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etup" sheetId="2" state="visible" r:id="rId4"/>
    <sheet name="Results" sheetId="3" state="visible" r:id="rId5"/>
    <sheet name="FD mesh" sheetId="4" state="visible" r:id="rId6"/>
    <sheet name="5N mesh" sheetId="5" state="visible" r:id="rId7"/>
    <sheet name="FD A" sheetId="6" state="visible" r:id="rId8"/>
    <sheet name="FD inverse" sheetId="7" state="visible" r:id="rId9"/>
    <sheet name="5N A" sheetId="8" state="visible" r:id="rId10"/>
    <sheet name="5N inverse" sheetId="9" state="visible" r:id="rId11"/>
    <sheet name="FD run" sheetId="10" state="visible" r:id="rId12"/>
    <sheet name="5N run" sheetId="11" state="visible" r:id="rId13"/>
    <sheet name="Library" sheetId="12" state="visible" r:id="rId14"/>
    <sheet name="Materials" sheetId="13" state="visible" r:id="rId15"/>
    <sheet name="Classes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<sst xmlns="http://schemas.openxmlformats.org/spreadsheetml/2006/main" count="586" uniqueCount="325">
  <si>
    <t xml:space="preserve">Conduction Lab (thermal mass toolkit, model 2)</t>
  </si>
  <si>
    <t xml:space="preserve">What it does:</t>
  </si>
  <si>
    <t xml:space="preserve">Drives one element with a sinusoidal room temperature for four days and steps the heat flow through it every five minutes, two ways: a fine finite-difference mesh (the reference) and the ISO 52016-1 / HEM five-node lump. It reports the heat taken in between 09:00 and 18:00 on the last day and the peak flux.</t>
  </si>
  <si>
    <t xml:space="preserve">How to use it:</t>
  </si>
  <si>
    <t xml:space="preserve">1. Setup: choose the element (any Library key, or Custom), mesh cell size, five-node class, the room temperature cycle and the far-side temperature.</t>
  </si>
  <si>
    <t xml:space="preserve">2. Results: absorbed heat, peak flux and timing for both methods, a chart of the last day, and the Python model's values for every build-up at the default set-up.</t>
  </si>
  <si>
    <t xml:space="preserve">How it works:</t>
  </si>
  <si>
    <t xml:space="preserve">FD mesh and 5N mesh build node capacities and conductances from the Library layers with formulas. 'FD A' and '5N A' hold the system matrix C/dt + G; the inverse sheets invert it once with MINVERSE; the run sheets step T(t+dt) = A⁻¹ (C/dt · T(t) + sources) with SUMPRODUCT.</t>
  </si>
  <si>
    <t xml:space="preserve">This is the same implicit Euler scheme as models/elements.py step_response, so with the same cell size the numbers match the Python model.</t>
  </si>
  <si>
    <t xml:space="preserve">The fine mesh has room for 60 nodes: use 10 mm cells for most elements and 20 mm for thick ones. A warning appears on FD mesh if the element needs more.</t>
  </si>
  <si>
    <t xml:space="preserve">Recalculation: about 100,000 formulas. Excel recalculates in a few seconds; if calculation is set to manual, press F9.</t>
  </si>
  <si>
    <t xml:space="preserve">Colour key:</t>
  </si>
  <si>
    <t xml:space="preserve">Blue text on yellow: an input you can change.</t>
  </si>
  <si>
    <t xml:space="preserve">Black text on pale blue: a calculated result.</t>
  </si>
  <si>
    <t xml:space="preserve">Plain black: calculation steps and data.</t>
  </si>
  <si>
    <t xml:space="preserve">Conduction Lab: test set-up</t>
  </si>
  <si>
    <t xml:space="preserve">Change the blue cells. The four-day run recalculates (allow a few seconds).</t>
  </si>
  <si>
    <t xml:space="preserve">Element key</t>
  </si>
  <si>
    <t xml:space="preserve">W2</t>
  </si>
  <si>
    <t xml:space="preserve">Any key on the Library sheet, or Custom</t>
  </si>
  <si>
    <t xml:space="preserve">Mesh cell size, mm</t>
  </si>
  <si>
    <t xml:space="preserve">10 or 20 (the sheet has room for 60 nodes)</t>
  </si>
  <si>
    <t xml:space="preserve">Five-node class</t>
  </si>
  <si>
    <t xml:space="preserve">rule</t>
  </si>
  <si>
    <t xml:space="preserve">rule, I, E, IE, D or M</t>
  </si>
  <si>
    <t xml:space="preserve">Room mean, °C</t>
  </si>
  <si>
    <t xml:space="preserve">Room amplitude, K</t>
  </si>
  <si>
    <t xml:space="preserve">Room peak hour</t>
  </si>
  <si>
    <t xml:space="preserve">Far-side temperature, °C</t>
  </si>
  <si>
    <t xml:space="preserve">15 for outdoor-facing elements, 24 for internal ones in the Python runs</t>
  </si>
  <si>
    <t xml:space="preserve">Time step, s</t>
  </si>
  <si>
    <t xml:space="preserve">fixed: the run sheets have 1,152 rows</t>
  </si>
  <si>
    <t xml:space="preserve">Derived</t>
  </si>
  <si>
    <t xml:space="preserve">Row in library</t>
  </si>
  <si>
    <t xml:space="preserve">Build-up</t>
  </si>
  <si>
    <t xml:space="preserve">Far side</t>
  </si>
  <si>
    <t xml:space="preserve">Rsi</t>
  </si>
  <si>
    <t xml:space="preserve">Rse</t>
  </si>
  <si>
    <t xml:space="preserve">Class used</t>
  </si>
  <si>
    <t xml:space="preserve">Far-side conductance W/m²K</t>
  </si>
  <si>
    <t xml:space="preserve">Room-coupled far face (1/0)</t>
  </si>
  <si>
    <t xml:space="preserve">Far-side source W/m²</t>
  </si>
  <si>
    <t xml:space="preserve">Conduction Lab: results</t>
  </si>
  <si>
    <t xml:space="preserve">Fine mesh</t>
  </si>
  <si>
    <t xml:space="preserve">Five-node</t>
  </si>
  <si>
    <t xml:space="preserve">Five-node ÷ mesh</t>
  </si>
  <si>
    <t xml:space="preserve">Absorbed 09:00–18:00, last day, Wh/m²</t>
  </si>
  <si>
    <t xml:space="preserve">Peak flux into surface, W/m²</t>
  </si>
  <si>
    <t xml:space="preserve">Hour of peak flux</t>
  </si>
  <si>
    <t xml:space="preserve">Nodes used</t>
  </si>
  <si>
    <t xml:space="preserve">Last-day flux (for the chart)</t>
  </si>
  <si>
    <t xml:space="preserve">hour</t>
  </si>
  <si>
    <t xml:space="preserve">fine mesh W/m²</t>
  </si>
  <si>
    <t xml:space="preserve">five-node W/m²</t>
  </si>
  <si>
    <t xml:space="preserve">room °C</t>
  </si>
  <si>
    <t xml:space="preserve">Python reference (default set-up, 10 mm cells, library class)</t>
  </si>
  <si>
    <t xml:space="preserve">Absorbed fine Wh/m²</t>
  </si>
  <si>
    <t xml:space="preserve">Absorbed 5-node Wh/m²</t>
  </si>
  <si>
    <t xml:space="preserve">Peak fine W/m²</t>
  </si>
  <si>
    <t xml:space="preserve">Peak 5-node W/m²</t>
  </si>
  <si>
    <t xml:space="preserve">W1 · Cavity: wet plaster, 100 dense block, 150 MW, brick</t>
  </si>
  <si>
    <t xml:space="preserve">W2 · Cavity: board on dabs, 100 dense block, 150 MW, brick</t>
  </si>
  <si>
    <t xml:space="preserve">W3 · Cavity: wet plaster, 100 aircrete, 150 MW, brick</t>
  </si>
  <si>
    <t xml:space="preserve">W4 · Cavity: board on dabs, 100 aircrete, 150 MW, brick</t>
  </si>
  <si>
    <t xml:space="preserve">W5 · Timber frame: board, 140 MW studs, OSB, cavity, brick</t>
  </si>
  <si>
    <t xml:space="preserve">W6 · Timber frame: board, 140 MW studs, 60 wood fibre, render</t>
  </si>
  <si>
    <t xml:space="preserve">W7 · SIPs: board, OSB, 142 PUR, OSB, ventilated cladding</t>
  </si>
  <si>
    <t xml:space="preserve">W8 · Exposed 100 CLT, 160 wood fibre, render</t>
  </si>
  <si>
    <t xml:space="preserve">W9 · Lined CLT: board, 100 CLT, 160 MW, cladding</t>
  </si>
  <si>
    <t xml:space="preserve">W10 · ICF: board on dabs, 70 EPS, 150 concrete, 70 EPS, render</t>
  </si>
  <si>
    <t xml:space="preserve">W11 · Solid 215 brick, wet plaster, uninsulated</t>
  </si>
  <si>
    <t xml:space="preserve">W12 · Solid brick + IWI: board, 80 PIR, 215 brick</t>
  </si>
  <si>
    <t xml:space="preserve">W13 · Solid brick + EWI: plaster, 215 brick, 100 EPS, render</t>
  </si>
  <si>
    <t xml:space="preserve">W14 · Hempcrete: lime plaster, 300 hempcrete, lime render</t>
  </si>
  <si>
    <t xml:space="preserve">W15 · Exposed 300 rammed earth, 120 wood fibre, render</t>
  </si>
  <si>
    <t xml:space="preserve">F1 · 65 screed on 100 PIR on slab</t>
  </si>
  <si>
    <t xml:space="preserve">F2 · Suspended timber: 22 chipboard, 150 MW, vented void</t>
  </si>
  <si>
    <t xml:space="preserve">F3 · Exposed 150 slab (polished) on 120 PIR</t>
  </si>
  <si>
    <t xml:space="preserve">F4 · Carpet on 65 screed on 100 PIR on slab</t>
  </si>
  <si>
    <t xml:space="preserve">I1 · Timber joist: 22 chipboard, void, 12.5 board ceiling</t>
  </si>
  <si>
    <t xml:space="preserve">I2 · Concrete: 50 screed, 150 plank, exposed soffit</t>
  </si>
  <si>
    <t xml:space="preserve">I3 · Exposed 160 CLT floor, 50 screed on top</t>
  </si>
  <si>
    <t xml:space="preserve">P1 · Stud partition: 12.5 board each side (half)</t>
  </si>
  <si>
    <t xml:space="preserve">P2 · 100 dense block, wet plaster both sides (half)</t>
  </si>
  <si>
    <t xml:space="preserve">P3 · 100 aircrete, wet plaster both sides (half)</t>
  </si>
  <si>
    <t xml:space="preserve">P4 · Party wall: plaster, 100 dense block leaf (cavity behind)</t>
  </si>
  <si>
    <t xml:space="preserve">P5 · Party wall: board, 90 MW studs (timber frame twin stud)</t>
  </si>
  <si>
    <t xml:space="preserve">R1 · 12.5 board ceiling under 300 MW (cold loft)</t>
  </si>
  <si>
    <t xml:space="preserve">R2 · Exposed 200 concrete roof slab, 150 PIR</t>
  </si>
  <si>
    <t xml:space="preserve">Set the far-side temperature to 24 °C for internal elements (partitions, floors) to match these rows.</t>
  </si>
  <si>
    <t xml:space="preserve">Fine mesh: layers → cells → nodes</t>
  </si>
  <si>
    <t xml:space="preserve">Layer</t>
  </si>
  <si>
    <t xml:space="preserve">Material</t>
  </si>
  <si>
    <t xml:space="preserve">Type</t>
  </si>
  <si>
    <t xml:space="preserve">d m</t>
  </si>
  <si>
    <t xml:space="preserve">λ</t>
  </si>
  <si>
    <t xml:space="preserve">ρ</t>
  </si>
  <si>
    <t xml:space="preserve">c</t>
  </si>
  <si>
    <t xml:space="preserve">R</t>
  </si>
  <si>
    <t xml:space="preserve">cells</t>
  </si>
  <si>
    <t xml:space="preserve">h m</t>
  </si>
  <si>
    <t xml:space="preserve">g cell W/m²K</t>
  </si>
  <si>
    <t xml:space="preserve">C cell J/m²K</t>
  </si>
  <si>
    <t xml:space="preserve">first cell − 1</t>
  </si>
  <si>
    <t xml:space="preserve">R part</t>
  </si>
  <si>
    <t xml:space="preserve">Layer 1</t>
  </si>
  <si>
    <t xml:space="preserve">Layer 2</t>
  </si>
  <si>
    <t xml:space="preserve">Layer 3</t>
  </si>
  <si>
    <t xml:space="preserve">Layer 4</t>
  </si>
  <si>
    <t xml:space="preserve">Layer 5</t>
  </si>
  <si>
    <t xml:space="preserve">Layer 6</t>
  </si>
  <si>
    <t xml:space="preserve">Layer 7</t>
  </si>
  <si>
    <t xml:space="preserve">Layer 8</t>
  </si>
  <si>
    <t xml:space="preserve">Soil (ground floors)</t>
  </si>
  <si>
    <t xml:space="preserve">Cells in total</t>
  </si>
  <si>
    <t xml:space="preserve">Nodes</t>
  </si>
  <si>
    <t xml:space="preserve">Cell j</t>
  </si>
  <si>
    <t xml:space="preserve">layer</t>
  </si>
  <si>
    <t xml:space="preserve">g W/m²K</t>
  </si>
  <si>
    <t xml:space="preserve">C J/m²K</t>
  </si>
  <si>
    <t xml:space="preserve">Node k</t>
  </si>
  <si>
    <t xml:space="preserve">valid</t>
  </si>
  <si>
    <t xml:space="preserve">C node J/m²K</t>
  </si>
  <si>
    <t xml:space="preserve">g to next</t>
  </si>
  <si>
    <t xml:space="preserve">C/dt</t>
  </si>
  <si>
    <t xml:space="preserve">diagonal of A</t>
  </si>
  <si>
    <t xml:space="preserve">C/dt as a row</t>
  </si>
  <si>
    <t xml:space="preserve">Five-node lump: nodes</t>
  </si>
  <si>
    <t xml:space="preserve">Node 0 is the room-side node (class node 5). Ground floors add the same 1 m of soil as the fine mesh, in 20 cells of 50 mm.</t>
  </si>
  <si>
    <t xml:space="preserve">Rc m²K/W</t>
  </si>
  <si>
    <t xml:space="preserve">κ total J/m²K</t>
  </si>
  <si>
    <t xml:space="preserve">Ground floor (1/0)</t>
  </si>
  <si>
    <t xml:space="preserve">Last node</t>
  </si>
  <si>
    <t xml:space="preserve">FD: system matrix A = C/dt + G (with boundary conductances)</t>
  </si>
  <si>
    <t xml:space="preserve">FD: MINVERSE of the system matrix (computed once)</t>
  </si>
  <si>
    <t xml:space="preserve">5N: system matrix A = C/dt + G (with boundary conductances)</t>
  </si>
  <si>
    <t xml:space="preserve">5N: MINVERSE of the system matrix (computed once)</t>
  </si>
  <si>
    <t xml:space="preserve">FD: four days at 5-minute steps (implicit Euler)</t>
  </si>
  <si>
    <t xml:space="preserve">step</t>
  </si>
  <si>
    <t xml:space="preserve">T room °C</t>
  </si>
  <si>
    <t xml:space="preserve">q into surface W/m²</t>
  </si>
  <si>
    <t xml:space="preserve">T0</t>
  </si>
  <si>
    <t xml:space="preserve">T1</t>
  </si>
  <si>
    <t xml:space="preserve">T2</t>
  </si>
  <si>
    <t xml:space="preserve">T3</t>
  </si>
  <si>
    <t xml:space="preserve">T4</t>
  </si>
  <si>
    <t xml:space="preserve">T5</t>
  </si>
  <si>
    <t xml:space="preserve">T6</t>
  </si>
  <si>
    <t xml:space="preserve">T7</t>
  </si>
  <si>
    <t xml:space="preserve">T8</t>
  </si>
  <si>
    <t xml:space="preserve">T9</t>
  </si>
  <si>
    <t xml:space="preserve">T10</t>
  </si>
  <si>
    <t xml:space="preserve">T11</t>
  </si>
  <si>
    <t xml:space="preserve">T12</t>
  </si>
  <si>
    <t xml:space="preserve">T13</t>
  </si>
  <si>
    <t xml:space="preserve">T14</t>
  </si>
  <si>
    <t xml:space="preserve">T15</t>
  </si>
  <si>
    <t xml:space="preserve">T16</t>
  </si>
  <si>
    <t xml:space="preserve">T17</t>
  </si>
  <si>
    <t xml:space="preserve">T18</t>
  </si>
  <si>
    <t xml:space="preserve">T19</t>
  </si>
  <si>
    <t xml:space="preserve">T20</t>
  </si>
  <si>
    <t xml:space="preserve">T21</t>
  </si>
  <si>
    <t xml:space="preserve">T22</t>
  </si>
  <si>
    <t xml:space="preserve">T23</t>
  </si>
  <si>
    <t xml:space="preserve">T24</t>
  </si>
  <si>
    <t xml:space="preserve">T25</t>
  </si>
  <si>
    <t xml:space="preserve">T26</t>
  </si>
  <si>
    <t xml:space="preserve">T27</t>
  </si>
  <si>
    <t xml:space="preserve">T28</t>
  </si>
  <si>
    <t xml:space="preserve">T29</t>
  </si>
  <si>
    <t xml:space="preserve">T30</t>
  </si>
  <si>
    <t xml:space="preserve">T31</t>
  </si>
  <si>
    <t xml:space="preserve">T32</t>
  </si>
  <si>
    <t xml:space="preserve">T33</t>
  </si>
  <si>
    <t xml:space="preserve">T34</t>
  </si>
  <si>
    <t xml:space="preserve">T35</t>
  </si>
  <si>
    <t xml:space="preserve">T36</t>
  </si>
  <si>
    <t xml:space="preserve">T37</t>
  </si>
  <si>
    <t xml:space="preserve">T38</t>
  </si>
  <si>
    <t xml:space="preserve">T39</t>
  </si>
  <si>
    <t xml:space="preserve">T40</t>
  </si>
  <si>
    <t xml:space="preserve">T41</t>
  </si>
  <si>
    <t xml:space="preserve">T42</t>
  </si>
  <si>
    <t xml:space="preserve">T43</t>
  </si>
  <si>
    <t xml:space="preserve">T44</t>
  </si>
  <si>
    <t xml:space="preserve">T45</t>
  </si>
  <si>
    <t xml:space="preserve">T46</t>
  </si>
  <si>
    <t xml:space="preserve">T47</t>
  </si>
  <si>
    <t xml:space="preserve">T48</t>
  </si>
  <si>
    <t xml:space="preserve">T49</t>
  </si>
  <si>
    <t xml:space="preserve">T50</t>
  </si>
  <si>
    <t xml:space="preserve">T51</t>
  </si>
  <si>
    <t xml:space="preserve">T52</t>
  </si>
  <si>
    <t xml:space="preserve">T53</t>
  </si>
  <si>
    <t xml:space="preserve">T54</t>
  </si>
  <si>
    <t xml:space="preserve">T55</t>
  </si>
  <si>
    <t xml:space="preserve">T56</t>
  </si>
  <si>
    <t xml:space="preserve">T57</t>
  </si>
  <si>
    <t xml:space="preserve">T58</t>
  </si>
  <si>
    <t xml:space="preserve">T59</t>
  </si>
  <si>
    <t xml:space="preserve">start</t>
  </si>
  <si>
    <t xml:space="preserve">5N: four days at 5-minute steps (implicit Euler)</t>
  </si>
  <si>
    <t xml:space="preserve">Build-up library</t>
  </si>
  <si>
    <t xml:space="preserve">Layers run from the room side outwards. Value is thickness in mm for a material, or resistance in m²K/W for a 'Cavity'. Far side: ext, ground, adiabatic or room. The last row is yours to edit.</t>
  </si>
  <si>
    <t xml:space="preserve">Key</t>
  </si>
  <si>
    <t xml:space="preserve">Kind</t>
  </si>
  <si>
    <t xml:space="preserve">Class (rule)</t>
  </si>
  <si>
    <t xml:space="preserve">mm or R</t>
  </si>
  <si>
    <t xml:space="preserve">W1</t>
  </si>
  <si>
    <t xml:space="preserve">Cavity: wet plaster, 100 dense block, 150 MW, brick</t>
  </si>
  <si>
    <t xml:space="preserve">wall</t>
  </si>
  <si>
    <t xml:space="preserve">ext</t>
  </si>
  <si>
    <t xml:space="preserve">IE</t>
  </si>
  <si>
    <t xml:space="preserve">gypsum plaster</t>
  </si>
  <si>
    <t xml:space="preserve">dense block</t>
  </si>
  <si>
    <t xml:space="preserve">mineral wool</t>
  </si>
  <si>
    <t xml:space="preserve">brick</t>
  </si>
  <si>
    <t xml:space="preserve">Cavity: board on dabs, 100 dense block, 150 MW, brick</t>
  </si>
  <si>
    <t xml:space="preserve">plasterboard</t>
  </si>
  <si>
    <t xml:space="preserve">Cavity</t>
  </si>
  <si>
    <t xml:space="preserve">W3</t>
  </si>
  <si>
    <t xml:space="preserve">Cavity: wet plaster, 100 aircrete, 150 MW, brick</t>
  </si>
  <si>
    <t xml:space="preserve">aerated block</t>
  </si>
  <si>
    <t xml:space="preserve">W4</t>
  </si>
  <si>
    <t xml:space="preserve">Cavity: board on dabs, 100 aircrete, 150 MW, brick</t>
  </si>
  <si>
    <t xml:space="preserve">W5</t>
  </si>
  <si>
    <t xml:space="preserve">Timber frame: board, 140 MW studs, OSB, cavity, brick</t>
  </si>
  <si>
    <t xml:space="preserve">E</t>
  </si>
  <si>
    <t xml:space="preserve">mineral wool + studs</t>
  </si>
  <si>
    <t xml:space="preserve">OSB</t>
  </si>
  <si>
    <t xml:space="preserve">W6</t>
  </si>
  <si>
    <t xml:space="preserve">Timber frame: board, 140 MW studs, 60 wood fibre, render</t>
  </si>
  <si>
    <t xml:space="preserve">D</t>
  </si>
  <si>
    <t xml:space="preserve">wood fibre</t>
  </si>
  <si>
    <t xml:space="preserve">render</t>
  </si>
  <si>
    <t xml:space="preserve">W7</t>
  </si>
  <si>
    <t xml:space="preserve">SIPs: board, OSB, 142 PUR, OSB, ventilated cladding</t>
  </si>
  <si>
    <t xml:space="preserve">PIR</t>
  </si>
  <si>
    <t xml:space="preserve">W8</t>
  </si>
  <si>
    <t xml:space="preserve">Exposed 100 CLT, 160 wood fibre, render</t>
  </si>
  <si>
    <t xml:space="preserve">I</t>
  </si>
  <si>
    <t xml:space="preserve">CLT</t>
  </si>
  <si>
    <t xml:space="preserve">W9</t>
  </si>
  <si>
    <t xml:space="preserve">Lined CLT: board, 100 CLT, 160 MW, cladding</t>
  </si>
  <si>
    <t xml:space="preserve">W10</t>
  </si>
  <si>
    <t xml:space="preserve">ICF: board on dabs, 70 EPS, 150 concrete, 70 EPS, render</t>
  </si>
  <si>
    <t xml:space="preserve">M</t>
  </si>
  <si>
    <t xml:space="preserve">EPS</t>
  </si>
  <si>
    <t xml:space="preserve">dense concrete</t>
  </si>
  <si>
    <t xml:space="preserve">W11</t>
  </si>
  <si>
    <t xml:space="preserve">Solid 215 brick, wet plaster, uninsulated</t>
  </si>
  <si>
    <t xml:space="preserve">W12</t>
  </si>
  <si>
    <t xml:space="preserve">Solid brick + IWI: board, 80 PIR, 215 brick</t>
  </si>
  <si>
    <t xml:space="preserve">W13</t>
  </si>
  <si>
    <t xml:space="preserve">Solid brick + EWI: plaster, 215 brick, 100 EPS, render</t>
  </si>
  <si>
    <t xml:space="preserve">W14</t>
  </si>
  <si>
    <t xml:space="preserve">Hempcrete: lime plaster, 300 hempcrete, lime render</t>
  </si>
  <si>
    <t xml:space="preserve">lime plaster</t>
  </si>
  <si>
    <t xml:space="preserve">hempcrete</t>
  </si>
  <si>
    <t xml:space="preserve">W15</t>
  </si>
  <si>
    <t xml:space="preserve">Exposed 300 rammed earth, 120 wood fibre, render</t>
  </si>
  <si>
    <t xml:space="preserve">rammed earth</t>
  </si>
  <si>
    <t xml:space="preserve">F1</t>
  </si>
  <si>
    <t xml:space="preserve">65 screed on 100 PIR on slab</t>
  </si>
  <si>
    <t xml:space="preserve">floor</t>
  </si>
  <si>
    <t xml:space="preserve">ground</t>
  </si>
  <si>
    <t xml:space="preserve">screed</t>
  </si>
  <si>
    <t xml:space="preserve">F2</t>
  </si>
  <si>
    <t xml:space="preserve">Suspended timber: 22 chipboard, 150 MW, vented void</t>
  </si>
  <si>
    <t xml:space="preserve">chipboard</t>
  </si>
  <si>
    <t xml:space="preserve">F3</t>
  </si>
  <si>
    <t xml:space="preserve">Exposed 150 slab (polished) on 120 PIR</t>
  </si>
  <si>
    <t xml:space="preserve">F4</t>
  </si>
  <si>
    <t xml:space="preserve">Carpet on 65 screed on 100 PIR on slab</t>
  </si>
  <si>
    <t xml:space="preserve">carpet + underlay</t>
  </si>
  <si>
    <t xml:space="preserve">I1</t>
  </si>
  <si>
    <t xml:space="preserve">Timber joist: 22 chipboard, void, 12.5 board ceiling</t>
  </si>
  <si>
    <t xml:space="preserve">room</t>
  </si>
  <si>
    <t xml:space="preserve">I2</t>
  </si>
  <si>
    <t xml:space="preserve">Concrete: 50 screed, 150 plank, exposed soffit</t>
  </si>
  <si>
    <t xml:space="preserve">precast plank</t>
  </si>
  <si>
    <t xml:space="preserve">I3</t>
  </si>
  <si>
    <t xml:space="preserve">Exposed 160 CLT floor, 50 screed on top</t>
  </si>
  <si>
    <t xml:space="preserve">P1</t>
  </si>
  <si>
    <t xml:space="preserve">Stud partition: 12.5 board each side (half)</t>
  </si>
  <si>
    <t xml:space="preserve">partition</t>
  </si>
  <si>
    <t xml:space="preserve">adiabatic</t>
  </si>
  <si>
    <t xml:space="preserve">P2</t>
  </si>
  <si>
    <t xml:space="preserve">100 dense block, wet plaster both sides (half)</t>
  </si>
  <si>
    <t xml:space="preserve">P3</t>
  </si>
  <si>
    <t xml:space="preserve">100 aircrete, wet plaster both sides (half)</t>
  </si>
  <si>
    <t xml:space="preserve">P4</t>
  </si>
  <si>
    <t xml:space="preserve">Party wall: plaster, 100 dense block leaf (cavity behind)</t>
  </si>
  <si>
    <t xml:space="preserve">P5</t>
  </si>
  <si>
    <t xml:space="preserve">Party wall: board, 90 MW studs (timber frame twin stud)</t>
  </si>
  <si>
    <t xml:space="preserve">R1</t>
  </si>
  <si>
    <t xml:space="preserve">12.5 board ceiling under 300 MW (cold loft)</t>
  </si>
  <si>
    <t xml:space="preserve">ceiling</t>
  </si>
  <si>
    <t xml:space="preserve">R2</t>
  </si>
  <si>
    <t xml:space="preserve">Exposed 200 concrete roof slab, 150 PIR</t>
  </si>
  <si>
    <t xml:space="preserve">Custom</t>
  </si>
  <si>
    <t xml:space="preserve">Your build-up (edit this row)</t>
  </si>
  <si>
    <t xml:space="preserve">Materials</t>
  </si>
  <si>
    <t xml:space="preserve">Typical design values (CIBSE Guide A, ISO 10456, manufacturers' data). Edit the blue cells to use product data.</t>
  </si>
  <si>
    <t xml:space="preserve">λ W/mK</t>
  </si>
  <si>
    <t xml:space="preserve">ρ kg/m³</t>
  </si>
  <si>
    <t xml:space="preserve">c J/kgK</t>
  </si>
  <si>
    <t xml:space="preserve">α mm²/s</t>
  </si>
  <si>
    <t xml:space="preserve">b J/m²K s½</t>
  </si>
  <si>
    <t xml:space="preserve">δ (24 h) mm</t>
  </si>
  <si>
    <t xml:space="preserve">Layer choices</t>
  </si>
  <si>
    <t xml:space="preserve">medium block</t>
  </si>
  <si>
    <t xml:space="preserve">timber</t>
  </si>
  <si>
    <t xml:space="preserve">clay soil</t>
  </si>
  <si>
    <t xml:space="preserve">α = λ/ρc (diffusivity); b = √(λρc) (effusivity); δ = √(λT/πρc), the periodic penetration depth for a 24 h cycle.</t>
  </si>
  <si>
    <t xml:space="preserve">Five-node mass classes (ISO 52016-1 / HEM)</t>
  </si>
  <si>
    <t xml:space="preserve">Share of the element's total areal heat capacity placed on each node. Node 1 is the outer node, node 5 the room-side surface node.</t>
  </si>
  <si>
    <t xml:space="preserve">Class</t>
  </si>
  <si>
    <t xml:space="preserve">Node 1 (outer)</t>
  </si>
  <si>
    <t xml:space="preserve">Node 2</t>
  </si>
  <si>
    <t xml:space="preserve">Node 3</t>
  </si>
  <si>
    <t xml:space="preserve">Node 4</t>
  </si>
  <si>
    <t xml:space="preserve">Node 5 (room)</t>
  </si>
  <si>
    <t xml:space="preserve">I internal, E external, IE internal and external, D distributed, M middle. Conductances between nodes are 6/Rc, 3/Rc, 3/Rc, 6/Rc.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</si>
</sst>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"/>
    <numFmt numFmtId="167" formatCode="0.00"/>
    <numFmt numFmtId="168" formatCode="0.0"/>
    <numFmt numFmtId="169" formatCode="0.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6CC"/>
        <bgColor rgb="FFFFFFFF"/>
      </patternFill>
    </fill>
    <fill>
      <patternFill patternType="solid">
        <fgColor rgb="FFE8F1F6"/>
        <bgColor rgb="FFFFFFFF"/>
      </patternFill>
    </fill>
    <fill>
      <patternFill patternType="solid">
        <fgColor rgb="FF2F3B40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CED0"/>
      </left>
      <right style="thin">
        <color rgb="FFC8CED0"/>
      </right>
      <top style="thin">
        <color rgb="FFC8CED0"/>
      </top>
      <bottom style="thin">
        <color rgb="FFC8CE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CED0"/>
      <rgbColor rgb="FF878787"/>
      <rgbColor rgb="FF9999FF"/>
      <rgbColor rgb="FFBE4B48"/>
      <rgbColor rgb="FFFFF6CC"/>
      <rgbColor rgb="FFE8F1F6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555555"/>
      <rgbColor rgb="FF2F3B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Heat flux into the surface, last day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Results!B11</c:f>
              <c:strCache>
                <c:ptCount val="1"/>
                <c:pt idx="0">
                  <c:v>fine mesh W/m²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Results!$A$12:$A$299</c:f>
              <c:strCache>
                <c:ptCount val="288"/>
                <c:pt idx="0">
                  <c:v>0</c:v>
                </c:pt>
                <c:pt idx="1">
                  <c:v>0.0833333333333286</c:v>
                </c:pt>
                <c:pt idx="2">
                  <c:v>0.166666666666671</c:v>
                </c:pt>
                <c:pt idx="3">
                  <c:v>0.25</c:v>
                </c:pt>
                <c:pt idx="4">
                  <c:v>0.333333333333329</c:v>
                </c:pt>
                <c:pt idx="5">
                  <c:v>0.416666666666671</c:v>
                </c:pt>
                <c:pt idx="6">
                  <c:v>0.5</c:v>
                </c:pt>
                <c:pt idx="7">
                  <c:v>0.583333333333329</c:v>
                </c:pt>
                <c:pt idx="8">
                  <c:v>0.666666666666671</c:v>
                </c:pt>
                <c:pt idx="9">
                  <c:v>0.75</c:v>
                </c:pt>
                <c:pt idx="10">
                  <c:v>0.833333333333329</c:v>
                </c:pt>
                <c:pt idx="11">
                  <c:v>0.916666666666671</c:v>
                </c:pt>
                <c:pt idx="12">
                  <c:v>1</c:v>
                </c:pt>
                <c:pt idx="13">
                  <c:v>1.08333333333333</c:v>
                </c:pt>
                <c:pt idx="14">
                  <c:v>1.16666666666667</c:v>
                </c:pt>
                <c:pt idx="15">
                  <c:v>1.25</c:v>
                </c:pt>
                <c:pt idx="16">
                  <c:v>1.33333333333333</c:v>
                </c:pt>
                <c:pt idx="17">
                  <c:v>1.41666666666667</c:v>
                </c:pt>
                <c:pt idx="18">
                  <c:v>1.5</c:v>
                </c:pt>
                <c:pt idx="19">
                  <c:v>1.58333333333333</c:v>
                </c:pt>
                <c:pt idx="20">
                  <c:v>1.66666666666667</c:v>
                </c:pt>
                <c:pt idx="21">
                  <c:v>1.75</c:v>
                </c:pt>
                <c:pt idx="22">
                  <c:v>1.83333333333333</c:v>
                </c:pt>
                <c:pt idx="23">
                  <c:v>1.91666666666667</c:v>
                </c:pt>
                <c:pt idx="24">
                  <c:v>2</c:v>
                </c:pt>
                <c:pt idx="25">
                  <c:v>2.08333333333333</c:v>
                </c:pt>
                <c:pt idx="26">
                  <c:v>2.16666666666667</c:v>
                </c:pt>
                <c:pt idx="27">
                  <c:v>2.25</c:v>
                </c:pt>
                <c:pt idx="28">
                  <c:v>2.33333333333333</c:v>
                </c:pt>
                <c:pt idx="29">
                  <c:v>2.41666666666667</c:v>
                </c:pt>
                <c:pt idx="30">
                  <c:v>2.5</c:v>
                </c:pt>
                <c:pt idx="31">
                  <c:v>2.58333333333333</c:v>
                </c:pt>
                <c:pt idx="32">
                  <c:v>2.66666666666667</c:v>
                </c:pt>
                <c:pt idx="33">
                  <c:v>2.75</c:v>
                </c:pt>
                <c:pt idx="34">
                  <c:v>2.83333333333333</c:v>
                </c:pt>
                <c:pt idx="35">
                  <c:v>2.91666666666667</c:v>
                </c:pt>
                <c:pt idx="36">
                  <c:v>3</c:v>
                </c:pt>
                <c:pt idx="37">
                  <c:v>3.08333333333333</c:v>
                </c:pt>
                <c:pt idx="38">
                  <c:v>3.16666666666667</c:v>
                </c:pt>
                <c:pt idx="39">
                  <c:v>3.25</c:v>
                </c:pt>
                <c:pt idx="40">
                  <c:v>3.33333333333333</c:v>
                </c:pt>
                <c:pt idx="41">
                  <c:v>3.41666666666667</c:v>
                </c:pt>
                <c:pt idx="42">
                  <c:v>3.5</c:v>
                </c:pt>
                <c:pt idx="43">
                  <c:v>3.58333333333333</c:v>
                </c:pt>
                <c:pt idx="44">
                  <c:v>3.66666666666667</c:v>
                </c:pt>
                <c:pt idx="45">
                  <c:v>3.75</c:v>
                </c:pt>
                <c:pt idx="46">
                  <c:v>3.83333333333333</c:v>
                </c:pt>
                <c:pt idx="47">
                  <c:v>3.91666666666667</c:v>
                </c:pt>
                <c:pt idx="48">
                  <c:v>4</c:v>
                </c:pt>
                <c:pt idx="49">
                  <c:v>4.08333333333333</c:v>
                </c:pt>
                <c:pt idx="50">
                  <c:v>4.16666666666667</c:v>
                </c:pt>
                <c:pt idx="51">
                  <c:v>4.25</c:v>
                </c:pt>
                <c:pt idx="52">
                  <c:v>4.33333333333333</c:v>
                </c:pt>
                <c:pt idx="53">
                  <c:v>4.41666666666667</c:v>
                </c:pt>
                <c:pt idx="54">
                  <c:v>4.5</c:v>
                </c:pt>
                <c:pt idx="55">
                  <c:v>4.58333333333333</c:v>
                </c:pt>
                <c:pt idx="56">
                  <c:v>4.66666666666667</c:v>
                </c:pt>
                <c:pt idx="57">
                  <c:v>4.75</c:v>
                </c:pt>
                <c:pt idx="58">
                  <c:v>4.83333333333333</c:v>
                </c:pt>
                <c:pt idx="59">
                  <c:v>4.91666666666667</c:v>
                </c:pt>
                <c:pt idx="60">
                  <c:v>5</c:v>
                </c:pt>
                <c:pt idx="61">
                  <c:v>5.08333333333333</c:v>
                </c:pt>
                <c:pt idx="62">
                  <c:v>5.16666666666667</c:v>
                </c:pt>
                <c:pt idx="63">
                  <c:v>5.25</c:v>
                </c:pt>
                <c:pt idx="64">
                  <c:v>5.33333333333333</c:v>
                </c:pt>
                <c:pt idx="65">
                  <c:v>5.41666666666667</c:v>
                </c:pt>
                <c:pt idx="66">
                  <c:v>5.5</c:v>
                </c:pt>
                <c:pt idx="67">
                  <c:v>5.58333333333333</c:v>
                </c:pt>
                <c:pt idx="68">
                  <c:v>5.66666666666667</c:v>
                </c:pt>
                <c:pt idx="69">
                  <c:v>5.75</c:v>
                </c:pt>
                <c:pt idx="70">
                  <c:v>5.83333333333333</c:v>
                </c:pt>
                <c:pt idx="71">
                  <c:v>5.91666666666667</c:v>
                </c:pt>
                <c:pt idx="72">
                  <c:v>6</c:v>
                </c:pt>
                <c:pt idx="73">
                  <c:v>6.08333333333333</c:v>
                </c:pt>
                <c:pt idx="74">
                  <c:v>6.16666666666667</c:v>
                </c:pt>
                <c:pt idx="75">
                  <c:v>6.25</c:v>
                </c:pt>
                <c:pt idx="76">
                  <c:v>6.33333333333333</c:v>
                </c:pt>
                <c:pt idx="77">
                  <c:v>6.41666666666667</c:v>
                </c:pt>
                <c:pt idx="78">
                  <c:v>6.5</c:v>
                </c:pt>
                <c:pt idx="79">
                  <c:v>6.58333333333333</c:v>
                </c:pt>
                <c:pt idx="80">
                  <c:v>6.66666666666667</c:v>
                </c:pt>
                <c:pt idx="81">
                  <c:v>6.75</c:v>
                </c:pt>
                <c:pt idx="82">
                  <c:v>6.83333333333333</c:v>
                </c:pt>
                <c:pt idx="83">
                  <c:v>6.91666666666667</c:v>
                </c:pt>
                <c:pt idx="84">
                  <c:v>7</c:v>
                </c:pt>
                <c:pt idx="85">
                  <c:v>7.08333333333333</c:v>
                </c:pt>
                <c:pt idx="86">
                  <c:v>7.16666666666667</c:v>
                </c:pt>
                <c:pt idx="87">
                  <c:v>7.25</c:v>
                </c:pt>
                <c:pt idx="88">
                  <c:v>7.33333333333333</c:v>
                </c:pt>
                <c:pt idx="89">
                  <c:v>7.41666666666667</c:v>
                </c:pt>
                <c:pt idx="90">
                  <c:v>7.5</c:v>
                </c:pt>
                <c:pt idx="91">
                  <c:v>7.58333333333333</c:v>
                </c:pt>
                <c:pt idx="92">
                  <c:v>7.66666666666667</c:v>
                </c:pt>
                <c:pt idx="93">
                  <c:v>7.75</c:v>
                </c:pt>
                <c:pt idx="94">
                  <c:v>7.83333333333333</c:v>
                </c:pt>
                <c:pt idx="95">
                  <c:v>7.91666666666667</c:v>
                </c:pt>
                <c:pt idx="96">
                  <c:v>8</c:v>
                </c:pt>
                <c:pt idx="97">
                  <c:v>8.08333333333333</c:v>
                </c:pt>
                <c:pt idx="98">
                  <c:v>8.16666666666667</c:v>
                </c:pt>
                <c:pt idx="99">
                  <c:v>8.25</c:v>
                </c:pt>
                <c:pt idx="100">
                  <c:v>8.33333333333333</c:v>
                </c:pt>
                <c:pt idx="101">
                  <c:v>8.41666666666667</c:v>
                </c:pt>
                <c:pt idx="102">
                  <c:v>8.5</c:v>
                </c:pt>
                <c:pt idx="103">
                  <c:v>8.58333333333333</c:v>
                </c:pt>
                <c:pt idx="104">
                  <c:v>8.66666666666667</c:v>
                </c:pt>
                <c:pt idx="105">
                  <c:v>8.75</c:v>
                </c:pt>
                <c:pt idx="106">
                  <c:v>8.83333333333333</c:v>
                </c:pt>
                <c:pt idx="107">
                  <c:v>8.91666666666667</c:v>
                </c:pt>
                <c:pt idx="108">
                  <c:v>9</c:v>
                </c:pt>
                <c:pt idx="109">
                  <c:v>9.08333333333333</c:v>
                </c:pt>
                <c:pt idx="110">
                  <c:v>9.16666666666667</c:v>
                </c:pt>
                <c:pt idx="111">
                  <c:v>9.25</c:v>
                </c:pt>
                <c:pt idx="112">
                  <c:v>9.33333333333333</c:v>
                </c:pt>
                <c:pt idx="113">
                  <c:v>9.41666666666667</c:v>
                </c:pt>
                <c:pt idx="114">
                  <c:v>9.5</c:v>
                </c:pt>
                <c:pt idx="115">
                  <c:v>9.58333333333333</c:v>
                </c:pt>
                <c:pt idx="116">
                  <c:v>9.66666666666667</c:v>
                </c:pt>
                <c:pt idx="117">
                  <c:v>9.75</c:v>
                </c:pt>
                <c:pt idx="118">
                  <c:v>9.83333333333333</c:v>
                </c:pt>
                <c:pt idx="119">
                  <c:v>9.91666666666667</c:v>
                </c:pt>
                <c:pt idx="120">
                  <c:v>10</c:v>
                </c:pt>
                <c:pt idx="121">
                  <c:v>10.0833333333333</c:v>
                </c:pt>
                <c:pt idx="122">
                  <c:v>10.1666666666667</c:v>
                </c:pt>
                <c:pt idx="123">
                  <c:v>10.25</c:v>
                </c:pt>
                <c:pt idx="124">
                  <c:v>10.3333333333333</c:v>
                </c:pt>
                <c:pt idx="125">
                  <c:v>10.4166666666667</c:v>
                </c:pt>
                <c:pt idx="126">
                  <c:v>10.5</c:v>
                </c:pt>
                <c:pt idx="127">
                  <c:v>10.5833333333333</c:v>
                </c:pt>
                <c:pt idx="128">
                  <c:v>10.6666666666667</c:v>
                </c:pt>
                <c:pt idx="129">
                  <c:v>10.75</c:v>
                </c:pt>
                <c:pt idx="130">
                  <c:v>10.8333333333333</c:v>
                </c:pt>
                <c:pt idx="131">
                  <c:v>10.9166666666667</c:v>
                </c:pt>
                <c:pt idx="132">
                  <c:v>11</c:v>
                </c:pt>
                <c:pt idx="133">
                  <c:v>11.0833333333333</c:v>
                </c:pt>
                <c:pt idx="134">
                  <c:v>11.1666666666667</c:v>
                </c:pt>
                <c:pt idx="135">
                  <c:v>11.25</c:v>
                </c:pt>
                <c:pt idx="136">
                  <c:v>11.3333333333333</c:v>
                </c:pt>
                <c:pt idx="137">
                  <c:v>11.4166666666667</c:v>
                </c:pt>
                <c:pt idx="138">
                  <c:v>11.5</c:v>
                </c:pt>
                <c:pt idx="139">
                  <c:v>11.5833333333333</c:v>
                </c:pt>
                <c:pt idx="140">
                  <c:v>11.6666666666667</c:v>
                </c:pt>
                <c:pt idx="141">
                  <c:v>11.75</c:v>
                </c:pt>
                <c:pt idx="142">
                  <c:v>11.8333333333333</c:v>
                </c:pt>
                <c:pt idx="143">
                  <c:v>11.9166666666667</c:v>
                </c:pt>
                <c:pt idx="144">
                  <c:v>12</c:v>
                </c:pt>
                <c:pt idx="145">
                  <c:v>12.0833333333333</c:v>
                </c:pt>
                <c:pt idx="146">
                  <c:v>12.1666666666667</c:v>
                </c:pt>
                <c:pt idx="147">
                  <c:v>12.25</c:v>
                </c:pt>
                <c:pt idx="148">
                  <c:v>12.3333333333333</c:v>
                </c:pt>
                <c:pt idx="149">
                  <c:v>12.4166666666667</c:v>
                </c:pt>
                <c:pt idx="150">
                  <c:v>12.5</c:v>
                </c:pt>
                <c:pt idx="151">
                  <c:v>12.5833333333333</c:v>
                </c:pt>
                <c:pt idx="152">
                  <c:v>12.6666666666667</c:v>
                </c:pt>
                <c:pt idx="153">
                  <c:v>12.75</c:v>
                </c:pt>
                <c:pt idx="154">
                  <c:v>12.8333333333333</c:v>
                </c:pt>
                <c:pt idx="155">
                  <c:v>12.9166666666667</c:v>
                </c:pt>
                <c:pt idx="156">
                  <c:v>13</c:v>
                </c:pt>
                <c:pt idx="157">
                  <c:v>13.0833333333333</c:v>
                </c:pt>
                <c:pt idx="158">
                  <c:v>13.1666666666667</c:v>
                </c:pt>
                <c:pt idx="159">
                  <c:v>13.25</c:v>
                </c:pt>
                <c:pt idx="160">
                  <c:v>13.3333333333333</c:v>
                </c:pt>
                <c:pt idx="161">
                  <c:v>13.4166666666667</c:v>
                </c:pt>
                <c:pt idx="162">
                  <c:v>13.5</c:v>
                </c:pt>
                <c:pt idx="163">
                  <c:v>13.5833333333333</c:v>
                </c:pt>
                <c:pt idx="164">
                  <c:v>13.6666666666667</c:v>
                </c:pt>
                <c:pt idx="165">
                  <c:v>13.75</c:v>
                </c:pt>
                <c:pt idx="166">
                  <c:v>13.8333333333333</c:v>
                </c:pt>
                <c:pt idx="167">
                  <c:v>13.9166666666667</c:v>
                </c:pt>
                <c:pt idx="168">
                  <c:v>14</c:v>
                </c:pt>
                <c:pt idx="169">
                  <c:v>14.0833333333333</c:v>
                </c:pt>
                <c:pt idx="170">
                  <c:v>14.1666666666667</c:v>
                </c:pt>
                <c:pt idx="171">
                  <c:v>14.25</c:v>
                </c:pt>
                <c:pt idx="172">
                  <c:v>14.3333333333333</c:v>
                </c:pt>
                <c:pt idx="173">
                  <c:v>14.4166666666667</c:v>
                </c:pt>
                <c:pt idx="174">
                  <c:v>14.5</c:v>
                </c:pt>
                <c:pt idx="175">
                  <c:v>14.5833333333333</c:v>
                </c:pt>
                <c:pt idx="176">
                  <c:v>14.6666666666667</c:v>
                </c:pt>
                <c:pt idx="177">
                  <c:v>14.75</c:v>
                </c:pt>
                <c:pt idx="178">
                  <c:v>14.8333333333333</c:v>
                </c:pt>
                <c:pt idx="179">
                  <c:v>14.9166666666667</c:v>
                </c:pt>
                <c:pt idx="180">
                  <c:v>15</c:v>
                </c:pt>
                <c:pt idx="181">
                  <c:v>15.0833333333333</c:v>
                </c:pt>
                <c:pt idx="182">
                  <c:v>15.1666666666667</c:v>
                </c:pt>
                <c:pt idx="183">
                  <c:v>15.25</c:v>
                </c:pt>
                <c:pt idx="184">
                  <c:v>15.3333333333333</c:v>
                </c:pt>
                <c:pt idx="185">
                  <c:v>15.4166666666667</c:v>
                </c:pt>
                <c:pt idx="186">
                  <c:v>15.5</c:v>
                </c:pt>
                <c:pt idx="187">
                  <c:v>15.5833333333333</c:v>
                </c:pt>
                <c:pt idx="188">
                  <c:v>15.6666666666667</c:v>
                </c:pt>
                <c:pt idx="189">
                  <c:v>15.75</c:v>
                </c:pt>
                <c:pt idx="190">
                  <c:v>15.8333333333333</c:v>
                </c:pt>
                <c:pt idx="191">
                  <c:v>15.9166666666667</c:v>
                </c:pt>
                <c:pt idx="192">
                  <c:v>16</c:v>
                </c:pt>
                <c:pt idx="193">
                  <c:v>16.0833333333333</c:v>
                </c:pt>
                <c:pt idx="194">
                  <c:v>16.1666666666667</c:v>
                </c:pt>
                <c:pt idx="195">
                  <c:v>16.25</c:v>
                </c:pt>
                <c:pt idx="196">
                  <c:v>16.3333333333333</c:v>
                </c:pt>
                <c:pt idx="197">
                  <c:v>16.4166666666667</c:v>
                </c:pt>
                <c:pt idx="198">
                  <c:v>16.5</c:v>
                </c:pt>
                <c:pt idx="199">
                  <c:v>16.5833333333333</c:v>
                </c:pt>
                <c:pt idx="200">
                  <c:v>16.6666666666667</c:v>
                </c:pt>
                <c:pt idx="201">
                  <c:v>16.75</c:v>
                </c:pt>
                <c:pt idx="202">
                  <c:v>16.8333333333333</c:v>
                </c:pt>
                <c:pt idx="203">
                  <c:v>16.9166666666667</c:v>
                </c:pt>
                <c:pt idx="204">
                  <c:v>17</c:v>
                </c:pt>
                <c:pt idx="205">
                  <c:v>17.0833333333333</c:v>
                </c:pt>
                <c:pt idx="206">
                  <c:v>17.1666666666667</c:v>
                </c:pt>
                <c:pt idx="207">
                  <c:v>17.25</c:v>
                </c:pt>
                <c:pt idx="208">
                  <c:v>17.3333333333333</c:v>
                </c:pt>
                <c:pt idx="209">
                  <c:v>17.4166666666667</c:v>
                </c:pt>
                <c:pt idx="210">
                  <c:v>17.5</c:v>
                </c:pt>
                <c:pt idx="211">
                  <c:v>17.5833333333333</c:v>
                </c:pt>
                <c:pt idx="212">
                  <c:v>17.6666666666667</c:v>
                </c:pt>
                <c:pt idx="213">
                  <c:v>17.75</c:v>
                </c:pt>
                <c:pt idx="214">
                  <c:v>17.8333333333333</c:v>
                </c:pt>
                <c:pt idx="215">
                  <c:v>17.9166666666667</c:v>
                </c:pt>
                <c:pt idx="216">
                  <c:v>18</c:v>
                </c:pt>
                <c:pt idx="217">
                  <c:v>18.0833333333333</c:v>
                </c:pt>
                <c:pt idx="218">
                  <c:v>18.1666666666667</c:v>
                </c:pt>
                <c:pt idx="219">
                  <c:v>18.25</c:v>
                </c:pt>
                <c:pt idx="220">
                  <c:v>18.3333333333333</c:v>
                </c:pt>
                <c:pt idx="221">
                  <c:v>18.4166666666667</c:v>
                </c:pt>
                <c:pt idx="222">
                  <c:v>18.5</c:v>
                </c:pt>
                <c:pt idx="223">
                  <c:v>18.5833333333333</c:v>
                </c:pt>
                <c:pt idx="224">
                  <c:v>18.6666666666667</c:v>
                </c:pt>
                <c:pt idx="225">
                  <c:v>18.75</c:v>
                </c:pt>
                <c:pt idx="226">
                  <c:v>18.8333333333333</c:v>
                </c:pt>
                <c:pt idx="227">
                  <c:v>18.9166666666667</c:v>
                </c:pt>
                <c:pt idx="228">
                  <c:v>19</c:v>
                </c:pt>
                <c:pt idx="229">
                  <c:v>19.0833333333333</c:v>
                </c:pt>
                <c:pt idx="230">
                  <c:v>19.1666666666667</c:v>
                </c:pt>
                <c:pt idx="231">
                  <c:v>19.25</c:v>
                </c:pt>
                <c:pt idx="232">
                  <c:v>19.3333333333333</c:v>
                </c:pt>
                <c:pt idx="233">
                  <c:v>19.4166666666667</c:v>
                </c:pt>
                <c:pt idx="234">
                  <c:v>19.5</c:v>
                </c:pt>
                <c:pt idx="235">
                  <c:v>19.5833333333333</c:v>
                </c:pt>
                <c:pt idx="236">
                  <c:v>19.6666666666667</c:v>
                </c:pt>
                <c:pt idx="237">
                  <c:v>19.75</c:v>
                </c:pt>
                <c:pt idx="238">
                  <c:v>19.8333333333333</c:v>
                </c:pt>
                <c:pt idx="239">
                  <c:v>19.9166666666667</c:v>
                </c:pt>
                <c:pt idx="240">
                  <c:v>20</c:v>
                </c:pt>
                <c:pt idx="241">
                  <c:v>20.0833333333333</c:v>
                </c:pt>
                <c:pt idx="242">
                  <c:v>20.1666666666667</c:v>
                </c:pt>
                <c:pt idx="243">
                  <c:v>20.25</c:v>
                </c:pt>
                <c:pt idx="244">
                  <c:v>20.3333333333333</c:v>
                </c:pt>
                <c:pt idx="245">
                  <c:v>20.4166666666667</c:v>
                </c:pt>
                <c:pt idx="246">
                  <c:v>20.5</c:v>
                </c:pt>
                <c:pt idx="247">
                  <c:v>20.5833333333333</c:v>
                </c:pt>
                <c:pt idx="248">
                  <c:v>20.6666666666667</c:v>
                </c:pt>
                <c:pt idx="249">
                  <c:v>20.75</c:v>
                </c:pt>
                <c:pt idx="250">
                  <c:v>20.8333333333333</c:v>
                </c:pt>
                <c:pt idx="251">
                  <c:v>20.9166666666667</c:v>
                </c:pt>
                <c:pt idx="252">
                  <c:v>21</c:v>
                </c:pt>
                <c:pt idx="253">
                  <c:v>21.0833333333333</c:v>
                </c:pt>
                <c:pt idx="254">
                  <c:v>21.1666666666667</c:v>
                </c:pt>
                <c:pt idx="255">
                  <c:v>21.25</c:v>
                </c:pt>
                <c:pt idx="256">
                  <c:v>21.3333333333333</c:v>
                </c:pt>
                <c:pt idx="257">
                  <c:v>21.4166666666667</c:v>
                </c:pt>
                <c:pt idx="258">
                  <c:v>21.5</c:v>
                </c:pt>
                <c:pt idx="259">
                  <c:v>21.5833333333333</c:v>
                </c:pt>
                <c:pt idx="260">
                  <c:v>21.6666666666667</c:v>
                </c:pt>
                <c:pt idx="261">
                  <c:v>21.75</c:v>
                </c:pt>
                <c:pt idx="262">
                  <c:v>21.8333333333333</c:v>
                </c:pt>
                <c:pt idx="263">
                  <c:v>21.9166666666667</c:v>
                </c:pt>
                <c:pt idx="264">
                  <c:v>22</c:v>
                </c:pt>
                <c:pt idx="265">
                  <c:v>22.0833333333333</c:v>
                </c:pt>
                <c:pt idx="266">
                  <c:v>22.1666666666667</c:v>
                </c:pt>
                <c:pt idx="267">
                  <c:v>22.25</c:v>
                </c:pt>
                <c:pt idx="268">
                  <c:v>22.3333333333333</c:v>
                </c:pt>
                <c:pt idx="269">
                  <c:v>22.4166666666667</c:v>
                </c:pt>
                <c:pt idx="270">
                  <c:v>22.5</c:v>
                </c:pt>
                <c:pt idx="271">
                  <c:v>22.5833333333333</c:v>
                </c:pt>
                <c:pt idx="272">
                  <c:v>22.6666666666667</c:v>
                </c:pt>
                <c:pt idx="273">
                  <c:v>22.75</c:v>
                </c:pt>
                <c:pt idx="274">
                  <c:v>22.8333333333333</c:v>
                </c:pt>
                <c:pt idx="275">
                  <c:v>22.9166666666667</c:v>
                </c:pt>
                <c:pt idx="276">
                  <c:v>23</c:v>
                </c:pt>
                <c:pt idx="277">
                  <c:v>23.0833333333333</c:v>
                </c:pt>
                <c:pt idx="278">
                  <c:v>23.1666666666667</c:v>
                </c:pt>
                <c:pt idx="279">
                  <c:v>23.25</c:v>
                </c:pt>
                <c:pt idx="280">
                  <c:v>23.3333333333333</c:v>
                </c:pt>
                <c:pt idx="281">
                  <c:v>23.4166666666667</c:v>
                </c:pt>
                <c:pt idx="282">
                  <c:v>23.5</c:v>
                </c:pt>
                <c:pt idx="283">
                  <c:v>23.5833333333333</c:v>
                </c:pt>
                <c:pt idx="284">
                  <c:v>23.6666666666667</c:v>
                </c:pt>
                <c:pt idx="285">
                  <c:v>23.75</c:v>
                </c:pt>
                <c:pt idx="286">
                  <c:v>23.8333333333333</c:v>
                </c:pt>
                <c:pt idx="287">
                  <c:v>23.9166666666667</c:v>
                </c:pt>
              </c:strCache>
            </c:strRef>
          </c:cat>
          <c:val>
            <c:numRef>
              <c:f>Results!$B$12:$B$299</c:f>
              <c:numCache>
                <c:formatCode>General</c:formatCode>
                <c:ptCount val="288"/>
                <c:pt idx="0">
                  <c:v>-6.69860103746003</c:v>
                </c:pt>
                <c:pt idx="1">
                  <c:v>-6.89296357709585</c:v>
                </c:pt>
                <c:pt idx="2">
                  <c:v>-7.08296081386054</c:v>
                </c:pt>
                <c:pt idx="3">
                  <c:v>-7.26850330055905</c:v>
                </c:pt>
                <c:pt idx="4">
                  <c:v>-7.44950370537613</c:v>
                </c:pt>
                <c:pt idx="5">
                  <c:v>-7.62587685346517</c:v>
                </c:pt>
                <c:pt idx="6">
                  <c:v>-7.79753976751025</c:v>
                </c:pt>
                <c:pt idx="7">
                  <c:v>-7.96441170724314</c:v>
                </c:pt>
                <c:pt idx="8">
                  <c:v>-8.12641420789444</c:v>
                </c:pt>
                <c:pt idx="9">
                  <c:v>-8.28347111756183</c:v>
                </c:pt>
                <c:pt idx="10">
                  <c:v>-8.43550863347801</c:v>
                </c:pt>
                <c:pt idx="11">
                  <c:v>-8.58245533715958</c:v>
                </c:pt>
                <c:pt idx="12">
                  <c:v>-8.72424222842144</c:v>
                </c:pt>
                <c:pt idx="13">
                  <c:v>-8.86080275824061</c:v>
                </c:pt>
                <c:pt idx="14">
                  <c:v>-8.99207286045199</c:v>
                </c:pt>
                <c:pt idx="15">
                  <c:v>-9.11799098226392</c:v>
                </c:pt>
                <c:pt idx="16">
                  <c:v>-9.23849811357593</c:v>
                </c:pt>
                <c:pt idx="17">
                  <c:v>-9.35353781508727</c:v>
                </c:pt>
                <c:pt idx="18">
                  <c:v>-9.46305624518118</c:v>
                </c:pt>
                <c:pt idx="19">
                  <c:v>-9.5670021855728</c:v>
                </c:pt>
                <c:pt idx="20">
                  <c:v>-9.66532706570876</c:v>
                </c:pt>
                <c:pt idx="21">
                  <c:v>-9.75798498590576</c:v>
                </c:pt>
                <c:pt idx="22">
                  <c:v>-9.84493273921879</c:v>
                </c:pt>
                <c:pt idx="23">
                  <c:v>-9.92612983202661</c:v>
                </c:pt>
                <c:pt idx="24">
                  <c:v>-10.0015385033266</c:v>
                </c:pt>
                <c:pt idx="25">
                  <c:v>-10.0711237427286</c:v>
                </c:pt>
                <c:pt idx="26">
                  <c:v>-10.1348533071392</c:v>
                </c:pt>
                <c:pt idx="27">
                  <c:v>-10.1926977361296</c:v>
                </c:pt>
                <c:pt idx="28">
                  <c:v>-10.2446303659777</c:v>
                </c:pt>
                <c:pt idx="29">
                  <c:v>-10.2906273423806</c:v>
                </c:pt>
                <c:pt idx="30">
                  <c:v>-10.3306676318289</c:v>
                </c:pt>
                <c:pt idx="31">
                  <c:v>-10.3647330316379</c:v>
                </c:pt>
                <c:pt idx="32">
                  <c:v>-10.3928081786328</c:v>
                </c:pt>
                <c:pt idx="33">
                  <c:v>-10.4148805564809</c:v>
                </c:pt>
                <c:pt idx="34">
                  <c:v>-10.4309405016697</c:v>
                </c:pt>
                <c:pt idx="35">
                  <c:v>-10.440981208127</c:v>
                </c:pt>
                <c:pt idx="36">
                  <c:v>-10.4449987304799</c:v>
                </c:pt>
                <c:pt idx="37">
                  <c:v>-10.442991985954</c:v>
                </c:pt>
                <c:pt idx="38">
                  <c:v>-10.4349627549083</c:v>
                </c:pt>
                <c:pt idx="39">
                  <c:v>-10.4209156800082</c:v>
                </c:pt>
                <c:pt idx="40">
                  <c:v>-10.4008582640361</c:v>
                </c:pt>
                <c:pt idx="41">
                  <c:v>-10.3748008663403</c:v>
                </c:pt>
                <c:pt idx="42">
                  <c:v>-10.3427566979244</c:v>
                </c:pt>
                <c:pt idx="43">
                  <c:v>-10.3047418151795</c:v>
                </c:pt>
                <c:pt idx="44">
                  <c:v>-10.2607751122616</c:v>
                </c:pt>
                <c:pt idx="45">
                  <c:v>-10.210878312119</c:v>
                </c:pt>
                <c:pt idx="46">
                  <c:v>-10.1550759561727</c:v>
                </c:pt>
                <c:pt idx="47">
                  <c:v>-10.0933953926552</c:v>
                </c:pt>
                <c:pt idx="48">
                  <c:v>-10.0258667636137</c:v>
                </c:pt>
                <c:pt idx="49">
                  <c:v>-9.95252299058356</c:v>
                </c:pt>
                <c:pt idx="50">
                  <c:v>-9.87339975893802</c:v>
                </c:pt>
                <c:pt idx="51">
                  <c:v>-9.78853550092341</c:v>
                </c:pt>
                <c:pt idx="52">
                  <c:v>-9.69797137738599</c:v>
                </c:pt>
                <c:pt idx="53">
                  <c:v>-9.60175125820089</c:v>
                </c:pt>
                <c:pt idx="54">
                  <c:v>-9.49992170141078</c:v>
                </c:pt>
                <c:pt idx="55">
                  <c:v>-9.39253193108558</c:v>
                </c:pt>
                <c:pt idx="56">
                  <c:v>-9.27963381391305</c:v>
                </c:pt>
                <c:pt idx="57">
                  <c:v>-9.16128183453136</c:v>
                </c:pt>
                <c:pt idx="58">
                  <c:v>-9.037533069616</c:v>
                </c:pt>
                <c:pt idx="59">
                  <c:v>-8.90844716073229</c:v>
                </c:pt>
                <c:pt idx="60">
                  <c:v>-8.77408628596784</c:v>
                </c:pt>
                <c:pt idx="61">
                  <c:v>-8.63451513035679</c:v>
                </c:pt>
                <c:pt idx="62">
                  <c:v>-8.48980085511171</c:v>
                </c:pt>
                <c:pt idx="63">
                  <c:v>-8.34001306567604</c:v>
                </c:pt>
                <c:pt idx="64">
                  <c:v>-8.1852237786137</c:v>
                </c:pt>
                <c:pt idx="65">
                  <c:v>-8.02550738735076</c:v>
                </c:pt>
                <c:pt idx="66">
                  <c:v>-7.86094062678613</c:v>
                </c:pt>
                <c:pt idx="67">
                  <c:v>-7.6916025367869</c:v>
                </c:pt>
                <c:pt idx="68">
                  <c:v>-7.51757442458773</c:v>
                </c:pt>
                <c:pt idx="69">
                  <c:v>-7.33893982611015</c:v>
                </c:pt>
                <c:pt idx="70">
                  <c:v>-7.15578446622133</c:v>
                </c:pt>
                <c:pt idx="71">
                  <c:v>-6.96819621795064</c:v>
                </c:pt>
                <c:pt idx="72">
                  <c:v>-6.77626506068455</c:v>
                </c:pt>
                <c:pt idx="73">
                  <c:v>-6.58008303735796</c:v>
                </c:pt>
                <c:pt idx="74">
                  <c:v>-6.37974421066376</c:v>
                </c:pt>
                <c:pt idx="75">
                  <c:v>-6.17534461830124</c:v>
                </c:pt>
                <c:pt idx="76">
                  <c:v>-5.96698222728364</c:v>
                </c:pt>
                <c:pt idx="77">
                  <c:v>-5.75475688732853</c:v>
                </c:pt>
                <c:pt idx="78">
                  <c:v>-5.53877028335082</c:v>
                </c:pt>
                <c:pt idx="79">
                  <c:v>-5.3191258870832</c:v>
                </c:pt>
                <c:pt idx="80">
                  <c:v>-5.09592890784544</c:v>
                </c:pt>
                <c:pt idx="81">
                  <c:v>-4.86928624248697</c:v>
                </c:pt>
                <c:pt idx="82">
                  <c:v>-4.63930642452609</c:v>
                </c:pt>
                <c:pt idx="83">
                  <c:v>-4.40609957250989</c:v>
                </c:pt>
                <c:pt idx="84">
                  <c:v>-4.16977733762045</c:v>
                </c:pt>
                <c:pt idx="85">
                  <c:v>-3.93045285055049</c:v>
                </c:pt>
                <c:pt idx="86">
                  <c:v>-3.68824066767538</c:v>
                </c:pt>
                <c:pt idx="87">
                  <c:v>-3.44325671654695</c:v>
                </c:pt>
                <c:pt idx="88">
                  <c:v>-3.19561824073311</c:v>
                </c:pt>
                <c:pt idx="89">
                  <c:v>-2.94544374403287</c:v>
                </c:pt>
                <c:pt idx="90">
                  <c:v>-2.6928529340905</c:v>
                </c:pt>
                <c:pt idx="91">
                  <c:v>-2.43796666543644</c:v>
                </c:pt>
                <c:pt idx="92">
                  <c:v>-2.1809068819826</c:v>
                </c:pt>
                <c:pt idx="93">
                  <c:v>-1.92179655899976</c:v>
                </c:pt>
                <c:pt idx="94">
                  <c:v>-1.66075964460263</c:v>
                </c:pt>
                <c:pt idx="95">
                  <c:v>-1.39792100077288</c:v>
                </c:pt>
                <c:pt idx="96">
                  <c:v>-1.13340634394708</c:v>
                </c:pt>
                <c:pt idx="97">
                  <c:v>-0.867342185196908</c:v>
                </c:pt>
                <c:pt idx="98">
                  <c:v>-0.599855770032539</c:v>
                </c:pt>
                <c:pt idx="99">
                  <c:v>-0.331075017855462</c:v>
                </c:pt>
                <c:pt idx="100">
                  <c:v>-0.0611284610905581</c:v>
                </c:pt>
                <c:pt idx="101">
                  <c:v>0.209854815973697</c:v>
                </c:pt>
                <c:pt idx="102">
                  <c:v>0.481745238606926</c:v>
                </c:pt>
                <c:pt idx="103">
                  <c:v>0.754412803293319</c:v>
                </c:pt>
                <c:pt idx="104">
                  <c:v>1.02772713959154</c:v>
                </c:pt>
                <c:pt idx="105">
                  <c:v>1.30155757216889</c:v>
                </c:pt>
                <c:pt idx="106">
                  <c:v>1.5757731829822</c:v>
                </c:pt>
                <c:pt idx="107">
                  <c:v>1.85024287357236</c:v>
                </c:pt>
                <c:pt idx="108">
                  <c:v>2.12483542744611</c:v>
                </c:pt>
                <c:pt idx="109">
                  <c:v>2.3994195725138</c:v>
                </c:pt>
                <c:pt idx="110">
                  <c:v>2.67386404355354</c:v>
                </c:pt>
                <c:pt idx="111">
                  <c:v>2.94803764467204</c:v>
                </c:pt>
                <c:pt idx="112">
                  <c:v>3.22180931173295</c:v>
                </c:pt>
                <c:pt idx="113">
                  <c:v>3.4950481747221</c:v>
                </c:pt>
                <c:pt idx="114">
                  <c:v>3.76762362002046</c:v>
                </c:pt>
                <c:pt idx="115">
                  <c:v>4.0394053525557</c:v>
                </c:pt>
                <c:pt idx="116">
                  <c:v>4.31026345780164</c:v>
                </c:pt>
                <c:pt idx="117">
                  <c:v>4.58006846359657</c:v>
                </c:pt>
                <c:pt idx="118">
                  <c:v>4.84869140175158</c:v>
                </c:pt>
                <c:pt idx="119">
                  <c:v>5.11600386941886</c:v>
                </c:pt>
                <c:pt idx="120">
                  <c:v>5.38187809019067</c:v>
                </c:pt>
                <c:pt idx="121">
                  <c:v>5.64618697490095</c:v>
                </c:pt>
                <c:pt idx="122">
                  <c:v>5.9088041820995</c:v>
                </c:pt>
                <c:pt idx="123">
                  <c:v>6.16960417816971</c:v>
                </c:pt>
                <c:pt idx="124">
                  <c:v>6.42846229706322</c:v>
                </c:pt>
                <c:pt idx="125">
                  <c:v>6.68525479962076</c:v>
                </c:pt>
                <c:pt idx="126">
                  <c:v>6.93985893245188</c:v>
                </c:pt>
                <c:pt idx="127">
                  <c:v>7.19215298634652</c:v>
                </c:pt>
                <c:pt idx="128">
                  <c:v>7.44201635418851</c:v>
                </c:pt>
                <c:pt idx="129">
                  <c:v>7.68932958834487</c:v>
                </c:pt>
                <c:pt idx="130">
                  <c:v>7.93397445750416</c:v>
                </c:pt>
                <c:pt idx="131">
                  <c:v>8.17583400293526</c:v>
                </c:pt>
                <c:pt idx="132">
                  <c:v>8.41479259414002</c:v>
                </c:pt>
                <c:pt idx="133">
                  <c:v>8.65073598387515</c:v>
                </c:pt>
                <c:pt idx="134">
                  <c:v>8.88355136251502</c:v>
                </c:pt>
                <c:pt idx="135">
                  <c:v>9.11312741172966</c:v>
                </c:pt>
                <c:pt idx="136">
                  <c:v>9.33935435745494</c:v>
                </c:pt>
                <c:pt idx="137">
                  <c:v>9.56212402212577</c:v>
                </c:pt>
                <c:pt idx="138">
                  <c:v>9.78132987615043</c:v>
                </c:pt>
                <c:pt idx="139">
                  <c:v>9.99686708860093</c:v>
                </c:pt>
                <c:pt idx="140">
                  <c:v>10.2086325770948</c:v>
                </c:pt>
                <c:pt idx="141">
                  <c:v>10.4165250568436</c:v>
                </c:pt>
                <c:pt idx="142">
                  <c:v>10.620445088848</c:v>
                </c:pt>
                <c:pt idx="143">
                  <c:v>10.8202951272124</c:v>
                </c:pt>
                <c:pt idx="144">
                  <c:v>11.01597956556</c:v>
                </c:pt>
                <c:pt idx="145">
                  <c:v>11.2074047825242</c:v>
                </c:pt>
                <c:pt idx="146">
                  <c:v>11.3944791862952</c:v>
                </c:pt>
                <c:pt idx="147">
                  <c:v>11.5771132582012</c:v>
                </c:pt>
                <c:pt idx="148">
                  <c:v>11.7552195953027</c:v>
                </c:pt>
                <c:pt idx="149">
                  <c:v>11.9287129519793</c:v>
                </c:pt>
                <c:pt idx="150">
                  <c:v>12.0975102804909</c:v>
                </c:pt>
                <c:pt idx="151">
                  <c:v>12.2615307704924</c:v>
                </c:pt>
                <c:pt idx="152">
                  <c:v>12.4206958874831</c:v>
                </c:pt>
                <c:pt idx="153">
                  <c:v>12.5749294101733</c:v>
                </c:pt>
                <c:pt idx="154">
                  <c:v>12.7241574667508</c:v>
                </c:pt>
                <c:pt idx="155">
                  <c:v>12.8683085700278</c:v>
                </c:pt>
                <c:pt idx="156">
                  <c:v>13.0073136514536</c:v>
                </c:pt>
                <c:pt idx="157">
                  <c:v>13.1411060939771</c:v>
                </c:pt>
                <c:pt idx="158">
                  <c:v>13.2696217637406</c:v>
                </c:pt>
                <c:pt idx="159">
                  <c:v>13.3927990405935</c:v>
                </c:pt>
                <c:pt idx="160">
                  <c:v>13.5105788474089</c:v>
                </c:pt>
                <c:pt idx="161">
                  <c:v>13.6229046781904</c:v>
                </c:pt>
                <c:pt idx="162">
                  <c:v>13.7297226249543</c:v>
                </c:pt>
                <c:pt idx="163">
                  <c:v>13.8309814033763</c:v>
                </c:pt>
                <c:pt idx="164">
                  <c:v>13.9266323771895</c:v>
                </c:pt>
                <c:pt idx="165">
                  <c:v>14.0166295813209</c:v>
                </c:pt>
                <c:pt idx="166">
                  <c:v>14.1009297437587</c:v>
                </c:pt>
                <c:pt idx="167">
                  <c:v>14.1794923061357</c:v>
                </c:pt>
                <c:pt idx="168">
                  <c:v>14.2522794430226</c:v>
                </c:pt>
                <c:pt idx="169">
                  <c:v>14.3192560799206</c:v>
                </c:pt>
                <c:pt idx="170">
                  <c:v>14.3803899099437</c:v>
                </c:pt>
                <c:pt idx="171">
                  <c:v>14.4356514091852</c:v>
                </c:pt>
                <c:pt idx="172">
                  <c:v>14.4850138507585</c:v>
                </c:pt>
                <c:pt idx="173">
                  <c:v>14.5284533175076</c:v>
                </c:pt>
                <c:pt idx="174">
                  <c:v>14.5659487133798</c:v>
                </c:pt>
                <c:pt idx="175">
                  <c:v>14.597481773456</c:v>
                </c:pt>
                <c:pt idx="176">
                  <c:v>14.6230370726339</c:v>
                </c:pt>
                <c:pt idx="177">
                  <c:v>14.6426020329587</c:v>
                </c:pt>
                <c:pt idx="178">
                  <c:v>14.6561669295999</c:v>
                </c:pt>
                <c:pt idx="179">
                  <c:v>14.6637248954695</c:v>
                </c:pt>
                <c:pt idx="180">
                  <c:v>14.6652719244804</c:v>
                </c:pt>
                <c:pt idx="181">
                  <c:v>14.6608068734427</c:v>
                </c:pt>
                <c:pt idx="182">
                  <c:v>14.6503314625986</c:v>
                </c:pt>
                <c:pt idx="183">
                  <c:v>14.6338502747928</c:v>
                </c:pt>
                <c:pt idx="184">
                  <c:v>14.6113707532823</c:v>
                </c:pt>
                <c:pt idx="185">
                  <c:v>14.5829031981837</c:v>
                </c:pt>
                <c:pt idx="186">
                  <c:v>14.5484607615609</c:v>
                </c:pt>
                <c:pt idx="187">
                  <c:v>14.5080594411561</c:v>
                </c:pt>
                <c:pt idx="188">
                  <c:v>14.461718072766</c:v>
                </c:pt>
                <c:pt idx="189">
                  <c:v>14.409458321267</c:v>
                </c:pt>
                <c:pt idx="190">
                  <c:v>14.351304670295</c:v>
                </c:pt>
                <c:pt idx="191">
                  <c:v>14.2872844105822</c:v>
                </c:pt>
                <c:pt idx="192">
                  <c:v>14.2174276269596</c:v>
                </c:pt>
                <c:pt idx="193">
                  <c:v>14.1417671840281</c:v>
                </c:pt>
                <c:pt idx="194">
                  <c:v>14.0603387105076</c:v>
                </c:pt>
                <c:pt idx="195">
                  <c:v>13.9731805822704</c:v>
                </c:pt>
                <c:pt idx="196">
                  <c:v>13.880333904067</c:v>
                </c:pt>
                <c:pt idx="197">
                  <c:v>13.7818424899535</c:v>
                </c:pt>
                <c:pt idx="198">
                  <c:v>13.6777528424287</c:v>
                </c:pt>
                <c:pt idx="199">
                  <c:v>13.5681141302927</c:v>
                </c:pt>
                <c:pt idx="200">
                  <c:v>13.4529781652361</c:v>
                </c:pt>
                <c:pt idx="201">
                  <c:v>13.3323993771715</c:v>
                </c:pt>
                <c:pt idx="202">
                  <c:v>13.2064347883182</c:v>
                </c:pt>
                <c:pt idx="203">
                  <c:v>13.0751439860545</c:v>
                </c:pt>
                <c:pt idx="204">
                  <c:v>12.938589094548</c:v>
                </c:pt>
                <c:pt idx="205">
                  <c:v>12.7968347451789</c:v>
                </c:pt>
                <c:pt idx="206">
                  <c:v>12.6499480457704</c:v>
                </c:pt>
                <c:pt idx="207">
                  <c:v>12.4979985486401</c:v>
                </c:pt>
                <c:pt idx="208">
                  <c:v>12.341058217488</c:v>
                </c:pt>
                <c:pt idx="209">
                  <c:v>12.1792013931372</c:v>
                </c:pt>
                <c:pt idx="210">
                  <c:v>12.0125047581428</c:v>
                </c:pt>
                <c:pt idx="211">
                  <c:v>11.8410473002869</c:v>
                </c:pt>
                <c:pt idx="212">
                  <c:v>11.6649102749755</c:v>
                </c:pt>
                <c:pt idx="213">
                  <c:v>11.4841771665573</c:v>
                </c:pt>
                <c:pt idx="214">
                  <c:v>11.298933648581</c:v>
                </c:pt>
                <c:pt idx="215">
                  <c:v>11.1092675430111</c:v>
                </c:pt>
                <c:pt idx="216">
                  <c:v>10.9152687784206</c:v>
                </c:pt>
                <c:pt idx="217">
                  <c:v>10.7170293471816</c:v>
                </c:pt>
                <c:pt idx="218">
                  <c:v>10.5146432616739</c:v>
                </c:pt>
                <c:pt idx="219">
                  <c:v>10.3082065095317</c:v>
                </c:pt>
                <c:pt idx="220">
                  <c:v>10.0978170079503</c:v>
                </c:pt>
                <c:pt idx="221">
                  <c:v>9.88357455707469</c:v>
                </c:pt>
                <c:pt idx="222">
                  <c:v>9.66558079249223</c:v>
                </c:pt>
                <c:pt idx="223">
                  <c:v>9.44393913685107</c:v>
                </c:pt>
                <c:pt idx="224">
                  <c:v>9.21875475062861</c:v>
                </c:pt>
                <c:pt idx="225">
                  <c:v>8.99013448207308</c:v>
                </c:pt>
                <c:pt idx="226">
                  <c:v>8.75818681634088</c:v>
                </c:pt>
                <c:pt idx="227">
                  <c:v>8.52302182385623</c:v>
                </c:pt>
                <c:pt idx="228">
                  <c:v>8.28475110791548</c:v>
                </c:pt>
                <c:pt idx="229">
                  <c:v>8.04348775156187</c:v>
                </c:pt>
                <c:pt idx="230">
                  <c:v>7.79934626375638</c:v>
                </c:pt>
                <c:pt idx="231">
                  <c:v>7.5524425248702</c:v>
                </c:pt>
                <c:pt idx="232">
                  <c:v>7.30289373152368</c:v>
                </c:pt>
                <c:pt idx="233">
                  <c:v>7.05081834079951</c:v>
                </c:pt>
                <c:pt idx="234">
                  <c:v>6.79633601385637</c:v>
                </c:pt>
                <c:pt idx="235">
                  <c:v>6.53956755896796</c:v>
                </c:pt>
                <c:pt idx="236">
                  <c:v>6.28063487401823</c:v>
                </c:pt>
                <c:pt idx="237">
                  <c:v>6.01966088847669</c:v>
                </c:pt>
                <c:pt idx="238">
                  <c:v>5.7567695048828</c:v>
                </c:pt>
                <c:pt idx="239">
                  <c:v>5.49208553986784</c:v>
                </c:pt>
                <c:pt idx="240">
                  <c:v>5.22573466474148</c:v>
                </c:pt>
                <c:pt idx="241">
                  <c:v>4.95784334567151</c:v>
                </c:pt>
                <c:pt idx="242">
                  <c:v>4.6885387834854</c:v>
                </c:pt>
                <c:pt idx="243">
                  <c:v>4.41794885312249</c:v>
                </c:pt>
                <c:pt idx="244">
                  <c:v>4.14620204276468</c:v>
                </c:pt>
                <c:pt idx="245">
                  <c:v>3.87342739267597</c:v>
                </c:pt>
                <c:pt idx="246">
                  <c:v>3.59975443377938</c:v>
                </c:pt>
                <c:pt idx="247">
                  <c:v>3.32531312599917</c:v>
                </c:pt>
                <c:pt idx="248">
                  <c:v>3.05023379640047</c:v>
                </c:pt>
                <c:pt idx="249">
                  <c:v>2.77464707715355</c:v>
                </c:pt>
                <c:pt idx="250">
                  <c:v>2.49868384335242</c:v>
                </c:pt>
                <c:pt idx="251">
                  <c:v>2.22247515071841</c:v>
                </c:pt>
                <c:pt idx="252">
                  <c:v>1.9461521732182</c:v>
                </c:pt>
                <c:pt idx="253">
                  <c:v>1.66984614062437</c:v>
                </c:pt>
                <c:pt idx="254">
                  <c:v>1.3936882760507</c:v>
                </c:pt>
                <c:pt idx="255">
                  <c:v>1.11780973349007</c:v>
                </c:pt>
                <c:pt idx="256">
                  <c:v>0.842341535384906</c:v>
                </c:pt>
                <c:pt idx="257">
                  <c:v>0.567414510261371</c:v>
                </c:pt>
                <c:pt idx="258">
                  <c:v>0.293159230454985</c:v>
                </c:pt>
                <c:pt idx="259">
                  <c:v>0.0197059499583929</c:v>
                </c:pt>
                <c:pt idx="260">
                  <c:v>-0.252815457579586</c:v>
                </c:pt>
                <c:pt idx="261">
                  <c:v>-0.524275560672567</c:v>
                </c:pt>
                <c:pt idx="262">
                  <c:v>-0.794545431606536</c:v>
                </c:pt>
                <c:pt idx="263">
                  <c:v>-1.06349670780898</c:v>
                </c:pt>
                <c:pt idx="264">
                  <c:v>-1.33100165294847</c:v>
                </c:pt>
                <c:pt idx="265">
                  <c:v>-1.59693321773808</c:v>
                </c:pt>
                <c:pt idx="266">
                  <c:v>-1.86116510040951</c:v>
                </c:pt>
                <c:pt idx="267">
                  <c:v>-2.12357180683248</c:v>
                </c:pt>
                <c:pt idx="268">
                  <c:v>-2.38402871025025</c:v>
                </c:pt>
                <c:pt idx="269">
                  <c:v>-2.64241211060129</c:v>
                </c:pt>
                <c:pt idx="270">
                  <c:v>-2.89859929340018</c:v>
                </c:pt>
                <c:pt idx="271">
                  <c:v>-3.15246858814966</c:v>
                </c:pt>
                <c:pt idx="272">
                  <c:v>-3.40389942625556</c:v>
                </c:pt>
                <c:pt idx="273">
                  <c:v>-3.65277239841692</c:v>
                </c:pt>
                <c:pt idx="274">
                  <c:v>-3.89896931146523</c:v>
                </c:pt>
                <c:pt idx="275">
                  <c:v>-4.14237324462386</c:v>
                </c:pt>
                <c:pt idx="276">
                  <c:v>-4.38286860516235</c:v>
                </c:pt>
                <c:pt idx="277">
                  <c:v>-4.62034118341867</c:v>
                </c:pt>
                <c:pt idx="278">
                  <c:v>-4.8546782071628</c:v>
                </c:pt>
                <c:pt idx="279">
                  <c:v>-5.08576839527629</c:v>
                </c:pt>
                <c:pt idx="280">
                  <c:v>-5.3135020107225</c:v>
                </c:pt>
                <c:pt idx="281">
                  <c:v>-5.5377709127817</c:v>
                </c:pt>
                <c:pt idx="282">
                  <c:v>-5.75846860852543</c:v>
                </c:pt>
                <c:pt idx="283">
                  <c:v>-5.97549030350837</c:v>
                </c:pt>
                <c:pt idx="284">
                  <c:v>-6.1887329516503</c:v>
                </c:pt>
                <c:pt idx="285">
                  <c:v>-6.39809530428634</c:v>
                </c:pt>
                <c:pt idx="286">
                  <c:v>-6.60347795836239</c:v>
                </c:pt>
                <c:pt idx="287">
                  <c:v>-6.80478340375099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Results!C11</c:f>
              <c:strCache>
                <c:ptCount val="1"/>
                <c:pt idx="0">
                  <c:v>five-node W/m²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Results!$A$12:$A$299</c:f>
              <c:strCache>
                <c:ptCount val="288"/>
                <c:pt idx="0">
                  <c:v>0</c:v>
                </c:pt>
                <c:pt idx="1">
                  <c:v>0.0833333333333286</c:v>
                </c:pt>
                <c:pt idx="2">
                  <c:v>0.166666666666671</c:v>
                </c:pt>
                <c:pt idx="3">
                  <c:v>0.25</c:v>
                </c:pt>
                <c:pt idx="4">
                  <c:v>0.333333333333329</c:v>
                </c:pt>
                <c:pt idx="5">
                  <c:v>0.416666666666671</c:v>
                </c:pt>
                <c:pt idx="6">
                  <c:v>0.5</c:v>
                </c:pt>
                <c:pt idx="7">
                  <c:v>0.583333333333329</c:v>
                </c:pt>
                <c:pt idx="8">
                  <c:v>0.666666666666671</c:v>
                </c:pt>
                <c:pt idx="9">
                  <c:v>0.75</c:v>
                </c:pt>
                <c:pt idx="10">
                  <c:v>0.833333333333329</c:v>
                </c:pt>
                <c:pt idx="11">
                  <c:v>0.916666666666671</c:v>
                </c:pt>
                <c:pt idx="12">
                  <c:v>1</c:v>
                </c:pt>
                <c:pt idx="13">
                  <c:v>1.08333333333333</c:v>
                </c:pt>
                <c:pt idx="14">
                  <c:v>1.16666666666667</c:v>
                </c:pt>
                <c:pt idx="15">
                  <c:v>1.25</c:v>
                </c:pt>
                <c:pt idx="16">
                  <c:v>1.33333333333333</c:v>
                </c:pt>
                <c:pt idx="17">
                  <c:v>1.41666666666667</c:v>
                </c:pt>
                <c:pt idx="18">
                  <c:v>1.5</c:v>
                </c:pt>
                <c:pt idx="19">
                  <c:v>1.58333333333333</c:v>
                </c:pt>
                <c:pt idx="20">
                  <c:v>1.66666666666667</c:v>
                </c:pt>
                <c:pt idx="21">
                  <c:v>1.75</c:v>
                </c:pt>
                <c:pt idx="22">
                  <c:v>1.83333333333333</c:v>
                </c:pt>
                <c:pt idx="23">
                  <c:v>1.91666666666667</c:v>
                </c:pt>
                <c:pt idx="24">
                  <c:v>2</c:v>
                </c:pt>
                <c:pt idx="25">
                  <c:v>2.08333333333333</c:v>
                </c:pt>
                <c:pt idx="26">
                  <c:v>2.16666666666667</c:v>
                </c:pt>
                <c:pt idx="27">
                  <c:v>2.25</c:v>
                </c:pt>
                <c:pt idx="28">
                  <c:v>2.33333333333333</c:v>
                </c:pt>
                <c:pt idx="29">
                  <c:v>2.41666666666667</c:v>
                </c:pt>
                <c:pt idx="30">
                  <c:v>2.5</c:v>
                </c:pt>
                <c:pt idx="31">
                  <c:v>2.58333333333333</c:v>
                </c:pt>
                <c:pt idx="32">
                  <c:v>2.66666666666667</c:v>
                </c:pt>
                <c:pt idx="33">
                  <c:v>2.75</c:v>
                </c:pt>
                <c:pt idx="34">
                  <c:v>2.83333333333333</c:v>
                </c:pt>
                <c:pt idx="35">
                  <c:v>2.91666666666667</c:v>
                </c:pt>
                <c:pt idx="36">
                  <c:v>3</c:v>
                </c:pt>
                <c:pt idx="37">
                  <c:v>3.08333333333333</c:v>
                </c:pt>
                <c:pt idx="38">
                  <c:v>3.16666666666667</c:v>
                </c:pt>
                <c:pt idx="39">
                  <c:v>3.25</c:v>
                </c:pt>
                <c:pt idx="40">
                  <c:v>3.33333333333333</c:v>
                </c:pt>
                <c:pt idx="41">
                  <c:v>3.41666666666667</c:v>
                </c:pt>
                <c:pt idx="42">
                  <c:v>3.5</c:v>
                </c:pt>
                <c:pt idx="43">
                  <c:v>3.58333333333333</c:v>
                </c:pt>
                <c:pt idx="44">
                  <c:v>3.66666666666667</c:v>
                </c:pt>
                <c:pt idx="45">
                  <c:v>3.75</c:v>
                </c:pt>
                <c:pt idx="46">
                  <c:v>3.83333333333333</c:v>
                </c:pt>
                <c:pt idx="47">
                  <c:v>3.91666666666667</c:v>
                </c:pt>
                <c:pt idx="48">
                  <c:v>4</c:v>
                </c:pt>
                <c:pt idx="49">
                  <c:v>4.08333333333333</c:v>
                </c:pt>
                <c:pt idx="50">
                  <c:v>4.16666666666667</c:v>
                </c:pt>
                <c:pt idx="51">
                  <c:v>4.25</c:v>
                </c:pt>
                <c:pt idx="52">
                  <c:v>4.33333333333333</c:v>
                </c:pt>
                <c:pt idx="53">
                  <c:v>4.41666666666667</c:v>
                </c:pt>
                <c:pt idx="54">
                  <c:v>4.5</c:v>
                </c:pt>
                <c:pt idx="55">
                  <c:v>4.58333333333333</c:v>
                </c:pt>
                <c:pt idx="56">
                  <c:v>4.66666666666667</c:v>
                </c:pt>
                <c:pt idx="57">
                  <c:v>4.75</c:v>
                </c:pt>
                <c:pt idx="58">
                  <c:v>4.83333333333333</c:v>
                </c:pt>
                <c:pt idx="59">
                  <c:v>4.91666666666667</c:v>
                </c:pt>
                <c:pt idx="60">
                  <c:v>5</c:v>
                </c:pt>
                <c:pt idx="61">
                  <c:v>5.08333333333333</c:v>
                </c:pt>
                <c:pt idx="62">
                  <c:v>5.16666666666667</c:v>
                </c:pt>
                <c:pt idx="63">
                  <c:v>5.25</c:v>
                </c:pt>
                <c:pt idx="64">
                  <c:v>5.33333333333333</c:v>
                </c:pt>
                <c:pt idx="65">
                  <c:v>5.41666666666667</c:v>
                </c:pt>
                <c:pt idx="66">
                  <c:v>5.5</c:v>
                </c:pt>
                <c:pt idx="67">
                  <c:v>5.58333333333333</c:v>
                </c:pt>
                <c:pt idx="68">
                  <c:v>5.66666666666667</c:v>
                </c:pt>
                <c:pt idx="69">
                  <c:v>5.75</c:v>
                </c:pt>
                <c:pt idx="70">
                  <c:v>5.83333333333333</c:v>
                </c:pt>
                <c:pt idx="71">
                  <c:v>5.91666666666667</c:v>
                </c:pt>
                <c:pt idx="72">
                  <c:v>6</c:v>
                </c:pt>
                <c:pt idx="73">
                  <c:v>6.08333333333333</c:v>
                </c:pt>
                <c:pt idx="74">
                  <c:v>6.16666666666667</c:v>
                </c:pt>
                <c:pt idx="75">
                  <c:v>6.25</c:v>
                </c:pt>
                <c:pt idx="76">
                  <c:v>6.33333333333333</c:v>
                </c:pt>
                <c:pt idx="77">
                  <c:v>6.41666666666667</c:v>
                </c:pt>
                <c:pt idx="78">
                  <c:v>6.5</c:v>
                </c:pt>
                <c:pt idx="79">
                  <c:v>6.58333333333333</c:v>
                </c:pt>
                <c:pt idx="80">
                  <c:v>6.66666666666667</c:v>
                </c:pt>
                <c:pt idx="81">
                  <c:v>6.75</c:v>
                </c:pt>
                <c:pt idx="82">
                  <c:v>6.83333333333333</c:v>
                </c:pt>
                <c:pt idx="83">
                  <c:v>6.91666666666667</c:v>
                </c:pt>
                <c:pt idx="84">
                  <c:v>7</c:v>
                </c:pt>
                <c:pt idx="85">
                  <c:v>7.08333333333333</c:v>
                </c:pt>
                <c:pt idx="86">
                  <c:v>7.16666666666667</c:v>
                </c:pt>
                <c:pt idx="87">
                  <c:v>7.25</c:v>
                </c:pt>
                <c:pt idx="88">
                  <c:v>7.33333333333333</c:v>
                </c:pt>
                <c:pt idx="89">
                  <c:v>7.41666666666667</c:v>
                </c:pt>
                <c:pt idx="90">
                  <c:v>7.5</c:v>
                </c:pt>
                <c:pt idx="91">
                  <c:v>7.58333333333333</c:v>
                </c:pt>
                <c:pt idx="92">
                  <c:v>7.66666666666667</c:v>
                </c:pt>
                <c:pt idx="93">
                  <c:v>7.75</c:v>
                </c:pt>
                <c:pt idx="94">
                  <c:v>7.83333333333333</c:v>
                </c:pt>
                <c:pt idx="95">
                  <c:v>7.91666666666667</c:v>
                </c:pt>
                <c:pt idx="96">
                  <c:v>8</c:v>
                </c:pt>
                <c:pt idx="97">
                  <c:v>8.08333333333333</c:v>
                </c:pt>
                <c:pt idx="98">
                  <c:v>8.16666666666667</c:v>
                </c:pt>
                <c:pt idx="99">
                  <c:v>8.25</c:v>
                </c:pt>
                <c:pt idx="100">
                  <c:v>8.33333333333333</c:v>
                </c:pt>
                <c:pt idx="101">
                  <c:v>8.41666666666667</c:v>
                </c:pt>
                <c:pt idx="102">
                  <c:v>8.5</c:v>
                </c:pt>
                <c:pt idx="103">
                  <c:v>8.58333333333333</c:v>
                </c:pt>
                <c:pt idx="104">
                  <c:v>8.66666666666667</c:v>
                </c:pt>
                <c:pt idx="105">
                  <c:v>8.75</c:v>
                </c:pt>
                <c:pt idx="106">
                  <c:v>8.83333333333333</c:v>
                </c:pt>
                <c:pt idx="107">
                  <c:v>8.91666666666667</c:v>
                </c:pt>
                <c:pt idx="108">
                  <c:v>9</c:v>
                </c:pt>
                <c:pt idx="109">
                  <c:v>9.08333333333333</c:v>
                </c:pt>
                <c:pt idx="110">
                  <c:v>9.16666666666667</c:v>
                </c:pt>
                <c:pt idx="111">
                  <c:v>9.25</c:v>
                </c:pt>
                <c:pt idx="112">
                  <c:v>9.33333333333333</c:v>
                </c:pt>
                <c:pt idx="113">
                  <c:v>9.41666666666667</c:v>
                </c:pt>
                <c:pt idx="114">
                  <c:v>9.5</c:v>
                </c:pt>
                <c:pt idx="115">
                  <c:v>9.58333333333333</c:v>
                </c:pt>
                <c:pt idx="116">
                  <c:v>9.66666666666667</c:v>
                </c:pt>
                <c:pt idx="117">
                  <c:v>9.75</c:v>
                </c:pt>
                <c:pt idx="118">
                  <c:v>9.83333333333333</c:v>
                </c:pt>
                <c:pt idx="119">
                  <c:v>9.91666666666667</c:v>
                </c:pt>
                <c:pt idx="120">
                  <c:v>10</c:v>
                </c:pt>
                <c:pt idx="121">
                  <c:v>10.0833333333333</c:v>
                </c:pt>
                <c:pt idx="122">
                  <c:v>10.1666666666667</c:v>
                </c:pt>
                <c:pt idx="123">
                  <c:v>10.25</c:v>
                </c:pt>
                <c:pt idx="124">
                  <c:v>10.3333333333333</c:v>
                </c:pt>
                <c:pt idx="125">
                  <c:v>10.4166666666667</c:v>
                </c:pt>
                <c:pt idx="126">
                  <c:v>10.5</c:v>
                </c:pt>
                <c:pt idx="127">
                  <c:v>10.5833333333333</c:v>
                </c:pt>
                <c:pt idx="128">
                  <c:v>10.6666666666667</c:v>
                </c:pt>
                <c:pt idx="129">
                  <c:v>10.75</c:v>
                </c:pt>
                <c:pt idx="130">
                  <c:v>10.8333333333333</c:v>
                </c:pt>
                <c:pt idx="131">
                  <c:v>10.9166666666667</c:v>
                </c:pt>
                <c:pt idx="132">
                  <c:v>11</c:v>
                </c:pt>
                <c:pt idx="133">
                  <c:v>11.0833333333333</c:v>
                </c:pt>
                <c:pt idx="134">
                  <c:v>11.1666666666667</c:v>
                </c:pt>
                <c:pt idx="135">
                  <c:v>11.25</c:v>
                </c:pt>
                <c:pt idx="136">
                  <c:v>11.3333333333333</c:v>
                </c:pt>
                <c:pt idx="137">
                  <c:v>11.4166666666667</c:v>
                </c:pt>
                <c:pt idx="138">
                  <c:v>11.5</c:v>
                </c:pt>
                <c:pt idx="139">
                  <c:v>11.5833333333333</c:v>
                </c:pt>
                <c:pt idx="140">
                  <c:v>11.6666666666667</c:v>
                </c:pt>
                <c:pt idx="141">
                  <c:v>11.75</c:v>
                </c:pt>
                <c:pt idx="142">
                  <c:v>11.8333333333333</c:v>
                </c:pt>
                <c:pt idx="143">
                  <c:v>11.9166666666667</c:v>
                </c:pt>
                <c:pt idx="144">
                  <c:v>12</c:v>
                </c:pt>
                <c:pt idx="145">
                  <c:v>12.0833333333333</c:v>
                </c:pt>
                <c:pt idx="146">
                  <c:v>12.1666666666667</c:v>
                </c:pt>
                <c:pt idx="147">
                  <c:v>12.25</c:v>
                </c:pt>
                <c:pt idx="148">
                  <c:v>12.3333333333333</c:v>
                </c:pt>
                <c:pt idx="149">
                  <c:v>12.4166666666667</c:v>
                </c:pt>
                <c:pt idx="150">
                  <c:v>12.5</c:v>
                </c:pt>
                <c:pt idx="151">
                  <c:v>12.5833333333333</c:v>
                </c:pt>
                <c:pt idx="152">
                  <c:v>12.6666666666667</c:v>
                </c:pt>
                <c:pt idx="153">
                  <c:v>12.75</c:v>
                </c:pt>
                <c:pt idx="154">
                  <c:v>12.8333333333333</c:v>
                </c:pt>
                <c:pt idx="155">
                  <c:v>12.9166666666667</c:v>
                </c:pt>
                <c:pt idx="156">
                  <c:v>13</c:v>
                </c:pt>
                <c:pt idx="157">
                  <c:v>13.0833333333333</c:v>
                </c:pt>
                <c:pt idx="158">
                  <c:v>13.1666666666667</c:v>
                </c:pt>
                <c:pt idx="159">
                  <c:v>13.25</c:v>
                </c:pt>
                <c:pt idx="160">
                  <c:v>13.3333333333333</c:v>
                </c:pt>
                <c:pt idx="161">
                  <c:v>13.4166666666667</c:v>
                </c:pt>
                <c:pt idx="162">
                  <c:v>13.5</c:v>
                </c:pt>
                <c:pt idx="163">
                  <c:v>13.5833333333333</c:v>
                </c:pt>
                <c:pt idx="164">
                  <c:v>13.6666666666667</c:v>
                </c:pt>
                <c:pt idx="165">
                  <c:v>13.75</c:v>
                </c:pt>
                <c:pt idx="166">
                  <c:v>13.8333333333333</c:v>
                </c:pt>
                <c:pt idx="167">
                  <c:v>13.9166666666667</c:v>
                </c:pt>
                <c:pt idx="168">
                  <c:v>14</c:v>
                </c:pt>
                <c:pt idx="169">
                  <c:v>14.0833333333333</c:v>
                </c:pt>
                <c:pt idx="170">
                  <c:v>14.1666666666667</c:v>
                </c:pt>
                <c:pt idx="171">
                  <c:v>14.25</c:v>
                </c:pt>
                <c:pt idx="172">
                  <c:v>14.3333333333333</c:v>
                </c:pt>
                <c:pt idx="173">
                  <c:v>14.4166666666667</c:v>
                </c:pt>
                <c:pt idx="174">
                  <c:v>14.5</c:v>
                </c:pt>
                <c:pt idx="175">
                  <c:v>14.5833333333333</c:v>
                </c:pt>
                <c:pt idx="176">
                  <c:v>14.6666666666667</c:v>
                </c:pt>
                <c:pt idx="177">
                  <c:v>14.75</c:v>
                </c:pt>
                <c:pt idx="178">
                  <c:v>14.8333333333333</c:v>
                </c:pt>
                <c:pt idx="179">
                  <c:v>14.9166666666667</c:v>
                </c:pt>
                <c:pt idx="180">
                  <c:v>15</c:v>
                </c:pt>
                <c:pt idx="181">
                  <c:v>15.0833333333333</c:v>
                </c:pt>
                <c:pt idx="182">
                  <c:v>15.1666666666667</c:v>
                </c:pt>
                <c:pt idx="183">
                  <c:v>15.25</c:v>
                </c:pt>
                <c:pt idx="184">
                  <c:v>15.3333333333333</c:v>
                </c:pt>
                <c:pt idx="185">
                  <c:v>15.4166666666667</c:v>
                </c:pt>
                <c:pt idx="186">
                  <c:v>15.5</c:v>
                </c:pt>
                <c:pt idx="187">
                  <c:v>15.5833333333333</c:v>
                </c:pt>
                <c:pt idx="188">
                  <c:v>15.6666666666667</c:v>
                </c:pt>
                <c:pt idx="189">
                  <c:v>15.75</c:v>
                </c:pt>
                <c:pt idx="190">
                  <c:v>15.8333333333333</c:v>
                </c:pt>
                <c:pt idx="191">
                  <c:v>15.9166666666667</c:v>
                </c:pt>
                <c:pt idx="192">
                  <c:v>16</c:v>
                </c:pt>
                <c:pt idx="193">
                  <c:v>16.0833333333333</c:v>
                </c:pt>
                <c:pt idx="194">
                  <c:v>16.1666666666667</c:v>
                </c:pt>
                <c:pt idx="195">
                  <c:v>16.25</c:v>
                </c:pt>
                <c:pt idx="196">
                  <c:v>16.3333333333333</c:v>
                </c:pt>
                <c:pt idx="197">
                  <c:v>16.4166666666667</c:v>
                </c:pt>
                <c:pt idx="198">
                  <c:v>16.5</c:v>
                </c:pt>
                <c:pt idx="199">
                  <c:v>16.5833333333333</c:v>
                </c:pt>
                <c:pt idx="200">
                  <c:v>16.6666666666667</c:v>
                </c:pt>
                <c:pt idx="201">
                  <c:v>16.75</c:v>
                </c:pt>
                <c:pt idx="202">
                  <c:v>16.8333333333333</c:v>
                </c:pt>
                <c:pt idx="203">
                  <c:v>16.9166666666667</c:v>
                </c:pt>
                <c:pt idx="204">
                  <c:v>17</c:v>
                </c:pt>
                <c:pt idx="205">
                  <c:v>17.0833333333333</c:v>
                </c:pt>
                <c:pt idx="206">
                  <c:v>17.1666666666667</c:v>
                </c:pt>
                <c:pt idx="207">
                  <c:v>17.25</c:v>
                </c:pt>
                <c:pt idx="208">
                  <c:v>17.3333333333333</c:v>
                </c:pt>
                <c:pt idx="209">
                  <c:v>17.4166666666667</c:v>
                </c:pt>
                <c:pt idx="210">
                  <c:v>17.5</c:v>
                </c:pt>
                <c:pt idx="211">
                  <c:v>17.5833333333333</c:v>
                </c:pt>
                <c:pt idx="212">
                  <c:v>17.6666666666667</c:v>
                </c:pt>
                <c:pt idx="213">
                  <c:v>17.75</c:v>
                </c:pt>
                <c:pt idx="214">
                  <c:v>17.8333333333333</c:v>
                </c:pt>
                <c:pt idx="215">
                  <c:v>17.9166666666667</c:v>
                </c:pt>
                <c:pt idx="216">
                  <c:v>18</c:v>
                </c:pt>
                <c:pt idx="217">
                  <c:v>18.0833333333333</c:v>
                </c:pt>
                <c:pt idx="218">
                  <c:v>18.1666666666667</c:v>
                </c:pt>
                <c:pt idx="219">
                  <c:v>18.25</c:v>
                </c:pt>
                <c:pt idx="220">
                  <c:v>18.3333333333333</c:v>
                </c:pt>
                <c:pt idx="221">
                  <c:v>18.4166666666667</c:v>
                </c:pt>
                <c:pt idx="222">
                  <c:v>18.5</c:v>
                </c:pt>
                <c:pt idx="223">
                  <c:v>18.5833333333333</c:v>
                </c:pt>
                <c:pt idx="224">
                  <c:v>18.6666666666667</c:v>
                </c:pt>
                <c:pt idx="225">
                  <c:v>18.75</c:v>
                </c:pt>
                <c:pt idx="226">
                  <c:v>18.8333333333333</c:v>
                </c:pt>
                <c:pt idx="227">
                  <c:v>18.9166666666667</c:v>
                </c:pt>
                <c:pt idx="228">
                  <c:v>19</c:v>
                </c:pt>
                <c:pt idx="229">
                  <c:v>19.0833333333333</c:v>
                </c:pt>
                <c:pt idx="230">
                  <c:v>19.1666666666667</c:v>
                </c:pt>
                <c:pt idx="231">
                  <c:v>19.25</c:v>
                </c:pt>
                <c:pt idx="232">
                  <c:v>19.3333333333333</c:v>
                </c:pt>
                <c:pt idx="233">
                  <c:v>19.4166666666667</c:v>
                </c:pt>
                <c:pt idx="234">
                  <c:v>19.5</c:v>
                </c:pt>
                <c:pt idx="235">
                  <c:v>19.5833333333333</c:v>
                </c:pt>
                <c:pt idx="236">
                  <c:v>19.6666666666667</c:v>
                </c:pt>
                <c:pt idx="237">
                  <c:v>19.75</c:v>
                </c:pt>
                <c:pt idx="238">
                  <c:v>19.8333333333333</c:v>
                </c:pt>
                <c:pt idx="239">
                  <c:v>19.9166666666667</c:v>
                </c:pt>
                <c:pt idx="240">
                  <c:v>20</c:v>
                </c:pt>
                <c:pt idx="241">
                  <c:v>20.0833333333333</c:v>
                </c:pt>
                <c:pt idx="242">
                  <c:v>20.1666666666667</c:v>
                </c:pt>
                <c:pt idx="243">
                  <c:v>20.25</c:v>
                </c:pt>
                <c:pt idx="244">
                  <c:v>20.3333333333333</c:v>
                </c:pt>
                <c:pt idx="245">
                  <c:v>20.4166666666667</c:v>
                </c:pt>
                <c:pt idx="246">
                  <c:v>20.5</c:v>
                </c:pt>
                <c:pt idx="247">
                  <c:v>20.5833333333333</c:v>
                </c:pt>
                <c:pt idx="248">
                  <c:v>20.6666666666667</c:v>
                </c:pt>
                <c:pt idx="249">
                  <c:v>20.75</c:v>
                </c:pt>
                <c:pt idx="250">
                  <c:v>20.8333333333333</c:v>
                </c:pt>
                <c:pt idx="251">
                  <c:v>20.9166666666667</c:v>
                </c:pt>
                <c:pt idx="252">
                  <c:v>21</c:v>
                </c:pt>
                <c:pt idx="253">
                  <c:v>21.0833333333333</c:v>
                </c:pt>
                <c:pt idx="254">
                  <c:v>21.1666666666667</c:v>
                </c:pt>
                <c:pt idx="255">
                  <c:v>21.25</c:v>
                </c:pt>
                <c:pt idx="256">
                  <c:v>21.3333333333333</c:v>
                </c:pt>
                <c:pt idx="257">
                  <c:v>21.4166666666667</c:v>
                </c:pt>
                <c:pt idx="258">
                  <c:v>21.5</c:v>
                </c:pt>
                <c:pt idx="259">
                  <c:v>21.5833333333333</c:v>
                </c:pt>
                <c:pt idx="260">
                  <c:v>21.6666666666667</c:v>
                </c:pt>
                <c:pt idx="261">
                  <c:v>21.75</c:v>
                </c:pt>
                <c:pt idx="262">
                  <c:v>21.8333333333333</c:v>
                </c:pt>
                <c:pt idx="263">
                  <c:v>21.9166666666667</c:v>
                </c:pt>
                <c:pt idx="264">
                  <c:v>22</c:v>
                </c:pt>
                <c:pt idx="265">
                  <c:v>22.0833333333333</c:v>
                </c:pt>
                <c:pt idx="266">
                  <c:v>22.1666666666667</c:v>
                </c:pt>
                <c:pt idx="267">
                  <c:v>22.25</c:v>
                </c:pt>
                <c:pt idx="268">
                  <c:v>22.3333333333333</c:v>
                </c:pt>
                <c:pt idx="269">
                  <c:v>22.4166666666667</c:v>
                </c:pt>
                <c:pt idx="270">
                  <c:v>22.5</c:v>
                </c:pt>
                <c:pt idx="271">
                  <c:v>22.5833333333333</c:v>
                </c:pt>
                <c:pt idx="272">
                  <c:v>22.6666666666667</c:v>
                </c:pt>
                <c:pt idx="273">
                  <c:v>22.75</c:v>
                </c:pt>
                <c:pt idx="274">
                  <c:v>22.8333333333333</c:v>
                </c:pt>
                <c:pt idx="275">
                  <c:v>22.9166666666667</c:v>
                </c:pt>
                <c:pt idx="276">
                  <c:v>23</c:v>
                </c:pt>
                <c:pt idx="277">
                  <c:v>23.0833333333333</c:v>
                </c:pt>
                <c:pt idx="278">
                  <c:v>23.1666666666667</c:v>
                </c:pt>
                <c:pt idx="279">
                  <c:v>23.25</c:v>
                </c:pt>
                <c:pt idx="280">
                  <c:v>23.3333333333333</c:v>
                </c:pt>
                <c:pt idx="281">
                  <c:v>23.4166666666667</c:v>
                </c:pt>
                <c:pt idx="282">
                  <c:v>23.5</c:v>
                </c:pt>
                <c:pt idx="283">
                  <c:v>23.5833333333333</c:v>
                </c:pt>
                <c:pt idx="284">
                  <c:v>23.6666666666667</c:v>
                </c:pt>
                <c:pt idx="285">
                  <c:v>23.75</c:v>
                </c:pt>
                <c:pt idx="286">
                  <c:v>23.8333333333333</c:v>
                </c:pt>
                <c:pt idx="287">
                  <c:v>23.9166666666667</c:v>
                </c:pt>
              </c:strCache>
            </c:strRef>
          </c:cat>
          <c:val>
            <c:numRef>
              <c:f>Results!$C$12:$C$299</c:f>
              <c:numCache>
                <c:formatCode>General</c:formatCode>
                <c:ptCount val="288"/>
                <c:pt idx="0">
                  <c:v>-20.8369989068349</c:v>
                </c:pt>
                <c:pt idx="1">
                  <c:v>-21.1109964232682</c:v>
                </c:pt>
                <c:pt idx="2">
                  <c:v>-21.3740600738614</c:v>
                </c:pt>
                <c:pt idx="3">
                  <c:v>-21.6260646606304</c:v>
                </c:pt>
                <c:pt idx="4">
                  <c:v>-21.8668902490263</c:v>
                </c:pt>
                <c:pt idx="5">
                  <c:v>-22.0964222250187</c:v>
                </c:pt>
                <c:pt idx="6">
                  <c:v>-22.3145513496456</c:v>
                </c:pt>
                <c:pt idx="7">
                  <c:v>-22.5211738110082</c:v>
                </c:pt>
                <c:pt idx="8">
                  <c:v>-22.7161912736793</c:v>
                </c:pt>
                <c:pt idx="9">
                  <c:v>-22.8995109255071</c:v>
                </c:pt>
                <c:pt idx="10">
                  <c:v>-23.0710455217901</c:v>
                </c:pt>
                <c:pt idx="11">
                  <c:v>-23.2307134268015</c:v>
                </c:pt>
                <c:pt idx="12">
                  <c:v>-23.378438652644</c:v>
                </c:pt>
                <c:pt idx="13">
                  <c:v>-23.514150895418</c:v>
                </c:pt>
                <c:pt idx="14">
                  <c:v>-23.6377855686819</c:v>
                </c:pt>
                <c:pt idx="15">
                  <c:v>-23.7492838341941</c:v>
                </c:pt>
                <c:pt idx="16">
                  <c:v>-23.8485926299169</c:v>
                </c:pt>
                <c:pt idx="17">
                  <c:v>-23.9356646952723</c:v>
                </c:pt>
                <c:pt idx="18">
                  <c:v>-24.0104585936364</c:v>
                </c:pt>
                <c:pt idx="19">
                  <c:v>-24.0729387320617</c:v>
                </c:pt>
                <c:pt idx="20">
                  <c:v>-24.1230753782185</c:v>
                </c:pt>
                <c:pt idx="21">
                  <c:v>-24.1608446745469</c:v>
                </c:pt>
                <c:pt idx="22">
                  <c:v>-24.186228649612</c:v>
                </c:pt>
                <c:pt idx="23">
                  <c:v>-24.1992152266588</c:v>
                </c:pt>
                <c:pt idx="24">
                  <c:v>-24.1997982293603</c:v>
                </c:pt>
                <c:pt idx="25">
                  <c:v>-24.1879773847587</c:v>
                </c:pt>
                <c:pt idx="26">
                  <c:v>-24.1637583233951</c:v>
                </c:pt>
                <c:pt idx="27">
                  <c:v>-24.1271525766315</c:v>
                </c:pt>
                <c:pt idx="28">
                  <c:v>-24.0781775711626</c:v>
                </c:pt>
                <c:pt idx="29">
                  <c:v>-24.0168566207226</c:v>
                </c:pt>
                <c:pt idx="30">
                  <c:v>-23.94321891499</c:v>
                </c:pt>
                <c:pt idx="31">
                  <c:v>-23.8572995056957</c:v>
                </c:pt>
                <c:pt idx="32">
                  <c:v>-23.7591392899405</c:v>
                </c:pt>
                <c:pt idx="33">
                  <c:v>-23.6487849907316</c:v>
                </c:pt>
                <c:pt idx="34">
                  <c:v>-23.5262891347458</c:v>
                </c:pt>
                <c:pt idx="35">
                  <c:v>-23.3917100273299</c:v>
                </c:pt>
                <c:pt idx="36">
                  <c:v>-23.2451117247511</c:v>
                </c:pt>
                <c:pt idx="37">
                  <c:v>-23.0865640037112</c:v>
                </c:pt>
                <c:pt idx="38">
                  <c:v>-22.9161423281366</c:v>
                </c:pt>
                <c:pt idx="39">
                  <c:v>-22.7339278132625</c:v>
                </c:pt>
                <c:pt idx="40">
                  <c:v>-22.540007187027</c:v>
                </c:pt>
                <c:pt idx="41">
                  <c:v>-22.3344727487944</c:v>
                </c:pt>
                <c:pt idx="42">
                  <c:v>-22.1174223254257</c:v>
                </c:pt>
                <c:pt idx="43">
                  <c:v>-21.8889592247193</c:v>
                </c:pt>
                <c:pt idx="44">
                  <c:v>-21.649192186243</c:v>
                </c:pt>
                <c:pt idx="45">
                  <c:v>-21.3982353295797</c:v>
                </c:pt>
                <c:pt idx="46">
                  <c:v>-21.1362081000142</c:v>
                </c:pt>
                <c:pt idx="47">
                  <c:v>-20.8632352116836</c:v>
                </c:pt>
                <c:pt idx="48">
                  <c:v>-20.5794465882211</c:v>
                </c:pt>
                <c:pt idx="49">
                  <c:v>-20.2849773009199</c:v>
                </c:pt>
                <c:pt idx="50">
                  <c:v>-19.9799675044471</c:v>
                </c:pt>
                <c:pt idx="51">
                  <c:v>-19.6645623701384</c:v>
                </c:pt>
                <c:pt idx="52">
                  <c:v>-19.3389120169048</c:v>
                </c:pt>
                <c:pt idx="53">
                  <c:v>-19.0031714397848</c:v>
                </c:pt>
                <c:pt idx="54">
                  <c:v>-18.6575004361757</c:v>
                </c:pt>
                <c:pt idx="55">
                  <c:v>-18.3020635297792</c:v>
                </c:pt>
                <c:pt idx="56">
                  <c:v>-17.9370298922977</c:v>
                </c:pt>
                <c:pt idx="57">
                  <c:v>-17.562573262918</c:v>
                </c:pt>
                <c:pt idx="58">
                  <c:v>-17.1788718656217</c:v>
                </c:pt>
                <c:pt idx="59">
                  <c:v>-16.7861083243605</c:v>
                </c:pt>
                <c:pt idx="60">
                  <c:v>-16.3844695761377</c:v>
                </c:pt>
                <c:pt idx="61">
                  <c:v>-15.974146782037</c:v>
                </c:pt>
                <c:pt idx="62">
                  <c:v>-15.5553352362403</c:v>
                </c:pt>
                <c:pt idx="63">
                  <c:v>-15.1282342730791</c:v>
                </c:pt>
                <c:pt idx="64">
                  <c:v>-14.6930471721624</c:v>
                </c:pt>
                <c:pt idx="65">
                  <c:v>-14.2499810616271</c:v>
                </c:pt>
                <c:pt idx="66">
                  <c:v>-13.799246819557</c:v>
                </c:pt>
                <c:pt idx="67">
                  <c:v>-13.3410589736164</c:v>
                </c:pt>
                <c:pt idx="68">
                  <c:v>-12.8756355989469</c:v>
                </c:pt>
                <c:pt idx="69">
                  <c:v>-12.4031982143765</c:v>
                </c:pt>
                <c:pt idx="70">
                  <c:v>-11.9239716769885</c:v>
                </c:pt>
                <c:pt idx="71">
                  <c:v>-11.4381840751022</c:v>
                </c:pt>
                <c:pt idx="72">
                  <c:v>-10.946066619716</c:v>
                </c:pt>
                <c:pt idx="73">
                  <c:v>-10.4478535344637</c:v>
                </c:pt>
                <c:pt idx="74">
                  <c:v>-9.94378194413712</c:v>
                </c:pt>
                <c:pt idx="75">
                  <c:v>-9.43409176182812</c:v>
                </c:pt>
                <c:pt idx="76">
                  <c:v>-8.91902557474294</c:v>
                </c:pt>
                <c:pt idx="77">
                  <c:v>-8.39882852874497</c:v>
                </c:pt>
                <c:pt idx="78">
                  <c:v>-7.87374821167848</c:v>
                </c:pt>
                <c:pt idx="79">
                  <c:v>-7.34403453553055</c:v>
                </c:pt>
                <c:pt idx="80">
                  <c:v>-6.80993961748737</c:v>
                </c:pt>
                <c:pt idx="81">
                  <c:v>-6.2717176599399</c:v>
                </c:pt>
                <c:pt idx="82">
                  <c:v>-5.72962482949838</c:v>
                </c:pt>
                <c:pt idx="83">
                  <c:v>-5.18391913507039</c:v>
                </c:pt>
                <c:pt idx="84">
                  <c:v>-4.63486030506391</c:v>
                </c:pt>
                <c:pt idx="85">
                  <c:v>-4.08270966377036</c:v>
                </c:pt>
                <c:pt idx="86">
                  <c:v>-3.52773000698877</c:v>
                </c:pt>
                <c:pt idx="87">
                  <c:v>-2.9701854769503</c:v>
                </c:pt>
                <c:pt idx="88">
                  <c:v>-2.41034143660011</c:v>
                </c:pt>
                <c:pt idx="89">
                  <c:v>-1.84846434330008</c:v>
                </c:pt>
                <c:pt idx="90">
                  <c:v>-1.28482162200985</c:v>
                </c:pt>
                <c:pt idx="91">
                  <c:v>-0.719681538007103</c:v>
                </c:pt>
                <c:pt idx="92">
                  <c:v>-0.153313069207783</c:v>
                </c:pt>
                <c:pt idx="93">
                  <c:v>0.414014221851334</c:v>
                </c:pt>
                <c:pt idx="94">
                  <c:v>0.982030316310656</c:v>
                </c:pt>
                <c:pt idx="95">
                  <c:v>1.55046486750123</c:v>
                </c:pt>
                <c:pt idx="96">
                  <c:v>2.11904732961465</c:v>
                </c:pt>
                <c:pt idx="97">
                  <c:v>2.68750708646864</c:v>
                </c:pt>
                <c:pt idx="98">
                  <c:v>3.25557358030465</c:v>
                </c:pt>
                <c:pt idx="99">
                  <c:v>3.82297644055848</c:v>
                </c:pt>
                <c:pt idx="100">
                  <c:v>4.38944561254201</c:v>
                </c:pt>
                <c:pt idx="101">
                  <c:v>4.95471148597456</c:v>
                </c:pt>
                <c:pt idx="102">
                  <c:v>5.51850502330151</c:v>
                </c:pt>
                <c:pt idx="103">
                  <c:v>6.08055788774228</c:v>
                </c:pt>
                <c:pt idx="104">
                  <c:v>6.64060257100352</c:v>
                </c:pt>
                <c:pt idx="105">
                  <c:v>7.1983725205978</c:v>
                </c:pt>
                <c:pt idx="106">
                  <c:v>7.75360226670893</c:v>
                </c:pt>
                <c:pt idx="107">
                  <c:v>8.30602754853997</c:v>
                </c:pt>
                <c:pt idx="108">
                  <c:v>8.85538544008702</c:v>
                </c:pt>
                <c:pt idx="109">
                  <c:v>9.40141447527787</c:v>
                </c:pt>
                <c:pt idx="110">
                  <c:v>9.94385477241501</c:v>
                </c:pt>
                <c:pt idx="111">
                  <c:v>10.4824481578653</c:v>
                </c:pt>
                <c:pt idx="112">
                  <c:v>11.016938288936</c:v>
                </c:pt>
                <c:pt idx="113">
                  <c:v>11.5470707758804</c:v>
                </c:pt>
                <c:pt idx="114">
                  <c:v>12.0725933029722</c:v>
                </c:pt>
                <c:pt idx="115">
                  <c:v>12.5932557485952</c:v>
                </c:pt>
                <c:pt idx="116">
                  <c:v>13.1088103042865</c:v>
                </c:pt>
                <c:pt idx="117">
                  <c:v>13.6190115926801</c:v>
                </c:pt>
                <c:pt idx="118">
                  <c:v>14.1236167842925</c:v>
                </c:pt>
                <c:pt idx="119">
                  <c:v>14.622385713097</c:v>
                </c:pt>
                <c:pt idx="120">
                  <c:v>15.1150809908284</c:v>
                </c:pt>
                <c:pt idx="121">
                  <c:v>15.6014681199678</c:v>
                </c:pt>
                <c:pt idx="122">
                  <c:v>16.08131560535</c:v>
                </c:pt>
                <c:pt idx="123">
                  <c:v>16.554395064342</c:v>
                </c:pt>
                <c:pt idx="124">
                  <c:v>17.0204813355414</c:v>
                </c:pt>
                <c:pt idx="125">
                  <c:v>17.4793525859403</c:v>
                </c:pt>
                <c:pt idx="126">
                  <c:v>17.9307904165056</c:v>
                </c:pt>
                <c:pt idx="127">
                  <c:v>18.3745799661251</c:v>
                </c:pt>
                <c:pt idx="128">
                  <c:v>18.8105100138697</c:v>
                </c:pt>
                <c:pt idx="129">
                  <c:v>19.2383730795221</c:v>
                </c:pt>
                <c:pt idx="130">
                  <c:v>19.6579655223267</c:v>
                </c:pt>
                <c:pt idx="131">
                  <c:v>20.0690876379118</c:v>
                </c:pt>
                <c:pt idx="132">
                  <c:v>20.4715437533362</c:v>
                </c:pt>
                <c:pt idx="133">
                  <c:v>20.8651423202207</c:v>
                </c:pt>
                <c:pt idx="134">
                  <c:v>21.2496960059131</c:v>
                </c:pt>
                <c:pt idx="135">
                  <c:v>21.6250217826487</c:v>
                </c:pt>
                <c:pt idx="136">
                  <c:v>21.990941014662</c:v>
                </c:pt>
                <c:pt idx="137">
                  <c:v>22.3472795432067</c:v>
                </c:pt>
                <c:pt idx="138">
                  <c:v>22.6938677694455</c:v>
                </c:pt>
                <c:pt idx="139">
                  <c:v>23.0305407351705</c:v>
                </c:pt>
                <c:pt idx="140">
                  <c:v>23.3571382013141</c:v>
                </c:pt>
                <c:pt idx="141">
                  <c:v>23.6735047242132</c:v>
                </c:pt>
                <c:pt idx="142">
                  <c:v>23.9794897295926</c:v>
                </c:pt>
                <c:pt idx="143">
                  <c:v>24.2749475842298</c:v>
                </c:pt>
                <c:pt idx="144">
                  <c:v>24.559737665268</c:v>
                </c:pt>
                <c:pt idx="145">
                  <c:v>24.8337244271453</c:v>
                </c:pt>
                <c:pt idx="146">
                  <c:v>25.0967774661068</c:v>
                </c:pt>
                <c:pt idx="147">
                  <c:v>25.348771582269</c:v>
                </c:pt>
                <c:pt idx="148">
                  <c:v>25.589586839209</c:v>
                </c:pt>
                <c:pt idx="149">
                  <c:v>25.8191086210467</c:v>
                </c:pt>
                <c:pt idx="150">
                  <c:v>26.0372276869958</c:v>
                </c:pt>
                <c:pt idx="151">
                  <c:v>26.2438402233567</c:v>
                </c:pt>
                <c:pt idx="152">
                  <c:v>26.4388478929261</c:v>
                </c:pt>
                <c:pt idx="153">
                  <c:v>26.6221578817991</c:v>
                </c:pt>
                <c:pt idx="154">
                  <c:v>26.7936829435445</c:v>
                </c:pt>
                <c:pt idx="155">
                  <c:v>26.953341440729</c:v>
                </c:pt>
                <c:pt idx="156">
                  <c:v>27.1010573837713</c:v>
                </c:pt>
                <c:pt idx="157">
                  <c:v>27.2367604671102</c:v>
                </c:pt>
                <c:pt idx="158">
                  <c:v>27.3603861026649</c:v>
                </c:pt>
                <c:pt idx="159">
                  <c:v>27.4718754505758</c:v>
                </c:pt>
                <c:pt idx="160">
                  <c:v>27.5711754472091</c:v>
                </c:pt>
                <c:pt idx="161">
                  <c:v>27.6582388304119</c:v>
                </c:pt>
                <c:pt idx="162">
                  <c:v>27.7330241620061</c:v>
                </c:pt>
                <c:pt idx="163">
                  <c:v>27.7954958475108</c:v>
                </c:pt>
                <c:pt idx="164">
                  <c:v>27.8456241530836</c:v>
                </c:pt>
                <c:pt idx="165">
                  <c:v>27.8833852196711</c:v>
                </c:pt>
                <c:pt idx="166">
                  <c:v>27.9087610743659</c:v>
                </c:pt>
                <c:pt idx="167">
                  <c:v>27.9217396389593</c:v>
                </c:pt>
                <c:pt idx="168">
                  <c:v>27.9223147356901</c:v>
                </c:pt>
                <c:pt idx="169">
                  <c:v>27.9104860901852</c:v>
                </c:pt>
                <c:pt idx="170">
                  <c:v>27.8862593315899</c:v>
                </c:pt>
                <c:pt idx="171">
                  <c:v>27.8496459898879</c:v>
                </c:pt>
                <c:pt idx="172">
                  <c:v>27.8006634904147</c:v>
                </c:pt>
                <c:pt idx="173">
                  <c:v>27.7393351455632</c:v>
                </c:pt>
                <c:pt idx="174">
                  <c:v>27.6656901436882</c:v>
                </c:pt>
                <c:pt idx="175">
                  <c:v>27.5797635352146</c:v>
                </c:pt>
                <c:pt idx="176">
                  <c:v>27.4815962159547</c:v>
                </c:pt>
                <c:pt idx="177">
                  <c:v>27.3712349076443</c:v>
                </c:pt>
                <c:pt idx="178">
                  <c:v>27.2487321357055</c:v>
                </c:pt>
                <c:pt idx="179">
                  <c:v>27.114146204247</c:v>
                </c:pt>
                <c:pt idx="180">
                  <c:v>26.967541168315</c:v>
                </c:pt>
                <c:pt idx="181">
                  <c:v>26.8089868034057</c:v>
                </c:pt>
                <c:pt idx="182">
                  <c:v>26.6385585722564</c:v>
                </c:pt>
                <c:pt idx="183">
                  <c:v>26.4563375889288</c:v>
                </c:pt>
                <c:pt idx="184">
                  <c:v>26.2624105802035</c:v>
                </c:pt>
                <c:pt idx="185">
                  <c:v>26.0568698443021</c:v>
                </c:pt>
                <c:pt idx="186">
                  <c:v>25.8398132069583</c:v>
                </c:pt>
                <c:pt idx="187">
                  <c:v>25.6113439748585</c:v>
                </c:pt>
                <c:pt idx="188">
                  <c:v>25.3715708864727</c:v>
                </c:pt>
                <c:pt idx="189">
                  <c:v>25.1206080603012</c:v>
                </c:pt>
                <c:pt idx="190">
                  <c:v>24.8585749405601</c:v>
                </c:pt>
                <c:pt idx="191">
                  <c:v>24.5855962403323</c:v>
                </c:pt>
                <c:pt idx="192">
                  <c:v>24.3018018822107</c:v>
                </c:pt>
                <c:pt idx="193">
                  <c:v>24.007326936462</c:v>
                </c:pt>
                <c:pt idx="194">
                  <c:v>23.7023115567405</c:v>
                </c:pt>
                <c:pt idx="195">
                  <c:v>23.3869009133826</c:v>
                </c:pt>
                <c:pt idx="196">
                  <c:v>23.061245124313</c:v>
                </c:pt>
                <c:pt idx="197">
                  <c:v>22.7254991835975</c:v>
                </c:pt>
                <c:pt idx="198">
                  <c:v>22.3798228876732</c:v>
                </c:pt>
                <c:pt idx="199">
                  <c:v>22.0243807592945</c:v>
                </c:pt>
                <c:pt idx="200">
                  <c:v>21.6593419692291</c:v>
                </c:pt>
                <c:pt idx="201">
                  <c:v>21.2848802557415</c:v>
                </c:pt>
                <c:pt idx="202">
                  <c:v>20.9011738419034</c:v>
                </c:pt>
                <c:pt idx="203">
                  <c:v>20.5084053507684</c:v>
                </c:pt>
                <c:pt idx="204">
                  <c:v>20.106761718454</c:v>
                </c:pt>
                <c:pt idx="205">
                  <c:v>19.6964341051695</c:v>
                </c:pt>
                <c:pt idx="206">
                  <c:v>19.2776178042342</c:v>
                </c:pt>
                <c:pt idx="207">
                  <c:v>18.8505121491286</c:v>
                </c:pt>
                <c:pt idx="208">
                  <c:v>18.4153204186218</c:v>
                </c:pt>
                <c:pt idx="209">
                  <c:v>17.972249740022</c:v>
                </c:pt>
                <c:pt idx="210">
                  <c:v>17.5215109905954</c:v>
                </c:pt>
                <c:pt idx="211">
                  <c:v>17.0633186971995</c:v>
                </c:pt>
                <c:pt idx="212">
                  <c:v>16.5978909341799</c:v>
                </c:pt>
                <c:pt idx="213">
                  <c:v>16.1254492195789</c:v>
                </c:pt>
                <c:pt idx="214">
                  <c:v>15.646218409705</c:v>
                </c:pt>
                <c:pt idx="215">
                  <c:v>15.1604265921126</c:v>
                </c:pt>
                <c:pt idx="216">
                  <c:v>14.6683049770456</c:v>
                </c:pt>
                <c:pt idx="217">
                  <c:v>14.1700877873932</c:v>
                </c:pt>
                <c:pt idx="218">
                  <c:v>13.6660121472125</c:v>
                </c:pt>
                <c:pt idx="219">
                  <c:v>13.1563179688705</c:v>
                </c:pt>
                <c:pt idx="220">
                  <c:v>12.6412478388584</c:v>
                </c:pt>
                <c:pt idx="221">
                  <c:v>12.1210469023335</c:v>
                </c:pt>
                <c:pt idx="222">
                  <c:v>11.5959627464438</c:v>
                </c:pt>
                <c:pt idx="223">
                  <c:v>11.0662452824893</c:v>
                </c:pt>
                <c:pt idx="224">
                  <c:v>10.5321466269781</c:v>
                </c:pt>
                <c:pt idx="225">
                  <c:v>9.99392098163245</c:v>
                </c:pt>
                <c:pt idx="226">
                  <c:v>9.45182451240214</c:v>
                </c:pt>
                <c:pt idx="227">
                  <c:v>8.90611522754363</c:v>
                </c:pt>
                <c:pt idx="228">
                  <c:v>8.35705285482226</c:v>
                </c:pt>
                <c:pt idx="229">
                  <c:v>7.80489871789519</c:v>
                </c:pt>
                <c:pt idx="230">
                  <c:v>7.24991561193589</c:v>
                </c:pt>
                <c:pt idx="231">
                  <c:v>6.69236767855798</c:v>
                </c:pt>
                <c:pt idx="232">
                  <c:v>6.13252028009758</c:v>
                </c:pt>
                <c:pt idx="233">
                  <c:v>5.57063987331547</c:v>
                </c:pt>
                <c:pt idx="234">
                  <c:v>5.00699388257827</c:v>
                </c:pt>
                <c:pt idx="235">
                  <c:v>4.44185057257811</c:v>
                </c:pt>
                <c:pt idx="236">
                  <c:v>3.87547892065389</c:v>
                </c:pt>
                <c:pt idx="237">
                  <c:v>3.3081484887725</c:v>
                </c:pt>
                <c:pt idx="238">
                  <c:v>2.74012929523135</c:v>
                </c:pt>
                <c:pt idx="239">
                  <c:v>2.17169168614477</c:v>
                </c:pt>
                <c:pt idx="240">
                  <c:v>1.60310620677352</c:v>
                </c:pt>
                <c:pt idx="241">
                  <c:v>1.03464347276006</c:v>
                </c:pt>
                <c:pt idx="242">
                  <c:v>0.466574041330038</c:v>
                </c:pt>
                <c:pt idx="243">
                  <c:v>-0.100831717478218</c:v>
                </c:pt>
                <c:pt idx="244">
                  <c:v>-0.667303749495519</c:v>
                </c:pt>
                <c:pt idx="245">
                  <c:v>-1.23257244495291</c:v>
                </c:pt>
                <c:pt idx="246">
                  <c:v>-1.79636876680086</c:v>
                </c:pt>
                <c:pt idx="247">
                  <c:v>-2.35842437875741</c:v>
                </c:pt>
                <c:pt idx="248">
                  <c:v>-2.91847177302092</c:v>
                </c:pt>
                <c:pt idx="249">
                  <c:v>-3.47624439758926</c:v>
                </c:pt>
                <c:pt idx="250">
                  <c:v>-4.03147678312482</c:v>
                </c:pt>
                <c:pt idx="251">
                  <c:v>-4.58390466930333</c:v>
                </c:pt>
                <c:pt idx="252">
                  <c:v>-5.13326513058698</c:v>
                </c:pt>
                <c:pt idx="253">
                  <c:v>-5.67929670136354</c:v>
                </c:pt>
                <c:pt idx="254">
                  <c:v>-6.22173950038943</c:v>
                </c:pt>
                <c:pt idx="255">
                  <c:v>-6.76033535447905</c:v>
                </c:pt>
                <c:pt idx="256">
                  <c:v>-7.29482792138191</c:v>
                </c:pt>
                <c:pt idx="257">
                  <c:v>-7.82496281178699</c:v>
                </c:pt>
                <c:pt idx="258">
                  <c:v>-8.3504877103984</c:v>
                </c:pt>
                <c:pt idx="259">
                  <c:v>-8.87115249602421</c:v>
                </c:pt>
                <c:pt idx="260">
                  <c:v>-9.38670936062073</c:v>
                </c:pt>
                <c:pt idx="261">
                  <c:v>-9.89691292723481</c:v>
                </c:pt>
                <c:pt idx="262">
                  <c:v>-10.401520366791</c:v>
                </c:pt>
                <c:pt idx="263">
                  <c:v>-10.9002915136649</c:v>
                </c:pt>
                <c:pt idx="264">
                  <c:v>-11.3929889799883</c:v>
                </c:pt>
                <c:pt idx="265">
                  <c:v>-11.8793782686342</c:v>
                </c:pt>
                <c:pt idx="266">
                  <c:v>-12.3592278848237</c:v>
                </c:pt>
                <c:pt idx="267">
                  <c:v>-12.8323094463054</c:v>
                </c:pt>
                <c:pt idx="268">
                  <c:v>-13.2983977920531</c:v>
                </c:pt>
                <c:pt idx="269">
                  <c:v>-13.7572710894303</c:v>
                </c:pt>
                <c:pt idx="270">
                  <c:v>-14.2087109397702</c:v>
                </c:pt>
                <c:pt idx="271">
                  <c:v>-14.6525024823224</c:v>
                </c:pt>
                <c:pt idx="272">
                  <c:v>-15.0884344965141</c:v>
                </c:pt>
                <c:pt idx="273">
                  <c:v>-15.5162995024802</c:v>
                </c:pt>
                <c:pt idx="274">
                  <c:v>-15.9358938598127</c:v>
                </c:pt>
                <c:pt idx="275">
                  <c:v>-16.3470178644819</c:v>
                </c:pt>
                <c:pt idx="276">
                  <c:v>-16.7494758438853</c:v>
                </c:pt>
                <c:pt idx="277">
                  <c:v>-17.1430762499771</c:v>
                </c:pt>
                <c:pt idx="278">
                  <c:v>-17.5276317504345</c:v>
                </c:pt>
                <c:pt idx="279">
                  <c:v>-17.9029593178175</c:v>
                </c:pt>
                <c:pt idx="280">
                  <c:v>-18.2688803166811</c:v>
                </c:pt>
                <c:pt idx="281">
                  <c:v>-18.6252205885952</c:v>
                </c:pt>
                <c:pt idx="282">
                  <c:v>-18.9718105350346</c:v>
                </c:pt>
                <c:pt idx="283">
                  <c:v>-19.3084851980995</c:v>
                </c:pt>
                <c:pt idx="284">
                  <c:v>-19.6350843390259</c:v>
                </c:pt>
                <c:pt idx="285">
                  <c:v>-19.9514525144503</c:v>
                </c:pt>
                <c:pt idx="286">
                  <c:v>-20.2574391503937</c:v>
                </c:pt>
                <c:pt idx="287">
                  <c:v>-20.5528986139253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0104388"/>
        <c:axId val="28891683"/>
      </c:lineChart>
      <c:catAx>
        <c:axId val="4010438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hour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891683"/>
        <c:crosses val="autoZero"/>
        <c:auto val="1"/>
        <c:lblAlgn val="ctr"/>
        <c:lblOffset val="100"/>
        <c:noMultiLvlLbl val="0"/>
      </c:catAx>
      <c:valAx>
        <c:axId val="288916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W/m²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10438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160920</xdr:rowOff>
    </xdr:from>
    <xdr:to>
      <xdr:col>9</xdr:col>
      <xdr:colOff>840600</xdr:colOff>
      <xdr:row>17</xdr:row>
      <xdr:rowOff>162000</xdr:rowOff>
    </xdr:to>
    <xdr:graphicFrame>
      <xdr:nvGraphicFramePr>
        <xdr:cNvPr id="0" name="Chart 1"/>
        <xdr:cNvGraphicFramePr/>
      </xdr:nvGraphicFramePr>
      <xdr:xfrm>
        <a:off x="5638680" y="5716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0"/>
  </cols>
  <sheetData>
    <row r="2" customFormat="false" ht="17.35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</row>
    <row r="5" customFormat="false" ht="35.05" hidden="false" customHeight="false" outlineLevel="0" collapsed="false">
      <c r="B5" s="3" t="s">
        <v>2</v>
      </c>
    </row>
    <row r="6" customFormat="false" ht="15" hidden="false" customHeight="false" outlineLevel="0" collapsed="false">
      <c r="B6" s="3"/>
    </row>
    <row r="7" customFormat="false" ht="15" hidden="false" customHeight="false" outlineLevel="0" collapsed="false">
      <c r="B7" s="2" t="s">
        <v>3</v>
      </c>
    </row>
    <row r="8" customFormat="false" ht="23.85" hidden="false" customHeight="false" outlineLevel="0" collapsed="false">
      <c r="B8" s="3" t="s">
        <v>4</v>
      </c>
    </row>
    <row r="9" customFormat="false" ht="23.85" hidden="false" customHeight="false" outlineLevel="0" collapsed="false">
      <c r="B9" s="3" t="s">
        <v>5</v>
      </c>
    </row>
    <row r="10" customFormat="false" ht="15" hidden="false" customHeight="false" outlineLevel="0" collapsed="false">
      <c r="B10" s="3"/>
    </row>
    <row r="11" customFormat="false" ht="15" hidden="false" customHeight="false" outlineLevel="0" collapsed="false">
      <c r="B11" s="2" t="s">
        <v>6</v>
      </c>
    </row>
    <row r="12" customFormat="false" ht="35.05" hidden="false" customHeight="false" outlineLevel="0" collapsed="false">
      <c r="B12" s="3" t="s">
        <v>7</v>
      </c>
    </row>
    <row r="13" customFormat="false" ht="23.85" hidden="false" customHeight="false" outlineLevel="0" collapsed="false">
      <c r="B13" s="3" t="s">
        <v>8</v>
      </c>
    </row>
    <row r="14" customFormat="false" ht="23.85" hidden="false" customHeight="false" outlineLevel="0" collapsed="false">
      <c r="B14" s="3" t="s">
        <v>9</v>
      </c>
    </row>
    <row r="15" customFormat="false" ht="15" hidden="false" customHeight="false" outlineLevel="0" collapsed="false">
      <c r="B15" s="3"/>
    </row>
    <row r="16" customFormat="false" ht="15" hidden="false" customHeight="false" outlineLevel="0" collapsed="false">
      <c r="B16" s="3" t="s">
        <v>10</v>
      </c>
    </row>
    <row r="18" customFormat="false" ht="15" hidden="false" customHeight="false" outlineLevel="0" collapsed="false">
      <c r="B18" s="4" t="s">
        <v>11</v>
      </c>
    </row>
    <row r="19" customFormat="false" ht="15" hidden="false" customHeight="false" outlineLevel="0" collapsed="false">
      <c r="B19" s="5" t="s">
        <v>12</v>
      </c>
    </row>
    <row r="20" customFormat="false" ht="15" hidden="false" customHeight="false" outlineLevel="0" collapsed="false">
      <c r="B20" s="6" t="s">
        <v>13</v>
      </c>
    </row>
    <row r="21" customFormat="false" ht="15" hidden="false" customHeight="false" outlineLevel="0" collapsed="false">
      <c r="B21" s="7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15</v>
      </c>
    </row>
    <row r="2" customFormat="false" ht="15" hidden="false" customHeight="false" outlineLevel="0" collapsed="false">
      <c r="A2" s="8" t="s">
        <v>16</v>
      </c>
    </row>
    <row r="4" customFormat="false" ht="15" hidden="false" customHeight="false" outlineLevel="0" collapsed="false">
      <c r="A4" s="4" t="s">
        <v>17</v>
      </c>
      <c r="B4" s="9" t="s">
        <v>18</v>
      </c>
      <c r="C4" s="8" t="s">
        <v>19</v>
      </c>
    </row>
    <row r="5" customFormat="false" ht="15" hidden="false" customHeight="false" outlineLevel="0" collapsed="false">
      <c r="A5" s="4" t="s">
        <v>20</v>
      </c>
      <c r="B5" s="9" t="n">
        <v>10</v>
      </c>
      <c r="C5" s="8" t="s">
        <v>21</v>
      </c>
    </row>
    <row r="6" customFormat="false" ht="15" hidden="false" customHeight="false" outlineLevel="0" collapsed="false">
      <c r="A6" s="4" t="s">
        <v>22</v>
      </c>
      <c r="B6" s="9" t="s">
        <v>23</v>
      </c>
      <c r="C6" s="8" t="s">
        <v>24</v>
      </c>
    </row>
    <row r="7" customFormat="false" ht="15" hidden="false" customHeight="false" outlineLevel="0" collapsed="false">
      <c r="A7" s="4" t="s">
        <v>25</v>
      </c>
      <c r="B7" s="9" t="n">
        <v>24</v>
      </c>
      <c r="C7" s="8"/>
    </row>
    <row r="8" customFormat="false" ht="15" hidden="false" customHeight="false" outlineLevel="0" collapsed="false">
      <c r="A8" s="4" t="s">
        <v>26</v>
      </c>
      <c r="B8" s="9" t="n">
        <v>4</v>
      </c>
      <c r="C8" s="8"/>
    </row>
    <row r="9" customFormat="false" ht="15" hidden="false" customHeight="false" outlineLevel="0" collapsed="false">
      <c r="A9" s="4" t="s">
        <v>27</v>
      </c>
      <c r="B9" s="9" t="n">
        <v>16</v>
      </c>
      <c r="C9" s="8"/>
    </row>
    <row r="10" customFormat="false" ht="15" hidden="false" customHeight="false" outlineLevel="0" collapsed="false">
      <c r="A10" s="4" t="s">
        <v>28</v>
      </c>
      <c r="B10" s="9" t="n">
        <v>15</v>
      </c>
      <c r="C10" s="8" t="s">
        <v>29</v>
      </c>
    </row>
    <row r="11" customFormat="false" ht="15" hidden="false" customHeight="false" outlineLevel="0" collapsed="false">
      <c r="A11" s="4" t="s">
        <v>30</v>
      </c>
      <c r="B11" s="7" t="n">
        <v>300</v>
      </c>
      <c r="C11" s="8" t="s">
        <v>31</v>
      </c>
    </row>
    <row r="13" customFormat="false" ht="15" hidden="false" customHeight="false" outlineLevel="0" collapsed="false">
      <c r="A13" s="4" t="s">
        <v>32</v>
      </c>
    </row>
    <row r="14" customFormat="false" ht="15" hidden="false" customHeight="false" outlineLevel="0" collapsed="false">
      <c r="A14" s="7" t="s">
        <v>33</v>
      </c>
      <c r="B14" s="10" t="n">
        <f aca="false">MATCH(B4,Library!$A$5:$A$34,0)</f>
        <v>2</v>
      </c>
    </row>
    <row r="15" customFormat="false" ht="15" hidden="false" customHeight="false" outlineLevel="0" collapsed="false">
      <c r="A15" s="7" t="s">
        <v>34</v>
      </c>
      <c r="B15" s="11" t="str">
        <f aca="false">INDEX(Library!$B$5:$B$34,B14)</f>
        <v>Cavity: board on dabs, 100 dense block, 150 MW, brick</v>
      </c>
    </row>
    <row r="16" customFormat="false" ht="15" hidden="false" customHeight="false" outlineLevel="0" collapsed="false">
      <c r="A16" s="7" t="s">
        <v>35</v>
      </c>
      <c r="B16" s="10" t="str">
        <f aca="false">INDEX(Library!$D$5:$D$34,B14)</f>
        <v>ext</v>
      </c>
    </row>
    <row r="17" customFormat="false" ht="15" hidden="false" customHeight="false" outlineLevel="0" collapsed="false">
      <c r="A17" s="7" t="s">
        <v>36</v>
      </c>
      <c r="B17" s="10" t="n">
        <f aca="false">INDEX(Library!$E$5:$E$34,B14)</f>
        <v>0.13</v>
      </c>
    </row>
    <row r="18" customFormat="false" ht="15" hidden="false" customHeight="false" outlineLevel="0" collapsed="false">
      <c r="A18" s="7" t="s">
        <v>37</v>
      </c>
      <c r="B18" s="10" t="n">
        <f aca="false">IF(B16="ext",0.04,0)</f>
        <v>0.04</v>
      </c>
    </row>
    <row r="19" customFormat="false" ht="15" hidden="false" customHeight="false" outlineLevel="0" collapsed="false">
      <c r="A19" s="7" t="s">
        <v>38</v>
      </c>
      <c r="B19" s="10" t="str">
        <f aca="false">IF(B6="rule",INDEX(Library!$F$5:$F$34,B14),B6)</f>
        <v>IE</v>
      </c>
    </row>
    <row r="20" customFormat="false" ht="15" hidden="false" customHeight="false" outlineLevel="0" collapsed="false">
      <c r="A20" s="7" t="s">
        <v>39</v>
      </c>
      <c r="B20" s="10" t="n">
        <f aca="false">IF(B16="ext",IF(B18&gt;0,1/B18,1000000),IF(B16="ground",1000000,0))</f>
        <v>25</v>
      </c>
    </row>
    <row r="21" customFormat="false" ht="15" hidden="false" customHeight="false" outlineLevel="0" collapsed="false">
      <c r="A21" s="7" t="s">
        <v>40</v>
      </c>
      <c r="B21" s="10" t="n">
        <f aca="false">IF(B16="room",1,0)</f>
        <v>0</v>
      </c>
    </row>
    <row r="22" customFormat="false" ht="15" hidden="false" customHeight="false" outlineLevel="0" collapsed="false">
      <c r="A22" s="7" t="s">
        <v>41</v>
      </c>
      <c r="B22" s="10" t="n">
        <f aca="false">B20*B10+B21*B10/B17</f>
        <v>375</v>
      </c>
    </row>
  </sheetData>
  <dataValidations count="3">
    <dataValidation allowBlank="false" errorStyle="stop" operator="between" showDropDown="false" showErrorMessage="false" showInputMessage="false" sqref="B4" type="list">
      <formula1>Library!$A$5:$A$34</formula1>
      <formula2>0</formula2>
    </dataValidation>
    <dataValidation allowBlank="false" errorStyle="stop" operator="between" showDropDown="false" showErrorMessage="false" showInputMessage="false" sqref="B5" type="list">
      <formula1>"10,20"</formula1>
      <formula2>0</formula2>
    </dataValidation>
    <dataValidation allowBlank="false" errorStyle="stop" operator="between" showDropDown="false" showErrorMessage="false" showInputMessage="false" sqref="B6" type="list">
      <formula1>"rule,I,E,IE,D,M"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4"/>
    <col collapsed="false" customWidth="true" hidden="false" outlineLevel="0" max="5" min="5" style="0" width="4"/>
    <col collapsed="false" customWidth="true" hidden="false" outlineLevel="0" max="6" min="6" style="0" width="8"/>
    <col collapsed="false" customWidth="true" hidden="false" outlineLevel="0" max="7" min="7" style="0" width="46"/>
    <col collapsed="false" customWidth="true" hidden="false" outlineLevel="0" max="11" min="8" style="0" width="13"/>
  </cols>
  <sheetData>
    <row r="1" customFormat="false" ht="17.35" hidden="false" customHeight="false" outlineLevel="0" collapsed="false">
      <c r="A1" s="1" t="s">
        <v>42</v>
      </c>
    </row>
    <row r="2" customFormat="false" ht="15" hidden="false" customHeight="false" outlineLevel="0" collapsed="false">
      <c r="A2" s="4" t="str">
        <f aca="false">Setup!B4&amp;": "&amp;Setup!B15</f>
        <v>W2: Cavity: board on dabs, 100 dense block, 150 MW, brick</v>
      </c>
    </row>
    <row r="4" customFormat="false" ht="30" hidden="false" customHeight="true" outlineLevel="0" collapsed="false">
      <c r="A4" s="12"/>
      <c r="B4" s="12" t="s">
        <v>43</v>
      </c>
      <c r="C4" s="12" t="s">
        <v>44</v>
      </c>
      <c r="D4" s="12" t="s">
        <v>45</v>
      </c>
    </row>
    <row r="5" customFormat="false" ht="15" hidden="false" customHeight="false" outlineLevel="0" collapsed="false">
      <c r="A5" s="7" t="s">
        <v>46</v>
      </c>
      <c r="B5" s="13" t="n">
        <f aca="false">SUMPRODUCT((MOD('FD run'!B869:B1156,24)&gt;=9)*(MOD('FD run'!B869:B1156,24)&lt;18),'FD run'!D869:D1156)*Setup!$B$11/3600</f>
        <v>100.515330973618</v>
      </c>
      <c r="C5" s="13" t="n">
        <f aca="false">SUMPRODUCT((MOD('5N run'!B869:B1156,24)&gt;=9)*(MOD('5N run'!B869:B1156,24)&lt;18),'5N run'!D869:D1156)*Setup!$B$11/3600</f>
        <v>199.102375711609</v>
      </c>
      <c r="D5" s="14" t="n">
        <f aca="false">C5/B5</f>
        <v>1.98081599874417</v>
      </c>
    </row>
    <row r="6" customFormat="false" ht="15" hidden="false" customHeight="false" outlineLevel="0" collapsed="false">
      <c r="A6" s="7" t="s">
        <v>47</v>
      </c>
      <c r="B6" s="15" t="n">
        <f aca="false">MAX('FD run'!D869:D1156)</f>
        <v>14.6652719244804</v>
      </c>
      <c r="C6" s="15" t="n">
        <f aca="false">MAX('5N run'!D869:D1156)</f>
        <v>27.9223147356901</v>
      </c>
      <c r="D6" s="14" t="n">
        <f aca="false">C6/B6</f>
        <v>1.90397524706514</v>
      </c>
    </row>
    <row r="7" customFormat="false" ht="15" hidden="false" customHeight="false" outlineLevel="0" collapsed="false">
      <c r="A7" s="7" t="s">
        <v>48</v>
      </c>
      <c r="B7" s="15" t="n">
        <f aca="false">MOD(INDEX('FD run'!B869:B1156,MATCH(B6,'FD run'!D869:D1156,0)),24)</f>
        <v>15</v>
      </c>
      <c r="C7" s="15" t="n">
        <f aca="false">MOD(INDEX('5N run'!B869:B1156,MATCH(C6,'5N run'!D869:D1156,0)),24)</f>
        <v>14</v>
      </c>
    </row>
    <row r="8" customFormat="false" ht="15" hidden="false" customHeight="false" outlineLevel="0" collapsed="false">
      <c r="A8" s="7" t="s">
        <v>49</v>
      </c>
      <c r="B8" s="10" t="n">
        <f aca="false">'FD mesh'!B16</f>
        <v>40</v>
      </c>
      <c r="C8" s="10" t="n">
        <f aca="false">'5N mesh'!B7+1</f>
        <v>5</v>
      </c>
    </row>
    <row r="10" customFormat="false" ht="15" hidden="false" customHeight="false" outlineLevel="0" collapsed="false">
      <c r="A10" s="4" t="s">
        <v>50</v>
      </c>
    </row>
    <row r="11" customFormat="false" ht="30" hidden="false" customHeight="true" outlineLevel="0" collapsed="false">
      <c r="A11" s="12" t="s">
        <v>51</v>
      </c>
      <c r="B11" s="12" t="s">
        <v>52</v>
      </c>
      <c r="C11" s="12" t="s">
        <v>53</v>
      </c>
      <c r="D11" s="12" t="s">
        <v>54</v>
      </c>
    </row>
    <row r="12" customFormat="false" ht="15" hidden="false" customHeight="false" outlineLevel="0" collapsed="false">
      <c r="A12" s="0" t="n">
        <f aca="false">MOD('FD run'!B869,24)</f>
        <v>0</v>
      </c>
      <c r="B12" s="0" t="n">
        <f aca="false">'FD run'!D869</f>
        <v>-6.69860103746003</v>
      </c>
      <c r="C12" s="0" t="n">
        <f aca="false">'5N run'!D869</f>
        <v>-20.8369989068349</v>
      </c>
      <c r="D12" s="0" t="n">
        <f aca="false">'FD run'!C869</f>
        <v>22</v>
      </c>
    </row>
    <row r="13" customFormat="false" ht="15" hidden="false" customHeight="false" outlineLevel="0" collapsed="false">
      <c r="A13" s="0" t="n">
        <f aca="false">MOD('FD run'!B870,24)</f>
        <v>0.0833333333333286</v>
      </c>
      <c r="B13" s="0" t="n">
        <f aca="false">'FD run'!D870</f>
        <v>-6.89296357709585</v>
      </c>
      <c r="C13" s="0" t="n">
        <f aca="false">'5N run'!D870</f>
        <v>-21.1109964232682</v>
      </c>
      <c r="D13" s="0" t="n">
        <f aca="false">'FD run'!C870</f>
        <v>21.9249069673579</v>
      </c>
    </row>
    <row r="14" customFormat="false" ht="15" hidden="false" customHeight="false" outlineLevel="0" collapsed="false">
      <c r="A14" s="0" t="n">
        <f aca="false">MOD('FD run'!B871,24)</f>
        <v>0.166666666666671</v>
      </c>
      <c r="B14" s="0" t="n">
        <f aca="false">'FD run'!D871</f>
        <v>-7.08296081386054</v>
      </c>
      <c r="C14" s="0" t="n">
        <f aca="false">'5N run'!D871</f>
        <v>-21.3740600738614</v>
      </c>
      <c r="D14" s="0" t="n">
        <f aca="false">'FD run'!C871</f>
        <v>21.8508015666127</v>
      </c>
    </row>
    <row r="15" customFormat="false" ht="15" hidden="false" customHeight="false" outlineLevel="0" collapsed="false">
      <c r="A15" s="0" t="n">
        <f aca="false">MOD('FD run'!B872,24)</f>
        <v>0.25</v>
      </c>
      <c r="B15" s="0" t="n">
        <f aca="false">'FD run'!D872</f>
        <v>-7.26850330055905</v>
      </c>
      <c r="C15" s="0" t="n">
        <f aca="false">'5N run'!D872</f>
        <v>-21.6260646606304</v>
      </c>
      <c r="D15" s="0" t="n">
        <f aca="false">'FD run'!C872</f>
        <v>21.7777190679216</v>
      </c>
    </row>
    <row r="16" customFormat="false" ht="15" hidden="false" customHeight="false" outlineLevel="0" collapsed="false">
      <c r="A16" s="0" t="n">
        <f aca="false">MOD('FD run'!B873,24)</f>
        <v>0.333333333333329</v>
      </c>
      <c r="B16" s="0" t="n">
        <f aca="false">'FD run'!D873</f>
        <v>-7.44950370537613</v>
      </c>
      <c r="C16" s="0" t="n">
        <f aca="false">'5N run'!D873</f>
        <v>-21.8668902490263</v>
      </c>
      <c r="D16" s="0" t="n">
        <f aca="false">'FD run'!C873</f>
        <v>21.7056942545958</v>
      </c>
    </row>
    <row r="17" customFormat="false" ht="15" hidden="false" customHeight="false" outlineLevel="0" collapsed="false">
      <c r="A17" s="0" t="n">
        <f aca="false">MOD('FD run'!B874,24)</f>
        <v>0.416666666666671</v>
      </c>
      <c r="B17" s="0" t="n">
        <f aca="false">'FD run'!D874</f>
        <v>-7.62587685346517</v>
      </c>
      <c r="C17" s="0" t="n">
        <f aca="false">'5N run'!D874</f>
        <v>-22.0964222250187</v>
      </c>
      <c r="D17" s="0" t="n">
        <f aca="false">'FD run'!C874</f>
        <v>21.6347614065457</v>
      </c>
    </row>
    <row r="18" customFormat="false" ht="15" hidden="false" customHeight="false" outlineLevel="0" collapsed="false">
      <c r="A18" s="0" t="n">
        <f aca="false">MOD('FD run'!B875,24)</f>
        <v>0.5</v>
      </c>
      <c r="B18" s="0" t="n">
        <f aca="false">'FD run'!D875</f>
        <v>-7.79753976751025</v>
      </c>
      <c r="C18" s="0" t="n">
        <f aca="false">'5N run'!D875</f>
        <v>-22.3145513496456</v>
      </c>
      <c r="D18" s="0" t="n">
        <f aca="false">'FD run'!C875</f>
        <v>21.5649542839651</v>
      </c>
    </row>
    <row r="19" customFormat="false" ht="15" hidden="false" customHeight="false" outlineLevel="0" collapsed="false">
      <c r="A19" s="0" t="n">
        <f aca="false">MOD('FD run'!B876,24)</f>
        <v>0.583333333333329</v>
      </c>
      <c r="B19" s="0" t="n">
        <f aca="false">'FD run'!D876</f>
        <v>-7.96441170724314</v>
      </c>
      <c r="C19" s="0" t="n">
        <f aca="false">'5N run'!D876</f>
        <v>-22.5211738110082</v>
      </c>
      <c r="D19" s="0" t="n">
        <f aca="false">'FD run'!C876</f>
        <v>21.4963061112638</v>
      </c>
    </row>
    <row r="20" customFormat="false" ht="15" hidden="false" customHeight="false" outlineLevel="0" collapsed="false">
      <c r="A20" s="0" t="n">
        <f aca="false">MOD('FD run'!B877,24)</f>
        <v>0.666666666666671</v>
      </c>
      <c r="B20" s="0" t="n">
        <f aca="false">'FD run'!D877</f>
        <v>-8.12641420789444</v>
      </c>
      <c r="C20" s="0" t="n">
        <f aca="false">'5N run'!D877</f>
        <v>-22.7161912736793</v>
      </c>
      <c r="D20" s="0" t="n">
        <f aca="false">'FD run'!C877</f>
        <v>21.4288495612538</v>
      </c>
    </row>
    <row r="21" customFormat="false" ht="15" hidden="false" customHeight="false" outlineLevel="0" collapsed="false">
      <c r="A21" s="0" t="n">
        <f aca="false">MOD('FD run'!B878,24)</f>
        <v>0.75</v>
      </c>
      <c r="B21" s="0" t="n">
        <f aca="false">'FD run'!D878</f>
        <v>-8.28347111756183</v>
      </c>
      <c r="C21" s="0" t="n">
        <f aca="false">'5N run'!D878</f>
        <v>-22.8995109255071</v>
      </c>
      <c r="D21" s="0" t="n">
        <f aca="false">'FD run'!C878</f>
        <v>21.3626167395997</v>
      </c>
    </row>
    <row r="22" customFormat="false" ht="15" hidden="false" customHeight="false" outlineLevel="0" collapsed="false">
      <c r="A22" s="0" t="n">
        <f aca="false">MOD('FD run'!B879,24)</f>
        <v>0.833333333333329</v>
      </c>
      <c r="B22" s="0" t="n">
        <f aca="false">'FD run'!D879</f>
        <v>-8.43550863347801</v>
      </c>
      <c r="C22" s="0" t="n">
        <f aca="false">'5N run'!D879</f>
        <v>-23.0710455217901</v>
      </c>
      <c r="D22" s="0" t="n">
        <f aca="false">'FD run'!C879</f>
        <v>21.2976391695374</v>
      </c>
    </row>
    <row r="23" customFormat="false" ht="15" hidden="false" customHeight="false" outlineLevel="0" collapsed="false">
      <c r="A23" s="0" t="n">
        <f aca="false">MOD('FD run'!B880,24)</f>
        <v>0.916666666666671</v>
      </c>
      <c r="B23" s="0" t="n">
        <f aca="false">'FD run'!D880</f>
        <v>-8.58245533715958</v>
      </c>
      <c r="C23" s="0" t="n">
        <f aca="false">'5N run'!D880</f>
        <v>-23.2307134268015</v>
      </c>
      <c r="D23" s="0" t="n">
        <f aca="false">'FD run'!C880</f>
        <v>21.2339477768709</v>
      </c>
    </row>
    <row r="24" customFormat="false" ht="15" hidden="false" customHeight="false" outlineLevel="0" collapsed="false">
      <c r="A24" s="0" t="n">
        <f aca="false">MOD('FD run'!B881,24)</f>
        <v>1</v>
      </c>
      <c r="B24" s="0" t="n">
        <f aca="false">'FD run'!D881</f>
        <v>-8.72424222842144</v>
      </c>
      <c r="C24" s="0" t="n">
        <f aca="false">'5N run'!D881</f>
        <v>-23.378438652644</v>
      </c>
      <c r="D24" s="0" t="n">
        <f aca="false">'FD run'!C881</f>
        <v>21.1715728752538</v>
      </c>
      <c r="G24" s="4" t="s">
        <v>55</v>
      </c>
    </row>
    <row r="25" customFormat="false" ht="30" hidden="false" customHeight="true" outlineLevel="0" collapsed="false">
      <c r="A25" s="0" t="n">
        <f aca="false">MOD('FD run'!B882,24)</f>
        <v>1.08333333333333</v>
      </c>
      <c r="B25" s="0" t="n">
        <f aca="false">'FD run'!D882</f>
        <v>-8.86080275824061</v>
      </c>
      <c r="C25" s="0" t="n">
        <f aca="false">'5N run'!D882</f>
        <v>-23.514150895418</v>
      </c>
      <c r="D25" s="0" t="n">
        <f aca="false">'FD run'!C882</f>
        <v>21.110544151761</v>
      </c>
      <c r="G25" s="12" t="s">
        <v>34</v>
      </c>
      <c r="H25" s="12" t="s">
        <v>56</v>
      </c>
      <c r="I25" s="12" t="s">
        <v>57</v>
      </c>
      <c r="J25" s="12" t="s">
        <v>58</v>
      </c>
      <c r="K25" s="12" t="s">
        <v>59</v>
      </c>
    </row>
    <row r="26" customFormat="false" ht="15" hidden="false" customHeight="false" outlineLevel="0" collapsed="false">
      <c r="A26" s="0" t="n">
        <f aca="false">MOD('FD run'!B883,24)</f>
        <v>1.16666666666667</v>
      </c>
      <c r="B26" s="0" t="n">
        <f aca="false">'FD run'!D883</f>
        <v>-8.99207286045199</v>
      </c>
      <c r="C26" s="0" t="n">
        <f aca="false">'5N run'!D883</f>
        <v>-23.6377855686819</v>
      </c>
      <c r="D26" s="0" t="n">
        <f aca="false">'FD run'!C883</f>
        <v>21.0508906527595</v>
      </c>
      <c r="G26" s="7" t="s">
        <v>60</v>
      </c>
      <c r="H26" s="16" t="n">
        <v>157.25</v>
      </c>
      <c r="I26" s="16" t="n">
        <v>200.44</v>
      </c>
      <c r="J26" s="16" t="n">
        <v>22.72</v>
      </c>
      <c r="K26" s="16" t="n">
        <v>28.13</v>
      </c>
    </row>
    <row r="27" customFormat="false" ht="15" hidden="false" customHeight="false" outlineLevel="0" collapsed="false">
      <c r="A27" s="0" t="n">
        <f aca="false">MOD('FD run'!B884,24)</f>
        <v>1.25</v>
      </c>
      <c r="B27" s="0" t="n">
        <f aca="false">'FD run'!D884</f>
        <v>-9.11799098226392</v>
      </c>
      <c r="C27" s="0" t="n">
        <f aca="false">'5N run'!D884</f>
        <v>-23.7492838341941</v>
      </c>
      <c r="D27" s="0" t="n">
        <f aca="false">'FD run'!C884</f>
        <v>20.9926407700841</v>
      </c>
      <c r="G27" s="7" t="s">
        <v>61</v>
      </c>
      <c r="H27" s="16" t="n">
        <v>100.52</v>
      </c>
      <c r="I27" s="16" t="n">
        <v>199.1</v>
      </c>
      <c r="J27" s="16" t="n">
        <v>14.67</v>
      </c>
      <c r="K27" s="16" t="n">
        <v>27.92</v>
      </c>
    </row>
    <row r="28" customFormat="false" ht="15" hidden="false" customHeight="false" outlineLevel="0" collapsed="false">
      <c r="A28" s="0" t="n">
        <f aca="false">MOD('FD run'!B885,24)</f>
        <v>1.33333333333333</v>
      </c>
      <c r="B28" s="0" t="n">
        <f aca="false">'FD run'!D885</f>
        <v>-9.23849811357593</v>
      </c>
      <c r="C28" s="0" t="n">
        <f aca="false">'5N run'!D885</f>
        <v>-23.8485926299169</v>
      </c>
      <c r="D28" s="0" t="n">
        <f aca="false">'FD run'!C885</f>
        <v>20.9358222275241</v>
      </c>
      <c r="G28" s="7" t="s">
        <v>62</v>
      </c>
      <c r="H28" s="16" t="n">
        <v>94.62</v>
      </c>
      <c r="I28" s="16" t="n">
        <v>168.8</v>
      </c>
      <c r="J28" s="16" t="n">
        <v>12.95</v>
      </c>
      <c r="K28" s="16" t="n">
        <v>23.52</v>
      </c>
    </row>
    <row r="29" customFormat="false" ht="15" hidden="false" customHeight="false" outlineLevel="0" collapsed="false">
      <c r="A29" s="0" t="n">
        <f aca="false">MOD('FD run'!B886,24)</f>
        <v>1.41666666666667</v>
      </c>
      <c r="B29" s="0" t="n">
        <f aca="false">'FD run'!D886</f>
        <v>-9.35353781508727</v>
      </c>
      <c r="C29" s="0" t="n">
        <f aca="false">'5N run'!D886</f>
        <v>-23.9356646952723</v>
      </c>
      <c r="D29" s="0" t="n">
        <f aca="false">'FD run'!C886</f>
        <v>20.8804620676285</v>
      </c>
      <c r="G29" s="7" t="s">
        <v>63</v>
      </c>
      <c r="H29" s="16" t="n">
        <v>72</v>
      </c>
      <c r="I29" s="16" t="n">
        <v>165.35</v>
      </c>
      <c r="J29" s="16" t="n">
        <v>9.76</v>
      </c>
      <c r="K29" s="16" t="n">
        <v>23.08</v>
      </c>
    </row>
    <row r="30" customFormat="false" ht="15" hidden="false" customHeight="false" outlineLevel="0" collapsed="false">
      <c r="A30" s="0" t="n">
        <f aca="false">MOD('FD run'!B887,24)</f>
        <v>1.5</v>
      </c>
      <c r="B30" s="0" t="n">
        <f aca="false">'FD run'!D887</f>
        <v>-9.46305624518118</v>
      </c>
      <c r="C30" s="0" t="n">
        <f aca="false">'5N run'!D887</f>
        <v>-24.0104585936364</v>
      </c>
      <c r="D30" s="0" t="n">
        <f aca="false">'FD run'!C887</f>
        <v>20.8265866388351</v>
      </c>
      <c r="G30" s="7" t="s">
        <v>64</v>
      </c>
      <c r="H30" s="16" t="n">
        <v>42.6</v>
      </c>
      <c r="I30" s="16" t="n">
        <v>25.13</v>
      </c>
      <c r="J30" s="16" t="n">
        <v>5.75</v>
      </c>
      <c r="K30" s="16" t="n">
        <v>3.16</v>
      </c>
    </row>
    <row r="31" customFormat="false" ht="15" hidden="false" customHeight="false" outlineLevel="0" collapsed="false">
      <c r="A31" s="0" t="n">
        <f aca="false">MOD('FD run'!B888,24)</f>
        <v>1.58333333333333</v>
      </c>
      <c r="B31" s="0" t="n">
        <f aca="false">'FD run'!D888</f>
        <v>-9.5670021855728</v>
      </c>
      <c r="C31" s="0" t="n">
        <f aca="false">'5N run'!D888</f>
        <v>-24.0729387320617</v>
      </c>
      <c r="D31" s="0" t="n">
        <f aca="false">'FD run'!C888</f>
        <v>20.7742215829301</v>
      </c>
      <c r="G31" s="7" t="s">
        <v>65</v>
      </c>
      <c r="H31" s="16" t="n">
        <v>38.89</v>
      </c>
      <c r="I31" s="16" t="n">
        <v>43.62</v>
      </c>
      <c r="J31" s="16" t="n">
        <v>5.38</v>
      </c>
      <c r="K31" s="16" t="n">
        <v>5.79</v>
      </c>
    </row>
    <row r="32" customFormat="false" ht="15" hidden="false" customHeight="false" outlineLevel="0" collapsed="false">
      <c r="A32" s="0" t="n">
        <f aca="false">MOD('FD run'!B889,24)</f>
        <v>1.66666666666667</v>
      </c>
      <c r="B32" s="0" t="n">
        <f aca="false">'FD run'!D889</f>
        <v>-9.66532706570876</v>
      </c>
      <c r="C32" s="0" t="n">
        <f aca="false">'5N run'!D889</f>
        <v>-24.1230753782185</v>
      </c>
      <c r="D32" s="0" t="n">
        <f aca="false">'FD run'!C889</f>
        <v>20.723391822844</v>
      </c>
      <c r="G32" s="7" t="s">
        <v>66</v>
      </c>
      <c r="H32" s="16" t="n">
        <v>54.56</v>
      </c>
      <c r="I32" s="16" t="n">
        <v>50.53</v>
      </c>
      <c r="J32" s="16" t="n">
        <v>7.8</v>
      </c>
      <c r="K32" s="16" t="n">
        <v>7.95</v>
      </c>
    </row>
    <row r="33" customFormat="false" ht="15" hidden="false" customHeight="false" outlineLevel="0" collapsed="false">
      <c r="A33" s="0" t="n">
        <f aca="false">MOD('FD run'!B890,24)</f>
        <v>1.75</v>
      </c>
      <c r="B33" s="0" t="n">
        <f aca="false">'FD run'!D890</f>
        <v>-9.75798498590576</v>
      </c>
      <c r="C33" s="0" t="n">
        <f aca="false">'5N run'!D890</f>
        <v>-24.1608446745469</v>
      </c>
      <c r="D33" s="0" t="n">
        <f aca="false">'FD run'!C890</f>
        <v>20.6741215507898</v>
      </c>
      <c r="G33" s="7" t="s">
        <v>67</v>
      </c>
      <c r="H33" s="16" t="n">
        <v>77.38</v>
      </c>
      <c r="I33" s="16" t="n">
        <v>189.33</v>
      </c>
      <c r="J33" s="16" t="n">
        <v>10.5</v>
      </c>
      <c r="K33" s="16" t="n">
        <v>26.38</v>
      </c>
    </row>
    <row r="34" customFormat="false" ht="15" hidden="false" customHeight="false" outlineLevel="0" collapsed="false">
      <c r="A34" s="0" t="n">
        <f aca="false">MOD('FD run'!B891,24)</f>
        <v>1.83333333333333</v>
      </c>
      <c r="B34" s="0" t="n">
        <f aca="false">'FD run'!D891</f>
        <v>-9.84493273921879</v>
      </c>
      <c r="C34" s="0" t="n">
        <f aca="false">'5N run'!D891</f>
        <v>-24.186228649612</v>
      </c>
      <c r="D34" s="0" t="n">
        <f aca="false">'FD run'!C891</f>
        <v>20.6264342167485</v>
      </c>
      <c r="G34" s="7" t="s">
        <v>68</v>
      </c>
      <c r="H34" s="16" t="n">
        <v>65.29</v>
      </c>
      <c r="I34" s="16" t="n">
        <v>149</v>
      </c>
      <c r="J34" s="16" t="n">
        <v>8.86</v>
      </c>
      <c r="K34" s="16" t="n">
        <v>21.01</v>
      </c>
    </row>
    <row r="35" customFormat="false" ht="15" hidden="false" customHeight="false" outlineLevel="0" collapsed="false">
      <c r="A35" s="0" t="n">
        <f aca="false">MOD('FD run'!B892,24)</f>
        <v>1.91666666666667</v>
      </c>
      <c r="B35" s="0" t="n">
        <f aca="false">'FD run'!D892</f>
        <v>-9.92612983202661</v>
      </c>
      <c r="C35" s="0" t="n">
        <f aca="false">'5N run'!D892</f>
        <v>-24.1992152266588</v>
      </c>
      <c r="D35" s="0" t="n">
        <f aca="false">'FD run'!C892</f>
        <v>20.5803525173082</v>
      </c>
      <c r="G35" s="7" t="s">
        <v>69</v>
      </c>
      <c r="H35" s="16" t="n">
        <v>45.33</v>
      </c>
      <c r="I35" s="16" t="n">
        <v>34.63</v>
      </c>
      <c r="J35" s="16" t="n">
        <v>5.77</v>
      </c>
      <c r="K35" s="16" t="n">
        <v>4.45</v>
      </c>
    </row>
    <row r="36" customFormat="false" ht="15" hidden="false" customHeight="false" outlineLevel="0" collapsed="false">
      <c r="A36" s="0" t="n">
        <f aca="false">MOD('FD run'!B893,24)</f>
        <v>2</v>
      </c>
      <c r="B36" s="0" t="n">
        <f aca="false">'FD run'!D893</f>
        <v>-10.0015385033266</v>
      </c>
      <c r="C36" s="0" t="n">
        <f aca="false">'5N run'!D893</f>
        <v>-24.1997982293603</v>
      </c>
      <c r="D36" s="0" t="n">
        <f aca="false">'FD run'!C893</f>
        <v>20.5358983848622</v>
      </c>
      <c r="G36" s="7" t="s">
        <v>70</v>
      </c>
      <c r="H36" s="16" t="n">
        <v>285.22</v>
      </c>
      <c r="I36" s="16" t="n">
        <v>299.71</v>
      </c>
      <c r="J36" s="16" t="n">
        <v>35.94</v>
      </c>
      <c r="K36" s="16" t="n">
        <v>37.77</v>
      </c>
    </row>
    <row r="37" customFormat="false" ht="15" hidden="false" customHeight="false" outlineLevel="0" collapsed="false">
      <c r="A37" s="0" t="n">
        <f aca="false">MOD('FD run'!B894,24)</f>
        <v>2.08333333333333</v>
      </c>
      <c r="B37" s="0" t="n">
        <f aca="false">'FD run'!D894</f>
        <v>-10.0711237427286</v>
      </c>
      <c r="C37" s="0" t="n">
        <f aca="false">'5N run'!D894</f>
        <v>-24.1879773847587</v>
      </c>
      <c r="D37" s="0" t="n">
        <f aca="false">'FD run'!C894</f>
        <v>20.49309297717</v>
      </c>
      <c r="G37" s="7" t="s">
        <v>71</v>
      </c>
      <c r="H37" s="16" t="n">
        <v>38.48</v>
      </c>
      <c r="I37" s="16" t="n">
        <v>24.94</v>
      </c>
      <c r="J37" s="16" t="n">
        <v>5.12</v>
      </c>
      <c r="K37" s="16" t="n">
        <v>3.14</v>
      </c>
    </row>
    <row r="38" customFormat="false" ht="15" hidden="false" customHeight="false" outlineLevel="0" collapsed="false">
      <c r="A38" s="0" t="n">
        <f aca="false">MOD('FD run'!B895,24)</f>
        <v>2.16666666666667</v>
      </c>
      <c r="B38" s="0" t="n">
        <f aca="false">'FD run'!D895</f>
        <v>-10.1348533071392</v>
      </c>
      <c r="C38" s="0" t="n">
        <f aca="false">'5N run'!D895</f>
        <v>-24.1637583233951</v>
      </c>
      <c r="D38" s="0" t="n">
        <f aca="false">'FD run'!C895</f>
        <v>20.4519566672871</v>
      </c>
      <c r="G38" s="7" t="s">
        <v>72</v>
      </c>
      <c r="H38" s="16" t="n">
        <v>141.6</v>
      </c>
      <c r="I38" s="16" t="n">
        <v>215.29</v>
      </c>
      <c r="J38" s="16" t="n">
        <v>20.16</v>
      </c>
      <c r="K38" s="16" t="n">
        <v>31.64</v>
      </c>
    </row>
    <row r="39" customFormat="false" ht="15" hidden="false" customHeight="false" outlineLevel="0" collapsed="false">
      <c r="A39" s="0" t="n">
        <f aca="false">MOD('FD run'!B896,24)</f>
        <v>2.25</v>
      </c>
      <c r="B39" s="0" t="n">
        <f aca="false">'FD run'!D896</f>
        <v>-10.1926977361296</v>
      </c>
      <c r="C39" s="0" t="n">
        <f aca="false">'5N run'!D896</f>
        <v>-24.1271525766315</v>
      </c>
      <c r="D39" s="0" t="n">
        <f aca="false">'FD run'!C896</f>
        <v>20.4125090338692</v>
      </c>
      <c r="G39" s="7" t="s">
        <v>73</v>
      </c>
      <c r="H39" s="16" t="n">
        <v>87.66</v>
      </c>
      <c r="I39" s="16" t="n">
        <v>77.44</v>
      </c>
      <c r="J39" s="16" t="n">
        <v>12.04</v>
      </c>
      <c r="K39" s="16" t="n">
        <v>10.52</v>
      </c>
    </row>
    <row r="40" customFormat="false" ht="15" hidden="false" customHeight="false" outlineLevel="0" collapsed="false">
      <c r="A40" s="0" t="n">
        <f aca="false">MOD('FD run'!B897,24)</f>
        <v>2.33333333333333</v>
      </c>
      <c r="B40" s="0" t="n">
        <f aca="false">'FD run'!D897</f>
        <v>-10.2446303659777</v>
      </c>
      <c r="C40" s="0" t="n">
        <f aca="false">'5N run'!D897</f>
        <v>-24.0781775711626</v>
      </c>
      <c r="D40" s="0" t="n">
        <f aca="false">'FD run'!C897</f>
        <v>20.3747688518534</v>
      </c>
      <c r="G40" s="7" t="s">
        <v>74</v>
      </c>
      <c r="H40" s="16" t="n">
        <v>173.51</v>
      </c>
      <c r="I40" s="16" t="n">
        <v>219.6</v>
      </c>
      <c r="J40" s="16" t="n">
        <v>24.36</v>
      </c>
      <c r="K40" s="16" t="n">
        <v>33.52</v>
      </c>
    </row>
    <row r="41" customFormat="false" ht="15" hidden="false" customHeight="false" outlineLevel="0" collapsed="false">
      <c r="A41" s="0" t="n">
        <f aca="false">MOD('FD run'!B898,24)</f>
        <v>2.41666666666667</v>
      </c>
      <c r="B41" s="0" t="n">
        <f aca="false">'FD run'!D898</f>
        <v>-10.2906273423806</v>
      </c>
      <c r="C41" s="0" t="n">
        <f aca="false">'5N run'!D898</f>
        <v>-24.0168566207226</v>
      </c>
      <c r="D41" s="0" t="n">
        <f aca="false">'FD run'!C898</f>
        <v>20.3387540835222</v>
      </c>
      <c r="G41" s="7" t="s">
        <v>75</v>
      </c>
      <c r="H41" s="16" t="n">
        <v>126.86</v>
      </c>
      <c r="I41" s="16" t="n">
        <v>145.86</v>
      </c>
      <c r="J41" s="16" t="n">
        <v>18.22</v>
      </c>
      <c r="K41" s="16" t="n">
        <v>21.39</v>
      </c>
    </row>
    <row r="42" customFormat="false" ht="15" hidden="false" customHeight="false" outlineLevel="0" collapsed="false">
      <c r="A42" s="0" t="n">
        <f aca="false">MOD('FD run'!B899,24)</f>
        <v>2.5</v>
      </c>
      <c r="B42" s="0" t="n">
        <f aca="false">'FD run'!D899</f>
        <v>-10.3306676318289</v>
      </c>
      <c r="C42" s="0" t="n">
        <f aca="false">'5N run'!D899</f>
        <v>-23.94321891499</v>
      </c>
      <c r="D42" s="0" t="n">
        <f aca="false">'FD run'!C899</f>
        <v>20.3044818699549</v>
      </c>
      <c r="G42" s="7" t="s">
        <v>76</v>
      </c>
      <c r="H42" s="16" t="n">
        <v>65.32</v>
      </c>
      <c r="I42" s="16" t="n">
        <v>78.49</v>
      </c>
      <c r="J42" s="16" t="n">
        <v>9.06</v>
      </c>
      <c r="K42" s="16" t="n">
        <v>11.24</v>
      </c>
    </row>
    <row r="43" customFormat="false" ht="15" hidden="false" customHeight="false" outlineLevel="0" collapsed="false">
      <c r="A43" s="0" t="n">
        <f aca="false">MOD('FD run'!B900,24)</f>
        <v>2.58333333333333</v>
      </c>
      <c r="B43" s="0" t="n">
        <f aca="false">'FD run'!D900</f>
        <v>-10.3647330316379</v>
      </c>
      <c r="C43" s="0" t="n">
        <f aca="false">'5N run'!D900</f>
        <v>-23.8572995056957</v>
      </c>
      <c r="D43" s="0" t="n">
        <f aca="false">'FD run'!C900</f>
        <v>20.2719685228688</v>
      </c>
      <c r="G43" s="7" t="s">
        <v>77</v>
      </c>
      <c r="H43" s="16" t="n">
        <v>127.39</v>
      </c>
      <c r="I43" s="16" t="n">
        <v>145.8</v>
      </c>
      <c r="J43" s="16" t="n">
        <v>20.09</v>
      </c>
      <c r="K43" s="16" t="n">
        <v>22.91</v>
      </c>
    </row>
    <row r="44" customFormat="false" ht="15" hidden="false" customHeight="false" outlineLevel="0" collapsed="false">
      <c r="A44" s="0" t="n">
        <f aca="false">MOD('FD run'!B901,24)</f>
        <v>2.66666666666667</v>
      </c>
      <c r="B44" s="0" t="n">
        <f aca="false">'FD run'!D901</f>
        <v>-10.3928081786328</v>
      </c>
      <c r="C44" s="0" t="n">
        <f aca="false">'5N run'!D901</f>
        <v>-23.7591392899405</v>
      </c>
      <c r="D44" s="0" t="n">
        <f aca="false">'FD run'!C901</f>
        <v>20.2412295168564</v>
      </c>
      <c r="G44" s="7" t="s">
        <v>78</v>
      </c>
      <c r="H44" s="16" t="n">
        <v>64.98</v>
      </c>
      <c r="I44" s="16" t="n">
        <v>145.98</v>
      </c>
      <c r="J44" s="16" t="n">
        <v>9.97</v>
      </c>
      <c r="K44" s="16" t="n">
        <v>21.43</v>
      </c>
    </row>
    <row r="45" customFormat="false" ht="15" hidden="false" customHeight="false" outlineLevel="0" collapsed="false">
      <c r="A45" s="0" t="n">
        <f aca="false">MOD('FD run'!B902,24)</f>
        <v>2.75</v>
      </c>
      <c r="B45" s="0" t="n">
        <f aca="false">'FD run'!D902</f>
        <v>-10.4148805564809</v>
      </c>
      <c r="C45" s="0" t="n">
        <f aca="false">'5N run'!D902</f>
        <v>-23.6487849907316</v>
      </c>
      <c r="D45" s="0" t="n">
        <f aca="false">'FD run'!C902</f>
        <v>20.2122794820196</v>
      </c>
      <c r="G45" s="7" t="s">
        <v>79</v>
      </c>
      <c r="H45" s="16" t="n">
        <v>48.27</v>
      </c>
      <c r="I45" s="16" t="n">
        <v>44.82</v>
      </c>
      <c r="J45" s="16" t="n">
        <v>6.99</v>
      </c>
      <c r="K45" s="16" t="n">
        <v>6.58</v>
      </c>
    </row>
    <row r="46" customFormat="false" ht="15" hidden="false" customHeight="false" outlineLevel="0" collapsed="false">
      <c r="A46" s="0" t="n">
        <f aca="false">MOD('FD run'!B903,24)</f>
        <v>2.83333333333333</v>
      </c>
      <c r="B46" s="0" t="n">
        <f aca="false">'FD run'!D903</f>
        <v>-10.4309405016697</v>
      </c>
      <c r="C46" s="0" t="n">
        <f aca="false">'5N run'!D903</f>
        <v>-23.5262891347458</v>
      </c>
      <c r="D46" s="0" t="n">
        <f aca="false">'FD run'!C903</f>
        <v>20.1851321970071</v>
      </c>
      <c r="G46" s="7" t="s">
        <v>80</v>
      </c>
      <c r="H46" s="16" t="n">
        <v>112.73</v>
      </c>
      <c r="I46" s="16" t="n">
        <v>121.19</v>
      </c>
      <c r="J46" s="16" t="n">
        <v>17.76</v>
      </c>
      <c r="K46" s="16" t="n">
        <v>18.9</v>
      </c>
    </row>
    <row r="47" customFormat="false" ht="15" hidden="false" customHeight="false" outlineLevel="0" collapsed="false">
      <c r="A47" s="0" t="n">
        <f aca="false">MOD('FD run'!B904,24)</f>
        <v>2.91666666666667</v>
      </c>
      <c r="B47" s="0" t="n">
        <f aca="false">'FD run'!D904</f>
        <v>-10.440981208127</v>
      </c>
      <c r="C47" s="0" t="n">
        <f aca="false">'5N run'!D904</f>
        <v>-23.3917100273299</v>
      </c>
      <c r="D47" s="0" t="n">
        <f aca="false">'FD run'!C904</f>
        <v>20.1598005824563</v>
      </c>
      <c r="G47" s="7" t="s">
        <v>81</v>
      </c>
      <c r="H47" s="16" t="n">
        <v>117.25</v>
      </c>
      <c r="I47" s="16" t="n">
        <v>79.54</v>
      </c>
      <c r="J47" s="16" t="n">
        <v>16.92</v>
      </c>
      <c r="K47" s="16" t="n">
        <v>11.33</v>
      </c>
    </row>
    <row r="48" customFormat="false" ht="15" hidden="false" customHeight="false" outlineLevel="0" collapsed="false">
      <c r="A48" s="0" t="n">
        <f aca="false">MOD('FD run'!B905,24)</f>
        <v>3</v>
      </c>
      <c r="B48" s="0" t="n">
        <f aca="false">'FD run'!D905</f>
        <v>-10.4449987304799</v>
      </c>
      <c r="C48" s="0" t="n">
        <f aca="false">'5N run'!D905</f>
        <v>-23.2451117247511</v>
      </c>
      <c r="D48" s="0" t="n">
        <f aca="false">'FD run'!C905</f>
        <v>20.1362966948437</v>
      </c>
      <c r="G48" s="7" t="s">
        <v>82</v>
      </c>
      <c r="H48" s="16" t="n">
        <v>12.44</v>
      </c>
      <c r="I48" s="16" t="n">
        <v>12.63</v>
      </c>
      <c r="J48" s="16" t="n">
        <v>2.53</v>
      </c>
      <c r="K48" s="16" t="n">
        <v>2.53</v>
      </c>
    </row>
    <row r="49" customFormat="false" ht="15" hidden="false" customHeight="false" outlineLevel="0" collapsed="false">
      <c r="A49" s="0" t="n">
        <f aca="false">MOD('FD run'!B906,24)</f>
        <v>3.08333333333333</v>
      </c>
      <c r="B49" s="0" t="n">
        <f aca="false">'FD run'!D906</f>
        <v>-10.442991985954</v>
      </c>
      <c r="C49" s="0" t="n">
        <f aca="false">'5N run'!D906</f>
        <v>-23.0865640037112</v>
      </c>
      <c r="D49" s="0" t="n">
        <f aca="false">'FD run'!C906</f>
        <v>20.114631720747</v>
      </c>
      <c r="G49" s="7" t="s">
        <v>83</v>
      </c>
      <c r="H49" s="16" t="n">
        <v>139.2</v>
      </c>
      <c r="I49" s="16" t="n">
        <v>145.84</v>
      </c>
      <c r="J49" s="16" t="n">
        <v>19.74</v>
      </c>
      <c r="K49" s="16" t="n">
        <v>20.66</v>
      </c>
    </row>
    <row r="50" customFormat="false" ht="15" hidden="false" customHeight="false" outlineLevel="0" collapsed="false">
      <c r="A50" s="0" t="n">
        <f aca="false">MOD('FD run'!B907,24)</f>
        <v>3.16666666666667</v>
      </c>
      <c r="B50" s="0" t="n">
        <f aca="false">'FD run'!D907</f>
        <v>-10.4349627549083</v>
      </c>
      <c r="C50" s="0" t="n">
        <f aca="false">'5N run'!D907</f>
        <v>-22.9161423281366</v>
      </c>
      <c r="D50" s="0" t="n">
        <f aca="false">'FD run'!C907</f>
        <v>20.0948159715203</v>
      </c>
      <c r="G50" s="7" t="s">
        <v>84</v>
      </c>
      <c r="H50" s="16" t="n">
        <v>74.56</v>
      </c>
      <c r="I50" s="16" t="n">
        <v>70.33</v>
      </c>
      <c r="J50" s="16" t="n">
        <v>11.17</v>
      </c>
      <c r="K50" s="16" t="n">
        <v>10.25</v>
      </c>
    </row>
    <row r="51" customFormat="false" ht="15" hidden="false" customHeight="false" outlineLevel="0" collapsed="false">
      <c r="A51" s="0" t="n">
        <f aca="false">MOD('FD run'!B908,24)</f>
        <v>3.25</v>
      </c>
      <c r="B51" s="0" t="n">
        <f aca="false">'FD run'!D908</f>
        <v>-10.4209156800082</v>
      </c>
      <c r="C51" s="0" t="n">
        <f aca="false">'5N run'!D908</f>
        <v>-22.7339278132625</v>
      </c>
      <c r="D51" s="0" t="n">
        <f aca="false">'FD run'!C908</f>
        <v>20.0768588783871</v>
      </c>
      <c r="G51" s="7" t="s">
        <v>85</v>
      </c>
      <c r="H51" s="16" t="n">
        <v>140.69</v>
      </c>
      <c r="I51" s="16" t="n">
        <v>152.62</v>
      </c>
      <c r="J51" s="16" t="n">
        <v>20.9</v>
      </c>
      <c r="K51" s="16" t="n">
        <v>22.41</v>
      </c>
    </row>
    <row r="52" customFormat="false" ht="15" hidden="false" customHeight="false" outlineLevel="0" collapsed="false">
      <c r="A52" s="0" t="n">
        <f aca="false">MOD('FD run'!B909,24)</f>
        <v>3.33333333333333</v>
      </c>
      <c r="B52" s="0" t="n">
        <f aca="false">'FD run'!D909</f>
        <v>-10.4008582640361</v>
      </c>
      <c r="C52" s="0" t="n">
        <f aca="false">'5N run'!D909</f>
        <v>-22.540007187027</v>
      </c>
      <c r="D52" s="0" t="n">
        <f aca="false">'FD run'!C909</f>
        <v>20.0607689879512</v>
      </c>
      <c r="G52" s="7" t="s">
        <v>86</v>
      </c>
      <c r="H52" s="16" t="n">
        <v>38.15</v>
      </c>
      <c r="I52" s="16" t="n">
        <v>37.48</v>
      </c>
      <c r="J52" s="16" t="n">
        <v>6.25</v>
      </c>
      <c r="K52" s="16" t="n">
        <v>6.79</v>
      </c>
    </row>
    <row r="53" customFormat="false" ht="15" hidden="false" customHeight="false" outlineLevel="0" collapsed="false">
      <c r="A53" s="0" t="n">
        <f aca="false">MOD('FD run'!B910,24)</f>
        <v>3.41666666666667</v>
      </c>
      <c r="B53" s="0" t="n">
        <f aca="false">'FD run'!D910</f>
        <v>-10.3748008663403</v>
      </c>
      <c r="C53" s="0" t="n">
        <f aca="false">'5N run'!D910</f>
        <v>-22.3344727487944</v>
      </c>
      <c r="D53" s="0" t="n">
        <f aca="false">'FD run'!C910</f>
        <v>20.046553958129</v>
      </c>
      <c r="G53" s="7" t="s">
        <v>87</v>
      </c>
      <c r="H53" s="16" t="n">
        <v>28.6</v>
      </c>
      <c r="I53" s="16" t="n">
        <v>21.16</v>
      </c>
      <c r="J53" s="16" t="n">
        <v>4.3</v>
      </c>
      <c r="K53" s="16" t="n">
        <v>2.78</v>
      </c>
    </row>
    <row r="54" customFormat="false" ht="15" hidden="false" customHeight="false" outlineLevel="0" collapsed="false">
      <c r="A54" s="0" t="n">
        <f aca="false">MOD('FD run'!B911,24)</f>
        <v>3.5</v>
      </c>
      <c r="B54" s="0" t="n">
        <f aca="false">'FD run'!D911</f>
        <v>-10.3427566979244</v>
      </c>
      <c r="C54" s="0" t="n">
        <f aca="false">'5N run'!D911</f>
        <v>-22.1174223254257</v>
      </c>
      <c r="D54" s="0" t="n">
        <f aca="false">'FD run'!C911</f>
        <v>20.0342205545048</v>
      </c>
      <c r="G54" s="7" t="s">
        <v>88</v>
      </c>
      <c r="H54" s="16" t="n">
        <v>207.45</v>
      </c>
      <c r="I54" s="16" t="n">
        <v>263.13</v>
      </c>
      <c r="J54" s="16" t="n">
        <v>31.16</v>
      </c>
      <c r="K54" s="16" t="n">
        <v>39.76</v>
      </c>
    </row>
    <row r="55" customFormat="false" ht="15" hidden="false" customHeight="false" outlineLevel="0" collapsed="false">
      <c r="A55" s="0" t="n">
        <f aca="false">MOD('FD run'!B912,24)</f>
        <v>3.58333333333333</v>
      </c>
      <c r="B55" s="0" t="n">
        <f aca="false">'FD run'!D912</f>
        <v>-10.3047418151795</v>
      </c>
      <c r="C55" s="0" t="n">
        <f aca="false">'5N run'!D912</f>
        <v>-21.8889592247193</v>
      </c>
      <c r="D55" s="0" t="n">
        <f aca="false">'FD run'!C912</f>
        <v>20.0237746471107</v>
      </c>
    </row>
    <row r="56" customFormat="false" ht="15" hidden="false" customHeight="false" outlineLevel="0" collapsed="false">
      <c r="A56" s="0" t="n">
        <f aca="false">MOD('FD run'!B913,24)</f>
        <v>3.66666666666667</v>
      </c>
      <c r="B56" s="0" t="n">
        <f aca="false">'FD run'!D913</f>
        <v>-10.2607751122616</v>
      </c>
      <c r="C56" s="0" t="n">
        <f aca="false">'5N run'!D913</f>
        <v>-21.649192186243</v>
      </c>
      <c r="D56" s="0" t="n">
        <f aca="false">'FD run'!C913</f>
        <v>20.015221207633</v>
      </c>
      <c r="G56" s="8" t="s">
        <v>89</v>
      </c>
    </row>
    <row r="57" customFormat="false" ht="15" hidden="false" customHeight="false" outlineLevel="0" collapsed="false">
      <c r="A57" s="0" t="n">
        <f aca="false">MOD('FD run'!B914,24)</f>
        <v>3.75</v>
      </c>
      <c r="B57" s="0" t="n">
        <f aca="false">'FD run'!D914</f>
        <v>-10.210878312119</v>
      </c>
      <c r="C57" s="0" t="n">
        <f aca="false">'5N run'!D914</f>
        <v>-21.3982353295797</v>
      </c>
      <c r="D57" s="0" t="n">
        <f aca="false">'FD run'!C914</f>
        <v>20.0085643070456</v>
      </c>
    </row>
    <row r="58" customFormat="false" ht="15" hidden="false" customHeight="false" outlineLevel="0" collapsed="false">
      <c r="A58" s="0" t="n">
        <f aca="false">MOD('FD run'!B915,24)</f>
        <v>3.83333333333333</v>
      </c>
      <c r="B58" s="0" t="n">
        <f aca="false">'FD run'!D915</f>
        <v>-10.1550759561727</v>
      </c>
      <c r="C58" s="0" t="n">
        <f aca="false">'5N run'!D915</f>
        <v>-21.1362081000142</v>
      </c>
      <c r="D58" s="0" t="n">
        <f aca="false">'FD run'!C915</f>
        <v>20.0038071136726</v>
      </c>
    </row>
    <row r="59" customFormat="false" ht="15" hidden="false" customHeight="false" outlineLevel="0" collapsed="false">
      <c r="A59" s="0" t="n">
        <f aca="false">MOD('FD run'!B916,24)</f>
        <v>3.91666666666667</v>
      </c>
      <c r="B59" s="0" t="n">
        <f aca="false">'FD run'!D916</f>
        <v>-10.0933953926552</v>
      </c>
      <c r="C59" s="0" t="n">
        <f aca="false">'5N run'!D916</f>
        <v>-20.8632352116836</v>
      </c>
      <c r="D59" s="0" t="n">
        <f aca="false">'FD run'!C916</f>
        <v>20.0009518916804</v>
      </c>
    </row>
    <row r="60" customFormat="false" ht="15" hidden="false" customHeight="false" outlineLevel="0" collapsed="false">
      <c r="A60" s="0" t="n">
        <f aca="false">MOD('FD run'!B917,24)</f>
        <v>4</v>
      </c>
      <c r="B60" s="0" t="n">
        <f aca="false">'FD run'!D917</f>
        <v>-10.0258667636137</v>
      </c>
      <c r="C60" s="0" t="n">
        <f aca="false">'5N run'!D917</f>
        <v>-20.5794465882211</v>
      </c>
      <c r="D60" s="0" t="n">
        <f aca="false">'FD run'!C917</f>
        <v>20</v>
      </c>
    </row>
    <row r="61" customFormat="false" ht="15" hidden="false" customHeight="false" outlineLevel="0" collapsed="false">
      <c r="A61" s="0" t="n">
        <f aca="false">MOD('FD run'!B918,24)</f>
        <v>4.08333333333333</v>
      </c>
      <c r="B61" s="0" t="n">
        <f aca="false">'FD run'!D918</f>
        <v>-9.95252299058356</v>
      </c>
      <c r="C61" s="0" t="n">
        <f aca="false">'5N run'!D918</f>
        <v>-20.2849773009199</v>
      </c>
      <c r="D61" s="0" t="n">
        <f aca="false">'FD run'!C918</f>
        <v>20.0009518916804</v>
      </c>
    </row>
    <row r="62" customFormat="false" ht="15" hidden="false" customHeight="false" outlineLevel="0" collapsed="false">
      <c r="A62" s="0" t="n">
        <f aca="false">MOD('FD run'!B919,24)</f>
        <v>4.16666666666667</v>
      </c>
      <c r="B62" s="0" t="n">
        <f aca="false">'FD run'!D919</f>
        <v>-9.87339975893802</v>
      </c>
      <c r="C62" s="0" t="n">
        <f aca="false">'5N run'!D919</f>
        <v>-19.9799675044471</v>
      </c>
      <c r="D62" s="0" t="n">
        <f aca="false">'FD run'!C919</f>
        <v>20.0038071136726</v>
      </c>
    </row>
    <row r="63" customFormat="false" ht="15" hidden="false" customHeight="false" outlineLevel="0" collapsed="false">
      <c r="A63" s="0" t="n">
        <f aca="false">MOD('FD run'!B920,24)</f>
        <v>4.25</v>
      </c>
      <c r="B63" s="0" t="n">
        <f aca="false">'FD run'!D920</f>
        <v>-9.78853550092341</v>
      </c>
      <c r="C63" s="0" t="n">
        <f aca="false">'5N run'!D920</f>
        <v>-19.6645623701384</v>
      </c>
      <c r="D63" s="0" t="n">
        <f aca="false">'FD run'!C920</f>
        <v>20.0085643070456</v>
      </c>
    </row>
    <row r="64" customFormat="false" ht="15" hidden="false" customHeight="false" outlineLevel="0" collapsed="false">
      <c r="A64" s="0" t="n">
        <f aca="false">MOD('FD run'!B921,24)</f>
        <v>4.33333333333333</v>
      </c>
      <c r="B64" s="0" t="n">
        <f aca="false">'FD run'!D921</f>
        <v>-9.69797137738599</v>
      </c>
      <c r="C64" s="0" t="n">
        <f aca="false">'5N run'!D921</f>
        <v>-19.3389120169048</v>
      </c>
      <c r="D64" s="0" t="n">
        <f aca="false">'FD run'!C921</f>
        <v>20.015221207633</v>
      </c>
    </row>
    <row r="65" customFormat="false" ht="15" hidden="false" customHeight="false" outlineLevel="0" collapsed="false">
      <c r="A65" s="0" t="n">
        <f aca="false">MOD('FD run'!B922,24)</f>
        <v>4.41666666666667</v>
      </c>
      <c r="B65" s="0" t="n">
        <f aca="false">'FD run'!D922</f>
        <v>-9.60175125820089</v>
      </c>
      <c r="C65" s="0" t="n">
        <f aca="false">'5N run'!D922</f>
        <v>-19.0031714397848</v>
      </c>
      <c r="D65" s="0" t="n">
        <f aca="false">'FD run'!C922</f>
        <v>20.0237746471107</v>
      </c>
    </row>
    <row r="66" customFormat="false" ht="15" hidden="false" customHeight="false" outlineLevel="0" collapsed="false">
      <c r="A66" s="0" t="n">
        <f aca="false">MOD('FD run'!B923,24)</f>
        <v>4.5</v>
      </c>
      <c r="B66" s="0" t="n">
        <f aca="false">'FD run'!D923</f>
        <v>-9.49992170141078</v>
      </c>
      <c r="C66" s="0" t="n">
        <f aca="false">'5N run'!D923</f>
        <v>-18.6575004361757</v>
      </c>
      <c r="D66" s="0" t="n">
        <f aca="false">'FD run'!C923</f>
        <v>20.0342205545048</v>
      </c>
    </row>
    <row r="67" customFormat="false" ht="15" hidden="false" customHeight="false" outlineLevel="0" collapsed="false">
      <c r="A67" s="0" t="n">
        <f aca="false">MOD('FD run'!B924,24)</f>
        <v>4.58333333333333</v>
      </c>
      <c r="B67" s="0" t="n">
        <f aca="false">'FD run'!D924</f>
        <v>-9.39253193108558</v>
      </c>
      <c r="C67" s="0" t="n">
        <f aca="false">'5N run'!D924</f>
        <v>-18.3020635297792</v>
      </c>
      <c r="D67" s="0" t="n">
        <f aca="false">'FD run'!C924</f>
        <v>20.046553958129</v>
      </c>
    </row>
    <row r="68" customFormat="false" ht="15" hidden="false" customHeight="false" outlineLevel="0" collapsed="false">
      <c r="A68" s="0" t="n">
        <f aca="false">MOD('FD run'!B925,24)</f>
        <v>4.66666666666667</v>
      </c>
      <c r="B68" s="0" t="n">
        <f aca="false">'FD run'!D925</f>
        <v>-9.27963381391305</v>
      </c>
      <c r="C68" s="0" t="n">
        <f aca="false">'5N run'!D925</f>
        <v>-17.9370298922977</v>
      </c>
      <c r="D68" s="0" t="n">
        <f aca="false">'FD run'!C925</f>
        <v>20.0607689879512</v>
      </c>
    </row>
    <row r="69" customFormat="false" ht="15" hidden="false" customHeight="false" outlineLevel="0" collapsed="false">
      <c r="A69" s="0" t="n">
        <f aca="false">MOD('FD run'!B926,24)</f>
        <v>4.75</v>
      </c>
      <c r="B69" s="0" t="n">
        <f aca="false">'FD run'!D926</f>
        <v>-9.16128183453136</v>
      </c>
      <c r="C69" s="0" t="n">
        <f aca="false">'5N run'!D926</f>
        <v>-17.562573262918</v>
      </c>
      <c r="D69" s="0" t="n">
        <f aca="false">'FD run'!C926</f>
        <v>20.0768588783871</v>
      </c>
    </row>
    <row r="70" customFormat="false" ht="15" hidden="false" customHeight="false" outlineLevel="0" collapsed="false">
      <c r="A70" s="0" t="n">
        <f aca="false">MOD('FD run'!B927,24)</f>
        <v>4.83333333333333</v>
      </c>
      <c r="B70" s="0" t="n">
        <f aca="false">'FD run'!D927</f>
        <v>-9.037533069616</v>
      </c>
      <c r="C70" s="0" t="n">
        <f aca="false">'5N run'!D927</f>
        <v>-17.1788718656217</v>
      </c>
      <c r="D70" s="0" t="n">
        <f aca="false">'FD run'!C927</f>
        <v>20.0948159715203</v>
      </c>
    </row>
    <row r="71" customFormat="false" ht="15" hidden="false" customHeight="false" outlineLevel="0" collapsed="false">
      <c r="A71" s="0" t="n">
        <f aca="false">MOD('FD run'!B928,24)</f>
        <v>4.91666666666667</v>
      </c>
      <c r="B71" s="0" t="n">
        <f aca="false">'FD run'!D928</f>
        <v>-8.90844716073229</v>
      </c>
      <c r="C71" s="0" t="n">
        <f aca="false">'5N run'!D928</f>
        <v>-16.7861083243605</v>
      </c>
      <c r="D71" s="0" t="n">
        <f aca="false">'FD run'!C928</f>
        <v>20.114631720747</v>
      </c>
    </row>
    <row r="72" customFormat="false" ht="15" hidden="false" customHeight="false" outlineLevel="0" collapsed="false">
      <c r="A72" s="0" t="n">
        <f aca="false">MOD('FD run'!B929,24)</f>
        <v>5</v>
      </c>
      <c r="B72" s="0" t="n">
        <f aca="false">'FD run'!D929</f>
        <v>-8.77408628596784</v>
      </c>
      <c r="C72" s="0" t="n">
        <f aca="false">'5N run'!D929</f>
        <v>-16.3844695761377</v>
      </c>
      <c r="D72" s="0" t="n">
        <f aca="false">'FD run'!C929</f>
        <v>20.1362966948437</v>
      </c>
    </row>
    <row r="73" customFormat="false" ht="15" hidden="false" customHeight="false" outlineLevel="0" collapsed="false">
      <c r="A73" s="0" t="n">
        <f aca="false">MOD('FD run'!B930,24)</f>
        <v>5.08333333333333</v>
      </c>
      <c r="B73" s="0" t="n">
        <f aca="false">'FD run'!D930</f>
        <v>-8.63451513035679</v>
      </c>
      <c r="C73" s="0" t="n">
        <f aca="false">'5N run'!D930</f>
        <v>-15.974146782037</v>
      </c>
      <c r="D73" s="0" t="n">
        <f aca="false">'FD run'!C930</f>
        <v>20.1598005824563</v>
      </c>
    </row>
    <row r="74" customFormat="false" ht="15" hidden="false" customHeight="false" outlineLevel="0" collapsed="false">
      <c r="A74" s="0" t="n">
        <f aca="false">MOD('FD run'!B931,24)</f>
        <v>5.16666666666667</v>
      </c>
      <c r="B74" s="0" t="n">
        <f aca="false">'FD run'!D931</f>
        <v>-8.48980085511171</v>
      </c>
      <c r="C74" s="0" t="n">
        <f aca="false">'5N run'!D931</f>
        <v>-15.5553352362403</v>
      </c>
      <c r="D74" s="0" t="n">
        <f aca="false">'FD run'!C931</f>
        <v>20.1851321970071</v>
      </c>
    </row>
    <row r="75" customFormat="false" ht="15" hidden="false" customHeight="false" outlineLevel="0" collapsed="false">
      <c r="A75" s="0" t="n">
        <f aca="false">MOD('FD run'!B932,24)</f>
        <v>5.25</v>
      </c>
      <c r="B75" s="0" t="n">
        <f aca="false">'FD run'!D932</f>
        <v>-8.34001306567604</v>
      </c>
      <c r="C75" s="0" t="n">
        <f aca="false">'5N run'!D932</f>
        <v>-15.1282342730791</v>
      </c>
      <c r="D75" s="0" t="n">
        <f aca="false">'FD run'!C932</f>
        <v>20.2122794820196</v>
      </c>
    </row>
    <row r="76" customFormat="false" ht="15" hidden="false" customHeight="false" outlineLevel="0" collapsed="false">
      <c r="A76" s="0" t="n">
        <f aca="false">MOD('FD run'!B933,24)</f>
        <v>5.33333333333333</v>
      </c>
      <c r="B76" s="0" t="n">
        <f aca="false">'FD run'!D933</f>
        <v>-8.1852237786137</v>
      </c>
      <c r="C76" s="0" t="n">
        <f aca="false">'5N run'!D933</f>
        <v>-14.6930471721624</v>
      </c>
      <c r="D76" s="0" t="n">
        <f aca="false">'FD run'!C933</f>
        <v>20.2412295168564</v>
      </c>
    </row>
    <row r="77" customFormat="false" ht="15" hidden="false" customHeight="false" outlineLevel="0" collapsed="false">
      <c r="A77" s="0" t="n">
        <f aca="false">MOD('FD run'!B934,24)</f>
        <v>5.41666666666667</v>
      </c>
      <c r="B77" s="0" t="n">
        <f aca="false">'FD run'!D934</f>
        <v>-8.02550738735076</v>
      </c>
      <c r="C77" s="0" t="n">
        <f aca="false">'5N run'!D934</f>
        <v>-14.2499810616271</v>
      </c>
      <c r="D77" s="0" t="n">
        <f aca="false">'FD run'!C934</f>
        <v>20.2719685228688</v>
      </c>
    </row>
    <row r="78" customFormat="false" ht="15" hidden="false" customHeight="false" outlineLevel="0" collapsed="false">
      <c r="A78" s="0" t="n">
        <f aca="false">MOD('FD run'!B935,24)</f>
        <v>5.5</v>
      </c>
      <c r="B78" s="0" t="n">
        <f aca="false">'FD run'!D935</f>
        <v>-7.86094062678613</v>
      </c>
      <c r="C78" s="0" t="n">
        <f aca="false">'5N run'!D935</f>
        <v>-13.799246819557</v>
      </c>
      <c r="D78" s="0" t="n">
        <f aca="false">'FD run'!C935</f>
        <v>20.3044818699549</v>
      </c>
    </row>
    <row r="79" customFormat="false" ht="15" hidden="false" customHeight="false" outlineLevel="0" collapsed="false">
      <c r="A79" s="0" t="n">
        <f aca="false">MOD('FD run'!B936,24)</f>
        <v>5.58333333333333</v>
      </c>
      <c r="B79" s="0" t="n">
        <f aca="false">'FD run'!D936</f>
        <v>-7.6916025367869</v>
      </c>
      <c r="C79" s="0" t="n">
        <f aca="false">'5N run'!D936</f>
        <v>-13.3410589736164</v>
      </c>
      <c r="D79" s="0" t="n">
        <f aca="false">'FD run'!C936</f>
        <v>20.3387540835222</v>
      </c>
    </row>
    <row r="80" customFormat="false" ht="15" hidden="false" customHeight="false" outlineLevel="0" collapsed="false">
      <c r="A80" s="0" t="n">
        <f aca="false">MOD('FD run'!B937,24)</f>
        <v>5.66666666666667</v>
      </c>
      <c r="B80" s="0" t="n">
        <f aca="false">'FD run'!D937</f>
        <v>-7.51757442458773</v>
      </c>
      <c r="C80" s="0" t="n">
        <f aca="false">'5N run'!D937</f>
        <v>-12.8756355989469</v>
      </c>
      <c r="D80" s="0" t="n">
        <f aca="false">'FD run'!C937</f>
        <v>20.3747688518534</v>
      </c>
    </row>
    <row r="81" customFormat="false" ht="15" hidden="false" customHeight="false" outlineLevel="0" collapsed="false">
      <c r="A81" s="0" t="n">
        <f aca="false">MOD('FD run'!B938,24)</f>
        <v>5.75</v>
      </c>
      <c r="B81" s="0" t="n">
        <f aca="false">'FD run'!D938</f>
        <v>-7.33893982611015</v>
      </c>
      <c r="C81" s="0" t="n">
        <f aca="false">'5N run'!D938</f>
        <v>-12.4031982143765</v>
      </c>
      <c r="D81" s="0" t="n">
        <f aca="false">'FD run'!C938</f>
        <v>20.4125090338693</v>
      </c>
    </row>
    <row r="82" customFormat="false" ht="15" hidden="false" customHeight="false" outlineLevel="0" collapsed="false">
      <c r="A82" s="0" t="n">
        <f aca="false">MOD('FD run'!B939,24)</f>
        <v>5.83333333333333</v>
      </c>
      <c r="B82" s="0" t="n">
        <f aca="false">'FD run'!D939</f>
        <v>-7.15578446622133</v>
      </c>
      <c r="C82" s="0" t="n">
        <f aca="false">'5N run'!D939</f>
        <v>-11.9239716769885</v>
      </c>
      <c r="D82" s="0" t="n">
        <f aca="false">'FD run'!C939</f>
        <v>20.4519566672871</v>
      </c>
    </row>
    <row r="83" customFormat="false" ht="15" hidden="false" customHeight="false" outlineLevel="0" collapsed="false">
      <c r="A83" s="0" t="n">
        <f aca="false">MOD('FD run'!B940,24)</f>
        <v>5.91666666666667</v>
      </c>
      <c r="B83" s="0" t="n">
        <f aca="false">'FD run'!D940</f>
        <v>-6.96819621795064</v>
      </c>
      <c r="C83" s="0" t="n">
        <f aca="false">'5N run'!D940</f>
        <v>-11.4381840751022</v>
      </c>
      <c r="D83" s="0" t="n">
        <f aca="false">'FD run'!C940</f>
        <v>20.49309297717</v>
      </c>
    </row>
    <row r="84" customFormat="false" ht="15" hidden="false" customHeight="false" outlineLevel="0" collapsed="false">
      <c r="A84" s="0" t="n">
        <f aca="false">MOD('FD run'!B941,24)</f>
        <v>6</v>
      </c>
      <c r="B84" s="0" t="n">
        <f aca="false">'FD run'!D941</f>
        <v>-6.77626506068455</v>
      </c>
      <c r="C84" s="0" t="n">
        <f aca="false">'5N run'!D941</f>
        <v>-10.946066619716</v>
      </c>
      <c r="D84" s="0" t="n">
        <f aca="false">'FD run'!C941</f>
        <v>20.5358983848622</v>
      </c>
    </row>
    <row r="85" customFormat="false" ht="15" hidden="false" customHeight="false" outlineLevel="0" collapsed="false">
      <c r="A85" s="0" t="n">
        <f aca="false">MOD('FD run'!B942,24)</f>
        <v>6.08333333333333</v>
      </c>
      <c r="B85" s="0" t="n">
        <f aca="false">'FD run'!D942</f>
        <v>-6.58008303735796</v>
      </c>
      <c r="C85" s="0" t="n">
        <f aca="false">'5N run'!D942</f>
        <v>-10.4478535344637</v>
      </c>
      <c r="D85" s="0" t="n">
        <f aca="false">'FD run'!C942</f>
        <v>20.5803525173082</v>
      </c>
    </row>
    <row r="86" customFormat="false" ht="15" hidden="false" customHeight="false" outlineLevel="0" collapsed="false">
      <c r="A86" s="0" t="n">
        <f aca="false">MOD('FD run'!B943,24)</f>
        <v>6.16666666666667</v>
      </c>
      <c r="B86" s="0" t="n">
        <f aca="false">'FD run'!D943</f>
        <v>-6.37974421066376</v>
      </c>
      <c r="C86" s="0" t="n">
        <f aca="false">'5N run'!D943</f>
        <v>-9.94378194413712</v>
      </c>
      <c r="D86" s="0" t="n">
        <f aca="false">'FD run'!C943</f>
        <v>20.6264342167485</v>
      </c>
    </row>
    <row r="87" customFormat="false" ht="15" hidden="false" customHeight="false" outlineLevel="0" collapsed="false">
      <c r="A87" s="0" t="n">
        <f aca="false">MOD('FD run'!B944,24)</f>
        <v>6.25</v>
      </c>
      <c r="B87" s="0" t="n">
        <f aca="false">'FD run'!D944</f>
        <v>-6.17534461830124</v>
      </c>
      <c r="C87" s="0" t="n">
        <f aca="false">'5N run'!D944</f>
        <v>-9.43409176182812</v>
      </c>
      <c r="D87" s="0" t="n">
        <f aca="false">'FD run'!C944</f>
        <v>20.6741215507898</v>
      </c>
    </row>
    <row r="88" customFormat="false" ht="15" hidden="false" customHeight="false" outlineLevel="0" collapsed="false">
      <c r="A88" s="0" t="n">
        <f aca="false">MOD('FD run'!B945,24)</f>
        <v>6.33333333333333</v>
      </c>
      <c r="B88" s="0" t="n">
        <f aca="false">'FD run'!D945</f>
        <v>-5.96698222728364</v>
      </c>
      <c r="C88" s="0" t="n">
        <f aca="false">'5N run'!D945</f>
        <v>-8.91902557474294</v>
      </c>
      <c r="D88" s="0" t="n">
        <f aca="false">'FD run'!C945</f>
        <v>20.723391822844</v>
      </c>
    </row>
    <row r="89" customFormat="false" ht="15" hidden="false" customHeight="false" outlineLevel="0" collapsed="false">
      <c r="A89" s="0" t="n">
        <f aca="false">MOD('FD run'!B946,24)</f>
        <v>6.41666666666667</v>
      </c>
      <c r="B89" s="0" t="n">
        <f aca="false">'FD run'!D946</f>
        <v>-5.75475688732853</v>
      </c>
      <c r="C89" s="0" t="n">
        <f aca="false">'5N run'!D946</f>
        <v>-8.39882852874497</v>
      </c>
      <c r="D89" s="0" t="n">
        <f aca="false">'FD run'!C946</f>
        <v>20.7742215829301</v>
      </c>
    </row>
    <row r="90" customFormat="false" ht="15" hidden="false" customHeight="false" outlineLevel="0" collapsed="false">
      <c r="A90" s="0" t="n">
        <f aca="false">MOD('FD run'!B947,24)</f>
        <v>6.5</v>
      </c>
      <c r="B90" s="0" t="n">
        <f aca="false">'FD run'!D947</f>
        <v>-5.53877028335082</v>
      </c>
      <c r="C90" s="0" t="n">
        <f aca="false">'5N run'!D947</f>
        <v>-7.87374821167848</v>
      </c>
      <c r="D90" s="0" t="n">
        <f aca="false">'FD run'!C947</f>
        <v>20.8265866388351</v>
      </c>
    </row>
    <row r="91" customFormat="false" ht="15" hidden="false" customHeight="false" outlineLevel="0" collapsed="false">
      <c r="A91" s="0" t="n">
        <f aca="false">MOD('FD run'!B948,24)</f>
        <v>6.58333333333333</v>
      </c>
      <c r="B91" s="0" t="n">
        <f aca="false">'FD run'!D948</f>
        <v>-5.3191258870832</v>
      </c>
      <c r="C91" s="0" t="n">
        <f aca="false">'5N run'!D948</f>
        <v>-7.34403453553055</v>
      </c>
      <c r="D91" s="0" t="n">
        <f aca="false">'FD run'!C948</f>
        <v>20.8804620676285</v>
      </c>
    </row>
    <row r="92" customFormat="false" ht="15" hidden="false" customHeight="false" outlineLevel="0" collapsed="false">
      <c r="A92" s="0" t="n">
        <f aca="false">MOD('FD run'!B949,24)</f>
        <v>6.66666666666667</v>
      </c>
      <c r="B92" s="0" t="n">
        <f aca="false">'FD run'!D949</f>
        <v>-5.09592890784544</v>
      </c>
      <c r="C92" s="0" t="n">
        <f aca="false">'5N run'!D949</f>
        <v>-6.80993961748737</v>
      </c>
      <c r="D92" s="0" t="n">
        <f aca="false">'FD run'!C949</f>
        <v>20.9358222275241</v>
      </c>
    </row>
    <row r="93" customFormat="false" ht="15" hidden="false" customHeight="false" outlineLevel="0" collapsed="false">
      <c r="A93" s="0" t="n">
        <f aca="false">MOD('FD run'!B950,24)</f>
        <v>6.75</v>
      </c>
      <c r="B93" s="0" t="n">
        <f aca="false">'FD run'!D950</f>
        <v>-4.86928624248697</v>
      </c>
      <c r="C93" s="0" t="n">
        <f aca="false">'5N run'!D950</f>
        <v>-6.2717176599399</v>
      </c>
      <c r="D93" s="0" t="n">
        <f aca="false">'FD run'!C950</f>
        <v>20.9926407700841</v>
      </c>
    </row>
    <row r="94" customFormat="false" ht="15" hidden="false" customHeight="false" outlineLevel="0" collapsed="false">
      <c r="A94" s="0" t="n">
        <f aca="false">MOD('FD run'!B951,24)</f>
        <v>6.83333333333333</v>
      </c>
      <c r="B94" s="0" t="n">
        <f aca="false">'FD run'!D951</f>
        <v>-4.63930642452609</v>
      </c>
      <c r="C94" s="0" t="n">
        <f aca="false">'5N run'!D951</f>
        <v>-5.72962482949838</v>
      </c>
      <c r="D94" s="0" t="n">
        <f aca="false">'FD run'!C951</f>
        <v>21.0508906527595</v>
      </c>
    </row>
    <row r="95" customFormat="false" ht="15" hidden="false" customHeight="false" outlineLevel="0" collapsed="false">
      <c r="A95" s="0" t="n">
        <f aca="false">MOD('FD run'!B952,24)</f>
        <v>6.91666666666667</v>
      </c>
      <c r="B95" s="0" t="n">
        <f aca="false">'FD run'!D952</f>
        <v>-4.40609957250989</v>
      </c>
      <c r="C95" s="0" t="n">
        <f aca="false">'5N run'!D952</f>
        <v>-5.18391913507039</v>
      </c>
      <c r="D95" s="0" t="n">
        <f aca="false">'FD run'!C952</f>
        <v>21.110544151761</v>
      </c>
    </row>
    <row r="96" customFormat="false" ht="15" hidden="false" customHeight="false" outlineLevel="0" collapsed="false">
      <c r="A96" s="0" t="n">
        <f aca="false">MOD('FD run'!B953,24)</f>
        <v>7</v>
      </c>
      <c r="B96" s="0" t="n">
        <f aca="false">'FD run'!D953</f>
        <v>-4.16977733762045</v>
      </c>
      <c r="C96" s="0" t="n">
        <f aca="false">'5N run'!D953</f>
        <v>-4.63486030506391</v>
      </c>
      <c r="D96" s="0" t="n">
        <f aca="false">'FD run'!C953</f>
        <v>21.1715728752538</v>
      </c>
    </row>
    <row r="97" customFormat="false" ht="15" hidden="false" customHeight="false" outlineLevel="0" collapsed="false">
      <c r="A97" s="0" t="n">
        <f aca="false">MOD('FD run'!B954,24)</f>
        <v>7.08333333333333</v>
      </c>
      <c r="B97" s="0" t="n">
        <f aca="false">'FD run'!D954</f>
        <v>-3.93045285055049</v>
      </c>
      <c r="C97" s="0" t="n">
        <f aca="false">'5N run'!D954</f>
        <v>-4.08270966377036</v>
      </c>
      <c r="D97" s="0" t="n">
        <f aca="false">'FD run'!C954</f>
        <v>21.2339477768709</v>
      </c>
    </row>
    <row r="98" customFormat="false" ht="15" hidden="false" customHeight="false" outlineLevel="0" collapsed="false">
      <c r="A98" s="0" t="n">
        <f aca="false">MOD('FD run'!B955,24)</f>
        <v>7.16666666666667</v>
      </c>
      <c r="B98" s="0" t="n">
        <f aca="false">'FD run'!D955</f>
        <v>-3.68824066767538</v>
      </c>
      <c r="C98" s="0" t="n">
        <f aca="false">'5N run'!D955</f>
        <v>-3.52773000698877</v>
      </c>
      <c r="D98" s="0" t="n">
        <f aca="false">'FD run'!C955</f>
        <v>21.2976391695374</v>
      </c>
    </row>
    <row r="99" customFormat="false" ht="15" hidden="false" customHeight="false" outlineLevel="0" collapsed="false">
      <c r="A99" s="0" t="n">
        <f aca="false">MOD('FD run'!B956,24)</f>
        <v>7.25</v>
      </c>
      <c r="B99" s="0" t="n">
        <f aca="false">'FD run'!D956</f>
        <v>-3.44325671654695</v>
      </c>
      <c r="C99" s="0" t="n">
        <f aca="false">'5N run'!D956</f>
        <v>-2.9701854769503</v>
      </c>
      <c r="D99" s="0" t="n">
        <f aca="false">'FD run'!C956</f>
        <v>21.3626167395997</v>
      </c>
    </row>
    <row r="100" customFormat="false" ht="15" hidden="false" customHeight="false" outlineLevel="0" collapsed="false">
      <c r="A100" s="0" t="n">
        <f aca="false">MOD('FD run'!B957,24)</f>
        <v>7.33333333333333</v>
      </c>
      <c r="B100" s="0" t="n">
        <f aca="false">'FD run'!D957</f>
        <v>-3.19561824073311</v>
      </c>
      <c r="C100" s="0" t="n">
        <f aca="false">'5N run'!D957</f>
        <v>-2.41034143660011</v>
      </c>
      <c r="D100" s="0" t="n">
        <f aca="false">'FD run'!C957</f>
        <v>21.4288495612538</v>
      </c>
    </row>
    <row r="101" customFormat="false" ht="15" hidden="false" customHeight="false" outlineLevel="0" collapsed="false">
      <c r="A101" s="0" t="n">
        <f aca="false">MOD('FD run'!B958,24)</f>
        <v>7.41666666666667</v>
      </c>
      <c r="B101" s="0" t="n">
        <f aca="false">'FD run'!D958</f>
        <v>-2.94544374403287</v>
      </c>
      <c r="C101" s="0" t="n">
        <f aca="false">'5N run'!D958</f>
        <v>-1.84846434330008</v>
      </c>
      <c r="D101" s="0" t="n">
        <f aca="false">'FD run'!C958</f>
        <v>21.4963061112638</v>
      </c>
    </row>
    <row r="102" customFormat="false" ht="15" hidden="false" customHeight="false" outlineLevel="0" collapsed="false">
      <c r="A102" s="0" t="n">
        <f aca="false">MOD('FD run'!B959,24)</f>
        <v>7.5</v>
      </c>
      <c r="B102" s="0" t="n">
        <f aca="false">'FD run'!D959</f>
        <v>-2.6928529340905</v>
      </c>
      <c r="C102" s="0" t="n">
        <f aca="false">'5N run'!D959</f>
        <v>-1.28482162200985</v>
      </c>
      <c r="D102" s="0" t="n">
        <f aca="false">'FD run'!C959</f>
        <v>21.5649542839651</v>
      </c>
    </row>
    <row r="103" customFormat="false" ht="15" hidden="false" customHeight="false" outlineLevel="0" collapsed="false">
      <c r="A103" s="0" t="n">
        <f aca="false">MOD('FD run'!B960,24)</f>
        <v>7.58333333333333</v>
      </c>
      <c r="B103" s="0" t="n">
        <f aca="false">'FD run'!D960</f>
        <v>-2.43796666543644</v>
      </c>
      <c r="C103" s="0" t="n">
        <f aca="false">'5N run'!D960</f>
        <v>-0.719681538007103</v>
      </c>
      <c r="D103" s="0" t="n">
        <f aca="false">'FD run'!C960</f>
        <v>21.6347614065457</v>
      </c>
    </row>
    <row r="104" customFormat="false" ht="15" hidden="false" customHeight="false" outlineLevel="0" collapsed="false">
      <c r="A104" s="0" t="n">
        <f aca="false">MOD('FD run'!B961,24)</f>
        <v>7.66666666666667</v>
      </c>
      <c r="B104" s="0" t="n">
        <f aca="false">'FD run'!D961</f>
        <v>-2.1809068819826</v>
      </c>
      <c r="C104" s="0" t="n">
        <f aca="false">'5N run'!D961</f>
        <v>-0.153313069207783</v>
      </c>
      <c r="D104" s="0" t="n">
        <f aca="false">'FD run'!C961</f>
        <v>21.7056942545958</v>
      </c>
    </row>
    <row r="105" customFormat="false" ht="15" hidden="false" customHeight="false" outlineLevel="0" collapsed="false">
      <c r="A105" s="0" t="n">
        <f aca="false">MOD('FD run'!B962,24)</f>
        <v>7.75</v>
      </c>
      <c r="B105" s="0" t="n">
        <f aca="false">'FD run'!D962</f>
        <v>-1.92179655899976</v>
      </c>
      <c r="C105" s="0" t="n">
        <f aca="false">'5N run'!D962</f>
        <v>0.414014221851334</v>
      </c>
      <c r="D105" s="0" t="n">
        <f aca="false">'FD run'!C962</f>
        <v>21.7777190679216</v>
      </c>
    </row>
    <row r="106" customFormat="false" ht="15" hidden="false" customHeight="false" outlineLevel="0" collapsed="false">
      <c r="A106" s="0" t="n">
        <f aca="false">MOD('FD run'!B963,24)</f>
        <v>7.83333333333333</v>
      </c>
      <c r="B106" s="0" t="n">
        <f aca="false">'FD run'!D963</f>
        <v>-1.66075964460263</v>
      </c>
      <c r="C106" s="0" t="n">
        <f aca="false">'5N run'!D963</f>
        <v>0.982030316310656</v>
      </c>
      <c r="D106" s="0" t="n">
        <f aca="false">'FD run'!C963</f>
        <v>21.8508015666127</v>
      </c>
    </row>
    <row r="107" customFormat="false" ht="15" hidden="false" customHeight="false" outlineLevel="0" collapsed="false">
      <c r="A107" s="0" t="n">
        <f aca="false">MOD('FD run'!B964,24)</f>
        <v>7.91666666666667</v>
      </c>
      <c r="B107" s="0" t="n">
        <f aca="false">'FD run'!D964</f>
        <v>-1.39792100077288</v>
      </c>
      <c r="C107" s="0" t="n">
        <f aca="false">'5N run'!D964</f>
        <v>1.55046486750123</v>
      </c>
      <c r="D107" s="0" t="n">
        <f aca="false">'FD run'!C964</f>
        <v>21.9249069673579</v>
      </c>
    </row>
    <row r="108" customFormat="false" ht="15" hidden="false" customHeight="false" outlineLevel="0" collapsed="false">
      <c r="A108" s="0" t="n">
        <f aca="false">MOD('FD run'!B965,24)</f>
        <v>8</v>
      </c>
      <c r="B108" s="0" t="n">
        <f aca="false">'FD run'!D965</f>
        <v>-1.13340634394708</v>
      </c>
      <c r="C108" s="0" t="n">
        <f aca="false">'5N run'!D965</f>
        <v>2.11904732961465</v>
      </c>
      <c r="D108" s="0" t="n">
        <f aca="false">'FD run'!C965</f>
        <v>22</v>
      </c>
    </row>
    <row r="109" customFormat="false" ht="15" hidden="false" customHeight="false" outlineLevel="0" collapsed="false">
      <c r="A109" s="0" t="n">
        <f aca="false">MOD('FD run'!B966,24)</f>
        <v>8.08333333333333</v>
      </c>
      <c r="B109" s="0" t="n">
        <f aca="false">'FD run'!D966</f>
        <v>-0.867342185196908</v>
      </c>
      <c r="C109" s="0" t="n">
        <f aca="false">'5N run'!D966</f>
        <v>2.68750708646864</v>
      </c>
      <c r="D109" s="0" t="n">
        <f aca="false">'FD run'!C966</f>
        <v>22.0760449243224</v>
      </c>
    </row>
    <row r="110" customFormat="false" ht="15" hidden="false" customHeight="false" outlineLevel="0" collapsed="false">
      <c r="A110" s="0" t="n">
        <f aca="false">MOD('FD run'!B967,24)</f>
        <v>8.16666666666667</v>
      </c>
      <c r="B110" s="0" t="n">
        <f aca="false">'FD run'!D967</f>
        <v>-0.599855770032539</v>
      </c>
      <c r="C110" s="0" t="n">
        <f aca="false">'5N run'!D967</f>
        <v>3.25557358030465</v>
      </c>
      <c r="D110" s="0" t="n">
        <f aca="false">'FD run'!C967</f>
        <v>22.1530055470599</v>
      </c>
    </row>
    <row r="111" customFormat="false" ht="15" hidden="false" customHeight="false" outlineLevel="0" collapsed="false">
      <c r="A111" s="0" t="n">
        <f aca="false">MOD('FD run'!B968,24)</f>
        <v>8.25</v>
      </c>
      <c r="B111" s="0" t="n">
        <f aca="false">'FD run'!D968</f>
        <v>-0.331075017855462</v>
      </c>
      <c r="C111" s="0" t="n">
        <f aca="false">'5N run'!D968</f>
        <v>3.82297644055848</v>
      </c>
      <c r="D111" s="0" t="n">
        <f aca="false">'FD run'!C968</f>
        <v>22.230845239124</v>
      </c>
    </row>
    <row r="112" customFormat="false" ht="15" hidden="false" customHeight="false" outlineLevel="0" collapsed="false">
      <c r="A112" s="0" t="n">
        <f aca="false">MOD('FD run'!B969,24)</f>
        <v>8.33333333333333</v>
      </c>
      <c r="B112" s="0" t="n">
        <f aca="false">'FD run'!D969</f>
        <v>-0.0611284610905581</v>
      </c>
      <c r="C112" s="0" t="n">
        <f aca="false">'5N run'!D969</f>
        <v>4.38944561254201</v>
      </c>
      <c r="D112" s="0" t="n">
        <f aca="false">'FD run'!C969</f>
        <v>22.3095269530372</v>
      </c>
    </row>
    <row r="113" customFormat="false" ht="15" hidden="false" customHeight="false" outlineLevel="0" collapsed="false">
      <c r="A113" s="0" t="n">
        <f aca="false">MOD('FD run'!B970,24)</f>
        <v>8.41666666666667</v>
      </c>
      <c r="B113" s="0" t="n">
        <f aca="false">'FD run'!D970</f>
        <v>0.209854815973697</v>
      </c>
      <c r="C113" s="0" t="n">
        <f aca="false">'5N run'!D970</f>
        <v>4.95471148597456</v>
      </c>
      <c r="D113" s="0" t="n">
        <f aca="false">'FD run'!C970</f>
        <v>22.3890132405651</v>
      </c>
    </row>
    <row r="114" customFormat="false" ht="15" hidden="false" customHeight="false" outlineLevel="0" collapsed="false">
      <c r="A114" s="0" t="n">
        <f aca="false">MOD('FD run'!B971,24)</f>
        <v>8.5</v>
      </c>
      <c r="B114" s="0" t="n">
        <f aca="false">'FD run'!D971</f>
        <v>0.481745238606926</v>
      </c>
      <c r="C114" s="0" t="n">
        <f aca="false">'5N run'!D971</f>
        <v>5.51850502330151</v>
      </c>
      <c r="D114" s="0" t="n">
        <f aca="false">'FD run'!C971</f>
        <v>22.4692662705396</v>
      </c>
    </row>
    <row r="115" customFormat="false" ht="15" hidden="false" customHeight="false" outlineLevel="0" collapsed="false">
      <c r="A115" s="0" t="n">
        <f aca="false">MOD('FD run'!B972,24)</f>
        <v>8.58333333333333</v>
      </c>
      <c r="B115" s="0" t="n">
        <f aca="false">'FD run'!D972</f>
        <v>0.754412803293319</v>
      </c>
      <c r="C115" s="0" t="n">
        <f aca="false">'5N run'!D972</f>
        <v>6.08055788774228</v>
      </c>
      <c r="D115" s="0" t="n">
        <f aca="false">'FD run'!C972</f>
        <v>22.5502478468652</v>
      </c>
    </row>
    <row r="116" customFormat="false" ht="15" hidden="false" customHeight="false" outlineLevel="0" collapsed="false">
      <c r="A116" s="0" t="n">
        <f aca="false">MOD('FD run'!B973,24)</f>
        <v>8.66666666666667</v>
      </c>
      <c r="B116" s="0" t="n">
        <f aca="false">'FD run'!D973</f>
        <v>1.02772713959154</v>
      </c>
      <c r="C116" s="0" t="n">
        <f aca="false">'5N run'!D973</f>
        <v>6.64060257100352</v>
      </c>
      <c r="D116" s="0" t="n">
        <f aca="false">'FD run'!C973</f>
        <v>22.6319194266973</v>
      </c>
    </row>
    <row r="117" customFormat="false" ht="15" hidden="false" customHeight="false" outlineLevel="0" collapsed="false">
      <c r="A117" s="0" t="n">
        <f aca="false">MOD('FD run'!B974,24)</f>
        <v>8.75</v>
      </c>
      <c r="B117" s="0" t="n">
        <f aca="false">'FD run'!D974</f>
        <v>1.30155757216889</v>
      </c>
      <c r="C117" s="0" t="n">
        <f aca="false">'5N run'!D974</f>
        <v>7.1983725205978</v>
      </c>
      <c r="D117" s="0" t="n">
        <f aca="false">'FD run'!C974</f>
        <v>22.7142421387873</v>
      </c>
    </row>
    <row r="118" customFormat="false" ht="15" hidden="false" customHeight="false" outlineLevel="0" collapsed="false">
      <c r="A118" s="0" t="n">
        <f aca="false">MOD('FD run'!B975,24)</f>
        <v>8.83333333333333</v>
      </c>
      <c r="B118" s="0" t="n">
        <f aca="false">'FD run'!D975</f>
        <v>1.5757731829822</v>
      </c>
      <c r="C118" s="0" t="n">
        <f aca="false">'5N run'!D975</f>
        <v>7.75360226670893</v>
      </c>
      <c r="D118" s="0" t="n">
        <f aca="false">'FD run'!C975</f>
        <v>22.7971768019829</v>
      </c>
    </row>
    <row r="119" customFormat="false" ht="15" hidden="false" customHeight="false" outlineLevel="0" collapsed="false">
      <c r="A119" s="0" t="n">
        <f aca="false">MOD('FD run'!B976,24)</f>
        <v>8.91666666666667</v>
      </c>
      <c r="B119" s="0" t="n">
        <f aca="false">'FD run'!D976</f>
        <v>1.85024287357236</v>
      </c>
      <c r="C119" s="0" t="n">
        <f aca="false">'5N run'!D976</f>
        <v>8.30602754853997</v>
      </c>
      <c r="D119" s="0" t="n">
        <f aca="false">'FD run'!C976</f>
        <v>22.880683943876</v>
      </c>
    </row>
    <row r="120" customFormat="false" ht="15" hidden="false" customHeight="false" outlineLevel="0" collapsed="false">
      <c r="A120" s="0" t="n">
        <f aca="false">MOD('FD run'!B977,24)</f>
        <v>9</v>
      </c>
      <c r="B120" s="0" t="n">
        <f aca="false">'FD run'!D977</f>
        <v>2.12483542744611</v>
      </c>
      <c r="C120" s="0" t="n">
        <f aca="false">'5N run'!D977</f>
        <v>8.85538544008702</v>
      </c>
      <c r="D120" s="0" t="n">
        <f aca="false">'FD run'!C977</f>
        <v>22.9647238195899</v>
      </c>
    </row>
    <row r="121" customFormat="false" ht="15" hidden="false" customHeight="false" outlineLevel="0" collapsed="false">
      <c r="A121" s="0" t="n">
        <f aca="false">MOD('FD run'!B978,24)</f>
        <v>9.08333333333333</v>
      </c>
      <c r="B121" s="0" t="n">
        <f aca="false">'FD run'!D978</f>
        <v>2.3994195725138</v>
      </c>
      <c r="C121" s="0" t="n">
        <f aca="false">'5N run'!D978</f>
        <v>9.40141447527787</v>
      </c>
      <c r="D121" s="0" t="n">
        <f aca="false">'FD run'!C978</f>
        <v>23.0492564306953</v>
      </c>
    </row>
    <row r="122" customFormat="false" ht="15" hidden="false" customHeight="false" outlineLevel="0" collapsed="false">
      <c r="A122" s="0" t="n">
        <f aca="false">MOD('FD run'!B979,24)</f>
        <v>9.16666666666667</v>
      </c>
      <c r="B122" s="0" t="n">
        <f aca="false">'FD run'!D979</f>
        <v>2.67386404355354</v>
      </c>
      <c r="C122" s="0" t="n">
        <f aca="false">'5N run'!D979</f>
        <v>9.94385477241501</v>
      </c>
      <c r="D122" s="0" t="n">
        <f aca="false">'FD run'!C979</f>
        <v>23.1342415442476</v>
      </c>
    </row>
    <row r="123" customFormat="false" ht="15" hidden="false" customHeight="false" outlineLevel="0" collapsed="false">
      <c r="A123" s="0" t="n">
        <f aca="false">MOD('FD run'!B980,24)</f>
        <v>9.25</v>
      </c>
      <c r="B123" s="0" t="n">
        <f aca="false">'FD run'!D980</f>
        <v>2.94803764467204</v>
      </c>
      <c r="C123" s="0" t="n">
        <f aca="false">'5N run'!D980</f>
        <v>10.4824481578653</v>
      </c>
      <c r="D123" s="0" t="n">
        <f aca="false">'FD run'!C980</f>
        <v>23.2196387119355</v>
      </c>
    </row>
    <row r="124" customFormat="false" ht="15" hidden="false" customHeight="false" outlineLevel="0" collapsed="false">
      <c r="A124" s="0" t="n">
        <f aca="false">MOD('FD run'!B981,24)</f>
        <v>9.33333333333333</v>
      </c>
      <c r="B124" s="0" t="n">
        <f aca="false">'FD run'!D981</f>
        <v>3.22180931173295</v>
      </c>
      <c r="C124" s="0" t="n">
        <f aca="false">'5N run'!D981</f>
        <v>11.016938288936</v>
      </c>
      <c r="D124" s="0" t="n">
        <f aca="false">'FD run'!C981</f>
        <v>23.3054072893323</v>
      </c>
    </row>
    <row r="125" customFormat="false" ht="15" hidden="false" customHeight="false" outlineLevel="0" collapsed="false">
      <c r="A125" s="0" t="n">
        <f aca="false">MOD('FD run'!B982,24)</f>
        <v>9.41666666666667</v>
      </c>
      <c r="B125" s="0" t="n">
        <f aca="false">'FD run'!D982</f>
        <v>3.4950481747221</v>
      </c>
      <c r="C125" s="0" t="n">
        <f aca="false">'5N run'!D982</f>
        <v>11.5470707758804</v>
      </c>
      <c r="D125" s="0" t="n">
        <f aca="false">'FD run'!C982</f>
        <v>23.3915064552403</v>
      </c>
    </row>
    <row r="126" customFormat="false" ht="15" hidden="false" customHeight="false" outlineLevel="0" collapsed="false">
      <c r="A126" s="0" t="n">
        <f aca="false">MOD('FD run'!B983,24)</f>
        <v>9.5</v>
      </c>
      <c r="B126" s="0" t="n">
        <f aca="false">'FD run'!D983</f>
        <v>3.76762362002046</v>
      </c>
      <c r="C126" s="0" t="n">
        <f aca="false">'5N run'!D983</f>
        <v>12.0725933029722</v>
      </c>
      <c r="D126" s="0" t="n">
        <f aca="false">'FD run'!C983</f>
        <v>23.4778952311198</v>
      </c>
    </row>
    <row r="127" customFormat="false" ht="15" hidden="false" customHeight="false" outlineLevel="0" collapsed="false">
      <c r="A127" s="0" t="n">
        <f aca="false">MOD('FD run'!B984,24)</f>
        <v>9.58333333333333</v>
      </c>
      <c r="B127" s="0" t="n">
        <f aca="false">'FD run'!D984</f>
        <v>4.0394053525557</v>
      </c>
      <c r="C127" s="0" t="n">
        <f aca="false">'5N run'!D984</f>
        <v>12.5932557485952</v>
      </c>
      <c r="D127" s="0" t="n">
        <f aca="false">'FD run'!C984</f>
        <v>23.5645325005921</v>
      </c>
    </row>
    <row r="128" customFormat="false" ht="15" hidden="false" customHeight="false" outlineLevel="0" collapsed="false">
      <c r="A128" s="0" t="n">
        <f aca="false">MOD('FD run'!B985,24)</f>
        <v>9.66666666666667</v>
      </c>
      <c r="B128" s="0" t="n">
        <f aca="false">'FD run'!D985</f>
        <v>4.31026345780164</v>
      </c>
      <c r="C128" s="0" t="n">
        <f aca="false">'5N run'!D985</f>
        <v>13.1088103042865</v>
      </c>
      <c r="D128" s="0" t="n">
        <f aca="false">'FD run'!C985</f>
        <v>23.6513770290094</v>
      </c>
    </row>
    <row r="129" customFormat="false" ht="15" hidden="false" customHeight="false" outlineLevel="0" collapsed="false">
      <c r="A129" s="0" t="n">
        <f aca="false">MOD('FD run'!B986,24)</f>
        <v>9.75</v>
      </c>
      <c r="B129" s="0" t="n">
        <f aca="false">'FD run'!D986</f>
        <v>4.58006846359657</v>
      </c>
      <c r="C129" s="0" t="n">
        <f aca="false">'5N run'!D986</f>
        <v>13.6190115926801</v>
      </c>
      <c r="D129" s="0" t="n">
        <f aca="false">'FD run'!C986</f>
        <v>23.7383874830794</v>
      </c>
    </row>
    <row r="130" customFormat="false" ht="15" hidden="false" customHeight="false" outlineLevel="0" collapsed="false">
      <c r="A130" s="0" t="n">
        <f aca="false">MOD('FD run'!B987,24)</f>
        <v>9.83333333333333</v>
      </c>
      <c r="B130" s="0" t="n">
        <f aca="false">'FD run'!D987</f>
        <v>4.84869140175158</v>
      </c>
      <c r="C130" s="0" t="n">
        <f aca="false">'5N run'!D987</f>
        <v>14.1236167842925</v>
      </c>
      <c r="D130" s="0" t="n">
        <f aca="false">'FD run'!C987</f>
        <v>23.8255224505387</v>
      </c>
    </row>
    <row r="131" customFormat="false" ht="15" hidden="false" customHeight="false" outlineLevel="0" collapsed="false">
      <c r="A131" s="0" t="n">
        <f aca="false">MOD('FD run'!B988,24)</f>
        <v>9.91666666666667</v>
      </c>
      <c r="B131" s="0" t="n">
        <f aca="false">'FD run'!D988</f>
        <v>5.11600386941886</v>
      </c>
      <c r="C131" s="0" t="n">
        <f aca="false">'5N run'!D988</f>
        <v>14.622385713097</v>
      </c>
      <c r="D131" s="0" t="n">
        <f aca="false">'FD run'!C988</f>
        <v>23.9127404598618</v>
      </c>
    </row>
    <row r="132" customFormat="false" ht="15" hidden="false" customHeight="false" outlineLevel="0" collapsed="false">
      <c r="A132" s="0" t="n">
        <f aca="false">MOD('FD run'!B989,24)</f>
        <v>10</v>
      </c>
      <c r="B132" s="0" t="n">
        <f aca="false">'FD run'!D989</f>
        <v>5.38187809019067</v>
      </c>
      <c r="C132" s="0" t="n">
        <f aca="false">'5N run'!D989</f>
        <v>15.1150809908284</v>
      </c>
      <c r="D132" s="0" t="n">
        <f aca="false">'FD run'!C989</f>
        <v>24</v>
      </c>
    </row>
    <row r="133" customFormat="false" ht="15" hidden="false" customHeight="false" outlineLevel="0" collapsed="false">
      <c r="A133" s="0" t="n">
        <f aca="false">MOD('FD run'!B990,24)</f>
        <v>10.0833333333333</v>
      </c>
      <c r="B133" s="0" t="n">
        <f aca="false">'FD run'!D990</f>
        <v>5.64618697490095</v>
      </c>
      <c r="C133" s="0" t="n">
        <f aca="false">'5N run'!D990</f>
        <v>15.6014681199678</v>
      </c>
      <c r="D133" s="0" t="n">
        <f aca="false">'FD run'!C990</f>
        <v>24.0872595401382</v>
      </c>
    </row>
    <row r="134" customFormat="false" ht="15" hidden="false" customHeight="false" outlineLevel="0" collapsed="false">
      <c r="A134" s="0" t="n">
        <f aca="false">MOD('FD run'!B991,24)</f>
        <v>10.1666666666667</v>
      </c>
      <c r="B134" s="0" t="n">
        <f aca="false">'FD run'!D991</f>
        <v>5.9088041820995</v>
      </c>
      <c r="C134" s="0" t="n">
        <f aca="false">'5N run'!D991</f>
        <v>16.08131560535</v>
      </c>
      <c r="D134" s="0" t="n">
        <f aca="false">'FD run'!C991</f>
        <v>24.1744775494613</v>
      </c>
    </row>
    <row r="135" customFormat="false" ht="15" hidden="false" customHeight="false" outlineLevel="0" collapsed="false">
      <c r="A135" s="0" t="n">
        <f aca="false">MOD('FD run'!B992,24)</f>
        <v>10.25</v>
      </c>
      <c r="B135" s="0" t="n">
        <f aca="false">'FD run'!D992</f>
        <v>6.16960417816971</v>
      </c>
      <c r="C135" s="0" t="n">
        <f aca="false">'5N run'!D992</f>
        <v>16.554395064342</v>
      </c>
      <c r="D135" s="0" t="n">
        <f aca="false">'FD run'!C992</f>
        <v>24.2616125169206</v>
      </c>
    </row>
    <row r="136" customFormat="false" ht="15" hidden="false" customHeight="false" outlineLevel="0" collapsed="false">
      <c r="A136" s="0" t="n">
        <f aca="false">MOD('FD run'!B993,24)</f>
        <v>10.3333333333333</v>
      </c>
      <c r="B136" s="0" t="n">
        <f aca="false">'FD run'!D993</f>
        <v>6.42846229706322</v>
      </c>
      <c r="C136" s="0" t="n">
        <f aca="false">'5N run'!D993</f>
        <v>17.0204813355414</v>
      </c>
      <c r="D136" s="0" t="n">
        <f aca="false">'FD run'!C993</f>
        <v>24.3486229709906</v>
      </c>
    </row>
    <row r="137" customFormat="false" ht="15" hidden="false" customHeight="false" outlineLevel="0" collapsed="false">
      <c r="A137" s="0" t="n">
        <f aca="false">MOD('FD run'!B994,24)</f>
        <v>10.4166666666667</v>
      </c>
      <c r="B137" s="0" t="n">
        <f aca="false">'FD run'!D994</f>
        <v>6.68525479962076</v>
      </c>
      <c r="C137" s="0" t="n">
        <f aca="false">'5N run'!D994</f>
        <v>17.4793525859403</v>
      </c>
      <c r="D137" s="0" t="n">
        <f aca="false">'FD run'!C994</f>
        <v>24.4354674994079</v>
      </c>
    </row>
    <row r="138" customFormat="false" ht="15" hidden="false" customHeight="false" outlineLevel="0" collapsed="false">
      <c r="A138" s="0" t="n">
        <f aca="false">MOD('FD run'!B995,24)</f>
        <v>10.5</v>
      </c>
      <c r="B138" s="0" t="n">
        <f aca="false">'FD run'!D995</f>
        <v>6.93985893245188</v>
      </c>
      <c r="C138" s="0" t="n">
        <f aca="false">'5N run'!D995</f>
        <v>17.9307904165056</v>
      </c>
      <c r="D138" s="0" t="n">
        <f aca="false">'FD run'!C995</f>
        <v>24.5221047688802</v>
      </c>
    </row>
    <row r="139" customFormat="false" ht="15" hidden="false" customHeight="false" outlineLevel="0" collapsed="false">
      <c r="A139" s="0" t="n">
        <f aca="false">MOD('FD run'!B996,24)</f>
        <v>10.5833333333333</v>
      </c>
      <c r="B139" s="0" t="n">
        <f aca="false">'FD run'!D996</f>
        <v>7.19215298634652</v>
      </c>
      <c r="C139" s="0" t="n">
        <f aca="false">'5N run'!D996</f>
        <v>18.3745799661251</v>
      </c>
      <c r="D139" s="0" t="n">
        <f aca="false">'FD run'!C996</f>
        <v>24.6084935447597</v>
      </c>
    </row>
    <row r="140" customFormat="false" ht="15" hidden="false" customHeight="false" outlineLevel="0" collapsed="false">
      <c r="A140" s="0" t="n">
        <f aca="false">MOD('FD run'!B997,24)</f>
        <v>10.6666666666667</v>
      </c>
      <c r="B140" s="0" t="n">
        <f aca="false">'FD run'!D997</f>
        <v>7.44201635418851</v>
      </c>
      <c r="C140" s="0" t="n">
        <f aca="false">'5N run'!D997</f>
        <v>18.8105100138697</v>
      </c>
      <c r="D140" s="0" t="n">
        <f aca="false">'FD run'!C997</f>
        <v>24.6945927106677</v>
      </c>
    </row>
    <row r="141" customFormat="false" ht="15" hidden="false" customHeight="false" outlineLevel="0" collapsed="false">
      <c r="A141" s="0" t="n">
        <f aca="false">MOD('FD run'!B998,24)</f>
        <v>10.75</v>
      </c>
      <c r="B141" s="0" t="n">
        <f aca="false">'FD run'!D998</f>
        <v>7.68932958834487</v>
      </c>
      <c r="C141" s="0" t="n">
        <f aca="false">'5N run'!D998</f>
        <v>19.2383730795221</v>
      </c>
      <c r="D141" s="0" t="n">
        <f aca="false">'FD run'!C998</f>
        <v>24.7803612880645</v>
      </c>
    </row>
    <row r="142" customFormat="false" ht="15" hidden="false" customHeight="false" outlineLevel="0" collapsed="false">
      <c r="A142" s="0" t="n">
        <f aca="false">MOD('FD run'!B999,24)</f>
        <v>10.8333333333333</v>
      </c>
      <c r="B142" s="0" t="n">
        <f aca="false">'FD run'!D999</f>
        <v>7.93397445750416</v>
      </c>
      <c r="C142" s="0" t="n">
        <f aca="false">'5N run'!D999</f>
        <v>19.6579655223267</v>
      </c>
      <c r="D142" s="0" t="n">
        <f aca="false">'FD run'!C999</f>
        <v>24.8657584557524</v>
      </c>
    </row>
    <row r="143" customFormat="false" ht="15" hidden="false" customHeight="false" outlineLevel="0" collapsed="false">
      <c r="A143" s="0" t="n">
        <f aca="false">MOD('FD run'!B1000,24)</f>
        <v>10.9166666666667</v>
      </c>
      <c r="B143" s="0" t="n">
        <f aca="false">'FD run'!D1000</f>
        <v>8.17583400293526</v>
      </c>
      <c r="C143" s="0" t="n">
        <f aca="false">'5N run'!D1000</f>
        <v>20.0690876379118</v>
      </c>
      <c r="D143" s="0" t="n">
        <f aca="false">'FD run'!C1000</f>
        <v>24.9507435693047</v>
      </c>
    </row>
    <row r="144" customFormat="false" ht="15" hidden="false" customHeight="false" outlineLevel="0" collapsed="false">
      <c r="A144" s="0" t="n">
        <f aca="false">MOD('FD run'!B1001,24)</f>
        <v>11</v>
      </c>
      <c r="B144" s="0" t="n">
        <f aca="false">'FD run'!D1001</f>
        <v>8.41479259414002</v>
      </c>
      <c r="C144" s="0" t="n">
        <f aca="false">'5N run'!D1001</f>
        <v>20.4715437533362</v>
      </c>
      <c r="D144" s="0" t="n">
        <f aca="false">'FD run'!C1001</f>
        <v>25.0352761804101</v>
      </c>
    </row>
    <row r="145" customFormat="false" ht="15" hidden="false" customHeight="false" outlineLevel="0" collapsed="false">
      <c r="A145" s="0" t="n">
        <f aca="false">MOD('FD run'!B1002,24)</f>
        <v>11.0833333333333</v>
      </c>
      <c r="B145" s="0" t="n">
        <f aca="false">'FD run'!D1002</f>
        <v>8.65073598387515</v>
      </c>
      <c r="C145" s="0" t="n">
        <f aca="false">'5N run'!D1002</f>
        <v>20.8651423202207</v>
      </c>
      <c r="D145" s="0" t="n">
        <f aca="false">'FD run'!C1002</f>
        <v>25.119316056124</v>
      </c>
    </row>
    <row r="146" customFormat="false" ht="15" hidden="false" customHeight="false" outlineLevel="0" collapsed="false">
      <c r="A146" s="0" t="n">
        <f aca="false">MOD('FD run'!B1003,24)</f>
        <v>11.1666666666667</v>
      </c>
      <c r="B146" s="0" t="n">
        <f aca="false">'FD run'!D1003</f>
        <v>8.88355136251502</v>
      </c>
      <c r="C146" s="0" t="n">
        <f aca="false">'5N run'!D1003</f>
        <v>21.2496960059131</v>
      </c>
      <c r="D146" s="0" t="n">
        <f aca="false">'FD run'!C1003</f>
        <v>25.2028231980171</v>
      </c>
    </row>
    <row r="147" customFormat="false" ht="15" hidden="false" customHeight="false" outlineLevel="0" collapsed="false">
      <c r="A147" s="0" t="n">
        <f aca="false">MOD('FD run'!B1004,24)</f>
        <v>11.25</v>
      </c>
      <c r="B147" s="0" t="n">
        <f aca="false">'FD run'!D1004</f>
        <v>9.11312741172966</v>
      </c>
      <c r="C147" s="0" t="n">
        <f aca="false">'5N run'!D1004</f>
        <v>21.6250217826487</v>
      </c>
      <c r="D147" s="0" t="n">
        <f aca="false">'FD run'!C1004</f>
        <v>25.2857578612126</v>
      </c>
    </row>
    <row r="148" customFormat="false" ht="15" hidden="false" customHeight="false" outlineLevel="0" collapsed="false">
      <c r="A148" s="0" t="n">
        <f aca="false">MOD('FD run'!B1005,24)</f>
        <v>11.3333333333333</v>
      </c>
      <c r="B148" s="0" t="n">
        <f aca="false">'FD run'!D1005</f>
        <v>9.33935435745494</v>
      </c>
      <c r="C148" s="0" t="n">
        <f aca="false">'5N run'!D1005</f>
        <v>21.990941014662</v>
      </c>
      <c r="D148" s="0" t="n">
        <f aca="false">'FD run'!C1005</f>
        <v>25.3680805733027</v>
      </c>
    </row>
    <row r="149" customFormat="false" ht="15" hidden="false" customHeight="false" outlineLevel="0" collapsed="false">
      <c r="A149" s="0" t="n">
        <f aca="false">MOD('FD run'!B1006,24)</f>
        <v>11.4166666666667</v>
      </c>
      <c r="B149" s="0" t="n">
        <f aca="false">'FD run'!D1006</f>
        <v>9.56212402212577</v>
      </c>
      <c r="C149" s="0" t="n">
        <f aca="false">'5N run'!D1006</f>
        <v>22.3472795432067</v>
      </c>
      <c r="D149" s="0" t="n">
        <f aca="false">'FD run'!C1006</f>
        <v>25.4497521531348</v>
      </c>
    </row>
    <row r="150" customFormat="false" ht="15" hidden="false" customHeight="false" outlineLevel="0" collapsed="false">
      <c r="A150" s="0" t="n">
        <f aca="false">MOD('FD run'!B1007,24)</f>
        <v>11.5</v>
      </c>
      <c r="B150" s="0" t="n">
        <f aca="false">'FD run'!D1007</f>
        <v>9.78132987615043</v>
      </c>
      <c r="C150" s="0" t="n">
        <f aca="false">'5N run'!D1007</f>
        <v>22.6938677694455</v>
      </c>
      <c r="D150" s="0" t="n">
        <f aca="false">'FD run'!C1007</f>
        <v>25.5307337294604</v>
      </c>
    </row>
    <row r="151" customFormat="false" ht="15" hidden="false" customHeight="false" outlineLevel="0" collapsed="false">
      <c r="A151" s="0" t="n">
        <f aca="false">MOD('FD run'!B1008,24)</f>
        <v>11.5833333333333</v>
      </c>
      <c r="B151" s="0" t="n">
        <f aca="false">'FD run'!D1008</f>
        <v>9.99686708860093</v>
      </c>
      <c r="C151" s="0" t="n">
        <f aca="false">'5N run'!D1008</f>
        <v>23.0305407351705</v>
      </c>
      <c r="D151" s="0" t="n">
        <f aca="false">'FD run'!C1008</f>
        <v>25.6109867594349</v>
      </c>
    </row>
    <row r="152" customFormat="false" ht="15" hidden="false" customHeight="false" outlineLevel="0" collapsed="false">
      <c r="A152" s="0" t="n">
        <f aca="false">MOD('FD run'!B1009,24)</f>
        <v>11.6666666666667</v>
      </c>
      <c r="B152" s="0" t="n">
        <f aca="false">'FD run'!D1009</f>
        <v>10.2086325770948</v>
      </c>
      <c r="C152" s="0" t="n">
        <f aca="false">'5N run'!D1009</f>
        <v>23.3571382013141</v>
      </c>
      <c r="D152" s="0" t="n">
        <f aca="false">'FD run'!C1009</f>
        <v>25.6904730469628</v>
      </c>
    </row>
    <row r="153" customFormat="false" ht="15" hidden="false" customHeight="false" outlineLevel="0" collapsed="false">
      <c r="A153" s="0" t="n">
        <f aca="false">MOD('FD run'!B1010,24)</f>
        <v>11.75</v>
      </c>
      <c r="B153" s="0" t="n">
        <f aca="false">'FD run'!D1010</f>
        <v>10.4165250568436</v>
      </c>
      <c r="C153" s="0" t="n">
        <f aca="false">'5N run'!D1010</f>
        <v>23.6735047242132</v>
      </c>
      <c r="D153" s="0" t="n">
        <f aca="false">'FD run'!C1010</f>
        <v>25.769154760876</v>
      </c>
    </row>
    <row r="154" customFormat="false" ht="15" hidden="false" customHeight="false" outlineLevel="0" collapsed="false">
      <c r="A154" s="0" t="n">
        <f aca="false">MOD('FD run'!B1011,24)</f>
        <v>11.8333333333333</v>
      </c>
      <c r="B154" s="0" t="n">
        <f aca="false">'FD run'!D1011</f>
        <v>10.620445088848</v>
      </c>
      <c r="C154" s="0" t="n">
        <f aca="false">'5N run'!D1011</f>
        <v>23.9794897295926</v>
      </c>
      <c r="D154" s="0" t="n">
        <f aca="false">'FD run'!C1011</f>
        <v>25.8469944529401</v>
      </c>
    </row>
    <row r="155" customFormat="false" ht="15" hidden="false" customHeight="false" outlineLevel="0" collapsed="false">
      <c r="A155" s="0" t="n">
        <f aca="false">MOD('FD run'!B1012,24)</f>
        <v>11.9166666666667</v>
      </c>
      <c r="B155" s="0" t="n">
        <f aca="false">'FD run'!D1012</f>
        <v>10.8202951272124</v>
      </c>
      <c r="C155" s="0" t="n">
        <f aca="false">'5N run'!D1012</f>
        <v>24.2749475842298</v>
      </c>
      <c r="D155" s="0" t="n">
        <f aca="false">'FD run'!C1012</f>
        <v>25.9239550756776</v>
      </c>
    </row>
    <row r="156" customFormat="false" ht="15" hidden="false" customHeight="false" outlineLevel="0" collapsed="false">
      <c r="A156" s="0" t="n">
        <f aca="false">MOD('FD run'!B1013,24)</f>
        <v>12</v>
      </c>
      <c r="B156" s="0" t="n">
        <f aca="false">'FD run'!D1013</f>
        <v>11.01597956556</v>
      </c>
      <c r="C156" s="0" t="n">
        <f aca="false">'5N run'!D1013</f>
        <v>24.559737665268</v>
      </c>
      <c r="D156" s="0" t="n">
        <f aca="false">'FD run'!C1013</f>
        <v>26</v>
      </c>
    </row>
    <row r="157" customFormat="false" ht="15" hidden="false" customHeight="false" outlineLevel="0" collapsed="false">
      <c r="A157" s="0" t="n">
        <f aca="false">MOD('FD run'!B1014,24)</f>
        <v>12.0833333333333</v>
      </c>
      <c r="B157" s="0" t="n">
        <f aca="false">'FD run'!D1014</f>
        <v>11.2074047825242</v>
      </c>
      <c r="C157" s="0" t="n">
        <f aca="false">'5N run'!D1014</f>
        <v>24.8337244271453</v>
      </c>
      <c r="D157" s="0" t="n">
        <f aca="false">'FD run'!C1014</f>
        <v>26.0750930326421</v>
      </c>
    </row>
    <row r="158" customFormat="false" ht="15" hidden="false" customHeight="false" outlineLevel="0" collapsed="false">
      <c r="A158" s="0" t="n">
        <f aca="false">MOD('FD run'!B1015,24)</f>
        <v>12.1666666666667</v>
      </c>
      <c r="B158" s="0" t="n">
        <f aca="false">'FD run'!D1015</f>
        <v>11.3944791862952</v>
      </c>
      <c r="C158" s="0" t="n">
        <f aca="false">'5N run'!D1015</f>
        <v>25.0967774661068</v>
      </c>
      <c r="D158" s="0" t="n">
        <f aca="false">'FD run'!C1015</f>
        <v>26.1491984333873</v>
      </c>
    </row>
    <row r="159" customFormat="false" ht="15" hidden="false" customHeight="false" outlineLevel="0" collapsed="false">
      <c r="A159" s="0" t="n">
        <f aca="false">MOD('FD run'!B1016,24)</f>
        <v>12.25</v>
      </c>
      <c r="B159" s="0" t="n">
        <f aca="false">'FD run'!D1016</f>
        <v>11.5771132582012</v>
      </c>
      <c r="C159" s="0" t="n">
        <f aca="false">'5N run'!D1016</f>
        <v>25.348771582269</v>
      </c>
      <c r="D159" s="0" t="n">
        <f aca="false">'FD run'!C1016</f>
        <v>26.2222809320784</v>
      </c>
    </row>
    <row r="160" customFormat="false" ht="15" hidden="false" customHeight="false" outlineLevel="0" collapsed="false">
      <c r="A160" s="0" t="n">
        <f aca="false">MOD('FD run'!B1017,24)</f>
        <v>12.3333333333333</v>
      </c>
      <c r="B160" s="0" t="n">
        <f aca="false">'FD run'!D1017</f>
        <v>11.7552195953027</v>
      </c>
      <c r="C160" s="0" t="n">
        <f aca="false">'5N run'!D1017</f>
        <v>25.589586839209</v>
      </c>
      <c r="D160" s="0" t="n">
        <f aca="false">'FD run'!C1017</f>
        <v>26.2943057454042</v>
      </c>
    </row>
    <row r="161" customFormat="false" ht="15" hidden="false" customHeight="false" outlineLevel="0" collapsed="false">
      <c r="A161" s="0" t="n">
        <f aca="false">MOD('FD run'!B1018,24)</f>
        <v>12.4166666666667</v>
      </c>
      <c r="B161" s="0" t="n">
        <f aca="false">'FD run'!D1018</f>
        <v>11.9287129519793</v>
      </c>
      <c r="C161" s="0" t="n">
        <f aca="false">'5N run'!D1018</f>
        <v>25.8191086210467</v>
      </c>
      <c r="D161" s="0" t="n">
        <f aca="false">'FD run'!C1018</f>
        <v>26.3652385934543</v>
      </c>
    </row>
    <row r="162" customFormat="false" ht="15" hidden="false" customHeight="false" outlineLevel="0" collapsed="false">
      <c r="A162" s="0" t="n">
        <f aca="false">MOD('FD run'!B1019,24)</f>
        <v>12.5</v>
      </c>
      <c r="B162" s="0" t="n">
        <f aca="false">'FD run'!D1019</f>
        <v>12.0975102804909</v>
      </c>
      <c r="C162" s="0" t="n">
        <f aca="false">'5N run'!D1019</f>
        <v>26.0372276869958</v>
      </c>
      <c r="D162" s="0" t="n">
        <f aca="false">'FD run'!C1019</f>
        <v>26.4350457160349</v>
      </c>
    </row>
    <row r="163" customFormat="false" ht="15" hidden="false" customHeight="false" outlineLevel="0" collapsed="false">
      <c r="A163" s="0" t="n">
        <f aca="false">MOD('FD run'!B1020,24)</f>
        <v>12.5833333333333</v>
      </c>
      <c r="B163" s="0" t="n">
        <f aca="false">'FD run'!D1020</f>
        <v>12.2615307704924</v>
      </c>
      <c r="C163" s="0" t="n">
        <f aca="false">'5N run'!D1020</f>
        <v>26.2438402233567</v>
      </c>
      <c r="D163" s="0" t="n">
        <f aca="false">'FD run'!C1020</f>
        <v>26.5036938887362</v>
      </c>
    </row>
    <row r="164" customFormat="false" ht="15" hidden="false" customHeight="false" outlineLevel="0" collapsed="false">
      <c r="A164" s="0" t="n">
        <f aca="false">MOD('FD run'!B1021,24)</f>
        <v>12.6666666666667</v>
      </c>
      <c r="B164" s="0" t="n">
        <f aca="false">'FD run'!D1021</f>
        <v>12.4206958874831</v>
      </c>
      <c r="C164" s="0" t="n">
        <f aca="false">'5N run'!D1021</f>
        <v>26.4388478929261</v>
      </c>
      <c r="D164" s="0" t="n">
        <f aca="false">'FD run'!C1021</f>
        <v>26.5711504387462</v>
      </c>
    </row>
    <row r="165" customFormat="false" ht="15" hidden="false" customHeight="false" outlineLevel="0" collapsed="false">
      <c r="A165" s="0" t="n">
        <f aca="false">MOD('FD run'!B1022,24)</f>
        <v>12.75</v>
      </c>
      <c r="B165" s="0" t="n">
        <f aca="false">'FD run'!D1022</f>
        <v>12.5749294101733</v>
      </c>
      <c r="C165" s="0" t="n">
        <f aca="false">'5N run'!D1022</f>
        <v>26.6221578817991</v>
      </c>
      <c r="D165" s="0" t="n">
        <f aca="false">'FD run'!C1022</f>
        <v>26.6373832604003</v>
      </c>
    </row>
    <row r="166" customFormat="false" ht="15" hidden="false" customHeight="false" outlineLevel="0" collapsed="false">
      <c r="A166" s="0" t="n">
        <f aca="false">MOD('FD run'!B1023,24)</f>
        <v>12.8333333333333</v>
      </c>
      <c r="B166" s="0" t="n">
        <f aca="false">'FD run'!D1023</f>
        <v>12.7241574667508</v>
      </c>
      <c r="C166" s="0" t="n">
        <f aca="false">'5N run'!D1023</f>
        <v>26.7936829435445</v>
      </c>
      <c r="D166" s="0" t="n">
        <f aca="false">'FD run'!C1023</f>
        <v>26.7023608304626</v>
      </c>
    </row>
    <row r="167" customFormat="false" ht="15" hidden="false" customHeight="false" outlineLevel="0" collapsed="false">
      <c r="A167" s="0" t="n">
        <f aca="false">MOD('FD run'!B1024,24)</f>
        <v>12.9166666666667</v>
      </c>
      <c r="B167" s="0" t="n">
        <f aca="false">'FD run'!D1024</f>
        <v>12.8683085700278</v>
      </c>
      <c r="C167" s="0" t="n">
        <f aca="false">'5N run'!D1024</f>
        <v>26.953341440729</v>
      </c>
      <c r="D167" s="0" t="n">
        <f aca="false">'FD run'!C1024</f>
        <v>26.7660522231291</v>
      </c>
    </row>
    <row r="168" customFormat="false" ht="15" hidden="false" customHeight="false" outlineLevel="0" collapsed="false">
      <c r="A168" s="0" t="n">
        <f aca="false">MOD('FD run'!B1025,24)</f>
        <v>13</v>
      </c>
      <c r="B168" s="0" t="n">
        <f aca="false">'FD run'!D1025</f>
        <v>13.0073136514536</v>
      </c>
      <c r="C168" s="0" t="n">
        <f aca="false">'5N run'!D1025</f>
        <v>27.1010573837713</v>
      </c>
      <c r="D168" s="0" t="n">
        <f aca="false">'FD run'!C1025</f>
        <v>26.8284271247462</v>
      </c>
    </row>
    <row r="169" customFormat="false" ht="15" hidden="false" customHeight="false" outlineLevel="0" collapsed="false">
      <c r="A169" s="0" t="n">
        <f aca="false">MOD('FD run'!B1026,24)</f>
        <v>13.0833333333333</v>
      </c>
      <c r="B169" s="0" t="n">
        <f aca="false">'FD run'!D1026</f>
        <v>13.1411060939771</v>
      </c>
      <c r="C169" s="0" t="n">
        <f aca="false">'5N run'!D1026</f>
        <v>27.2367604671102</v>
      </c>
      <c r="D169" s="0" t="n">
        <f aca="false">'FD run'!C1026</f>
        <v>26.889455848239</v>
      </c>
    </row>
    <row r="170" customFormat="false" ht="15" hidden="false" customHeight="false" outlineLevel="0" collapsed="false">
      <c r="A170" s="0" t="n">
        <f aca="false">MOD('FD run'!B1027,24)</f>
        <v>13.1666666666667</v>
      </c>
      <c r="B170" s="0" t="n">
        <f aca="false">'FD run'!D1027</f>
        <v>13.2696217637406</v>
      </c>
      <c r="C170" s="0" t="n">
        <f aca="false">'5N run'!D1027</f>
        <v>27.3603861026649</v>
      </c>
      <c r="D170" s="0" t="n">
        <f aca="false">'FD run'!C1027</f>
        <v>26.9491093472405</v>
      </c>
    </row>
    <row r="171" customFormat="false" ht="15" hidden="false" customHeight="false" outlineLevel="0" collapsed="false">
      <c r="A171" s="0" t="n">
        <f aca="false">MOD('FD run'!B1028,24)</f>
        <v>13.25</v>
      </c>
      <c r="B171" s="0" t="n">
        <f aca="false">'FD run'!D1028</f>
        <v>13.3927990405935</v>
      </c>
      <c r="C171" s="0" t="n">
        <f aca="false">'5N run'!D1028</f>
        <v>27.4718754505758</v>
      </c>
      <c r="D171" s="0" t="n">
        <f aca="false">'FD run'!C1028</f>
        <v>27.0073592299159</v>
      </c>
    </row>
    <row r="172" customFormat="false" ht="15" hidden="false" customHeight="false" outlineLevel="0" collapsed="false">
      <c r="A172" s="0" t="n">
        <f aca="false">MOD('FD run'!B1029,24)</f>
        <v>13.3333333333333</v>
      </c>
      <c r="B172" s="0" t="n">
        <f aca="false">'FD run'!D1029</f>
        <v>13.5105788474089</v>
      </c>
      <c r="C172" s="0" t="n">
        <f aca="false">'5N run'!D1029</f>
        <v>27.5711754472091</v>
      </c>
      <c r="D172" s="0" t="n">
        <f aca="false">'FD run'!C1029</f>
        <v>27.0641777724759</v>
      </c>
    </row>
    <row r="173" customFormat="false" ht="15" hidden="false" customHeight="false" outlineLevel="0" collapsed="false">
      <c r="A173" s="0" t="n">
        <f aca="false">MOD('FD run'!B1030,24)</f>
        <v>13.4166666666667</v>
      </c>
      <c r="B173" s="0" t="n">
        <f aca="false">'FD run'!D1030</f>
        <v>13.6229046781904</v>
      </c>
      <c r="C173" s="0" t="n">
        <f aca="false">'5N run'!D1030</f>
        <v>27.6582388304119</v>
      </c>
      <c r="D173" s="0" t="n">
        <f aca="false">'FD run'!C1030</f>
        <v>27.1195379323715</v>
      </c>
    </row>
    <row r="174" customFormat="false" ht="15" hidden="false" customHeight="false" outlineLevel="0" collapsed="false">
      <c r="A174" s="0" t="n">
        <f aca="false">MOD('FD run'!B1031,24)</f>
        <v>13.5</v>
      </c>
      <c r="B174" s="0" t="n">
        <f aca="false">'FD run'!D1031</f>
        <v>13.7297226249543</v>
      </c>
      <c r="C174" s="0" t="n">
        <f aca="false">'5N run'!D1031</f>
        <v>27.7330241620061</v>
      </c>
      <c r="D174" s="0" t="n">
        <f aca="false">'FD run'!C1031</f>
        <v>27.1734133611649</v>
      </c>
    </row>
    <row r="175" customFormat="false" ht="15" hidden="false" customHeight="false" outlineLevel="0" collapsed="false">
      <c r="A175" s="0" t="n">
        <f aca="false">MOD('FD run'!B1032,24)</f>
        <v>13.5833333333333</v>
      </c>
      <c r="B175" s="0" t="n">
        <f aca="false">'FD run'!D1032</f>
        <v>13.8309814033763</v>
      </c>
      <c r="C175" s="0" t="n">
        <f aca="false">'5N run'!D1032</f>
        <v>27.7954958475108</v>
      </c>
      <c r="D175" s="0" t="n">
        <f aca="false">'FD run'!C1032</f>
        <v>27.2257784170699</v>
      </c>
    </row>
    <row r="176" customFormat="false" ht="15" hidden="false" customHeight="false" outlineLevel="0" collapsed="false">
      <c r="A176" s="0" t="n">
        <f aca="false">MOD('FD run'!B1033,24)</f>
        <v>13.6666666666667</v>
      </c>
      <c r="B176" s="0" t="n">
        <f aca="false">'FD run'!D1033</f>
        <v>13.9266323771895</v>
      </c>
      <c r="C176" s="0" t="n">
        <f aca="false">'5N run'!D1033</f>
        <v>27.8456241530836</v>
      </c>
      <c r="D176" s="0" t="n">
        <f aca="false">'FD run'!C1033</f>
        <v>27.276608177156</v>
      </c>
    </row>
    <row r="177" customFormat="false" ht="15" hidden="false" customHeight="false" outlineLevel="0" collapsed="false">
      <c r="A177" s="0" t="n">
        <f aca="false">MOD('FD run'!B1034,24)</f>
        <v>13.75</v>
      </c>
      <c r="B177" s="0" t="n">
        <f aca="false">'FD run'!D1034</f>
        <v>14.0166295813209</v>
      </c>
      <c r="C177" s="0" t="n">
        <f aca="false">'5N run'!D1034</f>
        <v>27.8833852196711</v>
      </c>
      <c r="D177" s="0" t="n">
        <f aca="false">'FD run'!C1034</f>
        <v>27.3258784492102</v>
      </c>
    </row>
    <row r="178" customFormat="false" ht="15" hidden="false" customHeight="false" outlineLevel="0" collapsed="false">
      <c r="A178" s="0" t="n">
        <f aca="false">MOD('FD run'!B1035,24)</f>
        <v>13.8333333333333</v>
      </c>
      <c r="B178" s="0" t="n">
        <f aca="false">'FD run'!D1035</f>
        <v>14.1009297437587</v>
      </c>
      <c r="C178" s="0" t="n">
        <f aca="false">'5N run'!D1035</f>
        <v>27.9087610743659</v>
      </c>
      <c r="D178" s="0" t="n">
        <f aca="false">'FD run'!C1035</f>
        <v>27.3735657832515</v>
      </c>
    </row>
    <row r="179" customFormat="false" ht="15" hidden="false" customHeight="false" outlineLevel="0" collapsed="false">
      <c r="A179" s="0" t="n">
        <f aca="false">MOD('FD run'!B1036,24)</f>
        <v>13.9166666666667</v>
      </c>
      <c r="B179" s="0" t="n">
        <f aca="false">'FD run'!D1036</f>
        <v>14.1794923061357</v>
      </c>
      <c r="C179" s="0" t="n">
        <f aca="false">'5N run'!D1036</f>
        <v>27.9217396389593</v>
      </c>
      <c r="D179" s="0" t="n">
        <f aca="false">'FD run'!C1036</f>
        <v>27.4196474826918</v>
      </c>
    </row>
    <row r="180" customFormat="false" ht="15" hidden="false" customHeight="false" outlineLevel="0" collapsed="false">
      <c r="A180" s="0" t="n">
        <f aca="false">MOD('FD run'!B1037,24)</f>
        <v>14</v>
      </c>
      <c r="B180" s="0" t="n">
        <f aca="false">'FD run'!D1037</f>
        <v>14.2522794430226</v>
      </c>
      <c r="C180" s="0" t="n">
        <f aca="false">'5N run'!D1037</f>
        <v>27.9223147356901</v>
      </c>
      <c r="D180" s="0" t="n">
        <f aca="false">'FD run'!C1037</f>
        <v>27.4641016151378</v>
      </c>
    </row>
    <row r="181" customFormat="false" ht="15" hidden="false" customHeight="false" outlineLevel="0" collapsed="false">
      <c r="A181" s="0" t="n">
        <f aca="false">MOD('FD run'!B1038,24)</f>
        <v>14.0833333333333</v>
      </c>
      <c r="B181" s="0" t="n">
        <f aca="false">'FD run'!D1038</f>
        <v>14.3192560799206</v>
      </c>
      <c r="C181" s="0" t="n">
        <f aca="false">'5N run'!D1038</f>
        <v>27.9104860901852</v>
      </c>
      <c r="D181" s="0" t="n">
        <f aca="false">'FD run'!C1038</f>
        <v>27.50690702283</v>
      </c>
    </row>
    <row r="182" customFormat="false" ht="15" hidden="false" customHeight="false" outlineLevel="0" collapsed="false">
      <c r="A182" s="0" t="n">
        <f aca="false">MOD('FD run'!B1039,24)</f>
        <v>14.1666666666667</v>
      </c>
      <c r="B182" s="0" t="n">
        <f aca="false">'FD run'!D1039</f>
        <v>14.3803899099437</v>
      </c>
      <c r="C182" s="0" t="n">
        <f aca="false">'5N run'!D1039</f>
        <v>27.8862593315899</v>
      </c>
      <c r="D182" s="0" t="n">
        <f aca="false">'FD run'!C1039</f>
        <v>27.5480433327129</v>
      </c>
    </row>
    <row r="183" customFormat="false" ht="15" hidden="false" customHeight="false" outlineLevel="0" collapsed="false">
      <c r="A183" s="0" t="n">
        <f aca="false">MOD('FD run'!B1040,24)</f>
        <v>14.25</v>
      </c>
      <c r="B183" s="0" t="n">
        <f aca="false">'FD run'!D1040</f>
        <v>14.4356514091852</v>
      </c>
      <c r="C183" s="0" t="n">
        <f aca="false">'5N run'!D1040</f>
        <v>27.8496459898879</v>
      </c>
      <c r="D183" s="0" t="n">
        <f aca="false">'FD run'!C1040</f>
        <v>27.5874909661308</v>
      </c>
    </row>
    <row r="184" customFormat="false" ht="15" hidden="false" customHeight="false" outlineLevel="0" collapsed="false">
      <c r="A184" s="0" t="n">
        <f aca="false">MOD('FD run'!B1041,24)</f>
        <v>14.3333333333333</v>
      </c>
      <c r="B184" s="0" t="n">
        <f aca="false">'FD run'!D1041</f>
        <v>14.4850138507585</v>
      </c>
      <c r="C184" s="0" t="n">
        <f aca="false">'5N run'!D1041</f>
        <v>27.8006634904147</v>
      </c>
      <c r="D184" s="0" t="n">
        <f aca="false">'FD run'!C1041</f>
        <v>27.6252311481466</v>
      </c>
    </row>
    <row r="185" customFormat="false" ht="15" hidden="false" customHeight="false" outlineLevel="0" collapsed="false">
      <c r="A185" s="0" t="n">
        <f aca="false">MOD('FD run'!B1042,24)</f>
        <v>14.4166666666667</v>
      </c>
      <c r="B185" s="0" t="n">
        <f aca="false">'FD run'!D1042</f>
        <v>14.5284533175076</v>
      </c>
      <c r="C185" s="0" t="n">
        <f aca="false">'5N run'!D1042</f>
        <v>27.7393351455632</v>
      </c>
      <c r="D185" s="0" t="n">
        <f aca="false">'FD run'!C1042</f>
        <v>27.6612459164778</v>
      </c>
    </row>
    <row r="186" customFormat="false" ht="15" hidden="false" customHeight="false" outlineLevel="0" collapsed="false">
      <c r="A186" s="0" t="n">
        <f aca="false">MOD('FD run'!B1043,24)</f>
        <v>14.5</v>
      </c>
      <c r="B186" s="0" t="n">
        <f aca="false">'FD run'!D1043</f>
        <v>14.5659487133798</v>
      </c>
      <c r="C186" s="0" t="n">
        <f aca="false">'5N run'!D1043</f>
        <v>27.6656901436882</v>
      </c>
      <c r="D186" s="0" t="n">
        <f aca="false">'FD run'!C1043</f>
        <v>27.6955181300451</v>
      </c>
    </row>
    <row r="187" customFormat="false" ht="15" hidden="false" customHeight="false" outlineLevel="0" collapsed="false">
      <c r="A187" s="0" t="n">
        <f aca="false">MOD('FD run'!B1044,24)</f>
        <v>14.5833333333333</v>
      </c>
      <c r="B187" s="0" t="n">
        <f aca="false">'FD run'!D1044</f>
        <v>14.597481773456</v>
      </c>
      <c r="C187" s="0" t="n">
        <f aca="false">'5N run'!D1044</f>
        <v>27.5797635352146</v>
      </c>
      <c r="D187" s="0" t="n">
        <f aca="false">'FD run'!C1044</f>
        <v>27.7280314771312</v>
      </c>
    </row>
    <row r="188" customFormat="false" ht="15" hidden="false" customHeight="false" outlineLevel="0" collapsed="false">
      <c r="A188" s="0" t="n">
        <f aca="false">MOD('FD run'!B1045,24)</f>
        <v>14.6666666666667</v>
      </c>
      <c r="B188" s="0" t="n">
        <f aca="false">'FD run'!D1045</f>
        <v>14.6230370726339</v>
      </c>
      <c r="C188" s="0" t="n">
        <f aca="false">'5N run'!D1045</f>
        <v>27.4815962159547</v>
      </c>
      <c r="D188" s="0" t="n">
        <f aca="false">'FD run'!C1045</f>
        <v>27.7587704831436</v>
      </c>
    </row>
    <row r="189" customFormat="false" ht="15" hidden="false" customHeight="false" outlineLevel="0" collapsed="false">
      <c r="A189" s="0" t="n">
        <f aca="false">MOD('FD run'!B1046,24)</f>
        <v>14.75</v>
      </c>
      <c r="B189" s="0" t="n">
        <f aca="false">'FD run'!D1046</f>
        <v>14.6426020329587</v>
      </c>
      <c r="C189" s="0" t="n">
        <f aca="false">'5N run'!D1046</f>
        <v>27.3712349076443</v>
      </c>
      <c r="D189" s="0" t="n">
        <f aca="false">'FD run'!C1046</f>
        <v>27.7877205179804</v>
      </c>
    </row>
    <row r="190" customFormat="false" ht="15" hidden="false" customHeight="false" outlineLevel="0" collapsed="false">
      <c r="A190" s="0" t="n">
        <f aca="false">MOD('FD run'!B1047,24)</f>
        <v>14.8333333333333</v>
      </c>
      <c r="B190" s="0" t="n">
        <f aca="false">'FD run'!D1047</f>
        <v>14.6561669295999</v>
      </c>
      <c r="C190" s="0" t="n">
        <f aca="false">'5N run'!D1047</f>
        <v>27.2487321357055</v>
      </c>
      <c r="D190" s="0" t="n">
        <f aca="false">'FD run'!C1047</f>
        <v>27.8148678029929</v>
      </c>
    </row>
    <row r="191" customFormat="false" ht="15" hidden="false" customHeight="false" outlineLevel="0" collapsed="false">
      <c r="A191" s="0" t="n">
        <f aca="false">MOD('FD run'!B1048,24)</f>
        <v>14.9166666666667</v>
      </c>
      <c r="B191" s="0" t="n">
        <f aca="false">'FD run'!D1048</f>
        <v>14.6637248954695</v>
      </c>
      <c r="C191" s="0" t="n">
        <f aca="false">'5N run'!D1048</f>
        <v>27.114146204247</v>
      </c>
      <c r="D191" s="0" t="n">
        <f aca="false">'FD run'!C1048</f>
        <v>27.8401994175437</v>
      </c>
    </row>
    <row r="192" customFormat="false" ht="15" hidden="false" customHeight="false" outlineLevel="0" collapsed="false">
      <c r="A192" s="0" t="n">
        <f aca="false">MOD('FD run'!B1049,24)</f>
        <v>15</v>
      </c>
      <c r="B192" s="0" t="n">
        <f aca="false">'FD run'!D1049</f>
        <v>14.6652719244804</v>
      </c>
      <c r="C192" s="0" t="n">
        <f aca="false">'5N run'!D1049</f>
        <v>26.967541168315</v>
      </c>
      <c r="D192" s="0" t="n">
        <f aca="false">'FD run'!C1049</f>
        <v>27.8637033051563</v>
      </c>
    </row>
    <row r="193" customFormat="false" ht="15" hidden="false" customHeight="false" outlineLevel="0" collapsed="false">
      <c r="A193" s="0" t="n">
        <f aca="false">MOD('FD run'!B1050,24)</f>
        <v>15.0833333333333</v>
      </c>
      <c r="B193" s="0" t="n">
        <f aca="false">'FD run'!D1050</f>
        <v>14.6608068734427</v>
      </c>
      <c r="C193" s="0" t="n">
        <f aca="false">'5N run'!D1050</f>
        <v>26.8089868034057</v>
      </c>
      <c r="D193" s="0" t="n">
        <f aca="false">'FD run'!C1050</f>
        <v>27.885368279253</v>
      </c>
    </row>
    <row r="194" customFormat="false" ht="15" hidden="false" customHeight="false" outlineLevel="0" collapsed="false">
      <c r="A194" s="0" t="n">
        <f aca="false">MOD('FD run'!B1051,24)</f>
        <v>15.1666666666667</v>
      </c>
      <c r="B194" s="0" t="n">
        <f aca="false">'FD run'!D1051</f>
        <v>14.6503314625986</v>
      </c>
      <c r="C194" s="0" t="n">
        <f aca="false">'5N run'!D1051</f>
        <v>26.6385585722564</v>
      </c>
      <c r="D194" s="0" t="n">
        <f aca="false">'FD run'!C1051</f>
        <v>27.9051840284797</v>
      </c>
    </row>
    <row r="195" customFormat="false" ht="15" hidden="false" customHeight="false" outlineLevel="0" collapsed="false">
      <c r="A195" s="0" t="n">
        <f aca="false">MOD('FD run'!B1052,24)</f>
        <v>15.25</v>
      </c>
      <c r="B195" s="0" t="n">
        <f aca="false">'FD run'!D1052</f>
        <v>14.6338502747928</v>
      </c>
      <c r="C195" s="0" t="n">
        <f aca="false">'5N run'!D1052</f>
        <v>26.4563375889288</v>
      </c>
      <c r="D195" s="0" t="n">
        <f aca="false">'FD run'!C1052</f>
        <v>27.9231411216129</v>
      </c>
    </row>
    <row r="196" customFormat="false" ht="15" hidden="false" customHeight="false" outlineLevel="0" collapsed="false">
      <c r="A196" s="0" t="n">
        <f aca="false">MOD('FD run'!B1053,24)</f>
        <v>15.3333333333333</v>
      </c>
      <c r="B196" s="0" t="n">
        <f aca="false">'FD run'!D1053</f>
        <v>14.6113707532823</v>
      </c>
      <c r="C196" s="0" t="n">
        <f aca="false">'5N run'!D1053</f>
        <v>26.2624105802035</v>
      </c>
      <c r="D196" s="0" t="n">
        <f aca="false">'FD run'!C1053</f>
        <v>27.9392310120488</v>
      </c>
    </row>
    <row r="197" customFormat="false" ht="15" hidden="false" customHeight="false" outlineLevel="0" collapsed="false">
      <c r="A197" s="0" t="n">
        <f aca="false">MOD('FD run'!B1054,24)</f>
        <v>15.4166666666667</v>
      </c>
      <c r="B197" s="0" t="n">
        <f aca="false">'FD run'!D1054</f>
        <v>14.5829031981837</v>
      </c>
      <c r="C197" s="0" t="n">
        <f aca="false">'5N run'!D1054</f>
        <v>26.0568698443021</v>
      </c>
      <c r="D197" s="0" t="n">
        <f aca="false">'FD run'!C1054</f>
        <v>27.953446041871</v>
      </c>
    </row>
    <row r="198" customFormat="false" ht="15" hidden="false" customHeight="false" outlineLevel="0" collapsed="false">
      <c r="A198" s="0" t="n">
        <f aca="false">MOD('FD run'!B1055,24)</f>
        <v>15.5</v>
      </c>
      <c r="B198" s="0" t="n">
        <f aca="false">'FD run'!D1055</f>
        <v>14.5484607615609</v>
      </c>
      <c r="C198" s="0" t="n">
        <f aca="false">'5N run'!D1055</f>
        <v>25.8398132069583</v>
      </c>
      <c r="D198" s="0" t="n">
        <f aca="false">'FD run'!C1055</f>
        <v>27.9657794454952</v>
      </c>
    </row>
    <row r="199" customFormat="false" ht="15" hidden="false" customHeight="false" outlineLevel="0" collapsed="false">
      <c r="A199" s="0" t="n">
        <f aca="false">MOD('FD run'!B1056,24)</f>
        <v>15.5833333333333</v>
      </c>
      <c r="B199" s="0" t="n">
        <f aca="false">'FD run'!D1056</f>
        <v>14.5080594411561</v>
      </c>
      <c r="C199" s="0" t="n">
        <f aca="false">'5N run'!D1056</f>
        <v>25.6113439748585</v>
      </c>
      <c r="D199" s="0" t="n">
        <f aca="false">'FD run'!C1056</f>
        <v>27.9762253528893</v>
      </c>
    </row>
    <row r="200" customFormat="false" ht="15" hidden="false" customHeight="false" outlineLevel="0" collapsed="false">
      <c r="A200" s="0" t="n">
        <f aca="false">MOD('FD run'!B1057,24)</f>
        <v>15.6666666666667</v>
      </c>
      <c r="B200" s="0" t="n">
        <f aca="false">'FD run'!D1057</f>
        <v>14.461718072766</v>
      </c>
      <c r="C200" s="0" t="n">
        <f aca="false">'5N run'!D1057</f>
        <v>25.3715708864727</v>
      </c>
      <c r="D200" s="0" t="n">
        <f aca="false">'FD run'!C1057</f>
        <v>27.984778792367</v>
      </c>
    </row>
    <row r="201" customFormat="false" ht="15" hidden="false" customHeight="false" outlineLevel="0" collapsed="false">
      <c r="A201" s="0" t="n">
        <f aca="false">MOD('FD run'!B1058,24)</f>
        <v>15.75</v>
      </c>
      <c r="B201" s="0" t="n">
        <f aca="false">'FD run'!D1058</f>
        <v>14.409458321267</v>
      </c>
      <c r="C201" s="0" t="n">
        <f aca="false">'5N run'!D1058</f>
        <v>25.1206080603012</v>
      </c>
      <c r="D201" s="0" t="n">
        <f aca="false">'FD run'!C1058</f>
        <v>27.9914356929544</v>
      </c>
    </row>
    <row r="202" customFormat="false" ht="15" hidden="false" customHeight="false" outlineLevel="0" collapsed="false">
      <c r="A202" s="0" t="n">
        <f aca="false">MOD('FD run'!B1059,24)</f>
        <v>15.8333333333333</v>
      </c>
      <c r="B202" s="0" t="n">
        <f aca="false">'FD run'!D1059</f>
        <v>14.351304670295</v>
      </c>
      <c r="C202" s="0" t="n">
        <f aca="false">'5N run'!D1059</f>
        <v>24.8585749405601</v>
      </c>
      <c r="D202" s="0" t="n">
        <f aca="false">'FD run'!C1059</f>
        <v>27.9961928863274</v>
      </c>
    </row>
    <row r="203" customFormat="false" ht="15" hidden="false" customHeight="false" outlineLevel="0" collapsed="false">
      <c r="A203" s="0" t="n">
        <f aca="false">MOD('FD run'!B1060,24)</f>
        <v>15.9166666666667</v>
      </c>
      <c r="B203" s="0" t="n">
        <f aca="false">'FD run'!D1060</f>
        <v>14.2872844105822</v>
      </c>
      <c r="C203" s="0" t="n">
        <f aca="false">'5N run'!D1060</f>
        <v>24.5855962403323</v>
      </c>
      <c r="D203" s="0" t="n">
        <f aca="false">'FD run'!C1060</f>
        <v>27.9990481083196</v>
      </c>
    </row>
    <row r="204" customFormat="false" ht="15" hidden="false" customHeight="false" outlineLevel="0" collapsed="false">
      <c r="A204" s="0" t="n">
        <f aca="false">MOD('FD run'!B1061,24)</f>
        <v>16</v>
      </c>
      <c r="B204" s="0" t="n">
        <f aca="false">'FD run'!D1061</f>
        <v>14.2174276269596</v>
      </c>
      <c r="C204" s="0" t="n">
        <f aca="false">'5N run'!D1061</f>
        <v>24.3018018822107</v>
      </c>
      <c r="D204" s="0" t="n">
        <f aca="false">'FD run'!C1061</f>
        <v>28</v>
      </c>
    </row>
    <row r="205" customFormat="false" ht="15" hidden="false" customHeight="false" outlineLevel="0" collapsed="false">
      <c r="A205" s="0" t="n">
        <f aca="false">MOD('FD run'!B1062,24)</f>
        <v>16.0833333333333</v>
      </c>
      <c r="B205" s="0" t="n">
        <f aca="false">'FD run'!D1062</f>
        <v>14.1417671840281</v>
      </c>
      <c r="C205" s="0" t="n">
        <f aca="false">'5N run'!D1062</f>
        <v>24.007326936462</v>
      </c>
      <c r="D205" s="0" t="n">
        <f aca="false">'FD run'!C1062</f>
        <v>27.9990481083196</v>
      </c>
    </row>
    <row r="206" customFormat="false" ht="15" hidden="false" customHeight="false" outlineLevel="0" collapsed="false">
      <c r="A206" s="0" t="n">
        <f aca="false">MOD('FD run'!B1063,24)</f>
        <v>16.1666666666667</v>
      </c>
      <c r="B206" s="0" t="n">
        <f aca="false">'FD run'!D1063</f>
        <v>14.0603387105076</v>
      </c>
      <c r="C206" s="0" t="n">
        <f aca="false">'5N run'!D1063</f>
        <v>23.7023115567405</v>
      </c>
      <c r="D206" s="0" t="n">
        <f aca="false">'FD run'!C1063</f>
        <v>27.9961928863274</v>
      </c>
    </row>
    <row r="207" customFormat="false" ht="15" hidden="false" customHeight="false" outlineLevel="0" collapsed="false">
      <c r="A207" s="0" t="n">
        <f aca="false">MOD('FD run'!B1064,24)</f>
        <v>16.25</v>
      </c>
      <c r="B207" s="0" t="n">
        <f aca="false">'FD run'!D1064</f>
        <v>13.9731805822704</v>
      </c>
      <c r="C207" s="0" t="n">
        <f aca="false">'5N run'!D1064</f>
        <v>23.3869009133826</v>
      </c>
      <c r="D207" s="0" t="n">
        <f aca="false">'FD run'!C1064</f>
        <v>27.9914356929544</v>
      </c>
    </row>
    <row r="208" customFormat="false" ht="15" hidden="false" customHeight="false" outlineLevel="0" collapsed="false">
      <c r="A208" s="0" t="n">
        <f aca="false">MOD('FD run'!B1065,24)</f>
        <v>16.3333333333333</v>
      </c>
      <c r="B208" s="0" t="n">
        <f aca="false">'FD run'!D1065</f>
        <v>13.880333904067</v>
      </c>
      <c r="C208" s="0" t="n">
        <f aca="false">'5N run'!D1065</f>
        <v>23.061245124313</v>
      </c>
      <c r="D208" s="0" t="n">
        <f aca="false">'FD run'!C1065</f>
        <v>27.984778792367</v>
      </c>
    </row>
    <row r="209" customFormat="false" ht="15" hidden="false" customHeight="false" outlineLevel="0" collapsed="false">
      <c r="A209" s="0" t="n">
        <f aca="false">MOD('FD run'!B1066,24)</f>
        <v>16.4166666666667</v>
      </c>
      <c r="B209" s="0" t="n">
        <f aca="false">'FD run'!D1066</f>
        <v>13.7818424899535</v>
      </c>
      <c r="C209" s="0" t="n">
        <f aca="false">'5N run'!D1066</f>
        <v>22.7254991835975</v>
      </c>
      <c r="D209" s="0" t="n">
        <f aca="false">'FD run'!C1066</f>
        <v>27.9762253528893</v>
      </c>
    </row>
    <row r="210" customFormat="false" ht="15" hidden="false" customHeight="false" outlineLevel="0" collapsed="false">
      <c r="A210" s="0" t="n">
        <f aca="false">MOD('FD run'!B1067,24)</f>
        <v>16.5</v>
      </c>
      <c r="B210" s="0" t="n">
        <f aca="false">'FD run'!D1067</f>
        <v>13.6777528424287</v>
      </c>
      <c r="C210" s="0" t="n">
        <f aca="false">'5N run'!D1067</f>
        <v>22.3798228876732</v>
      </c>
      <c r="D210" s="0" t="n">
        <f aca="false">'FD run'!C1067</f>
        <v>27.9657794454952</v>
      </c>
    </row>
    <row r="211" customFormat="false" ht="15" hidden="false" customHeight="false" outlineLevel="0" collapsed="false">
      <c r="A211" s="0" t="n">
        <f aca="false">MOD('FD run'!B1068,24)</f>
        <v>16.5833333333333</v>
      </c>
      <c r="B211" s="0" t="n">
        <f aca="false">'FD run'!D1068</f>
        <v>13.5681141302927</v>
      </c>
      <c r="C211" s="0" t="n">
        <f aca="false">'5N run'!D1068</f>
        <v>22.0243807592945</v>
      </c>
      <c r="D211" s="0" t="n">
        <f aca="false">'FD run'!C1068</f>
        <v>27.953446041871</v>
      </c>
    </row>
    <row r="212" customFormat="false" ht="15" hidden="false" customHeight="false" outlineLevel="0" collapsed="false">
      <c r="A212" s="0" t="n">
        <f aca="false">MOD('FD run'!B1069,24)</f>
        <v>16.6666666666667</v>
      </c>
      <c r="B212" s="0" t="n">
        <f aca="false">'FD run'!D1069</f>
        <v>13.4529781652361</v>
      </c>
      <c r="C212" s="0" t="n">
        <f aca="false">'5N run'!D1069</f>
        <v>21.6593419692291</v>
      </c>
      <c r="D212" s="0" t="n">
        <f aca="false">'FD run'!C1069</f>
        <v>27.9392310120488</v>
      </c>
    </row>
    <row r="213" customFormat="false" ht="15" hidden="false" customHeight="false" outlineLevel="0" collapsed="false">
      <c r="A213" s="0" t="n">
        <f aca="false">MOD('FD run'!B1070,24)</f>
        <v>16.75</v>
      </c>
      <c r="B213" s="0" t="n">
        <f aca="false">'FD run'!D1070</f>
        <v>13.3323993771715</v>
      </c>
      <c r="C213" s="0" t="n">
        <f aca="false">'5N run'!D1070</f>
        <v>21.2848802557415</v>
      </c>
      <c r="D213" s="0" t="n">
        <f aca="false">'FD run'!C1070</f>
        <v>27.9231411216129</v>
      </c>
    </row>
    <row r="214" customFormat="false" ht="15" hidden="false" customHeight="false" outlineLevel="0" collapsed="false">
      <c r="A214" s="0" t="n">
        <f aca="false">MOD('FD run'!B1071,24)</f>
        <v>16.8333333333333</v>
      </c>
      <c r="B214" s="0" t="n">
        <f aca="false">'FD run'!D1071</f>
        <v>13.2064347883182</v>
      </c>
      <c r="C214" s="0" t="n">
        <f aca="false">'5N run'!D1071</f>
        <v>20.9011738419034</v>
      </c>
      <c r="D214" s="0" t="n">
        <f aca="false">'FD run'!C1071</f>
        <v>27.9051840284797</v>
      </c>
    </row>
    <row r="215" customFormat="false" ht="15" hidden="false" customHeight="false" outlineLevel="0" collapsed="false">
      <c r="A215" s="0" t="n">
        <f aca="false">MOD('FD run'!B1072,24)</f>
        <v>16.9166666666667</v>
      </c>
      <c r="B215" s="0" t="n">
        <f aca="false">'FD run'!D1072</f>
        <v>13.0751439860545</v>
      </c>
      <c r="C215" s="0" t="n">
        <f aca="false">'5N run'!D1072</f>
        <v>20.5084053507684</v>
      </c>
      <c r="D215" s="0" t="n">
        <f aca="false">'FD run'!C1072</f>
        <v>27.885368279253</v>
      </c>
    </row>
    <row r="216" customFormat="false" ht="15" hidden="false" customHeight="false" outlineLevel="0" collapsed="false">
      <c r="A216" s="0" t="n">
        <f aca="false">MOD('FD run'!B1073,24)</f>
        <v>17</v>
      </c>
      <c r="B216" s="0" t="n">
        <f aca="false">'FD run'!D1073</f>
        <v>12.938589094548</v>
      </c>
      <c r="C216" s="0" t="n">
        <f aca="false">'5N run'!D1073</f>
        <v>20.106761718454</v>
      </c>
      <c r="D216" s="0" t="n">
        <f aca="false">'FD run'!C1073</f>
        <v>27.8637033051563</v>
      </c>
    </row>
    <row r="217" customFormat="false" ht="15" hidden="false" customHeight="false" outlineLevel="0" collapsed="false">
      <c r="A217" s="0" t="n">
        <f aca="false">MOD('FD run'!B1074,24)</f>
        <v>17.0833333333333</v>
      </c>
      <c r="B217" s="0" t="n">
        <f aca="false">'FD run'!D1074</f>
        <v>12.7968347451789</v>
      </c>
      <c r="C217" s="0" t="n">
        <f aca="false">'5N run'!D1074</f>
        <v>19.6964341051695</v>
      </c>
      <c r="D217" s="0" t="n">
        <f aca="false">'FD run'!C1074</f>
        <v>27.8401994175437</v>
      </c>
    </row>
    <row r="218" customFormat="false" ht="15" hidden="false" customHeight="false" outlineLevel="0" collapsed="false">
      <c r="A218" s="0" t="n">
        <f aca="false">MOD('FD run'!B1075,24)</f>
        <v>17.1666666666667</v>
      </c>
      <c r="B218" s="0" t="n">
        <f aca="false">'FD run'!D1075</f>
        <v>12.6499480457704</v>
      </c>
      <c r="C218" s="0" t="n">
        <f aca="false">'5N run'!D1075</f>
        <v>19.2776178042342</v>
      </c>
      <c r="D218" s="0" t="n">
        <f aca="false">'FD run'!C1075</f>
        <v>27.8148678029929</v>
      </c>
    </row>
    <row r="219" customFormat="false" ht="15" hidden="false" customHeight="false" outlineLevel="0" collapsed="false">
      <c r="A219" s="0" t="n">
        <f aca="false">MOD('FD run'!B1076,24)</f>
        <v>17.25</v>
      </c>
      <c r="B219" s="0" t="n">
        <f aca="false">'FD run'!D1076</f>
        <v>12.4979985486401</v>
      </c>
      <c r="C219" s="0" t="n">
        <f aca="false">'5N run'!D1076</f>
        <v>18.8505121491286</v>
      </c>
      <c r="D219" s="0" t="n">
        <f aca="false">'FD run'!C1076</f>
        <v>27.7877205179804</v>
      </c>
    </row>
    <row r="220" customFormat="false" ht="15" hidden="false" customHeight="false" outlineLevel="0" collapsed="false">
      <c r="A220" s="0" t="n">
        <f aca="false">MOD('FD run'!B1077,24)</f>
        <v>17.3333333333333</v>
      </c>
      <c r="B220" s="0" t="n">
        <f aca="false">'FD run'!D1077</f>
        <v>12.341058217488</v>
      </c>
      <c r="C220" s="0" t="n">
        <f aca="false">'5N run'!D1077</f>
        <v>18.4153204186218</v>
      </c>
      <c r="D220" s="0" t="n">
        <f aca="false">'FD run'!C1077</f>
        <v>27.7587704831436</v>
      </c>
    </row>
    <row r="221" customFormat="false" ht="15" hidden="false" customHeight="false" outlineLevel="0" collapsed="false">
      <c r="A221" s="0" t="n">
        <f aca="false">MOD('FD run'!B1078,24)</f>
        <v>17.4166666666667</v>
      </c>
      <c r="B221" s="0" t="n">
        <f aca="false">'FD run'!D1078</f>
        <v>12.1792013931372</v>
      </c>
      <c r="C221" s="0" t="n">
        <f aca="false">'5N run'!D1078</f>
        <v>17.972249740022</v>
      </c>
      <c r="D221" s="0" t="n">
        <f aca="false">'FD run'!C1078</f>
        <v>27.7280314771312</v>
      </c>
    </row>
    <row r="222" customFormat="false" ht="15" hidden="false" customHeight="false" outlineLevel="0" collapsed="false">
      <c r="A222" s="0" t="n">
        <f aca="false">MOD('FD run'!B1079,24)</f>
        <v>17.5</v>
      </c>
      <c r="B222" s="0" t="n">
        <f aca="false">'FD run'!D1079</f>
        <v>12.0125047581428</v>
      </c>
      <c r="C222" s="0" t="n">
        <f aca="false">'5N run'!D1079</f>
        <v>17.5215109905954</v>
      </c>
      <c r="D222" s="0" t="n">
        <f aca="false">'FD run'!C1079</f>
        <v>27.6955181300451</v>
      </c>
    </row>
    <row r="223" customFormat="false" ht="15" hidden="false" customHeight="false" outlineLevel="0" collapsed="false">
      <c r="A223" s="0" t="n">
        <f aca="false">MOD('FD run'!B1080,24)</f>
        <v>17.5833333333333</v>
      </c>
      <c r="B223" s="0" t="n">
        <f aca="false">'FD run'!D1080</f>
        <v>11.8410473002869</v>
      </c>
      <c r="C223" s="0" t="n">
        <f aca="false">'5N run'!D1080</f>
        <v>17.0633186971995</v>
      </c>
      <c r="D223" s="0" t="n">
        <f aca="false">'FD run'!C1080</f>
        <v>27.6612459164778</v>
      </c>
    </row>
    <row r="224" customFormat="false" ht="15" hidden="false" customHeight="false" outlineLevel="0" collapsed="false">
      <c r="A224" s="0" t="n">
        <f aca="false">MOD('FD run'!B1081,24)</f>
        <v>17.6666666666667</v>
      </c>
      <c r="B224" s="0" t="n">
        <f aca="false">'FD run'!D1081</f>
        <v>11.6649102749755</v>
      </c>
      <c r="C224" s="0" t="n">
        <f aca="false">'5N run'!D1081</f>
        <v>16.5978909341799</v>
      </c>
      <c r="D224" s="0" t="n">
        <f aca="false">'FD run'!C1081</f>
        <v>27.6252311481466</v>
      </c>
    </row>
    <row r="225" customFormat="false" ht="15" hidden="false" customHeight="false" outlineLevel="0" collapsed="false">
      <c r="A225" s="0" t="n">
        <f aca="false">MOD('FD run'!B1082,24)</f>
        <v>17.75</v>
      </c>
      <c r="B225" s="0" t="n">
        <f aca="false">'FD run'!D1082</f>
        <v>11.4841771665573</v>
      </c>
      <c r="C225" s="0" t="n">
        <f aca="false">'5N run'!D1082</f>
        <v>16.1254492195789</v>
      </c>
      <c r="D225" s="0" t="n">
        <f aca="false">'FD run'!C1082</f>
        <v>27.5874909661308</v>
      </c>
    </row>
    <row r="226" customFormat="false" ht="15" hidden="false" customHeight="false" outlineLevel="0" collapsed="false">
      <c r="A226" s="0" t="n">
        <f aca="false">MOD('FD run'!B1083,24)</f>
        <v>17.8333333333333</v>
      </c>
      <c r="B226" s="0" t="n">
        <f aca="false">'FD run'!D1083</f>
        <v>11.298933648581</v>
      </c>
      <c r="C226" s="0" t="n">
        <f aca="false">'5N run'!D1083</f>
        <v>15.646218409705</v>
      </c>
      <c r="D226" s="0" t="n">
        <f aca="false">'FD run'!C1083</f>
        <v>27.5480433327129</v>
      </c>
    </row>
    <row r="227" customFormat="false" ht="15" hidden="false" customHeight="false" outlineLevel="0" collapsed="false">
      <c r="A227" s="0" t="n">
        <f aca="false">MOD('FD run'!B1084,24)</f>
        <v>17.9166666666667</v>
      </c>
      <c r="B227" s="0" t="n">
        <f aca="false">'FD run'!D1084</f>
        <v>11.1092675430111</v>
      </c>
      <c r="C227" s="0" t="n">
        <f aca="false">'5N run'!D1084</f>
        <v>15.1604265921126</v>
      </c>
      <c r="D227" s="0" t="n">
        <f aca="false">'FD run'!C1084</f>
        <v>27.50690702283</v>
      </c>
    </row>
    <row r="228" customFormat="false" ht="15" hidden="false" customHeight="false" outlineLevel="0" collapsed="false">
      <c r="A228" s="0" t="n">
        <f aca="false">MOD('FD run'!B1085,24)</f>
        <v>18</v>
      </c>
      <c r="B228" s="0" t="n">
        <f aca="false">'FD run'!D1085</f>
        <v>10.9152687784206</v>
      </c>
      <c r="C228" s="0" t="n">
        <f aca="false">'5N run'!D1085</f>
        <v>14.6683049770456</v>
      </c>
      <c r="D228" s="0" t="n">
        <f aca="false">'FD run'!C1085</f>
        <v>27.4641016151378</v>
      </c>
    </row>
    <row r="229" customFormat="false" ht="15" hidden="false" customHeight="false" outlineLevel="0" collapsed="false">
      <c r="A229" s="0" t="n">
        <f aca="false">MOD('FD run'!B1086,24)</f>
        <v>18.0833333333333</v>
      </c>
      <c r="B229" s="0" t="n">
        <f aca="false">'FD run'!D1086</f>
        <v>10.7170293471816</v>
      </c>
      <c r="C229" s="0" t="n">
        <f aca="false">'5N run'!D1086</f>
        <v>14.1700877873932</v>
      </c>
      <c r="D229" s="0" t="n">
        <f aca="false">'FD run'!C1086</f>
        <v>27.4196474826918</v>
      </c>
    </row>
    <row r="230" customFormat="false" ht="15" hidden="false" customHeight="false" outlineLevel="0" collapsed="false">
      <c r="A230" s="0" t="n">
        <f aca="false">MOD('FD run'!B1087,24)</f>
        <v>18.1666666666667</v>
      </c>
      <c r="B230" s="0" t="n">
        <f aca="false">'FD run'!D1087</f>
        <v>10.5146432616739</v>
      </c>
      <c r="C230" s="0" t="n">
        <f aca="false">'5N run'!D1087</f>
        <v>13.6660121472125</v>
      </c>
      <c r="D230" s="0" t="n">
        <f aca="false">'FD run'!C1087</f>
        <v>27.3735657832515</v>
      </c>
    </row>
    <row r="231" customFormat="false" ht="15" hidden="false" customHeight="false" outlineLevel="0" collapsed="false">
      <c r="A231" s="0" t="n">
        <f aca="false">MOD('FD run'!B1088,24)</f>
        <v>18.25</v>
      </c>
      <c r="B231" s="0" t="n">
        <f aca="false">'FD run'!D1088</f>
        <v>10.3082065095317</v>
      </c>
      <c r="C231" s="0" t="n">
        <f aca="false">'5N run'!D1088</f>
        <v>13.1563179688705</v>
      </c>
      <c r="D231" s="0" t="n">
        <f aca="false">'FD run'!C1088</f>
        <v>27.3258784492102</v>
      </c>
    </row>
    <row r="232" customFormat="false" ht="15" hidden="false" customHeight="false" outlineLevel="0" collapsed="false">
      <c r="A232" s="0" t="n">
        <f aca="false">MOD('FD run'!B1089,24)</f>
        <v>18.3333333333333</v>
      </c>
      <c r="B232" s="0" t="n">
        <f aca="false">'FD run'!D1089</f>
        <v>10.0978170079503</v>
      </c>
      <c r="C232" s="0" t="n">
        <f aca="false">'5N run'!D1089</f>
        <v>12.6412478388584</v>
      </c>
      <c r="D232" s="0" t="n">
        <f aca="false">'FD run'!C1089</f>
        <v>27.276608177156</v>
      </c>
    </row>
    <row r="233" customFormat="false" ht="15" hidden="false" customHeight="false" outlineLevel="0" collapsed="false">
      <c r="A233" s="0" t="n">
        <f aca="false">MOD('FD run'!B1090,24)</f>
        <v>18.4166666666667</v>
      </c>
      <c r="B233" s="0" t="n">
        <f aca="false">'FD run'!D1090</f>
        <v>9.88357455707469</v>
      </c>
      <c r="C233" s="0" t="n">
        <f aca="false">'5N run'!D1090</f>
        <v>12.1210469023335</v>
      </c>
      <c r="D233" s="0" t="n">
        <f aca="false">'FD run'!C1090</f>
        <v>27.2257784170699</v>
      </c>
    </row>
    <row r="234" customFormat="false" ht="15" hidden="false" customHeight="false" outlineLevel="0" collapsed="false">
      <c r="A234" s="0" t="n">
        <f aca="false">MOD('FD run'!B1091,24)</f>
        <v>18.5</v>
      </c>
      <c r="B234" s="0" t="n">
        <f aca="false">'FD run'!D1091</f>
        <v>9.66558079249223</v>
      </c>
      <c r="C234" s="0" t="n">
        <f aca="false">'5N run'!D1091</f>
        <v>11.5959627464438</v>
      </c>
      <c r="D234" s="0" t="n">
        <f aca="false">'FD run'!C1091</f>
        <v>27.1734133611649</v>
      </c>
    </row>
    <row r="235" customFormat="false" ht="15" hidden="false" customHeight="false" outlineLevel="0" collapsed="false">
      <c r="A235" s="0" t="n">
        <f aca="false">MOD('FD run'!B1092,24)</f>
        <v>18.5833333333333</v>
      </c>
      <c r="B235" s="0" t="n">
        <f aca="false">'FD run'!D1092</f>
        <v>9.44393913685107</v>
      </c>
      <c r="C235" s="0" t="n">
        <f aca="false">'5N run'!D1092</f>
        <v>11.0662452824893</v>
      </c>
      <c r="D235" s="0" t="n">
        <f aca="false">'FD run'!C1092</f>
        <v>27.1195379323715</v>
      </c>
    </row>
    <row r="236" customFormat="false" ht="15" hidden="false" customHeight="false" outlineLevel="0" collapsed="false">
      <c r="A236" s="0" t="n">
        <f aca="false">MOD('FD run'!B1093,24)</f>
        <v>18.6666666666667</v>
      </c>
      <c r="B236" s="0" t="n">
        <f aca="false">'FD run'!D1093</f>
        <v>9.21875475062861</v>
      </c>
      <c r="C236" s="0" t="n">
        <f aca="false">'5N run'!D1093</f>
        <v>10.5321466269781</v>
      </c>
      <c r="D236" s="0" t="n">
        <f aca="false">'FD run'!C1093</f>
        <v>27.0641777724759</v>
      </c>
    </row>
    <row r="237" customFormat="false" ht="15" hidden="false" customHeight="false" outlineLevel="0" collapsed="false">
      <c r="A237" s="0" t="n">
        <f aca="false">MOD('FD run'!B1094,24)</f>
        <v>18.75</v>
      </c>
      <c r="B237" s="0" t="n">
        <f aca="false">'FD run'!D1094</f>
        <v>8.99013448207308</v>
      </c>
      <c r="C237" s="0" t="n">
        <f aca="false">'5N run'!D1094</f>
        <v>9.99392098163245</v>
      </c>
      <c r="D237" s="0" t="n">
        <f aca="false">'FD run'!C1094</f>
        <v>27.0073592299159</v>
      </c>
    </row>
    <row r="238" customFormat="false" ht="15" hidden="false" customHeight="false" outlineLevel="0" collapsed="false">
      <c r="A238" s="0" t="n">
        <f aca="false">MOD('FD run'!B1095,24)</f>
        <v>18.8333333333333</v>
      </c>
      <c r="B238" s="0" t="n">
        <f aca="false">'FD run'!D1095</f>
        <v>8.75818681634088</v>
      </c>
      <c r="C238" s="0" t="n">
        <f aca="false">'5N run'!D1095</f>
        <v>9.45182451240214</v>
      </c>
      <c r="D238" s="0" t="n">
        <f aca="false">'FD run'!C1095</f>
        <v>26.9491093472405</v>
      </c>
    </row>
    <row r="239" customFormat="false" ht="15" hidden="false" customHeight="false" outlineLevel="0" collapsed="false">
      <c r="A239" s="0" t="n">
        <f aca="false">MOD('FD run'!B1096,24)</f>
        <v>18.9166666666667</v>
      </c>
      <c r="B239" s="0" t="n">
        <f aca="false">'FD run'!D1096</f>
        <v>8.52302182385623</v>
      </c>
      <c r="C239" s="0" t="n">
        <f aca="false">'5N run'!D1096</f>
        <v>8.90611522754363</v>
      </c>
      <c r="D239" s="0" t="n">
        <f aca="false">'FD run'!C1096</f>
        <v>26.889455848239</v>
      </c>
    </row>
    <row r="240" customFormat="false" ht="15" hidden="false" customHeight="false" outlineLevel="0" collapsed="false">
      <c r="A240" s="0" t="n">
        <f aca="false">MOD('FD run'!B1097,24)</f>
        <v>19</v>
      </c>
      <c r="B240" s="0" t="n">
        <f aca="false">'FD run'!D1097</f>
        <v>8.28475110791548</v>
      </c>
      <c r="C240" s="0" t="n">
        <f aca="false">'5N run'!D1097</f>
        <v>8.35705285482226</v>
      </c>
      <c r="D240" s="0" t="n">
        <f aca="false">'FD run'!C1097</f>
        <v>26.8284271247462</v>
      </c>
    </row>
    <row r="241" customFormat="false" ht="15" hidden="false" customHeight="false" outlineLevel="0" collapsed="false">
      <c r="A241" s="0" t="n">
        <f aca="false">MOD('FD run'!B1098,24)</f>
        <v>19.0833333333333</v>
      </c>
      <c r="B241" s="0" t="n">
        <f aca="false">'FD run'!D1098</f>
        <v>8.04348775156187</v>
      </c>
      <c r="C241" s="0" t="n">
        <f aca="false">'5N run'!D1098</f>
        <v>7.80489871789519</v>
      </c>
      <c r="D241" s="0" t="n">
        <f aca="false">'FD run'!C1098</f>
        <v>26.7660522231291</v>
      </c>
    </row>
    <row r="242" customFormat="false" ht="15" hidden="false" customHeight="false" outlineLevel="0" collapsed="false">
      <c r="A242" s="0" t="n">
        <f aca="false">MOD('FD run'!B1099,24)</f>
        <v>19.1666666666667</v>
      </c>
      <c r="B242" s="0" t="n">
        <f aca="false">'FD run'!D1099</f>
        <v>7.79934626375638</v>
      </c>
      <c r="C242" s="0" t="n">
        <f aca="false">'5N run'!D1099</f>
        <v>7.24991561193589</v>
      </c>
      <c r="D242" s="0" t="n">
        <f aca="false">'FD run'!C1099</f>
        <v>26.7023608304626</v>
      </c>
    </row>
    <row r="243" customFormat="false" ht="15" hidden="false" customHeight="false" outlineLevel="0" collapsed="false">
      <c r="A243" s="0" t="n">
        <f aca="false">MOD('FD run'!B1100,24)</f>
        <v>19.25</v>
      </c>
      <c r="B243" s="0" t="n">
        <f aca="false">'FD run'!D1100</f>
        <v>7.5524425248702</v>
      </c>
      <c r="C243" s="0" t="n">
        <f aca="false">'5N run'!D1100</f>
        <v>6.69236767855798</v>
      </c>
      <c r="D243" s="0" t="n">
        <f aca="false">'FD run'!C1100</f>
        <v>26.6373832604003</v>
      </c>
    </row>
    <row r="244" customFormat="false" ht="15" hidden="false" customHeight="false" outlineLevel="0" collapsed="false">
      <c r="A244" s="0" t="n">
        <f aca="false">MOD('FD run'!B1101,24)</f>
        <v>19.3333333333333</v>
      </c>
      <c r="B244" s="0" t="n">
        <f aca="false">'FD run'!D1101</f>
        <v>7.30289373152368</v>
      </c>
      <c r="C244" s="0" t="n">
        <f aca="false">'5N run'!D1101</f>
        <v>6.13252028009758</v>
      </c>
      <c r="D244" s="0" t="n">
        <f aca="false">'FD run'!C1101</f>
        <v>26.5711504387462</v>
      </c>
    </row>
    <row r="245" customFormat="false" ht="15" hidden="false" customHeight="false" outlineLevel="0" collapsed="false">
      <c r="A245" s="0" t="n">
        <f aca="false">MOD('FD run'!B1102,24)</f>
        <v>19.4166666666667</v>
      </c>
      <c r="B245" s="0" t="n">
        <f aca="false">'FD run'!D1102</f>
        <v>7.05081834079951</v>
      </c>
      <c r="C245" s="0" t="n">
        <f aca="false">'5N run'!D1102</f>
        <v>5.57063987331547</v>
      </c>
      <c r="D245" s="0" t="n">
        <f aca="false">'FD run'!C1102</f>
        <v>26.5036938887362</v>
      </c>
    </row>
    <row r="246" customFormat="false" ht="15" hidden="false" customHeight="false" outlineLevel="0" collapsed="false">
      <c r="A246" s="0" t="n">
        <f aca="false">MOD('FD run'!B1103,24)</f>
        <v>19.5</v>
      </c>
      <c r="B246" s="0" t="n">
        <f aca="false">'FD run'!D1103</f>
        <v>6.79633601385637</v>
      </c>
      <c r="C246" s="0" t="n">
        <f aca="false">'5N run'!D1103</f>
        <v>5.00699388257827</v>
      </c>
      <c r="D246" s="0" t="n">
        <f aca="false">'FD run'!C1103</f>
        <v>26.4350457160349</v>
      </c>
    </row>
    <row r="247" customFormat="false" ht="15" hidden="false" customHeight="false" outlineLevel="0" collapsed="false">
      <c r="A247" s="0" t="n">
        <f aca="false">MOD('FD run'!B1104,24)</f>
        <v>19.5833333333333</v>
      </c>
      <c r="B247" s="0" t="n">
        <f aca="false">'FD run'!D1104</f>
        <v>6.53956755896796</v>
      </c>
      <c r="C247" s="0" t="n">
        <f aca="false">'5N run'!D1104</f>
        <v>4.44185057257811</v>
      </c>
      <c r="D247" s="0" t="n">
        <f aca="false">'FD run'!C1104</f>
        <v>26.3652385934543</v>
      </c>
    </row>
    <row r="248" customFormat="false" ht="15" hidden="false" customHeight="false" outlineLevel="0" collapsed="false">
      <c r="A248" s="0" t="n">
        <f aca="false">MOD('FD run'!B1105,24)</f>
        <v>19.6666666666667</v>
      </c>
      <c r="B248" s="0" t="n">
        <f aca="false">'FD run'!D1105</f>
        <v>6.28063487401823</v>
      </c>
      <c r="C248" s="0" t="n">
        <f aca="false">'5N run'!D1105</f>
        <v>3.87547892065389</v>
      </c>
      <c r="D248" s="0" t="n">
        <f aca="false">'FD run'!C1105</f>
        <v>26.2943057454042</v>
      </c>
    </row>
    <row r="249" customFormat="false" ht="15" hidden="false" customHeight="false" outlineLevel="0" collapsed="false">
      <c r="A249" s="0" t="n">
        <f aca="false">MOD('FD run'!B1106,24)</f>
        <v>19.75</v>
      </c>
      <c r="B249" s="0" t="n">
        <f aca="false">'FD run'!D1106</f>
        <v>6.01966088847669</v>
      </c>
      <c r="C249" s="0" t="n">
        <f aca="false">'5N run'!D1106</f>
        <v>3.3081484887725</v>
      </c>
      <c r="D249" s="0" t="n">
        <f aca="false">'FD run'!C1106</f>
        <v>26.2222809320784</v>
      </c>
    </row>
    <row r="250" customFormat="false" ht="15" hidden="false" customHeight="false" outlineLevel="0" collapsed="false">
      <c r="A250" s="0" t="n">
        <f aca="false">MOD('FD run'!B1107,24)</f>
        <v>19.8333333333333</v>
      </c>
      <c r="B250" s="0" t="n">
        <f aca="false">'FD run'!D1107</f>
        <v>5.7567695048828</v>
      </c>
      <c r="C250" s="0" t="n">
        <f aca="false">'5N run'!D1107</f>
        <v>2.74012929523135</v>
      </c>
      <c r="D250" s="0" t="n">
        <f aca="false">'FD run'!C1107</f>
        <v>26.1491984333873</v>
      </c>
    </row>
    <row r="251" customFormat="false" ht="15" hidden="false" customHeight="false" outlineLevel="0" collapsed="false">
      <c r="A251" s="0" t="n">
        <f aca="false">MOD('FD run'!B1108,24)</f>
        <v>19.9166666666667</v>
      </c>
      <c r="B251" s="0" t="n">
        <f aca="false">'FD run'!D1108</f>
        <v>5.49208553986784</v>
      </c>
      <c r="C251" s="0" t="n">
        <f aca="false">'5N run'!D1108</f>
        <v>2.17169168614477</v>
      </c>
      <c r="D251" s="0" t="n">
        <f aca="false">'FD run'!C1108</f>
        <v>26.0750930326421</v>
      </c>
    </row>
    <row r="252" customFormat="false" ht="15" hidden="false" customHeight="false" outlineLevel="0" collapsed="false">
      <c r="A252" s="0" t="n">
        <f aca="false">MOD('FD run'!B1109,24)</f>
        <v>20</v>
      </c>
      <c r="B252" s="0" t="n">
        <f aca="false">'FD run'!D1109</f>
        <v>5.22573466474148</v>
      </c>
      <c r="C252" s="0" t="n">
        <f aca="false">'5N run'!D1109</f>
        <v>1.60310620677352</v>
      </c>
      <c r="D252" s="0" t="n">
        <f aca="false">'FD run'!C1109</f>
        <v>26</v>
      </c>
    </row>
    <row r="253" customFormat="false" ht="15" hidden="false" customHeight="false" outlineLevel="0" collapsed="false">
      <c r="A253" s="0" t="n">
        <f aca="false">MOD('FD run'!B1110,24)</f>
        <v>20.0833333333333</v>
      </c>
      <c r="B253" s="0" t="n">
        <f aca="false">'FD run'!D1110</f>
        <v>4.95784334567151</v>
      </c>
      <c r="C253" s="0" t="n">
        <f aca="false">'5N run'!D1110</f>
        <v>1.03464347276006</v>
      </c>
      <c r="D253" s="0" t="n">
        <f aca="false">'FD run'!C1110</f>
        <v>25.9239550756776</v>
      </c>
    </row>
    <row r="254" customFormat="false" ht="15" hidden="false" customHeight="false" outlineLevel="0" collapsed="false">
      <c r="A254" s="0" t="n">
        <f aca="false">MOD('FD run'!B1111,24)</f>
        <v>20.1666666666667</v>
      </c>
      <c r="B254" s="0" t="n">
        <f aca="false">'FD run'!D1111</f>
        <v>4.6885387834854</v>
      </c>
      <c r="C254" s="0" t="n">
        <f aca="false">'5N run'!D1111</f>
        <v>0.466574041330038</v>
      </c>
      <c r="D254" s="0" t="n">
        <f aca="false">'FD run'!C1111</f>
        <v>25.8469944529401</v>
      </c>
    </row>
    <row r="255" customFormat="false" ht="15" hidden="false" customHeight="false" outlineLevel="0" collapsed="false">
      <c r="A255" s="0" t="n">
        <f aca="false">MOD('FD run'!B1112,24)</f>
        <v>20.25</v>
      </c>
      <c r="B255" s="0" t="n">
        <f aca="false">'FD run'!D1112</f>
        <v>4.41794885312249</v>
      </c>
      <c r="C255" s="0" t="n">
        <f aca="false">'5N run'!D1112</f>
        <v>-0.100831717478218</v>
      </c>
      <c r="D255" s="0" t="n">
        <f aca="false">'FD run'!C1112</f>
        <v>25.769154760876</v>
      </c>
    </row>
    <row r="256" customFormat="false" ht="15" hidden="false" customHeight="false" outlineLevel="0" collapsed="false">
      <c r="A256" s="0" t="n">
        <f aca="false">MOD('FD run'!B1113,24)</f>
        <v>20.3333333333333</v>
      </c>
      <c r="B256" s="0" t="n">
        <f aca="false">'FD run'!D1113</f>
        <v>4.14620204276468</v>
      </c>
      <c r="C256" s="0" t="n">
        <f aca="false">'5N run'!D1113</f>
        <v>-0.667303749495519</v>
      </c>
      <c r="D256" s="0" t="n">
        <f aca="false">'FD run'!C1113</f>
        <v>25.6904730469628</v>
      </c>
    </row>
    <row r="257" customFormat="false" ht="15" hidden="false" customHeight="false" outlineLevel="0" collapsed="false">
      <c r="A257" s="0" t="n">
        <f aca="false">MOD('FD run'!B1114,24)</f>
        <v>20.4166666666667</v>
      </c>
      <c r="B257" s="0" t="n">
        <f aca="false">'FD run'!D1114</f>
        <v>3.87342739267597</v>
      </c>
      <c r="C257" s="0" t="n">
        <f aca="false">'5N run'!D1114</f>
        <v>-1.23257244495291</v>
      </c>
      <c r="D257" s="0" t="n">
        <f aca="false">'FD run'!C1114</f>
        <v>25.6109867594349</v>
      </c>
    </row>
    <row r="258" customFormat="false" ht="15" hidden="false" customHeight="false" outlineLevel="0" collapsed="false">
      <c r="A258" s="0" t="n">
        <f aca="false">MOD('FD run'!B1115,24)</f>
        <v>20.5</v>
      </c>
      <c r="B258" s="0" t="n">
        <f aca="false">'FD run'!D1115</f>
        <v>3.59975443377938</v>
      </c>
      <c r="C258" s="0" t="n">
        <f aca="false">'5N run'!D1115</f>
        <v>-1.79636876680086</v>
      </c>
      <c r="D258" s="0" t="n">
        <f aca="false">'FD run'!C1115</f>
        <v>25.5307337294604</v>
      </c>
    </row>
    <row r="259" customFormat="false" ht="15" hidden="false" customHeight="false" outlineLevel="0" collapsed="false">
      <c r="A259" s="0" t="n">
        <f aca="false">MOD('FD run'!B1116,24)</f>
        <v>20.5833333333333</v>
      </c>
      <c r="B259" s="0" t="n">
        <f aca="false">'FD run'!D1116</f>
        <v>3.32531312599917</v>
      </c>
      <c r="C259" s="0" t="n">
        <f aca="false">'5N run'!D1116</f>
        <v>-2.35842437875741</v>
      </c>
      <c r="D259" s="0" t="n">
        <f aca="false">'FD run'!C1116</f>
        <v>25.4497521531348</v>
      </c>
    </row>
    <row r="260" customFormat="false" ht="15" hidden="false" customHeight="false" outlineLevel="0" collapsed="false">
      <c r="A260" s="0" t="n">
        <f aca="false">MOD('FD run'!B1117,24)</f>
        <v>20.6666666666667</v>
      </c>
      <c r="B260" s="0" t="n">
        <f aca="false">'FD run'!D1117</f>
        <v>3.05023379640047</v>
      </c>
      <c r="C260" s="0" t="n">
        <f aca="false">'5N run'!D1117</f>
        <v>-2.91847177302092</v>
      </c>
      <c r="D260" s="0" t="n">
        <f aca="false">'FD run'!C1117</f>
        <v>25.3680805733027</v>
      </c>
    </row>
    <row r="261" customFormat="false" ht="15" hidden="false" customHeight="false" outlineLevel="0" collapsed="false">
      <c r="A261" s="0" t="n">
        <f aca="false">MOD('FD run'!B1118,24)</f>
        <v>20.75</v>
      </c>
      <c r="B261" s="0" t="n">
        <f aca="false">'FD run'!D1118</f>
        <v>2.77464707715355</v>
      </c>
      <c r="C261" s="0" t="n">
        <f aca="false">'5N run'!D1118</f>
        <v>-3.47624439758926</v>
      </c>
      <c r="D261" s="0" t="n">
        <f aca="false">'FD run'!C1118</f>
        <v>25.2857578612126</v>
      </c>
    </row>
    <row r="262" customFormat="false" ht="15" hidden="false" customHeight="false" outlineLevel="0" collapsed="false">
      <c r="A262" s="0" t="n">
        <f aca="false">MOD('FD run'!B1119,24)</f>
        <v>20.8333333333333</v>
      </c>
      <c r="B262" s="0" t="n">
        <f aca="false">'FD run'!D1119</f>
        <v>2.49868384335242</v>
      </c>
      <c r="C262" s="0" t="n">
        <f aca="false">'5N run'!D1119</f>
        <v>-4.03147678312482</v>
      </c>
      <c r="D262" s="0" t="n">
        <f aca="false">'FD run'!C1119</f>
        <v>25.2028231980171</v>
      </c>
    </row>
    <row r="263" customFormat="false" ht="15" hidden="false" customHeight="false" outlineLevel="0" collapsed="false">
      <c r="A263" s="0" t="n">
        <f aca="false">MOD('FD run'!B1120,24)</f>
        <v>20.9166666666667</v>
      </c>
      <c r="B263" s="0" t="n">
        <f aca="false">'FD run'!D1120</f>
        <v>2.22247515071841</v>
      </c>
      <c r="C263" s="0" t="n">
        <f aca="false">'5N run'!D1120</f>
        <v>-4.58390466930333</v>
      </c>
      <c r="D263" s="0" t="n">
        <f aca="false">'FD run'!C1120</f>
        <v>25.119316056124</v>
      </c>
    </row>
    <row r="264" customFormat="false" ht="15" hidden="false" customHeight="false" outlineLevel="0" collapsed="false">
      <c r="A264" s="0" t="n">
        <f aca="false">MOD('FD run'!B1121,24)</f>
        <v>21</v>
      </c>
      <c r="B264" s="0" t="n">
        <f aca="false">'FD run'!D1121</f>
        <v>1.9461521732182</v>
      </c>
      <c r="C264" s="0" t="n">
        <f aca="false">'5N run'!D1121</f>
        <v>-5.13326513058698</v>
      </c>
      <c r="D264" s="0" t="n">
        <f aca="false">'FD run'!C1121</f>
        <v>25.0352761804101</v>
      </c>
    </row>
    <row r="265" customFormat="false" ht="15" hidden="false" customHeight="false" outlineLevel="0" collapsed="false">
      <c r="A265" s="0" t="n">
        <f aca="false">MOD('FD run'!B1122,24)</f>
        <v>21.0833333333333</v>
      </c>
      <c r="B265" s="0" t="n">
        <f aca="false">'FD run'!D1122</f>
        <v>1.66984614062437</v>
      </c>
      <c r="C265" s="0" t="n">
        <f aca="false">'5N run'!D1122</f>
        <v>-5.67929670136354</v>
      </c>
      <c r="D265" s="0" t="n">
        <f aca="false">'FD run'!C1122</f>
        <v>24.9507435693047</v>
      </c>
    </row>
    <row r="266" customFormat="false" ht="15" hidden="false" customHeight="false" outlineLevel="0" collapsed="false">
      <c r="A266" s="0" t="n">
        <f aca="false">MOD('FD run'!B1123,24)</f>
        <v>21.1666666666667</v>
      </c>
      <c r="B266" s="0" t="n">
        <f aca="false">'FD run'!D1123</f>
        <v>1.3936882760507</v>
      </c>
      <c r="C266" s="0" t="n">
        <f aca="false">'5N run'!D1123</f>
        <v>-6.22173950038943</v>
      </c>
      <c r="D266" s="0" t="n">
        <f aca="false">'FD run'!C1123</f>
        <v>24.8657584557524</v>
      </c>
    </row>
    <row r="267" customFormat="false" ht="15" hidden="false" customHeight="false" outlineLevel="0" collapsed="false">
      <c r="A267" s="0" t="n">
        <f aca="false">MOD('FD run'!B1124,24)</f>
        <v>21.25</v>
      </c>
      <c r="B267" s="0" t="n">
        <f aca="false">'FD run'!D1124</f>
        <v>1.11780973349007</v>
      </c>
      <c r="C267" s="0" t="n">
        <f aca="false">'5N run'!D1124</f>
        <v>-6.76033535447905</v>
      </c>
      <c r="D267" s="0" t="n">
        <f aca="false">'FD run'!C1124</f>
        <v>24.7803612880645</v>
      </c>
    </row>
    <row r="268" customFormat="false" ht="15" hidden="false" customHeight="false" outlineLevel="0" collapsed="false">
      <c r="A268" s="0" t="n">
        <f aca="false">MOD('FD run'!B1125,24)</f>
        <v>21.3333333333333</v>
      </c>
      <c r="B268" s="0" t="n">
        <f aca="false">'FD run'!D1125</f>
        <v>0.842341535384906</v>
      </c>
      <c r="C268" s="0" t="n">
        <f aca="false">'5N run'!D1125</f>
        <v>-7.29482792138191</v>
      </c>
      <c r="D268" s="0" t="n">
        <f aca="false">'FD run'!C1125</f>
        <v>24.6945927106677</v>
      </c>
    </row>
    <row r="269" customFormat="false" ht="15" hidden="false" customHeight="false" outlineLevel="0" collapsed="false">
      <c r="A269" s="0" t="n">
        <f aca="false">MOD('FD run'!B1126,24)</f>
        <v>21.4166666666667</v>
      </c>
      <c r="B269" s="0" t="n">
        <f aca="false">'FD run'!D1126</f>
        <v>0.567414510261371</v>
      </c>
      <c r="C269" s="0" t="n">
        <f aca="false">'5N run'!D1126</f>
        <v>-7.82496281178699</v>
      </c>
      <c r="D269" s="0" t="n">
        <f aca="false">'FD run'!C1126</f>
        <v>24.6084935447597</v>
      </c>
    </row>
    <row r="270" customFormat="false" ht="15" hidden="false" customHeight="false" outlineLevel="0" collapsed="false">
      <c r="A270" s="0" t="n">
        <f aca="false">MOD('FD run'!B1127,24)</f>
        <v>21.5</v>
      </c>
      <c r="B270" s="0" t="n">
        <f aca="false">'FD run'!D1127</f>
        <v>0.293159230454985</v>
      </c>
      <c r="C270" s="0" t="n">
        <f aca="false">'5N run'!D1127</f>
        <v>-8.3504877103984</v>
      </c>
      <c r="D270" s="0" t="n">
        <f aca="false">'FD run'!C1127</f>
        <v>24.5221047688802</v>
      </c>
    </row>
    <row r="271" customFormat="false" ht="15" hidden="false" customHeight="false" outlineLevel="0" collapsed="false">
      <c r="A271" s="0" t="n">
        <f aca="false">MOD('FD run'!B1128,24)</f>
        <v>21.5833333333333</v>
      </c>
      <c r="B271" s="0" t="n">
        <f aca="false">'FD run'!D1128</f>
        <v>0.0197059499583929</v>
      </c>
      <c r="C271" s="0" t="n">
        <f aca="false">'5N run'!D1128</f>
        <v>-8.87115249602421</v>
      </c>
      <c r="D271" s="0" t="n">
        <f aca="false">'FD run'!C1128</f>
        <v>24.4354674994079</v>
      </c>
    </row>
    <row r="272" customFormat="false" ht="15" hidden="false" customHeight="false" outlineLevel="0" collapsed="false">
      <c r="A272" s="0" t="n">
        <f aca="false">MOD('FD run'!B1129,24)</f>
        <v>21.6666666666667</v>
      </c>
      <c r="B272" s="0" t="n">
        <f aca="false">'FD run'!D1129</f>
        <v>-0.252815457579586</v>
      </c>
      <c r="C272" s="0" t="n">
        <f aca="false">'5N run'!D1129</f>
        <v>-9.38670936062073</v>
      </c>
      <c r="D272" s="0" t="n">
        <f aca="false">'FD run'!C1129</f>
        <v>24.3486229709906</v>
      </c>
    </row>
    <row r="273" customFormat="false" ht="15" hidden="false" customHeight="false" outlineLevel="0" collapsed="false">
      <c r="A273" s="0" t="n">
        <f aca="false">MOD('FD run'!B1130,24)</f>
        <v>21.75</v>
      </c>
      <c r="B273" s="0" t="n">
        <f aca="false">'FD run'!D1130</f>
        <v>-0.524275560672567</v>
      </c>
      <c r="C273" s="0" t="n">
        <f aca="false">'5N run'!D1130</f>
        <v>-9.89691292723481</v>
      </c>
      <c r="D273" s="0" t="n">
        <f aca="false">'FD run'!C1130</f>
        <v>24.2616125169206</v>
      </c>
    </row>
    <row r="274" customFormat="false" ht="15" hidden="false" customHeight="false" outlineLevel="0" collapsed="false">
      <c r="A274" s="0" t="n">
        <f aca="false">MOD('FD run'!B1131,24)</f>
        <v>21.8333333333333</v>
      </c>
      <c r="B274" s="0" t="n">
        <f aca="false">'FD run'!D1131</f>
        <v>-0.794545431606536</v>
      </c>
      <c r="C274" s="0" t="n">
        <f aca="false">'5N run'!D1131</f>
        <v>-10.401520366791</v>
      </c>
      <c r="D274" s="0" t="n">
        <f aca="false">'FD run'!C1131</f>
        <v>24.1744775494614</v>
      </c>
    </row>
    <row r="275" customFormat="false" ht="15" hidden="false" customHeight="false" outlineLevel="0" collapsed="false">
      <c r="A275" s="0" t="n">
        <f aca="false">MOD('FD run'!B1132,24)</f>
        <v>21.9166666666667</v>
      </c>
      <c r="B275" s="0" t="n">
        <f aca="false">'FD run'!D1132</f>
        <v>-1.06349670780898</v>
      </c>
      <c r="C275" s="0" t="n">
        <f aca="false">'5N run'!D1132</f>
        <v>-10.9002915136649</v>
      </c>
      <c r="D275" s="0" t="n">
        <f aca="false">'FD run'!C1132</f>
        <v>24.0872595401382</v>
      </c>
    </row>
    <row r="276" customFormat="false" ht="15" hidden="false" customHeight="false" outlineLevel="0" collapsed="false">
      <c r="A276" s="0" t="n">
        <f aca="false">MOD('FD run'!B1133,24)</f>
        <v>22</v>
      </c>
      <c r="B276" s="0" t="n">
        <f aca="false">'FD run'!D1133</f>
        <v>-1.33100165294847</v>
      </c>
      <c r="C276" s="0" t="n">
        <f aca="false">'5N run'!D1133</f>
        <v>-11.3929889799883</v>
      </c>
      <c r="D276" s="0" t="n">
        <f aca="false">'FD run'!C1133</f>
        <v>24</v>
      </c>
    </row>
    <row r="277" customFormat="false" ht="15" hidden="false" customHeight="false" outlineLevel="0" collapsed="false">
      <c r="A277" s="0" t="n">
        <f aca="false">MOD('FD run'!B1134,24)</f>
        <v>22.0833333333333</v>
      </c>
      <c r="B277" s="0" t="n">
        <f aca="false">'FD run'!D1134</f>
        <v>-1.59693321773808</v>
      </c>
      <c r="C277" s="0" t="n">
        <f aca="false">'5N run'!D1134</f>
        <v>-11.8793782686342</v>
      </c>
      <c r="D277" s="0" t="n">
        <f aca="false">'FD run'!C1134</f>
        <v>23.9127404598618</v>
      </c>
    </row>
    <row r="278" customFormat="false" ht="15" hidden="false" customHeight="false" outlineLevel="0" collapsed="false">
      <c r="A278" s="0" t="n">
        <f aca="false">MOD('FD run'!B1135,24)</f>
        <v>22.1666666666667</v>
      </c>
      <c r="B278" s="0" t="n">
        <f aca="false">'FD run'!D1135</f>
        <v>-1.86116510040951</v>
      </c>
      <c r="C278" s="0" t="n">
        <f aca="false">'5N run'!D1135</f>
        <v>-12.3592278848237</v>
      </c>
      <c r="D278" s="0" t="n">
        <f aca="false">'FD run'!C1135</f>
        <v>23.8255224505387</v>
      </c>
    </row>
    <row r="279" customFormat="false" ht="15" hidden="false" customHeight="false" outlineLevel="0" collapsed="false">
      <c r="A279" s="0" t="n">
        <f aca="false">MOD('FD run'!B1136,24)</f>
        <v>22.25</v>
      </c>
      <c r="B279" s="0" t="n">
        <f aca="false">'FD run'!D1136</f>
        <v>-2.12357180683248</v>
      </c>
      <c r="C279" s="0" t="n">
        <f aca="false">'5N run'!D1136</f>
        <v>-12.8323094463054</v>
      </c>
      <c r="D279" s="0" t="n">
        <f aca="false">'FD run'!C1136</f>
        <v>23.7383874830794</v>
      </c>
    </row>
    <row r="280" customFormat="false" ht="15" hidden="false" customHeight="false" outlineLevel="0" collapsed="false">
      <c r="A280" s="0" t="n">
        <f aca="false">MOD('FD run'!B1137,24)</f>
        <v>22.3333333333333</v>
      </c>
      <c r="B280" s="0" t="n">
        <f aca="false">'FD run'!D1137</f>
        <v>-2.38402871025025</v>
      </c>
      <c r="C280" s="0" t="n">
        <f aca="false">'5N run'!D1137</f>
        <v>-13.2983977920531</v>
      </c>
      <c r="D280" s="0" t="n">
        <f aca="false">'FD run'!C1137</f>
        <v>23.6513770290094</v>
      </c>
    </row>
    <row r="281" customFormat="false" ht="15" hidden="false" customHeight="false" outlineLevel="0" collapsed="false">
      <c r="A281" s="0" t="n">
        <f aca="false">MOD('FD run'!B1138,24)</f>
        <v>22.4166666666667</v>
      </c>
      <c r="B281" s="0" t="n">
        <f aca="false">'FD run'!D1138</f>
        <v>-2.64241211060129</v>
      </c>
      <c r="C281" s="0" t="n">
        <f aca="false">'5N run'!D1138</f>
        <v>-13.7572710894303</v>
      </c>
      <c r="D281" s="0" t="n">
        <f aca="false">'FD run'!C1138</f>
        <v>23.5645325005921</v>
      </c>
    </row>
    <row r="282" customFormat="false" ht="15" hidden="false" customHeight="false" outlineLevel="0" collapsed="false">
      <c r="A282" s="0" t="n">
        <f aca="false">MOD('FD run'!B1139,24)</f>
        <v>22.5</v>
      </c>
      <c r="B282" s="0" t="n">
        <f aca="false">'FD run'!D1139</f>
        <v>-2.89859929340018</v>
      </c>
      <c r="C282" s="0" t="n">
        <f aca="false">'5N run'!D1139</f>
        <v>-14.2087109397702</v>
      </c>
      <c r="D282" s="0" t="n">
        <f aca="false">'FD run'!C1139</f>
        <v>23.4778952311198</v>
      </c>
    </row>
    <row r="283" customFormat="false" ht="15" hidden="false" customHeight="false" outlineLevel="0" collapsed="false">
      <c r="A283" s="0" t="n">
        <f aca="false">MOD('FD run'!B1140,24)</f>
        <v>22.5833333333333</v>
      </c>
      <c r="B283" s="0" t="n">
        <f aca="false">'FD run'!D1140</f>
        <v>-3.15246858814966</v>
      </c>
      <c r="C283" s="0" t="n">
        <f aca="false">'5N run'!D1140</f>
        <v>-14.6525024823224</v>
      </c>
      <c r="D283" s="0" t="n">
        <f aca="false">'FD run'!C1140</f>
        <v>23.3915064552403</v>
      </c>
    </row>
    <row r="284" customFormat="false" ht="15" hidden="false" customHeight="false" outlineLevel="0" collapsed="false">
      <c r="A284" s="0" t="n">
        <f aca="false">MOD('FD run'!B1141,24)</f>
        <v>22.6666666666667</v>
      </c>
      <c r="B284" s="0" t="n">
        <f aca="false">'FD run'!D1141</f>
        <v>-3.40389942625556</v>
      </c>
      <c r="C284" s="0" t="n">
        <f aca="false">'5N run'!D1141</f>
        <v>-15.0884344965141</v>
      </c>
      <c r="D284" s="0" t="n">
        <f aca="false">'FD run'!C1141</f>
        <v>23.3054072893323</v>
      </c>
    </row>
    <row r="285" customFormat="false" ht="15" hidden="false" customHeight="false" outlineLevel="0" collapsed="false">
      <c r="A285" s="0" t="n">
        <f aca="false">MOD('FD run'!B1142,24)</f>
        <v>22.75</v>
      </c>
      <c r="B285" s="0" t="n">
        <f aca="false">'FD run'!D1142</f>
        <v>-3.65277239841692</v>
      </c>
      <c r="C285" s="0" t="n">
        <f aca="false">'5N run'!D1142</f>
        <v>-15.5162995024802</v>
      </c>
      <c r="D285" s="0" t="n">
        <f aca="false">'FD run'!C1142</f>
        <v>23.2196387119355</v>
      </c>
    </row>
    <row r="286" customFormat="false" ht="15" hidden="false" customHeight="false" outlineLevel="0" collapsed="false">
      <c r="A286" s="0" t="n">
        <f aca="false">MOD('FD run'!B1143,24)</f>
        <v>22.8333333333333</v>
      </c>
      <c r="B286" s="0" t="n">
        <f aca="false">'FD run'!D1143</f>
        <v>-3.89896931146523</v>
      </c>
      <c r="C286" s="0" t="n">
        <f aca="false">'5N run'!D1143</f>
        <v>-15.9358938598127</v>
      </c>
      <c r="D286" s="0" t="n">
        <f aca="false">'FD run'!C1143</f>
        <v>23.1342415442476</v>
      </c>
    </row>
    <row r="287" customFormat="false" ht="15" hidden="false" customHeight="false" outlineLevel="0" collapsed="false">
      <c r="A287" s="0" t="n">
        <f aca="false">MOD('FD run'!B1144,24)</f>
        <v>22.9166666666667</v>
      </c>
      <c r="B287" s="0" t="n">
        <f aca="false">'FD run'!D1144</f>
        <v>-4.14237324462386</v>
      </c>
      <c r="C287" s="0" t="n">
        <f aca="false">'5N run'!D1144</f>
        <v>-16.3470178644819</v>
      </c>
      <c r="D287" s="0" t="n">
        <f aca="false">'FD run'!C1144</f>
        <v>23.0492564306953</v>
      </c>
    </row>
    <row r="288" customFormat="false" ht="15" hidden="false" customHeight="false" outlineLevel="0" collapsed="false">
      <c r="A288" s="0" t="n">
        <f aca="false">MOD('FD run'!B1145,24)</f>
        <v>23</v>
      </c>
      <c r="B288" s="0" t="n">
        <f aca="false">'FD run'!D1145</f>
        <v>-4.38286860516235</v>
      </c>
      <c r="C288" s="0" t="n">
        <f aca="false">'5N run'!D1145</f>
        <v>-16.7494758438853</v>
      </c>
      <c r="D288" s="0" t="n">
        <f aca="false">'FD run'!C1145</f>
        <v>22.9647238195899</v>
      </c>
    </row>
    <row r="289" customFormat="false" ht="15" hidden="false" customHeight="false" outlineLevel="0" collapsed="false">
      <c r="A289" s="0" t="n">
        <f aca="false">MOD('FD run'!B1146,24)</f>
        <v>23.0833333333333</v>
      </c>
      <c r="B289" s="0" t="n">
        <f aca="false">'FD run'!D1146</f>
        <v>-4.62034118341867</v>
      </c>
      <c r="C289" s="0" t="n">
        <f aca="false">'5N run'!D1146</f>
        <v>-17.1430762499771</v>
      </c>
      <c r="D289" s="0" t="n">
        <f aca="false">'FD run'!C1146</f>
        <v>22.880683943876</v>
      </c>
    </row>
    <row r="290" customFormat="false" ht="15" hidden="false" customHeight="false" outlineLevel="0" collapsed="false">
      <c r="A290" s="0" t="n">
        <f aca="false">MOD('FD run'!B1147,24)</f>
        <v>23.1666666666667</v>
      </c>
      <c r="B290" s="0" t="n">
        <f aca="false">'FD run'!D1147</f>
        <v>-4.8546782071628</v>
      </c>
      <c r="C290" s="0" t="n">
        <f aca="false">'5N run'!D1147</f>
        <v>-17.5276317504345</v>
      </c>
      <c r="D290" s="0" t="n">
        <f aca="false">'FD run'!C1147</f>
        <v>22.7971768019829</v>
      </c>
    </row>
    <row r="291" customFormat="false" ht="15" hidden="false" customHeight="false" outlineLevel="0" collapsed="false">
      <c r="A291" s="0" t="n">
        <f aca="false">MOD('FD run'!B1148,24)</f>
        <v>23.25</v>
      </c>
      <c r="B291" s="0" t="n">
        <f aca="false">'FD run'!D1148</f>
        <v>-5.08576839527629</v>
      </c>
      <c r="C291" s="0" t="n">
        <f aca="false">'5N run'!D1148</f>
        <v>-17.9029593178175</v>
      </c>
      <c r="D291" s="0" t="n">
        <f aca="false">'FD run'!C1148</f>
        <v>22.7142421387874</v>
      </c>
    </row>
    <row r="292" customFormat="false" ht="15" hidden="false" customHeight="false" outlineLevel="0" collapsed="false">
      <c r="A292" s="0" t="n">
        <f aca="false">MOD('FD run'!B1149,24)</f>
        <v>23.3333333333333</v>
      </c>
      <c r="B292" s="0" t="n">
        <f aca="false">'FD run'!D1149</f>
        <v>-5.3135020107225</v>
      </c>
      <c r="C292" s="0" t="n">
        <f aca="false">'5N run'!D1149</f>
        <v>-18.2688803166811</v>
      </c>
      <c r="D292" s="0" t="n">
        <f aca="false">'FD run'!C1149</f>
        <v>22.6319194266973</v>
      </c>
    </row>
    <row r="293" customFormat="false" ht="15" hidden="false" customHeight="false" outlineLevel="0" collapsed="false">
      <c r="A293" s="0" t="n">
        <f aca="false">MOD('FD run'!B1150,24)</f>
        <v>23.4166666666667</v>
      </c>
      <c r="B293" s="0" t="n">
        <f aca="false">'FD run'!D1150</f>
        <v>-5.5377709127817</v>
      </c>
      <c r="C293" s="0" t="n">
        <f aca="false">'5N run'!D1150</f>
        <v>-18.6252205885952</v>
      </c>
      <c r="D293" s="0" t="n">
        <f aca="false">'FD run'!C1150</f>
        <v>22.5502478468652</v>
      </c>
    </row>
    <row r="294" customFormat="false" ht="15" hidden="false" customHeight="false" outlineLevel="0" collapsed="false">
      <c r="A294" s="0" t="n">
        <f aca="false">MOD('FD run'!B1151,24)</f>
        <v>23.5</v>
      </c>
      <c r="B294" s="0" t="n">
        <f aca="false">'FD run'!D1151</f>
        <v>-5.75846860852543</v>
      </c>
      <c r="C294" s="0" t="n">
        <f aca="false">'5N run'!D1151</f>
        <v>-18.9718105350346</v>
      </c>
      <c r="D294" s="0" t="n">
        <f aca="false">'FD run'!C1151</f>
        <v>22.4692662705396</v>
      </c>
    </row>
    <row r="295" customFormat="false" ht="15" hidden="false" customHeight="false" outlineLevel="0" collapsed="false">
      <c r="A295" s="0" t="n">
        <f aca="false">MOD('FD run'!B1152,24)</f>
        <v>23.5833333333333</v>
      </c>
      <c r="B295" s="0" t="n">
        <f aca="false">'FD run'!D1152</f>
        <v>-5.97549030350837</v>
      </c>
      <c r="C295" s="0" t="n">
        <f aca="false">'5N run'!D1152</f>
        <v>-19.3084851980995</v>
      </c>
      <c r="D295" s="0" t="n">
        <f aca="false">'FD run'!C1152</f>
        <v>22.3890132405651</v>
      </c>
    </row>
    <row r="296" customFormat="false" ht="15" hidden="false" customHeight="false" outlineLevel="0" collapsed="false">
      <c r="A296" s="0" t="n">
        <f aca="false">MOD('FD run'!B1153,24)</f>
        <v>23.6666666666667</v>
      </c>
      <c r="B296" s="0" t="n">
        <f aca="false">'FD run'!D1153</f>
        <v>-6.1887329516503</v>
      </c>
      <c r="C296" s="0" t="n">
        <f aca="false">'5N run'!D1153</f>
        <v>-19.6350843390259</v>
      </c>
      <c r="D296" s="0" t="n">
        <f aca="false">'FD run'!C1153</f>
        <v>22.3095269530372</v>
      </c>
    </row>
    <row r="297" customFormat="false" ht="15" hidden="false" customHeight="false" outlineLevel="0" collapsed="false">
      <c r="A297" s="0" t="n">
        <f aca="false">MOD('FD run'!B1154,24)</f>
        <v>23.75</v>
      </c>
      <c r="B297" s="0" t="n">
        <f aca="false">'FD run'!D1154</f>
        <v>-6.39809530428634</v>
      </c>
      <c r="C297" s="0" t="n">
        <f aca="false">'5N run'!D1154</f>
        <v>-19.9514525144503</v>
      </c>
      <c r="D297" s="0" t="n">
        <f aca="false">'FD run'!C1154</f>
        <v>22.230845239124</v>
      </c>
    </row>
    <row r="298" customFormat="false" ht="15" hidden="false" customHeight="false" outlineLevel="0" collapsed="false">
      <c r="A298" s="0" t="n">
        <f aca="false">MOD('FD run'!B1155,24)</f>
        <v>23.8333333333333</v>
      </c>
      <c r="B298" s="0" t="n">
        <f aca="false">'FD run'!D1155</f>
        <v>-6.60347795836239</v>
      </c>
      <c r="C298" s="0" t="n">
        <f aca="false">'5N run'!D1155</f>
        <v>-20.2574391503937</v>
      </c>
      <c r="D298" s="0" t="n">
        <f aca="false">'FD run'!C1155</f>
        <v>22.1530055470599</v>
      </c>
    </row>
    <row r="299" customFormat="false" ht="15" hidden="false" customHeight="false" outlineLevel="0" collapsed="false">
      <c r="A299" s="0" t="n">
        <f aca="false">MOD('FD run'!B1156,24)</f>
        <v>23.9166666666667</v>
      </c>
      <c r="B299" s="0" t="n">
        <f aca="false">'FD run'!D1156</f>
        <v>-6.80478340375099</v>
      </c>
      <c r="C299" s="0" t="n">
        <f aca="false">'5N run'!D1156</f>
        <v>-20.5528986139253</v>
      </c>
      <c r="D299" s="0" t="n">
        <f aca="false">'FD run'!C1156</f>
        <v>22.0760449243224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I8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" t="s">
        <v>90</v>
      </c>
    </row>
    <row r="4" customFormat="false" ht="30" hidden="false" customHeight="true" outlineLevel="0" collapsed="false">
      <c r="A4" s="12" t="s">
        <v>91</v>
      </c>
      <c r="B4" s="12" t="s">
        <v>92</v>
      </c>
      <c r="C4" s="12" t="s">
        <v>93</v>
      </c>
      <c r="D4" s="12" t="s">
        <v>94</v>
      </c>
      <c r="E4" s="12" t="s">
        <v>95</v>
      </c>
      <c r="F4" s="12" t="s">
        <v>96</v>
      </c>
      <c r="G4" s="12" t="s">
        <v>97</v>
      </c>
      <c r="H4" s="12" t="s">
        <v>98</v>
      </c>
      <c r="I4" s="12" t="s">
        <v>99</v>
      </c>
      <c r="J4" s="12" t="s">
        <v>100</v>
      </c>
      <c r="K4" s="12" t="s">
        <v>101</v>
      </c>
      <c r="L4" s="12" t="s">
        <v>102</v>
      </c>
      <c r="M4" s="12" t="s">
        <v>103</v>
      </c>
      <c r="N4" s="12" t="s">
        <v>104</v>
      </c>
    </row>
    <row r="5" customFormat="false" ht="15" hidden="false" customHeight="false" outlineLevel="0" collapsed="false">
      <c r="A5" s="7" t="s">
        <v>105</v>
      </c>
      <c r="B5" s="7" t="str">
        <f aca="false">IF(INDEX(Library!$G$5:$G$34,Setup!$B$14)="","",INDEX(Library!$G$5:$G$34,Setup!$B$14))</f>
        <v>plasterboard</v>
      </c>
      <c r="C5" s="7" t="str">
        <f aca="false">IF(B5="","none",IF(B5="Cavity","res","mass"))</f>
        <v>mass</v>
      </c>
      <c r="D5" s="7" t="n">
        <f aca="false">IF(C5="mass",INDEX(Library!$H$5:$H$34,Setup!$B$14)/1000,0)</f>
        <v>0.0125</v>
      </c>
      <c r="E5" s="7" t="n">
        <f aca="false">IF(C5="mass",INDEX(Materials!$B$5:$B$28,MATCH(B5,Materials!$A$5:$A$28,0)),0)</f>
        <v>0.21</v>
      </c>
      <c r="F5" s="7" t="n">
        <f aca="false">IF(C5="mass",INDEX(Materials!$C$5:$C$28,MATCH(B5,Materials!$A$5:$A$28,0)),0)</f>
        <v>700</v>
      </c>
      <c r="G5" s="7" t="n">
        <f aca="false">IF(C5="mass",INDEX(Materials!$D$5:$D$28,MATCH(B5,Materials!$A$5:$A$28,0)),0)</f>
        <v>1000</v>
      </c>
      <c r="H5" s="7" t="n">
        <f aca="false">IF(C5="res",INDEX(Library!$H$5:$H$34,Setup!$B$14),0)</f>
        <v>0</v>
      </c>
      <c r="I5" s="7" t="n">
        <f aca="false">IF(C5="mass",MAX(1,CEILING(D5/(Setup!$B$5/1000)-0.000000001,1)),IF(C5="res",1,0))</f>
        <v>2</v>
      </c>
      <c r="J5" s="7" t="n">
        <f aca="false">IF(I5&gt;0,D5/I5,0)</f>
        <v>0.00625</v>
      </c>
      <c r="K5" s="7" t="n">
        <f aca="false">IF(C5="mass",E5/J5,IF(C5="res",1/H5,0))</f>
        <v>33.6</v>
      </c>
      <c r="L5" s="7" t="n">
        <f aca="false">IF(C5="mass",F5*G5*J5,0)</f>
        <v>4375</v>
      </c>
      <c r="M5" s="7" t="n">
        <f aca="false">0</f>
        <v>0</v>
      </c>
      <c r="N5" s="7" t="n">
        <f aca="false">IF(C5="mass",D5/E5,H5)</f>
        <v>0.0595238095238095</v>
      </c>
    </row>
    <row r="6" customFormat="false" ht="15" hidden="false" customHeight="false" outlineLevel="0" collapsed="false">
      <c r="A6" s="7" t="s">
        <v>106</v>
      </c>
      <c r="B6" s="7" t="str">
        <f aca="false">IF(INDEX(Library!$I$5:$I$34,Setup!$B$14)="","",INDEX(Library!$I$5:$I$34,Setup!$B$14))</f>
        <v>Cavity</v>
      </c>
      <c r="C6" s="7" t="str">
        <f aca="false">IF(B6="","none",IF(B6="Cavity","res","mass"))</f>
        <v>res</v>
      </c>
      <c r="D6" s="7" t="n">
        <f aca="false">IF(C6="mass",INDEX(Library!$J$5:$J$34,Setup!$B$14)/1000,0)</f>
        <v>0</v>
      </c>
      <c r="E6" s="7" t="n">
        <f aca="false">IF(C6="mass",INDEX(Materials!$B$5:$B$28,MATCH(B6,Materials!$A$5:$A$28,0)),0)</f>
        <v>0</v>
      </c>
      <c r="F6" s="7" t="n">
        <f aca="false">IF(C6="mass",INDEX(Materials!$C$5:$C$28,MATCH(B6,Materials!$A$5:$A$28,0)),0)</f>
        <v>0</v>
      </c>
      <c r="G6" s="7" t="n">
        <f aca="false">IF(C6="mass",INDEX(Materials!$D$5:$D$28,MATCH(B6,Materials!$A$5:$A$28,0)),0)</f>
        <v>0</v>
      </c>
      <c r="H6" s="7" t="n">
        <f aca="false">IF(C6="res",INDEX(Library!$J$5:$J$34,Setup!$B$14),0)</f>
        <v>0.1</v>
      </c>
      <c r="I6" s="7" t="n">
        <f aca="false">IF(C6="mass",MAX(1,CEILING(D6/(Setup!$B$5/1000)-0.000000001,1)),IF(C6="res",1,0))</f>
        <v>1</v>
      </c>
      <c r="J6" s="7" t="n">
        <f aca="false">IF(I6&gt;0,D6/I6,0)</f>
        <v>0</v>
      </c>
      <c r="K6" s="7" t="n">
        <f aca="false">IF(C6="mass",E6/J6,IF(C6="res",1/H6,0))</f>
        <v>10</v>
      </c>
      <c r="L6" s="7" t="n">
        <f aca="false">IF(C6="mass",F6*G6*J6,0)</f>
        <v>0</v>
      </c>
      <c r="M6" s="7" t="n">
        <f aca="false">M5+I5</f>
        <v>2</v>
      </c>
      <c r="N6" s="7" t="n">
        <f aca="false">IF(C6="mass",D6/E6,H6)</f>
        <v>0.1</v>
      </c>
    </row>
    <row r="7" customFormat="false" ht="15" hidden="false" customHeight="false" outlineLevel="0" collapsed="false">
      <c r="A7" s="7" t="s">
        <v>107</v>
      </c>
      <c r="B7" s="7" t="str">
        <f aca="false">IF(INDEX(Library!$K$5:$K$34,Setup!$B$14)="","",INDEX(Library!$K$5:$K$34,Setup!$B$14))</f>
        <v>dense block</v>
      </c>
      <c r="C7" s="7" t="str">
        <f aca="false">IF(B7="","none",IF(B7="Cavity","res","mass"))</f>
        <v>mass</v>
      </c>
      <c r="D7" s="7" t="n">
        <f aca="false">IF(C7="mass",INDEX(Library!$L$5:$L$34,Setup!$B$14)/1000,0)</f>
        <v>0.1</v>
      </c>
      <c r="E7" s="7" t="n">
        <f aca="false">IF(C7="mass",INDEX(Materials!$B$5:$B$28,MATCH(B7,Materials!$A$5:$A$28,0)),0)</f>
        <v>1.13</v>
      </c>
      <c r="F7" s="7" t="n">
        <f aca="false">IF(C7="mass",INDEX(Materials!$C$5:$C$28,MATCH(B7,Materials!$A$5:$A$28,0)),0)</f>
        <v>2000</v>
      </c>
      <c r="G7" s="7" t="n">
        <f aca="false">IF(C7="mass",INDEX(Materials!$D$5:$D$28,MATCH(B7,Materials!$A$5:$A$28,0)),0)</f>
        <v>1000</v>
      </c>
      <c r="H7" s="7" t="n">
        <f aca="false">IF(C7="res",INDEX(Library!$L$5:$L$34,Setup!$B$14),0)</f>
        <v>0</v>
      </c>
      <c r="I7" s="7" t="n">
        <f aca="false">IF(C7="mass",MAX(1,CEILING(D7/(Setup!$B$5/1000)-0.000000001,1)),IF(C7="res",1,0))</f>
        <v>10</v>
      </c>
      <c r="J7" s="7" t="n">
        <f aca="false">IF(I7&gt;0,D7/I7,0)</f>
        <v>0.01</v>
      </c>
      <c r="K7" s="7" t="n">
        <f aca="false">IF(C7="mass",E7/J7,IF(C7="res",1/H7,0))</f>
        <v>113</v>
      </c>
      <c r="L7" s="7" t="n">
        <f aca="false">IF(C7="mass",F7*G7*J7,0)</f>
        <v>20000</v>
      </c>
      <c r="M7" s="7" t="n">
        <f aca="false">M6+I6</f>
        <v>3</v>
      </c>
      <c r="N7" s="7" t="n">
        <f aca="false">IF(C7="mass",D7/E7,H7)</f>
        <v>0.088495575221239</v>
      </c>
    </row>
    <row r="8" customFormat="false" ht="15" hidden="false" customHeight="false" outlineLevel="0" collapsed="false">
      <c r="A8" s="7" t="s">
        <v>108</v>
      </c>
      <c r="B8" s="7" t="str">
        <f aca="false">IF(INDEX(Library!$M$5:$M$34,Setup!$B$14)="","",INDEX(Library!$M$5:$M$34,Setup!$B$14))</f>
        <v>mineral wool</v>
      </c>
      <c r="C8" s="7" t="str">
        <f aca="false">IF(B8="","none",IF(B8="Cavity","res","mass"))</f>
        <v>mass</v>
      </c>
      <c r="D8" s="7" t="n">
        <f aca="false">IF(C8="mass",INDEX(Library!$N$5:$N$34,Setup!$B$14)/1000,0)</f>
        <v>0.15</v>
      </c>
      <c r="E8" s="7" t="n">
        <f aca="false">IF(C8="mass",INDEX(Materials!$B$5:$B$28,MATCH(B8,Materials!$A$5:$A$28,0)),0)</f>
        <v>0.035</v>
      </c>
      <c r="F8" s="7" t="n">
        <f aca="false">IF(C8="mass",INDEX(Materials!$C$5:$C$28,MATCH(B8,Materials!$A$5:$A$28,0)),0)</f>
        <v>30</v>
      </c>
      <c r="G8" s="7" t="n">
        <f aca="false">IF(C8="mass",INDEX(Materials!$D$5:$D$28,MATCH(B8,Materials!$A$5:$A$28,0)),0)</f>
        <v>1030</v>
      </c>
      <c r="H8" s="7" t="n">
        <f aca="false">IF(C8="res",INDEX(Library!$N$5:$N$34,Setup!$B$14),0)</f>
        <v>0</v>
      </c>
      <c r="I8" s="7" t="n">
        <f aca="false">IF(C8="mass",MAX(1,CEILING(D8/(Setup!$B$5/1000)-0.000000001,1)),IF(C8="res",1,0))</f>
        <v>15</v>
      </c>
      <c r="J8" s="7" t="n">
        <f aca="false">IF(I8&gt;0,D8/I8,0)</f>
        <v>0.01</v>
      </c>
      <c r="K8" s="7" t="n">
        <f aca="false">IF(C8="mass",E8/J8,IF(C8="res",1/H8,0))</f>
        <v>3.5</v>
      </c>
      <c r="L8" s="7" t="n">
        <f aca="false">IF(C8="mass",F8*G8*J8,0)</f>
        <v>309</v>
      </c>
      <c r="M8" s="7" t="n">
        <f aca="false">M7+I7</f>
        <v>13</v>
      </c>
      <c r="N8" s="7" t="n">
        <f aca="false">IF(C8="mass",D8/E8,H8)</f>
        <v>4.28571428571429</v>
      </c>
    </row>
    <row r="9" customFormat="false" ht="15" hidden="false" customHeight="false" outlineLevel="0" collapsed="false">
      <c r="A9" s="7" t="s">
        <v>109</v>
      </c>
      <c r="B9" s="7" t="str">
        <f aca="false">IF(INDEX(Library!$O$5:$O$34,Setup!$B$14)="","",INDEX(Library!$O$5:$O$34,Setup!$B$14))</f>
        <v>brick</v>
      </c>
      <c r="C9" s="7" t="str">
        <f aca="false">IF(B9="","none",IF(B9="Cavity","res","mass"))</f>
        <v>mass</v>
      </c>
      <c r="D9" s="7" t="n">
        <f aca="false">IF(C9="mass",INDEX(Library!$P$5:$P$34,Setup!$B$14)/1000,0)</f>
        <v>0.102</v>
      </c>
      <c r="E9" s="7" t="n">
        <f aca="false">IF(C9="mass",INDEX(Materials!$B$5:$B$28,MATCH(B9,Materials!$A$5:$A$28,0)),0)</f>
        <v>0.77</v>
      </c>
      <c r="F9" s="7" t="n">
        <f aca="false">IF(C9="mass",INDEX(Materials!$C$5:$C$28,MATCH(B9,Materials!$A$5:$A$28,0)),0)</f>
        <v>1700</v>
      </c>
      <c r="G9" s="7" t="n">
        <f aca="false">IF(C9="mass",INDEX(Materials!$D$5:$D$28,MATCH(B9,Materials!$A$5:$A$28,0)),0)</f>
        <v>800</v>
      </c>
      <c r="H9" s="7" t="n">
        <f aca="false">IF(C9="res",INDEX(Library!$P$5:$P$34,Setup!$B$14),0)</f>
        <v>0</v>
      </c>
      <c r="I9" s="7" t="n">
        <f aca="false">IF(C9="mass",MAX(1,CEILING(D9/(Setup!$B$5/1000)-0.000000001,1)),IF(C9="res",1,0))</f>
        <v>11</v>
      </c>
      <c r="J9" s="7" t="n">
        <f aca="false">IF(I9&gt;0,D9/I9,0)</f>
        <v>0.00927272727272727</v>
      </c>
      <c r="K9" s="7" t="n">
        <f aca="false">IF(C9="mass",E9/J9,IF(C9="res",1/H9,0))</f>
        <v>83.0392156862745</v>
      </c>
      <c r="L9" s="7" t="n">
        <f aca="false">IF(C9="mass",F9*G9*J9,0)</f>
        <v>12610.9090909091</v>
      </c>
      <c r="M9" s="7" t="n">
        <f aca="false">M8+I8</f>
        <v>28</v>
      </c>
      <c r="N9" s="7" t="n">
        <f aca="false">IF(C9="mass",D9/E9,H9)</f>
        <v>0.132467532467532</v>
      </c>
    </row>
    <row r="10" customFormat="false" ht="15" hidden="false" customHeight="false" outlineLevel="0" collapsed="false">
      <c r="A10" s="7" t="s">
        <v>110</v>
      </c>
      <c r="B10" s="7" t="str">
        <f aca="false">IF(INDEX(Library!$Q$5:$Q$34,Setup!$B$14)="","",INDEX(Library!$Q$5:$Q$34,Setup!$B$14))</f>
        <v/>
      </c>
      <c r="C10" s="7" t="str">
        <f aca="false">IF(B10="","none",IF(B10="Cavity","res","mass"))</f>
        <v>none</v>
      </c>
      <c r="D10" s="7" t="n">
        <f aca="false">IF(C10="mass",INDEX(Library!$R$5:$R$34,Setup!$B$14)/1000,0)</f>
        <v>0</v>
      </c>
      <c r="E10" s="7" t="n">
        <f aca="false">IF(C10="mass",INDEX(Materials!$B$5:$B$28,MATCH(B10,Materials!$A$5:$A$28,0)),0)</f>
        <v>0</v>
      </c>
      <c r="F10" s="7" t="n">
        <f aca="false">IF(C10="mass",INDEX(Materials!$C$5:$C$28,MATCH(B10,Materials!$A$5:$A$28,0)),0)</f>
        <v>0</v>
      </c>
      <c r="G10" s="7" t="n">
        <f aca="false">IF(C10="mass",INDEX(Materials!$D$5:$D$28,MATCH(B10,Materials!$A$5:$A$28,0)),0)</f>
        <v>0</v>
      </c>
      <c r="H10" s="7" t="n">
        <f aca="false">IF(C10="res",INDEX(Library!$R$5:$R$34,Setup!$B$14),0)</f>
        <v>0</v>
      </c>
      <c r="I10" s="7" t="n">
        <f aca="false">IF(C10="mass",MAX(1,CEILING(D10/(Setup!$B$5/1000)-0.000000001,1)),IF(C10="res",1,0))</f>
        <v>0</v>
      </c>
      <c r="J10" s="7" t="n">
        <f aca="false">IF(I10&gt;0,D10/I10,0)</f>
        <v>0</v>
      </c>
      <c r="K10" s="7" t="n">
        <f aca="false">IF(C10="mass",E10/J10,IF(C10="res",1/H10,0))</f>
        <v>0</v>
      </c>
      <c r="L10" s="7" t="n">
        <f aca="false">IF(C10="mass",F10*G10*J10,0)</f>
        <v>0</v>
      </c>
      <c r="M10" s="7" t="n">
        <f aca="false">M9+I9</f>
        <v>39</v>
      </c>
      <c r="N10" s="7" t="n">
        <f aca="false">IF(C10="mass",D10/E10,H10)</f>
        <v>0</v>
      </c>
    </row>
    <row r="11" customFormat="false" ht="15" hidden="false" customHeight="false" outlineLevel="0" collapsed="false">
      <c r="A11" s="7" t="s">
        <v>111</v>
      </c>
      <c r="B11" s="7" t="str">
        <f aca="false">IF(INDEX(Library!$S$5:$S$34,Setup!$B$14)="","",INDEX(Library!$S$5:$S$34,Setup!$B$14))</f>
        <v/>
      </c>
      <c r="C11" s="7" t="str">
        <f aca="false">IF(B11="","none",IF(B11="Cavity","res","mass"))</f>
        <v>none</v>
      </c>
      <c r="D11" s="7" t="n">
        <f aca="false">IF(C11="mass",INDEX(Library!$T$5:$T$34,Setup!$B$14)/1000,0)</f>
        <v>0</v>
      </c>
      <c r="E11" s="7" t="n">
        <f aca="false">IF(C11="mass",INDEX(Materials!$B$5:$B$28,MATCH(B11,Materials!$A$5:$A$28,0)),0)</f>
        <v>0</v>
      </c>
      <c r="F11" s="7" t="n">
        <f aca="false">IF(C11="mass",INDEX(Materials!$C$5:$C$28,MATCH(B11,Materials!$A$5:$A$28,0)),0)</f>
        <v>0</v>
      </c>
      <c r="G11" s="7" t="n">
        <f aca="false">IF(C11="mass",INDEX(Materials!$D$5:$D$28,MATCH(B11,Materials!$A$5:$A$28,0)),0)</f>
        <v>0</v>
      </c>
      <c r="H11" s="7" t="n">
        <f aca="false">IF(C11="res",INDEX(Library!$T$5:$T$34,Setup!$B$14),0)</f>
        <v>0</v>
      </c>
      <c r="I11" s="7" t="n">
        <f aca="false">IF(C11="mass",MAX(1,CEILING(D11/(Setup!$B$5/1000)-0.000000001,1)),IF(C11="res",1,0))</f>
        <v>0</v>
      </c>
      <c r="J11" s="7" t="n">
        <f aca="false">IF(I11&gt;0,D11/I11,0)</f>
        <v>0</v>
      </c>
      <c r="K11" s="7" t="n">
        <f aca="false">IF(C11="mass",E11/J11,IF(C11="res",1/H11,0))</f>
        <v>0</v>
      </c>
      <c r="L11" s="7" t="n">
        <f aca="false">IF(C11="mass",F11*G11*J11,0)</f>
        <v>0</v>
      </c>
      <c r="M11" s="7" t="n">
        <f aca="false">M10+I10</f>
        <v>39</v>
      </c>
      <c r="N11" s="7" t="n">
        <f aca="false">IF(C11="mass",D11/E11,H11)</f>
        <v>0</v>
      </c>
    </row>
    <row r="12" customFormat="false" ht="15" hidden="false" customHeight="false" outlineLevel="0" collapsed="false">
      <c r="A12" s="7" t="s">
        <v>112</v>
      </c>
      <c r="B12" s="7" t="str">
        <f aca="false">IF(INDEX(Library!$U$5:$U$34,Setup!$B$14)="","",INDEX(Library!$U$5:$U$34,Setup!$B$14))</f>
        <v/>
      </c>
      <c r="C12" s="7" t="str">
        <f aca="false">IF(B12="","none",IF(B12="Cavity","res","mass"))</f>
        <v>none</v>
      </c>
      <c r="D12" s="7" t="n">
        <f aca="false">IF(C12="mass",INDEX(Library!$V$5:$V$34,Setup!$B$14)/1000,0)</f>
        <v>0</v>
      </c>
      <c r="E12" s="7" t="n">
        <f aca="false">IF(C12="mass",INDEX(Materials!$B$5:$B$28,MATCH(B12,Materials!$A$5:$A$28,0)),0)</f>
        <v>0</v>
      </c>
      <c r="F12" s="7" t="n">
        <f aca="false">IF(C12="mass",INDEX(Materials!$C$5:$C$28,MATCH(B12,Materials!$A$5:$A$28,0)),0)</f>
        <v>0</v>
      </c>
      <c r="G12" s="7" t="n">
        <f aca="false">IF(C12="mass",INDEX(Materials!$D$5:$D$28,MATCH(B12,Materials!$A$5:$A$28,0)),0)</f>
        <v>0</v>
      </c>
      <c r="H12" s="7" t="n">
        <f aca="false">IF(C12="res",INDEX(Library!$V$5:$V$34,Setup!$B$14),0)</f>
        <v>0</v>
      </c>
      <c r="I12" s="7" t="n">
        <f aca="false">IF(C12="mass",MAX(1,CEILING(D12/(Setup!$B$5/1000)-0.000000001,1)),IF(C12="res",1,0))</f>
        <v>0</v>
      </c>
      <c r="J12" s="7" t="n">
        <f aca="false">IF(I12&gt;0,D12/I12,0)</f>
        <v>0</v>
      </c>
      <c r="K12" s="7" t="n">
        <f aca="false">IF(C12="mass",E12/J12,IF(C12="res",1/H12,0))</f>
        <v>0</v>
      </c>
      <c r="L12" s="7" t="n">
        <f aca="false">IF(C12="mass",F12*G12*J12,0)</f>
        <v>0</v>
      </c>
      <c r="M12" s="7" t="n">
        <f aca="false">M11+I11</f>
        <v>39</v>
      </c>
      <c r="N12" s="7" t="n">
        <f aca="false">IF(C12="mass",D12/E12,H12)</f>
        <v>0</v>
      </c>
    </row>
    <row r="13" customFormat="false" ht="15" hidden="false" customHeight="false" outlineLevel="0" collapsed="false">
      <c r="A13" s="7" t="s">
        <v>113</v>
      </c>
      <c r="B13" s="7" t="str">
        <f aca="false">IF(Setup!$B$16="ground","clay soil","")</f>
        <v/>
      </c>
      <c r="C13" s="7" t="str">
        <f aca="false">IF(B13="","none","mass")</f>
        <v>none</v>
      </c>
      <c r="D13" s="7" t="n">
        <f aca="false">IF(C13="mass",1,0)</f>
        <v>0</v>
      </c>
      <c r="E13" s="7" t="n">
        <f aca="false">IF(C13="mass",INDEX(Materials!$B$5:$B$28,MATCH(B13,Materials!$A$5:$A$28,0)),0)</f>
        <v>0</v>
      </c>
      <c r="F13" s="7" t="n">
        <f aca="false">IF(C13="mass",INDEX(Materials!$C$5:$C$28,MATCH(B13,Materials!$A$5:$A$28,0)),0)</f>
        <v>0</v>
      </c>
      <c r="G13" s="7" t="n">
        <f aca="false">IF(C13="mass",INDEX(Materials!$D$5:$D$28,MATCH(B13,Materials!$A$5:$A$28,0)),0)</f>
        <v>0</v>
      </c>
      <c r="H13" s="7" t="n">
        <v>0</v>
      </c>
      <c r="I13" s="7" t="n">
        <f aca="false">IF(C13="mass",20,0)</f>
        <v>0</v>
      </c>
      <c r="J13" s="7" t="n">
        <f aca="false">IF(I13&gt;0,D13/I13,0)</f>
        <v>0</v>
      </c>
      <c r="K13" s="7" t="n">
        <f aca="false">IF(C13="mass",E13/J13,IF(C13="res",1/H13,0))</f>
        <v>0</v>
      </c>
      <c r="L13" s="7" t="n">
        <f aca="false">IF(C13="mass",F13*G13*J13,0)</f>
        <v>0</v>
      </c>
      <c r="M13" s="7" t="n">
        <f aca="false">M12+I12</f>
        <v>39</v>
      </c>
      <c r="N13" s="7" t="n">
        <f aca="false">IF(C13="mass",D13/E13,H13)</f>
        <v>0</v>
      </c>
    </row>
    <row r="15" customFormat="false" ht="15" hidden="false" customHeight="false" outlineLevel="0" collapsed="false">
      <c r="A15" s="4" t="s">
        <v>114</v>
      </c>
      <c r="B15" s="10" t="n">
        <f aca="false">SUM(I5:I13)</f>
        <v>39</v>
      </c>
    </row>
    <row r="16" customFormat="false" ht="15" hidden="false" customHeight="false" outlineLevel="0" collapsed="false">
      <c r="A16" s="4" t="s">
        <v>115</v>
      </c>
      <c r="B16" s="10" t="n">
        <f aca="false">B15+1</f>
        <v>40</v>
      </c>
      <c r="C16" s="4" t="str">
        <f aca="false">IF(B16&gt;60,"Too many nodes: use 20 mm cells","")</f>
        <v/>
      </c>
    </row>
    <row r="19" customFormat="false" ht="30" hidden="false" customHeight="true" outlineLevel="0" collapsed="false">
      <c r="A19" s="12" t="s">
        <v>116</v>
      </c>
      <c r="B19" s="12" t="s">
        <v>117</v>
      </c>
      <c r="C19" s="12" t="s">
        <v>118</v>
      </c>
      <c r="D19" s="12" t="s">
        <v>119</v>
      </c>
      <c r="E19" s="12"/>
      <c r="F19" s="12" t="s">
        <v>120</v>
      </c>
      <c r="G19" s="12" t="s">
        <v>121</v>
      </c>
      <c r="H19" s="12" t="s">
        <v>122</v>
      </c>
      <c r="I19" s="12" t="s">
        <v>123</v>
      </c>
      <c r="J19" s="12" t="s">
        <v>124</v>
      </c>
      <c r="K19" s="12" t="s">
        <v>125</v>
      </c>
    </row>
    <row r="20" customFormat="false" ht="15" hidden="false" customHeight="false" outlineLevel="0" collapsed="false">
      <c r="A20" s="7" t="n">
        <v>1</v>
      </c>
      <c r="B20" s="7" t="n">
        <f aca="false">IF(A20&lt;=$B$15,COUNTIF($M$5:$M$13,"&lt;="&amp;(A20-1)),0)</f>
        <v>1</v>
      </c>
      <c r="C20" s="7" t="n">
        <f aca="false">IF(B20&gt;0,INDEX($K$5:$K$13,B20),0)</f>
        <v>33.6</v>
      </c>
      <c r="D20" s="7" t="n">
        <f aca="false">IF(B20&gt;0,INDEX($L$5:$L$13,B20),0)</f>
        <v>4375</v>
      </c>
      <c r="F20" s="7" t="n">
        <v>0</v>
      </c>
      <c r="G20" s="7" t="n">
        <f aca="false">IF(F20&lt;=$B$15,1,0)</f>
        <v>1</v>
      </c>
      <c r="H20" s="7" t="n">
        <f aca="false">IF(G20=1,(0+D20)/2,0)</f>
        <v>2187.5</v>
      </c>
      <c r="I20" s="7" t="n">
        <f aca="false">IF(F20&lt;$B$15,C20,0)</f>
        <v>33.6</v>
      </c>
      <c r="J20" s="7" t="n">
        <f aca="false">H20/Setup!$B$11</f>
        <v>7.29166666666667</v>
      </c>
      <c r="K20" s="7" t="n">
        <f aca="false">IF(G20=1,J20+0+I20+IF(F20=0,1/Setup!$B$17,0)+IF(F20=$B$15,Setup!$B$20+Setup!$B$21/Setup!$B$17,0),1)</f>
        <v>48.5839743589744</v>
      </c>
    </row>
    <row r="21" customFormat="false" ht="15" hidden="false" customHeight="false" outlineLevel="0" collapsed="false">
      <c r="A21" s="7" t="n">
        <v>2</v>
      </c>
      <c r="B21" s="7" t="n">
        <f aca="false">IF(A21&lt;=$B$15,COUNTIF($M$5:$M$13,"&lt;="&amp;(A21-1)),0)</f>
        <v>1</v>
      </c>
      <c r="C21" s="7" t="n">
        <f aca="false">IF(B21&gt;0,INDEX($K$5:$K$13,B21),0)</f>
        <v>33.6</v>
      </c>
      <c r="D21" s="7" t="n">
        <f aca="false">IF(B21&gt;0,INDEX($L$5:$L$13,B21),0)</f>
        <v>4375</v>
      </c>
      <c r="F21" s="7" t="n">
        <v>1</v>
      </c>
      <c r="G21" s="7" t="n">
        <f aca="false">IF(F21&lt;=$B$15,1,0)</f>
        <v>1</v>
      </c>
      <c r="H21" s="7" t="n">
        <f aca="false">IF(G21=1,(D20+D21)/2,0)</f>
        <v>4375</v>
      </c>
      <c r="I21" s="7" t="n">
        <f aca="false">IF(F21&lt;$B$15,C21,0)</f>
        <v>33.6</v>
      </c>
      <c r="J21" s="7" t="n">
        <f aca="false">H21/Setup!$B$11</f>
        <v>14.5833333333333</v>
      </c>
      <c r="K21" s="7" t="n">
        <f aca="false">IF(G21=1,J21+I20+I21+IF(F21=0,1/Setup!$B$17,0)+IF(F21=$B$15,Setup!$B$20+Setup!$B$21/Setup!$B$17,0),1)</f>
        <v>81.7833333333333</v>
      </c>
    </row>
    <row r="22" customFormat="false" ht="15" hidden="false" customHeight="false" outlineLevel="0" collapsed="false">
      <c r="A22" s="7" t="n">
        <v>3</v>
      </c>
      <c r="B22" s="7" t="n">
        <f aca="false">IF(A22&lt;=$B$15,COUNTIF($M$5:$M$13,"&lt;="&amp;(A22-1)),0)</f>
        <v>2</v>
      </c>
      <c r="C22" s="7" t="n">
        <f aca="false">IF(B22&gt;0,INDEX($K$5:$K$13,B22),0)</f>
        <v>10</v>
      </c>
      <c r="D22" s="7" t="n">
        <f aca="false">IF(B22&gt;0,INDEX($L$5:$L$13,B22),0)</f>
        <v>0</v>
      </c>
      <c r="F22" s="7" t="n">
        <v>2</v>
      </c>
      <c r="G22" s="7" t="n">
        <f aca="false">IF(F22&lt;=$B$15,1,0)</f>
        <v>1</v>
      </c>
      <c r="H22" s="7" t="n">
        <f aca="false">IF(G22=1,(D21+D22)/2,0)</f>
        <v>2187.5</v>
      </c>
      <c r="I22" s="7" t="n">
        <f aca="false">IF(F22&lt;$B$15,C22,0)</f>
        <v>10</v>
      </c>
      <c r="J22" s="7" t="n">
        <f aca="false">H22/Setup!$B$11</f>
        <v>7.29166666666667</v>
      </c>
      <c r="K22" s="7" t="n">
        <f aca="false">IF(G22=1,J22+I21+I22+IF(F22=0,1/Setup!$B$17,0)+IF(F22=$B$15,Setup!$B$20+Setup!$B$21/Setup!$B$17,0),1)</f>
        <v>50.8916666666667</v>
      </c>
    </row>
    <row r="23" customFormat="false" ht="15" hidden="false" customHeight="false" outlineLevel="0" collapsed="false">
      <c r="A23" s="7" t="n">
        <v>4</v>
      </c>
      <c r="B23" s="7" t="n">
        <f aca="false">IF(A23&lt;=$B$15,COUNTIF($M$5:$M$13,"&lt;="&amp;(A23-1)),0)</f>
        <v>3</v>
      </c>
      <c r="C23" s="7" t="n">
        <f aca="false">IF(B23&gt;0,INDEX($K$5:$K$13,B23),0)</f>
        <v>113</v>
      </c>
      <c r="D23" s="7" t="n">
        <f aca="false">IF(B23&gt;0,INDEX($L$5:$L$13,B23),0)</f>
        <v>20000</v>
      </c>
      <c r="F23" s="7" t="n">
        <v>3</v>
      </c>
      <c r="G23" s="7" t="n">
        <f aca="false">IF(F23&lt;=$B$15,1,0)</f>
        <v>1</v>
      </c>
      <c r="H23" s="7" t="n">
        <f aca="false">IF(G23=1,(D22+D23)/2,0)</f>
        <v>10000</v>
      </c>
      <c r="I23" s="7" t="n">
        <f aca="false">IF(F23&lt;$B$15,C23,0)</f>
        <v>113</v>
      </c>
      <c r="J23" s="7" t="n">
        <f aca="false">H23/Setup!$B$11</f>
        <v>33.3333333333333</v>
      </c>
      <c r="K23" s="7" t="n">
        <f aca="false">IF(G23=1,J23+I22+I23+IF(F23=0,1/Setup!$B$17,0)+IF(F23=$B$15,Setup!$B$20+Setup!$B$21/Setup!$B$17,0),1)</f>
        <v>156.333333333333</v>
      </c>
    </row>
    <row r="24" customFormat="false" ht="15" hidden="false" customHeight="false" outlineLevel="0" collapsed="false">
      <c r="A24" s="7" t="n">
        <v>5</v>
      </c>
      <c r="B24" s="7" t="n">
        <f aca="false">IF(A24&lt;=$B$15,COUNTIF($M$5:$M$13,"&lt;="&amp;(A24-1)),0)</f>
        <v>3</v>
      </c>
      <c r="C24" s="7" t="n">
        <f aca="false">IF(B24&gt;0,INDEX($K$5:$K$13,B24),0)</f>
        <v>113</v>
      </c>
      <c r="D24" s="7" t="n">
        <f aca="false">IF(B24&gt;0,INDEX($L$5:$L$13,B24),0)</f>
        <v>20000</v>
      </c>
      <c r="F24" s="7" t="n">
        <v>4</v>
      </c>
      <c r="G24" s="7" t="n">
        <f aca="false">IF(F24&lt;=$B$15,1,0)</f>
        <v>1</v>
      </c>
      <c r="H24" s="7" t="n">
        <f aca="false">IF(G24=1,(D23+D24)/2,0)</f>
        <v>20000</v>
      </c>
      <c r="I24" s="7" t="n">
        <f aca="false">IF(F24&lt;$B$15,C24,0)</f>
        <v>113</v>
      </c>
      <c r="J24" s="7" t="n">
        <f aca="false">H24/Setup!$B$11</f>
        <v>66.6666666666667</v>
      </c>
      <c r="K24" s="7" t="n">
        <f aca="false">IF(G24=1,J24+I23+I24+IF(F24=0,1/Setup!$B$17,0)+IF(F24=$B$15,Setup!$B$20+Setup!$B$21/Setup!$B$17,0),1)</f>
        <v>292.666666666667</v>
      </c>
    </row>
    <row r="25" customFormat="false" ht="15" hidden="false" customHeight="false" outlineLevel="0" collapsed="false">
      <c r="A25" s="7" t="n">
        <v>6</v>
      </c>
      <c r="B25" s="7" t="n">
        <f aca="false">IF(A25&lt;=$B$15,COUNTIF($M$5:$M$13,"&lt;="&amp;(A25-1)),0)</f>
        <v>3</v>
      </c>
      <c r="C25" s="7" t="n">
        <f aca="false">IF(B25&gt;0,INDEX($K$5:$K$13,B25),0)</f>
        <v>113</v>
      </c>
      <c r="D25" s="7" t="n">
        <f aca="false">IF(B25&gt;0,INDEX($L$5:$L$13,B25),0)</f>
        <v>20000</v>
      </c>
      <c r="F25" s="7" t="n">
        <v>5</v>
      </c>
      <c r="G25" s="7" t="n">
        <f aca="false">IF(F25&lt;=$B$15,1,0)</f>
        <v>1</v>
      </c>
      <c r="H25" s="7" t="n">
        <f aca="false">IF(G25=1,(D24+D25)/2,0)</f>
        <v>20000</v>
      </c>
      <c r="I25" s="7" t="n">
        <f aca="false">IF(F25&lt;$B$15,C25,0)</f>
        <v>113</v>
      </c>
      <c r="J25" s="7" t="n">
        <f aca="false">H25/Setup!$B$11</f>
        <v>66.6666666666667</v>
      </c>
      <c r="K25" s="7" t="n">
        <f aca="false">IF(G25=1,J25+I24+I25+IF(F25=0,1/Setup!$B$17,0)+IF(F25=$B$15,Setup!$B$20+Setup!$B$21/Setup!$B$17,0),1)</f>
        <v>292.666666666667</v>
      </c>
    </row>
    <row r="26" customFormat="false" ht="15" hidden="false" customHeight="false" outlineLevel="0" collapsed="false">
      <c r="A26" s="7" t="n">
        <v>7</v>
      </c>
      <c r="B26" s="7" t="n">
        <f aca="false">IF(A26&lt;=$B$15,COUNTIF($M$5:$M$13,"&lt;="&amp;(A26-1)),0)</f>
        <v>3</v>
      </c>
      <c r="C26" s="7" t="n">
        <f aca="false">IF(B26&gt;0,INDEX($K$5:$K$13,B26),0)</f>
        <v>113</v>
      </c>
      <c r="D26" s="7" t="n">
        <f aca="false">IF(B26&gt;0,INDEX($L$5:$L$13,B26),0)</f>
        <v>20000</v>
      </c>
      <c r="F26" s="7" t="n">
        <v>6</v>
      </c>
      <c r="G26" s="7" t="n">
        <f aca="false">IF(F26&lt;=$B$15,1,0)</f>
        <v>1</v>
      </c>
      <c r="H26" s="7" t="n">
        <f aca="false">IF(G26=1,(D25+D26)/2,0)</f>
        <v>20000</v>
      </c>
      <c r="I26" s="7" t="n">
        <f aca="false">IF(F26&lt;$B$15,C26,0)</f>
        <v>113</v>
      </c>
      <c r="J26" s="7" t="n">
        <f aca="false">H26/Setup!$B$11</f>
        <v>66.6666666666667</v>
      </c>
      <c r="K26" s="7" t="n">
        <f aca="false">IF(G26=1,J26+I25+I26+IF(F26=0,1/Setup!$B$17,0)+IF(F26=$B$15,Setup!$B$20+Setup!$B$21/Setup!$B$17,0),1)</f>
        <v>292.666666666667</v>
      </c>
    </row>
    <row r="27" customFormat="false" ht="15" hidden="false" customHeight="false" outlineLevel="0" collapsed="false">
      <c r="A27" s="7" t="n">
        <v>8</v>
      </c>
      <c r="B27" s="7" t="n">
        <f aca="false">IF(A27&lt;=$B$15,COUNTIF($M$5:$M$13,"&lt;="&amp;(A27-1)),0)</f>
        <v>3</v>
      </c>
      <c r="C27" s="7" t="n">
        <f aca="false">IF(B27&gt;0,INDEX($K$5:$K$13,B27),0)</f>
        <v>113</v>
      </c>
      <c r="D27" s="7" t="n">
        <f aca="false">IF(B27&gt;0,INDEX($L$5:$L$13,B27),0)</f>
        <v>20000</v>
      </c>
      <c r="F27" s="7" t="n">
        <v>7</v>
      </c>
      <c r="G27" s="7" t="n">
        <f aca="false">IF(F27&lt;=$B$15,1,0)</f>
        <v>1</v>
      </c>
      <c r="H27" s="7" t="n">
        <f aca="false">IF(G27=1,(D26+D27)/2,0)</f>
        <v>20000</v>
      </c>
      <c r="I27" s="7" t="n">
        <f aca="false">IF(F27&lt;$B$15,C27,0)</f>
        <v>113</v>
      </c>
      <c r="J27" s="7" t="n">
        <f aca="false">H27/Setup!$B$11</f>
        <v>66.6666666666667</v>
      </c>
      <c r="K27" s="7" t="n">
        <f aca="false">IF(G27=1,J27+I26+I27+IF(F27=0,1/Setup!$B$17,0)+IF(F27=$B$15,Setup!$B$20+Setup!$B$21/Setup!$B$17,0),1)</f>
        <v>292.666666666667</v>
      </c>
    </row>
    <row r="28" customFormat="false" ht="15" hidden="false" customHeight="false" outlineLevel="0" collapsed="false">
      <c r="A28" s="7" t="n">
        <v>9</v>
      </c>
      <c r="B28" s="7" t="n">
        <f aca="false">IF(A28&lt;=$B$15,COUNTIF($M$5:$M$13,"&lt;="&amp;(A28-1)),0)</f>
        <v>3</v>
      </c>
      <c r="C28" s="7" t="n">
        <f aca="false">IF(B28&gt;0,INDEX($K$5:$K$13,B28),0)</f>
        <v>113</v>
      </c>
      <c r="D28" s="7" t="n">
        <f aca="false">IF(B28&gt;0,INDEX($L$5:$L$13,B28),0)</f>
        <v>20000</v>
      </c>
      <c r="F28" s="7" t="n">
        <v>8</v>
      </c>
      <c r="G28" s="7" t="n">
        <f aca="false">IF(F28&lt;=$B$15,1,0)</f>
        <v>1</v>
      </c>
      <c r="H28" s="7" t="n">
        <f aca="false">IF(G28=1,(D27+D28)/2,0)</f>
        <v>20000</v>
      </c>
      <c r="I28" s="7" t="n">
        <f aca="false">IF(F28&lt;$B$15,C28,0)</f>
        <v>113</v>
      </c>
      <c r="J28" s="7" t="n">
        <f aca="false">H28/Setup!$B$11</f>
        <v>66.6666666666667</v>
      </c>
      <c r="K28" s="7" t="n">
        <f aca="false">IF(G28=1,J28+I27+I28+IF(F28=0,1/Setup!$B$17,0)+IF(F28=$B$15,Setup!$B$20+Setup!$B$21/Setup!$B$17,0),1)</f>
        <v>292.666666666667</v>
      </c>
    </row>
    <row r="29" customFormat="false" ht="15" hidden="false" customHeight="false" outlineLevel="0" collapsed="false">
      <c r="A29" s="7" t="n">
        <v>10</v>
      </c>
      <c r="B29" s="7" t="n">
        <f aca="false">IF(A29&lt;=$B$15,COUNTIF($M$5:$M$13,"&lt;="&amp;(A29-1)),0)</f>
        <v>3</v>
      </c>
      <c r="C29" s="7" t="n">
        <f aca="false">IF(B29&gt;0,INDEX($K$5:$K$13,B29),0)</f>
        <v>113</v>
      </c>
      <c r="D29" s="7" t="n">
        <f aca="false">IF(B29&gt;0,INDEX($L$5:$L$13,B29),0)</f>
        <v>20000</v>
      </c>
      <c r="F29" s="7" t="n">
        <v>9</v>
      </c>
      <c r="G29" s="7" t="n">
        <f aca="false">IF(F29&lt;=$B$15,1,0)</f>
        <v>1</v>
      </c>
      <c r="H29" s="7" t="n">
        <f aca="false">IF(G29=1,(D28+D29)/2,0)</f>
        <v>20000</v>
      </c>
      <c r="I29" s="7" t="n">
        <f aca="false">IF(F29&lt;$B$15,C29,0)</f>
        <v>113</v>
      </c>
      <c r="J29" s="7" t="n">
        <f aca="false">H29/Setup!$B$11</f>
        <v>66.6666666666667</v>
      </c>
      <c r="K29" s="7" t="n">
        <f aca="false">IF(G29=1,J29+I28+I29+IF(F29=0,1/Setup!$B$17,0)+IF(F29=$B$15,Setup!$B$20+Setup!$B$21/Setup!$B$17,0),1)</f>
        <v>292.666666666667</v>
      </c>
    </row>
    <row r="30" customFormat="false" ht="15" hidden="false" customHeight="false" outlineLevel="0" collapsed="false">
      <c r="A30" s="7" t="n">
        <v>11</v>
      </c>
      <c r="B30" s="7" t="n">
        <f aca="false">IF(A30&lt;=$B$15,COUNTIF($M$5:$M$13,"&lt;="&amp;(A30-1)),0)</f>
        <v>3</v>
      </c>
      <c r="C30" s="7" t="n">
        <f aca="false">IF(B30&gt;0,INDEX($K$5:$K$13,B30),0)</f>
        <v>113</v>
      </c>
      <c r="D30" s="7" t="n">
        <f aca="false">IF(B30&gt;0,INDEX($L$5:$L$13,B30),0)</f>
        <v>20000</v>
      </c>
      <c r="F30" s="7" t="n">
        <v>10</v>
      </c>
      <c r="G30" s="7" t="n">
        <f aca="false">IF(F30&lt;=$B$15,1,0)</f>
        <v>1</v>
      </c>
      <c r="H30" s="7" t="n">
        <f aca="false">IF(G30=1,(D29+D30)/2,0)</f>
        <v>20000</v>
      </c>
      <c r="I30" s="7" t="n">
        <f aca="false">IF(F30&lt;$B$15,C30,0)</f>
        <v>113</v>
      </c>
      <c r="J30" s="7" t="n">
        <f aca="false">H30/Setup!$B$11</f>
        <v>66.6666666666667</v>
      </c>
      <c r="K30" s="7" t="n">
        <f aca="false">IF(G30=1,J30+I29+I30+IF(F30=0,1/Setup!$B$17,0)+IF(F30=$B$15,Setup!$B$20+Setup!$B$21/Setup!$B$17,0),1)</f>
        <v>292.666666666667</v>
      </c>
    </row>
    <row r="31" customFormat="false" ht="15" hidden="false" customHeight="false" outlineLevel="0" collapsed="false">
      <c r="A31" s="7" t="n">
        <v>12</v>
      </c>
      <c r="B31" s="7" t="n">
        <f aca="false">IF(A31&lt;=$B$15,COUNTIF($M$5:$M$13,"&lt;="&amp;(A31-1)),0)</f>
        <v>3</v>
      </c>
      <c r="C31" s="7" t="n">
        <f aca="false">IF(B31&gt;0,INDEX($K$5:$K$13,B31),0)</f>
        <v>113</v>
      </c>
      <c r="D31" s="7" t="n">
        <f aca="false">IF(B31&gt;0,INDEX($L$5:$L$13,B31),0)</f>
        <v>20000</v>
      </c>
      <c r="F31" s="7" t="n">
        <v>11</v>
      </c>
      <c r="G31" s="7" t="n">
        <f aca="false">IF(F31&lt;=$B$15,1,0)</f>
        <v>1</v>
      </c>
      <c r="H31" s="7" t="n">
        <f aca="false">IF(G31=1,(D30+D31)/2,0)</f>
        <v>20000</v>
      </c>
      <c r="I31" s="7" t="n">
        <f aca="false">IF(F31&lt;$B$15,C31,0)</f>
        <v>113</v>
      </c>
      <c r="J31" s="7" t="n">
        <f aca="false">H31/Setup!$B$11</f>
        <v>66.6666666666667</v>
      </c>
      <c r="K31" s="7" t="n">
        <f aca="false">IF(G31=1,J31+I30+I31+IF(F31=0,1/Setup!$B$17,0)+IF(F31=$B$15,Setup!$B$20+Setup!$B$21/Setup!$B$17,0),1)</f>
        <v>292.666666666667</v>
      </c>
    </row>
    <row r="32" customFormat="false" ht="15" hidden="false" customHeight="false" outlineLevel="0" collapsed="false">
      <c r="A32" s="7" t="n">
        <v>13</v>
      </c>
      <c r="B32" s="7" t="n">
        <f aca="false">IF(A32&lt;=$B$15,COUNTIF($M$5:$M$13,"&lt;="&amp;(A32-1)),0)</f>
        <v>3</v>
      </c>
      <c r="C32" s="7" t="n">
        <f aca="false">IF(B32&gt;0,INDEX($K$5:$K$13,B32),0)</f>
        <v>113</v>
      </c>
      <c r="D32" s="7" t="n">
        <f aca="false">IF(B32&gt;0,INDEX($L$5:$L$13,B32),0)</f>
        <v>20000</v>
      </c>
      <c r="F32" s="7" t="n">
        <v>12</v>
      </c>
      <c r="G32" s="7" t="n">
        <f aca="false">IF(F32&lt;=$B$15,1,0)</f>
        <v>1</v>
      </c>
      <c r="H32" s="7" t="n">
        <f aca="false">IF(G32=1,(D31+D32)/2,0)</f>
        <v>20000</v>
      </c>
      <c r="I32" s="7" t="n">
        <f aca="false">IF(F32&lt;$B$15,C32,0)</f>
        <v>113</v>
      </c>
      <c r="J32" s="7" t="n">
        <f aca="false">H32/Setup!$B$11</f>
        <v>66.6666666666667</v>
      </c>
      <c r="K32" s="7" t="n">
        <f aca="false">IF(G32=1,J32+I31+I32+IF(F32=0,1/Setup!$B$17,0)+IF(F32=$B$15,Setup!$B$20+Setup!$B$21/Setup!$B$17,0),1)</f>
        <v>292.666666666667</v>
      </c>
    </row>
    <row r="33" customFormat="false" ht="15" hidden="false" customHeight="false" outlineLevel="0" collapsed="false">
      <c r="A33" s="7" t="n">
        <v>14</v>
      </c>
      <c r="B33" s="7" t="n">
        <f aca="false">IF(A33&lt;=$B$15,COUNTIF($M$5:$M$13,"&lt;="&amp;(A33-1)),0)</f>
        <v>4</v>
      </c>
      <c r="C33" s="7" t="n">
        <f aca="false">IF(B33&gt;0,INDEX($K$5:$K$13,B33),0)</f>
        <v>3.5</v>
      </c>
      <c r="D33" s="7" t="n">
        <f aca="false">IF(B33&gt;0,INDEX($L$5:$L$13,B33),0)</f>
        <v>309</v>
      </c>
      <c r="F33" s="7" t="n">
        <v>13</v>
      </c>
      <c r="G33" s="7" t="n">
        <f aca="false">IF(F33&lt;=$B$15,1,0)</f>
        <v>1</v>
      </c>
      <c r="H33" s="7" t="n">
        <f aca="false">IF(G33=1,(D32+D33)/2,0)</f>
        <v>10154.5</v>
      </c>
      <c r="I33" s="7" t="n">
        <f aca="false">IF(F33&lt;$B$15,C33,0)</f>
        <v>3.5</v>
      </c>
      <c r="J33" s="7" t="n">
        <f aca="false">H33/Setup!$B$11</f>
        <v>33.8483333333333</v>
      </c>
      <c r="K33" s="7" t="n">
        <f aca="false">IF(G33=1,J33+I32+I33+IF(F33=0,1/Setup!$B$17,0)+IF(F33=$B$15,Setup!$B$20+Setup!$B$21/Setup!$B$17,0),1)</f>
        <v>150.348333333333</v>
      </c>
    </row>
    <row r="34" customFormat="false" ht="15" hidden="false" customHeight="false" outlineLevel="0" collapsed="false">
      <c r="A34" s="7" t="n">
        <v>15</v>
      </c>
      <c r="B34" s="7" t="n">
        <f aca="false">IF(A34&lt;=$B$15,COUNTIF($M$5:$M$13,"&lt;="&amp;(A34-1)),0)</f>
        <v>4</v>
      </c>
      <c r="C34" s="7" t="n">
        <f aca="false">IF(B34&gt;0,INDEX($K$5:$K$13,B34),0)</f>
        <v>3.5</v>
      </c>
      <c r="D34" s="7" t="n">
        <f aca="false">IF(B34&gt;0,INDEX($L$5:$L$13,B34),0)</f>
        <v>309</v>
      </c>
      <c r="F34" s="7" t="n">
        <v>14</v>
      </c>
      <c r="G34" s="7" t="n">
        <f aca="false">IF(F34&lt;=$B$15,1,0)</f>
        <v>1</v>
      </c>
      <c r="H34" s="7" t="n">
        <f aca="false">IF(G34=1,(D33+D34)/2,0)</f>
        <v>309</v>
      </c>
      <c r="I34" s="7" t="n">
        <f aca="false">IF(F34&lt;$B$15,C34,0)</f>
        <v>3.5</v>
      </c>
      <c r="J34" s="7" t="n">
        <f aca="false">H34/Setup!$B$11</f>
        <v>1.03</v>
      </c>
      <c r="K34" s="7" t="n">
        <f aca="false">IF(G34=1,J34+I33+I34+IF(F34=0,1/Setup!$B$17,0)+IF(F34=$B$15,Setup!$B$20+Setup!$B$21/Setup!$B$17,0),1)</f>
        <v>8.03</v>
      </c>
    </row>
    <row r="35" customFormat="false" ht="15" hidden="false" customHeight="false" outlineLevel="0" collapsed="false">
      <c r="A35" s="7" t="n">
        <v>16</v>
      </c>
      <c r="B35" s="7" t="n">
        <f aca="false">IF(A35&lt;=$B$15,COUNTIF($M$5:$M$13,"&lt;="&amp;(A35-1)),0)</f>
        <v>4</v>
      </c>
      <c r="C35" s="7" t="n">
        <f aca="false">IF(B35&gt;0,INDEX($K$5:$K$13,B35),0)</f>
        <v>3.5</v>
      </c>
      <c r="D35" s="7" t="n">
        <f aca="false">IF(B35&gt;0,INDEX($L$5:$L$13,B35),0)</f>
        <v>309</v>
      </c>
      <c r="F35" s="7" t="n">
        <v>15</v>
      </c>
      <c r="G35" s="7" t="n">
        <f aca="false">IF(F35&lt;=$B$15,1,0)</f>
        <v>1</v>
      </c>
      <c r="H35" s="7" t="n">
        <f aca="false">IF(G35=1,(D34+D35)/2,0)</f>
        <v>309</v>
      </c>
      <c r="I35" s="7" t="n">
        <f aca="false">IF(F35&lt;$B$15,C35,0)</f>
        <v>3.5</v>
      </c>
      <c r="J35" s="7" t="n">
        <f aca="false">H35/Setup!$B$11</f>
        <v>1.03</v>
      </c>
      <c r="K35" s="7" t="n">
        <f aca="false">IF(G35=1,J35+I34+I35+IF(F35=0,1/Setup!$B$17,0)+IF(F35=$B$15,Setup!$B$20+Setup!$B$21/Setup!$B$17,0),1)</f>
        <v>8.03</v>
      </c>
    </row>
    <row r="36" customFormat="false" ht="15" hidden="false" customHeight="false" outlineLevel="0" collapsed="false">
      <c r="A36" s="7" t="n">
        <v>17</v>
      </c>
      <c r="B36" s="7" t="n">
        <f aca="false">IF(A36&lt;=$B$15,COUNTIF($M$5:$M$13,"&lt;="&amp;(A36-1)),0)</f>
        <v>4</v>
      </c>
      <c r="C36" s="7" t="n">
        <f aca="false">IF(B36&gt;0,INDEX($K$5:$K$13,B36),0)</f>
        <v>3.5</v>
      </c>
      <c r="D36" s="7" t="n">
        <f aca="false">IF(B36&gt;0,INDEX($L$5:$L$13,B36),0)</f>
        <v>309</v>
      </c>
      <c r="F36" s="7" t="n">
        <v>16</v>
      </c>
      <c r="G36" s="7" t="n">
        <f aca="false">IF(F36&lt;=$B$15,1,0)</f>
        <v>1</v>
      </c>
      <c r="H36" s="7" t="n">
        <f aca="false">IF(G36=1,(D35+D36)/2,0)</f>
        <v>309</v>
      </c>
      <c r="I36" s="7" t="n">
        <f aca="false">IF(F36&lt;$B$15,C36,0)</f>
        <v>3.5</v>
      </c>
      <c r="J36" s="7" t="n">
        <f aca="false">H36/Setup!$B$11</f>
        <v>1.03</v>
      </c>
      <c r="K36" s="7" t="n">
        <f aca="false">IF(G36=1,J36+I35+I36+IF(F36=0,1/Setup!$B$17,0)+IF(F36=$B$15,Setup!$B$20+Setup!$B$21/Setup!$B$17,0),1)</f>
        <v>8.03</v>
      </c>
    </row>
    <row r="37" customFormat="false" ht="15" hidden="false" customHeight="false" outlineLevel="0" collapsed="false">
      <c r="A37" s="7" t="n">
        <v>18</v>
      </c>
      <c r="B37" s="7" t="n">
        <f aca="false">IF(A37&lt;=$B$15,COUNTIF($M$5:$M$13,"&lt;="&amp;(A37-1)),0)</f>
        <v>4</v>
      </c>
      <c r="C37" s="7" t="n">
        <f aca="false">IF(B37&gt;0,INDEX($K$5:$K$13,B37),0)</f>
        <v>3.5</v>
      </c>
      <c r="D37" s="7" t="n">
        <f aca="false">IF(B37&gt;0,INDEX($L$5:$L$13,B37),0)</f>
        <v>309</v>
      </c>
      <c r="F37" s="7" t="n">
        <v>17</v>
      </c>
      <c r="G37" s="7" t="n">
        <f aca="false">IF(F37&lt;=$B$15,1,0)</f>
        <v>1</v>
      </c>
      <c r="H37" s="7" t="n">
        <f aca="false">IF(G37=1,(D36+D37)/2,0)</f>
        <v>309</v>
      </c>
      <c r="I37" s="7" t="n">
        <f aca="false">IF(F37&lt;$B$15,C37,0)</f>
        <v>3.5</v>
      </c>
      <c r="J37" s="7" t="n">
        <f aca="false">H37/Setup!$B$11</f>
        <v>1.03</v>
      </c>
      <c r="K37" s="7" t="n">
        <f aca="false">IF(G37=1,J37+I36+I37+IF(F37=0,1/Setup!$B$17,0)+IF(F37=$B$15,Setup!$B$20+Setup!$B$21/Setup!$B$17,0),1)</f>
        <v>8.03</v>
      </c>
    </row>
    <row r="38" customFormat="false" ht="15" hidden="false" customHeight="false" outlineLevel="0" collapsed="false">
      <c r="A38" s="7" t="n">
        <v>19</v>
      </c>
      <c r="B38" s="7" t="n">
        <f aca="false">IF(A38&lt;=$B$15,COUNTIF($M$5:$M$13,"&lt;="&amp;(A38-1)),0)</f>
        <v>4</v>
      </c>
      <c r="C38" s="7" t="n">
        <f aca="false">IF(B38&gt;0,INDEX($K$5:$K$13,B38),0)</f>
        <v>3.5</v>
      </c>
      <c r="D38" s="7" t="n">
        <f aca="false">IF(B38&gt;0,INDEX($L$5:$L$13,B38),0)</f>
        <v>309</v>
      </c>
      <c r="F38" s="7" t="n">
        <v>18</v>
      </c>
      <c r="G38" s="7" t="n">
        <f aca="false">IF(F38&lt;=$B$15,1,0)</f>
        <v>1</v>
      </c>
      <c r="H38" s="7" t="n">
        <f aca="false">IF(G38=1,(D37+D38)/2,0)</f>
        <v>309</v>
      </c>
      <c r="I38" s="7" t="n">
        <f aca="false">IF(F38&lt;$B$15,C38,0)</f>
        <v>3.5</v>
      </c>
      <c r="J38" s="7" t="n">
        <f aca="false">H38/Setup!$B$11</f>
        <v>1.03</v>
      </c>
      <c r="K38" s="7" t="n">
        <f aca="false">IF(G38=1,J38+I37+I38+IF(F38=0,1/Setup!$B$17,0)+IF(F38=$B$15,Setup!$B$20+Setup!$B$21/Setup!$B$17,0),1)</f>
        <v>8.03</v>
      </c>
    </row>
    <row r="39" customFormat="false" ht="15" hidden="false" customHeight="false" outlineLevel="0" collapsed="false">
      <c r="A39" s="7" t="n">
        <v>20</v>
      </c>
      <c r="B39" s="7" t="n">
        <f aca="false">IF(A39&lt;=$B$15,COUNTIF($M$5:$M$13,"&lt;="&amp;(A39-1)),0)</f>
        <v>4</v>
      </c>
      <c r="C39" s="7" t="n">
        <f aca="false">IF(B39&gt;0,INDEX($K$5:$K$13,B39),0)</f>
        <v>3.5</v>
      </c>
      <c r="D39" s="7" t="n">
        <f aca="false">IF(B39&gt;0,INDEX($L$5:$L$13,B39),0)</f>
        <v>309</v>
      </c>
      <c r="F39" s="7" t="n">
        <v>19</v>
      </c>
      <c r="G39" s="7" t="n">
        <f aca="false">IF(F39&lt;=$B$15,1,0)</f>
        <v>1</v>
      </c>
      <c r="H39" s="7" t="n">
        <f aca="false">IF(G39=1,(D38+D39)/2,0)</f>
        <v>309</v>
      </c>
      <c r="I39" s="7" t="n">
        <f aca="false">IF(F39&lt;$B$15,C39,0)</f>
        <v>3.5</v>
      </c>
      <c r="J39" s="7" t="n">
        <f aca="false">H39/Setup!$B$11</f>
        <v>1.03</v>
      </c>
      <c r="K39" s="7" t="n">
        <f aca="false">IF(G39=1,J39+I38+I39+IF(F39=0,1/Setup!$B$17,0)+IF(F39=$B$15,Setup!$B$20+Setup!$B$21/Setup!$B$17,0),1)</f>
        <v>8.03</v>
      </c>
    </row>
    <row r="40" customFormat="false" ht="15" hidden="false" customHeight="false" outlineLevel="0" collapsed="false">
      <c r="A40" s="7" t="n">
        <v>21</v>
      </c>
      <c r="B40" s="7" t="n">
        <f aca="false">IF(A40&lt;=$B$15,COUNTIF($M$5:$M$13,"&lt;="&amp;(A40-1)),0)</f>
        <v>4</v>
      </c>
      <c r="C40" s="7" t="n">
        <f aca="false">IF(B40&gt;0,INDEX($K$5:$K$13,B40),0)</f>
        <v>3.5</v>
      </c>
      <c r="D40" s="7" t="n">
        <f aca="false">IF(B40&gt;0,INDEX($L$5:$L$13,B40),0)</f>
        <v>309</v>
      </c>
      <c r="F40" s="7" t="n">
        <v>20</v>
      </c>
      <c r="G40" s="7" t="n">
        <f aca="false">IF(F40&lt;=$B$15,1,0)</f>
        <v>1</v>
      </c>
      <c r="H40" s="7" t="n">
        <f aca="false">IF(G40=1,(D39+D40)/2,0)</f>
        <v>309</v>
      </c>
      <c r="I40" s="7" t="n">
        <f aca="false">IF(F40&lt;$B$15,C40,0)</f>
        <v>3.5</v>
      </c>
      <c r="J40" s="7" t="n">
        <f aca="false">H40/Setup!$B$11</f>
        <v>1.03</v>
      </c>
      <c r="K40" s="7" t="n">
        <f aca="false">IF(G40=1,J40+I39+I40+IF(F40=0,1/Setup!$B$17,0)+IF(F40=$B$15,Setup!$B$20+Setup!$B$21/Setup!$B$17,0),1)</f>
        <v>8.03</v>
      </c>
    </row>
    <row r="41" customFormat="false" ht="15" hidden="false" customHeight="false" outlineLevel="0" collapsed="false">
      <c r="A41" s="7" t="n">
        <v>22</v>
      </c>
      <c r="B41" s="7" t="n">
        <f aca="false">IF(A41&lt;=$B$15,COUNTIF($M$5:$M$13,"&lt;="&amp;(A41-1)),0)</f>
        <v>4</v>
      </c>
      <c r="C41" s="7" t="n">
        <f aca="false">IF(B41&gt;0,INDEX($K$5:$K$13,B41),0)</f>
        <v>3.5</v>
      </c>
      <c r="D41" s="7" t="n">
        <f aca="false">IF(B41&gt;0,INDEX($L$5:$L$13,B41),0)</f>
        <v>309</v>
      </c>
      <c r="F41" s="7" t="n">
        <v>21</v>
      </c>
      <c r="G41" s="7" t="n">
        <f aca="false">IF(F41&lt;=$B$15,1,0)</f>
        <v>1</v>
      </c>
      <c r="H41" s="7" t="n">
        <f aca="false">IF(G41=1,(D40+D41)/2,0)</f>
        <v>309</v>
      </c>
      <c r="I41" s="7" t="n">
        <f aca="false">IF(F41&lt;$B$15,C41,0)</f>
        <v>3.5</v>
      </c>
      <c r="J41" s="7" t="n">
        <f aca="false">H41/Setup!$B$11</f>
        <v>1.03</v>
      </c>
      <c r="K41" s="7" t="n">
        <f aca="false">IF(G41=1,J41+I40+I41+IF(F41=0,1/Setup!$B$17,0)+IF(F41=$B$15,Setup!$B$20+Setup!$B$21/Setup!$B$17,0),1)</f>
        <v>8.03</v>
      </c>
    </row>
    <row r="42" customFormat="false" ht="15" hidden="false" customHeight="false" outlineLevel="0" collapsed="false">
      <c r="A42" s="7" t="n">
        <v>23</v>
      </c>
      <c r="B42" s="7" t="n">
        <f aca="false">IF(A42&lt;=$B$15,COUNTIF($M$5:$M$13,"&lt;="&amp;(A42-1)),0)</f>
        <v>4</v>
      </c>
      <c r="C42" s="7" t="n">
        <f aca="false">IF(B42&gt;0,INDEX($K$5:$K$13,B42),0)</f>
        <v>3.5</v>
      </c>
      <c r="D42" s="7" t="n">
        <f aca="false">IF(B42&gt;0,INDEX($L$5:$L$13,B42),0)</f>
        <v>309</v>
      </c>
      <c r="F42" s="7" t="n">
        <v>22</v>
      </c>
      <c r="G42" s="7" t="n">
        <f aca="false">IF(F42&lt;=$B$15,1,0)</f>
        <v>1</v>
      </c>
      <c r="H42" s="7" t="n">
        <f aca="false">IF(G42=1,(D41+D42)/2,0)</f>
        <v>309</v>
      </c>
      <c r="I42" s="7" t="n">
        <f aca="false">IF(F42&lt;$B$15,C42,0)</f>
        <v>3.5</v>
      </c>
      <c r="J42" s="7" t="n">
        <f aca="false">H42/Setup!$B$11</f>
        <v>1.03</v>
      </c>
      <c r="K42" s="7" t="n">
        <f aca="false">IF(G42=1,J42+I41+I42+IF(F42=0,1/Setup!$B$17,0)+IF(F42=$B$15,Setup!$B$20+Setup!$B$21/Setup!$B$17,0),1)</f>
        <v>8.03</v>
      </c>
    </row>
    <row r="43" customFormat="false" ht="15" hidden="false" customHeight="false" outlineLevel="0" collapsed="false">
      <c r="A43" s="7" t="n">
        <v>24</v>
      </c>
      <c r="B43" s="7" t="n">
        <f aca="false">IF(A43&lt;=$B$15,COUNTIF($M$5:$M$13,"&lt;="&amp;(A43-1)),0)</f>
        <v>4</v>
      </c>
      <c r="C43" s="7" t="n">
        <f aca="false">IF(B43&gt;0,INDEX($K$5:$K$13,B43),0)</f>
        <v>3.5</v>
      </c>
      <c r="D43" s="7" t="n">
        <f aca="false">IF(B43&gt;0,INDEX($L$5:$L$13,B43),0)</f>
        <v>309</v>
      </c>
      <c r="F43" s="7" t="n">
        <v>23</v>
      </c>
      <c r="G43" s="7" t="n">
        <f aca="false">IF(F43&lt;=$B$15,1,0)</f>
        <v>1</v>
      </c>
      <c r="H43" s="7" t="n">
        <f aca="false">IF(G43=1,(D42+D43)/2,0)</f>
        <v>309</v>
      </c>
      <c r="I43" s="7" t="n">
        <f aca="false">IF(F43&lt;$B$15,C43,0)</f>
        <v>3.5</v>
      </c>
      <c r="J43" s="7" t="n">
        <f aca="false">H43/Setup!$B$11</f>
        <v>1.03</v>
      </c>
      <c r="K43" s="7" t="n">
        <f aca="false">IF(G43=1,J43+I42+I43+IF(F43=0,1/Setup!$B$17,0)+IF(F43=$B$15,Setup!$B$20+Setup!$B$21/Setup!$B$17,0),1)</f>
        <v>8.03</v>
      </c>
    </row>
    <row r="44" customFormat="false" ht="15" hidden="false" customHeight="false" outlineLevel="0" collapsed="false">
      <c r="A44" s="7" t="n">
        <v>25</v>
      </c>
      <c r="B44" s="7" t="n">
        <f aca="false">IF(A44&lt;=$B$15,COUNTIF($M$5:$M$13,"&lt;="&amp;(A44-1)),0)</f>
        <v>4</v>
      </c>
      <c r="C44" s="7" t="n">
        <f aca="false">IF(B44&gt;0,INDEX($K$5:$K$13,B44),0)</f>
        <v>3.5</v>
      </c>
      <c r="D44" s="7" t="n">
        <f aca="false">IF(B44&gt;0,INDEX($L$5:$L$13,B44),0)</f>
        <v>309</v>
      </c>
      <c r="F44" s="7" t="n">
        <v>24</v>
      </c>
      <c r="G44" s="7" t="n">
        <f aca="false">IF(F44&lt;=$B$15,1,0)</f>
        <v>1</v>
      </c>
      <c r="H44" s="7" t="n">
        <f aca="false">IF(G44=1,(D43+D44)/2,0)</f>
        <v>309</v>
      </c>
      <c r="I44" s="7" t="n">
        <f aca="false">IF(F44&lt;$B$15,C44,0)</f>
        <v>3.5</v>
      </c>
      <c r="J44" s="7" t="n">
        <f aca="false">H44/Setup!$B$11</f>
        <v>1.03</v>
      </c>
      <c r="K44" s="7" t="n">
        <f aca="false">IF(G44=1,J44+I43+I44+IF(F44=0,1/Setup!$B$17,0)+IF(F44=$B$15,Setup!$B$20+Setup!$B$21/Setup!$B$17,0),1)</f>
        <v>8.03</v>
      </c>
    </row>
    <row r="45" customFormat="false" ht="15" hidden="false" customHeight="false" outlineLevel="0" collapsed="false">
      <c r="A45" s="7" t="n">
        <v>26</v>
      </c>
      <c r="B45" s="7" t="n">
        <f aca="false">IF(A45&lt;=$B$15,COUNTIF($M$5:$M$13,"&lt;="&amp;(A45-1)),0)</f>
        <v>4</v>
      </c>
      <c r="C45" s="7" t="n">
        <f aca="false">IF(B45&gt;0,INDEX($K$5:$K$13,B45),0)</f>
        <v>3.5</v>
      </c>
      <c r="D45" s="7" t="n">
        <f aca="false">IF(B45&gt;0,INDEX($L$5:$L$13,B45),0)</f>
        <v>309</v>
      </c>
      <c r="F45" s="7" t="n">
        <v>25</v>
      </c>
      <c r="G45" s="7" t="n">
        <f aca="false">IF(F45&lt;=$B$15,1,0)</f>
        <v>1</v>
      </c>
      <c r="H45" s="7" t="n">
        <f aca="false">IF(G45=1,(D44+D45)/2,0)</f>
        <v>309</v>
      </c>
      <c r="I45" s="7" t="n">
        <f aca="false">IF(F45&lt;$B$15,C45,0)</f>
        <v>3.5</v>
      </c>
      <c r="J45" s="7" t="n">
        <f aca="false">H45/Setup!$B$11</f>
        <v>1.03</v>
      </c>
      <c r="K45" s="7" t="n">
        <f aca="false">IF(G45=1,J45+I44+I45+IF(F45=0,1/Setup!$B$17,0)+IF(F45=$B$15,Setup!$B$20+Setup!$B$21/Setup!$B$17,0),1)</f>
        <v>8.03</v>
      </c>
    </row>
    <row r="46" customFormat="false" ht="15" hidden="false" customHeight="false" outlineLevel="0" collapsed="false">
      <c r="A46" s="7" t="n">
        <v>27</v>
      </c>
      <c r="B46" s="7" t="n">
        <f aca="false">IF(A46&lt;=$B$15,COUNTIF($M$5:$M$13,"&lt;="&amp;(A46-1)),0)</f>
        <v>4</v>
      </c>
      <c r="C46" s="7" t="n">
        <f aca="false">IF(B46&gt;0,INDEX($K$5:$K$13,B46),0)</f>
        <v>3.5</v>
      </c>
      <c r="D46" s="7" t="n">
        <f aca="false">IF(B46&gt;0,INDEX($L$5:$L$13,B46),0)</f>
        <v>309</v>
      </c>
      <c r="F46" s="7" t="n">
        <v>26</v>
      </c>
      <c r="G46" s="7" t="n">
        <f aca="false">IF(F46&lt;=$B$15,1,0)</f>
        <v>1</v>
      </c>
      <c r="H46" s="7" t="n">
        <f aca="false">IF(G46=1,(D45+D46)/2,0)</f>
        <v>309</v>
      </c>
      <c r="I46" s="7" t="n">
        <f aca="false">IF(F46&lt;$B$15,C46,0)</f>
        <v>3.5</v>
      </c>
      <c r="J46" s="7" t="n">
        <f aca="false">H46/Setup!$B$11</f>
        <v>1.03</v>
      </c>
      <c r="K46" s="7" t="n">
        <f aca="false">IF(G46=1,J46+I45+I46+IF(F46=0,1/Setup!$B$17,0)+IF(F46=$B$15,Setup!$B$20+Setup!$B$21/Setup!$B$17,0),1)</f>
        <v>8.03</v>
      </c>
    </row>
    <row r="47" customFormat="false" ht="15" hidden="false" customHeight="false" outlineLevel="0" collapsed="false">
      <c r="A47" s="7" t="n">
        <v>28</v>
      </c>
      <c r="B47" s="7" t="n">
        <f aca="false">IF(A47&lt;=$B$15,COUNTIF($M$5:$M$13,"&lt;="&amp;(A47-1)),0)</f>
        <v>4</v>
      </c>
      <c r="C47" s="7" t="n">
        <f aca="false">IF(B47&gt;0,INDEX($K$5:$K$13,B47),0)</f>
        <v>3.5</v>
      </c>
      <c r="D47" s="7" t="n">
        <f aca="false">IF(B47&gt;0,INDEX($L$5:$L$13,B47),0)</f>
        <v>309</v>
      </c>
      <c r="F47" s="7" t="n">
        <v>27</v>
      </c>
      <c r="G47" s="7" t="n">
        <f aca="false">IF(F47&lt;=$B$15,1,0)</f>
        <v>1</v>
      </c>
      <c r="H47" s="7" t="n">
        <f aca="false">IF(G47=1,(D46+D47)/2,0)</f>
        <v>309</v>
      </c>
      <c r="I47" s="7" t="n">
        <f aca="false">IF(F47&lt;$B$15,C47,0)</f>
        <v>3.5</v>
      </c>
      <c r="J47" s="7" t="n">
        <f aca="false">H47/Setup!$B$11</f>
        <v>1.03</v>
      </c>
      <c r="K47" s="7" t="n">
        <f aca="false">IF(G47=1,J47+I46+I47+IF(F47=0,1/Setup!$B$17,0)+IF(F47=$B$15,Setup!$B$20+Setup!$B$21/Setup!$B$17,0),1)</f>
        <v>8.03</v>
      </c>
    </row>
    <row r="48" customFormat="false" ht="15" hidden="false" customHeight="false" outlineLevel="0" collapsed="false">
      <c r="A48" s="7" t="n">
        <v>29</v>
      </c>
      <c r="B48" s="7" t="n">
        <f aca="false">IF(A48&lt;=$B$15,COUNTIF($M$5:$M$13,"&lt;="&amp;(A48-1)),0)</f>
        <v>5</v>
      </c>
      <c r="C48" s="7" t="n">
        <f aca="false">IF(B48&gt;0,INDEX($K$5:$K$13,B48),0)</f>
        <v>83.0392156862745</v>
      </c>
      <c r="D48" s="7" t="n">
        <f aca="false">IF(B48&gt;0,INDEX($L$5:$L$13,B48),0)</f>
        <v>12610.9090909091</v>
      </c>
      <c r="F48" s="7" t="n">
        <v>28</v>
      </c>
      <c r="G48" s="7" t="n">
        <f aca="false">IF(F48&lt;=$B$15,1,0)</f>
        <v>1</v>
      </c>
      <c r="H48" s="7" t="n">
        <f aca="false">IF(G48=1,(D47+D48)/2,0)</f>
        <v>6459.95454545455</v>
      </c>
      <c r="I48" s="7" t="n">
        <f aca="false">IF(F48&lt;$B$15,C48,0)</f>
        <v>83.0392156862745</v>
      </c>
      <c r="J48" s="7" t="n">
        <f aca="false">H48/Setup!$B$11</f>
        <v>21.5331818181818</v>
      </c>
      <c r="K48" s="7" t="n">
        <f aca="false">IF(G48=1,J48+I47+I48+IF(F48=0,1/Setup!$B$17,0)+IF(F48=$B$15,Setup!$B$20+Setup!$B$21/Setup!$B$17,0),1)</f>
        <v>108.072397504456</v>
      </c>
    </row>
    <row r="49" customFormat="false" ht="15" hidden="false" customHeight="false" outlineLevel="0" collapsed="false">
      <c r="A49" s="7" t="n">
        <v>30</v>
      </c>
      <c r="B49" s="7" t="n">
        <f aca="false">IF(A49&lt;=$B$15,COUNTIF($M$5:$M$13,"&lt;="&amp;(A49-1)),0)</f>
        <v>5</v>
      </c>
      <c r="C49" s="7" t="n">
        <f aca="false">IF(B49&gt;0,INDEX($K$5:$K$13,B49),0)</f>
        <v>83.0392156862745</v>
      </c>
      <c r="D49" s="7" t="n">
        <f aca="false">IF(B49&gt;0,INDEX($L$5:$L$13,B49),0)</f>
        <v>12610.9090909091</v>
      </c>
      <c r="F49" s="7" t="n">
        <v>29</v>
      </c>
      <c r="G49" s="7" t="n">
        <f aca="false">IF(F49&lt;=$B$15,1,0)</f>
        <v>1</v>
      </c>
      <c r="H49" s="7" t="n">
        <f aca="false">IF(G49=1,(D48+D49)/2,0)</f>
        <v>12610.9090909091</v>
      </c>
      <c r="I49" s="7" t="n">
        <f aca="false">IF(F49&lt;$B$15,C49,0)</f>
        <v>83.0392156862745</v>
      </c>
      <c r="J49" s="7" t="n">
        <f aca="false">H49/Setup!$B$11</f>
        <v>42.0363636363636</v>
      </c>
      <c r="K49" s="7" t="n">
        <f aca="false">IF(G49=1,J49+I48+I49+IF(F49=0,1/Setup!$B$17,0)+IF(F49=$B$15,Setup!$B$20+Setup!$B$21/Setup!$B$17,0),1)</f>
        <v>208.114795008913</v>
      </c>
    </row>
    <row r="50" customFormat="false" ht="15" hidden="false" customHeight="false" outlineLevel="0" collapsed="false">
      <c r="A50" s="7" t="n">
        <v>31</v>
      </c>
      <c r="B50" s="7" t="n">
        <f aca="false">IF(A50&lt;=$B$15,COUNTIF($M$5:$M$13,"&lt;="&amp;(A50-1)),0)</f>
        <v>5</v>
      </c>
      <c r="C50" s="7" t="n">
        <f aca="false">IF(B50&gt;0,INDEX($K$5:$K$13,B50),0)</f>
        <v>83.0392156862745</v>
      </c>
      <c r="D50" s="7" t="n">
        <f aca="false">IF(B50&gt;0,INDEX($L$5:$L$13,B50),0)</f>
        <v>12610.9090909091</v>
      </c>
      <c r="F50" s="7" t="n">
        <v>30</v>
      </c>
      <c r="G50" s="7" t="n">
        <f aca="false">IF(F50&lt;=$B$15,1,0)</f>
        <v>1</v>
      </c>
      <c r="H50" s="7" t="n">
        <f aca="false">IF(G50=1,(D49+D50)/2,0)</f>
        <v>12610.9090909091</v>
      </c>
      <c r="I50" s="7" t="n">
        <f aca="false">IF(F50&lt;$B$15,C50,0)</f>
        <v>83.0392156862745</v>
      </c>
      <c r="J50" s="7" t="n">
        <f aca="false">H50/Setup!$B$11</f>
        <v>42.0363636363636</v>
      </c>
      <c r="K50" s="7" t="n">
        <f aca="false">IF(G50=1,J50+I49+I50+IF(F50=0,1/Setup!$B$17,0)+IF(F50=$B$15,Setup!$B$20+Setup!$B$21/Setup!$B$17,0),1)</f>
        <v>208.114795008913</v>
      </c>
    </row>
    <row r="51" customFormat="false" ht="15" hidden="false" customHeight="false" outlineLevel="0" collapsed="false">
      <c r="A51" s="7" t="n">
        <v>32</v>
      </c>
      <c r="B51" s="7" t="n">
        <f aca="false">IF(A51&lt;=$B$15,COUNTIF($M$5:$M$13,"&lt;="&amp;(A51-1)),0)</f>
        <v>5</v>
      </c>
      <c r="C51" s="7" t="n">
        <f aca="false">IF(B51&gt;0,INDEX($K$5:$K$13,B51),0)</f>
        <v>83.0392156862745</v>
      </c>
      <c r="D51" s="7" t="n">
        <f aca="false">IF(B51&gt;0,INDEX($L$5:$L$13,B51),0)</f>
        <v>12610.9090909091</v>
      </c>
      <c r="F51" s="7" t="n">
        <v>31</v>
      </c>
      <c r="G51" s="7" t="n">
        <f aca="false">IF(F51&lt;=$B$15,1,0)</f>
        <v>1</v>
      </c>
      <c r="H51" s="7" t="n">
        <f aca="false">IF(G51=1,(D50+D51)/2,0)</f>
        <v>12610.9090909091</v>
      </c>
      <c r="I51" s="7" t="n">
        <f aca="false">IF(F51&lt;$B$15,C51,0)</f>
        <v>83.0392156862745</v>
      </c>
      <c r="J51" s="7" t="n">
        <f aca="false">H51/Setup!$B$11</f>
        <v>42.0363636363636</v>
      </c>
      <c r="K51" s="7" t="n">
        <f aca="false">IF(G51=1,J51+I50+I51+IF(F51=0,1/Setup!$B$17,0)+IF(F51=$B$15,Setup!$B$20+Setup!$B$21/Setup!$B$17,0),1)</f>
        <v>208.114795008913</v>
      </c>
    </row>
    <row r="52" customFormat="false" ht="15" hidden="false" customHeight="false" outlineLevel="0" collapsed="false">
      <c r="A52" s="7" t="n">
        <v>33</v>
      </c>
      <c r="B52" s="7" t="n">
        <f aca="false">IF(A52&lt;=$B$15,COUNTIF($M$5:$M$13,"&lt;="&amp;(A52-1)),0)</f>
        <v>5</v>
      </c>
      <c r="C52" s="7" t="n">
        <f aca="false">IF(B52&gt;0,INDEX($K$5:$K$13,B52),0)</f>
        <v>83.0392156862745</v>
      </c>
      <c r="D52" s="7" t="n">
        <f aca="false">IF(B52&gt;0,INDEX($L$5:$L$13,B52),0)</f>
        <v>12610.9090909091</v>
      </c>
      <c r="F52" s="7" t="n">
        <v>32</v>
      </c>
      <c r="G52" s="7" t="n">
        <f aca="false">IF(F52&lt;=$B$15,1,0)</f>
        <v>1</v>
      </c>
      <c r="H52" s="7" t="n">
        <f aca="false">IF(G52=1,(D51+D52)/2,0)</f>
        <v>12610.9090909091</v>
      </c>
      <c r="I52" s="7" t="n">
        <f aca="false">IF(F52&lt;$B$15,C52,0)</f>
        <v>83.0392156862745</v>
      </c>
      <c r="J52" s="7" t="n">
        <f aca="false">H52/Setup!$B$11</f>
        <v>42.0363636363636</v>
      </c>
      <c r="K52" s="7" t="n">
        <f aca="false">IF(G52=1,J52+I51+I52+IF(F52=0,1/Setup!$B$17,0)+IF(F52=$B$15,Setup!$B$20+Setup!$B$21/Setup!$B$17,0),1)</f>
        <v>208.114795008913</v>
      </c>
    </row>
    <row r="53" customFormat="false" ht="15" hidden="false" customHeight="false" outlineLevel="0" collapsed="false">
      <c r="A53" s="7" t="n">
        <v>34</v>
      </c>
      <c r="B53" s="7" t="n">
        <f aca="false">IF(A53&lt;=$B$15,COUNTIF($M$5:$M$13,"&lt;="&amp;(A53-1)),0)</f>
        <v>5</v>
      </c>
      <c r="C53" s="7" t="n">
        <f aca="false">IF(B53&gt;0,INDEX($K$5:$K$13,B53),0)</f>
        <v>83.0392156862745</v>
      </c>
      <c r="D53" s="7" t="n">
        <f aca="false">IF(B53&gt;0,INDEX($L$5:$L$13,B53),0)</f>
        <v>12610.9090909091</v>
      </c>
      <c r="F53" s="7" t="n">
        <v>33</v>
      </c>
      <c r="G53" s="7" t="n">
        <f aca="false">IF(F53&lt;=$B$15,1,0)</f>
        <v>1</v>
      </c>
      <c r="H53" s="7" t="n">
        <f aca="false">IF(G53=1,(D52+D53)/2,0)</f>
        <v>12610.9090909091</v>
      </c>
      <c r="I53" s="7" t="n">
        <f aca="false">IF(F53&lt;$B$15,C53,0)</f>
        <v>83.0392156862745</v>
      </c>
      <c r="J53" s="7" t="n">
        <f aca="false">H53/Setup!$B$11</f>
        <v>42.0363636363636</v>
      </c>
      <c r="K53" s="7" t="n">
        <f aca="false">IF(G53=1,J53+I52+I53+IF(F53=0,1/Setup!$B$17,0)+IF(F53=$B$15,Setup!$B$20+Setup!$B$21/Setup!$B$17,0),1)</f>
        <v>208.114795008913</v>
      </c>
    </row>
    <row r="54" customFormat="false" ht="15" hidden="false" customHeight="false" outlineLevel="0" collapsed="false">
      <c r="A54" s="7" t="n">
        <v>35</v>
      </c>
      <c r="B54" s="7" t="n">
        <f aca="false">IF(A54&lt;=$B$15,COUNTIF($M$5:$M$13,"&lt;="&amp;(A54-1)),0)</f>
        <v>5</v>
      </c>
      <c r="C54" s="7" t="n">
        <f aca="false">IF(B54&gt;0,INDEX($K$5:$K$13,B54),0)</f>
        <v>83.0392156862745</v>
      </c>
      <c r="D54" s="7" t="n">
        <f aca="false">IF(B54&gt;0,INDEX($L$5:$L$13,B54),0)</f>
        <v>12610.9090909091</v>
      </c>
      <c r="F54" s="7" t="n">
        <v>34</v>
      </c>
      <c r="G54" s="7" t="n">
        <f aca="false">IF(F54&lt;=$B$15,1,0)</f>
        <v>1</v>
      </c>
      <c r="H54" s="7" t="n">
        <f aca="false">IF(G54=1,(D53+D54)/2,0)</f>
        <v>12610.9090909091</v>
      </c>
      <c r="I54" s="7" t="n">
        <f aca="false">IF(F54&lt;$B$15,C54,0)</f>
        <v>83.0392156862745</v>
      </c>
      <c r="J54" s="7" t="n">
        <f aca="false">H54/Setup!$B$11</f>
        <v>42.0363636363636</v>
      </c>
      <c r="K54" s="7" t="n">
        <f aca="false">IF(G54=1,J54+I53+I54+IF(F54=0,1/Setup!$B$17,0)+IF(F54=$B$15,Setup!$B$20+Setup!$B$21/Setup!$B$17,0),1)</f>
        <v>208.114795008913</v>
      </c>
    </row>
    <row r="55" customFormat="false" ht="15" hidden="false" customHeight="false" outlineLevel="0" collapsed="false">
      <c r="A55" s="7" t="n">
        <v>36</v>
      </c>
      <c r="B55" s="7" t="n">
        <f aca="false">IF(A55&lt;=$B$15,COUNTIF($M$5:$M$13,"&lt;="&amp;(A55-1)),0)</f>
        <v>5</v>
      </c>
      <c r="C55" s="7" t="n">
        <f aca="false">IF(B55&gt;0,INDEX($K$5:$K$13,B55),0)</f>
        <v>83.0392156862745</v>
      </c>
      <c r="D55" s="7" t="n">
        <f aca="false">IF(B55&gt;0,INDEX($L$5:$L$13,B55),0)</f>
        <v>12610.9090909091</v>
      </c>
      <c r="F55" s="7" t="n">
        <v>35</v>
      </c>
      <c r="G55" s="7" t="n">
        <f aca="false">IF(F55&lt;=$B$15,1,0)</f>
        <v>1</v>
      </c>
      <c r="H55" s="7" t="n">
        <f aca="false">IF(G55=1,(D54+D55)/2,0)</f>
        <v>12610.9090909091</v>
      </c>
      <c r="I55" s="7" t="n">
        <f aca="false">IF(F55&lt;$B$15,C55,0)</f>
        <v>83.0392156862745</v>
      </c>
      <c r="J55" s="7" t="n">
        <f aca="false">H55/Setup!$B$11</f>
        <v>42.0363636363636</v>
      </c>
      <c r="K55" s="7" t="n">
        <f aca="false">IF(G55=1,J55+I54+I55+IF(F55=0,1/Setup!$B$17,0)+IF(F55=$B$15,Setup!$B$20+Setup!$B$21/Setup!$B$17,0),1)</f>
        <v>208.114795008913</v>
      </c>
    </row>
    <row r="56" customFormat="false" ht="15" hidden="false" customHeight="false" outlineLevel="0" collapsed="false">
      <c r="A56" s="7" t="n">
        <v>37</v>
      </c>
      <c r="B56" s="7" t="n">
        <f aca="false">IF(A56&lt;=$B$15,COUNTIF($M$5:$M$13,"&lt;="&amp;(A56-1)),0)</f>
        <v>5</v>
      </c>
      <c r="C56" s="7" t="n">
        <f aca="false">IF(B56&gt;0,INDEX($K$5:$K$13,B56),0)</f>
        <v>83.0392156862745</v>
      </c>
      <c r="D56" s="7" t="n">
        <f aca="false">IF(B56&gt;0,INDEX($L$5:$L$13,B56),0)</f>
        <v>12610.9090909091</v>
      </c>
      <c r="F56" s="7" t="n">
        <v>36</v>
      </c>
      <c r="G56" s="7" t="n">
        <f aca="false">IF(F56&lt;=$B$15,1,0)</f>
        <v>1</v>
      </c>
      <c r="H56" s="7" t="n">
        <f aca="false">IF(G56=1,(D55+D56)/2,0)</f>
        <v>12610.9090909091</v>
      </c>
      <c r="I56" s="7" t="n">
        <f aca="false">IF(F56&lt;$B$15,C56,0)</f>
        <v>83.0392156862745</v>
      </c>
      <c r="J56" s="7" t="n">
        <f aca="false">H56/Setup!$B$11</f>
        <v>42.0363636363636</v>
      </c>
      <c r="K56" s="7" t="n">
        <f aca="false">IF(G56=1,J56+I55+I56+IF(F56=0,1/Setup!$B$17,0)+IF(F56=$B$15,Setup!$B$20+Setup!$B$21/Setup!$B$17,0),1)</f>
        <v>208.114795008913</v>
      </c>
    </row>
    <row r="57" customFormat="false" ht="15" hidden="false" customHeight="false" outlineLevel="0" collapsed="false">
      <c r="A57" s="7" t="n">
        <v>38</v>
      </c>
      <c r="B57" s="7" t="n">
        <f aca="false">IF(A57&lt;=$B$15,COUNTIF($M$5:$M$13,"&lt;="&amp;(A57-1)),0)</f>
        <v>5</v>
      </c>
      <c r="C57" s="7" t="n">
        <f aca="false">IF(B57&gt;0,INDEX($K$5:$K$13,B57),0)</f>
        <v>83.0392156862745</v>
      </c>
      <c r="D57" s="7" t="n">
        <f aca="false">IF(B57&gt;0,INDEX($L$5:$L$13,B57),0)</f>
        <v>12610.9090909091</v>
      </c>
      <c r="F57" s="7" t="n">
        <v>37</v>
      </c>
      <c r="G57" s="7" t="n">
        <f aca="false">IF(F57&lt;=$B$15,1,0)</f>
        <v>1</v>
      </c>
      <c r="H57" s="7" t="n">
        <f aca="false">IF(G57=1,(D56+D57)/2,0)</f>
        <v>12610.9090909091</v>
      </c>
      <c r="I57" s="7" t="n">
        <f aca="false">IF(F57&lt;$B$15,C57,0)</f>
        <v>83.0392156862745</v>
      </c>
      <c r="J57" s="7" t="n">
        <f aca="false">H57/Setup!$B$11</f>
        <v>42.0363636363636</v>
      </c>
      <c r="K57" s="7" t="n">
        <f aca="false">IF(G57=1,J57+I56+I57+IF(F57=0,1/Setup!$B$17,0)+IF(F57=$B$15,Setup!$B$20+Setup!$B$21/Setup!$B$17,0),1)</f>
        <v>208.114795008913</v>
      </c>
    </row>
    <row r="58" customFormat="false" ht="15" hidden="false" customHeight="false" outlineLevel="0" collapsed="false">
      <c r="A58" s="7" t="n">
        <v>39</v>
      </c>
      <c r="B58" s="7" t="n">
        <f aca="false">IF(A58&lt;=$B$15,COUNTIF($M$5:$M$13,"&lt;="&amp;(A58-1)),0)</f>
        <v>5</v>
      </c>
      <c r="C58" s="7" t="n">
        <f aca="false">IF(B58&gt;0,INDEX($K$5:$K$13,B58),0)</f>
        <v>83.0392156862745</v>
      </c>
      <c r="D58" s="7" t="n">
        <f aca="false">IF(B58&gt;0,INDEX($L$5:$L$13,B58),0)</f>
        <v>12610.9090909091</v>
      </c>
      <c r="F58" s="7" t="n">
        <v>38</v>
      </c>
      <c r="G58" s="7" t="n">
        <f aca="false">IF(F58&lt;=$B$15,1,0)</f>
        <v>1</v>
      </c>
      <c r="H58" s="7" t="n">
        <f aca="false">IF(G58=1,(D57+D58)/2,0)</f>
        <v>12610.9090909091</v>
      </c>
      <c r="I58" s="7" t="n">
        <f aca="false">IF(F58&lt;$B$15,C58,0)</f>
        <v>83.0392156862745</v>
      </c>
      <c r="J58" s="7" t="n">
        <f aca="false">H58/Setup!$B$11</f>
        <v>42.0363636363636</v>
      </c>
      <c r="K58" s="7" t="n">
        <f aca="false">IF(G58=1,J58+I57+I58+IF(F58=0,1/Setup!$B$17,0)+IF(F58=$B$15,Setup!$B$20+Setup!$B$21/Setup!$B$17,0),1)</f>
        <v>208.114795008913</v>
      </c>
    </row>
    <row r="59" customFormat="false" ht="15" hidden="false" customHeight="false" outlineLevel="0" collapsed="false">
      <c r="A59" s="7" t="n">
        <v>40</v>
      </c>
      <c r="B59" s="7" t="n">
        <f aca="false">IF(A59&lt;=$B$15,COUNTIF($M$5:$M$13,"&lt;="&amp;(A59-1)),0)</f>
        <v>0</v>
      </c>
      <c r="C59" s="7" t="n">
        <f aca="false">IF(B59&gt;0,INDEX($K$5:$K$13,B59),0)</f>
        <v>0</v>
      </c>
      <c r="D59" s="7" t="n">
        <f aca="false">IF(B59&gt;0,INDEX($L$5:$L$13,B59),0)</f>
        <v>0</v>
      </c>
      <c r="F59" s="7" t="n">
        <v>39</v>
      </c>
      <c r="G59" s="7" t="n">
        <f aca="false">IF(F59&lt;=$B$15,1,0)</f>
        <v>1</v>
      </c>
      <c r="H59" s="7" t="n">
        <f aca="false">IF(G59=1,(D58+D59)/2,0)</f>
        <v>6305.45454545455</v>
      </c>
      <c r="I59" s="7" t="n">
        <f aca="false">IF(F59&lt;$B$15,C59,0)</f>
        <v>0</v>
      </c>
      <c r="J59" s="7" t="n">
        <f aca="false">H59/Setup!$B$11</f>
        <v>21.0181818181818</v>
      </c>
      <c r="K59" s="7" t="n">
        <f aca="false">IF(G59=1,J59+I58+I59+IF(F59=0,1/Setup!$B$17,0)+IF(F59=$B$15,Setup!$B$20+Setup!$B$21/Setup!$B$17,0),1)</f>
        <v>129.057397504456</v>
      </c>
    </row>
    <row r="60" customFormat="false" ht="15" hidden="false" customHeight="false" outlineLevel="0" collapsed="false">
      <c r="A60" s="7" t="n">
        <v>41</v>
      </c>
      <c r="B60" s="7" t="n">
        <f aca="false">IF(A60&lt;=$B$15,COUNTIF($M$5:$M$13,"&lt;="&amp;(A60-1)),0)</f>
        <v>0</v>
      </c>
      <c r="C60" s="7" t="n">
        <f aca="false">IF(B60&gt;0,INDEX($K$5:$K$13,B60),0)</f>
        <v>0</v>
      </c>
      <c r="D60" s="7" t="n">
        <f aca="false">IF(B60&gt;0,INDEX($L$5:$L$13,B60),0)</f>
        <v>0</v>
      </c>
      <c r="F60" s="7" t="n">
        <v>40</v>
      </c>
      <c r="G60" s="7" t="n">
        <f aca="false">IF(F60&lt;=$B$15,1,0)</f>
        <v>0</v>
      </c>
      <c r="H60" s="7" t="n">
        <f aca="false">IF(G60=1,(D59+D60)/2,0)</f>
        <v>0</v>
      </c>
      <c r="I60" s="7" t="n">
        <f aca="false">IF(F60&lt;$B$15,C60,0)</f>
        <v>0</v>
      </c>
      <c r="J60" s="7" t="n">
        <f aca="false">H60/Setup!$B$11</f>
        <v>0</v>
      </c>
      <c r="K60" s="7" t="n">
        <f aca="false">IF(G60=1,J60+I59+I60+IF(F60=0,1/Setup!$B$17,0)+IF(F60=$B$15,Setup!$B$20+Setup!$B$21/Setup!$B$17,0),1)</f>
        <v>1</v>
      </c>
    </row>
    <row r="61" customFormat="false" ht="15" hidden="false" customHeight="false" outlineLevel="0" collapsed="false">
      <c r="A61" s="7" t="n">
        <v>42</v>
      </c>
      <c r="B61" s="7" t="n">
        <f aca="false">IF(A61&lt;=$B$15,COUNTIF($M$5:$M$13,"&lt;="&amp;(A61-1)),0)</f>
        <v>0</v>
      </c>
      <c r="C61" s="7" t="n">
        <f aca="false">IF(B61&gt;0,INDEX($K$5:$K$13,B61),0)</f>
        <v>0</v>
      </c>
      <c r="D61" s="7" t="n">
        <f aca="false">IF(B61&gt;0,INDEX($L$5:$L$13,B61),0)</f>
        <v>0</v>
      </c>
      <c r="F61" s="7" t="n">
        <v>41</v>
      </c>
      <c r="G61" s="7" t="n">
        <f aca="false">IF(F61&lt;=$B$15,1,0)</f>
        <v>0</v>
      </c>
      <c r="H61" s="7" t="n">
        <f aca="false">IF(G61=1,(D60+D61)/2,0)</f>
        <v>0</v>
      </c>
      <c r="I61" s="7" t="n">
        <f aca="false">IF(F61&lt;$B$15,C61,0)</f>
        <v>0</v>
      </c>
      <c r="J61" s="7" t="n">
        <f aca="false">H61/Setup!$B$11</f>
        <v>0</v>
      </c>
      <c r="K61" s="7" t="n">
        <f aca="false">IF(G61=1,J61+I60+I61+IF(F61=0,1/Setup!$B$17,0)+IF(F61=$B$15,Setup!$B$20+Setup!$B$21/Setup!$B$17,0),1)</f>
        <v>1</v>
      </c>
    </row>
    <row r="62" customFormat="false" ht="15" hidden="false" customHeight="false" outlineLevel="0" collapsed="false">
      <c r="A62" s="7" t="n">
        <v>43</v>
      </c>
      <c r="B62" s="7" t="n">
        <f aca="false">IF(A62&lt;=$B$15,COUNTIF($M$5:$M$13,"&lt;="&amp;(A62-1)),0)</f>
        <v>0</v>
      </c>
      <c r="C62" s="7" t="n">
        <f aca="false">IF(B62&gt;0,INDEX($K$5:$K$13,B62),0)</f>
        <v>0</v>
      </c>
      <c r="D62" s="7" t="n">
        <f aca="false">IF(B62&gt;0,INDEX($L$5:$L$13,B62),0)</f>
        <v>0</v>
      </c>
      <c r="F62" s="7" t="n">
        <v>42</v>
      </c>
      <c r="G62" s="7" t="n">
        <f aca="false">IF(F62&lt;=$B$15,1,0)</f>
        <v>0</v>
      </c>
      <c r="H62" s="7" t="n">
        <f aca="false">IF(G62=1,(D61+D62)/2,0)</f>
        <v>0</v>
      </c>
      <c r="I62" s="7" t="n">
        <f aca="false">IF(F62&lt;$B$15,C62,0)</f>
        <v>0</v>
      </c>
      <c r="J62" s="7" t="n">
        <f aca="false">H62/Setup!$B$11</f>
        <v>0</v>
      </c>
      <c r="K62" s="7" t="n">
        <f aca="false">IF(G62=1,J62+I61+I62+IF(F62=0,1/Setup!$B$17,0)+IF(F62=$B$15,Setup!$B$20+Setup!$B$21/Setup!$B$17,0),1)</f>
        <v>1</v>
      </c>
    </row>
    <row r="63" customFormat="false" ht="15" hidden="false" customHeight="false" outlineLevel="0" collapsed="false">
      <c r="A63" s="7" t="n">
        <v>44</v>
      </c>
      <c r="B63" s="7" t="n">
        <f aca="false">IF(A63&lt;=$B$15,COUNTIF($M$5:$M$13,"&lt;="&amp;(A63-1)),0)</f>
        <v>0</v>
      </c>
      <c r="C63" s="7" t="n">
        <f aca="false">IF(B63&gt;0,INDEX($K$5:$K$13,B63),0)</f>
        <v>0</v>
      </c>
      <c r="D63" s="7" t="n">
        <f aca="false">IF(B63&gt;0,INDEX($L$5:$L$13,B63),0)</f>
        <v>0</v>
      </c>
      <c r="F63" s="7" t="n">
        <v>43</v>
      </c>
      <c r="G63" s="7" t="n">
        <f aca="false">IF(F63&lt;=$B$15,1,0)</f>
        <v>0</v>
      </c>
      <c r="H63" s="7" t="n">
        <f aca="false">IF(G63=1,(D62+D63)/2,0)</f>
        <v>0</v>
      </c>
      <c r="I63" s="7" t="n">
        <f aca="false">IF(F63&lt;$B$15,C63,0)</f>
        <v>0</v>
      </c>
      <c r="J63" s="7" t="n">
        <f aca="false">H63/Setup!$B$11</f>
        <v>0</v>
      </c>
      <c r="K63" s="7" t="n">
        <f aca="false">IF(G63=1,J63+I62+I63+IF(F63=0,1/Setup!$B$17,0)+IF(F63=$B$15,Setup!$B$20+Setup!$B$21/Setup!$B$17,0),1)</f>
        <v>1</v>
      </c>
    </row>
    <row r="64" customFormat="false" ht="15" hidden="false" customHeight="false" outlineLevel="0" collapsed="false">
      <c r="A64" s="7" t="n">
        <v>45</v>
      </c>
      <c r="B64" s="7" t="n">
        <f aca="false">IF(A64&lt;=$B$15,COUNTIF($M$5:$M$13,"&lt;="&amp;(A64-1)),0)</f>
        <v>0</v>
      </c>
      <c r="C64" s="7" t="n">
        <f aca="false">IF(B64&gt;0,INDEX($K$5:$K$13,B64),0)</f>
        <v>0</v>
      </c>
      <c r="D64" s="7" t="n">
        <f aca="false">IF(B64&gt;0,INDEX($L$5:$L$13,B64),0)</f>
        <v>0</v>
      </c>
      <c r="F64" s="7" t="n">
        <v>44</v>
      </c>
      <c r="G64" s="7" t="n">
        <f aca="false">IF(F64&lt;=$B$15,1,0)</f>
        <v>0</v>
      </c>
      <c r="H64" s="7" t="n">
        <f aca="false">IF(G64=1,(D63+D64)/2,0)</f>
        <v>0</v>
      </c>
      <c r="I64" s="7" t="n">
        <f aca="false">IF(F64&lt;$B$15,C64,0)</f>
        <v>0</v>
      </c>
      <c r="J64" s="7" t="n">
        <f aca="false">H64/Setup!$B$11</f>
        <v>0</v>
      </c>
      <c r="K64" s="7" t="n">
        <f aca="false">IF(G64=1,J64+I63+I64+IF(F64=0,1/Setup!$B$17,0)+IF(F64=$B$15,Setup!$B$20+Setup!$B$21/Setup!$B$17,0),1)</f>
        <v>1</v>
      </c>
    </row>
    <row r="65" customFormat="false" ht="15" hidden="false" customHeight="false" outlineLevel="0" collapsed="false">
      <c r="A65" s="7" t="n">
        <v>46</v>
      </c>
      <c r="B65" s="7" t="n">
        <f aca="false">IF(A65&lt;=$B$15,COUNTIF($M$5:$M$13,"&lt;="&amp;(A65-1)),0)</f>
        <v>0</v>
      </c>
      <c r="C65" s="7" t="n">
        <f aca="false">IF(B65&gt;0,INDEX($K$5:$K$13,B65),0)</f>
        <v>0</v>
      </c>
      <c r="D65" s="7" t="n">
        <f aca="false">IF(B65&gt;0,INDEX($L$5:$L$13,B65),0)</f>
        <v>0</v>
      </c>
      <c r="F65" s="7" t="n">
        <v>45</v>
      </c>
      <c r="G65" s="7" t="n">
        <f aca="false">IF(F65&lt;=$B$15,1,0)</f>
        <v>0</v>
      </c>
      <c r="H65" s="7" t="n">
        <f aca="false">IF(G65=1,(D64+D65)/2,0)</f>
        <v>0</v>
      </c>
      <c r="I65" s="7" t="n">
        <f aca="false">IF(F65&lt;$B$15,C65,0)</f>
        <v>0</v>
      </c>
      <c r="J65" s="7" t="n">
        <f aca="false">H65/Setup!$B$11</f>
        <v>0</v>
      </c>
      <c r="K65" s="7" t="n">
        <f aca="false">IF(G65=1,J65+I64+I65+IF(F65=0,1/Setup!$B$17,0)+IF(F65=$B$15,Setup!$B$20+Setup!$B$21/Setup!$B$17,0),1)</f>
        <v>1</v>
      </c>
    </row>
    <row r="66" customFormat="false" ht="15" hidden="false" customHeight="false" outlineLevel="0" collapsed="false">
      <c r="A66" s="7" t="n">
        <v>47</v>
      </c>
      <c r="B66" s="7" t="n">
        <f aca="false">IF(A66&lt;=$B$15,COUNTIF($M$5:$M$13,"&lt;="&amp;(A66-1)),0)</f>
        <v>0</v>
      </c>
      <c r="C66" s="7" t="n">
        <f aca="false">IF(B66&gt;0,INDEX($K$5:$K$13,B66),0)</f>
        <v>0</v>
      </c>
      <c r="D66" s="7" t="n">
        <f aca="false">IF(B66&gt;0,INDEX($L$5:$L$13,B66),0)</f>
        <v>0</v>
      </c>
      <c r="F66" s="7" t="n">
        <v>46</v>
      </c>
      <c r="G66" s="7" t="n">
        <f aca="false">IF(F66&lt;=$B$15,1,0)</f>
        <v>0</v>
      </c>
      <c r="H66" s="7" t="n">
        <f aca="false">IF(G66=1,(D65+D66)/2,0)</f>
        <v>0</v>
      </c>
      <c r="I66" s="7" t="n">
        <f aca="false">IF(F66&lt;$B$15,C66,0)</f>
        <v>0</v>
      </c>
      <c r="J66" s="7" t="n">
        <f aca="false">H66/Setup!$B$11</f>
        <v>0</v>
      </c>
      <c r="K66" s="7" t="n">
        <f aca="false">IF(G66=1,J66+I65+I66+IF(F66=0,1/Setup!$B$17,0)+IF(F66=$B$15,Setup!$B$20+Setup!$B$21/Setup!$B$17,0),1)</f>
        <v>1</v>
      </c>
    </row>
    <row r="67" customFormat="false" ht="15" hidden="false" customHeight="false" outlineLevel="0" collapsed="false">
      <c r="A67" s="7" t="n">
        <v>48</v>
      </c>
      <c r="B67" s="7" t="n">
        <f aca="false">IF(A67&lt;=$B$15,COUNTIF($M$5:$M$13,"&lt;="&amp;(A67-1)),0)</f>
        <v>0</v>
      </c>
      <c r="C67" s="7" t="n">
        <f aca="false">IF(B67&gt;0,INDEX($K$5:$K$13,B67),0)</f>
        <v>0</v>
      </c>
      <c r="D67" s="7" t="n">
        <f aca="false">IF(B67&gt;0,INDEX($L$5:$L$13,B67),0)</f>
        <v>0</v>
      </c>
      <c r="F67" s="7" t="n">
        <v>47</v>
      </c>
      <c r="G67" s="7" t="n">
        <f aca="false">IF(F67&lt;=$B$15,1,0)</f>
        <v>0</v>
      </c>
      <c r="H67" s="7" t="n">
        <f aca="false">IF(G67=1,(D66+D67)/2,0)</f>
        <v>0</v>
      </c>
      <c r="I67" s="7" t="n">
        <f aca="false">IF(F67&lt;$B$15,C67,0)</f>
        <v>0</v>
      </c>
      <c r="J67" s="7" t="n">
        <f aca="false">H67/Setup!$B$11</f>
        <v>0</v>
      </c>
      <c r="K67" s="7" t="n">
        <f aca="false">IF(G67=1,J67+I66+I67+IF(F67=0,1/Setup!$B$17,0)+IF(F67=$B$15,Setup!$B$20+Setup!$B$21/Setup!$B$17,0),1)</f>
        <v>1</v>
      </c>
    </row>
    <row r="68" customFormat="false" ht="15" hidden="false" customHeight="false" outlineLevel="0" collapsed="false">
      <c r="A68" s="7" t="n">
        <v>49</v>
      </c>
      <c r="B68" s="7" t="n">
        <f aca="false">IF(A68&lt;=$B$15,COUNTIF($M$5:$M$13,"&lt;="&amp;(A68-1)),0)</f>
        <v>0</v>
      </c>
      <c r="C68" s="7" t="n">
        <f aca="false">IF(B68&gt;0,INDEX($K$5:$K$13,B68),0)</f>
        <v>0</v>
      </c>
      <c r="D68" s="7" t="n">
        <f aca="false">IF(B68&gt;0,INDEX($L$5:$L$13,B68),0)</f>
        <v>0</v>
      </c>
      <c r="F68" s="7" t="n">
        <v>48</v>
      </c>
      <c r="G68" s="7" t="n">
        <f aca="false">IF(F68&lt;=$B$15,1,0)</f>
        <v>0</v>
      </c>
      <c r="H68" s="7" t="n">
        <f aca="false">IF(G68=1,(D67+D68)/2,0)</f>
        <v>0</v>
      </c>
      <c r="I68" s="7" t="n">
        <f aca="false">IF(F68&lt;$B$15,C68,0)</f>
        <v>0</v>
      </c>
      <c r="J68" s="7" t="n">
        <f aca="false">H68/Setup!$B$11</f>
        <v>0</v>
      </c>
      <c r="K68" s="7" t="n">
        <f aca="false">IF(G68=1,J68+I67+I68+IF(F68=0,1/Setup!$B$17,0)+IF(F68=$B$15,Setup!$B$20+Setup!$B$21/Setup!$B$17,0),1)</f>
        <v>1</v>
      </c>
    </row>
    <row r="69" customFormat="false" ht="15" hidden="false" customHeight="false" outlineLevel="0" collapsed="false">
      <c r="A69" s="7" t="n">
        <v>50</v>
      </c>
      <c r="B69" s="7" t="n">
        <f aca="false">IF(A69&lt;=$B$15,COUNTIF($M$5:$M$13,"&lt;="&amp;(A69-1)),0)</f>
        <v>0</v>
      </c>
      <c r="C69" s="7" t="n">
        <f aca="false">IF(B69&gt;0,INDEX($K$5:$K$13,B69),0)</f>
        <v>0</v>
      </c>
      <c r="D69" s="7" t="n">
        <f aca="false">IF(B69&gt;0,INDEX($L$5:$L$13,B69),0)</f>
        <v>0</v>
      </c>
      <c r="F69" s="7" t="n">
        <v>49</v>
      </c>
      <c r="G69" s="7" t="n">
        <f aca="false">IF(F69&lt;=$B$15,1,0)</f>
        <v>0</v>
      </c>
      <c r="H69" s="7" t="n">
        <f aca="false">IF(G69=1,(D68+D69)/2,0)</f>
        <v>0</v>
      </c>
      <c r="I69" s="7" t="n">
        <f aca="false">IF(F69&lt;$B$15,C69,0)</f>
        <v>0</v>
      </c>
      <c r="J69" s="7" t="n">
        <f aca="false">H69/Setup!$B$11</f>
        <v>0</v>
      </c>
      <c r="K69" s="7" t="n">
        <f aca="false">IF(G69=1,J69+I68+I69+IF(F69=0,1/Setup!$B$17,0)+IF(F69=$B$15,Setup!$B$20+Setup!$B$21/Setup!$B$17,0),1)</f>
        <v>1</v>
      </c>
    </row>
    <row r="70" customFormat="false" ht="15" hidden="false" customHeight="false" outlineLevel="0" collapsed="false">
      <c r="A70" s="7" t="n">
        <v>51</v>
      </c>
      <c r="B70" s="7" t="n">
        <f aca="false">IF(A70&lt;=$B$15,COUNTIF($M$5:$M$13,"&lt;="&amp;(A70-1)),0)</f>
        <v>0</v>
      </c>
      <c r="C70" s="7" t="n">
        <f aca="false">IF(B70&gt;0,INDEX($K$5:$K$13,B70),0)</f>
        <v>0</v>
      </c>
      <c r="D70" s="7" t="n">
        <f aca="false">IF(B70&gt;0,INDEX($L$5:$L$13,B70),0)</f>
        <v>0</v>
      </c>
      <c r="F70" s="7" t="n">
        <v>50</v>
      </c>
      <c r="G70" s="7" t="n">
        <f aca="false">IF(F70&lt;=$B$15,1,0)</f>
        <v>0</v>
      </c>
      <c r="H70" s="7" t="n">
        <f aca="false">IF(G70=1,(D69+D70)/2,0)</f>
        <v>0</v>
      </c>
      <c r="I70" s="7" t="n">
        <f aca="false">IF(F70&lt;$B$15,C70,0)</f>
        <v>0</v>
      </c>
      <c r="J70" s="7" t="n">
        <f aca="false">H70/Setup!$B$11</f>
        <v>0</v>
      </c>
      <c r="K70" s="7" t="n">
        <f aca="false">IF(G70=1,J70+I69+I70+IF(F70=0,1/Setup!$B$17,0)+IF(F70=$B$15,Setup!$B$20+Setup!$B$21/Setup!$B$17,0),1)</f>
        <v>1</v>
      </c>
    </row>
    <row r="71" customFormat="false" ht="15" hidden="false" customHeight="false" outlineLevel="0" collapsed="false">
      <c r="A71" s="7" t="n">
        <v>52</v>
      </c>
      <c r="B71" s="7" t="n">
        <f aca="false">IF(A71&lt;=$B$15,COUNTIF($M$5:$M$13,"&lt;="&amp;(A71-1)),0)</f>
        <v>0</v>
      </c>
      <c r="C71" s="7" t="n">
        <f aca="false">IF(B71&gt;0,INDEX($K$5:$K$13,B71),0)</f>
        <v>0</v>
      </c>
      <c r="D71" s="7" t="n">
        <f aca="false">IF(B71&gt;0,INDEX($L$5:$L$13,B71),0)</f>
        <v>0</v>
      </c>
      <c r="F71" s="7" t="n">
        <v>51</v>
      </c>
      <c r="G71" s="7" t="n">
        <f aca="false">IF(F71&lt;=$B$15,1,0)</f>
        <v>0</v>
      </c>
      <c r="H71" s="7" t="n">
        <f aca="false">IF(G71=1,(D70+D71)/2,0)</f>
        <v>0</v>
      </c>
      <c r="I71" s="7" t="n">
        <f aca="false">IF(F71&lt;$B$15,C71,0)</f>
        <v>0</v>
      </c>
      <c r="J71" s="7" t="n">
        <f aca="false">H71/Setup!$B$11</f>
        <v>0</v>
      </c>
      <c r="K71" s="7" t="n">
        <f aca="false">IF(G71=1,J71+I70+I71+IF(F71=0,1/Setup!$B$17,0)+IF(F71=$B$15,Setup!$B$20+Setup!$B$21/Setup!$B$17,0),1)</f>
        <v>1</v>
      </c>
    </row>
    <row r="72" customFormat="false" ht="15" hidden="false" customHeight="false" outlineLevel="0" collapsed="false">
      <c r="A72" s="7" t="n">
        <v>53</v>
      </c>
      <c r="B72" s="7" t="n">
        <f aca="false">IF(A72&lt;=$B$15,COUNTIF($M$5:$M$13,"&lt;="&amp;(A72-1)),0)</f>
        <v>0</v>
      </c>
      <c r="C72" s="7" t="n">
        <f aca="false">IF(B72&gt;0,INDEX($K$5:$K$13,B72),0)</f>
        <v>0</v>
      </c>
      <c r="D72" s="7" t="n">
        <f aca="false">IF(B72&gt;0,INDEX($L$5:$L$13,B72),0)</f>
        <v>0</v>
      </c>
      <c r="F72" s="7" t="n">
        <v>52</v>
      </c>
      <c r="G72" s="7" t="n">
        <f aca="false">IF(F72&lt;=$B$15,1,0)</f>
        <v>0</v>
      </c>
      <c r="H72" s="7" t="n">
        <f aca="false">IF(G72=1,(D71+D72)/2,0)</f>
        <v>0</v>
      </c>
      <c r="I72" s="7" t="n">
        <f aca="false">IF(F72&lt;$B$15,C72,0)</f>
        <v>0</v>
      </c>
      <c r="J72" s="7" t="n">
        <f aca="false">H72/Setup!$B$11</f>
        <v>0</v>
      </c>
      <c r="K72" s="7" t="n">
        <f aca="false">IF(G72=1,J72+I71+I72+IF(F72=0,1/Setup!$B$17,0)+IF(F72=$B$15,Setup!$B$20+Setup!$B$21/Setup!$B$17,0),1)</f>
        <v>1</v>
      </c>
    </row>
    <row r="73" customFormat="false" ht="15" hidden="false" customHeight="false" outlineLevel="0" collapsed="false">
      <c r="A73" s="7" t="n">
        <v>54</v>
      </c>
      <c r="B73" s="7" t="n">
        <f aca="false">IF(A73&lt;=$B$15,COUNTIF($M$5:$M$13,"&lt;="&amp;(A73-1)),0)</f>
        <v>0</v>
      </c>
      <c r="C73" s="7" t="n">
        <f aca="false">IF(B73&gt;0,INDEX($K$5:$K$13,B73),0)</f>
        <v>0</v>
      </c>
      <c r="D73" s="7" t="n">
        <f aca="false">IF(B73&gt;0,INDEX($L$5:$L$13,B73),0)</f>
        <v>0</v>
      </c>
      <c r="F73" s="7" t="n">
        <v>53</v>
      </c>
      <c r="G73" s="7" t="n">
        <f aca="false">IF(F73&lt;=$B$15,1,0)</f>
        <v>0</v>
      </c>
      <c r="H73" s="7" t="n">
        <f aca="false">IF(G73=1,(D72+D73)/2,0)</f>
        <v>0</v>
      </c>
      <c r="I73" s="7" t="n">
        <f aca="false">IF(F73&lt;$B$15,C73,0)</f>
        <v>0</v>
      </c>
      <c r="J73" s="7" t="n">
        <f aca="false">H73/Setup!$B$11</f>
        <v>0</v>
      </c>
      <c r="K73" s="7" t="n">
        <f aca="false">IF(G73=1,J73+I72+I73+IF(F73=0,1/Setup!$B$17,0)+IF(F73=$B$15,Setup!$B$20+Setup!$B$21/Setup!$B$17,0),1)</f>
        <v>1</v>
      </c>
    </row>
    <row r="74" customFormat="false" ht="15" hidden="false" customHeight="false" outlineLevel="0" collapsed="false">
      <c r="A74" s="7" t="n">
        <v>55</v>
      </c>
      <c r="B74" s="7" t="n">
        <f aca="false">IF(A74&lt;=$B$15,COUNTIF($M$5:$M$13,"&lt;="&amp;(A74-1)),0)</f>
        <v>0</v>
      </c>
      <c r="C74" s="7" t="n">
        <f aca="false">IF(B74&gt;0,INDEX($K$5:$K$13,B74),0)</f>
        <v>0</v>
      </c>
      <c r="D74" s="7" t="n">
        <f aca="false">IF(B74&gt;0,INDEX($L$5:$L$13,B74),0)</f>
        <v>0</v>
      </c>
      <c r="F74" s="7" t="n">
        <v>54</v>
      </c>
      <c r="G74" s="7" t="n">
        <f aca="false">IF(F74&lt;=$B$15,1,0)</f>
        <v>0</v>
      </c>
      <c r="H74" s="7" t="n">
        <f aca="false">IF(G74=1,(D73+D74)/2,0)</f>
        <v>0</v>
      </c>
      <c r="I74" s="7" t="n">
        <f aca="false">IF(F74&lt;$B$15,C74,0)</f>
        <v>0</v>
      </c>
      <c r="J74" s="7" t="n">
        <f aca="false">H74/Setup!$B$11</f>
        <v>0</v>
      </c>
      <c r="K74" s="7" t="n">
        <f aca="false">IF(G74=1,J74+I73+I74+IF(F74=0,1/Setup!$B$17,0)+IF(F74=$B$15,Setup!$B$20+Setup!$B$21/Setup!$B$17,0),1)</f>
        <v>1</v>
      </c>
    </row>
    <row r="75" customFormat="false" ht="15" hidden="false" customHeight="false" outlineLevel="0" collapsed="false">
      <c r="A75" s="7" t="n">
        <v>56</v>
      </c>
      <c r="B75" s="7" t="n">
        <f aca="false">IF(A75&lt;=$B$15,COUNTIF($M$5:$M$13,"&lt;="&amp;(A75-1)),0)</f>
        <v>0</v>
      </c>
      <c r="C75" s="7" t="n">
        <f aca="false">IF(B75&gt;0,INDEX($K$5:$K$13,B75),0)</f>
        <v>0</v>
      </c>
      <c r="D75" s="7" t="n">
        <f aca="false">IF(B75&gt;0,INDEX($L$5:$L$13,B75),0)</f>
        <v>0</v>
      </c>
      <c r="F75" s="7" t="n">
        <v>55</v>
      </c>
      <c r="G75" s="7" t="n">
        <f aca="false">IF(F75&lt;=$B$15,1,0)</f>
        <v>0</v>
      </c>
      <c r="H75" s="7" t="n">
        <f aca="false">IF(G75=1,(D74+D75)/2,0)</f>
        <v>0</v>
      </c>
      <c r="I75" s="7" t="n">
        <f aca="false">IF(F75&lt;$B$15,C75,0)</f>
        <v>0</v>
      </c>
      <c r="J75" s="7" t="n">
        <f aca="false">H75/Setup!$B$11</f>
        <v>0</v>
      </c>
      <c r="K75" s="7" t="n">
        <f aca="false">IF(G75=1,J75+I74+I75+IF(F75=0,1/Setup!$B$17,0)+IF(F75=$B$15,Setup!$B$20+Setup!$B$21/Setup!$B$17,0),1)</f>
        <v>1</v>
      </c>
    </row>
    <row r="76" customFormat="false" ht="15" hidden="false" customHeight="false" outlineLevel="0" collapsed="false">
      <c r="A76" s="7" t="n">
        <v>57</v>
      </c>
      <c r="B76" s="7" t="n">
        <f aca="false">IF(A76&lt;=$B$15,COUNTIF($M$5:$M$13,"&lt;="&amp;(A76-1)),0)</f>
        <v>0</v>
      </c>
      <c r="C76" s="7" t="n">
        <f aca="false">IF(B76&gt;0,INDEX($K$5:$K$13,B76),0)</f>
        <v>0</v>
      </c>
      <c r="D76" s="7" t="n">
        <f aca="false">IF(B76&gt;0,INDEX($L$5:$L$13,B76),0)</f>
        <v>0</v>
      </c>
      <c r="F76" s="7" t="n">
        <v>56</v>
      </c>
      <c r="G76" s="7" t="n">
        <f aca="false">IF(F76&lt;=$B$15,1,0)</f>
        <v>0</v>
      </c>
      <c r="H76" s="7" t="n">
        <f aca="false">IF(G76=1,(D75+D76)/2,0)</f>
        <v>0</v>
      </c>
      <c r="I76" s="7" t="n">
        <f aca="false">IF(F76&lt;$B$15,C76,0)</f>
        <v>0</v>
      </c>
      <c r="J76" s="7" t="n">
        <f aca="false">H76/Setup!$B$11</f>
        <v>0</v>
      </c>
      <c r="K76" s="7" t="n">
        <f aca="false">IF(G76=1,J76+I75+I76+IF(F76=0,1/Setup!$B$17,0)+IF(F76=$B$15,Setup!$B$20+Setup!$B$21/Setup!$B$17,0),1)</f>
        <v>1</v>
      </c>
    </row>
    <row r="77" customFormat="false" ht="15" hidden="false" customHeight="false" outlineLevel="0" collapsed="false">
      <c r="A77" s="7" t="n">
        <v>58</v>
      </c>
      <c r="B77" s="7" t="n">
        <f aca="false">IF(A77&lt;=$B$15,COUNTIF($M$5:$M$13,"&lt;="&amp;(A77-1)),0)</f>
        <v>0</v>
      </c>
      <c r="C77" s="7" t="n">
        <f aca="false">IF(B77&gt;0,INDEX($K$5:$K$13,B77),0)</f>
        <v>0</v>
      </c>
      <c r="D77" s="7" t="n">
        <f aca="false">IF(B77&gt;0,INDEX($L$5:$L$13,B77),0)</f>
        <v>0</v>
      </c>
      <c r="F77" s="7" t="n">
        <v>57</v>
      </c>
      <c r="G77" s="7" t="n">
        <f aca="false">IF(F77&lt;=$B$15,1,0)</f>
        <v>0</v>
      </c>
      <c r="H77" s="7" t="n">
        <f aca="false">IF(G77=1,(D76+D77)/2,0)</f>
        <v>0</v>
      </c>
      <c r="I77" s="7" t="n">
        <f aca="false">IF(F77&lt;$B$15,C77,0)</f>
        <v>0</v>
      </c>
      <c r="J77" s="7" t="n">
        <f aca="false">H77/Setup!$B$11</f>
        <v>0</v>
      </c>
      <c r="K77" s="7" t="n">
        <f aca="false">IF(G77=1,J77+I76+I77+IF(F77=0,1/Setup!$B$17,0)+IF(F77=$B$15,Setup!$B$20+Setup!$B$21/Setup!$B$17,0),1)</f>
        <v>1</v>
      </c>
    </row>
    <row r="78" customFormat="false" ht="15" hidden="false" customHeight="false" outlineLevel="0" collapsed="false">
      <c r="A78" s="7" t="n">
        <v>59</v>
      </c>
      <c r="B78" s="7" t="n">
        <f aca="false">IF(A78&lt;=$B$15,COUNTIF($M$5:$M$13,"&lt;="&amp;(A78-1)),0)</f>
        <v>0</v>
      </c>
      <c r="C78" s="7" t="n">
        <f aca="false">IF(B78&gt;0,INDEX($K$5:$K$13,B78),0)</f>
        <v>0</v>
      </c>
      <c r="D78" s="7" t="n">
        <f aca="false">IF(B78&gt;0,INDEX($L$5:$L$13,B78),0)</f>
        <v>0</v>
      </c>
      <c r="F78" s="7" t="n">
        <v>58</v>
      </c>
      <c r="G78" s="7" t="n">
        <f aca="false">IF(F78&lt;=$B$15,1,0)</f>
        <v>0</v>
      </c>
      <c r="H78" s="7" t="n">
        <f aca="false">IF(G78=1,(D77+D78)/2,0)</f>
        <v>0</v>
      </c>
      <c r="I78" s="7" t="n">
        <f aca="false">IF(F78&lt;$B$15,C78,0)</f>
        <v>0</v>
      </c>
      <c r="J78" s="7" t="n">
        <f aca="false">H78/Setup!$B$11</f>
        <v>0</v>
      </c>
      <c r="K78" s="7" t="n">
        <f aca="false">IF(G78=1,J78+I77+I78+IF(F78=0,1/Setup!$B$17,0)+IF(F78=$B$15,Setup!$B$20+Setup!$B$21/Setup!$B$17,0),1)</f>
        <v>1</v>
      </c>
    </row>
    <row r="79" customFormat="false" ht="15" hidden="false" customHeight="false" outlineLevel="0" collapsed="false">
      <c r="F79" s="7" t="n">
        <v>59</v>
      </c>
      <c r="G79" s="7" t="n">
        <f aca="false">IF(F79&lt;=$B$15,1,0)</f>
        <v>0</v>
      </c>
      <c r="H79" s="7" t="n">
        <f aca="false">IF(G79=1,(D78+0)/2,0)</f>
        <v>0</v>
      </c>
      <c r="I79" s="7" t="n">
        <f aca="false">0</f>
        <v>0</v>
      </c>
      <c r="J79" s="7" t="n">
        <f aca="false">H79/Setup!$B$11</f>
        <v>0</v>
      </c>
      <c r="K79" s="7" t="n">
        <f aca="false">IF(G79=1,J79+I78+I79+IF(F79=0,1/Setup!$B$17,0)+IF(F79=$B$15,Setup!$B$20+Setup!$B$21/Setup!$B$17,0),1)</f>
        <v>1</v>
      </c>
    </row>
    <row r="84" customFormat="false" ht="15" hidden="false" customHeight="false" outlineLevel="0" collapsed="false">
      <c r="A84" s="4" t="s">
        <v>126</v>
      </c>
      <c r="B84" s="7" t="n">
        <f aca="false">J20</f>
        <v>7.29166666666667</v>
      </c>
      <c r="C84" s="7" t="n">
        <f aca="false">J21</f>
        <v>14.5833333333333</v>
      </c>
      <c r="D84" s="7" t="n">
        <f aca="false">J22</f>
        <v>7.29166666666667</v>
      </c>
      <c r="E84" s="7" t="n">
        <f aca="false">J23</f>
        <v>33.3333333333333</v>
      </c>
      <c r="F84" s="7" t="n">
        <f aca="false">J24</f>
        <v>66.6666666666667</v>
      </c>
      <c r="G84" s="7" t="n">
        <f aca="false">J25</f>
        <v>66.6666666666667</v>
      </c>
      <c r="H84" s="7" t="n">
        <f aca="false">J26</f>
        <v>66.6666666666667</v>
      </c>
      <c r="I84" s="7" t="n">
        <f aca="false">J27</f>
        <v>66.6666666666667</v>
      </c>
      <c r="J84" s="7" t="n">
        <f aca="false">J28</f>
        <v>66.6666666666667</v>
      </c>
      <c r="K84" s="7" t="n">
        <f aca="false">J29</f>
        <v>66.6666666666667</v>
      </c>
      <c r="L84" s="7" t="n">
        <f aca="false">J30</f>
        <v>66.6666666666667</v>
      </c>
      <c r="M84" s="7" t="n">
        <f aca="false">J31</f>
        <v>66.6666666666667</v>
      </c>
      <c r="N84" s="7" t="n">
        <f aca="false">J32</f>
        <v>66.6666666666667</v>
      </c>
      <c r="O84" s="7" t="n">
        <f aca="false">J33</f>
        <v>33.8483333333333</v>
      </c>
      <c r="P84" s="7" t="n">
        <f aca="false">J34</f>
        <v>1.03</v>
      </c>
      <c r="Q84" s="7" t="n">
        <f aca="false">J35</f>
        <v>1.03</v>
      </c>
      <c r="R84" s="7" t="n">
        <f aca="false">J36</f>
        <v>1.03</v>
      </c>
      <c r="S84" s="7" t="n">
        <f aca="false">J37</f>
        <v>1.03</v>
      </c>
      <c r="T84" s="7" t="n">
        <f aca="false">J38</f>
        <v>1.03</v>
      </c>
      <c r="U84" s="7" t="n">
        <f aca="false">J39</f>
        <v>1.03</v>
      </c>
      <c r="V84" s="7" t="n">
        <f aca="false">J40</f>
        <v>1.03</v>
      </c>
      <c r="W84" s="7" t="n">
        <f aca="false">J41</f>
        <v>1.03</v>
      </c>
      <c r="X84" s="7" t="n">
        <f aca="false">J42</f>
        <v>1.03</v>
      </c>
      <c r="Y84" s="7" t="n">
        <f aca="false">J43</f>
        <v>1.03</v>
      </c>
      <c r="Z84" s="7" t="n">
        <f aca="false">J44</f>
        <v>1.03</v>
      </c>
      <c r="AA84" s="7" t="n">
        <f aca="false">J45</f>
        <v>1.03</v>
      </c>
      <c r="AB84" s="7" t="n">
        <f aca="false">J46</f>
        <v>1.03</v>
      </c>
      <c r="AC84" s="7" t="n">
        <f aca="false">J47</f>
        <v>1.03</v>
      </c>
      <c r="AD84" s="7" t="n">
        <f aca="false">J48</f>
        <v>21.5331818181818</v>
      </c>
      <c r="AE84" s="7" t="n">
        <f aca="false">J49</f>
        <v>42.0363636363636</v>
      </c>
      <c r="AF84" s="7" t="n">
        <f aca="false">J50</f>
        <v>42.0363636363636</v>
      </c>
      <c r="AG84" s="7" t="n">
        <f aca="false">J51</f>
        <v>42.0363636363636</v>
      </c>
      <c r="AH84" s="7" t="n">
        <f aca="false">J52</f>
        <v>42.0363636363636</v>
      </c>
      <c r="AI84" s="7" t="n">
        <f aca="false">J53</f>
        <v>42.0363636363636</v>
      </c>
      <c r="AJ84" s="7" t="n">
        <f aca="false">J54</f>
        <v>42.0363636363636</v>
      </c>
      <c r="AK84" s="7" t="n">
        <f aca="false">J55</f>
        <v>42.0363636363636</v>
      </c>
      <c r="AL84" s="7" t="n">
        <f aca="false">J56</f>
        <v>42.0363636363636</v>
      </c>
      <c r="AM84" s="7" t="n">
        <f aca="false">J57</f>
        <v>42.0363636363636</v>
      </c>
      <c r="AN84" s="7" t="n">
        <f aca="false">J58</f>
        <v>42.0363636363636</v>
      </c>
      <c r="AO84" s="7" t="n">
        <f aca="false">J59</f>
        <v>21.0181818181818</v>
      </c>
      <c r="AP84" s="7" t="n">
        <f aca="false">J60</f>
        <v>0</v>
      </c>
      <c r="AQ84" s="7" t="n">
        <f aca="false">J61</f>
        <v>0</v>
      </c>
      <c r="AR84" s="7" t="n">
        <f aca="false">J62</f>
        <v>0</v>
      </c>
      <c r="AS84" s="7" t="n">
        <f aca="false">J63</f>
        <v>0</v>
      </c>
      <c r="AT84" s="7" t="n">
        <f aca="false">J64</f>
        <v>0</v>
      </c>
      <c r="AU84" s="7" t="n">
        <f aca="false">J65</f>
        <v>0</v>
      </c>
      <c r="AV84" s="7" t="n">
        <f aca="false">J66</f>
        <v>0</v>
      </c>
      <c r="AW84" s="7" t="n">
        <f aca="false">J67</f>
        <v>0</v>
      </c>
      <c r="AX84" s="7" t="n">
        <f aca="false">J68</f>
        <v>0</v>
      </c>
      <c r="AY84" s="7" t="n">
        <f aca="false">J69</f>
        <v>0</v>
      </c>
      <c r="AZ84" s="7" t="n">
        <f aca="false">J70</f>
        <v>0</v>
      </c>
      <c r="BA84" s="7" t="n">
        <f aca="false">J71</f>
        <v>0</v>
      </c>
      <c r="BB84" s="7" t="n">
        <f aca="false">J72</f>
        <v>0</v>
      </c>
      <c r="BC84" s="7" t="n">
        <f aca="false">J73</f>
        <v>0</v>
      </c>
      <c r="BD84" s="7" t="n">
        <f aca="false">J74</f>
        <v>0</v>
      </c>
      <c r="BE84" s="7" t="n">
        <f aca="false">J75</f>
        <v>0</v>
      </c>
      <c r="BF84" s="7" t="n">
        <f aca="false">J76</f>
        <v>0</v>
      </c>
      <c r="BG84" s="7" t="n">
        <f aca="false">J77</f>
        <v>0</v>
      </c>
      <c r="BH84" s="7" t="n">
        <f aca="false">J78</f>
        <v>0</v>
      </c>
      <c r="BI84" s="7" t="n">
        <f aca="false">J79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" t="s">
        <v>127</v>
      </c>
    </row>
    <row r="2" customFormat="false" ht="15" hidden="false" customHeight="false" outlineLevel="0" collapsed="false">
      <c r="A2" s="8" t="s">
        <v>128</v>
      </c>
    </row>
    <row r="4" customFormat="false" ht="15" hidden="false" customHeight="false" outlineLevel="0" collapsed="false">
      <c r="A4" s="4" t="s">
        <v>129</v>
      </c>
      <c r="B4" s="10" t="n">
        <f aca="false">SUM('FD mesh'!N5:N12)</f>
        <v>4.66620120292687</v>
      </c>
    </row>
    <row r="5" customFormat="false" ht="15" hidden="false" customHeight="false" outlineLevel="0" collapsed="false">
      <c r="A5" s="4" t="s">
        <v>130</v>
      </c>
      <c r="B5" s="10" t="n">
        <f aca="false">SUMPRODUCT('FD mesh'!F5:F12,'FD mesh'!G5:G12,'FD mesh'!D5:D12)</f>
        <v>352105</v>
      </c>
    </row>
    <row r="6" customFormat="false" ht="15" hidden="false" customHeight="false" outlineLevel="0" collapsed="false">
      <c r="A6" s="4" t="s">
        <v>131</v>
      </c>
      <c r="B6" s="10" t="n">
        <f aca="false">IF(Setup!$B$16="ground",1,0)</f>
        <v>0</v>
      </c>
    </row>
    <row r="7" customFormat="false" ht="15" hidden="false" customHeight="false" outlineLevel="0" collapsed="false">
      <c r="A7" s="4" t="s">
        <v>132</v>
      </c>
      <c r="B7" s="10" t="n">
        <f aca="false">IF(B6=1,24,4)</f>
        <v>4</v>
      </c>
    </row>
    <row r="9" customFormat="false" ht="30" hidden="false" customHeight="true" outlineLevel="0" collapsed="false">
      <c r="A9" s="12" t="s">
        <v>120</v>
      </c>
      <c r="B9" s="12" t="s">
        <v>121</v>
      </c>
      <c r="C9" s="12" t="s">
        <v>122</v>
      </c>
      <c r="D9" s="12" t="s">
        <v>123</v>
      </c>
      <c r="E9" s="12" t="s">
        <v>124</v>
      </c>
      <c r="F9" s="12" t="s">
        <v>125</v>
      </c>
    </row>
    <row r="10" customFormat="false" ht="15" hidden="false" customHeight="false" outlineLevel="0" collapsed="false">
      <c r="A10" s="7" t="n">
        <v>0</v>
      </c>
      <c r="B10" s="7" t="n">
        <f aca="false">IF(A10&lt;=$B$7,1,0)</f>
        <v>1</v>
      </c>
      <c r="C10" s="7" t="n">
        <f aca="false">INDEX(Classes!$B$5:$F$9,MATCH(Setup!$B$19,Classes!$A$5:$A$9,0),5)*$B$5</f>
        <v>176052.5</v>
      </c>
      <c r="D10" s="7" t="n">
        <f aca="false">6/$B$4</f>
        <v>1.28584253851645</v>
      </c>
      <c r="E10" s="7" t="n">
        <f aca="false">C10/Setup!$B$11</f>
        <v>586.841666666667</v>
      </c>
      <c r="F10" s="7" t="n">
        <f aca="false">IF(B10=1,E10+0+D10+IF(A10=0,1/Setup!$B$17,0)+IF(A10=$B$7,Setup!$B$20+Setup!$B$21/Setup!$B$17,0),1)</f>
        <v>595.819816897491</v>
      </c>
    </row>
    <row r="11" customFormat="false" ht="15" hidden="false" customHeight="false" outlineLevel="0" collapsed="false">
      <c r="A11" s="7" t="n">
        <v>1</v>
      </c>
      <c r="B11" s="7" t="n">
        <f aca="false">IF(A11&lt;=$B$7,1,0)</f>
        <v>1</v>
      </c>
      <c r="C11" s="7" t="n">
        <f aca="false">INDEX(Classes!$B$5:$F$9,MATCH(Setup!$B$19,Classes!$A$5:$A$9,0),4)*$B$5</f>
        <v>0</v>
      </c>
      <c r="D11" s="7" t="n">
        <f aca="false">3/$B$4</f>
        <v>0.642921269258226</v>
      </c>
      <c r="E11" s="7" t="n">
        <f aca="false">C11/Setup!$B$11</f>
        <v>0</v>
      </c>
      <c r="F11" s="7" t="n">
        <f aca="false">IF(B11=1,E11+D10+D11+IF(A11=0,1/Setup!$B$17,0)+IF(A11=$B$7,Setup!$B$20+Setup!$B$21/Setup!$B$17,0),1)</f>
        <v>1.92876380777468</v>
      </c>
    </row>
    <row r="12" customFormat="false" ht="15" hidden="false" customHeight="false" outlineLevel="0" collapsed="false">
      <c r="A12" s="7" t="n">
        <v>2</v>
      </c>
      <c r="B12" s="7" t="n">
        <f aca="false">IF(A12&lt;=$B$7,1,0)</f>
        <v>1</v>
      </c>
      <c r="C12" s="7" t="n">
        <f aca="false">INDEX(Classes!$B$5:$F$9,MATCH(Setup!$B$19,Classes!$A$5:$A$9,0),3)*$B$5</f>
        <v>0</v>
      </c>
      <c r="D12" s="7" t="n">
        <f aca="false">3/$B$4</f>
        <v>0.642921269258226</v>
      </c>
      <c r="E12" s="7" t="n">
        <f aca="false">C12/Setup!$B$11</f>
        <v>0</v>
      </c>
      <c r="F12" s="7" t="n">
        <f aca="false">IF(B12=1,E12+D11+D12+IF(A12=0,1/Setup!$B$17,0)+IF(A12=$B$7,Setup!$B$20+Setup!$B$21/Setup!$B$17,0),1)</f>
        <v>1.28584253851645</v>
      </c>
    </row>
    <row r="13" customFormat="false" ht="15" hidden="false" customHeight="false" outlineLevel="0" collapsed="false">
      <c r="A13" s="7" t="n">
        <v>3</v>
      </c>
      <c r="B13" s="7" t="n">
        <f aca="false">IF(A13&lt;=$B$7,1,0)</f>
        <v>1</v>
      </c>
      <c r="C13" s="7" t="n">
        <f aca="false">INDEX(Classes!$B$5:$F$9,MATCH(Setup!$B$19,Classes!$A$5:$A$9,0),2)*$B$5</f>
        <v>0</v>
      </c>
      <c r="D13" s="7" t="n">
        <f aca="false">6/$B$4</f>
        <v>1.28584253851645</v>
      </c>
      <c r="E13" s="7" t="n">
        <f aca="false">C13/Setup!$B$11</f>
        <v>0</v>
      </c>
      <c r="F13" s="7" t="n">
        <f aca="false">IF(B13=1,E13+D12+D13+IF(A13=0,1/Setup!$B$17,0)+IF(A13=$B$7,Setup!$B$20+Setup!$B$21/Setup!$B$17,0),1)</f>
        <v>1.92876380777468</v>
      </c>
    </row>
    <row r="14" customFormat="false" ht="15" hidden="false" customHeight="false" outlineLevel="0" collapsed="false">
      <c r="A14" s="7" t="n">
        <v>4</v>
      </c>
      <c r="B14" s="7" t="n">
        <f aca="false">IF(A14&lt;=$B$7,1,0)</f>
        <v>1</v>
      </c>
      <c r="C14" s="7" t="n">
        <f aca="false">INDEX(Classes!$B$5:$F$9,MATCH(Setup!$B$19,Classes!$A$5:$A$9,0),1)*$B$5+$B$6*75000</f>
        <v>176052.5</v>
      </c>
      <c r="D14" s="7" t="n">
        <f aca="false">IF(A14&lt;$B$7,30,0)</f>
        <v>0</v>
      </c>
      <c r="E14" s="7" t="n">
        <f aca="false">C14/Setup!$B$11</f>
        <v>586.841666666667</v>
      </c>
      <c r="F14" s="7" t="n">
        <f aca="false">IF(B14=1,E14+D13+D14+IF(A14=0,1/Setup!$B$17,0)+IF(A14=$B$7,Setup!$B$20+Setup!$B$21/Setup!$B$17,0),1)</f>
        <v>613.127509205183</v>
      </c>
    </row>
    <row r="15" customFormat="false" ht="15" hidden="false" customHeight="false" outlineLevel="0" collapsed="false">
      <c r="A15" s="7" t="n">
        <v>5</v>
      </c>
      <c r="B15" s="7" t="n">
        <f aca="false">IF(A15&lt;=$B$7,1,0)</f>
        <v>0</v>
      </c>
      <c r="C15" s="7" t="n">
        <f aca="false">IF(B15=1,150000,0)</f>
        <v>0</v>
      </c>
      <c r="D15" s="7" t="n">
        <f aca="false">IF(A15&lt;$B$7,30,0)</f>
        <v>0</v>
      </c>
      <c r="E15" s="7" t="n">
        <f aca="false">C15/Setup!$B$11</f>
        <v>0</v>
      </c>
      <c r="F15" s="7" t="n">
        <f aca="false">IF(B15=1,E15+D14+D15+IF(A15=0,1/Setup!$B$17,0)+IF(A15=$B$7,Setup!$B$20+Setup!$B$21/Setup!$B$17,0),1)</f>
        <v>1</v>
      </c>
    </row>
    <row r="16" customFormat="false" ht="15" hidden="false" customHeight="false" outlineLevel="0" collapsed="false">
      <c r="A16" s="7" t="n">
        <v>6</v>
      </c>
      <c r="B16" s="7" t="n">
        <f aca="false">IF(A16&lt;=$B$7,1,0)</f>
        <v>0</v>
      </c>
      <c r="C16" s="7" t="n">
        <f aca="false">IF(B16=1,150000,0)</f>
        <v>0</v>
      </c>
      <c r="D16" s="7" t="n">
        <f aca="false">IF(A16&lt;$B$7,30,0)</f>
        <v>0</v>
      </c>
      <c r="E16" s="7" t="n">
        <f aca="false">C16/Setup!$B$11</f>
        <v>0</v>
      </c>
      <c r="F16" s="7" t="n">
        <f aca="false">IF(B16=1,E16+D15+D16+IF(A16=0,1/Setup!$B$17,0)+IF(A16=$B$7,Setup!$B$20+Setup!$B$21/Setup!$B$17,0),1)</f>
        <v>1</v>
      </c>
    </row>
    <row r="17" customFormat="false" ht="15" hidden="false" customHeight="false" outlineLevel="0" collapsed="false">
      <c r="A17" s="7" t="n">
        <v>7</v>
      </c>
      <c r="B17" s="7" t="n">
        <f aca="false">IF(A17&lt;=$B$7,1,0)</f>
        <v>0</v>
      </c>
      <c r="C17" s="7" t="n">
        <f aca="false">IF(B17=1,150000,0)</f>
        <v>0</v>
      </c>
      <c r="D17" s="7" t="n">
        <f aca="false">IF(A17&lt;$B$7,30,0)</f>
        <v>0</v>
      </c>
      <c r="E17" s="7" t="n">
        <f aca="false">C17/Setup!$B$11</f>
        <v>0</v>
      </c>
      <c r="F17" s="7" t="n">
        <f aca="false">IF(B17=1,E17+D16+D17+IF(A17=0,1/Setup!$B$17,0)+IF(A17=$B$7,Setup!$B$20+Setup!$B$21/Setup!$B$17,0),1)</f>
        <v>1</v>
      </c>
    </row>
    <row r="18" customFormat="false" ht="15" hidden="false" customHeight="false" outlineLevel="0" collapsed="false">
      <c r="A18" s="7" t="n">
        <v>8</v>
      </c>
      <c r="B18" s="7" t="n">
        <f aca="false">IF(A18&lt;=$B$7,1,0)</f>
        <v>0</v>
      </c>
      <c r="C18" s="7" t="n">
        <f aca="false">IF(B18=1,150000,0)</f>
        <v>0</v>
      </c>
      <c r="D18" s="7" t="n">
        <f aca="false">IF(A18&lt;$B$7,30,0)</f>
        <v>0</v>
      </c>
      <c r="E18" s="7" t="n">
        <f aca="false">C18/Setup!$B$11</f>
        <v>0</v>
      </c>
      <c r="F18" s="7" t="n">
        <f aca="false">IF(B18=1,E18+D17+D18+IF(A18=0,1/Setup!$B$17,0)+IF(A18=$B$7,Setup!$B$20+Setup!$B$21/Setup!$B$17,0),1)</f>
        <v>1</v>
      </c>
    </row>
    <row r="19" customFormat="false" ht="15" hidden="false" customHeight="false" outlineLevel="0" collapsed="false">
      <c r="A19" s="7" t="n">
        <v>9</v>
      </c>
      <c r="B19" s="7" t="n">
        <f aca="false">IF(A19&lt;=$B$7,1,0)</f>
        <v>0</v>
      </c>
      <c r="C19" s="7" t="n">
        <f aca="false">IF(B19=1,150000,0)</f>
        <v>0</v>
      </c>
      <c r="D19" s="7" t="n">
        <f aca="false">IF(A19&lt;$B$7,30,0)</f>
        <v>0</v>
      </c>
      <c r="E19" s="7" t="n">
        <f aca="false">C19/Setup!$B$11</f>
        <v>0</v>
      </c>
      <c r="F19" s="7" t="n">
        <f aca="false">IF(B19=1,E19+D18+D19+IF(A19=0,1/Setup!$B$17,0)+IF(A19=$B$7,Setup!$B$20+Setup!$B$21/Setup!$B$17,0),1)</f>
        <v>1</v>
      </c>
    </row>
    <row r="20" customFormat="false" ht="15" hidden="false" customHeight="false" outlineLevel="0" collapsed="false">
      <c r="A20" s="7" t="n">
        <v>10</v>
      </c>
      <c r="B20" s="7" t="n">
        <f aca="false">IF(A20&lt;=$B$7,1,0)</f>
        <v>0</v>
      </c>
      <c r="C20" s="7" t="n">
        <f aca="false">IF(B20=1,150000,0)</f>
        <v>0</v>
      </c>
      <c r="D20" s="7" t="n">
        <f aca="false">IF(A20&lt;$B$7,30,0)</f>
        <v>0</v>
      </c>
      <c r="E20" s="7" t="n">
        <f aca="false">C20/Setup!$B$11</f>
        <v>0</v>
      </c>
      <c r="F20" s="7" t="n">
        <f aca="false">IF(B20=1,E20+D19+D20+IF(A20=0,1/Setup!$B$17,0)+IF(A20=$B$7,Setup!$B$20+Setup!$B$21/Setup!$B$17,0),1)</f>
        <v>1</v>
      </c>
    </row>
    <row r="21" customFormat="false" ht="15" hidden="false" customHeight="false" outlineLevel="0" collapsed="false">
      <c r="A21" s="7" t="n">
        <v>11</v>
      </c>
      <c r="B21" s="7" t="n">
        <f aca="false">IF(A21&lt;=$B$7,1,0)</f>
        <v>0</v>
      </c>
      <c r="C21" s="7" t="n">
        <f aca="false">IF(B21=1,150000,0)</f>
        <v>0</v>
      </c>
      <c r="D21" s="7" t="n">
        <f aca="false">IF(A21&lt;$B$7,30,0)</f>
        <v>0</v>
      </c>
      <c r="E21" s="7" t="n">
        <f aca="false">C21/Setup!$B$11</f>
        <v>0</v>
      </c>
      <c r="F21" s="7" t="n">
        <f aca="false">IF(B21=1,E21+D20+D21+IF(A21=0,1/Setup!$B$17,0)+IF(A21=$B$7,Setup!$B$20+Setup!$B$21/Setup!$B$17,0),1)</f>
        <v>1</v>
      </c>
    </row>
    <row r="22" customFormat="false" ht="15" hidden="false" customHeight="false" outlineLevel="0" collapsed="false">
      <c r="A22" s="7" t="n">
        <v>12</v>
      </c>
      <c r="B22" s="7" t="n">
        <f aca="false">IF(A22&lt;=$B$7,1,0)</f>
        <v>0</v>
      </c>
      <c r="C22" s="7" t="n">
        <f aca="false">IF(B22=1,150000,0)</f>
        <v>0</v>
      </c>
      <c r="D22" s="7" t="n">
        <f aca="false">IF(A22&lt;$B$7,30,0)</f>
        <v>0</v>
      </c>
      <c r="E22" s="7" t="n">
        <f aca="false">C22/Setup!$B$11</f>
        <v>0</v>
      </c>
      <c r="F22" s="7" t="n">
        <f aca="false">IF(B22=1,E22+D21+D22+IF(A22=0,1/Setup!$B$17,0)+IF(A22=$B$7,Setup!$B$20+Setup!$B$21/Setup!$B$17,0),1)</f>
        <v>1</v>
      </c>
    </row>
    <row r="23" customFormat="false" ht="15" hidden="false" customHeight="false" outlineLevel="0" collapsed="false">
      <c r="A23" s="7" t="n">
        <v>13</v>
      </c>
      <c r="B23" s="7" t="n">
        <f aca="false">IF(A23&lt;=$B$7,1,0)</f>
        <v>0</v>
      </c>
      <c r="C23" s="7" t="n">
        <f aca="false">IF(B23=1,150000,0)</f>
        <v>0</v>
      </c>
      <c r="D23" s="7" t="n">
        <f aca="false">IF(A23&lt;$B$7,30,0)</f>
        <v>0</v>
      </c>
      <c r="E23" s="7" t="n">
        <f aca="false">C23/Setup!$B$11</f>
        <v>0</v>
      </c>
      <c r="F23" s="7" t="n">
        <f aca="false">IF(B23=1,E23+D22+D23+IF(A23=0,1/Setup!$B$17,0)+IF(A23=$B$7,Setup!$B$20+Setup!$B$21/Setup!$B$17,0),1)</f>
        <v>1</v>
      </c>
    </row>
    <row r="24" customFormat="false" ht="15" hidden="false" customHeight="false" outlineLevel="0" collapsed="false">
      <c r="A24" s="7" t="n">
        <v>14</v>
      </c>
      <c r="B24" s="7" t="n">
        <f aca="false">IF(A24&lt;=$B$7,1,0)</f>
        <v>0</v>
      </c>
      <c r="C24" s="7" t="n">
        <f aca="false">IF(B24=1,150000,0)</f>
        <v>0</v>
      </c>
      <c r="D24" s="7" t="n">
        <f aca="false">IF(A24&lt;$B$7,30,0)</f>
        <v>0</v>
      </c>
      <c r="E24" s="7" t="n">
        <f aca="false">C24/Setup!$B$11</f>
        <v>0</v>
      </c>
      <c r="F24" s="7" t="n">
        <f aca="false">IF(B24=1,E24+D23+D24+IF(A24=0,1/Setup!$B$17,0)+IF(A24=$B$7,Setup!$B$20+Setup!$B$21/Setup!$B$17,0),1)</f>
        <v>1</v>
      </c>
    </row>
    <row r="25" customFormat="false" ht="15" hidden="false" customHeight="false" outlineLevel="0" collapsed="false">
      <c r="A25" s="7" t="n">
        <v>15</v>
      </c>
      <c r="B25" s="7" t="n">
        <f aca="false">IF(A25&lt;=$B$7,1,0)</f>
        <v>0</v>
      </c>
      <c r="C25" s="7" t="n">
        <f aca="false">IF(B25=1,150000,0)</f>
        <v>0</v>
      </c>
      <c r="D25" s="7" t="n">
        <f aca="false">IF(A25&lt;$B$7,30,0)</f>
        <v>0</v>
      </c>
      <c r="E25" s="7" t="n">
        <f aca="false">C25/Setup!$B$11</f>
        <v>0</v>
      </c>
      <c r="F25" s="7" t="n">
        <f aca="false">IF(B25=1,E25+D24+D25+IF(A25=0,1/Setup!$B$17,0)+IF(A25=$B$7,Setup!$B$20+Setup!$B$21/Setup!$B$17,0),1)</f>
        <v>1</v>
      </c>
    </row>
    <row r="26" customFormat="false" ht="15" hidden="false" customHeight="false" outlineLevel="0" collapsed="false">
      <c r="A26" s="7" t="n">
        <v>16</v>
      </c>
      <c r="B26" s="7" t="n">
        <f aca="false">IF(A26&lt;=$B$7,1,0)</f>
        <v>0</v>
      </c>
      <c r="C26" s="7" t="n">
        <f aca="false">IF(B26=1,150000,0)</f>
        <v>0</v>
      </c>
      <c r="D26" s="7" t="n">
        <f aca="false">IF(A26&lt;$B$7,30,0)</f>
        <v>0</v>
      </c>
      <c r="E26" s="7" t="n">
        <f aca="false">C26/Setup!$B$11</f>
        <v>0</v>
      </c>
      <c r="F26" s="7" t="n">
        <f aca="false">IF(B26=1,E26+D25+D26+IF(A26=0,1/Setup!$B$17,0)+IF(A26=$B$7,Setup!$B$20+Setup!$B$21/Setup!$B$17,0),1)</f>
        <v>1</v>
      </c>
    </row>
    <row r="27" customFormat="false" ht="15" hidden="false" customHeight="false" outlineLevel="0" collapsed="false">
      <c r="A27" s="7" t="n">
        <v>17</v>
      </c>
      <c r="B27" s="7" t="n">
        <f aca="false">IF(A27&lt;=$B$7,1,0)</f>
        <v>0</v>
      </c>
      <c r="C27" s="7" t="n">
        <f aca="false">IF(B27=1,150000,0)</f>
        <v>0</v>
      </c>
      <c r="D27" s="7" t="n">
        <f aca="false">IF(A27&lt;$B$7,30,0)</f>
        <v>0</v>
      </c>
      <c r="E27" s="7" t="n">
        <f aca="false">C27/Setup!$B$11</f>
        <v>0</v>
      </c>
      <c r="F27" s="7" t="n">
        <f aca="false">IF(B27=1,E27+D26+D27+IF(A27=0,1/Setup!$B$17,0)+IF(A27=$B$7,Setup!$B$20+Setup!$B$21/Setup!$B$17,0),1)</f>
        <v>1</v>
      </c>
    </row>
    <row r="28" customFormat="false" ht="15" hidden="false" customHeight="false" outlineLevel="0" collapsed="false">
      <c r="A28" s="7" t="n">
        <v>18</v>
      </c>
      <c r="B28" s="7" t="n">
        <f aca="false">IF(A28&lt;=$B$7,1,0)</f>
        <v>0</v>
      </c>
      <c r="C28" s="7" t="n">
        <f aca="false">IF(B28=1,150000,0)</f>
        <v>0</v>
      </c>
      <c r="D28" s="7" t="n">
        <f aca="false">IF(A28&lt;$B$7,30,0)</f>
        <v>0</v>
      </c>
      <c r="E28" s="7" t="n">
        <f aca="false">C28/Setup!$B$11</f>
        <v>0</v>
      </c>
      <c r="F28" s="7" t="n">
        <f aca="false">IF(B28=1,E28+D27+D28+IF(A28=0,1/Setup!$B$17,0)+IF(A28=$B$7,Setup!$B$20+Setup!$B$21/Setup!$B$17,0),1)</f>
        <v>1</v>
      </c>
    </row>
    <row r="29" customFormat="false" ht="15" hidden="false" customHeight="false" outlineLevel="0" collapsed="false">
      <c r="A29" s="7" t="n">
        <v>19</v>
      </c>
      <c r="B29" s="7" t="n">
        <f aca="false">IF(A29&lt;=$B$7,1,0)</f>
        <v>0</v>
      </c>
      <c r="C29" s="7" t="n">
        <f aca="false">IF(B29=1,150000,0)</f>
        <v>0</v>
      </c>
      <c r="D29" s="7" t="n">
        <f aca="false">IF(A29&lt;$B$7,30,0)</f>
        <v>0</v>
      </c>
      <c r="E29" s="7" t="n">
        <f aca="false">C29/Setup!$B$11</f>
        <v>0</v>
      </c>
      <c r="F29" s="7" t="n">
        <f aca="false">IF(B29=1,E29+D28+D29+IF(A29=0,1/Setup!$B$17,0)+IF(A29=$B$7,Setup!$B$20+Setup!$B$21/Setup!$B$17,0),1)</f>
        <v>1</v>
      </c>
    </row>
    <row r="30" customFormat="false" ht="15" hidden="false" customHeight="false" outlineLevel="0" collapsed="false">
      <c r="A30" s="7" t="n">
        <v>20</v>
      </c>
      <c r="B30" s="7" t="n">
        <f aca="false">IF(A30&lt;=$B$7,1,0)</f>
        <v>0</v>
      </c>
      <c r="C30" s="7" t="n">
        <f aca="false">IF(B30=1,150000,0)</f>
        <v>0</v>
      </c>
      <c r="D30" s="7" t="n">
        <f aca="false">IF(A30&lt;$B$7,30,0)</f>
        <v>0</v>
      </c>
      <c r="E30" s="7" t="n">
        <f aca="false">C30/Setup!$B$11</f>
        <v>0</v>
      </c>
      <c r="F30" s="7" t="n">
        <f aca="false">IF(B30=1,E30+D29+D30+IF(A30=0,1/Setup!$B$17,0)+IF(A30=$B$7,Setup!$B$20+Setup!$B$21/Setup!$B$17,0),1)</f>
        <v>1</v>
      </c>
    </row>
    <row r="31" customFormat="false" ht="15" hidden="false" customHeight="false" outlineLevel="0" collapsed="false">
      <c r="A31" s="7" t="n">
        <v>21</v>
      </c>
      <c r="B31" s="7" t="n">
        <f aca="false">IF(A31&lt;=$B$7,1,0)</f>
        <v>0</v>
      </c>
      <c r="C31" s="7" t="n">
        <f aca="false">IF(B31=1,150000,0)</f>
        <v>0</v>
      </c>
      <c r="D31" s="7" t="n">
        <f aca="false">IF(A31&lt;$B$7,30,0)</f>
        <v>0</v>
      </c>
      <c r="E31" s="7" t="n">
        <f aca="false">C31/Setup!$B$11</f>
        <v>0</v>
      </c>
      <c r="F31" s="7" t="n">
        <f aca="false">IF(B31=1,E31+D30+D31+IF(A31=0,1/Setup!$B$17,0)+IF(A31=$B$7,Setup!$B$20+Setup!$B$21/Setup!$B$17,0),1)</f>
        <v>1</v>
      </c>
    </row>
    <row r="32" customFormat="false" ht="15" hidden="false" customHeight="false" outlineLevel="0" collapsed="false">
      <c r="A32" s="7" t="n">
        <v>22</v>
      </c>
      <c r="B32" s="7" t="n">
        <f aca="false">IF(A32&lt;=$B$7,1,0)</f>
        <v>0</v>
      </c>
      <c r="C32" s="7" t="n">
        <f aca="false">IF(B32=1,150000,0)</f>
        <v>0</v>
      </c>
      <c r="D32" s="7" t="n">
        <f aca="false">IF(A32&lt;$B$7,30,0)</f>
        <v>0</v>
      </c>
      <c r="E32" s="7" t="n">
        <f aca="false">C32/Setup!$B$11</f>
        <v>0</v>
      </c>
      <c r="F32" s="7" t="n">
        <f aca="false">IF(B32=1,E32+D31+D32+IF(A32=0,1/Setup!$B$17,0)+IF(A32=$B$7,Setup!$B$20+Setup!$B$21/Setup!$B$17,0),1)</f>
        <v>1</v>
      </c>
    </row>
    <row r="33" customFormat="false" ht="15" hidden="false" customHeight="false" outlineLevel="0" collapsed="false">
      <c r="A33" s="7" t="n">
        <v>23</v>
      </c>
      <c r="B33" s="7" t="n">
        <f aca="false">IF(A33&lt;=$B$7,1,0)</f>
        <v>0</v>
      </c>
      <c r="C33" s="7" t="n">
        <f aca="false">IF(B33=1,150000,0)</f>
        <v>0</v>
      </c>
      <c r="D33" s="7" t="n">
        <f aca="false">IF(A33&lt;$B$7,30,0)</f>
        <v>0</v>
      </c>
      <c r="E33" s="7" t="n">
        <f aca="false">C33/Setup!$B$11</f>
        <v>0</v>
      </c>
      <c r="F33" s="7" t="n">
        <f aca="false">IF(B33=1,E33+D32+D33+IF(A33=0,1/Setup!$B$17,0)+IF(A33=$B$7,Setup!$B$20+Setup!$B$21/Setup!$B$17,0),1)</f>
        <v>1</v>
      </c>
    </row>
    <row r="34" customFormat="false" ht="15" hidden="false" customHeight="false" outlineLevel="0" collapsed="false">
      <c r="A34" s="7" t="n">
        <v>24</v>
      </c>
      <c r="B34" s="7" t="n">
        <f aca="false">IF(A34&lt;=$B$7,1,0)</f>
        <v>0</v>
      </c>
      <c r="C34" s="7" t="n">
        <f aca="false">IF(B34=1,75000,0)</f>
        <v>0</v>
      </c>
      <c r="D34" s="7" t="n">
        <f aca="false">0</f>
        <v>0</v>
      </c>
      <c r="E34" s="7" t="n">
        <f aca="false">C34/Setup!$B$11</f>
        <v>0</v>
      </c>
      <c r="F34" s="7" t="n">
        <f aca="false">IF(B34=1,E34+D33+D34+IF(A34=0,1/Setup!$B$17,0)+IF(A34=$B$7,Setup!$B$20+Setup!$B$21/Setup!$B$17,0),1)</f>
        <v>1</v>
      </c>
    </row>
    <row r="37" customFormat="false" ht="15" hidden="false" customHeight="false" outlineLevel="0" collapsed="false">
      <c r="A37" s="4" t="s">
        <v>126</v>
      </c>
      <c r="B37" s="7" t="n">
        <f aca="false">E10</f>
        <v>586.841666666667</v>
      </c>
      <c r="C37" s="7" t="n">
        <f aca="false">E11</f>
        <v>0</v>
      </c>
      <c r="D37" s="7" t="n">
        <f aca="false">E12</f>
        <v>0</v>
      </c>
      <c r="E37" s="7" t="n">
        <f aca="false">E13</f>
        <v>0</v>
      </c>
      <c r="F37" s="7" t="n">
        <f aca="false">E14</f>
        <v>586.841666666667</v>
      </c>
      <c r="G37" s="7" t="n">
        <f aca="false">E15</f>
        <v>0</v>
      </c>
      <c r="H37" s="7" t="n">
        <f aca="false">E16</f>
        <v>0</v>
      </c>
      <c r="I37" s="7" t="n">
        <f aca="false">E17</f>
        <v>0</v>
      </c>
      <c r="J37" s="7" t="n">
        <f aca="false">E18</f>
        <v>0</v>
      </c>
      <c r="K37" s="7" t="n">
        <f aca="false">E19</f>
        <v>0</v>
      </c>
      <c r="L37" s="7" t="n">
        <f aca="false">E20</f>
        <v>0</v>
      </c>
      <c r="M37" s="7" t="n">
        <f aca="false">E21</f>
        <v>0</v>
      </c>
      <c r="N37" s="7" t="n">
        <f aca="false">E22</f>
        <v>0</v>
      </c>
      <c r="O37" s="7" t="n">
        <f aca="false">E23</f>
        <v>0</v>
      </c>
      <c r="P37" s="7" t="n">
        <f aca="false">E24</f>
        <v>0</v>
      </c>
      <c r="Q37" s="7" t="n">
        <f aca="false">E25</f>
        <v>0</v>
      </c>
      <c r="R37" s="7" t="n">
        <f aca="false">E26</f>
        <v>0</v>
      </c>
      <c r="S37" s="7" t="n">
        <f aca="false">E27</f>
        <v>0</v>
      </c>
      <c r="T37" s="7" t="n">
        <f aca="false">E28</f>
        <v>0</v>
      </c>
      <c r="U37" s="7" t="n">
        <f aca="false">E29</f>
        <v>0</v>
      </c>
      <c r="V37" s="7" t="n">
        <f aca="false">E30</f>
        <v>0</v>
      </c>
      <c r="W37" s="7" t="n">
        <f aca="false">E31</f>
        <v>0</v>
      </c>
      <c r="X37" s="7" t="n">
        <f aca="false">E32</f>
        <v>0</v>
      </c>
      <c r="Y37" s="7" t="n">
        <f aca="false">E33</f>
        <v>0</v>
      </c>
      <c r="Z37" s="7" t="n">
        <f aca="false">E34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4" t="s">
        <v>133</v>
      </c>
    </row>
    <row r="3" customFormat="false" ht="15" hidden="false" customHeight="false" outlineLevel="0" collapsed="false">
      <c r="A3" s="0" t="n">
        <f aca="false">'FD mesh'!K20</f>
        <v>48.5839743589744</v>
      </c>
      <c r="B3" s="0" t="n">
        <f aca="false">IF('FD mesh'!G21=1,-'FD mesh'!I20,0)</f>
        <v>-33.6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  <c r="AF3" s="0" t="n">
        <v>0</v>
      </c>
      <c r="AG3" s="0" t="n">
        <v>0</v>
      </c>
      <c r="AH3" s="0" t="n">
        <v>0</v>
      </c>
      <c r="AI3" s="0" t="n">
        <v>0</v>
      </c>
      <c r="AJ3" s="0" t="n">
        <v>0</v>
      </c>
      <c r="AK3" s="0" t="n">
        <v>0</v>
      </c>
      <c r="AL3" s="0" t="n">
        <v>0</v>
      </c>
      <c r="AM3" s="0" t="n">
        <v>0</v>
      </c>
      <c r="AN3" s="0" t="n">
        <v>0</v>
      </c>
      <c r="AO3" s="0" t="n">
        <v>0</v>
      </c>
      <c r="AP3" s="0" t="n">
        <v>0</v>
      </c>
      <c r="AQ3" s="0" t="n">
        <v>0</v>
      </c>
      <c r="AR3" s="0" t="n">
        <v>0</v>
      </c>
      <c r="AS3" s="0" t="n">
        <v>0</v>
      </c>
      <c r="AT3" s="0" t="n">
        <v>0</v>
      </c>
      <c r="AU3" s="0" t="n">
        <v>0</v>
      </c>
      <c r="AV3" s="0" t="n">
        <v>0</v>
      </c>
      <c r="AW3" s="0" t="n">
        <v>0</v>
      </c>
      <c r="AX3" s="0" t="n">
        <v>0</v>
      </c>
      <c r="AY3" s="0" t="n">
        <v>0</v>
      </c>
      <c r="AZ3" s="0" t="n">
        <v>0</v>
      </c>
      <c r="BA3" s="0" t="n">
        <v>0</v>
      </c>
      <c r="BB3" s="0" t="n">
        <v>0</v>
      </c>
      <c r="BC3" s="0" t="n">
        <v>0</v>
      </c>
      <c r="BD3" s="0" t="n">
        <v>0</v>
      </c>
      <c r="BE3" s="0" t="n">
        <v>0</v>
      </c>
      <c r="BF3" s="0" t="n">
        <v>0</v>
      </c>
      <c r="BG3" s="0" t="n">
        <v>0</v>
      </c>
      <c r="BH3" s="0" t="n">
        <v>0</v>
      </c>
    </row>
    <row r="4" customFormat="false" ht="15" hidden="false" customHeight="false" outlineLevel="0" collapsed="false">
      <c r="A4" s="0" t="n">
        <f aca="false">IF('FD mesh'!G21=1,-'FD mesh'!I20,0)</f>
        <v>-33.6</v>
      </c>
      <c r="B4" s="0" t="n">
        <f aca="false">'FD mesh'!K21</f>
        <v>81.7833333333333</v>
      </c>
      <c r="C4" s="0" t="n">
        <f aca="false">IF('FD mesh'!G22=1,-'FD mesh'!I21,0)</f>
        <v>-33.6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0</v>
      </c>
      <c r="AH4" s="0" t="n">
        <v>0</v>
      </c>
      <c r="AI4" s="0" t="n">
        <v>0</v>
      </c>
      <c r="AJ4" s="0" t="n">
        <v>0</v>
      </c>
      <c r="AK4" s="0" t="n">
        <v>0</v>
      </c>
      <c r="AL4" s="0" t="n">
        <v>0</v>
      </c>
      <c r="AM4" s="0" t="n">
        <v>0</v>
      </c>
      <c r="AN4" s="0" t="n">
        <v>0</v>
      </c>
      <c r="AO4" s="0" t="n">
        <v>0</v>
      </c>
      <c r="AP4" s="0" t="n">
        <v>0</v>
      </c>
      <c r="AQ4" s="0" t="n">
        <v>0</v>
      </c>
      <c r="AR4" s="0" t="n">
        <v>0</v>
      </c>
      <c r="AS4" s="0" t="n">
        <v>0</v>
      </c>
      <c r="AT4" s="0" t="n">
        <v>0</v>
      </c>
      <c r="AU4" s="0" t="n">
        <v>0</v>
      </c>
      <c r="AV4" s="0" t="n">
        <v>0</v>
      </c>
      <c r="AW4" s="0" t="n">
        <v>0</v>
      </c>
      <c r="AX4" s="0" t="n">
        <v>0</v>
      </c>
      <c r="AY4" s="0" t="n">
        <v>0</v>
      </c>
      <c r="AZ4" s="0" t="n">
        <v>0</v>
      </c>
      <c r="BA4" s="0" t="n">
        <v>0</v>
      </c>
      <c r="BB4" s="0" t="n">
        <v>0</v>
      </c>
      <c r="BC4" s="0" t="n">
        <v>0</v>
      </c>
      <c r="BD4" s="0" t="n">
        <v>0</v>
      </c>
      <c r="BE4" s="0" t="n">
        <v>0</v>
      </c>
      <c r="BF4" s="0" t="n">
        <v>0</v>
      </c>
      <c r="BG4" s="0" t="n">
        <v>0</v>
      </c>
      <c r="BH4" s="0" t="n">
        <v>0</v>
      </c>
    </row>
    <row r="5" customFormat="false" ht="15" hidden="false" customHeight="false" outlineLevel="0" collapsed="false">
      <c r="A5" s="0" t="n">
        <v>0</v>
      </c>
      <c r="B5" s="0" t="n">
        <f aca="false">IF('FD mesh'!G22=1,-'FD mesh'!I21,0)</f>
        <v>-33.6</v>
      </c>
      <c r="C5" s="0" t="n">
        <f aca="false">'FD mesh'!K22</f>
        <v>50.8916666666667</v>
      </c>
      <c r="D5" s="0" t="n">
        <f aca="false">IF('FD mesh'!G23=1,-'FD mesh'!I22,0)</f>
        <v>-10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0</v>
      </c>
      <c r="AH5" s="0" t="n">
        <v>0</v>
      </c>
      <c r="AI5" s="0" t="n">
        <v>0</v>
      </c>
      <c r="AJ5" s="0" t="n">
        <v>0</v>
      </c>
      <c r="AK5" s="0" t="n">
        <v>0</v>
      </c>
      <c r="AL5" s="0" t="n">
        <v>0</v>
      </c>
      <c r="AM5" s="0" t="n">
        <v>0</v>
      </c>
      <c r="AN5" s="0" t="n">
        <v>0</v>
      </c>
      <c r="AO5" s="0" t="n">
        <v>0</v>
      </c>
      <c r="AP5" s="0" t="n">
        <v>0</v>
      </c>
      <c r="AQ5" s="0" t="n">
        <v>0</v>
      </c>
      <c r="AR5" s="0" t="n">
        <v>0</v>
      </c>
      <c r="AS5" s="0" t="n">
        <v>0</v>
      </c>
      <c r="AT5" s="0" t="n">
        <v>0</v>
      </c>
      <c r="AU5" s="0" t="n">
        <v>0</v>
      </c>
      <c r="AV5" s="0" t="n">
        <v>0</v>
      </c>
      <c r="AW5" s="0" t="n">
        <v>0</v>
      </c>
      <c r="AX5" s="0" t="n">
        <v>0</v>
      </c>
      <c r="AY5" s="0" t="n">
        <v>0</v>
      </c>
      <c r="AZ5" s="0" t="n">
        <v>0</v>
      </c>
      <c r="BA5" s="0" t="n">
        <v>0</v>
      </c>
      <c r="BB5" s="0" t="n">
        <v>0</v>
      </c>
      <c r="BC5" s="0" t="n">
        <v>0</v>
      </c>
      <c r="BD5" s="0" t="n">
        <v>0</v>
      </c>
      <c r="BE5" s="0" t="n">
        <v>0</v>
      </c>
      <c r="BF5" s="0" t="n">
        <v>0</v>
      </c>
      <c r="BG5" s="0" t="n">
        <v>0</v>
      </c>
      <c r="BH5" s="0" t="n">
        <v>0</v>
      </c>
    </row>
    <row r="6" customFormat="false" ht="15" hidden="false" customHeight="false" outlineLevel="0" collapsed="false">
      <c r="A6" s="0" t="n">
        <v>0</v>
      </c>
      <c r="B6" s="0" t="n">
        <v>0</v>
      </c>
      <c r="C6" s="0" t="n">
        <f aca="false">IF('FD mesh'!G23=1,-'FD mesh'!I22,0)</f>
        <v>-10</v>
      </c>
      <c r="D6" s="0" t="n">
        <f aca="false">'FD mesh'!K23</f>
        <v>156.333333333333</v>
      </c>
      <c r="E6" s="0" t="n">
        <f aca="false">IF('FD mesh'!G24=1,-'FD mesh'!I23,0)</f>
        <v>-113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0</v>
      </c>
      <c r="AH6" s="0" t="n">
        <v>0</v>
      </c>
      <c r="AI6" s="0" t="n">
        <v>0</v>
      </c>
      <c r="AJ6" s="0" t="n">
        <v>0</v>
      </c>
      <c r="AK6" s="0" t="n">
        <v>0</v>
      </c>
      <c r="AL6" s="0" t="n">
        <v>0</v>
      </c>
      <c r="AM6" s="0" t="n">
        <v>0</v>
      </c>
      <c r="AN6" s="0" t="n">
        <v>0</v>
      </c>
      <c r="AO6" s="0" t="n">
        <v>0</v>
      </c>
      <c r="AP6" s="0" t="n">
        <v>0</v>
      </c>
      <c r="AQ6" s="0" t="n">
        <v>0</v>
      </c>
      <c r="AR6" s="0" t="n">
        <v>0</v>
      </c>
      <c r="AS6" s="0" t="n">
        <v>0</v>
      </c>
      <c r="AT6" s="0" t="n">
        <v>0</v>
      </c>
      <c r="AU6" s="0" t="n">
        <v>0</v>
      </c>
      <c r="AV6" s="0" t="n">
        <v>0</v>
      </c>
      <c r="AW6" s="0" t="n">
        <v>0</v>
      </c>
      <c r="AX6" s="0" t="n">
        <v>0</v>
      </c>
      <c r="AY6" s="0" t="n">
        <v>0</v>
      </c>
      <c r="AZ6" s="0" t="n">
        <v>0</v>
      </c>
      <c r="BA6" s="0" t="n">
        <v>0</v>
      </c>
      <c r="BB6" s="0" t="n">
        <v>0</v>
      </c>
      <c r="BC6" s="0" t="n">
        <v>0</v>
      </c>
      <c r="BD6" s="0" t="n">
        <v>0</v>
      </c>
      <c r="BE6" s="0" t="n">
        <v>0</v>
      </c>
      <c r="BF6" s="0" t="n">
        <v>0</v>
      </c>
      <c r="BG6" s="0" t="n">
        <v>0</v>
      </c>
      <c r="BH6" s="0" t="n">
        <v>0</v>
      </c>
    </row>
    <row r="7" customFormat="false" ht="15" hidden="false" customHeight="false" outlineLevel="0" collapsed="false">
      <c r="A7" s="0" t="n">
        <v>0</v>
      </c>
      <c r="B7" s="0" t="n">
        <v>0</v>
      </c>
      <c r="C7" s="0" t="n">
        <v>0</v>
      </c>
      <c r="D7" s="0" t="n">
        <f aca="false">IF('FD mesh'!G24=1,-'FD mesh'!I23,0)</f>
        <v>-113</v>
      </c>
      <c r="E7" s="0" t="n">
        <f aca="false">'FD mesh'!K24</f>
        <v>292.666666666667</v>
      </c>
      <c r="F7" s="0" t="n">
        <f aca="false">IF('FD mesh'!G25=1,-'FD mesh'!I24,0)</f>
        <v>-113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0</v>
      </c>
      <c r="AK7" s="0" t="n">
        <v>0</v>
      </c>
      <c r="AL7" s="0" t="n">
        <v>0</v>
      </c>
      <c r="AM7" s="0" t="n">
        <v>0</v>
      </c>
      <c r="AN7" s="0" t="n">
        <v>0</v>
      </c>
      <c r="AO7" s="0" t="n">
        <v>0</v>
      </c>
      <c r="AP7" s="0" t="n">
        <v>0</v>
      </c>
      <c r="AQ7" s="0" t="n">
        <v>0</v>
      </c>
      <c r="AR7" s="0" t="n">
        <v>0</v>
      </c>
      <c r="AS7" s="0" t="n">
        <v>0</v>
      </c>
      <c r="AT7" s="0" t="n">
        <v>0</v>
      </c>
      <c r="AU7" s="0" t="n">
        <v>0</v>
      </c>
      <c r="AV7" s="0" t="n">
        <v>0</v>
      </c>
      <c r="AW7" s="0" t="n">
        <v>0</v>
      </c>
      <c r="AX7" s="0" t="n">
        <v>0</v>
      </c>
      <c r="AY7" s="0" t="n">
        <v>0</v>
      </c>
      <c r="AZ7" s="0" t="n">
        <v>0</v>
      </c>
      <c r="BA7" s="0" t="n">
        <v>0</v>
      </c>
      <c r="BB7" s="0" t="n">
        <v>0</v>
      </c>
      <c r="BC7" s="0" t="n">
        <v>0</v>
      </c>
      <c r="BD7" s="0" t="n">
        <v>0</v>
      </c>
      <c r="BE7" s="0" t="n">
        <v>0</v>
      </c>
      <c r="BF7" s="0" t="n">
        <v>0</v>
      </c>
      <c r="BG7" s="0" t="n">
        <v>0</v>
      </c>
      <c r="BH7" s="0" t="n">
        <v>0</v>
      </c>
    </row>
    <row r="8" customFormat="false" ht="15" hidden="false" customHeight="false" outlineLevel="0" collapsed="false">
      <c r="A8" s="0" t="n">
        <v>0</v>
      </c>
      <c r="B8" s="0" t="n">
        <v>0</v>
      </c>
      <c r="C8" s="0" t="n">
        <v>0</v>
      </c>
      <c r="D8" s="0" t="n">
        <v>0</v>
      </c>
      <c r="E8" s="0" t="n">
        <f aca="false">IF('FD mesh'!G25=1,-'FD mesh'!I24,0)</f>
        <v>-113</v>
      </c>
      <c r="F8" s="0" t="n">
        <f aca="false">'FD mesh'!K25</f>
        <v>292.666666666667</v>
      </c>
      <c r="G8" s="0" t="n">
        <f aca="false">IF('FD mesh'!G26=1,-'FD mesh'!I25,0)</f>
        <v>-113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0</v>
      </c>
      <c r="AP8" s="0" t="n">
        <v>0</v>
      </c>
      <c r="AQ8" s="0" t="n">
        <v>0</v>
      </c>
      <c r="AR8" s="0" t="n">
        <v>0</v>
      </c>
      <c r="AS8" s="0" t="n">
        <v>0</v>
      </c>
      <c r="AT8" s="0" t="n">
        <v>0</v>
      </c>
      <c r="AU8" s="0" t="n">
        <v>0</v>
      </c>
      <c r="AV8" s="0" t="n">
        <v>0</v>
      </c>
      <c r="AW8" s="0" t="n">
        <v>0</v>
      </c>
      <c r="AX8" s="0" t="n">
        <v>0</v>
      </c>
      <c r="AY8" s="0" t="n">
        <v>0</v>
      </c>
      <c r="AZ8" s="0" t="n">
        <v>0</v>
      </c>
      <c r="BA8" s="0" t="n">
        <v>0</v>
      </c>
      <c r="BB8" s="0" t="n">
        <v>0</v>
      </c>
      <c r="BC8" s="0" t="n">
        <v>0</v>
      </c>
      <c r="BD8" s="0" t="n">
        <v>0</v>
      </c>
      <c r="BE8" s="0" t="n">
        <v>0</v>
      </c>
      <c r="BF8" s="0" t="n">
        <v>0</v>
      </c>
      <c r="BG8" s="0" t="n">
        <v>0</v>
      </c>
      <c r="BH8" s="0" t="n">
        <v>0</v>
      </c>
    </row>
    <row r="9" customFormat="false" ht="15" hidden="false" customHeight="false" outlineLevel="0" collapsed="false">
      <c r="A9" s="0" t="n">
        <v>0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f aca="false">IF('FD mesh'!G26=1,-'FD mesh'!I25,0)</f>
        <v>-113</v>
      </c>
      <c r="G9" s="0" t="n">
        <f aca="false">'FD mesh'!K26</f>
        <v>292.666666666667</v>
      </c>
      <c r="H9" s="0" t="n">
        <f aca="false">IF('FD mesh'!G27=1,-'FD mesh'!I26,0)</f>
        <v>-113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0</v>
      </c>
      <c r="AM9" s="0" t="n">
        <v>0</v>
      </c>
      <c r="AN9" s="0" t="n">
        <v>0</v>
      </c>
      <c r="AO9" s="0" t="n">
        <v>0</v>
      </c>
      <c r="AP9" s="0" t="n">
        <v>0</v>
      </c>
      <c r="AQ9" s="0" t="n">
        <v>0</v>
      </c>
      <c r="AR9" s="0" t="n">
        <v>0</v>
      </c>
      <c r="AS9" s="0" t="n">
        <v>0</v>
      </c>
      <c r="AT9" s="0" t="n">
        <v>0</v>
      </c>
      <c r="AU9" s="0" t="n">
        <v>0</v>
      </c>
      <c r="AV9" s="0" t="n">
        <v>0</v>
      </c>
      <c r="AW9" s="0" t="n">
        <v>0</v>
      </c>
      <c r="AX9" s="0" t="n">
        <v>0</v>
      </c>
      <c r="AY9" s="0" t="n">
        <v>0</v>
      </c>
      <c r="AZ9" s="0" t="n">
        <v>0</v>
      </c>
      <c r="BA9" s="0" t="n">
        <v>0</v>
      </c>
      <c r="BB9" s="0" t="n">
        <v>0</v>
      </c>
      <c r="BC9" s="0" t="n">
        <v>0</v>
      </c>
      <c r="BD9" s="0" t="n">
        <v>0</v>
      </c>
      <c r="BE9" s="0" t="n">
        <v>0</v>
      </c>
      <c r="BF9" s="0" t="n">
        <v>0</v>
      </c>
      <c r="BG9" s="0" t="n">
        <v>0</v>
      </c>
      <c r="BH9" s="0" t="n">
        <v>0</v>
      </c>
    </row>
    <row r="10" customFormat="false" ht="15" hidden="false" customHeight="false" outlineLevel="0" collapsed="false">
      <c r="A10" s="0" t="n">
        <v>0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f aca="false">IF('FD mesh'!G27=1,-'FD mesh'!I26,0)</f>
        <v>-113</v>
      </c>
      <c r="H10" s="0" t="n">
        <f aca="false">'FD mesh'!K27</f>
        <v>292.666666666667</v>
      </c>
      <c r="I10" s="0" t="n">
        <f aca="false">IF('FD mesh'!G28=1,-'FD mesh'!I27,0)</f>
        <v>-113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0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0</v>
      </c>
      <c r="AR10" s="0" t="n">
        <v>0</v>
      </c>
      <c r="AS10" s="0" t="n">
        <v>0</v>
      </c>
      <c r="AT10" s="0" t="n">
        <v>0</v>
      </c>
      <c r="AU10" s="0" t="n">
        <v>0</v>
      </c>
      <c r="AV10" s="0" t="n">
        <v>0</v>
      </c>
      <c r="AW10" s="0" t="n">
        <v>0</v>
      </c>
      <c r="AX10" s="0" t="n">
        <v>0</v>
      </c>
      <c r="AY10" s="0" t="n">
        <v>0</v>
      </c>
      <c r="AZ10" s="0" t="n">
        <v>0</v>
      </c>
      <c r="BA10" s="0" t="n">
        <v>0</v>
      </c>
      <c r="BB10" s="0" t="n">
        <v>0</v>
      </c>
      <c r="BC10" s="0" t="n">
        <v>0</v>
      </c>
      <c r="BD10" s="0" t="n">
        <v>0</v>
      </c>
      <c r="BE10" s="0" t="n">
        <v>0</v>
      </c>
      <c r="BF10" s="0" t="n">
        <v>0</v>
      </c>
      <c r="BG10" s="0" t="n">
        <v>0</v>
      </c>
      <c r="BH10" s="0" t="n">
        <v>0</v>
      </c>
    </row>
    <row r="11" customFormat="false" ht="15" hidden="false" customHeight="false" outlineLevel="0" collapsed="false">
      <c r="A11" s="0" t="n">
        <v>0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f aca="false">IF('FD mesh'!G28=1,-'FD mesh'!I27,0)</f>
        <v>-113</v>
      </c>
      <c r="I11" s="0" t="n">
        <f aca="false">'FD mesh'!K28</f>
        <v>292.666666666667</v>
      </c>
      <c r="J11" s="0" t="n">
        <f aca="false">IF('FD mesh'!G29=1,-'FD mesh'!I28,0)</f>
        <v>-113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0</v>
      </c>
      <c r="AK11" s="0" t="n">
        <v>0</v>
      </c>
      <c r="AL11" s="0" t="n">
        <v>0</v>
      </c>
      <c r="AM11" s="0" t="n">
        <v>0</v>
      </c>
      <c r="AN11" s="0" t="n">
        <v>0</v>
      </c>
      <c r="AO11" s="0" t="n">
        <v>0</v>
      </c>
      <c r="AP11" s="0" t="n">
        <v>0</v>
      </c>
      <c r="AQ11" s="0" t="n">
        <v>0</v>
      </c>
      <c r="AR11" s="0" t="n">
        <v>0</v>
      </c>
      <c r="AS11" s="0" t="n">
        <v>0</v>
      </c>
      <c r="AT11" s="0" t="n">
        <v>0</v>
      </c>
      <c r="AU11" s="0" t="n">
        <v>0</v>
      </c>
      <c r="AV11" s="0" t="n">
        <v>0</v>
      </c>
      <c r="AW11" s="0" t="n">
        <v>0</v>
      </c>
      <c r="AX11" s="0" t="n">
        <v>0</v>
      </c>
      <c r="AY11" s="0" t="n">
        <v>0</v>
      </c>
      <c r="AZ11" s="0" t="n">
        <v>0</v>
      </c>
      <c r="BA11" s="0" t="n">
        <v>0</v>
      </c>
      <c r="BB11" s="0" t="n">
        <v>0</v>
      </c>
      <c r="BC11" s="0" t="n">
        <v>0</v>
      </c>
      <c r="BD11" s="0" t="n">
        <v>0</v>
      </c>
      <c r="BE11" s="0" t="n">
        <v>0</v>
      </c>
      <c r="BF11" s="0" t="n">
        <v>0</v>
      </c>
      <c r="BG11" s="0" t="n">
        <v>0</v>
      </c>
      <c r="BH11" s="0" t="n">
        <v>0</v>
      </c>
    </row>
    <row r="12" customFormat="false" ht="15" hidden="false" customHeight="false" outlineLevel="0" collapsed="false">
      <c r="A12" s="0" t="n">
        <v>0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f aca="false">IF('FD mesh'!G29=1,-'FD mesh'!I28,0)</f>
        <v>-113</v>
      </c>
      <c r="J12" s="0" t="n">
        <f aca="false">'FD mesh'!K29</f>
        <v>292.666666666667</v>
      </c>
      <c r="K12" s="0" t="n">
        <f aca="false">IF('FD mesh'!G30=1,-'FD mesh'!I29,0)</f>
        <v>-113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0</v>
      </c>
      <c r="AI12" s="0" t="n">
        <v>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0</v>
      </c>
      <c r="AO12" s="0" t="n">
        <v>0</v>
      </c>
      <c r="AP12" s="0" t="n">
        <v>0</v>
      </c>
      <c r="AQ12" s="0" t="n">
        <v>0</v>
      </c>
      <c r="AR12" s="0" t="n">
        <v>0</v>
      </c>
      <c r="AS12" s="0" t="n">
        <v>0</v>
      </c>
      <c r="AT12" s="0" t="n">
        <v>0</v>
      </c>
      <c r="AU12" s="0" t="n">
        <v>0</v>
      </c>
      <c r="AV12" s="0" t="n">
        <v>0</v>
      </c>
      <c r="AW12" s="0" t="n">
        <v>0</v>
      </c>
      <c r="AX12" s="0" t="n">
        <v>0</v>
      </c>
      <c r="AY12" s="0" t="n">
        <v>0</v>
      </c>
      <c r="AZ12" s="0" t="n">
        <v>0</v>
      </c>
      <c r="BA12" s="0" t="n">
        <v>0</v>
      </c>
      <c r="BB12" s="0" t="n">
        <v>0</v>
      </c>
      <c r="BC12" s="0" t="n">
        <v>0</v>
      </c>
      <c r="BD12" s="0" t="n">
        <v>0</v>
      </c>
      <c r="BE12" s="0" t="n">
        <v>0</v>
      </c>
      <c r="BF12" s="0" t="n">
        <v>0</v>
      </c>
      <c r="BG12" s="0" t="n">
        <v>0</v>
      </c>
      <c r="BH12" s="0" t="n">
        <v>0</v>
      </c>
    </row>
    <row r="13" customFormat="false" ht="15" hidden="false" customHeight="false" outlineLevel="0" collapsed="false">
      <c r="A13" s="0" t="n">
        <v>0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f aca="false">IF('FD mesh'!G30=1,-'FD mesh'!I29,0)</f>
        <v>-113</v>
      </c>
      <c r="K13" s="0" t="n">
        <f aca="false">'FD mesh'!K30</f>
        <v>292.666666666667</v>
      </c>
      <c r="L13" s="0" t="n">
        <f aca="false">IF('FD mesh'!G31=1,-'FD mesh'!I30,0)</f>
        <v>-113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0</v>
      </c>
      <c r="AI13" s="0" t="n">
        <v>0</v>
      </c>
      <c r="AJ13" s="0" t="n">
        <v>0</v>
      </c>
      <c r="AK13" s="0" t="n">
        <v>0</v>
      </c>
      <c r="AL13" s="0" t="n">
        <v>0</v>
      </c>
      <c r="AM13" s="0" t="n">
        <v>0</v>
      </c>
      <c r="AN13" s="0" t="n">
        <v>0</v>
      </c>
      <c r="AO13" s="0" t="n">
        <v>0</v>
      </c>
      <c r="AP13" s="0" t="n">
        <v>0</v>
      </c>
      <c r="AQ13" s="0" t="n">
        <v>0</v>
      </c>
      <c r="AR13" s="0" t="n">
        <v>0</v>
      </c>
      <c r="AS13" s="0" t="n">
        <v>0</v>
      </c>
      <c r="AT13" s="0" t="n">
        <v>0</v>
      </c>
      <c r="AU13" s="0" t="n">
        <v>0</v>
      </c>
      <c r="AV13" s="0" t="n">
        <v>0</v>
      </c>
      <c r="AW13" s="0" t="n">
        <v>0</v>
      </c>
      <c r="AX13" s="0" t="n">
        <v>0</v>
      </c>
      <c r="AY13" s="0" t="n">
        <v>0</v>
      </c>
      <c r="AZ13" s="0" t="n">
        <v>0</v>
      </c>
      <c r="BA13" s="0" t="n">
        <v>0</v>
      </c>
      <c r="BB13" s="0" t="n">
        <v>0</v>
      </c>
      <c r="BC13" s="0" t="n">
        <v>0</v>
      </c>
      <c r="BD13" s="0" t="n">
        <v>0</v>
      </c>
      <c r="BE13" s="0" t="n">
        <v>0</v>
      </c>
      <c r="BF13" s="0" t="n">
        <v>0</v>
      </c>
      <c r="BG13" s="0" t="n">
        <v>0</v>
      </c>
      <c r="BH13" s="0" t="n">
        <v>0</v>
      </c>
    </row>
    <row r="14" customFormat="false" ht="15" hidden="false" customHeight="false" outlineLevel="0" collapsed="false">
      <c r="A14" s="0" t="n">
        <v>0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f aca="false">IF('FD mesh'!G31=1,-'FD mesh'!I30,0)</f>
        <v>-113</v>
      </c>
      <c r="L14" s="0" t="n">
        <f aca="false">'FD mesh'!K31</f>
        <v>292.666666666667</v>
      </c>
      <c r="M14" s="0" t="n">
        <f aca="false">IF('FD mesh'!G32=1,-'FD mesh'!I31,0)</f>
        <v>-113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0</v>
      </c>
      <c r="AP14" s="0" t="n">
        <v>0</v>
      </c>
      <c r="AQ14" s="0" t="n">
        <v>0</v>
      </c>
      <c r="AR14" s="0" t="n">
        <v>0</v>
      </c>
      <c r="AS14" s="0" t="n">
        <v>0</v>
      </c>
      <c r="AT14" s="0" t="n">
        <v>0</v>
      </c>
      <c r="AU14" s="0" t="n">
        <v>0</v>
      </c>
      <c r="AV14" s="0" t="n">
        <v>0</v>
      </c>
      <c r="AW14" s="0" t="n">
        <v>0</v>
      </c>
      <c r="AX14" s="0" t="n">
        <v>0</v>
      </c>
      <c r="AY14" s="0" t="n">
        <v>0</v>
      </c>
      <c r="AZ14" s="0" t="n">
        <v>0</v>
      </c>
      <c r="BA14" s="0" t="n">
        <v>0</v>
      </c>
      <c r="BB14" s="0" t="n">
        <v>0</v>
      </c>
      <c r="BC14" s="0" t="n">
        <v>0</v>
      </c>
      <c r="BD14" s="0" t="n">
        <v>0</v>
      </c>
      <c r="BE14" s="0" t="n">
        <v>0</v>
      </c>
      <c r="BF14" s="0" t="n">
        <v>0</v>
      </c>
      <c r="BG14" s="0" t="n">
        <v>0</v>
      </c>
      <c r="BH14" s="0" t="n">
        <v>0</v>
      </c>
    </row>
    <row r="15" customFormat="false" ht="15" hidden="false" customHeight="false" outlineLevel="0" collapsed="false">
      <c r="A15" s="0" t="n">
        <v>0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f aca="false">IF('FD mesh'!G32=1,-'FD mesh'!I31,0)</f>
        <v>-113</v>
      </c>
      <c r="M15" s="0" t="n">
        <f aca="false">'FD mesh'!K32</f>
        <v>292.666666666667</v>
      </c>
      <c r="N15" s="0" t="n">
        <f aca="false">IF('FD mesh'!G33=1,-'FD mesh'!I32,0)</f>
        <v>-113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0</v>
      </c>
      <c r="AO15" s="0" t="n">
        <v>0</v>
      </c>
      <c r="AP15" s="0" t="n">
        <v>0</v>
      </c>
      <c r="AQ15" s="0" t="n">
        <v>0</v>
      </c>
      <c r="AR15" s="0" t="n">
        <v>0</v>
      </c>
      <c r="AS15" s="0" t="n">
        <v>0</v>
      </c>
      <c r="AT15" s="0" t="n">
        <v>0</v>
      </c>
      <c r="AU15" s="0" t="n">
        <v>0</v>
      </c>
      <c r="AV15" s="0" t="n">
        <v>0</v>
      </c>
      <c r="AW15" s="0" t="n">
        <v>0</v>
      </c>
      <c r="AX15" s="0" t="n">
        <v>0</v>
      </c>
      <c r="AY15" s="0" t="n">
        <v>0</v>
      </c>
      <c r="AZ15" s="0" t="n">
        <v>0</v>
      </c>
      <c r="BA15" s="0" t="n">
        <v>0</v>
      </c>
      <c r="BB15" s="0" t="n">
        <v>0</v>
      </c>
      <c r="BC15" s="0" t="n">
        <v>0</v>
      </c>
      <c r="BD15" s="0" t="n">
        <v>0</v>
      </c>
      <c r="BE15" s="0" t="n">
        <v>0</v>
      </c>
      <c r="BF15" s="0" t="n">
        <v>0</v>
      </c>
      <c r="BG15" s="0" t="n">
        <v>0</v>
      </c>
      <c r="BH15" s="0" t="n">
        <v>0</v>
      </c>
    </row>
    <row r="16" customFormat="false" ht="15" hidden="false" customHeight="false" outlineLevel="0" collapsed="false">
      <c r="A16" s="0" t="n">
        <v>0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f aca="false">IF('FD mesh'!G33=1,-'FD mesh'!I32,0)</f>
        <v>-113</v>
      </c>
      <c r="N16" s="0" t="n">
        <f aca="false">'FD mesh'!K33</f>
        <v>150.348333333333</v>
      </c>
      <c r="O16" s="0" t="n">
        <f aca="false">IF('FD mesh'!G34=1,-'FD mesh'!I33,0)</f>
        <v>-3.5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0</v>
      </c>
      <c r="AQ16" s="0" t="n">
        <v>0</v>
      </c>
      <c r="AR16" s="0" t="n">
        <v>0</v>
      </c>
      <c r="AS16" s="0" t="n">
        <v>0</v>
      </c>
      <c r="AT16" s="0" t="n">
        <v>0</v>
      </c>
      <c r="AU16" s="0" t="n">
        <v>0</v>
      </c>
      <c r="AV16" s="0" t="n">
        <v>0</v>
      </c>
      <c r="AW16" s="0" t="n">
        <v>0</v>
      </c>
      <c r="AX16" s="0" t="n">
        <v>0</v>
      </c>
      <c r="AY16" s="0" t="n">
        <v>0</v>
      </c>
      <c r="AZ16" s="0" t="n">
        <v>0</v>
      </c>
      <c r="BA16" s="0" t="n">
        <v>0</v>
      </c>
      <c r="BB16" s="0" t="n">
        <v>0</v>
      </c>
      <c r="BC16" s="0" t="n">
        <v>0</v>
      </c>
      <c r="BD16" s="0" t="n">
        <v>0</v>
      </c>
      <c r="BE16" s="0" t="n">
        <v>0</v>
      </c>
      <c r="BF16" s="0" t="n">
        <v>0</v>
      </c>
      <c r="BG16" s="0" t="n">
        <v>0</v>
      </c>
      <c r="BH16" s="0" t="n">
        <v>0</v>
      </c>
    </row>
    <row r="17" customFormat="false" ht="15" hidden="false" customHeight="false" outlineLevel="0" collapsed="false">
      <c r="A17" s="0" t="n">
        <v>0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f aca="false">IF('FD mesh'!G34=1,-'FD mesh'!I33,0)</f>
        <v>-3.5</v>
      </c>
      <c r="O17" s="0" t="n">
        <f aca="false">'FD mesh'!K34</f>
        <v>8.03</v>
      </c>
      <c r="P17" s="0" t="n">
        <f aca="false">IF('FD mesh'!G35=1,-'FD mesh'!I34,0)</f>
        <v>-3.5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0</v>
      </c>
      <c r="AS17" s="0" t="n">
        <v>0</v>
      </c>
      <c r="AT17" s="0" t="n">
        <v>0</v>
      </c>
      <c r="AU17" s="0" t="n">
        <v>0</v>
      </c>
      <c r="AV17" s="0" t="n">
        <v>0</v>
      </c>
      <c r="AW17" s="0" t="n">
        <v>0</v>
      </c>
      <c r="AX17" s="0" t="n">
        <v>0</v>
      </c>
      <c r="AY17" s="0" t="n">
        <v>0</v>
      </c>
      <c r="AZ17" s="0" t="n">
        <v>0</v>
      </c>
      <c r="BA17" s="0" t="n">
        <v>0</v>
      </c>
      <c r="BB17" s="0" t="n">
        <v>0</v>
      </c>
      <c r="BC17" s="0" t="n">
        <v>0</v>
      </c>
      <c r="BD17" s="0" t="n">
        <v>0</v>
      </c>
      <c r="BE17" s="0" t="n">
        <v>0</v>
      </c>
      <c r="BF17" s="0" t="n">
        <v>0</v>
      </c>
      <c r="BG17" s="0" t="n">
        <v>0</v>
      </c>
      <c r="BH17" s="0" t="n">
        <v>0</v>
      </c>
    </row>
    <row r="18" customFormat="false" ht="15" hidden="false" customHeight="false" outlineLevel="0" collapsed="false">
      <c r="A18" s="0" t="n">
        <v>0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f aca="false">IF('FD mesh'!G35=1,-'FD mesh'!I34,0)</f>
        <v>-3.5</v>
      </c>
      <c r="P18" s="0" t="n">
        <f aca="false">'FD mesh'!K35</f>
        <v>8.03</v>
      </c>
      <c r="Q18" s="0" t="n">
        <f aca="false">IF('FD mesh'!G36=1,-'FD mesh'!I35,0)</f>
        <v>-3.5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s="0" t="n">
        <v>0</v>
      </c>
      <c r="AK18" s="0" t="n">
        <v>0</v>
      </c>
      <c r="AL18" s="0" t="n">
        <v>0</v>
      </c>
      <c r="AM18" s="0" t="n">
        <v>0</v>
      </c>
      <c r="AN18" s="0" t="n">
        <v>0</v>
      </c>
      <c r="AO18" s="0" t="n">
        <v>0</v>
      </c>
      <c r="AP18" s="0" t="n">
        <v>0</v>
      </c>
      <c r="AQ18" s="0" t="n">
        <v>0</v>
      </c>
      <c r="AR18" s="0" t="n">
        <v>0</v>
      </c>
      <c r="AS18" s="0" t="n">
        <v>0</v>
      </c>
      <c r="AT18" s="0" t="n">
        <v>0</v>
      </c>
      <c r="AU18" s="0" t="n">
        <v>0</v>
      </c>
      <c r="AV18" s="0" t="n">
        <v>0</v>
      </c>
      <c r="AW18" s="0" t="n">
        <v>0</v>
      </c>
      <c r="AX18" s="0" t="n">
        <v>0</v>
      </c>
      <c r="AY18" s="0" t="n">
        <v>0</v>
      </c>
      <c r="AZ18" s="0" t="n">
        <v>0</v>
      </c>
      <c r="BA18" s="0" t="n">
        <v>0</v>
      </c>
      <c r="BB18" s="0" t="n">
        <v>0</v>
      </c>
      <c r="BC18" s="0" t="n">
        <v>0</v>
      </c>
      <c r="BD18" s="0" t="n">
        <v>0</v>
      </c>
      <c r="BE18" s="0" t="n">
        <v>0</v>
      </c>
      <c r="BF18" s="0" t="n">
        <v>0</v>
      </c>
      <c r="BG18" s="0" t="n">
        <v>0</v>
      </c>
      <c r="BH18" s="0" t="n">
        <v>0</v>
      </c>
    </row>
    <row r="19" customFormat="false" ht="15" hidden="false" customHeight="false" outlineLevel="0" collapsed="false">
      <c r="A19" s="0" t="n">
        <v>0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f aca="false">IF('FD mesh'!G36=1,-'FD mesh'!I35,0)</f>
        <v>-3.5</v>
      </c>
      <c r="Q19" s="0" t="n">
        <f aca="false">'FD mesh'!K36</f>
        <v>8.03</v>
      </c>
      <c r="R19" s="0" t="n">
        <f aca="false">IF('FD mesh'!G37=1,-'FD mesh'!I36,0)</f>
        <v>-3.5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0</v>
      </c>
      <c r="AM19" s="0" t="n">
        <v>0</v>
      </c>
      <c r="AN19" s="0" t="n">
        <v>0</v>
      </c>
      <c r="AO19" s="0" t="n">
        <v>0</v>
      </c>
      <c r="AP19" s="0" t="n">
        <v>0</v>
      </c>
      <c r="AQ19" s="0" t="n">
        <v>0</v>
      </c>
      <c r="AR19" s="0" t="n">
        <v>0</v>
      </c>
      <c r="AS19" s="0" t="n">
        <v>0</v>
      </c>
      <c r="AT19" s="0" t="n">
        <v>0</v>
      </c>
      <c r="AU19" s="0" t="n">
        <v>0</v>
      </c>
      <c r="AV19" s="0" t="n">
        <v>0</v>
      </c>
      <c r="AW19" s="0" t="n">
        <v>0</v>
      </c>
      <c r="AX19" s="0" t="n">
        <v>0</v>
      </c>
      <c r="AY19" s="0" t="n">
        <v>0</v>
      </c>
      <c r="AZ19" s="0" t="n">
        <v>0</v>
      </c>
      <c r="BA19" s="0" t="n">
        <v>0</v>
      </c>
      <c r="BB19" s="0" t="n">
        <v>0</v>
      </c>
      <c r="BC19" s="0" t="n">
        <v>0</v>
      </c>
      <c r="BD19" s="0" t="n">
        <v>0</v>
      </c>
      <c r="BE19" s="0" t="n">
        <v>0</v>
      </c>
      <c r="BF19" s="0" t="n">
        <v>0</v>
      </c>
      <c r="BG19" s="0" t="n">
        <v>0</v>
      </c>
      <c r="BH19" s="0" t="n">
        <v>0</v>
      </c>
    </row>
    <row r="20" customFormat="false" ht="15" hidden="false" customHeight="false" outlineLevel="0" collapsed="false">
      <c r="A20" s="0" t="n">
        <v>0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f aca="false">IF('FD mesh'!G37=1,-'FD mesh'!I36,0)</f>
        <v>-3.5</v>
      </c>
      <c r="R20" s="0" t="n">
        <f aca="false">'FD mesh'!K37</f>
        <v>8.03</v>
      </c>
      <c r="S20" s="0" t="n">
        <f aca="false">IF('FD mesh'!G38=1,-'FD mesh'!I37,0)</f>
        <v>-3.5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0</v>
      </c>
      <c r="AN20" s="0" t="n">
        <v>0</v>
      </c>
      <c r="AO20" s="0" t="n">
        <v>0</v>
      </c>
      <c r="AP20" s="0" t="n">
        <v>0</v>
      </c>
      <c r="AQ20" s="0" t="n">
        <v>0</v>
      </c>
      <c r="AR20" s="0" t="n">
        <v>0</v>
      </c>
      <c r="AS20" s="0" t="n">
        <v>0</v>
      </c>
      <c r="AT20" s="0" t="n">
        <v>0</v>
      </c>
      <c r="AU20" s="0" t="n">
        <v>0</v>
      </c>
      <c r="AV20" s="0" t="n">
        <v>0</v>
      </c>
      <c r="AW20" s="0" t="n">
        <v>0</v>
      </c>
      <c r="AX20" s="0" t="n">
        <v>0</v>
      </c>
      <c r="AY20" s="0" t="n">
        <v>0</v>
      </c>
      <c r="AZ20" s="0" t="n">
        <v>0</v>
      </c>
      <c r="BA20" s="0" t="n">
        <v>0</v>
      </c>
      <c r="BB20" s="0" t="n">
        <v>0</v>
      </c>
      <c r="BC20" s="0" t="n">
        <v>0</v>
      </c>
      <c r="BD20" s="0" t="n">
        <v>0</v>
      </c>
      <c r="BE20" s="0" t="n">
        <v>0</v>
      </c>
      <c r="BF20" s="0" t="n">
        <v>0</v>
      </c>
      <c r="BG20" s="0" t="n">
        <v>0</v>
      </c>
      <c r="BH20" s="0" t="n">
        <v>0</v>
      </c>
    </row>
    <row r="21" customFormat="false" ht="15" hidden="false" customHeight="false" outlineLevel="0" collapsed="false">
      <c r="A21" s="0" t="n">
        <v>0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f aca="false">IF('FD mesh'!G38=1,-'FD mesh'!I37,0)</f>
        <v>-3.5</v>
      </c>
      <c r="S21" s="0" t="n">
        <f aca="false">'FD mesh'!K38</f>
        <v>8.03</v>
      </c>
      <c r="T21" s="0" t="n">
        <f aca="false">IF('FD mesh'!G39=1,-'FD mesh'!I38,0)</f>
        <v>-3.5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0</v>
      </c>
      <c r="AI21" s="0" t="n">
        <v>0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0</v>
      </c>
      <c r="AR21" s="0" t="n">
        <v>0</v>
      </c>
      <c r="AS21" s="0" t="n">
        <v>0</v>
      </c>
      <c r="AT21" s="0" t="n">
        <v>0</v>
      </c>
      <c r="AU21" s="0" t="n">
        <v>0</v>
      </c>
      <c r="AV21" s="0" t="n">
        <v>0</v>
      </c>
      <c r="AW21" s="0" t="n">
        <v>0</v>
      </c>
      <c r="AX21" s="0" t="n">
        <v>0</v>
      </c>
      <c r="AY21" s="0" t="n">
        <v>0</v>
      </c>
      <c r="AZ21" s="0" t="n">
        <v>0</v>
      </c>
      <c r="BA21" s="0" t="n">
        <v>0</v>
      </c>
      <c r="BB21" s="0" t="n">
        <v>0</v>
      </c>
      <c r="BC21" s="0" t="n">
        <v>0</v>
      </c>
      <c r="BD21" s="0" t="n">
        <v>0</v>
      </c>
      <c r="BE21" s="0" t="n">
        <v>0</v>
      </c>
      <c r="BF21" s="0" t="n">
        <v>0</v>
      </c>
      <c r="BG21" s="0" t="n">
        <v>0</v>
      </c>
      <c r="BH21" s="0" t="n">
        <v>0</v>
      </c>
    </row>
    <row r="22" customFormat="false" ht="15" hidden="false" customHeight="false" outlineLevel="0" collapsed="false">
      <c r="A22" s="0" t="n">
        <v>0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f aca="false">IF('FD mesh'!G39=1,-'FD mesh'!I38,0)</f>
        <v>-3.5</v>
      </c>
      <c r="T22" s="0" t="n">
        <f aca="false">'FD mesh'!K39</f>
        <v>8.03</v>
      </c>
      <c r="U22" s="0" t="n">
        <f aca="false">IF('FD mesh'!G40=1,-'FD mesh'!I39,0)</f>
        <v>-3.5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0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0</v>
      </c>
      <c r="AP22" s="0" t="n">
        <v>0</v>
      </c>
      <c r="AQ22" s="0" t="n">
        <v>0</v>
      </c>
      <c r="AR22" s="0" t="n">
        <v>0</v>
      </c>
      <c r="AS22" s="0" t="n">
        <v>0</v>
      </c>
      <c r="AT22" s="0" t="n">
        <v>0</v>
      </c>
      <c r="AU22" s="0" t="n">
        <v>0</v>
      </c>
      <c r="AV22" s="0" t="n">
        <v>0</v>
      </c>
      <c r="AW22" s="0" t="n">
        <v>0</v>
      </c>
      <c r="AX22" s="0" t="n">
        <v>0</v>
      </c>
      <c r="AY22" s="0" t="n">
        <v>0</v>
      </c>
      <c r="AZ22" s="0" t="n">
        <v>0</v>
      </c>
      <c r="BA22" s="0" t="n">
        <v>0</v>
      </c>
      <c r="BB22" s="0" t="n">
        <v>0</v>
      </c>
      <c r="BC22" s="0" t="n">
        <v>0</v>
      </c>
      <c r="BD22" s="0" t="n">
        <v>0</v>
      </c>
      <c r="BE22" s="0" t="n">
        <v>0</v>
      </c>
      <c r="BF22" s="0" t="n">
        <v>0</v>
      </c>
      <c r="BG22" s="0" t="n">
        <v>0</v>
      </c>
      <c r="BH22" s="0" t="n">
        <v>0</v>
      </c>
    </row>
    <row r="23" customFormat="false" ht="15" hidden="false" customHeight="false" outlineLevel="0" collapsed="false">
      <c r="A23" s="0" t="n">
        <v>0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f aca="false">IF('FD mesh'!G40=1,-'FD mesh'!I39,0)</f>
        <v>-3.5</v>
      </c>
      <c r="U23" s="0" t="n">
        <f aca="false">'FD mesh'!K40</f>
        <v>8.03</v>
      </c>
      <c r="V23" s="0" t="n">
        <f aca="false">IF('FD mesh'!G41=1,-'FD mesh'!I40,0)</f>
        <v>-3.5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0</v>
      </c>
      <c r="AQ23" s="0" t="n">
        <v>0</v>
      </c>
      <c r="AR23" s="0" t="n">
        <v>0</v>
      </c>
      <c r="AS23" s="0" t="n">
        <v>0</v>
      </c>
      <c r="AT23" s="0" t="n">
        <v>0</v>
      </c>
      <c r="AU23" s="0" t="n">
        <v>0</v>
      </c>
      <c r="AV23" s="0" t="n">
        <v>0</v>
      </c>
      <c r="AW23" s="0" t="n">
        <v>0</v>
      </c>
      <c r="AX23" s="0" t="n">
        <v>0</v>
      </c>
      <c r="AY23" s="0" t="n">
        <v>0</v>
      </c>
      <c r="AZ23" s="0" t="n">
        <v>0</v>
      </c>
      <c r="BA23" s="0" t="n">
        <v>0</v>
      </c>
      <c r="BB23" s="0" t="n">
        <v>0</v>
      </c>
      <c r="BC23" s="0" t="n">
        <v>0</v>
      </c>
      <c r="BD23" s="0" t="n">
        <v>0</v>
      </c>
      <c r="BE23" s="0" t="n">
        <v>0</v>
      </c>
      <c r="BF23" s="0" t="n">
        <v>0</v>
      </c>
      <c r="BG23" s="0" t="n">
        <v>0</v>
      </c>
      <c r="BH23" s="0" t="n">
        <v>0</v>
      </c>
    </row>
    <row r="24" customFormat="false" ht="15" hidden="false" customHeight="false" outlineLevel="0" collapsed="false">
      <c r="A24" s="0" t="n">
        <v>0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f aca="false">IF('FD mesh'!G41=1,-'FD mesh'!I40,0)</f>
        <v>-3.5</v>
      </c>
      <c r="V24" s="0" t="n">
        <f aca="false">'FD mesh'!K41</f>
        <v>8.03</v>
      </c>
      <c r="W24" s="0" t="n">
        <f aca="false">IF('FD mesh'!G42=1,-'FD mesh'!I41,0)</f>
        <v>-3.5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0</v>
      </c>
      <c r="AI24" s="0" t="n">
        <v>0</v>
      </c>
      <c r="AJ24" s="0" t="n">
        <v>0</v>
      </c>
      <c r="AK24" s="0" t="n">
        <v>0</v>
      </c>
      <c r="AL24" s="0" t="n">
        <v>0</v>
      </c>
      <c r="AM24" s="0" t="n">
        <v>0</v>
      </c>
      <c r="AN24" s="0" t="n">
        <v>0</v>
      </c>
      <c r="AO24" s="0" t="n">
        <v>0</v>
      </c>
      <c r="AP24" s="0" t="n">
        <v>0</v>
      </c>
      <c r="AQ24" s="0" t="n">
        <v>0</v>
      </c>
      <c r="AR24" s="0" t="n">
        <v>0</v>
      </c>
      <c r="AS24" s="0" t="n">
        <v>0</v>
      </c>
      <c r="AT24" s="0" t="n">
        <v>0</v>
      </c>
      <c r="AU24" s="0" t="n">
        <v>0</v>
      </c>
      <c r="AV24" s="0" t="n">
        <v>0</v>
      </c>
      <c r="AW24" s="0" t="n">
        <v>0</v>
      </c>
      <c r="AX24" s="0" t="n">
        <v>0</v>
      </c>
      <c r="AY24" s="0" t="n">
        <v>0</v>
      </c>
      <c r="AZ24" s="0" t="n">
        <v>0</v>
      </c>
      <c r="BA24" s="0" t="n">
        <v>0</v>
      </c>
      <c r="BB24" s="0" t="n">
        <v>0</v>
      </c>
      <c r="BC24" s="0" t="n">
        <v>0</v>
      </c>
      <c r="BD24" s="0" t="n">
        <v>0</v>
      </c>
      <c r="BE24" s="0" t="n">
        <v>0</v>
      </c>
      <c r="BF24" s="0" t="n">
        <v>0</v>
      </c>
      <c r="BG24" s="0" t="n">
        <v>0</v>
      </c>
      <c r="BH24" s="0" t="n">
        <v>0</v>
      </c>
    </row>
    <row r="25" customFormat="false" ht="15" hidden="false" customHeight="false" outlineLevel="0" collapsed="false">
      <c r="A25" s="0" t="n">
        <v>0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f aca="false">IF('FD mesh'!G42=1,-'FD mesh'!I41,0)</f>
        <v>-3.5</v>
      </c>
      <c r="W25" s="0" t="n">
        <f aca="false">'FD mesh'!K42</f>
        <v>8.03</v>
      </c>
      <c r="X25" s="0" t="n">
        <f aca="false">IF('FD mesh'!G43=1,-'FD mesh'!I42,0)</f>
        <v>-3.5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</v>
      </c>
      <c r="AM25" s="0" t="n">
        <v>0</v>
      </c>
      <c r="AN25" s="0" t="n">
        <v>0</v>
      </c>
      <c r="AO25" s="0" t="n">
        <v>0</v>
      </c>
      <c r="AP25" s="0" t="n">
        <v>0</v>
      </c>
      <c r="AQ25" s="0" t="n">
        <v>0</v>
      </c>
      <c r="AR25" s="0" t="n">
        <v>0</v>
      </c>
      <c r="AS25" s="0" t="n">
        <v>0</v>
      </c>
      <c r="AT25" s="0" t="n">
        <v>0</v>
      </c>
      <c r="AU25" s="0" t="n">
        <v>0</v>
      </c>
      <c r="AV25" s="0" t="n">
        <v>0</v>
      </c>
      <c r="AW25" s="0" t="n">
        <v>0</v>
      </c>
      <c r="AX25" s="0" t="n">
        <v>0</v>
      </c>
      <c r="AY25" s="0" t="n">
        <v>0</v>
      </c>
      <c r="AZ25" s="0" t="n">
        <v>0</v>
      </c>
      <c r="BA25" s="0" t="n">
        <v>0</v>
      </c>
      <c r="BB25" s="0" t="n">
        <v>0</v>
      </c>
      <c r="BC25" s="0" t="n">
        <v>0</v>
      </c>
      <c r="BD25" s="0" t="n">
        <v>0</v>
      </c>
      <c r="BE25" s="0" t="n">
        <v>0</v>
      </c>
      <c r="BF25" s="0" t="n">
        <v>0</v>
      </c>
      <c r="BG25" s="0" t="n">
        <v>0</v>
      </c>
      <c r="BH25" s="0" t="n">
        <v>0</v>
      </c>
    </row>
    <row r="26" customFormat="false" ht="15" hidden="false" customHeight="false" outlineLevel="0" collapsed="false">
      <c r="A26" s="0" t="n">
        <v>0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f aca="false">IF('FD mesh'!G43=1,-'FD mesh'!I42,0)</f>
        <v>-3.5</v>
      </c>
      <c r="X26" s="0" t="n">
        <f aca="false">'FD mesh'!K43</f>
        <v>8.03</v>
      </c>
      <c r="Y26" s="0" t="n">
        <f aca="false">IF('FD mesh'!G44=1,-'FD mesh'!I43,0)</f>
        <v>-3.5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0</v>
      </c>
      <c r="AK26" s="0" t="n">
        <v>0</v>
      </c>
      <c r="AL26" s="0" t="n">
        <v>0</v>
      </c>
      <c r="AM26" s="0" t="n">
        <v>0</v>
      </c>
      <c r="AN26" s="0" t="n">
        <v>0</v>
      </c>
      <c r="AO26" s="0" t="n">
        <v>0</v>
      </c>
      <c r="AP26" s="0" t="n">
        <v>0</v>
      </c>
      <c r="AQ26" s="0" t="n">
        <v>0</v>
      </c>
      <c r="AR26" s="0" t="n">
        <v>0</v>
      </c>
      <c r="AS26" s="0" t="n">
        <v>0</v>
      </c>
      <c r="AT26" s="0" t="n">
        <v>0</v>
      </c>
      <c r="AU26" s="0" t="n">
        <v>0</v>
      </c>
      <c r="AV26" s="0" t="n">
        <v>0</v>
      </c>
      <c r="AW26" s="0" t="n">
        <v>0</v>
      </c>
      <c r="AX26" s="0" t="n">
        <v>0</v>
      </c>
      <c r="AY26" s="0" t="n">
        <v>0</v>
      </c>
      <c r="AZ26" s="0" t="n">
        <v>0</v>
      </c>
      <c r="BA26" s="0" t="n">
        <v>0</v>
      </c>
      <c r="BB26" s="0" t="n">
        <v>0</v>
      </c>
      <c r="BC26" s="0" t="n">
        <v>0</v>
      </c>
      <c r="BD26" s="0" t="n">
        <v>0</v>
      </c>
      <c r="BE26" s="0" t="n">
        <v>0</v>
      </c>
      <c r="BF26" s="0" t="n">
        <v>0</v>
      </c>
      <c r="BG26" s="0" t="n">
        <v>0</v>
      </c>
      <c r="BH26" s="0" t="n">
        <v>0</v>
      </c>
    </row>
    <row r="27" customFormat="false" ht="15" hidden="false" customHeight="false" outlineLevel="0" collapsed="false">
      <c r="A27" s="0" t="n">
        <v>0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f aca="false">IF('FD mesh'!G44=1,-'FD mesh'!I43,0)</f>
        <v>-3.5</v>
      </c>
      <c r="Y27" s="0" t="n">
        <f aca="false">'FD mesh'!K44</f>
        <v>8.03</v>
      </c>
      <c r="Z27" s="0" t="n">
        <f aca="false">IF('FD mesh'!G45=1,-'FD mesh'!I44,0)</f>
        <v>-3.5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0</v>
      </c>
      <c r="AJ27" s="0" t="n">
        <v>0</v>
      </c>
      <c r="AK27" s="0" t="n">
        <v>0</v>
      </c>
      <c r="AL27" s="0" t="n">
        <v>0</v>
      </c>
      <c r="AM27" s="0" t="n">
        <v>0</v>
      </c>
      <c r="AN27" s="0" t="n">
        <v>0</v>
      </c>
      <c r="AO27" s="0" t="n">
        <v>0</v>
      </c>
      <c r="AP27" s="0" t="n">
        <v>0</v>
      </c>
      <c r="AQ27" s="0" t="n">
        <v>0</v>
      </c>
      <c r="AR27" s="0" t="n">
        <v>0</v>
      </c>
      <c r="AS27" s="0" t="n">
        <v>0</v>
      </c>
      <c r="AT27" s="0" t="n">
        <v>0</v>
      </c>
      <c r="AU27" s="0" t="n">
        <v>0</v>
      </c>
      <c r="AV27" s="0" t="n">
        <v>0</v>
      </c>
      <c r="AW27" s="0" t="n">
        <v>0</v>
      </c>
      <c r="AX27" s="0" t="n">
        <v>0</v>
      </c>
      <c r="AY27" s="0" t="n">
        <v>0</v>
      </c>
      <c r="AZ27" s="0" t="n">
        <v>0</v>
      </c>
      <c r="BA27" s="0" t="n">
        <v>0</v>
      </c>
      <c r="BB27" s="0" t="n">
        <v>0</v>
      </c>
      <c r="BC27" s="0" t="n">
        <v>0</v>
      </c>
      <c r="BD27" s="0" t="n">
        <v>0</v>
      </c>
      <c r="BE27" s="0" t="n">
        <v>0</v>
      </c>
      <c r="BF27" s="0" t="n">
        <v>0</v>
      </c>
      <c r="BG27" s="0" t="n">
        <v>0</v>
      </c>
      <c r="BH27" s="0" t="n">
        <v>0</v>
      </c>
    </row>
    <row r="28" customFormat="false" ht="15" hidden="false" customHeight="false" outlineLevel="0" collapsed="false">
      <c r="A28" s="0" t="n">
        <v>0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f aca="false">IF('FD mesh'!G45=1,-'FD mesh'!I44,0)</f>
        <v>-3.5</v>
      </c>
      <c r="Z28" s="0" t="n">
        <f aca="false">'FD mesh'!K45</f>
        <v>8.03</v>
      </c>
      <c r="AA28" s="0" t="n">
        <f aca="false">IF('FD mesh'!G46=1,-'FD mesh'!I45,0)</f>
        <v>-3.5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0</v>
      </c>
      <c r="AK28" s="0" t="n">
        <v>0</v>
      </c>
      <c r="AL28" s="0" t="n">
        <v>0</v>
      </c>
      <c r="AM28" s="0" t="n">
        <v>0</v>
      </c>
      <c r="AN28" s="0" t="n">
        <v>0</v>
      </c>
      <c r="AO28" s="0" t="n">
        <v>0</v>
      </c>
      <c r="AP28" s="0" t="n">
        <v>0</v>
      </c>
      <c r="AQ28" s="0" t="n">
        <v>0</v>
      </c>
      <c r="AR28" s="0" t="n">
        <v>0</v>
      </c>
      <c r="AS28" s="0" t="n">
        <v>0</v>
      </c>
      <c r="AT28" s="0" t="n">
        <v>0</v>
      </c>
      <c r="AU28" s="0" t="n">
        <v>0</v>
      </c>
      <c r="AV28" s="0" t="n">
        <v>0</v>
      </c>
      <c r="AW28" s="0" t="n">
        <v>0</v>
      </c>
      <c r="AX28" s="0" t="n">
        <v>0</v>
      </c>
      <c r="AY28" s="0" t="n">
        <v>0</v>
      </c>
      <c r="AZ28" s="0" t="n">
        <v>0</v>
      </c>
      <c r="BA28" s="0" t="n">
        <v>0</v>
      </c>
      <c r="BB28" s="0" t="n">
        <v>0</v>
      </c>
      <c r="BC28" s="0" t="n">
        <v>0</v>
      </c>
      <c r="BD28" s="0" t="n">
        <v>0</v>
      </c>
      <c r="BE28" s="0" t="n">
        <v>0</v>
      </c>
      <c r="BF28" s="0" t="n">
        <v>0</v>
      </c>
      <c r="BG28" s="0" t="n">
        <v>0</v>
      </c>
      <c r="BH28" s="0" t="n">
        <v>0</v>
      </c>
    </row>
    <row r="29" customFormat="false" ht="15" hidden="false" customHeight="false" outlineLevel="0" collapsed="false">
      <c r="A29" s="0" t="n">
        <v>0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f aca="false">IF('FD mesh'!G46=1,-'FD mesh'!I45,0)</f>
        <v>-3.5</v>
      </c>
      <c r="AA29" s="0" t="n">
        <f aca="false">'FD mesh'!K46</f>
        <v>8.03</v>
      </c>
      <c r="AB29" s="0" t="n">
        <f aca="false">IF('FD mesh'!G47=1,-'FD mesh'!I46,0)</f>
        <v>-3.5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0</v>
      </c>
      <c r="AP29" s="0" t="n">
        <v>0</v>
      </c>
      <c r="AQ29" s="0" t="n">
        <v>0</v>
      </c>
      <c r="AR29" s="0" t="n">
        <v>0</v>
      </c>
      <c r="AS29" s="0" t="n">
        <v>0</v>
      </c>
      <c r="AT29" s="0" t="n">
        <v>0</v>
      </c>
      <c r="AU29" s="0" t="n">
        <v>0</v>
      </c>
      <c r="AV29" s="0" t="n">
        <v>0</v>
      </c>
      <c r="AW29" s="0" t="n">
        <v>0</v>
      </c>
      <c r="AX29" s="0" t="n">
        <v>0</v>
      </c>
      <c r="AY29" s="0" t="n">
        <v>0</v>
      </c>
      <c r="AZ29" s="0" t="n">
        <v>0</v>
      </c>
      <c r="BA29" s="0" t="n">
        <v>0</v>
      </c>
      <c r="BB29" s="0" t="n">
        <v>0</v>
      </c>
      <c r="BC29" s="0" t="n">
        <v>0</v>
      </c>
      <c r="BD29" s="0" t="n">
        <v>0</v>
      </c>
      <c r="BE29" s="0" t="n">
        <v>0</v>
      </c>
      <c r="BF29" s="0" t="n">
        <v>0</v>
      </c>
      <c r="BG29" s="0" t="n">
        <v>0</v>
      </c>
      <c r="BH29" s="0" t="n">
        <v>0</v>
      </c>
    </row>
    <row r="30" customFormat="false" ht="15" hidden="false" customHeight="false" outlineLevel="0" collapsed="false">
      <c r="A30" s="0" t="n">
        <v>0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f aca="false">IF('FD mesh'!G47=1,-'FD mesh'!I46,0)</f>
        <v>-3.5</v>
      </c>
      <c r="AB30" s="0" t="n">
        <f aca="false">'FD mesh'!K47</f>
        <v>8.03</v>
      </c>
      <c r="AC30" s="0" t="n">
        <f aca="false">IF('FD mesh'!G48=1,-'FD mesh'!I47,0)</f>
        <v>-3.5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  <c r="AS30" s="0" t="n">
        <v>0</v>
      </c>
      <c r="AT30" s="0" t="n">
        <v>0</v>
      </c>
      <c r="AU30" s="0" t="n">
        <v>0</v>
      </c>
      <c r="AV30" s="0" t="n">
        <v>0</v>
      </c>
      <c r="AW30" s="0" t="n">
        <v>0</v>
      </c>
      <c r="AX30" s="0" t="n">
        <v>0</v>
      </c>
      <c r="AY30" s="0" t="n">
        <v>0</v>
      </c>
      <c r="AZ30" s="0" t="n">
        <v>0</v>
      </c>
      <c r="BA30" s="0" t="n">
        <v>0</v>
      </c>
      <c r="BB30" s="0" t="n">
        <v>0</v>
      </c>
      <c r="BC30" s="0" t="n">
        <v>0</v>
      </c>
      <c r="BD30" s="0" t="n">
        <v>0</v>
      </c>
      <c r="BE30" s="0" t="n">
        <v>0</v>
      </c>
      <c r="BF30" s="0" t="n">
        <v>0</v>
      </c>
      <c r="BG30" s="0" t="n">
        <v>0</v>
      </c>
      <c r="BH30" s="0" t="n">
        <v>0</v>
      </c>
    </row>
    <row r="31" customFormat="false" ht="15" hidden="false" customHeight="false" outlineLevel="0" collapsed="false">
      <c r="A31" s="0" t="n">
        <v>0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f aca="false">IF('FD mesh'!G48=1,-'FD mesh'!I47,0)</f>
        <v>-3.5</v>
      </c>
      <c r="AC31" s="0" t="n">
        <f aca="false">'FD mesh'!K48</f>
        <v>108.072397504456</v>
      </c>
      <c r="AD31" s="0" t="n">
        <f aca="false">IF('FD mesh'!G49=1,-'FD mesh'!I48,0)</f>
        <v>-83.0392156862745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0</v>
      </c>
      <c r="AM31" s="0" t="n">
        <v>0</v>
      </c>
      <c r="AN31" s="0" t="n">
        <v>0</v>
      </c>
      <c r="AO31" s="0" t="n">
        <v>0</v>
      </c>
      <c r="AP31" s="0" t="n">
        <v>0</v>
      </c>
      <c r="AQ31" s="0" t="n">
        <v>0</v>
      </c>
      <c r="AR31" s="0" t="n">
        <v>0</v>
      </c>
      <c r="AS31" s="0" t="n">
        <v>0</v>
      </c>
      <c r="AT31" s="0" t="n">
        <v>0</v>
      </c>
      <c r="AU31" s="0" t="n">
        <v>0</v>
      </c>
      <c r="AV31" s="0" t="n">
        <v>0</v>
      </c>
      <c r="AW31" s="0" t="n">
        <v>0</v>
      </c>
      <c r="AX31" s="0" t="n">
        <v>0</v>
      </c>
      <c r="AY31" s="0" t="n">
        <v>0</v>
      </c>
      <c r="AZ31" s="0" t="n">
        <v>0</v>
      </c>
      <c r="BA31" s="0" t="n">
        <v>0</v>
      </c>
      <c r="BB31" s="0" t="n">
        <v>0</v>
      </c>
      <c r="BC31" s="0" t="n">
        <v>0</v>
      </c>
      <c r="BD31" s="0" t="n">
        <v>0</v>
      </c>
      <c r="BE31" s="0" t="n">
        <v>0</v>
      </c>
      <c r="BF31" s="0" t="n">
        <v>0</v>
      </c>
      <c r="BG31" s="0" t="n">
        <v>0</v>
      </c>
      <c r="BH31" s="0" t="n">
        <v>0</v>
      </c>
    </row>
    <row r="32" customFormat="false" ht="15" hidden="false" customHeight="false" outlineLevel="0" collapsed="false">
      <c r="A32" s="0" t="n">
        <v>0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f aca="false">IF('FD mesh'!G49=1,-'FD mesh'!I48,0)</f>
        <v>-83.0392156862745</v>
      </c>
      <c r="AD32" s="0" t="n">
        <f aca="false">'FD mesh'!K49</f>
        <v>208.114795008913</v>
      </c>
      <c r="AE32" s="0" t="n">
        <f aca="false">IF('FD mesh'!G50=1,-'FD mesh'!I49,0)</f>
        <v>-83.0392156862745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0</v>
      </c>
      <c r="AP32" s="0" t="n">
        <v>0</v>
      </c>
      <c r="AQ32" s="0" t="n">
        <v>0</v>
      </c>
      <c r="AR32" s="0" t="n">
        <v>0</v>
      </c>
      <c r="AS32" s="0" t="n">
        <v>0</v>
      </c>
      <c r="AT32" s="0" t="n">
        <v>0</v>
      </c>
      <c r="AU32" s="0" t="n">
        <v>0</v>
      </c>
      <c r="AV32" s="0" t="n">
        <v>0</v>
      </c>
      <c r="AW32" s="0" t="n">
        <v>0</v>
      </c>
      <c r="AX32" s="0" t="n">
        <v>0</v>
      </c>
      <c r="AY32" s="0" t="n">
        <v>0</v>
      </c>
      <c r="AZ32" s="0" t="n">
        <v>0</v>
      </c>
      <c r="BA32" s="0" t="n">
        <v>0</v>
      </c>
      <c r="BB32" s="0" t="n">
        <v>0</v>
      </c>
      <c r="BC32" s="0" t="n">
        <v>0</v>
      </c>
      <c r="BD32" s="0" t="n">
        <v>0</v>
      </c>
      <c r="BE32" s="0" t="n">
        <v>0</v>
      </c>
      <c r="BF32" s="0" t="n">
        <v>0</v>
      </c>
      <c r="BG32" s="0" t="n">
        <v>0</v>
      </c>
      <c r="BH32" s="0" t="n">
        <v>0</v>
      </c>
    </row>
    <row r="33" customFormat="false" ht="15" hidden="false" customHeight="false" outlineLevel="0" collapsed="false">
      <c r="A33" s="0" t="n">
        <v>0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f aca="false">IF('FD mesh'!G50=1,-'FD mesh'!I49,0)</f>
        <v>-83.0392156862745</v>
      </c>
      <c r="AE33" s="0" t="n">
        <f aca="false">'FD mesh'!K50</f>
        <v>208.114795008913</v>
      </c>
      <c r="AF33" s="0" t="n">
        <f aca="false">IF('FD mesh'!G51=1,-'FD mesh'!I50,0)</f>
        <v>-83.0392156862745</v>
      </c>
      <c r="AG33" s="0" t="n">
        <v>0</v>
      </c>
      <c r="AH33" s="0" t="n">
        <v>0</v>
      </c>
      <c r="AI33" s="0" t="n">
        <v>0</v>
      </c>
      <c r="AJ33" s="0" t="n">
        <v>0</v>
      </c>
      <c r="AK33" s="0" t="n">
        <v>0</v>
      </c>
      <c r="AL33" s="0" t="n">
        <v>0</v>
      </c>
      <c r="AM33" s="0" t="n">
        <v>0</v>
      </c>
      <c r="AN33" s="0" t="n">
        <v>0</v>
      </c>
      <c r="AO33" s="0" t="n">
        <v>0</v>
      </c>
      <c r="AP33" s="0" t="n">
        <v>0</v>
      </c>
      <c r="AQ33" s="0" t="n">
        <v>0</v>
      </c>
      <c r="AR33" s="0" t="n">
        <v>0</v>
      </c>
      <c r="AS33" s="0" t="n">
        <v>0</v>
      </c>
      <c r="AT33" s="0" t="n">
        <v>0</v>
      </c>
      <c r="AU33" s="0" t="n">
        <v>0</v>
      </c>
      <c r="AV33" s="0" t="n">
        <v>0</v>
      </c>
      <c r="AW33" s="0" t="n">
        <v>0</v>
      </c>
      <c r="AX33" s="0" t="n">
        <v>0</v>
      </c>
      <c r="AY33" s="0" t="n">
        <v>0</v>
      </c>
      <c r="AZ33" s="0" t="n">
        <v>0</v>
      </c>
      <c r="BA33" s="0" t="n">
        <v>0</v>
      </c>
      <c r="BB33" s="0" t="n">
        <v>0</v>
      </c>
      <c r="BC33" s="0" t="n">
        <v>0</v>
      </c>
      <c r="BD33" s="0" t="n">
        <v>0</v>
      </c>
      <c r="BE33" s="0" t="n">
        <v>0</v>
      </c>
      <c r="BF33" s="0" t="n">
        <v>0</v>
      </c>
      <c r="BG33" s="0" t="n">
        <v>0</v>
      </c>
      <c r="BH33" s="0" t="n">
        <v>0</v>
      </c>
    </row>
    <row r="34" customFormat="false" ht="15" hidden="false" customHeight="false" outlineLevel="0" collapsed="false">
      <c r="A34" s="0" t="n">
        <v>0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f aca="false">IF('FD mesh'!G51=1,-'FD mesh'!I50,0)</f>
        <v>-83.0392156862745</v>
      </c>
      <c r="AF34" s="0" t="n">
        <f aca="false">'FD mesh'!K51</f>
        <v>208.114795008913</v>
      </c>
      <c r="AG34" s="0" t="n">
        <f aca="false">IF('FD mesh'!G52=1,-'FD mesh'!I51,0)</f>
        <v>-83.0392156862745</v>
      </c>
      <c r="AH34" s="0" t="n">
        <v>0</v>
      </c>
      <c r="AI34" s="0" t="n">
        <v>0</v>
      </c>
      <c r="AJ34" s="0" t="n">
        <v>0</v>
      </c>
      <c r="AK34" s="0" t="n">
        <v>0</v>
      </c>
      <c r="AL34" s="0" t="n">
        <v>0</v>
      </c>
      <c r="AM34" s="0" t="n">
        <v>0</v>
      </c>
      <c r="AN34" s="0" t="n">
        <v>0</v>
      </c>
      <c r="AO34" s="0" t="n">
        <v>0</v>
      </c>
      <c r="AP34" s="0" t="n">
        <v>0</v>
      </c>
      <c r="AQ34" s="0" t="n">
        <v>0</v>
      </c>
      <c r="AR34" s="0" t="n">
        <v>0</v>
      </c>
      <c r="AS34" s="0" t="n">
        <v>0</v>
      </c>
      <c r="AT34" s="0" t="n">
        <v>0</v>
      </c>
      <c r="AU34" s="0" t="n">
        <v>0</v>
      </c>
      <c r="AV34" s="0" t="n">
        <v>0</v>
      </c>
      <c r="AW34" s="0" t="n">
        <v>0</v>
      </c>
      <c r="AX34" s="0" t="n">
        <v>0</v>
      </c>
      <c r="AY34" s="0" t="n">
        <v>0</v>
      </c>
      <c r="AZ34" s="0" t="n">
        <v>0</v>
      </c>
      <c r="BA34" s="0" t="n">
        <v>0</v>
      </c>
      <c r="BB34" s="0" t="n">
        <v>0</v>
      </c>
      <c r="BC34" s="0" t="n">
        <v>0</v>
      </c>
      <c r="BD34" s="0" t="n">
        <v>0</v>
      </c>
      <c r="BE34" s="0" t="n">
        <v>0</v>
      </c>
      <c r="BF34" s="0" t="n">
        <v>0</v>
      </c>
      <c r="BG34" s="0" t="n">
        <v>0</v>
      </c>
      <c r="BH34" s="0" t="n">
        <v>0</v>
      </c>
    </row>
    <row r="35" customFormat="false" ht="15" hidden="false" customHeight="false" outlineLevel="0" collapsed="false">
      <c r="A35" s="0" t="n">
        <v>0</v>
      </c>
      <c r="B35" s="0" t="n">
        <v>0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f aca="false">IF('FD mesh'!G52=1,-'FD mesh'!I51,0)</f>
        <v>-83.0392156862745</v>
      </c>
      <c r="AG35" s="0" t="n">
        <f aca="false">'FD mesh'!K52</f>
        <v>208.114795008913</v>
      </c>
      <c r="AH35" s="0" t="n">
        <f aca="false">IF('FD mesh'!G53=1,-'FD mesh'!I52,0)</f>
        <v>-83.0392156862745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0</v>
      </c>
      <c r="AP35" s="0" t="n">
        <v>0</v>
      </c>
      <c r="AQ35" s="0" t="n">
        <v>0</v>
      </c>
      <c r="AR35" s="0" t="n">
        <v>0</v>
      </c>
      <c r="AS35" s="0" t="n">
        <v>0</v>
      </c>
      <c r="AT35" s="0" t="n">
        <v>0</v>
      </c>
      <c r="AU35" s="0" t="n">
        <v>0</v>
      </c>
      <c r="AV35" s="0" t="n">
        <v>0</v>
      </c>
      <c r="AW35" s="0" t="n">
        <v>0</v>
      </c>
      <c r="AX35" s="0" t="n">
        <v>0</v>
      </c>
      <c r="AY35" s="0" t="n">
        <v>0</v>
      </c>
      <c r="AZ35" s="0" t="n">
        <v>0</v>
      </c>
      <c r="BA35" s="0" t="n">
        <v>0</v>
      </c>
      <c r="BB35" s="0" t="n">
        <v>0</v>
      </c>
      <c r="BC35" s="0" t="n">
        <v>0</v>
      </c>
      <c r="BD35" s="0" t="n">
        <v>0</v>
      </c>
      <c r="BE35" s="0" t="n">
        <v>0</v>
      </c>
      <c r="BF35" s="0" t="n">
        <v>0</v>
      </c>
      <c r="BG35" s="0" t="n">
        <v>0</v>
      </c>
      <c r="BH35" s="0" t="n">
        <v>0</v>
      </c>
    </row>
    <row r="36" customFormat="false" ht="15" hidden="false" customHeight="false" outlineLevel="0" collapsed="false">
      <c r="A36" s="0" t="n">
        <v>0</v>
      </c>
      <c r="B36" s="0" t="n">
        <v>0</v>
      </c>
      <c r="C36" s="0" t="n">
        <v>0</v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f aca="false">IF('FD mesh'!G53=1,-'FD mesh'!I52,0)</f>
        <v>-83.0392156862745</v>
      </c>
      <c r="AH36" s="0" t="n">
        <f aca="false">'FD mesh'!K53</f>
        <v>208.114795008913</v>
      </c>
      <c r="AI36" s="0" t="n">
        <f aca="false">IF('FD mesh'!G54=1,-'FD mesh'!I53,0)</f>
        <v>-83.0392156862745</v>
      </c>
      <c r="AJ36" s="0" t="n">
        <v>0</v>
      </c>
      <c r="AK36" s="0" t="n">
        <v>0</v>
      </c>
      <c r="AL36" s="0" t="n">
        <v>0</v>
      </c>
      <c r="AM36" s="0" t="n">
        <v>0</v>
      </c>
      <c r="AN36" s="0" t="n">
        <v>0</v>
      </c>
      <c r="AO36" s="0" t="n">
        <v>0</v>
      </c>
      <c r="AP36" s="0" t="n">
        <v>0</v>
      </c>
      <c r="AQ36" s="0" t="n">
        <v>0</v>
      </c>
      <c r="AR36" s="0" t="n">
        <v>0</v>
      </c>
      <c r="AS36" s="0" t="n">
        <v>0</v>
      </c>
      <c r="AT36" s="0" t="n">
        <v>0</v>
      </c>
      <c r="AU36" s="0" t="n">
        <v>0</v>
      </c>
      <c r="AV36" s="0" t="n">
        <v>0</v>
      </c>
      <c r="AW36" s="0" t="n">
        <v>0</v>
      </c>
      <c r="AX36" s="0" t="n">
        <v>0</v>
      </c>
      <c r="AY36" s="0" t="n">
        <v>0</v>
      </c>
      <c r="AZ36" s="0" t="n">
        <v>0</v>
      </c>
      <c r="BA36" s="0" t="n">
        <v>0</v>
      </c>
      <c r="BB36" s="0" t="n">
        <v>0</v>
      </c>
      <c r="BC36" s="0" t="n">
        <v>0</v>
      </c>
      <c r="BD36" s="0" t="n">
        <v>0</v>
      </c>
      <c r="BE36" s="0" t="n">
        <v>0</v>
      </c>
      <c r="BF36" s="0" t="n">
        <v>0</v>
      </c>
      <c r="BG36" s="0" t="n">
        <v>0</v>
      </c>
      <c r="BH36" s="0" t="n">
        <v>0</v>
      </c>
    </row>
    <row r="37" customFormat="false" ht="15" hidden="false" customHeight="false" outlineLevel="0" collapsed="false">
      <c r="A37" s="0" t="n">
        <v>0</v>
      </c>
      <c r="B37" s="0" t="n">
        <v>0</v>
      </c>
      <c r="C37" s="0" t="n">
        <v>0</v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f aca="false">IF('FD mesh'!G54=1,-'FD mesh'!I53,0)</f>
        <v>-83.0392156862745</v>
      </c>
      <c r="AI37" s="0" t="n">
        <f aca="false">'FD mesh'!K54</f>
        <v>208.114795008913</v>
      </c>
      <c r="AJ37" s="0" t="n">
        <f aca="false">IF('FD mesh'!G55=1,-'FD mesh'!I54,0)</f>
        <v>-83.0392156862745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0</v>
      </c>
      <c r="AS37" s="0" t="n">
        <v>0</v>
      </c>
      <c r="AT37" s="0" t="n">
        <v>0</v>
      </c>
      <c r="AU37" s="0" t="n">
        <v>0</v>
      </c>
      <c r="AV37" s="0" t="n">
        <v>0</v>
      </c>
      <c r="AW37" s="0" t="n">
        <v>0</v>
      </c>
      <c r="AX37" s="0" t="n">
        <v>0</v>
      </c>
      <c r="AY37" s="0" t="n">
        <v>0</v>
      </c>
      <c r="AZ37" s="0" t="n">
        <v>0</v>
      </c>
      <c r="BA37" s="0" t="n">
        <v>0</v>
      </c>
      <c r="BB37" s="0" t="n">
        <v>0</v>
      </c>
      <c r="BC37" s="0" t="n">
        <v>0</v>
      </c>
      <c r="BD37" s="0" t="n">
        <v>0</v>
      </c>
      <c r="BE37" s="0" t="n">
        <v>0</v>
      </c>
      <c r="BF37" s="0" t="n">
        <v>0</v>
      </c>
      <c r="BG37" s="0" t="n">
        <v>0</v>
      </c>
      <c r="BH37" s="0" t="n">
        <v>0</v>
      </c>
    </row>
    <row r="38" customFormat="false" ht="15" hidden="false" customHeight="false" outlineLevel="0" collapsed="false">
      <c r="A38" s="0" t="n">
        <v>0</v>
      </c>
      <c r="B38" s="0" t="n">
        <v>0</v>
      </c>
      <c r="C38" s="0" t="n">
        <v>0</v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f aca="false">IF('FD mesh'!G55=1,-'FD mesh'!I54,0)</f>
        <v>-83.0392156862745</v>
      </c>
      <c r="AJ38" s="0" t="n">
        <f aca="false">'FD mesh'!K55</f>
        <v>208.114795008913</v>
      </c>
      <c r="AK38" s="0" t="n">
        <f aca="false">IF('FD mesh'!G56=1,-'FD mesh'!I55,0)</f>
        <v>-83.0392156862745</v>
      </c>
      <c r="AL38" s="0" t="n">
        <v>0</v>
      </c>
      <c r="AM38" s="0" t="n">
        <v>0</v>
      </c>
      <c r="AN38" s="0" t="n">
        <v>0</v>
      </c>
      <c r="AO38" s="0" t="n">
        <v>0</v>
      </c>
      <c r="AP38" s="0" t="n">
        <v>0</v>
      </c>
      <c r="AQ38" s="0" t="n">
        <v>0</v>
      </c>
      <c r="AR38" s="0" t="n">
        <v>0</v>
      </c>
      <c r="AS38" s="0" t="n">
        <v>0</v>
      </c>
      <c r="AT38" s="0" t="n">
        <v>0</v>
      </c>
      <c r="AU38" s="0" t="n">
        <v>0</v>
      </c>
      <c r="AV38" s="0" t="n">
        <v>0</v>
      </c>
      <c r="AW38" s="0" t="n">
        <v>0</v>
      </c>
      <c r="AX38" s="0" t="n">
        <v>0</v>
      </c>
      <c r="AY38" s="0" t="n">
        <v>0</v>
      </c>
      <c r="AZ38" s="0" t="n">
        <v>0</v>
      </c>
      <c r="BA38" s="0" t="n">
        <v>0</v>
      </c>
      <c r="BB38" s="0" t="n">
        <v>0</v>
      </c>
      <c r="BC38" s="0" t="n">
        <v>0</v>
      </c>
      <c r="BD38" s="0" t="n">
        <v>0</v>
      </c>
      <c r="BE38" s="0" t="n">
        <v>0</v>
      </c>
      <c r="BF38" s="0" t="n">
        <v>0</v>
      </c>
      <c r="BG38" s="0" t="n">
        <v>0</v>
      </c>
      <c r="BH38" s="0" t="n">
        <v>0</v>
      </c>
    </row>
    <row r="39" customFormat="false" ht="15" hidden="false" customHeight="false" outlineLevel="0" collapsed="false">
      <c r="A39" s="0" t="n">
        <v>0</v>
      </c>
      <c r="B39" s="0" t="n">
        <v>0</v>
      </c>
      <c r="C39" s="0" t="n">
        <v>0</v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f aca="false">IF('FD mesh'!G56=1,-'FD mesh'!I55,0)</f>
        <v>-83.0392156862745</v>
      </c>
      <c r="AK39" s="0" t="n">
        <f aca="false">'FD mesh'!K56</f>
        <v>208.114795008913</v>
      </c>
      <c r="AL39" s="0" t="n">
        <f aca="false">IF('FD mesh'!G57=1,-'FD mesh'!I56,0)</f>
        <v>-83.0392156862745</v>
      </c>
      <c r="AM39" s="0" t="n">
        <v>0</v>
      </c>
      <c r="AN39" s="0" t="n">
        <v>0</v>
      </c>
      <c r="AO39" s="0" t="n">
        <v>0</v>
      </c>
      <c r="AP39" s="0" t="n">
        <v>0</v>
      </c>
      <c r="AQ39" s="0" t="n">
        <v>0</v>
      </c>
      <c r="AR39" s="0" t="n">
        <v>0</v>
      </c>
      <c r="AS39" s="0" t="n">
        <v>0</v>
      </c>
      <c r="AT39" s="0" t="n">
        <v>0</v>
      </c>
      <c r="AU39" s="0" t="n">
        <v>0</v>
      </c>
      <c r="AV39" s="0" t="n">
        <v>0</v>
      </c>
      <c r="AW39" s="0" t="n">
        <v>0</v>
      </c>
      <c r="AX39" s="0" t="n">
        <v>0</v>
      </c>
      <c r="AY39" s="0" t="n">
        <v>0</v>
      </c>
      <c r="AZ39" s="0" t="n">
        <v>0</v>
      </c>
      <c r="BA39" s="0" t="n">
        <v>0</v>
      </c>
      <c r="BB39" s="0" t="n">
        <v>0</v>
      </c>
      <c r="BC39" s="0" t="n">
        <v>0</v>
      </c>
      <c r="BD39" s="0" t="n">
        <v>0</v>
      </c>
      <c r="BE39" s="0" t="n">
        <v>0</v>
      </c>
      <c r="BF39" s="0" t="n">
        <v>0</v>
      </c>
      <c r="BG39" s="0" t="n">
        <v>0</v>
      </c>
      <c r="BH39" s="0" t="n">
        <v>0</v>
      </c>
    </row>
    <row r="40" customFormat="false" ht="15" hidden="false" customHeight="false" outlineLevel="0" collapsed="false">
      <c r="A40" s="0" t="n">
        <v>0</v>
      </c>
      <c r="B40" s="0" t="n">
        <v>0</v>
      </c>
      <c r="C40" s="0" t="n">
        <v>0</v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f aca="false">IF('FD mesh'!G57=1,-'FD mesh'!I56,0)</f>
        <v>-83.0392156862745</v>
      </c>
      <c r="AL40" s="0" t="n">
        <f aca="false">'FD mesh'!K57</f>
        <v>208.114795008913</v>
      </c>
      <c r="AM40" s="0" t="n">
        <f aca="false">IF('FD mesh'!G58=1,-'FD mesh'!I57,0)</f>
        <v>-83.0392156862745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0</v>
      </c>
      <c r="AS40" s="0" t="n">
        <v>0</v>
      </c>
      <c r="AT40" s="0" t="n">
        <v>0</v>
      </c>
      <c r="AU40" s="0" t="n">
        <v>0</v>
      </c>
      <c r="AV40" s="0" t="n">
        <v>0</v>
      </c>
      <c r="AW40" s="0" t="n">
        <v>0</v>
      </c>
      <c r="AX40" s="0" t="n">
        <v>0</v>
      </c>
      <c r="AY40" s="0" t="n">
        <v>0</v>
      </c>
      <c r="AZ40" s="0" t="n">
        <v>0</v>
      </c>
      <c r="BA40" s="0" t="n">
        <v>0</v>
      </c>
      <c r="BB40" s="0" t="n">
        <v>0</v>
      </c>
      <c r="BC40" s="0" t="n">
        <v>0</v>
      </c>
      <c r="BD40" s="0" t="n">
        <v>0</v>
      </c>
      <c r="BE40" s="0" t="n">
        <v>0</v>
      </c>
      <c r="BF40" s="0" t="n">
        <v>0</v>
      </c>
      <c r="BG40" s="0" t="n">
        <v>0</v>
      </c>
      <c r="BH40" s="0" t="n">
        <v>0</v>
      </c>
    </row>
    <row r="41" customFormat="false" ht="15" hidden="false" customHeight="false" outlineLevel="0" collapsed="false">
      <c r="A41" s="0" t="n">
        <v>0</v>
      </c>
      <c r="B41" s="0" t="n">
        <v>0</v>
      </c>
      <c r="C41" s="0" t="n">
        <v>0</v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f aca="false">IF('FD mesh'!G58=1,-'FD mesh'!I57,0)</f>
        <v>-83.0392156862745</v>
      </c>
      <c r="AM41" s="0" t="n">
        <f aca="false">'FD mesh'!K58</f>
        <v>208.114795008913</v>
      </c>
      <c r="AN41" s="0" t="n">
        <f aca="false">IF('FD mesh'!G59=1,-'FD mesh'!I58,0)</f>
        <v>-83.0392156862745</v>
      </c>
      <c r="AO41" s="0" t="n">
        <v>0</v>
      </c>
      <c r="AP41" s="0" t="n">
        <v>0</v>
      </c>
      <c r="AQ41" s="0" t="n">
        <v>0</v>
      </c>
      <c r="AR41" s="0" t="n">
        <v>0</v>
      </c>
      <c r="AS41" s="0" t="n">
        <v>0</v>
      </c>
      <c r="AT41" s="0" t="n">
        <v>0</v>
      </c>
      <c r="AU41" s="0" t="n">
        <v>0</v>
      </c>
      <c r="AV41" s="0" t="n">
        <v>0</v>
      </c>
      <c r="AW41" s="0" t="n">
        <v>0</v>
      </c>
      <c r="AX41" s="0" t="n">
        <v>0</v>
      </c>
      <c r="AY41" s="0" t="n">
        <v>0</v>
      </c>
      <c r="AZ41" s="0" t="n">
        <v>0</v>
      </c>
      <c r="BA41" s="0" t="n">
        <v>0</v>
      </c>
      <c r="BB41" s="0" t="n">
        <v>0</v>
      </c>
      <c r="BC41" s="0" t="n">
        <v>0</v>
      </c>
      <c r="BD41" s="0" t="n">
        <v>0</v>
      </c>
      <c r="BE41" s="0" t="n">
        <v>0</v>
      </c>
      <c r="BF41" s="0" t="n">
        <v>0</v>
      </c>
      <c r="BG41" s="0" t="n">
        <v>0</v>
      </c>
      <c r="BH41" s="0" t="n">
        <v>0</v>
      </c>
    </row>
    <row r="42" customFormat="false" ht="15" hidden="false" customHeight="false" outlineLevel="0" collapsed="false">
      <c r="A42" s="0" t="n">
        <v>0</v>
      </c>
      <c r="B42" s="0" t="n">
        <v>0</v>
      </c>
      <c r="C42" s="0" t="n">
        <v>0</v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f aca="false">IF('FD mesh'!G59=1,-'FD mesh'!I58,0)</f>
        <v>-83.0392156862745</v>
      </c>
      <c r="AN42" s="0" t="n">
        <f aca="false">'FD mesh'!K59</f>
        <v>129.057397504456</v>
      </c>
      <c r="AO42" s="0" t="n">
        <f aca="false">IF('FD mesh'!G60=1,-'FD mesh'!I59,0)</f>
        <v>0</v>
      </c>
      <c r="AP42" s="0" t="n">
        <v>0</v>
      </c>
      <c r="AQ42" s="0" t="n">
        <v>0</v>
      </c>
      <c r="AR42" s="0" t="n">
        <v>0</v>
      </c>
      <c r="AS42" s="0" t="n">
        <v>0</v>
      </c>
      <c r="AT42" s="0" t="n">
        <v>0</v>
      </c>
      <c r="AU42" s="0" t="n">
        <v>0</v>
      </c>
      <c r="AV42" s="0" t="n">
        <v>0</v>
      </c>
      <c r="AW42" s="0" t="n">
        <v>0</v>
      </c>
      <c r="AX42" s="0" t="n">
        <v>0</v>
      </c>
      <c r="AY42" s="0" t="n">
        <v>0</v>
      </c>
      <c r="AZ42" s="0" t="n">
        <v>0</v>
      </c>
      <c r="BA42" s="0" t="n">
        <v>0</v>
      </c>
      <c r="BB42" s="0" t="n">
        <v>0</v>
      </c>
      <c r="BC42" s="0" t="n">
        <v>0</v>
      </c>
      <c r="BD42" s="0" t="n">
        <v>0</v>
      </c>
      <c r="BE42" s="0" t="n">
        <v>0</v>
      </c>
      <c r="BF42" s="0" t="n">
        <v>0</v>
      </c>
      <c r="BG42" s="0" t="n">
        <v>0</v>
      </c>
      <c r="BH42" s="0" t="n">
        <v>0</v>
      </c>
    </row>
    <row r="43" customFormat="false" ht="15" hidden="false" customHeight="false" outlineLevel="0" collapsed="false">
      <c r="A43" s="0" t="n">
        <v>0</v>
      </c>
      <c r="B43" s="0" t="n">
        <v>0</v>
      </c>
      <c r="C43" s="0" t="n">
        <v>0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f aca="false">IF('FD mesh'!G60=1,-'FD mesh'!I59,0)</f>
        <v>0</v>
      </c>
      <c r="AO43" s="0" t="n">
        <f aca="false">'FD mesh'!K60</f>
        <v>1</v>
      </c>
      <c r="AP43" s="0" t="n">
        <f aca="false">IF('FD mesh'!G61=1,-'FD mesh'!I60,0)</f>
        <v>0</v>
      </c>
      <c r="AQ43" s="0" t="n">
        <v>0</v>
      </c>
      <c r="AR43" s="0" t="n">
        <v>0</v>
      </c>
      <c r="AS43" s="0" t="n">
        <v>0</v>
      </c>
      <c r="AT43" s="0" t="n">
        <v>0</v>
      </c>
      <c r="AU43" s="0" t="n">
        <v>0</v>
      </c>
      <c r="AV43" s="0" t="n">
        <v>0</v>
      </c>
      <c r="AW43" s="0" t="n">
        <v>0</v>
      </c>
      <c r="AX43" s="0" t="n">
        <v>0</v>
      </c>
      <c r="AY43" s="0" t="n">
        <v>0</v>
      </c>
      <c r="AZ43" s="0" t="n">
        <v>0</v>
      </c>
      <c r="BA43" s="0" t="n">
        <v>0</v>
      </c>
      <c r="BB43" s="0" t="n">
        <v>0</v>
      </c>
      <c r="BC43" s="0" t="n">
        <v>0</v>
      </c>
      <c r="BD43" s="0" t="n">
        <v>0</v>
      </c>
      <c r="BE43" s="0" t="n">
        <v>0</v>
      </c>
      <c r="BF43" s="0" t="n">
        <v>0</v>
      </c>
      <c r="BG43" s="0" t="n">
        <v>0</v>
      </c>
      <c r="BH43" s="0" t="n">
        <v>0</v>
      </c>
    </row>
    <row r="44" customFormat="false" ht="15" hidden="false" customHeight="false" outlineLevel="0" collapsed="false">
      <c r="A44" s="0" t="n">
        <v>0</v>
      </c>
      <c r="B44" s="0" t="n">
        <v>0</v>
      </c>
      <c r="C44" s="0" t="n">
        <v>0</v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f aca="false">IF('FD mesh'!G61=1,-'FD mesh'!I60,0)</f>
        <v>0</v>
      </c>
      <c r="AP44" s="0" t="n">
        <f aca="false">'FD mesh'!K61</f>
        <v>1</v>
      </c>
      <c r="AQ44" s="0" t="n">
        <f aca="false">IF('FD mesh'!G62=1,-'FD mesh'!I61,0)</f>
        <v>0</v>
      </c>
      <c r="AR44" s="0" t="n">
        <v>0</v>
      </c>
      <c r="AS44" s="0" t="n">
        <v>0</v>
      </c>
      <c r="AT44" s="0" t="n">
        <v>0</v>
      </c>
      <c r="AU44" s="0" t="n">
        <v>0</v>
      </c>
      <c r="AV44" s="0" t="n">
        <v>0</v>
      </c>
      <c r="AW44" s="0" t="n">
        <v>0</v>
      </c>
      <c r="AX44" s="0" t="n">
        <v>0</v>
      </c>
      <c r="AY44" s="0" t="n">
        <v>0</v>
      </c>
      <c r="AZ44" s="0" t="n">
        <v>0</v>
      </c>
      <c r="BA44" s="0" t="n">
        <v>0</v>
      </c>
      <c r="BB44" s="0" t="n">
        <v>0</v>
      </c>
      <c r="BC44" s="0" t="n">
        <v>0</v>
      </c>
      <c r="BD44" s="0" t="n">
        <v>0</v>
      </c>
      <c r="BE44" s="0" t="n">
        <v>0</v>
      </c>
      <c r="BF44" s="0" t="n">
        <v>0</v>
      </c>
      <c r="BG44" s="0" t="n">
        <v>0</v>
      </c>
      <c r="BH44" s="0" t="n">
        <v>0</v>
      </c>
    </row>
    <row r="45" customFormat="false" ht="15" hidden="false" customHeight="false" outlineLevel="0" collapsed="false">
      <c r="A45" s="0" t="n">
        <v>0</v>
      </c>
      <c r="B45" s="0" t="n">
        <v>0</v>
      </c>
      <c r="C45" s="0" t="n">
        <v>0</v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0</v>
      </c>
      <c r="AP45" s="0" t="n">
        <f aca="false">IF('FD mesh'!G62=1,-'FD mesh'!I61,0)</f>
        <v>0</v>
      </c>
      <c r="AQ45" s="0" t="n">
        <f aca="false">'FD mesh'!K62</f>
        <v>1</v>
      </c>
      <c r="AR45" s="0" t="n">
        <f aca="false">IF('FD mesh'!G63=1,-'FD mesh'!I62,0)</f>
        <v>0</v>
      </c>
      <c r="AS45" s="0" t="n">
        <v>0</v>
      </c>
      <c r="AT45" s="0" t="n">
        <v>0</v>
      </c>
      <c r="AU45" s="0" t="n">
        <v>0</v>
      </c>
      <c r="AV45" s="0" t="n">
        <v>0</v>
      </c>
      <c r="AW45" s="0" t="n">
        <v>0</v>
      </c>
      <c r="AX45" s="0" t="n">
        <v>0</v>
      </c>
      <c r="AY45" s="0" t="n">
        <v>0</v>
      </c>
      <c r="AZ45" s="0" t="n">
        <v>0</v>
      </c>
      <c r="BA45" s="0" t="n">
        <v>0</v>
      </c>
      <c r="BB45" s="0" t="n">
        <v>0</v>
      </c>
      <c r="BC45" s="0" t="n">
        <v>0</v>
      </c>
      <c r="BD45" s="0" t="n">
        <v>0</v>
      </c>
      <c r="BE45" s="0" t="n">
        <v>0</v>
      </c>
      <c r="BF45" s="0" t="n">
        <v>0</v>
      </c>
      <c r="BG45" s="0" t="n">
        <v>0</v>
      </c>
      <c r="BH45" s="0" t="n">
        <v>0</v>
      </c>
    </row>
    <row r="46" customFormat="false" ht="15" hidden="false" customHeight="false" outlineLevel="0" collapsed="false">
      <c r="A46" s="0" t="n">
        <v>0</v>
      </c>
      <c r="B46" s="0" t="n">
        <v>0</v>
      </c>
      <c r="C46" s="0" t="n">
        <v>0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0</v>
      </c>
      <c r="AO46" s="0" t="n">
        <v>0</v>
      </c>
      <c r="AP46" s="0" t="n">
        <v>0</v>
      </c>
      <c r="AQ46" s="0" t="n">
        <f aca="false">IF('FD mesh'!G63=1,-'FD mesh'!I62,0)</f>
        <v>0</v>
      </c>
      <c r="AR46" s="0" t="n">
        <f aca="false">'FD mesh'!K63</f>
        <v>1</v>
      </c>
      <c r="AS46" s="0" t="n">
        <f aca="false">IF('FD mesh'!G64=1,-'FD mesh'!I63,0)</f>
        <v>0</v>
      </c>
      <c r="AT46" s="0" t="n">
        <v>0</v>
      </c>
      <c r="AU46" s="0" t="n">
        <v>0</v>
      </c>
      <c r="AV46" s="0" t="n">
        <v>0</v>
      </c>
      <c r="AW46" s="0" t="n">
        <v>0</v>
      </c>
      <c r="AX46" s="0" t="n">
        <v>0</v>
      </c>
      <c r="AY46" s="0" t="n">
        <v>0</v>
      </c>
      <c r="AZ46" s="0" t="n">
        <v>0</v>
      </c>
      <c r="BA46" s="0" t="n">
        <v>0</v>
      </c>
      <c r="BB46" s="0" t="n">
        <v>0</v>
      </c>
      <c r="BC46" s="0" t="n">
        <v>0</v>
      </c>
      <c r="BD46" s="0" t="n">
        <v>0</v>
      </c>
      <c r="BE46" s="0" t="n">
        <v>0</v>
      </c>
      <c r="BF46" s="0" t="n">
        <v>0</v>
      </c>
      <c r="BG46" s="0" t="n">
        <v>0</v>
      </c>
      <c r="BH46" s="0" t="n">
        <v>0</v>
      </c>
    </row>
    <row r="47" customFormat="false" ht="15" hidden="false" customHeight="false" outlineLevel="0" collapsed="false">
      <c r="A47" s="0" t="n">
        <v>0</v>
      </c>
      <c r="B47" s="0" t="n">
        <v>0</v>
      </c>
      <c r="C47" s="0" t="n">
        <v>0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0</v>
      </c>
      <c r="AP47" s="0" t="n">
        <v>0</v>
      </c>
      <c r="AQ47" s="0" t="n">
        <v>0</v>
      </c>
      <c r="AR47" s="0" t="n">
        <f aca="false">IF('FD mesh'!G64=1,-'FD mesh'!I63,0)</f>
        <v>0</v>
      </c>
      <c r="AS47" s="0" t="n">
        <f aca="false">'FD mesh'!K64</f>
        <v>1</v>
      </c>
      <c r="AT47" s="0" t="n">
        <f aca="false">IF('FD mesh'!G65=1,-'FD mesh'!I64,0)</f>
        <v>0</v>
      </c>
      <c r="AU47" s="0" t="n">
        <v>0</v>
      </c>
      <c r="AV47" s="0" t="n">
        <v>0</v>
      </c>
      <c r="AW47" s="0" t="n">
        <v>0</v>
      </c>
      <c r="AX47" s="0" t="n">
        <v>0</v>
      </c>
      <c r="AY47" s="0" t="n">
        <v>0</v>
      </c>
      <c r="AZ47" s="0" t="n">
        <v>0</v>
      </c>
      <c r="BA47" s="0" t="n">
        <v>0</v>
      </c>
      <c r="BB47" s="0" t="n">
        <v>0</v>
      </c>
      <c r="BC47" s="0" t="n">
        <v>0</v>
      </c>
      <c r="BD47" s="0" t="n">
        <v>0</v>
      </c>
      <c r="BE47" s="0" t="n">
        <v>0</v>
      </c>
      <c r="BF47" s="0" t="n">
        <v>0</v>
      </c>
      <c r="BG47" s="0" t="n">
        <v>0</v>
      </c>
      <c r="BH47" s="0" t="n">
        <v>0</v>
      </c>
    </row>
    <row r="48" customFormat="false" ht="15" hidden="false" customHeight="false" outlineLevel="0" collapsed="false">
      <c r="A48" s="0" t="n">
        <v>0</v>
      </c>
      <c r="B48" s="0" t="n">
        <v>0</v>
      </c>
      <c r="C48" s="0" t="n">
        <v>0</v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  <c r="AS48" s="0" t="n">
        <f aca="false">IF('FD mesh'!G65=1,-'FD mesh'!I64,0)</f>
        <v>0</v>
      </c>
      <c r="AT48" s="0" t="n">
        <f aca="false">'FD mesh'!K65</f>
        <v>1</v>
      </c>
      <c r="AU48" s="0" t="n">
        <f aca="false">IF('FD mesh'!G66=1,-'FD mesh'!I65,0)</f>
        <v>0</v>
      </c>
      <c r="AV48" s="0" t="n">
        <v>0</v>
      </c>
      <c r="AW48" s="0" t="n">
        <v>0</v>
      </c>
      <c r="AX48" s="0" t="n">
        <v>0</v>
      </c>
      <c r="AY48" s="0" t="n">
        <v>0</v>
      </c>
      <c r="AZ48" s="0" t="n">
        <v>0</v>
      </c>
      <c r="BA48" s="0" t="n">
        <v>0</v>
      </c>
      <c r="BB48" s="0" t="n">
        <v>0</v>
      </c>
      <c r="BC48" s="0" t="n">
        <v>0</v>
      </c>
      <c r="BD48" s="0" t="n">
        <v>0</v>
      </c>
      <c r="BE48" s="0" t="n">
        <v>0</v>
      </c>
      <c r="BF48" s="0" t="n">
        <v>0</v>
      </c>
      <c r="BG48" s="0" t="n">
        <v>0</v>
      </c>
      <c r="BH48" s="0" t="n">
        <v>0</v>
      </c>
    </row>
    <row r="49" customFormat="false" ht="15" hidden="false" customHeight="false" outlineLevel="0" collapsed="false">
      <c r="A49" s="0" t="n">
        <v>0</v>
      </c>
      <c r="B49" s="0" t="n">
        <v>0</v>
      </c>
      <c r="C49" s="0" t="n">
        <v>0</v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  <c r="AS49" s="0" t="n">
        <v>0</v>
      </c>
      <c r="AT49" s="0" t="n">
        <f aca="false">IF('FD mesh'!G66=1,-'FD mesh'!I65,0)</f>
        <v>0</v>
      </c>
      <c r="AU49" s="0" t="n">
        <f aca="false">'FD mesh'!K66</f>
        <v>1</v>
      </c>
      <c r="AV49" s="0" t="n">
        <f aca="false">IF('FD mesh'!G67=1,-'FD mesh'!I66,0)</f>
        <v>0</v>
      </c>
      <c r="AW49" s="0" t="n">
        <v>0</v>
      </c>
      <c r="AX49" s="0" t="n">
        <v>0</v>
      </c>
      <c r="AY49" s="0" t="n">
        <v>0</v>
      </c>
      <c r="AZ49" s="0" t="n">
        <v>0</v>
      </c>
      <c r="BA49" s="0" t="n">
        <v>0</v>
      </c>
      <c r="BB49" s="0" t="n">
        <v>0</v>
      </c>
      <c r="BC49" s="0" t="n">
        <v>0</v>
      </c>
      <c r="BD49" s="0" t="n">
        <v>0</v>
      </c>
      <c r="BE49" s="0" t="n">
        <v>0</v>
      </c>
      <c r="BF49" s="0" t="n">
        <v>0</v>
      </c>
      <c r="BG49" s="0" t="n">
        <v>0</v>
      </c>
      <c r="BH49" s="0" t="n">
        <v>0</v>
      </c>
    </row>
    <row r="50" customFormat="false" ht="15" hidden="false" customHeight="false" outlineLevel="0" collapsed="false">
      <c r="A50" s="0" t="n">
        <v>0</v>
      </c>
      <c r="B50" s="0" t="n">
        <v>0</v>
      </c>
      <c r="C50" s="0" t="n">
        <v>0</v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0</v>
      </c>
      <c r="AP50" s="0" t="n">
        <v>0</v>
      </c>
      <c r="AQ50" s="0" t="n">
        <v>0</v>
      </c>
      <c r="AR50" s="0" t="n">
        <v>0</v>
      </c>
      <c r="AS50" s="0" t="n">
        <v>0</v>
      </c>
      <c r="AT50" s="0" t="n">
        <v>0</v>
      </c>
      <c r="AU50" s="0" t="n">
        <f aca="false">IF('FD mesh'!G67=1,-'FD mesh'!I66,0)</f>
        <v>0</v>
      </c>
      <c r="AV50" s="0" t="n">
        <f aca="false">'FD mesh'!K67</f>
        <v>1</v>
      </c>
      <c r="AW50" s="0" t="n">
        <f aca="false">IF('FD mesh'!G68=1,-'FD mesh'!I67,0)</f>
        <v>0</v>
      </c>
      <c r="AX50" s="0" t="n">
        <v>0</v>
      </c>
      <c r="AY50" s="0" t="n">
        <v>0</v>
      </c>
      <c r="AZ50" s="0" t="n">
        <v>0</v>
      </c>
      <c r="BA50" s="0" t="n">
        <v>0</v>
      </c>
      <c r="BB50" s="0" t="n">
        <v>0</v>
      </c>
      <c r="BC50" s="0" t="n">
        <v>0</v>
      </c>
      <c r="BD50" s="0" t="n">
        <v>0</v>
      </c>
      <c r="BE50" s="0" t="n">
        <v>0</v>
      </c>
      <c r="BF50" s="0" t="n">
        <v>0</v>
      </c>
      <c r="BG50" s="0" t="n">
        <v>0</v>
      </c>
      <c r="BH50" s="0" t="n">
        <v>0</v>
      </c>
    </row>
    <row r="51" customFormat="false" ht="15" hidden="false" customHeight="false" outlineLevel="0" collapsed="false">
      <c r="A51" s="0" t="n">
        <v>0</v>
      </c>
      <c r="B51" s="0" t="n">
        <v>0</v>
      </c>
      <c r="C51" s="0" t="n">
        <v>0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  <c r="AS51" s="0" t="n">
        <v>0</v>
      </c>
      <c r="AT51" s="0" t="n">
        <v>0</v>
      </c>
      <c r="AU51" s="0" t="n">
        <v>0</v>
      </c>
      <c r="AV51" s="0" t="n">
        <f aca="false">IF('FD mesh'!G68=1,-'FD mesh'!I67,0)</f>
        <v>0</v>
      </c>
      <c r="AW51" s="0" t="n">
        <f aca="false">'FD mesh'!K68</f>
        <v>1</v>
      </c>
      <c r="AX51" s="0" t="n">
        <f aca="false">IF('FD mesh'!G69=1,-'FD mesh'!I68,0)</f>
        <v>0</v>
      </c>
      <c r="AY51" s="0" t="n">
        <v>0</v>
      </c>
      <c r="AZ51" s="0" t="n">
        <v>0</v>
      </c>
      <c r="BA51" s="0" t="n">
        <v>0</v>
      </c>
      <c r="BB51" s="0" t="n">
        <v>0</v>
      </c>
      <c r="BC51" s="0" t="n">
        <v>0</v>
      </c>
      <c r="BD51" s="0" t="n">
        <v>0</v>
      </c>
      <c r="BE51" s="0" t="n">
        <v>0</v>
      </c>
      <c r="BF51" s="0" t="n">
        <v>0</v>
      </c>
      <c r="BG51" s="0" t="n">
        <v>0</v>
      </c>
      <c r="BH51" s="0" t="n">
        <v>0</v>
      </c>
    </row>
    <row r="52" customFormat="false" ht="15" hidden="false" customHeight="false" outlineLevel="0" collapsed="false">
      <c r="A52" s="0" t="n">
        <v>0</v>
      </c>
      <c r="B52" s="0" t="n">
        <v>0</v>
      </c>
      <c r="C52" s="0" t="n">
        <v>0</v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0</v>
      </c>
      <c r="AS52" s="0" t="n">
        <v>0</v>
      </c>
      <c r="AT52" s="0" t="n">
        <v>0</v>
      </c>
      <c r="AU52" s="0" t="n">
        <v>0</v>
      </c>
      <c r="AV52" s="0" t="n">
        <v>0</v>
      </c>
      <c r="AW52" s="0" t="n">
        <f aca="false">IF('FD mesh'!G69=1,-'FD mesh'!I68,0)</f>
        <v>0</v>
      </c>
      <c r="AX52" s="0" t="n">
        <f aca="false">'FD mesh'!K69</f>
        <v>1</v>
      </c>
      <c r="AY52" s="0" t="n">
        <f aca="false">IF('FD mesh'!G70=1,-'FD mesh'!I69,0)</f>
        <v>0</v>
      </c>
      <c r="AZ52" s="0" t="n">
        <v>0</v>
      </c>
      <c r="BA52" s="0" t="n">
        <v>0</v>
      </c>
      <c r="BB52" s="0" t="n">
        <v>0</v>
      </c>
      <c r="BC52" s="0" t="n">
        <v>0</v>
      </c>
      <c r="BD52" s="0" t="n">
        <v>0</v>
      </c>
      <c r="BE52" s="0" t="n">
        <v>0</v>
      </c>
      <c r="BF52" s="0" t="n">
        <v>0</v>
      </c>
      <c r="BG52" s="0" t="n">
        <v>0</v>
      </c>
      <c r="BH52" s="0" t="n">
        <v>0</v>
      </c>
    </row>
    <row r="53" customFormat="false" ht="15" hidden="false" customHeight="false" outlineLevel="0" collapsed="false">
      <c r="A53" s="0" t="n">
        <v>0</v>
      </c>
      <c r="B53" s="0" t="n">
        <v>0</v>
      </c>
      <c r="C53" s="0" t="n">
        <v>0</v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  <c r="AR53" s="0" t="n">
        <v>0</v>
      </c>
      <c r="AS53" s="0" t="n">
        <v>0</v>
      </c>
      <c r="AT53" s="0" t="n">
        <v>0</v>
      </c>
      <c r="AU53" s="0" t="n">
        <v>0</v>
      </c>
      <c r="AV53" s="0" t="n">
        <v>0</v>
      </c>
      <c r="AW53" s="0" t="n">
        <v>0</v>
      </c>
      <c r="AX53" s="0" t="n">
        <f aca="false">IF('FD mesh'!G70=1,-'FD mesh'!I69,0)</f>
        <v>0</v>
      </c>
      <c r="AY53" s="0" t="n">
        <f aca="false">'FD mesh'!K70</f>
        <v>1</v>
      </c>
      <c r="AZ53" s="0" t="n">
        <f aca="false">IF('FD mesh'!G71=1,-'FD mesh'!I70,0)</f>
        <v>0</v>
      </c>
      <c r="BA53" s="0" t="n">
        <v>0</v>
      </c>
      <c r="BB53" s="0" t="n">
        <v>0</v>
      </c>
      <c r="BC53" s="0" t="n">
        <v>0</v>
      </c>
      <c r="BD53" s="0" t="n">
        <v>0</v>
      </c>
      <c r="BE53" s="0" t="n">
        <v>0</v>
      </c>
      <c r="BF53" s="0" t="n">
        <v>0</v>
      </c>
      <c r="BG53" s="0" t="n">
        <v>0</v>
      </c>
      <c r="BH53" s="0" t="n">
        <v>0</v>
      </c>
    </row>
    <row r="54" customFormat="false" ht="15" hidden="false" customHeight="false" outlineLevel="0" collapsed="false">
      <c r="A54" s="0" t="n">
        <v>0</v>
      </c>
      <c r="B54" s="0" t="n">
        <v>0</v>
      </c>
      <c r="C54" s="0" t="n">
        <v>0</v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  <c r="AS54" s="0" t="n">
        <v>0</v>
      </c>
      <c r="AT54" s="0" t="n">
        <v>0</v>
      </c>
      <c r="AU54" s="0" t="n">
        <v>0</v>
      </c>
      <c r="AV54" s="0" t="n">
        <v>0</v>
      </c>
      <c r="AW54" s="0" t="n">
        <v>0</v>
      </c>
      <c r="AX54" s="0" t="n">
        <v>0</v>
      </c>
      <c r="AY54" s="0" t="n">
        <f aca="false">IF('FD mesh'!G71=1,-'FD mesh'!I70,0)</f>
        <v>0</v>
      </c>
      <c r="AZ54" s="0" t="n">
        <f aca="false">'FD mesh'!K71</f>
        <v>1</v>
      </c>
      <c r="BA54" s="0" t="n">
        <f aca="false">IF('FD mesh'!G72=1,-'FD mesh'!I71,0)</f>
        <v>0</v>
      </c>
      <c r="BB54" s="0" t="n">
        <v>0</v>
      </c>
      <c r="BC54" s="0" t="n">
        <v>0</v>
      </c>
      <c r="BD54" s="0" t="n">
        <v>0</v>
      </c>
      <c r="BE54" s="0" t="n">
        <v>0</v>
      </c>
      <c r="BF54" s="0" t="n">
        <v>0</v>
      </c>
      <c r="BG54" s="0" t="n">
        <v>0</v>
      </c>
      <c r="BH54" s="0" t="n">
        <v>0</v>
      </c>
    </row>
    <row r="55" customFormat="false" ht="15" hidden="false" customHeight="false" outlineLevel="0" collapsed="false">
      <c r="A55" s="0" t="n">
        <v>0</v>
      </c>
      <c r="B55" s="0" t="n">
        <v>0</v>
      </c>
      <c r="C55" s="0" t="n">
        <v>0</v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0</v>
      </c>
      <c r="AP55" s="0" t="n">
        <v>0</v>
      </c>
      <c r="AQ55" s="0" t="n">
        <v>0</v>
      </c>
      <c r="AR55" s="0" t="n">
        <v>0</v>
      </c>
      <c r="AS55" s="0" t="n">
        <v>0</v>
      </c>
      <c r="AT55" s="0" t="n">
        <v>0</v>
      </c>
      <c r="AU55" s="0" t="n">
        <v>0</v>
      </c>
      <c r="AV55" s="0" t="n">
        <v>0</v>
      </c>
      <c r="AW55" s="0" t="n">
        <v>0</v>
      </c>
      <c r="AX55" s="0" t="n">
        <v>0</v>
      </c>
      <c r="AY55" s="0" t="n">
        <v>0</v>
      </c>
      <c r="AZ55" s="0" t="n">
        <f aca="false">IF('FD mesh'!G72=1,-'FD mesh'!I71,0)</f>
        <v>0</v>
      </c>
      <c r="BA55" s="0" t="n">
        <f aca="false">'FD mesh'!K72</f>
        <v>1</v>
      </c>
      <c r="BB55" s="0" t="n">
        <f aca="false">IF('FD mesh'!G73=1,-'FD mesh'!I72,0)</f>
        <v>0</v>
      </c>
      <c r="BC55" s="0" t="n">
        <v>0</v>
      </c>
      <c r="BD55" s="0" t="n">
        <v>0</v>
      </c>
      <c r="BE55" s="0" t="n">
        <v>0</v>
      </c>
      <c r="BF55" s="0" t="n">
        <v>0</v>
      </c>
      <c r="BG55" s="0" t="n">
        <v>0</v>
      </c>
      <c r="BH55" s="0" t="n">
        <v>0</v>
      </c>
    </row>
    <row r="56" customFormat="false" ht="15" hidden="false" customHeight="false" outlineLevel="0" collapsed="false">
      <c r="A56" s="0" t="n">
        <v>0</v>
      </c>
      <c r="B56" s="0" t="n">
        <v>0</v>
      </c>
      <c r="C56" s="0" t="n">
        <v>0</v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0</v>
      </c>
      <c r="AR56" s="0" t="n">
        <v>0</v>
      </c>
      <c r="AS56" s="0" t="n">
        <v>0</v>
      </c>
      <c r="AT56" s="0" t="n">
        <v>0</v>
      </c>
      <c r="AU56" s="0" t="n">
        <v>0</v>
      </c>
      <c r="AV56" s="0" t="n">
        <v>0</v>
      </c>
      <c r="AW56" s="0" t="n">
        <v>0</v>
      </c>
      <c r="AX56" s="0" t="n">
        <v>0</v>
      </c>
      <c r="AY56" s="0" t="n">
        <v>0</v>
      </c>
      <c r="AZ56" s="0" t="n">
        <v>0</v>
      </c>
      <c r="BA56" s="0" t="n">
        <f aca="false">IF('FD mesh'!G73=1,-'FD mesh'!I72,0)</f>
        <v>0</v>
      </c>
      <c r="BB56" s="0" t="n">
        <f aca="false">'FD mesh'!K73</f>
        <v>1</v>
      </c>
      <c r="BC56" s="0" t="n">
        <f aca="false">IF('FD mesh'!G74=1,-'FD mesh'!I73,0)</f>
        <v>0</v>
      </c>
      <c r="BD56" s="0" t="n">
        <v>0</v>
      </c>
      <c r="BE56" s="0" t="n">
        <v>0</v>
      </c>
      <c r="BF56" s="0" t="n">
        <v>0</v>
      </c>
      <c r="BG56" s="0" t="n">
        <v>0</v>
      </c>
      <c r="BH56" s="0" t="n">
        <v>0</v>
      </c>
    </row>
    <row r="57" customFormat="false" ht="15" hidden="false" customHeight="false" outlineLevel="0" collapsed="false">
      <c r="A57" s="0" t="n">
        <v>0</v>
      </c>
      <c r="B57" s="0" t="n">
        <v>0</v>
      </c>
      <c r="C57" s="0" t="n">
        <v>0</v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0</v>
      </c>
      <c r="AP57" s="0" t="n">
        <v>0</v>
      </c>
      <c r="AQ57" s="0" t="n">
        <v>0</v>
      </c>
      <c r="AR57" s="0" t="n">
        <v>0</v>
      </c>
      <c r="AS57" s="0" t="n">
        <v>0</v>
      </c>
      <c r="AT57" s="0" t="n">
        <v>0</v>
      </c>
      <c r="AU57" s="0" t="n">
        <v>0</v>
      </c>
      <c r="AV57" s="0" t="n">
        <v>0</v>
      </c>
      <c r="AW57" s="0" t="n">
        <v>0</v>
      </c>
      <c r="AX57" s="0" t="n">
        <v>0</v>
      </c>
      <c r="AY57" s="0" t="n">
        <v>0</v>
      </c>
      <c r="AZ57" s="0" t="n">
        <v>0</v>
      </c>
      <c r="BA57" s="0" t="n">
        <v>0</v>
      </c>
      <c r="BB57" s="0" t="n">
        <f aca="false">IF('FD mesh'!G74=1,-'FD mesh'!I73,0)</f>
        <v>0</v>
      </c>
      <c r="BC57" s="0" t="n">
        <f aca="false">'FD mesh'!K74</f>
        <v>1</v>
      </c>
      <c r="BD57" s="0" t="n">
        <f aca="false">IF('FD mesh'!G75=1,-'FD mesh'!I74,0)</f>
        <v>0</v>
      </c>
      <c r="BE57" s="0" t="n">
        <v>0</v>
      </c>
      <c r="BF57" s="0" t="n">
        <v>0</v>
      </c>
      <c r="BG57" s="0" t="n">
        <v>0</v>
      </c>
      <c r="BH57" s="0" t="n">
        <v>0</v>
      </c>
    </row>
    <row r="58" customFormat="false" ht="15" hidden="false" customHeight="false" outlineLevel="0" collapsed="false">
      <c r="A58" s="0" t="n">
        <v>0</v>
      </c>
      <c r="B58" s="0" t="n">
        <v>0</v>
      </c>
      <c r="C58" s="0" t="n">
        <v>0</v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0</v>
      </c>
      <c r="AO58" s="0" t="n">
        <v>0</v>
      </c>
      <c r="AP58" s="0" t="n">
        <v>0</v>
      </c>
      <c r="AQ58" s="0" t="n">
        <v>0</v>
      </c>
      <c r="AR58" s="0" t="n">
        <v>0</v>
      </c>
      <c r="AS58" s="0" t="n">
        <v>0</v>
      </c>
      <c r="AT58" s="0" t="n">
        <v>0</v>
      </c>
      <c r="AU58" s="0" t="n">
        <v>0</v>
      </c>
      <c r="AV58" s="0" t="n">
        <v>0</v>
      </c>
      <c r="AW58" s="0" t="n">
        <v>0</v>
      </c>
      <c r="AX58" s="0" t="n">
        <v>0</v>
      </c>
      <c r="AY58" s="0" t="n">
        <v>0</v>
      </c>
      <c r="AZ58" s="0" t="n">
        <v>0</v>
      </c>
      <c r="BA58" s="0" t="n">
        <v>0</v>
      </c>
      <c r="BB58" s="0" t="n">
        <v>0</v>
      </c>
      <c r="BC58" s="0" t="n">
        <f aca="false">IF('FD mesh'!G75=1,-'FD mesh'!I74,0)</f>
        <v>0</v>
      </c>
      <c r="BD58" s="0" t="n">
        <f aca="false">'FD mesh'!K75</f>
        <v>1</v>
      </c>
      <c r="BE58" s="0" t="n">
        <f aca="false">IF('FD mesh'!G76=1,-'FD mesh'!I75,0)</f>
        <v>0</v>
      </c>
      <c r="BF58" s="0" t="n">
        <v>0</v>
      </c>
      <c r="BG58" s="0" t="n">
        <v>0</v>
      </c>
      <c r="BH58" s="0" t="n">
        <v>0</v>
      </c>
    </row>
    <row r="59" customFormat="false" ht="15" hidden="false" customHeight="false" outlineLevel="0" collapsed="false">
      <c r="A59" s="0" t="n">
        <v>0</v>
      </c>
      <c r="B59" s="0" t="n">
        <v>0</v>
      </c>
      <c r="C59" s="0" t="n">
        <v>0</v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0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0</v>
      </c>
      <c r="AQ59" s="0" t="n">
        <v>0</v>
      </c>
      <c r="AR59" s="0" t="n">
        <v>0</v>
      </c>
      <c r="AS59" s="0" t="n">
        <v>0</v>
      </c>
      <c r="AT59" s="0" t="n">
        <v>0</v>
      </c>
      <c r="AU59" s="0" t="n">
        <v>0</v>
      </c>
      <c r="AV59" s="0" t="n">
        <v>0</v>
      </c>
      <c r="AW59" s="0" t="n">
        <v>0</v>
      </c>
      <c r="AX59" s="0" t="n">
        <v>0</v>
      </c>
      <c r="AY59" s="0" t="n">
        <v>0</v>
      </c>
      <c r="AZ59" s="0" t="n">
        <v>0</v>
      </c>
      <c r="BA59" s="0" t="n">
        <v>0</v>
      </c>
      <c r="BB59" s="0" t="n">
        <v>0</v>
      </c>
      <c r="BC59" s="0" t="n">
        <v>0</v>
      </c>
      <c r="BD59" s="0" t="n">
        <f aca="false">IF('FD mesh'!G76=1,-'FD mesh'!I75,0)</f>
        <v>0</v>
      </c>
      <c r="BE59" s="0" t="n">
        <f aca="false">'FD mesh'!K76</f>
        <v>1</v>
      </c>
      <c r="BF59" s="0" t="n">
        <f aca="false">IF('FD mesh'!G77=1,-'FD mesh'!I76,0)</f>
        <v>0</v>
      </c>
      <c r="BG59" s="0" t="n">
        <v>0</v>
      </c>
      <c r="BH59" s="0" t="n">
        <v>0</v>
      </c>
    </row>
    <row r="60" customFormat="false" ht="15" hidden="false" customHeight="false" outlineLevel="0" collapsed="false">
      <c r="A60" s="0" t="n">
        <v>0</v>
      </c>
      <c r="B60" s="0" t="n">
        <v>0</v>
      </c>
      <c r="C60" s="0" t="n">
        <v>0</v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  <c r="AS60" s="0" t="n">
        <v>0</v>
      </c>
      <c r="AT60" s="0" t="n">
        <v>0</v>
      </c>
      <c r="AU60" s="0" t="n">
        <v>0</v>
      </c>
      <c r="AV60" s="0" t="n">
        <v>0</v>
      </c>
      <c r="AW60" s="0" t="n">
        <v>0</v>
      </c>
      <c r="AX60" s="0" t="n">
        <v>0</v>
      </c>
      <c r="AY60" s="0" t="n">
        <v>0</v>
      </c>
      <c r="AZ60" s="0" t="n">
        <v>0</v>
      </c>
      <c r="BA60" s="0" t="n">
        <v>0</v>
      </c>
      <c r="BB60" s="0" t="n">
        <v>0</v>
      </c>
      <c r="BC60" s="0" t="n">
        <v>0</v>
      </c>
      <c r="BD60" s="0" t="n">
        <v>0</v>
      </c>
      <c r="BE60" s="0" t="n">
        <f aca="false">IF('FD mesh'!G77=1,-'FD mesh'!I76,0)</f>
        <v>0</v>
      </c>
      <c r="BF60" s="0" t="n">
        <f aca="false">'FD mesh'!K77</f>
        <v>1</v>
      </c>
      <c r="BG60" s="0" t="n">
        <f aca="false">IF('FD mesh'!G78=1,-'FD mesh'!I77,0)</f>
        <v>0</v>
      </c>
      <c r="BH60" s="0" t="n">
        <v>0</v>
      </c>
    </row>
    <row r="61" customFormat="false" ht="15" hidden="false" customHeight="false" outlineLevel="0" collapsed="false">
      <c r="A61" s="0" t="n">
        <v>0</v>
      </c>
      <c r="B61" s="0" t="n">
        <v>0</v>
      </c>
      <c r="C61" s="0" t="n">
        <v>0</v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0</v>
      </c>
      <c r="AM61" s="0" t="n">
        <v>0</v>
      </c>
      <c r="AN61" s="0" t="n">
        <v>0</v>
      </c>
      <c r="AO61" s="0" t="n">
        <v>0</v>
      </c>
      <c r="AP61" s="0" t="n">
        <v>0</v>
      </c>
      <c r="AQ61" s="0" t="n">
        <v>0</v>
      </c>
      <c r="AR61" s="0" t="n">
        <v>0</v>
      </c>
      <c r="AS61" s="0" t="n">
        <v>0</v>
      </c>
      <c r="AT61" s="0" t="n">
        <v>0</v>
      </c>
      <c r="AU61" s="0" t="n">
        <v>0</v>
      </c>
      <c r="AV61" s="0" t="n">
        <v>0</v>
      </c>
      <c r="AW61" s="0" t="n">
        <v>0</v>
      </c>
      <c r="AX61" s="0" t="n">
        <v>0</v>
      </c>
      <c r="AY61" s="0" t="n">
        <v>0</v>
      </c>
      <c r="AZ61" s="0" t="n">
        <v>0</v>
      </c>
      <c r="BA61" s="0" t="n">
        <v>0</v>
      </c>
      <c r="BB61" s="0" t="n">
        <v>0</v>
      </c>
      <c r="BC61" s="0" t="n">
        <v>0</v>
      </c>
      <c r="BD61" s="0" t="n">
        <v>0</v>
      </c>
      <c r="BE61" s="0" t="n">
        <v>0</v>
      </c>
      <c r="BF61" s="0" t="n">
        <f aca="false">IF('FD mesh'!G78=1,-'FD mesh'!I77,0)</f>
        <v>0</v>
      </c>
      <c r="BG61" s="0" t="n">
        <f aca="false">'FD mesh'!K78</f>
        <v>1</v>
      </c>
      <c r="BH61" s="0" t="n">
        <f aca="false">IF('FD mesh'!G79=1,-'FD mesh'!I78,0)</f>
        <v>0</v>
      </c>
    </row>
    <row r="62" customFormat="false" ht="15" hidden="false" customHeight="false" outlineLevel="0" collapsed="false">
      <c r="A62" s="0" t="n">
        <v>0</v>
      </c>
      <c r="B62" s="0" t="n">
        <v>0</v>
      </c>
      <c r="C62" s="0" t="n">
        <v>0</v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0</v>
      </c>
      <c r="AI62" s="0" t="n">
        <v>0</v>
      </c>
      <c r="AJ62" s="0" t="n">
        <v>0</v>
      </c>
      <c r="AK62" s="0" t="n">
        <v>0</v>
      </c>
      <c r="AL62" s="0" t="n">
        <v>0</v>
      </c>
      <c r="AM62" s="0" t="n">
        <v>0</v>
      </c>
      <c r="AN62" s="0" t="n">
        <v>0</v>
      </c>
      <c r="AO62" s="0" t="n">
        <v>0</v>
      </c>
      <c r="AP62" s="0" t="n">
        <v>0</v>
      </c>
      <c r="AQ62" s="0" t="n">
        <v>0</v>
      </c>
      <c r="AR62" s="0" t="n">
        <v>0</v>
      </c>
      <c r="AS62" s="0" t="n">
        <v>0</v>
      </c>
      <c r="AT62" s="0" t="n">
        <v>0</v>
      </c>
      <c r="AU62" s="0" t="n">
        <v>0</v>
      </c>
      <c r="AV62" s="0" t="n">
        <v>0</v>
      </c>
      <c r="AW62" s="0" t="n">
        <v>0</v>
      </c>
      <c r="AX62" s="0" t="n">
        <v>0</v>
      </c>
      <c r="AY62" s="0" t="n">
        <v>0</v>
      </c>
      <c r="AZ62" s="0" t="n">
        <v>0</v>
      </c>
      <c r="BA62" s="0" t="n">
        <v>0</v>
      </c>
      <c r="BB62" s="0" t="n">
        <v>0</v>
      </c>
      <c r="BC62" s="0" t="n">
        <v>0</v>
      </c>
      <c r="BD62" s="0" t="n">
        <v>0</v>
      </c>
      <c r="BE62" s="0" t="n">
        <v>0</v>
      </c>
      <c r="BF62" s="0" t="n">
        <v>0</v>
      </c>
      <c r="BG62" s="0" t="n">
        <f aca="false">IF('FD mesh'!G79=1,-'FD mesh'!I78,0)</f>
        <v>0</v>
      </c>
      <c r="BH62" s="0" t="n">
        <f aca="false">'FD mesh'!K79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4" t="s">
        <v>134</v>
      </c>
    </row>
    <row r="3" customFormat="false" ht="15" hidden="false" customHeight="false" outlineLevel="0" collapsed="false">
      <c r="A3" s="0" t="n">
        <f aca="false" t="array" ref="A3:BH62">MINVERSE('FD A'!A3:BH62)</f>
        <v>0.0338943345743051</v>
      </c>
      <c r="B3" s="0" t="n">
        <v>0.0192476631509683</v>
      </c>
      <c r="C3" s="0" t="n">
        <v>0.0129550121924616</v>
      </c>
      <c r="D3" s="0" t="n">
        <v>0.00125806802888208</v>
      </c>
      <c r="E3" s="0" t="n">
        <v>0.000594051739739964</v>
      </c>
      <c r="F3" s="0" t="n">
        <v>0.000280508453394288</v>
      </c>
      <c r="G3" s="0" t="n">
        <v>0.000132456879965597</v>
      </c>
      <c r="H3" s="0" t="n">
        <v>6.25509584340136E-005</v>
      </c>
      <c r="I3" s="0" t="n">
        <v>2.95482572174823E-005</v>
      </c>
      <c r="J3" s="0" t="n">
        <v>1.39781561292592E-005</v>
      </c>
      <c r="K3" s="0" t="n">
        <v>6.65475482230993E-006</v>
      </c>
      <c r="L3" s="0" t="n">
        <v>3.25746255507155E-006</v>
      </c>
      <c r="M3" s="0" t="n">
        <v>1.78197710498452E-006</v>
      </c>
      <c r="N3" s="0" t="n">
        <v>1.35780558114205E-006</v>
      </c>
      <c r="O3" s="0" t="n">
        <v>7.94398072044218E-007</v>
      </c>
      <c r="P3" s="0" t="n">
        <v>4.64770567005111E-007</v>
      </c>
      <c r="Q3" s="0" t="n">
        <v>2.71918400256079E-007</v>
      </c>
      <c r="R3" s="0" t="n">
        <v>1.59087934153836E-007</v>
      </c>
      <c r="S3" s="0" t="n">
        <v>9.30747743882941E-008</v>
      </c>
      <c r="T3" s="0" t="n">
        <v>5.44521910855927E-008</v>
      </c>
      <c r="U3" s="0" t="n">
        <v>3.18541097309371E-008</v>
      </c>
      <c r="V3" s="0" t="n">
        <v>1.86302378113859E-008</v>
      </c>
      <c r="W3" s="0" t="n">
        <v>1.08889787334712E-008</v>
      </c>
      <c r="X3" s="0" t="n">
        <v>6.3521905399779E-009</v>
      </c>
      <c r="Y3" s="0" t="n">
        <v>3.68476127682101E-009</v>
      </c>
      <c r="Z3" s="0" t="n">
        <v>2.10170461798573E-009</v>
      </c>
      <c r="AA3" s="0" t="n">
        <v>1.13714960387197E-009</v>
      </c>
      <c r="AB3" s="0" t="n">
        <v>5.07241473183381E-010</v>
      </c>
      <c r="AC3" s="0" t="n">
        <v>2.66072617459053E-011</v>
      </c>
      <c r="AD3" s="0" t="n">
        <v>1.32487452184427E-011</v>
      </c>
      <c r="AE3" s="0" t="n">
        <v>6.5970486810929E-012</v>
      </c>
      <c r="AF3" s="0" t="n">
        <v>3.28493013702428E-012</v>
      </c>
      <c r="AG3" s="0" t="n">
        <v>1.63571889065581E-012</v>
      </c>
      <c r="AH3" s="0" t="n">
        <v>8.14546222520708E-013</v>
      </c>
      <c r="AI3" s="0" t="n">
        <v>4.05715613803283E-013</v>
      </c>
      <c r="AJ3" s="0" t="n">
        <v>2.02267593707831E-013</v>
      </c>
      <c r="AK3" s="0" t="n">
        <v>1.01212088410181E-013</v>
      </c>
      <c r="AL3" s="0" t="n">
        <v>5.13924735005142E-014</v>
      </c>
      <c r="AM3" s="0" t="n">
        <v>2.75889124081394E-014</v>
      </c>
      <c r="AN3" s="0" t="n">
        <v>1.77514942367416E-014</v>
      </c>
      <c r="AO3" s="0" t="n">
        <v>0</v>
      </c>
      <c r="AP3" s="0" t="n">
        <v>0</v>
      </c>
      <c r="AQ3" s="0" t="n">
        <v>0</v>
      </c>
      <c r="AR3" s="0" t="n">
        <v>0</v>
      </c>
      <c r="AS3" s="0" t="n">
        <v>0</v>
      </c>
      <c r="AT3" s="0" t="n">
        <v>0</v>
      </c>
      <c r="AU3" s="0" t="n">
        <v>0</v>
      </c>
      <c r="AV3" s="0" t="n">
        <v>0</v>
      </c>
      <c r="AW3" s="0" t="n">
        <v>0</v>
      </c>
      <c r="AX3" s="0" t="n">
        <v>0</v>
      </c>
      <c r="AY3" s="0" t="n">
        <v>0</v>
      </c>
      <c r="AZ3" s="0" t="n">
        <v>0</v>
      </c>
      <c r="BA3" s="0" t="n">
        <v>0</v>
      </c>
      <c r="BB3" s="0" t="n">
        <v>0</v>
      </c>
      <c r="BC3" s="0" t="n">
        <v>0</v>
      </c>
      <c r="BD3" s="0" t="n">
        <v>0</v>
      </c>
      <c r="BE3" s="0" t="n">
        <v>0</v>
      </c>
      <c r="BF3" s="0" t="n">
        <v>0</v>
      </c>
      <c r="BG3" s="0" t="n">
        <v>0</v>
      </c>
      <c r="BH3" s="0" t="n">
        <v>0</v>
      </c>
    </row>
    <row r="4" customFormat="false" ht="15" hidden="false" customHeight="false" outlineLevel="0" collapsed="false">
      <c r="A4" s="0" t="n">
        <v>0.0192476631509683</v>
      </c>
      <c r="B4" s="0" t="n">
        <v>0.0278311896725244</v>
      </c>
      <c r="C4" s="0" t="n">
        <v>0.0187323208386533</v>
      </c>
      <c r="D4" s="0" t="n">
        <v>0.00181910550169798</v>
      </c>
      <c r="E4" s="0" t="n">
        <v>0.000858970074149717</v>
      </c>
      <c r="F4" s="0" t="n">
        <v>0.000405601651999514</v>
      </c>
      <c r="G4" s="0" t="n">
        <v>0.000191526239878521</v>
      </c>
      <c r="H4" s="0" t="n">
        <v>9.04456595442675E-005</v>
      </c>
      <c r="I4" s="0" t="n">
        <v>4.27253503275756E-005</v>
      </c>
      <c r="J4" s="0" t="n">
        <v>2.02117374693354E-005</v>
      </c>
      <c r="K4" s="0" t="n">
        <v>9.62245350155853E-006</v>
      </c>
      <c r="L4" s="0" t="n">
        <v>4.71013325151533E-006</v>
      </c>
      <c r="M4" s="0" t="n">
        <v>2.57665267788236E-006</v>
      </c>
      <c r="N4" s="0" t="n">
        <v>1.96332117674636E-006</v>
      </c>
      <c r="O4" s="0" t="n">
        <v>1.14866117747068E-006</v>
      </c>
      <c r="P4" s="0" t="n">
        <v>6.72035753279234E-007</v>
      </c>
      <c r="Q4" s="0" t="n">
        <v>3.93180850767103E-007</v>
      </c>
      <c r="R4" s="0" t="n">
        <v>2.30033455766434E-007</v>
      </c>
      <c r="S4" s="0" t="n">
        <v>1.34581620605601E-007</v>
      </c>
      <c r="T4" s="0" t="n">
        <v>7.87352337944168E-008</v>
      </c>
      <c r="U4" s="0" t="n">
        <v>4.60595014998752E-008</v>
      </c>
      <c r="V4" s="0" t="n">
        <v>2.69384225038681E-008</v>
      </c>
      <c r="W4" s="0" t="n">
        <v>1.57449364161423E-008</v>
      </c>
      <c r="X4" s="0" t="n">
        <v>9.18496018802399E-009</v>
      </c>
      <c r="Y4" s="0" t="n">
        <v>5.32798652952422E-009</v>
      </c>
      <c r="Z4" s="0" t="n">
        <v>3.03896319257014E-009</v>
      </c>
      <c r="AA4" s="0" t="n">
        <v>1.64426330942957E-009</v>
      </c>
      <c r="AB4" s="0" t="n">
        <v>7.33446628778267E-010</v>
      </c>
      <c r="AC4" s="0" t="n">
        <v>3.84728131674281E-011</v>
      </c>
      <c r="AD4" s="0" t="n">
        <v>1.91570445827799E-011</v>
      </c>
      <c r="AE4" s="0" t="n">
        <v>9.53901321330723E-012</v>
      </c>
      <c r="AF4" s="0" t="n">
        <v>4.74985004607767E-012</v>
      </c>
      <c r="AG4" s="0" t="n">
        <v>2.36517037625333E-012</v>
      </c>
      <c r="AH4" s="0" t="n">
        <v>1.17779442824838E-012</v>
      </c>
      <c r="AI4" s="0" t="n">
        <v>5.86645148156377E-013</v>
      </c>
      <c r="AJ4" s="0" t="n">
        <v>2.92469154355736E-013</v>
      </c>
      <c r="AK4" s="0" t="n">
        <v>1.46347782980311E-013</v>
      </c>
      <c r="AL4" s="0" t="n">
        <v>7.431103020218E-014</v>
      </c>
      <c r="AM4" s="0" t="n">
        <v>3.98922325306261E-014</v>
      </c>
      <c r="AN4" s="0" t="n">
        <v>2.56678018104564E-014</v>
      </c>
      <c r="AO4" s="0" t="n">
        <v>0</v>
      </c>
      <c r="AP4" s="0" t="n">
        <v>0</v>
      </c>
      <c r="AQ4" s="0" t="n">
        <v>0</v>
      </c>
      <c r="AR4" s="0" t="n">
        <v>0</v>
      </c>
      <c r="AS4" s="0" t="n">
        <v>0</v>
      </c>
      <c r="AT4" s="0" t="n">
        <v>0</v>
      </c>
      <c r="AU4" s="0" t="n">
        <v>0</v>
      </c>
      <c r="AV4" s="0" t="n">
        <v>0</v>
      </c>
      <c r="AW4" s="0" t="n">
        <v>0</v>
      </c>
      <c r="AX4" s="0" t="n">
        <v>0</v>
      </c>
      <c r="AY4" s="0" t="n">
        <v>0</v>
      </c>
      <c r="AZ4" s="0" t="n">
        <v>0</v>
      </c>
      <c r="BA4" s="0" t="n">
        <v>0</v>
      </c>
      <c r="BB4" s="0" t="n">
        <v>0</v>
      </c>
      <c r="BC4" s="0" t="n">
        <v>0</v>
      </c>
      <c r="BD4" s="0" t="n">
        <v>0</v>
      </c>
      <c r="BE4" s="0" t="n">
        <v>0</v>
      </c>
      <c r="BF4" s="0" t="n">
        <v>0</v>
      </c>
      <c r="BG4" s="0" t="n">
        <v>0</v>
      </c>
      <c r="BH4" s="0" t="n">
        <v>0</v>
      </c>
    </row>
    <row r="5" customFormat="false" ht="15" hidden="false" customHeight="false" outlineLevel="0" collapsed="false">
      <c r="A5" s="0" t="n">
        <v>0.0129550121924616</v>
      </c>
      <c r="B5" s="0" t="n">
        <v>0.0187323208386533</v>
      </c>
      <c r="C5" s="0" t="n">
        <v>0.0326399770710662</v>
      </c>
      <c r="D5" s="0" t="n">
        <v>0.0031696852929592</v>
      </c>
      <c r="E5" s="0" t="n">
        <v>0.00149670528102029</v>
      </c>
      <c r="F5" s="0" t="n">
        <v>0.000706737234285083</v>
      </c>
      <c r="G5" s="0" t="n">
        <v>0.000333723308072054</v>
      </c>
      <c r="H5" s="0" t="n">
        <v>0.000157596289276165</v>
      </c>
      <c r="I5" s="0" t="n">
        <v>7.44464322951235E-005</v>
      </c>
      <c r="J5" s="0" t="n">
        <v>3.52177743082551E-005</v>
      </c>
      <c r="K5" s="0" t="n">
        <v>1.67665642908586E-005</v>
      </c>
      <c r="L5" s="0" t="n">
        <v>8.20713261615154E-006</v>
      </c>
      <c r="M5" s="0" t="n">
        <v>4.48966708666665E-006</v>
      </c>
      <c r="N5" s="0" t="n">
        <v>3.42097269975794E-006</v>
      </c>
      <c r="O5" s="0" t="n">
        <v>2.00147514117435E-006</v>
      </c>
      <c r="P5" s="0" t="n">
        <v>1.17098312413636E-006</v>
      </c>
      <c r="Q5" s="0" t="n">
        <v>6.8509471220135E-007</v>
      </c>
      <c r="R5" s="0" t="n">
        <v>4.0081988699988E-007</v>
      </c>
      <c r="S5" s="0" t="n">
        <v>2.3450062854409E-007</v>
      </c>
      <c r="T5" s="0" t="n">
        <v>1.37191555059846E-007</v>
      </c>
      <c r="U5" s="0" t="n">
        <v>8.02559963503562E-008</v>
      </c>
      <c r="V5" s="0" t="n">
        <v>4.6938630852543E-008</v>
      </c>
      <c r="W5" s="0" t="n">
        <v>2.7434633862764E-008</v>
      </c>
      <c r="X5" s="0" t="n">
        <v>1.60042576954555E-008</v>
      </c>
      <c r="Y5" s="0" t="n">
        <v>9.28370593566675E-009</v>
      </c>
      <c r="Z5" s="0" t="n">
        <v>5.29521620837423E-009</v>
      </c>
      <c r="AA5" s="0" t="n">
        <v>2.86503296526042E-009</v>
      </c>
      <c r="AB5" s="0" t="n">
        <v>1.27798799478039E-009</v>
      </c>
      <c r="AC5" s="0" t="n">
        <v>6.70366341928693E-011</v>
      </c>
      <c r="AD5" s="0" t="n">
        <v>3.33800334361709E-011</v>
      </c>
      <c r="AE5" s="0" t="n">
        <v>1.66211744526862E-011</v>
      </c>
      <c r="AF5" s="0" t="n">
        <v>8.27633681540783E-012</v>
      </c>
      <c r="AG5" s="0" t="n">
        <v>4.12117150432191E-012</v>
      </c>
      <c r="AH5" s="0" t="n">
        <v>2.05223813234774E-012</v>
      </c>
      <c r="AI5" s="0" t="n">
        <v>1.0221949725079E-012</v>
      </c>
      <c r="AJ5" s="0" t="n">
        <v>5.09610452137206E-013</v>
      </c>
      <c r="AK5" s="0" t="n">
        <v>2.55002480580091E-013</v>
      </c>
      <c r="AL5" s="0" t="n">
        <v>1.29482638206875E-013</v>
      </c>
      <c r="AM5" s="0" t="n">
        <v>6.95098896889747E-014</v>
      </c>
      <c r="AN5" s="0" t="n">
        <v>4.4724648364404E-014</v>
      </c>
      <c r="AO5" s="0" t="n">
        <v>0</v>
      </c>
      <c r="AP5" s="0" t="n">
        <v>0</v>
      </c>
      <c r="AQ5" s="0" t="n">
        <v>0</v>
      </c>
      <c r="AR5" s="0" t="n">
        <v>0</v>
      </c>
      <c r="AS5" s="0" t="n">
        <v>0</v>
      </c>
      <c r="AT5" s="0" t="n">
        <v>0</v>
      </c>
      <c r="AU5" s="0" t="n">
        <v>0</v>
      </c>
      <c r="AV5" s="0" t="n">
        <v>0</v>
      </c>
      <c r="AW5" s="0" t="n">
        <v>0</v>
      </c>
      <c r="AX5" s="0" t="n">
        <v>0</v>
      </c>
      <c r="AY5" s="0" t="n">
        <v>0</v>
      </c>
      <c r="AZ5" s="0" t="n">
        <v>0</v>
      </c>
      <c r="BA5" s="0" t="n">
        <v>0</v>
      </c>
      <c r="BB5" s="0" t="n">
        <v>0</v>
      </c>
      <c r="BC5" s="0" t="n">
        <v>0</v>
      </c>
      <c r="BD5" s="0" t="n">
        <v>0</v>
      </c>
      <c r="BE5" s="0" t="n">
        <v>0</v>
      </c>
      <c r="BF5" s="0" t="n">
        <v>0</v>
      </c>
      <c r="BG5" s="0" t="n">
        <v>0</v>
      </c>
      <c r="BH5" s="0" t="n">
        <v>0</v>
      </c>
    </row>
    <row r="6" customFormat="false" ht="15" hidden="false" customHeight="false" outlineLevel="0" collapsed="false">
      <c r="A6" s="0" t="n">
        <v>0.00125806802888208</v>
      </c>
      <c r="B6" s="0" t="n">
        <v>0.00181910550169798</v>
      </c>
      <c r="C6" s="0" t="n">
        <v>0.0031696852929592</v>
      </c>
      <c r="D6" s="0" t="n">
        <v>0.0100188622510463</v>
      </c>
      <c r="E6" s="0" t="n">
        <v>0.00473084317684936</v>
      </c>
      <c r="F6" s="0" t="n">
        <v>0.00223388202409747</v>
      </c>
      <c r="G6" s="0" t="n">
        <v>0.0010548453693382</v>
      </c>
      <c r="H6" s="0" t="n">
        <v>0.000498136366105879</v>
      </c>
      <c r="I6" s="0" t="n">
        <v>0.000235313124587946</v>
      </c>
      <c r="J6" s="0" t="n">
        <v>0.000111317685186794</v>
      </c>
      <c r="K6" s="0" t="n">
        <v>5.29963963383245E-005</v>
      </c>
      <c r="L6" s="0" t="n">
        <v>2.59414180139397E-005</v>
      </c>
      <c r="M6" s="0" t="n">
        <v>1.41911110842096E-005</v>
      </c>
      <c r="N6" s="0" t="n">
        <v>1.0813141077317E-005</v>
      </c>
      <c r="O6" s="0" t="n">
        <v>6.32633901632499E-006</v>
      </c>
      <c r="P6" s="0" t="n">
        <v>3.70128815156573E-006</v>
      </c>
      <c r="Q6" s="0" t="n">
        <v>2.16547351426723E-006</v>
      </c>
      <c r="R6" s="0" t="n">
        <v>1.26692679688167E-006</v>
      </c>
      <c r="S6" s="0" t="n">
        <v>7.41218536864143E-007</v>
      </c>
      <c r="T6" s="0" t="n">
        <v>4.3364030340949E-007</v>
      </c>
      <c r="U6" s="0" t="n">
        <v>2.53676216386774E-007</v>
      </c>
      <c r="V6" s="0" t="n">
        <v>1.48365415900737E-007</v>
      </c>
      <c r="W6" s="0" t="n">
        <v>8.67164378083451E-008</v>
      </c>
      <c r="X6" s="0" t="n">
        <v>5.05868685566949E-008</v>
      </c>
      <c r="Y6" s="0" t="n">
        <v>2.93442920517293E-008</v>
      </c>
      <c r="Z6" s="0" t="n">
        <v>1.67373214934155E-008</v>
      </c>
      <c r="AA6" s="0" t="n">
        <v>9.05590554602113E-009</v>
      </c>
      <c r="AB6" s="0" t="n">
        <v>4.03951323074154E-009</v>
      </c>
      <c r="AC6" s="0" t="n">
        <v>2.11891951937319E-010</v>
      </c>
      <c r="AD6" s="0" t="n">
        <v>1.05508883697439E-010</v>
      </c>
      <c r="AE6" s="0" t="n">
        <v>5.25368425887497E-011</v>
      </c>
      <c r="AF6" s="0" t="n">
        <v>2.61601612882587E-011</v>
      </c>
      <c r="AG6" s="0" t="n">
        <v>1.30263561832004E-011</v>
      </c>
      <c r="AH6" s="0" t="n">
        <v>6.48679261629182E-012</v>
      </c>
      <c r="AI6" s="0" t="n">
        <v>3.23099288311602E-012</v>
      </c>
      <c r="AJ6" s="0" t="n">
        <v>1.61079616736633E-012</v>
      </c>
      <c r="AK6" s="0" t="n">
        <v>8.06021573271667E-013</v>
      </c>
      <c r="AL6" s="0" t="n">
        <v>4.09273664795165E-013</v>
      </c>
      <c r="AM6" s="0" t="n">
        <v>2.19709512305903E-013</v>
      </c>
      <c r="AN6" s="0" t="n">
        <v>1.41367375551379E-013</v>
      </c>
      <c r="AO6" s="0" t="n">
        <v>0</v>
      </c>
      <c r="AP6" s="0" t="n">
        <v>0</v>
      </c>
      <c r="AQ6" s="0" t="n">
        <v>0</v>
      </c>
      <c r="AR6" s="0" t="n">
        <v>0</v>
      </c>
      <c r="AS6" s="0" t="n">
        <v>0</v>
      </c>
      <c r="AT6" s="0" t="n">
        <v>0</v>
      </c>
      <c r="AU6" s="0" t="n">
        <v>0</v>
      </c>
      <c r="AV6" s="0" t="n">
        <v>0</v>
      </c>
      <c r="AW6" s="0" t="n">
        <v>0</v>
      </c>
      <c r="AX6" s="0" t="n">
        <v>0</v>
      </c>
      <c r="AY6" s="0" t="n">
        <v>0</v>
      </c>
      <c r="AZ6" s="0" t="n">
        <v>0</v>
      </c>
      <c r="BA6" s="0" t="n">
        <v>0</v>
      </c>
      <c r="BB6" s="0" t="n">
        <v>0</v>
      </c>
      <c r="BC6" s="0" t="n">
        <v>0</v>
      </c>
      <c r="BD6" s="0" t="n">
        <v>0</v>
      </c>
      <c r="BE6" s="0" t="n">
        <v>0</v>
      </c>
      <c r="BF6" s="0" t="n">
        <v>0</v>
      </c>
      <c r="BG6" s="0" t="n">
        <v>0</v>
      </c>
      <c r="BH6" s="0" t="n">
        <v>0</v>
      </c>
    </row>
    <row r="7" customFormat="false" ht="15" hidden="false" customHeight="false" outlineLevel="0" collapsed="false">
      <c r="A7" s="0" t="n">
        <v>0.000594051739739964</v>
      </c>
      <c r="B7" s="0" t="n">
        <v>0.000858970074149717</v>
      </c>
      <c r="C7" s="0" t="n">
        <v>0.00149670528102029</v>
      </c>
      <c r="D7" s="0" t="n">
        <v>0.00473084317684935</v>
      </c>
      <c r="E7" s="0" t="n">
        <v>0.00641257903100808</v>
      </c>
      <c r="F7" s="0" t="n">
        <v>0.00302798982971434</v>
      </c>
      <c r="G7" s="0" t="n">
        <v>0.00142982530671815</v>
      </c>
      <c r="H7" s="0" t="n">
        <v>0.000675215536948001</v>
      </c>
      <c r="I7" s="0" t="n">
        <v>0.000318963016114728</v>
      </c>
      <c r="J7" s="0" t="n">
        <v>0.000150889265850616</v>
      </c>
      <c r="K7" s="0" t="n">
        <v>7.18357314275764E-005</v>
      </c>
      <c r="L7" s="0" t="n">
        <v>3.51631594986819E-005</v>
      </c>
      <c r="M7" s="0" t="n">
        <v>1.92358144126676E-005</v>
      </c>
      <c r="N7" s="0" t="n">
        <v>1.46570324019733E-005</v>
      </c>
      <c r="O7" s="0" t="n">
        <v>8.57524703369082E-006</v>
      </c>
      <c r="P7" s="0" t="n">
        <v>5.0170343638945E-006</v>
      </c>
      <c r="Q7" s="0" t="n">
        <v>2.93526323547284E-006</v>
      </c>
      <c r="R7" s="0" t="n">
        <v>1.7172981449189E-006</v>
      </c>
      <c r="S7" s="0" t="n">
        <v>1.00470936558395E-006</v>
      </c>
      <c r="T7" s="0" t="n">
        <v>5.87792199549426E-007</v>
      </c>
      <c r="U7" s="0" t="n">
        <v>3.43853880810874E-007</v>
      </c>
      <c r="V7" s="0" t="n">
        <v>2.01106846996664E-007</v>
      </c>
      <c r="W7" s="0" t="n">
        <v>1.17542685298616E-007</v>
      </c>
      <c r="X7" s="0" t="n">
        <v>6.85696567027323E-008</v>
      </c>
      <c r="Y7" s="0" t="n">
        <v>3.97756985079382E-008</v>
      </c>
      <c r="Z7" s="0" t="n">
        <v>2.26871601597659E-008</v>
      </c>
      <c r="AA7" s="0" t="n">
        <v>1.22751289443248E-008</v>
      </c>
      <c r="AB7" s="0" t="n">
        <v>5.47549281821349E-009</v>
      </c>
      <c r="AC7" s="0" t="n">
        <v>2.8721600717645E-010</v>
      </c>
      <c r="AD7" s="0" t="n">
        <v>1.43015532303876E-010</v>
      </c>
      <c r="AE7" s="0" t="n">
        <v>7.12128139839027E-011</v>
      </c>
      <c r="AF7" s="0" t="n">
        <v>3.54596623590888E-011</v>
      </c>
      <c r="AG7" s="0" t="n">
        <v>1.7657008568706E-011</v>
      </c>
      <c r="AH7" s="0" t="n">
        <v>8.79273921259714E-012</v>
      </c>
      <c r="AI7" s="0" t="n">
        <v>4.37955697051969E-012</v>
      </c>
      <c r="AJ7" s="0" t="n">
        <v>2.18340734197844E-012</v>
      </c>
      <c r="AK7" s="0" t="n">
        <v>1.09254880072864E-012</v>
      </c>
      <c r="AL7" s="0" t="n">
        <v>5.54763627264679E-013</v>
      </c>
      <c r="AM7" s="0" t="n">
        <v>2.97812579884364E-013</v>
      </c>
      <c r="AN7" s="0" t="n">
        <v>1.9162112000786E-013</v>
      </c>
      <c r="AO7" s="0" t="n">
        <v>0</v>
      </c>
      <c r="AP7" s="0" t="n">
        <v>0</v>
      </c>
      <c r="AQ7" s="0" t="n">
        <v>0</v>
      </c>
      <c r="AR7" s="0" t="n">
        <v>0</v>
      </c>
      <c r="AS7" s="0" t="n">
        <v>0</v>
      </c>
      <c r="AT7" s="0" t="n">
        <v>0</v>
      </c>
      <c r="AU7" s="0" t="n">
        <v>0</v>
      </c>
      <c r="AV7" s="0" t="n">
        <v>0</v>
      </c>
      <c r="AW7" s="0" t="n">
        <v>0</v>
      </c>
      <c r="AX7" s="0" t="n">
        <v>0</v>
      </c>
      <c r="AY7" s="0" t="n">
        <v>0</v>
      </c>
      <c r="AZ7" s="0" t="n">
        <v>0</v>
      </c>
      <c r="BA7" s="0" t="n">
        <v>0</v>
      </c>
      <c r="BB7" s="0" t="n">
        <v>0</v>
      </c>
      <c r="BC7" s="0" t="n">
        <v>0</v>
      </c>
      <c r="BD7" s="0" t="n">
        <v>0</v>
      </c>
      <c r="BE7" s="0" t="n">
        <v>0</v>
      </c>
      <c r="BF7" s="0" t="n">
        <v>0</v>
      </c>
      <c r="BG7" s="0" t="n">
        <v>0</v>
      </c>
      <c r="BH7" s="0" t="n">
        <v>0</v>
      </c>
    </row>
    <row r="8" customFormat="false" ht="15" hidden="false" customHeight="false" outlineLevel="0" collapsed="false">
      <c r="A8" s="0" t="n">
        <v>0.000280508453394288</v>
      </c>
      <c r="B8" s="0" t="n">
        <v>0.000405601651999514</v>
      </c>
      <c r="C8" s="0" t="n">
        <v>0.000706737234285083</v>
      </c>
      <c r="D8" s="0" t="n">
        <v>0.00223388202409747</v>
      </c>
      <c r="E8" s="0" t="n">
        <v>0.00302798982971434</v>
      </c>
      <c r="F8" s="0" t="n">
        <v>0.00560852231362876</v>
      </c>
      <c r="G8" s="0" t="n">
        <v>0.00264835999732415</v>
      </c>
      <c r="H8" s="0" t="n">
        <v>0.001250651956727</v>
      </c>
      <c r="I8" s="0" t="n">
        <v>0.000590791678210671</v>
      </c>
      <c r="J8" s="0" t="n">
        <v>0.00027948106235551</v>
      </c>
      <c r="K8" s="0" t="n">
        <v>0.000133056029010974</v>
      </c>
      <c r="L8" s="0" t="n">
        <v>6.51301278263043E-005</v>
      </c>
      <c r="M8" s="0" t="n">
        <v>3.56290808164456E-005</v>
      </c>
      <c r="N8" s="0" t="n">
        <v>2.7148140482956E-005</v>
      </c>
      <c r="O8" s="0" t="n">
        <v>1.58832978437946E-005</v>
      </c>
      <c r="P8" s="0" t="n">
        <v>9.29268285580704E-006</v>
      </c>
      <c r="Q8" s="0" t="n">
        <v>5.43677167967127E-006</v>
      </c>
      <c r="R8" s="0" t="n">
        <v>3.1808247406959E-006</v>
      </c>
      <c r="S8" s="0" t="n">
        <v>1.86094908255388E-006</v>
      </c>
      <c r="T8" s="0" t="n">
        <v>1.08872415442059E-006</v>
      </c>
      <c r="U8" s="0" t="n">
        <v>6.36895191731065E-007</v>
      </c>
      <c r="V8" s="0" t="n">
        <v>3.72495385465255E-007</v>
      </c>
      <c r="W8" s="0" t="n">
        <v>2.17715649779222E-007</v>
      </c>
      <c r="X8" s="0" t="n">
        <v>1.27006519599644E-007</v>
      </c>
      <c r="Y8" s="0" t="n">
        <v>7.36735937593909E-008</v>
      </c>
      <c r="Z8" s="0" t="n">
        <v>4.20217540826154E-008</v>
      </c>
      <c r="AA8" s="0" t="n">
        <v>2.27363163215811E-008</v>
      </c>
      <c r="AB8" s="0" t="n">
        <v>1.01418516494692E-008</v>
      </c>
      <c r="AC8" s="0" t="n">
        <v>5.31989034201097E-010</v>
      </c>
      <c r="AD8" s="0" t="n">
        <v>2.64897126222333E-010</v>
      </c>
      <c r="AE8" s="0" t="n">
        <v>1.31902244956579E-010</v>
      </c>
      <c r="AF8" s="0" t="n">
        <v>6.5679318214042E-011</v>
      </c>
      <c r="AG8" s="0" t="n">
        <v>3.27047751540381E-011</v>
      </c>
      <c r="AH8" s="0" t="n">
        <v>1.62861425714966E-011</v>
      </c>
      <c r="AI8" s="0" t="n">
        <v>8.11193048005887E-012</v>
      </c>
      <c r="AJ8" s="0" t="n">
        <v>4.0441644410616E-012</v>
      </c>
      <c r="AK8" s="0" t="n">
        <v>2.02364759203732E-012</v>
      </c>
      <c r="AL8" s="0" t="n">
        <v>1.02754776511158E-012</v>
      </c>
      <c r="AM8" s="0" t="n">
        <v>5.51616284562745E-013</v>
      </c>
      <c r="AN8" s="0" t="n">
        <v>3.54925672728566E-013</v>
      </c>
      <c r="AO8" s="0" t="n">
        <v>0</v>
      </c>
      <c r="AP8" s="0" t="n">
        <v>0</v>
      </c>
      <c r="AQ8" s="0" t="n">
        <v>0</v>
      </c>
      <c r="AR8" s="0" t="n">
        <v>0</v>
      </c>
      <c r="AS8" s="0" t="n">
        <v>0</v>
      </c>
      <c r="AT8" s="0" t="n">
        <v>0</v>
      </c>
      <c r="AU8" s="0" t="n">
        <v>0</v>
      </c>
      <c r="AV8" s="0" t="n">
        <v>0</v>
      </c>
      <c r="AW8" s="0" t="n">
        <v>0</v>
      </c>
      <c r="AX8" s="0" t="n">
        <v>0</v>
      </c>
      <c r="AY8" s="0" t="n">
        <v>0</v>
      </c>
      <c r="AZ8" s="0" t="n">
        <v>0</v>
      </c>
      <c r="BA8" s="0" t="n">
        <v>0</v>
      </c>
      <c r="BB8" s="0" t="n">
        <v>0</v>
      </c>
      <c r="BC8" s="0" t="n">
        <v>0</v>
      </c>
      <c r="BD8" s="0" t="n">
        <v>0</v>
      </c>
      <c r="BE8" s="0" t="n">
        <v>0</v>
      </c>
      <c r="BF8" s="0" t="n">
        <v>0</v>
      </c>
      <c r="BG8" s="0" t="n">
        <v>0</v>
      </c>
      <c r="BH8" s="0" t="n">
        <v>0</v>
      </c>
    </row>
    <row r="9" customFormat="false" ht="15" hidden="false" customHeight="false" outlineLevel="0" collapsed="false">
      <c r="A9" s="0" t="n">
        <v>0.000132456879965597</v>
      </c>
      <c r="B9" s="0" t="n">
        <v>0.000191526239878521</v>
      </c>
      <c r="C9" s="0" t="n">
        <v>0.000333723308072054</v>
      </c>
      <c r="D9" s="0" t="n">
        <v>0.0010548453693382</v>
      </c>
      <c r="E9" s="0" t="n">
        <v>0.00142982530671815</v>
      </c>
      <c r="F9" s="0" t="n">
        <v>0.00264835999732415</v>
      </c>
      <c r="G9" s="0" t="n">
        <v>0.0054293489636376</v>
      </c>
      <c r="H9" s="0" t="n">
        <v>0.00256393613858682</v>
      </c>
      <c r="I9" s="0" t="n">
        <v>0.00121117000296778</v>
      </c>
      <c r="J9" s="0" t="n">
        <v>0.000572958441371029</v>
      </c>
      <c r="K9" s="0" t="n">
        <v>0.000272775458754238</v>
      </c>
      <c r="L9" s="0" t="n">
        <v>0.000133521950328738</v>
      </c>
      <c r="M9" s="0" t="n">
        <v>7.30424538965927E-005</v>
      </c>
      <c r="N9" s="0" t="n">
        <v>5.565585061878E-005</v>
      </c>
      <c r="O9" s="0" t="n">
        <v>3.25620258478775E-005</v>
      </c>
      <c r="P9" s="0" t="n">
        <v>1.90507401122075E-005</v>
      </c>
      <c r="Q9" s="0" t="n">
        <v>1.114581503813E-005</v>
      </c>
      <c r="R9" s="0" t="n">
        <v>6.5209441038451E-006</v>
      </c>
      <c r="S9" s="0" t="n">
        <v>3.81509386297744E-006</v>
      </c>
      <c r="T9" s="0" t="n">
        <v>2.23197124464313E-006</v>
      </c>
      <c r="U9" s="0" t="n">
        <v>1.3056858783038E-006</v>
      </c>
      <c r="V9" s="0" t="n">
        <v>7.63645213293879E-007</v>
      </c>
      <c r="W9" s="0" t="n">
        <v>4.46334425339014E-007</v>
      </c>
      <c r="X9" s="0" t="n">
        <v>2.60373482555343E-007</v>
      </c>
      <c r="Y9" s="0" t="n">
        <v>1.51036736066531E-007</v>
      </c>
      <c r="Z9" s="0" t="n">
        <v>8.61479433344416E-008</v>
      </c>
      <c r="AA9" s="0" t="n">
        <v>4.66112596407731E-008</v>
      </c>
      <c r="AB9" s="0" t="n">
        <v>2.07916037842466E-008</v>
      </c>
      <c r="AC9" s="0" t="n">
        <v>1.09061989851253E-009</v>
      </c>
      <c r="AD9" s="0" t="n">
        <v>5.43060210537448E-010</v>
      </c>
      <c r="AE9" s="0" t="n">
        <v>2.70410109531958E-010</v>
      </c>
      <c r="AF9" s="0" t="n">
        <v>1.34647834372265E-010</v>
      </c>
      <c r="AG9" s="0" t="n">
        <v>6.70473943376228E-011</v>
      </c>
      <c r="AH9" s="0" t="n">
        <v>3.33878896303942E-011</v>
      </c>
      <c r="AI9" s="0" t="n">
        <v>1.66301036828481E-011</v>
      </c>
      <c r="AJ9" s="0" t="n">
        <v>8.29085926348495E-012</v>
      </c>
      <c r="AK9" s="0" t="n">
        <v>4.14863876802878E-012</v>
      </c>
      <c r="AL9" s="0" t="n">
        <v>2.10655477323081E-012</v>
      </c>
      <c r="AM9" s="0" t="n">
        <v>1.13085732526634E-012</v>
      </c>
      <c r="AN9" s="0" t="n">
        <v>7.2762590257527E-013</v>
      </c>
      <c r="AO9" s="0" t="n">
        <v>0</v>
      </c>
      <c r="AP9" s="0" t="n">
        <v>0</v>
      </c>
      <c r="AQ9" s="0" t="n">
        <v>0</v>
      </c>
      <c r="AR9" s="0" t="n">
        <v>0</v>
      </c>
      <c r="AS9" s="0" t="n">
        <v>0</v>
      </c>
      <c r="AT9" s="0" t="n">
        <v>0</v>
      </c>
      <c r="AU9" s="0" t="n">
        <v>0</v>
      </c>
      <c r="AV9" s="0" t="n">
        <v>0</v>
      </c>
      <c r="AW9" s="0" t="n">
        <v>0</v>
      </c>
      <c r="AX9" s="0" t="n">
        <v>0</v>
      </c>
      <c r="AY9" s="0" t="n">
        <v>0</v>
      </c>
      <c r="AZ9" s="0" t="n">
        <v>0</v>
      </c>
      <c r="BA9" s="0" t="n">
        <v>0</v>
      </c>
      <c r="BB9" s="0" t="n">
        <v>0</v>
      </c>
      <c r="BC9" s="0" t="n">
        <v>0</v>
      </c>
      <c r="BD9" s="0" t="n">
        <v>0</v>
      </c>
      <c r="BE9" s="0" t="n">
        <v>0</v>
      </c>
      <c r="BF9" s="0" t="n">
        <v>0</v>
      </c>
      <c r="BG9" s="0" t="n">
        <v>0</v>
      </c>
      <c r="BH9" s="0" t="n">
        <v>0</v>
      </c>
    </row>
    <row r="10" customFormat="false" ht="15" hidden="false" customHeight="false" outlineLevel="0" collapsed="false">
      <c r="A10" s="0" t="n">
        <v>6.25509584340136E-005</v>
      </c>
      <c r="B10" s="0" t="n">
        <v>9.04456595442675E-005</v>
      </c>
      <c r="C10" s="0" t="n">
        <v>0.000157596289276165</v>
      </c>
      <c r="D10" s="0" t="n">
        <v>0.000498136366105879</v>
      </c>
      <c r="E10" s="0" t="n">
        <v>0.000675215536948001</v>
      </c>
      <c r="F10" s="0" t="n">
        <v>0.001250651956727</v>
      </c>
      <c r="G10" s="0" t="n">
        <v>0.00256393613858682</v>
      </c>
      <c r="H10" s="0" t="n">
        <v>0.00538986700987839</v>
      </c>
      <c r="I10" s="0" t="n">
        <v>0.00254610290174717</v>
      </c>
      <c r="J10" s="0" t="n">
        <v>0.00120446439936651</v>
      </c>
      <c r="K10" s="0" t="n">
        <v>0.000573424362688792</v>
      </c>
      <c r="L10" s="0" t="n">
        <v>0.000280687784824526</v>
      </c>
      <c r="M10" s="0" t="n">
        <v>0.000153548720131072</v>
      </c>
      <c r="N10" s="0" t="n">
        <v>0.000116998870854179</v>
      </c>
      <c r="O10" s="0" t="n">
        <v>6.84513885704722E-005</v>
      </c>
      <c r="P10" s="0" t="n">
        <v>4.00481720660756E-005</v>
      </c>
      <c r="Q10" s="0" t="n">
        <v>2.34305604839812E-005</v>
      </c>
      <c r="R10" s="0" t="n">
        <v>1.37082281300298E-005</v>
      </c>
      <c r="S10" s="0" t="n">
        <v>8.0200314829157E-006</v>
      </c>
      <c r="T10" s="0" t="n">
        <v>4.69201552934539E-006</v>
      </c>
      <c r="U10" s="0" t="n">
        <v>2.74479271726816E-006</v>
      </c>
      <c r="V10" s="0" t="n">
        <v>1.60532319055842E-006</v>
      </c>
      <c r="W10" s="0" t="n">
        <v>9.38277345641587E-007</v>
      </c>
      <c r="X10" s="0" t="n">
        <v>5.47353119584991E-007</v>
      </c>
      <c r="Y10" s="0" t="n">
        <v>3.1750709729198E-007</v>
      </c>
      <c r="Z10" s="0" t="n">
        <v>1.81098877916322E-007</v>
      </c>
      <c r="AA10" s="0" t="n">
        <v>9.79854711846101E-008</v>
      </c>
      <c r="AB10" s="0" t="n">
        <v>4.37077888300839E-008</v>
      </c>
      <c r="AC10" s="0" t="n">
        <v>2.29268433126793E-009</v>
      </c>
      <c r="AD10" s="0" t="n">
        <v>1.14161279959442E-009</v>
      </c>
      <c r="AE10" s="0" t="n">
        <v>5.68451962031795E-010</v>
      </c>
      <c r="AF10" s="0" t="n">
        <v>2.83054600897606E-010</v>
      </c>
      <c r="AG10" s="0" t="n">
        <v>1.40945998381162E-010</v>
      </c>
      <c r="AH10" s="0" t="n">
        <v>7.01875066777249E-011</v>
      </c>
      <c r="AI10" s="0" t="n">
        <v>3.49595474949873E-011</v>
      </c>
      <c r="AJ10" s="0" t="n">
        <v>1.74289164832446E-011</v>
      </c>
      <c r="AK10" s="0" t="n">
        <v>8.7212044384325E-012</v>
      </c>
      <c r="AL10" s="0" t="n">
        <v>4.42836695729742E-012</v>
      </c>
      <c r="AM10" s="0" t="n">
        <v>2.37727082925392E-012</v>
      </c>
      <c r="AN10" s="0" t="n">
        <v>1.52960395105045E-012</v>
      </c>
      <c r="AO10" s="0" t="n">
        <v>0</v>
      </c>
      <c r="AP10" s="0" t="n">
        <v>0</v>
      </c>
      <c r="AQ10" s="0" t="n">
        <v>0</v>
      </c>
      <c r="AR10" s="0" t="n">
        <v>0</v>
      </c>
      <c r="AS10" s="0" t="n">
        <v>0</v>
      </c>
      <c r="AT10" s="0" t="n">
        <v>0</v>
      </c>
      <c r="AU10" s="0" t="n">
        <v>0</v>
      </c>
      <c r="AV10" s="0" t="n">
        <v>0</v>
      </c>
      <c r="AW10" s="0" t="n">
        <v>0</v>
      </c>
      <c r="AX10" s="0" t="n">
        <v>0</v>
      </c>
      <c r="AY10" s="0" t="n">
        <v>0</v>
      </c>
      <c r="AZ10" s="0" t="n">
        <v>0</v>
      </c>
      <c r="BA10" s="0" t="n">
        <v>0</v>
      </c>
      <c r="BB10" s="0" t="n">
        <v>0</v>
      </c>
      <c r="BC10" s="0" t="n">
        <v>0</v>
      </c>
      <c r="BD10" s="0" t="n">
        <v>0</v>
      </c>
      <c r="BE10" s="0" t="n">
        <v>0</v>
      </c>
      <c r="BF10" s="0" t="n">
        <v>0</v>
      </c>
      <c r="BG10" s="0" t="n">
        <v>0</v>
      </c>
      <c r="BH10" s="0" t="n">
        <v>0</v>
      </c>
    </row>
    <row r="11" customFormat="false" ht="15" hidden="false" customHeight="false" outlineLevel="0" collapsed="false">
      <c r="A11" s="0" t="n">
        <v>2.95482572174823E-005</v>
      </c>
      <c r="B11" s="0" t="n">
        <v>4.27253503275756E-005</v>
      </c>
      <c r="C11" s="0" t="n">
        <v>7.44464322951236E-005</v>
      </c>
      <c r="D11" s="0" t="n">
        <v>0.000235313124587946</v>
      </c>
      <c r="E11" s="0" t="n">
        <v>0.000318963016114728</v>
      </c>
      <c r="F11" s="0" t="n">
        <v>0.000590791678210671</v>
      </c>
      <c r="G11" s="0" t="n">
        <v>0.00121117000296778</v>
      </c>
      <c r="H11" s="0" t="n">
        <v>0.00254610290174717</v>
      </c>
      <c r="I11" s="0" t="n">
        <v>0.00538316140627711</v>
      </c>
      <c r="J11" s="0" t="n">
        <v>0.00254656882306494</v>
      </c>
      <c r="K11" s="0" t="n">
        <v>0.00121237672543679</v>
      </c>
      <c r="L11" s="0" t="n">
        <v>0.000593451132491127</v>
      </c>
      <c r="M11" s="0" t="n">
        <v>0.000324644201782113</v>
      </c>
      <c r="N11" s="0" t="n">
        <v>0.000247367773599419</v>
      </c>
      <c r="O11" s="0" t="n">
        <v>0.000144725051334644</v>
      </c>
      <c r="P11" s="0" t="n">
        <v>8.46728441769204E-005</v>
      </c>
      <c r="Q11" s="0" t="n">
        <v>4.95386454484052E-005</v>
      </c>
      <c r="R11" s="0" t="n">
        <v>2.89829623804208E-005</v>
      </c>
      <c r="S11" s="0" t="n">
        <v>1.69565510986744E-005</v>
      </c>
      <c r="T11" s="0" t="n">
        <v>9.9202105688237E-006</v>
      </c>
      <c r="U11" s="0" t="n">
        <v>5.80324629208395E-006</v>
      </c>
      <c r="V11" s="0" t="n">
        <v>3.39409449558604E-006</v>
      </c>
      <c r="W11" s="0" t="n">
        <v>1.98377622207489E-006</v>
      </c>
      <c r="X11" s="0" t="n">
        <v>1.15725495106006E-006</v>
      </c>
      <c r="Y11" s="0" t="n">
        <v>6.71297279928625E-007</v>
      </c>
      <c r="Z11" s="0" t="n">
        <v>3.82892808319041E-007</v>
      </c>
      <c r="AA11" s="0" t="n">
        <v>2.07168220300489E-007</v>
      </c>
      <c r="AB11" s="0" t="n">
        <v>9.24102799703659E-008</v>
      </c>
      <c r="AC11" s="0" t="n">
        <v>4.84736488866517E-009</v>
      </c>
      <c r="AD11" s="0" t="n">
        <v>2.41368326451831E-009</v>
      </c>
      <c r="AE11" s="0" t="n">
        <v>1.20186370363594E-009</v>
      </c>
      <c r="AF11" s="0" t="n">
        <v>5.98455232259292E-010</v>
      </c>
      <c r="AG11" s="0" t="n">
        <v>2.97998583770519E-010</v>
      </c>
      <c r="AH11" s="0" t="n">
        <v>1.48395682236988E-010</v>
      </c>
      <c r="AI11" s="0" t="n">
        <v>7.39140930740807E-011</v>
      </c>
      <c r="AJ11" s="0" t="n">
        <v>3.68495203007886E-011</v>
      </c>
      <c r="AK11" s="0" t="n">
        <v>1.84390234648436E-011</v>
      </c>
      <c r="AL11" s="0" t="n">
        <v>9.36278501587579E-012</v>
      </c>
      <c r="AM11" s="0" t="n">
        <v>5.02620399651815E-012</v>
      </c>
      <c r="AN11" s="0" t="n">
        <v>3.2340032095849E-012</v>
      </c>
      <c r="AO11" s="0" t="n">
        <v>0</v>
      </c>
      <c r="AP11" s="0" t="n">
        <v>0</v>
      </c>
      <c r="AQ11" s="0" t="n">
        <v>0</v>
      </c>
      <c r="AR11" s="0" t="n">
        <v>0</v>
      </c>
      <c r="AS11" s="0" t="n">
        <v>0</v>
      </c>
      <c r="AT11" s="0" t="n">
        <v>0</v>
      </c>
      <c r="AU11" s="0" t="n">
        <v>0</v>
      </c>
      <c r="AV11" s="0" t="n">
        <v>0</v>
      </c>
      <c r="AW11" s="0" t="n">
        <v>0</v>
      </c>
      <c r="AX11" s="0" t="n">
        <v>0</v>
      </c>
      <c r="AY11" s="0" t="n">
        <v>0</v>
      </c>
      <c r="AZ11" s="0" t="n">
        <v>0</v>
      </c>
      <c r="BA11" s="0" t="n">
        <v>0</v>
      </c>
      <c r="BB11" s="0" t="n">
        <v>0</v>
      </c>
      <c r="BC11" s="0" t="n">
        <v>0</v>
      </c>
      <c r="BD11" s="0" t="n">
        <v>0</v>
      </c>
      <c r="BE11" s="0" t="n">
        <v>0</v>
      </c>
      <c r="BF11" s="0" t="n">
        <v>0</v>
      </c>
      <c r="BG11" s="0" t="n">
        <v>0</v>
      </c>
      <c r="BH11" s="0" t="n">
        <v>0</v>
      </c>
    </row>
    <row r="12" customFormat="false" ht="15" hidden="false" customHeight="false" outlineLevel="0" collapsed="false">
      <c r="A12" s="0" t="n">
        <v>1.39781561292592E-005</v>
      </c>
      <c r="B12" s="0" t="n">
        <v>2.02117374693354E-005</v>
      </c>
      <c r="C12" s="0" t="n">
        <v>3.52177743082551E-005</v>
      </c>
      <c r="D12" s="0" t="n">
        <v>0.000111317685186794</v>
      </c>
      <c r="E12" s="0" t="n">
        <v>0.000150889265850616</v>
      </c>
      <c r="F12" s="0" t="n">
        <v>0.00027948106235551</v>
      </c>
      <c r="G12" s="0" t="n">
        <v>0.000572958441371029</v>
      </c>
      <c r="H12" s="0" t="n">
        <v>0.00120446439936651</v>
      </c>
      <c r="I12" s="0" t="n">
        <v>0.00254656882306494</v>
      </c>
      <c r="J12" s="0" t="n">
        <v>0.0053910737323474</v>
      </c>
      <c r="K12" s="0" t="n">
        <v>0.00256659559286727</v>
      </c>
      <c r="L12" s="0" t="n">
        <v>0.00125633314239438</v>
      </c>
      <c r="M12" s="0" t="n">
        <v>0.000687270185959474</v>
      </c>
      <c r="N12" s="0" t="n">
        <v>0.000523676365783844</v>
      </c>
      <c r="O12" s="0" t="n">
        <v>0.000306382225210699</v>
      </c>
      <c r="P12" s="0" t="n">
        <v>0.000179251996628131</v>
      </c>
      <c r="Q12" s="0" t="n">
        <v>0.000104873069910414</v>
      </c>
      <c r="R12" s="0" t="n">
        <v>6.13567894806176E-005</v>
      </c>
      <c r="S12" s="0" t="n">
        <v>3.58969356694034E-005</v>
      </c>
      <c r="T12" s="0" t="n">
        <v>2.10010372123278E-005</v>
      </c>
      <c r="U12" s="0" t="n">
        <v>1.2285443992023E-005</v>
      </c>
      <c r="V12" s="0" t="n">
        <v>7.18528143222785E-006</v>
      </c>
      <c r="W12" s="0" t="n">
        <v>4.19964455105975E-006</v>
      </c>
      <c r="X12" s="0" t="n">
        <v>2.44990306634638E-006</v>
      </c>
      <c r="Y12" s="0" t="n">
        <v>1.42113305544352E-006</v>
      </c>
      <c r="Z12" s="0" t="n">
        <v>8.10582200856888E-007</v>
      </c>
      <c r="AA12" s="0" t="n">
        <v>4.38574108236714E-007</v>
      </c>
      <c r="AB12" s="0" t="n">
        <v>1.95632110326203E-007</v>
      </c>
      <c r="AC12" s="0" t="n">
        <v>1.02618477402602E-008</v>
      </c>
      <c r="AD12" s="0" t="n">
        <v>5.1097556554117E-009</v>
      </c>
      <c r="AE12" s="0" t="n">
        <v>2.54433957717869E-009</v>
      </c>
      <c r="AF12" s="0" t="n">
        <v>1.26692679710729E-009</v>
      </c>
      <c r="AG12" s="0" t="n">
        <v>6.30861543065788E-010</v>
      </c>
      <c r="AH12" s="0" t="n">
        <v>3.1415293286232E-010</v>
      </c>
      <c r="AI12" s="0" t="n">
        <v>1.56475773210154E-010</v>
      </c>
      <c r="AJ12" s="0" t="n">
        <v>7.80102540892993E-011</v>
      </c>
      <c r="AK12" s="0" t="n">
        <v>3.90353224115164E-011</v>
      </c>
      <c r="AL12" s="0" t="n">
        <v>1.98209700454723E-011</v>
      </c>
      <c r="AM12" s="0" t="n">
        <v>1.06404492561235E-011</v>
      </c>
      <c r="AN12" s="0" t="n">
        <v>6.84636896344967E-012</v>
      </c>
      <c r="AO12" s="0" t="n">
        <v>0</v>
      </c>
      <c r="AP12" s="0" t="n">
        <v>0</v>
      </c>
      <c r="AQ12" s="0" t="n">
        <v>0</v>
      </c>
      <c r="AR12" s="0" t="n">
        <v>0</v>
      </c>
      <c r="AS12" s="0" t="n">
        <v>0</v>
      </c>
      <c r="AT12" s="0" t="n">
        <v>0</v>
      </c>
      <c r="AU12" s="0" t="n">
        <v>0</v>
      </c>
      <c r="AV12" s="0" t="n">
        <v>0</v>
      </c>
      <c r="AW12" s="0" t="n">
        <v>0</v>
      </c>
      <c r="AX12" s="0" t="n">
        <v>0</v>
      </c>
      <c r="AY12" s="0" t="n">
        <v>0</v>
      </c>
      <c r="AZ12" s="0" t="n">
        <v>0</v>
      </c>
      <c r="BA12" s="0" t="n">
        <v>0</v>
      </c>
      <c r="BB12" s="0" t="n">
        <v>0</v>
      </c>
      <c r="BC12" s="0" t="n">
        <v>0</v>
      </c>
      <c r="BD12" s="0" t="n">
        <v>0</v>
      </c>
      <c r="BE12" s="0" t="n">
        <v>0</v>
      </c>
      <c r="BF12" s="0" t="n">
        <v>0</v>
      </c>
      <c r="BG12" s="0" t="n">
        <v>0</v>
      </c>
      <c r="BH12" s="0" t="n">
        <v>0</v>
      </c>
    </row>
    <row r="13" customFormat="false" ht="15" hidden="false" customHeight="false" outlineLevel="0" collapsed="false">
      <c r="A13" s="0" t="n">
        <v>6.65475482230993E-006</v>
      </c>
      <c r="B13" s="0" t="n">
        <v>9.62245350155853E-006</v>
      </c>
      <c r="C13" s="0" t="n">
        <v>1.67665642908586E-005</v>
      </c>
      <c r="D13" s="0" t="n">
        <v>5.29963963383245E-005</v>
      </c>
      <c r="E13" s="0" t="n">
        <v>7.18357314275764E-005</v>
      </c>
      <c r="F13" s="0" t="n">
        <v>0.000133056029010974</v>
      </c>
      <c r="G13" s="0" t="n">
        <v>0.000272775458754238</v>
      </c>
      <c r="H13" s="0" t="n">
        <v>0.000573424362688792</v>
      </c>
      <c r="I13" s="0" t="n">
        <v>0.00121237672543679</v>
      </c>
      <c r="J13" s="0" t="n">
        <v>0.00256659559286727</v>
      </c>
      <c r="K13" s="0" t="n">
        <v>0.00543503014930499</v>
      </c>
      <c r="L13" s="0" t="n">
        <v>0.00266041464633562</v>
      </c>
      <c r="M13" s="0" t="n">
        <v>0.00145536530639611</v>
      </c>
      <c r="N13" s="0" t="n">
        <v>0.00110893856610033</v>
      </c>
      <c r="O13" s="0" t="n">
        <v>0.000648795874137314</v>
      </c>
      <c r="P13" s="0" t="n">
        <v>0.000379584539420423</v>
      </c>
      <c r="Q13" s="0" t="n">
        <v>0.000222079512018684</v>
      </c>
      <c r="R13" s="0" t="n">
        <v>0.000129929312439586</v>
      </c>
      <c r="S13" s="0" t="n">
        <v>7.60154533784233E-005</v>
      </c>
      <c r="T13" s="0" t="n">
        <v>4.44718563114825E-005</v>
      </c>
      <c r="U13" s="0" t="n">
        <v>2.6015691244778E-005</v>
      </c>
      <c r="V13" s="0" t="n">
        <v>1.52155724586796E-005</v>
      </c>
      <c r="W13" s="0" t="n">
        <v>8.89317928184978E-006</v>
      </c>
      <c r="X13" s="0" t="n">
        <v>5.18792172225003E-006</v>
      </c>
      <c r="Y13" s="0" t="n">
        <v>3.00939541234101E-006</v>
      </c>
      <c r="Z13" s="0" t="n">
        <v>1.71649118092092E-006</v>
      </c>
      <c r="AA13" s="0" t="n">
        <v>9.28725782743273E-007</v>
      </c>
      <c r="AB13" s="0" t="n">
        <v>4.14271114915789E-007</v>
      </c>
      <c r="AC13" s="0" t="n">
        <v>2.17305180492358E-008</v>
      </c>
      <c r="AD13" s="0" t="n">
        <v>1.08204331527427E-008</v>
      </c>
      <c r="AE13" s="0" t="n">
        <v>5.38790074699205E-009</v>
      </c>
      <c r="AF13" s="0" t="n">
        <v>2.68284779977669E-009</v>
      </c>
      <c r="AG13" s="0" t="n">
        <v>1.33591420328483E-009</v>
      </c>
      <c r="AH13" s="0" t="n">
        <v>6.65251146828254E-010</v>
      </c>
      <c r="AI13" s="0" t="n">
        <v>3.31353543735699E-010</v>
      </c>
      <c r="AJ13" s="0" t="n">
        <v>1.6519473660306E-010</v>
      </c>
      <c r="AK13" s="0" t="n">
        <v>8.26613100965471E-011</v>
      </c>
      <c r="AL13" s="0" t="n">
        <v>4.19729427125157E-011</v>
      </c>
      <c r="AM13" s="0" t="n">
        <v>2.25322456992825E-011</v>
      </c>
      <c r="AN13" s="0" t="n">
        <v>1.44978904479632E-011</v>
      </c>
      <c r="AO13" s="0" t="n">
        <v>0</v>
      </c>
      <c r="AP13" s="0" t="n">
        <v>0</v>
      </c>
      <c r="AQ13" s="0" t="n">
        <v>0</v>
      </c>
      <c r="AR13" s="0" t="n">
        <v>0</v>
      </c>
      <c r="AS13" s="0" t="n">
        <v>0</v>
      </c>
      <c r="AT13" s="0" t="n">
        <v>0</v>
      </c>
      <c r="AU13" s="0" t="n">
        <v>0</v>
      </c>
      <c r="AV13" s="0" t="n">
        <v>0</v>
      </c>
      <c r="AW13" s="0" t="n">
        <v>0</v>
      </c>
      <c r="AX13" s="0" t="n">
        <v>0</v>
      </c>
      <c r="AY13" s="0" t="n">
        <v>0</v>
      </c>
      <c r="AZ13" s="0" t="n">
        <v>0</v>
      </c>
      <c r="BA13" s="0" t="n">
        <v>0</v>
      </c>
      <c r="BB13" s="0" t="n">
        <v>0</v>
      </c>
      <c r="BC13" s="0" t="n">
        <v>0</v>
      </c>
      <c r="BD13" s="0" t="n">
        <v>0</v>
      </c>
      <c r="BE13" s="0" t="n">
        <v>0</v>
      </c>
      <c r="BF13" s="0" t="n">
        <v>0</v>
      </c>
      <c r="BG13" s="0" t="n">
        <v>0</v>
      </c>
      <c r="BH13" s="0" t="n">
        <v>0</v>
      </c>
    </row>
    <row r="14" customFormat="false" ht="15" hidden="false" customHeight="false" outlineLevel="0" collapsed="false">
      <c r="A14" s="0" t="n">
        <v>3.25746255507155E-006</v>
      </c>
      <c r="B14" s="0" t="n">
        <v>4.71013325151533E-006</v>
      </c>
      <c r="C14" s="0" t="n">
        <v>8.20713261615154E-006</v>
      </c>
      <c r="D14" s="0" t="n">
        <v>2.59414180139397E-005</v>
      </c>
      <c r="E14" s="0" t="n">
        <v>3.51631594986819E-005</v>
      </c>
      <c r="F14" s="0" t="n">
        <v>6.51301278263043E-005</v>
      </c>
      <c r="G14" s="0" t="n">
        <v>0.000133521950328737</v>
      </c>
      <c r="H14" s="0" t="n">
        <v>0.000280687784824526</v>
      </c>
      <c r="I14" s="0" t="n">
        <v>0.000593451132491127</v>
      </c>
      <c r="J14" s="0" t="n">
        <v>0.00125633314239438</v>
      </c>
      <c r="K14" s="0" t="n">
        <v>0.00266041464633562</v>
      </c>
      <c r="L14" s="0" t="n">
        <v>0.00563406231330672</v>
      </c>
      <c r="M14" s="0" t="n">
        <v>0.00308208302647648</v>
      </c>
      <c r="N14" s="0" t="n">
        <v>0.00234844180836392</v>
      </c>
      <c r="O14" s="0" t="n">
        <v>0.00137397995028358</v>
      </c>
      <c r="P14" s="0" t="n">
        <v>0.00080386076328671</v>
      </c>
      <c r="Q14" s="0" t="n">
        <v>0.000470306315199923</v>
      </c>
      <c r="R14" s="0" t="n">
        <v>0.000275156297014829</v>
      </c>
      <c r="S14" s="0" t="n">
        <v>0.000160980846236956</v>
      </c>
      <c r="T14" s="0" t="n">
        <v>9.41797587802435E-005</v>
      </c>
      <c r="U14" s="0" t="n">
        <v>5.50944289074316E-005</v>
      </c>
      <c r="V14" s="0" t="n">
        <v>3.22226023988066E-005</v>
      </c>
      <c r="W14" s="0" t="n">
        <v>1.88334274532592E-005</v>
      </c>
      <c r="X14" s="0" t="n">
        <v>1.09866611582422E-005</v>
      </c>
      <c r="Y14" s="0" t="n">
        <v>6.37311228979368E-006</v>
      </c>
      <c r="Z14" s="0" t="n">
        <v>3.63507932377016E-006</v>
      </c>
      <c r="AA14" s="0" t="n">
        <v>1.96679827302757E-006</v>
      </c>
      <c r="AB14" s="0" t="n">
        <v>8.77317856918819E-007</v>
      </c>
      <c r="AC14" s="0" t="n">
        <v>4.6019552989029E-008</v>
      </c>
      <c r="AD14" s="0" t="n">
        <v>2.29148470233732E-008</v>
      </c>
      <c r="AE14" s="0" t="n">
        <v>1.14101644224054E-008</v>
      </c>
      <c r="AF14" s="0" t="n">
        <v>5.68156986426125E-009</v>
      </c>
      <c r="AG14" s="0" t="n">
        <v>2.82911683594329E-009</v>
      </c>
      <c r="AH14" s="0" t="n">
        <v>1.40882791349522E-009</v>
      </c>
      <c r="AI14" s="0" t="n">
        <v>7.01720130624487E-010</v>
      </c>
      <c r="AJ14" s="0" t="n">
        <v>3.49839240711548E-010</v>
      </c>
      <c r="AK14" s="0" t="n">
        <v>1.75055032351812E-010</v>
      </c>
      <c r="AL14" s="0" t="n">
        <v>8.88877134400402E-011</v>
      </c>
      <c r="AM14" s="0" t="n">
        <v>4.77174024370034E-011</v>
      </c>
      <c r="AN14" s="0" t="n">
        <v>3.07027396303902E-011</v>
      </c>
      <c r="AO14" s="0" t="n">
        <v>0</v>
      </c>
      <c r="AP14" s="0" t="n">
        <v>0</v>
      </c>
      <c r="AQ14" s="0" t="n">
        <v>0</v>
      </c>
      <c r="AR14" s="0" t="n">
        <v>0</v>
      </c>
      <c r="AS14" s="0" t="n">
        <v>0</v>
      </c>
      <c r="AT14" s="0" t="n">
        <v>0</v>
      </c>
      <c r="AU14" s="0" t="n">
        <v>0</v>
      </c>
      <c r="AV14" s="0" t="n">
        <v>0</v>
      </c>
      <c r="AW14" s="0" t="n">
        <v>0</v>
      </c>
      <c r="AX14" s="0" t="n">
        <v>0</v>
      </c>
      <c r="AY14" s="0" t="n">
        <v>0</v>
      </c>
      <c r="AZ14" s="0" t="n">
        <v>0</v>
      </c>
      <c r="BA14" s="0" t="n">
        <v>0</v>
      </c>
      <c r="BB14" s="0" t="n">
        <v>0</v>
      </c>
      <c r="BC14" s="0" t="n">
        <v>0</v>
      </c>
      <c r="BD14" s="0" t="n">
        <v>0</v>
      </c>
      <c r="BE14" s="0" t="n">
        <v>0</v>
      </c>
      <c r="BF14" s="0" t="n">
        <v>0</v>
      </c>
      <c r="BG14" s="0" t="n">
        <v>0</v>
      </c>
      <c r="BH14" s="0" t="n">
        <v>0</v>
      </c>
    </row>
    <row r="15" customFormat="false" ht="15" hidden="false" customHeight="false" outlineLevel="0" collapsed="false">
      <c r="A15" s="0" t="n">
        <v>1.78197710498452E-006</v>
      </c>
      <c r="B15" s="0" t="n">
        <v>2.57665267788236E-006</v>
      </c>
      <c r="C15" s="0" t="n">
        <v>4.48966708666665E-006</v>
      </c>
      <c r="D15" s="0" t="n">
        <v>1.41911110842096E-005</v>
      </c>
      <c r="E15" s="0" t="n">
        <v>1.92358144126676E-005</v>
      </c>
      <c r="F15" s="0" t="n">
        <v>3.56290808164456E-005</v>
      </c>
      <c r="G15" s="0" t="n">
        <v>7.30424538965927E-005</v>
      </c>
      <c r="H15" s="0" t="n">
        <v>0.000153548720131072</v>
      </c>
      <c r="I15" s="0" t="n">
        <v>0.000324644201782113</v>
      </c>
      <c r="J15" s="0" t="n">
        <v>0.000687270185959474</v>
      </c>
      <c r="K15" s="0" t="n">
        <v>0.00145536530639611</v>
      </c>
      <c r="L15" s="0" t="n">
        <v>0.00308208302647647</v>
      </c>
      <c r="M15" s="0" t="n">
        <v>0.00652713881527452</v>
      </c>
      <c r="N15" s="0" t="n">
        <v>0.00497345644199264</v>
      </c>
      <c r="O15" s="0" t="n">
        <v>0.00290977166671516</v>
      </c>
      <c r="P15" s="0" t="n">
        <v>0.00170239112478527</v>
      </c>
      <c r="Q15" s="0" t="n">
        <v>0.000995999971006487</v>
      </c>
      <c r="R15" s="0" t="n">
        <v>0.000582717380123895</v>
      </c>
      <c r="S15" s="0" t="n">
        <v>0.000340920189677763</v>
      </c>
      <c r="T15" s="0" t="n">
        <v>0.000199450940765372</v>
      </c>
      <c r="U15" s="0" t="n">
        <v>0.000116677254421077</v>
      </c>
      <c r="V15" s="0" t="n">
        <v>6.82400172349848E-005</v>
      </c>
      <c r="W15" s="0" t="n">
        <v>3.98848422637595E-005</v>
      </c>
      <c r="X15" s="0" t="n">
        <v>2.32672065872976E-005</v>
      </c>
      <c r="Y15" s="0" t="n">
        <v>1.34967774208119E-005</v>
      </c>
      <c r="Z15" s="0" t="n">
        <v>7.69825703816522E-006</v>
      </c>
      <c r="AA15" s="0" t="n">
        <v>4.16522372674997E-006</v>
      </c>
      <c r="AB15" s="0" t="n">
        <v>1.85795625492115E-006</v>
      </c>
      <c r="AC15" s="0" t="n">
        <v>9.74587666834115E-008</v>
      </c>
      <c r="AD15" s="0" t="n">
        <v>4.85283446836043E-008</v>
      </c>
      <c r="AE15" s="0" t="n">
        <v>2.41640885240167E-008</v>
      </c>
      <c r="AF15" s="0" t="n">
        <v>1.20322505507289E-008</v>
      </c>
      <c r="AG15" s="0" t="n">
        <v>5.99141494703437E-009</v>
      </c>
      <c r="AH15" s="0" t="n">
        <v>2.98357159077884E-009</v>
      </c>
      <c r="AI15" s="0" t="n">
        <v>1.48608089487286E-009</v>
      </c>
      <c r="AJ15" s="0" t="n">
        <v>7.40878577098234E-010</v>
      </c>
      <c r="AK15" s="0" t="n">
        <v>3.70726059829385E-010</v>
      </c>
      <c r="AL15" s="0" t="n">
        <v>1.88243613040745E-010</v>
      </c>
      <c r="AM15" s="0" t="n">
        <v>1.01054419019564E-010</v>
      </c>
      <c r="AN15" s="0" t="n">
        <v>6.50212995092125E-011</v>
      </c>
      <c r="AO15" s="0" t="n">
        <v>0</v>
      </c>
      <c r="AP15" s="0" t="n">
        <v>0</v>
      </c>
      <c r="AQ15" s="0" t="n">
        <v>0</v>
      </c>
      <c r="AR15" s="0" t="n">
        <v>0</v>
      </c>
      <c r="AS15" s="0" t="n">
        <v>0</v>
      </c>
      <c r="AT15" s="0" t="n">
        <v>0</v>
      </c>
      <c r="AU15" s="0" t="n">
        <v>0</v>
      </c>
      <c r="AV15" s="0" t="n">
        <v>0</v>
      </c>
      <c r="AW15" s="0" t="n">
        <v>0</v>
      </c>
      <c r="AX15" s="0" t="n">
        <v>0</v>
      </c>
      <c r="AY15" s="0" t="n">
        <v>0</v>
      </c>
      <c r="AZ15" s="0" t="n">
        <v>0</v>
      </c>
      <c r="BA15" s="0" t="n">
        <v>0</v>
      </c>
      <c r="BB15" s="0" t="n">
        <v>0</v>
      </c>
      <c r="BC15" s="0" t="n">
        <v>0</v>
      </c>
      <c r="BD15" s="0" t="n">
        <v>0</v>
      </c>
      <c r="BE15" s="0" t="n">
        <v>0</v>
      </c>
      <c r="BF15" s="0" t="n">
        <v>0</v>
      </c>
      <c r="BG15" s="0" t="n">
        <v>0</v>
      </c>
      <c r="BH15" s="0" t="n">
        <v>0</v>
      </c>
    </row>
    <row r="16" customFormat="false" ht="15" hidden="false" customHeight="false" outlineLevel="0" collapsed="false">
      <c r="A16" s="0" t="n">
        <v>1.35780558114205E-006</v>
      </c>
      <c r="B16" s="0" t="n">
        <v>1.96332117674636E-006</v>
      </c>
      <c r="C16" s="0" t="n">
        <v>3.42097269975795E-006</v>
      </c>
      <c r="D16" s="0" t="n">
        <v>1.0813141077317E-005</v>
      </c>
      <c r="E16" s="0" t="n">
        <v>1.46570324019733E-005</v>
      </c>
      <c r="F16" s="0" t="n">
        <v>2.7148140482956E-005</v>
      </c>
      <c r="G16" s="0" t="n">
        <v>5.565585061878E-005</v>
      </c>
      <c r="H16" s="0" t="n">
        <v>0.000116998870854179</v>
      </c>
      <c r="I16" s="0" t="n">
        <v>0.000247367773599419</v>
      </c>
      <c r="J16" s="0" t="n">
        <v>0.000523676365783844</v>
      </c>
      <c r="K16" s="0" t="n">
        <v>0.00110893856610033</v>
      </c>
      <c r="L16" s="0" t="n">
        <v>0.00234844180836392</v>
      </c>
      <c r="M16" s="0" t="n">
        <v>0.00497345644199264</v>
      </c>
      <c r="N16" s="0" t="n">
        <v>0.0105326636667675</v>
      </c>
      <c r="O16" s="0" t="n">
        <v>0.0061622428325362</v>
      </c>
      <c r="P16" s="0" t="n">
        <v>0.00360528203187987</v>
      </c>
      <c r="Q16" s="0" t="n">
        <v>0.00210930422917676</v>
      </c>
      <c r="R16" s="0" t="n">
        <v>0.00123406452820281</v>
      </c>
      <c r="S16" s="0" t="n">
        <v>0.000721992388385686</v>
      </c>
      <c r="T16" s="0" t="n">
        <v>0.000422392294293494</v>
      </c>
      <c r="U16" s="0" t="n">
        <v>0.000247096218236243</v>
      </c>
      <c r="V16" s="0" t="n">
        <v>0.000144517029259945</v>
      </c>
      <c r="W16" s="0" t="n">
        <v>8.44671374658583E-005</v>
      </c>
      <c r="X16" s="0" t="n">
        <v>4.92747175545817E-005</v>
      </c>
      <c r="Y16" s="0" t="n">
        <v>2.85831430950821E-005</v>
      </c>
      <c r="Z16" s="0" t="n">
        <v>1.63031793178495E-005</v>
      </c>
      <c r="AA16" s="0" t="n">
        <v>8.82100831129832E-006</v>
      </c>
      <c r="AB16" s="0" t="n">
        <v>3.9347340363578E-006</v>
      </c>
      <c r="AC16" s="0" t="n">
        <v>2.06395777831134E-007</v>
      </c>
      <c r="AD16" s="0" t="n">
        <v>1.0277213419257E-007</v>
      </c>
      <c r="AE16" s="0" t="n">
        <v>5.11741120498267E-008</v>
      </c>
      <c r="AF16" s="0" t="n">
        <v>2.54816041284819E-008</v>
      </c>
      <c r="AG16" s="0" t="n">
        <v>1.26884711389717E-008</v>
      </c>
      <c r="AH16" s="0" t="n">
        <v>6.3185344956606E-009</v>
      </c>
      <c r="AI16" s="0" t="n">
        <v>3.14718554990167E-009</v>
      </c>
      <c r="AJ16" s="0" t="n">
        <v>1.5690144191476E-009</v>
      </c>
      <c r="AK16" s="0" t="n">
        <v>7.85114526734324E-010</v>
      </c>
      <c r="AL16" s="0" t="n">
        <v>3.9865769142655E-010</v>
      </c>
      <c r="AM16" s="0" t="n">
        <v>2.14010561867355E-010</v>
      </c>
      <c r="AN16" s="0" t="n">
        <v>1.37700508066036E-010</v>
      </c>
      <c r="AO16" s="0" t="n">
        <v>0</v>
      </c>
      <c r="AP16" s="0" t="n">
        <v>0</v>
      </c>
      <c r="AQ16" s="0" t="n">
        <v>0</v>
      </c>
      <c r="AR16" s="0" t="n">
        <v>0</v>
      </c>
      <c r="AS16" s="0" t="n">
        <v>0</v>
      </c>
      <c r="AT16" s="0" t="n">
        <v>0</v>
      </c>
      <c r="AU16" s="0" t="n">
        <v>0</v>
      </c>
      <c r="AV16" s="0" t="n">
        <v>0</v>
      </c>
      <c r="AW16" s="0" t="n">
        <v>0</v>
      </c>
      <c r="AX16" s="0" t="n">
        <v>0</v>
      </c>
      <c r="AY16" s="0" t="n">
        <v>0</v>
      </c>
      <c r="AZ16" s="0" t="n">
        <v>0</v>
      </c>
      <c r="BA16" s="0" t="n">
        <v>0</v>
      </c>
      <c r="BB16" s="0" t="n">
        <v>0</v>
      </c>
      <c r="BC16" s="0" t="n">
        <v>0</v>
      </c>
      <c r="BD16" s="0" t="n">
        <v>0</v>
      </c>
      <c r="BE16" s="0" t="n">
        <v>0</v>
      </c>
      <c r="BF16" s="0" t="n">
        <v>0</v>
      </c>
      <c r="BG16" s="0" t="n">
        <v>0</v>
      </c>
      <c r="BH16" s="0" t="n">
        <v>0</v>
      </c>
    </row>
    <row r="17" customFormat="false" ht="15" hidden="false" customHeight="false" outlineLevel="0" collapsed="false">
      <c r="A17" s="0" t="n">
        <v>7.94398072044218E-007</v>
      </c>
      <c r="B17" s="0" t="n">
        <v>1.14866117747068E-006</v>
      </c>
      <c r="C17" s="0" t="n">
        <v>2.00147514117435E-006</v>
      </c>
      <c r="D17" s="0" t="n">
        <v>6.32633901632499E-006</v>
      </c>
      <c r="E17" s="0" t="n">
        <v>8.57524703369082E-006</v>
      </c>
      <c r="F17" s="0" t="n">
        <v>1.58832978437946E-005</v>
      </c>
      <c r="G17" s="0" t="n">
        <v>3.25620258478775E-005</v>
      </c>
      <c r="H17" s="0" t="n">
        <v>6.84513885704722E-005</v>
      </c>
      <c r="I17" s="0" t="n">
        <v>0.000144725051334644</v>
      </c>
      <c r="J17" s="0" t="n">
        <v>0.000306382225210699</v>
      </c>
      <c r="K17" s="0" t="n">
        <v>0.000648795874137315</v>
      </c>
      <c r="L17" s="0" t="n">
        <v>0.00137397995028358</v>
      </c>
      <c r="M17" s="0" t="n">
        <v>0.00290977166671516</v>
      </c>
      <c r="N17" s="0" t="n">
        <v>0.0061622428325362</v>
      </c>
      <c r="O17" s="0" t="n">
        <v>0.170765354608081</v>
      </c>
      <c r="P17" s="0" t="n">
        <v>0.0999079850254332</v>
      </c>
      <c r="Q17" s="0" t="n">
        <v>0.0584521081788412</v>
      </c>
      <c r="R17" s="0" t="n">
        <v>0.0341978517391654</v>
      </c>
      <c r="S17" s="0" t="n">
        <v>0.0200075345255867</v>
      </c>
      <c r="T17" s="0" t="n">
        <v>0.0117051489009664</v>
      </c>
      <c r="U17" s="0" t="n">
        <v>0.00684742138148774</v>
      </c>
      <c r="V17" s="0" t="n">
        <v>0.00400479215427542</v>
      </c>
      <c r="W17" s="0" t="n">
        <v>0.00234071604674987</v>
      </c>
      <c r="X17" s="0" t="n">
        <v>0.00136547923298214</v>
      </c>
      <c r="Y17" s="0" t="n">
        <v>0.000792083450634863</v>
      </c>
      <c r="Z17" s="0" t="n">
        <v>0.000451786512331564</v>
      </c>
      <c r="AA17" s="0" t="n">
        <v>0.000244443890514411</v>
      </c>
      <c r="AB17" s="0" t="n">
        <v>0.00010903761362007</v>
      </c>
      <c r="AC17" s="0" t="n">
        <v>5.71954873392071E-006</v>
      </c>
      <c r="AD17" s="0" t="n">
        <v>2.84797603991864E-006</v>
      </c>
      <c r="AE17" s="0" t="n">
        <v>1.41811441522594E-006</v>
      </c>
      <c r="AF17" s="0" t="n">
        <v>7.06134971184195E-007</v>
      </c>
      <c r="AG17" s="0" t="n">
        <v>3.51617314079318E-007</v>
      </c>
      <c r="AH17" s="0" t="n">
        <v>1.75096440221068E-007</v>
      </c>
      <c r="AI17" s="0" t="n">
        <v>8.72134174279525E-008</v>
      </c>
      <c r="AJ17" s="0" t="n">
        <v>4.34798353379168E-008</v>
      </c>
      <c r="AK17" s="0" t="n">
        <v>2.1756747374164E-008</v>
      </c>
      <c r="AL17" s="0" t="n">
        <v>1.10474260579691E-008</v>
      </c>
      <c r="AM17" s="0" t="n">
        <v>5.9305662695075E-009</v>
      </c>
      <c r="AN17" s="0" t="n">
        <v>3.81589572638308E-009</v>
      </c>
      <c r="AO17" s="0" t="n">
        <v>0</v>
      </c>
      <c r="AP17" s="0" t="n">
        <v>0</v>
      </c>
      <c r="AQ17" s="0" t="n">
        <v>0</v>
      </c>
      <c r="AR17" s="0" t="n">
        <v>0</v>
      </c>
      <c r="AS17" s="0" t="n">
        <v>0</v>
      </c>
      <c r="AT17" s="0" t="n">
        <v>0</v>
      </c>
      <c r="AU17" s="0" t="n">
        <v>0</v>
      </c>
      <c r="AV17" s="0" t="n">
        <v>0</v>
      </c>
      <c r="AW17" s="0" t="n">
        <v>0</v>
      </c>
      <c r="AX17" s="0" t="n">
        <v>0</v>
      </c>
      <c r="AY17" s="0" t="n">
        <v>0</v>
      </c>
      <c r="AZ17" s="0" t="n">
        <v>0</v>
      </c>
      <c r="BA17" s="0" t="n">
        <v>0</v>
      </c>
      <c r="BB17" s="0" t="n">
        <v>0</v>
      </c>
      <c r="BC17" s="0" t="n">
        <v>0</v>
      </c>
      <c r="BD17" s="0" t="n">
        <v>0</v>
      </c>
      <c r="BE17" s="0" t="n">
        <v>0</v>
      </c>
      <c r="BF17" s="0" t="n">
        <v>0</v>
      </c>
      <c r="BG17" s="0" t="n">
        <v>0</v>
      </c>
      <c r="BH17" s="0" t="n">
        <v>0</v>
      </c>
    </row>
    <row r="18" customFormat="false" ht="15" hidden="false" customHeight="false" outlineLevel="0" collapsed="false">
      <c r="A18" s="0" t="n">
        <v>4.64770567005111E-007</v>
      </c>
      <c r="B18" s="0" t="n">
        <v>6.72035753279234E-007</v>
      </c>
      <c r="C18" s="0" t="n">
        <v>1.17098312413636E-006</v>
      </c>
      <c r="D18" s="0" t="n">
        <v>3.70128815156573E-006</v>
      </c>
      <c r="E18" s="0" t="n">
        <v>5.0170343638945E-006</v>
      </c>
      <c r="F18" s="0" t="n">
        <v>9.29268285580705E-006</v>
      </c>
      <c r="G18" s="0" t="n">
        <v>1.90507401122075E-005</v>
      </c>
      <c r="H18" s="0" t="n">
        <v>4.00481720660756E-005</v>
      </c>
      <c r="I18" s="0" t="n">
        <v>8.46728441769204E-005</v>
      </c>
      <c r="J18" s="0" t="n">
        <v>0.000179251996628131</v>
      </c>
      <c r="K18" s="0" t="n">
        <v>0.000379584539420423</v>
      </c>
      <c r="L18" s="0" t="n">
        <v>0.000803860763286709</v>
      </c>
      <c r="M18" s="0" t="n">
        <v>0.00170239112478527</v>
      </c>
      <c r="N18" s="0" t="n">
        <v>0.00360528203187987</v>
      </c>
      <c r="O18" s="0" t="n">
        <v>0.0999079850254332</v>
      </c>
      <c r="P18" s="0" t="n">
        <v>0.225612180755043</v>
      </c>
      <c r="Q18" s="0" t="n">
        <v>0.131996532535422</v>
      </c>
      <c r="R18" s="0" t="n">
        <v>0.0772255781762251</v>
      </c>
      <c r="S18" s="0" t="n">
        <v>0.0451810082517461</v>
      </c>
      <c r="T18" s="0" t="n">
        <v>0.0264325636127809</v>
      </c>
      <c r="U18" s="0" t="n">
        <v>0.0154628448370056</v>
      </c>
      <c r="V18" s="0" t="n">
        <v>0.00904362039897766</v>
      </c>
      <c r="W18" s="0" t="n">
        <v>0.0052858042497917</v>
      </c>
      <c r="X18" s="0" t="n">
        <v>0.00308352477983015</v>
      </c>
      <c r="Y18" s="0" t="n">
        <v>0.00178868260221862</v>
      </c>
      <c r="Z18" s="0" t="n">
        <v>0.00102022416183142</v>
      </c>
      <c r="AA18" s="0" t="n">
        <v>0.000552003117640335</v>
      </c>
      <c r="AB18" s="0" t="n">
        <v>0.000246228705211974</v>
      </c>
      <c r="AC18" s="0" t="n">
        <v>1.29158831745641E-005</v>
      </c>
      <c r="AD18" s="0" t="n">
        <v>6.43129860882077E-006</v>
      </c>
      <c r="AE18" s="0" t="n">
        <v>3.2023855320257E-006</v>
      </c>
      <c r="AF18" s="0" t="n">
        <v>1.59459377261697E-006</v>
      </c>
      <c r="AG18" s="0" t="n">
        <v>7.94022109448721E-007</v>
      </c>
      <c r="AH18" s="0" t="n">
        <v>3.95402726925817E-007</v>
      </c>
      <c r="AI18" s="0" t="n">
        <v>1.96945312149087E-007</v>
      </c>
      <c r="AJ18" s="0" t="n">
        <v>9.818615065613E-008</v>
      </c>
      <c r="AK18" s="0" t="n">
        <v>4.91310801631333E-008</v>
      </c>
      <c r="AL18" s="0" t="n">
        <v>2.49472940929997E-008</v>
      </c>
      <c r="AM18" s="0" t="n">
        <v>1.33924029078884E-008</v>
      </c>
      <c r="AN18" s="0" t="n">
        <v>8.61705454417857E-009</v>
      </c>
      <c r="AO18" s="0" t="n">
        <v>0</v>
      </c>
      <c r="AP18" s="0" t="n">
        <v>0</v>
      </c>
      <c r="AQ18" s="0" t="n">
        <v>0</v>
      </c>
      <c r="AR18" s="0" t="n">
        <v>0</v>
      </c>
      <c r="AS18" s="0" t="n">
        <v>0</v>
      </c>
      <c r="AT18" s="0" t="n">
        <v>0</v>
      </c>
      <c r="AU18" s="0" t="n">
        <v>0</v>
      </c>
      <c r="AV18" s="0" t="n">
        <v>0</v>
      </c>
      <c r="AW18" s="0" t="n">
        <v>0</v>
      </c>
      <c r="AX18" s="0" t="n">
        <v>0</v>
      </c>
      <c r="AY18" s="0" t="n">
        <v>0</v>
      </c>
      <c r="AZ18" s="0" t="n">
        <v>0</v>
      </c>
      <c r="BA18" s="0" t="n">
        <v>0</v>
      </c>
      <c r="BB18" s="0" t="n">
        <v>0</v>
      </c>
      <c r="BC18" s="0" t="n">
        <v>0</v>
      </c>
      <c r="BD18" s="0" t="n">
        <v>0</v>
      </c>
      <c r="BE18" s="0" t="n">
        <v>0</v>
      </c>
      <c r="BF18" s="0" t="n">
        <v>0</v>
      </c>
      <c r="BG18" s="0" t="n">
        <v>0</v>
      </c>
      <c r="BH18" s="0" t="n">
        <v>0</v>
      </c>
    </row>
    <row r="19" customFormat="false" ht="15" hidden="false" customHeight="false" outlineLevel="0" collapsed="false">
      <c r="A19" s="0" t="n">
        <v>2.71918400256079E-007</v>
      </c>
      <c r="B19" s="0" t="n">
        <v>3.93180850767103E-007</v>
      </c>
      <c r="C19" s="0" t="n">
        <v>6.8509471220135E-007</v>
      </c>
      <c r="D19" s="0" t="n">
        <v>2.16547351426724E-006</v>
      </c>
      <c r="E19" s="0" t="n">
        <v>2.93526323547284E-006</v>
      </c>
      <c r="F19" s="0" t="n">
        <v>5.43677167967127E-006</v>
      </c>
      <c r="G19" s="0" t="n">
        <v>1.114581503813E-005</v>
      </c>
      <c r="H19" s="0" t="n">
        <v>2.34305604839811E-005</v>
      </c>
      <c r="I19" s="0" t="n">
        <v>4.95386454484052E-005</v>
      </c>
      <c r="J19" s="0" t="n">
        <v>0.000104873069910414</v>
      </c>
      <c r="K19" s="0" t="n">
        <v>0.000222079512018684</v>
      </c>
      <c r="L19" s="0" t="n">
        <v>0.000470306315199923</v>
      </c>
      <c r="M19" s="0" t="n">
        <v>0.000995999971006487</v>
      </c>
      <c r="N19" s="0" t="n">
        <v>0.00210930422917676</v>
      </c>
      <c r="O19" s="0" t="n">
        <v>0.0584521081788412</v>
      </c>
      <c r="P19" s="0" t="n">
        <v>0.131996532535422</v>
      </c>
      <c r="Q19" s="0" t="n">
        <v>0.244385650752427</v>
      </c>
      <c r="R19" s="0" t="n">
        <v>0.142979689048003</v>
      </c>
      <c r="S19" s="0" t="n">
        <v>0.0836506072634194</v>
      </c>
      <c r="T19" s="0" t="n">
        <v>0.0489387041877853</v>
      </c>
      <c r="U19" s="0" t="n">
        <v>0.0286287626302709</v>
      </c>
      <c r="V19" s="0" t="n">
        <v>0.0167438569325219</v>
      </c>
      <c r="W19" s="0" t="n">
        <v>0.00978642913205794</v>
      </c>
      <c r="X19" s="0" t="n">
        <v>0.00570900761902818</v>
      </c>
      <c r="Y19" s="0" t="n">
        <v>0.00331166549102671</v>
      </c>
      <c r="Z19" s="0" t="n">
        <v>0.00188889920752739</v>
      </c>
      <c r="AA19" s="0" t="n">
        <v>0.00102200897652899</v>
      </c>
      <c r="AB19" s="0" t="n">
        <v>0.000455881387194829</v>
      </c>
      <c r="AC19" s="0" t="n">
        <v>2.39131775208649E-005</v>
      </c>
      <c r="AD19" s="0" t="n">
        <v>1.19072604826044E-005</v>
      </c>
      <c r="AE19" s="0" t="n">
        <v>5.92907296253587E-006</v>
      </c>
      <c r="AF19" s="0" t="n">
        <v>2.95231874141989E-006</v>
      </c>
      <c r="AG19" s="0" t="n">
        <v>1.47009626845589E-006</v>
      </c>
      <c r="AH19" s="0" t="n">
        <v>7.32070387554451E-007</v>
      </c>
      <c r="AI19" s="0" t="n">
        <v>3.64635398731237E-007</v>
      </c>
      <c r="AJ19" s="0" t="n">
        <v>1.81787247453147E-007</v>
      </c>
      <c r="AK19" s="0" t="n">
        <v>9.0963987971539E-008</v>
      </c>
      <c r="AL19" s="0" t="n">
        <v>4.61887943896846E-008</v>
      </c>
      <c r="AM19" s="0" t="n">
        <v>2.47954324020194E-008</v>
      </c>
      <c r="AN19" s="0" t="n">
        <v>1.59540894135466E-008</v>
      </c>
      <c r="AO19" s="0" t="n">
        <v>0</v>
      </c>
      <c r="AP19" s="0" t="n">
        <v>0</v>
      </c>
      <c r="AQ19" s="0" t="n">
        <v>0</v>
      </c>
      <c r="AR19" s="0" t="n">
        <v>0</v>
      </c>
      <c r="AS19" s="0" t="n">
        <v>0</v>
      </c>
      <c r="AT19" s="0" t="n">
        <v>0</v>
      </c>
      <c r="AU19" s="0" t="n">
        <v>0</v>
      </c>
      <c r="AV19" s="0" t="n">
        <v>0</v>
      </c>
      <c r="AW19" s="0" t="n">
        <v>0</v>
      </c>
      <c r="AX19" s="0" t="n">
        <v>0</v>
      </c>
      <c r="AY19" s="0" t="n">
        <v>0</v>
      </c>
      <c r="AZ19" s="0" t="n">
        <v>0</v>
      </c>
      <c r="BA19" s="0" t="n">
        <v>0</v>
      </c>
      <c r="BB19" s="0" t="n">
        <v>0</v>
      </c>
      <c r="BC19" s="0" t="n">
        <v>0</v>
      </c>
      <c r="BD19" s="0" t="n">
        <v>0</v>
      </c>
      <c r="BE19" s="0" t="n">
        <v>0</v>
      </c>
      <c r="BF19" s="0" t="n">
        <v>0</v>
      </c>
      <c r="BG19" s="0" t="n">
        <v>0</v>
      </c>
      <c r="BH19" s="0" t="n">
        <v>0</v>
      </c>
    </row>
    <row r="20" customFormat="false" ht="15" hidden="false" customHeight="false" outlineLevel="0" collapsed="false">
      <c r="A20" s="0" t="n">
        <v>1.59087934153836E-007</v>
      </c>
      <c r="B20" s="0" t="n">
        <v>2.30033455766434E-007</v>
      </c>
      <c r="C20" s="0" t="n">
        <v>4.0081988699988E-007</v>
      </c>
      <c r="D20" s="0" t="n">
        <v>1.26692679688167E-006</v>
      </c>
      <c r="E20" s="0" t="n">
        <v>1.7172981449189E-006</v>
      </c>
      <c r="F20" s="0" t="n">
        <v>3.1808247406959E-006</v>
      </c>
      <c r="G20" s="0" t="n">
        <v>6.5209441038451E-006</v>
      </c>
      <c r="H20" s="0" t="n">
        <v>1.37082281300298E-005</v>
      </c>
      <c r="I20" s="0" t="n">
        <v>2.89829623804208E-005</v>
      </c>
      <c r="J20" s="0" t="n">
        <v>6.13567894806176E-005</v>
      </c>
      <c r="K20" s="0" t="n">
        <v>0.000129929312439586</v>
      </c>
      <c r="L20" s="0" t="n">
        <v>0.000275156297014829</v>
      </c>
      <c r="M20" s="0" t="n">
        <v>0.000582717380123895</v>
      </c>
      <c r="N20" s="0" t="n">
        <v>0.00123406452820281</v>
      </c>
      <c r="O20" s="0" t="n">
        <v>0.0341978517391654</v>
      </c>
      <c r="P20" s="0" t="n">
        <v>0.0772255781762251</v>
      </c>
      <c r="Q20" s="0" t="n">
        <v>0.142979689048003</v>
      </c>
      <c r="R20" s="0" t="n">
        <v>0.250810679839621</v>
      </c>
      <c r="S20" s="0" t="n">
        <v>0.146737384984042</v>
      </c>
      <c r="T20" s="0" t="n">
        <v>0.0858468062809093</v>
      </c>
      <c r="U20" s="0" t="n">
        <v>0.0502197162833016</v>
      </c>
      <c r="V20" s="0" t="n">
        <v>0.0293715713633511</v>
      </c>
      <c r="W20" s="0" t="n">
        <v>0.0171670603017584</v>
      </c>
      <c r="X20" s="0" t="n">
        <v>0.0100145698432545</v>
      </c>
      <c r="Y20" s="0" t="n">
        <v>0.00580922422433695</v>
      </c>
      <c r="Z20" s="0" t="n">
        <v>0.00331345030572427</v>
      </c>
      <c r="AA20" s="0" t="n">
        <v>0.00179277747708188</v>
      </c>
      <c r="AB20" s="0" t="n">
        <v>0.000799693448837878</v>
      </c>
      <c r="AC20" s="0" t="n">
        <v>4.19477783947346E-005</v>
      </c>
      <c r="AD20" s="0" t="n">
        <v>2.08873590126974E-005</v>
      </c>
      <c r="AE20" s="0" t="n">
        <v>1.0400601864878E-005</v>
      </c>
      <c r="AF20" s="0" t="n">
        <v>5.17886893984065E-006</v>
      </c>
      <c r="AG20" s="0" t="n">
        <v>2.57879875789436E-006</v>
      </c>
      <c r="AH20" s="0" t="n">
        <v>1.28417590509196E-006</v>
      </c>
      <c r="AI20" s="0" t="n">
        <v>6.39632474082867E-007</v>
      </c>
      <c r="AJ20" s="0" t="n">
        <v>3.18885734214948E-007</v>
      </c>
      <c r="AK20" s="0" t="n">
        <v>1.59566297954426E-007</v>
      </c>
      <c r="AL20" s="0" t="n">
        <v>8.10229970353337E-008</v>
      </c>
      <c r="AM20" s="0" t="n">
        <v>4.34954034316017E-008</v>
      </c>
      <c r="AN20" s="0" t="n">
        <v>2.79861848817584E-008</v>
      </c>
      <c r="AO20" s="0" t="n">
        <v>0</v>
      </c>
      <c r="AP20" s="0" t="n">
        <v>0</v>
      </c>
      <c r="AQ20" s="0" t="n">
        <v>0</v>
      </c>
      <c r="AR20" s="0" t="n">
        <v>0</v>
      </c>
      <c r="AS20" s="0" t="n">
        <v>0</v>
      </c>
      <c r="AT20" s="0" t="n">
        <v>0</v>
      </c>
      <c r="AU20" s="0" t="n">
        <v>0</v>
      </c>
      <c r="AV20" s="0" t="n">
        <v>0</v>
      </c>
      <c r="AW20" s="0" t="n">
        <v>0</v>
      </c>
      <c r="AX20" s="0" t="n">
        <v>0</v>
      </c>
      <c r="AY20" s="0" t="n">
        <v>0</v>
      </c>
      <c r="AZ20" s="0" t="n">
        <v>0</v>
      </c>
      <c r="BA20" s="0" t="n">
        <v>0</v>
      </c>
      <c r="BB20" s="0" t="n">
        <v>0</v>
      </c>
      <c r="BC20" s="0" t="n">
        <v>0</v>
      </c>
      <c r="BD20" s="0" t="n">
        <v>0</v>
      </c>
      <c r="BE20" s="0" t="n">
        <v>0</v>
      </c>
      <c r="BF20" s="0" t="n">
        <v>0</v>
      </c>
      <c r="BG20" s="0" t="n">
        <v>0</v>
      </c>
      <c r="BH20" s="0" t="n">
        <v>0</v>
      </c>
    </row>
    <row r="21" customFormat="false" ht="15" hidden="false" customHeight="false" outlineLevel="0" collapsed="false">
      <c r="A21" s="0" t="n">
        <v>9.30747743882941E-008</v>
      </c>
      <c r="B21" s="0" t="n">
        <v>1.34581620605601E-007</v>
      </c>
      <c r="C21" s="0" t="n">
        <v>2.3450062854409E-007</v>
      </c>
      <c r="D21" s="0" t="n">
        <v>7.41218536864143E-007</v>
      </c>
      <c r="E21" s="0" t="n">
        <v>1.00470936558395E-006</v>
      </c>
      <c r="F21" s="0" t="n">
        <v>1.86094908255388E-006</v>
      </c>
      <c r="G21" s="0" t="n">
        <v>3.81509386297743E-006</v>
      </c>
      <c r="H21" s="0" t="n">
        <v>8.02003148291569E-006</v>
      </c>
      <c r="I21" s="0" t="n">
        <v>1.69565510986744E-005</v>
      </c>
      <c r="J21" s="0" t="n">
        <v>3.58969356694033E-005</v>
      </c>
      <c r="K21" s="0" t="n">
        <v>7.60154533784233E-005</v>
      </c>
      <c r="L21" s="0" t="n">
        <v>0.000160980846236956</v>
      </c>
      <c r="M21" s="0" t="n">
        <v>0.000340920189677763</v>
      </c>
      <c r="N21" s="0" t="n">
        <v>0.000721992388385686</v>
      </c>
      <c r="O21" s="0" t="n">
        <v>0.0200075345255867</v>
      </c>
      <c r="P21" s="0" t="n">
        <v>0.0451810082517461</v>
      </c>
      <c r="Q21" s="0" t="n">
        <v>0.0836506072634194</v>
      </c>
      <c r="R21" s="0" t="n">
        <v>0.146737384984042</v>
      </c>
      <c r="S21" s="0" t="n">
        <v>0.253006878857111</v>
      </c>
      <c r="T21" s="0" t="n">
        <v>0.148018397079558</v>
      </c>
      <c r="U21" s="0" t="n">
        <v>0.0865896150139896</v>
      </c>
      <c r="V21" s="0" t="n">
        <v>0.050642919652538</v>
      </c>
      <c r="W21" s="0" t="n">
        <v>0.0295997120745477</v>
      </c>
      <c r="X21" s="0" t="n">
        <v>0.0172672769070671</v>
      </c>
      <c r="Y21" s="0" t="n">
        <v>0.0100163546579521</v>
      </c>
      <c r="Z21" s="0" t="n">
        <v>0.00571310249389144</v>
      </c>
      <c r="AA21" s="0" t="n">
        <v>0.00309113477803316</v>
      </c>
      <c r="AB21" s="0" t="n">
        <v>0.00137884386828179</v>
      </c>
      <c r="AC21" s="0" t="n">
        <v>7.23270111961975E-005</v>
      </c>
      <c r="AD21" s="0" t="n">
        <v>3.60143089093842E-005</v>
      </c>
      <c r="AE21" s="0" t="n">
        <v>1.79328793160271E-005</v>
      </c>
      <c r="AF21" s="0" t="n">
        <v>8.92948628341452E-006</v>
      </c>
      <c r="AG21" s="0" t="n">
        <v>4.44640488179889E-006</v>
      </c>
      <c r="AH21" s="0" t="n">
        <v>2.21419604612797E-006</v>
      </c>
      <c r="AI21" s="0" t="n">
        <v>1.10286424895031E-006</v>
      </c>
      <c r="AJ21" s="0" t="n">
        <v>5.49827737045719E-007</v>
      </c>
      <c r="AK21" s="0" t="n">
        <v>2.75126689906759E-007</v>
      </c>
      <c r="AL21" s="0" t="n">
        <v>1.39701110237095E-007</v>
      </c>
      <c r="AM21" s="0" t="n">
        <v>7.49954503281983E-008</v>
      </c>
      <c r="AN21" s="0" t="n">
        <v>4.82542147580304E-008</v>
      </c>
      <c r="AO21" s="0" t="n">
        <v>0</v>
      </c>
      <c r="AP21" s="0" t="n">
        <v>0</v>
      </c>
      <c r="AQ21" s="0" t="n">
        <v>0</v>
      </c>
      <c r="AR21" s="0" t="n">
        <v>0</v>
      </c>
      <c r="AS21" s="0" t="n">
        <v>0</v>
      </c>
      <c r="AT21" s="0" t="n">
        <v>0</v>
      </c>
      <c r="AU21" s="0" t="n">
        <v>0</v>
      </c>
      <c r="AV21" s="0" t="n">
        <v>0</v>
      </c>
      <c r="AW21" s="0" t="n">
        <v>0</v>
      </c>
      <c r="AX21" s="0" t="n">
        <v>0</v>
      </c>
      <c r="AY21" s="0" t="n">
        <v>0</v>
      </c>
      <c r="AZ21" s="0" t="n">
        <v>0</v>
      </c>
      <c r="BA21" s="0" t="n">
        <v>0</v>
      </c>
      <c r="BB21" s="0" t="n">
        <v>0</v>
      </c>
      <c r="BC21" s="0" t="n">
        <v>0</v>
      </c>
      <c r="BD21" s="0" t="n">
        <v>0</v>
      </c>
      <c r="BE21" s="0" t="n">
        <v>0</v>
      </c>
      <c r="BF21" s="0" t="n">
        <v>0</v>
      </c>
      <c r="BG21" s="0" t="n">
        <v>0</v>
      </c>
      <c r="BH21" s="0" t="n">
        <v>0</v>
      </c>
    </row>
    <row r="22" customFormat="false" ht="15" hidden="false" customHeight="false" outlineLevel="0" collapsed="false">
      <c r="A22" s="0" t="n">
        <v>5.44521910855927E-008</v>
      </c>
      <c r="B22" s="0" t="n">
        <v>7.87352337944169E-008</v>
      </c>
      <c r="C22" s="0" t="n">
        <v>1.37191555059846E-007</v>
      </c>
      <c r="D22" s="0" t="n">
        <v>4.33640303409491E-007</v>
      </c>
      <c r="E22" s="0" t="n">
        <v>5.87792199549427E-007</v>
      </c>
      <c r="F22" s="0" t="n">
        <v>1.08872415442059E-006</v>
      </c>
      <c r="G22" s="0" t="n">
        <v>2.23197124464313E-006</v>
      </c>
      <c r="H22" s="0" t="n">
        <v>4.69201552934539E-006</v>
      </c>
      <c r="I22" s="0" t="n">
        <v>9.9202105688237E-006</v>
      </c>
      <c r="J22" s="0" t="n">
        <v>2.10010372123278E-005</v>
      </c>
      <c r="K22" s="0" t="n">
        <v>4.44718563114825E-005</v>
      </c>
      <c r="L22" s="0" t="n">
        <v>9.41797587802434E-005</v>
      </c>
      <c r="M22" s="0" t="n">
        <v>0.000199450940765372</v>
      </c>
      <c r="N22" s="0" t="n">
        <v>0.000422392294293494</v>
      </c>
      <c r="O22" s="0" t="n">
        <v>0.0117051489009664</v>
      </c>
      <c r="P22" s="0" t="n">
        <v>0.026432563612781</v>
      </c>
      <c r="Q22" s="0" t="n">
        <v>0.0489387041877853</v>
      </c>
      <c r="R22" s="0" t="n">
        <v>0.0858468062809093</v>
      </c>
      <c r="S22" s="0" t="n">
        <v>0.148018397079558</v>
      </c>
      <c r="T22" s="0" t="n">
        <v>0.253749687590191</v>
      </c>
      <c r="U22" s="0" t="n">
        <v>0.148441600448794</v>
      </c>
      <c r="V22" s="0" t="n">
        <v>0.0868177557251861</v>
      </c>
      <c r="W22" s="0" t="n">
        <v>0.0507431362578468</v>
      </c>
      <c r="X22" s="0" t="n">
        <v>0.0296014968892453</v>
      </c>
      <c r="Y22" s="0" t="n">
        <v>0.0171711551766216</v>
      </c>
      <c r="Z22" s="0" t="n">
        <v>0.00979403913026095</v>
      </c>
      <c r="AA22" s="0" t="n">
        <v>0.00529916888509134</v>
      </c>
      <c r="AB22" s="0" t="n">
        <v>0.00236376834039148</v>
      </c>
      <c r="AC22" s="0" t="n">
        <v>0.000123991050149684</v>
      </c>
      <c r="AD22" s="0" t="n">
        <v>6.17397554279754E-005</v>
      </c>
      <c r="AE22" s="0" t="n">
        <v>3.07425469658928E-005</v>
      </c>
      <c r="AF22" s="0" t="n">
        <v>1.53079238761075E-005</v>
      </c>
      <c r="AG22" s="0" t="n">
        <v>7.62252444234709E-006</v>
      </c>
      <c r="AH22" s="0" t="n">
        <v>3.79582245216735E-006</v>
      </c>
      <c r="AI22" s="0" t="n">
        <v>1.89065321708028E-006</v>
      </c>
      <c r="AJ22" s="0" t="n">
        <v>9.42576188207087E-007</v>
      </c>
      <c r="AK22" s="0" t="n">
        <v>4.71652936317366E-007</v>
      </c>
      <c r="AL22" s="0" t="n">
        <v>2.39491264451488E-007</v>
      </c>
      <c r="AM22" s="0" t="n">
        <v>1.28565586892807E-007</v>
      </c>
      <c r="AN22" s="0" t="n">
        <v>8.27227706916658E-008</v>
      </c>
      <c r="AO22" s="0" t="n">
        <v>0</v>
      </c>
      <c r="AP22" s="0" t="n">
        <v>0</v>
      </c>
      <c r="AQ22" s="0" t="n">
        <v>0</v>
      </c>
      <c r="AR22" s="0" t="n">
        <v>0</v>
      </c>
      <c r="AS22" s="0" t="n">
        <v>0</v>
      </c>
      <c r="AT22" s="0" t="n">
        <v>0</v>
      </c>
      <c r="AU22" s="0" t="n">
        <v>0</v>
      </c>
      <c r="AV22" s="0" t="n">
        <v>0</v>
      </c>
      <c r="AW22" s="0" t="n">
        <v>0</v>
      </c>
      <c r="AX22" s="0" t="n">
        <v>0</v>
      </c>
      <c r="AY22" s="0" t="n">
        <v>0</v>
      </c>
      <c r="AZ22" s="0" t="n">
        <v>0</v>
      </c>
      <c r="BA22" s="0" t="n">
        <v>0</v>
      </c>
      <c r="BB22" s="0" t="n">
        <v>0</v>
      </c>
      <c r="BC22" s="0" t="n">
        <v>0</v>
      </c>
      <c r="BD22" s="0" t="n">
        <v>0</v>
      </c>
      <c r="BE22" s="0" t="n">
        <v>0</v>
      </c>
      <c r="BF22" s="0" t="n">
        <v>0</v>
      </c>
      <c r="BG22" s="0" t="n">
        <v>0</v>
      </c>
      <c r="BH22" s="0" t="n">
        <v>0</v>
      </c>
    </row>
    <row r="23" customFormat="false" ht="15" hidden="false" customHeight="false" outlineLevel="0" collapsed="false">
      <c r="A23" s="0" t="n">
        <v>3.18541097309371E-008</v>
      </c>
      <c r="B23" s="0" t="n">
        <v>4.60595014998752E-008</v>
      </c>
      <c r="C23" s="0" t="n">
        <v>8.02559963503562E-008</v>
      </c>
      <c r="D23" s="0" t="n">
        <v>2.53676216386774E-007</v>
      </c>
      <c r="E23" s="0" t="n">
        <v>3.43853880810874E-007</v>
      </c>
      <c r="F23" s="0" t="n">
        <v>6.36895191731065E-007</v>
      </c>
      <c r="G23" s="0" t="n">
        <v>1.3056858783038E-006</v>
      </c>
      <c r="H23" s="0" t="n">
        <v>2.74479271726816E-006</v>
      </c>
      <c r="I23" s="0" t="n">
        <v>5.80324629208395E-006</v>
      </c>
      <c r="J23" s="0" t="n">
        <v>1.2285443992023E-005</v>
      </c>
      <c r="K23" s="0" t="n">
        <v>2.6015691244778E-005</v>
      </c>
      <c r="L23" s="0" t="n">
        <v>5.50944289074315E-005</v>
      </c>
      <c r="M23" s="0" t="n">
        <v>0.000116677254421077</v>
      </c>
      <c r="N23" s="0" t="n">
        <v>0.000247096218236243</v>
      </c>
      <c r="O23" s="0" t="n">
        <v>0.00684742138148774</v>
      </c>
      <c r="P23" s="0" t="n">
        <v>0.0154628448370056</v>
      </c>
      <c r="Q23" s="0" t="n">
        <v>0.0286287626302709</v>
      </c>
      <c r="R23" s="0" t="n">
        <v>0.0502197162833016</v>
      </c>
      <c r="S23" s="0" t="n">
        <v>0.0865896150139895</v>
      </c>
      <c r="T23" s="0" t="n">
        <v>0.148441600448794</v>
      </c>
      <c r="U23" s="0" t="n">
        <v>0.253977828301388</v>
      </c>
      <c r="V23" s="0" t="n">
        <v>0.148541817054103</v>
      </c>
      <c r="W23" s="0" t="n">
        <v>0.0868195405398837</v>
      </c>
      <c r="X23" s="0" t="n">
        <v>0.0506470145274013</v>
      </c>
      <c r="Y23" s="0" t="n">
        <v>0.0293791813615541</v>
      </c>
      <c r="Z23" s="0" t="n">
        <v>0.0167572215678215</v>
      </c>
      <c r="AA23" s="0" t="n">
        <v>0.00906667269261926</v>
      </c>
      <c r="AB23" s="0" t="n">
        <v>0.00404431606695924</v>
      </c>
      <c r="AC23" s="0" t="n">
        <v>0.000212143883861507</v>
      </c>
      <c r="AD23" s="0" t="n">
        <v>0.000105634329972514</v>
      </c>
      <c r="AE23" s="0" t="n">
        <v>5.25993070085784E-005</v>
      </c>
      <c r="AF23" s="0" t="n">
        <v>2.61912647809122E-005</v>
      </c>
      <c r="AG23" s="0" t="n">
        <v>1.30418440530717E-005</v>
      </c>
      <c r="AH23" s="0" t="n">
        <v>6.49450517984456E-006</v>
      </c>
      <c r="AI23" s="0" t="n">
        <v>3.23483441766529E-006</v>
      </c>
      <c r="AJ23" s="0" t="n">
        <v>1.61271134618368E-006</v>
      </c>
      <c r="AK23" s="0" t="n">
        <v>8.06979903987084E-007</v>
      </c>
      <c r="AL23" s="0" t="n">
        <v>4.09760276490176E-007</v>
      </c>
      <c r="AM23" s="0" t="n">
        <v>2.19970739028729E-007</v>
      </c>
      <c r="AN23" s="0" t="n">
        <v>1.41535456285991E-007</v>
      </c>
      <c r="AO23" s="0" t="n">
        <v>0</v>
      </c>
      <c r="AP23" s="0" t="n">
        <v>0</v>
      </c>
      <c r="AQ23" s="0" t="n">
        <v>0</v>
      </c>
      <c r="AR23" s="0" t="n">
        <v>0</v>
      </c>
      <c r="AS23" s="0" t="n">
        <v>0</v>
      </c>
      <c r="AT23" s="0" t="n">
        <v>0</v>
      </c>
      <c r="AU23" s="0" t="n">
        <v>0</v>
      </c>
      <c r="AV23" s="0" t="n">
        <v>0</v>
      </c>
      <c r="AW23" s="0" t="n">
        <v>0</v>
      </c>
      <c r="AX23" s="0" t="n">
        <v>0</v>
      </c>
      <c r="AY23" s="0" t="n">
        <v>0</v>
      </c>
      <c r="AZ23" s="0" t="n">
        <v>0</v>
      </c>
      <c r="BA23" s="0" t="n">
        <v>0</v>
      </c>
      <c r="BB23" s="0" t="n">
        <v>0</v>
      </c>
      <c r="BC23" s="0" t="n">
        <v>0</v>
      </c>
      <c r="BD23" s="0" t="n">
        <v>0</v>
      </c>
      <c r="BE23" s="0" t="n">
        <v>0</v>
      </c>
      <c r="BF23" s="0" t="n">
        <v>0</v>
      </c>
      <c r="BG23" s="0" t="n">
        <v>0</v>
      </c>
      <c r="BH23" s="0" t="n">
        <v>0</v>
      </c>
    </row>
    <row r="24" customFormat="false" ht="15" hidden="false" customHeight="false" outlineLevel="0" collapsed="false">
      <c r="A24" s="0" t="n">
        <v>1.86302378113859E-008</v>
      </c>
      <c r="B24" s="0" t="n">
        <v>2.69384225038681E-008</v>
      </c>
      <c r="C24" s="0" t="n">
        <v>4.69386308525431E-008</v>
      </c>
      <c r="D24" s="0" t="n">
        <v>1.48365415900737E-007</v>
      </c>
      <c r="E24" s="0" t="n">
        <v>2.01106846996665E-007</v>
      </c>
      <c r="F24" s="0" t="n">
        <v>3.72495385465256E-007</v>
      </c>
      <c r="G24" s="0" t="n">
        <v>7.6364521329388E-007</v>
      </c>
      <c r="H24" s="0" t="n">
        <v>1.60532319055842E-006</v>
      </c>
      <c r="I24" s="0" t="n">
        <v>3.39409449558604E-006</v>
      </c>
      <c r="J24" s="0" t="n">
        <v>7.18528143222785E-006</v>
      </c>
      <c r="K24" s="0" t="n">
        <v>1.52155724586796E-005</v>
      </c>
      <c r="L24" s="0" t="n">
        <v>3.22226023988066E-005</v>
      </c>
      <c r="M24" s="0" t="n">
        <v>6.82400172349848E-005</v>
      </c>
      <c r="N24" s="0" t="n">
        <v>0.000144517029259945</v>
      </c>
      <c r="O24" s="0" t="n">
        <v>0.00400479215427542</v>
      </c>
      <c r="P24" s="0" t="n">
        <v>0.00904362039897766</v>
      </c>
      <c r="Q24" s="0" t="n">
        <v>0.0167438569325219</v>
      </c>
      <c r="R24" s="0" t="n">
        <v>0.0293715713633511</v>
      </c>
      <c r="S24" s="0" t="n">
        <v>0.050642919652538</v>
      </c>
      <c r="T24" s="0" t="n">
        <v>0.0868177557251861</v>
      </c>
      <c r="U24" s="0" t="n">
        <v>0.148541817054103</v>
      </c>
      <c r="V24" s="0" t="n">
        <v>0.253979613116085</v>
      </c>
      <c r="W24" s="0" t="n">
        <v>0.148445695323658</v>
      </c>
      <c r="X24" s="0" t="n">
        <v>0.0865972250121925</v>
      </c>
      <c r="Y24" s="0" t="n">
        <v>0.0502330809186012</v>
      </c>
      <c r="Z24" s="0" t="n">
        <v>0.0286518149239125</v>
      </c>
      <c r="AA24" s="0" t="n">
        <v>0.0155023687496894</v>
      </c>
      <c r="AB24" s="0" t="n">
        <v>0.00691504823608929</v>
      </c>
      <c r="AC24" s="0" t="n">
        <v>0.000362727631966859</v>
      </c>
      <c r="AD24" s="0" t="n">
        <v>0.000180615578766106</v>
      </c>
      <c r="AE24" s="0" t="n">
        <v>8.99352916852171E-005</v>
      </c>
      <c r="AF24" s="0" t="n">
        <v>4.47823207498138E-005</v>
      </c>
      <c r="AG24" s="0" t="n">
        <v>2.22991920565575E-005</v>
      </c>
      <c r="AH24" s="0" t="n">
        <v>1.11044280033046E-005</v>
      </c>
      <c r="AI24" s="0" t="n">
        <v>5.53098117544895E-006</v>
      </c>
      <c r="AJ24" s="0" t="n">
        <v>2.75744441460862E-006</v>
      </c>
      <c r="AK24" s="0" t="n">
        <v>1.37978952911586E-006</v>
      </c>
      <c r="AL24" s="0" t="n">
        <v>7.00615884181686E-007</v>
      </c>
      <c r="AM24" s="0" t="n">
        <v>3.76110137221676E-007</v>
      </c>
      <c r="AN24" s="0" t="n">
        <v>2.42000004730194E-007</v>
      </c>
      <c r="AO24" s="0" t="n">
        <v>0</v>
      </c>
      <c r="AP24" s="0" t="n">
        <v>0</v>
      </c>
      <c r="AQ24" s="0" t="n">
        <v>0</v>
      </c>
      <c r="AR24" s="0" t="n">
        <v>0</v>
      </c>
      <c r="AS24" s="0" t="n">
        <v>0</v>
      </c>
      <c r="AT24" s="0" t="n">
        <v>0</v>
      </c>
      <c r="AU24" s="0" t="n">
        <v>0</v>
      </c>
      <c r="AV24" s="0" t="n">
        <v>0</v>
      </c>
      <c r="AW24" s="0" t="n">
        <v>0</v>
      </c>
      <c r="AX24" s="0" t="n">
        <v>0</v>
      </c>
      <c r="AY24" s="0" t="n">
        <v>0</v>
      </c>
      <c r="AZ24" s="0" t="n">
        <v>0</v>
      </c>
      <c r="BA24" s="0" t="n">
        <v>0</v>
      </c>
      <c r="BB24" s="0" t="n">
        <v>0</v>
      </c>
      <c r="BC24" s="0" t="n">
        <v>0</v>
      </c>
      <c r="BD24" s="0" t="n">
        <v>0</v>
      </c>
      <c r="BE24" s="0" t="n">
        <v>0</v>
      </c>
      <c r="BF24" s="0" t="n">
        <v>0</v>
      </c>
      <c r="BG24" s="0" t="n">
        <v>0</v>
      </c>
      <c r="BH24" s="0" t="n">
        <v>0</v>
      </c>
    </row>
    <row r="25" customFormat="false" ht="15" hidden="false" customHeight="false" outlineLevel="0" collapsed="false">
      <c r="A25" s="0" t="n">
        <v>1.08889787334712E-008</v>
      </c>
      <c r="B25" s="0" t="n">
        <v>1.57449364161423E-008</v>
      </c>
      <c r="C25" s="0" t="n">
        <v>2.7434633862764E-008</v>
      </c>
      <c r="D25" s="0" t="n">
        <v>8.67164378083451E-008</v>
      </c>
      <c r="E25" s="0" t="n">
        <v>1.17542685298616E-007</v>
      </c>
      <c r="F25" s="0" t="n">
        <v>2.17715649779222E-007</v>
      </c>
      <c r="G25" s="0" t="n">
        <v>4.46334425339014E-007</v>
      </c>
      <c r="H25" s="0" t="n">
        <v>9.38277345641587E-007</v>
      </c>
      <c r="I25" s="0" t="n">
        <v>1.98377622207489E-006</v>
      </c>
      <c r="J25" s="0" t="n">
        <v>4.19964455105975E-006</v>
      </c>
      <c r="K25" s="0" t="n">
        <v>8.89317928184978E-006</v>
      </c>
      <c r="L25" s="0" t="n">
        <v>1.88334274532591E-005</v>
      </c>
      <c r="M25" s="0" t="n">
        <v>3.98848422637595E-005</v>
      </c>
      <c r="N25" s="0" t="n">
        <v>8.44671374658583E-005</v>
      </c>
      <c r="O25" s="0" t="n">
        <v>0.00234071604674987</v>
      </c>
      <c r="P25" s="0" t="n">
        <v>0.0052858042497917</v>
      </c>
      <c r="Q25" s="0" t="n">
        <v>0.00978642913205794</v>
      </c>
      <c r="R25" s="0" t="n">
        <v>0.0171670603017584</v>
      </c>
      <c r="S25" s="0" t="n">
        <v>0.0295997120745477</v>
      </c>
      <c r="T25" s="0" t="n">
        <v>0.0507431362578468</v>
      </c>
      <c r="U25" s="0" t="n">
        <v>0.0868195405398837</v>
      </c>
      <c r="V25" s="0" t="n">
        <v>0.148445695323658</v>
      </c>
      <c r="W25" s="0" t="n">
        <v>0.253757297588394</v>
      </c>
      <c r="X25" s="0" t="n">
        <v>0.148031761714858</v>
      </c>
      <c r="Y25" s="0" t="n">
        <v>0.0858698585745508</v>
      </c>
      <c r="Z25" s="0" t="n">
        <v>0.0489782281004691</v>
      </c>
      <c r="AA25" s="0" t="n">
        <v>0.0265001904673825</v>
      </c>
      <c r="AB25" s="0" t="n">
        <v>0.011820780314697</v>
      </c>
      <c r="AC25" s="0" t="n">
        <v>0.000620056940336743</v>
      </c>
      <c r="AD25" s="0" t="n">
        <v>0.00030874941216801</v>
      </c>
      <c r="AE25" s="0" t="n">
        <v>0.000153737947914934</v>
      </c>
      <c r="AF25" s="0" t="n">
        <v>7.65521739679464E-005</v>
      </c>
      <c r="AG25" s="0" t="n">
        <v>3.81188737224016E-005</v>
      </c>
      <c r="AH25" s="0" t="n">
        <v>1.89822253534514E-005</v>
      </c>
      <c r="AI25" s="0" t="n">
        <v>9.45481667915045E-006</v>
      </c>
      <c r="AJ25" s="0" t="n">
        <v>4.71365398218981E-006</v>
      </c>
      <c r="AK25" s="0" t="n">
        <v>2.35865150138444E-006</v>
      </c>
      <c r="AL25" s="0" t="n">
        <v>1.19765273778952E-006</v>
      </c>
      <c r="AM25" s="0" t="n">
        <v>6.42933375797002E-007</v>
      </c>
      <c r="AN25" s="0" t="n">
        <v>4.13681697423569E-007</v>
      </c>
      <c r="AO25" s="0" t="n">
        <v>0</v>
      </c>
      <c r="AP25" s="0" t="n">
        <v>0</v>
      </c>
      <c r="AQ25" s="0" t="n">
        <v>0</v>
      </c>
      <c r="AR25" s="0" t="n">
        <v>0</v>
      </c>
      <c r="AS25" s="0" t="n">
        <v>0</v>
      </c>
      <c r="AT25" s="0" t="n">
        <v>0</v>
      </c>
      <c r="AU25" s="0" t="n">
        <v>0</v>
      </c>
      <c r="AV25" s="0" t="n">
        <v>0</v>
      </c>
      <c r="AW25" s="0" t="n">
        <v>0</v>
      </c>
      <c r="AX25" s="0" t="n">
        <v>0</v>
      </c>
      <c r="AY25" s="0" t="n">
        <v>0</v>
      </c>
      <c r="AZ25" s="0" t="n">
        <v>0</v>
      </c>
      <c r="BA25" s="0" t="n">
        <v>0</v>
      </c>
      <c r="BB25" s="0" t="n">
        <v>0</v>
      </c>
      <c r="BC25" s="0" t="n">
        <v>0</v>
      </c>
      <c r="BD25" s="0" t="n">
        <v>0</v>
      </c>
      <c r="BE25" s="0" t="n">
        <v>0</v>
      </c>
      <c r="BF25" s="0" t="n">
        <v>0</v>
      </c>
      <c r="BG25" s="0" t="n">
        <v>0</v>
      </c>
      <c r="BH25" s="0" t="n">
        <v>0</v>
      </c>
    </row>
    <row r="26" customFormat="false" ht="15" hidden="false" customHeight="false" outlineLevel="0" collapsed="false">
      <c r="A26" s="0" t="n">
        <v>6.35219053997791E-009</v>
      </c>
      <c r="B26" s="0" t="n">
        <v>9.18496018802399E-009</v>
      </c>
      <c r="C26" s="0" t="n">
        <v>1.60042576954555E-008</v>
      </c>
      <c r="D26" s="0" t="n">
        <v>5.0586868556695E-008</v>
      </c>
      <c r="E26" s="0" t="n">
        <v>6.85696567027324E-008</v>
      </c>
      <c r="F26" s="0" t="n">
        <v>1.27006519599644E-007</v>
      </c>
      <c r="G26" s="0" t="n">
        <v>2.60373482555343E-007</v>
      </c>
      <c r="H26" s="0" t="n">
        <v>5.47353119584992E-007</v>
      </c>
      <c r="I26" s="0" t="n">
        <v>1.15725495106006E-006</v>
      </c>
      <c r="J26" s="0" t="n">
        <v>2.44990306634638E-006</v>
      </c>
      <c r="K26" s="0" t="n">
        <v>5.18792172225004E-006</v>
      </c>
      <c r="L26" s="0" t="n">
        <v>1.09866611582422E-005</v>
      </c>
      <c r="M26" s="0" t="n">
        <v>2.32672065872976E-005</v>
      </c>
      <c r="N26" s="0" t="n">
        <v>4.92747175545818E-005</v>
      </c>
      <c r="O26" s="0" t="n">
        <v>0.00136547923298214</v>
      </c>
      <c r="P26" s="0" t="n">
        <v>0.00308352477983015</v>
      </c>
      <c r="Q26" s="0" t="n">
        <v>0.00570900761902818</v>
      </c>
      <c r="R26" s="0" t="n">
        <v>0.0100145698432545</v>
      </c>
      <c r="S26" s="0" t="n">
        <v>0.0172672769070671</v>
      </c>
      <c r="T26" s="0" t="n">
        <v>0.0296014968892453</v>
      </c>
      <c r="U26" s="0" t="n">
        <v>0.0506470145274013</v>
      </c>
      <c r="V26" s="0" t="n">
        <v>0.0865972250121925</v>
      </c>
      <c r="W26" s="0" t="n">
        <v>0.148031761714858</v>
      </c>
      <c r="X26" s="0" t="n">
        <v>0.253029931150752</v>
      </c>
      <c r="Y26" s="0" t="n">
        <v>0.146776908896725</v>
      </c>
      <c r="Z26" s="0" t="n">
        <v>0.0837182341180208</v>
      </c>
      <c r="AA26" s="0" t="n">
        <v>0.0452966396654767</v>
      </c>
      <c r="AB26" s="0" t="n">
        <v>0.0202051991716299</v>
      </c>
      <c r="AC26" s="0" t="n">
        <v>0.00105986014829144</v>
      </c>
      <c r="AD26" s="0" t="n">
        <v>0.000527743786865071</v>
      </c>
      <c r="AE26" s="0" t="n">
        <v>0.000262783485959617</v>
      </c>
      <c r="AF26" s="0" t="n">
        <v>0.00013085023838236</v>
      </c>
      <c r="AG26" s="0" t="n">
        <v>6.51563953694096E-005</v>
      </c>
      <c r="AH26" s="0" t="n">
        <v>3.24462204504711E-005</v>
      </c>
      <c r="AI26" s="0" t="n">
        <v>1.61610696627162E-005</v>
      </c>
      <c r="AJ26" s="0" t="n">
        <v>8.05702457881543E-006</v>
      </c>
      <c r="AK26" s="0" t="n">
        <v>4.03163091548902E-006</v>
      </c>
      <c r="AL26" s="0" t="n">
        <v>2.04714168280399E-006</v>
      </c>
      <c r="AM26" s="0" t="n">
        <v>1.09896272210687E-006</v>
      </c>
      <c r="AN26" s="0" t="n">
        <v>7.07104003930165E-007</v>
      </c>
      <c r="AO26" s="0" t="n">
        <v>0</v>
      </c>
      <c r="AP26" s="0" t="n">
        <v>0</v>
      </c>
      <c r="AQ26" s="0" t="n">
        <v>0</v>
      </c>
      <c r="AR26" s="0" t="n">
        <v>0</v>
      </c>
      <c r="AS26" s="0" t="n">
        <v>0</v>
      </c>
      <c r="AT26" s="0" t="n">
        <v>0</v>
      </c>
      <c r="AU26" s="0" t="n">
        <v>0</v>
      </c>
      <c r="AV26" s="0" t="n">
        <v>0</v>
      </c>
      <c r="AW26" s="0" t="n">
        <v>0</v>
      </c>
      <c r="AX26" s="0" t="n">
        <v>0</v>
      </c>
      <c r="AY26" s="0" t="n">
        <v>0</v>
      </c>
      <c r="AZ26" s="0" t="n">
        <v>0</v>
      </c>
      <c r="BA26" s="0" t="n">
        <v>0</v>
      </c>
      <c r="BB26" s="0" t="n">
        <v>0</v>
      </c>
      <c r="BC26" s="0" t="n">
        <v>0</v>
      </c>
      <c r="BD26" s="0" t="n">
        <v>0</v>
      </c>
      <c r="BE26" s="0" t="n">
        <v>0</v>
      </c>
      <c r="BF26" s="0" t="n">
        <v>0</v>
      </c>
      <c r="BG26" s="0" t="n">
        <v>0</v>
      </c>
      <c r="BH26" s="0" t="n">
        <v>0</v>
      </c>
    </row>
    <row r="27" customFormat="false" ht="15" hidden="false" customHeight="false" outlineLevel="0" collapsed="false">
      <c r="A27" s="0" t="n">
        <v>3.68476127682101E-009</v>
      </c>
      <c r="B27" s="0" t="n">
        <v>5.32798652952422E-009</v>
      </c>
      <c r="C27" s="0" t="n">
        <v>9.28370593566675E-009</v>
      </c>
      <c r="D27" s="0" t="n">
        <v>2.93442920517294E-008</v>
      </c>
      <c r="E27" s="0" t="n">
        <v>3.97756985079382E-008</v>
      </c>
      <c r="F27" s="0" t="n">
        <v>7.36735937593909E-008</v>
      </c>
      <c r="G27" s="0" t="n">
        <v>1.51036736066531E-007</v>
      </c>
      <c r="H27" s="0" t="n">
        <v>3.1750709729198E-007</v>
      </c>
      <c r="I27" s="0" t="n">
        <v>6.71297279928625E-007</v>
      </c>
      <c r="J27" s="0" t="n">
        <v>1.42113305544352E-006</v>
      </c>
      <c r="K27" s="0" t="n">
        <v>3.00939541234101E-006</v>
      </c>
      <c r="L27" s="0" t="n">
        <v>6.37311228979368E-006</v>
      </c>
      <c r="M27" s="0" t="n">
        <v>1.34967774208119E-005</v>
      </c>
      <c r="N27" s="0" t="n">
        <v>2.85831430950821E-005</v>
      </c>
      <c r="O27" s="0" t="n">
        <v>0.000792083450634863</v>
      </c>
      <c r="P27" s="0" t="n">
        <v>0.00178868260221862</v>
      </c>
      <c r="Q27" s="0" t="n">
        <v>0.00331166549102671</v>
      </c>
      <c r="R27" s="0" t="n">
        <v>0.00580922422433695</v>
      </c>
      <c r="S27" s="0" t="n">
        <v>0.0100163546579521</v>
      </c>
      <c r="T27" s="0" t="n">
        <v>0.0171711551766216</v>
      </c>
      <c r="U27" s="0" t="n">
        <v>0.0293791813615541</v>
      </c>
      <c r="V27" s="0" t="n">
        <v>0.0502330809186012</v>
      </c>
      <c r="W27" s="0" t="n">
        <v>0.0858698585745508</v>
      </c>
      <c r="X27" s="0" t="n">
        <v>0.146776908896725</v>
      </c>
      <c r="Y27" s="0" t="n">
        <v>0.250878306694222</v>
      </c>
      <c r="Z27" s="0" t="n">
        <v>0.143095320461733</v>
      </c>
      <c r="AA27" s="0" t="n">
        <v>0.0774232428222683</v>
      </c>
      <c r="AB27" s="0" t="n">
        <v>0.0345357194990711</v>
      </c>
      <c r="AC27" s="0" t="n">
        <v>0.00181156505702905</v>
      </c>
      <c r="AD27" s="0" t="n">
        <v>0.000902045618839567</v>
      </c>
      <c r="AE27" s="0" t="n">
        <v>0.000449162449872416</v>
      </c>
      <c r="AF27" s="0" t="n">
        <v>0.000223655658663583</v>
      </c>
      <c r="AG27" s="0" t="n">
        <v>0.000111368513367987</v>
      </c>
      <c r="AH27" s="0" t="n">
        <v>5.54586747086293E-005</v>
      </c>
      <c r="AI27" s="0" t="n">
        <v>2.76232945755956E-005</v>
      </c>
      <c r="AJ27" s="0" t="n">
        <v>1.37714624086353E-005</v>
      </c>
      <c r="AK27" s="0" t="n">
        <v>6.89106171329465E-006</v>
      </c>
      <c r="AL27" s="0" t="n">
        <v>3.49907518018649E-006</v>
      </c>
      <c r="AM27" s="0" t="n">
        <v>1.87840109806534E-006</v>
      </c>
      <c r="AN27" s="0" t="n">
        <v>1.20861691730764E-006</v>
      </c>
      <c r="AO27" s="0" t="n">
        <v>0</v>
      </c>
      <c r="AP27" s="0" t="n">
        <v>0</v>
      </c>
      <c r="AQ27" s="0" t="n">
        <v>0</v>
      </c>
      <c r="AR27" s="0" t="n">
        <v>0</v>
      </c>
      <c r="AS27" s="0" t="n">
        <v>0</v>
      </c>
      <c r="AT27" s="0" t="n">
        <v>0</v>
      </c>
      <c r="AU27" s="0" t="n">
        <v>0</v>
      </c>
      <c r="AV27" s="0" t="n">
        <v>0</v>
      </c>
      <c r="AW27" s="0" t="n">
        <v>0</v>
      </c>
      <c r="AX27" s="0" t="n">
        <v>0</v>
      </c>
      <c r="AY27" s="0" t="n">
        <v>0</v>
      </c>
      <c r="AZ27" s="0" t="n">
        <v>0</v>
      </c>
      <c r="BA27" s="0" t="n">
        <v>0</v>
      </c>
      <c r="BB27" s="0" t="n">
        <v>0</v>
      </c>
      <c r="BC27" s="0" t="n">
        <v>0</v>
      </c>
      <c r="BD27" s="0" t="n">
        <v>0</v>
      </c>
      <c r="BE27" s="0" t="n">
        <v>0</v>
      </c>
      <c r="BF27" s="0" t="n">
        <v>0</v>
      </c>
      <c r="BG27" s="0" t="n">
        <v>0</v>
      </c>
      <c r="BH27" s="0" t="n">
        <v>0</v>
      </c>
    </row>
    <row r="28" customFormat="false" ht="15" hidden="false" customHeight="false" outlineLevel="0" collapsed="false">
      <c r="A28" s="0" t="n">
        <v>2.10170461798573E-009</v>
      </c>
      <c r="B28" s="0" t="n">
        <v>3.03896319257014E-009</v>
      </c>
      <c r="C28" s="0" t="n">
        <v>5.29521620837423E-009</v>
      </c>
      <c r="D28" s="0" t="n">
        <v>1.67373214934155E-008</v>
      </c>
      <c r="E28" s="0" t="n">
        <v>2.26871601597659E-008</v>
      </c>
      <c r="F28" s="0" t="n">
        <v>4.20217540826154E-008</v>
      </c>
      <c r="G28" s="0" t="n">
        <v>8.61479433344416E-008</v>
      </c>
      <c r="H28" s="0" t="n">
        <v>1.81098877916322E-007</v>
      </c>
      <c r="I28" s="0" t="n">
        <v>3.82892808319041E-007</v>
      </c>
      <c r="J28" s="0" t="n">
        <v>8.10582200856887E-007</v>
      </c>
      <c r="K28" s="0" t="n">
        <v>1.71649118092092E-006</v>
      </c>
      <c r="L28" s="0" t="n">
        <v>3.63507932377016E-006</v>
      </c>
      <c r="M28" s="0" t="n">
        <v>7.69825703816522E-006</v>
      </c>
      <c r="N28" s="0" t="n">
        <v>1.63031793178495E-005</v>
      </c>
      <c r="O28" s="0" t="n">
        <v>0.000451786512331564</v>
      </c>
      <c r="P28" s="0" t="n">
        <v>0.00102022416183142</v>
      </c>
      <c r="Q28" s="0" t="n">
        <v>0.00188889920752739</v>
      </c>
      <c r="R28" s="0" t="n">
        <v>0.00331345030572427</v>
      </c>
      <c r="S28" s="0" t="n">
        <v>0.00571310249389144</v>
      </c>
      <c r="T28" s="0" t="n">
        <v>0.00979403913026094</v>
      </c>
      <c r="U28" s="0" t="n">
        <v>0.0167572215678215</v>
      </c>
      <c r="V28" s="0" t="n">
        <v>0.0286518149239125</v>
      </c>
      <c r="W28" s="0" t="n">
        <v>0.0489782281004691</v>
      </c>
      <c r="X28" s="0" t="n">
        <v>0.0837182341180208</v>
      </c>
      <c r="Y28" s="0" t="n">
        <v>0.143095320461733</v>
      </c>
      <c r="Z28" s="0" t="n">
        <v>0.24458331539847</v>
      </c>
      <c r="AA28" s="0" t="n">
        <v>0.132334400295327</v>
      </c>
      <c r="AB28" s="0" t="n">
        <v>0.0590296087076674</v>
      </c>
      <c r="AC28" s="0" t="n">
        <v>0.00309638768254949</v>
      </c>
      <c r="AD28" s="0" t="n">
        <v>0.00154180659007257</v>
      </c>
      <c r="AE28" s="0" t="n">
        <v>0.000767723506176241</v>
      </c>
      <c r="AF28" s="0" t="n">
        <v>0.000382279744208661</v>
      </c>
      <c r="AG28" s="0" t="n">
        <v>0.000190354793872</v>
      </c>
      <c r="AH28" s="0" t="n">
        <v>9.47918246667557E-005</v>
      </c>
      <c r="AI28" s="0" t="n">
        <v>4.72146604635789E-005</v>
      </c>
      <c r="AJ28" s="0" t="n">
        <v>2.35386448901393E-005</v>
      </c>
      <c r="AK28" s="0" t="n">
        <v>1.17784335295841E-005</v>
      </c>
      <c r="AL28" s="0" t="n">
        <v>5.98073651630958E-006</v>
      </c>
      <c r="AM28" s="0" t="n">
        <v>3.21062608288304E-006</v>
      </c>
      <c r="AN28" s="0" t="n">
        <v>2.06580852349279E-006</v>
      </c>
      <c r="AO28" s="0" t="n">
        <v>0</v>
      </c>
      <c r="AP28" s="0" t="n">
        <v>0</v>
      </c>
      <c r="AQ28" s="0" t="n">
        <v>0</v>
      </c>
      <c r="AR28" s="0" t="n">
        <v>0</v>
      </c>
      <c r="AS28" s="0" t="n">
        <v>0</v>
      </c>
      <c r="AT28" s="0" t="n">
        <v>0</v>
      </c>
      <c r="AU28" s="0" t="n">
        <v>0</v>
      </c>
      <c r="AV28" s="0" t="n">
        <v>0</v>
      </c>
      <c r="AW28" s="0" t="n">
        <v>0</v>
      </c>
      <c r="AX28" s="0" t="n">
        <v>0</v>
      </c>
      <c r="AY28" s="0" t="n">
        <v>0</v>
      </c>
      <c r="AZ28" s="0" t="n">
        <v>0</v>
      </c>
      <c r="BA28" s="0" t="n">
        <v>0</v>
      </c>
      <c r="BB28" s="0" t="n">
        <v>0</v>
      </c>
      <c r="BC28" s="0" t="n">
        <v>0</v>
      </c>
      <c r="BD28" s="0" t="n">
        <v>0</v>
      </c>
      <c r="BE28" s="0" t="n">
        <v>0</v>
      </c>
      <c r="BF28" s="0" t="n">
        <v>0</v>
      </c>
      <c r="BG28" s="0" t="n">
        <v>0</v>
      </c>
      <c r="BH28" s="0" t="n">
        <v>0</v>
      </c>
    </row>
    <row r="29" customFormat="false" ht="15" hidden="false" customHeight="false" outlineLevel="0" collapsed="false">
      <c r="A29" s="0" t="n">
        <v>1.13714960387197E-009</v>
      </c>
      <c r="B29" s="0" t="n">
        <v>1.64426330942957E-009</v>
      </c>
      <c r="C29" s="0" t="n">
        <v>2.86503296526042E-009</v>
      </c>
      <c r="D29" s="0" t="n">
        <v>9.05590554602114E-009</v>
      </c>
      <c r="E29" s="0" t="n">
        <v>1.22751289443248E-008</v>
      </c>
      <c r="F29" s="0" t="n">
        <v>2.27363163215811E-008</v>
      </c>
      <c r="G29" s="0" t="n">
        <v>4.66112596407731E-008</v>
      </c>
      <c r="H29" s="0" t="n">
        <v>9.79854711846101E-008</v>
      </c>
      <c r="I29" s="0" t="n">
        <v>2.07168220300489E-007</v>
      </c>
      <c r="J29" s="0" t="n">
        <v>4.38574108236714E-007</v>
      </c>
      <c r="K29" s="0" t="n">
        <v>9.28725782743274E-007</v>
      </c>
      <c r="L29" s="0" t="n">
        <v>1.96679827302757E-006</v>
      </c>
      <c r="M29" s="0" t="n">
        <v>4.16522372674997E-006</v>
      </c>
      <c r="N29" s="0" t="n">
        <v>8.82100831129832E-006</v>
      </c>
      <c r="O29" s="0" t="n">
        <v>0.000244443890514411</v>
      </c>
      <c r="P29" s="0" t="n">
        <v>0.000552003117640335</v>
      </c>
      <c r="Q29" s="0" t="n">
        <v>0.00102200897652899</v>
      </c>
      <c r="R29" s="0" t="n">
        <v>0.00179277747708188</v>
      </c>
      <c r="S29" s="0" t="n">
        <v>0.00309113477803316</v>
      </c>
      <c r="T29" s="0" t="n">
        <v>0.00529916888509134</v>
      </c>
      <c r="U29" s="0" t="n">
        <v>0.00906667269261926</v>
      </c>
      <c r="V29" s="0" t="n">
        <v>0.0155023687496894</v>
      </c>
      <c r="W29" s="0" t="n">
        <v>0.0265001904673825</v>
      </c>
      <c r="X29" s="0" t="n">
        <v>0.0452966396654767</v>
      </c>
      <c r="Y29" s="0" t="n">
        <v>0.0774232428222683</v>
      </c>
      <c r="Z29" s="0" t="n">
        <v>0.132334400295327</v>
      </c>
      <c r="AA29" s="0" t="n">
        <v>0.226189681283869</v>
      </c>
      <c r="AB29" s="0" t="n">
        <v>0.100895068478806</v>
      </c>
      <c r="AC29" s="0" t="n">
        <v>0.0052924329689345</v>
      </c>
      <c r="AD29" s="0" t="n">
        <v>0.00263529921495549</v>
      </c>
      <c r="AE29" s="0" t="n">
        <v>0.00131221462286907</v>
      </c>
      <c r="AF29" s="0" t="n">
        <v>0.000653403297335145</v>
      </c>
      <c r="AG29" s="0" t="n">
        <v>0.000325359770858345</v>
      </c>
      <c r="AH29" s="0" t="n">
        <v>0.000162020854455385</v>
      </c>
      <c r="AI29" s="0" t="n">
        <v>8.07006264308441E-005</v>
      </c>
      <c r="AJ29" s="0" t="n">
        <v>4.02329142964557E-005</v>
      </c>
      <c r="AK29" s="0" t="n">
        <v>2.01320300702941E-005</v>
      </c>
      <c r="AL29" s="0" t="n">
        <v>1.02224431700895E-005</v>
      </c>
      <c r="AM29" s="0" t="n">
        <v>5.48769245780632E-006</v>
      </c>
      <c r="AN29" s="0" t="n">
        <v>3.53093806659154E-006</v>
      </c>
      <c r="AO29" s="0" t="n">
        <v>0</v>
      </c>
      <c r="AP29" s="0" t="n">
        <v>0</v>
      </c>
      <c r="AQ29" s="0" t="n">
        <v>0</v>
      </c>
      <c r="AR29" s="0" t="n">
        <v>0</v>
      </c>
      <c r="AS29" s="0" t="n">
        <v>0</v>
      </c>
      <c r="AT29" s="0" t="n">
        <v>0</v>
      </c>
      <c r="AU29" s="0" t="n">
        <v>0</v>
      </c>
      <c r="AV29" s="0" t="n">
        <v>0</v>
      </c>
      <c r="AW29" s="0" t="n">
        <v>0</v>
      </c>
      <c r="AX29" s="0" t="n">
        <v>0</v>
      </c>
      <c r="AY29" s="0" t="n">
        <v>0</v>
      </c>
      <c r="AZ29" s="0" t="n">
        <v>0</v>
      </c>
      <c r="BA29" s="0" t="n">
        <v>0</v>
      </c>
      <c r="BB29" s="0" t="n">
        <v>0</v>
      </c>
      <c r="BC29" s="0" t="n">
        <v>0</v>
      </c>
      <c r="BD29" s="0" t="n">
        <v>0</v>
      </c>
      <c r="BE29" s="0" t="n">
        <v>0</v>
      </c>
      <c r="BF29" s="0" t="n">
        <v>0</v>
      </c>
      <c r="BG29" s="0" t="n">
        <v>0</v>
      </c>
      <c r="BH29" s="0" t="n">
        <v>0</v>
      </c>
    </row>
    <row r="30" customFormat="false" ht="15" hidden="false" customHeight="false" outlineLevel="0" collapsed="false">
      <c r="A30" s="0" t="n">
        <v>5.07241473183381E-010</v>
      </c>
      <c r="B30" s="0" t="n">
        <v>7.33446628778267E-010</v>
      </c>
      <c r="C30" s="0" t="n">
        <v>1.27798799478039E-009</v>
      </c>
      <c r="D30" s="0" t="n">
        <v>4.03951323074154E-009</v>
      </c>
      <c r="E30" s="0" t="n">
        <v>5.47549281821348E-009</v>
      </c>
      <c r="F30" s="0" t="n">
        <v>1.01418516494692E-008</v>
      </c>
      <c r="G30" s="0" t="n">
        <v>2.07916037842466E-008</v>
      </c>
      <c r="H30" s="0" t="n">
        <v>4.37077888300838E-008</v>
      </c>
      <c r="I30" s="0" t="n">
        <v>9.24102799703659E-008</v>
      </c>
      <c r="J30" s="0" t="n">
        <v>1.95632110326203E-007</v>
      </c>
      <c r="K30" s="0" t="n">
        <v>4.14271114915788E-007</v>
      </c>
      <c r="L30" s="0" t="n">
        <v>8.77317856918818E-007</v>
      </c>
      <c r="M30" s="0" t="n">
        <v>1.85795625492115E-006</v>
      </c>
      <c r="N30" s="0" t="n">
        <v>3.93473403635779E-006</v>
      </c>
      <c r="O30" s="0" t="n">
        <v>0.00010903761362007</v>
      </c>
      <c r="P30" s="0" t="n">
        <v>0.000246228705211973</v>
      </c>
      <c r="Q30" s="0" t="n">
        <v>0.000455881387194829</v>
      </c>
      <c r="R30" s="0" t="n">
        <v>0.000799693448837878</v>
      </c>
      <c r="S30" s="0" t="n">
        <v>0.00137884386828179</v>
      </c>
      <c r="T30" s="0" t="n">
        <v>0.00236376834039148</v>
      </c>
      <c r="U30" s="0" t="n">
        <v>0.00404431606695924</v>
      </c>
      <c r="V30" s="0" t="n">
        <v>0.00691504823608929</v>
      </c>
      <c r="W30" s="0" t="n">
        <v>0.011820780314697</v>
      </c>
      <c r="X30" s="0" t="n">
        <v>0.0202051991716299</v>
      </c>
      <c r="Y30" s="0" t="n">
        <v>0.0345357194990711</v>
      </c>
      <c r="Z30" s="0" t="n">
        <v>0.0590296087076674</v>
      </c>
      <c r="AA30" s="0" t="n">
        <v>0.100895068478806</v>
      </c>
      <c r="AB30" s="0" t="n">
        <v>0.172452505545136</v>
      </c>
      <c r="AC30" s="0" t="n">
        <v>0.00904596567189167</v>
      </c>
      <c r="AD30" s="0" t="n">
        <v>0.00450432275166818</v>
      </c>
      <c r="AE30" s="0" t="n">
        <v>0.00224287175714909</v>
      </c>
      <c r="AF30" s="0" t="n">
        <v>0.00111681410653454</v>
      </c>
      <c r="AG30" s="0" t="n">
        <v>0.000556113480411574</v>
      </c>
      <c r="AH30" s="0" t="n">
        <v>0.000276930307126598</v>
      </c>
      <c r="AI30" s="0" t="n">
        <v>0.000137935633890615</v>
      </c>
      <c r="AJ30" s="0" t="n">
        <v>6.87671556243006E-005</v>
      </c>
      <c r="AK30" s="0" t="n">
        <v>3.44101954602621E-005</v>
      </c>
      <c r="AL30" s="0" t="n">
        <v>1.74724688139243E-005</v>
      </c>
      <c r="AM30" s="0" t="n">
        <v>9.37970832745545E-006</v>
      </c>
      <c r="AN30" s="0" t="n">
        <v>6.03517224071579E-006</v>
      </c>
      <c r="AO30" s="0" t="n">
        <v>0</v>
      </c>
      <c r="AP30" s="0" t="n">
        <v>0</v>
      </c>
      <c r="AQ30" s="0" t="n">
        <v>0</v>
      </c>
      <c r="AR30" s="0" t="n">
        <v>0</v>
      </c>
      <c r="AS30" s="0" t="n">
        <v>0</v>
      </c>
      <c r="AT30" s="0" t="n">
        <v>0</v>
      </c>
      <c r="AU30" s="0" t="n">
        <v>0</v>
      </c>
      <c r="AV30" s="0" t="n">
        <v>0</v>
      </c>
      <c r="AW30" s="0" t="n">
        <v>0</v>
      </c>
      <c r="AX30" s="0" t="n">
        <v>0</v>
      </c>
      <c r="AY30" s="0" t="n">
        <v>0</v>
      </c>
      <c r="AZ30" s="0" t="n">
        <v>0</v>
      </c>
      <c r="BA30" s="0" t="n">
        <v>0</v>
      </c>
      <c r="BB30" s="0" t="n">
        <v>0</v>
      </c>
      <c r="BC30" s="0" t="n">
        <v>0</v>
      </c>
      <c r="BD30" s="0" t="n">
        <v>0</v>
      </c>
      <c r="BE30" s="0" t="n">
        <v>0</v>
      </c>
      <c r="BF30" s="0" t="n">
        <v>0</v>
      </c>
      <c r="BG30" s="0" t="n">
        <v>0</v>
      </c>
      <c r="BH30" s="0" t="n">
        <v>0</v>
      </c>
    </row>
    <row r="31" customFormat="false" ht="15" hidden="false" customHeight="false" outlineLevel="0" collapsed="false">
      <c r="A31" s="0" t="n">
        <v>2.66072617459053E-011</v>
      </c>
      <c r="B31" s="0" t="n">
        <v>3.84728131674281E-011</v>
      </c>
      <c r="C31" s="0" t="n">
        <v>6.70366341928693E-011</v>
      </c>
      <c r="D31" s="0" t="n">
        <v>2.11891951937319E-010</v>
      </c>
      <c r="E31" s="0" t="n">
        <v>2.8721600717645E-010</v>
      </c>
      <c r="F31" s="0" t="n">
        <v>5.31989034201097E-010</v>
      </c>
      <c r="G31" s="0" t="n">
        <v>1.09061989851253E-009</v>
      </c>
      <c r="H31" s="0" t="n">
        <v>2.29268433126793E-009</v>
      </c>
      <c r="I31" s="0" t="n">
        <v>4.84736488866517E-009</v>
      </c>
      <c r="J31" s="0" t="n">
        <v>1.02618477402602E-008</v>
      </c>
      <c r="K31" s="0" t="n">
        <v>2.17305180492358E-008</v>
      </c>
      <c r="L31" s="0" t="n">
        <v>4.6019552989029E-008</v>
      </c>
      <c r="M31" s="0" t="n">
        <v>9.74587666834115E-008</v>
      </c>
      <c r="N31" s="0" t="n">
        <v>2.06395777831134E-007</v>
      </c>
      <c r="O31" s="0" t="n">
        <v>5.71954873392071E-006</v>
      </c>
      <c r="P31" s="0" t="n">
        <v>1.29158831745641E-005</v>
      </c>
      <c r="Q31" s="0" t="n">
        <v>2.39131775208649E-005</v>
      </c>
      <c r="R31" s="0" t="n">
        <v>4.19477783947346E-005</v>
      </c>
      <c r="S31" s="0" t="n">
        <v>7.23270111961976E-005</v>
      </c>
      <c r="T31" s="0" t="n">
        <v>0.000123991050149684</v>
      </c>
      <c r="U31" s="0" t="n">
        <v>0.000212143883861507</v>
      </c>
      <c r="V31" s="0" t="n">
        <v>0.000362727631966859</v>
      </c>
      <c r="W31" s="0" t="n">
        <v>0.000620056940336743</v>
      </c>
      <c r="X31" s="0" t="n">
        <v>0.00105986014829144</v>
      </c>
      <c r="Y31" s="0" t="n">
        <v>0.00181156505702905</v>
      </c>
      <c r="Z31" s="0" t="n">
        <v>0.00309638768254949</v>
      </c>
      <c r="AA31" s="0" t="n">
        <v>0.0052924329689345</v>
      </c>
      <c r="AB31" s="0" t="n">
        <v>0.00904596567189167</v>
      </c>
      <c r="AC31" s="0" t="n">
        <v>0.0154615968440055</v>
      </c>
      <c r="AD31" s="0" t="n">
        <v>0.00769890412672893</v>
      </c>
      <c r="AE31" s="0" t="n">
        <v>0.00383357400853299</v>
      </c>
      <c r="AF31" s="0" t="n">
        <v>0.00190888735279982</v>
      </c>
      <c r="AG31" s="0" t="n">
        <v>0.000950523442771638</v>
      </c>
      <c r="AH31" s="0" t="n">
        <v>0.000473336393037925</v>
      </c>
      <c r="AI31" s="0" t="n">
        <v>0.000235763127895338</v>
      </c>
      <c r="AJ31" s="0" t="n">
        <v>0.00011753858846444</v>
      </c>
      <c r="AK31" s="0" t="n">
        <v>5.88147897999644E-005</v>
      </c>
      <c r="AL31" s="0" t="n">
        <v>2.98643924229998E-005</v>
      </c>
      <c r="AM31" s="0" t="n">
        <v>1.60320383620415E-005</v>
      </c>
      <c r="AN31" s="0" t="n">
        <v>1.03154713885364E-005</v>
      </c>
      <c r="AO31" s="0" t="n">
        <v>0</v>
      </c>
      <c r="AP31" s="0" t="n">
        <v>0</v>
      </c>
      <c r="AQ31" s="0" t="n">
        <v>0</v>
      </c>
      <c r="AR31" s="0" t="n">
        <v>0</v>
      </c>
      <c r="AS31" s="0" t="n">
        <v>0</v>
      </c>
      <c r="AT31" s="0" t="n">
        <v>0</v>
      </c>
      <c r="AU31" s="0" t="n">
        <v>0</v>
      </c>
      <c r="AV31" s="0" t="n">
        <v>0</v>
      </c>
      <c r="AW31" s="0" t="n">
        <v>0</v>
      </c>
      <c r="AX31" s="0" t="n">
        <v>0</v>
      </c>
      <c r="AY31" s="0" t="n">
        <v>0</v>
      </c>
      <c r="AZ31" s="0" t="n">
        <v>0</v>
      </c>
      <c r="BA31" s="0" t="n">
        <v>0</v>
      </c>
      <c r="BB31" s="0" t="n">
        <v>0</v>
      </c>
      <c r="BC31" s="0" t="n">
        <v>0</v>
      </c>
      <c r="BD31" s="0" t="n">
        <v>0</v>
      </c>
      <c r="BE31" s="0" t="n">
        <v>0</v>
      </c>
      <c r="BF31" s="0" t="n">
        <v>0</v>
      </c>
      <c r="BG31" s="0" t="n">
        <v>0</v>
      </c>
      <c r="BH31" s="0" t="n">
        <v>0</v>
      </c>
    </row>
    <row r="32" customFormat="false" ht="15" hidden="false" customHeight="false" outlineLevel="0" collapsed="false">
      <c r="A32" s="0" t="n">
        <v>1.32487452184427E-011</v>
      </c>
      <c r="B32" s="0" t="n">
        <v>1.91570445827799E-011</v>
      </c>
      <c r="C32" s="0" t="n">
        <v>3.33800334361709E-011</v>
      </c>
      <c r="D32" s="0" t="n">
        <v>1.05508883697439E-010</v>
      </c>
      <c r="E32" s="0" t="n">
        <v>1.43015532303876E-010</v>
      </c>
      <c r="F32" s="0" t="n">
        <v>2.64897126222333E-010</v>
      </c>
      <c r="G32" s="0" t="n">
        <v>5.43060210537448E-010</v>
      </c>
      <c r="H32" s="0" t="n">
        <v>1.14161279959442E-009</v>
      </c>
      <c r="I32" s="0" t="n">
        <v>2.41368326451831E-009</v>
      </c>
      <c r="J32" s="0" t="n">
        <v>5.1097556554117E-009</v>
      </c>
      <c r="K32" s="0" t="n">
        <v>1.08204331527427E-008</v>
      </c>
      <c r="L32" s="0" t="n">
        <v>2.29148470233731E-008</v>
      </c>
      <c r="M32" s="0" t="n">
        <v>4.85283446836043E-008</v>
      </c>
      <c r="N32" s="0" t="n">
        <v>1.0277213419257E-007</v>
      </c>
      <c r="O32" s="0" t="n">
        <v>2.84797603991864E-006</v>
      </c>
      <c r="P32" s="0" t="n">
        <v>6.43129860882077E-006</v>
      </c>
      <c r="Q32" s="0" t="n">
        <v>1.19072604826044E-005</v>
      </c>
      <c r="R32" s="0" t="n">
        <v>2.08873590126974E-005</v>
      </c>
      <c r="S32" s="0" t="n">
        <v>3.60143089093842E-005</v>
      </c>
      <c r="T32" s="0" t="n">
        <v>6.17397554279755E-005</v>
      </c>
      <c r="U32" s="0" t="n">
        <v>0.000105634329972514</v>
      </c>
      <c r="V32" s="0" t="n">
        <v>0.000180615578766106</v>
      </c>
      <c r="W32" s="0" t="n">
        <v>0.00030874941216801</v>
      </c>
      <c r="X32" s="0" t="n">
        <v>0.000527743786865071</v>
      </c>
      <c r="Y32" s="0" t="n">
        <v>0.000902045618839567</v>
      </c>
      <c r="Z32" s="0" t="n">
        <v>0.00154180659007257</v>
      </c>
      <c r="AA32" s="0" t="n">
        <v>0.00263529921495549</v>
      </c>
      <c r="AB32" s="0" t="n">
        <v>0.00450432275166818</v>
      </c>
      <c r="AC32" s="0" t="n">
        <v>0.00769890412672893</v>
      </c>
      <c r="AD32" s="0" t="n">
        <v>0.00982998081997336</v>
      </c>
      <c r="AE32" s="0" t="n">
        <v>0.00489471726826642</v>
      </c>
      <c r="AF32" s="0" t="n">
        <v>0.00243727233858729</v>
      </c>
      <c r="AG32" s="0" t="n">
        <v>0.00121363080479743</v>
      </c>
      <c r="AH32" s="0" t="n">
        <v>0.000604357138154813</v>
      </c>
      <c r="AI32" s="0" t="n">
        <v>0.00030102297510396</v>
      </c>
      <c r="AJ32" s="0" t="n">
        <v>0.000150073575562641</v>
      </c>
      <c r="AK32" s="0" t="n">
        <v>7.5094876640587E-005</v>
      </c>
      <c r="AL32" s="0" t="n">
        <v>3.81309339466959E-005</v>
      </c>
      <c r="AM32" s="0" t="n">
        <v>2.04697482927227E-005</v>
      </c>
      <c r="AN32" s="0" t="n">
        <v>1.31708207076193E-005</v>
      </c>
      <c r="AO32" s="0" t="n">
        <v>0</v>
      </c>
      <c r="AP32" s="0" t="n">
        <v>0</v>
      </c>
      <c r="AQ32" s="0" t="n">
        <v>0</v>
      </c>
      <c r="AR32" s="0" t="n">
        <v>0</v>
      </c>
      <c r="AS32" s="0" t="n">
        <v>0</v>
      </c>
      <c r="AT32" s="0" t="n">
        <v>0</v>
      </c>
      <c r="AU32" s="0" t="n">
        <v>0</v>
      </c>
      <c r="AV32" s="0" t="n">
        <v>0</v>
      </c>
      <c r="AW32" s="0" t="n">
        <v>0</v>
      </c>
      <c r="AX32" s="0" t="n">
        <v>0</v>
      </c>
      <c r="AY32" s="0" t="n">
        <v>0</v>
      </c>
      <c r="AZ32" s="0" t="n">
        <v>0</v>
      </c>
      <c r="BA32" s="0" t="n">
        <v>0</v>
      </c>
      <c r="BB32" s="0" t="n">
        <v>0</v>
      </c>
      <c r="BC32" s="0" t="n">
        <v>0</v>
      </c>
      <c r="BD32" s="0" t="n">
        <v>0</v>
      </c>
      <c r="BE32" s="0" t="n">
        <v>0</v>
      </c>
      <c r="BF32" s="0" t="n">
        <v>0</v>
      </c>
      <c r="BG32" s="0" t="n">
        <v>0</v>
      </c>
      <c r="BH32" s="0" t="n">
        <v>0</v>
      </c>
    </row>
    <row r="33" customFormat="false" ht="15" hidden="false" customHeight="false" outlineLevel="0" collapsed="false">
      <c r="A33" s="0" t="n">
        <v>6.59704868109289E-012</v>
      </c>
      <c r="B33" s="0" t="n">
        <v>9.53901321330723E-012</v>
      </c>
      <c r="C33" s="0" t="n">
        <v>1.66211744526862E-011</v>
      </c>
      <c r="D33" s="0" t="n">
        <v>5.25368425887497E-011</v>
      </c>
      <c r="E33" s="0" t="n">
        <v>7.12128139839027E-011</v>
      </c>
      <c r="F33" s="0" t="n">
        <v>1.31902244956579E-010</v>
      </c>
      <c r="G33" s="0" t="n">
        <v>2.70410109531958E-010</v>
      </c>
      <c r="H33" s="0" t="n">
        <v>5.68451962031795E-010</v>
      </c>
      <c r="I33" s="0" t="n">
        <v>1.20186370363594E-009</v>
      </c>
      <c r="J33" s="0" t="n">
        <v>2.54433957717869E-009</v>
      </c>
      <c r="K33" s="0" t="n">
        <v>5.38790074699205E-009</v>
      </c>
      <c r="L33" s="0" t="n">
        <v>1.14101644224054E-008</v>
      </c>
      <c r="M33" s="0" t="n">
        <v>2.41640885240167E-008</v>
      </c>
      <c r="N33" s="0" t="n">
        <v>5.11741120498267E-008</v>
      </c>
      <c r="O33" s="0" t="n">
        <v>1.41811441522594E-006</v>
      </c>
      <c r="P33" s="0" t="n">
        <v>3.2023855320257E-006</v>
      </c>
      <c r="Q33" s="0" t="n">
        <v>5.92907296253587E-006</v>
      </c>
      <c r="R33" s="0" t="n">
        <v>1.0400601864878E-005</v>
      </c>
      <c r="S33" s="0" t="n">
        <v>1.79328793160271E-005</v>
      </c>
      <c r="T33" s="0" t="n">
        <v>3.07425469658928E-005</v>
      </c>
      <c r="U33" s="0" t="n">
        <v>5.25993070085784E-005</v>
      </c>
      <c r="V33" s="0" t="n">
        <v>8.9935291685217E-005</v>
      </c>
      <c r="W33" s="0" t="n">
        <v>0.000153737947914934</v>
      </c>
      <c r="X33" s="0" t="n">
        <v>0.000262783485959617</v>
      </c>
      <c r="Y33" s="0" t="n">
        <v>0.000449162449872416</v>
      </c>
      <c r="Z33" s="0" t="n">
        <v>0.000767723506176241</v>
      </c>
      <c r="AA33" s="0" t="n">
        <v>0.00131221462286907</v>
      </c>
      <c r="AB33" s="0" t="n">
        <v>0.00224287175714909</v>
      </c>
      <c r="AC33" s="0" t="n">
        <v>0.00383357400853299</v>
      </c>
      <c r="AD33" s="0" t="n">
        <v>0.00489471726826642</v>
      </c>
      <c r="AE33" s="0" t="n">
        <v>0.00843367915002767</v>
      </c>
      <c r="AF33" s="0" t="n">
        <v>0.00419946072026402</v>
      </c>
      <c r="AG33" s="0" t="n">
        <v>0.00209110603397047</v>
      </c>
      <c r="AH33" s="0" t="n">
        <v>0.00104131738686346</v>
      </c>
      <c r="AI33" s="0" t="n">
        <v>0.000518667585822116</v>
      </c>
      <c r="AJ33" s="0" t="n">
        <v>0.000258579263280107</v>
      </c>
      <c r="AK33" s="0" t="n">
        <v>0.000129389719709373</v>
      </c>
      <c r="AL33" s="0" t="n">
        <v>6.57002325103098E-005</v>
      </c>
      <c r="AM33" s="0" t="n">
        <v>3.52697162922737E-005</v>
      </c>
      <c r="AN33" s="0" t="n">
        <v>2.2693542834588E-005</v>
      </c>
      <c r="AO33" s="0" t="n">
        <v>0</v>
      </c>
      <c r="AP33" s="0" t="n">
        <v>0</v>
      </c>
      <c r="AQ33" s="0" t="n">
        <v>0</v>
      </c>
      <c r="AR33" s="0" t="n">
        <v>0</v>
      </c>
      <c r="AS33" s="0" t="n">
        <v>0</v>
      </c>
      <c r="AT33" s="0" t="n">
        <v>0</v>
      </c>
      <c r="AU33" s="0" t="n">
        <v>0</v>
      </c>
      <c r="AV33" s="0" t="n">
        <v>0</v>
      </c>
      <c r="AW33" s="0" t="n">
        <v>0</v>
      </c>
      <c r="AX33" s="0" t="n">
        <v>0</v>
      </c>
      <c r="AY33" s="0" t="n">
        <v>0</v>
      </c>
      <c r="AZ33" s="0" t="n">
        <v>0</v>
      </c>
      <c r="BA33" s="0" t="n">
        <v>0</v>
      </c>
      <c r="BB33" s="0" t="n">
        <v>0</v>
      </c>
      <c r="BC33" s="0" t="n">
        <v>0</v>
      </c>
      <c r="BD33" s="0" t="n">
        <v>0</v>
      </c>
      <c r="BE33" s="0" t="n">
        <v>0</v>
      </c>
      <c r="BF33" s="0" t="n">
        <v>0</v>
      </c>
      <c r="BG33" s="0" t="n">
        <v>0</v>
      </c>
      <c r="BH33" s="0" t="n">
        <v>0</v>
      </c>
    </row>
    <row r="34" customFormat="false" ht="15" hidden="false" customHeight="false" outlineLevel="0" collapsed="false">
      <c r="A34" s="0" t="n">
        <v>3.28493013702428E-012</v>
      </c>
      <c r="B34" s="0" t="n">
        <v>4.74985004607767E-012</v>
      </c>
      <c r="C34" s="0" t="n">
        <v>8.27633681540782E-012</v>
      </c>
      <c r="D34" s="0" t="n">
        <v>2.61601612882587E-011</v>
      </c>
      <c r="E34" s="0" t="n">
        <v>3.54596623590887E-011</v>
      </c>
      <c r="F34" s="0" t="n">
        <v>6.56793182140419E-011</v>
      </c>
      <c r="G34" s="0" t="n">
        <v>1.34647834372265E-010</v>
      </c>
      <c r="H34" s="0" t="n">
        <v>2.83054600897605E-010</v>
      </c>
      <c r="I34" s="0" t="n">
        <v>5.98455232259292E-010</v>
      </c>
      <c r="J34" s="0" t="n">
        <v>1.26692679710729E-009</v>
      </c>
      <c r="K34" s="0" t="n">
        <v>2.68284779977669E-009</v>
      </c>
      <c r="L34" s="0" t="n">
        <v>5.68156986426125E-009</v>
      </c>
      <c r="M34" s="0" t="n">
        <v>1.20322505507288E-008</v>
      </c>
      <c r="N34" s="0" t="n">
        <v>2.54816041284819E-008</v>
      </c>
      <c r="O34" s="0" t="n">
        <v>7.06134971184195E-007</v>
      </c>
      <c r="P34" s="0" t="n">
        <v>1.59459377261697E-006</v>
      </c>
      <c r="Q34" s="0" t="n">
        <v>2.95231874141988E-006</v>
      </c>
      <c r="R34" s="0" t="n">
        <v>5.17886893984065E-006</v>
      </c>
      <c r="S34" s="0" t="n">
        <v>8.92948628341452E-006</v>
      </c>
      <c r="T34" s="0" t="n">
        <v>1.53079238761075E-005</v>
      </c>
      <c r="U34" s="0" t="n">
        <v>2.61912647809122E-005</v>
      </c>
      <c r="V34" s="0" t="n">
        <v>4.47823207498138E-005</v>
      </c>
      <c r="W34" s="0" t="n">
        <v>7.65521739679464E-005</v>
      </c>
      <c r="X34" s="0" t="n">
        <v>0.00013085023838236</v>
      </c>
      <c r="Y34" s="0" t="n">
        <v>0.000223655658663583</v>
      </c>
      <c r="Z34" s="0" t="n">
        <v>0.000382279744208661</v>
      </c>
      <c r="AA34" s="0" t="n">
        <v>0.000653403297335145</v>
      </c>
      <c r="AB34" s="0" t="n">
        <v>0.00111681410653454</v>
      </c>
      <c r="AC34" s="0" t="n">
        <v>0.00190888735279982</v>
      </c>
      <c r="AD34" s="0" t="n">
        <v>0.00243727233858729</v>
      </c>
      <c r="AE34" s="0" t="n">
        <v>0.00419946072026402</v>
      </c>
      <c r="AF34" s="0" t="n">
        <v>0.00808751284541084</v>
      </c>
      <c r="AG34" s="0" t="n">
        <v>0.00402714730233005</v>
      </c>
      <c r="AH34" s="0" t="n">
        <v>0.00200541648163777</v>
      </c>
      <c r="AI34" s="0" t="n">
        <v>0.000998873675039607</v>
      </c>
      <c r="AJ34" s="0" t="n">
        <v>0.000497983729968847</v>
      </c>
      <c r="AK34" s="0" t="n">
        <v>0.00024918461914983</v>
      </c>
      <c r="AL34" s="0" t="n">
        <v>0.00012652850205495</v>
      </c>
      <c r="AM34" s="0" t="n">
        <v>6.79240270521751E-005</v>
      </c>
      <c r="AN34" s="0" t="n">
        <v>4.37042590485458E-005</v>
      </c>
      <c r="AO34" s="0" t="n">
        <v>0</v>
      </c>
      <c r="AP34" s="0" t="n">
        <v>0</v>
      </c>
      <c r="AQ34" s="0" t="n">
        <v>0</v>
      </c>
      <c r="AR34" s="0" t="n">
        <v>0</v>
      </c>
      <c r="AS34" s="0" t="n">
        <v>0</v>
      </c>
      <c r="AT34" s="0" t="n">
        <v>0</v>
      </c>
      <c r="AU34" s="0" t="n">
        <v>0</v>
      </c>
      <c r="AV34" s="0" t="n">
        <v>0</v>
      </c>
      <c r="AW34" s="0" t="n">
        <v>0</v>
      </c>
      <c r="AX34" s="0" t="n">
        <v>0</v>
      </c>
      <c r="AY34" s="0" t="n">
        <v>0</v>
      </c>
      <c r="AZ34" s="0" t="n">
        <v>0</v>
      </c>
      <c r="BA34" s="0" t="n">
        <v>0</v>
      </c>
      <c r="BB34" s="0" t="n">
        <v>0</v>
      </c>
      <c r="BC34" s="0" t="n">
        <v>0</v>
      </c>
      <c r="BD34" s="0" t="n">
        <v>0</v>
      </c>
      <c r="BE34" s="0" t="n">
        <v>0</v>
      </c>
      <c r="BF34" s="0" t="n">
        <v>0</v>
      </c>
      <c r="BG34" s="0" t="n">
        <v>0</v>
      </c>
      <c r="BH34" s="0" t="n">
        <v>0</v>
      </c>
    </row>
    <row r="35" customFormat="false" ht="15" hidden="false" customHeight="false" outlineLevel="0" collapsed="false">
      <c r="A35" s="0" t="n">
        <v>1.63571889065581E-012</v>
      </c>
      <c r="B35" s="0" t="n">
        <v>2.36517037625332E-012</v>
      </c>
      <c r="C35" s="0" t="n">
        <v>4.1211715043219E-012</v>
      </c>
      <c r="D35" s="0" t="n">
        <v>1.30263561832004E-011</v>
      </c>
      <c r="E35" s="0" t="n">
        <v>1.7657008568706E-011</v>
      </c>
      <c r="F35" s="0" t="n">
        <v>3.27047751540381E-011</v>
      </c>
      <c r="G35" s="0" t="n">
        <v>6.70473943376227E-011</v>
      </c>
      <c r="H35" s="0" t="n">
        <v>1.40945998381162E-010</v>
      </c>
      <c r="I35" s="0" t="n">
        <v>2.97998583770519E-010</v>
      </c>
      <c r="J35" s="0" t="n">
        <v>6.30861543065788E-010</v>
      </c>
      <c r="K35" s="0" t="n">
        <v>1.33591420328482E-009</v>
      </c>
      <c r="L35" s="0" t="n">
        <v>2.82911683594329E-009</v>
      </c>
      <c r="M35" s="0" t="n">
        <v>5.99141494703437E-009</v>
      </c>
      <c r="N35" s="0" t="n">
        <v>1.26884711389717E-008</v>
      </c>
      <c r="O35" s="0" t="n">
        <v>3.51617314079318E-007</v>
      </c>
      <c r="P35" s="0" t="n">
        <v>7.9402210944872E-007</v>
      </c>
      <c r="Q35" s="0" t="n">
        <v>1.47009626845589E-006</v>
      </c>
      <c r="R35" s="0" t="n">
        <v>2.57879875789436E-006</v>
      </c>
      <c r="S35" s="0" t="n">
        <v>4.44640488179889E-006</v>
      </c>
      <c r="T35" s="0" t="n">
        <v>7.62252444234709E-006</v>
      </c>
      <c r="U35" s="0" t="n">
        <v>1.30418440530717E-005</v>
      </c>
      <c r="V35" s="0" t="n">
        <v>2.22991920565575E-005</v>
      </c>
      <c r="W35" s="0" t="n">
        <v>3.81188737224016E-005</v>
      </c>
      <c r="X35" s="0" t="n">
        <v>6.51563953694095E-005</v>
      </c>
      <c r="Y35" s="0" t="n">
        <v>0.000111368513367987</v>
      </c>
      <c r="Z35" s="0" t="n">
        <v>0.000190354793872</v>
      </c>
      <c r="AA35" s="0" t="n">
        <v>0.000325359770858345</v>
      </c>
      <c r="AB35" s="0" t="n">
        <v>0.000556113480411574</v>
      </c>
      <c r="AC35" s="0" t="n">
        <v>0.000950523442771638</v>
      </c>
      <c r="AD35" s="0" t="n">
        <v>0.00121363080479743</v>
      </c>
      <c r="AE35" s="0" t="n">
        <v>0.00209110603397047</v>
      </c>
      <c r="AF35" s="0" t="n">
        <v>0.00402714730233005</v>
      </c>
      <c r="AG35" s="0" t="n">
        <v>0.00800182329307814</v>
      </c>
      <c r="AH35" s="0" t="n">
        <v>0.0039847035905062</v>
      </c>
      <c r="AI35" s="0" t="n">
        <v>0.0019847326257845</v>
      </c>
      <c r="AJ35" s="0" t="n">
        <v>0.000989479030909329</v>
      </c>
      <c r="AK35" s="0" t="n">
        <v>0.000495122512314425</v>
      </c>
      <c r="AL35" s="0" t="n">
        <v>0.000251408413691695</v>
      </c>
      <c r="AM35" s="0" t="n">
        <v>0.000134963044811222</v>
      </c>
      <c r="AN35" s="0" t="n">
        <v>8.68390778402954E-005</v>
      </c>
      <c r="AO35" s="0" t="n">
        <v>0</v>
      </c>
      <c r="AP35" s="0" t="n">
        <v>0</v>
      </c>
      <c r="AQ35" s="0" t="n">
        <v>0</v>
      </c>
      <c r="AR35" s="0" t="n">
        <v>0</v>
      </c>
      <c r="AS35" s="0" t="n">
        <v>0</v>
      </c>
      <c r="AT35" s="0" t="n">
        <v>0</v>
      </c>
      <c r="AU35" s="0" t="n">
        <v>0</v>
      </c>
      <c r="AV35" s="0" t="n">
        <v>0</v>
      </c>
      <c r="AW35" s="0" t="n">
        <v>0</v>
      </c>
      <c r="AX35" s="0" t="n">
        <v>0</v>
      </c>
      <c r="AY35" s="0" t="n">
        <v>0</v>
      </c>
      <c r="AZ35" s="0" t="n">
        <v>0</v>
      </c>
      <c r="BA35" s="0" t="n">
        <v>0</v>
      </c>
      <c r="BB35" s="0" t="n">
        <v>0</v>
      </c>
      <c r="BC35" s="0" t="n">
        <v>0</v>
      </c>
      <c r="BD35" s="0" t="n">
        <v>0</v>
      </c>
      <c r="BE35" s="0" t="n">
        <v>0</v>
      </c>
      <c r="BF35" s="0" t="n">
        <v>0</v>
      </c>
      <c r="BG35" s="0" t="n">
        <v>0</v>
      </c>
      <c r="BH35" s="0" t="n">
        <v>0</v>
      </c>
    </row>
    <row r="36" customFormat="false" ht="15" hidden="false" customHeight="false" outlineLevel="0" collapsed="false">
      <c r="A36" s="0" t="n">
        <v>8.14546222520707E-013</v>
      </c>
      <c r="B36" s="0" t="n">
        <v>1.17779442824838E-012</v>
      </c>
      <c r="C36" s="0" t="n">
        <v>2.05223813234774E-012</v>
      </c>
      <c r="D36" s="0" t="n">
        <v>6.48679261629182E-012</v>
      </c>
      <c r="E36" s="0" t="n">
        <v>8.79273921259714E-012</v>
      </c>
      <c r="F36" s="0" t="n">
        <v>1.62861425714966E-011</v>
      </c>
      <c r="G36" s="0" t="n">
        <v>3.33878896303942E-011</v>
      </c>
      <c r="H36" s="0" t="n">
        <v>7.01875066777248E-011</v>
      </c>
      <c r="I36" s="0" t="n">
        <v>1.48395682236988E-010</v>
      </c>
      <c r="J36" s="0" t="n">
        <v>3.1415293286232E-010</v>
      </c>
      <c r="K36" s="0" t="n">
        <v>6.65251146828254E-010</v>
      </c>
      <c r="L36" s="0" t="n">
        <v>1.40882791349522E-009</v>
      </c>
      <c r="M36" s="0" t="n">
        <v>2.98357159077884E-009</v>
      </c>
      <c r="N36" s="0" t="n">
        <v>6.3185344956606E-009</v>
      </c>
      <c r="O36" s="0" t="n">
        <v>1.75096440221068E-007</v>
      </c>
      <c r="P36" s="0" t="n">
        <v>3.95402726925817E-007</v>
      </c>
      <c r="Q36" s="0" t="n">
        <v>7.3207038755445E-007</v>
      </c>
      <c r="R36" s="0" t="n">
        <v>1.28417590509196E-006</v>
      </c>
      <c r="S36" s="0" t="n">
        <v>2.21419604612797E-006</v>
      </c>
      <c r="T36" s="0" t="n">
        <v>3.79582245216735E-006</v>
      </c>
      <c r="U36" s="0" t="n">
        <v>6.49450517984456E-006</v>
      </c>
      <c r="V36" s="0" t="n">
        <v>1.11044280033046E-005</v>
      </c>
      <c r="W36" s="0" t="n">
        <v>1.89822253534514E-005</v>
      </c>
      <c r="X36" s="0" t="n">
        <v>3.2446220450471E-005</v>
      </c>
      <c r="Y36" s="0" t="n">
        <v>5.54586747086293E-005</v>
      </c>
      <c r="Z36" s="0" t="n">
        <v>9.47918246667557E-005</v>
      </c>
      <c r="AA36" s="0" t="n">
        <v>0.000162020854455385</v>
      </c>
      <c r="AB36" s="0" t="n">
        <v>0.000276930307126598</v>
      </c>
      <c r="AC36" s="0" t="n">
        <v>0.000473336393037925</v>
      </c>
      <c r="AD36" s="0" t="n">
        <v>0.000604357138154813</v>
      </c>
      <c r="AE36" s="0" t="n">
        <v>0.00104131738686346</v>
      </c>
      <c r="AF36" s="0" t="n">
        <v>0.00200541648163777</v>
      </c>
      <c r="AG36" s="0" t="n">
        <v>0.0039847035905062</v>
      </c>
      <c r="AH36" s="0" t="n">
        <v>0.00798113943722487</v>
      </c>
      <c r="AI36" s="0" t="n">
        <v>0.00397530894637592</v>
      </c>
      <c r="AJ36" s="0" t="n">
        <v>0.00198187140813008</v>
      </c>
      <c r="AK36" s="0" t="n">
        <v>0.000991702825451193</v>
      </c>
      <c r="AL36" s="0" t="n">
        <v>0.000503557055070696</v>
      </c>
      <c r="AM36" s="0" t="n">
        <v>0.000270323464479815</v>
      </c>
      <c r="AN36" s="0" t="n">
        <v>0.000173933838013627</v>
      </c>
      <c r="AO36" s="0" t="n">
        <v>0</v>
      </c>
      <c r="AP36" s="0" t="n">
        <v>0</v>
      </c>
      <c r="AQ36" s="0" t="n">
        <v>0</v>
      </c>
      <c r="AR36" s="0" t="n">
        <v>0</v>
      </c>
      <c r="AS36" s="0" t="n">
        <v>0</v>
      </c>
      <c r="AT36" s="0" t="n">
        <v>0</v>
      </c>
      <c r="AU36" s="0" t="n">
        <v>0</v>
      </c>
      <c r="AV36" s="0" t="n">
        <v>0</v>
      </c>
      <c r="AW36" s="0" t="n">
        <v>0</v>
      </c>
      <c r="AX36" s="0" t="n">
        <v>0</v>
      </c>
      <c r="AY36" s="0" t="n">
        <v>0</v>
      </c>
      <c r="AZ36" s="0" t="n">
        <v>0</v>
      </c>
      <c r="BA36" s="0" t="n">
        <v>0</v>
      </c>
      <c r="BB36" s="0" t="n">
        <v>0</v>
      </c>
      <c r="BC36" s="0" t="n">
        <v>0</v>
      </c>
      <c r="BD36" s="0" t="n">
        <v>0</v>
      </c>
      <c r="BE36" s="0" t="n">
        <v>0</v>
      </c>
      <c r="BF36" s="0" t="n">
        <v>0</v>
      </c>
      <c r="BG36" s="0" t="n">
        <v>0</v>
      </c>
      <c r="BH36" s="0" t="n">
        <v>0</v>
      </c>
    </row>
    <row r="37" customFormat="false" ht="15" hidden="false" customHeight="false" outlineLevel="0" collapsed="false">
      <c r="A37" s="0" t="n">
        <v>4.05715613803283E-013</v>
      </c>
      <c r="B37" s="0" t="n">
        <v>5.86645148156377E-013</v>
      </c>
      <c r="C37" s="0" t="n">
        <v>1.0221949725079E-012</v>
      </c>
      <c r="D37" s="0" t="n">
        <v>3.23099288311602E-012</v>
      </c>
      <c r="E37" s="0" t="n">
        <v>4.37955697051969E-012</v>
      </c>
      <c r="F37" s="0" t="n">
        <v>8.11193048005887E-012</v>
      </c>
      <c r="G37" s="0" t="n">
        <v>1.66301036828481E-011</v>
      </c>
      <c r="H37" s="0" t="n">
        <v>3.49595474949873E-011</v>
      </c>
      <c r="I37" s="0" t="n">
        <v>7.39140930740807E-011</v>
      </c>
      <c r="J37" s="0" t="n">
        <v>1.56475773210154E-010</v>
      </c>
      <c r="K37" s="0" t="n">
        <v>3.31353543735698E-010</v>
      </c>
      <c r="L37" s="0" t="n">
        <v>7.01720130624487E-010</v>
      </c>
      <c r="M37" s="0" t="n">
        <v>1.48608089487286E-009</v>
      </c>
      <c r="N37" s="0" t="n">
        <v>3.14718554990167E-009</v>
      </c>
      <c r="O37" s="0" t="n">
        <v>8.72134174279525E-008</v>
      </c>
      <c r="P37" s="0" t="n">
        <v>1.96945312149086E-007</v>
      </c>
      <c r="Q37" s="0" t="n">
        <v>3.64635398731237E-007</v>
      </c>
      <c r="R37" s="0" t="n">
        <v>6.39632474082866E-007</v>
      </c>
      <c r="S37" s="0" t="n">
        <v>1.10286424895031E-006</v>
      </c>
      <c r="T37" s="0" t="n">
        <v>1.89065321708027E-006</v>
      </c>
      <c r="U37" s="0" t="n">
        <v>3.23483441766529E-006</v>
      </c>
      <c r="V37" s="0" t="n">
        <v>5.53098117544895E-006</v>
      </c>
      <c r="W37" s="0" t="n">
        <v>9.45481667915045E-006</v>
      </c>
      <c r="X37" s="0" t="n">
        <v>1.61610696627162E-005</v>
      </c>
      <c r="Y37" s="0" t="n">
        <v>2.76232945755956E-005</v>
      </c>
      <c r="Z37" s="0" t="n">
        <v>4.72146604635789E-005</v>
      </c>
      <c r="AA37" s="0" t="n">
        <v>8.0700626430844E-005</v>
      </c>
      <c r="AB37" s="0" t="n">
        <v>0.000137935633890615</v>
      </c>
      <c r="AC37" s="0" t="n">
        <v>0.000235763127895338</v>
      </c>
      <c r="AD37" s="0" t="n">
        <v>0.00030102297510396</v>
      </c>
      <c r="AE37" s="0" t="n">
        <v>0.000518667585822116</v>
      </c>
      <c r="AF37" s="0" t="n">
        <v>0.000998873675039606</v>
      </c>
      <c r="AG37" s="0" t="n">
        <v>0.0019847326257845</v>
      </c>
      <c r="AH37" s="0" t="n">
        <v>0.00397530894637592</v>
      </c>
      <c r="AI37" s="0" t="n">
        <v>0.00797827821957045</v>
      </c>
      <c r="AJ37" s="0" t="n">
        <v>0.00397753274091778</v>
      </c>
      <c r="AK37" s="0" t="n">
        <v>0.00199030595088635</v>
      </c>
      <c r="AL37" s="0" t="n">
        <v>0.00101061787623931</v>
      </c>
      <c r="AM37" s="0" t="n">
        <v>0.000542527848273101</v>
      </c>
      <c r="AN37" s="0" t="n">
        <v>0.000349077913236278</v>
      </c>
      <c r="AO37" s="0" t="n">
        <v>0</v>
      </c>
      <c r="AP37" s="0" t="n">
        <v>0</v>
      </c>
      <c r="AQ37" s="0" t="n">
        <v>0</v>
      </c>
      <c r="AR37" s="0" t="n">
        <v>0</v>
      </c>
      <c r="AS37" s="0" t="n">
        <v>0</v>
      </c>
      <c r="AT37" s="0" t="n">
        <v>0</v>
      </c>
      <c r="AU37" s="0" t="n">
        <v>0</v>
      </c>
      <c r="AV37" s="0" t="n">
        <v>0</v>
      </c>
      <c r="AW37" s="0" t="n">
        <v>0</v>
      </c>
      <c r="AX37" s="0" t="n">
        <v>0</v>
      </c>
      <c r="AY37" s="0" t="n">
        <v>0</v>
      </c>
      <c r="AZ37" s="0" t="n">
        <v>0</v>
      </c>
      <c r="BA37" s="0" t="n">
        <v>0</v>
      </c>
      <c r="BB37" s="0" t="n">
        <v>0</v>
      </c>
      <c r="BC37" s="0" t="n">
        <v>0</v>
      </c>
      <c r="BD37" s="0" t="n">
        <v>0</v>
      </c>
      <c r="BE37" s="0" t="n">
        <v>0</v>
      </c>
      <c r="BF37" s="0" t="n">
        <v>0</v>
      </c>
      <c r="BG37" s="0" t="n">
        <v>0</v>
      </c>
      <c r="BH37" s="0" t="n">
        <v>0</v>
      </c>
    </row>
    <row r="38" customFormat="false" ht="15" hidden="false" customHeight="false" outlineLevel="0" collapsed="false">
      <c r="A38" s="0" t="n">
        <v>2.02267593707831E-013</v>
      </c>
      <c r="B38" s="0" t="n">
        <v>2.92469154355736E-013</v>
      </c>
      <c r="C38" s="0" t="n">
        <v>5.09610452137206E-013</v>
      </c>
      <c r="D38" s="0" t="n">
        <v>1.61079616736633E-012</v>
      </c>
      <c r="E38" s="0" t="n">
        <v>2.18340734197844E-012</v>
      </c>
      <c r="F38" s="0" t="n">
        <v>4.0441644410616E-012</v>
      </c>
      <c r="G38" s="0" t="n">
        <v>8.29085926348495E-012</v>
      </c>
      <c r="H38" s="0" t="n">
        <v>1.74289164832445E-011</v>
      </c>
      <c r="I38" s="0" t="n">
        <v>3.68495203007886E-011</v>
      </c>
      <c r="J38" s="0" t="n">
        <v>7.80102540892993E-011</v>
      </c>
      <c r="K38" s="0" t="n">
        <v>1.6519473660306E-010</v>
      </c>
      <c r="L38" s="0" t="n">
        <v>3.49839240711547E-010</v>
      </c>
      <c r="M38" s="0" t="n">
        <v>7.40878577098233E-010</v>
      </c>
      <c r="N38" s="0" t="n">
        <v>1.56901441914759E-009</v>
      </c>
      <c r="O38" s="0" t="n">
        <v>4.34798353379167E-008</v>
      </c>
      <c r="P38" s="0" t="n">
        <v>9.818615065613E-008</v>
      </c>
      <c r="Q38" s="0" t="n">
        <v>1.81787247453147E-007</v>
      </c>
      <c r="R38" s="0" t="n">
        <v>3.18885734214948E-007</v>
      </c>
      <c r="S38" s="0" t="n">
        <v>5.49827737045718E-007</v>
      </c>
      <c r="T38" s="0" t="n">
        <v>9.42576188207086E-007</v>
      </c>
      <c r="U38" s="0" t="n">
        <v>1.61271134618368E-006</v>
      </c>
      <c r="V38" s="0" t="n">
        <v>2.75744441460862E-006</v>
      </c>
      <c r="W38" s="0" t="n">
        <v>4.71365398218981E-006</v>
      </c>
      <c r="X38" s="0" t="n">
        <v>8.05702457881543E-006</v>
      </c>
      <c r="Y38" s="0" t="n">
        <v>1.37714624086353E-005</v>
      </c>
      <c r="Z38" s="0" t="n">
        <v>2.35386448901393E-005</v>
      </c>
      <c r="AA38" s="0" t="n">
        <v>4.02329142964557E-005</v>
      </c>
      <c r="AB38" s="0" t="n">
        <v>6.87671556243006E-005</v>
      </c>
      <c r="AC38" s="0" t="n">
        <v>0.00011753858846444</v>
      </c>
      <c r="AD38" s="0" t="n">
        <v>0.000150073575562641</v>
      </c>
      <c r="AE38" s="0" t="n">
        <v>0.000258579263280107</v>
      </c>
      <c r="AF38" s="0" t="n">
        <v>0.000497983729968847</v>
      </c>
      <c r="AG38" s="0" t="n">
        <v>0.000989479030909329</v>
      </c>
      <c r="AH38" s="0" t="n">
        <v>0.00198187140813008</v>
      </c>
      <c r="AI38" s="0" t="n">
        <v>0.00397753274091778</v>
      </c>
      <c r="AJ38" s="0" t="n">
        <v>0.00798671276232672</v>
      </c>
      <c r="AK38" s="0" t="n">
        <v>0.0039964477917059</v>
      </c>
      <c r="AL38" s="0" t="n">
        <v>0.00202927674408875</v>
      </c>
      <c r="AM38" s="0" t="n">
        <v>0.00108937232499578</v>
      </c>
      <c r="AN38" s="0" t="n">
        <v>0.00070093326850837</v>
      </c>
      <c r="AO38" s="0" t="n">
        <v>0</v>
      </c>
      <c r="AP38" s="0" t="n">
        <v>0</v>
      </c>
      <c r="AQ38" s="0" t="n">
        <v>0</v>
      </c>
      <c r="AR38" s="0" t="n">
        <v>0</v>
      </c>
      <c r="AS38" s="0" t="n">
        <v>0</v>
      </c>
      <c r="AT38" s="0" t="n">
        <v>0</v>
      </c>
      <c r="AU38" s="0" t="n">
        <v>0</v>
      </c>
      <c r="AV38" s="0" t="n">
        <v>0</v>
      </c>
      <c r="AW38" s="0" t="n">
        <v>0</v>
      </c>
      <c r="AX38" s="0" t="n">
        <v>0</v>
      </c>
      <c r="AY38" s="0" t="n">
        <v>0</v>
      </c>
      <c r="AZ38" s="0" t="n">
        <v>0</v>
      </c>
      <c r="BA38" s="0" t="n">
        <v>0</v>
      </c>
      <c r="BB38" s="0" t="n">
        <v>0</v>
      </c>
      <c r="BC38" s="0" t="n">
        <v>0</v>
      </c>
      <c r="BD38" s="0" t="n">
        <v>0</v>
      </c>
      <c r="BE38" s="0" t="n">
        <v>0</v>
      </c>
      <c r="BF38" s="0" t="n">
        <v>0</v>
      </c>
      <c r="BG38" s="0" t="n">
        <v>0</v>
      </c>
      <c r="BH38" s="0" t="n">
        <v>0</v>
      </c>
    </row>
    <row r="39" customFormat="false" ht="15" hidden="false" customHeight="false" outlineLevel="0" collapsed="false">
      <c r="A39" s="0" t="n">
        <v>1.01212088410181E-013</v>
      </c>
      <c r="B39" s="0" t="n">
        <v>1.46347782980311E-013</v>
      </c>
      <c r="C39" s="0" t="n">
        <v>2.55002480580091E-013</v>
      </c>
      <c r="D39" s="0" t="n">
        <v>8.06021573271667E-013</v>
      </c>
      <c r="E39" s="0" t="n">
        <v>1.09254880072864E-012</v>
      </c>
      <c r="F39" s="0" t="n">
        <v>2.02364759203732E-012</v>
      </c>
      <c r="G39" s="0" t="n">
        <v>4.14863876802878E-012</v>
      </c>
      <c r="H39" s="0" t="n">
        <v>8.7212044384325E-012</v>
      </c>
      <c r="I39" s="0" t="n">
        <v>1.84390234648436E-011</v>
      </c>
      <c r="J39" s="0" t="n">
        <v>3.90353224115164E-011</v>
      </c>
      <c r="K39" s="0" t="n">
        <v>8.26613100965471E-011</v>
      </c>
      <c r="L39" s="0" t="n">
        <v>1.75055032351812E-010</v>
      </c>
      <c r="M39" s="0" t="n">
        <v>3.70726059829385E-010</v>
      </c>
      <c r="N39" s="0" t="n">
        <v>7.85114526734323E-010</v>
      </c>
      <c r="O39" s="0" t="n">
        <v>2.1756747374164E-008</v>
      </c>
      <c r="P39" s="0" t="n">
        <v>4.91310801631333E-008</v>
      </c>
      <c r="Q39" s="0" t="n">
        <v>9.0963987971539E-008</v>
      </c>
      <c r="R39" s="0" t="n">
        <v>1.59566297954426E-007</v>
      </c>
      <c r="S39" s="0" t="n">
        <v>2.75126689906759E-007</v>
      </c>
      <c r="T39" s="0" t="n">
        <v>4.71652936317366E-007</v>
      </c>
      <c r="U39" s="0" t="n">
        <v>8.06979903987084E-007</v>
      </c>
      <c r="V39" s="0" t="n">
        <v>1.37978952911586E-006</v>
      </c>
      <c r="W39" s="0" t="n">
        <v>2.35865150138444E-006</v>
      </c>
      <c r="X39" s="0" t="n">
        <v>4.03163091548902E-006</v>
      </c>
      <c r="Y39" s="0" t="n">
        <v>6.89106171329465E-006</v>
      </c>
      <c r="Z39" s="0" t="n">
        <v>1.17784335295842E-005</v>
      </c>
      <c r="AA39" s="0" t="n">
        <v>2.01320300702941E-005</v>
      </c>
      <c r="AB39" s="0" t="n">
        <v>3.44101954602621E-005</v>
      </c>
      <c r="AC39" s="0" t="n">
        <v>5.88147897999644E-005</v>
      </c>
      <c r="AD39" s="0" t="n">
        <v>7.5094876640587E-005</v>
      </c>
      <c r="AE39" s="0" t="n">
        <v>0.000129389719709373</v>
      </c>
      <c r="AF39" s="0" t="n">
        <v>0.00024918461914983</v>
      </c>
      <c r="AG39" s="0" t="n">
        <v>0.000495122512314425</v>
      </c>
      <c r="AH39" s="0" t="n">
        <v>0.000991702825451193</v>
      </c>
      <c r="AI39" s="0" t="n">
        <v>0.00199030595088635</v>
      </c>
      <c r="AJ39" s="0" t="n">
        <v>0.0039964477917059</v>
      </c>
      <c r="AK39" s="0" t="n">
        <v>0.00802568355552912</v>
      </c>
      <c r="AL39" s="0" t="n">
        <v>0.00407520224046236</v>
      </c>
      <c r="AM39" s="0" t="n">
        <v>0.00218768216432402</v>
      </c>
      <c r="AN39" s="0" t="n">
        <v>0.00140761718901116</v>
      </c>
      <c r="AO39" s="0" t="n">
        <v>0</v>
      </c>
      <c r="AP39" s="0" t="n">
        <v>0</v>
      </c>
      <c r="AQ39" s="0" t="n">
        <v>0</v>
      </c>
      <c r="AR39" s="0" t="n">
        <v>0</v>
      </c>
      <c r="AS39" s="0" t="n">
        <v>0</v>
      </c>
      <c r="AT39" s="0" t="n">
        <v>0</v>
      </c>
      <c r="AU39" s="0" t="n">
        <v>0</v>
      </c>
      <c r="AV39" s="0" t="n">
        <v>0</v>
      </c>
      <c r="AW39" s="0" t="n">
        <v>0</v>
      </c>
      <c r="AX39" s="0" t="n">
        <v>0</v>
      </c>
      <c r="AY39" s="0" t="n">
        <v>0</v>
      </c>
      <c r="AZ39" s="0" t="n">
        <v>0</v>
      </c>
      <c r="BA39" s="0" t="n">
        <v>0</v>
      </c>
      <c r="BB39" s="0" t="n">
        <v>0</v>
      </c>
      <c r="BC39" s="0" t="n">
        <v>0</v>
      </c>
      <c r="BD39" s="0" t="n">
        <v>0</v>
      </c>
      <c r="BE39" s="0" t="n">
        <v>0</v>
      </c>
      <c r="BF39" s="0" t="n">
        <v>0</v>
      </c>
      <c r="BG39" s="0" t="n">
        <v>0</v>
      </c>
      <c r="BH39" s="0" t="n">
        <v>0</v>
      </c>
    </row>
    <row r="40" customFormat="false" ht="15" hidden="false" customHeight="false" outlineLevel="0" collapsed="false">
      <c r="A40" s="0" t="n">
        <v>5.13924735005142E-014</v>
      </c>
      <c r="B40" s="0" t="n">
        <v>7.431103020218E-014</v>
      </c>
      <c r="C40" s="0" t="n">
        <v>1.29482638206875E-013</v>
      </c>
      <c r="D40" s="0" t="n">
        <v>4.09273664795165E-013</v>
      </c>
      <c r="E40" s="0" t="n">
        <v>5.54763627264679E-013</v>
      </c>
      <c r="F40" s="0" t="n">
        <v>1.02754776511158E-012</v>
      </c>
      <c r="G40" s="0" t="n">
        <v>2.10655477323081E-012</v>
      </c>
      <c r="H40" s="0" t="n">
        <v>4.42836695729742E-012</v>
      </c>
      <c r="I40" s="0" t="n">
        <v>9.36278501587579E-012</v>
      </c>
      <c r="J40" s="0" t="n">
        <v>1.98209700454723E-011</v>
      </c>
      <c r="K40" s="0" t="n">
        <v>4.19729427125157E-011</v>
      </c>
      <c r="L40" s="0" t="n">
        <v>8.88877134400402E-011</v>
      </c>
      <c r="M40" s="0" t="n">
        <v>1.88243613040745E-010</v>
      </c>
      <c r="N40" s="0" t="n">
        <v>3.9865769142655E-010</v>
      </c>
      <c r="O40" s="0" t="n">
        <v>1.10474260579691E-008</v>
      </c>
      <c r="P40" s="0" t="n">
        <v>2.49472940929997E-008</v>
      </c>
      <c r="Q40" s="0" t="n">
        <v>4.61887943896846E-008</v>
      </c>
      <c r="R40" s="0" t="n">
        <v>8.10229970353337E-008</v>
      </c>
      <c r="S40" s="0" t="n">
        <v>1.39701110237095E-007</v>
      </c>
      <c r="T40" s="0" t="n">
        <v>2.39491264451488E-007</v>
      </c>
      <c r="U40" s="0" t="n">
        <v>4.09760276490176E-007</v>
      </c>
      <c r="V40" s="0" t="n">
        <v>7.00615884181686E-007</v>
      </c>
      <c r="W40" s="0" t="n">
        <v>1.19765273778952E-006</v>
      </c>
      <c r="X40" s="0" t="n">
        <v>2.04714168280399E-006</v>
      </c>
      <c r="Y40" s="0" t="n">
        <v>3.49907518018649E-006</v>
      </c>
      <c r="Z40" s="0" t="n">
        <v>5.98073651630959E-006</v>
      </c>
      <c r="AA40" s="0" t="n">
        <v>1.02224431700895E-005</v>
      </c>
      <c r="AB40" s="0" t="n">
        <v>1.74724688139243E-005</v>
      </c>
      <c r="AC40" s="0" t="n">
        <v>2.98643924229998E-005</v>
      </c>
      <c r="AD40" s="0" t="n">
        <v>3.8130933946696E-005</v>
      </c>
      <c r="AE40" s="0" t="n">
        <v>6.57002325103098E-005</v>
      </c>
      <c r="AF40" s="0" t="n">
        <v>0.00012652850205495</v>
      </c>
      <c r="AG40" s="0" t="n">
        <v>0.000251408413691695</v>
      </c>
      <c r="AH40" s="0" t="n">
        <v>0.000503557055070696</v>
      </c>
      <c r="AI40" s="0" t="n">
        <v>0.00101061787623931</v>
      </c>
      <c r="AJ40" s="0" t="n">
        <v>0.00202927674408875</v>
      </c>
      <c r="AK40" s="0" t="n">
        <v>0.00407520224046236</v>
      </c>
      <c r="AL40" s="0" t="n">
        <v>0.00818408897576439</v>
      </c>
      <c r="AM40" s="0" t="n">
        <v>0.00439344710447774</v>
      </c>
      <c r="AN40" s="0" t="n">
        <v>0.00282686935247062</v>
      </c>
      <c r="AO40" s="0" t="n">
        <v>0</v>
      </c>
      <c r="AP40" s="0" t="n">
        <v>0</v>
      </c>
      <c r="AQ40" s="0" t="n">
        <v>0</v>
      </c>
      <c r="AR40" s="0" t="n">
        <v>0</v>
      </c>
      <c r="AS40" s="0" t="n">
        <v>0</v>
      </c>
      <c r="AT40" s="0" t="n">
        <v>0</v>
      </c>
      <c r="AU40" s="0" t="n">
        <v>0</v>
      </c>
      <c r="AV40" s="0" t="n">
        <v>0</v>
      </c>
      <c r="AW40" s="0" t="n">
        <v>0</v>
      </c>
      <c r="AX40" s="0" t="n">
        <v>0</v>
      </c>
      <c r="AY40" s="0" t="n">
        <v>0</v>
      </c>
      <c r="AZ40" s="0" t="n">
        <v>0</v>
      </c>
      <c r="BA40" s="0" t="n">
        <v>0</v>
      </c>
      <c r="BB40" s="0" t="n">
        <v>0</v>
      </c>
      <c r="BC40" s="0" t="n">
        <v>0</v>
      </c>
      <c r="BD40" s="0" t="n">
        <v>0</v>
      </c>
      <c r="BE40" s="0" t="n">
        <v>0</v>
      </c>
      <c r="BF40" s="0" t="n">
        <v>0</v>
      </c>
      <c r="BG40" s="0" t="n">
        <v>0</v>
      </c>
      <c r="BH40" s="0" t="n">
        <v>0</v>
      </c>
    </row>
    <row r="41" customFormat="false" ht="15" hidden="false" customHeight="false" outlineLevel="0" collapsed="false">
      <c r="A41" s="0" t="n">
        <v>2.75889124081394E-014</v>
      </c>
      <c r="B41" s="0" t="n">
        <v>3.9892232530626E-014</v>
      </c>
      <c r="C41" s="0" t="n">
        <v>6.95098896889746E-014</v>
      </c>
      <c r="D41" s="0" t="n">
        <v>2.19709512305903E-013</v>
      </c>
      <c r="E41" s="0" t="n">
        <v>2.97812579884364E-013</v>
      </c>
      <c r="F41" s="0" t="n">
        <v>5.51616284562745E-013</v>
      </c>
      <c r="G41" s="0" t="n">
        <v>1.13085732526634E-012</v>
      </c>
      <c r="H41" s="0" t="n">
        <v>2.37727082925392E-012</v>
      </c>
      <c r="I41" s="0" t="n">
        <v>5.02620399651815E-012</v>
      </c>
      <c r="J41" s="0" t="n">
        <v>1.06404492561235E-011</v>
      </c>
      <c r="K41" s="0" t="n">
        <v>2.25322456992825E-011</v>
      </c>
      <c r="L41" s="0" t="n">
        <v>4.77174024370034E-011</v>
      </c>
      <c r="M41" s="0" t="n">
        <v>1.01054419019564E-010</v>
      </c>
      <c r="N41" s="0" t="n">
        <v>2.14010561867354E-010</v>
      </c>
      <c r="O41" s="0" t="n">
        <v>5.93056626950749E-009</v>
      </c>
      <c r="P41" s="0" t="n">
        <v>1.33924029078884E-008</v>
      </c>
      <c r="Q41" s="0" t="n">
        <v>2.47954324020193E-008</v>
      </c>
      <c r="R41" s="0" t="n">
        <v>4.34954034316017E-008</v>
      </c>
      <c r="S41" s="0" t="n">
        <v>7.49954503281982E-008</v>
      </c>
      <c r="T41" s="0" t="n">
        <v>1.28565586892807E-007</v>
      </c>
      <c r="U41" s="0" t="n">
        <v>2.19970739028728E-007</v>
      </c>
      <c r="V41" s="0" t="n">
        <v>3.76110137221675E-007</v>
      </c>
      <c r="W41" s="0" t="n">
        <v>6.42933375797001E-007</v>
      </c>
      <c r="X41" s="0" t="n">
        <v>1.09896272210687E-006</v>
      </c>
      <c r="Y41" s="0" t="n">
        <v>1.87840109806534E-006</v>
      </c>
      <c r="Z41" s="0" t="n">
        <v>3.21062608288304E-006</v>
      </c>
      <c r="AA41" s="0" t="n">
        <v>5.48769245780631E-006</v>
      </c>
      <c r="AB41" s="0" t="n">
        <v>9.37970832745545E-006</v>
      </c>
      <c r="AC41" s="0" t="n">
        <v>1.60320383620415E-005</v>
      </c>
      <c r="AD41" s="0" t="n">
        <v>2.04697482927227E-005</v>
      </c>
      <c r="AE41" s="0" t="n">
        <v>3.52697162922737E-005</v>
      </c>
      <c r="AF41" s="0" t="n">
        <v>6.7924027052175E-005</v>
      </c>
      <c r="AG41" s="0" t="n">
        <v>0.000134963044811222</v>
      </c>
      <c r="AH41" s="0" t="n">
        <v>0.000270323464479815</v>
      </c>
      <c r="AI41" s="0" t="n">
        <v>0.000542527848273101</v>
      </c>
      <c r="AJ41" s="0" t="n">
        <v>0.00108937232499578</v>
      </c>
      <c r="AK41" s="0" t="n">
        <v>0.00218768216432402</v>
      </c>
      <c r="AL41" s="0" t="n">
        <v>0.00439344710447774</v>
      </c>
      <c r="AM41" s="0" t="n">
        <v>0.00882327616391099</v>
      </c>
      <c r="AN41" s="0" t="n">
        <v>0.00567714789389946</v>
      </c>
      <c r="AO41" s="0" t="n">
        <v>0</v>
      </c>
      <c r="AP41" s="0" t="n">
        <v>0</v>
      </c>
      <c r="AQ41" s="0" t="n">
        <v>0</v>
      </c>
      <c r="AR41" s="0" t="n">
        <v>0</v>
      </c>
      <c r="AS41" s="0" t="n">
        <v>0</v>
      </c>
      <c r="AT41" s="0" t="n">
        <v>0</v>
      </c>
      <c r="AU41" s="0" t="n">
        <v>0</v>
      </c>
      <c r="AV41" s="0" t="n">
        <v>0</v>
      </c>
      <c r="AW41" s="0" t="n">
        <v>0</v>
      </c>
      <c r="AX41" s="0" t="n">
        <v>0</v>
      </c>
      <c r="AY41" s="0" t="n">
        <v>0</v>
      </c>
      <c r="AZ41" s="0" t="n">
        <v>0</v>
      </c>
      <c r="BA41" s="0" t="n">
        <v>0</v>
      </c>
      <c r="BB41" s="0" t="n">
        <v>0</v>
      </c>
      <c r="BC41" s="0" t="n">
        <v>0</v>
      </c>
      <c r="BD41" s="0" t="n">
        <v>0</v>
      </c>
      <c r="BE41" s="0" t="n">
        <v>0</v>
      </c>
      <c r="BF41" s="0" t="n">
        <v>0</v>
      </c>
      <c r="BG41" s="0" t="n">
        <v>0</v>
      </c>
      <c r="BH41" s="0" t="n">
        <v>0</v>
      </c>
    </row>
    <row r="42" customFormat="false" ht="15" hidden="false" customHeight="false" outlineLevel="0" collapsed="false">
      <c r="A42" s="0" t="n">
        <v>1.77514942367416E-014</v>
      </c>
      <c r="B42" s="0" t="n">
        <v>2.56678018104564E-014</v>
      </c>
      <c r="C42" s="0" t="n">
        <v>4.47246483644039E-014</v>
      </c>
      <c r="D42" s="0" t="n">
        <v>1.41367375551379E-013</v>
      </c>
      <c r="E42" s="0" t="n">
        <v>1.9162112000786E-013</v>
      </c>
      <c r="F42" s="0" t="n">
        <v>3.54925672728566E-013</v>
      </c>
      <c r="G42" s="0" t="n">
        <v>7.27625902575269E-013</v>
      </c>
      <c r="H42" s="0" t="n">
        <v>1.52960395105045E-012</v>
      </c>
      <c r="I42" s="0" t="n">
        <v>3.2340032095849E-012</v>
      </c>
      <c r="J42" s="0" t="n">
        <v>6.84636896344967E-012</v>
      </c>
      <c r="K42" s="0" t="n">
        <v>1.44978904479632E-011</v>
      </c>
      <c r="L42" s="0" t="n">
        <v>3.07027396303901E-011</v>
      </c>
      <c r="M42" s="0" t="n">
        <v>6.50212995092125E-011</v>
      </c>
      <c r="N42" s="0" t="n">
        <v>1.37700508066036E-010</v>
      </c>
      <c r="O42" s="0" t="n">
        <v>3.81589572638308E-009</v>
      </c>
      <c r="P42" s="0" t="n">
        <v>8.61705454417857E-009</v>
      </c>
      <c r="Q42" s="0" t="n">
        <v>1.59540894135466E-008</v>
      </c>
      <c r="R42" s="0" t="n">
        <v>2.79861848817584E-008</v>
      </c>
      <c r="S42" s="0" t="n">
        <v>4.82542147580305E-008</v>
      </c>
      <c r="T42" s="0" t="n">
        <v>8.27227706916658E-008</v>
      </c>
      <c r="U42" s="0" t="n">
        <v>1.41535456285991E-007</v>
      </c>
      <c r="V42" s="0" t="n">
        <v>2.42000004730194E-007</v>
      </c>
      <c r="W42" s="0" t="n">
        <v>4.13681697423569E-007</v>
      </c>
      <c r="X42" s="0" t="n">
        <v>7.07104003930165E-007</v>
      </c>
      <c r="Y42" s="0" t="n">
        <v>1.20861691730764E-006</v>
      </c>
      <c r="Z42" s="0" t="n">
        <v>2.06580852349279E-006</v>
      </c>
      <c r="AA42" s="0" t="n">
        <v>3.53093806659154E-006</v>
      </c>
      <c r="AB42" s="0" t="n">
        <v>6.03517224071579E-006</v>
      </c>
      <c r="AC42" s="0" t="n">
        <v>1.03154713885364E-005</v>
      </c>
      <c r="AD42" s="0" t="n">
        <v>1.31708207076193E-005</v>
      </c>
      <c r="AE42" s="0" t="n">
        <v>2.2693542834588E-005</v>
      </c>
      <c r="AF42" s="0" t="n">
        <v>4.37042590485458E-005</v>
      </c>
      <c r="AG42" s="0" t="n">
        <v>8.68390778402954E-005</v>
      </c>
      <c r="AH42" s="0" t="n">
        <v>0.000173933838013627</v>
      </c>
      <c r="AI42" s="0" t="n">
        <v>0.000349077913236278</v>
      </c>
      <c r="AJ42" s="0" t="n">
        <v>0.00070093326850837</v>
      </c>
      <c r="AK42" s="0" t="n">
        <v>0.00140761718901116</v>
      </c>
      <c r="AL42" s="0" t="n">
        <v>0.00282686935247062</v>
      </c>
      <c r="AM42" s="0" t="n">
        <v>0.00567714789389946</v>
      </c>
      <c r="AN42" s="0" t="n">
        <v>0.0114013294619054</v>
      </c>
      <c r="AO42" s="0" t="n">
        <v>0</v>
      </c>
      <c r="AP42" s="0" t="n">
        <v>0</v>
      </c>
      <c r="AQ42" s="0" t="n">
        <v>0</v>
      </c>
      <c r="AR42" s="0" t="n">
        <v>0</v>
      </c>
      <c r="AS42" s="0" t="n">
        <v>0</v>
      </c>
      <c r="AT42" s="0" t="n">
        <v>0</v>
      </c>
      <c r="AU42" s="0" t="n">
        <v>0</v>
      </c>
      <c r="AV42" s="0" t="n">
        <v>0</v>
      </c>
      <c r="AW42" s="0" t="n">
        <v>0</v>
      </c>
      <c r="AX42" s="0" t="n">
        <v>0</v>
      </c>
      <c r="AY42" s="0" t="n">
        <v>0</v>
      </c>
      <c r="AZ42" s="0" t="n">
        <v>0</v>
      </c>
      <c r="BA42" s="0" t="n">
        <v>0</v>
      </c>
      <c r="BB42" s="0" t="n">
        <v>0</v>
      </c>
      <c r="BC42" s="0" t="n">
        <v>0</v>
      </c>
      <c r="BD42" s="0" t="n">
        <v>0</v>
      </c>
      <c r="BE42" s="0" t="n">
        <v>0</v>
      </c>
      <c r="BF42" s="0" t="n">
        <v>0</v>
      </c>
      <c r="BG42" s="0" t="n">
        <v>0</v>
      </c>
      <c r="BH42" s="0" t="n">
        <v>0</v>
      </c>
    </row>
    <row r="43" customFormat="false" ht="15" hidden="false" customHeight="false" outlineLevel="0" collapsed="false">
      <c r="A43" s="0" t="n">
        <v>0</v>
      </c>
      <c r="B43" s="0" t="n">
        <v>0</v>
      </c>
      <c r="C43" s="0" t="n">
        <v>0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1</v>
      </c>
      <c r="AP43" s="0" t="n">
        <v>0</v>
      </c>
      <c r="AQ43" s="0" t="n">
        <v>0</v>
      </c>
      <c r="AR43" s="0" t="n">
        <v>0</v>
      </c>
      <c r="AS43" s="0" t="n">
        <v>0</v>
      </c>
      <c r="AT43" s="0" t="n">
        <v>0</v>
      </c>
      <c r="AU43" s="0" t="n">
        <v>0</v>
      </c>
      <c r="AV43" s="0" t="n">
        <v>0</v>
      </c>
      <c r="AW43" s="0" t="n">
        <v>0</v>
      </c>
      <c r="AX43" s="0" t="n">
        <v>0</v>
      </c>
      <c r="AY43" s="0" t="n">
        <v>0</v>
      </c>
      <c r="AZ43" s="0" t="n">
        <v>0</v>
      </c>
      <c r="BA43" s="0" t="n">
        <v>0</v>
      </c>
      <c r="BB43" s="0" t="n">
        <v>0</v>
      </c>
      <c r="BC43" s="0" t="n">
        <v>0</v>
      </c>
      <c r="BD43" s="0" t="n">
        <v>0</v>
      </c>
      <c r="BE43" s="0" t="n">
        <v>0</v>
      </c>
      <c r="BF43" s="0" t="n">
        <v>0</v>
      </c>
      <c r="BG43" s="0" t="n">
        <v>0</v>
      </c>
      <c r="BH43" s="0" t="n">
        <v>0</v>
      </c>
    </row>
    <row r="44" customFormat="false" ht="15" hidden="false" customHeight="false" outlineLevel="0" collapsed="false">
      <c r="A44" s="0" t="n">
        <v>0</v>
      </c>
      <c r="B44" s="0" t="n">
        <v>0</v>
      </c>
      <c r="C44" s="0" t="n">
        <v>0</v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0</v>
      </c>
      <c r="AP44" s="0" t="n">
        <v>1</v>
      </c>
      <c r="AQ44" s="0" t="n">
        <v>0</v>
      </c>
      <c r="AR44" s="0" t="n">
        <v>0</v>
      </c>
      <c r="AS44" s="0" t="n">
        <v>0</v>
      </c>
      <c r="AT44" s="0" t="n">
        <v>0</v>
      </c>
      <c r="AU44" s="0" t="n">
        <v>0</v>
      </c>
      <c r="AV44" s="0" t="n">
        <v>0</v>
      </c>
      <c r="AW44" s="0" t="n">
        <v>0</v>
      </c>
      <c r="AX44" s="0" t="n">
        <v>0</v>
      </c>
      <c r="AY44" s="0" t="n">
        <v>0</v>
      </c>
      <c r="AZ44" s="0" t="n">
        <v>0</v>
      </c>
      <c r="BA44" s="0" t="n">
        <v>0</v>
      </c>
      <c r="BB44" s="0" t="n">
        <v>0</v>
      </c>
      <c r="BC44" s="0" t="n">
        <v>0</v>
      </c>
      <c r="BD44" s="0" t="n">
        <v>0</v>
      </c>
      <c r="BE44" s="0" t="n">
        <v>0</v>
      </c>
      <c r="BF44" s="0" t="n">
        <v>0</v>
      </c>
      <c r="BG44" s="0" t="n">
        <v>0</v>
      </c>
      <c r="BH44" s="0" t="n">
        <v>0</v>
      </c>
    </row>
    <row r="45" customFormat="false" ht="15" hidden="false" customHeight="false" outlineLevel="0" collapsed="false">
      <c r="A45" s="0" t="n">
        <v>0</v>
      </c>
      <c r="B45" s="0" t="n">
        <v>0</v>
      </c>
      <c r="C45" s="0" t="n">
        <v>0</v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0</v>
      </c>
      <c r="AP45" s="0" t="n">
        <v>0</v>
      </c>
      <c r="AQ45" s="0" t="n">
        <v>1</v>
      </c>
      <c r="AR45" s="0" t="n">
        <v>0</v>
      </c>
      <c r="AS45" s="0" t="n">
        <v>0</v>
      </c>
      <c r="AT45" s="0" t="n">
        <v>0</v>
      </c>
      <c r="AU45" s="0" t="n">
        <v>0</v>
      </c>
      <c r="AV45" s="0" t="n">
        <v>0</v>
      </c>
      <c r="AW45" s="0" t="n">
        <v>0</v>
      </c>
      <c r="AX45" s="0" t="n">
        <v>0</v>
      </c>
      <c r="AY45" s="0" t="n">
        <v>0</v>
      </c>
      <c r="AZ45" s="0" t="n">
        <v>0</v>
      </c>
      <c r="BA45" s="0" t="n">
        <v>0</v>
      </c>
      <c r="BB45" s="0" t="n">
        <v>0</v>
      </c>
      <c r="BC45" s="0" t="n">
        <v>0</v>
      </c>
      <c r="BD45" s="0" t="n">
        <v>0</v>
      </c>
      <c r="BE45" s="0" t="n">
        <v>0</v>
      </c>
      <c r="BF45" s="0" t="n">
        <v>0</v>
      </c>
      <c r="BG45" s="0" t="n">
        <v>0</v>
      </c>
      <c r="BH45" s="0" t="n">
        <v>0</v>
      </c>
    </row>
    <row r="46" customFormat="false" ht="15" hidden="false" customHeight="false" outlineLevel="0" collapsed="false">
      <c r="A46" s="0" t="n">
        <v>0</v>
      </c>
      <c r="B46" s="0" t="n">
        <v>0</v>
      </c>
      <c r="C46" s="0" t="n">
        <v>0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0</v>
      </c>
      <c r="AO46" s="0" t="n">
        <v>0</v>
      </c>
      <c r="AP46" s="0" t="n">
        <v>0</v>
      </c>
      <c r="AQ46" s="0" t="n">
        <v>0</v>
      </c>
      <c r="AR46" s="0" t="n">
        <v>1</v>
      </c>
      <c r="AS46" s="0" t="n">
        <v>0</v>
      </c>
      <c r="AT46" s="0" t="n">
        <v>0</v>
      </c>
      <c r="AU46" s="0" t="n">
        <v>0</v>
      </c>
      <c r="AV46" s="0" t="n">
        <v>0</v>
      </c>
      <c r="AW46" s="0" t="n">
        <v>0</v>
      </c>
      <c r="AX46" s="0" t="n">
        <v>0</v>
      </c>
      <c r="AY46" s="0" t="n">
        <v>0</v>
      </c>
      <c r="AZ46" s="0" t="n">
        <v>0</v>
      </c>
      <c r="BA46" s="0" t="n">
        <v>0</v>
      </c>
      <c r="BB46" s="0" t="n">
        <v>0</v>
      </c>
      <c r="BC46" s="0" t="n">
        <v>0</v>
      </c>
      <c r="BD46" s="0" t="n">
        <v>0</v>
      </c>
      <c r="BE46" s="0" t="n">
        <v>0</v>
      </c>
      <c r="BF46" s="0" t="n">
        <v>0</v>
      </c>
      <c r="BG46" s="0" t="n">
        <v>0</v>
      </c>
      <c r="BH46" s="0" t="n">
        <v>0</v>
      </c>
    </row>
    <row r="47" customFormat="false" ht="15" hidden="false" customHeight="false" outlineLevel="0" collapsed="false">
      <c r="A47" s="0" t="n">
        <v>0</v>
      </c>
      <c r="B47" s="0" t="n">
        <v>0</v>
      </c>
      <c r="C47" s="0" t="n">
        <v>0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0</v>
      </c>
      <c r="AP47" s="0" t="n">
        <v>0</v>
      </c>
      <c r="AQ47" s="0" t="n">
        <v>0</v>
      </c>
      <c r="AR47" s="0" t="n">
        <v>0</v>
      </c>
      <c r="AS47" s="0" t="n">
        <v>1</v>
      </c>
      <c r="AT47" s="0" t="n">
        <v>0</v>
      </c>
      <c r="AU47" s="0" t="n">
        <v>0</v>
      </c>
      <c r="AV47" s="0" t="n">
        <v>0</v>
      </c>
      <c r="AW47" s="0" t="n">
        <v>0</v>
      </c>
      <c r="AX47" s="0" t="n">
        <v>0</v>
      </c>
      <c r="AY47" s="0" t="n">
        <v>0</v>
      </c>
      <c r="AZ47" s="0" t="n">
        <v>0</v>
      </c>
      <c r="BA47" s="0" t="n">
        <v>0</v>
      </c>
      <c r="BB47" s="0" t="n">
        <v>0</v>
      </c>
      <c r="BC47" s="0" t="n">
        <v>0</v>
      </c>
      <c r="BD47" s="0" t="n">
        <v>0</v>
      </c>
      <c r="BE47" s="0" t="n">
        <v>0</v>
      </c>
      <c r="BF47" s="0" t="n">
        <v>0</v>
      </c>
      <c r="BG47" s="0" t="n">
        <v>0</v>
      </c>
      <c r="BH47" s="0" t="n">
        <v>0</v>
      </c>
    </row>
    <row r="48" customFormat="false" ht="15" hidden="false" customHeight="false" outlineLevel="0" collapsed="false">
      <c r="A48" s="0" t="n">
        <v>0</v>
      </c>
      <c r="B48" s="0" t="n">
        <v>0</v>
      </c>
      <c r="C48" s="0" t="n">
        <v>0</v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  <c r="AS48" s="0" t="n">
        <v>0</v>
      </c>
      <c r="AT48" s="0" t="n">
        <v>1</v>
      </c>
      <c r="AU48" s="0" t="n">
        <v>0</v>
      </c>
      <c r="AV48" s="0" t="n">
        <v>0</v>
      </c>
      <c r="AW48" s="0" t="n">
        <v>0</v>
      </c>
      <c r="AX48" s="0" t="n">
        <v>0</v>
      </c>
      <c r="AY48" s="0" t="n">
        <v>0</v>
      </c>
      <c r="AZ48" s="0" t="n">
        <v>0</v>
      </c>
      <c r="BA48" s="0" t="n">
        <v>0</v>
      </c>
      <c r="BB48" s="0" t="n">
        <v>0</v>
      </c>
      <c r="BC48" s="0" t="n">
        <v>0</v>
      </c>
      <c r="BD48" s="0" t="n">
        <v>0</v>
      </c>
      <c r="BE48" s="0" t="n">
        <v>0</v>
      </c>
      <c r="BF48" s="0" t="n">
        <v>0</v>
      </c>
      <c r="BG48" s="0" t="n">
        <v>0</v>
      </c>
      <c r="BH48" s="0" t="n">
        <v>0</v>
      </c>
    </row>
    <row r="49" customFormat="false" ht="15" hidden="false" customHeight="false" outlineLevel="0" collapsed="false">
      <c r="A49" s="0" t="n">
        <v>0</v>
      </c>
      <c r="B49" s="0" t="n">
        <v>0</v>
      </c>
      <c r="C49" s="0" t="n">
        <v>0</v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  <c r="AS49" s="0" t="n">
        <v>0</v>
      </c>
      <c r="AT49" s="0" t="n">
        <v>0</v>
      </c>
      <c r="AU49" s="0" t="n">
        <v>1</v>
      </c>
      <c r="AV49" s="0" t="n">
        <v>0</v>
      </c>
      <c r="AW49" s="0" t="n">
        <v>0</v>
      </c>
      <c r="AX49" s="0" t="n">
        <v>0</v>
      </c>
      <c r="AY49" s="0" t="n">
        <v>0</v>
      </c>
      <c r="AZ49" s="0" t="n">
        <v>0</v>
      </c>
      <c r="BA49" s="0" t="n">
        <v>0</v>
      </c>
      <c r="BB49" s="0" t="n">
        <v>0</v>
      </c>
      <c r="BC49" s="0" t="n">
        <v>0</v>
      </c>
      <c r="BD49" s="0" t="n">
        <v>0</v>
      </c>
      <c r="BE49" s="0" t="n">
        <v>0</v>
      </c>
      <c r="BF49" s="0" t="n">
        <v>0</v>
      </c>
      <c r="BG49" s="0" t="n">
        <v>0</v>
      </c>
      <c r="BH49" s="0" t="n">
        <v>0</v>
      </c>
    </row>
    <row r="50" customFormat="false" ht="15" hidden="false" customHeight="false" outlineLevel="0" collapsed="false">
      <c r="A50" s="0" t="n">
        <v>0</v>
      </c>
      <c r="B50" s="0" t="n">
        <v>0</v>
      </c>
      <c r="C50" s="0" t="n">
        <v>0</v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0</v>
      </c>
      <c r="AP50" s="0" t="n">
        <v>0</v>
      </c>
      <c r="AQ50" s="0" t="n">
        <v>0</v>
      </c>
      <c r="AR50" s="0" t="n">
        <v>0</v>
      </c>
      <c r="AS50" s="0" t="n">
        <v>0</v>
      </c>
      <c r="AT50" s="0" t="n">
        <v>0</v>
      </c>
      <c r="AU50" s="0" t="n">
        <v>0</v>
      </c>
      <c r="AV50" s="0" t="n">
        <v>1</v>
      </c>
      <c r="AW50" s="0" t="n">
        <v>0</v>
      </c>
      <c r="AX50" s="0" t="n">
        <v>0</v>
      </c>
      <c r="AY50" s="0" t="n">
        <v>0</v>
      </c>
      <c r="AZ50" s="0" t="n">
        <v>0</v>
      </c>
      <c r="BA50" s="0" t="n">
        <v>0</v>
      </c>
      <c r="BB50" s="0" t="n">
        <v>0</v>
      </c>
      <c r="BC50" s="0" t="n">
        <v>0</v>
      </c>
      <c r="BD50" s="0" t="n">
        <v>0</v>
      </c>
      <c r="BE50" s="0" t="n">
        <v>0</v>
      </c>
      <c r="BF50" s="0" t="n">
        <v>0</v>
      </c>
      <c r="BG50" s="0" t="n">
        <v>0</v>
      </c>
      <c r="BH50" s="0" t="n">
        <v>0</v>
      </c>
    </row>
    <row r="51" customFormat="false" ht="15" hidden="false" customHeight="false" outlineLevel="0" collapsed="false">
      <c r="A51" s="0" t="n">
        <v>0</v>
      </c>
      <c r="B51" s="0" t="n">
        <v>0</v>
      </c>
      <c r="C51" s="0" t="n">
        <v>0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  <c r="AS51" s="0" t="n">
        <v>0</v>
      </c>
      <c r="AT51" s="0" t="n">
        <v>0</v>
      </c>
      <c r="AU51" s="0" t="n">
        <v>0</v>
      </c>
      <c r="AV51" s="0" t="n">
        <v>0</v>
      </c>
      <c r="AW51" s="0" t="n">
        <v>1</v>
      </c>
      <c r="AX51" s="0" t="n">
        <v>0</v>
      </c>
      <c r="AY51" s="0" t="n">
        <v>0</v>
      </c>
      <c r="AZ51" s="0" t="n">
        <v>0</v>
      </c>
      <c r="BA51" s="0" t="n">
        <v>0</v>
      </c>
      <c r="BB51" s="0" t="n">
        <v>0</v>
      </c>
      <c r="BC51" s="0" t="n">
        <v>0</v>
      </c>
      <c r="BD51" s="0" t="n">
        <v>0</v>
      </c>
      <c r="BE51" s="0" t="n">
        <v>0</v>
      </c>
      <c r="BF51" s="0" t="n">
        <v>0</v>
      </c>
      <c r="BG51" s="0" t="n">
        <v>0</v>
      </c>
      <c r="BH51" s="0" t="n">
        <v>0</v>
      </c>
    </row>
    <row r="52" customFormat="false" ht="15" hidden="false" customHeight="false" outlineLevel="0" collapsed="false">
      <c r="A52" s="0" t="n">
        <v>0</v>
      </c>
      <c r="B52" s="0" t="n">
        <v>0</v>
      </c>
      <c r="C52" s="0" t="n">
        <v>0</v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0</v>
      </c>
      <c r="AS52" s="0" t="n">
        <v>0</v>
      </c>
      <c r="AT52" s="0" t="n">
        <v>0</v>
      </c>
      <c r="AU52" s="0" t="n">
        <v>0</v>
      </c>
      <c r="AV52" s="0" t="n">
        <v>0</v>
      </c>
      <c r="AW52" s="0" t="n">
        <v>0</v>
      </c>
      <c r="AX52" s="0" t="n">
        <v>1</v>
      </c>
      <c r="AY52" s="0" t="n">
        <v>0</v>
      </c>
      <c r="AZ52" s="0" t="n">
        <v>0</v>
      </c>
      <c r="BA52" s="0" t="n">
        <v>0</v>
      </c>
      <c r="BB52" s="0" t="n">
        <v>0</v>
      </c>
      <c r="BC52" s="0" t="n">
        <v>0</v>
      </c>
      <c r="BD52" s="0" t="n">
        <v>0</v>
      </c>
      <c r="BE52" s="0" t="n">
        <v>0</v>
      </c>
      <c r="BF52" s="0" t="n">
        <v>0</v>
      </c>
      <c r="BG52" s="0" t="n">
        <v>0</v>
      </c>
      <c r="BH52" s="0" t="n">
        <v>0</v>
      </c>
    </row>
    <row r="53" customFormat="false" ht="15" hidden="false" customHeight="false" outlineLevel="0" collapsed="false">
      <c r="A53" s="0" t="n">
        <v>0</v>
      </c>
      <c r="B53" s="0" t="n">
        <v>0</v>
      </c>
      <c r="C53" s="0" t="n">
        <v>0</v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  <c r="AR53" s="0" t="n">
        <v>0</v>
      </c>
      <c r="AS53" s="0" t="n">
        <v>0</v>
      </c>
      <c r="AT53" s="0" t="n">
        <v>0</v>
      </c>
      <c r="AU53" s="0" t="n">
        <v>0</v>
      </c>
      <c r="AV53" s="0" t="n">
        <v>0</v>
      </c>
      <c r="AW53" s="0" t="n">
        <v>0</v>
      </c>
      <c r="AX53" s="0" t="n">
        <v>0</v>
      </c>
      <c r="AY53" s="0" t="n">
        <v>1</v>
      </c>
      <c r="AZ53" s="0" t="n">
        <v>0</v>
      </c>
      <c r="BA53" s="0" t="n">
        <v>0</v>
      </c>
      <c r="BB53" s="0" t="n">
        <v>0</v>
      </c>
      <c r="BC53" s="0" t="n">
        <v>0</v>
      </c>
      <c r="BD53" s="0" t="n">
        <v>0</v>
      </c>
      <c r="BE53" s="0" t="n">
        <v>0</v>
      </c>
      <c r="BF53" s="0" t="n">
        <v>0</v>
      </c>
      <c r="BG53" s="0" t="n">
        <v>0</v>
      </c>
      <c r="BH53" s="0" t="n">
        <v>0</v>
      </c>
    </row>
    <row r="54" customFormat="false" ht="15" hidden="false" customHeight="false" outlineLevel="0" collapsed="false">
      <c r="A54" s="0" t="n">
        <v>0</v>
      </c>
      <c r="B54" s="0" t="n">
        <v>0</v>
      </c>
      <c r="C54" s="0" t="n">
        <v>0</v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  <c r="AS54" s="0" t="n">
        <v>0</v>
      </c>
      <c r="AT54" s="0" t="n">
        <v>0</v>
      </c>
      <c r="AU54" s="0" t="n">
        <v>0</v>
      </c>
      <c r="AV54" s="0" t="n">
        <v>0</v>
      </c>
      <c r="AW54" s="0" t="n">
        <v>0</v>
      </c>
      <c r="AX54" s="0" t="n">
        <v>0</v>
      </c>
      <c r="AY54" s="0" t="n">
        <v>0</v>
      </c>
      <c r="AZ54" s="0" t="n">
        <v>1</v>
      </c>
      <c r="BA54" s="0" t="n">
        <v>0</v>
      </c>
      <c r="BB54" s="0" t="n">
        <v>0</v>
      </c>
      <c r="BC54" s="0" t="n">
        <v>0</v>
      </c>
      <c r="BD54" s="0" t="n">
        <v>0</v>
      </c>
      <c r="BE54" s="0" t="n">
        <v>0</v>
      </c>
      <c r="BF54" s="0" t="n">
        <v>0</v>
      </c>
      <c r="BG54" s="0" t="n">
        <v>0</v>
      </c>
      <c r="BH54" s="0" t="n">
        <v>0</v>
      </c>
    </row>
    <row r="55" customFormat="false" ht="15" hidden="false" customHeight="false" outlineLevel="0" collapsed="false">
      <c r="A55" s="0" t="n">
        <v>0</v>
      </c>
      <c r="B55" s="0" t="n">
        <v>0</v>
      </c>
      <c r="C55" s="0" t="n">
        <v>0</v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0</v>
      </c>
      <c r="AP55" s="0" t="n">
        <v>0</v>
      </c>
      <c r="AQ55" s="0" t="n">
        <v>0</v>
      </c>
      <c r="AR55" s="0" t="n">
        <v>0</v>
      </c>
      <c r="AS55" s="0" t="n">
        <v>0</v>
      </c>
      <c r="AT55" s="0" t="n">
        <v>0</v>
      </c>
      <c r="AU55" s="0" t="n">
        <v>0</v>
      </c>
      <c r="AV55" s="0" t="n">
        <v>0</v>
      </c>
      <c r="AW55" s="0" t="n">
        <v>0</v>
      </c>
      <c r="AX55" s="0" t="n">
        <v>0</v>
      </c>
      <c r="AY55" s="0" t="n">
        <v>0</v>
      </c>
      <c r="AZ55" s="0" t="n">
        <v>0</v>
      </c>
      <c r="BA55" s="0" t="n">
        <v>1</v>
      </c>
      <c r="BB55" s="0" t="n">
        <v>0</v>
      </c>
      <c r="BC55" s="0" t="n">
        <v>0</v>
      </c>
      <c r="BD55" s="0" t="n">
        <v>0</v>
      </c>
      <c r="BE55" s="0" t="n">
        <v>0</v>
      </c>
      <c r="BF55" s="0" t="n">
        <v>0</v>
      </c>
      <c r="BG55" s="0" t="n">
        <v>0</v>
      </c>
      <c r="BH55" s="0" t="n">
        <v>0</v>
      </c>
    </row>
    <row r="56" customFormat="false" ht="15" hidden="false" customHeight="false" outlineLevel="0" collapsed="false">
      <c r="A56" s="0" t="n">
        <v>0</v>
      </c>
      <c r="B56" s="0" t="n">
        <v>0</v>
      </c>
      <c r="C56" s="0" t="n">
        <v>0</v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0</v>
      </c>
      <c r="AR56" s="0" t="n">
        <v>0</v>
      </c>
      <c r="AS56" s="0" t="n">
        <v>0</v>
      </c>
      <c r="AT56" s="0" t="n">
        <v>0</v>
      </c>
      <c r="AU56" s="0" t="n">
        <v>0</v>
      </c>
      <c r="AV56" s="0" t="n">
        <v>0</v>
      </c>
      <c r="AW56" s="0" t="n">
        <v>0</v>
      </c>
      <c r="AX56" s="0" t="n">
        <v>0</v>
      </c>
      <c r="AY56" s="0" t="n">
        <v>0</v>
      </c>
      <c r="AZ56" s="0" t="n">
        <v>0</v>
      </c>
      <c r="BA56" s="0" t="n">
        <v>0</v>
      </c>
      <c r="BB56" s="0" t="n">
        <v>1</v>
      </c>
      <c r="BC56" s="0" t="n">
        <v>0</v>
      </c>
      <c r="BD56" s="0" t="n">
        <v>0</v>
      </c>
      <c r="BE56" s="0" t="n">
        <v>0</v>
      </c>
      <c r="BF56" s="0" t="n">
        <v>0</v>
      </c>
      <c r="BG56" s="0" t="n">
        <v>0</v>
      </c>
      <c r="BH56" s="0" t="n">
        <v>0</v>
      </c>
    </row>
    <row r="57" customFormat="false" ht="15" hidden="false" customHeight="false" outlineLevel="0" collapsed="false">
      <c r="A57" s="0" t="n">
        <v>0</v>
      </c>
      <c r="B57" s="0" t="n">
        <v>0</v>
      </c>
      <c r="C57" s="0" t="n">
        <v>0</v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0</v>
      </c>
      <c r="AP57" s="0" t="n">
        <v>0</v>
      </c>
      <c r="AQ57" s="0" t="n">
        <v>0</v>
      </c>
      <c r="AR57" s="0" t="n">
        <v>0</v>
      </c>
      <c r="AS57" s="0" t="n">
        <v>0</v>
      </c>
      <c r="AT57" s="0" t="n">
        <v>0</v>
      </c>
      <c r="AU57" s="0" t="n">
        <v>0</v>
      </c>
      <c r="AV57" s="0" t="n">
        <v>0</v>
      </c>
      <c r="AW57" s="0" t="n">
        <v>0</v>
      </c>
      <c r="AX57" s="0" t="n">
        <v>0</v>
      </c>
      <c r="AY57" s="0" t="n">
        <v>0</v>
      </c>
      <c r="AZ57" s="0" t="n">
        <v>0</v>
      </c>
      <c r="BA57" s="0" t="n">
        <v>0</v>
      </c>
      <c r="BB57" s="0" t="n">
        <v>0</v>
      </c>
      <c r="BC57" s="0" t="n">
        <v>1</v>
      </c>
      <c r="BD57" s="0" t="n">
        <v>0</v>
      </c>
      <c r="BE57" s="0" t="n">
        <v>0</v>
      </c>
      <c r="BF57" s="0" t="n">
        <v>0</v>
      </c>
      <c r="BG57" s="0" t="n">
        <v>0</v>
      </c>
      <c r="BH57" s="0" t="n">
        <v>0</v>
      </c>
    </row>
    <row r="58" customFormat="false" ht="15" hidden="false" customHeight="false" outlineLevel="0" collapsed="false">
      <c r="A58" s="0" t="n">
        <v>0</v>
      </c>
      <c r="B58" s="0" t="n">
        <v>0</v>
      </c>
      <c r="C58" s="0" t="n">
        <v>0</v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0</v>
      </c>
      <c r="AO58" s="0" t="n">
        <v>0</v>
      </c>
      <c r="AP58" s="0" t="n">
        <v>0</v>
      </c>
      <c r="AQ58" s="0" t="n">
        <v>0</v>
      </c>
      <c r="AR58" s="0" t="n">
        <v>0</v>
      </c>
      <c r="AS58" s="0" t="n">
        <v>0</v>
      </c>
      <c r="AT58" s="0" t="n">
        <v>0</v>
      </c>
      <c r="AU58" s="0" t="n">
        <v>0</v>
      </c>
      <c r="AV58" s="0" t="n">
        <v>0</v>
      </c>
      <c r="AW58" s="0" t="n">
        <v>0</v>
      </c>
      <c r="AX58" s="0" t="n">
        <v>0</v>
      </c>
      <c r="AY58" s="0" t="n">
        <v>0</v>
      </c>
      <c r="AZ58" s="0" t="n">
        <v>0</v>
      </c>
      <c r="BA58" s="0" t="n">
        <v>0</v>
      </c>
      <c r="BB58" s="0" t="n">
        <v>0</v>
      </c>
      <c r="BC58" s="0" t="n">
        <v>0</v>
      </c>
      <c r="BD58" s="0" t="n">
        <v>1</v>
      </c>
      <c r="BE58" s="0" t="n">
        <v>0</v>
      </c>
      <c r="BF58" s="0" t="n">
        <v>0</v>
      </c>
      <c r="BG58" s="0" t="n">
        <v>0</v>
      </c>
      <c r="BH58" s="0" t="n">
        <v>0</v>
      </c>
    </row>
    <row r="59" customFormat="false" ht="15" hidden="false" customHeight="false" outlineLevel="0" collapsed="false">
      <c r="A59" s="0" t="n">
        <v>0</v>
      </c>
      <c r="B59" s="0" t="n">
        <v>0</v>
      </c>
      <c r="C59" s="0" t="n">
        <v>0</v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0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0</v>
      </c>
      <c r="AQ59" s="0" t="n">
        <v>0</v>
      </c>
      <c r="AR59" s="0" t="n">
        <v>0</v>
      </c>
      <c r="AS59" s="0" t="n">
        <v>0</v>
      </c>
      <c r="AT59" s="0" t="n">
        <v>0</v>
      </c>
      <c r="AU59" s="0" t="n">
        <v>0</v>
      </c>
      <c r="AV59" s="0" t="n">
        <v>0</v>
      </c>
      <c r="AW59" s="0" t="n">
        <v>0</v>
      </c>
      <c r="AX59" s="0" t="n">
        <v>0</v>
      </c>
      <c r="AY59" s="0" t="n">
        <v>0</v>
      </c>
      <c r="AZ59" s="0" t="n">
        <v>0</v>
      </c>
      <c r="BA59" s="0" t="n">
        <v>0</v>
      </c>
      <c r="BB59" s="0" t="n">
        <v>0</v>
      </c>
      <c r="BC59" s="0" t="n">
        <v>0</v>
      </c>
      <c r="BD59" s="0" t="n">
        <v>0</v>
      </c>
      <c r="BE59" s="0" t="n">
        <v>1</v>
      </c>
      <c r="BF59" s="0" t="n">
        <v>0</v>
      </c>
      <c r="BG59" s="0" t="n">
        <v>0</v>
      </c>
      <c r="BH59" s="0" t="n">
        <v>0</v>
      </c>
    </row>
    <row r="60" customFormat="false" ht="15" hidden="false" customHeight="false" outlineLevel="0" collapsed="false">
      <c r="A60" s="0" t="n">
        <v>0</v>
      </c>
      <c r="B60" s="0" t="n">
        <v>0</v>
      </c>
      <c r="C60" s="0" t="n">
        <v>0</v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  <c r="AS60" s="0" t="n">
        <v>0</v>
      </c>
      <c r="AT60" s="0" t="n">
        <v>0</v>
      </c>
      <c r="AU60" s="0" t="n">
        <v>0</v>
      </c>
      <c r="AV60" s="0" t="n">
        <v>0</v>
      </c>
      <c r="AW60" s="0" t="n">
        <v>0</v>
      </c>
      <c r="AX60" s="0" t="n">
        <v>0</v>
      </c>
      <c r="AY60" s="0" t="n">
        <v>0</v>
      </c>
      <c r="AZ60" s="0" t="n">
        <v>0</v>
      </c>
      <c r="BA60" s="0" t="n">
        <v>0</v>
      </c>
      <c r="BB60" s="0" t="n">
        <v>0</v>
      </c>
      <c r="BC60" s="0" t="n">
        <v>0</v>
      </c>
      <c r="BD60" s="0" t="n">
        <v>0</v>
      </c>
      <c r="BE60" s="0" t="n">
        <v>0</v>
      </c>
      <c r="BF60" s="0" t="n">
        <v>1</v>
      </c>
      <c r="BG60" s="0" t="n">
        <v>0</v>
      </c>
      <c r="BH60" s="0" t="n">
        <v>0</v>
      </c>
    </row>
    <row r="61" customFormat="false" ht="15" hidden="false" customHeight="false" outlineLevel="0" collapsed="false">
      <c r="A61" s="0" t="n">
        <v>0</v>
      </c>
      <c r="B61" s="0" t="n">
        <v>0</v>
      </c>
      <c r="C61" s="0" t="n">
        <v>0</v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0</v>
      </c>
      <c r="AM61" s="0" t="n">
        <v>0</v>
      </c>
      <c r="AN61" s="0" t="n">
        <v>0</v>
      </c>
      <c r="AO61" s="0" t="n">
        <v>0</v>
      </c>
      <c r="AP61" s="0" t="n">
        <v>0</v>
      </c>
      <c r="AQ61" s="0" t="n">
        <v>0</v>
      </c>
      <c r="AR61" s="0" t="n">
        <v>0</v>
      </c>
      <c r="AS61" s="0" t="n">
        <v>0</v>
      </c>
      <c r="AT61" s="0" t="n">
        <v>0</v>
      </c>
      <c r="AU61" s="0" t="n">
        <v>0</v>
      </c>
      <c r="AV61" s="0" t="n">
        <v>0</v>
      </c>
      <c r="AW61" s="0" t="n">
        <v>0</v>
      </c>
      <c r="AX61" s="0" t="n">
        <v>0</v>
      </c>
      <c r="AY61" s="0" t="n">
        <v>0</v>
      </c>
      <c r="AZ61" s="0" t="n">
        <v>0</v>
      </c>
      <c r="BA61" s="0" t="n">
        <v>0</v>
      </c>
      <c r="BB61" s="0" t="n">
        <v>0</v>
      </c>
      <c r="BC61" s="0" t="n">
        <v>0</v>
      </c>
      <c r="BD61" s="0" t="n">
        <v>0</v>
      </c>
      <c r="BE61" s="0" t="n">
        <v>0</v>
      </c>
      <c r="BF61" s="0" t="n">
        <v>0</v>
      </c>
      <c r="BG61" s="0" t="n">
        <v>1</v>
      </c>
      <c r="BH61" s="0" t="n">
        <v>0</v>
      </c>
    </row>
    <row r="62" customFormat="false" ht="15" hidden="false" customHeight="false" outlineLevel="0" collapsed="false">
      <c r="A62" s="0" t="n">
        <v>0</v>
      </c>
      <c r="B62" s="0" t="n">
        <v>0</v>
      </c>
      <c r="C62" s="0" t="n">
        <v>0</v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0</v>
      </c>
      <c r="AI62" s="0" t="n">
        <v>0</v>
      </c>
      <c r="AJ62" s="0" t="n">
        <v>0</v>
      </c>
      <c r="AK62" s="0" t="n">
        <v>0</v>
      </c>
      <c r="AL62" s="0" t="n">
        <v>0</v>
      </c>
      <c r="AM62" s="0" t="n">
        <v>0</v>
      </c>
      <c r="AN62" s="0" t="n">
        <v>0</v>
      </c>
      <c r="AO62" s="0" t="n">
        <v>0</v>
      </c>
      <c r="AP62" s="0" t="n">
        <v>0</v>
      </c>
      <c r="AQ62" s="0" t="n">
        <v>0</v>
      </c>
      <c r="AR62" s="0" t="n">
        <v>0</v>
      </c>
      <c r="AS62" s="0" t="n">
        <v>0</v>
      </c>
      <c r="AT62" s="0" t="n">
        <v>0</v>
      </c>
      <c r="AU62" s="0" t="n">
        <v>0</v>
      </c>
      <c r="AV62" s="0" t="n">
        <v>0</v>
      </c>
      <c r="AW62" s="0" t="n">
        <v>0</v>
      </c>
      <c r="AX62" s="0" t="n">
        <v>0</v>
      </c>
      <c r="AY62" s="0" t="n">
        <v>0</v>
      </c>
      <c r="AZ62" s="0" t="n">
        <v>0</v>
      </c>
      <c r="BA62" s="0" t="n">
        <v>0</v>
      </c>
      <c r="BB62" s="0" t="n">
        <v>0</v>
      </c>
      <c r="BC62" s="0" t="n">
        <v>0</v>
      </c>
      <c r="BD62" s="0" t="n">
        <v>0</v>
      </c>
      <c r="BE62" s="0" t="n">
        <v>0</v>
      </c>
      <c r="BF62" s="0" t="n">
        <v>0</v>
      </c>
      <c r="BG62" s="0" t="n">
        <v>0</v>
      </c>
      <c r="BH62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4" t="s">
        <v>135</v>
      </c>
    </row>
    <row r="3" customFormat="false" ht="15" hidden="false" customHeight="false" outlineLevel="0" collapsed="false">
      <c r="A3" s="0" t="n">
        <f aca="false">'5N mesh'!F10</f>
        <v>595.819816897491</v>
      </c>
      <c r="B3" s="0" t="n">
        <f aca="false">IF('5N mesh'!B11=1,-'5N mesh'!D10,0)</f>
        <v>-1.28584253851645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</row>
    <row r="4" customFormat="false" ht="15" hidden="false" customHeight="false" outlineLevel="0" collapsed="false">
      <c r="A4" s="0" t="n">
        <f aca="false">IF('5N mesh'!B11=1,-'5N mesh'!D10,0)</f>
        <v>-1.28584253851645</v>
      </c>
      <c r="B4" s="0" t="n">
        <f aca="false">'5N mesh'!F11</f>
        <v>1.92876380777468</v>
      </c>
      <c r="C4" s="0" t="n">
        <f aca="false">IF('5N mesh'!B12=1,-'5N mesh'!D11,0)</f>
        <v>-0.642921269258226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</row>
    <row r="5" customFormat="false" ht="15" hidden="false" customHeight="false" outlineLevel="0" collapsed="false">
      <c r="A5" s="0" t="n">
        <v>0</v>
      </c>
      <c r="B5" s="0" t="n">
        <f aca="false">IF('5N mesh'!B12=1,-'5N mesh'!D11,0)</f>
        <v>-0.642921269258226</v>
      </c>
      <c r="C5" s="0" t="n">
        <f aca="false">'5N mesh'!F12</f>
        <v>1.28584253851645</v>
      </c>
      <c r="D5" s="0" t="n">
        <f aca="false">IF('5N mesh'!B13=1,-'5N mesh'!D12,0)</f>
        <v>-0.642921269258226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</row>
    <row r="6" customFormat="false" ht="15" hidden="false" customHeight="false" outlineLevel="0" collapsed="false">
      <c r="A6" s="0" t="n">
        <v>0</v>
      </c>
      <c r="B6" s="0" t="n">
        <v>0</v>
      </c>
      <c r="C6" s="0" t="n">
        <f aca="false">IF('5N mesh'!B13=1,-'5N mesh'!D12,0)</f>
        <v>-0.642921269258226</v>
      </c>
      <c r="D6" s="0" t="n">
        <f aca="false">'5N mesh'!F13</f>
        <v>1.92876380777468</v>
      </c>
      <c r="E6" s="0" t="n">
        <f aca="false">IF('5N mesh'!B14=1,-'5N mesh'!D13,0)</f>
        <v>-1.28584253851645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</row>
    <row r="7" customFormat="false" ht="15" hidden="false" customHeight="false" outlineLevel="0" collapsed="false">
      <c r="A7" s="0" t="n">
        <v>0</v>
      </c>
      <c r="B7" s="0" t="n">
        <v>0</v>
      </c>
      <c r="C7" s="0" t="n">
        <v>0</v>
      </c>
      <c r="D7" s="0" t="n">
        <f aca="false">IF('5N mesh'!B14=1,-'5N mesh'!D13,0)</f>
        <v>-1.28584253851645</v>
      </c>
      <c r="E7" s="0" t="n">
        <f aca="false">'5N mesh'!F14</f>
        <v>613.127509205183</v>
      </c>
      <c r="F7" s="0" t="n">
        <f aca="false">IF('5N mesh'!B15=1,-'5N mesh'!D14,0)</f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</row>
    <row r="8" customFormat="false" ht="15" hidden="false" customHeight="false" outlineLevel="0" collapsed="false">
      <c r="A8" s="0" t="n">
        <v>0</v>
      </c>
      <c r="B8" s="0" t="n">
        <v>0</v>
      </c>
      <c r="C8" s="0" t="n">
        <v>0</v>
      </c>
      <c r="D8" s="0" t="n">
        <v>0</v>
      </c>
      <c r="E8" s="0" t="n">
        <f aca="false">IF('5N mesh'!B15=1,-'5N mesh'!D14,0)</f>
        <v>0</v>
      </c>
      <c r="F8" s="0" t="n">
        <f aca="false">'5N mesh'!F15</f>
        <v>1</v>
      </c>
      <c r="G8" s="0" t="n">
        <f aca="false">IF('5N mesh'!B16=1,-'5N mesh'!D15,0)</f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</row>
    <row r="9" customFormat="false" ht="15" hidden="false" customHeight="false" outlineLevel="0" collapsed="false">
      <c r="A9" s="0" t="n">
        <v>0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f aca="false">IF('5N mesh'!B16=1,-'5N mesh'!D15,0)</f>
        <v>0</v>
      </c>
      <c r="G9" s="0" t="n">
        <f aca="false">'5N mesh'!F16</f>
        <v>1</v>
      </c>
      <c r="H9" s="0" t="n">
        <f aca="false">IF('5N mesh'!B17=1,-'5N mesh'!D16,0)</f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</row>
    <row r="10" customFormat="false" ht="15" hidden="false" customHeight="false" outlineLevel="0" collapsed="false">
      <c r="A10" s="0" t="n">
        <v>0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f aca="false">IF('5N mesh'!B17=1,-'5N mesh'!D16,0)</f>
        <v>0</v>
      </c>
      <c r="H10" s="0" t="n">
        <f aca="false">'5N mesh'!F17</f>
        <v>1</v>
      </c>
      <c r="I10" s="0" t="n">
        <f aca="false">IF('5N mesh'!B18=1,-'5N mesh'!D17,0)</f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</row>
    <row r="11" customFormat="false" ht="15" hidden="false" customHeight="false" outlineLevel="0" collapsed="false">
      <c r="A11" s="0" t="n">
        <v>0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f aca="false">IF('5N mesh'!B18=1,-'5N mesh'!D17,0)</f>
        <v>0</v>
      </c>
      <c r="I11" s="0" t="n">
        <f aca="false">'5N mesh'!F18</f>
        <v>1</v>
      </c>
      <c r="J11" s="0" t="n">
        <f aca="false">IF('5N mesh'!B19=1,-'5N mesh'!D18,0)</f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</row>
    <row r="12" customFormat="false" ht="15" hidden="false" customHeight="false" outlineLevel="0" collapsed="false">
      <c r="A12" s="0" t="n">
        <v>0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f aca="false">IF('5N mesh'!B19=1,-'5N mesh'!D18,0)</f>
        <v>0</v>
      </c>
      <c r="J12" s="0" t="n">
        <f aca="false">'5N mesh'!F19</f>
        <v>1</v>
      </c>
      <c r="K12" s="0" t="n">
        <f aca="false">IF('5N mesh'!B20=1,-'5N mesh'!D19,0)</f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</row>
    <row r="13" customFormat="false" ht="15" hidden="false" customHeight="false" outlineLevel="0" collapsed="false">
      <c r="A13" s="0" t="n">
        <v>0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f aca="false">IF('5N mesh'!B20=1,-'5N mesh'!D19,0)</f>
        <v>0</v>
      </c>
      <c r="K13" s="0" t="n">
        <f aca="false">'5N mesh'!F20</f>
        <v>1</v>
      </c>
      <c r="L13" s="0" t="n">
        <f aca="false">IF('5N mesh'!B21=1,-'5N mesh'!D20,0)</f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</row>
    <row r="14" customFormat="false" ht="15" hidden="false" customHeight="false" outlineLevel="0" collapsed="false">
      <c r="A14" s="0" t="n">
        <v>0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f aca="false">IF('5N mesh'!B21=1,-'5N mesh'!D20,0)</f>
        <v>0</v>
      </c>
      <c r="L14" s="0" t="n">
        <f aca="false">'5N mesh'!F21</f>
        <v>1</v>
      </c>
      <c r="M14" s="0" t="n">
        <f aca="false">IF('5N mesh'!B22=1,-'5N mesh'!D21,0)</f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</row>
    <row r="15" customFormat="false" ht="15" hidden="false" customHeight="false" outlineLevel="0" collapsed="false">
      <c r="A15" s="0" t="n">
        <v>0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f aca="false">IF('5N mesh'!B22=1,-'5N mesh'!D21,0)</f>
        <v>0</v>
      </c>
      <c r="M15" s="0" t="n">
        <f aca="false">'5N mesh'!F22</f>
        <v>1</v>
      </c>
      <c r="N15" s="0" t="n">
        <f aca="false">IF('5N mesh'!B23=1,-'5N mesh'!D22,0)</f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</row>
    <row r="16" customFormat="false" ht="15" hidden="false" customHeight="false" outlineLevel="0" collapsed="false">
      <c r="A16" s="0" t="n">
        <v>0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f aca="false">IF('5N mesh'!B23=1,-'5N mesh'!D22,0)</f>
        <v>0</v>
      </c>
      <c r="N16" s="0" t="n">
        <f aca="false">'5N mesh'!F23</f>
        <v>1</v>
      </c>
      <c r="O16" s="0" t="n">
        <f aca="false">IF('5N mesh'!B24=1,-'5N mesh'!D23,0)</f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</row>
    <row r="17" customFormat="false" ht="15" hidden="false" customHeight="false" outlineLevel="0" collapsed="false">
      <c r="A17" s="0" t="n">
        <v>0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f aca="false">IF('5N mesh'!B24=1,-'5N mesh'!D23,0)</f>
        <v>0</v>
      </c>
      <c r="O17" s="0" t="n">
        <f aca="false">'5N mesh'!F24</f>
        <v>1</v>
      </c>
      <c r="P17" s="0" t="n">
        <f aca="false">IF('5N mesh'!B25=1,-'5N mesh'!D24,0)</f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</row>
    <row r="18" customFormat="false" ht="15" hidden="false" customHeight="false" outlineLevel="0" collapsed="false">
      <c r="A18" s="0" t="n">
        <v>0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f aca="false">IF('5N mesh'!B25=1,-'5N mesh'!D24,0)</f>
        <v>0</v>
      </c>
      <c r="P18" s="0" t="n">
        <f aca="false">'5N mesh'!F25</f>
        <v>1</v>
      </c>
      <c r="Q18" s="0" t="n">
        <f aca="false">IF('5N mesh'!B26=1,-'5N mesh'!D25,0)</f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</row>
    <row r="19" customFormat="false" ht="15" hidden="false" customHeight="false" outlineLevel="0" collapsed="false">
      <c r="A19" s="0" t="n">
        <v>0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f aca="false">IF('5N mesh'!B26=1,-'5N mesh'!D25,0)</f>
        <v>0</v>
      </c>
      <c r="Q19" s="0" t="n">
        <f aca="false">'5N mesh'!F26</f>
        <v>1</v>
      </c>
      <c r="R19" s="0" t="n">
        <f aca="false">IF('5N mesh'!B27=1,-'5N mesh'!D26,0)</f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</row>
    <row r="20" customFormat="false" ht="15" hidden="false" customHeight="false" outlineLevel="0" collapsed="false">
      <c r="A20" s="0" t="n">
        <v>0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f aca="false">IF('5N mesh'!B27=1,-'5N mesh'!D26,0)</f>
        <v>0</v>
      </c>
      <c r="R20" s="0" t="n">
        <f aca="false">'5N mesh'!F27</f>
        <v>1</v>
      </c>
      <c r="S20" s="0" t="n">
        <f aca="false">IF('5N mesh'!B28=1,-'5N mesh'!D27,0)</f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</row>
    <row r="21" customFormat="false" ht="15" hidden="false" customHeight="false" outlineLevel="0" collapsed="false">
      <c r="A21" s="0" t="n">
        <v>0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f aca="false">IF('5N mesh'!B28=1,-'5N mesh'!D27,0)</f>
        <v>0</v>
      </c>
      <c r="S21" s="0" t="n">
        <f aca="false">'5N mesh'!F28</f>
        <v>1</v>
      </c>
      <c r="T21" s="0" t="n">
        <f aca="false">IF('5N mesh'!B29=1,-'5N mesh'!D28,0)</f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</row>
    <row r="22" customFormat="false" ht="15" hidden="false" customHeight="false" outlineLevel="0" collapsed="false">
      <c r="A22" s="0" t="n">
        <v>0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f aca="false">IF('5N mesh'!B29=1,-'5N mesh'!D28,0)</f>
        <v>0</v>
      </c>
      <c r="T22" s="0" t="n">
        <f aca="false">'5N mesh'!F29</f>
        <v>1</v>
      </c>
      <c r="U22" s="0" t="n">
        <f aca="false">IF('5N mesh'!B30=1,-'5N mesh'!D29,0)</f>
        <v>0</v>
      </c>
      <c r="V22" s="0" t="n">
        <v>0</v>
      </c>
      <c r="W22" s="0" t="n">
        <v>0</v>
      </c>
      <c r="X22" s="0" t="n">
        <v>0</v>
      </c>
      <c r="Y22" s="0" t="n">
        <v>0</v>
      </c>
    </row>
    <row r="23" customFormat="false" ht="15" hidden="false" customHeight="false" outlineLevel="0" collapsed="false">
      <c r="A23" s="0" t="n">
        <v>0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f aca="false">IF('5N mesh'!B30=1,-'5N mesh'!D29,0)</f>
        <v>0</v>
      </c>
      <c r="U23" s="0" t="n">
        <f aca="false">'5N mesh'!F30</f>
        <v>1</v>
      </c>
      <c r="V23" s="0" t="n">
        <f aca="false">IF('5N mesh'!B31=1,-'5N mesh'!D30,0)</f>
        <v>0</v>
      </c>
      <c r="W23" s="0" t="n">
        <v>0</v>
      </c>
      <c r="X23" s="0" t="n">
        <v>0</v>
      </c>
      <c r="Y23" s="0" t="n">
        <v>0</v>
      </c>
    </row>
    <row r="24" customFormat="false" ht="15" hidden="false" customHeight="false" outlineLevel="0" collapsed="false">
      <c r="A24" s="0" t="n">
        <v>0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f aca="false">IF('5N mesh'!B31=1,-'5N mesh'!D30,0)</f>
        <v>0</v>
      </c>
      <c r="V24" s="0" t="n">
        <f aca="false">'5N mesh'!F31</f>
        <v>1</v>
      </c>
      <c r="W24" s="0" t="n">
        <f aca="false">IF('5N mesh'!B32=1,-'5N mesh'!D31,0)</f>
        <v>0</v>
      </c>
      <c r="X24" s="0" t="n">
        <v>0</v>
      </c>
      <c r="Y24" s="0" t="n">
        <v>0</v>
      </c>
    </row>
    <row r="25" customFormat="false" ht="15" hidden="false" customHeight="false" outlineLevel="0" collapsed="false">
      <c r="A25" s="0" t="n">
        <v>0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f aca="false">IF('5N mesh'!B32=1,-'5N mesh'!D31,0)</f>
        <v>0</v>
      </c>
      <c r="W25" s="0" t="n">
        <f aca="false">'5N mesh'!F32</f>
        <v>1</v>
      </c>
      <c r="X25" s="0" t="n">
        <f aca="false">IF('5N mesh'!B33=1,-'5N mesh'!D32,0)</f>
        <v>0</v>
      </c>
      <c r="Y25" s="0" t="n">
        <v>0</v>
      </c>
    </row>
    <row r="26" customFormat="false" ht="15" hidden="false" customHeight="false" outlineLevel="0" collapsed="false">
      <c r="A26" s="0" t="n">
        <v>0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f aca="false">IF('5N mesh'!B33=1,-'5N mesh'!D32,0)</f>
        <v>0</v>
      </c>
      <c r="X26" s="0" t="n">
        <f aca="false">'5N mesh'!F33</f>
        <v>1</v>
      </c>
      <c r="Y26" s="0" t="n">
        <f aca="false">IF('5N mesh'!B34=1,-'5N mesh'!D33,0)</f>
        <v>0</v>
      </c>
    </row>
    <row r="27" customFormat="false" ht="15" hidden="false" customHeight="false" outlineLevel="0" collapsed="false">
      <c r="A27" s="0" t="n">
        <v>0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f aca="false">IF('5N mesh'!B34=1,-'5N mesh'!D33,0)</f>
        <v>0</v>
      </c>
      <c r="Y27" s="0" t="n">
        <f aca="false">'5N mesh'!F34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4" t="s">
        <v>136</v>
      </c>
    </row>
    <row r="3" customFormat="false" ht="15" hidden="false" customHeight="false" outlineLevel="0" collapsed="false">
      <c r="A3" s="0" t="n">
        <f aca="false" t="array" ref="A3:Y27">MINVERSE('5N A'!A3:Y27)</f>
        <v>0.00168138380111332</v>
      </c>
      <c r="B3" s="0" t="n">
        <v>0.00140125128837767</v>
      </c>
      <c r="C3" s="0" t="n">
        <v>0.000840986262906368</v>
      </c>
      <c r="D3" s="0" t="n">
        <v>0.000280721237435065</v>
      </c>
      <c r="E3" s="0" t="n">
        <v>5.88724699413523E-007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</row>
    <row r="4" customFormat="false" ht="15" hidden="false" customHeight="false" outlineLevel="0" collapsed="false">
      <c r="A4" s="0" t="n">
        <v>0.00140125128837767</v>
      </c>
      <c r="B4" s="0" t="n">
        <v>0.649296675961444</v>
      </c>
      <c r="C4" s="0" t="n">
        <v>0.389687124331955</v>
      </c>
      <c r="D4" s="0" t="n">
        <v>0.130077572702466</v>
      </c>
      <c r="E4" s="0" t="n">
        <v>0.000272796887721807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</row>
    <row r="5" customFormat="false" ht="15" hidden="false" customHeight="false" outlineLevel="0" collapsed="false">
      <c r="A5" s="0" t="n">
        <v>0.000840986262906368</v>
      </c>
      <c r="B5" s="0" t="n">
        <v>0.389687124331955</v>
      </c>
      <c r="C5" s="0" t="n">
        <v>1.16737940047005</v>
      </c>
      <c r="D5" s="0" t="n">
        <v>0.389671275632529</v>
      </c>
      <c r="E5" s="0" t="n">
        <v>0.000817213213766594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</row>
    <row r="6" customFormat="false" ht="15" hidden="false" customHeight="false" outlineLevel="0" collapsed="false">
      <c r="A6" s="0" t="n">
        <v>0.000280721237435065</v>
      </c>
      <c r="B6" s="0" t="n">
        <v>0.130077572702466</v>
      </c>
      <c r="C6" s="0" t="n">
        <v>0.389671275632529</v>
      </c>
      <c r="D6" s="0" t="n">
        <v>0.649264978562592</v>
      </c>
      <c r="E6" s="0" t="n">
        <v>0.00136162953981138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</row>
    <row r="7" customFormat="false" ht="15" hidden="false" customHeight="false" outlineLevel="0" collapsed="false">
      <c r="A7" s="0" t="n">
        <v>5.88724699413523E-007</v>
      </c>
      <c r="B7" s="0" t="n">
        <v>0.000272796887721807</v>
      </c>
      <c r="C7" s="0" t="n">
        <v>0.000817213213766594</v>
      </c>
      <c r="D7" s="0" t="n">
        <v>0.00136162953981138</v>
      </c>
      <c r="E7" s="0" t="n">
        <v>0.00163383770283377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</row>
    <row r="8" customFormat="false" ht="15" hidden="false" customHeight="false" outlineLevel="0" collapsed="false">
      <c r="A8" s="0" t="n">
        <v>0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</row>
    <row r="9" customFormat="false" ht="15" hidden="false" customHeight="false" outlineLevel="0" collapsed="false">
      <c r="A9" s="0" t="n">
        <v>0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</row>
    <row r="10" customFormat="false" ht="15" hidden="false" customHeight="false" outlineLevel="0" collapsed="false">
      <c r="A10" s="0" t="n">
        <v>0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</row>
    <row r="11" customFormat="false" ht="15" hidden="false" customHeight="false" outlineLevel="0" collapsed="false">
      <c r="A11" s="0" t="n">
        <v>0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</row>
    <row r="12" customFormat="false" ht="15" hidden="false" customHeight="false" outlineLevel="0" collapsed="false">
      <c r="A12" s="0" t="n">
        <v>0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</row>
    <row r="13" customFormat="false" ht="15" hidden="false" customHeight="false" outlineLevel="0" collapsed="false">
      <c r="A13" s="0" t="n">
        <v>0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</row>
    <row r="14" customFormat="false" ht="15" hidden="false" customHeight="false" outlineLevel="0" collapsed="false">
      <c r="A14" s="0" t="n">
        <v>0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</row>
    <row r="15" customFormat="false" ht="15" hidden="false" customHeight="false" outlineLevel="0" collapsed="false">
      <c r="A15" s="0" t="n">
        <v>0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</row>
    <row r="16" customFormat="false" ht="15" hidden="false" customHeight="false" outlineLevel="0" collapsed="false">
      <c r="A16" s="0" t="n">
        <v>0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</row>
    <row r="17" customFormat="false" ht="15" hidden="false" customHeight="false" outlineLevel="0" collapsed="false">
      <c r="A17" s="0" t="n">
        <v>0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</row>
    <row r="18" customFormat="false" ht="15" hidden="false" customHeight="false" outlineLevel="0" collapsed="false">
      <c r="A18" s="0" t="n">
        <v>0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</row>
    <row r="19" customFormat="false" ht="15" hidden="false" customHeight="false" outlineLevel="0" collapsed="false">
      <c r="A19" s="0" t="n">
        <v>0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</row>
    <row r="20" customFormat="false" ht="15" hidden="false" customHeight="false" outlineLevel="0" collapsed="false">
      <c r="A20" s="0" t="n">
        <v>0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</row>
    <row r="21" customFormat="false" ht="15" hidden="false" customHeight="false" outlineLevel="0" collapsed="false">
      <c r="A21" s="0" t="n">
        <v>0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</row>
    <row r="22" customFormat="false" ht="15" hidden="false" customHeight="false" outlineLevel="0" collapsed="false">
      <c r="A22" s="0" t="n">
        <v>0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1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</row>
    <row r="23" customFormat="false" ht="15" hidden="false" customHeight="false" outlineLevel="0" collapsed="false">
      <c r="A23" s="0" t="n">
        <v>0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0</v>
      </c>
      <c r="W23" s="0" t="n">
        <v>0</v>
      </c>
      <c r="X23" s="0" t="n">
        <v>0</v>
      </c>
      <c r="Y23" s="0" t="n">
        <v>0</v>
      </c>
    </row>
    <row r="24" customFormat="false" ht="15" hidden="false" customHeight="false" outlineLevel="0" collapsed="false">
      <c r="A24" s="0" t="n">
        <v>0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1</v>
      </c>
      <c r="W24" s="0" t="n">
        <v>0</v>
      </c>
      <c r="X24" s="0" t="n">
        <v>0</v>
      </c>
      <c r="Y24" s="0" t="n">
        <v>0</v>
      </c>
    </row>
    <row r="25" customFormat="false" ht="15" hidden="false" customHeight="false" outlineLevel="0" collapsed="false">
      <c r="A25" s="0" t="n">
        <v>0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1</v>
      </c>
      <c r="X25" s="0" t="n">
        <v>0</v>
      </c>
      <c r="Y25" s="0" t="n">
        <v>0</v>
      </c>
    </row>
    <row r="26" customFormat="false" ht="15" hidden="false" customHeight="false" outlineLevel="0" collapsed="false">
      <c r="A26" s="0" t="n">
        <v>0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1</v>
      </c>
      <c r="Y26" s="0" t="n">
        <v>0</v>
      </c>
    </row>
    <row r="27" customFormat="false" ht="15" hidden="false" customHeight="false" outlineLevel="0" collapsed="false">
      <c r="A27" s="0" t="n">
        <v>0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L11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9"/>
    <col collapsed="false" customWidth="true" hidden="false" outlineLevel="0" max="4" min="4" style="0" width="11"/>
  </cols>
  <sheetData>
    <row r="1" customFormat="false" ht="15" hidden="false" customHeight="false" outlineLevel="0" collapsed="false">
      <c r="A1" s="4" t="s">
        <v>137</v>
      </c>
    </row>
    <row r="3" customFormat="false" ht="30" hidden="false" customHeight="true" outlineLevel="0" collapsed="false">
      <c r="A3" s="12" t="s">
        <v>138</v>
      </c>
      <c r="B3" s="12" t="s">
        <v>51</v>
      </c>
      <c r="C3" s="12" t="s">
        <v>139</v>
      </c>
      <c r="D3" s="12" t="s">
        <v>140</v>
      </c>
      <c r="E3" s="12" t="s">
        <v>141</v>
      </c>
      <c r="F3" s="12" t="s">
        <v>142</v>
      </c>
      <c r="G3" s="12" t="s">
        <v>143</v>
      </c>
      <c r="H3" s="12" t="s">
        <v>144</v>
      </c>
      <c r="I3" s="12" t="s">
        <v>145</v>
      </c>
      <c r="J3" s="12" t="s">
        <v>146</v>
      </c>
      <c r="K3" s="12" t="s">
        <v>147</v>
      </c>
      <c r="L3" s="12" t="s">
        <v>148</v>
      </c>
      <c r="M3" s="12" t="s">
        <v>149</v>
      </c>
      <c r="N3" s="12" t="s">
        <v>150</v>
      </c>
      <c r="O3" s="12" t="s">
        <v>151</v>
      </c>
      <c r="P3" s="12" t="s">
        <v>152</v>
      </c>
      <c r="Q3" s="12" t="s">
        <v>153</v>
      </c>
      <c r="R3" s="12" t="s">
        <v>154</v>
      </c>
      <c r="S3" s="12" t="s">
        <v>155</v>
      </c>
      <c r="T3" s="12" t="s">
        <v>156</v>
      </c>
      <c r="U3" s="12" t="s">
        <v>157</v>
      </c>
      <c r="V3" s="12" t="s">
        <v>158</v>
      </c>
      <c r="W3" s="12" t="s">
        <v>159</v>
      </c>
      <c r="X3" s="12" t="s">
        <v>160</v>
      </c>
      <c r="Y3" s="12" t="s">
        <v>161</v>
      </c>
      <c r="Z3" s="12" t="s">
        <v>162</v>
      </c>
      <c r="AA3" s="12" t="s">
        <v>163</v>
      </c>
      <c r="AB3" s="12" t="s">
        <v>164</v>
      </c>
      <c r="AC3" s="12" t="s">
        <v>165</v>
      </c>
      <c r="AD3" s="12" t="s">
        <v>166</v>
      </c>
      <c r="AE3" s="12" t="s">
        <v>167</v>
      </c>
      <c r="AF3" s="12" t="s">
        <v>168</v>
      </c>
      <c r="AG3" s="12" t="s">
        <v>169</v>
      </c>
      <c r="AH3" s="12" t="s">
        <v>170</v>
      </c>
      <c r="AI3" s="12" t="s">
        <v>171</v>
      </c>
      <c r="AJ3" s="12" t="s">
        <v>172</v>
      </c>
      <c r="AK3" s="12" t="s">
        <v>173</v>
      </c>
      <c r="AL3" s="12" t="s">
        <v>174</v>
      </c>
      <c r="AM3" s="12" t="s">
        <v>175</v>
      </c>
      <c r="AN3" s="12" t="s">
        <v>176</v>
      </c>
      <c r="AO3" s="12" t="s">
        <v>177</v>
      </c>
      <c r="AP3" s="12" t="s">
        <v>178</v>
      </c>
      <c r="AQ3" s="12" t="s">
        <v>179</v>
      </c>
      <c r="AR3" s="12" t="s">
        <v>180</v>
      </c>
      <c r="AS3" s="12" t="s">
        <v>181</v>
      </c>
      <c r="AT3" s="12" t="s">
        <v>182</v>
      </c>
      <c r="AU3" s="12" t="s">
        <v>183</v>
      </c>
      <c r="AV3" s="12" t="s">
        <v>184</v>
      </c>
      <c r="AW3" s="12" t="s">
        <v>185</v>
      </c>
      <c r="AX3" s="12" t="s">
        <v>186</v>
      </c>
      <c r="AY3" s="12" t="s">
        <v>187</v>
      </c>
      <c r="AZ3" s="12" t="s">
        <v>188</v>
      </c>
      <c r="BA3" s="12" t="s">
        <v>189</v>
      </c>
      <c r="BB3" s="12" t="s">
        <v>190</v>
      </c>
      <c r="BC3" s="12" t="s">
        <v>191</v>
      </c>
      <c r="BD3" s="12" t="s">
        <v>192</v>
      </c>
      <c r="BE3" s="12" t="s">
        <v>193</v>
      </c>
      <c r="BF3" s="12" t="s">
        <v>194</v>
      </c>
      <c r="BG3" s="12" t="s">
        <v>195</v>
      </c>
      <c r="BH3" s="12" t="s">
        <v>196</v>
      </c>
      <c r="BI3" s="12" t="s">
        <v>197</v>
      </c>
      <c r="BJ3" s="12" t="s">
        <v>198</v>
      </c>
      <c r="BK3" s="12" t="s">
        <v>199</v>
      </c>
      <c r="BL3" s="12" t="s">
        <v>200</v>
      </c>
    </row>
    <row r="4" customFormat="false" ht="15" hidden="false" customHeight="false" outlineLevel="0" collapsed="false">
      <c r="A4" s="7" t="s">
        <v>201</v>
      </c>
      <c r="E4" s="7" t="n">
        <f aca="false">Setup!$B$10</f>
        <v>15</v>
      </c>
      <c r="F4" s="7" t="n">
        <f aca="false">Setup!$B$10</f>
        <v>15</v>
      </c>
      <c r="G4" s="7" t="n">
        <f aca="false">Setup!$B$10</f>
        <v>15</v>
      </c>
      <c r="H4" s="7" t="n">
        <f aca="false">Setup!$B$10</f>
        <v>15</v>
      </c>
      <c r="I4" s="7" t="n">
        <f aca="false">Setup!$B$10</f>
        <v>15</v>
      </c>
      <c r="J4" s="7" t="n">
        <f aca="false">Setup!$B$10</f>
        <v>15</v>
      </c>
      <c r="K4" s="7" t="n">
        <f aca="false">Setup!$B$10</f>
        <v>15</v>
      </c>
      <c r="L4" s="7" t="n">
        <f aca="false">Setup!$B$10</f>
        <v>15</v>
      </c>
      <c r="M4" s="7" t="n">
        <f aca="false">Setup!$B$10</f>
        <v>15</v>
      </c>
      <c r="N4" s="7" t="n">
        <f aca="false">Setup!$B$10</f>
        <v>15</v>
      </c>
      <c r="O4" s="7" t="n">
        <f aca="false">Setup!$B$10</f>
        <v>15</v>
      </c>
      <c r="P4" s="7" t="n">
        <f aca="false">Setup!$B$10</f>
        <v>15</v>
      </c>
      <c r="Q4" s="7" t="n">
        <f aca="false">Setup!$B$10</f>
        <v>15</v>
      </c>
      <c r="R4" s="7" t="n">
        <f aca="false">Setup!$B$10</f>
        <v>15</v>
      </c>
      <c r="S4" s="7" t="n">
        <f aca="false">Setup!$B$10</f>
        <v>15</v>
      </c>
      <c r="T4" s="7" t="n">
        <f aca="false">Setup!$B$10</f>
        <v>15</v>
      </c>
      <c r="U4" s="7" t="n">
        <f aca="false">Setup!$B$10</f>
        <v>15</v>
      </c>
      <c r="V4" s="7" t="n">
        <f aca="false">Setup!$B$10</f>
        <v>15</v>
      </c>
      <c r="W4" s="7" t="n">
        <f aca="false">Setup!$B$10</f>
        <v>15</v>
      </c>
      <c r="X4" s="7" t="n">
        <f aca="false">Setup!$B$10</f>
        <v>15</v>
      </c>
      <c r="Y4" s="7" t="n">
        <f aca="false">Setup!$B$10</f>
        <v>15</v>
      </c>
      <c r="Z4" s="7" t="n">
        <f aca="false">Setup!$B$10</f>
        <v>15</v>
      </c>
      <c r="AA4" s="7" t="n">
        <f aca="false">Setup!$B$10</f>
        <v>15</v>
      </c>
      <c r="AB4" s="7" t="n">
        <f aca="false">Setup!$B$10</f>
        <v>15</v>
      </c>
      <c r="AC4" s="7" t="n">
        <f aca="false">Setup!$B$10</f>
        <v>15</v>
      </c>
      <c r="AD4" s="7" t="n">
        <f aca="false">Setup!$B$10</f>
        <v>15</v>
      </c>
      <c r="AE4" s="7" t="n">
        <f aca="false">Setup!$B$10</f>
        <v>15</v>
      </c>
      <c r="AF4" s="7" t="n">
        <f aca="false">Setup!$B$10</f>
        <v>15</v>
      </c>
      <c r="AG4" s="7" t="n">
        <f aca="false">Setup!$B$10</f>
        <v>15</v>
      </c>
      <c r="AH4" s="7" t="n">
        <f aca="false">Setup!$B$10</f>
        <v>15</v>
      </c>
      <c r="AI4" s="7" t="n">
        <f aca="false">Setup!$B$10</f>
        <v>15</v>
      </c>
      <c r="AJ4" s="7" t="n">
        <f aca="false">Setup!$B$10</f>
        <v>15</v>
      </c>
      <c r="AK4" s="7" t="n">
        <f aca="false">Setup!$B$10</f>
        <v>15</v>
      </c>
      <c r="AL4" s="7" t="n">
        <f aca="false">Setup!$B$10</f>
        <v>15</v>
      </c>
      <c r="AM4" s="7" t="n">
        <f aca="false">Setup!$B$10</f>
        <v>15</v>
      </c>
      <c r="AN4" s="7" t="n">
        <f aca="false">Setup!$B$10</f>
        <v>15</v>
      </c>
      <c r="AO4" s="7" t="n">
        <f aca="false">Setup!$B$10</f>
        <v>15</v>
      </c>
      <c r="AP4" s="7" t="n">
        <f aca="false">Setup!$B$10</f>
        <v>15</v>
      </c>
      <c r="AQ4" s="7" t="n">
        <f aca="false">Setup!$B$10</f>
        <v>15</v>
      </c>
      <c r="AR4" s="7" t="n">
        <f aca="false">Setup!$B$10</f>
        <v>15</v>
      </c>
      <c r="AS4" s="7" t="n">
        <f aca="false">Setup!$B$10</f>
        <v>15</v>
      </c>
      <c r="AT4" s="7" t="n">
        <f aca="false">Setup!$B$10</f>
        <v>15</v>
      </c>
      <c r="AU4" s="7" t="n">
        <f aca="false">Setup!$B$10</f>
        <v>15</v>
      </c>
      <c r="AV4" s="7" t="n">
        <f aca="false">Setup!$B$10</f>
        <v>15</v>
      </c>
      <c r="AW4" s="7" t="n">
        <f aca="false">Setup!$B$10</f>
        <v>15</v>
      </c>
      <c r="AX4" s="7" t="n">
        <f aca="false">Setup!$B$10</f>
        <v>15</v>
      </c>
      <c r="AY4" s="7" t="n">
        <f aca="false">Setup!$B$10</f>
        <v>15</v>
      </c>
      <c r="AZ4" s="7" t="n">
        <f aca="false">Setup!$B$10</f>
        <v>15</v>
      </c>
      <c r="BA4" s="7" t="n">
        <f aca="false">Setup!$B$10</f>
        <v>15</v>
      </c>
      <c r="BB4" s="7" t="n">
        <f aca="false">Setup!$B$10</f>
        <v>15</v>
      </c>
      <c r="BC4" s="7" t="n">
        <f aca="false">Setup!$B$10</f>
        <v>15</v>
      </c>
      <c r="BD4" s="7" t="n">
        <f aca="false">Setup!$B$10</f>
        <v>15</v>
      </c>
      <c r="BE4" s="7" t="n">
        <f aca="false">Setup!$B$10</f>
        <v>15</v>
      </c>
      <c r="BF4" s="7" t="n">
        <f aca="false">Setup!$B$10</f>
        <v>15</v>
      </c>
      <c r="BG4" s="7" t="n">
        <f aca="false">Setup!$B$10</f>
        <v>15</v>
      </c>
      <c r="BH4" s="7" t="n">
        <f aca="false">Setup!$B$10</f>
        <v>15</v>
      </c>
      <c r="BI4" s="7" t="n">
        <f aca="false">Setup!$B$10</f>
        <v>15</v>
      </c>
      <c r="BJ4" s="7" t="n">
        <f aca="false">Setup!$B$10</f>
        <v>15</v>
      </c>
      <c r="BK4" s="7" t="n">
        <f aca="false">Setup!$B$10</f>
        <v>15</v>
      </c>
      <c r="BL4" s="7" t="n">
        <f aca="false">Setup!$B$10</f>
        <v>15</v>
      </c>
    </row>
    <row r="5" customFormat="false" ht="15" hidden="false" customHeight="false" outlineLevel="0" collapsed="false">
      <c r="A5" s="0" t="n">
        <v>0</v>
      </c>
      <c r="B5" s="0" t="n">
        <f aca="false">A5*Setup!$B$11/3600</f>
        <v>0</v>
      </c>
      <c r="C5" s="0" t="n">
        <f aca="false">Setup!$B$7+Setup!$B$8*COS(2*PI()*(B5-Setup!$B$9)/24)</f>
        <v>22</v>
      </c>
      <c r="D5" s="0" t="n">
        <f aca="false">(C5-E5)/Setup!$B$17</f>
        <v>39.8070803538381</v>
      </c>
      <c r="E5" s="0" t="n">
        <f aca="false">SUMPRODUCT('FD inverse'!$A$3:$BH$3,'FD mesh'!$B$84:$BI$84,$E4:$BL4)+'FD inverse'!$A$3*$C5/Setup!$B$17+INDEX('FD inverse'!$A$3:$BH$3,1,'FD mesh'!$B$15+1)*Setup!$B$22</f>
        <v>16.825079554001</v>
      </c>
      <c r="F5" s="0" t="n">
        <f aca="false">SUMPRODUCT('FD inverse'!$A$4:$BH$4,'FD mesh'!$B$84:$BI$84,$E4:$BL4)+'FD inverse'!$A$4*$C5/Setup!$B$17+INDEX('FD inverse'!$A$4:$BH$4,1,'FD mesh'!$B$15+1)*Setup!$B$22</f>
        <v>16.036412631206</v>
      </c>
      <c r="G5" s="0" t="n">
        <f aca="false">SUMPRODUCT('FD inverse'!$A$5:$BH$5,'FD mesh'!$B$84:$BI$84,$E4:$BL4)+'FD inverse'!$A$5*$C5/Setup!$B$17+INDEX('FD inverse'!$A$5:$BH$5,1,'FD mesh'!$B$15+1)*Setup!$B$22</f>
        <v>15.6975775795941</v>
      </c>
      <c r="H5" s="0" t="n">
        <f aca="false">SUMPRODUCT('FD inverse'!$A$6:$BH$6,'FD mesh'!$B$84:$BI$84,$E4:$BL4)+'FD inverse'!$A$6*$C5/Setup!$B$17+INDEX('FD inverse'!$A$6:$BH$6,1,'FD mesh'!$B$15+1)*Setup!$B$22</f>
        <v>15.0677421246321</v>
      </c>
      <c r="I5" s="0" t="n">
        <f aca="false">SUMPRODUCT('FD inverse'!$A$7:$BH$7,'FD mesh'!$B$84:$BI$84,$E4:$BL4)+'FD inverse'!$A$7*$C5/Setup!$B$17+INDEX('FD inverse'!$A$7:$BH$7,1,'FD mesh'!$B$15+1)*Setup!$B$22</f>
        <v>15.0319874013706</v>
      </c>
      <c r="J5" s="0" t="n">
        <f aca="false">SUMPRODUCT('FD inverse'!$A$8:$BH$8,'FD mesh'!$B$84:$BI$84,$E4:$BL4)+'FD inverse'!$A$8*$C5/Setup!$B$17+INDEX('FD inverse'!$A$8:$BH$8,1,'FD mesh'!$B$15+1)*Setup!$B$22</f>
        <v>15.0151043013366</v>
      </c>
      <c r="K5" s="0" t="n">
        <f aca="false">SUMPRODUCT('FD inverse'!$A$9:$BH$9,'FD mesh'!$B$84:$BI$84,$E4:$BL4)+'FD inverse'!$A$9*$C5/Setup!$B$17+INDEX('FD inverse'!$A$9:$BH$9,1,'FD mesh'!$B$15+1)*Setup!$B$22</f>
        <v>15.0071322935366</v>
      </c>
      <c r="L5" s="0" t="n">
        <f aca="false">SUMPRODUCT('FD inverse'!$A$10:$BH$10,'FD mesh'!$B$84:$BI$84,$E4:$BL4)+'FD inverse'!$A$10*$C5/Setup!$B$17+INDEX('FD inverse'!$A$10:$BH$10,1,'FD mesh'!$B$15+1)*Setup!$B$22</f>
        <v>15.0033681285311</v>
      </c>
      <c r="M5" s="0" t="n">
        <f aca="false">SUMPRODUCT('FD inverse'!$A$11:$BH$11,'FD mesh'!$B$84:$BI$84,$E4:$BL4)+'FD inverse'!$A$11*$C5/Setup!$B$17+INDEX('FD inverse'!$A$11:$BH$11,1,'FD mesh'!$B$15+1)*Setup!$B$22</f>
        <v>15.001591060004</v>
      </c>
      <c r="N5" s="0" t="n">
        <f aca="false">SUMPRODUCT('FD inverse'!$A$12:$BH$12,'FD mesh'!$B$84:$BI$84,$E4:$BL4)+'FD inverse'!$A$12*$C5/Setup!$B$17+INDEX('FD inverse'!$A$12:$BH$12,1,'FD mesh'!$B$15+1)*Setup!$B$22</f>
        <v>15.0007526699454</v>
      </c>
      <c r="O5" s="0" t="n">
        <f aca="false">SUMPRODUCT('FD inverse'!$A$13:$BH$13,'FD mesh'!$B$84:$BI$84,$E4:$BL4)+'FD inverse'!$A$13*$C5/Setup!$B$17+INDEX('FD inverse'!$A$13:$BH$13,1,'FD mesh'!$B$15+1)*Setup!$B$22</f>
        <v>15.000358332952</v>
      </c>
      <c r="P5" s="0" t="n">
        <f aca="false">SUMPRODUCT('FD inverse'!$A$14:$BH$14,'FD mesh'!$B$84:$BI$84,$E4:$BL4)+'FD inverse'!$A$14*$C5/Setup!$B$17+INDEX('FD inverse'!$A$14:$BH$14,1,'FD mesh'!$B$15+1)*Setup!$B$22</f>
        <v>15.0001754018299</v>
      </c>
      <c r="Q5" s="0" t="n">
        <f aca="false">SUMPRODUCT('FD inverse'!$A$15:$BH$15,'FD mesh'!$B$84:$BI$84,$E4:$BL4)+'FD inverse'!$A$15*$C5/Setup!$B$17+INDEX('FD inverse'!$A$15:$BH$15,1,'FD mesh'!$B$15+1)*Setup!$B$22</f>
        <v>15.0000959526133</v>
      </c>
      <c r="R5" s="0" t="n">
        <f aca="false">SUMPRODUCT('FD inverse'!$A$16:$BH$16,'FD mesh'!$B$84:$BI$84,$E4:$BL4)+'FD inverse'!$A$16*$C5/Setup!$B$17+INDEX('FD inverse'!$A$16:$BH$16,1,'FD mesh'!$B$15+1)*Setup!$B$22</f>
        <v>15.0000731126082</v>
      </c>
      <c r="S5" s="0" t="n">
        <f aca="false">SUMPRODUCT('FD inverse'!$A$17:$BH$17,'FD mesh'!$B$84:$BI$84,$E4:$BL4)+'FD inverse'!$A$17*$C5/Setup!$B$17+INDEX('FD inverse'!$A$17:$BH$17,1,'FD mesh'!$B$15+1)*Setup!$B$22</f>
        <v>15.0000427752808</v>
      </c>
      <c r="T5" s="0" t="n">
        <f aca="false">SUMPRODUCT('FD inverse'!$A$18:$BH$18,'FD mesh'!$B$84:$BI$84,$E4:$BL4)+'FD inverse'!$A$18*$C5/Setup!$B$17+INDEX('FD inverse'!$A$18:$BH$18,1,'FD mesh'!$B$15+1)*Setup!$B$22</f>
        <v>15.0000250261074</v>
      </c>
      <c r="U5" s="0" t="n">
        <f aca="false">SUMPRODUCT('FD inverse'!$A$19:$BH$19,'FD mesh'!$B$84:$BI$84,$E4:$BL4)+'FD inverse'!$A$19*$C5/Setup!$B$17+INDEX('FD inverse'!$A$19:$BH$19,1,'FD mesh'!$B$15+1)*Setup!$B$22</f>
        <v>15.00001464176</v>
      </c>
      <c r="V5" s="0" t="n">
        <f aca="false">SUMPRODUCT('FD inverse'!$A$20:$BH$20,'FD mesh'!$B$84:$BI$84,$E4:$BL4)+'FD inverse'!$A$20*$C5/Setup!$B$17+INDEX('FD inverse'!$A$20:$BH$20,1,'FD mesh'!$B$15+1)*Setup!$B$22</f>
        <v>15.0000085662734</v>
      </c>
      <c r="W5" s="0" t="n">
        <f aca="false">SUMPRODUCT('FD inverse'!$A$21:$BH$21,'FD mesh'!$B$84:$BI$84,$E4:$BL4)+'FD inverse'!$A$21*$C5/Setup!$B$17+INDEX('FD inverse'!$A$21:$BH$21,1,'FD mesh'!$B$15+1)*Setup!$B$22</f>
        <v>15.0000050117186</v>
      </c>
      <c r="X5" s="0" t="n">
        <f aca="false">SUMPRODUCT('FD inverse'!$A$22:$BH$22,'FD mesh'!$B$84:$BI$84,$E4:$BL4)+'FD inverse'!$A$22*$C5/Setup!$B$17+INDEX('FD inverse'!$A$22:$BH$22,1,'FD mesh'!$B$15+1)*Setup!$B$22</f>
        <v>15.000002932041</v>
      </c>
      <c r="Y5" s="0" t="n">
        <f aca="false">SUMPRODUCT('FD inverse'!$A$23:$BH$23,'FD mesh'!$B$84:$BI$84,$E4:$BL4)+'FD inverse'!$A$23*$C5/Setup!$B$17+INDEX('FD inverse'!$A$23:$BH$23,1,'FD mesh'!$B$15+1)*Setup!$B$22</f>
        <v>15.0000017152213</v>
      </c>
      <c r="Z5" s="0" t="n">
        <f aca="false">SUMPRODUCT('FD inverse'!$A$24:$BH$24,'FD mesh'!$B$84:$BI$84,$E4:$BL4)+'FD inverse'!$A$24*$C5/Setup!$B$17+INDEX('FD inverse'!$A$24:$BH$24,1,'FD mesh'!$B$15+1)*Setup!$B$22</f>
        <v>15.0000010031666</v>
      </c>
      <c r="AA5" s="0" t="n">
        <f aca="false">SUMPRODUCT('FD inverse'!$A$25:$BH$25,'FD mesh'!$B$84:$BI$84,$E4:$BL4)+'FD inverse'!$A$25*$C5/Setup!$B$17+INDEX('FD inverse'!$A$25:$BH$25,1,'FD mesh'!$B$15+1)*Setup!$B$22</f>
        <v>15.0000005863296</v>
      </c>
      <c r="AB5" s="0" t="n">
        <f aca="false">SUMPRODUCT('FD inverse'!$A$26:$BH$26,'FD mesh'!$B$84:$BI$84,$E4:$BL4)+'FD inverse'!$A$26*$C5/Setup!$B$17+INDEX('FD inverse'!$A$26:$BH$26,1,'FD mesh'!$B$15+1)*Setup!$B$22</f>
        <v>15.000000342041</v>
      </c>
      <c r="AC5" s="0" t="n">
        <f aca="false">SUMPRODUCT('FD inverse'!$A$27:$BH$27,'FD mesh'!$B$84:$BI$84,$E4:$BL4)+'FD inverse'!$A$27*$C5/Setup!$B$17+INDEX('FD inverse'!$A$27:$BH$27,1,'FD mesh'!$B$15+1)*Setup!$B$22</f>
        <v>15.0000001984102</v>
      </c>
      <c r="AD5" s="0" t="n">
        <f aca="false">SUMPRODUCT('FD inverse'!$A$28:$BH$28,'FD mesh'!$B$84:$BI$84,$E4:$BL4)+'FD inverse'!$A$28*$C5/Setup!$B$17+INDEX('FD inverse'!$A$28:$BH$28,1,'FD mesh'!$B$15+1)*Setup!$B$22</f>
        <v>15.0000001131687</v>
      </c>
      <c r="AE5" s="0" t="n">
        <f aca="false">SUMPRODUCT('FD inverse'!$A$29:$BH$29,'FD mesh'!$B$84:$BI$84,$E4:$BL4)+'FD inverse'!$A$29*$C5/Setup!$B$17+INDEX('FD inverse'!$A$29:$BH$29,1,'FD mesh'!$B$15+1)*Setup!$B$22</f>
        <v>15.0000000612311</v>
      </c>
      <c r="AF5" s="0" t="n">
        <f aca="false">SUMPRODUCT('FD inverse'!$A$30:$BH$30,'FD mesh'!$B$84:$BI$84,$E4:$BL4)+'FD inverse'!$A$30*$C5/Setup!$B$17+INDEX('FD inverse'!$A$30:$BH$30,1,'FD mesh'!$B$15+1)*Setup!$B$22</f>
        <v>15.000000027313</v>
      </c>
      <c r="AG5" s="0" t="n">
        <f aca="false">SUMPRODUCT('FD inverse'!$A$31:$BH$31,'FD mesh'!$B$84:$BI$84,$E4:$BL4)+'FD inverse'!$A$31*$C5/Setup!$B$17+INDEX('FD inverse'!$A$31:$BH$31,1,'FD mesh'!$B$15+1)*Setup!$B$22</f>
        <v>15.0000000014327</v>
      </c>
      <c r="AH5" s="0" t="n">
        <f aca="false">SUMPRODUCT('FD inverse'!$A$32:$BH$32,'FD mesh'!$B$84:$BI$84,$E4:$BL4)+'FD inverse'!$A$32*$C5/Setup!$B$17+INDEX('FD inverse'!$A$32:$BH$32,1,'FD mesh'!$B$15+1)*Setup!$B$22</f>
        <v>15.0000000007134</v>
      </c>
      <c r="AI5" s="0" t="n">
        <f aca="false">SUMPRODUCT('FD inverse'!$A$33:$BH$33,'FD mesh'!$B$84:$BI$84,$E4:$BL4)+'FD inverse'!$A$33*$C5/Setup!$B$17+INDEX('FD inverse'!$A$33:$BH$33,1,'FD mesh'!$B$15+1)*Setup!$B$22</f>
        <v>15.0000000003552</v>
      </c>
      <c r="AJ5" s="0" t="n">
        <f aca="false">SUMPRODUCT('FD inverse'!$A$34:$BH$34,'FD mesh'!$B$84:$BI$84,$E4:$BL4)+'FD inverse'!$A$34*$C5/Setup!$B$17+INDEX('FD inverse'!$A$34:$BH$34,1,'FD mesh'!$B$15+1)*Setup!$B$22</f>
        <v>15.0000000001769</v>
      </c>
      <c r="AK5" s="0" t="n">
        <f aca="false">SUMPRODUCT('FD inverse'!$A$35:$BH$35,'FD mesh'!$B$84:$BI$84,$E4:$BL4)+'FD inverse'!$A$35*$C5/Setup!$B$17+INDEX('FD inverse'!$A$35:$BH$35,1,'FD mesh'!$B$15+1)*Setup!$B$22</f>
        <v>15.000000000088</v>
      </c>
      <c r="AL5" s="0" t="n">
        <f aca="false">SUMPRODUCT('FD inverse'!$A$36:$BH$36,'FD mesh'!$B$84:$BI$84,$E4:$BL4)+'FD inverse'!$A$36*$C5/Setup!$B$17+INDEX('FD inverse'!$A$36:$BH$36,1,'FD mesh'!$B$15+1)*Setup!$B$22</f>
        <v>15.0000000000438</v>
      </c>
      <c r="AM5" s="0" t="n">
        <f aca="false">SUMPRODUCT('FD inverse'!$A$37:$BH$37,'FD mesh'!$B$84:$BI$84,$E4:$BL4)+'FD inverse'!$A$37*$C5/Setup!$B$17+INDEX('FD inverse'!$A$37:$BH$37,1,'FD mesh'!$B$15+1)*Setup!$B$22</f>
        <v>15.0000000000218</v>
      </c>
      <c r="AN5" s="0" t="n">
        <f aca="false">SUMPRODUCT('FD inverse'!$A$38:$BH$38,'FD mesh'!$B$84:$BI$84,$E4:$BL4)+'FD inverse'!$A$38*$C5/Setup!$B$17+INDEX('FD inverse'!$A$38:$BH$38,1,'FD mesh'!$B$15+1)*Setup!$B$22</f>
        <v>15.0000000000108</v>
      </c>
      <c r="AO5" s="0" t="n">
        <f aca="false">SUMPRODUCT('FD inverse'!$A$39:$BH$39,'FD mesh'!$B$84:$BI$84,$E4:$BL4)+'FD inverse'!$A$39*$C5/Setup!$B$17+INDEX('FD inverse'!$A$39:$BH$39,1,'FD mesh'!$B$15+1)*Setup!$B$22</f>
        <v>15.0000000000054</v>
      </c>
      <c r="AP5" s="0" t="n">
        <f aca="false">SUMPRODUCT('FD inverse'!$A$40:$BH$40,'FD mesh'!$B$84:$BI$84,$E4:$BL4)+'FD inverse'!$A$40*$C5/Setup!$B$17+INDEX('FD inverse'!$A$40:$BH$40,1,'FD mesh'!$B$15+1)*Setup!$B$22</f>
        <v>15.0000000000027</v>
      </c>
      <c r="AQ5" s="0" t="n">
        <f aca="false">SUMPRODUCT('FD inverse'!$A$41:$BH$41,'FD mesh'!$B$84:$BI$84,$E4:$BL4)+'FD inverse'!$A$41*$C5/Setup!$B$17+INDEX('FD inverse'!$A$41:$BH$41,1,'FD mesh'!$B$15+1)*Setup!$B$22</f>
        <v>15.0000000000014</v>
      </c>
      <c r="AR5" s="0" t="n">
        <f aca="false">SUMPRODUCT('FD inverse'!$A$42:$BH$42,'FD mesh'!$B$84:$BI$84,$E4:$BL4)+'FD inverse'!$A$42*$C5/Setup!$B$17+INDEX('FD inverse'!$A$42:$BH$42,1,'FD mesh'!$B$15+1)*Setup!$B$22</f>
        <v>15.0000000000009</v>
      </c>
      <c r="AS5" s="0" t="n">
        <f aca="false">SUMPRODUCT('FD inverse'!$A$43:$BH$43,'FD mesh'!$B$84:$BI$84,$E4:$BL4)+'FD inverse'!$A$43*$C5/Setup!$B$17+INDEX('FD inverse'!$A$43:$BH$43,1,'FD mesh'!$B$15+1)*Setup!$B$22</f>
        <v>0</v>
      </c>
      <c r="AT5" s="0" t="n">
        <f aca="false">SUMPRODUCT('FD inverse'!$A$44:$BH$44,'FD mesh'!$B$84:$BI$84,$E4:$BL4)+'FD inverse'!$A$44*$C5/Setup!$B$17+INDEX('FD inverse'!$A$44:$BH$44,1,'FD mesh'!$B$15+1)*Setup!$B$22</f>
        <v>0</v>
      </c>
      <c r="AU5" s="0" t="n">
        <f aca="false">SUMPRODUCT('FD inverse'!$A$45:$BH$45,'FD mesh'!$B$84:$BI$84,$E4:$BL4)+'FD inverse'!$A$45*$C5/Setup!$B$17+INDEX('FD inverse'!$A$45:$BH$45,1,'FD mesh'!$B$15+1)*Setup!$B$22</f>
        <v>0</v>
      </c>
      <c r="AV5" s="0" t="n">
        <f aca="false">SUMPRODUCT('FD inverse'!$A$46:$BH$46,'FD mesh'!$B$84:$BI$84,$E4:$BL4)+'FD inverse'!$A$46*$C5/Setup!$B$17+INDEX('FD inverse'!$A$46:$BH$46,1,'FD mesh'!$B$15+1)*Setup!$B$22</f>
        <v>0</v>
      </c>
      <c r="AW5" s="0" t="n">
        <f aca="false">SUMPRODUCT('FD inverse'!$A$47:$BH$47,'FD mesh'!$B$84:$BI$84,$E4:$BL4)+'FD inverse'!$A$47*$C5/Setup!$B$17+INDEX('FD inverse'!$A$47:$BH$47,1,'FD mesh'!$B$15+1)*Setup!$B$22</f>
        <v>0</v>
      </c>
      <c r="AX5" s="0" t="n">
        <f aca="false">SUMPRODUCT('FD inverse'!$A$48:$BH$48,'FD mesh'!$B$84:$BI$84,$E4:$BL4)+'FD inverse'!$A$48*$C5/Setup!$B$17+INDEX('FD inverse'!$A$48:$BH$48,1,'FD mesh'!$B$15+1)*Setup!$B$22</f>
        <v>0</v>
      </c>
      <c r="AY5" s="0" t="n">
        <f aca="false">SUMPRODUCT('FD inverse'!$A$49:$BH$49,'FD mesh'!$B$84:$BI$84,$E4:$BL4)+'FD inverse'!$A$49*$C5/Setup!$B$17+INDEX('FD inverse'!$A$49:$BH$49,1,'FD mesh'!$B$15+1)*Setup!$B$22</f>
        <v>0</v>
      </c>
      <c r="AZ5" s="0" t="n">
        <f aca="false">SUMPRODUCT('FD inverse'!$A$50:$BH$50,'FD mesh'!$B$84:$BI$84,$E4:$BL4)+'FD inverse'!$A$50*$C5/Setup!$B$17+INDEX('FD inverse'!$A$50:$BH$50,1,'FD mesh'!$B$15+1)*Setup!$B$22</f>
        <v>0</v>
      </c>
      <c r="BA5" s="0" t="n">
        <f aca="false">SUMPRODUCT('FD inverse'!$A$51:$BH$51,'FD mesh'!$B$84:$BI$84,$E4:$BL4)+'FD inverse'!$A$51*$C5/Setup!$B$17+INDEX('FD inverse'!$A$51:$BH$51,1,'FD mesh'!$B$15+1)*Setup!$B$22</f>
        <v>0</v>
      </c>
      <c r="BB5" s="0" t="n">
        <f aca="false">SUMPRODUCT('FD inverse'!$A$52:$BH$52,'FD mesh'!$B$84:$BI$84,$E4:$BL4)+'FD inverse'!$A$52*$C5/Setup!$B$17+INDEX('FD inverse'!$A$52:$BH$52,1,'FD mesh'!$B$15+1)*Setup!$B$22</f>
        <v>0</v>
      </c>
      <c r="BC5" s="0" t="n">
        <f aca="false">SUMPRODUCT('FD inverse'!$A$53:$BH$53,'FD mesh'!$B$84:$BI$84,$E4:$BL4)+'FD inverse'!$A$53*$C5/Setup!$B$17+INDEX('FD inverse'!$A$53:$BH$53,1,'FD mesh'!$B$15+1)*Setup!$B$22</f>
        <v>0</v>
      </c>
      <c r="BD5" s="0" t="n">
        <f aca="false">SUMPRODUCT('FD inverse'!$A$54:$BH$54,'FD mesh'!$B$84:$BI$84,$E4:$BL4)+'FD inverse'!$A$54*$C5/Setup!$B$17+INDEX('FD inverse'!$A$54:$BH$54,1,'FD mesh'!$B$15+1)*Setup!$B$22</f>
        <v>0</v>
      </c>
      <c r="BE5" s="0" t="n">
        <f aca="false">SUMPRODUCT('FD inverse'!$A$55:$BH$55,'FD mesh'!$B$84:$BI$84,$E4:$BL4)+'FD inverse'!$A$55*$C5/Setup!$B$17+INDEX('FD inverse'!$A$55:$BH$55,1,'FD mesh'!$B$15+1)*Setup!$B$22</f>
        <v>0</v>
      </c>
      <c r="BF5" s="0" t="n">
        <f aca="false">SUMPRODUCT('FD inverse'!$A$56:$BH$56,'FD mesh'!$B$84:$BI$84,$E4:$BL4)+'FD inverse'!$A$56*$C5/Setup!$B$17+INDEX('FD inverse'!$A$56:$BH$56,1,'FD mesh'!$B$15+1)*Setup!$B$22</f>
        <v>0</v>
      </c>
      <c r="BG5" s="0" t="n">
        <f aca="false">SUMPRODUCT('FD inverse'!$A$57:$BH$57,'FD mesh'!$B$84:$BI$84,$E4:$BL4)+'FD inverse'!$A$57*$C5/Setup!$B$17+INDEX('FD inverse'!$A$57:$BH$57,1,'FD mesh'!$B$15+1)*Setup!$B$22</f>
        <v>0</v>
      </c>
      <c r="BH5" s="0" t="n">
        <f aca="false">SUMPRODUCT('FD inverse'!$A$58:$BH$58,'FD mesh'!$B$84:$BI$84,$E4:$BL4)+'FD inverse'!$A$58*$C5/Setup!$B$17+INDEX('FD inverse'!$A$58:$BH$58,1,'FD mesh'!$B$15+1)*Setup!$B$22</f>
        <v>0</v>
      </c>
      <c r="BI5" s="0" t="n">
        <f aca="false">SUMPRODUCT('FD inverse'!$A$59:$BH$59,'FD mesh'!$B$84:$BI$84,$E4:$BL4)+'FD inverse'!$A$59*$C5/Setup!$B$17+INDEX('FD inverse'!$A$59:$BH$59,1,'FD mesh'!$B$15+1)*Setup!$B$22</f>
        <v>0</v>
      </c>
      <c r="BJ5" s="0" t="n">
        <f aca="false">SUMPRODUCT('FD inverse'!$A$60:$BH$60,'FD mesh'!$B$84:$BI$84,$E4:$BL4)+'FD inverse'!$A$60*$C5/Setup!$B$17+INDEX('FD inverse'!$A$60:$BH$60,1,'FD mesh'!$B$15+1)*Setup!$B$22</f>
        <v>0</v>
      </c>
      <c r="BK5" s="0" t="n">
        <f aca="false">SUMPRODUCT('FD inverse'!$A$61:$BH$61,'FD mesh'!$B$84:$BI$84,$E4:$BL4)+'FD inverse'!$A$61*$C5/Setup!$B$17+INDEX('FD inverse'!$A$61:$BH$61,1,'FD mesh'!$B$15+1)*Setup!$B$22</f>
        <v>0</v>
      </c>
      <c r="BL5" s="0" t="n">
        <f aca="false">SUMPRODUCT('FD inverse'!$A$62:$BH$62,'FD mesh'!$B$84:$BI$84,$E4:$BL4)+'FD inverse'!$A$62*$C5/Setup!$B$17+INDEX('FD inverse'!$A$62:$BH$62,1,'FD mesh'!$B$15+1)*Setup!$B$22</f>
        <v>0</v>
      </c>
    </row>
    <row r="6" customFormat="false" ht="15" hidden="false" customHeight="false" outlineLevel="0" collapsed="false">
      <c r="A6" s="0" t="n">
        <v>1</v>
      </c>
      <c r="B6" s="0" t="n">
        <f aca="false">A6*Setup!$B$11/3600</f>
        <v>0.0833333333333333</v>
      </c>
      <c r="C6" s="0" t="n">
        <f aca="false">Setup!$B$7+Setup!$B$8*COS(2*PI()*(B6-Setup!$B$9)/24)</f>
        <v>21.9249069673579</v>
      </c>
      <c r="D6" s="0" t="n">
        <f aca="false">(C6-E6)/Setup!$B$17</f>
        <v>33.1312449173641</v>
      </c>
      <c r="E6" s="0" t="n">
        <f aca="false">SUMPRODUCT('FD inverse'!$A$3:$BH$3,'FD mesh'!$B$84:$BI$84,$E5:$BL5)+'FD inverse'!$A$3*$C6/Setup!$B$17+INDEX('FD inverse'!$A$3:$BH$3,1,'FD mesh'!$B$15+1)*Setup!$B$22</f>
        <v>17.6178451281006</v>
      </c>
      <c r="F6" s="0" t="n">
        <f aca="false">SUMPRODUCT('FD inverse'!$A$4:$BH$4,'FD mesh'!$B$84:$BI$84,$E5:$BL5)+'FD inverse'!$A$4*$C6/Setup!$B$17+INDEX('FD inverse'!$A$4:$BH$4,1,'FD mesh'!$B$15+1)*Setup!$B$22</f>
        <v>16.8038373124392</v>
      </c>
      <c r="G6" s="0" t="n">
        <f aca="false">SUMPRODUCT('FD inverse'!$A$5:$BH$5,'FD mesh'!$B$84:$BI$84,$E5:$BL5)+'FD inverse'!$A$5*$C6/Setup!$B$17+INDEX('FD inverse'!$A$5:$BH$5,1,'FD mesh'!$B$15+1)*Setup!$B$22</f>
        <v>16.3229131257853</v>
      </c>
      <c r="H6" s="0" t="n">
        <f aca="false">SUMPRODUCT('FD inverse'!$A$6:$BH$6,'FD mesh'!$B$84:$BI$84,$E5:$BL5)+'FD inverse'!$A$6*$C6/Setup!$B$17+INDEX('FD inverse'!$A$6:$BH$6,1,'FD mesh'!$B$15+1)*Setup!$B$22</f>
        <v>15.1629816943928</v>
      </c>
      <c r="I6" s="0" t="n">
        <f aca="false">SUMPRODUCT('FD inverse'!$A$7:$BH$7,'FD mesh'!$B$84:$BI$84,$E5:$BL5)+'FD inverse'!$A$7*$C6/Setup!$B$17+INDEX('FD inverse'!$A$7:$BH$7,1,'FD mesh'!$B$15+1)*Setup!$B$22</f>
        <v>15.0884271635205</v>
      </c>
      <c r="J6" s="0" t="n">
        <f aca="false">SUMPRODUCT('FD inverse'!$A$8:$BH$8,'FD mesh'!$B$84:$BI$84,$E5:$BL5)+'FD inverse'!$A$8*$C6/Setup!$B$17+INDEX('FD inverse'!$A$8:$BH$8,1,'FD mesh'!$B$15+1)*Setup!$B$22</f>
        <v>15.0471704274269</v>
      </c>
      <c r="K6" s="0" t="n">
        <f aca="false">SUMPRODUCT('FD inverse'!$A$9:$BH$9,'FD mesh'!$B$84:$BI$84,$E5:$BL5)+'FD inverse'!$A$9*$C6/Setup!$B$17+INDEX('FD inverse'!$A$9:$BH$9,1,'FD mesh'!$B$15+1)*Setup!$B$22</f>
        <v>15.0248317598231</v>
      </c>
      <c r="L6" s="0" t="n">
        <f aca="false">SUMPRODUCT('FD inverse'!$A$10:$BH$10,'FD mesh'!$B$84:$BI$84,$E5:$BL5)+'FD inverse'!$A$10*$C6/Setup!$B$17+INDEX('FD inverse'!$A$10:$BH$10,1,'FD mesh'!$B$15+1)*Setup!$B$22</f>
        <v>15.0129352552201</v>
      </c>
      <c r="M6" s="0" t="n">
        <f aca="false">SUMPRODUCT('FD inverse'!$A$11:$BH$11,'FD mesh'!$B$84:$BI$84,$E5:$BL5)+'FD inverse'!$A$11*$C6/Setup!$B$17+INDEX('FD inverse'!$A$11:$BH$11,1,'FD mesh'!$B$15+1)*Setup!$B$22</f>
        <v>15.0066830731476</v>
      </c>
      <c r="N6" s="0" t="n">
        <f aca="false">SUMPRODUCT('FD inverse'!$A$12:$BH$12,'FD mesh'!$B$84:$BI$84,$E5:$BL5)+'FD inverse'!$A$12*$C6/Setup!$B$17+INDEX('FD inverse'!$A$12:$BH$12,1,'FD mesh'!$B$15+1)*Setup!$B$22</f>
        <v>15.003435028623</v>
      </c>
      <c r="O6" s="0" t="n">
        <f aca="false">SUMPRODUCT('FD inverse'!$A$13:$BH$13,'FD mesh'!$B$84:$BI$84,$E5:$BL5)+'FD inverse'!$A$13*$C6/Setup!$B$17+INDEX('FD inverse'!$A$13:$BH$13,1,'FD mesh'!$B$15+1)*Setup!$B$22</f>
        <v>15.0017694965924</v>
      </c>
      <c r="P6" s="0" t="n">
        <f aca="false">SUMPRODUCT('FD inverse'!$A$14:$BH$14,'FD mesh'!$B$84:$BI$84,$E5:$BL5)+'FD inverse'!$A$14*$C6/Setup!$B$17+INDEX('FD inverse'!$A$14:$BH$14,1,'FD mesh'!$B$15+1)*Setup!$B$22</f>
        <v>15.0009365094825</v>
      </c>
      <c r="Q6" s="0" t="n">
        <f aca="false">SUMPRODUCT('FD inverse'!$A$15:$BH$15,'FD mesh'!$B$84:$BI$84,$E5:$BL5)+'FD inverse'!$A$15*$C6/Setup!$B$17+INDEX('FD inverse'!$A$15:$BH$15,1,'FD mesh'!$B$15+1)*Setup!$B$22</f>
        <v>15.0005525534361</v>
      </c>
      <c r="R6" s="0" t="n">
        <f aca="false">SUMPRODUCT('FD inverse'!$A$16:$BH$16,'FD mesh'!$B$84:$BI$84,$E5:$BL5)+'FD inverse'!$A$16*$C6/Setup!$B$17+INDEX('FD inverse'!$A$16:$BH$16,1,'FD mesh'!$B$15+1)*Setup!$B$22</f>
        <v>15.0004379784061</v>
      </c>
      <c r="S6" s="0" t="n">
        <f aca="false">SUMPRODUCT('FD inverse'!$A$17:$BH$17,'FD mesh'!$B$84:$BI$84,$E5:$BL5)+'FD inverse'!$A$17*$C6/Setup!$B$17+INDEX('FD inverse'!$A$17:$BH$17,1,'FD mesh'!$B$15+1)*Setup!$B$22</f>
        <v>15.0002674414806</v>
      </c>
      <c r="T6" s="0" t="n">
        <f aca="false">SUMPRODUCT('FD inverse'!$A$18:$BH$18,'FD mesh'!$B$84:$BI$84,$E5:$BL5)+'FD inverse'!$A$18*$C6/Setup!$B$17+INDEX('FD inverse'!$A$18:$BH$18,1,'FD mesh'!$B$15+1)*Setup!$B$22</f>
        <v>15.0001630206082</v>
      </c>
      <c r="U6" s="0" t="n">
        <f aca="false">SUMPRODUCT('FD inverse'!$A$19:$BH$19,'FD mesh'!$B$84:$BI$84,$E5:$BL5)+'FD inverse'!$A$19*$C6/Setup!$B$17+INDEX('FD inverse'!$A$19:$BH$19,1,'FD mesh'!$B$15+1)*Setup!$B$22</f>
        <v>15.0000992095459</v>
      </c>
      <c r="V6" s="0" t="n">
        <f aca="false">SUMPRODUCT('FD inverse'!$A$20:$BH$20,'FD mesh'!$B$84:$BI$84,$E5:$BL5)+'FD inverse'!$A$20*$C6/Setup!$B$17+INDEX('FD inverse'!$A$20:$BH$20,1,'FD mesh'!$B$15+1)*Setup!$B$22</f>
        <v>15.000060285575</v>
      </c>
      <c r="W6" s="0" t="n">
        <f aca="false">SUMPRODUCT('FD inverse'!$A$21:$BH$21,'FD mesh'!$B$84:$BI$84,$E5:$BL5)+'FD inverse'!$A$21*$C6/Setup!$B$17+INDEX('FD inverse'!$A$21:$BH$21,1,'FD mesh'!$B$15+1)*Setup!$B$22</f>
        <v>15.0000365818556</v>
      </c>
      <c r="X6" s="0" t="n">
        <f aca="false">SUMPRODUCT('FD inverse'!$A$22:$BH$22,'FD mesh'!$B$84:$BI$84,$E5:$BL5)+'FD inverse'!$A$22*$C6/Setup!$B$17+INDEX('FD inverse'!$A$22:$BH$22,1,'FD mesh'!$B$15+1)*Setup!$B$22</f>
        <v>15.0000221687766</v>
      </c>
      <c r="Y6" s="0" t="n">
        <f aca="false">SUMPRODUCT('FD inverse'!$A$23:$BH$23,'FD mesh'!$B$84:$BI$84,$E5:$BL5)+'FD inverse'!$A$23*$C6/Setup!$B$17+INDEX('FD inverse'!$A$23:$BH$23,1,'FD mesh'!$B$15+1)*Setup!$B$22</f>
        <v>15.000013416794</v>
      </c>
      <c r="Z6" s="0" t="n">
        <f aca="false">SUMPRODUCT('FD inverse'!$A$24:$BH$24,'FD mesh'!$B$84:$BI$84,$E5:$BL5)+'FD inverse'!$A$24*$C6/Setup!$B$17+INDEX('FD inverse'!$A$24:$BH$24,1,'FD mesh'!$B$15+1)*Setup!$B$22</f>
        <v>15.0000081084172</v>
      </c>
      <c r="AA6" s="0" t="n">
        <f aca="false">SUMPRODUCT('FD inverse'!$A$25:$BH$25,'FD mesh'!$B$84:$BI$84,$E5:$BL5)+'FD inverse'!$A$25*$C6/Setup!$B$17+INDEX('FD inverse'!$A$25:$BH$25,1,'FD mesh'!$B$15+1)*Setup!$B$22</f>
        <v>15.000004891014</v>
      </c>
      <c r="AB6" s="0" t="n">
        <f aca="false">SUMPRODUCT('FD inverse'!$A$26:$BH$26,'FD mesh'!$B$84:$BI$84,$E5:$BL5)+'FD inverse'!$A$26*$C6/Setup!$B$17+INDEX('FD inverse'!$A$26:$BH$26,1,'FD mesh'!$B$15+1)*Setup!$B$22</f>
        <v>15.000002940418</v>
      </c>
      <c r="AC6" s="0" t="n">
        <f aca="false">SUMPRODUCT('FD inverse'!$A$27:$BH$27,'FD mesh'!$B$84:$BI$84,$E5:$BL5)+'FD inverse'!$A$27*$C6/Setup!$B$17+INDEX('FD inverse'!$A$27:$BH$27,1,'FD mesh'!$B$15+1)*Setup!$B$22</f>
        <v>15.0000017544873</v>
      </c>
      <c r="AD6" s="0" t="n">
        <f aca="false">SUMPRODUCT('FD inverse'!$A$28:$BH$28,'FD mesh'!$B$84:$BI$84,$E5:$BL5)+'FD inverse'!$A$28*$C6/Setup!$B$17+INDEX('FD inverse'!$A$28:$BH$28,1,'FD mesh'!$B$15+1)*Setup!$B$22</f>
        <v>15.0000010264878</v>
      </c>
      <c r="AE6" s="0" t="n">
        <f aca="false">SUMPRODUCT('FD inverse'!$A$29:$BH$29,'FD mesh'!$B$84:$BI$84,$E5:$BL5)+'FD inverse'!$A$29*$C6/Setup!$B$17+INDEX('FD inverse'!$A$29:$BH$29,1,'FD mesh'!$B$15+1)*Setup!$B$22</f>
        <v>15.000000567265</v>
      </c>
      <c r="AF6" s="0" t="n">
        <f aca="false">SUMPRODUCT('FD inverse'!$A$30:$BH$30,'FD mesh'!$B$84:$BI$84,$E5:$BL5)+'FD inverse'!$A$30*$C6/Setup!$B$17+INDEX('FD inverse'!$A$30:$BH$30,1,'FD mesh'!$B$15+1)*Setup!$B$22</f>
        <v>15.0000002569608</v>
      </c>
      <c r="AG6" s="0" t="n">
        <f aca="false">SUMPRODUCT('FD inverse'!$A$31:$BH$31,'FD mesh'!$B$84:$BI$84,$E5:$BL5)+'FD inverse'!$A$31*$C6/Setup!$B$17+INDEX('FD inverse'!$A$31:$BH$31,1,'FD mesh'!$B$15+1)*Setup!$B$22</f>
        <v>15.0000000142387</v>
      </c>
      <c r="AH6" s="0" t="n">
        <f aca="false">SUMPRODUCT('FD inverse'!$A$32:$BH$32,'FD mesh'!$B$84:$BI$84,$E5:$BL5)+'FD inverse'!$A$32*$C6/Setup!$B$17+INDEX('FD inverse'!$A$32:$BH$32,1,'FD mesh'!$B$15+1)*Setup!$B$22</f>
        <v>15.0000000073291</v>
      </c>
      <c r="AI6" s="0" t="n">
        <f aca="false">SUMPRODUCT('FD inverse'!$A$33:$BH$33,'FD mesh'!$B$84:$BI$84,$E5:$BL5)+'FD inverse'!$A$33*$C6/Setup!$B$17+INDEX('FD inverse'!$A$33:$BH$33,1,'FD mesh'!$B$15+1)*Setup!$B$22</f>
        <v>15.0000000037685</v>
      </c>
      <c r="AJ6" s="0" t="n">
        <f aca="false">SUMPRODUCT('FD inverse'!$A$34:$BH$34,'FD mesh'!$B$84:$BI$84,$E5:$BL5)+'FD inverse'!$A$34*$C6/Setup!$B$17+INDEX('FD inverse'!$A$34:$BH$34,1,'FD mesh'!$B$15+1)*Setup!$B$22</f>
        <v>15.0000000019357</v>
      </c>
      <c r="AK6" s="0" t="n">
        <f aca="false">SUMPRODUCT('FD inverse'!$A$35:$BH$35,'FD mesh'!$B$84:$BI$84,$E5:$BL5)+'FD inverse'!$A$35*$C6/Setup!$B$17+INDEX('FD inverse'!$A$35:$BH$35,1,'FD mesh'!$B$15+1)*Setup!$B$22</f>
        <v>15.0000000009934</v>
      </c>
      <c r="AL6" s="0" t="n">
        <f aca="false">SUMPRODUCT('FD inverse'!$A$36:$BH$36,'FD mesh'!$B$84:$BI$84,$E5:$BL5)+'FD inverse'!$A$36*$C6/Setup!$B$17+INDEX('FD inverse'!$A$36:$BH$36,1,'FD mesh'!$B$15+1)*Setup!$B$22</f>
        <v>15.0000000005093</v>
      </c>
      <c r="AM6" s="0" t="n">
        <f aca="false">SUMPRODUCT('FD inverse'!$A$37:$BH$37,'FD mesh'!$B$84:$BI$84,$E5:$BL5)+'FD inverse'!$A$37*$C6/Setup!$B$17+INDEX('FD inverse'!$A$37:$BH$37,1,'FD mesh'!$B$15+1)*Setup!$B$22</f>
        <v>15.000000000261</v>
      </c>
      <c r="AN6" s="0" t="n">
        <f aca="false">SUMPRODUCT('FD inverse'!$A$38:$BH$38,'FD mesh'!$B$84:$BI$84,$E5:$BL5)+'FD inverse'!$A$38*$C6/Setup!$B$17+INDEX('FD inverse'!$A$38:$BH$38,1,'FD mesh'!$B$15+1)*Setup!$B$22</f>
        <v>15.0000000001337</v>
      </c>
      <c r="AO6" s="0" t="n">
        <f aca="false">SUMPRODUCT('FD inverse'!$A$39:$BH$39,'FD mesh'!$B$84:$BI$84,$E5:$BL5)+'FD inverse'!$A$39*$C6/Setup!$B$17+INDEX('FD inverse'!$A$39:$BH$39,1,'FD mesh'!$B$15+1)*Setup!$B$22</f>
        <v>15.0000000000687</v>
      </c>
      <c r="AP6" s="0" t="n">
        <f aca="false">SUMPRODUCT('FD inverse'!$A$40:$BH$40,'FD mesh'!$B$84:$BI$84,$E5:$BL5)+'FD inverse'!$A$40*$C6/Setup!$B$17+INDEX('FD inverse'!$A$40:$BH$40,1,'FD mesh'!$B$15+1)*Setup!$B$22</f>
        <v>15.0000000000358</v>
      </c>
      <c r="AQ6" s="0" t="n">
        <f aca="false">SUMPRODUCT('FD inverse'!$A$41:$BH$41,'FD mesh'!$B$84:$BI$84,$E5:$BL5)+'FD inverse'!$A$41*$C6/Setup!$B$17+INDEX('FD inverse'!$A$41:$BH$41,1,'FD mesh'!$B$15+1)*Setup!$B$22</f>
        <v>15.0000000000197</v>
      </c>
      <c r="AR6" s="0" t="n">
        <f aca="false">SUMPRODUCT('FD inverse'!$A$42:$BH$42,'FD mesh'!$B$84:$BI$84,$E5:$BL5)+'FD inverse'!$A$42*$C6/Setup!$B$17+INDEX('FD inverse'!$A$42:$BH$42,1,'FD mesh'!$B$15+1)*Setup!$B$22</f>
        <v>15.0000000000128</v>
      </c>
      <c r="AS6" s="0" t="n">
        <f aca="false">SUMPRODUCT('FD inverse'!$A$43:$BH$43,'FD mesh'!$B$84:$BI$84,$E5:$BL5)+'FD inverse'!$A$43*$C6/Setup!$B$17+INDEX('FD inverse'!$A$43:$BH$43,1,'FD mesh'!$B$15+1)*Setup!$B$22</f>
        <v>0</v>
      </c>
      <c r="AT6" s="0" t="n">
        <f aca="false">SUMPRODUCT('FD inverse'!$A$44:$BH$44,'FD mesh'!$B$84:$BI$84,$E5:$BL5)+'FD inverse'!$A$44*$C6/Setup!$B$17+INDEX('FD inverse'!$A$44:$BH$44,1,'FD mesh'!$B$15+1)*Setup!$B$22</f>
        <v>0</v>
      </c>
      <c r="AU6" s="0" t="n">
        <f aca="false">SUMPRODUCT('FD inverse'!$A$45:$BH$45,'FD mesh'!$B$84:$BI$84,$E5:$BL5)+'FD inverse'!$A$45*$C6/Setup!$B$17+INDEX('FD inverse'!$A$45:$BH$45,1,'FD mesh'!$B$15+1)*Setup!$B$22</f>
        <v>0</v>
      </c>
      <c r="AV6" s="0" t="n">
        <f aca="false">SUMPRODUCT('FD inverse'!$A$46:$BH$46,'FD mesh'!$B$84:$BI$84,$E5:$BL5)+'FD inverse'!$A$46*$C6/Setup!$B$17+INDEX('FD inverse'!$A$46:$BH$46,1,'FD mesh'!$B$15+1)*Setup!$B$22</f>
        <v>0</v>
      </c>
      <c r="AW6" s="0" t="n">
        <f aca="false">SUMPRODUCT('FD inverse'!$A$47:$BH$47,'FD mesh'!$B$84:$BI$84,$E5:$BL5)+'FD inverse'!$A$47*$C6/Setup!$B$17+INDEX('FD inverse'!$A$47:$BH$47,1,'FD mesh'!$B$15+1)*Setup!$B$22</f>
        <v>0</v>
      </c>
      <c r="AX6" s="0" t="n">
        <f aca="false">SUMPRODUCT('FD inverse'!$A$48:$BH$48,'FD mesh'!$B$84:$BI$84,$E5:$BL5)+'FD inverse'!$A$48*$C6/Setup!$B$17+INDEX('FD inverse'!$A$48:$BH$48,1,'FD mesh'!$B$15+1)*Setup!$B$22</f>
        <v>0</v>
      </c>
      <c r="AY6" s="0" t="n">
        <f aca="false">SUMPRODUCT('FD inverse'!$A$49:$BH$49,'FD mesh'!$B$84:$BI$84,$E5:$BL5)+'FD inverse'!$A$49*$C6/Setup!$B$17+INDEX('FD inverse'!$A$49:$BH$49,1,'FD mesh'!$B$15+1)*Setup!$B$22</f>
        <v>0</v>
      </c>
      <c r="AZ6" s="0" t="n">
        <f aca="false">SUMPRODUCT('FD inverse'!$A$50:$BH$50,'FD mesh'!$B$84:$BI$84,$E5:$BL5)+'FD inverse'!$A$50*$C6/Setup!$B$17+INDEX('FD inverse'!$A$50:$BH$50,1,'FD mesh'!$B$15+1)*Setup!$B$22</f>
        <v>0</v>
      </c>
      <c r="BA6" s="0" t="n">
        <f aca="false">SUMPRODUCT('FD inverse'!$A$51:$BH$51,'FD mesh'!$B$84:$BI$84,$E5:$BL5)+'FD inverse'!$A$51*$C6/Setup!$B$17+INDEX('FD inverse'!$A$51:$BH$51,1,'FD mesh'!$B$15+1)*Setup!$B$22</f>
        <v>0</v>
      </c>
      <c r="BB6" s="0" t="n">
        <f aca="false">SUMPRODUCT('FD inverse'!$A$52:$BH$52,'FD mesh'!$B$84:$BI$84,$E5:$BL5)+'FD inverse'!$A$52*$C6/Setup!$B$17+INDEX('FD inverse'!$A$52:$BH$52,1,'FD mesh'!$B$15+1)*Setup!$B$22</f>
        <v>0</v>
      </c>
      <c r="BC6" s="0" t="n">
        <f aca="false">SUMPRODUCT('FD inverse'!$A$53:$BH$53,'FD mesh'!$B$84:$BI$84,$E5:$BL5)+'FD inverse'!$A$53*$C6/Setup!$B$17+INDEX('FD inverse'!$A$53:$BH$53,1,'FD mesh'!$B$15+1)*Setup!$B$22</f>
        <v>0</v>
      </c>
      <c r="BD6" s="0" t="n">
        <f aca="false">SUMPRODUCT('FD inverse'!$A$54:$BH$54,'FD mesh'!$B$84:$BI$84,$E5:$BL5)+'FD inverse'!$A$54*$C6/Setup!$B$17+INDEX('FD inverse'!$A$54:$BH$54,1,'FD mesh'!$B$15+1)*Setup!$B$22</f>
        <v>0</v>
      </c>
      <c r="BE6" s="0" t="n">
        <f aca="false">SUMPRODUCT('FD inverse'!$A$55:$BH$55,'FD mesh'!$B$84:$BI$84,$E5:$BL5)+'FD inverse'!$A$55*$C6/Setup!$B$17+INDEX('FD inverse'!$A$55:$BH$55,1,'FD mesh'!$B$15+1)*Setup!$B$22</f>
        <v>0</v>
      </c>
      <c r="BF6" s="0" t="n">
        <f aca="false">SUMPRODUCT('FD inverse'!$A$56:$BH$56,'FD mesh'!$B$84:$BI$84,$E5:$BL5)+'FD inverse'!$A$56*$C6/Setup!$B$17+INDEX('FD inverse'!$A$56:$BH$56,1,'FD mesh'!$B$15+1)*Setup!$B$22</f>
        <v>0</v>
      </c>
      <c r="BG6" s="0" t="n">
        <f aca="false">SUMPRODUCT('FD inverse'!$A$57:$BH$57,'FD mesh'!$B$84:$BI$84,$E5:$BL5)+'FD inverse'!$A$57*$C6/Setup!$B$17+INDEX('FD inverse'!$A$57:$BH$57,1,'FD mesh'!$B$15+1)*Setup!$B$22</f>
        <v>0</v>
      </c>
      <c r="BH6" s="0" t="n">
        <f aca="false">SUMPRODUCT('FD inverse'!$A$58:$BH$58,'FD mesh'!$B$84:$BI$84,$E5:$BL5)+'FD inverse'!$A$58*$C6/Setup!$B$17+INDEX('FD inverse'!$A$58:$BH$58,1,'FD mesh'!$B$15+1)*Setup!$B$22</f>
        <v>0</v>
      </c>
      <c r="BI6" s="0" t="n">
        <f aca="false">SUMPRODUCT('FD inverse'!$A$59:$BH$59,'FD mesh'!$B$84:$BI$84,$E5:$BL5)+'FD inverse'!$A$59*$C6/Setup!$B$17+INDEX('FD inverse'!$A$59:$BH$59,1,'FD mesh'!$B$15+1)*Setup!$B$22</f>
        <v>0</v>
      </c>
      <c r="BJ6" s="0" t="n">
        <f aca="false">SUMPRODUCT('FD inverse'!$A$60:$BH$60,'FD mesh'!$B$84:$BI$84,$E5:$BL5)+'FD inverse'!$A$60*$C6/Setup!$B$17+INDEX('FD inverse'!$A$60:$BH$60,1,'FD mesh'!$B$15+1)*Setup!$B$22</f>
        <v>0</v>
      </c>
      <c r="BK6" s="0" t="n">
        <f aca="false">SUMPRODUCT('FD inverse'!$A$61:$BH$61,'FD mesh'!$B$84:$BI$84,$E5:$BL5)+'FD inverse'!$A$61*$C6/Setup!$B$17+INDEX('FD inverse'!$A$61:$BH$61,1,'FD mesh'!$B$15+1)*Setup!$B$22</f>
        <v>0</v>
      </c>
      <c r="BL6" s="0" t="n">
        <f aca="false">SUMPRODUCT('FD inverse'!$A$62:$BH$62,'FD mesh'!$B$84:$BI$84,$E5:$BL5)+'FD inverse'!$A$62*$C6/Setup!$B$17+INDEX('FD inverse'!$A$62:$BH$62,1,'FD mesh'!$B$15+1)*Setup!$B$22</f>
        <v>0</v>
      </c>
    </row>
    <row r="7" customFormat="false" ht="15" hidden="false" customHeight="false" outlineLevel="0" collapsed="false">
      <c r="A7" s="0" t="n">
        <v>2</v>
      </c>
      <c r="B7" s="0" t="n">
        <f aca="false">A7*Setup!$B$11/3600</f>
        <v>0.166666666666667</v>
      </c>
      <c r="C7" s="0" t="n">
        <f aca="false">Setup!$B$7+Setup!$B$8*COS(2*PI()*(B7-Setup!$B$9)/24)</f>
        <v>21.8508015666127</v>
      </c>
      <c r="D7" s="0" t="n">
        <f aca="false">(C7-E7)/Setup!$B$17</f>
        <v>29.037126514765</v>
      </c>
      <c r="E7" s="0" t="n">
        <f aca="false">SUMPRODUCT('FD inverse'!$A$3:$BH$3,'FD mesh'!$B$84:$BI$84,$E6:$BL6)+'FD inverse'!$A$3*$C7/Setup!$B$17+INDEX('FD inverse'!$A$3:$BH$3,1,'FD mesh'!$B$15+1)*Setup!$B$22</f>
        <v>18.0759751196933</v>
      </c>
      <c r="F7" s="0" t="n">
        <f aca="false">SUMPRODUCT('FD inverse'!$A$4:$BH$4,'FD mesh'!$B$84:$BI$84,$E6:$BL6)+'FD inverse'!$A$4*$C7/Setup!$B$17+INDEX('FD inverse'!$A$4:$BH$4,1,'FD mesh'!$B$15+1)*Setup!$B$22</f>
        <v>17.3111954968936</v>
      </c>
      <c r="G7" s="0" t="n">
        <f aca="false">SUMPRODUCT('FD inverse'!$A$5:$BH$5,'FD mesh'!$B$84:$BI$84,$E6:$BL6)+'FD inverse'!$A$5*$C7/Setup!$B$17+INDEX('FD inverse'!$A$5:$BH$5,1,'FD mesh'!$B$15+1)*Setup!$B$22</f>
        <v>16.76662341943</v>
      </c>
      <c r="H7" s="0" t="n">
        <f aca="false">SUMPRODUCT('FD inverse'!$A$6:$BH$6,'FD mesh'!$B$84:$BI$84,$E6:$BL6)+'FD inverse'!$A$6*$C7/Setup!$B$17+INDEX('FD inverse'!$A$6:$BH$6,1,'FD mesh'!$B$15+1)*Setup!$B$22</f>
        <v>15.2603999949351</v>
      </c>
      <c r="I7" s="0" t="n">
        <f aca="false">SUMPRODUCT('FD inverse'!$A$7:$BH$7,'FD mesh'!$B$84:$BI$84,$E6:$BL6)+'FD inverse'!$A$7*$C7/Setup!$B$17+INDEX('FD inverse'!$A$7:$BH$7,1,'FD mesh'!$B$15+1)*Setup!$B$22</f>
        <v>15.1558428483846</v>
      </c>
      <c r="J7" s="0" t="n">
        <f aca="false">SUMPRODUCT('FD inverse'!$A$8:$BH$8,'FD mesh'!$B$84:$BI$84,$E6:$BL6)+'FD inverse'!$A$8*$C7/Setup!$B$17+INDEX('FD inverse'!$A$8:$BH$8,1,'FD mesh'!$B$15+1)*Setup!$B$22</f>
        <v>15.0910589672407</v>
      </c>
      <c r="K7" s="0" t="n">
        <f aca="false">SUMPRODUCT('FD inverse'!$A$9:$BH$9,'FD mesh'!$B$84:$BI$84,$E6:$BL6)+'FD inverse'!$A$9*$C7/Setup!$B$17+INDEX('FD inverse'!$A$9:$BH$9,1,'FD mesh'!$B$15+1)*Setup!$B$22</f>
        <v>15.0521680299397</v>
      </c>
      <c r="L7" s="0" t="n">
        <f aca="false">SUMPRODUCT('FD inverse'!$A$10:$BH$10,'FD mesh'!$B$84:$BI$84,$E6:$BL6)+'FD inverse'!$A$10*$C7/Setup!$B$17+INDEX('FD inverse'!$A$10:$BH$10,1,'FD mesh'!$B$15+1)*Setup!$B$22</f>
        <v>15.0294046856279</v>
      </c>
      <c r="M7" s="0" t="n">
        <f aca="false">SUMPRODUCT('FD inverse'!$A$11:$BH$11,'FD mesh'!$B$84:$BI$84,$E6:$BL6)+'FD inverse'!$A$11*$C7/Setup!$B$17+INDEX('FD inverse'!$A$11:$BH$11,1,'FD mesh'!$B$15+1)*Setup!$B$22</f>
        <v>15.0163578194327</v>
      </c>
      <c r="N7" s="0" t="n">
        <f aca="false">SUMPRODUCT('FD inverse'!$A$12:$BH$12,'FD mesh'!$B$84:$BI$84,$E6:$BL6)+'FD inverse'!$A$12*$C7/Setup!$B$17+INDEX('FD inverse'!$A$12:$BH$12,1,'FD mesh'!$B$15+1)*Setup!$B$22</f>
        <v>15.0090187681551</v>
      </c>
      <c r="O7" s="0" t="n">
        <f aca="false">SUMPRODUCT('FD inverse'!$A$13:$BH$13,'FD mesh'!$B$84:$BI$84,$E6:$BL6)+'FD inverse'!$A$13*$C7/Setup!$B$17+INDEX('FD inverse'!$A$13:$BH$13,1,'FD mesh'!$B$15+1)*Setup!$B$22</f>
        <v>15.0049739584893</v>
      </c>
      <c r="P7" s="0" t="n">
        <f aca="false">SUMPRODUCT('FD inverse'!$A$14:$BH$14,'FD mesh'!$B$84:$BI$84,$E6:$BL6)+'FD inverse'!$A$14*$C7/Setup!$B$17+INDEX('FD inverse'!$A$14:$BH$14,1,'FD mesh'!$B$15+1)*Setup!$B$22</f>
        <v>15.0028196868157</v>
      </c>
      <c r="Q7" s="0" t="n">
        <f aca="false">SUMPRODUCT('FD inverse'!$A$15:$BH$15,'FD mesh'!$B$84:$BI$84,$E6:$BL6)+'FD inverse'!$A$15*$C7/Setup!$B$17+INDEX('FD inverse'!$A$15:$BH$15,1,'FD mesh'!$B$15+1)*Setup!$B$22</f>
        <v>15.0017764342178</v>
      </c>
      <c r="R7" s="0" t="n">
        <f aca="false">SUMPRODUCT('FD inverse'!$A$16:$BH$16,'FD mesh'!$B$84:$BI$84,$E6:$BL6)+'FD inverse'!$A$16*$C7/Setup!$B$17+INDEX('FD inverse'!$A$16:$BH$16,1,'FD mesh'!$B$15+1)*Setup!$B$22</f>
        <v>15.0014552351784</v>
      </c>
      <c r="S7" s="0" t="n">
        <f aca="false">SUMPRODUCT('FD inverse'!$A$17:$BH$17,'FD mesh'!$B$84:$BI$84,$E6:$BL6)+'FD inverse'!$A$17*$C7/Setup!$B$17+INDEX('FD inverse'!$A$17:$BH$17,1,'FD mesh'!$B$15+1)*Setup!$B$22</f>
        <v>15.0009229365674</v>
      </c>
      <c r="T7" s="0" t="n">
        <f aca="false">SUMPRODUCT('FD inverse'!$A$18:$BH$18,'FD mesh'!$B$84:$BI$84,$E6:$BL6)+'FD inverse'!$A$18*$C7/Setup!$B$17+INDEX('FD inverse'!$A$18:$BH$18,1,'FD mesh'!$B$15+1)*Setup!$B$22</f>
        <v>15.0005835407963</v>
      </c>
      <c r="U7" s="0" t="n">
        <f aca="false">SUMPRODUCT('FD inverse'!$A$19:$BH$19,'FD mesh'!$B$84:$BI$84,$E6:$BL6)+'FD inverse'!$A$19*$C7/Setup!$B$17+INDEX('FD inverse'!$A$19:$BH$19,1,'FD mesh'!$B$15+1)*Setup!$B$22</f>
        <v>15.0003678981092</v>
      </c>
      <c r="V7" s="0" t="n">
        <f aca="false">SUMPRODUCT('FD inverse'!$A$20:$BH$20,'FD mesh'!$B$84:$BI$84,$E6:$BL6)+'FD inverse'!$A$20*$C7/Setup!$B$17+INDEX('FD inverse'!$A$20:$BH$20,1,'FD mesh'!$B$15+1)*Setup!$B$22</f>
        <v>15.0002313266278</v>
      </c>
      <c r="W7" s="0" t="n">
        <f aca="false">SUMPRODUCT('FD inverse'!$A$21:$BH$21,'FD mesh'!$B$84:$BI$84,$E6:$BL6)+'FD inverse'!$A$21*$C7/Setup!$B$17+INDEX('FD inverse'!$A$21:$BH$21,1,'FD mesh'!$B$15+1)*Setup!$B$22</f>
        <v>15.0001450900848</v>
      </c>
      <c r="X7" s="0" t="n">
        <f aca="false">SUMPRODUCT('FD inverse'!$A$22:$BH$22,'FD mesh'!$B$84:$BI$84,$E6:$BL6)+'FD inverse'!$A$22*$C7/Setup!$B$17+INDEX('FD inverse'!$A$22:$BH$22,1,'FD mesh'!$B$15+1)*Setup!$B$22</f>
        <v>15.0000907859635</v>
      </c>
      <c r="Y7" s="0" t="n">
        <f aca="false">SUMPRODUCT('FD inverse'!$A$23:$BH$23,'FD mesh'!$B$84:$BI$84,$E6:$BL6)+'FD inverse'!$A$23*$C7/Setup!$B$17+INDEX('FD inverse'!$A$23:$BH$23,1,'FD mesh'!$B$15+1)*Setup!$B$22</f>
        <v>15.0000566749002</v>
      </c>
      <c r="Z7" s="0" t="n">
        <f aca="false">SUMPRODUCT('FD inverse'!$A$24:$BH$24,'FD mesh'!$B$84:$BI$84,$E6:$BL6)+'FD inverse'!$A$24*$C7/Setup!$B$17+INDEX('FD inverse'!$A$24:$BH$24,1,'FD mesh'!$B$15+1)*Setup!$B$22</f>
        <v>15.0000352940795</v>
      </c>
      <c r="AA7" s="0" t="n">
        <f aca="false">SUMPRODUCT('FD inverse'!$A$25:$BH$25,'FD mesh'!$B$84:$BI$84,$E6:$BL6)+'FD inverse'!$A$25*$C7/Setup!$B$17+INDEX('FD inverse'!$A$25:$BH$25,1,'FD mesh'!$B$15+1)*Setup!$B$22</f>
        <v>15.0000219136108</v>
      </c>
      <c r="AB7" s="0" t="n">
        <f aca="false">SUMPRODUCT('FD inverse'!$A$26:$BH$26,'FD mesh'!$B$84:$BI$84,$E6:$BL6)+'FD inverse'!$A$26*$C7/Setup!$B$17+INDEX('FD inverse'!$A$26:$BH$26,1,'FD mesh'!$B$15+1)*Setup!$B$22</f>
        <v>15.0000135426492</v>
      </c>
      <c r="AC7" s="0" t="n">
        <f aca="false">SUMPRODUCT('FD inverse'!$A$27:$BH$27,'FD mesh'!$B$84:$BI$84,$E6:$BL6)+'FD inverse'!$A$27*$C7/Setup!$B$17+INDEX('FD inverse'!$A$27:$BH$27,1,'FD mesh'!$B$15+1)*Setup!$B$22</f>
        <v>15.0000082917728</v>
      </c>
      <c r="AD7" s="0" t="n">
        <f aca="false">SUMPRODUCT('FD inverse'!$A$28:$BH$28,'FD mesh'!$B$84:$BI$84,$E6:$BL6)+'FD inverse'!$A$28*$C7/Setup!$B$17+INDEX('FD inverse'!$A$28:$BH$28,1,'FD mesh'!$B$15+1)*Setup!$B$22</f>
        <v>15.0000049647262</v>
      </c>
      <c r="AE7" s="0" t="n">
        <f aca="false">SUMPRODUCT('FD inverse'!$A$29:$BH$29,'FD mesh'!$B$84:$BI$84,$E6:$BL6)+'FD inverse'!$A$29*$C7/Setup!$B$17+INDEX('FD inverse'!$A$29:$BH$29,1,'FD mesh'!$B$15+1)*Setup!$B$22</f>
        <v>15.0000027966469</v>
      </c>
      <c r="AF7" s="0" t="n">
        <f aca="false">SUMPRODUCT('FD inverse'!$A$30:$BH$30,'FD mesh'!$B$84:$BI$84,$E6:$BL6)+'FD inverse'!$A$30*$C7/Setup!$B$17+INDEX('FD inverse'!$A$30:$BH$30,1,'FD mesh'!$B$15+1)*Setup!$B$22</f>
        <v>15.0000012846428</v>
      </c>
      <c r="AG7" s="0" t="n">
        <f aca="false">SUMPRODUCT('FD inverse'!$A$31:$BH$31,'FD mesh'!$B$84:$BI$84,$E6:$BL6)+'FD inverse'!$A$31*$C7/Setup!$B$17+INDEX('FD inverse'!$A$31:$BH$31,1,'FD mesh'!$B$15+1)*Setup!$B$22</f>
        <v>15.0000000750708</v>
      </c>
      <c r="AH7" s="0" t="n">
        <f aca="false">SUMPRODUCT('FD inverse'!$A$32:$BH$32,'FD mesh'!$B$84:$BI$84,$E6:$BL6)+'FD inverse'!$A$32*$C7/Setup!$B$17+INDEX('FD inverse'!$A$32:$BH$32,1,'FD mesh'!$B$15+1)*Setup!$B$22</f>
        <v>15.0000000398635</v>
      </c>
      <c r="AI7" s="0" t="n">
        <f aca="false">SUMPRODUCT('FD inverse'!$A$33:$BH$33,'FD mesh'!$B$84:$BI$84,$E6:$BL6)+'FD inverse'!$A$33*$C7/Setup!$B$17+INDEX('FD inverse'!$A$33:$BH$33,1,'FD mesh'!$B$15+1)*Setup!$B$22</f>
        <v>15.0000000211258</v>
      </c>
      <c r="AJ7" s="0" t="n">
        <f aca="false">SUMPRODUCT('FD inverse'!$A$34:$BH$34,'FD mesh'!$B$84:$BI$84,$E6:$BL6)+'FD inverse'!$A$34*$C7/Setup!$B$17+INDEX('FD inverse'!$A$34:$BH$34,1,'FD mesh'!$B$15+1)*Setup!$B$22</f>
        <v>15.0000000111747</v>
      </c>
      <c r="AK7" s="0" t="n">
        <f aca="false">SUMPRODUCT('FD inverse'!$A$35:$BH$35,'FD mesh'!$B$84:$BI$84,$E6:$BL6)+'FD inverse'!$A$35*$C7/Setup!$B$17+INDEX('FD inverse'!$A$35:$BH$35,1,'FD mesh'!$B$15+1)*Setup!$B$22</f>
        <v>15.0000000059007</v>
      </c>
      <c r="AL7" s="0" t="n">
        <f aca="false">SUMPRODUCT('FD inverse'!$A$36:$BH$36,'FD mesh'!$B$84:$BI$84,$E6:$BL6)+'FD inverse'!$A$36*$C7/Setup!$B$17+INDEX('FD inverse'!$A$36:$BH$36,1,'FD mesh'!$B$15+1)*Setup!$B$22</f>
        <v>15.0000000031108</v>
      </c>
      <c r="AM7" s="0" t="n">
        <f aca="false">SUMPRODUCT('FD inverse'!$A$37:$BH$37,'FD mesh'!$B$84:$BI$84,$E6:$BL6)+'FD inverse'!$A$37*$C7/Setup!$B$17+INDEX('FD inverse'!$A$37:$BH$37,1,'FD mesh'!$B$15+1)*Setup!$B$22</f>
        <v>15.0000000016379</v>
      </c>
      <c r="AN7" s="0" t="n">
        <f aca="false">SUMPRODUCT('FD inverse'!$A$38:$BH$38,'FD mesh'!$B$84:$BI$84,$E6:$BL6)+'FD inverse'!$A$38*$C7/Setup!$B$17+INDEX('FD inverse'!$A$38:$BH$38,1,'FD mesh'!$B$15+1)*Setup!$B$22</f>
        <v>15.0000000008621</v>
      </c>
      <c r="AO7" s="0" t="n">
        <f aca="false">SUMPRODUCT('FD inverse'!$A$39:$BH$39,'FD mesh'!$B$84:$BI$84,$E6:$BL6)+'FD inverse'!$A$39*$C7/Setup!$B$17+INDEX('FD inverse'!$A$39:$BH$39,1,'FD mesh'!$B$15+1)*Setup!$B$22</f>
        <v>15.000000000455</v>
      </c>
      <c r="AP7" s="0" t="n">
        <f aca="false">SUMPRODUCT('FD inverse'!$A$40:$BH$40,'FD mesh'!$B$84:$BI$84,$E6:$BL6)+'FD inverse'!$A$40*$C7/Setup!$B$17+INDEX('FD inverse'!$A$40:$BH$40,1,'FD mesh'!$B$15+1)*Setup!$B$22</f>
        <v>15.0000000002435</v>
      </c>
      <c r="AQ7" s="0" t="n">
        <f aca="false">SUMPRODUCT('FD inverse'!$A$41:$BH$41,'FD mesh'!$B$84:$BI$84,$E6:$BL6)+'FD inverse'!$A$41*$C7/Setup!$B$17+INDEX('FD inverse'!$A$41:$BH$41,1,'FD mesh'!$B$15+1)*Setup!$B$22</f>
        <v>15.0000000001372</v>
      </c>
      <c r="AR7" s="0" t="n">
        <f aca="false">SUMPRODUCT('FD inverse'!$A$42:$BH$42,'FD mesh'!$B$84:$BI$84,$E6:$BL6)+'FD inverse'!$A$42*$C7/Setup!$B$17+INDEX('FD inverse'!$A$42:$BH$42,1,'FD mesh'!$B$15+1)*Setup!$B$22</f>
        <v>15.0000000000903</v>
      </c>
      <c r="AS7" s="0" t="n">
        <f aca="false">SUMPRODUCT('FD inverse'!$A$43:$BH$43,'FD mesh'!$B$84:$BI$84,$E6:$BL6)+'FD inverse'!$A$43*$C7/Setup!$B$17+INDEX('FD inverse'!$A$43:$BH$43,1,'FD mesh'!$B$15+1)*Setup!$B$22</f>
        <v>0</v>
      </c>
      <c r="AT7" s="0" t="n">
        <f aca="false">SUMPRODUCT('FD inverse'!$A$44:$BH$44,'FD mesh'!$B$84:$BI$84,$E6:$BL6)+'FD inverse'!$A$44*$C7/Setup!$B$17+INDEX('FD inverse'!$A$44:$BH$44,1,'FD mesh'!$B$15+1)*Setup!$B$22</f>
        <v>0</v>
      </c>
      <c r="AU7" s="0" t="n">
        <f aca="false">SUMPRODUCT('FD inverse'!$A$45:$BH$45,'FD mesh'!$B$84:$BI$84,$E6:$BL6)+'FD inverse'!$A$45*$C7/Setup!$B$17+INDEX('FD inverse'!$A$45:$BH$45,1,'FD mesh'!$B$15+1)*Setup!$B$22</f>
        <v>0</v>
      </c>
      <c r="AV7" s="0" t="n">
        <f aca="false">SUMPRODUCT('FD inverse'!$A$46:$BH$46,'FD mesh'!$B$84:$BI$84,$E6:$BL6)+'FD inverse'!$A$46*$C7/Setup!$B$17+INDEX('FD inverse'!$A$46:$BH$46,1,'FD mesh'!$B$15+1)*Setup!$B$22</f>
        <v>0</v>
      </c>
      <c r="AW7" s="0" t="n">
        <f aca="false">SUMPRODUCT('FD inverse'!$A$47:$BH$47,'FD mesh'!$B$84:$BI$84,$E6:$BL6)+'FD inverse'!$A$47*$C7/Setup!$B$17+INDEX('FD inverse'!$A$47:$BH$47,1,'FD mesh'!$B$15+1)*Setup!$B$22</f>
        <v>0</v>
      </c>
      <c r="AX7" s="0" t="n">
        <f aca="false">SUMPRODUCT('FD inverse'!$A$48:$BH$48,'FD mesh'!$B$84:$BI$84,$E6:$BL6)+'FD inverse'!$A$48*$C7/Setup!$B$17+INDEX('FD inverse'!$A$48:$BH$48,1,'FD mesh'!$B$15+1)*Setup!$B$22</f>
        <v>0</v>
      </c>
      <c r="AY7" s="0" t="n">
        <f aca="false">SUMPRODUCT('FD inverse'!$A$49:$BH$49,'FD mesh'!$B$84:$BI$84,$E6:$BL6)+'FD inverse'!$A$49*$C7/Setup!$B$17+INDEX('FD inverse'!$A$49:$BH$49,1,'FD mesh'!$B$15+1)*Setup!$B$22</f>
        <v>0</v>
      </c>
      <c r="AZ7" s="0" t="n">
        <f aca="false">SUMPRODUCT('FD inverse'!$A$50:$BH$50,'FD mesh'!$B$84:$BI$84,$E6:$BL6)+'FD inverse'!$A$50*$C7/Setup!$B$17+INDEX('FD inverse'!$A$50:$BH$50,1,'FD mesh'!$B$15+1)*Setup!$B$22</f>
        <v>0</v>
      </c>
      <c r="BA7" s="0" t="n">
        <f aca="false">SUMPRODUCT('FD inverse'!$A$51:$BH$51,'FD mesh'!$B$84:$BI$84,$E6:$BL6)+'FD inverse'!$A$51*$C7/Setup!$B$17+INDEX('FD inverse'!$A$51:$BH$51,1,'FD mesh'!$B$15+1)*Setup!$B$22</f>
        <v>0</v>
      </c>
      <c r="BB7" s="0" t="n">
        <f aca="false">SUMPRODUCT('FD inverse'!$A$52:$BH$52,'FD mesh'!$B$84:$BI$84,$E6:$BL6)+'FD inverse'!$A$52*$C7/Setup!$B$17+INDEX('FD inverse'!$A$52:$BH$52,1,'FD mesh'!$B$15+1)*Setup!$B$22</f>
        <v>0</v>
      </c>
      <c r="BC7" s="0" t="n">
        <f aca="false">SUMPRODUCT('FD inverse'!$A$53:$BH$53,'FD mesh'!$B$84:$BI$84,$E6:$BL6)+'FD inverse'!$A$53*$C7/Setup!$B$17+INDEX('FD inverse'!$A$53:$BH$53,1,'FD mesh'!$B$15+1)*Setup!$B$22</f>
        <v>0</v>
      </c>
      <c r="BD7" s="0" t="n">
        <f aca="false">SUMPRODUCT('FD inverse'!$A$54:$BH$54,'FD mesh'!$B$84:$BI$84,$E6:$BL6)+'FD inverse'!$A$54*$C7/Setup!$B$17+INDEX('FD inverse'!$A$54:$BH$54,1,'FD mesh'!$B$15+1)*Setup!$B$22</f>
        <v>0</v>
      </c>
      <c r="BE7" s="0" t="n">
        <f aca="false">SUMPRODUCT('FD inverse'!$A$55:$BH$55,'FD mesh'!$B$84:$BI$84,$E6:$BL6)+'FD inverse'!$A$55*$C7/Setup!$B$17+INDEX('FD inverse'!$A$55:$BH$55,1,'FD mesh'!$B$15+1)*Setup!$B$22</f>
        <v>0</v>
      </c>
      <c r="BF7" s="0" t="n">
        <f aca="false">SUMPRODUCT('FD inverse'!$A$56:$BH$56,'FD mesh'!$B$84:$BI$84,$E6:$BL6)+'FD inverse'!$A$56*$C7/Setup!$B$17+INDEX('FD inverse'!$A$56:$BH$56,1,'FD mesh'!$B$15+1)*Setup!$B$22</f>
        <v>0</v>
      </c>
      <c r="BG7" s="0" t="n">
        <f aca="false">SUMPRODUCT('FD inverse'!$A$57:$BH$57,'FD mesh'!$B$84:$BI$84,$E6:$BL6)+'FD inverse'!$A$57*$C7/Setup!$B$17+INDEX('FD inverse'!$A$57:$BH$57,1,'FD mesh'!$B$15+1)*Setup!$B$22</f>
        <v>0</v>
      </c>
      <c r="BH7" s="0" t="n">
        <f aca="false">SUMPRODUCT('FD inverse'!$A$58:$BH$58,'FD mesh'!$B$84:$BI$84,$E6:$BL6)+'FD inverse'!$A$58*$C7/Setup!$B$17+INDEX('FD inverse'!$A$58:$BH$58,1,'FD mesh'!$B$15+1)*Setup!$B$22</f>
        <v>0</v>
      </c>
      <c r="BI7" s="0" t="n">
        <f aca="false">SUMPRODUCT('FD inverse'!$A$59:$BH$59,'FD mesh'!$B$84:$BI$84,$E6:$BL6)+'FD inverse'!$A$59*$C7/Setup!$B$17+INDEX('FD inverse'!$A$59:$BH$59,1,'FD mesh'!$B$15+1)*Setup!$B$22</f>
        <v>0</v>
      </c>
      <c r="BJ7" s="0" t="n">
        <f aca="false">SUMPRODUCT('FD inverse'!$A$60:$BH$60,'FD mesh'!$B$84:$BI$84,$E6:$BL6)+'FD inverse'!$A$60*$C7/Setup!$B$17+INDEX('FD inverse'!$A$60:$BH$60,1,'FD mesh'!$B$15+1)*Setup!$B$22</f>
        <v>0</v>
      </c>
      <c r="BK7" s="0" t="n">
        <f aca="false">SUMPRODUCT('FD inverse'!$A$61:$BH$61,'FD mesh'!$B$84:$BI$84,$E6:$BL6)+'FD inverse'!$A$61*$C7/Setup!$B$17+INDEX('FD inverse'!$A$61:$BH$61,1,'FD mesh'!$B$15+1)*Setup!$B$22</f>
        <v>0</v>
      </c>
      <c r="BL7" s="0" t="n">
        <f aca="false">SUMPRODUCT('FD inverse'!$A$62:$BH$62,'FD mesh'!$B$84:$BI$84,$E6:$BL6)+'FD inverse'!$A$62*$C7/Setup!$B$17+INDEX('FD inverse'!$A$62:$BH$62,1,'FD mesh'!$B$15+1)*Setup!$B$22</f>
        <v>0</v>
      </c>
    </row>
    <row r="8" customFormat="false" ht="15" hidden="false" customHeight="false" outlineLevel="0" collapsed="false">
      <c r="A8" s="0" t="n">
        <v>3</v>
      </c>
      <c r="B8" s="0" t="n">
        <f aca="false">A8*Setup!$B$11/3600</f>
        <v>0.25</v>
      </c>
      <c r="C8" s="0" t="n">
        <f aca="false">Setup!$B$7+Setup!$B$8*COS(2*PI()*(B8-Setup!$B$9)/24)</f>
        <v>21.7777190679216</v>
      </c>
      <c r="D8" s="0" t="n">
        <f aca="false">(C8-E8)/Setup!$B$17</f>
        <v>26.2717971432802</v>
      </c>
      <c r="E8" s="0" t="n">
        <f aca="false">SUMPRODUCT('FD inverse'!$A$3:$BH$3,'FD mesh'!$B$84:$BI$84,$E7:$BL7)+'FD inverse'!$A$3*$C8/Setup!$B$17+INDEX('FD inverse'!$A$3:$BH$3,1,'FD mesh'!$B$15+1)*Setup!$B$22</f>
        <v>18.3623854392952</v>
      </c>
      <c r="F8" s="0" t="n">
        <f aca="false">SUMPRODUCT('FD inverse'!$A$4:$BH$4,'FD mesh'!$B$84:$BI$84,$E7:$BL7)+'FD inverse'!$A$4*$C8/Setup!$B$17+INDEX('FD inverse'!$A$4:$BH$4,1,'FD mesh'!$B$15+1)*Setup!$B$22</f>
        <v>17.6426417320675</v>
      </c>
      <c r="G8" s="0" t="n">
        <f aca="false">SUMPRODUCT('FD inverse'!$A$5:$BH$5,'FD mesh'!$B$84:$BI$84,$E7:$BL7)+'FD inverse'!$A$5*$C8/Setup!$B$17+INDEX('FD inverse'!$A$5:$BH$5,1,'FD mesh'!$B$15+1)*Setup!$B$22</f>
        <v>17.0667548977452</v>
      </c>
      <c r="H8" s="0" t="n">
        <f aca="false">SUMPRODUCT('FD inverse'!$A$6:$BH$6,'FD mesh'!$B$84:$BI$84,$E7:$BL7)+'FD inverse'!$A$6*$C8/Setup!$B$17+INDEX('FD inverse'!$A$6:$BH$6,1,'FD mesh'!$B$15+1)*Setup!$B$22</f>
        <v>15.350621004027</v>
      </c>
      <c r="I8" s="0" t="n">
        <f aca="false">SUMPRODUCT('FD inverse'!$A$7:$BH$7,'FD mesh'!$B$84:$BI$84,$E7:$BL7)+'FD inverse'!$A$7*$C8/Setup!$B$17+INDEX('FD inverse'!$A$7:$BH$7,1,'FD mesh'!$B$15+1)*Setup!$B$22</f>
        <v>15.2253646149345</v>
      </c>
      <c r="J8" s="0" t="n">
        <f aca="false">SUMPRODUCT('FD inverse'!$A$8:$BH$8,'FD mesh'!$B$84:$BI$84,$E7:$BL7)+'FD inverse'!$A$8*$C8/Setup!$B$17+INDEX('FD inverse'!$A$8:$BH$8,1,'FD mesh'!$B$15+1)*Setup!$B$22</f>
        <v>15.1411240173168</v>
      </c>
      <c r="K8" s="0" t="n">
        <f aca="false">SUMPRODUCT('FD inverse'!$A$9:$BH$9,'FD mesh'!$B$84:$BI$84,$E7:$BL7)+'FD inverse'!$A$9*$C8/Setup!$B$17+INDEX('FD inverse'!$A$9:$BH$9,1,'FD mesh'!$B$15+1)*Setup!$B$22</f>
        <v>15.0864203223989</v>
      </c>
      <c r="L8" s="0" t="n">
        <f aca="false">SUMPRODUCT('FD inverse'!$A$10:$BH$10,'FD mesh'!$B$84:$BI$84,$E7:$BL7)+'FD inverse'!$A$10*$C8/Setup!$B$17+INDEX('FD inverse'!$A$10:$BH$10,1,'FD mesh'!$B$15+1)*Setup!$B$22</f>
        <v>15.0519244696398</v>
      </c>
      <c r="M8" s="0" t="n">
        <f aca="false">SUMPRODUCT('FD inverse'!$A$11:$BH$11,'FD mesh'!$B$84:$BI$84,$E7:$BL7)+'FD inverse'!$A$11*$C8/Setup!$B$17+INDEX('FD inverse'!$A$11:$BH$11,1,'FD mesh'!$B$15+1)*Setup!$B$22</f>
        <v>15.0307146251473</v>
      </c>
      <c r="N8" s="0" t="n">
        <f aca="false">SUMPRODUCT('FD inverse'!$A$12:$BH$12,'FD mesh'!$B$84:$BI$84,$E7:$BL7)+'FD inverse'!$A$12*$C8/Setup!$B$17+INDEX('FD inverse'!$A$12:$BH$12,1,'FD mesh'!$B$15+1)*Setup!$B$22</f>
        <v>15.0179748725218</v>
      </c>
      <c r="O8" s="0" t="n">
        <f aca="false">SUMPRODUCT('FD inverse'!$A$13:$BH$13,'FD mesh'!$B$84:$BI$84,$E7:$BL7)+'FD inverse'!$A$13*$C8/Setup!$B$17+INDEX('FD inverse'!$A$13:$BH$13,1,'FD mesh'!$B$15+1)*Setup!$B$22</f>
        <v>15.0105189572808</v>
      </c>
      <c r="P8" s="0" t="n">
        <f aca="false">SUMPRODUCT('FD inverse'!$A$14:$BH$14,'FD mesh'!$B$84:$BI$84,$E7:$BL7)+'FD inverse'!$A$14*$C8/Setup!$B$17+INDEX('FD inverse'!$A$14:$BH$14,1,'FD mesh'!$B$15+1)*Setup!$B$22</f>
        <v>15.0063344277576</v>
      </c>
      <c r="Q8" s="0" t="n">
        <f aca="false">SUMPRODUCT('FD inverse'!$A$15:$BH$15,'FD mesh'!$B$84:$BI$84,$E7:$BL7)+'FD inverse'!$A$15*$C8/Setup!$B$17+INDEX('FD inverse'!$A$15:$BH$15,1,'FD mesh'!$B$15+1)*Setup!$B$22</f>
        <v>15.0042234917103</v>
      </c>
      <c r="R8" s="0" t="n">
        <f aca="false">SUMPRODUCT('FD inverse'!$A$16:$BH$16,'FD mesh'!$B$84:$BI$84,$E7:$BL7)+'FD inverse'!$A$16*$C8/Setup!$B$17+INDEX('FD inverse'!$A$16:$BH$16,1,'FD mesh'!$B$15+1)*Setup!$B$22</f>
        <v>15.0035562473991</v>
      </c>
      <c r="S8" s="0" t="n">
        <f aca="false">SUMPRODUCT('FD inverse'!$A$17:$BH$17,'FD mesh'!$B$84:$BI$84,$E7:$BL7)+'FD inverse'!$A$17*$C8/Setup!$B$17+INDEX('FD inverse'!$A$17:$BH$17,1,'FD mesh'!$B$15+1)*Setup!$B$22</f>
        <v>15.0023325773462</v>
      </c>
      <c r="T8" s="0" t="n">
        <f aca="false">SUMPRODUCT('FD inverse'!$A$18:$BH$18,'FD mesh'!$B$84:$BI$84,$E7:$BL7)+'FD inverse'!$A$18*$C8/Setup!$B$17+INDEX('FD inverse'!$A$18:$BH$18,1,'FD mesh'!$B$15+1)*Setup!$B$22</f>
        <v>15.0015237444368</v>
      </c>
      <c r="U8" s="0" t="n">
        <f aca="false">SUMPRODUCT('FD inverse'!$A$19:$BH$19,'FD mesh'!$B$84:$BI$84,$E7:$BL7)+'FD inverse'!$A$19*$C8/Setup!$B$17+INDEX('FD inverse'!$A$19:$BH$19,1,'FD mesh'!$B$15+1)*Setup!$B$22</f>
        <v>15.0009916000272</v>
      </c>
      <c r="V8" s="0" t="n">
        <f aca="false">SUMPRODUCT('FD inverse'!$A$20:$BH$20,'FD mesh'!$B$84:$BI$84,$E7:$BL7)+'FD inverse'!$A$20*$C8/Setup!$B$17+INDEX('FD inverse'!$A$20:$BH$20,1,'FD mesh'!$B$15+1)*Setup!$B$22</f>
        <v>15.0006430021821</v>
      </c>
      <c r="W8" s="0" t="n">
        <f aca="false">SUMPRODUCT('FD inverse'!$A$21:$BH$21,'FD mesh'!$B$84:$BI$84,$E7:$BL7)+'FD inverse'!$A$21*$C8/Setup!$B$17+INDEX('FD inverse'!$A$21:$BH$21,1,'FD mesh'!$B$15+1)*Setup!$B$22</f>
        <v>15.0004155545716</v>
      </c>
      <c r="X8" s="0" t="n">
        <f aca="false">SUMPRODUCT('FD inverse'!$A$22:$BH$22,'FD mesh'!$B$84:$BI$84,$E7:$BL7)+'FD inverse'!$A$22*$C8/Setup!$B$17+INDEX('FD inverse'!$A$22:$BH$22,1,'FD mesh'!$B$15+1)*Setup!$B$22</f>
        <v>15.0002677007957</v>
      </c>
      <c r="Y8" s="0" t="n">
        <f aca="false">SUMPRODUCT('FD inverse'!$A$23:$BH$23,'FD mesh'!$B$84:$BI$84,$E7:$BL7)+'FD inverse'!$A$23*$C8/Setup!$B$17+INDEX('FD inverse'!$A$23:$BH$23,1,'FD mesh'!$B$15+1)*Setup!$B$22</f>
        <v>15.0001719105276</v>
      </c>
      <c r="Z8" s="0" t="n">
        <f aca="false">SUMPRODUCT('FD inverse'!$A$24:$BH$24,'FD mesh'!$B$84:$BI$84,$E7:$BL7)+'FD inverse'!$A$24*$C8/Setup!$B$17+INDEX('FD inverse'!$A$24:$BH$24,1,'FD mesh'!$B$15+1)*Setup!$B$22</f>
        <v>15.0001100324584</v>
      </c>
      <c r="AA8" s="0" t="n">
        <f aca="false">SUMPRODUCT('FD inverse'!$A$25:$BH$25,'FD mesh'!$B$84:$BI$84,$E7:$BL7)+'FD inverse'!$A$25*$C8/Setup!$B$17+INDEX('FD inverse'!$A$25:$BH$25,1,'FD mesh'!$B$15+1)*Setup!$B$22</f>
        <v>15.0000701488264</v>
      </c>
      <c r="AB8" s="0" t="n">
        <f aca="false">SUMPRODUCT('FD inverse'!$A$26:$BH$26,'FD mesh'!$B$84:$BI$84,$E7:$BL7)+'FD inverse'!$A$26*$C8/Setup!$B$17+INDEX('FD inverse'!$A$26:$BH$26,1,'FD mesh'!$B$15+1)*Setup!$B$22</f>
        <v>15.0000444601294</v>
      </c>
      <c r="AC8" s="0" t="n">
        <f aca="false">SUMPRODUCT('FD inverse'!$A$27:$BH$27,'FD mesh'!$B$84:$BI$84,$E7:$BL7)+'FD inverse'!$A$27*$C8/Setup!$B$17+INDEX('FD inverse'!$A$27:$BH$27,1,'FD mesh'!$B$15+1)*Setup!$B$22</f>
        <v>15.0000278700051</v>
      </c>
      <c r="AD8" s="0" t="n">
        <f aca="false">SUMPRODUCT('FD inverse'!$A$28:$BH$28,'FD mesh'!$B$84:$BI$84,$E7:$BL7)+'FD inverse'!$A$28*$C8/Setup!$B$17+INDEX('FD inverse'!$A$28:$BH$28,1,'FD mesh'!$B$15+1)*Setup!$B$22</f>
        <v>15.0000170414748</v>
      </c>
      <c r="AE8" s="0" t="n">
        <f aca="false">SUMPRODUCT('FD inverse'!$A$29:$BH$29,'FD mesh'!$B$84:$BI$84,$E7:$BL7)+'FD inverse'!$A$29*$C8/Setup!$B$17+INDEX('FD inverse'!$A$29:$BH$29,1,'FD mesh'!$B$15+1)*Setup!$B$22</f>
        <v>15.0000097669591</v>
      </c>
      <c r="AF8" s="0" t="n">
        <f aca="false">SUMPRODUCT('FD inverse'!$A$30:$BH$30,'FD mesh'!$B$84:$BI$84,$E7:$BL7)+'FD inverse'!$A$30*$C8/Setup!$B$17+INDEX('FD inverse'!$A$30:$BH$30,1,'FD mesh'!$B$15+1)*Setup!$B$22</f>
        <v>15.0000045437068</v>
      </c>
      <c r="AG8" s="0" t="n">
        <f aca="false">SUMPRODUCT('FD inverse'!$A$31:$BH$31,'FD mesh'!$B$84:$BI$84,$E7:$BL7)+'FD inverse'!$A$31*$C8/Setup!$B$17+INDEX('FD inverse'!$A$31:$BH$31,1,'FD mesh'!$B$15+1)*Setup!$B$22</f>
        <v>15.0000002795504</v>
      </c>
      <c r="AH8" s="0" t="n">
        <f aca="false">SUMPRODUCT('FD inverse'!$A$32:$BH$32,'FD mesh'!$B$84:$BI$84,$E7:$BL7)+'FD inverse'!$A$32*$C8/Setup!$B$17+INDEX('FD inverse'!$A$32:$BH$32,1,'FD mesh'!$B$15+1)*Setup!$B$22</f>
        <v>15.0000001528458</v>
      </c>
      <c r="AI8" s="0" t="n">
        <f aca="false">SUMPRODUCT('FD inverse'!$A$33:$BH$33,'FD mesh'!$B$84:$BI$84,$E7:$BL7)+'FD inverse'!$A$33*$C8/Setup!$B$17+INDEX('FD inverse'!$A$33:$BH$33,1,'FD mesh'!$B$15+1)*Setup!$B$22</f>
        <v>15.0000000833354</v>
      </c>
      <c r="AJ8" s="0" t="n">
        <f aca="false">SUMPRODUCT('FD inverse'!$A$34:$BH$34,'FD mesh'!$B$84:$BI$84,$E7:$BL7)+'FD inverse'!$A$34*$C8/Setup!$B$17+INDEX('FD inverse'!$A$34:$BH$34,1,'FD mesh'!$B$15+1)*Setup!$B$22</f>
        <v>15.0000000453171</v>
      </c>
      <c r="AK8" s="0" t="n">
        <f aca="false">SUMPRODUCT('FD inverse'!$A$35:$BH$35,'FD mesh'!$B$84:$BI$84,$E7:$BL7)+'FD inverse'!$A$35*$C8/Setup!$B$17+INDEX('FD inverse'!$A$35:$BH$35,1,'FD mesh'!$B$15+1)*Setup!$B$22</f>
        <v>15.0000000245823</v>
      </c>
      <c r="AL8" s="0" t="n">
        <f aca="false">SUMPRODUCT('FD inverse'!$A$36:$BH$36,'FD mesh'!$B$84:$BI$84,$E7:$BL7)+'FD inverse'!$A$36*$C8/Setup!$B$17+INDEX('FD inverse'!$A$36:$BH$36,1,'FD mesh'!$B$15+1)*Setup!$B$22</f>
        <v>15.0000000133047</v>
      </c>
      <c r="AM8" s="0" t="n">
        <f aca="false">SUMPRODUCT('FD inverse'!$A$37:$BH$37,'FD mesh'!$B$84:$BI$84,$E7:$BL7)+'FD inverse'!$A$37*$C8/Setup!$B$17+INDEX('FD inverse'!$A$37:$BH$37,1,'FD mesh'!$B$15+1)*Setup!$B$22</f>
        <v>15.0000000071875</v>
      </c>
      <c r="AN8" s="0" t="n">
        <f aca="false">SUMPRODUCT('FD inverse'!$A$38:$BH$38,'FD mesh'!$B$84:$BI$84,$E7:$BL7)+'FD inverse'!$A$38*$C8/Setup!$B$17+INDEX('FD inverse'!$A$38:$BH$38,1,'FD mesh'!$B$15+1)*Setup!$B$22</f>
        <v>15.0000000038796</v>
      </c>
      <c r="AO8" s="0" t="n">
        <f aca="false">SUMPRODUCT('FD inverse'!$A$39:$BH$39,'FD mesh'!$B$84:$BI$84,$E7:$BL7)+'FD inverse'!$A$39*$C8/Setup!$B$17+INDEX('FD inverse'!$A$39:$BH$39,1,'FD mesh'!$B$15+1)*Setup!$B$22</f>
        <v>15.0000000020994</v>
      </c>
      <c r="AP8" s="0" t="n">
        <f aca="false">SUMPRODUCT('FD inverse'!$A$40:$BH$40,'FD mesh'!$B$84:$BI$84,$E7:$BL7)+'FD inverse'!$A$40*$C8/Setup!$B$17+INDEX('FD inverse'!$A$40:$BH$40,1,'FD mesh'!$B$15+1)*Setup!$B$22</f>
        <v>15.0000000011515</v>
      </c>
      <c r="AQ8" s="0" t="n">
        <f aca="false">SUMPRODUCT('FD inverse'!$A$41:$BH$41,'FD mesh'!$B$84:$BI$84,$E7:$BL7)+'FD inverse'!$A$41*$C8/Setup!$B$17+INDEX('FD inverse'!$A$41:$BH$41,1,'FD mesh'!$B$15+1)*Setup!$B$22</f>
        <v>15.0000000006633</v>
      </c>
      <c r="AR8" s="0" t="n">
        <f aca="false">SUMPRODUCT('FD inverse'!$A$42:$BH$42,'FD mesh'!$B$84:$BI$84,$E7:$BL7)+'FD inverse'!$A$42*$C8/Setup!$B$17+INDEX('FD inverse'!$A$42:$BH$42,1,'FD mesh'!$B$15+1)*Setup!$B$22</f>
        <v>15.0000000004415</v>
      </c>
      <c r="AS8" s="0" t="n">
        <f aca="false">SUMPRODUCT('FD inverse'!$A$43:$BH$43,'FD mesh'!$B$84:$BI$84,$E7:$BL7)+'FD inverse'!$A$43*$C8/Setup!$B$17+INDEX('FD inverse'!$A$43:$BH$43,1,'FD mesh'!$B$15+1)*Setup!$B$22</f>
        <v>0</v>
      </c>
      <c r="AT8" s="0" t="n">
        <f aca="false">SUMPRODUCT('FD inverse'!$A$44:$BH$44,'FD mesh'!$B$84:$BI$84,$E7:$BL7)+'FD inverse'!$A$44*$C8/Setup!$B$17+INDEX('FD inverse'!$A$44:$BH$44,1,'FD mesh'!$B$15+1)*Setup!$B$22</f>
        <v>0</v>
      </c>
      <c r="AU8" s="0" t="n">
        <f aca="false">SUMPRODUCT('FD inverse'!$A$45:$BH$45,'FD mesh'!$B$84:$BI$84,$E7:$BL7)+'FD inverse'!$A$45*$C8/Setup!$B$17+INDEX('FD inverse'!$A$45:$BH$45,1,'FD mesh'!$B$15+1)*Setup!$B$22</f>
        <v>0</v>
      </c>
      <c r="AV8" s="0" t="n">
        <f aca="false">SUMPRODUCT('FD inverse'!$A$46:$BH$46,'FD mesh'!$B$84:$BI$84,$E7:$BL7)+'FD inverse'!$A$46*$C8/Setup!$B$17+INDEX('FD inverse'!$A$46:$BH$46,1,'FD mesh'!$B$15+1)*Setup!$B$22</f>
        <v>0</v>
      </c>
      <c r="AW8" s="0" t="n">
        <f aca="false">SUMPRODUCT('FD inverse'!$A$47:$BH$47,'FD mesh'!$B$84:$BI$84,$E7:$BL7)+'FD inverse'!$A$47*$C8/Setup!$B$17+INDEX('FD inverse'!$A$47:$BH$47,1,'FD mesh'!$B$15+1)*Setup!$B$22</f>
        <v>0</v>
      </c>
      <c r="AX8" s="0" t="n">
        <f aca="false">SUMPRODUCT('FD inverse'!$A$48:$BH$48,'FD mesh'!$B$84:$BI$84,$E7:$BL7)+'FD inverse'!$A$48*$C8/Setup!$B$17+INDEX('FD inverse'!$A$48:$BH$48,1,'FD mesh'!$B$15+1)*Setup!$B$22</f>
        <v>0</v>
      </c>
      <c r="AY8" s="0" t="n">
        <f aca="false">SUMPRODUCT('FD inverse'!$A$49:$BH$49,'FD mesh'!$B$84:$BI$84,$E7:$BL7)+'FD inverse'!$A$49*$C8/Setup!$B$17+INDEX('FD inverse'!$A$49:$BH$49,1,'FD mesh'!$B$15+1)*Setup!$B$22</f>
        <v>0</v>
      </c>
      <c r="AZ8" s="0" t="n">
        <f aca="false">SUMPRODUCT('FD inverse'!$A$50:$BH$50,'FD mesh'!$B$84:$BI$84,$E7:$BL7)+'FD inverse'!$A$50*$C8/Setup!$B$17+INDEX('FD inverse'!$A$50:$BH$50,1,'FD mesh'!$B$15+1)*Setup!$B$22</f>
        <v>0</v>
      </c>
      <c r="BA8" s="0" t="n">
        <f aca="false">SUMPRODUCT('FD inverse'!$A$51:$BH$51,'FD mesh'!$B$84:$BI$84,$E7:$BL7)+'FD inverse'!$A$51*$C8/Setup!$B$17+INDEX('FD inverse'!$A$51:$BH$51,1,'FD mesh'!$B$15+1)*Setup!$B$22</f>
        <v>0</v>
      </c>
      <c r="BB8" s="0" t="n">
        <f aca="false">SUMPRODUCT('FD inverse'!$A$52:$BH$52,'FD mesh'!$B$84:$BI$84,$E7:$BL7)+'FD inverse'!$A$52*$C8/Setup!$B$17+INDEX('FD inverse'!$A$52:$BH$52,1,'FD mesh'!$B$15+1)*Setup!$B$22</f>
        <v>0</v>
      </c>
      <c r="BC8" s="0" t="n">
        <f aca="false">SUMPRODUCT('FD inverse'!$A$53:$BH$53,'FD mesh'!$B$84:$BI$84,$E7:$BL7)+'FD inverse'!$A$53*$C8/Setup!$B$17+INDEX('FD inverse'!$A$53:$BH$53,1,'FD mesh'!$B$15+1)*Setup!$B$22</f>
        <v>0</v>
      </c>
      <c r="BD8" s="0" t="n">
        <f aca="false">SUMPRODUCT('FD inverse'!$A$54:$BH$54,'FD mesh'!$B$84:$BI$84,$E7:$BL7)+'FD inverse'!$A$54*$C8/Setup!$B$17+INDEX('FD inverse'!$A$54:$BH$54,1,'FD mesh'!$B$15+1)*Setup!$B$22</f>
        <v>0</v>
      </c>
      <c r="BE8" s="0" t="n">
        <f aca="false">SUMPRODUCT('FD inverse'!$A$55:$BH$55,'FD mesh'!$B$84:$BI$84,$E7:$BL7)+'FD inverse'!$A$55*$C8/Setup!$B$17+INDEX('FD inverse'!$A$55:$BH$55,1,'FD mesh'!$B$15+1)*Setup!$B$22</f>
        <v>0</v>
      </c>
      <c r="BF8" s="0" t="n">
        <f aca="false">SUMPRODUCT('FD inverse'!$A$56:$BH$56,'FD mesh'!$B$84:$BI$84,$E7:$BL7)+'FD inverse'!$A$56*$C8/Setup!$B$17+INDEX('FD inverse'!$A$56:$BH$56,1,'FD mesh'!$B$15+1)*Setup!$B$22</f>
        <v>0</v>
      </c>
      <c r="BG8" s="0" t="n">
        <f aca="false">SUMPRODUCT('FD inverse'!$A$57:$BH$57,'FD mesh'!$B$84:$BI$84,$E7:$BL7)+'FD inverse'!$A$57*$C8/Setup!$B$17+INDEX('FD inverse'!$A$57:$BH$57,1,'FD mesh'!$B$15+1)*Setup!$B$22</f>
        <v>0</v>
      </c>
      <c r="BH8" s="0" t="n">
        <f aca="false">SUMPRODUCT('FD inverse'!$A$58:$BH$58,'FD mesh'!$B$84:$BI$84,$E7:$BL7)+'FD inverse'!$A$58*$C8/Setup!$B$17+INDEX('FD inverse'!$A$58:$BH$58,1,'FD mesh'!$B$15+1)*Setup!$B$22</f>
        <v>0</v>
      </c>
      <c r="BI8" s="0" t="n">
        <f aca="false">SUMPRODUCT('FD inverse'!$A$59:$BH$59,'FD mesh'!$B$84:$BI$84,$E7:$BL7)+'FD inverse'!$A$59*$C8/Setup!$B$17+INDEX('FD inverse'!$A$59:$BH$59,1,'FD mesh'!$B$15+1)*Setup!$B$22</f>
        <v>0</v>
      </c>
      <c r="BJ8" s="0" t="n">
        <f aca="false">SUMPRODUCT('FD inverse'!$A$60:$BH$60,'FD mesh'!$B$84:$BI$84,$E7:$BL7)+'FD inverse'!$A$60*$C8/Setup!$B$17+INDEX('FD inverse'!$A$60:$BH$60,1,'FD mesh'!$B$15+1)*Setup!$B$22</f>
        <v>0</v>
      </c>
      <c r="BK8" s="0" t="n">
        <f aca="false">SUMPRODUCT('FD inverse'!$A$61:$BH$61,'FD mesh'!$B$84:$BI$84,$E7:$BL7)+'FD inverse'!$A$61*$C8/Setup!$B$17+INDEX('FD inverse'!$A$61:$BH$61,1,'FD mesh'!$B$15+1)*Setup!$B$22</f>
        <v>0</v>
      </c>
      <c r="BL8" s="0" t="n">
        <f aca="false">SUMPRODUCT('FD inverse'!$A$62:$BH$62,'FD mesh'!$B$84:$BI$84,$E7:$BL7)+'FD inverse'!$A$62*$C8/Setup!$B$17+INDEX('FD inverse'!$A$62:$BH$62,1,'FD mesh'!$B$15+1)*Setup!$B$22</f>
        <v>0</v>
      </c>
    </row>
    <row r="9" customFormat="false" ht="15" hidden="false" customHeight="false" outlineLevel="0" collapsed="false">
      <c r="A9" s="0" t="n">
        <v>4</v>
      </c>
      <c r="B9" s="0" t="n">
        <f aca="false">A9*Setup!$B$11/3600</f>
        <v>0.333333333333333</v>
      </c>
      <c r="C9" s="0" t="n">
        <f aca="false">Setup!$B$7+Setup!$B$8*COS(2*PI()*(B9-Setup!$B$9)/24)</f>
        <v>21.7056942545958</v>
      </c>
      <c r="D9" s="0" t="n">
        <f aca="false">(C9-E9)/Setup!$B$17</f>
        <v>24.3231218662407</v>
      </c>
      <c r="E9" s="0" t="n">
        <f aca="false">SUMPRODUCT('FD inverse'!$A$3:$BH$3,'FD mesh'!$B$84:$BI$84,$E8:$BL8)+'FD inverse'!$A$3*$C9/Setup!$B$17+INDEX('FD inverse'!$A$3:$BH$3,1,'FD mesh'!$B$15+1)*Setup!$B$22</f>
        <v>18.5436884119845</v>
      </c>
      <c r="F9" s="0" t="n">
        <f aca="false">SUMPRODUCT('FD inverse'!$A$4:$BH$4,'FD mesh'!$B$84:$BI$84,$E8:$BL8)+'FD inverse'!$A$4*$C9/Setup!$B$17+INDEX('FD inverse'!$A$4:$BH$4,1,'FD mesh'!$B$15+1)*Setup!$B$22</f>
        <v>17.8591312386597</v>
      </c>
      <c r="G9" s="0" t="n">
        <f aca="false">SUMPRODUCT('FD inverse'!$A$5:$BH$5,'FD mesh'!$B$84:$BI$84,$E8:$BL8)+'FD inverse'!$A$5*$C9/Setup!$B$17+INDEX('FD inverse'!$A$5:$BH$5,1,'FD mesh'!$B$15+1)*Setup!$B$22</f>
        <v>17.2685365247933</v>
      </c>
      <c r="H9" s="0" t="n">
        <f aca="false">SUMPRODUCT('FD inverse'!$A$6:$BH$6,'FD mesh'!$B$84:$BI$84,$E8:$BL8)+'FD inverse'!$A$6*$C9/Setup!$B$17+INDEX('FD inverse'!$A$6:$BH$6,1,'FD mesh'!$B$15+1)*Setup!$B$22</f>
        <v>15.4312707225914</v>
      </c>
      <c r="I9" s="0" t="n">
        <f aca="false">SUMPRODUCT('FD inverse'!$A$7:$BH$7,'FD mesh'!$B$84:$BI$84,$E8:$BL8)+'FD inverse'!$A$7*$C9/Setup!$B$17+INDEX('FD inverse'!$A$7:$BH$7,1,'FD mesh'!$B$15+1)*Setup!$B$22</f>
        <v>15.2924713060438</v>
      </c>
      <c r="J9" s="0" t="n">
        <f aca="false">SUMPRODUCT('FD inverse'!$A$8:$BH$8,'FD mesh'!$B$84:$BI$84,$E8:$BL8)+'FD inverse'!$A$8*$C9/Setup!$B$17+INDEX('FD inverse'!$A$8:$BH$8,1,'FD mesh'!$B$15+1)*Setup!$B$22</f>
        <v>15.1932628577024</v>
      </c>
      <c r="K9" s="0" t="n">
        <f aca="false">SUMPRODUCT('FD inverse'!$A$9:$BH$9,'FD mesh'!$B$84:$BI$84,$E8:$BL8)+'FD inverse'!$A$9*$C9/Setup!$B$17+INDEX('FD inverse'!$A$9:$BH$9,1,'FD mesh'!$B$15+1)*Setup!$B$22</f>
        <v>15.1248147871696</v>
      </c>
      <c r="L9" s="0" t="n">
        <f aca="false">SUMPRODUCT('FD inverse'!$A$10:$BH$10,'FD mesh'!$B$84:$BI$84,$E8:$BL8)+'FD inverse'!$A$10*$C9/Setup!$B$17+INDEX('FD inverse'!$A$10:$BH$10,1,'FD mesh'!$B$15+1)*Setup!$B$22</f>
        <v>15.0790183182715</v>
      </c>
      <c r="M9" s="0" t="n">
        <f aca="false">SUMPRODUCT('FD inverse'!$A$11:$BH$11,'FD mesh'!$B$84:$BI$84,$E8:$BL8)+'FD inverse'!$A$11*$C9/Setup!$B$17+INDEX('FD inverse'!$A$11:$BH$11,1,'FD mesh'!$B$15+1)*Setup!$B$22</f>
        <v>15.0492064208376</v>
      </c>
      <c r="N9" s="0" t="n">
        <f aca="false">SUMPRODUCT('FD inverse'!$A$12:$BH$12,'FD mesh'!$B$84:$BI$84,$E8:$BL8)+'FD inverse'!$A$12*$C9/Setup!$B$17+INDEX('FD inverse'!$A$12:$BH$12,1,'FD mesh'!$B$15+1)*Setup!$B$22</f>
        <v>15.0303041373802</v>
      </c>
      <c r="O9" s="0" t="n">
        <f aca="false">SUMPRODUCT('FD inverse'!$A$13:$BH$13,'FD mesh'!$B$84:$BI$84,$E8:$BL8)+'FD inverse'!$A$13*$C9/Setup!$B$17+INDEX('FD inverse'!$A$13:$BH$13,1,'FD mesh'!$B$15+1)*Setup!$B$22</f>
        <v>15.0186757564941</v>
      </c>
      <c r="P9" s="0" t="n">
        <f aca="false">SUMPRODUCT('FD inverse'!$A$14:$BH$14,'FD mesh'!$B$84:$BI$84,$E8:$BL8)+'FD inverse'!$A$14*$C9/Setup!$B$17+INDEX('FD inverse'!$A$14:$BH$14,1,'FD mesh'!$B$15+1)*Setup!$B$22</f>
        <v>15.0118596465304</v>
      </c>
      <c r="Q9" s="0" t="n">
        <f aca="false">SUMPRODUCT('FD inverse'!$A$15:$BH$15,'FD mesh'!$B$84:$BI$84,$E8:$BL8)+'FD inverse'!$A$15*$C9/Setup!$B$17+INDEX('FD inverse'!$A$15:$BH$15,1,'FD mesh'!$B$15+1)*Setup!$B$22</f>
        <v>15.0083032526568</v>
      </c>
      <c r="R9" s="0" t="n">
        <f aca="false">SUMPRODUCT('FD inverse'!$A$16:$BH$16,'FD mesh'!$B$84:$BI$84,$E8:$BL8)+'FD inverse'!$A$16*$C9/Setup!$B$17+INDEX('FD inverse'!$A$16:$BH$16,1,'FD mesh'!$B$15+1)*Setup!$B$22</f>
        <v>15.0071537973948</v>
      </c>
      <c r="S9" s="0" t="n">
        <f aca="false">SUMPRODUCT('FD inverse'!$A$17:$BH$17,'FD mesh'!$B$84:$BI$84,$E8:$BL8)+'FD inverse'!$A$17*$C9/Setup!$B$17+INDEX('FD inverse'!$A$17:$BH$17,1,'FD mesh'!$B$15+1)*Setup!$B$22</f>
        <v>15.0048345479158</v>
      </c>
      <c r="T9" s="0" t="n">
        <f aca="false">SUMPRODUCT('FD inverse'!$A$18:$BH$18,'FD mesh'!$B$84:$BI$84,$E8:$BL8)+'FD inverse'!$A$18*$C9/Setup!$B$17+INDEX('FD inverse'!$A$18:$BH$18,1,'FD mesh'!$B$15+1)*Setup!$B$22</f>
        <v>15.0032515926329</v>
      </c>
      <c r="U9" s="0" t="n">
        <f aca="false">SUMPRODUCT('FD inverse'!$A$19:$BH$19,'FD mesh'!$B$84:$BI$84,$E8:$BL8)+'FD inverse'!$A$19*$C9/Setup!$B$17+INDEX('FD inverse'!$A$19:$BH$19,1,'FD mesh'!$B$15+1)*Setup!$B$22</f>
        <v>15.0021771183907</v>
      </c>
      <c r="V9" s="0" t="n">
        <f aca="false">SUMPRODUCT('FD inverse'!$A$20:$BH$20,'FD mesh'!$B$84:$BI$84,$E8:$BL8)+'FD inverse'!$A$20*$C9/Setup!$B$17+INDEX('FD inverse'!$A$20:$BH$20,1,'FD mesh'!$B$15+1)*Setup!$B$22</f>
        <v>15.0014515252669</v>
      </c>
      <c r="W9" s="0" t="n">
        <f aca="false">SUMPRODUCT('FD inverse'!$A$21:$BH$21,'FD mesh'!$B$84:$BI$84,$E8:$BL8)+'FD inverse'!$A$21*$C9/Setup!$B$17+INDEX('FD inverse'!$A$21:$BH$21,1,'FD mesh'!$B$15+1)*Setup!$B$22</f>
        <v>15.0009638689366</v>
      </c>
      <c r="X9" s="0" t="n">
        <f aca="false">SUMPRODUCT('FD inverse'!$A$22:$BH$22,'FD mesh'!$B$84:$BI$84,$E8:$BL8)+'FD inverse'!$A$22*$C9/Setup!$B$17+INDEX('FD inverse'!$A$22:$BH$22,1,'FD mesh'!$B$15+1)*Setup!$B$22</f>
        <v>15.0006375736909</v>
      </c>
      <c r="Y9" s="0" t="n">
        <f aca="false">SUMPRODUCT('FD inverse'!$A$23:$BH$23,'FD mesh'!$B$84:$BI$84,$E8:$BL8)+'FD inverse'!$A$23*$C9/Setup!$B$17+INDEX('FD inverse'!$A$23:$BH$23,1,'FD mesh'!$B$15+1)*Setup!$B$22</f>
        <v>15.0004201267543</v>
      </c>
      <c r="Z9" s="0" t="n">
        <f aca="false">SUMPRODUCT('FD inverse'!$A$24:$BH$24,'FD mesh'!$B$84:$BI$84,$E8:$BL8)+'FD inverse'!$A$24*$C9/Setup!$B$17+INDEX('FD inverse'!$A$24:$BH$24,1,'FD mesh'!$B$15+1)*Setup!$B$22</f>
        <v>15.0002757263073</v>
      </c>
      <c r="AA9" s="0" t="n">
        <f aca="false">SUMPRODUCT('FD inverse'!$A$25:$BH$25,'FD mesh'!$B$84:$BI$84,$E8:$BL8)+'FD inverse'!$A$25*$C9/Setup!$B$17+INDEX('FD inverse'!$A$25:$BH$25,1,'FD mesh'!$B$15+1)*Setup!$B$22</f>
        <v>15.000180087193</v>
      </c>
      <c r="AB9" s="0" t="n">
        <f aca="false">SUMPRODUCT('FD inverse'!$A$26:$BH$26,'FD mesh'!$B$84:$BI$84,$E8:$BL8)+'FD inverse'!$A$26*$C9/Setup!$B$17+INDEX('FD inverse'!$A$26:$BH$26,1,'FD mesh'!$B$15+1)*Setup!$B$22</f>
        <v>15.0001168013694</v>
      </c>
      <c r="AC9" s="0" t="n">
        <f aca="false">SUMPRODUCT('FD inverse'!$A$27:$BH$27,'FD mesh'!$B$84:$BI$84,$E8:$BL8)+'FD inverse'!$A$27*$C9/Setup!$B$17+INDEX('FD inverse'!$A$27:$BH$27,1,'FD mesh'!$B$15+1)*Setup!$B$22</f>
        <v>15.0000748045393</v>
      </c>
      <c r="AD9" s="0" t="n">
        <f aca="false">SUMPRODUCT('FD inverse'!$A$28:$BH$28,'FD mesh'!$B$84:$BI$84,$E8:$BL8)+'FD inverse'!$A$28*$C9/Setup!$B$17+INDEX('FD inverse'!$A$28:$BH$28,1,'FD mesh'!$B$15+1)*Setup!$B$22</f>
        <v>15.0000466198722</v>
      </c>
      <c r="AE9" s="0" t="n">
        <f aca="false">SUMPRODUCT('FD inverse'!$A$29:$BH$29,'FD mesh'!$B$84:$BI$84,$E8:$BL8)+'FD inverse'!$A$29*$C9/Setup!$B$17+INDEX('FD inverse'!$A$29:$BH$29,1,'FD mesh'!$B$15+1)*Setup!$B$22</f>
        <v>15.0000271397049</v>
      </c>
      <c r="AF9" s="0" t="n">
        <f aca="false">SUMPRODUCT('FD inverse'!$A$30:$BH$30,'FD mesh'!$B$84:$BI$84,$E8:$BL8)+'FD inverse'!$A$30*$C9/Setup!$B$17+INDEX('FD inverse'!$A$30:$BH$30,1,'FD mesh'!$B$15+1)*Setup!$B$22</f>
        <v>15.0000127720886</v>
      </c>
      <c r="AG9" s="0" t="n">
        <f aca="false">SUMPRODUCT('FD inverse'!$A$31:$BH$31,'FD mesh'!$B$84:$BI$84,$E8:$BL8)+'FD inverse'!$A$31*$C9/Setup!$B$17+INDEX('FD inverse'!$A$31:$BH$31,1,'FD mesh'!$B$15+1)*Setup!$B$22</f>
        <v>15.0000008259674</v>
      </c>
      <c r="AH9" s="0" t="n">
        <f aca="false">SUMPRODUCT('FD inverse'!$A$32:$BH$32,'FD mesh'!$B$84:$BI$84,$E8:$BL8)+'FD inverse'!$A$32*$C9/Setup!$B$17+INDEX('FD inverse'!$A$32:$BH$32,1,'FD mesh'!$B$15+1)*Setup!$B$22</f>
        <v>15.0000004641465</v>
      </c>
      <c r="AI9" s="0" t="n">
        <f aca="false">SUMPRODUCT('FD inverse'!$A$33:$BH$33,'FD mesh'!$B$84:$BI$84,$E8:$BL8)+'FD inverse'!$A$33*$C9/Setup!$B$17+INDEX('FD inverse'!$A$33:$BH$33,1,'FD mesh'!$B$15+1)*Setup!$B$22</f>
        <v>15.0000002599132</v>
      </c>
      <c r="AJ9" s="0" t="n">
        <f aca="false">SUMPRODUCT('FD inverse'!$A$34:$BH$34,'FD mesh'!$B$84:$BI$84,$E8:$BL8)+'FD inverse'!$A$34*$C9/Setup!$B$17+INDEX('FD inverse'!$A$34:$BH$34,1,'FD mesh'!$B$15+1)*Setup!$B$22</f>
        <v>15.0000001450676</v>
      </c>
      <c r="AK9" s="0" t="n">
        <f aca="false">SUMPRODUCT('FD inverse'!$A$35:$BH$35,'FD mesh'!$B$84:$BI$84,$E8:$BL8)+'FD inverse'!$A$35*$C9/Setup!$B$17+INDEX('FD inverse'!$A$35:$BH$35,1,'FD mesh'!$B$15+1)*Setup!$B$22</f>
        <v>15.0000000807181</v>
      </c>
      <c r="AL9" s="0" t="n">
        <f aca="false">SUMPRODUCT('FD inverse'!$A$36:$BH$36,'FD mesh'!$B$84:$BI$84,$E8:$BL8)+'FD inverse'!$A$36*$C9/Setup!$B$17+INDEX('FD inverse'!$A$36:$BH$36,1,'FD mesh'!$B$15+1)*Setup!$B$22</f>
        <v>15.0000000447857</v>
      </c>
      <c r="AM9" s="0" t="n">
        <f aca="false">SUMPRODUCT('FD inverse'!$A$37:$BH$37,'FD mesh'!$B$84:$BI$84,$E8:$BL8)+'FD inverse'!$A$37*$C9/Setup!$B$17+INDEX('FD inverse'!$A$37:$BH$37,1,'FD mesh'!$B$15+1)*Setup!$B$22</f>
        <v>15.0000000247898</v>
      </c>
      <c r="AN9" s="0" t="n">
        <f aca="false">SUMPRODUCT('FD inverse'!$A$38:$BH$38,'FD mesh'!$B$84:$BI$84,$E8:$BL8)+'FD inverse'!$A$38*$C9/Setup!$B$17+INDEX('FD inverse'!$A$38:$BH$38,1,'FD mesh'!$B$15+1)*Setup!$B$22</f>
        <v>15.0000000137046</v>
      </c>
      <c r="AO9" s="0" t="n">
        <f aca="false">SUMPRODUCT('FD inverse'!$A$39:$BH$39,'FD mesh'!$B$84:$BI$84,$E8:$BL8)+'FD inverse'!$A$39*$C9/Setup!$B$17+INDEX('FD inverse'!$A$39:$BH$39,1,'FD mesh'!$B$15+1)*Setup!$B$22</f>
        <v>15.0000000075931</v>
      </c>
      <c r="AP9" s="0" t="n">
        <f aca="false">SUMPRODUCT('FD inverse'!$A$40:$BH$40,'FD mesh'!$B$84:$BI$84,$E8:$BL8)+'FD inverse'!$A$40*$C9/Setup!$B$17+INDEX('FD inverse'!$A$40:$BH$40,1,'FD mesh'!$B$15+1)*Setup!$B$22</f>
        <v>15.0000000042626</v>
      </c>
      <c r="AQ9" s="0" t="n">
        <f aca="false">SUMPRODUCT('FD inverse'!$A$41:$BH$41,'FD mesh'!$B$84:$BI$84,$E8:$BL8)+'FD inverse'!$A$41*$C9/Setup!$B$17+INDEX('FD inverse'!$A$41:$BH$41,1,'FD mesh'!$B$15+1)*Setup!$B$22</f>
        <v>15.0000000025071</v>
      </c>
      <c r="AR9" s="0" t="n">
        <f aca="false">SUMPRODUCT('FD inverse'!$A$42:$BH$42,'FD mesh'!$B$84:$BI$84,$E8:$BL8)+'FD inverse'!$A$42*$C9/Setup!$B$17+INDEX('FD inverse'!$A$42:$BH$42,1,'FD mesh'!$B$15+1)*Setup!$B$22</f>
        <v>15.0000000016851</v>
      </c>
      <c r="AS9" s="0" t="n">
        <f aca="false">SUMPRODUCT('FD inverse'!$A$43:$BH$43,'FD mesh'!$B$84:$BI$84,$E8:$BL8)+'FD inverse'!$A$43*$C9/Setup!$B$17+INDEX('FD inverse'!$A$43:$BH$43,1,'FD mesh'!$B$15+1)*Setup!$B$22</f>
        <v>0</v>
      </c>
      <c r="AT9" s="0" t="n">
        <f aca="false">SUMPRODUCT('FD inverse'!$A$44:$BH$44,'FD mesh'!$B$84:$BI$84,$E8:$BL8)+'FD inverse'!$A$44*$C9/Setup!$B$17+INDEX('FD inverse'!$A$44:$BH$44,1,'FD mesh'!$B$15+1)*Setup!$B$22</f>
        <v>0</v>
      </c>
      <c r="AU9" s="0" t="n">
        <f aca="false">SUMPRODUCT('FD inverse'!$A$45:$BH$45,'FD mesh'!$B$84:$BI$84,$E8:$BL8)+'FD inverse'!$A$45*$C9/Setup!$B$17+INDEX('FD inverse'!$A$45:$BH$45,1,'FD mesh'!$B$15+1)*Setup!$B$22</f>
        <v>0</v>
      </c>
      <c r="AV9" s="0" t="n">
        <f aca="false">SUMPRODUCT('FD inverse'!$A$46:$BH$46,'FD mesh'!$B$84:$BI$84,$E8:$BL8)+'FD inverse'!$A$46*$C9/Setup!$B$17+INDEX('FD inverse'!$A$46:$BH$46,1,'FD mesh'!$B$15+1)*Setup!$B$22</f>
        <v>0</v>
      </c>
      <c r="AW9" s="0" t="n">
        <f aca="false">SUMPRODUCT('FD inverse'!$A$47:$BH$47,'FD mesh'!$B$84:$BI$84,$E8:$BL8)+'FD inverse'!$A$47*$C9/Setup!$B$17+INDEX('FD inverse'!$A$47:$BH$47,1,'FD mesh'!$B$15+1)*Setup!$B$22</f>
        <v>0</v>
      </c>
      <c r="AX9" s="0" t="n">
        <f aca="false">SUMPRODUCT('FD inverse'!$A$48:$BH$48,'FD mesh'!$B$84:$BI$84,$E8:$BL8)+'FD inverse'!$A$48*$C9/Setup!$B$17+INDEX('FD inverse'!$A$48:$BH$48,1,'FD mesh'!$B$15+1)*Setup!$B$22</f>
        <v>0</v>
      </c>
      <c r="AY9" s="0" t="n">
        <f aca="false">SUMPRODUCT('FD inverse'!$A$49:$BH$49,'FD mesh'!$B$84:$BI$84,$E8:$BL8)+'FD inverse'!$A$49*$C9/Setup!$B$17+INDEX('FD inverse'!$A$49:$BH$49,1,'FD mesh'!$B$15+1)*Setup!$B$22</f>
        <v>0</v>
      </c>
      <c r="AZ9" s="0" t="n">
        <f aca="false">SUMPRODUCT('FD inverse'!$A$50:$BH$50,'FD mesh'!$B$84:$BI$84,$E8:$BL8)+'FD inverse'!$A$50*$C9/Setup!$B$17+INDEX('FD inverse'!$A$50:$BH$50,1,'FD mesh'!$B$15+1)*Setup!$B$22</f>
        <v>0</v>
      </c>
      <c r="BA9" s="0" t="n">
        <f aca="false">SUMPRODUCT('FD inverse'!$A$51:$BH$51,'FD mesh'!$B$84:$BI$84,$E8:$BL8)+'FD inverse'!$A$51*$C9/Setup!$B$17+INDEX('FD inverse'!$A$51:$BH$51,1,'FD mesh'!$B$15+1)*Setup!$B$22</f>
        <v>0</v>
      </c>
      <c r="BB9" s="0" t="n">
        <f aca="false">SUMPRODUCT('FD inverse'!$A$52:$BH$52,'FD mesh'!$B$84:$BI$84,$E8:$BL8)+'FD inverse'!$A$52*$C9/Setup!$B$17+INDEX('FD inverse'!$A$52:$BH$52,1,'FD mesh'!$B$15+1)*Setup!$B$22</f>
        <v>0</v>
      </c>
      <c r="BC9" s="0" t="n">
        <f aca="false">SUMPRODUCT('FD inverse'!$A$53:$BH$53,'FD mesh'!$B$84:$BI$84,$E8:$BL8)+'FD inverse'!$A$53*$C9/Setup!$B$17+INDEX('FD inverse'!$A$53:$BH$53,1,'FD mesh'!$B$15+1)*Setup!$B$22</f>
        <v>0</v>
      </c>
      <c r="BD9" s="0" t="n">
        <f aca="false">SUMPRODUCT('FD inverse'!$A$54:$BH$54,'FD mesh'!$B$84:$BI$84,$E8:$BL8)+'FD inverse'!$A$54*$C9/Setup!$B$17+INDEX('FD inverse'!$A$54:$BH$54,1,'FD mesh'!$B$15+1)*Setup!$B$22</f>
        <v>0</v>
      </c>
      <c r="BE9" s="0" t="n">
        <f aca="false">SUMPRODUCT('FD inverse'!$A$55:$BH$55,'FD mesh'!$B$84:$BI$84,$E8:$BL8)+'FD inverse'!$A$55*$C9/Setup!$B$17+INDEX('FD inverse'!$A$55:$BH$55,1,'FD mesh'!$B$15+1)*Setup!$B$22</f>
        <v>0</v>
      </c>
      <c r="BF9" s="0" t="n">
        <f aca="false">SUMPRODUCT('FD inverse'!$A$56:$BH$56,'FD mesh'!$B$84:$BI$84,$E8:$BL8)+'FD inverse'!$A$56*$C9/Setup!$B$17+INDEX('FD inverse'!$A$56:$BH$56,1,'FD mesh'!$B$15+1)*Setup!$B$22</f>
        <v>0</v>
      </c>
      <c r="BG9" s="0" t="n">
        <f aca="false">SUMPRODUCT('FD inverse'!$A$57:$BH$57,'FD mesh'!$B$84:$BI$84,$E8:$BL8)+'FD inverse'!$A$57*$C9/Setup!$B$17+INDEX('FD inverse'!$A$57:$BH$57,1,'FD mesh'!$B$15+1)*Setup!$B$22</f>
        <v>0</v>
      </c>
      <c r="BH9" s="0" t="n">
        <f aca="false">SUMPRODUCT('FD inverse'!$A$58:$BH$58,'FD mesh'!$B$84:$BI$84,$E8:$BL8)+'FD inverse'!$A$58*$C9/Setup!$B$17+INDEX('FD inverse'!$A$58:$BH$58,1,'FD mesh'!$B$15+1)*Setup!$B$22</f>
        <v>0</v>
      </c>
      <c r="BI9" s="0" t="n">
        <f aca="false">SUMPRODUCT('FD inverse'!$A$59:$BH$59,'FD mesh'!$B$84:$BI$84,$E8:$BL8)+'FD inverse'!$A$59*$C9/Setup!$B$17+INDEX('FD inverse'!$A$59:$BH$59,1,'FD mesh'!$B$15+1)*Setup!$B$22</f>
        <v>0</v>
      </c>
      <c r="BJ9" s="0" t="n">
        <f aca="false">SUMPRODUCT('FD inverse'!$A$60:$BH$60,'FD mesh'!$B$84:$BI$84,$E8:$BL8)+'FD inverse'!$A$60*$C9/Setup!$B$17+INDEX('FD inverse'!$A$60:$BH$60,1,'FD mesh'!$B$15+1)*Setup!$B$22</f>
        <v>0</v>
      </c>
      <c r="BK9" s="0" t="n">
        <f aca="false">SUMPRODUCT('FD inverse'!$A$61:$BH$61,'FD mesh'!$B$84:$BI$84,$E8:$BL8)+'FD inverse'!$A$61*$C9/Setup!$B$17+INDEX('FD inverse'!$A$61:$BH$61,1,'FD mesh'!$B$15+1)*Setup!$B$22</f>
        <v>0</v>
      </c>
      <c r="BL9" s="0" t="n">
        <f aca="false">SUMPRODUCT('FD inverse'!$A$62:$BH$62,'FD mesh'!$B$84:$BI$84,$E8:$BL8)+'FD inverse'!$A$62*$C9/Setup!$B$17+INDEX('FD inverse'!$A$62:$BH$62,1,'FD mesh'!$B$15+1)*Setup!$B$22</f>
        <v>0</v>
      </c>
    </row>
    <row r="10" customFormat="false" ht="15" hidden="false" customHeight="false" outlineLevel="0" collapsed="false">
      <c r="A10" s="0" t="n">
        <v>5</v>
      </c>
      <c r="B10" s="0" t="n">
        <f aca="false">A10*Setup!$B$11/3600</f>
        <v>0.416666666666667</v>
      </c>
      <c r="C10" s="0" t="n">
        <f aca="false">Setup!$B$7+Setup!$B$8*COS(2*PI()*(B10-Setup!$B$9)/24)</f>
        <v>21.6347614065457</v>
      </c>
      <c r="D10" s="0" t="n">
        <f aca="false">(C10-E10)/Setup!$B$17</f>
        <v>22.9031531850634</v>
      </c>
      <c r="E10" s="0" t="n">
        <f aca="false">SUMPRODUCT('FD inverse'!$A$3:$BH$3,'FD mesh'!$B$84:$BI$84,$E9:$BL9)+'FD inverse'!$A$3*$C10/Setup!$B$17+INDEX('FD inverse'!$A$3:$BH$3,1,'FD mesh'!$B$15+1)*Setup!$B$22</f>
        <v>18.6573514924874</v>
      </c>
      <c r="F10" s="0" t="n">
        <f aca="false">SUMPRODUCT('FD inverse'!$A$4:$BH$4,'FD mesh'!$B$84:$BI$84,$E9:$BL9)+'FD inverse'!$A$4*$C10/Setup!$B$17+INDEX('FD inverse'!$A$4:$BH$4,1,'FD mesh'!$B$15+1)*Setup!$B$22</f>
        <v>18.0003764957693</v>
      </c>
      <c r="G10" s="0" t="n">
        <f aca="false">SUMPRODUCT('FD inverse'!$A$5:$BH$5,'FD mesh'!$B$84:$BI$84,$E9:$BL9)+'FD inverse'!$A$5*$C10/Setup!$B$17+INDEX('FD inverse'!$A$5:$BH$5,1,'FD mesh'!$B$15+1)*Setup!$B$22</f>
        <v>17.4047058641161</v>
      </c>
      <c r="H10" s="0" t="n">
        <f aca="false">SUMPRODUCT('FD inverse'!$A$6:$BH$6,'FD mesh'!$B$84:$BI$84,$E9:$BL9)+'FD inverse'!$A$6*$C10/Setup!$B$17+INDEX('FD inverse'!$A$6:$BH$6,1,'FD mesh'!$B$15+1)*Setup!$B$22</f>
        <v>15.5025426850174</v>
      </c>
      <c r="I10" s="0" t="n">
        <f aca="false">SUMPRODUCT('FD inverse'!$A$7:$BH$7,'FD mesh'!$B$84:$BI$84,$E9:$BL9)+'FD inverse'!$A$7*$C10/Setup!$B$17+INDEX('FD inverse'!$A$7:$BH$7,1,'FD mesh'!$B$15+1)*Setup!$B$22</f>
        <v>15.3552338380252</v>
      </c>
      <c r="J10" s="0" t="n">
        <f aca="false">SUMPRODUCT('FD inverse'!$A$8:$BH$8,'FD mesh'!$B$84:$BI$84,$E9:$BL9)+'FD inverse'!$A$8*$C10/Setup!$B$17+INDEX('FD inverse'!$A$8:$BH$8,1,'FD mesh'!$B$15+1)*Setup!$B$22</f>
        <v>15.2449530334999</v>
      </c>
      <c r="K10" s="0" t="n">
        <f aca="false">SUMPRODUCT('FD inverse'!$A$9:$BH$9,'FD mesh'!$B$84:$BI$84,$E9:$BL9)+'FD inverse'!$A$9*$C10/Setup!$B$17+INDEX('FD inverse'!$A$9:$BH$9,1,'FD mesh'!$B$15+1)*Setup!$B$22</f>
        <v>15.1651679079112</v>
      </c>
      <c r="L10" s="0" t="n">
        <f aca="false">SUMPRODUCT('FD inverse'!$A$10:$BH$10,'FD mesh'!$B$84:$BI$84,$E9:$BL9)+'FD inverse'!$A$10*$C10/Setup!$B$17+INDEX('FD inverse'!$A$10:$BH$10,1,'FD mesh'!$B$15+1)*Setup!$B$22</f>
        <v>15.1091899332025</v>
      </c>
      <c r="M10" s="0" t="n">
        <f aca="false">SUMPRODUCT('FD inverse'!$A$11:$BH$11,'FD mesh'!$B$84:$BI$84,$E9:$BL9)+'FD inverse'!$A$11*$C10/Setup!$B$17+INDEX('FD inverse'!$A$11:$BH$11,1,'FD mesh'!$B$15+1)*Setup!$B$22</f>
        <v>15.0710123212849</v>
      </c>
      <c r="N10" s="0" t="n">
        <f aca="false">SUMPRODUCT('FD inverse'!$A$12:$BH$12,'FD mesh'!$B$84:$BI$84,$E9:$BL9)+'FD inverse'!$A$12*$C10/Setup!$B$17+INDEX('FD inverse'!$A$12:$BH$12,1,'FD mesh'!$B$15+1)*Setup!$B$22</f>
        <v>15.0456995473893</v>
      </c>
      <c r="O10" s="0" t="n">
        <f aca="false">SUMPRODUCT('FD inverse'!$A$13:$BH$13,'FD mesh'!$B$84:$BI$84,$E9:$BL9)+'FD inverse'!$A$13*$C10/Setup!$B$17+INDEX('FD inverse'!$A$13:$BH$13,1,'FD mesh'!$B$15+1)*Setup!$B$22</f>
        <v>15.0294696112572</v>
      </c>
      <c r="P10" s="0" t="n">
        <f aca="false">SUMPRODUCT('FD inverse'!$A$14:$BH$14,'FD mesh'!$B$84:$BI$84,$E9:$BL9)+'FD inverse'!$A$14*$C10/Setup!$B$17+INDEX('FD inverse'!$A$14:$BH$14,1,'FD mesh'!$B$15+1)*Setup!$B$22</f>
        <v>15.0196077310326</v>
      </c>
      <c r="Q10" s="0" t="n">
        <f aca="false">SUMPRODUCT('FD inverse'!$A$15:$BH$15,'FD mesh'!$B$84:$BI$84,$E9:$BL9)+'FD inverse'!$A$15*$C10/Setup!$B$17+INDEX('FD inverse'!$A$15:$BH$15,1,'FD mesh'!$B$15+1)*Setup!$B$22</f>
        <v>15.0143169921072</v>
      </c>
      <c r="R10" s="0" t="n">
        <f aca="false">SUMPRODUCT('FD inverse'!$A$16:$BH$16,'FD mesh'!$B$84:$BI$84,$E9:$BL9)+'FD inverse'!$A$16*$C10/Setup!$B$17+INDEX('FD inverse'!$A$16:$BH$16,1,'FD mesh'!$B$15+1)*Setup!$B$22</f>
        <v>15.012574182061</v>
      </c>
      <c r="S10" s="0" t="n">
        <f aca="false">SUMPRODUCT('FD inverse'!$A$17:$BH$17,'FD mesh'!$B$84:$BI$84,$E9:$BL9)+'FD inverse'!$A$17*$C10/Setup!$B$17+INDEX('FD inverse'!$A$17:$BH$17,1,'FD mesh'!$B$15+1)*Setup!$B$22</f>
        <v>15.0087265968504</v>
      </c>
      <c r="T10" s="0" t="n">
        <f aca="false">SUMPRODUCT('FD inverse'!$A$18:$BH$18,'FD mesh'!$B$84:$BI$84,$E9:$BL9)+'FD inverse'!$A$18*$C10/Setup!$B$17+INDEX('FD inverse'!$A$18:$BH$18,1,'FD mesh'!$B$15+1)*Setup!$B$22</f>
        <v>15.0060243860405</v>
      </c>
      <c r="U10" s="0" t="n">
        <f aca="false">SUMPRODUCT('FD inverse'!$A$19:$BH$19,'FD mesh'!$B$84:$BI$84,$E9:$BL9)+'FD inverse'!$A$19*$C10/Setup!$B$17+INDEX('FD inverse'!$A$19:$BH$19,1,'FD mesh'!$B$15+1)*Setup!$B$22</f>
        <v>15.0041381687191</v>
      </c>
      <c r="V10" s="0" t="n">
        <f aca="false">SUMPRODUCT('FD inverse'!$A$20:$BH$20,'FD mesh'!$B$84:$BI$84,$E9:$BL9)+'FD inverse'!$A$20*$C10/Setup!$B$17+INDEX('FD inverse'!$A$20:$BH$20,1,'FD mesh'!$B$15+1)*Setup!$B$22</f>
        <v>15.0028290604944</v>
      </c>
      <c r="W10" s="0" t="n">
        <f aca="false">SUMPRODUCT('FD inverse'!$A$21:$BH$21,'FD mesh'!$B$84:$BI$84,$E9:$BL9)+'FD inverse'!$A$21*$C10/Setup!$B$17+INDEX('FD inverse'!$A$21:$BH$21,1,'FD mesh'!$B$15+1)*Setup!$B$22</f>
        <v>15.001925341208</v>
      </c>
      <c r="X10" s="0" t="n">
        <f aca="false">SUMPRODUCT('FD inverse'!$A$22:$BH$22,'FD mesh'!$B$84:$BI$84,$E9:$BL9)+'FD inverse'!$A$22*$C10/Setup!$B$17+INDEX('FD inverse'!$A$22:$BH$22,1,'FD mesh'!$B$15+1)*Setup!$B$22</f>
        <v>15.0013045694758</v>
      </c>
      <c r="Y10" s="0" t="n">
        <f aca="false">SUMPRODUCT('FD inverse'!$A$23:$BH$23,'FD mesh'!$B$84:$BI$84,$E9:$BL9)+'FD inverse'!$A$23*$C10/Setup!$B$17+INDEX('FD inverse'!$A$23:$BH$23,1,'FD mesh'!$B$15+1)*Setup!$B$22</f>
        <v>15.0008800850745</v>
      </c>
      <c r="Z10" s="0" t="n">
        <f aca="false">SUMPRODUCT('FD inverse'!$A$24:$BH$24,'FD mesh'!$B$84:$BI$84,$E9:$BL9)+'FD inverse'!$A$24*$C10/Setup!$B$17+INDEX('FD inverse'!$A$24:$BH$24,1,'FD mesh'!$B$15+1)*Setup!$B$22</f>
        <v>15.0005909598361</v>
      </c>
      <c r="AA10" s="0" t="n">
        <f aca="false">SUMPRODUCT('FD inverse'!$A$25:$BH$25,'FD mesh'!$B$84:$BI$84,$E9:$BL9)+'FD inverse'!$A$25*$C10/Setup!$B$17+INDEX('FD inverse'!$A$25:$BH$25,1,'FD mesh'!$B$15+1)*Setup!$B$22</f>
        <v>15.0003946033219</v>
      </c>
      <c r="AB10" s="0" t="n">
        <f aca="false">SUMPRODUCT('FD inverse'!$A$26:$BH$26,'FD mesh'!$B$84:$BI$84,$E9:$BL9)+'FD inverse'!$A$26*$C10/Setup!$B$17+INDEX('FD inverse'!$A$26:$BH$26,1,'FD mesh'!$B$15+1)*Setup!$B$22</f>
        <v>15.0002613758399</v>
      </c>
      <c r="AC10" s="0" t="n">
        <f aca="false">SUMPRODUCT('FD inverse'!$A$27:$BH$27,'FD mesh'!$B$84:$BI$84,$E9:$BL9)+'FD inverse'!$A$27*$C10/Setup!$B$17+INDEX('FD inverse'!$A$27:$BH$27,1,'FD mesh'!$B$15+1)*Setup!$B$22</f>
        <v>15.0001706945592</v>
      </c>
      <c r="AD10" s="0" t="n">
        <f aca="false">SUMPRODUCT('FD inverse'!$A$28:$BH$28,'FD mesh'!$B$84:$BI$84,$E9:$BL9)+'FD inverse'!$A$28*$C10/Setup!$B$17+INDEX('FD inverse'!$A$28:$BH$28,1,'FD mesh'!$B$15+1)*Setup!$B$22</f>
        <v>15.0001082323415</v>
      </c>
      <c r="AE10" s="0" t="n">
        <f aca="false">SUMPRODUCT('FD inverse'!$A$29:$BH$29,'FD mesh'!$B$84:$BI$84,$E9:$BL9)+'FD inverse'!$A$29*$C10/Setup!$B$17+INDEX('FD inverse'!$A$29:$BH$29,1,'FD mesh'!$B$15+1)*Setup!$B$22</f>
        <v>15.0000639017933</v>
      </c>
      <c r="AF10" s="0" t="n">
        <f aca="false">SUMPRODUCT('FD inverse'!$A$30:$BH$30,'FD mesh'!$B$84:$BI$84,$E9:$BL9)+'FD inverse'!$A$30*$C10/Setup!$B$17+INDEX('FD inverse'!$A$30:$BH$30,1,'FD mesh'!$B$15+1)*Setup!$B$22</f>
        <v>15.0000303898026</v>
      </c>
      <c r="AG10" s="0" t="n">
        <f aca="false">SUMPRODUCT('FD inverse'!$A$31:$BH$31,'FD mesh'!$B$84:$BI$84,$E9:$BL9)+'FD inverse'!$A$31*$C10/Setup!$B$17+INDEX('FD inverse'!$A$31:$BH$31,1,'FD mesh'!$B$15+1)*Setup!$B$22</f>
        <v>15.0000020624534</v>
      </c>
      <c r="AH10" s="0" t="n">
        <f aca="false">SUMPRODUCT('FD inverse'!$A$32:$BH$32,'FD mesh'!$B$84:$BI$84,$E9:$BL9)+'FD inverse'!$A$32*$C10/Setup!$B$17+INDEX('FD inverse'!$A$32:$BH$32,1,'FD mesh'!$B$15+1)*Setup!$B$22</f>
        <v>15.0000011891281</v>
      </c>
      <c r="AI10" s="0" t="n">
        <f aca="false">SUMPRODUCT('FD inverse'!$A$33:$BH$33,'FD mesh'!$B$84:$BI$84,$E9:$BL9)+'FD inverse'!$A$33*$C10/Setup!$B$17+INDEX('FD inverse'!$A$33:$BH$33,1,'FD mesh'!$B$15+1)*Setup!$B$22</f>
        <v>15.0000006828052</v>
      </c>
      <c r="AJ10" s="0" t="n">
        <f aca="false">SUMPRODUCT('FD inverse'!$A$34:$BH$34,'FD mesh'!$B$84:$BI$84,$E9:$BL9)+'FD inverse'!$A$34*$C10/Setup!$B$17+INDEX('FD inverse'!$A$34:$BH$34,1,'FD mesh'!$B$15+1)*Setup!$B$22</f>
        <v>15.00000039056</v>
      </c>
      <c r="AK10" s="0" t="n">
        <f aca="false">SUMPRODUCT('FD inverse'!$A$35:$BH$35,'FD mesh'!$B$84:$BI$84,$E9:$BL9)+'FD inverse'!$A$35*$C10/Setup!$B$17+INDEX('FD inverse'!$A$35:$BH$35,1,'FD mesh'!$B$15+1)*Setup!$B$22</f>
        <v>15.0000002225886</v>
      </c>
      <c r="AL10" s="0" t="n">
        <f aca="false">SUMPRODUCT('FD inverse'!$A$36:$BH$36,'FD mesh'!$B$84:$BI$84,$E9:$BL9)+'FD inverse'!$A$36*$C10/Setup!$B$17+INDEX('FD inverse'!$A$36:$BH$36,1,'FD mesh'!$B$15+1)*Setup!$B$22</f>
        <v>15.0000001264355</v>
      </c>
      <c r="AM10" s="0" t="n">
        <f aca="false">SUMPRODUCT('FD inverse'!$A$37:$BH$37,'FD mesh'!$B$84:$BI$84,$E9:$BL9)+'FD inverse'!$A$37*$C10/Setup!$B$17+INDEX('FD inverse'!$A$37:$BH$37,1,'FD mesh'!$B$15+1)*Setup!$B$22</f>
        <v>15.0000000716153</v>
      </c>
      <c r="AN10" s="0" t="n">
        <f aca="false">SUMPRODUCT('FD inverse'!$A$38:$BH$38,'FD mesh'!$B$84:$BI$84,$E9:$BL9)+'FD inverse'!$A$38*$C10/Setup!$B$17+INDEX('FD inverse'!$A$38:$BH$38,1,'FD mesh'!$B$15+1)*Setup!$B$22</f>
        <v>15.0000000404994</v>
      </c>
      <c r="AO10" s="0" t="n">
        <f aca="false">SUMPRODUCT('FD inverse'!$A$39:$BH$39,'FD mesh'!$B$84:$BI$84,$E9:$BL9)+'FD inverse'!$A$39*$C10/Setup!$B$17+INDEX('FD inverse'!$A$39:$BH$39,1,'FD mesh'!$B$15+1)*Setup!$B$22</f>
        <v>15.0000000229475</v>
      </c>
      <c r="AP10" s="0" t="n">
        <f aca="false">SUMPRODUCT('FD inverse'!$A$40:$BH$40,'FD mesh'!$B$84:$BI$84,$E9:$BL9)+'FD inverse'!$A$40*$C10/Setup!$B$17+INDEX('FD inverse'!$A$40:$BH$40,1,'FD mesh'!$B$15+1)*Setup!$B$22</f>
        <v>15.0000000131685</v>
      </c>
      <c r="AQ10" s="0" t="n">
        <f aca="false">SUMPRODUCT('FD inverse'!$A$41:$BH$41,'FD mesh'!$B$84:$BI$84,$E9:$BL9)+'FD inverse'!$A$41*$C10/Setup!$B$17+INDEX('FD inverse'!$A$41:$BH$41,1,'FD mesh'!$B$15+1)*Setup!$B$22</f>
        <v>15.0000000078979</v>
      </c>
      <c r="AR10" s="0" t="n">
        <f aca="false">SUMPRODUCT('FD inverse'!$A$42:$BH$42,'FD mesh'!$B$84:$BI$84,$E9:$BL9)+'FD inverse'!$A$42*$C10/Setup!$B$17+INDEX('FD inverse'!$A$42:$BH$42,1,'FD mesh'!$B$15+1)*Setup!$B$22</f>
        <v>15.0000000053561</v>
      </c>
      <c r="AS10" s="0" t="n">
        <f aca="false">SUMPRODUCT('FD inverse'!$A$43:$BH$43,'FD mesh'!$B$84:$BI$84,$E9:$BL9)+'FD inverse'!$A$43*$C10/Setup!$B$17+INDEX('FD inverse'!$A$43:$BH$43,1,'FD mesh'!$B$15+1)*Setup!$B$22</f>
        <v>0</v>
      </c>
      <c r="AT10" s="0" t="n">
        <f aca="false">SUMPRODUCT('FD inverse'!$A$44:$BH$44,'FD mesh'!$B$84:$BI$84,$E9:$BL9)+'FD inverse'!$A$44*$C10/Setup!$B$17+INDEX('FD inverse'!$A$44:$BH$44,1,'FD mesh'!$B$15+1)*Setup!$B$22</f>
        <v>0</v>
      </c>
      <c r="AU10" s="0" t="n">
        <f aca="false">SUMPRODUCT('FD inverse'!$A$45:$BH$45,'FD mesh'!$B$84:$BI$84,$E9:$BL9)+'FD inverse'!$A$45*$C10/Setup!$B$17+INDEX('FD inverse'!$A$45:$BH$45,1,'FD mesh'!$B$15+1)*Setup!$B$22</f>
        <v>0</v>
      </c>
      <c r="AV10" s="0" t="n">
        <f aca="false">SUMPRODUCT('FD inverse'!$A$46:$BH$46,'FD mesh'!$B$84:$BI$84,$E9:$BL9)+'FD inverse'!$A$46*$C10/Setup!$B$17+INDEX('FD inverse'!$A$46:$BH$46,1,'FD mesh'!$B$15+1)*Setup!$B$22</f>
        <v>0</v>
      </c>
      <c r="AW10" s="0" t="n">
        <f aca="false">SUMPRODUCT('FD inverse'!$A$47:$BH$47,'FD mesh'!$B$84:$BI$84,$E9:$BL9)+'FD inverse'!$A$47*$C10/Setup!$B$17+INDEX('FD inverse'!$A$47:$BH$47,1,'FD mesh'!$B$15+1)*Setup!$B$22</f>
        <v>0</v>
      </c>
      <c r="AX10" s="0" t="n">
        <f aca="false">SUMPRODUCT('FD inverse'!$A$48:$BH$48,'FD mesh'!$B$84:$BI$84,$E9:$BL9)+'FD inverse'!$A$48*$C10/Setup!$B$17+INDEX('FD inverse'!$A$48:$BH$48,1,'FD mesh'!$B$15+1)*Setup!$B$22</f>
        <v>0</v>
      </c>
      <c r="AY10" s="0" t="n">
        <f aca="false">SUMPRODUCT('FD inverse'!$A$49:$BH$49,'FD mesh'!$B$84:$BI$84,$E9:$BL9)+'FD inverse'!$A$49*$C10/Setup!$B$17+INDEX('FD inverse'!$A$49:$BH$49,1,'FD mesh'!$B$15+1)*Setup!$B$22</f>
        <v>0</v>
      </c>
      <c r="AZ10" s="0" t="n">
        <f aca="false">SUMPRODUCT('FD inverse'!$A$50:$BH$50,'FD mesh'!$B$84:$BI$84,$E9:$BL9)+'FD inverse'!$A$50*$C10/Setup!$B$17+INDEX('FD inverse'!$A$50:$BH$50,1,'FD mesh'!$B$15+1)*Setup!$B$22</f>
        <v>0</v>
      </c>
      <c r="BA10" s="0" t="n">
        <f aca="false">SUMPRODUCT('FD inverse'!$A$51:$BH$51,'FD mesh'!$B$84:$BI$84,$E9:$BL9)+'FD inverse'!$A$51*$C10/Setup!$B$17+INDEX('FD inverse'!$A$51:$BH$51,1,'FD mesh'!$B$15+1)*Setup!$B$22</f>
        <v>0</v>
      </c>
      <c r="BB10" s="0" t="n">
        <f aca="false">SUMPRODUCT('FD inverse'!$A$52:$BH$52,'FD mesh'!$B$84:$BI$84,$E9:$BL9)+'FD inverse'!$A$52*$C10/Setup!$B$17+INDEX('FD inverse'!$A$52:$BH$52,1,'FD mesh'!$B$15+1)*Setup!$B$22</f>
        <v>0</v>
      </c>
      <c r="BC10" s="0" t="n">
        <f aca="false">SUMPRODUCT('FD inverse'!$A$53:$BH$53,'FD mesh'!$B$84:$BI$84,$E9:$BL9)+'FD inverse'!$A$53*$C10/Setup!$B$17+INDEX('FD inverse'!$A$53:$BH$53,1,'FD mesh'!$B$15+1)*Setup!$B$22</f>
        <v>0</v>
      </c>
      <c r="BD10" s="0" t="n">
        <f aca="false">SUMPRODUCT('FD inverse'!$A$54:$BH$54,'FD mesh'!$B$84:$BI$84,$E9:$BL9)+'FD inverse'!$A$54*$C10/Setup!$B$17+INDEX('FD inverse'!$A$54:$BH$54,1,'FD mesh'!$B$15+1)*Setup!$B$22</f>
        <v>0</v>
      </c>
      <c r="BE10" s="0" t="n">
        <f aca="false">SUMPRODUCT('FD inverse'!$A$55:$BH$55,'FD mesh'!$B$84:$BI$84,$E9:$BL9)+'FD inverse'!$A$55*$C10/Setup!$B$17+INDEX('FD inverse'!$A$55:$BH$55,1,'FD mesh'!$B$15+1)*Setup!$B$22</f>
        <v>0</v>
      </c>
      <c r="BF10" s="0" t="n">
        <f aca="false">SUMPRODUCT('FD inverse'!$A$56:$BH$56,'FD mesh'!$B$84:$BI$84,$E9:$BL9)+'FD inverse'!$A$56*$C10/Setup!$B$17+INDEX('FD inverse'!$A$56:$BH$56,1,'FD mesh'!$B$15+1)*Setup!$B$22</f>
        <v>0</v>
      </c>
      <c r="BG10" s="0" t="n">
        <f aca="false">SUMPRODUCT('FD inverse'!$A$57:$BH$57,'FD mesh'!$B$84:$BI$84,$E9:$BL9)+'FD inverse'!$A$57*$C10/Setup!$B$17+INDEX('FD inverse'!$A$57:$BH$57,1,'FD mesh'!$B$15+1)*Setup!$B$22</f>
        <v>0</v>
      </c>
      <c r="BH10" s="0" t="n">
        <f aca="false">SUMPRODUCT('FD inverse'!$A$58:$BH$58,'FD mesh'!$B$84:$BI$84,$E9:$BL9)+'FD inverse'!$A$58*$C10/Setup!$B$17+INDEX('FD inverse'!$A$58:$BH$58,1,'FD mesh'!$B$15+1)*Setup!$B$22</f>
        <v>0</v>
      </c>
      <c r="BI10" s="0" t="n">
        <f aca="false">SUMPRODUCT('FD inverse'!$A$59:$BH$59,'FD mesh'!$B$84:$BI$84,$E9:$BL9)+'FD inverse'!$A$59*$C10/Setup!$B$17+INDEX('FD inverse'!$A$59:$BH$59,1,'FD mesh'!$B$15+1)*Setup!$B$22</f>
        <v>0</v>
      </c>
      <c r="BJ10" s="0" t="n">
        <f aca="false">SUMPRODUCT('FD inverse'!$A$60:$BH$60,'FD mesh'!$B$84:$BI$84,$E9:$BL9)+'FD inverse'!$A$60*$C10/Setup!$B$17+INDEX('FD inverse'!$A$60:$BH$60,1,'FD mesh'!$B$15+1)*Setup!$B$22</f>
        <v>0</v>
      </c>
      <c r="BK10" s="0" t="n">
        <f aca="false">SUMPRODUCT('FD inverse'!$A$61:$BH$61,'FD mesh'!$B$84:$BI$84,$E9:$BL9)+'FD inverse'!$A$61*$C10/Setup!$B$17+INDEX('FD inverse'!$A$61:$BH$61,1,'FD mesh'!$B$15+1)*Setup!$B$22</f>
        <v>0</v>
      </c>
      <c r="BL10" s="0" t="n">
        <f aca="false">SUMPRODUCT('FD inverse'!$A$62:$BH$62,'FD mesh'!$B$84:$BI$84,$E9:$BL9)+'FD inverse'!$A$62*$C10/Setup!$B$17+INDEX('FD inverse'!$A$62:$BH$62,1,'FD mesh'!$B$15+1)*Setup!$B$22</f>
        <v>0</v>
      </c>
    </row>
    <row r="11" customFormat="false" ht="15" hidden="false" customHeight="false" outlineLevel="0" collapsed="false">
      <c r="A11" s="0" t="n">
        <v>6</v>
      </c>
      <c r="B11" s="0" t="n">
        <f aca="false">A11*Setup!$B$11/3600</f>
        <v>0.5</v>
      </c>
      <c r="C11" s="0" t="n">
        <f aca="false">Setup!$B$7+Setup!$B$8*COS(2*PI()*(B11-Setup!$B$9)/24)</f>
        <v>21.5649542839651</v>
      </c>
      <c r="D11" s="0" t="n">
        <f aca="false">(C11-E11)/Setup!$B$17</f>
        <v>21.8324155755087</v>
      </c>
      <c r="E11" s="0" t="n">
        <f aca="false">SUMPRODUCT('FD inverse'!$A$3:$BH$3,'FD mesh'!$B$84:$BI$84,$E10:$BL10)+'FD inverse'!$A$3*$C11/Setup!$B$17+INDEX('FD inverse'!$A$3:$BH$3,1,'FD mesh'!$B$15+1)*Setup!$B$22</f>
        <v>18.726740259149</v>
      </c>
      <c r="F11" s="0" t="n">
        <f aca="false">SUMPRODUCT('FD inverse'!$A$4:$BH$4,'FD mesh'!$B$84:$BI$84,$E10:$BL10)+'FD inverse'!$A$4*$C11/Setup!$B$17+INDEX('FD inverse'!$A$4:$BH$4,1,'FD mesh'!$B$15+1)*Setup!$B$22</f>
        <v>18.0920243121668</v>
      </c>
      <c r="G11" s="0" t="n">
        <f aca="false">SUMPRODUCT('FD inverse'!$A$5:$BH$5,'FD mesh'!$B$84:$BI$84,$E10:$BL10)+'FD inverse'!$A$5*$C11/Setup!$B$17+INDEX('FD inverse'!$A$5:$BH$5,1,'FD mesh'!$B$15+1)*Setup!$B$22</f>
        <v>17.4970860632738</v>
      </c>
      <c r="H11" s="0" t="n">
        <f aca="false">SUMPRODUCT('FD inverse'!$A$6:$BH$6,'FD mesh'!$B$84:$BI$84,$E10:$BL10)+'FD inverse'!$A$6*$C11/Setup!$B$17+INDEX('FD inverse'!$A$6:$BH$6,1,'FD mesh'!$B$15+1)*Setup!$B$22</f>
        <v>15.5654541088792</v>
      </c>
      <c r="I11" s="0" t="n">
        <f aca="false">SUMPRODUCT('FD inverse'!$A$7:$BH$7,'FD mesh'!$B$84:$BI$84,$E10:$BL10)+'FD inverse'!$A$7*$C11/Setup!$B$17+INDEX('FD inverse'!$A$7:$BH$7,1,'FD mesh'!$B$15+1)*Setup!$B$22</f>
        <v>15.4130711701015</v>
      </c>
      <c r="J11" s="0" t="n">
        <f aca="false">SUMPRODUCT('FD inverse'!$A$8:$BH$8,'FD mesh'!$B$84:$BI$84,$E10:$BL10)+'FD inverse'!$A$8*$C11/Setup!$B$17+INDEX('FD inverse'!$A$8:$BH$8,1,'FD mesh'!$B$15+1)*Setup!$B$22</f>
        <v>15.2948105511328</v>
      </c>
      <c r="K11" s="0" t="n">
        <f aca="false">SUMPRODUCT('FD inverse'!$A$9:$BH$9,'FD mesh'!$B$84:$BI$84,$E10:$BL10)+'FD inverse'!$A$9*$C11/Setup!$B$17+INDEX('FD inverse'!$A$9:$BH$9,1,'FD mesh'!$B$15+1)*Setup!$B$22</f>
        <v>15.2059643968441</v>
      </c>
      <c r="L11" s="0" t="n">
        <f aca="false">SUMPRODUCT('FD inverse'!$A$10:$BH$10,'FD mesh'!$B$84:$BI$84,$E10:$BL10)+'FD inverse'!$A$10*$C11/Setup!$B$17+INDEX('FD inverse'!$A$10:$BH$10,1,'FD mesh'!$B$15+1)*Setup!$B$22</f>
        <v>15.1411869675897</v>
      </c>
      <c r="M11" s="0" t="n">
        <f aca="false">SUMPRODUCT('FD inverse'!$A$11:$BH$11,'FD mesh'!$B$84:$BI$84,$E10:$BL10)+'FD inverse'!$A$11*$C11/Setup!$B$17+INDEX('FD inverse'!$A$11:$BH$11,1,'FD mesh'!$B$15+1)*Setup!$B$22</f>
        <v>15.0952868447584</v>
      </c>
      <c r="N11" s="0" t="n">
        <f aca="false">SUMPRODUCT('FD inverse'!$A$12:$BH$12,'FD mesh'!$B$84:$BI$84,$E10:$BL10)+'FD inverse'!$A$12*$C11/Setup!$B$17+INDEX('FD inverse'!$A$12:$BH$12,1,'FD mesh'!$B$15+1)*Setup!$B$22</f>
        <v>15.0637079747138</v>
      </c>
      <c r="O11" s="0" t="n">
        <f aca="false">SUMPRODUCT('FD inverse'!$A$13:$BH$13,'FD mesh'!$B$84:$BI$84,$E10:$BL10)+'FD inverse'!$A$13*$C11/Setup!$B$17+INDEX('FD inverse'!$A$13:$BH$13,1,'FD mesh'!$B$15+1)*Setup!$B$22</f>
        <v>15.0427535455686</v>
      </c>
      <c r="P11" s="0" t="n">
        <f aca="false">SUMPRODUCT('FD inverse'!$A$14:$BH$14,'FD mesh'!$B$84:$BI$84,$E10:$BL10)+'FD inverse'!$A$14*$C11/Setup!$B$17+INDEX('FD inverse'!$A$14:$BH$14,1,'FD mesh'!$B$15+1)*Setup!$B$22</f>
        <v>15.0296362458107</v>
      </c>
      <c r="Q11" s="0" t="n">
        <f aca="false">SUMPRODUCT('FD inverse'!$A$15:$BH$15,'FD mesh'!$B$84:$BI$84,$E10:$BL10)+'FD inverse'!$A$15*$C11/Setup!$B$17+INDEX('FD inverse'!$A$15:$BH$15,1,'FD mesh'!$B$15+1)*Setup!$B$22</f>
        <v>15.0224354739456</v>
      </c>
      <c r="R11" s="0" t="n">
        <f aca="false">SUMPRODUCT('FD inverse'!$A$16:$BH$16,'FD mesh'!$B$84:$BI$84,$E10:$BL10)+'FD inverse'!$A$16*$C11/Setup!$B$17+INDEX('FD inverse'!$A$16:$BH$16,1,'FD mesh'!$B$15+1)*Setup!$B$22</f>
        <v>15.0200243668818</v>
      </c>
      <c r="S11" s="0" t="n">
        <f aca="false">SUMPRODUCT('FD inverse'!$A$17:$BH$17,'FD mesh'!$B$84:$BI$84,$E10:$BL10)+'FD inverse'!$A$17*$C11/Setup!$B$17+INDEX('FD inverse'!$A$17:$BH$17,1,'FD mesh'!$B$15+1)*Setup!$B$22</f>
        <v>15.0142304357403</v>
      </c>
      <c r="T11" s="0" t="n">
        <f aca="false">SUMPRODUCT('FD inverse'!$A$18:$BH$18,'FD mesh'!$B$84:$BI$84,$E10:$BL10)+'FD inverse'!$A$18*$C11/Setup!$B$17+INDEX('FD inverse'!$A$18:$BH$18,1,'FD mesh'!$B$15+1)*Setup!$B$22</f>
        <v>15.0100562057578</v>
      </c>
      <c r="U11" s="0" t="n">
        <f aca="false">SUMPRODUCT('FD inverse'!$A$19:$BH$19,'FD mesh'!$B$84:$BI$84,$E10:$BL10)+'FD inverse'!$A$19*$C11/Setup!$B$17+INDEX('FD inverse'!$A$19:$BH$19,1,'FD mesh'!$B$15+1)*Setup!$B$22</f>
        <v>15.0070684827206</v>
      </c>
      <c r="V11" s="0" t="n">
        <f aca="false">SUMPRODUCT('FD inverse'!$A$20:$BH$20,'FD mesh'!$B$84:$BI$84,$E10:$BL10)+'FD inverse'!$A$20*$C11/Setup!$B$17+INDEX('FD inverse'!$A$20:$BH$20,1,'FD mesh'!$B$15+1)*Setup!$B$22</f>
        <v>15.0049431092325</v>
      </c>
      <c r="W11" s="0" t="n">
        <f aca="false">SUMPRODUCT('FD inverse'!$A$21:$BH$21,'FD mesh'!$B$84:$BI$84,$E10:$BL10)+'FD inverse'!$A$21*$C11/Setup!$B$17+INDEX('FD inverse'!$A$21:$BH$21,1,'FD mesh'!$B$15+1)*Setup!$B$22</f>
        <v>15.0034398700873</v>
      </c>
      <c r="X11" s="0" t="n">
        <f aca="false">SUMPRODUCT('FD inverse'!$A$22:$BH$22,'FD mesh'!$B$84:$BI$84,$E10:$BL10)+'FD inverse'!$A$22*$C11/Setup!$B$17+INDEX('FD inverse'!$A$22:$BH$22,1,'FD mesh'!$B$15+1)*Setup!$B$22</f>
        <v>15.0023823351552</v>
      </c>
      <c r="Y11" s="0" t="n">
        <f aca="false">SUMPRODUCT('FD inverse'!$A$23:$BH$23,'FD mesh'!$B$84:$BI$84,$E10:$BL10)+'FD inverse'!$A$23*$C11/Setup!$B$17+INDEX('FD inverse'!$A$23:$BH$23,1,'FD mesh'!$B$15+1)*Setup!$B$22</f>
        <v>15.0016419712659</v>
      </c>
      <c r="Z11" s="0" t="n">
        <f aca="false">SUMPRODUCT('FD inverse'!$A$24:$BH$24,'FD mesh'!$B$84:$BI$84,$E10:$BL10)+'FD inverse'!$A$24*$C11/Setup!$B$17+INDEX('FD inverse'!$A$24:$BH$24,1,'FD mesh'!$B$15+1)*Setup!$B$22</f>
        <v>15.0011258195986</v>
      </c>
      <c r="AA11" s="0" t="n">
        <f aca="false">SUMPRODUCT('FD inverse'!$A$25:$BH$25,'FD mesh'!$B$84:$BI$84,$E10:$BL10)+'FD inverse'!$A$25*$C11/Setup!$B$17+INDEX('FD inverse'!$A$25:$BH$25,1,'FD mesh'!$B$15+1)*Setup!$B$22</f>
        <v>15.0007670695186</v>
      </c>
      <c r="AB11" s="0" t="n">
        <f aca="false">SUMPRODUCT('FD inverse'!$A$26:$BH$26,'FD mesh'!$B$84:$BI$84,$E10:$BL10)+'FD inverse'!$A$26*$C11/Setup!$B$17+INDEX('FD inverse'!$A$26:$BH$26,1,'FD mesh'!$B$15+1)*Setup!$B$22</f>
        <v>15.0005179309193</v>
      </c>
      <c r="AC11" s="0" t="n">
        <f aca="false">SUMPRODUCT('FD inverse'!$A$27:$BH$27,'FD mesh'!$B$84:$BI$84,$E10:$BL10)+'FD inverse'!$A$27*$C11/Setup!$B$17+INDEX('FD inverse'!$A$27:$BH$27,1,'FD mesh'!$B$15+1)*Setup!$B$22</f>
        <v>15.0003442928149</v>
      </c>
      <c r="AD11" s="0" t="n">
        <f aca="false">SUMPRODUCT('FD inverse'!$A$28:$BH$28,'FD mesh'!$B$84:$BI$84,$E10:$BL10)+'FD inverse'!$A$28*$C11/Setup!$B$17+INDEX('FD inverse'!$A$28:$BH$28,1,'FD mesh'!$B$15+1)*Setup!$B$22</f>
        <v>15.0002217421971</v>
      </c>
      <c r="AE11" s="0" t="n">
        <f aca="false">SUMPRODUCT('FD inverse'!$A$29:$BH$29,'FD mesh'!$B$84:$BI$84,$E10:$BL10)+'FD inverse'!$A$29*$C11/Setup!$B$17+INDEX('FD inverse'!$A$29:$BH$29,1,'FD mesh'!$B$15+1)*Setup!$B$22</f>
        <v>15.0001325959083</v>
      </c>
      <c r="AF11" s="0" t="n">
        <f aca="false">SUMPRODUCT('FD inverse'!$A$30:$BH$30,'FD mesh'!$B$84:$BI$84,$E10:$BL10)+'FD inverse'!$A$30*$C11/Setup!$B$17+INDEX('FD inverse'!$A$30:$BH$30,1,'FD mesh'!$B$15+1)*Setup!$B$22</f>
        <v>15.0000636653162</v>
      </c>
      <c r="AG11" s="0" t="n">
        <f aca="false">SUMPRODUCT('FD inverse'!$A$31:$BH$31,'FD mesh'!$B$84:$BI$84,$E10:$BL10)+'FD inverse'!$A$31*$C11/Setup!$B$17+INDEX('FD inverse'!$A$31:$BH$31,1,'FD mesh'!$B$15+1)*Setup!$B$22</f>
        <v>15.0000045272324</v>
      </c>
      <c r="AH11" s="0" t="n">
        <f aca="false">SUMPRODUCT('FD inverse'!$A$32:$BH$32,'FD mesh'!$B$84:$BI$84,$E10:$BL10)+'FD inverse'!$A$32*$C11/Setup!$B$17+INDEX('FD inverse'!$A$32:$BH$32,1,'FD mesh'!$B$15+1)*Setup!$B$22</f>
        <v>15.0000026737858</v>
      </c>
      <c r="AI11" s="0" t="n">
        <f aca="false">SUMPRODUCT('FD inverse'!$A$33:$BH$33,'FD mesh'!$B$84:$BI$84,$E10:$BL10)+'FD inverse'!$A$33*$C11/Setup!$B$17+INDEX('FD inverse'!$A$33:$BH$33,1,'FD mesh'!$B$15+1)*Setup!$B$22</f>
        <v>15.000001571907</v>
      </c>
      <c r="AJ11" s="0" t="n">
        <f aca="false">SUMPRODUCT('FD inverse'!$A$34:$BH$34,'FD mesh'!$B$84:$BI$84,$E10:$BL10)+'FD inverse'!$A$34*$C11/Setup!$B$17+INDEX('FD inverse'!$A$34:$BH$34,1,'FD mesh'!$B$15+1)*Setup!$B$22</f>
        <v>15.0000009201121</v>
      </c>
      <c r="AK11" s="0" t="n">
        <f aca="false">SUMPRODUCT('FD inverse'!$A$35:$BH$35,'FD mesh'!$B$84:$BI$84,$E10:$BL10)+'FD inverse'!$A$35*$C11/Setup!$B$17+INDEX('FD inverse'!$A$35:$BH$35,1,'FD mesh'!$B$15+1)*Setup!$B$22</f>
        <v>15.0000005363887</v>
      </c>
      <c r="AL11" s="0" t="n">
        <f aca="false">SUMPRODUCT('FD inverse'!$A$36:$BH$36,'FD mesh'!$B$84:$BI$84,$E10:$BL10)+'FD inverse'!$A$36*$C11/Setup!$B$17+INDEX('FD inverse'!$A$36:$BH$36,1,'FD mesh'!$B$15+1)*Setup!$B$22</f>
        <v>15.0000003115181</v>
      </c>
      <c r="AM11" s="0" t="n">
        <f aca="false">SUMPRODUCT('FD inverse'!$A$37:$BH$37,'FD mesh'!$B$84:$BI$84,$E10:$BL10)+'FD inverse'!$A$37*$C11/Setup!$B$17+INDEX('FD inverse'!$A$37:$BH$37,1,'FD mesh'!$B$15+1)*Setup!$B$22</f>
        <v>15.0000001803407</v>
      </c>
      <c r="AN11" s="0" t="n">
        <f aca="false">SUMPRODUCT('FD inverse'!$A$38:$BH$38,'FD mesh'!$B$84:$BI$84,$E10:$BL10)+'FD inverse'!$A$38*$C11/Setup!$B$17+INDEX('FD inverse'!$A$38:$BH$38,1,'FD mesh'!$B$15+1)*Setup!$B$22</f>
        <v>15.0000001042025</v>
      </c>
      <c r="AO11" s="0" t="n">
        <f aca="false">SUMPRODUCT('FD inverse'!$A$39:$BH$39,'FD mesh'!$B$84:$BI$84,$E10:$BL10)+'FD inverse'!$A$39*$C11/Setup!$B$17+INDEX('FD inverse'!$A$39:$BH$39,1,'FD mesh'!$B$15+1)*Setup!$B$22</f>
        <v>15.0000000603124</v>
      </c>
      <c r="AP11" s="0" t="n">
        <f aca="false">SUMPRODUCT('FD inverse'!$A$40:$BH$40,'FD mesh'!$B$84:$BI$84,$E10:$BL10)+'FD inverse'!$A$40*$C11/Setup!$B$17+INDEX('FD inverse'!$A$40:$BH$40,1,'FD mesh'!$B$15+1)*Setup!$B$22</f>
        <v>15.0000000353373</v>
      </c>
      <c r="AQ11" s="0" t="n">
        <f aca="false">SUMPRODUCT('FD inverse'!$A$41:$BH$41,'FD mesh'!$B$84:$BI$84,$E10:$BL10)+'FD inverse'!$A$41*$C11/Setup!$B$17+INDEX('FD inverse'!$A$41:$BH$41,1,'FD mesh'!$B$15+1)*Setup!$B$22</f>
        <v>15.0000000215846</v>
      </c>
      <c r="AR11" s="0" t="n">
        <f aca="false">SUMPRODUCT('FD inverse'!$A$42:$BH$42,'FD mesh'!$B$84:$BI$84,$E10:$BL10)+'FD inverse'!$A$42*$C11/Setup!$B$17+INDEX('FD inverse'!$A$42:$BH$42,1,'FD mesh'!$B$15+1)*Setup!$B$22</f>
        <v>15.0000000147604</v>
      </c>
      <c r="AS11" s="0" t="n">
        <f aca="false">SUMPRODUCT('FD inverse'!$A$43:$BH$43,'FD mesh'!$B$84:$BI$84,$E10:$BL10)+'FD inverse'!$A$43*$C11/Setup!$B$17+INDEX('FD inverse'!$A$43:$BH$43,1,'FD mesh'!$B$15+1)*Setup!$B$22</f>
        <v>0</v>
      </c>
      <c r="AT11" s="0" t="n">
        <f aca="false">SUMPRODUCT('FD inverse'!$A$44:$BH$44,'FD mesh'!$B$84:$BI$84,$E10:$BL10)+'FD inverse'!$A$44*$C11/Setup!$B$17+INDEX('FD inverse'!$A$44:$BH$44,1,'FD mesh'!$B$15+1)*Setup!$B$22</f>
        <v>0</v>
      </c>
      <c r="AU11" s="0" t="n">
        <f aca="false">SUMPRODUCT('FD inverse'!$A$45:$BH$45,'FD mesh'!$B$84:$BI$84,$E10:$BL10)+'FD inverse'!$A$45*$C11/Setup!$B$17+INDEX('FD inverse'!$A$45:$BH$45,1,'FD mesh'!$B$15+1)*Setup!$B$22</f>
        <v>0</v>
      </c>
      <c r="AV11" s="0" t="n">
        <f aca="false">SUMPRODUCT('FD inverse'!$A$46:$BH$46,'FD mesh'!$B$84:$BI$84,$E10:$BL10)+'FD inverse'!$A$46*$C11/Setup!$B$17+INDEX('FD inverse'!$A$46:$BH$46,1,'FD mesh'!$B$15+1)*Setup!$B$22</f>
        <v>0</v>
      </c>
      <c r="AW11" s="0" t="n">
        <f aca="false">SUMPRODUCT('FD inverse'!$A$47:$BH$47,'FD mesh'!$B$84:$BI$84,$E10:$BL10)+'FD inverse'!$A$47*$C11/Setup!$B$17+INDEX('FD inverse'!$A$47:$BH$47,1,'FD mesh'!$B$15+1)*Setup!$B$22</f>
        <v>0</v>
      </c>
      <c r="AX11" s="0" t="n">
        <f aca="false">SUMPRODUCT('FD inverse'!$A$48:$BH$48,'FD mesh'!$B$84:$BI$84,$E10:$BL10)+'FD inverse'!$A$48*$C11/Setup!$B$17+INDEX('FD inverse'!$A$48:$BH$48,1,'FD mesh'!$B$15+1)*Setup!$B$22</f>
        <v>0</v>
      </c>
      <c r="AY11" s="0" t="n">
        <f aca="false">SUMPRODUCT('FD inverse'!$A$49:$BH$49,'FD mesh'!$B$84:$BI$84,$E10:$BL10)+'FD inverse'!$A$49*$C11/Setup!$B$17+INDEX('FD inverse'!$A$49:$BH$49,1,'FD mesh'!$B$15+1)*Setup!$B$22</f>
        <v>0</v>
      </c>
      <c r="AZ11" s="0" t="n">
        <f aca="false">SUMPRODUCT('FD inverse'!$A$50:$BH$50,'FD mesh'!$B$84:$BI$84,$E10:$BL10)+'FD inverse'!$A$50*$C11/Setup!$B$17+INDEX('FD inverse'!$A$50:$BH$50,1,'FD mesh'!$B$15+1)*Setup!$B$22</f>
        <v>0</v>
      </c>
      <c r="BA11" s="0" t="n">
        <f aca="false">SUMPRODUCT('FD inverse'!$A$51:$BH$51,'FD mesh'!$B$84:$BI$84,$E10:$BL10)+'FD inverse'!$A$51*$C11/Setup!$B$17+INDEX('FD inverse'!$A$51:$BH$51,1,'FD mesh'!$B$15+1)*Setup!$B$22</f>
        <v>0</v>
      </c>
      <c r="BB11" s="0" t="n">
        <f aca="false">SUMPRODUCT('FD inverse'!$A$52:$BH$52,'FD mesh'!$B$84:$BI$84,$E10:$BL10)+'FD inverse'!$A$52*$C11/Setup!$B$17+INDEX('FD inverse'!$A$52:$BH$52,1,'FD mesh'!$B$15+1)*Setup!$B$22</f>
        <v>0</v>
      </c>
      <c r="BC11" s="0" t="n">
        <f aca="false">SUMPRODUCT('FD inverse'!$A$53:$BH$53,'FD mesh'!$B$84:$BI$84,$E10:$BL10)+'FD inverse'!$A$53*$C11/Setup!$B$17+INDEX('FD inverse'!$A$53:$BH$53,1,'FD mesh'!$B$15+1)*Setup!$B$22</f>
        <v>0</v>
      </c>
      <c r="BD11" s="0" t="n">
        <f aca="false">SUMPRODUCT('FD inverse'!$A$54:$BH$54,'FD mesh'!$B$84:$BI$84,$E10:$BL10)+'FD inverse'!$A$54*$C11/Setup!$B$17+INDEX('FD inverse'!$A$54:$BH$54,1,'FD mesh'!$B$15+1)*Setup!$B$22</f>
        <v>0</v>
      </c>
      <c r="BE11" s="0" t="n">
        <f aca="false">SUMPRODUCT('FD inverse'!$A$55:$BH$55,'FD mesh'!$B$84:$BI$84,$E10:$BL10)+'FD inverse'!$A$55*$C11/Setup!$B$17+INDEX('FD inverse'!$A$55:$BH$55,1,'FD mesh'!$B$15+1)*Setup!$B$22</f>
        <v>0</v>
      </c>
      <c r="BF11" s="0" t="n">
        <f aca="false">SUMPRODUCT('FD inverse'!$A$56:$BH$56,'FD mesh'!$B$84:$BI$84,$E10:$BL10)+'FD inverse'!$A$56*$C11/Setup!$B$17+INDEX('FD inverse'!$A$56:$BH$56,1,'FD mesh'!$B$15+1)*Setup!$B$22</f>
        <v>0</v>
      </c>
      <c r="BG11" s="0" t="n">
        <f aca="false">SUMPRODUCT('FD inverse'!$A$57:$BH$57,'FD mesh'!$B$84:$BI$84,$E10:$BL10)+'FD inverse'!$A$57*$C11/Setup!$B$17+INDEX('FD inverse'!$A$57:$BH$57,1,'FD mesh'!$B$15+1)*Setup!$B$22</f>
        <v>0</v>
      </c>
      <c r="BH11" s="0" t="n">
        <f aca="false">SUMPRODUCT('FD inverse'!$A$58:$BH$58,'FD mesh'!$B$84:$BI$84,$E10:$BL10)+'FD inverse'!$A$58*$C11/Setup!$B$17+INDEX('FD inverse'!$A$58:$BH$58,1,'FD mesh'!$B$15+1)*Setup!$B$22</f>
        <v>0</v>
      </c>
      <c r="BI11" s="0" t="n">
        <f aca="false">SUMPRODUCT('FD inverse'!$A$59:$BH$59,'FD mesh'!$B$84:$BI$84,$E10:$BL10)+'FD inverse'!$A$59*$C11/Setup!$B$17+INDEX('FD inverse'!$A$59:$BH$59,1,'FD mesh'!$B$15+1)*Setup!$B$22</f>
        <v>0</v>
      </c>
      <c r="BJ11" s="0" t="n">
        <f aca="false">SUMPRODUCT('FD inverse'!$A$60:$BH$60,'FD mesh'!$B$84:$BI$84,$E10:$BL10)+'FD inverse'!$A$60*$C11/Setup!$B$17+INDEX('FD inverse'!$A$60:$BH$60,1,'FD mesh'!$B$15+1)*Setup!$B$22</f>
        <v>0</v>
      </c>
      <c r="BK11" s="0" t="n">
        <f aca="false">SUMPRODUCT('FD inverse'!$A$61:$BH$61,'FD mesh'!$B$84:$BI$84,$E10:$BL10)+'FD inverse'!$A$61*$C11/Setup!$B$17+INDEX('FD inverse'!$A$61:$BH$61,1,'FD mesh'!$B$15+1)*Setup!$B$22</f>
        <v>0</v>
      </c>
      <c r="BL11" s="0" t="n">
        <f aca="false">SUMPRODUCT('FD inverse'!$A$62:$BH$62,'FD mesh'!$B$84:$BI$84,$E10:$BL10)+'FD inverse'!$A$62*$C11/Setup!$B$17+INDEX('FD inverse'!$A$62:$BH$62,1,'FD mesh'!$B$15+1)*Setup!$B$22</f>
        <v>0</v>
      </c>
    </row>
    <row r="12" customFormat="false" ht="15" hidden="false" customHeight="false" outlineLevel="0" collapsed="false">
      <c r="A12" s="0" t="n">
        <v>7</v>
      </c>
      <c r="B12" s="0" t="n">
        <f aca="false">A12*Setup!$B$11/3600</f>
        <v>0.583333333333333</v>
      </c>
      <c r="C12" s="0" t="n">
        <f aca="false">Setup!$B$7+Setup!$B$8*COS(2*PI()*(B12-Setup!$B$9)/24)</f>
        <v>21.4963061112638</v>
      </c>
      <c r="D12" s="0" t="n">
        <f aca="false">(C12-E12)/Setup!$B$17</f>
        <v>20.9956503428911</v>
      </c>
      <c r="E12" s="0" t="n">
        <f aca="false">SUMPRODUCT('FD inverse'!$A$3:$BH$3,'FD mesh'!$B$84:$BI$84,$E11:$BL11)+'FD inverse'!$A$3*$C12/Setup!$B$17+INDEX('FD inverse'!$A$3:$BH$3,1,'FD mesh'!$B$15+1)*Setup!$B$22</f>
        <v>18.7668715666879</v>
      </c>
      <c r="F12" s="0" t="n">
        <f aca="false">SUMPRODUCT('FD inverse'!$A$4:$BH$4,'FD mesh'!$B$84:$BI$84,$E11:$BL11)+'FD inverse'!$A$4*$C12/Setup!$B$17+INDEX('FD inverse'!$A$4:$BH$4,1,'FD mesh'!$B$15+1)*Setup!$B$22</f>
        <v>18.1507100718838</v>
      </c>
      <c r="G12" s="0" t="n">
        <f aca="false">SUMPRODUCT('FD inverse'!$A$5:$BH$5,'FD mesh'!$B$84:$BI$84,$E11:$BL11)+'FD inverse'!$A$5*$C12/Setup!$B$17+INDEX('FD inverse'!$A$5:$BH$5,1,'FD mesh'!$B$15+1)*Setup!$B$22</f>
        <v>17.5600198269567</v>
      </c>
      <c r="H12" s="0" t="n">
        <f aca="false">SUMPRODUCT('FD inverse'!$A$6:$BH$6,'FD mesh'!$B$84:$BI$84,$E11:$BL11)+'FD inverse'!$A$6*$C12/Setup!$B$17+INDEX('FD inverse'!$A$6:$BH$6,1,'FD mesh'!$B$15+1)*Setup!$B$22</f>
        <v>15.6211898066875</v>
      </c>
      <c r="I12" s="0" t="n">
        <f aca="false">SUMPRODUCT('FD inverse'!$A$7:$BH$7,'FD mesh'!$B$84:$BI$84,$E11:$BL11)+'FD inverse'!$A$7*$C12/Setup!$B$17+INDEX('FD inverse'!$A$7:$BH$7,1,'FD mesh'!$B$15+1)*Setup!$B$22</f>
        <v>15.4660531375805</v>
      </c>
      <c r="J12" s="0" t="n">
        <f aca="false">SUMPRODUCT('FD inverse'!$A$8:$BH$8,'FD mesh'!$B$84:$BI$84,$E11:$BL11)+'FD inverse'!$A$8*$C12/Setup!$B$17+INDEX('FD inverse'!$A$8:$BH$8,1,'FD mesh'!$B$15+1)*Setup!$B$22</f>
        <v>15.3421742663963</v>
      </c>
      <c r="K12" s="0" t="n">
        <f aca="false">SUMPRODUCT('FD inverse'!$A$9:$BH$9,'FD mesh'!$B$84:$BI$84,$E11:$BL11)+'FD inverse'!$A$9*$C12/Setup!$B$17+INDEX('FD inverse'!$A$9:$BH$9,1,'FD mesh'!$B$15+1)*Setup!$B$22</f>
        <v>15.2462385900579</v>
      </c>
      <c r="L12" s="0" t="n">
        <f aca="false">SUMPRODUCT('FD inverse'!$A$10:$BH$10,'FD mesh'!$B$84:$BI$84,$E11:$BL11)+'FD inverse'!$A$10*$C12/Setup!$B$17+INDEX('FD inverse'!$A$10:$BH$10,1,'FD mesh'!$B$15+1)*Setup!$B$22</f>
        <v>15.1740634996863</v>
      </c>
      <c r="M12" s="0" t="n">
        <f aca="false">SUMPRODUCT('FD inverse'!$A$11:$BH$11,'FD mesh'!$B$84:$BI$84,$E11:$BL11)+'FD inverse'!$A$11*$C12/Setup!$B$17+INDEX('FD inverse'!$A$11:$BH$11,1,'FD mesh'!$B$15+1)*Setup!$B$22</f>
        <v>15.1212845934425</v>
      </c>
      <c r="N12" s="0" t="n">
        <f aca="false">SUMPRODUCT('FD inverse'!$A$12:$BH$12,'FD mesh'!$B$84:$BI$84,$E11:$BL11)+'FD inverse'!$A$12*$C12/Setup!$B$17+INDEX('FD inverse'!$A$12:$BH$12,1,'FD mesh'!$B$15+1)*Setup!$B$22</f>
        <v>15.0838435920271</v>
      </c>
      <c r="O12" s="0" t="n">
        <f aca="false">SUMPRODUCT('FD inverse'!$A$13:$BH$13,'FD mesh'!$B$84:$BI$84,$E11:$BL11)+'FD inverse'!$A$13*$C12/Setup!$B$17+INDEX('FD inverse'!$A$13:$BH$13,1,'FD mesh'!$B$15+1)*Setup!$B$22</f>
        <v>15.0582820108555</v>
      </c>
      <c r="P12" s="0" t="n">
        <f aca="false">SUMPRODUCT('FD inverse'!$A$14:$BH$14,'FD mesh'!$B$84:$BI$84,$E11:$BL11)+'FD inverse'!$A$14*$C12/Setup!$B$17+INDEX('FD inverse'!$A$14:$BH$14,1,'FD mesh'!$B$15+1)*Setup!$B$22</f>
        <v>15.0418817661364</v>
      </c>
      <c r="Q12" s="0" t="n">
        <f aca="false">SUMPRODUCT('FD inverse'!$A$15:$BH$15,'FD mesh'!$B$84:$BI$84,$E11:$BL11)+'FD inverse'!$A$15*$C12/Setup!$B$17+INDEX('FD inverse'!$A$15:$BH$15,1,'FD mesh'!$B$15+1)*Setup!$B$22</f>
        <v>15.0327060171846</v>
      </c>
      <c r="R12" s="0" t="n">
        <f aca="false">SUMPRODUCT('FD inverse'!$A$16:$BH$16,'FD mesh'!$B$84:$BI$84,$E11:$BL11)+'FD inverse'!$A$16*$C12/Setup!$B$17+INDEX('FD inverse'!$A$16:$BH$16,1,'FD mesh'!$B$15+1)*Setup!$B$22</f>
        <v>15.0295895857779</v>
      </c>
      <c r="S12" s="0" t="n">
        <f aca="false">SUMPRODUCT('FD inverse'!$A$17:$BH$17,'FD mesh'!$B$84:$BI$84,$E11:$BL11)+'FD inverse'!$A$17*$C12/Setup!$B$17+INDEX('FD inverse'!$A$17:$BH$17,1,'FD mesh'!$B$15+1)*Setup!$B$22</f>
        <v>15.021478148249</v>
      </c>
      <c r="T12" s="0" t="n">
        <f aca="false">SUMPRODUCT('FD inverse'!$A$18:$BH$18,'FD mesh'!$B$84:$BI$84,$E11:$BL11)+'FD inverse'!$A$18*$C12/Setup!$B$17+INDEX('FD inverse'!$A$18:$BH$18,1,'FD mesh'!$B$15+1)*Setup!$B$22</f>
        <v>15.0154996089726</v>
      </c>
      <c r="U12" s="0" t="n">
        <f aca="false">SUMPRODUCT('FD inverse'!$A$19:$BH$19,'FD mesh'!$B$84:$BI$84,$E11:$BL11)+'FD inverse'!$A$19*$C12/Setup!$B$17+INDEX('FD inverse'!$A$19:$BH$19,1,'FD mesh'!$B$15+1)*Setup!$B$22</f>
        <v>15.0111229854994</v>
      </c>
      <c r="V12" s="0" t="n">
        <f aca="false">SUMPRODUCT('FD inverse'!$A$20:$BH$20,'FD mesh'!$B$84:$BI$84,$E11:$BL11)+'FD inverse'!$A$20*$C12/Setup!$B$17+INDEX('FD inverse'!$A$20:$BH$20,1,'FD mesh'!$B$15+1)*Setup!$B$22</f>
        <v>15.0079395442726</v>
      </c>
      <c r="W12" s="0" t="n">
        <f aca="false">SUMPRODUCT('FD inverse'!$A$21:$BH$21,'FD mesh'!$B$84:$BI$84,$E11:$BL11)+'FD inverse'!$A$21*$C12/Setup!$B$17+INDEX('FD inverse'!$A$21:$BH$21,1,'FD mesh'!$B$15+1)*Setup!$B$22</f>
        <v>15.0056379110718</v>
      </c>
      <c r="X12" s="0" t="n">
        <f aca="false">SUMPRODUCT('FD inverse'!$A$22:$BH$22,'FD mesh'!$B$84:$BI$84,$E11:$BL11)+'FD inverse'!$A$22*$C12/Setup!$B$17+INDEX('FD inverse'!$A$22:$BH$22,1,'FD mesh'!$B$15+1)*Setup!$B$22</f>
        <v>15.0039831299323</v>
      </c>
      <c r="Y12" s="0" t="n">
        <f aca="false">SUMPRODUCT('FD inverse'!$A$23:$BH$23,'FD mesh'!$B$84:$BI$84,$E11:$BL11)+'FD inverse'!$A$23*$C12/Setup!$B$17+INDEX('FD inverse'!$A$23:$BH$23,1,'FD mesh'!$B$15+1)*Setup!$B$22</f>
        <v>15.0027994398271</v>
      </c>
      <c r="Z12" s="0" t="n">
        <f aca="false">SUMPRODUCT('FD inverse'!$A$24:$BH$24,'FD mesh'!$B$84:$BI$84,$E11:$BL11)+'FD inverse'!$A$24*$C12/Setup!$B$17+INDEX('FD inverse'!$A$24:$BH$24,1,'FD mesh'!$B$15+1)*Setup!$B$22</f>
        <v>15.0019563761842</v>
      </c>
      <c r="AA12" s="0" t="n">
        <f aca="false">SUMPRODUCT('FD inverse'!$A$25:$BH$25,'FD mesh'!$B$84:$BI$84,$E11:$BL11)+'FD inverse'!$A$25*$C12/Setup!$B$17+INDEX('FD inverse'!$A$25:$BH$25,1,'FD mesh'!$B$15+1)*Setup!$B$22</f>
        <v>15.0013577334793</v>
      </c>
      <c r="AB12" s="0" t="n">
        <f aca="false">SUMPRODUCT('FD inverse'!$A$26:$BH$26,'FD mesh'!$B$84:$BI$84,$E11:$BL11)+'FD inverse'!$A$26*$C12/Setup!$B$17+INDEX('FD inverse'!$A$26:$BH$26,1,'FD mesh'!$B$15+1)*Setup!$B$22</f>
        <v>15.00093291474</v>
      </c>
      <c r="AC12" s="0" t="n">
        <f aca="false">SUMPRODUCT('FD inverse'!$A$27:$BH$27,'FD mesh'!$B$84:$BI$84,$E11:$BL11)+'FD inverse'!$A$27*$C12/Setup!$B$17+INDEX('FD inverse'!$A$27:$BH$27,1,'FD mesh'!$B$15+1)*Setup!$B$22</f>
        <v>15.0006302198108</v>
      </c>
      <c r="AD12" s="0" t="n">
        <f aca="false">SUMPRODUCT('FD inverse'!$A$28:$BH$28,'FD mesh'!$B$84:$BI$84,$E11:$BL11)+'FD inverse'!$A$28*$C12/Setup!$B$17+INDEX('FD inverse'!$A$28:$BH$28,1,'FD mesh'!$B$15+1)*Setup!$B$22</f>
        <v>15.0004116691118</v>
      </c>
      <c r="AE12" s="0" t="n">
        <f aca="false">SUMPRODUCT('FD inverse'!$A$29:$BH$29,'FD mesh'!$B$84:$BI$84,$E11:$BL11)+'FD inverse'!$A$29*$C12/Setup!$B$17+INDEX('FD inverse'!$A$29:$BH$29,1,'FD mesh'!$B$15+1)*Setup!$B$22</f>
        <v>15.0002490111906</v>
      </c>
      <c r="AF12" s="0" t="n">
        <f aca="false">SUMPRODUCT('FD inverse'!$A$30:$BH$30,'FD mesh'!$B$84:$BI$84,$E11:$BL11)+'FD inverse'!$A$30*$C12/Setup!$B$17+INDEX('FD inverse'!$A$30:$BH$30,1,'FD mesh'!$B$15+1)*Setup!$B$22</f>
        <v>15.0001206126239</v>
      </c>
      <c r="AG12" s="0" t="n">
        <f aca="false">SUMPRODUCT('FD inverse'!$A$31:$BH$31,'FD mesh'!$B$84:$BI$84,$E11:$BL11)+'FD inverse'!$A$31*$C12/Setup!$B$17+INDEX('FD inverse'!$A$31:$BH$31,1,'FD mesh'!$B$15+1)*Setup!$B$22</f>
        <v>15.0000089728362</v>
      </c>
      <c r="AH12" s="0" t="n">
        <f aca="false">SUMPRODUCT('FD inverse'!$A$32:$BH$32,'FD mesh'!$B$84:$BI$84,$E11:$BL11)+'FD inverse'!$A$32*$C12/Setup!$B$17+INDEX('FD inverse'!$A$32:$BH$32,1,'FD mesh'!$B$15+1)*Setup!$B$22</f>
        <v>15.0000054201623</v>
      </c>
      <c r="AI12" s="0" t="n">
        <f aca="false">SUMPRODUCT('FD inverse'!$A$33:$BH$33,'FD mesh'!$B$84:$BI$84,$E11:$BL11)+'FD inverse'!$A$33*$C12/Setup!$B$17+INDEX('FD inverse'!$A$33:$BH$33,1,'FD mesh'!$B$15+1)*Setup!$B$22</f>
        <v>15.0000032577674</v>
      </c>
      <c r="AJ12" s="0" t="n">
        <f aca="false">SUMPRODUCT('FD inverse'!$A$34:$BH$34,'FD mesh'!$B$84:$BI$84,$E11:$BL11)+'FD inverse'!$A$34*$C12/Setup!$B$17+INDEX('FD inverse'!$A$34:$BH$34,1,'FD mesh'!$B$15+1)*Setup!$B$22</f>
        <v>15.0000019487938</v>
      </c>
      <c r="AK12" s="0" t="n">
        <f aca="false">SUMPRODUCT('FD inverse'!$A$35:$BH$35,'FD mesh'!$B$84:$BI$84,$E11:$BL11)+'FD inverse'!$A$35*$C12/Setup!$B$17+INDEX('FD inverse'!$A$35:$BH$35,1,'FD mesh'!$B$15+1)*Setup!$B$22</f>
        <v>15.0000011605626</v>
      </c>
      <c r="AL12" s="0" t="n">
        <f aca="false">SUMPRODUCT('FD inverse'!$A$36:$BH$36,'FD mesh'!$B$84:$BI$84,$E11:$BL11)+'FD inverse'!$A$36*$C12/Setup!$B$17+INDEX('FD inverse'!$A$36:$BH$36,1,'FD mesh'!$B$15+1)*Setup!$B$22</f>
        <v>15.0000006883026</v>
      </c>
      <c r="AM12" s="0" t="n">
        <f aca="false">SUMPRODUCT('FD inverse'!$A$37:$BH$37,'FD mesh'!$B$84:$BI$84,$E11:$BL11)+'FD inverse'!$A$37*$C12/Setup!$B$17+INDEX('FD inverse'!$A$37:$BH$37,1,'FD mesh'!$B$15+1)*Setup!$B$22</f>
        <v>15.0000004067796</v>
      </c>
      <c r="AN12" s="0" t="n">
        <f aca="false">SUMPRODUCT('FD inverse'!$A$38:$BH$38,'FD mesh'!$B$84:$BI$84,$E11:$BL11)+'FD inverse'!$A$38*$C12/Setup!$B$17+INDEX('FD inverse'!$A$38:$BH$38,1,'FD mesh'!$B$15+1)*Setup!$B$22</f>
        <v>15.0000002398851</v>
      </c>
      <c r="AO12" s="0" t="n">
        <f aca="false">SUMPRODUCT('FD inverse'!$A$39:$BH$39,'FD mesh'!$B$84:$BI$84,$E11:$BL11)+'FD inverse'!$A$39*$C12/Setup!$B$17+INDEX('FD inverse'!$A$39:$BH$39,1,'FD mesh'!$B$15+1)*Setup!$B$22</f>
        <v>15.0000001416764</v>
      </c>
      <c r="AP12" s="0" t="n">
        <f aca="false">SUMPRODUCT('FD inverse'!$A$40:$BH$40,'FD mesh'!$B$84:$BI$84,$E11:$BL11)+'FD inverse'!$A$40*$C12/Setup!$B$17+INDEX('FD inverse'!$A$40:$BH$40,1,'FD mesh'!$B$15+1)*Setup!$B$22</f>
        <v>15.000000084656</v>
      </c>
      <c r="AQ12" s="0" t="n">
        <f aca="false">SUMPRODUCT('FD inverse'!$A$41:$BH$41,'FD mesh'!$B$84:$BI$84,$E11:$BL11)+'FD inverse'!$A$41*$C12/Setup!$B$17+INDEX('FD inverse'!$A$41:$BH$41,1,'FD mesh'!$B$15+1)*Setup!$B$22</f>
        <v>15.0000000526018</v>
      </c>
      <c r="AR12" s="0" t="n">
        <f aca="false">SUMPRODUCT('FD inverse'!$A$42:$BH$42,'FD mesh'!$B$84:$BI$84,$E11:$BL11)+'FD inverse'!$A$42*$C12/Setup!$B$17+INDEX('FD inverse'!$A$42:$BH$42,1,'FD mesh'!$B$15+1)*Setup!$B$22</f>
        <v>15.0000000362494</v>
      </c>
      <c r="AS12" s="0" t="n">
        <f aca="false">SUMPRODUCT('FD inverse'!$A$43:$BH$43,'FD mesh'!$B$84:$BI$84,$E11:$BL11)+'FD inverse'!$A$43*$C12/Setup!$B$17+INDEX('FD inverse'!$A$43:$BH$43,1,'FD mesh'!$B$15+1)*Setup!$B$22</f>
        <v>0</v>
      </c>
      <c r="AT12" s="0" t="n">
        <f aca="false">SUMPRODUCT('FD inverse'!$A$44:$BH$44,'FD mesh'!$B$84:$BI$84,$E11:$BL11)+'FD inverse'!$A$44*$C12/Setup!$B$17+INDEX('FD inverse'!$A$44:$BH$44,1,'FD mesh'!$B$15+1)*Setup!$B$22</f>
        <v>0</v>
      </c>
      <c r="AU12" s="0" t="n">
        <f aca="false">SUMPRODUCT('FD inverse'!$A$45:$BH$45,'FD mesh'!$B$84:$BI$84,$E11:$BL11)+'FD inverse'!$A$45*$C12/Setup!$B$17+INDEX('FD inverse'!$A$45:$BH$45,1,'FD mesh'!$B$15+1)*Setup!$B$22</f>
        <v>0</v>
      </c>
      <c r="AV12" s="0" t="n">
        <f aca="false">SUMPRODUCT('FD inverse'!$A$46:$BH$46,'FD mesh'!$B$84:$BI$84,$E11:$BL11)+'FD inverse'!$A$46*$C12/Setup!$B$17+INDEX('FD inverse'!$A$46:$BH$46,1,'FD mesh'!$B$15+1)*Setup!$B$22</f>
        <v>0</v>
      </c>
      <c r="AW12" s="0" t="n">
        <f aca="false">SUMPRODUCT('FD inverse'!$A$47:$BH$47,'FD mesh'!$B$84:$BI$84,$E11:$BL11)+'FD inverse'!$A$47*$C12/Setup!$B$17+INDEX('FD inverse'!$A$47:$BH$47,1,'FD mesh'!$B$15+1)*Setup!$B$22</f>
        <v>0</v>
      </c>
      <c r="AX12" s="0" t="n">
        <f aca="false">SUMPRODUCT('FD inverse'!$A$48:$BH$48,'FD mesh'!$B$84:$BI$84,$E11:$BL11)+'FD inverse'!$A$48*$C12/Setup!$B$17+INDEX('FD inverse'!$A$48:$BH$48,1,'FD mesh'!$B$15+1)*Setup!$B$22</f>
        <v>0</v>
      </c>
      <c r="AY12" s="0" t="n">
        <f aca="false">SUMPRODUCT('FD inverse'!$A$49:$BH$49,'FD mesh'!$B$84:$BI$84,$E11:$BL11)+'FD inverse'!$A$49*$C12/Setup!$B$17+INDEX('FD inverse'!$A$49:$BH$49,1,'FD mesh'!$B$15+1)*Setup!$B$22</f>
        <v>0</v>
      </c>
      <c r="AZ12" s="0" t="n">
        <f aca="false">SUMPRODUCT('FD inverse'!$A$50:$BH$50,'FD mesh'!$B$84:$BI$84,$E11:$BL11)+'FD inverse'!$A$50*$C12/Setup!$B$17+INDEX('FD inverse'!$A$50:$BH$50,1,'FD mesh'!$B$15+1)*Setup!$B$22</f>
        <v>0</v>
      </c>
      <c r="BA12" s="0" t="n">
        <f aca="false">SUMPRODUCT('FD inverse'!$A$51:$BH$51,'FD mesh'!$B$84:$BI$84,$E11:$BL11)+'FD inverse'!$A$51*$C12/Setup!$B$17+INDEX('FD inverse'!$A$51:$BH$51,1,'FD mesh'!$B$15+1)*Setup!$B$22</f>
        <v>0</v>
      </c>
      <c r="BB12" s="0" t="n">
        <f aca="false">SUMPRODUCT('FD inverse'!$A$52:$BH$52,'FD mesh'!$B$84:$BI$84,$E11:$BL11)+'FD inverse'!$A$52*$C12/Setup!$B$17+INDEX('FD inverse'!$A$52:$BH$52,1,'FD mesh'!$B$15+1)*Setup!$B$22</f>
        <v>0</v>
      </c>
      <c r="BC12" s="0" t="n">
        <f aca="false">SUMPRODUCT('FD inverse'!$A$53:$BH$53,'FD mesh'!$B$84:$BI$84,$E11:$BL11)+'FD inverse'!$A$53*$C12/Setup!$B$17+INDEX('FD inverse'!$A$53:$BH$53,1,'FD mesh'!$B$15+1)*Setup!$B$22</f>
        <v>0</v>
      </c>
      <c r="BD12" s="0" t="n">
        <f aca="false">SUMPRODUCT('FD inverse'!$A$54:$BH$54,'FD mesh'!$B$84:$BI$84,$E11:$BL11)+'FD inverse'!$A$54*$C12/Setup!$B$17+INDEX('FD inverse'!$A$54:$BH$54,1,'FD mesh'!$B$15+1)*Setup!$B$22</f>
        <v>0</v>
      </c>
      <c r="BE12" s="0" t="n">
        <f aca="false">SUMPRODUCT('FD inverse'!$A$55:$BH$55,'FD mesh'!$B$84:$BI$84,$E11:$BL11)+'FD inverse'!$A$55*$C12/Setup!$B$17+INDEX('FD inverse'!$A$55:$BH$55,1,'FD mesh'!$B$15+1)*Setup!$B$22</f>
        <v>0</v>
      </c>
      <c r="BF12" s="0" t="n">
        <f aca="false">SUMPRODUCT('FD inverse'!$A$56:$BH$56,'FD mesh'!$B$84:$BI$84,$E11:$BL11)+'FD inverse'!$A$56*$C12/Setup!$B$17+INDEX('FD inverse'!$A$56:$BH$56,1,'FD mesh'!$B$15+1)*Setup!$B$22</f>
        <v>0</v>
      </c>
      <c r="BG12" s="0" t="n">
        <f aca="false">SUMPRODUCT('FD inverse'!$A$57:$BH$57,'FD mesh'!$B$84:$BI$84,$E11:$BL11)+'FD inverse'!$A$57*$C12/Setup!$B$17+INDEX('FD inverse'!$A$57:$BH$57,1,'FD mesh'!$B$15+1)*Setup!$B$22</f>
        <v>0</v>
      </c>
      <c r="BH12" s="0" t="n">
        <f aca="false">SUMPRODUCT('FD inverse'!$A$58:$BH$58,'FD mesh'!$B$84:$BI$84,$E11:$BL11)+'FD inverse'!$A$58*$C12/Setup!$B$17+INDEX('FD inverse'!$A$58:$BH$58,1,'FD mesh'!$B$15+1)*Setup!$B$22</f>
        <v>0</v>
      </c>
      <c r="BI12" s="0" t="n">
        <f aca="false">SUMPRODUCT('FD inverse'!$A$59:$BH$59,'FD mesh'!$B$84:$BI$84,$E11:$BL11)+'FD inverse'!$A$59*$C12/Setup!$B$17+INDEX('FD inverse'!$A$59:$BH$59,1,'FD mesh'!$B$15+1)*Setup!$B$22</f>
        <v>0</v>
      </c>
      <c r="BJ12" s="0" t="n">
        <f aca="false">SUMPRODUCT('FD inverse'!$A$60:$BH$60,'FD mesh'!$B$84:$BI$84,$E11:$BL11)+'FD inverse'!$A$60*$C12/Setup!$B$17+INDEX('FD inverse'!$A$60:$BH$60,1,'FD mesh'!$B$15+1)*Setup!$B$22</f>
        <v>0</v>
      </c>
      <c r="BK12" s="0" t="n">
        <f aca="false">SUMPRODUCT('FD inverse'!$A$61:$BH$61,'FD mesh'!$B$84:$BI$84,$E11:$BL11)+'FD inverse'!$A$61*$C12/Setup!$B$17+INDEX('FD inverse'!$A$61:$BH$61,1,'FD mesh'!$B$15+1)*Setup!$B$22</f>
        <v>0</v>
      </c>
      <c r="BL12" s="0" t="n">
        <f aca="false">SUMPRODUCT('FD inverse'!$A$62:$BH$62,'FD mesh'!$B$84:$BI$84,$E11:$BL11)+'FD inverse'!$A$62*$C12/Setup!$B$17+INDEX('FD inverse'!$A$62:$BH$62,1,'FD mesh'!$B$15+1)*Setup!$B$22</f>
        <v>0</v>
      </c>
    </row>
    <row r="13" customFormat="false" ht="15" hidden="false" customHeight="false" outlineLevel="0" collapsed="false">
      <c r="A13" s="0" t="n">
        <v>8</v>
      </c>
      <c r="B13" s="0" t="n">
        <f aca="false">A13*Setup!$B$11/3600</f>
        <v>0.666666666666667</v>
      </c>
      <c r="C13" s="0" t="n">
        <f aca="false">Setup!$B$7+Setup!$B$8*COS(2*PI()*(B13-Setup!$B$9)/24)</f>
        <v>21.4288495612538</v>
      </c>
      <c r="D13" s="0" t="n">
        <f aca="false">(C13-E13)/Setup!$B$17</f>
        <v>20.3179565581786</v>
      </c>
      <c r="E13" s="0" t="n">
        <f aca="false">SUMPRODUCT('FD inverse'!$A$3:$BH$3,'FD mesh'!$B$84:$BI$84,$E12:$BL12)+'FD inverse'!$A$3*$C13/Setup!$B$17+INDEX('FD inverse'!$A$3:$BH$3,1,'FD mesh'!$B$15+1)*Setup!$B$22</f>
        <v>18.7875152086906</v>
      </c>
      <c r="F13" s="0" t="n">
        <f aca="false">SUMPRODUCT('FD inverse'!$A$4:$BH$4,'FD mesh'!$B$84:$BI$84,$E12:$BL12)+'FD inverse'!$A$4*$C13/Setup!$B$17+INDEX('FD inverse'!$A$4:$BH$4,1,'FD mesh'!$B$15+1)*Setup!$B$22</f>
        <v>18.1872940776814</v>
      </c>
      <c r="G13" s="0" t="n">
        <f aca="false">SUMPRODUCT('FD inverse'!$A$5:$BH$5,'FD mesh'!$B$84:$BI$84,$E12:$BL12)+'FD inverse'!$A$5*$C13/Setup!$B$17+INDEX('FD inverse'!$A$5:$BH$5,1,'FD mesh'!$B$15+1)*Setup!$B$22</f>
        <v>17.6029514214108</v>
      </c>
      <c r="H13" s="0" t="n">
        <f aca="false">SUMPRODUCT('FD inverse'!$A$6:$BH$6,'FD mesh'!$B$84:$BI$84,$E12:$BL12)+'FD inverse'!$A$6*$C13/Setup!$B$17+INDEX('FD inverse'!$A$6:$BH$6,1,'FD mesh'!$B$15+1)*Setup!$B$22</f>
        <v>15.6708643839643</v>
      </c>
      <c r="I13" s="0" t="n">
        <f aca="false">SUMPRODUCT('FD inverse'!$A$7:$BH$7,'FD mesh'!$B$84:$BI$84,$E12:$BL12)+'FD inverse'!$A$7*$C13/Setup!$B$17+INDEX('FD inverse'!$A$7:$BH$7,1,'FD mesh'!$B$15+1)*Setup!$B$22</f>
        <v>15.5145364978412</v>
      </c>
      <c r="J13" s="0" t="n">
        <f aca="false">SUMPRODUCT('FD inverse'!$A$8:$BH$8,'FD mesh'!$B$84:$BI$84,$E12:$BL12)+'FD inverse'!$A$8*$C13/Setup!$B$17+INDEX('FD inverse'!$A$8:$BH$8,1,'FD mesh'!$B$15+1)*Setup!$B$22</f>
        <v>15.3868123640843</v>
      </c>
      <c r="K13" s="0" t="n">
        <f aca="false">SUMPRODUCT('FD inverse'!$A$9:$BH$9,'FD mesh'!$B$84:$BI$84,$E12:$BL12)+'FD inverse'!$A$9*$C13/Setup!$B$17+INDEX('FD inverse'!$A$9:$BH$9,1,'FD mesh'!$B$15+1)*Setup!$B$22</f>
        <v>15.2854233912052</v>
      </c>
      <c r="L13" s="0" t="n">
        <f aca="false">SUMPRODUCT('FD inverse'!$A$10:$BH$10,'FD mesh'!$B$84:$BI$84,$E12:$BL12)+'FD inverse'!$A$10*$C13/Setup!$B$17+INDEX('FD inverse'!$A$10:$BH$10,1,'FD mesh'!$B$15+1)*Setup!$B$22</f>
        <v>15.2071522951092</v>
      </c>
      <c r="M13" s="0" t="n">
        <f aca="false">SUMPRODUCT('FD inverse'!$A$11:$BH$11,'FD mesh'!$B$84:$BI$84,$E12:$BL12)+'FD inverse'!$A$11*$C13/Setup!$B$17+INDEX('FD inverse'!$A$11:$BH$11,1,'FD mesh'!$B$15+1)*Setup!$B$22</f>
        <v>15.1484026122421</v>
      </c>
      <c r="N13" s="0" t="n">
        <f aca="false">SUMPRODUCT('FD inverse'!$A$12:$BH$12,'FD mesh'!$B$84:$BI$84,$E12:$BL12)+'FD inverse'!$A$12*$C13/Setup!$B$17+INDEX('FD inverse'!$A$12:$BH$12,1,'FD mesh'!$B$15+1)*Setup!$B$22</f>
        <v>15.1056517605251</v>
      </c>
      <c r="O13" s="0" t="n">
        <f aca="false">SUMPRODUCT('FD inverse'!$A$13:$BH$13,'FD mesh'!$B$84:$BI$84,$E12:$BL12)+'FD inverse'!$A$13*$C13/Setup!$B$17+INDEX('FD inverse'!$A$13:$BH$13,1,'FD mesh'!$B$15+1)*Setup!$B$22</f>
        <v>15.0757670849132</v>
      </c>
      <c r="P13" s="0" t="n">
        <f aca="false">SUMPRODUCT('FD inverse'!$A$14:$BH$14,'FD mesh'!$B$84:$BI$84,$E12:$BL12)+'FD inverse'!$A$14*$C13/Setup!$B$17+INDEX('FD inverse'!$A$14:$BH$14,1,'FD mesh'!$B$15+1)*Setup!$B$22</f>
        <v>15.0561980872114</v>
      </c>
      <c r="Q13" s="0" t="n">
        <f aca="false">SUMPRODUCT('FD inverse'!$A$15:$BH$15,'FD mesh'!$B$84:$BI$84,$E12:$BL12)+'FD inverse'!$A$15*$C13/Setup!$B$17+INDEX('FD inverse'!$A$15:$BH$15,1,'FD mesh'!$B$15+1)*Setup!$B$22</f>
        <v>15.0450752966334</v>
      </c>
      <c r="R13" s="0" t="n">
        <f aca="false">SUMPRODUCT('FD inverse'!$A$16:$BH$16,'FD mesh'!$B$84:$BI$84,$E12:$BL12)+'FD inverse'!$A$16*$C13/Setup!$B$17+INDEX('FD inverse'!$A$16:$BH$16,1,'FD mesh'!$B$15+1)*Setup!$B$22</f>
        <v>15.0412500160549</v>
      </c>
      <c r="S13" s="0" t="n">
        <f aca="false">SUMPRODUCT('FD inverse'!$A$17:$BH$17,'FD mesh'!$B$84:$BI$84,$E12:$BL12)+'FD inverse'!$A$17*$C13/Setup!$B$17+INDEX('FD inverse'!$A$17:$BH$17,1,'FD mesh'!$B$15+1)*Setup!$B$22</f>
        <v>15.0305155661826</v>
      </c>
      <c r="T13" s="0" t="n">
        <f aca="false">SUMPRODUCT('FD inverse'!$A$18:$BH$18,'FD mesh'!$B$84:$BI$84,$E12:$BL12)+'FD inverse'!$A$18*$C13/Setup!$B$17+INDEX('FD inverse'!$A$18:$BH$18,1,'FD mesh'!$B$15+1)*Setup!$B$22</f>
        <v>15.0224406993022</v>
      </c>
      <c r="U13" s="0" t="n">
        <f aca="false">SUMPRODUCT('FD inverse'!$A$19:$BH$19,'FD mesh'!$B$84:$BI$84,$E12:$BL12)+'FD inverse'!$A$19*$C13/Setup!$B$17+INDEX('FD inverse'!$A$19:$BH$19,1,'FD mesh'!$B$15+1)*Setup!$B$22</f>
        <v>15.0164084961473</v>
      </c>
      <c r="V13" s="0" t="n">
        <f aca="false">SUMPRODUCT('FD inverse'!$A$20:$BH$20,'FD mesh'!$B$84:$BI$84,$E12:$BL12)+'FD inverse'!$A$20*$C13/Setup!$B$17+INDEX('FD inverse'!$A$20:$BH$20,1,'FD mesh'!$B$15+1)*Setup!$B$22</f>
        <v>15.0119317432689</v>
      </c>
      <c r="W13" s="0" t="n">
        <f aca="false">SUMPRODUCT('FD inverse'!$A$21:$BH$21,'FD mesh'!$B$84:$BI$84,$E12:$BL12)+'FD inverse'!$A$21*$C13/Setup!$B$17+INDEX('FD inverse'!$A$21:$BH$21,1,'FD mesh'!$B$15+1)*Setup!$B$22</f>
        <v>15.0086298375236</v>
      </c>
      <c r="X13" s="0" t="n">
        <f aca="false">SUMPRODUCT('FD inverse'!$A$22:$BH$22,'FD mesh'!$B$84:$BI$84,$E12:$BL12)+'FD inverse'!$A$22*$C13/Setup!$B$17+INDEX('FD inverse'!$A$22:$BH$22,1,'FD mesh'!$B$15+1)*Setup!$B$22</f>
        <v>15.0062084129913</v>
      </c>
      <c r="Y13" s="0" t="n">
        <f aca="false">SUMPRODUCT('FD inverse'!$A$23:$BH$23,'FD mesh'!$B$84:$BI$84,$E12:$BL12)+'FD inverse'!$A$23*$C13/Setup!$B$17+INDEX('FD inverse'!$A$23:$BH$23,1,'FD mesh'!$B$15+1)*Setup!$B$22</f>
        <v>15.0044418574735</v>
      </c>
      <c r="Z13" s="0" t="n">
        <f aca="false">SUMPRODUCT('FD inverse'!$A$24:$BH$24,'FD mesh'!$B$84:$BI$84,$E12:$BL12)+'FD inverse'!$A$24*$C13/Setup!$B$17+INDEX('FD inverse'!$A$24:$BH$24,1,'FD mesh'!$B$15+1)*Setup!$B$22</f>
        <v>15.0031586420059</v>
      </c>
      <c r="AA13" s="0" t="n">
        <f aca="false">SUMPRODUCT('FD inverse'!$A$25:$BH$25,'FD mesh'!$B$84:$BI$84,$E12:$BL12)+'FD inverse'!$A$25*$C13/Setup!$B$17+INDEX('FD inverse'!$A$25:$BH$25,1,'FD mesh'!$B$15+1)*Setup!$B$22</f>
        <v>15.0022292361944</v>
      </c>
      <c r="AB13" s="0" t="n">
        <f aca="false">SUMPRODUCT('FD inverse'!$A$26:$BH$26,'FD mesh'!$B$84:$BI$84,$E12:$BL12)+'FD inverse'!$A$26*$C13/Setup!$B$17+INDEX('FD inverse'!$A$26:$BH$26,1,'FD mesh'!$B$15+1)*Setup!$B$22</f>
        <v>15.0015563011819</v>
      </c>
      <c r="AC13" s="0" t="n">
        <f aca="false">SUMPRODUCT('FD inverse'!$A$27:$BH$27,'FD mesh'!$B$84:$BI$84,$E12:$BL12)+'FD inverse'!$A$27*$C13/Setup!$B$17+INDEX('FD inverse'!$A$27:$BH$27,1,'FD mesh'!$B$15+1)*Setup!$B$22</f>
        <v>15.0010668198938</v>
      </c>
      <c r="AD13" s="0" t="n">
        <f aca="false">SUMPRODUCT('FD inverse'!$A$28:$BH$28,'FD mesh'!$B$84:$BI$84,$E12:$BL12)+'FD inverse'!$A$28*$C13/Setup!$B$17+INDEX('FD inverse'!$A$28:$BH$28,1,'FD mesh'!$B$15+1)*Setup!$B$22</f>
        <v>15.0007058237731</v>
      </c>
      <c r="AE13" s="0" t="n">
        <f aca="false">SUMPRODUCT('FD inverse'!$A$29:$BH$29,'FD mesh'!$B$84:$BI$84,$E12:$BL12)+'FD inverse'!$A$29*$C13/Setup!$B$17+INDEX('FD inverse'!$A$29:$BH$29,1,'FD mesh'!$B$15+1)*Setup!$B$22</f>
        <v>15.0004313931669</v>
      </c>
      <c r="AF13" s="0" t="n">
        <f aca="false">SUMPRODUCT('FD inverse'!$A$30:$BH$30,'FD mesh'!$B$84:$BI$84,$E12:$BL12)+'FD inverse'!$A$30*$C13/Setup!$B$17+INDEX('FD inverse'!$A$30:$BH$30,1,'FD mesh'!$B$15+1)*Setup!$B$22</f>
        <v>15.0002106349708</v>
      </c>
      <c r="AG13" s="0" t="n">
        <f aca="false">SUMPRODUCT('FD inverse'!$A$31:$BH$31,'FD mesh'!$B$84:$BI$84,$E12:$BL12)+'FD inverse'!$A$31*$C13/Setup!$B$17+INDEX('FD inverse'!$A$31:$BH$31,1,'FD mesh'!$B$15+1)*Setup!$B$22</f>
        <v>15.0000163690655</v>
      </c>
      <c r="AH13" s="0" t="n">
        <f aca="false">SUMPRODUCT('FD inverse'!$A$32:$BH$32,'FD mesh'!$B$84:$BI$84,$E12:$BL12)+'FD inverse'!$A$32*$C13/Setup!$B$17+INDEX('FD inverse'!$A$32:$BH$32,1,'FD mesh'!$B$15+1)*Setup!$B$22</f>
        <v>15.0000100989399</v>
      </c>
      <c r="AI13" s="0" t="n">
        <f aca="false">SUMPRODUCT('FD inverse'!$A$33:$BH$33,'FD mesh'!$B$84:$BI$84,$E12:$BL12)+'FD inverse'!$A$33*$C13/Setup!$B$17+INDEX('FD inverse'!$A$33:$BH$33,1,'FD mesh'!$B$15+1)*Setup!$B$22</f>
        <v>15.0000061973192</v>
      </c>
      <c r="AJ13" s="0" t="n">
        <f aca="false">SUMPRODUCT('FD inverse'!$A$34:$BH$34,'FD mesh'!$B$84:$BI$84,$E12:$BL12)+'FD inverse'!$A$34*$C13/Setup!$B$17+INDEX('FD inverse'!$A$34:$BH$34,1,'FD mesh'!$B$15+1)*Setup!$B$22</f>
        <v>15.0000037837673</v>
      </c>
      <c r="AK13" s="0" t="n">
        <f aca="false">SUMPRODUCT('FD inverse'!$A$35:$BH$35,'FD mesh'!$B$84:$BI$84,$E12:$BL12)+'FD inverse'!$A$35*$C13/Setup!$B$17+INDEX('FD inverse'!$A$35:$BH$35,1,'FD mesh'!$B$15+1)*Setup!$B$22</f>
        <v>15.0000022991214</v>
      </c>
      <c r="AL13" s="0" t="n">
        <f aca="false">SUMPRODUCT('FD inverse'!$A$36:$BH$36,'FD mesh'!$B$84:$BI$84,$E12:$BL12)+'FD inverse'!$A$36*$C13/Setup!$B$17+INDEX('FD inverse'!$A$36:$BH$36,1,'FD mesh'!$B$15+1)*Setup!$B$22</f>
        <v>15.0000013908401</v>
      </c>
      <c r="AM13" s="0" t="n">
        <f aca="false">SUMPRODUCT('FD inverse'!$A$37:$BH$37,'FD mesh'!$B$84:$BI$84,$E12:$BL12)+'FD inverse'!$A$37*$C13/Setup!$B$17+INDEX('FD inverse'!$A$37:$BH$37,1,'FD mesh'!$B$15+1)*Setup!$B$22</f>
        <v>15.0000008381995</v>
      </c>
      <c r="AN13" s="0" t="n">
        <f aca="false">SUMPRODUCT('FD inverse'!$A$38:$BH$38,'FD mesh'!$B$84:$BI$84,$E12:$BL12)+'FD inverse'!$A$38*$C13/Setup!$B$17+INDEX('FD inverse'!$A$38:$BH$38,1,'FD mesh'!$B$15+1)*Setup!$B$22</f>
        <v>15.0000005039537</v>
      </c>
      <c r="AO13" s="0" t="n">
        <f aca="false">SUMPRODUCT('FD inverse'!$A$39:$BH$39,'FD mesh'!$B$84:$BI$84,$E12:$BL12)+'FD inverse'!$A$39*$C13/Setup!$B$17+INDEX('FD inverse'!$A$39:$BH$39,1,'FD mesh'!$B$15+1)*Setup!$B$22</f>
        <v>15.0000003033855</v>
      </c>
      <c r="AP13" s="0" t="n">
        <f aca="false">SUMPRODUCT('FD inverse'!$A$40:$BH$40,'FD mesh'!$B$84:$BI$84,$E12:$BL12)+'FD inverse'!$A$40*$C13/Setup!$B$17+INDEX('FD inverse'!$A$40:$BH$40,1,'FD mesh'!$B$15+1)*Setup!$B$22</f>
        <v>15.0000001846781</v>
      </c>
      <c r="AQ13" s="0" t="n">
        <f aca="false">SUMPRODUCT('FD inverse'!$A$41:$BH$41,'FD mesh'!$B$84:$BI$84,$E12:$BL12)+'FD inverse'!$A$41*$C13/Setup!$B$17+INDEX('FD inverse'!$A$41:$BH$41,1,'FD mesh'!$B$15+1)*Setup!$B$22</f>
        <v>15.0000001166043</v>
      </c>
      <c r="AR13" s="0" t="n">
        <f aca="false">SUMPRODUCT('FD inverse'!$A$42:$BH$42,'FD mesh'!$B$84:$BI$84,$E12:$BL12)+'FD inverse'!$A$42*$C13/Setup!$B$17+INDEX('FD inverse'!$A$42:$BH$42,1,'FD mesh'!$B$15+1)*Setup!$B$22</f>
        <v>15.0000000809301</v>
      </c>
      <c r="AS13" s="0" t="n">
        <f aca="false">SUMPRODUCT('FD inverse'!$A$43:$BH$43,'FD mesh'!$B$84:$BI$84,$E12:$BL12)+'FD inverse'!$A$43*$C13/Setup!$B$17+INDEX('FD inverse'!$A$43:$BH$43,1,'FD mesh'!$B$15+1)*Setup!$B$22</f>
        <v>0</v>
      </c>
      <c r="AT13" s="0" t="n">
        <f aca="false">SUMPRODUCT('FD inverse'!$A$44:$BH$44,'FD mesh'!$B$84:$BI$84,$E12:$BL12)+'FD inverse'!$A$44*$C13/Setup!$B$17+INDEX('FD inverse'!$A$44:$BH$44,1,'FD mesh'!$B$15+1)*Setup!$B$22</f>
        <v>0</v>
      </c>
      <c r="AU13" s="0" t="n">
        <f aca="false">SUMPRODUCT('FD inverse'!$A$45:$BH$45,'FD mesh'!$B$84:$BI$84,$E12:$BL12)+'FD inverse'!$A$45*$C13/Setup!$B$17+INDEX('FD inverse'!$A$45:$BH$45,1,'FD mesh'!$B$15+1)*Setup!$B$22</f>
        <v>0</v>
      </c>
      <c r="AV13" s="0" t="n">
        <f aca="false">SUMPRODUCT('FD inverse'!$A$46:$BH$46,'FD mesh'!$B$84:$BI$84,$E12:$BL12)+'FD inverse'!$A$46*$C13/Setup!$B$17+INDEX('FD inverse'!$A$46:$BH$46,1,'FD mesh'!$B$15+1)*Setup!$B$22</f>
        <v>0</v>
      </c>
      <c r="AW13" s="0" t="n">
        <f aca="false">SUMPRODUCT('FD inverse'!$A$47:$BH$47,'FD mesh'!$B$84:$BI$84,$E12:$BL12)+'FD inverse'!$A$47*$C13/Setup!$B$17+INDEX('FD inverse'!$A$47:$BH$47,1,'FD mesh'!$B$15+1)*Setup!$B$22</f>
        <v>0</v>
      </c>
      <c r="AX13" s="0" t="n">
        <f aca="false">SUMPRODUCT('FD inverse'!$A$48:$BH$48,'FD mesh'!$B$84:$BI$84,$E12:$BL12)+'FD inverse'!$A$48*$C13/Setup!$B$17+INDEX('FD inverse'!$A$48:$BH$48,1,'FD mesh'!$B$15+1)*Setup!$B$22</f>
        <v>0</v>
      </c>
      <c r="AY13" s="0" t="n">
        <f aca="false">SUMPRODUCT('FD inverse'!$A$49:$BH$49,'FD mesh'!$B$84:$BI$84,$E12:$BL12)+'FD inverse'!$A$49*$C13/Setup!$B$17+INDEX('FD inverse'!$A$49:$BH$49,1,'FD mesh'!$B$15+1)*Setup!$B$22</f>
        <v>0</v>
      </c>
      <c r="AZ13" s="0" t="n">
        <f aca="false">SUMPRODUCT('FD inverse'!$A$50:$BH$50,'FD mesh'!$B$84:$BI$84,$E12:$BL12)+'FD inverse'!$A$50*$C13/Setup!$B$17+INDEX('FD inverse'!$A$50:$BH$50,1,'FD mesh'!$B$15+1)*Setup!$B$22</f>
        <v>0</v>
      </c>
      <c r="BA13" s="0" t="n">
        <f aca="false">SUMPRODUCT('FD inverse'!$A$51:$BH$51,'FD mesh'!$B$84:$BI$84,$E12:$BL12)+'FD inverse'!$A$51*$C13/Setup!$B$17+INDEX('FD inverse'!$A$51:$BH$51,1,'FD mesh'!$B$15+1)*Setup!$B$22</f>
        <v>0</v>
      </c>
      <c r="BB13" s="0" t="n">
        <f aca="false">SUMPRODUCT('FD inverse'!$A$52:$BH$52,'FD mesh'!$B$84:$BI$84,$E12:$BL12)+'FD inverse'!$A$52*$C13/Setup!$B$17+INDEX('FD inverse'!$A$52:$BH$52,1,'FD mesh'!$B$15+1)*Setup!$B$22</f>
        <v>0</v>
      </c>
      <c r="BC13" s="0" t="n">
        <f aca="false">SUMPRODUCT('FD inverse'!$A$53:$BH$53,'FD mesh'!$B$84:$BI$84,$E12:$BL12)+'FD inverse'!$A$53*$C13/Setup!$B$17+INDEX('FD inverse'!$A$53:$BH$53,1,'FD mesh'!$B$15+1)*Setup!$B$22</f>
        <v>0</v>
      </c>
      <c r="BD13" s="0" t="n">
        <f aca="false">SUMPRODUCT('FD inverse'!$A$54:$BH$54,'FD mesh'!$B$84:$BI$84,$E12:$BL12)+'FD inverse'!$A$54*$C13/Setup!$B$17+INDEX('FD inverse'!$A$54:$BH$54,1,'FD mesh'!$B$15+1)*Setup!$B$22</f>
        <v>0</v>
      </c>
      <c r="BE13" s="0" t="n">
        <f aca="false">SUMPRODUCT('FD inverse'!$A$55:$BH$55,'FD mesh'!$B$84:$BI$84,$E12:$BL12)+'FD inverse'!$A$55*$C13/Setup!$B$17+INDEX('FD inverse'!$A$55:$BH$55,1,'FD mesh'!$B$15+1)*Setup!$B$22</f>
        <v>0</v>
      </c>
      <c r="BF13" s="0" t="n">
        <f aca="false">SUMPRODUCT('FD inverse'!$A$56:$BH$56,'FD mesh'!$B$84:$BI$84,$E12:$BL12)+'FD inverse'!$A$56*$C13/Setup!$B$17+INDEX('FD inverse'!$A$56:$BH$56,1,'FD mesh'!$B$15+1)*Setup!$B$22</f>
        <v>0</v>
      </c>
      <c r="BG13" s="0" t="n">
        <f aca="false">SUMPRODUCT('FD inverse'!$A$57:$BH$57,'FD mesh'!$B$84:$BI$84,$E12:$BL12)+'FD inverse'!$A$57*$C13/Setup!$B$17+INDEX('FD inverse'!$A$57:$BH$57,1,'FD mesh'!$B$15+1)*Setup!$B$22</f>
        <v>0</v>
      </c>
      <c r="BH13" s="0" t="n">
        <f aca="false">SUMPRODUCT('FD inverse'!$A$58:$BH$58,'FD mesh'!$B$84:$BI$84,$E12:$BL12)+'FD inverse'!$A$58*$C13/Setup!$B$17+INDEX('FD inverse'!$A$58:$BH$58,1,'FD mesh'!$B$15+1)*Setup!$B$22</f>
        <v>0</v>
      </c>
      <c r="BI13" s="0" t="n">
        <f aca="false">SUMPRODUCT('FD inverse'!$A$59:$BH$59,'FD mesh'!$B$84:$BI$84,$E12:$BL12)+'FD inverse'!$A$59*$C13/Setup!$B$17+INDEX('FD inverse'!$A$59:$BH$59,1,'FD mesh'!$B$15+1)*Setup!$B$22</f>
        <v>0</v>
      </c>
      <c r="BJ13" s="0" t="n">
        <f aca="false">SUMPRODUCT('FD inverse'!$A$60:$BH$60,'FD mesh'!$B$84:$BI$84,$E12:$BL12)+'FD inverse'!$A$60*$C13/Setup!$B$17+INDEX('FD inverse'!$A$60:$BH$60,1,'FD mesh'!$B$15+1)*Setup!$B$22</f>
        <v>0</v>
      </c>
      <c r="BK13" s="0" t="n">
        <f aca="false">SUMPRODUCT('FD inverse'!$A$61:$BH$61,'FD mesh'!$B$84:$BI$84,$E12:$BL12)+'FD inverse'!$A$61*$C13/Setup!$B$17+INDEX('FD inverse'!$A$61:$BH$61,1,'FD mesh'!$B$15+1)*Setup!$B$22</f>
        <v>0</v>
      </c>
      <c r="BL13" s="0" t="n">
        <f aca="false">SUMPRODUCT('FD inverse'!$A$62:$BH$62,'FD mesh'!$B$84:$BI$84,$E12:$BL12)+'FD inverse'!$A$62*$C13/Setup!$B$17+INDEX('FD inverse'!$A$62:$BH$62,1,'FD mesh'!$B$15+1)*Setup!$B$22</f>
        <v>0</v>
      </c>
    </row>
    <row r="14" customFormat="false" ht="15" hidden="false" customHeight="false" outlineLevel="0" collapsed="false">
      <c r="A14" s="0" t="n">
        <v>9</v>
      </c>
      <c r="B14" s="0" t="n">
        <f aca="false">A14*Setup!$B$11/3600</f>
        <v>0.75</v>
      </c>
      <c r="C14" s="0" t="n">
        <f aca="false">Setup!$B$7+Setup!$B$8*COS(2*PI()*(B14-Setup!$B$9)/24)</f>
        <v>21.3626167395997</v>
      </c>
      <c r="D14" s="0" t="n">
        <f aca="false">(C14-E14)/Setup!$B$17</f>
        <v>19.7502698141172</v>
      </c>
      <c r="E14" s="0" t="n">
        <f aca="false">SUMPRODUCT('FD inverse'!$A$3:$BH$3,'FD mesh'!$B$84:$BI$84,$E13:$BL13)+'FD inverse'!$A$3*$C14/Setup!$B$17+INDEX('FD inverse'!$A$3:$BH$3,1,'FD mesh'!$B$15+1)*Setup!$B$22</f>
        <v>18.7950816637645</v>
      </c>
      <c r="F14" s="0" t="n">
        <f aca="false">SUMPRODUCT('FD inverse'!$A$4:$BH$4,'FD mesh'!$B$84:$BI$84,$E13:$BL13)+'FD inverse'!$A$4*$C14/Setup!$B$17+INDEX('FD inverse'!$A$4:$BH$4,1,'FD mesh'!$B$15+1)*Setup!$B$22</f>
        <v>18.2089180403755</v>
      </c>
      <c r="G14" s="0" t="n">
        <f aca="false">SUMPRODUCT('FD inverse'!$A$5:$BH$5,'FD mesh'!$B$84:$BI$84,$E13:$BL13)+'FD inverse'!$A$5*$C14/Setup!$B$17+INDEX('FD inverse'!$A$5:$BH$5,1,'FD mesh'!$B$15+1)*Setup!$B$22</f>
        <v>17.6321398174614</v>
      </c>
      <c r="H14" s="0" t="n">
        <f aca="false">SUMPRODUCT('FD inverse'!$A$6:$BH$6,'FD mesh'!$B$84:$BI$84,$E13:$BL13)+'FD inverse'!$A$6*$C14/Setup!$B$17+INDEX('FD inverse'!$A$6:$BH$6,1,'FD mesh'!$B$15+1)*Setup!$B$22</f>
        <v>15.7154481939234</v>
      </c>
      <c r="I14" s="0" t="n">
        <f aca="false">SUMPRODUCT('FD inverse'!$A$7:$BH$7,'FD mesh'!$B$84:$BI$84,$E13:$BL13)+'FD inverse'!$A$7*$C14/Setup!$B$17+INDEX('FD inverse'!$A$7:$BH$7,1,'FD mesh'!$B$15+1)*Setup!$B$22</f>
        <v>15.5589810325363</v>
      </c>
      <c r="J14" s="0" t="n">
        <f aca="false">SUMPRODUCT('FD inverse'!$A$8:$BH$8,'FD mesh'!$B$84:$BI$84,$E13:$BL13)+'FD inverse'!$A$8*$C14/Setup!$B$17+INDEX('FD inverse'!$A$8:$BH$8,1,'FD mesh'!$B$15+1)*Setup!$B$22</f>
        <v>15.4287348355711</v>
      </c>
      <c r="K14" s="0" t="n">
        <f aca="false">SUMPRODUCT('FD inverse'!$A$9:$BH$9,'FD mesh'!$B$84:$BI$84,$E13:$BL13)+'FD inverse'!$A$9*$C14/Setup!$B$17+INDEX('FD inverse'!$A$9:$BH$9,1,'FD mesh'!$B$15+1)*Setup!$B$22</f>
        <v>15.3232216601321</v>
      </c>
      <c r="L14" s="0" t="n">
        <f aca="false">SUMPRODUCT('FD inverse'!$A$10:$BH$10,'FD mesh'!$B$84:$BI$84,$E13:$BL13)+'FD inverse'!$A$10*$C14/Setup!$B$17+INDEX('FD inverse'!$A$10:$BH$10,1,'FD mesh'!$B$15+1)*Setup!$B$22</f>
        <v>15.2400083483667</v>
      </c>
      <c r="M14" s="0" t="n">
        <f aca="false">SUMPRODUCT('FD inverse'!$A$11:$BH$11,'FD mesh'!$B$84:$BI$84,$E13:$BL13)+'FD inverse'!$A$11*$C14/Setup!$B$17+INDEX('FD inverse'!$A$11:$BH$11,1,'FD mesh'!$B$15+1)*Setup!$B$22</f>
        <v>15.1761791388182</v>
      </c>
      <c r="N14" s="0" t="n">
        <f aca="false">SUMPRODUCT('FD inverse'!$A$12:$BH$12,'FD mesh'!$B$84:$BI$84,$E13:$BL13)+'FD inverse'!$A$12*$C14/Setup!$B$17+INDEX('FD inverse'!$A$12:$BH$12,1,'FD mesh'!$B$15+1)*Setup!$B$22</f>
        <v>15.128737260583</v>
      </c>
      <c r="O14" s="0" t="n">
        <f aca="false">SUMPRODUCT('FD inverse'!$A$13:$BH$13,'FD mesh'!$B$84:$BI$84,$E13:$BL13)+'FD inverse'!$A$13*$C14/Setup!$B$17+INDEX('FD inverse'!$A$13:$BH$13,1,'FD mesh'!$B$15+1)*Setup!$B$22</f>
        <v>15.0949151463937</v>
      </c>
      <c r="P14" s="0" t="n">
        <f aca="false">SUMPRODUCT('FD inverse'!$A$14:$BH$14,'FD mesh'!$B$84:$BI$84,$E13:$BL13)+'FD inverse'!$A$14*$C14/Setup!$B$17+INDEX('FD inverse'!$A$14:$BH$14,1,'FD mesh'!$B$15+1)*Setup!$B$22</f>
        <v>15.0723898236383</v>
      </c>
      <c r="Q14" s="0" t="n">
        <f aca="false">SUMPRODUCT('FD inverse'!$A$15:$BH$15,'FD mesh'!$B$84:$BI$84,$E13:$BL13)+'FD inverse'!$A$15*$C14/Setup!$B$17+INDEX('FD inverse'!$A$15:$BH$15,1,'FD mesh'!$B$15+1)*Setup!$B$22</f>
        <v>15.0594171477425</v>
      </c>
      <c r="R14" s="0" t="n">
        <f aca="false">SUMPRODUCT('FD inverse'!$A$16:$BH$16,'FD mesh'!$B$84:$BI$84,$E13:$BL13)+'FD inverse'!$A$16*$C14/Setup!$B$17+INDEX('FD inverse'!$A$16:$BH$16,1,'FD mesh'!$B$15+1)*Setup!$B$22</f>
        <v>15.0549057409377</v>
      </c>
      <c r="S14" s="0" t="n">
        <f aca="false">SUMPRODUCT('FD inverse'!$A$17:$BH$17,'FD mesh'!$B$84:$BI$84,$E13:$BL13)+'FD inverse'!$A$17*$C14/Setup!$B$17+INDEX('FD inverse'!$A$17:$BH$17,1,'FD mesh'!$B$15+1)*Setup!$B$22</f>
        <v>15.0413156148781</v>
      </c>
      <c r="T14" s="0" t="n">
        <f aca="false">SUMPRODUCT('FD inverse'!$A$18:$BH$18,'FD mesh'!$B$84:$BI$84,$E13:$BL13)+'FD inverse'!$A$18*$C14/Setup!$B$17+INDEX('FD inverse'!$A$18:$BH$18,1,'FD mesh'!$B$15+1)*Setup!$B$22</f>
        <v>15.0309037888631</v>
      </c>
      <c r="U14" s="0" t="n">
        <f aca="false">SUMPRODUCT('FD inverse'!$A$19:$BH$19,'FD mesh'!$B$84:$BI$84,$E13:$BL13)+'FD inverse'!$A$19*$C14/Setup!$B$17+INDEX('FD inverse'!$A$19:$BH$19,1,'FD mesh'!$B$15+1)*Setup!$B$22</f>
        <v>15.0229825292047</v>
      </c>
      <c r="V14" s="0" t="n">
        <f aca="false">SUMPRODUCT('FD inverse'!$A$20:$BH$20,'FD mesh'!$B$84:$BI$84,$E13:$BL13)+'FD inverse'!$A$20*$C14/Setup!$B$17+INDEX('FD inverse'!$A$20:$BH$20,1,'FD mesh'!$B$15+1)*Setup!$B$22</f>
        <v>15.0169959135603</v>
      </c>
      <c r="W14" s="0" t="n">
        <f aca="false">SUMPRODUCT('FD inverse'!$A$21:$BH$21,'FD mesh'!$B$84:$BI$84,$E13:$BL13)+'FD inverse'!$A$21*$C14/Setup!$B$17+INDEX('FD inverse'!$A$21:$BH$21,1,'FD mesh'!$B$15+1)*Setup!$B$22</f>
        <v>15.0124996108874</v>
      </c>
      <c r="X14" s="0" t="n">
        <f aca="false">SUMPRODUCT('FD inverse'!$A$22:$BH$22,'FD mesh'!$B$84:$BI$84,$E13:$BL13)+'FD inverse'!$A$22*$C14/Setup!$B$17+INDEX('FD inverse'!$A$22:$BH$22,1,'FD mesh'!$B$15+1)*Setup!$B$22</f>
        <v>15.009142127233</v>
      </c>
      <c r="Y14" s="0" t="n">
        <f aca="false">SUMPRODUCT('FD inverse'!$A$23:$BH$23,'FD mesh'!$B$84:$BI$84,$E13:$BL13)+'FD inverse'!$A$23*$C14/Setup!$B$17+INDEX('FD inverse'!$A$23:$BH$23,1,'FD mesh'!$B$15+1)*Setup!$B$22</f>
        <v>15.0066479937698</v>
      </c>
      <c r="Z14" s="0" t="n">
        <f aca="false">SUMPRODUCT('FD inverse'!$A$24:$BH$24,'FD mesh'!$B$84:$BI$84,$E13:$BL13)+'FD inverse'!$A$24*$C14/Setup!$B$17+INDEX('FD inverse'!$A$24:$BH$24,1,'FD mesh'!$B$15+1)*Setup!$B$22</f>
        <v>15.0048030947023</v>
      </c>
      <c r="AA14" s="0" t="n">
        <f aca="false">SUMPRODUCT('FD inverse'!$A$25:$BH$25,'FD mesh'!$B$84:$BI$84,$E13:$BL13)+'FD inverse'!$A$25*$C14/Setup!$B$17+INDEX('FD inverse'!$A$25:$BH$25,1,'FD mesh'!$B$15+1)*Setup!$B$22</f>
        <v>15.0034421345712</v>
      </c>
      <c r="AB14" s="0" t="n">
        <f aca="false">SUMPRODUCT('FD inverse'!$A$26:$BH$26,'FD mesh'!$B$84:$BI$84,$E13:$BL13)+'FD inverse'!$A$26*$C14/Setup!$B$17+INDEX('FD inverse'!$A$26:$BH$26,1,'FD mesh'!$B$15+1)*Setup!$B$22</f>
        <v>15.0024381131052</v>
      </c>
      <c r="AC14" s="0" t="n">
        <f aca="false">SUMPRODUCT('FD inverse'!$A$27:$BH$27,'FD mesh'!$B$84:$BI$84,$E13:$BL13)+'FD inverse'!$A$27*$C14/Setup!$B$17+INDEX('FD inverse'!$A$27:$BH$27,1,'FD mesh'!$B$15+1)*Setup!$B$22</f>
        <v>15.001693596291</v>
      </c>
      <c r="AD14" s="0" t="n">
        <f aca="false">SUMPRODUCT('FD inverse'!$A$28:$BH$28,'FD mesh'!$B$84:$BI$84,$E13:$BL13)+'FD inverse'!$A$28*$C14/Setup!$B$17+INDEX('FD inverse'!$A$28:$BH$28,1,'FD mesh'!$B$15+1)*Setup!$B$22</f>
        <v>15.0011335308165</v>
      </c>
      <c r="AE14" s="0" t="n">
        <f aca="false">SUMPRODUCT('FD inverse'!$A$29:$BH$29,'FD mesh'!$B$84:$BI$84,$E13:$BL13)+'FD inverse'!$A$29*$C14/Setup!$B$17+INDEX('FD inverse'!$A$29:$BH$29,1,'FD mesh'!$B$15+1)*Setup!$B$22</f>
        <v>15.0006993334149</v>
      </c>
      <c r="AF14" s="0" t="n">
        <f aca="false">SUMPRODUCT('FD inverse'!$A$30:$BH$30,'FD mesh'!$B$84:$BI$84,$E13:$BL13)+'FD inverse'!$A$30*$C14/Setup!$B$17+INDEX('FD inverse'!$A$30:$BH$30,1,'FD mesh'!$B$15+1)*Setup!$B$22</f>
        <v>15.0003439870005</v>
      </c>
      <c r="AG14" s="0" t="n">
        <f aca="false">SUMPRODUCT('FD inverse'!$A$31:$BH$31,'FD mesh'!$B$84:$BI$84,$E13:$BL13)+'FD inverse'!$A$31*$C14/Setup!$B$17+INDEX('FD inverse'!$A$31:$BH$31,1,'FD mesh'!$B$15+1)*Setup!$B$22</f>
        <v>15.0000278841834</v>
      </c>
      <c r="AH14" s="0" t="n">
        <f aca="false">SUMPRODUCT('FD inverse'!$A$32:$BH$32,'FD mesh'!$B$84:$BI$84,$E13:$BL13)+'FD inverse'!$A$32*$C14/Setup!$B$17+INDEX('FD inverse'!$A$32:$BH$32,1,'FD mesh'!$B$15+1)*Setup!$B$22</f>
        <v>15.0000175468659</v>
      </c>
      <c r="AI14" s="0" t="n">
        <f aca="false">SUMPRODUCT('FD inverse'!$A$33:$BH$33,'FD mesh'!$B$84:$BI$84,$E13:$BL13)+'FD inverse'!$A$33*$C14/Setup!$B$17+INDEX('FD inverse'!$A$33:$BH$33,1,'FD mesh'!$B$15+1)*Setup!$B$22</f>
        <v>15.0000109798602</v>
      </c>
      <c r="AJ14" s="0" t="n">
        <f aca="false">SUMPRODUCT('FD inverse'!$A$34:$BH$34,'FD mesh'!$B$84:$BI$84,$E13:$BL13)+'FD inverse'!$A$34*$C14/Setup!$B$17+INDEX('FD inverse'!$A$34:$BH$34,1,'FD mesh'!$B$15+1)*Setup!$B$22</f>
        <v>15.0000068338869</v>
      </c>
      <c r="AK14" s="0" t="n">
        <f aca="false">SUMPRODUCT('FD inverse'!$A$35:$BH$35,'FD mesh'!$B$84:$BI$84,$E13:$BL13)+'FD inverse'!$A$35*$C14/Setup!$B$17+INDEX('FD inverse'!$A$35:$BH$35,1,'FD mesh'!$B$15+1)*Setup!$B$22</f>
        <v>15.0000042319544</v>
      </c>
      <c r="AL14" s="0" t="n">
        <f aca="false">SUMPRODUCT('FD inverse'!$A$36:$BH$36,'FD mesh'!$B$84:$BI$84,$E13:$BL13)+'FD inverse'!$A$36*$C14/Setup!$B$17+INDEX('FD inverse'!$A$36:$BH$36,1,'FD mesh'!$B$15+1)*Setup!$B$22</f>
        <v>15.0000026084665</v>
      </c>
      <c r="AM14" s="0" t="n">
        <f aca="false">SUMPRODUCT('FD inverse'!$A$37:$BH$37,'FD mesh'!$B$84:$BI$84,$E13:$BL13)+'FD inverse'!$A$37*$C14/Setup!$B$17+INDEX('FD inverse'!$A$37:$BH$37,1,'FD mesh'!$B$15+1)*Setup!$B$22</f>
        <v>15.0000016013692</v>
      </c>
      <c r="AN14" s="0" t="n">
        <f aca="false">SUMPRODUCT('FD inverse'!$A$38:$BH$38,'FD mesh'!$B$84:$BI$84,$E13:$BL13)+'FD inverse'!$A$38*$C14/Setup!$B$17+INDEX('FD inverse'!$A$38:$BH$38,1,'FD mesh'!$B$15+1)*Setup!$B$22</f>
        <v>15.0000009806059</v>
      </c>
      <c r="AO14" s="0" t="n">
        <f aca="false">SUMPRODUCT('FD inverse'!$A$39:$BH$39,'FD mesh'!$B$84:$BI$84,$E13:$BL13)+'FD inverse'!$A$39*$C14/Setup!$B$17+INDEX('FD inverse'!$A$39:$BH$39,1,'FD mesh'!$B$15+1)*Setup!$B$22</f>
        <v>15.000000601135</v>
      </c>
      <c r="AP14" s="0" t="n">
        <f aca="false">SUMPRODUCT('FD inverse'!$A$40:$BH$40,'FD mesh'!$B$84:$BI$84,$E13:$BL13)+'FD inverse'!$A$40*$C14/Setup!$B$17+INDEX('FD inverse'!$A$40:$BH$40,1,'FD mesh'!$B$15+1)*Setup!$B$22</f>
        <v>15.0000003723918</v>
      </c>
      <c r="AQ14" s="0" t="n">
        <f aca="false">SUMPRODUCT('FD inverse'!$A$41:$BH$41,'FD mesh'!$B$84:$BI$84,$E13:$BL13)+'FD inverse'!$A$41*$C14/Setup!$B$17+INDEX('FD inverse'!$A$41:$BH$41,1,'FD mesh'!$B$15+1)*Setup!$B$22</f>
        <v>15.0000002386735</v>
      </c>
      <c r="AR14" s="0" t="n">
        <f aca="false">SUMPRODUCT('FD inverse'!$A$42:$BH$42,'FD mesh'!$B$84:$BI$84,$E13:$BL13)+'FD inverse'!$A$42*$C14/Setup!$B$17+INDEX('FD inverse'!$A$42:$BH$42,1,'FD mesh'!$B$15+1)*Setup!$B$22</f>
        <v>15.0000001667496</v>
      </c>
      <c r="AS14" s="0" t="n">
        <f aca="false">SUMPRODUCT('FD inverse'!$A$43:$BH$43,'FD mesh'!$B$84:$BI$84,$E13:$BL13)+'FD inverse'!$A$43*$C14/Setup!$B$17+INDEX('FD inverse'!$A$43:$BH$43,1,'FD mesh'!$B$15+1)*Setup!$B$22</f>
        <v>0</v>
      </c>
      <c r="AT14" s="0" t="n">
        <f aca="false">SUMPRODUCT('FD inverse'!$A$44:$BH$44,'FD mesh'!$B$84:$BI$84,$E13:$BL13)+'FD inverse'!$A$44*$C14/Setup!$B$17+INDEX('FD inverse'!$A$44:$BH$44,1,'FD mesh'!$B$15+1)*Setup!$B$22</f>
        <v>0</v>
      </c>
      <c r="AU14" s="0" t="n">
        <f aca="false">SUMPRODUCT('FD inverse'!$A$45:$BH$45,'FD mesh'!$B$84:$BI$84,$E13:$BL13)+'FD inverse'!$A$45*$C14/Setup!$B$17+INDEX('FD inverse'!$A$45:$BH$45,1,'FD mesh'!$B$15+1)*Setup!$B$22</f>
        <v>0</v>
      </c>
      <c r="AV14" s="0" t="n">
        <f aca="false">SUMPRODUCT('FD inverse'!$A$46:$BH$46,'FD mesh'!$B$84:$BI$84,$E13:$BL13)+'FD inverse'!$A$46*$C14/Setup!$B$17+INDEX('FD inverse'!$A$46:$BH$46,1,'FD mesh'!$B$15+1)*Setup!$B$22</f>
        <v>0</v>
      </c>
      <c r="AW14" s="0" t="n">
        <f aca="false">SUMPRODUCT('FD inverse'!$A$47:$BH$47,'FD mesh'!$B$84:$BI$84,$E13:$BL13)+'FD inverse'!$A$47*$C14/Setup!$B$17+INDEX('FD inverse'!$A$47:$BH$47,1,'FD mesh'!$B$15+1)*Setup!$B$22</f>
        <v>0</v>
      </c>
      <c r="AX14" s="0" t="n">
        <f aca="false">SUMPRODUCT('FD inverse'!$A$48:$BH$48,'FD mesh'!$B$84:$BI$84,$E13:$BL13)+'FD inverse'!$A$48*$C14/Setup!$B$17+INDEX('FD inverse'!$A$48:$BH$48,1,'FD mesh'!$B$15+1)*Setup!$B$22</f>
        <v>0</v>
      </c>
      <c r="AY14" s="0" t="n">
        <f aca="false">SUMPRODUCT('FD inverse'!$A$49:$BH$49,'FD mesh'!$B$84:$BI$84,$E13:$BL13)+'FD inverse'!$A$49*$C14/Setup!$B$17+INDEX('FD inverse'!$A$49:$BH$49,1,'FD mesh'!$B$15+1)*Setup!$B$22</f>
        <v>0</v>
      </c>
      <c r="AZ14" s="0" t="n">
        <f aca="false">SUMPRODUCT('FD inverse'!$A$50:$BH$50,'FD mesh'!$B$84:$BI$84,$E13:$BL13)+'FD inverse'!$A$50*$C14/Setup!$B$17+INDEX('FD inverse'!$A$50:$BH$50,1,'FD mesh'!$B$15+1)*Setup!$B$22</f>
        <v>0</v>
      </c>
      <c r="BA14" s="0" t="n">
        <f aca="false">SUMPRODUCT('FD inverse'!$A$51:$BH$51,'FD mesh'!$B$84:$BI$84,$E13:$BL13)+'FD inverse'!$A$51*$C14/Setup!$B$17+INDEX('FD inverse'!$A$51:$BH$51,1,'FD mesh'!$B$15+1)*Setup!$B$22</f>
        <v>0</v>
      </c>
      <c r="BB14" s="0" t="n">
        <f aca="false">SUMPRODUCT('FD inverse'!$A$52:$BH$52,'FD mesh'!$B$84:$BI$84,$E13:$BL13)+'FD inverse'!$A$52*$C14/Setup!$B$17+INDEX('FD inverse'!$A$52:$BH$52,1,'FD mesh'!$B$15+1)*Setup!$B$22</f>
        <v>0</v>
      </c>
      <c r="BC14" s="0" t="n">
        <f aca="false">SUMPRODUCT('FD inverse'!$A$53:$BH$53,'FD mesh'!$B$84:$BI$84,$E13:$BL13)+'FD inverse'!$A$53*$C14/Setup!$B$17+INDEX('FD inverse'!$A$53:$BH$53,1,'FD mesh'!$B$15+1)*Setup!$B$22</f>
        <v>0</v>
      </c>
      <c r="BD14" s="0" t="n">
        <f aca="false">SUMPRODUCT('FD inverse'!$A$54:$BH$54,'FD mesh'!$B$84:$BI$84,$E13:$BL13)+'FD inverse'!$A$54*$C14/Setup!$B$17+INDEX('FD inverse'!$A$54:$BH$54,1,'FD mesh'!$B$15+1)*Setup!$B$22</f>
        <v>0</v>
      </c>
      <c r="BE14" s="0" t="n">
        <f aca="false">SUMPRODUCT('FD inverse'!$A$55:$BH$55,'FD mesh'!$B$84:$BI$84,$E13:$BL13)+'FD inverse'!$A$55*$C14/Setup!$B$17+INDEX('FD inverse'!$A$55:$BH$55,1,'FD mesh'!$B$15+1)*Setup!$B$22</f>
        <v>0</v>
      </c>
      <c r="BF14" s="0" t="n">
        <f aca="false">SUMPRODUCT('FD inverse'!$A$56:$BH$56,'FD mesh'!$B$84:$BI$84,$E13:$BL13)+'FD inverse'!$A$56*$C14/Setup!$B$17+INDEX('FD inverse'!$A$56:$BH$56,1,'FD mesh'!$B$15+1)*Setup!$B$22</f>
        <v>0</v>
      </c>
      <c r="BG14" s="0" t="n">
        <f aca="false">SUMPRODUCT('FD inverse'!$A$57:$BH$57,'FD mesh'!$B$84:$BI$84,$E13:$BL13)+'FD inverse'!$A$57*$C14/Setup!$B$17+INDEX('FD inverse'!$A$57:$BH$57,1,'FD mesh'!$B$15+1)*Setup!$B$22</f>
        <v>0</v>
      </c>
      <c r="BH14" s="0" t="n">
        <f aca="false">SUMPRODUCT('FD inverse'!$A$58:$BH$58,'FD mesh'!$B$84:$BI$84,$E13:$BL13)+'FD inverse'!$A$58*$C14/Setup!$B$17+INDEX('FD inverse'!$A$58:$BH$58,1,'FD mesh'!$B$15+1)*Setup!$B$22</f>
        <v>0</v>
      </c>
      <c r="BI14" s="0" t="n">
        <f aca="false">SUMPRODUCT('FD inverse'!$A$59:$BH$59,'FD mesh'!$B$84:$BI$84,$E13:$BL13)+'FD inverse'!$A$59*$C14/Setup!$B$17+INDEX('FD inverse'!$A$59:$BH$59,1,'FD mesh'!$B$15+1)*Setup!$B$22</f>
        <v>0</v>
      </c>
      <c r="BJ14" s="0" t="n">
        <f aca="false">SUMPRODUCT('FD inverse'!$A$60:$BH$60,'FD mesh'!$B$84:$BI$84,$E13:$BL13)+'FD inverse'!$A$60*$C14/Setup!$B$17+INDEX('FD inverse'!$A$60:$BH$60,1,'FD mesh'!$B$15+1)*Setup!$B$22</f>
        <v>0</v>
      </c>
      <c r="BK14" s="0" t="n">
        <f aca="false">SUMPRODUCT('FD inverse'!$A$61:$BH$61,'FD mesh'!$B$84:$BI$84,$E13:$BL13)+'FD inverse'!$A$61*$C14/Setup!$B$17+INDEX('FD inverse'!$A$61:$BH$61,1,'FD mesh'!$B$15+1)*Setup!$B$22</f>
        <v>0</v>
      </c>
      <c r="BL14" s="0" t="n">
        <f aca="false">SUMPRODUCT('FD inverse'!$A$62:$BH$62,'FD mesh'!$B$84:$BI$84,$E13:$BL13)+'FD inverse'!$A$62*$C14/Setup!$B$17+INDEX('FD inverse'!$A$62:$BH$62,1,'FD mesh'!$B$15+1)*Setup!$B$22</f>
        <v>0</v>
      </c>
    </row>
    <row r="15" customFormat="false" ht="15" hidden="false" customHeight="false" outlineLevel="0" collapsed="false">
      <c r="A15" s="0" t="n">
        <v>10</v>
      </c>
      <c r="B15" s="0" t="n">
        <f aca="false">A15*Setup!$B$11/3600</f>
        <v>0.833333333333333</v>
      </c>
      <c r="C15" s="0" t="n">
        <f aca="false">Setup!$B$7+Setup!$B$8*COS(2*PI()*(B15-Setup!$B$9)/24)</f>
        <v>21.2976391695374</v>
      </c>
      <c r="D15" s="0" t="n">
        <f aca="false">(C15-E15)/Setup!$B$17</f>
        <v>19.2602051285387</v>
      </c>
      <c r="E15" s="0" t="n">
        <f aca="false">SUMPRODUCT('FD inverse'!$A$3:$BH$3,'FD mesh'!$B$84:$BI$84,$E14:$BL14)+'FD inverse'!$A$3*$C15/Setup!$B$17+INDEX('FD inverse'!$A$3:$BH$3,1,'FD mesh'!$B$15+1)*Setup!$B$22</f>
        <v>18.7938125028273</v>
      </c>
      <c r="F15" s="0" t="n">
        <f aca="false">SUMPRODUCT('FD inverse'!$A$4:$BH$4,'FD mesh'!$B$84:$BI$84,$E14:$BL14)+'FD inverse'!$A$4*$C15/Setup!$B$17+INDEX('FD inverse'!$A$4:$BH$4,1,'FD mesh'!$B$15+1)*Setup!$B$22</f>
        <v>18.2203166865464</v>
      </c>
      <c r="G15" s="0" t="n">
        <f aca="false">SUMPRODUCT('FD inverse'!$A$5:$BH$5,'FD mesh'!$B$84:$BI$84,$E14:$BL14)+'FD inverse'!$A$5*$C15/Setup!$B$17+INDEX('FD inverse'!$A$5:$BH$5,1,'FD mesh'!$B$15+1)*Setup!$B$22</f>
        <v>17.6517681993327</v>
      </c>
      <c r="H15" s="0" t="n">
        <f aca="false">SUMPRODUCT('FD inverse'!$A$6:$BH$6,'FD mesh'!$B$84:$BI$84,$E14:$BL14)+'FD inverse'!$A$6*$C15/Setup!$B$17+INDEX('FD inverse'!$A$6:$BH$6,1,'FD mesh'!$B$15+1)*Setup!$B$22</f>
        <v>15.755757644076</v>
      </c>
      <c r="I15" s="0" t="n">
        <f aca="false">SUMPRODUCT('FD inverse'!$A$7:$BH$7,'FD mesh'!$B$84:$BI$84,$E14:$BL14)+'FD inverse'!$A$7*$C15/Setup!$B$17+INDEX('FD inverse'!$A$7:$BH$7,1,'FD mesh'!$B$15+1)*Setup!$B$22</f>
        <v>15.5998597926233</v>
      </c>
      <c r="J15" s="0" t="n">
        <f aca="false">SUMPRODUCT('FD inverse'!$A$8:$BH$8,'FD mesh'!$B$84:$BI$84,$E14:$BL14)+'FD inverse'!$A$8*$C15/Setup!$B$17+INDEX('FD inverse'!$A$8:$BH$8,1,'FD mesh'!$B$15+1)*Setup!$B$22</f>
        <v>15.4680792037588</v>
      </c>
      <c r="K15" s="0" t="n">
        <f aca="false">SUMPRODUCT('FD inverse'!$A$9:$BH$9,'FD mesh'!$B$84:$BI$84,$E14:$BL14)+'FD inverse'!$A$9*$C15/Setup!$B$17+INDEX('FD inverse'!$A$9:$BH$9,1,'FD mesh'!$B$15+1)*Setup!$B$22</f>
        <v>15.3595106315243</v>
      </c>
      <c r="L15" s="0" t="n">
        <f aca="false">SUMPRODUCT('FD inverse'!$A$10:$BH$10,'FD mesh'!$B$84:$BI$84,$E14:$BL14)+'FD inverse'!$A$10*$C15/Setup!$B$17+INDEX('FD inverse'!$A$10:$BH$10,1,'FD mesh'!$B$15+1)*Setup!$B$22</f>
        <v>15.2723514819401</v>
      </c>
      <c r="M15" s="0" t="n">
        <f aca="false">SUMPRODUCT('FD inverse'!$A$11:$BH$11,'FD mesh'!$B$84:$BI$84,$E14:$BL14)+'FD inverse'!$A$11*$C15/Setup!$B$17+INDEX('FD inverse'!$A$11:$BH$11,1,'FD mesh'!$B$15+1)*Setup!$B$22</f>
        <v>15.2042738270894</v>
      </c>
      <c r="N15" s="0" t="n">
        <f aca="false">SUMPRODUCT('FD inverse'!$A$12:$BH$12,'FD mesh'!$B$84:$BI$84,$E14:$BL14)+'FD inverse'!$A$12*$C15/Setup!$B$17+INDEX('FD inverse'!$A$12:$BH$12,1,'FD mesh'!$B$15+1)*Setup!$B$22</f>
        <v>15.1527712095669</v>
      </c>
      <c r="O15" s="0" t="n">
        <f aca="false">SUMPRODUCT('FD inverse'!$A$13:$BH$13,'FD mesh'!$B$84:$BI$84,$E14:$BL14)+'FD inverse'!$A$13*$C15/Setup!$B$17+INDEX('FD inverse'!$A$13:$BH$13,1,'FD mesh'!$B$15+1)*Setup!$B$22</f>
        <v>15.1154479129788</v>
      </c>
      <c r="P15" s="0" t="n">
        <f aca="false">SUMPRODUCT('FD inverse'!$A$14:$BH$14,'FD mesh'!$B$84:$BI$84,$E14:$BL14)+'FD inverse'!$A$14*$C15/Setup!$B$17+INDEX('FD inverse'!$A$14:$BH$14,1,'FD mesh'!$B$15+1)*Setup!$B$22</f>
        <v>15.0902383429896</v>
      </c>
      <c r="Q15" s="0" t="n">
        <f aca="false">SUMPRODUCT('FD inverse'!$A$15:$BH$15,'FD mesh'!$B$84:$BI$84,$E14:$BL14)+'FD inverse'!$A$15*$C15/Setup!$B$17+INDEX('FD inverse'!$A$15:$BH$15,1,'FD mesh'!$B$15+1)*Setup!$B$22</f>
        <v>15.0755588729127</v>
      </c>
      <c r="R15" s="0" t="n">
        <f aca="false">SUMPRODUCT('FD inverse'!$A$16:$BH$16,'FD mesh'!$B$84:$BI$84,$E14:$BL14)+'FD inverse'!$A$16*$C15/Setup!$B$17+INDEX('FD inverse'!$A$16:$BH$16,1,'FD mesh'!$B$15+1)*Setup!$B$22</f>
        <v>15.0704025445291</v>
      </c>
      <c r="S15" s="0" t="n">
        <f aca="false">SUMPRODUCT('FD inverse'!$A$17:$BH$17,'FD mesh'!$B$84:$BI$84,$E14:$BL14)+'FD inverse'!$A$17*$C15/Setup!$B$17+INDEX('FD inverse'!$A$17:$BH$17,1,'FD mesh'!$B$15+1)*Setup!$B$22</f>
        <v>15.0537956491637</v>
      </c>
      <c r="T15" s="0" t="n">
        <f aca="false">SUMPRODUCT('FD inverse'!$A$18:$BH$18,'FD mesh'!$B$84:$BI$84,$E14:$BL14)+'FD inverse'!$A$18*$C15/Setup!$B$17+INDEX('FD inverse'!$A$18:$BH$18,1,'FD mesh'!$B$15+1)*Setup!$B$22</f>
        <v>15.0408614496023</v>
      </c>
      <c r="U15" s="0" t="n">
        <f aca="false">SUMPRODUCT('FD inverse'!$A$19:$BH$19,'FD mesh'!$B$84:$BI$84,$E14:$BL14)+'FD inverse'!$A$19*$C15/Setup!$B$17+INDEX('FD inverse'!$A$19:$BH$19,1,'FD mesh'!$B$15+1)*Setup!$B$22</f>
        <v>15.0308576473441</v>
      </c>
      <c r="V15" s="0" t="n">
        <f aca="false">SUMPRODUCT('FD inverse'!$A$20:$BH$20,'FD mesh'!$B$84:$BI$84,$E14:$BL14)+'FD inverse'!$A$20*$C15/Setup!$B$17+INDEX('FD inverse'!$A$20:$BH$20,1,'FD mesh'!$B$15+1)*Setup!$B$22</f>
        <v>15.0231713798527</v>
      </c>
      <c r="W15" s="0" t="n">
        <f aca="false">SUMPRODUCT('FD inverse'!$A$21:$BH$21,'FD mesh'!$B$84:$BI$84,$E14:$BL14)+'FD inverse'!$A$21*$C15/Setup!$B$17+INDEX('FD inverse'!$A$21:$BH$21,1,'FD mesh'!$B$15+1)*Setup!$B$22</f>
        <v>15.0173024638703</v>
      </c>
      <c r="X15" s="0" t="n">
        <f aca="false">SUMPRODUCT('FD inverse'!$A$22:$BH$22,'FD mesh'!$B$84:$BI$84,$E14:$BL14)+'FD inverse'!$A$22*$C15/Setup!$B$17+INDEX('FD inverse'!$A$22:$BH$22,1,'FD mesh'!$B$15+1)*Setup!$B$22</f>
        <v>15.0128469589085</v>
      </c>
      <c r="Y15" s="0" t="n">
        <f aca="false">SUMPRODUCT('FD inverse'!$A$23:$BH$23,'FD mesh'!$B$84:$BI$84,$E14:$BL14)+'FD inverse'!$A$23*$C15/Setup!$B$17+INDEX('FD inverse'!$A$23:$BH$23,1,'FD mesh'!$B$15+1)*Setup!$B$22</f>
        <v>15.0094817329826</v>
      </c>
      <c r="Z15" s="0" t="n">
        <f aca="false">SUMPRODUCT('FD inverse'!$A$24:$BH$24,'FD mesh'!$B$84:$BI$84,$E14:$BL14)+'FD inverse'!$A$24*$C15/Setup!$B$17+INDEX('FD inverse'!$A$24:$BH$24,1,'FD mesh'!$B$15+1)*Setup!$B$22</f>
        <v>15.006950436025</v>
      </c>
      <c r="AA15" s="0" t="n">
        <f aca="false">SUMPRODUCT('FD inverse'!$A$25:$BH$25,'FD mesh'!$B$84:$BI$84,$E14:$BL14)+'FD inverse'!$A$25*$C15/Setup!$B$17+INDEX('FD inverse'!$A$25:$BH$25,1,'FD mesh'!$B$15+1)*Setup!$B$22</f>
        <v>15.0050510709425</v>
      </c>
      <c r="AB15" s="0" t="n">
        <f aca="false">SUMPRODUCT('FD inverse'!$A$26:$BH$26,'FD mesh'!$B$84:$BI$84,$E14:$BL14)+'FD inverse'!$A$26*$C15/Setup!$B$17+INDEX('FD inverse'!$A$26:$BH$26,1,'FD mesh'!$B$15+1)*Setup!$B$22</f>
        <v>15.0036251928492</v>
      </c>
      <c r="AC15" s="0" t="n">
        <f aca="false">SUMPRODUCT('FD inverse'!$A$27:$BH$27,'FD mesh'!$B$84:$BI$84,$E14:$BL14)+'FD inverse'!$A$27*$C15/Setup!$B$17+INDEX('FD inverse'!$A$27:$BH$27,1,'FD mesh'!$B$15+1)*Setup!$B$22</f>
        <v>15.0025486553662</v>
      </c>
      <c r="AD15" s="0" t="n">
        <f aca="false">SUMPRODUCT('FD inverse'!$A$28:$BH$28,'FD mesh'!$B$84:$BI$84,$E14:$BL14)+'FD inverse'!$A$28*$C15/Setup!$B$17+INDEX('FD inverse'!$A$28:$BH$28,1,'FD mesh'!$B$15+1)*Setup!$B$22</f>
        <v>15.001723749554</v>
      </c>
      <c r="AE15" s="0" t="n">
        <f aca="false">SUMPRODUCT('FD inverse'!$A$29:$BH$29,'FD mesh'!$B$84:$BI$84,$E14:$BL14)+'FD inverse'!$A$29*$C15/Setup!$B$17+INDEX('FD inverse'!$A$29:$BH$29,1,'FD mesh'!$B$15+1)*Setup!$B$22</f>
        <v>15.0010725366845</v>
      </c>
      <c r="AF15" s="0" t="n">
        <f aca="false">SUMPRODUCT('FD inverse'!$A$30:$BH$30,'FD mesh'!$B$84:$BI$84,$E14:$BL14)+'FD inverse'!$A$30*$C15/Setup!$B$17+INDEX('FD inverse'!$A$30:$BH$30,1,'FD mesh'!$B$15+1)*Setup!$B$22</f>
        <v>15.0005311522058</v>
      </c>
      <c r="AG15" s="0" t="n">
        <f aca="false">SUMPRODUCT('FD inverse'!$A$31:$BH$31,'FD mesh'!$B$84:$BI$84,$E14:$BL14)+'FD inverse'!$A$31*$C15/Setup!$B$17+INDEX('FD inverse'!$A$31:$BH$31,1,'FD mesh'!$B$15+1)*Setup!$B$22</f>
        <v>15.0000448477733</v>
      </c>
      <c r="AH15" s="0" t="n">
        <f aca="false">SUMPRODUCT('FD inverse'!$A$32:$BH$32,'FD mesh'!$B$84:$BI$84,$E14:$BL14)+'FD inverse'!$A$32*$C15/Setup!$B$17+INDEX('FD inverse'!$A$32:$BH$32,1,'FD mesh'!$B$15+1)*Setup!$B$22</f>
        <v>15.0000287495306</v>
      </c>
      <c r="AI15" s="0" t="n">
        <f aca="false">SUMPRODUCT('FD inverse'!$A$33:$BH$33,'FD mesh'!$B$84:$BI$84,$E14:$BL14)+'FD inverse'!$A$33*$C15/Setup!$B$17+INDEX('FD inverse'!$A$33:$BH$33,1,'FD mesh'!$B$15+1)*Setup!$B$22</f>
        <v>15.0000183223347</v>
      </c>
      <c r="AJ15" s="0" t="n">
        <f aca="false">SUMPRODUCT('FD inverse'!$A$34:$BH$34,'FD mesh'!$B$84:$BI$84,$E14:$BL14)+'FD inverse'!$A$34*$C15/Setup!$B$17+INDEX('FD inverse'!$A$34:$BH$34,1,'FD mesh'!$B$15+1)*Setup!$B$22</f>
        <v>15.0000116120687</v>
      </c>
      <c r="AK15" s="0" t="n">
        <f aca="false">SUMPRODUCT('FD inverse'!$A$35:$BH$35,'FD mesh'!$B$84:$BI$84,$E14:$BL14)+'FD inverse'!$A$35*$C15/Setup!$B$17+INDEX('FD inverse'!$A$35:$BH$35,1,'FD mesh'!$B$15+1)*Setup!$B$22</f>
        <v>15.0000073206283</v>
      </c>
      <c r="AL15" s="0" t="n">
        <f aca="false">SUMPRODUCT('FD inverse'!$A$36:$BH$36,'FD mesh'!$B$84:$BI$84,$E14:$BL14)+'FD inverse'!$A$36*$C15/Setup!$B$17+INDEX('FD inverse'!$A$36:$BH$36,1,'FD mesh'!$B$15+1)*Setup!$B$22</f>
        <v>15.0000045927457</v>
      </c>
      <c r="AM15" s="0" t="n">
        <f aca="false">SUMPRODUCT('FD inverse'!$A$37:$BH$37,'FD mesh'!$B$84:$BI$84,$E14:$BL14)+'FD inverse'!$A$37*$C15/Setup!$B$17+INDEX('FD inverse'!$A$37:$BH$37,1,'FD mesh'!$B$15+1)*Setup!$B$22</f>
        <v>15.0000028693511</v>
      </c>
      <c r="AN15" s="0" t="n">
        <f aca="false">SUMPRODUCT('FD inverse'!$A$38:$BH$38,'FD mesh'!$B$84:$BI$84,$E14:$BL14)+'FD inverse'!$A$38*$C15/Setup!$B$17+INDEX('FD inverse'!$A$38:$BH$38,1,'FD mesh'!$B$15+1)*Setup!$B$22</f>
        <v>15.0000017878382</v>
      </c>
      <c r="AO15" s="0" t="n">
        <f aca="false">SUMPRODUCT('FD inverse'!$A$39:$BH$39,'FD mesh'!$B$84:$BI$84,$E14:$BL14)+'FD inverse'!$A$39*$C15/Setup!$B$17+INDEX('FD inverse'!$A$39:$BH$39,1,'FD mesh'!$B$15+1)*Setup!$B$22</f>
        <v>15.0000011149648</v>
      </c>
      <c r="AP15" s="0" t="n">
        <f aca="false">SUMPRODUCT('FD inverse'!$A$40:$BH$40,'FD mesh'!$B$84:$BI$84,$E14:$BL14)+'FD inverse'!$A$40*$C15/Setup!$B$17+INDEX('FD inverse'!$A$40:$BH$40,1,'FD mesh'!$B$15+1)*Setup!$B$22</f>
        <v>15.000000702204</v>
      </c>
      <c r="AQ15" s="0" t="n">
        <f aca="false">SUMPRODUCT('FD inverse'!$A$41:$BH$41,'FD mesh'!$B$84:$BI$84,$E14:$BL14)+'FD inverse'!$A$41*$C15/Setup!$B$17+INDEX('FD inverse'!$A$41:$BH$41,1,'FD mesh'!$B$15+1)*Setup!$B$22</f>
        <v>15.0000004564018</v>
      </c>
      <c r="AR15" s="0" t="n">
        <f aca="false">SUMPRODUCT('FD inverse'!$A$42:$BH$42,'FD mesh'!$B$84:$BI$84,$E14:$BL14)+'FD inverse'!$A$42*$C15/Setup!$B$17+INDEX('FD inverse'!$A$42:$BH$42,1,'FD mesh'!$B$15+1)*Setup!$B$22</f>
        <v>15.0000003208186</v>
      </c>
      <c r="AS15" s="0" t="n">
        <f aca="false">SUMPRODUCT('FD inverse'!$A$43:$BH$43,'FD mesh'!$B$84:$BI$84,$E14:$BL14)+'FD inverse'!$A$43*$C15/Setup!$B$17+INDEX('FD inverse'!$A$43:$BH$43,1,'FD mesh'!$B$15+1)*Setup!$B$22</f>
        <v>0</v>
      </c>
      <c r="AT15" s="0" t="n">
        <f aca="false">SUMPRODUCT('FD inverse'!$A$44:$BH$44,'FD mesh'!$B$84:$BI$84,$E14:$BL14)+'FD inverse'!$A$44*$C15/Setup!$B$17+INDEX('FD inverse'!$A$44:$BH$44,1,'FD mesh'!$B$15+1)*Setup!$B$22</f>
        <v>0</v>
      </c>
      <c r="AU15" s="0" t="n">
        <f aca="false">SUMPRODUCT('FD inverse'!$A$45:$BH$45,'FD mesh'!$B$84:$BI$84,$E14:$BL14)+'FD inverse'!$A$45*$C15/Setup!$B$17+INDEX('FD inverse'!$A$45:$BH$45,1,'FD mesh'!$B$15+1)*Setup!$B$22</f>
        <v>0</v>
      </c>
      <c r="AV15" s="0" t="n">
        <f aca="false">SUMPRODUCT('FD inverse'!$A$46:$BH$46,'FD mesh'!$B$84:$BI$84,$E14:$BL14)+'FD inverse'!$A$46*$C15/Setup!$B$17+INDEX('FD inverse'!$A$46:$BH$46,1,'FD mesh'!$B$15+1)*Setup!$B$22</f>
        <v>0</v>
      </c>
      <c r="AW15" s="0" t="n">
        <f aca="false">SUMPRODUCT('FD inverse'!$A$47:$BH$47,'FD mesh'!$B$84:$BI$84,$E14:$BL14)+'FD inverse'!$A$47*$C15/Setup!$B$17+INDEX('FD inverse'!$A$47:$BH$47,1,'FD mesh'!$B$15+1)*Setup!$B$22</f>
        <v>0</v>
      </c>
      <c r="AX15" s="0" t="n">
        <f aca="false">SUMPRODUCT('FD inverse'!$A$48:$BH$48,'FD mesh'!$B$84:$BI$84,$E14:$BL14)+'FD inverse'!$A$48*$C15/Setup!$B$17+INDEX('FD inverse'!$A$48:$BH$48,1,'FD mesh'!$B$15+1)*Setup!$B$22</f>
        <v>0</v>
      </c>
      <c r="AY15" s="0" t="n">
        <f aca="false">SUMPRODUCT('FD inverse'!$A$49:$BH$49,'FD mesh'!$B$84:$BI$84,$E14:$BL14)+'FD inverse'!$A$49*$C15/Setup!$B$17+INDEX('FD inverse'!$A$49:$BH$49,1,'FD mesh'!$B$15+1)*Setup!$B$22</f>
        <v>0</v>
      </c>
      <c r="AZ15" s="0" t="n">
        <f aca="false">SUMPRODUCT('FD inverse'!$A$50:$BH$50,'FD mesh'!$B$84:$BI$84,$E14:$BL14)+'FD inverse'!$A$50*$C15/Setup!$B$17+INDEX('FD inverse'!$A$50:$BH$50,1,'FD mesh'!$B$15+1)*Setup!$B$22</f>
        <v>0</v>
      </c>
      <c r="BA15" s="0" t="n">
        <f aca="false">SUMPRODUCT('FD inverse'!$A$51:$BH$51,'FD mesh'!$B$84:$BI$84,$E14:$BL14)+'FD inverse'!$A$51*$C15/Setup!$B$17+INDEX('FD inverse'!$A$51:$BH$51,1,'FD mesh'!$B$15+1)*Setup!$B$22</f>
        <v>0</v>
      </c>
      <c r="BB15" s="0" t="n">
        <f aca="false">SUMPRODUCT('FD inverse'!$A$52:$BH$52,'FD mesh'!$B$84:$BI$84,$E14:$BL14)+'FD inverse'!$A$52*$C15/Setup!$B$17+INDEX('FD inverse'!$A$52:$BH$52,1,'FD mesh'!$B$15+1)*Setup!$B$22</f>
        <v>0</v>
      </c>
      <c r="BC15" s="0" t="n">
        <f aca="false">SUMPRODUCT('FD inverse'!$A$53:$BH$53,'FD mesh'!$B$84:$BI$84,$E14:$BL14)+'FD inverse'!$A$53*$C15/Setup!$B$17+INDEX('FD inverse'!$A$53:$BH$53,1,'FD mesh'!$B$15+1)*Setup!$B$22</f>
        <v>0</v>
      </c>
      <c r="BD15" s="0" t="n">
        <f aca="false">SUMPRODUCT('FD inverse'!$A$54:$BH$54,'FD mesh'!$B$84:$BI$84,$E14:$BL14)+'FD inverse'!$A$54*$C15/Setup!$B$17+INDEX('FD inverse'!$A$54:$BH$54,1,'FD mesh'!$B$15+1)*Setup!$B$22</f>
        <v>0</v>
      </c>
      <c r="BE15" s="0" t="n">
        <f aca="false">SUMPRODUCT('FD inverse'!$A$55:$BH$55,'FD mesh'!$B$84:$BI$84,$E14:$BL14)+'FD inverse'!$A$55*$C15/Setup!$B$17+INDEX('FD inverse'!$A$55:$BH$55,1,'FD mesh'!$B$15+1)*Setup!$B$22</f>
        <v>0</v>
      </c>
      <c r="BF15" s="0" t="n">
        <f aca="false">SUMPRODUCT('FD inverse'!$A$56:$BH$56,'FD mesh'!$B$84:$BI$84,$E14:$BL14)+'FD inverse'!$A$56*$C15/Setup!$B$17+INDEX('FD inverse'!$A$56:$BH$56,1,'FD mesh'!$B$15+1)*Setup!$B$22</f>
        <v>0</v>
      </c>
      <c r="BG15" s="0" t="n">
        <f aca="false">SUMPRODUCT('FD inverse'!$A$57:$BH$57,'FD mesh'!$B$84:$BI$84,$E14:$BL14)+'FD inverse'!$A$57*$C15/Setup!$B$17+INDEX('FD inverse'!$A$57:$BH$57,1,'FD mesh'!$B$15+1)*Setup!$B$22</f>
        <v>0</v>
      </c>
      <c r="BH15" s="0" t="n">
        <f aca="false">SUMPRODUCT('FD inverse'!$A$58:$BH$58,'FD mesh'!$B$84:$BI$84,$E14:$BL14)+'FD inverse'!$A$58*$C15/Setup!$B$17+INDEX('FD inverse'!$A$58:$BH$58,1,'FD mesh'!$B$15+1)*Setup!$B$22</f>
        <v>0</v>
      </c>
      <c r="BI15" s="0" t="n">
        <f aca="false">SUMPRODUCT('FD inverse'!$A$59:$BH$59,'FD mesh'!$B$84:$BI$84,$E14:$BL14)+'FD inverse'!$A$59*$C15/Setup!$B$17+INDEX('FD inverse'!$A$59:$BH$59,1,'FD mesh'!$B$15+1)*Setup!$B$22</f>
        <v>0</v>
      </c>
      <c r="BJ15" s="0" t="n">
        <f aca="false">SUMPRODUCT('FD inverse'!$A$60:$BH$60,'FD mesh'!$B$84:$BI$84,$E14:$BL14)+'FD inverse'!$A$60*$C15/Setup!$B$17+INDEX('FD inverse'!$A$60:$BH$60,1,'FD mesh'!$B$15+1)*Setup!$B$22</f>
        <v>0</v>
      </c>
      <c r="BK15" s="0" t="n">
        <f aca="false">SUMPRODUCT('FD inverse'!$A$61:$BH$61,'FD mesh'!$B$84:$BI$84,$E14:$BL14)+'FD inverse'!$A$61*$C15/Setup!$B$17+INDEX('FD inverse'!$A$61:$BH$61,1,'FD mesh'!$B$15+1)*Setup!$B$22</f>
        <v>0</v>
      </c>
      <c r="BL15" s="0" t="n">
        <f aca="false">SUMPRODUCT('FD inverse'!$A$62:$BH$62,'FD mesh'!$B$84:$BI$84,$E14:$BL14)+'FD inverse'!$A$62*$C15/Setup!$B$17+INDEX('FD inverse'!$A$62:$BH$62,1,'FD mesh'!$B$15+1)*Setup!$B$22</f>
        <v>0</v>
      </c>
    </row>
    <row r="16" customFormat="false" ht="15" hidden="false" customHeight="false" outlineLevel="0" collapsed="false">
      <c r="A16" s="0" t="n">
        <v>11</v>
      </c>
      <c r="B16" s="0" t="n">
        <f aca="false">A16*Setup!$B$11/3600</f>
        <v>0.916666666666667</v>
      </c>
      <c r="C16" s="0" t="n">
        <f aca="false">Setup!$B$7+Setup!$B$8*COS(2*PI()*(B16-Setup!$B$9)/24)</f>
        <v>21.2339477768709</v>
      </c>
      <c r="D16" s="0" t="n">
        <f aca="false">(C16-E16)/Setup!$B$17</f>
        <v>18.8262108592142</v>
      </c>
      <c r="E16" s="0" t="n">
        <f aca="false">SUMPRODUCT('FD inverse'!$A$3:$BH$3,'FD mesh'!$B$84:$BI$84,$E15:$BL15)+'FD inverse'!$A$3*$C16/Setup!$B$17+INDEX('FD inverse'!$A$3:$BH$3,1,'FD mesh'!$B$15+1)*Setup!$B$22</f>
        <v>18.7865403651731</v>
      </c>
      <c r="F16" s="0" t="n">
        <f aca="false">SUMPRODUCT('FD inverse'!$A$4:$BH$4,'FD mesh'!$B$84:$BI$84,$E15:$BL15)+'FD inverse'!$A$4*$C16/Setup!$B$17+INDEX('FD inverse'!$A$4:$BH$4,1,'FD mesh'!$B$15+1)*Setup!$B$22</f>
        <v>18.2246583156807</v>
      </c>
      <c r="G16" s="0" t="n">
        <f aca="false">SUMPRODUCT('FD inverse'!$A$5:$BH$5,'FD mesh'!$B$84:$BI$84,$E15:$BL15)+'FD inverse'!$A$5*$C16/Setup!$B$17+INDEX('FD inverse'!$A$5:$BH$5,1,'FD mesh'!$B$15+1)*Setup!$B$22</f>
        <v>17.6646606538335</v>
      </c>
      <c r="H16" s="0" t="n">
        <f aca="false">SUMPRODUCT('FD inverse'!$A$6:$BH$6,'FD mesh'!$B$84:$BI$84,$E15:$BL15)+'FD inverse'!$A$6*$C16/Setup!$B$17+INDEX('FD inverse'!$A$6:$BH$6,1,'FD mesh'!$B$15+1)*Setup!$B$22</f>
        <v>15.7924692581002</v>
      </c>
      <c r="I16" s="0" t="n">
        <f aca="false">SUMPRODUCT('FD inverse'!$A$7:$BH$7,'FD mesh'!$B$84:$BI$84,$E15:$BL15)+'FD inverse'!$A$7*$C16/Setup!$B$17+INDEX('FD inverse'!$A$7:$BH$7,1,'FD mesh'!$B$15+1)*Setup!$B$22</f>
        <v>15.6376179882784</v>
      </c>
      <c r="J16" s="0" t="n">
        <f aca="false">SUMPRODUCT('FD inverse'!$A$8:$BH$8,'FD mesh'!$B$84:$BI$84,$E15:$BL15)+'FD inverse'!$A$8*$C16/Setup!$B$17+INDEX('FD inverse'!$A$8:$BH$8,1,'FD mesh'!$B$15+1)*Setup!$B$22</f>
        <v>15.505042940082</v>
      </c>
      <c r="K16" s="0" t="n">
        <f aca="false">SUMPRODUCT('FD inverse'!$A$9:$BH$9,'FD mesh'!$B$84:$BI$84,$E15:$BL15)+'FD inverse'!$A$9*$C16/Setup!$B$17+INDEX('FD inverse'!$A$9:$BH$9,1,'FD mesh'!$B$15+1)*Setup!$B$22</f>
        <v>15.3942754059407</v>
      </c>
      <c r="L16" s="0" t="n">
        <f aca="false">SUMPRODUCT('FD inverse'!$A$10:$BH$10,'FD mesh'!$B$84:$BI$84,$E15:$BL15)+'FD inverse'!$A$10*$C16/Setup!$B$17+INDEX('FD inverse'!$A$10:$BH$10,1,'FD mesh'!$B$15+1)*Setup!$B$22</f>
        <v>15.3040180631954</v>
      </c>
      <c r="M16" s="0" t="n">
        <f aca="false">SUMPRODUCT('FD inverse'!$A$11:$BH$11,'FD mesh'!$B$84:$BI$84,$E15:$BL15)+'FD inverse'!$A$11*$C16/Setup!$B$17+INDEX('FD inverse'!$A$11:$BH$11,1,'FD mesh'!$B$15+1)*Setup!$B$22</f>
        <v>15.2324430692734</v>
      </c>
      <c r="N16" s="0" t="n">
        <f aca="false">SUMPRODUCT('FD inverse'!$A$12:$BH$12,'FD mesh'!$B$84:$BI$84,$E15:$BL15)+'FD inverse'!$A$12*$C16/Setup!$B$17+INDEX('FD inverse'!$A$12:$BH$12,1,'FD mesh'!$B$15+1)*Setup!$B$22</f>
        <v>15.1774870972888</v>
      </c>
      <c r="O16" s="0" t="n">
        <f aca="false">SUMPRODUCT('FD inverse'!$A$13:$BH$13,'FD mesh'!$B$84:$BI$84,$E15:$BL15)+'FD inverse'!$A$13*$C16/Setup!$B$17+INDEX('FD inverse'!$A$13:$BH$13,1,'FD mesh'!$B$15+1)*Setup!$B$22</f>
        <v>15.1371127699779</v>
      </c>
      <c r="P16" s="0" t="n">
        <f aca="false">SUMPRODUCT('FD inverse'!$A$14:$BH$14,'FD mesh'!$B$84:$BI$84,$E15:$BL15)+'FD inverse'!$A$14*$C16/Setup!$B$17+INDEX('FD inverse'!$A$14:$BH$14,1,'FD mesh'!$B$15+1)*Setup!$B$22</f>
        <v>15.1095200692152</v>
      </c>
      <c r="Q16" s="0" t="n">
        <f aca="false">SUMPRODUCT('FD inverse'!$A$15:$BH$15,'FD mesh'!$B$84:$BI$84,$E15:$BL15)+'FD inverse'!$A$15*$C16/Setup!$B$17+INDEX('FD inverse'!$A$15:$BH$15,1,'FD mesh'!$B$15+1)*Setup!$B$22</f>
        <v>15.0933030181431</v>
      </c>
      <c r="R16" s="0" t="n">
        <f aca="false">SUMPRODUCT('FD inverse'!$A$16:$BH$16,'FD mesh'!$B$84:$BI$84,$E15:$BL15)+'FD inverse'!$A$16*$C16/Setup!$B$17+INDEX('FD inverse'!$A$16:$BH$16,1,'FD mesh'!$B$15+1)*Setup!$B$22</f>
        <v>15.0875544893309</v>
      </c>
      <c r="S16" s="0" t="n">
        <f aca="false">SUMPRODUCT('FD inverse'!$A$17:$BH$17,'FD mesh'!$B$84:$BI$84,$E15:$BL15)+'FD inverse'!$A$17*$C16/Setup!$B$17+INDEX('FD inverse'!$A$17:$BH$17,1,'FD mesh'!$B$15+1)*Setup!$B$22</f>
        <v>15.067834771954</v>
      </c>
      <c r="T16" s="0" t="n">
        <f aca="false">SUMPRODUCT('FD inverse'!$A$18:$BH$18,'FD mesh'!$B$84:$BI$84,$E15:$BL15)+'FD inverse'!$A$18*$C16/Setup!$B$17+INDEX('FD inverse'!$A$18:$BH$18,1,'FD mesh'!$B$15+1)*Setup!$B$22</f>
        <v>15.0522465678555</v>
      </c>
      <c r="U16" s="0" t="n">
        <f aca="false">SUMPRODUCT('FD inverse'!$A$19:$BH$19,'FD mesh'!$B$84:$BI$84,$E15:$BL15)+'FD inverse'!$A$19*$C16/Setup!$B$17+INDEX('FD inverse'!$A$19:$BH$19,1,'FD mesh'!$B$15+1)*Setup!$B$22</f>
        <v>15.0400088414143</v>
      </c>
      <c r="V16" s="0" t="n">
        <f aca="false">SUMPRODUCT('FD inverse'!$A$20:$BH$20,'FD mesh'!$B$84:$BI$84,$E15:$BL15)+'FD inverse'!$A$20*$C16/Setup!$B$17+INDEX('FD inverse'!$A$20:$BH$20,1,'FD mesh'!$B$15+1)*Setup!$B$22</f>
        <v>15.0304641806566</v>
      </c>
      <c r="W16" s="0" t="n">
        <f aca="false">SUMPRODUCT('FD inverse'!$A$21:$BH$21,'FD mesh'!$B$84:$BI$84,$E15:$BL15)+'FD inverse'!$A$21*$C16/Setup!$B$17+INDEX('FD inverse'!$A$21:$BH$21,1,'FD mesh'!$B$15+1)*Setup!$B$22</f>
        <v>15.0230656869926</v>
      </c>
      <c r="X16" s="0" t="n">
        <f aca="false">SUMPRODUCT('FD inverse'!$A$22:$BH$22,'FD mesh'!$B$84:$BI$84,$E15:$BL15)+'FD inverse'!$A$22*$C16/Setup!$B$17+INDEX('FD inverse'!$A$22:$BH$22,1,'FD mesh'!$B$15+1)*Setup!$B$22</f>
        <v>15.0173632275618</v>
      </c>
      <c r="Y16" s="0" t="n">
        <f aca="false">SUMPRODUCT('FD inverse'!$A$23:$BH$23,'FD mesh'!$B$84:$BI$84,$E15:$BL15)+'FD inverse'!$A$23*$C16/Setup!$B$17+INDEX('FD inverse'!$A$23:$BH$23,1,'FD mesh'!$B$15+1)*Setup!$B$22</f>
        <v>15.0129898414775</v>
      </c>
      <c r="Z16" s="0" t="n">
        <f aca="false">SUMPRODUCT('FD inverse'!$A$24:$BH$24,'FD mesh'!$B$84:$BI$84,$E15:$BL15)+'FD inverse'!$A$24*$C16/Setup!$B$17+INDEX('FD inverse'!$A$24:$BH$24,1,'FD mesh'!$B$15+1)*Setup!$B$22</f>
        <v>15.0096488416074</v>
      </c>
      <c r="AA16" s="0" t="n">
        <f aca="false">SUMPRODUCT('FD inverse'!$A$25:$BH$25,'FD mesh'!$B$84:$BI$84,$E15:$BL15)+'FD inverse'!$A$25*$C16/Setup!$B$17+INDEX('FD inverse'!$A$25:$BH$25,1,'FD mesh'!$B$15+1)*Setup!$B$22</f>
        <v>15.0071019439517</v>
      </c>
      <c r="AB16" s="0" t="n">
        <f aca="false">SUMPRODUCT('FD inverse'!$A$26:$BH$26,'FD mesh'!$B$84:$BI$84,$E15:$BL15)+'FD inverse'!$A$26*$C16/Setup!$B$17+INDEX('FD inverse'!$A$26:$BH$26,1,'FD mesh'!$B$15+1)*Setup!$B$22</f>
        <v>15.0051585889243</v>
      </c>
      <c r="AC16" s="0" t="n">
        <f aca="false">SUMPRODUCT('FD inverse'!$A$27:$BH$27,'FD mesh'!$B$84:$BI$84,$E15:$BL15)+'FD inverse'!$A$27*$C16/Setup!$B$17+INDEX('FD inverse'!$A$27:$BH$27,1,'FD mesh'!$B$15+1)*Setup!$B$22</f>
        <v>15.0036664904562</v>
      </c>
      <c r="AD16" s="0" t="n">
        <f aca="false">SUMPRODUCT('FD inverse'!$A$28:$BH$28,'FD mesh'!$B$84:$BI$84,$E15:$BL15)+'FD inverse'!$A$28*$C16/Setup!$B$17+INDEX('FD inverse'!$A$28:$BH$28,1,'FD mesh'!$B$15+1)*Setup!$B$22</f>
        <v>15.002503354886</v>
      </c>
      <c r="AE16" s="0" t="n">
        <f aca="false">SUMPRODUCT('FD inverse'!$A$29:$BH$29,'FD mesh'!$B$84:$BI$84,$E15:$BL15)+'FD inverse'!$A$29*$C16/Setup!$B$17+INDEX('FD inverse'!$A$29:$BH$29,1,'FD mesh'!$B$15+1)*Setup!$B$22</f>
        <v>15.0015696460278</v>
      </c>
      <c r="AF16" s="0" t="n">
        <f aca="false">SUMPRODUCT('FD inverse'!$A$30:$BH$30,'FD mesh'!$B$84:$BI$84,$E15:$BL15)+'FD inverse'!$A$30*$C16/Setup!$B$17+INDEX('FD inverse'!$A$30:$BH$30,1,'FD mesh'!$B$15+1)*Setup!$B$22</f>
        <v>15.0007822293478</v>
      </c>
      <c r="AG16" s="0" t="n">
        <f aca="false">SUMPRODUCT('FD inverse'!$A$31:$BH$31,'FD mesh'!$B$84:$BI$84,$E15:$BL15)+'FD inverse'!$A$31*$C16/Setup!$B$17+INDEX('FD inverse'!$A$31:$BH$31,1,'FD mesh'!$B$15+1)*Setup!$B$22</f>
        <v>15.0000687010838</v>
      </c>
      <c r="AH16" s="0" t="n">
        <f aca="false">SUMPRODUCT('FD inverse'!$A$32:$BH$32,'FD mesh'!$B$84:$BI$84,$E15:$BL15)+'FD inverse'!$A$32*$C16/Setup!$B$17+INDEX('FD inverse'!$A$32:$BH$32,1,'FD mesh'!$B$15+1)*Setup!$B$22</f>
        <v>15.0000448122352</v>
      </c>
      <c r="AI16" s="0" t="n">
        <f aca="false">SUMPRODUCT('FD inverse'!$A$33:$BH$33,'FD mesh'!$B$84:$BI$84,$E15:$BL15)+'FD inverse'!$A$33*$C16/Setup!$B$17+INDEX('FD inverse'!$A$33:$BH$33,1,'FD mesh'!$B$15+1)*Setup!$B$22</f>
        <v>15.0000290546978</v>
      </c>
      <c r="AJ16" s="0" t="n">
        <f aca="false">SUMPRODUCT('FD inverse'!$A$34:$BH$34,'FD mesh'!$B$84:$BI$84,$E15:$BL15)+'FD inverse'!$A$34*$C16/Setup!$B$17+INDEX('FD inverse'!$A$34:$BH$34,1,'FD mesh'!$B$15+1)*Setup!$B$22</f>
        <v>15.0000187301297</v>
      </c>
      <c r="AK16" s="0" t="n">
        <f aca="false">SUMPRODUCT('FD inverse'!$A$35:$BH$35,'FD mesh'!$B$84:$BI$84,$E15:$BL15)+'FD inverse'!$A$35*$C16/Setup!$B$17+INDEX('FD inverse'!$A$35:$BH$35,1,'FD mesh'!$B$15+1)*Setup!$B$22</f>
        <v>15.000012008888</v>
      </c>
      <c r="AL16" s="0" t="n">
        <f aca="false">SUMPRODUCT('FD inverse'!$A$36:$BH$36,'FD mesh'!$B$84:$BI$84,$E15:$BL15)+'FD inverse'!$A$36*$C16/Setup!$B$17+INDEX('FD inverse'!$A$36:$BH$36,1,'FD mesh'!$B$15+1)*Setup!$B$22</f>
        <v>15.0000076609515</v>
      </c>
      <c r="AM16" s="0" t="n">
        <f aca="false">SUMPRODUCT('FD inverse'!$A$37:$BH$37,'FD mesh'!$B$84:$BI$84,$E15:$BL15)+'FD inverse'!$A$37*$C16/Setup!$B$17+INDEX('FD inverse'!$A$37:$BH$37,1,'FD mesh'!$B$15+1)*Setup!$B$22</f>
        <v>15.0000048662113</v>
      </c>
      <c r="AN16" s="0" t="n">
        <f aca="false">SUMPRODUCT('FD inverse'!$A$38:$BH$38,'FD mesh'!$B$84:$BI$84,$E15:$BL15)+'FD inverse'!$A$38*$C16/Setup!$B$17+INDEX('FD inverse'!$A$38:$BH$38,1,'FD mesh'!$B$15+1)*Setup!$B$22</f>
        <v>15.0000030823278</v>
      </c>
      <c r="AO16" s="0" t="n">
        <f aca="false">SUMPRODUCT('FD inverse'!$A$39:$BH$39,'FD mesh'!$B$84:$BI$84,$E15:$BL15)+'FD inverse'!$A$39*$C16/Setup!$B$17+INDEX('FD inverse'!$A$39:$BH$39,1,'FD mesh'!$B$15+1)*Setup!$B$22</f>
        <v>15.0000019537448</v>
      </c>
      <c r="AP16" s="0" t="n">
        <f aca="false">SUMPRODUCT('FD inverse'!$A$40:$BH$40,'FD mesh'!$B$84:$BI$84,$E15:$BL15)+'FD inverse'!$A$40*$C16/Setup!$B$17+INDEX('FD inverse'!$A$40:$BH$40,1,'FD mesh'!$B$15+1)*Setup!$B$22</f>
        <v>15.0000012497717</v>
      </c>
      <c r="AQ16" s="0" t="n">
        <f aca="false">SUMPRODUCT('FD inverse'!$A$41:$BH$41,'FD mesh'!$B$84:$BI$84,$E15:$BL15)+'FD inverse'!$A$41*$C16/Setup!$B$17+INDEX('FD inverse'!$A$41:$BH$41,1,'FD mesh'!$B$15+1)*Setup!$B$22</f>
        <v>15.0000008229899</v>
      </c>
      <c r="AR16" s="0" t="n">
        <f aca="false">SUMPRODUCT('FD inverse'!$A$42:$BH$42,'FD mesh'!$B$84:$BI$84,$E15:$BL15)+'FD inverse'!$A$42*$C16/Setup!$B$17+INDEX('FD inverse'!$A$42:$BH$42,1,'FD mesh'!$B$15+1)*Setup!$B$22</f>
        <v>15.0000005817835</v>
      </c>
      <c r="AS16" s="0" t="n">
        <f aca="false">SUMPRODUCT('FD inverse'!$A$43:$BH$43,'FD mesh'!$B$84:$BI$84,$E15:$BL15)+'FD inverse'!$A$43*$C16/Setup!$B$17+INDEX('FD inverse'!$A$43:$BH$43,1,'FD mesh'!$B$15+1)*Setup!$B$22</f>
        <v>0</v>
      </c>
      <c r="AT16" s="0" t="n">
        <f aca="false">SUMPRODUCT('FD inverse'!$A$44:$BH$44,'FD mesh'!$B$84:$BI$84,$E15:$BL15)+'FD inverse'!$A$44*$C16/Setup!$B$17+INDEX('FD inverse'!$A$44:$BH$44,1,'FD mesh'!$B$15+1)*Setup!$B$22</f>
        <v>0</v>
      </c>
      <c r="AU16" s="0" t="n">
        <f aca="false">SUMPRODUCT('FD inverse'!$A$45:$BH$45,'FD mesh'!$B$84:$BI$84,$E15:$BL15)+'FD inverse'!$A$45*$C16/Setup!$B$17+INDEX('FD inverse'!$A$45:$BH$45,1,'FD mesh'!$B$15+1)*Setup!$B$22</f>
        <v>0</v>
      </c>
      <c r="AV16" s="0" t="n">
        <f aca="false">SUMPRODUCT('FD inverse'!$A$46:$BH$46,'FD mesh'!$B$84:$BI$84,$E15:$BL15)+'FD inverse'!$A$46*$C16/Setup!$B$17+INDEX('FD inverse'!$A$46:$BH$46,1,'FD mesh'!$B$15+1)*Setup!$B$22</f>
        <v>0</v>
      </c>
      <c r="AW16" s="0" t="n">
        <f aca="false">SUMPRODUCT('FD inverse'!$A$47:$BH$47,'FD mesh'!$B$84:$BI$84,$E15:$BL15)+'FD inverse'!$A$47*$C16/Setup!$B$17+INDEX('FD inverse'!$A$47:$BH$47,1,'FD mesh'!$B$15+1)*Setup!$B$22</f>
        <v>0</v>
      </c>
      <c r="AX16" s="0" t="n">
        <f aca="false">SUMPRODUCT('FD inverse'!$A$48:$BH$48,'FD mesh'!$B$84:$BI$84,$E15:$BL15)+'FD inverse'!$A$48*$C16/Setup!$B$17+INDEX('FD inverse'!$A$48:$BH$48,1,'FD mesh'!$B$15+1)*Setup!$B$22</f>
        <v>0</v>
      </c>
      <c r="AY16" s="0" t="n">
        <f aca="false">SUMPRODUCT('FD inverse'!$A$49:$BH$49,'FD mesh'!$B$84:$BI$84,$E15:$BL15)+'FD inverse'!$A$49*$C16/Setup!$B$17+INDEX('FD inverse'!$A$49:$BH$49,1,'FD mesh'!$B$15+1)*Setup!$B$22</f>
        <v>0</v>
      </c>
      <c r="AZ16" s="0" t="n">
        <f aca="false">SUMPRODUCT('FD inverse'!$A$50:$BH$50,'FD mesh'!$B$84:$BI$84,$E15:$BL15)+'FD inverse'!$A$50*$C16/Setup!$B$17+INDEX('FD inverse'!$A$50:$BH$50,1,'FD mesh'!$B$15+1)*Setup!$B$22</f>
        <v>0</v>
      </c>
      <c r="BA16" s="0" t="n">
        <f aca="false">SUMPRODUCT('FD inverse'!$A$51:$BH$51,'FD mesh'!$B$84:$BI$84,$E15:$BL15)+'FD inverse'!$A$51*$C16/Setup!$B$17+INDEX('FD inverse'!$A$51:$BH$51,1,'FD mesh'!$B$15+1)*Setup!$B$22</f>
        <v>0</v>
      </c>
      <c r="BB16" s="0" t="n">
        <f aca="false">SUMPRODUCT('FD inverse'!$A$52:$BH$52,'FD mesh'!$B$84:$BI$84,$E15:$BL15)+'FD inverse'!$A$52*$C16/Setup!$B$17+INDEX('FD inverse'!$A$52:$BH$52,1,'FD mesh'!$B$15+1)*Setup!$B$22</f>
        <v>0</v>
      </c>
      <c r="BC16" s="0" t="n">
        <f aca="false">SUMPRODUCT('FD inverse'!$A$53:$BH$53,'FD mesh'!$B$84:$BI$84,$E15:$BL15)+'FD inverse'!$A$53*$C16/Setup!$B$17+INDEX('FD inverse'!$A$53:$BH$53,1,'FD mesh'!$B$15+1)*Setup!$B$22</f>
        <v>0</v>
      </c>
      <c r="BD16" s="0" t="n">
        <f aca="false">SUMPRODUCT('FD inverse'!$A$54:$BH$54,'FD mesh'!$B$84:$BI$84,$E15:$BL15)+'FD inverse'!$A$54*$C16/Setup!$B$17+INDEX('FD inverse'!$A$54:$BH$54,1,'FD mesh'!$B$15+1)*Setup!$B$22</f>
        <v>0</v>
      </c>
      <c r="BE16" s="0" t="n">
        <f aca="false">SUMPRODUCT('FD inverse'!$A$55:$BH$55,'FD mesh'!$B$84:$BI$84,$E15:$BL15)+'FD inverse'!$A$55*$C16/Setup!$B$17+INDEX('FD inverse'!$A$55:$BH$55,1,'FD mesh'!$B$15+1)*Setup!$B$22</f>
        <v>0</v>
      </c>
      <c r="BF16" s="0" t="n">
        <f aca="false">SUMPRODUCT('FD inverse'!$A$56:$BH$56,'FD mesh'!$B$84:$BI$84,$E15:$BL15)+'FD inverse'!$A$56*$C16/Setup!$B$17+INDEX('FD inverse'!$A$56:$BH$56,1,'FD mesh'!$B$15+1)*Setup!$B$22</f>
        <v>0</v>
      </c>
      <c r="BG16" s="0" t="n">
        <f aca="false">SUMPRODUCT('FD inverse'!$A$57:$BH$57,'FD mesh'!$B$84:$BI$84,$E15:$BL15)+'FD inverse'!$A$57*$C16/Setup!$B$17+INDEX('FD inverse'!$A$57:$BH$57,1,'FD mesh'!$B$15+1)*Setup!$B$22</f>
        <v>0</v>
      </c>
      <c r="BH16" s="0" t="n">
        <f aca="false">SUMPRODUCT('FD inverse'!$A$58:$BH$58,'FD mesh'!$B$84:$BI$84,$E15:$BL15)+'FD inverse'!$A$58*$C16/Setup!$B$17+INDEX('FD inverse'!$A$58:$BH$58,1,'FD mesh'!$B$15+1)*Setup!$B$22</f>
        <v>0</v>
      </c>
      <c r="BI16" s="0" t="n">
        <f aca="false">SUMPRODUCT('FD inverse'!$A$59:$BH$59,'FD mesh'!$B$84:$BI$84,$E15:$BL15)+'FD inverse'!$A$59*$C16/Setup!$B$17+INDEX('FD inverse'!$A$59:$BH$59,1,'FD mesh'!$B$15+1)*Setup!$B$22</f>
        <v>0</v>
      </c>
      <c r="BJ16" s="0" t="n">
        <f aca="false">SUMPRODUCT('FD inverse'!$A$60:$BH$60,'FD mesh'!$B$84:$BI$84,$E15:$BL15)+'FD inverse'!$A$60*$C16/Setup!$B$17+INDEX('FD inverse'!$A$60:$BH$60,1,'FD mesh'!$B$15+1)*Setup!$B$22</f>
        <v>0</v>
      </c>
      <c r="BK16" s="0" t="n">
        <f aca="false">SUMPRODUCT('FD inverse'!$A$61:$BH$61,'FD mesh'!$B$84:$BI$84,$E15:$BL15)+'FD inverse'!$A$61*$C16/Setup!$B$17+INDEX('FD inverse'!$A$61:$BH$61,1,'FD mesh'!$B$15+1)*Setup!$B$22</f>
        <v>0</v>
      </c>
      <c r="BL16" s="0" t="n">
        <f aca="false">SUMPRODUCT('FD inverse'!$A$62:$BH$62,'FD mesh'!$B$84:$BI$84,$E15:$BL15)+'FD inverse'!$A$62*$C16/Setup!$B$17+INDEX('FD inverse'!$A$62:$BH$62,1,'FD mesh'!$B$15+1)*Setup!$B$22</f>
        <v>0</v>
      </c>
    </row>
    <row r="17" customFormat="false" ht="15" hidden="false" customHeight="false" outlineLevel="0" collapsed="false">
      <c r="A17" s="0" t="n">
        <v>12</v>
      </c>
      <c r="B17" s="0" t="n">
        <f aca="false">A17*Setup!$B$11/3600</f>
        <v>1</v>
      </c>
      <c r="C17" s="0" t="n">
        <f aca="false">Setup!$B$7+Setup!$B$8*COS(2*PI()*(B17-Setup!$B$9)/24)</f>
        <v>21.1715728752538</v>
      </c>
      <c r="D17" s="0" t="n">
        <f aca="false">(C17-E17)/Setup!$B$17</f>
        <v>18.4338121931335</v>
      </c>
      <c r="E17" s="0" t="n">
        <f aca="false">SUMPRODUCT('FD inverse'!$A$3:$BH$3,'FD mesh'!$B$84:$BI$84,$E16:$BL16)+'FD inverse'!$A$3*$C17/Setup!$B$17+INDEX('FD inverse'!$A$3:$BH$3,1,'FD mesh'!$B$15+1)*Setup!$B$22</f>
        <v>18.7751772901465</v>
      </c>
      <c r="F17" s="0" t="n">
        <f aca="false">SUMPRODUCT('FD inverse'!$A$4:$BH$4,'FD mesh'!$B$84:$BI$84,$E16:$BL16)+'FD inverse'!$A$4*$C17/Setup!$B$17+INDEX('FD inverse'!$A$4:$BH$4,1,'FD mesh'!$B$15+1)*Setup!$B$22</f>
        <v>18.2240859821543</v>
      </c>
      <c r="G17" s="0" t="n">
        <f aca="false">SUMPRODUCT('FD inverse'!$A$5:$BH$5,'FD mesh'!$B$84:$BI$84,$E16:$BL16)+'FD inverse'!$A$5*$C17/Setup!$B$17+INDEX('FD inverse'!$A$5:$BH$5,1,'FD mesh'!$B$15+1)*Setup!$B$22</f>
        <v>17.6727462655136</v>
      </c>
      <c r="H17" s="0" t="n">
        <f aca="false">SUMPRODUCT('FD inverse'!$A$6:$BH$6,'FD mesh'!$B$84:$BI$84,$E16:$BL16)+'FD inverse'!$A$6*$C17/Setup!$B$17+INDEX('FD inverse'!$A$6:$BH$6,1,'FD mesh'!$B$15+1)*Setup!$B$22</f>
        <v>15.8261405761174</v>
      </c>
      <c r="I17" s="0" t="n">
        <f aca="false">SUMPRODUCT('FD inverse'!$A$7:$BH$7,'FD mesh'!$B$84:$BI$84,$E16:$BL16)+'FD inverse'!$A$7*$C17/Setup!$B$17+INDEX('FD inverse'!$A$7:$BH$7,1,'FD mesh'!$B$15+1)*Setup!$B$22</f>
        <v>15.6726566856155</v>
      </c>
      <c r="J17" s="0" t="n">
        <f aca="false">SUMPRODUCT('FD inverse'!$A$8:$BH$8,'FD mesh'!$B$84:$BI$84,$E16:$BL16)+'FD inverse'!$A$8*$C17/Setup!$B$17+INDEX('FD inverse'!$A$8:$BH$8,1,'FD mesh'!$B$15+1)*Setup!$B$22</f>
        <v>15.5398445929525</v>
      </c>
      <c r="K17" s="0" t="n">
        <f aca="false">SUMPRODUCT('FD inverse'!$A$9:$BH$9,'FD mesh'!$B$84:$BI$84,$E16:$BL16)+'FD inverse'!$A$9*$C17/Setup!$B$17+INDEX('FD inverse'!$A$9:$BH$9,1,'FD mesh'!$B$15+1)*Setup!$B$22</f>
        <v>15.4275644488857</v>
      </c>
      <c r="L17" s="0" t="n">
        <f aca="false">SUMPRODUCT('FD inverse'!$A$10:$BH$10,'FD mesh'!$B$84:$BI$84,$E16:$BL16)+'FD inverse'!$A$10*$C17/Setup!$B$17+INDEX('FD inverse'!$A$10:$BH$10,1,'FD mesh'!$B$15+1)*Setup!$B$22</f>
        <v>15.3349238581789</v>
      </c>
      <c r="M17" s="0" t="n">
        <f aca="false">SUMPRODUCT('FD inverse'!$A$11:$BH$11,'FD mesh'!$B$84:$BI$84,$E16:$BL16)+'FD inverse'!$A$11*$C17/Setup!$B$17+INDEX('FD inverse'!$A$11:$BH$11,1,'FD mesh'!$B$15+1)*Setup!$B$22</f>
        <v>15.2605167748369</v>
      </c>
      <c r="N17" s="0" t="n">
        <f aca="false">SUMPRODUCT('FD inverse'!$A$12:$BH$12,'FD mesh'!$B$84:$BI$84,$E16:$BL16)+'FD inverse'!$A$12*$C17/Setup!$B$17+INDEX('FD inverse'!$A$12:$BH$12,1,'FD mesh'!$B$15+1)*Setup!$B$22</f>
        <v>15.2026723496445</v>
      </c>
      <c r="O17" s="0" t="n">
        <f aca="false">SUMPRODUCT('FD inverse'!$A$13:$BH$13,'FD mesh'!$B$84:$BI$84,$E16:$BL16)+'FD inverse'!$A$13*$C17/Setup!$B$17+INDEX('FD inverse'!$A$13:$BH$13,1,'FD mesh'!$B$15+1)*Setup!$B$22</f>
        <v>15.1596864804141</v>
      </c>
      <c r="P17" s="0" t="n">
        <f aca="false">SUMPRODUCT('FD inverse'!$A$14:$BH$14,'FD mesh'!$B$84:$BI$84,$E16:$BL16)+'FD inverse'!$A$14*$C17/Setup!$B$17+INDEX('FD inverse'!$A$14:$BH$14,1,'FD mesh'!$B$15+1)*Setup!$B$22</f>
        <v>15.1300184344498</v>
      </c>
      <c r="Q17" s="0" t="n">
        <f aca="false">SUMPRODUCT('FD inverse'!$A$15:$BH$15,'FD mesh'!$B$84:$BI$84,$E16:$BL16)+'FD inverse'!$A$15*$C17/Setup!$B$17+INDEX('FD inverse'!$A$15:$BH$15,1,'FD mesh'!$B$15+1)*Setup!$B$22</f>
        <v>15.1124438193025</v>
      </c>
      <c r="R17" s="0" t="n">
        <f aca="false">SUMPRODUCT('FD inverse'!$A$16:$BH$16,'FD mesh'!$B$84:$BI$84,$E16:$BL16)+'FD inverse'!$A$16*$C17/Setup!$B$17+INDEX('FD inverse'!$A$16:$BH$16,1,'FD mesh'!$B$15+1)*Setup!$B$22</f>
        <v>15.1061617122138</v>
      </c>
      <c r="S17" s="0" t="n">
        <f aca="false">SUMPRODUCT('FD inverse'!$A$17:$BH$17,'FD mesh'!$B$84:$BI$84,$E16:$BL16)+'FD inverse'!$A$17*$C17/Setup!$B$17+INDEX('FD inverse'!$A$17:$BH$17,1,'FD mesh'!$B$15+1)*Setup!$B$22</f>
        <v>15.0832889640772</v>
      </c>
      <c r="T17" s="0" t="n">
        <f aca="false">SUMPRODUCT('FD inverse'!$A$18:$BH$18,'FD mesh'!$B$84:$BI$84,$E16:$BL16)+'FD inverse'!$A$18*$C17/Setup!$B$17+INDEX('FD inverse'!$A$18:$BH$18,1,'FD mesh'!$B$15+1)*Setup!$B$22</f>
        <v>15.0649641639083</v>
      </c>
      <c r="U17" s="0" t="n">
        <f aca="false">SUMPRODUCT('FD inverse'!$A$19:$BH$19,'FD mesh'!$B$84:$BI$84,$E16:$BL16)+'FD inverse'!$A$19*$C17/Setup!$B$17+INDEX('FD inverse'!$A$19:$BH$19,1,'FD mesh'!$B$15+1)*Setup!$B$22</f>
        <v>15.0503819705778</v>
      </c>
      <c r="V17" s="0" t="n">
        <f aca="false">SUMPRODUCT('FD inverse'!$A$20:$BH$20,'FD mesh'!$B$84:$BI$84,$E16:$BL16)+'FD inverse'!$A$20*$C17/Setup!$B$17+INDEX('FD inverse'!$A$20:$BH$20,1,'FD mesh'!$B$15+1)*Setup!$B$22</f>
        <v>15.0388524409725</v>
      </c>
      <c r="W17" s="0" t="n">
        <f aca="false">SUMPRODUCT('FD inverse'!$A$21:$BH$21,'FD mesh'!$B$84:$BI$84,$E16:$BL16)+'FD inverse'!$A$21*$C17/Setup!$B$17+INDEX('FD inverse'!$A$21:$BH$21,1,'FD mesh'!$B$15+1)*Setup!$B$22</f>
        <v>15.0297914565459</v>
      </c>
      <c r="X17" s="0" t="n">
        <f aca="false">SUMPRODUCT('FD inverse'!$A$22:$BH$22,'FD mesh'!$B$84:$BI$84,$E16:$BL16)+'FD inverse'!$A$22*$C17/Setup!$B$17+INDEX('FD inverse'!$A$22:$BH$22,1,'FD mesh'!$B$15+1)*Setup!$B$22</f>
        <v>15.0227097700164</v>
      </c>
      <c r="Y17" s="0" t="n">
        <f aca="false">SUMPRODUCT('FD inverse'!$A$23:$BH$23,'FD mesh'!$B$84:$BI$84,$E16:$BL16)+'FD inverse'!$A$23*$C17/Setup!$B$17+INDEX('FD inverse'!$A$23:$BH$23,1,'FD mesh'!$B$15+1)*Setup!$B$22</f>
        <v>15.0172014945521</v>
      </c>
      <c r="Z17" s="0" t="n">
        <f aca="false">SUMPRODUCT('FD inverse'!$A$24:$BH$24,'FD mesh'!$B$84:$BI$84,$E16:$BL16)+'FD inverse'!$A$24*$C17/Setup!$B$17+INDEX('FD inverse'!$A$24:$BH$24,1,'FD mesh'!$B$15+1)*Setup!$B$22</f>
        <v>15.0129326484212</v>
      </c>
      <c r="AA17" s="0" t="n">
        <f aca="false">SUMPRODUCT('FD inverse'!$A$25:$BH$25,'FD mesh'!$B$84:$BI$84,$E16:$BL16)+'FD inverse'!$A$25*$C17/Setup!$B$17+INDEX('FD inverse'!$A$25:$BH$25,1,'FD mesh'!$B$15+1)*Setup!$B$22</f>
        <v>15.0096301797241</v>
      </c>
      <c r="AB17" s="0" t="n">
        <f aca="false">SUMPRODUCT('FD inverse'!$A$26:$BH$26,'FD mesh'!$B$84:$BI$84,$E16:$BL16)+'FD inverse'!$A$26*$C17/Setup!$B$17+INDEX('FD inverse'!$A$26:$BH$26,1,'FD mesh'!$B$15+1)*Setup!$B$22</f>
        <v>15.0070717346972</v>
      </c>
      <c r="AC17" s="0" t="n">
        <f aca="false">SUMPRODUCT('FD inverse'!$A$27:$BH$27,'FD mesh'!$B$84:$BI$84,$E16:$BL16)+'FD inverse'!$A$27*$C17/Setup!$B$17+INDEX('FD inverse'!$A$27:$BH$27,1,'FD mesh'!$B$15+1)*Setup!$B$22</f>
        <v>15.0050763011407</v>
      </c>
      <c r="AD17" s="0" t="n">
        <f aca="false">SUMPRODUCT('FD inverse'!$A$28:$BH$28,'FD mesh'!$B$84:$BI$84,$E16:$BL16)+'FD inverse'!$A$28*$C17/Setup!$B$17+INDEX('FD inverse'!$A$28:$BH$28,1,'FD mesh'!$B$15+1)*Setup!$B$22</f>
        <v>15.0034957547284</v>
      </c>
      <c r="AE17" s="0" t="n">
        <f aca="false">SUMPRODUCT('FD inverse'!$A$29:$BH$29,'FD mesh'!$B$84:$BI$84,$E16:$BL16)+'FD inverse'!$A$29*$C17/Setup!$B$17+INDEX('FD inverse'!$A$29:$BH$29,1,'FD mesh'!$B$15+1)*Setup!$B$22</f>
        <v>15.0022072574126</v>
      </c>
      <c r="AF17" s="0" t="n">
        <f aca="false">SUMPRODUCT('FD inverse'!$A$30:$BH$30,'FD mesh'!$B$84:$BI$84,$E16:$BL16)+'FD inverse'!$A$30*$C17/Setup!$B$17+INDEX('FD inverse'!$A$30:$BH$30,1,'FD mesh'!$B$15+1)*Setup!$B$22</f>
        <v>15.0011064000187</v>
      </c>
      <c r="AG17" s="0" t="n">
        <f aca="false">SUMPRODUCT('FD inverse'!$A$31:$BH$31,'FD mesh'!$B$84:$BI$84,$E16:$BL16)+'FD inverse'!$A$31*$C17/Setup!$B$17+INDEX('FD inverse'!$A$31:$BH$31,1,'FD mesh'!$B$15+1)*Setup!$B$22</f>
        <v>15.0001009414221</v>
      </c>
      <c r="AH17" s="0" t="n">
        <f aca="false">SUMPRODUCT('FD inverse'!$A$32:$BH$32,'FD mesh'!$B$84:$BI$84,$E16:$BL16)+'FD inverse'!$A$32*$C17/Setup!$B$17+INDEX('FD inverse'!$A$32:$BH$32,1,'FD mesh'!$B$15+1)*Setup!$B$22</f>
        <v>15.0000669229407</v>
      </c>
      <c r="AI17" s="0" t="n">
        <f aca="false">SUMPRODUCT('FD inverse'!$A$33:$BH$33,'FD mesh'!$B$84:$BI$84,$E16:$BL16)+'FD inverse'!$A$33*$C17/Setup!$B$17+INDEX('FD inverse'!$A$33:$BH$33,1,'FD mesh'!$B$15+1)*Setup!$B$22</f>
        <v>15.0000440974075</v>
      </c>
      <c r="AJ17" s="0" t="n">
        <f aca="false">SUMPRODUCT('FD inverse'!$A$34:$BH$34,'FD mesh'!$B$84:$BI$84,$E16:$BL16)+'FD inverse'!$A$34*$C17/Setup!$B$17+INDEX('FD inverse'!$A$34:$BH$34,1,'FD mesh'!$B$15+1)*Setup!$B$22</f>
        <v>15.0000288868406</v>
      </c>
      <c r="AK17" s="0" t="n">
        <f aca="false">SUMPRODUCT('FD inverse'!$A$35:$BH$35,'FD mesh'!$B$84:$BI$84,$E16:$BL16)+'FD inverse'!$A$35*$C17/Setup!$B$17+INDEX('FD inverse'!$A$35:$BH$35,1,'FD mesh'!$B$15+1)*Setup!$B$22</f>
        <v>15.0000188178347</v>
      </c>
      <c r="AL17" s="0" t="n">
        <f aca="false">SUMPRODUCT('FD inverse'!$A$36:$BH$36,'FD mesh'!$B$84:$BI$84,$E16:$BL16)+'FD inverse'!$A$36*$C17/Setup!$B$17+INDEX('FD inverse'!$A$36:$BH$36,1,'FD mesh'!$B$15+1)*Setup!$B$22</f>
        <v>15.0000121956744</v>
      </c>
      <c r="AM17" s="0" t="n">
        <f aca="false">SUMPRODUCT('FD inverse'!$A$37:$BH$37,'FD mesh'!$B$84:$BI$84,$E16:$BL16)+'FD inverse'!$A$37*$C17/Setup!$B$17+INDEX('FD inverse'!$A$37:$BH$37,1,'FD mesh'!$B$15+1)*Setup!$B$22</f>
        <v>15.0000078690953</v>
      </c>
      <c r="AN17" s="0" t="n">
        <f aca="false">SUMPRODUCT('FD inverse'!$A$38:$BH$38,'FD mesh'!$B$84:$BI$84,$E16:$BL16)+'FD inverse'!$A$38*$C17/Setup!$B$17+INDEX('FD inverse'!$A$38:$BH$38,1,'FD mesh'!$B$15+1)*Setup!$B$22</f>
        <v>15.0000050626453</v>
      </c>
      <c r="AO17" s="0" t="n">
        <f aca="false">SUMPRODUCT('FD inverse'!$A$39:$BH$39,'FD mesh'!$B$84:$BI$84,$E16:$BL16)+'FD inverse'!$A$39*$C17/Setup!$B$17+INDEX('FD inverse'!$A$39:$BH$39,1,'FD mesh'!$B$15+1)*Setup!$B$22</f>
        <v>15.0000032586777</v>
      </c>
      <c r="AP17" s="0" t="n">
        <f aca="false">SUMPRODUCT('FD inverse'!$A$40:$BH$40,'FD mesh'!$B$84:$BI$84,$E16:$BL16)+'FD inverse'!$A$40*$C17/Setup!$B$17+INDEX('FD inverse'!$A$40:$BH$40,1,'FD mesh'!$B$15+1)*Setup!$B$22</f>
        <v>15.0000021152971</v>
      </c>
      <c r="AQ17" s="0" t="n">
        <f aca="false">SUMPRODUCT('FD inverse'!$A$41:$BH$41,'FD mesh'!$B$84:$BI$84,$E16:$BL16)+'FD inverse'!$A$41*$C17/Setup!$B$17+INDEX('FD inverse'!$A$41:$BH$41,1,'FD mesh'!$B$15+1)*Setup!$B$22</f>
        <v>15.0000014100656</v>
      </c>
      <c r="AR17" s="0" t="n">
        <f aca="false">SUMPRODUCT('FD inverse'!$A$42:$BH$42,'FD mesh'!$B$84:$BI$84,$E16:$BL16)+'FD inverse'!$A$42*$C17/Setup!$B$17+INDEX('FD inverse'!$A$42:$BH$42,1,'FD mesh'!$B$15+1)*Setup!$B$22</f>
        <v>15.0000010020252</v>
      </c>
      <c r="AS17" s="0" t="n">
        <f aca="false">SUMPRODUCT('FD inverse'!$A$43:$BH$43,'FD mesh'!$B$84:$BI$84,$E16:$BL16)+'FD inverse'!$A$43*$C17/Setup!$B$17+INDEX('FD inverse'!$A$43:$BH$43,1,'FD mesh'!$B$15+1)*Setup!$B$22</f>
        <v>0</v>
      </c>
      <c r="AT17" s="0" t="n">
        <f aca="false">SUMPRODUCT('FD inverse'!$A$44:$BH$44,'FD mesh'!$B$84:$BI$84,$E16:$BL16)+'FD inverse'!$A$44*$C17/Setup!$B$17+INDEX('FD inverse'!$A$44:$BH$44,1,'FD mesh'!$B$15+1)*Setup!$B$22</f>
        <v>0</v>
      </c>
      <c r="AU17" s="0" t="n">
        <f aca="false">SUMPRODUCT('FD inverse'!$A$45:$BH$45,'FD mesh'!$B$84:$BI$84,$E16:$BL16)+'FD inverse'!$A$45*$C17/Setup!$B$17+INDEX('FD inverse'!$A$45:$BH$45,1,'FD mesh'!$B$15+1)*Setup!$B$22</f>
        <v>0</v>
      </c>
      <c r="AV17" s="0" t="n">
        <f aca="false">SUMPRODUCT('FD inverse'!$A$46:$BH$46,'FD mesh'!$B$84:$BI$84,$E16:$BL16)+'FD inverse'!$A$46*$C17/Setup!$B$17+INDEX('FD inverse'!$A$46:$BH$46,1,'FD mesh'!$B$15+1)*Setup!$B$22</f>
        <v>0</v>
      </c>
      <c r="AW17" s="0" t="n">
        <f aca="false">SUMPRODUCT('FD inverse'!$A$47:$BH$47,'FD mesh'!$B$84:$BI$84,$E16:$BL16)+'FD inverse'!$A$47*$C17/Setup!$B$17+INDEX('FD inverse'!$A$47:$BH$47,1,'FD mesh'!$B$15+1)*Setup!$B$22</f>
        <v>0</v>
      </c>
      <c r="AX17" s="0" t="n">
        <f aca="false">SUMPRODUCT('FD inverse'!$A$48:$BH$48,'FD mesh'!$B$84:$BI$84,$E16:$BL16)+'FD inverse'!$A$48*$C17/Setup!$B$17+INDEX('FD inverse'!$A$48:$BH$48,1,'FD mesh'!$B$15+1)*Setup!$B$22</f>
        <v>0</v>
      </c>
      <c r="AY17" s="0" t="n">
        <f aca="false">SUMPRODUCT('FD inverse'!$A$49:$BH$49,'FD mesh'!$B$84:$BI$84,$E16:$BL16)+'FD inverse'!$A$49*$C17/Setup!$B$17+INDEX('FD inverse'!$A$49:$BH$49,1,'FD mesh'!$B$15+1)*Setup!$B$22</f>
        <v>0</v>
      </c>
      <c r="AZ17" s="0" t="n">
        <f aca="false">SUMPRODUCT('FD inverse'!$A$50:$BH$50,'FD mesh'!$B$84:$BI$84,$E16:$BL16)+'FD inverse'!$A$50*$C17/Setup!$B$17+INDEX('FD inverse'!$A$50:$BH$50,1,'FD mesh'!$B$15+1)*Setup!$B$22</f>
        <v>0</v>
      </c>
      <c r="BA17" s="0" t="n">
        <f aca="false">SUMPRODUCT('FD inverse'!$A$51:$BH$51,'FD mesh'!$B$84:$BI$84,$E16:$BL16)+'FD inverse'!$A$51*$C17/Setup!$B$17+INDEX('FD inverse'!$A$51:$BH$51,1,'FD mesh'!$B$15+1)*Setup!$B$22</f>
        <v>0</v>
      </c>
      <c r="BB17" s="0" t="n">
        <f aca="false">SUMPRODUCT('FD inverse'!$A$52:$BH$52,'FD mesh'!$B$84:$BI$84,$E16:$BL16)+'FD inverse'!$A$52*$C17/Setup!$B$17+INDEX('FD inverse'!$A$52:$BH$52,1,'FD mesh'!$B$15+1)*Setup!$B$22</f>
        <v>0</v>
      </c>
      <c r="BC17" s="0" t="n">
        <f aca="false">SUMPRODUCT('FD inverse'!$A$53:$BH$53,'FD mesh'!$B$84:$BI$84,$E16:$BL16)+'FD inverse'!$A$53*$C17/Setup!$B$17+INDEX('FD inverse'!$A$53:$BH$53,1,'FD mesh'!$B$15+1)*Setup!$B$22</f>
        <v>0</v>
      </c>
      <c r="BD17" s="0" t="n">
        <f aca="false">SUMPRODUCT('FD inverse'!$A$54:$BH$54,'FD mesh'!$B$84:$BI$84,$E16:$BL16)+'FD inverse'!$A$54*$C17/Setup!$B$17+INDEX('FD inverse'!$A$54:$BH$54,1,'FD mesh'!$B$15+1)*Setup!$B$22</f>
        <v>0</v>
      </c>
      <c r="BE17" s="0" t="n">
        <f aca="false">SUMPRODUCT('FD inverse'!$A$55:$BH$55,'FD mesh'!$B$84:$BI$84,$E16:$BL16)+'FD inverse'!$A$55*$C17/Setup!$B$17+INDEX('FD inverse'!$A$55:$BH$55,1,'FD mesh'!$B$15+1)*Setup!$B$22</f>
        <v>0</v>
      </c>
      <c r="BF17" s="0" t="n">
        <f aca="false">SUMPRODUCT('FD inverse'!$A$56:$BH$56,'FD mesh'!$B$84:$BI$84,$E16:$BL16)+'FD inverse'!$A$56*$C17/Setup!$B$17+INDEX('FD inverse'!$A$56:$BH$56,1,'FD mesh'!$B$15+1)*Setup!$B$22</f>
        <v>0</v>
      </c>
      <c r="BG17" s="0" t="n">
        <f aca="false">SUMPRODUCT('FD inverse'!$A$57:$BH$57,'FD mesh'!$B$84:$BI$84,$E16:$BL16)+'FD inverse'!$A$57*$C17/Setup!$B$17+INDEX('FD inverse'!$A$57:$BH$57,1,'FD mesh'!$B$15+1)*Setup!$B$22</f>
        <v>0</v>
      </c>
      <c r="BH17" s="0" t="n">
        <f aca="false">SUMPRODUCT('FD inverse'!$A$58:$BH$58,'FD mesh'!$B$84:$BI$84,$E16:$BL16)+'FD inverse'!$A$58*$C17/Setup!$B$17+INDEX('FD inverse'!$A$58:$BH$58,1,'FD mesh'!$B$15+1)*Setup!$B$22</f>
        <v>0</v>
      </c>
      <c r="BI17" s="0" t="n">
        <f aca="false">SUMPRODUCT('FD inverse'!$A$59:$BH$59,'FD mesh'!$B$84:$BI$84,$E16:$BL16)+'FD inverse'!$A$59*$C17/Setup!$B$17+INDEX('FD inverse'!$A$59:$BH$59,1,'FD mesh'!$B$15+1)*Setup!$B$22</f>
        <v>0</v>
      </c>
      <c r="BJ17" s="0" t="n">
        <f aca="false">SUMPRODUCT('FD inverse'!$A$60:$BH$60,'FD mesh'!$B$84:$BI$84,$E16:$BL16)+'FD inverse'!$A$60*$C17/Setup!$B$17+INDEX('FD inverse'!$A$60:$BH$60,1,'FD mesh'!$B$15+1)*Setup!$B$22</f>
        <v>0</v>
      </c>
      <c r="BK17" s="0" t="n">
        <f aca="false">SUMPRODUCT('FD inverse'!$A$61:$BH$61,'FD mesh'!$B$84:$BI$84,$E16:$BL16)+'FD inverse'!$A$61*$C17/Setup!$B$17+INDEX('FD inverse'!$A$61:$BH$61,1,'FD mesh'!$B$15+1)*Setup!$B$22</f>
        <v>0</v>
      </c>
      <c r="BL17" s="0" t="n">
        <f aca="false">SUMPRODUCT('FD inverse'!$A$62:$BH$62,'FD mesh'!$B$84:$BI$84,$E16:$BL16)+'FD inverse'!$A$62*$C17/Setup!$B$17+INDEX('FD inverse'!$A$62:$BH$62,1,'FD mesh'!$B$15+1)*Setup!$B$22</f>
        <v>0</v>
      </c>
    </row>
    <row r="18" customFormat="false" ht="15" hidden="false" customHeight="false" outlineLevel="0" collapsed="false">
      <c r="A18" s="0" t="n">
        <v>13</v>
      </c>
      <c r="B18" s="0" t="n">
        <f aca="false">A18*Setup!$B$11/3600</f>
        <v>1.08333333333333</v>
      </c>
      <c r="C18" s="0" t="n">
        <f aca="false">Setup!$B$7+Setup!$B$8*COS(2*PI()*(B18-Setup!$B$9)/24)</f>
        <v>21.110544151761</v>
      </c>
      <c r="D18" s="0" t="n">
        <f aca="false">(C18-E18)/Setup!$B$17</f>
        <v>18.0731853260404</v>
      </c>
      <c r="E18" s="0" t="n">
        <f aca="false">SUMPRODUCT('FD inverse'!$A$3:$BH$3,'FD mesh'!$B$84:$BI$84,$E17:$BL17)+'FD inverse'!$A$3*$C18/Setup!$B$17+INDEX('FD inverse'!$A$3:$BH$3,1,'FD mesh'!$B$15+1)*Setup!$B$22</f>
        <v>18.7610300593757</v>
      </c>
      <c r="F18" s="0" t="n">
        <f aca="false">SUMPRODUCT('FD inverse'!$A$4:$BH$4,'FD mesh'!$B$84:$BI$84,$E17:$BL17)+'FD inverse'!$A$4*$C18/Setup!$B$17+INDEX('FD inverse'!$A$4:$BH$4,1,'FD mesh'!$B$15+1)*Setup!$B$22</f>
        <v>18.2200674933913</v>
      </c>
      <c r="G18" s="0" t="n">
        <f aca="false">SUMPRODUCT('FD inverse'!$A$5:$BH$5,'FD mesh'!$B$84:$BI$84,$E17:$BL17)+'FD inverse'!$A$5*$C18/Setup!$B$17+INDEX('FD inverse'!$A$5:$BH$5,1,'FD mesh'!$B$15+1)*Setup!$B$22</f>
        <v>17.677360791659</v>
      </c>
      <c r="H18" s="0" t="n">
        <f aca="false">SUMPRODUCT('FD inverse'!$A$6:$BH$6,'FD mesh'!$B$84:$BI$84,$E17:$BL17)+'FD inverse'!$A$6*$C18/Setup!$B$17+INDEX('FD inverse'!$A$6:$BH$6,1,'FD mesh'!$B$15+1)*Setup!$B$22</f>
        <v>15.8572310324862</v>
      </c>
      <c r="I18" s="0" t="n">
        <f aca="false">SUMPRODUCT('FD inverse'!$A$7:$BH$7,'FD mesh'!$B$84:$BI$84,$E17:$BL17)+'FD inverse'!$A$7*$C18/Setup!$B$17+INDEX('FD inverse'!$A$7:$BH$7,1,'FD mesh'!$B$15+1)*Setup!$B$22</f>
        <v>15.7053288285384</v>
      </c>
      <c r="J18" s="0" t="n">
        <f aca="false">SUMPRODUCT('FD inverse'!$A$8:$BH$8,'FD mesh'!$B$84:$BI$84,$E17:$BL17)+'FD inverse'!$A$8*$C18/Setup!$B$17+INDEX('FD inverse'!$A$8:$BH$8,1,'FD mesh'!$B$15+1)*Setup!$B$22</f>
        <v>15.5727022251352</v>
      </c>
      <c r="K18" s="0" t="n">
        <f aca="false">SUMPRODUCT('FD inverse'!$A$9:$BH$9,'FD mesh'!$B$84:$BI$84,$E17:$BL17)+'FD inverse'!$A$9*$C18/Setup!$B$17+INDEX('FD inverse'!$A$9:$BH$9,1,'FD mesh'!$B$15+1)*Setup!$B$22</f>
        <v>15.4594606554679</v>
      </c>
      <c r="L18" s="0" t="n">
        <f aca="false">SUMPRODUCT('FD inverse'!$A$10:$BH$10,'FD mesh'!$B$84:$BI$84,$E17:$BL17)+'FD inverse'!$A$10*$C18/Setup!$B$17+INDEX('FD inverse'!$A$10:$BH$10,1,'FD mesh'!$B$15+1)*Setup!$B$22</f>
        <v>15.3650369067931</v>
      </c>
      <c r="M18" s="0" t="n">
        <f aca="false">SUMPRODUCT('FD inverse'!$A$11:$BH$11,'FD mesh'!$B$84:$BI$84,$E17:$BL17)+'FD inverse'!$A$11*$C18/Setup!$B$17+INDEX('FD inverse'!$A$11:$BH$11,1,'FD mesh'!$B$15+1)*Setup!$B$22</f>
        <v>15.2883789685102</v>
      </c>
      <c r="N18" s="0" t="n">
        <f aca="false">SUMPRODUCT('FD inverse'!$A$12:$BH$12,'FD mesh'!$B$84:$BI$84,$E17:$BL17)+'FD inverse'!$A$12*$C18/Setup!$B$17+INDEX('FD inverse'!$A$12:$BH$12,1,'FD mesh'!$B$15+1)*Setup!$B$22</f>
        <v>15.228158902601</v>
      </c>
      <c r="O18" s="0" t="n">
        <f aca="false">SUMPRODUCT('FD inverse'!$A$13:$BH$13,'FD mesh'!$B$84:$BI$84,$E17:$BL17)+'FD inverse'!$A$13*$C18/Setup!$B$17+INDEX('FD inverse'!$A$13:$BH$13,1,'FD mesh'!$B$15+1)*Setup!$B$22</f>
        <v>15.1829751511205</v>
      </c>
      <c r="P18" s="0" t="n">
        <f aca="false">SUMPRODUCT('FD inverse'!$A$14:$BH$14,'FD mesh'!$B$84:$BI$84,$E17:$BL17)+'FD inverse'!$A$14*$C18/Setup!$B$17+INDEX('FD inverse'!$A$14:$BH$14,1,'FD mesh'!$B$15+1)*Setup!$B$22</f>
        <v>15.1515310283753</v>
      </c>
      <c r="Q18" s="0" t="n">
        <f aca="false">SUMPRODUCT('FD inverse'!$A$15:$BH$15,'FD mesh'!$B$84:$BI$84,$E17:$BL17)+'FD inverse'!$A$15*$C18/Setup!$B$17+INDEX('FD inverse'!$A$15:$BH$15,1,'FD mesh'!$B$15+1)*Setup!$B$22</f>
        <v>15.1327787014563</v>
      </c>
      <c r="R18" s="0" t="n">
        <f aca="false">SUMPRODUCT('FD inverse'!$A$16:$BH$16,'FD mesh'!$B$84:$BI$84,$E17:$BL17)+'FD inverse'!$A$16*$C18/Setup!$B$17+INDEX('FD inverse'!$A$16:$BH$16,1,'FD mesh'!$B$15+1)*Setup!$B$22</f>
        <v>15.126023355159</v>
      </c>
      <c r="S18" s="0" t="n">
        <f aca="false">SUMPRODUCT('FD inverse'!$A$17:$BH$17,'FD mesh'!$B$84:$BI$84,$E17:$BL17)+'FD inverse'!$A$17*$C18/Setup!$B$17+INDEX('FD inverse'!$A$17:$BH$17,1,'FD mesh'!$B$15+1)*Setup!$B$22</f>
        <v>15.1000031778356</v>
      </c>
      <c r="T18" s="0" t="n">
        <f aca="false">SUMPRODUCT('FD inverse'!$A$18:$BH$18,'FD mesh'!$B$84:$BI$84,$E17:$BL17)+'FD inverse'!$A$18*$C18/Setup!$B$17+INDEX('FD inverse'!$A$18:$BH$18,1,'FD mesh'!$B$15+1)*Setup!$B$22</f>
        <v>15.0789017548467</v>
      </c>
      <c r="U18" s="0" t="n">
        <f aca="false">SUMPRODUCT('FD inverse'!$A$19:$BH$19,'FD mesh'!$B$84:$BI$84,$E17:$BL17)+'FD inverse'!$A$19*$C18/Setup!$B$17+INDEX('FD inverse'!$A$19:$BH$19,1,'FD mesh'!$B$15+1)*Setup!$B$22</f>
        <v>15.0619019657627</v>
      </c>
      <c r="V18" s="0" t="n">
        <f aca="false">SUMPRODUCT('FD inverse'!$A$20:$BH$20,'FD mesh'!$B$84:$BI$84,$E17:$BL17)+'FD inverse'!$A$20*$C18/Setup!$B$17+INDEX('FD inverse'!$A$20:$BH$20,1,'FD mesh'!$B$15+1)*Setup!$B$22</f>
        <v>15.0482923466901</v>
      </c>
      <c r="W18" s="0" t="n">
        <f aca="false">SUMPRODUCT('FD inverse'!$A$21:$BH$21,'FD mesh'!$B$84:$BI$84,$E17:$BL17)+'FD inverse'!$A$21*$C18/Setup!$B$17+INDEX('FD inverse'!$A$21:$BH$21,1,'FD mesh'!$B$15+1)*Setup!$B$22</f>
        <v>15.0374607570145</v>
      </c>
      <c r="X18" s="0" t="n">
        <f aca="false">SUMPRODUCT('FD inverse'!$A$22:$BH$22,'FD mesh'!$B$84:$BI$84,$E17:$BL17)+'FD inverse'!$A$22*$C18/Setup!$B$17+INDEX('FD inverse'!$A$22:$BH$22,1,'FD mesh'!$B$15+1)*Setup!$B$22</f>
        <v>15.0288861329054</v>
      </c>
      <c r="Y18" s="0" t="n">
        <f aca="false">SUMPRODUCT('FD inverse'!$A$23:$BH$23,'FD mesh'!$B$84:$BI$84,$E17:$BL17)+'FD inverse'!$A$23*$C18/Setup!$B$17+INDEX('FD inverse'!$A$23:$BH$23,1,'FD mesh'!$B$15+1)*Setup!$B$22</f>
        <v>15.0221291241608</v>
      </c>
      <c r="Z18" s="0" t="n">
        <f aca="false">SUMPRODUCT('FD inverse'!$A$24:$BH$24,'FD mesh'!$B$84:$BI$84,$E17:$BL17)+'FD inverse'!$A$24*$C18/Setup!$B$17+INDEX('FD inverse'!$A$24:$BH$24,1,'FD mesh'!$B$15+1)*Setup!$B$22</f>
        <v>15.0168222464153</v>
      </c>
      <c r="AA18" s="0" t="n">
        <f aca="false">SUMPRODUCT('FD inverse'!$A$25:$BH$25,'FD mesh'!$B$84:$BI$84,$E17:$BL17)+'FD inverse'!$A$25*$C18/Setup!$B$17+INDEX('FD inverse'!$A$25:$BH$25,1,'FD mesh'!$B$15+1)*Setup!$B$22</f>
        <v>15.0126600217938</v>
      </c>
      <c r="AB18" s="0" t="n">
        <f aca="false">SUMPRODUCT('FD inverse'!$A$26:$BH$26,'FD mesh'!$B$84:$BI$84,$E17:$BL17)+'FD inverse'!$A$26*$C18/Setup!$B$17+INDEX('FD inverse'!$A$26:$BH$26,1,'FD mesh'!$B$15+1)*Setup!$B$22</f>
        <v>15.0093894364099</v>
      </c>
      <c r="AC18" s="0" t="n">
        <f aca="false">SUMPRODUCT('FD inverse'!$A$27:$BH$27,'FD mesh'!$B$84:$BI$84,$E17:$BL17)+'FD inverse'!$A$27*$C18/Setup!$B$17+INDEX('FD inverse'!$A$27:$BH$27,1,'FD mesh'!$B$15+1)*Setup!$B$22</f>
        <v>15.00680091753</v>
      </c>
      <c r="AD18" s="0" t="n">
        <f aca="false">SUMPRODUCT('FD inverse'!$A$28:$BH$28,'FD mesh'!$B$84:$BI$84,$E17:$BL17)+'FD inverse'!$A$28*$C18/Setup!$B$17+INDEX('FD inverse'!$A$28:$BH$28,1,'FD mesh'!$B$15+1)*Setup!$B$22</f>
        <v>15.0047199286161</v>
      </c>
      <c r="AE18" s="0" t="n">
        <f aca="false">SUMPRODUCT('FD inverse'!$A$29:$BH$29,'FD mesh'!$B$84:$BI$84,$E17:$BL17)+'FD inverse'!$A$29*$C18/Setup!$B$17+INDEX('FD inverse'!$A$29:$BH$29,1,'FD mesh'!$B$15+1)*Setup!$B$22</f>
        <v>15.0029991965892</v>
      </c>
      <c r="AF18" s="0" t="n">
        <f aca="false">SUMPRODUCT('FD inverse'!$A$30:$BH$30,'FD mesh'!$B$84:$BI$84,$E17:$BL17)+'FD inverse'!$A$30*$C18/Setup!$B$17+INDEX('FD inverse'!$A$30:$BH$30,1,'FD mesh'!$B$15+1)*Setup!$B$22</f>
        <v>15.0015115209485</v>
      </c>
      <c r="AG18" s="0" t="n">
        <f aca="false">SUMPRODUCT('FD inverse'!$A$31:$BH$31,'FD mesh'!$B$84:$BI$84,$E17:$BL17)+'FD inverse'!$A$31*$C18/Setup!$B$17+INDEX('FD inverse'!$A$31:$BH$31,1,'FD mesh'!$B$15+1)*Setup!$B$22</f>
        <v>15.0001430666101</v>
      </c>
      <c r="AH18" s="0" t="n">
        <f aca="false">SUMPRODUCT('FD inverse'!$A$32:$BH$32,'FD mesh'!$B$84:$BI$84,$E17:$BL17)+'FD inverse'!$A$32*$C18/Setup!$B$17+INDEX('FD inverse'!$A$32:$BH$32,1,'FD mesh'!$B$15+1)*Setup!$B$22</f>
        <v>15.0000963115822</v>
      </c>
      <c r="AI18" s="0" t="n">
        <f aca="false">SUMPRODUCT('FD inverse'!$A$33:$BH$33,'FD mesh'!$B$84:$BI$84,$E17:$BL17)+'FD inverse'!$A$33*$C18/Setup!$B$17+INDEX('FD inverse'!$A$33:$BH$33,1,'FD mesh'!$B$15+1)*Setup!$B$22</f>
        <v>15.0000644337614</v>
      </c>
      <c r="AJ18" s="0" t="n">
        <f aca="false">SUMPRODUCT('FD inverse'!$A$34:$BH$34,'FD mesh'!$B$84:$BI$84,$E17:$BL17)+'FD inverse'!$A$34*$C18/Setup!$B$17+INDEX('FD inverse'!$A$34:$BH$34,1,'FD mesh'!$B$15+1)*Setup!$B$22</f>
        <v>15.0000428506715</v>
      </c>
      <c r="AK18" s="0" t="n">
        <f aca="false">SUMPRODUCT('FD inverse'!$A$35:$BH$35,'FD mesh'!$B$84:$BI$84,$E17:$BL17)+'FD inverse'!$A$35*$C18/Setup!$B$17+INDEX('FD inverse'!$A$35:$BH$35,1,'FD mesh'!$B$15+1)*Setup!$B$22</f>
        <v>15.0000283363943</v>
      </c>
      <c r="AL18" s="0" t="n">
        <f aca="false">SUMPRODUCT('FD inverse'!$A$36:$BH$36,'FD mesh'!$B$84:$BI$84,$E17:$BL17)+'FD inverse'!$A$36*$C18/Setup!$B$17+INDEX('FD inverse'!$A$36:$BH$36,1,'FD mesh'!$B$15+1)*Setup!$B$22</f>
        <v>15.0000186406314</v>
      </c>
      <c r="AM18" s="0" t="n">
        <f aca="false">SUMPRODUCT('FD inverse'!$A$37:$BH$37,'FD mesh'!$B$84:$BI$84,$E17:$BL17)+'FD inverse'!$A$37*$C18/Setup!$B$17+INDEX('FD inverse'!$A$37:$BH$37,1,'FD mesh'!$B$15+1)*Setup!$B$22</f>
        <v>15.0000122074541</v>
      </c>
      <c r="AN18" s="0" t="n">
        <f aca="false">SUMPRODUCT('FD inverse'!$A$38:$BH$38,'FD mesh'!$B$84:$BI$84,$E17:$BL17)+'FD inverse'!$A$38*$C18/Setup!$B$17+INDEX('FD inverse'!$A$38:$BH$38,1,'FD mesh'!$B$15+1)*Setup!$B$22</f>
        <v>15.0000079704541</v>
      </c>
      <c r="AO18" s="0" t="n">
        <f aca="false">SUMPRODUCT('FD inverse'!$A$39:$BH$39,'FD mesh'!$B$84:$BI$84,$E17:$BL17)+'FD inverse'!$A$39*$C18/Setup!$B$17+INDEX('FD inverse'!$A$39:$BH$39,1,'FD mesh'!$B$15+1)*Setup!$B$22</f>
        <v>15.0000052054538</v>
      </c>
      <c r="AP18" s="0" t="n">
        <f aca="false">SUMPRODUCT('FD inverse'!$A$40:$BH$40,'FD mesh'!$B$84:$BI$84,$E17:$BL17)+'FD inverse'!$A$40*$C18/Setup!$B$17+INDEX('FD inverse'!$A$40:$BH$40,1,'FD mesh'!$B$15+1)*Setup!$B$22</f>
        <v>15.0000034259565</v>
      </c>
      <c r="AQ18" s="0" t="n">
        <f aca="false">SUMPRODUCT('FD inverse'!$A$41:$BH$41,'FD mesh'!$B$84:$BI$84,$E17:$BL17)+'FD inverse'!$A$41*$C18/Setup!$B$17+INDEX('FD inverse'!$A$41:$BH$41,1,'FD mesh'!$B$15+1)*Setup!$B$22</f>
        <v>15.0000023099452</v>
      </c>
      <c r="AR18" s="0" t="n">
        <f aca="false">SUMPRODUCT('FD inverse'!$A$42:$BH$42,'FD mesh'!$B$84:$BI$84,$E17:$BL17)+'FD inverse'!$A$42*$C18/Setup!$B$17+INDEX('FD inverse'!$A$42:$BH$42,1,'FD mesh'!$B$15+1)*Setup!$B$22</f>
        <v>15.0000016494737</v>
      </c>
      <c r="AS18" s="0" t="n">
        <f aca="false">SUMPRODUCT('FD inverse'!$A$43:$BH$43,'FD mesh'!$B$84:$BI$84,$E17:$BL17)+'FD inverse'!$A$43*$C18/Setup!$B$17+INDEX('FD inverse'!$A$43:$BH$43,1,'FD mesh'!$B$15+1)*Setup!$B$22</f>
        <v>0</v>
      </c>
      <c r="AT18" s="0" t="n">
        <f aca="false">SUMPRODUCT('FD inverse'!$A$44:$BH$44,'FD mesh'!$B$84:$BI$84,$E17:$BL17)+'FD inverse'!$A$44*$C18/Setup!$B$17+INDEX('FD inverse'!$A$44:$BH$44,1,'FD mesh'!$B$15+1)*Setup!$B$22</f>
        <v>0</v>
      </c>
      <c r="AU18" s="0" t="n">
        <f aca="false">SUMPRODUCT('FD inverse'!$A$45:$BH$45,'FD mesh'!$B$84:$BI$84,$E17:$BL17)+'FD inverse'!$A$45*$C18/Setup!$B$17+INDEX('FD inverse'!$A$45:$BH$45,1,'FD mesh'!$B$15+1)*Setup!$B$22</f>
        <v>0</v>
      </c>
      <c r="AV18" s="0" t="n">
        <f aca="false">SUMPRODUCT('FD inverse'!$A$46:$BH$46,'FD mesh'!$B$84:$BI$84,$E17:$BL17)+'FD inverse'!$A$46*$C18/Setup!$B$17+INDEX('FD inverse'!$A$46:$BH$46,1,'FD mesh'!$B$15+1)*Setup!$B$22</f>
        <v>0</v>
      </c>
      <c r="AW18" s="0" t="n">
        <f aca="false">SUMPRODUCT('FD inverse'!$A$47:$BH$47,'FD mesh'!$B$84:$BI$84,$E17:$BL17)+'FD inverse'!$A$47*$C18/Setup!$B$17+INDEX('FD inverse'!$A$47:$BH$47,1,'FD mesh'!$B$15+1)*Setup!$B$22</f>
        <v>0</v>
      </c>
      <c r="AX18" s="0" t="n">
        <f aca="false">SUMPRODUCT('FD inverse'!$A$48:$BH$48,'FD mesh'!$B$84:$BI$84,$E17:$BL17)+'FD inverse'!$A$48*$C18/Setup!$B$17+INDEX('FD inverse'!$A$48:$BH$48,1,'FD mesh'!$B$15+1)*Setup!$B$22</f>
        <v>0</v>
      </c>
      <c r="AY18" s="0" t="n">
        <f aca="false">SUMPRODUCT('FD inverse'!$A$49:$BH$49,'FD mesh'!$B$84:$BI$84,$E17:$BL17)+'FD inverse'!$A$49*$C18/Setup!$B$17+INDEX('FD inverse'!$A$49:$BH$49,1,'FD mesh'!$B$15+1)*Setup!$B$22</f>
        <v>0</v>
      </c>
      <c r="AZ18" s="0" t="n">
        <f aca="false">SUMPRODUCT('FD inverse'!$A$50:$BH$50,'FD mesh'!$B$84:$BI$84,$E17:$BL17)+'FD inverse'!$A$50*$C18/Setup!$B$17+INDEX('FD inverse'!$A$50:$BH$50,1,'FD mesh'!$B$15+1)*Setup!$B$22</f>
        <v>0</v>
      </c>
      <c r="BA18" s="0" t="n">
        <f aca="false">SUMPRODUCT('FD inverse'!$A$51:$BH$51,'FD mesh'!$B$84:$BI$84,$E17:$BL17)+'FD inverse'!$A$51*$C18/Setup!$B$17+INDEX('FD inverse'!$A$51:$BH$51,1,'FD mesh'!$B$15+1)*Setup!$B$22</f>
        <v>0</v>
      </c>
      <c r="BB18" s="0" t="n">
        <f aca="false">SUMPRODUCT('FD inverse'!$A$52:$BH$52,'FD mesh'!$B$84:$BI$84,$E17:$BL17)+'FD inverse'!$A$52*$C18/Setup!$B$17+INDEX('FD inverse'!$A$52:$BH$52,1,'FD mesh'!$B$15+1)*Setup!$B$22</f>
        <v>0</v>
      </c>
      <c r="BC18" s="0" t="n">
        <f aca="false">SUMPRODUCT('FD inverse'!$A$53:$BH$53,'FD mesh'!$B$84:$BI$84,$E17:$BL17)+'FD inverse'!$A$53*$C18/Setup!$B$17+INDEX('FD inverse'!$A$53:$BH$53,1,'FD mesh'!$B$15+1)*Setup!$B$22</f>
        <v>0</v>
      </c>
      <c r="BD18" s="0" t="n">
        <f aca="false">SUMPRODUCT('FD inverse'!$A$54:$BH$54,'FD mesh'!$B$84:$BI$84,$E17:$BL17)+'FD inverse'!$A$54*$C18/Setup!$B$17+INDEX('FD inverse'!$A$54:$BH$54,1,'FD mesh'!$B$15+1)*Setup!$B$22</f>
        <v>0</v>
      </c>
      <c r="BE18" s="0" t="n">
        <f aca="false">SUMPRODUCT('FD inverse'!$A$55:$BH$55,'FD mesh'!$B$84:$BI$84,$E17:$BL17)+'FD inverse'!$A$55*$C18/Setup!$B$17+INDEX('FD inverse'!$A$55:$BH$55,1,'FD mesh'!$B$15+1)*Setup!$B$22</f>
        <v>0</v>
      </c>
      <c r="BF18" s="0" t="n">
        <f aca="false">SUMPRODUCT('FD inverse'!$A$56:$BH$56,'FD mesh'!$B$84:$BI$84,$E17:$BL17)+'FD inverse'!$A$56*$C18/Setup!$B$17+INDEX('FD inverse'!$A$56:$BH$56,1,'FD mesh'!$B$15+1)*Setup!$B$22</f>
        <v>0</v>
      </c>
      <c r="BG18" s="0" t="n">
        <f aca="false">SUMPRODUCT('FD inverse'!$A$57:$BH$57,'FD mesh'!$B$84:$BI$84,$E17:$BL17)+'FD inverse'!$A$57*$C18/Setup!$B$17+INDEX('FD inverse'!$A$57:$BH$57,1,'FD mesh'!$B$15+1)*Setup!$B$22</f>
        <v>0</v>
      </c>
      <c r="BH18" s="0" t="n">
        <f aca="false">SUMPRODUCT('FD inverse'!$A$58:$BH$58,'FD mesh'!$B$84:$BI$84,$E17:$BL17)+'FD inverse'!$A$58*$C18/Setup!$B$17+INDEX('FD inverse'!$A$58:$BH$58,1,'FD mesh'!$B$15+1)*Setup!$B$22</f>
        <v>0</v>
      </c>
      <c r="BI18" s="0" t="n">
        <f aca="false">SUMPRODUCT('FD inverse'!$A$59:$BH$59,'FD mesh'!$B$84:$BI$84,$E17:$BL17)+'FD inverse'!$A$59*$C18/Setup!$B$17+INDEX('FD inverse'!$A$59:$BH$59,1,'FD mesh'!$B$15+1)*Setup!$B$22</f>
        <v>0</v>
      </c>
      <c r="BJ18" s="0" t="n">
        <f aca="false">SUMPRODUCT('FD inverse'!$A$60:$BH$60,'FD mesh'!$B$84:$BI$84,$E17:$BL17)+'FD inverse'!$A$60*$C18/Setup!$B$17+INDEX('FD inverse'!$A$60:$BH$60,1,'FD mesh'!$B$15+1)*Setup!$B$22</f>
        <v>0</v>
      </c>
      <c r="BK18" s="0" t="n">
        <f aca="false">SUMPRODUCT('FD inverse'!$A$61:$BH$61,'FD mesh'!$B$84:$BI$84,$E17:$BL17)+'FD inverse'!$A$61*$C18/Setup!$B$17+INDEX('FD inverse'!$A$61:$BH$61,1,'FD mesh'!$B$15+1)*Setup!$B$22</f>
        <v>0</v>
      </c>
      <c r="BL18" s="0" t="n">
        <f aca="false">SUMPRODUCT('FD inverse'!$A$62:$BH$62,'FD mesh'!$B$84:$BI$84,$E17:$BL17)+'FD inverse'!$A$62*$C18/Setup!$B$17+INDEX('FD inverse'!$A$62:$BH$62,1,'FD mesh'!$B$15+1)*Setup!$B$22</f>
        <v>0</v>
      </c>
    </row>
    <row r="19" customFormat="false" ht="15" hidden="false" customHeight="false" outlineLevel="0" collapsed="false">
      <c r="A19" s="0" t="n">
        <v>14</v>
      </c>
      <c r="B19" s="0" t="n">
        <f aca="false">A19*Setup!$B$11/3600</f>
        <v>1.16666666666667</v>
      </c>
      <c r="C19" s="0" t="n">
        <f aca="false">Setup!$B$7+Setup!$B$8*COS(2*PI()*(B19-Setup!$B$9)/24)</f>
        <v>21.0508906527595</v>
      </c>
      <c r="D19" s="0" t="n">
        <f aca="false">(C19-E19)/Setup!$B$17</f>
        <v>17.7375837025446</v>
      </c>
      <c r="E19" s="0" t="n">
        <f aca="false">SUMPRODUCT('FD inverse'!$A$3:$BH$3,'FD mesh'!$B$84:$BI$84,$E18:$BL18)+'FD inverse'!$A$3*$C19/Setup!$B$17+INDEX('FD inverse'!$A$3:$BH$3,1,'FD mesh'!$B$15+1)*Setup!$B$22</f>
        <v>18.7450047714287</v>
      </c>
      <c r="F19" s="0" t="n">
        <f aca="false">SUMPRODUCT('FD inverse'!$A$4:$BH$4,'FD mesh'!$B$84:$BI$84,$E18:$BL18)+'FD inverse'!$A$4*$C19/Setup!$B$17+INDEX('FD inverse'!$A$4:$BH$4,1,'FD mesh'!$B$15+1)*Setup!$B$22</f>
        <v>18.2136227845093</v>
      </c>
      <c r="G19" s="0" t="n">
        <f aca="false">SUMPRODUCT('FD inverse'!$A$5:$BH$5,'FD mesh'!$B$84:$BI$84,$E18:$BL18)+'FD inverse'!$A$5*$C19/Setup!$B$17+INDEX('FD inverse'!$A$5:$BH$5,1,'FD mesh'!$B$15+1)*Setup!$B$22</f>
        <v>17.6794436149155</v>
      </c>
      <c r="H19" s="0" t="n">
        <f aca="false">SUMPRODUCT('FD inverse'!$A$6:$BH$6,'FD mesh'!$B$84:$BI$84,$E18:$BL18)+'FD inverse'!$A$6*$C19/Setup!$B$17+INDEX('FD inverse'!$A$6:$BH$6,1,'FD mesh'!$B$15+1)*Setup!$B$22</f>
        <v>15.8861203303713</v>
      </c>
      <c r="I19" s="0" t="n">
        <f aca="false">SUMPRODUCT('FD inverse'!$A$7:$BH$7,'FD mesh'!$B$84:$BI$84,$E18:$BL18)+'FD inverse'!$A$7*$C19/Setup!$B$17+INDEX('FD inverse'!$A$7:$BH$7,1,'FD mesh'!$B$15+1)*Setup!$B$22</f>
        <v>15.7359410715282</v>
      </c>
      <c r="J19" s="0" t="n">
        <f aca="false">SUMPRODUCT('FD inverse'!$A$8:$BH$8,'FD mesh'!$B$84:$BI$84,$E18:$BL18)+'FD inverse'!$A$8*$C19/Setup!$B$17+INDEX('FD inverse'!$A$8:$BH$8,1,'FD mesh'!$B$15+1)*Setup!$B$22</f>
        <v>15.6038221330329</v>
      </c>
      <c r="K19" s="0" t="n">
        <f aca="false">SUMPRODUCT('FD inverse'!$A$9:$BH$9,'FD mesh'!$B$84:$BI$84,$E18:$BL18)+'FD inverse'!$A$9*$C19/Setup!$B$17+INDEX('FD inverse'!$A$9:$BH$9,1,'FD mesh'!$B$15+1)*Setup!$B$22</f>
        <v>15.490063022206</v>
      </c>
      <c r="L19" s="0" t="n">
        <f aca="false">SUMPRODUCT('FD inverse'!$A$10:$BH$10,'FD mesh'!$B$84:$BI$84,$E18:$BL18)+'FD inverse'!$A$10*$C19/Setup!$B$17+INDEX('FD inverse'!$A$10:$BH$10,1,'FD mesh'!$B$15+1)*Setup!$B$22</f>
        <v>15.3943584050299</v>
      </c>
      <c r="M19" s="0" t="n">
        <f aca="false">SUMPRODUCT('FD inverse'!$A$11:$BH$11,'FD mesh'!$B$84:$BI$84,$E18:$BL18)+'FD inverse'!$A$11*$C19/Setup!$B$17+INDEX('FD inverse'!$A$11:$BH$11,1,'FD mesh'!$B$15+1)*Setup!$B$22</f>
        <v>15.3159526068725</v>
      </c>
      <c r="N19" s="0" t="n">
        <f aca="false">SUMPRODUCT('FD inverse'!$A$12:$BH$12,'FD mesh'!$B$84:$BI$84,$E18:$BL18)+'FD inverse'!$A$12*$C19/Setup!$B$17+INDEX('FD inverse'!$A$12:$BH$12,1,'FD mesh'!$B$15+1)*Setup!$B$22</f>
        <v>15.2538144419672</v>
      </c>
      <c r="O19" s="0" t="n">
        <f aca="false">SUMPRODUCT('FD inverse'!$A$13:$BH$13,'FD mesh'!$B$84:$BI$84,$E18:$BL18)+'FD inverse'!$A$13*$C19/Setup!$B$17+INDEX('FD inverse'!$A$13:$BH$13,1,'FD mesh'!$B$15+1)*Setup!$B$22</f>
        <v>15.2068122884874</v>
      </c>
      <c r="P19" s="0" t="n">
        <f aca="false">SUMPRODUCT('FD inverse'!$A$14:$BH$14,'FD mesh'!$B$84:$BI$84,$E18:$BL18)+'FD inverse'!$A$14*$C19/Setup!$B$17+INDEX('FD inverse'!$A$14:$BH$14,1,'FD mesh'!$B$15+1)*Setup!$B$22</f>
        <v>15.1738733428937</v>
      </c>
      <c r="Q19" s="0" t="n">
        <f aca="false">SUMPRODUCT('FD inverse'!$A$15:$BH$15,'FD mesh'!$B$84:$BI$84,$E18:$BL18)+'FD inverse'!$A$15*$C19/Setup!$B$17+INDEX('FD inverse'!$A$15:$BH$15,1,'FD mesh'!$B$15+1)*Setup!$B$22</f>
        <v>15.1541157038006</v>
      </c>
      <c r="R19" s="0" t="n">
        <f aca="false">SUMPRODUCT('FD inverse'!$A$16:$BH$16,'FD mesh'!$B$84:$BI$84,$E18:$BL18)+'FD inverse'!$A$16*$C19/Setup!$B$17+INDEX('FD inverse'!$A$16:$BH$16,1,'FD mesh'!$B$15+1)*Setup!$B$22</f>
        <v>15.1469462666804</v>
      </c>
      <c r="S19" s="0" t="n">
        <f aca="false">SUMPRODUCT('FD inverse'!$A$17:$BH$17,'FD mesh'!$B$84:$BI$84,$E18:$BL18)+'FD inverse'!$A$17*$C19/Setup!$B$17+INDEX('FD inverse'!$A$17:$BH$17,1,'FD mesh'!$B$15+1)*Setup!$B$22</f>
        <v>15.1178203492255</v>
      </c>
      <c r="T19" s="0" t="n">
        <f aca="false">SUMPRODUCT('FD inverse'!$A$18:$BH$18,'FD mesh'!$B$84:$BI$84,$E18:$BL18)+'FD inverse'!$A$18*$C19/Setup!$B$17+INDEX('FD inverse'!$A$18:$BH$18,1,'FD mesh'!$B$15+1)*Setup!$B$22</f>
        <v>15.0939377707796</v>
      </c>
      <c r="U19" s="0" t="n">
        <f aca="false">SUMPRODUCT('FD inverse'!$A$19:$BH$19,'FD mesh'!$B$84:$BI$84,$E18:$BL18)+'FD inverse'!$A$19*$C19/Setup!$B$17+INDEX('FD inverse'!$A$19:$BH$19,1,'FD mesh'!$B$15+1)*Setup!$B$22</f>
        <v>15.0744800770225</v>
      </c>
      <c r="V19" s="0" t="n">
        <f aca="false">SUMPRODUCT('FD inverse'!$A$20:$BH$20,'FD mesh'!$B$84:$BI$84,$E18:$BL18)+'FD inverse'!$A$20*$C19/Setup!$B$17+INDEX('FD inverse'!$A$20:$BH$20,1,'FD mesh'!$B$15+1)*Setup!$B$22</f>
        <v>15.0587239417219</v>
      </c>
      <c r="W19" s="0" t="n">
        <f aca="false">SUMPRODUCT('FD inverse'!$A$21:$BH$21,'FD mesh'!$B$84:$BI$84,$E18:$BL18)+'FD inverse'!$A$21*$C19/Setup!$B$17+INDEX('FD inverse'!$A$21:$BH$21,1,'FD mesh'!$B$15+1)*Setup!$B$22</f>
        <v>15.0460376758164</v>
      </c>
      <c r="X19" s="0" t="n">
        <f aca="false">SUMPRODUCT('FD inverse'!$A$22:$BH$22,'FD mesh'!$B$84:$BI$84,$E18:$BL18)+'FD inverse'!$A$22*$C19/Setup!$B$17+INDEX('FD inverse'!$A$22:$BH$22,1,'FD mesh'!$B$15+1)*Setup!$B$22</f>
        <v>15.0358754745869</v>
      </c>
      <c r="Y19" s="0" t="n">
        <f aca="false">SUMPRODUCT('FD inverse'!$A$23:$BH$23,'FD mesh'!$B$84:$BI$84,$E18:$BL18)+'FD inverse'!$A$23*$C19/Setup!$B$17+INDEX('FD inverse'!$A$23:$BH$23,1,'FD mesh'!$B$15+1)*Setup!$B$22</f>
        <v>15.0277701367665</v>
      </c>
      <c r="Z19" s="0" t="n">
        <f aca="false">SUMPRODUCT('FD inverse'!$A$24:$BH$24,'FD mesh'!$B$84:$BI$84,$E18:$BL18)+'FD inverse'!$A$24*$C19/Setup!$B$17+INDEX('FD inverse'!$A$24:$BH$24,1,'FD mesh'!$B$15+1)*Setup!$B$22</f>
        <v>15.02132486837</v>
      </c>
      <c r="AA19" s="0" t="n">
        <f aca="false">SUMPRODUCT('FD inverse'!$A$25:$BH$25,'FD mesh'!$B$84:$BI$84,$E18:$BL18)+'FD inverse'!$A$25*$C19/Setup!$B$17+INDEX('FD inverse'!$A$25:$BH$25,1,'FD mesh'!$B$15+1)*Setup!$B$22</f>
        <v>15.0162046572917</v>
      </c>
      <c r="AB19" s="0" t="n">
        <f aca="false">SUMPRODUCT('FD inverse'!$A$26:$BH$26,'FD mesh'!$B$84:$BI$84,$E18:$BL18)+'FD inverse'!$A$26*$C19/Setup!$B$17+INDEX('FD inverse'!$A$26:$BH$26,1,'FD mesh'!$B$15+1)*Setup!$B$22</f>
        <v>15.0121275818028</v>
      </c>
      <c r="AC19" s="0" t="n">
        <f aca="false">SUMPRODUCT('FD inverse'!$A$27:$BH$27,'FD mesh'!$B$84:$BI$84,$E18:$BL18)+'FD inverse'!$A$27*$C19/Setup!$B$17+INDEX('FD inverse'!$A$27:$BH$27,1,'FD mesh'!$B$15+1)*Setup!$B$22</f>
        <v>15.0088563033866</v>
      </c>
      <c r="AD19" s="0" t="n">
        <f aca="false">SUMPRODUCT('FD inverse'!$A$28:$BH$28,'FD mesh'!$B$84:$BI$84,$E18:$BL18)+'FD inverse'!$A$28*$C19/Setup!$B$17+INDEX('FD inverse'!$A$28:$BH$28,1,'FD mesh'!$B$15+1)*Setup!$B$22</f>
        <v>15.0061898956654</v>
      </c>
      <c r="AE19" s="0" t="n">
        <f aca="false">SUMPRODUCT('FD inverse'!$A$29:$BH$29,'FD mesh'!$B$84:$BI$84,$E18:$BL18)+'FD inverse'!$A$29*$C19/Setup!$B$17+INDEX('FD inverse'!$A$29:$BH$29,1,'FD mesh'!$B$15+1)*Setup!$B$22</f>
        <v>15.0039560782472</v>
      </c>
      <c r="AF19" s="0" t="n">
        <f aca="false">SUMPRODUCT('FD inverse'!$A$30:$BH$30,'FD mesh'!$B$84:$BI$84,$E18:$BL18)+'FD inverse'!$A$30*$C19/Setup!$B$17+INDEX('FD inverse'!$A$30:$BH$30,1,'FD mesh'!$B$15+1)*Setup!$B$22</f>
        <v>15.0020038574313</v>
      </c>
      <c r="AG19" s="0" t="n">
        <f aca="false">SUMPRODUCT('FD inverse'!$A$31:$BH$31,'FD mesh'!$B$84:$BI$84,$E18:$BL18)+'FD inverse'!$A$31*$C19/Setup!$B$17+INDEX('FD inverse'!$A$31:$BH$31,1,'FD mesh'!$B$15+1)*Setup!$B$22</f>
        <v>15.0001965242089</v>
      </c>
      <c r="AH19" s="0" t="n">
        <f aca="false">SUMPRODUCT('FD inverse'!$A$32:$BH$32,'FD mesh'!$B$84:$BI$84,$E18:$BL18)+'FD inverse'!$A$32*$C19/Setup!$B$17+INDEX('FD inverse'!$A$32:$BH$32,1,'FD mesh'!$B$15+1)*Setup!$B$22</f>
        <v>15.000134209626</v>
      </c>
      <c r="AI19" s="0" t="n">
        <f aca="false">SUMPRODUCT('FD inverse'!$A$33:$BH$33,'FD mesh'!$B$84:$BI$84,$E18:$BL18)+'FD inverse'!$A$33*$C19/Setup!$B$17+INDEX('FD inverse'!$A$33:$BH$33,1,'FD mesh'!$B$15+1)*Setup!$B$22</f>
        <v>15.0000910799059</v>
      </c>
      <c r="AJ19" s="0" t="n">
        <f aca="false">SUMPRODUCT('FD inverse'!$A$34:$BH$34,'FD mesh'!$B$84:$BI$84,$E18:$BL18)+'FD inverse'!$A$34*$C19/Setup!$B$17+INDEX('FD inverse'!$A$34:$BH$34,1,'FD mesh'!$B$15+1)*Setup!$B$22</f>
        <v>15.0000614390779</v>
      </c>
      <c r="AK19" s="0" t="n">
        <f aca="false">SUMPRODUCT('FD inverse'!$A$35:$BH$35,'FD mesh'!$B$84:$BI$84,$E18:$BL18)+'FD inverse'!$A$35*$C19/Setup!$B$17+INDEX('FD inverse'!$A$35:$BH$35,1,'FD mesh'!$B$15+1)*Setup!$B$22</f>
        <v>15.0000412081293</v>
      </c>
      <c r="AL19" s="0" t="n">
        <f aca="false">SUMPRODUCT('FD inverse'!$A$36:$BH$36,'FD mesh'!$B$84:$BI$84,$E18:$BL18)+'FD inverse'!$A$36*$C19/Setup!$B$17+INDEX('FD inverse'!$A$36:$BH$36,1,'FD mesh'!$B$15+1)*Setup!$B$22</f>
        <v>15.0000274931495</v>
      </c>
      <c r="AM19" s="0" t="n">
        <f aca="false">SUMPRODUCT('FD inverse'!$A$37:$BH$37,'FD mesh'!$B$84:$BI$84,$E18:$BL18)+'FD inverse'!$A$37*$C19/Setup!$B$17+INDEX('FD inverse'!$A$37:$BH$37,1,'FD mesh'!$B$15+1)*Setup!$B$22</f>
        <v>15.0000182595182</v>
      </c>
      <c r="AN19" s="0" t="n">
        <f aca="false">SUMPRODUCT('FD inverse'!$A$38:$BH$38,'FD mesh'!$B$84:$BI$84,$E18:$BL18)+'FD inverse'!$A$38*$C19/Setup!$B$17+INDEX('FD inverse'!$A$38:$BH$38,1,'FD mesh'!$B$15+1)*Setup!$B$22</f>
        <v>15.0000120895812</v>
      </c>
      <c r="AO19" s="0" t="n">
        <f aca="false">SUMPRODUCT('FD inverse'!$A$39:$BH$39,'FD mesh'!$B$84:$BI$84,$E18:$BL18)+'FD inverse'!$A$39*$C19/Setup!$B$17+INDEX('FD inverse'!$A$39:$BH$39,1,'FD mesh'!$B$15+1)*Setup!$B$22</f>
        <v>15.0000080048412</v>
      </c>
      <c r="AP19" s="0" t="n">
        <f aca="false">SUMPRODUCT('FD inverse'!$A$40:$BH$40,'FD mesh'!$B$84:$BI$84,$E18:$BL18)+'FD inverse'!$A$40*$C19/Setup!$B$17+INDEX('FD inverse'!$A$40:$BH$40,1,'FD mesh'!$B$15+1)*Setup!$B$22</f>
        <v>15.0000053372157</v>
      </c>
      <c r="AQ19" s="0" t="n">
        <f aca="false">SUMPRODUCT('FD inverse'!$A$41:$BH$41,'FD mesh'!$B$84:$BI$84,$E18:$BL18)+'FD inverse'!$A$41*$C19/Setup!$B$17+INDEX('FD inverse'!$A$41:$BH$41,1,'FD mesh'!$B$15+1)*Setup!$B$22</f>
        <v>15.0000036371136</v>
      </c>
      <c r="AR19" s="0" t="n">
        <f aca="false">SUMPRODUCT('FD inverse'!$A$42:$BH$42,'FD mesh'!$B$84:$BI$84,$E18:$BL18)+'FD inverse'!$A$42*$C19/Setup!$B$17+INDEX('FD inverse'!$A$42:$BH$42,1,'FD mesh'!$B$15+1)*Setup!$B$22</f>
        <v>15.0000026088547</v>
      </c>
      <c r="AS19" s="0" t="n">
        <f aca="false">SUMPRODUCT('FD inverse'!$A$43:$BH$43,'FD mesh'!$B$84:$BI$84,$E18:$BL18)+'FD inverse'!$A$43*$C19/Setup!$B$17+INDEX('FD inverse'!$A$43:$BH$43,1,'FD mesh'!$B$15+1)*Setup!$B$22</f>
        <v>0</v>
      </c>
      <c r="AT19" s="0" t="n">
        <f aca="false">SUMPRODUCT('FD inverse'!$A$44:$BH$44,'FD mesh'!$B$84:$BI$84,$E18:$BL18)+'FD inverse'!$A$44*$C19/Setup!$B$17+INDEX('FD inverse'!$A$44:$BH$44,1,'FD mesh'!$B$15+1)*Setup!$B$22</f>
        <v>0</v>
      </c>
      <c r="AU19" s="0" t="n">
        <f aca="false">SUMPRODUCT('FD inverse'!$A$45:$BH$45,'FD mesh'!$B$84:$BI$84,$E18:$BL18)+'FD inverse'!$A$45*$C19/Setup!$B$17+INDEX('FD inverse'!$A$45:$BH$45,1,'FD mesh'!$B$15+1)*Setup!$B$22</f>
        <v>0</v>
      </c>
      <c r="AV19" s="0" t="n">
        <f aca="false">SUMPRODUCT('FD inverse'!$A$46:$BH$46,'FD mesh'!$B$84:$BI$84,$E18:$BL18)+'FD inverse'!$A$46*$C19/Setup!$B$17+INDEX('FD inverse'!$A$46:$BH$46,1,'FD mesh'!$B$15+1)*Setup!$B$22</f>
        <v>0</v>
      </c>
      <c r="AW19" s="0" t="n">
        <f aca="false">SUMPRODUCT('FD inverse'!$A$47:$BH$47,'FD mesh'!$B$84:$BI$84,$E18:$BL18)+'FD inverse'!$A$47*$C19/Setup!$B$17+INDEX('FD inverse'!$A$47:$BH$47,1,'FD mesh'!$B$15+1)*Setup!$B$22</f>
        <v>0</v>
      </c>
      <c r="AX19" s="0" t="n">
        <f aca="false">SUMPRODUCT('FD inverse'!$A$48:$BH$48,'FD mesh'!$B$84:$BI$84,$E18:$BL18)+'FD inverse'!$A$48*$C19/Setup!$B$17+INDEX('FD inverse'!$A$48:$BH$48,1,'FD mesh'!$B$15+1)*Setup!$B$22</f>
        <v>0</v>
      </c>
      <c r="AY19" s="0" t="n">
        <f aca="false">SUMPRODUCT('FD inverse'!$A$49:$BH$49,'FD mesh'!$B$84:$BI$84,$E18:$BL18)+'FD inverse'!$A$49*$C19/Setup!$B$17+INDEX('FD inverse'!$A$49:$BH$49,1,'FD mesh'!$B$15+1)*Setup!$B$22</f>
        <v>0</v>
      </c>
      <c r="AZ19" s="0" t="n">
        <f aca="false">SUMPRODUCT('FD inverse'!$A$50:$BH$50,'FD mesh'!$B$84:$BI$84,$E18:$BL18)+'FD inverse'!$A$50*$C19/Setup!$B$17+INDEX('FD inverse'!$A$50:$BH$50,1,'FD mesh'!$B$15+1)*Setup!$B$22</f>
        <v>0</v>
      </c>
      <c r="BA19" s="0" t="n">
        <f aca="false">SUMPRODUCT('FD inverse'!$A$51:$BH$51,'FD mesh'!$B$84:$BI$84,$E18:$BL18)+'FD inverse'!$A$51*$C19/Setup!$B$17+INDEX('FD inverse'!$A$51:$BH$51,1,'FD mesh'!$B$15+1)*Setup!$B$22</f>
        <v>0</v>
      </c>
      <c r="BB19" s="0" t="n">
        <f aca="false">SUMPRODUCT('FD inverse'!$A$52:$BH$52,'FD mesh'!$B$84:$BI$84,$E18:$BL18)+'FD inverse'!$A$52*$C19/Setup!$B$17+INDEX('FD inverse'!$A$52:$BH$52,1,'FD mesh'!$B$15+1)*Setup!$B$22</f>
        <v>0</v>
      </c>
      <c r="BC19" s="0" t="n">
        <f aca="false">SUMPRODUCT('FD inverse'!$A$53:$BH$53,'FD mesh'!$B$84:$BI$84,$E18:$BL18)+'FD inverse'!$A$53*$C19/Setup!$B$17+INDEX('FD inverse'!$A$53:$BH$53,1,'FD mesh'!$B$15+1)*Setup!$B$22</f>
        <v>0</v>
      </c>
      <c r="BD19" s="0" t="n">
        <f aca="false">SUMPRODUCT('FD inverse'!$A$54:$BH$54,'FD mesh'!$B$84:$BI$84,$E18:$BL18)+'FD inverse'!$A$54*$C19/Setup!$B$17+INDEX('FD inverse'!$A$54:$BH$54,1,'FD mesh'!$B$15+1)*Setup!$B$22</f>
        <v>0</v>
      </c>
      <c r="BE19" s="0" t="n">
        <f aca="false">SUMPRODUCT('FD inverse'!$A$55:$BH$55,'FD mesh'!$B$84:$BI$84,$E18:$BL18)+'FD inverse'!$A$55*$C19/Setup!$B$17+INDEX('FD inverse'!$A$55:$BH$55,1,'FD mesh'!$B$15+1)*Setup!$B$22</f>
        <v>0</v>
      </c>
      <c r="BF19" s="0" t="n">
        <f aca="false">SUMPRODUCT('FD inverse'!$A$56:$BH$56,'FD mesh'!$B$84:$BI$84,$E18:$BL18)+'FD inverse'!$A$56*$C19/Setup!$B$17+INDEX('FD inverse'!$A$56:$BH$56,1,'FD mesh'!$B$15+1)*Setup!$B$22</f>
        <v>0</v>
      </c>
      <c r="BG19" s="0" t="n">
        <f aca="false">SUMPRODUCT('FD inverse'!$A$57:$BH$57,'FD mesh'!$B$84:$BI$84,$E18:$BL18)+'FD inverse'!$A$57*$C19/Setup!$B$17+INDEX('FD inverse'!$A$57:$BH$57,1,'FD mesh'!$B$15+1)*Setup!$B$22</f>
        <v>0</v>
      </c>
      <c r="BH19" s="0" t="n">
        <f aca="false">SUMPRODUCT('FD inverse'!$A$58:$BH$58,'FD mesh'!$B$84:$BI$84,$E18:$BL18)+'FD inverse'!$A$58*$C19/Setup!$B$17+INDEX('FD inverse'!$A$58:$BH$58,1,'FD mesh'!$B$15+1)*Setup!$B$22</f>
        <v>0</v>
      </c>
      <c r="BI19" s="0" t="n">
        <f aca="false">SUMPRODUCT('FD inverse'!$A$59:$BH$59,'FD mesh'!$B$84:$BI$84,$E18:$BL18)+'FD inverse'!$A$59*$C19/Setup!$B$17+INDEX('FD inverse'!$A$59:$BH$59,1,'FD mesh'!$B$15+1)*Setup!$B$22</f>
        <v>0</v>
      </c>
      <c r="BJ19" s="0" t="n">
        <f aca="false">SUMPRODUCT('FD inverse'!$A$60:$BH$60,'FD mesh'!$B$84:$BI$84,$E18:$BL18)+'FD inverse'!$A$60*$C19/Setup!$B$17+INDEX('FD inverse'!$A$60:$BH$60,1,'FD mesh'!$B$15+1)*Setup!$B$22</f>
        <v>0</v>
      </c>
      <c r="BK19" s="0" t="n">
        <f aca="false">SUMPRODUCT('FD inverse'!$A$61:$BH$61,'FD mesh'!$B$84:$BI$84,$E18:$BL18)+'FD inverse'!$A$61*$C19/Setup!$B$17+INDEX('FD inverse'!$A$61:$BH$61,1,'FD mesh'!$B$15+1)*Setup!$B$22</f>
        <v>0</v>
      </c>
      <c r="BL19" s="0" t="n">
        <f aca="false">SUMPRODUCT('FD inverse'!$A$62:$BH$62,'FD mesh'!$B$84:$BI$84,$E18:$BL18)+'FD inverse'!$A$62*$C19/Setup!$B$17+INDEX('FD inverse'!$A$62:$BH$62,1,'FD mesh'!$B$15+1)*Setup!$B$22</f>
        <v>0</v>
      </c>
    </row>
    <row r="20" customFormat="false" ht="15" hidden="false" customHeight="false" outlineLevel="0" collapsed="false">
      <c r="A20" s="0" t="n">
        <v>15</v>
      </c>
      <c r="B20" s="0" t="n">
        <f aca="false">A20*Setup!$B$11/3600</f>
        <v>1.25</v>
      </c>
      <c r="C20" s="0" t="n">
        <f aca="false">Setup!$B$7+Setup!$B$8*COS(2*PI()*(B20-Setup!$B$9)/24)</f>
        <v>20.9926407700841</v>
      </c>
      <c r="D20" s="0" t="n">
        <f aca="false">(C20-E20)/Setup!$B$17</f>
        <v>17.422312234149</v>
      </c>
      <c r="E20" s="0" t="n">
        <f aca="false">SUMPRODUCT('FD inverse'!$A$3:$BH$3,'FD mesh'!$B$84:$BI$84,$E19:$BL19)+'FD inverse'!$A$3*$C20/Setup!$B$17+INDEX('FD inverse'!$A$3:$BH$3,1,'FD mesh'!$B$15+1)*Setup!$B$22</f>
        <v>18.7277401796447</v>
      </c>
      <c r="F20" s="0" t="n">
        <f aca="false">SUMPRODUCT('FD inverse'!$A$4:$BH$4,'FD mesh'!$B$84:$BI$84,$E19:$BL19)+'FD inverse'!$A$4*$C20/Setup!$B$17+INDEX('FD inverse'!$A$4:$BH$4,1,'FD mesh'!$B$15+1)*Setup!$B$22</f>
        <v>18.2054723259967</v>
      </c>
      <c r="G20" s="0" t="n">
        <f aca="false">SUMPRODUCT('FD inverse'!$A$5:$BH$5,'FD mesh'!$B$84:$BI$84,$E19:$BL19)+'FD inverse'!$A$5*$C20/Setup!$B$17+INDEX('FD inverse'!$A$5:$BH$5,1,'FD mesh'!$B$15+1)*Setup!$B$22</f>
        <v>17.6796669469525</v>
      </c>
      <c r="H20" s="0" t="n">
        <f aca="false">SUMPRODUCT('FD inverse'!$A$6:$BH$6,'FD mesh'!$B$84:$BI$84,$E19:$BL19)+'FD inverse'!$A$6*$C20/Setup!$B$17+INDEX('FD inverse'!$A$6:$BH$6,1,'FD mesh'!$B$15+1)*Setup!$B$22</f>
        <v>15.9131237196413</v>
      </c>
      <c r="I20" s="0" t="n">
        <f aca="false">SUMPRODUCT('FD inverse'!$A$7:$BH$7,'FD mesh'!$B$84:$BI$84,$E19:$BL19)+'FD inverse'!$A$7*$C20/Setup!$B$17+INDEX('FD inverse'!$A$7:$BH$7,1,'FD mesh'!$B$15+1)*Setup!$B$22</f>
        <v>15.7647580621417</v>
      </c>
      <c r="J20" s="0" t="n">
        <f aca="false">SUMPRODUCT('FD inverse'!$A$8:$BH$8,'FD mesh'!$B$84:$BI$84,$E19:$BL19)+'FD inverse'!$A$8*$C20/Setup!$B$17+INDEX('FD inverse'!$A$8:$BH$8,1,'FD mesh'!$B$15+1)*Setup!$B$22</f>
        <v>15.6333935790455</v>
      </c>
      <c r="K20" s="0" t="n">
        <f aca="false">SUMPRODUCT('FD inverse'!$A$9:$BH$9,'FD mesh'!$B$84:$BI$84,$E19:$BL19)+'FD inverse'!$A$9*$C20/Setup!$B$17+INDEX('FD inverse'!$A$9:$BH$9,1,'FD mesh'!$B$15+1)*Setup!$B$22</f>
        <v>15.5194753767825</v>
      </c>
      <c r="L20" s="0" t="n">
        <f aca="false">SUMPRODUCT('FD inverse'!$A$10:$BH$10,'FD mesh'!$B$84:$BI$84,$E19:$BL19)+'FD inverse'!$A$10*$C20/Setup!$B$17+INDEX('FD inverse'!$A$10:$BH$10,1,'FD mesh'!$B$15+1)*Setup!$B$22</f>
        <v>15.4229095960987</v>
      </c>
      <c r="M20" s="0" t="n">
        <f aca="false">SUMPRODUCT('FD inverse'!$A$11:$BH$11,'FD mesh'!$B$84:$BI$84,$E19:$BL19)+'FD inverse'!$A$11*$C20/Setup!$B$17+INDEX('FD inverse'!$A$11:$BH$11,1,'FD mesh'!$B$15+1)*Setup!$B$22</f>
        <v>15.3431881759274</v>
      </c>
      <c r="N20" s="0" t="n">
        <f aca="false">SUMPRODUCT('FD inverse'!$A$12:$BH$12,'FD mesh'!$B$84:$BI$84,$E19:$BL19)+'FD inverse'!$A$12*$C20/Setup!$B$17+INDEX('FD inverse'!$A$12:$BH$12,1,'FD mesh'!$B$15+1)*Setup!$B$22</f>
        <v>15.2795349380895</v>
      </c>
      <c r="O20" s="0" t="n">
        <f aca="false">SUMPRODUCT('FD inverse'!$A$13:$BH$13,'FD mesh'!$B$84:$BI$84,$E19:$BL19)+'FD inverse'!$A$13*$C20/Setup!$B$17+INDEX('FD inverse'!$A$13:$BH$13,1,'FD mesh'!$B$15+1)*Setup!$B$22</f>
        <v>15.2310560342469</v>
      </c>
      <c r="P20" s="0" t="n">
        <f aca="false">SUMPRODUCT('FD inverse'!$A$14:$BH$14,'FD mesh'!$B$84:$BI$84,$E19:$BL19)+'FD inverse'!$A$14*$C20/Setup!$B$17+INDEX('FD inverse'!$A$14:$BH$14,1,'FD mesh'!$B$15+1)*Setup!$B$22</f>
        <v>15.1968802252477</v>
      </c>
      <c r="Q20" s="0" t="n">
        <f aca="false">SUMPRODUCT('FD inverse'!$A$15:$BH$15,'FD mesh'!$B$84:$BI$84,$E19:$BL19)+'FD inverse'!$A$15*$C20/Setup!$B$17+INDEX('FD inverse'!$A$15:$BH$15,1,'FD mesh'!$B$15+1)*Setup!$B$22</f>
        <v>15.1762777981683</v>
      </c>
      <c r="R20" s="0" t="n">
        <f aca="false">SUMPRODUCT('FD inverse'!$A$16:$BH$16,'FD mesh'!$B$84:$BI$84,$E19:$BL19)+'FD inverse'!$A$16*$C20/Setup!$B$17+INDEX('FD inverse'!$A$16:$BH$16,1,'FD mesh'!$B$15+1)*Setup!$B$22</f>
        <v>15.1687503530166</v>
      </c>
      <c r="S20" s="0" t="n">
        <f aca="false">SUMPRODUCT('FD inverse'!$A$17:$BH$17,'FD mesh'!$B$84:$BI$84,$E19:$BL19)+'FD inverse'!$A$17*$C20/Setup!$B$17+INDEX('FD inverse'!$A$17:$BH$17,1,'FD mesh'!$B$15+1)*Setup!$B$22</f>
        <v>15.1365876902185</v>
      </c>
      <c r="T20" s="0" t="n">
        <f aca="false">SUMPRODUCT('FD inverse'!$A$18:$BH$18,'FD mesh'!$B$84:$BI$84,$E19:$BL19)+'FD inverse'!$A$18*$C20/Setup!$B$17+INDEX('FD inverse'!$A$18:$BH$18,1,'FD mesh'!$B$15+1)*Setup!$B$22</f>
        <v>15.1099479877698</v>
      </c>
      <c r="U20" s="0" t="n">
        <f aca="false">SUMPRODUCT('FD inverse'!$A$19:$BH$19,'FD mesh'!$B$84:$BI$84,$E19:$BL19)+'FD inverse'!$A$19*$C20/Setup!$B$17+INDEX('FD inverse'!$A$19:$BH$19,1,'FD mesh'!$B$15+1)*Setup!$B$22</f>
        <v>15.0880198634638</v>
      </c>
      <c r="V20" s="0" t="n">
        <f aca="false">SUMPRODUCT('FD inverse'!$A$20:$BH$20,'FD mesh'!$B$84:$BI$84,$E19:$BL19)+'FD inverse'!$A$20*$C20/Setup!$B$17+INDEX('FD inverse'!$A$20:$BH$20,1,'FD mesh'!$B$15+1)*Setup!$B$22</f>
        <v>15.070076304882</v>
      </c>
      <c r="W20" s="0" t="n">
        <f aca="false">SUMPRODUCT('FD inverse'!$A$21:$BH$21,'FD mesh'!$B$84:$BI$84,$E19:$BL19)+'FD inverse'!$A$21*$C20/Setup!$B$17+INDEX('FD inverse'!$A$21:$BH$21,1,'FD mesh'!$B$15+1)*Setup!$B$22</f>
        <v>15.0554735846016</v>
      </c>
      <c r="X20" s="0" t="n">
        <f aca="false">SUMPRODUCT('FD inverse'!$A$22:$BH$22,'FD mesh'!$B$84:$BI$84,$E19:$BL19)+'FD inverse'!$A$22*$C20/Setup!$B$17+INDEX('FD inverse'!$A$22:$BH$22,1,'FD mesh'!$B$15+1)*Setup!$B$22</f>
        <v>15.043647717478</v>
      </c>
      <c r="Y20" s="0" t="n">
        <f aca="false">SUMPRODUCT('FD inverse'!$A$23:$BH$23,'FD mesh'!$B$84:$BI$84,$E19:$BL19)+'FD inverse'!$A$23*$C20/Setup!$B$17+INDEX('FD inverse'!$A$23:$BH$23,1,'FD mesh'!$B$15+1)*Setup!$B$22</f>
        <v>15.0341091104052</v>
      </c>
      <c r="Z20" s="0" t="n">
        <f aca="false">SUMPRODUCT('FD inverse'!$A$24:$BH$24,'FD mesh'!$B$84:$BI$84,$E19:$BL19)+'FD inverse'!$A$24*$C20/Setup!$B$17+INDEX('FD inverse'!$A$24:$BH$24,1,'FD mesh'!$B$15+1)*Setup!$B$22</f>
        <v>15.0264359727175</v>
      </c>
      <c r="AA20" s="0" t="n">
        <f aca="false">SUMPRODUCT('FD inverse'!$A$25:$BH$25,'FD mesh'!$B$84:$BI$84,$E19:$BL19)+'FD inverse'!$A$25*$C20/Setup!$B$17+INDEX('FD inverse'!$A$25:$BH$25,1,'FD mesh'!$B$15+1)*Setup!$B$22</f>
        <v>15.0202669600235</v>
      </c>
      <c r="AB20" s="0" t="n">
        <f aca="false">SUMPRODUCT('FD inverse'!$A$26:$BH$26,'FD mesh'!$B$84:$BI$84,$E19:$BL19)+'FD inverse'!$A$26*$C20/Setup!$B$17+INDEX('FD inverse'!$A$26:$BH$26,1,'FD mesh'!$B$15+1)*Setup!$B$22</f>
        <v>15.0152934249906</v>
      </c>
      <c r="AC20" s="0" t="n">
        <f aca="false">SUMPRODUCT('FD inverse'!$A$27:$BH$27,'FD mesh'!$B$84:$BI$84,$E19:$BL19)+'FD inverse'!$A$27*$C20/Setup!$B$17+INDEX('FD inverse'!$A$27:$BH$27,1,'FD mesh'!$B$15+1)*Setup!$B$22</f>
        <v>15.0112515523815</v>
      </c>
      <c r="AD20" s="0" t="n">
        <f aca="false">SUMPRODUCT('FD inverse'!$A$28:$BH$28,'FD mesh'!$B$84:$BI$84,$E19:$BL19)+'FD inverse'!$A$28*$C20/Setup!$B$17+INDEX('FD inverse'!$A$28:$BH$28,1,'FD mesh'!$B$15+1)*Setup!$B$22</f>
        <v>15.0079145673337</v>
      </c>
      <c r="AE20" s="0" t="n">
        <f aca="false">SUMPRODUCT('FD inverse'!$A$29:$BH$29,'FD mesh'!$B$84:$BI$84,$E19:$BL19)+'FD inverse'!$A$29*$C20/Setup!$B$17+INDEX('FD inverse'!$A$29:$BH$29,1,'FD mesh'!$B$15+1)*Setup!$B$22</f>
        <v>15.0050851285199</v>
      </c>
      <c r="AF20" s="0" t="n">
        <f aca="false">SUMPRODUCT('FD inverse'!$A$30:$BH$30,'FD mesh'!$B$84:$BI$84,$E19:$BL19)+'FD inverse'!$A$30*$C20/Setup!$B$17+INDEX('FD inverse'!$A$30:$BH$30,1,'FD mesh'!$B$15+1)*Setup!$B$22</f>
        <v>15.002587953072</v>
      </c>
      <c r="AG20" s="0" t="n">
        <f aca="false">SUMPRODUCT('FD inverse'!$A$31:$BH$31,'FD mesh'!$B$84:$BI$84,$E19:$BL19)+'FD inverse'!$A$31*$C20/Setup!$B$17+INDEX('FD inverse'!$A$31:$BH$31,1,'FD mesh'!$B$15+1)*Setup!$B$22</f>
        <v>15.0002626686269</v>
      </c>
      <c r="AH20" s="0" t="n">
        <f aca="false">SUMPRODUCT('FD inverse'!$A$32:$BH$32,'FD mesh'!$B$84:$BI$84,$E19:$BL19)+'FD inverse'!$A$32*$C20/Setup!$B$17+INDEX('FD inverse'!$A$32:$BH$32,1,'FD mesh'!$B$15+1)*Setup!$B$22</f>
        <v>15.0001818129044</v>
      </c>
      <c r="AI20" s="0" t="n">
        <f aca="false">SUMPRODUCT('FD inverse'!$A$33:$BH$33,'FD mesh'!$B$84:$BI$84,$E19:$BL19)+'FD inverse'!$A$33*$C20/Setup!$B$17+INDEX('FD inverse'!$A$33:$BH$33,1,'FD mesh'!$B$15+1)*Setup!$B$22</f>
        <v>15.0001250550579</v>
      </c>
      <c r="AJ20" s="0" t="n">
        <f aca="false">SUMPRODUCT('FD inverse'!$A$34:$BH$34,'FD mesh'!$B$84:$BI$84,$E19:$BL19)+'FD inverse'!$A$34*$C20/Setup!$B$17+INDEX('FD inverse'!$A$34:$BH$34,1,'FD mesh'!$B$15+1)*Setup!$B$22</f>
        <v>15.0000854962159</v>
      </c>
      <c r="AK20" s="0" t="n">
        <f aca="false">SUMPRODUCT('FD inverse'!$A$35:$BH$35,'FD mesh'!$B$84:$BI$84,$E19:$BL19)+'FD inverse'!$A$35*$C20/Setup!$B$17+INDEX('FD inverse'!$A$35:$BH$35,1,'FD mesh'!$B$15+1)*Setup!$B$22</f>
        <v>15.0000581156514</v>
      </c>
      <c r="AL20" s="0" t="n">
        <f aca="false">SUMPRODUCT('FD inverse'!$A$36:$BH$36,'FD mesh'!$B$84:$BI$84,$E19:$BL19)+'FD inverse'!$A$36*$C20/Setup!$B$17+INDEX('FD inverse'!$A$36:$BH$36,1,'FD mesh'!$B$15+1)*Setup!$B$22</f>
        <v>15.0000392940639</v>
      </c>
      <c r="AM20" s="0" t="n">
        <f aca="false">SUMPRODUCT('FD inverse'!$A$37:$BH$37,'FD mesh'!$B$84:$BI$84,$E19:$BL19)+'FD inverse'!$A$37*$C20/Setup!$B$17+INDEX('FD inverse'!$A$37:$BH$37,1,'FD mesh'!$B$15+1)*Setup!$B$22</f>
        <v>15.0000264463712</v>
      </c>
      <c r="AN20" s="0" t="n">
        <f aca="false">SUMPRODUCT('FD inverse'!$A$38:$BH$38,'FD mesh'!$B$84:$BI$84,$E19:$BL19)+'FD inverse'!$A$38*$C20/Setup!$B$17+INDEX('FD inverse'!$A$38:$BH$38,1,'FD mesh'!$B$15+1)*Setup!$B$22</f>
        <v>15.000017743052</v>
      </c>
      <c r="AO20" s="0" t="n">
        <f aca="false">SUMPRODUCT('FD inverse'!$A$39:$BH$39,'FD mesh'!$B$84:$BI$84,$E19:$BL19)+'FD inverse'!$A$39*$C20/Setup!$B$17+INDEX('FD inverse'!$A$39:$BH$39,1,'FD mesh'!$B$15+1)*Setup!$B$22</f>
        <v>15.00001190165</v>
      </c>
      <c r="AP20" s="0" t="n">
        <f aca="false">SUMPRODUCT('FD inverse'!$A$40:$BH$40,'FD mesh'!$B$84:$BI$84,$E19:$BL19)+'FD inverse'!$A$40*$C20/Setup!$B$17+INDEX('FD inverse'!$A$40:$BH$40,1,'FD mesh'!$B$15+1)*Setup!$B$22</f>
        <v>15.0000080329025</v>
      </c>
      <c r="AQ20" s="0" t="n">
        <f aca="false">SUMPRODUCT('FD inverse'!$A$41:$BH$41,'FD mesh'!$B$84:$BI$84,$E19:$BL19)+'FD inverse'!$A$41*$C20/Setup!$B$17+INDEX('FD inverse'!$A$41:$BH$41,1,'FD mesh'!$B$15+1)*Setup!$B$22</f>
        <v>15.0000055287737</v>
      </c>
      <c r="AR20" s="0" t="n">
        <f aca="false">SUMPRODUCT('FD inverse'!$A$42:$BH$42,'FD mesh'!$B$84:$BI$84,$E19:$BL19)+'FD inverse'!$A$42*$C20/Setup!$B$17+INDEX('FD inverse'!$A$42:$BH$42,1,'FD mesh'!$B$15+1)*Setup!$B$22</f>
        <v>15.0000039822468</v>
      </c>
      <c r="AS20" s="0" t="n">
        <f aca="false">SUMPRODUCT('FD inverse'!$A$43:$BH$43,'FD mesh'!$B$84:$BI$84,$E19:$BL19)+'FD inverse'!$A$43*$C20/Setup!$B$17+INDEX('FD inverse'!$A$43:$BH$43,1,'FD mesh'!$B$15+1)*Setup!$B$22</f>
        <v>0</v>
      </c>
      <c r="AT20" s="0" t="n">
        <f aca="false">SUMPRODUCT('FD inverse'!$A$44:$BH$44,'FD mesh'!$B$84:$BI$84,$E19:$BL19)+'FD inverse'!$A$44*$C20/Setup!$B$17+INDEX('FD inverse'!$A$44:$BH$44,1,'FD mesh'!$B$15+1)*Setup!$B$22</f>
        <v>0</v>
      </c>
      <c r="AU20" s="0" t="n">
        <f aca="false">SUMPRODUCT('FD inverse'!$A$45:$BH$45,'FD mesh'!$B$84:$BI$84,$E19:$BL19)+'FD inverse'!$A$45*$C20/Setup!$B$17+INDEX('FD inverse'!$A$45:$BH$45,1,'FD mesh'!$B$15+1)*Setup!$B$22</f>
        <v>0</v>
      </c>
      <c r="AV20" s="0" t="n">
        <f aca="false">SUMPRODUCT('FD inverse'!$A$46:$BH$46,'FD mesh'!$B$84:$BI$84,$E19:$BL19)+'FD inverse'!$A$46*$C20/Setup!$B$17+INDEX('FD inverse'!$A$46:$BH$46,1,'FD mesh'!$B$15+1)*Setup!$B$22</f>
        <v>0</v>
      </c>
      <c r="AW20" s="0" t="n">
        <f aca="false">SUMPRODUCT('FD inverse'!$A$47:$BH$47,'FD mesh'!$B$84:$BI$84,$E19:$BL19)+'FD inverse'!$A$47*$C20/Setup!$B$17+INDEX('FD inverse'!$A$47:$BH$47,1,'FD mesh'!$B$15+1)*Setup!$B$22</f>
        <v>0</v>
      </c>
      <c r="AX20" s="0" t="n">
        <f aca="false">SUMPRODUCT('FD inverse'!$A$48:$BH$48,'FD mesh'!$B$84:$BI$84,$E19:$BL19)+'FD inverse'!$A$48*$C20/Setup!$B$17+INDEX('FD inverse'!$A$48:$BH$48,1,'FD mesh'!$B$15+1)*Setup!$B$22</f>
        <v>0</v>
      </c>
      <c r="AY20" s="0" t="n">
        <f aca="false">SUMPRODUCT('FD inverse'!$A$49:$BH$49,'FD mesh'!$B$84:$BI$84,$E19:$BL19)+'FD inverse'!$A$49*$C20/Setup!$B$17+INDEX('FD inverse'!$A$49:$BH$49,1,'FD mesh'!$B$15+1)*Setup!$B$22</f>
        <v>0</v>
      </c>
      <c r="AZ20" s="0" t="n">
        <f aca="false">SUMPRODUCT('FD inverse'!$A$50:$BH$50,'FD mesh'!$B$84:$BI$84,$E19:$BL19)+'FD inverse'!$A$50*$C20/Setup!$B$17+INDEX('FD inverse'!$A$50:$BH$50,1,'FD mesh'!$B$15+1)*Setup!$B$22</f>
        <v>0</v>
      </c>
      <c r="BA20" s="0" t="n">
        <f aca="false">SUMPRODUCT('FD inverse'!$A$51:$BH$51,'FD mesh'!$B$84:$BI$84,$E19:$BL19)+'FD inverse'!$A$51*$C20/Setup!$B$17+INDEX('FD inverse'!$A$51:$BH$51,1,'FD mesh'!$B$15+1)*Setup!$B$22</f>
        <v>0</v>
      </c>
      <c r="BB20" s="0" t="n">
        <f aca="false">SUMPRODUCT('FD inverse'!$A$52:$BH$52,'FD mesh'!$B$84:$BI$84,$E19:$BL19)+'FD inverse'!$A$52*$C20/Setup!$B$17+INDEX('FD inverse'!$A$52:$BH$52,1,'FD mesh'!$B$15+1)*Setup!$B$22</f>
        <v>0</v>
      </c>
      <c r="BC20" s="0" t="n">
        <f aca="false">SUMPRODUCT('FD inverse'!$A$53:$BH$53,'FD mesh'!$B$84:$BI$84,$E19:$BL19)+'FD inverse'!$A$53*$C20/Setup!$B$17+INDEX('FD inverse'!$A$53:$BH$53,1,'FD mesh'!$B$15+1)*Setup!$B$22</f>
        <v>0</v>
      </c>
      <c r="BD20" s="0" t="n">
        <f aca="false">SUMPRODUCT('FD inverse'!$A$54:$BH$54,'FD mesh'!$B$84:$BI$84,$E19:$BL19)+'FD inverse'!$A$54*$C20/Setup!$B$17+INDEX('FD inverse'!$A$54:$BH$54,1,'FD mesh'!$B$15+1)*Setup!$B$22</f>
        <v>0</v>
      </c>
      <c r="BE20" s="0" t="n">
        <f aca="false">SUMPRODUCT('FD inverse'!$A$55:$BH$55,'FD mesh'!$B$84:$BI$84,$E19:$BL19)+'FD inverse'!$A$55*$C20/Setup!$B$17+INDEX('FD inverse'!$A$55:$BH$55,1,'FD mesh'!$B$15+1)*Setup!$B$22</f>
        <v>0</v>
      </c>
      <c r="BF20" s="0" t="n">
        <f aca="false">SUMPRODUCT('FD inverse'!$A$56:$BH$56,'FD mesh'!$B$84:$BI$84,$E19:$BL19)+'FD inverse'!$A$56*$C20/Setup!$B$17+INDEX('FD inverse'!$A$56:$BH$56,1,'FD mesh'!$B$15+1)*Setup!$B$22</f>
        <v>0</v>
      </c>
      <c r="BG20" s="0" t="n">
        <f aca="false">SUMPRODUCT('FD inverse'!$A$57:$BH$57,'FD mesh'!$B$84:$BI$84,$E19:$BL19)+'FD inverse'!$A$57*$C20/Setup!$B$17+INDEX('FD inverse'!$A$57:$BH$57,1,'FD mesh'!$B$15+1)*Setup!$B$22</f>
        <v>0</v>
      </c>
      <c r="BH20" s="0" t="n">
        <f aca="false">SUMPRODUCT('FD inverse'!$A$58:$BH$58,'FD mesh'!$B$84:$BI$84,$E19:$BL19)+'FD inverse'!$A$58*$C20/Setup!$B$17+INDEX('FD inverse'!$A$58:$BH$58,1,'FD mesh'!$B$15+1)*Setup!$B$22</f>
        <v>0</v>
      </c>
      <c r="BI20" s="0" t="n">
        <f aca="false">SUMPRODUCT('FD inverse'!$A$59:$BH$59,'FD mesh'!$B$84:$BI$84,$E19:$BL19)+'FD inverse'!$A$59*$C20/Setup!$B$17+INDEX('FD inverse'!$A$59:$BH$59,1,'FD mesh'!$B$15+1)*Setup!$B$22</f>
        <v>0</v>
      </c>
      <c r="BJ20" s="0" t="n">
        <f aca="false">SUMPRODUCT('FD inverse'!$A$60:$BH$60,'FD mesh'!$B$84:$BI$84,$E19:$BL19)+'FD inverse'!$A$60*$C20/Setup!$B$17+INDEX('FD inverse'!$A$60:$BH$60,1,'FD mesh'!$B$15+1)*Setup!$B$22</f>
        <v>0</v>
      </c>
      <c r="BK20" s="0" t="n">
        <f aca="false">SUMPRODUCT('FD inverse'!$A$61:$BH$61,'FD mesh'!$B$84:$BI$84,$E19:$BL19)+'FD inverse'!$A$61*$C20/Setup!$B$17+INDEX('FD inverse'!$A$61:$BH$61,1,'FD mesh'!$B$15+1)*Setup!$B$22</f>
        <v>0</v>
      </c>
      <c r="BL20" s="0" t="n">
        <f aca="false">SUMPRODUCT('FD inverse'!$A$62:$BH$62,'FD mesh'!$B$84:$BI$84,$E19:$BL19)+'FD inverse'!$A$62*$C20/Setup!$B$17+INDEX('FD inverse'!$A$62:$BH$62,1,'FD mesh'!$B$15+1)*Setup!$B$22</f>
        <v>0</v>
      </c>
    </row>
    <row r="21" customFormat="false" ht="15" hidden="false" customHeight="false" outlineLevel="0" collapsed="false">
      <c r="A21" s="0" t="n">
        <v>16</v>
      </c>
      <c r="B21" s="0" t="n">
        <f aca="false">A21*Setup!$B$11/3600</f>
        <v>1.33333333333333</v>
      </c>
      <c r="C21" s="0" t="n">
        <f aca="false">Setup!$B$7+Setup!$B$8*COS(2*PI()*(B21-Setup!$B$9)/24)</f>
        <v>20.9358222275241</v>
      </c>
      <c r="D21" s="0" t="n">
        <f aca="false">(C21-E21)/Setup!$B$17</f>
        <v>17.1240553429679</v>
      </c>
      <c r="E21" s="0" t="n">
        <f aca="false">SUMPRODUCT('FD inverse'!$A$3:$BH$3,'FD mesh'!$B$84:$BI$84,$E20:$BL20)+'FD inverse'!$A$3*$C21/Setup!$B$17+INDEX('FD inverse'!$A$3:$BH$3,1,'FD mesh'!$B$15+1)*Setup!$B$22</f>
        <v>18.7096950329383</v>
      </c>
      <c r="F21" s="0" t="n">
        <f aca="false">SUMPRODUCT('FD inverse'!$A$4:$BH$4,'FD mesh'!$B$84:$BI$84,$E20:$BL20)+'FD inverse'!$A$4*$C21/Setup!$B$17+INDEX('FD inverse'!$A$4:$BH$4,1,'FD mesh'!$B$15+1)*Setup!$B$22</f>
        <v>18.1961344812209</v>
      </c>
      <c r="G21" s="0" t="n">
        <f aca="false">SUMPRODUCT('FD inverse'!$A$5:$BH$5,'FD mesh'!$B$84:$BI$84,$E20:$BL20)+'FD inverse'!$A$5*$C21/Setup!$B$17+INDEX('FD inverse'!$A$5:$BH$5,1,'FD mesh'!$B$15+1)*Setup!$B$22</f>
        <v>17.6785210454863</v>
      </c>
      <c r="H21" s="0" t="n">
        <f aca="false">SUMPRODUCT('FD inverse'!$A$6:$BH$6,'FD mesh'!$B$84:$BI$84,$E20:$BL20)+'FD inverse'!$A$6*$C21/Setup!$B$17+INDEX('FD inverse'!$A$6:$BH$6,1,'FD mesh'!$B$15+1)*Setup!$B$22</f>
        <v>15.9385043482656</v>
      </c>
      <c r="I21" s="0" t="n">
        <f aca="false">SUMPRODUCT('FD inverse'!$A$7:$BH$7,'FD mesh'!$B$84:$BI$84,$E20:$BL20)+'FD inverse'!$A$7*$C21/Setup!$B$17+INDEX('FD inverse'!$A$7:$BH$7,1,'FD mesh'!$B$15+1)*Setup!$B$22</f>
        <v>15.7920074808492</v>
      </c>
      <c r="J21" s="0" t="n">
        <f aca="false">SUMPRODUCT('FD inverse'!$A$8:$BH$8,'FD mesh'!$B$84:$BI$84,$E20:$BL20)+'FD inverse'!$A$8*$C21/Setup!$B$17+INDEX('FD inverse'!$A$8:$BH$8,1,'FD mesh'!$B$15+1)*Setup!$B$22</f>
        <v>15.6615869666524</v>
      </c>
      <c r="K21" s="0" t="n">
        <f aca="false">SUMPRODUCT('FD inverse'!$A$9:$BH$9,'FD mesh'!$B$84:$BI$84,$E20:$BL20)+'FD inverse'!$A$9*$C21/Setup!$B$17+INDEX('FD inverse'!$A$9:$BH$9,1,'FD mesh'!$B$15+1)*Setup!$B$22</f>
        <v>15.5477997194805</v>
      </c>
      <c r="L21" s="0" t="n">
        <f aca="false">SUMPRODUCT('FD inverse'!$A$10:$BH$10,'FD mesh'!$B$84:$BI$84,$E20:$BL20)+'FD inverse'!$A$10*$C21/Setup!$B$17+INDEX('FD inverse'!$A$10:$BH$10,1,'FD mesh'!$B$15+1)*Setup!$B$22</f>
        <v>15.4507229989739</v>
      </c>
      <c r="M21" s="0" t="n">
        <f aca="false">SUMPRODUCT('FD inverse'!$A$11:$BH$11,'FD mesh'!$B$84:$BI$84,$E20:$BL20)+'FD inverse'!$A$11*$C21/Setup!$B$17+INDEX('FD inverse'!$A$11:$BH$11,1,'FD mesh'!$B$15+1)*Setup!$B$22</f>
        <v>15.3700553657094</v>
      </c>
      <c r="N21" s="0" t="n">
        <f aca="false">SUMPRODUCT('FD inverse'!$A$12:$BH$12,'FD mesh'!$B$84:$BI$84,$E20:$BL20)+'FD inverse'!$A$12*$C21/Setup!$B$17+INDEX('FD inverse'!$A$12:$BH$12,1,'FD mesh'!$B$15+1)*Setup!$B$22</f>
        <v>15.3052385818737</v>
      </c>
      <c r="O21" s="0" t="n">
        <f aca="false">SUMPRODUCT('FD inverse'!$A$13:$BH$13,'FD mesh'!$B$84:$BI$84,$E20:$BL20)+'FD inverse'!$A$13*$C21/Setup!$B$17+INDEX('FD inverse'!$A$13:$BH$13,1,'FD mesh'!$B$15+1)*Setup!$B$22</f>
        <v>15.2555861896512</v>
      </c>
      <c r="P21" s="0" t="n">
        <f aca="false">SUMPRODUCT('FD inverse'!$A$14:$BH$14,'FD mesh'!$B$84:$BI$84,$E20:$BL20)+'FD inverse'!$A$14*$C21/Setup!$B$17+INDEX('FD inverse'!$A$14:$BH$14,1,'FD mesh'!$B$15+1)*Setup!$B$22</f>
        <v>15.2204058655138</v>
      </c>
      <c r="Q21" s="0" t="n">
        <f aca="false">SUMPRODUCT('FD inverse'!$A$15:$BH$15,'FD mesh'!$B$84:$BI$84,$E20:$BL20)+'FD inverse'!$A$15*$C21/Setup!$B$17+INDEX('FD inverse'!$A$15:$BH$15,1,'FD mesh'!$B$15+1)*Setup!$B$22</f>
        <v>15.1991049751617</v>
      </c>
      <c r="R21" s="0" t="n">
        <f aca="false">SUMPRODUCT('FD inverse'!$A$16:$BH$16,'FD mesh'!$B$84:$BI$84,$E20:$BL20)+'FD inverse'!$A$16*$C21/Setup!$B$17+INDEX('FD inverse'!$A$16:$BH$16,1,'FD mesh'!$B$15+1)*Setup!$B$22</f>
        <v>15.1912714458676</v>
      </c>
      <c r="S21" s="0" t="n">
        <f aca="false">SUMPRODUCT('FD inverse'!$A$17:$BH$17,'FD mesh'!$B$84:$BI$84,$E20:$BL20)+'FD inverse'!$A$17*$C21/Setup!$B$17+INDEX('FD inverse'!$A$17:$BH$17,1,'FD mesh'!$B$15+1)*Setup!$B$22</f>
        <v>15.1561607737609</v>
      </c>
      <c r="T21" s="0" t="n">
        <f aca="false">SUMPRODUCT('FD inverse'!$A$18:$BH$18,'FD mesh'!$B$84:$BI$84,$E20:$BL20)+'FD inverse'!$A$18*$C21/Setup!$B$17+INDEX('FD inverse'!$A$18:$BH$18,1,'FD mesh'!$B$15+1)*Setup!$B$22</f>
        <v>15.1268101805252</v>
      </c>
      <c r="U21" s="0" t="n">
        <f aca="false">SUMPRODUCT('FD inverse'!$A$19:$BH$19,'FD mesh'!$B$84:$BI$84,$E20:$BL20)+'FD inverse'!$A$19*$C21/Setup!$B$17+INDEX('FD inverse'!$A$19:$BH$19,1,'FD mesh'!$B$15+1)*Setup!$B$22</f>
        <v>15.1024218897289</v>
      </c>
      <c r="V21" s="0" t="n">
        <f aca="false">SUMPRODUCT('FD inverse'!$A$20:$BH$20,'FD mesh'!$B$84:$BI$84,$E20:$BL20)+'FD inverse'!$A$20*$C21/Setup!$B$17+INDEX('FD inverse'!$A$20:$BH$20,1,'FD mesh'!$B$15+1)*Setup!$B$22</f>
        <v>15.0822719095193</v>
      </c>
      <c r="W21" s="0" t="n">
        <f aca="false">SUMPRODUCT('FD inverse'!$A$21:$BH$21,'FD mesh'!$B$84:$BI$84,$E20:$BL20)+'FD inverse'!$A$21*$C21/Setup!$B$17+INDEX('FD inverse'!$A$21:$BH$21,1,'FD mesh'!$B$15+1)*Setup!$B$22</f>
        <v>15.0657109215314</v>
      </c>
      <c r="X21" s="0" t="n">
        <f aca="false">SUMPRODUCT('FD inverse'!$A$22:$BH$22,'FD mesh'!$B$84:$BI$84,$E20:$BL20)+'FD inverse'!$A$22*$C21/Setup!$B$17+INDEX('FD inverse'!$A$22:$BH$22,1,'FD mesh'!$B$15+1)*Setup!$B$22</f>
        <v>15.0521626355543</v>
      </c>
      <c r="Y21" s="0" t="n">
        <f aca="false">SUMPRODUCT('FD inverse'!$A$23:$BH$23,'FD mesh'!$B$84:$BI$84,$E20:$BL20)+'FD inverse'!$A$23*$C21/Setup!$B$17+INDEX('FD inverse'!$A$23:$BH$23,1,'FD mesh'!$B$15+1)*Setup!$B$22</f>
        <v>15.0411201683254</v>
      </c>
      <c r="Z21" s="0" t="n">
        <f aca="false">SUMPRODUCT('FD inverse'!$A$24:$BH$24,'FD mesh'!$B$84:$BI$84,$E20:$BL20)+'FD inverse'!$A$24*$C21/Setup!$B$17+INDEX('FD inverse'!$A$24:$BH$24,1,'FD mesh'!$B$15+1)*Setup!$B$22</f>
        <v>15.0321409552844</v>
      </c>
      <c r="AA21" s="0" t="n">
        <f aca="false">SUMPRODUCT('FD inverse'!$A$25:$BH$25,'FD mesh'!$B$84:$BI$84,$E20:$BL20)+'FD inverse'!$A$25*$C21/Setup!$B$17+INDEX('FD inverse'!$A$25:$BH$25,1,'FD mesh'!$B$15+1)*Setup!$B$22</f>
        <v>15.0248406371132</v>
      </c>
      <c r="AB21" s="0" t="n">
        <f aca="false">SUMPRODUCT('FD inverse'!$A$26:$BH$26,'FD mesh'!$B$84:$BI$84,$E20:$BL20)+'FD inverse'!$A$26*$C21/Setup!$B$17+INDEX('FD inverse'!$A$26:$BH$26,1,'FD mesh'!$B$15+1)*Setup!$B$22</f>
        <v>15.0188862867712</v>
      </c>
      <c r="AC21" s="0" t="n">
        <f aca="false">SUMPRODUCT('FD inverse'!$A$27:$BH$27,'FD mesh'!$B$84:$BI$84,$E20:$BL20)+'FD inverse'!$A$27*$C21/Setup!$B$17+INDEX('FD inverse'!$A$27:$BH$27,1,'FD mesh'!$B$15+1)*Setup!$B$22</f>
        <v>15.0139892643246</v>
      </c>
      <c r="AD21" s="0" t="n">
        <f aca="false">SUMPRODUCT('FD inverse'!$A$28:$BH$28,'FD mesh'!$B$84:$BI$84,$E20:$BL20)+'FD inverse'!$A$28*$C21/Setup!$B$17+INDEX('FD inverse'!$A$28:$BH$28,1,'FD mesh'!$B$15+1)*Setup!$B$22</f>
        <v>15.0098979113927</v>
      </c>
      <c r="AE21" s="0" t="n">
        <f aca="false">SUMPRODUCT('FD inverse'!$A$29:$BH$29,'FD mesh'!$B$84:$BI$84,$E20:$BL20)+'FD inverse'!$A$29*$C21/Setup!$B$17+INDEX('FD inverse'!$A$29:$BH$29,1,'FD mesh'!$B$15+1)*Setup!$B$22</f>
        <v>15.0063902282839</v>
      </c>
      <c r="AF21" s="0" t="n">
        <f aca="false">SUMPRODUCT('FD inverse'!$A$30:$BH$30,'FD mesh'!$B$84:$BI$84,$E20:$BL20)+'FD inverse'!$A$30*$C21/Setup!$B$17+INDEX('FD inverse'!$A$30:$BH$30,1,'FD mesh'!$B$15+1)*Setup!$B$22</f>
        <v>15.0032666173914</v>
      </c>
      <c r="AG21" s="0" t="n">
        <f aca="false">SUMPRODUCT('FD inverse'!$A$31:$BH$31,'FD mesh'!$B$84:$BI$84,$E20:$BL20)+'FD inverse'!$A$31*$C21/Setup!$B$17+INDEX('FD inverse'!$A$31:$BH$31,1,'FD mesh'!$B$15+1)*Setup!$B$22</f>
        <v>15.0003427277129</v>
      </c>
      <c r="AH21" s="0" t="n">
        <f aca="false">SUMPRODUCT('FD inverse'!$A$32:$BH$32,'FD mesh'!$B$84:$BI$84,$E20:$BL20)+'FD inverse'!$A$32*$C21/Setup!$B$17+INDEX('FD inverse'!$A$32:$BH$32,1,'FD mesh'!$B$15+1)*Setup!$B$22</f>
        <v>15.0002402497819</v>
      </c>
      <c r="AI21" s="0" t="n">
        <f aca="false">SUMPRODUCT('FD inverse'!$A$33:$BH$33,'FD mesh'!$B$84:$BI$84,$E20:$BL20)+'FD inverse'!$A$33*$C21/Setup!$B$17+INDEX('FD inverse'!$A$33:$BH$33,1,'FD mesh'!$B$15+1)*Setup!$B$22</f>
        <v>15.0001673539442</v>
      </c>
      <c r="AJ21" s="0" t="n">
        <f aca="false">SUMPRODUCT('FD inverse'!$A$34:$BH$34,'FD mesh'!$B$84:$BI$84,$E20:$BL20)+'FD inverse'!$A$34*$C21/Setup!$B$17+INDEX('FD inverse'!$A$34:$BH$34,1,'FD mesh'!$B$15+1)*Setup!$B$22</f>
        <v>15.0001158707771</v>
      </c>
      <c r="AK21" s="0" t="n">
        <f aca="false">SUMPRODUCT('FD inverse'!$A$35:$BH$35,'FD mesh'!$B$84:$BI$84,$E20:$BL20)+'FD inverse'!$A$35*$C21/Setup!$B$17+INDEX('FD inverse'!$A$35:$BH$35,1,'FD mesh'!$B$15+1)*Setup!$B$22</f>
        <v>15.0000797639124</v>
      </c>
      <c r="AL21" s="0" t="n">
        <f aca="false">SUMPRODUCT('FD inverse'!$A$36:$BH$36,'FD mesh'!$B$84:$BI$84,$E20:$BL20)+'FD inverse'!$A$36*$C21/Setup!$B$17+INDEX('FD inverse'!$A$36:$BH$36,1,'FD mesh'!$B$15+1)*Setup!$B$22</f>
        <v>15.0000546158961</v>
      </c>
      <c r="AM21" s="0" t="n">
        <f aca="false">SUMPRODUCT('FD inverse'!$A$37:$BH$37,'FD mesh'!$B$84:$BI$84,$E20:$BL20)+'FD inverse'!$A$37*$C21/Setup!$B$17+INDEX('FD inverse'!$A$37:$BH$37,1,'FD mesh'!$B$15+1)*Setup!$B$22</f>
        <v>15.0000372241442</v>
      </c>
      <c r="AN21" s="0" t="n">
        <f aca="false">SUMPRODUCT('FD inverse'!$A$38:$BH$38,'FD mesh'!$B$84:$BI$84,$E20:$BL20)+'FD inverse'!$A$38*$C21/Setup!$B$17+INDEX('FD inverse'!$A$38:$BH$38,1,'FD mesh'!$B$15+1)*Setup!$B$22</f>
        <v>15.0000252883493</v>
      </c>
      <c r="AO21" s="0" t="n">
        <f aca="false">SUMPRODUCT('FD inverse'!$A$39:$BH$39,'FD mesh'!$B$84:$BI$84,$E20:$BL20)+'FD inverse'!$A$39*$C21/Setup!$B$17+INDEX('FD inverse'!$A$39:$BH$39,1,'FD mesh'!$B$15+1)*Setup!$B$22</f>
        <v>15.0000171721576</v>
      </c>
      <c r="AP21" s="0" t="n">
        <f aca="false">SUMPRODUCT('FD inverse'!$A$40:$BH$40,'FD mesh'!$B$84:$BI$84,$E20:$BL20)+'FD inverse'!$A$40*$C21/Setup!$B$17+INDEX('FD inverse'!$A$40:$BH$40,1,'FD mesh'!$B$15+1)*Setup!$B$22</f>
        <v>15.0000117240184</v>
      </c>
      <c r="AQ21" s="0" t="n">
        <f aca="false">SUMPRODUCT('FD inverse'!$A$41:$BH$41,'FD mesh'!$B$84:$BI$84,$E20:$BL20)+'FD inverse'!$A$41*$C21/Setup!$B$17+INDEX('FD inverse'!$A$41:$BH$41,1,'FD mesh'!$B$15+1)*Setup!$B$22</f>
        <v>15.000008144407</v>
      </c>
      <c r="AR21" s="0" t="n">
        <f aca="false">SUMPRODUCT('FD inverse'!$A$42:$BH$42,'FD mesh'!$B$84:$BI$84,$E20:$BL20)+'FD inverse'!$A$42*$C21/Setup!$B$17+INDEX('FD inverse'!$A$42:$BH$42,1,'FD mesh'!$B$15+1)*Setup!$B$22</f>
        <v>15.0000058888895</v>
      </c>
      <c r="AS21" s="0" t="n">
        <f aca="false">SUMPRODUCT('FD inverse'!$A$43:$BH$43,'FD mesh'!$B$84:$BI$84,$E20:$BL20)+'FD inverse'!$A$43*$C21/Setup!$B$17+INDEX('FD inverse'!$A$43:$BH$43,1,'FD mesh'!$B$15+1)*Setup!$B$22</f>
        <v>0</v>
      </c>
      <c r="AT21" s="0" t="n">
        <f aca="false">SUMPRODUCT('FD inverse'!$A$44:$BH$44,'FD mesh'!$B$84:$BI$84,$E20:$BL20)+'FD inverse'!$A$44*$C21/Setup!$B$17+INDEX('FD inverse'!$A$44:$BH$44,1,'FD mesh'!$B$15+1)*Setup!$B$22</f>
        <v>0</v>
      </c>
      <c r="AU21" s="0" t="n">
        <f aca="false">SUMPRODUCT('FD inverse'!$A$45:$BH$45,'FD mesh'!$B$84:$BI$84,$E20:$BL20)+'FD inverse'!$A$45*$C21/Setup!$B$17+INDEX('FD inverse'!$A$45:$BH$45,1,'FD mesh'!$B$15+1)*Setup!$B$22</f>
        <v>0</v>
      </c>
      <c r="AV21" s="0" t="n">
        <f aca="false">SUMPRODUCT('FD inverse'!$A$46:$BH$46,'FD mesh'!$B$84:$BI$84,$E20:$BL20)+'FD inverse'!$A$46*$C21/Setup!$B$17+INDEX('FD inverse'!$A$46:$BH$46,1,'FD mesh'!$B$15+1)*Setup!$B$22</f>
        <v>0</v>
      </c>
      <c r="AW21" s="0" t="n">
        <f aca="false">SUMPRODUCT('FD inverse'!$A$47:$BH$47,'FD mesh'!$B$84:$BI$84,$E20:$BL20)+'FD inverse'!$A$47*$C21/Setup!$B$17+INDEX('FD inverse'!$A$47:$BH$47,1,'FD mesh'!$B$15+1)*Setup!$B$22</f>
        <v>0</v>
      </c>
      <c r="AX21" s="0" t="n">
        <f aca="false">SUMPRODUCT('FD inverse'!$A$48:$BH$48,'FD mesh'!$B$84:$BI$84,$E20:$BL20)+'FD inverse'!$A$48*$C21/Setup!$B$17+INDEX('FD inverse'!$A$48:$BH$48,1,'FD mesh'!$B$15+1)*Setup!$B$22</f>
        <v>0</v>
      </c>
      <c r="AY21" s="0" t="n">
        <f aca="false">SUMPRODUCT('FD inverse'!$A$49:$BH$49,'FD mesh'!$B$84:$BI$84,$E20:$BL20)+'FD inverse'!$A$49*$C21/Setup!$B$17+INDEX('FD inverse'!$A$49:$BH$49,1,'FD mesh'!$B$15+1)*Setup!$B$22</f>
        <v>0</v>
      </c>
      <c r="AZ21" s="0" t="n">
        <f aca="false">SUMPRODUCT('FD inverse'!$A$50:$BH$50,'FD mesh'!$B$84:$BI$84,$E20:$BL20)+'FD inverse'!$A$50*$C21/Setup!$B$17+INDEX('FD inverse'!$A$50:$BH$50,1,'FD mesh'!$B$15+1)*Setup!$B$22</f>
        <v>0</v>
      </c>
      <c r="BA21" s="0" t="n">
        <f aca="false">SUMPRODUCT('FD inverse'!$A$51:$BH$51,'FD mesh'!$B$84:$BI$84,$E20:$BL20)+'FD inverse'!$A$51*$C21/Setup!$B$17+INDEX('FD inverse'!$A$51:$BH$51,1,'FD mesh'!$B$15+1)*Setup!$B$22</f>
        <v>0</v>
      </c>
      <c r="BB21" s="0" t="n">
        <f aca="false">SUMPRODUCT('FD inverse'!$A$52:$BH$52,'FD mesh'!$B$84:$BI$84,$E20:$BL20)+'FD inverse'!$A$52*$C21/Setup!$B$17+INDEX('FD inverse'!$A$52:$BH$52,1,'FD mesh'!$B$15+1)*Setup!$B$22</f>
        <v>0</v>
      </c>
      <c r="BC21" s="0" t="n">
        <f aca="false">SUMPRODUCT('FD inverse'!$A$53:$BH$53,'FD mesh'!$B$84:$BI$84,$E20:$BL20)+'FD inverse'!$A$53*$C21/Setup!$B$17+INDEX('FD inverse'!$A$53:$BH$53,1,'FD mesh'!$B$15+1)*Setup!$B$22</f>
        <v>0</v>
      </c>
      <c r="BD21" s="0" t="n">
        <f aca="false">SUMPRODUCT('FD inverse'!$A$54:$BH$54,'FD mesh'!$B$84:$BI$84,$E20:$BL20)+'FD inverse'!$A$54*$C21/Setup!$B$17+INDEX('FD inverse'!$A$54:$BH$54,1,'FD mesh'!$B$15+1)*Setup!$B$22</f>
        <v>0</v>
      </c>
      <c r="BE21" s="0" t="n">
        <f aca="false">SUMPRODUCT('FD inverse'!$A$55:$BH$55,'FD mesh'!$B$84:$BI$84,$E20:$BL20)+'FD inverse'!$A$55*$C21/Setup!$B$17+INDEX('FD inverse'!$A$55:$BH$55,1,'FD mesh'!$B$15+1)*Setup!$B$22</f>
        <v>0</v>
      </c>
      <c r="BF21" s="0" t="n">
        <f aca="false">SUMPRODUCT('FD inverse'!$A$56:$BH$56,'FD mesh'!$B$84:$BI$84,$E20:$BL20)+'FD inverse'!$A$56*$C21/Setup!$B$17+INDEX('FD inverse'!$A$56:$BH$56,1,'FD mesh'!$B$15+1)*Setup!$B$22</f>
        <v>0</v>
      </c>
      <c r="BG21" s="0" t="n">
        <f aca="false">SUMPRODUCT('FD inverse'!$A$57:$BH$57,'FD mesh'!$B$84:$BI$84,$E20:$BL20)+'FD inverse'!$A$57*$C21/Setup!$B$17+INDEX('FD inverse'!$A$57:$BH$57,1,'FD mesh'!$B$15+1)*Setup!$B$22</f>
        <v>0</v>
      </c>
      <c r="BH21" s="0" t="n">
        <f aca="false">SUMPRODUCT('FD inverse'!$A$58:$BH$58,'FD mesh'!$B$84:$BI$84,$E20:$BL20)+'FD inverse'!$A$58*$C21/Setup!$B$17+INDEX('FD inverse'!$A$58:$BH$58,1,'FD mesh'!$B$15+1)*Setup!$B$22</f>
        <v>0</v>
      </c>
      <c r="BI21" s="0" t="n">
        <f aca="false">SUMPRODUCT('FD inverse'!$A$59:$BH$59,'FD mesh'!$B$84:$BI$84,$E20:$BL20)+'FD inverse'!$A$59*$C21/Setup!$B$17+INDEX('FD inverse'!$A$59:$BH$59,1,'FD mesh'!$B$15+1)*Setup!$B$22</f>
        <v>0</v>
      </c>
      <c r="BJ21" s="0" t="n">
        <f aca="false">SUMPRODUCT('FD inverse'!$A$60:$BH$60,'FD mesh'!$B$84:$BI$84,$E20:$BL20)+'FD inverse'!$A$60*$C21/Setup!$B$17+INDEX('FD inverse'!$A$60:$BH$60,1,'FD mesh'!$B$15+1)*Setup!$B$22</f>
        <v>0</v>
      </c>
      <c r="BK21" s="0" t="n">
        <f aca="false">SUMPRODUCT('FD inverse'!$A$61:$BH$61,'FD mesh'!$B$84:$BI$84,$E20:$BL20)+'FD inverse'!$A$61*$C21/Setup!$B$17+INDEX('FD inverse'!$A$61:$BH$61,1,'FD mesh'!$B$15+1)*Setup!$B$22</f>
        <v>0</v>
      </c>
      <c r="BL21" s="0" t="n">
        <f aca="false">SUMPRODUCT('FD inverse'!$A$62:$BH$62,'FD mesh'!$B$84:$BI$84,$E20:$BL20)+'FD inverse'!$A$62*$C21/Setup!$B$17+INDEX('FD inverse'!$A$62:$BH$62,1,'FD mesh'!$B$15+1)*Setup!$B$22</f>
        <v>0</v>
      </c>
    </row>
    <row r="22" customFormat="false" ht="15" hidden="false" customHeight="false" outlineLevel="0" collapsed="false">
      <c r="A22" s="0" t="n">
        <v>17</v>
      </c>
      <c r="B22" s="0" t="n">
        <f aca="false">A22*Setup!$B$11/3600</f>
        <v>1.41666666666667</v>
      </c>
      <c r="C22" s="0" t="n">
        <f aca="false">Setup!$B$7+Setup!$B$8*COS(2*PI()*(B22-Setup!$B$9)/24)</f>
        <v>20.8804620676285</v>
      </c>
      <c r="D22" s="0" t="n">
        <f aca="false">(C22-E22)/Setup!$B$17</f>
        <v>16.8404343582271</v>
      </c>
      <c r="E22" s="0" t="n">
        <f aca="false">SUMPRODUCT('FD inverse'!$A$3:$BH$3,'FD mesh'!$B$84:$BI$84,$E21:$BL21)+'FD inverse'!$A$3*$C22/Setup!$B$17+INDEX('FD inverse'!$A$3:$BH$3,1,'FD mesh'!$B$15+1)*Setup!$B$22</f>
        <v>18.691205601059</v>
      </c>
      <c r="F22" s="0" t="n">
        <f aca="false">SUMPRODUCT('FD inverse'!$A$4:$BH$4,'FD mesh'!$B$84:$BI$84,$E21:$BL21)+'FD inverse'!$A$4*$C22/Setup!$B$17+INDEX('FD inverse'!$A$4:$BH$4,1,'FD mesh'!$B$15+1)*Setup!$B$22</f>
        <v>18.1859897340248</v>
      </c>
      <c r="G22" s="0" t="n">
        <f aca="false">SUMPRODUCT('FD inverse'!$A$5:$BH$5,'FD mesh'!$B$84:$BI$84,$E21:$BL21)+'FD inverse'!$A$5*$C22/Setup!$B$17+INDEX('FD inverse'!$A$5:$BH$5,1,'FD mesh'!$B$15+1)*Setup!$B$22</f>
        <v>17.6763707649091</v>
      </c>
      <c r="H22" s="0" t="n">
        <f aca="false">SUMPRODUCT('FD inverse'!$A$6:$BH$6,'FD mesh'!$B$84:$BI$84,$E21:$BL21)+'FD inverse'!$A$6*$C22/Setup!$B$17+INDEX('FD inverse'!$A$6:$BH$6,1,'FD mesh'!$B$15+1)*Setup!$B$22</f>
        <v>15.9624831157591</v>
      </c>
      <c r="I22" s="0" t="n">
        <f aca="false">SUMPRODUCT('FD inverse'!$A$7:$BH$7,'FD mesh'!$B$84:$BI$84,$E21:$BL21)+'FD inverse'!$A$7*$C22/Setup!$B$17+INDEX('FD inverse'!$A$7:$BH$7,1,'FD mesh'!$B$15+1)*Setup!$B$22</f>
        <v>15.8178850251245</v>
      </c>
      <c r="J22" s="0" t="n">
        <f aca="false">SUMPRODUCT('FD inverse'!$A$8:$BH$8,'FD mesh'!$B$84:$BI$84,$E21:$BL21)+'FD inverse'!$A$8*$C22/Setup!$B$17+INDEX('FD inverse'!$A$8:$BH$8,1,'FD mesh'!$B$15+1)*Setup!$B$22</f>
        <v>15.6885539222629</v>
      </c>
      <c r="K22" s="0" t="n">
        <f aca="false">SUMPRODUCT('FD inverse'!$A$9:$BH$9,'FD mesh'!$B$84:$BI$84,$E21:$BL21)+'FD inverse'!$A$9*$C22/Setup!$B$17+INDEX('FD inverse'!$A$9:$BH$9,1,'FD mesh'!$B$15+1)*Setup!$B$22</f>
        <v>15.575132527726</v>
      </c>
      <c r="L22" s="0" t="n">
        <f aca="false">SUMPRODUCT('FD inverse'!$A$10:$BH$10,'FD mesh'!$B$84:$BI$84,$E21:$BL21)+'FD inverse'!$A$10*$C22/Setup!$B$17+INDEX('FD inverse'!$A$10:$BH$10,1,'FD mesh'!$B$15+1)*Setup!$B$22</f>
        <v>15.4778366837765</v>
      </c>
      <c r="M22" s="0" t="n">
        <f aca="false">SUMPRODUCT('FD inverse'!$A$11:$BH$11,'FD mesh'!$B$84:$BI$84,$E21:$BL21)+'FD inverse'!$A$11*$C22/Setup!$B$17+INDEX('FD inverse'!$A$11:$BH$11,1,'FD mesh'!$B$15+1)*Setup!$B$22</f>
        <v>15.3965371140468</v>
      </c>
      <c r="N22" s="0" t="n">
        <f aca="false">SUMPRODUCT('FD inverse'!$A$12:$BH$12,'FD mesh'!$B$84:$BI$84,$E21:$BL21)+'FD inverse'!$A$12*$C22/Setup!$B$17+INDEX('FD inverse'!$A$12:$BH$12,1,'FD mesh'!$B$15+1)*Setup!$B$22</f>
        <v>15.3308609946636</v>
      </c>
      <c r="O22" s="0" t="n">
        <f aca="false">SUMPRODUCT('FD inverse'!$A$13:$BH$13,'FD mesh'!$B$84:$BI$84,$E21:$BL21)+'FD inverse'!$A$13*$C22/Setup!$B$17+INDEX('FD inverse'!$A$13:$BH$13,1,'FD mesh'!$B$15+1)*Setup!$B$22</f>
        <v>15.2803013430031</v>
      </c>
      <c r="P22" s="0" t="n">
        <f aca="false">SUMPRODUCT('FD inverse'!$A$14:$BH$14,'FD mesh'!$B$84:$BI$84,$E21:$BL21)+'FD inverse'!$A$14*$C22/Setup!$B$17+INDEX('FD inverse'!$A$14:$BH$14,1,'FD mesh'!$B$15+1)*Setup!$B$22</f>
        <v>15.2443229027596</v>
      </c>
      <c r="Q22" s="0" t="n">
        <f aca="false">SUMPRODUCT('FD inverse'!$A$15:$BH$15,'FD mesh'!$B$84:$BI$84,$E21:$BL21)+'FD inverse'!$A$15*$C22/Setup!$B$17+INDEX('FD inverse'!$A$15:$BH$15,1,'FD mesh'!$B$15+1)*Setup!$B$22</f>
        <v>15.2224548089739</v>
      </c>
      <c r="R22" s="0" t="n">
        <f aca="false">SUMPRODUCT('FD inverse'!$A$16:$BH$16,'FD mesh'!$B$84:$BI$84,$E21:$BL21)+'FD inverse'!$A$16*$C22/Setup!$B$17+INDEX('FD inverse'!$A$16:$BH$16,1,'FD mesh'!$B$15+1)*Setup!$B$22</f>
        <v>15.2143624283517</v>
      </c>
      <c r="S22" s="0" t="n">
        <f aca="false">SUMPRODUCT('FD inverse'!$A$17:$BH$17,'FD mesh'!$B$84:$BI$84,$E21:$BL21)+'FD inverse'!$A$17*$C22/Setup!$B$17+INDEX('FD inverse'!$A$17:$BH$17,1,'FD mesh'!$B$15+1)*Setup!$B$22</f>
        <v>15.1764059317246</v>
      </c>
      <c r="T22" s="0" t="n">
        <f aca="false">SUMPRODUCT('FD inverse'!$A$18:$BH$18,'FD mesh'!$B$84:$BI$84,$E21:$BL21)+'FD inverse'!$A$18*$C22/Setup!$B$17+INDEX('FD inverse'!$A$18:$BH$18,1,'FD mesh'!$B$15+1)*Setup!$B$22</f>
        <v>15.1444072958696</v>
      </c>
      <c r="U22" s="0" t="n">
        <f aca="false">SUMPRODUCT('FD inverse'!$A$19:$BH$19,'FD mesh'!$B$84:$BI$84,$E21:$BL21)+'FD inverse'!$A$19*$C22/Setup!$B$17+INDEX('FD inverse'!$A$19:$BH$19,1,'FD mesh'!$B$15+1)*Setup!$B$22</f>
        <v>15.1175872396732</v>
      </c>
      <c r="V22" s="0" t="n">
        <f aca="false">SUMPRODUCT('FD inverse'!$A$20:$BH$20,'FD mesh'!$B$84:$BI$84,$E21:$BL21)+'FD inverse'!$A$20*$C22/Setup!$B$17+INDEX('FD inverse'!$A$20:$BH$20,1,'FD mesh'!$B$15+1)*Setup!$B$22</f>
        <v>15.0952301293175</v>
      </c>
      <c r="W22" s="0" t="n">
        <f aca="false">SUMPRODUCT('FD inverse'!$A$21:$BH$21,'FD mesh'!$B$84:$BI$84,$E21:$BL21)+'FD inverse'!$A$21*$C22/Setup!$B$17+INDEX('FD inverse'!$A$21:$BH$21,1,'FD mesh'!$B$15+1)*Setup!$B$22</f>
        <v>15.0766864379311</v>
      </c>
      <c r="X22" s="0" t="n">
        <f aca="false">SUMPRODUCT('FD inverse'!$A$22:$BH$22,'FD mesh'!$B$84:$BI$84,$E21:$BL21)+'FD inverse'!$A$22*$C22/Setup!$B$17+INDEX('FD inverse'!$A$22:$BH$22,1,'FD mesh'!$B$15+1)*Setup!$B$22</f>
        <v>15.0613726842279</v>
      </c>
      <c r="Y22" s="0" t="n">
        <f aca="false">SUMPRODUCT('FD inverse'!$A$23:$BH$23,'FD mesh'!$B$84:$BI$84,$E21:$BL21)+'FD inverse'!$A$23*$C22/Setup!$B$17+INDEX('FD inverse'!$A$23:$BH$23,1,'FD mesh'!$B$15+1)*Setup!$B$22</f>
        <v>15.0487693162773</v>
      </c>
      <c r="Z22" s="0" t="n">
        <f aca="false">SUMPRODUCT('FD inverse'!$A$24:$BH$24,'FD mesh'!$B$84:$BI$84,$E21:$BL21)+'FD inverse'!$A$24*$C22/Setup!$B$17+INDEX('FD inverse'!$A$24:$BH$24,1,'FD mesh'!$B$15+1)*Setup!$B$22</f>
        <v>15.0384169832954</v>
      </c>
      <c r="AA22" s="0" t="n">
        <f aca="false">SUMPRODUCT('FD inverse'!$A$25:$BH$25,'FD mesh'!$B$84:$BI$84,$E21:$BL21)+'FD inverse'!$A$25*$C22/Setup!$B$17+INDEX('FD inverse'!$A$25:$BH$25,1,'FD mesh'!$B$15+1)*Setup!$B$22</f>
        <v>15.0299115956996</v>
      </c>
      <c r="AB22" s="0" t="n">
        <f aca="false">SUMPRODUCT('FD inverse'!$A$26:$BH$26,'FD mesh'!$B$84:$BI$84,$E21:$BL21)+'FD inverse'!$A$26*$C22/Setup!$B$17+INDEX('FD inverse'!$A$26:$BH$26,1,'FD mesh'!$B$15+1)*Setup!$B$22</f>
        <v>15.0228985187736</v>
      </c>
      <c r="AC22" s="0" t="n">
        <f aca="false">SUMPRODUCT('FD inverse'!$A$27:$BH$27,'FD mesh'!$B$84:$BI$84,$E21:$BL21)+'FD inverse'!$A$27*$C22/Setup!$B$17+INDEX('FD inverse'!$A$27:$BH$27,1,'FD mesh'!$B$15+1)*Setup!$B$22</f>
        <v>15.0170661844082</v>
      </c>
      <c r="AD22" s="0" t="n">
        <f aca="false">SUMPRODUCT('FD inverse'!$A$28:$BH$28,'FD mesh'!$B$84:$BI$84,$E21:$BL21)+'FD inverse'!$A$28*$C22/Setup!$B$17+INDEX('FD inverse'!$A$28:$BH$28,1,'FD mesh'!$B$15+1)*Setup!$B$22</f>
        <v>15.0121393436675</v>
      </c>
      <c r="AE22" s="0" t="n">
        <f aca="false">SUMPRODUCT('FD inverse'!$A$29:$BH$29,'FD mesh'!$B$84:$BI$84,$E21:$BL21)+'FD inverse'!$A$29*$C22/Setup!$B$17+INDEX('FD inverse'!$A$29:$BH$29,1,'FD mesh'!$B$15+1)*Setup!$B$22</f>
        <v>15.0078721244248</v>
      </c>
      <c r="AF22" s="0" t="n">
        <f aca="false">SUMPRODUCT('FD inverse'!$A$30:$BH$30,'FD mesh'!$B$84:$BI$84,$E21:$BL21)+'FD inverse'!$A$30*$C22/Setup!$B$17+INDEX('FD inverse'!$A$30:$BH$30,1,'FD mesh'!$B$15+1)*Setup!$B$22</f>
        <v>15.0040410060464</v>
      </c>
      <c r="AG22" s="0" t="n">
        <f aca="false">SUMPRODUCT('FD inverse'!$A$31:$BH$31,'FD mesh'!$B$84:$BI$84,$E21:$BL21)+'FD inverse'!$A$31*$C22/Setup!$B$17+INDEX('FD inverse'!$A$31:$BH$31,1,'FD mesh'!$B$15+1)*Setup!$B$22</f>
        <v>15.0004377791865</v>
      </c>
      <c r="AH22" s="0" t="n">
        <f aca="false">SUMPRODUCT('FD inverse'!$A$32:$BH$32,'FD mesh'!$B$84:$BI$84,$E21:$BL21)+'FD inverse'!$A$32*$C22/Setup!$B$17+INDEX('FD inverse'!$A$32:$BH$32,1,'FD mesh'!$B$15+1)*Setup!$B$22</f>
        <v>15.0003105557624</v>
      </c>
      <c r="AI22" s="0" t="n">
        <f aca="false">SUMPRODUCT('FD inverse'!$A$33:$BH$33,'FD mesh'!$B$84:$BI$84,$E21:$BL21)+'FD inverse'!$A$33*$C22/Setup!$B$17+INDEX('FD inverse'!$A$33:$BH$33,1,'FD mesh'!$B$15+1)*Setup!$B$22</f>
        <v>15.0002189228452</v>
      </c>
      <c r="AJ22" s="0" t="n">
        <f aca="false">SUMPRODUCT('FD inverse'!$A$34:$BH$34,'FD mesh'!$B$84:$BI$84,$E21:$BL21)+'FD inverse'!$A$34*$C22/Setup!$B$17+INDEX('FD inverse'!$A$34:$BH$34,1,'FD mesh'!$B$15+1)*Setup!$B$22</f>
        <v>15.0001533952934</v>
      </c>
      <c r="AK22" s="0" t="n">
        <f aca="false">SUMPRODUCT('FD inverse'!$A$35:$BH$35,'FD mesh'!$B$84:$BI$84,$E21:$BL21)+'FD inverse'!$A$35*$C22/Setup!$B$17+INDEX('FD inverse'!$A$35:$BH$35,1,'FD mesh'!$B$15+1)*Setup!$B$22</f>
        <v>15.000106863516</v>
      </c>
      <c r="AL22" s="0" t="n">
        <f aca="false">SUMPRODUCT('FD inverse'!$A$36:$BH$36,'FD mesh'!$B$84:$BI$84,$E21:$BL21)+'FD inverse'!$A$36*$C22/Setup!$B$17+INDEX('FD inverse'!$A$36:$BH$36,1,'FD mesh'!$B$15+1)*Setup!$B$22</f>
        <v>15.0000740501823</v>
      </c>
      <c r="AM22" s="0" t="n">
        <f aca="false">SUMPRODUCT('FD inverse'!$A$37:$BH$37,'FD mesh'!$B$84:$BI$84,$E21:$BL21)+'FD inverse'!$A$37*$C22/Setup!$B$17+INDEX('FD inverse'!$A$37:$BH$37,1,'FD mesh'!$B$15+1)*Setup!$B$22</f>
        <v>15.0000510749318</v>
      </c>
      <c r="AN22" s="0" t="n">
        <f aca="false">SUMPRODUCT('FD inverse'!$A$38:$BH$38,'FD mesh'!$B$84:$BI$84,$E21:$BL21)+'FD inverse'!$A$38*$C22/Setup!$B$17+INDEX('FD inverse'!$A$38:$BH$38,1,'FD mesh'!$B$15+1)*Setup!$B$22</f>
        <v>15.000035111269</v>
      </c>
      <c r="AO22" s="0" t="n">
        <f aca="false">SUMPRODUCT('FD inverse'!$A$39:$BH$39,'FD mesh'!$B$84:$BI$84,$E21:$BL21)+'FD inverse'!$A$39*$C22/Setup!$B$17+INDEX('FD inverse'!$A$39:$BH$39,1,'FD mesh'!$B$15+1)*Setup!$B$22</f>
        <v>15.0000241201945</v>
      </c>
      <c r="AP22" s="0" t="n">
        <f aca="false">SUMPRODUCT('FD inverse'!$A$40:$BH$40,'FD mesh'!$B$84:$BI$84,$E21:$BL21)+'FD inverse'!$A$40*$C22/Setup!$B$17+INDEX('FD inverse'!$A$40:$BH$40,1,'FD mesh'!$B$15+1)*Setup!$B$22</f>
        <v>15.0000166463764</v>
      </c>
      <c r="AQ22" s="0" t="n">
        <f aca="false">SUMPRODUCT('FD inverse'!$A$41:$BH$41,'FD mesh'!$B$84:$BI$84,$E21:$BL21)+'FD inverse'!$A$41*$C22/Setup!$B$17+INDEX('FD inverse'!$A$41:$BH$41,1,'FD mesh'!$B$15+1)*Setup!$B$22</f>
        <v>15.0000116643692</v>
      </c>
      <c r="AR22" s="0" t="n">
        <f aca="false">SUMPRODUCT('FD inverse'!$A$42:$BH$42,'FD mesh'!$B$84:$BI$84,$E21:$BL21)+'FD inverse'!$A$42*$C22/Setup!$B$17+INDEX('FD inverse'!$A$42:$BH$42,1,'FD mesh'!$B$15+1)*Setup!$B$22</f>
        <v>15.000008464248</v>
      </c>
      <c r="AS22" s="0" t="n">
        <f aca="false">SUMPRODUCT('FD inverse'!$A$43:$BH$43,'FD mesh'!$B$84:$BI$84,$E21:$BL21)+'FD inverse'!$A$43*$C22/Setup!$B$17+INDEX('FD inverse'!$A$43:$BH$43,1,'FD mesh'!$B$15+1)*Setup!$B$22</f>
        <v>0</v>
      </c>
      <c r="AT22" s="0" t="n">
        <f aca="false">SUMPRODUCT('FD inverse'!$A$44:$BH$44,'FD mesh'!$B$84:$BI$84,$E21:$BL21)+'FD inverse'!$A$44*$C22/Setup!$B$17+INDEX('FD inverse'!$A$44:$BH$44,1,'FD mesh'!$B$15+1)*Setup!$B$22</f>
        <v>0</v>
      </c>
      <c r="AU22" s="0" t="n">
        <f aca="false">SUMPRODUCT('FD inverse'!$A$45:$BH$45,'FD mesh'!$B$84:$BI$84,$E21:$BL21)+'FD inverse'!$A$45*$C22/Setup!$B$17+INDEX('FD inverse'!$A$45:$BH$45,1,'FD mesh'!$B$15+1)*Setup!$B$22</f>
        <v>0</v>
      </c>
      <c r="AV22" s="0" t="n">
        <f aca="false">SUMPRODUCT('FD inverse'!$A$46:$BH$46,'FD mesh'!$B$84:$BI$84,$E21:$BL21)+'FD inverse'!$A$46*$C22/Setup!$B$17+INDEX('FD inverse'!$A$46:$BH$46,1,'FD mesh'!$B$15+1)*Setup!$B$22</f>
        <v>0</v>
      </c>
      <c r="AW22" s="0" t="n">
        <f aca="false">SUMPRODUCT('FD inverse'!$A$47:$BH$47,'FD mesh'!$B$84:$BI$84,$E21:$BL21)+'FD inverse'!$A$47*$C22/Setup!$B$17+INDEX('FD inverse'!$A$47:$BH$47,1,'FD mesh'!$B$15+1)*Setup!$B$22</f>
        <v>0</v>
      </c>
      <c r="AX22" s="0" t="n">
        <f aca="false">SUMPRODUCT('FD inverse'!$A$48:$BH$48,'FD mesh'!$B$84:$BI$84,$E21:$BL21)+'FD inverse'!$A$48*$C22/Setup!$B$17+INDEX('FD inverse'!$A$48:$BH$48,1,'FD mesh'!$B$15+1)*Setup!$B$22</f>
        <v>0</v>
      </c>
      <c r="AY22" s="0" t="n">
        <f aca="false">SUMPRODUCT('FD inverse'!$A$49:$BH$49,'FD mesh'!$B$84:$BI$84,$E21:$BL21)+'FD inverse'!$A$49*$C22/Setup!$B$17+INDEX('FD inverse'!$A$49:$BH$49,1,'FD mesh'!$B$15+1)*Setup!$B$22</f>
        <v>0</v>
      </c>
      <c r="AZ22" s="0" t="n">
        <f aca="false">SUMPRODUCT('FD inverse'!$A$50:$BH$50,'FD mesh'!$B$84:$BI$84,$E21:$BL21)+'FD inverse'!$A$50*$C22/Setup!$B$17+INDEX('FD inverse'!$A$50:$BH$50,1,'FD mesh'!$B$15+1)*Setup!$B$22</f>
        <v>0</v>
      </c>
      <c r="BA22" s="0" t="n">
        <f aca="false">SUMPRODUCT('FD inverse'!$A$51:$BH$51,'FD mesh'!$B$84:$BI$84,$E21:$BL21)+'FD inverse'!$A$51*$C22/Setup!$B$17+INDEX('FD inverse'!$A$51:$BH$51,1,'FD mesh'!$B$15+1)*Setup!$B$22</f>
        <v>0</v>
      </c>
      <c r="BB22" s="0" t="n">
        <f aca="false">SUMPRODUCT('FD inverse'!$A$52:$BH$52,'FD mesh'!$B$84:$BI$84,$E21:$BL21)+'FD inverse'!$A$52*$C22/Setup!$B$17+INDEX('FD inverse'!$A$52:$BH$52,1,'FD mesh'!$B$15+1)*Setup!$B$22</f>
        <v>0</v>
      </c>
      <c r="BC22" s="0" t="n">
        <f aca="false">SUMPRODUCT('FD inverse'!$A$53:$BH$53,'FD mesh'!$B$84:$BI$84,$E21:$BL21)+'FD inverse'!$A$53*$C22/Setup!$B$17+INDEX('FD inverse'!$A$53:$BH$53,1,'FD mesh'!$B$15+1)*Setup!$B$22</f>
        <v>0</v>
      </c>
      <c r="BD22" s="0" t="n">
        <f aca="false">SUMPRODUCT('FD inverse'!$A$54:$BH$54,'FD mesh'!$B$84:$BI$84,$E21:$BL21)+'FD inverse'!$A$54*$C22/Setup!$B$17+INDEX('FD inverse'!$A$54:$BH$54,1,'FD mesh'!$B$15+1)*Setup!$B$22</f>
        <v>0</v>
      </c>
      <c r="BE22" s="0" t="n">
        <f aca="false">SUMPRODUCT('FD inverse'!$A$55:$BH$55,'FD mesh'!$B$84:$BI$84,$E21:$BL21)+'FD inverse'!$A$55*$C22/Setup!$B$17+INDEX('FD inverse'!$A$55:$BH$55,1,'FD mesh'!$B$15+1)*Setup!$B$22</f>
        <v>0</v>
      </c>
      <c r="BF22" s="0" t="n">
        <f aca="false">SUMPRODUCT('FD inverse'!$A$56:$BH$56,'FD mesh'!$B$84:$BI$84,$E21:$BL21)+'FD inverse'!$A$56*$C22/Setup!$B$17+INDEX('FD inverse'!$A$56:$BH$56,1,'FD mesh'!$B$15+1)*Setup!$B$22</f>
        <v>0</v>
      </c>
      <c r="BG22" s="0" t="n">
        <f aca="false">SUMPRODUCT('FD inverse'!$A$57:$BH$57,'FD mesh'!$B$84:$BI$84,$E21:$BL21)+'FD inverse'!$A$57*$C22/Setup!$B$17+INDEX('FD inverse'!$A$57:$BH$57,1,'FD mesh'!$B$15+1)*Setup!$B$22</f>
        <v>0</v>
      </c>
      <c r="BH22" s="0" t="n">
        <f aca="false">SUMPRODUCT('FD inverse'!$A$58:$BH$58,'FD mesh'!$B$84:$BI$84,$E21:$BL21)+'FD inverse'!$A$58*$C22/Setup!$B$17+INDEX('FD inverse'!$A$58:$BH$58,1,'FD mesh'!$B$15+1)*Setup!$B$22</f>
        <v>0</v>
      </c>
      <c r="BI22" s="0" t="n">
        <f aca="false">SUMPRODUCT('FD inverse'!$A$59:$BH$59,'FD mesh'!$B$84:$BI$84,$E21:$BL21)+'FD inverse'!$A$59*$C22/Setup!$B$17+INDEX('FD inverse'!$A$59:$BH$59,1,'FD mesh'!$B$15+1)*Setup!$B$22</f>
        <v>0</v>
      </c>
      <c r="BJ22" s="0" t="n">
        <f aca="false">SUMPRODUCT('FD inverse'!$A$60:$BH$60,'FD mesh'!$B$84:$BI$84,$E21:$BL21)+'FD inverse'!$A$60*$C22/Setup!$B$17+INDEX('FD inverse'!$A$60:$BH$60,1,'FD mesh'!$B$15+1)*Setup!$B$22</f>
        <v>0</v>
      </c>
      <c r="BK22" s="0" t="n">
        <f aca="false">SUMPRODUCT('FD inverse'!$A$61:$BH$61,'FD mesh'!$B$84:$BI$84,$E21:$BL21)+'FD inverse'!$A$61*$C22/Setup!$B$17+INDEX('FD inverse'!$A$61:$BH$61,1,'FD mesh'!$B$15+1)*Setup!$B$22</f>
        <v>0</v>
      </c>
      <c r="BL22" s="0" t="n">
        <f aca="false">SUMPRODUCT('FD inverse'!$A$62:$BH$62,'FD mesh'!$B$84:$BI$84,$E21:$BL21)+'FD inverse'!$A$62*$C22/Setup!$B$17+INDEX('FD inverse'!$A$62:$BH$62,1,'FD mesh'!$B$15+1)*Setup!$B$22</f>
        <v>0</v>
      </c>
    </row>
    <row r="23" customFormat="false" ht="15" hidden="false" customHeight="false" outlineLevel="0" collapsed="false">
      <c r="A23" s="0" t="n">
        <v>18</v>
      </c>
      <c r="B23" s="0" t="n">
        <f aca="false">A23*Setup!$B$11/3600</f>
        <v>1.5</v>
      </c>
      <c r="C23" s="0" t="n">
        <f aca="false">Setup!$B$7+Setup!$B$8*COS(2*PI()*(B23-Setup!$B$9)/24)</f>
        <v>20.8265866388351</v>
      </c>
      <c r="D23" s="0" t="n">
        <f aca="false">(C23-E23)/Setup!$B$17</f>
        <v>16.5697141693811</v>
      </c>
      <c r="E23" s="0" t="n">
        <f aca="false">SUMPRODUCT('FD inverse'!$A$3:$BH$3,'FD mesh'!$B$84:$BI$84,$E22:$BL22)+'FD inverse'!$A$3*$C23/Setup!$B$17+INDEX('FD inverse'!$A$3:$BH$3,1,'FD mesh'!$B$15+1)*Setup!$B$22</f>
        <v>18.6725237968155</v>
      </c>
      <c r="F23" s="0" t="n">
        <f aca="false">SUMPRODUCT('FD inverse'!$A$4:$BH$4,'FD mesh'!$B$84:$BI$84,$E22:$BL22)+'FD inverse'!$A$4*$C23/Setup!$B$17+INDEX('FD inverse'!$A$4:$BH$4,1,'FD mesh'!$B$15+1)*Setup!$B$22</f>
        <v>18.1753233307841</v>
      </c>
      <c r="G23" s="0" t="n">
        <f aca="false">SUMPRODUCT('FD inverse'!$A$5:$BH$5,'FD mesh'!$B$84:$BI$84,$E22:$BL22)+'FD inverse'!$A$5*$C23/Setup!$B$17+INDEX('FD inverse'!$A$5:$BH$5,1,'FD mesh'!$B$15+1)*Setup!$B$22</f>
        <v>17.6734933494572</v>
      </c>
      <c r="H23" s="0" t="n">
        <f aca="false">SUMPRODUCT('FD inverse'!$A$6:$BH$6,'FD mesh'!$B$84:$BI$84,$E22:$BL22)+'FD inverse'!$A$6*$C23/Setup!$B$17+INDEX('FD inverse'!$A$6:$BH$6,1,'FD mesh'!$B$15+1)*Setup!$B$22</f>
        <v>15.9852464967652</v>
      </c>
      <c r="I23" s="0" t="n">
        <f aca="false">SUMPRODUCT('FD inverse'!$A$7:$BH$7,'FD mesh'!$B$84:$BI$84,$E22:$BL22)+'FD inverse'!$A$7*$C23/Setup!$B$17+INDEX('FD inverse'!$A$7:$BH$7,1,'FD mesh'!$B$15+1)*Setup!$B$22</f>
        <v>15.8425589820745</v>
      </c>
      <c r="J23" s="0" t="n">
        <f aca="false">SUMPRODUCT('FD inverse'!$A$8:$BH$8,'FD mesh'!$B$84:$BI$84,$E22:$BL22)+'FD inverse'!$A$8*$C23/Setup!$B$17+INDEX('FD inverse'!$A$8:$BH$8,1,'FD mesh'!$B$15+1)*Setup!$B$22</f>
        <v>15.714428374139</v>
      </c>
      <c r="K23" s="0" t="n">
        <f aca="false">SUMPRODUCT('FD inverse'!$A$9:$BH$9,'FD mesh'!$B$84:$BI$84,$E22:$BL22)+'FD inverse'!$A$9*$C23/Setup!$B$17+INDEX('FD inverse'!$A$9:$BH$9,1,'FD mesh'!$B$15+1)*Setup!$B$22</f>
        <v>15.6015629295522</v>
      </c>
      <c r="L23" s="0" t="n">
        <f aca="false">SUMPRODUCT('FD inverse'!$A$10:$BH$10,'FD mesh'!$B$84:$BI$84,$E22:$BL22)+'FD inverse'!$A$10*$C23/Setup!$B$17+INDEX('FD inverse'!$A$10:$BH$10,1,'FD mesh'!$B$15+1)*Setup!$B$22</f>
        <v>15.504290642385</v>
      </c>
      <c r="M23" s="0" t="n">
        <f aca="false">SUMPRODUCT('FD inverse'!$A$11:$BH$11,'FD mesh'!$B$84:$BI$84,$E22:$BL22)+'FD inverse'!$A$11*$C23/Setup!$B$17+INDEX('FD inverse'!$A$11:$BH$11,1,'FD mesh'!$B$15+1)*Setup!$B$22</f>
        <v>15.4226254104441</v>
      </c>
      <c r="N23" s="0" t="n">
        <f aca="false">SUMPRODUCT('FD inverse'!$A$12:$BH$12,'FD mesh'!$B$84:$BI$84,$E22:$BL22)+'FD inverse'!$A$12*$C23/Setup!$B$17+INDEX('FD inverse'!$A$12:$BH$12,1,'FD mesh'!$B$15+1)*Setup!$B$22</f>
        <v>15.3563515038114</v>
      </c>
      <c r="O23" s="0" t="n">
        <f aca="false">SUMPRODUCT('FD inverse'!$A$13:$BH$13,'FD mesh'!$B$84:$BI$84,$E22:$BL22)+'FD inverse'!$A$13*$C23/Setup!$B$17+INDEX('FD inverse'!$A$13:$BH$13,1,'FD mesh'!$B$15+1)*Setup!$B$22</f>
        <v>15.3051162456434</v>
      </c>
      <c r="P23" s="0" t="n">
        <f aca="false">SUMPRODUCT('FD inverse'!$A$14:$BH$14,'FD mesh'!$B$84:$BI$84,$E22:$BL22)+'FD inverse'!$A$14*$C23/Setup!$B$17+INDEX('FD inverse'!$A$14:$BH$14,1,'FD mesh'!$B$15+1)*Setup!$B$22</f>
        <v>15.2685210480301</v>
      </c>
      <c r="Q23" s="0" t="n">
        <f aca="false">SUMPRODUCT('FD inverse'!$A$15:$BH$15,'FD mesh'!$B$84:$BI$84,$E22:$BL22)+'FD inverse'!$A$15*$C23/Setup!$B$17+INDEX('FD inverse'!$A$15:$BH$15,1,'FD mesh'!$B$15+1)*Setup!$B$22</f>
        <v>15.2462020423169</v>
      </c>
      <c r="R23" s="0" t="n">
        <f aca="false">SUMPRODUCT('FD inverse'!$A$16:$BH$16,'FD mesh'!$B$84:$BI$84,$E22:$BL22)+'FD inverse'!$A$16*$C23/Setup!$B$17+INDEX('FD inverse'!$A$16:$BH$16,1,'FD mesh'!$B$15+1)*Setup!$B$22</f>
        <v>15.2378932037676</v>
      </c>
      <c r="S23" s="0" t="n">
        <f aca="false">SUMPRODUCT('FD inverse'!$A$17:$BH$17,'FD mesh'!$B$84:$BI$84,$E22:$BL22)+'FD inverse'!$A$17*$C23/Setup!$B$17+INDEX('FD inverse'!$A$17:$BH$17,1,'FD mesh'!$B$15+1)*Setup!$B$22</f>
        <v>15.1972014248554</v>
      </c>
      <c r="T23" s="0" t="n">
        <f aca="false">SUMPRODUCT('FD inverse'!$A$18:$BH$18,'FD mesh'!$B$84:$BI$84,$E22:$BL22)+'FD inverse'!$A$18*$C23/Setup!$B$17+INDEX('FD inverse'!$A$18:$BH$18,1,'FD mesh'!$B$15+1)*Setup!$B$22</f>
        <v>15.1626294624931</v>
      </c>
      <c r="U23" s="0" t="n">
        <f aca="false">SUMPRODUCT('FD inverse'!$A$19:$BH$19,'FD mesh'!$B$84:$BI$84,$E22:$BL22)+'FD inverse'!$A$19*$C23/Setup!$B$17+INDEX('FD inverse'!$A$19:$BH$19,1,'FD mesh'!$B$15+1)*Setup!$B$22</f>
        <v>15.1334200234514</v>
      </c>
      <c r="V23" s="0" t="n">
        <f aca="false">SUMPRODUCT('FD inverse'!$A$20:$BH$20,'FD mesh'!$B$84:$BI$84,$E22:$BL22)+'FD inverse'!$A$20*$C23/Setup!$B$17+INDEX('FD inverse'!$A$20:$BH$20,1,'FD mesh'!$B$15+1)*Setup!$B$22</f>
        <v>15.108869946493</v>
      </c>
      <c r="W23" s="0" t="n">
        <f aca="false">SUMPRODUCT('FD inverse'!$A$21:$BH$21,'FD mesh'!$B$84:$BI$84,$E22:$BL22)+'FD inverse'!$A$21*$C23/Setup!$B$17+INDEX('FD inverse'!$A$21:$BH$21,1,'FD mesh'!$B$15+1)*Setup!$B$22</f>
        <v>15.0883338728748</v>
      </c>
      <c r="X23" s="0" t="n">
        <f aca="false">SUMPRODUCT('FD inverse'!$A$22:$BH$22,'FD mesh'!$B$84:$BI$84,$E22:$BL22)+'FD inverse'!$A$22*$C23/Setup!$B$17+INDEX('FD inverse'!$A$22:$BH$22,1,'FD mesh'!$B$15+1)*Setup!$B$22</f>
        <v>15.0712254729686</v>
      </c>
      <c r="Y23" s="0" t="n">
        <f aca="false">SUMPRODUCT('FD inverse'!$A$23:$BH$23,'FD mesh'!$B$84:$BI$84,$E22:$BL22)+'FD inverse'!$A$23*$C23/Setup!$B$17+INDEX('FD inverse'!$A$23:$BH$23,1,'FD mesh'!$B$15+1)*Setup!$B$22</f>
        <v>15.0570166080347</v>
      </c>
      <c r="Z23" s="0" t="n">
        <f aca="false">SUMPRODUCT('FD inverse'!$A$24:$BH$24,'FD mesh'!$B$84:$BI$84,$E22:$BL22)+'FD inverse'!$A$24*$C23/Setup!$B$17+INDEX('FD inverse'!$A$24:$BH$24,1,'FD mesh'!$B$15+1)*Setup!$B$22</f>
        <v>15.0452348032466</v>
      </c>
      <c r="AA23" s="0" t="n">
        <f aca="false">SUMPRODUCT('FD inverse'!$A$25:$BH$25,'FD mesh'!$B$84:$BI$84,$E22:$BL22)+'FD inverse'!$A$25*$C23/Setup!$B$17+INDEX('FD inverse'!$A$25:$BH$25,1,'FD mesh'!$B$15+1)*Setup!$B$22</f>
        <v>15.0354593854726</v>
      </c>
      <c r="AB23" s="0" t="n">
        <f aca="false">SUMPRODUCT('FD inverse'!$A$26:$BH$26,'FD mesh'!$B$84:$BI$84,$E22:$BL22)+'FD inverse'!$A$26*$C23/Setup!$B$17+INDEX('FD inverse'!$A$26:$BH$26,1,'FD mesh'!$B$15+1)*Setup!$B$22</f>
        <v>15.0273166029747</v>
      </c>
      <c r="AC23" s="0" t="n">
        <f aca="false">SUMPRODUCT('FD inverse'!$A$27:$BH$27,'FD mesh'!$B$84:$BI$84,$E22:$BL22)+'FD inverse'!$A$27*$C23/Setup!$B$17+INDEX('FD inverse'!$A$27:$BH$27,1,'FD mesh'!$B$15+1)*Setup!$B$22</f>
        <v>15.0204739995416</v>
      </c>
      <c r="AD23" s="0" t="n">
        <f aca="false">SUMPRODUCT('FD inverse'!$A$28:$BH$28,'FD mesh'!$B$84:$BI$84,$E22:$BL22)+'FD inverse'!$A$28*$C23/Setup!$B$17+INDEX('FD inverse'!$A$28:$BH$28,1,'FD mesh'!$B$15+1)*Setup!$B$22</f>
        <v>15.0146342674193</v>
      </c>
      <c r="AE23" s="0" t="n">
        <f aca="false">SUMPRODUCT('FD inverse'!$A$29:$BH$29,'FD mesh'!$B$84:$BI$84,$E22:$BL22)+'FD inverse'!$A$29*$C23/Setup!$B$17+INDEX('FD inverse'!$A$29:$BH$29,1,'FD mesh'!$B$15+1)*Setup!$B$22</f>
        <v>15.0095287557154</v>
      </c>
      <c r="AF23" s="0" t="n">
        <f aca="false">SUMPRODUCT('FD inverse'!$A$30:$BH$30,'FD mesh'!$B$84:$BI$84,$E22:$BL22)+'FD inverse'!$A$30*$C23/Setup!$B$17+INDEX('FD inverse'!$A$30:$BH$30,1,'FD mesh'!$B$15+1)*Setup!$B$22</f>
        <v>15.0049107669342</v>
      </c>
      <c r="AG23" s="0" t="n">
        <f aca="false">SUMPRODUCT('FD inverse'!$A$31:$BH$31,'FD mesh'!$B$84:$BI$84,$E22:$BL22)+'FD inverse'!$A$31*$C23/Setup!$B$17+INDEX('FD inverse'!$A$31:$BH$31,1,'FD mesh'!$B$15+1)*Setup!$B$22</f>
        <v>15.0005487363571</v>
      </c>
      <c r="AH23" s="0" t="n">
        <f aca="false">SUMPRODUCT('FD inverse'!$A$32:$BH$32,'FD mesh'!$B$84:$BI$84,$E22:$BL22)+'FD inverse'!$A$32*$C23/Setup!$B$17+INDEX('FD inverse'!$A$32:$BH$32,1,'FD mesh'!$B$15+1)*Setup!$B$22</f>
        <v>15.0003936548575</v>
      </c>
      <c r="AI23" s="0" t="n">
        <f aca="false">SUMPRODUCT('FD inverse'!$A$33:$BH$33,'FD mesh'!$B$84:$BI$84,$E22:$BL22)+'FD inverse'!$A$33*$C23/Setup!$B$17+INDEX('FD inverse'!$A$33:$BH$33,1,'FD mesh'!$B$15+1)*Setup!$B$22</f>
        <v>15.000280640034</v>
      </c>
      <c r="AJ23" s="0" t="n">
        <f aca="false">SUMPRODUCT('FD inverse'!$A$34:$BH$34,'FD mesh'!$B$84:$BI$84,$E22:$BL22)+'FD inverse'!$A$34*$C23/Setup!$B$17+INDEX('FD inverse'!$A$34:$BH$34,1,'FD mesh'!$B$15+1)*Setup!$B$22</f>
        <v>15.000198867873</v>
      </c>
      <c r="AK23" s="0" t="n">
        <f aca="false">SUMPRODUCT('FD inverse'!$A$35:$BH$35,'FD mesh'!$B$84:$BI$84,$E22:$BL22)+'FD inverse'!$A$35*$C23/Setup!$B$17+INDEX('FD inverse'!$A$35:$BH$35,1,'FD mesh'!$B$15+1)*Setup!$B$22</f>
        <v>15.0001401149791</v>
      </c>
      <c r="AL23" s="0" t="n">
        <f aca="false">SUMPRODUCT('FD inverse'!$A$36:$BH$36,'FD mesh'!$B$84:$BI$84,$E22:$BL22)+'FD inverse'!$A$36*$C23/Setup!$B$17+INDEX('FD inverse'!$A$36:$BH$36,1,'FD mesh'!$B$15+1)*Setup!$B$22</f>
        <v>15.0000981947418</v>
      </c>
      <c r="AM23" s="0" t="n">
        <f aca="false">SUMPRODUCT('FD inverse'!$A$37:$BH$37,'FD mesh'!$B$84:$BI$84,$E22:$BL22)+'FD inverse'!$A$37*$C23/Setup!$B$17+INDEX('FD inverse'!$A$37:$BH$37,1,'FD mesh'!$B$15+1)*Setup!$B$22</f>
        <v>15.0000684970366</v>
      </c>
      <c r="AN23" s="0" t="n">
        <f aca="false">SUMPRODUCT('FD inverse'!$A$38:$BH$38,'FD mesh'!$B$84:$BI$84,$E22:$BL22)+'FD inverse'!$A$38*$C23/Setup!$B$17+INDEX('FD inverse'!$A$38:$BH$38,1,'FD mesh'!$B$15+1)*Setup!$B$22</f>
        <v>15.0000476188023</v>
      </c>
      <c r="AO23" s="0" t="n">
        <f aca="false">SUMPRODUCT('FD inverse'!$A$39:$BH$39,'FD mesh'!$B$84:$BI$84,$E22:$BL22)+'FD inverse'!$A$39*$C23/Setup!$B$17+INDEX('FD inverse'!$A$39:$BH$39,1,'FD mesh'!$B$15+1)*Setup!$B$22</f>
        <v>15.0000330721693</v>
      </c>
      <c r="AP23" s="0" t="n">
        <f aca="false">SUMPRODUCT('FD inverse'!$A$40:$BH$40,'FD mesh'!$B$84:$BI$84,$E22:$BL22)+'FD inverse'!$A$40*$C23/Setup!$B$17+INDEX('FD inverse'!$A$40:$BH$40,1,'FD mesh'!$B$15+1)*Setup!$B$22</f>
        <v>15.0000230572323</v>
      </c>
      <c r="AQ23" s="0" t="n">
        <f aca="false">SUMPRODUCT('FD inverse'!$A$41:$BH$41,'FD mesh'!$B$84:$BI$84,$E22:$BL22)+'FD inverse'!$A$41*$C23/Setup!$B$17+INDEX('FD inverse'!$A$41:$BH$41,1,'FD mesh'!$B$15+1)*Setup!$B$22</f>
        <v>15.0000162876182</v>
      </c>
      <c r="AR23" s="0" t="n">
        <f aca="false">SUMPRODUCT('FD inverse'!$A$42:$BH$42,'FD mesh'!$B$84:$BI$84,$E22:$BL22)+'FD inverse'!$A$42*$C23/Setup!$B$17+INDEX('FD inverse'!$A$42:$BH$42,1,'FD mesh'!$B$15+1)*Setup!$B$22</f>
        <v>15.0000118583992</v>
      </c>
      <c r="AS23" s="0" t="n">
        <f aca="false">SUMPRODUCT('FD inverse'!$A$43:$BH$43,'FD mesh'!$B$84:$BI$84,$E22:$BL22)+'FD inverse'!$A$43*$C23/Setup!$B$17+INDEX('FD inverse'!$A$43:$BH$43,1,'FD mesh'!$B$15+1)*Setup!$B$22</f>
        <v>0</v>
      </c>
      <c r="AT23" s="0" t="n">
        <f aca="false">SUMPRODUCT('FD inverse'!$A$44:$BH$44,'FD mesh'!$B$84:$BI$84,$E22:$BL22)+'FD inverse'!$A$44*$C23/Setup!$B$17+INDEX('FD inverse'!$A$44:$BH$44,1,'FD mesh'!$B$15+1)*Setup!$B$22</f>
        <v>0</v>
      </c>
      <c r="AU23" s="0" t="n">
        <f aca="false">SUMPRODUCT('FD inverse'!$A$45:$BH$45,'FD mesh'!$B$84:$BI$84,$E22:$BL22)+'FD inverse'!$A$45*$C23/Setup!$B$17+INDEX('FD inverse'!$A$45:$BH$45,1,'FD mesh'!$B$15+1)*Setup!$B$22</f>
        <v>0</v>
      </c>
      <c r="AV23" s="0" t="n">
        <f aca="false">SUMPRODUCT('FD inverse'!$A$46:$BH$46,'FD mesh'!$B$84:$BI$84,$E22:$BL22)+'FD inverse'!$A$46*$C23/Setup!$B$17+INDEX('FD inverse'!$A$46:$BH$46,1,'FD mesh'!$B$15+1)*Setup!$B$22</f>
        <v>0</v>
      </c>
      <c r="AW23" s="0" t="n">
        <f aca="false">SUMPRODUCT('FD inverse'!$A$47:$BH$47,'FD mesh'!$B$84:$BI$84,$E22:$BL22)+'FD inverse'!$A$47*$C23/Setup!$B$17+INDEX('FD inverse'!$A$47:$BH$47,1,'FD mesh'!$B$15+1)*Setup!$B$22</f>
        <v>0</v>
      </c>
      <c r="AX23" s="0" t="n">
        <f aca="false">SUMPRODUCT('FD inverse'!$A$48:$BH$48,'FD mesh'!$B$84:$BI$84,$E22:$BL22)+'FD inverse'!$A$48*$C23/Setup!$B$17+INDEX('FD inverse'!$A$48:$BH$48,1,'FD mesh'!$B$15+1)*Setup!$B$22</f>
        <v>0</v>
      </c>
      <c r="AY23" s="0" t="n">
        <f aca="false">SUMPRODUCT('FD inverse'!$A$49:$BH$49,'FD mesh'!$B$84:$BI$84,$E22:$BL22)+'FD inverse'!$A$49*$C23/Setup!$B$17+INDEX('FD inverse'!$A$49:$BH$49,1,'FD mesh'!$B$15+1)*Setup!$B$22</f>
        <v>0</v>
      </c>
      <c r="AZ23" s="0" t="n">
        <f aca="false">SUMPRODUCT('FD inverse'!$A$50:$BH$50,'FD mesh'!$B$84:$BI$84,$E22:$BL22)+'FD inverse'!$A$50*$C23/Setup!$B$17+INDEX('FD inverse'!$A$50:$BH$50,1,'FD mesh'!$B$15+1)*Setup!$B$22</f>
        <v>0</v>
      </c>
      <c r="BA23" s="0" t="n">
        <f aca="false">SUMPRODUCT('FD inverse'!$A$51:$BH$51,'FD mesh'!$B$84:$BI$84,$E22:$BL22)+'FD inverse'!$A$51*$C23/Setup!$B$17+INDEX('FD inverse'!$A$51:$BH$51,1,'FD mesh'!$B$15+1)*Setup!$B$22</f>
        <v>0</v>
      </c>
      <c r="BB23" s="0" t="n">
        <f aca="false">SUMPRODUCT('FD inverse'!$A$52:$BH$52,'FD mesh'!$B$84:$BI$84,$E22:$BL22)+'FD inverse'!$A$52*$C23/Setup!$B$17+INDEX('FD inverse'!$A$52:$BH$52,1,'FD mesh'!$B$15+1)*Setup!$B$22</f>
        <v>0</v>
      </c>
      <c r="BC23" s="0" t="n">
        <f aca="false">SUMPRODUCT('FD inverse'!$A$53:$BH$53,'FD mesh'!$B$84:$BI$84,$E22:$BL22)+'FD inverse'!$A$53*$C23/Setup!$B$17+INDEX('FD inverse'!$A$53:$BH$53,1,'FD mesh'!$B$15+1)*Setup!$B$22</f>
        <v>0</v>
      </c>
      <c r="BD23" s="0" t="n">
        <f aca="false">SUMPRODUCT('FD inverse'!$A$54:$BH$54,'FD mesh'!$B$84:$BI$84,$E22:$BL22)+'FD inverse'!$A$54*$C23/Setup!$B$17+INDEX('FD inverse'!$A$54:$BH$54,1,'FD mesh'!$B$15+1)*Setup!$B$22</f>
        <v>0</v>
      </c>
      <c r="BE23" s="0" t="n">
        <f aca="false">SUMPRODUCT('FD inverse'!$A$55:$BH$55,'FD mesh'!$B$84:$BI$84,$E22:$BL22)+'FD inverse'!$A$55*$C23/Setup!$B$17+INDEX('FD inverse'!$A$55:$BH$55,1,'FD mesh'!$B$15+1)*Setup!$B$22</f>
        <v>0</v>
      </c>
      <c r="BF23" s="0" t="n">
        <f aca="false">SUMPRODUCT('FD inverse'!$A$56:$BH$56,'FD mesh'!$B$84:$BI$84,$E22:$BL22)+'FD inverse'!$A$56*$C23/Setup!$B$17+INDEX('FD inverse'!$A$56:$BH$56,1,'FD mesh'!$B$15+1)*Setup!$B$22</f>
        <v>0</v>
      </c>
      <c r="BG23" s="0" t="n">
        <f aca="false">SUMPRODUCT('FD inverse'!$A$57:$BH$57,'FD mesh'!$B$84:$BI$84,$E22:$BL22)+'FD inverse'!$A$57*$C23/Setup!$B$17+INDEX('FD inverse'!$A$57:$BH$57,1,'FD mesh'!$B$15+1)*Setup!$B$22</f>
        <v>0</v>
      </c>
      <c r="BH23" s="0" t="n">
        <f aca="false">SUMPRODUCT('FD inverse'!$A$58:$BH$58,'FD mesh'!$B$84:$BI$84,$E22:$BL22)+'FD inverse'!$A$58*$C23/Setup!$B$17+INDEX('FD inverse'!$A$58:$BH$58,1,'FD mesh'!$B$15+1)*Setup!$B$22</f>
        <v>0</v>
      </c>
      <c r="BI23" s="0" t="n">
        <f aca="false">SUMPRODUCT('FD inverse'!$A$59:$BH$59,'FD mesh'!$B$84:$BI$84,$E22:$BL22)+'FD inverse'!$A$59*$C23/Setup!$B$17+INDEX('FD inverse'!$A$59:$BH$59,1,'FD mesh'!$B$15+1)*Setup!$B$22</f>
        <v>0</v>
      </c>
      <c r="BJ23" s="0" t="n">
        <f aca="false">SUMPRODUCT('FD inverse'!$A$60:$BH$60,'FD mesh'!$B$84:$BI$84,$E22:$BL22)+'FD inverse'!$A$60*$C23/Setup!$B$17+INDEX('FD inverse'!$A$60:$BH$60,1,'FD mesh'!$B$15+1)*Setup!$B$22</f>
        <v>0</v>
      </c>
      <c r="BK23" s="0" t="n">
        <f aca="false">SUMPRODUCT('FD inverse'!$A$61:$BH$61,'FD mesh'!$B$84:$BI$84,$E22:$BL22)+'FD inverse'!$A$61*$C23/Setup!$B$17+INDEX('FD inverse'!$A$61:$BH$61,1,'FD mesh'!$B$15+1)*Setup!$B$22</f>
        <v>0</v>
      </c>
      <c r="BL23" s="0" t="n">
        <f aca="false">SUMPRODUCT('FD inverse'!$A$62:$BH$62,'FD mesh'!$B$84:$BI$84,$E22:$BL22)+'FD inverse'!$A$62*$C23/Setup!$B$17+INDEX('FD inverse'!$A$62:$BH$62,1,'FD mesh'!$B$15+1)*Setup!$B$22</f>
        <v>0</v>
      </c>
    </row>
    <row r="24" customFormat="false" ht="15" hidden="false" customHeight="false" outlineLevel="0" collapsed="false">
      <c r="A24" s="0" t="n">
        <v>19</v>
      </c>
      <c r="B24" s="0" t="n">
        <f aca="false">A24*Setup!$B$11/3600</f>
        <v>1.58333333333333</v>
      </c>
      <c r="C24" s="0" t="n">
        <f aca="false">Setup!$B$7+Setup!$B$8*COS(2*PI()*(B24-Setup!$B$9)/24)</f>
        <v>20.7742215829301</v>
      </c>
      <c r="D24" s="0" t="n">
        <f aca="false">(C24-E24)/Setup!$B$17</f>
        <v>16.3106074155493</v>
      </c>
      <c r="E24" s="0" t="n">
        <f aca="false">SUMPRODUCT('FD inverse'!$A$3:$BH$3,'FD mesh'!$B$84:$BI$84,$E23:$BL23)+'FD inverse'!$A$3*$C24/Setup!$B$17+INDEX('FD inverse'!$A$3:$BH$3,1,'FD mesh'!$B$15+1)*Setup!$B$22</f>
        <v>18.6538426189087</v>
      </c>
      <c r="F24" s="0" t="n">
        <f aca="false">SUMPRODUCT('FD inverse'!$A$4:$BH$4,'FD mesh'!$B$84:$BI$84,$E23:$BL23)+'FD inverse'!$A$4*$C24/Setup!$B$17+INDEX('FD inverse'!$A$4:$BH$4,1,'FD mesh'!$B$15+1)*Setup!$B$22</f>
        <v>18.1643537993317</v>
      </c>
      <c r="G24" s="0" t="n">
        <f aca="false">SUMPRODUCT('FD inverse'!$A$5:$BH$5,'FD mesh'!$B$84:$BI$84,$E23:$BL23)+'FD inverse'!$A$5*$C24/Setup!$B$17+INDEX('FD inverse'!$A$5:$BH$5,1,'FD mesh'!$B$15+1)*Setup!$B$22</f>
        <v>17.6701038983951</v>
      </c>
      <c r="H24" s="0" t="n">
        <f aca="false">SUMPRODUCT('FD inverse'!$A$6:$BH$6,'FD mesh'!$B$84:$BI$84,$E23:$BL23)+'FD inverse'!$A$6*$C24/Setup!$B$17+INDEX('FD inverse'!$A$6:$BH$6,1,'FD mesh'!$B$15+1)*Setup!$B$22</f>
        <v>16.0069527565156</v>
      </c>
      <c r="I24" s="0" t="n">
        <f aca="false">SUMPRODUCT('FD inverse'!$A$7:$BH$7,'FD mesh'!$B$84:$BI$84,$E23:$BL23)+'FD inverse'!$A$7*$C24/Setup!$B$17+INDEX('FD inverse'!$A$7:$BH$7,1,'FD mesh'!$B$15+1)*Setup!$B$22</f>
        <v>15.8661742660101</v>
      </c>
      <c r="J24" s="0" t="n">
        <f aca="false">SUMPRODUCT('FD inverse'!$A$8:$BH$8,'FD mesh'!$B$84:$BI$84,$E23:$BL23)+'FD inverse'!$A$8*$C24/Setup!$B$17+INDEX('FD inverse'!$A$8:$BH$8,1,'FD mesh'!$B$15+1)*Setup!$B$22</f>
        <v>15.7393280964107</v>
      </c>
      <c r="K24" s="0" t="n">
        <f aca="false">SUMPRODUCT('FD inverse'!$A$9:$BH$9,'FD mesh'!$B$84:$BI$84,$E23:$BL23)+'FD inverse'!$A$9*$C24/Setup!$B$17+INDEX('FD inverse'!$A$9:$BH$9,1,'FD mesh'!$B$15+1)*Setup!$B$22</f>
        <v>15.6271720284464</v>
      </c>
      <c r="L24" s="0" t="n">
        <f aca="false">SUMPRODUCT('FD inverse'!$A$10:$BH$10,'FD mesh'!$B$84:$BI$84,$E23:$BL23)+'FD inverse'!$A$10*$C24/Setup!$B$17+INDEX('FD inverse'!$A$10:$BH$10,1,'FD mesh'!$B$15+1)*Setup!$B$22</f>
        <v>15.530124573399</v>
      </c>
      <c r="M24" s="0" t="n">
        <f aca="false">SUMPRODUCT('FD inverse'!$A$11:$BH$11,'FD mesh'!$B$84:$BI$84,$E23:$BL23)+'FD inverse'!$A$11*$C24/Setup!$B$17+INDEX('FD inverse'!$A$11:$BH$11,1,'FD mesh'!$B$15+1)*Setup!$B$22</f>
        <v>15.448318375587</v>
      </c>
      <c r="N24" s="0" t="n">
        <f aca="false">SUMPRODUCT('FD inverse'!$A$12:$BH$12,'FD mesh'!$B$84:$BI$84,$E23:$BL23)+'FD inverse'!$A$12*$C24/Setup!$B$17+INDEX('FD inverse'!$A$12:$BH$12,1,'FD mesh'!$B$15+1)*Setup!$B$22</f>
        <v>15.3816702693048</v>
      </c>
      <c r="O24" s="0" t="n">
        <f aca="false">SUMPRODUCT('FD inverse'!$A$13:$BH$13,'FD mesh'!$B$84:$BI$84,$E23:$BL23)+'FD inverse'!$A$13*$C24/Setup!$B$17+INDEX('FD inverse'!$A$13:$BH$13,1,'FD mesh'!$B$15+1)*Setup!$B$22</f>
        <v>15.3299594877976</v>
      </c>
      <c r="P24" s="0" t="n">
        <f aca="false">SUMPRODUCT('FD inverse'!$A$14:$BH$14,'FD mesh'!$B$84:$BI$84,$E23:$BL23)+'FD inverse'!$A$14*$C24/Setup!$B$17+INDEX('FD inverse'!$A$14:$BH$14,1,'FD mesh'!$B$15+1)*Setup!$B$22</f>
        <v>15.2929054863222</v>
      </c>
      <c r="Q24" s="0" t="n">
        <f aca="false">SUMPRODUCT('FD inverse'!$A$15:$BH$15,'FD mesh'!$B$84:$BI$84,$E23:$BL23)+'FD inverse'!$A$15*$C24/Setup!$B$17+INDEX('FD inverse'!$A$15:$BH$15,1,'FD mesh'!$B$15+1)*Setup!$B$22</f>
        <v>15.2702375841343</v>
      </c>
      <c r="R24" s="0" t="n">
        <f aca="false">SUMPRODUCT('FD inverse'!$A$16:$BH$16,'FD mesh'!$B$84:$BI$84,$E23:$BL23)+'FD inverse'!$A$16*$C24/Setup!$B$17+INDEX('FD inverse'!$A$16:$BH$16,1,'FD mesh'!$B$15+1)*Setup!$B$22</f>
        <v>15.2617499426057</v>
      </c>
      <c r="S24" s="0" t="n">
        <f aca="false">SUMPRODUCT('FD inverse'!$A$17:$BH$17,'FD mesh'!$B$84:$BI$84,$E23:$BL23)+'FD inverse'!$A$17*$C24/Setup!$B$17+INDEX('FD inverse'!$A$17:$BH$17,1,'FD mesh'!$B$15+1)*Setup!$B$22</f>
        <v>15.2184377585209</v>
      </c>
      <c r="T24" s="0" t="n">
        <f aca="false">SUMPRODUCT('FD inverse'!$A$18:$BH$18,'FD mesh'!$B$84:$BI$84,$E23:$BL23)+'FD inverse'!$A$18*$C24/Setup!$B$17+INDEX('FD inverse'!$A$18:$BH$18,1,'FD mesh'!$B$15+1)*Setup!$B$22</f>
        <v>15.1813751240576</v>
      </c>
      <c r="U24" s="0" t="n">
        <f aca="false">SUMPRODUCT('FD inverse'!$A$19:$BH$19,'FD mesh'!$B$84:$BI$84,$E23:$BL23)+'FD inverse'!$A$19*$C24/Setup!$B$17+INDEX('FD inverse'!$A$19:$BH$19,1,'FD mesh'!$B$15+1)*Setup!$B$22</f>
        <v>15.1498290699976</v>
      </c>
      <c r="V24" s="0" t="n">
        <f aca="false">SUMPRODUCT('FD inverse'!$A$20:$BH$20,'FD mesh'!$B$84:$BI$84,$E23:$BL23)+'FD inverse'!$A$20*$C24/Setup!$B$17+INDEX('FD inverse'!$A$20:$BH$20,1,'FD mesh'!$B$15+1)*Setup!$B$22</f>
        <v>15.1231119639211</v>
      </c>
      <c r="W24" s="0" t="n">
        <f aca="false">SUMPRODUCT('FD inverse'!$A$21:$BH$21,'FD mesh'!$B$84:$BI$84,$E23:$BL23)+'FD inverse'!$A$21*$C24/Setup!$B$17+INDEX('FD inverse'!$A$21:$BH$21,1,'FD mesh'!$B$15+1)*Setup!$B$22</f>
        <v>15.1005860801164</v>
      </c>
      <c r="X24" s="0" t="n">
        <f aca="false">SUMPRODUCT('FD inverse'!$A$22:$BH$22,'FD mesh'!$B$84:$BI$84,$E23:$BL23)+'FD inverse'!$A$22*$C24/Setup!$B$17+INDEX('FD inverse'!$A$22:$BH$22,1,'FD mesh'!$B$15+1)*Setup!$B$22</f>
        <v>15.0816658458714</v>
      </c>
      <c r="Y24" s="0" t="n">
        <f aca="false">SUMPRODUCT('FD inverse'!$A$23:$BH$23,'FD mesh'!$B$84:$BI$84,$E23:$BL23)+'FD inverse'!$A$23*$C24/Setup!$B$17+INDEX('FD inverse'!$A$23:$BH$23,1,'FD mesh'!$B$15+1)*Setup!$B$22</f>
        <v>15.0658180642235</v>
      </c>
      <c r="Z24" s="0" t="n">
        <f aca="false">SUMPRODUCT('FD inverse'!$A$24:$BH$24,'FD mesh'!$B$84:$BI$84,$E23:$BL23)+'FD inverse'!$A$24*$C24/Setup!$B$17+INDEX('FD inverse'!$A$24:$BH$24,1,'FD mesh'!$B$15+1)*Setup!$B$22</f>
        <v>15.0525604253969</v>
      </c>
      <c r="AA24" s="0" t="n">
        <f aca="false">SUMPRODUCT('FD inverse'!$A$25:$BH$25,'FD mesh'!$B$84:$BI$84,$E23:$BL23)+'FD inverse'!$A$25*$C24/Setup!$B$17+INDEX('FD inverse'!$A$25:$BH$25,1,'FD mesh'!$B$15+1)*Setup!$B$22</f>
        <v>15.0414586125173</v>
      </c>
      <c r="AB24" s="0" t="n">
        <f aca="false">SUMPRODUCT('FD inverse'!$A$26:$BH$26,'FD mesh'!$B$84:$BI$84,$E23:$BL23)+'FD inverse'!$A$26*$C24/Setup!$B$17+INDEX('FD inverse'!$A$26:$BH$26,1,'FD mesh'!$B$15+1)*Setup!$B$22</f>
        <v>15.0321222864538</v>
      </c>
      <c r="AC24" s="0" t="n">
        <f aca="false">SUMPRODUCT('FD inverse'!$A$27:$BH$27,'FD mesh'!$B$84:$BI$84,$E23:$BL23)+'FD inverse'!$A$27*$C24/Setup!$B$17+INDEX('FD inverse'!$A$27:$BH$27,1,'FD mesh'!$B$15+1)*Setup!$B$22</f>
        <v>15.0242002043855</v>
      </c>
      <c r="AD24" s="0" t="n">
        <f aca="false">SUMPRODUCT('FD inverse'!$A$28:$BH$28,'FD mesh'!$B$84:$BI$84,$E23:$BL23)+'FD inverse'!$A$28*$C24/Setup!$B$17+INDEX('FD inverse'!$A$28:$BH$28,1,'FD mesh'!$B$15+1)*Setup!$B$22</f>
        <v>15.0173746911713</v>
      </c>
      <c r="AE24" s="0" t="n">
        <f aca="false">SUMPRODUCT('FD inverse'!$A$29:$BH$29,'FD mesh'!$B$84:$BI$84,$E23:$BL23)+'FD inverse'!$A$29*$C24/Setup!$B$17+INDEX('FD inverse'!$A$29:$BH$29,1,'FD mesh'!$B$15+1)*Setup!$B$22</f>
        <v>15.0113556455184</v>
      </c>
      <c r="AF24" s="0" t="n">
        <f aca="false">SUMPRODUCT('FD inverse'!$A$30:$BH$30,'FD mesh'!$B$84:$BI$84,$E23:$BL23)+'FD inverse'!$A$30*$C24/Setup!$B$17+INDEX('FD inverse'!$A$30:$BH$30,1,'FD mesh'!$B$15+1)*Setup!$B$22</f>
        <v>15.0058742274361</v>
      </c>
      <c r="AG24" s="0" t="n">
        <f aca="false">SUMPRODUCT('FD inverse'!$A$31:$BH$31,'FD mesh'!$B$84:$BI$84,$E23:$BL23)+'FD inverse'!$A$31*$C24/Setup!$B$17+INDEX('FD inverse'!$A$31:$BH$31,1,'FD mesh'!$B$15+1)*Setup!$B$22</f>
        <v>15.0006763420159</v>
      </c>
      <c r="AH24" s="0" t="n">
        <f aca="false">SUMPRODUCT('FD inverse'!$A$32:$BH$32,'FD mesh'!$B$84:$BI$84,$E23:$BL23)+'FD inverse'!$A$32*$C24/Setup!$B$17+INDEX('FD inverse'!$A$32:$BH$32,1,'FD mesh'!$B$15+1)*Setup!$B$22</f>
        <v>15.000490347447</v>
      </c>
      <c r="AI24" s="0" t="n">
        <f aca="false">SUMPRODUCT('FD inverse'!$A$33:$BH$33,'FD mesh'!$B$84:$BI$84,$E23:$BL23)+'FD inverse'!$A$33*$C24/Setup!$B$17+INDEX('FD inverse'!$A$33:$BH$33,1,'FD mesh'!$B$15+1)*Setup!$B$22</f>
        <v>15.0003533008941</v>
      </c>
      <c r="AJ24" s="0" t="n">
        <f aca="false">SUMPRODUCT('FD inverse'!$A$34:$BH$34,'FD mesh'!$B$84:$BI$84,$E23:$BL23)+'FD inverse'!$A$34*$C24/Setup!$B$17+INDEX('FD inverse'!$A$34:$BH$34,1,'FD mesh'!$B$15+1)*Setup!$B$22</f>
        <v>15.0002530369422</v>
      </c>
      <c r="AK24" s="0" t="n">
        <f aca="false">SUMPRODUCT('FD inverse'!$A$35:$BH$35,'FD mesh'!$B$84:$BI$84,$E23:$BL23)+'FD inverse'!$A$35*$C24/Setup!$B$17+INDEX('FD inverse'!$A$35:$BH$35,1,'FD mesh'!$B$15+1)*Setup!$B$22</f>
        <v>15.0001801946209</v>
      </c>
      <c r="AL24" s="0" t="n">
        <f aca="false">SUMPRODUCT('FD inverse'!$A$36:$BH$36,'FD mesh'!$B$84:$BI$84,$E23:$BL23)+'FD inverse'!$A$36*$C24/Setup!$B$17+INDEX('FD inverse'!$A$36:$BH$36,1,'FD mesh'!$B$15+1)*Setup!$B$22</f>
        <v>15.0001276415373</v>
      </c>
      <c r="AM24" s="0" t="n">
        <f aca="false">SUMPRODUCT('FD inverse'!$A$37:$BH$37,'FD mesh'!$B$84:$BI$84,$E23:$BL23)+'FD inverse'!$A$37*$C24/Setup!$B$17+INDEX('FD inverse'!$A$37:$BH$37,1,'FD mesh'!$B$15+1)*Setup!$B$22</f>
        <v>15.0000899951</v>
      </c>
      <c r="AN24" s="0" t="n">
        <f aca="false">SUMPRODUCT('FD inverse'!$A$38:$BH$38,'FD mesh'!$B$84:$BI$84,$E23:$BL23)+'FD inverse'!$A$38*$C24/Setup!$B$17+INDEX('FD inverse'!$A$38:$BH$38,1,'FD mesh'!$B$15+1)*Setup!$B$22</f>
        <v>15.0000632314776</v>
      </c>
      <c r="AO24" s="0" t="n">
        <f aca="false">SUMPRODUCT('FD inverse'!$A$39:$BH$39,'FD mesh'!$B$84:$BI$84,$E23:$BL23)+'FD inverse'!$A$39*$C24/Setup!$B$17+INDEX('FD inverse'!$A$39:$BH$39,1,'FD mesh'!$B$15+1)*Setup!$B$22</f>
        <v>15.000044371351</v>
      </c>
      <c r="AP24" s="0" t="n">
        <f aca="false">SUMPRODUCT('FD inverse'!$A$40:$BH$40,'FD mesh'!$B$84:$BI$84,$E23:$BL23)+'FD inverse'!$A$40*$C24/Setup!$B$17+INDEX('FD inverse'!$A$40:$BH$40,1,'FD mesh'!$B$15+1)*Setup!$B$22</f>
        <v>15.0000312311305</v>
      </c>
      <c r="AQ24" s="0" t="n">
        <f aca="false">SUMPRODUCT('FD inverse'!$A$41:$BH$41,'FD mesh'!$B$84:$BI$84,$E23:$BL23)+'FD inverse'!$A$41*$C24/Setup!$B$17+INDEX('FD inverse'!$A$41:$BH$41,1,'FD mesh'!$B$15+1)*Setup!$B$22</f>
        <v>15.0000222287256</v>
      </c>
      <c r="AR24" s="0" t="n">
        <f aca="false">SUMPRODUCT('FD inverse'!$A$42:$BH$42,'FD mesh'!$B$84:$BI$84,$E23:$BL23)+'FD inverse'!$A$42*$C24/Setup!$B$17+INDEX('FD inverse'!$A$42:$BH$42,1,'FD mesh'!$B$15+1)*Setup!$B$22</f>
        <v>15.0000162338461</v>
      </c>
      <c r="AS24" s="0" t="n">
        <f aca="false">SUMPRODUCT('FD inverse'!$A$43:$BH$43,'FD mesh'!$B$84:$BI$84,$E23:$BL23)+'FD inverse'!$A$43*$C24/Setup!$B$17+INDEX('FD inverse'!$A$43:$BH$43,1,'FD mesh'!$B$15+1)*Setup!$B$22</f>
        <v>0</v>
      </c>
      <c r="AT24" s="0" t="n">
        <f aca="false">SUMPRODUCT('FD inverse'!$A$44:$BH$44,'FD mesh'!$B$84:$BI$84,$E23:$BL23)+'FD inverse'!$A$44*$C24/Setup!$B$17+INDEX('FD inverse'!$A$44:$BH$44,1,'FD mesh'!$B$15+1)*Setup!$B$22</f>
        <v>0</v>
      </c>
      <c r="AU24" s="0" t="n">
        <f aca="false">SUMPRODUCT('FD inverse'!$A$45:$BH$45,'FD mesh'!$B$84:$BI$84,$E23:$BL23)+'FD inverse'!$A$45*$C24/Setup!$B$17+INDEX('FD inverse'!$A$45:$BH$45,1,'FD mesh'!$B$15+1)*Setup!$B$22</f>
        <v>0</v>
      </c>
      <c r="AV24" s="0" t="n">
        <f aca="false">SUMPRODUCT('FD inverse'!$A$46:$BH$46,'FD mesh'!$B$84:$BI$84,$E23:$BL23)+'FD inverse'!$A$46*$C24/Setup!$B$17+INDEX('FD inverse'!$A$46:$BH$46,1,'FD mesh'!$B$15+1)*Setup!$B$22</f>
        <v>0</v>
      </c>
      <c r="AW24" s="0" t="n">
        <f aca="false">SUMPRODUCT('FD inverse'!$A$47:$BH$47,'FD mesh'!$B$84:$BI$84,$E23:$BL23)+'FD inverse'!$A$47*$C24/Setup!$B$17+INDEX('FD inverse'!$A$47:$BH$47,1,'FD mesh'!$B$15+1)*Setup!$B$22</f>
        <v>0</v>
      </c>
      <c r="AX24" s="0" t="n">
        <f aca="false">SUMPRODUCT('FD inverse'!$A$48:$BH$48,'FD mesh'!$B$84:$BI$84,$E23:$BL23)+'FD inverse'!$A$48*$C24/Setup!$B$17+INDEX('FD inverse'!$A$48:$BH$48,1,'FD mesh'!$B$15+1)*Setup!$B$22</f>
        <v>0</v>
      </c>
      <c r="AY24" s="0" t="n">
        <f aca="false">SUMPRODUCT('FD inverse'!$A$49:$BH$49,'FD mesh'!$B$84:$BI$84,$E23:$BL23)+'FD inverse'!$A$49*$C24/Setup!$B$17+INDEX('FD inverse'!$A$49:$BH$49,1,'FD mesh'!$B$15+1)*Setup!$B$22</f>
        <v>0</v>
      </c>
      <c r="AZ24" s="0" t="n">
        <f aca="false">SUMPRODUCT('FD inverse'!$A$50:$BH$50,'FD mesh'!$B$84:$BI$84,$E23:$BL23)+'FD inverse'!$A$50*$C24/Setup!$B$17+INDEX('FD inverse'!$A$50:$BH$50,1,'FD mesh'!$B$15+1)*Setup!$B$22</f>
        <v>0</v>
      </c>
      <c r="BA24" s="0" t="n">
        <f aca="false">SUMPRODUCT('FD inverse'!$A$51:$BH$51,'FD mesh'!$B$84:$BI$84,$E23:$BL23)+'FD inverse'!$A$51*$C24/Setup!$B$17+INDEX('FD inverse'!$A$51:$BH$51,1,'FD mesh'!$B$15+1)*Setup!$B$22</f>
        <v>0</v>
      </c>
      <c r="BB24" s="0" t="n">
        <f aca="false">SUMPRODUCT('FD inverse'!$A$52:$BH$52,'FD mesh'!$B$84:$BI$84,$E23:$BL23)+'FD inverse'!$A$52*$C24/Setup!$B$17+INDEX('FD inverse'!$A$52:$BH$52,1,'FD mesh'!$B$15+1)*Setup!$B$22</f>
        <v>0</v>
      </c>
      <c r="BC24" s="0" t="n">
        <f aca="false">SUMPRODUCT('FD inverse'!$A$53:$BH$53,'FD mesh'!$B$84:$BI$84,$E23:$BL23)+'FD inverse'!$A$53*$C24/Setup!$B$17+INDEX('FD inverse'!$A$53:$BH$53,1,'FD mesh'!$B$15+1)*Setup!$B$22</f>
        <v>0</v>
      </c>
      <c r="BD24" s="0" t="n">
        <f aca="false">SUMPRODUCT('FD inverse'!$A$54:$BH$54,'FD mesh'!$B$84:$BI$84,$E23:$BL23)+'FD inverse'!$A$54*$C24/Setup!$B$17+INDEX('FD inverse'!$A$54:$BH$54,1,'FD mesh'!$B$15+1)*Setup!$B$22</f>
        <v>0</v>
      </c>
      <c r="BE24" s="0" t="n">
        <f aca="false">SUMPRODUCT('FD inverse'!$A$55:$BH$55,'FD mesh'!$B$84:$BI$84,$E23:$BL23)+'FD inverse'!$A$55*$C24/Setup!$B$17+INDEX('FD inverse'!$A$55:$BH$55,1,'FD mesh'!$B$15+1)*Setup!$B$22</f>
        <v>0</v>
      </c>
      <c r="BF24" s="0" t="n">
        <f aca="false">SUMPRODUCT('FD inverse'!$A$56:$BH$56,'FD mesh'!$B$84:$BI$84,$E23:$BL23)+'FD inverse'!$A$56*$C24/Setup!$B$17+INDEX('FD inverse'!$A$56:$BH$56,1,'FD mesh'!$B$15+1)*Setup!$B$22</f>
        <v>0</v>
      </c>
      <c r="BG24" s="0" t="n">
        <f aca="false">SUMPRODUCT('FD inverse'!$A$57:$BH$57,'FD mesh'!$B$84:$BI$84,$E23:$BL23)+'FD inverse'!$A$57*$C24/Setup!$B$17+INDEX('FD inverse'!$A$57:$BH$57,1,'FD mesh'!$B$15+1)*Setup!$B$22</f>
        <v>0</v>
      </c>
      <c r="BH24" s="0" t="n">
        <f aca="false">SUMPRODUCT('FD inverse'!$A$58:$BH$58,'FD mesh'!$B$84:$BI$84,$E23:$BL23)+'FD inverse'!$A$58*$C24/Setup!$B$17+INDEX('FD inverse'!$A$58:$BH$58,1,'FD mesh'!$B$15+1)*Setup!$B$22</f>
        <v>0</v>
      </c>
      <c r="BI24" s="0" t="n">
        <f aca="false">SUMPRODUCT('FD inverse'!$A$59:$BH$59,'FD mesh'!$B$84:$BI$84,$E23:$BL23)+'FD inverse'!$A$59*$C24/Setup!$B$17+INDEX('FD inverse'!$A$59:$BH$59,1,'FD mesh'!$B$15+1)*Setup!$B$22</f>
        <v>0</v>
      </c>
      <c r="BJ24" s="0" t="n">
        <f aca="false">SUMPRODUCT('FD inverse'!$A$60:$BH$60,'FD mesh'!$B$84:$BI$84,$E23:$BL23)+'FD inverse'!$A$60*$C24/Setup!$B$17+INDEX('FD inverse'!$A$60:$BH$60,1,'FD mesh'!$B$15+1)*Setup!$B$22</f>
        <v>0</v>
      </c>
      <c r="BK24" s="0" t="n">
        <f aca="false">SUMPRODUCT('FD inverse'!$A$61:$BH$61,'FD mesh'!$B$84:$BI$84,$E23:$BL23)+'FD inverse'!$A$61*$C24/Setup!$B$17+INDEX('FD inverse'!$A$61:$BH$61,1,'FD mesh'!$B$15+1)*Setup!$B$22</f>
        <v>0</v>
      </c>
      <c r="BL24" s="0" t="n">
        <f aca="false">SUMPRODUCT('FD inverse'!$A$62:$BH$62,'FD mesh'!$B$84:$BI$84,$E23:$BL23)+'FD inverse'!$A$62*$C24/Setup!$B$17+INDEX('FD inverse'!$A$62:$BH$62,1,'FD mesh'!$B$15+1)*Setup!$B$22</f>
        <v>0</v>
      </c>
    </row>
    <row r="25" customFormat="false" ht="15" hidden="false" customHeight="false" outlineLevel="0" collapsed="false">
      <c r="A25" s="0" t="n">
        <v>20</v>
      </c>
      <c r="B25" s="0" t="n">
        <f aca="false">A25*Setup!$B$11/3600</f>
        <v>1.66666666666667</v>
      </c>
      <c r="C25" s="0" t="n">
        <f aca="false">Setup!$B$7+Setup!$B$8*COS(2*PI()*(B25-Setup!$B$9)/24)</f>
        <v>20.723391822844</v>
      </c>
      <c r="D25" s="0" t="n">
        <f aca="false">(C25-E25)/Setup!$B$17</f>
        <v>16.0621427005726</v>
      </c>
      <c r="E25" s="0" t="n">
        <f aca="false">SUMPRODUCT('FD inverse'!$A$3:$BH$3,'FD mesh'!$B$84:$BI$84,$E24:$BL24)+'FD inverse'!$A$3*$C25/Setup!$B$17+INDEX('FD inverse'!$A$3:$BH$3,1,'FD mesh'!$B$15+1)*Setup!$B$22</f>
        <v>18.6353132717696</v>
      </c>
      <c r="F25" s="0" t="n">
        <f aca="false">SUMPRODUCT('FD inverse'!$A$4:$BH$4,'FD mesh'!$B$84:$BI$84,$E24:$BL24)+'FD inverse'!$A$4*$C25/Setup!$B$17+INDEX('FD inverse'!$A$4:$BH$4,1,'FD mesh'!$B$15+1)*Setup!$B$22</f>
        <v>18.1532521847618</v>
      </c>
      <c r="G25" s="0" t="n">
        <f aca="false">SUMPRODUCT('FD inverse'!$A$5:$BH$5,'FD mesh'!$B$84:$BI$84,$E24:$BL24)+'FD inverse'!$A$5*$C25/Setup!$B$17+INDEX('FD inverse'!$A$5:$BH$5,1,'FD mesh'!$B$15+1)*Setup!$B$22</f>
        <v>17.6663726886525</v>
      </c>
      <c r="H25" s="0" t="n">
        <f aca="false">SUMPRODUCT('FD inverse'!$A$6:$BH$6,'FD mesh'!$B$84:$BI$84,$E24:$BL24)+'FD inverse'!$A$6*$C25/Setup!$B$17+INDEX('FD inverse'!$A$6:$BH$6,1,'FD mesh'!$B$15+1)*Setup!$B$22</f>
        <v>16.0277369079547</v>
      </c>
      <c r="I25" s="0" t="n">
        <f aca="false">SUMPRODUCT('FD inverse'!$A$7:$BH$7,'FD mesh'!$B$84:$BI$84,$E24:$BL24)+'FD inverse'!$A$7*$C25/Setup!$B$17+INDEX('FD inverse'!$A$7:$BH$7,1,'FD mesh'!$B$15+1)*Setup!$B$22</f>
        <v>15.8888559100873</v>
      </c>
      <c r="J25" s="0" t="n">
        <f aca="false">SUMPRODUCT('FD inverse'!$A$8:$BH$8,'FD mesh'!$B$84:$BI$84,$E24:$BL24)+'FD inverse'!$A$8*$C25/Setup!$B$17+INDEX('FD inverse'!$A$8:$BH$8,1,'FD mesh'!$B$15+1)*Setup!$B$22</f>
        <v>15.7633564131504</v>
      </c>
      <c r="K25" s="0" t="n">
        <f aca="false">SUMPRODUCT('FD inverse'!$A$9:$BH$9,'FD mesh'!$B$84:$BI$84,$E24:$BL24)+'FD inverse'!$A$9*$C25/Setup!$B$17+INDEX('FD inverse'!$A$9:$BH$9,1,'FD mesh'!$B$15+1)*Setup!$B$22</f>
        <v>15.6520329142901</v>
      </c>
      <c r="L25" s="0" t="n">
        <f aca="false">SUMPRODUCT('FD inverse'!$A$10:$BH$10,'FD mesh'!$B$84:$BI$84,$E24:$BL24)+'FD inverse'!$A$10*$C25/Setup!$B$17+INDEX('FD inverse'!$A$10:$BH$10,1,'FD mesh'!$B$15+1)*Setup!$B$22</f>
        <v>15.5553766047181</v>
      </c>
      <c r="M25" s="0" t="n">
        <f aca="false">SUMPRODUCT('FD inverse'!$A$11:$BH$11,'FD mesh'!$B$84:$BI$84,$E24:$BL24)+'FD inverse'!$A$11*$C25/Setup!$B$17+INDEX('FD inverse'!$A$11:$BH$11,1,'FD mesh'!$B$15+1)*Setup!$B$22</f>
        <v>15.4736182487268</v>
      </c>
      <c r="N25" s="0" t="n">
        <f aca="false">SUMPRODUCT('FD inverse'!$A$12:$BH$12,'FD mesh'!$B$84:$BI$84,$E24:$BL24)+'FD inverse'!$A$12*$C25/Setup!$B$17+INDEX('FD inverse'!$A$12:$BH$12,1,'FD mesh'!$B$15+1)*Setup!$B$22</f>
        <v>15.4067860715789</v>
      </c>
      <c r="O25" s="0" t="n">
        <f aca="false">SUMPRODUCT('FD inverse'!$A$13:$BH$13,'FD mesh'!$B$84:$BI$84,$E24:$BL24)+'FD inverse'!$A$13*$C25/Setup!$B$17+INDEX('FD inverse'!$A$13:$BH$13,1,'FD mesh'!$B$15+1)*Setup!$B$22</f>
        <v>15.3547714768936</v>
      </c>
      <c r="P25" s="0" t="n">
        <f aca="false">SUMPRODUCT('FD inverse'!$A$14:$BH$14,'FD mesh'!$B$84:$BI$84,$E24:$BL24)+'FD inverse'!$A$14*$C25/Setup!$B$17+INDEX('FD inverse'!$A$14:$BH$14,1,'FD mesh'!$B$15+1)*Setup!$B$22</f>
        <v>15.3173952238579</v>
      </c>
      <c r="Q25" s="0" t="n">
        <f aca="false">SUMPRODUCT('FD inverse'!$A$15:$BH$15,'FD mesh'!$B$84:$BI$84,$E24:$BL24)+'FD inverse'!$A$15*$C25/Setup!$B$17+INDEX('FD inverse'!$A$15:$BH$15,1,'FD mesh'!$B$15+1)*Setup!$B$22</f>
        <v>15.2944671935571</v>
      </c>
      <c r="R25" s="0" t="n">
        <f aca="false">SUMPRODUCT('FD inverse'!$A$16:$BH$16,'FD mesh'!$B$84:$BI$84,$E24:$BL24)+'FD inverse'!$A$16*$C25/Setup!$B$17+INDEX('FD inverse'!$A$16:$BH$16,1,'FD mesh'!$B$15+1)*Setup!$B$22</f>
        <v>15.2858339180781</v>
      </c>
      <c r="S25" s="0" t="n">
        <f aca="false">SUMPRODUCT('FD inverse'!$A$17:$BH$17,'FD mesh'!$B$84:$BI$84,$E24:$BL24)+'FD inverse'!$A$17*$C25/Setup!$B$17+INDEX('FD inverse'!$A$17:$BH$17,1,'FD mesh'!$B$15+1)*Setup!$B$22</f>
        <v>15.2400174325491</v>
      </c>
      <c r="T25" s="0" t="n">
        <f aca="false">SUMPRODUCT('FD inverse'!$A$18:$BH$18,'FD mesh'!$B$84:$BI$84,$E24:$BL24)+'FD inverse'!$A$18*$C25/Setup!$B$17+INDEX('FD inverse'!$A$18:$BH$18,1,'FD mesh'!$B$15+1)*Setup!$B$22</f>
        <v>15.2005515368056</v>
      </c>
      <c r="U25" s="0" t="n">
        <f aca="false">SUMPRODUCT('FD inverse'!$A$19:$BH$19,'FD mesh'!$B$84:$BI$84,$E24:$BL24)+'FD inverse'!$A$19*$C25/Setup!$B$17+INDEX('FD inverse'!$A$19:$BH$19,1,'FD mesh'!$B$15+1)*Setup!$B$22</f>
        <v>15.1667289853851</v>
      </c>
      <c r="V25" s="0" t="n">
        <f aca="false">SUMPRODUCT('FD inverse'!$A$20:$BH$20,'FD mesh'!$B$84:$BI$84,$E24:$BL24)+'FD inverse'!$A$20*$C25/Setup!$B$17+INDEX('FD inverse'!$A$20:$BH$20,1,'FD mesh'!$B$15+1)*Setup!$B$22</f>
        <v>15.1378798376357</v>
      </c>
      <c r="W25" s="0" t="n">
        <f aca="false">SUMPRODUCT('FD inverse'!$A$21:$BH$21,'FD mesh'!$B$84:$BI$84,$E24:$BL24)+'FD inverse'!$A$21*$C25/Setup!$B$17+INDEX('FD inverse'!$A$21:$BH$21,1,'FD mesh'!$B$15+1)*Setup!$B$22</f>
        <v>15.1133766641509</v>
      </c>
      <c r="X25" s="0" t="n">
        <f aca="false">SUMPRODUCT('FD inverse'!$A$22:$BH$22,'FD mesh'!$B$84:$BI$84,$E24:$BL24)+'FD inverse'!$A$22*$C25/Setup!$B$17+INDEX('FD inverse'!$A$22:$BH$22,1,'FD mesh'!$B$15+1)*Setup!$B$22</f>
        <v>15.0926375768249</v>
      </c>
      <c r="Y25" s="0" t="n">
        <f aca="false">SUMPRODUCT('FD inverse'!$A$23:$BH$23,'FD mesh'!$B$84:$BI$84,$E24:$BL24)+'FD inverse'!$A$23*$C25/Setup!$B$17+INDEX('FD inverse'!$A$23:$BH$23,1,'FD mesh'!$B$15+1)*Setup!$B$22</f>
        <v>15.0751273131794</v>
      </c>
      <c r="Z25" s="0" t="n">
        <f aca="false">SUMPRODUCT('FD inverse'!$A$24:$BH$24,'FD mesh'!$B$84:$BI$84,$E24:$BL24)+'FD inverse'!$A$24*$C25/Setup!$B$17+INDEX('FD inverse'!$A$24:$BH$24,1,'FD mesh'!$B$15+1)*Setup!$B$22</f>
        <v>15.0603566285123</v>
      </c>
      <c r="AA25" s="0" t="n">
        <f aca="false">SUMPRODUCT('FD inverse'!$A$25:$BH$25,'FD mesh'!$B$84:$BI$84,$E24:$BL24)+'FD inverse'!$A$25*$C25/Setup!$B$17+INDEX('FD inverse'!$A$25:$BH$25,1,'FD mesh'!$B$15+1)*Setup!$B$22</f>
        <v>15.0478802550479</v>
      </c>
      <c r="AB25" s="0" t="n">
        <f aca="false">SUMPRODUCT('FD inverse'!$A$26:$BH$26,'FD mesh'!$B$84:$BI$84,$E24:$BL24)+'FD inverse'!$A$26*$C25/Setup!$B$17+INDEX('FD inverse'!$A$26:$BH$26,1,'FD mesh'!$B$15+1)*Setup!$B$22</f>
        <v>15.0372936792424</v>
      </c>
      <c r="AC25" s="0" t="n">
        <f aca="false">SUMPRODUCT('FD inverse'!$A$27:$BH$27,'FD mesh'!$B$84:$BI$84,$E24:$BL24)+'FD inverse'!$A$27*$C25/Setup!$B$17+INDEX('FD inverse'!$A$27:$BH$27,1,'FD mesh'!$B$15+1)*Setup!$B$22</f>
        <v>15.0282289704576</v>
      </c>
      <c r="AD25" s="0" t="n">
        <f aca="false">SUMPRODUCT('FD inverse'!$A$28:$BH$28,'FD mesh'!$B$84:$BI$84,$E24:$BL24)+'FD inverse'!$A$28*$C25/Setup!$B$17+INDEX('FD inverse'!$A$28:$BH$28,1,'FD mesh'!$B$15+1)*Setup!$B$22</f>
        <v>15.020349869974</v>
      </c>
      <c r="AE25" s="0" t="n">
        <f aca="false">SUMPRODUCT('FD inverse'!$A$29:$BH$29,'FD mesh'!$B$84:$BI$84,$E24:$BL24)+'FD inverse'!$A$29*$C25/Setup!$B$17+INDEX('FD inverse'!$A$29:$BH$29,1,'FD mesh'!$B$15+1)*Setup!$B$22</f>
        <v>15.0133463221095</v>
      </c>
      <c r="AF25" s="0" t="n">
        <f aca="false">SUMPRODUCT('FD inverse'!$A$30:$BH$30,'FD mesh'!$B$84:$BI$84,$E24:$BL24)+'FD inverse'!$A$30*$C25/Setup!$B$17+INDEX('FD inverse'!$A$30:$BH$30,1,'FD mesh'!$B$15+1)*Setup!$B$22</f>
        <v>15.0069286019276</v>
      </c>
      <c r="AG25" s="0" t="n">
        <f aca="false">SUMPRODUCT('FD inverse'!$A$31:$BH$31,'FD mesh'!$B$84:$BI$84,$E24:$BL24)+'FD inverse'!$A$31*$C25/Setup!$B$17+INDEX('FD inverse'!$A$31:$BH$31,1,'FD mesh'!$B$15+1)*Setup!$B$22</f>
        <v>15.000821169096</v>
      </c>
      <c r="AH25" s="0" t="n">
        <f aca="false">SUMPRODUCT('FD inverse'!$A$32:$BH$32,'FD mesh'!$B$84:$BI$84,$E24:$BL24)+'FD inverse'!$A$32*$C25/Setup!$B$17+INDEX('FD inverse'!$A$32:$BH$32,1,'FD mesh'!$B$15+1)*Setup!$B$22</f>
        <v>15.0006013039767</v>
      </c>
      <c r="AI25" s="0" t="n">
        <f aca="false">SUMPRODUCT('FD inverse'!$A$33:$BH$33,'FD mesh'!$B$84:$BI$84,$E24:$BL24)+'FD inverse'!$A$33*$C25/Setup!$B$17+INDEX('FD inverse'!$A$33:$BH$33,1,'FD mesh'!$B$15+1)*Setup!$B$22</f>
        <v>15.0004376076085</v>
      </c>
      <c r="AJ25" s="0" t="n">
        <f aca="false">SUMPRODUCT('FD inverse'!$A$34:$BH$34,'FD mesh'!$B$84:$BI$84,$E24:$BL24)+'FD inverse'!$A$34*$C25/Setup!$B$17+INDEX('FD inverse'!$A$34:$BH$34,1,'FD mesh'!$B$15+1)*Setup!$B$22</f>
        <v>15.0003165892409</v>
      </c>
      <c r="AK25" s="0" t="n">
        <f aca="false">SUMPRODUCT('FD inverse'!$A$35:$BH$35,'FD mesh'!$B$84:$BI$84,$E24:$BL24)+'FD inverse'!$A$35*$C25/Setup!$B$17+INDEX('FD inverse'!$A$35:$BH$35,1,'FD mesh'!$B$15+1)*Setup!$B$22</f>
        <v>15.0002277425107</v>
      </c>
      <c r="AL25" s="0" t="n">
        <f aca="false">SUMPRODUCT('FD inverse'!$A$36:$BH$36,'FD mesh'!$B$84:$BI$84,$E24:$BL24)+'FD inverse'!$A$36*$C25/Setup!$B$17+INDEX('FD inverse'!$A$36:$BH$36,1,'FD mesh'!$B$15+1)*Setup!$B$22</f>
        <v>15.0001629656176</v>
      </c>
      <c r="AM25" s="0" t="n">
        <f aca="false">SUMPRODUCT('FD inverse'!$A$37:$BH$37,'FD mesh'!$B$84:$BI$84,$E24:$BL24)+'FD inverse'!$A$37*$C25/Setup!$B$17+INDEX('FD inverse'!$A$37:$BH$37,1,'FD mesh'!$B$15+1)*Setup!$B$22</f>
        <v>15.0001160705875</v>
      </c>
      <c r="AN25" s="0" t="n">
        <f aca="false">SUMPRODUCT('FD inverse'!$A$38:$BH$38,'FD mesh'!$B$84:$BI$84,$E24:$BL24)+'FD inverse'!$A$38*$C25/Setup!$B$17+INDEX('FD inverse'!$A$38:$BH$38,1,'FD mesh'!$B$15+1)*Setup!$B$22</f>
        <v>15.0000823755698</v>
      </c>
      <c r="AO25" s="0" t="n">
        <f aca="false">SUMPRODUCT('FD inverse'!$A$39:$BH$39,'FD mesh'!$B$84:$BI$84,$E24:$BL24)+'FD inverse'!$A$39*$C25/Setup!$B$17+INDEX('FD inverse'!$A$39:$BH$39,1,'FD mesh'!$B$15+1)*Setup!$B$22</f>
        <v>15.0000583717325</v>
      </c>
      <c r="AP25" s="0" t="n">
        <f aca="false">SUMPRODUCT('FD inverse'!$A$40:$BH$40,'FD mesh'!$B$84:$BI$84,$E24:$BL24)+'FD inverse'!$A$40*$C25/Setup!$B$17+INDEX('FD inverse'!$A$40:$BH$40,1,'FD mesh'!$B$15+1)*Setup!$B$22</f>
        <v>15.0000414552108</v>
      </c>
      <c r="AQ25" s="0" t="n">
        <f aca="false">SUMPRODUCT('FD inverse'!$A$41:$BH$41,'FD mesh'!$B$84:$BI$84,$E24:$BL24)+'FD inverse'!$A$41*$C25/Setup!$B$17+INDEX('FD inverse'!$A$41:$BH$41,1,'FD mesh'!$B$15+1)*Setup!$B$22</f>
        <v>15.0000297143541</v>
      </c>
      <c r="AR25" s="0" t="n">
        <f aca="false">SUMPRODUCT('FD inverse'!$A$42:$BH$42,'FD mesh'!$B$84:$BI$84,$E24:$BL24)+'FD inverse'!$A$42*$C25/Setup!$B$17+INDEX('FD inverse'!$A$42:$BH$42,1,'FD mesh'!$B$15+1)*Setup!$B$22</f>
        <v>15.000021762895</v>
      </c>
      <c r="AS25" s="0" t="n">
        <f aca="false">SUMPRODUCT('FD inverse'!$A$43:$BH$43,'FD mesh'!$B$84:$BI$84,$E24:$BL24)+'FD inverse'!$A$43*$C25/Setup!$B$17+INDEX('FD inverse'!$A$43:$BH$43,1,'FD mesh'!$B$15+1)*Setup!$B$22</f>
        <v>0</v>
      </c>
      <c r="AT25" s="0" t="n">
        <f aca="false">SUMPRODUCT('FD inverse'!$A$44:$BH$44,'FD mesh'!$B$84:$BI$84,$E24:$BL24)+'FD inverse'!$A$44*$C25/Setup!$B$17+INDEX('FD inverse'!$A$44:$BH$44,1,'FD mesh'!$B$15+1)*Setup!$B$22</f>
        <v>0</v>
      </c>
      <c r="AU25" s="0" t="n">
        <f aca="false">SUMPRODUCT('FD inverse'!$A$45:$BH$45,'FD mesh'!$B$84:$BI$84,$E24:$BL24)+'FD inverse'!$A$45*$C25/Setup!$B$17+INDEX('FD inverse'!$A$45:$BH$45,1,'FD mesh'!$B$15+1)*Setup!$B$22</f>
        <v>0</v>
      </c>
      <c r="AV25" s="0" t="n">
        <f aca="false">SUMPRODUCT('FD inverse'!$A$46:$BH$46,'FD mesh'!$B$84:$BI$84,$E24:$BL24)+'FD inverse'!$A$46*$C25/Setup!$B$17+INDEX('FD inverse'!$A$46:$BH$46,1,'FD mesh'!$B$15+1)*Setup!$B$22</f>
        <v>0</v>
      </c>
      <c r="AW25" s="0" t="n">
        <f aca="false">SUMPRODUCT('FD inverse'!$A$47:$BH$47,'FD mesh'!$B$84:$BI$84,$E24:$BL24)+'FD inverse'!$A$47*$C25/Setup!$B$17+INDEX('FD inverse'!$A$47:$BH$47,1,'FD mesh'!$B$15+1)*Setup!$B$22</f>
        <v>0</v>
      </c>
      <c r="AX25" s="0" t="n">
        <f aca="false">SUMPRODUCT('FD inverse'!$A$48:$BH$48,'FD mesh'!$B$84:$BI$84,$E24:$BL24)+'FD inverse'!$A$48*$C25/Setup!$B$17+INDEX('FD inverse'!$A$48:$BH$48,1,'FD mesh'!$B$15+1)*Setup!$B$22</f>
        <v>0</v>
      </c>
      <c r="AY25" s="0" t="n">
        <f aca="false">SUMPRODUCT('FD inverse'!$A$49:$BH$49,'FD mesh'!$B$84:$BI$84,$E24:$BL24)+'FD inverse'!$A$49*$C25/Setup!$B$17+INDEX('FD inverse'!$A$49:$BH$49,1,'FD mesh'!$B$15+1)*Setup!$B$22</f>
        <v>0</v>
      </c>
      <c r="AZ25" s="0" t="n">
        <f aca="false">SUMPRODUCT('FD inverse'!$A$50:$BH$50,'FD mesh'!$B$84:$BI$84,$E24:$BL24)+'FD inverse'!$A$50*$C25/Setup!$B$17+INDEX('FD inverse'!$A$50:$BH$50,1,'FD mesh'!$B$15+1)*Setup!$B$22</f>
        <v>0</v>
      </c>
      <c r="BA25" s="0" t="n">
        <f aca="false">SUMPRODUCT('FD inverse'!$A$51:$BH$51,'FD mesh'!$B$84:$BI$84,$E24:$BL24)+'FD inverse'!$A$51*$C25/Setup!$B$17+INDEX('FD inverse'!$A$51:$BH$51,1,'FD mesh'!$B$15+1)*Setup!$B$22</f>
        <v>0</v>
      </c>
      <c r="BB25" s="0" t="n">
        <f aca="false">SUMPRODUCT('FD inverse'!$A$52:$BH$52,'FD mesh'!$B$84:$BI$84,$E24:$BL24)+'FD inverse'!$A$52*$C25/Setup!$B$17+INDEX('FD inverse'!$A$52:$BH$52,1,'FD mesh'!$B$15+1)*Setup!$B$22</f>
        <v>0</v>
      </c>
      <c r="BC25" s="0" t="n">
        <f aca="false">SUMPRODUCT('FD inverse'!$A$53:$BH$53,'FD mesh'!$B$84:$BI$84,$E24:$BL24)+'FD inverse'!$A$53*$C25/Setup!$B$17+INDEX('FD inverse'!$A$53:$BH$53,1,'FD mesh'!$B$15+1)*Setup!$B$22</f>
        <v>0</v>
      </c>
      <c r="BD25" s="0" t="n">
        <f aca="false">SUMPRODUCT('FD inverse'!$A$54:$BH$54,'FD mesh'!$B$84:$BI$84,$E24:$BL24)+'FD inverse'!$A$54*$C25/Setup!$B$17+INDEX('FD inverse'!$A$54:$BH$54,1,'FD mesh'!$B$15+1)*Setup!$B$22</f>
        <v>0</v>
      </c>
      <c r="BE25" s="0" t="n">
        <f aca="false">SUMPRODUCT('FD inverse'!$A$55:$BH$55,'FD mesh'!$B$84:$BI$84,$E24:$BL24)+'FD inverse'!$A$55*$C25/Setup!$B$17+INDEX('FD inverse'!$A$55:$BH$55,1,'FD mesh'!$B$15+1)*Setup!$B$22</f>
        <v>0</v>
      </c>
      <c r="BF25" s="0" t="n">
        <f aca="false">SUMPRODUCT('FD inverse'!$A$56:$BH$56,'FD mesh'!$B$84:$BI$84,$E24:$BL24)+'FD inverse'!$A$56*$C25/Setup!$B$17+INDEX('FD inverse'!$A$56:$BH$56,1,'FD mesh'!$B$15+1)*Setup!$B$22</f>
        <v>0</v>
      </c>
      <c r="BG25" s="0" t="n">
        <f aca="false">SUMPRODUCT('FD inverse'!$A$57:$BH$57,'FD mesh'!$B$84:$BI$84,$E24:$BL24)+'FD inverse'!$A$57*$C25/Setup!$B$17+INDEX('FD inverse'!$A$57:$BH$57,1,'FD mesh'!$B$15+1)*Setup!$B$22</f>
        <v>0</v>
      </c>
      <c r="BH25" s="0" t="n">
        <f aca="false">SUMPRODUCT('FD inverse'!$A$58:$BH$58,'FD mesh'!$B$84:$BI$84,$E24:$BL24)+'FD inverse'!$A$58*$C25/Setup!$B$17+INDEX('FD inverse'!$A$58:$BH$58,1,'FD mesh'!$B$15+1)*Setup!$B$22</f>
        <v>0</v>
      </c>
      <c r="BI25" s="0" t="n">
        <f aca="false">SUMPRODUCT('FD inverse'!$A$59:$BH$59,'FD mesh'!$B$84:$BI$84,$E24:$BL24)+'FD inverse'!$A$59*$C25/Setup!$B$17+INDEX('FD inverse'!$A$59:$BH$59,1,'FD mesh'!$B$15+1)*Setup!$B$22</f>
        <v>0</v>
      </c>
      <c r="BJ25" s="0" t="n">
        <f aca="false">SUMPRODUCT('FD inverse'!$A$60:$BH$60,'FD mesh'!$B$84:$BI$84,$E24:$BL24)+'FD inverse'!$A$60*$C25/Setup!$B$17+INDEX('FD inverse'!$A$60:$BH$60,1,'FD mesh'!$B$15+1)*Setup!$B$22</f>
        <v>0</v>
      </c>
      <c r="BK25" s="0" t="n">
        <f aca="false">SUMPRODUCT('FD inverse'!$A$61:$BH$61,'FD mesh'!$B$84:$BI$84,$E24:$BL24)+'FD inverse'!$A$61*$C25/Setup!$B$17+INDEX('FD inverse'!$A$61:$BH$61,1,'FD mesh'!$B$15+1)*Setup!$B$22</f>
        <v>0</v>
      </c>
      <c r="BL25" s="0" t="n">
        <f aca="false">SUMPRODUCT('FD inverse'!$A$62:$BH$62,'FD mesh'!$B$84:$BI$84,$E24:$BL24)+'FD inverse'!$A$62*$C25/Setup!$B$17+INDEX('FD inverse'!$A$62:$BH$62,1,'FD mesh'!$B$15+1)*Setup!$B$22</f>
        <v>0</v>
      </c>
    </row>
    <row r="26" customFormat="false" ht="15" hidden="false" customHeight="false" outlineLevel="0" collapsed="false">
      <c r="A26" s="0" t="n">
        <v>21</v>
      </c>
      <c r="B26" s="0" t="n">
        <f aca="false">A26*Setup!$B$11/3600</f>
        <v>1.75</v>
      </c>
      <c r="C26" s="0" t="n">
        <f aca="false">Setup!$B$7+Setup!$B$8*COS(2*PI()*(B26-Setup!$B$9)/24)</f>
        <v>20.6741215507898</v>
      </c>
      <c r="D26" s="0" t="n">
        <f aca="false">(C26-E26)/Setup!$B$17</f>
        <v>15.8235750473673</v>
      </c>
      <c r="E26" s="0" t="n">
        <f aca="false">SUMPRODUCT('FD inverse'!$A$3:$BH$3,'FD mesh'!$B$84:$BI$84,$E25:$BL25)+'FD inverse'!$A$3*$C26/Setup!$B$17+INDEX('FD inverse'!$A$3:$BH$3,1,'FD mesh'!$B$15+1)*Setup!$B$22</f>
        <v>18.6170567946321</v>
      </c>
      <c r="F26" s="0" t="n">
        <f aca="false">SUMPRODUCT('FD inverse'!$A$4:$BH$4,'FD mesh'!$B$84:$BI$84,$E25:$BL25)+'FD inverse'!$A$4*$C26/Setup!$B$17+INDEX('FD inverse'!$A$4:$BH$4,1,'FD mesh'!$B$15+1)*Setup!$B$22</f>
        <v>18.1421551519784</v>
      </c>
      <c r="G26" s="0" t="n">
        <f aca="false">SUMPRODUCT('FD inverse'!$A$5:$BH$5,'FD mesh'!$B$84:$BI$84,$E25:$BL25)+'FD inverse'!$A$5*$C26/Setup!$B$17+INDEX('FD inverse'!$A$5:$BH$5,1,'FD mesh'!$B$15+1)*Setup!$B$22</f>
        <v>17.6624370888459</v>
      </c>
      <c r="H26" s="0" t="n">
        <f aca="false">SUMPRODUCT('FD inverse'!$A$6:$BH$6,'FD mesh'!$B$84:$BI$84,$E25:$BL25)+'FD inverse'!$A$6*$C26/Setup!$B$17+INDEX('FD inverse'!$A$6:$BH$6,1,'FD mesh'!$B$15+1)*Setup!$B$22</f>
        <v>16.0477146885284</v>
      </c>
      <c r="I26" s="0" t="n">
        <f aca="false">SUMPRODUCT('FD inverse'!$A$7:$BH$7,'FD mesh'!$B$84:$BI$84,$E25:$BL25)+'FD inverse'!$A$7*$C26/Setup!$B$17+INDEX('FD inverse'!$A$7:$BH$7,1,'FD mesh'!$B$15+1)*Setup!$B$22</f>
        <v>15.9107120515014</v>
      </c>
      <c r="J26" s="0" t="n">
        <f aca="false">SUMPRODUCT('FD inverse'!$A$8:$BH$8,'FD mesh'!$B$84:$BI$84,$E25:$BL25)+'FD inverse'!$A$8*$C26/Setup!$B$17+INDEX('FD inverse'!$A$8:$BH$8,1,'FD mesh'!$B$15+1)*Setup!$B$22</f>
        <v>15.7866038931848</v>
      </c>
      <c r="K26" s="0" t="n">
        <f aca="false">SUMPRODUCT('FD inverse'!$A$9:$BH$9,'FD mesh'!$B$84:$BI$84,$E25:$BL25)+'FD inverse'!$A$9*$C26/Setup!$B$17+INDEX('FD inverse'!$A$9:$BH$9,1,'FD mesh'!$B$15+1)*Setup!$B$22</f>
        <v>15.6762110623222</v>
      </c>
      <c r="L26" s="0" t="n">
        <f aca="false">SUMPRODUCT('FD inverse'!$A$10:$BH$10,'FD mesh'!$B$84:$BI$84,$E25:$BL25)+'FD inverse'!$A$10*$C26/Setup!$B$17+INDEX('FD inverse'!$A$10:$BH$10,1,'FD mesh'!$B$15+1)*Setup!$B$22</f>
        <v>15.5800826255787</v>
      </c>
      <c r="M26" s="0" t="n">
        <f aca="false">SUMPRODUCT('FD inverse'!$A$11:$BH$11,'FD mesh'!$B$84:$BI$84,$E25:$BL25)+'FD inverse'!$A$11*$C26/Setup!$B$17+INDEX('FD inverse'!$A$11:$BH$11,1,'FD mesh'!$B$15+1)*Setup!$B$22</f>
        <v>15.4985300123518</v>
      </c>
      <c r="N26" s="0" t="n">
        <f aca="false">SUMPRODUCT('FD inverse'!$A$12:$BH$12,'FD mesh'!$B$84:$BI$84,$E25:$BL25)+'FD inverse'!$A$12*$C26/Setup!$B$17+INDEX('FD inverse'!$A$12:$BH$12,1,'FD mesh'!$B$15+1)*Setup!$B$22</f>
        <v>15.4316746048034</v>
      </c>
      <c r="O26" s="0" t="n">
        <f aca="false">SUMPRODUCT('FD inverse'!$A$13:$BH$13,'FD mesh'!$B$84:$BI$84,$E25:$BL25)+'FD inverse'!$A$13*$C26/Setup!$B$17+INDEX('FD inverse'!$A$13:$BH$13,1,'FD mesh'!$B$15+1)*Setup!$B$22</f>
        <v>15.3795026976824</v>
      </c>
      <c r="P26" s="0" t="n">
        <f aca="false">SUMPRODUCT('FD inverse'!$A$14:$BH$14,'FD mesh'!$B$84:$BI$84,$E25:$BL25)+'FD inverse'!$A$14*$C26/Setup!$B$17+INDEX('FD inverse'!$A$14:$BH$14,1,'FD mesh'!$B$15+1)*Setup!$B$22</f>
        <v>15.3419214812922</v>
      </c>
      <c r="Q26" s="0" t="n">
        <f aca="false">SUMPRODUCT('FD inverse'!$A$15:$BH$15,'FD mesh'!$B$84:$BI$84,$E25:$BL25)+'FD inverse'!$A$15*$C26/Setup!$B$17+INDEX('FD inverse'!$A$15:$BH$15,1,'FD mesh'!$B$15+1)*Setup!$B$22</f>
        <v>15.3188100332998</v>
      </c>
      <c r="R26" s="0" t="n">
        <f aca="false">SUMPRODUCT('FD inverse'!$A$16:$BH$16,'FD mesh'!$B$84:$BI$84,$E25:$BL25)+'FD inverse'!$A$16*$C26/Setup!$B$17+INDEX('FD inverse'!$A$16:$BH$16,1,'FD mesh'!$B$15+1)*Setup!$B$22</f>
        <v>15.3100601426777</v>
      </c>
      <c r="S26" s="0" t="n">
        <f aca="false">SUMPRODUCT('FD inverse'!$A$17:$BH$17,'FD mesh'!$B$84:$BI$84,$E25:$BL25)+'FD inverse'!$A$17*$C26/Setup!$B$17+INDEX('FD inverse'!$A$17:$BH$17,1,'FD mesh'!$B$15+1)*Setup!$B$22</f>
        <v>15.2618543384956</v>
      </c>
      <c r="T26" s="0" t="n">
        <f aca="false">SUMPRODUCT('FD inverse'!$A$18:$BH$18,'FD mesh'!$B$84:$BI$84,$E25:$BL25)+'FD inverse'!$A$18*$C26/Setup!$B$17+INDEX('FD inverse'!$A$18:$BH$18,1,'FD mesh'!$B$15+1)*Setup!$B$22</f>
        <v>15.2200748237778</v>
      </c>
      <c r="U26" s="0" t="n">
        <f aca="false">SUMPRODUCT('FD inverse'!$A$19:$BH$19,'FD mesh'!$B$84:$BI$84,$E25:$BL25)+'FD inverse'!$A$19*$C26/Setup!$B$17+INDEX('FD inverse'!$A$19:$BH$19,1,'FD mesh'!$B$15+1)*Setup!$B$22</f>
        <v>15.1840407335117</v>
      </c>
      <c r="V26" s="0" t="n">
        <f aca="false">SUMPRODUCT('FD inverse'!$A$20:$BH$20,'FD mesh'!$B$84:$BI$84,$E25:$BL25)+'FD inverse'!$A$20*$C26/Setup!$B$17+INDEX('FD inverse'!$A$20:$BH$20,1,'FD mesh'!$B$15+1)*Setup!$B$22</f>
        <v>15.1531012434087</v>
      </c>
      <c r="W26" s="0" t="n">
        <f aca="false">SUMPRODUCT('FD inverse'!$A$21:$BH$21,'FD mesh'!$B$84:$BI$84,$E25:$BL25)+'FD inverse'!$A$21*$C26/Setup!$B$17+INDEX('FD inverse'!$A$21:$BH$21,1,'FD mesh'!$B$15+1)*Setup!$B$22</f>
        <v>15.126641195576</v>
      </c>
      <c r="X26" s="0" t="n">
        <f aca="false">SUMPRODUCT('FD inverse'!$A$22:$BH$22,'FD mesh'!$B$84:$BI$84,$E25:$BL25)+'FD inverse'!$A$22*$C26/Setup!$B$17+INDEX('FD inverse'!$A$22:$BH$22,1,'FD mesh'!$B$15+1)*Setup!$B$22</f>
        <v>15.1040847098484</v>
      </c>
      <c r="Y26" s="0" t="n">
        <f aca="false">SUMPRODUCT('FD inverse'!$A$23:$BH$23,'FD mesh'!$B$84:$BI$84,$E25:$BL25)+'FD inverse'!$A$23*$C26/Setup!$B$17+INDEX('FD inverse'!$A$23:$BH$23,1,'FD mesh'!$B$15+1)*Setup!$B$22</f>
        <v>15.0848969518392</v>
      </c>
      <c r="Z26" s="0" t="n">
        <f aca="false">SUMPRODUCT('FD inverse'!$A$24:$BH$24,'FD mesh'!$B$84:$BI$84,$E25:$BL25)+'FD inverse'!$A$24*$C26/Setup!$B$17+INDEX('FD inverse'!$A$24:$BH$24,1,'FD mesh'!$B$15+1)*Setup!$B$22</f>
        <v>15.0685842589214</v>
      </c>
      <c r="AA26" s="0" t="n">
        <f aca="false">SUMPRODUCT('FD inverse'!$A$25:$BH$25,'FD mesh'!$B$84:$BI$84,$E25:$BL25)+'FD inverse'!$A$25*$C26/Setup!$B$17+INDEX('FD inverse'!$A$25:$BH$25,1,'FD mesh'!$B$15+1)*Setup!$B$22</f>
        <v>15.0546928400953</v>
      </c>
      <c r="AB26" s="0" t="n">
        <f aca="false">SUMPRODUCT('FD inverse'!$A$26:$BH$26,'FD mesh'!$B$84:$BI$84,$E25:$BL25)+'FD inverse'!$A$26*$C26/Setup!$B$17+INDEX('FD inverse'!$A$26:$BH$26,1,'FD mesh'!$B$15+1)*Setup!$B$22</f>
        <v>15.042806267726</v>
      </c>
      <c r="AC26" s="0" t="n">
        <f aca="false">SUMPRODUCT('FD inverse'!$A$27:$BH$27,'FD mesh'!$B$84:$BI$84,$E25:$BL25)+'FD inverse'!$A$27*$C26/Setup!$B$17+INDEX('FD inverse'!$A$27:$BH$27,1,'FD mesh'!$B$15+1)*Setup!$B$22</f>
        <v>15.0325419713962</v>
      </c>
      <c r="AD26" s="0" t="n">
        <f aca="false">SUMPRODUCT('FD inverse'!$A$28:$BH$28,'FD mesh'!$B$84:$BI$84,$E25:$BL25)+'FD inverse'!$A$28*$C26/Setup!$B$17+INDEX('FD inverse'!$A$28:$BH$28,1,'FD mesh'!$B$15+1)*Setup!$B$22</f>
        <v>15.0235469296284</v>
      </c>
      <c r="AE26" s="0" t="n">
        <f aca="false">SUMPRODUCT('FD inverse'!$A$29:$BH$29,'FD mesh'!$B$84:$BI$84,$E25:$BL25)+'FD inverse'!$A$29*$C26/Setup!$B$17+INDEX('FD inverse'!$A$29:$BH$29,1,'FD mesh'!$B$15+1)*Setup!$B$22</f>
        <v>15.0154927368446</v>
      </c>
      <c r="AF26" s="0" t="n">
        <f aca="false">SUMPRODUCT('FD inverse'!$A$30:$BH$30,'FD mesh'!$B$84:$BI$84,$E25:$BL25)+'FD inverse'!$A$30*$C26/Setup!$B$17+INDEX('FD inverse'!$A$30:$BH$30,1,'FD mesh'!$B$15+1)*Setup!$B$22</f>
        <v>15.0080702032542</v>
      </c>
      <c r="AG26" s="0" t="n">
        <f aca="false">SUMPRODUCT('FD inverse'!$A$31:$BH$31,'FD mesh'!$B$84:$BI$84,$E25:$BL25)+'FD inverse'!$A$31*$C26/Setup!$B$17+INDEX('FD inverse'!$A$31:$BH$31,1,'FD mesh'!$B$15+1)*Setup!$B$22</f>
        <v>15.0009836266257</v>
      </c>
      <c r="AH26" s="0" t="n">
        <f aca="false">SUMPRODUCT('FD inverse'!$A$32:$BH$32,'FD mesh'!$B$84:$BI$84,$E25:$BL25)+'FD inverse'!$A$32*$C26/Setup!$B$17+INDEX('FD inverse'!$A$32:$BH$32,1,'FD mesh'!$B$15+1)*Setup!$B$22</f>
        <v>15.0007270636211</v>
      </c>
      <c r="AI26" s="0" t="n">
        <f aca="false">SUMPRODUCT('FD inverse'!$A$33:$BH$33,'FD mesh'!$B$84:$BI$84,$E25:$BL25)+'FD inverse'!$A$33*$C26/Setup!$B$17+INDEX('FD inverse'!$A$33:$BH$33,1,'FD mesh'!$B$15+1)*Setup!$B$22</f>
        <v>15.0005341630451</v>
      </c>
      <c r="AJ26" s="0" t="n">
        <f aca="false">SUMPRODUCT('FD inverse'!$A$34:$BH$34,'FD mesh'!$B$84:$BI$84,$E25:$BL25)+'FD inverse'!$A$34*$C26/Setup!$B$17+INDEX('FD inverse'!$A$34:$BH$34,1,'FD mesh'!$B$15+1)*Setup!$B$22</f>
        <v>15.0003901410551</v>
      </c>
      <c r="AK26" s="0" t="n">
        <f aca="false">SUMPRODUCT('FD inverse'!$A$35:$BH$35,'FD mesh'!$B$84:$BI$84,$E25:$BL25)+'FD inverse'!$A$35*$C26/Setup!$B$17+INDEX('FD inverse'!$A$35:$BH$35,1,'FD mesh'!$B$15+1)*Setup!$B$22</f>
        <v>15.0002833526876</v>
      </c>
      <c r="AL26" s="0" t="n">
        <f aca="false">SUMPRODUCT('FD inverse'!$A$36:$BH$36,'FD mesh'!$B$84:$BI$84,$E25:$BL25)+'FD inverse'!$A$36*$C26/Setup!$B$17+INDEX('FD inverse'!$A$36:$BH$36,1,'FD mesh'!$B$15+1)*Setup!$B$22</f>
        <v>15.0002047154726</v>
      </c>
      <c r="AM26" s="0" t="n">
        <f aca="false">SUMPRODUCT('FD inverse'!$A$37:$BH$37,'FD mesh'!$B$84:$BI$84,$E25:$BL25)+'FD inverse'!$A$37*$C26/Setup!$B$17+INDEX('FD inverse'!$A$37:$BH$37,1,'FD mesh'!$B$15+1)*Setup!$B$22</f>
        <v>15.0001472129959</v>
      </c>
      <c r="AN26" s="0" t="n">
        <f aca="false">SUMPRODUCT('FD inverse'!$A$38:$BH$38,'FD mesh'!$B$84:$BI$84,$E25:$BL25)+'FD inverse'!$A$38*$C26/Setup!$B$17+INDEX('FD inverse'!$A$38:$BH$38,1,'FD mesh'!$B$15+1)*Setup!$B$22</f>
        <v>15.0001054755236</v>
      </c>
      <c r="AO26" s="0" t="n">
        <f aca="false">SUMPRODUCT('FD inverse'!$A$39:$BH$39,'FD mesh'!$B$84:$BI$84,$E25:$BL25)+'FD inverse'!$A$39*$C26/Setup!$B$17+INDEX('FD inverse'!$A$39:$BH$39,1,'FD mesh'!$B$15+1)*Setup!$B$22</f>
        <v>15.0000754317801</v>
      </c>
      <c r="AP26" s="0" t="n">
        <f aca="false">SUMPRODUCT('FD inverse'!$A$40:$BH$40,'FD mesh'!$B$84:$BI$84,$E25:$BL25)+'FD inverse'!$A$40*$C26/Setup!$B$17+INDEX('FD inverse'!$A$40:$BH$40,1,'FD mesh'!$B$15+1)*Setup!$B$22</f>
        <v>15.0000540242256</v>
      </c>
      <c r="AQ26" s="0" t="n">
        <f aca="false">SUMPRODUCT('FD inverse'!$A$41:$BH$41,'FD mesh'!$B$84:$BI$84,$E25:$BL25)+'FD inverse'!$A$41*$C26/Setup!$B$17+INDEX('FD inverse'!$A$41:$BH$41,1,'FD mesh'!$B$15+1)*Setup!$B$22</f>
        <v>15.0000389793959</v>
      </c>
      <c r="AR26" s="0" t="n">
        <f aca="false">SUMPRODUCT('FD inverse'!$A$42:$BH$42,'FD mesh'!$B$84:$BI$84,$E25:$BL25)+'FD inverse'!$A$42*$C26/Setup!$B$17+INDEX('FD inverse'!$A$42:$BH$42,1,'FD mesh'!$B$15+1)*Setup!$B$22</f>
        <v>15.0000286247439</v>
      </c>
      <c r="AS26" s="0" t="n">
        <f aca="false">SUMPRODUCT('FD inverse'!$A$43:$BH$43,'FD mesh'!$B$84:$BI$84,$E25:$BL25)+'FD inverse'!$A$43*$C26/Setup!$B$17+INDEX('FD inverse'!$A$43:$BH$43,1,'FD mesh'!$B$15+1)*Setup!$B$22</f>
        <v>0</v>
      </c>
      <c r="AT26" s="0" t="n">
        <f aca="false">SUMPRODUCT('FD inverse'!$A$44:$BH$44,'FD mesh'!$B$84:$BI$84,$E25:$BL25)+'FD inverse'!$A$44*$C26/Setup!$B$17+INDEX('FD inverse'!$A$44:$BH$44,1,'FD mesh'!$B$15+1)*Setup!$B$22</f>
        <v>0</v>
      </c>
      <c r="AU26" s="0" t="n">
        <f aca="false">SUMPRODUCT('FD inverse'!$A$45:$BH$45,'FD mesh'!$B$84:$BI$84,$E25:$BL25)+'FD inverse'!$A$45*$C26/Setup!$B$17+INDEX('FD inverse'!$A$45:$BH$45,1,'FD mesh'!$B$15+1)*Setup!$B$22</f>
        <v>0</v>
      </c>
      <c r="AV26" s="0" t="n">
        <f aca="false">SUMPRODUCT('FD inverse'!$A$46:$BH$46,'FD mesh'!$B$84:$BI$84,$E25:$BL25)+'FD inverse'!$A$46*$C26/Setup!$B$17+INDEX('FD inverse'!$A$46:$BH$46,1,'FD mesh'!$B$15+1)*Setup!$B$22</f>
        <v>0</v>
      </c>
      <c r="AW26" s="0" t="n">
        <f aca="false">SUMPRODUCT('FD inverse'!$A$47:$BH$47,'FD mesh'!$B$84:$BI$84,$E25:$BL25)+'FD inverse'!$A$47*$C26/Setup!$B$17+INDEX('FD inverse'!$A$47:$BH$47,1,'FD mesh'!$B$15+1)*Setup!$B$22</f>
        <v>0</v>
      </c>
      <c r="AX26" s="0" t="n">
        <f aca="false">SUMPRODUCT('FD inverse'!$A$48:$BH$48,'FD mesh'!$B$84:$BI$84,$E25:$BL25)+'FD inverse'!$A$48*$C26/Setup!$B$17+INDEX('FD inverse'!$A$48:$BH$48,1,'FD mesh'!$B$15+1)*Setup!$B$22</f>
        <v>0</v>
      </c>
      <c r="AY26" s="0" t="n">
        <f aca="false">SUMPRODUCT('FD inverse'!$A$49:$BH$49,'FD mesh'!$B$84:$BI$84,$E25:$BL25)+'FD inverse'!$A$49*$C26/Setup!$B$17+INDEX('FD inverse'!$A$49:$BH$49,1,'FD mesh'!$B$15+1)*Setup!$B$22</f>
        <v>0</v>
      </c>
      <c r="AZ26" s="0" t="n">
        <f aca="false">SUMPRODUCT('FD inverse'!$A$50:$BH$50,'FD mesh'!$B$84:$BI$84,$E25:$BL25)+'FD inverse'!$A$50*$C26/Setup!$B$17+INDEX('FD inverse'!$A$50:$BH$50,1,'FD mesh'!$B$15+1)*Setup!$B$22</f>
        <v>0</v>
      </c>
      <c r="BA26" s="0" t="n">
        <f aca="false">SUMPRODUCT('FD inverse'!$A$51:$BH$51,'FD mesh'!$B$84:$BI$84,$E25:$BL25)+'FD inverse'!$A$51*$C26/Setup!$B$17+INDEX('FD inverse'!$A$51:$BH$51,1,'FD mesh'!$B$15+1)*Setup!$B$22</f>
        <v>0</v>
      </c>
      <c r="BB26" s="0" t="n">
        <f aca="false">SUMPRODUCT('FD inverse'!$A$52:$BH$52,'FD mesh'!$B$84:$BI$84,$E25:$BL25)+'FD inverse'!$A$52*$C26/Setup!$B$17+INDEX('FD inverse'!$A$52:$BH$52,1,'FD mesh'!$B$15+1)*Setup!$B$22</f>
        <v>0</v>
      </c>
      <c r="BC26" s="0" t="n">
        <f aca="false">SUMPRODUCT('FD inverse'!$A$53:$BH$53,'FD mesh'!$B$84:$BI$84,$E25:$BL25)+'FD inverse'!$A$53*$C26/Setup!$B$17+INDEX('FD inverse'!$A$53:$BH$53,1,'FD mesh'!$B$15+1)*Setup!$B$22</f>
        <v>0</v>
      </c>
      <c r="BD26" s="0" t="n">
        <f aca="false">SUMPRODUCT('FD inverse'!$A$54:$BH$54,'FD mesh'!$B$84:$BI$84,$E25:$BL25)+'FD inverse'!$A$54*$C26/Setup!$B$17+INDEX('FD inverse'!$A$54:$BH$54,1,'FD mesh'!$B$15+1)*Setup!$B$22</f>
        <v>0</v>
      </c>
      <c r="BE26" s="0" t="n">
        <f aca="false">SUMPRODUCT('FD inverse'!$A$55:$BH$55,'FD mesh'!$B$84:$BI$84,$E25:$BL25)+'FD inverse'!$A$55*$C26/Setup!$B$17+INDEX('FD inverse'!$A$55:$BH$55,1,'FD mesh'!$B$15+1)*Setup!$B$22</f>
        <v>0</v>
      </c>
      <c r="BF26" s="0" t="n">
        <f aca="false">SUMPRODUCT('FD inverse'!$A$56:$BH$56,'FD mesh'!$B$84:$BI$84,$E25:$BL25)+'FD inverse'!$A$56*$C26/Setup!$B$17+INDEX('FD inverse'!$A$56:$BH$56,1,'FD mesh'!$B$15+1)*Setup!$B$22</f>
        <v>0</v>
      </c>
      <c r="BG26" s="0" t="n">
        <f aca="false">SUMPRODUCT('FD inverse'!$A$57:$BH$57,'FD mesh'!$B$84:$BI$84,$E25:$BL25)+'FD inverse'!$A$57*$C26/Setup!$B$17+INDEX('FD inverse'!$A$57:$BH$57,1,'FD mesh'!$B$15+1)*Setup!$B$22</f>
        <v>0</v>
      </c>
      <c r="BH26" s="0" t="n">
        <f aca="false">SUMPRODUCT('FD inverse'!$A$58:$BH$58,'FD mesh'!$B$84:$BI$84,$E25:$BL25)+'FD inverse'!$A$58*$C26/Setup!$B$17+INDEX('FD inverse'!$A$58:$BH$58,1,'FD mesh'!$B$15+1)*Setup!$B$22</f>
        <v>0</v>
      </c>
      <c r="BI26" s="0" t="n">
        <f aca="false">SUMPRODUCT('FD inverse'!$A$59:$BH$59,'FD mesh'!$B$84:$BI$84,$E25:$BL25)+'FD inverse'!$A$59*$C26/Setup!$B$17+INDEX('FD inverse'!$A$59:$BH$59,1,'FD mesh'!$B$15+1)*Setup!$B$22</f>
        <v>0</v>
      </c>
      <c r="BJ26" s="0" t="n">
        <f aca="false">SUMPRODUCT('FD inverse'!$A$60:$BH$60,'FD mesh'!$B$84:$BI$84,$E25:$BL25)+'FD inverse'!$A$60*$C26/Setup!$B$17+INDEX('FD inverse'!$A$60:$BH$60,1,'FD mesh'!$B$15+1)*Setup!$B$22</f>
        <v>0</v>
      </c>
      <c r="BK26" s="0" t="n">
        <f aca="false">SUMPRODUCT('FD inverse'!$A$61:$BH$61,'FD mesh'!$B$84:$BI$84,$E25:$BL25)+'FD inverse'!$A$61*$C26/Setup!$B$17+INDEX('FD inverse'!$A$61:$BH$61,1,'FD mesh'!$B$15+1)*Setup!$B$22</f>
        <v>0</v>
      </c>
      <c r="BL26" s="0" t="n">
        <f aca="false">SUMPRODUCT('FD inverse'!$A$62:$BH$62,'FD mesh'!$B$84:$BI$84,$E25:$BL25)+'FD inverse'!$A$62*$C26/Setup!$B$17+INDEX('FD inverse'!$A$62:$BH$62,1,'FD mesh'!$B$15+1)*Setup!$B$22</f>
        <v>0</v>
      </c>
    </row>
    <row r="27" customFormat="false" ht="15" hidden="false" customHeight="false" outlineLevel="0" collapsed="false">
      <c r="A27" s="0" t="n">
        <v>22</v>
      </c>
      <c r="B27" s="0" t="n">
        <f aca="false">A27*Setup!$B$11/3600</f>
        <v>1.83333333333333</v>
      </c>
      <c r="C27" s="0" t="n">
        <f aca="false">Setup!$B$7+Setup!$B$8*COS(2*PI()*(B27-Setup!$B$9)/24)</f>
        <v>20.6264342167485</v>
      </c>
      <c r="D27" s="0" t="n">
        <f aca="false">(C27-E27)/Setup!$B$17</f>
        <v>15.5943243777301</v>
      </c>
      <c r="E27" s="0" t="n">
        <f aca="false">SUMPRODUCT('FD inverse'!$A$3:$BH$3,'FD mesh'!$B$84:$BI$84,$E26:$BL26)+'FD inverse'!$A$3*$C27/Setup!$B$17+INDEX('FD inverse'!$A$3:$BH$3,1,'FD mesh'!$B$15+1)*Setup!$B$22</f>
        <v>18.5991720476435</v>
      </c>
      <c r="F27" s="0" t="n">
        <f aca="false">SUMPRODUCT('FD inverse'!$A$4:$BH$4,'FD mesh'!$B$84:$BI$84,$E26:$BL26)+'FD inverse'!$A$4*$C27/Setup!$B$17+INDEX('FD inverse'!$A$4:$BH$4,1,'FD mesh'!$B$15+1)*Setup!$B$22</f>
        <v>18.1311740121915</v>
      </c>
      <c r="G27" s="0" t="n">
        <f aca="false">SUMPRODUCT('FD inverse'!$A$5:$BH$5,'FD mesh'!$B$84:$BI$84,$E26:$BL26)+'FD inverse'!$A$5*$C27/Setup!$B$17+INDEX('FD inverse'!$A$5:$BH$5,1,'FD mesh'!$B$15+1)*Setup!$B$22</f>
        <v>17.6584098570403</v>
      </c>
      <c r="H27" s="0" t="n">
        <f aca="false">SUMPRODUCT('FD inverse'!$A$6:$BH$6,'FD mesh'!$B$84:$BI$84,$E26:$BL26)+'FD inverse'!$A$6*$C27/Setup!$B$17+INDEX('FD inverse'!$A$6:$BH$6,1,'FD mesh'!$B$15+1)*Setup!$B$22</f>
        <v>16.0669857725406</v>
      </c>
      <c r="I27" s="0" t="n">
        <f aca="false">SUMPRODUCT('FD inverse'!$A$7:$BH$7,'FD mesh'!$B$84:$BI$84,$E26:$BL26)+'FD inverse'!$A$7*$C27/Setup!$B$17+INDEX('FD inverse'!$A$7:$BH$7,1,'FD mesh'!$B$15+1)*Setup!$B$22</f>
        <v>15.9318364683112</v>
      </c>
      <c r="J27" s="0" t="n">
        <f aca="false">SUMPRODUCT('FD inverse'!$A$8:$BH$8,'FD mesh'!$B$84:$BI$84,$E26:$BL26)+'FD inverse'!$A$8*$C27/Setup!$B$17+INDEX('FD inverse'!$A$8:$BH$8,1,'FD mesh'!$B$15+1)*Setup!$B$22</f>
        <v>15.8091499468604</v>
      </c>
      <c r="K27" s="0" t="n">
        <f aca="false">SUMPRODUCT('FD inverse'!$A$9:$BH$9,'FD mesh'!$B$84:$BI$84,$E26:$BL26)+'FD inverse'!$A$9*$C27/Setup!$B$17+INDEX('FD inverse'!$A$9:$BH$9,1,'FD mesh'!$B$15+1)*Setup!$B$22</f>
        <v>15.6997649320028</v>
      </c>
      <c r="L27" s="0" t="n">
        <f aca="false">SUMPRODUCT('FD inverse'!$A$10:$BH$10,'FD mesh'!$B$84:$BI$84,$E26:$BL26)+'FD inverse'!$A$10*$C27/Setup!$B$17+INDEX('FD inverse'!$A$10:$BH$10,1,'FD mesh'!$B$15+1)*Setup!$B$22</f>
        <v>15.6042760054524</v>
      </c>
      <c r="M27" s="0" t="n">
        <f aca="false">SUMPRODUCT('FD inverse'!$A$11:$BH$11,'FD mesh'!$B$84:$BI$84,$E26:$BL26)+'FD inverse'!$A$11*$C27/Setup!$B$17+INDEX('FD inverse'!$A$11:$BH$11,1,'FD mesh'!$B$15+1)*Setup!$B$22</f>
        <v>15.5230604593585</v>
      </c>
      <c r="N27" s="0" t="n">
        <f aca="false">SUMPRODUCT('FD inverse'!$A$12:$BH$12,'FD mesh'!$B$84:$BI$84,$E26:$BL26)+'FD inverse'!$A$12*$C27/Setup!$B$17+INDEX('FD inverse'!$A$12:$BH$12,1,'FD mesh'!$B$15+1)*Setup!$B$22</f>
        <v>15.4563171533866</v>
      </c>
      <c r="O27" s="0" t="n">
        <f aca="false">SUMPRODUCT('FD inverse'!$A$13:$BH$13,'FD mesh'!$B$84:$BI$84,$E26:$BL26)+'FD inverse'!$A$13*$C27/Setup!$B$17+INDEX('FD inverse'!$A$13:$BH$13,1,'FD mesh'!$B$15+1)*Setup!$B$22</f>
        <v>15.4041122241599</v>
      </c>
      <c r="P27" s="0" t="n">
        <f aca="false">SUMPRODUCT('FD inverse'!$A$14:$BH$14,'FD mesh'!$B$84:$BI$84,$E26:$BL26)+'FD inverse'!$A$14*$C27/Setup!$B$17+INDEX('FD inverse'!$A$14:$BH$14,1,'FD mesh'!$B$15+1)*Setup!$B$22</f>
        <v>15.3664261896103</v>
      </c>
      <c r="Q27" s="0" t="n">
        <f aca="false">SUMPRODUCT('FD inverse'!$A$15:$BH$15,'FD mesh'!$B$84:$BI$84,$E26:$BL26)+'FD inverse'!$A$15*$C27/Setup!$B$17+INDEX('FD inverse'!$A$15:$BH$15,1,'FD mesh'!$B$15+1)*Setup!$B$22</f>
        <v>15.3431972101157</v>
      </c>
      <c r="R27" s="0" t="n">
        <f aca="false">SUMPRODUCT('FD inverse'!$A$16:$BH$16,'FD mesh'!$B$84:$BI$84,$E26:$BL26)+'FD inverse'!$A$16*$C27/Setup!$B$17+INDEX('FD inverse'!$A$16:$BH$16,1,'FD mesh'!$B$15+1)*Setup!$B$22</f>
        <v>15.3343559455566</v>
      </c>
      <c r="S27" s="0" t="n">
        <f aca="false">SUMPRODUCT('FD inverse'!$A$17:$BH$17,'FD mesh'!$B$84:$BI$84,$E26:$BL26)+'FD inverse'!$A$17*$C27/Setup!$B$17+INDEX('FD inverse'!$A$17:$BH$17,1,'FD mesh'!$B$15+1)*Setup!$B$22</f>
        <v>15.2838729567781</v>
      </c>
      <c r="T27" s="0" t="n">
        <f aca="false">SUMPRODUCT('FD inverse'!$A$18:$BH$18,'FD mesh'!$B$84:$BI$84,$E26:$BL26)+'FD inverse'!$A$18*$C27/Setup!$B$17+INDEX('FD inverse'!$A$18:$BH$18,1,'FD mesh'!$B$15+1)*Setup!$B$22</f>
        <v>15.2398697328084</v>
      </c>
      <c r="U27" s="0" t="n">
        <f aca="false">SUMPRODUCT('FD inverse'!$A$19:$BH$19,'FD mesh'!$B$84:$BI$84,$E26:$BL26)+'FD inverse'!$A$19*$C27/Setup!$B$17+INDEX('FD inverse'!$A$19:$BH$19,1,'FD mesh'!$B$15+1)*Setup!$B$22</f>
        <v>15.201691867782</v>
      </c>
      <c r="V27" s="0" t="n">
        <f aca="false">SUMPRODUCT('FD inverse'!$A$20:$BH$20,'FD mesh'!$B$84:$BI$84,$E26:$BL26)+'FD inverse'!$A$20*$C27/Setup!$B$17+INDEX('FD inverse'!$A$20:$BH$20,1,'FD mesh'!$B$15+1)*Setup!$B$22</f>
        <v>15.1687084794122</v>
      </c>
      <c r="W27" s="0" t="n">
        <f aca="false">SUMPRODUCT('FD inverse'!$A$21:$BH$21,'FD mesh'!$B$84:$BI$84,$E26:$BL26)+'FD inverse'!$A$21*$C27/Setup!$B$17+INDEX('FD inverse'!$A$21:$BH$21,1,'FD mesh'!$B$15+1)*Setup!$B$22</f>
        <v>15.1403180776378</v>
      </c>
      <c r="X27" s="0" t="n">
        <f aca="false">SUMPRODUCT('FD inverse'!$A$22:$BH$22,'FD mesh'!$B$84:$BI$84,$E26:$BL26)+'FD inverse'!$A$22*$C27/Setup!$B$17+INDEX('FD inverse'!$A$22:$BH$22,1,'FD mesh'!$B$15+1)*Setup!$B$22</f>
        <v>15.1159525868701</v>
      </c>
      <c r="Y27" s="0" t="n">
        <f aca="false">SUMPRODUCT('FD inverse'!$A$23:$BH$23,'FD mesh'!$B$84:$BI$84,$E26:$BL26)+'FD inverse'!$A$23*$C27/Setup!$B$17+INDEX('FD inverse'!$A$23:$BH$23,1,'FD mesh'!$B$15+1)*Setup!$B$22</f>
        <v>15.0950796427689</v>
      </c>
      <c r="Z27" s="0" t="n">
        <f aca="false">SUMPRODUCT('FD inverse'!$A$24:$BH$24,'FD mesh'!$B$84:$BI$84,$E26:$BL26)+'FD inverse'!$A$24*$C27/Setup!$B$17+INDEX('FD inverse'!$A$24:$BH$24,1,'FD mesh'!$B$15+1)*Setup!$B$22</f>
        <v>15.0772033191412</v>
      </c>
      <c r="AA27" s="0" t="n">
        <f aca="false">SUMPRODUCT('FD inverse'!$A$25:$BH$25,'FD mesh'!$B$84:$BI$84,$E26:$BL26)+'FD inverse'!$A$25*$C27/Setup!$B$17+INDEX('FD inverse'!$A$25:$BH$25,1,'FD mesh'!$B$15+1)*Setup!$B$22</f>
        <v>15.0618634618067</v>
      </c>
      <c r="AB27" s="0" t="n">
        <f aca="false">SUMPRODUCT('FD inverse'!$A$26:$BH$26,'FD mesh'!$B$84:$BI$84,$E26:$BL26)+'FD inverse'!$A$26*$C27/Setup!$B$17+INDEX('FD inverse'!$A$26:$BH$26,1,'FD mesh'!$B$15+1)*Setup!$B$22</f>
        <v>15.0486338160045</v>
      </c>
      <c r="AC27" s="0" t="n">
        <f aca="false">SUMPRODUCT('FD inverse'!$A$27:$BH$27,'FD mesh'!$B$84:$BI$84,$E26:$BL26)+'FD inverse'!$A$27*$C27/Setup!$B$17+INDEX('FD inverse'!$A$27:$BH$27,1,'FD mesh'!$B$15+1)*Setup!$B$22</f>
        <v>15.0371191344099</v>
      </c>
      <c r="AD27" s="0" t="n">
        <f aca="false">SUMPRODUCT('FD inverse'!$A$28:$BH$28,'FD mesh'!$B$84:$BI$84,$E26:$BL26)+'FD inverse'!$A$28*$C27/Setup!$B$17+INDEX('FD inverse'!$A$28:$BH$28,1,'FD mesh'!$B$15+1)*Setup!$B$22</f>
        <v>15.0269514465022</v>
      </c>
      <c r="AE27" s="0" t="n">
        <f aca="false">SUMPRODUCT('FD inverse'!$A$29:$BH$29,'FD mesh'!$B$84:$BI$84,$E26:$BL26)+'FD inverse'!$A$29*$C27/Setup!$B$17+INDEX('FD inverse'!$A$29:$BH$29,1,'FD mesh'!$B$15+1)*Setup!$B$22</f>
        <v>15.0177856592746</v>
      </c>
      <c r="AF27" s="0" t="n">
        <f aca="false">SUMPRODUCT('FD inverse'!$A$30:$BH$30,'FD mesh'!$B$84:$BI$84,$E26:$BL26)+'FD inverse'!$A$30*$C27/Setup!$B$17+INDEX('FD inverse'!$A$30:$BH$30,1,'FD mesh'!$B$15+1)*Setup!$B$22</f>
        <v>15.009294646362</v>
      </c>
      <c r="AG27" s="0" t="n">
        <f aca="false">SUMPRODUCT('FD inverse'!$A$31:$BH$31,'FD mesh'!$B$84:$BI$84,$E26:$BL26)+'FD inverse'!$A$31*$C27/Setup!$B$17+INDEX('FD inverse'!$A$31:$BH$31,1,'FD mesh'!$B$15+1)*Setup!$B$22</f>
        <v>15.0011639695641</v>
      </c>
      <c r="AH27" s="0" t="n">
        <f aca="false">SUMPRODUCT('FD inverse'!$A$32:$BH$32,'FD mesh'!$B$84:$BI$84,$E26:$BL26)+'FD inverse'!$A$32*$C27/Setup!$B$17+INDEX('FD inverse'!$A$32:$BH$32,1,'FD mesh'!$B$15+1)*Setup!$B$22</f>
        <v>15.000868036958</v>
      </c>
      <c r="AI27" s="0" t="n">
        <f aca="false">SUMPRODUCT('FD inverse'!$A$33:$BH$33,'FD mesh'!$B$84:$BI$84,$E26:$BL26)+'FD inverse'!$A$33*$C27/Setup!$B$17+INDEX('FD inverse'!$A$33:$BH$33,1,'FD mesh'!$B$15+1)*Setup!$B$22</f>
        <v>15.0006434683021</v>
      </c>
      <c r="AJ27" s="0" t="n">
        <f aca="false">SUMPRODUCT('FD inverse'!$A$34:$BH$34,'FD mesh'!$B$84:$BI$84,$E26:$BL26)+'FD inverse'!$A$34*$C27/Setup!$B$17+INDEX('FD inverse'!$A$34:$BH$34,1,'FD mesh'!$B$15+1)*Setup!$B$22</f>
        <v>15.0004742324849</v>
      </c>
      <c r="AK27" s="0" t="n">
        <f aca="false">SUMPRODUCT('FD inverse'!$A$35:$BH$35,'FD mesh'!$B$84:$BI$84,$E26:$BL26)+'FD inverse'!$A$35*$C27/Setup!$B$17+INDEX('FD inverse'!$A$35:$BH$35,1,'FD mesh'!$B$15+1)*Setup!$B$22</f>
        <v>15.0003475656864</v>
      </c>
      <c r="AL27" s="0" t="n">
        <f aca="false">SUMPRODUCT('FD inverse'!$A$36:$BH$36,'FD mesh'!$B$84:$BI$84,$E26:$BL26)+'FD inverse'!$A$36*$C27/Setup!$B$17+INDEX('FD inverse'!$A$36:$BH$36,1,'FD mesh'!$B$15+1)*Setup!$B$22</f>
        <v>15.000253404987</v>
      </c>
      <c r="AM27" s="0" t="n">
        <f aca="false">SUMPRODUCT('FD inverse'!$A$37:$BH$37,'FD mesh'!$B$84:$BI$84,$E26:$BL26)+'FD inverse'!$A$37*$C27/Setup!$B$17+INDEX('FD inverse'!$A$37:$BH$37,1,'FD mesh'!$B$15+1)*Setup!$B$22</f>
        <v>15.0001838920413</v>
      </c>
      <c r="AN27" s="0" t="n">
        <f aca="false">SUMPRODUCT('FD inverse'!$A$38:$BH$38,'FD mesh'!$B$84:$BI$84,$E26:$BL26)+'FD inverse'!$A$38*$C27/Setup!$B$17+INDEX('FD inverse'!$A$38:$BH$38,1,'FD mesh'!$B$15+1)*Setup!$B$22</f>
        <v>15.0001329468731</v>
      </c>
      <c r="AO27" s="0" t="n">
        <f aca="false">SUMPRODUCT('FD inverse'!$A$39:$BH$39,'FD mesh'!$B$84:$BI$84,$E26:$BL26)+'FD inverse'!$A$39*$C27/Setup!$B$17+INDEX('FD inverse'!$A$39:$BH$39,1,'FD mesh'!$B$15+1)*Setup!$B$22</f>
        <v>15.0000959083349</v>
      </c>
      <c r="AP27" s="0" t="n">
        <f aca="false">SUMPRODUCT('FD inverse'!$A$40:$BH$40,'FD mesh'!$B$84:$BI$84,$E26:$BL26)+'FD inverse'!$A$40*$C27/Setup!$B$17+INDEX('FD inverse'!$A$40:$BH$40,1,'FD mesh'!$B$15+1)*Setup!$B$22</f>
        <v>15.0000692355004</v>
      </c>
      <c r="AQ27" s="0" t="n">
        <f aca="false">SUMPRODUCT('FD inverse'!$A$41:$BH$41,'FD mesh'!$B$84:$BI$84,$E26:$BL26)+'FD inverse'!$A$41*$C27/Setup!$B$17+INDEX('FD inverse'!$A$41:$BH$41,1,'FD mesh'!$B$15+1)*Setup!$B$22</f>
        <v>15.0000502629636</v>
      </c>
      <c r="AR27" s="0" t="n">
        <f aca="false">SUMPRODUCT('FD inverse'!$A$42:$BH$42,'FD mesh'!$B$84:$BI$84,$E26:$BL26)+'FD inverse'!$A$42*$C27/Setup!$B$17+INDEX('FD inverse'!$A$42:$BH$42,1,'FD mesh'!$B$15+1)*Setup!$B$22</f>
        <v>15.0000370024287</v>
      </c>
      <c r="AS27" s="0" t="n">
        <f aca="false">SUMPRODUCT('FD inverse'!$A$43:$BH$43,'FD mesh'!$B$84:$BI$84,$E26:$BL26)+'FD inverse'!$A$43*$C27/Setup!$B$17+INDEX('FD inverse'!$A$43:$BH$43,1,'FD mesh'!$B$15+1)*Setup!$B$22</f>
        <v>0</v>
      </c>
      <c r="AT27" s="0" t="n">
        <f aca="false">SUMPRODUCT('FD inverse'!$A$44:$BH$44,'FD mesh'!$B$84:$BI$84,$E26:$BL26)+'FD inverse'!$A$44*$C27/Setup!$B$17+INDEX('FD inverse'!$A$44:$BH$44,1,'FD mesh'!$B$15+1)*Setup!$B$22</f>
        <v>0</v>
      </c>
      <c r="AU27" s="0" t="n">
        <f aca="false">SUMPRODUCT('FD inverse'!$A$45:$BH$45,'FD mesh'!$B$84:$BI$84,$E26:$BL26)+'FD inverse'!$A$45*$C27/Setup!$B$17+INDEX('FD inverse'!$A$45:$BH$45,1,'FD mesh'!$B$15+1)*Setup!$B$22</f>
        <v>0</v>
      </c>
      <c r="AV27" s="0" t="n">
        <f aca="false">SUMPRODUCT('FD inverse'!$A$46:$BH$46,'FD mesh'!$B$84:$BI$84,$E26:$BL26)+'FD inverse'!$A$46*$C27/Setup!$B$17+INDEX('FD inverse'!$A$46:$BH$46,1,'FD mesh'!$B$15+1)*Setup!$B$22</f>
        <v>0</v>
      </c>
      <c r="AW27" s="0" t="n">
        <f aca="false">SUMPRODUCT('FD inverse'!$A$47:$BH$47,'FD mesh'!$B$84:$BI$84,$E26:$BL26)+'FD inverse'!$A$47*$C27/Setup!$B$17+INDEX('FD inverse'!$A$47:$BH$47,1,'FD mesh'!$B$15+1)*Setup!$B$22</f>
        <v>0</v>
      </c>
      <c r="AX27" s="0" t="n">
        <f aca="false">SUMPRODUCT('FD inverse'!$A$48:$BH$48,'FD mesh'!$B$84:$BI$84,$E26:$BL26)+'FD inverse'!$A$48*$C27/Setup!$B$17+INDEX('FD inverse'!$A$48:$BH$48,1,'FD mesh'!$B$15+1)*Setup!$B$22</f>
        <v>0</v>
      </c>
      <c r="AY27" s="0" t="n">
        <f aca="false">SUMPRODUCT('FD inverse'!$A$49:$BH$49,'FD mesh'!$B$84:$BI$84,$E26:$BL26)+'FD inverse'!$A$49*$C27/Setup!$B$17+INDEX('FD inverse'!$A$49:$BH$49,1,'FD mesh'!$B$15+1)*Setup!$B$22</f>
        <v>0</v>
      </c>
      <c r="AZ27" s="0" t="n">
        <f aca="false">SUMPRODUCT('FD inverse'!$A$50:$BH$50,'FD mesh'!$B$84:$BI$84,$E26:$BL26)+'FD inverse'!$A$50*$C27/Setup!$B$17+INDEX('FD inverse'!$A$50:$BH$50,1,'FD mesh'!$B$15+1)*Setup!$B$22</f>
        <v>0</v>
      </c>
      <c r="BA27" s="0" t="n">
        <f aca="false">SUMPRODUCT('FD inverse'!$A$51:$BH$51,'FD mesh'!$B$84:$BI$84,$E26:$BL26)+'FD inverse'!$A$51*$C27/Setup!$B$17+INDEX('FD inverse'!$A$51:$BH$51,1,'FD mesh'!$B$15+1)*Setup!$B$22</f>
        <v>0</v>
      </c>
      <c r="BB27" s="0" t="n">
        <f aca="false">SUMPRODUCT('FD inverse'!$A$52:$BH$52,'FD mesh'!$B$84:$BI$84,$E26:$BL26)+'FD inverse'!$A$52*$C27/Setup!$B$17+INDEX('FD inverse'!$A$52:$BH$52,1,'FD mesh'!$B$15+1)*Setup!$B$22</f>
        <v>0</v>
      </c>
      <c r="BC27" s="0" t="n">
        <f aca="false">SUMPRODUCT('FD inverse'!$A$53:$BH$53,'FD mesh'!$B$84:$BI$84,$E26:$BL26)+'FD inverse'!$A$53*$C27/Setup!$B$17+INDEX('FD inverse'!$A$53:$BH$53,1,'FD mesh'!$B$15+1)*Setup!$B$22</f>
        <v>0</v>
      </c>
      <c r="BD27" s="0" t="n">
        <f aca="false">SUMPRODUCT('FD inverse'!$A$54:$BH$54,'FD mesh'!$B$84:$BI$84,$E26:$BL26)+'FD inverse'!$A$54*$C27/Setup!$B$17+INDEX('FD inverse'!$A$54:$BH$54,1,'FD mesh'!$B$15+1)*Setup!$B$22</f>
        <v>0</v>
      </c>
      <c r="BE27" s="0" t="n">
        <f aca="false">SUMPRODUCT('FD inverse'!$A$55:$BH$55,'FD mesh'!$B$84:$BI$84,$E26:$BL26)+'FD inverse'!$A$55*$C27/Setup!$B$17+INDEX('FD inverse'!$A$55:$BH$55,1,'FD mesh'!$B$15+1)*Setup!$B$22</f>
        <v>0</v>
      </c>
      <c r="BF27" s="0" t="n">
        <f aca="false">SUMPRODUCT('FD inverse'!$A$56:$BH$56,'FD mesh'!$B$84:$BI$84,$E26:$BL26)+'FD inverse'!$A$56*$C27/Setup!$B$17+INDEX('FD inverse'!$A$56:$BH$56,1,'FD mesh'!$B$15+1)*Setup!$B$22</f>
        <v>0</v>
      </c>
      <c r="BG27" s="0" t="n">
        <f aca="false">SUMPRODUCT('FD inverse'!$A$57:$BH$57,'FD mesh'!$B$84:$BI$84,$E26:$BL26)+'FD inverse'!$A$57*$C27/Setup!$B$17+INDEX('FD inverse'!$A$57:$BH$57,1,'FD mesh'!$B$15+1)*Setup!$B$22</f>
        <v>0</v>
      </c>
      <c r="BH27" s="0" t="n">
        <f aca="false">SUMPRODUCT('FD inverse'!$A$58:$BH$58,'FD mesh'!$B$84:$BI$84,$E26:$BL26)+'FD inverse'!$A$58*$C27/Setup!$B$17+INDEX('FD inverse'!$A$58:$BH$58,1,'FD mesh'!$B$15+1)*Setup!$B$22</f>
        <v>0</v>
      </c>
      <c r="BI27" s="0" t="n">
        <f aca="false">SUMPRODUCT('FD inverse'!$A$59:$BH$59,'FD mesh'!$B$84:$BI$84,$E26:$BL26)+'FD inverse'!$A$59*$C27/Setup!$B$17+INDEX('FD inverse'!$A$59:$BH$59,1,'FD mesh'!$B$15+1)*Setup!$B$22</f>
        <v>0</v>
      </c>
      <c r="BJ27" s="0" t="n">
        <f aca="false">SUMPRODUCT('FD inverse'!$A$60:$BH$60,'FD mesh'!$B$84:$BI$84,$E26:$BL26)+'FD inverse'!$A$60*$C27/Setup!$B$17+INDEX('FD inverse'!$A$60:$BH$60,1,'FD mesh'!$B$15+1)*Setup!$B$22</f>
        <v>0</v>
      </c>
      <c r="BK27" s="0" t="n">
        <f aca="false">SUMPRODUCT('FD inverse'!$A$61:$BH$61,'FD mesh'!$B$84:$BI$84,$E26:$BL26)+'FD inverse'!$A$61*$C27/Setup!$B$17+INDEX('FD inverse'!$A$61:$BH$61,1,'FD mesh'!$B$15+1)*Setup!$B$22</f>
        <v>0</v>
      </c>
      <c r="BL27" s="0" t="n">
        <f aca="false">SUMPRODUCT('FD inverse'!$A$62:$BH$62,'FD mesh'!$B$84:$BI$84,$E26:$BL26)+'FD inverse'!$A$62*$C27/Setup!$B$17+INDEX('FD inverse'!$A$62:$BH$62,1,'FD mesh'!$B$15+1)*Setup!$B$22</f>
        <v>0</v>
      </c>
    </row>
    <row r="28" customFormat="false" ht="15" hidden="false" customHeight="false" outlineLevel="0" collapsed="false">
      <c r="A28" s="0" t="n">
        <v>23</v>
      </c>
      <c r="B28" s="0" t="n">
        <f aca="false">A28*Setup!$B$11/3600</f>
        <v>1.91666666666667</v>
      </c>
      <c r="C28" s="0" t="n">
        <f aca="false">Setup!$B$7+Setup!$B$8*COS(2*PI()*(B28-Setup!$B$9)/24)</f>
        <v>20.5803525173082</v>
      </c>
      <c r="D28" s="0" t="n">
        <f aca="false">(C28-E28)/Setup!$B$17</f>
        <v>15.3739327094432</v>
      </c>
      <c r="E28" s="0" t="n">
        <f aca="false">SUMPRODUCT('FD inverse'!$A$3:$BH$3,'FD mesh'!$B$84:$BI$84,$E27:$BL27)+'FD inverse'!$A$3*$C28/Setup!$B$17+INDEX('FD inverse'!$A$3:$BH$3,1,'FD mesh'!$B$15+1)*Setup!$B$22</f>
        <v>18.5817412650806</v>
      </c>
      <c r="F28" s="0" t="n">
        <f aca="false">SUMPRODUCT('FD inverse'!$A$4:$BH$4,'FD mesh'!$B$84:$BI$84,$E27:$BL27)+'FD inverse'!$A$4*$C28/Setup!$B$17+INDEX('FD inverse'!$A$4:$BH$4,1,'FD mesh'!$B$15+1)*Setup!$B$22</f>
        <v>18.1204010220558</v>
      </c>
      <c r="G28" s="0" t="n">
        <f aca="false">SUMPRODUCT('FD inverse'!$A$5:$BH$5,'FD mesh'!$B$84:$BI$84,$E27:$BL27)+'FD inverse'!$A$5*$C28/Setup!$B$17+INDEX('FD inverse'!$A$5:$BH$5,1,'FD mesh'!$B$15+1)*Setup!$B$22</f>
        <v>17.6543850020625</v>
      </c>
      <c r="H28" s="0" t="n">
        <f aca="false">SUMPRODUCT('FD inverse'!$A$6:$BH$6,'FD mesh'!$B$84:$BI$84,$E27:$BL27)+'FD inverse'!$A$6*$C28/Setup!$B$17+INDEX('FD inverse'!$A$6:$BH$6,1,'FD mesh'!$B$15+1)*Setup!$B$22</f>
        <v>16.0856363847969</v>
      </c>
      <c r="I28" s="0" t="n">
        <f aca="false">SUMPRODUCT('FD inverse'!$A$7:$BH$7,'FD mesh'!$B$84:$BI$84,$E27:$BL27)+'FD inverse'!$A$7*$C28/Setup!$B$17+INDEX('FD inverse'!$A$7:$BH$7,1,'FD mesh'!$B$15+1)*Setup!$B$22</f>
        <v>15.9523107290673</v>
      </c>
      <c r="J28" s="0" t="n">
        <f aca="false">SUMPRODUCT('FD inverse'!$A$8:$BH$8,'FD mesh'!$B$84:$BI$84,$E27:$BL27)+'FD inverse'!$A$8*$C28/Setup!$B$17+INDEX('FD inverse'!$A$8:$BH$8,1,'FD mesh'!$B$15+1)*Setup!$B$22</f>
        <v>15.8310642832232</v>
      </c>
      <c r="K28" s="0" t="n">
        <f aca="false">SUMPRODUCT('FD inverse'!$A$9:$BH$9,'FD mesh'!$B$84:$BI$84,$E27:$BL27)+'FD inverse'!$A$9*$C28/Setup!$B$17+INDEX('FD inverse'!$A$9:$BH$9,1,'FD mesh'!$B$15+1)*Setup!$B$22</f>
        <v>15.7227466493927</v>
      </c>
      <c r="L28" s="0" t="n">
        <f aca="false">SUMPRODUCT('FD inverse'!$A$10:$BH$10,'FD mesh'!$B$84:$BI$84,$E27:$BL27)+'FD inverse'!$A$10*$C28/Setup!$B$17+INDEX('FD inverse'!$A$10:$BH$10,1,'FD mesh'!$B$15+1)*Setup!$B$22</f>
        <v>15.6279875508954</v>
      </c>
      <c r="M28" s="0" t="n">
        <f aca="false">SUMPRODUCT('FD inverse'!$A$11:$BH$11,'FD mesh'!$B$84:$BI$84,$E27:$BL27)+'FD inverse'!$A$11*$C28/Setup!$B$17+INDEX('FD inverse'!$A$11:$BH$11,1,'FD mesh'!$B$15+1)*Setup!$B$22</f>
        <v>15.5472175647539</v>
      </c>
      <c r="N28" s="0" t="n">
        <f aca="false">SUMPRODUCT('FD inverse'!$A$12:$BH$12,'FD mesh'!$B$84:$BI$84,$E27:$BL27)+'FD inverse'!$A$12*$C28/Setup!$B$17+INDEX('FD inverse'!$A$12:$BH$12,1,'FD mesh'!$B$15+1)*Setup!$B$22</f>
        <v>15.4806995581966</v>
      </c>
      <c r="O28" s="0" t="n">
        <f aca="false">SUMPRODUCT('FD inverse'!$A$13:$BH$13,'FD mesh'!$B$84:$BI$84,$E27:$BL27)+'FD inverse'!$A$13*$C28/Setup!$B$17+INDEX('FD inverse'!$A$13:$BH$13,1,'FD mesh'!$B$15+1)*Setup!$B$22</f>
        <v>15.4285664512323</v>
      </c>
      <c r="P28" s="0" t="n">
        <f aca="false">SUMPRODUCT('FD inverse'!$A$14:$BH$14,'FD mesh'!$B$84:$BI$84,$E27:$BL27)+'FD inverse'!$A$14*$C28/Setup!$B$17+INDEX('FD inverse'!$A$14:$BH$14,1,'FD mesh'!$B$15+1)*Setup!$B$22</f>
        <v>15.3908606168771</v>
      </c>
      <c r="Q28" s="0" t="n">
        <f aca="false">SUMPRODUCT('FD inverse'!$A$15:$BH$15,'FD mesh'!$B$84:$BI$84,$E27:$BL27)+'FD inverse'!$A$15*$C28/Setup!$B$17+INDEX('FD inverse'!$A$15:$BH$15,1,'FD mesh'!$B$15+1)*Setup!$B$22</f>
        <v>15.3675703738297</v>
      </c>
      <c r="R28" s="0" t="n">
        <f aca="false">SUMPRODUCT('FD inverse'!$A$16:$BH$16,'FD mesh'!$B$84:$BI$84,$E27:$BL27)+'FD inverse'!$A$16*$C28/Setup!$B$17+INDEX('FD inverse'!$A$16:$BH$16,1,'FD mesh'!$B$15+1)*Setup!$B$22</f>
        <v>15.3586595784012</v>
      </c>
      <c r="S28" s="0" t="n">
        <f aca="false">SUMPRODUCT('FD inverse'!$A$17:$BH$17,'FD mesh'!$B$84:$BI$84,$E27:$BL27)+'FD inverse'!$A$17*$C28/Setup!$B$17+INDEX('FD inverse'!$A$17:$BH$17,1,'FD mesh'!$B$15+1)*Setup!$B$22</f>
        <v>15.3060074590612</v>
      </c>
      <c r="T28" s="0" t="n">
        <f aca="false">SUMPRODUCT('FD inverse'!$A$18:$BH$18,'FD mesh'!$B$84:$BI$84,$E27:$BL27)+'FD inverse'!$A$18*$C28/Setup!$B$17+INDEX('FD inverse'!$A$18:$BH$18,1,'FD mesh'!$B$15+1)*Setup!$B$22</f>
        <v>15.259869207536</v>
      </c>
      <c r="U28" s="0" t="n">
        <f aca="false">SUMPRODUCT('FD inverse'!$A$19:$BH$19,'FD mesh'!$B$84:$BI$84,$E27:$BL27)+'FD inverse'!$A$19*$C28/Setup!$B$17+INDEX('FD inverse'!$A$19:$BH$19,1,'FD mesh'!$B$15+1)*Setup!$B$22</f>
        <v>15.2196165157163</v>
      </c>
      <c r="V28" s="0" t="n">
        <f aca="false">SUMPRODUCT('FD inverse'!$A$20:$BH$20,'FD mesh'!$B$84:$BI$84,$E27:$BL27)+'FD inverse'!$A$20*$C28/Setup!$B$17+INDEX('FD inverse'!$A$20:$BH$20,1,'FD mesh'!$B$15+1)*Setup!$B$22</f>
        <v>15.1846387917173</v>
      </c>
      <c r="W28" s="0" t="n">
        <f aca="false">SUMPRODUCT('FD inverse'!$A$21:$BH$21,'FD mesh'!$B$84:$BI$84,$E27:$BL27)+'FD inverse'!$A$21*$C28/Setup!$B$17+INDEX('FD inverse'!$A$21:$BH$21,1,'FD mesh'!$B$15+1)*Setup!$B$22</f>
        <v>15.1543491310538</v>
      </c>
      <c r="X28" s="0" t="n">
        <f aca="false">SUMPRODUCT('FD inverse'!$A$22:$BH$22,'FD mesh'!$B$84:$BI$84,$E27:$BL27)+'FD inverse'!$A$22*$C28/Setup!$B$17+INDEX('FD inverse'!$A$22:$BH$22,1,'FD mesh'!$B$15+1)*Setup!$B$22</f>
        <v>15.128188608967</v>
      </c>
      <c r="Y28" s="0" t="n">
        <f aca="false">SUMPRODUCT('FD inverse'!$A$23:$BH$23,'FD mesh'!$B$84:$BI$84,$E27:$BL27)+'FD inverse'!$A$23*$C28/Setup!$B$17+INDEX('FD inverse'!$A$23:$BH$23,1,'FD mesh'!$B$15+1)*Setup!$B$22</f>
        <v>15.105628973383</v>
      </c>
      <c r="Z28" s="0" t="n">
        <f aca="false">SUMPRODUCT('FD inverse'!$A$24:$BH$24,'FD mesh'!$B$84:$BI$84,$E27:$BL27)+'FD inverse'!$A$24*$C28/Setup!$B$17+INDEX('FD inverse'!$A$24:$BH$24,1,'FD mesh'!$B$15+1)*Setup!$B$22</f>
        <v>15.0861738550941</v>
      </c>
      <c r="AA28" s="0" t="n">
        <f aca="false">SUMPRODUCT('FD inverse'!$A$25:$BH$25,'FD mesh'!$B$84:$BI$84,$E27:$BL27)+'FD inverse'!$A$25*$C28/Setup!$B$17+INDEX('FD inverse'!$A$25:$BH$25,1,'FD mesh'!$B$15+1)*Setup!$B$22</f>
        <v>15.0693586373856</v>
      </c>
      <c r="AB28" s="0" t="n">
        <f aca="false">SUMPRODUCT('FD inverse'!$A$26:$BH$26,'FD mesh'!$B$84:$BI$84,$E27:$BL27)+'FD inverse'!$A$26*$C28/Setup!$B$17+INDEX('FD inverse'!$A$26:$BH$26,1,'FD mesh'!$B$15+1)*Setup!$B$22</f>
        <v>15.054749142776</v>
      </c>
      <c r="AC28" s="0" t="n">
        <f aca="false">SUMPRODUCT('FD inverse'!$A$27:$BH$27,'FD mesh'!$B$84:$BI$84,$E27:$BL27)+'FD inverse'!$A$27*$C28/Setup!$B$17+INDEX('FD inverse'!$A$27:$BH$27,1,'FD mesh'!$B$15+1)*Setup!$B$22</f>
        <v>15.0419393014734</v>
      </c>
      <c r="AD28" s="0" t="n">
        <f aca="false">SUMPRODUCT('FD inverse'!$A$28:$BH$28,'FD mesh'!$B$84:$BI$84,$E27:$BL27)+'FD inverse'!$A$28*$C28/Setup!$B$17+INDEX('FD inverse'!$A$28:$BH$28,1,'FD mesh'!$B$15+1)*Setup!$B$22</f>
        <v>15.0305479664782</v>
      </c>
      <c r="AE28" s="0" t="n">
        <f aca="false">SUMPRODUCT('FD inverse'!$A$29:$BH$29,'FD mesh'!$B$84:$BI$84,$E27:$BL27)+'FD inverse'!$A$29*$C28/Setup!$B$17+INDEX('FD inverse'!$A$29:$BH$29,1,'FD mesh'!$B$15+1)*Setup!$B$22</f>
        <v>15.020215035933</v>
      </c>
      <c r="AF28" s="0" t="n">
        <f aca="false">SUMPRODUCT('FD inverse'!$A$30:$BH$30,'FD mesh'!$B$84:$BI$84,$E27:$BL27)+'FD inverse'!$A$30*$C28/Setup!$B$17+INDEX('FD inverse'!$A$30:$BH$30,1,'FD mesh'!$B$15+1)*Setup!$B$22</f>
        <v>15.0105970362329</v>
      </c>
      <c r="AG28" s="0" t="n">
        <f aca="false">SUMPRODUCT('FD inverse'!$A$31:$BH$31,'FD mesh'!$B$84:$BI$84,$E27:$BL27)+'FD inverse'!$A$31*$C28/Setup!$B$17+INDEX('FD inverse'!$A$31:$BH$31,1,'FD mesh'!$B$15+1)*Setup!$B$22</f>
        <v>15.0013623112663</v>
      </c>
      <c r="AH28" s="0" t="n">
        <f aca="false">SUMPRODUCT('FD inverse'!$A$32:$BH$32,'FD mesh'!$B$84:$BI$84,$E27:$BL27)+'FD inverse'!$A$32*$C28/Setup!$B$17+INDEX('FD inverse'!$A$32:$BH$32,1,'FD mesh'!$B$15+1)*Setup!$B$22</f>
        <v>15.0010245117193</v>
      </c>
      <c r="AI28" s="0" t="n">
        <f aca="false">SUMPRODUCT('FD inverse'!$A$33:$BH$33,'FD mesh'!$B$84:$BI$84,$E27:$BL27)+'FD inverse'!$A$33*$C28/Setup!$B$17+INDEX('FD inverse'!$A$33:$BH$33,1,'FD mesh'!$B$15+1)*Setup!$B$22</f>
        <v>15.0007659233005</v>
      </c>
      <c r="AJ28" s="0" t="n">
        <f aca="false">SUMPRODUCT('FD inverse'!$A$34:$BH$34,'FD mesh'!$B$84:$BI$84,$E27:$BL27)+'FD inverse'!$A$34*$C28/Setup!$B$17+INDEX('FD inverse'!$A$34:$BH$34,1,'FD mesh'!$B$15+1)*Setup!$B$22</f>
        <v>15.0005693244225</v>
      </c>
      <c r="AK28" s="0" t="n">
        <f aca="false">SUMPRODUCT('FD inverse'!$A$35:$BH$35,'FD mesh'!$B$84:$BI$84,$E27:$BL27)+'FD inverse'!$A$35*$C28/Setup!$B$17+INDEX('FD inverse'!$A$35:$BH$35,1,'FD mesh'!$B$15+1)*Setup!$B$22</f>
        <v>15.0004208632736</v>
      </c>
      <c r="AL28" s="0" t="n">
        <f aca="false">SUMPRODUCT('FD inverse'!$A$36:$BH$36,'FD mesh'!$B$84:$BI$84,$E27:$BL27)+'FD inverse'!$A$36*$C28/Setup!$B$17+INDEX('FD inverse'!$A$36:$BH$36,1,'FD mesh'!$B$15+1)*Setup!$B$22</f>
        <v>15.0003095070516</v>
      </c>
      <c r="AM28" s="0" t="n">
        <f aca="false">SUMPRODUCT('FD inverse'!$A$37:$BH$37,'FD mesh'!$B$84:$BI$84,$E27:$BL27)+'FD inverse'!$A$37*$C28/Setup!$B$17+INDEX('FD inverse'!$A$37:$BH$37,1,'FD mesh'!$B$15+1)*Setup!$B$22</f>
        <v>15.0002265509869</v>
      </c>
      <c r="AN28" s="0" t="n">
        <f aca="false">SUMPRODUCT('FD inverse'!$A$38:$BH$38,'FD mesh'!$B$84:$BI$84,$E27:$BL27)+'FD inverse'!$A$38*$C28/Setup!$B$17+INDEX('FD inverse'!$A$38:$BH$38,1,'FD mesh'!$B$15+1)*Setup!$B$22</f>
        <v>15.0001651898631</v>
      </c>
      <c r="AO28" s="0" t="n">
        <f aca="false">SUMPRODUCT('FD inverse'!$A$39:$BH$39,'FD mesh'!$B$84:$BI$84,$E27:$BL27)+'FD inverse'!$A$39*$C28/Setup!$B$17+INDEX('FD inverse'!$A$39:$BH$39,1,'FD mesh'!$B$15+1)*Setup!$B$22</f>
        <v>15.0001201508835</v>
      </c>
      <c r="AP28" s="0" t="n">
        <f aca="false">SUMPRODUCT('FD inverse'!$A$40:$BH$40,'FD mesh'!$B$84:$BI$84,$E27:$BL27)+'FD inverse'!$A$40*$C28/Setup!$B$17+INDEX('FD inverse'!$A$40:$BH$40,1,'FD mesh'!$B$15+1)*Setup!$B$22</f>
        <v>15.0000873840404</v>
      </c>
      <c r="AQ28" s="0" t="n">
        <f aca="false">SUMPRODUCT('FD inverse'!$A$41:$BH$41,'FD mesh'!$B$84:$BI$84,$E27:$BL27)+'FD inverse'!$A$41*$C28/Setup!$B$17+INDEX('FD inverse'!$A$41:$BH$41,1,'FD mesh'!$B$15+1)*Setup!$B$22</f>
        <v>15.0000638044064</v>
      </c>
      <c r="AR28" s="0" t="n">
        <f aca="false">SUMPRODUCT('FD inverse'!$A$42:$BH$42,'FD mesh'!$B$84:$BI$84,$E27:$BL27)+'FD inverse'!$A$42*$C28/Setup!$B$17+INDEX('FD inverse'!$A$42:$BH$42,1,'FD mesh'!$B$15+1)*Setup!$B$22</f>
        <v>15.0000470797626</v>
      </c>
      <c r="AS28" s="0" t="n">
        <f aca="false">SUMPRODUCT('FD inverse'!$A$43:$BH$43,'FD mesh'!$B$84:$BI$84,$E27:$BL27)+'FD inverse'!$A$43*$C28/Setup!$B$17+INDEX('FD inverse'!$A$43:$BH$43,1,'FD mesh'!$B$15+1)*Setup!$B$22</f>
        <v>0</v>
      </c>
      <c r="AT28" s="0" t="n">
        <f aca="false">SUMPRODUCT('FD inverse'!$A$44:$BH$44,'FD mesh'!$B$84:$BI$84,$E27:$BL27)+'FD inverse'!$A$44*$C28/Setup!$B$17+INDEX('FD inverse'!$A$44:$BH$44,1,'FD mesh'!$B$15+1)*Setup!$B$22</f>
        <v>0</v>
      </c>
      <c r="AU28" s="0" t="n">
        <f aca="false">SUMPRODUCT('FD inverse'!$A$45:$BH$45,'FD mesh'!$B$84:$BI$84,$E27:$BL27)+'FD inverse'!$A$45*$C28/Setup!$B$17+INDEX('FD inverse'!$A$45:$BH$45,1,'FD mesh'!$B$15+1)*Setup!$B$22</f>
        <v>0</v>
      </c>
      <c r="AV28" s="0" t="n">
        <f aca="false">SUMPRODUCT('FD inverse'!$A$46:$BH$46,'FD mesh'!$B$84:$BI$84,$E27:$BL27)+'FD inverse'!$A$46*$C28/Setup!$B$17+INDEX('FD inverse'!$A$46:$BH$46,1,'FD mesh'!$B$15+1)*Setup!$B$22</f>
        <v>0</v>
      </c>
      <c r="AW28" s="0" t="n">
        <f aca="false">SUMPRODUCT('FD inverse'!$A$47:$BH$47,'FD mesh'!$B$84:$BI$84,$E27:$BL27)+'FD inverse'!$A$47*$C28/Setup!$B$17+INDEX('FD inverse'!$A$47:$BH$47,1,'FD mesh'!$B$15+1)*Setup!$B$22</f>
        <v>0</v>
      </c>
      <c r="AX28" s="0" t="n">
        <f aca="false">SUMPRODUCT('FD inverse'!$A$48:$BH$48,'FD mesh'!$B$84:$BI$84,$E27:$BL27)+'FD inverse'!$A$48*$C28/Setup!$B$17+INDEX('FD inverse'!$A$48:$BH$48,1,'FD mesh'!$B$15+1)*Setup!$B$22</f>
        <v>0</v>
      </c>
      <c r="AY28" s="0" t="n">
        <f aca="false">SUMPRODUCT('FD inverse'!$A$49:$BH$49,'FD mesh'!$B$84:$BI$84,$E27:$BL27)+'FD inverse'!$A$49*$C28/Setup!$B$17+INDEX('FD inverse'!$A$49:$BH$49,1,'FD mesh'!$B$15+1)*Setup!$B$22</f>
        <v>0</v>
      </c>
      <c r="AZ28" s="0" t="n">
        <f aca="false">SUMPRODUCT('FD inverse'!$A$50:$BH$50,'FD mesh'!$B$84:$BI$84,$E27:$BL27)+'FD inverse'!$A$50*$C28/Setup!$B$17+INDEX('FD inverse'!$A$50:$BH$50,1,'FD mesh'!$B$15+1)*Setup!$B$22</f>
        <v>0</v>
      </c>
      <c r="BA28" s="0" t="n">
        <f aca="false">SUMPRODUCT('FD inverse'!$A$51:$BH$51,'FD mesh'!$B$84:$BI$84,$E27:$BL27)+'FD inverse'!$A$51*$C28/Setup!$B$17+INDEX('FD inverse'!$A$51:$BH$51,1,'FD mesh'!$B$15+1)*Setup!$B$22</f>
        <v>0</v>
      </c>
      <c r="BB28" s="0" t="n">
        <f aca="false">SUMPRODUCT('FD inverse'!$A$52:$BH$52,'FD mesh'!$B$84:$BI$84,$E27:$BL27)+'FD inverse'!$A$52*$C28/Setup!$B$17+INDEX('FD inverse'!$A$52:$BH$52,1,'FD mesh'!$B$15+1)*Setup!$B$22</f>
        <v>0</v>
      </c>
      <c r="BC28" s="0" t="n">
        <f aca="false">SUMPRODUCT('FD inverse'!$A$53:$BH$53,'FD mesh'!$B$84:$BI$84,$E27:$BL27)+'FD inverse'!$A$53*$C28/Setup!$B$17+INDEX('FD inverse'!$A$53:$BH$53,1,'FD mesh'!$B$15+1)*Setup!$B$22</f>
        <v>0</v>
      </c>
      <c r="BD28" s="0" t="n">
        <f aca="false">SUMPRODUCT('FD inverse'!$A$54:$BH$54,'FD mesh'!$B$84:$BI$84,$E27:$BL27)+'FD inverse'!$A$54*$C28/Setup!$B$17+INDEX('FD inverse'!$A$54:$BH$54,1,'FD mesh'!$B$15+1)*Setup!$B$22</f>
        <v>0</v>
      </c>
      <c r="BE28" s="0" t="n">
        <f aca="false">SUMPRODUCT('FD inverse'!$A$55:$BH$55,'FD mesh'!$B$84:$BI$84,$E27:$BL27)+'FD inverse'!$A$55*$C28/Setup!$B$17+INDEX('FD inverse'!$A$55:$BH$55,1,'FD mesh'!$B$15+1)*Setup!$B$22</f>
        <v>0</v>
      </c>
      <c r="BF28" s="0" t="n">
        <f aca="false">SUMPRODUCT('FD inverse'!$A$56:$BH$56,'FD mesh'!$B$84:$BI$84,$E27:$BL27)+'FD inverse'!$A$56*$C28/Setup!$B$17+INDEX('FD inverse'!$A$56:$BH$56,1,'FD mesh'!$B$15+1)*Setup!$B$22</f>
        <v>0</v>
      </c>
      <c r="BG28" s="0" t="n">
        <f aca="false">SUMPRODUCT('FD inverse'!$A$57:$BH$57,'FD mesh'!$B$84:$BI$84,$E27:$BL27)+'FD inverse'!$A$57*$C28/Setup!$B$17+INDEX('FD inverse'!$A$57:$BH$57,1,'FD mesh'!$B$15+1)*Setup!$B$22</f>
        <v>0</v>
      </c>
      <c r="BH28" s="0" t="n">
        <f aca="false">SUMPRODUCT('FD inverse'!$A$58:$BH$58,'FD mesh'!$B$84:$BI$84,$E27:$BL27)+'FD inverse'!$A$58*$C28/Setup!$B$17+INDEX('FD inverse'!$A$58:$BH$58,1,'FD mesh'!$B$15+1)*Setup!$B$22</f>
        <v>0</v>
      </c>
      <c r="BI28" s="0" t="n">
        <f aca="false">SUMPRODUCT('FD inverse'!$A$59:$BH$59,'FD mesh'!$B$84:$BI$84,$E27:$BL27)+'FD inverse'!$A$59*$C28/Setup!$B$17+INDEX('FD inverse'!$A$59:$BH$59,1,'FD mesh'!$B$15+1)*Setup!$B$22</f>
        <v>0</v>
      </c>
      <c r="BJ28" s="0" t="n">
        <f aca="false">SUMPRODUCT('FD inverse'!$A$60:$BH$60,'FD mesh'!$B$84:$BI$84,$E27:$BL27)+'FD inverse'!$A$60*$C28/Setup!$B$17+INDEX('FD inverse'!$A$60:$BH$60,1,'FD mesh'!$B$15+1)*Setup!$B$22</f>
        <v>0</v>
      </c>
      <c r="BK28" s="0" t="n">
        <f aca="false">SUMPRODUCT('FD inverse'!$A$61:$BH$61,'FD mesh'!$B$84:$BI$84,$E27:$BL27)+'FD inverse'!$A$61*$C28/Setup!$B$17+INDEX('FD inverse'!$A$61:$BH$61,1,'FD mesh'!$B$15+1)*Setup!$B$22</f>
        <v>0</v>
      </c>
      <c r="BL28" s="0" t="n">
        <f aca="false">SUMPRODUCT('FD inverse'!$A$62:$BH$62,'FD mesh'!$B$84:$BI$84,$E27:$BL27)+'FD inverse'!$A$62*$C28/Setup!$B$17+INDEX('FD inverse'!$A$62:$BH$62,1,'FD mesh'!$B$15+1)*Setup!$B$22</f>
        <v>0</v>
      </c>
    </row>
    <row r="29" customFormat="false" ht="15" hidden="false" customHeight="false" outlineLevel="0" collapsed="false">
      <c r="A29" s="0" t="n">
        <v>24</v>
      </c>
      <c r="B29" s="0" t="n">
        <f aca="false">A29*Setup!$B$11/3600</f>
        <v>2</v>
      </c>
      <c r="C29" s="0" t="n">
        <f aca="false">Setup!$B$7+Setup!$B$8*COS(2*PI()*(B29-Setup!$B$9)/24)</f>
        <v>20.5358983848622</v>
      </c>
      <c r="D29" s="0" t="n">
        <f aca="false">(C29-E29)/Setup!$B$17</f>
        <v>15.1620339501172</v>
      </c>
      <c r="E29" s="0" t="n">
        <f aca="false">SUMPRODUCT('FD inverse'!$A$3:$BH$3,'FD mesh'!$B$84:$BI$84,$E28:$BL28)+'FD inverse'!$A$3*$C29/Setup!$B$17+INDEX('FD inverse'!$A$3:$BH$3,1,'FD mesh'!$B$15+1)*Setup!$B$22</f>
        <v>18.564833971347</v>
      </c>
      <c r="F29" s="0" t="n">
        <f aca="false">SUMPRODUCT('FD inverse'!$A$4:$BH$4,'FD mesh'!$B$84:$BI$84,$E28:$BL28)+'FD inverse'!$A$4*$C29/Setup!$B$17+INDEX('FD inverse'!$A$4:$BH$4,1,'FD mesh'!$B$15+1)*Setup!$B$22</f>
        <v>18.1099138433631</v>
      </c>
      <c r="G29" s="0" t="n">
        <f aca="false">SUMPRODUCT('FD inverse'!$A$5:$BH$5,'FD mesh'!$B$84:$BI$84,$E28:$BL28)+'FD inverse'!$A$5*$C29/Setup!$B$17+INDEX('FD inverse'!$A$5:$BH$5,1,'FD mesh'!$B$15+1)*Setup!$B$22</f>
        <v>17.6504419885161</v>
      </c>
      <c r="H29" s="0" t="n">
        <f aca="false">SUMPRODUCT('FD inverse'!$A$6:$BH$6,'FD mesh'!$B$84:$BI$84,$E28:$BL28)+'FD inverse'!$A$6*$C29/Setup!$B$17+INDEX('FD inverse'!$A$6:$BH$6,1,'FD mesh'!$B$15+1)*Setup!$B$22</f>
        <v>16.1037414421859</v>
      </c>
      <c r="I29" s="0" t="n">
        <f aca="false">SUMPRODUCT('FD inverse'!$A$7:$BH$7,'FD mesh'!$B$84:$BI$84,$E28:$BL28)+'FD inverse'!$A$7*$C29/Setup!$B$17+INDEX('FD inverse'!$A$7:$BH$7,1,'FD mesh'!$B$15+1)*Setup!$B$22</f>
        <v>15.9722060125369</v>
      </c>
      <c r="J29" s="0" t="n">
        <f aca="false">SUMPRODUCT('FD inverse'!$A$8:$BH$8,'FD mesh'!$B$84:$BI$84,$E28:$BL28)+'FD inverse'!$A$8*$C29/Setup!$B$17+INDEX('FD inverse'!$A$8:$BH$8,1,'FD mesh'!$B$15+1)*Setup!$B$22</f>
        <v>15.8524082132535</v>
      </c>
      <c r="K29" s="0" t="n">
        <f aca="false">SUMPRODUCT('FD inverse'!$A$9:$BH$9,'FD mesh'!$B$84:$BI$84,$E28:$BL28)+'FD inverse'!$A$9*$C29/Setup!$B$17+INDEX('FD inverse'!$A$9:$BH$9,1,'FD mesh'!$B$15+1)*Setup!$B$22</f>
        <v>15.7452027030736</v>
      </c>
      <c r="L29" s="0" t="n">
        <f aca="false">SUMPRODUCT('FD inverse'!$A$10:$BH$10,'FD mesh'!$B$84:$BI$84,$E28:$BL28)+'FD inverse'!$A$10*$C29/Setup!$B$17+INDEX('FD inverse'!$A$10:$BH$10,1,'FD mesh'!$B$15+1)*Setup!$B$22</f>
        <v>15.6512456021449</v>
      </c>
      <c r="M29" s="0" t="n">
        <f aca="false">SUMPRODUCT('FD inverse'!$A$11:$BH$11,'FD mesh'!$B$84:$BI$84,$E28:$BL28)+'FD inverse'!$A$11*$C29/Setup!$B$17+INDEX('FD inverse'!$A$11:$BH$11,1,'FD mesh'!$B$15+1)*Setup!$B$22</f>
        <v>15.5710100653752</v>
      </c>
      <c r="N29" s="0" t="n">
        <f aca="false">SUMPRODUCT('FD inverse'!$A$12:$BH$12,'FD mesh'!$B$84:$BI$84,$E28:$BL28)+'FD inverse'!$A$12*$C29/Setup!$B$17+INDEX('FD inverse'!$A$12:$BH$12,1,'FD mesh'!$B$15+1)*Setup!$B$22</f>
        <v>15.5048114021284</v>
      </c>
      <c r="O29" s="0" t="n">
        <f aca="false">SUMPRODUCT('FD inverse'!$A$13:$BH$13,'FD mesh'!$B$84:$BI$84,$E28:$BL28)+'FD inverse'!$A$13*$C29/Setup!$B$17+INDEX('FD inverse'!$A$13:$BH$13,1,'FD mesh'!$B$15+1)*Setup!$B$22</f>
        <v>15.4528380155375</v>
      </c>
      <c r="P29" s="0" t="n">
        <f aca="false">SUMPRODUCT('FD inverse'!$A$14:$BH$14,'FD mesh'!$B$84:$BI$84,$E28:$BL28)+'FD inverse'!$A$14*$C29/Setup!$B$17+INDEX('FD inverse'!$A$14:$BH$14,1,'FD mesh'!$B$15+1)*Setup!$B$22</f>
        <v>15.4151841359114</v>
      </c>
      <c r="Q29" s="0" t="n">
        <f aca="false">SUMPRODUCT('FD inverse'!$A$15:$BH$15,'FD mesh'!$B$84:$BI$84,$E28:$BL28)+'FD inverse'!$A$15*$C29/Setup!$B$17+INDEX('FD inverse'!$A$15:$BH$15,1,'FD mesh'!$B$15+1)*Setup!$B$22</f>
        <v>15.3918804150076</v>
      </c>
      <c r="R29" s="0" t="n">
        <f aca="false">SUMPRODUCT('FD inverse'!$A$16:$BH$16,'FD mesh'!$B$84:$BI$84,$E28:$BL28)+'FD inverse'!$A$16*$C29/Setup!$B$17+INDEX('FD inverse'!$A$16:$BH$16,1,'FD mesh'!$B$15+1)*Setup!$B$22</f>
        <v>15.3829189012884</v>
      </c>
      <c r="S29" s="0" t="n">
        <f aca="false">SUMPRODUCT('FD inverse'!$A$17:$BH$17,'FD mesh'!$B$84:$BI$84,$E28:$BL28)+'FD inverse'!$A$17*$C29/Setup!$B$17+INDEX('FD inverse'!$A$17:$BH$17,1,'FD mesh'!$B$15+1)*Setup!$B$22</f>
        <v>15.3282007862207</v>
      </c>
      <c r="T29" s="0" t="n">
        <f aca="false">SUMPRODUCT('FD inverse'!$A$18:$BH$18,'FD mesh'!$B$84:$BI$84,$E28:$BL28)+'FD inverse'!$A$18*$C29/Setup!$B$17+INDEX('FD inverse'!$A$18:$BH$18,1,'FD mesh'!$B$15+1)*Setup!$B$22</f>
        <v>15.2800138502884</v>
      </c>
      <c r="U29" s="0" t="n">
        <f aca="false">SUMPRODUCT('FD inverse'!$A$19:$BH$19,'FD mesh'!$B$84:$BI$84,$E28:$BL28)+'FD inverse'!$A$19*$C29/Setup!$B$17+INDEX('FD inverse'!$A$19:$BH$19,1,'FD mesh'!$B$15+1)*Setup!$B$22</f>
        <v>15.2377551949376</v>
      </c>
      <c r="V29" s="0" t="n">
        <f aca="false">SUMPRODUCT('FD inverse'!$A$20:$BH$20,'FD mesh'!$B$84:$BI$84,$E28:$BL28)+'FD inverse'!$A$20*$C29/Setup!$B$17+INDEX('FD inverse'!$A$20:$BH$20,1,'FD mesh'!$B$15+1)*Setup!$B$22</f>
        <v>15.2008344937576</v>
      </c>
      <c r="W29" s="0" t="n">
        <f aca="false">SUMPRODUCT('FD inverse'!$A$21:$BH$21,'FD mesh'!$B$84:$BI$84,$E28:$BL28)+'FD inverse'!$A$21*$C29/Setup!$B$17+INDEX('FD inverse'!$A$21:$BH$21,1,'FD mesh'!$B$15+1)*Setup!$B$22</f>
        <v>15.168679956321</v>
      </c>
      <c r="X29" s="0" t="n">
        <f aca="false">SUMPRODUCT('FD inverse'!$A$22:$BH$22,'FD mesh'!$B$84:$BI$84,$E28:$BL28)+'FD inverse'!$A$22*$C29/Setup!$B$17+INDEX('FD inverse'!$A$22:$BH$22,1,'FD mesh'!$B$15+1)*Setup!$B$22</f>
        <v>15.1407427760344</v>
      </c>
      <c r="Y29" s="0" t="n">
        <f aca="false">SUMPRODUCT('FD inverse'!$A$23:$BH$23,'FD mesh'!$B$84:$BI$84,$E28:$BL28)+'FD inverse'!$A$23*$C29/Setup!$B$17+INDEX('FD inverse'!$A$23:$BH$23,1,'FD mesh'!$B$15+1)*Setup!$B$22</f>
        <v>15.1165001077704</v>
      </c>
      <c r="Z29" s="0" t="n">
        <f aca="false">SUMPRODUCT('FD inverse'!$A$24:$BH$24,'FD mesh'!$B$84:$BI$84,$E28:$BL28)+'FD inverse'!$A$24*$C29/Setup!$B$17+INDEX('FD inverse'!$A$24:$BH$24,1,'FD mesh'!$B$15+1)*Setup!$B$22</f>
        <v>15.0954566590548</v>
      </c>
      <c r="AA29" s="0" t="n">
        <f aca="false">SUMPRODUCT('FD inverse'!$A$25:$BH$25,'FD mesh'!$B$84:$BI$84,$E28:$BL28)+'FD inverse'!$A$25*$C29/Setup!$B$17+INDEX('FD inverse'!$A$25:$BH$25,1,'FD mesh'!$B$15+1)*Setup!$B$22</f>
        <v>15.0771450069334</v>
      </c>
      <c r="AB29" s="0" t="n">
        <f aca="false">SUMPRODUCT('FD inverse'!$A$26:$BH$26,'FD mesh'!$B$84:$BI$84,$E28:$BL28)+'FD inverse'!$A$26*$C29/Setup!$B$17+INDEX('FD inverse'!$A$26:$BH$26,1,'FD mesh'!$B$15+1)*Setup!$B$22</f>
        <v>15.061124772136</v>
      </c>
      <c r="AC29" s="0" t="n">
        <f aca="false">SUMPRODUCT('FD inverse'!$A$27:$BH$27,'FD mesh'!$B$84:$BI$84,$E28:$BL28)+'FD inverse'!$A$27*$C29/Setup!$B$17+INDEX('FD inverse'!$A$27:$BH$27,1,'FD mesh'!$B$15+1)*Setup!$B$22</f>
        <v>15.0469807939788</v>
      </c>
      <c r="AD29" s="0" t="n">
        <f aca="false">SUMPRODUCT('FD inverse'!$A$28:$BH$28,'FD mesh'!$B$84:$BI$84,$E28:$BL28)+'FD inverse'!$A$28*$C29/Setup!$B$17+INDEX('FD inverse'!$A$28:$BH$28,1,'FD mesh'!$B$15+1)*Setup!$B$22</f>
        <v>15.0343204550446</v>
      </c>
      <c r="AE29" s="0" t="n">
        <f aca="false">SUMPRODUCT('FD inverse'!$A$29:$BH$29,'FD mesh'!$B$84:$BI$84,$E28:$BL28)+'FD inverse'!$A$29*$C29/Setup!$B$17+INDEX('FD inverse'!$A$29:$BH$29,1,'FD mesh'!$B$15+1)*Setup!$B$22</f>
        <v>15.0227703056029</v>
      </c>
      <c r="AF29" s="0" t="n">
        <f aca="false">SUMPRODUCT('FD inverse'!$A$30:$BH$30,'FD mesh'!$B$84:$BI$84,$E28:$BL28)+'FD inverse'!$A$30*$C29/Setup!$B$17+INDEX('FD inverse'!$A$30:$BH$30,1,'FD mesh'!$B$15+1)*Setup!$B$22</f>
        <v>15.0119721355212</v>
      </c>
      <c r="AG29" s="0" t="n">
        <f aca="false">SUMPRODUCT('FD inverse'!$A$31:$BH$31,'FD mesh'!$B$84:$BI$84,$E28:$BL28)+'FD inverse'!$A$31*$C29/Setup!$B$17+INDEX('FD inverse'!$A$31:$BH$31,1,'FD mesh'!$B$15+1)*Setup!$B$22</f>
        <v>15.0015786375157</v>
      </c>
      <c r="AH29" s="0" t="n">
        <f aca="false">SUMPRODUCT('FD inverse'!$A$32:$BH$32,'FD mesh'!$B$84:$BI$84,$E28:$BL28)+'FD inverse'!$A$32*$C29/Setup!$B$17+INDEX('FD inverse'!$A$32:$BH$32,1,'FD mesh'!$B$15+1)*Setup!$B$22</f>
        <v>15.0011966607558</v>
      </c>
      <c r="AI29" s="0" t="n">
        <f aca="false">SUMPRODUCT('FD inverse'!$A$33:$BH$33,'FD mesh'!$B$84:$BI$84,$E28:$BL28)+'FD inverse'!$A$33*$C29/Setup!$B$17+INDEX('FD inverse'!$A$33:$BH$33,1,'FD mesh'!$B$15+1)*Setup!$B$22</f>
        <v>15.0009018298032</v>
      </c>
      <c r="AJ29" s="0" t="n">
        <f aca="false">SUMPRODUCT('FD inverse'!$A$34:$BH$34,'FD mesh'!$B$84:$BI$84,$E28:$BL28)+'FD inverse'!$A$34*$C29/Setup!$B$17+INDEX('FD inverse'!$A$34:$BH$34,1,'FD mesh'!$B$15+1)*Setup!$B$22</f>
        <v>15.0006757978527</v>
      </c>
      <c r="AK29" s="0" t="n">
        <f aca="false">SUMPRODUCT('FD inverse'!$A$35:$BH$35,'FD mesh'!$B$84:$BI$84,$E28:$BL28)+'FD inverse'!$A$35*$C29/Setup!$B$17+INDEX('FD inverse'!$A$35:$BH$35,1,'FD mesh'!$B$15+1)*Setup!$B$22</f>
        <v>15.0005036652049</v>
      </c>
      <c r="AL29" s="0" t="n">
        <f aca="false">SUMPRODUCT('FD inverse'!$A$36:$BH$36,'FD mesh'!$B$84:$BI$84,$E28:$BL28)+'FD inverse'!$A$36*$C29/Setup!$B$17+INDEX('FD inverse'!$A$36:$BH$36,1,'FD mesh'!$B$15+1)*Setup!$B$22</f>
        <v>15.0003734488019</v>
      </c>
      <c r="AM29" s="0" t="n">
        <f aca="false">SUMPRODUCT('FD inverse'!$A$37:$BH$37,'FD mesh'!$B$84:$BI$84,$E28:$BL28)+'FD inverse'!$A$37*$C29/Setup!$B$17+INDEX('FD inverse'!$A$37:$BH$37,1,'FD mesh'!$B$15+1)*Setup!$B$22</f>
        <v>15.0002756011858</v>
      </c>
      <c r="AN29" s="0" t="n">
        <f aca="false">SUMPRODUCT('FD inverse'!$A$38:$BH$38,'FD mesh'!$B$84:$BI$84,$E28:$BL28)+'FD inverse'!$A$38*$C29/Setup!$B$17+INDEX('FD inverse'!$A$38:$BH$38,1,'FD mesh'!$B$15+1)*Setup!$B$22</f>
        <v>15.0002025839102</v>
      </c>
      <c r="AO29" s="0" t="n">
        <f aca="false">SUMPRODUCT('FD inverse'!$A$39:$BH$39,'FD mesh'!$B$84:$BI$84,$E28:$BL28)+'FD inverse'!$A$39*$C29/Setup!$B$17+INDEX('FD inverse'!$A$39:$BH$39,1,'FD mesh'!$B$15+1)*Setup!$B$22</f>
        <v>15.0001484963625</v>
      </c>
      <c r="AP29" s="0" t="n">
        <f aca="false">SUMPRODUCT('FD inverse'!$A$40:$BH$40,'FD mesh'!$B$84:$BI$84,$E28:$BL28)+'FD inverse'!$A$40*$C29/Setup!$B$17+INDEX('FD inverse'!$A$40:$BH$40,1,'FD mesh'!$B$15+1)*Setup!$B$22</f>
        <v>15.0001087579492</v>
      </c>
      <c r="AQ29" s="0" t="n">
        <f aca="false">SUMPRODUCT('FD inverse'!$A$41:$BH$41,'FD mesh'!$B$84:$BI$84,$E28:$BL28)+'FD inverse'!$A$41*$C29/Setup!$B$17+INDEX('FD inverse'!$A$41:$BH$41,1,'FD mesh'!$B$15+1)*Setup!$B$22</f>
        <v>15.0000798395009</v>
      </c>
      <c r="AR29" s="0" t="n">
        <f aca="false">SUMPRODUCT('FD inverse'!$A$42:$BH$42,'FD mesh'!$B$84:$BI$84,$E28:$BL28)+'FD inverse'!$A$42*$C29/Setup!$B$17+INDEX('FD inverse'!$A$42:$BH$42,1,'FD mesh'!$B$15+1)*Setup!$B$22</f>
        <v>15.0000590383867</v>
      </c>
      <c r="AS29" s="0" t="n">
        <f aca="false">SUMPRODUCT('FD inverse'!$A$43:$BH$43,'FD mesh'!$B$84:$BI$84,$E28:$BL28)+'FD inverse'!$A$43*$C29/Setup!$B$17+INDEX('FD inverse'!$A$43:$BH$43,1,'FD mesh'!$B$15+1)*Setup!$B$22</f>
        <v>0</v>
      </c>
      <c r="AT29" s="0" t="n">
        <f aca="false">SUMPRODUCT('FD inverse'!$A$44:$BH$44,'FD mesh'!$B$84:$BI$84,$E28:$BL28)+'FD inverse'!$A$44*$C29/Setup!$B$17+INDEX('FD inverse'!$A$44:$BH$44,1,'FD mesh'!$B$15+1)*Setup!$B$22</f>
        <v>0</v>
      </c>
      <c r="AU29" s="0" t="n">
        <f aca="false">SUMPRODUCT('FD inverse'!$A$45:$BH$45,'FD mesh'!$B$84:$BI$84,$E28:$BL28)+'FD inverse'!$A$45*$C29/Setup!$B$17+INDEX('FD inverse'!$A$45:$BH$45,1,'FD mesh'!$B$15+1)*Setup!$B$22</f>
        <v>0</v>
      </c>
      <c r="AV29" s="0" t="n">
        <f aca="false">SUMPRODUCT('FD inverse'!$A$46:$BH$46,'FD mesh'!$B$84:$BI$84,$E28:$BL28)+'FD inverse'!$A$46*$C29/Setup!$B$17+INDEX('FD inverse'!$A$46:$BH$46,1,'FD mesh'!$B$15+1)*Setup!$B$22</f>
        <v>0</v>
      </c>
      <c r="AW29" s="0" t="n">
        <f aca="false">SUMPRODUCT('FD inverse'!$A$47:$BH$47,'FD mesh'!$B$84:$BI$84,$E28:$BL28)+'FD inverse'!$A$47*$C29/Setup!$B$17+INDEX('FD inverse'!$A$47:$BH$47,1,'FD mesh'!$B$15+1)*Setup!$B$22</f>
        <v>0</v>
      </c>
      <c r="AX29" s="0" t="n">
        <f aca="false">SUMPRODUCT('FD inverse'!$A$48:$BH$48,'FD mesh'!$B$84:$BI$84,$E28:$BL28)+'FD inverse'!$A$48*$C29/Setup!$B$17+INDEX('FD inverse'!$A$48:$BH$48,1,'FD mesh'!$B$15+1)*Setup!$B$22</f>
        <v>0</v>
      </c>
      <c r="AY29" s="0" t="n">
        <f aca="false">SUMPRODUCT('FD inverse'!$A$49:$BH$49,'FD mesh'!$B$84:$BI$84,$E28:$BL28)+'FD inverse'!$A$49*$C29/Setup!$B$17+INDEX('FD inverse'!$A$49:$BH$49,1,'FD mesh'!$B$15+1)*Setup!$B$22</f>
        <v>0</v>
      </c>
      <c r="AZ29" s="0" t="n">
        <f aca="false">SUMPRODUCT('FD inverse'!$A$50:$BH$50,'FD mesh'!$B$84:$BI$84,$E28:$BL28)+'FD inverse'!$A$50*$C29/Setup!$B$17+INDEX('FD inverse'!$A$50:$BH$50,1,'FD mesh'!$B$15+1)*Setup!$B$22</f>
        <v>0</v>
      </c>
      <c r="BA29" s="0" t="n">
        <f aca="false">SUMPRODUCT('FD inverse'!$A$51:$BH$51,'FD mesh'!$B$84:$BI$84,$E28:$BL28)+'FD inverse'!$A$51*$C29/Setup!$B$17+INDEX('FD inverse'!$A$51:$BH$51,1,'FD mesh'!$B$15+1)*Setup!$B$22</f>
        <v>0</v>
      </c>
      <c r="BB29" s="0" t="n">
        <f aca="false">SUMPRODUCT('FD inverse'!$A$52:$BH$52,'FD mesh'!$B$84:$BI$84,$E28:$BL28)+'FD inverse'!$A$52*$C29/Setup!$B$17+INDEX('FD inverse'!$A$52:$BH$52,1,'FD mesh'!$B$15+1)*Setup!$B$22</f>
        <v>0</v>
      </c>
      <c r="BC29" s="0" t="n">
        <f aca="false">SUMPRODUCT('FD inverse'!$A$53:$BH$53,'FD mesh'!$B$84:$BI$84,$E28:$BL28)+'FD inverse'!$A$53*$C29/Setup!$B$17+INDEX('FD inverse'!$A$53:$BH$53,1,'FD mesh'!$B$15+1)*Setup!$B$22</f>
        <v>0</v>
      </c>
      <c r="BD29" s="0" t="n">
        <f aca="false">SUMPRODUCT('FD inverse'!$A$54:$BH$54,'FD mesh'!$B$84:$BI$84,$E28:$BL28)+'FD inverse'!$A$54*$C29/Setup!$B$17+INDEX('FD inverse'!$A$54:$BH$54,1,'FD mesh'!$B$15+1)*Setup!$B$22</f>
        <v>0</v>
      </c>
      <c r="BE29" s="0" t="n">
        <f aca="false">SUMPRODUCT('FD inverse'!$A$55:$BH$55,'FD mesh'!$B$84:$BI$84,$E28:$BL28)+'FD inverse'!$A$55*$C29/Setup!$B$17+INDEX('FD inverse'!$A$55:$BH$55,1,'FD mesh'!$B$15+1)*Setup!$B$22</f>
        <v>0</v>
      </c>
      <c r="BF29" s="0" t="n">
        <f aca="false">SUMPRODUCT('FD inverse'!$A$56:$BH$56,'FD mesh'!$B$84:$BI$84,$E28:$BL28)+'FD inverse'!$A$56*$C29/Setup!$B$17+INDEX('FD inverse'!$A$56:$BH$56,1,'FD mesh'!$B$15+1)*Setup!$B$22</f>
        <v>0</v>
      </c>
      <c r="BG29" s="0" t="n">
        <f aca="false">SUMPRODUCT('FD inverse'!$A$57:$BH$57,'FD mesh'!$B$84:$BI$84,$E28:$BL28)+'FD inverse'!$A$57*$C29/Setup!$B$17+INDEX('FD inverse'!$A$57:$BH$57,1,'FD mesh'!$B$15+1)*Setup!$B$22</f>
        <v>0</v>
      </c>
      <c r="BH29" s="0" t="n">
        <f aca="false">SUMPRODUCT('FD inverse'!$A$58:$BH$58,'FD mesh'!$B$84:$BI$84,$E28:$BL28)+'FD inverse'!$A$58*$C29/Setup!$B$17+INDEX('FD inverse'!$A$58:$BH$58,1,'FD mesh'!$B$15+1)*Setup!$B$22</f>
        <v>0</v>
      </c>
      <c r="BI29" s="0" t="n">
        <f aca="false">SUMPRODUCT('FD inverse'!$A$59:$BH$59,'FD mesh'!$B$84:$BI$84,$E28:$BL28)+'FD inverse'!$A$59*$C29/Setup!$B$17+INDEX('FD inverse'!$A$59:$BH$59,1,'FD mesh'!$B$15+1)*Setup!$B$22</f>
        <v>0</v>
      </c>
      <c r="BJ29" s="0" t="n">
        <f aca="false">SUMPRODUCT('FD inverse'!$A$60:$BH$60,'FD mesh'!$B$84:$BI$84,$E28:$BL28)+'FD inverse'!$A$60*$C29/Setup!$B$17+INDEX('FD inverse'!$A$60:$BH$60,1,'FD mesh'!$B$15+1)*Setup!$B$22</f>
        <v>0</v>
      </c>
      <c r="BK29" s="0" t="n">
        <f aca="false">SUMPRODUCT('FD inverse'!$A$61:$BH$61,'FD mesh'!$B$84:$BI$84,$E28:$BL28)+'FD inverse'!$A$61*$C29/Setup!$B$17+INDEX('FD inverse'!$A$61:$BH$61,1,'FD mesh'!$B$15+1)*Setup!$B$22</f>
        <v>0</v>
      </c>
      <c r="BL29" s="0" t="n">
        <f aca="false">SUMPRODUCT('FD inverse'!$A$62:$BH$62,'FD mesh'!$B$84:$BI$84,$E28:$BL28)+'FD inverse'!$A$62*$C29/Setup!$B$17+INDEX('FD inverse'!$A$62:$BH$62,1,'FD mesh'!$B$15+1)*Setup!$B$22</f>
        <v>0</v>
      </c>
    </row>
    <row r="30" customFormat="false" ht="15" hidden="false" customHeight="false" outlineLevel="0" collapsed="false">
      <c r="A30" s="0" t="n">
        <v>25</v>
      </c>
      <c r="B30" s="0" t="n">
        <f aca="false">A30*Setup!$B$11/3600</f>
        <v>2.08333333333333</v>
      </c>
      <c r="C30" s="0" t="n">
        <f aca="false">Setup!$B$7+Setup!$B$8*COS(2*PI()*(B30-Setup!$B$9)/24)</f>
        <v>20.49309297717</v>
      </c>
      <c r="D30" s="0" t="n">
        <f aca="false">(C30-E30)/Setup!$B$17</f>
        <v>14.9583322447181</v>
      </c>
      <c r="E30" s="0" t="n">
        <f aca="false">SUMPRODUCT('FD inverse'!$A$3:$BH$3,'FD mesh'!$B$84:$BI$84,$E29:$BL29)+'FD inverse'!$A$3*$C30/Setup!$B$17+INDEX('FD inverse'!$A$3:$BH$3,1,'FD mesh'!$B$15+1)*Setup!$B$22</f>
        <v>18.5485097853566</v>
      </c>
      <c r="F30" s="0" t="n">
        <f aca="false">SUMPRODUCT('FD inverse'!$A$4:$BH$4,'FD mesh'!$B$84:$BI$84,$E29:$BL29)+'FD inverse'!$A$4*$C30/Setup!$B$17+INDEX('FD inverse'!$A$4:$BH$4,1,'FD mesh'!$B$15+1)*Setup!$B$22</f>
        <v>18.0997787506077</v>
      </c>
      <c r="G30" s="0" t="n">
        <f aca="false">SUMPRODUCT('FD inverse'!$A$5:$BH$5,'FD mesh'!$B$84:$BI$84,$E29:$BL29)+'FD inverse'!$A$5*$C30/Setup!$B$17+INDEX('FD inverse'!$A$5:$BH$5,1,'FD mesh'!$B$15+1)*Setup!$B$22</f>
        <v>17.6466488040725</v>
      </c>
      <c r="H30" s="0" t="n">
        <f aca="false">SUMPRODUCT('FD inverse'!$A$6:$BH$6,'FD mesh'!$B$84:$BI$84,$E29:$BL29)+'FD inverse'!$A$6*$C30/Setup!$B$17+INDEX('FD inverse'!$A$6:$BH$6,1,'FD mesh'!$B$15+1)*Setup!$B$22</f>
        <v>16.1213663200575</v>
      </c>
      <c r="I30" s="0" t="n">
        <f aca="false">SUMPRODUCT('FD inverse'!$A$7:$BH$7,'FD mesh'!$B$84:$BI$84,$E29:$BL29)+'FD inverse'!$A$7*$C30/Setup!$B$17+INDEX('FD inverse'!$A$7:$BH$7,1,'FD mesh'!$B$15+1)*Setup!$B$22</f>
        <v>15.9915846482779</v>
      </c>
      <c r="J30" s="0" t="n">
        <f aca="false">SUMPRODUCT('FD inverse'!$A$8:$BH$8,'FD mesh'!$B$84:$BI$84,$E29:$BL29)+'FD inverse'!$A$8*$C30/Setup!$B$17+INDEX('FD inverse'!$A$8:$BH$8,1,'FD mesh'!$B$15+1)*Setup!$B$22</f>
        <v>15.8732357999442</v>
      </c>
      <c r="K30" s="0" t="n">
        <f aca="false">SUMPRODUCT('FD inverse'!$A$9:$BH$9,'FD mesh'!$B$84:$BI$84,$E29:$BL29)+'FD inverse'!$A$9*$C30/Setup!$B$17+INDEX('FD inverse'!$A$9:$BH$9,1,'FD mesh'!$B$15+1)*Setup!$B$22</f>
        <v>15.767174613375</v>
      </c>
      <c r="L30" s="0" t="n">
        <f aca="false">SUMPRODUCT('FD inverse'!$A$10:$BH$10,'FD mesh'!$B$84:$BI$84,$E29:$BL29)+'FD inverse'!$A$10*$C30/Setup!$B$17+INDEX('FD inverse'!$A$10:$BH$10,1,'FD mesh'!$B$15+1)*Setup!$B$22</f>
        <v>15.6740762057447</v>
      </c>
      <c r="M30" s="0" t="n">
        <f aca="false">SUMPRODUCT('FD inverse'!$A$11:$BH$11,'FD mesh'!$B$84:$BI$84,$E29:$BL29)+'FD inverse'!$A$11*$C30/Setup!$B$17+INDEX('FD inverse'!$A$11:$BH$11,1,'FD mesh'!$B$15+1)*Setup!$B$22</f>
        <v>15.5944471807691</v>
      </c>
      <c r="N30" s="0" t="n">
        <f aca="false">SUMPRODUCT('FD inverse'!$A$12:$BH$12,'FD mesh'!$B$84:$BI$84,$E29:$BL29)+'FD inverse'!$A$12*$C30/Setup!$B$17+INDEX('FD inverse'!$A$12:$BH$12,1,'FD mesh'!$B$15+1)*Setup!$B$22</f>
        <v>15.5286453625156</v>
      </c>
      <c r="O30" s="0" t="n">
        <f aca="false">SUMPRODUCT('FD inverse'!$A$13:$BH$13,'FD mesh'!$B$84:$BI$84,$E29:$BL29)+'FD inverse'!$A$13*$C30/Setup!$B$17+INDEX('FD inverse'!$A$13:$BH$13,1,'FD mesh'!$B$15+1)*Setup!$B$22</f>
        <v>15.4769048778239</v>
      </c>
      <c r="P30" s="0" t="n">
        <f aca="false">SUMPRODUCT('FD inverse'!$A$14:$BH$14,'FD mesh'!$B$84:$BI$84,$E29:$BL29)+'FD inverse'!$A$14*$C30/Setup!$B$17+INDEX('FD inverse'!$A$14:$BH$14,1,'FD mesh'!$B$15+1)*Setup!$B$22</f>
        <v>15.4393631319443</v>
      </c>
      <c r="Q30" s="0" t="n">
        <f aca="false">SUMPRODUCT('FD inverse'!$A$15:$BH$15,'FD mesh'!$B$84:$BI$84,$E29:$BL29)+'FD inverse'!$A$15*$C30/Setup!$B$17+INDEX('FD inverse'!$A$15:$BH$15,1,'FD mesh'!$B$15+1)*Setup!$B$22</f>
        <v>15.4160862804793</v>
      </c>
      <c r="R30" s="0" t="n">
        <f aca="false">SUMPRODUCT('FD inverse'!$A$16:$BH$16,'FD mesh'!$B$84:$BI$84,$E29:$BL29)+'FD inverse'!$A$16*$C30/Setup!$B$17+INDEX('FD inverse'!$A$16:$BH$16,1,'FD mesh'!$B$15+1)*Setup!$B$22</f>
        <v>15.4070901756053</v>
      </c>
      <c r="S30" s="0" t="n">
        <f aca="false">SUMPRODUCT('FD inverse'!$A$17:$BH$17,'FD mesh'!$B$84:$BI$84,$E29:$BL29)+'FD inverse'!$A$17*$C30/Setup!$B$17+INDEX('FD inverse'!$A$17:$BH$17,1,'FD mesh'!$B$15+1)*Setup!$B$22</f>
        <v>15.3504037468648</v>
      </c>
      <c r="T30" s="0" t="n">
        <f aca="false">SUMPRODUCT('FD inverse'!$A$18:$BH$18,'FD mesh'!$B$84:$BI$84,$E29:$BL29)+'FD inverse'!$A$18*$C30/Setup!$B$17+INDEX('FD inverse'!$A$18:$BH$18,1,'FD mesh'!$B$15+1)*Setup!$B$22</f>
        <v>15.3002513322567</v>
      </c>
      <c r="U30" s="0" t="n">
        <f aca="false">SUMPRODUCT('FD inverse'!$A$19:$BH$19,'FD mesh'!$B$84:$BI$84,$E29:$BL29)+'FD inverse'!$A$19*$C30/Setup!$B$17+INDEX('FD inverse'!$A$19:$BH$19,1,'FD mesh'!$B$15+1)*Setup!$B$22</f>
        <v>15.256054519485</v>
      </c>
      <c r="V30" s="0" t="n">
        <f aca="false">SUMPRODUCT('FD inverse'!$A$20:$BH$20,'FD mesh'!$B$84:$BI$84,$E29:$BL29)+'FD inverse'!$A$20*$C30/Setup!$B$17+INDEX('FD inverse'!$A$20:$BH$20,1,'FD mesh'!$B$15+1)*Setup!$B$22</f>
        <v>15.2172429365087</v>
      </c>
      <c r="W30" s="0" t="n">
        <f aca="false">SUMPRODUCT('FD inverse'!$A$21:$BH$21,'FD mesh'!$B$84:$BI$84,$E29:$BL29)+'FD inverse'!$A$21*$C30/Setup!$B$17+INDEX('FD inverse'!$A$21:$BH$21,1,'FD mesh'!$B$15+1)*Setup!$B$22</f>
        <v>15.1832601238276</v>
      </c>
      <c r="X30" s="0" t="n">
        <f aca="false">SUMPRODUCT('FD inverse'!$A$22:$BH$22,'FD mesh'!$B$84:$BI$84,$E29:$BL29)+'FD inverse'!$A$22*$C30/Setup!$B$17+INDEX('FD inverse'!$A$22:$BH$22,1,'FD mesh'!$B$15+1)*Setup!$B$22</f>
        <v>15.1535680461557</v>
      </c>
      <c r="Y30" s="0" t="n">
        <f aca="false">SUMPRODUCT('FD inverse'!$A$23:$BH$23,'FD mesh'!$B$84:$BI$84,$E29:$BL29)+'FD inverse'!$A$23*$C30/Setup!$B$17+INDEX('FD inverse'!$A$23:$BH$23,1,'FD mesh'!$B$15+1)*Setup!$B$22</f>
        <v>15.1276502622623</v>
      </c>
      <c r="Z30" s="0" t="n">
        <f aca="false">SUMPRODUCT('FD inverse'!$A$24:$BH$24,'FD mesh'!$B$84:$BI$84,$E29:$BL29)+'FD inverse'!$A$24*$C30/Setup!$B$17+INDEX('FD inverse'!$A$24:$BH$24,1,'FD mesh'!$B$15+1)*Setup!$B$22</f>
        <v>15.105013809548</v>
      </c>
      <c r="AA30" s="0" t="n">
        <f aca="false">SUMPRODUCT('FD inverse'!$A$25:$BH$25,'FD mesh'!$B$84:$BI$84,$E29:$BL29)+'FD inverse'!$A$25*$C30/Setup!$B$17+INDEX('FD inverse'!$A$25:$BH$25,1,'FD mesh'!$B$15+1)*Setup!$B$22</f>
        <v>15.0851898896932</v>
      </c>
      <c r="AB30" s="0" t="n">
        <f aca="false">SUMPRODUCT('FD inverse'!$A$26:$BH$26,'FD mesh'!$B$84:$BI$84,$E29:$BL29)+'FD inverse'!$A$26*$C30/Setup!$B$17+INDEX('FD inverse'!$A$26:$BH$26,1,'FD mesh'!$B$15+1)*Setup!$B$22</f>
        <v>15.0677334639076</v>
      </c>
      <c r="AC30" s="0" t="n">
        <f aca="false">SUMPRODUCT('FD inverse'!$A$27:$BH$27,'FD mesh'!$B$84:$BI$84,$E29:$BL29)+'FD inverse'!$A$27*$C30/Setup!$B$17+INDEX('FD inverse'!$A$27:$BH$27,1,'FD mesh'!$B$15+1)*Setup!$B$22</f>
        <v>15.0522218817005</v>
      </c>
      <c r="AD30" s="0" t="n">
        <f aca="false">SUMPRODUCT('FD inverse'!$A$28:$BH$28,'FD mesh'!$B$84:$BI$84,$E29:$BL29)+'FD inverse'!$A$28*$C30/Setup!$B$17+INDEX('FD inverse'!$A$28:$BH$28,1,'FD mesh'!$B$15+1)*Setup!$B$22</f>
        <v>15.0382526767373</v>
      </c>
      <c r="AE30" s="0" t="n">
        <f aca="false">SUMPRODUCT('FD inverse'!$A$29:$BH$29,'FD mesh'!$B$84:$BI$84,$E29:$BL29)+'FD inverse'!$A$29*$C30/Setup!$B$17+INDEX('FD inverse'!$A$29:$BH$29,1,'FD mesh'!$B$15+1)*Setup!$B$22</f>
        <v>15.0254406684437</v>
      </c>
      <c r="AF30" s="0" t="n">
        <f aca="false">SUMPRODUCT('FD inverse'!$A$30:$BH$30,'FD mesh'!$B$84:$BI$84,$E29:$BL29)+'FD inverse'!$A$30*$C30/Setup!$B$17+INDEX('FD inverse'!$A$30:$BH$30,1,'FD mesh'!$B$15+1)*Setup!$B$22</f>
        <v>15.013414509786</v>
      </c>
      <c r="AG30" s="0" t="n">
        <f aca="false">SUMPRODUCT('FD inverse'!$A$31:$BH$31,'FD mesh'!$B$84:$BI$84,$E29:$BL29)+'FD inverse'!$A$31*$C30/Setup!$B$17+INDEX('FD inverse'!$A$31:$BH$31,1,'FD mesh'!$B$15+1)*Setup!$B$22</f>
        <v>15.0018128212692</v>
      </c>
      <c r="AH30" s="0" t="n">
        <f aca="false">SUMPRODUCT('FD inverse'!$A$32:$BH$32,'FD mesh'!$B$84:$BI$84,$E29:$BL29)+'FD inverse'!$A$32*$C30/Setup!$B$17+INDEX('FD inverse'!$A$32:$BH$32,1,'FD mesh'!$B$15+1)*Setup!$B$22</f>
        <v>15.0013845514671</v>
      </c>
      <c r="AI30" s="0" t="n">
        <f aca="false">SUMPRODUCT('FD inverse'!$A$33:$BH$33,'FD mesh'!$B$84:$BI$84,$E29:$BL29)+'FD inverse'!$A$33*$C30/Setup!$B$17+INDEX('FD inverse'!$A$33:$BH$33,1,'FD mesh'!$B$15+1)*Setup!$B$22</f>
        <v>15.0010513962709</v>
      </c>
      <c r="AJ30" s="0" t="n">
        <f aca="false">SUMPRODUCT('FD inverse'!$A$34:$BH$34,'FD mesh'!$B$84:$BI$84,$E29:$BL29)+'FD inverse'!$A$34*$C30/Setup!$B$17+INDEX('FD inverse'!$A$34:$BH$34,1,'FD mesh'!$B$15+1)*Setup!$B$22</f>
        <v>15.0007939550655</v>
      </c>
      <c r="AK30" s="0" t="n">
        <f aca="false">SUMPRODUCT('FD inverse'!$A$35:$BH$35,'FD mesh'!$B$84:$BI$84,$E29:$BL29)+'FD inverse'!$A$35*$C30/Setup!$B$17+INDEX('FD inverse'!$A$35:$BH$35,1,'FD mesh'!$B$15+1)*Setup!$B$22</f>
        <v>15.0005963277629</v>
      </c>
      <c r="AL30" s="0" t="n">
        <f aca="false">SUMPRODUCT('FD inverse'!$A$36:$BH$36,'FD mesh'!$B$84:$BI$84,$E29:$BL29)+'FD inverse'!$A$36*$C30/Setup!$B$17+INDEX('FD inverse'!$A$36:$BH$36,1,'FD mesh'!$B$15+1)*Setup!$B$22</f>
        <v>15.0004456083815</v>
      </c>
      <c r="AM30" s="0" t="n">
        <f aca="false">SUMPRODUCT('FD inverse'!$A$37:$BH$37,'FD mesh'!$B$84:$BI$84,$E29:$BL29)+'FD inverse'!$A$37*$C30/Setup!$B$17+INDEX('FD inverse'!$A$37:$BH$37,1,'FD mesh'!$B$15+1)*Setup!$B$22</f>
        <v>15.0003314178413</v>
      </c>
      <c r="AN30" s="0" t="n">
        <f aca="false">SUMPRODUCT('FD inverse'!$A$38:$BH$38,'FD mesh'!$B$84:$BI$84,$E29:$BL29)+'FD inverse'!$A$38*$C30/Setup!$B$17+INDEX('FD inverse'!$A$38:$BH$38,1,'FD mesh'!$B$15+1)*Setup!$B$22</f>
        <v>15.0002454829777</v>
      </c>
      <c r="AO30" s="0" t="n">
        <f aca="false">SUMPRODUCT('FD inverse'!$A$39:$BH$39,'FD mesh'!$B$84:$BI$84,$E29:$BL29)+'FD inverse'!$A$39*$C30/Setup!$B$17+INDEX('FD inverse'!$A$39:$BH$39,1,'FD mesh'!$B$15+1)*Setup!$B$22</f>
        <v>15.0001812646103</v>
      </c>
      <c r="AP30" s="0" t="n">
        <f aca="false">SUMPRODUCT('FD inverse'!$A$40:$BH$40,'FD mesh'!$B$84:$BI$84,$E29:$BL29)+'FD inverse'!$A$40*$C30/Setup!$B$17+INDEX('FD inverse'!$A$40:$BH$40,1,'FD mesh'!$B$15+1)*Setup!$B$22</f>
        <v>15.0001336342848</v>
      </c>
      <c r="AQ30" s="0" t="n">
        <f aca="false">SUMPRODUCT('FD inverse'!$A$41:$BH$41,'FD mesh'!$B$84:$BI$84,$E29:$BL29)+'FD inverse'!$A$41*$C30/Setup!$B$17+INDEX('FD inverse'!$A$41:$BH$41,1,'FD mesh'!$B$15+1)*Setup!$B$22</f>
        <v>15.0000985969333</v>
      </c>
      <c r="AR30" s="0" t="n">
        <f aca="false">SUMPRODUCT('FD inverse'!$A$42:$BH$42,'FD mesh'!$B$84:$BI$84,$E29:$BL29)+'FD inverse'!$A$42*$C30/Setup!$B$17+INDEX('FD inverse'!$A$42:$BH$42,1,'FD mesh'!$B$15+1)*Setup!$B$22</f>
        <v>15.0000730550262</v>
      </c>
      <c r="AS30" s="0" t="n">
        <f aca="false">SUMPRODUCT('FD inverse'!$A$43:$BH$43,'FD mesh'!$B$84:$BI$84,$E29:$BL29)+'FD inverse'!$A$43*$C30/Setup!$B$17+INDEX('FD inverse'!$A$43:$BH$43,1,'FD mesh'!$B$15+1)*Setup!$B$22</f>
        <v>0</v>
      </c>
      <c r="AT30" s="0" t="n">
        <f aca="false">SUMPRODUCT('FD inverse'!$A$44:$BH$44,'FD mesh'!$B$84:$BI$84,$E29:$BL29)+'FD inverse'!$A$44*$C30/Setup!$B$17+INDEX('FD inverse'!$A$44:$BH$44,1,'FD mesh'!$B$15+1)*Setup!$B$22</f>
        <v>0</v>
      </c>
      <c r="AU30" s="0" t="n">
        <f aca="false">SUMPRODUCT('FD inverse'!$A$45:$BH$45,'FD mesh'!$B$84:$BI$84,$E29:$BL29)+'FD inverse'!$A$45*$C30/Setup!$B$17+INDEX('FD inverse'!$A$45:$BH$45,1,'FD mesh'!$B$15+1)*Setup!$B$22</f>
        <v>0</v>
      </c>
      <c r="AV30" s="0" t="n">
        <f aca="false">SUMPRODUCT('FD inverse'!$A$46:$BH$46,'FD mesh'!$B$84:$BI$84,$E29:$BL29)+'FD inverse'!$A$46*$C30/Setup!$B$17+INDEX('FD inverse'!$A$46:$BH$46,1,'FD mesh'!$B$15+1)*Setup!$B$22</f>
        <v>0</v>
      </c>
      <c r="AW30" s="0" t="n">
        <f aca="false">SUMPRODUCT('FD inverse'!$A$47:$BH$47,'FD mesh'!$B$84:$BI$84,$E29:$BL29)+'FD inverse'!$A$47*$C30/Setup!$B$17+INDEX('FD inverse'!$A$47:$BH$47,1,'FD mesh'!$B$15+1)*Setup!$B$22</f>
        <v>0</v>
      </c>
      <c r="AX30" s="0" t="n">
        <f aca="false">SUMPRODUCT('FD inverse'!$A$48:$BH$48,'FD mesh'!$B$84:$BI$84,$E29:$BL29)+'FD inverse'!$A$48*$C30/Setup!$B$17+INDEX('FD inverse'!$A$48:$BH$48,1,'FD mesh'!$B$15+1)*Setup!$B$22</f>
        <v>0</v>
      </c>
      <c r="AY30" s="0" t="n">
        <f aca="false">SUMPRODUCT('FD inverse'!$A$49:$BH$49,'FD mesh'!$B$84:$BI$84,$E29:$BL29)+'FD inverse'!$A$49*$C30/Setup!$B$17+INDEX('FD inverse'!$A$49:$BH$49,1,'FD mesh'!$B$15+1)*Setup!$B$22</f>
        <v>0</v>
      </c>
      <c r="AZ30" s="0" t="n">
        <f aca="false">SUMPRODUCT('FD inverse'!$A$50:$BH$50,'FD mesh'!$B$84:$BI$84,$E29:$BL29)+'FD inverse'!$A$50*$C30/Setup!$B$17+INDEX('FD inverse'!$A$50:$BH$50,1,'FD mesh'!$B$15+1)*Setup!$B$22</f>
        <v>0</v>
      </c>
      <c r="BA30" s="0" t="n">
        <f aca="false">SUMPRODUCT('FD inverse'!$A$51:$BH$51,'FD mesh'!$B$84:$BI$84,$E29:$BL29)+'FD inverse'!$A$51*$C30/Setup!$B$17+INDEX('FD inverse'!$A$51:$BH$51,1,'FD mesh'!$B$15+1)*Setup!$B$22</f>
        <v>0</v>
      </c>
      <c r="BB30" s="0" t="n">
        <f aca="false">SUMPRODUCT('FD inverse'!$A$52:$BH$52,'FD mesh'!$B$84:$BI$84,$E29:$BL29)+'FD inverse'!$A$52*$C30/Setup!$B$17+INDEX('FD inverse'!$A$52:$BH$52,1,'FD mesh'!$B$15+1)*Setup!$B$22</f>
        <v>0</v>
      </c>
      <c r="BC30" s="0" t="n">
        <f aca="false">SUMPRODUCT('FD inverse'!$A$53:$BH$53,'FD mesh'!$B$84:$BI$84,$E29:$BL29)+'FD inverse'!$A$53*$C30/Setup!$B$17+INDEX('FD inverse'!$A$53:$BH$53,1,'FD mesh'!$B$15+1)*Setup!$B$22</f>
        <v>0</v>
      </c>
      <c r="BD30" s="0" t="n">
        <f aca="false">SUMPRODUCT('FD inverse'!$A$54:$BH$54,'FD mesh'!$B$84:$BI$84,$E29:$BL29)+'FD inverse'!$A$54*$C30/Setup!$B$17+INDEX('FD inverse'!$A$54:$BH$54,1,'FD mesh'!$B$15+1)*Setup!$B$22</f>
        <v>0</v>
      </c>
      <c r="BE30" s="0" t="n">
        <f aca="false">SUMPRODUCT('FD inverse'!$A$55:$BH$55,'FD mesh'!$B$84:$BI$84,$E29:$BL29)+'FD inverse'!$A$55*$C30/Setup!$B$17+INDEX('FD inverse'!$A$55:$BH$55,1,'FD mesh'!$B$15+1)*Setup!$B$22</f>
        <v>0</v>
      </c>
      <c r="BF30" s="0" t="n">
        <f aca="false">SUMPRODUCT('FD inverse'!$A$56:$BH$56,'FD mesh'!$B$84:$BI$84,$E29:$BL29)+'FD inverse'!$A$56*$C30/Setup!$B$17+INDEX('FD inverse'!$A$56:$BH$56,1,'FD mesh'!$B$15+1)*Setup!$B$22</f>
        <v>0</v>
      </c>
      <c r="BG30" s="0" t="n">
        <f aca="false">SUMPRODUCT('FD inverse'!$A$57:$BH$57,'FD mesh'!$B$84:$BI$84,$E29:$BL29)+'FD inverse'!$A$57*$C30/Setup!$B$17+INDEX('FD inverse'!$A$57:$BH$57,1,'FD mesh'!$B$15+1)*Setup!$B$22</f>
        <v>0</v>
      </c>
      <c r="BH30" s="0" t="n">
        <f aca="false">SUMPRODUCT('FD inverse'!$A$58:$BH$58,'FD mesh'!$B$84:$BI$84,$E29:$BL29)+'FD inverse'!$A$58*$C30/Setup!$B$17+INDEX('FD inverse'!$A$58:$BH$58,1,'FD mesh'!$B$15+1)*Setup!$B$22</f>
        <v>0</v>
      </c>
      <c r="BI30" s="0" t="n">
        <f aca="false">SUMPRODUCT('FD inverse'!$A$59:$BH$59,'FD mesh'!$B$84:$BI$84,$E29:$BL29)+'FD inverse'!$A$59*$C30/Setup!$B$17+INDEX('FD inverse'!$A$59:$BH$59,1,'FD mesh'!$B$15+1)*Setup!$B$22</f>
        <v>0</v>
      </c>
      <c r="BJ30" s="0" t="n">
        <f aca="false">SUMPRODUCT('FD inverse'!$A$60:$BH$60,'FD mesh'!$B$84:$BI$84,$E29:$BL29)+'FD inverse'!$A$60*$C30/Setup!$B$17+INDEX('FD inverse'!$A$60:$BH$60,1,'FD mesh'!$B$15+1)*Setup!$B$22</f>
        <v>0</v>
      </c>
      <c r="BK30" s="0" t="n">
        <f aca="false">SUMPRODUCT('FD inverse'!$A$61:$BH$61,'FD mesh'!$B$84:$BI$84,$E29:$BL29)+'FD inverse'!$A$61*$C30/Setup!$B$17+INDEX('FD inverse'!$A$61:$BH$61,1,'FD mesh'!$B$15+1)*Setup!$B$22</f>
        <v>0</v>
      </c>
      <c r="BL30" s="0" t="n">
        <f aca="false">SUMPRODUCT('FD inverse'!$A$62:$BH$62,'FD mesh'!$B$84:$BI$84,$E29:$BL29)+'FD inverse'!$A$62*$C30/Setup!$B$17+INDEX('FD inverse'!$A$62:$BH$62,1,'FD mesh'!$B$15+1)*Setup!$B$22</f>
        <v>0</v>
      </c>
    </row>
    <row r="31" customFormat="false" ht="15" hidden="false" customHeight="false" outlineLevel="0" collapsed="false">
      <c r="A31" s="0" t="n">
        <v>26</v>
      </c>
      <c r="B31" s="0" t="n">
        <f aca="false">A31*Setup!$B$11/3600</f>
        <v>2.16666666666667</v>
      </c>
      <c r="C31" s="0" t="n">
        <f aca="false">Setup!$B$7+Setup!$B$8*COS(2*PI()*(B31-Setup!$B$9)/24)</f>
        <v>20.4519566672871</v>
      </c>
      <c r="D31" s="0" t="n">
        <f aca="false">(C31-E31)/Setup!$B$17</f>
        <v>14.762586192027</v>
      </c>
      <c r="E31" s="0" t="n">
        <f aca="false">SUMPRODUCT('FD inverse'!$A$3:$BH$3,'FD mesh'!$B$84:$BI$84,$E30:$BL30)+'FD inverse'!$A$3*$C31/Setup!$B$17+INDEX('FD inverse'!$A$3:$BH$3,1,'FD mesh'!$B$15+1)*Setup!$B$22</f>
        <v>18.5328204623236</v>
      </c>
      <c r="F31" s="0" t="n">
        <f aca="false">SUMPRODUCT('FD inverse'!$A$4:$BH$4,'FD mesh'!$B$84:$BI$84,$E30:$BL30)+'FD inverse'!$A$4*$C31/Setup!$B$17+INDEX('FD inverse'!$A$4:$BH$4,1,'FD mesh'!$B$15+1)*Setup!$B$22</f>
        <v>18.0900529770317</v>
      </c>
      <c r="G31" s="0" t="n">
        <f aca="false">SUMPRODUCT('FD inverse'!$A$5:$BH$5,'FD mesh'!$B$84:$BI$84,$E30:$BL30)+'FD inverse'!$A$5*$C31/Setup!$B$17+INDEX('FD inverse'!$A$5:$BH$5,1,'FD mesh'!$B$15+1)*Setup!$B$22</f>
        <v>17.6430642358474</v>
      </c>
      <c r="H31" s="0" t="n">
        <f aca="false">SUMPRODUCT('FD inverse'!$A$6:$BH$6,'FD mesh'!$B$84:$BI$84,$E30:$BL30)+'FD inverse'!$A$6*$C31/Setup!$B$17+INDEX('FD inverse'!$A$6:$BH$6,1,'FD mesh'!$B$15+1)*Setup!$B$22</f>
        <v>16.1385683178039</v>
      </c>
      <c r="I31" s="0" t="n">
        <f aca="false">SUMPRODUCT('FD inverse'!$A$7:$BH$7,'FD mesh'!$B$84:$BI$84,$E30:$BL30)+'FD inverse'!$A$7*$C31/Setup!$B$17+INDEX('FD inverse'!$A$7:$BH$7,1,'FD mesh'!$B$15+1)*Setup!$B$22</f>
        <v>16.0105014217371</v>
      </c>
      <c r="J31" s="0" t="n">
        <f aca="false">SUMPRODUCT('FD inverse'!$A$8:$BH$8,'FD mesh'!$B$84:$BI$84,$E30:$BL30)+'FD inverse'!$A$8*$C31/Setup!$B$17+INDEX('FD inverse'!$A$8:$BH$8,1,'FD mesh'!$B$15+1)*Setup!$B$22</f>
        <v>15.8935948639942</v>
      </c>
      <c r="K31" s="0" t="n">
        <f aca="false">SUMPRODUCT('FD inverse'!$A$9:$BH$9,'FD mesh'!$B$84:$BI$84,$E30:$BL30)+'FD inverse'!$A$9*$C31/Setup!$B$17+INDEX('FD inverse'!$A$9:$BH$9,1,'FD mesh'!$B$15+1)*Setup!$B$22</f>
        <v>15.7886995534786</v>
      </c>
      <c r="L31" s="0" t="n">
        <f aca="false">SUMPRODUCT('FD inverse'!$A$10:$BH$10,'FD mesh'!$B$84:$BI$84,$E30:$BL30)+'FD inverse'!$A$10*$C31/Setup!$B$17+INDEX('FD inverse'!$A$10:$BH$10,1,'FD mesh'!$B$15+1)*Setup!$B$22</f>
        <v>15.69650332267</v>
      </c>
      <c r="M31" s="0" t="n">
        <f aca="false">SUMPRODUCT('FD inverse'!$A$11:$BH$11,'FD mesh'!$B$84:$BI$84,$E30:$BL30)+'FD inverse'!$A$11*$C31/Setup!$B$17+INDEX('FD inverse'!$A$11:$BH$11,1,'FD mesh'!$B$15+1)*Setup!$B$22</f>
        <v>15.6175384292804</v>
      </c>
      <c r="N31" s="0" t="n">
        <f aca="false">SUMPRODUCT('FD inverse'!$A$12:$BH$12,'FD mesh'!$B$84:$BI$84,$E30:$BL30)+'FD inverse'!$A$12*$C31/Setup!$B$17+INDEX('FD inverse'!$A$12:$BH$12,1,'FD mesh'!$B$15+1)*Setup!$B$22</f>
        <v>15.5521966913547</v>
      </c>
      <c r="O31" s="0" t="n">
        <f aca="false">SUMPRODUCT('FD inverse'!$A$13:$BH$13,'FD mesh'!$B$84:$BI$84,$E30:$BL30)+'FD inverse'!$A$13*$C31/Setup!$B$17+INDEX('FD inverse'!$A$13:$BH$13,1,'FD mesh'!$B$15+1)*Setup!$B$22</f>
        <v>15.5007495427146</v>
      </c>
      <c r="P31" s="0" t="n">
        <f aca="false">SUMPRODUCT('FD inverse'!$A$14:$BH$14,'FD mesh'!$B$84:$BI$84,$E30:$BL30)+'FD inverse'!$A$14*$C31/Setup!$B$17+INDEX('FD inverse'!$A$14:$BH$14,1,'FD mesh'!$B$15+1)*Setup!$B$22</f>
        <v>15.4633700429776</v>
      </c>
      <c r="Q31" s="0" t="n">
        <f aca="false">SUMPRODUCT('FD inverse'!$A$15:$BH$15,'FD mesh'!$B$84:$BI$84,$E30:$BL30)+'FD inverse'!$A$15*$C31/Setup!$B$17+INDEX('FD inverse'!$A$15:$BH$15,1,'FD mesh'!$B$15+1)*Setup!$B$22</f>
        <v>15.4401539125818</v>
      </c>
      <c r="R31" s="0" t="n">
        <f aca="false">SUMPRODUCT('FD inverse'!$A$16:$BH$16,'FD mesh'!$B$84:$BI$84,$E30:$BL30)+'FD inverse'!$A$16*$C31/Setup!$B$17+INDEX('FD inverse'!$A$16:$BH$16,1,'FD mesh'!$B$15+1)*Setup!$B$22</f>
        <v>15.4311369751667</v>
      </c>
      <c r="S31" s="0" t="n">
        <f aca="false">SUMPRODUCT('FD inverse'!$A$17:$BH$17,'FD mesh'!$B$84:$BI$84,$E30:$BL30)+'FD inverse'!$A$17*$C31/Setup!$B$17+INDEX('FD inverse'!$A$17:$BH$17,1,'FD mesh'!$B$15+1)*Setup!$B$22</f>
        <v>15.3725741635251</v>
      </c>
      <c r="T31" s="0" t="n">
        <f aca="false">SUMPRODUCT('FD inverse'!$A$18:$BH$18,'FD mesh'!$B$84:$BI$84,$E30:$BL30)+'FD inverse'!$A$18*$C31/Setup!$B$17+INDEX('FD inverse'!$A$18:$BH$18,1,'FD mesh'!$B$15+1)*Setup!$B$22</f>
        <v>15.3205357887863</v>
      </c>
      <c r="U31" s="0" t="n">
        <f aca="false">SUMPRODUCT('FD inverse'!$A$19:$BH$19,'FD mesh'!$B$84:$BI$84,$E30:$BL30)+'FD inverse'!$A$19*$C31/Setup!$B$17+INDEX('FD inverse'!$A$19:$BH$19,1,'FD mesh'!$B$15+1)*Setup!$B$22</f>
        <v>15.2744668398263</v>
      </c>
      <c r="V31" s="0" t="n">
        <f aca="false">SUMPRODUCT('FD inverse'!$A$20:$BH$20,'FD mesh'!$B$84:$BI$84,$E30:$BL30)+'FD inverse'!$A$20*$C31/Setup!$B$17+INDEX('FD inverse'!$A$20:$BH$20,1,'FD mesh'!$B$15+1)*Setup!$B$22</f>
        <v>15.2338163737095</v>
      </c>
      <c r="W31" s="0" t="n">
        <f aca="false">SUMPRODUCT('FD inverse'!$A$21:$BH$21,'FD mesh'!$B$84:$BI$84,$E30:$BL30)+'FD inverse'!$A$21*$C31/Setup!$B$17+INDEX('FD inverse'!$A$21:$BH$21,1,'FD mesh'!$B$15+1)*Setup!$B$22</f>
        <v>15.1980432333975</v>
      </c>
      <c r="X31" s="0" t="n">
        <f aca="false">SUMPRODUCT('FD inverse'!$A$22:$BH$22,'FD mesh'!$B$84:$BI$84,$E30:$BL30)+'FD inverse'!$A$22*$C31/Setup!$B$17+INDEX('FD inverse'!$A$22:$BH$22,1,'FD mesh'!$B$15+1)*Setup!$B$22</f>
        <v>15.1666205510447</v>
      </c>
      <c r="Y31" s="0" t="n">
        <f aca="false">SUMPRODUCT('FD inverse'!$A$23:$BH$23,'FD mesh'!$B$84:$BI$84,$E30:$BL30)+'FD inverse'!$A$23*$C31/Setup!$B$17+INDEX('FD inverse'!$A$23:$BH$23,1,'FD mesh'!$B$15+1)*Setup!$B$22</f>
        <v>15.1390390344164</v>
      </c>
      <c r="Z31" s="0" t="n">
        <f aca="false">SUMPRODUCT('FD inverse'!$A$24:$BH$24,'FD mesh'!$B$84:$BI$84,$E30:$BL30)+'FD inverse'!$A$24*$C31/Setup!$B$17+INDEX('FD inverse'!$A$24:$BH$24,1,'FD mesh'!$B$15+1)*Setup!$B$22</f>
        <v>15.1148090707363</v>
      </c>
      <c r="AA31" s="0" t="n">
        <f aca="false">SUMPRODUCT('FD inverse'!$A$25:$BH$25,'FD mesh'!$B$84:$BI$84,$E30:$BL30)+'FD inverse'!$A$25*$C31/Setup!$B$17+INDEX('FD inverse'!$A$25:$BH$25,1,'FD mesh'!$B$15+1)*Setup!$B$22</f>
        <v>15.0934617124916</v>
      </c>
      <c r="AB31" s="0" t="n">
        <f aca="false">SUMPRODUCT('FD inverse'!$A$26:$BH$26,'FD mesh'!$B$84:$BI$84,$E30:$BL30)+'FD inverse'!$A$26*$C31/Setup!$B$17+INDEX('FD inverse'!$A$26:$BH$26,1,'FD mesh'!$B$15+1)*Setup!$B$22</f>
        <v>15.0745486335276</v>
      </c>
      <c r="AC31" s="0" t="n">
        <f aca="false">SUMPRODUCT('FD inverse'!$A$27:$BH$27,'FD mesh'!$B$84:$BI$84,$E30:$BL30)+'FD inverse'!$A$27*$C31/Setup!$B$17+INDEX('FD inverse'!$A$27:$BH$27,1,'FD mesh'!$B$15+1)*Setup!$B$22</f>
        <v>15.0576411616233</v>
      </c>
      <c r="AD31" s="0" t="n">
        <f aca="false">SUMPRODUCT('FD inverse'!$A$28:$BH$28,'FD mesh'!$B$84:$BI$84,$E30:$BL30)+'FD inverse'!$A$28*$C31/Setup!$B$17+INDEX('FD inverse'!$A$28:$BH$28,1,'FD mesh'!$B$15+1)*Setup!$B$22</f>
        <v>15.0423285063819</v>
      </c>
      <c r="AE31" s="0" t="n">
        <f aca="false">SUMPRODUCT('FD inverse'!$A$29:$BH$29,'FD mesh'!$B$84:$BI$84,$E30:$BL30)+'FD inverse'!$A$29*$C31/Setup!$B$17+INDEX('FD inverse'!$A$29:$BH$29,1,'FD mesh'!$B$15+1)*Setup!$B$22</f>
        <v>15.0282153095787</v>
      </c>
      <c r="AF31" s="0" t="n">
        <f aca="false">SUMPRODUCT('FD inverse'!$A$30:$BH$30,'FD mesh'!$B$84:$BI$84,$E30:$BL30)+'FD inverse'!$A$30*$C31/Setup!$B$17+INDEX('FD inverse'!$A$30:$BH$30,1,'FD mesh'!$B$15+1)*Setup!$B$22</f>
        <v>15.0149186500239</v>
      </c>
      <c r="AG31" s="0" t="n">
        <f aca="false">SUMPRODUCT('FD inverse'!$A$31:$BH$31,'FD mesh'!$B$84:$BI$84,$E30:$BL30)+'FD inverse'!$A$31*$C31/Setup!$B$17+INDEX('FD inverse'!$A$31:$BH$31,1,'FD mesh'!$B$15+1)*Setup!$B$22</f>
        <v>15.0020646374534</v>
      </c>
      <c r="AH31" s="0" t="n">
        <f aca="false">SUMPRODUCT('FD inverse'!$A$32:$BH$32,'FD mesh'!$B$84:$BI$84,$E30:$BL30)+'FD inverse'!$A$32*$C31/Setup!$B$17+INDEX('FD inverse'!$A$32:$BH$32,1,'FD mesh'!$B$15+1)*Setup!$B$22</f>
        <v>15.0015881560706</v>
      </c>
      <c r="AI31" s="0" t="n">
        <f aca="false">SUMPRODUCT('FD inverse'!$A$33:$BH$33,'FD mesh'!$B$84:$BI$84,$E30:$BL30)+'FD inverse'!$A$33*$C31/Setup!$B$17+INDEX('FD inverse'!$A$33:$BH$33,1,'FD mesh'!$B$15+1)*Setup!$B$22</f>
        <v>15.0012147440278</v>
      </c>
      <c r="AJ31" s="0" t="n">
        <f aca="false">SUMPRODUCT('FD inverse'!$A$34:$BH$34,'FD mesh'!$B$84:$BI$84,$E30:$BL30)+'FD inverse'!$A$34*$C31/Setup!$B$17+INDEX('FD inverse'!$A$34:$BH$34,1,'FD mesh'!$B$15+1)*Setup!$B$22</f>
        <v>15.0009240223819</v>
      </c>
      <c r="AK31" s="0" t="n">
        <f aca="false">SUMPRODUCT('FD inverse'!$A$35:$BH$35,'FD mesh'!$B$84:$BI$84,$E30:$BL30)+'FD inverse'!$A$35*$C31/Setup!$B$17+INDEX('FD inverse'!$A$35:$BH$35,1,'FD mesh'!$B$15+1)*Setup!$B$22</f>
        <v>15.0006991438074</v>
      </c>
      <c r="AL31" s="0" t="n">
        <f aca="false">SUMPRODUCT('FD inverse'!$A$36:$BH$36,'FD mesh'!$B$84:$BI$84,$E30:$BL30)+'FD inverse'!$A$36*$C31/Setup!$B$17+INDEX('FD inverse'!$A$36:$BH$36,1,'FD mesh'!$B$15+1)*Setup!$B$22</f>
        <v>15.0005263130828</v>
      </c>
      <c r="AM31" s="0" t="n">
        <f aca="false">SUMPRODUCT('FD inverse'!$A$37:$BH$37,'FD mesh'!$B$84:$BI$84,$E30:$BL30)+'FD inverse'!$A$37*$C31/Setup!$B$17+INDEX('FD inverse'!$A$37:$BH$37,1,'FD mesh'!$B$15+1)*Setup!$B$22</f>
        <v>15.000394336937</v>
      </c>
      <c r="AN31" s="0" t="n">
        <f aca="false">SUMPRODUCT('FD inverse'!$A$38:$BH$38,'FD mesh'!$B$84:$BI$84,$E30:$BL30)+'FD inverse'!$A$38*$C31/Setup!$B$17+INDEX('FD inverse'!$A$38:$BH$38,1,'FD mesh'!$B$15+1)*Setup!$B$22</f>
        <v>15.0002942118867</v>
      </c>
      <c r="AO31" s="0" t="n">
        <f aca="false">SUMPRODUCT('FD inverse'!$A$39:$BH$39,'FD mesh'!$B$84:$BI$84,$E30:$BL30)+'FD inverse'!$A$39*$C31/Setup!$B$17+INDEX('FD inverse'!$A$39:$BH$39,1,'FD mesh'!$B$15+1)*Setup!$B$22</f>
        <v>15.0002187545324</v>
      </c>
      <c r="AP31" s="0" t="n">
        <f aca="false">SUMPRODUCT('FD inverse'!$A$40:$BH$40,'FD mesh'!$B$84:$BI$84,$E30:$BL30)+'FD inverse'!$A$40*$C31/Setup!$B$17+INDEX('FD inverse'!$A$40:$BH$40,1,'FD mesh'!$B$15+1)*Setup!$B$22</f>
        <v>15.0001622754403</v>
      </c>
      <c r="AQ31" s="0" t="n">
        <f aca="false">SUMPRODUCT('FD inverse'!$A$41:$BH$41,'FD mesh'!$B$84:$BI$84,$E30:$BL30)+'FD inverse'!$A$41*$C31/Setup!$B$17+INDEX('FD inverse'!$A$41:$BH$41,1,'FD mesh'!$B$15+1)*Setup!$B$22</f>
        <v>15.0001202951608</v>
      </c>
      <c r="AR31" s="0" t="n">
        <f aca="false">SUMPRODUCT('FD inverse'!$A$42:$BH$42,'FD mesh'!$B$84:$BI$84,$E30:$BL30)+'FD inverse'!$A$42*$C31/Setup!$B$17+INDEX('FD inverse'!$A$42:$BH$42,1,'FD mesh'!$B$15+1)*Setup!$B$22</f>
        <v>15.0000892990239</v>
      </c>
      <c r="AS31" s="0" t="n">
        <f aca="false">SUMPRODUCT('FD inverse'!$A$43:$BH$43,'FD mesh'!$B$84:$BI$84,$E30:$BL30)+'FD inverse'!$A$43*$C31/Setup!$B$17+INDEX('FD inverse'!$A$43:$BH$43,1,'FD mesh'!$B$15+1)*Setup!$B$22</f>
        <v>0</v>
      </c>
      <c r="AT31" s="0" t="n">
        <f aca="false">SUMPRODUCT('FD inverse'!$A$44:$BH$44,'FD mesh'!$B$84:$BI$84,$E30:$BL30)+'FD inverse'!$A$44*$C31/Setup!$B$17+INDEX('FD inverse'!$A$44:$BH$44,1,'FD mesh'!$B$15+1)*Setup!$B$22</f>
        <v>0</v>
      </c>
      <c r="AU31" s="0" t="n">
        <f aca="false">SUMPRODUCT('FD inverse'!$A$45:$BH$45,'FD mesh'!$B$84:$BI$84,$E30:$BL30)+'FD inverse'!$A$45*$C31/Setup!$B$17+INDEX('FD inverse'!$A$45:$BH$45,1,'FD mesh'!$B$15+1)*Setup!$B$22</f>
        <v>0</v>
      </c>
      <c r="AV31" s="0" t="n">
        <f aca="false">SUMPRODUCT('FD inverse'!$A$46:$BH$46,'FD mesh'!$B$84:$BI$84,$E30:$BL30)+'FD inverse'!$A$46*$C31/Setup!$B$17+INDEX('FD inverse'!$A$46:$BH$46,1,'FD mesh'!$B$15+1)*Setup!$B$22</f>
        <v>0</v>
      </c>
      <c r="AW31" s="0" t="n">
        <f aca="false">SUMPRODUCT('FD inverse'!$A$47:$BH$47,'FD mesh'!$B$84:$BI$84,$E30:$BL30)+'FD inverse'!$A$47*$C31/Setup!$B$17+INDEX('FD inverse'!$A$47:$BH$47,1,'FD mesh'!$B$15+1)*Setup!$B$22</f>
        <v>0</v>
      </c>
      <c r="AX31" s="0" t="n">
        <f aca="false">SUMPRODUCT('FD inverse'!$A$48:$BH$48,'FD mesh'!$B$84:$BI$84,$E30:$BL30)+'FD inverse'!$A$48*$C31/Setup!$B$17+INDEX('FD inverse'!$A$48:$BH$48,1,'FD mesh'!$B$15+1)*Setup!$B$22</f>
        <v>0</v>
      </c>
      <c r="AY31" s="0" t="n">
        <f aca="false">SUMPRODUCT('FD inverse'!$A$49:$BH$49,'FD mesh'!$B$84:$BI$84,$E30:$BL30)+'FD inverse'!$A$49*$C31/Setup!$B$17+INDEX('FD inverse'!$A$49:$BH$49,1,'FD mesh'!$B$15+1)*Setup!$B$22</f>
        <v>0</v>
      </c>
      <c r="AZ31" s="0" t="n">
        <f aca="false">SUMPRODUCT('FD inverse'!$A$50:$BH$50,'FD mesh'!$B$84:$BI$84,$E30:$BL30)+'FD inverse'!$A$50*$C31/Setup!$B$17+INDEX('FD inverse'!$A$50:$BH$50,1,'FD mesh'!$B$15+1)*Setup!$B$22</f>
        <v>0</v>
      </c>
      <c r="BA31" s="0" t="n">
        <f aca="false">SUMPRODUCT('FD inverse'!$A$51:$BH$51,'FD mesh'!$B$84:$BI$84,$E30:$BL30)+'FD inverse'!$A$51*$C31/Setup!$B$17+INDEX('FD inverse'!$A$51:$BH$51,1,'FD mesh'!$B$15+1)*Setup!$B$22</f>
        <v>0</v>
      </c>
      <c r="BB31" s="0" t="n">
        <f aca="false">SUMPRODUCT('FD inverse'!$A$52:$BH$52,'FD mesh'!$B$84:$BI$84,$E30:$BL30)+'FD inverse'!$A$52*$C31/Setup!$B$17+INDEX('FD inverse'!$A$52:$BH$52,1,'FD mesh'!$B$15+1)*Setup!$B$22</f>
        <v>0</v>
      </c>
      <c r="BC31" s="0" t="n">
        <f aca="false">SUMPRODUCT('FD inverse'!$A$53:$BH$53,'FD mesh'!$B$84:$BI$84,$E30:$BL30)+'FD inverse'!$A$53*$C31/Setup!$B$17+INDEX('FD inverse'!$A$53:$BH$53,1,'FD mesh'!$B$15+1)*Setup!$B$22</f>
        <v>0</v>
      </c>
      <c r="BD31" s="0" t="n">
        <f aca="false">SUMPRODUCT('FD inverse'!$A$54:$BH$54,'FD mesh'!$B$84:$BI$84,$E30:$BL30)+'FD inverse'!$A$54*$C31/Setup!$B$17+INDEX('FD inverse'!$A$54:$BH$54,1,'FD mesh'!$B$15+1)*Setup!$B$22</f>
        <v>0</v>
      </c>
      <c r="BE31" s="0" t="n">
        <f aca="false">SUMPRODUCT('FD inverse'!$A$55:$BH$55,'FD mesh'!$B$84:$BI$84,$E30:$BL30)+'FD inverse'!$A$55*$C31/Setup!$B$17+INDEX('FD inverse'!$A$55:$BH$55,1,'FD mesh'!$B$15+1)*Setup!$B$22</f>
        <v>0</v>
      </c>
      <c r="BF31" s="0" t="n">
        <f aca="false">SUMPRODUCT('FD inverse'!$A$56:$BH$56,'FD mesh'!$B$84:$BI$84,$E30:$BL30)+'FD inverse'!$A$56*$C31/Setup!$B$17+INDEX('FD inverse'!$A$56:$BH$56,1,'FD mesh'!$B$15+1)*Setup!$B$22</f>
        <v>0</v>
      </c>
      <c r="BG31" s="0" t="n">
        <f aca="false">SUMPRODUCT('FD inverse'!$A$57:$BH$57,'FD mesh'!$B$84:$BI$84,$E30:$BL30)+'FD inverse'!$A$57*$C31/Setup!$B$17+INDEX('FD inverse'!$A$57:$BH$57,1,'FD mesh'!$B$15+1)*Setup!$B$22</f>
        <v>0</v>
      </c>
      <c r="BH31" s="0" t="n">
        <f aca="false">SUMPRODUCT('FD inverse'!$A$58:$BH$58,'FD mesh'!$B$84:$BI$84,$E30:$BL30)+'FD inverse'!$A$58*$C31/Setup!$B$17+INDEX('FD inverse'!$A$58:$BH$58,1,'FD mesh'!$B$15+1)*Setup!$B$22</f>
        <v>0</v>
      </c>
      <c r="BI31" s="0" t="n">
        <f aca="false">SUMPRODUCT('FD inverse'!$A$59:$BH$59,'FD mesh'!$B$84:$BI$84,$E30:$BL30)+'FD inverse'!$A$59*$C31/Setup!$B$17+INDEX('FD inverse'!$A$59:$BH$59,1,'FD mesh'!$B$15+1)*Setup!$B$22</f>
        <v>0</v>
      </c>
      <c r="BJ31" s="0" t="n">
        <f aca="false">SUMPRODUCT('FD inverse'!$A$60:$BH$60,'FD mesh'!$B$84:$BI$84,$E30:$BL30)+'FD inverse'!$A$60*$C31/Setup!$B$17+INDEX('FD inverse'!$A$60:$BH$60,1,'FD mesh'!$B$15+1)*Setup!$B$22</f>
        <v>0</v>
      </c>
      <c r="BK31" s="0" t="n">
        <f aca="false">SUMPRODUCT('FD inverse'!$A$61:$BH$61,'FD mesh'!$B$84:$BI$84,$E30:$BL30)+'FD inverse'!$A$61*$C31/Setup!$B$17+INDEX('FD inverse'!$A$61:$BH$61,1,'FD mesh'!$B$15+1)*Setup!$B$22</f>
        <v>0</v>
      </c>
      <c r="BL31" s="0" t="n">
        <f aca="false">SUMPRODUCT('FD inverse'!$A$62:$BH$62,'FD mesh'!$B$84:$BI$84,$E30:$BL30)+'FD inverse'!$A$62*$C31/Setup!$B$17+INDEX('FD inverse'!$A$62:$BH$62,1,'FD mesh'!$B$15+1)*Setup!$B$22</f>
        <v>0</v>
      </c>
    </row>
    <row r="32" customFormat="false" ht="15" hidden="false" customHeight="false" outlineLevel="0" collapsed="false">
      <c r="A32" s="0" t="n">
        <v>27</v>
      </c>
      <c r="B32" s="0" t="n">
        <f aca="false">A32*Setup!$B$11/3600</f>
        <v>2.25</v>
      </c>
      <c r="C32" s="0" t="n">
        <f aca="false">Setup!$B$7+Setup!$B$8*COS(2*PI()*(B32-Setup!$B$9)/24)</f>
        <v>20.4125090338693</v>
      </c>
      <c r="D32" s="0" t="n">
        <f aca="false">(C32-E32)/Setup!$B$17</f>
        <v>14.5745971363712</v>
      </c>
      <c r="E32" s="0" t="n">
        <f aca="false">SUMPRODUCT('FD inverse'!$A$3:$BH$3,'FD mesh'!$B$84:$BI$84,$E31:$BL31)+'FD inverse'!$A$3*$C32/Setup!$B$17+INDEX('FD inverse'!$A$3:$BH$3,1,'FD mesh'!$B$15+1)*Setup!$B$22</f>
        <v>18.517811406141</v>
      </c>
      <c r="F32" s="0" t="n">
        <f aca="false">SUMPRODUCT('FD inverse'!$A$4:$BH$4,'FD mesh'!$B$84:$BI$84,$E31:$BL31)+'FD inverse'!$A$4*$C32/Setup!$B$17+INDEX('FD inverse'!$A$4:$BH$4,1,'FD mesh'!$B$15+1)*Setup!$B$22</f>
        <v>18.0807864605744</v>
      </c>
      <c r="G32" s="0" t="n">
        <f aca="false">SUMPRODUCT('FD inverse'!$A$5:$BH$5,'FD mesh'!$B$84:$BI$84,$E31:$BL31)+'FD inverse'!$A$5*$C32/Setup!$B$17+INDEX('FD inverse'!$A$5:$BH$5,1,'FD mesh'!$B$15+1)*Setup!$B$22</f>
        <v>17.6397395894622</v>
      </c>
      <c r="H32" s="0" t="n">
        <f aca="false">SUMPRODUCT('FD inverse'!$A$6:$BH$6,'FD mesh'!$B$84:$BI$84,$E31:$BL31)+'FD inverse'!$A$6*$C32/Setup!$B$17+INDEX('FD inverse'!$A$6:$BH$6,1,'FD mesh'!$B$15+1)*Setup!$B$22</f>
        <v>16.1553978812027</v>
      </c>
      <c r="I32" s="0" t="n">
        <f aca="false">SUMPRODUCT('FD inverse'!$A$7:$BH$7,'FD mesh'!$B$84:$BI$84,$E31:$BL31)+'FD inverse'!$A$7*$C32/Setup!$B$17+INDEX('FD inverse'!$A$7:$BH$7,1,'FD mesh'!$B$15+1)*Setup!$B$22</f>
        <v>16.0290046808844</v>
      </c>
      <c r="J32" s="0" t="n">
        <f aca="false">SUMPRODUCT('FD inverse'!$A$8:$BH$8,'FD mesh'!$B$84:$BI$84,$E31:$BL31)+'FD inverse'!$A$8*$C32/Setup!$B$17+INDEX('FD inverse'!$A$8:$BH$8,1,'FD mesh'!$B$15+1)*Setup!$B$22</f>
        <v>15.9135278576441</v>
      </c>
      <c r="K32" s="0" t="n">
        <f aca="false">SUMPRODUCT('FD inverse'!$A$9:$BH$9,'FD mesh'!$B$84:$BI$84,$E31:$BL31)+'FD inverse'!$A$9*$C32/Setup!$B$17+INDEX('FD inverse'!$A$9:$BH$9,1,'FD mesh'!$B$15+1)*Setup!$B$22</f>
        <v>15.8098109126632</v>
      </c>
      <c r="L32" s="0" t="n">
        <f aca="false">SUMPRODUCT('FD inverse'!$A$10:$BH$10,'FD mesh'!$B$84:$BI$84,$E31:$BL31)+'FD inverse'!$A$10*$C32/Setup!$B$17+INDEX('FD inverse'!$A$10:$BH$10,1,'FD mesh'!$B$15+1)*Setup!$B$22</f>
        <v>15.7185490468474</v>
      </c>
      <c r="M32" s="0" t="n">
        <f aca="false">SUMPRODUCT('FD inverse'!$A$11:$BH$11,'FD mesh'!$B$84:$BI$84,$E31:$BL31)+'FD inverse'!$A$11*$C32/Setup!$B$17+INDEX('FD inverse'!$A$11:$BH$11,1,'FD mesh'!$B$15+1)*Setup!$B$22</f>
        <v>15.64029350798</v>
      </c>
      <c r="N32" s="0" t="n">
        <f aca="false">SUMPRODUCT('FD inverse'!$A$12:$BH$12,'FD mesh'!$B$84:$BI$84,$E31:$BL31)+'FD inverse'!$A$12*$C32/Setup!$B$17+INDEX('FD inverse'!$A$12:$BH$12,1,'FD mesh'!$B$15+1)*Setup!$B$22</f>
        <v>15.575462794304</v>
      </c>
      <c r="O32" s="0" t="n">
        <f aca="false">SUMPRODUCT('FD inverse'!$A$13:$BH$13,'FD mesh'!$B$84:$BI$84,$E31:$BL31)+'FD inverse'!$A$13*$C32/Setup!$B$17+INDEX('FD inverse'!$A$13:$BH$13,1,'FD mesh'!$B$15+1)*Setup!$B$22</f>
        <v>15.5243583950525</v>
      </c>
      <c r="P32" s="0" t="n">
        <f aca="false">SUMPRODUCT('FD inverse'!$A$14:$BH$14,'FD mesh'!$B$84:$BI$84,$E31:$BL31)+'FD inverse'!$A$14*$C32/Setup!$B$17+INDEX('FD inverse'!$A$14:$BH$14,1,'FD mesh'!$B$15+1)*Setup!$B$22</f>
        <v>15.487182522254</v>
      </c>
      <c r="Q32" s="0" t="n">
        <f aca="false">SUMPRODUCT('FD inverse'!$A$15:$BH$15,'FD mesh'!$B$84:$BI$84,$E31:$BL31)+'FD inverse'!$A$15*$C32/Setup!$B$17+INDEX('FD inverse'!$A$15:$BH$15,1,'FD mesh'!$B$15+1)*Setup!$B$22</f>
        <v>15.4640553097955</v>
      </c>
      <c r="R32" s="0" t="n">
        <f aca="false">SUMPRODUCT('FD inverse'!$A$16:$BH$16,'FD mesh'!$B$84:$BI$84,$E31:$BL31)+'FD inverse'!$A$16*$C32/Setup!$B$17+INDEX('FD inverse'!$A$16:$BH$16,1,'FD mesh'!$B$15+1)*Setup!$B$22</f>
        <v>15.4550292166372</v>
      </c>
      <c r="S32" s="0" t="n">
        <f aca="false">SUMPRODUCT('FD inverse'!$A$17:$BH$17,'FD mesh'!$B$84:$BI$84,$E31:$BL31)+'FD inverse'!$A$17*$C32/Setup!$B$17+INDEX('FD inverse'!$A$17:$BH$17,1,'FD mesh'!$B$15+1)*Setup!$B$22</f>
        <v>15.3946760813463</v>
      </c>
      <c r="T32" s="0" t="n">
        <f aca="false">SUMPRODUCT('FD inverse'!$A$18:$BH$18,'FD mesh'!$B$84:$BI$84,$E31:$BL31)+'FD inverse'!$A$18*$C32/Setup!$B$17+INDEX('FD inverse'!$A$18:$BH$18,1,'FD mesh'!$B$15+1)*Setup!$B$22</f>
        <v>15.3408272247286</v>
      </c>
      <c r="U32" s="0" t="n">
        <f aca="false">SUMPRODUCT('FD inverse'!$A$19:$BH$19,'FD mesh'!$B$84:$BI$84,$E31:$BL31)+'FD inverse'!$A$19*$C32/Setup!$B$17+INDEX('FD inverse'!$A$19:$BH$19,1,'FD mesh'!$B$15+1)*Setup!$B$22</f>
        <v>15.292949847831</v>
      </c>
      <c r="V32" s="0" t="n">
        <f aca="false">SUMPRODUCT('FD inverse'!$A$20:$BH$20,'FD mesh'!$B$84:$BI$84,$E31:$BL31)+'FD inverse'!$A$20*$C32/Setup!$B$17+INDEX('FD inverse'!$A$20:$BH$20,1,'FD mesh'!$B$15+1)*Setup!$B$22</f>
        <v>15.2505117561463</v>
      </c>
      <c r="W32" s="0" t="n">
        <f aca="false">SUMPRODUCT('FD inverse'!$A$21:$BH$21,'FD mesh'!$B$84:$BI$84,$E31:$BL31)+'FD inverse'!$A$21*$C32/Setup!$B$17+INDEX('FD inverse'!$A$21:$BH$21,1,'FD mesh'!$B$15+1)*Setup!$B$22</f>
        <v>15.2129868770073</v>
      </c>
      <c r="X32" s="0" t="n">
        <f aca="false">SUMPRODUCT('FD inverse'!$A$22:$BH$22,'FD mesh'!$B$84:$BI$84,$E31:$BL31)+'FD inverse'!$A$22*$C32/Setup!$B$17+INDEX('FD inverse'!$A$22:$BH$22,1,'FD mesh'!$B$15+1)*Setup!$B$22</f>
        <v>15.179859698702</v>
      </c>
      <c r="Y32" s="0" t="n">
        <f aca="false">SUMPRODUCT('FD inverse'!$A$23:$BH$23,'FD mesh'!$B$84:$BI$84,$E31:$BL31)+'FD inverse'!$A$23*$C32/Setup!$B$17+INDEX('FD inverse'!$A$23:$BH$23,1,'FD mesh'!$B$15+1)*Setup!$B$22</f>
        <v>15.1506286124216</v>
      </c>
      <c r="Z32" s="0" t="n">
        <f aca="false">SUMPRODUCT('FD inverse'!$A$24:$BH$24,'FD mesh'!$B$84:$BI$84,$E31:$BL31)+'FD inverse'!$A$24*$C32/Setup!$B$17+INDEX('FD inverse'!$A$24:$BH$24,1,'FD mesh'!$B$15+1)*Setup!$B$22</f>
        <v>15.1248081733826</v>
      </c>
      <c r="AA32" s="0" t="n">
        <f aca="false">SUMPRODUCT('FD inverse'!$A$25:$BH$25,'FD mesh'!$B$84:$BI$84,$E31:$BL31)+'FD inverse'!$A$25*$C32/Setup!$B$17+INDEX('FD inverse'!$A$25:$BH$25,1,'FD mesh'!$B$15+1)*Setup!$B$22</f>
        <v>15.1019303274082</v>
      </c>
      <c r="AB32" s="0" t="n">
        <f aca="false">SUMPRODUCT('FD inverse'!$A$26:$BH$26,'FD mesh'!$B$84:$BI$84,$E31:$BL31)+'FD inverse'!$A$26*$C32/Setup!$B$17+INDEX('FD inverse'!$A$26:$BH$26,1,'FD mesh'!$B$15+1)*Setup!$B$22</f>
        <v>15.0815446738235</v>
      </c>
      <c r="AC32" s="0" t="n">
        <f aca="false">SUMPRODUCT('FD inverse'!$A$27:$BH$27,'FD mesh'!$B$84:$BI$84,$E31:$BL31)+'FD inverse'!$A$27*$C32/Setup!$B$17+INDEX('FD inverse'!$A$27:$BH$27,1,'FD mesh'!$B$15+1)*Setup!$B$22</f>
        <v>15.0632178549545</v>
      </c>
      <c r="AD32" s="0" t="n">
        <f aca="false">SUMPRODUCT('FD inverse'!$A$28:$BH$28,'FD mesh'!$B$84:$BI$84,$E31:$BL31)+'FD inverse'!$A$28*$C32/Setup!$B$17+INDEX('FD inverse'!$A$28:$BH$28,1,'FD mesh'!$B$15+1)*Setup!$B$22</f>
        <v>15.0465321772658</v>
      </c>
      <c r="AE32" s="0" t="n">
        <f aca="false">SUMPRODUCT('FD inverse'!$A$29:$BH$29,'FD mesh'!$B$84:$BI$84,$E31:$BL31)+'FD inverse'!$A$29*$C32/Setup!$B$17+INDEX('FD inverse'!$A$29:$BH$29,1,'FD mesh'!$B$15+1)*Setup!$B$22</f>
        <v>15.0310835798658</v>
      </c>
      <c r="AF32" s="0" t="n">
        <f aca="false">SUMPRODUCT('FD inverse'!$A$30:$BH$30,'FD mesh'!$B$84:$BI$84,$E31:$BL31)+'FD inverse'!$A$30*$C32/Setup!$B$17+INDEX('FD inverse'!$A$30:$BH$30,1,'FD mesh'!$B$15+1)*Setup!$B$22</f>
        <v>15.0164790734361</v>
      </c>
      <c r="AG32" s="0" t="n">
        <f aca="false">SUMPRODUCT('FD inverse'!$A$31:$BH$31,'FD mesh'!$B$84:$BI$84,$E31:$BL31)+'FD inverse'!$A$31*$C32/Setup!$B$17+INDEX('FD inverse'!$A$31:$BH$31,1,'FD mesh'!$B$15+1)*Setup!$B$22</f>
        <v>15.0023337773247</v>
      </c>
      <c r="AH32" s="0" t="n">
        <f aca="false">SUMPRODUCT('FD inverse'!$A$32:$BH$32,'FD mesh'!$B$84:$BI$84,$E31:$BL31)+'FD inverse'!$A$32*$C32/Setup!$B$17+INDEX('FD inverse'!$A$32:$BH$32,1,'FD mesh'!$B$15+1)*Setup!$B$22</f>
        <v>15.0018073622058</v>
      </c>
      <c r="AI32" s="0" t="n">
        <f aca="false">SUMPRODUCT('FD inverse'!$A$33:$BH$33,'FD mesh'!$B$84:$BI$84,$E31:$BL31)+'FD inverse'!$A$33*$C32/Setup!$B$17+INDEX('FD inverse'!$A$33:$BH$33,1,'FD mesh'!$B$15+1)*Setup!$B$22</f>
        <v>15.0013919142814</v>
      </c>
      <c r="AJ32" s="0" t="n">
        <f aca="false">SUMPRODUCT('FD inverse'!$A$34:$BH$34,'FD mesh'!$B$84:$BI$84,$E31:$BL31)+'FD inverse'!$A$34*$C32/Setup!$B$17+INDEX('FD inverse'!$A$34:$BH$34,1,'FD mesh'!$B$15+1)*Setup!$B$22</f>
        <v>15.0010661540202</v>
      </c>
      <c r="AK32" s="0" t="n">
        <f aca="false">SUMPRODUCT('FD inverse'!$A$35:$BH$35,'FD mesh'!$B$84:$BI$84,$E31:$BL31)+'FD inverse'!$A$35*$C32/Setup!$B$17+INDEX('FD inverse'!$A$35:$BH$35,1,'FD mesh'!$B$15+1)*Setup!$B$22</f>
        <v>15.0008123440682</v>
      </c>
      <c r="AL32" s="0" t="n">
        <f aca="false">SUMPRODUCT('FD inverse'!$A$36:$BH$36,'FD mesh'!$B$84:$BI$84,$E31:$BL31)+'FD inverse'!$A$36*$C32/Setup!$B$17+INDEX('FD inverse'!$A$36:$BH$36,1,'FD mesh'!$B$15+1)*Setup!$B$22</f>
        <v>15.0006158386955</v>
      </c>
      <c r="AM32" s="0" t="n">
        <f aca="false">SUMPRODUCT('FD inverse'!$A$37:$BH$37,'FD mesh'!$B$84:$BI$84,$E31:$BL31)+'FD inverse'!$A$37*$C32/Setup!$B$17+INDEX('FD inverse'!$A$37:$BH$37,1,'FD mesh'!$B$15+1)*Setup!$B$22</f>
        <v>15.00046465325</v>
      </c>
      <c r="AN32" s="0" t="n">
        <f aca="false">SUMPRODUCT('FD inverse'!$A$38:$BH$38,'FD mesh'!$B$84:$BI$84,$E31:$BL31)+'FD inverse'!$A$38*$C32/Setup!$B$17+INDEX('FD inverse'!$A$38:$BH$38,1,'FD mesh'!$B$15+1)*Setup!$B$22</f>
        <v>15.0003490635418</v>
      </c>
      <c r="AO32" s="0" t="n">
        <f aca="false">SUMPRODUCT('FD inverse'!$A$39:$BH$39,'FD mesh'!$B$84:$BI$84,$E31:$BL31)+'FD inverse'!$A$39*$C32/Setup!$B$17+INDEX('FD inverse'!$A$39:$BH$39,1,'FD mesh'!$B$15+1)*Setup!$B$22</f>
        <v>15.0002612410048</v>
      </c>
      <c r="AP32" s="0" t="n">
        <f aca="false">SUMPRODUCT('FD inverse'!$A$40:$BH$40,'FD mesh'!$B$84:$BI$84,$E31:$BL31)+'FD inverse'!$A$40*$C32/Setup!$B$17+INDEX('FD inverse'!$A$40:$BH$40,1,'FD mesh'!$B$15+1)*Setup!$B$22</f>
        <v>15.0001949260987</v>
      </c>
      <c r="AQ32" s="0" t="n">
        <f aca="false">SUMPRODUCT('FD inverse'!$A$41:$BH$41,'FD mesh'!$B$84:$BI$84,$E31:$BL31)+'FD inverse'!$A$41*$C32/Setup!$B$17+INDEX('FD inverse'!$A$41:$BH$41,1,'FD mesh'!$B$15+1)*Setup!$B$22</f>
        <v>15.000145139708</v>
      </c>
      <c r="AR32" s="0" t="n">
        <f aca="false">SUMPRODUCT('FD inverse'!$A$42:$BH$42,'FD mesh'!$B$84:$BI$84,$E31:$BL31)+'FD inverse'!$A$42*$C32/Setup!$B$17+INDEX('FD inverse'!$A$42:$BH$42,1,'FD mesh'!$B$15+1)*Setup!$B$22</f>
        <v>15.0001079301993</v>
      </c>
      <c r="AS32" s="0" t="n">
        <f aca="false">SUMPRODUCT('FD inverse'!$A$43:$BH$43,'FD mesh'!$B$84:$BI$84,$E31:$BL31)+'FD inverse'!$A$43*$C32/Setup!$B$17+INDEX('FD inverse'!$A$43:$BH$43,1,'FD mesh'!$B$15+1)*Setup!$B$22</f>
        <v>0</v>
      </c>
      <c r="AT32" s="0" t="n">
        <f aca="false">SUMPRODUCT('FD inverse'!$A$44:$BH$44,'FD mesh'!$B$84:$BI$84,$E31:$BL31)+'FD inverse'!$A$44*$C32/Setup!$B$17+INDEX('FD inverse'!$A$44:$BH$44,1,'FD mesh'!$B$15+1)*Setup!$B$22</f>
        <v>0</v>
      </c>
      <c r="AU32" s="0" t="n">
        <f aca="false">SUMPRODUCT('FD inverse'!$A$45:$BH$45,'FD mesh'!$B$84:$BI$84,$E31:$BL31)+'FD inverse'!$A$45*$C32/Setup!$B$17+INDEX('FD inverse'!$A$45:$BH$45,1,'FD mesh'!$B$15+1)*Setup!$B$22</f>
        <v>0</v>
      </c>
      <c r="AV32" s="0" t="n">
        <f aca="false">SUMPRODUCT('FD inverse'!$A$46:$BH$46,'FD mesh'!$B$84:$BI$84,$E31:$BL31)+'FD inverse'!$A$46*$C32/Setup!$B$17+INDEX('FD inverse'!$A$46:$BH$46,1,'FD mesh'!$B$15+1)*Setup!$B$22</f>
        <v>0</v>
      </c>
      <c r="AW32" s="0" t="n">
        <f aca="false">SUMPRODUCT('FD inverse'!$A$47:$BH$47,'FD mesh'!$B$84:$BI$84,$E31:$BL31)+'FD inverse'!$A$47*$C32/Setup!$B$17+INDEX('FD inverse'!$A$47:$BH$47,1,'FD mesh'!$B$15+1)*Setup!$B$22</f>
        <v>0</v>
      </c>
      <c r="AX32" s="0" t="n">
        <f aca="false">SUMPRODUCT('FD inverse'!$A$48:$BH$48,'FD mesh'!$B$84:$BI$84,$E31:$BL31)+'FD inverse'!$A$48*$C32/Setup!$B$17+INDEX('FD inverse'!$A$48:$BH$48,1,'FD mesh'!$B$15+1)*Setup!$B$22</f>
        <v>0</v>
      </c>
      <c r="AY32" s="0" t="n">
        <f aca="false">SUMPRODUCT('FD inverse'!$A$49:$BH$49,'FD mesh'!$B$84:$BI$84,$E31:$BL31)+'FD inverse'!$A$49*$C32/Setup!$B$17+INDEX('FD inverse'!$A$49:$BH$49,1,'FD mesh'!$B$15+1)*Setup!$B$22</f>
        <v>0</v>
      </c>
      <c r="AZ32" s="0" t="n">
        <f aca="false">SUMPRODUCT('FD inverse'!$A$50:$BH$50,'FD mesh'!$B$84:$BI$84,$E31:$BL31)+'FD inverse'!$A$50*$C32/Setup!$B$17+INDEX('FD inverse'!$A$50:$BH$50,1,'FD mesh'!$B$15+1)*Setup!$B$22</f>
        <v>0</v>
      </c>
      <c r="BA32" s="0" t="n">
        <f aca="false">SUMPRODUCT('FD inverse'!$A$51:$BH$51,'FD mesh'!$B$84:$BI$84,$E31:$BL31)+'FD inverse'!$A$51*$C32/Setup!$B$17+INDEX('FD inverse'!$A$51:$BH$51,1,'FD mesh'!$B$15+1)*Setup!$B$22</f>
        <v>0</v>
      </c>
      <c r="BB32" s="0" t="n">
        <f aca="false">SUMPRODUCT('FD inverse'!$A$52:$BH$52,'FD mesh'!$B$84:$BI$84,$E31:$BL31)+'FD inverse'!$A$52*$C32/Setup!$B$17+INDEX('FD inverse'!$A$52:$BH$52,1,'FD mesh'!$B$15+1)*Setup!$B$22</f>
        <v>0</v>
      </c>
      <c r="BC32" s="0" t="n">
        <f aca="false">SUMPRODUCT('FD inverse'!$A$53:$BH$53,'FD mesh'!$B$84:$BI$84,$E31:$BL31)+'FD inverse'!$A$53*$C32/Setup!$B$17+INDEX('FD inverse'!$A$53:$BH$53,1,'FD mesh'!$B$15+1)*Setup!$B$22</f>
        <v>0</v>
      </c>
      <c r="BD32" s="0" t="n">
        <f aca="false">SUMPRODUCT('FD inverse'!$A$54:$BH$54,'FD mesh'!$B$84:$BI$84,$E31:$BL31)+'FD inverse'!$A$54*$C32/Setup!$B$17+INDEX('FD inverse'!$A$54:$BH$54,1,'FD mesh'!$B$15+1)*Setup!$B$22</f>
        <v>0</v>
      </c>
      <c r="BE32" s="0" t="n">
        <f aca="false">SUMPRODUCT('FD inverse'!$A$55:$BH$55,'FD mesh'!$B$84:$BI$84,$E31:$BL31)+'FD inverse'!$A$55*$C32/Setup!$B$17+INDEX('FD inverse'!$A$55:$BH$55,1,'FD mesh'!$B$15+1)*Setup!$B$22</f>
        <v>0</v>
      </c>
      <c r="BF32" s="0" t="n">
        <f aca="false">SUMPRODUCT('FD inverse'!$A$56:$BH$56,'FD mesh'!$B$84:$BI$84,$E31:$BL31)+'FD inverse'!$A$56*$C32/Setup!$B$17+INDEX('FD inverse'!$A$56:$BH$56,1,'FD mesh'!$B$15+1)*Setup!$B$22</f>
        <v>0</v>
      </c>
      <c r="BG32" s="0" t="n">
        <f aca="false">SUMPRODUCT('FD inverse'!$A$57:$BH$57,'FD mesh'!$B$84:$BI$84,$E31:$BL31)+'FD inverse'!$A$57*$C32/Setup!$B$17+INDEX('FD inverse'!$A$57:$BH$57,1,'FD mesh'!$B$15+1)*Setup!$B$22</f>
        <v>0</v>
      </c>
      <c r="BH32" s="0" t="n">
        <f aca="false">SUMPRODUCT('FD inverse'!$A$58:$BH$58,'FD mesh'!$B$84:$BI$84,$E31:$BL31)+'FD inverse'!$A$58*$C32/Setup!$B$17+INDEX('FD inverse'!$A$58:$BH$58,1,'FD mesh'!$B$15+1)*Setup!$B$22</f>
        <v>0</v>
      </c>
      <c r="BI32" s="0" t="n">
        <f aca="false">SUMPRODUCT('FD inverse'!$A$59:$BH$59,'FD mesh'!$B$84:$BI$84,$E31:$BL31)+'FD inverse'!$A$59*$C32/Setup!$B$17+INDEX('FD inverse'!$A$59:$BH$59,1,'FD mesh'!$B$15+1)*Setup!$B$22</f>
        <v>0</v>
      </c>
      <c r="BJ32" s="0" t="n">
        <f aca="false">SUMPRODUCT('FD inverse'!$A$60:$BH$60,'FD mesh'!$B$84:$BI$84,$E31:$BL31)+'FD inverse'!$A$60*$C32/Setup!$B$17+INDEX('FD inverse'!$A$60:$BH$60,1,'FD mesh'!$B$15+1)*Setup!$B$22</f>
        <v>0</v>
      </c>
      <c r="BK32" s="0" t="n">
        <f aca="false">SUMPRODUCT('FD inverse'!$A$61:$BH$61,'FD mesh'!$B$84:$BI$84,$E31:$BL31)+'FD inverse'!$A$61*$C32/Setup!$B$17+INDEX('FD inverse'!$A$61:$BH$61,1,'FD mesh'!$B$15+1)*Setup!$B$22</f>
        <v>0</v>
      </c>
      <c r="BL32" s="0" t="n">
        <f aca="false">SUMPRODUCT('FD inverse'!$A$62:$BH$62,'FD mesh'!$B$84:$BI$84,$E31:$BL31)+'FD inverse'!$A$62*$C32/Setup!$B$17+INDEX('FD inverse'!$A$62:$BH$62,1,'FD mesh'!$B$15+1)*Setup!$B$22</f>
        <v>0</v>
      </c>
    </row>
    <row r="33" customFormat="false" ht="15" hidden="false" customHeight="false" outlineLevel="0" collapsed="false">
      <c r="A33" s="0" t="n">
        <v>28</v>
      </c>
      <c r="B33" s="0" t="n">
        <f aca="false">A33*Setup!$B$11/3600</f>
        <v>2.33333333333333</v>
      </c>
      <c r="C33" s="0" t="n">
        <f aca="false">Setup!$B$7+Setup!$B$8*COS(2*PI()*(B33-Setup!$B$9)/24)</f>
        <v>20.3747688518534</v>
      </c>
      <c r="D33" s="0" t="n">
        <f aca="false">(C33-E33)/Setup!$B$17</f>
        <v>14.3942003277357</v>
      </c>
      <c r="E33" s="0" t="n">
        <f aca="false">SUMPRODUCT('FD inverse'!$A$3:$BH$3,'FD mesh'!$B$84:$BI$84,$E32:$BL32)+'FD inverse'!$A$3*$C33/Setup!$B$17+INDEX('FD inverse'!$A$3:$BH$3,1,'FD mesh'!$B$15+1)*Setup!$B$22</f>
        <v>18.5035228092478</v>
      </c>
      <c r="F33" s="0" t="n">
        <f aca="false">SUMPRODUCT('FD inverse'!$A$4:$BH$4,'FD mesh'!$B$84:$BI$84,$E32:$BL32)+'FD inverse'!$A$4*$C33/Setup!$B$17+INDEX('FD inverse'!$A$4:$BH$4,1,'FD mesh'!$B$15+1)*Setup!$B$22</f>
        <v>18.0720231659913</v>
      </c>
      <c r="G33" s="0" t="n">
        <f aca="false">SUMPRODUCT('FD inverse'!$A$5:$BH$5,'FD mesh'!$B$84:$BI$84,$E32:$BL32)+'FD inverse'!$A$5*$C33/Setup!$B$17+INDEX('FD inverse'!$A$5:$BH$5,1,'FD mesh'!$B$15+1)*Setup!$B$22</f>
        <v>17.636720009461</v>
      </c>
      <c r="H33" s="0" t="n">
        <f aca="false">SUMPRODUCT('FD inverse'!$A$6:$BH$6,'FD mesh'!$B$84:$BI$84,$E32:$BL32)+'FD inverse'!$A$6*$C33/Setup!$B$17+INDEX('FD inverse'!$A$6:$BH$6,1,'FD mesh'!$B$15+1)*Setup!$B$22</f>
        <v>16.1718996264349</v>
      </c>
      <c r="I33" s="0" t="n">
        <f aca="false">SUMPRODUCT('FD inverse'!$A$7:$BH$7,'FD mesh'!$B$84:$BI$84,$E32:$BL32)+'FD inverse'!$A$7*$C33/Setup!$B$17+INDEX('FD inverse'!$A$7:$BH$7,1,'FD mesh'!$B$15+1)*Setup!$B$22</f>
        <v>16.0471372754982</v>
      </c>
      <c r="J33" s="0" t="n">
        <f aca="false">SUMPRODUCT('FD inverse'!$A$8:$BH$8,'FD mesh'!$B$84:$BI$84,$E32:$BL32)+'FD inverse'!$A$8*$C33/Setup!$B$17+INDEX('FD inverse'!$A$8:$BH$8,1,'FD mesh'!$B$15+1)*Setup!$B$22</f>
        <v>15.9330726204988</v>
      </c>
      <c r="K33" s="0" t="n">
        <f aca="false">SUMPRODUCT('FD inverse'!$A$9:$BH$9,'FD mesh'!$B$84:$BI$84,$E32:$BL32)+'FD inverse'!$A$9*$C33/Setup!$B$17+INDEX('FD inverse'!$A$9:$BH$9,1,'FD mesh'!$B$15+1)*Setup!$B$22</f>
        <v>15.8305387990421</v>
      </c>
      <c r="L33" s="0" t="n">
        <f aca="false">SUMPRODUCT('FD inverse'!$A$10:$BH$10,'FD mesh'!$B$84:$BI$84,$E32:$BL32)+'FD inverse'!$A$10*$C33/Setup!$B$17+INDEX('FD inverse'!$A$10:$BH$10,1,'FD mesh'!$B$15+1)*Setup!$B$22</f>
        <v>15.7402338191068</v>
      </c>
      <c r="M33" s="0" t="n">
        <f aca="false">SUMPRODUCT('FD inverse'!$A$11:$BH$11,'FD mesh'!$B$84:$BI$84,$E32:$BL32)+'FD inverse'!$A$11*$C33/Setup!$B$17+INDEX('FD inverse'!$A$11:$BH$11,1,'FD mesh'!$B$15+1)*Setup!$B$22</f>
        <v>15.6627222151357</v>
      </c>
      <c r="N33" s="0" t="n">
        <f aca="false">SUMPRODUCT('FD inverse'!$A$12:$BH$12,'FD mesh'!$B$84:$BI$84,$E32:$BL32)+'FD inverse'!$A$12*$C33/Setup!$B$17+INDEX('FD inverse'!$A$12:$BH$12,1,'FD mesh'!$B$15+1)*Setup!$B$22</f>
        <v>15.5984428867727</v>
      </c>
      <c r="O33" s="0" t="n">
        <f aca="false">SUMPRODUCT('FD inverse'!$A$13:$BH$13,'FD mesh'!$B$84:$BI$84,$E32:$BL32)+'FD inverse'!$A$13*$C33/Setup!$B$17+INDEX('FD inverse'!$A$13:$BH$13,1,'FD mesh'!$B$15+1)*Setup!$B$22</f>
        <v>15.5477211350873</v>
      </c>
      <c r="P33" s="0" t="n">
        <f aca="false">SUMPRODUCT('FD inverse'!$A$14:$BH$14,'FD mesh'!$B$84:$BI$84,$E32:$BL32)+'FD inverse'!$A$14*$C33/Setup!$B$17+INDEX('FD inverse'!$A$14:$BH$14,1,'FD mesh'!$B$15+1)*Setup!$B$22</f>
        <v>15.5107827108561</v>
      </c>
      <c r="Q33" s="0" t="n">
        <f aca="false">SUMPRODUCT('FD inverse'!$A$15:$BH$15,'FD mesh'!$B$84:$BI$84,$E32:$BL32)+'FD inverse'!$A$15*$C33/Setup!$B$17+INDEX('FD inverse'!$A$15:$BH$15,1,'FD mesh'!$B$15+1)*Setup!$B$22</f>
        <v>15.4877677017294</v>
      </c>
      <c r="R33" s="0" t="n">
        <f aca="false">SUMPRODUCT('FD inverse'!$A$16:$BH$16,'FD mesh'!$B$84:$BI$84,$E32:$BL32)+'FD inverse'!$A$16*$C33/Setup!$B$17+INDEX('FD inverse'!$A$16:$BH$16,1,'FD mesh'!$B$15+1)*Setup!$B$22</f>
        <v>15.4787423043632</v>
      </c>
      <c r="S33" s="0" t="n">
        <f aca="false">SUMPRODUCT('FD inverse'!$A$17:$BH$17,'FD mesh'!$B$84:$BI$84,$E32:$BL32)+'FD inverse'!$A$17*$C33/Setup!$B$17+INDEX('FD inverse'!$A$17:$BH$17,1,'FD mesh'!$B$15+1)*Setup!$B$22</f>
        <v>15.4166790458859</v>
      </c>
      <c r="T33" s="0" t="n">
        <f aca="false">SUMPRODUCT('FD inverse'!$A$18:$BH$18,'FD mesh'!$B$84:$BI$84,$E32:$BL32)+'FD inverse'!$A$18*$C33/Setup!$B$17+INDEX('FD inverse'!$A$18:$BH$18,1,'FD mesh'!$B$15+1)*Setup!$B$22</f>
        <v>15.3610909455444</v>
      </c>
      <c r="U33" s="0" t="n">
        <f aca="false">SUMPRODUCT('FD inverse'!$A$19:$BH$19,'FD mesh'!$B$84:$BI$84,$E32:$BL32)+'FD inverse'!$A$19*$C33/Setup!$B$17+INDEX('FD inverse'!$A$19:$BH$19,1,'FD mesh'!$B$15+1)*Setup!$B$22</f>
        <v>15.3114661687574</v>
      </c>
      <c r="V33" s="0" t="n">
        <f aca="false">SUMPRODUCT('FD inverse'!$A$20:$BH$20,'FD mesh'!$B$84:$BI$84,$E32:$BL32)+'FD inverse'!$A$20*$C33/Setup!$B$17+INDEX('FD inverse'!$A$20:$BH$20,1,'FD mesh'!$B$15+1)*Setup!$B$22</f>
        <v>15.2672904807001</v>
      </c>
      <c r="W33" s="0" t="n">
        <f aca="false">SUMPRODUCT('FD inverse'!$A$21:$BH$21,'FD mesh'!$B$84:$BI$84,$E32:$BL32)+'FD inverse'!$A$21*$C33/Setup!$B$17+INDEX('FD inverse'!$A$21:$BH$21,1,'FD mesh'!$B$15+1)*Setup!$B$22</f>
        <v>15.2280525315829</v>
      </c>
      <c r="X33" s="0" t="n">
        <f aca="false">SUMPRODUCT('FD inverse'!$A$22:$BH$22,'FD mesh'!$B$84:$BI$84,$E32:$BL32)+'FD inverse'!$A$22*$C33/Setup!$B$17+INDEX('FD inverse'!$A$22:$BH$22,1,'FD mesh'!$B$15+1)*Setup!$B$22</f>
        <v>15.1932481893837</v>
      </c>
      <c r="Y33" s="0" t="n">
        <f aca="false">SUMPRODUCT('FD inverse'!$A$23:$BH$23,'FD mesh'!$B$84:$BI$84,$E32:$BL32)+'FD inverse'!$A$23*$C33/Setup!$B$17+INDEX('FD inverse'!$A$23:$BH$23,1,'FD mesh'!$B$15+1)*Setup!$B$22</f>
        <v>15.1623838887279</v>
      </c>
      <c r="Z33" s="0" t="n">
        <f aca="false">SUMPRODUCT('FD inverse'!$A$24:$BH$24,'FD mesh'!$B$84:$BI$84,$E32:$BL32)+'FD inverse'!$A$24*$C33/Setup!$B$17+INDEX('FD inverse'!$A$24:$BH$24,1,'FD mesh'!$B$15+1)*Setup!$B$22</f>
        <v>15.1349789979566</v>
      </c>
      <c r="AA33" s="0" t="n">
        <f aca="false">SUMPRODUCT('FD inverse'!$A$25:$BH$25,'FD mesh'!$B$84:$BI$84,$E32:$BL32)+'FD inverse'!$A$25*$C33/Setup!$B$17+INDEX('FD inverse'!$A$25:$BH$25,1,'FD mesh'!$B$15+1)*Setup!$B$22</f>
        <v>15.11056723556</v>
      </c>
      <c r="AB33" s="0" t="n">
        <f aca="false">SUMPRODUCT('FD inverse'!$A$26:$BH$26,'FD mesh'!$B$84:$BI$84,$E32:$BL32)+'FD inverse'!$A$26*$C33/Setup!$B$17+INDEX('FD inverse'!$A$26:$BH$26,1,'FD mesh'!$B$15+1)*Setup!$B$22</f>
        <v>15.088697191848</v>
      </c>
      <c r="AC33" s="0" t="n">
        <f aca="false">SUMPRODUCT('FD inverse'!$A$27:$BH$27,'FD mesh'!$B$84:$BI$84,$E32:$BL32)+'FD inverse'!$A$27*$C33/Setup!$B$17+INDEX('FD inverse'!$A$27:$BH$27,1,'FD mesh'!$B$15+1)*Setup!$B$22</f>
        <v>15.0689320320118</v>
      </c>
      <c r="AD33" s="0" t="n">
        <f aca="false">SUMPRODUCT('FD inverse'!$A$28:$BH$28,'FD mesh'!$B$84:$BI$84,$E32:$BL32)+'FD inverse'!$A$28*$C33/Setup!$B$17+INDEX('FD inverse'!$A$28:$BH$28,1,'FD mesh'!$B$15+1)*Setup!$B$22</f>
        <v>15.0508484728524</v>
      </c>
      <c r="AE33" s="0" t="n">
        <f aca="false">SUMPRODUCT('FD inverse'!$A$29:$BH$29,'FD mesh'!$B$84:$BI$84,$E32:$BL32)+'FD inverse'!$A$29*$C33/Setup!$B$17+INDEX('FD inverse'!$A$29:$BH$29,1,'FD mesh'!$B$15+1)*Setup!$B$22</f>
        <v>15.0340351378229</v>
      </c>
      <c r="AF33" s="0" t="n">
        <f aca="false">SUMPRODUCT('FD inverse'!$A$30:$BH$30,'FD mesh'!$B$84:$BI$84,$E32:$BL32)+'FD inverse'!$A$30*$C33/Setup!$B$17+INDEX('FD inverse'!$A$30:$BH$30,1,'FD mesh'!$B$15+1)*Setup!$B$22</f>
        <v>15.0180904041349</v>
      </c>
      <c r="AG33" s="0" t="n">
        <f aca="false">SUMPRODUCT('FD inverse'!$A$31:$BH$31,'FD mesh'!$B$84:$BI$84,$E32:$BL32)+'FD inverse'!$A$31*$C33/Setup!$B$17+INDEX('FD inverse'!$A$31:$BH$31,1,'FD mesh'!$B$15+1)*Setup!$B$22</f>
        <v>15.0026198620527</v>
      </c>
      <c r="AH33" s="0" t="n">
        <f aca="false">SUMPRODUCT('FD inverse'!$A$32:$BH$32,'FD mesh'!$B$84:$BI$84,$E32:$BL32)+'FD inverse'!$A$32*$C33/Setup!$B$17+INDEX('FD inverse'!$A$32:$BH$32,1,'FD mesh'!$B$15+1)*Setup!$B$22</f>
        <v>15.0020419834874</v>
      </c>
      <c r="AI33" s="0" t="n">
        <f aca="false">SUMPRODUCT('FD inverse'!$A$33:$BH$33,'FD mesh'!$B$84:$BI$84,$E32:$BL32)+'FD inverse'!$A$33*$C33/Setup!$B$17+INDEX('FD inverse'!$A$33:$BH$33,1,'FD mesh'!$B$15+1)*Setup!$B$22</f>
        <v>15.0015828756189</v>
      </c>
      <c r="AJ33" s="0" t="n">
        <f aca="false">SUMPRODUCT('FD inverse'!$A$34:$BH$34,'FD mesh'!$B$84:$BI$84,$E32:$BL32)+'FD inverse'!$A$34*$C33/Setup!$B$17+INDEX('FD inverse'!$A$34:$BH$34,1,'FD mesh'!$B$15+1)*Setup!$B$22</f>
        <v>15.0012204367779</v>
      </c>
      <c r="AK33" s="0" t="n">
        <f aca="false">SUMPRODUCT('FD inverse'!$A$35:$BH$35,'FD mesh'!$B$84:$BI$84,$E32:$BL32)+'FD inverse'!$A$35*$C33/Setup!$B$17+INDEX('FD inverse'!$A$35:$BH$35,1,'FD mesh'!$B$15+1)*Setup!$B$22</f>
        <v>15.0009360994224</v>
      </c>
      <c r="AL33" s="0" t="n">
        <f aca="false">SUMPRODUCT('FD inverse'!$A$36:$BH$36,'FD mesh'!$B$84:$BI$84,$E32:$BL32)+'FD inverse'!$A$36*$C33/Setup!$B$17+INDEX('FD inverse'!$A$36:$BH$36,1,'FD mesh'!$B$15+1)*Setup!$B$22</f>
        <v>15.0007144098778</v>
      </c>
      <c r="AM33" s="0" t="n">
        <f aca="false">SUMPRODUCT('FD inverse'!$A$37:$BH$37,'FD mesh'!$B$84:$BI$84,$E32:$BL32)+'FD inverse'!$A$37*$C33/Setup!$B$17+INDEX('FD inverse'!$A$37:$BH$37,1,'FD mesh'!$B$15+1)*Setup!$B$22</f>
        <v>15.0005426193361</v>
      </c>
      <c r="AN33" s="0" t="n">
        <f aca="false">SUMPRODUCT('FD inverse'!$A$38:$BH$38,'FD mesh'!$B$84:$BI$84,$E32:$BL32)+'FD inverse'!$A$38*$C33/Setup!$B$17+INDEX('FD inverse'!$A$38:$BH$38,1,'FD mesh'!$B$15+1)*Setup!$B$22</f>
        <v>15.000410297023</v>
      </c>
      <c r="AO33" s="0" t="n">
        <f aca="false">SUMPRODUCT('FD inverse'!$A$39:$BH$39,'FD mesh'!$B$84:$BI$84,$E32:$BL32)+'FD inverse'!$A$39*$C33/Setup!$B$17+INDEX('FD inverse'!$A$39:$BH$39,1,'FD mesh'!$B$15+1)*Setup!$B$22</f>
        <v>15.0003089725086</v>
      </c>
      <c r="AP33" s="0" t="n">
        <f aca="false">SUMPRODUCT('FD inverse'!$A$40:$BH$40,'FD mesh'!$B$84:$BI$84,$E32:$BL32)+'FD inverse'!$A$40*$C33/Setup!$B$17+INDEX('FD inverse'!$A$40:$BH$40,1,'FD mesh'!$B$15+1)*Setup!$B$22</f>
        <v>15.0002318107808</v>
      </c>
      <c r="AQ33" s="0" t="n">
        <f aca="false">SUMPRODUCT('FD inverse'!$A$41:$BH$41,'FD mesh'!$B$84:$BI$84,$E32:$BL32)+'FD inverse'!$A$41*$C33/Setup!$B$17+INDEX('FD inverse'!$A$41:$BH$41,1,'FD mesh'!$B$15+1)*Setup!$B$22</f>
        <v>15.0001733209286</v>
      </c>
      <c r="AR33" s="0" t="n">
        <f aca="false">SUMPRODUCT('FD inverse'!$A$42:$BH$42,'FD mesh'!$B$84:$BI$84,$E32:$BL32)+'FD inverse'!$A$42*$C33/Setup!$B$17+INDEX('FD inverse'!$A$42:$BH$42,1,'FD mesh'!$B$15+1)*Setup!$B$22</f>
        <v>15.0001290970595</v>
      </c>
      <c r="AS33" s="0" t="n">
        <f aca="false">SUMPRODUCT('FD inverse'!$A$43:$BH$43,'FD mesh'!$B$84:$BI$84,$E32:$BL32)+'FD inverse'!$A$43*$C33/Setup!$B$17+INDEX('FD inverse'!$A$43:$BH$43,1,'FD mesh'!$B$15+1)*Setup!$B$22</f>
        <v>0</v>
      </c>
      <c r="AT33" s="0" t="n">
        <f aca="false">SUMPRODUCT('FD inverse'!$A$44:$BH$44,'FD mesh'!$B$84:$BI$84,$E32:$BL32)+'FD inverse'!$A$44*$C33/Setup!$B$17+INDEX('FD inverse'!$A$44:$BH$44,1,'FD mesh'!$B$15+1)*Setup!$B$22</f>
        <v>0</v>
      </c>
      <c r="AU33" s="0" t="n">
        <f aca="false">SUMPRODUCT('FD inverse'!$A$45:$BH$45,'FD mesh'!$B$84:$BI$84,$E32:$BL32)+'FD inverse'!$A$45*$C33/Setup!$B$17+INDEX('FD inverse'!$A$45:$BH$45,1,'FD mesh'!$B$15+1)*Setup!$B$22</f>
        <v>0</v>
      </c>
      <c r="AV33" s="0" t="n">
        <f aca="false">SUMPRODUCT('FD inverse'!$A$46:$BH$46,'FD mesh'!$B$84:$BI$84,$E32:$BL32)+'FD inverse'!$A$46*$C33/Setup!$B$17+INDEX('FD inverse'!$A$46:$BH$46,1,'FD mesh'!$B$15+1)*Setup!$B$22</f>
        <v>0</v>
      </c>
      <c r="AW33" s="0" t="n">
        <f aca="false">SUMPRODUCT('FD inverse'!$A$47:$BH$47,'FD mesh'!$B$84:$BI$84,$E32:$BL32)+'FD inverse'!$A$47*$C33/Setup!$B$17+INDEX('FD inverse'!$A$47:$BH$47,1,'FD mesh'!$B$15+1)*Setup!$B$22</f>
        <v>0</v>
      </c>
      <c r="AX33" s="0" t="n">
        <f aca="false">SUMPRODUCT('FD inverse'!$A$48:$BH$48,'FD mesh'!$B$84:$BI$84,$E32:$BL32)+'FD inverse'!$A$48*$C33/Setup!$B$17+INDEX('FD inverse'!$A$48:$BH$48,1,'FD mesh'!$B$15+1)*Setup!$B$22</f>
        <v>0</v>
      </c>
      <c r="AY33" s="0" t="n">
        <f aca="false">SUMPRODUCT('FD inverse'!$A$49:$BH$49,'FD mesh'!$B$84:$BI$84,$E32:$BL32)+'FD inverse'!$A$49*$C33/Setup!$B$17+INDEX('FD inverse'!$A$49:$BH$49,1,'FD mesh'!$B$15+1)*Setup!$B$22</f>
        <v>0</v>
      </c>
      <c r="AZ33" s="0" t="n">
        <f aca="false">SUMPRODUCT('FD inverse'!$A$50:$BH$50,'FD mesh'!$B$84:$BI$84,$E32:$BL32)+'FD inverse'!$A$50*$C33/Setup!$B$17+INDEX('FD inverse'!$A$50:$BH$50,1,'FD mesh'!$B$15+1)*Setup!$B$22</f>
        <v>0</v>
      </c>
      <c r="BA33" s="0" t="n">
        <f aca="false">SUMPRODUCT('FD inverse'!$A$51:$BH$51,'FD mesh'!$B$84:$BI$84,$E32:$BL32)+'FD inverse'!$A$51*$C33/Setup!$B$17+INDEX('FD inverse'!$A$51:$BH$51,1,'FD mesh'!$B$15+1)*Setup!$B$22</f>
        <v>0</v>
      </c>
      <c r="BB33" s="0" t="n">
        <f aca="false">SUMPRODUCT('FD inverse'!$A$52:$BH$52,'FD mesh'!$B$84:$BI$84,$E32:$BL32)+'FD inverse'!$A$52*$C33/Setup!$B$17+INDEX('FD inverse'!$A$52:$BH$52,1,'FD mesh'!$B$15+1)*Setup!$B$22</f>
        <v>0</v>
      </c>
      <c r="BC33" s="0" t="n">
        <f aca="false">SUMPRODUCT('FD inverse'!$A$53:$BH$53,'FD mesh'!$B$84:$BI$84,$E32:$BL32)+'FD inverse'!$A$53*$C33/Setup!$B$17+INDEX('FD inverse'!$A$53:$BH$53,1,'FD mesh'!$B$15+1)*Setup!$B$22</f>
        <v>0</v>
      </c>
      <c r="BD33" s="0" t="n">
        <f aca="false">SUMPRODUCT('FD inverse'!$A$54:$BH$54,'FD mesh'!$B$84:$BI$84,$E32:$BL32)+'FD inverse'!$A$54*$C33/Setup!$B$17+INDEX('FD inverse'!$A$54:$BH$54,1,'FD mesh'!$B$15+1)*Setup!$B$22</f>
        <v>0</v>
      </c>
      <c r="BE33" s="0" t="n">
        <f aca="false">SUMPRODUCT('FD inverse'!$A$55:$BH$55,'FD mesh'!$B$84:$BI$84,$E32:$BL32)+'FD inverse'!$A$55*$C33/Setup!$B$17+INDEX('FD inverse'!$A$55:$BH$55,1,'FD mesh'!$B$15+1)*Setup!$B$22</f>
        <v>0</v>
      </c>
      <c r="BF33" s="0" t="n">
        <f aca="false">SUMPRODUCT('FD inverse'!$A$56:$BH$56,'FD mesh'!$B$84:$BI$84,$E32:$BL32)+'FD inverse'!$A$56*$C33/Setup!$B$17+INDEX('FD inverse'!$A$56:$BH$56,1,'FD mesh'!$B$15+1)*Setup!$B$22</f>
        <v>0</v>
      </c>
      <c r="BG33" s="0" t="n">
        <f aca="false">SUMPRODUCT('FD inverse'!$A$57:$BH$57,'FD mesh'!$B$84:$BI$84,$E32:$BL32)+'FD inverse'!$A$57*$C33/Setup!$B$17+INDEX('FD inverse'!$A$57:$BH$57,1,'FD mesh'!$B$15+1)*Setup!$B$22</f>
        <v>0</v>
      </c>
      <c r="BH33" s="0" t="n">
        <f aca="false">SUMPRODUCT('FD inverse'!$A$58:$BH$58,'FD mesh'!$B$84:$BI$84,$E32:$BL32)+'FD inverse'!$A$58*$C33/Setup!$B$17+INDEX('FD inverse'!$A$58:$BH$58,1,'FD mesh'!$B$15+1)*Setup!$B$22</f>
        <v>0</v>
      </c>
      <c r="BI33" s="0" t="n">
        <f aca="false">SUMPRODUCT('FD inverse'!$A$59:$BH$59,'FD mesh'!$B$84:$BI$84,$E32:$BL32)+'FD inverse'!$A$59*$C33/Setup!$B$17+INDEX('FD inverse'!$A$59:$BH$59,1,'FD mesh'!$B$15+1)*Setup!$B$22</f>
        <v>0</v>
      </c>
      <c r="BJ33" s="0" t="n">
        <f aca="false">SUMPRODUCT('FD inverse'!$A$60:$BH$60,'FD mesh'!$B$84:$BI$84,$E32:$BL32)+'FD inverse'!$A$60*$C33/Setup!$B$17+INDEX('FD inverse'!$A$60:$BH$60,1,'FD mesh'!$B$15+1)*Setup!$B$22</f>
        <v>0</v>
      </c>
      <c r="BK33" s="0" t="n">
        <f aca="false">SUMPRODUCT('FD inverse'!$A$61:$BH$61,'FD mesh'!$B$84:$BI$84,$E32:$BL32)+'FD inverse'!$A$61*$C33/Setup!$B$17+INDEX('FD inverse'!$A$61:$BH$61,1,'FD mesh'!$B$15+1)*Setup!$B$22</f>
        <v>0</v>
      </c>
      <c r="BL33" s="0" t="n">
        <f aca="false">SUMPRODUCT('FD inverse'!$A$62:$BH$62,'FD mesh'!$B$84:$BI$84,$E32:$BL32)+'FD inverse'!$A$62*$C33/Setup!$B$17+INDEX('FD inverse'!$A$62:$BH$62,1,'FD mesh'!$B$15+1)*Setup!$B$22</f>
        <v>0</v>
      </c>
    </row>
    <row r="34" customFormat="false" ht="15" hidden="false" customHeight="false" outlineLevel="0" collapsed="false">
      <c r="A34" s="0" t="n">
        <v>29</v>
      </c>
      <c r="B34" s="0" t="n">
        <f aca="false">A34*Setup!$B$11/3600</f>
        <v>2.41666666666667</v>
      </c>
      <c r="C34" s="0" t="n">
        <f aca="false">Setup!$B$7+Setup!$B$8*COS(2*PI()*(B34-Setup!$B$9)/24)</f>
        <v>20.3387540835222</v>
      </c>
      <c r="D34" s="0" t="n">
        <f aca="false">(C34-E34)/Setup!$B$17</f>
        <v>14.2212581313696</v>
      </c>
      <c r="E34" s="0" t="n">
        <f aca="false">SUMPRODUCT('FD inverse'!$A$3:$BH$3,'FD mesh'!$B$84:$BI$84,$E33:$BL33)+'FD inverse'!$A$3*$C34/Setup!$B$17+INDEX('FD inverse'!$A$3:$BH$3,1,'FD mesh'!$B$15+1)*Setup!$B$22</f>
        <v>18.4899905264442</v>
      </c>
      <c r="F34" s="0" t="n">
        <f aca="false">SUMPRODUCT('FD inverse'!$A$4:$BH$4,'FD mesh'!$B$84:$BI$84,$E33:$BL33)+'FD inverse'!$A$4*$C34/Setup!$B$17+INDEX('FD inverse'!$A$4:$BH$4,1,'FD mesh'!$B$15+1)*Setup!$B$22</f>
        <v>18.0638021030271</v>
      </c>
      <c r="G34" s="0" t="n">
        <f aca="false">SUMPRODUCT('FD inverse'!$A$5:$BH$5,'FD mesh'!$B$84:$BI$84,$E33:$BL33)+'FD inverse'!$A$5*$C34/Setup!$B$17+INDEX('FD inverse'!$A$5:$BH$5,1,'FD mesh'!$B$15+1)*Setup!$B$22</f>
        <v>17.6340455099207</v>
      </c>
      <c r="H34" s="0" t="n">
        <f aca="false">SUMPRODUCT('FD inverse'!$A$6:$BH$6,'FD mesh'!$B$84:$BI$84,$E33:$BL33)+'FD inverse'!$A$6*$C34/Setup!$B$17+INDEX('FD inverse'!$A$6:$BH$6,1,'FD mesh'!$B$15+1)*Setup!$B$22</f>
        <v>16.1881132011685</v>
      </c>
      <c r="I34" s="0" t="n">
        <f aca="false">SUMPRODUCT('FD inverse'!$A$7:$BH$7,'FD mesh'!$B$84:$BI$84,$E33:$BL33)+'FD inverse'!$A$7*$C34/Setup!$B$17+INDEX('FD inverse'!$A$7:$BH$7,1,'FD mesh'!$B$15+1)*Setup!$B$22</f>
        <v>16.0649373551827</v>
      </c>
      <c r="J34" s="0" t="n">
        <f aca="false">SUMPRODUCT('FD inverse'!$A$8:$BH$8,'FD mesh'!$B$84:$BI$84,$E33:$BL33)+'FD inverse'!$A$8*$C34/Setup!$B$17+INDEX('FD inverse'!$A$8:$BH$8,1,'FD mesh'!$B$15+1)*Setup!$B$22</f>
        <v>15.9522630311346</v>
      </c>
      <c r="K34" s="0" t="n">
        <f aca="false">SUMPRODUCT('FD inverse'!$A$9:$BH$9,'FD mesh'!$B$84:$BI$84,$E33:$BL33)+'FD inverse'!$A$9*$C34/Setup!$B$17+INDEX('FD inverse'!$A$9:$BH$9,1,'FD mesh'!$B$15+1)*Setup!$B$22</f>
        <v>15.8509104832728</v>
      </c>
      <c r="L34" s="0" t="n">
        <f aca="false">SUMPRODUCT('FD inverse'!$A$10:$BH$10,'FD mesh'!$B$84:$BI$84,$E33:$BL33)+'FD inverse'!$A$10*$C34/Setup!$B$17+INDEX('FD inverse'!$A$10:$BH$10,1,'FD mesh'!$B$15+1)*Setup!$B$22</f>
        <v>15.7615766281724</v>
      </c>
      <c r="M34" s="0" t="n">
        <f aca="false">SUMPRODUCT('FD inverse'!$A$11:$BH$11,'FD mesh'!$B$84:$BI$84,$E33:$BL33)+'FD inverse'!$A$11*$C34/Setup!$B$17+INDEX('FD inverse'!$A$11:$BH$11,1,'FD mesh'!$B$15+1)*Setup!$B$22</f>
        <v>15.6848344008394</v>
      </c>
      <c r="N34" s="0" t="n">
        <f aca="false">SUMPRODUCT('FD inverse'!$A$12:$BH$12,'FD mesh'!$B$84:$BI$84,$E33:$BL33)+'FD inverse'!$A$12*$C34/Setup!$B$17+INDEX('FD inverse'!$A$12:$BH$12,1,'FD mesh'!$B$15+1)*Setup!$B$22</f>
        <v>15.6211377107948</v>
      </c>
      <c r="O34" s="0" t="n">
        <f aca="false">SUMPRODUCT('FD inverse'!$A$13:$BH$13,'FD mesh'!$B$84:$BI$84,$E33:$BL33)+'FD inverse'!$A$13*$C34/Setup!$B$17+INDEX('FD inverse'!$A$13:$BH$13,1,'FD mesh'!$B$15+1)*Setup!$B$22</f>
        <v>15.5708302974594</v>
      </c>
      <c r="P34" s="0" t="n">
        <f aca="false">SUMPRODUCT('FD inverse'!$A$14:$BH$14,'FD mesh'!$B$84:$BI$84,$E33:$BL33)+'FD inverse'!$A$14*$C34/Setup!$B$17+INDEX('FD inverse'!$A$14:$BH$14,1,'FD mesh'!$B$15+1)*Setup!$B$22</f>
        <v>15.5341566082373</v>
      </c>
      <c r="Q34" s="0" t="n">
        <f aca="false">SUMPRODUCT('FD inverse'!$A$15:$BH$15,'FD mesh'!$B$84:$BI$84,$E33:$BL33)+'FD inverse'!$A$15*$C34/Setup!$B$17+INDEX('FD inverse'!$A$15:$BH$15,1,'FD mesh'!$B$15+1)*Setup!$B$22</f>
        <v>15.5112728289746</v>
      </c>
      <c r="R34" s="0" t="n">
        <f aca="false">SUMPRODUCT('FD inverse'!$A$16:$BH$16,'FD mesh'!$B$84:$BI$84,$E33:$BL33)+'FD inverse'!$A$16*$C34/Setup!$B$17+INDEX('FD inverse'!$A$16:$BH$16,1,'FD mesh'!$B$15+1)*Setup!$B$22</f>
        <v>15.50225638142</v>
      </c>
      <c r="S34" s="0" t="n">
        <f aca="false">SUMPRODUCT('FD inverse'!$A$17:$BH$17,'FD mesh'!$B$84:$BI$84,$E33:$BL33)+'FD inverse'!$A$17*$C34/Setup!$B$17+INDEX('FD inverse'!$A$17:$BH$17,1,'FD mesh'!$B$15+1)*Setup!$B$22</f>
        <v>15.4385574512985</v>
      </c>
      <c r="T34" s="0" t="n">
        <f aca="false">SUMPRODUCT('FD inverse'!$A$18:$BH$18,'FD mesh'!$B$84:$BI$84,$E33:$BL33)+'FD inverse'!$A$18*$C34/Setup!$B$17+INDEX('FD inverse'!$A$18:$BH$18,1,'FD mesh'!$B$15+1)*Setup!$B$22</f>
        <v>15.3812970233412</v>
      </c>
      <c r="U34" s="0" t="n">
        <f aca="false">SUMPRODUCT('FD inverse'!$A$19:$BH$19,'FD mesh'!$B$84:$BI$84,$E33:$BL33)+'FD inverse'!$A$19*$C34/Setup!$B$17+INDEX('FD inverse'!$A$19:$BH$19,1,'FD mesh'!$B$15+1)*Setup!$B$22</f>
        <v>15.3299829554213</v>
      </c>
      <c r="V34" s="0" t="n">
        <f aca="false">SUMPRODUCT('FD inverse'!$A$20:$BH$20,'FD mesh'!$B$84:$BI$84,$E33:$BL33)+'FD inverse'!$A$20*$C34/Setup!$B$17+INDEX('FD inverse'!$A$20:$BH$20,1,'FD mesh'!$B$15+1)*Setup!$B$22</f>
        <v>15.284118113291</v>
      </c>
      <c r="W34" s="0" t="n">
        <f aca="false">SUMPRODUCT('FD inverse'!$A$21:$BH$21,'FD mesh'!$B$84:$BI$84,$E33:$BL33)+'FD inverse'!$A$21*$C34/Setup!$B$17+INDEX('FD inverse'!$A$21:$BH$21,1,'FD mesh'!$B$15+1)*Setup!$B$22</f>
        <v>15.2432054030375</v>
      </c>
      <c r="X34" s="0" t="n">
        <f aca="false">SUMPRODUCT('FD inverse'!$A$22:$BH$22,'FD mesh'!$B$84:$BI$84,$E33:$BL33)+'FD inverse'!$A$22*$C34/Setup!$B$17+INDEX('FD inverse'!$A$22:$BH$22,1,'FD mesh'!$B$15+1)*Setup!$B$22</f>
        <v>15.2067519663835</v>
      </c>
      <c r="Y34" s="0" t="n">
        <f aca="false">SUMPRODUCT('FD inverse'!$A$23:$BH$23,'FD mesh'!$B$84:$BI$84,$E33:$BL33)+'FD inverse'!$A$23*$C34/Setup!$B$17+INDEX('FD inverse'!$A$23:$BH$23,1,'FD mesh'!$B$15+1)*Setup!$B$22</f>
        <v>15.1742724983895</v>
      </c>
      <c r="Z34" s="0" t="n">
        <f aca="false">SUMPRODUCT('FD inverse'!$A$24:$BH$24,'FD mesh'!$B$84:$BI$84,$E33:$BL33)+'FD inverse'!$A$24*$C34/Setup!$B$17+INDEX('FD inverse'!$A$24:$BH$24,1,'FD mesh'!$B$15+1)*Setup!$B$22</f>
        <v>15.1452916783815</v>
      </c>
      <c r="AA34" s="0" t="n">
        <f aca="false">SUMPRODUCT('FD inverse'!$A$25:$BH$25,'FD mesh'!$B$84:$BI$84,$E33:$BL33)+'FD inverse'!$A$25*$C34/Setup!$B$17+INDEX('FD inverse'!$A$25:$BH$25,1,'FD mesh'!$B$15+1)*Setup!$B$22</f>
        <v>15.1193457328986</v>
      </c>
      <c r="AB34" s="0" t="n">
        <f aca="false">SUMPRODUCT('FD inverse'!$A$26:$BH$26,'FD mesh'!$B$84:$BI$84,$E33:$BL33)+'FD inverse'!$A$26*$C34/Setup!$B$17+INDEX('FD inverse'!$A$26:$BH$26,1,'FD mesh'!$B$15+1)*Setup!$B$22</f>
        <v>15.0959831737754</v>
      </c>
      <c r="AC34" s="0" t="n">
        <f aca="false">SUMPRODUCT('FD inverse'!$A$27:$BH$27,'FD mesh'!$B$84:$BI$84,$E33:$BL33)+'FD inverse'!$A$27*$C34/Setup!$B$17+INDEX('FD inverse'!$A$27:$BH$27,1,'FD mesh'!$B$15+1)*Setup!$B$22</f>
        <v>15.074764775048</v>
      </c>
      <c r="AD34" s="0" t="n">
        <f aca="false">SUMPRODUCT('FD inverse'!$A$28:$BH$28,'FD mesh'!$B$84:$BI$84,$E33:$BL33)+'FD inverse'!$A$28*$C34/Setup!$B$17+INDEX('FD inverse'!$A$28:$BH$28,1,'FD mesh'!$B$15+1)*Setup!$B$22</f>
        <v>15.0552628692712</v>
      </c>
      <c r="AE34" s="0" t="n">
        <f aca="false">SUMPRODUCT('FD inverse'!$A$29:$BH$29,'FD mesh'!$B$84:$BI$84,$E33:$BL33)+'FD inverse'!$A$29*$C34/Setup!$B$17+INDEX('FD inverse'!$A$29:$BH$29,1,'FD mesh'!$B$15+1)*Setup!$B$22</f>
        <v>15.0370600572977</v>
      </c>
      <c r="AF34" s="0" t="n">
        <f aca="false">SUMPRODUCT('FD inverse'!$A$30:$BH$30,'FD mesh'!$B$84:$BI$84,$E33:$BL33)+'FD inverse'!$A$30*$C34/Setup!$B$17+INDEX('FD inverse'!$A$30:$BH$30,1,'FD mesh'!$B$15+1)*Setup!$B$22</f>
        <v>15.0197474359125</v>
      </c>
      <c r="AG34" s="0" t="n">
        <f aca="false">SUMPRODUCT('FD inverse'!$A$31:$BH$31,'FD mesh'!$B$84:$BI$84,$E33:$BL33)+'FD inverse'!$A$31*$C34/Setup!$B$17+INDEX('FD inverse'!$A$31:$BH$31,1,'FD mesh'!$B$15+1)*Setup!$B$22</f>
        <v>15.0029224553076</v>
      </c>
      <c r="AH34" s="0" t="n">
        <f aca="false">SUMPRODUCT('FD inverse'!$A$32:$BH$32,'FD mesh'!$B$84:$BI$84,$E33:$BL33)+'FD inverse'!$A$32*$C34/Setup!$B$17+INDEX('FD inverse'!$A$32:$BH$32,1,'FD mesh'!$B$15+1)*Setup!$B$22</f>
        <v>15.00229176972</v>
      </c>
      <c r="AI34" s="0" t="n">
        <f aca="false">SUMPRODUCT('FD inverse'!$A$33:$BH$33,'FD mesh'!$B$84:$BI$84,$E33:$BL33)+'FD inverse'!$A$33*$C34/Setup!$B$17+INDEX('FD inverse'!$A$33:$BH$33,1,'FD mesh'!$B$15+1)*Setup!$B$22</f>
        <v>15.0017875316766</v>
      </c>
      <c r="AJ34" s="0" t="n">
        <f aca="false">SUMPRODUCT('FD inverse'!$A$34:$BH$34,'FD mesh'!$B$84:$BI$84,$E33:$BL33)+'FD inverse'!$A$34*$C34/Setup!$B$17+INDEX('FD inverse'!$A$34:$BH$34,1,'FD mesh'!$B$15+1)*Setup!$B$22</f>
        <v>15.0013868952436</v>
      </c>
      <c r="AK34" s="0" t="n">
        <f aca="false">SUMPRODUCT('FD inverse'!$A$35:$BH$35,'FD mesh'!$B$84:$BI$84,$E33:$BL33)+'FD inverse'!$A$35*$C34/Setup!$B$17+INDEX('FD inverse'!$A$35:$BH$35,1,'FD mesh'!$B$15+1)*Setup!$B$22</f>
        <v>15.0010705239201</v>
      </c>
      <c r="AL34" s="0" t="n">
        <f aca="false">SUMPRODUCT('FD inverse'!$A$36:$BH$36,'FD mesh'!$B$84:$BI$84,$E33:$BL33)+'FD inverse'!$A$36*$C34/Setup!$B$17+INDEX('FD inverse'!$A$36:$BH$36,1,'FD mesh'!$B$15+1)*Setup!$B$22</f>
        <v>15.0008222013735</v>
      </c>
      <c r="AM34" s="0" t="n">
        <f aca="false">SUMPRODUCT('FD inverse'!$A$37:$BH$37,'FD mesh'!$B$84:$BI$84,$E33:$BL33)+'FD inverse'!$A$37*$C34/Setup!$B$17+INDEX('FD inverse'!$A$37:$BH$37,1,'FD mesh'!$B$15+1)*Setup!$B$22</f>
        <v>15.0006284453648</v>
      </c>
      <c r="AN34" s="0" t="n">
        <f aca="false">SUMPRODUCT('FD inverse'!$A$38:$BH$38,'FD mesh'!$B$84:$BI$84,$E33:$BL33)+'FD inverse'!$A$38*$C34/Setup!$B$17+INDEX('FD inverse'!$A$38:$BH$38,1,'FD mesh'!$B$15+1)*Setup!$B$22</f>
        <v>15.0004781364687</v>
      </c>
      <c r="AO34" s="0" t="n">
        <f aca="false">SUMPRODUCT('FD inverse'!$A$39:$BH$39,'FD mesh'!$B$84:$BI$84,$E33:$BL33)+'FD inverse'!$A$39*$C34/Setup!$B$17+INDEX('FD inverse'!$A$39:$BH$39,1,'FD mesh'!$B$15+1)*Setup!$B$22</f>
        <v>15.0003621694626</v>
      </c>
      <c r="AP34" s="0" t="n">
        <f aca="false">SUMPRODUCT('FD inverse'!$A$40:$BH$40,'FD mesh'!$B$84:$BI$84,$E33:$BL33)+'FD inverse'!$A$40*$C34/Setup!$B$17+INDEX('FD inverse'!$A$40:$BH$40,1,'FD mesh'!$B$15+1)*Setup!$B$22</f>
        <v>15.0002731319799</v>
      </c>
      <c r="AQ34" s="0" t="n">
        <f aca="false">SUMPRODUCT('FD inverse'!$A$41:$BH$41,'FD mesh'!$B$84:$BI$84,$E33:$BL33)+'FD inverse'!$A$41*$C34/Setup!$B$17+INDEX('FD inverse'!$A$41:$BH$41,1,'FD mesh'!$B$15+1)*Setup!$B$22</f>
        <v>15.00020501224</v>
      </c>
      <c r="AR34" s="0" t="n">
        <f aca="false">SUMPRODUCT('FD inverse'!$A$42:$BH$42,'FD mesh'!$B$84:$BI$84,$E33:$BL33)+'FD inverse'!$A$42*$C34/Setup!$B$17+INDEX('FD inverse'!$A$42:$BH$42,1,'FD mesh'!$B$15+1)*Setup!$B$22</f>
        <v>15.0001529353719</v>
      </c>
      <c r="AS34" s="0" t="n">
        <f aca="false">SUMPRODUCT('FD inverse'!$A$43:$BH$43,'FD mesh'!$B$84:$BI$84,$E33:$BL33)+'FD inverse'!$A$43*$C34/Setup!$B$17+INDEX('FD inverse'!$A$43:$BH$43,1,'FD mesh'!$B$15+1)*Setup!$B$22</f>
        <v>0</v>
      </c>
      <c r="AT34" s="0" t="n">
        <f aca="false">SUMPRODUCT('FD inverse'!$A$44:$BH$44,'FD mesh'!$B$84:$BI$84,$E33:$BL33)+'FD inverse'!$A$44*$C34/Setup!$B$17+INDEX('FD inverse'!$A$44:$BH$44,1,'FD mesh'!$B$15+1)*Setup!$B$22</f>
        <v>0</v>
      </c>
      <c r="AU34" s="0" t="n">
        <f aca="false">SUMPRODUCT('FD inverse'!$A$45:$BH$45,'FD mesh'!$B$84:$BI$84,$E33:$BL33)+'FD inverse'!$A$45*$C34/Setup!$B$17+INDEX('FD inverse'!$A$45:$BH$45,1,'FD mesh'!$B$15+1)*Setup!$B$22</f>
        <v>0</v>
      </c>
      <c r="AV34" s="0" t="n">
        <f aca="false">SUMPRODUCT('FD inverse'!$A$46:$BH$46,'FD mesh'!$B$84:$BI$84,$E33:$BL33)+'FD inverse'!$A$46*$C34/Setup!$B$17+INDEX('FD inverse'!$A$46:$BH$46,1,'FD mesh'!$B$15+1)*Setup!$B$22</f>
        <v>0</v>
      </c>
      <c r="AW34" s="0" t="n">
        <f aca="false">SUMPRODUCT('FD inverse'!$A$47:$BH$47,'FD mesh'!$B$84:$BI$84,$E33:$BL33)+'FD inverse'!$A$47*$C34/Setup!$B$17+INDEX('FD inverse'!$A$47:$BH$47,1,'FD mesh'!$B$15+1)*Setup!$B$22</f>
        <v>0</v>
      </c>
      <c r="AX34" s="0" t="n">
        <f aca="false">SUMPRODUCT('FD inverse'!$A$48:$BH$48,'FD mesh'!$B$84:$BI$84,$E33:$BL33)+'FD inverse'!$A$48*$C34/Setup!$B$17+INDEX('FD inverse'!$A$48:$BH$48,1,'FD mesh'!$B$15+1)*Setup!$B$22</f>
        <v>0</v>
      </c>
      <c r="AY34" s="0" t="n">
        <f aca="false">SUMPRODUCT('FD inverse'!$A$49:$BH$49,'FD mesh'!$B$84:$BI$84,$E33:$BL33)+'FD inverse'!$A$49*$C34/Setup!$B$17+INDEX('FD inverse'!$A$49:$BH$49,1,'FD mesh'!$B$15+1)*Setup!$B$22</f>
        <v>0</v>
      </c>
      <c r="AZ34" s="0" t="n">
        <f aca="false">SUMPRODUCT('FD inverse'!$A$50:$BH$50,'FD mesh'!$B$84:$BI$84,$E33:$BL33)+'FD inverse'!$A$50*$C34/Setup!$B$17+INDEX('FD inverse'!$A$50:$BH$50,1,'FD mesh'!$B$15+1)*Setup!$B$22</f>
        <v>0</v>
      </c>
      <c r="BA34" s="0" t="n">
        <f aca="false">SUMPRODUCT('FD inverse'!$A$51:$BH$51,'FD mesh'!$B$84:$BI$84,$E33:$BL33)+'FD inverse'!$A$51*$C34/Setup!$B$17+INDEX('FD inverse'!$A$51:$BH$51,1,'FD mesh'!$B$15+1)*Setup!$B$22</f>
        <v>0</v>
      </c>
      <c r="BB34" s="0" t="n">
        <f aca="false">SUMPRODUCT('FD inverse'!$A$52:$BH$52,'FD mesh'!$B$84:$BI$84,$E33:$BL33)+'FD inverse'!$A$52*$C34/Setup!$B$17+INDEX('FD inverse'!$A$52:$BH$52,1,'FD mesh'!$B$15+1)*Setup!$B$22</f>
        <v>0</v>
      </c>
      <c r="BC34" s="0" t="n">
        <f aca="false">SUMPRODUCT('FD inverse'!$A$53:$BH$53,'FD mesh'!$B$84:$BI$84,$E33:$BL33)+'FD inverse'!$A$53*$C34/Setup!$B$17+INDEX('FD inverse'!$A$53:$BH$53,1,'FD mesh'!$B$15+1)*Setup!$B$22</f>
        <v>0</v>
      </c>
      <c r="BD34" s="0" t="n">
        <f aca="false">SUMPRODUCT('FD inverse'!$A$54:$BH$54,'FD mesh'!$B$84:$BI$84,$E33:$BL33)+'FD inverse'!$A$54*$C34/Setup!$B$17+INDEX('FD inverse'!$A$54:$BH$54,1,'FD mesh'!$B$15+1)*Setup!$B$22</f>
        <v>0</v>
      </c>
      <c r="BE34" s="0" t="n">
        <f aca="false">SUMPRODUCT('FD inverse'!$A$55:$BH$55,'FD mesh'!$B$84:$BI$84,$E33:$BL33)+'FD inverse'!$A$55*$C34/Setup!$B$17+INDEX('FD inverse'!$A$55:$BH$55,1,'FD mesh'!$B$15+1)*Setup!$B$22</f>
        <v>0</v>
      </c>
      <c r="BF34" s="0" t="n">
        <f aca="false">SUMPRODUCT('FD inverse'!$A$56:$BH$56,'FD mesh'!$B$84:$BI$84,$E33:$BL33)+'FD inverse'!$A$56*$C34/Setup!$B$17+INDEX('FD inverse'!$A$56:$BH$56,1,'FD mesh'!$B$15+1)*Setup!$B$22</f>
        <v>0</v>
      </c>
      <c r="BG34" s="0" t="n">
        <f aca="false">SUMPRODUCT('FD inverse'!$A$57:$BH$57,'FD mesh'!$B$84:$BI$84,$E33:$BL33)+'FD inverse'!$A$57*$C34/Setup!$B$17+INDEX('FD inverse'!$A$57:$BH$57,1,'FD mesh'!$B$15+1)*Setup!$B$22</f>
        <v>0</v>
      </c>
      <c r="BH34" s="0" t="n">
        <f aca="false">SUMPRODUCT('FD inverse'!$A$58:$BH$58,'FD mesh'!$B$84:$BI$84,$E33:$BL33)+'FD inverse'!$A$58*$C34/Setup!$B$17+INDEX('FD inverse'!$A$58:$BH$58,1,'FD mesh'!$B$15+1)*Setup!$B$22</f>
        <v>0</v>
      </c>
      <c r="BI34" s="0" t="n">
        <f aca="false">SUMPRODUCT('FD inverse'!$A$59:$BH$59,'FD mesh'!$B$84:$BI$84,$E33:$BL33)+'FD inverse'!$A$59*$C34/Setup!$B$17+INDEX('FD inverse'!$A$59:$BH$59,1,'FD mesh'!$B$15+1)*Setup!$B$22</f>
        <v>0</v>
      </c>
      <c r="BJ34" s="0" t="n">
        <f aca="false">SUMPRODUCT('FD inverse'!$A$60:$BH$60,'FD mesh'!$B$84:$BI$84,$E33:$BL33)+'FD inverse'!$A$60*$C34/Setup!$B$17+INDEX('FD inverse'!$A$60:$BH$60,1,'FD mesh'!$B$15+1)*Setup!$B$22</f>
        <v>0</v>
      </c>
      <c r="BK34" s="0" t="n">
        <f aca="false">SUMPRODUCT('FD inverse'!$A$61:$BH$61,'FD mesh'!$B$84:$BI$84,$E33:$BL33)+'FD inverse'!$A$61*$C34/Setup!$B$17+INDEX('FD inverse'!$A$61:$BH$61,1,'FD mesh'!$B$15+1)*Setup!$B$22</f>
        <v>0</v>
      </c>
      <c r="BL34" s="0" t="n">
        <f aca="false">SUMPRODUCT('FD inverse'!$A$62:$BH$62,'FD mesh'!$B$84:$BI$84,$E33:$BL33)+'FD inverse'!$A$62*$C34/Setup!$B$17+INDEX('FD inverse'!$A$62:$BH$62,1,'FD mesh'!$B$15+1)*Setup!$B$22</f>
        <v>0</v>
      </c>
    </row>
    <row r="35" customFormat="false" ht="15" hidden="false" customHeight="false" outlineLevel="0" collapsed="false">
      <c r="A35" s="0" t="n">
        <v>30</v>
      </c>
      <c r="B35" s="0" t="n">
        <f aca="false">A35*Setup!$B$11/3600</f>
        <v>2.5</v>
      </c>
      <c r="C35" s="0" t="n">
        <f aca="false">Setup!$B$7+Setup!$B$8*COS(2*PI()*(B35-Setup!$B$9)/24)</f>
        <v>20.3044818699549</v>
      </c>
      <c r="D35" s="0" t="n">
        <f aca="false">(C35-E35)/Setup!$B$17</f>
        <v>14.0556547258208</v>
      </c>
      <c r="E35" s="0" t="n">
        <f aca="false">SUMPRODUCT('FD inverse'!$A$3:$BH$3,'FD mesh'!$B$84:$BI$84,$E34:$BL34)+'FD inverse'!$A$3*$C35/Setup!$B$17+INDEX('FD inverse'!$A$3:$BH$3,1,'FD mesh'!$B$15+1)*Setup!$B$22</f>
        <v>18.4772467555982</v>
      </c>
      <c r="F35" s="0" t="n">
        <f aca="false">SUMPRODUCT('FD inverse'!$A$4:$BH$4,'FD mesh'!$B$84:$BI$84,$E34:$BL34)+'FD inverse'!$A$4*$C35/Setup!$B$17+INDEX('FD inverse'!$A$4:$BH$4,1,'FD mesh'!$B$15+1)*Setup!$B$22</f>
        <v>18.0561581230117</v>
      </c>
      <c r="G35" s="0" t="n">
        <f aca="false">SUMPRODUCT('FD inverse'!$A$5:$BH$5,'FD mesh'!$B$84:$BI$84,$E34:$BL34)+'FD inverse'!$A$5*$C35/Setup!$B$17+INDEX('FD inverse'!$A$5:$BH$5,1,'FD mesh'!$B$15+1)*Setup!$B$22</f>
        <v>17.6317517907657</v>
      </c>
      <c r="H35" s="0" t="n">
        <f aca="false">SUMPRODUCT('FD inverse'!$A$6:$BH$6,'FD mesh'!$B$84:$BI$84,$E34:$BL34)+'FD inverse'!$A$6*$C35/Setup!$B$17+INDEX('FD inverse'!$A$6:$BH$6,1,'FD mesh'!$B$15+1)*Setup!$B$22</f>
        <v>16.2040740108686</v>
      </c>
      <c r="I35" s="0" t="n">
        <f aca="false">SUMPRODUCT('FD inverse'!$A$7:$BH$7,'FD mesh'!$B$84:$BI$84,$E34:$BL34)+'FD inverse'!$A$7*$C35/Setup!$B$17+INDEX('FD inverse'!$A$7:$BH$7,1,'FD mesh'!$B$15+1)*Setup!$B$22</f>
        <v>16.0824390479573</v>
      </c>
      <c r="J35" s="0" t="n">
        <f aca="false">SUMPRODUCT('FD inverse'!$A$8:$BH$8,'FD mesh'!$B$84:$BI$84,$E34:$BL34)+'FD inverse'!$A$8*$C35/Setup!$B$17+INDEX('FD inverse'!$A$8:$BH$8,1,'FD mesh'!$B$15+1)*Setup!$B$22</f>
        <v>15.971129567509</v>
      </c>
      <c r="K35" s="0" t="n">
        <f aca="false">SUMPRODUCT('FD inverse'!$A$9:$BH$9,'FD mesh'!$B$84:$BI$84,$E34:$BL34)+'FD inverse'!$A$9*$C35/Setup!$B$17+INDEX('FD inverse'!$A$9:$BH$9,1,'FD mesh'!$B$15+1)*Setup!$B$22</f>
        <v>15.8709507869867</v>
      </c>
      <c r="L35" s="0" t="n">
        <f aca="false">SUMPRODUCT('FD inverse'!$A$10:$BH$10,'FD mesh'!$B$84:$BI$84,$E34:$BL34)+'FD inverse'!$A$10*$C35/Setup!$B$17+INDEX('FD inverse'!$A$10:$BH$10,1,'FD mesh'!$B$15+1)*Setup!$B$22</f>
        <v>15.7825951944961</v>
      </c>
      <c r="M35" s="0" t="n">
        <f aca="false">SUMPRODUCT('FD inverse'!$A$11:$BH$11,'FD mesh'!$B$84:$BI$84,$E34:$BL34)+'FD inverse'!$A$11*$C35/Setup!$B$17+INDEX('FD inverse'!$A$11:$BH$11,1,'FD mesh'!$B$15+1)*Setup!$B$22</f>
        <v>15.7066399361197</v>
      </c>
      <c r="N35" s="0" t="n">
        <f aca="false">SUMPRODUCT('FD inverse'!$A$12:$BH$12,'FD mesh'!$B$84:$BI$84,$E34:$BL34)+'FD inverse'!$A$12*$C35/Setup!$B$17+INDEX('FD inverse'!$A$12:$BH$12,1,'FD mesh'!$B$15+1)*Setup!$B$22</f>
        <v>15.6435493003276</v>
      </c>
      <c r="O35" s="0" t="n">
        <f aca="false">SUMPRODUCT('FD inverse'!$A$13:$BH$13,'FD mesh'!$B$84:$BI$84,$E34:$BL34)+'FD inverse'!$A$13*$C35/Setup!$B$17+INDEX('FD inverse'!$A$13:$BH$13,1,'FD mesh'!$B$15+1)*Setup!$B$22</f>
        <v>15.5936808412511</v>
      </c>
      <c r="P35" s="0" t="n">
        <f aca="false">SUMPRODUCT('FD inverse'!$A$14:$BH$14,'FD mesh'!$B$84:$BI$84,$E34:$BL34)+'FD inverse'!$A$14*$C35/Setup!$B$17+INDEX('FD inverse'!$A$14:$BH$14,1,'FD mesh'!$B$15+1)*Setup!$B$22</f>
        <v>15.5572935289543</v>
      </c>
      <c r="Q35" s="0" t="n">
        <f aca="false">SUMPRODUCT('FD inverse'!$A$15:$BH$15,'FD mesh'!$B$84:$BI$84,$E34:$BL34)+'FD inverse'!$A$15*$C35/Setup!$B$17+INDEX('FD inverse'!$A$15:$BH$15,1,'FD mesh'!$B$15+1)*Setup!$B$22</f>
        <v>15.5345563173755</v>
      </c>
      <c r="R35" s="0" t="n">
        <f aca="false">SUMPRODUCT('FD inverse'!$A$16:$BH$16,'FD mesh'!$B$84:$BI$84,$E34:$BL34)+'FD inverse'!$A$16*$C35/Setup!$B$17+INDEX('FD inverse'!$A$16:$BH$16,1,'FD mesh'!$B$15+1)*Setup!$B$22</f>
        <v>15.5255556771247</v>
      </c>
      <c r="S35" s="0" t="n">
        <f aca="false">SUMPRODUCT('FD inverse'!$A$17:$BH$17,'FD mesh'!$B$84:$BI$84,$E34:$BL34)+'FD inverse'!$A$17*$C35/Setup!$B$17+INDEX('FD inverse'!$A$17:$BH$17,1,'FD mesh'!$B$15+1)*Setup!$B$22</f>
        <v>15.4602899568679</v>
      </c>
      <c r="T35" s="0" t="n">
        <f aca="false">SUMPRODUCT('FD inverse'!$A$18:$BH$18,'FD mesh'!$B$84:$BI$84,$E34:$BL34)+'FD inverse'!$A$18*$C35/Setup!$B$17+INDEX('FD inverse'!$A$18:$BH$18,1,'FD mesh'!$B$15+1)*Setup!$B$22</f>
        <v>15.4014198025358</v>
      </c>
      <c r="U35" s="0" t="n">
        <f aca="false">SUMPRODUCT('FD inverse'!$A$19:$BH$19,'FD mesh'!$B$84:$BI$84,$E34:$BL34)+'FD inverse'!$A$19*$C35/Setup!$B$17+INDEX('FD inverse'!$A$19:$BH$19,1,'FD mesh'!$B$15+1)*Setup!$B$22</f>
        <v>15.3484714946523</v>
      </c>
      <c r="V35" s="0" t="n">
        <f aca="false">SUMPRODUCT('FD inverse'!$A$20:$BH$20,'FD mesh'!$B$84:$BI$84,$E34:$BL34)+'FD inverse'!$A$20*$C35/Setup!$B$17+INDEX('FD inverse'!$A$20:$BH$20,1,'FD mesh'!$B$15+1)*Setup!$B$22</f>
        <v>15.3009640997426</v>
      </c>
      <c r="W35" s="0" t="n">
        <f aca="false">SUMPRODUCT('FD inverse'!$A$21:$BH$21,'FD mesh'!$B$84:$BI$84,$E34:$BL34)+'FD inverse'!$A$21*$C35/Setup!$B$17+INDEX('FD inverse'!$A$21:$BH$21,1,'FD mesh'!$B$15+1)*Setup!$B$22</f>
        <v>15.2584142379887</v>
      </c>
      <c r="X35" s="0" t="n">
        <f aca="false">SUMPRODUCT('FD inverse'!$A$22:$BH$22,'FD mesh'!$B$84:$BI$84,$E34:$BL34)+'FD inverse'!$A$22*$C35/Setup!$B$17+INDEX('FD inverse'!$A$22:$BH$22,1,'FD mesh'!$B$15+1)*Setup!$B$22</f>
        <v>15.2203401190918</v>
      </c>
      <c r="Y35" s="0" t="n">
        <f aca="false">SUMPRODUCT('FD inverse'!$A$23:$BH$23,'FD mesh'!$B$84:$BI$84,$E34:$BL34)+'FD inverse'!$A$23*$C35/Setup!$B$17+INDEX('FD inverse'!$A$23:$BH$23,1,'FD mesh'!$B$15+1)*Setup!$B$22</f>
        <v>15.1862647994205</v>
      </c>
      <c r="Z35" s="0" t="n">
        <f aca="false">SUMPRODUCT('FD inverse'!$A$24:$BH$24,'FD mesh'!$B$84:$BI$84,$E34:$BL34)+'FD inverse'!$A$24*$C35/Setup!$B$17+INDEX('FD inverse'!$A$24:$BH$24,1,'FD mesh'!$B$15+1)*Setup!$B$22</f>
        <v>15.155718642624</v>
      </c>
      <c r="AA35" s="0" t="n">
        <f aca="false">SUMPRODUCT('FD inverse'!$A$25:$BH$25,'FD mesh'!$B$84:$BI$84,$E34:$BL34)+'FD inverse'!$A$25*$C35/Setup!$B$17+INDEX('FD inverse'!$A$25:$BH$25,1,'FD mesh'!$B$15+1)*Setup!$B$22</f>
        <v>15.1282409924475</v>
      </c>
      <c r="AB35" s="0" t="n">
        <f aca="false">SUMPRODUCT('FD inverse'!$A$26:$BH$26,'FD mesh'!$B$84:$BI$84,$E34:$BL34)+'FD inverse'!$A$26*$C35/Setup!$B$17+INDEX('FD inverse'!$A$26:$BH$26,1,'FD mesh'!$B$15+1)*Setup!$B$22</f>
        <v>15.103381090081</v>
      </c>
      <c r="AC35" s="0" t="n">
        <f aca="false">SUMPRODUCT('FD inverse'!$A$27:$BH$27,'FD mesh'!$B$84:$BI$84,$E34:$BL34)+'FD inverse'!$A$27*$C35/Setup!$B$17+INDEX('FD inverse'!$A$27:$BH$27,1,'FD mesh'!$B$15+1)*Setup!$B$22</f>
        <v>15.0806982887988</v>
      </c>
      <c r="AD35" s="0" t="n">
        <f aca="false">SUMPRODUCT('FD inverse'!$A$28:$BH$28,'FD mesh'!$B$84:$BI$84,$E34:$BL34)+'FD inverse'!$A$28*$C35/Setup!$B$17+INDEX('FD inverse'!$A$28:$BH$28,1,'FD mesh'!$B$15+1)*Setup!$B$22</f>
        <v>15.059761635849</v>
      </c>
      <c r="AE35" s="0" t="n">
        <f aca="false">SUMPRODUCT('FD inverse'!$A$29:$BH$29,'FD mesh'!$B$84:$BI$84,$E34:$BL34)+'FD inverse'!$A$29*$C35/Setup!$B$17+INDEX('FD inverse'!$A$29:$BH$29,1,'FD mesh'!$B$15+1)*Setup!$B$22</f>
        <v>15.0401489056349</v>
      </c>
      <c r="AF35" s="0" t="n">
        <f aca="false">SUMPRODUCT('FD inverse'!$A$30:$BH$30,'FD mesh'!$B$84:$BI$84,$E34:$BL34)+'FD inverse'!$A$30*$C35/Setup!$B$17+INDEX('FD inverse'!$A$30:$BH$30,1,'FD mesh'!$B$15+1)*Setup!$B$22</f>
        <v>15.0214451793601</v>
      </c>
      <c r="AG35" s="0" t="n">
        <f aca="false">SUMPRODUCT('FD inverse'!$A$31:$BH$31,'FD mesh'!$B$84:$BI$84,$E34:$BL34)+'FD inverse'!$A$31*$C35/Setup!$B$17+INDEX('FD inverse'!$A$31:$BH$31,1,'FD mesh'!$B$15+1)*Setup!$B$22</f>
        <v>15.0032410747284</v>
      </c>
      <c r="AH35" s="0" t="n">
        <f aca="false">SUMPRODUCT('FD inverse'!$A$32:$BH$32,'FD mesh'!$B$84:$BI$84,$E34:$BL34)+'FD inverse'!$A$32*$C35/Setup!$B$17+INDEX('FD inverse'!$A$32:$BH$32,1,'FD mesh'!$B$15+1)*Setup!$B$22</f>
        <v>15.0025564165724</v>
      </c>
      <c r="AI35" s="0" t="n">
        <f aca="false">SUMPRODUCT('FD inverse'!$A$33:$BH$33,'FD mesh'!$B$84:$BI$84,$E34:$BL34)+'FD inverse'!$A$33*$C35/Setup!$B$17+INDEX('FD inverse'!$A$33:$BH$33,1,'FD mesh'!$B$15+1)*Setup!$B$22</f>
        <v>15.0020057287487</v>
      </c>
      <c r="AJ35" s="0" t="n">
        <f aca="false">SUMPRODUCT('FD inverse'!$A$34:$BH$34,'FD mesh'!$B$84:$BI$84,$E34:$BL34)+'FD inverse'!$A$34*$C35/Setup!$B$17+INDEX('FD inverse'!$A$34:$BH$34,1,'FD mesh'!$B$15+1)*Setup!$B$22</f>
        <v>15.0015654973086</v>
      </c>
      <c r="AK35" s="0" t="n">
        <f aca="false">SUMPRODUCT('FD inverse'!$A$35:$BH$35,'FD mesh'!$B$84:$BI$84,$E34:$BL34)+'FD inverse'!$A$35*$C35/Setup!$B$17+INDEX('FD inverse'!$A$35:$BH$35,1,'FD mesh'!$B$15+1)*Setup!$B$22</f>
        <v>15.0012156783476</v>
      </c>
      <c r="AL35" s="0" t="n">
        <f aca="false">SUMPRODUCT('FD inverse'!$A$36:$BH$36,'FD mesh'!$B$84:$BI$84,$E34:$BL34)+'FD inverse'!$A$36*$C35/Setup!$B$17+INDEX('FD inverse'!$A$36:$BH$36,1,'FD mesh'!$B$15+1)*Setup!$B$22</f>
        <v>15.0009393399012</v>
      </c>
      <c r="AM35" s="0" t="n">
        <f aca="false">SUMPRODUCT('FD inverse'!$A$37:$BH$37,'FD mesh'!$B$84:$BI$84,$E34:$BL34)+'FD inverse'!$A$37*$C35/Setup!$B$17+INDEX('FD inverse'!$A$37:$BH$37,1,'FD mesh'!$B$15+1)*Setup!$B$22</f>
        <v>15.0007222996757</v>
      </c>
      <c r="AN35" s="0" t="n">
        <f aca="false">SUMPRODUCT('FD inverse'!$A$38:$BH$38,'FD mesh'!$B$84:$BI$84,$E34:$BL34)+'FD inverse'!$A$38*$C35/Setup!$B$17+INDEX('FD inverse'!$A$38:$BH$38,1,'FD mesh'!$B$15+1)*Setup!$B$22</f>
        <v>15.0005527706641</v>
      </c>
      <c r="AO35" s="0" t="n">
        <f aca="false">SUMPRODUCT('FD inverse'!$A$39:$BH$39,'FD mesh'!$B$84:$BI$84,$E34:$BL34)+'FD inverse'!$A$39*$C35/Setup!$B$17+INDEX('FD inverse'!$A$39:$BH$39,1,'FD mesh'!$B$15+1)*Setup!$B$22</f>
        <v>15.0004210232013</v>
      </c>
      <c r="AP35" s="0" t="n">
        <f aca="false">SUMPRODUCT('FD inverse'!$A$40:$BH$40,'FD mesh'!$B$84:$BI$84,$E34:$BL34)+'FD inverse'!$A$40*$C35/Setup!$B$17+INDEX('FD inverse'!$A$40:$BH$40,1,'FD mesh'!$B$15+1)*Setup!$B$22</f>
        <v>15.0003190688567</v>
      </c>
      <c r="AQ35" s="0" t="n">
        <f aca="false">SUMPRODUCT('FD inverse'!$A$41:$BH$41,'FD mesh'!$B$84:$BI$84,$E34:$BL34)+'FD inverse'!$A$41*$C35/Setup!$B$17+INDEX('FD inverse'!$A$41:$BH$41,1,'FD mesh'!$B$15+1)*Setup!$B$22</f>
        <v>15.0002403688172</v>
      </c>
      <c r="AR35" s="0" t="n">
        <f aca="false">SUMPRODUCT('FD inverse'!$A$42:$BH$42,'FD mesh'!$B$84:$BI$84,$E34:$BL34)+'FD inverse'!$A$42*$C35/Setup!$B$17+INDEX('FD inverse'!$A$42:$BH$42,1,'FD mesh'!$B$15+1)*Setup!$B$22</f>
        <v>15.0001795670915</v>
      </c>
      <c r="AS35" s="0" t="n">
        <f aca="false">SUMPRODUCT('FD inverse'!$A$43:$BH$43,'FD mesh'!$B$84:$BI$84,$E34:$BL34)+'FD inverse'!$A$43*$C35/Setup!$B$17+INDEX('FD inverse'!$A$43:$BH$43,1,'FD mesh'!$B$15+1)*Setup!$B$22</f>
        <v>0</v>
      </c>
      <c r="AT35" s="0" t="n">
        <f aca="false">SUMPRODUCT('FD inverse'!$A$44:$BH$44,'FD mesh'!$B$84:$BI$84,$E34:$BL34)+'FD inverse'!$A$44*$C35/Setup!$B$17+INDEX('FD inverse'!$A$44:$BH$44,1,'FD mesh'!$B$15+1)*Setup!$B$22</f>
        <v>0</v>
      </c>
      <c r="AU35" s="0" t="n">
        <f aca="false">SUMPRODUCT('FD inverse'!$A$45:$BH$45,'FD mesh'!$B$84:$BI$84,$E34:$BL34)+'FD inverse'!$A$45*$C35/Setup!$B$17+INDEX('FD inverse'!$A$45:$BH$45,1,'FD mesh'!$B$15+1)*Setup!$B$22</f>
        <v>0</v>
      </c>
      <c r="AV35" s="0" t="n">
        <f aca="false">SUMPRODUCT('FD inverse'!$A$46:$BH$46,'FD mesh'!$B$84:$BI$84,$E34:$BL34)+'FD inverse'!$A$46*$C35/Setup!$B$17+INDEX('FD inverse'!$A$46:$BH$46,1,'FD mesh'!$B$15+1)*Setup!$B$22</f>
        <v>0</v>
      </c>
      <c r="AW35" s="0" t="n">
        <f aca="false">SUMPRODUCT('FD inverse'!$A$47:$BH$47,'FD mesh'!$B$84:$BI$84,$E34:$BL34)+'FD inverse'!$A$47*$C35/Setup!$B$17+INDEX('FD inverse'!$A$47:$BH$47,1,'FD mesh'!$B$15+1)*Setup!$B$22</f>
        <v>0</v>
      </c>
      <c r="AX35" s="0" t="n">
        <f aca="false">SUMPRODUCT('FD inverse'!$A$48:$BH$48,'FD mesh'!$B$84:$BI$84,$E34:$BL34)+'FD inverse'!$A$48*$C35/Setup!$B$17+INDEX('FD inverse'!$A$48:$BH$48,1,'FD mesh'!$B$15+1)*Setup!$B$22</f>
        <v>0</v>
      </c>
      <c r="AY35" s="0" t="n">
        <f aca="false">SUMPRODUCT('FD inverse'!$A$49:$BH$49,'FD mesh'!$B$84:$BI$84,$E34:$BL34)+'FD inverse'!$A$49*$C35/Setup!$B$17+INDEX('FD inverse'!$A$49:$BH$49,1,'FD mesh'!$B$15+1)*Setup!$B$22</f>
        <v>0</v>
      </c>
      <c r="AZ35" s="0" t="n">
        <f aca="false">SUMPRODUCT('FD inverse'!$A$50:$BH$50,'FD mesh'!$B$84:$BI$84,$E34:$BL34)+'FD inverse'!$A$50*$C35/Setup!$B$17+INDEX('FD inverse'!$A$50:$BH$50,1,'FD mesh'!$B$15+1)*Setup!$B$22</f>
        <v>0</v>
      </c>
      <c r="BA35" s="0" t="n">
        <f aca="false">SUMPRODUCT('FD inverse'!$A$51:$BH$51,'FD mesh'!$B$84:$BI$84,$E34:$BL34)+'FD inverse'!$A$51*$C35/Setup!$B$17+INDEX('FD inverse'!$A$51:$BH$51,1,'FD mesh'!$B$15+1)*Setup!$B$22</f>
        <v>0</v>
      </c>
      <c r="BB35" s="0" t="n">
        <f aca="false">SUMPRODUCT('FD inverse'!$A$52:$BH$52,'FD mesh'!$B$84:$BI$84,$E34:$BL34)+'FD inverse'!$A$52*$C35/Setup!$B$17+INDEX('FD inverse'!$A$52:$BH$52,1,'FD mesh'!$B$15+1)*Setup!$B$22</f>
        <v>0</v>
      </c>
      <c r="BC35" s="0" t="n">
        <f aca="false">SUMPRODUCT('FD inverse'!$A$53:$BH$53,'FD mesh'!$B$84:$BI$84,$E34:$BL34)+'FD inverse'!$A$53*$C35/Setup!$B$17+INDEX('FD inverse'!$A$53:$BH$53,1,'FD mesh'!$B$15+1)*Setup!$B$22</f>
        <v>0</v>
      </c>
      <c r="BD35" s="0" t="n">
        <f aca="false">SUMPRODUCT('FD inverse'!$A$54:$BH$54,'FD mesh'!$B$84:$BI$84,$E34:$BL34)+'FD inverse'!$A$54*$C35/Setup!$B$17+INDEX('FD inverse'!$A$54:$BH$54,1,'FD mesh'!$B$15+1)*Setup!$B$22</f>
        <v>0</v>
      </c>
      <c r="BE35" s="0" t="n">
        <f aca="false">SUMPRODUCT('FD inverse'!$A$55:$BH$55,'FD mesh'!$B$84:$BI$84,$E34:$BL34)+'FD inverse'!$A$55*$C35/Setup!$B$17+INDEX('FD inverse'!$A$55:$BH$55,1,'FD mesh'!$B$15+1)*Setup!$B$22</f>
        <v>0</v>
      </c>
      <c r="BF35" s="0" t="n">
        <f aca="false">SUMPRODUCT('FD inverse'!$A$56:$BH$56,'FD mesh'!$B$84:$BI$84,$E34:$BL34)+'FD inverse'!$A$56*$C35/Setup!$B$17+INDEX('FD inverse'!$A$56:$BH$56,1,'FD mesh'!$B$15+1)*Setup!$B$22</f>
        <v>0</v>
      </c>
      <c r="BG35" s="0" t="n">
        <f aca="false">SUMPRODUCT('FD inverse'!$A$57:$BH$57,'FD mesh'!$B$84:$BI$84,$E34:$BL34)+'FD inverse'!$A$57*$C35/Setup!$B$17+INDEX('FD inverse'!$A$57:$BH$57,1,'FD mesh'!$B$15+1)*Setup!$B$22</f>
        <v>0</v>
      </c>
      <c r="BH35" s="0" t="n">
        <f aca="false">SUMPRODUCT('FD inverse'!$A$58:$BH$58,'FD mesh'!$B$84:$BI$84,$E34:$BL34)+'FD inverse'!$A$58*$C35/Setup!$B$17+INDEX('FD inverse'!$A$58:$BH$58,1,'FD mesh'!$B$15+1)*Setup!$B$22</f>
        <v>0</v>
      </c>
      <c r="BI35" s="0" t="n">
        <f aca="false">SUMPRODUCT('FD inverse'!$A$59:$BH$59,'FD mesh'!$B$84:$BI$84,$E34:$BL34)+'FD inverse'!$A$59*$C35/Setup!$B$17+INDEX('FD inverse'!$A$59:$BH$59,1,'FD mesh'!$B$15+1)*Setup!$B$22</f>
        <v>0</v>
      </c>
      <c r="BJ35" s="0" t="n">
        <f aca="false">SUMPRODUCT('FD inverse'!$A$60:$BH$60,'FD mesh'!$B$84:$BI$84,$E34:$BL34)+'FD inverse'!$A$60*$C35/Setup!$B$17+INDEX('FD inverse'!$A$60:$BH$60,1,'FD mesh'!$B$15+1)*Setup!$B$22</f>
        <v>0</v>
      </c>
      <c r="BK35" s="0" t="n">
        <f aca="false">SUMPRODUCT('FD inverse'!$A$61:$BH$61,'FD mesh'!$B$84:$BI$84,$E34:$BL34)+'FD inverse'!$A$61*$C35/Setup!$B$17+INDEX('FD inverse'!$A$61:$BH$61,1,'FD mesh'!$B$15+1)*Setup!$B$22</f>
        <v>0</v>
      </c>
      <c r="BL35" s="0" t="n">
        <f aca="false">SUMPRODUCT('FD inverse'!$A$62:$BH$62,'FD mesh'!$B$84:$BI$84,$E34:$BL34)+'FD inverse'!$A$62*$C35/Setup!$B$17+INDEX('FD inverse'!$A$62:$BH$62,1,'FD mesh'!$B$15+1)*Setup!$B$22</f>
        <v>0</v>
      </c>
    </row>
    <row r="36" customFormat="false" ht="15" hidden="false" customHeight="false" outlineLevel="0" collapsed="false">
      <c r="A36" s="0" t="n">
        <v>31</v>
      </c>
      <c r="B36" s="0" t="n">
        <f aca="false">A36*Setup!$B$11/3600</f>
        <v>2.58333333333333</v>
      </c>
      <c r="C36" s="0" t="n">
        <f aca="false">Setup!$B$7+Setup!$B$8*COS(2*PI()*(B36-Setup!$B$9)/24)</f>
        <v>20.2719685228688</v>
      </c>
      <c r="D36" s="0" t="n">
        <f aca="false">(C36-E36)/Setup!$B$17</f>
        <v>13.8972919006089</v>
      </c>
      <c r="E36" s="0" t="n">
        <f aca="false">SUMPRODUCT('FD inverse'!$A$3:$BH$3,'FD mesh'!$B$84:$BI$84,$E35:$BL35)+'FD inverse'!$A$3*$C36/Setup!$B$17+INDEX('FD inverse'!$A$3:$BH$3,1,'FD mesh'!$B$15+1)*Setup!$B$22</f>
        <v>18.4653205757896</v>
      </c>
      <c r="F36" s="0" t="n">
        <f aca="false">SUMPRODUCT('FD inverse'!$A$4:$BH$4,'FD mesh'!$B$84:$BI$84,$E35:$BL35)+'FD inverse'!$A$4*$C36/Setup!$B$17+INDEX('FD inverse'!$A$4:$BH$4,1,'FD mesh'!$B$15+1)*Setup!$B$22</f>
        <v>18.0491225511355</v>
      </c>
      <c r="G36" s="0" t="n">
        <f aca="false">SUMPRODUCT('FD inverse'!$A$5:$BH$5,'FD mesh'!$B$84:$BI$84,$E35:$BL35)+'FD inverse'!$A$5*$C36/Setup!$B$17+INDEX('FD inverse'!$A$5:$BH$5,1,'FD mesh'!$B$15+1)*Setup!$B$22</f>
        <v>17.6298708928545</v>
      </c>
      <c r="H36" s="0" t="n">
        <f aca="false">SUMPRODUCT('FD inverse'!$A$6:$BH$6,'FD mesh'!$B$84:$BI$84,$E35:$BL35)+'FD inverse'!$A$6*$C36/Setup!$B$17+INDEX('FD inverse'!$A$6:$BH$6,1,'FD mesh'!$B$15+1)*Setup!$B$22</f>
        <v>16.2198138329704</v>
      </c>
      <c r="I36" s="0" t="n">
        <f aca="false">SUMPRODUCT('FD inverse'!$A$7:$BH$7,'FD mesh'!$B$84:$BI$84,$E35:$BL35)+'FD inverse'!$A$7*$C36/Setup!$B$17+INDEX('FD inverse'!$A$7:$BH$7,1,'FD mesh'!$B$15+1)*Setup!$B$22</f>
        <v>16.0996730377304</v>
      </c>
      <c r="J36" s="0" t="n">
        <f aca="false">SUMPRODUCT('FD inverse'!$A$8:$BH$8,'FD mesh'!$B$84:$BI$84,$E35:$BL35)+'FD inverse'!$A$8*$C36/Setup!$B$17+INDEX('FD inverse'!$A$8:$BH$8,1,'FD mesh'!$B$15+1)*Setup!$B$22</f>
        <v>15.9896997880793</v>
      </c>
      <c r="K36" s="0" t="n">
        <f aca="false">SUMPRODUCT('FD inverse'!$A$9:$BH$9,'FD mesh'!$B$84:$BI$84,$E35:$BL35)+'FD inverse'!$A$9*$C36/Setup!$B$17+INDEX('FD inverse'!$A$9:$BH$9,1,'FD mesh'!$B$15+1)*Setup!$B$22</f>
        <v>15.8906824207705</v>
      </c>
      <c r="L36" s="0" t="n">
        <f aca="false">SUMPRODUCT('FD inverse'!$A$10:$BH$10,'FD mesh'!$B$84:$BI$84,$E35:$BL35)+'FD inverse'!$A$10*$C36/Setup!$B$17+INDEX('FD inverse'!$A$10:$BH$10,1,'FD mesh'!$B$15+1)*Setup!$B$22</f>
        <v>15.8033061353401</v>
      </c>
      <c r="M36" s="0" t="n">
        <f aca="false">SUMPRODUCT('FD inverse'!$A$11:$BH$11,'FD mesh'!$B$84:$BI$84,$E35:$BL35)+'FD inverse'!$A$11*$C36/Setup!$B$17+INDEX('FD inverse'!$A$11:$BH$11,1,'FD mesh'!$B$15+1)*Setup!$B$22</f>
        <v>15.7281486940655</v>
      </c>
      <c r="N36" s="0" t="n">
        <f aca="false">SUMPRODUCT('FD inverse'!$A$12:$BH$12,'FD mesh'!$B$84:$BI$84,$E35:$BL35)+'FD inverse'!$A$12*$C36/Setup!$B$17+INDEX('FD inverse'!$A$12:$BH$12,1,'FD mesh'!$B$15+1)*Setup!$B$22</f>
        <v>15.6656807855022</v>
      </c>
      <c r="O36" s="0" t="n">
        <f aca="false">SUMPRODUCT('FD inverse'!$A$13:$BH$13,'FD mesh'!$B$84:$BI$84,$E35:$BL35)+'FD inverse'!$A$13*$C36/Setup!$B$17+INDEX('FD inverse'!$A$13:$BH$13,1,'FD mesh'!$B$15+1)*Setup!$B$22</f>
        <v>15.6162698003458</v>
      </c>
      <c r="P36" s="0" t="n">
        <f aca="false">SUMPRODUCT('FD inverse'!$A$14:$BH$14,'FD mesh'!$B$84:$BI$84,$E35:$BL35)+'FD inverse'!$A$14*$C36/Setup!$B$17+INDEX('FD inverse'!$A$14:$BH$14,1,'FD mesh'!$B$15+1)*Setup!$B$22</f>
        <v>15.5801856347142</v>
      </c>
      <c r="Q36" s="0" t="n">
        <f aca="false">SUMPRODUCT('FD inverse'!$A$15:$BH$15,'FD mesh'!$B$84:$BI$84,$E35:$BL35)+'FD inverse'!$A$15*$C36/Setup!$B$17+INDEX('FD inverse'!$A$15:$BH$15,1,'FD mesh'!$B$15+1)*Setup!$B$22</f>
        <v>15.5576071361977</v>
      </c>
      <c r="R36" s="0" t="n">
        <f aca="false">SUMPRODUCT('FD inverse'!$A$16:$BH$16,'FD mesh'!$B$84:$BI$84,$E35:$BL35)+'FD inverse'!$A$16*$C36/Setup!$B$17+INDEX('FD inverse'!$A$16:$BH$16,1,'FD mesh'!$B$15+1)*Setup!$B$22</f>
        <v>15.5486279408211</v>
      </c>
      <c r="S36" s="0" t="n">
        <f aca="false">SUMPRODUCT('FD inverse'!$A$17:$BH$17,'FD mesh'!$B$84:$BI$84,$E35:$BL35)+'FD inverse'!$A$17*$C36/Setup!$B$17+INDEX('FD inverse'!$A$17:$BH$17,1,'FD mesh'!$B$15+1)*Setup!$B$22</f>
        <v>15.481858967906</v>
      </c>
      <c r="T36" s="0" t="n">
        <f aca="false">SUMPRODUCT('FD inverse'!$A$18:$BH$18,'FD mesh'!$B$84:$BI$84,$E35:$BL35)+'FD inverse'!$A$18*$C36/Setup!$B$17+INDEX('FD inverse'!$A$18:$BH$18,1,'FD mesh'!$B$15+1)*Setup!$B$22</f>
        <v>15.4214374468108</v>
      </c>
      <c r="U36" s="0" t="n">
        <f aca="false">SUMPRODUCT('FD inverse'!$A$19:$BH$19,'FD mesh'!$B$84:$BI$84,$E35:$BL35)+'FD inverse'!$A$19*$C36/Setup!$B$17+INDEX('FD inverse'!$A$19:$BH$19,1,'FD mesh'!$B$15+1)*Setup!$B$22</f>
        <v>15.3669068324593</v>
      </c>
      <c r="V36" s="0" t="n">
        <f aca="false">SUMPRODUCT('FD inverse'!$A$20:$BH$20,'FD mesh'!$B$84:$BI$84,$E35:$BL35)+'FD inverse'!$A$20*$C36/Setup!$B$17+INDEX('FD inverse'!$A$20:$BH$20,1,'FD mesh'!$B$15+1)*Setup!$B$22</f>
        <v>15.3178014746624</v>
      </c>
      <c r="W36" s="0" t="n">
        <f aca="false">SUMPRODUCT('FD inverse'!$A$21:$BH$21,'FD mesh'!$B$84:$BI$84,$E35:$BL35)+'FD inverse'!$A$21*$C36/Setup!$B$17+INDEX('FD inverse'!$A$21:$BH$21,1,'FD mesh'!$B$15+1)*Setup!$B$22</f>
        <v>15.2736511157705</v>
      </c>
      <c r="X36" s="0" t="n">
        <f aca="false">SUMPRODUCT('FD inverse'!$A$22:$BH$22,'FD mesh'!$B$84:$BI$84,$E35:$BL35)+'FD inverse'!$A$22*$C36/Setup!$B$17+INDEX('FD inverse'!$A$22:$BH$22,1,'FD mesh'!$B$15+1)*Setup!$B$22</f>
        <v>15.23398475234</v>
      </c>
      <c r="Y36" s="0" t="n">
        <f aca="false">SUMPRODUCT('FD inverse'!$A$23:$BH$23,'FD mesh'!$B$84:$BI$84,$E35:$BL35)+'FD inverse'!$A$23*$C36/Setup!$B$17+INDEX('FD inverse'!$A$23:$BH$23,1,'FD mesh'!$B$15+1)*Setup!$B$22</f>
        <v>15.1983338095512</v>
      </c>
      <c r="Z36" s="0" t="n">
        <f aca="false">SUMPRODUCT('FD inverse'!$A$24:$BH$24,'FD mesh'!$B$84:$BI$84,$E35:$BL35)+'FD inverse'!$A$24*$C36/Setup!$B$17+INDEX('FD inverse'!$A$24:$BH$24,1,'FD mesh'!$B$15+1)*Setup!$B$22</f>
        <v>15.1662346040295</v>
      </c>
      <c r="AA36" s="0" t="n">
        <f aca="false">SUMPRODUCT('FD inverse'!$A$25:$BH$25,'FD mesh'!$B$84:$BI$84,$E35:$BL35)+'FD inverse'!$A$25*$C36/Setup!$B$17+INDEX('FD inverse'!$A$25:$BH$25,1,'FD mesh'!$B$15+1)*Setup!$B$22</f>
        <v>15.1372300957214</v>
      </c>
      <c r="AB36" s="0" t="n">
        <f aca="false">SUMPRODUCT('FD inverse'!$A$26:$BH$26,'FD mesh'!$B$84:$BI$84,$E35:$BL35)+'FD inverse'!$A$26*$C36/Setup!$B$17+INDEX('FD inverse'!$A$26:$BH$26,1,'FD mesh'!$B$15+1)*Setup!$B$22</f>
        <v>15.110870952091</v>
      </c>
      <c r="AC36" s="0" t="n">
        <f aca="false">SUMPRODUCT('FD inverse'!$A$27:$BH$27,'FD mesh'!$B$84:$BI$84,$E35:$BL35)+'FD inverse'!$A$27*$C36/Setup!$B$17+INDEX('FD inverse'!$A$27:$BH$27,1,'FD mesh'!$B$15+1)*Setup!$B$22</f>
        <v>15.0867159678521</v>
      </c>
      <c r="AD36" s="0" t="n">
        <f aca="false">SUMPRODUCT('FD inverse'!$A$28:$BH$28,'FD mesh'!$B$84:$BI$84,$E35:$BL35)+'FD inverse'!$A$28*$C36/Setup!$B$17+INDEX('FD inverse'!$A$28:$BH$28,1,'FD mesh'!$B$15+1)*Setup!$B$22</f>
        <v>15.0643319005918</v>
      </c>
      <c r="AE36" s="0" t="n">
        <f aca="false">SUMPRODUCT('FD inverse'!$A$29:$BH$29,'FD mesh'!$B$84:$BI$84,$E35:$BL35)+'FD inverse'!$A$29*$C36/Setup!$B$17+INDEX('FD inverse'!$A$29:$BH$29,1,'FD mesh'!$B$15+1)*Setup!$B$22</f>
        <v>15.0432927969559</v>
      </c>
      <c r="AF36" s="0" t="n">
        <f aca="false">SUMPRODUCT('FD inverse'!$A$30:$BH$30,'FD mesh'!$B$84:$BI$84,$E35:$BL35)+'FD inverse'!$A$30*$C36/Setup!$B$17+INDEX('FD inverse'!$A$30:$BH$30,1,'FD mesh'!$B$15+1)*Setup!$B$22</f>
        <v>15.0231788956229</v>
      </c>
      <c r="AG36" s="0" t="n">
        <f aca="false">SUMPRODUCT('FD inverse'!$A$31:$BH$31,'FD mesh'!$B$84:$BI$84,$E35:$BL35)+'FD inverse'!$A$31*$C36/Setup!$B$17+INDEX('FD inverse'!$A$31:$BH$31,1,'FD mesh'!$B$15+1)*Setup!$B$22</f>
        <v>15.0035752022188</v>
      </c>
      <c r="AH36" s="0" t="n">
        <f aca="false">SUMPRODUCT('FD inverse'!$A$32:$BH$32,'FD mesh'!$B$84:$BI$84,$E35:$BL35)+'FD inverse'!$A$32*$C36/Setup!$B$17+INDEX('FD inverse'!$A$32:$BH$32,1,'FD mesh'!$B$15+1)*Setup!$B$22</f>
        <v>15.0028355745814</v>
      </c>
      <c r="AI36" s="0" t="n">
        <f aca="false">SUMPRODUCT('FD inverse'!$A$33:$BH$33,'FD mesh'!$B$84:$BI$84,$E35:$BL35)+'FD inverse'!$A$33*$C36/Setup!$B$17+INDEX('FD inverse'!$A$33:$BH$33,1,'FD mesh'!$B$15+1)*Setup!$B$22</f>
        <v>15.002237263158</v>
      </c>
      <c r="AJ36" s="0" t="n">
        <f aca="false">SUMPRODUCT('FD inverse'!$A$34:$BH$34,'FD mesh'!$B$84:$BI$84,$E35:$BL35)+'FD inverse'!$A$34*$C36/Setup!$B$17+INDEX('FD inverse'!$A$34:$BH$34,1,'FD mesh'!$B$15+1)*Setup!$B$22</f>
        <v>15.0017561597856</v>
      </c>
      <c r="AK36" s="0" t="n">
        <f aca="false">SUMPRODUCT('FD inverse'!$A$35:$BH$35,'FD mesh'!$B$84:$BI$84,$E35:$BL35)+'FD inverse'!$A$35*$C36/Setup!$B$17+INDEX('FD inverse'!$A$35:$BH$35,1,'FD mesh'!$B$15+1)*Setup!$B$22</f>
        <v>15.0013715741506</v>
      </c>
      <c r="AL36" s="0" t="n">
        <f aca="false">SUMPRODUCT('FD inverse'!$A$36:$BH$36,'FD mesh'!$B$84:$BI$84,$E35:$BL35)+'FD inverse'!$A$36*$C36/Setup!$B$17+INDEX('FD inverse'!$A$36:$BH$36,1,'FD mesh'!$B$15+1)*Setup!$B$22</f>
        <v>15.0010659065618</v>
      </c>
      <c r="AM36" s="0" t="n">
        <f aca="false">SUMPRODUCT('FD inverse'!$A$37:$BH$37,'FD mesh'!$B$84:$BI$84,$E35:$BL35)+'FD inverse'!$A$37*$C36/Setup!$B$17+INDEX('FD inverse'!$A$37:$BH$37,1,'FD mesh'!$B$15+1)*Setup!$B$22</f>
        <v>15.0008243099319</v>
      </c>
      <c r="AN36" s="0" t="n">
        <f aca="false">SUMPRODUCT('FD inverse'!$A$38:$BH$38,'FD mesh'!$B$84:$BI$84,$E35:$BL35)+'FD inverse'!$A$38*$C36/Setup!$B$17+INDEX('FD inverse'!$A$38:$BH$38,1,'FD mesh'!$B$15+1)*Setup!$B$22</f>
        <v>15.0006343532432</v>
      </c>
      <c r="AO36" s="0" t="n">
        <f aca="false">SUMPRODUCT('FD inverse'!$A$39:$BH$39,'FD mesh'!$B$84:$BI$84,$E35:$BL35)+'FD inverse'!$A$39*$C36/Setup!$B$17+INDEX('FD inverse'!$A$39:$BH$39,1,'FD mesh'!$B$15+1)*Setup!$B$22</f>
        <v>15.0004856955353</v>
      </c>
      <c r="AP36" s="0" t="n">
        <f aca="false">SUMPRODUCT('FD inverse'!$A$40:$BH$40,'FD mesh'!$B$84:$BI$84,$E35:$BL35)+'FD inverse'!$A$40*$C36/Setup!$B$17+INDEX('FD inverse'!$A$40:$BH$40,1,'FD mesh'!$B$15+1)*Setup!$B$22</f>
        <v>15.0003697764524</v>
      </c>
      <c r="AQ36" s="0" t="n">
        <f aca="false">SUMPRODUCT('FD inverse'!$A$41:$BH$41,'FD mesh'!$B$84:$BI$84,$E35:$BL35)+'FD inverse'!$A$41*$C36/Setup!$B$17+INDEX('FD inverse'!$A$41:$BH$41,1,'FD mesh'!$B$15+1)*Setup!$B$22</f>
        <v>15.0002795267225</v>
      </c>
      <c r="AR36" s="0" t="n">
        <f aca="false">SUMPRODUCT('FD inverse'!$A$42:$BH$42,'FD mesh'!$B$84:$BI$84,$E35:$BL35)+'FD inverse'!$A$42*$C36/Setup!$B$17+INDEX('FD inverse'!$A$42:$BH$42,1,'FD mesh'!$B$15+1)*Setup!$B$22</f>
        <v>15.0002090996262</v>
      </c>
      <c r="AS36" s="0" t="n">
        <f aca="false">SUMPRODUCT('FD inverse'!$A$43:$BH$43,'FD mesh'!$B$84:$BI$84,$E35:$BL35)+'FD inverse'!$A$43*$C36/Setup!$B$17+INDEX('FD inverse'!$A$43:$BH$43,1,'FD mesh'!$B$15+1)*Setup!$B$22</f>
        <v>0</v>
      </c>
      <c r="AT36" s="0" t="n">
        <f aca="false">SUMPRODUCT('FD inverse'!$A$44:$BH$44,'FD mesh'!$B$84:$BI$84,$E35:$BL35)+'FD inverse'!$A$44*$C36/Setup!$B$17+INDEX('FD inverse'!$A$44:$BH$44,1,'FD mesh'!$B$15+1)*Setup!$B$22</f>
        <v>0</v>
      </c>
      <c r="AU36" s="0" t="n">
        <f aca="false">SUMPRODUCT('FD inverse'!$A$45:$BH$45,'FD mesh'!$B$84:$BI$84,$E35:$BL35)+'FD inverse'!$A$45*$C36/Setup!$B$17+INDEX('FD inverse'!$A$45:$BH$45,1,'FD mesh'!$B$15+1)*Setup!$B$22</f>
        <v>0</v>
      </c>
      <c r="AV36" s="0" t="n">
        <f aca="false">SUMPRODUCT('FD inverse'!$A$46:$BH$46,'FD mesh'!$B$84:$BI$84,$E35:$BL35)+'FD inverse'!$A$46*$C36/Setup!$B$17+INDEX('FD inverse'!$A$46:$BH$46,1,'FD mesh'!$B$15+1)*Setup!$B$22</f>
        <v>0</v>
      </c>
      <c r="AW36" s="0" t="n">
        <f aca="false">SUMPRODUCT('FD inverse'!$A$47:$BH$47,'FD mesh'!$B$84:$BI$84,$E35:$BL35)+'FD inverse'!$A$47*$C36/Setup!$B$17+INDEX('FD inverse'!$A$47:$BH$47,1,'FD mesh'!$B$15+1)*Setup!$B$22</f>
        <v>0</v>
      </c>
      <c r="AX36" s="0" t="n">
        <f aca="false">SUMPRODUCT('FD inverse'!$A$48:$BH$48,'FD mesh'!$B$84:$BI$84,$E35:$BL35)+'FD inverse'!$A$48*$C36/Setup!$B$17+INDEX('FD inverse'!$A$48:$BH$48,1,'FD mesh'!$B$15+1)*Setup!$B$22</f>
        <v>0</v>
      </c>
      <c r="AY36" s="0" t="n">
        <f aca="false">SUMPRODUCT('FD inverse'!$A$49:$BH$49,'FD mesh'!$B$84:$BI$84,$E35:$BL35)+'FD inverse'!$A$49*$C36/Setup!$B$17+INDEX('FD inverse'!$A$49:$BH$49,1,'FD mesh'!$B$15+1)*Setup!$B$22</f>
        <v>0</v>
      </c>
      <c r="AZ36" s="0" t="n">
        <f aca="false">SUMPRODUCT('FD inverse'!$A$50:$BH$50,'FD mesh'!$B$84:$BI$84,$E35:$BL35)+'FD inverse'!$A$50*$C36/Setup!$B$17+INDEX('FD inverse'!$A$50:$BH$50,1,'FD mesh'!$B$15+1)*Setup!$B$22</f>
        <v>0</v>
      </c>
      <c r="BA36" s="0" t="n">
        <f aca="false">SUMPRODUCT('FD inverse'!$A$51:$BH$51,'FD mesh'!$B$84:$BI$84,$E35:$BL35)+'FD inverse'!$A$51*$C36/Setup!$B$17+INDEX('FD inverse'!$A$51:$BH$51,1,'FD mesh'!$B$15+1)*Setup!$B$22</f>
        <v>0</v>
      </c>
      <c r="BB36" s="0" t="n">
        <f aca="false">SUMPRODUCT('FD inverse'!$A$52:$BH$52,'FD mesh'!$B$84:$BI$84,$E35:$BL35)+'FD inverse'!$A$52*$C36/Setup!$B$17+INDEX('FD inverse'!$A$52:$BH$52,1,'FD mesh'!$B$15+1)*Setup!$B$22</f>
        <v>0</v>
      </c>
      <c r="BC36" s="0" t="n">
        <f aca="false">SUMPRODUCT('FD inverse'!$A$53:$BH$53,'FD mesh'!$B$84:$BI$84,$E35:$BL35)+'FD inverse'!$A$53*$C36/Setup!$B$17+INDEX('FD inverse'!$A$53:$BH$53,1,'FD mesh'!$B$15+1)*Setup!$B$22</f>
        <v>0</v>
      </c>
      <c r="BD36" s="0" t="n">
        <f aca="false">SUMPRODUCT('FD inverse'!$A$54:$BH$54,'FD mesh'!$B$84:$BI$84,$E35:$BL35)+'FD inverse'!$A$54*$C36/Setup!$B$17+INDEX('FD inverse'!$A$54:$BH$54,1,'FD mesh'!$B$15+1)*Setup!$B$22</f>
        <v>0</v>
      </c>
      <c r="BE36" s="0" t="n">
        <f aca="false">SUMPRODUCT('FD inverse'!$A$55:$BH$55,'FD mesh'!$B$84:$BI$84,$E35:$BL35)+'FD inverse'!$A$55*$C36/Setup!$B$17+INDEX('FD inverse'!$A$55:$BH$55,1,'FD mesh'!$B$15+1)*Setup!$B$22</f>
        <v>0</v>
      </c>
      <c r="BF36" s="0" t="n">
        <f aca="false">SUMPRODUCT('FD inverse'!$A$56:$BH$56,'FD mesh'!$B$84:$BI$84,$E35:$BL35)+'FD inverse'!$A$56*$C36/Setup!$B$17+INDEX('FD inverse'!$A$56:$BH$56,1,'FD mesh'!$B$15+1)*Setup!$B$22</f>
        <v>0</v>
      </c>
      <c r="BG36" s="0" t="n">
        <f aca="false">SUMPRODUCT('FD inverse'!$A$57:$BH$57,'FD mesh'!$B$84:$BI$84,$E35:$BL35)+'FD inverse'!$A$57*$C36/Setup!$B$17+INDEX('FD inverse'!$A$57:$BH$57,1,'FD mesh'!$B$15+1)*Setup!$B$22</f>
        <v>0</v>
      </c>
      <c r="BH36" s="0" t="n">
        <f aca="false">SUMPRODUCT('FD inverse'!$A$58:$BH$58,'FD mesh'!$B$84:$BI$84,$E35:$BL35)+'FD inverse'!$A$58*$C36/Setup!$B$17+INDEX('FD inverse'!$A$58:$BH$58,1,'FD mesh'!$B$15+1)*Setup!$B$22</f>
        <v>0</v>
      </c>
      <c r="BI36" s="0" t="n">
        <f aca="false">SUMPRODUCT('FD inverse'!$A$59:$BH$59,'FD mesh'!$B$84:$BI$84,$E35:$BL35)+'FD inverse'!$A$59*$C36/Setup!$B$17+INDEX('FD inverse'!$A$59:$BH$59,1,'FD mesh'!$B$15+1)*Setup!$B$22</f>
        <v>0</v>
      </c>
      <c r="BJ36" s="0" t="n">
        <f aca="false">SUMPRODUCT('FD inverse'!$A$60:$BH$60,'FD mesh'!$B$84:$BI$84,$E35:$BL35)+'FD inverse'!$A$60*$C36/Setup!$B$17+INDEX('FD inverse'!$A$60:$BH$60,1,'FD mesh'!$B$15+1)*Setup!$B$22</f>
        <v>0</v>
      </c>
      <c r="BK36" s="0" t="n">
        <f aca="false">SUMPRODUCT('FD inverse'!$A$61:$BH$61,'FD mesh'!$B$84:$BI$84,$E35:$BL35)+'FD inverse'!$A$61*$C36/Setup!$B$17+INDEX('FD inverse'!$A$61:$BH$61,1,'FD mesh'!$B$15+1)*Setup!$B$22</f>
        <v>0</v>
      </c>
      <c r="BL36" s="0" t="n">
        <f aca="false">SUMPRODUCT('FD inverse'!$A$62:$BH$62,'FD mesh'!$B$84:$BI$84,$E35:$BL35)+'FD inverse'!$A$62*$C36/Setup!$B$17+INDEX('FD inverse'!$A$62:$BH$62,1,'FD mesh'!$B$15+1)*Setup!$B$22</f>
        <v>0</v>
      </c>
    </row>
    <row r="37" customFormat="false" ht="15" hidden="false" customHeight="false" outlineLevel="0" collapsed="false">
      <c r="A37" s="0" t="n">
        <v>32</v>
      </c>
      <c r="B37" s="0" t="n">
        <f aca="false">A37*Setup!$B$11/3600</f>
        <v>2.66666666666667</v>
      </c>
      <c r="C37" s="0" t="n">
        <f aca="false">Setup!$B$7+Setup!$B$8*COS(2*PI()*(B37-Setup!$B$9)/24)</f>
        <v>20.2412295168564</v>
      </c>
      <c r="D37" s="0" t="n">
        <f aca="false">(C37-E37)/Setup!$B$17</f>
        <v>13.7460856806382</v>
      </c>
      <c r="E37" s="0" t="n">
        <f aca="false">SUMPRODUCT('FD inverse'!$A$3:$BH$3,'FD mesh'!$B$84:$BI$84,$E36:$BL36)+'FD inverse'!$A$3*$C37/Setup!$B$17+INDEX('FD inverse'!$A$3:$BH$3,1,'FD mesh'!$B$15+1)*Setup!$B$22</f>
        <v>18.4542383783734</v>
      </c>
      <c r="F37" s="0" t="n">
        <f aca="false">SUMPRODUCT('FD inverse'!$A$4:$BH$4,'FD mesh'!$B$84:$BI$84,$E36:$BL36)+'FD inverse'!$A$4*$C37/Setup!$B$17+INDEX('FD inverse'!$A$4:$BH$4,1,'FD mesh'!$B$15+1)*Setup!$B$22</f>
        <v>18.0427236947385</v>
      </c>
      <c r="G37" s="0" t="n">
        <f aca="false">SUMPRODUCT('FD inverse'!$A$5:$BH$5,'FD mesh'!$B$84:$BI$84,$E36:$BL36)+'FD inverse'!$A$5*$C37/Setup!$B$17+INDEX('FD inverse'!$A$5:$BH$5,1,'FD mesh'!$B$15+1)*Setup!$B$22</f>
        <v>17.6284317296814</v>
      </c>
      <c r="H37" s="0" t="n">
        <f aca="false">SUMPRODUCT('FD inverse'!$A$6:$BH$6,'FD mesh'!$B$84:$BI$84,$E36:$BL36)+'FD inverse'!$A$6*$C37/Setup!$B$17+INDEX('FD inverse'!$A$6:$BH$6,1,'FD mesh'!$B$15+1)*Setup!$B$22</f>
        <v>16.2353613372755</v>
      </c>
      <c r="I37" s="0" t="n">
        <f aca="false">SUMPRODUCT('FD inverse'!$A$7:$BH$7,'FD mesh'!$B$84:$BI$84,$E36:$BL36)+'FD inverse'!$A$7*$C37/Setup!$B$17+INDEX('FD inverse'!$A$7:$BH$7,1,'FD mesh'!$B$15+1)*Setup!$B$22</f>
        <v>16.1166670560317</v>
      </c>
      <c r="J37" s="0" t="n">
        <f aca="false">SUMPRODUCT('FD inverse'!$A$8:$BH$8,'FD mesh'!$B$84:$BI$84,$E36:$BL36)+'FD inverse'!$A$8*$C37/Setup!$B$17+INDEX('FD inverse'!$A$8:$BH$8,1,'FD mesh'!$B$15+1)*Setup!$B$22</f>
        <v>16.0079987442871</v>
      </c>
      <c r="K37" s="0" t="n">
        <f aca="false">SUMPRODUCT('FD inverse'!$A$9:$BH$9,'FD mesh'!$B$84:$BI$84,$E36:$BL36)+'FD inverse'!$A$9*$C37/Setup!$B$17+INDEX('FD inverse'!$A$9:$BH$9,1,'FD mesh'!$B$15+1)*Setup!$B$22</f>
        <v>15.9101262769129</v>
      </c>
      <c r="L37" s="0" t="n">
        <f aca="false">SUMPRODUCT('FD inverse'!$A$10:$BH$10,'FD mesh'!$B$84:$BI$84,$E36:$BL36)+'FD inverse'!$A$10*$C37/Setup!$B$17+INDEX('FD inverse'!$A$10:$BH$10,1,'FD mesh'!$B$15+1)*Setup!$B$22</f>
        <v>15.8237251110976</v>
      </c>
      <c r="M37" s="0" t="n">
        <f aca="false">SUMPRODUCT('FD inverse'!$A$11:$BH$11,'FD mesh'!$B$84:$BI$84,$E36:$BL36)+'FD inverse'!$A$11*$C37/Setup!$B$17+INDEX('FD inverse'!$A$11:$BH$11,1,'FD mesh'!$B$15+1)*Setup!$B$22</f>
        <v>15.7493705386496</v>
      </c>
      <c r="N37" s="0" t="n">
        <f aca="false">SUMPRODUCT('FD inverse'!$A$12:$BH$12,'FD mesh'!$B$84:$BI$84,$E36:$BL36)+'FD inverse'!$A$12*$C37/Setup!$B$17+INDEX('FD inverse'!$A$12:$BH$12,1,'FD mesh'!$B$15+1)*Setup!$B$22</f>
        <v>15.6875362284932</v>
      </c>
      <c r="O37" s="0" t="n">
        <f aca="false">SUMPRODUCT('FD inverse'!$A$13:$BH$13,'FD mesh'!$B$84:$BI$84,$E36:$BL36)+'FD inverse'!$A$13*$C37/Setup!$B$17+INDEX('FD inverse'!$A$13:$BH$13,1,'FD mesh'!$B$15+1)*Setup!$B$22</f>
        <v>15.6385959849981</v>
      </c>
      <c r="P37" s="0" t="n">
        <f aca="false">SUMPRODUCT('FD inverse'!$A$14:$BH$14,'FD mesh'!$B$84:$BI$84,$E36:$BL36)+'FD inverse'!$A$14*$C37/Setup!$B$17+INDEX('FD inverse'!$A$14:$BH$14,1,'FD mesh'!$B$15+1)*Setup!$B$22</f>
        <v>15.6028275318584</v>
      </c>
      <c r="Q37" s="0" t="n">
        <f aca="false">SUMPRODUCT('FD inverse'!$A$15:$BH$15,'FD mesh'!$B$84:$BI$84,$E36:$BL36)+'FD inverse'!$A$15*$C37/Setup!$B$17+INDEX('FD inverse'!$A$15:$BH$15,1,'FD mesh'!$B$15+1)*Setup!$B$22</f>
        <v>15.5804171301313</v>
      </c>
      <c r="R37" s="0" t="n">
        <f aca="false">SUMPRODUCT('FD inverse'!$A$16:$BH$16,'FD mesh'!$B$84:$BI$84,$E36:$BL36)+'FD inverse'!$A$16*$C37/Setup!$B$17+INDEX('FD inverse'!$A$16:$BH$16,1,'FD mesh'!$B$15+1)*Setup!$B$22</f>
        <v>15.5714639519637</v>
      </c>
      <c r="S37" s="0" t="n">
        <f aca="false">SUMPRODUCT('FD inverse'!$A$17:$BH$17,'FD mesh'!$B$84:$BI$84,$E36:$BL36)+'FD inverse'!$A$17*$C37/Setup!$B$17+INDEX('FD inverse'!$A$17:$BH$17,1,'FD mesh'!$B$15+1)*Setup!$B$22</f>
        <v>15.5032501760279</v>
      </c>
      <c r="T37" s="0" t="n">
        <f aca="false">SUMPRODUCT('FD inverse'!$A$18:$BH$18,'FD mesh'!$B$84:$BI$84,$E36:$BL36)+'FD inverse'!$A$18*$C37/Setup!$B$17+INDEX('FD inverse'!$A$18:$BH$18,1,'FD mesh'!$B$15+1)*Setup!$B$22</f>
        <v>15.4413315270537</v>
      </c>
      <c r="U37" s="0" t="n">
        <f aca="false">SUMPRODUCT('FD inverse'!$A$19:$BH$19,'FD mesh'!$B$84:$BI$84,$E36:$BL36)+'FD inverse'!$A$19*$C37/Setup!$B$17+INDEX('FD inverse'!$A$19:$BH$19,1,'FD mesh'!$B$15+1)*Setup!$B$22</f>
        <v>15.3852674216939</v>
      </c>
      <c r="V37" s="0" t="n">
        <f aca="false">SUMPRODUCT('FD inverse'!$A$20:$BH$20,'FD mesh'!$B$84:$BI$84,$E36:$BL36)+'FD inverse'!$A$20*$C37/Setup!$B$17+INDEX('FD inverse'!$A$20:$BH$20,1,'FD mesh'!$B$15+1)*Setup!$B$22</f>
        <v>15.3346065754517</v>
      </c>
      <c r="W37" s="0" t="n">
        <f aca="false">SUMPRODUCT('FD inverse'!$A$21:$BH$21,'FD mesh'!$B$84:$BI$84,$E36:$BL36)+'FD inverse'!$A$21*$C37/Setup!$B$17+INDEX('FD inverse'!$A$21:$BH$21,1,'FD mesh'!$B$15+1)*Setup!$B$22</f>
        <v>15.2888912302989</v>
      </c>
      <c r="X37" s="0" t="n">
        <f aca="false">SUMPRODUCT('FD inverse'!$A$22:$BH$22,'FD mesh'!$B$84:$BI$84,$E36:$BL36)+'FD inverse'!$A$22*$C37/Setup!$B$17+INDEX('FD inverse'!$A$22:$BH$22,1,'FD mesh'!$B$15+1)*Setup!$B$22</f>
        <v>15.247660833136</v>
      </c>
      <c r="Y37" s="0" t="n">
        <f aca="false">SUMPRODUCT('FD inverse'!$A$23:$BH$23,'FD mesh'!$B$84:$BI$84,$E36:$BL36)+'FD inverse'!$A$23*$C37/Setup!$B$17+INDEX('FD inverse'!$A$23:$BH$23,1,'FD mesh'!$B$15+1)*Setup!$B$22</f>
        <v>15.2104551111786</v>
      </c>
      <c r="Z37" s="0" t="n">
        <f aca="false">SUMPRODUCT('FD inverse'!$A$24:$BH$24,'FD mesh'!$B$84:$BI$84,$E36:$BL36)+'FD inverse'!$A$24*$C37/Setup!$B$17+INDEX('FD inverse'!$A$24:$BH$24,1,'FD mesh'!$B$15+1)*Setup!$B$22</f>
        <v>15.1768165151288</v>
      </c>
      <c r="AA37" s="0" t="n">
        <f aca="false">SUMPRODUCT('FD inverse'!$A$25:$BH$25,'FD mesh'!$B$84:$BI$84,$E36:$BL36)+'FD inverse'!$A$25*$C37/Setup!$B$17+INDEX('FD inverse'!$A$25:$BH$25,1,'FD mesh'!$B$15+1)*Setup!$B$22</f>
        <v>15.1462920243454</v>
      </c>
      <c r="AB37" s="0" t="n">
        <f aca="false">SUMPRODUCT('FD inverse'!$A$26:$BH$26,'FD mesh'!$B$84:$BI$84,$E36:$BL36)+'FD inverse'!$A$26*$C37/Setup!$B$17+INDEX('FD inverse'!$A$26:$BH$26,1,'FD mesh'!$B$15+1)*Setup!$B$22</f>
        <v>15.1184343296999</v>
      </c>
      <c r="AC37" s="0" t="n">
        <f aca="false">SUMPRODUCT('FD inverse'!$A$27:$BH$27,'FD mesh'!$B$84:$BI$84,$E36:$BL36)+'FD inverse'!$A$27*$C37/Setup!$B$17+INDEX('FD inverse'!$A$27:$BH$27,1,'FD mesh'!$B$15+1)*Setup!$B$22</f>
        <v>15.0928024290364</v>
      </c>
      <c r="AD37" s="0" t="n">
        <f aca="false">SUMPRODUCT('FD inverse'!$A$28:$BH$28,'FD mesh'!$B$84:$BI$84,$E36:$BL36)+'FD inverse'!$A$28*$C37/Setup!$B$17+INDEX('FD inverse'!$A$28:$BH$28,1,'FD mesh'!$B$15+1)*Setup!$B$22</f>
        <v>15.06896168695</v>
      </c>
      <c r="AE37" s="0" t="n">
        <f aca="false">SUMPRODUCT('FD inverse'!$A$29:$BH$29,'FD mesh'!$B$84:$BI$84,$E36:$BL36)+'FD inverse'!$A$29*$C37/Setup!$B$17+INDEX('FD inverse'!$A$29:$BH$29,1,'FD mesh'!$B$15+1)*Setup!$B$22</f>
        <v>15.046483424849</v>
      </c>
      <c r="AF37" s="0" t="n">
        <f aca="false">SUMPRODUCT('FD inverse'!$A$30:$BH$30,'FD mesh'!$B$84:$BI$84,$E36:$BL36)+'FD inverse'!$A$30*$C37/Setup!$B$17+INDEX('FD inverse'!$A$30:$BH$30,1,'FD mesh'!$B$15+1)*Setup!$B$22</f>
        <v>15.0249441189566</v>
      </c>
      <c r="AG37" s="0" t="n">
        <f aca="false">SUMPRODUCT('FD inverse'!$A$31:$BH$31,'FD mesh'!$B$84:$BI$84,$E36:$BL36)+'FD inverse'!$A$31*$C37/Setup!$B$17+INDEX('FD inverse'!$A$31:$BH$31,1,'FD mesh'!$B$15+1)*Setup!$B$22</f>
        <v>15.0039242930738</v>
      </c>
      <c r="AH37" s="0" t="n">
        <f aca="false">SUMPRODUCT('FD inverse'!$A$32:$BH$32,'FD mesh'!$B$84:$BI$84,$E36:$BL36)+'FD inverse'!$A$32*$C37/Setup!$B$17+INDEX('FD inverse'!$A$32:$BH$32,1,'FD mesh'!$B$15+1)*Setup!$B$22</f>
        <v>15.003128857409</v>
      </c>
      <c r="AI37" s="0" t="n">
        <f aca="false">SUMPRODUCT('FD inverse'!$A$33:$BH$33,'FD mesh'!$B$84:$BI$84,$E36:$BL36)+'FD inverse'!$A$33*$C37/Setup!$B$17+INDEX('FD inverse'!$A$33:$BH$33,1,'FD mesh'!$B$15+1)*Setup!$B$22</f>
        <v>15.0024818882667</v>
      </c>
      <c r="AJ37" s="0" t="n">
        <f aca="false">SUMPRODUCT('FD inverse'!$A$34:$BH$34,'FD mesh'!$B$84:$BI$84,$E36:$BL36)+'FD inverse'!$A$34*$C37/Setup!$B$17+INDEX('FD inverse'!$A$34:$BH$34,1,'FD mesh'!$B$15+1)*Setup!$B$22</f>
        <v>15.001958753989</v>
      </c>
      <c r="AK37" s="0" t="n">
        <f aca="false">SUMPRODUCT('FD inverse'!$A$35:$BH$35,'FD mesh'!$B$84:$BI$84,$E36:$BL36)+'FD inverse'!$A$35*$C37/Setup!$B$17+INDEX('FD inverse'!$A$35:$BH$35,1,'FD mesh'!$B$15+1)*Setup!$B$22</f>
        <v>15.0015381775635</v>
      </c>
      <c r="AL37" s="0" t="n">
        <f aca="false">SUMPRODUCT('FD inverse'!$A$36:$BH$36,'FD mesh'!$B$84:$BI$84,$E36:$BL36)+'FD inverse'!$A$36*$C37/Setup!$B$17+INDEX('FD inverse'!$A$36:$BH$36,1,'FD mesh'!$B$15+1)*Setup!$B$22</f>
        <v>15.001201939623</v>
      </c>
      <c r="AM37" s="0" t="n">
        <f aca="false">SUMPRODUCT('FD inverse'!$A$37:$BH$37,'FD mesh'!$B$84:$BI$84,$E36:$BL36)+'FD inverse'!$A$37*$C37/Setup!$B$17+INDEX('FD inverse'!$A$37:$BH$37,1,'FD mesh'!$B$15+1)*Setup!$B$22</f>
        <v>15.0009345647514</v>
      </c>
      <c r="AN37" s="0" t="n">
        <f aca="false">SUMPRODUCT('FD inverse'!$A$38:$BH$38,'FD mesh'!$B$84:$BI$84,$E36:$BL36)+'FD inverse'!$A$38*$C37/Setup!$B$17+INDEX('FD inverse'!$A$38:$BH$38,1,'FD mesh'!$B$15+1)*Setup!$B$22</f>
        <v>15.0007230034089</v>
      </c>
      <c r="AO37" s="0" t="n">
        <f aca="false">SUMPRODUCT('FD inverse'!$A$39:$BH$39,'FD mesh'!$B$84:$BI$84,$E36:$BL36)+'FD inverse'!$A$39*$C37/Setup!$B$17+INDEX('FD inverse'!$A$39:$BH$39,1,'FD mesh'!$B$15+1)*Setup!$B$22</f>
        <v>15.0005563188223</v>
      </c>
      <c r="AP37" s="0" t="n">
        <f aca="false">SUMPRODUCT('FD inverse'!$A$40:$BH$40,'FD mesh'!$B$84:$BI$84,$E36:$BL36)+'FD inverse'!$A$40*$C37/Setup!$B$17+INDEX('FD inverse'!$A$40:$BH$40,1,'FD mesh'!$B$15+1)*Setup!$B$22</f>
        <v>15.0004253853702</v>
      </c>
      <c r="AQ37" s="0" t="n">
        <f aca="false">SUMPRODUCT('FD inverse'!$A$41:$BH$41,'FD mesh'!$B$84:$BI$84,$E36:$BL36)+'FD inverse'!$A$41*$C37/Setup!$B$17+INDEX('FD inverse'!$A$41:$BH$41,1,'FD mesh'!$B$15+1)*Setup!$B$22</f>
        <v>15.0003226024332</v>
      </c>
      <c r="AR37" s="0" t="n">
        <f aca="false">SUMPRODUCT('FD inverse'!$A$42:$BH$42,'FD mesh'!$B$84:$BI$84,$E36:$BL36)+'FD inverse'!$A$42*$C37/Setup!$B$17+INDEX('FD inverse'!$A$42:$BH$42,1,'FD mesh'!$B$15+1)*Setup!$B$22</f>
        <v>15.0002416254132</v>
      </c>
      <c r="AS37" s="0" t="n">
        <f aca="false">SUMPRODUCT('FD inverse'!$A$43:$BH$43,'FD mesh'!$B$84:$BI$84,$E36:$BL36)+'FD inverse'!$A$43*$C37/Setup!$B$17+INDEX('FD inverse'!$A$43:$BH$43,1,'FD mesh'!$B$15+1)*Setup!$B$22</f>
        <v>0</v>
      </c>
      <c r="AT37" s="0" t="n">
        <f aca="false">SUMPRODUCT('FD inverse'!$A$44:$BH$44,'FD mesh'!$B$84:$BI$84,$E36:$BL36)+'FD inverse'!$A$44*$C37/Setup!$B$17+INDEX('FD inverse'!$A$44:$BH$44,1,'FD mesh'!$B$15+1)*Setup!$B$22</f>
        <v>0</v>
      </c>
      <c r="AU37" s="0" t="n">
        <f aca="false">SUMPRODUCT('FD inverse'!$A$45:$BH$45,'FD mesh'!$B$84:$BI$84,$E36:$BL36)+'FD inverse'!$A$45*$C37/Setup!$B$17+INDEX('FD inverse'!$A$45:$BH$45,1,'FD mesh'!$B$15+1)*Setup!$B$22</f>
        <v>0</v>
      </c>
      <c r="AV37" s="0" t="n">
        <f aca="false">SUMPRODUCT('FD inverse'!$A$46:$BH$46,'FD mesh'!$B$84:$BI$84,$E36:$BL36)+'FD inverse'!$A$46*$C37/Setup!$B$17+INDEX('FD inverse'!$A$46:$BH$46,1,'FD mesh'!$B$15+1)*Setup!$B$22</f>
        <v>0</v>
      </c>
      <c r="AW37" s="0" t="n">
        <f aca="false">SUMPRODUCT('FD inverse'!$A$47:$BH$47,'FD mesh'!$B$84:$BI$84,$E36:$BL36)+'FD inverse'!$A$47*$C37/Setup!$B$17+INDEX('FD inverse'!$A$47:$BH$47,1,'FD mesh'!$B$15+1)*Setup!$B$22</f>
        <v>0</v>
      </c>
      <c r="AX37" s="0" t="n">
        <f aca="false">SUMPRODUCT('FD inverse'!$A$48:$BH$48,'FD mesh'!$B$84:$BI$84,$E36:$BL36)+'FD inverse'!$A$48*$C37/Setup!$B$17+INDEX('FD inverse'!$A$48:$BH$48,1,'FD mesh'!$B$15+1)*Setup!$B$22</f>
        <v>0</v>
      </c>
      <c r="AY37" s="0" t="n">
        <f aca="false">SUMPRODUCT('FD inverse'!$A$49:$BH$49,'FD mesh'!$B$84:$BI$84,$E36:$BL36)+'FD inverse'!$A$49*$C37/Setup!$B$17+INDEX('FD inverse'!$A$49:$BH$49,1,'FD mesh'!$B$15+1)*Setup!$B$22</f>
        <v>0</v>
      </c>
      <c r="AZ37" s="0" t="n">
        <f aca="false">SUMPRODUCT('FD inverse'!$A$50:$BH$50,'FD mesh'!$B$84:$BI$84,$E36:$BL36)+'FD inverse'!$A$50*$C37/Setup!$B$17+INDEX('FD inverse'!$A$50:$BH$50,1,'FD mesh'!$B$15+1)*Setup!$B$22</f>
        <v>0</v>
      </c>
      <c r="BA37" s="0" t="n">
        <f aca="false">SUMPRODUCT('FD inverse'!$A$51:$BH$51,'FD mesh'!$B$84:$BI$84,$E36:$BL36)+'FD inverse'!$A$51*$C37/Setup!$B$17+INDEX('FD inverse'!$A$51:$BH$51,1,'FD mesh'!$B$15+1)*Setup!$B$22</f>
        <v>0</v>
      </c>
      <c r="BB37" s="0" t="n">
        <f aca="false">SUMPRODUCT('FD inverse'!$A$52:$BH$52,'FD mesh'!$B$84:$BI$84,$E36:$BL36)+'FD inverse'!$A$52*$C37/Setup!$B$17+INDEX('FD inverse'!$A$52:$BH$52,1,'FD mesh'!$B$15+1)*Setup!$B$22</f>
        <v>0</v>
      </c>
      <c r="BC37" s="0" t="n">
        <f aca="false">SUMPRODUCT('FD inverse'!$A$53:$BH$53,'FD mesh'!$B$84:$BI$84,$E36:$BL36)+'FD inverse'!$A$53*$C37/Setup!$B$17+INDEX('FD inverse'!$A$53:$BH$53,1,'FD mesh'!$B$15+1)*Setup!$B$22</f>
        <v>0</v>
      </c>
      <c r="BD37" s="0" t="n">
        <f aca="false">SUMPRODUCT('FD inverse'!$A$54:$BH$54,'FD mesh'!$B$84:$BI$84,$E36:$BL36)+'FD inverse'!$A$54*$C37/Setup!$B$17+INDEX('FD inverse'!$A$54:$BH$54,1,'FD mesh'!$B$15+1)*Setup!$B$22</f>
        <v>0</v>
      </c>
      <c r="BE37" s="0" t="n">
        <f aca="false">SUMPRODUCT('FD inverse'!$A$55:$BH$55,'FD mesh'!$B$84:$BI$84,$E36:$BL36)+'FD inverse'!$A$55*$C37/Setup!$B$17+INDEX('FD inverse'!$A$55:$BH$55,1,'FD mesh'!$B$15+1)*Setup!$B$22</f>
        <v>0</v>
      </c>
      <c r="BF37" s="0" t="n">
        <f aca="false">SUMPRODUCT('FD inverse'!$A$56:$BH$56,'FD mesh'!$B$84:$BI$84,$E36:$BL36)+'FD inverse'!$A$56*$C37/Setup!$B$17+INDEX('FD inverse'!$A$56:$BH$56,1,'FD mesh'!$B$15+1)*Setup!$B$22</f>
        <v>0</v>
      </c>
      <c r="BG37" s="0" t="n">
        <f aca="false">SUMPRODUCT('FD inverse'!$A$57:$BH$57,'FD mesh'!$B$84:$BI$84,$E36:$BL36)+'FD inverse'!$A$57*$C37/Setup!$B$17+INDEX('FD inverse'!$A$57:$BH$57,1,'FD mesh'!$B$15+1)*Setup!$B$22</f>
        <v>0</v>
      </c>
      <c r="BH37" s="0" t="n">
        <f aca="false">SUMPRODUCT('FD inverse'!$A$58:$BH$58,'FD mesh'!$B$84:$BI$84,$E36:$BL36)+'FD inverse'!$A$58*$C37/Setup!$B$17+INDEX('FD inverse'!$A$58:$BH$58,1,'FD mesh'!$B$15+1)*Setup!$B$22</f>
        <v>0</v>
      </c>
      <c r="BI37" s="0" t="n">
        <f aca="false">SUMPRODUCT('FD inverse'!$A$59:$BH$59,'FD mesh'!$B$84:$BI$84,$E36:$BL36)+'FD inverse'!$A$59*$C37/Setup!$B$17+INDEX('FD inverse'!$A$59:$BH$59,1,'FD mesh'!$B$15+1)*Setup!$B$22</f>
        <v>0</v>
      </c>
      <c r="BJ37" s="0" t="n">
        <f aca="false">SUMPRODUCT('FD inverse'!$A$60:$BH$60,'FD mesh'!$B$84:$BI$84,$E36:$BL36)+'FD inverse'!$A$60*$C37/Setup!$B$17+INDEX('FD inverse'!$A$60:$BH$60,1,'FD mesh'!$B$15+1)*Setup!$B$22</f>
        <v>0</v>
      </c>
      <c r="BK37" s="0" t="n">
        <f aca="false">SUMPRODUCT('FD inverse'!$A$61:$BH$61,'FD mesh'!$B$84:$BI$84,$E36:$BL36)+'FD inverse'!$A$61*$C37/Setup!$B$17+INDEX('FD inverse'!$A$61:$BH$61,1,'FD mesh'!$B$15+1)*Setup!$B$22</f>
        <v>0</v>
      </c>
      <c r="BL37" s="0" t="n">
        <f aca="false">SUMPRODUCT('FD inverse'!$A$62:$BH$62,'FD mesh'!$B$84:$BI$84,$E36:$BL36)+'FD inverse'!$A$62*$C37/Setup!$B$17+INDEX('FD inverse'!$A$62:$BH$62,1,'FD mesh'!$B$15+1)*Setup!$B$22</f>
        <v>0</v>
      </c>
    </row>
    <row r="38" customFormat="false" ht="15" hidden="false" customHeight="false" outlineLevel="0" collapsed="false">
      <c r="A38" s="0" t="n">
        <v>33</v>
      </c>
      <c r="B38" s="0" t="n">
        <f aca="false">A38*Setup!$B$11/3600</f>
        <v>2.75</v>
      </c>
      <c r="C38" s="0" t="n">
        <f aca="false">Setup!$B$7+Setup!$B$8*COS(2*PI()*(B38-Setup!$B$9)/24)</f>
        <v>20.2122794820196</v>
      </c>
      <c r="D38" s="0" t="n">
        <f aca="false">(C38-E38)/Setup!$B$17</f>
        <v>13.6019635830154</v>
      </c>
      <c r="E38" s="0" t="n">
        <f aca="false">SUMPRODUCT('FD inverse'!$A$3:$BH$3,'FD mesh'!$B$84:$BI$84,$E37:$BL37)+'FD inverse'!$A$3*$C38/Setup!$B$17+INDEX('FD inverse'!$A$3:$BH$3,1,'FD mesh'!$B$15+1)*Setup!$B$22</f>
        <v>18.4440242162276</v>
      </c>
      <c r="F38" s="0" t="n">
        <f aca="false">SUMPRODUCT('FD inverse'!$A$4:$BH$4,'FD mesh'!$B$84:$BI$84,$E37:$BL37)+'FD inverse'!$A$4*$C38/Setup!$B$17+INDEX('FD inverse'!$A$4:$BH$4,1,'FD mesh'!$B$15+1)*Setup!$B$22</f>
        <v>18.036987256446</v>
      </c>
      <c r="G38" s="0" t="n">
        <f aca="false">SUMPRODUCT('FD inverse'!$A$5:$BH$5,'FD mesh'!$B$84:$BI$84,$E37:$BL37)+'FD inverse'!$A$5*$C38/Setup!$B$17+INDEX('FD inverse'!$A$5:$BH$5,1,'FD mesh'!$B$15+1)*Setup!$B$22</f>
        <v>17.6274605230999</v>
      </c>
      <c r="H38" s="0" t="n">
        <f aca="false">SUMPRODUCT('FD inverse'!$A$6:$BH$6,'FD mesh'!$B$84:$BI$84,$E37:$BL37)+'FD inverse'!$A$6*$C38/Setup!$B$17+INDEX('FD inverse'!$A$6:$BH$6,1,'FD mesh'!$B$15+1)*Setup!$B$22</f>
        <v>16.2507425275914</v>
      </c>
      <c r="I38" s="0" t="n">
        <f aca="false">SUMPRODUCT('FD inverse'!$A$7:$BH$7,'FD mesh'!$B$84:$BI$84,$E37:$BL37)+'FD inverse'!$A$7*$C38/Setup!$B$17+INDEX('FD inverse'!$A$7:$BH$7,1,'FD mesh'!$B$15+1)*Setup!$B$22</f>
        <v>16.1334463009434</v>
      </c>
      <c r="J38" s="0" t="n">
        <f aca="false">SUMPRODUCT('FD inverse'!$A$8:$BH$8,'FD mesh'!$B$84:$BI$84,$E37:$BL37)+'FD inverse'!$A$8*$C38/Setup!$B$17+INDEX('FD inverse'!$A$8:$BH$8,1,'FD mesh'!$B$15+1)*Setup!$B$22</f>
        <v>16.0260493338303</v>
      </c>
      <c r="K38" s="0" t="n">
        <f aca="false">SUMPRODUCT('FD inverse'!$A$9:$BH$9,'FD mesh'!$B$84:$BI$84,$E37:$BL37)+'FD inverse'!$A$9*$C38/Setup!$B$17+INDEX('FD inverse'!$A$9:$BH$9,1,'FD mesh'!$B$15+1)*Setup!$B$22</f>
        <v>15.929301682082</v>
      </c>
      <c r="L38" s="0" t="n">
        <f aca="false">SUMPRODUCT('FD inverse'!$A$10:$BH$10,'FD mesh'!$B$84:$BI$84,$E37:$BL37)+'FD inverse'!$A$10*$C38/Setup!$B$17+INDEX('FD inverse'!$A$10:$BH$10,1,'FD mesh'!$B$15+1)*Setup!$B$22</f>
        <v>15.8438669537372</v>
      </c>
      <c r="M38" s="0" t="n">
        <f aca="false">SUMPRODUCT('FD inverse'!$A$11:$BH$11,'FD mesh'!$B$84:$BI$84,$E37:$BL37)+'FD inverse'!$A$11*$C38/Setup!$B$17+INDEX('FD inverse'!$A$11:$BH$11,1,'FD mesh'!$B$15+1)*Setup!$B$22</f>
        <v>15.7703153183952</v>
      </c>
      <c r="N38" s="0" t="n">
        <f aca="false">SUMPRODUCT('FD inverse'!$A$12:$BH$12,'FD mesh'!$B$84:$BI$84,$E37:$BL37)+'FD inverse'!$A$12*$C38/Setup!$B$17+INDEX('FD inverse'!$A$12:$BH$12,1,'FD mesh'!$B$15+1)*Setup!$B$22</f>
        <v>15.709120485263</v>
      </c>
      <c r="O38" s="0" t="n">
        <f aca="false">SUMPRODUCT('FD inverse'!$A$13:$BH$13,'FD mesh'!$B$84:$BI$84,$E37:$BL37)+'FD inverse'!$A$13*$C38/Setup!$B$17+INDEX('FD inverse'!$A$13:$BH$13,1,'FD mesh'!$B$15+1)*Setup!$B$22</f>
        <v>15.6606597269212</v>
      </c>
      <c r="P38" s="0" t="n">
        <f aca="false">SUMPRODUCT('FD inverse'!$A$14:$BH$14,'FD mesh'!$B$84:$BI$84,$E37:$BL37)+'FD inverse'!$A$14*$C38/Setup!$B$17+INDEX('FD inverse'!$A$14:$BH$14,1,'FD mesh'!$B$15+1)*Setup!$B$22</f>
        <v>15.6252159254662</v>
      </c>
      <c r="Q38" s="0" t="n">
        <f aca="false">SUMPRODUCT('FD inverse'!$A$15:$BH$15,'FD mesh'!$B$84:$BI$84,$E37:$BL37)+'FD inverse'!$A$15*$C38/Setup!$B$17+INDEX('FD inverse'!$A$15:$BH$15,1,'FD mesh'!$B$15+1)*Setup!$B$22</f>
        <v>15.6029806158152</v>
      </c>
      <c r="R38" s="0" t="n">
        <f aca="false">SUMPRODUCT('FD inverse'!$A$16:$BH$16,'FD mesh'!$B$84:$BI$84,$E37:$BL37)+'FD inverse'!$A$16*$C38/Setup!$B$17+INDEX('FD inverse'!$A$16:$BH$16,1,'FD mesh'!$B$15+1)*Setup!$B$22</f>
        <v>15.5940570971282</v>
      </c>
      <c r="S38" s="0" t="n">
        <f aca="false">SUMPRODUCT('FD inverse'!$A$17:$BH$17,'FD mesh'!$B$84:$BI$84,$E37:$BL37)+'FD inverse'!$A$17*$C38/Setup!$B$17+INDEX('FD inverse'!$A$17:$BH$17,1,'FD mesh'!$B$15+1)*Setup!$B$22</f>
        <v>15.5244521533991</v>
      </c>
      <c r="T38" s="0" t="n">
        <f aca="false">SUMPRODUCT('FD inverse'!$A$18:$BH$18,'FD mesh'!$B$84:$BI$84,$E37:$BL37)+'FD inverse'!$A$18*$C38/Setup!$B$17+INDEX('FD inverse'!$A$18:$BH$18,1,'FD mesh'!$B$15+1)*Setup!$B$22</f>
        <v>15.4610866487249</v>
      </c>
      <c r="U38" s="0" t="n">
        <f aca="false">SUMPRODUCT('FD inverse'!$A$19:$BH$19,'FD mesh'!$B$84:$BI$84,$E37:$BL37)+'FD inverse'!$A$19*$C38/Setup!$B$17+INDEX('FD inverse'!$A$19:$BH$19,1,'FD mesh'!$B$15+1)*Setup!$B$22</f>
        <v>15.4035347941425</v>
      </c>
      <c r="V38" s="0" t="n">
        <f aca="false">SUMPRODUCT('FD inverse'!$A$20:$BH$20,'FD mesh'!$B$84:$BI$84,$E37:$BL37)+'FD inverse'!$A$20*$C38/Setup!$B$17+INDEX('FD inverse'!$A$20:$BH$20,1,'FD mesh'!$B$15+1)*Setup!$B$22</f>
        <v>15.3513587663093</v>
      </c>
      <c r="W38" s="0" t="n">
        <f aca="false">SUMPRODUCT('FD inverse'!$A$21:$BH$21,'FD mesh'!$B$84:$BI$84,$E37:$BL37)+'FD inverse'!$A$21*$C38/Setup!$B$17+INDEX('FD inverse'!$A$21:$BH$21,1,'FD mesh'!$B$15+1)*Setup!$B$22</f>
        <v>15.3041126689284</v>
      </c>
      <c r="X38" s="0" t="n">
        <f aca="false">SUMPRODUCT('FD inverse'!$A$22:$BH$22,'FD mesh'!$B$84:$BI$84,$E37:$BL37)+'FD inverse'!$A$22*$C38/Setup!$B$17+INDEX('FD inverse'!$A$22:$BH$22,1,'FD mesh'!$B$15+1)*Setup!$B$22</f>
        <v>15.2613460234871</v>
      </c>
      <c r="Y38" s="0" t="n">
        <f aca="false">SUMPRODUCT('FD inverse'!$A$23:$BH$23,'FD mesh'!$B$84:$BI$84,$E37:$BL37)+'FD inverse'!$A$23*$C38/Setup!$B$17+INDEX('FD inverse'!$A$23:$BH$23,1,'FD mesh'!$B$15+1)*Setup!$B$22</f>
        <v>15.2226067340634</v>
      </c>
      <c r="Z38" s="0" t="n">
        <f aca="false">SUMPRODUCT('FD inverse'!$A$24:$BH$24,'FD mesh'!$B$84:$BI$84,$E37:$BL37)+'FD inverse'!$A$24*$C38/Setup!$B$17+INDEX('FD inverse'!$A$24:$BH$24,1,'FD mesh'!$B$15+1)*Setup!$B$22</f>
        <v>15.18744349366</v>
      </c>
      <c r="AA38" s="0" t="n">
        <f aca="false">SUMPRODUCT('FD inverse'!$A$25:$BH$25,'FD mesh'!$B$84:$BI$84,$E37:$BL37)+'FD inverse'!$A$25*$C38/Setup!$B$17+INDEX('FD inverse'!$A$25:$BH$25,1,'FD mesh'!$B$15+1)*Setup!$B$22</f>
        <v>15.1554076212244</v>
      </c>
      <c r="AB38" s="0" t="n">
        <f aca="false">SUMPRODUCT('FD inverse'!$A$26:$BH$26,'FD mesh'!$B$84:$BI$84,$E37:$BL37)+'FD inverse'!$A$26*$C38/Setup!$B$17+INDEX('FD inverse'!$A$26:$BH$26,1,'FD mesh'!$B$15+1)*Setup!$B$22</f>
        <v>15.1260543387275</v>
      </c>
      <c r="AC38" s="0" t="n">
        <f aca="false">SUMPRODUCT('FD inverse'!$A$27:$BH$27,'FD mesh'!$B$84:$BI$84,$E37:$BL37)+'FD inverse'!$A$27*$C38/Setup!$B$17+INDEX('FD inverse'!$A$27:$BH$27,1,'FD mesh'!$B$15+1)*Setup!$B$22</f>
        <v>15.0989435160302</v>
      </c>
      <c r="AD38" s="0" t="n">
        <f aca="false">SUMPRODUCT('FD inverse'!$A$28:$BH$28,'FD mesh'!$B$84:$BI$84,$E37:$BL37)+'FD inverse'!$A$28*$C38/Setup!$B$17+INDEX('FD inverse'!$A$28:$BH$28,1,'FD mesh'!$B$15+1)*Setup!$B$22</f>
        <v>15.0736399275053</v>
      </c>
      <c r="AE38" s="0" t="n">
        <f aca="false">SUMPRODUCT('FD inverse'!$A$29:$BH$29,'FD mesh'!$B$84:$BI$84,$E37:$BL37)+'FD inverse'!$A$29*$C38/Setup!$B$17+INDEX('FD inverse'!$A$29:$BH$29,1,'FD mesh'!$B$15+1)*Setup!$B$22</f>
        <v>15.0497130783439</v>
      </c>
      <c r="AF38" s="0" t="n">
        <f aca="false">SUMPRODUCT('FD inverse'!$A$30:$BH$30,'FD mesh'!$B$84:$BI$84,$E37:$BL37)+'FD inverse'!$A$30*$C38/Setup!$B$17+INDEX('FD inverse'!$A$30:$BH$30,1,'FD mesh'!$B$15+1)*Setup!$B$22</f>
        <v>15.0267366700681</v>
      </c>
      <c r="AG38" s="0" t="n">
        <f aca="false">SUMPRODUCT('FD inverse'!$A$31:$BH$31,'FD mesh'!$B$84:$BI$84,$E37:$BL37)+'FD inverse'!$A$31*$C38/Setup!$B$17+INDEX('FD inverse'!$A$31:$BH$31,1,'FD mesh'!$B$15+1)*Setup!$B$22</f>
        <v>15.0042877839766</v>
      </c>
      <c r="AH38" s="0" t="n">
        <f aca="false">SUMPRODUCT('FD inverse'!$A$32:$BH$32,'FD mesh'!$B$84:$BI$84,$E37:$BL37)+'FD inverse'!$A$32*$C38/Setup!$B$17+INDEX('FD inverse'!$A$32:$BH$32,1,'FD mesh'!$B$15+1)*Setup!$B$22</f>
        <v>15.0034358493209</v>
      </c>
      <c r="AI38" s="0" t="n">
        <f aca="false">SUMPRODUCT('FD inverse'!$A$33:$BH$33,'FD mesh'!$B$84:$BI$84,$E37:$BL37)+'FD inverse'!$A$33*$C38/Setup!$B$17+INDEX('FD inverse'!$A$33:$BH$33,1,'FD mesh'!$B$15+1)*Setup!$B$22</f>
        <v>15.002739321042</v>
      </c>
      <c r="AJ38" s="0" t="n">
        <f aca="false">SUMPRODUCT('FD inverse'!$A$34:$BH$34,'FD mesh'!$B$84:$BI$84,$E37:$BL37)+'FD inverse'!$A$34*$C38/Setup!$B$17+INDEX('FD inverse'!$A$34:$BH$34,1,'FD mesh'!$B$15+1)*Setup!$B$22</f>
        <v>15.0021731111636</v>
      </c>
      <c r="AK38" s="0" t="n">
        <f aca="false">SUMPRODUCT('FD inverse'!$A$35:$BH$35,'FD mesh'!$B$84:$BI$84,$E37:$BL37)+'FD inverse'!$A$35*$C38/Setup!$B$17+INDEX('FD inverse'!$A$35:$BH$35,1,'FD mesh'!$B$15+1)*Setup!$B$22</f>
        <v>15.0017154138242</v>
      </c>
      <c r="AL38" s="0" t="n">
        <f aca="false">SUMPRODUCT('FD inverse'!$A$36:$BH$36,'FD mesh'!$B$84:$BI$84,$E37:$BL37)+'FD inverse'!$A$36*$C38/Setup!$B$17+INDEX('FD inverse'!$A$36:$BH$36,1,'FD mesh'!$B$15+1)*Setup!$B$22</f>
        <v>15.0013474375623</v>
      </c>
      <c r="AM38" s="0" t="n">
        <f aca="false">SUMPRODUCT('FD inverse'!$A$37:$BH$37,'FD mesh'!$B$84:$BI$84,$E37:$BL37)+'FD inverse'!$A$37*$C38/Setup!$B$17+INDEX('FD inverse'!$A$37:$BH$37,1,'FD mesh'!$B$15+1)*Setup!$B$22</f>
        <v>15.0010531157086</v>
      </c>
      <c r="AN38" s="0" t="n">
        <f aca="false">SUMPRODUCT('FD inverse'!$A$38:$BH$38,'FD mesh'!$B$84:$BI$84,$E37:$BL37)+'FD inverse'!$A$38*$C38/Setup!$B$17+INDEX('FD inverse'!$A$38:$BH$38,1,'FD mesh'!$B$15+1)*Setup!$B$22</f>
        <v>15.00081880708</v>
      </c>
      <c r="AO38" s="0" t="n">
        <f aca="false">SUMPRODUCT('FD inverse'!$A$39:$BH$39,'FD mesh'!$B$84:$BI$84,$E37:$BL37)+'FD inverse'!$A$39*$C38/Setup!$B$17+INDEX('FD inverse'!$A$39:$BH$39,1,'FD mesh'!$B$15+1)*Setup!$B$22</f>
        <v>15.0006329964765</v>
      </c>
      <c r="AP38" s="0" t="n">
        <f aca="false">SUMPRODUCT('FD inverse'!$A$40:$BH$40,'FD mesh'!$B$84:$BI$84,$E37:$BL37)+'FD inverse'!$A$40*$C38/Setup!$B$17+INDEX('FD inverse'!$A$40:$BH$40,1,'FD mesh'!$B$15+1)*Setup!$B$22</f>
        <v>15.0004860018677</v>
      </c>
      <c r="AQ38" s="0" t="n">
        <f aca="false">SUMPRODUCT('FD inverse'!$A$41:$BH$41,'FD mesh'!$B$84:$BI$84,$E37:$BL37)+'FD inverse'!$A$41*$C38/Setup!$B$17+INDEX('FD inverse'!$A$41:$BH$41,1,'FD mesh'!$B$15+1)*Setup!$B$22</f>
        <v>15.0003696927262</v>
      </c>
      <c r="AR38" s="0" t="n">
        <f aca="false">SUMPRODUCT('FD inverse'!$A$42:$BH$42,'FD mesh'!$B$84:$BI$84,$E37:$BL37)+'FD inverse'!$A$42*$C38/Setup!$B$17+INDEX('FD inverse'!$A$42:$BH$42,1,'FD mesh'!$B$15+1)*Setup!$B$22</f>
        <v>15.0002772217756</v>
      </c>
      <c r="AS38" s="0" t="n">
        <f aca="false">SUMPRODUCT('FD inverse'!$A$43:$BH$43,'FD mesh'!$B$84:$BI$84,$E37:$BL37)+'FD inverse'!$A$43*$C38/Setup!$B$17+INDEX('FD inverse'!$A$43:$BH$43,1,'FD mesh'!$B$15+1)*Setup!$B$22</f>
        <v>0</v>
      </c>
      <c r="AT38" s="0" t="n">
        <f aca="false">SUMPRODUCT('FD inverse'!$A$44:$BH$44,'FD mesh'!$B$84:$BI$84,$E37:$BL37)+'FD inverse'!$A$44*$C38/Setup!$B$17+INDEX('FD inverse'!$A$44:$BH$44,1,'FD mesh'!$B$15+1)*Setup!$B$22</f>
        <v>0</v>
      </c>
      <c r="AU38" s="0" t="n">
        <f aca="false">SUMPRODUCT('FD inverse'!$A$45:$BH$45,'FD mesh'!$B$84:$BI$84,$E37:$BL37)+'FD inverse'!$A$45*$C38/Setup!$B$17+INDEX('FD inverse'!$A$45:$BH$45,1,'FD mesh'!$B$15+1)*Setup!$B$22</f>
        <v>0</v>
      </c>
      <c r="AV38" s="0" t="n">
        <f aca="false">SUMPRODUCT('FD inverse'!$A$46:$BH$46,'FD mesh'!$B$84:$BI$84,$E37:$BL37)+'FD inverse'!$A$46*$C38/Setup!$B$17+INDEX('FD inverse'!$A$46:$BH$46,1,'FD mesh'!$B$15+1)*Setup!$B$22</f>
        <v>0</v>
      </c>
      <c r="AW38" s="0" t="n">
        <f aca="false">SUMPRODUCT('FD inverse'!$A$47:$BH$47,'FD mesh'!$B$84:$BI$84,$E37:$BL37)+'FD inverse'!$A$47*$C38/Setup!$B$17+INDEX('FD inverse'!$A$47:$BH$47,1,'FD mesh'!$B$15+1)*Setup!$B$22</f>
        <v>0</v>
      </c>
      <c r="AX38" s="0" t="n">
        <f aca="false">SUMPRODUCT('FD inverse'!$A$48:$BH$48,'FD mesh'!$B$84:$BI$84,$E37:$BL37)+'FD inverse'!$A$48*$C38/Setup!$B$17+INDEX('FD inverse'!$A$48:$BH$48,1,'FD mesh'!$B$15+1)*Setup!$B$22</f>
        <v>0</v>
      </c>
      <c r="AY38" s="0" t="n">
        <f aca="false">SUMPRODUCT('FD inverse'!$A$49:$BH$49,'FD mesh'!$B$84:$BI$84,$E37:$BL37)+'FD inverse'!$A$49*$C38/Setup!$B$17+INDEX('FD inverse'!$A$49:$BH$49,1,'FD mesh'!$B$15+1)*Setup!$B$22</f>
        <v>0</v>
      </c>
      <c r="AZ38" s="0" t="n">
        <f aca="false">SUMPRODUCT('FD inverse'!$A$50:$BH$50,'FD mesh'!$B$84:$BI$84,$E37:$BL37)+'FD inverse'!$A$50*$C38/Setup!$B$17+INDEX('FD inverse'!$A$50:$BH$50,1,'FD mesh'!$B$15+1)*Setup!$B$22</f>
        <v>0</v>
      </c>
      <c r="BA38" s="0" t="n">
        <f aca="false">SUMPRODUCT('FD inverse'!$A$51:$BH$51,'FD mesh'!$B$84:$BI$84,$E37:$BL37)+'FD inverse'!$A$51*$C38/Setup!$B$17+INDEX('FD inverse'!$A$51:$BH$51,1,'FD mesh'!$B$15+1)*Setup!$B$22</f>
        <v>0</v>
      </c>
      <c r="BB38" s="0" t="n">
        <f aca="false">SUMPRODUCT('FD inverse'!$A$52:$BH$52,'FD mesh'!$B$84:$BI$84,$E37:$BL37)+'FD inverse'!$A$52*$C38/Setup!$B$17+INDEX('FD inverse'!$A$52:$BH$52,1,'FD mesh'!$B$15+1)*Setup!$B$22</f>
        <v>0</v>
      </c>
      <c r="BC38" s="0" t="n">
        <f aca="false">SUMPRODUCT('FD inverse'!$A$53:$BH$53,'FD mesh'!$B$84:$BI$84,$E37:$BL37)+'FD inverse'!$A$53*$C38/Setup!$B$17+INDEX('FD inverse'!$A$53:$BH$53,1,'FD mesh'!$B$15+1)*Setup!$B$22</f>
        <v>0</v>
      </c>
      <c r="BD38" s="0" t="n">
        <f aca="false">SUMPRODUCT('FD inverse'!$A$54:$BH$54,'FD mesh'!$B$84:$BI$84,$E37:$BL37)+'FD inverse'!$A$54*$C38/Setup!$B$17+INDEX('FD inverse'!$A$54:$BH$54,1,'FD mesh'!$B$15+1)*Setup!$B$22</f>
        <v>0</v>
      </c>
      <c r="BE38" s="0" t="n">
        <f aca="false">SUMPRODUCT('FD inverse'!$A$55:$BH$55,'FD mesh'!$B$84:$BI$84,$E37:$BL37)+'FD inverse'!$A$55*$C38/Setup!$B$17+INDEX('FD inverse'!$A$55:$BH$55,1,'FD mesh'!$B$15+1)*Setup!$B$22</f>
        <v>0</v>
      </c>
      <c r="BF38" s="0" t="n">
        <f aca="false">SUMPRODUCT('FD inverse'!$A$56:$BH$56,'FD mesh'!$B$84:$BI$84,$E37:$BL37)+'FD inverse'!$A$56*$C38/Setup!$B$17+INDEX('FD inverse'!$A$56:$BH$56,1,'FD mesh'!$B$15+1)*Setup!$B$22</f>
        <v>0</v>
      </c>
      <c r="BG38" s="0" t="n">
        <f aca="false">SUMPRODUCT('FD inverse'!$A$57:$BH$57,'FD mesh'!$B$84:$BI$84,$E37:$BL37)+'FD inverse'!$A$57*$C38/Setup!$B$17+INDEX('FD inverse'!$A$57:$BH$57,1,'FD mesh'!$B$15+1)*Setup!$B$22</f>
        <v>0</v>
      </c>
      <c r="BH38" s="0" t="n">
        <f aca="false">SUMPRODUCT('FD inverse'!$A$58:$BH$58,'FD mesh'!$B$84:$BI$84,$E37:$BL37)+'FD inverse'!$A$58*$C38/Setup!$B$17+INDEX('FD inverse'!$A$58:$BH$58,1,'FD mesh'!$B$15+1)*Setup!$B$22</f>
        <v>0</v>
      </c>
      <c r="BI38" s="0" t="n">
        <f aca="false">SUMPRODUCT('FD inverse'!$A$59:$BH$59,'FD mesh'!$B$84:$BI$84,$E37:$BL37)+'FD inverse'!$A$59*$C38/Setup!$B$17+INDEX('FD inverse'!$A$59:$BH$59,1,'FD mesh'!$B$15+1)*Setup!$B$22</f>
        <v>0</v>
      </c>
      <c r="BJ38" s="0" t="n">
        <f aca="false">SUMPRODUCT('FD inverse'!$A$60:$BH$60,'FD mesh'!$B$84:$BI$84,$E37:$BL37)+'FD inverse'!$A$60*$C38/Setup!$B$17+INDEX('FD inverse'!$A$60:$BH$60,1,'FD mesh'!$B$15+1)*Setup!$B$22</f>
        <v>0</v>
      </c>
      <c r="BK38" s="0" t="n">
        <f aca="false">SUMPRODUCT('FD inverse'!$A$61:$BH$61,'FD mesh'!$B$84:$BI$84,$E37:$BL37)+'FD inverse'!$A$61*$C38/Setup!$B$17+INDEX('FD inverse'!$A$61:$BH$61,1,'FD mesh'!$B$15+1)*Setup!$B$22</f>
        <v>0</v>
      </c>
      <c r="BL38" s="0" t="n">
        <f aca="false">SUMPRODUCT('FD inverse'!$A$62:$BH$62,'FD mesh'!$B$84:$BI$84,$E37:$BL37)+'FD inverse'!$A$62*$C38/Setup!$B$17+INDEX('FD inverse'!$A$62:$BH$62,1,'FD mesh'!$B$15+1)*Setup!$B$22</f>
        <v>0</v>
      </c>
    </row>
    <row r="39" customFormat="false" ht="15" hidden="false" customHeight="false" outlineLevel="0" collapsed="false">
      <c r="A39" s="0" t="n">
        <v>34</v>
      </c>
      <c r="B39" s="0" t="n">
        <f aca="false">A39*Setup!$B$11/3600</f>
        <v>2.83333333333333</v>
      </c>
      <c r="C39" s="0" t="n">
        <f aca="false">Setup!$B$7+Setup!$B$8*COS(2*PI()*(B39-Setup!$B$9)/24)</f>
        <v>20.1851321970071</v>
      </c>
      <c r="D39" s="0" t="n">
        <f aca="false">(C39-E39)/Setup!$B$17</f>
        <v>13.4648623656983</v>
      </c>
      <c r="E39" s="0" t="n">
        <f aca="false">SUMPRODUCT('FD inverse'!$A$3:$BH$3,'FD mesh'!$B$84:$BI$84,$E38:$BL38)+'FD inverse'!$A$3*$C39/Setup!$B$17+INDEX('FD inverse'!$A$3:$BH$3,1,'FD mesh'!$B$15+1)*Setup!$B$22</f>
        <v>18.4347000894663</v>
      </c>
      <c r="F39" s="0" t="n">
        <f aca="false">SUMPRODUCT('FD inverse'!$A$4:$BH$4,'FD mesh'!$B$84:$BI$84,$E38:$BL38)+'FD inverse'!$A$4*$C39/Setup!$B$17+INDEX('FD inverse'!$A$4:$BH$4,1,'FD mesh'!$B$15+1)*Setup!$B$22</f>
        <v>18.0319366730973</v>
      </c>
      <c r="G39" s="0" t="n">
        <f aca="false">SUMPRODUCT('FD inverse'!$A$5:$BH$5,'FD mesh'!$B$84:$BI$84,$E38:$BL38)+'FD inverse'!$A$5*$C39/Setup!$B$17+INDEX('FD inverse'!$A$5:$BH$5,1,'FD mesh'!$B$15+1)*Setup!$B$22</f>
        <v>17.6269811632609</v>
      </c>
      <c r="H39" s="0" t="n">
        <f aca="false">SUMPRODUCT('FD inverse'!$A$6:$BH$6,'FD mesh'!$B$84:$BI$84,$E38:$BL38)+'FD inverse'!$A$6*$C39/Setup!$B$17+INDEX('FD inverse'!$A$6:$BH$6,1,'FD mesh'!$B$15+1)*Setup!$B$22</f>
        <v>16.2659811169949</v>
      </c>
      <c r="I39" s="0" t="n">
        <f aca="false">SUMPRODUCT('FD inverse'!$A$7:$BH$7,'FD mesh'!$B$84:$BI$84,$E38:$BL38)+'FD inverse'!$A$7*$C39/Setup!$B$17+INDEX('FD inverse'!$A$7:$BH$7,1,'FD mesh'!$B$15+1)*Setup!$B$22</f>
        <v>16.1500337941406</v>
      </c>
      <c r="J39" s="0" t="n">
        <f aca="false">SUMPRODUCT('FD inverse'!$A$8:$BH$8,'FD mesh'!$B$84:$BI$84,$E38:$BL38)+'FD inverse'!$A$8*$C39/Setup!$B$17+INDEX('FD inverse'!$A$8:$BH$8,1,'FD mesh'!$B$15+1)*Setup!$B$22</f>
        <v>16.043872602966</v>
      </c>
      <c r="K39" s="0" t="n">
        <f aca="false">SUMPRODUCT('FD inverse'!$A$9:$BH$9,'FD mesh'!$B$84:$BI$84,$E38:$BL38)+'FD inverse'!$A$9*$C39/Setup!$B$17+INDEX('FD inverse'!$A$9:$BH$9,1,'FD mesh'!$B$15+1)*Setup!$B$22</f>
        <v>15.9482266148213</v>
      </c>
      <c r="L39" s="0" t="n">
        <f aca="false">SUMPRODUCT('FD inverse'!$A$10:$BH$10,'FD mesh'!$B$84:$BI$84,$E38:$BL38)+'FD inverse'!$A$10*$C39/Setup!$B$17+INDEX('FD inverse'!$A$10:$BH$10,1,'FD mesh'!$B$15+1)*Setup!$B$22</f>
        <v>15.8637457787352</v>
      </c>
      <c r="M39" s="0" t="n">
        <f aca="false">SUMPRODUCT('FD inverse'!$A$11:$BH$11,'FD mesh'!$B$84:$BI$84,$E38:$BL38)+'FD inverse'!$A$11*$C39/Setup!$B$17+INDEX('FD inverse'!$A$11:$BH$11,1,'FD mesh'!$B$15+1)*Setup!$B$22</f>
        <v>15.790992863002</v>
      </c>
      <c r="N39" s="0" t="n">
        <f aca="false">SUMPRODUCT('FD inverse'!$A$12:$BH$12,'FD mesh'!$B$84:$BI$84,$E38:$BL38)+'FD inverse'!$A$12*$C39/Setup!$B$17+INDEX('FD inverse'!$A$12:$BH$12,1,'FD mesh'!$B$15+1)*Setup!$B$22</f>
        <v>15.7304390886296</v>
      </c>
      <c r="O39" s="0" t="n">
        <f aca="false">SUMPRODUCT('FD inverse'!$A$13:$BH$13,'FD mesh'!$B$84:$BI$84,$E38:$BL38)+'FD inverse'!$A$13*$C39/Setup!$B$17+INDEX('FD inverse'!$A$13:$BH$13,1,'FD mesh'!$B$15+1)*Setup!$B$22</f>
        <v>15.6824626613762</v>
      </c>
      <c r="P39" s="0" t="n">
        <f aca="false">SUMPRODUCT('FD inverse'!$A$14:$BH$14,'FD mesh'!$B$84:$BI$84,$E38:$BL38)+'FD inverse'!$A$14*$C39/Setup!$B$17+INDEX('FD inverse'!$A$14:$BH$14,1,'FD mesh'!$B$15+1)*Setup!$B$22</f>
        <v>15.6473493222968</v>
      </c>
      <c r="Q39" s="0" t="n">
        <f aca="false">SUMPRODUCT('FD inverse'!$A$15:$BH$15,'FD mesh'!$B$84:$BI$84,$E38:$BL38)+'FD inverse'!$A$15*$C39/Setup!$B$17+INDEX('FD inverse'!$A$15:$BH$15,1,'FD mesh'!$B$15+1)*Setup!$B$22</f>
        <v>15.6252940344448</v>
      </c>
      <c r="R39" s="0" t="n">
        <f aca="false">SUMPRODUCT('FD inverse'!$A$16:$BH$16,'FD mesh'!$B$84:$BI$84,$E38:$BL38)+'FD inverse'!$A$16*$C39/Setup!$B$17+INDEX('FD inverse'!$A$16:$BH$16,1,'FD mesh'!$B$15+1)*Setup!$B$22</f>
        <v>15.6164030053713</v>
      </c>
      <c r="S39" s="0" t="n">
        <f aca="false">SUMPRODUCT('FD inverse'!$A$17:$BH$17,'FD mesh'!$B$84:$BI$84,$E38:$BL38)+'FD inverse'!$A$17*$C39/Setup!$B$17+INDEX('FD inverse'!$A$17:$BH$17,1,'FD mesh'!$B$15+1)*Setup!$B$22</f>
        <v>15.545455995527</v>
      </c>
      <c r="T39" s="0" t="n">
        <f aca="false">SUMPRODUCT('FD inverse'!$A$18:$BH$18,'FD mesh'!$B$84:$BI$84,$E38:$BL38)+'FD inverse'!$A$18*$C39/Setup!$B$17+INDEX('FD inverse'!$A$18:$BH$18,1,'FD mesh'!$B$15+1)*Setup!$B$22</f>
        <v>15.480690116366</v>
      </c>
      <c r="U39" s="0" t="n">
        <f aca="false">SUMPRODUCT('FD inverse'!$A$19:$BH$19,'FD mesh'!$B$84:$BI$84,$E38:$BL38)+'FD inverse'!$A$19*$C39/Setup!$B$17+INDEX('FD inverse'!$A$19:$BH$19,1,'FD mesh'!$B$15+1)*Setup!$B$22</f>
        <v>15.4216932576822</v>
      </c>
      <c r="V39" s="0" t="n">
        <f aca="false">SUMPRODUCT('FD inverse'!$A$20:$BH$20,'FD mesh'!$B$84:$BI$84,$E38:$BL38)+'FD inverse'!$A$20*$C39/Setup!$B$17+INDEX('FD inverse'!$A$20:$BH$20,1,'FD mesh'!$B$15+1)*Setup!$B$22</f>
        <v>15.3680401754116</v>
      </c>
      <c r="W39" s="0" t="n">
        <f aca="false">SUMPRODUCT('FD inverse'!$A$21:$BH$21,'FD mesh'!$B$84:$BI$84,$E38:$BL38)+'FD inverse'!$A$21*$C39/Setup!$B$17+INDEX('FD inverse'!$A$21:$BH$21,1,'FD mesh'!$B$15+1)*Setup!$B$22</f>
        <v>15.3192961935339</v>
      </c>
      <c r="X39" s="0" t="n">
        <f aca="false">SUMPRODUCT('FD inverse'!$A$22:$BH$22,'FD mesh'!$B$84:$BI$84,$E38:$BL38)+'FD inverse'!$A$22*$C39/Setup!$B$17+INDEX('FD inverse'!$A$22:$BH$22,1,'FD mesh'!$B$15+1)*Setup!$B$22</f>
        <v>15.2750205060401</v>
      </c>
      <c r="Y39" s="0" t="n">
        <f aca="false">SUMPRODUCT('FD inverse'!$A$23:$BH$23,'FD mesh'!$B$84:$BI$84,$E38:$BL38)+'FD inverse'!$A$23*$C39/Setup!$B$17+INDEX('FD inverse'!$A$23:$BH$23,1,'FD mesh'!$B$15+1)*Setup!$B$22</f>
        <v>15.2347690234119</v>
      </c>
      <c r="Z39" s="0" t="n">
        <f aca="false">SUMPRODUCT('FD inverse'!$A$24:$BH$24,'FD mesh'!$B$84:$BI$84,$E38:$BL38)+'FD inverse'!$A$24*$C39/Setup!$B$17+INDEX('FD inverse'!$A$24:$BH$24,1,'FD mesh'!$B$15+1)*Setup!$B$22</f>
        <v>15.198096728792</v>
      </c>
      <c r="AA39" s="0" t="n">
        <f aca="false">SUMPRODUCT('FD inverse'!$A$25:$BH$25,'FD mesh'!$B$84:$BI$84,$E38:$BL38)+'FD inverse'!$A$25*$C39/Setup!$B$17+INDEX('FD inverse'!$A$25:$BH$25,1,'FD mesh'!$B$15+1)*Setup!$B$22</f>
        <v>15.1645595290823</v>
      </c>
      <c r="AB39" s="0" t="n">
        <f aca="false">SUMPRODUCT('FD inverse'!$A$26:$BH$26,'FD mesh'!$B$84:$BI$84,$E38:$BL38)+'FD inverse'!$A$26*$C39/Setup!$B$17+INDEX('FD inverse'!$A$26:$BH$26,1,'FD mesh'!$B$15+1)*Setup!$B$22</f>
        <v>15.1337156051137</v>
      </c>
      <c r="AC39" s="0" t="n">
        <f aca="false">SUMPRODUCT('FD inverse'!$A$27:$BH$27,'FD mesh'!$B$84:$BI$84,$E38:$BL38)+'FD inverse'!$A$27*$C39/Setup!$B$17+INDEX('FD inverse'!$A$27:$BH$27,1,'FD mesh'!$B$15+1)*Setup!$B$22</f>
        <v>15.105126282396</v>
      </c>
      <c r="AD39" s="0" t="n">
        <f aca="false">SUMPRODUCT('FD inverse'!$A$28:$BH$28,'FD mesh'!$B$84:$BI$84,$E38:$BL38)+'FD inverse'!$A$28*$C39/Setup!$B$17+INDEX('FD inverse'!$A$28:$BH$28,1,'FD mesh'!$B$15+1)*Setup!$B$22</f>
        <v>15.0783564594944</v>
      </c>
      <c r="AE39" s="0" t="n">
        <f aca="false">SUMPRODUCT('FD inverse'!$A$29:$BH$29,'FD mesh'!$B$84:$BI$84,$E38:$BL38)+'FD inverse'!$A$29*$C39/Setup!$B$17+INDEX('FD inverse'!$A$29:$BH$29,1,'FD mesh'!$B$15+1)*Setup!$B$22</f>
        <v>15.0529746445782</v>
      </c>
      <c r="AF39" s="0" t="n">
        <f aca="false">SUMPRODUCT('FD inverse'!$A$30:$BH$30,'FD mesh'!$B$84:$BI$84,$E38:$BL38)+'FD inverse'!$A$30*$C39/Setup!$B$17+INDEX('FD inverse'!$A$30:$BH$30,1,'FD mesh'!$B$15+1)*Setup!$B$22</f>
        <v>15.0285526620109</v>
      </c>
      <c r="AG39" s="0" t="n">
        <f aca="false">SUMPRODUCT('FD inverse'!$A$31:$BH$31,'FD mesh'!$B$84:$BI$84,$E38:$BL38)+'FD inverse'!$A$31*$C39/Setup!$B$17+INDEX('FD inverse'!$A$31:$BH$31,1,'FD mesh'!$B$15+1)*Setup!$B$22</f>
        <v>15.0046650999297</v>
      </c>
      <c r="AH39" s="0" t="n">
        <f aca="false">SUMPRODUCT('FD inverse'!$A$32:$BH$32,'FD mesh'!$B$84:$BI$84,$E38:$BL38)+'FD inverse'!$A$32*$C39/Setup!$B$17+INDEX('FD inverse'!$A$32:$BH$32,1,'FD mesh'!$B$15+1)*Setup!$B$22</f>
        <v>15.0037561118855</v>
      </c>
      <c r="AI39" s="0" t="n">
        <f aca="false">SUMPRODUCT('FD inverse'!$A$33:$BH$33,'FD mesh'!$B$84:$BI$84,$E38:$BL38)+'FD inverse'!$A$33*$C39/Setup!$B$17+INDEX('FD inverse'!$A$33:$BH$33,1,'FD mesh'!$B$15+1)*Setup!$B$22</f>
        <v>15.0030092481281</v>
      </c>
      <c r="AJ39" s="0" t="n">
        <f aca="false">SUMPRODUCT('FD inverse'!$A$34:$BH$34,'FD mesh'!$B$84:$BI$84,$E38:$BL38)+'FD inverse'!$A$34*$C39/Setup!$B$17+INDEX('FD inverse'!$A$34:$BH$34,1,'FD mesh'!$B$15+1)*Setup!$B$22</f>
        <v>15.002399027679</v>
      </c>
      <c r="AK39" s="0" t="n">
        <f aca="false">SUMPRODUCT('FD inverse'!$A$35:$BH$35,'FD mesh'!$B$84:$BI$84,$E38:$BL38)+'FD inverse'!$A$35*$C39/Setup!$B$17+INDEX('FD inverse'!$A$35:$BH$35,1,'FD mesh'!$B$15+1)*Setup!$B$22</f>
        <v>15.0019031713736</v>
      </c>
      <c r="AL39" s="0" t="n">
        <f aca="false">SUMPRODUCT('FD inverse'!$A$36:$BH$36,'FD mesh'!$B$84:$BI$84,$E38:$BL38)+'FD inverse'!$A$36*$C39/Setup!$B$17+INDEX('FD inverse'!$A$36:$BH$36,1,'FD mesh'!$B$15+1)*Setup!$B$22</f>
        <v>15.0015023622644</v>
      </c>
      <c r="AM39" s="0" t="n">
        <f aca="false">SUMPRODUCT('FD inverse'!$A$37:$BH$37,'FD mesh'!$B$84:$BI$84,$E38:$BL38)+'FD inverse'!$A$37*$C39/Setup!$B$17+INDEX('FD inverse'!$A$37:$BH$37,1,'FD mesh'!$B$15+1)*Setup!$B$22</f>
        <v>15.0011799796078</v>
      </c>
      <c r="AN39" s="0" t="n">
        <f aca="false">SUMPRODUCT('FD inverse'!$A$38:$BH$38,'FD mesh'!$B$84:$BI$84,$E38:$BL38)+'FD inverse'!$A$38*$C39/Setup!$B$17+INDEX('FD inverse'!$A$38:$BH$38,1,'FD mesh'!$B$15+1)*Setup!$B$22</f>
        <v>15.0009218183791</v>
      </c>
      <c r="AO39" s="0" t="n">
        <f aca="false">SUMPRODUCT('FD inverse'!$A$39:$BH$39,'FD mesh'!$B$84:$BI$84,$E38:$BL38)+'FD inverse'!$A$39*$C39/Setup!$B$17+INDEX('FD inverse'!$A$39:$BH$39,1,'FD mesh'!$B$15+1)*Setup!$B$22</f>
        <v>15.0007158038427</v>
      </c>
      <c r="AP39" s="0" t="n">
        <f aca="false">SUMPRODUCT('FD inverse'!$A$40:$BH$40,'FD mesh'!$B$84:$BI$84,$E38:$BL38)+'FD inverse'!$A$40*$C39/Setup!$B$17+INDEX('FD inverse'!$A$40:$BH$40,1,'FD mesh'!$B$15+1)*Setup!$B$22</f>
        <v>15.0005517083025</v>
      </c>
      <c r="AQ39" s="0" t="n">
        <f aca="false">SUMPRODUCT('FD inverse'!$A$41:$BH$41,'FD mesh'!$B$84:$BI$84,$E38:$BL38)+'FD inverse'!$A$41*$C39/Setup!$B$17+INDEX('FD inverse'!$A$41:$BH$41,1,'FD mesh'!$B$15+1)*Setup!$B$22</f>
        <v>15.000420874873</v>
      </c>
      <c r="AR39" s="0" t="n">
        <f aca="false">SUMPRODUCT('FD inverse'!$A$42:$BH$42,'FD mesh'!$B$84:$BI$84,$E38:$BL38)+'FD inverse'!$A$42*$C39/Setup!$B$17+INDEX('FD inverse'!$A$42:$BH$42,1,'FD mesh'!$B$15+1)*Setup!$B$22</f>
        <v>15.0003159510251</v>
      </c>
      <c r="AS39" s="0" t="n">
        <f aca="false">SUMPRODUCT('FD inverse'!$A$43:$BH$43,'FD mesh'!$B$84:$BI$84,$E38:$BL38)+'FD inverse'!$A$43*$C39/Setup!$B$17+INDEX('FD inverse'!$A$43:$BH$43,1,'FD mesh'!$B$15+1)*Setup!$B$22</f>
        <v>0</v>
      </c>
      <c r="AT39" s="0" t="n">
        <f aca="false">SUMPRODUCT('FD inverse'!$A$44:$BH$44,'FD mesh'!$B$84:$BI$84,$E38:$BL38)+'FD inverse'!$A$44*$C39/Setup!$B$17+INDEX('FD inverse'!$A$44:$BH$44,1,'FD mesh'!$B$15+1)*Setup!$B$22</f>
        <v>0</v>
      </c>
      <c r="AU39" s="0" t="n">
        <f aca="false">SUMPRODUCT('FD inverse'!$A$45:$BH$45,'FD mesh'!$B$84:$BI$84,$E38:$BL38)+'FD inverse'!$A$45*$C39/Setup!$B$17+INDEX('FD inverse'!$A$45:$BH$45,1,'FD mesh'!$B$15+1)*Setup!$B$22</f>
        <v>0</v>
      </c>
      <c r="AV39" s="0" t="n">
        <f aca="false">SUMPRODUCT('FD inverse'!$A$46:$BH$46,'FD mesh'!$B$84:$BI$84,$E38:$BL38)+'FD inverse'!$A$46*$C39/Setup!$B$17+INDEX('FD inverse'!$A$46:$BH$46,1,'FD mesh'!$B$15+1)*Setup!$B$22</f>
        <v>0</v>
      </c>
      <c r="AW39" s="0" t="n">
        <f aca="false">SUMPRODUCT('FD inverse'!$A$47:$BH$47,'FD mesh'!$B$84:$BI$84,$E38:$BL38)+'FD inverse'!$A$47*$C39/Setup!$B$17+INDEX('FD inverse'!$A$47:$BH$47,1,'FD mesh'!$B$15+1)*Setup!$B$22</f>
        <v>0</v>
      </c>
      <c r="AX39" s="0" t="n">
        <f aca="false">SUMPRODUCT('FD inverse'!$A$48:$BH$48,'FD mesh'!$B$84:$BI$84,$E38:$BL38)+'FD inverse'!$A$48*$C39/Setup!$B$17+INDEX('FD inverse'!$A$48:$BH$48,1,'FD mesh'!$B$15+1)*Setup!$B$22</f>
        <v>0</v>
      </c>
      <c r="AY39" s="0" t="n">
        <f aca="false">SUMPRODUCT('FD inverse'!$A$49:$BH$49,'FD mesh'!$B$84:$BI$84,$E38:$BL38)+'FD inverse'!$A$49*$C39/Setup!$B$17+INDEX('FD inverse'!$A$49:$BH$49,1,'FD mesh'!$B$15+1)*Setup!$B$22</f>
        <v>0</v>
      </c>
      <c r="AZ39" s="0" t="n">
        <f aca="false">SUMPRODUCT('FD inverse'!$A$50:$BH$50,'FD mesh'!$B$84:$BI$84,$E38:$BL38)+'FD inverse'!$A$50*$C39/Setup!$B$17+INDEX('FD inverse'!$A$50:$BH$50,1,'FD mesh'!$B$15+1)*Setup!$B$22</f>
        <v>0</v>
      </c>
      <c r="BA39" s="0" t="n">
        <f aca="false">SUMPRODUCT('FD inverse'!$A$51:$BH$51,'FD mesh'!$B$84:$BI$84,$E38:$BL38)+'FD inverse'!$A$51*$C39/Setup!$B$17+INDEX('FD inverse'!$A$51:$BH$51,1,'FD mesh'!$B$15+1)*Setup!$B$22</f>
        <v>0</v>
      </c>
      <c r="BB39" s="0" t="n">
        <f aca="false">SUMPRODUCT('FD inverse'!$A$52:$BH$52,'FD mesh'!$B$84:$BI$84,$E38:$BL38)+'FD inverse'!$A$52*$C39/Setup!$B$17+INDEX('FD inverse'!$A$52:$BH$52,1,'FD mesh'!$B$15+1)*Setup!$B$22</f>
        <v>0</v>
      </c>
      <c r="BC39" s="0" t="n">
        <f aca="false">SUMPRODUCT('FD inverse'!$A$53:$BH$53,'FD mesh'!$B$84:$BI$84,$E38:$BL38)+'FD inverse'!$A$53*$C39/Setup!$B$17+INDEX('FD inverse'!$A$53:$BH$53,1,'FD mesh'!$B$15+1)*Setup!$B$22</f>
        <v>0</v>
      </c>
      <c r="BD39" s="0" t="n">
        <f aca="false">SUMPRODUCT('FD inverse'!$A$54:$BH$54,'FD mesh'!$B$84:$BI$84,$E38:$BL38)+'FD inverse'!$A$54*$C39/Setup!$B$17+INDEX('FD inverse'!$A$54:$BH$54,1,'FD mesh'!$B$15+1)*Setup!$B$22</f>
        <v>0</v>
      </c>
      <c r="BE39" s="0" t="n">
        <f aca="false">SUMPRODUCT('FD inverse'!$A$55:$BH$55,'FD mesh'!$B$84:$BI$84,$E38:$BL38)+'FD inverse'!$A$55*$C39/Setup!$B$17+INDEX('FD inverse'!$A$55:$BH$55,1,'FD mesh'!$B$15+1)*Setup!$B$22</f>
        <v>0</v>
      </c>
      <c r="BF39" s="0" t="n">
        <f aca="false">SUMPRODUCT('FD inverse'!$A$56:$BH$56,'FD mesh'!$B$84:$BI$84,$E38:$BL38)+'FD inverse'!$A$56*$C39/Setup!$B$17+INDEX('FD inverse'!$A$56:$BH$56,1,'FD mesh'!$B$15+1)*Setup!$B$22</f>
        <v>0</v>
      </c>
      <c r="BG39" s="0" t="n">
        <f aca="false">SUMPRODUCT('FD inverse'!$A$57:$BH$57,'FD mesh'!$B$84:$BI$84,$E38:$BL38)+'FD inverse'!$A$57*$C39/Setup!$B$17+INDEX('FD inverse'!$A$57:$BH$57,1,'FD mesh'!$B$15+1)*Setup!$B$22</f>
        <v>0</v>
      </c>
      <c r="BH39" s="0" t="n">
        <f aca="false">SUMPRODUCT('FD inverse'!$A$58:$BH$58,'FD mesh'!$B$84:$BI$84,$E38:$BL38)+'FD inverse'!$A$58*$C39/Setup!$B$17+INDEX('FD inverse'!$A$58:$BH$58,1,'FD mesh'!$B$15+1)*Setup!$B$22</f>
        <v>0</v>
      </c>
      <c r="BI39" s="0" t="n">
        <f aca="false">SUMPRODUCT('FD inverse'!$A$59:$BH$59,'FD mesh'!$B$84:$BI$84,$E38:$BL38)+'FD inverse'!$A$59*$C39/Setup!$B$17+INDEX('FD inverse'!$A$59:$BH$59,1,'FD mesh'!$B$15+1)*Setup!$B$22</f>
        <v>0</v>
      </c>
      <c r="BJ39" s="0" t="n">
        <f aca="false">SUMPRODUCT('FD inverse'!$A$60:$BH$60,'FD mesh'!$B$84:$BI$84,$E38:$BL38)+'FD inverse'!$A$60*$C39/Setup!$B$17+INDEX('FD inverse'!$A$60:$BH$60,1,'FD mesh'!$B$15+1)*Setup!$B$22</f>
        <v>0</v>
      </c>
      <c r="BK39" s="0" t="n">
        <f aca="false">SUMPRODUCT('FD inverse'!$A$61:$BH$61,'FD mesh'!$B$84:$BI$84,$E38:$BL38)+'FD inverse'!$A$61*$C39/Setup!$B$17+INDEX('FD inverse'!$A$61:$BH$61,1,'FD mesh'!$B$15+1)*Setup!$B$22</f>
        <v>0</v>
      </c>
      <c r="BL39" s="0" t="n">
        <f aca="false">SUMPRODUCT('FD inverse'!$A$62:$BH$62,'FD mesh'!$B$84:$BI$84,$E38:$BL38)+'FD inverse'!$A$62*$C39/Setup!$B$17+INDEX('FD inverse'!$A$62:$BH$62,1,'FD mesh'!$B$15+1)*Setup!$B$22</f>
        <v>0</v>
      </c>
    </row>
    <row r="40" customFormat="false" ht="15" hidden="false" customHeight="false" outlineLevel="0" collapsed="false">
      <c r="A40" s="0" t="n">
        <v>35</v>
      </c>
      <c r="B40" s="0" t="n">
        <f aca="false">A40*Setup!$B$11/3600</f>
        <v>2.91666666666667</v>
      </c>
      <c r="C40" s="0" t="n">
        <f aca="false">Setup!$B$7+Setup!$B$8*COS(2*PI()*(B40-Setup!$B$9)/24)</f>
        <v>20.1598005824563</v>
      </c>
      <c r="D40" s="0" t="n">
        <f aca="false">(C40-E40)/Setup!$B$17</f>
        <v>13.3347261645761</v>
      </c>
      <c r="E40" s="0" t="n">
        <f aca="false">SUMPRODUCT('FD inverse'!$A$3:$BH$3,'FD mesh'!$B$84:$BI$84,$E39:$BL39)+'FD inverse'!$A$3*$C40/Setup!$B$17+INDEX('FD inverse'!$A$3:$BH$3,1,'FD mesh'!$B$15+1)*Setup!$B$22</f>
        <v>18.4262861810614</v>
      </c>
      <c r="F40" s="0" t="n">
        <f aca="false">SUMPRODUCT('FD inverse'!$A$4:$BH$4,'FD mesh'!$B$84:$BI$84,$E39:$BL39)+'FD inverse'!$A$4*$C40/Setup!$B$17+INDEX('FD inverse'!$A$4:$BH$4,1,'FD mesh'!$B$15+1)*Setup!$B$22</f>
        <v>18.0275933959415</v>
      </c>
      <c r="G40" s="0" t="n">
        <f aca="false">SUMPRODUCT('FD inverse'!$A$5:$BH$5,'FD mesh'!$B$84:$BI$84,$E39:$BL39)+'FD inverse'!$A$5*$C40/Setup!$B$17+INDEX('FD inverse'!$A$5:$BH$5,1,'FD mesh'!$B$15+1)*Setup!$B$22</f>
        <v>17.6270155078894</v>
      </c>
      <c r="H40" s="0" t="n">
        <f aca="false">SUMPRODUCT('FD inverse'!$A$6:$BH$6,'FD mesh'!$B$84:$BI$84,$E39:$BL39)+'FD inverse'!$A$6*$C40/Setup!$B$17+INDEX('FD inverse'!$A$6:$BH$6,1,'FD mesh'!$B$15+1)*Setup!$B$22</f>
        <v>16.2810988469926</v>
      </c>
      <c r="I40" s="0" t="n">
        <f aca="false">SUMPRODUCT('FD inverse'!$A$7:$BH$7,'FD mesh'!$B$84:$BI$84,$E39:$BL39)+'FD inverse'!$A$7*$C40/Setup!$B$17+INDEX('FD inverse'!$A$7:$BH$7,1,'FD mesh'!$B$15+1)*Setup!$B$22</f>
        <v>16.1664506852606</v>
      </c>
      <c r="J40" s="0" t="n">
        <f aca="false">SUMPRODUCT('FD inverse'!$A$8:$BH$8,'FD mesh'!$B$84:$BI$84,$E39:$BL39)+'FD inverse'!$A$8*$C40/Setup!$B$17+INDEX('FD inverse'!$A$8:$BH$8,1,'FD mesh'!$B$15+1)*Setup!$B$22</f>
        <v>16.0614880050153</v>
      </c>
      <c r="K40" s="0" t="n">
        <f aca="false">SUMPRODUCT('FD inverse'!$A$9:$BH$9,'FD mesh'!$B$84:$BI$84,$E39:$BL39)+'FD inverse'!$A$9*$C40/Setup!$B$17+INDEX('FD inverse'!$A$9:$BH$9,1,'FD mesh'!$B$15+1)*Setup!$B$22</f>
        <v>15.9669178923507</v>
      </c>
      <c r="L40" s="0" t="n">
        <f aca="false">SUMPRODUCT('FD inverse'!$A$10:$BH$10,'FD mesh'!$B$84:$BI$84,$E39:$BL39)+'FD inverse'!$A$10*$C40/Setup!$B$17+INDEX('FD inverse'!$A$10:$BH$10,1,'FD mesh'!$B$15+1)*Setup!$B$22</f>
        <v>15.8833750820634</v>
      </c>
      <c r="M40" s="0" t="n">
        <f aca="false">SUMPRODUCT('FD inverse'!$A$11:$BH$11,'FD mesh'!$B$84:$BI$84,$E39:$BL39)+'FD inverse'!$A$11*$C40/Setup!$B$17+INDEX('FD inverse'!$A$11:$BH$11,1,'FD mesh'!$B$15+1)*Setup!$B$22</f>
        <v>15.8114129817042</v>
      </c>
      <c r="N40" s="0" t="n">
        <f aca="false">SUMPRODUCT('FD inverse'!$A$12:$BH$12,'FD mesh'!$B$84:$BI$84,$E39:$BL39)+'FD inverse'!$A$12*$C40/Setup!$B$17+INDEX('FD inverse'!$A$12:$BH$12,1,'FD mesh'!$B$15+1)*Setup!$B$22</f>
        <v>15.7514981490159</v>
      </c>
      <c r="O40" s="0" t="n">
        <f aca="false">SUMPRODUCT('FD inverse'!$A$13:$BH$13,'FD mesh'!$B$84:$BI$84,$E39:$BL39)+'FD inverse'!$A$13*$C40/Setup!$B$17+INDEX('FD inverse'!$A$13:$BH$13,1,'FD mesh'!$B$15+1)*Setup!$B$22</f>
        <v>15.7040075407443</v>
      </c>
      <c r="P40" s="0" t="n">
        <f aca="false">SUMPRODUCT('FD inverse'!$A$14:$BH$14,'FD mesh'!$B$84:$BI$84,$E39:$BL39)+'FD inverse'!$A$14*$C40/Setup!$B$17+INDEX('FD inverse'!$A$14:$BH$14,1,'FD mesh'!$B$15+1)*Setup!$B$22</f>
        <v>15.6692277757577</v>
      </c>
      <c r="Q40" s="0" t="n">
        <f aca="false">SUMPRODUCT('FD inverse'!$A$15:$BH$15,'FD mesh'!$B$84:$BI$84,$E39:$BL39)+'FD inverse'!$A$15*$C40/Setup!$B$17+INDEX('FD inverse'!$A$15:$BH$15,1,'FD mesh'!$B$15+1)*Setup!$B$22</f>
        <v>15.647355652931</v>
      </c>
      <c r="R40" s="0" t="n">
        <f aca="false">SUMPRODUCT('FD inverse'!$A$16:$BH$16,'FD mesh'!$B$84:$BI$84,$E39:$BL39)+'FD inverse'!$A$16*$C40/Setup!$B$17+INDEX('FD inverse'!$A$16:$BH$16,1,'FD mesh'!$B$15+1)*Setup!$B$22</f>
        <v>15.638499234226</v>
      </c>
      <c r="S40" s="0" t="n">
        <f aca="false">SUMPRODUCT('FD inverse'!$A$17:$BH$17,'FD mesh'!$B$84:$BI$84,$E39:$BL39)+'FD inverse'!$A$17*$C40/Setup!$B$17+INDEX('FD inverse'!$A$17:$BH$17,1,'FD mesh'!$B$15+1)*Setup!$B$22</f>
        <v>15.5662550073724</v>
      </c>
      <c r="T40" s="0" t="n">
        <f aca="false">SUMPRODUCT('FD inverse'!$A$18:$BH$18,'FD mesh'!$B$84:$BI$84,$E39:$BL39)+'FD inverse'!$A$18*$C40/Setup!$B$17+INDEX('FD inverse'!$A$18:$BH$18,1,'FD mesh'!$B$15+1)*Setup!$B$22</f>
        <v>15.5001316325761</v>
      </c>
      <c r="U40" s="0" t="n">
        <f aca="false">SUMPRODUCT('FD inverse'!$A$19:$BH$19,'FD mesh'!$B$84:$BI$84,$E39:$BL39)+'FD inverse'!$A$19*$C40/Setup!$B$17+INDEX('FD inverse'!$A$19:$BH$19,1,'FD mesh'!$B$15+1)*Setup!$B$22</f>
        <v>15.4397296182646</v>
      </c>
      <c r="V40" s="0" t="n">
        <f aca="false">SUMPRODUCT('FD inverse'!$A$20:$BH$20,'FD mesh'!$B$84:$BI$84,$E39:$BL39)+'FD inverse'!$A$20*$C40/Setup!$B$17+INDEX('FD inverse'!$A$20:$BH$20,1,'FD mesh'!$B$15+1)*Setup!$B$22</f>
        <v>15.3846354472101</v>
      </c>
      <c r="W40" s="0" t="n">
        <f aca="false">SUMPRODUCT('FD inverse'!$A$21:$BH$21,'FD mesh'!$B$84:$BI$84,$E39:$BL39)+'FD inverse'!$A$21*$C40/Setup!$B$17+INDEX('FD inverse'!$A$21:$BH$21,1,'FD mesh'!$B$15+1)*Setup!$B$22</f>
        <v>15.3344250275707</v>
      </c>
      <c r="X40" s="0" t="n">
        <f aca="false">SUMPRODUCT('FD inverse'!$A$22:$BH$22,'FD mesh'!$B$84:$BI$84,$E39:$BL39)+'FD inverse'!$A$22*$C40/Setup!$B$17+INDEX('FD inverse'!$A$22:$BH$22,1,'FD mesh'!$B$15+1)*Setup!$B$22</f>
        <v>15.2886668076621</v>
      </c>
      <c r="Y40" s="0" t="n">
        <f aca="false">SUMPRODUCT('FD inverse'!$A$23:$BH$23,'FD mesh'!$B$84:$BI$84,$E39:$BL39)+'FD inverse'!$A$23*$C40/Setup!$B$17+INDEX('FD inverse'!$A$23:$BH$23,1,'FD mesh'!$B$15+1)*Setup!$B$22</f>
        <v>15.2469244993736</v>
      </c>
      <c r="Z40" s="0" t="n">
        <f aca="false">SUMPRODUCT('FD inverse'!$A$24:$BH$24,'FD mesh'!$B$84:$BI$84,$E39:$BL39)+'FD inverse'!$A$24*$C40/Setup!$B$17+INDEX('FD inverse'!$A$24:$BH$24,1,'FD mesh'!$B$15+1)*Setup!$B$22</f>
        <v>15.2087593740111</v>
      </c>
      <c r="AA40" s="0" t="n">
        <f aca="false">SUMPRODUCT('FD inverse'!$A$25:$BH$25,'FD mesh'!$B$84:$BI$84,$E39:$BL39)+'FD inverse'!$A$25*$C40/Setup!$B$17+INDEX('FD inverse'!$A$25:$BH$25,1,'FD mesh'!$B$15+1)*Setup!$B$22</f>
        <v>15.173732112813</v>
      </c>
      <c r="AB40" s="0" t="n">
        <f aca="false">SUMPRODUCT('FD inverse'!$A$26:$BH$26,'FD mesh'!$B$84:$BI$84,$E39:$BL39)+'FD inverse'!$A$26*$C40/Setup!$B$17+INDEX('FD inverse'!$A$26:$BH$26,1,'FD mesh'!$B$15+1)*Setup!$B$22</f>
        <v>15.14140421197</v>
      </c>
      <c r="AC40" s="0" t="n">
        <f aca="false">SUMPRODUCT('FD inverse'!$A$27:$BH$27,'FD mesh'!$B$84:$BI$84,$E39:$BL39)+'FD inverse'!$A$27*$C40/Setup!$B$17+INDEX('FD inverse'!$A$27:$BH$27,1,'FD mesh'!$B$15+1)*Setup!$B$22</f>
        <v>15.1113389582876</v>
      </c>
      <c r="AD40" s="0" t="n">
        <f aca="false">SUMPRODUCT('FD inverse'!$A$28:$BH$28,'FD mesh'!$B$84:$BI$84,$E39:$BL39)+'FD inverse'!$A$28*$C40/Setup!$B$17+INDEX('FD inverse'!$A$28:$BH$28,1,'FD mesh'!$B$15+1)*Setup!$B$22</f>
        <v>15.0831020063676</v>
      </c>
      <c r="AE40" s="0" t="n">
        <f aca="false">SUMPRODUCT('FD inverse'!$A$29:$BH$29,'FD mesh'!$B$84:$BI$84,$E39:$BL39)+'FD inverse'!$A$29*$C40/Setup!$B$17+INDEX('FD inverse'!$A$29:$BH$29,1,'FD mesh'!$B$15+1)*Setup!$B$22</f>
        <v>15.0562616010988</v>
      </c>
      <c r="AF40" s="0" t="n">
        <f aca="false">SUMPRODUCT('FD inverse'!$A$30:$BH$30,'FD mesh'!$B$84:$BI$84,$E39:$BL39)+'FD inverse'!$A$30*$C40/Setup!$B$17+INDEX('FD inverse'!$A$30:$BH$30,1,'FD mesh'!$B$15+1)*Setup!$B$22</f>
        <v>15.0303885001775</v>
      </c>
      <c r="AG40" s="0" t="n">
        <f aca="false">SUMPRODUCT('FD inverse'!$A$31:$BH$31,'FD mesh'!$B$84:$BI$84,$E39:$BL39)+'FD inverse'!$A$31*$C40/Setup!$B$17+INDEX('FD inverse'!$A$31:$BH$31,1,'FD mesh'!$B$15+1)*Setup!$B$22</f>
        <v>15.0050556602024</v>
      </c>
      <c r="AH40" s="0" t="n">
        <f aca="false">SUMPRODUCT('FD inverse'!$A$32:$BH$32,'FD mesh'!$B$84:$BI$84,$E39:$BL39)+'FD inverse'!$A$32*$C40/Setup!$B$17+INDEX('FD inverse'!$A$32:$BH$32,1,'FD mesh'!$B$15+1)*Setup!$B$22</f>
        <v>15.0040891899162</v>
      </c>
      <c r="AI40" s="0" t="n">
        <f aca="false">SUMPRODUCT('FD inverse'!$A$33:$BH$33,'FD mesh'!$B$84:$BI$84,$E39:$BL39)+'FD inverse'!$A$33*$C40/Setup!$B$17+INDEX('FD inverse'!$A$33:$BH$33,1,'FD mesh'!$B$15+1)*Setup!$B$22</f>
        <v>15.0032913314009</v>
      </c>
      <c r="AJ40" s="0" t="n">
        <f aca="false">SUMPRODUCT('FD inverse'!$A$34:$BH$34,'FD mesh'!$B$84:$BI$84,$E39:$BL39)+'FD inverse'!$A$34*$C40/Setup!$B$17+INDEX('FD inverse'!$A$34:$BH$34,1,'FD mesh'!$B$15+1)*Setup!$B$22</f>
        <v>15.0026362699357</v>
      </c>
      <c r="AK40" s="0" t="n">
        <f aca="false">SUMPRODUCT('FD inverse'!$A$35:$BH$35,'FD mesh'!$B$84:$BI$84,$E39:$BL39)+'FD inverse'!$A$35*$C40/Setup!$B$17+INDEX('FD inverse'!$A$35:$BH$35,1,'FD mesh'!$B$15+1)*Setup!$B$22</f>
        <v>15.0021013059652</v>
      </c>
      <c r="AL40" s="0" t="n">
        <f aca="false">SUMPRODUCT('FD inverse'!$A$36:$BH$36,'FD mesh'!$B$84:$BI$84,$E39:$BL39)+'FD inverse'!$A$36*$C40/Setup!$B$17+INDEX('FD inverse'!$A$36:$BH$36,1,'FD mesh'!$B$15+1)*Setup!$B$22</f>
        <v>15.0016666422886</v>
      </c>
      <c r="AM40" s="0" t="n">
        <f aca="false">SUMPRODUCT('FD inverse'!$A$37:$BH$37,'FD mesh'!$B$84:$BI$84,$E39:$BL39)+'FD inverse'!$A$37*$C40/Setup!$B$17+INDEX('FD inverse'!$A$37:$BH$37,1,'FD mesh'!$B$15+1)*Setup!$B$22</f>
        <v>15.0013151409442</v>
      </c>
      <c r="AN40" s="0" t="n">
        <f aca="false">SUMPRODUCT('FD inverse'!$A$38:$BH$38,'FD mesh'!$B$84:$BI$84,$E39:$BL39)+'FD inverse'!$A$38*$C40/Setup!$B$17+INDEX('FD inverse'!$A$38:$BH$38,1,'FD mesh'!$B$15+1)*Setup!$B$22</f>
        <v>15.0010320613815</v>
      </c>
      <c r="AO40" s="0" t="n">
        <f aca="false">SUMPRODUCT('FD inverse'!$A$39:$BH$39,'FD mesh'!$B$84:$BI$84,$E39:$BL39)+'FD inverse'!$A$39*$C40/Setup!$B$17+INDEX('FD inverse'!$A$39:$BH$39,1,'FD mesh'!$B$15+1)*Setup!$B$22</f>
        <v>15.0008047893659</v>
      </c>
      <c r="AP40" s="0" t="n">
        <f aca="false">SUMPRODUCT('FD inverse'!$A$40:$BH$40,'FD mesh'!$B$84:$BI$84,$E39:$BL39)+'FD inverse'!$A$40*$C40/Setup!$B$17+INDEX('FD inverse'!$A$40:$BH$40,1,'FD mesh'!$B$15+1)*Setup!$B$22</f>
        <v>15.0006225638718</v>
      </c>
      <c r="AQ40" s="0" t="n">
        <f aca="false">SUMPRODUCT('FD inverse'!$A$41:$BH$41,'FD mesh'!$B$84:$BI$84,$E39:$BL39)+'FD inverse'!$A$41*$C40/Setup!$B$17+INDEX('FD inverse'!$A$41:$BH$41,1,'FD mesh'!$B$15+1)*Setup!$B$22</f>
        <v>15.000476207099</v>
      </c>
      <c r="AR40" s="0" t="n">
        <f aca="false">SUMPRODUCT('FD inverse'!$A$42:$BH$42,'FD mesh'!$B$84:$BI$84,$E39:$BL39)+'FD inverse'!$A$42*$C40/Setup!$B$17+INDEX('FD inverse'!$A$42:$BH$42,1,'FD mesh'!$B$15+1)*Setup!$B$22</f>
        <v>15.0003578607735</v>
      </c>
      <c r="AS40" s="0" t="n">
        <f aca="false">SUMPRODUCT('FD inverse'!$A$43:$BH$43,'FD mesh'!$B$84:$BI$84,$E39:$BL39)+'FD inverse'!$A$43*$C40/Setup!$B$17+INDEX('FD inverse'!$A$43:$BH$43,1,'FD mesh'!$B$15+1)*Setup!$B$22</f>
        <v>0</v>
      </c>
      <c r="AT40" s="0" t="n">
        <f aca="false">SUMPRODUCT('FD inverse'!$A$44:$BH$44,'FD mesh'!$B$84:$BI$84,$E39:$BL39)+'FD inverse'!$A$44*$C40/Setup!$B$17+INDEX('FD inverse'!$A$44:$BH$44,1,'FD mesh'!$B$15+1)*Setup!$B$22</f>
        <v>0</v>
      </c>
      <c r="AU40" s="0" t="n">
        <f aca="false">SUMPRODUCT('FD inverse'!$A$45:$BH$45,'FD mesh'!$B$84:$BI$84,$E39:$BL39)+'FD inverse'!$A$45*$C40/Setup!$B$17+INDEX('FD inverse'!$A$45:$BH$45,1,'FD mesh'!$B$15+1)*Setup!$B$22</f>
        <v>0</v>
      </c>
      <c r="AV40" s="0" t="n">
        <f aca="false">SUMPRODUCT('FD inverse'!$A$46:$BH$46,'FD mesh'!$B$84:$BI$84,$E39:$BL39)+'FD inverse'!$A$46*$C40/Setup!$B$17+INDEX('FD inverse'!$A$46:$BH$46,1,'FD mesh'!$B$15+1)*Setup!$B$22</f>
        <v>0</v>
      </c>
      <c r="AW40" s="0" t="n">
        <f aca="false">SUMPRODUCT('FD inverse'!$A$47:$BH$47,'FD mesh'!$B$84:$BI$84,$E39:$BL39)+'FD inverse'!$A$47*$C40/Setup!$B$17+INDEX('FD inverse'!$A$47:$BH$47,1,'FD mesh'!$B$15+1)*Setup!$B$22</f>
        <v>0</v>
      </c>
      <c r="AX40" s="0" t="n">
        <f aca="false">SUMPRODUCT('FD inverse'!$A$48:$BH$48,'FD mesh'!$B$84:$BI$84,$E39:$BL39)+'FD inverse'!$A$48*$C40/Setup!$B$17+INDEX('FD inverse'!$A$48:$BH$48,1,'FD mesh'!$B$15+1)*Setup!$B$22</f>
        <v>0</v>
      </c>
      <c r="AY40" s="0" t="n">
        <f aca="false">SUMPRODUCT('FD inverse'!$A$49:$BH$49,'FD mesh'!$B$84:$BI$84,$E39:$BL39)+'FD inverse'!$A$49*$C40/Setup!$B$17+INDEX('FD inverse'!$A$49:$BH$49,1,'FD mesh'!$B$15+1)*Setup!$B$22</f>
        <v>0</v>
      </c>
      <c r="AZ40" s="0" t="n">
        <f aca="false">SUMPRODUCT('FD inverse'!$A$50:$BH$50,'FD mesh'!$B$84:$BI$84,$E39:$BL39)+'FD inverse'!$A$50*$C40/Setup!$B$17+INDEX('FD inverse'!$A$50:$BH$50,1,'FD mesh'!$B$15+1)*Setup!$B$22</f>
        <v>0</v>
      </c>
      <c r="BA40" s="0" t="n">
        <f aca="false">SUMPRODUCT('FD inverse'!$A$51:$BH$51,'FD mesh'!$B$84:$BI$84,$E39:$BL39)+'FD inverse'!$A$51*$C40/Setup!$B$17+INDEX('FD inverse'!$A$51:$BH$51,1,'FD mesh'!$B$15+1)*Setup!$B$22</f>
        <v>0</v>
      </c>
      <c r="BB40" s="0" t="n">
        <f aca="false">SUMPRODUCT('FD inverse'!$A$52:$BH$52,'FD mesh'!$B$84:$BI$84,$E39:$BL39)+'FD inverse'!$A$52*$C40/Setup!$B$17+INDEX('FD inverse'!$A$52:$BH$52,1,'FD mesh'!$B$15+1)*Setup!$B$22</f>
        <v>0</v>
      </c>
      <c r="BC40" s="0" t="n">
        <f aca="false">SUMPRODUCT('FD inverse'!$A$53:$BH$53,'FD mesh'!$B$84:$BI$84,$E39:$BL39)+'FD inverse'!$A$53*$C40/Setup!$B$17+INDEX('FD inverse'!$A$53:$BH$53,1,'FD mesh'!$B$15+1)*Setup!$B$22</f>
        <v>0</v>
      </c>
      <c r="BD40" s="0" t="n">
        <f aca="false">SUMPRODUCT('FD inverse'!$A$54:$BH$54,'FD mesh'!$B$84:$BI$84,$E39:$BL39)+'FD inverse'!$A$54*$C40/Setup!$B$17+INDEX('FD inverse'!$A$54:$BH$54,1,'FD mesh'!$B$15+1)*Setup!$B$22</f>
        <v>0</v>
      </c>
      <c r="BE40" s="0" t="n">
        <f aca="false">SUMPRODUCT('FD inverse'!$A$55:$BH$55,'FD mesh'!$B$84:$BI$84,$E39:$BL39)+'FD inverse'!$A$55*$C40/Setup!$B$17+INDEX('FD inverse'!$A$55:$BH$55,1,'FD mesh'!$B$15+1)*Setup!$B$22</f>
        <v>0</v>
      </c>
      <c r="BF40" s="0" t="n">
        <f aca="false">SUMPRODUCT('FD inverse'!$A$56:$BH$56,'FD mesh'!$B$84:$BI$84,$E39:$BL39)+'FD inverse'!$A$56*$C40/Setup!$B$17+INDEX('FD inverse'!$A$56:$BH$56,1,'FD mesh'!$B$15+1)*Setup!$B$22</f>
        <v>0</v>
      </c>
      <c r="BG40" s="0" t="n">
        <f aca="false">SUMPRODUCT('FD inverse'!$A$57:$BH$57,'FD mesh'!$B$84:$BI$84,$E39:$BL39)+'FD inverse'!$A$57*$C40/Setup!$B$17+INDEX('FD inverse'!$A$57:$BH$57,1,'FD mesh'!$B$15+1)*Setup!$B$22</f>
        <v>0</v>
      </c>
      <c r="BH40" s="0" t="n">
        <f aca="false">SUMPRODUCT('FD inverse'!$A$58:$BH$58,'FD mesh'!$B$84:$BI$84,$E39:$BL39)+'FD inverse'!$A$58*$C40/Setup!$B$17+INDEX('FD inverse'!$A$58:$BH$58,1,'FD mesh'!$B$15+1)*Setup!$B$22</f>
        <v>0</v>
      </c>
      <c r="BI40" s="0" t="n">
        <f aca="false">SUMPRODUCT('FD inverse'!$A$59:$BH$59,'FD mesh'!$B$84:$BI$84,$E39:$BL39)+'FD inverse'!$A$59*$C40/Setup!$B$17+INDEX('FD inverse'!$A$59:$BH$59,1,'FD mesh'!$B$15+1)*Setup!$B$22</f>
        <v>0</v>
      </c>
      <c r="BJ40" s="0" t="n">
        <f aca="false">SUMPRODUCT('FD inverse'!$A$60:$BH$60,'FD mesh'!$B$84:$BI$84,$E39:$BL39)+'FD inverse'!$A$60*$C40/Setup!$B$17+INDEX('FD inverse'!$A$60:$BH$60,1,'FD mesh'!$B$15+1)*Setup!$B$22</f>
        <v>0</v>
      </c>
      <c r="BK40" s="0" t="n">
        <f aca="false">SUMPRODUCT('FD inverse'!$A$61:$BH$61,'FD mesh'!$B$84:$BI$84,$E39:$BL39)+'FD inverse'!$A$61*$C40/Setup!$B$17+INDEX('FD inverse'!$A$61:$BH$61,1,'FD mesh'!$B$15+1)*Setup!$B$22</f>
        <v>0</v>
      </c>
      <c r="BL40" s="0" t="n">
        <f aca="false">SUMPRODUCT('FD inverse'!$A$62:$BH$62,'FD mesh'!$B$84:$BI$84,$E39:$BL39)+'FD inverse'!$A$62*$C40/Setup!$B$17+INDEX('FD inverse'!$A$62:$BH$62,1,'FD mesh'!$B$15+1)*Setup!$B$22</f>
        <v>0</v>
      </c>
    </row>
    <row r="41" customFormat="false" ht="15" hidden="false" customHeight="false" outlineLevel="0" collapsed="false">
      <c r="A41" s="0" t="n">
        <v>36</v>
      </c>
      <c r="B41" s="0" t="n">
        <f aca="false">A41*Setup!$B$11/3600</f>
        <v>3</v>
      </c>
      <c r="C41" s="0" t="n">
        <f aca="false">Setup!$B$7+Setup!$B$8*COS(2*PI()*(B41-Setup!$B$9)/24)</f>
        <v>20.1362966948437</v>
      </c>
      <c r="D41" s="0" t="n">
        <f aca="false">(C41-E41)/Setup!$B$17</f>
        <v>13.2115049416109</v>
      </c>
      <c r="E41" s="0" t="n">
        <f aca="false">SUMPRODUCT('FD inverse'!$A$3:$BH$3,'FD mesh'!$B$84:$BI$84,$E40:$BL40)+'FD inverse'!$A$3*$C41/Setup!$B$17+INDEX('FD inverse'!$A$3:$BH$3,1,'FD mesh'!$B$15+1)*Setup!$B$22</f>
        <v>18.4188010524343</v>
      </c>
      <c r="F41" s="0" t="n">
        <f aca="false">SUMPRODUCT('FD inverse'!$A$4:$BH$4,'FD mesh'!$B$84:$BI$84,$E40:$BL40)+'FD inverse'!$A$4*$C41/Setup!$B$17+INDEX('FD inverse'!$A$4:$BH$4,1,'FD mesh'!$B$15+1)*Setup!$B$22</f>
        <v>18.0239771237284</v>
      </c>
      <c r="G41" s="0" t="n">
        <f aca="false">SUMPRODUCT('FD inverse'!$A$5:$BH$5,'FD mesh'!$B$84:$BI$84,$E40:$BL40)+'FD inverse'!$A$5*$C41/Setup!$B$17+INDEX('FD inverse'!$A$5:$BH$5,1,'FD mesh'!$B$15+1)*Setup!$B$22</f>
        <v>17.6275836324301</v>
      </c>
      <c r="H41" s="0" t="n">
        <f aca="false">SUMPRODUCT('FD inverse'!$A$6:$BH$6,'FD mesh'!$B$84:$BI$84,$E40:$BL40)+'FD inverse'!$A$6*$C41/Setup!$B$17+INDEX('FD inverse'!$A$6:$BH$6,1,'FD mesh'!$B$15+1)*Setup!$B$22</f>
        <v>16.2961157591454</v>
      </c>
      <c r="I41" s="0" t="n">
        <f aca="false">SUMPRODUCT('FD inverse'!$A$7:$BH$7,'FD mesh'!$B$84:$BI$84,$E40:$BL40)+'FD inverse'!$A$7*$C41/Setup!$B$17+INDEX('FD inverse'!$A$7:$BH$7,1,'FD mesh'!$B$15+1)*Setup!$B$22</f>
        <v>16.1827165114072</v>
      </c>
      <c r="J41" s="0" t="n">
        <f aca="false">SUMPRODUCT('FD inverse'!$A$8:$BH$8,'FD mesh'!$B$84:$BI$84,$E40:$BL40)+'FD inverse'!$A$8*$C41/Setup!$B$17+INDEX('FD inverse'!$A$8:$BH$8,1,'FD mesh'!$B$15+1)*Setup!$B$22</f>
        <v>16.0789136212776</v>
      </c>
      <c r="K41" s="0" t="n">
        <f aca="false">SUMPRODUCT('FD inverse'!$A$9:$BH$9,'FD mesh'!$B$84:$BI$84,$E40:$BL40)+'FD inverse'!$A$9*$C41/Setup!$B$17+INDEX('FD inverse'!$A$9:$BH$9,1,'FD mesh'!$B$15+1)*Setup!$B$22</f>
        <v>15.9853913307128</v>
      </c>
      <c r="L41" s="0" t="n">
        <f aca="false">SUMPRODUCT('FD inverse'!$A$10:$BH$10,'FD mesh'!$B$84:$BI$84,$E40:$BL40)+'FD inverse'!$A$10*$C41/Setup!$B$17+INDEX('FD inverse'!$A$10:$BH$10,1,'FD mesh'!$B$15+1)*Setup!$B$22</f>
        <v>15.9027678238424</v>
      </c>
      <c r="M41" s="0" t="n">
        <f aca="false">SUMPRODUCT('FD inverse'!$A$11:$BH$11,'FD mesh'!$B$84:$BI$84,$E40:$BL40)+'FD inverse'!$A$11*$C41/Setup!$B$17+INDEX('FD inverse'!$A$11:$BH$11,1,'FD mesh'!$B$15+1)*Setup!$B$22</f>
        <v>15.8315854625644</v>
      </c>
      <c r="N41" s="0" t="n">
        <f aca="false">SUMPRODUCT('FD inverse'!$A$12:$BH$12,'FD mesh'!$B$84:$BI$84,$E40:$BL40)+'FD inverse'!$A$12*$C41/Setup!$B$17+INDEX('FD inverse'!$A$12:$BH$12,1,'FD mesh'!$B$15+1)*Setup!$B$22</f>
        <v>15.7723042699356</v>
      </c>
      <c r="O41" s="0" t="n">
        <f aca="false">SUMPRODUCT('FD inverse'!$A$13:$BH$13,'FD mesh'!$B$84:$BI$84,$E40:$BL40)+'FD inverse'!$A$13*$C41/Setup!$B$17+INDEX('FD inverse'!$A$13:$BH$13,1,'FD mesh'!$B$15+1)*Setup!$B$22</f>
        <v>15.7252980748994</v>
      </c>
      <c r="P41" s="0" t="n">
        <f aca="false">SUMPRODUCT('FD inverse'!$A$14:$BH$14,'FD mesh'!$B$84:$BI$84,$E40:$BL40)+'FD inverse'!$A$14*$C41/Setup!$B$17+INDEX('FD inverse'!$A$14:$BH$14,1,'FD mesh'!$B$15+1)*Setup!$B$22</f>
        <v>15.6908526669755</v>
      </c>
      <c r="Q41" s="0" t="n">
        <f aca="false">SUMPRODUCT('FD inverse'!$A$15:$BH$15,'FD mesh'!$B$84:$BI$84,$E40:$BL40)+'FD inverse'!$A$15*$C41/Setup!$B$17+INDEX('FD inverse'!$A$15:$BH$15,1,'FD mesh'!$B$15+1)*Setup!$B$22</f>
        <v>15.6691653069676</v>
      </c>
      <c r="R41" s="0" t="n">
        <f aca="false">SUMPRODUCT('FD inverse'!$A$16:$BH$16,'FD mesh'!$B$84:$BI$84,$E40:$BL40)+'FD inverse'!$A$16*$C41/Setup!$B$17+INDEX('FD inverse'!$A$16:$BH$16,1,'FD mesh'!$B$15+1)*Setup!$B$22</f>
        <v>15.6603449994887</v>
      </c>
      <c r="S41" s="0" t="n">
        <f aca="false">SUMPRODUCT('FD inverse'!$A$17:$BH$17,'FD mesh'!$B$84:$BI$84,$E40:$BL40)+'FD inverse'!$A$17*$C41/Setup!$B$17+INDEX('FD inverse'!$A$17:$BH$17,1,'FD mesh'!$B$15+1)*Setup!$B$22</f>
        <v>15.5868444278951</v>
      </c>
      <c r="T41" s="0" t="n">
        <f aca="false">SUMPRODUCT('FD inverse'!$A$18:$BH$18,'FD mesh'!$B$84:$BI$84,$E40:$BL40)+'FD inverse'!$A$18*$C41/Setup!$B$17+INDEX('FD inverse'!$A$18:$BH$18,1,'FD mesh'!$B$15+1)*Setup!$B$22</f>
        <v>15.5194030286268</v>
      </c>
      <c r="U41" s="0" t="n">
        <f aca="false">SUMPRODUCT('FD inverse'!$A$19:$BH$19,'FD mesh'!$B$84:$BI$84,$E40:$BL40)+'FD inverse'!$A$19*$C41/Setup!$B$17+INDEX('FD inverse'!$A$19:$BH$19,1,'FD mesh'!$B$15+1)*Setup!$B$22</f>
        <v>15.4576329259105</v>
      </c>
      <c r="V41" s="0" t="n">
        <f aca="false">SUMPRODUCT('FD inverse'!$A$20:$BH$20,'FD mesh'!$B$84:$BI$84,$E40:$BL40)+'FD inverse'!$A$20*$C41/Setup!$B$17+INDEX('FD inverse'!$A$20:$BH$20,1,'FD mesh'!$B$15+1)*Setup!$B$22</f>
        <v>15.4011315108729</v>
      </c>
      <c r="W41" s="0" t="n">
        <f aca="false">SUMPRODUCT('FD inverse'!$A$21:$BH$21,'FD mesh'!$B$84:$BI$84,$E40:$BL40)+'FD inverse'!$A$21*$C41/Setup!$B$17+INDEX('FD inverse'!$A$21:$BH$21,1,'FD mesh'!$B$15+1)*Setup!$B$22</f>
        <v>15.3494846517133</v>
      </c>
      <c r="X41" s="0" t="n">
        <f aca="false">SUMPRODUCT('FD inverse'!$A$22:$BH$22,'FD mesh'!$B$84:$BI$84,$E40:$BL40)+'FD inverse'!$A$22*$C41/Setup!$B$17+INDEX('FD inverse'!$A$22:$BH$22,1,'FD mesh'!$B$15+1)*Setup!$B$22</f>
        <v>15.3022696248013</v>
      </c>
      <c r="Y41" s="0" t="n">
        <f aca="false">SUMPRODUCT('FD inverse'!$A$23:$BH$23,'FD mesh'!$B$84:$BI$84,$E40:$BL40)+'FD inverse'!$A$23*$C41/Setup!$B$17+INDEX('FD inverse'!$A$23:$BH$23,1,'FD mesh'!$B$15+1)*Setup!$B$22</f>
        <v>15.2590577126474</v>
      </c>
      <c r="Z41" s="0" t="n">
        <f aca="false">SUMPRODUCT('FD inverse'!$A$24:$BH$24,'FD mesh'!$B$84:$BI$84,$E40:$BL40)+'FD inverse'!$A$24*$C41/Setup!$B$17+INDEX('FD inverse'!$A$24:$BH$24,1,'FD mesh'!$B$15+1)*Setup!$B$22</f>
        <v>15.2194164318284</v>
      </c>
      <c r="AA41" s="0" t="n">
        <f aca="false">SUMPRODUCT('FD inverse'!$A$25:$BH$25,'FD mesh'!$B$84:$BI$84,$E40:$BL40)+'FD inverse'!$A$25*$C41/Setup!$B$17+INDEX('FD inverse'!$A$25:$BH$25,1,'FD mesh'!$B$15+1)*Setup!$B$22</f>
        <v>15.1829113708813</v>
      </c>
      <c r="AB41" s="0" t="n">
        <f aca="false">SUMPRODUCT('FD inverse'!$A$26:$BH$26,'FD mesh'!$B$84:$BI$84,$E40:$BL40)+'FD inverse'!$A$26*$C41/Setup!$B$17+INDEX('FD inverse'!$A$26:$BH$26,1,'FD mesh'!$B$15+1)*Setup!$B$22</f>
        <v>15.1491076344514</v>
      </c>
      <c r="AC41" s="0" t="n">
        <f aca="false">SUMPRODUCT('FD inverse'!$A$27:$BH$27,'FD mesh'!$B$84:$BI$84,$E40:$BL40)+'FD inverse'!$A$27*$C41/Setup!$B$17+INDEX('FD inverse'!$A$27:$BH$27,1,'FD mesh'!$B$15+1)*Setup!$B$22</f>
        <v>15.1175709052089</v>
      </c>
      <c r="AD41" s="0" t="n">
        <f aca="false">SUMPRODUCT('FD inverse'!$A$28:$BH$28,'FD mesh'!$B$84:$BI$84,$E40:$BL40)+'FD inverse'!$A$28*$C41/Setup!$B$17+INDEX('FD inverse'!$A$28:$BH$28,1,'FD mesh'!$B$15+1)*Setup!$B$22</f>
        <v>15.0878681489176</v>
      </c>
      <c r="AE41" s="0" t="n">
        <f aca="false">SUMPRODUCT('FD inverse'!$A$29:$BH$29,'FD mesh'!$B$84:$BI$84,$E40:$BL40)+'FD inverse'!$A$29*$C41/Setup!$B$17+INDEX('FD inverse'!$A$29:$BH$29,1,'FD mesh'!$B$15+1)*Setup!$B$22</f>
        <v>15.0595680002911</v>
      </c>
      <c r="AF41" s="0" t="n">
        <f aca="false">SUMPRODUCT('FD inverse'!$A$30:$BH$30,'FD mesh'!$B$84:$BI$84,$E40:$BL40)+'FD inverse'!$A$30*$C41/Setup!$B$17+INDEX('FD inverse'!$A$30:$BH$30,1,'FD mesh'!$B$15+1)*Setup!$B$22</f>
        <v>15.0322408777125</v>
      </c>
      <c r="AG41" s="0" t="n">
        <f aca="false">SUMPRODUCT('FD inverse'!$A$31:$BH$31,'FD mesh'!$B$84:$BI$84,$E40:$BL40)+'FD inverse'!$A$31*$C41/Setup!$B$17+INDEX('FD inverse'!$A$31:$BH$31,1,'FD mesh'!$B$15+1)*Setup!$B$22</f>
        <v>15.00545888338</v>
      </c>
      <c r="AH41" s="0" t="n">
        <f aca="false">SUMPRODUCT('FD inverse'!$A$32:$BH$32,'FD mesh'!$B$84:$BI$84,$E40:$BL40)+'FD inverse'!$A$32*$C41/Setup!$B$17+INDEX('FD inverse'!$A$32:$BH$32,1,'FD mesh'!$B$15+1)*Setup!$B$22</f>
        <v>15.0044346166951</v>
      </c>
      <c r="AI41" s="0" t="n">
        <f aca="false">SUMPRODUCT('FD inverse'!$A$33:$BH$33,'FD mesh'!$B$84:$BI$84,$E40:$BL40)+'FD inverse'!$A$33*$C41/Setup!$B$17+INDEX('FD inverse'!$A$33:$BH$33,1,'FD mesh'!$B$15+1)*Setup!$B$22</f>
        <v>15.0035852130019</v>
      </c>
      <c r="AJ41" s="0" t="n">
        <f aca="false">SUMPRODUCT('FD inverse'!$A$34:$BH$34,'FD mesh'!$B$84:$BI$84,$E40:$BL40)+'FD inverse'!$A$34*$C41/Setup!$B$17+INDEX('FD inverse'!$A$34:$BH$34,1,'FD mesh'!$B$15+1)*Setup!$B$22</f>
        <v>15.0028845789443</v>
      </c>
      <c r="AK41" s="0" t="n">
        <f aca="false">SUMPRODUCT('FD inverse'!$A$35:$BH$35,'FD mesh'!$B$84:$BI$84,$E40:$BL40)+'FD inverse'!$A$35*$C41/Setup!$B$17+INDEX('FD inverse'!$A$35:$BH$35,1,'FD mesh'!$B$15+1)*Setup!$B$22</f>
        <v>15.0023096446262</v>
      </c>
      <c r="AL41" s="0" t="n">
        <f aca="false">SUMPRODUCT('FD inverse'!$A$36:$BH$36,'FD mesh'!$B$84:$BI$84,$E40:$BL40)+'FD inverse'!$A$36*$C41/Setup!$B$17+INDEX('FD inverse'!$A$36:$BH$36,1,'FD mesh'!$B$15+1)*Setup!$B$22</f>
        <v>15.0018401761369</v>
      </c>
      <c r="AM41" s="0" t="n">
        <f aca="false">SUMPRODUCT('FD inverse'!$A$37:$BH$37,'FD mesh'!$B$84:$BI$84,$E40:$BL40)+'FD inverse'!$A$37*$C41/Setup!$B$17+INDEX('FD inverse'!$A$37:$BH$37,1,'FD mesh'!$B$15+1)*Setup!$B$22</f>
        <v>15.0014585544787</v>
      </c>
      <c r="AN41" s="0" t="n">
        <f aca="false">SUMPRODUCT('FD inverse'!$A$38:$BH$38,'FD mesh'!$B$84:$BI$84,$E40:$BL40)+'FD inverse'!$A$38*$C41/Setup!$B$17+INDEX('FD inverse'!$A$38:$BH$38,1,'FD mesh'!$B$15+1)*Setup!$B$22</f>
        <v>15.001149532055</v>
      </c>
      <c r="AO41" s="0" t="n">
        <f aca="false">SUMPRODUCT('FD inverse'!$A$39:$BH$39,'FD mesh'!$B$84:$BI$84,$E40:$BL40)+'FD inverse'!$A$39*$C41/Setup!$B$17+INDEX('FD inverse'!$A$39:$BH$39,1,'FD mesh'!$B$15+1)*Setup!$B$22</f>
        <v>15.0008999759919</v>
      </c>
      <c r="AP41" s="0" t="n">
        <f aca="false">SUMPRODUCT('FD inverse'!$A$40:$BH$40,'FD mesh'!$B$84:$BI$84,$E40:$BL40)+'FD inverse'!$A$40*$C41/Setup!$B$17+INDEX('FD inverse'!$A$40:$BH$40,1,'FD mesh'!$B$15+1)*Setup!$B$22</f>
        <v>15.0006986055914</v>
      </c>
      <c r="AQ41" s="0" t="n">
        <f aca="false">SUMPRODUCT('FD inverse'!$A$41:$BH$41,'FD mesh'!$B$84:$BI$84,$E40:$BL40)+'FD inverse'!$A$41*$C41/Setup!$B$17+INDEX('FD inverse'!$A$41:$BH$41,1,'FD mesh'!$B$15+1)*Setup!$B$22</f>
        <v>15.0005357292609</v>
      </c>
      <c r="AR41" s="0" t="n">
        <f aca="false">SUMPRODUCT('FD inverse'!$A$42:$BH$42,'FD mesh'!$B$84:$BI$84,$E40:$BL40)+'FD inverse'!$A$42*$C41/Setup!$B$17+INDEX('FD inverse'!$A$42:$BH$42,1,'FD mesh'!$B$15+1)*Setup!$B$22</f>
        <v>15.0004029844198</v>
      </c>
      <c r="AS41" s="0" t="n">
        <f aca="false">SUMPRODUCT('FD inverse'!$A$43:$BH$43,'FD mesh'!$B$84:$BI$84,$E40:$BL40)+'FD inverse'!$A$43*$C41/Setup!$B$17+INDEX('FD inverse'!$A$43:$BH$43,1,'FD mesh'!$B$15+1)*Setup!$B$22</f>
        <v>0</v>
      </c>
      <c r="AT41" s="0" t="n">
        <f aca="false">SUMPRODUCT('FD inverse'!$A$44:$BH$44,'FD mesh'!$B$84:$BI$84,$E40:$BL40)+'FD inverse'!$A$44*$C41/Setup!$B$17+INDEX('FD inverse'!$A$44:$BH$44,1,'FD mesh'!$B$15+1)*Setup!$B$22</f>
        <v>0</v>
      </c>
      <c r="AU41" s="0" t="n">
        <f aca="false">SUMPRODUCT('FD inverse'!$A$45:$BH$45,'FD mesh'!$B$84:$BI$84,$E40:$BL40)+'FD inverse'!$A$45*$C41/Setup!$B$17+INDEX('FD inverse'!$A$45:$BH$45,1,'FD mesh'!$B$15+1)*Setup!$B$22</f>
        <v>0</v>
      </c>
      <c r="AV41" s="0" t="n">
        <f aca="false">SUMPRODUCT('FD inverse'!$A$46:$BH$46,'FD mesh'!$B$84:$BI$84,$E40:$BL40)+'FD inverse'!$A$46*$C41/Setup!$B$17+INDEX('FD inverse'!$A$46:$BH$46,1,'FD mesh'!$B$15+1)*Setup!$B$22</f>
        <v>0</v>
      </c>
      <c r="AW41" s="0" t="n">
        <f aca="false">SUMPRODUCT('FD inverse'!$A$47:$BH$47,'FD mesh'!$B$84:$BI$84,$E40:$BL40)+'FD inverse'!$A$47*$C41/Setup!$B$17+INDEX('FD inverse'!$A$47:$BH$47,1,'FD mesh'!$B$15+1)*Setup!$B$22</f>
        <v>0</v>
      </c>
      <c r="AX41" s="0" t="n">
        <f aca="false">SUMPRODUCT('FD inverse'!$A$48:$BH$48,'FD mesh'!$B$84:$BI$84,$E40:$BL40)+'FD inverse'!$A$48*$C41/Setup!$B$17+INDEX('FD inverse'!$A$48:$BH$48,1,'FD mesh'!$B$15+1)*Setup!$B$22</f>
        <v>0</v>
      </c>
      <c r="AY41" s="0" t="n">
        <f aca="false">SUMPRODUCT('FD inverse'!$A$49:$BH$49,'FD mesh'!$B$84:$BI$84,$E40:$BL40)+'FD inverse'!$A$49*$C41/Setup!$B$17+INDEX('FD inverse'!$A$49:$BH$49,1,'FD mesh'!$B$15+1)*Setup!$B$22</f>
        <v>0</v>
      </c>
      <c r="AZ41" s="0" t="n">
        <f aca="false">SUMPRODUCT('FD inverse'!$A$50:$BH$50,'FD mesh'!$B$84:$BI$84,$E40:$BL40)+'FD inverse'!$A$50*$C41/Setup!$B$17+INDEX('FD inverse'!$A$50:$BH$50,1,'FD mesh'!$B$15+1)*Setup!$B$22</f>
        <v>0</v>
      </c>
      <c r="BA41" s="0" t="n">
        <f aca="false">SUMPRODUCT('FD inverse'!$A$51:$BH$51,'FD mesh'!$B$84:$BI$84,$E40:$BL40)+'FD inverse'!$A$51*$C41/Setup!$B$17+INDEX('FD inverse'!$A$51:$BH$51,1,'FD mesh'!$B$15+1)*Setup!$B$22</f>
        <v>0</v>
      </c>
      <c r="BB41" s="0" t="n">
        <f aca="false">SUMPRODUCT('FD inverse'!$A$52:$BH$52,'FD mesh'!$B$84:$BI$84,$E40:$BL40)+'FD inverse'!$A$52*$C41/Setup!$B$17+INDEX('FD inverse'!$A$52:$BH$52,1,'FD mesh'!$B$15+1)*Setup!$B$22</f>
        <v>0</v>
      </c>
      <c r="BC41" s="0" t="n">
        <f aca="false">SUMPRODUCT('FD inverse'!$A$53:$BH$53,'FD mesh'!$B$84:$BI$84,$E40:$BL40)+'FD inverse'!$A$53*$C41/Setup!$B$17+INDEX('FD inverse'!$A$53:$BH$53,1,'FD mesh'!$B$15+1)*Setup!$B$22</f>
        <v>0</v>
      </c>
      <c r="BD41" s="0" t="n">
        <f aca="false">SUMPRODUCT('FD inverse'!$A$54:$BH$54,'FD mesh'!$B$84:$BI$84,$E40:$BL40)+'FD inverse'!$A$54*$C41/Setup!$B$17+INDEX('FD inverse'!$A$54:$BH$54,1,'FD mesh'!$B$15+1)*Setup!$B$22</f>
        <v>0</v>
      </c>
      <c r="BE41" s="0" t="n">
        <f aca="false">SUMPRODUCT('FD inverse'!$A$55:$BH$55,'FD mesh'!$B$84:$BI$84,$E40:$BL40)+'FD inverse'!$A$55*$C41/Setup!$B$17+INDEX('FD inverse'!$A$55:$BH$55,1,'FD mesh'!$B$15+1)*Setup!$B$22</f>
        <v>0</v>
      </c>
      <c r="BF41" s="0" t="n">
        <f aca="false">SUMPRODUCT('FD inverse'!$A$56:$BH$56,'FD mesh'!$B$84:$BI$84,$E40:$BL40)+'FD inverse'!$A$56*$C41/Setup!$B$17+INDEX('FD inverse'!$A$56:$BH$56,1,'FD mesh'!$B$15+1)*Setup!$B$22</f>
        <v>0</v>
      </c>
      <c r="BG41" s="0" t="n">
        <f aca="false">SUMPRODUCT('FD inverse'!$A$57:$BH$57,'FD mesh'!$B$84:$BI$84,$E40:$BL40)+'FD inverse'!$A$57*$C41/Setup!$B$17+INDEX('FD inverse'!$A$57:$BH$57,1,'FD mesh'!$B$15+1)*Setup!$B$22</f>
        <v>0</v>
      </c>
      <c r="BH41" s="0" t="n">
        <f aca="false">SUMPRODUCT('FD inverse'!$A$58:$BH$58,'FD mesh'!$B$84:$BI$84,$E40:$BL40)+'FD inverse'!$A$58*$C41/Setup!$B$17+INDEX('FD inverse'!$A$58:$BH$58,1,'FD mesh'!$B$15+1)*Setup!$B$22</f>
        <v>0</v>
      </c>
      <c r="BI41" s="0" t="n">
        <f aca="false">SUMPRODUCT('FD inverse'!$A$59:$BH$59,'FD mesh'!$B$84:$BI$84,$E40:$BL40)+'FD inverse'!$A$59*$C41/Setup!$B$17+INDEX('FD inverse'!$A$59:$BH$59,1,'FD mesh'!$B$15+1)*Setup!$B$22</f>
        <v>0</v>
      </c>
      <c r="BJ41" s="0" t="n">
        <f aca="false">SUMPRODUCT('FD inverse'!$A$60:$BH$60,'FD mesh'!$B$84:$BI$84,$E40:$BL40)+'FD inverse'!$A$60*$C41/Setup!$B$17+INDEX('FD inverse'!$A$60:$BH$60,1,'FD mesh'!$B$15+1)*Setup!$B$22</f>
        <v>0</v>
      </c>
      <c r="BK41" s="0" t="n">
        <f aca="false">SUMPRODUCT('FD inverse'!$A$61:$BH$61,'FD mesh'!$B$84:$BI$84,$E40:$BL40)+'FD inverse'!$A$61*$C41/Setup!$B$17+INDEX('FD inverse'!$A$61:$BH$61,1,'FD mesh'!$B$15+1)*Setup!$B$22</f>
        <v>0</v>
      </c>
      <c r="BL41" s="0" t="n">
        <f aca="false">SUMPRODUCT('FD inverse'!$A$62:$BH$62,'FD mesh'!$B$84:$BI$84,$E40:$BL40)+'FD inverse'!$A$62*$C41/Setup!$B$17+INDEX('FD inverse'!$A$62:$BH$62,1,'FD mesh'!$B$15+1)*Setup!$B$22</f>
        <v>0</v>
      </c>
    </row>
    <row r="42" customFormat="false" ht="15" hidden="false" customHeight="false" outlineLevel="0" collapsed="false">
      <c r="A42" s="0" t="n">
        <v>37</v>
      </c>
      <c r="B42" s="0" t="n">
        <f aca="false">A42*Setup!$B$11/3600</f>
        <v>3.08333333333333</v>
      </c>
      <c r="C42" s="0" t="n">
        <f aca="false">Setup!$B$7+Setup!$B$8*COS(2*PI()*(B42-Setup!$B$9)/24)</f>
        <v>20.114631720747</v>
      </c>
      <c r="D42" s="0" t="n">
        <f aca="false">(C42-E42)/Setup!$B$17</f>
        <v>13.0951531851493</v>
      </c>
      <c r="E42" s="0" t="n">
        <f aca="false">SUMPRODUCT('FD inverse'!$A$3:$BH$3,'FD mesh'!$B$84:$BI$84,$E41:$BL41)+'FD inverse'!$A$3*$C42/Setup!$B$17+INDEX('FD inverse'!$A$3:$BH$3,1,'FD mesh'!$B$15+1)*Setup!$B$22</f>
        <v>18.4122618066775</v>
      </c>
      <c r="F42" s="0" t="n">
        <f aca="false">SUMPRODUCT('FD inverse'!$A$4:$BH$4,'FD mesh'!$B$84:$BI$84,$E41:$BL41)+'FD inverse'!$A$4*$C42/Setup!$B$17+INDEX('FD inverse'!$A$4:$BH$4,1,'FD mesh'!$B$15+1)*Setup!$B$22</f>
        <v>18.0211059975865</v>
      </c>
      <c r="G42" s="0" t="n">
        <f aca="false">SUMPRODUCT('FD inverse'!$A$5:$BH$5,'FD mesh'!$B$84:$BI$84,$E41:$BL41)+'FD inverse'!$A$5*$C42/Setup!$B$17+INDEX('FD inverse'!$A$5:$BH$5,1,'FD mesh'!$B$15+1)*Setup!$B$22</f>
        <v>17.6287040399963</v>
      </c>
      <c r="H42" s="0" t="n">
        <f aca="false">SUMPRODUCT('FD inverse'!$A$6:$BH$6,'FD mesh'!$B$84:$BI$84,$E41:$BL41)+'FD inverse'!$A$6*$C42/Setup!$B$17+INDEX('FD inverse'!$A$6:$BH$6,1,'FD mesh'!$B$15+1)*Setup!$B$22</f>
        <v>16.3110504263438</v>
      </c>
      <c r="I42" s="0" t="n">
        <f aca="false">SUMPRODUCT('FD inverse'!$A$7:$BH$7,'FD mesh'!$B$84:$BI$84,$E41:$BL41)+'FD inverse'!$A$7*$C42/Setup!$B$17+INDEX('FD inverse'!$A$7:$BH$7,1,'FD mesh'!$B$15+1)*Setup!$B$22</f>
        <v>16.1988494184094</v>
      </c>
      <c r="J42" s="0" t="n">
        <f aca="false">SUMPRODUCT('FD inverse'!$A$8:$BH$8,'FD mesh'!$B$84:$BI$84,$E41:$BL41)+'FD inverse'!$A$8*$C42/Setup!$B$17+INDEX('FD inverse'!$A$8:$BH$8,1,'FD mesh'!$B$15+1)*Setup!$B$22</f>
        <v>16.0961663497094</v>
      </c>
      <c r="K42" s="0" t="n">
        <f aca="false">SUMPRODUCT('FD inverse'!$A$9:$BH$9,'FD mesh'!$B$84:$BI$84,$E41:$BL41)+'FD inverse'!$A$9*$C42/Setup!$B$17+INDEX('FD inverse'!$A$9:$BH$9,1,'FD mesh'!$B$15+1)*Setup!$B$22</f>
        <v>16.0036618818542</v>
      </c>
      <c r="L42" s="0" t="n">
        <f aca="false">SUMPRODUCT('FD inverse'!$A$10:$BH$10,'FD mesh'!$B$84:$BI$84,$E41:$BL41)+'FD inverse'!$A$10*$C42/Setup!$B$17+INDEX('FD inverse'!$A$10:$BH$10,1,'FD mesh'!$B$15+1)*Setup!$B$22</f>
        <v>15.921936500218</v>
      </c>
      <c r="M42" s="0" t="n">
        <f aca="false">SUMPRODUCT('FD inverse'!$A$11:$BH$11,'FD mesh'!$B$84:$BI$84,$E41:$BL41)+'FD inverse'!$A$11*$C42/Setup!$B$17+INDEX('FD inverse'!$A$11:$BH$11,1,'FD mesh'!$B$15+1)*Setup!$B$22</f>
        <v>15.8515200721957</v>
      </c>
      <c r="N42" s="0" t="n">
        <f aca="false">SUMPRODUCT('FD inverse'!$A$12:$BH$12,'FD mesh'!$B$84:$BI$84,$E41:$BL41)+'FD inverse'!$A$12*$C42/Setup!$B$17+INDEX('FD inverse'!$A$12:$BH$12,1,'FD mesh'!$B$15+1)*Setup!$B$22</f>
        <v>15.7928644758143</v>
      </c>
      <c r="O42" s="0" t="n">
        <f aca="false">SUMPRODUCT('FD inverse'!$A$13:$BH$13,'FD mesh'!$B$84:$BI$84,$E41:$BL41)+'FD inverse'!$A$13*$C42/Setup!$B$17+INDEX('FD inverse'!$A$13:$BH$13,1,'FD mesh'!$B$15+1)*Setup!$B$22</f>
        <v>15.7463387944056</v>
      </c>
      <c r="P42" s="0" t="n">
        <f aca="false">SUMPRODUCT('FD inverse'!$A$14:$BH$14,'FD mesh'!$B$84:$BI$84,$E41:$BL41)+'FD inverse'!$A$14*$C42/Setup!$B$17+INDEX('FD inverse'!$A$14:$BH$14,1,'FD mesh'!$B$15+1)*Setup!$B$22</f>
        <v>15.7122265168353</v>
      </c>
      <c r="Q42" s="0" t="n">
        <f aca="false">SUMPRODUCT('FD inverse'!$A$15:$BH$15,'FD mesh'!$B$84:$BI$84,$E41:$BL41)+'FD inverse'!$A$15*$C42/Setup!$B$17+INDEX('FD inverse'!$A$15:$BH$15,1,'FD mesh'!$B$15+1)*Setup!$B$22</f>
        <v>15.6907241801853</v>
      </c>
      <c r="R42" s="0" t="n">
        <f aca="false">SUMPRODUCT('FD inverse'!$A$16:$BH$16,'FD mesh'!$B$84:$BI$84,$E41:$BL41)+'FD inverse'!$A$16*$C42/Setup!$B$17+INDEX('FD inverse'!$A$16:$BH$16,1,'FD mesh'!$B$15+1)*Setup!$B$22</f>
        <v>15.6819409427788</v>
      </c>
      <c r="S42" s="0" t="n">
        <f aca="false">SUMPRODUCT('FD inverse'!$A$17:$BH$17,'FD mesh'!$B$84:$BI$84,$E41:$BL41)+'FD inverse'!$A$17*$C42/Setup!$B$17+INDEX('FD inverse'!$A$17:$BH$17,1,'FD mesh'!$B$15+1)*Setup!$B$22</f>
        <v>15.6072211885496</v>
      </c>
      <c r="T42" s="0" t="n">
        <f aca="false">SUMPRODUCT('FD inverse'!$A$18:$BH$18,'FD mesh'!$B$84:$BI$84,$E41:$BL41)+'FD inverse'!$A$18*$C42/Setup!$B$17+INDEX('FD inverse'!$A$18:$BH$18,1,'FD mesh'!$B$15+1)*Setup!$B$22</f>
        <v>15.5384980238845</v>
      </c>
      <c r="U42" s="0" t="n">
        <f aca="false">SUMPRODUCT('FD inverse'!$A$19:$BH$19,'FD mesh'!$B$84:$BI$84,$E41:$BL41)+'FD inverse'!$A$19*$C42/Setup!$B$17+INDEX('FD inverse'!$A$19:$BH$19,1,'FD mesh'!$B$15+1)*Setup!$B$22</f>
        <v>15.4753942435381</v>
      </c>
      <c r="V42" s="0" t="n">
        <f aca="false">SUMPRODUCT('FD inverse'!$A$20:$BH$20,'FD mesh'!$B$84:$BI$84,$E41:$BL41)+'FD inverse'!$A$20*$C42/Setup!$B$17+INDEX('FD inverse'!$A$20:$BH$20,1,'FD mesh'!$B$15+1)*Setup!$B$22</f>
        <v>15.4175173652363</v>
      </c>
      <c r="W42" s="0" t="n">
        <f aca="false">SUMPRODUCT('FD inverse'!$A$21:$BH$21,'FD mesh'!$B$84:$BI$84,$E41:$BL41)+'FD inverse'!$A$21*$C42/Setup!$B$17+INDEX('FD inverse'!$A$21:$BH$21,1,'FD mesh'!$B$15+1)*Setup!$B$22</f>
        <v>15.36446260979</v>
      </c>
      <c r="X42" s="0" t="n">
        <f aca="false">SUMPRODUCT('FD inverse'!$A$22:$BH$22,'FD mesh'!$B$84:$BI$84,$E41:$BL41)+'FD inverse'!$A$22*$C42/Setup!$B$17+INDEX('FD inverse'!$A$22:$BH$22,1,'FD mesh'!$B$15+1)*Setup!$B$22</f>
        <v>15.3158156534349</v>
      </c>
      <c r="Y42" s="0" t="n">
        <f aca="false">SUMPRODUCT('FD inverse'!$A$23:$BH$23,'FD mesh'!$B$84:$BI$84,$E41:$BL41)+'FD inverse'!$A$23*$C42/Setup!$B$17+INDEX('FD inverse'!$A$23:$BH$23,1,'FD mesh'!$B$15+1)*Setup!$B$22</f>
        <v>15.271155099792</v>
      </c>
      <c r="Z42" s="0" t="n">
        <f aca="false">SUMPRODUCT('FD inverse'!$A$24:$BH$24,'FD mesh'!$B$84:$BI$84,$E41:$BL41)+'FD inverse'!$A$24*$C42/Setup!$B$17+INDEX('FD inverse'!$A$24:$BH$24,1,'FD mesh'!$B$15+1)*Setup!$B$22</f>
        <v>15.230054634366</v>
      </c>
      <c r="AA42" s="0" t="n">
        <f aca="false">SUMPRODUCT('FD inverse'!$A$25:$BH$25,'FD mesh'!$B$84:$BI$84,$E41:$BL41)+'FD inverse'!$A$25*$C42/Setup!$B$17+INDEX('FD inverse'!$A$25:$BH$25,1,'FD mesh'!$B$15+1)*Setup!$B$22</f>
        <v>15.1920848399725</v>
      </c>
      <c r="AB42" s="0" t="n">
        <f aca="false">SUMPRODUCT('FD inverse'!$A$26:$BH$26,'FD mesh'!$B$84:$BI$84,$E41:$BL41)+'FD inverse'!$A$26*$C42/Setup!$B$17+INDEX('FD inverse'!$A$26:$BH$26,1,'FD mesh'!$B$15+1)*Setup!$B$22</f>
        <v>15.1568146664829</v>
      </c>
      <c r="AC42" s="0" t="n">
        <f aca="false">SUMPRODUCT('FD inverse'!$A$27:$BH$27,'FD mesh'!$B$84:$BI$84,$E41:$BL41)+'FD inverse'!$A$27*$C42/Setup!$B$17+INDEX('FD inverse'!$A$27:$BH$27,1,'FD mesh'!$B$15+1)*Setup!$B$22</f>
        <v>15.1238125624198</v>
      </c>
      <c r="AD42" s="0" t="n">
        <f aca="false">SUMPRODUCT('FD inverse'!$A$28:$BH$28,'FD mesh'!$B$84:$BI$84,$E41:$BL41)+'FD inverse'!$A$28*$C42/Setup!$B$17+INDEX('FD inverse'!$A$28:$BH$28,1,'FD mesh'!$B$15+1)*Setup!$B$22</f>
        <v>15.0926472889073</v>
      </c>
      <c r="AE42" s="0" t="n">
        <f aca="false">SUMPRODUCT('FD inverse'!$A$29:$BH$29,'FD mesh'!$B$84:$BI$84,$E41:$BL41)+'FD inverse'!$A$29*$C42/Setup!$B$17+INDEX('FD inverse'!$A$29:$BH$29,1,'FD mesh'!$B$15+1)*Setup!$B$22</f>
        <v>15.0628884480204</v>
      </c>
      <c r="AF42" s="0" t="n">
        <f aca="false">SUMPRODUCT('FD inverse'!$A$30:$BH$30,'FD mesh'!$B$84:$BI$84,$E41:$BL41)+'FD inverse'!$A$30*$C42/Setup!$B$17+INDEX('FD inverse'!$A$30:$BH$30,1,'FD mesh'!$B$15+1)*Setup!$B$22</f>
        <v>15.0341067674653</v>
      </c>
      <c r="AG42" s="0" t="n">
        <f aca="false">SUMPRODUCT('FD inverse'!$A$31:$BH$31,'FD mesh'!$B$84:$BI$84,$E41:$BL41)+'FD inverse'!$A$31*$C42/Setup!$B$17+INDEX('FD inverse'!$A$31:$BH$31,1,'FD mesh'!$B$15+1)*Setup!$B$22</f>
        <v>15.0058741916089</v>
      </c>
      <c r="AH42" s="0" t="n">
        <f aca="false">SUMPRODUCT('FD inverse'!$A$32:$BH$32,'FD mesh'!$B$84:$BI$84,$E41:$BL41)+'FD inverse'!$A$32*$C42/Setup!$B$17+INDEX('FD inverse'!$A$32:$BH$32,1,'FD mesh'!$B$15+1)*Setup!$B$22</f>
        <v>15.0047919185268</v>
      </c>
      <c r="AI42" s="0" t="n">
        <f aca="false">SUMPRODUCT('FD inverse'!$A$33:$BH$33,'FD mesh'!$B$84:$BI$84,$E41:$BL41)+'FD inverse'!$A$33*$C42/Setup!$B$17+INDEX('FD inverse'!$A$33:$BH$33,1,'FD mesh'!$B$15+1)*Setup!$B$22</f>
        <v>15.0038905198617</v>
      </c>
      <c r="AJ42" s="0" t="n">
        <f aca="false">SUMPRODUCT('FD inverse'!$A$34:$BH$34,'FD mesh'!$B$84:$BI$84,$E41:$BL41)+'FD inverse'!$A$34*$C42/Setup!$B$17+INDEX('FD inverse'!$A$34:$BH$34,1,'FD mesh'!$B$15+1)*Setup!$B$22</f>
        <v>15.0031436745613</v>
      </c>
      <c r="AK42" s="0" t="n">
        <f aca="false">SUMPRODUCT('FD inverse'!$A$35:$BH$35,'FD mesh'!$B$84:$BI$84,$E41:$BL41)+'FD inverse'!$A$35*$C42/Setup!$B$17+INDEX('FD inverse'!$A$35:$BH$35,1,'FD mesh'!$B$15+1)*Setup!$B$22</f>
        <v>15.0025279894299</v>
      </c>
      <c r="AL42" s="0" t="n">
        <f aca="false">SUMPRODUCT('FD inverse'!$A$36:$BH$36,'FD mesh'!$B$84:$BI$84,$E41:$BL41)+'FD inverse'!$A$36*$C42/Setup!$B$17+INDEX('FD inverse'!$A$36:$BH$36,1,'FD mesh'!$B$15+1)*Setup!$B$22</f>
        <v>15.0020228354675</v>
      </c>
      <c r="AM42" s="0" t="n">
        <f aca="false">SUMPRODUCT('FD inverse'!$A$37:$BH$37,'FD mesh'!$B$84:$BI$84,$E41:$BL41)+'FD inverse'!$A$37*$C42/Setup!$B$17+INDEX('FD inverse'!$A$37:$BH$37,1,'FD mesh'!$B$15+1)*Setup!$B$22</f>
        <v>15.0016101478654</v>
      </c>
      <c r="AN42" s="0" t="n">
        <f aca="false">SUMPRODUCT('FD inverse'!$A$38:$BH$38,'FD mesh'!$B$84:$BI$84,$E41:$BL41)+'FD inverse'!$A$38*$C42/Setup!$B$17+INDEX('FD inverse'!$A$38:$BH$38,1,'FD mesh'!$B$15+1)*Setup!$B$22</f>
        <v>15.0012742003274</v>
      </c>
      <c r="AO42" s="0" t="n">
        <f aca="false">SUMPRODUCT('FD inverse'!$A$39:$BH$39,'FD mesh'!$B$84:$BI$84,$E41:$BL41)+'FD inverse'!$A$39*$C42/Setup!$B$17+INDEX('FD inverse'!$A$39:$BH$39,1,'FD mesh'!$B$15+1)*Setup!$B$22</f>
        <v>15.0010013627403</v>
      </c>
      <c r="AP42" s="0" t="n">
        <f aca="false">SUMPRODUCT('FD inverse'!$A$40:$BH$40,'FD mesh'!$B$84:$BI$84,$E41:$BL41)+'FD inverse'!$A$40*$C42/Setup!$B$17+INDEX('FD inverse'!$A$40:$BH$40,1,'FD mesh'!$B$15+1)*Setup!$B$22</f>
        <v>15.0007798494606</v>
      </c>
      <c r="AQ42" s="0" t="n">
        <f aca="false">SUMPRODUCT('FD inverse'!$A$41:$BH$41,'FD mesh'!$B$84:$BI$84,$E41:$BL41)+'FD inverse'!$A$41*$C42/Setup!$B$17+INDEX('FD inverse'!$A$41:$BH$41,1,'FD mesh'!$B$15+1)*Setup!$B$22</f>
        <v>15.0005994636988</v>
      </c>
      <c r="AR42" s="0" t="n">
        <f aca="false">SUMPRODUCT('FD inverse'!$A$42:$BH$42,'FD mesh'!$B$84:$BI$84,$E41:$BL41)+'FD inverse'!$A$42*$C42/Setup!$B$17+INDEX('FD inverse'!$A$42:$BH$42,1,'FD mesh'!$B$15+1)*Setup!$B$22</f>
        <v>15.0004513417775</v>
      </c>
      <c r="AS42" s="0" t="n">
        <f aca="false">SUMPRODUCT('FD inverse'!$A$43:$BH$43,'FD mesh'!$B$84:$BI$84,$E41:$BL41)+'FD inverse'!$A$43*$C42/Setup!$B$17+INDEX('FD inverse'!$A$43:$BH$43,1,'FD mesh'!$B$15+1)*Setup!$B$22</f>
        <v>0</v>
      </c>
      <c r="AT42" s="0" t="n">
        <f aca="false">SUMPRODUCT('FD inverse'!$A$44:$BH$44,'FD mesh'!$B$84:$BI$84,$E41:$BL41)+'FD inverse'!$A$44*$C42/Setup!$B$17+INDEX('FD inverse'!$A$44:$BH$44,1,'FD mesh'!$B$15+1)*Setup!$B$22</f>
        <v>0</v>
      </c>
      <c r="AU42" s="0" t="n">
        <f aca="false">SUMPRODUCT('FD inverse'!$A$45:$BH$45,'FD mesh'!$B$84:$BI$84,$E41:$BL41)+'FD inverse'!$A$45*$C42/Setup!$B$17+INDEX('FD inverse'!$A$45:$BH$45,1,'FD mesh'!$B$15+1)*Setup!$B$22</f>
        <v>0</v>
      </c>
      <c r="AV42" s="0" t="n">
        <f aca="false">SUMPRODUCT('FD inverse'!$A$46:$BH$46,'FD mesh'!$B$84:$BI$84,$E41:$BL41)+'FD inverse'!$A$46*$C42/Setup!$B$17+INDEX('FD inverse'!$A$46:$BH$46,1,'FD mesh'!$B$15+1)*Setup!$B$22</f>
        <v>0</v>
      </c>
      <c r="AW42" s="0" t="n">
        <f aca="false">SUMPRODUCT('FD inverse'!$A$47:$BH$47,'FD mesh'!$B$84:$BI$84,$E41:$BL41)+'FD inverse'!$A$47*$C42/Setup!$B$17+INDEX('FD inverse'!$A$47:$BH$47,1,'FD mesh'!$B$15+1)*Setup!$B$22</f>
        <v>0</v>
      </c>
      <c r="AX42" s="0" t="n">
        <f aca="false">SUMPRODUCT('FD inverse'!$A$48:$BH$48,'FD mesh'!$B$84:$BI$84,$E41:$BL41)+'FD inverse'!$A$48*$C42/Setup!$B$17+INDEX('FD inverse'!$A$48:$BH$48,1,'FD mesh'!$B$15+1)*Setup!$B$22</f>
        <v>0</v>
      </c>
      <c r="AY42" s="0" t="n">
        <f aca="false">SUMPRODUCT('FD inverse'!$A$49:$BH$49,'FD mesh'!$B$84:$BI$84,$E41:$BL41)+'FD inverse'!$A$49*$C42/Setup!$B$17+INDEX('FD inverse'!$A$49:$BH$49,1,'FD mesh'!$B$15+1)*Setup!$B$22</f>
        <v>0</v>
      </c>
      <c r="AZ42" s="0" t="n">
        <f aca="false">SUMPRODUCT('FD inverse'!$A$50:$BH$50,'FD mesh'!$B$84:$BI$84,$E41:$BL41)+'FD inverse'!$A$50*$C42/Setup!$B$17+INDEX('FD inverse'!$A$50:$BH$50,1,'FD mesh'!$B$15+1)*Setup!$B$22</f>
        <v>0</v>
      </c>
      <c r="BA42" s="0" t="n">
        <f aca="false">SUMPRODUCT('FD inverse'!$A$51:$BH$51,'FD mesh'!$B$84:$BI$84,$E41:$BL41)+'FD inverse'!$A$51*$C42/Setup!$B$17+INDEX('FD inverse'!$A$51:$BH$51,1,'FD mesh'!$B$15+1)*Setup!$B$22</f>
        <v>0</v>
      </c>
      <c r="BB42" s="0" t="n">
        <f aca="false">SUMPRODUCT('FD inverse'!$A$52:$BH$52,'FD mesh'!$B$84:$BI$84,$E41:$BL41)+'FD inverse'!$A$52*$C42/Setup!$B$17+INDEX('FD inverse'!$A$52:$BH$52,1,'FD mesh'!$B$15+1)*Setup!$B$22</f>
        <v>0</v>
      </c>
      <c r="BC42" s="0" t="n">
        <f aca="false">SUMPRODUCT('FD inverse'!$A$53:$BH$53,'FD mesh'!$B$84:$BI$84,$E41:$BL41)+'FD inverse'!$A$53*$C42/Setup!$B$17+INDEX('FD inverse'!$A$53:$BH$53,1,'FD mesh'!$B$15+1)*Setup!$B$22</f>
        <v>0</v>
      </c>
      <c r="BD42" s="0" t="n">
        <f aca="false">SUMPRODUCT('FD inverse'!$A$54:$BH$54,'FD mesh'!$B$84:$BI$84,$E41:$BL41)+'FD inverse'!$A$54*$C42/Setup!$B$17+INDEX('FD inverse'!$A$54:$BH$54,1,'FD mesh'!$B$15+1)*Setup!$B$22</f>
        <v>0</v>
      </c>
      <c r="BE42" s="0" t="n">
        <f aca="false">SUMPRODUCT('FD inverse'!$A$55:$BH$55,'FD mesh'!$B$84:$BI$84,$E41:$BL41)+'FD inverse'!$A$55*$C42/Setup!$B$17+INDEX('FD inverse'!$A$55:$BH$55,1,'FD mesh'!$B$15+1)*Setup!$B$22</f>
        <v>0</v>
      </c>
      <c r="BF42" s="0" t="n">
        <f aca="false">SUMPRODUCT('FD inverse'!$A$56:$BH$56,'FD mesh'!$B$84:$BI$84,$E41:$BL41)+'FD inverse'!$A$56*$C42/Setup!$B$17+INDEX('FD inverse'!$A$56:$BH$56,1,'FD mesh'!$B$15+1)*Setup!$B$22</f>
        <v>0</v>
      </c>
      <c r="BG42" s="0" t="n">
        <f aca="false">SUMPRODUCT('FD inverse'!$A$57:$BH$57,'FD mesh'!$B$84:$BI$84,$E41:$BL41)+'FD inverse'!$A$57*$C42/Setup!$B$17+INDEX('FD inverse'!$A$57:$BH$57,1,'FD mesh'!$B$15+1)*Setup!$B$22</f>
        <v>0</v>
      </c>
      <c r="BH42" s="0" t="n">
        <f aca="false">SUMPRODUCT('FD inverse'!$A$58:$BH$58,'FD mesh'!$B$84:$BI$84,$E41:$BL41)+'FD inverse'!$A$58*$C42/Setup!$B$17+INDEX('FD inverse'!$A$58:$BH$58,1,'FD mesh'!$B$15+1)*Setup!$B$22</f>
        <v>0</v>
      </c>
      <c r="BI42" s="0" t="n">
        <f aca="false">SUMPRODUCT('FD inverse'!$A$59:$BH$59,'FD mesh'!$B$84:$BI$84,$E41:$BL41)+'FD inverse'!$A$59*$C42/Setup!$B$17+INDEX('FD inverse'!$A$59:$BH$59,1,'FD mesh'!$B$15+1)*Setup!$B$22</f>
        <v>0</v>
      </c>
      <c r="BJ42" s="0" t="n">
        <f aca="false">SUMPRODUCT('FD inverse'!$A$60:$BH$60,'FD mesh'!$B$84:$BI$84,$E41:$BL41)+'FD inverse'!$A$60*$C42/Setup!$B$17+INDEX('FD inverse'!$A$60:$BH$60,1,'FD mesh'!$B$15+1)*Setup!$B$22</f>
        <v>0</v>
      </c>
      <c r="BK42" s="0" t="n">
        <f aca="false">SUMPRODUCT('FD inverse'!$A$61:$BH$61,'FD mesh'!$B$84:$BI$84,$E41:$BL41)+'FD inverse'!$A$61*$C42/Setup!$B$17+INDEX('FD inverse'!$A$61:$BH$61,1,'FD mesh'!$B$15+1)*Setup!$B$22</f>
        <v>0</v>
      </c>
      <c r="BL42" s="0" t="n">
        <f aca="false">SUMPRODUCT('FD inverse'!$A$62:$BH$62,'FD mesh'!$B$84:$BI$84,$E41:$BL41)+'FD inverse'!$A$62*$C42/Setup!$B$17+INDEX('FD inverse'!$A$62:$BH$62,1,'FD mesh'!$B$15+1)*Setup!$B$22</f>
        <v>0</v>
      </c>
    </row>
    <row r="43" customFormat="false" ht="15" hidden="false" customHeight="false" outlineLevel="0" collapsed="false">
      <c r="A43" s="0" t="n">
        <v>38</v>
      </c>
      <c r="B43" s="0" t="n">
        <f aca="false">A43*Setup!$B$11/3600</f>
        <v>3.16666666666667</v>
      </c>
      <c r="C43" s="0" t="n">
        <f aca="false">Setup!$B$7+Setup!$B$8*COS(2*PI()*(B43-Setup!$B$9)/24)</f>
        <v>20.0948159715203</v>
      </c>
      <c r="D43" s="0" t="n">
        <f aca="false">(C43-E43)/Setup!$B$17</f>
        <v>12.9856288168272</v>
      </c>
      <c r="E43" s="0" t="n">
        <f aca="false">SUMPRODUCT('FD inverse'!$A$3:$BH$3,'FD mesh'!$B$84:$BI$84,$E42:$BL42)+'FD inverse'!$A$3*$C43/Setup!$B$17+INDEX('FD inverse'!$A$3:$BH$3,1,'FD mesh'!$B$15+1)*Setup!$B$22</f>
        <v>18.4066842253327</v>
      </c>
      <c r="F43" s="0" t="n">
        <f aca="false">SUMPRODUCT('FD inverse'!$A$4:$BH$4,'FD mesh'!$B$84:$BI$84,$E42:$BL42)+'FD inverse'!$A$4*$C43/Setup!$B$17+INDEX('FD inverse'!$A$4:$BH$4,1,'FD mesh'!$B$15+1)*Setup!$B$22</f>
        <v>18.0189967645946</v>
      </c>
      <c r="G43" s="0" t="n">
        <f aca="false">SUMPRODUCT('FD inverse'!$A$5:$BH$5,'FD mesh'!$B$84:$BI$84,$E42:$BL42)+'FD inverse'!$A$5*$C43/Setup!$B$17+INDEX('FD inverse'!$A$5:$BH$5,1,'FD mesh'!$B$15+1)*Setup!$B$22</f>
        <v>17.6303938381483</v>
      </c>
      <c r="H43" s="0" t="n">
        <f aca="false">SUMPRODUCT('FD inverse'!$A$6:$BH$6,'FD mesh'!$B$84:$BI$84,$E42:$BL42)+'FD inverse'!$A$6*$C43/Setup!$B$17+INDEX('FD inverse'!$A$6:$BH$6,1,'FD mesh'!$B$15+1)*Setup!$B$22</f>
        <v>16.3259201497743</v>
      </c>
      <c r="I43" s="0" t="n">
        <f aca="false">SUMPRODUCT('FD inverse'!$A$7:$BH$7,'FD mesh'!$B$84:$BI$84,$E42:$BL42)+'FD inverse'!$A$7*$C43/Setup!$B$17+INDEX('FD inverse'!$A$7:$BH$7,1,'FD mesh'!$B$15+1)*Setup!$B$22</f>
        <v>16.2148663494553</v>
      </c>
      <c r="J43" s="0" t="n">
        <f aca="false">SUMPRODUCT('FD inverse'!$A$8:$BH$8,'FD mesh'!$B$84:$BI$84,$E42:$BL42)+'FD inverse'!$A$8*$C43/Setup!$B$17+INDEX('FD inverse'!$A$8:$BH$8,1,'FD mesh'!$B$15+1)*Setup!$B$22</f>
        <v>16.1132620659774</v>
      </c>
      <c r="K43" s="0" t="n">
        <f aca="false">SUMPRODUCT('FD inverse'!$A$9:$BH$9,'FD mesh'!$B$84:$BI$84,$E42:$BL42)+'FD inverse'!$A$9*$C43/Setup!$B$17+INDEX('FD inverse'!$A$9:$BH$9,1,'FD mesh'!$B$15+1)*Setup!$B$22</f>
        <v>16.0217437507993</v>
      </c>
      <c r="L43" s="0" t="n">
        <f aca="false">SUMPRODUCT('FD inverse'!$A$10:$BH$10,'FD mesh'!$B$84:$BI$84,$E42:$BL42)+'FD inverse'!$A$10*$C43/Setup!$B$17+INDEX('FD inverse'!$A$10:$BH$10,1,'FD mesh'!$B$15+1)*Setup!$B$22</f>
        <v>15.9408932049102</v>
      </c>
      <c r="M43" s="0" t="n">
        <f aca="false">SUMPRODUCT('FD inverse'!$A$11:$BH$11,'FD mesh'!$B$84:$BI$84,$E42:$BL42)+'FD inverse'!$A$11*$C43/Setup!$B$17+INDEX('FD inverse'!$A$11:$BH$11,1,'FD mesh'!$B$15+1)*Setup!$B$22</f>
        <v>15.8712265555948</v>
      </c>
      <c r="N43" s="0" t="n">
        <f aca="false">SUMPRODUCT('FD inverse'!$A$12:$BH$12,'FD mesh'!$B$84:$BI$84,$E42:$BL42)+'FD inverse'!$A$12*$C43/Setup!$B$17+INDEX('FD inverse'!$A$12:$BH$12,1,'FD mesh'!$B$15+1)*Setup!$B$22</f>
        <v>15.8131861501726</v>
      </c>
      <c r="O43" s="0" t="n">
        <f aca="false">SUMPRODUCT('FD inverse'!$A$13:$BH$13,'FD mesh'!$B$84:$BI$84,$E42:$BL42)+'FD inverse'!$A$13*$C43/Setup!$B$17+INDEX('FD inverse'!$A$13:$BH$13,1,'FD mesh'!$B$15+1)*Setup!$B$22</f>
        <v>15.7671349331625</v>
      </c>
      <c r="P43" s="0" t="n">
        <f aca="false">SUMPRODUCT('FD inverse'!$A$14:$BH$14,'FD mesh'!$B$84:$BI$84,$E42:$BL42)+'FD inverse'!$A$14*$C43/Setup!$B$17+INDEX('FD inverse'!$A$14:$BH$14,1,'FD mesh'!$B$15+1)*Setup!$B$22</f>
        <v>15.7333528245635</v>
      </c>
      <c r="Q43" s="0" t="n">
        <f aca="false">SUMPRODUCT('FD inverse'!$A$15:$BH$15,'FD mesh'!$B$84:$BI$84,$E42:$BL42)+'FD inverse'!$A$15*$C43/Setup!$B$17+INDEX('FD inverse'!$A$15:$BH$15,1,'FD mesh'!$B$15+1)*Setup!$B$22</f>
        <v>15.7120346143293</v>
      </c>
      <c r="R43" s="0" t="n">
        <f aca="false">SUMPRODUCT('FD inverse'!$A$16:$BH$16,'FD mesh'!$B$84:$BI$84,$E42:$BL42)+'FD inverse'!$A$16*$C43/Setup!$B$17+INDEX('FD inverse'!$A$16:$BH$16,1,'FD mesh'!$B$15+1)*Setup!$B$22</f>
        <v>15.7032889316135</v>
      </c>
      <c r="S43" s="0" t="n">
        <f aca="false">SUMPRODUCT('FD inverse'!$A$17:$BH$17,'FD mesh'!$B$84:$BI$84,$E42:$BL42)+'FD inverse'!$A$17*$C43/Setup!$B$17+INDEX('FD inverse'!$A$17:$BH$17,1,'FD mesh'!$B$15+1)*Setup!$B$22</f>
        <v>15.6273837016702</v>
      </c>
      <c r="T43" s="0" t="n">
        <f aca="false">SUMPRODUCT('FD inverse'!$A$18:$BH$18,'FD mesh'!$B$84:$BI$84,$E42:$BL42)+'FD inverse'!$A$18*$C43/Setup!$B$17+INDEX('FD inverse'!$A$18:$BH$18,1,'FD mesh'!$B$15+1)*Setup!$B$22</f>
        <v>15.5574120113022</v>
      </c>
      <c r="U43" s="0" t="n">
        <f aca="false">SUMPRODUCT('FD inverse'!$A$19:$BH$19,'FD mesh'!$B$84:$BI$84,$E42:$BL42)+'FD inverse'!$A$19*$C43/Setup!$B$17+INDEX('FD inverse'!$A$19:$BH$19,1,'FD mesh'!$B$15+1)*Setup!$B$22</f>
        <v>15.4930064372315</v>
      </c>
      <c r="V43" s="0" t="n">
        <f aca="false">SUMPRODUCT('FD inverse'!$A$20:$BH$20,'FD mesh'!$B$84:$BI$84,$E42:$BL42)+'FD inverse'!$A$20*$C43/Setup!$B$17+INDEX('FD inverse'!$A$20:$BH$20,1,'FD mesh'!$B$15+1)*Setup!$B$22</f>
        <v>15.4337838801621</v>
      </c>
      <c r="W43" s="0" t="n">
        <f aca="false">SUMPRODUCT('FD inverse'!$A$21:$BH$21,'FD mesh'!$B$84:$BI$84,$E42:$BL42)+'FD inverse'!$A$21*$C43/Setup!$B$17+INDEX('FD inverse'!$A$21:$BH$21,1,'FD mesh'!$B$15+1)*Setup!$B$22</f>
        <v>15.3793483260565</v>
      </c>
      <c r="X43" s="0" t="n">
        <f aca="false">SUMPRODUCT('FD inverse'!$A$22:$BH$22,'FD mesh'!$B$84:$BI$84,$E42:$BL42)+'FD inverse'!$A$22*$C43/Setup!$B$17+INDEX('FD inverse'!$A$22:$BH$22,1,'FD mesh'!$B$15+1)*Setup!$B$22</f>
        <v>15.329293425595</v>
      </c>
      <c r="Y43" s="0" t="n">
        <f aca="false">SUMPRODUCT('FD inverse'!$A$23:$BH$23,'FD mesh'!$B$84:$BI$84,$E42:$BL42)+'FD inverse'!$A$23*$C43/Setup!$B$17+INDEX('FD inverse'!$A$23:$BH$23,1,'FD mesh'!$B$15+1)*Setup!$B$22</f>
        <v>15.2832048409406</v>
      </c>
      <c r="Z43" s="0" t="n">
        <f aca="false">SUMPRODUCT('FD inverse'!$A$24:$BH$24,'FD mesh'!$B$84:$BI$84,$E42:$BL42)+'FD inverse'!$A$24*$C43/Setup!$B$17+INDEX('FD inverse'!$A$24:$BH$24,1,'FD mesh'!$B$15+1)*Setup!$B$22</f>
        <v>15.240662322967</v>
      </c>
      <c r="AA43" s="0" t="n">
        <f aca="false">SUMPRODUCT('FD inverse'!$A$25:$BH$25,'FD mesh'!$B$84:$BI$84,$E42:$BL42)+'FD inverse'!$A$25*$C43/Setup!$B$17+INDEX('FD inverse'!$A$25:$BH$25,1,'FD mesh'!$B$15+1)*Setup!$B$22</f>
        <v>15.2012414962104</v>
      </c>
      <c r="AB43" s="0" t="n">
        <f aca="false">SUMPRODUCT('FD inverse'!$A$26:$BH$26,'FD mesh'!$B$84:$BI$84,$E42:$BL42)+'FD inverse'!$A$26*$C43/Setup!$B$17+INDEX('FD inverse'!$A$26:$BH$26,1,'FD mesh'!$B$15+1)*Setup!$B$22</f>
        <v>15.1645153425751</v>
      </c>
      <c r="AC43" s="0" t="n">
        <f aca="false">SUMPRODUCT('FD inverse'!$A$27:$BH$27,'FD mesh'!$B$84:$BI$84,$E42:$BL42)+'FD inverse'!$A$27*$C43/Setup!$B$17+INDEX('FD inverse'!$A$27:$BH$27,1,'FD mesh'!$B$15+1)*Setup!$B$22</f>
        <v>15.1300553879042</v>
      </c>
      <c r="AD43" s="0" t="n">
        <f aca="false">SUMPRODUCT('FD inverse'!$A$28:$BH$28,'FD mesh'!$B$84:$BI$84,$E42:$BL42)+'FD inverse'!$A$28*$C43/Setup!$B$17+INDEX('FD inverse'!$A$28:$BH$28,1,'FD mesh'!$B$15+1)*Setup!$B$22</f>
        <v>15.0974326075901</v>
      </c>
      <c r="AE43" s="0" t="n">
        <f aca="false">SUMPRODUCT('FD inverse'!$A$29:$BH$29,'FD mesh'!$B$84:$BI$84,$E42:$BL42)+'FD inverse'!$A$29*$C43/Setup!$B$17+INDEX('FD inverse'!$A$29:$BH$29,1,'FD mesh'!$B$15+1)*Setup!$B$22</f>
        <v>15.0662180782026</v>
      </c>
      <c r="AF43" s="0" t="n">
        <f aca="false">SUMPRODUCT('FD inverse'!$A$30:$BH$30,'FD mesh'!$B$84:$BI$84,$E42:$BL42)+'FD inverse'!$A$30*$C43/Setup!$B$17+INDEX('FD inverse'!$A$30:$BH$30,1,'FD mesh'!$B$15+1)*Setup!$B$22</f>
        <v>15.0359834114115</v>
      </c>
      <c r="AG43" s="0" t="n">
        <f aca="false">SUMPRODUCT('FD inverse'!$A$31:$BH$31,'FD mesh'!$B$84:$BI$84,$E42:$BL42)+'FD inverse'!$A$31*$C43/Setup!$B$17+INDEX('FD inverse'!$A$31:$BH$31,1,'FD mesh'!$B$15+1)*Setup!$B$22</f>
        <v>15.0063010141247</v>
      </c>
      <c r="AH43" s="0" t="n">
        <f aca="false">SUMPRODUCT('FD inverse'!$A$32:$BH$32,'FD mesh'!$B$84:$BI$84,$E42:$BL42)+'FD inverse'!$A$32*$C43/Setup!$B$17+INDEX('FD inverse'!$A$32:$BH$32,1,'FD mesh'!$B$15+1)*Setup!$B$22</f>
        <v>15.0051606186756</v>
      </c>
      <c r="AI43" s="0" t="n">
        <f aca="false">SUMPRODUCT('FD inverse'!$A$33:$BH$33,'FD mesh'!$B$84:$BI$84,$E42:$BL42)+'FD inverse'!$A$33*$C43/Setup!$B$17+INDEX('FD inverse'!$A$33:$BH$33,1,'FD mesh'!$B$15+1)*Setup!$B$22</f>
        <v>15.0042068677342</v>
      </c>
      <c r="AJ43" s="0" t="n">
        <f aca="false">SUMPRODUCT('FD inverse'!$A$34:$BH$34,'FD mesh'!$B$84:$BI$84,$E42:$BL42)+'FD inverse'!$A$34*$C43/Setup!$B$17+INDEX('FD inverse'!$A$34:$BH$34,1,'FD mesh'!$B$15+1)*Setup!$B$22</f>
        <v>15.0034132593723</v>
      </c>
      <c r="AK43" s="0" t="n">
        <f aca="false">SUMPRODUCT('FD inverse'!$A$35:$BH$35,'FD mesh'!$B$84:$BI$84,$E42:$BL42)+'FD inverse'!$A$35*$C43/Setup!$B$17+INDEX('FD inverse'!$A$35:$BH$35,1,'FD mesh'!$B$15+1)*Setup!$B$22</f>
        <v>15.0027561210512</v>
      </c>
      <c r="AL43" s="0" t="n">
        <f aca="false">SUMPRODUCT('FD inverse'!$A$36:$BH$36,'FD mesh'!$B$84:$BI$84,$E42:$BL42)+'FD inverse'!$A$36*$C43/Setup!$B$17+INDEX('FD inverse'!$A$36:$BH$36,1,'FD mesh'!$B$15+1)*Setup!$B$22</f>
        <v>15.0022144682114</v>
      </c>
      <c r="AM43" s="0" t="n">
        <f aca="false">SUMPRODUCT('FD inverse'!$A$37:$BH$37,'FD mesh'!$B$84:$BI$84,$E42:$BL42)+'FD inverse'!$A$37*$C43/Setup!$B$17+INDEX('FD inverse'!$A$37:$BH$37,1,'FD mesh'!$B$15+1)*Setup!$B$22</f>
        <v>15.0017698242804</v>
      </c>
      <c r="AN43" s="0" t="n">
        <f aca="false">SUMPRODUCT('FD inverse'!$A$38:$BH$38,'FD mesh'!$B$84:$BI$84,$E42:$BL42)+'FD inverse'!$A$38*$C43/Setup!$B$17+INDEX('FD inverse'!$A$38:$BH$38,1,'FD mesh'!$B$15+1)*Setup!$B$22</f>
        <v>15.0014060122287</v>
      </c>
      <c r="AO43" s="0" t="n">
        <f aca="false">SUMPRODUCT('FD inverse'!$A$39:$BH$39,'FD mesh'!$B$84:$BI$84,$E42:$BL42)+'FD inverse'!$A$39*$C43/Setup!$B$17+INDEX('FD inverse'!$A$39:$BH$39,1,'FD mesh'!$B$15+1)*Setup!$B$22</f>
        <v>15.0011089263974</v>
      </c>
      <c r="AP43" s="0" t="n">
        <f aca="false">SUMPRODUCT('FD inverse'!$A$40:$BH$40,'FD mesh'!$B$84:$BI$84,$E42:$BL42)+'FD inverse'!$A$40*$C43/Setup!$B$17+INDEX('FD inverse'!$A$40:$BH$40,1,'FD mesh'!$B$15+1)*Setup!$B$22</f>
        <v>15.0008662917669</v>
      </c>
      <c r="AQ43" s="0" t="n">
        <f aca="false">SUMPRODUCT('FD inverse'!$A$41:$BH$41,'FD mesh'!$B$84:$BI$84,$E42:$BL42)+'FD inverse'!$A$41*$C43/Setup!$B$17+INDEX('FD inverse'!$A$41:$BH$41,1,'FD mesh'!$B$15+1)*Setup!$B$22</f>
        <v>15.000667416223</v>
      </c>
      <c r="AR43" s="0" t="n">
        <f aca="false">SUMPRODUCT('FD inverse'!$A$42:$BH$42,'FD mesh'!$B$84:$BI$84,$E42:$BL42)+'FD inverse'!$A$42*$C43/Setup!$B$17+INDEX('FD inverse'!$A$42:$BH$42,1,'FD mesh'!$B$15+1)*Setup!$B$22</f>
        <v>15.000502939812</v>
      </c>
      <c r="AS43" s="0" t="n">
        <f aca="false">SUMPRODUCT('FD inverse'!$A$43:$BH$43,'FD mesh'!$B$84:$BI$84,$E42:$BL42)+'FD inverse'!$A$43*$C43/Setup!$B$17+INDEX('FD inverse'!$A$43:$BH$43,1,'FD mesh'!$B$15+1)*Setup!$B$22</f>
        <v>0</v>
      </c>
      <c r="AT43" s="0" t="n">
        <f aca="false">SUMPRODUCT('FD inverse'!$A$44:$BH$44,'FD mesh'!$B$84:$BI$84,$E42:$BL42)+'FD inverse'!$A$44*$C43/Setup!$B$17+INDEX('FD inverse'!$A$44:$BH$44,1,'FD mesh'!$B$15+1)*Setup!$B$22</f>
        <v>0</v>
      </c>
      <c r="AU43" s="0" t="n">
        <f aca="false">SUMPRODUCT('FD inverse'!$A$45:$BH$45,'FD mesh'!$B$84:$BI$84,$E42:$BL42)+'FD inverse'!$A$45*$C43/Setup!$B$17+INDEX('FD inverse'!$A$45:$BH$45,1,'FD mesh'!$B$15+1)*Setup!$B$22</f>
        <v>0</v>
      </c>
      <c r="AV43" s="0" t="n">
        <f aca="false">SUMPRODUCT('FD inverse'!$A$46:$BH$46,'FD mesh'!$B$84:$BI$84,$E42:$BL42)+'FD inverse'!$A$46*$C43/Setup!$B$17+INDEX('FD inverse'!$A$46:$BH$46,1,'FD mesh'!$B$15+1)*Setup!$B$22</f>
        <v>0</v>
      </c>
      <c r="AW43" s="0" t="n">
        <f aca="false">SUMPRODUCT('FD inverse'!$A$47:$BH$47,'FD mesh'!$B$84:$BI$84,$E42:$BL42)+'FD inverse'!$A$47*$C43/Setup!$B$17+INDEX('FD inverse'!$A$47:$BH$47,1,'FD mesh'!$B$15+1)*Setup!$B$22</f>
        <v>0</v>
      </c>
      <c r="AX43" s="0" t="n">
        <f aca="false">SUMPRODUCT('FD inverse'!$A$48:$BH$48,'FD mesh'!$B$84:$BI$84,$E42:$BL42)+'FD inverse'!$A$48*$C43/Setup!$B$17+INDEX('FD inverse'!$A$48:$BH$48,1,'FD mesh'!$B$15+1)*Setup!$B$22</f>
        <v>0</v>
      </c>
      <c r="AY43" s="0" t="n">
        <f aca="false">SUMPRODUCT('FD inverse'!$A$49:$BH$49,'FD mesh'!$B$84:$BI$84,$E42:$BL42)+'FD inverse'!$A$49*$C43/Setup!$B$17+INDEX('FD inverse'!$A$49:$BH$49,1,'FD mesh'!$B$15+1)*Setup!$B$22</f>
        <v>0</v>
      </c>
      <c r="AZ43" s="0" t="n">
        <f aca="false">SUMPRODUCT('FD inverse'!$A$50:$BH$50,'FD mesh'!$B$84:$BI$84,$E42:$BL42)+'FD inverse'!$A$50*$C43/Setup!$B$17+INDEX('FD inverse'!$A$50:$BH$50,1,'FD mesh'!$B$15+1)*Setup!$B$22</f>
        <v>0</v>
      </c>
      <c r="BA43" s="0" t="n">
        <f aca="false">SUMPRODUCT('FD inverse'!$A$51:$BH$51,'FD mesh'!$B$84:$BI$84,$E42:$BL42)+'FD inverse'!$A$51*$C43/Setup!$B$17+INDEX('FD inverse'!$A$51:$BH$51,1,'FD mesh'!$B$15+1)*Setup!$B$22</f>
        <v>0</v>
      </c>
      <c r="BB43" s="0" t="n">
        <f aca="false">SUMPRODUCT('FD inverse'!$A$52:$BH$52,'FD mesh'!$B$84:$BI$84,$E42:$BL42)+'FD inverse'!$A$52*$C43/Setup!$B$17+INDEX('FD inverse'!$A$52:$BH$52,1,'FD mesh'!$B$15+1)*Setup!$B$22</f>
        <v>0</v>
      </c>
      <c r="BC43" s="0" t="n">
        <f aca="false">SUMPRODUCT('FD inverse'!$A$53:$BH$53,'FD mesh'!$B$84:$BI$84,$E42:$BL42)+'FD inverse'!$A$53*$C43/Setup!$B$17+INDEX('FD inverse'!$A$53:$BH$53,1,'FD mesh'!$B$15+1)*Setup!$B$22</f>
        <v>0</v>
      </c>
      <c r="BD43" s="0" t="n">
        <f aca="false">SUMPRODUCT('FD inverse'!$A$54:$BH$54,'FD mesh'!$B$84:$BI$84,$E42:$BL42)+'FD inverse'!$A$54*$C43/Setup!$B$17+INDEX('FD inverse'!$A$54:$BH$54,1,'FD mesh'!$B$15+1)*Setup!$B$22</f>
        <v>0</v>
      </c>
      <c r="BE43" s="0" t="n">
        <f aca="false">SUMPRODUCT('FD inverse'!$A$55:$BH$55,'FD mesh'!$B$84:$BI$84,$E42:$BL42)+'FD inverse'!$A$55*$C43/Setup!$B$17+INDEX('FD inverse'!$A$55:$BH$55,1,'FD mesh'!$B$15+1)*Setup!$B$22</f>
        <v>0</v>
      </c>
      <c r="BF43" s="0" t="n">
        <f aca="false">SUMPRODUCT('FD inverse'!$A$56:$BH$56,'FD mesh'!$B$84:$BI$84,$E42:$BL42)+'FD inverse'!$A$56*$C43/Setup!$B$17+INDEX('FD inverse'!$A$56:$BH$56,1,'FD mesh'!$B$15+1)*Setup!$B$22</f>
        <v>0</v>
      </c>
      <c r="BG43" s="0" t="n">
        <f aca="false">SUMPRODUCT('FD inverse'!$A$57:$BH$57,'FD mesh'!$B$84:$BI$84,$E42:$BL42)+'FD inverse'!$A$57*$C43/Setup!$B$17+INDEX('FD inverse'!$A$57:$BH$57,1,'FD mesh'!$B$15+1)*Setup!$B$22</f>
        <v>0</v>
      </c>
      <c r="BH43" s="0" t="n">
        <f aca="false">SUMPRODUCT('FD inverse'!$A$58:$BH$58,'FD mesh'!$B$84:$BI$84,$E42:$BL42)+'FD inverse'!$A$58*$C43/Setup!$B$17+INDEX('FD inverse'!$A$58:$BH$58,1,'FD mesh'!$B$15+1)*Setup!$B$22</f>
        <v>0</v>
      </c>
      <c r="BI43" s="0" t="n">
        <f aca="false">SUMPRODUCT('FD inverse'!$A$59:$BH$59,'FD mesh'!$B$84:$BI$84,$E42:$BL42)+'FD inverse'!$A$59*$C43/Setup!$B$17+INDEX('FD inverse'!$A$59:$BH$59,1,'FD mesh'!$B$15+1)*Setup!$B$22</f>
        <v>0</v>
      </c>
      <c r="BJ43" s="0" t="n">
        <f aca="false">SUMPRODUCT('FD inverse'!$A$60:$BH$60,'FD mesh'!$B$84:$BI$84,$E42:$BL42)+'FD inverse'!$A$60*$C43/Setup!$B$17+INDEX('FD inverse'!$A$60:$BH$60,1,'FD mesh'!$B$15+1)*Setup!$B$22</f>
        <v>0</v>
      </c>
      <c r="BK43" s="0" t="n">
        <f aca="false">SUMPRODUCT('FD inverse'!$A$61:$BH$61,'FD mesh'!$B$84:$BI$84,$E42:$BL42)+'FD inverse'!$A$61*$C43/Setup!$B$17+INDEX('FD inverse'!$A$61:$BH$61,1,'FD mesh'!$B$15+1)*Setup!$B$22</f>
        <v>0</v>
      </c>
      <c r="BL43" s="0" t="n">
        <f aca="false">SUMPRODUCT('FD inverse'!$A$62:$BH$62,'FD mesh'!$B$84:$BI$84,$E42:$BL42)+'FD inverse'!$A$62*$C43/Setup!$B$17+INDEX('FD inverse'!$A$62:$BH$62,1,'FD mesh'!$B$15+1)*Setup!$B$22</f>
        <v>0</v>
      </c>
    </row>
    <row r="44" customFormat="false" ht="15" hidden="false" customHeight="false" outlineLevel="0" collapsed="false">
      <c r="A44" s="0" t="n">
        <v>39</v>
      </c>
      <c r="B44" s="0" t="n">
        <f aca="false">A44*Setup!$B$11/3600</f>
        <v>3.25</v>
      </c>
      <c r="C44" s="0" t="n">
        <f aca="false">Setup!$B$7+Setup!$B$8*COS(2*PI()*(B44-Setup!$B$9)/24)</f>
        <v>20.0768588783871</v>
      </c>
      <c r="D44" s="0" t="n">
        <f aca="false">(C44-E44)/Setup!$B$17</f>
        <v>12.8828922692474</v>
      </c>
      <c r="E44" s="0" t="n">
        <f aca="false">SUMPRODUCT('FD inverse'!$A$3:$BH$3,'FD mesh'!$B$84:$BI$84,$E43:$BL43)+'FD inverse'!$A$3*$C44/Setup!$B$17+INDEX('FD inverse'!$A$3:$BH$3,1,'FD mesh'!$B$15+1)*Setup!$B$22</f>
        <v>18.4020828833849</v>
      </c>
      <c r="F44" s="0" t="n">
        <f aca="false">SUMPRODUCT('FD inverse'!$A$4:$BH$4,'FD mesh'!$B$84:$BI$84,$E43:$BL43)+'FD inverse'!$A$4*$C44/Setup!$B$17+INDEX('FD inverse'!$A$4:$BH$4,1,'FD mesh'!$B$15+1)*Setup!$B$22</f>
        <v>18.0176649154995</v>
      </c>
      <c r="G44" s="0" t="n">
        <f aca="false">SUMPRODUCT('FD inverse'!$A$5:$BH$5,'FD mesh'!$B$84:$BI$84,$E43:$BL43)+'FD inverse'!$A$5*$C44/Setup!$B$17+INDEX('FD inverse'!$A$5:$BH$5,1,'FD mesh'!$B$15+1)*Setup!$B$22</f>
        <v>17.632668888111</v>
      </c>
      <c r="H44" s="0" t="n">
        <f aca="false">SUMPRODUCT('FD inverse'!$A$6:$BH$6,'FD mesh'!$B$84:$BI$84,$E43:$BL43)+'FD inverse'!$A$6*$C44/Setup!$B$17+INDEX('FD inverse'!$A$6:$BH$6,1,'FD mesh'!$B$15+1)*Setup!$B$22</f>
        <v>16.3407411266833</v>
      </c>
      <c r="I44" s="0" t="n">
        <f aca="false">SUMPRODUCT('FD inverse'!$A$7:$BH$7,'FD mesh'!$B$84:$BI$84,$E43:$BL43)+'FD inverse'!$A$7*$C44/Setup!$B$17+INDEX('FD inverse'!$A$7:$BH$7,1,'FD mesh'!$B$15+1)*Setup!$B$22</f>
        <v>16.2307832058812</v>
      </c>
      <c r="J44" s="0" t="n">
        <f aca="false">SUMPRODUCT('FD inverse'!$A$8:$BH$8,'FD mesh'!$B$84:$BI$84,$E43:$BL43)+'FD inverse'!$A$8*$C44/Setup!$B$17+INDEX('FD inverse'!$A$8:$BH$8,1,'FD mesh'!$B$15+1)*Setup!$B$22</f>
        <v>16.1302157608465</v>
      </c>
      <c r="K44" s="0" t="n">
        <f aca="false">SUMPRODUCT('FD inverse'!$A$9:$BH$9,'FD mesh'!$B$84:$BI$84,$E43:$BL43)+'FD inverse'!$A$9*$C44/Setup!$B$17+INDEX('FD inverse'!$A$9:$BH$9,1,'FD mesh'!$B$15+1)*Setup!$B$22</f>
        <v>16.0396504956756</v>
      </c>
      <c r="L44" s="0" t="n">
        <f aca="false">SUMPRODUCT('FD inverse'!$A$10:$BH$10,'FD mesh'!$B$84:$BI$84,$E43:$BL43)+'FD inverse'!$A$10*$C44/Setup!$B$17+INDEX('FD inverse'!$A$10:$BH$10,1,'FD mesh'!$B$15+1)*Setup!$B$22</f>
        <v>15.9596496817591</v>
      </c>
      <c r="M44" s="0" t="n">
        <f aca="false">SUMPRODUCT('FD inverse'!$A$11:$BH$11,'FD mesh'!$B$84:$BI$84,$E43:$BL43)+'FD inverse'!$A$11*$C44/Setup!$B$17+INDEX('FD inverse'!$A$11:$BH$11,1,'FD mesh'!$B$15+1)*Setup!$B$22</f>
        <v>15.8907146358951</v>
      </c>
      <c r="N44" s="0" t="n">
        <f aca="false">SUMPRODUCT('FD inverse'!$A$12:$BH$12,'FD mesh'!$B$84:$BI$84,$E43:$BL43)+'FD inverse'!$A$12*$C44/Setup!$B$17+INDEX('FD inverse'!$A$12:$BH$12,1,'FD mesh'!$B$15+1)*Setup!$B$22</f>
        <v>15.8332769825386</v>
      </c>
      <c r="O44" s="0" t="n">
        <f aca="false">SUMPRODUCT('FD inverse'!$A$13:$BH$13,'FD mesh'!$B$84:$BI$84,$E43:$BL43)+'FD inverse'!$A$13*$C44/Setup!$B$17+INDEX('FD inverse'!$A$13:$BH$13,1,'FD mesh'!$B$15+1)*Setup!$B$22</f>
        <v>15.787692327628</v>
      </c>
      <c r="P44" s="0" t="n">
        <f aca="false">SUMPRODUCT('FD inverse'!$A$14:$BH$14,'FD mesh'!$B$84:$BI$84,$E43:$BL43)+'FD inverse'!$A$14*$C44/Setup!$B$17+INDEX('FD inverse'!$A$14:$BH$14,1,'FD mesh'!$B$15+1)*Setup!$B$22</f>
        <v>15.7542359290393</v>
      </c>
      <c r="Q44" s="0" t="n">
        <f aca="false">SUMPRODUCT('FD inverse'!$A$15:$BH$15,'FD mesh'!$B$84:$BI$84,$E43:$BL43)+'FD inverse'!$A$15*$C44/Setup!$B$17+INDEX('FD inverse'!$A$15:$BH$15,1,'FD mesh'!$B$15+1)*Setup!$B$22</f>
        <v>15.7330999460706</v>
      </c>
      <c r="R44" s="0" t="n">
        <f aca="false">SUMPRODUCT('FD inverse'!$A$16:$BH$16,'FD mesh'!$B$84:$BI$84,$E43:$BL43)+'FD inverse'!$A$16*$C44/Setup!$B$17+INDEX('FD inverse'!$A$16:$BH$16,1,'FD mesh'!$B$15+1)*Setup!$B$22</f>
        <v>15.7243918874331</v>
      </c>
      <c r="S44" s="0" t="n">
        <f aca="false">SUMPRODUCT('FD inverse'!$A$17:$BH$17,'FD mesh'!$B$84:$BI$84,$E43:$BL43)+'FD inverse'!$A$17*$C44/Setup!$B$17+INDEX('FD inverse'!$A$17:$BH$17,1,'FD mesh'!$B$15+1)*Setup!$B$22</f>
        <v>15.6473316751059</v>
      </c>
      <c r="T44" s="0" t="n">
        <f aca="false">SUMPRODUCT('FD inverse'!$A$18:$BH$18,'FD mesh'!$B$84:$BI$84,$E43:$BL43)+'FD inverse'!$A$18*$C44/Setup!$B$17+INDEX('FD inverse'!$A$18:$BH$18,1,'FD mesh'!$B$15+1)*Setup!$B$22</f>
        <v>15.5761418663898</v>
      </c>
      <c r="U44" s="0" t="n">
        <f aca="false">SUMPRODUCT('FD inverse'!$A$19:$BH$19,'FD mesh'!$B$84:$BI$84,$E43:$BL43)+'FD inverse'!$A$19*$C44/Setup!$B$17+INDEX('FD inverse'!$A$19:$BH$19,1,'FD mesh'!$B$15+1)*Setup!$B$22</f>
        <v>15.5104639864567</v>
      </c>
      <c r="V44" s="0" t="n">
        <f aca="false">SUMPRODUCT('FD inverse'!$A$20:$BH$20,'FD mesh'!$B$84:$BI$84,$E43:$BL43)+'FD inverse'!$A$20*$C44/Setup!$B$17+INDEX('FD inverse'!$A$20:$BH$20,1,'FD mesh'!$B$15+1)*Setup!$B$22</f>
        <v>15.4499236138669</v>
      </c>
      <c r="W44" s="0" t="n">
        <f aca="false">SUMPRODUCT('FD inverse'!$A$21:$BH$21,'FD mesh'!$B$84:$BI$84,$E43:$BL43)+'FD inverse'!$A$21*$C44/Setup!$B$17+INDEX('FD inverse'!$A$21:$BH$21,1,'FD mesh'!$B$15+1)*Setup!$B$22</f>
        <v>15.3941329343388</v>
      </c>
      <c r="X44" s="0" t="n">
        <f aca="false">SUMPRODUCT('FD inverse'!$A$22:$BH$22,'FD mesh'!$B$84:$BI$84,$E43:$BL43)+'FD inverse'!$A$22*$C44/Setup!$B$17+INDEX('FD inverse'!$A$22:$BH$22,1,'FD mesh'!$B$15+1)*Setup!$B$22</f>
        <v>15.3426931538196</v>
      </c>
      <c r="Y44" s="0" t="n">
        <f aca="false">SUMPRODUCT('FD inverse'!$A$23:$BH$23,'FD mesh'!$B$84:$BI$84,$E43:$BL43)+'FD inverse'!$A$23*$C44/Setup!$B$17+INDEX('FD inverse'!$A$23:$BH$23,1,'FD mesh'!$B$15+1)*Setup!$B$22</f>
        <v>15.2951967218922</v>
      </c>
      <c r="Z44" s="0" t="n">
        <f aca="false">SUMPRODUCT('FD inverse'!$A$24:$BH$24,'FD mesh'!$B$84:$BI$84,$E43:$BL43)+'FD inverse'!$A$24*$C44/Setup!$B$17+INDEX('FD inverse'!$A$24:$BH$24,1,'FD mesh'!$B$15+1)*Setup!$B$22</f>
        <v>15.2512293292163</v>
      </c>
      <c r="AA44" s="0" t="n">
        <f aca="false">SUMPRODUCT('FD inverse'!$A$25:$BH$25,'FD mesh'!$B$84:$BI$84,$E43:$BL43)+'FD inverse'!$A$25*$C44/Setup!$B$17+INDEX('FD inverse'!$A$25:$BH$25,1,'FD mesh'!$B$15+1)*Setup!$B$22</f>
        <v>15.2103716555222</v>
      </c>
      <c r="AB44" s="0" t="n">
        <f aca="false">SUMPRODUCT('FD inverse'!$A$26:$BH$26,'FD mesh'!$B$84:$BI$84,$E43:$BL43)+'FD inverse'!$A$26*$C44/Setup!$B$17+INDEX('FD inverse'!$A$26:$BH$26,1,'FD mesh'!$B$15+1)*Setup!$B$22</f>
        <v>15.1722008572828</v>
      </c>
      <c r="AC44" s="0" t="n">
        <f aca="false">SUMPRODUCT('FD inverse'!$A$27:$BH$27,'FD mesh'!$B$84:$BI$84,$E43:$BL43)+'FD inverse'!$A$27*$C44/Setup!$B$17+INDEX('FD inverse'!$A$27:$BH$27,1,'FD mesh'!$B$15+1)*Setup!$B$22</f>
        <v>15.1362917962289</v>
      </c>
      <c r="AD44" s="0" t="n">
        <f aca="false">SUMPRODUCT('FD inverse'!$A$28:$BH$28,'FD mesh'!$B$84:$BI$84,$E43:$BL43)+'FD inverse'!$A$28*$C44/Setup!$B$17+INDEX('FD inverse'!$A$28:$BH$28,1,'FD mesh'!$B$15+1)*Setup!$B$22</f>
        <v>15.1022180210533</v>
      </c>
      <c r="AE44" s="0" t="n">
        <f aca="false">SUMPRODUCT('FD inverse'!$A$29:$BH$29,'FD mesh'!$B$84:$BI$84,$E43:$BL43)+'FD inverse'!$A$29*$C44/Setup!$B$17+INDEX('FD inverse'!$A$29:$BH$29,1,'FD mesh'!$B$15+1)*Setup!$B$22</f>
        <v>15.069552524697</v>
      </c>
      <c r="AF44" s="0" t="n">
        <f aca="false">SUMPRODUCT('FD inverse'!$A$30:$BH$30,'FD mesh'!$B$84:$BI$84,$E43:$BL43)+'FD inverse'!$A$30*$C44/Setup!$B$17+INDEX('FD inverse'!$A$30:$BH$30,1,'FD mesh'!$B$15+1)*Setup!$B$22</f>
        <v>15.037868308309</v>
      </c>
      <c r="AG44" s="0" t="n">
        <f aca="false">SUMPRODUCT('FD inverse'!$A$31:$BH$31,'FD mesh'!$B$84:$BI$84,$E43:$BL43)+'FD inverse'!$A$31*$C44/Setup!$B$17+INDEX('FD inverse'!$A$31:$BH$31,1,'FD mesh'!$B$15+1)*Setup!$B$22</f>
        <v>15.0067387901509</v>
      </c>
      <c r="AH44" s="0" t="n">
        <f aca="false">SUMPRODUCT('FD inverse'!$A$32:$BH$32,'FD mesh'!$B$84:$BI$84,$E43:$BL43)+'FD inverse'!$A$32*$C44/Setup!$B$17+INDEX('FD inverse'!$A$32:$BH$32,1,'FD mesh'!$B$15+1)*Setup!$B$22</f>
        <v>15.0055402407431</v>
      </c>
      <c r="AI44" s="0" t="n">
        <f aca="false">SUMPRODUCT('FD inverse'!$A$33:$BH$33,'FD mesh'!$B$84:$BI$84,$E43:$BL43)+'FD inverse'!$A$33*$C44/Setup!$B$17+INDEX('FD inverse'!$A$33:$BH$33,1,'FD mesh'!$B$15+1)*Setup!$B$22</f>
        <v>15.0045338647697</v>
      </c>
      <c r="AJ44" s="0" t="n">
        <f aca="false">SUMPRODUCT('FD inverse'!$A$34:$BH$34,'FD mesh'!$B$84:$BI$84,$E43:$BL43)+'FD inverse'!$A$34*$C44/Setup!$B$17+INDEX('FD inverse'!$A$34:$BH$34,1,'FD mesh'!$B$15+1)*Setup!$B$22</f>
        <v>15.0036930222276</v>
      </c>
      <c r="AK44" s="0" t="n">
        <f aca="false">SUMPRODUCT('FD inverse'!$A$35:$BH$35,'FD mesh'!$B$84:$BI$84,$E43:$BL43)+'FD inverse'!$A$35*$C44/Setup!$B$17+INDEX('FD inverse'!$A$35:$BH$35,1,'FD mesh'!$B$15+1)*Setup!$B$22</f>
        <v>15.0029938020865</v>
      </c>
      <c r="AL44" s="0" t="n">
        <f aca="false">SUMPRODUCT('FD inverse'!$A$36:$BH$36,'FD mesh'!$B$84:$BI$84,$E43:$BL43)+'FD inverse'!$A$36*$C44/Setup!$B$17+INDEX('FD inverse'!$A$36:$BH$36,1,'FD mesh'!$B$15+1)*Setup!$B$22</f>
        <v>15.0024149015602</v>
      </c>
      <c r="AM44" s="0" t="n">
        <f aca="false">SUMPRODUCT('FD inverse'!$A$37:$BH$37,'FD mesh'!$B$84:$BI$84,$E43:$BL43)+'FD inverse'!$A$37*$C44/Setup!$B$17+INDEX('FD inverse'!$A$37:$BH$37,1,'FD mesh'!$B$15+1)*Setup!$B$22</f>
        <v>15.0019374650116</v>
      </c>
      <c r="AN44" s="0" t="n">
        <f aca="false">SUMPRODUCT('FD inverse'!$A$38:$BH$38,'FD mesh'!$B$84:$BI$84,$E43:$BL43)+'FD inverse'!$A$38*$C44/Setup!$B$17+INDEX('FD inverse'!$A$38:$BH$38,1,'FD mesh'!$B$15+1)*Setup!$B$22</f>
        <v>15.0015448920624</v>
      </c>
      <c r="AO44" s="0" t="n">
        <f aca="false">SUMPRODUCT('FD inverse'!$A$39:$BH$39,'FD mesh'!$B$84:$BI$84,$E43:$BL43)+'FD inverse'!$A$39*$C44/Setup!$B$17+INDEX('FD inverse'!$A$39:$BH$39,1,'FD mesh'!$B$15+1)*Setup!$B$22</f>
        <v>15.0012226232838</v>
      </c>
      <c r="AP44" s="0" t="n">
        <f aca="false">SUMPRODUCT('FD inverse'!$A$40:$BH$40,'FD mesh'!$B$84:$BI$84,$E43:$BL43)+'FD inverse'!$A$40*$C44/Setup!$B$17+INDEX('FD inverse'!$A$40:$BH$40,1,'FD mesh'!$B$15+1)*Setup!$B$22</f>
        <v>15.0009579104881</v>
      </c>
      <c r="AQ44" s="0" t="n">
        <f aca="false">SUMPRODUCT('FD inverse'!$A$41:$BH$41,'FD mesh'!$B$84:$BI$84,$E43:$BL43)+'FD inverse'!$A$41*$C44/Setup!$B$17+INDEX('FD inverse'!$A$41:$BH$41,1,'FD mesh'!$B$15+1)*Setup!$B$22</f>
        <v>15.0007395771992</v>
      </c>
      <c r="AR44" s="0" t="n">
        <f aca="false">SUMPRODUCT('FD inverse'!$A$42:$BH$42,'FD mesh'!$B$84:$BI$84,$E43:$BL43)+'FD inverse'!$A$42*$C44/Setup!$B$17+INDEX('FD inverse'!$A$42:$BH$42,1,'FD mesh'!$B$15+1)*Setup!$B$22</f>
        <v>15.0005577734587</v>
      </c>
      <c r="AS44" s="0" t="n">
        <f aca="false">SUMPRODUCT('FD inverse'!$A$43:$BH$43,'FD mesh'!$B$84:$BI$84,$E43:$BL43)+'FD inverse'!$A$43*$C44/Setup!$B$17+INDEX('FD inverse'!$A$43:$BH$43,1,'FD mesh'!$B$15+1)*Setup!$B$22</f>
        <v>0</v>
      </c>
      <c r="AT44" s="0" t="n">
        <f aca="false">SUMPRODUCT('FD inverse'!$A$44:$BH$44,'FD mesh'!$B$84:$BI$84,$E43:$BL43)+'FD inverse'!$A$44*$C44/Setup!$B$17+INDEX('FD inverse'!$A$44:$BH$44,1,'FD mesh'!$B$15+1)*Setup!$B$22</f>
        <v>0</v>
      </c>
      <c r="AU44" s="0" t="n">
        <f aca="false">SUMPRODUCT('FD inverse'!$A$45:$BH$45,'FD mesh'!$B$84:$BI$84,$E43:$BL43)+'FD inverse'!$A$45*$C44/Setup!$B$17+INDEX('FD inverse'!$A$45:$BH$45,1,'FD mesh'!$B$15+1)*Setup!$B$22</f>
        <v>0</v>
      </c>
      <c r="AV44" s="0" t="n">
        <f aca="false">SUMPRODUCT('FD inverse'!$A$46:$BH$46,'FD mesh'!$B$84:$BI$84,$E43:$BL43)+'FD inverse'!$A$46*$C44/Setup!$B$17+INDEX('FD inverse'!$A$46:$BH$46,1,'FD mesh'!$B$15+1)*Setup!$B$22</f>
        <v>0</v>
      </c>
      <c r="AW44" s="0" t="n">
        <f aca="false">SUMPRODUCT('FD inverse'!$A$47:$BH$47,'FD mesh'!$B$84:$BI$84,$E43:$BL43)+'FD inverse'!$A$47*$C44/Setup!$B$17+INDEX('FD inverse'!$A$47:$BH$47,1,'FD mesh'!$B$15+1)*Setup!$B$22</f>
        <v>0</v>
      </c>
      <c r="AX44" s="0" t="n">
        <f aca="false">SUMPRODUCT('FD inverse'!$A$48:$BH$48,'FD mesh'!$B$84:$BI$84,$E43:$BL43)+'FD inverse'!$A$48*$C44/Setup!$B$17+INDEX('FD inverse'!$A$48:$BH$48,1,'FD mesh'!$B$15+1)*Setup!$B$22</f>
        <v>0</v>
      </c>
      <c r="AY44" s="0" t="n">
        <f aca="false">SUMPRODUCT('FD inverse'!$A$49:$BH$49,'FD mesh'!$B$84:$BI$84,$E43:$BL43)+'FD inverse'!$A$49*$C44/Setup!$B$17+INDEX('FD inverse'!$A$49:$BH$49,1,'FD mesh'!$B$15+1)*Setup!$B$22</f>
        <v>0</v>
      </c>
      <c r="AZ44" s="0" t="n">
        <f aca="false">SUMPRODUCT('FD inverse'!$A$50:$BH$50,'FD mesh'!$B$84:$BI$84,$E43:$BL43)+'FD inverse'!$A$50*$C44/Setup!$B$17+INDEX('FD inverse'!$A$50:$BH$50,1,'FD mesh'!$B$15+1)*Setup!$B$22</f>
        <v>0</v>
      </c>
      <c r="BA44" s="0" t="n">
        <f aca="false">SUMPRODUCT('FD inverse'!$A$51:$BH$51,'FD mesh'!$B$84:$BI$84,$E43:$BL43)+'FD inverse'!$A$51*$C44/Setup!$B$17+INDEX('FD inverse'!$A$51:$BH$51,1,'FD mesh'!$B$15+1)*Setup!$B$22</f>
        <v>0</v>
      </c>
      <c r="BB44" s="0" t="n">
        <f aca="false">SUMPRODUCT('FD inverse'!$A$52:$BH$52,'FD mesh'!$B$84:$BI$84,$E43:$BL43)+'FD inverse'!$A$52*$C44/Setup!$B$17+INDEX('FD inverse'!$A$52:$BH$52,1,'FD mesh'!$B$15+1)*Setup!$B$22</f>
        <v>0</v>
      </c>
      <c r="BC44" s="0" t="n">
        <f aca="false">SUMPRODUCT('FD inverse'!$A$53:$BH$53,'FD mesh'!$B$84:$BI$84,$E43:$BL43)+'FD inverse'!$A$53*$C44/Setup!$B$17+INDEX('FD inverse'!$A$53:$BH$53,1,'FD mesh'!$B$15+1)*Setup!$B$22</f>
        <v>0</v>
      </c>
      <c r="BD44" s="0" t="n">
        <f aca="false">SUMPRODUCT('FD inverse'!$A$54:$BH$54,'FD mesh'!$B$84:$BI$84,$E43:$BL43)+'FD inverse'!$A$54*$C44/Setup!$B$17+INDEX('FD inverse'!$A$54:$BH$54,1,'FD mesh'!$B$15+1)*Setup!$B$22</f>
        <v>0</v>
      </c>
      <c r="BE44" s="0" t="n">
        <f aca="false">SUMPRODUCT('FD inverse'!$A$55:$BH$55,'FD mesh'!$B$84:$BI$84,$E43:$BL43)+'FD inverse'!$A$55*$C44/Setup!$B$17+INDEX('FD inverse'!$A$55:$BH$55,1,'FD mesh'!$B$15+1)*Setup!$B$22</f>
        <v>0</v>
      </c>
      <c r="BF44" s="0" t="n">
        <f aca="false">SUMPRODUCT('FD inverse'!$A$56:$BH$56,'FD mesh'!$B$84:$BI$84,$E43:$BL43)+'FD inverse'!$A$56*$C44/Setup!$B$17+INDEX('FD inverse'!$A$56:$BH$56,1,'FD mesh'!$B$15+1)*Setup!$B$22</f>
        <v>0</v>
      </c>
      <c r="BG44" s="0" t="n">
        <f aca="false">SUMPRODUCT('FD inverse'!$A$57:$BH$57,'FD mesh'!$B$84:$BI$84,$E43:$BL43)+'FD inverse'!$A$57*$C44/Setup!$B$17+INDEX('FD inverse'!$A$57:$BH$57,1,'FD mesh'!$B$15+1)*Setup!$B$22</f>
        <v>0</v>
      </c>
      <c r="BH44" s="0" t="n">
        <f aca="false">SUMPRODUCT('FD inverse'!$A$58:$BH$58,'FD mesh'!$B$84:$BI$84,$E43:$BL43)+'FD inverse'!$A$58*$C44/Setup!$B$17+INDEX('FD inverse'!$A$58:$BH$58,1,'FD mesh'!$B$15+1)*Setup!$B$22</f>
        <v>0</v>
      </c>
      <c r="BI44" s="0" t="n">
        <f aca="false">SUMPRODUCT('FD inverse'!$A$59:$BH$59,'FD mesh'!$B$84:$BI$84,$E43:$BL43)+'FD inverse'!$A$59*$C44/Setup!$B$17+INDEX('FD inverse'!$A$59:$BH$59,1,'FD mesh'!$B$15+1)*Setup!$B$22</f>
        <v>0</v>
      </c>
      <c r="BJ44" s="0" t="n">
        <f aca="false">SUMPRODUCT('FD inverse'!$A$60:$BH$60,'FD mesh'!$B$84:$BI$84,$E43:$BL43)+'FD inverse'!$A$60*$C44/Setup!$B$17+INDEX('FD inverse'!$A$60:$BH$60,1,'FD mesh'!$B$15+1)*Setup!$B$22</f>
        <v>0</v>
      </c>
      <c r="BK44" s="0" t="n">
        <f aca="false">SUMPRODUCT('FD inverse'!$A$61:$BH$61,'FD mesh'!$B$84:$BI$84,$E43:$BL43)+'FD inverse'!$A$61*$C44/Setup!$B$17+INDEX('FD inverse'!$A$61:$BH$61,1,'FD mesh'!$B$15+1)*Setup!$B$22</f>
        <v>0</v>
      </c>
      <c r="BL44" s="0" t="n">
        <f aca="false">SUMPRODUCT('FD inverse'!$A$62:$BH$62,'FD mesh'!$B$84:$BI$84,$E43:$BL43)+'FD inverse'!$A$62*$C44/Setup!$B$17+INDEX('FD inverse'!$A$62:$BH$62,1,'FD mesh'!$B$15+1)*Setup!$B$22</f>
        <v>0</v>
      </c>
    </row>
    <row r="45" customFormat="false" ht="15" hidden="false" customHeight="false" outlineLevel="0" collapsed="false">
      <c r="A45" s="0" t="n">
        <v>40</v>
      </c>
      <c r="B45" s="0" t="n">
        <f aca="false">A45*Setup!$B$11/3600</f>
        <v>3.33333333333333</v>
      </c>
      <c r="C45" s="0" t="n">
        <f aca="false">Setup!$B$7+Setup!$B$8*COS(2*PI()*(B45-Setup!$B$9)/24)</f>
        <v>20.0607689879512</v>
      </c>
      <c r="D45" s="0" t="n">
        <f aca="false">(C45-E45)/Setup!$B$17</f>
        <v>12.7869057058791</v>
      </c>
      <c r="E45" s="0" t="n">
        <f aca="false">SUMPRODUCT('FD inverse'!$A$3:$BH$3,'FD mesh'!$B$84:$BI$84,$E44:$BL44)+'FD inverse'!$A$3*$C45/Setup!$B$17+INDEX('FD inverse'!$A$3:$BH$3,1,'FD mesh'!$B$15+1)*Setup!$B$22</f>
        <v>18.3984712461869</v>
      </c>
      <c r="F45" s="0" t="n">
        <f aca="false">SUMPRODUCT('FD inverse'!$A$4:$BH$4,'FD mesh'!$B$84:$BI$84,$E44:$BL44)+'FD inverse'!$A$4*$C45/Setup!$B$17+INDEX('FD inverse'!$A$4:$BH$4,1,'FD mesh'!$B$15+1)*Setup!$B$22</f>
        <v>18.0171248009354</v>
      </c>
      <c r="G45" s="0" t="n">
        <f aca="false">SUMPRODUCT('FD inverse'!$A$5:$BH$5,'FD mesh'!$B$84:$BI$84,$E44:$BL44)+'FD inverse'!$A$5*$C45/Setup!$B$17+INDEX('FD inverse'!$A$5:$BH$5,1,'FD mesh'!$B$15+1)*Setup!$B$22</f>
        <v>17.63554393096</v>
      </c>
      <c r="H45" s="0" t="n">
        <f aca="false">SUMPRODUCT('FD inverse'!$A$6:$BH$6,'FD mesh'!$B$84:$BI$84,$E44:$BL44)+'FD inverse'!$A$6*$C45/Setup!$B$17+INDEX('FD inverse'!$A$6:$BH$6,1,'FD mesh'!$B$15+1)*Setup!$B$22</f>
        <v>16.3555285932535</v>
      </c>
      <c r="I45" s="0" t="n">
        <f aca="false">SUMPRODUCT('FD inverse'!$A$7:$BH$7,'FD mesh'!$B$84:$BI$84,$E44:$BL44)+'FD inverse'!$A$7*$C45/Setup!$B$17+INDEX('FD inverse'!$A$7:$BH$7,1,'FD mesh'!$B$15+1)*Setup!$B$22</f>
        <v>16.2466149841851</v>
      </c>
      <c r="J45" s="0" t="n">
        <f aca="false">SUMPRODUCT('FD inverse'!$A$8:$BH$8,'FD mesh'!$B$84:$BI$84,$E44:$BL44)+'FD inverse'!$A$8*$C45/Setup!$B$17+INDEX('FD inverse'!$A$8:$BH$8,1,'FD mesh'!$B$15+1)*Setup!$B$22</f>
        <v>16.1470416573019</v>
      </c>
      <c r="K45" s="0" t="n">
        <f aca="false">SUMPRODUCT('FD inverse'!$A$9:$BH$9,'FD mesh'!$B$84:$BI$84,$E44:$BL44)+'FD inverse'!$A$9*$C45/Setup!$B$17+INDEX('FD inverse'!$A$9:$BH$9,1,'FD mesh'!$B$15+1)*Setup!$B$22</f>
        <v>16.0573951129882</v>
      </c>
      <c r="L45" s="0" t="n">
        <f aca="false">SUMPRODUCT('FD inverse'!$A$10:$BH$10,'FD mesh'!$B$84:$BI$84,$E44:$BL44)+'FD inverse'!$A$10*$C45/Setup!$B$17+INDEX('FD inverse'!$A$10:$BH$10,1,'FD mesh'!$B$15+1)*Setup!$B$22</f>
        <v>15.9782173694489</v>
      </c>
      <c r="M45" s="0" t="n">
        <f aca="false">SUMPRODUCT('FD inverse'!$A$11:$BH$11,'FD mesh'!$B$84:$BI$84,$E44:$BL44)+'FD inverse'!$A$11*$C45/Setup!$B$17+INDEX('FD inverse'!$A$11:$BH$11,1,'FD mesh'!$B$15+1)*Setup!$B$22</f>
        <v>15.9099940139273</v>
      </c>
      <c r="N45" s="0" t="n">
        <f aca="false">SUMPRODUCT('FD inverse'!$A$12:$BH$12,'FD mesh'!$B$84:$BI$84,$E44:$BL44)+'FD inverse'!$A$12*$C45/Setup!$B$17+INDEX('FD inverse'!$A$12:$BH$12,1,'FD mesh'!$B$15+1)*Setup!$B$22</f>
        <v>15.8531449227314</v>
      </c>
      <c r="O45" s="0" t="n">
        <f aca="false">SUMPRODUCT('FD inverse'!$A$13:$BH$13,'FD mesh'!$B$84:$BI$84,$E44:$BL44)+'FD inverse'!$A$13*$C45/Setup!$B$17+INDEX('FD inverse'!$A$13:$BH$13,1,'FD mesh'!$B$15+1)*Setup!$B$22</f>
        <v>15.8080173301745</v>
      </c>
      <c r="P45" s="0" t="n">
        <f aca="false">SUMPRODUCT('FD inverse'!$A$14:$BH$14,'FD mesh'!$B$84:$BI$84,$E44:$BL44)+'FD inverse'!$A$14*$C45/Setup!$B$17+INDEX('FD inverse'!$A$14:$BH$14,1,'FD mesh'!$B$15+1)*Setup!$B$22</f>
        <v>15.7748808895623</v>
      </c>
      <c r="Q45" s="0" t="n">
        <f aca="false">SUMPRODUCT('FD inverse'!$A$15:$BH$15,'FD mesh'!$B$84:$BI$84,$E44:$BL44)+'FD inverse'!$A$15*$C45/Setup!$B$17+INDEX('FD inverse'!$A$15:$BH$15,1,'FD mesh'!$B$15+1)*Setup!$B$22</f>
        <v>15.7539243666628</v>
      </c>
      <c r="R45" s="0" t="n">
        <f aca="false">SUMPRODUCT('FD inverse'!$A$16:$BH$16,'FD mesh'!$B$84:$BI$84,$E44:$BL44)+'FD inverse'!$A$16*$C45/Setup!$B$17+INDEX('FD inverse'!$A$16:$BH$16,1,'FD mesh'!$B$15+1)*Setup!$B$22</f>
        <v>15.745253637623</v>
      </c>
      <c r="S45" s="0" t="n">
        <f aca="false">SUMPRODUCT('FD inverse'!$A$17:$BH$17,'FD mesh'!$B$84:$BI$84,$E44:$BL44)+'FD inverse'!$A$17*$C45/Setup!$B$17+INDEX('FD inverse'!$A$17:$BH$17,1,'FD mesh'!$B$15+1)*Setup!$B$22</f>
        <v>15.6670659498658</v>
      </c>
      <c r="T45" s="0" t="n">
        <f aca="false">SUMPRODUCT('FD inverse'!$A$18:$BH$18,'FD mesh'!$B$84:$BI$84,$E44:$BL44)+'FD inverse'!$A$18*$C45/Setup!$B$17+INDEX('FD inverse'!$A$18:$BH$18,1,'FD mesh'!$B$15+1)*Setup!$B$22</f>
        <v>15.5946857772522</v>
      </c>
      <c r="U45" s="0" t="n">
        <f aca="false">SUMPRODUCT('FD inverse'!$A$19:$BH$19,'FD mesh'!$B$84:$BI$84,$E44:$BL44)+'FD inverse'!$A$19*$C45/Setup!$B$17+INDEX('FD inverse'!$A$19:$BH$19,1,'FD mesh'!$B$15+1)*Setup!$B$22</f>
        <v>15.5277628126923</v>
      </c>
      <c r="V45" s="0" t="n">
        <f aca="false">SUMPRODUCT('FD inverse'!$A$20:$BH$20,'FD mesh'!$B$84:$BI$84,$E44:$BL44)+'FD inverse'!$A$20*$C45/Setup!$B$17+INDEX('FD inverse'!$A$20:$BH$20,1,'FD mesh'!$B$15+1)*Setup!$B$22</f>
        <v>15.4659306455676</v>
      </c>
      <c r="W45" s="0" t="n">
        <f aca="false">SUMPRODUCT('FD inverse'!$A$21:$BH$21,'FD mesh'!$B$84:$BI$84,$E44:$BL44)+'FD inverse'!$A$21*$C45/Setup!$B$17+INDEX('FD inverse'!$A$21:$BH$21,1,'FD mesh'!$B$15+1)*Setup!$B$22</f>
        <v>15.4088091192004</v>
      </c>
      <c r="X45" s="0" t="n">
        <f aca="false">SUMPRODUCT('FD inverse'!$A$22:$BH$22,'FD mesh'!$B$84:$BI$84,$E44:$BL44)+'FD inverse'!$A$22*$C45/Setup!$B$17+INDEX('FD inverse'!$A$22:$BH$22,1,'FD mesh'!$B$15+1)*Setup!$B$22</f>
        <v>15.3560065843783</v>
      </c>
      <c r="Y45" s="0" t="n">
        <f aca="false">SUMPRODUCT('FD inverse'!$A$23:$BH$23,'FD mesh'!$B$84:$BI$84,$E44:$BL44)+'FD inverse'!$A$23*$C45/Setup!$B$17+INDEX('FD inverse'!$A$23:$BH$23,1,'FD mesh'!$B$15+1)*Setup!$B$22</f>
        <v>15.3071220019776</v>
      </c>
      <c r="Z45" s="0" t="n">
        <f aca="false">SUMPRODUCT('FD inverse'!$A$24:$BH$24,'FD mesh'!$B$84:$BI$84,$E44:$BL44)+'FD inverse'!$A$24*$C45/Setup!$B$17+INDEX('FD inverse'!$A$24:$BH$24,1,'FD mesh'!$B$15+1)*Setup!$B$22</f>
        <v>15.261746859145</v>
      </c>
      <c r="AA45" s="0" t="n">
        <f aca="false">SUMPRODUCT('FD inverse'!$A$25:$BH$25,'FD mesh'!$B$84:$BI$84,$E44:$BL44)+'FD inverse'!$A$25*$C45/Setup!$B$17+INDEX('FD inverse'!$A$25:$BH$25,1,'FD mesh'!$B$15+1)*Setup!$B$22</f>
        <v>15.21946687512</v>
      </c>
      <c r="AB45" s="0" t="n">
        <f aca="false">SUMPRODUCT('FD inverse'!$A$26:$BH$26,'FD mesh'!$B$84:$BI$84,$E44:$BL44)+'FD inverse'!$A$26*$C45/Setup!$B$17+INDEX('FD inverse'!$A$26:$BH$26,1,'FD mesh'!$B$15+1)*Setup!$B$22</f>
        <v>15.179863484291</v>
      </c>
      <c r="AC45" s="0" t="n">
        <f aca="false">SUMPRODUCT('FD inverse'!$A$27:$BH$27,'FD mesh'!$B$84:$BI$84,$E44:$BL44)+'FD inverse'!$A$27*$C45/Setup!$B$17+INDEX('FD inverse'!$A$27:$BH$27,1,'FD mesh'!$B$15+1)*Setup!$B$22</f>
        <v>15.1425150951243</v>
      </c>
      <c r="AD45" s="0" t="n">
        <f aca="false">SUMPRODUCT('FD inverse'!$A$28:$BH$28,'FD mesh'!$B$84:$BI$84,$E44:$BL44)+'FD inverse'!$A$28*$C45/Setup!$B$17+INDEX('FD inverse'!$A$28:$BH$28,1,'FD mesh'!$B$15+1)*Setup!$B$22</f>
        <v>15.1069981339183</v>
      </c>
      <c r="AE45" s="0" t="n">
        <f aca="false">SUMPRODUCT('FD inverse'!$A$29:$BH$29,'FD mesh'!$B$84:$BI$84,$E44:$BL44)+'FD inverse'!$A$29*$C45/Setup!$B$17+INDEX('FD inverse'!$A$29:$BH$29,1,'FD mesh'!$B$15+1)*Setup!$B$22</f>
        <v>15.0728878916412</v>
      </c>
      <c r="AF45" s="0" t="n">
        <f aca="false">SUMPRODUCT('FD inverse'!$A$30:$BH$30,'FD mesh'!$B$84:$BI$84,$E44:$BL44)+'FD inverse'!$A$30*$C45/Setup!$B$17+INDEX('FD inverse'!$A$30:$BH$30,1,'FD mesh'!$B$15+1)*Setup!$B$22</f>
        <v>15.0397592002076</v>
      </c>
      <c r="AG45" s="0" t="n">
        <f aca="false">SUMPRODUCT('FD inverse'!$A$31:$BH$31,'FD mesh'!$B$84:$BI$84,$E44:$BL44)+'FD inverse'!$A$31*$C45/Setup!$B$17+INDEX('FD inverse'!$A$31:$BH$31,1,'FD mesh'!$B$15+1)*Setup!$B$22</f>
        <v>15.0071869712471</v>
      </c>
      <c r="AH45" s="0" t="n">
        <f aca="false">SUMPRODUCT('FD inverse'!$A$32:$BH$32,'FD mesh'!$B$84:$BI$84,$E44:$BL44)+'FD inverse'!$A$32*$C45/Setup!$B$17+INDEX('FD inverse'!$A$32:$BH$32,1,'FD mesh'!$B$15+1)*Setup!$B$22</f>
        <v>15.0059303115416</v>
      </c>
      <c r="AI45" s="0" t="n">
        <f aca="false">SUMPRODUCT('FD inverse'!$A$33:$BH$33,'FD mesh'!$B$84:$BI$84,$E44:$BL44)+'FD inverse'!$A$33*$C45/Setup!$B$17+INDEX('FD inverse'!$A$33:$BH$33,1,'FD mesh'!$B$15+1)*Setup!$B$22</f>
        <v>15.0048711146589</v>
      </c>
      <c r="AJ45" s="0" t="n">
        <f aca="false">SUMPRODUCT('FD inverse'!$A$34:$BH$34,'FD mesh'!$B$84:$BI$84,$E44:$BL44)+'FD inverse'!$A$34*$C45/Setup!$B$17+INDEX('FD inverse'!$A$34:$BH$34,1,'FD mesh'!$B$15+1)*Setup!$B$22</f>
        <v>15.003982641438</v>
      </c>
      <c r="AK45" s="0" t="n">
        <f aca="false">SUMPRODUCT('FD inverse'!$A$35:$BH$35,'FD mesh'!$B$84:$BI$84,$E44:$BL44)+'FD inverse'!$A$35*$C45/Setup!$B$17+INDEX('FD inverse'!$A$35:$BH$35,1,'FD mesh'!$B$15+1)*Setup!$B$22</f>
        <v>15.0032407801322</v>
      </c>
      <c r="AL45" s="0" t="n">
        <f aca="false">SUMPRODUCT('FD inverse'!$A$36:$BH$36,'FD mesh'!$B$84:$BI$84,$E44:$BL44)+'FD inverse'!$A$36*$C45/Setup!$B$17+INDEX('FD inverse'!$A$36:$BH$36,1,'FD mesh'!$B$15+1)*Setup!$B$22</f>
        <v>15.0026239448019</v>
      </c>
      <c r="AM45" s="0" t="n">
        <f aca="false">SUMPRODUCT('FD inverse'!$A$37:$BH$37,'FD mesh'!$B$84:$BI$84,$E44:$BL44)+'FD inverse'!$A$37*$C45/Setup!$B$17+INDEX('FD inverse'!$A$37:$BH$37,1,'FD mesh'!$B$15+1)*Setup!$B$22</f>
        <v>15.0021129319755</v>
      </c>
      <c r="AN45" s="0" t="n">
        <f aca="false">SUMPRODUCT('FD inverse'!$A$38:$BH$38,'FD mesh'!$B$84:$BI$84,$E44:$BL44)+'FD inverse'!$A$38*$C45/Setup!$B$17+INDEX('FD inverse'!$A$38:$BH$38,1,'FD mesh'!$B$15+1)*Setup!$B$22</f>
        <v>15.0016907445678</v>
      </c>
      <c r="AO45" s="0" t="n">
        <f aca="false">SUMPRODUCT('FD inverse'!$A$39:$BH$39,'FD mesh'!$B$84:$BI$84,$E44:$BL44)+'FD inverse'!$A$39*$C45/Setup!$B$17+INDEX('FD inverse'!$A$39:$BH$39,1,'FD mesh'!$B$15+1)*Setup!$B$22</f>
        <v>15.0013423910578</v>
      </c>
      <c r="AP45" s="0" t="n">
        <f aca="false">SUMPRODUCT('FD inverse'!$A$40:$BH$40,'FD mesh'!$B$84:$BI$84,$E44:$BL44)+'FD inverse'!$A$40*$C45/Setup!$B$17+INDEX('FD inverse'!$A$40:$BH$40,1,'FD mesh'!$B$15+1)*Setup!$B$22</f>
        <v>15.0010546667537</v>
      </c>
      <c r="AQ45" s="0" t="n">
        <f aca="false">SUMPRODUCT('FD inverse'!$A$41:$BH$41,'FD mesh'!$B$84:$BI$84,$E44:$BL44)+'FD inverse'!$A$41*$C45/Setup!$B$17+INDEX('FD inverse'!$A$41:$BH$41,1,'FD mesh'!$B$15+1)*Setup!$B$22</f>
        <v>15.0008159226999</v>
      </c>
      <c r="AR45" s="0" t="n">
        <f aca="false">SUMPRODUCT('FD inverse'!$A$42:$BH$42,'FD mesh'!$B$84:$BI$84,$E44:$BL44)+'FD inverse'!$A$42*$C45/Setup!$B$17+INDEX('FD inverse'!$A$42:$BH$42,1,'FD mesh'!$B$15+1)*Setup!$B$22</f>
        <v>15.0006158264971</v>
      </c>
      <c r="AS45" s="0" t="n">
        <f aca="false">SUMPRODUCT('FD inverse'!$A$43:$BH$43,'FD mesh'!$B$84:$BI$84,$E44:$BL44)+'FD inverse'!$A$43*$C45/Setup!$B$17+INDEX('FD inverse'!$A$43:$BH$43,1,'FD mesh'!$B$15+1)*Setup!$B$22</f>
        <v>0</v>
      </c>
      <c r="AT45" s="0" t="n">
        <f aca="false">SUMPRODUCT('FD inverse'!$A$44:$BH$44,'FD mesh'!$B$84:$BI$84,$E44:$BL44)+'FD inverse'!$A$44*$C45/Setup!$B$17+INDEX('FD inverse'!$A$44:$BH$44,1,'FD mesh'!$B$15+1)*Setup!$B$22</f>
        <v>0</v>
      </c>
      <c r="AU45" s="0" t="n">
        <f aca="false">SUMPRODUCT('FD inverse'!$A$45:$BH$45,'FD mesh'!$B$84:$BI$84,$E44:$BL44)+'FD inverse'!$A$45*$C45/Setup!$B$17+INDEX('FD inverse'!$A$45:$BH$45,1,'FD mesh'!$B$15+1)*Setup!$B$22</f>
        <v>0</v>
      </c>
      <c r="AV45" s="0" t="n">
        <f aca="false">SUMPRODUCT('FD inverse'!$A$46:$BH$46,'FD mesh'!$B$84:$BI$84,$E44:$BL44)+'FD inverse'!$A$46*$C45/Setup!$B$17+INDEX('FD inverse'!$A$46:$BH$46,1,'FD mesh'!$B$15+1)*Setup!$B$22</f>
        <v>0</v>
      </c>
      <c r="AW45" s="0" t="n">
        <f aca="false">SUMPRODUCT('FD inverse'!$A$47:$BH$47,'FD mesh'!$B$84:$BI$84,$E44:$BL44)+'FD inverse'!$A$47*$C45/Setup!$B$17+INDEX('FD inverse'!$A$47:$BH$47,1,'FD mesh'!$B$15+1)*Setup!$B$22</f>
        <v>0</v>
      </c>
      <c r="AX45" s="0" t="n">
        <f aca="false">SUMPRODUCT('FD inverse'!$A$48:$BH$48,'FD mesh'!$B$84:$BI$84,$E44:$BL44)+'FD inverse'!$A$48*$C45/Setup!$B$17+INDEX('FD inverse'!$A$48:$BH$48,1,'FD mesh'!$B$15+1)*Setup!$B$22</f>
        <v>0</v>
      </c>
      <c r="AY45" s="0" t="n">
        <f aca="false">SUMPRODUCT('FD inverse'!$A$49:$BH$49,'FD mesh'!$B$84:$BI$84,$E44:$BL44)+'FD inverse'!$A$49*$C45/Setup!$B$17+INDEX('FD inverse'!$A$49:$BH$49,1,'FD mesh'!$B$15+1)*Setup!$B$22</f>
        <v>0</v>
      </c>
      <c r="AZ45" s="0" t="n">
        <f aca="false">SUMPRODUCT('FD inverse'!$A$50:$BH$50,'FD mesh'!$B$84:$BI$84,$E44:$BL44)+'FD inverse'!$A$50*$C45/Setup!$B$17+INDEX('FD inverse'!$A$50:$BH$50,1,'FD mesh'!$B$15+1)*Setup!$B$22</f>
        <v>0</v>
      </c>
      <c r="BA45" s="0" t="n">
        <f aca="false">SUMPRODUCT('FD inverse'!$A$51:$BH$51,'FD mesh'!$B$84:$BI$84,$E44:$BL44)+'FD inverse'!$A$51*$C45/Setup!$B$17+INDEX('FD inverse'!$A$51:$BH$51,1,'FD mesh'!$B$15+1)*Setup!$B$22</f>
        <v>0</v>
      </c>
      <c r="BB45" s="0" t="n">
        <f aca="false">SUMPRODUCT('FD inverse'!$A$52:$BH$52,'FD mesh'!$B$84:$BI$84,$E44:$BL44)+'FD inverse'!$A$52*$C45/Setup!$B$17+INDEX('FD inverse'!$A$52:$BH$52,1,'FD mesh'!$B$15+1)*Setup!$B$22</f>
        <v>0</v>
      </c>
      <c r="BC45" s="0" t="n">
        <f aca="false">SUMPRODUCT('FD inverse'!$A$53:$BH$53,'FD mesh'!$B$84:$BI$84,$E44:$BL44)+'FD inverse'!$A$53*$C45/Setup!$B$17+INDEX('FD inverse'!$A$53:$BH$53,1,'FD mesh'!$B$15+1)*Setup!$B$22</f>
        <v>0</v>
      </c>
      <c r="BD45" s="0" t="n">
        <f aca="false">SUMPRODUCT('FD inverse'!$A$54:$BH$54,'FD mesh'!$B$84:$BI$84,$E44:$BL44)+'FD inverse'!$A$54*$C45/Setup!$B$17+INDEX('FD inverse'!$A$54:$BH$54,1,'FD mesh'!$B$15+1)*Setup!$B$22</f>
        <v>0</v>
      </c>
      <c r="BE45" s="0" t="n">
        <f aca="false">SUMPRODUCT('FD inverse'!$A$55:$BH$55,'FD mesh'!$B$84:$BI$84,$E44:$BL44)+'FD inverse'!$A$55*$C45/Setup!$B$17+INDEX('FD inverse'!$A$55:$BH$55,1,'FD mesh'!$B$15+1)*Setup!$B$22</f>
        <v>0</v>
      </c>
      <c r="BF45" s="0" t="n">
        <f aca="false">SUMPRODUCT('FD inverse'!$A$56:$BH$56,'FD mesh'!$B$84:$BI$84,$E44:$BL44)+'FD inverse'!$A$56*$C45/Setup!$B$17+INDEX('FD inverse'!$A$56:$BH$56,1,'FD mesh'!$B$15+1)*Setup!$B$22</f>
        <v>0</v>
      </c>
      <c r="BG45" s="0" t="n">
        <f aca="false">SUMPRODUCT('FD inverse'!$A$57:$BH$57,'FD mesh'!$B$84:$BI$84,$E44:$BL44)+'FD inverse'!$A$57*$C45/Setup!$B$17+INDEX('FD inverse'!$A$57:$BH$57,1,'FD mesh'!$B$15+1)*Setup!$B$22</f>
        <v>0</v>
      </c>
      <c r="BH45" s="0" t="n">
        <f aca="false">SUMPRODUCT('FD inverse'!$A$58:$BH$58,'FD mesh'!$B$84:$BI$84,$E44:$BL44)+'FD inverse'!$A$58*$C45/Setup!$B$17+INDEX('FD inverse'!$A$58:$BH$58,1,'FD mesh'!$B$15+1)*Setup!$B$22</f>
        <v>0</v>
      </c>
      <c r="BI45" s="0" t="n">
        <f aca="false">SUMPRODUCT('FD inverse'!$A$59:$BH$59,'FD mesh'!$B$84:$BI$84,$E44:$BL44)+'FD inverse'!$A$59*$C45/Setup!$B$17+INDEX('FD inverse'!$A$59:$BH$59,1,'FD mesh'!$B$15+1)*Setup!$B$22</f>
        <v>0</v>
      </c>
      <c r="BJ45" s="0" t="n">
        <f aca="false">SUMPRODUCT('FD inverse'!$A$60:$BH$60,'FD mesh'!$B$84:$BI$84,$E44:$BL44)+'FD inverse'!$A$60*$C45/Setup!$B$17+INDEX('FD inverse'!$A$60:$BH$60,1,'FD mesh'!$B$15+1)*Setup!$B$22</f>
        <v>0</v>
      </c>
      <c r="BK45" s="0" t="n">
        <f aca="false">SUMPRODUCT('FD inverse'!$A$61:$BH$61,'FD mesh'!$B$84:$BI$84,$E44:$BL44)+'FD inverse'!$A$61*$C45/Setup!$B$17+INDEX('FD inverse'!$A$61:$BH$61,1,'FD mesh'!$B$15+1)*Setup!$B$22</f>
        <v>0</v>
      </c>
      <c r="BL45" s="0" t="n">
        <f aca="false">SUMPRODUCT('FD inverse'!$A$62:$BH$62,'FD mesh'!$B$84:$BI$84,$E44:$BL44)+'FD inverse'!$A$62*$C45/Setup!$B$17+INDEX('FD inverse'!$A$62:$BH$62,1,'FD mesh'!$B$15+1)*Setup!$B$22</f>
        <v>0</v>
      </c>
    </row>
    <row r="46" customFormat="false" ht="15" hidden="false" customHeight="false" outlineLevel="0" collapsed="false">
      <c r="A46" s="0" t="n">
        <v>41</v>
      </c>
      <c r="B46" s="0" t="n">
        <f aca="false">A46*Setup!$B$11/3600</f>
        <v>3.41666666666667</v>
      </c>
      <c r="C46" s="0" t="n">
        <f aca="false">Setup!$B$7+Setup!$B$8*COS(2*PI()*(B46-Setup!$B$9)/24)</f>
        <v>20.046553958129</v>
      </c>
      <c r="D46" s="0" t="n">
        <f aca="false">(C46-E46)/Setup!$B$17</f>
        <v>12.6976323601341</v>
      </c>
      <c r="E46" s="0" t="n">
        <f aca="false">SUMPRODUCT('FD inverse'!$A$3:$BH$3,'FD mesh'!$B$84:$BI$84,$E45:$BL45)+'FD inverse'!$A$3*$C46/Setup!$B$17+INDEX('FD inverse'!$A$3:$BH$3,1,'FD mesh'!$B$15+1)*Setup!$B$22</f>
        <v>18.3958617513115</v>
      </c>
      <c r="F46" s="0" t="n">
        <f aca="false">SUMPRODUCT('FD inverse'!$A$4:$BH$4,'FD mesh'!$B$84:$BI$84,$E45:$BL45)+'FD inverse'!$A$4*$C46/Setup!$B$17+INDEX('FD inverse'!$A$4:$BH$4,1,'FD mesh'!$B$15+1)*Setup!$B$22</f>
        <v>18.0173897296766</v>
      </c>
      <c r="G46" s="0" t="n">
        <f aca="false">SUMPRODUCT('FD inverse'!$A$5:$BH$5,'FD mesh'!$B$84:$BI$84,$E45:$BL45)+'FD inverse'!$A$5*$C46/Setup!$B$17+INDEX('FD inverse'!$A$5:$BH$5,1,'FD mesh'!$B$15+1)*Setup!$B$22</f>
        <v>17.6390326944745</v>
      </c>
      <c r="H46" s="0" t="n">
        <f aca="false">SUMPRODUCT('FD inverse'!$A$6:$BH$6,'FD mesh'!$B$84:$BI$84,$E45:$BL45)+'FD inverse'!$A$6*$C46/Setup!$B$17+INDEX('FD inverse'!$A$6:$BH$6,1,'FD mesh'!$B$15+1)*Setup!$B$22</f>
        <v>16.3702969462579</v>
      </c>
      <c r="I46" s="0" t="n">
        <f aca="false">SUMPRODUCT('FD inverse'!$A$7:$BH$7,'FD mesh'!$B$84:$BI$84,$E45:$BL45)+'FD inverse'!$A$7*$C46/Setup!$B$17+INDEX('FD inverse'!$A$7:$BH$7,1,'FD mesh'!$B$15+1)*Setup!$B$22</f>
        <v>16.2623758927298</v>
      </c>
      <c r="J46" s="0" t="n">
        <f aca="false">SUMPRODUCT('FD inverse'!$A$8:$BH$8,'FD mesh'!$B$84:$BI$84,$E45:$BL45)+'FD inverse'!$A$8*$C46/Setup!$B$17+INDEX('FD inverse'!$A$8:$BH$8,1,'FD mesh'!$B$15+1)*Setup!$B$22</f>
        <v>16.1637533103194</v>
      </c>
      <c r="K46" s="0" t="n">
        <f aca="false">SUMPRODUCT('FD inverse'!$A$9:$BH$9,'FD mesh'!$B$84:$BI$84,$E45:$BL45)+'FD inverse'!$A$9*$C46/Setup!$B$17+INDEX('FD inverse'!$A$9:$BH$9,1,'FD mesh'!$B$15+1)*Setup!$B$22</f>
        <v>16.0749901102203</v>
      </c>
      <c r="L46" s="0" t="n">
        <f aca="false">SUMPRODUCT('FD inverse'!$A$10:$BH$10,'FD mesh'!$B$84:$BI$84,$E45:$BL45)+'FD inverse'!$A$10*$C46/Setup!$B$17+INDEX('FD inverse'!$A$10:$BH$10,1,'FD mesh'!$B$15+1)*Setup!$B$22</f>
        <v>15.9966074394617</v>
      </c>
      <c r="M46" s="0" t="n">
        <f aca="false">SUMPRODUCT('FD inverse'!$A$11:$BH$11,'FD mesh'!$B$84:$BI$84,$E45:$BL45)+'FD inverse'!$A$11*$C46/Setup!$B$17+INDEX('FD inverse'!$A$11:$BH$11,1,'FD mesh'!$B$15+1)*Setup!$B$22</f>
        <v>15.9290743675307</v>
      </c>
      <c r="N46" s="0" t="n">
        <f aca="false">SUMPRODUCT('FD inverse'!$A$12:$BH$12,'FD mesh'!$B$84:$BI$84,$E45:$BL45)+'FD inverse'!$A$12*$C46/Setup!$B$17+INDEX('FD inverse'!$A$12:$BH$12,1,'FD mesh'!$B$15+1)*Setup!$B$22</f>
        <v>15.8727981413834</v>
      </c>
      <c r="O46" s="0" t="n">
        <f aca="false">SUMPRODUCT('FD inverse'!$A$13:$BH$13,'FD mesh'!$B$84:$BI$84,$E45:$BL45)+'FD inverse'!$A$13*$C46/Setup!$B$17+INDEX('FD inverse'!$A$13:$BH$13,1,'FD mesh'!$B$15+1)*Setup!$B$22</f>
        <v>15.8281167344998</v>
      </c>
      <c r="P46" s="0" t="n">
        <f aca="false">SUMPRODUCT('FD inverse'!$A$14:$BH$14,'FD mesh'!$B$84:$BI$84,$E45:$BL45)+'FD inverse'!$A$14*$C46/Setup!$B$17+INDEX('FD inverse'!$A$14:$BH$14,1,'FD mesh'!$B$15+1)*Setup!$B$22</f>
        <v>15.7952933832654</v>
      </c>
      <c r="Q46" s="0" t="n">
        <f aca="false">SUMPRODUCT('FD inverse'!$A$15:$BH$15,'FD mesh'!$B$84:$BI$84,$E45:$BL45)+'FD inverse'!$A$15*$C46/Setup!$B$17+INDEX('FD inverse'!$A$15:$BH$15,1,'FD mesh'!$B$15+1)*Setup!$B$22</f>
        <v>15.7745128011773</v>
      </c>
      <c r="R46" s="0" t="n">
        <f aca="false">SUMPRODUCT('FD inverse'!$A$16:$BH$16,'FD mesh'!$B$84:$BI$84,$E45:$BL45)+'FD inverse'!$A$16*$C46/Setup!$B$17+INDEX('FD inverse'!$A$16:$BH$16,1,'FD mesh'!$B$15+1)*Setup!$B$22</f>
        <v>15.7658787881243</v>
      </c>
      <c r="S46" s="0" t="n">
        <f aca="false">SUMPRODUCT('FD inverse'!$A$17:$BH$17,'FD mesh'!$B$84:$BI$84,$E45:$BL45)+'FD inverse'!$A$17*$C46/Setup!$B$17+INDEX('FD inverse'!$A$17:$BH$17,1,'FD mesh'!$B$15+1)*Setup!$B$22</f>
        <v>15.6865883579038</v>
      </c>
      <c r="T46" s="0" t="n">
        <f aca="false">SUMPRODUCT('FD inverse'!$A$18:$BH$18,'FD mesh'!$B$84:$BI$84,$E45:$BL45)+'FD inverse'!$A$18*$C46/Setup!$B$17+INDEX('FD inverse'!$A$18:$BH$18,1,'FD mesh'!$B$15+1)*Setup!$B$22</f>
        <v>15.6130430934773</v>
      </c>
      <c r="U46" s="0" t="n">
        <f aca="false">SUMPRODUCT('FD inverse'!$A$19:$BH$19,'FD mesh'!$B$84:$BI$84,$E45:$BL45)+'FD inverse'!$A$19*$C46/Setup!$B$17+INDEX('FD inverse'!$A$19:$BH$19,1,'FD mesh'!$B$15+1)*Setup!$B$22</f>
        <v>15.5449001249685</v>
      </c>
      <c r="V46" s="0" t="n">
        <f aca="false">SUMPRODUCT('FD inverse'!$A$20:$BH$20,'FD mesh'!$B$84:$BI$84,$E45:$BL45)+'FD inverse'!$A$20*$C46/Setup!$B$17+INDEX('FD inverse'!$A$20:$BH$20,1,'FD mesh'!$B$15+1)*Setup!$B$22</f>
        <v>15.4818004226438</v>
      </c>
      <c r="W46" s="0" t="n">
        <f aca="false">SUMPRODUCT('FD inverse'!$A$21:$BH$21,'FD mesh'!$B$84:$BI$84,$E45:$BL45)+'FD inverse'!$A$21*$C46/Setup!$B$17+INDEX('FD inverse'!$A$21:$BH$21,1,'FD mesh'!$B$15+1)*Setup!$B$22</f>
        <v>15.4233709690016</v>
      </c>
      <c r="X46" s="0" t="n">
        <f aca="false">SUMPRODUCT('FD inverse'!$A$22:$BH$22,'FD mesh'!$B$84:$BI$84,$E45:$BL45)+'FD inverse'!$A$22*$C46/Setup!$B$17+INDEX('FD inverse'!$A$22:$BH$22,1,'FD mesh'!$B$15+1)*Setup!$B$22</f>
        <v>15.3692268597295</v>
      </c>
      <c r="Y46" s="0" t="n">
        <f aca="false">SUMPRODUCT('FD inverse'!$A$23:$BH$23,'FD mesh'!$B$84:$BI$84,$E45:$BL45)+'FD inverse'!$A$23*$C46/Setup!$B$17+INDEX('FD inverse'!$A$23:$BH$23,1,'FD mesh'!$B$15+1)*Setup!$B$22</f>
        <v>15.3189732886321</v>
      </c>
      <c r="Z46" s="0" t="n">
        <f aca="false">SUMPRODUCT('FD inverse'!$A$24:$BH$24,'FD mesh'!$B$84:$BI$84,$E45:$BL45)+'FD inverse'!$A$24*$C46/Setup!$B$17+INDEX('FD inverse'!$A$24:$BH$24,1,'FD mesh'!$B$15+1)*Setup!$B$22</f>
        <v>15.2722073818931</v>
      </c>
      <c r="AA46" s="0" t="n">
        <f aca="false">SUMPRODUCT('FD inverse'!$A$25:$BH$25,'FD mesh'!$B$84:$BI$84,$E45:$BL45)+'FD inverse'!$A$25*$C46/Setup!$B$17+INDEX('FD inverse'!$A$25:$BH$25,1,'FD mesh'!$B$15+1)*Setup!$B$22</f>
        <v>15.2285198575628</v>
      </c>
      <c r="AB46" s="0" t="n">
        <f aca="false">SUMPRODUCT('FD inverse'!$A$26:$BH$26,'FD mesh'!$B$84:$BI$84,$E45:$BL45)+'FD inverse'!$A$26*$C46/Setup!$B$17+INDEX('FD inverse'!$A$26:$BH$26,1,'FD mesh'!$B$15+1)*Setup!$B$22</f>
        <v>15.1874964966371</v>
      </c>
      <c r="AC46" s="0" t="n">
        <f aca="false">SUMPRODUCT('FD inverse'!$A$27:$BH$27,'FD mesh'!$B$84:$BI$84,$E45:$BL45)+'FD inverse'!$A$27*$C46/Setup!$B$17+INDEX('FD inverse'!$A$27:$BH$27,1,'FD mesh'!$B$15+1)*Setup!$B$22</f>
        <v>15.1487194222018</v>
      </c>
      <c r="AD46" s="0" t="n">
        <f aca="false">SUMPRODUCT('FD inverse'!$A$28:$BH$28,'FD mesh'!$B$84:$BI$84,$E45:$BL45)+'FD inverse'!$A$28*$C46/Setup!$B$17+INDEX('FD inverse'!$A$28:$BH$28,1,'FD mesh'!$B$15+1)*Setup!$B$22</f>
        <v>15.1117681925922</v>
      </c>
      <c r="AE46" s="0" t="n">
        <f aca="false">SUMPRODUCT('FD inverse'!$A$29:$BH$29,'FD mesh'!$B$84:$BI$84,$E45:$BL45)+'FD inverse'!$A$29*$C46/Setup!$B$17+INDEX('FD inverse'!$A$29:$BH$29,1,'FD mesh'!$B$15+1)*Setup!$B$22</f>
        <v>15.0762207231066</v>
      </c>
      <c r="AF46" s="0" t="n">
        <f aca="false">SUMPRODUCT('FD inverse'!$A$30:$BH$30,'FD mesh'!$B$84:$BI$84,$E45:$BL45)+'FD inverse'!$A$30*$C46/Setup!$B$17+INDEX('FD inverse'!$A$30:$BH$30,1,'FD mesh'!$B$15+1)*Setup!$B$22</f>
        <v>15.0416540583095</v>
      </c>
      <c r="AG46" s="0" t="n">
        <f aca="false">SUMPRODUCT('FD inverse'!$A$31:$BH$31,'FD mesh'!$B$84:$BI$84,$E45:$BL45)+'FD inverse'!$A$31*$C46/Setup!$B$17+INDEX('FD inverse'!$A$31:$BH$31,1,'FD mesh'!$B$15+1)*Setup!$B$22</f>
        <v>15.0076450231823</v>
      </c>
      <c r="AH46" s="0" t="n">
        <f aca="false">SUMPRODUCT('FD inverse'!$A$32:$BH$32,'FD mesh'!$B$84:$BI$84,$E45:$BL45)+'FD inverse'!$A$32*$C46/Setup!$B$17+INDEX('FD inverse'!$A$32:$BH$32,1,'FD mesh'!$B$15+1)*Setup!$B$22</f>
        <v>15.0063303635189</v>
      </c>
      <c r="AI46" s="0" t="n">
        <f aca="false">SUMPRODUCT('FD inverse'!$A$33:$BH$33,'FD mesh'!$B$84:$BI$84,$E45:$BL45)+'FD inverse'!$A$33*$C46/Setup!$B$17+INDEX('FD inverse'!$A$33:$BH$33,1,'FD mesh'!$B$15+1)*Setup!$B$22</f>
        <v>15.0052182193809</v>
      </c>
      <c r="AJ46" s="0" t="n">
        <f aca="false">SUMPRODUCT('FD inverse'!$A$34:$BH$34,'FD mesh'!$B$84:$BI$84,$E45:$BL45)+'FD inverse'!$A$34*$C46/Setup!$B$17+INDEX('FD inverse'!$A$34:$BH$34,1,'FD mesh'!$B$15+1)*Setup!$B$22</f>
        <v>15.004281787648</v>
      </c>
      <c r="AK46" s="0" t="n">
        <f aca="false">SUMPRODUCT('FD inverse'!$A$35:$BH$35,'FD mesh'!$B$84:$BI$84,$E45:$BL45)+'FD inverse'!$A$35*$C46/Setup!$B$17+INDEX('FD inverse'!$A$35:$BH$35,1,'FD mesh'!$B$15+1)*Setup!$B$22</f>
        <v>15.0034967906171</v>
      </c>
      <c r="AL46" s="0" t="n">
        <f aca="false">SUMPRODUCT('FD inverse'!$A$36:$BH$36,'FD mesh'!$B$84:$BI$84,$E45:$BL45)+'FD inverse'!$A$36*$C46/Setup!$B$17+INDEX('FD inverse'!$A$36:$BH$36,1,'FD mesh'!$B$15+1)*Setup!$B$22</f>
        <v>15.0028413919903</v>
      </c>
      <c r="AM46" s="0" t="n">
        <f aca="false">SUMPRODUCT('FD inverse'!$A$37:$BH$37,'FD mesh'!$B$84:$BI$84,$E45:$BL45)+'FD inverse'!$A$37*$C46/Setup!$B$17+INDEX('FD inverse'!$A$37:$BH$37,1,'FD mesh'!$B$15+1)*Setup!$B$22</f>
        <v>15.0022960701387</v>
      </c>
      <c r="AN46" s="0" t="n">
        <f aca="false">SUMPRODUCT('FD inverse'!$A$38:$BH$38,'FD mesh'!$B$84:$BI$84,$E45:$BL45)+'FD inverse'!$A$38*$C46/Setup!$B$17+INDEX('FD inverse'!$A$38:$BH$38,1,'FD mesh'!$B$15+1)*Setup!$B$22</f>
        <v>15.0018434570437</v>
      </c>
      <c r="AO46" s="0" t="n">
        <f aca="false">SUMPRODUCT('FD inverse'!$A$39:$BH$39,'FD mesh'!$B$84:$BI$84,$E45:$BL45)+'FD inverse'!$A$39*$C46/Setup!$B$17+INDEX('FD inverse'!$A$39:$BH$39,1,'FD mesh'!$B$15+1)*Setup!$B$22</f>
        <v>15.0014681505214</v>
      </c>
      <c r="AP46" s="0" t="n">
        <f aca="false">SUMPRODUCT('FD inverse'!$A$40:$BH$40,'FD mesh'!$B$84:$BI$84,$E45:$BL45)+'FD inverse'!$A$40*$C46/Setup!$B$17+INDEX('FD inverse'!$A$40:$BH$40,1,'FD mesh'!$B$15+1)*Setup!$B$22</f>
        <v>15.0011565063363</v>
      </c>
      <c r="AQ46" s="0" t="n">
        <f aca="false">SUMPRODUCT('FD inverse'!$A$41:$BH$41,'FD mesh'!$B$84:$BI$84,$E45:$BL45)+'FD inverse'!$A$41*$C46/Setup!$B$17+INDEX('FD inverse'!$A$41:$BH$41,1,'FD mesh'!$B$15+1)*Setup!$B$22</f>
        <v>15.0008964156937</v>
      </c>
      <c r="AR46" s="0" t="n">
        <f aca="false">SUMPRODUCT('FD inverse'!$A$42:$BH$42,'FD mesh'!$B$84:$BI$84,$E45:$BL45)+'FD inverse'!$A$42*$C46/Setup!$B$17+INDEX('FD inverse'!$A$42:$BH$42,1,'FD mesh'!$B$15+1)*Setup!$B$22</f>
        <v>15.0006770724585</v>
      </c>
      <c r="AS46" s="0" t="n">
        <f aca="false">SUMPRODUCT('FD inverse'!$A$43:$BH$43,'FD mesh'!$B$84:$BI$84,$E45:$BL45)+'FD inverse'!$A$43*$C46/Setup!$B$17+INDEX('FD inverse'!$A$43:$BH$43,1,'FD mesh'!$B$15+1)*Setup!$B$22</f>
        <v>0</v>
      </c>
      <c r="AT46" s="0" t="n">
        <f aca="false">SUMPRODUCT('FD inverse'!$A$44:$BH$44,'FD mesh'!$B$84:$BI$84,$E45:$BL45)+'FD inverse'!$A$44*$C46/Setup!$B$17+INDEX('FD inverse'!$A$44:$BH$44,1,'FD mesh'!$B$15+1)*Setup!$B$22</f>
        <v>0</v>
      </c>
      <c r="AU46" s="0" t="n">
        <f aca="false">SUMPRODUCT('FD inverse'!$A$45:$BH$45,'FD mesh'!$B$84:$BI$84,$E45:$BL45)+'FD inverse'!$A$45*$C46/Setup!$B$17+INDEX('FD inverse'!$A$45:$BH$45,1,'FD mesh'!$B$15+1)*Setup!$B$22</f>
        <v>0</v>
      </c>
      <c r="AV46" s="0" t="n">
        <f aca="false">SUMPRODUCT('FD inverse'!$A$46:$BH$46,'FD mesh'!$B$84:$BI$84,$E45:$BL45)+'FD inverse'!$A$46*$C46/Setup!$B$17+INDEX('FD inverse'!$A$46:$BH$46,1,'FD mesh'!$B$15+1)*Setup!$B$22</f>
        <v>0</v>
      </c>
      <c r="AW46" s="0" t="n">
        <f aca="false">SUMPRODUCT('FD inverse'!$A$47:$BH$47,'FD mesh'!$B$84:$BI$84,$E45:$BL45)+'FD inverse'!$A$47*$C46/Setup!$B$17+INDEX('FD inverse'!$A$47:$BH$47,1,'FD mesh'!$B$15+1)*Setup!$B$22</f>
        <v>0</v>
      </c>
      <c r="AX46" s="0" t="n">
        <f aca="false">SUMPRODUCT('FD inverse'!$A$48:$BH$48,'FD mesh'!$B$84:$BI$84,$E45:$BL45)+'FD inverse'!$A$48*$C46/Setup!$B$17+INDEX('FD inverse'!$A$48:$BH$48,1,'FD mesh'!$B$15+1)*Setup!$B$22</f>
        <v>0</v>
      </c>
      <c r="AY46" s="0" t="n">
        <f aca="false">SUMPRODUCT('FD inverse'!$A$49:$BH$49,'FD mesh'!$B$84:$BI$84,$E45:$BL45)+'FD inverse'!$A$49*$C46/Setup!$B$17+INDEX('FD inverse'!$A$49:$BH$49,1,'FD mesh'!$B$15+1)*Setup!$B$22</f>
        <v>0</v>
      </c>
      <c r="AZ46" s="0" t="n">
        <f aca="false">SUMPRODUCT('FD inverse'!$A$50:$BH$50,'FD mesh'!$B$84:$BI$84,$E45:$BL45)+'FD inverse'!$A$50*$C46/Setup!$B$17+INDEX('FD inverse'!$A$50:$BH$50,1,'FD mesh'!$B$15+1)*Setup!$B$22</f>
        <v>0</v>
      </c>
      <c r="BA46" s="0" t="n">
        <f aca="false">SUMPRODUCT('FD inverse'!$A$51:$BH$51,'FD mesh'!$B$84:$BI$84,$E45:$BL45)+'FD inverse'!$A$51*$C46/Setup!$B$17+INDEX('FD inverse'!$A$51:$BH$51,1,'FD mesh'!$B$15+1)*Setup!$B$22</f>
        <v>0</v>
      </c>
      <c r="BB46" s="0" t="n">
        <f aca="false">SUMPRODUCT('FD inverse'!$A$52:$BH$52,'FD mesh'!$B$84:$BI$84,$E45:$BL45)+'FD inverse'!$A$52*$C46/Setup!$B$17+INDEX('FD inverse'!$A$52:$BH$52,1,'FD mesh'!$B$15+1)*Setup!$B$22</f>
        <v>0</v>
      </c>
      <c r="BC46" s="0" t="n">
        <f aca="false">SUMPRODUCT('FD inverse'!$A$53:$BH$53,'FD mesh'!$B$84:$BI$84,$E45:$BL45)+'FD inverse'!$A$53*$C46/Setup!$B$17+INDEX('FD inverse'!$A$53:$BH$53,1,'FD mesh'!$B$15+1)*Setup!$B$22</f>
        <v>0</v>
      </c>
      <c r="BD46" s="0" t="n">
        <f aca="false">SUMPRODUCT('FD inverse'!$A$54:$BH$54,'FD mesh'!$B$84:$BI$84,$E45:$BL45)+'FD inverse'!$A$54*$C46/Setup!$B$17+INDEX('FD inverse'!$A$54:$BH$54,1,'FD mesh'!$B$15+1)*Setup!$B$22</f>
        <v>0</v>
      </c>
      <c r="BE46" s="0" t="n">
        <f aca="false">SUMPRODUCT('FD inverse'!$A$55:$BH$55,'FD mesh'!$B$84:$BI$84,$E45:$BL45)+'FD inverse'!$A$55*$C46/Setup!$B$17+INDEX('FD inverse'!$A$55:$BH$55,1,'FD mesh'!$B$15+1)*Setup!$B$22</f>
        <v>0</v>
      </c>
      <c r="BF46" s="0" t="n">
        <f aca="false">SUMPRODUCT('FD inverse'!$A$56:$BH$56,'FD mesh'!$B$84:$BI$84,$E45:$BL45)+'FD inverse'!$A$56*$C46/Setup!$B$17+INDEX('FD inverse'!$A$56:$BH$56,1,'FD mesh'!$B$15+1)*Setup!$B$22</f>
        <v>0</v>
      </c>
      <c r="BG46" s="0" t="n">
        <f aca="false">SUMPRODUCT('FD inverse'!$A$57:$BH$57,'FD mesh'!$B$84:$BI$84,$E45:$BL45)+'FD inverse'!$A$57*$C46/Setup!$B$17+INDEX('FD inverse'!$A$57:$BH$57,1,'FD mesh'!$B$15+1)*Setup!$B$22</f>
        <v>0</v>
      </c>
      <c r="BH46" s="0" t="n">
        <f aca="false">SUMPRODUCT('FD inverse'!$A$58:$BH$58,'FD mesh'!$B$84:$BI$84,$E45:$BL45)+'FD inverse'!$A$58*$C46/Setup!$B$17+INDEX('FD inverse'!$A$58:$BH$58,1,'FD mesh'!$B$15+1)*Setup!$B$22</f>
        <v>0</v>
      </c>
      <c r="BI46" s="0" t="n">
        <f aca="false">SUMPRODUCT('FD inverse'!$A$59:$BH$59,'FD mesh'!$B$84:$BI$84,$E45:$BL45)+'FD inverse'!$A$59*$C46/Setup!$B$17+INDEX('FD inverse'!$A$59:$BH$59,1,'FD mesh'!$B$15+1)*Setup!$B$22</f>
        <v>0</v>
      </c>
      <c r="BJ46" s="0" t="n">
        <f aca="false">SUMPRODUCT('FD inverse'!$A$60:$BH$60,'FD mesh'!$B$84:$BI$84,$E45:$BL45)+'FD inverse'!$A$60*$C46/Setup!$B$17+INDEX('FD inverse'!$A$60:$BH$60,1,'FD mesh'!$B$15+1)*Setup!$B$22</f>
        <v>0</v>
      </c>
      <c r="BK46" s="0" t="n">
        <f aca="false">SUMPRODUCT('FD inverse'!$A$61:$BH$61,'FD mesh'!$B$84:$BI$84,$E45:$BL45)+'FD inverse'!$A$61*$C46/Setup!$B$17+INDEX('FD inverse'!$A$61:$BH$61,1,'FD mesh'!$B$15+1)*Setup!$B$22</f>
        <v>0</v>
      </c>
      <c r="BL46" s="0" t="n">
        <f aca="false">SUMPRODUCT('FD inverse'!$A$62:$BH$62,'FD mesh'!$B$84:$BI$84,$E45:$BL45)+'FD inverse'!$A$62*$C46/Setup!$B$17+INDEX('FD inverse'!$A$62:$BH$62,1,'FD mesh'!$B$15+1)*Setup!$B$22</f>
        <v>0</v>
      </c>
    </row>
    <row r="47" customFormat="false" ht="15" hidden="false" customHeight="false" outlineLevel="0" collapsed="false">
      <c r="A47" s="0" t="n">
        <v>42</v>
      </c>
      <c r="B47" s="0" t="n">
        <f aca="false">A47*Setup!$B$11/3600</f>
        <v>3.5</v>
      </c>
      <c r="C47" s="0" t="n">
        <f aca="false">Setup!$B$7+Setup!$B$8*COS(2*PI()*(B47-Setup!$B$9)/24)</f>
        <v>20.0342205545048</v>
      </c>
      <c r="D47" s="0" t="n">
        <f aca="false">(C47-E47)/Setup!$B$17</f>
        <v>12.6150359748195</v>
      </c>
      <c r="E47" s="0" t="n">
        <f aca="false">SUMPRODUCT('FD inverse'!$A$3:$BH$3,'FD mesh'!$B$84:$BI$84,$E46:$BL46)+'FD inverse'!$A$3*$C47/Setup!$B$17+INDEX('FD inverse'!$A$3:$BH$3,1,'FD mesh'!$B$15+1)*Setup!$B$22</f>
        <v>18.3942658777782</v>
      </c>
      <c r="F47" s="0" t="n">
        <f aca="false">SUMPRODUCT('FD inverse'!$A$4:$BH$4,'FD mesh'!$B$84:$BI$84,$E46:$BL46)+'FD inverse'!$A$4*$C47/Setup!$B$17+INDEX('FD inverse'!$A$4:$BH$4,1,'FD mesh'!$B$15+1)*Setup!$B$22</f>
        <v>18.018472051806</v>
      </c>
      <c r="G47" s="0" t="n">
        <f aca="false">SUMPRODUCT('FD inverse'!$A$5:$BH$5,'FD mesh'!$B$84:$BI$84,$E46:$BL46)+'FD inverse'!$A$5*$C47/Setup!$B$17+INDEX('FD inverse'!$A$5:$BH$5,1,'FD mesh'!$B$15+1)*Setup!$B$22</f>
        <v>17.6431479837024</v>
      </c>
      <c r="H47" s="0" t="n">
        <f aca="false">SUMPRODUCT('FD inverse'!$A$6:$BH$6,'FD mesh'!$B$84:$BI$84,$E46:$BL46)+'FD inverse'!$A$6*$C47/Setup!$B$17+INDEX('FD inverse'!$A$6:$BH$6,1,'FD mesh'!$B$15+1)*Setup!$B$22</f>
        <v>16.3850598466032</v>
      </c>
      <c r="I47" s="0" t="n">
        <f aca="false">SUMPRODUCT('FD inverse'!$A$7:$BH$7,'FD mesh'!$B$84:$BI$84,$E46:$BL46)+'FD inverse'!$A$7*$C47/Setup!$B$17+INDEX('FD inverse'!$A$7:$BH$7,1,'FD mesh'!$B$15+1)*Setup!$B$22</f>
        <v>16.2780794510916</v>
      </c>
      <c r="J47" s="0" t="n">
        <f aca="false">SUMPRODUCT('FD inverse'!$A$8:$BH$8,'FD mesh'!$B$84:$BI$84,$E46:$BL46)+'FD inverse'!$A$8*$C47/Setup!$B$17+INDEX('FD inverse'!$A$8:$BH$8,1,'FD mesh'!$B$15+1)*Setup!$B$22</f>
        <v>16.1803636917816</v>
      </c>
      <c r="K47" s="0" t="n">
        <f aca="false">SUMPRODUCT('FD inverse'!$A$9:$BH$9,'FD mesh'!$B$84:$BI$84,$E46:$BL46)+'FD inverse'!$A$9*$C47/Setup!$B$17+INDEX('FD inverse'!$A$9:$BH$9,1,'FD mesh'!$B$15+1)*Setup!$B$22</f>
        <v>16.0924475675526</v>
      </c>
      <c r="L47" s="0" t="n">
        <f aca="false">SUMPRODUCT('FD inverse'!$A$10:$BH$10,'FD mesh'!$B$84:$BI$84,$E46:$BL46)+'FD inverse'!$A$10*$C47/Setup!$B$17+INDEX('FD inverse'!$A$10:$BH$10,1,'FD mesh'!$B$15+1)*Setup!$B$22</f>
        <v>16.0148308281803</v>
      </c>
      <c r="M47" s="0" t="n">
        <f aca="false">SUMPRODUCT('FD inverse'!$A$11:$BH$11,'FD mesh'!$B$84:$BI$84,$E46:$BL46)+'FD inverse'!$A$11*$C47/Setup!$B$17+INDEX('FD inverse'!$A$11:$BH$11,1,'FD mesh'!$B$15+1)*Setup!$B$22</f>
        <v>15.947965350589</v>
      </c>
      <c r="N47" s="0" t="n">
        <f aca="false">SUMPRODUCT('FD inverse'!$A$12:$BH$12,'FD mesh'!$B$84:$BI$84,$E46:$BL46)+'FD inverse'!$A$12*$C47/Setup!$B$17+INDEX('FD inverse'!$A$12:$BH$12,1,'FD mesh'!$B$15+1)*Setup!$B$22</f>
        <v>15.8922449957459</v>
      </c>
      <c r="O47" s="0" t="n">
        <f aca="false">SUMPRODUCT('FD inverse'!$A$13:$BH$13,'FD mesh'!$B$84:$BI$84,$E46:$BL46)+'FD inverse'!$A$13*$C47/Setup!$B$17+INDEX('FD inverse'!$A$13:$BH$13,1,'FD mesh'!$B$15+1)*Setup!$B$22</f>
        <v>15.8479977113232</v>
      </c>
      <c r="P47" s="0" t="n">
        <f aca="false">SUMPRODUCT('FD inverse'!$A$14:$BH$14,'FD mesh'!$B$84:$BI$84,$E46:$BL46)+'FD inverse'!$A$14*$C47/Setup!$B$17+INDEX('FD inverse'!$A$14:$BH$14,1,'FD mesh'!$B$15+1)*Setup!$B$22</f>
        <v>15.8154796167668</v>
      </c>
      <c r="Q47" s="0" t="n">
        <f aca="false">SUMPRODUCT('FD inverse'!$A$15:$BH$15,'FD mesh'!$B$84:$BI$84,$E46:$BL46)+'FD inverse'!$A$15*$C47/Setup!$B$17+INDEX('FD inverse'!$A$15:$BH$15,1,'FD mesh'!$B$15+1)*Setup!$B$22</f>
        <v>15.7948708045121</v>
      </c>
      <c r="R47" s="0" t="n">
        <f aca="false">SUMPRODUCT('FD inverse'!$A$16:$BH$16,'FD mesh'!$B$84:$BI$84,$E46:$BL46)+'FD inverse'!$A$16*$C47/Setup!$B$17+INDEX('FD inverse'!$A$16:$BH$16,1,'FD mesh'!$B$15+1)*Setup!$B$22</f>
        <v>15.786272613694</v>
      </c>
      <c r="S47" s="0" t="n">
        <f aca="false">SUMPRODUCT('FD inverse'!$A$17:$BH$17,'FD mesh'!$B$84:$BI$84,$E46:$BL46)+'FD inverse'!$A$17*$C47/Setup!$B$17+INDEX('FD inverse'!$A$17:$BH$17,1,'FD mesh'!$B$15+1)*Setup!$B$22</f>
        <v>15.705901597515</v>
      </c>
      <c r="T47" s="0" t="n">
        <f aca="false">SUMPRODUCT('FD inverse'!$A$18:$BH$18,'FD mesh'!$B$84:$BI$84,$E46:$BL46)+'FD inverse'!$A$18*$C47/Setup!$B$17+INDEX('FD inverse'!$A$18:$BH$18,1,'FD mesh'!$B$15+1)*Setup!$B$22</f>
        <v>15.6312141918503</v>
      </c>
      <c r="U47" s="0" t="n">
        <f aca="false">SUMPRODUCT('FD inverse'!$A$19:$BH$19,'FD mesh'!$B$84:$BI$84,$E46:$BL46)+'FD inverse'!$A$19*$C47/Setup!$B$17+INDEX('FD inverse'!$A$19:$BH$19,1,'FD mesh'!$B$15+1)*Setup!$B$22</f>
        <v>15.5618742808496</v>
      </c>
      <c r="V47" s="0" t="n">
        <f aca="false">SUMPRODUCT('FD inverse'!$A$20:$BH$20,'FD mesh'!$B$84:$BI$84,$E46:$BL46)+'FD inverse'!$A$20*$C47/Setup!$B$17+INDEX('FD inverse'!$A$20:$BH$20,1,'FD mesh'!$B$15+1)*Setup!$B$22</f>
        <v>15.4975296214367</v>
      </c>
      <c r="W47" s="0" t="n">
        <f aca="false">SUMPRODUCT('FD inverse'!$A$21:$BH$21,'FD mesh'!$B$84:$BI$84,$E46:$BL46)+'FD inverse'!$A$21*$C47/Setup!$B$17+INDEX('FD inverse'!$A$21:$BH$21,1,'FD mesh'!$B$15+1)*Setup!$B$22</f>
        <v>15.4378138405258</v>
      </c>
      <c r="X47" s="0" t="n">
        <f aca="false">SUMPRODUCT('FD inverse'!$A$22:$BH$22,'FD mesh'!$B$84:$BI$84,$E46:$BL46)+'FD inverse'!$A$22*$C47/Setup!$B$17+INDEX('FD inverse'!$A$22:$BH$22,1,'FD mesh'!$B$15+1)*Setup!$B$22</f>
        <v>15.3823483903777</v>
      </c>
      <c r="Y47" s="0" t="n">
        <f aca="false">SUMPRODUCT('FD inverse'!$A$23:$BH$23,'FD mesh'!$B$84:$BI$84,$E46:$BL46)+'FD inverse'!$A$23*$C47/Setup!$B$17+INDEX('FD inverse'!$A$23:$BH$23,1,'FD mesh'!$B$15+1)*Setup!$B$22</f>
        <v>15.3307444192489</v>
      </c>
      <c r="Z47" s="0" t="n">
        <f aca="false">SUMPRODUCT('FD inverse'!$A$24:$BH$24,'FD mesh'!$B$84:$BI$84,$E46:$BL46)+'FD inverse'!$A$24*$C47/Setup!$B$17+INDEX('FD inverse'!$A$24:$BH$24,1,'FD mesh'!$B$15+1)*Setup!$B$22</f>
        <v>15.2826045237016</v>
      </c>
      <c r="AA47" s="0" t="n">
        <f aca="false">SUMPRODUCT('FD inverse'!$A$25:$BH$25,'FD mesh'!$B$84:$BI$84,$E46:$BL46)+'FD inverse'!$A$25*$C47/Setup!$B$17+INDEX('FD inverse'!$A$25:$BH$25,1,'FD mesh'!$B$15+1)*Setup!$B$22</f>
        <v>15.237524358458</v>
      </c>
      <c r="AB47" s="0" t="n">
        <f aca="false">SUMPRODUCT('FD inverse'!$A$26:$BH$26,'FD mesh'!$B$84:$BI$84,$E46:$BL46)+'FD inverse'!$A$26*$C47/Setup!$B$17+INDEX('FD inverse'!$A$26:$BH$26,1,'FD mesh'!$B$15+1)*Setup!$B$22</f>
        <v>15.1950940891922</v>
      </c>
      <c r="AC47" s="0" t="n">
        <f aca="false">SUMPRODUCT('FD inverse'!$A$27:$BH$27,'FD mesh'!$B$84:$BI$84,$E46:$BL46)+'FD inverse'!$A$27*$C47/Setup!$B$17+INDEX('FD inverse'!$A$27:$BH$27,1,'FD mesh'!$B$15+1)*Setup!$B$22</f>
        <v>15.1548996828782</v>
      </c>
      <c r="AD47" s="0" t="n">
        <f aca="false">SUMPRODUCT('FD inverse'!$A$28:$BH$28,'FD mesh'!$B$84:$BI$84,$E46:$BL46)+'FD inverse'!$A$28*$C47/Setup!$B$17+INDEX('FD inverse'!$A$28:$BH$28,1,'FD mesh'!$B$15+1)*Setup!$B$22</f>
        <v>15.1165240389919</v>
      </c>
      <c r="AE47" s="0" t="n">
        <f aca="false">SUMPRODUCT('FD inverse'!$A$29:$BH$29,'FD mesh'!$B$84:$BI$84,$E46:$BL46)+'FD inverse'!$A$29*$C47/Setup!$B$17+INDEX('FD inverse'!$A$29:$BH$29,1,'FD mesh'!$B$15+1)*Setup!$B$22</f>
        <v>15.0795479727604</v>
      </c>
      <c r="AF47" s="0" t="n">
        <f aca="false">SUMPRODUCT('FD inverse'!$A$30:$BH$30,'FD mesh'!$B$84:$BI$84,$E46:$BL46)+'FD inverse'!$A$30*$C47/Setup!$B$17+INDEX('FD inverse'!$A$30:$BH$30,1,'FD mesh'!$B$15+1)*Setup!$B$22</f>
        <v>15.0435510685699</v>
      </c>
      <c r="AG47" s="0" t="n">
        <f aca="false">SUMPRODUCT('FD inverse'!$A$31:$BH$31,'FD mesh'!$B$84:$BI$84,$E46:$BL46)+'FD inverse'!$A$31*$C47/Setup!$B$17+INDEX('FD inverse'!$A$31:$BH$31,1,'FD mesh'!$B$15+1)*Setup!$B$22</f>
        <v>15.0081124273988</v>
      </c>
      <c r="AH47" s="0" t="n">
        <f aca="false">SUMPRODUCT('FD inverse'!$A$32:$BH$32,'FD mesh'!$B$84:$BI$84,$E46:$BL46)+'FD inverse'!$A$32*$C47/Setup!$B$17+INDEX('FD inverse'!$A$32:$BH$32,1,'FD mesh'!$B$15+1)*Setup!$B$22</f>
        <v>15.0067399367848</v>
      </c>
      <c r="AI47" s="0" t="n">
        <f aca="false">SUMPRODUCT('FD inverse'!$A$33:$BH$33,'FD mesh'!$B$84:$BI$84,$E46:$BL46)+'FD inverse'!$A$33*$C47/Setup!$B$17+INDEX('FD inverse'!$A$33:$BH$33,1,'FD mesh'!$B$15+1)*Setup!$B$22</f>
        <v>15.0055747815919</v>
      </c>
      <c r="AJ47" s="0" t="n">
        <f aca="false">SUMPRODUCT('FD inverse'!$A$34:$BH$34,'FD mesh'!$B$84:$BI$84,$E46:$BL46)+'FD inverse'!$A$34*$C47/Setup!$B$17+INDEX('FD inverse'!$A$34:$BH$34,1,'FD mesh'!$B$15+1)*Setup!$B$22</f>
        <v>15.0045901264029</v>
      </c>
      <c r="AK47" s="0" t="n">
        <f aca="false">SUMPRODUCT('FD inverse'!$A$35:$BH$35,'FD mesh'!$B$84:$BI$84,$E46:$BL46)+'FD inverse'!$A$35*$C47/Setup!$B$17+INDEX('FD inverse'!$A$35:$BH$35,1,'FD mesh'!$B$15+1)*Setup!$B$22</f>
        <v>15.0037615593936</v>
      </c>
      <c r="AL47" s="0" t="n">
        <f aca="false">SUMPRODUCT('FD inverse'!$A$36:$BH$36,'FD mesh'!$B$84:$BI$84,$E46:$BL46)+'FD inverse'!$A$36*$C47/Setup!$B$17+INDEX('FD inverse'!$A$36:$BH$36,1,'FD mesh'!$B$15+1)*Setup!$B$22</f>
        <v>15.0030670244374</v>
      </c>
      <c r="AM47" s="0" t="n">
        <f aca="false">SUMPRODUCT('FD inverse'!$A$37:$BH$37,'FD mesh'!$B$84:$BI$84,$E46:$BL46)+'FD inverse'!$A$37*$C47/Setup!$B$17+INDEX('FD inverse'!$A$37:$BH$37,1,'FD mesh'!$B$15+1)*Setup!$B$22</f>
        <v>15.0024867098231</v>
      </c>
      <c r="AN47" s="0" t="n">
        <f aca="false">SUMPRODUCT('FD inverse'!$A$38:$BH$38,'FD mesh'!$B$84:$BI$84,$E46:$BL46)+'FD inverse'!$A$38*$C47/Setup!$B$17+INDEX('FD inverse'!$A$38:$BH$38,1,'FD mesh'!$B$15+1)*Setup!$B$22</f>
        <v>15.0020029014081</v>
      </c>
      <c r="AO47" s="0" t="n">
        <f aca="false">SUMPRODUCT('FD inverse'!$A$39:$BH$39,'FD mesh'!$B$84:$BI$84,$E46:$BL46)+'FD inverse'!$A$39*$C47/Setup!$B$17+INDEX('FD inverse'!$A$39:$BH$39,1,'FD mesh'!$B$15+1)*Setup!$B$22</f>
        <v>15.001599807403</v>
      </c>
      <c r="AP47" s="0" t="n">
        <f aca="false">SUMPRODUCT('FD inverse'!$A$40:$BH$40,'FD mesh'!$B$84:$BI$84,$E46:$BL46)+'FD inverse'!$A$40*$C47/Setup!$B$17+INDEX('FD inverse'!$A$40:$BH$40,1,'FD mesh'!$B$15+1)*Setup!$B$22</f>
        <v>15.0012633611437</v>
      </c>
      <c r="AQ47" s="0" t="n">
        <f aca="false">SUMPRODUCT('FD inverse'!$A$41:$BH$41,'FD mesh'!$B$84:$BI$84,$E46:$BL46)+'FD inverse'!$A$41*$C47/Setup!$B$17+INDEX('FD inverse'!$A$41:$BH$41,1,'FD mesh'!$B$15+1)*Setup!$B$22</f>
        <v>15.0009810072491</v>
      </c>
      <c r="AR47" s="0" t="n">
        <f aca="false">SUMPRODUCT('FD inverse'!$A$42:$BH$42,'FD mesh'!$B$84:$BI$84,$E46:$BL46)+'FD inverse'!$A$42*$C47/Setup!$B$17+INDEX('FD inverse'!$A$42:$BH$42,1,'FD mesh'!$B$15+1)*Setup!$B$22</f>
        <v>15.0007414755484</v>
      </c>
      <c r="AS47" s="0" t="n">
        <f aca="false">SUMPRODUCT('FD inverse'!$A$43:$BH$43,'FD mesh'!$B$84:$BI$84,$E46:$BL46)+'FD inverse'!$A$43*$C47/Setup!$B$17+INDEX('FD inverse'!$A$43:$BH$43,1,'FD mesh'!$B$15+1)*Setup!$B$22</f>
        <v>0</v>
      </c>
      <c r="AT47" s="0" t="n">
        <f aca="false">SUMPRODUCT('FD inverse'!$A$44:$BH$44,'FD mesh'!$B$84:$BI$84,$E46:$BL46)+'FD inverse'!$A$44*$C47/Setup!$B$17+INDEX('FD inverse'!$A$44:$BH$44,1,'FD mesh'!$B$15+1)*Setup!$B$22</f>
        <v>0</v>
      </c>
      <c r="AU47" s="0" t="n">
        <f aca="false">SUMPRODUCT('FD inverse'!$A$45:$BH$45,'FD mesh'!$B$84:$BI$84,$E46:$BL46)+'FD inverse'!$A$45*$C47/Setup!$B$17+INDEX('FD inverse'!$A$45:$BH$45,1,'FD mesh'!$B$15+1)*Setup!$B$22</f>
        <v>0</v>
      </c>
      <c r="AV47" s="0" t="n">
        <f aca="false">SUMPRODUCT('FD inverse'!$A$46:$BH$46,'FD mesh'!$B$84:$BI$84,$E46:$BL46)+'FD inverse'!$A$46*$C47/Setup!$B$17+INDEX('FD inverse'!$A$46:$BH$46,1,'FD mesh'!$B$15+1)*Setup!$B$22</f>
        <v>0</v>
      </c>
      <c r="AW47" s="0" t="n">
        <f aca="false">SUMPRODUCT('FD inverse'!$A$47:$BH$47,'FD mesh'!$B$84:$BI$84,$E46:$BL46)+'FD inverse'!$A$47*$C47/Setup!$B$17+INDEX('FD inverse'!$A$47:$BH$47,1,'FD mesh'!$B$15+1)*Setup!$B$22</f>
        <v>0</v>
      </c>
      <c r="AX47" s="0" t="n">
        <f aca="false">SUMPRODUCT('FD inverse'!$A$48:$BH$48,'FD mesh'!$B$84:$BI$84,$E46:$BL46)+'FD inverse'!$A$48*$C47/Setup!$B$17+INDEX('FD inverse'!$A$48:$BH$48,1,'FD mesh'!$B$15+1)*Setup!$B$22</f>
        <v>0</v>
      </c>
      <c r="AY47" s="0" t="n">
        <f aca="false">SUMPRODUCT('FD inverse'!$A$49:$BH$49,'FD mesh'!$B$84:$BI$84,$E46:$BL46)+'FD inverse'!$A$49*$C47/Setup!$B$17+INDEX('FD inverse'!$A$49:$BH$49,1,'FD mesh'!$B$15+1)*Setup!$B$22</f>
        <v>0</v>
      </c>
      <c r="AZ47" s="0" t="n">
        <f aca="false">SUMPRODUCT('FD inverse'!$A$50:$BH$50,'FD mesh'!$B$84:$BI$84,$E46:$BL46)+'FD inverse'!$A$50*$C47/Setup!$B$17+INDEX('FD inverse'!$A$50:$BH$50,1,'FD mesh'!$B$15+1)*Setup!$B$22</f>
        <v>0</v>
      </c>
      <c r="BA47" s="0" t="n">
        <f aca="false">SUMPRODUCT('FD inverse'!$A$51:$BH$51,'FD mesh'!$B$84:$BI$84,$E46:$BL46)+'FD inverse'!$A$51*$C47/Setup!$B$17+INDEX('FD inverse'!$A$51:$BH$51,1,'FD mesh'!$B$15+1)*Setup!$B$22</f>
        <v>0</v>
      </c>
      <c r="BB47" s="0" t="n">
        <f aca="false">SUMPRODUCT('FD inverse'!$A$52:$BH$52,'FD mesh'!$B$84:$BI$84,$E46:$BL46)+'FD inverse'!$A$52*$C47/Setup!$B$17+INDEX('FD inverse'!$A$52:$BH$52,1,'FD mesh'!$B$15+1)*Setup!$B$22</f>
        <v>0</v>
      </c>
      <c r="BC47" s="0" t="n">
        <f aca="false">SUMPRODUCT('FD inverse'!$A$53:$BH$53,'FD mesh'!$B$84:$BI$84,$E46:$BL46)+'FD inverse'!$A$53*$C47/Setup!$B$17+INDEX('FD inverse'!$A$53:$BH$53,1,'FD mesh'!$B$15+1)*Setup!$B$22</f>
        <v>0</v>
      </c>
      <c r="BD47" s="0" t="n">
        <f aca="false">SUMPRODUCT('FD inverse'!$A$54:$BH$54,'FD mesh'!$B$84:$BI$84,$E46:$BL46)+'FD inverse'!$A$54*$C47/Setup!$B$17+INDEX('FD inverse'!$A$54:$BH$54,1,'FD mesh'!$B$15+1)*Setup!$B$22</f>
        <v>0</v>
      </c>
      <c r="BE47" s="0" t="n">
        <f aca="false">SUMPRODUCT('FD inverse'!$A$55:$BH$55,'FD mesh'!$B$84:$BI$84,$E46:$BL46)+'FD inverse'!$A$55*$C47/Setup!$B$17+INDEX('FD inverse'!$A$55:$BH$55,1,'FD mesh'!$B$15+1)*Setup!$B$22</f>
        <v>0</v>
      </c>
      <c r="BF47" s="0" t="n">
        <f aca="false">SUMPRODUCT('FD inverse'!$A$56:$BH$56,'FD mesh'!$B$84:$BI$84,$E46:$BL46)+'FD inverse'!$A$56*$C47/Setup!$B$17+INDEX('FD inverse'!$A$56:$BH$56,1,'FD mesh'!$B$15+1)*Setup!$B$22</f>
        <v>0</v>
      </c>
      <c r="BG47" s="0" t="n">
        <f aca="false">SUMPRODUCT('FD inverse'!$A$57:$BH$57,'FD mesh'!$B$84:$BI$84,$E46:$BL46)+'FD inverse'!$A$57*$C47/Setup!$B$17+INDEX('FD inverse'!$A$57:$BH$57,1,'FD mesh'!$B$15+1)*Setup!$B$22</f>
        <v>0</v>
      </c>
      <c r="BH47" s="0" t="n">
        <f aca="false">SUMPRODUCT('FD inverse'!$A$58:$BH$58,'FD mesh'!$B$84:$BI$84,$E46:$BL46)+'FD inverse'!$A$58*$C47/Setup!$B$17+INDEX('FD inverse'!$A$58:$BH$58,1,'FD mesh'!$B$15+1)*Setup!$B$22</f>
        <v>0</v>
      </c>
      <c r="BI47" s="0" t="n">
        <f aca="false">SUMPRODUCT('FD inverse'!$A$59:$BH$59,'FD mesh'!$B$84:$BI$84,$E46:$BL46)+'FD inverse'!$A$59*$C47/Setup!$B$17+INDEX('FD inverse'!$A$59:$BH$59,1,'FD mesh'!$B$15+1)*Setup!$B$22</f>
        <v>0</v>
      </c>
      <c r="BJ47" s="0" t="n">
        <f aca="false">SUMPRODUCT('FD inverse'!$A$60:$BH$60,'FD mesh'!$B$84:$BI$84,$E46:$BL46)+'FD inverse'!$A$60*$C47/Setup!$B$17+INDEX('FD inverse'!$A$60:$BH$60,1,'FD mesh'!$B$15+1)*Setup!$B$22</f>
        <v>0</v>
      </c>
      <c r="BK47" s="0" t="n">
        <f aca="false">SUMPRODUCT('FD inverse'!$A$61:$BH$61,'FD mesh'!$B$84:$BI$84,$E46:$BL46)+'FD inverse'!$A$61*$C47/Setup!$B$17+INDEX('FD inverse'!$A$61:$BH$61,1,'FD mesh'!$B$15+1)*Setup!$B$22</f>
        <v>0</v>
      </c>
      <c r="BL47" s="0" t="n">
        <f aca="false">SUMPRODUCT('FD inverse'!$A$62:$BH$62,'FD mesh'!$B$84:$BI$84,$E46:$BL46)+'FD inverse'!$A$62*$C47/Setup!$B$17+INDEX('FD inverse'!$A$62:$BH$62,1,'FD mesh'!$B$15+1)*Setup!$B$22</f>
        <v>0</v>
      </c>
    </row>
    <row r="48" customFormat="false" ht="15" hidden="false" customHeight="false" outlineLevel="0" collapsed="false">
      <c r="A48" s="0" t="n">
        <v>43</v>
      </c>
      <c r="B48" s="0" t="n">
        <f aca="false">A48*Setup!$B$11/3600</f>
        <v>3.58333333333333</v>
      </c>
      <c r="C48" s="0" t="n">
        <f aca="false">Setup!$B$7+Setup!$B$8*COS(2*PI()*(B48-Setup!$B$9)/24)</f>
        <v>20.0237746471107</v>
      </c>
      <c r="D48" s="0" t="n">
        <f aca="false">(C48-E48)/Setup!$B$17</f>
        <v>12.53908032649</v>
      </c>
      <c r="E48" s="0" t="n">
        <f aca="false">SUMPRODUCT('FD inverse'!$A$3:$BH$3,'FD mesh'!$B$84:$BI$84,$E47:$BL47)+'FD inverse'!$A$3*$C48/Setup!$B$17+INDEX('FD inverse'!$A$3:$BH$3,1,'FD mesh'!$B$15+1)*Setup!$B$22</f>
        <v>18.393694204667</v>
      </c>
      <c r="F48" s="0" t="n">
        <f aca="false">SUMPRODUCT('FD inverse'!$A$4:$BH$4,'FD mesh'!$B$84:$BI$84,$E47:$BL47)+'FD inverse'!$A$4*$C48/Setup!$B$17+INDEX('FD inverse'!$A$4:$BH$4,1,'FD mesh'!$B$15+1)*Setup!$B$22</f>
        <v>18.0203832291831</v>
      </c>
      <c r="G48" s="0" t="n">
        <f aca="false">SUMPRODUCT('FD inverse'!$A$5:$BH$5,'FD mesh'!$B$84:$BI$84,$E47:$BL47)+'FD inverse'!$A$5*$C48/Setup!$B$17+INDEX('FD inverse'!$A$5:$BH$5,1,'FD mesh'!$B$15+1)*Setup!$B$22</f>
        <v>17.6479017577692</v>
      </c>
      <c r="H48" s="0" t="n">
        <f aca="false">SUMPRODUCT('FD inverse'!$A$6:$BH$6,'FD mesh'!$B$84:$BI$84,$E47:$BL47)+'FD inverse'!$A$6*$C48/Setup!$B$17+INDEX('FD inverse'!$A$6:$BH$6,1,'FD mesh'!$B$15+1)*Setup!$B$22</f>
        <v>16.3998303074085</v>
      </c>
      <c r="I48" s="0" t="n">
        <f aca="false">SUMPRODUCT('FD inverse'!$A$7:$BH$7,'FD mesh'!$B$84:$BI$84,$E47:$BL47)+'FD inverse'!$A$7*$C48/Setup!$B$17+INDEX('FD inverse'!$A$7:$BH$7,1,'FD mesh'!$B$15+1)*Setup!$B$22</f>
        <v>16.2937385745758</v>
      </c>
      <c r="J48" s="0" t="n">
        <f aca="false">SUMPRODUCT('FD inverse'!$A$8:$BH$8,'FD mesh'!$B$84:$BI$84,$E47:$BL47)+'FD inverse'!$A$8*$C48/Setup!$B$17+INDEX('FD inverse'!$A$8:$BH$8,1,'FD mesh'!$B$15+1)*Setup!$B$22</f>
        <v>16.1968852626778</v>
      </c>
      <c r="K48" s="0" t="n">
        <f aca="false">SUMPRODUCT('FD inverse'!$A$9:$BH$9,'FD mesh'!$B$84:$BI$84,$E47:$BL47)+'FD inverse'!$A$9*$C48/Setup!$B$17+INDEX('FD inverse'!$A$9:$BH$9,1,'FD mesh'!$B$15+1)*Setup!$B$22</f>
        <v>16.1097791902464</v>
      </c>
      <c r="L48" s="0" t="n">
        <f aca="false">SUMPRODUCT('FD inverse'!$A$10:$BH$10,'FD mesh'!$B$84:$BI$84,$E47:$BL47)+'FD inverse'!$A$10*$C48/Setup!$B$17+INDEX('FD inverse'!$A$10:$BH$10,1,'FD mesh'!$B$15+1)*Setup!$B$22</f>
        <v>16.0328982639472</v>
      </c>
      <c r="M48" s="0" t="n">
        <f aca="false">SUMPRODUCT('FD inverse'!$A$11:$BH$11,'FD mesh'!$B$84:$BI$84,$E47:$BL47)+'FD inverse'!$A$11*$C48/Setup!$B$17+INDEX('FD inverse'!$A$11:$BH$11,1,'FD mesh'!$B$15+1)*Setup!$B$22</f>
        <v>15.9666765917877</v>
      </c>
      <c r="N48" s="0" t="n">
        <f aca="false">SUMPRODUCT('FD inverse'!$A$12:$BH$12,'FD mesh'!$B$84:$BI$84,$E47:$BL47)+'FD inverse'!$A$12*$C48/Setup!$B$17+INDEX('FD inverse'!$A$12:$BH$12,1,'FD mesh'!$B$15+1)*Setup!$B$22</f>
        <v>15.9114939999814</v>
      </c>
      <c r="O48" s="0" t="n">
        <f aca="false">SUMPRODUCT('FD inverse'!$A$13:$BH$13,'FD mesh'!$B$84:$BI$84,$E47:$BL47)+'FD inverse'!$A$13*$C48/Setup!$B$17+INDEX('FD inverse'!$A$13:$BH$13,1,'FD mesh'!$B$15+1)*Setup!$B$22</f>
        <v>15.8676677528568</v>
      </c>
      <c r="P48" s="0" t="n">
        <f aca="false">SUMPRODUCT('FD inverse'!$A$14:$BH$14,'FD mesh'!$B$84:$BI$84,$E47:$BL47)+'FD inverse'!$A$14*$C48/Setup!$B$17+INDEX('FD inverse'!$A$14:$BH$14,1,'FD mesh'!$B$15+1)*Setup!$B$22</f>
        <v>15.8354462499999</v>
      </c>
      <c r="Q48" s="0" t="n">
        <f aca="false">SUMPRODUCT('FD inverse'!$A$15:$BH$15,'FD mesh'!$B$84:$BI$84,$E47:$BL47)+'FD inverse'!$A$15*$C48/Setup!$B$17+INDEX('FD inverse'!$A$15:$BH$15,1,'FD mesh'!$B$15+1)*Setup!$B$22</f>
        <v>15.8150044717642</v>
      </c>
      <c r="R48" s="0" t="n">
        <f aca="false">SUMPRODUCT('FD inverse'!$A$16:$BH$16,'FD mesh'!$B$84:$BI$84,$E47:$BL47)+'FD inverse'!$A$16*$C48/Setup!$B$17+INDEX('FD inverse'!$A$16:$BH$16,1,'FD mesh'!$B$15+1)*Setup!$B$22</f>
        <v>15.8064409632939</v>
      </c>
      <c r="S48" s="0" t="n">
        <f aca="false">SUMPRODUCT('FD inverse'!$A$17:$BH$17,'FD mesh'!$B$84:$BI$84,$E47:$BL47)+'FD inverse'!$A$17*$C48/Setup!$B$17+INDEX('FD inverse'!$A$17:$BH$17,1,'FD mesh'!$B$15+1)*Setup!$B$22</f>
        <v>15.7250091241188</v>
      </c>
      <c r="T48" s="0" t="n">
        <f aca="false">SUMPRODUCT('FD inverse'!$A$18:$BH$18,'FD mesh'!$B$84:$BI$84,$E47:$BL47)+'FD inverse'!$A$18*$C48/Setup!$B$17+INDEX('FD inverse'!$A$18:$BH$18,1,'FD mesh'!$B$15+1)*Setup!$B$22</f>
        <v>15.6492003570586</v>
      </c>
      <c r="U48" s="0" t="n">
        <f aca="false">SUMPRODUCT('FD inverse'!$A$19:$BH$19,'FD mesh'!$B$84:$BI$84,$E47:$BL47)+'FD inverse'!$A$19*$C48/Setup!$B$17+INDEX('FD inverse'!$A$19:$BH$19,1,'FD mesh'!$B$15+1)*Setup!$B$22</f>
        <v>15.578684661474</v>
      </c>
      <c r="V48" s="0" t="n">
        <f aca="false">SUMPRODUCT('FD inverse'!$A$20:$BH$20,'FD mesh'!$B$84:$BI$84,$E47:$BL47)+'FD inverse'!$A$20*$C48/Setup!$B$17+INDEX('FD inverse'!$A$20:$BH$20,1,'FD mesh'!$B$15+1)*Setup!$B$22</f>
        <v>15.5131160207588</v>
      </c>
      <c r="W48" s="0" t="n">
        <f aca="false">SUMPRODUCT('FD inverse'!$A$21:$BH$21,'FD mesh'!$B$84:$BI$84,$E47:$BL47)+'FD inverse'!$A$21*$C48/Setup!$B$17+INDEX('FD inverse'!$A$21:$BH$21,1,'FD mesh'!$B$15+1)*Setup!$B$22</f>
        <v>15.4521342347013</v>
      </c>
      <c r="X48" s="0" t="n">
        <f aca="false">SUMPRODUCT('FD inverse'!$A$22:$BH$22,'FD mesh'!$B$84:$BI$84,$E47:$BL47)+'FD inverse'!$A$22*$C48/Setup!$B$17+INDEX('FD inverse'!$A$22:$BH$22,1,'FD mesh'!$B$15+1)*Setup!$B$22</f>
        <v>15.3953667360727</v>
      </c>
      <c r="Y48" s="0" t="n">
        <f aca="false">SUMPRODUCT('FD inverse'!$A$23:$BH$23,'FD mesh'!$B$84:$BI$84,$E47:$BL47)+'FD inverse'!$A$23*$C48/Setup!$B$17+INDEX('FD inverse'!$A$23:$BH$23,1,'FD mesh'!$B$15+1)*Setup!$B$22</f>
        <v>15.3424303506056</v>
      </c>
      <c r="Z48" s="0" t="n">
        <f aca="false">SUMPRODUCT('FD inverse'!$A$24:$BH$24,'FD mesh'!$B$84:$BI$84,$E47:$BL47)+'FD inverse'!$A$24*$C48/Setup!$B$17+INDEX('FD inverse'!$A$24:$BH$24,1,'FD mesh'!$B$15+1)*Setup!$B$22</f>
        <v>15.292932967795</v>
      </c>
      <c r="AA48" s="0" t="n">
        <f aca="false">SUMPRODUCT('FD inverse'!$A$25:$BH$25,'FD mesh'!$B$84:$BI$84,$E47:$BL47)+'FD inverse'!$A$25*$C48/Setup!$B$17+INDEX('FD inverse'!$A$25:$BH$25,1,'FD mesh'!$B$15+1)*Setup!$B$22</f>
        <v>15.2464750985319</v>
      </c>
      <c r="AB48" s="0" t="n">
        <f aca="false">SUMPRODUCT('FD inverse'!$A$26:$BH$26,'FD mesh'!$B$84:$BI$84,$E47:$BL47)+'FD inverse'!$A$26*$C48/Setup!$B$17+INDEX('FD inverse'!$A$26:$BH$26,1,'FD mesh'!$B$15+1)*Setup!$B$22</f>
        <v>15.2026513042049</v>
      </c>
      <c r="AC48" s="0" t="n">
        <f aca="false">SUMPRODUCT('FD inverse'!$A$27:$BH$27,'FD mesh'!$B$84:$BI$84,$E47:$BL47)+'FD inverse'!$A$27*$C48/Setup!$B$17+INDEX('FD inverse'!$A$27:$BH$27,1,'FD mesh'!$B$15+1)*Setup!$B$22</f>
        <v>15.1610514902958</v>
      </c>
      <c r="AD48" s="0" t="n">
        <f aca="false">SUMPRODUCT('FD inverse'!$A$28:$BH$28,'FD mesh'!$B$84:$BI$84,$E47:$BL47)+'FD inverse'!$A$28*$C48/Setup!$B$17+INDEX('FD inverse'!$A$28:$BH$28,1,'FD mesh'!$B$15+1)*Setup!$B$22</f>
        <v>15.1212620654268</v>
      </c>
      <c r="AE48" s="0" t="n">
        <f aca="false">SUMPRODUCT('FD inverse'!$A$29:$BH$29,'FD mesh'!$B$84:$BI$84,$E47:$BL47)+'FD inverse'!$A$29*$C48/Setup!$B$17+INDEX('FD inverse'!$A$29:$BH$29,1,'FD mesh'!$B$15+1)*Setup!$B$22</f>
        <v>15.0828669740515</v>
      </c>
      <c r="AF48" s="0" t="n">
        <f aca="false">SUMPRODUCT('FD inverse'!$A$30:$BH$30,'FD mesh'!$B$84:$BI$84,$E47:$BL47)+'FD inverse'!$A$30*$C48/Setup!$B$17+INDEX('FD inverse'!$A$30:$BH$30,1,'FD mesh'!$B$15+1)*Setup!$B$22</f>
        <v>15.0454486173419</v>
      </c>
      <c r="AG48" s="0" t="n">
        <f aca="false">SUMPRODUCT('FD inverse'!$A$31:$BH$31,'FD mesh'!$B$84:$BI$84,$E47:$BL47)+'FD inverse'!$A$31*$C48/Setup!$B$17+INDEX('FD inverse'!$A$31:$BH$31,1,'FD mesh'!$B$15+1)*Setup!$B$22</f>
        <v>15.008588682128</v>
      </c>
      <c r="AH48" s="0" t="n">
        <f aca="false">SUMPRODUCT('FD inverse'!$A$32:$BH$32,'FD mesh'!$B$84:$BI$84,$E47:$BL47)+'FD inverse'!$A$32*$C48/Setup!$B$17+INDEX('FD inverse'!$A$32:$BH$32,1,'FD mesh'!$B$15+1)*Setup!$B$22</f>
        <v>15.0071585807887</v>
      </c>
      <c r="AI48" s="0" t="n">
        <f aca="false">SUMPRODUCT('FD inverse'!$A$33:$BH$33,'FD mesh'!$B$84:$BI$84,$E47:$BL47)+'FD inverse'!$A$33*$C48/Setup!$B$17+INDEX('FD inverse'!$A$33:$BH$33,1,'FD mesh'!$B$15+1)*Setup!$B$22</f>
        <v>15.0059404066868</v>
      </c>
      <c r="AJ48" s="0" t="n">
        <f aca="false">SUMPRODUCT('FD inverse'!$A$34:$BH$34,'FD mesh'!$B$84:$BI$84,$E47:$BL47)+'FD inverse'!$A$34*$C48/Setup!$B$17+INDEX('FD inverse'!$A$34:$BH$34,1,'FD mesh'!$B$15+1)*Setup!$B$22</f>
        <v>15.0049073204295</v>
      </c>
      <c r="AK48" s="0" t="n">
        <f aca="false">SUMPRODUCT('FD inverse'!$A$35:$BH$35,'FD mesh'!$B$84:$BI$84,$E47:$BL47)+'FD inverse'!$A$35*$C48/Setup!$B$17+INDEX('FD inverse'!$A$35:$BH$35,1,'FD mesh'!$B$15+1)*Setup!$B$22</f>
        <v>15.0040348050945</v>
      </c>
      <c r="AL48" s="0" t="n">
        <f aca="false">SUMPRODUCT('FD inverse'!$A$36:$BH$36,'FD mesh'!$B$84:$BI$84,$E47:$BL47)+'FD inverse'!$A$36*$C48/Setup!$B$17+INDEX('FD inverse'!$A$36:$BH$36,1,'FD mesh'!$B$15+1)*Setup!$B$22</f>
        <v>15.0033006130269</v>
      </c>
      <c r="AM48" s="0" t="n">
        <f aca="false">SUMPRODUCT('FD inverse'!$A$37:$BH$37,'FD mesh'!$B$84:$BI$84,$E47:$BL47)+'FD inverse'!$A$37*$C48/Setup!$B$17+INDEX('FD inverse'!$A$37:$BH$37,1,'FD mesh'!$B$15+1)*Setup!$B$22</f>
        <v>15.0026846688837</v>
      </c>
      <c r="AN48" s="0" t="n">
        <f aca="false">SUMPRODUCT('FD inverse'!$A$38:$BH$38,'FD mesh'!$B$84:$BI$84,$E47:$BL47)+'FD inverse'!$A$38*$C48/Setup!$B$17+INDEX('FD inverse'!$A$38:$BH$38,1,'FD mesh'!$B$15+1)*Setup!$B$22</f>
        <v>15.0021689361767</v>
      </c>
      <c r="AO48" s="0" t="n">
        <f aca="false">SUMPRODUCT('FD inverse'!$A$39:$BH$39,'FD mesh'!$B$84:$BI$84,$E47:$BL47)+'FD inverse'!$A$39*$C48/Setup!$B$17+INDEX('FD inverse'!$A$39:$BH$39,1,'FD mesh'!$B$15+1)*Setup!$B$22</f>
        <v>15.0017372540937</v>
      </c>
      <c r="AP48" s="0" t="n">
        <f aca="false">SUMPRODUCT('FD inverse'!$A$40:$BH$40,'FD mesh'!$B$84:$BI$84,$E47:$BL47)+'FD inverse'!$A$40*$C48/Setup!$B$17+INDEX('FD inverse'!$A$40:$BH$40,1,'FD mesh'!$B$15+1)*Setup!$B$22</f>
        <v>15.0013751506915</v>
      </c>
      <c r="AQ48" s="0" t="n">
        <f aca="false">SUMPRODUCT('FD inverse'!$A$41:$BH$41,'FD mesh'!$B$84:$BI$84,$E47:$BL47)+'FD inverse'!$A$41*$C48/Setup!$B$17+INDEX('FD inverse'!$A$41:$BH$41,1,'FD mesh'!$B$15+1)*Setup!$B$22</f>
        <v>15.0010696377333</v>
      </c>
      <c r="AR48" s="0" t="n">
        <f aca="false">SUMPRODUCT('FD inverse'!$A$42:$BH$42,'FD mesh'!$B$84:$BI$84,$E47:$BL47)+'FD inverse'!$A$42*$C48/Setup!$B$17+INDEX('FD inverse'!$A$42:$BH$42,1,'FD mesh'!$B$15+1)*Setup!$B$22</f>
        <v>15.0008089915677</v>
      </c>
      <c r="AS48" s="0" t="n">
        <f aca="false">SUMPRODUCT('FD inverse'!$A$43:$BH$43,'FD mesh'!$B$84:$BI$84,$E47:$BL47)+'FD inverse'!$A$43*$C48/Setup!$B$17+INDEX('FD inverse'!$A$43:$BH$43,1,'FD mesh'!$B$15+1)*Setup!$B$22</f>
        <v>0</v>
      </c>
      <c r="AT48" s="0" t="n">
        <f aca="false">SUMPRODUCT('FD inverse'!$A$44:$BH$44,'FD mesh'!$B$84:$BI$84,$E47:$BL47)+'FD inverse'!$A$44*$C48/Setup!$B$17+INDEX('FD inverse'!$A$44:$BH$44,1,'FD mesh'!$B$15+1)*Setup!$B$22</f>
        <v>0</v>
      </c>
      <c r="AU48" s="0" t="n">
        <f aca="false">SUMPRODUCT('FD inverse'!$A$45:$BH$45,'FD mesh'!$B$84:$BI$84,$E47:$BL47)+'FD inverse'!$A$45*$C48/Setup!$B$17+INDEX('FD inverse'!$A$45:$BH$45,1,'FD mesh'!$B$15+1)*Setup!$B$22</f>
        <v>0</v>
      </c>
      <c r="AV48" s="0" t="n">
        <f aca="false">SUMPRODUCT('FD inverse'!$A$46:$BH$46,'FD mesh'!$B$84:$BI$84,$E47:$BL47)+'FD inverse'!$A$46*$C48/Setup!$B$17+INDEX('FD inverse'!$A$46:$BH$46,1,'FD mesh'!$B$15+1)*Setup!$B$22</f>
        <v>0</v>
      </c>
      <c r="AW48" s="0" t="n">
        <f aca="false">SUMPRODUCT('FD inverse'!$A$47:$BH$47,'FD mesh'!$B$84:$BI$84,$E47:$BL47)+'FD inverse'!$A$47*$C48/Setup!$B$17+INDEX('FD inverse'!$A$47:$BH$47,1,'FD mesh'!$B$15+1)*Setup!$B$22</f>
        <v>0</v>
      </c>
      <c r="AX48" s="0" t="n">
        <f aca="false">SUMPRODUCT('FD inverse'!$A$48:$BH$48,'FD mesh'!$B$84:$BI$84,$E47:$BL47)+'FD inverse'!$A$48*$C48/Setup!$B$17+INDEX('FD inverse'!$A$48:$BH$48,1,'FD mesh'!$B$15+1)*Setup!$B$22</f>
        <v>0</v>
      </c>
      <c r="AY48" s="0" t="n">
        <f aca="false">SUMPRODUCT('FD inverse'!$A$49:$BH$49,'FD mesh'!$B$84:$BI$84,$E47:$BL47)+'FD inverse'!$A$49*$C48/Setup!$B$17+INDEX('FD inverse'!$A$49:$BH$49,1,'FD mesh'!$B$15+1)*Setup!$B$22</f>
        <v>0</v>
      </c>
      <c r="AZ48" s="0" t="n">
        <f aca="false">SUMPRODUCT('FD inverse'!$A$50:$BH$50,'FD mesh'!$B$84:$BI$84,$E47:$BL47)+'FD inverse'!$A$50*$C48/Setup!$B$17+INDEX('FD inverse'!$A$50:$BH$50,1,'FD mesh'!$B$15+1)*Setup!$B$22</f>
        <v>0</v>
      </c>
      <c r="BA48" s="0" t="n">
        <f aca="false">SUMPRODUCT('FD inverse'!$A$51:$BH$51,'FD mesh'!$B$84:$BI$84,$E47:$BL47)+'FD inverse'!$A$51*$C48/Setup!$B$17+INDEX('FD inverse'!$A$51:$BH$51,1,'FD mesh'!$B$15+1)*Setup!$B$22</f>
        <v>0</v>
      </c>
      <c r="BB48" s="0" t="n">
        <f aca="false">SUMPRODUCT('FD inverse'!$A$52:$BH$52,'FD mesh'!$B$84:$BI$84,$E47:$BL47)+'FD inverse'!$A$52*$C48/Setup!$B$17+INDEX('FD inverse'!$A$52:$BH$52,1,'FD mesh'!$B$15+1)*Setup!$B$22</f>
        <v>0</v>
      </c>
      <c r="BC48" s="0" t="n">
        <f aca="false">SUMPRODUCT('FD inverse'!$A$53:$BH$53,'FD mesh'!$B$84:$BI$84,$E47:$BL47)+'FD inverse'!$A$53*$C48/Setup!$B$17+INDEX('FD inverse'!$A$53:$BH$53,1,'FD mesh'!$B$15+1)*Setup!$B$22</f>
        <v>0</v>
      </c>
      <c r="BD48" s="0" t="n">
        <f aca="false">SUMPRODUCT('FD inverse'!$A$54:$BH$54,'FD mesh'!$B$84:$BI$84,$E47:$BL47)+'FD inverse'!$A$54*$C48/Setup!$B$17+INDEX('FD inverse'!$A$54:$BH$54,1,'FD mesh'!$B$15+1)*Setup!$B$22</f>
        <v>0</v>
      </c>
      <c r="BE48" s="0" t="n">
        <f aca="false">SUMPRODUCT('FD inverse'!$A$55:$BH$55,'FD mesh'!$B$84:$BI$84,$E47:$BL47)+'FD inverse'!$A$55*$C48/Setup!$B$17+INDEX('FD inverse'!$A$55:$BH$55,1,'FD mesh'!$B$15+1)*Setup!$B$22</f>
        <v>0</v>
      </c>
      <c r="BF48" s="0" t="n">
        <f aca="false">SUMPRODUCT('FD inverse'!$A$56:$BH$56,'FD mesh'!$B$84:$BI$84,$E47:$BL47)+'FD inverse'!$A$56*$C48/Setup!$B$17+INDEX('FD inverse'!$A$56:$BH$56,1,'FD mesh'!$B$15+1)*Setup!$B$22</f>
        <v>0</v>
      </c>
      <c r="BG48" s="0" t="n">
        <f aca="false">SUMPRODUCT('FD inverse'!$A$57:$BH$57,'FD mesh'!$B$84:$BI$84,$E47:$BL47)+'FD inverse'!$A$57*$C48/Setup!$B$17+INDEX('FD inverse'!$A$57:$BH$57,1,'FD mesh'!$B$15+1)*Setup!$B$22</f>
        <v>0</v>
      </c>
      <c r="BH48" s="0" t="n">
        <f aca="false">SUMPRODUCT('FD inverse'!$A$58:$BH$58,'FD mesh'!$B$84:$BI$84,$E47:$BL47)+'FD inverse'!$A$58*$C48/Setup!$B$17+INDEX('FD inverse'!$A$58:$BH$58,1,'FD mesh'!$B$15+1)*Setup!$B$22</f>
        <v>0</v>
      </c>
      <c r="BI48" s="0" t="n">
        <f aca="false">SUMPRODUCT('FD inverse'!$A$59:$BH$59,'FD mesh'!$B$84:$BI$84,$E47:$BL47)+'FD inverse'!$A$59*$C48/Setup!$B$17+INDEX('FD inverse'!$A$59:$BH$59,1,'FD mesh'!$B$15+1)*Setup!$B$22</f>
        <v>0</v>
      </c>
      <c r="BJ48" s="0" t="n">
        <f aca="false">SUMPRODUCT('FD inverse'!$A$60:$BH$60,'FD mesh'!$B$84:$BI$84,$E47:$BL47)+'FD inverse'!$A$60*$C48/Setup!$B$17+INDEX('FD inverse'!$A$60:$BH$60,1,'FD mesh'!$B$15+1)*Setup!$B$22</f>
        <v>0</v>
      </c>
      <c r="BK48" s="0" t="n">
        <f aca="false">SUMPRODUCT('FD inverse'!$A$61:$BH$61,'FD mesh'!$B$84:$BI$84,$E47:$BL47)+'FD inverse'!$A$61*$C48/Setup!$B$17+INDEX('FD inverse'!$A$61:$BH$61,1,'FD mesh'!$B$15+1)*Setup!$B$22</f>
        <v>0</v>
      </c>
      <c r="BL48" s="0" t="n">
        <f aca="false">SUMPRODUCT('FD inverse'!$A$62:$BH$62,'FD mesh'!$B$84:$BI$84,$E47:$BL47)+'FD inverse'!$A$62*$C48/Setup!$B$17+INDEX('FD inverse'!$A$62:$BH$62,1,'FD mesh'!$B$15+1)*Setup!$B$22</f>
        <v>0</v>
      </c>
    </row>
    <row r="49" customFormat="false" ht="15" hidden="false" customHeight="false" outlineLevel="0" collapsed="false">
      <c r="A49" s="0" t="n">
        <v>44</v>
      </c>
      <c r="B49" s="0" t="n">
        <f aca="false">A49*Setup!$B$11/3600</f>
        <v>3.66666666666667</v>
      </c>
      <c r="C49" s="0" t="n">
        <f aca="false">Setup!$B$7+Setup!$B$8*COS(2*PI()*(B49-Setup!$B$9)/24)</f>
        <v>20.015221207633</v>
      </c>
      <c r="D49" s="0" t="n">
        <f aca="false">(C49-E49)/Setup!$B$17</f>
        <v>12.4697288218551</v>
      </c>
      <c r="E49" s="0" t="n">
        <f aca="false">SUMPRODUCT('FD inverse'!$A$3:$BH$3,'FD mesh'!$B$84:$BI$84,$E48:$BL48)+'FD inverse'!$A$3*$C49/Setup!$B$17+INDEX('FD inverse'!$A$3:$BH$3,1,'FD mesh'!$B$15+1)*Setup!$B$22</f>
        <v>18.3941564607919</v>
      </c>
      <c r="F49" s="0" t="n">
        <f aca="false">SUMPRODUCT('FD inverse'!$A$4:$BH$4,'FD mesh'!$B$84:$BI$84,$E48:$BL48)+'FD inverse'!$A$4*$C49/Setup!$B$17+INDEX('FD inverse'!$A$4:$BH$4,1,'FD mesh'!$B$15+1)*Setup!$B$22</f>
        <v>18.0231338951883</v>
      </c>
      <c r="G49" s="0" t="n">
        <f aca="false">SUMPRODUCT('FD inverse'!$A$5:$BH$5,'FD mesh'!$B$84:$BI$84,$E48:$BL48)+'FD inverse'!$A$5*$C49/Setup!$B$17+INDEX('FD inverse'!$A$5:$BH$5,1,'FD mesh'!$B$15+1)*Setup!$B$22</f>
        <v>17.6533051950385</v>
      </c>
      <c r="H49" s="0" t="n">
        <f aca="false">SUMPRODUCT('FD inverse'!$A$6:$BH$6,'FD mesh'!$B$84:$BI$84,$E48:$BL48)+'FD inverse'!$A$6*$C49/Setup!$B$17+INDEX('FD inverse'!$A$6:$BH$6,1,'FD mesh'!$B$15+1)*Setup!$B$22</f>
        <v>16.4146207688772</v>
      </c>
      <c r="I49" s="0" t="n">
        <f aca="false">SUMPRODUCT('FD inverse'!$A$7:$BH$7,'FD mesh'!$B$84:$BI$84,$E48:$BL48)+'FD inverse'!$A$7*$C49/Setup!$B$17+INDEX('FD inverse'!$A$7:$BH$7,1,'FD mesh'!$B$15+1)*Setup!$B$22</f>
        <v>16.3093656460513</v>
      </c>
      <c r="J49" s="0" t="n">
        <f aca="false">SUMPRODUCT('FD inverse'!$A$8:$BH$8,'FD mesh'!$B$84:$BI$84,$E48:$BL48)+'FD inverse'!$A$8*$C49/Setup!$B$17+INDEX('FD inverse'!$A$8:$BH$8,1,'FD mesh'!$B$15+1)*Setup!$B$22</f>
        <v>16.2133300344203</v>
      </c>
      <c r="K49" s="0" t="n">
        <f aca="false">SUMPRODUCT('FD inverse'!$A$9:$BH$9,'FD mesh'!$B$84:$BI$84,$E48:$BL48)+'FD inverse'!$A$9*$C49/Setup!$B$17+INDEX('FD inverse'!$A$9:$BH$9,1,'FD mesh'!$B$15+1)*Setup!$B$22</f>
        <v>16.126996353021</v>
      </c>
      <c r="L49" s="0" t="n">
        <f aca="false">SUMPRODUCT('FD inverse'!$A$10:$BH$10,'FD mesh'!$B$84:$BI$84,$E48:$BL48)+'FD inverse'!$A$10*$C49/Setup!$B$17+INDEX('FD inverse'!$A$10:$BH$10,1,'FD mesh'!$B$15+1)*Setup!$B$22</f>
        <v>16.0508202897777</v>
      </c>
      <c r="M49" s="0" t="n">
        <f aca="false">SUMPRODUCT('FD inverse'!$A$11:$BH$11,'FD mesh'!$B$84:$BI$84,$E48:$BL48)+'FD inverse'!$A$11*$C49/Setup!$B$17+INDEX('FD inverse'!$A$11:$BH$11,1,'FD mesh'!$B$15+1)*Setup!$B$22</f>
        <v>15.9852176931011</v>
      </c>
      <c r="N49" s="0" t="n">
        <f aca="false">SUMPRODUCT('FD inverse'!$A$12:$BH$12,'FD mesh'!$B$84:$BI$84,$E48:$BL48)+'FD inverse'!$A$12*$C49/Setup!$B$17+INDEX('FD inverse'!$A$12:$BH$12,1,'FD mesh'!$B$15+1)*Setup!$B$22</f>
        <v>15.9305537992644</v>
      </c>
      <c r="O49" s="0" t="n">
        <f aca="false">SUMPRODUCT('FD inverse'!$A$13:$BH$13,'FD mesh'!$B$84:$BI$84,$E48:$BL48)+'FD inverse'!$A$13*$C49/Setup!$B$17+INDEX('FD inverse'!$A$13:$BH$13,1,'FD mesh'!$B$15+1)*Setup!$B$22</f>
        <v>15.8871346247686</v>
      </c>
      <c r="P49" s="0" t="n">
        <f aca="false">SUMPRODUCT('FD inverse'!$A$14:$BH$14,'FD mesh'!$B$84:$BI$84,$E48:$BL48)+'FD inverse'!$A$14*$C49/Setup!$B$17+INDEX('FD inverse'!$A$14:$BH$14,1,'FD mesh'!$B$15+1)*Setup!$B$22</f>
        <v>15.8552003304567</v>
      </c>
      <c r="Q49" s="0" t="n">
        <f aca="false">SUMPRODUCT('FD inverse'!$A$15:$BH$15,'FD mesh'!$B$84:$BI$84,$E48:$BL48)+'FD inverse'!$A$15*$C49/Setup!$B$17+INDEX('FD inverse'!$A$15:$BH$15,1,'FD mesh'!$B$15+1)*Setup!$B$22</f>
        <v>15.8349203608982</v>
      </c>
      <c r="R49" s="0" t="n">
        <f aca="false">SUMPRODUCT('FD inverse'!$A$16:$BH$16,'FD mesh'!$B$84:$BI$84,$E48:$BL48)+'FD inverse'!$A$16*$C49/Setup!$B$17+INDEX('FD inverse'!$A$16:$BH$16,1,'FD mesh'!$B$15+1)*Setup!$B$22</f>
        <v>15.8263901784393</v>
      </c>
      <c r="S49" s="0" t="n">
        <f aca="false">SUMPRODUCT('FD inverse'!$A$17:$BH$17,'FD mesh'!$B$84:$BI$84,$E48:$BL48)+'FD inverse'!$A$17*$C49/Setup!$B$17+INDEX('FD inverse'!$A$17:$BH$17,1,'FD mesh'!$B$15+1)*Setup!$B$22</f>
        <v>15.7439150544768</v>
      </c>
      <c r="T49" s="0" t="n">
        <f aca="false">SUMPRODUCT('FD inverse'!$A$18:$BH$18,'FD mesh'!$B$84:$BI$84,$E48:$BL48)+'FD inverse'!$A$18*$C49/Setup!$B$17+INDEX('FD inverse'!$A$18:$BH$18,1,'FD mesh'!$B$15+1)*Setup!$B$22</f>
        <v>15.6670036757339</v>
      </c>
      <c r="U49" s="0" t="n">
        <f aca="false">SUMPRODUCT('FD inverse'!$A$19:$BH$19,'FD mesh'!$B$84:$BI$84,$E48:$BL48)+'FD inverse'!$A$19*$C49/Setup!$B$17+INDEX('FD inverse'!$A$19:$BH$19,1,'FD mesh'!$B$15+1)*Setup!$B$22</f>
        <v>15.595331559344</v>
      </c>
      <c r="V49" s="0" t="n">
        <f aca="false">SUMPRODUCT('FD inverse'!$A$20:$BH$20,'FD mesh'!$B$84:$BI$84,$E48:$BL48)+'FD inverse'!$A$20*$C49/Setup!$B$17+INDEX('FD inverse'!$A$20:$BH$20,1,'FD mesh'!$B$15+1)*Setup!$B$22</f>
        <v>15.5285583871845</v>
      </c>
      <c r="W49" s="0" t="n">
        <f aca="false">SUMPRODUCT('FD inverse'!$A$21:$BH$21,'FD mesh'!$B$84:$BI$84,$E48:$BL48)+'FD inverse'!$A$21*$C49/Setup!$B$17+INDEX('FD inverse'!$A$21:$BH$21,1,'FD mesh'!$B$15+1)*Setup!$B$22</f>
        <v>15.4663296828588</v>
      </c>
      <c r="X49" s="0" t="n">
        <f aca="false">SUMPRODUCT('FD inverse'!$A$22:$BH$22,'FD mesh'!$B$84:$BI$84,$E48:$BL48)+'FD inverse'!$A$22*$C49/Setup!$B$17+INDEX('FD inverse'!$A$22:$BH$22,1,'FD mesh'!$B$15+1)*Setup!$B$22</f>
        <v>15.4082784961337</v>
      </c>
      <c r="Y49" s="0" t="n">
        <f aca="false">SUMPRODUCT('FD inverse'!$A$23:$BH$23,'FD mesh'!$B$84:$BI$84,$E48:$BL48)+'FD inverse'!$A$23*$C49/Setup!$B$17+INDEX('FD inverse'!$A$23:$BH$23,1,'FD mesh'!$B$15+1)*Setup!$B$22</f>
        <v>15.3540270559409</v>
      </c>
      <c r="Z49" s="0" t="n">
        <f aca="false">SUMPRODUCT('FD inverse'!$A$24:$BH$24,'FD mesh'!$B$84:$BI$84,$E48:$BL48)+'FD inverse'!$A$24*$C49/Setup!$B$17+INDEX('FD inverse'!$A$24:$BH$24,1,'FD mesh'!$B$15+1)*Setup!$B$22</f>
        <v>15.303188360461</v>
      </c>
      <c r="AA49" s="0" t="n">
        <f aca="false">SUMPRODUCT('FD inverse'!$A$25:$BH$25,'FD mesh'!$B$84:$BI$84,$E48:$BL48)+'FD inverse'!$A$25*$C49/Setup!$B$17+INDEX('FD inverse'!$A$25:$BH$25,1,'FD mesh'!$B$15+1)*Setup!$B$22</f>
        <v>15.2553676805371</v>
      </c>
      <c r="AB49" s="0" t="n">
        <f aca="false">SUMPRODUCT('FD inverse'!$A$26:$BH$26,'FD mesh'!$B$84:$BI$84,$E48:$BL48)+'FD inverse'!$A$26*$C49/Setup!$B$17+INDEX('FD inverse'!$A$26:$BH$26,1,'FD mesh'!$B$15+1)*Setup!$B$22</f>
        <v>15.2101639604605</v>
      </c>
      <c r="AC49" s="0" t="n">
        <f aca="false">SUMPRODUCT('FD inverse'!$A$27:$BH$27,'FD mesh'!$B$84:$BI$84,$E48:$BL48)+'FD inverse'!$A$27*$C49/Setup!$B$17+INDEX('FD inverse'!$A$27:$BH$27,1,'FD mesh'!$B$15+1)*Setup!$B$22</f>
        <v>15.1671711077963</v>
      </c>
      <c r="AD49" s="0" t="n">
        <f aca="false">SUMPRODUCT('FD inverse'!$A$28:$BH$28,'FD mesh'!$B$84:$BI$84,$E48:$BL48)+'FD inverse'!$A$28*$C49/Setup!$B$17+INDEX('FD inverse'!$A$28:$BH$28,1,'FD mesh'!$B$15+1)*Setup!$B$22</f>
        <v>15.1259791711393</v>
      </c>
      <c r="AE49" s="0" t="n">
        <f aca="false">SUMPRODUCT('FD inverse'!$A$29:$BH$29,'FD mesh'!$B$84:$BI$84,$E48:$BL48)+'FD inverse'!$A$29*$C49/Setup!$B$17+INDEX('FD inverse'!$A$29:$BH$29,1,'FD mesh'!$B$15+1)*Setup!$B$22</f>
        <v>15.0861754113063</v>
      </c>
      <c r="AF49" s="0" t="n">
        <f aca="false">SUMPRODUCT('FD inverse'!$A$30:$BH$30,'FD mesh'!$B$84:$BI$84,$E48:$BL48)+'FD inverse'!$A$30*$C49/Setup!$B$17+INDEX('FD inverse'!$A$30:$BH$30,1,'FD mesh'!$B$15+1)*Setup!$B$22</f>
        <v>15.047345277294</v>
      </c>
      <c r="AG49" s="0" t="n">
        <f aca="false">SUMPRODUCT('FD inverse'!$A$31:$BH$31,'FD mesh'!$B$84:$BI$84,$E48:$BL48)+'FD inverse'!$A$31*$C49/Setup!$B$17+INDEX('FD inverse'!$A$31:$BH$31,1,'FD mesh'!$B$15+1)*Setup!$B$22</f>
        <v>15.0090733032105</v>
      </c>
      <c r="AH49" s="0" t="n">
        <f aca="false">SUMPRODUCT('FD inverse'!$A$32:$BH$32,'FD mesh'!$B$84:$BI$84,$E48:$BL48)+'FD inverse'!$A$32*$C49/Setup!$B$17+INDEX('FD inverse'!$A$32:$BH$32,1,'FD mesh'!$B$15+1)*Setup!$B$22</f>
        <v>15.0075858556908</v>
      </c>
      <c r="AI49" s="0" t="n">
        <f aca="false">SUMPRODUCT('FD inverse'!$A$33:$BH$33,'FD mesh'!$B$84:$BI$84,$E48:$BL48)+'FD inverse'!$A$33*$C49/Setup!$B$17+INDEX('FD inverse'!$A$33:$BH$33,1,'FD mesh'!$B$15+1)*Setup!$B$22</f>
        <v>15.0063147045681</v>
      </c>
      <c r="AJ49" s="0" t="n">
        <f aca="false">SUMPRODUCT('FD inverse'!$A$34:$BH$34,'FD mesh'!$B$84:$BI$84,$E48:$BL48)+'FD inverse'!$A$34*$C49/Setup!$B$17+INDEX('FD inverse'!$A$34:$BH$34,1,'FD mesh'!$B$15+1)*Setup!$B$22</f>
        <v>15.0052330316541</v>
      </c>
      <c r="AK49" s="0" t="n">
        <f aca="false">SUMPRODUCT('FD inverse'!$A$35:$BH$35,'FD mesh'!$B$84:$BI$84,$E48:$BL48)+'FD inverse'!$A$35*$C49/Setup!$B$17+INDEX('FD inverse'!$A$35:$BH$35,1,'FD mesh'!$B$15+1)*Setup!$B$22</f>
        <v>15.0043162412642</v>
      </c>
      <c r="AL49" s="0" t="n">
        <f aca="false">SUMPRODUCT('FD inverse'!$A$36:$BH$36,'FD mesh'!$B$84:$BI$84,$E48:$BL48)+'FD inverse'!$A$36*$C49/Setup!$B$17+INDEX('FD inverse'!$A$36:$BH$36,1,'FD mesh'!$B$15+1)*Setup!$B$22</f>
        <v>15.0035419203459</v>
      </c>
      <c r="AM49" s="0" t="n">
        <f aca="false">SUMPRODUCT('FD inverse'!$A$37:$BH$37,'FD mesh'!$B$84:$BI$84,$E48:$BL48)+'FD inverse'!$A$37*$C49/Setup!$B$17+INDEX('FD inverse'!$A$37:$BH$37,1,'FD mesh'!$B$15+1)*Setup!$B$22</f>
        <v>15.0028897547505</v>
      </c>
      <c r="AN49" s="0" t="n">
        <f aca="false">SUMPRODUCT('FD inverse'!$A$38:$BH$38,'FD mesh'!$B$84:$BI$84,$E48:$BL48)+'FD inverse'!$A$38*$C49/Setup!$B$17+INDEX('FD inverse'!$A$38:$BH$38,1,'FD mesh'!$B$15+1)*Setup!$B$22</f>
        <v>15.0023414083446</v>
      </c>
      <c r="AO49" s="0" t="n">
        <f aca="false">SUMPRODUCT('FD inverse'!$A$39:$BH$39,'FD mesh'!$B$84:$BI$84,$E48:$BL48)+'FD inverse'!$A$39*$C49/Setup!$B$17+INDEX('FD inverse'!$A$39:$BH$39,1,'FD mesh'!$B$15+1)*Setup!$B$22</f>
        <v>15.0018803713228</v>
      </c>
      <c r="AP49" s="0" t="n">
        <f aca="false">SUMPRODUCT('FD inverse'!$A$40:$BH$40,'FD mesh'!$B$84:$BI$84,$E48:$BL48)+'FD inverse'!$A$40*$C49/Setup!$B$17+INDEX('FD inverse'!$A$40:$BH$40,1,'FD mesh'!$B$15+1)*Setup!$B$22</f>
        <v>15.0014917835388</v>
      </c>
      <c r="AQ49" s="0" t="n">
        <f aca="false">SUMPRODUCT('FD inverse'!$A$41:$BH$41,'FD mesh'!$B$84:$BI$84,$E48:$BL48)+'FD inverse'!$A$41*$C49/Setup!$B$17+INDEX('FD inverse'!$A$41:$BH$41,1,'FD mesh'!$B$15+1)*Setup!$B$22</f>
        <v>15.0011622379885</v>
      </c>
      <c r="AR49" s="0" t="n">
        <f aca="false">SUMPRODUCT('FD inverse'!$A$42:$BH$42,'FD mesh'!$B$84:$BI$84,$E48:$BL48)+'FD inverse'!$A$42*$C49/Setup!$B$17+INDEX('FD inverse'!$A$42:$BH$42,1,'FD mesh'!$B$15+1)*Setup!$B$22</f>
        <v>15.0008795688202</v>
      </c>
      <c r="AS49" s="0" t="n">
        <f aca="false">SUMPRODUCT('FD inverse'!$A$43:$BH$43,'FD mesh'!$B$84:$BI$84,$E48:$BL48)+'FD inverse'!$A$43*$C49/Setup!$B$17+INDEX('FD inverse'!$A$43:$BH$43,1,'FD mesh'!$B$15+1)*Setup!$B$22</f>
        <v>0</v>
      </c>
      <c r="AT49" s="0" t="n">
        <f aca="false">SUMPRODUCT('FD inverse'!$A$44:$BH$44,'FD mesh'!$B$84:$BI$84,$E48:$BL48)+'FD inverse'!$A$44*$C49/Setup!$B$17+INDEX('FD inverse'!$A$44:$BH$44,1,'FD mesh'!$B$15+1)*Setup!$B$22</f>
        <v>0</v>
      </c>
      <c r="AU49" s="0" t="n">
        <f aca="false">SUMPRODUCT('FD inverse'!$A$45:$BH$45,'FD mesh'!$B$84:$BI$84,$E48:$BL48)+'FD inverse'!$A$45*$C49/Setup!$B$17+INDEX('FD inverse'!$A$45:$BH$45,1,'FD mesh'!$B$15+1)*Setup!$B$22</f>
        <v>0</v>
      </c>
      <c r="AV49" s="0" t="n">
        <f aca="false">SUMPRODUCT('FD inverse'!$A$46:$BH$46,'FD mesh'!$B$84:$BI$84,$E48:$BL48)+'FD inverse'!$A$46*$C49/Setup!$B$17+INDEX('FD inverse'!$A$46:$BH$46,1,'FD mesh'!$B$15+1)*Setup!$B$22</f>
        <v>0</v>
      </c>
      <c r="AW49" s="0" t="n">
        <f aca="false">SUMPRODUCT('FD inverse'!$A$47:$BH$47,'FD mesh'!$B$84:$BI$84,$E48:$BL48)+'FD inverse'!$A$47*$C49/Setup!$B$17+INDEX('FD inverse'!$A$47:$BH$47,1,'FD mesh'!$B$15+1)*Setup!$B$22</f>
        <v>0</v>
      </c>
      <c r="AX49" s="0" t="n">
        <f aca="false">SUMPRODUCT('FD inverse'!$A$48:$BH$48,'FD mesh'!$B$84:$BI$84,$E48:$BL48)+'FD inverse'!$A$48*$C49/Setup!$B$17+INDEX('FD inverse'!$A$48:$BH$48,1,'FD mesh'!$B$15+1)*Setup!$B$22</f>
        <v>0</v>
      </c>
      <c r="AY49" s="0" t="n">
        <f aca="false">SUMPRODUCT('FD inverse'!$A$49:$BH$49,'FD mesh'!$B$84:$BI$84,$E48:$BL48)+'FD inverse'!$A$49*$C49/Setup!$B$17+INDEX('FD inverse'!$A$49:$BH$49,1,'FD mesh'!$B$15+1)*Setup!$B$22</f>
        <v>0</v>
      </c>
      <c r="AZ49" s="0" t="n">
        <f aca="false">SUMPRODUCT('FD inverse'!$A$50:$BH$50,'FD mesh'!$B$84:$BI$84,$E48:$BL48)+'FD inverse'!$A$50*$C49/Setup!$B$17+INDEX('FD inverse'!$A$50:$BH$50,1,'FD mesh'!$B$15+1)*Setup!$B$22</f>
        <v>0</v>
      </c>
      <c r="BA49" s="0" t="n">
        <f aca="false">SUMPRODUCT('FD inverse'!$A$51:$BH$51,'FD mesh'!$B$84:$BI$84,$E48:$BL48)+'FD inverse'!$A$51*$C49/Setup!$B$17+INDEX('FD inverse'!$A$51:$BH$51,1,'FD mesh'!$B$15+1)*Setup!$B$22</f>
        <v>0</v>
      </c>
      <c r="BB49" s="0" t="n">
        <f aca="false">SUMPRODUCT('FD inverse'!$A$52:$BH$52,'FD mesh'!$B$84:$BI$84,$E48:$BL48)+'FD inverse'!$A$52*$C49/Setup!$B$17+INDEX('FD inverse'!$A$52:$BH$52,1,'FD mesh'!$B$15+1)*Setup!$B$22</f>
        <v>0</v>
      </c>
      <c r="BC49" s="0" t="n">
        <f aca="false">SUMPRODUCT('FD inverse'!$A$53:$BH$53,'FD mesh'!$B$84:$BI$84,$E48:$BL48)+'FD inverse'!$A$53*$C49/Setup!$B$17+INDEX('FD inverse'!$A$53:$BH$53,1,'FD mesh'!$B$15+1)*Setup!$B$22</f>
        <v>0</v>
      </c>
      <c r="BD49" s="0" t="n">
        <f aca="false">SUMPRODUCT('FD inverse'!$A$54:$BH$54,'FD mesh'!$B$84:$BI$84,$E48:$BL48)+'FD inverse'!$A$54*$C49/Setup!$B$17+INDEX('FD inverse'!$A$54:$BH$54,1,'FD mesh'!$B$15+1)*Setup!$B$22</f>
        <v>0</v>
      </c>
      <c r="BE49" s="0" t="n">
        <f aca="false">SUMPRODUCT('FD inverse'!$A$55:$BH$55,'FD mesh'!$B$84:$BI$84,$E48:$BL48)+'FD inverse'!$A$55*$C49/Setup!$B$17+INDEX('FD inverse'!$A$55:$BH$55,1,'FD mesh'!$B$15+1)*Setup!$B$22</f>
        <v>0</v>
      </c>
      <c r="BF49" s="0" t="n">
        <f aca="false">SUMPRODUCT('FD inverse'!$A$56:$BH$56,'FD mesh'!$B$84:$BI$84,$E48:$BL48)+'FD inverse'!$A$56*$C49/Setup!$B$17+INDEX('FD inverse'!$A$56:$BH$56,1,'FD mesh'!$B$15+1)*Setup!$B$22</f>
        <v>0</v>
      </c>
      <c r="BG49" s="0" t="n">
        <f aca="false">SUMPRODUCT('FD inverse'!$A$57:$BH$57,'FD mesh'!$B$84:$BI$84,$E48:$BL48)+'FD inverse'!$A$57*$C49/Setup!$B$17+INDEX('FD inverse'!$A$57:$BH$57,1,'FD mesh'!$B$15+1)*Setup!$B$22</f>
        <v>0</v>
      </c>
      <c r="BH49" s="0" t="n">
        <f aca="false">SUMPRODUCT('FD inverse'!$A$58:$BH$58,'FD mesh'!$B$84:$BI$84,$E48:$BL48)+'FD inverse'!$A$58*$C49/Setup!$B$17+INDEX('FD inverse'!$A$58:$BH$58,1,'FD mesh'!$B$15+1)*Setup!$B$22</f>
        <v>0</v>
      </c>
      <c r="BI49" s="0" t="n">
        <f aca="false">SUMPRODUCT('FD inverse'!$A$59:$BH$59,'FD mesh'!$B$84:$BI$84,$E48:$BL48)+'FD inverse'!$A$59*$C49/Setup!$B$17+INDEX('FD inverse'!$A$59:$BH$59,1,'FD mesh'!$B$15+1)*Setup!$B$22</f>
        <v>0</v>
      </c>
      <c r="BJ49" s="0" t="n">
        <f aca="false">SUMPRODUCT('FD inverse'!$A$60:$BH$60,'FD mesh'!$B$84:$BI$84,$E48:$BL48)+'FD inverse'!$A$60*$C49/Setup!$B$17+INDEX('FD inverse'!$A$60:$BH$60,1,'FD mesh'!$B$15+1)*Setup!$B$22</f>
        <v>0</v>
      </c>
      <c r="BK49" s="0" t="n">
        <f aca="false">SUMPRODUCT('FD inverse'!$A$61:$BH$61,'FD mesh'!$B$84:$BI$84,$E48:$BL48)+'FD inverse'!$A$61*$C49/Setup!$B$17+INDEX('FD inverse'!$A$61:$BH$61,1,'FD mesh'!$B$15+1)*Setup!$B$22</f>
        <v>0</v>
      </c>
      <c r="BL49" s="0" t="n">
        <f aca="false">SUMPRODUCT('FD inverse'!$A$62:$BH$62,'FD mesh'!$B$84:$BI$84,$E48:$BL48)+'FD inverse'!$A$62*$C49/Setup!$B$17+INDEX('FD inverse'!$A$62:$BH$62,1,'FD mesh'!$B$15+1)*Setup!$B$22</f>
        <v>0</v>
      </c>
    </row>
    <row r="50" customFormat="false" ht="15" hidden="false" customHeight="false" outlineLevel="0" collapsed="false">
      <c r="A50" s="0" t="n">
        <v>45</v>
      </c>
      <c r="B50" s="0" t="n">
        <f aca="false">A50*Setup!$B$11/3600</f>
        <v>3.75</v>
      </c>
      <c r="C50" s="0" t="n">
        <f aca="false">Setup!$B$7+Setup!$B$8*COS(2*PI()*(B50-Setup!$B$9)/24)</f>
        <v>20.0085643070456</v>
      </c>
      <c r="D50" s="0" t="n">
        <f aca="false">(C50-E50)/Setup!$B$17</f>
        <v>12.4069441555238</v>
      </c>
      <c r="E50" s="0" t="n">
        <f aca="false">SUMPRODUCT('FD inverse'!$A$3:$BH$3,'FD mesh'!$B$84:$BI$84,$E49:$BL49)+'FD inverse'!$A$3*$C50/Setup!$B$17+INDEX('FD inverse'!$A$3:$BH$3,1,'FD mesh'!$B$15+1)*Setup!$B$22</f>
        <v>18.3956615668275</v>
      </c>
      <c r="F50" s="0" t="n">
        <f aca="false">SUMPRODUCT('FD inverse'!$A$4:$BH$4,'FD mesh'!$B$84:$BI$84,$E49:$BL49)+'FD inverse'!$A$4*$C50/Setup!$B$17+INDEX('FD inverse'!$A$4:$BH$4,1,'FD mesh'!$B$15+1)*Setup!$B$22</f>
        <v>18.0267339053985</v>
      </c>
      <c r="G50" s="0" t="n">
        <f aca="false">SUMPRODUCT('FD inverse'!$A$5:$BH$5,'FD mesh'!$B$84:$BI$84,$E49:$BL49)+'FD inverse'!$A$5*$C50/Setup!$B$17+INDEX('FD inverse'!$A$5:$BH$5,1,'FD mesh'!$B$15+1)*Setup!$B$22</f>
        <v>17.659368748401</v>
      </c>
      <c r="H50" s="0" t="n">
        <f aca="false">SUMPRODUCT('FD inverse'!$A$6:$BH$6,'FD mesh'!$B$84:$BI$84,$E49:$BL49)+'FD inverse'!$A$6*$C50/Setup!$B$17+INDEX('FD inverse'!$A$6:$BH$6,1,'FD mesh'!$B$15+1)*Setup!$B$22</f>
        <v>16.429443161883</v>
      </c>
      <c r="I50" s="0" t="n">
        <f aca="false">SUMPRODUCT('FD inverse'!$A$7:$BH$7,'FD mesh'!$B$84:$BI$84,$E49:$BL49)+'FD inverse'!$A$7*$C50/Setup!$B$17+INDEX('FD inverse'!$A$7:$BH$7,1,'FD mesh'!$B$15+1)*Setup!$B$22</f>
        <v>16.3249725769421</v>
      </c>
      <c r="J50" s="0" t="n">
        <f aca="false">SUMPRODUCT('FD inverse'!$A$8:$BH$8,'FD mesh'!$B$84:$BI$84,$E49:$BL49)+'FD inverse'!$A$8*$C50/Setup!$B$17+INDEX('FD inverse'!$A$8:$BH$8,1,'FD mesh'!$B$15+1)*Setup!$B$22</f>
        <v>16.2297096208453</v>
      </c>
      <c r="K50" s="0" t="n">
        <f aca="false">SUMPRODUCT('FD inverse'!$A$9:$BH$9,'FD mesh'!$B$84:$BI$84,$E49:$BL49)+'FD inverse'!$A$9*$C50/Setup!$B$17+INDEX('FD inverse'!$A$9:$BH$9,1,'FD mesh'!$B$15+1)*Setup!$B$22</f>
        <v>16.1441101375656</v>
      </c>
      <c r="L50" s="0" t="n">
        <f aca="false">SUMPRODUCT('FD inverse'!$A$10:$BH$10,'FD mesh'!$B$84:$BI$84,$E49:$BL49)+'FD inverse'!$A$10*$C50/Setup!$B$17+INDEX('FD inverse'!$A$10:$BH$10,1,'FD mesh'!$B$15+1)*Setup!$B$22</f>
        <v>16.0686072823359</v>
      </c>
      <c r="M50" s="0" t="n">
        <f aca="false">SUMPRODUCT('FD inverse'!$A$11:$BH$11,'FD mesh'!$B$84:$BI$84,$E49:$BL49)+'FD inverse'!$A$11*$C50/Setup!$B$17+INDEX('FD inverse'!$A$11:$BH$11,1,'FD mesh'!$B$15+1)*Setup!$B$22</f>
        <v>16.0035982280254</v>
      </c>
      <c r="N50" s="0" t="n">
        <f aca="false">SUMPRODUCT('FD inverse'!$A$12:$BH$12,'FD mesh'!$B$84:$BI$84,$E49:$BL49)+'FD inverse'!$A$12*$C50/Setup!$B$17+INDEX('FD inverse'!$A$12:$BH$12,1,'FD mesh'!$B$15+1)*Setup!$B$22</f>
        <v>15.9494331471215</v>
      </c>
      <c r="O50" s="0" t="n">
        <f aca="false">SUMPRODUCT('FD inverse'!$A$13:$BH$13,'FD mesh'!$B$84:$BI$84,$E49:$BL49)+'FD inverse'!$A$13*$C50/Setup!$B$17+INDEX('FD inverse'!$A$13:$BH$13,1,'FD mesh'!$B$15+1)*Setup!$B$22</f>
        <v>15.9064063245405</v>
      </c>
      <c r="P50" s="0" t="n">
        <f aca="false">SUMPRODUCT('FD inverse'!$A$14:$BH$14,'FD mesh'!$B$84:$BI$84,$E49:$BL49)+'FD inverse'!$A$14*$C50/Setup!$B$17+INDEX('FD inverse'!$A$14:$BH$14,1,'FD mesh'!$B$15+1)*Setup!$B$22</f>
        <v>15.8747492363381</v>
      </c>
      <c r="Q50" s="0" t="n">
        <f aca="false">SUMPRODUCT('FD inverse'!$A$15:$BH$15,'FD mesh'!$B$84:$BI$84,$E49:$BL49)+'FD inverse'!$A$15*$C50/Setup!$B$17+INDEX('FD inverse'!$A$15:$BH$15,1,'FD mesh'!$B$15+1)*Setup!$B$22</f>
        <v>15.8546254259418</v>
      </c>
      <c r="R50" s="0" t="n">
        <f aca="false">SUMPRODUCT('FD inverse'!$A$16:$BH$16,'FD mesh'!$B$84:$BI$84,$E49:$BL49)+'FD inverse'!$A$16*$C50/Setup!$B$17+INDEX('FD inverse'!$A$16:$BH$16,1,'FD mesh'!$B$15+1)*Setup!$B$22</f>
        <v>15.846127022651</v>
      </c>
      <c r="S50" s="0" t="n">
        <f aca="false">SUMPRODUCT('FD inverse'!$A$17:$BH$17,'FD mesh'!$B$84:$BI$84,$E49:$BL49)+'FD inverse'!$A$17*$C50/Setup!$B$17+INDEX('FD inverse'!$A$17:$BH$17,1,'FD mesh'!$B$15+1)*Setup!$B$22</f>
        <v>15.7626240826389</v>
      </c>
      <c r="T50" s="0" t="n">
        <f aca="false">SUMPRODUCT('FD inverse'!$A$18:$BH$18,'FD mesh'!$B$84:$BI$84,$E49:$BL49)+'FD inverse'!$A$18*$C50/Setup!$B$17+INDEX('FD inverse'!$A$18:$BH$18,1,'FD mesh'!$B$15+1)*Setup!$B$22</f>
        <v>15.6846269423432</v>
      </c>
      <c r="U50" s="0" t="n">
        <f aca="false">SUMPRODUCT('FD inverse'!$A$19:$BH$19,'FD mesh'!$B$84:$BI$84,$E49:$BL49)+'FD inverse'!$A$19*$C50/Setup!$B$17+INDEX('FD inverse'!$A$19:$BH$19,1,'FD mesh'!$B$15+1)*Setup!$B$22</f>
        <v>15.6118160776496</v>
      </c>
      <c r="V50" s="0" t="n">
        <f aca="false">SUMPRODUCT('FD inverse'!$A$20:$BH$20,'FD mesh'!$B$84:$BI$84,$E49:$BL49)+'FD inverse'!$A$20*$C50/Setup!$B$17+INDEX('FD inverse'!$A$20:$BH$20,1,'FD mesh'!$B$15+1)*Setup!$B$22</f>
        <v>15.5438563712001</v>
      </c>
      <c r="W50" s="0" t="n">
        <f aca="false">SUMPRODUCT('FD inverse'!$A$21:$BH$21,'FD mesh'!$B$84:$BI$84,$E49:$BL49)+'FD inverse'!$A$21*$C50/Setup!$B$17+INDEX('FD inverse'!$A$21:$BH$21,1,'FD mesh'!$B$15+1)*Setup!$B$22</f>
        <v>15.4803986429039</v>
      </c>
      <c r="X50" s="0" t="n">
        <f aca="false">SUMPRODUCT('FD inverse'!$A$22:$BH$22,'FD mesh'!$B$84:$BI$84,$E49:$BL49)+'FD inverse'!$A$22*$C50/Setup!$B$17+INDEX('FD inverse'!$A$22:$BH$22,1,'FD mesh'!$B$15+1)*Setup!$B$22</f>
        <v>15.4210812085638</v>
      </c>
      <c r="Y50" s="0" t="n">
        <f aca="false">SUMPRODUCT('FD inverse'!$A$23:$BH$23,'FD mesh'!$B$84:$BI$84,$E49:$BL49)+'FD inverse'!$A$23*$C50/Setup!$B$17+INDEX('FD inverse'!$A$23:$BH$23,1,'FD mesh'!$B$15+1)*Setup!$B$22</f>
        <v>15.3655314295959</v>
      </c>
      <c r="Z50" s="0" t="n">
        <f aca="false">SUMPRODUCT('FD inverse'!$A$24:$BH$24,'FD mesh'!$B$84:$BI$84,$E49:$BL49)+'FD inverse'!$A$24*$C50/Setup!$B$17+INDEX('FD inverse'!$A$24:$BH$24,1,'FD mesh'!$B$15+1)*Setup!$B$22</f>
        <v>15.3133672234466</v>
      </c>
      <c r="AA50" s="0" t="n">
        <f aca="false">SUMPRODUCT('FD inverse'!$A$25:$BH$25,'FD mesh'!$B$84:$BI$84,$E49:$BL49)+'FD inverse'!$A$25*$C50/Setup!$B$17+INDEX('FD inverse'!$A$25:$BH$25,1,'FD mesh'!$B$15+1)*Setup!$B$22</f>
        <v>15.2641985112616</v>
      </c>
      <c r="AB50" s="0" t="n">
        <f aca="false">SUMPRODUCT('FD inverse'!$A$26:$BH$26,'FD mesh'!$B$84:$BI$84,$E49:$BL49)+'FD inverse'!$A$26*$C50/Setup!$B$17+INDEX('FD inverse'!$A$26:$BH$26,1,'FD mesh'!$B$15+1)*Setup!$B$22</f>
        <v>15.217628586404</v>
      </c>
      <c r="AC50" s="0" t="n">
        <f aca="false">SUMPRODUCT('FD inverse'!$A$27:$BH$27,'FD mesh'!$B$84:$BI$84,$E49:$BL49)+'FD inverse'!$A$27*$C50/Setup!$B$17+INDEX('FD inverse'!$A$27:$BH$27,1,'FD mesh'!$B$15+1)*Setup!$B$22</f>
        <v>15.1732553943242</v>
      </c>
      <c r="AD50" s="0" t="n">
        <f aca="false">SUMPRODUCT('FD inverse'!$A$28:$BH$28,'FD mesh'!$B$84:$BI$84,$E49:$BL49)+'FD inverse'!$A$28*$C50/Setup!$B$17+INDEX('FD inverse'!$A$28:$BH$28,1,'FD mesh'!$B$15+1)*Setup!$B$22</f>
        <v>15.1306727208511</v>
      </c>
      <c r="AE50" s="0" t="n">
        <f aca="false">SUMPRODUCT('FD inverse'!$A$29:$BH$29,'FD mesh'!$B$84:$BI$84,$E49:$BL49)+'FD inverse'!$A$29*$C50/Setup!$B$17+INDEX('FD inverse'!$A$29:$BH$29,1,'FD mesh'!$B$15+1)*Setup!$B$22</f>
        <v>15.0894712920076</v>
      </c>
      <c r="AF50" s="0" t="n">
        <f aca="false">SUMPRODUCT('FD inverse'!$A$30:$BH$30,'FD mesh'!$B$84:$BI$84,$E49:$BL49)+'FD inverse'!$A$30*$C50/Setup!$B$17+INDEX('FD inverse'!$A$30:$BH$30,1,'FD mesh'!$B$15+1)*Setup!$B$22</f>
        <v>15.0492397937704</v>
      </c>
      <c r="AG50" s="0" t="n">
        <f aca="false">SUMPRODUCT('FD inverse'!$A$31:$BH$31,'FD mesh'!$B$84:$BI$84,$E49:$BL49)+'FD inverse'!$A$31*$C50/Setup!$B$17+INDEX('FD inverse'!$A$31:$BH$31,1,'FD mesh'!$B$15+1)*Setup!$B$22</f>
        <v>15.0095658246676</v>
      </c>
      <c r="AH50" s="0" t="n">
        <f aca="false">SUMPRODUCT('FD inverse'!$A$32:$BH$32,'FD mesh'!$B$84:$BI$84,$E49:$BL49)+'FD inverse'!$A$32*$C50/Setup!$B$17+INDEX('FD inverse'!$A$32:$BH$32,1,'FD mesh'!$B$15+1)*Setup!$B$22</f>
        <v>15.008021333469</v>
      </c>
      <c r="AI50" s="0" t="n">
        <f aca="false">SUMPRODUCT('FD inverse'!$A$33:$BH$33,'FD mesh'!$B$84:$BI$84,$E49:$BL49)+'FD inverse'!$A$33*$C50/Setup!$B$17+INDEX('FD inverse'!$A$33:$BH$33,1,'FD mesh'!$B$15+1)*Setup!$B$22</f>
        <v>15.006697291152</v>
      </c>
      <c r="AJ50" s="0" t="n">
        <f aca="false">SUMPRODUCT('FD inverse'!$A$34:$BH$34,'FD mesh'!$B$84:$BI$84,$E49:$BL49)+'FD inverse'!$A$34*$C50/Setup!$B$17+INDEX('FD inverse'!$A$34:$BH$34,1,'FD mesh'!$B$15+1)*Setup!$B$22</f>
        <v>15.005566922976</v>
      </c>
      <c r="AK50" s="0" t="n">
        <f aca="false">SUMPRODUCT('FD inverse'!$A$35:$BH$35,'FD mesh'!$B$84:$BI$84,$E49:$BL49)+'FD inverse'!$A$35*$C50/Setup!$B$17+INDEX('FD inverse'!$A$35:$BH$35,1,'FD mesh'!$B$15+1)*Setup!$B$22</f>
        <v>15.0046055782777</v>
      </c>
      <c r="AL50" s="0" t="n">
        <f aca="false">SUMPRODUCT('FD inverse'!$A$36:$BH$36,'FD mesh'!$B$84:$BI$84,$E49:$BL49)+'FD inverse'!$A$36*$C50/Setup!$B$17+INDEX('FD inverse'!$A$36:$BH$36,1,'FD mesh'!$B$15+1)*Setup!$B$22</f>
        <v>15.00379070264</v>
      </c>
      <c r="AM50" s="0" t="n">
        <f aca="false">SUMPRODUCT('FD inverse'!$A$37:$BH$37,'FD mesh'!$B$84:$BI$84,$E49:$BL49)+'FD inverse'!$A$37*$C50/Setup!$B$17+INDEX('FD inverse'!$A$37:$BH$37,1,'FD mesh'!$B$15+1)*Setup!$B$22</f>
        <v>15.0031017663298</v>
      </c>
      <c r="AN50" s="0" t="n">
        <f aca="false">SUMPRODUCT('FD inverse'!$A$38:$BH$38,'FD mesh'!$B$84:$BI$84,$E49:$BL49)+'FD inverse'!$A$38*$C50/Setup!$B$17+INDEX('FD inverse'!$A$38:$BH$38,1,'FD mesh'!$B$15+1)*Setup!$B$22</f>
        <v>15.0025201551643</v>
      </c>
      <c r="AO50" s="0" t="n">
        <f aca="false">SUMPRODUCT('FD inverse'!$A$39:$BH$39,'FD mesh'!$B$84:$BI$84,$E49:$BL49)+'FD inverse'!$A$39*$C50/Setup!$B$17+INDEX('FD inverse'!$A$39:$BH$39,1,'FD mesh'!$B$15+1)*Setup!$B$22</f>
        <v>15.0020290297561</v>
      </c>
      <c r="AP50" s="0" t="n">
        <f aca="false">SUMPRODUCT('FD inverse'!$A$40:$BH$40,'FD mesh'!$B$84:$BI$84,$E49:$BL49)+'FD inverse'!$A$40*$C50/Setup!$B$17+INDEX('FD inverse'!$A$40:$BH$40,1,'FD mesh'!$B$15+1)*Setup!$B$22</f>
        <v>15.001613158671</v>
      </c>
      <c r="AQ50" s="0" t="n">
        <f aca="false">SUMPRODUCT('FD inverse'!$A$41:$BH$41,'FD mesh'!$B$84:$BI$84,$E49:$BL49)+'FD inverse'!$A$41*$C50/Setup!$B$17+INDEX('FD inverse'!$A$41:$BH$41,1,'FD mesh'!$B$15+1)*Setup!$B$22</f>
        <v>15.0012587304735</v>
      </c>
      <c r="AR50" s="0" t="n">
        <f aca="false">SUMPRODUCT('FD inverse'!$A$42:$BH$42,'FD mesh'!$B$84:$BI$84,$E49:$BL49)+'FD inverse'!$A$42*$C50/Setup!$B$17+INDEX('FD inverse'!$A$42:$BH$42,1,'FD mesh'!$B$15+1)*Setup!$B$22</f>
        <v>15.0009531489945</v>
      </c>
      <c r="AS50" s="0" t="n">
        <f aca="false">SUMPRODUCT('FD inverse'!$A$43:$BH$43,'FD mesh'!$B$84:$BI$84,$E49:$BL49)+'FD inverse'!$A$43*$C50/Setup!$B$17+INDEX('FD inverse'!$A$43:$BH$43,1,'FD mesh'!$B$15+1)*Setup!$B$22</f>
        <v>0</v>
      </c>
      <c r="AT50" s="0" t="n">
        <f aca="false">SUMPRODUCT('FD inverse'!$A$44:$BH$44,'FD mesh'!$B$84:$BI$84,$E49:$BL49)+'FD inverse'!$A$44*$C50/Setup!$B$17+INDEX('FD inverse'!$A$44:$BH$44,1,'FD mesh'!$B$15+1)*Setup!$B$22</f>
        <v>0</v>
      </c>
      <c r="AU50" s="0" t="n">
        <f aca="false">SUMPRODUCT('FD inverse'!$A$45:$BH$45,'FD mesh'!$B$84:$BI$84,$E49:$BL49)+'FD inverse'!$A$45*$C50/Setup!$B$17+INDEX('FD inverse'!$A$45:$BH$45,1,'FD mesh'!$B$15+1)*Setup!$B$22</f>
        <v>0</v>
      </c>
      <c r="AV50" s="0" t="n">
        <f aca="false">SUMPRODUCT('FD inverse'!$A$46:$BH$46,'FD mesh'!$B$84:$BI$84,$E49:$BL49)+'FD inverse'!$A$46*$C50/Setup!$B$17+INDEX('FD inverse'!$A$46:$BH$46,1,'FD mesh'!$B$15+1)*Setup!$B$22</f>
        <v>0</v>
      </c>
      <c r="AW50" s="0" t="n">
        <f aca="false">SUMPRODUCT('FD inverse'!$A$47:$BH$47,'FD mesh'!$B$84:$BI$84,$E49:$BL49)+'FD inverse'!$A$47*$C50/Setup!$B$17+INDEX('FD inverse'!$A$47:$BH$47,1,'FD mesh'!$B$15+1)*Setup!$B$22</f>
        <v>0</v>
      </c>
      <c r="AX50" s="0" t="n">
        <f aca="false">SUMPRODUCT('FD inverse'!$A$48:$BH$48,'FD mesh'!$B$84:$BI$84,$E49:$BL49)+'FD inverse'!$A$48*$C50/Setup!$B$17+INDEX('FD inverse'!$A$48:$BH$48,1,'FD mesh'!$B$15+1)*Setup!$B$22</f>
        <v>0</v>
      </c>
      <c r="AY50" s="0" t="n">
        <f aca="false">SUMPRODUCT('FD inverse'!$A$49:$BH$49,'FD mesh'!$B$84:$BI$84,$E49:$BL49)+'FD inverse'!$A$49*$C50/Setup!$B$17+INDEX('FD inverse'!$A$49:$BH$49,1,'FD mesh'!$B$15+1)*Setup!$B$22</f>
        <v>0</v>
      </c>
      <c r="AZ50" s="0" t="n">
        <f aca="false">SUMPRODUCT('FD inverse'!$A$50:$BH$50,'FD mesh'!$B$84:$BI$84,$E49:$BL49)+'FD inverse'!$A$50*$C50/Setup!$B$17+INDEX('FD inverse'!$A$50:$BH$50,1,'FD mesh'!$B$15+1)*Setup!$B$22</f>
        <v>0</v>
      </c>
      <c r="BA50" s="0" t="n">
        <f aca="false">SUMPRODUCT('FD inverse'!$A$51:$BH$51,'FD mesh'!$B$84:$BI$84,$E49:$BL49)+'FD inverse'!$A$51*$C50/Setup!$B$17+INDEX('FD inverse'!$A$51:$BH$51,1,'FD mesh'!$B$15+1)*Setup!$B$22</f>
        <v>0</v>
      </c>
      <c r="BB50" s="0" t="n">
        <f aca="false">SUMPRODUCT('FD inverse'!$A$52:$BH$52,'FD mesh'!$B$84:$BI$84,$E49:$BL49)+'FD inverse'!$A$52*$C50/Setup!$B$17+INDEX('FD inverse'!$A$52:$BH$52,1,'FD mesh'!$B$15+1)*Setup!$B$22</f>
        <v>0</v>
      </c>
      <c r="BC50" s="0" t="n">
        <f aca="false">SUMPRODUCT('FD inverse'!$A$53:$BH$53,'FD mesh'!$B$84:$BI$84,$E49:$BL49)+'FD inverse'!$A$53*$C50/Setup!$B$17+INDEX('FD inverse'!$A$53:$BH$53,1,'FD mesh'!$B$15+1)*Setup!$B$22</f>
        <v>0</v>
      </c>
      <c r="BD50" s="0" t="n">
        <f aca="false">SUMPRODUCT('FD inverse'!$A$54:$BH$54,'FD mesh'!$B$84:$BI$84,$E49:$BL49)+'FD inverse'!$A$54*$C50/Setup!$B$17+INDEX('FD inverse'!$A$54:$BH$54,1,'FD mesh'!$B$15+1)*Setup!$B$22</f>
        <v>0</v>
      </c>
      <c r="BE50" s="0" t="n">
        <f aca="false">SUMPRODUCT('FD inverse'!$A$55:$BH$55,'FD mesh'!$B$84:$BI$84,$E49:$BL49)+'FD inverse'!$A$55*$C50/Setup!$B$17+INDEX('FD inverse'!$A$55:$BH$55,1,'FD mesh'!$B$15+1)*Setup!$B$22</f>
        <v>0</v>
      </c>
      <c r="BF50" s="0" t="n">
        <f aca="false">SUMPRODUCT('FD inverse'!$A$56:$BH$56,'FD mesh'!$B$84:$BI$84,$E49:$BL49)+'FD inverse'!$A$56*$C50/Setup!$B$17+INDEX('FD inverse'!$A$56:$BH$56,1,'FD mesh'!$B$15+1)*Setup!$B$22</f>
        <v>0</v>
      </c>
      <c r="BG50" s="0" t="n">
        <f aca="false">SUMPRODUCT('FD inverse'!$A$57:$BH$57,'FD mesh'!$B$84:$BI$84,$E49:$BL49)+'FD inverse'!$A$57*$C50/Setup!$B$17+INDEX('FD inverse'!$A$57:$BH$57,1,'FD mesh'!$B$15+1)*Setup!$B$22</f>
        <v>0</v>
      </c>
      <c r="BH50" s="0" t="n">
        <f aca="false">SUMPRODUCT('FD inverse'!$A$58:$BH$58,'FD mesh'!$B$84:$BI$84,$E49:$BL49)+'FD inverse'!$A$58*$C50/Setup!$B$17+INDEX('FD inverse'!$A$58:$BH$58,1,'FD mesh'!$B$15+1)*Setup!$B$22</f>
        <v>0</v>
      </c>
      <c r="BI50" s="0" t="n">
        <f aca="false">SUMPRODUCT('FD inverse'!$A$59:$BH$59,'FD mesh'!$B$84:$BI$84,$E49:$BL49)+'FD inverse'!$A$59*$C50/Setup!$B$17+INDEX('FD inverse'!$A$59:$BH$59,1,'FD mesh'!$B$15+1)*Setup!$B$22</f>
        <v>0</v>
      </c>
      <c r="BJ50" s="0" t="n">
        <f aca="false">SUMPRODUCT('FD inverse'!$A$60:$BH$60,'FD mesh'!$B$84:$BI$84,$E49:$BL49)+'FD inverse'!$A$60*$C50/Setup!$B$17+INDEX('FD inverse'!$A$60:$BH$60,1,'FD mesh'!$B$15+1)*Setup!$B$22</f>
        <v>0</v>
      </c>
      <c r="BK50" s="0" t="n">
        <f aca="false">SUMPRODUCT('FD inverse'!$A$61:$BH$61,'FD mesh'!$B$84:$BI$84,$E49:$BL49)+'FD inverse'!$A$61*$C50/Setup!$B$17+INDEX('FD inverse'!$A$61:$BH$61,1,'FD mesh'!$B$15+1)*Setup!$B$22</f>
        <v>0</v>
      </c>
      <c r="BL50" s="0" t="n">
        <f aca="false">SUMPRODUCT('FD inverse'!$A$62:$BH$62,'FD mesh'!$B$84:$BI$84,$E49:$BL49)+'FD inverse'!$A$62*$C50/Setup!$B$17+INDEX('FD inverse'!$A$62:$BH$62,1,'FD mesh'!$B$15+1)*Setup!$B$22</f>
        <v>0</v>
      </c>
    </row>
    <row r="51" customFormat="false" ht="15" hidden="false" customHeight="false" outlineLevel="0" collapsed="false">
      <c r="A51" s="0" t="n">
        <v>46</v>
      </c>
      <c r="B51" s="0" t="n">
        <f aca="false">A51*Setup!$B$11/3600</f>
        <v>3.83333333333333</v>
      </c>
      <c r="C51" s="0" t="n">
        <f aca="false">Setup!$B$7+Setup!$B$8*COS(2*PI()*(B51-Setup!$B$9)/24)</f>
        <v>20.0038071136726</v>
      </c>
      <c r="D51" s="0" t="n">
        <f aca="false">(C51-E51)/Setup!$B$17</f>
        <v>12.3506880200884</v>
      </c>
      <c r="E51" s="0" t="n">
        <f aca="false">SUMPRODUCT('FD inverse'!$A$3:$BH$3,'FD mesh'!$B$84:$BI$84,$E50:$BL50)+'FD inverse'!$A$3*$C51/Setup!$B$17+INDEX('FD inverse'!$A$3:$BH$3,1,'FD mesh'!$B$15+1)*Setup!$B$22</f>
        <v>18.3982176710611</v>
      </c>
      <c r="F51" s="0" t="n">
        <f aca="false">SUMPRODUCT('FD inverse'!$A$4:$BH$4,'FD mesh'!$B$84:$BI$84,$E50:$BL50)+'FD inverse'!$A$4*$C51/Setup!$B$17+INDEX('FD inverse'!$A$4:$BH$4,1,'FD mesh'!$B$15+1)*Setup!$B$22</f>
        <v>18.0311923805833</v>
      </c>
      <c r="G51" s="0" t="n">
        <f aca="false">SUMPRODUCT('FD inverse'!$A$5:$BH$5,'FD mesh'!$B$84:$BI$84,$E50:$BL50)+'FD inverse'!$A$5*$C51/Setup!$B$17+INDEX('FD inverse'!$A$5:$BH$5,1,'FD mesh'!$B$15+1)*Setup!$B$22</f>
        <v>17.6661021921824</v>
      </c>
      <c r="H51" s="0" t="n">
        <f aca="false">SUMPRODUCT('FD inverse'!$A$6:$BH$6,'FD mesh'!$B$84:$BI$84,$E50:$BL50)+'FD inverse'!$A$6*$C51/Setup!$B$17+INDEX('FD inverse'!$A$6:$BH$6,1,'FD mesh'!$B$15+1)*Setup!$B$22</f>
        <v>16.4443089619123</v>
      </c>
      <c r="I51" s="0" t="n">
        <f aca="false">SUMPRODUCT('FD inverse'!$A$7:$BH$7,'FD mesh'!$B$84:$BI$84,$E50:$BL50)+'FD inverse'!$A$7*$C51/Setup!$B$17+INDEX('FD inverse'!$A$7:$BH$7,1,'FD mesh'!$B$15+1)*Setup!$B$22</f>
        <v>16.3405708589472</v>
      </c>
      <c r="J51" s="0" t="n">
        <f aca="false">SUMPRODUCT('FD inverse'!$A$8:$BH$8,'FD mesh'!$B$84:$BI$84,$E50:$BL50)+'FD inverse'!$A$8*$C51/Setup!$B$17+INDEX('FD inverse'!$A$8:$BH$8,1,'FD mesh'!$B$15+1)*Setup!$B$22</f>
        <v>16.2460352822388</v>
      </c>
      <c r="K51" s="0" t="n">
        <f aca="false">SUMPRODUCT('FD inverse'!$A$9:$BH$9,'FD mesh'!$B$84:$BI$84,$E50:$BL50)+'FD inverse'!$A$9*$C51/Setup!$B$17+INDEX('FD inverse'!$A$9:$BH$9,1,'FD mesh'!$B$15+1)*Setup!$B$22</f>
        <v>16.1611313641697</v>
      </c>
      <c r="L51" s="0" t="n">
        <f aca="false">SUMPRODUCT('FD inverse'!$A$10:$BH$10,'FD mesh'!$B$84:$BI$84,$E50:$BL50)+'FD inverse'!$A$10*$C51/Setup!$B$17+INDEX('FD inverse'!$A$10:$BH$10,1,'FD mesh'!$B$15+1)*Setup!$B$22</f>
        <v>16.086269467696</v>
      </c>
      <c r="M51" s="0" t="n">
        <f aca="false">SUMPRODUCT('FD inverse'!$A$11:$BH$11,'FD mesh'!$B$84:$BI$84,$E50:$BL50)+'FD inverse'!$A$11*$C51/Setup!$B$17+INDEX('FD inverse'!$A$11:$BH$11,1,'FD mesh'!$B$15+1)*Setup!$B$22</f>
        <v>16.0218277395763</v>
      </c>
      <c r="N51" s="0" t="n">
        <f aca="false">SUMPRODUCT('FD inverse'!$A$12:$BH$12,'FD mesh'!$B$84:$BI$84,$E50:$BL50)+'FD inverse'!$A$12*$C51/Setup!$B$17+INDEX('FD inverse'!$A$12:$BH$12,1,'FD mesh'!$B$15+1)*Setup!$B$22</f>
        <v>15.9681408855279</v>
      </c>
      <c r="O51" s="0" t="n">
        <f aca="false">SUMPRODUCT('FD inverse'!$A$13:$BH$13,'FD mesh'!$B$84:$BI$84,$E50:$BL50)+'FD inverse'!$A$13*$C51/Setup!$B$17+INDEX('FD inverse'!$A$13:$BH$13,1,'FD mesh'!$B$15+1)*Setup!$B$22</f>
        <v>15.9254910452886</v>
      </c>
      <c r="P51" s="0" t="n">
        <f aca="false">SUMPRODUCT('FD inverse'!$A$14:$BH$14,'FD mesh'!$B$84:$BI$84,$E50:$BL50)+'FD inverse'!$A$14*$C51/Setup!$B$17+INDEX('FD inverse'!$A$14:$BH$14,1,'FD mesh'!$B$15+1)*Setup!$B$22</f>
        <v>15.8941006273196</v>
      </c>
      <c r="Q51" s="0" t="n">
        <f aca="false">SUMPRODUCT('FD inverse'!$A$15:$BH$15,'FD mesh'!$B$84:$BI$84,$E50:$BL50)+'FD inverse'!$A$15*$C51/Setup!$B$17+INDEX('FD inverse'!$A$15:$BH$15,1,'FD mesh'!$B$15+1)*Setup!$B$22</f>
        <v>15.8741269591922</v>
      </c>
      <c r="R51" s="0" t="n">
        <f aca="false">SUMPRODUCT('FD inverse'!$A$16:$BH$16,'FD mesh'!$B$84:$BI$84,$E50:$BL50)+'FD inverse'!$A$16*$C51/Setup!$B$17+INDEX('FD inverse'!$A$16:$BH$16,1,'FD mesh'!$B$15+1)*Setup!$B$22</f>
        <v>15.865658620416</v>
      </c>
      <c r="S51" s="0" t="n">
        <f aca="false">SUMPRODUCT('FD inverse'!$A$17:$BH$17,'FD mesh'!$B$84:$BI$84,$E50:$BL50)+'FD inverse'!$A$17*$C51/Setup!$B$17+INDEX('FD inverse'!$A$17:$BH$17,1,'FD mesh'!$B$15+1)*Setup!$B$22</f>
        <v>15.7811414061224</v>
      </c>
      <c r="T51" s="0" t="n">
        <f aca="false">SUMPRODUCT('FD inverse'!$A$18:$BH$18,'FD mesh'!$B$84:$BI$84,$E50:$BL50)+'FD inverse'!$A$18*$C51/Setup!$B$17+INDEX('FD inverse'!$A$18:$BH$18,1,'FD mesh'!$B$15+1)*Setup!$B$22</f>
        <v>15.7020735755969</v>
      </c>
      <c r="U51" s="0" t="n">
        <f aca="false">SUMPRODUCT('FD inverse'!$A$19:$BH$19,'FD mesh'!$B$84:$BI$84,$E50:$BL50)+'FD inverse'!$A$19*$C51/Setup!$B$17+INDEX('FD inverse'!$A$19:$BH$19,1,'FD mesh'!$B$15+1)*Setup!$B$22</f>
        <v>15.6281400400004</v>
      </c>
      <c r="V51" s="0" t="n">
        <f aca="false">SUMPRODUCT('FD inverse'!$A$20:$BH$20,'FD mesh'!$B$84:$BI$84,$E50:$BL50)+'FD inverse'!$A$20*$C51/Setup!$B$17+INDEX('FD inverse'!$A$20:$BH$20,1,'FD mesh'!$B$15+1)*Setup!$B$22</f>
        <v>15.5590104133242</v>
      </c>
      <c r="W51" s="0" t="n">
        <f aca="false">SUMPRODUCT('FD inverse'!$A$21:$BH$21,'FD mesh'!$B$84:$BI$84,$E50:$BL50)+'FD inverse'!$A$21*$C51/Setup!$B$17+INDEX('FD inverse'!$A$21:$BH$21,1,'FD mesh'!$B$15+1)*Setup!$B$22</f>
        <v>15.4943404047589</v>
      </c>
      <c r="X51" s="0" t="n">
        <f aca="false">SUMPRODUCT('FD inverse'!$A$22:$BH$22,'FD mesh'!$B$84:$BI$84,$E50:$BL50)+'FD inverse'!$A$22*$C51/Setup!$B$17+INDEX('FD inverse'!$A$22:$BH$22,1,'FD mesh'!$B$15+1)*Setup!$B$22</f>
        <v>15.4337732575395</v>
      </c>
      <c r="Y51" s="0" t="n">
        <f aca="false">SUMPRODUCT('FD inverse'!$A$23:$BH$23,'FD mesh'!$B$84:$BI$84,$E50:$BL50)+'FD inverse'!$A$23*$C51/Setup!$B$17+INDEX('FD inverse'!$A$23:$BH$23,1,'FD mesh'!$B$15+1)*Setup!$B$22</f>
        <v>15.3769411990186</v>
      </c>
      <c r="Z51" s="0" t="n">
        <f aca="false">SUMPRODUCT('FD inverse'!$A$24:$BH$24,'FD mesh'!$B$84:$BI$84,$E50:$BL50)+'FD inverse'!$A$24*$C51/Setup!$B$17+INDEX('FD inverse'!$A$24:$BH$24,1,'FD mesh'!$B$15+1)*Setup!$B$22</f>
        <v>15.3234668726421</v>
      </c>
      <c r="AA51" s="0" t="n">
        <f aca="false">SUMPRODUCT('FD inverse'!$A$25:$BH$25,'FD mesh'!$B$84:$BI$84,$E50:$BL50)+'FD inverse'!$A$25*$C51/Setup!$B$17+INDEX('FD inverse'!$A$25:$BH$25,1,'FD mesh'!$B$15+1)*Setup!$B$22</f>
        <v>15.2729647287431</v>
      </c>
      <c r="AB51" s="0" t="n">
        <f aca="false">SUMPRODUCT('FD inverse'!$A$26:$BH$26,'FD mesh'!$B$84:$BI$84,$E50:$BL50)+'FD inverse'!$A$26*$C51/Setup!$B$17+INDEX('FD inverse'!$A$26:$BH$26,1,'FD mesh'!$B$15+1)*Setup!$B$22</f>
        <v>15.2250423574173</v>
      </c>
      <c r="AC51" s="0" t="n">
        <f aca="false">SUMPRODUCT('FD inverse'!$A$27:$BH$27,'FD mesh'!$B$84:$BI$84,$E50:$BL50)+'FD inverse'!$A$27*$C51/Setup!$B$17+INDEX('FD inverse'!$A$27:$BH$27,1,'FD mesh'!$B$15+1)*Setup!$B$22</f>
        <v>15.1793017529897</v>
      </c>
      <c r="AD51" s="0" t="n">
        <f aca="false">SUMPRODUCT('FD inverse'!$A$28:$BH$28,'FD mesh'!$B$84:$BI$84,$E50:$BL50)+'FD inverse'!$A$28*$C51/Setup!$B$17+INDEX('FD inverse'!$A$28:$BH$28,1,'FD mesh'!$B$15+1)*Setup!$B$22</f>
        <v>15.1353405055408</v>
      </c>
      <c r="AE51" s="0" t="n">
        <f aca="false">SUMPRODUCT('FD inverse'!$A$29:$BH$29,'FD mesh'!$B$84:$BI$84,$E50:$BL50)+'FD inverse'!$A$29*$C51/Setup!$B$17+INDEX('FD inverse'!$A$29:$BH$29,1,'FD mesh'!$B$15+1)*Setup!$B$22</f>
        <v>15.0927529204434</v>
      </c>
      <c r="AF51" s="0" t="n">
        <f aca="false">SUMPRODUCT('FD inverse'!$A$30:$BH$30,'FD mesh'!$B$84:$BI$84,$E50:$BL50)+'FD inverse'!$A$30*$C51/Setup!$B$17+INDEX('FD inverse'!$A$30:$BH$30,1,'FD mesh'!$B$15+1)*Setup!$B$22</f>
        <v>15.0511310717143</v>
      </c>
      <c r="AG51" s="0" t="n">
        <f aca="false">SUMPRODUCT('FD inverse'!$A$31:$BH$31,'FD mesh'!$B$84:$BI$84,$E50:$BL50)+'FD inverse'!$A$31*$C51/Setup!$B$17+INDEX('FD inverse'!$A$31:$BH$31,1,'FD mesh'!$B$15+1)*Setup!$B$22</f>
        <v>15.0100657990659</v>
      </c>
      <c r="AH51" s="0" t="n">
        <f aca="false">SUMPRODUCT('FD inverse'!$A$32:$BH$32,'FD mesh'!$B$84:$BI$84,$E50:$BL50)+'FD inverse'!$A$32*$C51/Setup!$B$17+INDEX('FD inverse'!$A$32:$BH$32,1,'FD mesh'!$B$15+1)*Setup!$B$22</f>
        <v>15.008464598795</v>
      </c>
      <c r="AI51" s="0" t="n">
        <f aca="false">SUMPRODUCT('FD inverse'!$A$33:$BH$33,'FD mesh'!$B$84:$BI$84,$E50:$BL50)+'FD inverse'!$A$33*$C51/Setup!$B$17+INDEX('FD inverse'!$A$33:$BH$33,1,'FD mesh'!$B$15+1)*Setup!$B$22</f>
        <v>15.0070877896421</v>
      </c>
      <c r="AJ51" s="0" t="n">
        <f aca="false">SUMPRODUCT('FD inverse'!$A$34:$BH$34,'FD mesh'!$B$84:$BI$84,$E50:$BL50)+'FD inverse'!$A$34*$C51/Setup!$B$17+INDEX('FD inverse'!$A$34:$BH$34,1,'FD mesh'!$B$15+1)*Setup!$B$22</f>
        <v>15.0059086598192</v>
      </c>
      <c r="AK51" s="0" t="n">
        <f aca="false">SUMPRODUCT('FD inverse'!$A$35:$BH$35,'FD mesh'!$B$84:$BI$84,$E50:$BL50)+'FD inverse'!$A$35*$C51/Setup!$B$17+INDEX('FD inverse'!$A$35:$BH$35,1,'FD mesh'!$B$15+1)*Setup!$B$22</f>
        <v>15.0049025250577</v>
      </c>
      <c r="AL51" s="0" t="n">
        <f aca="false">SUMPRODUCT('FD inverse'!$A$36:$BH$36,'FD mesh'!$B$84:$BI$84,$E50:$BL50)+'FD inverse'!$A$36*$C51/Setup!$B$17+INDEX('FD inverse'!$A$36:$BH$36,1,'FD mesh'!$B$15+1)*Setup!$B$22</f>
        <v>15.0040467115959</v>
      </c>
      <c r="AM51" s="0" t="n">
        <f aca="false">SUMPRODUCT('FD inverse'!$A$37:$BH$37,'FD mesh'!$B$84:$BI$84,$E50:$BL50)+'FD inverse'!$A$37*$C51/Setup!$B$17+INDEX('FD inverse'!$A$37:$BH$37,1,'FD mesh'!$B$15+1)*Setup!$B$22</f>
        <v>15.0033204957644</v>
      </c>
      <c r="AN51" s="0" t="n">
        <f aca="false">SUMPRODUCT('FD inverse'!$A$38:$BH$38,'FD mesh'!$B$84:$BI$84,$E50:$BL50)+'FD inverse'!$A$38*$C51/Setup!$B$17+INDEX('FD inverse'!$A$38:$BH$38,1,'FD mesh'!$B$15+1)*Setup!$B$22</f>
        <v>15.0027050058106</v>
      </c>
      <c r="AO51" s="0" t="n">
        <f aca="false">SUMPRODUCT('FD inverse'!$A$39:$BH$39,'FD mesh'!$B$84:$BI$84,$E50:$BL50)+'FD inverse'!$A$39*$C51/Setup!$B$17+INDEX('FD inverse'!$A$39:$BH$39,1,'FD mesh'!$B$15+1)*Setup!$B$22</f>
        <v>15.0021830915118</v>
      </c>
      <c r="AP51" s="0" t="n">
        <f aca="false">SUMPRODUCT('FD inverse'!$A$40:$BH$40,'FD mesh'!$B$84:$BI$84,$E50:$BL50)+'FD inverse'!$A$40*$C51/Setup!$B$17+INDEX('FD inverse'!$A$40:$BH$40,1,'FD mesh'!$B$15+1)*Setup!$B$22</f>
        <v>15.0017391668223</v>
      </c>
      <c r="AQ51" s="0" t="n">
        <f aca="false">SUMPRODUCT('FD inverse'!$A$41:$BH$41,'FD mesh'!$B$84:$BI$84,$E50:$BL50)+'FD inverse'!$A$41*$C51/Setup!$B$17+INDEX('FD inverse'!$A$41:$BH$41,1,'FD mesh'!$B$15+1)*Setup!$B$22</f>
        <v>15.0013590303614</v>
      </c>
      <c r="AR51" s="0" t="n">
        <f aca="false">SUMPRODUCT('FD inverse'!$A$42:$BH$42,'FD mesh'!$B$84:$BI$84,$E50:$BL50)+'FD inverse'!$A$42*$C51/Setup!$B$17+INDEX('FD inverse'!$A$42:$BH$42,1,'FD mesh'!$B$15+1)*Setup!$B$22</f>
        <v>15.0010296680139</v>
      </c>
      <c r="AS51" s="0" t="n">
        <f aca="false">SUMPRODUCT('FD inverse'!$A$43:$BH$43,'FD mesh'!$B$84:$BI$84,$E50:$BL50)+'FD inverse'!$A$43*$C51/Setup!$B$17+INDEX('FD inverse'!$A$43:$BH$43,1,'FD mesh'!$B$15+1)*Setup!$B$22</f>
        <v>0</v>
      </c>
      <c r="AT51" s="0" t="n">
        <f aca="false">SUMPRODUCT('FD inverse'!$A$44:$BH$44,'FD mesh'!$B$84:$BI$84,$E50:$BL50)+'FD inverse'!$A$44*$C51/Setup!$B$17+INDEX('FD inverse'!$A$44:$BH$44,1,'FD mesh'!$B$15+1)*Setup!$B$22</f>
        <v>0</v>
      </c>
      <c r="AU51" s="0" t="n">
        <f aca="false">SUMPRODUCT('FD inverse'!$A$45:$BH$45,'FD mesh'!$B$84:$BI$84,$E50:$BL50)+'FD inverse'!$A$45*$C51/Setup!$B$17+INDEX('FD inverse'!$A$45:$BH$45,1,'FD mesh'!$B$15+1)*Setup!$B$22</f>
        <v>0</v>
      </c>
      <c r="AV51" s="0" t="n">
        <f aca="false">SUMPRODUCT('FD inverse'!$A$46:$BH$46,'FD mesh'!$B$84:$BI$84,$E50:$BL50)+'FD inverse'!$A$46*$C51/Setup!$B$17+INDEX('FD inverse'!$A$46:$BH$46,1,'FD mesh'!$B$15+1)*Setup!$B$22</f>
        <v>0</v>
      </c>
      <c r="AW51" s="0" t="n">
        <f aca="false">SUMPRODUCT('FD inverse'!$A$47:$BH$47,'FD mesh'!$B$84:$BI$84,$E50:$BL50)+'FD inverse'!$A$47*$C51/Setup!$B$17+INDEX('FD inverse'!$A$47:$BH$47,1,'FD mesh'!$B$15+1)*Setup!$B$22</f>
        <v>0</v>
      </c>
      <c r="AX51" s="0" t="n">
        <f aca="false">SUMPRODUCT('FD inverse'!$A$48:$BH$48,'FD mesh'!$B$84:$BI$84,$E50:$BL50)+'FD inverse'!$A$48*$C51/Setup!$B$17+INDEX('FD inverse'!$A$48:$BH$48,1,'FD mesh'!$B$15+1)*Setup!$B$22</f>
        <v>0</v>
      </c>
      <c r="AY51" s="0" t="n">
        <f aca="false">SUMPRODUCT('FD inverse'!$A$49:$BH$49,'FD mesh'!$B$84:$BI$84,$E50:$BL50)+'FD inverse'!$A$49*$C51/Setup!$B$17+INDEX('FD inverse'!$A$49:$BH$49,1,'FD mesh'!$B$15+1)*Setup!$B$22</f>
        <v>0</v>
      </c>
      <c r="AZ51" s="0" t="n">
        <f aca="false">SUMPRODUCT('FD inverse'!$A$50:$BH$50,'FD mesh'!$B$84:$BI$84,$E50:$BL50)+'FD inverse'!$A$50*$C51/Setup!$B$17+INDEX('FD inverse'!$A$50:$BH$50,1,'FD mesh'!$B$15+1)*Setup!$B$22</f>
        <v>0</v>
      </c>
      <c r="BA51" s="0" t="n">
        <f aca="false">SUMPRODUCT('FD inverse'!$A$51:$BH$51,'FD mesh'!$B$84:$BI$84,$E50:$BL50)+'FD inverse'!$A$51*$C51/Setup!$B$17+INDEX('FD inverse'!$A$51:$BH$51,1,'FD mesh'!$B$15+1)*Setup!$B$22</f>
        <v>0</v>
      </c>
      <c r="BB51" s="0" t="n">
        <f aca="false">SUMPRODUCT('FD inverse'!$A$52:$BH$52,'FD mesh'!$B$84:$BI$84,$E50:$BL50)+'FD inverse'!$A$52*$C51/Setup!$B$17+INDEX('FD inverse'!$A$52:$BH$52,1,'FD mesh'!$B$15+1)*Setup!$B$22</f>
        <v>0</v>
      </c>
      <c r="BC51" s="0" t="n">
        <f aca="false">SUMPRODUCT('FD inverse'!$A$53:$BH$53,'FD mesh'!$B$84:$BI$84,$E50:$BL50)+'FD inverse'!$A$53*$C51/Setup!$B$17+INDEX('FD inverse'!$A$53:$BH$53,1,'FD mesh'!$B$15+1)*Setup!$B$22</f>
        <v>0</v>
      </c>
      <c r="BD51" s="0" t="n">
        <f aca="false">SUMPRODUCT('FD inverse'!$A$54:$BH$54,'FD mesh'!$B$84:$BI$84,$E50:$BL50)+'FD inverse'!$A$54*$C51/Setup!$B$17+INDEX('FD inverse'!$A$54:$BH$54,1,'FD mesh'!$B$15+1)*Setup!$B$22</f>
        <v>0</v>
      </c>
      <c r="BE51" s="0" t="n">
        <f aca="false">SUMPRODUCT('FD inverse'!$A$55:$BH$55,'FD mesh'!$B$84:$BI$84,$E50:$BL50)+'FD inverse'!$A$55*$C51/Setup!$B$17+INDEX('FD inverse'!$A$55:$BH$55,1,'FD mesh'!$B$15+1)*Setup!$B$22</f>
        <v>0</v>
      </c>
      <c r="BF51" s="0" t="n">
        <f aca="false">SUMPRODUCT('FD inverse'!$A$56:$BH$56,'FD mesh'!$B$84:$BI$84,$E50:$BL50)+'FD inverse'!$A$56*$C51/Setup!$B$17+INDEX('FD inverse'!$A$56:$BH$56,1,'FD mesh'!$B$15+1)*Setup!$B$22</f>
        <v>0</v>
      </c>
      <c r="BG51" s="0" t="n">
        <f aca="false">SUMPRODUCT('FD inverse'!$A$57:$BH$57,'FD mesh'!$B$84:$BI$84,$E50:$BL50)+'FD inverse'!$A$57*$C51/Setup!$B$17+INDEX('FD inverse'!$A$57:$BH$57,1,'FD mesh'!$B$15+1)*Setup!$B$22</f>
        <v>0</v>
      </c>
      <c r="BH51" s="0" t="n">
        <f aca="false">SUMPRODUCT('FD inverse'!$A$58:$BH$58,'FD mesh'!$B$84:$BI$84,$E50:$BL50)+'FD inverse'!$A$58*$C51/Setup!$B$17+INDEX('FD inverse'!$A$58:$BH$58,1,'FD mesh'!$B$15+1)*Setup!$B$22</f>
        <v>0</v>
      </c>
      <c r="BI51" s="0" t="n">
        <f aca="false">SUMPRODUCT('FD inverse'!$A$59:$BH$59,'FD mesh'!$B$84:$BI$84,$E50:$BL50)+'FD inverse'!$A$59*$C51/Setup!$B$17+INDEX('FD inverse'!$A$59:$BH$59,1,'FD mesh'!$B$15+1)*Setup!$B$22</f>
        <v>0</v>
      </c>
      <c r="BJ51" s="0" t="n">
        <f aca="false">SUMPRODUCT('FD inverse'!$A$60:$BH$60,'FD mesh'!$B$84:$BI$84,$E50:$BL50)+'FD inverse'!$A$60*$C51/Setup!$B$17+INDEX('FD inverse'!$A$60:$BH$60,1,'FD mesh'!$B$15+1)*Setup!$B$22</f>
        <v>0</v>
      </c>
      <c r="BK51" s="0" t="n">
        <f aca="false">SUMPRODUCT('FD inverse'!$A$61:$BH$61,'FD mesh'!$B$84:$BI$84,$E50:$BL50)+'FD inverse'!$A$61*$C51/Setup!$B$17+INDEX('FD inverse'!$A$61:$BH$61,1,'FD mesh'!$B$15+1)*Setup!$B$22</f>
        <v>0</v>
      </c>
      <c r="BL51" s="0" t="n">
        <f aca="false">SUMPRODUCT('FD inverse'!$A$62:$BH$62,'FD mesh'!$B$84:$BI$84,$E50:$BL50)+'FD inverse'!$A$62*$C51/Setup!$B$17+INDEX('FD inverse'!$A$62:$BH$62,1,'FD mesh'!$B$15+1)*Setup!$B$22</f>
        <v>0</v>
      </c>
    </row>
    <row r="52" customFormat="false" ht="15" hidden="false" customHeight="false" outlineLevel="0" collapsed="false">
      <c r="A52" s="0" t="n">
        <v>47</v>
      </c>
      <c r="B52" s="0" t="n">
        <f aca="false">A52*Setup!$B$11/3600</f>
        <v>3.91666666666667</v>
      </c>
      <c r="C52" s="0" t="n">
        <f aca="false">Setup!$B$7+Setup!$B$8*COS(2*PI()*(B52-Setup!$B$9)/24)</f>
        <v>20.0009518916804</v>
      </c>
      <c r="D52" s="0" t="n">
        <f aca="false">(C52-E52)/Setup!$B$17</f>
        <v>12.3009208609683</v>
      </c>
      <c r="E52" s="0" t="n">
        <f aca="false">SUMPRODUCT('FD inverse'!$A$3:$BH$3,'FD mesh'!$B$84:$BI$84,$E51:$BL51)+'FD inverse'!$A$3*$C52/Setup!$B$17+INDEX('FD inverse'!$A$3:$BH$3,1,'FD mesh'!$B$15+1)*Setup!$B$22</f>
        <v>18.4018321797545</v>
      </c>
      <c r="F52" s="0" t="n">
        <f aca="false">SUMPRODUCT('FD inverse'!$A$4:$BH$4,'FD mesh'!$B$84:$BI$84,$E51:$BL51)+'FD inverse'!$A$4*$C52/Setup!$B$17+INDEX('FD inverse'!$A$4:$BH$4,1,'FD mesh'!$B$15+1)*Setup!$B$22</f>
        <v>18.0365177431946</v>
      </c>
      <c r="G52" s="0" t="n">
        <f aca="false">SUMPRODUCT('FD inverse'!$A$5:$BH$5,'FD mesh'!$B$84:$BI$84,$E51:$BL51)+'FD inverse'!$A$5*$C52/Setup!$B$17+INDEX('FD inverse'!$A$5:$BH$5,1,'FD mesh'!$B$15+1)*Setup!$B$22</f>
        <v>17.6735146619347</v>
      </c>
      <c r="H52" s="0" t="n">
        <f aca="false">SUMPRODUCT('FD inverse'!$A$6:$BH$6,'FD mesh'!$B$84:$BI$84,$E51:$BL51)+'FD inverse'!$A$6*$C52/Setup!$B$17+INDEX('FD inverse'!$A$6:$BH$6,1,'FD mesh'!$B$15+1)*Setup!$B$22</f>
        <v>16.4592292347628</v>
      </c>
      <c r="I52" s="0" t="n">
        <f aca="false">SUMPRODUCT('FD inverse'!$A$7:$BH$7,'FD mesh'!$B$84:$BI$84,$E51:$BL51)+'FD inverse'!$A$7*$C52/Setup!$B$17+INDEX('FD inverse'!$A$7:$BH$7,1,'FD mesh'!$B$15+1)*Setup!$B$22</f>
        <v>16.3561716078303</v>
      </c>
      <c r="J52" s="0" t="n">
        <f aca="false">SUMPRODUCT('FD inverse'!$A$8:$BH$8,'FD mesh'!$B$84:$BI$84,$E51:$BL51)+'FD inverse'!$A$8*$C52/Setup!$B$17+INDEX('FD inverse'!$A$8:$BH$8,1,'FD mesh'!$B$15+1)*Setup!$B$22</f>
        <v>16.2623179625397</v>
      </c>
      <c r="K52" s="0" t="n">
        <f aca="false">SUMPRODUCT('FD inverse'!$A$9:$BH$9,'FD mesh'!$B$84:$BI$84,$E51:$BL51)+'FD inverse'!$A$9*$C52/Setup!$B$17+INDEX('FD inverse'!$A$9:$BH$9,1,'FD mesh'!$B$15+1)*Setup!$B$22</f>
        <v>16.1780706183115</v>
      </c>
      <c r="L52" s="0" t="n">
        <f aca="false">SUMPRODUCT('FD inverse'!$A$10:$BH$10,'FD mesh'!$B$84:$BI$84,$E51:$BL51)+'FD inverse'!$A$10*$C52/Setup!$B$17+INDEX('FD inverse'!$A$10:$BH$10,1,'FD mesh'!$B$15+1)*Setup!$B$22</f>
        <v>16.1038169343441</v>
      </c>
      <c r="M52" s="0" t="n">
        <f aca="false">SUMPRODUCT('FD inverse'!$A$11:$BH$11,'FD mesh'!$B$84:$BI$84,$E51:$BL51)+'FD inverse'!$A$11*$C52/Setup!$B$17+INDEX('FD inverse'!$A$11:$BH$11,1,'FD mesh'!$B$15+1)*Setup!$B$22</f>
        <v>16.0399157380746</v>
      </c>
      <c r="N52" s="0" t="n">
        <f aca="false">SUMPRODUCT('FD inverse'!$A$12:$BH$12,'FD mesh'!$B$84:$BI$84,$E51:$BL51)+'FD inverse'!$A$12*$C52/Setup!$B$17+INDEX('FD inverse'!$A$12:$BH$12,1,'FD mesh'!$B$15+1)*Setup!$B$22</f>
        <v>15.9866859273499</v>
      </c>
      <c r="O52" s="0" t="n">
        <f aca="false">SUMPRODUCT('FD inverse'!$A$13:$BH$13,'FD mesh'!$B$84:$BI$84,$E51:$BL51)+'FD inverse'!$A$13*$C52/Setup!$B$17+INDEX('FD inverse'!$A$13:$BH$13,1,'FD mesh'!$B$15+1)*Setup!$B$22</f>
        <v>15.9443971442488</v>
      </c>
      <c r="P52" s="0" t="n">
        <f aca="false">SUMPRODUCT('FD inverse'!$A$14:$BH$14,'FD mesh'!$B$84:$BI$84,$E51:$BL51)+'FD inverse'!$A$14*$C52/Setup!$B$17+INDEX('FD inverse'!$A$14:$BH$14,1,'FD mesh'!$B$15+1)*Setup!$B$22</f>
        <v>15.9132624018321</v>
      </c>
      <c r="Q52" s="0" t="n">
        <f aca="false">SUMPRODUCT('FD inverse'!$A$15:$BH$15,'FD mesh'!$B$84:$BI$84,$E51:$BL51)+'FD inverse'!$A$15*$C52/Setup!$B$17+INDEX('FD inverse'!$A$15:$BH$15,1,'FD mesh'!$B$15+1)*Setup!$B$22</f>
        <v>15.8934325411338</v>
      </c>
      <c r="R52" s="0" t="n">
        <f aca="false">SUMPRODUCT('FD inverse'!$A$16:$BH$16,'FD mesh'!$B$84:$BI$84,$E51:$BL51)+'FD inverse'!$A$16*$C52/Setup!$B$17+INDEX('FD inverse'!$A$16:$BH$16,1,'FD mesh'!$B$15+1)*Setup!$B$22</f>
        <v>15.8849924042949</v>
      </c>
      <c r="S52" s="0" t="n">
        <f aca="false">SUMPRODUCT('FD inverse'!$A$17:$BH$17,'FD mesh'!$B$84:$BI$84,$E51:$BL51)+'FD inverse'!$A$17*$C52/Setup!$B$17+INDEX('FD inverse'!$A$17:$BH$17,1,'FD mesh'!$B$15+1)*Setup!$B$22</f>
        <v>15.799472661019</v>
      </c>
      <c r="T52" s="0" t="n">
        <f aca="false">SUMPRODUCT('FD inverse'!$A$18:$BH$18,'FD mesh'!$B$84:$BI$84,$E51:$BL51)+'FD inverse'!$A$18*$C52/Setup!$B$17+INDEX('FD inverse'!$A$18:$BH$18,1,'FD mesh'!$B$15+1)*Setup!$B$22</f>
        <v>15.7193475441841</v>
      </c>
      <c r="U52" s="0" t="n">
        <f aca="false">SUMPRODUCT('FD inverse'!$A$19:$BH$19,'FD mesh'!$B$84:$BI$84,$E51:$BL51)+'FD inverse'!$A$19*$C52/Setup!$B$17+INDEX('FD inverse'!$A$19:$BH$19,1,'FD mesh'!$B$15+1)*Setup!$B$22</f>
        <v>15.6443059095335</v>
      </c>
      <c r="V52" s="0" t="n">
        <f aca="false">SUMPRODUCT('FD inverse'!$A$20:$BH$20,'FD mesh'!$B$84:$BI$84,$E51:$BL51)+'FD inverse'!$A$20*$C52/Setup!$B$17+INDEX('FD inverse'!$A$20:$BH$20,1,'FD mesh'!$B$15+1)*Setup!$B$22</f>
        <v>15.5740216593454</v>
      </c>
      <c r="W52" s="0" t="n">
        <f aca="false">SUMPRODUCT('FD inverse'!$A$21:$BH$21,'FD mesh'!$B$84:$BI$84,$E51:$BL51)+'FD inverse'!$A$21*$C52/Setup!$B$17+INDEX('FD inverse'!$A$21:$BH$21,1,'FD mesh'!$B$15+1)*Setup!$B$22</f>
        <v>15.508155004415</v>
      </c>
      <c r="X52" s="0" t="n">
        <f aca="false">SUMPRODUCT('FD inverse'!$A$22:$BH$22,'FD mesh'!$B$84:$BI$84,$E51:$BL51)+'FD inverse'!$A$22*$C52/Setup!$B$17+INDEX('FD inverse'!$A$22:$BH$22,1,'FD mesh'!$B$15+1)*Setup!$B$22</f>
        <v>15.4463537888119</v>
      </c>
      <c r="Y52" s="0" t="n">
        <f aca="false">SUMPRODUCT('FD inverse'!$A$23:$BH$23,'FD mesh'!$B$84:$BI$84,$E51:$BL51)+'FD inverse'!$A$23*$C52/Setup!$B$17+INDEX('FD inverse'!$A$23:$BH$23,1,'FD mesh'!$B$15+1)*Setup!$B$22</f>
        <v>15.3882548438404</v>
      </c>
      <c r="Z52" s="0" t="n">
        <f aca="false">SUMPRODUCT('FD inverse'!$A$24:$BH$24,'FD mesh'!$B$84:$BI$84,$E51:$BL51)+'FD inverse'!$A$24*$C52/Setup!$B$17+INDEX('FD inverse'!$A$24:$BH$24,1,'FD mesh'!$B$15+1)*Setup!$B$22</f>
        <v>15.3334853429165</v>
      </c>
      <c r="AA52" s="0" t="n">
        <f aca="false">SUMPRODUCT('FD inverse'!$A$25:$BH$25,'FD mesh'!$B$84:$BI$84,$E51:$BL51)+'FD inverse'!$A$25*$C52/Setup!$B$17+INDEX('FD inverse'!$A$25:$BH$25,1,'FD mesh'!$B$15+1)*Setup!$B$22</f>
        <v>15.2816641346734</v>
      </c>
      <c r="AB52" s="0" t="n">
        <f aca="false">SUMPRODUCT('FD inverse'!$A$26:$BH$26,'FD mesh'!$B$84:$BI$84,$E51:$BL51)+'FD inverse'!$A$26*$C52/Setup!$B$17+INDEX('FD inverse'!$A$26:$BH$26,1,'FD mesh'!$B$15+1)*Setup!$B$22</f>
        <v>15.2324030373183</v>
      </c>
      <c r="AC52" s="0" t="n">
        <f aca="false">SUMPRODUCT('FD inverse'!$A$27:$BH$27,'FD mesh'!$B$84:$BI$84,$E51:$BL51)+'FD inverse'!$A$27*$C52/Setup!$B$17+INDEX('FD inverse'!$A$27:$BH$27,1,'FD mesh'!$B$15+1)*Setup!$B$22</f>
        <v>15.1853080829054</v>
      </c>
      <c r="AD52" s="0" t="n">
        <f aca="false">SUMPRODUCT('FD inverse'!$A$28:$BH$28,'FD mesh'!$B$84:$BI$84,$E51:$BL51)+'FD inverse'!$A$28*$C52/Setup!$B$17+INDEX('FD inverse'!$A$28:$BH$28,1,'FD mesh'!$B$15+1)*Setup!$B$22</f>
        <v>15.1399807055821</v>
      </c>
      <c r="AE52" s="0" t="n">
        <f aca="false">SUMPRODUCT('FD inverse'!$A$29:$BH$29,'FD mesh'!$B$84:$BI$84,$E51:$BL51)+'FD inverse'!$A$29*$C52/Setup!$B$17+INDEX('FD inverse'!$A$29:$BH$29,1,'FD mesh'!$B$15+1)*Setup!$B$22</f>
        <v>15.0960188728424</v>
      </c>
      <c r="AF52" s="0" t="n">
        <f aca="false">SUMPRODUCT('FD inverse'!$A$30:$BH$30,'FD mesh'!$B$84:$BI$84,$E51:$BL51)+'FD inverse'!$A$30*$C52/Setup!$B$17+INDEX('FD inverse'!$A$30:$BH$30,1,'FD mesh'!$B$15+1)*Setup!$B$22</f>
        <v>15.0530181632372</v>
      </c>
      <c r="AG52" s="0" t="n">
        <f aca="false">SUMPRODUCT('FD inverse'!$A$31:$BH$31,'FD mesh'!$B$84:$BI$84,$E51:$BL51)+'FD inverse'!$A$31*$C52/Setup!$B$17+INDEX('FD inverse'!$A$31:$BH$31,1,'FD mesh'!$B$15+1)*Setup!$B$22</f>
        <v>15.0105727977088</v>
      </c>
      <c r="AH52" s="0" t="n">
        <f aca="false">SUMPRODUCT('FD inverse'!$A$32:$BH$32,'FD mesh'!$B$84:$BI$84,$E51:$BL51)+'FD inverse'!$A$32*$C52/Setup!$B$17+INDEX('FD inverse'!$A$32:$BH$32,1,'FD mesh'!$B$15+1)*Setup!$B$22</f>
        <v>15.0089152497148</v>
      </c>
      <c r="AI52" s="0" t="n">
        <f aca="false">SUMPRODUCT('FD inverse'!$A$33:$BH$33,'FD mesh'!$B$84:$BI$84,$E51:$BL51)+'FD inverse'!$A$33*$C52/Setup!$B$17+INDEX('FD inverse'!$A$33:$BH$33,1,'FD mesh'!$B$15+1)*Setup!$B$22</f>
        <v>15.0074858315962</v>
      </c>
      <c r="AJ52" s="0" t="n">
        <f aca="false">SUMPRODUCT('FD inverse'!$A$34:$BH$34,'FD mesh'!$B$84:$BI$84,$E51:$BL51)+'FD inverse'!$A$34*$C52/Setup!$B$17+INDEX('FD inverse'!$A$34:$BH$34,1,'FD mesh'!$B$15+1)*Setup!$B$22</f>
        <v>15.006257911483</v>
      </c>
      <c r="AK52" s="0" t="n">
        <f aca="false">SUMPRODUCT('FD inverse'!$A$35:$BH$35,'FD mesh'!$B$84:$BI$84,$E51:$BL51)+'FD inverse'!$A$35*$C52/Setup!$B$17+INDEX('FD inverse'!$A$35:$BH$35,1,'FD mesh'!$B$15+1)*Setup!$B$22</f>
        <v>15.0052067906065</v>
      </c>
      <c r="AL52" s="0" t="n">
        <f aca="false">SUMPRODUCT('FD inverse'!$A$36:$BH$36,'FD mesh'!$B$84:$BI$84,$E51:$BL51)+'FD inverse'!$A$36*$C52/Setup!$B$17+INDEX('FD inverse'!$A$36:$BH$36,1,'FD mesh'!$B$15+1)*Setup!$B$22</f>
        <v>15.0043096959588</v>
      </c>
      <c r="AM52" s="0" t="n">
        <f aca="false">SUMPRODUCT('FD inverse'!$A$37:$BH$37,'FD mesh'!$B$84:$BI$84,$E51:$BL51)+'FD inverse'!$A$37*$C52/Setup!$B$17+INDEX('FD inverse'!$A$37:$BH$37,1,'FD mesh'!$B$15+1)*Setup!$B$22</f>
        <v>15.0035457300531</v>
      </c>
      <c r="AN52" s="0" t="n">
        <f aca="false">SUMPRODUCT('FD inverse'!$A$38:$BH$38,'FD mesh'!$B$84:$BI$84,$E51:$BL51)+'FD inverse'!$A$38*$C52/Setup!$B$17+INDEX('FD inverse'!$A$38:$BH$38,1,'FD mesh'!$B$15+1)*Setup!$B$22</f>
        <v>15.0028957829322</v>
      </c>
      <c r="AO52" s="0" t="n">
        <f aca="false">SUMPRODUCT('FD inverse'!$A$39:$BH$39,'FD mesh'!$B$84:$BI$84,$E51:$BL51)+'FD inverse'!$A$39*$C52/Setup!$B$17+INDEX('FD inverse'!$A$39:$BH$39,1,'FD mesh'!$B$15+1)*Setup!$B$22</f>
        <v>15.0023424115845</v>
      </c>
      <c r="AP52" s="0" t="n">
        <f aca="false">SUMPRODUCT('FD inverse'!$A$40:$BH$40,'FD mesh'!$B$84:$BI$84,$E51:$BL51)+'FD inverse'!$A$40*$C52/Setup!$B$17+INDEX('FD inverse'!$A$40:$BH$40,1,'FD mesh'!$B$15+1)*Setup!$B$22</f>
        <v>15.0018696917272</v>
      </c>
      <c r="AQ52" s="0" t="n">
        <f aca="false">SUMPRODUCT('FD inverse'!$A$41:$BH$41,'FD mesh'!$B$84:$BI$84,$E51:$BL51)+'FD inverse'!$A$41*$C52/Setup!$B$17+INDEX('FD inverse'!$A$41:$BH$41,1,'FD mesh'!$B$15+1)*Setup!$B$22</f>
        <v>15.0014630465833</v>
      </c>
      <c r="AR52" s="0" t="n">
        <f aca="false">SUMPRODUCT('FD inverse'!$A$42:$BH$42,'FD mesh'!$B$84:$BI$84,$E51:$BL51)+'FD inverse'!$A$42*$C52/Setup!$B$17+INDEX('FD inverse'!$A$42:$BH$42,1,'FD mesh'!$B$15+1)*Setup!$B$22</f>
        <v>15.0011090568467</v>
      </c>
      <c r="AS52" s="0" t="n">
        <f aca="false">SUMPRODUCT('FD inverse'!$A$43:$BH$43,'FD mesh'!$B$84:$BI$84,$E51:$BL51)+'FD inverse'!$A$43*$C52/Setup!$B$17+INDEX('FD inverse'!$A$43:$BH$43,1,'FD mesh'!$B$15+1)*Setup!$B$22</f>
        <v>0</v>
      </c>
      <c r="AT52" s="0" t="n">
        <f aca="false">SUMPRODUCT('FD inverse'!$A$44:$BH$44,'FD mesh'!$B$84:$BI$84,$E51:$BL51)+'FD inverse'!$A$44*$C52/Setup!$B$17+INDEX('FD inverse'!$A$44:$BH$44,1,'FD mesh'!$B$15+1)*Setup!$B$22</f>
        <v>0</v>
      </c>
      <c r="AU52" s="0" t="n">
        <f aca="false">SUMPRODUCT('FD inverse'!$A$45:$BH$45,'FD mesh'!$B$84:$BI$84,$E51:$BL51)+'FD inverse'!$A$45*$C52/Setup!$B$17+INDEX('FD inverse'!$A$45:$BH$45,1,'FD mesh'!$B$15+1)*Setup!$B$22</f>
        <v>0</v>
      </c>
      <c r="AV52" s="0" t="n">
        <f aca="false">SUMPRODUCT('FD inverse'!$A$46:$BH$46,'FD mesh'!$B$84:$BI$84,$E51:$BL51)+'FD inverse'!$A$46*$C52/Setup!$B$17+INDEX('FD inverse'!$A$46:$BH$46,1,'FD mesh'!$B$15+1)*Setup!$B$22</f>
        <v>0</v>
      </c>
      <c r="AW52" s="0" t="n">
        <f aca="false">SUMPRODUCT('FD inverse'!$A$47:$BH$47,'FD mesh'!$B$84:$BI$84,$E51:$BL51)+'FD inverse'!$A$47*$C52/Setup!$B$17+INDEX('FD inverse'!$A$47:$BH$47,1,'FD mesh'!$B$15+1)*Setup!$B$22</f>
        <v>0</v>
      </c>
      <c r="AX52" s="0" t="n">
        <f aca="false">SUMPRODUCT('FD inverse'!$A$48:$BH$48,'FD mesh'!$B$84:$BI$84,$E51:$BL51)+'FD inverse'!$A$48*$C52/Setup!$B$17+INDEX('FD inverse'!$A$48:$BH$48,1,'FD mesh'!$B$15+1)*Setup!$B$22</f>
        <v>0</v>
      </c>
      <c r="AY52" s="0" t="n">
        <f aca="false">SUMPRODUCT('FD inverse'!$A$49:$BH$49,'FD mesh'!$B$84:$BI$84,$E51:$BL51)+'FD inverse'!$A$49*$C52/Setup!$B$17+INDEX('FD inverse'!$A$49:$BH$49,1,'FD mesh'!$B$15+1)*Setup!$B$22</f>
        <v>0</v>
      </c>
      <c r="AZ52" s="0" t="n">
        <f aca="false">SUMPRODUCT('FD inverse'!$A$50:$BH$50,'FD mesh'!$B$84:$BI$84,$E51:$BL51)+'FD inverse'!$A$50*$C52/Setup!$B$17+INDEX('FD inverse'!$A$50:$BH$50,1,'FD mesh'!$B$15+1)*Setup!$B$22</f>
        <v>0</v>
      </c>
      <c r="BA52" s="0" t="n">
        <f aca="false">SUMPRODUCT('FD inverse'!$A$51:$BH$51,'FD mesh'!$B$84:$BI$84,$E51:$BL51)+'FD inverse'!$A$51*$C52/Setup!$B$17+INDEX('FD inverse'!$A$51:$BH$51,1,'FD mesh'!$B$15+1)*Setup!$B$22</f>
        <v>0</v>
      </c>
      <c r="BB52" s="0" t="n">
        <f aca="false">SUMPRODUCT('FD inverse'!$A$52:$BH$52,'FD mesh'!$B$84:$BI$84,$E51:$BL51)+'FD inverse'!$A$52*$C52/Setup!$B$17+INDEX('FD inverse'!$A$52:$BH$52,1,'FD mesh'!$B$15+1)*Setup!$B$22</f>
        <v>0</v>
      </c>
      <c r="BC52" s="0" t="n">
        <f aca="false">SUMPRODUCT('FD inverse'!$A$53:$BH$53,'FD mesh'!$B$84:$BI$84,$E51:$BL51)+'FD inverse'!$A$53*$C52/Setup!$B$17+INDEX('FD inverse'!$A$53:$BH$53,1,'FD mesh'!$B$15+1)*Setup!$B$22</f>
        <v>0</v>
      </c>
      <c r="BD52" s="0" t="n">
        <f aca="false">SUMPRODUCT('FD inverse'!$A$54:$BH$54,'FD mesh'!$B$84:$BI$84,$E51:$BL51)+'FD inverse'!$A$54*$C52/Setup!$B$17+INDEX('FD inverse'!$A$54:$BH$54,1,'FD mesh'!$B$15+1)*Setup!$B$22</f>
        <v>0</v>
      </c>
      <c r="BE52" s="0" t="n">
        <f aca="false">SUMPRODUCT('FD inverse'!$A$55:$BH$55,'FD mesh'!$B$84:$BI$84,$E51:$BL51)+'FD inverse'!$A$55*$C52/Setup!$B$17+INDEX('FD inverse'!$A$55:$BH$55,1,'FD mesh'!$B$15+1)*Setup!$B$22</f>
        <v>0</v>
      </c>
      <c r="BF52" s="0" t="n">
        <f aca="false">SUMPRODUCT('FD inverse'!$A$56:$BH$56,'FD mesh'!$B$84:$BI$84,$E51:$BL51)+'FD inverse'!$A$56*$C52/Setup!$B$17+INDEX('FD inverse'!$A$56:$BH$56,1,'FD mesh'!$B$15+1)*Setup!$B$22</f>
        <v>0</v>
      </c>
      <c r="BG52" s="0" t="n">
        <f aca="false">SUMPRODUCT('FD inverse'!$A$57:$BH$57,'FD mesh'!$B$84:$BI$84,$E51:$BL51)+'FD inverse'!$A$57*$C52/Setup!$B$17+INDEX('FD inverse'!$A$57:$BH$57,1,'FD mesh'!$B$15+1)*Setup!$B$22</f>
        <v>0</v>
      </c>
      <c r="BH52" s="0" t="n">
        <f aca="false">SUMPRODUCT('FD inverse'!$A$58:$BH$58,'FD mesh'!$B$84:$BI$84,$E51:$BL51)+'FD inverse'!$A$58*$C52/Setup!$B$17+INDEX('FD inverse'!$A$58:$BH$58,1,'FD mesh'!$B$15+1)*Setup!$B$22</f>
        <v>0</v>
      </c>
      <c r="BI52" s="0" t="n">
        <f aca="false">SUMPRODUCT('FD inverse'!$A$59:$BH$59,'FD mesh'!$B$84:$BI$84,$E51:$BL51)+'FD inverse'!$A$59*$C52/Setup!$B$17+INDEX('FD inverse'!$A$59:$BH$59,1,'FD mesh'!$B$15+1)*Setup!$B$22</f>
        <v>0</v>
      </c>
      <c r="BJ52" s="0" t="n">
        <f aca="false">SUMPRODUCT('FD inverse'!$A$60:$BH$60,'FD mesh'!$B$84:$BI$84,$E51:$BL51)+'FD inverse'!$A$60*$C52/Setup!$B$17+INDEX('FD inverse'!$A$60:$BH$60,1,'FD mesh'!$B$15+1)*Setup!$B$22</f>
        <v>0</v>
      </c>
      <c r="BK52" s="0" t="n">
        <f aca="false">SUMPRODUCT('FD inverse'!$A$61:$BH$61,'FD mesh'!$B$84:$BI$84,$E51:$BL51)+'FD inverse'!$A$61*$C52/Setup!$B$17+INDEX('FD inverse'!$A$61:$BH$61,1,'FD mesh'!$B$15+1)*Setup!$B$22</f>
        <v>0</v>
      </c>
      <c r="BL52" s="0" t="n">
        <f aca="false">SUMPRODUCT('FD inverse'!$A$62:$BH$62,'FD mesh'!$B$84:$BI$84,$E51:$BL51)+'FD inverse'!$A$62*$C52/Setup!$B$17+INDEX('FD inverse'!$A$62:$BH$62,1,'FD mesh'!$B$15+1)*Setup!$B$22</f>
        <v>0</v>
      </c>
    </row>
    <row r="53" customFormat="false" ht="15" hidden="false" customHeight="false" outlineLevel="0" collapsed="false">
      <c r="A53" s="0" t="n">
        <v>48</v>
      </c>
      <c r="B53" s="0" t="n">
        <f aca="false">A53*Setup!$B$11/3600</f>
        <v>4</v>
      </c>
      <c r="C53" s="0" t="n">
        <f aca="false">Setup!$B$7+Setup!$B$8*COS(2*PI()*(B53-Setup!$B$9)/24)</f>
        <v>20</v>
      </c>
      <c r="D53" s="0" t="n">
        <f aca="false">(C53-E53)/Setup!$B$17</f>
        <v>12.2576016696052</v>
      </c>
      <c r="E53" s="0" t="n">
        <f aca="false">SUMPRODUCT('FD inverse'!$A$3:$BH$3,'FD mesh'!$B$84:$BI$84,$E52:$BL52)+'FD inverse'!$A$3*$C53/Setup!$B$17+INDEX('FD inverse'!$A$3:$BH$3,1,'FD mesh'!$B$15+1)*Setup!$B$22</f>
        <v>18.4065117829513</v>
      </c>
      <c r="F53" s="0" t="n">
        <f aca="false">SUMPRODUCT('FD inverse'!$A$4:$BH$4,'FD mesh'!$B$84:$BI$84,$E52:$BL52)+'FD inverse'!$A$4*$C53/Setup!$B$17+INDEX('FD inverse'!$A$4:$BH$4,1,'FD mesh'!$B$15+1)*Setup!$B$22</f>
        <v>18.0427177483394</v>
      </c>
      <c r="G53" s="0" t="n">
        <f aca="false">SUMPRODUCT('FD inverse'!$A$5:$BH$5,'FD mesh'!$B$84:$BI$84,$E52:$BL52)+'FD inverse'!$A$5*$C53/Setup!$B$17+INDEX('FD inverse'!$A$5:$BH$5,1,'FD mesh'!$B$15+1)*Setup!$B$22</f>
        <v>17.6816146881826</v>
      </c>
      <c r="H53" s="0" t="n">
        <f aca="false">SUMPRODUCT('FD inverse'!$A$6:$BH$6,'FD mesh'!$B$84:$BI$84,$E52:$BL52)+'FD inverse'!$A$6*$C53/Setup!$B$17+INDEX('FD inverse'!$A$6:$BH$6,1,'FD mesh'!$B$15+1)*Setup!$B$22</f>
        <v>16.474214675195</v>
      </c>
      <c r="I53" s="0" t="n">
        <f aca="false">SUMPRODUCT('FD inverse'!$A$7:$BH$7,'FD mesh'!$B$84:$BI$84,$E52:$BL52)+'FD inverse'!$A$7*$C53/Setup!$B$17+INDEX('FD inverse'!$A$7:$BH$7,1,'FD mesh'!$B$15+1)*Setup!$B$22</f>
        <v>16.3717856004268</v>
      </c>
      <c r="J53" s="0" t="n">
        <f aca="false">SUMPRODUCT('FD inverse'!$A$8:$BH$8,'FD mesh'!$B$84:$BI$84,$E52:$BL52)+'FD inverse'!$A$8*$C53/Setup!$B$17+INDEX('FD inverse'!$A$8:$BH$8,1,'FD mesh'!$B$15+1)*Setup!$B$22</f>
        <v>16.2785683207008</v>
      </c>
      <c r="K53" s="0" t="n">
        <f aca="false">SUMPRODUCT('FD inverse'!$A$9:$BH$9,'FD mesh'!$B$84:$BI$84,$E52:$BL52)+'FD inverse'!$A$9*$C53/Setup!$B$17+INDEX('FD inverse'!$A$9:$BH$9,1,'FD mesh'!$B$15+1)*Setup!$B$22</f>
        <v>16.1949382729284</v>
      </c>
      <c r="L53" s="0" t="n">
        <f aca="false">SUMPRODUCT('FD inverse'!$A$10:$BH$10,'FD mesh'!$B$84:$BI$84,$E52:$BL52)+'FD inverse'!$A$10*$C53/Setup!$B$17+INDEX('FD inverse'!$A$10:$BH$10,1,'FD mesh'!$B$15+1)*Setup!$B$22</f>
        <v>16.1212596438089</v>
      </c>
      <c r="M53" s="0" t="n">
        <f aca="false">SUMPRODUCT('FD inverse'!$A$11:$BH$11,'FD mesh'!$B$84:$BI$84,$E52:$BL52)+'FD inverse'!$A$11*$C53/Setup!$B$17+INDEX('FD inverse'!$A$11:$BH$11,1,'FD mesh'!$B$15+1)*Setup!$B$22</f>
        <v>16.0578716987394</v>
      </c>
      <c r="N53" s="0" t="n">
        <f aca="false">SUMPRODUCT('FD inverse'!$A$12:$BH$12,'FD mesh'!$B$84:$BI$84,$E52:$BL52)+'FD inverse'!$A$12*$C53/Setup!$B$17+INDEX('FD inverse'!$A$12:$BH$12,1,'FD mesh'!$B$15+1)*Setup!$B$22</f>
        <v>16.0050772407879</v>
      </c>
      <c r="O53" s="0" t="n">
        <f aca="false">SUMPRODUCT('FD inverse'!$A$13:$BH$13,'FD mesh'!$B$84:$BI$84,$E52:$BL52)+'FD inverse'!$A$13*$C53/Setup!$B$17+INDEX('FD inverse'!$A$13:$BH$13,1,'FD mesh'!$B$15+1)*Setup!$B$22</f>
        <v>15.9631331152482</v>
      </c>
      <c r="P53" s="0" t="n">
        <f aca="false">SUMPRODUCT('FD inverse'!$A$14:$BH$14,'FD mesh'!$B$84:$BI$84,$E52:$BL52)+'FD inverse'!$A$14*$C53/Setup!$B$17+INDEX('FD inverse'!$A$14:$BH$14,1,'FD mesh'!$B$15+1)*Setup!$B$22</f>
        <v>15.9322426599146</v>
      </c>
      <c r="Q53" s="0" t="n">
        <f aca="false">SUMPRODUCT('FD inverse'!$A$15:$BH$15,'FD mesh'!$B$84:$BI$84,$E52:$BL52)+'FD inverse'!$A$15*$C53/Setup!$B$17+INDEX('FD inverse'!$A$15:$BH$15,1,'FD mesh'!$B$15+1)*Setup!$B$22</f>
        <v>15.9125499969601</v>
      </c>
      <c r="R53" s="0" t="n">
        <f aca="false">SUMPRODUCT('FD inverse'!$A$16:$BH$16,'FD mesh'!$B$84:$BI$84,$E52:$BL52)+'FD inverse'!$A$16*$C53/Setup!$B$17+INDEX('FD inverse'!$A$16:$BH$16,1,'FD mesh'!$B$15+1)*Setup!$B$22</f>
        <v>15.9041360690063</v>
      </c>
      <c r="S53" s="0" t="n">
        <f aca="false">SUMPRODUCT('FD inverse'!$A$17:$BH$17,'FD mesh'!$B$84:$BI$84,$E52:$BL52)+'FD inverse'!$A$17*$C53/Setup!$B$17+INDEX('FD inverse'!$A$17:$BH$17,1,'FD mesh'!$B$15+1)*Setup!$B$22</f>
        <v>15.8176238648905</v>
      </c>
      <c r="T53" s="0" t="n">
        <f aca="false">SUMPRODUCT('FD inverse'!$A$18:$BH$18,'FD mesh'!$B$84:$BI$84,$E52:$BL52)+'FD inverse'!$A$18*$C53/Setup!$B$17+INDEX('FD inverse'!$A$18:$BH$18,1,'FD mesh'!$B$15+1)*Setup!$B$22</f>
        <v>15.7364533007712</v>
      </c>
      <c r="U53" s="0" t="n">
        <f aca="false">SUMPRODUCT('FD inverse'!$A$19:$BH$19,'FD mesh'!$B$84:$BI$84,$E52:$BL52)+'FD inverse'!$A$19*$C53/Setup!$B$17+INDEX('FD inverse'!$A$19:$BH$19,1,'FD mesh'!$B$15+1)*Setup!$B$22</f>
        <v>15.6603167164475</v>
      </c>
      <c r="V53" s="0" t="n">
        <f aca="false">SUMPRODUCT('FD inverse'!$A$20:$BH$20,'FD mesh'!$B$84:$BI$84,$E52:$BL52)+'FD inverse'!$A$20*$C53/Setup!$B$17+INDEX('FD inverse'!$A$20:$BH$20,1,'FD mesh'!$B$15+1)*Setup!$B$22</f>
        <v>15.5888918838728</v>
      </c>
      <c r="W53" s="0" t="n">
        <f aca="false">SUMPRODUCT('FD inverse'!$A$21:$BH$21,'FD mesh'!$B$84:$BI$84,$E52:$BL52)+'FD inverse'!$A$21*$C53/Setup!$B$17+INDEX('FD inverse'!$A$21:$BH$21,1,'FD mesh'!$B$15+1)*Setup!$B$22</f>
        <v>15.5218431459447</v>
      </c>
      <c r="X53" s="0" t="n">
        <f aca="false">SUMPRODUCT('FD inverse'!$A$22:$BH$22,'FD mesh'!$B$84:$BI$84,$E52:$BL52)+'FD inverse'!$A$22*$C53/Setup!$B$17+INDEX('FD inverse'!$A$22:$BH$22,1,'FD mesh'!$B$15+1)*Setup!$B$22</f>
        <v>15.458822632524</v>
      </c>
      <c r="Y53" s="0" t="n">
        <f aca="false">SUMPRODUCT('FD inverse'!$A$23:$BH$23,'FD mesh'!$B$84:$BI$84,$E52:$BL52)+'FD inverse'!$A$23*$C53/Setup!$B$17+INDEX('FD inverse'!$A$23:$BH$23,1,'FD mesh'!$B$15+1)*Setup!$B$22</f>
        <v>15.3994715216813</v>
      </c>
      <c r="Z53" s="0" t="n">
        <f aca="false">SUMPRODUCT('FD inverse'!$A$24:$BH$24,'FD mesh'!$B$84:$BI$84,$E52:$BL52)+'FD inverse'!$A$24*$C53/Setup!$B$17+INDEX('FD inverse'!$A$24:$BH$24,1,'FD mesh'!$B$15+1)*Setup!$B$22</f>
        <v>15.3434213188891</v>
      </c>
      <c r="AA53" s="0" t="n">
        <f aca="false">SUMPRODUCT('FD inverse'!$A$25:$BH$25,'FD mesh'!$B$84:$BI$84,$E52:$BL52)+'FD inverse'!$A$25*$C53/Setup!$B$17+INDEX('FD inverse'!$A$25:$BH$25,1,'FD mesh'!$B$15+1)*Setup!$B$22</f>
        <v>15.290295131883</v>
      </c>
      <c r="AB53" s="0" t="n">
        <f aca="false">SUMPRODUCT('FD inverse'!$A$26:$BH$26,'FD mesh'!$B$84:$BI$84,$E52:$BL52)+'FD inverse'!$A$26*$C53/Setup!$B$17+INDEX('FD inverse'!$A$26:$BH$26,1,'FD mesh'!$B$15+1)*Setup!$B$22</f>
        <v>15.2397089240558</v>
      </c>
      <c r="AC53" s="0" t="n">
        <f aca="false">SUMPRODUCT('FD inverse'!$A$27:$BH$27,'FD mesh'!$B$84:$BI$84,$E52:$BL52)+'FD inverse'!$A$27*$C53/Setup!$B$17+INDEX('FD inverse'!$A$27:$BH$27,1,'FD mesh'!$B$15+1)*Setup!$B$22</f>
        <v>15.1912727343256</v>
      </c>
      <c r="AD53" s="0" t="n">
        <f aca="false">SUMPRODUCT('FD inverse'!$A$28:$BH$28,'FD mesh'!$B$84:$BI$84,$E52:$BL52)+'FD inverse'!$A$28*$C53/Setup!$B$17+INDEX('FD inverse'!$A$28:$BH$28,1,'FD mesh'!$B$15+1)*Setup!$B$22</f>
        <v>15.1445918562991</v>
      </c>
      <c r="AE53" s="0" t="n">
        <f aca="false">SUMPRODUCT('FD inverse'!$A$29:$BH$29,'FD mesh'!$B$84:$BI$84,$E52:$BL52)+'FD inverse'!$A$29*$C53/Setup!$B$17+INDEX('FD inverse'!$A$29:$BH$29,1,'FD mesh'!$B$15+1)*Setup!$B$22</f>
        <v>15.0992679740551</v>
      </c>
      <c r="AF53" s="0" t="n">
        <f aca="false">SUMPRODUCT('FD inverse'!$A$30:$BH$30,'FD mesh'!$B$84:$BI$84,$E52:$BL52)+'FD inverse'!$A$30*$C53/Setup!$B$17+INDEX('FD inverse'!$A$30:$BH$30,1,'FD mesh'!$B$15+1)*Setup!$B$22</f>
        <v>15.0549002558822</v>
      </c>
      <c r="AG53" s="0" t="n">
        <f aca="false">SUMPRODUCT('FD inverse'!$A$31:$BH$31,'FD mesh'!$B$84:$BI$84,$E52:$BL52)+'FD inverse'!$A$31*$C53/Setup!$B$17+INDEX('FD inverse'!$A$31:$BH$31,1,'FD mesh'!$B$15+1)*Setup!$B$22</f>
        <v>15.0110864106877</v>
      </c>
      <c r="AH53" s="0" t="n">
        <f aca="false">SUMPRODUCT('FD inverse'!$A$32:$BH$32,'FD mesh'!$B$84:$BI$84,$E52:$BL52)+'FD inverse'!$A$32*$C53/Setup!$B$17+INDEX('FD inverse'!$A$32:$BH$32,1,'FD mesh'!$B$15+1)*Setup!$B$22</f>
        <v>15.0093728981581</v>
      </c>
      <c r="AI53" s="0" t="n">
        <f aca="false">SUMPRODUCT('FD inverse'!$A$33:$BH$33,'FD mesh'!$B$84:$BI$84,$E52:$BL52)+'FD inverse'!$A$33*$C53/Setup!$B$17+INDEX('FD inverse'!$A$33:$BH$33,1,'FD mesh'!$B$15+1)*Setup!$B$22</f>
        <v>15.0078910578116</v>
      </c>
      <c r="AJ53" s="0" t="n">
        <f aca="false">SUMPRODUCT('FD inverse'!$A$34:$BH$34,'FD mesh'!$B$84:$BI$84,$E52:$BL52)+'FD inverse'!$A$34*$C53/Setup!$B$17+INDEX('FD inverse'!$A$34:$BH$34,1,'FD mesh'!$B$15+1)*Setup!$B$22</f>
        <v>15.0066143523091</v>
      </c>
      <c r="AK53" s="0" t="n">
        <f aca="false">SUMPRODUCT('FD inverse'!$A$35:$BH$35,'FD mesh'!$B$84:$BI$84,$E52:$BL52)+'FD inverse'!$A$35*$C53/Setup!$B$17+INDEX('FD inverse'!$A$35:$BH$35,1,'FD mesh'!$B$15+1)*Setup!$B$22</f>
        <v>15.0055180853626</v>
      </c>
      <c r="AL53" s="0" t="n">
        <f aca="false">SUMPRODUCT('FD inverse'!$A$36:$BH$36,'FD mesh'!$B$84:$BI$84,$E52:$BL52)+'FD inverse'!$A$36*$C53/Setup!$B$17+INDEX('FD inverse'!$A$36:$BH$36,1,'FD mesh'!$B$15+1)*Setup!$B$22</f>
        <v>15.0045794029918</v>
      </c>
      <c r="AM53" s="0" t="n">
        <f aca="false">SUMPRODUCT('FD inverse'!$A$37:$BH$37,'FD mesh'!$B$84:$BI$84,$E52:$BL52)+'FD inverse'!$A$37*$C53/Setup!$B$17+INDEX('FD inverse'!$A$37:$BH$37,1,'FD mesh'!$B$15+1)*Setup!$B$22</f>
        <v>15.0037772525333</v>
      </c>
      <c r="AN53" s="0" t="n">
        <f aca="false">SUMPRODUCT('FD inverse'!$A$38:$BH$38,'FD mesh'!$B$84:$BI$84,$E52:$BL52)+'FD inverse'!$A$38*$C53/Setup!$B$17+INDEX('FD inverse'!$A$38:$BH$38,1,'FD mesh'!$B$15+1)*Setup!$B$22</f>
        <v>15.0030923040869</v>
      </c>
      <c r="AO53" s="0" t="n">
        <f aca="false">SUMPRODUCT('FD inverse'!$A$39:$BH$39,'FD mesh'!$B$84:$BI$84,$E52:$BL52)+'FD inverse'!$A$39*$C53/Setup!$B$17+INDEX('FD inverse'!$A$39:$BH$39,1,'FD mesh'!$B$15+1)*Setup!$B$22</f>
        <v>15.0025068391757</v>
      </c>
      <c r="AP53" s="0" t="n">
        <f aca="false">SUMPRODUCT('FD inverse'!$A$40:$BH$40,'FD mesh'!$B$84:$BI$84,$E52:$BL52)+'FD inverse'!$A$40*$C53/Setup!$B$17+INDEX('FD inverse'!$A$40:$BH$40,1,'FD mesh'!$B$15+1)*Setup!$B$22</f>
        <v>15.0020046112984</v>
      </c>
      <c r="AQ53" s="0" t="n">
        <f aca="false">SUMPRODUCT('FD inverse'!$A$41:$BH$41,'FD mesh'!$B$84:$BI$84,$E52:$BL52)+'FD inverse'!$A$41*$C53/Setup!$B$17+INDEX('FD inverse'!$A$41:$BH$41,1,'FD mesh'!$B$15+1)*Setup!$B$22</f>
        <v>15.0015706828157</v>
      </c>
      <c r="AR53" s="0" t="n">
        <f aca="false">SUMPRODUCT('FD inverse'!$A$42:$BH$42,'FD mesh'!$B$84:$BI$84,$E52:$BL52)+'FD inverse'!$A$42*$C53/Setup!$B$17+INDEX('FD inverse'!$A$42:$BH$42,1,'FD mesh'!$B$15+1)*Setup!$B$22</f>
        <v>15.001191242273</v>
      </c>
      <c r="AS53" s="0" t="n">
        <f aca="false">SUMPRODUCT('FD inverse'!$A$43:$BH$43,'FD mesh'!$B$84:$BI$84,$E52:$BL52)+'FD inverse'!$A$43*$C53/Setup!$B$17+INDEX('FD inverse'!$A$43:$BH$43,1,'FD mesh'!$B$15+1)*Setup!$B$22</f>
        <v>0</v>
      </c>
      <c r="AT53" s="0" t="n">
        <f aca="false">SUMPRODUCT('FD inverse'!$A$44:$BH$44,'FD mesh'!$B$84:$BI$84,$E52:$BL52)+'FD inverse'!$A$44*$C53/Setup!$B$17+INDEX('FD inverse'!$A$44:$BH$44,1,'FD mesh'!$B$15+1)*Setup!$B$22</f>
        <v>0</v>
      </c>
      <c r="AU53" s="0" t="n">
        <f aca="false">SUMPRODUCT('FD inverse'!$A$45:$BH$45,'FD mesh'!$B$84:$BI$84,$E52:$BL52)+'FD inverse'!$A$45*$C53/Setup!$B$17+INDEX('FD inverse'!$A$45:$BH$45,1,'FD mesh'!$B$15+1)*Setup!$B$22</f>
        <v>0</v>
      </c>
      <c r="AV53" s="0" t="n">
        <f aca="false">SUMPRODUCT('FD inverse'!$A$46:$BH$46,'FD mesh'!$B$84:$BI$84,$E52:$BL52)+'FD inverse'!$A$46*$C53/Setup!$B$17+INDEX('FD inverse'!$A$46:$BH$46,1,'FD mesh'!$B$15+1)*Setup!$B$22</f>
        <v>0</v>
      </c>
      <c r="AW53" s="0" t="n">
        <f aca="false">SUMPRODUCT('FD inverse'!$A$47:$BH$47,'FD mesh'!$B$84:$BI$84,$E52:$BL52)+'FD inverse'!$A$47*$C53/Setup!$B$17+INDEX('FD inverse'!$A$47:$BH$47,1,'FD mesh'!$B$15+1)*Setup!$B$22</f>
        <v>0</v>
      </c>
      <c r="AX53" s="0" t="n">
        <f aca="false">SUMPRODUCT('FD inverse'!$A$48:$BH$48,'FD mesh'!$B$84:$BI$84,$E52:$BL52)+'FD inverse'!$A$48*$C53/Setup!$B$17+INDEX('FD inverse'!$A$48:$BH$48,1,'FD mesh'!$B$15+1)*Setup!$B$22</f>
        <v>0</v>
      </c>
      <c r="AY53" s="0" t="n">
        <f aca="false">SUMPRODUCT('FD inverse'!$A$49:$BH$49,'FD mesh'!$B$84:$BI$84,$E52:$BL52)+'FD inverse'!$A$49*$C53/Setup!$B$17+INDEX('FD inverse'!$A$49:$BH$49,1,'FD mesh'!$B$15+1)*Setup!$B$22</f>
        <v>0</v>
      </c>
      <c r="AZ53" s="0" t="n">
        <f aca="false">SUMPRODUCT('FD inverse'!$A$50:$BH$50,'FD mesh'!$B$84:$BI$84,$E52:$BL52)+'FD inverse'!$A$50*$C53/Setup!$B$17+INDEX('FD inverse'!$A$50:$BH$50,1,'FD mesh'!$B$15+1)*Setup!$B$22</f>
        <v>0</v>
      </c>
      <c r="BA53" s="0" t="n">
        <f aca="false">SUMPRODUCT('FD inverse'!$A$51:$BH$51,'FD mesh'!$B$84:$BI$84,$E52:$BL52)+'FD inverse'!$A$51*$C53/Setup!$B$17+INDEX('FD inverse'!$A$51:$BH$51,1,'FD mesh'!$B$15+1)*Setup!$B$22</f>
        <v>0</v>
      </c>
      <c r="BB53" s="0" t="n">
        <f aca="false">SUMPRODUCT('FD inverse'!$A$52:$BH$52,'FD mesh'!$B$84:$BI$84,$E52:$BL52)+'FD inverse'!$A$52*$C53/Setup!$B$17+INDEX('FD inverse'!$A$52:$BH$52,1,'FD mesh'!$B$15+1)*Setup!$B$22</f>
        <v>0</v>
      </c>
      <c r="BC53" s="0" t="n">
        <f aca="false">SUMPRODUCT('FD inverse'!$A$53:$BH$53,'FD mesh'!$B$84:$BI$84,$E52:$BL52)+'FD inverse'!$A$53*$C53/Setup!$B$17+INDEX('FD inverse'!$A$53:$BH$53,1,'FD mesh'!$B$15+1)*Setup!$B$22</f>
        <v>0</v>
      </c>
      <c r="BD53" s="0" t="n">
        <f aca="false">SUMPRODUCT('FD inverse'!$A$54:$BH$54,'FD mesh'!$B$84:$BI$84,$E52:$BL52)+'FD inverse'!$A$54*$C53/Setup!$B$17+INDEX('FD inverse'!$A$54:$BH$54,1,'FD mesh'!$B$15+1)*Setup!$B$22</f>
        <v>0</v>
      </c>
      <c r="BE53" s="0" t="n">
        <f aca="false">SUMPRODUCT('FD inverse'!$A$55:$BH$55,'FD mesh'!$B$84:$BI$84,$E52:$BL52)+'FD inverse'!$A$55*$C53/Setup!$B$17+INDEX('FD inverse'!$A$55:$BH$55,1,'FD mesh'!$B$15+1)*Setup!$B$22</f>
        <v>0</v>
      </c>
      <c r="BF53" s="0" t="n">
        <f aca="false">SUMPRODUCT('FD inverse'!$A$56:$BH$56,'FD mesh'!$B$84:$BI$84,$E52:$BL52)+'FD inverse'!$A$56*$C53/Setup!$B$17+INDEX('FD inverse'!$A$56:$BH$56,1,'FD mesh'!$B$15+1)*Setup!$B$22</f>
        <v>0</v>
      </c>
      <c r="BG53" s="0" t="n">
        <f aca="false">SUMPRODUCT('FD inverse'!$A$57:$BH$57,'FD mesh'!$B$84:$BI$84,$E52:$BL52)+'FD inverse'!$A$57*$C53/Setup!$B$17+INDEX('FD inverse'!$A$57:$BH$57,1,'FD mesh'!$B$15+1)*Setup!$B$22</f>
        <v>0</v>
      </c>
      <c r="BH53" s="0" t="n">
        <f aca="false">SUMPRODUCT('FD inverse'!$A$58:$BH$58,'FD mesh'!$B$84:$BI$84,$E52:$BL52)+'FD inverse'!$A$58*$C53/Setup!$B$17+INDEX('FD inverse'!$A$58:$BH$58,1,'FD mesh'!$B$15+1)*Setup!$B$22</f>
        <v>0</v>
      </c>
      <c r="BI53" s="0" t="n">
        <f aca="false">SUMPRODUCT('FD inverse'!$A$59:$BH$59,'FD mesh'!$B$84:$BI$84,$E52:$BL52)+'FD inverse'!$A$59*$C53/Setup!$B$17+INDEX('FD inverse'!$A$59:$BH$59,1,'FD mesh'!$B$15+1)*Setup!$B$22</f>
        <v>0</v>
      </c>
      <c r="BJ53" s="0" t="n">
        <f aca="false">SUMPRODUCT('FD inverse'!$A$60:$BH$60,'FD mesh'!$B$84:$BI$84,$E52:$BL52)+'FD inverse'!$A$60*$C53/Setup!$B$17+INDEX('FD inverse'!$A$60:$BH$60,1,'FD mesh'!$B$15+1)*Setup!$B$22</f>
        <v>0</v>
      </c>
      <c r="BK53" s="0" t="n">
        <f aca="false">SUMPRODUCT('FD inverse'!$A$61:$BH$61,'FD mesh'!$B$84:$BI$84,$E52:$BL52)+'FD inverse'!$A$61*$C53/Setup!$B$17+INDEX('FD inverse'!$A$61:$BH$61,1,'FD mesh'!$B$15+1)*Setup!$B$22</f>
        <v>0</v>
      </c>
      <c r="BL53" s="0" t="n">
        <f aca="false">SUMPRODUCT('FD inverse'!$A$62:$BH$62,'FD mesh'!$B$84:$BI$84,$E52:$BL52)+'FD inverse'!$A$62*$C53/Setup!$B$17+INDEX('FD inverse'!$A$62:$BH$62,1,'FD mesh'!$B$15+1)*Setup!$B$22</f>
        <v>0</v>
      </c>
    </row>
    <row r="54" customFormat="false" ht="15" hidden="false" customHeight="false" outlineLevel="0" collapsed="false">
      <c r="A54" s="0" t="n">
        <v>49</v>
      </c>
      <c r="B54" s="0" t="n">
        <f aca="false">A54*Setup!$B$11/3600</f>
        <v>4.08333333333333</v>
      </c>
      <c r="C54" s="0" t="n">
        <f aca="false">Setup!$B$7+Setup!$B$8*COS(2*PI()*(B54-Setup!$B$9)/24)</f>
        <v>20.0009518916804</v>
      </c>
      <c r="D54" s="0" t="n">
        <f aca="false">(C54-E54)/Setup!$B$17</f>
        <v>12.2206878095782</v>
      </c>
      <c r="E54" s="0" t="n">
        <f aca="false">SUMPRODUCT('FD inverse'!$A$3:$BH$3,'FD mesh'!$B$84:$BI$84,$E53:$BL53)+'FD inverse'!$A$3*$C54/Setup!$B$17+INDEX('FD inverse'!$A$3:$BH$3,1,'FD mesh'!$B$15+1)*Setup!$B$22</f>
        <v>18.4122624764352</v>
      </c>
      <c r="F54" s="0" t="n">
        <f aca="false">SUMPRODUCT('FD inverse'!$A$4:$BH$4,'FD mesh'!$B$84:$BI$84,$E53:$BL53)+'FD inverse'!$A$4*$C54/Setup!$B$17+INDEX('FD inverse'!$A$4:$BH$4,1,'FD mesh'!$B$15+1)*Setup!$B$22</f>
        <v>18.0497995100783</v>
      </c>
      <c r="G54" s="0" t="n">
        <f aca="false">SUMPRODUCT('FD inverse'!$A$5:$BH$5,'FD mesh'!$B$84:$BI$84,$E53:$BL53)+'FD inverse'!$A$5*$C54/Setup!$B$17+INDEX('FD inverse'!$A$5:$BH$5,1,'FD mesh'!$B$15+1)*Setup!$B$22</f>
        <v>17.6904102250317</v>
      </c>
      <c r="H54" s="0" t="n">
        <f aca="false">SUMPRODUCT('FD inverse'!$A$6:$BH$6,'FD mesh'!$B$84:$BI$84,$E53:$BL53)+'FD inverse'!$A$6*$C54/Setup!$B$17+INDEX('FD inverse'!$A$6:$BH$6,1,'FD mesh'!$B$15+1)*Setup!$B$22</f>
        <v>16.489275639561</v>
      </c>
      <c r="I54" s="0" t="n">
        <f aca="false">SUMPRODUCT('FD inverse'!$A$7:$BH$7,'FD mesh'!$B$84:$BI$84,$E53:$BL53)+'FD inverse'!$A$7*$C54/Setup!$B$17+INDEX('FD inverse'!$A$7:$BH$7,1,'FD mesh'!$B$15+1)*Setup!$B$22</f>
        <v>16.3874233058515</v>
      </c>
      <c r="J54" s="0" t="n">
        <f aca="false">SUMPRODUCT('FD inverse'!$A$8:$BH$8,'FD mesh'!$B$84:$BI$84,$E53:$BL53)+'FD inverse'!$A$8*$C54/Setup!$B$17+INDEX('FD inverse'!$A$8:$BH$8,1,'FD mesh'!$B$15+1)*Setup!$B$22</f>
        <v>16.2947967570533</v>
      </c>
      <c r="K54" s="0" t="n">
        <f aca="false">SUMPRODUCT('FD inverse'!$A$9:$BH$9,'FD mesh'!$B$84:$BI$84,$E53:$BL53)+'FD inverse'!$A$9*$C54/Setup!$B$17+INDEX('FD inverse'!$A$9:$BH$9,1,'FD mesh'!$B$15+1)*Setup!$B$22</f>
        <v>16.211744506988</v>
      </c>
      <c r="L54" s="0" t="n">
        <f aca="false">SUMPRODUCT('FD inverse'!$A$10:$BH$10,'FD mesh'!$B$84:$BI$84,$E53:$BL53)+'FD inverse'!$A$10*$C54/Setup!$B$17+INDEX('FD inverse'!$A$10:$BH$10,1,'FD mesh'!$B$15+1)*Setup!$B$22</f>
        <v>16.1386074392589</v>
      </c>
      <c r="M54" s="0" t="n">
        <f aca="false">SUMPRODUCT('FD inverse'!$A$11:$BH$11,'FD mesh'!$B$84:$BI$84,$E53:$BL53)+'FD inverse'!$A$11*$C54/Setup!$B$17+INDEX('FD inverse'!$A$11:$BH$11,1,'FD mesh'!$B$15+1)*Setup!$B$22</f>
        <v>16.0757050591109</v>
      </c>
      <c r="N54" s="0" t="n">
        <f aca="false">SUMPRODUCT('FD inverse'!$A$12:$BH$12,'FD mesh'!$B$84:$BI$84,$E53:$BL53)+'FD inverse'!$A$12*$C54/Setup!$B$17+INDEX('FD inverse'!$A$12:$BH$12,1,'FD mesh'!$B$15+1)*Setup!$B$22</f>
        <v>16.0233238355241</v>
      </c>
      <c r="O54" s="0" t="n">
        <f aca="false">SUMPRODUCT('FD inverse'!$A$13:$BH$13,'FD mesh'!$B$84:$BI$84,$E53:$BL53)+'FD inverse'!$A$13*$C54/Setup!$B$17+INDEX('FD inverse'!$A$13:$BH$13,1,'FD mesh'!$B$15+1)*Setup!$B$22</f>
        <v>15.9817075645842</v>
      </c>
      <c r="P54" s="0" t="n">
        <f aca="false">SUMPRODUCT('FD inverse'!$A$14:$BH$14,'FD mesh'!$B$84:$BI$84,$E53:$BL53)+'FD inverse'!$A$14*$C54/Setup!$B$17+INDEX('FD inverse'!$A$14:$BH$14,1,'FD mesh'!$B$15+1)*Setup!$B$22</f>
        <v>15.9510496708335</v>
      </c>
      <c r="Q54" s="0" t="n">
        <f aca="false">SUMPRODUCT('FD inverse'!$A$15:$BH$15,'FD mesh'!$B$84:$BI$84,$E53:$BL53)+'FD inverse'!$A$15*$C54/Setup!$B$17+INDEX('FD inverse'!$A$15:$BH$15,1,'FD mesh'!$B$15+1)*Setup!$B$22</f>
        <v>15.931487358746</v>
      </c>
      <c r="R54" s="0" t="n">
        <f aca="false">SUMPRODUCT('FD inverse'!$A$16:$BH$16,'FD mesh'!$B$84:$BI$84,$E53:$BL53)+'FD inverse'!$A$16*$C54/Setup!$B$17+INDEX('FD inverse'!$A$16:$BH$16,1,'FD mesh'!$B$15+1)*Setup!$B$22</f>
        <v>15.9230975314879</v>
      </c>
      <c r="S54" s="0" t="n">
        <f aca="false">SUMPRODUCT('FD inverse'!$A$17:$BH$17,'FD mesh'!$B$84:$BI$84,$E53:$BL53)+'FD inverse'!$A$17*$C54/Setup!$B$17+INDEX('FD inverse'!$A$17:$BH$17,1,'FD mesh'!$B$15+1)*Setup!$B$22</f>
        <v>15.8356013664589</v>
      </c>
      <c r="T54" s="0" t="n">
        <f aca="false">SUMPRODUCT('FD inverse'!$A$18:$BH$18,'FD mesh'!$B$84:$BI$84,$E53:$BL53)+'FD inverse'!$A$18*$C54/Setup!$B$17+INDEX('FD inverse'!$A$18:$BH$18,1,'FD mesh'!$B$15+1)*Setup!$B$22</f>
        <v>15.75339572332</v>
      </c>
      <c r="U54" s="0" t="n">
        <f aca="false">SUMPRODUCT('FD inverse'!$A$19:$BH$19,'FD mesh'!$B$84:$BI$84,$E53:$BL53)+'FD inverse'!$A$19*$C54/Setup!$B$17+INDEX('FD inverse'!$A$19:$BH$19,1,'FD mesh'!$B$15+1)*Setup!$B$22</f>
        <v>15.6761759931027</v>
      </c>
      <c r="V54" s="0" t="n">
        <f aca="false">SUMPRODUCT('FD inverse'!$A$20:$BH$20,'FD mesh'!$B$84:$BI$84,$E53:$BL53)+'FD inverse'!$A$20*$C54/Setup!$B$17+INDEX('FD inverse'!$A$20:$BH$20,1,'FD mesh'!$B$15+1)*Setup!$B$22</f>
        <v>15.6036234214439</v>
      </c>
      <c r="W54" s="0" t="n">
        <f aca="false">SUMPRODUCT('FD inverse'!$A$21:$BH$21,'FD mesh'!$B$84:$BI$84,$E53:$BL53)+'FD inverse'!$A$21*$C54/Setup!$B$17+INDEX('FD inverse'!$A$21:$BH$21,1,'FD mesh'!$B$15+1)*Setup!$B$22</f>
        <v>15.5354061308418</v>
      </c>
      <c r="X54" s="0" t="n">
        <f aca="false">SUMPRODUCT('FD inverse'!$A$22:$BH$22,'FD mesh'!$B$84:$BI$84,$E53:$BL53)+'FD inverse'!$A$22*$C54/Setup!$B$17+INDEX('FD inverse'!$A$22:$BH$22,1,'FD mesh'!$B$15+1)*Setup!$B$22</f>
        <v>15.4711802329379</v>
      </c>
      <c r="Y54" s="0" t="n">
        <f aca="false">SUMPRODUCT('FD inverse'!$A$23:$BH$23,'FD mesh'!$B$84:$BI$84,$E53:$BL53)+'FD inverse'!$A$23*$C54/Setup!$B$17+INDEX('FD inverse'!$A$23:$BH$23,1,'FD mesh'!$B$15+1)*Setup!$B$22</f>
        <v>15.4105910002988</v>
      </c>
      <c r="Z54" s="0" t="n">
        <f aca="false">SUMPRODUCT('FD inverse'!$A$24:$BH$24,'FD mesh'!$B$84:$BI$84,$E53:$BL53)+'FD inverse'!$A$24*$C54/Setup!$B$17+INDEX('FD inverse'!$A$24:$BH$24,1,'FD mesh'!$B$15+1)*Setup!$B$22</f>
        <v>15.353274071367</v>
      </c>
      <c r="AA54" s="0" t="n">
        <f aca="false">SUMPRODUCT('FD inverse'!$A$25:$BH$25,'FD mesh'!$B$84:$BI$84,$E53:$BL53)+'FD inverse'!$A$25*$C54/Setup!$B$17+INDEX('FD inverse'!$A$25:$BH$25,1,'FD mesh'!$B$15+1)*Setup!$B$22</f>
        <v>15.2988566667359</v>
      </c>
      <c r="AB54" s="0" t="n">
        <f aca="false">SUMPRODUCT('FD inverse'!$A$26:$BH$26,'FD mesh'!$B$84:$BI$84,$E53:$BL53)+'FD inverse'!$A$26*$C54/Setup!$B$17+INDEX('FD inverse'!$A$26:$BH$26,1,'FD mesh'!$B$15+1)*Setup!$B$22</f>
        <v>15.2469587995043</v>
      </c>
      <c r="AC54" s="0" t="n">
        <f aca="false">SUMPRODUCT('FD inverse'!$A$27:$BH$27,'FD mesh'!$B$84:$BI$84,$E53:$BL53)+'FD inverse'!$A$27*$C54/Setup!$B$17+INDEX('FD inverse'!$A$27:$BH$27,1,'FD mesh'!$B$15+1)*Setup!$B$22</f>
        <v>15.1971944670476</v>
      </c>
      <c r="AD54" s="0" t="n">
        <f aca="false">SUMPRODUCT('FD inverse'!$A$28:$BH$28,'FD mesh'!$B$84:$BI$84,$E53:$BL53)+'FD inverse'!$A$28*$C54/Setup!$B$17+INDEX('FD inverse'!$A$28:$BH$28,1,'FD mesh'!$B$15+1)*Setup!$B$22</f>
        <v>15.1491728159348</v>
      </c>
      <c r="AE54" s="0" t="n">
        <f aca="false">SUMPRODUCT('FD inverse'!$A$29:$BH$29,'FD mesh'!$B$84:$BI$84,$E53:$BL53)+'FD inverse'!$A$29*$C54/Setup!$B$17+INDEX('FD inverse'!$A$29:$BH$29,1,'FD mesh'!$B$15+1)*Setup!$B$22</f>
        <v>15.1024992758006</v>
      </c>
      <c r="AF54" s="0" t="n">
        <f aca="false">SUMPRODUCT('FD inverse'!$A$30:$BH$30,'FD mesh'!$B$84:$BI$84,$E53:$BL53)+'FD inverse'!$A$30*$C54/Setup!$B$17+INDEX('FD inverse'!$A$30:$BH$30,1,'FD mesh'!$B$15+1)*Setup!$B$22</f>
        <v>15.0567766616085</v>
      </c>
      <c r="AG54" s="0" t="n">
        <f aca="false">SUMPRODUCT('FD inverse'!$A$31:$BH$31,'FD mesh'!$B$84:$BI$84,$E53:$BL53)+'FD inverse'!$A$31*$C54/Setup!$B$17+INDEX('FD inverse'!$A$31:$BH$31,1,'FD mesh'!$B$15+1)*Setup!$B$22</f>
        <v>15.011606246816</v>
      </c>
      <c r="AH54" s="0" t="n">
        <f aca="false">SUMPRODUCT('FD inverse'!$A$32:$BH$32,'FD mesh'!$B$84:$BI$84,$E53:$BL53)+'FD inverse'!$A$32*$C54/Setup!$B$17+INDEX('FD inverse'!$A$32:$BH$32,1,'FD mesh'!$B$15+1)*Setup!$B$22</f>
        <v>15.0098371703057</v>
      </c>
      <c r="AI54" s="0" t="n">
        <f aca="false">SUMPRODUCT('FD inverse'!$A$33:$BH$33,'FD mesh'!$B$84:$BI$84,$E53:$BL53)+'FD inverse'!$A$33*$C54/Setup!$B$17+INDEX('FD inverse'!$A$33:$BH$33,1,'FD mesh'!$B$15+1)*Setup!$B$22</f>
        <v>15.0083031190501</v>
      </c>
      <c r="AJ54" s="0" t="n">
        <f aca="false">SUMPRODUCT('FD inverse'!$A$34:$BH$34,'FD mesh'!$B$84:$BI$84,$E53:$BL53)+'FD inverse'!$A$34*$C54/Setup!$B$17+INDEX('FD inverse'!$A$34:$BH$34,1,'FD mesh'!$B$15+1)*Setup!$B$22</f>
        <v>15.0069776626845</v>
      </c>
      <c r="AK54" s="0" t="n">
        <f aca="false">SUMPRODUCT('FD inverse'!$A$35:$BH$35,'FD mesh'!$B$84:$BI$84,$E53:$BL53)+'FD inverse'!$A$35*$C54/Setup!$B$17+INDEX('FD inverse'!$A$35:$BH$35,1,'FD mesh'!$B$15+1)*Setup!$B$22</f>
        <v>15.0058361223992</v>
      </c>
      <c r="AL54" s="0" t="n">
        <f aca="false">SUMPRODUCT('FD inverse'!$A$36:$BH$36,'FD mesh'!$B$84:$BI$84,$E53:$BL53)+'FD inverse'!$A$36*$C54/Setup!$B$17+INDEX('FD inverse'!$A$36:$BH$36,1,'FD mesh'!$B$15+1)*Setup!$B$22</f>
        <v>15.0048555797873</v>
      </c>
      <c r="AM54" s="0" t="n">
        <f aca="false">SUMPRODUCT('FD inverse'!$A$37:$BH$37,'FD mesh'!$B$84:$BI$84,$E53:$BL53)+'FD inverse'!$A$37*$C54/Setup!$B$17+INDEX('FD inverse'!$A$37:$BH$37,1,'FD mesh'!$B$15+1)*Setup!$B$22</f>
        <v>15.0040148442305</v>
      </c>
      <c r="AN54" s="0" t="n">
        <f aca="false">SUMPRODUCT('FD inverse'!$A$38:$BH$38,'FD mesh'!$B$84:$BI$84,$E53:$BL53)+'FD inverse'!$A$38*$C54/Setup!$B$17+INDEX('FD inverse'!$A$38:$BH$38,1,'FD mesh'!$B$15+1)*Setup!$B$22</f>
        <v>15.0032943830634</v>
      </c>
      <c r="AO54" s="0" t="n">
        <f aca="false">SUMPRODUCT('FD inverse'!$A$39:$BH$39,'FD mesh'!$B$84:$BI$84,$E53:$BL53)+'FD inverse'!$A$39*$C54/Setup!$B$17+INDEX('FD inverse'!$A$39:$BH$39,1,'FD mesh'!$B$15+1)*Setup!$B$22</f>
        <v>15.0026762189287</v>
      </c>
      <c r="AP54" s="0" t="n">
        <f aca="false">SUMPRODUCT('FD inverse'!$A$40:$BH$40,'FD mesh'!$B$84:$BI$84,$E53:$BL53)+'FD inverse'!$A$40*$C54/Setup!$B$17+INDEX('FD inverse'!$A$40:$BH$40,1,'FD mesh'!$B$15+1)*Setup!$B$22</f>
        <v>15.0021437987263</v>
      </c>
      <c r="AQ54" s="0" t="n">
        <f aca="false">SUMPRODUCT('FD inverse'!$A$41:$BH$41,'FD mesh'!$B$84:$BI$84,$E53:$BL53)+'FD inverse'!$A$41*$C54/Setup!$B$17+INDEX('FD inverse'!$A$41:$BH$41,1,'FD mesh'!$B$15+1)*Setup!$B$22</f>
        <v>15.001681838406</v>
      </c>
      <c r="AR54" s="0" t="n">
        <f aca="false">SUMPRODUCT('FD inverse'!$A$42:$BH$42,'FD mesh'!$B$84:$BI$84,$E53:$BL53)+'FD inverse'!$A$42*$C54/Setup!$B$17+INDEX('FD inverse'!$A$42:$BH$42,1,'FD mesh'!$B$15+1)*Setup!$B$22</f>
        <v>15.0012761476057</v>
      </c>
      <c r="AS54" s="0" t="n">
        <f aca="false">SUMPRODUCT('FD inverse'!$A$43:$BH$43,'FD mesh'!$B$84:$BI$84,$E53:$BL53)+'FD inverse'!$A$43*$C54/Setup!$B$17+INDEX('FD inverse'!$A$43:$BH$43,1,'FD mesh'!$B$15+1)*Setup!$B$22</f>
        <v>0</v>
      </c>
      <c r="AT54" s="0" t="n">
        <f aca="false">SUMPRODUCT('FD inverse'!$A$44:$BH$44,'FD mesh'!$B$84:$BI$84,$E53:$BL53)+'FD inverse'!$A$44*$C54/Setup!$B$17+INDEX('FD inverse'!$A$44:$BH$44,1,'FD mesh'!$B$15+1)*Setup!$B$22</f>
        <v>0</v>
      </c>
      <c r="AU54" s="0" t="n">
        <f aca="false">SUMPRODUCT('FD inverse'!$A$45:$BH$45,'FD mesh'!$B$84:$BI$84,$E53:$BL53)+'FD inverse'!$A$45*$C54/Setup!$B$17+INDEX('FD inverse'!$A$45:$BH$45,1,'FD mesh'!$B$15+1)*Setup!$B$22</f>
        <v>0</v>
      </c>
      <c r="AV54" s="0" t="n">
        <f aca="false">SUMPRODUCT('FD inverse'!$A$46:$BH$46,'FD mesh'!$B$84:$BI$84,$E53:$BL53)+'FD inverse'!$A$46*$C54/Setup!$B$17+INDEX('FD inverse'!$A$46:$BH$46,1,'FD mesh'!$B$15+1)*Setup!$B$22</f>
        <v>0</v>
      </c>
      <c r="AW54" s="0" t="n">
        <f aca="false">SUMPRODUCT('FD inverse'!$A$47:$BH$47,'FD mesh'!$B$84:$BI$84,$E53:$BL53)+'FD inverse'!$A$47*$C54/Setup!$B$17+INDEX('FD inverse'!$A$47:$BH$47,1,'FD mesh'!$B$15+1)*Setup!$B$22</f>
        <v>0</v>
      </c>
      <c r="AX54" s="0" t="n">
        <f aca="false">SUMPRODUCT('FD inverse'!$A$48:$BH$48,'FD mesh'!$B$84:$BI$84,$E53:$BL53)+'FD inverse'!$A$48*$C54/Setup!$B$17+INDEX('FD inverse'!$A$48:$BH$48,1,'FD mesh'!$B$15+1)*Setup!$B$22</f>
        <v>0</v>
      </c>
      <c r="AY54" s="0" t="n">
        <f aca="false">SUMPRODUCT('FD inverse'!$A$49:$BH$49,'FD mesh'!$B$84:$BI$84,$E53:$BL53)+'FD inverse'!$A$49*$C54/Setup!$B$17+INDEX('FD inverse'!$A$49:$BH$49,1,'FD mesh'!$B$15+1)*Setup!$B$22</f>
        <v>0</v>
      </c>
      <c r="AZ54" s="0" t="n">
        <f aca="false">SUMPRODUCT('FD inverse'!$A$50:$BH$50,'FD mesh'!$B$84:$BI$84,$E53:$BL53)+'FD inverse'!$A$50*$C54/Setup!$B$17+INDEX('FD inverse'!$A$50:$BH$50,1,'FD mesh'!$B$15+1)*Setup!$B$22</f>
        <v>0</v>
      </c>
      <c r="BA54" s="0" t="n">
        <f aca="false">SUMPRODUCT('FD inverse'!$A$51:$BH$51,'FD mesh'!$B$84:$BI$84,$E53:$BL53)+'FD inverse'!$A$51*$C54/Setup!$B$17+INDEX('FD inverse'!$A$51:$BH$51,1,'FD mesh'!$B$15+1)*Setup!$B$22</f>
        <v>0</v>
      </c>
      <c r="BB54" s="0" t="n">
        <f aca="false">SUMPRODUCT('FD inverse'!$A$52:$BH$52,'FD mesh'!$B$84:$BI$84,$E53:$BL53)+'FD inverse'!$A$52*$C54/Setup!$B$17+INDEX('FD inverse'!$A$52:$BH$52,1,'FD mesh'!$B$15+1)*Setup!$B$22</f>
        <v>0</v>
      </c>
      <c r="BC54" s="0" t="n">
        <f aca="false">SUMPRODUCT('FD inverse'!$A$53:$BH$53,'FD mesh'!$B$84:$BI$84,$E53:$BL53)+'FD inverse'!$A$53*$C54/Setup!$B$17+INDEX('FD inverse'!$A$53:$BH$53,1,'FD mesh'!$B$15+1)*Setup!$B$22</f>
        <v>0</v>
      </c>
      <c r="BD54" s="0" t="n">
        <f aca="false">SUMPRODUCT('FD inverse'!$A$54:$BH$54,'FD mesh'!$B$84:$BI$84,$E53:$BL53)+'FD inverse'!$A$54*$C54/Setup!$B$17+INDEX('FD inverse'!$A$54:$BH$54,1,'FD mesh'!$B$15+1)*Setup!$B$22</f>
        <v>0</v>
      </c>
      <c r="BE54" s="0" t="n">
        <f aca="false">SUMPRODUCT('FD inverse'!$A$55:$BH$55,'FD mesh'!$B$84:$BI$84,$E53:$BL53)+'FD inverse'!$A$55*$C54/Setup!$B$17+INDEX('FD inverse'!$A$55:$BH$55,1,'FD mesh'!$B$15+1)*Setup!$B$22</f>
        <v>0</v>
      </c>
      <c r="BF54" s="0" t="n">
        <f aca="false">SUMPRODUCT('FD inverse'!$A$56:$BH$56,'FD mesh'!$B$84:$BI$84,$E53:$BL53)+'FD inverse'!$A$56*$C54/Setup!$B$17+INDEX('FD inverse'!$A$56:$BH$56,1,'FD mesh'!$B$15+1)*Setup!$B$22</f>
        <v>0</v>
      </c>
      <c r="BG54" s="0" t="n">
        <f aca="false">SUMPRODUCT('FD inverse'!$A$57:$BH$57,'FD mesh'!$B$84:$BI$84,$E53:$BL53)+'FD inverse'!$A$57*$C54/Setup!$B$17+INDEX('FD inverse'!$A$57:$BH$57,1,'FD mesh'!$B$15+1)*Setup!$B$22</f>
        <v>0</v>
      </c>
      <c r="BH54" s="0" t="n">
        <f aca="false">SUMPRODUCT('FD inverse'!$A$58:$BH$58,'FD mesh'!$B$84:$BI$84,$E53:$BL53)+'FD inverse'!$A$58*$C54/Setup!$B$17+INDEX('FD inverse'!$A$58:$BH$58,1,'FD mesh'!$B$15+1)*Setup!$B$22</f>
        <v>0</v>
      </c>
      <c r="BI54" s="0" t="n">
        <f aca="false">SUMPRODUCT('FD inverse'!$A$59:$BH$59,'FD mesh'!$B$84:$BI$84,$E53:$BL53)+'FD inverse'!$A$59*$C54/Setup!$B$17+INDEX('FD inverse'!$A$59:$BH$59,1,'FD mesh'!$B$15+1)*Setup!$B$22</f>
        <v>0</v>
      </c>
      <c r="BJ54" s="0" t="n">
        <f aca="false">SUMPRODUCT('FD inverse'!$A$60:$BH$60,'FD mesh'!$B$84:$BI$84,$E53:$BL53)+'FD inverse'!$A$60*$C54/Setup!$B$17+INDEX('FD inverse'!$A$60:$BH$60,1,'FD mesh'!$B$15+1)*Setup!$B$22</f>
        <v>0</v>
      </c>
      <c r="BK54" s="0" t="n">
        <f aca="false">SUMPRODUCT('FD inverse'!$A$61:$BH$61,'FD mesh'!$B$84:$BI$84,$E53:$BL53)+'FD inverse'!$A$61*$C54/Setup!$B$17+INDEX('FD inverse'!$A$61:$BH$61,1,'FD mesh'!$B$15+1)*Setup!$B$22</f>
        <v>0</v>
      </c>
      <c r="BL54" s="0" t="n">
        <f aca="false">SUMPRODUCT('FD inverse'!$A$62:$BH$62,'FD mesh'!$B$84:$BI$84,$E53:$BL53)+'FD inverse'!$A$62*$C54/Setup!$B$17+INDEX('FD inverse'!$A$62:$BH$62,1,'FD mesh'!$B$15+1)*Setup!$B$22</f>
        <v>0</v>
      </c>
    </row>
    <row r="55" customFormat="false" ht="15" hidden="false" customHeight="false" outlineLevel="0" collapsed="false">
      <c r="A55" s="0" t="n">
        <v>50</v>
      </c>
      <c r="B55" s="0" t="n">
        <f aca="false">A55*Setup!$B$11/3600</f>
        <v>4.16666666666667</v>
      </c>
      <c r="C55" s="0" t="n">
        <f aca="false">Setup!$B$7+Setup!$B$8*COS(2*PI()*(B55-Setup!$B$9)/24)</f>
        <v>20.0038071136726</v>
      </c>
      <c r="D55" s="0" t="n">
        <f aca="false">(C55-E55)/Setup!$B$17</f>
        <v>12.1901348710224</v>
      </c>
      <c r="E55" s="0" t="n">
        <f aca="false">SUMPRODUCT('FD inverse'!$A$3:$BH$3,'FD mesh'!$B$84:$BI$84,$E54:$BL54)+'FD inverse'!$A$3*$C55/Setup!$B$17+INDEX('FD inverse'!$A$3:$BH$3,1,'FD mesh'!$B$15+1)*Setup!$B$22</f>
        <v>18.4190895804397</v>
      </c>
      <c r="F55" s="0" t="n">
        <f aca="false">SUMPRODUCT('FD inverse'!$A$4:$BH$4,'FD mesh'!$B$84:$BI$84,$E54:$BL54)+'FD inverse'!$A$4*$C55/Setup!$B$17+INDEX('FD inverse'!$A$4:$BH$4,1,'FD mesh'!$B$15+1)*Setup!$B$22</f>
        <v>18.0577695237634</v>
      </c>
      <c r="G55" s="0" t="n">
        <f aca="false">SUMPRODUCT('FD inverse'!$A$5:$BH$5,'FD mesh'!$B$84:$BI$84,$E54:$BL54)+'FD inverse'!$A$5*$C55/Setup!$B$17+INDEX('FD inverse'!$A$5:$BH$5,1,'FD mesh'!$B$15+1)*Setup!$B$22</f>
        <v>17.6999086744157</v>
      </c>
      <c r="H55" s="0" t="n">
        <f aca="false">SUMPRODUCT('FD inverse'!$A$6:$BH$6,'FD mesh'!$B$84:$BI$84,$E54:$BL54)+'FD inverse'!$A$6*$C55/Setup!$B$17+INDEX('FD inverse'!$A$6:$BH$6,1,'FD mesh'!$B$15+1)*Setup!$B$22</f>
        <v>16.5044221732832</v>
      </c>
      <c r="I55" s="0" t="n">
        <f aca="false">SUMPRODUCT('FD inverse'!$A$7:$BH$7,'FD mesh'!$B$84:$BI$84,$E54:$BL54)+'FD inverse'!$A$7*$C55/Setup!$B$17+INDEX('FD inverse'!$A$7:$BH$7,1,'FD mesh'!$B$15+1)*Setup!$B$22</f>
        <v>16.4030949117442</v>
      </c>
      <c r="J55" s="0" t="n">
        <f aca="false">SUMPRODUCT('FD inverse'!$A$8:$BH$8,'FD mesh'!$B$84:$BI$84,$E54:$BL54)+'FD inverse'!$A$8*$C55/Setup!$B$17+INDEX('FD inverse'!$A$8:$BH$8,1,'FD mesh'!$B$15+1)*Setup!$B$22</f>
        <v>16.3110134353925</v>
      </c>
      <c r="K55" s="0" t="n">
        <f aca="false">SUMPRODUCT('FD inverse'!$A$9:$BH$9,'FD mesh'!$B$84:$BI$84,$E54:$BL54)+'FD inverse'!$A$9*$C55/Setup!$B$17+INDEX('FD inverse'!$A$9:$BH$9,1,'FD mesh'!$B$15+1)*Setup!$B$22</f>
        <v>16.2284993208929</v>
      </c>
      <c r="L55" s="0" t="n">
        <f aca="false">SUMPRODUCT('FD inverse'!$A$10:$BH$10,'FD mesh'!$B$84:$BI$84,$E54:$BL54)+'FD inverse'!$A$10*$C55/Setup!$B$17+INDEX('FD inverse'!$A$10:$BH$10,1,'FD mesh'!$B$15+1)*Setup!$B$22</f>
        <v>16.155870052355</v>
      </c>
      <c r="M55" s="0" t="n">
        <f aca="false">SUMPRODUCT('FD inverse'!$A$11:$BH$11,'FD mesh'!$B$84:$BI$84,$E54:$BL54)+'FD inverse'!$A$11*$C55/Setup!$B$17+INDEX('FD inverse'!$A$11:$BH$11,1,'FD mesh'!$B$15+1)*Setup!$B$22</f>
        <v>16.093425216322</v>
      </c>
      <c r="N55" s="0" t="n">
        <f aca="false">SUMPRODUCT('FD inverse'!$A$12:$BH$12,'FD mesh'!$B$84:$BI$84,$E54:$BL54)+'FD inverse'!$A$12*$C55/Setup!$B$17+INDEX('FD inverse'!$A$12:$BH$12,1,'FD mesh'!$B$15+1)*Setup!$B$22</f>
        <v>16.0414347503252</v>
      </c>
      <c r="O55" s="0" t="n">
        <f aca="false">SUMPRODUCT('FD inverse'!$A$13:$BH$13,'FD mesh'!$B$84:$BI$84,$E54:$BL54)+'FD inverse'!$A$13*$C55/Setup!$B$17+INDEX('FD inverse'!$A$13:$BH$13,1,'FD mesh'!$B$15+1)*Setup!$B$22</f>
        <v>16.0001291898158</v>
      </c>
      <c r="P55" s="0" t="n">
        <f aca="false">SUMPRODUCT('FD inverse'!$A$14:$BH$14,'FD mesh'!$B$84:$BI$84,$E54:$BL54)+'FD inverse'!$A$14*$C55/Setup!$B$17+INDEX('FD inverse'!$A$14:$BH$14,1,'FD mesh'!$B$15+1)*Setup!$B$22</f>
        <v>15.9696918447822</v>
      </c>
      <c r="Q55" s="0" t="n">
        <f aca="false">SUMPRODUCT('FD inverse'!$A$15:$BH$15,'FD mesh'!$B$84:$BI$84,$E54:$BL54)+'FD inverse'!$A$15*$C55/Setup!$B$17+INDEX('FD inverse'!$A$15:$BH$15,1,'FD mesh'!$B$15+1)*Setup!$B$22</f>
        <v>15.9502528324618</v>
      </c>
      <c r="R55" s="0" t="n">
        <f aca="false">SUMPRODUCT('FD inverse'!$A$16:$BH$16,'FD mesh'!$B$84:$BI$84,$E54:$BL54)+'FD inverse'!$A$16*$C55/Setup!$B$17+INDEX('FD inverse'!$A$16:$BH$16,1,'FD mesh'!$B$15+1)*Setup!$B$22</f>
        <v>15.9418848960798</v>
      </c>
      <c r="S55" s="0" t="n">
        <f aca="false">SUMPRODUCT('FD inverse'!$A$17:$BH$17,'FD mesh'!$B$84:$BI$84,$E54:$BL54)+'FD inverse'!$A$17*$C55/Setup!$B$17+INDEX('FD inverse'!$A$17:$BH$17,1,'FD mesh'!$B$15+1)*Setup!$B$22</f>
        <v>15.8534118012236</v>
      </c>
      <c r="T55" s="0" t="n">
        <f aca="false">SUMPRODUCT('FD inverse'!$A$18:$BH$18,'FD mesh'!$B$84:$BI$84,$E54:$BL54)+'FD inverse'!$A$18*$C55/Setup!$B$17+INDEX('FD inverse'!$A$18:$BH$18,1,'FD mesh'!$B$15+1)*Setup!$B$22</f>
        <v>15.7701800628838</v>
      </c>
      <c r="U55" s="0" t="n">
        <f aca="false">SUMPRODUCT('FD inverse'!$A$19:$BH$19,'FD mesh'!$B$84:$BI$84,$E54:$BL54)+'FD inverse'!$A$19*$C55/Setup!$B$17+INDEX('FD inverse'!$A$19:$BH$19,1,'FD mesh'!$B$15+1)*Setup!$B$22</f>
        <v>15.6918877159013</v>
      </c>
      <c r="V55" s="0" t="n">
        <f aca="false">SUMPRODUCT('FD inverse'!$A$20:$BH$20,'FD mesh'!$B$84:$BI$84,$E54:$BL54)+'FD inverse'!$A$20*$C55/Setup!$B$17+INDEX('FD inverse'!$A$20:$BH$20,1,'FD mesh'!$B$15+1)*Setup!$B$22</f>
        <v>15.6182191044852</v>
      </c>
      <c r="W55" s="0" t="n">
        <f aca="false">SUMPRODUCT('FD inverse'!$A$21:$BH$21,'FD mesh'!$B$84:$BI$84,$E54:$BL54)+'FD inverse'!$A$21*$C55/Setup!$B$17+INDEX('FD inverse'!$A$21:$BH$21,1,'FD mesh'!$B$15+1)*Setup!$B$22</f>
        <v>15.5488457940785</v>
      </c>
      <c r="X55" s="0" t="n">
        <f aca="false">SUMPRODUCT('FD inverse'!$A$22:$BH$22,'FD mesh'!$B$84:$BI$84,$E54:$BL54)+'FD inverse'!$A$22*$C55/Setup!$B$17+INDEX('FD inverse'!$A$22:$BH$22,1,'FD mesh'!$B$15+1)*Setup!$B$22</f>
        <v>15.4834275845671</v>
      </c>
      <c r="Y55" s="0" t="n">
        <f aca="false">SUMPRODUCT('FD inverse'!$A$23:$BH$23,'FD mesh'!$B$84:$BI$84,$E54:$BL54)+'FD inverse'!$A$23*$C55/Setup!$B$17+INDEX('FD inverse'!$A$23:$BH$23,1,'FD mesh'!$B$15+1)*Setup!$B$22</f>
        <v>15.421613595678</v>
      </c>
      <c r="Z55" s="0" t="n">
        <f aca="false">SUMPRODUCT('FD inverse'!$A$24:$BH$24,'FD mesh'!$B$84:$BI$84,$E54:$BL54)+'FD inverse'!$A$24*$C55/Setup!$B$17+INDEX('FD inverse'!$A$24:$BH$24,1,'FD mesh'!$B$15+1)*Setup!$B$22</f>
        <v>15.3630433991434</v>
      </c>
      <c r="AA55" s="0" t="n">
        <f aca="false">SUMPRODUCT('FD inverse'!$A$25:$BH$25,'FD mesh'!$B$84:$BI$84,$E54:$BL54)+'FD inverse'!$A$25*$C55/Setup!$B$17+INDEX('FD inverse'!$A$25:$BH$25,1,'FD mesh'!$B$15+1)*Setup!$B$22</f>
        <v>15.3073481762116</v>
      </c>
      <c r="AB55" s="0" t="n">
        <f aca="false">SUMPRODUCT('FD inverse'!$A$26:$BH$26,'FD mesh'!$B$84:$BI$84,$E54:$BL54)+'FD inverse'!$A$26*$C55/Setup!$B$17+INDEX('FD inverse'!$A$26:$BH$26,1,'FD mesh'!$B$15+1)*Setup!$B$22</f>
        <v>15.2541518832112</v>
      </c>
      <c r="AC55" s="0" t="n">
        <f aca="false">SUMPRODUCT('FD inverse'!$A$27:$BH$27,'FD mesh'!$B$84:$BI$84,$E54:$BL54)+'FD inverse'!$A$27*$C55/Setup!$B$17+INDEX('FD inverse'!$A$27:$BH$27,1,'FD mesh'!$B$15+1)*Setup!$B$22</f>
        <v>15.2030724119875</v>
      </c>
      <c r="AD55" s="0" t="n">
        <f aca="false">SUMPRODUCT('FD inverse'!$A$28:$BH$28,'FD mesh'!$B$84:$BI$84,$E54:$BL54)+'FD inverse'!$A$28*$C55/Setup!$B$17+INDEX('FD inverse'!$A$28:$BH$28,1,'FD mesh'!$B$15+1)*Setup!$B$22</f>
        <v>15.1537227359889</v>
      </c>
      <c r="AE55" s="0" t="n">
        <f aca="false">SUMPRODUCT('FD inverse'!$A$29:$BH$29,'FD mesh'!$B$84:$BI$84,$E54:$BL54)+'FD inverse'!$A$29*$C55/Setup!$B$17+INDEX('FD inverse'!$A$29:$BH$29,1,'FD mesh'!$B$15+1)*Setup!$B$22</f>
        <v>15.1057120364633</v>
      </c>
      <c r="AF55" s="0" t="n">
        <f aca="false">SUMPRODUCT('FD inverse'!$A$30:$BH$30,'FD mesh'!$B$84:$BI$84,$E54:$BL54)+'FD inverse'!$A$30*$C55/Setup!$B$17+INDEX('FD inverse'!$A$30:$BH$30,1,'FD mesh'!$B$15+1)*Setup!$B$22</f>
        <v>15.0586468065043</v>
      </c>
      <c r="AG55" s="0" t="n">
        <f aca="false">SUMPRODUCT('FD inverse'!$A$31:$BH$31,'FD mesh'!$B$84:$BI$84,$E54:$BL54)+'FD inverse'!$A$31*$C55/Setup!$B$17+INDEX('FD inverse'!$A$31:$BH$31,1,'FD mesh'!$B$15+1)*Setup!$B$22</f>
        <v>15.0121319334717</v>
      </c>
      <c r="AH55" s="0" t="n">
        <f aca="false">SUMPRODUCT('FD inverse'!$A$32:$BH$32,'FD mesh'!$B$84:$BI$84,$E54:$BL54)+'FD inverse'!$A$32*$C55/Setup!$B$17+INDEX('FD inverse'!$A$32:$BH$32,1,'FD mesh'!$B$15+1)*Setup!$B$22</f>
        <v>15.0103077068334</v>
      </c>
      <c r="AI55" s="0" t="n">
        <f aca="false">SUMPRODUCT('FD inverse'!$A$33:$BH$33,'FD mesh'!$B$84:$BI$84,$E54:$BL54)+'FD inverse'!$A$33*$C55/Setup!$B$17+INDEX('FD inverse'!$A$33:$BH$33,1,'FD mesh'!$B$15+1)*Setup!$B$22</f>
        <v>15.0087216766235</v>
      </c>
      <c r="AJ55" s="0" t="n">
        <f aca="false">SUMPRODUCT('FD inverse'!$A$34:$BH$34,'FD mesh'!$B$84:$BI$84,$E54:$BL54)+'FD inverse'!$A$34*$C55/Setup!$B$17+INDEX('FD inverse'!$A$34:$BH$34,1,'FD mesh'!$B$15+1)*Setup!$B$22</f>
        <v>15.0073475298979</v>
      </c>
      <c r="AK55" s="0" t="n">
        <f aca="false">SUMPRODUCT('FD inverse'!$A$35:$BH$35,'FD mesh'!$B$84:$BI$84,$E54:$BL54)+'FD inverse'!$A$35*$C55/Setup!$B$17+INDEX('FD inverse'!$A$35:$BH$35,1,'FD mesh'!$B$15+1)*Setup!$B$22</f>
        <v>15.0061606184749</v>
      </c>
      <c r="AL55" s="0" t="n">
        <f aca="false">SUMPRODUCT('FD inverse'!$A$36:$BH$36,'FD mesh'!$B$84:$BI$84,$E54:$BL54)+'FD inverse'!$A$36*$C55/Setup!$B$17+INDEX('FD inverse'!$A$36:$BH$36,1,'FD mesh'!$B$15+1)*Setup!$B$22</f>
        <v>15.0051379744396</v>
      </c>
      <c r="AM55" s="0" t="n">
        <f aca="false">SUMPRODUCT('FD inverse'!$A$37:$BH$37,'FD mesh'!$B$84:$BI$84,$E54:$BL54)+'FD inverse'!$A$37*$C55/Setup!$B$17+INDEX('FD inverse'!$A$37:$BH$37,1,'FD mesh'!$B$15+1)*Setup!$B$22</f>
        <v>15.0042582850818</v>
      </c>
      <c r="AN55" s="0" t="n">
        <f aca="false">SUMPRODUCT('FD inverse'!$A$38:$BH$38,'FD mesh'!$B$84:$BI$84,$E54:$BL54)+'FD inverse'!$A$38*$C55/Setup!$B$17+INDEX('FD inverse'!$A$38:$BH$38,1,'FD mesh'!$B$15+1)*Setup!$B$22</f>
        <v>15.0035018310902</v>
      </c>
      <c r="AO55" s="0" t="n">
        <f aca="false">SUMPRODUCT('FD inverse'!$A$39:$BH$39,'FD mesh'!$B$84:$BI$84,$E54:$BL54)+'FD inverse'!$A$39*$C55/Setup!$B$17+INDEX('FD inverse'!$A$39:$BH$39,1,'FD mesh'!$B$15+1)*Setup!$B$22</f>
        <v>15.0028503920679</v>
      </c>
      <c r="AP55" s="0" t="n">
        <f aca="false">SUMPRODUCT('FD inverse'!$A$40:$BH$40,'FD mesh'!$B$84:$BI$84,$E54:$BL54)+'FD inverse'!$A$40*$C55/Setup!$B$17+INDEX('FD inverse'!$A$40:$BH$40,1,'FD mesh'!$B$15+1)*Setup!$B$22</f>
        <v>15.0022871235005</v>
      </c>
      <c r="AQ55" s="0" t="n">
        <f aca="false">SUMPRODUCT('FD inverse'!$A$41:$BH$41,'FD mesh'!$B$84:$BI$84,$E54:$BL54)+'FD inverse'!$A$41*$C55/Setup!$B$17+INDEX('FD inverse'!$A$41:$BH$41,1,'FD mesh'!$B$15+1)*Setup!$B$22</f>
        <v>15.0017964092351</v>
      </c>
      <c r="AR55" s="0" t="n">
        <f aca="false">SUMPRODUCT('FD inverse'!$A$42:$BH$42,'FD mesh'!$B$84:$BI$84,$E54:$BL54)+'FD inverse'!$A$42*$C55/Setup!$B$17+INDEX('FD inverse'!$A$42:$BH$42,1,'FD mesh'!$B$15+1)*Setup!$B$22</f>
        <v>15.0013636933624</v>
      </c>
      <c r="AS55" s="0" t="n">
        <f aca="false">SUMPRODUCT('FD inverse'!$A$43:$BH$43,'FD mesh'!$B$84:$BI$84,$E54:$BL54)+'FD inverse'!$A$43*$C55/Setup!$B$17+INDEX('FD inverse'!$A$43:$BH$43,1,'FD mesh'!$B$15+1)*Setup!$B$22</f>
        <v>0</v>
      </c>
      <c r="AT55" s="0" t="n">
        <f aca="false">SUMPRODUCT('FD inverse'!$A$44:$BH$44,'FD mesh'!$B$84:$BI$84,$E54:$BL54)+'FD inverse'!$A$44*$C55/Setup!$B$17+INDEX('FD inverse'!$A$44:$BH$44,1,'FD mesh'!$B$15+1)*Setup!$B$22</f>
        <v>0</v>
      </c>
      <c r="AU55" s="0" t="n">
        <f aca="false">SUMPRODUCT('FD inverse'!$A$45:$BH$45,'FD mesh'!$B$84:$BI$84,$E54:$BL54)+'FD inverse'!$A$45*$C55/Setup!$B$17+INDEX('FD inverse'!$A$45:$BH$45,1,'FD mesh'!$B$15+1)*Setup!$B$22</f>
        <v>0</v>
      </c>
      <c r="AV55" s="0" t="n">
        <f aca="false">SUMPRODUCT('FD inverse'!$A$46:$BH$46,'FD mesh'!$B$84:$BI$84,$E54:$BL54)+'FD inverse'!$A$46*$C55/Setup!$B$17+INDEX('FD inverse'!$A$46:$BH$46,1,'FD mesh'!$B$15+1)*Setup!$B$22</f>
        <v>0</v>
      </c>
      <c r="AW55" s="0" t="n">
        <f aca="false">SUMPRODUCT('FD inverse'!$A$47:$BH$47,'FD mesh'!$B$84:$BI$84,$E54:$BL54)+'FD inverse'!$A$47*$C55/Setup!$B$17+INDEX('FD inverse'!$A$47:$BH$47,1,'FD mesh'!$B$15+1)*Setup!$B$22</f>
        <v>0</v>
      </c>
      <c r="AX55" s="0" t="n">
        <f aca="false">SUMPRODUCT('FD inverse'!$A$48:$BH$48,'FD mesh'!$B$84:$BI$84,$E54:$BL54)+'FD inverse'!$A$48*$C55/Setup!$B$17+INDEX('FD inverse'!$A$48:$BH$48,1,'FD mesh'!$B$15+1)*Setup!$B$22</f>
        <v>0</v>
      </c>
      <c r="AY55" s="0" t="n">
        <f aca="false">SUMPRODUCT('FD inverse'!$A$49:$BH$49,'FD mesh'!$B$84:$BI$84,$E54:$BL54)+'FD inverse'!$A$49*$C55/Setup!$B$17+INDEX('FD inverse'!$A$49:$BH$49,1,'FD mesh'!$B$15+1)*Setup!$B$22</f>
        <v>0</v>
      </c>
      <c r="AZ55" s="0" t="n">
        <f aca="false">SUMPRODUCT('FD inverse'!$A$50:$BH$50,'FD mesh'!$B$84:$BI$84,$E54:$BL54)+'FD inverse'!$A$50*$C55/Setup!$B$17+INDEX('FD inverse'!$A$50:$BH$50,1,'FD mesh'!$B$15+1)*Setup!$B$22</f>
        <v>0</v>
      </c>
      <c r="BA55" s="0" t="n">
        <f aca="false">SUMPRODUCT('FD inverse'!$A$51:$BH$51,'FD mesh'!$B$84:$BI$84,$E54:$BL54)+'FD inverse'!$A$51*$C55/Setup!$B$17+INDEX('FD inverse'!$A$51:$BH$51,1,'FD mesh'!$B$15+1)*Setup!$B$22</f>
        <v>0</v>
      </c>
      <c r="BB55" s="0" t="n">
        <f aca="false">SUMPRODUCT('FD inverse'!$A$52:$BH$52,'FD mesh'!$B$84:$BI$84,$E54:$BL54)+'FD inverse'!$A$52*$C55/Setup!$B$17+INDEX('FD inverse'!$A$52:$BH$52,1,'FD mesh'!$B$15+1)*Setup!$B$22</f>
        <v>0</v>
      </c>
      <c r="BC55" s="0" t="n">
        <f aca="false">SUMPRODUCT('FD inverse'!$A$53:$BH$53,'FD mesh'!$B$84:$BI$84,$E54:$BL54)+'FD inverse'!$A$53*$C55/Setup!$B$17+INDEX('FD inverse'!$A$53:$BH$53,1,'FD mesh'!$B$15+1)*Setup!$B$22</f>
        <v>0</v>
      </c>
      <c r="BD55" s="0" t="n">
        <f aca="false">SUMPRODUCT('FD inverse'!$A$54:$BH$54,'FD mesh'!$B$84:$BI$84,$E54:$BL54)+'FD inverse'!$A$54*$C55/Setup!$B$17+INDEX('FD inverse'!$A$54:$BH$54,1,'FD mesh'!$B$15+1)*Setup!$B$22</f>
        <v>0</v>
      </c>
      <c r="BE55" s="0" t="n">
        <f aca="false">SUMPRODUCT('FD inverse'!$A$55:$BH$55,'FD mesh'!$B$84:$BI$84,$E54:$BL54)+'FD inverse'!$A$55*$C55/Setup!$B$17+INDEX('FD inverse'!$A$55:$BH$55,1,'FD mesh'!$B$15+1)*Setup!$B$22</f>
        <v>0</v>
      </c>
      <c r="BF55" s="0" t="n">
        <f aca="false">SUMPRODUCT('FD inverse'!$A$56:$BH$56,'FD mesh'!$B$84:$BI$84,$E54:$BL54)+'FD inverse'!$A$56*$C55/Setup!$B$17+INDEX('FD inverse'!$A$56:$BH$56,1,'FD mesh'!$B$15+1)*Setup!$B$22</f>
        <v>0</v>
      </c>
      <c r="BG55" s="0" t="n">
        <f aca="false">SUMPRODUCT('FD inverse'!$A$57:$BH$57,'FD mesh'!$B$84:$BI$84,$E54:$BL54)+'FD inverse'!$A$57*$C55/Setup!$B$17+INDEX('FD inverse'!$A$57:$BH$57,1,'FD mesh'!$B$15+1)*Setup!$B$22</f>
        <v>0</v>
      </c>
      <c r="BH55" s="0" t="n">
        <f aca="false">SUMPRODUCT('FD inverse'!$A$58:$BH$58,'FD mesh'!$B$84:$BI$84,$E54:$BL54)+'FD inverse'!$A$58*$C55/Setup!$B$17+INDEX('FD inverse'!$A$58:$BH$58,1,'FD mesh'!$B$15+1)*Setup!$B$22</f>
        <v>0</v>
      </c>
      <c r="BI55" s="0" t="n">
        <f aca="false">SUMPRODUCT('FD inverse'!$A$59:$BH$59,'FD mesh'!$B$84:$BI$84,$E54:$BL54)+'FD inverse'!$A$59*$C55/Setup!$B$17+INDEX('FD inverse'!$A$59:$BH$59,1,'FD mesh'!$B$15+1)*Setup!$B$22</f>
        <v>0</v>
      </c>
      <c r="BJ55" s="0" t="n">
        <f aca="false">SUMPRODUCT('FD inverse'!$A$60:$BH$60,'FD mesh'!$B$84:$BI$84,$E54:$BL54)+'FD inverse'!$A$60*$C55/Setup!$B$17+INDEX('FD inverse'!$A$60:$BH$60,1,'FD mesh'!$B$15+1)*Setup!$B$22</f>
        <v>0</v>
      </c>
      <c r="BK55" s="0" t="n">
        <f aca="false">SUMPRODUCT('FD inverse'!$A$61:$BH$61,'FD mesh'!$B$84:$BI$84,$E54:$BL54)+'FD inverse'!$A$61*$C55/Setup!$B$17+INDEX('FD inverse'!$A$61:$BH$61,1,'FD mesh'!$B$15+1)*Setup!$B$22</f>
        <v>0</v>
      </c>
      <c r="BL55" s="0" t="n">
        <f aca="false">SUMPRODUCT('FD inverse'!$A$62:$BH$62,'FD mesh'!$B$84:$BI$84,$E54:$BL54)+'FD inverse'!$A$62*$C55/Setup!$B$17+INDEX('FD inverse'!$A$62:$BH$62,1,'FD mesh'!$B$15+1)*Setup!$B$22</f>
        <v>0</v>
      </c>
    </row>
    <row r="56" customFormat="false" ht="15" hidden="false" customHeight="false" outlineLevel="0" collapsed="false">
      <c r="A56" s="0" t="n">
        <v>51</v>
      </c>
      <c r="B56" s="0" t="n">
        <f aca="false">A56*Setup!$B$11/3600</f>
        <v>4.25</v>
      </c>
      <c r="C56" s="0" t="n">
        <f aca="false">Setup!$B$7+Setup!$B$8*COS(2*PI()*(B56-Setup!$B$9)/24)</f>
        <v>20.0085643070456</v>
      </c>
      <c r="D56" s="0" t="n">
        <f aca="false">(C56-E56)/Setup!$B$17</f>
        <v>12.1658965494252</v>
      </c>
      <c r="E56" s="0" t="n">
        <f aca="false">SUMPRODUCT('FD inverse'!$A$3:$BH$3,'FD mesh'!$B$84:$BI$84,$E55:$BL55)+'FD inverse'!$A$3*$C56/Setup!$B$17+INDEX('FD inverse'!$A$3:$BH$3,1,'FD mesh'!$B$15+1)*Setup!$B$22</f>
        <v>18.4269977556203</v>
      </c>
      <c r="F56" s="0" t="n">
        <f aca="false">SUMPRODUCT('FD inverse'!$A$4:$BH$4,'FD mesh'!$B$84:$BI$84,$E55:$BL55)+'FD inverse'!$A$4*$C56/Setup!$B$17+INDEX('FD inverse'!$A$4:$BH$4,1,'FD mesh'!$B$15+1)*Setup!$B$22</f>
        <v>18.0666336850231</v>
      </c>
      <c r="G56" s="0" t="n">
        <f aca="false">SUMPRODUCT('FD inverse'!$A$5:$BH$5,'FD mesh'!$B$84:$BI$84,$E55:$BL55)+'FD inverse'!$A$5*$C56/Setup!$B$17+INDEX('FD inverse'!$A$5:$BH$5,1,'FD mesh'!$B$15+1)*Setup!$B$22</f>
        <v>17.7101169066393</v>
      </c>
      <c r="H56" s="0" t="n">
        <f aca="false">SUMPRODUCT('FD inverse'!$A$6:$BH$6,'FD mesh'!$B$84:$BI$84,$E55:$BL55)+'FD inverse'!$A$6*$C56/Setup!$B$17+INDEX('FD inverse'!$A$6:$BH$6,1,'FD mesh'!$B$15+1)*Setup!$B$22</f>
        <v>16.5196640339329</v>
      </c>
      <c r="I56" s="0" t="n">
        <f aca="false">SUMPRODUCT('FD inverse'!$A$7:$BH$7,'FD mesh'!$B$84:$BI$84,$E55:$BL55)+'FD inverse'!$A$7*$C56/Setup!$B$17+INDEX('FD inverse'!$A$7:$BH$7,1,'FD mesh'!$B$15+1)*Setup!$B$22</f>
        <v>16.4188103462744</v>
      </c>
      <c r="J56" s="0" t="n">
        <f aca="false">SUMPRODUCT('FD inverse'!$A$8:$BH$8,'FD mesh'!$B$84:$BI$84,$E55:$BL55)+'FD inverse'!$A$8*$C56/Setup!$B$17+INDEX('FD inverse'!$A$8:$BH$8,1,'FD mesh'!$B$15+1)*Setup!$B$22</f>
        <v>16.3272283014066</v>
      </c>
      <c r="K56" s="0" t="n">
        <f aca="false">SUMPRODUCT('FD inverse'!$A$9:$BH$9,'FD mesh'!$B$84:$BI$84,$E55:$BL55)+'FD inverse'!$A$9*$C56/Setup!$B$17+INDEX('FD inverse'!$A$9:$BH$9,1,'FD mesh'!$B$15+1)*Setup!$B$22</f>
        <v>16.2452125491725</v>
      </c>
      <c r="L56" s="0" t="n">
        <f aca="false">SUMPRODUCT('FD inverse'!$A$10:$BH$10,'FD mesh'!$B$84:$BI$84,$E55:$BL55)+'FD inverse'!$A$10*$C56/Setup!$B$17+INDEX('FD inverse'!$A$10:$BH$10,1,'FD mesh'!$B$15+1)*Setup!$B$22</f>
        <v>16.1730571086078</v>
      </c>
      <c r="M56" s="0" t="n">
        <f aca="false">SUMPRODUCT('FD inverse'!$A$11:$BH$11,'FD mesh'!$B$84:$BI$84,$E55:$BL55)+'FD inverse'!$A$11*$C56/Setup!$B$17+INDEX('FD inverse'!$A$11:$BH$11,1,'FD mesh'!$B$15+1)*Setup!$B$22</f>
        <v>16.1110415242395</v>
      </c>
      <c r="N56" s="0" t="n">
        <f aca="false">SUMPRODUCT('FD inverse'!$A$12:$BH$12,'FD mesh'!$B$84:$BI$84,$E55:$BL55)+'FD inverse'!$A$12*$C56/Setup!$B$17+INDEX('FD inverse'!$A$12:$BH$12,1,'FD mesh'!$B$15+1)*Setup!$B$22</f>
        <v>16.0594190418875</v>
      </c>
      <c r="O56" s="0" t="n">
        <f aca="false">SUMPRODUCT('FD inverse'!$A$13:$BH$13,'FD mesh'!$B$84:$BI$84,$E55:$BL55)+'FD inverse'!$A$13*$C56/Setup!$B$17+INDEX('FD inverse'!$A$13:$BH$13,1,'FD mesh'!$B$15+1)*Setup!$B$22</f>
        <v>16.018406761047</v>
      </c>
      <c r="P56" s="0" t="n">
        <f aca="false">SUMPRODUCT('FD inverse'!$A$14:$BH$14,'FD mesh'!$B$84:$BI$84,$E55:$BL55)+'FD inverse'!$A$14*$C56/Setup!$B$17+INDEX('FD inverse'!$A$14:$BH$14,1,'FD mesh'!$B$15+1)*Setup!$B$22</f>
        <v>15.9881777080717</v>
      </c>
      <c r="Q56" s="0" t="n">
        <f aca="false">SUMPRODUCT('FD inverse'!$A$15:$BH$15,'FD mesh'!$B$84:$BI$84,$E55:$BL55)+'FD inverse'!$A$15*$C56/Setup!$B$17+INDEX('FD inverse'!$A$15:$BH$15,1,'FD mesh'!$B$15+1)*Setup!$B$22</f>
        <v>15.9688547691314</v>
      </c>
      <c r="R56" s="0" t="n">
        <f aca="false">SUMPRODUCT('FD inverse'!$A$16:$BH$16,'FD mesh'!$B$84:$BI$84,$E55:$BL55)+'FD inverse'!$A$16*$C56/Setup!$B$17+INDEX('FD inverse'!$A$16:$BH$16,1,'FD mesh'!$B$15+1)*Setup!$B$22</f>
        <v>15.9605064240964</v>
      </c>
      <c r="S56" s="0" t="n">
        <f aca="false">SUMPRODUCT('FD inverse'!$A$17:$BH$17,'FD mesh'!$B$84:$BI$84,$E55:$BL55)+'FD inverse'!$A$17*$C56/Setup!$B$17+INDEX('FD inverse'!$A$17:$BH$17,1,'FD mesh'!$B$15+1)*Setup!$B$22</f>
        <v>15.8710620522494</v>
      </c>
      <c r="T56" s="0" t="n">
        <f aca="false">SUMPRODUCT('FD inverse'!$A$18:$BH$18,'FD mesh'!$B$84:$BI$84,$E55:$BL55)+'FD inverse'!$A$18*$C56/Setup!$B$17+INDEX('FD inverse'!$A$18:$BH$18,1,'FD mesh'!$B$15+1)*Setup!$B$22</f>
        <v>15.7868118971328</v>
      </c>
      <c r="U56" s="0" t="n">
        <f aca="false">SUMPRODUCT('FD inverse'!$A$19:$BH$19,'FD mesh'!$B$84:$BI$84,$E55:$BL55)+'FD inverse'!$A$19*$C56/Setup!$B$17+INDEX('FD inverse'!$A$19:$BH$19,1,'FD mesh'!$B$15+1)*Setup!$B$22</f>
        <v>15.707456253238</v>
      </c>
      <c r="V56" s="0" t="n">
        <f aca="false">SUMPRODUCT('FD inverse'!$A$20:$BH$20,'FD mesh'!$B$84:$BI$84,$E55:$BL55)+'FD inverse'!$A$20*$C56/Setup!$B$17+INDEX('FD inverse'!$A$20:$BH$20,1,'FD mesh'!$B$15+1)*Setup!$B$22</f>
        <v>15.6326822074738</v>
      </c>
      <c r="W56" s="0" t="n">
        <f aca="false">SUMPRODUCT('FD inverse'!$A$21:$BH$21,'FD mesh'!$B$84:$BI$84,$E55:$BL55)+'FD inverse'!$A$21*$C56/Setup!$B$17+INDEX('FD inverse'!$A$21:$BH$21,1,'FD mesh'!$B$15+1)*Setup!$B$22</f>
        <v>15.5621644463034</v>
      </c>
      <c r="X56" s="0" t="n">
        <f aca="false">SUMPRODUCT('FD inverse'!$A$22:$BH$22,'FD mesh'!$B$84:$BI$84,$E55:$BL55)+'FD inverse'!$A$22*$C56/Setup!$B$17+INDEX('FD inverse'!$A$22:$BH$22,1,'FD mesh'!$B$15+1)*Setup!$B$22</f>
        <v>15.4955661742163</v>
      </c>
      <c r="Y56" s="0" t="n">
        <f aca="false">SUMPRODUCT('FD inverse'!$A$23:$BH$23,'FD mesh'!$B$84:$BI$84,$E55:$BL55)+'FD inverse'!$A$23*$C56/Setup!$B$17+INDEX('FD inverse'!$A$23:$BH$23,1,'FD mesh'!$B$15+1)*Setup!$B$22</f>
        <v>15.4325401156546</v>
      </c>
      <c r="Z56" s="0" t="n">
        <f aca="false">SUMPRODUCT('FD inverse'!$A$24:$BH$24,'FD mesh'!$B$84:$BI$84,$E55:$BL55)+'FD inverse'!$A$24*$C56/Setup!$B$17+INDEX('FD inverse'!$A$24:$BH$24,1,'FD mesh'!$B$15+1)*Setup!$B$22</f>
        <v>15.3727295758288</v>
      </c>
      <c r="AA56" s="0" t="n">
        <f aca="false">SUMPRODUCT('FD inverse'!$A$25:$BH$25,'FD mesh'!$B$84:$BI$84,$E55:$BL55)+'FD inverse'!$A$25*$C56/Setup!$B$17+INDEX('FD inverse'!$A$25:$BH$25,1,'FD mesh'!$B$15+1)*Setup!$B$22</f>
        <v>15.3157695394276</v>
      </c>
      <c r="AB56" s="0" t="n">
        <f aca="false">SUMPRODUCT('FD inverse'!$A$26:$BH$26,'FD mesh'!$B$84:$BI$84,$E55:$BL55)+'FD inverse'!$A$26*$C56/Setup!$B$17+INDEX('FD inverse'!$A$26:$BH$26,1,'FD mesh'!$B$15+1)*Setup!$B$22</f>
        <v>15.2612877899157</v>
      </c>
      <c r="AC56" s="0" t="n">
        <f aca="false">SUMPRODUCT('FD inverse'!$A$27:$BH$27,'FD mesh'!$B$84:$BI$84,$E55:$BL55)+'FD inverse'!$A$27*$C56/Setup!$B$17+INDEX('FD inverse'!$A$27:$BH$27,1,'FD mesh'!$B$15+1)*Setup!$B$22</f>
        <v>15.2089060358054</v>
      </c>
      <c r="AD56" s="0" t="n">
        <f aca="false">SUMPRODUCT('FD inverse'!$A$28:$BH$28,'FD mesh'!$B$84:$BI$84,$E55:$BL55)+'FD inverse'!$A$28*$C56/Setup!$B$17+INDEX('FD inverse'!$A$28:$BH$28,1,'FD mesh'!$B$15+1)*Setup!$B$22</f>
        <v>15.1582410338472</v>
      </c>
      <c r="AE56" s="0" t="n">
        <f aca="false">SUMPRODUCT('FD inverse'!$A$29:$BH$29,'FD mesh'!$B$84:$BI$84,$E55:$BL55)+'FD inverse'!$A$29*$C56/Setup!$B$17+INDEX('FD inverse'!$A$29:$BH$29,1,'FD mesh'!$B$15+1)*Setup!$B$22</f>
        <v>15.1089057024016</v>
      </c>
      <c r="AF56" s="0" t="n">
        <f aca="false">SUMPRODUCT('FD inverse'!$A$30:$BH$30,'FD mesh'!$B$84:$BI$84,$E55:$BL55)+'FD inverse'!$A$30*$C56/Setup!$B$17+INDEX('FD inverse'!$A$30:$BH$30,1,'FD mesh'!$B$15+1)*Setup!$B$22</f>
        <v>15.0605102212179</v>
      </c>
      <c r="AG56" s="0" t="n">
        <f aca="false">SUMPRODUCT('FD inverse'!$A$31:$BH$31,'FD mesh'!$B$84:$BI$84,$E55:$BL55)+'FD inverse'!$A$31*$C56/Setup!$B$17+INDEX('FD inverse'!$A$31:$BH$31,1,'FD mesh'!$B$15+1)*Setup!$B$22</f>
        <v>15.0126631163642</v>
      </c>
      <c r="AH56" s="0" t="n">
        <f aca="false">SUMPRODUCT('FD inverse'!$A$32:$BH$32,'FD mesh'!$B$84:$BI$84,$E55:$BL55)+'FD inverse'!$A$32*$C56/Setup!$B$17+INDEX('FD inverse'!$A$32:$BH$32,1,'FD mesh'!$B$15+1)*Setup!$B$22</f>
        <v>15.010784163054</v>
      </c>
      <c r="AI56" s="0" t="n">
        <f aca="false">SUMPRODUCT('FD inverse'!$A$33:$BH$33,'FD mesh'!$B$84:$BI$84,$E55:$BL55)+'FD inverse'!$A$33*$C56/Setup!$B$17+INDEX('FD inverse'!$A$33:$BH$33,1,'FD mesh'!$B$15+1)*Setup!$B$22</f>
        <v>15.009146402857</v>
      </c>
      <c r="AJ56" s="0" t="n">
        <f aca="false">SUMPRODUCT('FD inverse'!$A$34:$BH$34,'FD mesh'!$B$84:$BI$84,$E55:$BL55)+'FD inverse'!$A$34*$C56/Setup!$B$17+INDEX('FD inverse'!$A$34:$BH$34,1,'FD mesh'!$B$15+1)*Setup!$B$22</f>
        <v>15.0077236488623</v>
      </c>
      <c r="AK56" s="0" t="n">
        <f aca="false">SUMPRODUCT('FD inverse'!$A$35:$BH$35,'FD mesh'!$B$84:$BI$84,$E55:$BL55)+'FD inverse'!$A$35*$C56/Setup!$B$17+INDEX('FD inverse'!$A$35:$BH$35,1,'FD mesh'!$B$15+1)*Setup!$B$22</f>
        <v>15.0064912949505</v>
      </c>
      <c r="AL56" s="0" t="n">
        <f aca="false">SUMPRODUCT('FD inverse'!$A$36:$BH$36,'FD mesh'!$B$84:$BI$84,$E55:$BL55)+'FD inverse'!$A$36*$C56/Setup!$B$17+INDEX('FD inverse'!$A$36:$BH$36,1,'FD mesh'!$B$15+1)*Setup!$B$22</f>
        <v>15.0054263370872</v>
      </c>
      <c r="AM56" s="0" t="n">
        <f aca="false">SUMPRODUCT('FD inverse'!$A$37:$BH$37,'FD mesh'!$B$84:$BI$84,$E55:$BL55)+'FD inverse'!$A$37*$C56/Setup!$B$17+INDEX('FD inverse'!$A$37:$BH$37,1,'FD mesh'!$B$15+1)*Setup!$B$22</f>
        <v>15.0045073550379</v>
      </c>
      <c r="AN56" s="0" t="n">
        <f aca="false">SUMPRODUCT('FD inverse'!$A$38:$BH$38,'FD mesh'!$B$84:$BI$84,$E55:$BL55)+'FD inverse'!$A$38*$C56/Setup!$B$17+INDEX('FD inverse'!$A$38:$BH$38,1,'FD mesh'!$B$15+1)*Setup!$B$22</f>
        <v>15.0037144579374</v>
      </c>
      <c r="AO56" s="0" t="n">
        <f aca="false">SUMPRODUCT('FD inverse'!$A$39:$BH$39,'FD mesh'!$B$84:$BI$84,$E55:$BL55)+'FD inverse'!$A$39*$C56/Setup!$B$17+INDEX('FD inverse'!$A$39:$BH$39,1,'FD mesh'!$B$15+1)*Setup!$B$22</f>
        <v>15.0030291974445</v>
      </c>
      <c r="AP56" s="0" t="n">
        <f aca="false">SUMPRODUCT('FD inverse'!$A$40:$BH$40,'FD mesh'!$B$84:$BI$84,$E55:$BL55)+'FD inverse'!$A$40*$C56/Setup!$B$17+INDEX('FD inverse'!$A$40:$BH$40,1,'FD mesh'!$B$15+1)*Setup!$B$22</f>
        <v>15.0024344523516</v>
      </c>
      <c r="AQ56" s="0" t="n">
        <f aca="false">SUMPRODUCT('FD inverse'!$A$41:$BH$41,'FD mesh'!$B$84:$BI$84,$E55:$BL55)+'FD inverse'!$A$41*$C56/Setup!$B$17+INDEX('FD inverse'!$A$41:$BH$41,1,'FD mesh'!$B$15+1)*Setup!$B$22</f>
        <v>15.0019142885165</v>
      </c>
      <c r="AR56" s="0" t="n">
        <f aca="false">SUMPRODUCT('FD inverse'!$A$42:$BH$42,'FD mesh'!$B$84:$BI$84,$E55:$BL55)+'FD inverse'!$A$42*$C56/Setup!$B$17+INDEX('FD inverse'!$A$42:$BH$42,1,'FD mesh'!$B$15+1)*Setup!$B$22</f>
        <v>15.001453797889</v>
      </c>
      <c r="AS56" s="0" t="n">
        <f aca="false">SUMPRODUCT('FD inverse'!$A$43:$BH$43,'FD mesh'!$B$84:$BI$84,$E55:$BL55)+'FD inverse'!$A$43*$C56/Setup!$B$17+INDEX('FD inverse'!$A$43:$BH$43,1,'FD mesh'!$B$15+1)*Setup!$B$22</f>
        <v>0</v>
      </c>
      <c r="AT56" s="0" t="n">
        <f aca="false">SUMPRODUCT('FD inverse'!$A$44:$BH$44,'FD mesh'!$B$84:$BI$84,$E55:$BL55)+'FD inverse'!$A$44*$C56/Setup!$B$17+INDEX('FD inverse'!$A$44:$BH$44,1,'FD mesh'!$B$15+1)*Setup!$B$22</f>
        <v>0</v>
      </c>
      <c r="AU56" s="0" t="n">
        <f aca="false">SUMPRODUCT('FD inverse'!$A$45:$BH$45,'FD mesh'!$B$84:$BI$84,$E55:$BL55)+'FD inverse'!$A$45*$C56/Setup!$B$17+INDEX('FD inverse'!$A$45:$BH$45,1,'FD mesh'!$B$15+1)*Setup!$B$22</f>
        <v>0</v>
      </c>
      <c r="AV56" s="0" t="n">
        <f aca="false">SUMPRODUCT('FD inverse'!$A$46:$BH$46,'FD mesh'!$B$84:$BI$84,$E55:$BL55)+'FD inverse'!$A$46*$C56/Setup!$B$17+INDEX('FD inverse'!$A$46:$BH$46,1,'FD mesh'!$B$15+1)*Setup!$B$22</f>
        <v>0</v>
      </c>
      <c r="AW56" s="0" t="n">
        <f aca="false">SUMPRODUCT('FD inverse'!$A$47:$BH$47,'FD mesh'!$B$84:$BI$84,$E55:$BL55)+'FD inverse'!$A$47*$C56/Setup!$B$17+INDEX('FD inverse'!$A$47:$BH$47,1,'FD mesh'!$B$15+1)*Setup!$B$22</f>
        <v>0</v>
      </c>
      <c r="AX56" s="0" t="n">
        <f aca="false">SUMPRODUCT('FD inverse'!$A$48:$BH$48,'FD mesh'!$B$84:$BI$84,$E55:$BL55)+'FD inverse'!$A$48*$C56/Setup!$B$17+INDEX('FD inverse'!$A$48:$BH$48,1,'FD mesh'!$B$15+1)*Setup!$B$22</f>
        <v>0</v>
      </c>
      <c r="AY56" s="0" t="n">
        <f aca="false">SUMPRODUCT('FD inverse'!$A$49:$BH$49,'FD mesh'!$B$84:$BI$84,$E55:$BL55)+'FD inverse'!$A$49*$C56/Setup!$B$17+INDEX('FD inverse'!$A$49:$BH$49,1,'FD mesh'!$B$15+1)*Setup!$B$22</f>
        <v>0</v>
      </c>
      <c r="AZ56" s="0" t="n">
        <f aca="false">SUMPRODUCT('FD inverse'!$A$50:$BH$50,'FD mesh'!$B$84:$BI$84,$E55:$BL55)+'FD inverse'!$A$50*$C56/Setup!$B$17+INDEX('FD inverse'!$A$50:$BH$50,1,'FD mesh'!$B$15+1)*Setup!$B$22</f>
        <v>0</v>
      </c>
      <c r="BA56" s="0" t="n">
        <f aca="false">SUMPRODUCT('FD inverse'!$A$51:$BH$51,'FD mesh'!$B$84:$BI$84,$E55:$BL55)+'FD inverse'!$A$51*$C56/Setup!$B$17+INDEX('FD inverse'!$A$51:$BH$51,1,'FD mesh'!$B$15+1)*Setup!$B$22</f>
        <v>0</v>
      </c>
      <c r="BB56" s="0" t="n">
        <f aca="false">SUMPRODUCT('FD inverse'!$A$52:$BH$52,'FD mesh'!$B$84:$BI$84,$E55:$BL55)+'FD inverse'!$A$52*$C56/Setup!$B$17+INDEX('FD inverse'!$A$52:$BH$52,1,'FD mesh'!$B$15+1)*Setup!$B$22</f>
        <v>0</v>
      </c>
      <c r="BC56" s="0" t="n">
        <f aca="false">SUMPRODUCT('FD inverse'!$A$53:$BH$53,'FD mesh'!$B$84:$BI$84,$E55:$BL55)+'FD inverse'!$A$53*$C56/Setup!$B$17+INDEX('FD inverse'!$A$53:$BH$53,1,'FD mesh'!$B$15+1)*Setup!$B$22</f>
        <v>0</v>
      </c>
      <c r="BD56" s="0" t="n">
        <f aca="false">SUMPRODUCT('FD inverse'!$A$54:$BH$54,'FD mesh'!$B$84:$BI$84,$E55:$BL55)+'FD inverse'!$A$54*$C56/Setup!$B$17+INDEX('FD inverse'!$A$54:$BH$54,1,'FD mesh'!$B$15+1)*Setup!$B$22</f>
        <v>0</v>
      </c>
      <c r="BE56" s="0" t="n">
        <f aca="false">SUMPRODUCT('FD inverse'!$A$55:$BH$55,'FD mesh'!$B$84:$BI$84,$E55:$BL55)+'FD inverse'!$A$55*$C56/Setup!$B$17+INDEX('FD inverse'!$A$55:$BH$55,1,'FD mesh'!$B$15+1)*Setup!$B$22</f>
        <v>0</v>
      </c>
      <c r="BF56" s="0" t="n">
        <f aca="false">SUMPRODUCT('FD inverse'!$A$56:$BH$56,'FD mesh'!$B$84:$BI$84,$E55:$BL55)+'FD inverse'!$A$56*$C56/Setup!$B$17+INDEX('FD inverse'!$A$56:$BH$56,1,'FD mesh'!$B$15+1)*Setup!$B$22</f>
        <v>0</v>
      </c>
      <c r="BG56" s="0" t="n">
        <f aca="false">SUMPRODUCT('FD inverse'!$A$57:$BH$57,'FD mesh'!$B$84:$BI$84,$E55:$BL55)+'FD inverse'!$A$57*$C56/Setup!$B$17+INDEX('FD inverse'!$A$57:$BH$57,1,'FD mesh'!$B$15+1)*Setup!$B$22</f>
        <v>0</v>
      </c>
      <c r="BH56" s="0" t="n">
        <f aca="false">SUMPRODUCT('FD inverse'!$A$58:$BH$58,'FD mesh'!$B$84:$BI$84,$E55:$BL55)+'FD inverse'!$A$58*$C56/Setup!$B$17+INDEX('FD inverse'!$A$58:$BH$58,1,'FD mesh'!$B$15+1)*Setup!$B$22</f>
        <v>0</v>
      </c>
      <c r="BI56" s="0" t="n">
        <f aca="false">SUMPRODUCT('FD inverse'!$A$59:$BH$59,'FD mesh'!$B$84:$BI$84,$E55:$BL55)+'FD inverse'!$A$59*$C56/Setup!$B$17+INDEX('FD inverse'!$A$59:$BH$59,1,'FD mesh'!$B$15+1)*Setup!$B$22</f>
        <v>0</v>
      </c>
      <c r="BJ56" s="0" t="n">
        <f aca="false">SUMPRODUCT('FD inverse'!$A$60:$BH$60,'FD mesh'!$B$84:$BI$84,$E55:$BL55)+'FD inverse'!$A$60*$C56/Setup!$B$17+INDEX('FD inverse'!$A$60:$BH$60,1,'FD mesh'!$B$15+1)*Setup!$B$22</f>
        <v>0</v>
      </c>
      <c r="BK56" s="0" t="n">
        <f aca="false">SUMPRODUCT('FD inverse'!$A$61:$BH$61,'FD mesh'!$B$84:$BI$84,$E55:$BL55)+'FD inverse'!$A$61*$C56/Setup!$B$17+INDEX('FD inverse'!$A$61:$BH$61,1,'FD mesh'!$B$15+1)*Setup!$B$22</f>
        <v>0</v>
      </c>
      <c r="BL56" s="0" t="n">
        <f aca="false">SUMPRODUCT('FD inverse'!$A$62:$BH$62,'FD mesh'!$B$84:$BI$84,$E55:$BL55)+'FD inverse'!$A$62*$C56/Setup!$B$17+INDEX('FD inverse'!$A$62:$BH$62,1,'FD mesh'!$B$15+1)*Setup!$B$22</f>
        <v>0</v>
      </c>
    </row>
    <row r="57" customFormat="false" ht="15" hidden="false" customHeight="false" outlineLevel="0" collapsed="false">
      <c r="A57" s="0" t="n">
        <v>52</v>
      </c>
      <c r="B57" s="0" t="n">
        <f aca="false">A57*Setup!$B$11/3600</f>
        <v>4.33333333333333</v>
      </c>
      <c r="C57" s="0" t="n">
        <f aca="false">Setup!$B$7+Setup!$B$8*COS(2*PI()*(B57-Setup!$B$9)/24)</f>
        <v>20.015221207633</v>
      </c>
      <c r="D57" s="0" t="n">
        <f aca="false">(C57-E57)/Setup!$B$17</f>
        <v>12.1479245454524</v>
      </c>
      <c r="E57" s="0" t="n">
        <f aca="false">SUMPRODUCT('FD inverse'!$A$3:$BH$3,'FD mesh'!$B$84:$BI$84,$E56:$BL56)+'FD inverse'!$A$3*$C57/Setup!$B$17+INDEX('FD inverse'!$A$3:$BH$3,1,'FD mesh'!$B$15+1)*Setup!$B$22</f>
        <v>18.4359910167242</v>
      </c>
      <c r="F57" s="0" t="n">
        <f aca="false">SUMPRODUCT('FD inverse'!$A$4:$BH$4,'FD mesh'!$B$84:$BI$84,$E56:$BL56)+'FD inverse'!$A$4*$C57/Setup!$B$17+INDEX('FD inverse'!$A$4:$BH$4,1,'FD mesh'!$B$15+1)*Setup!$B$22</f>
        <v>18.0763973059136</v>
      </c>
      <c r="G57" s="0" t="n">
        <f aca="false">SUMPRODUCT('FD inverse'!$A$5:$BH$5,'FD mesh'!$B$84:$BI$84,$E56:$BL56)+'FD inverse'!$A$5*$C57/Setup!$B$17+INDEX('FD inverse'!$A$5:$BH$5,1,'FD mesh'!$B$15+1)*Setup!$B$22</f>
        <v>17.7210412777812</v>
      </c>
      <c r="H57" s="0" t="n">
        <f aca="false">SUMPRODUCT('FD inverse'!$A$6:$BH$6,'FD mesh'!$B$84:$BI$84,$E56:$BL56)+'FD inverse'!$A$6*$C57/Setup!$B$17+INDEX('FD inverse'!$A$6:$BH$6,1,'FD mesh'!$B$15+1)*Setup!$B$22</f>
        <v>16.5350107105471</v>
      </c>
      <c r="I57" s="0" t="n">
        <f aca="false">SUMPRODUCT('FD inverse'!$A$7:$BH$7,'FD mesh'!$B$84:$BI$84,$E56:$BL56)+'FD inverse'!$A$7*$C57/Setup!$B$17+INDEX('FD inverse'!$A$7:$BH$7,1,'FD mesh'!$B$15+1)*Setup!$B$22</f>
        <v>16.4345792965188</v>
      </c>
      <c r="J57" s="0" t="n">
        <f aca="false">SUMPRODUCT('FD inverse'!$A$8:$BH$8,'FD mesh'!$B$84:$BI$84,$E56:$BL56)+'FD inverse'!$A$8*$C57/Setup!$B$17+INDEX('FD inverse'!$A$8:$BH$8,1,'FD mesh'!$B$15+1)*Setup!$B$22</f>
        <v>16.3434510979739</v>
      </c>
      <c r="K57" s="0" t="n">
        <f aca="false">SUMPRODUCT('FD inverse'!$A$9:$BH$9,'FD mesh'!$B$84:$BI$84,$E56:$BL56)+'FD inverse'!$A$9*$C57/Setup!$B$17+INDEX('FD inverse'!$A$9:$BH$9,1,'FD mesh'!$B$15+1)*Setup!$B$22</f>
        <v>16.2618938708551</v>
      </c>
      <c r="L57" s="0" t="n">
        <f aca="false">SUMPRODUCT('FD inverse'!$A$10:$BH$10,'FD mesh'!$B$84:$BI$84,$E56:$BL56)+'FD inverse'!$A$10*$C57/Setup!$B$17+INDEX('FD inverse'!$A$10:$BH$10,1,'FD mesh'!$B$15+1)*Setup!$B$22</f>
        <v>16.1901781314546</v>
      </c>
      <c r="M57" s="0" t="n">
        <f aca="false">SUMPRODUCT('FD inverse'!$A$11:$BH$11,'FD mesh'!$B$84:$BI$84,$E56:$BL56)+'FD inverse'!$A$11*$C57/Setup!$B$17+INDEX('FD inverse'!$A$11:$BH$11,1,'FD mesh'!$B$15+1)*Setup!$B$22</f>
        <v>16.1285632904887</v>
      </c>
      <c r="N57" s="0" t="n">
        <f aca="false">SUMPRODUCT('FD inverse'!$A$12:$BH$12,'FD mesh'!$B$84:$BI$84,$E56:$BL56)+'FD inverse'!$A$12*$C57/Setup!$B$17+INDEX('FD inverse'!$A$12:$BH$12,1,'FD mesh'!$B$15+1)*Setup!$B$22</f>
        <v>16.0772857747437</v>
      </c>
      <c r="O57" s="0" t="n">
        <f aca="false">SUMPRODUCT('FD inverse'!$A$13:$BH$13,'FD mesh'!$B$84:$BI$84,$E56:$BL56)+'FD inverse'!$A$13*$C57/Setup!$B$17+INDEX('FD inverse'!$A$13:$BH$13,1,'FD mesh'!$B$15+1)*Setup!$B$22</f>
        <v>16.0365491043415</v>
      </c>
      <c r="P57" s="0" t="n">
        <f aca="false">SUMPRODUCT('FD inverse'!$A$14:$BH$14,'FD mesh'!$B$84:$BI$84,$E56:$BL56)+'FD inverse'!$A$14*$C57/Setup!$B$17+INDEX('FD inverse'!$A$14:$BH$14,1,'FD mesh'!$B$15+1)*Setup!$B$22</f>
        <v>16.0065158813108</v>
      </c>
      <c r="Q57" s="0" t="n">
        <f aca="false">SUMPRODUCT('FD inverse'!$A$15:$BH$15,'FD mesh'!$B$84:$BI$84,$E56:$BL56)+'FD inverse'!$A$15*$C57/Setup!$B$17+INDEX('FD inverse'!$A$15:$BH$15,1,'FD mesh'!$B$15+1)*Setup!$B$22</f>
        <v>15.987301639542</v>
      </c>
      <c r="R57" s="0" t="n">
        <f aca="false">SUMPRODUCT('FD inverse'!$A$16:$BH$16,'FD mesh'!$B$84:$BI$84,$E56:$BL56)+'FD inverse'!$A$16*$C57/Setup!$B$17+INDEX('FD inverse'!$A$16:$BH$16,1,'FD mesh'!$B$15+1)*Setup!$B$22</f>
        <v>15.9789705071601</v>
      </c>
      <c r="S57" s="0" t="n">
        <f aca="false">SUMPRODUCT('FD inverse'!$A$17:$BH$17,'FD mesh'!$B$84:$BI$84,$E56:$BL56)+'FD inverse'!$A$17*$C57/Setup!$B$17+INDEX('FD inverse'!$A$17:$BH$17,1,'FD mesh'!$B$15+1)*Setup!$B$22</f>
        <v>15.8885592154668</v>
      </c>
      <c r="T57" s="0" t="n">
        <f aca="false">SUMPRODUCT('FD inverse'!$A$18:$BH$18,'FD mesh'!$B$84:$BI$84,$E56:$BL56)+'FD inverse'!$A$18*$C57/Setup!$B$17+INDEX('FD inverse'!$A$18:$BH$18,1,'FD mesh'!$B$15+1)*Setup!$B$22</f>
        <v>15.8032970889489</v>
      </c>
      <c r="U57" s="0" t="n">
        <f aca="false">SUMPRODUCT('FD inverse'!$A$19:$BH$19,'FD mesh'!$B$84:$BI$84,$E56:$BL56)+'FD inverse'!$A$19*$C57/Setup!$B$17+INDEX('FD inverse'!$A$19:$BH$19,1,'FD mesh'!$B$15+1)*Setup!$B$22</f>
        <v>15.7228863188798</v>
      </c>
      <c r="V57" s="0" t="n">
        <f aca="false">SUMPRODUCT('FD inverse'!$A$20:$BH$20,'FD mesh'!$B$84:$BI$84,$E56:$BL56)+'FD inverse'!$A$20*$C57/Setup!$B$17+INDEX('FD inverse'!$A$20:$BH$20,1,'FD mesh'!$B$15+1)*Setup!$B$22</f>
        <v>15.6470163966995</v>
      </c>
      <c r="W57" s="0" t="n">
        <f aca="false">SUMPRODUCT('FD inverse'!$A$21:$BH$21,'FD mesh'!$B$84:$BI$84,$E56:$BL56)+'FD inverse'!$A$21*$C57/Setup!$B$17+INDEX('FD inverse'!$A$21:$BH$21,1,'FD mesh'!$B$15+1)*Setup!$B$22</f>
        <v>15.5753648216341</v>
      </c>
      <c r="X57" s="0" t="n">
        <f aca="false">SUMPRODUCT('FD inverse'!$A$22:$BH$22,'FD mesh'!$B$84:$BI$84,$E56:$BL56)+'FD inverse'!$A$22*$C57/Setup!$B$17+INDEX('FD inverse'!$A$22:$BH$22,1,'FD mesh'!$B$15+1)*Setup!$B$22</f>
        <v>15.5075979284519</v>
      </c>
      <c r="Y57" s="0" t="n">
        <f aca="false">SUMPRODUCT('FD inverse'!$A$23:$BH$23,'FD mesh'!$B$84:$BI$84,$E56:$BL56)+'FD inverse'!$A$23*$C57/Setup!$B$17+INDEX('FD inverse'!$A$23:$BH$23,1,'FD mesh'!$B$15+1)*Setup!$B$22</f>
        <v>15.4433718086589</v>
      </c>
      <c r="Z57" s="0" t="n">
        <f aca="false">SUMPRODUCT('FD inverse'!$A$24:$BH$24,'FD mesh'!$B$84:$BI$84,$E56:$BL56)+'FD inverse'!$A$24*$C57/Setup!$B$17+INDEX('FD inverse'!$A$24:$BH$24,1,'FD mesh'!$B$15+1)*Setup!$B$22</f>
        <v>15.3823333013787</v>
      </c>
      <c r="AA57" s="0" t="n">
        <f aca="false">SUMPRODUCT('FD inverse'!$A$25:$BH$25,'FD mesh'!$B$84:$BI$84,$E56:$BL56)+'FD inverse'!$A$25*$C57/Setup!$B$17+INDEX('FD inverse'!$A$25:$BH$25,1,'FD mesh'!$B$15+1)*Setup!$B$22</f>
        <v>15.3241210333317</v>
      </c>
      <c r="AB57" s="0" t="n">
        <f aca="false">SUMPRODUCT('FD inverse'!$A$26:$BH$26,'FD mesh'!$B$84:$BI$84,$E56:$BL56)+'FD inverse'!$A$26*$C57/Setup!$B$17+INDEX('FD inverse'!$A$26:$BH$26,1,'FD mesh'!$B$15+1)*Setup!$B$22</f>
        <v>15.2683664906336</v>
      </c>
      <c r="AC57" s="0" t="n">
        <f aca="false">SUMPRODUCT('FD inverse'!$A$27:$BH$27,'FD mesh'!$B$84:$BI$84,$E56:$BL56)+'FD inverse'!$A$27*$C57/Setup!$B$17+INDEX('FD inverse'!$A$27:$BH$27,1,'FD mesh'!$B$15+1)*Setup!$B$22</f>
        <v>15.2146951084325</v>
      </c>
      <c r="AD57" s="0" t="n">
        <f aca="false">SUMPRODUCT('FD inverse'!$A$28:$BH$28,'FD mesh'!$B$84:$BI$84,$E56:$BL56)+'FD inverse'!$A$28*$C57/Setup!$B$17+INDEX('FD inverse'!$A$28:$BH$28,1,'FD mesh'!$B$15+1)*Setup!$B$22</f>
        <v>15.1627273676046</v>
      </c>
      <c r="AE57" s="0" t="n">
        <f aca="false">SUMPRODUCT('FD inverse'!$A$29:$BH$29,'FD mesh'!$B$84:$BI$84,$E56:$BL56)+'FD inverse'!$A$29*$C57/Setup!$B$17+INDEX('FD inverse'!$A$29:$BH$29,1,'FD mesh'!$B$15+1)*Setup!$B$22</f>
        <v>15.1120798907109</v>
      </c>
      <c r="AF57" s="0" t="n">
        <f aca="false">SUMPRODUCT('FD inverse'!$A$30:$BH$30,'FD mesh'!$B$84:$BI$84,$E56:$BL56)+'FD inverse'!$A$30*$C57/Setup!$B$17+INDEX('FD inverse'!$A$30:$BH$30,1,'FD mesh'!$B$15+1)*Setup!$B$22</f>
        <v>15.0623665320911</v>
      </c>
      <c r="AG57" s="0" t="n">
        <f aca="false">SUMPRODUCT('FD inverse'!$A$31:$BH$31,'FD mesh'!$B$84:$BI$84,$E56:$BL56)+'FD inverse'!$A$31*$C57/Setup!$B$17+INDEX('FD inverse'!$A$31:$BH$31,1,'FD mesh'!$B$15+1)*Setup!$B$22</f>
        <v>15.0131994592427</v>
      </c>
      <c r="AH57" s="0" t="n">
        <f aca="false">SUMPRODUCT('FD inverse'!$A$32:$BH$32,'FD mesh'!$B$84:$BI$84,$E56:$BL56)+'FD inverse'!$A$32*$C57/Setup!$B$17+INDEX('FD inverse'!$A$32:$BH$32,1,'FD mesh'!$B$15+1)*Setup!$B$22</f>
        <v>15.0112662089714</v>
      </c>
      <c r="AI57" s="0" t="n">
        <f aca="false">SUMPRODUCT('FD inverse'!$A$33:$BH$33,'FD mesh'!$B$84:$BI$84,$E56:$BL56)+'FD inverse'!$A$33*$C57/Setup!$B$17+INDEX('FD inverse'!$A$33:$BH$33,1,'FD mesh'!$B$15+1)*Setup!$B$22</f>
        <v>15.0095769814466</v>
      </c>
      <c r="AJ57" s="0" t="n">
        <f aca="false">SUMPRODUCT('FD inverse'!$A$34:$BH$34,'FD mesh'!$B$84:$BI$84,$E56:$BL56)+'FD inverse'!$A$34*$C57/Setup!$B$17+INDEX('FD inverse'!$A$34:$BH$34,1,'FD mesh'!$B$15+1)*Setup!$B$22</f>
        <v>15.0081057227214</v>
      </c>
      <c r="AK57" s="0" t="n">
        <f aca="false">SUMPRODUCT('FD inverse'!$A$35:$BH$35,'FD mesh'!$B$84:$BI$84,$E56:$BL56)+'FD inverse'!$A$35*$C57/Setup!$B$17+INDEX('FD inverse'!$A$35:$BH$35,1,'FD mesh'!$B$15+1)*Setup!$B$22</f>
        <v>15.0068278785841</v>
      </c>
      <c r="AL57" s="0" t="n">
        <f aca="false">SUMPRODUCT('FD inverse'!$A$36:$BH$36,'FD mesh'!$B$84:$BI$84,$E56:$BL56)+'FD inverse'!$A$36*$C57/Setup!$B$17+INDEX('FD inverse'!$A$36:$BH$36,1,'FD mesh'!$B$15+1)*Setup!$B$22</f>
        <v>15.0057204208348</v>
      </c>
      <c r="AM57" s="0" t="n">
        <f aca="false">SUMPRODUCT('FD inverse'!$A$37:$BH$37,'FD mesh'!$B$84:$BI$84,$E56:$BL56)+'FD inverse'!$A$37*$C57/Setup!$B$17+INDEX('FD inverse'!$A$37:$BH$37,1,'FD mesh'!$B$15+1)*Setup!$B$22</f>
        <v>15.0047618350522</v>
      </c>
      <c r="AN57" s="0" t="n">
        <f aca="false">SUMPRODUCT('FD inverse'!$A$38:$BH$38,'FD mesh'!$B$84:$BI$84,$E56:$BL56)+'FD inverse'!$A$38*$C57/Setup!$B$17+INDEX('FD inverse'!$A$38:$BH$38,1,'FD mesh'!$B$15+1)*Setup!$B$22</f>
        <v>15.0039320729144</v>
      </c>
      <c r="AO57" s="0" t="n">
        <f aca="false">SUMPRODUCT('FD inverse'!$A$39:$BH$39,'FD mesh'!$B$84:$BI$84,$E56:$BL56)+'FD inverse'!$A$39*$C57/Setup!$B$17+INDEX('FD inverse'!$A$39:$BH$39,1,'FD mesh'!$B$15+1)*Setup!$B$22</f>
        <v>15.0032124724903</v>
      </c>
      <c r="AP57" s="0" t="n">
        <f aca="false">SUMPRODUCT('FD inverse'!$A$40:$BH$40,'FD mesh'!$B$84:$BI$84,$E56:$BL56)+'FD inverse'!$A$40*$C57/Setup!$B$17+INDEX('FD inverse'!$A$40:$BH$40,1,'FD mesh'!$B$15+1)*Setup!$B$22</f>
        <v>15.0025856501158</v>
      </c>
      <c r="AQ57" s="0" t="n">
        <f aca="false">SUMPRODUCT('FD inverse'!$A$41:$BH$41,'FD mesh'!$B$84:$BI$84,$E56:$BL56)+'FD inverse'!$A$41*$C57/Setup!$B$17+INDEX('FD inverse'!$A$41:$BH$41,1,'FD mesh'!$B$15+1)*Setup!$B$22</f>
        <v>15.0020353675322</v>
      </c>
      <c r="AR57" s="0" t="n">
        <f aca="false">SUMPRODUCT('FD inverse'!$A$42:$BH$42,'FD mesh'!$B$84:$BI$84,$E56:$BL56)+'FD inverse'!$A$42*$C57/Setup!$B$17+INDEX('FD inverse'!$A$42:$BH$42,1,'FD mesh'!$B$15+1)*Setup!$B$22</f>
        <v>15.0015463779351</v>
      </c>
      <c r="AS57" s="0" t="n">
        <f aca="false">SUMPRODUCT('FD inverse'!$A$43:$BH$43,'FD mesh'!$B$84:$BI$84,$E56:$BL56)+'FD inverse'!$A$43*$C57/Setup!$B$17+INDEX('FD inverse'!$A$43:$BH$43,1,'FD mesh'!$B$15+1)*Setup!$B$22</f>
        <v>0</v>
      </c>
      <c r="AT57" s="0" t="n">
        <f aca="false">SUMPRODUCT('FD inverse'!$A$44:$BH$44,'FD mesh'!$B$84:$BI$84,$E56:$BL56)+'FD inverse'!$A$44*$C57/Setup!$B$17+INDEX('FD inverse'!$A$44:$BH$44,1,'FD mesh'!$B$15+1)*Setup!$B$22</f>
        <v>0</v>
      </c>
      <c r="AU57" s="0" t="n">
        <f aca="false">SUMPRODUCT('FD inverse'!$A$45:$BH$45,'FD mesh'!$B$84:$BI$84,$E56:$BL56)+'FD inverse'!$A$45*$C57/Setup!$B$17+INDEX('FD inverse'!$A$45:$BH$45,1,'FD mesh'!$B$15+1)*Setup!$B$22</f>
        <v>0</v>
      </c>
      <c r="AV57" s="0" t="n">
        <f aca="false">SUMPRODUCT('FD inverse'!$A$46:$BH$46,'FD mesh'!$B$84:$BI$84,$E56:$BL56)+'FD inverse'!$A$46*$C57/Setup!$B$17+INDEX('FD inverse'!$A$46:$BH$46,1,'FD mesh'!$B$15+1)*Setup!$B$22</f>
        <v>0</v>
      </c>
      <c r="AW57" s="0" t="n">
        <f aca="false">SUMPRODUCT('FD inverse'!$A$47:$BH$47,'FD mesh'!$B$84:$BI$84,$E56:$BL56)+'FD inverse'!$A$47*$C57/Setup!$B$17+INDEX('FD inverse'!$A$47:$BH$47,1,'FD mesh'!$B$15+1)*Setup!$B$22</f>
        <v>0</v>
      </c>
      <c r="AX57" s="0" t="n">
        <f aca="false">SUMPRODUCT('FD inverse'!$A$48:$BH$48,'FD mesh'!$B$84:$BI$84,$E56:$BL56)+'FD inverse'!$A$48*$C57/Setup!$B$17+INDEX('FD inverse'!$A$48:$BH$48,1,'FD mesh'!$B$15+1)*Setup!$B$22</f>
        <v>0</v>
      </c>
      <c r="AY57" s="0" t="n">
        <f aca="false">SUMPRODUCT('FD inverse'!$A$49:$BH$49,'FD mesh'!$B$84:$BI$84,$E56:$BL56)+'FD inverse'!$A$49*$C57/Setup!$B$17+INDEX('FD inverse'!$A$49:$BH$49,1,'FD mesh'!$B$15+1)*Setup!$B$22</f>
        <v>0</v>
      </c>
      <c r="AZ57" s="0" t="n">
        <f aca="false">SUMPRODUCT('FD inverse'!$A$50:$BH$50,'FD mesh'!$B$84:$BI$84,$E56:$BL56)+'FD inverse'!$A$50*$C57/Setup!$B$17+INDEX('FD inverse'!$A$50:$BH$50,1,'FD mesh'!$B$15+1)*Setup!$B$22</f>
        <v>0</v>
      </c>
      <c r="BA57" s="0" t="n">
        <f aca="false">SUMPRODUCT('FD inverse'!$A$51:$BH$51,'FD mesh'!$B$84:$BI$84,$E56:$BL56)+'FD inverse'!$A$51*$C57/Setup!$B$17+INDEX('FD inverse'!$A$51:$BH$51,1,'FD mesh'!$B$15+1)*Setup!$B$22</f>
        <v>0</v>
      </c>
      <c r="BB57" s="0" t="n">
        <f aca="false">SUMPRODUCT('FD inverse'!$A$52:$BH$52,'FD mesh'!$B$84:$BI$84,$E56:$BL56)+'FD inverse'!$A$52*$C57/Setup!$B$17+INDEX('FD inverse'!$A$52:$BH$52,1,'FD mesh'!$B$15+1)*Setup!$B$22</f>
        <v>0</v>
      </c>
      <c r="BC57" s="0" t="n">
        <f aca="false">SUMPRODUCT('FD inverse'!$A$53:$BH$53,'FD mesh'!$B$84:$BI$84,$E56:$BL56)+'FD inverse'!$A$53*$C57/Setup!$B$17+INDEX('FD inverse'!$A$53:$BH$53,1,'FD mesh'!$B$15+1)*Setup!$B$22</f>
        <v>0</v>
      </c>
      <c r="BD57" s="0" t="n">
        <f aca="false">SUMPRODUCT('FD inverse'!$A$54:$BH$54,'FD mesh'!$B$84:$BI$84,$E56:$BL56)+'FD inverse'!$A$54*$C57/Setup!$B$17+INDEX('FD inverse'!$A$54:$BH$54,1,'FD mesh'!$B$15+1)*Setup!$B$22</f>
        <v>0</v>
      </c>
      <c r="BE57" s="0" t="n">
        <f aca="false">SUMPRODUCT('FD inverse'!$A$55:$BH$55,'FD mesh'!$B$84:$BI$84,$E56:$BL56)+'FD inverse'!$A$55*$C57/Setup!$B$17+INDEX('FD inverse'!$A$55:$BH$55,1,'FD mesh'!$B$15+1)*Setup!$B$22</f>
        <v>0</v>
      </c>
      <c r="BF57" s="0" t="n">
        <f aca="false">SUMPRODUCT('FD inverse'!$A$56:$BH$56,'FD mesh'!$B$84:$BI$84,$E56:$BL56)+'FD inverse'!$A$56*$C57/Setup!$B$17+INDEX('FD inverse'!$A$56:$BH$56,1,'FD mesh'!$B$15+1)*Setup!$B$22</f>
        <v>0</v>
      </c>
      <c r="BG57" s="0" t="n">
        <f aca="false">SUMPRODUCT('FD inverse'!$A$57:$BH$57,'FD mesh'!$B$84:$BI$84,$E56:$BL56)+'FD inverse'!$A$57*$C57/Setup!$B$17+INDEX('FD inverse'!$A$57:$BH$57,1,'FD mesh'!$B$15+1)*Setup!$B$22</f>
        <v>0</v>
      </c>
      <c r="BH57" s="0" t="n">
        <f aca="false">SUMPRODUCT('FD inverse'!$A$58:$BH$58,'FD mesh'!$B$84:$BI$84,$E56:$BL56)+'FD inverse'!$A$58*$C57/Setup!$B$17+INDEX('FD inverse'!$A$58:$BH$58,1,'FD mesh'!$B$15+1)*Setup!$B$22</f>
        <v>0</v>
      </c>
      <c r="BI57" s="0" t="n">
        <f aca="false">SUMPRODUCT('FD inverse'!$A$59:$BH$59,'FD mesh'!$B$84:$BI$84,$E56:$BL56)+'FD inverse'!$A$59*$C57/Setup!$B$17+INDEX('FD inverse'!$A$59:$BH$59,1,'FD mesh'!$B$15+1)*Setup!$B$22</f>
        <v>0</v>
      </c>
      <c r="BJ57" s="0" t="n">
        <f aca="false">SUMPRODUCT('FD inverse'!$A$60:$BH$60,'FD mesh'!$B$84:$BI$84,$E56:$BL56)+'FD inverse'!$A$60*$C57/Setup!$B$17+INDEX('FD inverse'!$A$60:$BH$60,1,'FD mesh'!$B$15+1)*Setup!$B$22</f>
        <v>0</v>
      </c>
      <c r="BK57" s="0" t="n">
        <f aca="false">SUMPRODUCT('FD inverse'!$A$61:$BH$61,'FD mesh'!$B$84:$BI$84,$E56:$BL56)+'FD inverse'!$A$61*$C57/Setup!$B$17+INDEX('FD inverse'!$A$61:$BH$61,1,'FD mesh'!$B$15+1)*Setup!$B$22</f>
        <v>0</v>
      </c>
      <c r="BL57" s="0" t="n">
        <f aca="false">SUMPRODUCT('FD inverse'!$A$62:$BH$62,'FD mesh'!$B$84:$BI$84,$E56:$BL56)+'FD inverse'!$A$62*$C57/Setup!$B$17+INDEX('FD inverse'!$A$62:$BH$62,1,'FD mesh'!$B$15+1)*Setup!$B$22</f>
        <v>0</v>
      </c>
    </row>
    <row r="58" customFormat="false" ht="15" hidden="false" customHeight="false" outlineLevel="0" collapsed="false">
      <c r="A58" s="0" t="n">
        <v>53</v>
      </c>
      <c r="B58" s="0" t="n">
        <f aca="false">A58*Setup!$B$11/3600</f>
        <v>4.41666666666667</v>
      </c>
      <c r="C58" s="0" t="n">
        <f aca="false">Setup!$B$7+Setup!$B$8*COS(2*PI()*(B58-Setup!$B$9)/24)</f>
        <v>20.0237746471107</v>
      </c>
      <c r="D58" s="0" t="n">
        <f aca="false">(C58-E58)/Setup!$B$17</f>
        <v>12.1361684829482</v>
      </c>
      <c r="E58" s="0" t="n">
        <f aca="false">SUMPRODUCT('FD inverse'!$A$3:$BH$3,'FD mesh'!$B$84:$BI$84,$E57:$BL57)+'FD inverse'!$A$3*$C58/Setup!$B$17+INDEX('FD inverse'!$A$3:$BH$3,1,'FD mesh'!$B$15+1)*Setup!$B$22</f>
        <v>18.4460727443275</v>
      </c>
      <c r="F58" s="0" t="n">
        <f aca="false">SUMPRODUCT('FD inverse'!$A$4:$BH$4,'FD mesh'!$B$84:$BI$84,$E57:$BL57)+'FD inverse'!$A$4*$C58/Setup!$B$17+INDEX('FD inverse'!$A$4:$BH$4,1,'FD mesh'!$B$15+1)*Setup!$B$22</f>
        <v>18.0870651286774</v>
      </c>
      <c r="G58" s="0" t="n">
        <f aca="false">SUMPRODUCT('FD inverse'!$A$5:$BH$5,'FD mesh'!$B$84:$BI$84,$E57:$BL57)+'FD inverse'!$A$5*$C58/Setup!$B$17+INDEX('FD inverse'!$A$5:$BH$5,1,'FD mesh'!$B$15+1)*Setup!$B$22</f>
        <v>17.7326876444353</v>
      </c>
      <c r="H58" s="0" t="n">
        <f aca="false">SUMPRODUCT('FD inverse'!$A$6:$BH$6,'FD mesh'!$B$84:$BI$84,$E57:$BL57)+'FD inverse'!$A$6*$C58/Setup!$B$17+INDEX('FD inverse'!$A$6:$BH$6,1,'FD mesh'!$B$15+1)*Setup!$B$22</f>
        <v>16.5504714397337</v>
      </c>
      <c r="I58" s="0" t="n">
        <f aca="false">SUMPRODUCT('FD inverse'!$A$7:$BH$7,'FD mesh'!$B$84:$BI$84,$E57:$BL57)+'FD inverse'!$A$7*$C58/Setup!$B$17+INDEX('FD inverse'!$A$7:$BH$7,1,'FD mesh'!$B$15+1)*Setup!$B$22</f>
        <v>16.4504112237384</v>
      </c>
      <c r="J58" s="0" t="n">
        <f aca="false">SUMPRODUCT('FD inverse'!$A$8:$BH$8,'FD mesh'!$B$84:$BI$84,$E57:$BL57)+'FD inverse'!$A$8*$C58/Setup!$B$17+INDEX('FD inverse'!$A$8:$BH$8,1,'FD mesh'!$B$15+1)*Setup!$B$22</f>
        <v>16.3596913777843</v>
      </c>
      <c r="K58" s="0" t="n">
        <f aca="false">SUMPRODUCT('FD inverse'!$A$9:$BH$9,'FD mesh'!$B$84:$BI$84,$E57:$BL57)+'FD inverse'!$A$9*$C58/Setup!$B$17+INDEX('FD inverse'!$A$9:$BH$9,1,'FD mesh'!$B$15+1)*Setup!$B$22</f>
        <v>16.2785528178539</v>
      </c>
      <c r="L58" s="0" t="n">
        <f aca="false">SUMPRODUCT('FD inverse'!$A$10:$BH$10,'FD mesh'!$B$84:$BI$84,$E57:$BL57)+'FD inverse'!$A$10*$C58/Setup!$B$17+INDEX('FD inverse'!$A$10:$BH$10,1,'FD mesh'!$B$15+1)*Setup!$B$22</f>
        <v>16.2072425452386</v>
      </c>
      <c r="M58" s="0" t="n">
        <f aca="false">SUMPRODUCT('FD inverse'!$A$11:$BH$11,'FD mesh'!$B$84:$BI$84,$E57:$BL57)+'FD inverse'!$A$11*$C58/Setup!$B$17+INDEX('FD inverse'!$A$11:$BH$11,1,'FD mesh'!$B$15+1)*Setup!$B$22</f>
        <v>16.1459997733807</v>
      </c>
      <c r="N58" s="0" t="n">
        <f aca="false">SUMPRODUCT('FD inverse'!$A$12:$BH$12,'FD mesh'!$B$84:$BI$84,$E57:$BL57)+'FD inverse'!$A$12*$C58/Setup!$B$17+INDEX('FD inverse'!$A$12:$BH$12,1,'FD mesh'!$B$15+1)*Setup!$B$22</f>
        <v>16.0950440120786</v>
      </c>
      <c r="O58" s="0" t="n">
        <f aca="false">SUMPRODUCT('FD inverse'!$A$13:$BH$13,'FD mesh'!$B$84:$BI$84,$E57:$BL57)+'FD inverse'!$A$13*$C58/Setup!$B$17+INDEX('FD inverse'!$A$13:$BH$13,1,'FD mesh'!$B$15+1)*Setup!$B$22</f>
        <v>16.0545650869622</v>
      </c>
      <c r="P58" s="0" t="n">
        <f aca="false">SUMPRODUCT('FD inverse'!$A$14:$BH$14,'FD mesh'!$B$84:$BI$84,$E57:$BL57)+'FD inverse'!$A$14*$C58/Setup!$B$17+INDEX('FD inverse'!$A$14:$BH$14,1,'FD mesh'!$B$15+1)*Setup!$B$22</f>
        <v>16.0247150601472</v>
      </c>
      <c r="Q58" s="0" t="n">
        <f aca="false">SUMPRODUCT('FD inverse'!$A$15:$BH$15,'FD mesh'!$B$84:$BI$84,$E57:$BL57)+'FD inverse'!$A$15*$C58/Setup!$B$17+INDEX('FD inverse'!$A$15:$BH$15,1,'FD mesh'!$B$15+1)*Setup!$B$22</f>
        <v>16.0056020119968</v>
      </c>
      <c r="R58" s="0" t="n">
        <f aca="false">SUMPRODUCT('FD inverse'!$A$16:$BH$16,'FD mesh'!$B$84:$BI$84,$E57:$BL57)+'FD inverse'!$A$16*$C58/Setup!$B$17+INDEX('FD inverse'!$A$16:$BH$16,1,'FD mesh'!$B$15+1)*Setup!$B$22</f>
        <v>15.9972856437606</v>
      </c>
      <c r="S58" s="0" t="n">
        <f aca="false">SUMPRODUCT('FD inverse'!$A$17:$BH$17,'FD mesh'!$B$84:$BI$84,$E57:$BL57)+'FD inverse'!$A$17*$C58/Setup!$B$17+INDEX('FD inverse'!$A$17:$BH$17,1,'FD mesh'!$B$15+1)*Setup!$B$22</f>
        <v>15.905910568909</v>
      </c>
      <c r="T58" s="0" t="n">
        <f aca="false">SUMPRODUCT('FD inverse'!$A$18:$BH$18,'FD mesh'!$B$84:$BI$84,$E57:$BL57)+'FD inverse'!$A$18*$C58/Setup!$B$17+INDEX('FD inverse'!$A$18:$BH$18,1,'FD mesh'!$B$15+1)*Setup!$B$22</f>
        <v>15.8196417494989</v>
      </c>
      <c r="U58" s="0" t="n">
        <f aca="false">SUMPRODUCT('FD inverse'!$A$19:$BH$19,'FD mesh'!$B$84:$BI$84,$E57:$BL57)+'FD inverse'!$A$19*$C58/Setup!$B$17+INDEX('FD inverse'!$A$19:$BH$19,1,'FD mesh'!$B$15+1)*Setup!$B$22</f>
        <v>15.7381829301935</v>
      </c>
      <c r="V58" s="0" t="n">
        <f aca="false">SUMPRODUCT('FD inverse'!$A$20:$BH$20,'FD mesh'!$B$84:$BI$84,$E57:$BL57)+'FD inverse'!$A$20*$C58/Setup!$B$17+INDEX('FD inverse'!$A$20:$BH$20,1,'FD mesh'!$B$15+1)*Setup!$B$22</f>
        <v>15.6612256850748</v>
      </c>
      <c r="W58" s="0" t="n">
        <f aca="false">SUMPRODUCT('FD inverse'!$A$21:$BH$21,'FD mesh'!$B$84:$BI$84,$E57:$BL57)+'FD inverse'!$A$21*$C58/Setup!$B$17+INDEX('FD inverse'!$A$21:$BH$21,1,'FD mesh'!$B$15+1)*Setup!$B$22</f>
        <v>15.5884500305351</v>
      </c>
      <c r="X58" s="0" t="n">
        <f aca="false">SUMPRODUCT('FD inverse'!$A$22:$BH$22,'FD mesh'!$B$84:$BI$84,$E57:$BL57)+'FD inverse'!$A$22*$C58/Setup!$B$17+INDEX('FD inverse'!$A$22:$BH$22,1,'FD mesh'!$B$15+1)*Setup!$B$22</f>
        <v>15.5195251660433</v>
      </c>
      <c r="Y58" s="0" t="n">
        <f aca="false">SUMPRODUCT('FD inverse'!$A$23:$BH$23,'FD mesh'!$B$84:$BI$84,$E57:$BL57)+'FD inverse'!$A$23*$C58/Setup!$B$17+INDEX('FD inverse'!$A$23:$BH$23,1,'FD mesh'!$B$15+1)*Setup!$B$22</f>
        <v>15.4541103171857</v>
      </c>
      <c r="Z58" s="0" t="n">
        <f aca="false">SUMPRODUCT('FD inverse'!$A$24:$BH$24,'FD mesh'!$B$84:$BI$84,$E57:$BL57)+'FD inverse'!$A$24*$C58/Setup!$B$17+INDEX('FD inverse'!$A$24:$BH$24,1,'FD mesh'!$B$15+1)*Setup!$B$22</f>
        <v>15.3918556579802</v>
      </c>
      <c r="AA58" s="0" t="n">
        <f aca="false">SUMPRODUCT('FD inverse'!$A$25:$BH$25,'FD mesh'!$B$84:$BI$84,$E57:$BL57)+'FD inverse'!$A$25*$C58/Setup!$B$17+INDEX('FD inverse'!$A$25:$BH$25,1,'FD mesh'!$B$15+1)*Setup!$B$22</f>
        <v>15.3324032922889</v>
      </c>
      <c r="AB58" s="0" t="n">
        <f aca="false">SUMPRODUCT('FD inverse'!$A$26:$BH$26,'FD mesh'!$B$84:$BI$84,$E57:$BL57)+'FD inverse'!$A$26*$C58/Setup!$B$17+INDEX('FD inverse'!$A$26:$BH$26,1,'FD mesh'!$B$15+1)*Setup!$B$22</f>
        <v>15.2753882770906</v>
      </c>
      <c r="AC58" s="0" t="n">
        <f aca="false">SUMPRODUCT('FD inverse'!$A$27:$BH$27,'FD mesh'!$B$84:$BI$84,$E57:$BL57)+'FD inverse'!$A$27*$C58/Setup!$B$17+INDEX('FD inverse'!$A$27:$BH$27,1,'FD mesh'!$B$15+1)*Setup!$B$22</f>
        <v>15.2204396733355</v>
      </c>
      <c r="AD58" s="0" t="n">
        <f aca="false">SUMPRODUCT('FD inverse'!$A$28:$BH$28,'FD mesh'!$B$84:$BI$84,$E57:$BL57)+'FD inverse'!$A$28*$C58/Setup!$B$17+INDEX('FD inverse'!$A$28:$BH$28,1,'FD mesh'!$B$15+1)*Setup!$B$22</f>
        <v>15.1671816129661</v>
      </c>
      <c r="AE58" s="0" t="n">
        <f aca="false">SUMPRODUCT('FD inverse'!$A$29:$BH$29,'FD mesh'!$B$84:$BI$84,$E57:$BL57)+'FD inverse'!$A$29*$C58/Setup!$B$17+INDEX('FD inverse'!$A$29:$BH$29,1,'FD mesh'!$B$15+1)*Setup!$B$22</f>
        <v>15.1152343733745</v>
      </c>
      <c r="AF58" s="0" t="n">
        <f aca="false">SUMPRODUCT('FD inverse'!$A$30:$BH$30,'FD mesh'!$B$84:$BI$84,$E57:$BL57)+'FD inverse'!$A$30*$C58/Setup!$B$17+INDEX('FD inverse'!$A$30:$BH$30,1,'FD mesh'!$B$15+1)*Setup!$B$22</f>
        <v>15.0642154529668</v>
      </c>
      <c r="AG58" s="0" t="n">
        <f aca="false">SUMPRODUCT('FD inverse'!$A$31:$BH$31,'FD mesh'!$B$84:$BI$84,$E57:$BL57)+'FD inverse'!$A$31*$C58/Setup!$B$17+INDEX('FD inverse'!$A$31:$BH$31,1,'FD mesh'!$B$15+1)*Setup!$B$22</f>
        <v>15.0137406435597</v>
      </c>
      <c r="AH58" s="0" t="n">
        <f aca="false">SUMPRODUCT('FD inverse'!$A$32:$BH$32,'FD mesh'!$B$84:$BI$84,$E57:$BL57)+'FD inverse'!$A$32*$C58/Setup!$B$17+INDEX('FD inverse'!$A$32:$BH$32,1,'FD mesh'!$B$15+1)*Setup!$B$22</f>
        <v>15.0117535292635</v>
      </c>
      <c r="AI58" s="0" t="n">
        <f aca="false">SUMPRODUCT('FD inverse'!$A$33:$BH$33,'FD mesh'!$B$84:$BI$84,$E57:$BL57)+'FD inverse'!$A$33*$C58/Setup!$B$17+INDEX('FD inverse'!$A$33:$BH$33,1,'FD mesh'!$B$15+1)*Setup!$B$22</f>
        <v>15.0100131077238</v>
      </c>
      <c r="AJ58" s="0" t="n">
        <f aca="false">SUMPRODUCT('FD inverse'!$A$34:$BH$34,'FD mesh'!$B$84:$BI$84,$E57:$BL57)+'FD inverse'!$A$34*$C58/Setup!$B$17+INDEX('FD inverse'!$A$34:$BH$34,1,'FD mesh'!$B$15+1)*Setup!$B$22</f>
        <v>15.008493463351</v>
      </c>
      <c r="AK58" s="0" t="n">
        <f aca="false">SUMPRODUCT('FD inverse'!$A$35:$BH$35,'FD mesh'!$B$84:$BI$84,$E57:$BL57)+'FD inverse'!$A$35*$C58/Setup!$B$17+INDEX('FD inverse'!$A$35:$BH$35,1,'FD mesh'!$B$15+1)*Setup!$B$22</f>
        <v>15.0071701022158</v>
      </c>
      <c r="AL58" s="0" t="n">
        <f aca="false">SUMPRODUCT('FD inverse'!$A$36:$BH$36,'FD mesh'!$B$84:$BI$84,$E57:$BL57)+'FD inverse'!$A$36*$C58/Setup!$B$17+INDEX('FD inverse'!$A$36:$BH$36,1,'FD mesh'!$B$15+1)*Setup!$B$22</f>
        <v>15.0060199825654</v>
      </c>
      <c r="AM58" s="0" t="n">
        <f aca="false">SUMPRODUCT('FD inverse'!$A$37:$BH$37,'FD mesh'!$B$84:$BI$84,$E57:$BL57)+'FD inverse'!$A$37*$C58/Setup!$B$17+INDEX('FD inverse'!$A$37:$BH$37,1,'FD mesh'!$B$15+1)*Setup!$B$22</f>
        <v>15.005021507963</v>
      </c>
      <c r="AN58" s="0" t="n">
        <f aca="false">SUMPRODUCT('FD inverse'!$A$38:$BH$38,'FD mesh'!$B$84:$BI$84,$E57:$BL57)+'FD inverse'!$A$38*$C58/Setup!$B$17+INDEX('FD inverse'!$A$38:$BH$38,1,'FD mesh'!$B$15+1)*Setup!$B$22</f>
        <v>15.004154485769</v>
      </c>
      <c r="AO58" s="0" t="n">
        <f aca="false">SUMPRODUCT('FD inverse'!$A$39:$BH$39,'FD mesh'!$B$84:$BI$84,$E57:$BL57)+'FD inverse'!$A$39*$C58/Setup!$B$17+INDEX('FD inverse'!$A$39:$BH$39,1,'FD mesh'!$B$15+1)*Setup!$B$22</f>
        <v>15.003400054085</v>
      </c>
      <c r="AP58" s="0" t="n">
        <f aca="false">SUMPRODUCT('FD inverse'!$A$40:$BH$40,'FD mesh'!$B$84:$BI$84,$E57:$BL57)+'FD inverse'!$A$40*$C58/Setup!$B$17+INDEX('FD inverse'!$A$40:$BH$40,1,'FD mesh'!$B$15+1)*Setup!$B$22</f>
        <v>15.0027405805248</v>
      </c>
      <c r="AQ58" s="0" t="n">
        <f aca="false">SUMPRODUCT('FD inverse'!$A$41:$BH$41,'FD mesh'!$B$84:$BI$84,$E57:$BL57)+'FD inverse'!$A$41*$C58/Setup!$B$17+INDEX('FD inverse'!$A$41:$BH$41,1,'FD mesh'!$B$15+1)*Setup!$B$22</f>
        <v>15.0021595363062</v>
      </c>
      <c r="AR58" s="0" t="n">
        <f aca="false">SUMPRODUCT('FD inverse'!$A$42:$BH$42,'FD mesh'!$B$84:$BI$84,$E57:$BL57)+'FD inverse'!$A$42*$C58/Setup!$B$17+INDEX('FD inverse'!$A$42:$BH$42,1,'FD mesh'!$B$15+1)*Setup!$B$22</f>
        <v>15.0016413491811</v>
      </c>
      <c r="AS58" s="0" t="n">
        <f aca="false">SUMPRODUCT('FD inverse'!$A$43:$BH$43,'FD mesh'!$B$84:$BI$84,$E57:$BL57)+'FD inverse'!$A$43*$C58/Setup!$B$17+INDEX('FD inverse'!$A$43:$BH$43,1,'FD mesh'!$B$15+1)*Setup!$B$22</f>
        <v>0</v>
      </c>
      <c r="AT58" s="0" t="n">
        <f aca="false">SUMPRODUCT('FD inverse'!$A$44:$BH$44,'FD mesh'!$B$84:$BI$84,$E57:$BL57)+'FD inverse'!$A$44*$C58/Setup!$B$17+INDEX('FD inverse'!$A$44:$BH$44,1,'FD mesh'!$B$15+1)*Setup!$B$22</f>
        <v>0</v>
      </c>
      <c r="AU58" s="0" t="n">
        <f aca="false">SUMPRODUCT('FD inverse'!$A$45:$BH$45,'FD mesh'!$B$84:$BI$84,$E57:$BL57)+'FD inverse'!$A$45*$C58/Setup!$B$17+INDEX('FD inverse'!$A$45:$BH$45,1,'FD mesh'!$B$15+1)*Setup!$B$22</f>
        <v>0</v>
      </c>
      <c r="AV58" s="0" t="n">
        <f aca="false">SUMPRODUCT('FD inverse'!$A$46:$BH$46,'FD mesh'!$B$84:$BI$84,$E57:$BL57)+'FD inverse'!$A$46*$C58/Setup!$B$17+INDEX('FD inverse'!$A$46:$BH$46,1,'FD mesh'!$B$15+1)*Setup!$B$22</f>
        <v>0</v>
      </c>
      <c r="AW58" s="0" t="n">
        <f aca="false">SUMPRODUCT('FD inverse'!$A$47:$BH$47,'FD mesh'!$B$84:$BI$84,$E57:$BL57)+'FD inverse'!$A$47*$C58/Setup!$B$17+INDEX('FD inverse'!$A$47:$BH$47,1,'FD mesh'!$B$15+1)*Setup!$B$22</f>
        <v>0</v>
      </c>
      <c r="AX58" s="0" t="n">
        <f aca="false">SUMPRODUCT('FD inverse'!$A$48:$BH$48,'FD mesh'!$B$84:$BI$84,$E57:$BL57)+'FD inverse'!$A$48*$C58/Setup!$B$17+INDEX('FD inverse'!$A$48:$BH$48,1,'FD mesh'!$B$15+1)*Setup!$B$22</f>
        <v>0</v>
      </c>
      <c r="AY58" s="0" t="n">
        <f aca="false">SUMPRODUCT('FD inverse'!$A$49:$BH$49,'FD mesh'!$B$84:$BI$84,$E57:$BL57)+'FD inverse'!$A$49*$C58/Setup!$B$17+INDEX('FD inverse'!$A$49:$BH$49,1,'FD mesh'!$B$15+1)*Setup!$B$22</f>
        <v>0</v>
      </c>
      <c r="AZ58" s="0" t="n">
        <f aca="false">SUMPRODUCT('FD inverse'!$A$50:$BH$50,'FD mesh'!$B$84:$BI$84,$E57:$BL57)+'FD inverse'!$A$50*$C58/Setup!$B$17+INDEX('FD inverse'!$A$50:$BH$50,1,'FD mesh'!$B$15+1)*Setup!$B$22</f>
        <v>0</v>
      </c>
      <c r="BA58" s="0" t="n">
        <f aca="false">SUMPRODUCT('FD inverse'!$A$51:$BH$51,'FD mesh'!$B$84:$BI$84,$E57:$BL57)+'FD inverse'!$A$51*$C58/Setup!$B$17+INDEX('FD inverse'!$A$51:$BH$51,1,'FD mesh'!$B$15+1)*Setup!$B$22</f>
        <v>0</v>
      </c>
      <c r="BB58" s="0" t="n">
        <f aca="false">SUMPRODUCT('FD inverse'!$A$52:$BH$52,'FD mesh'!$B$84:$BI$84,$E57:$BL57)+'FD inverse'!$A$52*$C58/Setup!$B$17+INDEX('FD inverse'!$A$52:$BH$52,1,'FD mesh'!$B$15+1)*Setup!$B$22</f>
        <v>0</v>
      </c>
      <c r="BC58" s="0" t="n">
        <f aca="false">SUMPRODUCT('FD inverse'!$A$53:$BH$53,'FD mesh'!$B$84:$BI$84,$E57:$BL57)+'FD inverse'!$A$53*$C58/Setup!$B$17+INDEX('FD inverse'!$A$53:$BH$53,1,'FD mesh'!$B$15+1)*Setup!$B$22</f>
        <v>0</v>
      </c>
      <c r="BD58" s="0" t="n">
        <f aca="false">SUMPRODUCT('FD inverse'!$A$54:$BH$54,'FD mesh'!$B$84:$BI$84,$E57:$BL57)+'FD inverse'!$A$54*$C58/Setup!$B$17+INDEX('FD inverse'!$A$54:$BH$54,1,'FD mesh'!$B$15+1)*Setup!$B$22</f>
        <v>0</v>
      </c>
      <c r="BE58" s="0" t="n">
        <f aca="false">SUMPRODUCT('FD inverse'!$A$55:$BH$55,'FD mesh'!$B$84:$BI$84,$E57:$BL57)+'FD inverse'!$A$55*$C58/Setup!$B$17+INDEX('FD inverse'!$A$55:$BH$55,1,'FD mesh'!$B$15+1)*Setup!$B$22</f>
        <v>0</v>
      </c>
      <c r="BF58" s="0" t="n">
        <f aca="false">SUMPRODUCT('FD inverse'!$A$56:$BH$56,'FD mesh'!$B$84:$BI$84,$E57:$BL57)+'FD inverse'!$A$56*$C58/Setup!$B$17+INDEX('FD inverse'!$A$56:$BH$56,1,'FD mesh'!$B$15+1)*Setup!$B$22</f>
        <v>0</v>
      </c>
      <c r="BG58" s="0" t="n">
        <f aca="false">SUMPRODUCT('FD inverse'!$A$57:$BH$57,'FD mesh'!$B$84:$BI$84,$E57:$BL57)+'FD inverse'!$A$57*$C58/Setup!$B$17+INDEX('FD inverse'!$A$57:$BH$57,1,'FD mesh'!$B$15+1)*Setup!$B$22</f>
        <v>0</v>
      </c>
      <c r="BH58" s="0" t="n">
        <f aca="false">SUMPRODUCT('FD inverse'!$A$58:$BH$58,'FD mesh'!$B$84:$BI$84,$E57:$BL57)+'FD inverse'!$A$58*$C58/Setup!$B$17+INDEX('FD inverse'!$A$58:$BH$58,1,'FD mesh'!$B$15+1)*Setup!$B$22</f>
        <v>0</v>
      </c>
      <c r="BI58" s="0" t="n">
        <f aca="false">SUMPRODUCT('FD inverse'!$A$59:$BH$59,'FD mesh'!$B$84:$BI$84,$E57:$BL57)+'FD inverse'!$A$59*$C58/Setup!$B$17+INDEX('FD inverse'!$A$59:$BH$59,1,'FD mesh'!$B$15+1)*Setup!$B$22</f>
        <v>0</v>
      </c>
      <c r="BJ58" s="0" t="n">
        <f aca="false">SUMPRODUCT('FD inverse'!$A$60:$BH$60,'FD mesh'!$B$84:$BI$84,$E57:$BL57)+'FD inverse'!$A$60*$C58/Setup!$B$17+INDEX('FD inverse'!$A$60:$BH$60,1,'FD mesh'!$B$15+1)*Setup!$B$22</f>
        <v>0</v>
      </c>
      <c r="BK58" s="0" t="n">
        <f aca="false">SUMPRODUCT('FD inverse'!$A$61:$BH$61,'FD mesh'!$B$84:$BI$84,$E57:$BL57)+'FD inverse'!$A$61*$C58/Setup!$B$17+INDEX('FD inverse'!$A$61:$BH$61,1,'FD mesh'!$B$15+1)*Setup!$B$22</f>
        <v>0</v>
      </c>
      <c r="BL58" s="0" t="n">
        <f aca="false">SUMPRODUCT('FD inverse'!$A$62:$BH$62,'FD mesh'!$B$84:$BI$84,$E57:$BL57)+'FD inverse'!$A$62*$C58/Setup!$B$17+INDEX('FD inverse'!$A$62:$BH$62,1,'FD mesh'!$B$15+1)*Setup!$B$22</f>
        <v>0</v>
      </c>
    </row>
    <row r="59" customFormat="false" ht="15" hidden="false" customHeight="false" outlineLevel="0" collapsed="false">
      <c r="A59" s="0" t="n">
        <v>54</v>
      </c>
      <c r="B59" s="0" t="n">
        <f aca="false">A59*Setup!$B$11/3600</f>
        <v>4.5</v>
      </c>
      <c r="C59" s="0" t="n">
        <f aca="false">Setup!$B$7+Setup!$B$8*COS(2*PI()*(B59-Setup!$B$9)/24)</f>
        <v>20.0342205545048</v>
      </c>
      <c r="D59" s="0" t="n">
        <f aca="false">(C59-E59)/Setup!$B$17</f>
        <v>12.1305758426702</v>
      </c>
      <c r="E59" s="0" t="n">
        <f aca="false">SUMPRODUCT('FD inverse'!$A$3:$BH$3,'FD mesh'!$B$84:$BI$84,$E58:$BL58)+'FD inverse'!$A$3*$C59/Setup!$B$17+INDEX('FD inverse'!$A$3:$BH$3,1,'FD mesh'!$B$15+1)*Setup!$B$22</f>
        <v>18.4572456949576</v>
      </c>
      <c r="F59" s="0" t="n">
        <f aca="false">SUMPRODUCT('FD inverse'!$A$4:$BH$4,'FD mesh'!$B$84:$BI$84,$E58:$BL58)+'FD inverse'!$A$4*$C59/Setup!$B$17+INDEX('FD inverse'!$A$4:$BH$4,1,'FD mesh'!$B$15+1)*Setup!$B$22</f>
        <v>18.0986413374876</v>
      </c>
      <c r="G59" s="0" t="n">
        <f aca="false">SUMPRODUCT('FD inverse'!$A$5:$BH$5,'FD mesh'!$B$84:$BI$84,$E58:$BL58)+'FD inverse'!$A$5*$C59/Setup!$B$17+INDEX('FD inverse'!$A$5:$BH$5,1,'FD mesh'!$B$15+1)*Setup!$B$22</f>
        <v>17.7450613762027</v>
      </c>
      <c r="H59" s="0" t="n">
        <f aca="false">SUMPRODUCT('FD inverse'!$A$6:$BH$6,'FD mesh'!$B$84:$BI$84,$E58:$BL58)+'FD inverse'!$A$6*$C59/Setup!$B$17+INDEX('FD inverse'!$A$6:$BH$6,1,'FD mesh'!$B$15+1)*Setup!$B$22</f>
        <v>16.5660552190321</v>
      </c>
      <c r="I59" s="0" t="n">
        <f aca="false">SUMPRODUCT('FD inverse'!$A$7:$BH$7,'FD mesh'!$B$84:$BI$84,$E58:$BL58)+'FD inverse'!$A$7*$C59/Setup!$B$17+INDEX('FD inverse'!$A$7:$BH$7,1,'FD mesh'!$B$15+1)*Setup!$B$22</f>
        <v>16.4663153760077</v>
      </c>
      <c r="J59" s="0" t="n">
        <f aca="false">SUMPRODUCT('FD inverse'!$A$8:$BH$8,'FD mesh'!$B$84:$BI$84,$E58:$BL58)+'FD inverse'!$A$8*$C59/Setup!$B$17+INDEX('FD inverse'!$A$8:$BH$8,1,'FD mesh'!$B$15+1)*Setup!$B$22</f>
        <v>16.3759585136731</v>
      </c>
      <c r="K59" s="0" t="n">
        <f aca="false">SUMPRODUCT('FD inverse'!$A$9:$BH$9,'FD mesh'!$B$84:$BI$84,$E58:$BL58)+'FD inverse'!$A$9*$C59/Setup!$B$17+INDEX('FD inverse'!$A$9:$BH$9,1,'FD mesh'!$B$15+1)*Setup!$B$22</f>
        <v>16.2951987816564</v>
      </c>
      <c r="L59" s="0" t="n">
        <f aca="false">SUMPRODUCT('FD inverse'!$A$10:$BH$10,'FD mesh'!$B$84:$BI$84,$E58:$BL58)+'FD inverse'!$A$10*$C59/Setup!$B$17+INDEX('FD inverse'!$A$10:$BH$10,1,'FD mesh'!$B$15+1)*Setup!$B$22</f>
        <v>16.2242596772518</v>
      </c>
      <c r="M59" s="0" t="n">
        <f aca="false">SUMPRODUCT('FD inverse'!$A$11:$BH$11,'FD mesh'!$B$84:$BI$84,$E58:$BL58)+'FD inverse'!$A$11*$C59/Setup!$B$17+INDEX('FD inverse'!$A$11:$BH$11,1,'FD mesh'!$B$15+1)*Setup!$B$22</f>
        <v>16.1633601787547</v>
      </c>
      <c r="N59" s="0" t="n">
        <f aca="false">SUMPRODUCT('FD inverse'!$A$12:$BH$12,'FD mesh'!$B$84:$BI$84,$E58:$BL58)+'FD inverse'!$A$12*$C59/Setup!$B$17+INDEX('FD inverse'!$A$12:$BH$12,1,'FD mesh'!$B$15+1)*Setup!$B$22</f>
        <v>16.112702807322</v>
      </c>
      <c r="O59" s="0" t="n">
        <f aca="false">SUMPRODUCT('FD inverse'!$A$13:$BH$13,'FD mesh'!$B$84:$BI$84,$E58:$BL58)+'FD inverse'!$A$13*$C59/Setup!$B$17+INDEX('FD inverse'!$A$13:$BH$13,1,'FD mesh'!$B$15+1)*Setup!$B$22</f>
        <v>16.0724636041745</v>
      </c>
      <c r="P59" s="0" t="n">
        <f aca="false">SUMPRODUCT('FD inverse'!$A$14:$BH$14,'FD mesh'!$B$84:$BI$84,$E58:$BL58)+'FD inverse'!$A$14*$C59/Setup!$B$17+INDEX('FD inverse'!$A$14:$BH$14,1,'FD mesh'!$B$15+1)*Setup!$B$22</f>
        <v>16.0427839982023</v>
      </c>
      <c r="Q59" s="0" t="n">
        <f aca="false">SUMPRODUCT('FD inverse'!$A$15:$BH$15,'FD mesh'!$B$84:$BI$84,$E58:$BL58)+'FD inverse'!$A$15*$C59/Setup!$B$17+INDEX('FD inverse'!$A$15:$BH$15,1,'FD mesh'!$B$15+1)*Setup!$B$22</f>
        <v>16.0237645326756</v>
      </c>
      <c r="R59" s="0" t="n">
        <f aca="false">SUMPRODUCT('FD inverse'!$A$16:$BH$16,'FD mesh'!$B$84:$BI$84,$E58:$BL58)+'FD inverse'!$A$16*$C59/Setup!$B$17+INDEX('FD inverse'!$A$16:$BH$16,1,'FD mesh'!$B$15+1)*Setup!$B$22</f>
        <v>16.0154604185819</v>
      </c>
      <c r="S59" s="0" t="n">
        <f aca="false">SUMPRODUCT('FD inverse'!$A$17:$BH$17,'FD mesh'!$B$84:$BI$84,$E58:$BL58)+'FD inverse'!$A$17*$C59/Setup!$B$17+INDEX('FD inverse'!$A$17:$BH$17,1,'FD mesh'!$B$15+1)*Setup!$B$22</f>
        <v>15.9231235453858</v>
      </c>
      <c r="T59" s="0" t="n">
        <f aca="false">SUMPRODUCT('FD inverse'!$A$18:$BH$18,'FD mesh'!$B$84:$BI$84,$E58:$BL58)+'FD inverse'!$A$18*$C59/Setup!$B$17+INDEX('FD inverse'!$A$18:$BH$18,1,'FD mesh'!$B$15+1)*Setup!$B$22</f>
        <v>15.8358522052673</v>
      </c>
      <c r="U59" s="0" t="n">
        <f aca="false">SUMPRODUCT('FD inverse'!$A$19:$BH$19,'FD mesh'!$B$84:$BI$84,$E58:$BL58)+'FD inverse'!$A$19*$C59/Setup!$B$17+INDEX('FD inverse'!$A$19:$BH$19,1,'FD mesh'!$B$15+1)*Setup!$B$22</f>
        <v>15.7533513707034</v>
      </c>
      <c r="V59" s="0" t="n">
        <f aca="false">SUMPRODUCT('FD inverse'!$A$20:$BH$20,'FD mesh'!$B$84:$BI$84,$E58:$BL58)+'FD inverse'!$A$20*$C59/Setup!$B$17+INDEX('FD inverse'!$A$20:$BH$20,1,'FD mesh'!$B$15+1)*Setup!$B$22</f>
        <v>15.6753143914896</v>
      </c>
      <c r="W59" s="0" t="n">
        <f aca="false">SUMPRODUCT('FD inverse'!$A$21:$BH$21,'FD mesh'!$B$84:$BI$84,$E58:$BL58)+'FD inverse'!$A$21*$C59/Setup!$B$17+INDEX('FD inverse'!$A$21:$BH$21,1,'FD mesh'!$B$15+1)*Setup!$B$22</f>
        <v>15.6014235173065</v>
      </c>
      <c r="X59" s="0" t="n">
        <f aca="false">SUMPRODUCT('FD inverse'!$A$22:$BH$22,'FD mesh'!$B$84:$BI$84,$E58:$BL58)+'FD inverse'!$A$22*$C59/Setup!$B$17+INDEX('FD inverse'!$A$22:$BH$22,1,'FD mesh'!$B$15+1)*Setup!$B$22</f>
        <v>15.5313505549446</v>
      </c>
      <c r="Y59" s="0" t="n">
        <f aca="false">SUMPRODUCT('FD inverse'!$A$23:$BH$23,'FD mesh'!$B$84:$BI$84,$E58:$BL58)+'FD inverse'!$A$23*$C59/Setup!$B$17+INDEX('FD inverse'!$A$23:$BH$23,1,'FD mesh'!$B$15+1)*Setup!$B$22</f>
        <v>15.4647576356023</v>
      </c>
      <c r="Z59" s="0" t="n">
        <f aca="false">SUMPRODUCT('FD inverse'!$A$24:$BH$24,'FD mesh'!$B$84:$BI$84,$E58:$BL58)+'FD inverse'!$A$24*$C59/Setup!$B$17+INDEX('FD inverse'!$A$24:$BH$24,1,'FD mesh'!$B$15+1)*Setup!$B$22</f>
        <v>15.4012980699655</v>
      </c>
      <c r="AA59" s="0" t="n">
        <f aca="false">SUMPRODUCT('FD inverse'!$A$25:$BH$25,'FD mesh'!$B$84:$BI$84,$E58:$BL58)+'FD inverse'!$A$25*$C59/Setup!$B$17+INDEX('FD inverse'!$A$25:$BH$25,1,'FD mesh'!$B$15+1)*Setup!$B$22</f>
        <v>15.3406172712843</v>
      </c>
      <c r="AB59" s="0" t="n">
        <f aca="false">SUMPRODUCT('FD inverse'!$A$26:$BH$26,'FD mesh'!$B$84:$BI$84,$E58:$BL58)+'FD inverse'!$A$26*$C59/Setup!$B$17+INDEX('FD inverse'!$A$26:$BH$26,1,'FD mesh'!$B$15+1)*Setup!$B$22</f>
        <v>15.2823537292789</v>
      </c>
      <c r="AC59" s="0" t="n">
        <f aca="false">SUMPRODUCT('FD inverse'!$A$27:$BH$27,'FD mesh'!$B$84:$BI$84,$E58:$BL58)+'FD inverse'!$A$27*$C59/Setup!$B$17+INDEX('FD inverse'!$A$27:$BH$27,1,'FD mesh'!$B$15+1)*Setup!$B$22</f>
        <v>15.2261400203461</v>
      </c>
      <c r="AD59" s="0" t="n">
        <f aca="false">SUMPRODUCT('FD inverse'!$A$28:$BH$28,'FD mesh'!$B$84:$BI$84,$E58:$BL58)+'FD inverse'!$A$28*$C59/Setup!$B$17+INDEX('FD inverse'!$A$28:$BH$28,1,'FD mesh'!$B$15+1)*Setup!$B$22</f>
        <v>15.1716038421049</v>
      </c>
      <c r="AE59" s="0" t="n">
        <f aca="false">SUMPRODUCT('FD inverse'!$A$29:$BH$29,'FD mesh'!$B$84:$BI$84,$E58:$BL58)+'FD inverse'!$A$29*$C59/Setup!$B$17+INDEX('FD inverse'!$A$29:$BH$29,1,'FD mesh'!$B$15+1)*Setup!$B$22</f>
        <v>15.1183690627247</v>
      </c>
      <c r="AF59" s="0" t="n">
        <f aca="false">SUMPRODUCT('FD inverse'!$A$30:$BH$30,'FD mesh'!$B$84:$BI$84,$E58:$BL58)+'FD inverse'!$A$30*$C59/Setup!$B$17+INDEX('FD inverse'!$A$30:$BH$30,1,'FD mesh'!$B$15+1)*Setup!$B$22</f>
        <v>15.0660567776389</v>
      </c>
      <c r="AG59" s="0" t="n">
        <f aca="false">SUMPRODUCT('FD inverse'!$A$31:$BH$31,'FD mesh'!$B$84:$BI$84,$E58:$BL58)+'FD inverse'!$A$31*$C59/Setup!$B$17+INDEX('FD inverse'!$A$31:$BH$31,1,'FD mesh'!$B$15+1)*Setup!$B$22</f>
        <v>15.0142863680995</v>
      </c>
      <c r="AH59" s="0" t="n">
        <f aca="false">SUMPRODUCT('FD inverse'!$A$32:$BH$32,'FD mesh'!$B$84:$BI$84,$E58:$BL58)+'FD inverse'!$A$32*$C59/Setup!$B$17+INDEX('FD inverse'!$A$32:$BH$32,1,'FD mesh'!$B$15+1)*Setup!$B$22</f>
        <v>15.0122458232045</v>
      </c>
      <c r="AI59" s="0" t="n">
        <f aca="false">SUMPRODUCT('FD inverse'!$A$33:$BH$33,'FD mesh'!$B$84:$BI$84,$E58:$BL58)+'FD inverse'!$A$33*$C59/Setup!$B$17+INDEX('FD inverse'!$A$33:$BH$33,1,'FD mesh'!$B$15+1)*Setup!$B$22</f>
        <v>15.0104544888416</v>
      </c>
      <c r="AJ59" s="0" t="n">
        <f aca="false">SUMPRODUCT('FD inverse'!$A$34:$BH$34,'FD mesh'!$B$84:$BI$84,$E58:$BL58)+'FD inverse'!$A$34*$C59/Setup!$B$17+INDEX('FD inverse'!$A$34:$BH$34,1,'FD mesh'!$B$15+1)*Setup!$B$22</f>
        <v>15.0088865917669</v>
      </c>
      <c r="AK59" s="0" t="n">
        <f aca="false">SUMPRODUCT('FD inverse'!$A$35:$BH$35,'FD mesh'!$B$84:$BI$84,$E58:$BL58)+'FD inverse'!$A$35*$C59/Setup!$B$17+INDEX('FD inverse'!$A$35:$BH$35,1,'FD mesh'!$B$15+1)*Setup!$B$22</f>
        <v>15.0075177053513</v>
      </c>
      <c r="AL59" s="0" t="n">
        <f aca="false">SUMPRODUCT('FD inverse'!$A$36:$BH$36,'FD mesh'!$B$84:$BI$84,$E58:$BL58)+'FD inverse'!$A$36*$C59/Setup!$B$17+INDEX('FD inverse'!$A$36:$BH$36,1,'FD mesh'!$B$15+1)*Setup!$B$22</f>
        <v>15.0063247836492</v>
      </c>
      <c r="AM59" s="0" t="n">
        <f aca="false">SUMPRODUCT('FD inverse'!$A$37:$BH$37,'FD mesh'!$B$84:$BI$84,$E58:$BL58)+'FD inverse'!$A$37*$C59/Setup!$B$17+INDEX('FD inverse'!$A$37:$BH$37,1,'FD mesh'!$B$15+1)*Setup!$B$22</f>
        <v>15.0052861592764</v>
      </c>
      <c r="AN59" s="0" t="n">
        <f aca="false">SUMPRODUCT('FD inverse'!$A$38:$BH$38,'FD mesh'!$B$84:$BI$84,$E58:$BL58)+'FD inverse'!$A$38*$C59/Setup!$B$17+INDEX('FD inverse'!$A$38:$BH$38,1,'FD mesh'!$B$15+1)*Setup!$B$22</f>
        <v>15.0043815074943</v>
      </c>
      <c r="AO59" s="0" t="n">
        <f aca="false">SUMPRODUCT('FD inverse'!$A$39:$BH$39,'FD mesh'!$B$84:$BI$84,$E58:$BL58)+'FD inverse'!$A$39*$C59/Setup!$B$17+INDEX('FD inverse'!$A$39:$BH$39,1,'FD mesh'!$B$15+1)*Setup!$B$22</f>
        <v>15.0035917793385</v>
      </c>
      <c r="AP59" s="0" t="n">
        <f aca="false">SUMPRODUCT('FD inverse'!$A$40:$BH$40,'FD mesh'!$B$84:$BI$84,$E58:$BL58)+'FD inverse'!$A$40*$C59/Setup!$B$17+INDEX('FD inverse'!$A$40:$BH$40,1,'FD mesh'!$B$15+1)*Setup!$B$22</f>
        <v>15.0028991069222</v>
      </c>
      <c r="AQ59" s="0" t="n">
        <f aca="false">SUMPRODUCT('FD inverse'!$A$41:$BH$41,'FD mesh'!$B$84:$BI$84,$E58:$BL58)+'FD inverse'!$A$41*$C59/Setup!$B$17+INDEX('FD inverse'!$A$41:$BH$41,1,'FD mesh'!$B$15+1)*Setup!$B$22</f>
        <v>15.0022866842196</v>
      </c>
      <c r="AR59" s="0" t="n">
        <f aca="false">SUMPRODUCT('FD inverse'!$A$42:$BH$42,'FD mesh'!$B$84:$BI$84,$E58:$BL58)+'FD inverse'!$A$42*$C59/Setup!$B$17+INDEX('FD inverse'!$A$42:$BH$42,1,'FD mesh'!$B$15+1)*Setup!$B$22</f>
        <v>15.0017386267194</v>
      </c>
      <c r="AS59" s="0" t="n">
        <f aca="false">SUMPRODUCT('FD inverse'!$A$43:$BH$43,'FD mesh'!$B$84:$BI$84,$E58:$BL58)+'FD inverse'!$A$43*$C59/Setup!$B$17+INDEX('FD inverse'!$A$43:$BH$43,1,'FD mesh'!$B$15+1)*Setup!$B$22</f>
        <v>0</v>
      </c>
      <c r="AT59" s="0" t="n">
        <f aca="false">SUMPRODUCT('FD inverse'!$A$44:$BH$44,'FD mesh'!$B$84:$BI$84,$E58:$BL58)+'FD inverse'!$A$44*$C59/Setup!$B$17+INDEX('FD inverse'!$A$44:$BH$44,1,'FD mesh'!$B$15+1)*Setup!$B$22</f>
        <v>0</v>
      </c>
      <c r="AU59" s="0" t="n">
        <f aca="false">SUMPRODUCT('FD inverse'!$A$45:$BH$45,'FD mesh'!$B$84:$BI$84,$E58:$BL58)+'FD inverse'!$A$45*$C59/Setup!$B$17+INDEX('FD inverse'!$A$45:$BH$45,1,'FD mesh'!$B$15+1)*Setup!$B$22</f>
        <v>0</v>
      </c>
      <c r="AV59" s="0" t="n">
        <f aca="false">SUMPRODUCT('FD inverse'!$A$46:$BH$46,'FD mesh'!$B$84:$BI$84,$E58:$BL58)+'FD inverse'!$A$46*$C59/Setup!$B$17+INDEX('FD inverse'!$A$46:$BH$46,1,'FD mesh'!$B$15+1)*Setup!$B$22</f>
        <v>0</v>
      </c>
      <c r="AW59" s="0" t="n">
        <f aca="false">SUMPRODUCT('FD inverse'!$A$47:$BH$47,'FD mesh'!$B$84:$BI$84,$E58:$BL58)+'FD inverse'!$A$47*$C59/Setup!$B$17+INDEX('FD inverse'!$A$47:$BH$47,1,'FD mesh'!$B$15+1)*Setup!$B$22</f>
        <v>0</v>
      </c>
      <c r="AX59" s="0" t="n">
        <f aca="false">SUMPRODUCT('FD inverse'!$A$48:$BH$48,'FD mesh'!$B$84:$BI$84,$E58:$BL58)+'FD inverse'!$A$48*$C59/Setup!$B$17+INDEX('FD inverse'!$A$48:$BH$48,1,'FD mesh'!$B$15+1)*Setup!$B$22</f>
        <v>0</v>
      </c>
      <c r="AY59" s="0" t="n">
        <f aca="false">SUMPRODUCT('FD inverse'!$A$49:$BH$49,'FD mesh'!$B$84:$BI$84,$E58:$BL58)+'FD inverse'!$A$49*$C59/Setup!$B$17+INDEX('FD inverse'!$A$49:$BH$49,1,'FD mesh'!$B$15+1)*Setup!$B$22</f>
        <v>0</v>
      </c>
      <c r="AZ59" s="0" t="n">
        <f aca="false">SUMPRODUCT('FD inverse'!$A$50:$BH$50,'FD mesh'!$B$84:$BI$84,$E58:$BL58)+'FD inverse'!$A$50*$C59/Setup!$B$17+INDEX('FD inverse'!$A$50:$BH$50,1,'FD mesh'!$B$15+1)*Setup!$B$22</f>
        <v>0</v>
      </c>
      <c r="BA59" s="0" t="n">
        <f aca="false">SUMPRODUCT('FD inverse'!$A$51:$BH$51,'FD mesh'!$B$84:$BI$84,$E58:$BL58)+'FD inverse'!$A$51*$C59/Setup!$B$17+INDEX('FD inverse'!$A$51:$BH$51,1,'FD mesh'!$B$15+1)*Setup!$B$22</f>
        <v>0</v>
      </c>
      <c r="BB59" s="0" t="n">
        <f aca="false">SUMPRODUCT('FD inverse'!$A$52:$BH$52,'FD mesh'!$B$84:$BI$84,$E58:$BL58)+'FD inverse'!$A$52*$C59/Setup!$B$17+INDEX('FD inverse'!$A$52:$BH$52,1,'FD mesh'!$B$15+1)*Setup!$B$22</f>
        <v>0</v>
      </c>
      <c r="BC59" s="0" t="n">
        <f aca="false">SUMPRODUCT('FD inverse'!$A$53:$BH$53,'FD mesh'!$B$84:$BI$84,$E58:$BL58)+'FD inverse'!$A$53*$C59/Setup!$B$17+INDEX('FD inverse'!$A$53:$BH$53,1,'FD mesh'!$B$15+1)*Setup!$B$22</f>
        <v>0</v>
      </c>
      <c r="BD59" s="0" t="n">
        <f aca="false">SUMPRODUCT('FD inverse'!$A$54:$BH$54,'FD mesh'!$B$84:$BI$84,$E58:$BL58)+'FD inverse'!$A$54*$C59/Setup!$B$17+INDEX('FD inverse'!$A$54:$BH$54,1,'FD mesh'!$B$15+1)*Setup!$B$22</f>
        <v>0</v>
      </c>
      <c r="BE59" s="0" t="n">
        <f aca="false">SUMPRODUCT('FD inverse'!$A$55:$BH$55,'FD mesh'!$B$84:$BI$84,$E58:$BL58)+'FD inverse'!$A$55*$C59/Setup!$B$17+INDEX('FD inverse'!$A$55:$BH$55,1,'FD mesh'!$B$15+1)*Setup!$B$22</f>
        <v>0</v>
      </c>
      <c r="BF59" s="0" t="n">
        <f aca="false">SUMPRODUCT('FD inverse'!$A$56:$BH$56,'FD mesh'!$B$84:$BI$84,$E58:$BL58)+'FD inverse'!$A$56*$C59/Setup!$B$17+INDEX('FD inverse'!$A$56:$BH$56,1,'FD mesh'!$B$15+1)*Setup!$B$22</f>
        <v>0</v>
      </c>
      <c r="BG59" s="0" t="n">
        <f aca="false">SUMPRODUCT('FD inverse'!$A$57:$BH$57,'FD mesh'!$B$84:$BI$84,$E58:$BL58)+'FD inverse'!$A$57*$C59/Setup!$B$17+INDEX('FD inverse'!$A$57:$BH$57,1,'FD mesh'!$B$15+1)*Setup!$B$22</f>
        <v>0</v>
      </c>
      <c r="BH59" s="0" t="n">
        <f aca="false">SUMPRODUCT('FD inverse'!$A$58:$BH$58,'FD mesh'!$B$84:$BI$84,$E58:$BL58)+'FD inverse'!$A$58*$C59/Setup!$B$17+INDEX('FD inverse'!$A$58:$BH$58,1,'FD mesh'!$B$15+1)*Setup!$B$22</f>
        <v>0</v>
      </c>
      <c r="BI59" s="0" t="n">
        <f aca="false">SUMPRODUCT('FD inverse'!$A$59:$BH$59,'FD mesh'!$B$84:$BI$84,$E58:$BL58)+'FD inverse'!$A$59*$C59/Setup!$B$17+INDEX('FD inverse'!$A$59:$BH$59,1,'FD mesh'!$B$15+1)*Setup!$B$22</f>
        <v>0</v>
      </c>
      <c r="BJ59" s="0" t="n">
        <f aca="false">SUMPRODUCT('FD inverse'!$A$60:$BH$60,'FD mesh'!$B$84:$BI$84,$E58:$BL58)+'FD inverse'!$A$60*$C59/Setup!$B$17+INDEX('FD inverse'!$A$60:$BH$60,1,'FD mesh'!$B$15+1)*Setup!$B$22</f>
        <v>0</v>
      </c>
      <c r="BK59" s="0" t="n">
        <f aca="false">SUMPRODUCT('FD inverse'!$A$61:$BH$61,'FD mesh'!$B$84:$BI$84,$E58:$BL58)+'FD inverse'!$A$61*$C59/Setup!$B$17+INDEX('FD inverse'!$A$61:$BH$61,1,'FD mesh'!$B$15+1)*Setup!$B$22</f>
        <v>0</v>
      </c>
      <c r="BL59" s="0" t="n">
        <f aca="false">SUMPRODUCT('FD inverse'!$A$62:$BH$62,'FD mesh'!$B$84:$BI$84,$E58:$BL58)+'FD inverse'!$A$62*$C59/Setup!$B$17+INDEX('FD inverse'!$A$62:$BH$62,1,'FD mesh'!$B$15+1)*Setup!$B$22</f>
        <v>0</v>
      </c>
    </row>
    <row r="60" customFormat="false" ht="15" hidden="false" customHeight="false" outlineLevel="0" collapsed="false">
      <c r="A60" s="0" t="n">
        <v>55</v>
      </c>
      <c r="B60" s="0" t="n">
        <f aca="false">A60*Setup!$B$11/3600</f>
        <v>4.58333333333333</v>
      </c>
      <c r="C60" s="0" t="n">
        <f aca="false">Setup!$B$7+Setup!$B$8*COS(2*PI()*(B60-Setup!$B$9)/24)</f>
        <v>20.046553958129</v>
      </c>
      <c r="D60" s="0" t="n">
        <f aca="false">(C60-E60)/Setup!$B$17</f>
        <v>12.1310919096722</v>
      </c>
      <c r="E60" s="0" t="n">
        <f aca="false">SUMPRODUCT('FD inverse'!$A$3:$BH$3,'FD mesh'!$B$84:$BI$84,$E59:$BL59)+'FD inverse'!$A$3*$C60/Setup!$B$17+INDEX('FD inverse'!$A$3:$BH$3,1,'FD mesh'!$B$15+1)*Setup!$B$22</f>
        <v>18.4695120098716</v>
      </c>
      <c r="F60" s="0" t="n">
        <f aca="false">SUMPRODUCT('FD inverse'!$A$4:$BH$4,'FD mesh'!$B$84:$BI$84,$E59:$BL59)+'FD inverse'!$A$4*$C60/Setup!$B$17+INDEX('FD inverse'!$A$4:$BH$4,1,'FD mesh'!$B$15+1)*Setup!$B$22</f>
        <v>18.1111295684998</v>
      </c>
      <c r="G60" s="0" t="n">
        <f aca="false">SUMPRODUCT('FD inverse'!$A$5:$BH$5,'FD mesh'!$B$84:$BI$84,$E59:$BL59)+'FD inverse'!$A$5*$C60/Setup!$B$17+INDEX('FD inverse'!$A$5:$BH$5,1,'FD mesh'!$B$15+1)*Setup!$B$22</f>
        <v>17.7581673662826</v>
      </c>
      <c r="H60" s="0" t="n">
        <f aca="false">SUMPRODUCT('FD inverse'!$A$6:$BH$6,'FD mesh'!$B$84:$BI$84,$E59:$BL59)+'FD inverse'!$A$6*$C60/Setup!$B$17+INDEX('FD inverse'!$A$6:$BH$6,1,'FD mesh'!$B$15+1)*Setup!$B$22</f>
        <v>16.5817708179328</v>
      </c>
      <c r="I60" s="0" t="n">
        <f aca="false">SUMPRODUCT('FD inverse'!$A$7:$BH$7,'FD mesh'!$B$84:$BI$84,$E59:$BL59)+'FD inverse'!$A$7*$C60/Setup!$B$17+INDEX('FD inverse'!$A$7:$BH$7,1,'FD mesh'!$B$15+1)*Setup!$B$22</f>
        <v>16.4823007985805</v>
      </c>
      <c r="J60" s="0" t="n">
        <f aca="false">SUMPRODUCT('FD inverse'!$A$8:$BH$8,'FD mesh'!$B$84:$BI$84,$E59:$BL59)+'FD inverse'!$A$8*$C60/Setup!$B$17+INDEX('FD inverse'!$A$8:$BH$8,1,'FD mesh'!$B$15+1)*Setup!$B$22</f>
        <v>16.3922617069998</v>
      </c>
      <c r="K60" s="0" t="n">
        <f aca="false">SUMPRODUCT('FD inverse'!$A$9:$BH$9,'FD mesh'!$B$84:$BI$84,$E59:$BL59)+'FD inverse'!$A$9*$C60/Setup!$B$17+INDEX('FD inverse'!$A$9:$BH$9,1,'FD mesh'!$B$15+1)*Setup!$B$22</f>
        <v>16.3118410185617</v>
      </c>
      <c r="L60" s="0" t="n">
        <f aca="false">SUMPRODUCT('FD inverse'!$A$10:$BH$10,'FD mesh'!$B$84:$BI$84,$E59:$BL59)+'FD inverse'!$A$10*$C60/Setup!$B$17+INDEX('FD inverse'!$A$10:$BH$10,1,'FD mesh'!$B$15+1)*Setup!$B$22</f>
        <v>16.2412387589762</v>
      </c>
      <c r="M60" s="0" t="n">
        <f aca="false">SUMPRODUCT('FD inverse'!$A$11:$BH$11,'FD mesh'!$B$84:$BI$84,$E59:$BL59)+'FD inverse'!$A$11*$C60/Setup!$B$17+INDEX('FD inverse'!$A$11:$BH$11,1,'FD mesh'!$B$15+1)*Setup!$B$22</f>
        <v>16.1806536567502</v>
      </c>
      <c r="N60" s="0" t="n">
        <f aca="false">SUMPRODUCT('FD inverse'!$A$12:$BH$12,'FD mesh'!$B$84:$BI$84,$E59:$BL59)+'FD inverse'!$A$12*$C60/Setup!$B$17+INDEX('FD inverse'!$A$12:$BH$12,1,'FD mesh'!$B$15+1)*Setup!$B$22</f>
        <v>16.1302711964094</v>
      </c>
      <c r="O60" s="0" t="n">
        <f aca="false">SUMPRODUCT('FD inverse'!$A$13:$BH$13,'FD mesh'!$B$84:$BI$84,$E59:$BL59)+'FD inverse'!$A$13*$C60/Setup!$B$17+INDEX('FD inverse'!$A$13:$BH$13,1,'FD mesh'!$B$15+1)*Setup!$B$22</f>
        <v>16.0902535673886</v>
      </c>
      <c r="P60" s="0" t="n">
        <f aca="false">SUMPRODUCT('FD inverse'!$A$14:$BH$14,'FD mesh'!$B$84:$BI$84,$E59:$BL59)+'FD inverse'!$A$14*$C60/Setup!$B$17+INDEX('FD inverse'!$A$14:$BH$14,1,'FD mesh'!$B$15+1)*Setup!$B$22</f>
        <v>16.0607314918865</v>
      </c>
      <c r="Q60" s="0" t="n">
        <f aca="false">SUMPRODUCT('FD inverse'!$A$15:$BH$15,'FD mesh'!$B$84:$BI$84,$E59:$BL59)+'FD inverse'!$A$15*$C60/Setup!$B$17+INDEX('FD inverse'!$A$15:$BH$15,1,'FD mesh'!$B$15+1)*Setup!$B$22</f>
        <v>16.0417979082334</v>
      </c>
      <c r="R60" s="0" t="n">
        <f aca="false">SUMPRODUCT('FD inverse'!$A$16:$BH$16,'FD mesh'!$B$84:$BI$84,$E59:$BL59)+'FD inverse'!$A$16*$C60/Setup!$B$17+INDEX('FD inverse'!$A$16:$BH$16,1,'FD mesh'!$B$15+1)*Setup!$B$22</f>
        <v>16.0335034842015</v>
      </c>
      <c r="S60" s="0" t="n">
        <f aca="false">SUMPRODUCT('FD inverse'!$A$17:$BH$17,'FD mesh'!$B$84:$BI$84,$E59:$BL59)+'FD inverse'!$A$17*$C60/Setup!$B$17+INDEX('FD inverse'!$A$17:$BH$17,1,'FD mesh'!$B$15+1)*Setup!$B$22</f>
        <v>15.9402057081577</v>
      </c>
      <c r="T60" s="0" t="n">
        <f aca="false">SUMPRODUCT('FD inverse'!$A$18:$BH$18,'FD mesh'!$B$84:$BI$84,$E59:$BL59)+'FD inverse'!$A$18*$C60/Setup!$B$17+INDEX('FD inverse'!$A$18:$BH$18,1,'FD mesh'!$B$15+1)*Setup!$B$22</f>
        <v>15.8519349685867</v>
      </c>
      <c r="U60" s="0" t="n">
        <f aca="false">SUMPRODUCT('FD inverse'!$A$19:$BH$19,'FD mesh'!$B$84:$BI$84,$E59:$BL59)+'FD inverse'!$A$19*$C60/Setup!$B$17+INDEX('FD inverse'!$A$19:$BH$19,1,'FD mesh'!$B$15+1)*Setup!$B$22</f>
        <v>15.7683971565068</v>
      </c>
      <c r="V60" s="0" t="n">
        <f aca="false">SUMPRODUCT('FD inverse'!$A$20:$BH$20,'FD mesh'!$B$84:$BI$84,$E59:$BL59)+'FD inverse'!$A$20*$C60/Setup!$B$17+INDEX('FD inverse'!$A$20:$BH$20,1,'FD mesh'!$B$15+1)*Setup!$B$22</f>
        <v>15.6892871042491</v>
      </c>
      <c r="W60" s="0" t="n">
        <f aca="false">SUMPRODUCT('FD inverse'!$A$21:$BH$21,'FD mesh'!$B$84:$BI$84,$E59:$BL59)+'FD inverse'!$A$21*$C60/Setup!$B$17+INDEX('FD inverse'!$A$21:$BH$21,1,'FD mesh'!$B$15+1)*Setup!$B$22</f>
        <v>15.6142890217463</v>
      </c>
      <c r="X60" s="0" t="n">
        <f aca="false">SUMPRODUCT('FD inverse'!$A$22:$BH$22,'FD mesh'!$B$84:$BI$84,$E59:$BL59)+'FD inverse'!$A$22*$C60/Setup!$B$17+INDEX('FD inverse'!$A$22:$BH$22,1,'FD mesh'!$B$15+1)*Setup!$B$22</f>
        <v>15.5430770734073</v>
      </c>
      <c r="Y60" s="0" t="n">
        <f aca="false">SUMPRODUCT('FD inverse'!$A$23:$BH$23,'FD mesh'!$B$84:$BI$84,$E59:$BL59)+'FD inverse'!$A$23*$C60/Setup!$B$17+INDEX('FD inverse'!$A$23:$BH$23,1,'FD mesh'!$B$15+1)*Setup!$B$22</f>
        <v>15.4753160719301</v>
      </c>
      <c r="Z60" s="0" t="n">
        <f aca="false">SUMPRODUCT('FD inverse'!$A$24:$BH$24,'FD mesh'!$B$84:$BI$84,$E59:$BL59)+'FD inverse'!$A$24*$C60/Setup!$B$17+INDEX('FD inverse'!$A$24:$BH$24,1,'FD mesh'!$B$15+1)*Setup!$B$22</f>
        <v>15.4106622674295</v>
      </c>
      <c r="AA60" s="0" t="n">
        <f aca="false">SUMPRODUCT('FD inverse'!$A$25:$BH$25,'FD mesh'!$B$84:$BI$84,$E59:$BL59)+'FD inverse'!$A$25*$C60/Setup!$B$17+INDEX('FD inverse'!$A$25:$BH$25,1,'FD mesh'!$B$15+1)*Setup!$B$22</f>
        <v>15.3487642124682</v>
      </c>
      <c r="AB60" s="0" t="n">
        <f aca="false">SUMPRODUCT('FD inverse'!$A$26:$BH$26,'FD mesh'!$B$84:$BI$84,$E59:$BL59)+'FD inverse'!$A$26*$C60/Setup!$B$17+INDEX('FD inverse'!$A$26:$BH$26,1,'FD mesh'!$B$15+1)*Setup!$B$22</f>
        <v>15.2892636859124</v>
      </c>
      <c r="AC60" s="0" t="n">
        <f aca="false">SUMPRODUCT('FD inverse'!$A$27:$BH$27,'FD mesh'!$B$84:$BI$84,$E59:$BL59)+'FD inverse'!$A$27*$C60/Setup!$B$17+INDEX('FD inverse'!$A$27:$BH$27,1,'FD mesh'!$B$15+1)*Setup!$B$22</f>
        <v>15.2317966608803</v>
      </c>
      <c r="AD60" s="0" t="n">
        <f aca="false">SUMPRODUCT('FD inverse'!$A$28:$BH$28,'FD mesh'!$B$84:$BI$84,$E59:$BL59)+'FD inverse'!$A$28*$C60/Setup!$B$17+INDEX('FD inverse'!$A$28:$BH$28,1,'FD mesh'!$B$15+1)*Setup!$B$22</f>
        <v>15.1759943043482</v>
      </c>
      <c r="AE60" s="0" t="n">
        <f aca="false">SUMPRODUCT('FD inverse'!$A$29:$BH$29,'FD mesh'!$B$84:$BI$84,$E59:$BL59)+'FD inverse'!$A$29*$C60/Setup!$B$17+INDEX('FD inverse'!$A$29:$BH$29,1,'FD mesh'!$B$15+1)*Setup!$B$22</f>
        <v>15.1214839981334</v>
      </c>
      <c r="AF60" s="0" t="n">
        <f aca="false">SUMPRODUCT('FD inverse'!$A$30:$BH$30,'FD mesh'!$B$84:$BI$84,$E59:$BL59)+'FD inverse'!$A$30*$C60/Setup!$B$17+INDEX('FD inverse'!$A$30:$BH$30,1,'FD mesh'!$B$15+1)*Setup!$B$22</f>
        <v>15.0678903729104</v>
      </c>
      <c r="AG60" s="0" t="n">
        <f aca="false">SUMPRODUCT('FD inverse'!$A$31:$BH$31,'FD mesh'!$B$84:$BI$84,$E59:$BL59)+'FD inverse'!$A$31*$C60/Setup!$B$17+INDEX('FD inverse'!$A$31:$BH$31,1,'FD mesh'!$B$15+1)*Setup!$B$22</f>
        <v>15.0148363485815</v>
      </c>
      <c r="AH60" s="0" t="n">
        <f aca="false">SUMPRODUCT('FD inverse'!$A$32:$BH$32,'FD mesh'!$B$84:$BI$84,$E59:$BL59)+'FD inverse'!$A$32*$C60/Setup!$B$17+INDEX('FD inverse'!$A$32:$BH$32,1,'FD mesh'!$B$15+1)*Setup!$B$22</f>
        <v>15.0127428045373</v>
      </c>
      <c r="AI60" s="0" t="n">
        <f aca="false">SUMPRODUCT('FD inverse'!$A$33:$BH$33,'FD mesh'!$B$84:$BI$84,$E59:$BL59)+'FD inverse'!$A$33*$C60/Setup!$B$17+INDEX('FD inverse'!$A$33:$BH$33,1,'FD mesh'!$B$15+1)*Setup!$B$22</f>
        <v>15.0109008438909</v>
      </c>
      <c r="AJ60" s="0" t="n">
        <f aca="false">SUMPRODUCT('FD inverse'!$A$34:$BH$34,'FD mesh'!$B$84:$BI$84,$E59:$BL59)+'FD inverse'!$A$34*$C60/Setup!$B$17+INDEX('FD inverse'!$A$34:$BH$34,1,'FD mesh'!$B$15+1)*Setup!$B$22</f>
        <v>15.0092848384513</v>
      </c>
      <c r="AK60" s="0" t="n">
        <f aca="false">SUMPRODUCT('FD inverse'!$A$35:$BH$35,'FD mesh'!$B$84:$BI$84,$E59:$BL59)+'FD inverse'!$A$35*$C60/Setup!$B$17+INDEX('FD inverse'!$A$35:$BH$35,1,'FD mesh'!$B$15+1)*Setup!$B$22</f>
        <v>15.0078704346564</v>
      </c>
      <c r="AL60" s="0" t="n">
        <f aca="false">SUMPRODUCT('FD inverse'!$A$36:$BH$36,'FD mesh'!$B$84:$BI$84,$E59:$BL59)+'FD inverse'!$A$36*$C60/Setup!$B$17+INDEX('FD inverse'!$A$36:$BH$36,1,'FD mesh'!$B$15+1)*Setup!$B$22</f>
        <v>15.0066345905602</v>
      </c>
      <c r="AM60" s="0" t="n">
        <f aca="false">SUMPRODUCT('FD inverse'!$A$37:$BH$37,'FD mesh'!$B$84:$BI$84,$E59:$BL59)+'FD inverse'!$A$37*$C60/Setup!$B$17+INDEX('FD inverse'!$A$37:$BH$37,1,'FD mesh'!$B$15+1)*Setup!$B$22</f>
        <v>15.0055555778581</v>
      </c>
      <c r="AN60" s="0" t="n">
        <f aca="false">SUMPRODUCT('FD inverse'!$A$38:$BH$38,'FD mesh'!$B$84:$BI$84,$E59:$BL59)+'FD inverse'!$A$38*$C60/Setup!$B$17+INDEX('FD inverse'!$A$38:$BH$38,1,'FD mesh'!$B$15+1)*Setup!$B$22</f>
        <v>15.0046129510477</v>
      </c>
      <c r="AO60" s="0" t="n">
        <f aca="false">SUMPRODUCT('FD inverse'!$A$39:$BH$39,'FD mesh'!$B$84:$BI$84,$E59:$BL59)+'FD inverse'!$A$39*$C60/Setup!$B$17+INDEX('FD inverse'!$A$39:$BH$39,1,'FD mesh'!$B$15+1)*Setup!$B$22</f>
        <v>15.0037874862948</v>
      </c>
      <c r="AP60" s="0" t="n">
        <f aca="false">SUMPRODUCT('FD inverse'!$A$40:$BH$40,'FD mesh'!$B$84:$BI$84,$E59:$BL59)+'FD inverse'!$A$40*$C60/Setup!$B$17+INDEX('FD inverse'!$A$40:$BH$40,1,'FD mesh'!$B$15+1)*Setup!$B$22</f>
        <v>15.0030610929111</v>
      </c>
      <c r="AQ60" s="0" t="n">
        <f aca="false">SUMPRODUCT('FD inverse'!$A$41:$BH$41,'FD mesh'!$B$84:$BI$84,$E59:$BL59)+'FD inverse'!$A$41*$C60/Setup!$B$17+INDEX('FD inverse'!$A$41:$BH$41,1,'FD mesh'!$B$15+1)*Setup!$B$22</f>
        <v>15.002416700566</v>
      </c>
      <c r="AR60" s="0" t="n">
        <f aca="false">SUMPRODUCT('FD inverse'!$A$42:$BH$42,'FD mesh'!$B$84:$BI$84,$E59:$BL59)+'FD inverse'!$A$42*$C60/Setup!$B$17+INDEX('FD inverse'!$A$42:$BH$42,1,'FD mesh'!$B$15+1)*Setup!$B$22</f>
        <v>15.0018381254902</v>
      </c>
      <c r="AS60" s="0" t="n">
        <f aca="false">SUMPRODUCT('FD inverse'!$A$43:$BH$43,'FD mesh'!$B$84:$BI$84,$E59:$BL59)+'FD inverse'!$A$43*$C60/Setup!$B$17+INDEX('FD inverse'!$A$43:$BH$43,1,'FD mesh'!$B$15+1)*Setup!$B$22</f>
        <v>0</v>
      </c>
      <c r="AT60" s="0" t="n">
        <f aca="false">SUMPRODUCT('FD inverse'!$A$44:$BH$44,'FD mesh'!$B$84:$BI$84,$E59:$BL59)+'FD inverse'!$A$44*$C60/Setup!$B$17+INDEX('FD inverse'!$A$44:$BH$44,1,'FD mesh'!$B$15+1)*Setup!$B$22</f>
        <v>0</v>
      </c>
      <c r="AU60" s="0" t="n">
        <f aca="false">SUMPRODUCT('FD inverse'!$A$45:$BH$45,'FD mesh'!$B$84:$BI$84,$E59:$BL59)+'FD inverse'!$A$45*$C60/Setup!$B$17+INDEX('FD inverse'!$A$45:$BH$45,1,'FD mesh'!$B$15+1)*Setup!$B$22</f>
        <v>0</v>
      </c>
      <c r="AV60" s="0" t="n">
        <f aca="false">SUMPRODUCT('FD inverse'!$A$46:$BH$46,'FD mesh'!$B$84:$BI$84,$E59:$BL59)+'FD inverse'!$A$46*$C60/Setup!$B$17+INDEX('FD inverse'!$A$46:$BH$46,1,'FD mesh'!$B$15+1)*Setup!$B$22</f>
        <v>0</v>
      </c>
      <c r="AW60" s="0" t="n">
        <f aca="false">SUMPRODUCT('FD inverse'!$A$47:$BH$47,'FD mesh'!$B$84:$BI$84,$E59:$BL59)+'FD inverse'!$A$47*$C60/Setup!$B$17+INDEX('FD inverse'!$A$47:$BH$47,1,'FD mesh'!$B$15+1)*Setup!$B$22</f>
        <v>0</v>
      </c>
      <c r="AX60" s="0" t="n">
        <f aca="false">SUMPRODUCT('FD inverse'!$A$48:$BH$48,'FD mesh'!$B$84:$BI$84,$E59:$BL59)+'FD inverse'!$A$48*$C60/Setup!$B$17+INDEX('FD inverse'!$A$48:$BH$48,1,'FD mesh'!$B$15+1)*Setup!$B$22</f>
        <v>0</v>
      </c>
      <c r="AY60" s="0" t="n">
        <f aca="false">SUMPRODUCT('FD inverse'!$A$49:$BH$49,'FD mesh'!$B$84:$BI$84,$E59:$BL59)+'FD inverse'!$A$49*$C60/Setup!$B$17+INDEX('FD inverse'!$A$49:$BH$49,1,'FD mesh'!$B$15+1)*Setup!$B$22</f>
        <v>0</v>
      </c>
      <c r="AZ60" s="0" t="n">
        <f aca="false">SUMPRODUCT('FD inverse'!$A$50:$BH$50,'FD mesh'!$B$84:$BI$84,$E59:$BL59)+'FD inverse'!$A$50*$C60/Setup!$B$17+INDEX('FD inverse'!$A$50:$BH$50,1,'FD mesh'!$B$15+1)*Setup!$B$22</f>
        <v>0</v>
      </c>
      <c r="BA60" s="0" t="n">
        <f aca="false">SUMPRODUCT('FD inverse'!$A$51:$BH$51,'FD mesh'!$B$84:$BI$84,$E59:$BL59)+'FD inverse'!$A$51*$C60/Setup!$B$17+INDEX('FD inverse'!$A$51:$BH$51,1,'FD mesh'!$B$15+1)*Setup!$B$22</f>
        <v>0</v>
      </c>
      <c r="BB60" s="0" t="n">
        <f aca="false">SUMPRODUCT('FD inverse'!$A$52:$BH$52,'FD mesh'!$B$84:$BI$84,$E59:$BL59)+'FD inverse'!$A$52*$C60/Setup!$B$17+INDEX('FD inverse'!$A$52:$BH$52,1,'FD mesh'!$B$15+1)*Setup!$B$22</f>
        <v>0</v>
      </c>
      <c r="BC60" s="0" t="n">
        <f aca="false">SUMPRODUCT('FD inverse'!$A$53:$BH$53,'FD mesh'!$B$84:$BI$84,$E59:$BL59)+'FD inverse'!$A$53*$C60/Setup!$B$17+INDEX('FD inverse'!$A$53:$BH$53,1,'FD mesh'!$B$15+1)*Setup!$B$22</f>
        <v>0</v>
      </c>
      <c r="BD60" s="0" t="n">
        <f aca="false">SUMPRODUCT('FD inverse'!$A$54:$BH$54,'FD mesh'!$B$84:$BI$84,$E59:$BL59)+'FD inverse'!$A$54*$C60/Setup!$B$17+INDEX('FD inverse'!$A$54:$BH$54,1,'FD mesh'!$B$15+1)*Setup!$B$22</f>
        <v>0</v>
      </c>
      <c r="BE60" s="0" t="n">
        <f aca="false">SUMPRODUCT('FD inverse'!$A$55:$BH$55,'FD mesh'!$B$84:$BI$84,$E59:$BL59)+'FD inverse'!$A$55*$C60/Setup!$B$17+INDEX('FD inverse'!$A$55:$BH$55,1,'FD mesh'!$B$15+1)*Setup!$B$22</f>
        <v>0</v>
      </c>
      <c r="BF60" s="0" t="n">
        <f aca="false">SUMPRODUCT('FD inverse'!$A$56:$BH$56,'FD mesh'!$B$84:$BI$84,$E59:$BL59)+'FD inverse'!$A$56*$C60/Setup!$B$17+INDEX('FD inverse'!$A$56:$BH$56,1,'FD mesh'!$B$15+1)*Setup!$B$22</f>
        <v>0</v>
      </c>
      <c r="BG60" s="0" t="n">
        <f aca="false">SUMPRODUCT('FD inverse'!$A$57:$BH$57,'FD mesh'!$B$84:$BI$84,$E59:$BL59)+'FD inverse'!$A$57*$C60/Setup!$B$17+INDEX('FD inverse'!$A$57:$BH$57,1,'FD mesh'!$B$15+1)*Setup!$B$22</f>
        <v>0</v>
      </c>
      <c r="BH60" s="0" t="n">
        <f aca="false">SUMPRODUCT('FD inverse'!$A$58:$BH$58,'FD mesh'!$B$84:$BI$84,$E59:$BL59)+'FD inverse'!$A$58*$C60/Setup!$B$17+INDEX('FD inverse'!$A$58:$BH$58,1,'FD mesh'!$B$15+1)*Setup!$B$22</f>
        <v>0</v>
      </c>
      <c r="BI60" s="0" t="n">
        <f aca="false">SUMPRODUCT('FD inverse'!$A$59:$BH$59,'FD mesh'!$B$84:$BI$84,$E59:$BL59)+'FD inverse'!$A$59*$C60/Setup!$B$17+INDEX('FD inverse'!$A$59:$BH$59,1,'FD mesh'!$B$15+1)*Setup!$B$22</f>
        <v>0</v>
      </c>
      <c r="BJ60" s="0" t="n">
        <f aca="false">SUMPRODUCT('FD inverse'!$A$60:$BH$60,'FD mesh'!$B$84:$BI$84,$E59:$BL59)+'FD inverse'!$A$60*$C60/Setup!$B$17+INDEX('FD inverse'!$A$60:$BH$60,1,'FD mesh'!$B$15+1)*Setup!$B$22</f>
        <v>0</v>
      </c>
      <c r="BK60" s="0" t="n">
        <f aca="false">SUMPRODUCT('FD inverse'!$A$61:$BH$61,'FD mesh'!$B$84:$BI$84,$E59:$BL59)+'FD inverse'!$A$61*$C60/Setup!$B$17+INDEX('FD inverse'!$A$61:$BH$61,1,'FD mesh'!$B$15+1)*Setup!$B$22</f>
        <v>0</v>
      </c>
      <c r="BL60" s="0" t="n">
        <f aca="false">SUMPRODUCT('FD inverse'!$A$62:$BH$62,'FD mesh'!$B$84:$BI$84,$E59:$BL59)+'FD inverse'!$A$62*$C60/Setup!$B$17+INDEX('FD inverse'!$A$62:$BH$62,1,'FD mesh'!$B$15+1)*Setup!$B$22</f>
        <v>0</v>
      </c>
    </row>
    <row r="61" customFormat="false" ht="15" hidden="false" customHeight="false" outlineLevel="0" collapsed="false">
      <c r="A61" s="0" t="n">
        <v>56</v>
      </c>
      <c r="B61" s="0" t="n">
        <f aca="false">A61*Setup!$B$11/3600</f>
        <v>4.66666666666667</v>
      </c>
      <c r="C61" s="0" t="n">
        <f aca="false">Setup!$B$7+Setup!$B$8*COS(2*PI()*(B61-Setup!$B$9)/24)</f>
        <v>20.0607689879512</v>
      </c>
      <c r="D61" s="0" t="n">
        <f aca="false">(C61-E61)/Setup!$B$17</f>
        <v>12.1376597325534</v>
      </c>
      <c r="E61" s="0" t="n">
        <f aca="false">SUMPRODUCT('FD inverse'!$A$3:$BH$3,'FD mesh'!$B$84:$BI$84,$E60:$BL60)+'FD inverse'!$A$3*$C61/Setup!$B$17+INDEX('FD inverse'!$A$3:$BH$3,1,'FD mesh'!$B$15+1)*Setup!$B$22</f>
        <v>18.4828732227192</v>
      </c>
      <c r="F61" s="0" t="n">
        <f aca="false">SUMPRODUCT('FD inverse'!$A$4:$BH$4,'FD mesh'!$B$84:$BI$84,$E60:$BL60)+'FD inverse'!$A$4*$C61/Setup!$B$17+INDEX('FD inverse'!$A$4:$BH$4,1,'FD mesh'!$B$15+1)*Setup!$B$22</f>
        <v>18.1245329184869</v>
      </c>
      <c r="G61" s="0" t="n">
        <f aca="false">SUMPRODUCT('FD inverse'!$A$5:$BH$5,'FD mesh'!$B$84:$BI$84,$E60:$BL60)+'FD inverse'!$A$5*$C61/Setup!$B$17+INDEX('FD inverse'!$A$5:$BH$5,1,'FD mesh'!$B$15+1)*Setup!$B$22</f>
        <v>17.7720100404643</v>
      </c>
      <c r="H61" s="0" t="n">
        <f aca="false">SUMPRODUCT('FD inverse'!$A$6:$BH$6,'FD mesh'!$B$84:$BI$84,$E60:$BL60)+'FD inverse'!$A$6*$C61/Setup!$B$17+INDEX('FD inverse'!$A$6:$BH$6,1,'FD mesh'!$B$15+1)*Setup!$B$22</f>
        <v>16.597626786899</v>
      </c>
      <c r="I61" s="0" t="n">
        <f aca="false">SUMPRODUCT('FD inverse'!$A$7:$BH$7,'FD mesh'!$B$84:$BI$84,$E60:$BL60)+'FD inverse'!$A$7*$C61/Setup!$B$17+INDEX('FD inverse'!$A$7:$BH$7,1,'FD mesh'!$B$15+1)*Setup!$B$22</f>
        <v>16.4983763423258</v>
      </c>
      <c r="J61" s="0" t="n">
        <f aca="false">SUMPRODUCT('FD inverse'!$A$8:$BH$8,'FD mesh'!$B$84:$BI$84,$E60:$BL60)+'FD inverse'!$A$8*$C61/Setup!$B$17+INDEX('FD inverse'!$A$8:$BH$8,1,'FD mesh'!$B$15+1)*Setup!$B$22</f>
        <v>16.4086099943574</v>
      </c>
      <c r="K61" s="0" t="n">
        <f aca="false">SUMPRODUCT('FD inverse'!$A$9:$BH$9,'FD mesh'!$B$84:$BI$84,$E60:$BL60)+'FD inverse'!$A$9*$C61/Setup!$B$17+INDEX('FD inverse'!$A$9:$BH$9,1,'FD mesh'!$B$15+1)*Setup!$B$22</f>
        <v>16.3284886536796</v>
      </c>
      <c r="L61" s="0" t="n">
        <f aca="false">SUMPRODUCT('FD inverse'!$A$10:$BH$10,'FD mesh'!$B$84:$BI$84,$E60:$BL60)+'FD inverse'!$A$10*$C61/Setup!$B$17+INDEX('FD inverse'!$A$10:$BH$10,1,'FD mesh'!$B$15+1)*Setup!$B$22</f>
        <v>16.2581889266408</v>
      </c>
      <c r="M61" s="0" t="n">
        <f aca="false">SUMPRODUCT('FD inverse'!$A$11:$BH$11,'FD mesh'!$B$84:$BI$84,$E60:$BL60)+'FD inverse'!$A$11*$C61/Setup!$B$17+INDEX('FD inverse'!$A$11:$BH$11,1,'FD mesh'!$B$15+1)*Setup!$B$22</f>
        <v>16.1978892985192</v>
      </c>
      <c r="N61" s="0" t="n">
        <f aca="false">SUMPRODUCT('FD inverse'!$A$12:$BH$12,'FD mesh'!$B$84:$BI$84,$E60:$BL60)+'FD inverse'!$A$12*$C61/Setup!$B$17+INDEX('FD inverse'!$A$12:$BH$12,1,'FD mesh'!$B$15+1)*Setup!$B$22</f>
        <v>16.1477581906153</v>
      </c>
      <c r="O61" s="0" t="n">
        <f aca="false">SUMPRODUCT('FD inverse'!$A$13:$BH$13,'FD mesh'!$B$84:$BI$84,$E60:$BL60)+'FD inverse'!$A$13*$C61/Setup!$B$17+INDEX('FD inverse'!$A$13:$BH$13,1,'FD mesh'!$B$15+1)*Setup!$B$22</f>
        <v>16.1079438934523</v>
      </c>
      <c r="P61" s="0" t="n">
        <f aca="false">SUMPRODUCT('FD inverse'!$A$14:$BH$14,'FD mesh'!$B$84:$BI$84,$E60:$BL60)+'FD inverse'!$A$14*$C61/Setup!$B$17+INDEX('FD inverse'!$A$14:$BH$14,1,'FD mesh'!$B$15+1)*Setup!$B$22</f>
        <v>16.0785663668283</v>
      </c>
      <c r="Q61" s="0" t="n">
        <f aca="false">SUMPRODUCT('FD inverse'!$A$15:$BH$15,'FD mesh'!$B$84:$BI$84,$E60:$BL60)+'FD inverse'!$A$15*$C61/Setup!$B$17+INDEX('FD inverse'!$A$15:$BH$15,1,'FD mesh'!$B$15+1)*Setup!$B$22</f>
        <v>16.0597108903176</v>
      </c>
      <c r="R61" s="0" t="n">
        <f aca="false">SUMPRODUCT('FD inverse'!$A$16:$BH$16,'FD mesh'!$B$84:$BI$84,$E60:$BL60)+'FD inverse'!$A$16*$C61/Setup!$B$17+INDEX('FD inverse'!$A$16:$BH$16,1,'FD mesh'!$B$15+1)*Setup!$B$22</f>
        <v>16.0514235448299</v>
      </c>
      <c r="S61" s="0" t="n">
        <f aca="false">SUMPRODUCT('FD inverse'!$A$17:$BH$17,'FD mesh'!$B$84:$BI$84,$E60:$BL60)+'FD inverse'!$A$17*$C61/Setup!$B$17+INDEX('FD inverse'!$A$17:$BH$17,1,'FD mesh'!$B$15+1)*Setup!$B$22</f>
        <v>15.9571647292292</v>
      </c>
      <c r="T61" s="0" t="n">
        <f aca="false">SUMPRODUCT('FD inverse'!$A$18:$BH$18,'FD mesh'!$B$84:$BI$84,$E60:$BL60)+'FD inverse'!$A$18*$C61/Setup!$B$17+INDEX('FD inverse'!$A$18:$BH$18,1,'FD mesh'!$B$15+1)*Setup!$B$22</f>
        <v>15.8678967112582</v>
      </c>
      <c r="U61" s="0" t="n">
        <f aca="false">SUMPRODUCT('FD inverse'!$A$19:$BH$19,'FD mesh'!$B$84:$BI$84,$E60:$BL60)+'FD inverse'!$A$19*$C61/Setup!$B$17+INDEX('FD inverse'!$A$19:$BH$19,1,'FD mesh'!$B$15+1)*Setup!$B$22</f>
        <v>15.7833260061305</v>
      </c>
      <c r="V61" s="0" t="n">
        <f aca="false">SUMPRODUCT('FD inverse'!$A$20:$BH$20,'FD mesh'!$B$84:$BI$84,$E60:$BL60)+'FD inverse'!$A$20*$C61/Setup!$B$17+INDEX('FD inverse'!$A$20:$BH$20,1,'FD mesh'!$B$15+1)*Setup!$B$22</f>
        <v>15.7031486481777</v>
      </c>
      <c r="W61" s="0" t="n">
        <f aca="false">SUMPRODUCT('FD inverse'!$A$21:$BH$21,'FD mesh'!$B$84:$BI$84,$E60:$BL60)+'FD inverse'!$A$21*$C61/Setup!$B$17+INDEX('FD inverse'!$A$21:$BH$21,1,'FD mesh'!$B$15+1)*Setup!$B$22</f>
        <v>15.627050544581</v>
      </c>
      <c r="X61" s="0" t="n">
        <f aca="false">SUMPRODUCT('FD inverse'!$A$22:$BH$22,'FD mesh'!$B$84:$BI$84,$E60:$BL60)+'FD inverse'!$A$22*$C61/Setup!$B$17+INDEX('FD inverse'!$A$22:$BH$22,1,'FD mesh'!$B$15+1)*Setup!$B$22</f>
        <v>15.5547079748472</v>
      </c>
      <c r="Y61" s="0" t="n">
        <f aca="false">SUMPRODUCT('FD inverse'!$A$23:$BH$23,'FD mesh'!$B$84:$BI$84,$E60:$BL60)+'FD inverse'!$A$23*$C61/Setup!$B$17+INDEX('FD inverse'!$A$23:$BH$23,1,'FD mesh'!$B$15+1)*Setup!$B$22</f>
        <v>15.4857882132513</v>
      </c>
      <c r="Z61" s="0" t="n">
        <f aca="false">SUMPRODUCT('FD inverse'!$A$24:$BH$24,'FD mesh'!$B$84:$BI$84,$E60:$BL60)+'FD inverse'!$A$24*$C61/Setup!$B$17+INDEX('FD inverse'!$A$24:$BH$24,1,'FD mesh'!$B$15+1)*Setup!$B$22</f>
        <v>15.4199502532442</v>
      </c>
      <c r="AA61" s="0" t="n">
        <f aca="false">SUMPRODUCT('FD inverse'!$A$25:$BH$25,'FD mesh'!$B$84:$BI$84,$E60:$BL60)+'FD inverse'!$A$25*$C61/Setup!$B$17+INDEX('FD inverse'!$A$25:$BH$25,1,'FD mesh'!$B$15+1)*Setup!$B$22</f>
        <v>15.356845614777</v>
      </c>
      <c r="AB61" s="0" t="n">
        <f aca="false">SUMPRODUCT('FD inverse'!$A$26:$BH$26,'FD mesh'!$B$84:$BI$84,$E60:$BL60)+'FD inverse'!$A$26*$C61/Setup!$B$17+INDEX('FD inverse'!$A$26:$BH$26,1,'FD mesh'!$B$15+1)*Setup!$B$22</f>
        <v>15.2961192175606</v>
      </c>
      <c r="AC61" s="0" t="n">
        <f aca="false">SUMPRODUCT('FD inverse'!$A$27:$BH$27,'FD mesh'!$B$84:$BI$84,$E60:$BL60)+'FD inverse'!$A$27*$C61/Setup!$B$17+INDEX('FD inverse'!$A$27:$BH$27,1,'FD mesh'!$B$15+1)*Setup!$B$22</f>
        <v>15.2374103053721</v>
      </c>
      <c r="AD61" s="0" t="n">
        <f aca="false">SUMPRODUCT('FD inverse'!$A$28:$BH$28,'FD mesh'!$B$84:$BI$84,$E60:$BL60)+'FD inverse'!$A$28*$C61/Setup!$B$17+INDEX('FD inverse'!$A$28:$BH$28,1,'FD mesh'!$B$15+1)*Setup!$B$22</f>
        <v>15.1803534085627</v>
      </c>
      <c r="AE61" s="0" t="n">
        <f aca="false">SUMPRODUCT('FD inverse'!$A$29:$BH$29,'FD mesh'!$B$84:$BI$84,$E60:$BL60)+'FD inverse'!$A$29*$C61/Setup!$B$17+INDEX('FD inverse'!$A$29:$BH$29,1,'FD mesh'!$B$15+1)*Setup!$B$22</f>
        <v>15.1245793338506</v>
      </c>
      <c r="AF61" s="0" t="n">
        <f aca="false">SUMPRODUCT('FD inverse'!$A$30:$BH$30,'FD mesh'!$B$84:$BI$84,$E60:$BL60)+'FD inverse'!$A$30*$C61/Setup!$B$17+INDEX('FD inverse'!$A$30:$BH$30,1,'FD mesh'!$B$15+1)*Setup!$B$22</f>
        <v>15.0697161722211</v>
      </c>
      <c r="AG61" s="0" t="n">
        <f aca="false">SUMPRODUCT('FD inverse'!$A$31:$BH$31,'FD mesh'!$B$84:$BI$84,$E60:$BL60)+'FD inverse'!$A$31*$C61/Setup!$B$17+INDEX('FD inverse'!$A$31:$BH$31,1,'FD mesh'!$B$15+1)*Setup!$B$22</f>
        <v>15.0153903172459</v>
      </c>
      <c r="AH61" s="0" t="n">
        <f aca="false">SUMPRODUCT('FD inverse'!$A$32:$BH$32,'FD mesh'!$B$84:$BI$84,$E60:$BL60)+'FD inverse'!$A$32*$C61/Setup!$B$17+INDEX('FD inverse'!$A$32:$BH$32,1,'FD mesh'!$B$15+1)*Setup!$B$22</f>
        <v>15.0132442013057</v>
      </c>
      <c r="AI61" s="0" t="n">
        <f aca="false">SUMPRODUCT('FD inverse'!$A$33:$BH$33,'FD mesh'!$B$84:$BI$84,$E60:$BL60)+'FD inverse'!$A$33*$C61/Setup!$B$17+INDEX('FD inverse'!$A$33:$BH$33,1,'FD mesh'!$B$15+1)*Setup!$B$22</f>
        <v>15.0113519039585</v>
      </c>
      <c r="AJ61" s="0" t="n">
        <f aca="false">SUMPRODUCT('FD inverse'!$A$34:$BH$34,'FD mesh'!$B$84:$BI$84,$E60:$BL60)+'FD inverse'!$A$34*$C61/Setup!$B$17+INDEX('FD inverse'!$A$34:$BH$34,1,'FD mesh'!$B$15+1)*Setup!$B$22</f>
        <v>15.0096879436069</v>
      </c>
      <c r="AK61" s="0" t="n">
        <f aca="false">SUMPRODUCT('FD inverse'!$A$35:$BH$35,'FD mesh'!$B$84:$BI$84,$E60:$BL60)+'FD inverse'!$A$35*$C61/Setup!$B$17+INDEX('FD inverse'!$A$35:$BH$35,1,'FD mesh'!$B$15+1)*Setup!$B$22</f>
        <v>15.0082280443698</v>
      </c>
      <c r="AL61" s="0" t="n">
        <f aca="false">SUMPRODUCT('FD inverse'!$A$36:$BH$36,'FD mesh'!$B$84:$BI$84,$E60:$BL60)+'FD inverse'!$A$36*$C61/Setup!$B$17+INDEX('FD inverse'!$A$36:$BH$36,1,'FD mesh'!$B$15+1)*Setup!$B$22</f>
        <v>15.0069491754066</v>
      </c>
      <c r="AM61" s="0" t="n">
        <f aca="false">SUMPRODUCT('FD inverse'!$A$37:$BH$37,'FD mesh'!$B$84:$BI$84,$E60:$BL60)+'FD inverse'!$A$37*$C61/Setup!$B$17+INDEX('FD inverse'!$A$37:$BH$37,1,'FD mesh'!$B$15+1)*Setup!$B$22</f>
        <v>15.0058295565385</v>
      </c>
      <c r="AN61" s="0" t="n">
        <f aca="false">SUMPRODUCT('FD inverse'!$A$38:$BH$38,'FD mesh'!$B$84:$BI$84,$E60:$BL60)+'FD inverse'!$A$38*$C61/Setup!$B$17+INDEX('FD inverse'!$A$38:$BH$38,1,'FD mesh'!$B$15+1)*Setup!$B$22</f>
        <v>15.0048486319891</v>
      </c>
      <c r="AO61" s="0" t="n">
        <f aca="false">SUMPRODUCT('FD inverse'!$A$39:$BH$39,'FD mesh'!$B$84:$BI$84,$E60:$BL60)+'FD inverse'!$A$39*$C61/Setup!$B$17+INDEX('FD inverse'!$A$39:$BH$39,1,'FD mesh'!$B$15+1)*Setup!$B$22</f>
        <v>15.0039870145607</v>
      </c>
      <c r="AP61" s="0" t="n">
        <f aca="false">SUMPRODUCT('FD inverse'!$A$40:$BH$40,'FD mesh'!$B$84:$BI$84,$E60:$BL60)+'FD inverse'!$A$40*$C61/Setup!$B$17+INDEX('FD inverse'!$A$40:$BH$40,1,'FD mesh'!$B$15+1)*Setup!$B$22</f>
        <v>15.0032264029363</v>
      </c>
      <c r="AQ61" s="0" t="n">
        <f aca="false">SUMPRODUCT('FD inverse'!$A$41:$BH$41,'FD mesh'!$B$84:$BI$84,$E60:$BL60)+'FD inverse'!$A$41*$C61/Setup!$B$17+INDEX('FD inverse'!$A$41:$BH$41,1,'FD mesh'!$B$15+1)*Setup!$B$22</f>
        <v>15.0025494750542</v>
      </c>
      <c r="AR61" s="0" t="n">
        <f aca="false">SUMPRODUCT('FD inverse'!$A$42:$BH$42,'FD mesh'!$B$84:$BI$84,$E60:$BL60)+'FD inverse'!$A$42*$C61/Setup!$B$17+INDEX('FD inverse'!$A$42:$BH$42,1,'FD mesh'!$B$15+1)*Setup!$B$22</f>
        <v>15.0019397606763</v>
      </c>
      <c r="AS61" s="0" t="n">
        <f aca="false">SUMPRODUCT('FD inverse'!$A$43:$BH$43,'FD mesh'!$B$84:$BI$84,$E60:$BL60)+'FD inverse'!$A$43*$C61/Setup!$B$17+INDEX('FD inverse'!$A$43:$BH$43,1,'FD mesh'!$B$15+1)*Setup!$B$22</f>
        <v>0</v>
      </c>
      <c r="AT61" s="0" t="n">
        <f aca="false">SUMPRODUCT('FD inverse'!$A$44:$BH$44,'FD mesh'!$B$84:$BI$84,$E60:$BL60)+'FD inverse'!$A$44*$C61/Setup!$B$17+INDEX('FD inverse'!$A$44:$BH$44,1,'FD mesh'!$B$15+1)*Setup!$B$22</f>
        <v>0</v>
      </c>
      <c r="AU61" s="0" t="n">
        <f aca="false">SUMPRODUCT('FD inverse'!$A$45:$BH$45,'FD mesh'!$B$84:$BI$84,$E60:$BL60)+'FD inverse'!$A$45*$C61/Setup!$B$17+INDEX('FD inverse'!$A$45:$BH$45,1,'FD mesh'!$B$15+1)*Setup!$B$22</f>
        <v>0</v>
      </c>
      <c r="AV61" s="0" t="n">
        <f aca="false">SUMPRODUCT('FD inverse'!$A$46:$BH$46,'FD mesh'!$B$84:$BI$84,$E60:$BL60)+'FD inverse'!$A$46*$C61/Setup!$B$17+INDEX('FD inverse'!$A$46:$BH$46,1,'FD mesh'!$B$15+1)*Setup!$B$22</f>
        <v>0</v>
      </c>
      <c r="AW61" s="0" t="n">
        <f aca="false">SUMPRODUCT('FD inverse'!$A$47:$BH$47,'FD mesh'!$B$84:$BI$84,$E60:$BL60)+'FD inverse'!$A$47*$C61/Setup!$B$17+INDEX('FD inverse'!$A$47:$BH$47,1,'FD mesh'!$B$15+1)*Setup!$B$22</f>
        <v>0</v>
      </c>
      <c r="AX61" s="0" t="n">
        <f aca="false">SUMPRODUCT('FD inverse'!$A$48:$BH$48,'FD mesh'!$B$84:$BI$84,$E60:$BL60)+'FD inverse'!$A$48*$C61/Setup!$B$17+INDEX('FD inverse'!$A$48:$BH$48,1,'FD mesh'!$B$15+1)*Setup!$B$22</f>
        <v>0</v>
      </c>
      <c r="AY61" s="0" t="n">
        <f aca="false">SUMPRODUCT('FD inverse'!$A$49:$BH$49,'FD mesh'!$B$84:$BI$84,$E60:$BL60)+'FD inverse'!$A$49*$C61/Setup!$B$17+INDEX('FD inverse'!$A$49:$BH$49,1,'FD mesh'!$B$15+1)*Setup!$B$22</f>
        <v>0</v>
      </c>
      <c r="AZ61" s="0" t="n">
        <f aca="false">SUMPRODUCT('FD inverse'!$A$50:$BH$50,'FD mesh'!$B$84:$BI$84,$E60:$BL60)+'FD inverse'!$A$50*$C61/Setup!$B$17+INDEX('FD inverse'!$A$50:$BH$50,1,'FD mesh'!$B$15+1)*Setup!$B$22</f>
        <v>0</v>
      </c>
      <c r="BA61" s="0" t="n">
        <f aca="false">SUMPRODUCT('FD inverse'!$A$51:$BH$51,'FD mesh'!$B$84:$BI$84,$E60:$BL60)+'FD inverse'!$A$51*$C61/Setup!$B$17+INDEX('FD inverse'!$A$51:$BH$51,1,'FD mesh'!$B$15+1)*Setup!$B$22</f>
        <v>0</v>
      </c>
      <c r="BB61" s="0" t="n">
        <f aca="false">SUMPRODUCT('FD inverse'!$A$52:$BH$52,'FD mesh'!$B$84:$BI$84,$E60:$BL60)+'FD inverse'!$A$52*$C61/Setup!$B$17+INDEX('FD inverse'!$A$52:$BH$52,1,'FD mesh'!$B$15+1)*Setup!$B$22</f>
        <v>0</v>
      </c>
      <c r="BC61" s="0" t="n">
        <f aca="false">SUMPRODUCT('FD inverse'!$A$53:$BH$53,'FD mesh'!$B$84:$BI$84,$E60:$BL60)+'FD inverse'!$A$53*$C61/Setup!$B$17+INDEX('FD inverse'!$A$53:$BH$53,1,'FD mesh'!$B$15+1)*Setup!$B$22</f>
        <v>0</v>
      </c>
      <c r="BD61" s="0" t="n">
        <f aca="false">SUMPRODUCT('FD inverse'!$A$54:$BH$54,'FD mesh'!$B$84:$BI$84,$E60:$BL60)+'FD inverse'!$A$54*$C61/Setup!$B$17+INDEX('FD inverse'!$A$54:$BH$54,1,'FD mesh'!$B$15+1)*Setup!$B$22</f>
        <v>0</v>
      </c>
      <c r="BE61" s="0" t="n">
        <f aca="false">SUMPRODUCT('FD inverse'!$A$55:$BH$55,'FD mesh'!$B$84:$BI$84,$E60:$BL60)+'FD inverse'!$A$55*$C61/Setup!$B$17+INDEX('FD inverse'!$A$55:$BH$55,1,'FD mesh'!$B$15+1)*Setup!$B$22</f>
        <v>0</v>
      </c>
      <c r="BF61" s="0" t="n">
        <f aca="false">SUMPRODUCT('FD inverse'!$A$56:$BH$56,'FD mesh'!$B$84:$BI$84,$E60:$BL60)+'FD inverse'!$A$56*$C61/Setup!$B$17+INDEX('FD inverse'!$A$56:$BH$56,1,'FD mesh'!$B$15+1)*Setup!$B$22</f>
        <v>0</v>
      </c>
      <c r="BG61" s="0" t="n">
        <f aca="false">SUMPRODUCT('FD inverse'!$A$57:$BH$57,'FD mesh'!$B$84:$BI$84,$E60:$BL60)+'FD inverse'!$A$57*$C61/Setup!$B$17+INDEX('FD inverse'!$A$57:$BH$57,1,'FD mesh'!$B$15+1)*Setup!$B$22</f>
        <v>0</v>
      </c>
      <c r="BH61" s="0" t="n">
        <f aca="false">SUMPRODUCT('FD inverse'!$A$58:$BH$58,'FD mesh'!$B$84:$BI$84,$E60:$BL60)+'FD inverse'!$A$58*$C61/Setup!$B$17+INDEX('FD inverse'!$A$58:$BH$58,1,'FD mesh'!$B$15+1)*Setup!$B$22</f>
        <v>0</v>
      </c>
      <c r="BI61" s="0" t="n">
        <f aca="false">SUMPRODUCT('FD inverse'!$A$59:$BH$59,'FD mesh'!$B$84:$BI$84,$E60:$BL60)+'FD inverse'!$A$59*$C61/Setup!$B$17+INDEX('FD inverse'!$A$59:$BH$59,1,'FD mesh'!$B$15+1)*Setup!$B$22</f>
        <v>0</v>
      </c>
      <c r="BJ61" s="0" t="n">
        <f aca="false">SUMPRODUCT('FD inverse'!$A$60:$BH$60,'FD mesh'!$B$84:$BI$84,$E60:$BL60)+'FD inverse'!$A$60*$C61/Setup!$B$17+INDEX('FD inverse'!$A$60:$BH$60,1,'FD mesh'!$B$15+1)*Setup!$B$22</f>
        <v>0</v>
      </c>
      <c r="BK61" s="0" t="n">
        <f aca="false">SUMPRODUCT('FD inverse'!$A$61:$BH$61,'FD mesh'!$B$84:$BI$84,$E60:$BL60)+'FD inverse'!$A$61*$C61/Setup!$B$17+INDEX('FD inverse'!$A$61:$BH$61,1,'FD mesh'!$B$15+1)*Setup!$B$22</f>
        <v>0</v>
      </c>
      <c r="BL61" s="0" t="n">
        <f aca="false">SUMPRODUCT('FD inverse'!$A$62:$BH$62,'FD mesh'!$B$84:$BI$84,$E60:$BL60)+'FD inverse'!$A$62*$C61/Setup!$B$17+INDEX('FD inverse'!$A$62:$BH$62,1,'FD mesh'!$B$15+1)*Setup!$B$22</f>
        <v>0</v>
      </c>
    </row>
    <row r="62" customFormat="false" ht="15" hidden="false" customHeight="false" outlineLevel="0" collapsed="false">
      <c r="A62" s="0" t="n">
        <v>57</v>
      </c>
      <c r="B62" s="0" t="n">
        <f aca="false">A62*Setup!$B$11/3600</f>
        <v>4.75</v>
      </c>
      <c r="C62" s="0" t="n">
        <f aca="false">Setup!$B$7+Setup!$B$8*COS(2*PI()*(B62-Setup!$B$9)/24)</f>
        <v>20.0768588783871</v>
      </c>
      <c r="D62" s="0" t="n">
        <f aca="false">(C62-E62)/Setup!$B$17</f>
        <v>12.1502200930423</v>
      </c>
      <c r="E62" s="0" t="n">
        <f aca="false">SUMPRODUCT('FD inverse'!$A$3:$BH$3,'FD mesh'!$B$84:$BI$84,$E61:$BL61)+'FD inverse'!$A$3*$C62/Setup!$B$17+INDEX('FD inverse'!$A$3:$BH$3,1,'FD mesh'!$B$15+1)*Setup!$B$22</f>
        <v>18.4973302662916</v>
      </c>
      <c r="F62" s="0" t="n">
        <f aca="false">SUMPRODUCT('FD inverse'!$A$4:$BH$4,'FD mesh'!$B$84:$BI$84,$E61:$BL61)+'FD inverse'!$A$4*$C62/Setup!$B$17+INDEX('FD inverse'!$A$4:$BH$4,1,'FD mesh'!$B$15+1)*Setup!$B$22</f>
        <v>18.1388539522937</v>
      </c>
      <c r="G62" s="0" t="n">
        <f aca="false">SUMPRODUCT('FD inverse'!$A$5:$BH$5,'FD mesh'!$B$84:$BI$84,$E61:$BL61)+'FD inverse'!$A$5*$C62/Setup!$B$17+INDEX('FD inverse'!$A$5:$BH$5,1,'FD mesh'!$B$15+1)*Setup!$B$22</f>
        <v>17.7865933647746</v>
      </c>
      <c r="H62" s="0" t="n">
        <f aca="false">SUMPRODUCT('FD inverse'!$A$6:$BH$6,'FD mesh'!$B$84:$BI$84,$E61:$BL61)+'FD inverse'!$A$6*$C62/Setup!$B$17+INDEX('FD inverse'!$A$6:$BH$6,1,'FD mesh'!$B$15+1)*Setup!$B$22</f>
        <v>16.6136314646865</v>
      </c>
      <c r="I62" s="0" t="n">
        <f aca="false">SUMPRODUCT('FD inverse'!$A$7:$BH$7,'FD mesh'!$B$84:$BI$84,$E61:$BL61)+'FD inverse'!$A$7*$C62/Setup!$B$17+INDEX('FD inverse'!$A$7:$BH$7,1,'FD mesh'!$B$15+1)*Setup!$B$22</f>
        <v>16.5145506705157</v>
      </c>
      <c r="J62" s="0" t="n">
        <f aca="false">SUMPRODUCT('FD inverse'!$A$8:$BH$8,'FD mesh'!$B$84:$BI$84,$E61:$BL61)+'FD inverse'!$A$8*$C62/Setup!$B$17+INDEX('FD inverse'!$A$8:$BH$8,1,'FD mesh'!$B$15+1)*Setup!$B$22</f>
        <v>16.425012252858</v>
      </c>
      <c r="K62" s="0" t="n">
        <f aca="false">SUMPRODUCT('FD inverse'!$A$9:$BH$9,'FD mesh'!$B$84:$BI$84,$E61:$BL61)+'FD inverse'!$A$9*$C62/Setup!$B$17+INDEX('FD inverse'!$A$9:$BH$9,1,'FD mesh'!$B$15+1)*Setup!$B$22</f>
        <v>16.3451506838734</v>
      </c>
      <c r="L62" s="0" t="n">
        <f aca="false">SUMPRODUCT('FD inverse'!$A$10:$BH$10,'FD mesh'!$B$84:$BI$84,$E61:$BL61)+'FD inverse'!$A$10*$C62/Setup!$B$17+INDEX('FD inverse'!$A$10:$BH$10,1,'FD mesh'!$B$15+1)*Setup!$B$22</f>
        <v>16.2751192211977</v>
      </c>
      <c r="M62" s="0" t="n">
        <f aca="false">SUMPRODUCT('FD inverse'!$A$11:$BH$11,'FD mesh'!$B$84:$BI$84,$E61:$BL61)+'FD inverse'!$A$11*$C62/Setup!$B$17+INDEX('FD inverse'!$A$11:$BH$11,1,'FD mesh'!$B$15+1)*Setup!$B$22</f>
        <v>16.2150761328919</v>
      </c>
      <c r="N62" s="0" t="n">
        <f aca="false">SUMPRODUCT('FD inverse'!$A$12:$BH$12,'FD mesh'!$B$84:$BI$84,$E61:$BL61)+'FD inverse'!$A$12*$C62/Setup!$B$17+INDEX('FD inverse'!$A$12:$BH$12,1,'FD mesh'!$B$15+1)*Setup!$B$22</f>
        <v>16.1651727698798</v>
      </c>
      <c r="O62" s="0" t="n">
        <f aca="false">SUMPRODUCT('FD inverse'!$A$13:$BH$13,'FD mesh'!$B$84:$BI$84,$E61:$BL61)+'FD inverse'!$A$13*$C62/Setup!$B$17+INDEX('FD inverse'!$A$13:$BH$13,1,'FD mesh'!$B$15+1)*Setup!$B$22</f>
        <v>16.1255434949294</v>
      </c>
      <c r="P62" s="0" t="n">
        <f aca="false">SUMPRODUCT('FD inverse'!$A$14:$BH$14,'FD mesh'!$B$84:$BI$84,$E61:$BL61)+'FD inverse'!$A$14*$C62/Setup!$B$17+INDEX('FD inverse'!$A$14:$BH$14,1,'FD mesh'!$B$15+1)*Setup!$B$22</f>
        <v>16.0962974656881</v>
      </c>
      <c r="Q62" s="0" t="n">
        <f aca="false">SUMPRODUCT('FD inverse'!$A$15:$BH$15,'FD mesh'!$B$84:$BI$84,$E61:$BL61)+'FD inverse'!$A$15*$C62/Setup!$B$17+INDEX('FD inverse'!$A$15:$BH$15,1,'FD mesh'!$B$15+1)*Setup!$B$22</f>
        <v>16.0775122617329</v>
      </c>
      <c r="R62" s="0" t="n">
        <f aca="false">SUMPRODUCT('FD inverse'!$A$16:$BH$16,'FD mesh'!$B$84:$BI$84,$E61:$BL61)+'FD inverse'!$A$16*$C62/Setup!$B$17+INDEX('FD inverse'!$A$16:$BH$16,1,'FD mesh'!$B$15+1)*Setup!$B$22</f>
        <v>16.0692293417984</v>
      </c>
      <c r="S62" s="0" t="n">
        <f aca="false">SUMPRODUCT('FD inverse'!$A$17:$BH$17,'FD mesh'!$B$84:$BI$84,$E61:$BL61)+'FD inverse'!$A$17*$C62/Setup!$B$17+INDEX('FD inverse'!$A$17:$BH$17,1,'FD mesh'!$B$15+1)*Setup!$B$22</f>
        <v>15.9740083699317</v>
      </c>
      <c r="T62" s="0" t="n">
        <f aca="false">SUMPRODUCT('FD inverse'!$A$18:$BH$18,'FD mesh'!$B$84:$BI$84,$E61:$BL61)+'FD inverse'!$A$18*$C62/Setup!$B$17+INDEX('FD inverse'!$A$18:$BH$18,1,'FD mesh'!$B$15+1)*Setup!$B$22</f>
        <v>15.8837442409004</v>
      </c>
      <c r="U62" s="0" t="n">
        <f aca="false">SUMPRODUCT('FD inverse'!$A$19:$BH$19,'FD mesh'!$B$84:$BI$84,$E61:$BL61)+'FD inverse'!$A$19*$C62/Setup!$B$17+INDEX('FD inverse'!$A$19:$BH$19,1,'FD mesh'!$B$15+1)*Setup!$B$22</f>
        <v>15.7981438134494</v>
      </c>
      <c r="V62" s="0" t="n">
        <f aca="false">SUMPRODUCT('FD inverse'!$A$20:$BH$20,'FD mesh'!$B$84:$BI$84,$E61:$BL61)+'FD inverse'!$A$20*$C62/Setup!$B$17+INDEX('FD inverse'!$A$20:$BH$20,1,'FD mesh'!$B$15+1)*Setup!$B$22</f>
        <v>15.7169040550095</v>
      </c>
      <c r="W62" s="0" t="n">
        <f aca="false">SUMPRODUCT('FD inverse'!$A$21:$BH$21,'FD mesh'!$B$84:$BI$84,$E61:$BL61)+'FD inverse'!$A$21*$C62/Setup!$B$17+INDEX('FD inverse'!$A$21:$BH$21,1,'FD mesh'!$B$15+1)*Setup!$B$22</f>
        <v>15.6397123162944</v>
      </c>
      <c r="X62" s="0" t="n">
        <f aca="false">SUMPRODUCT('FD inverse'!$A$22:$BH$22,'FD mesh'!$B$84:$BI$84,$E61:$BL61)+'FD inverse'!$A$22*$C62/Setup!$B$17+INDEX('FD inverse'!$A$22:$BH$22,1,'FD mesh'!$B$15+1)*Setup!$B$22</f>
        <v>15.566246756112</v>
      </c>
      <c r="Y62" s="0" t="n">
        <f aca="false">SUMPRODUCT('FD inverse'!$A$23:$BH$23,'FD mesh'!$B$84:$BI$84,$E61:$BL61)+'FD inverse'!$A$23*$C62/Setup!$B$17+INDEX('FD inverse'!$A$23:$BH$23,1,'FD mesh'!$B$15+1)*Setup!$B$22</f>
        <v>15.4961768944162</v>
      </c>
      <c r="Z62" s="0" t="n">
        <f aca="false">SUMPRODUCT('FD inverse'!$A$24:$BH$24,'FD mesh'!$B$84:$BI$84,$E61:$BL61)+'FD inverse'!$A$24*$C62/Setup!$B$17+INDEX('FD inverse'!$A$24:$BH$24,1,'FD mesh'!$B$15+1)*Setup!$B$22</f>
        <v>15.4291642731775</v>
      </c>
      <c r="AA62" s="0" t="n">
        <f aca="false">SUMPRODUCT('FD inverse'!$A$25:$BH$25,'FD mesh'!$B$84:$BI$84,$E61:$BL61)+'FD inverse'!$A$25*$C62/Setup!$B$17+INDEX('FD inverse'!$A$25:$BH$25,1,'FD mesh'!$B$15+1)*Setup!$B$22</f>
        <v>15.3648632063762</v>
      </c>
      <c r="AB62" s="0" t="n">
        <f aca="false">SUMPRODUCT('FD inverse'!$A$26:$BH$26,'FD mesh'!$B$84:$BI$84,$E61:$BL61)+'FD inverse'!$A$26*$C62/Setup!$B$17+INDEX('FD inverse'!$A$26:$BH$26,1,'FD mesh'!$B$15+1)*Setup!$B$22</f>
        <v>15.3029216022456</v>
      </c>
      <c r="AC62" s="0" t="n">
        <f aca="false">SUMPRODUCT('FD inverse'!$A$27:$BH$27,'FD mesh'!$B$84:$BI$84,$E61:$BL61)+'FD inverse'!$A$27*$C62/Setup!$B$17+INDEX('FD inverse'!$A$27:$BH$27,1,'FD mesh'!$B$15+1)*Setup!$B$22</f>
        <v>15.2429818427509</v>
      </c>
      <c r="AD62" s="0" t="n">
        <f aca="false">SUMPRODUCT('FD inverse'!$A$28:$BH$28,'FD mesh'!$B$84:$BI$84,$E61:$BL61)+'FD inverse'!$A$28*$C62/Setup!$B$17+INDEX('FD inverse'!$A$28:$BH$28,1,'FD mesh'!$B$15+1)*Setup!$B$22</f>
        <v>15.1846817071134</v>
      </c>
      <c r="AE62" s="0" t="n">
        <f aca="false">SUMPRODUCT('FD inverse'!$A$29:$BH$29,'FD mesh'!$B$84:$BI$84,$E61:$BL61)+'FD inverse'!$A$29*$C62/Setup!$B$17+INDEX('FD inverse'!$A$29:$BH$29,1,'FD mesh'!$B$15+1)*Setup!$B$22</f>
        <v>15.1276553279065</v>
      </c>
      <c r="AF62" s="0" t="n">
        <f aca="false">SUMPRODUCT('FD inverse'!$A$30:$BH$30,'FD mesh'!$B$84:$BI$84,$E61:$BL61)+'FD inverse'!$A$30*$C62/Setup!$B$17+INDEX('FD inverse'!$A$30:$BH$30,1,'FD mesh'!$B$15+1)*Setup!$B$22</f>
        <v>15.0715341698075</v>
      </c>
      <c r="AG62" s="0" t="n">
        <f aca="false">SUMPRODUCT('FD inverse'!$A$31:$BH$31,'FD mesh'!$B$84:$BI$84,$E61:$BL61)+'FD inverse'!$A$31*$C62/Setup!$B$17+INDEX('FD inverse'!$A$31:$BH$31,1,'FD mesh'!$B$15+1)*Setup!$B$22</f>
        <v>15.0159480224268</v>
      </c>
      <c r="AH62" s="0" t="n">
        <f aca="false">SUMPRODUCT('FD inverse'!$A$32:$BH$32,'FD mesh'!$B$84:$BI$84,$E61:$BL61)+'FD inverse'!$A$32*$C62/Setup!$B$17+INDEX('FD inverse'!$A$32:$BH$32,1,'FD mesh'!$B$15+1)*Setup!$B$22</f>
        <v>15.013749755653</v>
      </c>
      <c r="AI62" s="0" t="n">
        <f aca="false">SUMPRODUCT('FD inverse'!$A$33:$BH$33,'FD mesh'!$B$84:$BI$84,$E61:$BL61)+'FD inverse'!$A$33*$C62/Setup!$B$17+INDEX('FD inverse'!$A$33:$BH$33,1,'FD mesh'!$B$15+1)*Setup!$B$22</f>
        <v>15.0118074121343</v>
      </c>
      <c r="AJ62" s="0" t="n">
        <f aca="false">SUMPRODUCT('FD inverse'!$A$34:$BH$34,'FD mesh'!$B$84:$BI$84,$E61:$BL61)+'FD inverse'!$A$34*$C62/Setup!$B$17+INDEX('FD inverse'!$A$34:$BH$34,1,'FD mesh'!$B$15+1)*Setup!$B$22</f>
        <v>15.0100956573459</v>
      </c>
      <c r="AK62" s="0" t="n">
        <f aca="false">SUMPRODUCT('FD inverse'!$A$35:$BH$35,'FD mesh'!$B$84:$BI$84,$E61:$BL61)+'FD inverse'!$A$35*$C62/Setup!$B$17+INDEX('FD inverse'!$A$35:$BH$35,1,'FD mesh'!$B$15+1)*Setup!$B$22</f>
        <v>15.0085902966432</v>
      </c>
      <c r="AL62" s="0" t="n">
        <f aca="false">SUMPRODUCT('FD inverse'!$A$36:$BH$36,'FD mesh'!$B$84:$BI$84,$E61:$BL61)+'FD inverse'!$A$36*$C62/Setup!$B$17+INDEX('FD inverse'!$A$36:$BH$36,1,'FD mesh'!$B$15+1)*Setup!$B$22</f>
        <v>15.0072683163851</v>
      </c>
      <c r="AM62" s="0" t="n">
        <f aca="false">SUMPRODUCT('FD inverse'!$A$37:$BH$37,'FD mesh'!$B$84:$BI$84,$E61:$BL61)+'FD inverse'!$A$37*$C62/Setup!$B$17+INDEX('FD inverse'!$A$37:$BH$37,1,'FD mesh'!$B$15+1)*Setup!$B$22</f>
        <v>15.0061078926412</v>
      </c>
      <c r="AN62" s="0" t="n">
        <f aca="false">SUMPRODUCT('FD inverse'!$A$38:$BH$38,'FD mesh'!$B$84:$BI$84,$E61:$BL61)+'FD inverse'!$A$38*$C62/Setup!$B$17+INDEX('FD inverse'!$A$38:$BH$38,1,'FD mesh'!$B$15+1)*Setup!$B$22</f>
        <v>15.0050883690435</v>
      </c>
      <c r="AO62" s="0" t="n">
        <f aca="false">SUMPRODUCT('FD inverse'!$A$39:$BH$39,'FD mesh'!$B$84:$BI$84,$E61:$BL61)+'FD inverse'!$A$39*$C62/Setup!$B$17+INDEX('FD inverse'!$A$39:$BH$39,1,'FD mesh'!$B$15+1)*Setup!$B$22</f>
        <v>15.0041902058647</v>
      </c>
      <c r="AP62" s="0" t="n">
        <f aca="false">SUMPRODUCT('FD inverse'!$A$40:$BH$40,'FD mesh'!$B$84:$BI$84,$E61:$BL61)+'FD inverse'!$A$40*$C62/Setup!$B$17+INDEX('FD inverse'!$A$40:$BH$40,1,'FD mesh'!$B$15+1)*Setup!$B$22</f>
        <v>15.0033949028042</v>
      </c>
      <c r="AQ62" s="0" t="n">
        <f aca="false">SUMPRODUCT('FD inverse'!$A$41:$BH$41,'FD mesh'!$B$84:$BI$84,$E61:$BL61)+'FD inverse'!$A$41*$C62/Setup!$B$17+INDEX('FD inverse'!$A$41:$BH$41,1,'FD mesh'!$B$15+1)*Setup!$B$22</f>
        <v>15.0026848982579</v>
      </c>
      <c r="AR62" s="0" t="n">
        <f aca="false">SUMPRODUCT('FD inverse'!$A$42:$BH$42,'FD mesh'!$B$84:$BI$84,$E61:$BL61)+'FD inverse'!$A$42*$C62/Setup!$B$17+INDEX('FD inverse'!$A$42:$BH$42,1,'FD mesh'!$B$15+1)*Setup!$B$22</f>
        <v>15.0020434480565</v>
      </c>
      <c r="AS62" s="0" t="n">
        <f aca="false">SUMPRODUCT('FD inverse'!$A$43:$BH$43,'FD mesh'!$B$84:$BI$84,$E61:$BL61)+'FD inverse'!$A$43*$C62/Setup!$B$17+INDEX('FD inverse'!$A$43:$BH$43,1,'FD mesh'!$B$15+1)*Setup!$B$22</f>
        <v>0</v>
      </c>
      <c r="AT62" s="0" t="n">
        <f aca="false">SUMPRODUCT('FD inverse'!$A$44:$BH$44,'FD mesh'!$B$84:$BI$84,$E61:$BL61)+'FD inverse'!$A$44*$C62/Setup!$B$17+INDEX('FD inverse'!$A$44:$BH$44,1,'FD mesh'!$B$15+1)*Setup!$B$22</f>
        <v>0</v>
      </c>
      <c r="AU62" s="0" t="n">
        <f aca="false">SUMPRODUCT('FD inverse'!$A$45:$BH$45,'FD mesh'!$B$84:$BI$84,$E61:$BL61)+'FD inverse'!$A$45*$C62/Setup!$B$17+INDEX('FD inverse'!$A$45:$BH$45,1,'FD mesh'!$B$15+1)*Setup!$B$22</f>
        <v>0</v>
      </c>
      <c r="AV62" s="0" t="n">
        <f aca="false">SUMPRODUCT('FD inverse'!$A$46:$BH$46,'FD mesh'!$B$84:$BI$84,$E61:$BL61)+'FD inverse'!$A$46*$C62/Setup!$B$17+INDEX('FD inverse'!$A$46:$BH$46,1,'FD mesh'!$B$15+1)*Setup!$B$22</f>
        <v>0</v>
      </c>
      <c r="AW62" s="0" t="n">
        <f aca="false">SUMPRODUCT('FD inverse'!$A$47:$BH$47,'FD mesh'!$B$84:$BI$84,$E61:$BL61)+'FD inverse'!$A$47*$C62/Setup!$B$17+INDEX('FD inverse'!$A$47:$BH$47,1,'FD mesh'!$B$15+1)*Setup!$B$22</f>
        <v>0</v>
      </c>
      <c r="AX62" s="0" t="n">
        <f aca="false">SUMPRODUCT('FD inverse'!$A$48:$BH$48,'FD mesh'!$B$84:$BI$84,$E61:$BL61)+'FD inverse'!$A$48*$C62/Setup!$B$17+INDEX('FD inverse'!$A$48:$BH$48,1,'FD mesh'!$B$15+1)*Setup!$B$22</f>
        <v>0</v>
      </c>
      <c r="AY62" s="0" t="n">
        <f aca="false">SUMPRODUCT('FD inverse'!$A$49:$BH$49,'FD mesh'!$B$84:$BI$84,$E61:$BL61)+'FD inverse'!$A$49*$C62/Setup!$B$17+INDEX('FD inverse'!$A$49:$BH$49,1,'FD mesh'!$B$15+1)*Setup!$B$22</f>
        <v>0</v>
      </c>
      <c r="AZ62" s="0" t="n">
        <f aca="false">SUMPRODUCT('FD inverse'!$A$50:$BH$50,'FD mesh'!$B$84:$BI$84,$E61:$BL61)+'FD inverse'!$A$50*$C62/Setup!$B$17+INDEX('FD inverse'!$A$50:$BH$50,1,'FD mesh'!$B$15+1)*Setup!$B$22</f>
        <v>0</v>
      </c>
      <c r="BA62" s="0" t="n">
        <f aca="false">SUMPRODUCT('FD inverse'!$A$51:$BH$51,'FD mesh'!$B$84:$BI$84,$E61:$BL61)+'FD inverse'!$A$51*$C62/Setup!$B$17+INDEX('FD inverse'!$A$51:$BH$51,1,'FD mesh'!$B$15+1)*Setup!$B$22</f>
        <v>0</v>
      </c>
      <c r="BB62" s="0" t="n">
        <f aca="false">SUMPRODUCT('FD inverse'!$A$52:$BH$52,'FD mesh'!$B$84:$BI$84,$E61:$BL61)+'FD inverse'!$A$52*$C62/Setup!$B$17+INDEX('FD inverse'!$A$52:$BH$52,1,'FD mesh'!$B$15+1)*Setup!$B$22</f>
        <v>0</v>
      </c>
      <c r="BC62" s="0" t="n">
        <f aca="false">SUMPRODUCT('FD inverse'!$A$53:$BH$53,'FD mesh'!$B$84:$BI$84,$E61:$BL61)+'FD inverse'!$A$53*$C62/Setup!$B$17+INDEX('FD inverse'!$A$53:$BH$53,1,'FD mesh'!$B$15+1)*Setup!$B$22</f>
        <v>0</v>
      </c>
      <c r="BD62" s="0" t="n">
        <f aca="false">SUMPRODUCT('FD inverse'!$A$54:$BH$54,'FD mesh'!$B$84:$BI$84,$E61:$BL61)+'FD inverse'!$A$54*$C62/Setup!$B$17+INDEX('FD inverse'!$A$54:$BH$54,1,'FD mesh'!$B$15+1)*Setup!$B$22</f>
        <v>0</v>
      </c>
      <c r="BE62" s="0" t="n">
        <f aca="false">SUMPRODUCT('FD inverse'!$A$55:$BH$55,'FD mesh'!$B$84:$BI$84,$E61:$BL61)+'FD inverse'!$A$55*$C62/Setup!$B$17+INDEX('FD inverse'!$A$55:$BH$55,1,'FD mesh'!$B$15+1)*Setup!$B$22</f>
        <v>0</v>
      </c>
      <c r="BF62" s="0" t="n">
        <f aca="false">SUMPRODUCT('FD inverse'!$A$56:$BH$56,'FD mesh'!$B$84:$BI$84,$E61:$BL61)+'FD inverse'!$A$56*$C62/Setup!$B$17+INDEX('FD inverse'!$A$56:$BH$56,1,'FD mesh'!$B$15+1)*Setup!$B$22</f>
        <v>0</v>
      </c>
      <c r="BG62" s="0" t="n">
        <f aca="false">SUMPRODUCT('FD inverse'!$A$57:$BH$57,'FD mesh'!$B$84:$BI$84,$E61:$BL61)+'FD inverse'!$A$57*$C62/Setup!$B$17+INDEX('FD inverse'!$A$57:$BH$57,1,'FD mesh'!$B$15+1)*Setup!$B$22</f>
        <v>0</v>
      </c>
      <c r="BH62" s="0" t="n">
        <f aca="false">SUMPRODUCT('FD inverse'!$A$58:$BH$58,'FD mesh'!$B$84:$BI$84,$E61:$BL61)+'FD inverse'!$A$58*$C62/Setup!$B$17+INDEX('FD inverse'!$A$58:$BH$58,1,'FD mesh'!$B$15+1)*Setup!$B$22</f>
        <v>0</v>
      </c>
      <c r="BI62" s="0" t="n">
        <f aca="false">SUMPRODUCT('FD inverse'!$A$59:$BH$59,'FD mesh'!$B$84:$BI$84,$E61:$BL61)+'FD inverse'!$A$59*$C62/Setup!$B$17+INDEX('FD inverse'!$A$59:$BH$59,1,'FD mesh'!$B$15+1)*Setup!$B$22</f>
        <v>0</v>
      </c>
      <c r="BJ62" s="0" t="n">
        <f aca="false">SUMPRODUCT('FD inverse'!$A$60:$BH$60,'FD mesh'!$B$84:$BI$84,$E61:$BL61)+'FD inverse'!$A$60*$C62/Setup!$B$17+INDEX('FD inverse'!$A$60:$BH$60,1,'FD mesh'!$B$15+1)*Setup!$B$22</f>
        <v>0</v>
      </c>
      <c r="BK62" s="0" t="n">
        <f aca="false">SUMPRODUCT('FD inverse'!$A$61:$BH$61,'FD mesh'!$B$84:$BI$84,$E61:$BL61)+'FD inverse'!$A$61*$C62/Setup!$B$17+INDEX('FD inverse'!$A$61:$BH$61,1,'FD mesh'!$B$15+1)*Setup!$B$22</f>
        <v>0</v>
      </c>
      <c r="BL62" s="0" t="n">
        <f aca="false">SUMPRODUCT('FD inverse'!$A$62:$BH$62,'FD mesh'!$B$84:$BI$84,$E61:$BL61)+'FD inverse'!$A$62*$C62/Setup!$B$17+INDEX('FD inverse'!$A$62:$BH$62,1,'FD mesh'!$B$15+1)*Setup!$B$22</f>
        <v>0</v>
      </c>
    </row>
    <row r="63" customFormat="false" ht="15" hidden="false" customHeight="false" outlineLevel="0" collapsed="false">
      <c r="A63" s="0" t="n">
        <v>58</v>
      </c>
      <c r="B63" s="0" t="n">
        <f aca="false">A63*Setup!$B$11/3600</f>
        <v>4.83333333333333</v>
      </c>
      <c r="C63" s="0" t="n">
        <f aca="false">Setup!$B$7+Setup!$B$8*COS(2*PI()*(B63-Setup!$B$9)/24)</f>
        <v>20.0948159715203</v>
      </c>
      <c r="D63" s="0" t="n">
        <f aca="false">(C63-E63)/Setup!$B$17</f>
        <v>12.1687114846096</v>
      </c>
      <c r="E63" s="0" t="n">
        <f aca="false">SUMPRODUCT('FD inverse'!$A$3:$BH$3,'FD mesh'!$B$84:$BI$84,$E62:$BL62)+'FD inverse'!$A$3*$C63/Setup!$B$17+INDEX('FD inverse'!$A$3:$BH$3,1,'FD mesh'!$B$15+1)*Setup!$B$22</f>
        <v>18.512883478521</v>
      </c>
      <c r="F63" s="0" t="n">
        <f aca="false">SUMPRODUCT('FD inverse'!$A$4:$BH$4,'FD mesh'!$B$84:$BI$84,$E62:$BL62)+'FD inverse'!$A$4*$C63/Setup!$B$17+INDEX('FD inverse'!$A$4:$BH$4,1,'FD mesh'!$B$15+1)*Setup!$B$22</f>
        <v>18.1540947093116</v>
      </c>
      <c r="G63" s="0" t="n">
        <f aca="false">SUMPRODUCT('FD inverse'!$A$5:$BH$5,'FD mesh'!$B$84:$BI$84,$E62:$BL62)+'FD inverse'!$A$5*$C63/Setup!$B$17+INDEX('FD inverse'!$A$5:$BH$5,1,'FD mesh'!$B$15+1)*Setup!$B$22</f>
        <v>17.8019208520023</v>
      </c>
      <c r="H63" s="0" t="n">
        <f aca="false">SUMPRODUCT('FD inverse'!$A$6:$BH$6,'FD mesh'!$B$84:$BI$84,$E62:$BL62)+'FD inverse'!$A$6*$C63/Setup!$B$17+INDEX('FD inverse'!$A$6:$BH$6,1,'FD mesh'!$B$15+1)*Setup!$B$22</f>
        <v>16.6297929842132</v>
      </c>
      <c r="I63" s="0" t="n">
        <f aca="false">SUMPRODUCT('FD inverse'!$A$7:$BH$7,'FD mesh'!$B$84:$BI$84,$E62:$BL62)+'FD inverse'!$A$7*$C63/Setup!$B$17+INDEX('FD inverse'!$A$7:$BH$7,1,'FD mesh'!$B$15+1)*Setup!$B$22</f>
        <v>16.5308322642103</v>
      </c>
      <c r="J63" s="0" t="n">
        <f aca="false">SUMPRODUCT('FD inverse'!$A$8:$BH$8,'FD mesh'!$B$84:$BI$84,$E62:$BL62)+'FD inverse'!$A$8*$C63/Setup!$B$17+INDEX('FD inverse'!$A$8:$BH$8,1,'FD mesh'!$B$15+1)*Setup!$B$22</f>
        <v>16.4414772042041</v>
      </c>
      <c r="K63" s="0" t="n">
        <f aca="false">SUMPRODUCT('FD inverse'!$A$9:$BH$9,'FD mesh'!$B$84:$BI$84,$E62:$BL62)+'FD inverse'!$A$9*$C63/Setup!$B$17+INDEX('FD inverse'!$A$9:$BH$9,1,'FD mesh'!$B$15+1)*Setup!$B$22</f>
        <v>16.3618359798004</v>
      </c>
      <c r="L63" s="0" t="n">
        <f aca="false">SUMPRODUCT('FD inverse'!$A$10:$BH$10,'FD mesh'!$B$84:$BI$84,$E62:$BL62)+'FD inverse'!$A$10*$C63/Setup!$B$17+INDEX('FD inverse'!$A$10:$BH$10,1,'FD mesh'!$B$15+1)*Setup!$B$22</f>
        <v>16.292038587802</v>
      </c>
      <c r="M63" s="0" t="n">
        <f aca="false">SUMPRODUCT('FD inverse'!$A$11:$BH$11,'FD mesh'!$B$84:$BI$84,$E62:$BL62)+'FD inverse'!$A$11*$C63/Setup!$B$17+INDEX('FD inverse'!$A$11:$BH$11,1,'FD mesh'!$B$15+1)*Setup!$B$22</f>
        <v>16.2322231230038</v>
      </c>
      <c r="N63" s="0" t="n">
        <f aca="false">SUMPRODUCT('FD inverse'!$A$12:$BH$12,'FD mesh'!$B$84:$BI$84,$E62:$BL62)+'FD inverse'!$A$12*$C63/Setup!$B$17+INDEX('FD inverse'!$A$12:$BH$12,1,'FD mesh'!$B$15+1)*Setup!$B$22</f>
        <v>16.1825238765607</v>
      </c>
      <c r="O63" s="0" t="n">
        <f aca="false">SUMPRODUCT('FD inverse'!$A$13:$BH$13,'FD mesh'!$B$84:$BI$84,$E62:$BL62)+'FD inverse'!$A$13*$C63/Setup!$B$17+INDEX('FD inverse'!$A$13:$BH$13,1,'FD mesh'!$B$15+1)*Setup!$B$22</f>
        <v>16.1430612712272</v>
      </c>
      <c r="P63" s="0" t="n">
        <f aca="false">SUMPRODUCT('FD inverse'!$A$14:$BH$14,'FD mesh'!$B$84:$BI$84,$E62:$BL62)+'FD inverse'!$A$14*$C63/Setup!$B$17+INDEX('FD inverse'!$A$14:$BH$14,1,'FD mesh'!$B$15+1)*Setup!$B$22</f>
        <v>16.1139336371608</v>
      </c>
      <c r="Q63" s="0" t="n">
        <f aca="false">SUMPRODUCT('FD inverse'!$A$15:$BH$15,'FD mesh'!$B$84:$BI$84,$E62:$BL62)+'FD inverse'!$A$15*$C63/Setup!$B$17+INDEX('FD inverse'!$A$15:$BH$15,1,'FD mesh'!$B$15+1)*Setup!$B$22</f>
        <v>16.0952108240223</v>
      </c>
      <c r="R63" s="0" t="n">
        <f aca="false">SUMPRODUCT('FD inverse'!$A$16:$BH$16,'FD mesh'!$B$84:$BI$84,$E62:$BL62)+'FD inverse'!$A$16*$C63/Setup!$B$17+INDEX('FD inverse'!$A$16:$BH$16,1,'FD mesh'!$B$15+1)*Setup!$B$22</f>
        <v>16.0869296405531</v>
      </c>
      <c r="S63" s="0" t="n">
        <f aca="false">SUMPRODUCT('FD inverse'!$A$17:$BH$17,'FD mesh'!$B$84:$BI$84,$E62:$BL62)+'FD inverse'!$A$17*$C63/Setup!$B$17+INDEX('FD inverse'!$A$17:$BH$17,1,'FD mesh'!$B$15+1)*Setup!$B$22</f>
        <v>15.9907444635051</v>
      </c>
      <c r="T63" s="0" t="n">
        <f aca="false">SUMPRODUCT('FD inverse'!$A$18:$BH$18,'FD mesh'!$B$84:$BI$84,$E62:$BL62)+'FD inverse'!$A$18*$C63/Setup!$B$17+INDEX('FD inverse'!$A$18:$BH$18,1,'FD mesh'!$B$15+1)*Setup!$B$22</f>
        <v>15.8994844797085</v>
      </c>
      <c r="U63" s="0" t="n">
        <f aca="false">SUMPRODUCT('FD inverse'!$A$19:$BH$19,'FD mesh'!$B$84:$BI$84,$E62:$BL62)+'FD inverse'!$A$19*$C63/Setup!$B$17+INDEX('FD inverse'!$A$19:$BH$19,1,'FD mesh'!$B$15+1)*Setup!$B$22</f>
        <v>15.8128566233327</v>
      </c>
      <c r="V63" s="0" t="n">
        <f aca="false">SUMPRODUCT('FD inverse'!$A$20:$BH$20,'FD mesh'!$B$84:$BI$84,$E62:$BL62)+'FD inverse'!$A$20*$C63/Setup!$B$17+INDEX('FD inverse'!$A$20:$BH$20,1,'FD mesh'!$B$15+1)*Setup!$B$22</f>
        <v>15.7305585367225</v>
      </c>
      <c r="W63" s="0" t="n">
        <f aca="false">SUMPRODUCT('FD inverse'!$A$21:$BH$21,'FD mesh'!$B$84:$BI$84,$E62:$BL62)+'FD inverse'!$A$21*$C63/Setup!$B$17+INDEX('FD inverse'!$A$21:$BH$21,1,'FD mesh'!$B$15+1)*Setup!$B$22</f>
        <v>15.6522787690165</v>
      </c>
      <c r="X63" s="0" t="n">
        <f aca="false">SUMPRODUCT('FD inverse'!$A$22:$BH$22,'FD mesh'!$B$84:$BI$84,$E62:$BL62)+'FD inverse'!$A$22*$C63/Setup!$B$17+INDEX('FD inverse'!$A$22:$BH$22,1,'FD mesh'!$B$15+1)*Setup!$B$22</f>
        <v>15.5776971288258</v>
      </c>
      <c r="Y63" s="0" t="n">
        <f aca="false">SUMPRODUCT('FD inverse'!$A$23:$BH$23,'FD mesh'!$B$84:$BI$84,$E62:$BL62)+'FD inverse'!$A$23*$C63/Setup!$B$17+INDEX('FD inverse'!$A$23:$BH$23,1,'FD mesh'!$B$15+1)*Setup!$B$22</f>
        <v>15.5064851697481</v>
      </c>
      <c r="Z63" s="0" t="n">
        <f aca="false">SUMPRODUCT('FD inverse'!$A$24:$BH$24,'FD mesh'!$B$84:$BI$84,$E62:$BL62)+'FD inverse'!$A$24*$C63/Setup!$B$17+INDEX('FD inverse'!$A$24:$BH$24,1,'FD mesh'!$B$15+1)*Setup!$B$22</f>
        <v>15.4383067888394</v>
      </c>
      <c r="AA63" s="0" t="n">
        <f aca="false">SUMPRODUCT('FD inverse'!$A$25:$BH$25,'FD mesh'!$B$84:$BI$84,$E62:$BL62)+'FD inverse'!$A$25*$C63/Setup!$B$17+INDEX('FD inverse'!$A$25:$BH$25,1,'FD mesh'!$B$15+1)*Setup!$B$22</f>
        <v>15.3728189196827</v>
      </c>
      <c r="AB63" s="0" t="n">
        <f aca="false">SUMPRODUCT('FD inverse'!$A$26:$BH$26,'FD mesh'!$B$84:$BI$84,$E62:$BL62)+'FD inverse'!$A$26*$C63/Setup!$B$17+INDEX('FD inverse'!$A$26:$BH$26,1,'FD mesh'!$B$15+1)*Setup!$B$22</f>
        <v>15.3096723032991</v>
      </c>
      <c r="AC63" s="0" t="n">
        <f aca="false">SUMPRODUCT('FD inverse'!$A$27:$BH$27,'FD mesh'!$B$84:$BI$84,$E62:$BL62)+'FD inverse'!$A$27*$C63/Setup!$B$17+INDEX('FD inverse'!$A$27:$BH$27,1,'FD mesh'!$B$15+1)*Setup!$B$22</f>
        <v>15.2485123217969</v>
      </c>
      <c r="AD63" s="0" t="n">
        <f aca="false">SUMPRODUCT('FD inverse'!$A$28:$BH$28,'FD mesh'!$B$84:$BI$84,$E62:$BL62)+'FD inverse'!$A$28*$C63/Setup!$B$17+INDEX('FD inverse'!$A$28:$BH$28,1,'FD mesh'!$B$15+1)*Setup!$B$22</f>
        <v>15.1889798812711</v>
      </c>
      <c r="AE63" s="0" t="n">
        <f aca="false">SUMPRODUCT('FD inverse'!$A$29:$BH$29,'FD mesh'!$B$84:$BI$84,$E62:$BL62)+'FD inverse'!$A$29*$C63/Setup!$B$17+INDEX('FD inverse'!$A$29:$BH$29,1,'FD mesh'!$B$15+1)*Setup!$B$22</f>
        <v>15.1307123319975</v>
      </c>
      <c r="AF63" s="0" t="n">
        <f aca="false">SUMPRODUCT('FD inverse'!$A$30:$BH$30,'FD mesh'!$B$84:$BI$84,$E62:$BL62)+'FD inverse'!$A$30*$C63/Setup!$B$17+INDEX('FD inverse'!$A$30:$BH$30,1,'FD mesh'!$B$15+1)*Setup!$B$22</f>
        <v>15.0733444153564</v>
      </c>
      <c r="AG63" s="0" t="n">
        <f aca="false">SUMPRODUCT('FD inverse'!$A$31:$BH$31,'FD mesh'!$B$84:$BI$84,$E62:$BL62)+'FD inverse'!$A$31*$C63/Setup!$B$17+INDEX('FD inverse'!$A$31:$BH$31,1,'FD mesh'!$B$15+1)*Setup!$B$22</f>
        <v>15.0165092281197</v>
      </c>
      <c r="AH63" s="0" t="n">
        <f aca="false">SUMPRODUCT('FD inverse'!$A$32:$BH$32,'FD mesh'!$B$84:$BI$84,$E62:$BL62)+'FD inverse'!$A$32*$C63/Setup!$B$17+INDEX('FD inverse'!$A$32:$BH$32,1,'FD mesh'!$B$15+1)*Setup!$B$22</f>
        <v>15.0142592235939</v>
      </c>
      <c r="AI63" s="0" t="n">
        <f aca="false">SUMPRODUCT('FD inverse'!$A$33:$BH$33,'FD mesh'!$B$84:$BI$84,$E62:$BL62)+'FD inverse'!$A$33*$C63/Setup!$B$17+INDEX('FD inverse'!$A$33:$BH$33,1,'FD mesh'!$B$15+1)*Setup!$B$22</f>
        <v>15.0122671234746</v>
      </c>
      <c r="AJ63" s="0" t="n">
        <f aca="false">SUMPRODUCT('FD inverse'!$A$34:$BH$34,'FD mesh'!$B$84:$BI$84,$E62:$BL62)+'FD inverse'!$A$34*$C63/Setup!$B$17+INDEX('FD inverse'!$A$34:$BH$34,1,'FD mesh'!$B$15+1)*Setup!$B$22</f>
        <v>15.0105077398243</v>
      </c>
      <c r="AK63" s="0" t="n">
        <f aca="false">SUMPRODUCT('FD inverse'!$A$35:$BH$35,'FD mesh'!$B$84:$BI$84,$E62:$BL62)+'FD inverse'!$A$35*$C63/Setup!$B$17+INDEX('FD inverse'!$A$35:$BH$35,1,'FD mesh'!$B$15+1)*Setup!$B$22</f>
        <v>15.0089569618161</v>
      </c>
      <c r="AL63" s="0" t="n">
        <f aca="false">SUMPRODUCT('FD inverse'!$A$36:$BH$36,'FD mesh'!$B$84:$BI$84,$E62:$BL62)+'FD inverse'!$A$36*$C63/Setup!$B$17+INDEX('FD inverse'!$A$36:$BH$36,1,'FD mesh'!$B$15+1)*Setup!$B$22</f>
        <v>15.007591798164</v>
      </c>
      <c r="AM63" s="0" t="n">
        <f aca="false">SUMPRODUCT('FD inverse'!$A$37:$BH$37,'FD mesh'!$B$84:$BI$84,$E62:$BL62)+'FD inverse'!$A$37*$C63/Setup!$B$17+INDEX('FD inverse'!$A$37:$BH$37,1,'FD mesh'!$B$15+1)*Setup!$B$22</f>
        <v>15.0063903884391</v>
      </c>
      <c r="AN63" s="0" t="n">
        <f aca="false">SUMPRODUCT('FD inverse'!$A$38:$BH$38,'FD mesh'!$B$84:$BI$84,$E62:$BL62)+'FD inverse'!$A$38*$C63/Setup!$B$17+INDEX('FD inverse'!$A$38:$BH$38,1,'FD mesh'!$B$15+1)*Setup!$B$22</f>
        <v>15.0053319845939</v>
      </c>
      <c r="AO63" s="0" t="n">
        <f aca="false">SUMPRODUCT('FD inverse'!$A$39:$BH$39,'FD mesh'!$B$84:$BI$84,$E62:$BL62)+'FD inverse'!$A$39*$C63/Setup!$B$17+INDEX('FD inverse'!$A$39:$BH$39,1,'FD mesh'!$B$15+1)*Setup!$B$22</f>
        <v>15.0043969045515</v>
      </c>
      <c r="AP63" s="0" t="n">
        <f aca="false">SUMPRODUCT('FD inverse'!$A$40:$BH$40,'FD mesh'!$B$84:$BI$84,$E62:$BL62)+'FD inverse'!$A$40*$C63/Setup!$B$17+INDEX('FD inverse'!$A$40:$BH$40,1,'FD mesh'!$B$15+1)*Setup!$B$22</f>
        <v>15.0035664601454</v>
      </c>
      <c r="AQ63" s="0" t="n">
        <f aca="false">SUMPRODUCT('FD inverse'!$A$41:$BH$41,'FD mesh'!$B$84:$BI$84,$E62:$BL62)+'FD inverse'!$A$41*$C63/Setup!$B$17+INDEX('FD inverse'!$A$41:$BH$41,1,'FD mesh'!$B$15+1)*Setup!$B$22</f>
        <v>15.002822862017</v>
      </c>
      <c r="AR63" s="0" t="n">
        <f aca="false">SUMPRODUCT('FD inverse'!$A$42:$BH$42,'FD mesh'!$B$84:$BI$84,$E62:$BL62)+'FD inverse'!$A$42*$C63/Setup!$B$17+INDEX('FD inverse'!$A$42:$BH$42,1,'FD mesh'!$B$15+1)*Setup!$B$22</f>
        <v>15.0021491043213</v>
      </c>
      <c r="AS63" s="0" t="n">
        <f aca="false">SUMPRODUCT('FD inverse'!$A$43:$BH$43,'FD mesh'!$B$84:$BI$84,$E62:$BL62)+'FD inverse'!$A$43*$C63/Setup!$B$17+INDEX('FD inverse'!$A$43:$BH$43,1,'FD mesh'!$B$15+1)*Setup!$B$22</f>
        <v>0</v>
      </c>
      <c r="AT63" s="0" t="n">
        <f aca="false">SUMPRODUCT('FD inverse'!$A$44:$BH$44,'FD mesh'!$B$84:$BI$84,$E62:$BL62)+'FD inverse'!$A$44*$C63/Setup!$B$17+INDEX('FD inverse'!$A$44:$BH$44,1,'FD mesh'!$B$15+1)*Setup!$B$22</f>
        <v>0</v>
      </c>
      <c r="AU63" s="0" t="n">
        <f aca="false">SUMPRODUCT('FD inverse'!$A$45:$BH$45,'FD mesh'!$B$84:$BI$84,$E62:$BL62)+'FD inverse'!$A$45*$C63/Setup!$B$17+INDEX('FD inverse'!$A$45:$BH$45,1,'FD mesh'!$B$15+1)*Setup!$B$22</f>
        <v>0</v>
      </c>
      <c r="AV63" s="0" t="n">
        <f aca="false">SUMPRODUCT('FD inverse'!$A$46:$BH$46,'FD mesh'!$B$84:$BI$84,$E62:$BL62)+'FD inverse'!$A$46*$C63/Setup!$B$17+INDEX('FD inverse'!$A$46:$BH$46,1,'FD mesh'!$B$15+1)*Setup!$B$22</f>
        <v>0</v>
      </c>
      <c r="AW63" s="0" t="n">
        <f aca="false">SUMPRODUCT('FD inverse'!$A$47:$BH$47,'FD mesh'!$B$84:$BI$84,$E62:$BL62)+'FD inverse'!$A$47*$C63/Setup!$B$17+INDEX('FD inverse'!$A$47:$BH$47,1,'FD mesh'!$B$15+1)*Setup!$B$22</f>
        <v>0</v>
      </c>
      <c r="AX63" s="0" t="n">
        <f aca="false">SUMPRODUCT('FD inverse'!$A$48:$BH$48,'FD mesh'!$B$84:$BI$84,$E62:$BL62)+'FD inverse'!$A$48*$C63/Setup!$B$17+INDEX('FD inverse'!$A$48:$BH$48,1,'FD mesh'!$B$15+1)*Setup!$B$22</f>
        <v>0</v>
      </c>
      <c r="AY63" s="0" t="n">
        <f aca="false">SUMPRODUCT('FD inverse'!$A$49:$BH$49,'FD mesh'!$B$84:$BI$84,$E62:$BL62)+'FD inverse'!$A$49*$C63/Setup!$B$17+INDEX('FD inverse'!$A$49:$BH$49,1,'FD mesh'!$B$15+1)*Setup!$B$22</f>
        <v>0</v>
      </c>
      <c r="AZ63" s="0" t="n">
        <f aca="false">SUMPRODUCT('FD inverse'!$A$50:$BH$50,'FD mesh'!$B$84:$BI$84,$E62:$BL62)+'FD inverse'!$A$50*$C63/Setup!$B$17+INDEX('FD inverse'!$A$50:$BH$50,1,'FD mesh'!$B$15+1)*Setup!$B$22</f>
        <v>0</v>
      </c>
      <c r="BA63" s="0" t="n">
        <f aca="false">SUMPRODUCT('FD inverse'!$A$51:$BH$51,'FD mesh'!$B$84:$BI$84,$E62:$BL62)+'FD inverse'!$A$51*$C63/Setup!$B$17+INDEX('FD inverse'!$A$51:$BH$51,1,'FD mesh'!$B$15+1)*Setup!$B$22</f>
        <v>0</v>
      </c>
      <c r="BB63" s="0" t="n">
        <f aca="false">SUMPRODUCT('FD inverse'!$A$52:$BH$52,'FD mesh'!$B$84:$BI$84,$E62:$BL62)+'FD inverse'!$A$52*$C63/Setup!$B$17+INDEX('FD inverse'!$A$52:$BH$52,1,'FD mesh'!$B$15+1)*Setup!$B$22</f>
        <v>0</v>
      </c>
      <c r="BC63" s="0" t="n">
        <f aca="false">SUMPRODUCT('FD inverse'!$A$53:$BH$53,'FD mesh'!$B$84:$BI$84,$E62:$BL62)+'FD inverse'!$A$53*$C63/Setup!$B$17+INDEX('FD inverse'!$A$53:$BH$53,1,'FD mesh'!$B$15+1)*Setup!$B$22</f>
        <v>0</v>
      </c>
      <c r="BD63" s="0" t="n">
        <f aca="false">SUMPRODUCT('FD inverse'!$A$54:$BH$54,'FD mesh'!$B$84:$BI$84,$E62:$BL62)+'FD inverse'!$A$54*$C63/Setup!$B$17+INDEX('FD inverse'!$A$54:$BH$54,1,'FD mesh'!$B$15+1)*Setup!$B$22</f>
        <v>0</v>
      </c>
      <c r="BE63" s="0" t="n">
        <f aca="false">SUMPRODUCT('FD inverse'!$A$55:$BH$55,'FD mesh'!$B$84:$BI$84,$E62:$BL62)+'FD inverse'!$A$55*$C63/Setup!$B$17+INDEX('FD inverse'!$A$55:$BH$55,1,'FD mesh'!$B$15+1)*Setup!$B$22</f>
        <v>0</v>
      </c>
      <c r="BF63" s="0" t="n">
        <f aca="false">SUMPRODUCT('FD inverse'!$A$56:$BH$56,'FD mesh'!$B$84:$BI$84,$E62:$BL62)+'FD inverse'!$A$56*$C63/Setup!$B$17+INDEX('FD inverse'!$A$56:$BH$56,1,'FD mesh'!$B$15+1)*Setup!$B$22</f>
        <v>0</v>
      </c>
      <c r="BG63" s="0" t="n">
        <f aca="false">SUMPRODUCT('FD inverse'!$A$57:$BH$57,'FD mesh'!$B$84:$BI$84,$E62:$BL62)+'FD inverse'!$A$57*$C63/Setup!$B$17+INDEX('FD inverse'!$A$57:$BH$57,1,'FD mesh'!$B$15+1)*Setup!$B$22</f>
        <v>0</v>
      </c>
      <c r="BH63" s="0" t="n">
        <f aca="false">SUMPRODUCT('FD inverse'!$A$58:$BH$58,'FD mesh'!$B$84:$BI$84,$E62:$BL62)+'FD inverse'!$A$58*$C63/Setup!$B$17+INDEX('FD inverse'!$A$58:$BH$58,1,'FD mesh'!$B$15+1)*Setup!$B$22</f>
        <v>0</v>
      </c>
      <c r="BI63" s="0" t="n">
        <f aca="false">SUMPRODUCT('FD inverse'!$A$59:$BH$59,'FD mesh'!$B$84:$BI$84,$E62:$BL62)+'FD inverse'!$A$59*$C63/Setup!$B$17+INDEX('FD inverse'!$A$59:$BH$59,1,'FD mesh'!$B$15+1)*Setup!$B$22</f>
        <v>0</v>
      </c>
      <c r="BJ63" s="0" t="n">
        <f aca="false">SUMPRODUCT('FD inverse'!$A$60:$BH$60,'FD mesh'!$B$84:$BI$84,$E62:$BL62)+'FD inverse'!$A$60*$C63/Setup!$B$17+INDEX('FD inverse'!$A$60:$BH$60,1,'FD mesh'!$B$15+1)*Setup!$B$22</f>
        <v>0</v>
      </c>
      <c r="BK63" s="0" t="n">
        <f aca="false">SUMPRODUCT('FD inverse'!$A$61:$BH$61,'FD mesh'!$B$84:$BI$84,$E62:$BL62)+'FD inverse'!$A$61*$C63/Setup!$B$17+INDEX('FD inverse'!$A$61:$BH$61,1,'FD mesh'!$B$15+1)*Setup!$B$22</f>
        <v>0</v>
      </c>
      <c r="BL63" s="0" t="n">
        <f aca="false">SUMPRODUCT('FD inverse'!$A$62:$BH$62,'FD mesh'!$B$84:$BI$84,$E62:$BL62)+'FD inverse'!$A$62*$C63/Setup!$B$17+INDEX('FD inverse'!$A$62:$BH$62,1,'FD mesh'!$B$15+1)*Setup!$B$22</f>
        <v>0</v>
      </c>
    </row>
    <row r="64" customFormat="false" ht="15" hidden="false" customHeight="false" outlineLevel="0" collapsed="false">
      <c r="A64" s="0" t="n">
        <v>59</v>
      </c>
      <c r="B64" s="0" t="n">
        <f aca="false">A64*Setup!$B$11/3600</f>
        <v>4.91666666666667</v>
      </c>
      <c r="C64" s="0" t="n">
        <f aca="false">Setup!$B$7+Setup!$B$8*COS(2*PI()*(B64-Setup!$B$9)/24)</f>
        <v>20.114631720747</v>
      </c>
      <c r="D64" s="0" t="n">
        <f aca="false">(C64-E64)/Setup!$B$17</f>
        <v>12.1930700989854</v>
      </c>
      <c r="E64" s="0" t="n">
        <f aca="false">SUMPRODUCT('FD inverse'!$A$3:$BH$3,'FD mesh'!$B$84:$BI$84,$E63:$BL63)+'FD inverse'!$A$3*$C64/Setup!$B$17+INDEX('FD inverse'!$A$3:$BH$3,1,'FD mesh'!$B$15+1)*Setup!$B$22</f>
        <v>18.5295326078789</v>
      </c>
      <c r="F64" s="0" t="n">
        <f aca="false">SUMPRODUCT('FD inverse'!$A$4:$BH$4,'FD mesh'!$B$84:$BI$84,$E63:$BL63)+'FD inverse'!$A$4*$C64/Setup!$B$17+INDEX('FD inverse'!$A$4:$BH$4,1,'FD mesh'!$B$15+1)*Setup!$B$22</f>
        <v>18.1702567091462</v>
      </c>
      <c r="G64" s="0" t="n">
        <f aca="false">SUMPRODUCT('FD inverse'!$A$5:$BH$5,'FD mesh'!$B$84:$BI$84,$E63:$BL63)+'FD inverse'!$A$5*$C64/Setup!$B$17+INDEX('FD inverse'!$A$5:$BH$5,1,'FD mesh'!$B$15+1)*Setup!$B$22</f>
        <v>17.8179955672862</v>
      </c>
      <c r="H64" s="0" t="n">
        <f aca="false">SUMPRODUCT('FD inverse'!$A$6:$BH$6,'FD mesh'!$B$84:$BI$84,$E63:$BL63)+'FD inverse'!$A$6*$C64/Setup!$B$17+INDEX('FD inverse'!$A$6:$BH$6,1,'FD mesh'!$B$15+1)*Setup!$B$22</f>
        <v>16.6461192771976</v>
      </c>
      <c r="I64" s="0" t="n">
        <f aca="false">SUMPRODUCT('FD inverse'!$A$7:$BH$7,'FD mesh'!$B$84:$BI$84,$E63:$BL63)+'FD inverse'!$A$7*$C64/Setup!$B$17+INDEX('FD inverse'!$A$7:$BH$7,1,'FD mesh'!$B$15+1)*Setup!$B$22</f>
        <v>16.5472294264477</v>
      </c>
      <c r="J64" s="0" t="n">
        <f aca="false">SUMPRODUCT('FD inverse'!$A$8:$BH$8,'FD mesh'!$B$84:$BI$84,$E63:$BL63)+'FD inverse'!$A$8*$C64/Setup!$B$17+INDEX('FD inverse'!$A$8:$BH$8,1,'FD mesh'!$B$15+1)*Setup!$B$22</f>
        <v>16.4580134177258</v>
      </c>
      <c r="K64" s="0" t="n">
        <f aca="false">SUMPRODUCT('FD inverse'!$A$9:$BH$9,'FD mesh'!$B$84:$BI$84,$E63:$BL63)+'FD inverse'!$A$9*$C64/Setup!$B$17+INDEX('FD inverse'!$A$9:$BH$9,1,'FD mesh'!$B$15+1)*Setup!$B$22</f>
        <v>16.3785532871879</v>
      </c>
      <c r="L64" s="0" t="n">
        <f aca="false">SUMPRODUCT('FD inverse'!$A$10:$BH$10,'FD mesh'!$B$84:$BI$84,$E63:$BL63)+'FD inverse'!$A$10*$C64/Setup!$B$17+INDEX('FD inverse'!$A$10:$BH$10,1,'FD mesh'!$B$15+1)*Setup!$B$22</f>
        <v>16.3089558748725</v>
      </c>
      <c r="M64" s="0" t="n">
        <f aca="false">SUMPRODUCT('FD inverse'!$A$11:$BH$11,'FD mesh'!$B$84:$BI$84,$E63:$BL63)+'FD inverse'!$A$11*$C64/Setup!$B$17+INDEX('FD inverse'!$A$11:$BH$11,1,'FD mesh'!$B$15+1)*Setup!$B$22</f>
        <v>16.2493391628938</v>
      </c>
      <c r="N64" s="0" t="n">
        <f aca="false">SUMPRODUCT('FD inverse'!$A$12:$BH$12,'FD mesh'!$B$84:$BI$84,$E63:$BL63)+'FD inverse'!$A$12*$C64/Setup!$B$17+INDEX('FD inverse'!$A$12:$BH$12,1,'FD mesh'!$B$15+1)*Setup!$B$22</f>
        <v>16.1998204095523</v>
      </c>
      <c r="O64" s="0" t="n">
        <f aca="false">SUMPRODUCT('FD inverse'!$A$13:$BH$13,'FD mesh'!$B$84:$BI$84,$E63:$BL63)+'FD inverse'!$A$13*$C64/Setup!$B$17+INDEX('FD inverse'!$A$13:$BH$13,1,'FD mesh'!$B$15+1)*Setup!$B$22</f>
        <v>16.1605061004537</v>
      </c>
      <c r="P64" s="0" t="n">
        <f aca="false">SUMPRODUCT('FD inverse'!$A$14:$BH$14,'FD mesh'!$B$84:$BI$84,$E63:$BL63)+'FD inverse'!$A$14*$C64/Setup!$B$17+INDEX('FD inverse'!$A$14:$BH$14,1,'FD mesh'!$B$15+1)*Setup!$B$22</f>
        <v>16.131483726002</v>
      </c>
      <c r="Q64" s="0" t="n">
        <f aca="false">SUMPRODUCT('FD inverse'!$A$15:$BH$15,'FD mesh'!$B$84:$BI$84,$E63:$BL63)+'FD inverse'!$A$15*$C64/Setup!$B$17+INDEX('FD inverse'!$A$15:$BH$15,1,'FD mesh'!$B$15+1)*Setup!$B$22</f>
        <v>16.1128153862648</v>
      </c>
      <c r="R64" s="0" t="n">
        <f aca="false">SUMPRODUCT('FD inverse'!$A$16:$BH$16,'FD mesh'!$B$84:$BI$84,$E63:$BL63)+'FD inverse'!$A$16*$C64/Setup!$B$17+INDEX('FD inverse'!$A$16:$BH$16,1,'FD mesh'!$B$15+1)*Setup!$B$22</f>
        <v>16.1045332189421</v>
      </c>
      <c r="S64" s="0" t="n">
        <f aca="false">SUMPRODUCT('FD inverse'!$A$17:$BH$17,'FD mesh'!$B$84:$BI$84,$E63:$BL63)+'FD inverse'!$A$17*$C64/Setup!$B$17+INDEX('FD inverse'!$A$17:$BH$17,1,'FD mesh'!$B$15+1)*Setup!$B$22</f>
        <v>16.0073808994276</v>
      </c>
      <c r="T64" s="0" t="n">
        <f aca="false">SUMPRODUCT('FD inverse'!$A$18:$BH$18,'FD mesh'!$B$84:$BI$84,$E63:$BL63)+'FD inverse'!$A$18*$C64/Setup!$B$17+INDEX('FD inverse'!$A$18:$BH$18,1,'FD mesh'!$B$15+1)*Setup!$B$22</f>
        <v>15.9151244453417</v>
      </c>
      <c r="U64" s="0" t="n">
        <f aca="false">SUMPRODUCT('FD inverse'!$A$19:$BH$19,'FD mesh'!$B$84:$BI$84,$E63:$BL63)+'FD inverse'!$A$19*$C64/Setup!$B$17+INDEX('FD inverse'!$A$19:$BH$19,1,'FD mesh'!$B$15+1)*Setup!$B$22</f>
        <v>15.8274706097136</v>
      </c>
      <c r="V64" s="0" t="n">
        <f aca="false">SUMPRODUCT('FD inverse'!$A$20:$BH$20,'FD mesh'!$B$84:$BI$84,$E63:$BL63)+'FD inverse'!$A$20*$C64/Setup!$B$17+INDEX('FD inverse'!$A$20:$BH$20,1,'FD mesh'!$B$15+1)*Setup!$B$22</f>
        <v>15.7441174615062</v>
      </c>
      <c r="W64" s="0" t="n">
        <f aca="false">SUMPRODUCT('FD inverse'!$A$21:$BH$21,'FD mesh'!$B$84:$BI$84,$E63:$BL63)+'FD inverse'!$A$21*$C64/Setup!$B$17+INDEX('FD inverse'!$A$21:$BH$21,1,'FD mesh'!$B$15+1)*Setup!$B$22</f>
        <v>15.6647545111637</v>
      </c>
      <c r="X64" s="0" t="n">
        <f aca="false">SUMPRODUCT('FD inverse'!$A$22:$BH$22,'FD mesh'!$B$84:$BI$84,$E63:$BL63)+'FD inverse'!$A$22*$C64/Setup!$B$17+INDEX('FD inverse'!$A$22:$BH$22,1,'FD mesh'!$B$15+1)*Setup!$B$22</f>
        <v>15.5890629935101</v>
      </c>
      <c r="Y64" s="0" t="n">
        <f aca="false">SUMPRODUCT('FD inverse'!$A$23:$BH$23,'FD mesh'!$B$84:$BI$84,$E63:$BL63)+'FD inverse'!$A$23*$C64/Setup!$B$17+INDEX('FD inverse'!$A$23:$BH$23,1,'FD mesh'!$B$15+1)*Setup!$B$22</f>
        <v>15.5167162874637</v>
      </c>
      <c r="Z64" s="0" t="n">
        <f aca="false">SUMPRODUCT('FD inverse'!$A$24:$BH$24,'FD mesh'!$B$84:$BI$84,$E63:$BL63)+'FD inverse'!$A$24*$C64/Setup!$B$17+INDEX('FD inverse'!$A$24:$BH$24,1,'FD mesh'!$B$15+1)*Setup!$B$22</f>
        <v>15.4473804532022</v>
      </c>
      <c r="AA64" s="0" t="n">
        <f aca="false">SUMPRODUCT('FD inverse'!$A$25:$BH$25,'FD mesh'!$B$84:$BI$84,$E63:$BL63)+'FD inverse'!$A$25*$C64/Setup!$B$17+INDEX('FD inverse'!$A$25:$BH$25,1,'FD mesh'!$B$15+1)*Setup!$B$22</f>
        <v>15.3807148687389</v>
      </c>
      <c r="AB64" s="0" t="n">
        <f aca="false">SUMPRODUCT('FD inverse'!$A$26:$BH$26,'FD mesh'!$B$84:$BI$84,$E63:$BL63)+'FD inverse'!$A$26*$C64/Setup!$B$17+INDEX('FD inverse'!$A$26:$BH$26,1,'FD mesh'!$B$15+1)*Setup!$B$22</f>
        <v>15.3163729492835</v>
      </c>
      <c r="AC64" s="0" t="n">
        <f aca="false">SUMPRODUCT('FD inverse'!$A$27:$BH$27,'FD mesh'!$B$84:$BI$84,$E63:$BL63)+'FD inverse'!$A$27*$C64/Setup!$B$17+INDEX('FD inverse'!$A$27:$BH$27,1,'FD mesh'!$B$15+1)*Setup!$B$22</f>
        <v>15.2540029342179</v>
      </c>
      <c r="AD64" s="0" t="n">
        <f aca="false">SUMPRODUCT('FD inverse'!$A$28:$BH$28,'FD mesh'!$B$84:$BI$84,$E63:$BL63)+'FD inverse'!$A$28*$C64/Setup!$B$17+INDEX('FD inverse'!$A$28:$BH$28,1,'FD mesh'!$B$15+1)*Setup!$B$22</f>
        <v>15.1932487279505</v>
      </c>
      <c r="AE64" s="0" t="n">
        <f aca="false">SUMPRODUCT('FD inverse'!$A$29:$BH$29,'FD mesh'!$B$84:$BI$84,$E63:$BL63)+'FD inverse'!$A$29*$C64/Setup!$B$17+INDEX('FD inverse'!$A$29:$BH$29,1,'FD mesh'!$B$15+1)*Setup!$B$22</f>
        <v>15.1337507822772</v>
      </c>
      <c r="AF64" s="0" t="n">
        <f aca="false">SUMPRODUCT('FD inverse'!$A$30:$BH$30,'FD mesh'!$B$84:$BI$84,$E63:$BL63)+'FD inverse'!$A$30*$C64/Setup!$B$17+INDEX('FD inverse'!$A$30:$BH$30,1,'FD mesh'!$B$15+1)*Setup!$B$22</f>
        <v>15.0751470091148</v>
      </c>
      <c r="AG64" s="0" t="n">
        <f aca="false">SUMPRODUCT('FD inverse'!$A$31:$BH$31,'FD mesh'!$B$84:$BI$84,$E63:$BL63)+'FD inverse'!$A$31*$C64/Setup!$B$17+INDEX('FD inverse'!$A$31:$BH$31,1,'FD mesh'!$B$15+1)*Setup!$B$22</f>
        <v>15.0170737135443</v>
      </c>
      <c r="AH64" s="0" t="n">
        <f aca="false">SUMPRODUCT('FD inverse'!$A$32:$BH$32,'FD mesh'!$B$84:$BI$84,$E63:$BL63)+'FD inverse'!$A$32*$C64/Setup!$B$17+INDEX('FD inverse'!$A$32:$BH$32,1,'FD mesh'!$B$15+1)*Setup!$B$22</f>
        <v>15.0147723747655</v>
      </c>
      <c r="AI64" s="0" t="n">
        <f aca="false">SUMPRODUCT('FD inverse'!$A$33:$BH$33,'FD mesh'!$B$84:$BI$84,$E63:$BL63)+'FD inverse'!$A$33*$C64/Setup!$B$17+INDEX('FD inverse'!$A$33:$BH$33,1,'FD mesh'!$B$15+1)*Setup!$B$22</f>
        <v>15.0127308049294</v>
      </c>
      <c r="AJ64" s="0" t="n">
        <f aca="false">SUMPRODUCT('FD inverse'!$A$34:$BH$34,'FD mesh'!$B$84:$BI$84,$E63:$BL63)+'FD inverse'!$A$34*$C64/Setup!$B$17+INDEX('FD inverse'!$A$34:$BH$34,1,'FD mesh'!$B$15+1)*Setup!$B$22</f>
        <v>15.0109239613256</v>
      </c>
      <c r="AK64" s="0" t="n">
        <f aca="false">SUMPRODUCT('FD inverse'!$A$35:$BH$35,'FD mesh'!$B$84:$BI$84,$E63:$BL63)+'FD inverse'!$A$35*$C64/Setup!$B$17+INDEX('FD inverse'!$A$35:$BH$35,1,'FD mesh'!$B$15+1)*Setup!$B$22</f>
        <v>15.0093278186328</v>
      </c>
      <c r="AL64" s="0" t="n">
        <f aca="false">SUMPRODUCT('FD inverse'!$A$36:$BH$36,'FD mesh'!$B$84:$BI$84,$E63:$BL63)+'FD inverse'!$A$36*$C64/Setup!$B$17+INDEX('FD inverse'!$A$36:$BH$36,1,'FD mesh'!$B$15+1)*Setup!$B$22</f>
        <v>15.0079194122027</v>
      </c>
      <c r="AM64" s="0" t="n">
        <f aca="false">SUMPRODUCT('FD inverse'!$A$37:$BH$37,'FD mesh'!$B$84:$BI$84,$E63:$BL63)+'FD inverse'!$A$37*$C64/Setup!$B$17+INDEX('FD inverse'!$A$37:$BH$37,1,'FD mesh'!$B$15+1)*Setup!$B$22</f>
        <v>15.0066768515449</v>
      </c>
      <c r="AN64" s="0" t="n">
        <f aca="false">SUMPRODUCT('FD inverse'!$A$38:$BH$38,'FD mesh'!$B$84:$BI$84,$E63:$BL63)+'FD inverse'!$A$38*$C64/Setup!$B$17+INDEX('FD inverse'!$A$38:$BH$38,1,'FD mesh'!$B$15+1)*Setup!$B$22</f>
        <v>15.0055793051095</v>
      </c>
      <c r="AO64" s="0" t="n">
        <f aca="false">SUMPRODUCT('FD inverse'!$A$39:$BH$39,'FD mesh'!$B$84:$BI$84,$E63:$BL63)+'FD inverse'!$A$39*$C64/Setup!$B$17+INDEX('FD inverse'!$A$39:$BH$39,1,'FD mesh'!$B$15+1)*Setup!$B$22</f>
        <v>15.0046069580156</v>
      </c>
      <c r="AP64" s="0" t="n">
        <f aca="false">SUMPRODUCT('FD inverse'!$A$40:$BH$40,'FD mesh'!$B$84:$BI$84,$E63:$BL63)+'FD inverse'!$A$40*$C64/Setup!$B$17+INDEX('FD inverse'!$A$40:$BH$40,1,'FD mesh'!$B$15+1)*Setup!$B$22</f>
        <v>15.0037409448234</v>
      </c>
      <c r="AQ64" s="0" t="n">
        <f aca="false">SUMPRODUCT('FD inverse'!$A$41:$BH$41,'FD mesh'!$B$84:$BI$84,$E63:$BL63)+'FD inverse'!$A$41*$C64/Setup!$B$17+INDEX('FD inverse'!$A$41:$BH$41,1,'FD mesh'!$B$15+1)*Setup!$B$22</f>
        <v>15.0029632597943</v>
      </c>
      <c r="AR64" s="0" t="n">
        <f aca="false">SUMPRODUCT('FD inverse'!$A$42:$BH$42,'FD mesh'!$B$84:$BI$84,$E63:$BL63)+'FD inverse'!$A$42*$C64/Setup!$B$17+INDEX('FD inverse'!$A$42:$BH$42,1,'FD mesh'!$B$15+1)*Setup!$B$22</f>
        <v>15.0022566473538</v>
      </c>
      <c r="AS64" s="0" t="n">
        <f aca="false">SUMPRODUCT('FD inverse'!$A$43:$BH$43,'FD mesh'!$B$84:$BI$84,$E63:$BL63)+'FD inverse'!$A$43*$C64/Setup!$B$17+INDEX('FD inverse'!$A$43:$BH$43,1,'FD mesh'!$B$15+1)*Setup!$B$22</f>
        <v>0</v>
      </c>
      <c r="AT64" s="0" t="n">
        <f aca="false">SUMPRODUCT('FD inverse'!$A$44:$BH$44,'FD mesh'!$B$84:$BI$84,$E63:$BL63)+'FD inverse'!$A$44*$C64/Setup!$B$17+INDEX('FD inverse'!$A$44:$BH$44,1,'FD mesh'!$B$15+1)*Setup!$B$22</f>
        <v>0</v>
      </c>
      <c r="AU64" s="0" t="n">
        <f aca="false">SUMPRODUCT('FD inverse'!$A$45:$BH$45,'FD mesh'!$B$84:$BI$84,$E63:$BL63)+'FD inverse'!$A$45*$C64/Setup!$B$17+INDEX('FD inverse'!$A$45:$BH$45,1,'FD mesh'!$B$15+1)*Setup!$B$22</f>
        <v>0</v>
      </c>
      <c r="AV64" s="0" t="n">
        <f aca="false">SUMPRODUCT('FD inverse'!$A$46:$BH$46,'FD mesh'!$B$84:$BI$84,$E63:$BL63)+'FD inverse'!$A$46*$C64/Setup!$B$17+INDEX('FD inverse'!$A$46:$BH$46,1,'FD mesh'!$B$15+1)*Setup!$B$22</f>
        <v>0</v>
      </c>
      <c r="AW64" s="0" t="n">
        <f aca="false">SUMPRODUCT('FD inverse'!$A$47:$BH$47,'FD mesh'!$B$84:$BI$84,$E63:$BL63)+'FD inverse'!$A$47*$C64/Setup!$B$17+INDEX('FD inverse'!$A$47:$BH$47,1,'FD mesh'!$B$15+1)*Setup!$B$22</f>
        <v>0</v>
      </c>
      <c r="AX64" s="0" t="n">
        <f aca="false">SUMPRODUCT('FD inverse'!$A$48:$BH$48,'FD mesh'!$B$84:$BI$84,$E63:$BL63)+'FD inverse'!$A$48*$C64/Setup!$B$17+INDEX('FD inverse'!$A$48:$BH$48,1,'FD mesh'!$B$15+1)*Setup!$B$22</f>
        <v>0</v>
      </c>
      <c r="AY64" s="0" t="n">
        <f aca="false">SUMPRODUCT('FD inverse'!$A$49:$BH$49,'FD mesh'!$B$84:$BI$84,$E63:$BL63)+'FD inverse'!$A$49*$C64/Setup!$B$17+INDEX('FD inverse'!$A$49:$BH$49,1,'FD mesh'!$B$15+1)*Setup!$B$22</f>
        <v>0</v>
      </c>
      <c r="AZ64" s="0" t="n">
        <f aca="false">SUMPRODUCT('FD inverse'!$A$50:$BH$50,'FD mesh'!$B$84:$BI$84,$E63:$BL63)+'FD inverse'!$A$50*$C64/Setup!$B$17+INDEX('FD inverse'!$A$50:$BH$50,1,'FD mesh'!$B$15+1)*Setup!$B$22</f>
        <v>0</v>
      </c>
      <c r="BA64" s="0" t="n">
        <f aca="false">SUMPRODUCT('FD inverse'!$A$51:$BH$51,'FD mesh'!$B$84:$BI$84,$E63:$BL63)+'FD inverse'!$A$51*$C64/Setup!$B$17+INDEX('FD inverse'!$A$51:$BH$51,1,'FD mesh'!$B$15+1)*Setup!$B$22</f>
        <v>0</v>
      </c>
      <c r="BB64" s="0" t="n">
        <f aca="false">SUMPRODUCT('FD inverse'!$A$52:$BH$52,'FD mesh'!$B$84:$BI$84,$E63:$BL63)+'FD inverse'!$A$52*$C64/Setup!$B$17+INDEX('FD inverse'!$A$52:$BH$52,1,'FD mesh'!$B$15+1)*Setup!$B$22</f>
        <v>0</v>
      </c>
      <c r="BC64" s="0" t="n">
        <f aca="false">SUMPRODUCT('FD inverse'!$A$53:$BH$53,'FD mesh'!$B$84:$BI$84,$E63:$BL63)+'FD inverse'!$A$53*$C64/Setup!$B$17+INDEX('FD inverse'!$A$53:$BH$53,1,'FD mesh'!$B$15+1)*Setup!$B$22</f>
        <v>0</v>
      </c>
      <c r="BD64" s="0" t="n">
        <f aca="false">SUMPRODUCT('FD inverse'!$A$54:$BH$54,'FD mesh'!$B$84:$BI$84,$E63:$BL63)+'FD inverse'!$A$54*$C64/Setup!$B$17+INDEX('FD inverse'!$A$54:$BH$54,1,'FD mesh'!$B$15+1)*Setup!$B$22</f>
        <v>0</v>
      </c>
      <c r="BE64" s="0" t="n">
        <f aca="false">SUMPRODUCT('FD inverse'!$A$55:$BH$55,'FD mesh'!$B$84:$BI$84,$E63:$BL63)+'FD inverse'!$A$55*$C64/Setup!$B$17+INDEX('FD inverse'!$A$55:$BH$55,1,'FD mesh'!$B$15+1)*Setup!$B$22</f>
        <v>0</v>
      </c>
      <c r="BF64" s="0" t="n">
        <f aca="false">SUMPRODUCT('FD inverse'!$A$56:$BH$56,'FD mesh'!$B$84:$BI$84,$E63:$BL63)+'FD inverse'!$A$56*$C64/Setup!$B$17+INDEX('FD inverse'!$A$56:$BH$56,1,'FD mesh'!$B$15+1)*Setup!$B$22</f>
        <v>0</v>
      </c>
      <c r="BG64" s="0" t="n">
        <f aca="false">SUMPRODUCT('FD inverse'!$A$57:$BH$57,'FD mesh'!$B$84:$BI$84,$E63:$BL63)+'FD inverse'!$A$57*$C64/Setup!$B$17+INDEX('FD inverse'!$A$57:$BH$57,1,'FD mesh'!$B$15+1)*Setup!$B$22</f>
        <v>0</v>
      </c>
      <c r="BH64" s="0" t="n">
        <f aca="false">SUMPRODUCT('FD inverse'!$A$58:$BH$58,'FD mesh'!$B$84:$BI$84,$E63:$BL63)+'FD inverse'!$A$58*$C64/Setup!$B$17+INDEX('FD inverse'!$A$58:$BH$58,1,'FD mesh'!$B$15+1)*Setup!$B$22</f>
        <v>0</v>
      </c>
      <c r="BI64" s="0" t="n">
        <f aca="false">SUMPRODUCT('FD inverse'!$A$59:$BH$59,'FD mesh'!$B$84:$BI$84,$E63:$BL63)+'FD inverse'!$A$59*$C64/Setup!$B$17+INDEX('FD inverse'!$A$59:$BH$59,1,'FD mesh'!$B$15+1)*Setup!$B$22</f>
        <v>0</v>
      </c>
      <c r="BJ64" s="0" t="n">
        <f aca="false">SUMPRODUCT('FD inverse'!$A$60:$BH$60,'FD mesh'!$B$84:$BI$84,$E63:$BL63)+'FD inverse'!$A$60*$C64/Setup!$B$17+INDEX('FD inverse'!$A$60:$BH$60,1,'FD mesh'!$B$15+1)*Setup!$B$22</f>
        <v>0</v>
      </c>
      <c r="BK64" s="0" t="n">
        <f aca="false">SUMPRODUCT('FD inverse'!$A$61:$BH$61,'FD mesh'!$B$84:$BI$84,$E63:$BL63)+'FD inverse'!$A$61*$C64/Setup!$B$17+INDEX('FD inverse'!$A$61:$BH$61,1,'FD mesh'!$B$15+1)*Setup!$B$22</f>
        <v>0</v>
      </c>
      <c r="BL64" s="0" t="n">
        <f aca="false">SUMPRODUCT('FD inverse'!$A$62:$BH$62,'FD mesh'!$B$84:$BI$84,$E63:$BL63)+'FD inverse'!$A$62*$C64/Setup!$B$17+INDEX('FD inverse'!$A$62:$BH$62,1,'FD mesh'!$B$15+1)*Setup!$B$22</f>
        <v>0</v>
      </c>
    </row>
    <row r="65" customFormat="false" ht="15" hidden="false" customHeight="false" outlineLevel="0" collapsed="false">
      <c r="A65" s="0" t="n">
        <v>60</v>
      </c>
      <c r="B65" s="0" t="n">
        <f aca="false">A65*Setup!$B$11/3600</f>
        <v>5</v>
      </c>
      <c r="C65" s="0" t="n">
        <f aca="false">Setup!$B$7+Setup!$B$8*COS(2*PI()*(B65-Setup!$B$9)/24)</f>
        <v>20.1362966948437</v>
      </c>
      <c r="D65" s="0" t="n">
        <f aca="false">(C65-E65)/Setup!$B$17</f>
        <v>12.2232298196179</v>
      </c>
      <c r="E65" s="0" t="n">
        <f aca="false">SUMPRODUCT('FD inverse'!$A$3:$BH$3,'FD mesh'!$B$84:$BI$84,$E64:$BL64)+'FD inverse'!$A$3*$C65/Setup!$B$17+INDEX('FD inverse'!$A$3:$BH$3,1,'FD mesh'!$B$15+1)*Setup!$B$22</f>
        <v>18.5472768182934</v>
      </c>
      <c r="F65" s="0" t="n">
        <f aca="false">SUMPRODUCT('FD inverse'!$A$4:$BH$4,'FD mesh'!$B$84:$BI$84,$E64:$BL64)+'FD inverse'!$A$4*$C65/Setup!$B$17+INDEX('FD inverse'!$A$4:$BH$4,1,'FD mesh'!$B$15+1)*Setup!$B$22</f>
        <v>18.1873409566264</v>
      </c>
      <c r="G65" s="0" t="n">
        <f aca="false">SUMPRODUCT('FD inverse'!$A$5:$BH$5,'FD mesh'!$B$84:$BI$84,$E64:$BL64)+'FD inverse'!$A$5*$C65/Setup!$B$17+INDEX('FD inverse'!$A$5:$BH$5,1,'FD mesh'!$B$15+1)*Setup!$B$22</f>
        <v>17.8348201329282</v>
      </c>
      <c r="H65" s="0" t="n">
        <f aca="false">SUMPRODUCT('FD inverse'!$A$6:$BH$6,'FD mesh'!$B$84:$BI$84,$E64:$BL64)+'FD inverse'!$A$6*$C65/Setup!$B$17+INDEX('FD inverse'!$A$6:$BH$6,1,'FD mesh'!$B$15+1)*Setup!$B$22</f>
        <v>16.6626180777496</v>
      </c>
      <c r="I65" s="0" t="n">
        <f aca="false">SUMPRODUCT('FD inverse'!$A$7:$BH$7,'FD mesh'!$B$84:$BI$84,$E64:$BL64)+'FD inverse'!$A$7*$C65/Setup!$B$17+INDEX('FD inverse'!$A$7:$BH$7,1,'FD mesh'!$B$15+1)*Setup!$B$22</f>
        <v>16.5637502854188</v>
      </c>
      <c r="J65" s="0" t="n">
        <f aca="false">SUMPRODUCT('FD inverse'!$A$8:$BH$8,'FD mesh'!$B$84:$BI$84,$E64:$BL64)+'FD inverse'!$A$8*$C65/Setup!$B$17+INDEX('FD inverse'!$A$8:$BH$8,1,'FD mesh'!$B$15+1)*Setup!$B$22</f>
        <v>16.4746293125398</v>
      </c>
      <c r="K65" s="0" t="n">
        <f aca="false">SUMPRODUCT('FD inverse'!$A$9:$BH$9,'FD mesh'!$B$84:$BI$84,$E64:$BL64)+'FD inverse'!$A$9*$C65/Setup!$B$17+INDEX('FD inverse'!$A$9:$BH$9,1,'FD mesh'!$B$15+1)*Setup!$B$22</f>
        <v>16.3953112274567</v>
      </c>
      <c r="L65" s="0" t="n">
        <f aca="false">SUMPRODUCT('FD inverse'!$A$10:$BH$10,'FD mesh'!$B$84:$BI$84,$E64:$BL64)+'FD inverse'!$A$10*$C65/Setup!$B$17+INDEX('FD inverse'!$A$10:$BH$10,1,'FD mesh'!$B$15+1)*Setup!$B$22</f>
        <v>16.3258798327978</v>
      </c>
      <c r="M65" s="0" t="n">
        <f aca="false">SUMPRODUCT('FD inverse'!$A$11:$BH$11,'FD mesh'!$B$84:$BI$84,$E64:$BL64)+'FD inverse'!$A$11*$C65/Setup!$B$17+INDEX('FD inverse'!$A$11:$BH$11,1,'FD mesh'!$B$15+1)*Setup!$B$22</f>
        <v>16.2664330740829</v>
      </c>
      <c r="N65" s="0" t="n">
        <f aca="false">SUMPRODUCT('FD inverse'!$A$12:$BH$12,'FD mesh'!$B$84:$BI$84,$E64:$BL64)+'FD inverse'!$A$12*$C65/Setup!$B$17+INDEX('FD inverse'!$A$12:$BH$12,1,'FD mesh'!$B$15+1)*Setup!$B$22</f>
        <v>16.2170712187244</v>
      </c>
      <c r="O65" s="0" t="n">
        <f aca="false">SUMPRODUCT('FD inverse'!$A$13:$BH$13,'FD mesh'!$B$84:$BI$84,$E64:$BL64)+'FD inverse'!$A$13*$C65/Setup!$B$17+INDEX('FD inverse'!$A$13:$BH$13,1,'FD mesh'!$B$15+1)*Setup!$B$22</f>
        <v>16.1778868319041</v>
      </c>
      <c r="P65" s="0" t="n">
        <f aca="false">SUMPRODUCT('FD inverse'!$A$14:$BH$14,'FD mesh'!$B$84:$BI$84,$E64:$BL64)+'FD inverse'!$A$14*$C65/Setup!$B$17+INDEX('FD inverse'!$A$14:$BH$14,1,'FD mesh'!$B$15+1)*Setup!$B$22</f>
        <v>16.1489565639335</v>
      </c>
      <c r="Q65" s="0" t="n">
        <f aca="false">SUMPRODUCT('FD inverse'!$A$15:$BH$15,'FD mesh'!$B$84:$BI$84,$E64:$BL64)+'FD inverse'!$A$15*$C65/Setup!$B$17+INDEX('FD inverse'!$A$15:$BH$15,1,'FD mesh'!$B$15+1)*Setup!$B$22</f>
        <v>16.1303347549196</v>
      </c>
      <c r="R65" s="0" t="n">
        <f aca="false">SUMPRODUCT('FD inverse'!$A$16:$BH$16,'FD mesh'!$B$84:$BI$84,$E64:$BL64)+'FD inverse'!$A$16*$C65/Setup!$B$17+INDEX('FD inverse'!$A$16:$BH$16,1,'FD mesh'!$B$15+1)*Setup!$B$22</f>
        <v>16.1220488566166</v>
      </c>
      <c r="S65" s="0" t="n">
        <f aca="false">SUMPRODUCT('FD inverse'!$A$17:$BH$17,'FD mesh'!$B$84:$BI$84,$E64:$BL64)+'FD inverse'!$A$17*$C65/Setup!$B$17+INDEX('FD inverse'!$A$17:$BH$17,1,'FD mesh'!$B$15+1)*Setup!$B$22</f>
        <v>16.0239256092753</v>
      </c>
      <c r="T65" s="0" t="n">
        <f aca="false">SUMPRODUCT('FD inverse'!$A$18:$BH$18,'FD mesh'!$B$84:$BI$84,$E64:$BL64)+'FD inverse'!$A$18*$C65/Setup!$B$17+INDEX('FD inverse'!$A$18:$BH$18,1,'FD mesh'!$B$15+1)*Setup!$B$22</f>
        <v>15.9306712336892</v>
      </c>
      <c r="U65" s="0" t="n">
        <f aca="false">SUMPRODUCT('FD inverse'!$A$19:$BH$19,'FD mesh'!$B$84:$BI$84,$E64:$BL64)+'FD inverse'!$A$19*$C65/Setup!$B$17+INDEX('FD inverse'!$A$19:$BH$19,1,'FD mesh'!$B$15+1)*Setup!$B$22</f>
        <v>15.8419920558168</v>
      </c>
      <c r="V65" s="0" t="n">
        <f aca="false">SUMPRODUCT('FD inverse'!$A$20:$BH$20,'FD mesh'!$B$84:$BI$84,$E64:$BL64)+'FD inverse'!$A$20*$C65/Setup!$B$17+INDEX('FD inverse'!$A$20:$BH$20,1,'FD mesh'!$B$15+1)*Setup!$B$22</f>
        <v>15.7575863320834</v>
      </c>
      <c r="W65" s="0" t="n">
        <f aca="false">SUMPRODUCT('FD inverse'!$A$21:$BH$21,'FD mesh'!$B$84:$BI$84,$E64:$BL64)+'FD inverse'!$A$21*$C65/Setup!$B$17+INDEX('FD inverse'!$A$21:$BH$21,1,'FD mesh'!$B$15+1)*Setup!$B$22</f>
        <v>15.6771443045483</v>
      </c>
      <c r="X65" s="0" t="n">
        <f aca="false">SUMPRODUCT('FD inverse'!$A$22:$BH$22,'FD mesh'!$B$84:$BI$84,$E64:$BL64)+'FD inverse'!$A$22*$C65/Setup!$B$17+INDEX('FD inverse'!$A$22:$BH$22,1,'FD mesh'!$B$15+1)*Setup!$B$22</f>
        <v>15.6003484162094</v>
      </c>
      <c r="Y65" s="0" t="n">
        <f aca="false">SUMPRODUCT('FD inverse'!$A$23:$BH$23,'FD mesh'!$B$84:$BI$84,$E64:$BL64)+'FD inverse'!$A$23*$C65/Setup!$B$17+INDEX('FD inverse'!$A$23:$BH$23,1,'FD mesh'!$B$15+1)*Setup!$B$22</f>
        <v>15.5268736665505</v>
      </c>
      <c r="Z65" s="0" t="n">
        <f aca="false">SUMPRODUCT('FD inverse'!$A$24:$BH$24,'FD mesh'!$B$84:$BI$84,$E64:$BL64)+'FD inverse'!$A$24*$C65/Setup!$B$17+INDEX('FD inverse'!$A$24:$BH$24,1,'FD mesh'!$B$15+1)*Setup!$B$22</f>
        <v>15.4563880884515</v>
      </c>
      <c r="AA65" s="0" t="n">
        <f aca="false">SUMPRODUCT('FD inverse'!$A$25:$BH$25,'FD mesh'!$B$84:$BI$84,$E64:$BL64)+'FD inverse'!$A$25*$C65/Setup!$B$17+INDEX('FD inverse'!$A$25:$BH$25,1,'FD mesh'!$B$15+1)*Setup!$B$22</f>
        <v>15.3885533287257</v>
      </c>
      <c r="AB65" s="0" t="n">
        <f aca="false">SUMPRODUCT('FD inverse'!$A$26:$BH$26,'FD mesh'!$B$84:$BI$84,$E64:$BL64)+'FD inverse'!$A$26*$C65/Setup!$B$17+INDEX('FD inverse'!$A$26:$BH$26,1,'FD mesh'!$B$15+1)*Setup!$B$22</f>
        <v>15.3230253157962</v>
      </c>
      <c r="AC65" s="0" t="n">
        <f aca="false">SUMPRODUCT('FD inverse'!$A$27:$BH$27,'FD mesh'!$B$84:$BI$84,$E64:$BL64)+'FD inverse'!$A$27*$C65/Setup!$B$17+INDEX('FD inverse'!$A$27:$BH$27,1,'FD mesh'!$B$15+1)*Setup!$B$22</f>
        <v>15.2594549992974</v>
      </c>
      <c r="AD65" s="0" t="n">
        <f aca="false">SUMPRODUCT('FD inverse'!$A$28:$BH$28,'FD mesh'!$B$84:$BI$84,$E64:$BL64)+'FD inverse'!$A$28*$C65/Setup!$B$17+INDEX('FD inverse'!$A$28:$BH$28,1,'FD mesh'!$B$15+1)*Setup!$B$22</f>
        <v>15.197489147665</v>
      </c>
      <c r="AE65" s="0" t="n">
        <f aca="false">SUMPRODUCT('FD inverse'!$A$29:$BH$29,'FD mesh'!$B$84:$BI$84,$E64:$BL64)+'FD inverse'!$A$29*$C65/Setup!$B$17+INDEX('FD inverse'!$A$29:$BH$29,1,'FD mesh'!$B$15+1)*Setup!$B$22</f>
        <v>15.1367711909771</v>
      </c>
      <c r="AF65" s="0" t="n">
        <f aca="false">SUMPRODUCT('FD inverse'!$A$30:$BH$30,'FD mesh'!$B$84:$BI$84,$E64:$BL64)+'FD inverse'!$A$30*$C65/Setup!$B$17+INDEX('FD inverse'!$A$30:$BH$30,1,'FD mesh'!$B$15+1)*Setup!$B$22</f>
        <v>15.0769420974209</v>
      </c>
      <c r="AG65" s="0" t="n">
        <f aca="false">SUMPRODUCT('FD inverse'!$A$31:$BH$31,'FD mesh'!$B$84:$BI$84,$E64:$BL64)+'FD inverse'!$A$31*$C65/Setup!$B$17+INDEX('FD inverse'!$A$31:$BH$31,1,'FD mesh'!$B$15+1)*Setup!$B$22</f>
        <v>15.0176412727091</v>
      </c>
      <c r="AH65" s="0" t="n">
        <f aca="false">SUMPRODUCT('FD inverse'!$A$32:$BH$32,'FD mesh'!$B$84:$BI$84,$E64:$BL64)+'FD inverse'!$A$32*$C65/Setup!$B$17+INDEX('FD inverse'!$A$32:$BH$32,1,'FD mesh'!$B$15+1)*Setup!$B$22</f>
        <v>15.0152889921609</v>
      </c>
      <c r="AI65" s="0" t="n">
        <f aca="false">SUMPRODUCT('FD inverse'!$A$33:$BH$33,'FD mesh'!$B$84:$BI$84,$E64:$BL64)+'FD inverse'!$A$33*$C65/Setup!$B$17+INDEX('FD inverse'!$A$33:$BH$33,1,'FD mesh'!$B$15+1)*Setup!$B$22</f>
        <v>15.0131982352375</v>
      </c>
      <c r="AJ65" s="0" t="n">
        <f aca="false">SUMPRODUCT('FD inverse'!$A$34:$BH$34,'FD mesh'!$B$84:$BI$84,$E64:$BL64)+'FD inverse'!$A$34*$C65/Setup!$B$17+INDEX('FD inverse'!$A$34:$BH$34,1,'FD mesh'!$B$15+1)*Setup!$B$22</f>
        <v>15.0113441023026</v>
      </c>
      <c r="AK65" s="0" t="n">
        <f aca="false">SUMPRODUCT('FD inverse'!$A$35:$BH$35,'FD mesh'!$B$84:$BI$84,$E64:$BL64)+'FD inverse'!$A$35*$C65/Setup!$B$17+INDEX('FD inverse'!$A$35:$BH$35,1,'FD mesh'!$B$15+1)*Setup!$B$22</f>
        <v>15.0097026544073</v>
      </c>
      <c r="AL65" s="0" t="n">
        <f aca="false">SUMPRODUCT('FD inverse'!$A$36:$BH$36,'FD mesh'!$B$84:$BI$84,$E64:$BL64)+'FD inverse'!$A$36*$C65/Setup!$B$17+INDEX('FD inverse'!$A$36:$BH$36,1,'FD mesh'!$B$15+1)*Setup!$B$22</f>
        <v>15.0082509570147</v>
      </c>
      <c r="AM65" s="0" t="n">
        <f aca="false">SUMPRODUCT('FD inverse'!$A$37:$BH$37,'FD mesh'!$B$84:$BI$84,$E64:$BL64)+'FD inverse'!$A$37*$C65/Setup!$B$17+INDEX('FD inverse'!$A$37:$BH$37,1,'FD mesh'!$B$15+1)*Setup!$B$22</f>
        <v>15.0069670952426</v>
      </c>
      <c r="AN65" s="0" t="n">
        <f aca="false">SUMPRODUCT('FD inverse'!$A$38:$BH$38,'FD mesh'!$B$84:$BI$84,$E64:$BL64)+'FD inverse'!$A$38*$C65/Setup!$B$17+INDEX('FD inverse'!$A$38:$BH$38,1,'FD mesh'!$B$15+1)*Setup!$B$22</f>
        <v>15.0058301615155</v>
      </c>
      <c r="AO65" s="0" t="n">
        <f aca="false">SUMPRODUCT('FD inverse'!$A$39:$BH$39,'FD mesh'!$B$84:$BI$84,$E64:$BL64)+'FD inverse'!$A$39*$C65/Setup!$B$17+INDEX('FD inverse'!$A$39:$BH$39,1,'FD mesh'!$B$15+1)*Setup!$B$22</f>
        <v>15.0048202170791</v>
      </c>
      <c r="AP65" s="0" t="n">
        <f aca="false">SUMPRODUCT('FD inverse'!$A$40:$BH$40,'FD mesh'!$B$84:$BI$84,$E64:$BL64)+'FD inverse'!$A$40*$C65/Setup!$B$17+INDEX('FD inverse'!$A$40:$BH$40,1,'FD mesh'!$B$15+1)*Setup!$B$22</f>
        <v>15.0039182292928</v>
      </c>
      <c r="AQ65" s="0" t="n">
        <f aca="false">SUMPRODUCT('FD inverse'!$A$41:$BH$41,'FD mesh'!$B$84:$BI$84,$E64:$BL64)+'FD inverse'!$A$41*$C65/Setup!$B$17+INDEX('FD inverse'!$A$41:$BH$41,1,'FD mesh'!$B$15+1)*Setup!$B$22</f>
        <v>15.0031059869883</v>
      </c>
      <c r="AR65" s="0" t="n">
        <f aca="false">SUMPRODUCT('FD inverse'!$A$42:$BH$42,'FD mesh'!$B$84:$BI$84,$E64:$BL64)+'FD inverse'!$A$42*$C65/Setup!$B$17+INDEX('FD inverse'!$A$42:$BH$42,1,'FD mesh'!$B$15+1)*Setup!$B$22</f>
        <v>15.002365996477</v>
      </c>
      <c r="AS65" s="0" t="n">
        <f aca="false">SUMPRODUCT('FD inverse'!$A$43:$BH$43,'FD mesh'!$B$84:$BI$84,$E64:$BL64)+'FD inverse'!$A$43*$C65/Setup!$B$17+INDEX('FD inverse'!$A$43:$BH$43,1,'FD mesh'!$B$15+1)*Setup!$B$22</f>
        <v>0</v>
      </c>
      <c r="AT65" s="0" t="n">
        <f aca="false">SUMPRODUCT('FD inverse'!$A$44:$BH$44,'FD mesh'!$B$84:$BI$84,$E64:$BL64)+'FD inverse'!$A$44*$C65/Setup!$B$17+INDEX('FD inverse'!$A$44:$BH$44,1,'FD mesh'!$B$15+1)*Setup!$B$22</f>
        <v>0</v>
      </c>
      <c r="AU65" s="0" t="n">
        <f aca="false">SUMPRODUCT('FD inverse'!$A$45:$BH$45,'FD mesh'!$B$84:$BI$84,$E64:$BL64)+'FD inverse'!$A$45*$C65/Setup!$B$17+INDEX('FD inverse'!$A$45:$BH$45,1,'FD mesh'!$B$15+1)*Setup!$B$22</f>
        <v>0</v>
      </c>
      <c r="AV65" s="0" t="n">
        <f aca="false">SUMPRODUCT('FD inverse'!$A$46:$BH$46,'FD mesh'!$B$84:$BI$84,$E64:$BL64)+'FD inverse'!$A$46*$C65/Setup!$B$17+INDEX('FD inverse'!$A$46:$BH$46,1,'FD mesh'!$B$15+1)*Setup!$B$22</f>
        <v>0</v>
      </c>
      <c r="AW65" s="0" t="n">
        <f aca="false">SUMPRODUCT('FD inverse'!$A$47:$BH$47,'FD mesh'!$B$84:$BI$84,$E64:$BL64)+'FD inverse'!$A$47*$C65/Setup!$B$17+INDEX('FD inverse'!$A$47:$BH$47,1,'FD mesh'!$B$15+1)*Setup!$B$22</f>
        <v>0</v>
      </c>
      <c r="AX65" s="0" t="n">
        <f aca="false">SUMPRODUCT('FD inverse'!$A$48:$BH$48,'FD mesh'!$B$84:$BI$84,$E64:$BL64)+'FD inverse'!$A$48*$C65/Setup!$B$17+INDEX('FD inverse'!$A$48:$BH$48,1,'FD mesh'!$B$15+1)*Setup!$B$22</f>
        <v>0</v>
      </c>
      <c r="AY65" s="0" t="n">
        <f aca="false">SUMPRODUCT('FD inverse'!$A$49:$BH$49,'FD mesh'!$B$84:$BI$84,$E64:$BL64)+'FD inverse'!$A$49*$C65/Setup!$B$17+INDEX('FD inverse'!$A$49:$BH$49,1,'FD mesh'!$B$15+1)*Setup!$B$22</f>
        <v>0</v>
      </c>
      <c r="AZ65" s="0" t="n">
        <f aca="false">SUMPRODUCT('FD inverse'!$A$50:$BH$50,'FD mesh'!$B$84:$BI$84,$E64:$BL64)+'FD inverse'!$A$50*$C65/Setup!$B$17+INDEX('FD inverse'!$A$50:$BH$50,1,'FD mesh'!$B$15+1)*Setup!$B$22</f>
        <v>0</v>
      </c>
      <c r="BA65" s="0" t="n">
        <f aca="false">SUMPRODUCT('FD inverse'!$A$51:$BH$51,'FD mesh'!$B$84:$BI$84,$E64:$BL64)+'FD inverse'!$A$51*$C65/Setup!$B$17+INDEX('FD inverse'!$A$51:$BH$51,1,'FD mesh'!$B$15+1)*Setup!$B$22</f>
        <v>0</v>
      </c>
      <c r="BB65" s="0" t="n">
        <f aca="false">SUMPRODUCT('FD inverse'!$A$52:$BH$52,'FD mesh'!$B$84:$BI$84,$E64:$BL64)+'FD inverse'!$A$52*$C65/Setup!$B$17+INDEX('FD inverse'!$A$52:$BH$52,1,'FD mesh'!$B$15+1)*Setup!$B$22</f>
        <v>0</v>
      </c>
      <c r="BC65" s="0" t="n">
        <f aca="false">SUMPRODUCT('FD inverse'!$A$53:$BH$53,'FD mesh'!$B$84:$BI$84,$E64:$BL64)+'FD inverse'!$A$53*$C65/Setup!$B$17+INDEX('FD inverse'!$A$53:$BH$53,1,'FD mesh'!$B$15+1)*Setup!$B$22</f>
        <v>0</v>
      </c>
      <c r="BD65" s="0" t="n">
        <f aca="false">SUMPRODUCT('FD inverse'!$A$54:$BH$54,'FD mesh'!$B$84:$BI$84,$E64:$BL64)+'FD inverse'!$A$54*$C65/Setup!$B$17+INDEX('FD inverse'!$A$54:$BH$54,1,'FD mesh'!$B$15+1)*Setup!$B$22</f>
        <v>0</v>
      </c>
      <c r="BE65" s="0" t="n">
        <f aca="false">SUMPRODUCT('FD inverse'!$A$55:$BH$55,'FD mesh'!$B$84:$BI$84,$E64:$BL64)+'FD inverse'!$A$55*$C65/Setup!$B$17+INDEX('FD inverse'!$A$55:$BH$55,1,'FD mesh'!$B$15+1)*Setup!$B$22</f>
        <v>0</v>
      </c>
      <c r="BF65" s="0" t="n">
        <f aca="false">SUMPRODUCT('FD inverse'!$A$56:$BH$56,'FD mesh'!$B$84:$BI$84,$E64:$BL64)+'FD inverse'!$A$56*$C65/Setup!$B$17+INDEX('FD inverse'!$A$56:$BH$56,1,'FD mesh'!$B$15+1)*Setup!$B$22</f>
        <v>0</v>
      </c>
      <c r="BG65" s="0" t="n">
        <f aca="false">SUMPRODUCT('FD inverse'!$A$57:$BH$57,'FD mesh'!$B$84:$BI$84,$E64:$BL64)+'FD inverse'!$A$57*$C65/Setup!$B$17+INDEX('FD inverse'!$A$57:$BH$57,1,'FD mesh'!$B$15+1)*Setup!$B$22</f>
        <v>0</v>
      </c>
      <c r="BH65" s="0" t="n">
        <f aca="false">SUMPRODUCT('FD inverse'!$A$58:$BH$58,'FD mesh'!$B$84:$BI$84,$E64:$BL64)+'FD inverse'!$A$58*$C65/Setup!$B$17+INDEX('FD inverse'!$A$58:$BH$58,1,'FD mesh'!$B$15+1)*Setup!$B$22</f>
        <v>0</v>
      </c>
      <c r="BI65" s="0" t="n">
        <f aca="false">SUMPRODUCT('FD inverse'!$A$59:$BH$59,'FD mesh'!$B$84:$BI$84,$E64:$BL64)+'FD inverse'!$A$59*$C65/Setup!$B$17+INDEX('FD inverse'!$A$59:$BH$59,1,'FD mesh'!$B$15+1)*Setup!$B$22</f>
        <v>0</v>
      </c>
      <c r="BJ65" s="0" t="n">
        <f aca="false">SUMPRODUCT('FD inverse'!$A$60:$BH$60,'FD mesh'!$B$84:$BI$84,$E64:$BL64)+'FD inverse'!$A$60*$C65/Setup!$B$17+INDEX('FD inverse'!$A$60:$BH$60,1,'FD mesh'!$B$15+1)*Setup!$B$22</f>
        <v>0</v>
      </c>
      <c r="BK65" s="0" t="n">
        <f aca="false">SUMPRODUCT('FD inverse'!$A$61:$BH$61,'FD mesh'!$B$84:$BI$84,$E64:$BL64)+'FD inverse'!$A$61*$C65/Setup!$B$17+INDEX('FD inverse'!$A$61:$BH$61,1,'FD mesh'!$B$15+1)*Setup!$B$22</f>
        <v>0</v>
      </c>
      <c r="BL65" s="0" t="n">
        <f aca="false">SUMPRODUCT('FD inverse'!$A$62:$BH$62,'FD mesh'!$B$84:$BI$84,$E64:$BL64)+'FD inverse'!$A$62*$C65/Setup!$B$17+INDEX('FD inverse'!$A$62:$BH$62,1,'FD mesh'!$B$15+1)*Setup!$B$22</f>
        <v>0</v>
      </c>
    </row>
    <row r="66" customFormat="false" ht="15" hidden="false" customHeight="false" outlineLevel="0" collapsed="false">
      <c r="A66" s="0" t="n">
        <v>61</v>
      </c>
      <c r="B66" s="0" t="n">
        <f aca="false">A66*Setup!$B$11/3600</f>
        <v>5.08333333333333</v>
      </c>
      <c r="C66" s="0" t="n">
        <f aca="false">Setup!$B$7+Setup!$B$8*COS(2*PI()*(B66-Setup!$B$9)/24)</f>
        <v>20.1598005824563</v>
      </c>
      <c r="D66" s="0" t="n">
        <f aca="false">(C66-E66)/Setup!$B$17</f>
        <v>12.2591222212466</v>
      </c>
      <c r="E66" s="0" t="n">
        <f aca="false">SUMPRODUCT('FD inverse'!$A$3:$BH$3,'FD mesh'!$B$84:$BI$84,$E65:$BL65)+'FD inverse'!$A$3*$C66/Setup!$B$17+INDEX('FD inverse'!$A$3:$BH$3,1,'FD mesh'!$B$15+1)*Setup!$B$22</f>
        <v>18.5661146936942</v>
      </c>
      <c r="F66" s="0" t="n">
        <f aca="false">SUMPRODUCT('FD inverse'!$A$4:$BH$4,'FD mesh'!$B$84:$BI$84,$E65:$BL65)+'FD inverse'!$A$4*$C66/Setup!$B$17+INDEX('FD inverse'!$A$4:$BH$4,1,'FD mesh'!$B$15+1)*Setup!$B$22</f>
        <v>18.2053479462801</v>
      </c>
      <c r="G66" s="0" t="n">
        <f aca="false">SUMPRODUCT('FD inverse'!$A$5:$BH$5,'FD mesh'!$B$84:$BI$84,$E65:$BL65)+'FD inverse'!$A$5*$C66/Setup!$B$17+INDEX('FD inverse'!$A$5:$BH$5,1,'FD mesh'!$B$15+1)*Setup!$B$22</f>
        <v>17.8523967325698</v>
      </c>
      <c r="H66" s="0" t="n">
        <f aca="false">SUMPRODUCT('FD inverse'!$A$6:$BH$6,'FD mesh'!$B$84:$BI$84,$E65:$BL65)+'FD inverse'!$A$6*$C66/Setup!$B$17+INDEX('FD inverse'!$A$6:$BH$6,1,'FD mesh'!$B$15+1)*Setup!$B$22</f>
        <v>16.6792969250752</v>
      </c>
      <c r="I66" s="0" t="n">
        <f aca="false">SUMPRODUCT('FD inverse'!$A$7:$BH$7,'FD mesh'!$B$84:$BI$84,$E65:$BL65)+'FD inverse'!$A$7*$C66/Setup!$B$17+INDEX('FD inverse'!$A$7:$BH$7,1,'FD mesh'!$B$15+1)*Setup!$B$22</f>
        <v>16.5804027967794</v>
      </c>
      <c r="J66" s="0" t="n">
        <f aca="false">SUMPRODUCT('FD inverse'!$A$8:$BH$8,'FD mesh'!$B$84:$BI$84,$E65:$BL65)+'FD inverse'!$A$8*$C66/Setup!$B$17+INDEX('FD inverse'!$A$8:$BH$8,1,'FD mesh'!$B$15+1)*Setup!$B$22</f>
        <v>16.4913331589619</v>
      </c>
      <c r="K66" s="0" t="n">
        <f aca="false">SUMPRODUCT('FD inverse'!$A$9:$BH$9,'FD mesh'!$B$84:$BI$84,$E65:$BL65)+'FD inverse'!$A$9*$C66/Setup!$B$17+INDEX('FD inverse'!$A$9:$BH$9,1,'FD mesh'!$B$15+1)*Setup!$B$22</f>
        <v>16.4121182977946</v>
      </c>
      <c r="L66" s="0" t="n">
        <f aca="false">SUMPRODUCT('FD inverse'!$A$10:$BH$10,'FD mesh'!$B$84:$BI$84,$E65:$BL65)+'FD inverse'!$A$10*$C66/Setup!$B$17+INDEX('FD inverse'!$A$10:$BH$10,1,'FD mesh'!$B$15+1)*Setup!$B$22</f>
        <v>16.3428191123428</v>
      </c>
      <c r="M66" s="0" t="n">
        <f aca="false">SUMPRODUCT('FD inverse'!$A$11:$BH$11,'FD mesh'!$B$84:$BI$84,$E65:$BL65)+'FD inverse'!$A$11*$C66/Setup!$B$17+INDEX('FD inverse'!$A$11:$BH$11,1,'FD mesh'!$B$15+1)*Setup!$B$22</f>
        <v>16.2835136021388</v>
      </c>
      <c r="N66" s="0" t="n">
        <f aca="false">SUMPRODUCT('FD inverse'!$A$12:$BH$12,'FD mesh'!$B$84:$BI$84,$E65:$BL65)+'FD inverse'!$A$12*$C66/Setup!$B$17+INDEX('FD inverse'!$A$12:$BH$12,1,'FD mesh'!$B$15+1)*Setup!$B$22</f>
        <v>16.2342850996374</v>
      </c>
      <c r="O66" s="0" t="n">
        <f aca="false">SUMPRODUCT('FD inverse'!$A$13:$BH$13,'FD mesh'!$B$84:$BI$84,$E65:$BL65)+'FD inverse'!$A$13*$C66/Setup!$B$17+INDEX('FD inverse'!$A$13:$BH$13,1,'FD mesh'!$B$15+1)*Setup!$B$22</f>
        <v>16.1952122790905</v>
      </c>
      <c r="P66" s="0" t="n">
        <f aca="false">SUMPRODUCT('FD inverse'!$A$14:$BH$14,'FD mesh'!$B$84:$BI$84,$E65:$BL65)+'FD inverse'!$A$14*$C66/Setup!$B$17+INDEX('FD inverse'!$A$14:$BH$14,1,'FD mesh'!$B$15+1)*Setup!$B$22</f>
        <v>16.1663609613084</v>
      </c>
      <c r="Q66" s="0" t="n">
        <f aca="false">SUMPRODUCT('FD inverse'!$A$15:$BH$15,'FD mesh'!$B$84:$BI$84,$E65:$BL65)+'FD inverse'!$A$15*$C66/Setup!$B$17+INDEX('FD inverse'!$A$15:$BH$15,1,'FD mesh'!$B$15+1)*Setup!$B$22</f>
        <v>16.1477777245735</v>
      </c>
      <c r="R66" s="0" t="n">
        <f aca="false">SUMPRODUCT('FD inverse'!$A$16:$BH$16,'FD mesh'!$B$84:$BI$84,$E65:$BL65)+'FD inverse'!$A$16*$C66/Setup!$B$17+INDEX('FD inverse'!$A$16:$BH$16,1,'FD mesh'!$B$15+1)*Setup!$B$22</f>
        <v>16.1394853253926</v>
      </c>
      <c r="S66" s="0" t="n">
        <f aca="false">SUMPRODUCT('FD inverse'!$A$17:$BH$17,'FD mesh'!$B$84:$BI$84,$E65:$BL65)+'FD inverse'!$A$17*$C66/Setup!$B$17+INDEX('FD inverse'!$A$17:$BH$17,1,'FD mesh'!$B$15+1)*Setup!$B$22</f>
        <v>16.0403865539185</v>
      </c>
      <c r="T66" s="0" t="n">
        <f aca="false">SUMPRODUCT('FD inverse'!$A$18:$BH$18,'FD mesh'!$B$84:$BI$84,$E65:$BL65)+'FD inverse'!$A$18*$C66/Setup!$B$17+INDEX('FD inverse'!$A$18:$BH$18,1,'FD mesh'!$B$15+1)*Setup!$B$22</f>
        <v>15.9461320032966</v>
      </c>
      <c r="U66" s="0" t="n">
        <f aca="false">SUMPRODUCT('FD inverse'!$A$19:$BH$19,'FD mesh'!$B$84:$BI$84,$E65:$BL65)+'FD inverse'!$A$19*$C66/Setup!$B$17+INDEX('FD inverse'!$A$19:$BH$19,1,'FD mesh'!$B$15+1)*Setup!$B$22</f>
        <v>15.8564273363021</v>
      </c>
      <c r="V66" s="0" t="n">
        <f aca="false">SUMPRODUCT('FD inverse'!$A$20:$BH$20,'FD mesh'!$B$84:$BI$84,$E65:$BL65)+'FD inverse'!$A$20*$C66/Setup!$B$17+INDEX('FD inverse'!$A$20:$BH$20,1,'FD mesh'!$B$15+1)*Setup!$B$22</f>
        <v>15.770970766136</v>
      </c>
      <c r="W66" s="0" t="n">
        <f aca="false">SUMPRODUCT('FD inverse'!$A$21:$BH$21,'FD mesh'!$B$84:$BI$84,$E65:$BL65)+'FD inverse'!$A$21*$C66/Setup!$B$17+INDEX('FD inverse'!$A$21:$BH$21,1,'FD mesh'!$B$15+1)*Setup!$B$22</f>
        <v>15.6894530437055</v>
      </c>
      <c r="X66" s="0" t="n">
        <f aca="false">SUMPRODUCT('FD inverse'!$A$22:$BH$22,'FD mesh'!$B$84:$BI$84,$E65:$BL65)+'FD inverse'!$A$22*$C66/Setup!$B$17+INDEX('FD inverse'!$A$22:$BH$22,1,'FD mesh'!$B$15+1)*Setup!$B$22</f>
        <v>15.6115576073698</v>
      </c>
      <c r="Y66" s="0" t="n">
        <f aca="false">SUMPRODUCT('FD inverse'!$A$23:$BH$23,'FD mesh'!$B$84:$BI$84,$E65:$BL65)+'FD inverse'!$A$23*$C66/Setup!$B$17+INDEX('FD inverse'!$A$23:$BH$23,1,'FD mesh'!$B$15+1)*Setup!$B$22</f>
        <v>15.5369608758613</v>
      </c>
      <c r="Z66" s="0" t="n">
        <f aca="false">SUMPRODUCT('FD inverse'!$A$24:$BH$24,'FD mesh'!$B$84:$BI$84,$E65:$BL65)+'FD inverse'!$A$24*$C66/Setup!$B$17+INDEX('FD inverse'!$A$24:$BH$24,1,'FD mesh'!$B$15+1)*Setup!$B$22</f>
        <v>15.4653326659499</v>
      </c>
      <c r="AA66" s="0" t="n">
        <f aca="false">SUMPRODUCT('FD inverse'!$A$25:$BH$25,'FD mesh'!$B$84:$BI$84,$E65:$BL65)+'FD inverse'!$A$25*$C66/Setup!$B$17+INDEX('FD inverse'!$A$25:$BH$25,1,'FD mesh'!$B$15+1)*Setup!$B$22</f>
        <v>15.3963367174167</v>
      </c>
      <c r="AB66" s="0" t="n">
        <f aca="false">SUMPRODUCT('FD inverse'!$A$26:$BH$26,'FD mesh'!$B$84:$BI$84,$E65:$BL65)+'FD inverse'!$A$26*$C66/Setup!$B$17+INDEX('FD inverse'!$A$26:$BH$26,1,'FD mesh'!$B$15+1)*Setup!$B$22</f>
        <v>15.3296313089839</v>
      </c>
      <c r="AC66" s="0" t="n">
        <f aca="false">SUMPRODUCT('FD inverse'!$A$27:$BH$27,'FD mesh'!$B$84:$BI$84,$E65:$BL65)+'FD inverse'!$A$27*$C66/Setup!$B$17+INDEX('FD inverse'!$A$27:$BH$27,1,'FD mesh'!$B$15+1)*Setup!$B$22</f>
        <v>15.264869949975</v>
      </c>
      <c r="AD66" s="0" t="n">
        <f aca="false">SUMPRODUCT('FD inverse'!$A$28:$BH$28,'FD mesh'!$B$84:$BI$84,$E65:$BL65)+'FD inverse'!$A$28*$C66/Setup!$B$17+INDEX('FD inverse'!$A$28:$BH$28,1,'FD mesh'!$B$15+1)*Setup!$B$22</f>
        <v>15.201702133594</v>
      </c>
      <c r="AE66" s="0" t="n">
        <f aca="false">SUMPRODUCT('FD inverse'!$A$29:$BH$29,'FD mesh'!$B$84:$BI$84,$E65:$BL65)+'FD inverse'!$A$29*$C66/Setup!$B$17+INDEX('FD inverse'!$A$29:$BH$29,1,'FD mesh'!$B$15+1)*Setup!$B$22</f>
        <v>15.1397741387865</v>
      </c>
      <c r="AF66" s="0" t="n">
        <f aca="false">SUMPRODUCT('FD inverse'!$A$30:$BH$30,'FD mesh'!$B$84:$BI$84,$E65:$BL65)+'FD inverse'!$A$30*$C66/Setup!$B$17+INDEX('FD inverse'!$A$30:$BH$30,1,'FD mesh'!$B$15+1)*Setup!$B$22</f>
        <v>15.07872986862</v>
      </c>
      <c r="AG66" s="0" t="n">
        <f aca="false">SUMPRODUCT('FD inverse'!$A$31:$BH$31,'FD mesh'!$B$84:$BI$84,$E65:$BL65)+'FD inverse'!$A$31*$C66/Setup!$B$17+INDEX('FD inverse'!$A$31:$BH$31,1,'FD mesh'!$B$15+1)*Setup!$B$22</f>
        <v>15.0182117139778</v>
      </c>
      <c r="AH66" s="0" t="n">
        <f aca="false">SUMPRODUCT('FD inverse'!$A$32:$BH$32,'FD mesh'!$B$84:$BI$84,$E65:$BL65)+'FD inverse'!$A$32*$C66/Setup!$B$17+INDEX('FD inverse'!$A$32:$BH$32,1,'FD mesh'!$B$15+1)*Setup!$B$22</f>
        <v>15.0158088718503</v>
      </c>
      <c r="AI66" s="0" t="n">
        <f aca="false">SUMPRODUCT('FD inverse'!$A$33:$BH$33,'FD mesh'!$B$84:$BI$84,$E65:$BL65)+'FD inverse'!$A$33*$C66/Setup!$B$17+INDEX('FD inverse'!$A$33:$BH$33,1,'FD mesh'!$B$15+1)*Setup!$B$22</f>
        <v>15.0136692047959</v>
      </c>
      <c r="AJ66" s="0" t="n">
        <f aca="false">SUMPRODUCT('FD inverse'!$A$34:$BH$34,'FD mesh'!$B$84:$BI$84,$E65:$BL65)+'FD inverse'!$A$34*$C66/Setup!$B$17+INDEX('FD inverse'!$A$34:$BH$34,1,'FD mesh'!$B$15+1)*Setup!$B$22</f>
        <v>15.01176795338</v>
      </c>
      <c r="AK66" s="0" t="n">
        <f aca="false">SUMPRODUCT('FD inverse'!$A$35:$BH$35,'FD mesh'!$B$84:$BI$84,$E65:$BL65)+'FD inverse'!$A$35*$C66/Setup!$B$17+INDEX('FD inverse'!$A$35:$BH$35,1,'FD mesh'!$B$15+1)*Setup!$B$22</f>
        <v>15.0100812651421</v>
      </c>
      <c r="AL66" s="0" t="n">
        <f aca="false">SUMPRODUCT('FD inverse'!$A$36:$BH$36,'FD mesh'!$B$84:$BI$84,$E65:$BL65)+'FD inverse'!$A$36*$C66/Setup!$B$17+INDEX('FD inverse'!$A$36:$BH$36,1,'FD mesh'!$B$15+1)*Setup!$B$22</f>
        <v>15.0085862383787</v>
      </c>
      <c r="AM66" s="0" t="n">
        <f aca="false">SUMPRODUCT('FD inverse'!$A$37:$BH$37,'FD mesh'!$B$84:$BI$84,$E65:$BL65)+'FD inverse'!$A$37*$C66/Setup!$B$17+INDEX('FD inverse'!$A$37:$BH$37,1,'FD mesh'!$B$15+1)*Setup!$B$22</f>
        <v>15.0072609387644</v>
      </c>
      <c r="AN66" s="0" t="n">
        <f aca="false">SUMPRODUCT('FD inverse'!$A$38:$BH$38,'FD mesh'!$B$84:$BI$84,$E65:$BL65)+'FD inverse'!$A$38*$C66/Setup!$B$17+INDEX('FD inverse'!$A$38:$BH$38,1,'FD mesh'!$B$15+1)*Setup!$B$22</f>
        <v>15.0060843895089</v>
      </c>
      <c r="AO66" s="0" t="n">
        <f aca="false">SUMPRODUCT('FD inverse'!$A$39:$BH$39,'FD mesh'!$B$84:$BI$84,$E65:$BL65)+'FD inverse'!$A$39*$C66/Setup!$B$17+INDEX('FD inverse'!$A$39:$BH$39,1,'FD mesh'!$B$15+1)*Setup!$B$22</f>
        <v>15.0050365363195</v>
      </c>
      <c r="AP66" s="0" t="n">
        <f aca="false">SUMPRODUCT('FD inverse'!$A$40:$BH$40,'FD mesh'!$B$84:$BI$84,$E65:$BL65)+'FD inverse'!$A$40*$C66/Setup!$B$17+INDEX('FD inverse'!$A$40:$BH$40,1,'FD mesh'!$B$15+1)*Setup!$B$22</f>
        <v>15.0040981889121</v>
      </c>
      <c r="AQ66" s="0" t="n">
        <f aca="false">SUMPRODUCT('FD inverse'!$A$41:$BH$41,'FD mesh'!$B$84:$BI$84,$E65:$BL65)+'FD inverse'!$A$41*$C66/Setup!$B$17+INDEX('FD inverse'!$A$41:$BH$41,1,'FD mesh'!$B$15+1)*Setup!$B$22</f>
        <v>15.003250941209</v>
      </c>
      <c r="AR66" s="0" t="n">
        <f aca="false">SUMPRODUCT('FD inverse'!$A$42:$BH$42,'FD mesh'!$B$84:$BI$84,$E65:$BL65)+'FD inverse'!$A$42*$C66/Setup!$B$17+INDEX('FD inverse'!$A$42:$BH$42,1,'FD mesh'!$B$15+1)*Setup!$B$22</f>
        <v>15.0024770726712</v>
      </c>
      <c r="AS66" s="0" t="n">
        <f aca="false">SUMPRODUCT('FD inverse'!$A$43:$BH$43,'FD mesh'!$B$84:$BI$84,$E65:$BL65)+'FD inverse'!$A$43*$C66/Setup!$B$17+INDEX('FD inverse'!$A$43:$BH$43,1,'FD mesh'!$B$15+1)*Setup!$B$22</f>
        <v>0</v>
      </c>
      <c r="AT66" s="0" t="n">
        <f aca="false">SUMPRODUCT('FD inverse'!$A$44:$BH$44,'FD mesh'!$B$84:$BI$84,$E65:$BL65)+'FD inverse'!$A$44*$C66/Setup!$B$17+INDEX('FD inverse'!$A$44:$BH$44,1,'FD mesh'!$B$15+1)*Setup!$B$22</f>
        <v>0</v>
      </c>
      <c r="AU66" s="0" t="n">
        <f aca="false">SUMPRODUCT('FD inverse'!$A$45:$BH$45,'FD mesh'!$B$84:$BI$84,$E65:$BL65)+'FD inverse'!$A$45*$C66/Setup!$B$17+INDEX('FD inverse'!$A$45:$BH$45,1,'FD mesh'!$B$15+1)*Setup!$B$22</f>
        <v>0</v>
      </c>
      <c r="AV66" s="0" t="n">
        <f aca="false">SUMPRODUCT('FD inverse'!$A$46:$BH$46,'FD mesh'!$B$84:$BI$84,$E65:$BL65)+'FD inverse'!$A$46*$C66/Setup!$B$17+INDEX('FD inverse'!$A$46:$BH$46,1,'FD mesh'!$B$15+1)*Setup!$B$22</f>
        <v>0</v>
      </c>
      <c r="AW66" s="0" t="n">
        <f aca="false">SUMPRODUCT('FD inverse'!$A$47:$BH$47,'FD mesh'!$B$84:$BI$84,$E65:$BL65)+'FD inverse'!$A$47*$C66/Setup!$B$17+INDEX('FD inverse'!$A$47:$BH$47,1,'FD mesh'!$B$15+1)*Setup!$B$22</f>
        <v>0</v>
      </c>
      <c r="AX66" s="0" t="n">
        <f aca="false">SUMPRODUCT('FD inverse'!$A$48:$BH$48,'FD mesh'!$B$84:$BI$84,$E65:$BL65)+'FD inverse'!$A$48*$C66/Setup!$B$17+INDEX('FD inverse'!$A$48:$BH$48,1,'FD mesh'!$B$15+1)*Setup!$B$22</f>
        <v>0</v>
      </c>
      <c r="AY66" s="0" t="n">
        <f aca="false">SUMPRODUCT('FD inverse'!$A$49:$BH$49,'FD mesh'!$B$84:$BI$84,$E65:$BL65)+'FD inverse'!$A$49*$C66/Setup!$B$17+INDEX('FD inverse'!$A$49:$BH$49,1,'FD mesh'!$B$15+1)*Setup!$B$22</f>
        <v>0</v>
      </c>
      <c r="AZ66" s="0" t="n">
        <f aca="false">SUMPRODUCT('FD inverse'!$A$50:$BH$50,'FD mesh'!$B$84:$BI$84,$E65:$BL65)+'FD inverse'!$A$50*$C66/Setup!$B$17+INDEX('FD inverse'!$A$50:$BH$50,1,'FD mesh'!$B$15+1)*Setup!$B$22</f>
        <v>0</v>
      </c>
      <c r="BA66" s="0" t="n">
        <f aca="false">SUMPRODUCT('FD inverse'!$A$51:$BH$51,'FD mesh'!$B$84:$BI$84,$E65:$BL65)+'FD inverse'!$A$51*$C66/Setup!$B$17+INDEX('FD inverse'!$A$51:$BH$51,1,'FD mesh'!$B$15+1)*Setup!$B$22</f>
        <v>0</v>
      </c>
      <c r="BB66" s="0" t="n">
        <f aca="false">SUMPRODUCT('FD inverse'!$A$52:$BH$52,'FD mesh'!$B$84:$BI$84,$E65:$BL65)+'FD inverse'!$A$52*$C66/Setup!$B$17+INDEX('FD inverse'!$A$52:$BH$52,1,'FD mesh'!$B$15+1)*Setup!$B$22</f>
        <v>0</v>
      </c>
      <c r="BC66" s="0" t="n">
        <f aca="false">SUMPRODUCT('FD inverse'!$A$53:$BH$53,'FD mesh'!$B$84:$BI$84,$E65:$BL65)+'FD inverse'!$A$53*$C66/Setup!$B$17+INDEX('FD inverse'!$A$53:$BH$53,1,'FD mesh'!$B$15+1)*Setup!$B$22</f>
        <v>0</v>
      </c>
      <c r="BD66" s="0" t="n">
        <f aca="false">SUMPRODUCT('FD inverse'!$A$54:$BH$54,'FD mesh'!$B$84:$BI$84,$E65:$BL65)+'FD inverse'!$A$54*$C66/Setup!$B$17+INDEX('FD inverse'!$A$54:$BH$54,1,'FD mesh'!$B$15+1)*Setup!$B$22</f>
        <v>0</v>
      </c>
      <c r="BE66" s="0" t="n">
        <f aca="false">SUMPRODUCT('FD inverse'!$A$55:$BH$55,'FD mesh'!$B$84:$BI$84,$E65:$BL65)+'FD inverse'!$A$55*$C66/Setup!$B$17+INDEX('FD inverse'!$A$55:$BH$55,1,'FD mesh'!$B$15+1)*Setup!$B$22</f>
        <v>0</v>
      </c>
      <c r="BF66" s="0" t="n">
        <f aca="false">SUMPRODUCT('FD inverse'!$A$56:$BH$56,'FD mesh'!$B$84:$BI$84,$E65:$BL65)+'FD inverse'!$A$56*$C66/Setup!$B$17+INDEX('FD inverse'!$A$56:$BH$56,1,'FD mesh'!$B$15+1)*Setup!$B$22</f>
        <v>0</v>
      </c>
      <c r="BG66" s="0" t="n">
        <f aca="false">SUMPRODUCT('FD inverse'!$A$57:$BH$57,'FD mesh'!$B$84:$BI$84,$E65:$BL65)+'FD inverse'!$A$57*$C66/Setup!$B$17+INDEX('FD inverse'!$A$57:$BH$57,1,'FD mesh'!$B$15+1)*Setup!$B$22</f>
        <v>0</v>
      </c>
      <c r="BH66" s="0" t="n">
        <f aca="false">SUMPRODUCT('FD inverse'!$A$58:$BH$58,'FD mesh'!$B$84:$BI$84,$E65:$BL65)+'FD inverse'!$A$58*$C66/Setup!$B$17+INDEX('FD inverse'!$A$58:$BH$58,1,'FD mesh'!$B$15+1)*Setup!$B$22</f>
        <v>0</v>
      </c>
      <c r="BI66" s="0" t="n">
        <f aca="false">SUMPRODUCT('FD inverse'!$A$59:$BH$59,'FD mesh'!$B$84:$BI$84,$E65:$BL65)+'FD inverse'!$A$59*$C66/Setup!$B$17+INDEX('FD inverse'!$A$59:$BH$59,1,'FD mesh'!$B$15+1)*Setup!$B$22</f>
        <v>0</v>
      </c>
      <c r="BJ66" s="0" t="n">
        <f aca="false">SUMPRODUCT('FD inverse'!$A$60:$BH$60,'FD mesh'!$B$84:$BI$84,$E65:$BL65)+'FD inverse'!$A$60*$C66/Setup!$B$17+INDEX('FD inverse'!$A$60:$BH$60,1,'FD mesh'!$B$15+1)*Setup!$B$22</f>
        <v>0</v>
      </c>
      <c r="BK66" s="0" t="n">
        <f aca="false">SUMPRODUCT('FD inverse'!$A$61:$BH$61,'FD mesh'!$B$84:$BI$84,$E65:$BL65)+'FD inverse'!$A$61*$C66/Setup!$B$17+INDEX('FD inverse'!$A$61:$BH$61,1,'FD mesh'!$B$15+1)*Setup!$B$22</f>
        <v>0</v>
      </c>
      <c r="BL66" s="0" t="n">
        <f aca="false">SUMPRODUCT('FD inverse'!$A$62:$BH$62,'FD mesh'!$B$84:$BI$84,$E65:$BL65)+'FD inverse'!$A$62*$C66/Setup!$B$17+INDEX('FD inverse'!$A$62:$BH$62,1,'FD mesh'!$B$15+1)*Setup!$B$22</f>
        <v>0</v>
      </c>
    </row>
    <row r="67" customFormat="false" ht="15" hidden="false" customHeight="false" outlineLevel="0" collapsed="false">
      <c r="A67" s="0" t="n">
        <v>62</v>
      </c>
      <c r="B67" s="0" t="n">
        <f aca="false">A67*Setup!$B$11/3600</f>
        <v>5.16666666666667</v>
      </c>
      <c r="C67" s="0" t="n">
        <f aca="false">Setup!$B$7+Setup!$B$8*COS(2*PI()*(B67-Setup!$B$9)/24)</f>
        <v>20.1851321970071</v>
      </c>
      <c r="D67" s="0" t="n">
        <f aca="false">(C67-E67)/Setup!$B$17</f>
        <v>12.3006765748779</v>
      </c>
      <c r="E67" s="0" t="n">
        <f aca="false">SUMPRODUCT('FD inverse'!$A$3:$BH$3,'FD mesh'!$B$84:$BI$84,$E66:$BL66)+'FD inverse'!$A$3*$C67/Setup!$B$17+INDEX('FD inverse'!$A$3:$BH$3,1,'FD mesh'!$B$15+1)*Setup!$B$22</f>
        <v>18.586044242273</v>
      </c>
      <c r="F67" s="0" t="n">
        <f aca="false">SUMPRODUCT('FD inverse'!$A$4:$BH$4,'FD mesh'!$B$84:$BI$84,$E66:$BL66)+'FD inverse'!$A$4*$C67/Setup!$B$17+INDEX('FD inverse'!$A$4:$BH$4,1,'FD mesh'!$B$15+1)*Setup!$B$22</f>
        <v>18.2242776663853</v>
      </c>
      <c r="G67" s="0" t="n">
        <f aca="false">SUMPRODUCT('FD inverse'!$A$5:$BH$5,'FD mesh'!$B$84:$BI$84,$E66:$BL66)+'FD inverse'!$A$5*$C67/Setup!$B$17+INDEX('FD inverse'!$A$5:$BH$5,1,'FD mesh'!$B$15+1)*Setup!$B$22</f>
        <v>17.8707271148489</v>
      </c>
      <c r="H67" s="0" t="n">
        <f aca="false">SUMPRODUCT('FD inverse'!$A$6:$BH$6,'FD mesh'!$B$84:$BI$84,$E66:$BL66)+'FD inverse'!$A$6*$C67/Setup!$B$17+INDEX('FD inverse'!$A$6:$BH$6,1,'FD mesh'!$B$15+1)*Setup!$B$22</f>
        <v>16.6961631654319</v>
      </c>
      <c r="I67" s="0" t="n">
        <f aca="false">SUMPRODUCT('FD inverse'!$A$7:$BH$7,'FD mesh'!$B$84:$BI$84,$E66:$BL66)+'FD inverse'!$A$7*$C67/Setup!$B$17+INDEX('FD inverse'!$A$7:$BH$7,1,'FD mesh'!$B$15+1)*Setup!$B$22</f>
        <v>16.5971947452347</v>
      </c>
      <c r="J67" s="0" t="n">
        <f aca="false">SUMPRODUCT('FD inverse'!$A$8:$BH$8,'FD mesh'!$B$84:$BI$84,$E66:$BL66)+'FD inverse'!$A$8*$C67/Setup!$B$17+INDEX('FD inverse'!$A$8:$BH$8,1,'FD mesh'!$B$15+1)*Setup!$B$22</f>
        <v>16.5081330792884</v>
      </c>
      <c r="K67" s="0" t="n">
        <f aca="false">SUMPRODUCT('FD inverse'!$A$9:$BH$9,'FD mesh'!$B$84:$BI$84,$E66:$BL66)+'FD inverse'!$A$9*$C67/Setup!$B$17+INDEX('FD inverse'!$A$9:$BH$9,1,'FD mesh'!$B$15+1)*Setup!$B$22</f>
        <v>16.4289828707618</v>
      </c>
      <c r="L67" s="0" t="n">
        <f aca="false">SUMPRODUCT('FD inverse'!$A$10:$BH$10,'FD mesh'!$B$84:$BI$84,$E66:$BL66)+'FD inverse'!$A$10*$C67/Setup!$B$17+INDEX('FD inverse'!$A$10:$BH$10,1,'FD mesh'!$B$15+1)*Setup!$B$22</f>
        <v>16.3597822628059</v>
      </c>
      <c r="M67" s="0" t="n">
        <f aca="false">SUMPRODUCT('FD inverse'!$A$11:$BH$11,'FD mesh'!$B$84:$BI$84,$E66:$BL66)+'FD inverse'!$A$11*$C67/Setup!$B$17+INDEX('FD inverse'!$A$11:$BH$11,1,'FD mesh'!$B$15+1)*Setup!$B$22</f>
        <v>16.3005894132352</v>
      </c>
      <c r="N67" s="0" t="n">
        <f aca="false">SUMPRODUCT('FD inverse'!$A$12:$BH$12,'FD mesh'!$B$84:$BI$84,$E66:$BL66)+'FD inverse'!$A$12*$C67/Setup!$B$17+INDEX('FD inverse'!$A$12:$BH$12,1,'FD mesh'!$B$15+1)*Setup!$B$22</f>
        <v>16.2514707885003</v>
      </c>
      <c r="O67" s="0" t="n">
        <f aca="false">SUMPRODUCT('FD inverse'!$A$13:$BH$13,'FD mesh'!$B$84:$BI$84,$E66:$BL66)+'FD inverse'!$A$13*$C67/Setup!$B$17+INDEX('FD inverse'!$A$13:$BH$13,1,'FD mesh'!$B$15+1)*Setup!$B$22</f>
        <v>16.212491213242</v>
      </c>
      <c r="P67" s="0" t="n">
        <f aca="false">SUMPRODUCT('FD inverse'!$A$14:$BH$14,'FD mesh'!$B$84:$BI$84,$E66:$BL66)+'FD inverse'!$A$14*$C67/Setup!$B$17+INDEX('FD inverse'!$A$14:$BH$14,1,'FD mesh'!$B$15+1)*Setup!$B$22</f>
        <v>16.18370569943</v>
      </c>
      <c r="Q67" s="0" t="n">
        <f aca="false">SUMPRODUCT('FD inverse'!$A$15:$BH$15,'FD mesh'!$B$84:$BI$84,$E66:$BL66)+'FD inverse'!$A$15*$C67/Setup!$B$17+INDEX('FD inverse'!$A$15:$BH$15,1,'FD mesh'!$B$15+1)*Setup!$B$22</f>
        <v>16.1651530694655</v>
      </c>
      <c r="R67" s="0" t="n">
        <f aca="false">SUMPRODUCT('FD inverse'!$A$16:$BH$16,'FD mesh'!$B$84:$BI$84,$E66:$BL66)+'FD inverse'!$A$16*$C67/Setup!$B$17+INDEX('FD inverse'!$A$16:$BH$16,1,'FD mesh'!$B$15+1)*Setup!$B$22</f>
        <v>16.1568513804402</v>
      </c>
      <c r="S67" s="0" t="n">
        <f aca="false">SUMPRODUCT('FD inverse'!$A$17:$BH$17,'FD mesh'!$B$84:$BI$84,$E66:$BL66)+'FD inverse'!$A$17*$C67/Setup!$B$17+INDEX('FD inverse'!$A$17:$BH$17,1,'FD mesh'!$B$15+1)*Setup!$B$22</f>
        <v>16.0567717118903</v>
      </c>
      <c r="T67" s="0" t="n">
        <f aca="false">SUMPRODUCT('FD inverse'!$A$18:$BH$18,'FD mesh'!$B$84:$BI$84,$E66:$BL66)+'FD inverse'!$A$18*$C67/Setup!$B$17+INDEX('FD inverse'!$A$18:$BH$18,1,'FD mesh'!$B$15+1)*Setup!$B$22</f>
        <v>15.9615139612578</v>
      </c>
      <c r="U67" s="0" t="n">
        <f aca="false">SUMPRODUCT('FD inverse'!$A$19:$BH$19,'FD mesh'!$B$84:$BI$84,$E66:$BL66)+'FD inverse'!$A$19*$C67/Setup!$B$17+INDEX('FD inverse'!$A$19:$BH$19,1,'FD mesh'!$B$15+1)*Setup!$B$22</f>
        <v>15.8707829011111</v>
      </c>
      <c r="V67" s="0" t="n">
        <f aca="false">SUMPRODUCT('FD inverse'!$A$20:$BH$20,'FD mesh'!$B$84:$BI$84,$E66:$BL66)+'FD inverse'!$A$20*$C67/Setup!$B$17+INDEX('FD inverse'!$A$20:$BH$20,1,'FD mesh'!$B$15+1)*Setup!$B$22</f>
        <v>15.7842764786082</v>
      </c>
      <c r="W67" s="0" t="n">
        <f aca="false">SUMPRODUCT('FD inverse'!$A$21:$BH$21,'FD mesh'!$B$84:$BI$84,$E66:$BL66)+'FD inverse'!$A$21*$C67/Setup!$B$17+INDEX('FD inverse'!$A$21:$BH$21,1,'FD mesh'!$B$15+1)*Setup!$B$22</f>
        <v>15.7016857372042</v>
      </c>
      <c r="X67" s="0" t="n">
        <f aca="false">SUMPRODUCT('FD inverse'!$A$22:$BH$22,'FD mesh'!$B$84:$BI$84,$E66:$BL66)+'FD inverse'!$A$22*$C67/Setup!$B$17+INDEX('FD inverse'!$A$22:$BH$22,1,'FD mesh'!$B$15+1)*Setup!$B$22</f>
        <v>15.6226949027442</v>
      </c>
      <c r="Y67" s="0" t="n">
        <f aca="false">SUMPRODUCT('FD inverse'!$A$23:$BH$23,'FD mesh'!$B$84:$BI$84,$E66:$BL66)+'FD inverse'!$A$23*$C67/Setup!$B$17+INDEX('FD inverse'!$A$23:$BH$23,1,'FD mesh'!$B$15+1)*Setup!$B$22</f>
        <v>15.5469816152086</v>
      </c>
      <c r="Z67" s="0" t="n">
        <f aca="false">SUMPRODUCT('FD inverse'!$A$24:$BH$24,'FD mesh'!$B$84:$BI$84,$E66:$BL66)+'FD inverse'!$A$24*$C67/Setup!$B$17+INDEX('FD inverse'!$A$24:$BH$24,1,'FD mesh'!$B$15+1)*Setup!$B$22</f>
        <v>15.4742172881095</v>
      </c>
      <c r="AA67" s="0" t="n">
        <f aca="false">SUMPRODUCT('FD inverse'!$A$25:$BH$25,'FD mesh'!$B$84:$BI$84,$E66:$BL66)+'FD inverse'!$A$25*$C67/Setup!$B$17+INDEX('FD inverse'!$A$25:$BH$25,1,'FD mesh'!$B$15+1)*Setup!$B$22</f>
        <v>15.4040675783889</v>
      </c>
      <c r="AB67" s="0" t="n">
        <f aca="false">SUMPRODUCT('FD inverse'!$A$26:$BH$26,'FD mesh'!$B$84:$BI$84,$E66:$BL66)+'FD inverse'!$A$26*$C67/Setup!$B$17+INDEX('FD inverse'!$A$26:$BH$26,1,'FD mesh'!$B$15+1)*Setup!$B$22</f>
        <v>15.3361929506114</v>
      </c>
      <c r="AC67" s="0" t="n">
        <f aca="false">SUMPRODUCT('FD inverse'!$A$27:$BH$27,'FD mesh'!$B$84:$BI$84,$E66:$BL66)+'FD inverse'!$A$27*$C67/Setup!$B$17+INDEX('FD inverse'!$A$27:$BH$27,1,'FD mesh'!$B$15+1)*Setup!$B$22</f>
        <v>15.2702493202272</v>
      </c>
      <c r="AD67" s="0" t="n">
        <f aca="false">SUMPRODUCT('FD inverse'!$A$28:$BH$28,'FD mesh'!$B$84:$BI$84,$E66:$BL66)+'FD inverse'!$A$28*$C67/Setup!$B$17+INDEX('FD inverse'!$A$28:$BH$28,1,'FD mesh'!$B$15+1)*Setup!$B$22</f>
        <v>15.2058887616602</v>
      </c>
      <c r="AE67" s="0" t="n">
        <f aca="false">SUMPRODUCT('FD inverse'!$A$29:$BH$29,'FD mesh'!$B$84:$BI$84,$E66:$BL66)+'FD inverse'!$A$29*$C67/Setup!$B$17+INDEX('FD inverse'!$A$29:$BH$29,1,'FD mesh'!$B$15+1)*Setup!$B$22</f>
        <v>15.142760267924</v>
      </c>
      <c r="AF67" s="0" t="n">
        <f aca="false">SUMPRODUCT('FD inverse'!$A$30:$BH$30,'FD mesh'!$B$84:$BI$84,$E66:$BL66)+'FD inverse'!$A$30*$C67/Setup!$B$17+INDEX('FD inverse'!$A$30:$BH$30,1,'FD mesh'!$B$15+1)*Setup!$B$22</f>
        <v>15.080510549334</v>
      </c>
      <c r="AG67" s="0" t="n">
        <f aca="false">SUMPRODUCT('FD inverse'!$A$31:$BH$31,'FD mesh'!$B$84:$BI$84,$E66:$BL66)+'FD inverse'!$A$31*$C67/Setup!$B$17+INDEX('FD inverse'!$A$31:$BH$31,1,'FD mesh'!$B$15+1)*Setup!$B$22</f>
        <v>15.0187848596398</v>
      </c>
      <c r="AH67" s="0" t="n">
        <f aca="false">SUMPRODUCT('FD inverse'!$A$32:$BH$32,'FD mesh'!$B$84:$BI$84,$E66:$BL66)+'FD inverse'!$A$32*$C67/Setup!$B$17+INDEX('FD inverse'!$A$32:$BH$32,1,'FD mesh'!$B$15+1)*Setup!$B$22</f>
        <v>15.0163318226921</v>
      </c>
      <c r="AI67" s="0" t="n">
        <f aca="false">SUMPRODUCT('FD inverse'!$A$33:$BH$33,'FD mesh'!$B$84:$BI$84,$E66:$BL66)+'FD inverse'!$A$33*$C67/Setup!$B$17+INDEX('FD inverse'!$A$33:$BH$33,1,'FD mesh'!$B$15+1)*Setup!$B$22</f>
        <v>15.0141435155058</v>
      </c>
      <c r="AJ67" s="0" t="n">
        <f aca="false">SUMPRODUCT('FD inverse'!$A$34:$BH$34,'FD mesh'!$B$84:$BI$84,$E66:$BL66)+'FD inverse'!$A$34*$C67/Setup!$B$17+INDEX('FD inverse'!$A$34:$BH$34,1,'FD mesh'!$B$15+1)*Setup!$B$22</f>
        <v>15.0121953153258</v>
      </c>
      <c r="AK67" s="0" t="n">
        <f aca="false">SUMPRODUCT('FD inverse'!$A$35:$BH$35,'FD mesh'!$B$84:$BI$84,$E66:$BL66)+'FD inverse'!$A$35*$C67/Setup!$B$17+INDEX('FD inverse'!$A$35:$BH$35,1,'FD mesh'!$B$15+1)*Setup!$B$22</f>
        <v>15.0104634556063</v>
      </c>
      <c r="AL67" s="0" t="n">
        <f aca="false">SUMPRODUCT('FD inverse'!$A$36:$BH$36,'FD mesh'!$B$84:$BI$84,$E66:$BL66)+'FD inverse'!$A$36*$C67/Setup!$B$17+INDEX('FD inverse'!$A$36:$BH$36,1,'FD mesh'!$B$15+1)*Setup!$B$22</f>
        <v>15.0089250695028</v>
      </c>
      <c r="AM67" s="0" t="n">
        <f aca="false">SUMPRODUCT('FD inverse'!$A$37:$BH$37,'FD mesh'!$B$84:$BI$84,$E66:$BL66)+'FD inverse'!$A$37*$C67/Setup!$B$17+INDEX('FD inverse'!$A$37:$BH$37,1,'FD mesh'!$B$15+1)*Setup!$B$22</f>
        <v>15.0075582075187</v>
      </c>
      <c r="AN67" s="0" t="n">
        <f aca="false">SUMPRODUCT('FD inverse'!$A$38:$BH$38,'FD mesh'!$B$84:$BI$84,$E66:$BL66)+'FD inverse'!$A$38*$C67/Setup!$B$17+INDEX('FD inverse'!$A$38:$BH$38,1,'FD mesh'!$B$15+1)*Setup!$B$22</f>
        <v>15.0063418298251</v>
      </c>
      <c r="AO67" s="0" t="n">
        <f aca="false">SUMPRODUCT('FD inverse'!$A$39:$BH$39,'FD mesh'!$B$84:$BI$84,$E66:$BL66)+'FD inverse'!$A$39*$C67/Setup!$B$17+INDEX('FD inverse'!$A$39:$BH$39,1,'FD mesh'!$B$15+1)*Setup!$B$22</f>
        <v>15.0052557743492</v>
      </c>
      <c r="AP67" s="0" t="n">
        <f aca="false">SUMPRODUCT('FD inverse'!$A$40:$BH$40,'FD mesh'!$B$84:$BI$84,$E66:$BL66)+'FD inverse'!$A$40*$C67/Setup!$B$17+INDEX('FD inverse'!$A$40:$BH$40,1,'FD mesh'!$B$15+1)*Setup!$B$22</f>
        <v>15.0042807022138</v>
      </c>
      <c r="AQ67" s="0" t="n">
        <f aca="false">SUMPRODUCT('FD inverse'!$A$41:$BH$41,'FD mesh'!$B$84:$BI$84,$E66:$BL66)+'FD inverse'!$A$41*$C67/Setup!$B$17+INDEX('FD inverse'!$A$41:$BH$41,1,'FD mesh'!$B$15+1)*Setup!$B$22</f>
        <v>15.0033980225156</v>
      </c>
      <c r="AR67" s="0" t="n">
        <f aca="false">SUMPRODUCT('FD inverse'!$A$42:$BH$42,'FD mesh'!$B$84:$BI$84,$E66:$BL66)+'FD inverse'!$A$42*$C67/Setup!$B$17+INDEX('FD inverse'!$A$42:$BH$42,1,'FD mesh'!$B$15+1)*Setup!$B$22</f>
        <v>15.0025897987626</v>
      </c>
      <c r="AS67" s="0" t="n">
        <f aca="false">SUMPRODUCT('FD inverse'!$A$43:$BH$43,'FD mesh'!$B$84:$BI$84,$E66:$BL66)+'FD inverse'!$A$43*$C67/Setup!$B$17+INDEX('FD inverse'!$A$43:$BH$43,1,'FD mesh'!$B$15+1)*Setup!$B$22</f>
        <v>0</v>
      </c>
      <c r="AT67" s="0" t="n">
        <f aca="false">SUMPRODUCT('FD inverse'!$A$44:$BH$44,'FD mesh'!$B$84:$BI$84,$E66:$BL66)+'FD inverse'!$A$44*$C67/Setup!$B$17+INDEX('FD inverse'!$A$44:$BH$44,1,'FD mesh'!$B$15+1)*Setup!$B$22</f>
        <v>0</v>
      </c>
      <c r="AU67" s="0" t="n">
        <f aca="false">SUMPRODUCT('FD inverse'!$A$45:$BH$45,'FD mesh'!$B$84:$BI$84,$E66:$BL66)+'FD inverse'!$A$45*$C67/Setup!$B$17+INDEX('FD inverse'!$A$45:$BH$45,1,'FD mesh'!$B$15+1)*Setup!$B$22</f>
        <v>0</v>
      </c>
      <c r="AV67" s="0" t="n">
        <f aca="false">SUMPRODUCT('FD inverse'!$A$46:$BH$46,'FD mesh'!$B$84:$BI$84,$E66:$BL66)+'FD inverse'!$A$46*$C67/Setup!$B$17+INDEX('FD inverse'!$A$46:$BH$46,1,'FD mesh'!$B$15+1)*Setup!$B$22</f>
        <v>0</v>
      </c>
      <c r="AW67" s="0" t="n">
        <f aca="false">SUMPRODUCT('FD inverse'!$A$47:$BH$47,'FD mesh'!$B$84:$BI$84,$E66:$BL66)+'FD inverse'!$A$47*$C67/Setup!$B$17+INDEX('FD inverse'!$A$47:$BH$47,1,'FD mesh'!$B$15+1)*Setup!$B$22</f>
        <v>0</v>
      </c>
      <c r="AX67" s="0" t="n">
        <f aca="false">SUMPRODUCT('FD inverse'!$A$48:$BH$48,'FD mesh'!$B$84:$BI$84,$E66:$BL66)+'FD inverse'!$A$48*$C67/Setup!$B$17+INDEX('FD inverse'!$A$48:$BH$48,1,'FD mesh'!$B$15+1)*Setup!$B$22</f>
        <v>0</v>
      </c>
      <c r="AY67" s="0" t="n">
        <f aca="false">SUMPRODUCT('FD inverse'!$A$49:$BH$49,'FD mesh'!$B$84:$BI$84,$E66:$BL66)+'FD inverse'!$A$49*$C67/Setup!$B$17+INDEX('FD inverse'!$A$49:$BH$49,1,'FD mesh'!$B$15+1)*Setup!$B$22</f>
        <v>0</v>
      </c>
      <c r="AZ67" s="0" t="n">
        <f aca="false">SUMPRODUCT('FD inverse'!$A$50:$BH$50,'FD mesh'!$B$84:$BI$84,$E66:$BL66)+'FD inverse'!$A$50*$C67/Setup!$B$17+INDEX('FD inverse'!$A$50:$BH$50,1,'FD mesh'!$B$15+1)*Setup!$B$22</f>
        <v>0</v>
      </c>
      <c r="BA67" s="0" t="n">
        <f aca="false">SUMPRODUCT('FD inverse'!$A$51:$BH$51,'FD mesh'!$B$84:$BI$84,$E66:$BL66)+'FD inverse'!$A$51*$C67/Setup!$B$17+INDEX('FD inverse'!$A$51:$BH$51,1,'FD mesh'!$B$15+1)*Setup!$B$22</f>
        <v>0</v>
      </c>
      <c r="BB67" s="0" t="n">
        <f aca="false">SUMPRODUCT('FD inverse'!$A$52:$BH$52,'FD mesh'!$B$84:$BI$84,$E66:$BL66)+'FD inverse'!$A$52*$C67/Setup!$B$17+INDEX('FD inverse'!$A$52:$BH$52,1,'FD mesh'!$B$15+1)*Setup!$B$22</f>
        <v>0</v>
      </c>
      <c r="BC67" s="0" t="n">
        <f aca="false">SUMPRODUCT('FD inverse'!$A$53:$BH$53,'FD mesh'!$B$84:$BI$84,$E66:$BL66)+'FD inverse'!$A$53*$C67/Setup!$B$17+INDEX('FD inverse'!$A$53:$BH$53,1,'FD mesh'!$B$15+1)*Setup!$B$22</f>
        <v>0</v>
      </c>
      <c r="BD67" s="0" t="n">
        <f aca="false">SUMPRODUCT('FD inverse'!$A$54:$BH$54,'FD mesh'!$B$84:$BI$84,$E66:$BL66)+'FD inverse'!$A$54*$C67/Setup!$B$17+INDEX('FD inverse'!$A$54:$BH$54,1,'FD mesh'!$B$15+1)*Setup!$B$22</f>
        <v>0</v>
      </c>
      <c r="BE67" s="0" t="n">
        <f aca="false">SUMPRODUCT('FD inverse'!$A$55:$BH$55,'FD mesh'!$B$84:$BI$84,$E66:$BL66)+'FD inverse'!$A$55*$C67/Setup!$B$17+INDEX('FD inverse'!$A$55:$BH$55,1,'FD mesh'!$B$15+1)*Setup!$B$22</f>
        <v>0</v>
      </c>
      <c r="BF67" s="0" t="n">
        <f aca="false">SUMPRODUCT('FD inverse'!$A$56:$BH$56,'FD mesh'!$B$84:$BI$84,$E66:$BL66)+'FD inverse'!$A$56*$C67/Setup!$B$17+INDEX('FD inverse'!$A$56:$BH$56,1,'FD mesh'!$B$15+1)*Setup!$B$22</f>
        <v>0</v>
      </c>
      <c r="BG67" s="0" t="n">
        <f aca="false">SUMPRODUCT('FD inverse'!$A$57:$BH$57,'FD mesh'!$B$84:$BI$84,$E66:$BL66)+'FD inverse'!$A$57*$C67/Setup!$B$17+INDEX('FD inverse'!$A$57:$BH$57,1,'FD mesh'!$B$15+1)*Setup!$B$22</f>
        <v>0</v>
      </c>
      <c r="BH67" s="0" t="n">
        <f aca="false">SUMPRODUCT('FD inverse'!$A$58:$BH$58,'FD mesh'!$B$84:$BI$84,$E66:$BL66)+'FD inverse'!$A$58*$C67/Setup!$B$17+INDEX('FD inverse'!$A$58:$BH$58,1,'FD mesh'!$B$15+1)*Setup!$B$22</f>
        <v>0</v>
      </c>
      <c r="BI67" s="0" t="n">
        <f aca="false">SUMPRODUCT('FD inverse'!$A$59:$BH$59,'FD mesh'!$B$84:$BI$84,$E66:$BL66)+'FD inverse'!$A$59*$C67/Setup!$B$17+INDEX('FD inverse'!$A$59:$BH$59,1,'FD mesh'!$B$15+1)*Setup!$B$22</f>
        <v>0</v>
      </c>
      <c r="BJ67" s="0" t="n">
        <f aca="false">SUMPRODUCT('FD inverse'!$A$60:$BH$60,'FD mesh'!$B$84:$BI$84,$E66:$BL66)+'FD inverse'!$A$60*$C67/Setup!$B$17+INDEX('FD inverse'!$A$60:$BH$60,1,'FD mesh'!$B$15+1)*Setup!$B$22</f>
        <v>0</v>
      </c>
      <c r="BK67" s="0" t="n">
        <f aca="false">SUMPRODUCT('FD inverse'!$A$61:$BH$61,'FD mesh'!$B$84:$BI$84,$E66:$BL66)+'FD inverse'!$A$61*$C67/Setup!$B$17+INDEX('FD inverse'!$A$61:$BH$61,1,'FD mesh'!$B$15+1)*Setup!$B$22</f>
        <v>0</v>
      </c>
      <c r="BL67" s="0" t="n">
        <f aca="false">SUMPRODUCT('FD inverse'!$A$62:$BH$62,'FD mesh'!$B$84:$BI$84,$E66:$BL66)+'FD inverse'!$A$62*$C67/Setup!$B$17+INDEX('FD inverse'!$A$62:$BH$62,1,'FD mesh'!$B$15+1)*Setup!$B$22</f>
        <v>0</v>
      </c>
    </row>
    <row r="68" customFormat="false" ht="15" hidden="false" customHeight="false" outlineLevel="0" collapsed="false">
      <c r="A68" s="0" t="n">
        <v>63</v>
      </c>
      <c r="B68" s="0" t="n">
        <f aca="false">A68*Setup!$B$11/3600</f>
        <v>5.25</v>
      </c>
      <c r="C68" s="0" t="n">
        <f aca="false">Setup!$B$7+Setup!$B$8*COS(2*PI()*(B68-Setup!$B$9)/24)</f>
        <v>20.2122794820196</v>
      </c>
      <c r="D68" s="0" t="n">
        <f aca="false">(C68-E68)/Setup!$B$17</f>
        <v>12.3478198575526</v>
      </c>
      <c r="E68" s="0" t="n">
        <f aca="false">SUMPRODUCT('FD inverse'!$A$3:$BH$3,'FD mesh'!$B$84:$BI$84,$E67:$BL67)+'FD inverse'!$A$3*$C68/Setup!$B$17+INDEX('FD inverse'!$A$3:$BH$3,1,'FD mesh'!$B$15+1)*Setup!$B$22</f>
        <v>18.6070629005377</v>
      </c>
      <c r="F68" s="0" t="n">
        <f aca="false">SUMPRODUCT('FD inverse'!$A$4:$BH$4,'FD mesh'!$B$84:$BI$84,$E67:$BL67)+'FD inverse'!$A$4*$C68/Setup!$B$17+INDEX('FD inverse'!$A$4:$BH$4,1,'FD mesh'!$B$15+1)*Setup!$B$22</f>
        <v>18.2441296026894</v>
      </c>
      <c r="G68" s="0" t="n">
        <f aca="false">SUMPRODUCT('FD inverse'!$A$5:$BH$5,'FD mesh'!$B$84:$BI$84,$E67:$BL67)+'FD inverse'!$A$5*$C68/Setup!$B$17+INDEX('FD inverse'!$A$5:$BH$5,1,'FD mesh'!$B$15+1)*Setup!$B$22</f>
        <v>17.8898125966396</v>
      </c>
      <c r="H68" s="0" t="n">
        <f aca="false">SUMPRODUCT('FD inverse'!$A$6:$BH$6,'FD mesh'!$B$84:$BI$84,$E67:$BL67)+'FD inverse'!$A$6*$C68/Setup!$B$17+INDEX('FD inverse'!$A$6:$BH$6,1,'FD mesh'!$B$15+1)*Setup!$B$22</f>
        <v>16.7132239534515</v>
      </c>
      <c r="I68" s="0" t="n">
        <f aca="false">SUMPRODUCT('FD inverse'!$A$7:$BH$7,'FD mesh'!$B$84:$BI$84,$E67:$BL67)+'FD inverse'!$A$7*$C68/Setup!$B$17+INDEX('FD inverse'!$A$7:$BH$7,1,'FD mesh'!$B$15+1)*Setup!$B$22</f>
        <v>16.6141337455055</v>
      </c>
      <c r="J68" s="0" t="n">
        <f aca="false">SUMPRODUCT('FD inverse'!$A$8:$BH$8,'FD mesh'!$B$84:$BI$84,$E67:$BL67)+'FD inverse'!$A$8*$C68/Setup!$B$17+INDEX('FD inverse'!$A$8:$BH$8,1,'FD mesh'!$B$15+1)*Setup!$B$22</f>
        <v>16.5250370480438</v>
      </c>
      <c r="K68" s="0" t="n">
        <f aca="false">SUMPRODUCT('FD inverse'!$A$9:$BH$9,'FD mesh'!$B$84:$BI$84,$E67:$BL67)+'FD inverse'!$A$9*$C68/Setup!$B$17+INDEX('FD inverse'!$A$9:$BH$9,1,'FD mesh'!$B$15+1)*Setup!$B$22</f>
        <v>16.4459131935056</v>
      </c>
      <c r="L68" s="0" t="n">
        <f aca="false">SUMPRODUCT('FD inverse'!$A$10:$BH$10,'FD mesh'!$B$84:$BI$84,$E67:$BL67)+'FD inverse'!$A$10*$C68/Setup!$B$17+INDEX('FD inverse'!$A$10:$BH$10,1,'FD mesh'!$B$15+1)*Setup!$B$22</f>
        <v>16.3767777299667</v>
      </c>
      <c r="M68" s="0" t="n">
        <f aca="false">SUMPRODUCT('FD inverse'!$A$11:$BH$11,'FD mesh'!$B$84:$BI$84,$E67:$BL67)+'FD inverse'!$A$11*$C68/Setup!$B$17+INDEX('FD inverse'!$A$11:$BH$11,1,'FD mesh'!$B$15+1)*Setup!$B$22</f>
        <v>16.3176690907115</v>
      </c>
      <c r="N68" s="0" t="n">
        <f aca="false">SUMPRODUCT('FD inverse'!$A$12:$BH$12,'FD mesh'!$B$84:$BI$84,$E67:$BL67)+'FD inverse'!$A$12*$C68/Setup!$B$17+INDEX('FD inverse'!$A$12:$BH$12,1,'FD mesh'!$B$15+1)*Setup!$B$22</f>
        <v>16.2686369573419</v>
      </c>
      <c r="O68" s="0" t="n">
        <f aca="false">SUMPRODUCT('FD inverse'!$A$13:$BH$13,'FD mesh'!$B$84:$BI$84,$E67:$BL67)+'FD inverse'!$A$13*$C68/Setup!$B$17+INDEX('FD inverse'!$A$13:$BH$13,1,'FD mesh'!$B$15+1)*Setup!$B$22</f>
        <v>16.2297323572123</v>
      </c>
      <c r="P68" s="0" t="n">
        <f aca="false">SUMPRODUCT('FD inverse'!$A$14:$BH$14,'FD mesh'!$B$84:$BI$84,$E67:$BL67)+'FD inverse'!$A$14*$C68/Setup!$B$17+INDEX('FD inverse'!$A$14:$BH$14,1,'FD mesh'!$B$15+1)*Setup!$B$22</f>
        <v>16.2009995234369</v>
      </c>
      <c r="Q68" s="0" t="n">
        <f aca="false">SUMPRODUCT('FD inverse'!$A$15:$BH$15,'FD mesh'!$B$84:$BI$84,$E67:$BL67)+'FD inverse'!$A$15*$C68/Setup!$B$17+INDEX('FD inverse'!$A$15:$BH$15,1,'FD mesh'!$B$15+1)*Setup!$B$22</f>
        <v>16.1824695356833</v>
      </c>
      <c r="R68" s="0" t="n">
        <f aca="false">SUMPRODUCT('FD inverse'!$A$16:$BH$16,'FD mesh'!$B$84:$BI$84,$E67:$BL67)+'FD inverse'!$A$16*$C68/Setup!$B$17+INDEX('FD inverse'!$A$16:$BH$16,1,'FD mesh'!$B$15+1)*Setup!$B$22</f>
        <v>16.174155752188</v>
      </c>
      <c r="S68" s="0" t="n">
        <f aca="false">SUMPRODUCT('FD inverse'!$A$17:$BH$17,'FD mesh'!$B$84:$BI$84,$E67:$BL67)+'FD inverse'!$A$17*$C68/Setup!$B$17+INDEX('FD inverse'!$A$17:$BH$17,1,'FD mesh'!$B$15+1)*Setup!$B$22</f>
        <v>16.0730890687809</v>
      </c>
      <c r="T68" s="0" t="n">
        <f aca="false">SUMPRODUCT('FD inverse'!$A$18:$BH$18,'FD mesh'!$B$84:$BI$84,$E67:$BL67)+'FD inverse'!$A$18*$C68/Setup!$B$17+INDEX('FD inverse'!$A$18:$BH$18,1,'FD mesh'!$B$15+1)*Setup!$B$22</f>
        <v>15.9768243504016</v>
      </c>
      <c r="U68" s="0" t="n">
        <f aca="false">SUMPRODUCT('FD inverse'!$A$19:$BH$19,'FD mesh'!$B$84:$BI$84,$E67:$BL67)+'FD inverse'!$A$19*$C68/Setup!$B$17+INDEX('FD inverse'!$A$19:$BH$19,1,'FD mesh'!$B$15+1)*Setup!$B$22</f>
        <v>15.8850652608275</v>
      </c>
      <c r="V68" s="0" t="n">
        <f aca="false">SUMPRODUCT('FD inverse'!$A$20:$BH$20,'FD mesh'!$B$84:$BI$84,$E67:$BL67)+'FD inverse'!$A$20*$C68/Setup!$B$17+INDEX('FD inverse'!$A$20:$BH$20,1,'FD mesh'!$B$15+1)*Setup!$B$22</f>
        <v>15.7975092656842</v>
      </c>
      <c r="W68" s="0" t="n">
        <f aca="false">SUMPRODUCT('FD inverse'!$A$21:$BH$21,'FD mesh'!$B$84:$BI$84,$E67:$BL67)+'FD inverse'!$A$21*$C68/Setup!$B$17+INDEX('FD inverse'!$A$21:$BH$21,1,'FD mesh'!$B$15+1)*Setup!$B$22</f>
        <v>15.7138474907375</v>
      </c>
      <c r="X68" s="0" t="n">
        <f aca="false">SUMPRODUCT('FD inverse'!$A$22:$BH$22,'FD mesh'!$B$84:$BI$84,$E67:$BL67)+'FD inverse'!$A$22*$C68/Setup!$B$17+INDEX('FD inverse'!$A$22:$BH$22,1,'FD mesh'!$B$15+1)*Setup!$B$22</f>
        <v>15.6337647461164</v>
      </c>
      <c r="Y68" s="0" t="n">
        <f aca="false">SUMPRODUCT('FD inverse'!$A$23:$BH$23,'FD mesh'!$B$84:$BI$84,$E67:$BL67)+'FD inverse'!$A$23*$C68/Setup!$B$17+INDEX('FD inverse'!$A$23:$BH$23,1,'FD mesh'!$B$15+1)*Setup!$B$22</f>
        <v>15.556939698259</v>
      </c>
      <c r="Z68" s="0" t="n">
        <f aca="false">SUMPRODUCT('FD inverse'!$A$24:$BH$24,'FD mesh'!$B$84:$BI$84,$E67:$BL67)+'FD inverse'!$A$24*$C68/Setup!$B$17+INDEX('FD inverse'!$A$24:$BH$24,1,'FD mesh'!$B$15+1)*Setup!$B$22</f>
        <v>15.4830451719851</v>
      </c>
      <c r="AA68" s="0" t="n">
        <f aca="false">SUMPRODUCT('FD inverse'!$A$25:$BH$25,'FD mesh'!$B$84:$BI$84,$E67:$BL67)+'FD inverse'!$A$25*$C68/Setup!$B$17+INDEX('FD inverse'!$A$25:$BH$25,1,'FD mesh'!$B$15+1)*Setup!$B$22</f>
        <v>15.4117485658231</v>
      </c>
      <c r="AB68" s="0" t="n">
        <f aca="false">SUMPRODUCT('FD inverse'!$A$26:$BH$26,'FD mesh'!$B$84:$BI$84,$E67:$BL67)+'FD inverse'!$A$26*$C68/Setup!$B$17+INDEX('FD inverse'!$A$26:$BH$26,1,'FD mesh'!$B$15+1)*Setup!$B$22</f>
        <v>15.3427123645347</v>
      </c>
      <c r="AC68" s="0" t="n">
        <f aca="false">SUMPRODUCT('FD inverse'!$A$27:$BH$27,'FD mesh'!$B$84:$BI$84,$E67:$BL67)+'FD inverse'!$A$27*$C68/Setup!$B$17+INDEX('FD inverse'!$A$27:$BH$27,1,'FD mesh'!$B$15+1)*Setup!$B$22</f>
        <v>15.2755947336294</v>
      </c>
      <c r="AD68" s="0" t="n">
        <f aca="false">SUMPRODUCT('FD inverse'!$A$28:$BH$28,'FD mesh'!$B$84:$BI$84,$E67:$BL67)+'FD inverse'!$A$28*$C68/Setup!$B$17+INDEX('FD inverse'!$A$28:$BH$28,1,'FD mesh'!$B$15+1)*Setup!$B$22</f>
        <v>15.2100501815254</v>
      </c>
      <c r="AE68" s="0" t="n">
        <f aca="false">SUMPRODUCT('FD inverse'!$A$29:$BH$29,'FD mesh'!$B$84:$BI$84,$E67:$BL67)+'FD inverse'!$A$29*$C68/Setup!$B$17+INDEX('FD inverse'!$A$29:$BH$29,1,'FD mesh'!$B$15+1)*Setup!$B$22</f>
        <v>15.1457302758388</v>
      </c>
      <c r="AF68" s="0" t="n">
        <f aca="false">SUMPRODUCT('FD inverse'!$A$30:$BH$30,'FD mesh'!$B$84:$BI$84,$E67:$BL67)+'FD inverse'!$A$30*$C68/Setup!$B$17+INDEX('FD inverse'!$A$30:$BH$30,1,'FD mesh'!$B$15+1)*Setup!$B$22</f>
        <v>15.0822844010529</v>
      </c>
      <c r="AG68" s="0" t="n">
        <f aca="false">SUMPRODUCT('FD inverse'!$A$31:$BH$31,'FD mesh'!$B$84:$BI$84,$E67:$BL67)+'FD inverse'!$A$31*$C68/Setup!$B$17+INDEX('FD inverse'!$A$31:$BH$31,1,'FD mesh'!$B$15+1)*Setup!$B$22</f>
        <v>15.0193605454871</v>
      </c>
      <c r="AH68" s="0" t="n">
        <f aca="false">SUMPRODUCT('FD inverse'!$A$32:$BH$32,'FD mesh'!$B$84:$BI$84,$E67:$BL67)+'FD inverse'!$A$32*$C68/Setup!$B$17+INDEX('FD inverse'!$A$32:$BH$32,1,'FD mesh'!$B$15+1)*Setup!$B$22</f>
        <v>15.0168576660374</v>
      </c>
      <c r="AI68" s="0" t="n">
        <f aca="false">SUMPRODUCT('FD inverse'!$A$33:$BH$33,'FD mesh'!$B$84:$BI$84,$E67:$BL67)+'FD inverse'!$A$33*$C68/Setup!$B$17+INDEX('FD inverse'!$A$33:$BH$33,1,'FD mesh'!$B$15+1)*Setup!$B$22</f>
        <v>15.0146209806009</v>
      </c>
      <c r="AJ68" s="0" t="n">
        <f aca="false">SUMPRODUCT('FD inverse'!$A$34:$BH$34,'FD mesh'!$B$84:$BI$84,$E67:$BL67)+'FD inverse'!$A$34*$C68/Setup!$B$17+INDEX('FD inverse'!$A$34:$BH$34,1,'FD mesh'!$B$15+1)*Setup!$B$22</f>
        <v>15.012625998993</v>
      </c>
      <c r="AK68" s="0" t="n">
        <f aca="false">SUMPRODUCT('FD inverse'!$A$35:$BH$35,'FD mesh'!$B$84:$BI$84,$E67:$BL67)+'FD inverse'!$A$35*$C68/Setup!$B$17+INDEX('FD inverse'!$A$35:$BH$35,1,'FD mesh'!$B$15+1)*Setup!$B$22</f>
        <v>15.0108490393776</v>
      </c>
      <c r="AL68" s="0" t="n">
        <f aca="false">SUMPRODUCT('FD inverse'!$A$36:$BH$36,'FD mesh'!$B$84:$BI$84,$E67:$BL67)+'FD inverse'!$A$36*$C68/Setup!$B$17+INDEX('FD inverse'!$A$36:$BH$36,1,'FD mesh'!$B$15+1)*Setup!$B$22</f>
        <v>15.0092672711484</v>
      </c>
      <c r="AM68" s="0" t="n">
        <f aca="false">SUMPRODUCT('FD inverse'!$A$37:$BH$37,'FD mesh'!$B$84:$BI$84,$E67:$BL67)+'FD inverse'!$A$37*$C68/Setup!$B$17+INDEX('FD inverse'!$A$37:$BH$37,1,'FD mesh'!$B$15+1)*Setup!$B$22</f>
        <v>15.0078587332742</v>
      </c>
      <c r="AN68" s="0" t="n">
        <f aca="false">SUMPRODUCT('FD inverse'!$A$38:$BH$38,'FD mesh'!$B$84:$BI$84,$E67:$BL67)+'FD inverse'!$A$38*$C68/Setup!$B$17+INDEX('FD inverse'!$A$38:$BH$38,1,'FD mesh'!$B$15+1)*Setup!$B$22</f>
        <v>15.0066023284595</v>
      </c>
      <c r="AO68" s="0" t="n">
        <f aca="false">SUMPRODUCT('FD inverse'!$A$39:$BH$39,'FD mesh'!$B$84:$BI$84,$E67:$BL67)+'FD inverse'!$A$39*$C68/Setup!$B$17+INDEX('FD inverse'!$A$39:$BH$39,1,'FD mesh'!$B$15+1)*Setup!$B$22</f>
        <v>15.0054777940536</v>
      </c>
      <c r="AP68" s="0" t="n">
        <f aca="false">SUMPRODUCT('FD inverse'!$A$40:$BH$40,'FD mesh'!$B$84:$BI$84,$E67:$BL67)+'FD inverse'!$A$40*$C68/Setup!$B$17+INDEX('FD inverse'!$A$40:$BH$40,1,'FD mesh'!$B$15+1)*Setup!$B$22</f>
        <v>15.004465651136</v>
      </c>
      <c r="AQ68" s="0" t="n">
        <f aca="false">SUMPRODUCT('FD inverse'!$A$41:$BH$41,'FD mesh'!$B$84:$BI$84,$E67:$BL67)+'FD inverse'!$A$41*$C68/Setup!$B$17+INDEX('FD inverse'!$A$41:$BH$41,1,'FD mesh'!$B$15+1)*Setup!$B$22</f>
        <v>15.0035471336228</v>
      </c>
      <c r="AR68" s="0" t="n">
        <f aca="false">SUMPRODUCT('FD inverse'!$A$42:$BH$42,'FD mesh'!$B$84:$BI$84,$E67:$BL67)+'FD inverse'!$A$42*$C68/Setup!$B$17+INDEX('FD inverse'!$A$42:$BH$42,1,'FD mesh'!$B$15+1)*Setup!$B$22</f>
        <v>15.0027040995866</v>
      </c>
      <c r="AS68" s="0" t="n">
        <f aca="false">SUMPRODUCT('FD inverse'!$A$43:$BH$43,'FD mesh'!$B$84:$BI$84,$E67:$BL67)+'FD inverse'!$A$43*$C68/Setup!$B$17+INDEX('FD inverse'!$A$43:$BH$43,1,'FD mesh'!$B$15+1)*Setup!$B$22</f>
        <v>0</v>
      </c>
      <c r="AT68" s="0" t="n">
        <f aca="false">SUMPRODUCT('FD inverse'!$A$44:$BH$44,'FD mesh'!$B$84:$BI$84,$E67:$BL67)+'FD inverse'!$A$44*$C68/Setup!$B$17+INDEX('FD inverse'!$A$44:$BH$44,1,'FD mesh'!$B$15+1)*Setup!$B$22</f>
        <v>0</v>
      </c>
      <c r="AU68" s="0" t="n">
        <f aca="false">SUMPRODUCT('FD inverse'!$A$45:$BH$45,'FD mesh'!$B$84:$BI$84,$E67:$BL67)+'FD inverse'!$A$45*$C68/Setup!$B$17+INDEX('FD inverse'!$A$45:$BH$45,1,'FD mesh'!$B$15+1)*Setup!$B$22</f>
        <v>0</v>
      </c>
      <c r="AV68" s="0" t="n">
        <f aca="false">SUMPRODUCT('FD inverse'!$A$46:$BH$46,'FD mesh'!$B$84:$BI$84,$E67:$BL67)+'FD inverse'!$A$46*$C68/Setup!$B$17+INDEX('FD inverse'!$A$46:$BH$46,1,'FD mesh'!$B$15+1)*Setup!$B$22</f>
        <v>0</v>
      </c>
      <c r="AW68" s="0" t="n">
        <f aca="false">SUMPRODUCT('FD inverse'!$A$47:$BH$47,'FD mesh'!$B$84:$BI$84,$E67:$BL67)+'FD inverse'!$A$47*$C68/Setup!$B$17+INDEX('FD inverse'!$A$47:$BH$47,1,'FD mesh'!$B$15+1)*Setup!$B$22</f>
        <v>0</v>
      </c>
      <c r="AX68" s="0" t="n">
        <f aca="false">SUMPRODUCT('FD inverse'!$A$48:$BH$48,'FD mesh'!$B$84:$BI$84,$E67:$BL67)+'FD inverse'!$A$48*$C68/Setup!$B$17+INDEX('FD inverse'!$A$48:$BH$48,1,'FD mesh'!$B$15+1)*Setup!$B$22</f>
        <v>0</v>
      </c>
      <c r="AY68" s="0" t="n">
        <f aca="false">SUMPRODUCT('FD inverse'!$A$49:$BH$49,'FD mesh'!$B$84:$BI$84,$E67:$BL67)+'FD inverse'!$A$49*$C68/Setup!$B$17+INDEX('FD inverse'!$A$49:$BH$49,1,'FD mesh'!$B$15+1)*Setup!$B$22</f>
        <v>0</v>
      </c>
      <c r="AZ68" s="0" t="n">
        <f aca="false">SUMPRODUCT('FD inverse'!$A$50:$BH$50,'FD mesh'!$B$84:$BI$84,$E67:$BL67)+'FD inverse'!$A$50*$C68/Setup!$B$17+INDEX('FD inverse'!$A$50:$BH$50,1,'FD mesh'!$B$15+1)*Setup!$B$22</f>
        <v>0</v>
      </c>
      <c r="BA68" s="0" t="n">
        <f aca="false">SUMPRODUCT('FD inverse'!$A$51:$BH$51,'FD mesh'!$B$84:$BI$84,$E67:$BL67)+'FD inverse'!$A$51*$C68/Setup!$B$17+INDEX('FD inverse'!$A$51:$BH$51,1,'FD mesh'!$B$15+1)*Setup!$B$22</f>
        <v>0</v>
      </c>
      <c r="BB68" s="0" t="n">
        <f aca="false">SUMPRODUCT('FD inverse'!$A$52:$BH$52,'FD mesh'!$B$84:$BI$84,$E67:$BL67)+'FD inverse'!$A$52*$C68/Setup!$B$17+INDEX('FD inverse'!$A$52:$BH$52,1,'FD mesh'!$B$15+1)*Setup!$B$22</f>
        <v>0</v>
      </c>
      <c r="BC68" s="0" t="n">
        <f aca="false">SUMPRODUCT('FD inverse'!$A$53:$BH$53,'FD mesh'!$B$84:$BI$84,$E67:$BL67)+'FD inverse'!$A$53*$C68/Setup!$B$17+INDEX('FD inverse'!$A$53:$BH$53,1,'FD mesh'!$B$15+1)*Setup!$B$22</f>
        <v>0</v>
      </c>
      <c r="BD68" s="0" t="n">
        <f aca="false">SUMPRODUCT('FD inverse'!$A$54:$BH$54,'FD mesh'!$B$84:$BI$84,$E67:$BL67)+'FD inverse'!$A$54*$C68/Setup!$B$17+INDEX('FD inverse'!$A$54:$BH$54,1,'FD mesh'!$B$15+1)*Setup!$B$22</f>
        <v>0</v>
      </c>
      <c r="BE68" s="0" t="n">
        <f aca="false">SUMPRODUCT('FD inverse'!$A$55:$BH$55,'FD mesh'!$B$84:$BI$84,$E67:$BL67)+'FD inverse'!$A$55*$C68/Setup!$B$17+INDEX('FD inverse'!$A$55:$BH$55,1,'FD mesh'!$B$15+1)*Setup!$B$22</f>
        <v>0</v>
      </c>
      <c r="BF68" s="0" t="n">
        <f aca="false">SUMPRODUCT('FD inverse'!$A$56:$BH$56,'FD mesh'!$B$84:$BI$84,$E67:$BL67)+'FD inverse'!$A$56*$C68/Setup!$B$17+INDEX('FD inverse'!$A$56:$BH$56,1,'FD mesh'!$B$15+1)*Setup!$B$22</f>
        <v>0</v>
      </c>
      <c r="BG68" s="0" t="n">
        <f aca="false">SUMPRODUCT('FD inverse'!$A$57:$BH$57,'FD mesh'!$B$84:$BI$84,$E67:$BL67)+'FD inverse'!$A$57*$C68/Setup!$B$17+INDEX('FD inverse'!$A$57:$BH$57,1,'FD mesh'!$B$15+1)*Setup!$B$22</f>
        <v>0</v>
      </c>
      <c r="BH68" s="0" t="n">
        <f aca="false">SUMPRODUCT('FD inverse'!$A$58:$BH$58,'FD mesh'!$B$84:$BI$84,$E67:$BL67)+'FD inverse'!$A$58*$C68/Setup!$B$17+INDEX('FD inverse'!$A$58:$BH$58,1,'FD mesh'!$B$15+1)*Setup!$B$22</f>
        <v>0</v>
      </c>
      <c r="BI68" s="0" t="n">
        <f aca="false">SUMPRODUCT('FD inverse'!$A$59:$BH$59,'FD mesh'!$B$84:$BI$84,$E67:$BL67)+'FD inverse'!$A$59*$C68/Setup!$B$17+INDEX('FD inverse'!$A$59:$BH$59,1,'FD mesh'!$B$15+1)*Setup!$B$22</f>
        <v>0</v>
      </c>
      <c r="BJ68" s="0" t="n">
        <f aca="false">SUMPRODUCT('FD inverse'!$A$60:$BH$60,'FD mesh'!$B$84:$BI$84,$E67:$BL67)+'FD inverse'!$A$60*$C68/Setup!$B$17+INDEX('FD inverse'!$A$60:$BH$60,1,'FD mesh'!$B$15+1)*Setup!$B$22</f>
        <v>0</v>
      </c>
      <c r="BK68" s="0" t="n">
        <f aca="false">SUMPRODUCT('FD inverse'!$A$61:$BH$61,'FD mesh'!$B$84:$BI$84,$E67:$BL67)+'FD inverse'!$A$61*$C68/Setup!$B$17+INDEX('FD inverse'!$A$61:$BH$61,1,'FD mesh'!$B$15+1)*Setup!$B$22</f>
        <v>0</v>
      </c>
      <c r="BL68" s="0" t="n">
        <f aca="false">SUMPRODUCT('FD inverse'!$A$62:$BH$62,'FD mesh'!$B$84:$BI$84,$E67:$BL67)+'FD inverse'!$A$62*$C68/Setup!$B$17+INDEX('FD inverse'!$A$62:$BH$62,1,'FD mesh'!$B$15+1)*Setup!$B$22</f>
        <v>0</v>
      </c>
    </row>
    <row r="69" customFormat="false" ht="15" hidden="false" customHeight="false" outlineLevel="0" collapsed="false">
      <c r="A69" s="0" t="n">
        <v>64</v>
      </c>
      <c r="B69" s="0" t="n">
        <f aca="false">A69*Setup!$B$11/3600</f>
        <v>5.33333333333333</v>
      </c>
      <c r="C69" s="0" t="n">
        <f aca="false">Setup!$B$7+Setup!$B$8*COS(2*PI()*(B69-Setup!$B$9)/24)</f>
        <v>20.2412295168564</v>
      </c>
      <c r="D69" s="0" t="n">
        <f aca="false">(C69-E69)/Setup!$B$17</f>
        <v>12.4004767663776</v>
      </c>
      <c r="E69" s="0" t="n">
        <f aca="false">SUMPRODUCT('FD inverse'!$A$3:$BH$3,'FD mesh'!$B$84:$BI$84,$E68:$BL68)+'FD inverse'!$A$3*$C69/Setup!$B$17+INDEX('FD inverse'!$A$3:$BH$3,1,'FD mesh'!$B$15+1)*Setup!$B$22</f>
        <v>18.6291675372273</v>
      </c>
      <c r="F69" s="0" t="n">
        <f aca="false">SUMPRODUCT('FD inverse'!$A$4:$BH$4,'FD mesh'!$B$84:$BI$84,$E68:$BL68)+'FD inverse'!$A$4*$C69/Setup!$B$17+INDEX('FD inverse'!$A$4:$BH$4,1,'FD mesh'!$B$15+1)*Setup!$B$22</f>
        <v>18.2649027418746</v>
      </c>
      <c r="G69" s="0" t="n">
        <f aca="false">SUMPRODUCT('FD inverse'!$A$5:$BH$5,'FD mesh'!$B$84:$BI$84,$E68:$BL68)+'FD inverse'!$A$5*$C69/Setup!$B$17+INDEX('FD inverse'!$A$5:$BH$5,1,'FD mesh'!$B$15+1)*Setup!$B$22</f>
        <v>17.90965406596</v>
      </c>
      <c r="H69" s="0" t="n">
        <f aca="false">SUMPRODUCT('FD inverse'!$A$6:$BH$6,'FD mesh'!$B$84:$BI$84,$E68:$BL68)+'FD inverse'!$A$6*$C69/Setup!$B$17+INDEX('FD inverse'!$A$6:$BH$6,1,'FD mesh'!$B$15+1)*Setup!$B$22</f>
        <v>16.730486252933</v>
      </c>
      <c r="I69" s="0" t="n">
        <f aca="false">SUMPRODUCT('FD inverse'!$A$7:$BH$7,'FD mesh'!$B$84:$BI$84,$E68:$BL68)+'FD inverse'!$A$7*$C69/Setup!$B$17+INDEX('FD inverse'!$A$7:$BH$7,1,'FD mesh'!$B$15+1)*Setup!$B$22</f>
        <v>16.6312272427777</v>
      </c>
      <c r="J69" s="0" t="n">
        <f aca="false">SUMPRODUCT('FD inverse'!$A$8:$BH$8,'FD mesh'!$B$84:$BI$84,$E68:$BL68)+'FD inverse'!$A$8*$C69/Setup!$B$17+INDEX('FD inverse'!$A$8:$BH$8,1,'FD mesh'!$B$15+1)*Setup!$B$22</f>
        <v>16.54205289178</v>
      </c>
      <c r="K69" s="0" t="n">
        <f aca="false">SUMPRODUCT('FD inverse'!$A$9:$BH$9,'FD mesh'!$B$84:$BI$84,$E68:$BL68)+'FD inverse'!$A$9*$C69/Setup!$B$17+INDEX('FD inverse'!$A$9:$BH$9,1,'FD mesh'!$B$15+1)*Setup!$B$22</f>
        <v>16.4629173866444</v>
      </c>
      <c r="L69" s="0" t="n">
        <f aca="false">SUMPRODUCT('FD inverse'!$A$10:$BH$10,'FD mesh'!$B$84:$BI$84,$E68:$BL68)+'FD inverse'!$A$10*$C69/Setup!$B$17+INDEX('FD inverse'!$A$10:$BH$10,1,'FD mesh'!$B$15+1)*Setup!$B$22</f>
        <v>16.3938138538621</v>
      </c>
      <c r="M69" s="0" t="n">
        <f aca="false">SUMPRODUCT('FD inverse'!$A$11:$BH$11,'FD mesh'!$B$84:$BI$84,$E68:$BL68)+'FD inverse'!$A$11*$C69/Setup!$B$17+INDEX('FD inverse'!$A$11:$BH$11,1,'FD mesh'!$B$15+1)*Setup!$B$22</f>
        <v>16.3347611316375</v>
      </c>
      <c r="N69" s="0" t="n">
        <f aca="false">SUMPRODUCT('FD inverse'!$A$12:$BH$12,'FD mesh'!$B$84:$BI$84,$E68:$BL68)+'FD inverse'!$A$12*$C69/Setup!$B$17+INDEX('FD inverse'!$A$12:$BH$12,1,'FD mesh'!$B$15+1)*Setup!$B$22</f>
        <v>16.2857922093693</v>
      </c>
      <c r="O69" s="0" t="n">
        <f aca="false">SUMPRODUCT('FD inverse'!$A$13:$BH$13,'FD mesh'!$B$84:$BI$84,$E68:$BL68)+'FD inverse'!$A$13*$C69/Setup!$B$17+INDEX('FD inverse'!$A$13:$BH$13,1,'FD mesh'!$B$15+1)*Setup!$B$22</f>
        <v>16.2469443797426</v>
      </c>
      <c r="P69" s="0" t="n">
        <f aca="false">SUMPRODUCT('FD inverse'!$A$14:$BH$14,'FD mesh'!$B$84:$BI$84,$E68:$BL68)+'FD inverse'!$A$14*$C69/Setup!$B$17+INDEX('FD inverse'!$A$14:$BH$14,1,'FD mesh'!$B$15+1)*Setup!$B$22</f>
        <v>16.2182511356794</v>
      </c>
      <c r="Q69" s="0" t="n">
        <f aca="false">SUMPRODUCT('FD inverse'!$A$15:$BH$15,'FD mesh'!$B$84:$BI$84,$E68:$BL68)+'FD inverse'!$A$15*$C69/Setup!$B$17+INDEX('FD inverse'!$A$15:$BH$15,1,'FD mesh'!$B$15+1)*Setup!$B$22</f>
        <v>16.1997358339422</v>
      </c>
      <c r="R69" s="0" t="n">
        <f aca="false">SUMPRODUCT('FD inverse'!$A$16:$BH$16,'FD mesh'!$B$84:$BI$84,$E68:$BL68)+'FD inverse'!$A$16*$C69/Setup!$B$17+INDEX('FD inverse'!$A$16:$BH$16,1,'FD mesh'!$B$15+1)*Setup!$B$22</f>
        <v>16.1914071388474</v>
      </c>
      <c r="S69" s="0" t="n">
        <f aca="false">SUMPRODUCT('FD inverse'!$A$17:$BH$17,'FD mesh'!$B$84:$BI$84,$E68:$BL68)+'FD inverse'!$A$17*$C69/Setup!$B$17+INDEX('FD inverse'!$A$17:$BH$17,1,'FD mesh'!$B$15+1)*Setup!$B$22</f>
        <v>16.089346607533</v>
      </c>
      <c r="T69" s="0" t="n">
        <f aca="false">SUMPRODUCT('FD inverse'!$A$18:$BH$18,'FD mesh'!$B$84:$BI$84,$E68:$BL68)+'FD inverse'!$A$18*$C69/Setup!$B$17+INDEX('FD inverse'!$A$18:$BH$18,1,'FD mesh'!$B$15+1)*Setup!$B$22</f>
        <v>15.9920704376227</v>
      </c>
      <c r="U69" s="0" t="n">
        <f aca="false">SUMPRODUCT('FD inverse'!$A$19:$BH$19,'FD mesh'!$B$84:$BI$84,$E68:$BL68)+'FD inverse'!$A$19*$C69/Setup!$B$17+INDEX('FD inverse'!$A$19:$BH$19,1,'FD mesh'!$B$15+1)*Setup!$B$22</f>
        <v>15.8992809733804</v>
      </c>
      <c r="V69" s="0" t="n">
        <f aca="false">SUMPRODUCT('FD inverse'!$A$20:$BH$20,'FD mesh'!$B$84:$BI$84,$E68:$BL68)+'FD inverse'!$A$20*$C69/Setup!$B$17+INDEX('FD inverse'!$A$20:$BH$20,1,'FD mesh'!$B$15+1)*Setup!$B$22</f>
        <v>15.8106749902607</v>
      </c>
      <c r="W69" s="0" t="n">
        <f aca="false">SUMPRODUCT('FD inverse'!$A$21:$BH$21,'FD mesh'!$B$84:$BI$84,$E68:$BL68)+'FD inverse'!$A$21*$C69/Setup!$B$17+INDEX('FD inverse'!$A$21:$BH$21,1,'FD mesh'!$B$15+1)*Setup!$B$22</f>
        <v>15.7259434918022</v>
      </c>
      <c r="X69" s="0" t="n">
        <f aca="false">SUMPRODUCT('FD inverse'!$A$22:$BH$22,'FD mesh'!$B$84:$BI$84,$E68:$BL68)+'FD inverse'!$A$22*$C69/Setup!$B$17+INDEX('FD inverse'!$A$22:$BH$22,1,'FD mesh'!$B$15+1)*Setup!$B$22</f>
        <v>15.644771673657</v>
      </c>
      <c r="Y69" s="0" t="n">
        <f aca="false">SUMPRODUCT('FD inverse'!$A$23:$BH$23,'FD mesh'!$B$84:$BI$84,$E68:$BL68)+'FD inverse'!$A$23*$C69/Setup!$B$17+INDEX('FD inverse'!$A$23:$BH$23,1,'FD mesh'!$B$15+1)*Setup!$B$22</f>
        <v>15.5668390370452</v>
      </c>
      <c r="Z69" s="0" t="n">
        <f aca="false">SUMPRODUCT('FD inverse'!$A$24:$BH$24,'FD mesh'!$B$84:$BI$84,$E68:$BL68)+'FD inverse'!$A$24*$C69/Setup!$B$17+INDEX('FD inverse'!$A$24:$BH$24,1,'FD mesh'!$B$15+1)*Setup!$B$22</f>
        <v>15.4918196344191</v>
      </c>
      <c r="AA69" s="0" t="n">
        <f aca="false">SUMPRODUCT('FD inverse'!$A$25:$BH$25,'FD mesh'!$B$84:$BI$84,$E68:$BL68)+'FD inverse'!$A$25*$C69/Setup!$B$17+INDEX('FD inverse'!$A$25:$BH$25,1,'FD mesh'!$B$15+1)*Setup!$B$22</f>
        <v>15.4193824307379</v>
      </c>
      <c r="AB69" s="0" t="n">
        <f aca="false">SUMPRODUCT('FD inverse'!$A$26:$BH$26,'FD mesh'!$B$84:$BI$84,$E68:$BL68)+'FD inverse'!$A$26*$C69/Setup!$B$17+INDEX('FD inverse'!$A$26:$BH$26,1,'FD mesh'!$B$15+1)*Setup!$B$22</f>
        <v>15.3491917644458</v>
      </c>
      <c r="AC69" s="0" t="n">
        <f aca="false">SUMPRODUCT('FD inverse'!$A$27:$BH$27,'FD mesh'!$B$84:$BI$84,$E68:$BL68)+'FD inverse'!$A$27*$C69/Setup!$B$17+INDEX('FD inverse'!$A$27:$BH$27,1,'FD mesh'!$B$15+1)*Setup!$B$22</f>
        <v>15.2809078929847</v>
      </c>
      <c r="AD69" s="0" t="n">
        <f aca="false">SUMPRODUCT('FD inverse'!$A$28:$BH$28,'FD mesh'!$B$84:$BI$84,$E68:$BL68)+'FD inverse'!$A$28*$C69/Setup!$B$17+INDEX('FD inverse'!$A$28:$BH$28,1,'FD mesh'!$B$15+1)*Setup!$B$22</f>
        <v>15.2141876084197</v>
      </c>
      <c r="AE69" s="0" t="n">
        <f aca="false">SUMPRODUCT('FD inverse'!$A$29:$BH$29,'FD mesh'!$B$84:$BI$84,$E68:$BL68)+'FD inverse'!$A$29*$C69/Setup!$B$17+INDEX('FD inverse'!$A$29:$BH$29,1,'FD mesh'!$B$15+1)*Setup!$B$22</f>
        <v>15.1486849094835</v>
      </c>
      <c r="AF69" s="0" t="n">
        <f aca="false">SUMPRODUCT('FD inverse'!$A$30:$BH$30,'FD mesh'!$B$84:$BI$84,$E68:$BL68)+'FD inverse'!$A$30*$C69/Setup!$B$17+INDEX('FD inverse'!$A$30:$BH$30,1,'FD mesh'!$B$15+1)*Setup!$B$22</f>
        <v>15.0840517170199</v>
      </c>
      <c r="AG69" s="0" t="n">
        <f aca="false">SUMPRODUCT('FD inverse'!$A$31:$BH$31,'FD mesh'!$B$84:$BI$84,$E68:$BL68)+'FD inverse'!$A$31*$C69/Setup!$B$17+INDEX('FD inverse'!$A$31:$BH$31,1,'FD mesh'!$B$15+1)*Setup!$B$22</f>
        <v>15.0199386203981</v>
      </c>
      <c r="AH69" s="0" t="n">
        <f aca="false">SUMPRODUCT('FD inverse'!$A$32:$BH$32,'FD mesh'!$B$84:$BI$84,$E68:$BL68)+'FD inverse'!$A$32*$C69/Setup!$B$17+INDEX('FD inverse'!$A$32:$BH$32,1,'FD mesh'!$B$15+1)*Setup!$B$22</f>
        <v>15.0173862354284</v>
      </c>
      <c r="AI69" s="0" t="n">
        <f aca="false">SUMPRODUCT('FD inverse'!$A$33:$BH$33,'FD mesh'!$B$84:$BI$84,$E68:$BL68)+'FD inverse'!$A$33*$C69/Setup!$B$17+INDEX('FD inverse'!$A$33:$BH$33,1,'FD mesh'!$B$15+1)*Setup!$B$22</f>
        <v>15.0151014244591</v>
      </c>
      <c r="AJ69" s="0" t="n">
        <f aca="false">SUMPRODUCT('FD inverse'!$A$34:$BH$34,'FD mesh'!$B$84:$BI$84,$E68:$BL68)+'FD inverse'!$A$34*$C69/Setup!$B$17+INDEX('FD inverse'!$A$34:$BH$34,1,'FD mesh'!$B$15+1)*Setup!$B$22</f>
        <v>15.013059825237</v>
      </c>
      <c r="AK69" s="0" t="n">
        <f aca="false">SUMPRODUCT('FD inverse'!$A$35:$BH$35,'FD mesh'!$B$84:$BI$84,$E68:$BL68)+'FD inverse'!$A$35*$C69/Setup!$B$17+INDEX('FD inverse'!$A$35:$BH$35,1,'FD mesh'!$B$15+1)*Setup!$B$22</f>
        <v>15.011237838852</v>
      </c>
      <c r="AL69" s="0" t="n">
        <f aca="false">SUMPRODUCT('FD inverse'!$A$36:$BH$36,'FD mesh'!$B$84:$BI$84,$E68:$BL68)+'FD inverse'!$A$36*$C69/Setup!$B$17+INDEX('FD inverse'!$A$36:$BH$36,1,'FD mesh'!$B$15+1)*Setup!$B$22</f>
        <v>15.0096126717162</v>
      </c>
      <c r="AM69" s="0" t="n">
        <f aca="false">SUMPRODUCT('FD inverse'!$A$37:$BH$37,'FD mesh'!$B$84:$BI$84,$E68:$BL68)+'FD inverse'!$A$37*$C69/Setup!$B$17+INDEX('FD inverse'!$A$37:$BH$37,1,'FD mesh'!$B$15+1)*Setup!$B$22</f>
        <v>15.0081623543035</v>
      </c>
      <c r="AN69" s="0" t="n">
        <f aca="false">SUMPRODUCT('FD inverse'!$A$38:$BH$38,'FD mesh'!$B$84:$BI$84,$E68:$BL68)+'FD inverse'!$A$38*$C69/Setup!$B$17+INDEX('FD inverse'!$A$38:$BH$38,1,'FD mesh'!$B$15+1)*Setup!$B$22</f>
        <v>15.0068657368493</v>
      </c>
      <c r="AO69" s="0" t="n">
        <f aca="false">SUMPRODUCT('FD inverse'!$A$39:$BH$39,'FD mesh'!$B$84:$BI$84,$E68:$BL68)+'FD inverse'!$A$39*$C69/Setup!$B$17+INDEX('FD inverse'!$A$39:$BH$39,1,'FD mesh'!$B$15+1)*Setup!$B$22</f>
        <v>15.0057024627892</v>
      </c>
      <c r="AP69" s="0" t="n">
        <f aca="false">SUMPRODUCT('FD inverse'!$A$40:$BH$40,'FD mesh'!$B$84:$BI$84,$E68:$BL68)+'FD inverse'!$A$40*$C69/Setup!$B$17+INDEX('FD inverse'!$A$40:$BH$40,1,'FD mesh'!$B$15+1)*Setup!$B$22</f>
        <v>15.004652921218</v>
      </c>
      <c r="AQ69" s="0" t="n">
        <f aca="false">SUMPRODUCT('FD inverse'!$A$41:$BH$41,'FD mesh'!$B$84:$BI$84,$E68:$BL68)+'FD inverse'!$A$41*$C69/Setup!$B$17+INDEX('FD inverse'!$A$41:$BH$41,1,'FD mesh'!$B$15+1)*Setup!$B$22</f>
        <v>15.0036981800757</v>
      </c>
      <c r="AR69" s="0" t="n">
        <f aca="false">SUMPRODUCT('FD inverse'!$A$42:$BH$42,'FD mesh'!$B$84:$BI$84,$E68:$BL68)+'FD inverse'!$A$42*$C69/Setup!$B$17+INDEX('FD inverse'!$A$42:$BH$42,1,'FD mesh'!$B$15+1)*Setup!$B$22</f>
        <v>15.0028199021269</v>
      </c>
      <c r="AS69" s="0" t="n">
        <f aca="false">SUMPRODUCT('FD inverse'!$A$43:$BH$43,'FD mesh'!$B$84:$BI$84,$E68:$BL68)+'FD inverse'!$A$43*$C69/Setup!$B$17+INDEX('FD inverse'!$A$43:$BH$43,1,'FD mesh'!$B$15+1)*Setup!$B$22</f>
        <v>0</v>
      </c>
      <c r="AT69" s="0" t="n">
        <f aca="false">SUMPRODUCT('FD inverse'!$A$44:$BH$44,'FD mesh'!$B$84:$BI$84,$E68:$BL68)+'FD inverse'!$A$44*$C69/Setup!$B$17+INDEX('FD inverse'!$A$44:$BH$44,1,'FD mesh'!$B$15+1)*Setup!$B$22</f>
        <v>0</v>
      </c>
      <c r="AU69" s="0" t="n">
        <f aca="false">SUMPRODUCT('FD inverse'!$A$45:$BH$45,'FD mesh'!$B$84:$BI$84,$E68:$BL68)+'FD inverse'!$A$45*$C69/Setup!$B$17+INDEX('FD inverse'!$A$45:$BH$45,1,'FD mesh'!$B$15+1)*Setup!$B$22</f>
        <v>0</v>
      </c>
      <c r="AV69" s="0" t="n">
        <f aca="false">SUMPRODUCT('FD inverse'!$A$46:$BH$46,'FD mesh'!$B$84:$BI$84,$E68:$BL68)+'FD inverse'!$A$46*$C69/Setup!$B$17+INDEX('FD inverse'!$A$46:$BH$46,1,'FD mesh'!$B$15+1)*Setup!$B$22</f>
        <v>0</v>
      </c>
      <c r="AW69" s="0" t="n">
        <f aca="false">SUMPRODUCT('FD inverse'!$A$47:$BH$47,'FD mesh'!$B$84:$BI$84,$E68:$BL68)+'FD inverse'!$A$47*$C69/Setup!$B$17+INDEX('FD inverse'!$A$47:$BH$47,1,'FD mesh'!$B$15+1)*Setup!$B$22</f>
        <v>0</v>
      </c>
      <c r="AX69" s="0" t="n">
        <f aca="false">SUMPRODUCT('FD inverse'!$A$48:$BH$48,'FD mesh'!$B$84:$BI$84,$E68:$BL68)+'FD inverse'!$A$48*$C69/Setup!$B$17+INDEX('FD inverse'!$A$48:$BH$48,1,'FD mesh'!$B$15+1)*Setup!$B$22</f>
        <v>0</v>
      </c>
      <c r="AY69" s="0" t="n">
        <f aca="false">SUMPRODUCT('FD inverse'!$A$49:$BH$49,'FD mesh'!$B$84:$BI$84,$E68:$BL68)+'FD inverse'!$A$49*$C69/Setup!$B$17+INDEX('FD inverse'!$A$49:$BH$49,1,'FD mesh'!$B$15+1)*Setup!$B$22</f>
        <v>0</v>
      </c>
      <c r="AZ69" s="0" t="n">
        <f aca="false">SUMPRODUCT('FD inverse'!$A$50:$BH$50,'FD mesh'!$B$84:$BI$84,$E68:$BL68)+'FD inverse'!$A$50*$C69/Setup!$B$17+INDEX('FD inverse'!$A$50:$BH$50,1,'FD mesh'!$B$15+1)*Setup!$B$22</f>
        <v>0</v>
      </c>
      <c r="BA69" s="0" t="n">
        <f aca="false">SUMPRODUCT('FD inverse'!$A$51:$BH$51,'FD mesh'!$B$84:$BI$84,$E68:$BL68)+'FD inverse'!$A$51*$C69/Setup!$B$17+INDEX('FD inverse'!$A$51:$BH$51,1,'FD mesh'!$B$15+1)*Setup!$B$22</f>
        <v>0</v>
      </c>
      <c r="BB69" s="0" t="n">
        <f aca="false">SUMPRODUCT('FD inverse'!$A$52:$BH$52,'FD mesh'!$B$84:$BI$84,$E68:$BL68)+'FD inverse'!$A$52*$C69/Setup!$B$17+INDEX('FD inverse'!$A$52:$BH$52,1,'FD mesh'!$B$15+1)*Setup!$B$22</f>
        <v>0</v>
      </c>
      <c r="BC69" s="0" t="n">
        <f aca="false">SUMPRODUCT('FD inverse'!$A$53:$BH$53,'FD mesh'!$B$84:$BI$84,$E68:$BL68)+'FD inverse'!$A$53*$C69/Setup!$B$17+INDEX('FD inverse'!$A$53:$BH$53,1,'FD mesh'!$B$15+1)*Setup!$B$22</f>
        <v>0</v>
      </c>
      <c r="BD69" s="0" t="n">
        <f aca="false">SUMPRODUCT('FD inverse'!$A$54:$BH$54,'FD mesh'!$B$84:$BI$84,$E68:$BL68)+'FD inverse'!$A$54*$C69/Setup!$B$17+INDEX('FD inverse'!$A$54:$BH$54,1,'FD mesh'!$B$15+1)*Setup!$B$22</f>
        <v>0</v>
      </c>
      <c r="BE69" s="0" t="n">
        <f aca="false">SUMPRODUCT('FD inverse'!$A$55:$BH$55,'FD mesh'!$B$84:$BI$84,$E68:$BL68)+'FD inverse'!$A$55*$C69/Setup!$B$17+INDEX('FD inverse'!$A$55:$BH$55,1,'FD mesh'!$B$15+1)*Setup!$B$22</f>
        <v>0</v>
      </c>
      <c r="BF69" s="0" t="n">
        <f aca="false">SUMPRODUCT('FD inverse'!$A$56:$BH$56,'FD mesh'!$B$84:$BI$84,$E68:$BL68)+'FD inverse'!$A$56*$C69/Setup!$B$17+INDEX('FD inverse'!$A$56:$BH$56,1,'FD mesh'!$B$15+1)*Setup!$B$22</f>
        <v>0</v>
      </c>
      <c r="BG69" s="0" t="n">
        <f aca="false">SUMPRODUCT('FD inverse'!$A$57:$BH$57,'FD mesh'!$B$84:$BI$84,$E68:$BL68)+'FD inverse'!$A$57*$C69/Setup!$B$17+INDEX('FD inverse'!$A$57:$BH$57,1,'FD mesh'!$B$15+1)*Setup!$B$22</f>
        <v>0</v>
      </c>
      <c r="BH69" s="0" t="n">
        <f aca="false">SUMPRODUCT('FD inverse'!$A$58:$BH$58,'FD mesh'!$B$84:$BI$84,$E68:$BL68)+'FD inverse'!$A$58*$C69/Setup!$B$17+INDEX('FD inverse'!$A$58:$BH$58,1,'FD mesh'!$B$15+1)*Setup!$B$22</f>
        <v>0</v>
      </c>
      <c r="BI69" s="0" t="n">
        <f aca="false">SUMPRODUCT('FD inverse'!$A$59:$BH$59,'FD mesh'!$B$84:$BI$84,$E68:$BL68)+'FD inverse'!$A$59*$C69/Setup!$B$17+INDEX('FD inverse'!$A$59:$BH$59,1,'FD mesh'!$B$15+1)*Setup!$B$22</f>
        <v>0</v>
      </c>
      <c r="BJ69" s="0" t="n">
        <f aca="false">SUMPRODUCT('FD inverse'!$A$60:$BH$60,'FD mesh'!$B$84:$BI$84,$E68:$BL68)+'FD inverse'!$A$60*$C69/Setup!$B$17+INDEX('FD inverse'!$A$60:$BH$60,1,'FD mesh'!$B$15+1)*Setup!$B$22</f>
        <v>0</v>
      </c>
      <c r="BK69" s="0" t="n">
        <f aca="false">SUMPRODUCT('FD inverse'!$A$61:$BH$61,'FD mesh'!$B$84:$BI$84,$E68:$BL68)+'FD inverse'!$A$61*$C69/Setup!$B$17+INDEX('FD inverse'!$A$61:$BH$61,1,'FD mesh'!$B$15+1)*Setup!$B$22</f>
        <v>0</v>
      </c>
      <c r="BL69" s="0" t="n">
        <f aca="false">SUMPRODUCT('FD inverse'!$A$62:$BH$62,'FD mesh'!$B$84:$BI$84,$E68:$BL68)+'FD inverse'!$A$62*$C69/Setup!$B$17+INDEX('FD inverse'!$A$62:$BH$62,1,'FD mesh'!$B$15+1)*Setup!$B$22</f>
        <v>0</v>
      </c>
    </row>
    <row r="70" customFormat="false" ht="15" hidden="false" customHeight="false" outlineLevel="0" collapsed="false">
      <c r="A70" s="0" t="n">
        <v>65</v>
      </c>
      <c r="B70" s="0" t="n">
        <f aca="false">A70*Setup!$B$11/3600</f>
        <v>5.41666666666667</v>
      </c>
      <c r="C70" s="0" t="n">
        <f aca="false">Setup!$B$7+Setup!$B$8*COS(2*PI()*(B70-Setup!$B$9)/24)</f>
        <v>20.2719685228688</v>
      </c>
      <c r="D70" s="0" t="n">
        <f aca="false">(C70-E70)/Setup!$B$17</f>
        <v>12.4585697363662</v>
      </c>
      <c r="E70" s="0" t="n">
        <f aca="false">SUMPRODUCT('FD inverse'!$A$3:$BH$3,'FD mesh'!$B$84:$BI$84,$E69:$BL69)+'FD inverse'!$A$3*$C70/Setup!$B$17+INDEX('FD inverse'!$A$3:$BH$3,1,'FD mesh'!$B$15+1)*Setup!$B$22</f>
        <v>18.6523544571412</v>
      </c>
      <c r="F70" s="0" t="n">
        <f aca="false">SUMPRODUCT('FD inverse'!$A$4:$BH$4,'FD mesh'!$B$84:$BI$84,$E69:$BL69)+'FD inverse'!$A$4*$C70/Setup!$B$17+INDEX('FD inverse'!$A$4:$BH$4,1,'FD mesh'!$B$15+1)*Setup!$B$22</f>
        <v>18.2865955748398</v>
      </c>
      <c r="G70" s="0" t="n">
        <f aca="false">SUMPRODUCT('FD inverse'!$A$5:$BH$5,'FD mesh'!$B$84:$BI$84,$E69:$BL69)+'FD inverse'!$A$5*$C70/Setup!$B$17+INDEX('FD inverse'!$A$5:$BH$5,1,'FD mesh'!$B$15+1)*Setup!$B$22</f>
        <v>17.930251984624</v>
      </c>
      <c r="H70" s="0" t="n">
        <f aca="false">SUMPRODUCT('FD inverse'!$A$6:$BH$6,'FD mesh'!$B$84:$BI$84,$E69:$BL69)+'FD inverse'!$A$6*$C70/Setup!$B$17+INDEX('FD inverse'!$A$6:$BH$6,1,'FD mesh'!$B$15+1)*Setup!$B$22</f>
        <v>16.7479568371914</v>
      </c>
      <c r="I70" s="0" t="n">
        <f aca="false">SUMPRODUCT('FD inverse'!$A$7:$BH$7,'FD mesh'!$B$84:$BI$84,$E69:$BL69)+'FD inverse'!$A$7*$C70/Setup!$B$17+INDEX('FD inverse'!$A$7:$BH$7,1,'FD mesh'!$B$15+1)*Setup!$B$22</f>
        <v>16.648482512716</v>
      </c>
      <c r="J70" s="0" t="n">
        <f aca="false">SUMPRODUCT('FD inverse'!$A$8:$BH$8,'FD mesh'!$B$84:$BI$84,$E69:$BL69)+'FD inverse'!$A$8*$C70/Setup!$B$17+INDEX('FD inverse'!$A$8:$BH$8,1,'FD mesh'!$B$15+1)*Setup!$B$22</f>
        <v>16.5591882884992</v>
      </c>
      <c r="K70" s="0" t="n">
        <f aca="false">SUMPRODUCT('FD inverse'!$A$9:$BH$9,'FD mesh'!$B$84:$BI$84,$E69:$BL69)+'FD inverse'!$A$9*$C70/Setup!$B$17+INDEX('FD inverse'!$A$9:$BH$9,1,'FD mesh'!$B$15+1)*Setup!$B$22</f>
        <v>16.4800034428779</v>
      </c>
      <c r="L70" s="0" t="n">
        <f aca="false">SUMPRODUCT('FD inverse'!$A$10:$BH$10,'FD mesh'!$B$84:$BI$84,$E69:$BL69)+'FD inverse'!$A$10*$C70/Setup!$B$17+INDEX('FD inverse'!$A$10:$BH$10,1,'FD mesh'!$B$15+1)*Setup!$B$22</f>
        <v>16.4108988664209</v>
      </c>
      <c r="M70" s="0" t="n">
        <f aca="false">SUMPRODUCT('FD inverse'!$A$11:$BH$11,'FD mesh'!$B$84:$BI$84,$E69:$BL69)+'FD inverse'!$A$11*$C70/Setup!$B$17+INDEX('FD inverse'!$A$11:$BH$11,1,'FD mesh'!$B$15+1)*Setup!$B$22</f>
        <v>16.3518739433908</v>
      </c>
      <c r="N70" s="0" t="n">
        <f aca="false">SUMPRODUCT('FD inverse'!$A$12:$BH$12,'FD mesh'!$B$84:$BI$84,$E69:$BL69)+'FD inverse'!$A$12*$C70/Setup!$B$17+INDEX('FD inverse'!$A$12:$BH$12,1,'FD mesh'!$B$15+1)*Setup!$B$22</f>
        <v>16.3029450744926</v>
      </c>
      <c r="O70" s="0" t="n">
        <f aca="false">SUMPRODUCT('FD inverse'!$A$13:$BH$13,'FD mesh'!$B$84:$BI$84,$E69:$BL69)+'FD inverse'!$A$13*$C70/Setup!$B$17+INDEX('FD inverse'!$A$13:$BH$13,1,'FD mesh'!$B$15+1)*Setup!$B$22</f>
        <v>16.2641358900329</v>
      </c>
      <c r="P70" s="0" t="n">
        <f aca="false">SUMPRODUCT('FD inverse'!$A$14:$BH$14,'FD mesh'!$B$84:$BI$84,$E69:$BL69)+'FD inverse'!$A$14*$C70/Setup!$B$17+INDEX('FD inverse'!$A$14:$BH$14,1,'FD mesh'!$B$15+1)*Setup!$B$22</f>
        <v>16.2354691895204</v>
      </c>
      <c r="Q70" s="0" t="n">
        <f aca="false">SUMPRODUCT('FD inverse'!$A$15:$BH$15,'FD mesh'!$B$84:$BI$84,$E69:$BL69)+'FD inverse'!$A$15*$C70/Setup!$B$17+INDEX('FD inverse'!$A$15:$BH$15,1,'FD mesh'!$B$15+1)*Setup!$B$22</f>
        <v>16.2169606328668</v>
      </c>
      <c r="R70" s="0" t="n">
        <f aca="false">SUMPRODUCT('FD inverse'!$A$16:$BH$16,'FD mesh'!$B$84:$BI$84,$E69:$BL69)+'FD inverse'!$A$16*$C70/Setup!$B$17+INDEX('FD inverse'!$A$16:$BH$16,1,'FD mesh'!$B$15+1)*Setup!$B$22</f>
        <v>16.2086141994726</v>
      </c>
      <c r="S70" s="0" t="n">
        <f aca="false">SUMPRODUCT('FD inverse'!$A$17:$BH$17,'FD mesh'!$B$84:$BI$84,$E69:$BL69)+'FD inverse'!$A$17*$C70/Setup!$B$17+INDEX('FD inverse'!$A$17:$BH$17,1,'FD mesh'!$B$15+1)*Setup!$B$22</f>
        <v>16.1055522995266</v>
      </c>
      <c r="T70" s="0" t="n">
        <f aca="false">SUMPRODUCT('FD inverse'!$A$18:$BH$18,'FD mesh'!$B$84:$BI$84,$E69:$BL69)+'FD inverse'!$A$18*$C70/Setup!$B$17+INDEX('FD inverse'!$A$18:$BH$18,1,'FD mesh'!$B$15+1)*Setup!$B$22</f>
        <v>16.0072595032244</v>
      </c>
      <c r="U70" s="0" t="n">
        <f aca="false">SUMPRODUCT('FD inverse'!$A$19:$BH$19,'FD mesh'!$B$84:$BI$84,$E69:$BL69)+'FD inverse'!$A$19*$C70/Setup!$B$17+INDEX('FD inverse'!$A$19:$BH$19,1,'FD mesh'!$B$15+1)*Setup!$B$22</f>
        <v>15.9134366319422</v>
      </c>
      <c r="V70" s="0" t="n">
        <f aca="false">SUMPRODUCT('FD inverse'!$A$20:$BH$20,'FD mesh'!$B$84:$BI$84,$E69:$BL69)+'FD inverse'!$A$20*$C70/Setup!$B$17+INDEX('FD inverse'!$A$20:$BH$20,1,'FD mesh'!$B$15+1)*Setup!$B$22</f>
        <v>15.823779568751</v>
      </c>
      <c r="W70" s="0" t="n">
        <f aca="false">SUMPRODUCT('FD inverse'!$A$21:$BH$21,'FD mesh'!$B$84:$BI$84,$E69:$BL69)+'FD inverse'!$A$21*$C70/Setup!$B$17+INDEX('FD inverse'!$A$21:$BH$21,1,'FD mesh'!$B$15+1)*Setup!$B$22</f>
        <v>15.7379789958012</v>
      </c>
      <c r="X70" s="0" t="n">
        <f aca="false">SUMPRODUCT('FD inverse'!$A$22:$BH$22,'FD mesh'!$B$84:$BI$84,$E69:$BL69)+'FD inverse'!$A$22*$C70/Setup!$B$17+INDEX('FD inverse'!$A$22:$BH$22,1,'FD mesh'!$B$15+1)*Setup!$B$22</f>
        <v>15.6557202997425</v>
      </c>
      <c r="Y70" s="0" t="n">
        <f aca="false">SUMPRODUCT('FD inverse'!$A$23:$BH$23,'FD mesh'!$B$84:$BI$84,$E69:$BL69)+'FD inverse'!$A$23*$C70/Setup!$B$17+INDEX('FD inverse'!$A$23:$BH$23,1,'FD mesh'!$B$15+1)*Setup!$B$22</f>
        <v>15.5766836279318</v>
      </c>
      <c r="Z70" s="0" t="n">
        <f aca="false">SUMPRODUCT('FD inverse'!$A$24:$BH$24,'FD mesh'!$B$84:$BI$84,$E69:$BL69)+'FD inverse'!$A$24*$C70/Setup!$B$17+INDEX('FD inverse'!$A$24:$BH$24,1,'FD mesh'!$B$15+1)*Setup!$B$22</f>
        <v>15.5005440785821</v>
      </c>
      <c r="AA70" s="0" t="n">
        <f aca="false">SUMPRODUCT('FD inverse'!$A$25:$BH$25,'FD mesh'!$B$84:$BI$84,$E69:$BL69)+'FD inverse'!$A$25*$C70/Setup!$B$17+INDEX('FD inverse'!$A$25:$BH$25,1,'FD mesh'!$B$15+1)*Setup!$B$22</f>
        <v>15.4269720085145</v>
      </c>
      <c r="AB70" s="0" t="n">
        <f aca="false">SUMPRODUCT('FD inverse'!$A$26:$BH$26,'FD mesh'!$B$84:$BI$84,$E69:$BL69)+'FD inverse'!$A$26*$C70/Setup!$B$17+INDEX('FD inverse'!$A$26:$BH$26,1,'FD mesh'!$B$15+1)*Setup!$B$22</f>
        <v>15.3556334427641</v>
      </c>
      <c r="AC70" s="0" t="n">
        <f aca="false">SUMPRODUCT('FD inverse'!$A$27:$BH$27,'FD mesh'!$B$84:$BI$84,$E69:$BL69)+'FD inverse'!$A$27*$C70/Setup!$B$17+INDEX('FD inverse'!$A$27:$BH$27,1,'FD mesh'!$B$15+1)*Setup!$B$22</f>
        <v>15.2861905709189</v>
      </c>
      <c r="AD70" s="0" t="n">
        <f aca="false">SUMPRODUCT('FD inverse'!$A$28:$BH$28,'FD mesh'!$B$84:$BI$84,$E69:$BL69)+'FD inverse'!$A$28*$C70/Setup!$B$17+INDEX('FD inverse'!$A$28:$BH$28,1,'FD mesh'!$B$15+1)*Setup!$B$22</f>
        <v>15.2183023157228</v>
      </c>
      <c r="AE70" s="0" t="n">
        <f aca="false">SUMPRODUCT('FD inverse'!$A$29:$BH$29,'FD mesh'!$B$84:$BI$84,$E69:$BL69)+'FD inverse'!$A$29*$C70/Setup!$B$17+INDEX('FD inverse'!$A$29:$BH$29,1,'FD mesh'!$B$15+1)*Setup!$B$22</f>
        <v>15.1516249601045</v>
      </c>
      <c r="AF70" s="0" t="n">
        <f aca="false">SUMPRODUCT('FD inverse'!$A$30:$BH$30,'FD mesh'!$B$84:$BI$84,$E69:$BL69)+'FD inverse'!$A$30*$C70/Setup!$B$17+INDEX('FD inverse'!$A$30:$BH$30,1,'FD mesh'!$B$15+1)*Setup!$B$22</f>
        <v>15.0858128193832</v>
      </c>
      <c r="AG70" s="0" t="n">
        <f aca="false">SUMPRODUCT('FD inverse'!$A$31:$BH$31,'FD mesh'!$B$84:$BI$84,$E69:$BL69)+'FD inverse'!$A$31*$C70/Setup!$B$17+INDEX('FD inverse'!$A$31:$BH$31,1,'FD mesh'!$B$15+1)*Setup!$B$22</f>
        <v>15.0205189459288</v>
      </c>
      <c r="AH70" s="0" t="n">
        <f aca="false">SUMPRODUCT('FD inverse'!$A$32:$BH$32,'FD mesh'!$B$84:$BI$84,$E69:$BL69)+'FD inverse'!$A$32*$C70/Setup!$B$17+INDEX('FD inverse'!$A$32:$BH$32,1,'FD mesh'!$B$15+1)*Setup!$B$22</f>
        <v>15.0179173762953</v>
      </c>
      <c r="AI70" s="0" t="n">
        <f aca="false">SUMPRODUCT('FD inverse'!$A$33:$BH$33,'FD mesh'!$B$84:$BI$84,$E69:$BL69)+'FD inverse'!$A$33*$C70/Setup!$B$17+INDEX('FD inverse'!$A$33:$BH$33,1,'FD mesh'!$B$15+1)*Setup!$B$22</f>
        <v>15.0155846824023</v>
      </c>
      <c r="AJ70" s="0" t="n">
        <f aca="false">SUMPRODUCT('FD inverse'!$A$34:$BH$34,'FD mesh'!$B$84:$BI$84,$E69:$BL69)+'FD inverse'!$A$34*$C70/Setup!$B$17+INDEX('FD inverse'!$A$34:$BH$34,1,'FD mesh'!$B$15+1)*Setup!$B$22</f>
        <v>15.0134966248113</v>
      </c>
      <c r="AK70" s="0" t="n">
        <f aca="false">SUMPRODUCT('FD inverse'!$A$35:$BH$35,'FD mesh'!$B$84:$BI$84,$E69:$BL69)+'FD inverse'!$A$35*$C70/Setup!$B$17+INDEX('FD inverse'!$A$35:$BH$35,1,'FD mesh'!$B$15+1)*Setup!$B$22</f>
        <v>15.0116296852256</v>
      </c>
      <c r="AL70" s="0" t="n">
        <f aca="false">SUMPRODUCT('FD inverse'!$A$36:$BH$36,'FD mesh'!$B$84:$BI$84,$E69:$BL69)+'FD inverse'!$A$36*$C70/Setup!$B$17+INDEX('FD inverse'!$A$36:$BH$36,1,'FD mesh'!$B$15+1)*Setup!$B$22</f>
        <v>15.0099611072998</v>
      </c>
      <c r="AM70" s="0" t="n">
        <f aca="false">SUMPRODUCT('FD inverse'!$A$37:$BH$37,'FD mesh'!$B$84:$BI$84,$E69:$BL69)+'FD inverse'!$A$37*$C70/Setup!$B$17+INDEX('FD inverse'!$A$37:$BH$37,1,'FD mesh'!$B$15+1)*Setup!$B$22</f>
        <v>15.0084689154919</v>
      </c>
      <c r="AN70" s="0" t="n">
        <f aca="false">SUMPRODUCT('FD inverse'!$A$38:$BH$38,'FD mesh'!$B$84:$BI$84,$E69:$BL69)+'FD inverse'!$A$38*$C70/Setup!$B$17+INDEX('FD inverse'!$A$38:$BH$38,1,'FD mesh'!$B$15+1)*Setup!$B$22</f>
        <v>15.0071319120187</v>
      </c>
      <c r="AO70" s="0" t="n">
        <f aca="false">SUMPRODUCT('FD inverse'!$A$39:$BH$39,'FD mesh'!$B$84:$BI$84,$E69:$BL69)+'FD inverse'!$A$39*$C70/Setup!$B$17+INDEX('FD inverse'!$A$39:$BH$39,1,'FD mesh'!$B$15+1)*Setup!$B$22</f>
        <v>15.0059296525471</v>
      </c>
      <c r="AP70" s="0" t="n">
        <f aca="false">SUMPRODUCT('FD inverse'!$A$40:$BH$40,'FD mesh'!$B$84:$BI$84,$E69:$BL69)+'FD inverse'!$A$40*$C70/Setup!$B$17+INDEX('FD inverse'!$A$40:$BH$40,1,'FD mesh'!$B$15+1)*Setup!$B$22</f>
        <v>15.0048424017639</v>
      </c>
      <c r="AQ70" s="0" t="n">
        <f aca="false">SUMPRODUCT('FD inverse'!$A$41:$BH$41,'FD mesh'!$B$84:$BI$84,$E69:$BL69)+'FD inverse'!$A$41*$C70/Setup!$B$17+INDEX('FD inverse'!$A$41:$BH$41,1,'FD mesh'!$B$15+1)*Setup!$B$22</f>
        <v>15.0038510703974</v>
      </c>
      <c r="AR70" s="0" t="n">
        <f aca="false">SUMPRODUCT('FD inverse'!$A$42:$BH$42,'FD mesh'!$B$84:$BI$84,$E69:$BL69)+'FD inverse'!$A$42*$C70/Setup!$B$17+INDEX('FD inverse'!$A$42:$BH$42,1,'FD mesh'!$B$15+1)*Setup!$B$22</f>
        <v>15.0029371356334</v>
      </c>
      <c r="AS70" s="0" t="n">
        <f aca="false">SUMPRODUCT('FD inverse'!$A$43:$BH$43,'FD mesh'!$B$84:$BI$84,$E69:$BL69)+'FD inverse'!$A$43*$C70/Setup!$B$17+INDEX('FD inverse'!$A$43:$BH$43,1,'FD mesh'!$B$15+1)*Setup!$B$22</f>
        <v>0</v>
      </c>
      <c r="AT70" s="0" t="n">
        <f aca="false">SUMPRODUCT('FD inverse'!$A$44:$BH$44,'FD mesh'!$B$84:$BI$84,$E69:$BL69)+'FD inverse'!$A$44*$C70/Setup!$B$17+INDEX('FD inverse'!$A$44:$BH$44,1,'FD mesh'!$B$15+1)*Setup!$B$22</f>
        <v>0</v>
      </c>
      <c r="AU70" s="0" t="n">
        <f aca="false">SUMPRODUCT('FD inverse'!$A$45:$BH$45,'FD mesh'!$B$84:$BI$84,$E69:$BL69)+'FD inverse'!$A$45*$C70/Setup!$B$17+INDEX('FD inverse'!$A$45:$BH$45,1,'FD mesh'!$B$15+1)*Setup!$B$22</f>
        <v>0</v>
      </c>
      <c r="AV70" s="0" t="n">
        <f aca="false">SUMPRODUCT('FD inverse'!$A$46:$BH$46,'FD mesh'!$B$84:$BI$84,$E69:$BL69)+'FD inverse'!$A$46*$C70/Setup!$B$17+INDEX('FD inverse'!$A$46:$BH$46,1,'FD mesh'!$B$15+1)*Setup!$B$22</f>
        <v>0</v>
      </c>
      <c r="AW70" s="0" t="n">
        <f aca="false">SUMPRODUCT('FD inverse'!$A$47:$BH$47,'FD mesh'!$B$84:$BI$84,$E69:$BL69)+'FD inverse'!$A$47*$C70/Setup!$B$17+INDEX('FD inverse'!$A$47:$BH$47,1,'FD mesh'!$B$15+1)*Setup!$B$22</f>
        <v>0</v>
      </c>
      <c r="AX70" s="0" t="n">
        <f aca="false">SUMPRODUCT('FD inverse'!$A$48:$BH$48,'FD mesh'!$B$84:$BI$84,$E69:$BL69)+'FD inverse'!$A$48*$C70/Setup!$B$17+INDEX('FD inverse'!$A$48:$BH$48,1,'FD mesh'!$B$15+1)*Setup!$B$22</f>
        <v>0</v>
      </c>
      <c r="AY70" s="0" t="n">
        <f aca="false">SUMPRODUCT('FD inverse'!$A$49:$BH$49,'FD mesh'!$B$84:$BI$84,$E69:$BL69)+'FD inverse'!$A$49*$C70/Setup!$B$17+INDEX('FD inverse'!$A$49:$BH$49,1,'FD mesh'!$B$15+1)*Setup!$B$22</f>
        <v>0</v>
      </c>
      <c r="AZ70" s="0" t="n">
        <f aca="false">SUMPRODUCT('FD inverse'!$A$50:$BH$50,'FD mesh'!$B$84:$BI$84,$E69:$BL69)+'FD inverse'!$A$50*$C70/Setup!$B$17+INDEX('FD inverse'!$A$50:$BH$50,1,'FD mesh'!$B$15+1)*Setup!$B$22</f>
        <v>0</v>
      </c>
      <c r="BA70" s="0" t="n">
        <f aca="false">SUMPRODUCT('FD inverse'!$A$51:$BH$51,'FD mesh'!$B$84:$BI$84,$E69:$BL69)+'FD inverse'!$A$51*$C70/Setup!$B$17+INDEX('FD inverse'!$A$51:$BH$51,1,'FD mesh'!$B$15+1)*Setup!$B$22</f>
        <v>0</v>
      </c>
      <c r="BB70" s="0" t="n">
        <f aca="false">SUMPRODUCT('FD inverse'!$A$52:$BH$52,'FD mesh'!$B$84:$BI$84,$E69:$BL69)+'FD inverse'!$A$52*$C70/Setup!$B$17+INDEX('FD inverse'!$A$52:$BH$52,1,'FD mesh'!$B$15+1)*Setup!$B$22</f>
        <v>0</v>
      </c>
      <c r="BC70" s="0" t="n">
        <f aca="false">SUMPRODUCT('FD inverse'!$A$53:$BH$53,'FD mesh'!$B$84:$BI$84,$E69:$BL69)+'FD inverse'!$A$53*$C70/Setup!$B$17+INDEX('FD inverse'!$A$53:$BH$53,1,'FD mesh'!$B$15+1)*Setup!$B$22</f>
        <v>0</v>
      </c>
      <c r="BD70" s="0" t="n">
        <f aca="false">SUMPRODUCT('FD inverse'!$A$54:$BH$54,'FD mesh'!$B$84:$BI$84,$E69:$BL69)+'FD inverse'!$A$54*$C70/Setup!$B$17+INDEX('FD inverse'!$A$54:$BH$54,1,'FD mesh'!$B$15+1)*Setup!$B$22</f>
        <v>0</v>
      </c>
      <c r="BE70" s="0" t="n">
        <f aca="false">SUMPRODUCT('FD inverse'!$A$55:$BH$55,'FD mesh'!$B$84:$BI$84,$E69:$BL69)+'FD inverse'!$A$55*$C70/Setup!$B$17+INDEX('FD inverse'!$A$55:$BH$55,1,'FD mesh'!$B$15+1)*Setup!$B$22</f>
        <v>0</v>
      </c>
      <c r="BF70" s="0" t="n">
        <f aca="false">SUMPRODUCT('FD inverse'!$A$56:$BH$56,'FD mesh'!$B$84:$BI$84,$E69:$BL69)+'FD inverse'!$A$56*$C70/Setup!$B$17+INDEX('FD inverse'!$A$56:$BH$56,1,'FD mesh'!$B$15+1)*Setup!$B$22</f>
        <v>0</v>
      </c>
      <c r="BG70" s="0" t="n">
        <f aca="false">SUMPRODUCT('FD inverse'!$A$57:$BH$57,'FD mesh'!$B$84:$BI$84,$E69:$BL69)+'FD inverse'!$A$57*$C70/Setup!$B$17+INDEX('FD inverse'!$A$57:$BH$57,1,'FD mesh'!$B$15+1)*Setup!$B$22</f>
        <v>0</v>
      </c>
      <c r="BH70" s="0" t="n">
        <f aca="false">SUMPRODUCT('FD inverse'!$A$58:$BH$58,'FD mesh'!$B$84:$BI$84,$E69:$BL69)+'FD inverse'!$A$58*$C70/Setup!$B$17+INDEX('FD inverse'!$A$58:$BH$58,1,'FD mesh'!$B$15+1)*Setup!$B$22</f>
        <v>0</v>
      </c>
      <c r="BI70" s="0" t="n">
        <f aca="false">SUMPRODUCT('FD inverse'!$A$59:$BH$59,'FD mesh'!$B$84:$BI$84,$E69:$BL69)+'FD inverse'!$A$59*$C70/Setup!$B$17+INDEX('FD inverse'!$A$59:$BH$59,1,'FD mesh'!$B$15+1)*Setup!$B$22</f>
        <v>0</v>
      </c>
      <c r="BJ70" s="0" t="n">
        <f aca="false">SUMPRODUCT('FD inverse'!$A$60:$BH$60,'FD mesh'!$B$84:$BI$84,$E69:$BL69)+'FD inverse'!$A$60*$C70/Setup!$B$17+INDEX('FD inverse'!$A$60:$BH$60,1,'FD mesh'!$B$15+1)*Setup!$B$22</f>
        <v>0</v>
      </c>
      <c r="BK70" s="0" t="n">
        <f aca="false">SUMPRODUCT('FD inverse'!$A$61:$BH$61,'FD mesh'!$B$84:$BI$84,$E69:$BL69)+'FD inverse'!$A$61*$C70/Setup!$B$17+INDEX('FD inverse'!$A$61:$BH$61,1,'FD mesh'!$B$15+1)*Setup!$B$22</f>
        <v>0</v>
      </c>
      <c r="BL70" s="0" t="n">
        <f aca="false">SUMPRODUCT('FD inverse'!$A$62:$BH$62,'FD mesh'!$B$84:$BI$84,$E69:$BL69)+'FD inverse'!$A$62*$C70/Setup!$B$17+INDEX('FD inverse'!$A$62:$BH$62,1,'FD mesh'!$B$15+1)*Setup!$B$22</f>
        <v>0</v>
      </c>
    </row>
    <row r="71" customFormat="false" ht="15" hidden="false" customHeight="false" outlineLevel="0" collapsed="false">
      <c r="A71" s="0" t="n">
        <v>66</v>
      </c>
      <c r="B71" s="0" t="n">
        <f aca="false">A71*Setup!$B$11/3600</f>
        <v>5.5</v>
      </c>
      <c r="C71" s="0" t="n">
        <f aca="false">Setup!$B$7+Setup!$B$8*COS(2*PI()*(B71-Setup!$B$9)/24)</f>
        <v>20.3044818699549</v>
      </c>
      <c r="D71" s="0" t="n">
        <f aca="false">(C71-E71)/Setup!$B$17</f>
        <v>12.5220189616973</v>
      </c>
      <c r="E71" s="0" t="n">
        <f aca="false">SUMPRODUCT('FD inverse'!$A$3:$BH$3,'FD mesh'!$B$84:$BI$84,$E70:$BL70)+'FD inverse'!$A$3*$C71/Setup!$B$17+INDEX('FD inverse'!$A$3:$BH$3,1,'FD mesh'!$B$15+1)*Setup!$B$22</f>
        <v>18.6766194049342</v>
      </c>
      <c r="F71" s="0" t="n">
        <f aca="false">SUMPRODUCT('FD inverse'!$A$4:$BH$4,'FD mesh'!$B$84:$BI$84,$E70:$BL70)+'FD inverse'!$A$4*$C71/Setup!$B$17+INDEX('FD inverse'!$A$4:$BH$4,1,'FD mesh'!$B$15+1)*Setup!$B$22</f>
        <v>18.3092060998536</v>
      </c>
      <c r="G71" s="0" t="n">
        <f aca="false">SUMPRODUCT('FD inverse'!$A$5:$BH$5,'FD mesh'!$B$84:$BI$84,$E70:$BL70)+'FD inverse'!$A$5*$C71/Setup!$B$17+INDEX('FD inverse'!$A$5:$BH$5,1,'FD mesh'!$B$15+1)*Setup!$B$22</f>
        <v>17.9516063906992</v>
      </c>
      <c r="H71" s="0" t="n">
        <f aca="false">SUMPRODUCT('FD inverse'!$A$6:$BH$6,'FD mesh'!$B$84:$BI$84,$E70:$BL70)+'FD inverse'!$A$6*$C71/Setup!$B$17+INDEX('FD inverse'!$A$6:$BH$6,1,'FD mesh'!$B$15+1)*Setup!$B$22</f>
        <v>16.7656422890369</v>
      </c>
      <c r="I71" s="0" t="n">
        <f aca="false">SUMPRODUCT('FD inverse'!$A$7:$BH$7,'FD mesh'!$B$84:$BI$84,$E70:$BL70)+'FD inverse'!$A$7*$C71/Setup!$B$17+INDEX('FD inverse'!$A$7:$BH$7,1,'FD mesh'!$B$15+1)*Setup!$B$22</f>
        <v>16.6659066611156</v>
      </c>
      <c r="J71" s="0" t="n">
        <f aca="false">SUMPRODUCT('FD inverse'!$A$8:$BH$8,'FD mesh'!$B$84:$BI$84,$E70:$BL70)+'FD inverse'!$A$8*$C71/Setup!$B$17+INDEX('FD inverse'!$A$8:$BH$8,1,'FD mesh'!$B$15+1)*Setup!$B$22</f>
        <v>16.5764507667634</v>
      </c>
      <c r="K71" s="0" t="n">
        <f aca="false">SUMPRODUCT('FD inverse'!$A$9:$BH$9,'FD mesh'!$B$84:$BI$84,$E70:$BL70)+'FD inverse'!$A$9*$C71/Setup!$B$17+INDEX('FD inverse'!$A$9:$BH$9,1,'FD mesh'!$B$15+1)*Setup!$B$22</f>
        <v>16.4971792253694</v>
      </c>
      <c r="L71" s="0" t="n">
        <f aca="false">SUMPRODUCT('FD inverse'!$A$10:$BH$10,'FD mesh'!$B$84:$BI$84,$E70:$BL70)+'FD inverse'!$A$10*$C71/Setup!$B$17+INDEX('FD inverse'!$A$10:$BH$10,1,'FD mesh'!$B$15+1)*Setup!$B$22</f>
        <v>16.4280408889852</v>
      </c>
      <c r="M71" s="0" t="n">
        <f aca="false">SUMPRODUCT('FD inverse'!$A$11:$BH$11,'FD mesh'!$B$84:$BI$84,$E70:$BL70)+'FD inverse'!$A$11*$C71/Setup!$B$17+INDEX('FD inverse'!$A$11:$BH$11,1,'FD mesh'!$B$15+1)*Setup!$B$22</f>
        <v>16.3690158402495</v>
      </c>
      <c r="N71" s="0" t="n">
        <f aca="false">SUMPRODUCT('FD inverse'!$A$12:$BH$12,'FD mesh'!$B$84:$BI$84,$E70:$BL70)+'FD inverse'!$A$12*$C71/Setup!$B$17+INDEX('FD inverse'!$A$12:$BH$12,1,'FD mesh'!$B$15+1)*Setup!$B$22</f>
        <v>16.3201040049999</v>
      </c>
      <c r="O71" s="0" t="n">
        <f aca="false">SUMPRODUCT('FD inverse'!$A$13:$BH$13,'FD mesh'!$B$84:$BI$84,$E70:$BL70)+'FD inverse'!$A$13*$C71/Setup!$B$17+INDEX('FD inverse'!$A$13:$BH$13,1,'FD mesh'!$B$15+1)*Setup!$B$22</f>
        <v>16.2813154325863</v>
      </c>
      <c r="P71" s="0" t="n">
        <f aca="false">SUMPRODUCT('FD inverse'!$A$14:$BH$14,'FD mesh'!$B$84:$BI$84,$E70:$BL70)+'FD inverse'!$A$14*$C71/Setup!$B$17+INDEX('FD inverse'!$A$14:$BH$14,1,'FD mesh'!$B$15+1)*Setup!$B$22</f>
        <v>16.2526622835081</v>
      </c>
      <c r="Q71" s="0" t="n">
        <f aca="false">SUMPRODUCT('FD inverse'!$A$15:$BH$15,'FD mesh'!$B$84:$BI$84,$E70:$BL70)+'FD inverse'!$A$15*$C71/Setup!$B$17+INDEX('FD inverse'!$A$15:$BH$15,1,'FD mesh'!$B$15+1)*Setup!$B$22</f>
        <v>16.2341525527117</v>
      </c>
      <c r="R71" s="0" t="n">
        <f aca="false">SUMPRODUCT('FD inverse'!$A$16:$BH$16,'FD mesh'!$B$84:$BI$84,$E70:$BL70)+'FD inverse'!$A$16*$C71/Setup!$B$17+INDEX('FD inverse'!$A$16:$BH$16,1,'FD mesh'!$B$15+1)*Setup!$B$22</f>
        <v>16.2257855474874</v>
      </c>
      <c r="S71" s="0" t="n">
        <f aca="false">SUMPRODUCT('FD inverse'!$A$17:$BH$17,'FD mesh'!$B$84:$BI$84,$E70:$BL70)+'FD inverse'!$A$17*$C71/Setup!$B$17+INDEX('FD inverse'!$A$17:$BH$17,1,'FD mesh'!$B$15+1)*Setup!$B$22</f>
        <v>16.121714096359</v>
      </c>
      <c r="T71" s="0" t="n">
        <f aca="false">SUMPRODUCT('FD inverse'!$A$18:$BH$18,'FD mesh'!$B$84:$BI$84,$E70:$BL70)+'FD inverse'!$A$18*$C71/Setup!$B$17+INDEX('FD inverse'!$A$18:$BH$18,1,'FD mesh'!$B$15+1)*Setup!$B$22</f>
        <v>16.0223988311556</v>
      </c>
      <c r="U71" s="0" t="n">
        <f aca="false">SUMPRODUCT('FD inverse'!$A$19:$BH$19,'FD mesh'!$B$84:$BI$84,$E70:$BL70)+'FD inverse'!$A$19*$C71/Setup!$B$17+INDEX('FD inverse'!$A$19:$BH$19,1,'FD mesh'!$B$15+1)*Setup!$B$22</f>
        <v>15.9275388538862</v>
      </c>
      <c r="V71" s="0" t="n">
        <f aca="false">SUMPRODUCT('FD inverse'!$A$20:$BH$20,'FD mesh'!$B$84:$BI$84,$E70:$BL70)+'FD inverse'!$A$20*$C71/Setup!$B$17+INDEX('FD inverse'!$A$20:$BH$20,1,'FD mesh'!$B$15+1)*Setup!$B$22</f>
        <v>15.8368289590747</v>
      </c>
      <c r="W71" s="0" t="n">
        <f aca="false">SUMPRODUCT('FD inverse'!$A$21:$BH$21,'FD mesh'!$B$84:$BI$84,$E70:$BL70)+'FD inverse'!$A$21*$C71/Setup!$B$17+INDEX('FD inverse'!$A$21:$BH$21,1,'FD mesh'!$B$15+1)*Setup!$B$22</f>
        <v>15.7499593134155</v>
      </c>
      <c r="X71" s="0" t="n">
        <f aca="false">SUMPRODUCT('FD inverse'!$A$22:$BH$22,'FD mesh'!$B$84:$BI$84,$E70:$BL70)+'FD inverse'!$A$22*$C71/Setup!$B$17+INDEX('FD inverse'!$A$22:$BH$22,1,'FD mesh'!$B$15+1)*Setup!$B$22</f>
        <v>15.6666153040829</v>
      </c>
      <c r="Y71" s="0" t="n">
        <f aca="false">SUMPRODUCT('FD inverse'!$A$23:$BH$23,'FD mesh'!$B$84:$BI$84,$E70:$BL70)+'FD inverse'!$A$23*$C71/Setup!$B$17+INDEX('FD inverse'!$A$23:$BH$23,1,'FD mesh'!$B$15+1)*Setup!$B$22</f>
        <v>15.5864775388847</v>
      </c>
      <c r="Z71" s="0" t="n">
        <f aca="false">SUMPRODUCT('FD inverse'!$A$24:$BH$24,'FD mesh'!$B$84:$BI$84,$E70:$BL70)+'FD inverse'!$A$24*$C71/Setup!$B$17+INDEX('FD inverse'!$A$24:$BH$24,1,'FD mesh'!$B$15+1)*Setup!$B$22</f>
        <v>15.5092219817669</v>
      </c>
      <c r="AA71" s="0" t="n">
        <f aca="false">SUMPRODUCT('FD inverse'!$A$25:$BH$25,'FD mesh'!$B$84:$BI$84,$E70:$BL70)+'FD inverse'!$A$25*$C71/Setup!$B$17+INDEX('FD inverse'!$A$25:$BH$25,1,'FD mesh'!$B$15+1)*Setup!$B$22</f>
        <v>15.4345202075864</v>
      </c>
      <c r="AB71" s="0" t="n">
        <f aca="false">SUMPRODUCT('FD inverse'!$A$26:$BH$26,'FD mesh'!$B$84:$BI$84,$E70:$BL70)+'FD inverse'!$A$26*$C71/Setup!$B$17+INDEX('FD inverse'!$A$26:$BH$26,1,'FD mesh'!$B$15+1)*Setup!$B$22</f>
        <v>15.3620397605614</v>
      </c>
      <c r="AC71" s="0" t="n">
        <f aca="false">SUMPRODUCT('FD inverse'!$A$27:$BH$27,'FD mesh'!$B$84:$BI$84,$E70:$BL70)+'FD inverse'!$A$27*$C71/Setup!$B$17+INDEX('FD inverse'!$A$27:$BH$27,1,'FD mesh'!$B$15+1)*Setup!$B$22</f>
        <v>15.2914446013452</v>
      </c>
      <c r="AD71" s="0" t="n">
        <f aca="false">SUMPRODUCT('FD inverse'!$A$28:$BH$28,'FD mesh'!$B$84:$BI$84,$E70:$BL70)+'FD inverse'!$A$28*$C71/Setup!$B$17+INDEX('FD inverse'!$A$28:$BH$28,1,'FD mesh'!$B$15+1)*Setup!$B$22</f>
        <v>15.222395628226</v>
      </c>
      <c r="AE71" s="0" t="n">
        <f aca="false">SUMPRODUCT('FD inverse'!$A$29:$BH$29,'FD mesh'!$B$84:$BI$84,$E70:$BL70)+'FD inverse'!$A$29*$C71/Setup!$B$17+INDEX('FD inverse'!$A$29:$BH$29,1,'FD mesh'!$B$15+1)*Setup!$B$22</f>
        <v>15.1545512585005</v>
      </c>
      <c r="AF71" s="0" t="n">
        <f aca="false">SUMPRODUCT('FD inverse'!$A$30:$BH$30,'FD mesh'!$B$84:$BI$84,$E70:$BL70)+'FD inverse'!$A$30*$C71/Setup!$B$17+INDEX('FD inverse'!$A$30:$BH$30,1,'FD mesh'!$B$15+1)*Setup!$B$22</f>
        <v>15.0875680565888</v>
      </c>
      <c r="AG71" s="0" t="n">
        <f aca="false">SUMPRODUCT('FD inverse'!$A$31:$BH$31,'FD mesh'!$B$84:$BI$84,$E70:$BL70)+'FD inverse'!$A$31*$C71/Setup!$B$17+INDEX('FD inverse'!$A$31:$BH$31,1,'FD mesh'!$B$15+1)*Setup!$B$22</f>
        <v>15.0211013959119</v>
      </c>
      <c r="AH71" s="0" t="n">
        <f aca="false">SUMPRODUCT('FD inverse'!$A$32:$BH$32,'FD mesh'!$B$84:$BI$84,$E70:$BL70)+'FD inverse'!$A$32*$C71/Setup!$B$17+INDEX('FD inverse'!$A$32:$BH$32,1,'FD mesh'!$B$15+1)*Setup!$B$22</f>
        <v>15.0184509456498</v>
      </c>
      <c r="AI71" s="0" t="n">
        <f aca="false">SUMPRODUCT('FD inverse'!$A$33:$BH$33,'FD mesh'!$B$84:$BI$84,$E70:$BL70)+'FD inverse'!$A$33*$C71/Setup!$B$17+INDEX('FD inverse'!$A$33:$BH$33,1,'FD mesh'!$B$15+1)*Setup!$B$22</f>
        <v>15.0160706004848</v>
      </c>
      <c r="AJ71" s="0" t="n">
        <f aca="false">SUMPRODUCT('FD inverse'!$A$34:$BH$34,'FD mesh'!$B$84:$BI$84,$E70:$BL70)+'FD inverse'!$A$34*$C71/Setup!$B$17+INDEX('FD inverse'!$A$34:$BH$34,1,'FD mesh'!$B$15+1)*Setup!$B$22</f>
        <v>15.0139362382453</v>
      </c>
      <c r="AK71" s="0" t="n">
        <f aca="false">SUMPRODUCT('FD inverse'!$A$35:$BH$35,'FD mesh'!$B$84:$BI$84,$E70:$BL70)+'FD inverse'!$A$35*$C71/Setup!$B$17+INDEX('FD inverse'!$A$35:$BH$35,1,'FD mesh'!$B$15+1)*Setup!$B$22</f>
        <v>15.0120244184518</v>
      </c>
      <c r="AL71" s="0" t="n">
        <f aca="false">SUMPRODUCT('FD inverse'!$A$36:$BH$36,'FD mesh'!$B$84:$BI$84,$E70:$BL70)+'FD inverse'!$A$36*$C71/Setup!$B$17+INDEX('FD inverse'!$A$36:$BH$36,1,'FD mesh'!$B$15+1)*Setup!$B$22</f>
        <v>15.0103124217093</v>
      </c>
      <c r="AM71" s="0" t="n">
        <f aca="false">SUMPRODUCT('FD inverse'!$A$37:$BH$37,'FD mesh'!$B$84:$BI$84,$E70:$BL70)+'FD inverse'!$A$37*$C71/Setup!$B$17+INDEX('FD inverse'!$A$37:$BH$37,1,'FD mesh'!$B$15+1)*Setup!$B$22</f>
        <v>15.0087782684128</v>
      </c>
      <c r="AN71" s="0" t="n">
        <f aca="false">SUMPRODUCT('FD inverse'!$A$38:$BH$38,'FD mesh'!$B$84:$BI$84,$E70:$BL70)+'FD inverse'!$A$38*$C71/Setup!$B$17+INDEX('FD inverse'!$A$38:$BH$38,1,'FD mesh'!$B$15+1)*Setup!$B$22</f>
        <v>15.0074007166904</v>
      </c>
      <c r="AO71" s="0" t="n">
        <f aca="false">SUMPRODUCT('FD inverse'!$A$39:$BH$39,'FD mesh'!$B$84:$BI$84,$E70:$BL70)+'FD inverse'!$A$39*$C71/Setup!$B$17+INDEX('FD inverse'!$A$39:$BH$39,1,'FD mesh'!$B$15+1)*Setup!$B$22</f>
        <v>15.0061592400841</v>
      </c>
      <c r="AP71" s="0" t="n">
        <f aca="false">SUMPRODUCT('FD inverse'!$A$40:$BH$40,'FD mesh'!$B$84:$BI$84,$E70:$BL70)+'FD inverse'!$A$40*$C71/Setup!$B$17+INDEX('FD inverse'!$A$40:$BH$40,1,'FD mesh'!$B$15+1)*Setup!$B$22</f>
        <v>15.0050339859773</v>
      </c>
      <c r="AQ71" s="0" t="n">
        <f aca="false">SUMPRODUCT('FD inverse'!$A$41:$BH$41,'FD mesh'!$B$84:$BI$84,$E70:$BL70)+'FD inverse'!$A$41*$C71/Setup!$B$17+INDEX('FD inverse'!$A$41:$BH$41,1,'FD mesh'!$B$15+1)*Setup!$B$22</f>
        <v>15.004005716212</v>
      </c>
      <c r="AR71" s="0" t="n">
        <f aca="false">SUMPRODUCT('FD inverse'!$A$42:$BH$42,'FD mesh'!$B$84:$BI$84,$E70:$BL70)+'FD inverse'!$A$42*$C71/Setup!$B$17+INDEX('FD inverse'!$A$42:$BH$42,1,'FD mesh'!$B$15+1)*Setup!$B$22</f>
        <v>15.0030557317202</v>
      </c>
      <c r="AS71" s="0" t="n">
        <f aca="false">SUMPRODUCT('FD inverse'!$A$43:$BH$43,'FD mesh'!$B$84:$BI$84,$E70:$BL70)+'FD inverse'!$A$43*$C71/Setup!$B$17+INDEX('FD inverse'!$A$43:$BH$43,1,'FD mesh'!$B$15+1)*Setup!$B$22</f>
        <v>0</v>
      </c>
      <c r="AT71" s="0" t="n">
        <f aca="false">SUMPRODUCT('FD inverse'!$A$44:$BH$44,'FD mesh'!$B$84:$BI$84,$E70:$BL70)+'FD inverse'!$A$44*$C71/Setup!$B$17+INDEX('FD inverse'!$A$44:$BH$44,1,'FD mesh'!$B$15+1)*Setup!$B$22</f>
        <v>0</v>
      </c>
      <c r="AU71" s="0" t="n">
        <f aca="false">SUMPRODUCT('FD inverse'!$A$45:$BH$45,'FD mesh'!$B$84:$BI$84,$E70:$BL70)+'FD inverse'!$A$45*$C71/Setup!$B$17+INDEX('FD inverse'!$A$45:$BH$45,1,'FD mesh'!$B$15+1)*Setup!$B$22</f>
        <v>0</v>
      </c>
      <c r="AV71" s="0" t="n">
        <f aca="false">SUMPRODUCT('FD inverse'!$A$46:$BH$46,'FD mesh'!$B$84:$BI$84,$E70:$BL70)+'FD inverse'!$A$46*$C71/Setup!$B$17+INDEX('FD inverse'!$A$46:$BH$46,1,'FD mesh'!$B$15+1)*Setup!$B$22</f>
        <v>0</v>
      </c>
      <c r="AW71" s="0" t="n">
        <f aca="false">SUMPRODUCT('FD inverse'!$A$47:$BH$47,'FD mesh'!$B$84:$BI$84,$E70:$BL70)+'FD inverse'!$A$47*$C71/Setup!$B$17+INDEX('FD inverse'!$A$47:$BH$47,1,'FD mesh'!$B$15+1)*Setup!$B$22</f>
        <v>0</v>
      </c>
      <c r="AX71" s="0" t="n">
        <f aca="false">SUMPRODUCT('FD inverse'!$A$48:$BH$48,'FD mesh'!$B$84:$BI$84,$E70:$BL70)+'FD inverse'!$A$48*$C71/Setup!$B$17+INDEX('FD inverse'!$A$48:$BH$48,1,'FD mesh'!$B$15+1)*Setup!$B$22</f>
        <v>0</v>
      </c>
      <c r="AY71" s="0" t="n">
        <f aca="false">SUMPRODUCT('FD inverse'!$A$49:$BH$49,'FD mesh'!$B$84:$BI$84,$E70:$BL70)+'FD inverse'!$A$49*$C71/Setup!$B$17+INDEX('FD inverse'!$A$49:$BH$49,1,'FD mesh'!$B$15+1)*Setup!$B$22</f>
        <v>0</v>
      </c>
      <c r="AZ71" s="0" t="n">
        <f aca="false">SUMPRODUCT('FD inverse'!$A$50:$BH$50,'FD mesh'!$B$84:$BI$84,$E70:$BL70)+'FD inverse'!$A$50*$C71/Setup!$B$17+INDEX('FD inverse'!$A$50:$BH$50,1,'FD mesh'!$B$15+1)*Setup!$B$22</f>
        <v>0</v>
      </c>
      <c r="BA71" s="0" t="n">
        <f aca="false">SUMPRODUCT('FD inverse'!$A$51:$BH$51,'FD mesh'!$B$84:$BI$84,$E70:$BL70)+'FD inverse'!$A$51*$C71/Setup!$B$17+INDEX('FD inverse'!$A$51:$BH$51,1,'FD mesh'!$B$15+1)*Setup!$B$22</f>
        <v>0</v>
      </c>
      <c r="BB71" s="0" t="n">
        <f aca="false">SUMPRODUCT('FD inverse'!$A$52:$BH$52,'FD mesh'!$B$84:$BI$84,$E70:$BL70)+'FD inverse'!$A$52*$C71/Setup!$B$17+INDEX('FD inverse'!$A$52:$BH$52,1,'FD mesh'!$B$15+1)*Setup!$B$22</f>
        <v>0</v>
      </c>
      <c r="BC71" s="0" t="n">
        <f aca="false">SUMPRODUCT('FD inverse'!$A$53:$BH$53,'FD mesh'!$B$84:$BI$84,$E70:$BL70)+'FD inverse'!$A$53*$C71/Setup!$B$17+INDEX('FD inverse'!$A$53:$BH$53,1,'FD mesh'!$B$15+1)*Setup!$B$22</f>
        <v>0</v>
      </c>
      <c r="BD71" s="0" t="n">
        <f aca="false">SUMPRODUCT('FD inverse'!$A$54:$BH$54,'FD mesh'!$B$84:$BI$84,$E70:$BL70)+'FD inverse'!$A$54*$C71/Setup!$B$17+INDEX('FD inverse'!$A$54:$BH$54,1,'FD mesh'!$B$15+1)*Setup!$B$22</f>
        <v>0</v>
      </c>
      <c r="BE71" s="0" t="n">
        <f aca="false">SUMPRODUCT('FD inverse'!$A$55:$BH$55,'FD mesh'!$B$84:$BI$84,$E70:$BL70)+'FD inverse'!$A$55*$C71/Setup!$B$17+INDEX('FD inverse'!$A$55:$BH$55,1,'FD mesh'!$B$15+1)*Setup!$B$22</f>
        <v>0</v>
      </c>
      <c r="BF71" s="0" t="n">
        <f aca="false">SUMPRODUCT('FD inverse'!$A$56:$BH$56,'FD mesh'!$B$84:$BI$84,$E70:$BL70)+'FD inverse'!$A$56*$C71/Setup!$B$17+INDEX('FD inverse'!$A$56:$BH$56,1,'FD mesh'!$B$15+1)*Setup!$B$22</f>
        <v>0</v>
      </c>
      <c r="BG71" s="0" t="n">
        <f aca="false">SUMPRODUCT('FD inverse'!$A$57:$BH$57,'FD mesh'!$B$84:$BI$84,$E70:$BL70)+'FD inverse'!$A$57*$C71/Setup!$B$17+INDEX('FD inverse'!$A$57:$BH$57,1,'FD mesh'!$B$15+1)*Setup!$B$22</f>
        <v>0</v>
      </c>
      <c r="BH71" s="0" t="n">
        <f aca="false">SUMPRODUCT('FD inverse'!$A$58:$BH$58,'FD mesh'!$B$84:$BI$84,$E70:$BL70)+'FD inverse'!$A$58*$C71/Setup!$B$17+INDEX('FD inverse'!$A$58:$BH$58,1,'FD mesh'!$B$15+1)*Setup!$B$22</f>
        <v>0</v>
      </c>
      <c r="BI71" s="0" t="n">
        <f aca="false">SUMPRODUCT('FD inverse'!$A$59:$BH$59,'FD mesh'!$B$84:$BI$84,$E70:$BL70)+'FD inverse'!$A$59*$C71/Setup!$B$17+INDEX('FD inverse'!$A$59:$BH$59,1,'FD mesh'!$B$15+1)*Setup!$B$22</f>
        <v>0</v>
      </c>
      <c r="BJ71" s="0" t="n">
        <f aca="false">SUMPRODUCT('FD inverse'!$A$60:$BH$60,'FD mesh'!$B$84:$BI$84,$E70:$BL70)+'FD inverse'!$A$60*$C71/Setup!$B$17+INDEX('FD inverse'!$A$60:$BH$60,1,'FD mesh'!$B$15+1)*Setup!$B$22</f>
        <v>0</v>
      </c>
      <c r="BK71" s="0" t="n">
        <f aca="false">SUMPRODUCT('FD inverse'!$A$61:$BH$61,'FD mesh'!$B$84:$BI$84,$E70:$BL70)+'FD inverse'!$A$61*$C71/Setup!$B$17+INDEX('FD inverse'!$A$61:$BH$61,1,'FD mesh'!$B$15+1)*Setup!$B$22</f>
        <v>0</v>
      </c>
      <c r="BL71" s="0" t="n">
        <f aca="false">SUMPRODUCT('FD inverse'!$A$62:$BH$62,'FD mesh'!$B$84:$BI$84,$E70:$BL70)+'FD inverse'!$A$62*$C71/Setup!$B$17+INDEX('FD inverse'!$A$62:$BH$62,1,'FD mesh'!$B$15+1)*Setup!$B$22</f>
        <v>0</v>
      </c>
    </row>
    <row r="72" customFormat="false" ht="15" hidden="false" customHeight="false" outlineLevel="0" collapsed="false">
      <c r="A72" s="0" t="n">
        <v>67</v>
      </c>
      <c r="B72" s="0" t="n">
        <f aca="false">A72*Setup!$B$11/3600</f>
        <v>5.58333333333333</v>
      </c>
      <c r="C72" s="0" t="n">
        <f aca="false">Setup!$B$7+Setup!$B$8*COS(2*PI()*(B72-Setup!$B$9)/24)</f>
        <v>20.3387540835222</v>
      </c>
      <c r="D72" s="0" t="n">
        <f aca="false">(C72-E72)/Setup!$B$17</f>
        <v>12.5907424200522</v>
      </c>
      <c r="E72" s="0" t="n">
        <f aca="false">SUMPRODUCT('FD inverse'!$A$3:$BH$3,'FD mesh'!$B$84:$BI$84,$E71:$BL71)+'FD inverse'!$A$3*$C72/Setup!$B$17+INDEX('FD inverse'!$A$3:$BH$3,1,'FD mesh'!$B$15+1)*Setup!$B$22</f>
        <v>18.7019575689154</v>
      </c>
      <c r="F72" s="0" t="n">
        <f aca="false">SUMPRODUCT('FD inverse'!$A$4:$BH$4,'FD mesh'!$B$84:$BI$84,$E71:$BL71)+'FD inverse'!$A$4*$C72/Setup!$B$17+INDEX('FD inverse'!$A$4:$BH$4,1,'FD mesh'!$B$15+1)*Setup!$B$22</f>
        <v>18.332731825631</v>
      </c>
      <c r="G72" s="0" t="n">
        <f aca="false">SUMPRODUCT('FD inverse'!$A$5:$BH$5,'FD mesh'!$B$84:$BI$84,$E71:$BL71)+'FD inverse'!$A$5*$C72/Setup!$B$17+INDEX('FD inverse'!$A$5:$BH$5,1,'FD mesh'!$B$15+1)*Setup!$B$22</f>
        <v>17.9737169008264</v>
      </c>
      <c r="H72" s="0" t="n">
        <f aca="false">SUMPRODUCT('FD inverse'!$A$6:$BH$6,'FD mesh'!$B$84:$BI$84,$E71:$BL71)+'FD inverse'!$A$6*$C72/Setup!$B$17+INDEX('FD inverse'!$A$6:$BH$6,1,'FD mesh'!$B$15+1)*Setup!$B$22</f>
        <v>16.7835490004506</v>
      </c>
      <c r="I72" s="0" t="n">
        <f aca="false">SUMPRODUCT('FD inverse'!$A$7:$BH$7,'FD mesh'!$B$84:$BI$84,$E71:$BL71)+'FD inverse'!$A$7*$C72/Setup!$B$17+INDEX('FD inverse'!$A$7:$BH$7,1,'FD mesh'!$B$15+1)*Setup!$B$22</f>
        <v>16.6835066232532</v>
      </c>
      <c r="J72" s="0" t="n">
        <f aca="false">SUMPRODUCT('FD inverse'!$A$8:$BH$8,'FD mesh'!$B$84:$BI$84,$E71:$BL71)+'FD inverse'!$A$8*$C72/Setup!$B$17+INDEX('FD inverse'!$A$8:$BH$8,1,'FD mesh'!$B$15+1)*Setup!$B$22</f>
        <v>16.5938477045441</v>
      </c>
      <c r="K72" s="0" t="n">
        <f aca="false">SUMPRODUCT('FD inverse'!$A$9:$BH$9,'FD mesh'!$B$84:$BI$84,$E71:$BL71)+'FD inverse'!$A$9*$C72/Setup!$B$17+INDEX('FD inverse'!$A$9:$BH$9,1,'FD mesh'!$B$15+1)*Setup!$B$22</f>
        <v>16.5144524659416</v>
      </c>
      <c r="L72" s="0" t="n">
        <f aca="false">SUMPRODUCT('FD inverse'!$A$10:$BH$10,'FD mesh'!$B$84:$BI$84,$E71:$BL71)+'FD inverse'!$A$10*$C72/Setup!$B$17+INDEX('FD inverse'!$A$10:$BH$10,1,'FD mesh'!$B$15+1)*Setup!$B$22</f>
        <v>16.4452479297416</v>
      </c>
      <c r="M72" s="0" t="n">
        <f aca="false">SUMPRODUCT('FD inverse'!$A$11:$BH$11,'FD mesh'!$B$84:$BI$84,$E71:$BL71)+'FD inverse'!$A$11*$C72/Setup!$B$17+INDEX('FD inverse'!$A$11:$BH$11,1,'FD mesh'!$B$15+1)*Setup!$B$22</f>
        <v>16.3861950400056</v>
      </c>
      <c r="N72" s="0" t="n">
        <f aca="false">SUMPRODUCT('FD inverse'!$A$12:$BH$12,'FD mesh'!$B$84:$BI$84,$E71:$BL71)+'FD inverse'!$A$12*$C72/Setup!$B$17+INDEX('FD inverse'!$A$12:$BH$12,1,'FD mesh'!$B$15+1)*Setup!$B$22</f>
        <v>16.3372773713646</v>
      </c>
      <c r="O72" s="0" t="n">
        <f aca="false">SUMPRODUCT('FD inverse'!$A$13:$BH$13,'FD mesh'!$B$84:$BI$84,$E71:$BL71)+'FD inverse'!$A$13*$C72/Setup!$B$17+INDEX('FD inverse'!$A$13:$BH$13,1,'FD mesh'!$B$15+1)*Setup!$B$22</f>
        <v>16.2984914822899</v>
      </c>
      <c r="P72" s="0" t="n">
        <f aca="false">SUMPRODUCT('FD inverse'!$A$14:$BH$14,'FD mesh'!$B$84:$BI$84,$E71:$BL71)+'FD inverse'!$A$14*$C72/Setup!$B$17+INDEX('FD inverse'!$A$14:$BH$14,1,'FD mesh'!$B$15+1)*Setup!$B$22</f>
        <v>16.2698389558722</v>
      </c>
      <c r="Q72" s="0" t="n">
        <f aca="false">SUMPRODUCT('FD inverse'!$A$15:$BH$15,'FD mesh'!$B$84:$BI$84,$E71:$BL71)+'FD inverse'!$A$15*$C72/Setup!$B$17+INDEX('FD inverse'!$A$15:$BH$15,1,'FD mesh'!$B$15+1)*Setup!$B$22</f>
        <v>16.2513201594627</v>
      </c>
      <c r="R72" s="0" t="n">
        <f aca="false">SUMPRODUCT('FD inverse'!$A$16:$BH$16,'FD mesh'!$B$84:$BI$84,$E71:$BL71)+'FD inverse'!$A$16*$C72/Setup!$B$17+INDEX('FD inverse'!$A$16:$BH$16,1,'FD mesh'!$B$15+1)*Setup!$B$22</f>
        <v>16.2429297446174</v>
      </c>
      <c r="S72" s="0" t="n">
        <f aca="false">SUMPRODUCT('FD inverse'!$A$17:$BH$17,'FD mesh'!$B$84:$BI$84,$E71:$BL71)+'FD inverse'!$A$17*$C72/Setup!$B$17+INDEX('FD inverse'!$A$17:$BH$17,1,'FD mesh'!$B$15+1)*Setup!$B$22</f>
        <v>16.1378399222352</v>
      </c>
      <c r="T72" s="0" t="n">
        <f aca="false">SUMPRODUCT('FD inverse'!$A$18:$BH$18,'FD mesh'!$B$84:$BI$84,$E71:$BL71)+'FD inverse'!$A$18*$C72/Setup!$B$17+INDEX('FD inverse'!$A$18:$BH$18,1,'FD mesh'!$B$15+1)*Setup!$B$22</f>
        <v>16.0374957000394</v>
      </c>
      <c r="U72" s="0" t="n">
        <f aca="false">SUMPRODUCT('FD inverse'!$A$19:$BH$19,'FD mesh'!$B$84:$BI$84,$E71:$BL71)+'FD inverse'!$A$19*$C72/Setup!$B$17+INDEX('FD inverse'!$A$19:$BH$19,1,'FD mesh'!$B$15+1)*Setup!$B$22</f>
        <v>15.9415942706865</v>
      </c>
      <c r="V72" s="0" t="n">
        <f aca="false">SUMPRODUCT('FD inverse'!$A$20:$BH$20,'FD mesh'!$B$84:$BI$84,$E71:$BL71)+'FD inverse'!$A$20*$C72/Setup!$B$17+INDEX('FD inverse'!$A$20:$BH$20,1,'FD mesh'!$B$15+1)*Setup!$B$22</f>
        <v>15.8498291497063</v>
      </c>
      <c r="W72" s="0" t="n">
        <f aca="false">SUMPRODUCT('FD inverse'!$A$21:$BH$21,'FD mesh'!$B$84:$BI$84,$E71:$BL71)+'FD inverse'!$A$21*$C72/Setup!$B$17+INDEX('FD inverse'!$A$21:$BH$21,1,'FD mesh'!$B$15+1)*Setup!$B$22</f>
        <v>15.7618897991119</v>
      </c>
      <c r="X72" s="0" t="n">
        <f aca="false">SUMPRODUCT('FD inverse'!$A$22:$BH$22,'FD mesh'!$B$84:$BI$84,$E71:$BL71)+'FD inverse'!$A$22*$C72/Setup!$B$17+INDEX('FD inverse'!$A$22:$BH$22,1,'FD mesh'!$B$15+1)*Setup!$B$22</f>
        <v>15.6774614200225</v>
      </c>
      <c r="Y72" s="0" t="n">
        <f aca="false">SUMPRODUCT('FD inverse'!$A$23:$BH$23,'FD mesh'!$B$84:$BI$84,$E71:$BL71)+'FD inverse'!$A$23*$C72/Setup!$B$17+INDEX('FD inverse'!$A$23:$BH$23,1,'FD mesh'!$B$15+1)*Setup!$B$22</f>
        <v>15.5962248979096</v>
      </c>
      <c r="Z72" s="0" t="n">
        <f aca="false">SUMPRODUCT('FD inverse'!$A$24:$BH$24,'FD mesh'!$B$84:$BI$84,$E71:$BL71)+'FD inverse'!$A$24*$C72/Setup!$B$17+INDEX('FD inverse'!$A$24:$BH$24,1,'FD mesh'!$B$15+1)*Setup!$B$22</f>
        <v>15.5178568843098</v>
      </c>
      <c r="AA72" s="0" t="n">
        <f aca="false">SUMPRODUCT('FD inverse'!$A$25:$BH$25,'FD mesh'!$B$84:$BI$84,$E71:$BL71)+'FD inverse'!$A$25*$C72/Setup!$B$17+INDEX('FD inverse'!$A$25:$BH$25,1,'FD mesh'!$B$15+1)*Setup!$B$22</f>
        <v>15.4420299991726</v>
      </c>
      <c r="AB72" s="0" t="n">
        <f aca="false">SUMPRODUCT('FD inverse'!$A$26:$BH$26,'FD mesh'!$B$84:$BI$84,$E71:$BL71)+'FD inverse'!$A$26*$C72/Setup!$B$17+INDEX('FD inverse'!$A$26:$BH$26,1,'FD mesh'!$B$15+1)*Setup!$B$22</f>
        <v>15.3684131384165</v>
      </c>
      <c r="AC72" s="0" t="n">
        <f aca="false">SUMPRODUCT('FD inverse'!$A$27:$BH$27,'FD mesh'!$B$84:$BI$84,$E71:$BL71)+'FD inverse'!$A$27*$C72/Setup!$B$17+INDEX('FD inverse'!$A$27:$BH$27,1,'FD mesh'!$B$15+1)*Setup!$B$22</f>
        <v>15.2966718717149</v>
      </c>
      <c r="AD72" s="0" t="n">
        <f aca="false">SUMPRODUCT('FD inverse'!$A$28:$BH$28,'FD mesh'!$B$84:$BI$84,$E71:$BL71)+'FD inverse'!$A$28*$C72/Setup!$B$17+INDEX('FD inverse'!$A$28:$BH$28,1,'FD mesh'!$B$15+1)*Setup!$B$22</f>
        <v>15.2264689160077</v>
      </c>
      <c r="AE72" s="0" t="n">
        <f aca="false">SUMPRODUCT('FD inverse'!$A$29:$BH$29,'FD mesh'!$B$84:$BI$84,$E71:$BL71)+'FD inverse'!$A$29*$C72/Setup!$B$17+INDEX('FD inverse'!$A$29:$BH$29,1,'FD mesh'!$B$15+1)*Setup!$B$22</f>
        <v>15.157464670705</v>
      </c>
      <c r="AF72" s="0" t="n">
        <f aca="false">SUMPRODUCT('FD inverse'!$A$30:$BH$30,'FD mesh'!$B$84:$BI$84,$E71:$BL71)+'FD inverse'!$A$30*$C72/Setup!$B$17+INDEX('FD inverse'!$A$30:$BH$30,1,'FD mesh'!$B$15+1)*Setup!$B$22</f>
        <v>15.0893178009938</v>
      </c>
      <c r="AG72" s="0" t="n">
        <f aca="false">SUMPRODUCT('FD inverse'!$A$31:$BH$31,'FD mesh'!$B$84:$BI$84,$E71:$BL71)+'FD inverse'!$A$31*$C72/Setup!$B$17+INDEX('FD inverse'!$A$31:$BH$31,1,'FD mesh'!$B$15+1)*Setup!$B$22</f>
        <v>15.0216858560647</v>
      </c>
      <c r="AH72" s="0" t="n">
        <f aca="false">SUMPRODUCT('FD inverse'!$A$32:$BH$32,'FD mesh'!$B$84:$BI$84,$E71:$BL71)+'FD inverse'!$A$32*$C72/Setup!$B$17+INDEX('FD inverse'!$A$32:$BH$32,1,'FD mesh'!$B$15+1)*Setup!$B$22</f>
        <v>15.0189868117799</v>
      </c>
      <c r="AI72" s="0" t="n">
        <f aca="false">SUMPRODUCT('FD inverse'!$A$33:$BH$33,'FD mesh'!$B$84:$BI$84,$E71:$BL71)+'FD inverse'!$A$33*$C72/Setup!$B$17+INDEX('FD inverse'!$A$33:$BH$33,1,'FD mesh'!$B$15+1)*Setup!$B$22</f>
        <v>15.0165590352728</v>
      </c>
      <c r="AJ72" s="0" t="n">
        <f aca="false">SUMPRODUCT('FD inverse'!$A$34:$BH$34,'FD mesh'!$B$84:$BI$84,$E71:$BL71)+'FD inverse'!$A$34*$C72/Setup!$B$17+INDEX('FD inverse'!$A$34:$BH$34,1,'FD mesh'!$B$15+1)*Setup!$B$22</f>
        <v>15.0143785157057</v>
      </c>
      <c r="AK72" s="0" t="n">
        <f aca="false">SUMPRODUCT('FD inverse'!$A$35:$BH$35,'FD mesh'!$B$84:$BI$84,$E71:$BL71)+'FD inverse'!$A$35*$C72/Setup!$B$17+INDEX('FD inverse'!$A$35:$BH$35,1,'FD mesh'!$B$15+1)*Setup!$B$22</f>
        <v>15.0124218871761</v>
      </c>
      <c r="AL72" s="0" t="n">
        <f aca="false">SUMPRODUCT('FD inverse'!$A$36:$BH$36,'FD mesh'!$B$84:$BI$84,$E71:$BL71)+'FD inverse'!$A$36*$C72/Setup!$B$17+INDEX('FD inverse'!$A$36:$BH$36,1,'FD mesh'!$B$15+1)*Setup!$B$22</f>
        <v>15.0106664664697</v>
      </c>
      <c r="AM72" s="0" t="n">
        <f aca="false">SUMPRODUCT('FD inverse'!$A$37:$BH$37,'FD mesh'!$B$84:$BI$84,$E71:$BL71)+'FD inverse'!$A$37*$C72/Setup!$B$17+INDEX('FD inverse'!$A$37:$BH$37,1,'FD mesh'!$B$15+1)*Setup!$B$22</f>
        <v>15.0090902713758</v>
      </c>
      <c r="AN72" s="0" t="n">
        <f aca="false">SUMPRODUCT('FD inverse'!$A$38:$BH$38,'FD mesh'!$B$84:$BI$84,$E71:$BL71)+'FD inverse'!$A$38*$C72/Setup!$B$17+INDEX('FD inverse'!$A$38:$BH$38,1,'FD mesh'!$B$15+1)*Setup!$B$22</f>
        <v>15.0076720193683</v>
      </c>
      <c r="AO72" s="0" t="n">
        <f aca="false">SUMPRODUCT('FD inverse'!$A$39:$BH$39,'FD mesh'!$B$84:$BI$84,$E71:$BL71)+'FD inverse'!$A$39*$C72/Setup!$B$17+INDEX('FD inverse'!$A$39:$BH$39,1,'FD mesh'!$B$15+1)*Setup!$B$22</f>
        <v>15.0063911070252</v>
      </c>
      <c r="AP72" s="0" t="n">
        <f aca="false">SUMPRODUCT('FD inverse'!$A$40:$BH$40,'FD mesh'!$B$84:$BI$84,$E71:$BL71)+'FD inverse'!$A$40*$C72/Setup!$B$17+INDEX('FD inverse'!$A$40:$BH$40,1,'FD mesh'!$B$15+1)*Setup!$B$22</f>
        <v>15.0052275710684</v>
      </c>
      <c r="AQ72" s="0" t="n">
        <f aca="false">SUMPRODUCT('FD inverse'!$A$41:$BH$41,'FD mesh'!$B$84:$BI$84,$E71:$BL71)+'FD inverse'!$A$41*$C72/Setup!$B$17+INDEX('FD inverse'!$A$41:$BH$41,1,'FD mesh'!$B$15+1)*Setup!$B$22</f>
        <v>15.0041620323437</v>
      </c>
      <c r="AR72" s="0" t="n">
        <f aca="false">SUMPRODUCT('FD inverse'!$A$42:$BH$42,'FD mesh'!$B$84:$BI$84,$E71:$BL71)+'FD inverse'!$A$42*$C72/Setup!$B$17+INDEX('FD inverse'!$A$42:$BH$42,1,'FD mesh'!$B$15+1)*Setup!$B$22</f>
        <v>15.0031756244453</v>
      </c>
      <c r="AS72" s="0" t="n">
        <f aca="false">SUMPRODUCT('FD inverse'!$A$43:$BH$43,'FD mesh'!$B$84:$BI$84,$E71:$BL71)+'FD inverse'!$A$43*$C72/Setup!$B$17+INDEX('FD inverse'!$A$43:$BH$43,1,'FD mesh'!$B$15+1)*Setup!$B$22</f>
        <v>0</v>
      </c>
      <c r="AT72" s="0" t="n">
        <f aca="false">SUMPRODUCT('FD inverse'!$A$44:$BH$44,'FD mesh'!$B$84:$BI$84,$E71:$BL71)+'FD inverse'!$A$44*$C72/Setup!$B$17+INDEX('FD inverse'!$A$44:$BH$44,1,'FD mesh'!$B$15+1)*Setup!$B$22</f>
        <v>0</v>
      </c>
      <c r="AU72" s="0" t="n">
        <f aca="false">SUMPRODUCT('FD inverse'!$A$45:$BH$45,'FD mesh'!$B$84:$BI$84,$E71:$BL71)+'FD inverse'!$A$45*$C72/Setup!$B$17+INDEX('FD inverse'!$A$45:$BH$45,1,'FD mesh'!$B$15+1)*Setup!$B$22</f>
        <v>0</v>
      </c>
      <c r="AV72" s="0" t="n">
        <f aca="false">SUMPRODUCT('FD inverse'!$A$46:$BH$46,'FD mesh'!$B$84:$BI$84,$E71:$BL71)+'FD inverse'!$A$46*$C72/Setup!$B$17+INDEX('FD inverse'!$A$46:$BH$46,1,'FD mesh'!$B$15+1)*Setup!$B$22</f>
        <v>0</v>
      </c>
      <c r="AW72" s="0" t="n">
        <f aca="false">SUMPRODUCT('FD inverse'!$A$47:$BH$47,'FD mesh'!$B$84:$BI$84,$E71:$BL71)+'FD inverse'!$A$47*$C72/Setup!$B$17+INDEX('FD inverse'!$A$47:$BH$47,1,'FD mesh'!$B$15+1)*Setup!$B$22</f>
        <v>0</v>
      </c>
      <c r="AX72" s="0" t="n">
        <f aca="false">SUMPRODUCT('FD inverse'!$A$48:$BH$48,'FD mesh'!$B$84:$BI$84,$E71:$BL71)+'FD inverse'!$A$48*$C72/Setup!$B$17+INDEX('FD inverse'!$A$48:$BH$48,1,'FD mesh'!$B$15+1)*Setup!$B$22</f>
        <v>0</v>
      </c>
      <c r="AY72" s="0" t="n">
        <f aca="false">SUMPRODUCT('FD inverse'!$A$49:$BH$49,'FD mesh'!$B$84:$BI$84,$E71:$BL71)+'FD inverse'!$A$49*$C72/Setup!$B$17+INDEX('FD inverse'!$A$49:$BH$49,1,'FD mesh'!$B$15+1)*Setup!$B$22</f>
        <v>0</v>
      </c>
      <c r="AZ72" s="0" t="n">
        <f aca="false">SUMPRODUCT('FD inverse'!$A$50:$BH$50,'FD mesh'!$B$84:$BI$84,$E71:$BL71)+'FD inverse'!$A$50*$C72/Setup!$B$17+INDEX('FD inverse'!$A$50:$BH$50,1,'FD mesh'!$B$15+1)*Setup!$B$22</f>
        <v>0</v>
      </c>
      <c r="BA72" s="0" t="n">
        <f aca="false">SUMPRODUCT('FD inverse'!$A$51:$BH$51,'FD mesh'!$B$84:$BI$84,$E71:$BL71)+'FD inverse'!$A$51*$C72/Setup!$B$17+INDEX('FD inverse'!$A$51:$BH$51,1,'FD mesh'!$B$15+1)*Setup!$B$22</f>
        <v>0</v>
      </c>
      <c r="BB72" s="0" t="n">
        <f aca="false">SUMPRODUCT('FD inverse'!$A$52:$BH$52,'FD mesh'!$B$84:$BI$84,$E71:$BL71)+'FD inverse'!$A$52*$C72/Setup!$B$17+INDEX('FD inverse'!$A$52:$BH$52,1,'FD mesh'!$B$15+1)*Setup!$B$22</f>
        <v>0</v>
      </c>
      <c r="BC72" s="0" t="n">
        <f aca="false">SUMPRODUCT('FD inverse'!$A$53:$BH$53,'FD mesh'!$B$84:$BI$84,$E71:$BL71)+'FD inverse'!$A$53*$C72/Setup!$B$17+INDEX('FD inverse'!$A$53:$BH$53,1,'FD mesh'!$B$15+1)*Setup!$B$22</f>
        <v>0</v>
      </c>
      <c r="BD72" s="0" t="n">
        <f aca="false">SUMPRODUCT('FD inverse'!$A$54:$BH$54,'FD mesh'!$B$84:$BI$84,$E71:$BL71)+'FD inverse'!$A$54*$C72/Setup!$B$17+INDEX('FD inverse'!$A$54:$BH$54,1,'FD mesh'!$B$15+1)*Setup!$B$22</f>
        <v>0</v>
      </c>
      <c r="BE72" s="0" t="n">
        <f aca="false">SUMPRODUCT('FD inverse'!$A$55:$BH$55,'FD mesh'!$B$84:$BI$84,$E71:$BL71)+'FD inverse'!$A$55*$C72/Setup!$B$17+INDEX('FD inverse'!$A$55:$BH$55,1,'FD mesh'!$B$15+1)*Setup!$B$22</f>
        <v>0</v>
      </c>
      <c r="BF72" s="0" t="n">
        <f aca="false">SUMPRODUCT('FD inverse'!$A$56:$BH$56,'FD mesh'!$B$84:$BI$84,$E71:$BL71)+'FD inverse'!$A$56*$C72/Setup!$B$17+INDEX('FD inverse'!$A$56:$BH$56,1,'FD mesh'!$B$15+1)*Setup!$B$22</f>
        <v>0</v>
      </c>
      <c r="BG72" s="0" t="n">
        <f aca="false">SUMPRODUCT('FD inverse'!$A$57:$BH$57,'FD mesh'!$B$84:$BI$84,$E71:$BL71)+'FD inverse'!$A$57*$C72/Setup!$B$17+INDEX('FD inverse'!$A$57:$BH$57,1,'FD mesh'!$B$15+1)*Setup!$B$22</f>
        <v>0</v>
      </c>
      <c r="BH72" s="0" t="n">
        <f aca="false">SUMPRODUCT('FD inverse'!$A$58:$BH$58,'FD mesh'!$B$84:$BI$84,$E71:$BL71)+'FD inverse'!$A$58*$C72/Setup!$B$17+INDEX('FD inverse'!$A$58:$BH$58,1,'FD mesh'!$B$15+1)*Setup!$B$22</f>
        <v>0</v>
      </c>
      <c r="BI72" s="0" t="n">
        <f aca="false">SUMPRODUCT('FD inverse'!$A$59:$BH$59,'FD mesh'!$B$84:$BI$84,$E71:$BL71)+'FD inverse'!$A$59*$C72/Setup!$B$17+INDEX('FD inverse'!$A$59:$BH$59,1,'FD mesh'!$B$15+1)*Setup!$B$22</f>
        <v>0</v>
      </c>
      <c r="BJ72" s="0" t="n">
        <f aca="false">SUMPRODUCT('FD inverse'!$A$60:$BH$60,'FD mesh'!$B$84:$BI$84,$E71:$BL71)+'FD inverse'!$A$60*$C72/Setup!$B$17+INDEX('FD inverse'!$A$60:$BH$60,1,'FD mesh'!$B$15+1)*Setup!$B$22</f>
        <v>0</v>
      </c>
      <c r="BK72" s="0" t="n">
        <f aca="false">SUMPRODUCT('FD inverse'!$A$61:$BH$61,'FD mesh'!$B$84:$BI$84,$E71:$BL71)+'FD inverse'!$A$61*$C72/Setup!$B$17+INDEX('FD inverse'!$A$61:$BH$61,1,'FD mesh'!$B$15+1)*Setup!$B$22</f>
        <v>0</v>
      </c>
      <c r="BL72" s="0" t="n">
        <f aca="false">SUMPRODUCT('FD inverse'!$A$62:$BH$62,'FD mesh'!$B$84:$BI$84,$E71:$BL71)+'FD inverse'!$A$62*$C72/Setup!$B$17+INDEX('FD inverse'!$A$62:$BH$62,1,'FD mesh'!$B$15+1)*Setup!$B$22</f>
        <v>0</v>
      </c>
    </row>
    <row r="73" customFormat="false" ht="15" hidden="false" customHeight="false" outlineLevel="0" collapsed="false">
      <c r="A73" s="0" t="n">
        <v>68</v>
      </c>
      <c r="B73" s="0" t="n">
        <f aca="false">A73*Setup!$B$11/3600</f>
        <v>5.66666666666667</v>
      </c>
      <c r="C73" s="0" t="n">
        <f aca="false">Setup!$B$7+Setup!$B$8*COS(2*PI()*(B73-Setup!$B$9)/24)</f>
        <v>20.3747688518534</v>
      </c>
      <c r="D73" s="0" t="n">
        <f aca="false">(C73-E73)/Setup!$B$17</f>
        <v>12.6646558997342</v>
      </c>
      <c r="E73" s="0" t="n">
        <f aca="false">SUMPRODUCT('FD inverse'!$A$3:$BH$3,'FD mesh'!$B$84:$BI$84,$E72:$BL72)+'FD inverse'!$A$3*$C73/Setup!$B$17+INDEX('FD inverse'!$A$3:$BH$3,1,'FD mesh'!$B$15+1)*Setup!$B$22</f>
        <v>18.7283635848879</v>
      </c>
      <c r="F73" s="0" t="n">
        <f aca="false">SUMPRODUCT('FD inverse'!$A$4:$BH$4,'FD mesh'!$B$84:$BI$84,$E72:$BL72)+'FD inverse'!$A$4*$C73/Setup!$B$17+INDEX('FD inverse'!$A$4:$BH$4,1,'FD mesh'!$B$15+1)*Setup!$B$22</f>
        <v>18.357169774374</v>
      </c>
      <c r="G73" s="0" t="n">
        <f aca="false">SUMPRODUCT('FD inverse'!$A$5:$BH$5,'FD mesh'!$B$84:$BI$84,$E72:$BL72)+'FD inverse'!$A$5*$C73/Setup!$B$17+INDEX('FD inverse'!$A$5:$BH$5,1,'FD mesh'!$B$15+1)*Setup!$B$22</f>
        <v>17.9965827124465</v>
      </c>
      <c r="H73" s="0" t="n">
        <f aca="false">SUMPRODUCT('FD inverse'!$A$6:$BH$6,'FD mesh'!$B$84:$BI$84,$E72:$BL72)+'FD inverse'!$A$6*$C73/Setup!$B$17+INDEX('FD inverse'!$A$6:$BH$6,1,'FD mesh'!$B$15+1)*Setup!$B$22</f>
        <v>16.8016831720095</v>
      </c>
      <c r="I73" s="0" t="n">
        <f aca="false">SUMPRODUCT('FD inverse'!$A$7:$BH$7,'FD mesh'!$B$84:$BI$84,$E72:$BL72)+'FD inverse'!$A$7*$C73/Setup!$B$17+INDEX('FD inverse'!$A$7:$BH$7,1,'FD mesh'!$B$15+1)*Setup!$B$22</f>
        <v>16.7012891629912</v>
      </c>
      <c r="J73" s="0" t="n">
        <f aca="false">SUMPRODUCT('FD inverse'!$A$8:$BH$8,'FD mesh'!$B$84:$BI$84,$E72:$BL72)+'FD inverse'!$A$8*$C73/Setup!$B$17+INDEX('FD inverse'!$A$8:$BH$8,1,'FD mesh'!$B$15+1)*Setup!$B$22</f>
        <v>16.6113863278596</v>
      </c>
      <c r="K73" s="0" t="n">
        <f aca="false">SUMPRODUCT('FD inverse'!$A$9:$BH$9,'FD mesh'!$B$84:$BI$84,$E72:$BL72)+'FD inverse'!$A$9*$C73/Setup!$B$17+INDEX('FD inverse'!$A$9:$BH$9,1,'FD mesh'!$B$15+1)*Setup!$B$22</f>
        <v>16.5318307631205</v>
      </c>
      <c r="L73" s="0" t="n">
        <f aca="false">SUMPRODUCT('FD inverse'!$A$10:$BH$10,'FD mesh'!$B$84:$BI$84,$E72:$BL72)+'FD inverse'!$A$10*$C73/Setup!$B$17+INDEX('FD inverse'!$A$10:$BH$10,1,'FD mesh'!$B$15+1)*Setup!$B$22</f>
        <v>16.4625278810829</v>
      </c>
      <c r="M73" s="0" t="n">
        <f aca="false">SUMPRODUCT('FD inverse'!$A$11:$BH$11,'FD mesh'!$B$84:$BI$84,$E72:$BL72)+'FD inverse'!$A$11*$C73/Setup!$B$17+INDEX('FD inverse'!$A$11:$BH$11,1,'FD mesh'!$B$15+1)*Setup!$B$22</f>
        <v>16.4034196606036</v>
      </c>
      <c r="N73" s="0" t="n">
        <f aca="false">SUMPRODUCT('FD inverse'!$A$12:$BH$12,'FD mesh'!$B$84:$BI$84,$E72:$BL72)+'FD inverse'!$A$12*$C73/Setup!$B$17+INDEX('FD inverse'!$A$12:$BH$12,1,'FD mesh'!$B$15+1)*Setup!$B$22</f>
        <v>16.3544734581761</v>
      </c>
      <c r="O73" s="0" t="n">
        <f aca="false">SUMPRODUCT('FD inverse'!$A$13:$BH$13,'FD mesh'!$B$84:$BI$84,$E72:$BL72)+'FD inverse'!$A$13*$C73/Setup!$B$17+INDEX('FD inverse'!$A$13:$BH$13,1,'FD mesh'!$B$15+1)*Setup!$B$22</f>
        <v>16.3156724397082</v>
      </c>
      <c r="P73" s="0" t="n">
        <f aca="false">SUMPRODUCT('FD inverse'!$A$14:$BH$14,'FD mesh'!$B$84:$BI$84,$E72:$BL72)+'FD inverse'!$A$14*$C73/Setup!$B$17+INDEX('FD inverse'!$A$14:$BH$14,1,'FD mesh'!$B$15+1)*Setup!$B$22</f>
        <v>16.2870076793041</v>
      </c>
      <c r="Q73" s="0" t="n">
        <f aca="false">SUMPRODUCT('FD inverse'!$A$15:$BH$15,'FD mesh'!$B$84:$BI$84,$E72:$BL72)+'FD inverse'!$A$15*$C73/Setup!$B$17+INDEX('FD inverse'!$A$15:$BH$15,1,'FD mesh'!$B$15+1)*Setup!$B$22</f>
        <v>16.268471959273</v>
      </c>
      <c r="R73" s="0" t="n">
        <f aca="false">SUMPRODUCT('FD inverse'!$A$16:$BH$16,'FD mesh'!$B$84:$BI$84,$E72:$BL72)+'FD inverse'!$A$16*$C73/Setup!$B$17+INDEX('FD inverse'!$A$16:$BH$16,1,'FD mesh'!$B$15+1)*Setup!$B$22</f>
        <v>16.260055295177</v>
      </c>
      <c r="S73" s="0" t="n">
        <f aca="false">SUMPRODUCT('FD inverse'!$A$17:$BH$17,'FD mesh'!$B$84:$BI$84,$E72:$BL72)+'FD inverse'!$A$17*$C73/Setup!$B$17+INDEX('FD inverse'!$A$17:$BH$17,1,'FD mesh'!$B$15+1)*Setup!$B$22</f>
        <v>16.1539376668968</v>
      </c>
      <c r="T73" s="0" t="n">
        <f aca="false">SUMPRODUCT('FD inverse'!$A$18:$BH$18,'FD mesh'!$B$84:$BI$84,$E72:$BL72)+'FD inverse'!$A$18*$C73/Setup!$B$17+INDEX('FD inverse'!$A$18:$BH$18,1,'FD mesh'!$B$15+1)*Setup!$B$22</f>
        <v>16.0525573749027</v>
      </c>
      <c r="U73" s="0" t="n">
        <f aca="false">SUMPRODUCT('FD inverse'!$A$19:$BH$19,'FD mesh'!$B$84:$BI$84,$E72:$BL72)+'FD inverse'!$A$19*$C73/Setup!$B$17+INDEX('FD inverse'!$A$19:$BH$19,1,'FD mesh'!$B$15+1)*Setup!$B$22</f>
        <v>15.9556095186541</v>
      </c>
      <c r="V73" s="0" t="n">
        <f aca="false">SUMPRODUCT('FD inverse'!$A$20:$BH$20,'FD mesh'!$B$84:$BI$84,$E72:$BL72)+'FD inverse'!$A$20*$C73/Setup!$B$17+INDEX('FD inverse'!$A$20:$BH$20,1,'FD mesh'!$B$15+1)*Setup!$B$22</f>
        <v>15.8627861496644</v>
      </c>
      <c r="W73" s="0" t="n">
        <f aca="false">SUMPRODUCT('FD inverse'!$A$21:$BH$21,'FD mesh'!$B$84:$BI$84,$E72:$BL72)+'FD inverse'!$A$21*$C73/Setup!$B$17+INDEX('FD inverse'!$A$21:$BH$21,1,'FD mesh'!$B$15+1)*Setup!$B$22</f>
        <v>15.7737758406625</v>
      </c>
      <c r="X73" s="0" t="n">
        <f aca="false">SUMPRODUCT('FD inverse'!$A$22:$BH$22,'FD mesh'!$B$84:$BI$84,$E72:$BL72)+'FD inverse'!$A$22*$C73/Setup!$B$17+INDEX('FD inverse'!$A$22:$BH$22,1,'FD mesh'!$B$15+1)*Setup!$B$22</f>
        <v>15.6882634238884</v>
      </c>
      <c r="Y73" s="0" t="n">
        <f aca="false">SUMPRODUCT('FD inverse'!$A$23:$BH$23,'FD mesh'!$B$84:$BI$84,$E72:$BL72)+'FD inverse'!$A$23*$C73/Setup!$B$17+INDEX('FD inverse'!$A$23:$BH$23,1,'FD mesh'!$B$15+1)*Setup!$B$22</f>
        <v>15.6059298825376</v>
      </c>
      <c r="Z73" s="0" t="n">
        <f aca="false">SUMPRODUCT('FD inverse'!$A$24:$BH$24,'FD mesh'!$B$84:$BI$84,$E72:$BL72)+'FD inverse'!$A$24*$C73/Setup!$B$17+INDEX('FD inverse'!$A$24:$BH$24,1,'FD mesh'!$B$15+1)*Setup!$B$22</f>
        <v>15.5264523795203</v>
      </c>
      <c r="AA73" s="0" t="n">
        <f aca="false">SUMPRODUCT('FD inverse'!$A$25:$BH$25,'FD mesh'!$B$84:$BI$84,$E72:$BL72)+'FD inverse'!$A$25*$C73/Setup!$B$17+INDEX('FD inverse'!$A$25:$BH$25,1,'FD mesh'!$B$15+1)*Setup!$B$22</f>
        <v>15.4495044079506</v>
      </c>
      <c r="AB73" s="0" t="n">
        <f aca="false">SUMPRODUCT('FD inverse'!$A$26:$BH$26,'FD mesh'!$B$84:$BI$84,$E72:$BL72)+'FD inverse'!$A$26*$C73/Setup!$B$17+INDEX('FD inverse'!$A$26:$BH$26,1,'FD mesh'!$B$15+1)*Setup!$B$22</f>
        <v>15.374756048107</v>
      </c>
      <c r="AC73" s="0" t="n">
        <f aca="false">SUMPRODUCT('FD inverse'!$A$27:$BH$27,'FD mesh'!$B$84:$BI$84,$E72:$BL72)+'FD inverse'!$A$27*$C73/Setup!$B$17+INDEX('FD inverse'!$A$27:$BH$27,1,'FD mesh'!$B$15+1)*Setup!$B$22</f>
        <v>15.3018743159723</v>
      </c>
      <c r="AD73" s="0" t="n">
        <f aca="false">SUMPRODUCT('FD inverse'!$A$28:$BH$28,'FD mesh'!$B$84:$BI$84,$E72:$BL72)+'FD inverse'!$A$28*$C73/Setup!$B$17+INDEX('FD inverse'!$A$28:$BH$28,1,'FD mesh'!$B$15+1)*Setup!$B$22</f>
        <v>15.2305235888619</v>
      </c>
      <c r="AE73" s="0" t="n">
        <f aca="false">SUMPRODUCT('FD inverse'!$A$29:$BH$29,'FD mesh'!$B$84:$BI$84,$E72:$BL72)+'FD inverse'!$A$29*$C73/Setup!$B$17+INDEX('FD inverse'!$A$29:$BH$29,1,'FD mesh'!$B$15+1)*Setup!$B$22</f>
        <v>15.1603660940486</v>
      </c>
      <c r="AF73" s="0" t="n">
        <f aca="false">SUMPRODUCT('FD inverse'!$A$30:$BH$30,'FD mesh'!$B$84:$BI$84,$E72:$BL72)+'FD inverse'!$A$30*$C73/Setup!$B$17+INDEX('FD inverse'!$A$30:$BH$30,1,'FD mesh'!$B$15+1)*Setup!$B$22</f>
        <v>15.0910624466765</v>
      </c>
      <c r="AG73" s="0" t="n">
        <f aca="false">SUMPRODUCT('FD inverse'!$A$31:$BH$31,'FD mesh'!$B$84:$BI$84,$E72:$BL72)+'FD inverse'!$A$31*$C73/Setup!$B$17+INDEX('FD inverse'!$A$31:$BH$31,1,'FD mesh'!$B$15+1)*Setup!$B$22</f>
        <v>15.0222722236052</v>
      </c>
      <c r="AH73" s="0" t="n">
        <f aca="false">SUMPRODUCT('FD inverse'!$A$32:$BH$32,'FD mesh'!$B$84:$BI$84,$E72:$BL72)+'FD inverse'!$A$32*$C73/Setup!$B$17+INDEX('FD inverse'!$A$32:$BH$32,1,'FD mesh'!$B$15+1)*Setup!$B$22</f>
        <v>15.0195248539438</v>
      </c>
      <c r="AI73" s="0" t="n">
        <f aca="false">SUMPRODUCT('FD inverse'!$A$33:$BH$33,'FD mesh'!$B$84:$BI$84,$E72:$BL72)+'FD inverse'!$A$33*$C73/Setup!$B$17+INDEX('FD inverse'!$A$33:$BH$33,1,'FD mesh'!$B$15+1)*Setup!$B$22</f>
        <v>15.0170498536185</v>
      </c>
      <c r="AJ73" s="0" t="n">
        <f aca="false">SUMPRODUCT('FD inverse'!$A$34:$BH$34,'FD mesh'!$B$84:$BI$84,$E72:$BL72)+'FD inverse'!$A$34*$C73/Setup!$B$17+INDEX('FD inverse'!$A$34:$BH$34,1,'FD mesh'!$B$15+1)*Setup!$B$22</f>
        <v>15.0148233168448</v>
      </c>
      <c r="AK73" s="0" t="n">
        <f aca="false">SUMPRODUCT('FD inverse'!$A$35:$BH$35,'FD mesh'!$B$84:$BI$84,$E72:$BL72)+'FD inverse'!$A$35*$C73/Setup!$B$17+INDEX('FD inverse'!$A$35:$BH$35,1,'FD mesh'!$B$15+1)*Setup!$B$22</f>
        <v>15.012821948653</v>
      </c>
      <c r="AL73" s="0" t="n">
        <f aca="false">SUMPRODUCT('FD inverse'!$A$36:$BH$36,'FD mesh'!$B$84:$BI$84,$E72:$BL72)+'FD inverse'!$A$36*$C73/Setup!$B$17+INDEX('FD inverse'!$A$36:$BH$36,1,'FD mesh'!$B$15+1)*Setup!$B$22</f>
        <v>15.0110231007955</v>
      </c>
      <c r="AM73" s="0" t="n">
        <f aca="false">SUMPRODUCT('FD inverse'!$A$37:$BH$37,'FD mesh'!$B$84:$BI$84,$E72:$BL72)+'FD inverse'!$A$37*$C73/Setup!$B$17+INDEX('FD inverse'!$A$37:$BH$37,1,'FD mesh'!$B$15+1)*Setup!$B$22</f>
        <v>15.0094047894482</v>
      </c>
      <c r="AN73" s="0" t="n">
        <f aca="false">SUMPRODUCT('FD inverse'!$A$38:$BH$38,'FD mesh'!$B$84:$BI$84,$E72:$BL72)+'FD inverse'!$A$38*$C73/Setup!$B$17+INDEX('FD inverse'!$A$38:$BH$38,1,'FD mesh'!$B$15+1)*Setup!$B$22</f>
        <v>15.0079456943934</v>
      </c>
      <c r="AO73" s="0" t="n">
        <f aca="false">SUMPRODUCT('FD inverse'!$A$39:$BH$39,'FD mesh'!$B$84:$BI$84,$E72:$BL72)+'FD inverse'!$A$39*$C73/Setup!$B$17+INDEX('FD inverse'!$A$39:$BH$39,1,'FD mesh'!$B$15+1)*Setup!$B$22</f>
        <v>15.00662513994</v>
      </c>
      <c r="AP73" s="0" t="n">
        <f aca="false">SUMPRODUCT('FD inverse'!$A$40:$BH$40,'FD mesh'!$B$84:$BI$84,$E72:$BL72)+'FD inverse'!$A$40*$C73/Setup!$B$17+INDEX('FD inverse'!$A$40:$BH$40,1,'FD mesh'!$B$15+1)*Setup!$B$22</f>
        <v>15.0054230583387</v>
      </c>
      <c r="AQ73" s="0" t="n">
        <f aca="false">SUMPRODUCT('FD inverse'!$A$41:$BH$41,'FD mesh'!$B$84:$BI$84,$E72:$BL72)+'FD inverse'!$A$41*$C73/Setup!$B$17+INDEX('FD inverse'!$A$41:$BH$41,1,'FD mesh'!$B$15+1)*Setup!$B$22</f>
        <v>15.0043199368962</v>
      </c>
      <c r="AR73" s="0" t="n">
        <f aca="false">SUMPRODUCT('FD inverse'!$A$42:$BH$42,'FD mesh'!$B$84:$BI$84,$E72:$BL72)+'FD inverse'!$A$42*$C73/Setup!$B$17+INDEX('FD inverse'!$A$42:$BH$42,1,'FD mesh'!$B$15+1)*Setup!$B$22</f>
        <v>15.0032967503753</v>
      </c>
      <c r="AS73" s="0" t="n">
        <f aca="false">SUMPRODUCT('FD inverse'!$A$43:$BH$43,'FD mesh'!$B$84:$BI$84,$E72:$BL72)+'FD inverse'!$A$43*$C73/Setup!$B$17+INDEX('FD inverse'!$A$43:$BH$43,1,'FD mesh'!$B$15+1)*Setup!$B$22</f>
        <v>0</v>
      </c>
      <c r="AT73" s="0" t="n">
        <f aca="false">SUMPRODUCT('FD inverse'!$A$44:$BH$44,'FD mesh'!$B$84:$BI$84,$E72:$BL72)+'FD inverse'!$A$44*$C73/Setup!$B$17+INDEX('FD inverse'!$A$44:$BH$44,1,'FD mesh'!$B$15+1)*Setup!$B$22</f>
        <v>0</v>
      </c>
      <c r="AU73" s="0" t="n">
        <f aca="false">SUMPRODUCT('FD inverse'!$A$45:$BH$45,'FD mesh'!$B$84:$BI$84,$E72:$BL72)+'FD inverse'!$A$45*$C73/Setup!$B$17+INDEX('FD inverse'!$A$45:$BH$45,1,'FD mesh'!$B$15+1)*Setup!$B$22</f>
        <v>0</v>
      </c>
      <c r="AV73" s="0" t="n">
        <f aca="false">SUMPRODUCT('FD inverse'!$A$46:$BH$46,'FD mesh'!$B$84:$BI$84,$E72:$BL72)+'FD inverse'!$A$46*$C73/Setup!$B$17+INDEX('FD inverse'!$A$46:$BH$46,1,'FD mesh'!$B$15+1)*Setup!$B$22</f>
        <v>0</v>
      </c>
      <c r="AW73" s="0" t="n">
        <f aca="false">SUMPRODUCT('FD inverse'!$A$47:$BH$47,'FD mesh'!$B$84:$BI$84,$E72:$BL72)+'FD inverse'!$A$47*$C73/Setup!$B$17+INDEX('FD inverse'!$A$47:$BH$47,1,'FD mesh'!$B$15+1)*Setup!$B$22</f>
        <v>0</v>
      </c>
      <c r="AX73" s="0" t="n">
        <f aca="false">SUMPRODUCT('FD inverse'!$A$48:$BH$48,'FD mesh'!$B$84:$BI$84,$E72:$BL72)+'FD inverse'!$A$48*$C73/Setup!$B$17+INDEX('FD inverse'!$A$48:$BH$48,1,'FD mesh'!$B$15+1)*Setup!$B$22</f>
        <v>0</v>
      </c>
      <c r="AY73" s="0" t="n">
        <f aca="false">SUMPRODUCT('FD inverse'!$A$49:$BH$49,'FD mesh'!$B$84:$BI$84,$E72:$BL72)+'FD inverse'!$A$49*$C73/Setup!$B$17+INDEX('FD inverse'!$A$49:$BH$49,1,'FD mesh'!$B$15+1)*Setup!$B$22</f>
        <v>0</v>
      </c>
      <c r="AZ73" s="0" t="n">
        <f aca="false">SUMPRODUCT('FD inverse'!$A$50:$BH$50,'FD mesh'!$B$84:$BI$84,$E72:$BL72)+'FD inverse'!$A$50*$C73/Setup!$B$17+INDEX('FD inverse'!$A$50:$BH$50,1,'FD mesh'!$B$15+1)*Setup!$B$22</f>
        <v>0</v>
      </c>
      <c r="BA73" s="0" t="n">
        <f aca="false">SUMPRODUCT('FD inverse'!$A$51:$BH$51,'FD mesh'!$B$84:$BI$84,$E72:$BL72)+'FD inverse'!$A$51*$C73/Setup!$B$17+INDEX('FD inverse'!$A$51:$BH$51,1,'FD mesh'!$B$15+1)*Setup!$B$22</f>
        <v>0</v>
      </c>
      <c r="BB73" s="0" t="n">
        <f aca="false">SUMPRODUCT('FD inverse'!$A$52:$BH$52,'FD mesh'!$B$84:$BI$84,$E72:$BL72)+'FD inverse'!$A$52*$C73/Setup!$B$17+INDEX('FD inverse'!$A$52:$BH$52,1,'FD mesh'!$B$15+1)*Setup!$B$22</f>
        <v>0</v>
      </c>
      <c r="BC73" s="0" t="n">
        <f aca="false">SUMPRODUCT('FD inverse'!$A$53:$BH$53,'FD mesh'!$B$84:$BI$84,$E72:$BL72)+'FD inverse'!$A$53*$C73/Setup!$B$17+INDEX('FD inverse'!$A$53:$BH$53,1,'FD mesh'!$B$15+1)*Setup!$B$22</f>
        <v>0</v>
      </c>
      <c r="BD73" s="0" t="n">
        <f aca="false">SUMPRODUCT('FD inverse'!$A$54:$BH$54,'FD mesh'!$B$84:$BI$84,$E72:$BL72)+'FD inverse'!$A$54*$C73/Setup!$B$17+INDEX('FD inverse'!$A$54:$BH$54,1,'FD mesh'!$B$15+1)*Setup!$B$22</f>
        <v>0</v>
      </c>
      <c r="BE73" s="0" t="n">
        <f aca="false">SUMPRODUCT('FD inverse'!$A$55:$BH$55,'FD mesh'!$B$84:$BI$84,$E72:$BL72)+'FD inverse'!$A$55*$C73/Setup!$B$17+INDEX('FD inverse'!$A$55:$BH$55,1,'FD mesh'!$B$15+1)*Setup!$B$22</f>
        <v>0</v>
      </c>
      <c r="BF73" s="0" t="n">
        <f aca="false">SUMPRODUCT('FD inverse'!$A$56:$BH$56,'FD mesh'!$B$84:$BI$84,$E72:$BL72)+'FD inverse'!$A$56*$C73/Setup!$B$17+INDEX('FD inverse'!$A$56:$BH$56,1,'FD mesh'!$B$15+1)*Setup!$B$22</f>
        <v>0</v>
      </c>
      <c r="BG73" s="0" t="n">
        <f aca="false">SUMPRODUCT('FD inverse'!$A$57:$BH$57,'FD mesh'!$B$84:$BI$84,$E72:$BL72)+'FD inverse'!$A$57*$C73/Setup!$B$17+INDEX('FD inverse'!$A$57:$BH$57,1,'FD mesh'!$B$15+1)*Setup!$B$22</f>
        <v>0</v>
      </c>
      <c r="BH73" s="0" t="n">
        <f aca="false">SUMPRODUCT('FD inverse'!$A$58:$BH$58,'FD mesh'!$B$84:$BI$84,$E72:$BL72)+'FD inverse'!$A$58*$C73/Setup!$B$17+INDEX('FD inverse'!$A$58:$BH$58,1,'FD mesh'!$B$15+1)*Setup!$B$22</f>
        <v>0</v>
      </c>
      <c r="BI73" s="0" t="n">
        <f aca="false">SUMPRODUCT('FD inverse'!$A$59:$BH$59,'FD mesh'!$B$84:$BI$84,$E72:$BL72)+'FD inverse'!$A$59*$C73/Setup!$B$17+INDEX('FD inverse'!$A$59:$BH$59,1,'FD mesh'!$B$15+1)*Setup!$B$22</f>
        <v>0</v>
      </c>
      <c r="BJ73" s="0" t="n">
        <f aca="false">SUMPRODUCT('FD inverse'!$A$60:$BH$60,'FD mesh'!$B$84:$BI$84,$E72:$BL72)+'FD inverse'!$A$60*$C73/Setup!$B$17+INDEX('FD inverse'!$A$60:$BH$60,1,'FD mesh'!$B$15+1)*Setup!$B$22</f>
        <v>0</v>
      </c>
      <c r="BK73" s="0" t="n">
        <f aca="false">SUMPRODUCT('FD inverse'!$A$61:$BH$61,'FD mesh'!$B$84:$BI$84,$E72:$BL72)+'FD inverse'!$A$61*$C73/Setup!$B$17+INDEX('FD inverse'!$A$61:$BH$61,1,'FD mesh'!$B$15+1)*Setup!$B$22</f>
        <v>0</v>
      </c>
      <c r="BL73" s="0" t="n">
        <f aca="false">SUMPRODUCT('FD inverse'!$A$62:$BH$62,'FD mesh'!$B$84:$BI$84,$E72:$BL72)+'FD inverse'!$A$62*$C73/Setup!$B$17+INDEX('FD inverse'!$A$62:$BH$62,1,'FD mesh'!$B$15+1)*Setup!$B$22</f>
        <v>0</v>
      </c>
    </row>
    <row r="74" customFormat="false" ht="15" hidden="false" customHeight="false" outlineLevel="0" collapsed="false">
      <c r="A74" s="0" t="n">
        <v>69</v>
      </c>
      <c r="B74" s="0" t="n">
        <f aca="false">A74*Setup!$B$11/3600</f>
        <v>5.75</v>
      </c>
      <c r="C74" s="0" t="n">
        <f aca="false">Setup!$B$7+Setup!$B$8*COS(2*PI()*(B74-Setup!$B$9)/24)</f>
        <v>20.4125090338693</v>
      </c>
      <c r="D74" s="0" t="n">
        <f aca="false">(C74-E74)/Setup!$B$17</f>
        <v>12.7436730293189</v>
      </c>
      <c r="E74" s="0" t="n">
        <f aca="false">SUMPRODUCT('FD inverse'!$A$3:$BH$3,'FD mesh'!$B$84:$BI$84,$E73:$BL73)+'FD inverse'!$A$3*$C74/Setup!$B$17+INDEX('FD inverse'!$A$3:$BH$3,1,'FD mesh'!$B$15+1)*Setup!$B$22</f>
        <v>18.7558315400578</v>
      </c>
      <c r="F74" s="0" t="n">
        <f aca="false">SUMPRODUCT('FD inverse'!$A$4:$BH$4,'FD mesh'!$B$84:$BI$84,$E73:$BL73)+'FD inverse'!$A$4*$C74/Setup!$B$17+INDEX('FD inverse'!$A$4:$BH$4,1,'FD mesh'!$B$15+1)*Setup!$B$22</f>
        <v>18.3825164848136</v>
      </c>
      <c r="G74" s="0" t="n">
        <f aca="false">SUMPRODUCT('FD inverse'!$A$5:$BH$5,'FD mesh'!$B$84:$BI$84,$E73:$BL73)+'FD inverse'!$A$5*$C74/Setup!$B$17+INDEX('FD inverse'!$A$5:$BH$5,1,'FD mesh'!$B$15+1)*Setup!$B$22</f>
        <v>18.0202026059754</v>
      </c>
      <c r="H74" s="0" t="n">
        <f aca="false">SUMPRODUCT('FD inverse'!$A$6:$BH$6,'FD mesh'!$B$84:$BI$84,$E73:$BL73)+'FD inverse'!$A$6*$C74/Setup!$B$17+INDEX('FD inverse'!$A$6:$BH$6,1,'FD mesh'!$B$15+1)*Setup!$B$22</f>
        <v>16.8200508121108</v>
      </c>
      <c r="I74" s="0" t="n">
        <f aca="false">SUMPRODUCT('FD inverse'!$A$7:$BH$7,'FD mesh'!$B$84:$BI$84,$E73:$BL73)+'FD inverse'!$A$7*$C74/Setup!$B$17+INDEX('FD inverse'!$A$7:$BH$7,1,'FD mesh'!$B$15+1)*Setup!$B$22</f>
        <v>16.7192608716807</v>
      </c>
      <c r="J74" s="0" t="n">
        <f aca="false">SUMPRODUCT('FD inverse'!$A$8:$BH$8,'FD mesh'!$B$84:$BI$84,$E73:$BL73)+'FD inverse'!$A$8*$C74/Setup!$B$17+INDEX('FD inverse'!$A$8:$BH$8,1,'FD mesh'!$B$15+1)*Setup!$B$22</f>
        <v>16.6290737092385</v>
      </c>
      <c r="K74" s="0" t="n">
        <f aca="false">SUMPRODUCT('FD inverse'!$A$9:$BH$9,'FD mesh'!$B$84:$BI$84,$E73:$BL73)+'FD inverse'!$A$9*$C74/Setup!$B$17+INDEX('FD inverse'!$A$9:$BH$9,1,'FD mesh'!$B$15+1)*Setup!$B$22</f>
        <v>16.5493215800583</v>
      </c>
      <c r="L74" s="0" t="n">
        <f aca="false">SUMPRODUCT('FD inverse'!$A$10:$BH$10,'FD mesh'!$B$84:$BI$84,$E73:$BL73)+'FD inverse'!$A$10*$C74/Setup!$B$17+INDEX('FD inverse'!$A$10:$BH$10,1,'FD mesh'!$B$15+1)*Setup!$B$22</f>
        <v>16.479888516918</v>
      </c>
      <c r="M74" s="0" t="n">
        <f aca="false">SUMPRODUCT('FD inverse'!$A$11:$BH$11,'FD mesh'!$B$84:$BI$84,$E73:$BL73)+'FD inverse'!$A$11*$C74/Setup!$B$17+INDEX('FD inverse'!$A$11:$BH$11,1,'FD mesh'!$B$15+1)*Setup!$B$22</f>
        <v>16.4206977168073</v>
      </c>
      <c r="N74" s="0" t="n">
        <f aca="false">SUMPRODUCT('FD inverse'!$A$12:$BH$12,'FD mesh'!$B$84:$BI$84,$E73:$BL73)+'FD inverse'!$A$12*$C74/Setup!$B$17+INDEX('FD inverse'!$A$12:$BH$12,1,'FD mesh'!$B$15+1)*Setup!$B$22</f>
        <v>16.3717004601797</v>
      </c>
      <c r="O74" s="0" t="n">
        <f aca="false">SUMPRODUCT('FD inverse'!$A$13:$BH$13,'FD mesh'!$B$84:$BI$84,$E73:$BL73)+'FD inverse'!$A$13*$C74/Setup!$B$17+INDEX('FD inverse'!$A$13:$BH$13,1,'FD mesh'!$B$15+1)*Setup!$B$22</f>
        <v>16.332866626563</v>
      </c>
      <c r="P74" s="0" t="n">
        <f aca="false">SUMPRODUCT('FD inverse'!$A$14:$BH$14,'FD mesh'!$B$84:$BI$84,$E73:$BL73)+'FD inverse'!$A$14*$C74/Setup!$B$17+INDEX('FD inverse'!$A$14:$BH$14,1,'FD mesh'!$B$15+1)*Setup!$B$22</f>
        <v>16.3041768559875</v>
      </c>
      <c r="Q74" s="0" t="n">
        <f aca="false">SUMPRODUCT('FD inverse'!$A$15:$BH$15,'FD mesh'!$B$84:$BI$84,$E73:$BL73)+'FD inverse'!$A$15*$C74/Setup!$B$17+INDEX('FD inverse'!$A$15:$BH$15,1,'FD mesh'!$B$15+1)*Setup!$B$22</f>
        <v>16.2856163931898</v>
      </c>
      <c r="R74" s="0" t="n">
        <f aca="false">SUMPRODUCT('FD inverse'!$A$16:$BH$16,'FD mesh'!$B$84:$BI$84,$E73:$BL73)+'FD inverse'!$A$16*$C74/Setup!$B$17+INDEX('FD inverse'!$A$16:$BH$16,1,'FD mesh'!$B$15+1)*Setup!$B$22</f>
        <v>16.2771706406675</v>
      </c>
      <c r="S74" s="0" t="n">
        <f aca="false">SUMPRODUCT('FD inverse'!$A$17:$BH$17,'FD mesh'!$B$84:$BI$84,$E73:$BL73)+'FD inverse'!$A$17*$C74/Setup!$B$17+INDEX('FD inverse'!$A$17:$BH$17,1,'FD mesh'!$B$15+1)*Setup!$B$22</f>
        <v>16.1700151790269</v>
      </c>
      <c r="T74" s="0" t="n">
        <f aca="false">SUMPRODUCT('FD inverse'!$A$18:$BH$18,'FD mesh'!$B$84:$BI$84,$E73:$BL73)+'FD inverse'!$A$18*$C74/Setup!$B$17+INDEX('FD inverse'!$A$18:$BH$18,1,'FD mesh'!$B$15+1)*Setup!$B$22</f>
        <v>16.0675910995275</v>
      </c>
      <c r="U74" s="0" t="n">
        <f aca="false">SUMPRODUCT('FD inverse'!$A$19:$BH$19,'FD mesh'!$B$84:$BI$84,$E73:$BL73)+'FD inverse'!$A$19*$C74/Setup!$B$17+INDEX('FD inverse'!$A$19:$BH$19,1,'FD mesh'!$B$15+1)*Setup!$B$22</f>
        <v>15.9695912304176</v>
      </c>
      <c r="V74" s="0" t="n">
        <f aca="false">SUMPRODUCT('FD inverse'!$A$20:$BH$20,'FD mesh'!$B$84:$BI$84,$E73:$BL73)+'FD inverse'!$A$20*$C74/Setup!$B$17+INDEX('FD inverse'!$A$20:$BH$20,1,'FD mesh'!$B$15+1)*Setup!$B$22</f>
        <v>15.875705979341</v>
      </c>
      <c r="W74" s="0" t="n">
        <f aca="false">SUMPRODUCT('FD inverse'!$A$21:$BH$21,'FD mesh'!$B$84:$BI$84,$E73:$BL73)+'FD inverse'!$A$21*$C74/Setup!$B$17+INDEX('FD inverse'!$A$21:$BH$21,1,'FD mesh'!$B$15+1)*Setup!$B$22</f>
        <v>15.7856228495692</v>
      </c>
      <c r="X74" s="0" t="n">
        <f aca="false">SUMPRODUCT('FD inverse'!$A$22:$BH$22,'FD mesh'!$B$84:$BI$84,$E73:$BL73)+'FD inverse'!$A$22*$C74/Setup!$B$17+INDEX('FD inverse'!$A$22:$BH$22,1,'FD mesh'!$B$15+1)*Setup!$B$22</f>
        <v>15.6990261252757</v>
      </c>
      <c r="Y74" s="0" t="n">
        <f aca="false">SUMPRODUCT('FD inverse'!$A$23:$BH$23,'FD mesh'!$B$84:$BI$84,$E73:$BL73)+'FD inverse'!$A$23*$C74/Setup!$B$17+INDEX('FD inverse'!$A$23:$BH$23,1,'FD mesh'!$B$15+1)*Setup!$B$22</f>
        <v>15.6155967102477</v>
      </c>
      <c r="Z74" s="0" t="n">
        <f aca="false">SUMPRODUCT('FD inverse'!$A$24:$BH$24,'FD mesh'!$B$84:$BI$84,$E73:$BL73)+'FD inverse'!$A$24*$C74/Setup!$B$17+INDEX('FD inverse'!$A$24:$BH$24,1,'FD mesh'!$B$15+1)*Setup!$B$22</f>
        <v>15.5350121045171</v>
      </c>
      <c r="AA74" s="0" t="n">
        <f aca="false">SUMPRODUCT('FD inverse'!$A$25:$BH$25,'FD mesh'!$B$84:$BI$84,$E73:$BL73)+'FD inverse'!$A$25*$C74/Setup!$B$17+INDEX('FD inverse'!$A$25:$BH$25,1,'FD mesh'!$B$15+1)*Setup!$B$22</f>
        <v>15.4569465035713</v>
      </c>
      <c r="AB74" s="0" t="n">
        <f aca="false">SUMPRODUCT('FD inverse'!$A$26:$BH$26,'FD mesh'!$B$84:$BI$84,$E73:$BL73)+'FD inverse'!$A$26*$C74/Setup!$B$17+INDEX('FD inverse'!$A$26:$BH$26,1,'FD mesh'!$B$15+1)*Setup!$B$22</f>
        <v>15.3810710050511</v>
      </c>
      <c r="AC74" s="0" t="n">
        <f aca="false">SUMPRODUCT('FD inverse'!$A$27:$BH$27,'FD mesh'!$B$84:$BI$84,$E73:$BL73)+'FD inverse'!$A$27*$C74/Setup!$B$17+INDEX('FD inverse'!$A$27:$BH$27,1,'FD mesh'!$B$15+1)*Setup!$B$22</f>
        <v>15.3070539081459</v>
      </c>
      <c r="AD74" s="0" t="n">
        <f aca="false">SUMPRODUCT('FD inverse'!$A$28:$BH$28,'FD mesh'!$B$84:$BI$84,$E73:$BL73)+'FD inverse'!$A$28*$C74/Setup!$B$17+INDEX('FD inverse'!$A$28:$BH$28,1,'FD mesh'!$B$15+1)*Setup!$B$22</f>
        <v>15.2345610912232</v>
      </c>
      <c r="AE74" s="0" t="n">
        <f aca="false">SUMPRODUCT('FD inverse'!$A$29:$BH$29,'FD mesh'!$B$84:$BI$84,$E73:$BL73)+'FD inverse'!$A$29*$C74/Setup!$B$17+INDEX('FD inverse'!$A$29:$BH$29,1,'FD mesh'!$B$15+1)*Setup!$B$22</f>
        <v>15.1632564535668</v>
      </c>
      <c r="AF74" s="0" t="n">
        <f aca="false">SUMPRODUCT('FD inverse'!$A$30:$BH$30,'FD mesh'!$B$84:$BI$84,$E73:$BL73)+'FD inverse'!$A$30*$C74/Setup!$B$17+INDEX('FD inverse'!$A$30:$BH$30,1,'FD mesh'!$B$15+1)*Setup!$B$22</f>
        <v>15.0928024074257</v>
      </c>
      <c r="AG74" s="0" t="n">
        <f aca="false">SUMPRODUCT('FD inverse'!$A$31:$BH$31,'FD mesh'!$B$84:$BI$84,$E73:$BL73)+'FD inverse'!$A$31*$C74/Setup!$B$17+INDEX('FD inverse'!$A$31:$BH$31,1,'FD mesh'!$B$15+1)*Setup!$B$22</f>
        <v>15.0228604068766</v>
      </c>
      <c r="AH74" s="0" t="n">
        <f aca="false">SUMPRODUCT('FD inverse'!$A$32:$BH$32,'FD mesh'!$B$84:$BI$84,$E73:$BL73)+'FD inverse'!$A$32*$C74/Setup!$B$17+INDEX('FD inverse'!$A$32:$BH$32,1,'FD mesh'!$B$15+1)*Setup!$B$22</f>
        <v>15.0200649620657</v>
      </c>
      <c r="AI74" s="0" t="n">
        <f aca="false">SUMPRODUCT('FD inverse'!$A$33:$BH$33,'FD mesh'!$B$84:$BI$84,$E73:$BL73)+'FD inverse'!$A$33*$C74/Setup!$B$17+INDEX('FD inverse'!$A$33:$BH$33,1,'FD mesh'!$B$15+1)*Setup!$B$22</f>
        <v>15.0175429324265</v>
      </c>
      <c r="AJ74" s="0" t="n">
        <f aca="false">SUMPRODUCT('FD inverse'!$A$34:$BH$34,'FD mesh'!$B$84:$BI$84,$E73:$BL73)+'FD inverse'!$A$34*$C74/Setup!$B$17+INDEX('FD inverse'!$A$34:$BH$34,1,'FD mesh'!$B$15+1)*Setup!$B$22</f>
        <v>15.015270510637</v>
      </c>
      <c r="AK74" s="0" t="n">
        <f aca="false">SUMPRODUCT('FD inverse'!$A$35:$BH$35,'FD mesh'!$B$84:$BI$84,$E73:$BL73)+'FD inverse'!$A$35*$C74/Setup!$B$17+INDEX('FD inverse'!$A$35:$BH$35,1,'FD mesh'!$B$15+1)*Setup!$B$22</f>
        <v>15.0132244686455</v>
      </c>
      <c r="AL74" s="0" t="n">
        <f aca="false">SUMPRODUCT('FD inverse'!$A$36:$BH$36,'FD mesh'!$B$84:$BI$84,$E73:$BL73)+'FD inverse'!$A$36*$C74/Setup!$B$17+INDEX('FD inverse'!$A$36:$BH$36,1,'FD mesh'!$B$15+1)*Setup!$B$22</f>
        <v>15.0113821915455</v>
      </c>
      <c r="AM74" s="0" t="n">
        <f aca="false">SUMPRODUCT('FD inverse'!$A$37:$BH$37,'FD mesh'!$B$84:$BI$84,$E73:$BL73)+'FD inverse'!$A$37*$C74/Setup!$B$17+INDEX('FD inverse'!$A$37:$BH$37,1,'FD mesh'!$B$15+1)*Setup!$B$22</f>
        <v>15.0097216944541</v>
      </c>
      <c r="AN74" s="0" t="n">
        <f aca="false">SUMPRODUCT('FD inverse'!$A$38:$BH$38,'FD mesh'!$B$84:$BI$84,$E73:$BL73)+'FD inverse'!$A$38*$C74/Setup!$B$17+INDEX('FD inverse'!$A$38:$BH$38,1,'FD mesh'!$B$15+1)*Setup!$B$22</f>
        <v>15.008221621976</v>
      </c>
      <c r="AO74" s="0" t="n">
        <f aca="false">SUMPRODUCT('FD inverse'!$A$39:$BH$39,'FD mesh'!$B$84:$BI$84,$E73:$BL73)+'FD inverse'!$A$39*$C74/Setup!$B$17+INDEX('FD inverse'!$A$39:$BH$39,1,'FD mesh'!$B$15+1)*Setup!$B$22</f>
        <v>15.0068612303958</v>
      </c>
      <c r="AP74" s="0" t="n">
        <f aca="false">SUMPRODUCT('FD inverse'!$A$40:$BH$40,'FD mesh'!$B$84:$BI$84,$E73:$BL73)+'FD inverse'!$A$40*$C74/Setup!$B$17+INDEX('FD inverse'!$A$40:$BH$40,1,'FD mesh'!$B$15+1)*Setup!$B$22</f>
        <v>15.0056203532422</v>
      </c>
      <c r="AQ74" s="0" t="n">
        <f aca="false">SUMPRODUCT('FD inverse'!$A$41:$BH$41,'FD mesh'!$B$84:$BI$84,$E73:$BL73)+'FD inverse'!$A$41*$C74/Setup!$B$17+INDEX('FD inverse'!$A$41:$BH$41,1,'FD mesh'!$B$15+1)*Setup!$B$22</f>
        <v>15.0044793513132</v>
      </c>
      <c r="AR74" s="0" t="n">
        <f aca="false">SUMPRODUCT('FD inverse'!$A$42:$BH$42,'FD mesh'!$B$84:$BI$84,$E73:$BL73)+'FD inverse'!$A$42*$C74/Setup!$B$17+INDEX('FD inverse'!$A$42:$BH$42,1,'FD mesh'!$B$15+1)*Setup!$B$22</f>
        <v>15.0034190486338</v>
      </c>
      <c r="AS74" s="0" t="n">
        <f aca="false">SUMPRODUCT('FD inverse'!$A$43:$BH$43,'FD mesh'!$B$84:$BI$84,$E73:$BL73)+'FD inverse'!$A$43*$C74/Setup!$B$17+INDEX('FD inverse'!$A$43:$BH$43,1,'FD mesh'!$B$15+1)*Setup!$B$22</f>
        <v>0</v>
      </c>
      <c r="AT74" s="0" t="n">
        <f aca="false">SUMPRODUCT('FD inverse'!$A$44:$BH$44,'FD mesh'!$B$84:$BI$84,$E73:$BL73)+'FD inverse'!$A$44*$C74/Setup!$B$17+INDEX('FD inverse'!$A$44:$BH$44,1,'FD mesh'!$B$15+1)*Setup!$B$22</f>
        <v>0</v>
      </c>
      <c r="AU74" s="0" t="n">
        <f aca="false">SUMPRODUCT('FD inverse'!$A$45:$BH$45,'FD mesh'!$B$84:$BI$84,$E73:$BL73)+'FD inverse'!$A$45*$C74/Setup!$B$17+INDEX('FD inverse'!$A$45:$BH$45,1,'FD mesh'!$B$15+1)*Setup!$B$22</f>
        <v>0</v>
      </c>
      <c r="AV74" s="0" t="n">
        <f aca="false">SUMPRODUCT('FD inverse'!$A$46:$BH$46,'FD mesh'!$B$84:$BI$84,$E73:$BL73)+'FD inverse'!$A$46*$C74/Setup!$B$17+INDEX('FD inverse'!$A$46:$BH$46,1,'FD mesh'!$B$15+1)*Setup!$B$22</f>
        <v>0</v>
      </c>
      <c r="AW74" s="0" t="n">
        <f aca="false">SUMPRODUCT('FD inverse'!$A$47:$BH$47,'FD mesh'!$B$84:$BI$84,$E73:$BL73)+'FD inverse'!$A$47*$C74/Setup!$B$17+INDEX('FD inverse'!$A$47:$BH$47,1,'FD mesh'!$B$15+1)*Setup!$B$22</f>
        <v>0</v>
      </c>
      <c r="AX74" s="0" t="n">
        <f aca="false">SUMPRODUCT('FD inverse'!$A$48:$BH$48,'FD mesh'!$B$84:$BI$84,$E73:$BL73)+'FD inverse'!$A$48*$C74/Setup!$B$17+INDEX('FD inverse'!$A$48:$BH$48,1,'FD mesh'!$B$15+1)*Setup!$B$22</f>
        <v>0</v>
      </c>
      <c r="AY74" s="0" t="n">
        <f aca="false">SUMPRODUCT('FD inverse'!$A$49:$BH$49,'FD mesh'!$B$84:$BI$84,$E73:$BL73)+'FD inverse'!$A$49*$C74/Setup!$B$17+INDEX('FD inverse'!$A$49:$BH$49,1,'FD mesh'!$B$15+1)*Setup!$B$22</f>
        <v>0</v>
      </c>
      <c r="AZ74" s="0" t="n">
        <f aca="false">SUMPRODUCT('FD inverse'!$A$50:$BH$50,'FD mesh'!$B$84:$BI$84,$E73:$BL73)+'FD inverse'!$A$50*$C74/Setup!$B$17+INDEX('FD inverse'!$A$50:$BH$50,1,'FD mesh'!$B$15+1)*Setup!$B$22</f>
        <v>0</v>
      </c>
      <c r="BA74" s="0" t="n">
        <f aca="false">SUMPRODUCT('FD inverse'!$A$51:$BH$51,'FD mesh'!$B$84:$BI$84,$E73:$BL73)+'FD inverse'!$A$51*$C74/Setup!$B$17+INDEX('FD inverse'!$A$51:$BH$51,1,'FD mesh'!$B$15+1)*Setup!$B$22</f>
        <v>0</v>
      </c>
      <c r="BB74" s="0" t="n">
        <f aca="false">SUMPRODUCT('FD inverse'!$A$52:$BH$52,'FD mesh'!$B$84:$BI$84,$E73:$BL73)+'FD inverse'!$A$52*$C74/Setup!$B$17+INDEX('FD inverse'!$A$52:$BH$52,1,'FD mesh'!$B$15+1)*Setup!$B$22</f>
        <v>0</v>
      </c>
      <c r="BC74" s="0" t="n">
        <f aca="false">SUMPRODUCT('FD inverse'!$A$53:$BH$53,'FD mesh'!$B$84:$BI$84,$E73:$BL73)+'FD inverse'!$A$53*$C74/Setup!$B$17+INDEX('FD inverse'!$A$53:$BH$53,1,'FD mesh'!$B$15+1)*Setup!$B$22</f>
        <v>0</v>
      </c>
      <c r="BD74" s="0" t="n">
        <f aca="false">SUMPRODUCT('FD inverse'!$A$54:$BH$54,'FD mesh'!$B$84:$BI$84,$E73:$BL73)+'FD inverse'!$A$54*$C74/Setup!$B$17+INDEX('FD inverse'!$A$54:$BH$54,1,'FD mesh'!$B$15+1)*Setup!$B$22</f>
        <v>0</v>
      </c>
      <c r="BE74" s="0" t="n">
        <f aca="false">SUMPRODUCT('FD inverse'!$A$55:$BH$55,'FD mesh'!$B$84:$BI$84,$E73:$BL73)+'FD inverse'!$A$55*$C74/Setup!$B$17+INDEX('FD inverse'!$A$55:$BH$55,1,'FD mesh'!$B$15+1)*Setup!$B$22</f>
        <v>0</v>
      </c>
      <c r="BF74" s="0" t="n">
        <f aca="false">SUMPRODUCT('FD inverse'!$A$56:$BH$56,'FD mesh'!$B$84:$BI$84,$E73:$BL73)+'FD inverse'!$A$56*$C74/Setup!$B$17+INDEX('FD inverse'!$A$56:$BH$56,1,'FD mesh'!$B$15+1)*Setup!$B$22</f>
        <v>0</v>
      </c>
      <c r="BG74" s="0" t="n">
        <f aca="false">SUMPRODUCT('FD inverse'!$A$57:$BH$57,'FD mesh'!$B$84:$BI$84,$E73:$BL73)+'FD inverse'!$A$57*$C74/Setup!$B$17+INDEX('FD inverse'!$A$57:$BH$57,1,'FD mesh'!$B$15+1)*Setup!$B$22</f>
        <v>0</v>
      </c>
      <c r="BH74" s="0" t="n">
        <f aca="false">SUMPRODUCT('FD inverse'!$A$58:$BH$58,'FD mesh'!$B$84:$BI$84,$E73:$BL73)+'FD inverse'!$A$58*$C74/Setup!$B$17+INDEX('FD inverse'!$A$58:$BH$58,1,'FD mesh'!$B$15+1)*Setup!$B$22</f>
        <v>0</v>
      </c>
      <c r="BI74" s="0" t="n">
        <f aca="false">SUMPRODUCT('FD inverse'!$A$59:$BH$59,'FD mesh'!$B$84:$BI$84,$E73:$BL73)+'FD inverse'!$A$59*$C74/Setup!$B$17+INDEX('FD inverse'!$A$59:$BH$59,1,'FD mesh'!$B$15+1)*Setup!$B$22</f>
        <v>0</v>
      </c>
      <c r="BJ74" s="0" t="n">
        <f aca="false">SUMPRODUCT('FD inverse'!$A$60:$BH$60,'FD mesh'!$B$84:$BI$84,$E73:$BL73)+'FD inverse'!$A$60*$C74/Setup!$B$17+INDEX('FD inverse'!$A$60:$BH$60,1,'FD mesh'!$B$15+1)*Setup!$B$22</f>
        <v>0</v>
      </c>
      <c r="BK74" s="0" t="n">
        <f aca="false">SUMPRODUCT('FD inverse'!$A$61:$BH$61,'FD mesh'!$B$84:$BI$84,$E73:$BL73)+'FD inverse'!$A$61*$C74/Setup!$B$17+INDEX('FD inverse'!$A$61:$BH$61,1,'FD mesh'!$B$15+1)*Setup!$B$22</f>
        <v>0</v>
      </c>
      <c r="BL74" s="0" t="n">
        <f aca="false">SUMPRODUCT('FD inverse'!$A$62:$BH$62,'FD mesh'!$B$84:$BI$84,$E73:$BL73)+'FD inverse'!$A$62*$C74/Setup!$B$17+INDEX('FD inverse'!$A$62:$BH$62,1,'FD mesh'!$B$15+1)*Setup!$B$22</f>
        <v>0</v>
      </c>
    </row>
    <row r="75" customFormat="false" ht="15" hidden="false" customHeight="false" outlineLevel="0" collapsed="false">
      <c r="A75" s="0" t="n">
        <v>70</v>
      </c>
      <c r="B75" s="0" t="n">
        <f aca="false">A75*Setup!$B$11/3600</f>
        <v>5.83333333333333</v>
      </c>
      <c r="C75" s="0" t="n">
        <f aca="false">Setup!$B$7+Setup!$B$8*COS(2*PI()*(B75-Setup!$B$9)/24)</f>
        <v>20.4519566672871</v>
      </c>
      <c r="D75" s="0" t="n">
        <f aca="false">(C75-E75)/Setup!$B$17</f>
        <v>12.8277053096094</v>
      </c>
      <c r="E75" s="0" t="n">
        <f aca="false">SUMPRODUCT('FD inverse'!$A$3:$BH$3,'FD mesh'!$B$84:$BI$84,$E74:$BL74)+'FD inverse'!$A$3*$C75/Setup!$B$17+INDEX('FD inverse'!$A$3:$BH$3,1,'FD mesh'!$B$15+1)*Setup!$B$22</f>
        <v>18.7843549770379</v>
      </c>
      <c r="F75" s="0" t="n">
        <f aca="false">SUMPRODUCT('FD inverse'!$A$4:$BH$4,'FD mesh'!$B$84:$BI$84,$E74:$BL74)+'FD inverse'!$A$4*$C75/Setup!$B$17+INDEX('FD inverse'!$A$4:$BH$4,1,'FD mesh'!$B$15+1)*Setup!$B$22</f>
        <v>18.408768015283</v>
      </c>
      <c r="G75" s="0" t="n">
        <f aca="false">SUMPRODUCT('FD inverse'!$A$5:$BH$5,'FD mesh'!$B$84:$BI$84,$E74:$BL74)+'FD inverse'!$A$5*$C75/Setup!$B$17+INDEX('FD inverse'!$A$5:$BH$5,1,'FD mesh'!$B$15+1)*Setup!$B$22</f>
        <v>18.0445749469611</v>
      </c>
      <c r="H75" s="0" t="n">
        <f aca="false">SUMPRODUCT('FD inverse'!$A$6:$BH$6,'FD mesh'!$B$84:$BI$84,$E74:$BL74)+'FD inverse'!$A$6*$C75/Setup!$B$17+INDEX('FD inverse'!$A$6:$BH$6,1,'FD mesh'!$B$15+1)*Setup!$B$22</f>
        <v>16.8386577360349</v>
      </c>
      <c r="I75" s="0" t="n">
        <f aca="false">SUMPRODUCT('FD inverse'!$A$7:$BH$7,'FD mesh'!$B$84:$BI$84,$E74:$BL74)+'FD inverse'!$A$7*$C75/Setup!$B$17+INDEX('FD inverse'!$A$7:$BH$7,1,'FD mesh'!$B$15+1)*Setup!$B$22</f>
        <v>16.7374281669039</v>
      </c>
      <c r="J75" s="0" t="n">
        <f aca="false">SUMPRODUCT('FD inverse'!$A$8:$BH$8,'FD mesh'!$B$84:$BI$84,$E74:$BL74)+'FD inverse'!$A$8*$C75/Setup!$B$17+INDEX('FD inverse'!$A$8:$BH$8,1,'FD mesh'!$B$15+1)*Setup!$B$22</f>
        <v>16.6469167660463</v>
      </c>
      <c r="K75" s="0" t="n">
        <f aca="false">SUMPRODUCT('FD inverse'!$A$9:$BH$9,'FD mesh'!$B$84:$BI$84,$E74:$BL74)+'FD inverse'!$A$9*$C75/Setup!$B$17+INDEX('FD inverse'!$A$9:$BH$9,1,'FD mesh'!$B$15+1)*Setup!$B$22</f>
        <v>16.5669322423613</v>
      </c>
      <c r="L75" s="0" t="n">
        <f aca="false">SUMPRODUCT('FD inverse'!$A$10:$BH$10,'FD mesh'!$B$84:$BI$84,$E74:$BL74)+'FD inverse'!$A$10*$C75/Setup!$B$17+INDEX('FD inverse'!$A$10:$BH$10,1,'FD mesh'!$B$15+1)*Setup!$B$22</f>
        <v>16.4973374899465</v>
      </c>
      <c r="M75" s="0" t="n">
        <f aca="false">SUMPRODUCT('FD inverse'!$A$11:$BH$11,'FD mesh'!$B$84:$BI$84,$E74:$BL74)+'FD inverse'!$A$11*$C75/Setup!$B$17+INDEX('FD inverse'!$A$11:$BH$11,1,'FD mesh'!$B$15+1)*Setup!$B$22</f>
        <v>16.4380371168997</v>
      </c>
      <c r="N75" s="0" t="n">
        <f aca="false">SUMPRODUCT('FD inverse'!$A$12:$BH$12,'FD mesh'!$B$84:$BI$84,$E74:$BL74)+'FD inverse'!$A$12*$C75/Setup!$B$17+INDEX('FD inverse'!$A$12:$BH$12,1,'FD mesh'!$B$15+1)*Setup!$B$22</f>
        <v>16.3889664784206</v>
      </c>
      <c r="O75" s="0" t="n">
        <f aca="false">SUMPRODUCT('FD inverse'!$A$13:$BH$13,'FD mesh'!$B$84:$BI$84,$E74:$BL74)+'FD inverse'!$A$13*$C75/Setup!$B$17+INDEX('FD inverse'!$A$13:$BH$13,1,'FD mesh'!$B$15+1)*Setup!$B$22</f>
        <v>16.3500822813815</v>
      </c>
      <c r="P75" s="0" t="n">
        <f aca="false">SUMPRODUCT('FD inverse'!$A$14:$BH$14,'FD mesh'!$B$84:$BI$84,$E74:$BL74)+'FD inverse'!$A$14*$C75/Setup!$B$17+INDEX('FD inverse'!$A$14:$BH$14,1,'FD mesh'!$B$15+1)*Setup!$B$22</f>
        <v>16.321354812849</v>
      </c>
      <c r="Q75" s="0" t="n">
        <f aca="false">SUMPRODUCT('FD inverse'!$A$15:$BH$15,'FD mesh'!$B$84:$BI$84,$E74:$BL74)+'FD inverse'!$A$15*$C75/Setup!$B$17+INDEX('FD inverse'!$A$15:$BH$15,1,'FD mesh'!$B$15+1)*Setup!$B$22</f>
        <v>16.3027618321404</v>
      </c>
      <c r="R75" s="0" t="n">
        <f aca="false">SUMPRODUCT('FD inverse'!$A$16:$BH$16,'FD mesh'!$B$84:$BI$84,$E74:$BL74)+'FD inverse'!$A$16*$C75/Setup!$B$17+INDEX('FD inverse'!$A$16:$BH$16,1,'FD mesh'!$B$15+1)*Setup!$B$22</f>
        <v>16.2942841546474</v>
      </c>
      <c r="S75" s="0" t="n">
        <f aca="false">SUMPRODUCT('FD inverse'!$A$17:$BH$17,'FD mesh'!$B$84:$BI$84,$E74:$BL74)+'FD inverse'!$A$17*$C75/Setup!$B$17+INDEX('FD inverse'!$A$17:$BH$17,1,'FD mesh'!$B$15+1)*Setup!$B$22</f>
        <v>16.1860802600746</v>
      </c>
      <c r="T75" s="0" t="n">
        <f aca="false">SUMPRODUCT('FD inverse'!$A$18:$BH$18,'FD mesh'!$B$84:$BI$84,$E74:$BL74)+'FD inverse'!$A$18*$C75/Setup!$B$17+INDEX('FD inverse'!$A$18:$BH$18,1,'FD mesh'!$B$15+1)*Setup!$B$22</f>
        <v>16.0826040893529</v>
      </c>
      <c r="U75" s="0" t="n">
        <f aca="false">SUMPRODUCT('FD inverse'!$A$19:$BH$19,'FD mesh'!$B$84:$BI$84,$E74:$BL74)+'FD inverse'!$A$19*$C75/Setup!$B$17+INDEX('FD inverse'!$A$19:$BH$19,1,'FD mesh'!$B$15+1)*Setup!$B$22</f>
        <v>15.9835460270655</v>
      </c>
      <c r="V75" s="0" t="n">
        <f aca="false">SUMPRODUCT('FD inverse'!$A$20:$BH$20,'FD mesh'!$B$84:$BI$84,$E74:$BL74)+'FD inverse'!$A$20*$C75/Setup!$B$17+INDEX('FD inverse'!$A$20:$BH$20,1,'FD mesh'!$B$15+1)*Setup!$B$22</f>
        <v>15.8885946620774</v>
      </c>
      <c r="W75" s="0" t="n">
        <f aca="false">SUMPRODUCT('FD inverse'!$A$21:$BH$21,'FD mesh'!$B$84:$BI$84,$E74:$BL74)+'FD inverse'!$A$21*$C75/Setup!$B$17+INDEX('FD inverse'!$A$21:$BH$21,1,'FD mesh'!$B$15+1)*Setup!$B$22</f>
        <v>15.7974362522946</v>
      </c>
      <c r="X75" s="0" t="n">
        <f aca="false">SUMPRODUCT('FD inverse'!$A$22:$BH$22,'FD mesh'!$B$84:$BI$84,$E74:$BL74)+'FD inverse'!$A$22*$C75/Setup!$B$17+INDEX('FD inverse'!$A$22:$BH$22,1,'FD mesh'!$B$15+1)*Setup!$B$22</f>
        <v>15.7097543581709</v>
      </c>
      <c r="Y75" s="0" t="n">
        <f aca="false">SUMPRODUCT('FD inverse'!$A$23:$BH$23,'FD mesh'!$B$84:$BI$84,$E74:$BL74)+'FD inverse'!$A$23*$C75/Setup!$B$17+INDEX('FD inverse'!$A$23:$BH$23,1,'FD mesh'!$B$15+1)*Setup!$B$22</f>
        <v>15.6252296297279</v>
      </c>
      <c r="Z75" s="0" t="n">
        <f aca="false">SUMPRODUCT('FD inverse'!$A$24:$BH$24,'FD mesh'!$B$84:$BI$84,$E74:$BL74)+'FD inverse'!$A$24*$C75/Setup!$B$17+INDEX('FD inverse'!$A$24:$BH$24,1,'FD mesh'!$B$15+1)*Setup!$B$22</f>
        <v>15.5435397318747</v>
      </c>
      <c r="AA75" s="0" t="n">
        <f aca="false">SUMPRODUCT('FD inverse'!$A$25:$BH$25,'FD mesh'!$B$84:$BI$84,$E74:$BL74)+'FD inverse'!$A$25*$C75/Setup!$B$17+INDEX('FD inverse'!$A$25:$BH$25,1,'FD mesh'!$B$15+1)*Setup!$B$22</f>
        <v>15.4643593929296</v>
      </c>
      <c r="AB75" s="0" t="n">
        <f aca="false">SUMPRODUCT('FD inverse'!$A$26:$BH$26,'FD mesh'!$B$84:$BI$84,$E74:$BL74)+'FD inverse'!$A$26*$C75/Setup!$B$17+INDEX('FD inverse'!$A$26:$BH$26,1,'FD mesh'!$B$15+1)*Setup!$B$22</f>
        <v>15.3873605614242</v>
      </c>
      <c r="AC75" s="0" t="n">
        <f aca="false">SUMPRODUCT('FD inverse'!$A$27:$BH$27,'FD mesh'!$B$84:$BI$84,$E74:$BL74)+'FD inverse'!$A$27*$C75/Setup!$B$17+INDEX('FD inverse'!$A$27:$BH$27,1,'FD mesh'!$B$15+1)*Setup!$B$22</f>
        <v>15.3122126565086</v>
      </c>
      <c r="AD75" s="0" t="n">
        <f aca="false">SUMPRODUCT('FD inverse'!$A$28:$BH$28,'FD mesh'!$B$84:$BI$84,$E74:$BL74)+'FD inverse'!$A$28*$C75/Setup!$B$17+INDEX('FD inverse'!$A$28:$BH$28,1,'FD mesh'!$B$15+1)*Setup!$B$22</f>
        <v>15.2385828975398</v>
      </c>
      <c r="AE75" s="0" t="n">
        <f aca="false">SUMPRODUCT('FD inverse'!$A$29:$BH$29,'FD mesh'!$B$84:$BI$84,$E74:$BL74)+'FD inverse'!$A$29*$C75/Setup!$B$17+INDEX('FD inverse'!$A$29:$BH$29,1,'FD mesh'!$B$15+1)*Setup!$B$22</f>
        <v>15.1661366987156</v>
      </c>
      <c r="AF75" s="0" t="n">
        <f aca="false">SUMPRODUCT('FD inverse'!$A$30:$BH$30,'FD mesh'!$B$84:$BI$84,$E74:$BL74)+'FD inverse'!$A$30*$C75/Setup!$B$17+INDEX('FD inverse'!$A$30:$BH$30,1,'FD mesh'!$B$15+1)*Setup!$B$22</f>
        <v>15.0945381148924</v>
      </c>
      <c r="AG75" s="0" t="n">
        <f aca="false">SUMPRODUCT('FD inverse'!$A$31:$BH$31,'FD mesh'!$B$84:$BI$84,$E74:$BL74)+'FD inverse'!$A$31*$C75/Setup!$B$17+INDEX('FD inverse'!$A$31:$BH$31,1,'FD mesh'!$B$15+1)*Setup!$B$22</f>
        <v>15.0234503249807</v>
      </c>
      <c r="AH75" s="0" t="n">
        <f aca="false">SUMPRODUCT('FD inverse'!$A$32:$BH$32,'FD mesh'!$B$84:$BI$84,$E74:$BL74)+'FD inverse'!$A$32*$C75/Setup!$B$17+INDEX('FD inverse'!$A$32:$BH$32,1,'FD mesh'!$B$15+1)*Setup!$B$22</f>
        <v>15.0206070364339</v>
      </c>
      <c r="AI75" s="0" t="n">
        <f aca="false">SUMPRODUCT('FD inverse'!$A$33:$BH$33,'FD mesh'!$B$84:$BI$84,$E74:$BL74)+'FD inverse'!$A$33*$C75/Setup!$B$17+INDEX('FD inverse'!$A$33:$BH$33,1,'FD mesh'!$B$15+1)*Setup!$B$22</f>
        <v>15.018038158418</v>
      </c>
      <c r="AJ75" s="0" t="n">
        <f aca="false">SUMPRODUCT('FD inverse'!$A$34:$BH$34,'FD mesh'!$B$84:$BI$84,$E74:$BL74)+'FD inverse'!$A$34*$C75/Setup!$B$17+INDEX('FD inverse'!$A$34:$BH$34,1,'FD mesh'!$B$15+1)*Setup!$B$22</f>
        <v>15.0157199752056</v>
      </c>
      <c r="AK75" s="0" t="n">
        <f aca="false">SUMPRODUCT('FD inverse'!$A$35:$BH$35,'FD mesh'!$B$84:$BI$84,$E74:$BL74)+'FD inverse'!$A$35*$C75/Setup!$B$17+INDEX('FD inverse'!$A$35:$BH$35,1,'FD mesh'!$B$15+1)*Setup!$B$22</f>
        <v>15.0136293213104</v>
      </c>
      <c r="AL75" s="0" t="n">
        <f aca="false">SUMPRODUCT('FD inverse'!$A$36:$BH$36,'FD mesh'!$B$84:$BI$84,$E74:$BL74)+'FD inverse'!$A$36*$C75/Setup!$B$17+INDEX('FD inverse'!$A$36:$BH$36,1,'FD mesh'!$B$15+1)*Setup!$B$22</f>
        <v>15.0117436131592</v>
      </c>
      <c r="AM75" s="0" t="n">
        <f aca="false">SUMPRODUCT('FD inverse'!$A$37:$BH$37,'FD mesh'!$B$84:$BI$84,$E74:$BL74)+'FD inverse'!$A$37*$C75/Setup!$B$17+INDEX('FD inverse'!$A$37:$BH$37,1,'FD mesh'!$B$15+1)*Setup!$B$22</f>
        <v>15.0100408649536</v>
      </c>
      <c r="AN75" s="0" t="n">
        <f aca="false">SUMPRODUCT('FD inverse'!$A$38:$BH$38,'FD mesh'!$B$84:$BI$84,$E74:$BL74)+'FD inverse'!$A$38*$C75/Setup!$B$17+INDEX('FD inverse'!$A$38:$BH$38,1,'FD mesh'!$B$15+1)*Setup!$B$22</f>
        <v>15.0084996882063</v>
      </c>
      <c r="AO75" s="0" t="n">
        <f aca="false">SUMPRODUCT('FD inverse'!$A$39:$BH$39,'FD mesh'!$B$84:$BI$84,$E74:$BL74)+'FD inverse'!$A$39*$C75/Setup!$B$17+INDEX('FD inverse'!$A$39:$BH$39,1,'FD mesh'!$B$15+1)*Setup!$B$22</f>
        <v>15.0070992749897</v>
      </c>
      <c r="AP75" s="0" t="n">
        <f aca="false">SUMPRODUCT('FD inverse'!$A$40:$BH$40,'FD mesh'!$B$84:$BI$84,$E74:$BL74)+'FD inverse'!$A$40*$C75/Setup!$B$17+INDEX('FD inverse'!$A$40:$BH$40,1,'FD mesh'!$B$15+1)*Setup!$B$22</f>
        <v>15.0058193654294</v>
      </c>
      <c r="AQ75" s="0" t="n">
        <f aca="false">SUMPRODUCT('FD inverse'!$A$41:$BH$41,'FD mesh'!$B$84:$BI$84,$E74:$BL74)+'FD inverse'!$A$41*$C75/Setup!$B$17+INDEX('FD inverse'!$A$41:$BH$41,1,'FD mesh'!$B$15+1)*Setup!$B$22</f>
        <v>15.0046402004221</v>
      </c>
      <c r="AR75" s="0" t="n">
        <f aca="false">SUMPRODUCT('FD inverse'!$A$42:$BH$42,'FD mesh'!$B$84:$BI$84,$E74:$BL74)+'FD inverse'!$A$42*$C75/Setup!$B$17+INDEX('FD inverse'!$A$42:$BH$42,1,'FD mesh'!$B$15+1)*Setup!$B$22</f>
        <v>15.0035424609387</v>
      </c>
      <c r="AS75" s="0" t="n">
        <f aca="false">SUMPRODUCT('FD inverse'!$A$43:$BH$43,'FD mesh'!$B$84:$BI$84,$E74:$BL74)+'FD inverse'!$A$43*$C75/Setup!$B$17+INDEX('FD inverse'!$A$43:$BH$43,1,'FD mesh'!$B$15+1)*Setup!$B$22</f>
        <v>0</v>
      </c>
      <c r="AT75" s="0" t="n">
        <f aca="false">SUMPRODUCT('FD inverse'!$A$44:$BH$44,'FD mesh'!$B$84:$BI$84,$E74:$BL74)+'FD inverse'!$A$44*$C75/Setup!$B$17+INDEX('FD inverse'!$A$44:$BH$44,1,'FD mesh'!$B$15+1)*Setup!$B$22</f>
        <v>0</v>
      </c>
      <c r="AU75" s="0" t="n">
        <f aca="false">SUMPRODUCT('FD inverse'!$A$45:$BH$45,'FD mesh'!$B$84:$BI$84,$E74:$BL74)+'FD inverse'!$A$45*$C75/Setup!$B$17+INDEX('FD inverse'!$A$45:$BH$45,1,'FD mesh'!$B$15+1)*Setup!$B$22</f>
        <v>0</v>
      </c>
      <c r="AV75" s="0" t="n">
        <f aca="false">SUMPRODUCT('FD inverse'!$A$46:$BH$46,'FD mesh'!$B$84:$BI$84,$E74:$BL74)+'FD inverse'!$A$46*$C75/Setup!$B$17+INDEX('FD inverse'!$A$46:$BH$46,1,'FD mesh'!$B$15+1)*Setup!$B$22</f>
        <v>0</v>
      </c>
      <c r="AW75" s="0" t="n">
        <f aca="false">SUMPRODUCT('FD inverse'!$A$47:$BH$47,'FD mesh'!$B$84:$BI$84,$E74:$BL74)+'FD inverse'!$A$47*$C75/Setup!$B$17+INDEX('FD inverse'!$A$47:$BH$47,1,'FD mesh'!$B$15+1)*Setup!$B$22</f>
        <v>0</v>
      </c>
      <c r="AX75" s="0" t="n">
        <f aca="false">SUMPRODUCT('FD inverse'!$A$48:$BH$48,'FD mesh'!$B$84:$BI$84,$E74:$BL74)+'FD inverse'!$A$48*$C75/Setup!$B$17+INDEX('FD inverse'!$A$48:$BH$48,1,'FD mesh'!$B$15+1)*Setup!$B$22</f>
        <v>0</v>
      </c>
      <c r="AY75" s="0" t="n">
        <f aca="false">SUMPRODUCT('FD inverse'!$A$49:$BH$49,'FD mesh'!$B$84:$BI$84,$E74:$BL74)+'FD inverse'!$A$49*$C75/Setup!$B$17+INDEX('FD inverse'!$A$49:$BH$49,1,'FD mesh'!$B$15+1)*Setup!$B$22</f>
        <v>0</v>
      </c>
      <c r="AZ75" s="0" t="n">
        <f aca="false">SUMPRODUCT('FD inverse'!$A$50:$BH$50,'FD mesh'!$B$84:$BI$84,$E74:$BL74)+'FD inverse'!$A$50*$C75/Setup!$B$17+INDEX('FD inverse'!$A$50:$BH$50,1,'FD mesh'!$B$15+1)*Setup!$B$22</f>
        <v>0</v>
      </c>
      <c r="BA75" s="0" t="n">
        <f aca="false">SUMPRODUCT('FD inverse'!$A$51:$BH$51,'FD mesh'!$B$84:$BI$84,$E74:$BL74)+'FD inverse'!$A$51*$C75/Setup!$B$17+INDEX('FD inverse'!$A$51:$BH$51,1,'FD mesh'!$B$15+1)*Setup!$B$22</f>
        <v>0</v>
      </c>
      <c r="BB75" s="0" t="n">
        <f aca="false">SUMPRODUCT('FD inverse'!$A$52:$BH$52,'FD mesh'!$B$84:$BI$84,$E74:$BL74)+'FD inverse'!$A$52*$C75/Setup!$B$17+INDEX('FD inverse'!$A$52:$BH$52,1,'FD mesh'!$B$15+1)*Setup!$B$22</f>
        <v>0</v>
      </c>
      <c r="BC75" s="0" t="n">
        <f aca="false">SUMPRODUCT('FD inverse'!$A$53:$BH$53,'FD mesh'!$B$84:$BI$84,$E74:$BL74)+'FD inverse'!$A$53*$C75/Setup!$B$17+INDEX('FD inverse'!$A$53:$BH$53,1,'FD mesh'!$B$15+1)*Setup!$B$22</f>
        <v>0</v>
      </c>
      <c r="BD75" s="0" t="n">
        <f aca="false">SUMPRODUCT('FD inverse'!$A$54:$BH$54,'FD mesh'!$B$84:$BI$84,$E74:$BL74)+'FD inverse'!$A$54*$C75/Setup!$B$17+INDEX('FD inverse'!$A$54:$BH$54,1,'FD mesh'!$B$15+1)*Setup!$B$22</f>
        <v>0</v>
      </c>
      <c r="BE75" s="0" t="n">
        <f aca="false">SUMPRODUCT('FD inverse'!$A$55:$BH$55,'FD mesh'!$B$84:$BI$84,$E74:$BL74)+'FD inverse'!$A$55*$C75/Setup!$B$17+INDEX('FD inverse'!$A$55:$BH$55,1,'FD mesh'!$B$15+1)*Setup!$B$22</f>
        <v>0</v>
      </c>
      <c r="BF75" s="0" t="n">
        <f aca="false">SUMPRODUCT('FD inverse'!$A$56:$BH$56,'FD mesh'!$B$84:$BI$84,$E74:$BL74)+'FD inverse'!$A$56*$C75/Setup!$B$17+INDEX('FD inverse'!$A$56:$BH$56,1,'FD mesh'!$B$15+1)*Setup!$B$22</f>
        <v>0</v>
      </c>
      <c r="BG75" s="0" t="n">
        <f aca="false">SUMPRODUCT('FD inverse'!$A$57:$BH$57,'FD mesh'!$B$84:$BI$84,$E74:$BL74)+'FD inverse'!$A$57*$C75/Setup!$B$17+INDEX('FD inverse'!$A$57:$BH$57,1,'FD mesh'!$B$15+1)*Setup!$B$22</f>
        <v>0</v>
      </c>
      <c r="BH75" s="0" t="n">
        <f aca="false">SUMPRODUCT('FD inverse'!$A$58:$BH$58,'FD mesh'!$B$84:$BI$84,$E74:$BL74)+'FD inverse'!$A$58*$C75/Setup!$B$17+INDEX('FD inverse'!$A$58:$BH$58,1,'FD mesh'!$B$15+1)*Setup!$B$22</f>
        <v>0</v>
      </c>
      <c r="BI75" s="0" t="n">
        <f aca="false">SUMPRODUCT('FD inverse'!$A$59:$BH$59,'FD mesh'!$B$84:$BI$84,$E74:$BL74)+'FD inverse'!$A$59*$C75/Setup!$B$17+INDEX('FD inverse'!$A$59:$BH$59,1,'FD mesh'!$B$15+1)*Setup!$B$22</f>
        <v>0</v>
      </c>
      <c r="BJ75" s="0" t="n">
        <f aca="false">SUMPRODUCT('FD inverse'!$A$60:$BH$60,'FD mesh'!$B$84:$BI$84,$E74:$BL74)+'FD inverse'!$A$60*$C75/Setup!$B$17+INDEX('FD inverse'!$A$60:$BH$60,1,'FD mesh'!$B$15+1)*Setup!$B$22</f>
        <v>0</v>
      </c>
      <c r="BK75" s="0" t="n">
        <f aca="false">SUMPRODUCT('FD inverse'!$A$61:$BH$61,'FD mesh'!$B$84:$BI$84,$E74:$BL74)+'FD inverse'!$A$61*$C75/Setup!$B$17+INDEX('FD inverse'!$A$61:$BH$61,1,'FD mesh'!$B$15+1)*Setup!$B$22</f>
        <v>0</v>
      </c>
      <c r="BL75" s="0" t="n">
        <f aca="false">SUMPRODUCT('FD inverse'!$A$62:$BH$62,'FD mesh'!$B$84:$BI$84,$E74:$BL74)+'FD inverse'!$A$62*$C75/Setup!$B$17+INDEX('FD inverse'!$A$62:$BH$62,1,'FD mesh'!$B$15+1)*Setup!$B$22</f>
        <v>0</v>
      </c>
    </row>
    <row r="76" customFormat="false" ht="15" hidden="false" customHeight="false" outlineLevel="0" collapsed="false">
      <c r="A76" s="0" t="n">
        <v>71</v>
      </c>
      <c r="B76" s="0" t="n">
        <f aca="false">A76*Setup!$B$11/3600</f>
        <v>5.91666666666667</v>
      </c>
      <c r="C76" s="0" t="n">
        <f aca="false">Setup!$B$7+Setup!$B$8*COS(2*PI()*(B76-Setup!$B$9)/24)</f>
        <v>20.49309297717</v>
      </c>
      <c r="D76" s="0" t="n">
        <f aca="false">(C76-E76)/Setup!$B$17</f>
        <v>12.9166621477064</v>
      </c>
      <c r="E76" s="0" t="n">
        <f aca="false">SUMPRODUCT('FD inverse'!$A$3:$BH$3,'FD mesh'!$B$84:$BI$84,$E75:$BL75)+'FD inverse'!$A$3*$C76/Setup!$B$17+INDEX('FD inverse'!$A$3:$BH$3,1,'FD mesh'!$B$15+1)*Setup!$B$22</f>
        <v>18.8139268979681</v>
      </c>
      <c r="F76" s="0" t="n">
        <f aca="false">SUMPRODUCT('FD inverse'!$A$4:$BH$4,'FD mesh'!$B$84:$BI$84,$E75:$BL75)+'FD inverse'!$A$4*$C76/Setup!$B$17+INDEX('FD inverse'!$A$4:$BH$4,1,'FD mesh'!$B$15+1)*Setup!$B$22</f>
        <v>18.4359199468494</v>
      </c>
      <c r="G76" s="0" t="n">
        <f aca="false">SUMPRODUCT('FD inverse'!$A$5:$BH$5,'FD mesh'!$B$84:$BI$84,$E75:$BL75)+'FD inverse'!$A$5*$C76/Setup!$B$17+INDEX('FD inverse'!$A$5:$BH$5,1,'FD mesh'!$B$15+1)*Setup!$B$22</f>
        <v>18.0696976882508</v>
      </c>
      <c r="H76" s="0" t="n">
        <f aca="false">SUMPRODUCT('FD inverse'!$A$6:$BH$6,'FD mesh'!$B$84:$BI$84,$E75:$BL75)+'FD inverse'!$A$6*$C76/Setup!$B$17+INDEX('FD inverse'!$A$6:$BH$6,1,'FD mesh'!$B$15+1)*Setup!$B$22</f>
        <v>16.8575095648831</v>
      </c>
      <c r="I76" s="0" t="n">
        <f aca="false">SUMPRODUCT('FD inverse'!$A$7:$BH$7,'FD mesh'!$B$84:$BI$84,$E75:$BL75)+'FD inverse'!$A$7*$C76/Setup!$B$17+INDEX('FD inverse'!$A$7:$BH$7,1,'FD mesh'!$B$15+1)*Setup!$B$22</f>
        <v>16.7557972910889</v>
      </c>
      <c r="J76" s="0" t="n">
        <f aca="false">SUMPRODUCT('FD inverse'!$A$8:$BH$8,'FD mesh'!$B$84:$BI$84,$E75:$BL75)+'FD inverse'!$A$8*$C76/Setup!$B$17+INDEX('FD inverse'!$A$8:$BH$8,1,'FD mesh'!$B$15+1)*Setup!$B$22</f>
        <v>16.6649222587019</v>
      </c>
      <c r="K76" s="0" t="n">
        <f aca="false">SUMPRODUCT('FD inverse'!$A$9:$BH$9,'FD mesh'!$B$84:$BI$84,$E75:$BL75)+'FD inverse'!$A$9*$C76/Setup!$B$17+INDEX('FD inverse'!$A$9:$BH$9,1,'FD mesh'!$B$15+1)*Setup!$B$22</f>
        <v>16.5846699358461</v>
      </c>
      <c r="L76" s="0" t="n">
        <f aca="false">SUMPRODUCT('FD inverse'!$A$10:$BH$10,'FD mesh'!$B$84:$BI$84,$E75:$BL75)+'FD inverse'!$A$10*$C76/Setup!$B$17+INDEX('FD inverse'!$A$10:$BH$10,1,'FD mesh'!$B$15+1)*Setup!$B$22</f>
        <v>16.5148823289106</v>
      </c>
      <c r="M76" s="0" t="n">
        <f aca="false">SUMPRODUCT('FD inverse'!$A$11:$BH$11,'FD mesh'!$B$84:$BI$84,$E75:$BL75)+'FD inverse'!$A$11*$C76/Setup!$B$17+INDEX('FD inverse'!$A$11:$BH$11,1,'FD mesh'!$B$15+1)*Setup!$B$22</f>
        <v>16.455445659417</v>
      </c>
      <c r="N76" s="0" t="n">
        <f aca="false">SUMPRODUCT('FD inverse'!$A$12:$BH$12,'FD mesh'!$B$84:$BI$84,$E75:$BL75)+'FD inverse'!$A$12*$C76/Setup!$B$17+INDEX('FD inverse'!$A$12:$BH$12,1,'FD mesh'!$B$15+1)*Setup!$B$22</f>
        <v>16.4062795164824</v>
      </c>
      <c r="O76" s="0" t="n">
        <f aca="false">SUMPRODUCT('FD inverse'!$A$13:$BH$13,'FD mesh'!$B$84:$BI$84,$E75:$BL75)+'FD inverse'!$A$13*$C76/Setup!$B$17+INDEX('FD inverse'!$A$13:$BH$13,1,'FD mesh'!$B$15+1)*Setup!$B$22</f>
        <v>16.3673275552951</v>
      </c>
      <c r="P76" s="0" t="n">
        <f aca="false">SUMPRODUCT('FD inverse'!$A$14:$BH$14,'FD mesh'!$B$84:$BI$84,$E75:$BL75)+'FD inverse'!$A$14*$C76/Setup!$B$17+INDEX('FD inverse'!$A$14:$BH$14,1,'FD mesh'!$B$15+1)*Setup!$B$22</f>
        <v>16.3385497970066</v>
      </c>
      <c r="Q76" s="0" t="n">
        <f aca="false">SUMPRODUCT('FD inverse'!$A$15:$BH$15,'FD mesh'!$B$84:$BI$84,$E75:$BL75)+'FD inverse'!$A$15*$C76/Setup!$B$17+INDEX('FD inverse'!$A$15:$BH$15,1,'FD mesh'!$B$15+1)*Setup!$B$22</f>
        <v>16.3199165721445</v>
      </c>
      <c r="R76" s="0" t="n">
        <f aca="false">SUMPRODUCT('FD inverse'!$A$16:$BH$16,'FD mesh'!$B$84:$BI$84,$E75:$BL75)+'FD inverse'!$A$16*$C76/Setup!$B$17+INDEX('FD inverse'!$A$16:$BH$16,1,'FD mesh'!$B$15+1)*Setup!$B$22</f>
        <v>16.3114041378452</v>
      </c>
      <c r="S76" s="0" t="n">
        <f aca="false">SUMPRODUCT('FD inverse'!$A$17:$BH$17,'FD mesh'!$B$84:$BI$84,$E75:$BL75)+'FD inverse'!$A$17*$C76/Setup!$B$17+INDEX('FD inverse'!$A$17:$BH$17,1,'FD mesh'!$B$15+1)*Setup!$B$22</f>
        <v>16.2021406584521</v>
      </c>
      <c r="T76" s="0" t="n">
        <f aca="false">SUMPRODUCT('FD inverse'!$A$18:$BH$18,'FD mesh'!$B$84:$BI$84,$E75:$BL75)+'FD inverse'!$A$18*$C76/Setup!$B$17+INDEX('FD inverse'!$A$18:$BH$18,1,'FD mesh'!$B$15+1)*Setup!$B$22</f>
        <v>16.0976035248672</v>
      </c>
      <c r="U76" s="0" t="n">
        <f aca="false">SUMPRODUCT('FD inverse'!$A$19:$BH$19,'FD mesh'!$B$84:$BI$84,$E75:$BL75)+'FD inverse'!$A$19*$C76/Setup!$B$17+INDEX('FD inverse'!$A$19:$BH$19,1,'FD mesh'!$B$15+1)*Setup!$B$22</f>
        <v>15.9974805108766</v>
      </c>
      <c r="V76" s="0" t="n">
        <f aca="false">SUMPRODUCT('FD inverse'!$A$20:$BH$20,'FD mesh'!$B$84:$BI$84,$E75:$BL75)+'FD inverse'!$A$20*$C76/Setup!$B$17+INDEX('FD inverse'!$A$20:$BH$20,1,'FD mesh'!$B$15+1)*Setup!$B$22</f>
        <v>15.9014582164076</v>
      </c>
      <c r="W76" s="0" t="n">
        <f aca="false">SUMPRODUCT('FD inverse'!$A$21:$BH$21,'FD mesh'!$B$84:$BI$84,$E75:$BL75)+'FD inverse'!$A$21*$C76/Setup!$B$17+INDEX('FD inverse'!$A$21:$BH$21,1,'FD mesh'!$B$15+1)*Setup!$B$22</f>
        <v>15.8092214822128</v>
      </c>
      <c r="X76" s="0" t="n">
        <f aca="false">SUMPRODUCT('FD inverse'!$A$22:$BH$22,'FD mesh'!$B$84:$BI$84,$E75:$BL75)+'FD inverse'!$A$22*$C76/Setup!$B$17+INDEX('FD inverse'!$A$22:$BH$22,1,'FD mesh'!$B$15+1)*Setup!$B$22</f>
        <v>15.7204529728226</v>
      </c>
      <c r="Y76" s="0" t="n">
        <f aca="false">SUMPRODUCT('FD inverse'!$A$23:$BH$23,'FD mesh'!$B$84:$BI$84,$E75:$BL75)+'FD inverse'!$A$23*$C76/Setup!$B$17+INDEX('FD inverse'!$A$23:$BH$23,1,'FD mesh'!$B$15+1)*Setup!$B$22</f>
        <v>15.6348329128869</v>
      </c>
      <c r="Z76" s="0" t="n">
        <f aca="false">SUMPRODUCT('FD inverse'!$A$24:$BH$24,'FD mesh'!$B$84:$BI$84,$E75:$BL75)+'FD inverse'!$A$24*$C76/Setup!$B$17+INDEX('FD inverse'!$A$24:$BH$24,1,'FD mesh'!$B$15+1)*Setup!$B$22</f>
        <v>15.5520389619953</v>
      </c>
      <c r="AA76" s="0" t="n">
        <f aca="false">SUMPRODUCT('FD inverse'!$A$25:$BH$25,'FD mesh'!$B$84:$BI$84,$E75:$BL75)+'FD inverse'!$A$25*$C76/Setup!$B$17+INDEX('FD inverse'!$A$25:$BH$25,1,'FD mesh'!$B$15+1)*Setup!$B$22</f>
        <v>15.4717462131105</v>
      </c>
      <c r="AB76" s="0" t="n">
        <f aca="false">SUMPRODUCT('FD inverse'!$A$26:$BH$26,'FD mesh'!$B$84:$BI$84,$E75:$BL75)+'FD inverse'!$A$26*$C76/Setup!$B$17+INDEX('FD inverse'!$A$26:$BH$26,1,'FD mesh'!$B$15+1)*Setup!$B$22</f>
        <v>15.3936272998791</v>
      </c>
      <c r="AC76" s="0" t="n">
        <f aca="false">SUMPRODUCT('FD inverse'!$A$27:$BH$27,'FD mesh'!$B$84:$BI$84,$E75:$BL75)+'FD inverse'!$A$27*$C76/Setup!$B$17+INDEX('FD inverse'!$A$27:$BH$27,1,'FD mesh'!$B$15+1)*Setup!$B$22</f>
        <v>15.31735259825</v>
      </c>
      <c r="AD76" s="0" t="n">
        <f aca="false">SUMPRODUCT('FD inverse'!$A$28:$BH$28,'FD mesh'!$B$84:$BI$84,$E75:$BL75)+'FD inverse'!$A$28*$C76/Setup!$B$17+INDEX('FD inverse'!$A$28:$BH$28,1,'FD mesh'!$B$15+1)*Setup!$B$22</f>
        <v>15.2425905080477</v>
      </c>
      <c r="AE76" s="0" t="n">
        <f aca="false">SUMPRODUCT('FD inverse'!$A$29:$BH$29,'FD mesh'!$B$84:$BI$84,$E75:$BL75)+'FD inverse'!$A$29*$C76/Setup!$B$17+INDEX('FD inverse'!$A$29:$BH$29,1,'FD mesh'!$B$15+1)*Setup!$B$22</f>
        <v>15.1690078003664</v>
      </c>
      <c r="AF76" s="0" t="n">
        <f aca="false">SUMPRODUCT('FD inverse'!$A$30:$BH$30,'FD mesh'!$B$84:$BI$84,$E75:$BL75)+'FD inverse'!$A$30*$C76/Setup!$B$17+INDEX('FD inverse'!$A$30:$BH$30,1,'FD mesh'!$B$15+1)*Setup!$B$22</f>
        <v>15.0962700168851</v>
      </c>
      <c r="AG76" s="0" t="n">
        <f aca="false">SUMPRODUCT('FD inverse'!$A$31:$BH$31,'FD mesh'!$B$84:$BI$84,$E75:$BL75)+'FD inverse'!$A$31*$C76/Setup!$B$17+INDEX('FD inverse'!$A$31:$BH$31,1,'FD mesh'!$B$15+1)*Setup!$B$22</f>
        <v>15.0240419074189</v>
      </c>
      <c r="AH76" s="0" t="n">
        <f aca="false">SUMPRODUCT('FD inverse'!$A$32:$BH$32,'FD mesh'!$B$84:$BI$84,$E75:$BL75)+'FD inverse'!$A$32*$C76/Setup!$B$17+INDEX('FD inverse'!$A$32:$BH$32,1,'FD mesh'!$B$15+1)*Setup!$B$22</f>
        <v>15.0211509874006</v>
      </c>
      <c r="AI76" s="0" t="n">
        <f aca="false">SUMPRODUCT('FD inverse'!$A$33:$BH$33,'FD mesh'!$B$84:$BI$84,$E75:$BL75)+'FD inverse'!$A$33*$C76/Setup!$B$17+INDEX('FD inverse'!$A$33:$BH$33,1,'FD mesh'!$B$15+1)*Setup!$B$22</f>
        <v>15.0185354278906</v>
      </c>
      <c r="AJ76" s="0" t="n">
        <f aca="false">SUMPRODUCT('FD inverse'!$A$34:$BH$34,'FD mesh'!$B$84:$BI$84,$E75:$BL75)+'FD inverse'!$A$34*$C76/Setup!$B$17+INDEX('FD inverse'!$A$34:$BH$34,1,'FD mesh'!$B$15+1)*Setup!$B$22</f>
        <v>15.0161715976414</v>
      </c>
      <c r="AK76" s="0" t="n">
        <f aca="false">SUMPRODUCT('FD inverse'!$A$35:$BH$35,'FD mesh'!$B$84:$BI$84,$E75:$BL75)+'FD inverse'!$A$35*$C76/Setup!$B$17+INDEX('FD inverse'!$A$35:$BH$35,1,'FD mesh'!$B$15+1)*Setup!$B$22</f>
        <v>15.0140363890714</v>
      </c>
      <c r="AL76" s="0" t="n">
        <f aca="false">SUMPRODUCT('FD inverse'!$A$36:$BH$36,'FD mesh'!$B$84:$BI$84,$E75:$BL75)+'FD inverse'!$A$36*$C76/Setup!$B$17+INDEX('FD inverse'!$A$36:$BH$36,1,'FD mesh'!$B$15+1)*Setup!$B$22</f>
        <v>15.0121072475782</v>
      </c>
      <c r="AM76" s="0" t="n">
        <f aca="false">SUMPRODUCT('FD inverse'!$A$37:$BH$37,'FD mesh'!$B$84:$BI$84,$E75:$BL75)+'FD inverse'!$A$37*$C76/Setup!$B$17+INDEX('FD inverse'!$A$37:$BH$37,1,'FD mesh'!$B$15+1)*Setup!$B$22</f>
        <v>15.0103621862036</v>
      </c>
      <c r="AN76" s="0" t="n">
        <f aca="false">SUMPRODUCT('FD inverse'!$A$38:$BH$38,'FD mesh'!$B$84:$BI$84,$E75:$BL75)+'FD inverse'!$A$38*$C76/Setup!$B$17+INDEX('FD inverse'!$A$38:$BH$38,1,'FD mesh'!$B$15+1)*Setup!$B$22</f>
        <v>15.0087797850468</v>
      </c>
      <c r="AO76" s="0" t="n">
        <f aca="false">SUMPRODUCT('FD inverse'!$A$39:$BH$39,'FD mesh'!$B$84:$BI$84,$E75:$BL75)+'FD inverse'!$A$39*$C76/Setup!$B$17+INDEX('FD inverse'!$A$39:$BH$39,1,'FD mesh'!$B$15+1)*Setup!$B$22</f>
        <v>15.0073391753622</v>
      </c>
      <c r="AP76" s="0" t="n">
        <f aca="false">SUMPRODUCT('FD inverse'!$A$40:$BH$40,'FD mesh'!$B$84:$BI$84,$E75:$BL75)+'FD inverse'!$A$40*$C76/Setup!$B$17+INDEX('FD inverse'!$A$40:$BH$40,1,'FD mesh'!$B$15+1)*Setup!$B$22</f>
        <v>15.0060200087719</v>
      </c>
      <c r="AQ76" s="0" t="n">
        <f aca="false">SUMPRODUCT('FD inverse'!$A$41:$BH$41,'FD mesh'!$B$84:$BI$84,$E75:$BL75)+'FD inverse'!$A$41*$C76/Setup!$B$17+INDEX('FD inverse'!$A$41:$BH$41,1,'FD mesh'!$B$15+1)*Setup!$B$22</f>
        <v>15.004802412463</v>
      </c>
      <c r="AR76" s="0" t="n">
        <f aca="false">SUMPRODUCT('FD inverse'!$A$42:$BH$42,'FD mesh'!$B$84:$BI$84,$E75:$BL75)+'FD inverse'!$A$42*$C76/Setup!$B$17+INDEX('FD inverse'!$A$42:$BH$42,1,'FD mesh'!$B$15+1)*Setup!$B$22</f>
        <v>15.0036669316256</v>
      </c>
      <c r="AS76" s="0" t="n">
        <f aca="false">SUMPRODUCT('FD inverse'!$A$43:$BH$43,'FD mesh'!$B$84:$BI$84,$E75:$BL75)+'FD inverse'!$A$43*$C76/Setup!$B$17+INDEX('FD inverse'!$A$43:$BH$43,1,'FD mesh'!$B$15+1)*Setup!$B$22</f>
        <v>0</v>
      </c>
      <c r="AT76" s="0" t="n">
        <f aca="false">SUMPRODUCT('FD inverse'!$A$44:$BH$44,'FD mesh'!$B$84:$BI$84,$E75:$BL75)+'FD inverse'!$A$44*$C76/Setup!$B$17+INDEX('FD inverse'!$A$44:$BH$44,1,'FD mesh'!$B$15+1)*Setup!$B$22</f>
        <v>0</v>
      </c>
      <c r="AU76" s="0" t="n">
        <f aca="false">SUMPRODUCT('FD inverse'!$A$45:$BH$45,'FD mesh'!$B$84:$BI$84,$E75:$BL75)+'FD inverse'!$A$45*$C76/Setup!$B$17+INDEX('FD inverse'!$A$45:$BH$45,1,'FD mesh'!$B$15+1)*Setup!$B$22</f>
        <v>0</v>
      </c>
      <c r="AV76" s="0" t="n">
        <f aca="false">SUMPRODUCT('FD inverse'!$A$46:$BH$46,'FD mesh'!$B$84:$BI$84,$E75:$BL75)+'FD inverse'!$A$46*$C76/Setup!$B$17+INDEX('FD inverse'!$A$46:$BH$46,1,'FD mesh'!$B$15+1)*Setup!$B$22</f>
        <v>0</v>
      </c>
      <c r="AW76" s="0" t="n">
        <f aca="false">SUMPRODUCT('FD inverse'!$A$47:$BH$47,'FD mesh'!$B$84:$BI$84,$E75:$BL75)+'FD inverse'!$A$47*$C76/Setup!$B$17+INDEX('FD inverse'!$A$47:$BH$47,1,'FD mesh'!$B$15+1)*Setup!$B$22</f>
        <v>0</v>
      </c>
      <c r="AX76" s="0" t="n">
        <f aca="false">SUMPRODUCT('FD inverse'!$A$48:$BH$48,'FD mesh'!$B$84:$BI$84,$E75:$BL75)+'FD inverse'!$A$48*$C76/Setup!$B$17+INDEX('FD inverse'!$A$48:$BH$48,1,'FD mesh'!$B$15+1)*Setup!$B$22</f>
        <v>0</v>
      </c>
      <c r="AY76" s="0" t="n">
        <f aca="false">SUMPRODUCT('FD inverse'!$A$49:$BH$49,'FD mesh'!$B$84:$BI$84,$E75:$BL75)+'FD inverse'!$A$49*$C76/Setup!$B$17+INDEX('FD inverse'!$A$49:$BH$49,1,'FD mesh'!$B$15+1)*Setup!$B$22</f>
        <v>0</v>
      </c>
      <c r="AZ76" s="0" t="n">
        <f aca="false">SUMPRODUCT('FD inverse'!$A$50:$BH$50,'FD mesh'!$B$84:$BI$84,$E75:$BL75)+'FD inverse'!$A$50*$C76/Setup!$B$17+INDEX('FD inverse'!$A$50:$BH$50,1,'FD mesh'!$B$15+1)*Setup!$B$22</f>
        <v>0</v>
      </c>
      <c r="BA76" s="0" t="n">
        <f aca="false">SUMPRODUCT('FD inverse'!$A$51:$BH$51,'FD mesh'!$B$84:$BI$84,$E75:$BL75)+'FD inverse'!$A$51*$C76/Setup!$B$17+INDEX('FD inverse'!$A$51:$BH$51,1,'FD mesh'!$B$15+1)*Setup!$B$22</f>
        <v>0</v>
      </c>
      <c r="BB76" s="0" t="n">
        <f aca="false">SUMPRODUCT('FD inverse'!$A$52:$BH$52,'FD mesh'!$B$84:$BI$84,$E75:$BL75)+'FD inverse'!$A$52*$C76/Setup!$B$17+INDEX('FD inverse'!$A$52:$BH$52,1,'FD mesh'!$B$15+1)*Setup!$B$22</f>
        <v>0</v>
      </c>
      <c r="BC76" s="0" t="n">
        <f aca="false">SUMPRODUCT('FD inverse'!$A$53:$BH$53,'FD mesh'!$B$84:$BI$84,$E75:$BL75)+'FD inverse'!$A$53*$C76/Setup!$B$17+INDEX('FD inverse'!$A$53:$BH$53,1,'FD mesh'!$B$15+1)*Setup!$B$22</f>
        <v>0</v>
      </c>
      <c r="BD76" s="0" t="n">
        <f aca="false">SUMPRODUCT('FD inverse'!$A$54:$BH$54,'FD mesh'!$B$84:$BI$84,$E75:$BL75)+'FD inverse'!$A$54*$C76/Setup!$B$17+INDEX('FD inverse'!$A$54:$BH$54,1,'FD mesh'!$B$15+1)*Setup!$B$22</f>
        <v>0</v>
      </c>
      <c r="BE76" s="0" t="n">
        <f aca="false">SUMPRODUCT('FD inverse'!$A$55:$BH$55,'FD mesh'!$B$84:$BI$84,$E75:$BL75)+'FD inverse'!$A$55*$C76/Setup!$B$17+INDEX('FD inverse'!$A$55:$BH$55,1,'FD mesh'!$B$15+1)*Setup!$B$22</f>
        <v>0</v>
      </c>
      <c r="BF76" s="0" t="n">
        <f aca="false">SUMPRODUCT('FD inverse'!$A$56:$BH$56,'FD mesh'!$B$84:$BI$84,$E75:$BL75)+'FD inverse'!$A$56*$C76/Setup!$B$17+INDEX('FD inverse'!$A$56:$BH$56,1,'FD mesh'!$B$15+1)*Setup!$B$22</f>
        <v>0</v>
      </c>
      <c r="BG76" s="0" t="n">
        <f aca="false">SUMPRODUCT('FD inverse'!$A$57:$BH$57,'FD mesh'!$B$84:$BI$84,$E75:$BL75)+'FD inverse'!$A$57*$C76/Setup!$B$17+INDEX('FD inverse'!$A$57:$BH$57,1,'FD mesh'!$B$15+1)*Setup!$B$22</f>
        <v>0</v>
      </c>
      <c r="BH76" s="0" t="n">
        <f aca="false">SUMPRODUCT('FD inverse'!$A$58:$BH$58,'FD mesh'!$B$84:$BI$84,$E75:$BL75)+'FD inverse'!$A$58*$C76/Setup!$B$17+INDEX('FD inverse'!$A$58:$BH$58,1,'FD mesh'!$B$15+1)*Setup!$B$22</f>
        <v>0</v>
      </c>
      <c r="BI76" s="0" t="n">
        <f aca="false">SUMPRODUCT('FD inverse'!$A$59:$BH$59,'FD mesh'!$B$84:$BI$84,$E75:$BL75)+'FD inverse'!$A$59*$C76/Setup!$B$17+INDEX('FD inverse'!$A$59:$BH$59,1,'FD mesh'!$B$15+1)*Setup!$B$22</f>
        <v>0</v>
      </c>
      <c r="BJ76" s="0" t="n">
        <f aca="false">SUMPRODUCT('FD inverse'!$A$60:$BH$60,'FD mesh'!$B$84:$BI$84,$E75:$BL75)+'FD inverse'!$A$60*$C76/Setup!$B$17+INDEX('FD inverse'!$A$60:$BH$60,1,'FD mesh'!$B$15+1)*Setup!$B$22</f>
        <v>0</v>
      </c>
      <c r="BK76" s="0" t="n">
        <f aca="false">SUMPRODUCT('FD inverse'!$A$61:$BH$61,'FD mesh'!$B$84:$BI$84,$E75:$BL75)+'FD inverse'!$A$61*$C76/Setup!$B$17+INDEX('FD inverse'!$A$61:$BH$61,1,'FD mesh'!$B$15+1)*Setup!$B$22</f>
        <v>0</v>
      </c>
      <c r="BL76" s="0" t="n">
        <f aca="false">SUMPRODUCT('FD inverse'!$A$62:$BH$62,'FD mesh'!$B$84:$BI$84,$E75:$BL75)+'FD inverse'!$A$62*$C76/Setup!$B$17+INDEX('FD inverse'!$A$62:$BH$62,1,'FD mesh'!$B$15+1)*Setup!$B$22</f>
        <v>0</v>
      </c>
    </row>
    <row r="77" customFormat="false" ht="15" hidden="false" customHeight="false" outlineLevel="0" collapsed="false">
      <c r="A77" s="0" t="n">
        <v>72</v>
      </c>
      <c r="B77" s="0" t="n">
        <f aca="false">A77*Setup!$B$11/3600</f>
        <v>6</v>
      </c>
      <c r="C77" s="0" t="n">
        <f aca="false">Setup!$B$7+Setup!$B$8*COS(2*PI()*(B77-Setup!$B$9)/24)</f>
        <v>20.5358983848622</v>
      </c>
      <c r="D77" s="0" t="n">
        <f aca="false">(C77-E77)/Setup!$B$17</f>
        <v>13.0104508930201</v>
      </c>
      <c r="E77" s="0" t="n">
        <f aca="false">SUMPRODUCT('FD inverse'!$A$3:$BH$3,'FD mesh'!$B$84:$BI$84,$E76:$BL76)+'FD inverse'!$A$3*$C77/Setup!$B$17+INDEX('FD inverse'!$A$3:$BH$3,1,'FD mesh'!$B$15+1)*Setup!$B$22</f>
        <v>18.8445397687696</v>
      </c>
      <c r="F77" s="0" t="n">
        <f aca="false">SUMPRODUCT('FD inverse'!$A$4:$BH$4,'FD mesh'!$B$84:$BI$84,$E76:$BL76)+'FD inverse'!$A$4*$C77/Setup!$B$17+INDEX('FD inverse'!$A$4:$BH$4,1,'FD mesh'!$B$15+1)*Setup!$B$22</f>
        <v>18.4639673865248</v>
      </c>
      <c r="G77" s="0" t="n">
        <f aca="false">SUMPRODUCT('FD inverse'!$A$5:$BH$5,'FD mesh'!$B$84:$BI$84,$E76:$BL76)+'FD inverse'!$A$5*$C77/Setup!$B$17+INDEX('FD inverse'!$A$5:$BH$5,1,'FD mesh'!$B$15+1)*Setup!$B$22</f>
        <v>18.0955683721947</v>
      </c>
      <c r="H77" s="0" t="n">
        <f aca="false">SUMPRODUCT('FD inverse'!$A$6:$BH$6,'FD mesh'!$B$84:$BI$84,$E76:$BL76)+'FD inverse'!$A$6*$C77/Setup!$B$17+INDEX('FD inverse'!$A$6:$BH$6,1,'FD mesh'!$B$15+1)*Setup!$B$22</f>
        <v>16.8766117244212</v>
      </c>
      <c r="I77" s="0" t="n">
        <f aca="false">SUMPRODUCT('FD inverse'!$A$7:$BH$7,'FD mesh'!$B$84:$BI$84,$E76:$BL76)+'FD inverse'!$A$7*$C77/Setup!$B$17+INDEX('FD inverse'!$A$7:$BH$7,1,'FD mesh'!$B$15+1)*Setup!$B$22</f>
        <v>16.7743743100277</v>
      </c>
      <c r="J77" s="0" t="n">
        <f aca="false">SUMPRODUCT('FD inverse'!$A$8:$BH$8,'FD mesh'!$B$84:$BI$84,$E76:$BL76)+'FD inverse'!$A$8*$C77/Setup!$B$17+INDEX('FD inverse'!$A$8:$BH$8,1,'FD mesh'!$B$15+1)*Setup!$B$22</f>
        <v>16.6830967888135</v>
      </c>
      <c r="K77" s="0" t="n">
        <f aca="false">SUMPRODUCT('FD inverse'!$A$9:$BH$9,'FD mesh'!$B$84:$BI$84,$E76:$BL76)+'FD inverse'!$A$9*$C77/Setup!$B$17+INDEX('FD inverse'!$A$9:$BH$9,1,'FD mesh'!$B$15+1)*Setup!$B$22</f>
        <v>16.6025417042432</v>
      </c>
      <c r="L77" s="0" t="n">
        <f aca="false">SUMPRODUCT('FD inverse'!$A$10:$BH$10,'FD mesh'!$B$84:$BI$84,$E76:$BL76)+'FD inverse'!$A$10*$C77/Setup!$B$17+INDEX('FD inverse'!$A$10:$BH$10,1,'FD mesh'!$B$15+1)*Setup!$B$22</f>
        <v>16.5325304358365</v>
      </c>
      <c r="M77" s="0" t="n">
        <f aca="false">SUMPRODUCT('FD inverse'!$A$11:$BH$11,'FD mesh'!$B$84:$BI$84,$E76:$BL76)+'FD inverse'!$A$11*$C77/Setup!$B$17+INDEX('FD inverse'!$A$11:$BH$11,1,'FD mesh'!$B$15+1)*Setup!$B$22</f>
        <v>16.4729310299229</v>
      </c>
      <c r="N77" s="0" t="n">
        <f aca="false">SUMPRODUCT('FD inverse'!$A$12:$BH$12,'FD mesh'!$B$84:$BI$84,$E76:$BL76)+'FD inverse'!$A$12*$C77/Setup!$B$17+INDEX('FD inverse'!$A$12:$BH$12,1,'FD mesh'!$B$15+1)*Setup!$B$22</f>
        <v>16.4236474768151</v>
      </c>
      <c r="O77" s="0" t="n">
        <f aca="false">SUMPRODUCT('FD inverse'!$A$13:$BH$13,'FD mesh'!$B$84:$BI$84,$E76:$BL76)+'FD inverse'!$A$13*$C77/Setup!$B$17+INDEX('FD inverse'!$A$13:$BH$13,1,'FD mesh'!$B$15+1)*Setup!$B$22</f>
        <v>16.3846105079744</v>
      </c>
      <c r="P77" s="0" t="n">
        <f aca="false">SUMPRODUCT('FD inverse'!$A$14:$BH$14,'FD mesh'!$B$84:$BI$84,$E76:$BL76)+'FD inverse'!$A$14*$C77/Setup!$B$17+INDEX('FD inverse'!$A$14:$BH$14,1,'FD mesh'!$B$15+1)*Setup!$B$22</f>
        <v>16.3557699713929</v>
      </c>
      <c r="Q77" s="0" t="n">
        <f aca="false">SUMPRODUCT('FD inverse'!$A$15:$BH$15,'FD mesh'!$B$84:$BI$84,$E76:$BL76)+'FD inverse'!$A$15*$C77/Setup!$B$17+INDEX('FD inverse'!$A$15:$BH$15,1,'FD mesh'!$B$15+1)*Setup!$B$22</f>
        <v>16.3370888297296</v>
      </c>
      <c r="R77" s="0" t="n">
        <f aca="false">SUMPRODUCT('FD inverse'!$A$16:$BH$16,'FD mesh'!$B$84:$BI$84,$E76:$BL76)+'FD inverse'!$A$16*$C77/Setup!$B$17+INDEX('FD inverse'!$A$16:$BH$16,1,'FD mesh'!$B$15+1)*Setup!$B$22</f>
        <v>16.3285388134854</v>
      </c>
      <c r="S77" s="0" t="n">
        <f aca="false">SUMPRODUCT('FD inverse'!$A$17:$BH$17,'FD mesh'!$B$84:$BI$84,$E76:$BL76)+'FD inverse'!$A$17*$C77/Setup!$B$17+INDEX('FD inverse'!$A$17:$BH$17,1,'FD mesh'!$B$15+1)*Setup!$B$22</f>
        <v>16.2182040640635</v>
      </c>
      <c r="T77" s="0" t="n">
        <f aca="false">SUMPRODUCT('FD inverse'!$A$18:$BH$18,'FD mesh'!$B$84:$BI$84,$E76:$BL76)+'FD inverse'!$A$18*$C77/Setup!$B$17+INDEX('FD inverse'!$A$18:$BH$18,1,'FD mesh'!$B$15+1)*Setup!$B$22</f>
        <v>16.1125965454358</v>
      </c>
      <c r="U77" s="0" t="n">
        <f aca="false">SUMPRODUCT('FD inverse'!$A$19:$BH$19,'FD mesh'!$B$84:$BI$84,$E76:$BL76)+'FD inverse'!$A$19*$C77/Setup!$B$17+INDEX('FD inverse'!$A$19:$BH$19,1,'FD mesh'!$B$15+1)*Setup!$B$22</f>
        <v>16.0114012585754</v>
      </c>
      <c r="V77" s="0" t="n">
        <f aca="false">SUMPRODUCT('FD inverse'!$A$20:$BH$20,'FD mesh'!$B$84:$BI$84,$E76:$BL76)+'FD inverse'!$A$20*$C77/Setup!$B$17+INDEX('FD inverse'!$A$20:$BH$20,1,'FD mesh'!$B$15+1)*Setup!$B$22</f>
        <v>15.9143026488949</v>
      </c>
      <c r="W77" s="0" t="n">
        <f aca="false">SUMPRODUCT('FD inverse'!$A$21:$BH$21,'FD mesh'!$B$84:$BI$84,$E76:$BL76)+'FD inverse'!$A$21*$C77/Setup!$B$17+INDEX('FD inverse'!$A$21:$BH$21,1,'FD mesh'!$B$15+1)*Setup!$B$22</f>
        <v>15.8209839722036</v>
      </c>
      <c r="X77" s="0" t="n">
        <f aca="false">SUMPRODUCT('FD inverse'!$A$22:$BH$22,'FD mesh'!$B$84:$BI$84,$E76:$BL76)+'FD inverse'!$A$22*$C77/Setup!$B$17+INDEX('FD inverse'!$A$22:$BH$22,1,'FD mesh'!$B$15+1)*Setup!$B$22</f>
        <v>15.731126828281</v>
      </c>
      <c r="Y77" s="0" t="n">
        <f aca="false">SUMPRODUCT('FD inverse'!$A$23:$BH$23,'FD mesh'!$B$84:$BI$84,$E76:$BL76)+'FD inverse'!$A$23*$C77/Setup!$B$17+INDEX('FD inverse'!$A$23:$BH$23,1,'FD mesh'!$B$15+1)*Setup!$B$22</f>
        <v>15.6444108475362</v>
      </c>
      <c r="Z77" s="0" t="n">
        <f aca="false">SUMPRODUCT('FD inverse'!$A$24:$BH$24,'FD mesh'!$B$84:$BI$84,$E76:$BL76)+'FD inverse'!$A$24*$C77/Setup!$B$17+INDEX('FD inverse'!$A$24:$BH$24,1,'FD mesh'!$B$15+1)*Setup!$B$22</f>
        <v>15.5605135161309</v>
      </c>
      <c r="AA77" s="0" t="n">
        <f aca="false">SUMPRODUCT('FD inverse'!$A$25:$BH$25,'FD mesh'!$B$84:$BI$84,$E76:$BL76)+'FD inverse'!$A$25*$C77/Setup!$B$17+INDEX('FD inverse'!$A$25:$BH$25,1,'FD mesh'!$B$15+1)*Setup!$B$22</f>
        <v>15.4791101249428</v>
      </c>
      <c r="AB77" s="0" t="n">
        <f aca="false">SUMPRODUCT('FD inverse'!$A$26:$BH$26,'FD mesh'!$B$84:$BI$84,$E76:$BL76)+'FD inverse'!$A$26*$C77/Setup!$B$17+INDEX('FD inverse'!$A$26:$BH$26,1,'FD mesh'!$B$15+1)*Setup!$B$22</f>
        <v>15.3998738278082</v>
      </c>
      <c r="AC77" s="0" t="n">
        <f aca="false">SUMPRODUCT('FD inverse'!$A$27:$BH$27,'FD mesh'!$B$84:$BI$84,$E76:$BL76)+'FD inverse'!$A$27*$C77/Setup!$B$17+INDEX('FD inverse'!$A$27:$BH$27,1,'FD mesh'!$B$15+1)*Setup!$B$22</f>
        <v>15.322475794607</v>
      </c>
      <c r="AD77" s="0" t="n">
        <f aca="false">SUMPRODUCT('FD inverse'!$A$28:$BH$28,'FD mesh'!$B$84:$BI$84,$E76:$BL76)+'FD inverse'!$A$28*$C77/Setup!$B$17+INDEX('FD inverse'!$A$28:$BH$28,1,'FD mesh'!$B$15+1)*Setup!$B$22</f>
        <v>15.2465854449051</v>
      </c>
      <c r="AE77" s="0" t="n">
        <f aca="false">SUMPRODUCT('FD inverse'!$A$29:$BH$29,'FD mesh'!$B$84:$BI$84,$E76:$BL76)+'FD inverse'!$A$29*$C77/Setup!$B$17+INDEX('FD inverse'!$A$29:$BH$29,1,'FD mesh'!$B$15+1)*Setup!$B$22</f>
        <v>15.1718707480498</v>
      </c>
      <c r="AF77" s="0" t="n">
        <f aca="false">SUMPRODUCT('FD inverse'!$A$30:$BH$30,'FD mesh'!$B$84:$BI$84,$E76:$BL76)+'FD inverse'!$A$30*$C77/Setup!$B$17+INDEX('FD inverse'!$A$30:$BH$30,1,'FD mesh'!$B$15+1)*Setup!$B$22</f>
        <v>15.0979985757985</v>
      </c>
      <c r="AG77" s="0" t="n">
        <f aca="false">SUMPRODUCT('FD inverse'!$A$31:$BH$31,'FD mesh'!$B$84:$BI$84,$E76:$BL76)+'FD inverse'!$A$31*$C77/Setup!$B$17+INDEX('FD inverse'!$A$31:$BH$31,1,'FD mesh'!$B$15+1)*Setup!$B$22</f>
        <v>15.0246350937417</v>
      </c>
      <c r="AH77" s="0" t="n">
        <f aca="false">SUMPRODUCT('FD inverse'!$A$32:$BH$32,'FD mesh'!$B$84:$BI$84,$E76:$BL76)+'FD inverse'!$A$32*$C77/Setup!$B$17+INDEX('FD inverse'!$A$32:$BH$32,1,'FD mesh'!$B$15+1)*Setup!$B$22</f>
        <v>15.0216967350851</v>
      </c>
      <c r="AI77" s="0" t="n">
        <f aca="false">SUMPRODUCT('FD inverse'!$A$33:$BH$33,'FD mesh'!$B$84:$BI$84,$E76:$BL76)+'FD inverse'!$A$33*$C77/Setup!$B$17+INDEX('FD inverse'!$A$33:$BH$33,1,'FD mesh'!$B$15+1)*Setup!$B$22</f>
        <v>15.0190346464765</v>
      </c>
      <c r="AJ77" s="0" t="n">
        <f aca="false">SUMPRODUCT('FD inverse'!$A$34:$BH$34,'FD mesh'!$B$84:$BI$84,$E76:$BL76)+'FD inverse'!$A$34*$C77/Setup!$B$17+INDEX('FD inverse'!$A$34:$BH$34,1,'FD mesh'!$B$15+1)*Setup!$B$22</f>
        <v>15.0166252738148</v>
      </c>
      <c r="AK77" s="0" t="n">
        <f aca="false">SUMPRODUCT('FD inverse'!$A$35:$BH$35,'FD mesh'!$B$84:$BI$84,$E76:$BL76)+'FD inverse'!$A$35*$C77/Setup!$B$17+INDEX('FD inverse'!$A$35:$BH$35,1,'FD mesh'!$B$15+1)*Setup!$B$22</f>
        <v>15.0144455624816</v>
      </c>
      <c r="AL77" s="0" t="n">
        <f aca="false">SUMPRODUCT('FD inverse'!$A$36:$BH$36,'FD mesh'!$B$84:$BI$84,$E76:$BL76)+'FD inverse'!$A$36*$C77/Setup!$B$17+INDEX('FD inverse'!$A$36:$BH$36,1,'FD mesh'!$B$15+1)*Setup!$B$22</f>
        <v>15.0124729841532</v>
      </c>
      <c r="AM77" s="0" t="n">
        <f aca="false">SUMPRODUCT('FD inverse'!$A$37:$BH$37,'FD mesh'!$B$84:$BI$84,$E76:$BL76)+'FD inverse'!$A$37*$C77/Setup!$B$17+INDEX('FD inverse'!$A$37:$BH$37,1,'FD mesh'!$B$15+1)*Setup!$B$22</f>
        <v>15.0106855501032</v>
      </c>
      <c r="AN77" s="0" t="n">
        <f aca="false">SUMPRODUCT('FD inverse'!$A$38:$BH$38,'FD mesh'!$B$84:$BI$84,$E76:$BL76)+'FD inverse'!$A$38*$C77/Setup!$B$17+INDEX('FD inverse'!$A$38:$BH$38,1,'FD mesh'!$B$15+1)*Setup!$B$22</f>
        <v>15.0090618103073</v>
      </c>
      <c r="AO77" s="0" t="n">
        <f aca="false">SUMPRODUCT('FD inverse'!$A$39:$BH$39,'FD mesh'!$B$84:$BI$84,$E76:$BL76)+'FD inverse'!$A$39*$C77/Setup!$B$17+INDEX('FD inverse'!$A$39:$BH$39,1,'FD mesh'!$B$15+1)*Setup!$B$22</f>
        <v>15.0075808381943</v>
      </c>
      <c r="AP77" s="0" t="n">
        <f aca="false">SUMPRODUCT('FD inverse'!$A$40:$BH$40,'FD mesh'!$B$84:$BI$84,$E76:$BL76)+'FD inverse'!$A$40*$C77/Setup!$B$17+INDEX('FD inverse'!$A$40:$BH$40,1,'FD mesh'!$B$15+1)*Setup!$B$22</f>
        <v>15.0062222013731</v>
      </c>
      <c r="AQ77" s="0" t="n">
        <f aca="false">SUMPRODUCT('FD inverse'!$A$41:$BH$41,'FD mesh'!$B$84:$BI$84,$E76:$BL76)+'FD inverse'!$A$41*$C77/Setup!$B$17+INDEX('FD inverse'!$A$41:$BH$41,1,'FD mesh'!$B$15+1)*Setup!$B$22</f>
        <v>15.0049659191038</v>
      </c>
      <c r="AR77" s="0" t="n">
        <f aca="false">SUMPRODUCT('FD inverse'!$A$42:$BH$42,'FD mesh'!$B$84:$BI$84,$E76:$BL76)+'FD inverse'!$A$42*$C77/Setup!$B$17+INDEX('FD inverse'!$A$42:$BH$42,1,'FD mesh'!$B$15+1)*Setup!$B$22</f>
        <v>15.0037924076623</v>
      </c>
      <c r="AS77" s="0" t="n">
        <f aca="false">SUMPRODUCT('FD inverse'!$A$43:$BH$43,'FD mesh'!$B$84:$BI$84,$E76:$BL76)+'FD inverse'!$A$43*$C77/Setup!$B$17+INDEX('FD inverse'!$A$43:$BH$43,1,'FD mesh'!$B$15+1)*Setup!$B$22</f>
        <v>0</v>
      </c>
      <c r="AT77" s="0" t="n">
        <f aca="false">SUMPRODUCT('FD inverse'!$A$44:$BH$44,'FD mesh'!$B$84:$BI$84,$E76:$BL76)+'FD inverse'!$A$44*$C77/Setup!$B$17+INDEX('FD inverse'!$A$44:$BH$44,1,'FD mesh'!$B$15+1)*Setup!$B$22</f>
        <v>0</v>
      </c>
      <c r="AU77" s="0" t="n">
        <f aca="false">SUMPRODUCT('FD inverse'!$A$45:$BH$45,'FD mesh'!$B$84:$BI$84,$E76:$BL76)+'FD inverse'!$A$45*$C77/Setup!$B$17+INDEX('FD inverse'!$A$45:$BH$45,1,'FD mesh'!$B$15+1)*Setup!$B$22</f>
        <v>0</v>
      </c>
      <c r="AV77" s="0" t="n">
        <f aca="false">SUMPRODUCT('FD inverse'!$A$46:$BH$46,'FD mesh'!$B$84:$BI$84,$E76:$BL76)+'FD inverse'!$A$46*$C77/Setup!$B$17+INDEX('FD inverse'!$A$46:$BH$46,1,'FD mesh'!$B$15+1)*Setup!$B$22</f>
        <v>0</v>
      </c>
      <c r="AW77" s="0" t="n">
        <f aca="false">SUMPRODUCT('FD inverse'!$A$47:$BH$47,'FD mesh'!$B$84:$BI$84,$E76:$BL76)+'FD inverse'!$A$47*$C77/Setup!$B$17+INDEX('FD inverse'!$A$47:$BH$47,1,'FD mesh'!$B$15+1)*Setup!$B$22</f>
        <v>0</v>
      </c>
      <c r="AX77" s="0" t="n">
        <f aca="false">SUMPRODUCT('FD inverse'!$A$48:$BH$48,'FD mesh'!$B$84:$BI$84,$E76:$BL76)+'FD inverse'!$A$48*$C77/Setup!$B$17+INDEX('FD inverse'!$A$48:$BH$48,1,'FD mesh'!$B$15+1)*Setup!$B$22</f>
        <v>0</v>
      </c>
      <c r="AY77" s="0" t="n">
        <f aca="false">SUMPRODUCT('FD inverse'!$A$49:$BH$49,'FD mesh'!$B$84:$BI$84,$E76:$BL76)+'FD inverse'!$A$49*$C77/Setup!$B$17+INDEX('FD inverse'!$A$49:$BH$49,1,'FD mesh'!$B$15+1)*Setup!$B$22</f>
        <v>0</v>
      </c>
      <c r="AZ77" s="0" t="n">
        <f aca="false">SUMPRODUCT('FD inverse'!$A$50:$BH$50,'FD mesh'!$B$84:$BI$84,$E76:$BL76)+'FD inverse'!$A$50*$C77/Setup!$B$17+INDEX('FD inverse'!$A$50:$BH$50,1,'FD mesh'!$B$15+1)*Setup!$B$22</f>
        <v>0</v>
      </c>
      <c r="BA77" s="0" t="n">
        <f aca="false">SUMPRODUCT('FD inverse'!$A$51:$BH$51,'FD mesh'!$B$84:$BI$84,$E76:$BL76)+'FD inverse'!$A$51*$C77/Setup!$B$17+INDEX('FD inverse'!$A$51:$BH$51,1,'FD mesh'!$B$15+1)*Setup!$B$22</f>
        <v>0</v>
      </c>
      <c r="BB77" s="0" t="n">
        <f aca="false">SUMPRODUCT('FD inverse'!$A$52:$BH$52,'FD mesh'!$B$84:$BI$84,$E76:$BL76)+'FD inverse'!$A$52*$C77/Setup!$B$17+INDEX('FD inverse'!$A$52:$BH$52,1,'FD mesh'!$B$15+1)*Setup!$B$22</f>
        <v>0</v>
      </c>
      <c r="BC77" s="0" t="n">
        <f aca="false">SUMPRODUCT('FD inverse'!$A$53:$BH$53,'FD mesh'!$B$84:$BI$84,$E76:$BL76)+'FD inverse'!$A$53*$C77/Setup!$B$17+INDEX('FD inverse'!$A$53:$BH$53,1,'FD mesh'!$B$15+1)*Setup!$B$22</f>
        <v>0</v>
      </c>
      <c r="BD77" s="0" t="n">
        <f aca="false">SUMPRODUCT('FD inverse'!$A$54:$BH$54,'FD mesh'!$B$84:$BI$84,$E76:$BL76)+'FD inverse'!$A$54*$C77/Setup!$B$17+INDEX('FD inverse'!$A$54:$BH$54,1,'FD mesh'!$B$15+1)*Setup!$B$22</f>
        <v>0</v>
      </c>
      <c r="BE77" s="0" t="n">
        <f aca="false">SUMPRODUCT('FD inverse'!$A$55:$BH$55,'FD mesh'!$B$84:$BI$84,$E76:$BL76)+'FD inverse'!$A$55*$C77/Setup!$B$17+INDEX('FD inverse'!$A$55:$BH$55,1,'FD mesh'!$B$15+1)*Setup!$B$22</f>
        <v>0</v>
      </c>
      <c r="BF77" s="0" t="n">
        <f aca="false">SUMPRODUCT('FD inverse'!$A$56:$BH$56,'FD mesh'!$B$84:$BI$84,$E76:$BL76)+'FD inverse'!$A$56*$C77/Setup!$B$17+INDEX('FD inverse'!$A$56:$BH$56,1,'FD mesh'!$B$15+1)*Setup!$B$22</f>
        <v>0</v>
      </c>
      <c r="BG77" s="0" t="n">
        <f aca="false">SUMPRODUCT('FD inverse'!$A$57:$BH$57,'FD mesh'!$B$84:$BI$84,$E76:$BL76)+'FD inverse'!$A$57*$C77/Setup!$B$17+INDEX('FD inverse'!$A$57:$BH$57,1,'FD mesh'!$B$15+1)*Setup!$B$22</f>
        <v>0</v>
      </c>
      <c r="BH77" s="0" t="n">
        <f aca="false">SUMPRODUCT('FD inverse'!$A$58:$BH$58,'FD mesh'!$B$84:$BI$84,$E76:$BL76)+'FD inverse'!$A$58*$C77/Setup!$B$17+INDEX('FD inverse'!$A$58:$BH$58,1,'FD mesh'!$B$15+1)*Setup!$B$22</f>
        <v>0</v>
      </c>
      <c r="BI77" s="0" t="n">
        <f aca="false">SUMPRODUCT('FD inverse'!$A$59:$BH$59,'FD mesh'!$B$84:$BI$84,$E76:$BL76)+'FD inverse'!$A$59*$C77/Setup!$B$17+INDEX('FD inverse'!$A$59:$BH$59,1,'FD mesh'!$B$15+1)*Setup!$B$22</f>
        <v>0</v>
      </c>
      <c r="BJ77" s="0" t="n">
        <f aca="false">SUMPRODUCT('FD inverse'!$A$60:$BH$60,'FD mesh'!$B$84:$BI$84,$E76:$BL76)+'FD inverse'!$A$60*$C77/Setup!$B$17+INDEX('FD inverse'!$A$60:$BH$60,1,'FD mesh'!$B$15+1)*Setup!$B$22</f>
        <v>0</v>
      </c>
      <c r="BK77" s="0" t="n">
        <f aca="false">SUMPRODUCT('FD inverse'!$A$61:$BH$61,'FD mesh'!$B$84:$BI$84,$E76:$BL76)+'FD inverse'!$A$61*$C77/Setup!$B$17+INDEX('FD inverse'!$A$61:$BH$61,1,'FD mesh'!$B$15+1)*Setup!$B$22</f>
        <v>0</v>
      </c>
      <c r="BL77" s="0" t="n">
        <f aca="false">SUMPRODUCT('FD inverse'!$A$62:$BH$62,'FD mesh'!$B$84:$BI$84,$E76:$BL76)+'FD inverse'!$A$62*$C77/Setup!$B$17+INDEX('FD inverse'!$A$62:$BH$62,1,'FD mesh'!$B$15+1)*Setup!$B$22</f>
        <v>0</v>
      </c>
    </row>
    <row r="78" customFormat="false" ht="15" hidden="false" customHeight="false" outlineLevel="0" collapsed="false">
      <c r="A78" s="0" t="n">
        <v>73</v>
      </c>
      <c r="B78" s="0" t="n">
        <f aca="false">A78*Setup!$B$11/3600</f>
        <v>6.08333333333333</v>
      </c>
      <c r="C78" s="0" t="n">
        <f aca="false">Setup!$B$7+Setup!$B$8*COS(2*PI()*(B78-Setup!$B$9)/24)</f>
        <v>20.5803525173082</v>
      </c>
      <c r="D78" s="0" t="n">
        <f aca="false">(C78-E78)/Setup!$B$17</f>
        <v>13.1089768750783</v>
      </c>
      <c r="E78" s="0" t="n">
        <f aca="false">SUMPRODUCT('FD inverse'!$A$3:$BH$3,'FD mesh'!$B$84:$BI$84,$E77:$BL77)+'FD inverse'!$A$3*$C78/Setup!$B$17+INDEX('FD inverse'!$A$3:$BH$3,1,'FD mesh'!$B$15+1)*Setup!$B$22</f>
        <v>18.876185523548</v>
      </c>
      <c r="F78" s="0" t="n">
        <f aca="false">SUMPRODUCT('FD inverse'!$A$4:$BH$4,'FD mesh'!$B$84:$BI$84,$E77:$BL77)+'FD inverse'!$A$4*$C78/Setup!$B$17+INDEX('FD inverse'!$A$4:$BH$4,1,'FD mesh'!$B$15+1)*Setup!$B$22</f>
        <v>18.4929049705772</v>
      </c>
      <c r="G78" s="0" t="n">
        <f aca="false">SUMPRODUCT('FD inverse'!$A$5:$BH$5,'FD mesh'!$B$84:$BI$84,$E77:$BL77)+'FD inverse'!$A$5*$C78/Setup!$B$17+INDEX('FD inverse'!$A$5:$BH$5,1,'FD mesh'!$B$15+1)*Setup!$B$22</f>
        <v>18.122184132907</v>
      </c>
      <c r="H78" s="0" t="n">
        <f aca="false">SUMPRODUCT('FD inverse'!$A$6:$BH$6,'FD mesh'!$B$84:$BI$84,$E77:$BL77)+'FD inverse'!$A$6*$C78/Setup!$B$17+INDEX('FD inverse'!$A$6:$BH$6,1,'FD mesh'!$B$15+1)*Setup!$B$22</f>
        <v>16.8959694438542</v>
      </c>
      <c r="I78" s="0" t="n">
        <f aca="false">SUMPRODUCT('FD inverse'!$A$7:$BH$7,'FD mesh'!$B$84:$BI$84,$E77:$BL77)+'FD inverse'!$A$7*$C78/Setup!$B$17+INDEX('FD inverse'!$A$7:$BH$7,1,'FD mesh'!$B$15+1)*Setup!$B$22</f>
        <v>16.7931651113224</v>
      </c>
      <c r="J78" s="0" t="n">
        <f aca="false">SUMPRODUCT('FD inverse'!$A$8:$BH$8,'FD mesh'!$B$84:$BI$84,$E77:$BL77)+'FD inverse'!$A$8*$C78/Setup!$B$17+INDEX('FD inverse'!$A$8:$BH$8,1,'FD mesh'!$B$15+1)*Setup!$B$22</f>
        <v>16.7014467972535</v>
      </c>
      <c r="K78" s="0" t="n">
        <f aca="false">SUMPRODUCT('FD inverse'!$A$9:$BH$9,'FD mesh'!$B$84:$BI$84,$E77:$BL77)+'FD inverse'!$A$9*$C78/Setup!$B$17+INDEX('FD inverse'!$A$9:$BH$9,1,'FD mesh'!$B$15+1)*Setup!$B$22</f>
        <v>16.620554446866</v>
      </c>
      <c r="L78" s="0" t="n">
        <f aca="false">SUMPRODUCT('FD inverse'!$A$10:$BH$10,'FD mesh'!$B$84:$BI$84,$E77:$BL77)+'FD inverse'!$A$10*$C78/Setup!$B$17+INDEX('FD inverse'!$A$10:$BH$10,1,'FD mesh'!$B$15+1)*Setup!$B$22</f>
        <v>16.5502890832766</v>
      </c>
      <c r="M78" s="0" t="n">
        <f aca="false">SUMPRODUCT('FD inverse'!$A$11:$BH$11,'FD mesh'!$B$84:$BI$84,$E77:$BL77)+'FD inverse'!$A$11*$C78/Setup!$B$17+INDEX('FD inverse'!$A$11:$BH$11,1,'FD mesh'!$B$15+1)*Setup!$B$22</f>
        <v>16.4905007978229</v>
      </c>
      <c r="N78" s="0" t="n">
        <f aca="false">SUMPRODUCT('FD inverse'!$A$12:$BH$12,'FD mesh'!$B$84:$BI$84,$E77:$BL77)+'FD inverse'!$A$12*$C78/Setup!$B$17+INDEX('FD inverse'!$A$12:$BH$12,1,'FD mesh'!$B$15+1)*Setup!$B$22</f>
        <v>16.4410781571481</v>
      </c>
      <c r="O78" s="0" t="n">
        <f aca="false">SUMPRODUCT('FD inverse'!$A$13:$BH$13,'FD mesh'!$B$84:$BI$84,$E77:$BL77)+'FD inverse'!$A$13*$C78/Setup!$B$17+INDEX('FD inverse'!$A$13:$BH$13,1,'FD mesh'!$B$15+1)*Setup!$B$22</f>
        <v>16.4019391036903</v>
      </c>
      <c r="P78" s="0" t="n">
        <f aca="false">SUMPRODUCT('FD inverse'!$A$14:$BH$14,'FD mesh'!$B$84:$BI$84,$E77:$BL77)+'FD inverse'!$A$14*$C78/Setup!$B$17+INDEX('FD inverse'!$A$14:$BH$14,1,'FD mesh'!$B$15+1)*Setup!$B$22</f>
        <v>16.373023410537</v>
      </c>
      <c r="Q78" s="0" t="n">
        <f aca="false">SUMPRODUCT('FD inverse'!$A$15:$BH$15,'FD mesh'!$B$84:$BI$84,$E77:$BL77)+'FD inverse'!$A$15*$C78/Setup!$B$17+INDEX('FD inverse'!$A$15:$BH$15,1,'FD mesh'!$B$15+1)*Setup!$B$22</f>
        <v>16.3542867375276</v>
      </c>
      <c r="R78" s="0" t="n">
        <f aca="false">SUMPRODUCT('FD inverse'!$A$16:$BH$16,'FD mesh'!$B$84:$BI$84,$E77:$BL77)+'FD inverse'!$A$16*$C78/Setup!$B$17+INDEX('FD inverse'!$A$16:$BH$16,1,'FD mesh'!$B$15+1)*Setup!$B$22</f>
        <v>16.3456963228061</v>
      </c>
      <c r="S78" s="0" t="n">
        <f aca="false">SUMPRODUCT('FD inverse'!$A$17:$BH$17,'FD mesh'!$B$84:$BI$84,$E77:$BL77)+'FD inverse'!$A$17*$C78/Setup!$B$17+INDEX('FD inverse'!$A$17:$BH$17,1,'FD mesh'!$B$15+1)*Setup!$B$22</f>
        <v>16.2342781031275</v>
      </c>
      <c r="T78" s="0" t="n">
        <f aca="false">SUMPRODUCT('FD inverse'!$A$18:$BH$18,'FD mesh'!$B$84:$BI$84,$E77:$BL77)+'FD inverse'!$A$18*$C78/Setup!$B$17+INDEX('FD inverse'!$A$18:$BH$18,1,'FD mesh'!$B$15+1)*Setup!$B$22</f>
        <v>16.1275902435163</v>
      </c>
      <c r="U78" s="0" t="n">
        <f aca="false">SUMPRODUCT('FD inverse'!$A$19:$BH$19,'FD mesh'!$B$84:$BI$84,$E77:$BL77)+'FD inverse'!$A$19*$C78/Setup!$B$17+INDEX('FD inverse'!$A$19:$BH$19,1,'FD mesh'!$B$15+1)*Setup!$B$22</f>
        <v>16.0253148150545</v>
      </c>
      <c r="V78" s="0" t="n">
        <f aca="false">SUMPRODUCT('FD inverse'!$A$20:$BH$20,'FD mesh'!$B$84:$BI$84,$E77:$BL77)+'FD inverse'!$A$20*$C78/Setup!$B$17+INDEX('FD inverse'!$A$20:$BH$20,1,'FD mesh'!$B$15+1)*Setup!$B$22</f>
        <v>15.9271339474994</v>
      </c>
      <c r="W78" s="0" t="n">
        <f aca="false">SUMPRODUCT('FD inverse'!$A$21:$BH$21,'FD mesh'!$B$84:$BI$84,$E77:$BL77)+'FD inverse'!$A$21*$C78/Setup!$B$17+INDEX('FD inverse'!$A$21:$BH$21,1,'FD mesh'!$B$15+1)*Setup!$B$22</f>
        <v>15.8327291478194</v>
      </c>
      <c r="X78" s="0" t="n">
        <f aca="false">SUMPRODUCT('FD inverse'!$A$22:$BH$22,'FD mesh'!$B$84:$BI$84,$E77:$BL77)+'FD inverse'!$A$22*$C78/Setup!$B$17+INDEX('FD inverse'!$A$22:$BH$22,1,'FD mesh'!$B$15+1)*Setup!$B$22</f>
        <v>15.7417807855349</v>
      </c>
      <c r="Y78" s="0" t="n">
        <f aca="false">SUMPRODUCT('FD inverse'!$A$23:$BH$23,'FD mesh'!$B$84:$BI$84,$E77:$BL77)+'FD inverse'!$A$23*$C78/Setup!$B$17+INDEX('FD inverse'!$A$23:$BH$23,1,'FD mesh'!$B$15+1)*Setup!$B$22</f>
        <v>15.6539677306708</v>
      </c>
      <c r="Z78" s="0" t="n">
        <f aca="false">SUMPRODUCT('FD inverse'!$A$24:$BH$24,'FD mesh'!$B$84:$BI$84,$E77:$BL77)+'FD inverse'!$A$24*$C78/Setup!$B$17+INDEX('FD inverse'!$A$24:$BH$24,1,'FD mesh'!$B$15+1)*Setup!$B$22</f>
        <v>15.5689671299863</v>
      </c>
      <c r="AA78" s="0" t="n">
        <f aca="false">SUMPRODUCT('FD inverse'!$A$25:$BH$25,'FD mesh'!$B$84:$BI$84,$E77:$BL77)+'FD inverse'!$A$25*$C78/Setup!$B$17+INDEX('FD inverse'!$A$25:$BH$25,1,'FD mesh'!$B$15+1)*Setup!$B$22</f>
        <v>15.4864543070935</v>
      </c>
      <c r="AB78" s="0" t="n">
        <f aca="false">SUMPRODUCT('FD inverse'!$A$26:$BH$26,'FD mesh'!$B$84:$BI$84,$E77:$BL77)+'FD inverse'!$A$26*$C78/Setup!$B$17+INDEX('FD inverse'!$A$26:$BH$26,1,'FD mesh'!$B$15+1)*Setup!$B$22</f>
        <v>15.4061027720908</v>
      </c>
      <c r="AC78" s="0" t="n">
        <f aca="false">SUMPRODUCT('FD inverse'!$A$27:$BH$27,'FD mesh'!$B$84:$BI$84,$E77:$BL77)+'FD inverse'!$A$27*$C78/Setup!$B$17+INDEX('FD inverse'!$A$27:$BH$27,1,'FD mesh'!$B$15+1)*Setup!$B$22</f>
        <v>15.3275843264056</v>
      </c>
      <c r="AD78" s="0" t="n">
        <f aca="false">SUMPRODUCT('FD inverse'!$A$28:$BH$28,'FD mesh'!$B$84:$BI$84,$E77:$BL77)+'FD inverse'!$A$28*$C78/Setup!$B$17+INDEX('FD inverse'!$A$28:$BH$28,1,'FD mesh'!$B$15+1)*Setup!$B$22</f>
        <v>15.2505692486498</v>
      </c>
      <c r="AE78" s="0" t="n">
        <f aca="false">SUMPRODUCT('FD inverse'!$A$29:$BH$29,'FD mesh'!$B$84:$BI$84,$E77:$BL77)+'FD inverse'!$A$29*$C78/Setup!$B$17+INDEX('FD inverse'!$A$29:$BH$29,1,'FD mesh'!$B$15+1)*Setup!$B$22</f>
        <v>15.1747265474245</v>
      </c>
      <c r="AF78" s="0" t="n">
        <f aca="false">SUMPRODUCT('FD inverse'!$A$30:$BH$30,'FD mesh'!$B$84:$BI$84,$E77:$BL77)+'FD inverse'!$A$30*$C78/Setup!$B$17+INDEX('FD inverse'!$A$30:$BH$30,1,'FD mesh'!$B$15+1)*Setup!$B$22</f>
        <v>15.0997242671581</v>
      </c>
      <c r="AG78" s="0" t="n">
        <f aca="false">SUMPRODUCT('FD inverse'!$A$31:$BH$31,'FD mesh'!$B$84:$BI$84,$E77:$BL77)+'FD inverse'!$A$31*$C78/Setup!$B$17+INDEX('FD inverse'!$A$31:$BH$31,1,'FD mesh'!$B$15+1)*Setup!$B$22</f>
        <v>15.0252298332061</v>
      </c>
      <c r="AH78" s="0" t="n">
        <f aca="false">SUMPRODUCT('FD inverse'!$A$32:$BH$32,'FD mesh'!$B$84:$BI$84,$E77:$BL77)+'FD inverse'!$A$32*$C78/Setup!$B$17+INDEX('FD inverse'!$A$32:$BH$32,1,'FD mesh'!$B$15+1)*Setup!$B$22</f>
        <v>15.0222442090794</v>
      </c>
      <c r="AI78" s="0" t="n">
        <f aca="false">SUMPRODUCT('FD inverse'!$A$33:$BH$33,'FD mesh'!$B$84:$BI$84,$E77:$BL77)+'FD inverse'!$A$33*$C78/Setup!$B$17+INDEX('FD inverse'!$A$33:$BH$33,1,'FD mesh'!$B$15+1)*Setup!$B$22</f>
        <v>15.0195357288987</v>
      </c>
      <c r="AJ78" s="0" t="n">
        <f aca="false">SUMPRODUCT('FD inverse'!$A$34:$BH$34,'FD mesh'!$B$84:$BI$84,$E77:$BL77)+'FD inverse'!$A$34*$C78/Setup!$B$17+INDEX('FD inverse'!$A$34:$BH$34,1,'FD mesh'!$B$15+1)*Setup!$B$22</f>
        <v>15.0170809081817</v>
      </c>
      <c r="AK78" s="0" t="n">
        <f aca="false">SUMPRODUCT('FD inverse'!$A$35:$BH$35,'FD mesh'!$B$84:$BI$84,$E77:$BL77)+'FD inverse'!$A$35*$C78/Setup!$B$17+INDEX('FD inverse'!$A$35:$BH$35,1,'FD mesh'!$B$15+1)*Setup!$B$22</f>
        <v>15.014856740076</v>
      </c>
      <c r="AL78" s="0" t="n">
        <f aca="false">SUMPRODUCT('FD inverse'!$A$36:$BH$36,'FD mesh'!$B$84:$BI$84,$E77:$BL77)+'FD inverse'!$A$36*$C78/Setup!$B$17+INDEX('FD inverse'!$A$36:$BH$36,1,'FD mesh'!$B$15+1)*Setup!$B$22</f>
        <v>15.0128407195393</v>
      </c>
      <c r="AM78" s="0" t="n">
        <f aca="false">SUMPRODUCT('FD inverse'!$A$37:$BH$37,'FD mesh'!$B$84:$BI$84,$E77:$BL77)+'FD inverse'!$A$37*$C78/Setup!$B$17+INDEX('FD inverse'!$A$37:$BH$37,1,'FD mesh'!$B$15+1)*Setup!$B$22</f>
        <v>15.0110108551251</v>
      </c>
      <c r="AN78" s="0" t="n">
        <f aca="false">SUMPRODUCT('FD inverse'!$A$38:$BH$38,'FD mesh'!$B$84:$BI$84,$E77:$BL77)+'FD inverse'!$A$38*$C78/Setup!$B$17+INDEX('FD inverse'!$A$38:$BH$38,1,'FD mesh'!$B$15+1)*Setup!$B$22</f>
        <v>15.0093456676058</v>
      </c>
      <c r="AO78" s="0" t="n">
        <f aca="false">SUMPRODUCT('FD inverse'!$A$39:$BH$39,'FD mesh'!$B$84:$BI$84,$E77:$BL77)+'FD inverse'!$A$39*$C78/Setup!$B$17+INDEX('FD inverse'!$A$39:$BH$39,1,'FD mesh'!$B$15+1)*Setup!$B$22</f>
        <v>15.0078241751891</v>
      </c>
      <c r="AP78" s="0" t="n">
        <f aca="false">SUMPRODUCT('FD inverse'!$A$40:$BH$40,'FD mesh'!$B$84:$BI$84,$E77:$BL77)+'FD inverse'!$A$40*$C78/Setup!$B$17+INDEX('FD inverse'!$A$40:$BH$40,1,'FD mesh'!$B$15+1)*Setup!$B$22</f>
        <v>15.0064258655641</v>
      </c>
      <c r="AQ78" s="0" t="n">
        <f aca="false">SUMPRODUCT('FD inverse'!$A$41:$BH$41,'FD mesh'!$B$84:$BI$84,$E77:$BL77)+'FD inverse'!$A$41*$C78/Setup!$B$17+INDEX('FD inverse'!$A$41:$BH$41,1,'FD mesh'!$B$15+1)*Setup!$B$22</f>
        <v>15.0051306554436</v>
      </c>
      <c r="AR78" s="0" t="n">
        <f aca="false">SUMPRODUCT('FD inverse'!$A$42:$BH$42,'FD mesh'!$B$84:$BI$84,$E77:$BL77)+'FD inverse'!$A$42*$C78/Setup!$B$17+INDEX('FD inverse'!$A$42:$BH$42,1,'FD mesh'!$B$15+1)*Setup!$B$22</f>
        <v>15.0039188386528</v>
      </c>
      <c r="AS78" s="0" t="n">
        <f aca="false">SUMPRODUCT('FD inverse'!$A$43:$BH$43,'FD mesh'!$B$84:$BI$84,$E77:$BL77)+'FD inverse'!$A$43*$C78/Setup!$B$17+INDEX('FD inverse'!$A$43:$BH$43,1,'FD mesh'!$B$15+1)*Setup!$B$22</f>
        <v>0</v>
      </c>
      <c r="AT78" s="0" t="n">
        <f aca="false">SUMPRODUCT('FD inverse'!$A$44:$BH$44,'FD mesh'!$B$84:$BI$84,$E77:$BL77)+'FD inverse'!$A$44*$C78/Setup!$B$17+INDEX('FD inverse'!$A$44:$BH$44,1,'FD mesh'!$B$15+1)*Setup!$B$22</f>
        <v>0</v>
      </c>
      <c r="AU78" s="0" t="n">
        <f aca="false">SUMPRODUCT('FD inverse'!$A$45:$BH$45,'FD mesh'!$B$84:$BI$84,$E77:$BL77)+'FD inverse'!$A$45*$C78/Setup!$B$17+INDEX('FD inverse'!$A$45:$BH$45,1,'FD mesh'!$B$15+1)*Setup!$B$22</f>
        <v>0</v>
      </c>
      <c r="AV78" s="0" t="n">
        <f aca="false">SUMPRODUCT('FD inverse'!$A$46:$BH$46,'FD mesh'!$B$84:$BI$84,$E77:$BL77)+'FD inverse'!$A$46*$C78/Setup!$B$17+INDEX('FD inverse'!$A$46:$BH$46,1,'FD mesh'!$B$15+1)*Setup!$B$22</f>
        <v>0</v>
      </c>
      <c r="AW78" s="0" t="n">
        <f aca="false">SUMPRODUCT('FD inverse'!$A$47:$BH$47,'FD mesh'!$B$84:$BI$84,$E77:$BL77)+'FD inverse'!$A$47*$C78/Setup!$B$17+INDEX('FD inverse'!$A$47:$BH$47,1,'FD mesh'!$B$15+1)*Setup!$B$22</f>
        <v>0</v>
      </c>
      <c r="AX78" s="0" t="n">
        <f aca="false">SUMPRODUCT('FD inverse'!$A$48:$BH$48,'FD mesh'!$B$84:$BI$84,$E77:$BL77)+'FD inverse'!$A$48*$C78/Setup!$B$17+INDEX('FD inverse'!$A$48:$BH$48,1,'FD mesh'!$B$15+1)*Setup!$B$22</f>
        <v>0</v>
      </c>
      <c r="AY78" s="0" t="n">
        <f aca="false">SUMPRODUCT('FD inverse'!$A$49:$BH$49,'FD mesh'!$B$84:$BI$84,$E77:$BL77)+'FD inverse'!$A$49*$C78/Setup!$B$17+INDEX('FD inverse'!$A$49:$BH$49,1,'FD mesh'!$B$15+1)*Setup!$B$22</f>
        <v>0</v>
      </c>
      <c r="AZ78" s="0" t="n">
        <f aca="false">SUMPRODUCT('FD inverse'!$A$50:$BH$50,'FD mesh'!$B$84:$BI$84,$E77:$BL77)+'FD inverse'!$A$50*$C78/Setup!$B$17+INDEX('FD inverse'!$A$50:$BH$50,1,'FD mesh'!$B$15+1)*Setup!$B$22</f>
        <v>0</v>
      </c>
      <c r="BA78" s="0" t="n">
        <f aca="false">SUMPRODUCT('FD inverse'!$A$51:$BH$51,'FD mesh'!$B$84:$BI$84,$E77:$BL77)+'FD inverse'!$A$51*$C78/Setup!$B$17+INDEX('FD inverse'!$A$51:$BH$51,1,'FD mesh'!$B$15+1)*Setup!$B$22</f>
        <v>0</v>
      </c>
      <c r="BB78" s="0" t="n">
        <f aca="false">SUMPRODUCT('FD inverse'!$A$52:$BH$52,'FD mesh'!$B$84:$BI$84,$E77:$BL77)+'FD inverse'!$A$52*$C78/Setup!$B$17+INDEX('FD inverse'!$A$52:$BH$52,1,'FD mesh'!$B$15+1)*Setup!$B$22</f>
        <v>0</v>
      </c>
      <c r="BC78" s="0" t="n">
        <f aca="false">SUMPRODUCT('FD inverse'!$A$53:$BH$53,'FD mesh'!$B$84:$BI$84,$E77:$BL77)+'FD inverse'!$A$53*$C78/Setup!$B$17+INDEX('FD inverse'!$A$53:$BH$53,1,'FD mesh'!$B$15+1)*Setup!$B$22</f>
        <v>0</v>
      </c>
      <c r="BD78" s="0" t="n">
        <f aca="false">SUMPRODUCT('FD inverse'!$A$54:$BH$54,'FD mesh'!$B$84:$BI$84,$E77:$BL77)+'FD inverse'!$A$54*$C78/Setup!$B$17+INDEX('FD inverse'!$A$54:$BH$54,1,'FD mesh'!$B$15+1)*Setup!$B$22</f>
        <v>0</v>
      </c>
      <c r="BE78" s="0" t="n">
        <f aca="false">SUMPRODUCT('FD inverse'!$A$55:$BH$55,'FD mesh'!$B$84:$BI$84,$E77:$BL77)+'FD inverse'!$A$55*$C78/Setup!$B$17+INDEX('FD inverse'!$A$55:$BH$55,1,'FD mesh'!$B$15+1)*Setup!$B$22</f>
        <v>0</v>
      </c>
      <c r="BF78" s="0" t="n">
        <f aca="false">SUMPRODUCT('FD inverse'!$A$56:$BH$56,'FD mesh'!$B$84:$BI$84,$E77:$BL77)+'FD inverse'!$A$56*$C78/Setup!$B$17+INDEX('FD inverse'!$A$56:$BH$56,1,'FD mesh'!$B$15+1)*Setup!$B$22</f>
        <v>0</v>
      </c>
      <c r="BG78" s="0" t="n">
        <f aca="false">SUMPRODUCT('FD inverse'!$A$57:$BH$57,'FD mesh'!$B$84:$BI$84,$E77:$BL77)+'FD inverse'!$A$57*$C78/Setup!$B$17+INDEX('FD inverse'!$A$57:$BH$57,1,'FD mesh'!$B$15+1)*Setup!$B$22</f>
        <v>0</v>
      </c>
      <c r="BH78" s="0" t="n">
        <f aca="false">SUMPRODUCT('FD inverse'!$A$58:$BH$58,'FD mesh'!$B$84:$BI$84,$E77:$BL77)+'FD inverse'!$A$58*$C78/Setup!$B$17+INDEX('FD inverse'!$A$58:$BH$58,1,'FD mesh'!$B$15+1)*Setup!$B$22</f>
        <v>0</v>
      </c>
      <c r="BI78" s="0" t="n">
        <f aca="false">SUMPRODUCT('FD inverse'!$A$59:$BH$59,'FD mesh'!$B$84:$BI$84,$E77:$BL77)+'FD inverse'!$A$59*$C78/Setup!$B$17+INDEX('FD inverse'!$A$59:$BH$59,1,'FD mesh'!$B$15+1)*Setup!$B$22</f>
        <v>0</v>
      </c>
      <c r="BJ78" s="0" t="n">
        <f aca="false">SUMPRODUCT('FD inverse'!$A$60:$BH$60,'FD mesh'!$B$84:$BI$84,$E77:$BL77)+'FD inverse'!$A$60*$C78/Setup!$B$17+INDEX('FD inverse'!$A$60:$BH$60,1,'FD mesh'!$B$15+1)*Setup!$B$22</f>
        <v>0</v>
      </c>
      <c r="BK78" s="0" t="n">
        <f aca="false">SUMPRODUCT('FD inverse'!$A$61:$BH$61,'FD mesh'!$B$84:$BI$84,$E77:$BL77)+'FD inverse'!$A$61*$C78/Setup!$B$17+INDEX('FD inverse'!$A$61:$BH$61,1,'FD mesh'!$B$15+1)*Setup!$B$22</f>
        <v>0</v>
      </c>
      <c r="BL78" s="0" t="n">
        <f aca="false">SUMPRODUCT('FD inverse'!$A$62:$BH$62,'FD mesh'!$B$84:$BI$84,$E77:$BL77)+'FD inverse'!$A$62*$C78/Setup!$B$17+INDEX('FD inverse'!$A$62:$BH$62,1,'FD mesh'!$B$15+1)*Setup!$B$22</f>
        <v>0</v>
      </c>
    </row>
    <row r="79" customFormat="false" ht="15" hidden="false" customHeight="false" outlineLevel="0" collapsed="false">
      <c r="A79" s="0" t="n">
        <v>74</v>
      </c>
      <c r="B79" s="0" t="n">
        <f aca="false">A79*Setup!$B$11/3600</f>
        <v>6.16666666666667</v>
      </c>
      <c r="C79" s="0" t="n">
        <f aca="false">Setup!$B$7+Setup!$B$8*COS(2*PI()*(B79-Setup!$B$9)/24)</f>
        <v>20.6264342167485</v>
      </c>
      <c r="D79" s="0" t="n">
        <f aca="false">(C79-E79)/Setup!$B$17</f>
        <v>13.2121434429975</v>
      </c>
      <c r="E79" s="0" t="n">
        <f aca="false">SUMPRODUCT('FD inverse'!$A$3:$BH$3,'FD mesh'!$B$84:$BI$84,$E78:$BL78)+'FD inverse'!$A$3*$C79/Setup!$B$17+INDEX('FD inverse'!$A$3:$BH$3,1,'FD mesh'!$B$15+1)*Setup!$B$22</f>
        <v>18.9088555691588</v>
      </c>
      <c r="F79" s="0" t="n">
        <f aca="false">SUMPRODUCT('FD inverse'!$A$4:$BH$4,'FD mesh'!$B$84:$BI$84,$E78:$BL78)+'FD inverse'!$A$4*$C79/Setup!$B$17+INDEX('FD inverse'!$A$4:$BH$4,1,'FD mesh'!$B$15+1)*Setup!$B$22</f>
        <v>18.5227268679558</v>
      </c>
      <c r="G79" s="0" t="n">
        <f aca="false">SUMPRODUCT('FD inverse'!$A$5:$BH$5,'FD mesh'!$B$84:$BI$84,$E78:$BL78)+'FD inverse'!$A$5*$C79/Setup!$B$17+INDEX('FD inverse'!$A$5:$BH$5,1,'FD mesh'!$B$15+1)*Setup!$B$22</f>
        <v>18.1495416986012</v>
      </c>
      <c r="H79" s="0" t="n">
        <f aca="false">SUMPRODUCT('FD inverse'!$A$6:$BH$6,'FD mesh'!$B$84:$BI$84,$E78:$BL78)+'FD inverse'!$A$6*$C79/Setup!$B$17+INDEX('FD inverse'!$A$6:$BH$6,1,'FD mesh'!$B$15+1)*Setup!$B$22</f>
        <v>16.9155877545552</v>
      </c>
      <c r="I79" s="0" t="n">
        <f aca="false">SUMPRODUCT('FD inverse'!$A$7:$BH$7,'FD mesh'!$B$84:$BI$84,$E78:$BL78)+'FD inverse'!$A$7*$C79/Setup!$B$17+INDEX('FD inverse'!$A$7:$BH$7,1,'FD mesh'!$B$15+1)*Setup!$B$22</f>
        <v>16.8121754027815</v>
      </c>
      <c r="J79" s="0" t="n">
        <f aca="false">SUMPRODUCT('FD inverse'!$A$8:$BH$8,'FD mesh'!$B$84:$BI$84,$E78:$BL78)+'FD inverse'!$A$8*$C79/Setup!$B$17+INDEX('FD inverse'!$A$8:$BH$8,1,'FD mesh'!$B$15+1)*Setup!$B$22</f>
        <v>16.7199785621931</v>
      </c>
      <c r="K79" s="0" t="n">
        <f aca="false">SUMPRODUCT('FD inverse'!$A$9:$BH$9,'FD mesh'!$B$84:$BI$84,$E78:$BL78)+'FD inverse'!$A$9*$C79/Setup!$B$17+INDEX('FD inverse'!$A$9:$BH$9,1,'FD mesh'!$B$15+1)*Setup!$B$22</f>
        <v>16.6387149162594</v>
      </c>
      <c r="L79" s="0" t="n">
        <f aca="false">SUMPRODUCT('FD inverse'!$A$10:$BH$10,'FD mesh'!$B$84:$BI$84,$E78:$BL78)+'FD inverse'!$A$10*$C79/Setup!$B$17+INDEX('FD inverse'!$A$10:$BH$10,1,'FD mesh'!$B$15+1)*Setup!$B$22</f>
        <v>16.5681654115607</v>
      </c>
      <c r="M79" s="0" t="n">
        <f aca="false">SUMPRODUCT('FD inverse'!$A$11:$BH$11,'FD mesh'!$B$84:$BI$84,$E78:$BL78)+'FD inverse'!$A$11*$C79/Setup!$B$17+INDEX('FD inverse'!$A$11:$BH$11,1,'FD mesh'!$B$15+1)*Setup!$B$22</f>
        <v>16.5081624132244</v>
      </c>
      <c r="N79" s="0" t="n">
        <f aca="false">SUMPRODUCT('FD inverse'!$A$12:$BH$12,'FD mesh'!$B$84:$BI$84,$E78:$BL78)+'FD inverse'!$A$12*$C79/Setup!$B$17+INDEX('FD inverse'!$A$12:$BH$12,1,'FD mesh'!$B$15+1)*Setup!$B$22</f>
        <v>16.4585792469833</v>
      </c>
      <c r="O79" s="0" t="n">
        <f aca="false">SUMPRODUCT('FD inverse'!$A$13:$BH$13,'FD mesh'!$B$84:$BI$84,$E78:$BL78)+'FD inverse'!$A$13*$C79/Setup!$B$17+INDEX('FD inverse'!$A$13:$BH$13,1,'FD mesh'!$B$15+1)*Setup!$B$22</f>
        <v>16.4193212074888</v>
      </c>
      <c r="P79" s="0" t="n">
        <f aca="false">SUMPRODUCT('FD inverse'!$A$14:$BH$14,'FD mesh'!$B$84:$BI$84,$E78:$BL78)+'FD inverse'!$A$14*$C79/Setup!$B$17+INDEX('FD inverse'!$A$14:$BH$14,1,'FD mesh'!$B$15+1)*Setup!$B$22</f>
        <v>16.3903180964888</v>
      </c>
      <c r="Q79" s="0" t="n">
        <f aca="false">SUMPRODUCT('FD inverse'!$A$15:$BH$15,'FD mesh'!$B$84:$BI$84,$E78:$BL78)+'FD inverse'!$A$15*$C79/Setup!$B$17+INDEX('FD inverse'!$A$15:$BH$15,1,'FD mesh'!$B$15+1)*Setup!$B$22</f>
        <v>16.3715183400327</v>
      </c>
      <c r="R79" s="0" t="n">
        <f aca="false">SUMPRODUCT('FD inverse'!$A$16:$BH$16,'FD mesh'!$B$84:$BI$84,$E78:$BL78)+'FD inverse'!$A$16*$C79/Setup!$B$17+INDEX('FD inverse'!$A$16:$BH$16,1,'FD mesh'!$B$15+1)*Setup!$B$22</f>
        <v>16.3628847207478</v>
      </c>
      <c r="S79" s="0" t="n">
        <f aca="false">SUMPRODUCT('FD inverse'!$A$17:$BH$17,'FD mesh'!$B$84:$BI$84,$E78:$BL78)+'FD inverse'!$A$17*$C79/Setup!$B$17+INDEX('FD inverse'!$A$17:$BH$17,1,'FD mesh'!$B$15+1)*Setup!$B$22</f>
        <v>16.2503703332646</v>
      </c>
      <c r="T79" s="0" t="n">
        <f aca="false">SUMPRODUCT('FD inverse'!$A$18:$BH$18,'FD mesh'!$B$84:$BI$84,$E78:$BL78)+'FD inverse'!$A$18*$C79/Setup!$B$17+INDEX('FD inverse'!$A$18:$BH$18,1,'FD mesh'!$B$15+1)*Setup!$B$22</f>
        <v>16.1425916592216</v>
      </c>
      <c r="U79" s="0" t="n">
        <f aca="false">SUMPRODUCT('FD inverse'!$A$19:$BH$19,'FD mesh'!$B$84:$BI$84,$E78:$BL78)+'FD inverse'!$A$19*$C79/Setup!$B$17+INDEX('FD inverse'!$A$19:$BH$19,1,'FD mesh'!$B$15+1)*Setup!$B$22</f>
        <v>16.0392276875148</v>
      </c>
      <c r="V79" s="0" t="n">
        <f aca="false">SUMPRODUCT('FD inverse'!$A$20:$BH$20,'FD mesh'!$B$84:$BI$84,$E78:$BL78)+'FD inverse'!$A$20*$C79/Setup!$B$17+INDEX('FD inverse'!$A$20:$BH$20,1,'FD mesh'!$B$15+1)*Setup!$B$22</f>
        <v>15.9399580754177</v>
      </c>
      <c r="W79" s="0" t="n">
        <f aca="false">SUMPRODUCT('FD inverse'!$A$21:$BH$21,'FD mesh'!$B$84:$BI$84,$E78:$BL78)+'FD inverse'!$A$21*$C79/Setup!$B$17+INDEX('FD inverse'!$A$21:$BH$21,1,'FD mesh'!$B$15+1)*Setup!$B$22</f>
        <v>15.8444624209652</v>
      </c>
      <c r="X79" s="0" t="n">
        <f aca="false">SUMPRODUCT('FD inverse'!$A$22:$BH$22,'FD mesh'!$B$84:$BI$84,$E78:$BL78)+'FD inverse'!$A$22*$C79/Setup!$B$17+INDEX('FD inverse'!$A$22:$BH$22,1,'FD mesh'!$B$15+1)*Setup!$B$22</f>
        <v>15.7524197011813</v>
      </c>
      <c r="Y79" s="0" t="n">
        <f aca="false">SUMPRODUCT('FD inverse'!$A$23:$BH$23,'FD mesh'!$B$84:$BI$84,$E78:$BL78)+'FD inverse'!$A$23*$C79/Setup!$B$17+INDEX('FD inverse'!$A$23:$BH$23,1,'FD mesh'!$B$15+1)*Setup!$B$22</f>
        <v>15.6635078622876</v>
      </c>
      <c r="Z79" s="0" t="n">
        <f aca="false">SUMPRODUCT('FD inverse'!$A$24:$BH$24,'FD mesh'!$B$84:$BI$84,$E78:$BL78)+'FD inverse'!$A$24*$C79/Setup!$B$17+INDEX('FD inverse'!$A$24:$BH$24,1,'FD mesh'!$B$15+1)*Setup!$B$22</f>
        <v>15.5774035478411</v>
      </c>
      <c r="AA79" s="0" t="n">
        <f aca="false">SUMPRODUCT('FD inverse'!$A$25:$BH$25,'FD mesh'!$B$84:$BI$84,$E78:$BL78)+'FD inverse'!$A$25*$C79/Setup!$B$17+INDEX('FD inverse'!$A$25:$BH$25,1,'FD mesh'!$B$15+1)*Setup!$B$22</f>
        <v>15.4937819506491</v>
      </c>
      <c r="AB79" s="0" t="n">
        <f aca="false">SUMPRODUCT('FD inverse'!$A$26:$BH$26,'FD mesh'!$B$84:$BI$84,$E78:$BL78)+'FD inverse'!$A$26*$C79/Setup!$B$17+INDEX('FD inverse'!$A$26:$BH$26,1,'FD mesh'!$B$15+1)*Setup!$B$22</f>
        <v>15.4123167742749</v>
      </c>
      <c r="AC79" s="0" t="n">
        <f aca="false">SUMPRODUCT('FD inverse'!$A$27:$BH$27,'FD mesh'!$B$84:$BI$84,$E78:$BL78)+'FD inverse'!$A$27*$C79/Setup!$B$17+INDEX('FD inverse'!$A$27:$BH$27,1,'FD mesh'!$B$15+1)*Setup!$B$22</f>
        <v>15.332680289972</v>
      </c>
      <c r="AD79" s="0" t="n">
        <f aca="false">SUMPRODUCT('FD inverse'!$A$28:$BH$28,'FD mesh'!$B$84:$BI$84,$E78:$BL78)+'FD inverse'!$A$28*$C79/Setup!$B$17+INDEX('FD inverse'!$A$28:$BH$28,1,'FD mesh'!$B$15+1)*Setup!$B$22</f>
        <v>15.2545434749472</v>
      </c>
      <c r="AE79" s="0" t="n">
        <f aca="false">SUMPRODUCT('FD inverse'!$A$29:$BH$29,'FD mesh'!$B$84:$BI$84,$E78:$BL78)+'FD inverse'!$A$29*$C79/Setup!$B$17+INDEX('FD inverse'!$A$29:$BH$29,1,'FD mesh'!$B$15+1)*Setup!$B$22</f>
        <v>15.1775762179472</v>
      </c>
      <c r="AF79" s="0" t="n">
        <f aca="false">SUMPRODUCT('FD inverse'!$A$30:$BH$30,'FD mesh'!$B$84:$BI$84,$E78:$BL78)+'FD inverse'!$A$30*$C79/Setup!$B$17+INDEX('FD inverse'!$A$30:$BH$30,1,'FD mesh'!$B$15+1)*Setup!$B$22</f>
        <v>15.1014475782723</v>
      </c>
      <c r="AG79" s="0" t="n">
        <f aca="false">SUMPRODUCT('FD inverse'!$A$31:$BH$31,'FD mesh'!$B$84:$BI$84,$E78:$BL78)+'FD inverse'!$A$31*$C79/Setup!$B$17+INDEX('FD inverse'!$A$31:$BH$31,1,'FD mesh'!$B$15+1)*Setup!$B$22</f>
        <v>15.0258260844397</v>
      </c>
      <c r="AH79" s="0" t="n">
        <f aca="false">SUMPRODUCT('FD inverse'!$A$32:$BH$32,'FD mesh'!$B$84:$BI$84,$E78:$BL78)+'FD inverse'!$A$32*$C79/Setup!$B$17+INDEX('FD inverse'!$A$32:$BH$32,1,'FD mesh'!$B$15+1)*Setup!$B$22</f>
        <v>15.0227933481583</v>
      </c>
      <c r="AI79" s="0" t="n">
        <f aca="false">SUMPRODUCT('FD inverse'!$A$33:$BH$33,'FD mesh'!$B$84:$BI$84,$E78:$BL78)+'FD inverse'!$A$33*$C79/Setup!$B$17+INDEX('FD inverse'!$A$33:$BH$33,1,'FD mesh'!$B$15+1)*Setup!$B$22</f>
        <v>15.020038598727</v>
      </c>
      <c r="AJ79" s="0" t="n">
        <f aca="false">SUMPRODUCT('FD inverse'!$A$34:$BH$34,'FD mesh'!$B$84:$BI$84,$E78:$BL78)+'FD inverse'!$A$34*$C79/Setup!$B$17+INDEX('FD inverse'!$A$34:$BH$34,1,'FD mesh'!$B$15+1)*Setup!$B$22</f>
        <v>15.0175384135855</v>
      </c>
      <c r="AK79" s="0" t="n">
        <f aca="false">SUMPRODUCT('FD inverse'!$A$35:$BH$35,'FD mesh'!$B$84:$BI$84,$E78:$BL78)+'FD inverse'!$A$35*$C79/Setup!$B$17+INDEX('FD inverse'!$A$35:$BH$35,1,'FD mesh'!$B$15+1)*Setup!$B$22</f>
        <v>15.0152698282171</v>
      </c>
      <c r="AL79" s="0" t="n">
        <f aca="false">SUMPRODUCT('FD inverse'!$A$36:$BH$36,'FD mesh'!$B$84:$BI$84,$E78:$BL78)+'FD inverse'!$A$36*$C79/Setup!$B$17+INDEX('FD inverse'!$A$36:$BH$36,1,'FD mesh'!$B$15+1)*Setup!$B$22</f>
        <v>15.0132103575806</v>
      </c>
      <c r="AM79" s="0" t="n">
        <f aca="false">SUMPRODUCT('FD inverse'!$A$37:$BH$37,'FD mesh'!$B$84:$BI$84,$E78:$BL78)+'FD inverse'!$A$37*$C79/Setup!$B$17+INDEX('FD inverse'!$A$37:$BH$37,1,'FD mesh'!$B$15+1)*Setup!$B$22</f>
        <v>15.0113380062345</v>
      </c>
      <c r="AN79" s="0" t="n">
        <f aca="false">SUMPRODUCT('FD inverse'!$A$38:$BH$38,'FD mesh'!$B$84:$BI$84,$E78:$BL78)+'FD inverse'!$A$38*$C79/Setup!$B$17+INDEX('FD inverse'!$A$38:$BH$38,1,'FD mesh'!$B$15+1)*Setup!$B$22</f>
        <v>15.0096312663154</v>
      </c>
      <c r="AO79" s="0" t="n">
        <f aca="false">SUMPRODUCT('FD inverse'!$A$39:$BH$39,'FD mesh'!$B$84:$BI$84,$E78:$BL78)+'FD inverse'!$A$39*$C79/Setup!$B$17+INDEX('FD inverse'!$A$39:$BH$39,1,'FD mesh'!$B$15+1)*Setup!$B$22</f>
        <v>15.0080691030414</v>
      </c>
      <c r="AP79" s="0" t="n">
        <f aca="false">SUMPRODUCT('FD inverse'!$A$40:$BH$40,'FD mesh'!$B$84:$BI$84,$E78:$BL78)+'FD inverse'!$A$40*$C79/Setup!$B$17+INDEX('FD inverse'!$A$40:$BH$40,1,'FD mesh'!$B$15+1)*Setup!$B$22</f>
        <v>15.0066309278877</v>
      </c>
      <c r="AQ79" s="0" t="n">
        <f aca="false">SUMPRODUCT('FD inverse'!$A$41:$BH$41,'FD mesh'!$B$84:$BI$84,$E78:$BL78)+'FD inverse'!$A$41*$C79/Setup!$B$17+INDEX('FD inverse'!$A$41:$BH$41,1,'FD mesh'!$B$15+1)*Setup!$B$22</f>
        <v>15.0052965600055</v>
      </c>
      <c r="AR79" s="0" t="n">
        <f aca="false">SUMPRODUCT('FD inverse'!$A$42:$BH$42,'FD mesh'!$B$84:$BI$84,$E78:$BL78)+'FD inverse'!$A$42*$C79/Setup!$B$17+INDEX('FD inverse'!$A$42:$BH$42,1,'FD mesh'!$B$15+1)*Setup!$B$22</f>
        <v>15.0040461768338</v>
      </c>
      <c r="AS79" s="0" t="n">
        <f aca="false">SUMPRODUCT('FD inverse'!$A$43:$BH$43,'FD mesh'!$B$84:$BI$84,$E78:$BL78)+'FD inverse'!$A$43*$C79/Setup!$B$17+INDEX('FD inverse'!$A$43:$BH$43,1,'FD mesh'!$B$15+1)*Setup!$B$22</f>
        <v>0</v>
      </c>
      <c r="AT79" s="0" t="n">
        <f aca="false">SUMPRODUCT('FD inverse'!$A$44:$BH$44,'FD mesh'!$B$84:$BI$84,$E78:$BL78)+'FD inverse'!$A$44*$C79/Setup!$B$17+INDEX('FD inverse'!$A$44:$BH$44,1,'FD mesh'!$B$15+1)*Setup!$B$22</f>
        <v>0</v>
      </c>
      <c r="AU79" s="0" t="n">
        <f aca="false">SUMPRODUCT('FD inverse'!$A$45:$BH$45,'FD mesh'!$B$84:$BI$84,$E78:$BL78)+'FD inverse'!$A$45*$C79/Setup!$B$17+INDEX('FD inverse'!$A$45:$BH$45,1,'FD mesh'!$B$15+1)*Setup!$B$22</f>
        <v>0</v>
      </c>
      <c r="AV79" s="0" t="n">
        <f aca="false">SUMPRODUCT('FD inverse'!$A$46:$BH$46,'FD mesh'!$B$84:$BI$84,$E78:$BL78)+'FD inverse'!$A$46*$C79/Setup!$B$17+INDEX('FD inverse'!$A$46:$BH$46,1,'FD mesh'!$B$15+1)*Setup!$B$22</f>
        <v>0</v>
      </c>
      <c r="AW79" s="0" t="n">
        <f aca="false">SUMPRODUCT('FD inverse'!$A$47:$BH$47,'FD mesh'!$B$84:$BI$84,$E78:$BL78)+'FD inverse'!$A$47*$C79/Setup!$B$17+INDEX('FD inverse'!$A$47:$BH$47,1,'FD mesh'!$B$15+1)*Setup!$B$22</f>
        <v>0</v>
      </c>
      <c r="AX79" s="0" t="n">
        <f aca="false">SUMPRODUCT('FD inverse'!$A$48:$BH$48,'FD mesh'!$B$84:$BI$84,$E78:$BL78)+'FD inverse'!$A$48*$C79/Setup!$B$17+INDEX('FD inverse'!$A$48:$BH$48,1,'FD mesh'!$B$15+1)*Setup!$B$22</f>
        <v>0</v>
      </c>
      <c r="AY79" s="0" t="n">
        <f aca="false">SUMPRODUCT('FD inverse'!$A$49:$BH$49,'FD mesh'!$B$84:$BI$84,$E78:$BL78)+'FD inverse'!$A$49*$C79/Setup!$B$17+INDEX('FD inverse'!$A$49:$BH$49,1,'FD mesh'!$B$15+1)*Setup!$B$22</f>
        <v>0</v>
      </c>
      <c r="AZ79" s="0" t="n">
        <f aca="false">SUMPRODUCT('FD inverse'!$A$50:$BH$50,'FD mesh'!$B$84:$BI$84,$E78:$BL78)+'FD inverse'!$A$50*$C79/Setup!$B$17+INDEX('FD inverse'!$A$50:$BH$50,1,'FD mesh'!$B$15+1)*Setup!$B$22</f>
        <v>0</v>
      </c>
      <c r="BA79" s="0" t="n">
        <f aca="false">SUMPRODUCT('FD inverse'!$A$51:$BH$51,'FD mesh'!$B$84:$BI$84,$E78:$BL78)+'FD inverse'!$A$51*$C79/Setup!$B$17+INDEX('FD inverse'!$A$51:$BH$51,1,'FD mesh'!$B$15+1)*Setup!$B$22</f>
        <v>0</v>
      </c>
      <c r="BB79" s="0" t="n">
        <f aca="false">SUMPRODUCT('FD inverse'!$A$52:$BH$52,'FD mesh'!$B$84:$BI$84,$E78:$BL78)+'FD inverse'!$A$52*$C79/Setup!$B$17+INDEX('FD inverse'!$A$52:$BH$52,1,'FD mesh'!$B$15+1)*Setup!$B$22</f>
        <v>0</v>
      </c>
      <c r="BC79" s="0" t="n">
        <f aca="false">SUMPRODUCT('FD inverse'!$A$53:$BH$53,'FD mesh'!$B$84:$BI$84,$E78:$BL78)+'FD inverse'!$A$53*$C79/Setup!$B$17+INDEX('FD inverse'!$A$53:$BH$53,1,'FD mesh'!$B$15+1)*Setup!$B$22</f>
        <v>0</v>
      </c>
      <c r="BD79" s="0" t="n">
        <f aca="false">SUMPRODUCT('FD inverse'!$A$54:$BH$54,'FD mesh'!$B$84:$BI$84,$E78:$BL78)+'FD inverse'!$A$54*$C79/Setup!$B$17+INDEX('FD inverse'!$A$54:$BH$54,1,'FD mesh'!$B$15+1)*Setup!$B$22</f>
        <v>0</v>
      </c>
      <c r="BE79" s="0" t="n">
        <f aca="false">SUMPRODUCT('FD inverse'!$A$55:$BH$55,'FD mesh'!$B$84:$BI$84,$E78:$BL78)+'FD inverse'!$A$55*$C79/Setup!$B$17+INDEX('FD inverse'!$A$55:$BH$55,1,'FD mesh'!$B$15+1)*Setup!$B$22</f>
        <v>0</v>
      </c>
      <c r="BF79" s="0" t="n">
        <f aca="false">SUMPRODUCT('FD inverse'!$A$56:$BH$56,'FD mesh'!$B$84:$BI$84,$E78:$BL78)+'FD inverse'!$A$56*$C79/Setup!$B$17+INDEX('FD inverse'!$A$56:$BH$56,1,'FD mesh'!$B$15+1)*Setup!$B$22</f>
        <v>0</v>
      </c>
      <c r="BG79" s="0" t="n">
        <f aca="false">SUMPRODUCT('FD inverse'!$A$57:$BH$57,'FD mesh'!$B$84:$BI$84,$E78:$BL78)+'FD inverse'!$A$57*$C79/Setup!$B$17+INDEX('FD inverse'!$A$57:$BH$57,1,'FD mesh'!$B$15+1)*Setup!$B$22</f>
        <v>0</v>
      </c>
      <c r="BH79" s="0" t="n">
        <f aca="false">SUMPRODUCT('FD inverse'!$A$58:$BH$58,'FD mesh'!$B$84:$BI$84,$E78:$BL78)+'FD inverse'!$A$58*$C79/Setup!$B$17+INDEX('FD inverse'!$A$58:$BH$58,1,'FD mesh'!$B$15+1)*Setup!$B$22</f>
        <v>0</v>
      </c>
      <c r="BI79" s="0" t="n">
        <f aca="false">SUMPRODUCT('FD inverse'!$A$59:$BH$59,'FD mesh'!$B$84:$BI$84,$E78:$BL78)+'FD inverse'!$A$59*$C79/Setup!$B$17+INDEX('FD inverse'!$A$59:$BH$59,1,'FD mesh'!$B$15+1)*Setup!$B$22</f>
        <v>0</v>
      </c>
      <c r="BJ79" s="0" t="n">
        <f aca="false">SUMPRODUCT('FD inverse'!$A$60:$BH$60,'FD mesh'!$B$84:$BI$84,$E78:$BL78)+'FD inverse'!$A$60*$C79/Setup!$B$17+INDEX('FD inverse'!$A$60:$BH$60,1,'FD mesh'!$B$15+1)*Setup!$B$22</f>
        <v>0</v>
      </c>
      <c r="BK79" s="0" t="n">
        <f aca="false">SUMPRODUCT('FD inverse'!$A$61:$BH$61,'FD mesh'!$B$84:$BI$84,$E78:$BL78)+'FD inverse'!$A$61*$C79/Setup!$B$17+INDEX('FD inverse'!$A$61:$BH$61,1,'FD mesh'!$B$15+1)*Setup!$B$22</f>
        <v>0</v>
      </c>
      <c r="BL79" s="0" t="n">
        <f aca="false">SUMPRODUCT('FD inverse'!$A$62:$BH$62,'FD mesh'!$B$84:$BI$84,$E78:$BL78)+'FD inverse'!$A$62*$C79/Setup!$B$17+INDEX('FD inverse'!$A$62:$BH$62,1,'FD mesh'!$B$15+1)*Setup!$B$22</f>
        <v>0</v>
      </c>
    </row>
    <row r="80" customFormat="false" ht="15" hidden="false" customHeight="false" outlineLevel="0" collapsed="false">
      <c r="A80" s="0" t="n">
        <v>75</v>
      </c>
      <c r="B80" s="0" t="n">
        <f aca="false">A80*Setup!$B$11/3600</f>
        <v>6.25</v>
      </c>
      <c r="C80" s="0" t="n">
        <f aca="false">Setup!$B$7+Setup!$B$8*COS(2*PI()*(B80-Setup!$B$9)/24)</f>
        <v>20.6741215507898</v>
      </c>
      <c r="D80" s="0" t="n">
        <f aca="false">(C80-E80)/Setup!$B$17</f>
        <v>13.3198520065026</v>
      </c>
      <c r="E80" s="0" t="n">
        <f aca="false">SUMPRODUCT('FD inverse'!$A$3:$BH$3,'FD mesh'!$B$84:$BI$84,$E79:$BL79)+'FD inverse'!$A$3*$C80/Setup!$B$17+INDEX('FD inverse'!$A$3:$BH$3,1,'FD mesh'!$B$15+1)*Setup!$B$22</f>
        <v>18.9425407899445</v>
      </c>
      <c r="F80" s="0" t="n">
        <f aca="false">SUMPRODUCT('FD inverse'!$A$4:$BH$4,'FD mesh'!$B$84:$BI$84,$E79:$BL79)+'FD inverse'!$A$4*$C80/Setup!$B$17+INDEX('FD inverse'!$A$4:$BH$4,1,'FD mesh'!$B$15+1)*Setup!$B$22</f>
        <v>18.5534267838451</v>
      </c>
      <c r="G80" s="0" t="n">
        <f aca="false">SUMPRODUCT('FD inverse'!$A$5:$BH$5,'FD mesh'!$B$84:$BI$84,$E79:$BL79)+'FD inverse'!$A$5*$C80/Setup!$B$17+INDEX('FD inverse'!$A$5:$BH$5,1,'FD mesh'!$B$15+1)*Setup!$B$22</f>
        <v>18.177637394017</v>
      </c>
      <c r="H80" s="0" t="n">
        <f aca="false">SUMPRODUCT('FD inverse'!$A$6:$BH$6,'FD mesh'!$B$84:$BI$84,$E79:$BL79)+'FD inverse'!$A$6*$C80/Setup!$B$17+INDEX('FD inverse'!$A$6:$BH$6,1,'FD mesh'!$B$15+1)*Setup!$B$22</f>
        <v>16.9354714887689</v>
      </c>
      <c r="I80" s="0" t="n">
        <f aca="false">SUMPRODUCT('FD inverse'!$A$7:$BH$7,'FD mesh'!$B$84:$BI$84,$E79:$BL79)+'FD inverse'!$A$7*$C80/Setup!$B$17+INDEX('FD inverse'!$A$7:$BH$7,1,'FD mesh'!$B$15+1)*Setup!$B$22</f>
        <v>16.8314107107864</v>
      </c>
      <c r="J80" s="0" t="n">
        <f aca="false">SUMPRODUCT('FD inverse'!$A$8:$BH$8,'FD mesh'!$B$84:$BI$84,$E79:$BL79)+'FD inverse'!$A$8*$C80/Setup!$B$17+INDEX('FD inverse'!$A$8:$BH$8,1,'FD mesh'!$B$15+1)*Setup!$B$22</f>
        <v>16.7386981971136</v>
      </c>
      <c r="K80" s="0" t="n">
        <f aca="false">SUMPRODUCT('FD inverse'!$A$9:$BH$9,'FD mesh'!$B$84:$BI$84,$E79:$BL79)+'FD inverse'!$A$9*$C80/Setup!$B$17+INDEX('FD inverse'!$A$9:$BH$9,1,'FD mesh'!$B$15+1)*Setup!$B$22</f>
        <v>16.6570297158422</v>
      </c>
      <c r="L80" s="0" t="n">
        <f aca="false">SUMPRODUCT('FD inverse'!$A$10:$BH$10,'FD mesh'!$B$84:$BI$84,$E79:$BL79)+'FD inverse'!$A$10*$C80/Setup!$B$17+INDEX('FD inverse'!$A$10:$BH$10,1,'FD mesh'!$B$15+1)*Setup!$B$22</f>
        <v>16.5861664260651</v>
      </c>
      <c r="M80" s="0" t="n">
        <f aca="false">SUMPRODUCT('FD inverse'!$A$11:$BH$11,'FD mesh'!$B$84:$BI$84,$E79:$BL79)+'FD inverse'!$A$11*$C80/Setup!$B$17+INDEX('FD inverse'!$A$11:$BH$11,1,'FD mesh'!$B$15+1)*Setup!$B$22</f>
        <v>16.5259232038422</v>
      </c>
      <c r="N80" s="0" t="n">
        <f aca="false">SUMPRODUCT('FD inverse'!$A$12:$BH$12,'FD mesh'!$B$84:$BI$84,$E79:$BL79)+'FD inverse'!$A$12*$C80/Setup!$B$17+INDEX('FD inverse'!$A$12:$BH$12,1,'FD mesh'!$B$15+1)*Setup!$B$22</f>
        <v>16.4761583241667</v>
      </c>
      <c r="O80" s="0" t="n">
        <f aca="false">SUMPRODUCT('FD inverse'!$A$13:$BH$13,'FD mesh'!$B$84:$BI$84,$E79:$BL79)+'FD inverse'!$A$13*$C80/Setup!$B$17+INDEX('FD inverse'!$A$13:$BH$13,1,'FD mesh'!$B$15+1)*Setup!$B$22</f>
        <v>16.4367645814726</v>
      </c>
      <c r="P80" s="0" t="n">
        <f aca="false">SUMPRODUCT('FD inverse'!$A$14:$BH$14,'FD mesh'!$B$84:$BI$84,$E79:$BL79)+'FD inverse'!$A$14*$C80/Setup!$B$17+INDEX('FD inverse'!$A$14:$BH$14,1,'FD mesh'!$B$15+1)*Setup!$B$22</f>
        <v>16.4076619148752</v>
      </c>
      <c r="Q80" s="0" t="n">
        <f aca="false">SUMPRODUCT('FD inverse'!$A$15:$BH$15,'FD mesh'!$B$84:$BI$84,$E79:$BL79)+'FD inverse'!$A$15*$C80/Setup!$B$17+INDEX('FD inverse'!$A$15:$BH$15,1,'FD mesh'!$B$15+1)*Setup!$B$22</f>
        <v>16.3887915895086</v>
      </c>
      <c r="R80" s="0" t="n">
        <f aca="false">SUMPRODUCT('FD inverse'!$A$16:$BH$16,'FD mesh'!$B$84:$BI$84,$E79:$BL79)+'FD inverse'!$A$16*$C80/Setup!$B$17+INDEX('FD inverse'!$A$16:$BH$16,1,'FD mesh'!$B$15+1)*Setup!$B$22</f>
        <v>16.3801119717974</v>
      </c>
      <c r="S80" s="0" t="n">
        <f aca="false">SUMPRODUCT('FD inverse'!$A$17:$BH$17,'FD mesh'!$B$84:$BI$84,$E79:$BL79)+'FD inverse'!$A$17*$C80/Setup!$B$17+INDEX('FD inverse'!$A$17:$BH$17,1,'FD mesh'!$B$15+1)*Setup!$B$22</f>
        <v>16.2664882388201</v>
      </c>
      <c r="T80" s="0" t="n">
        <f aca="false">SUMPRODUCT('FD inverse'!$A$18:$BH$18,'FD mesh'!$B$84:$BI$84,$E79:$BL79)+'FD inverse'!$A$18*$C80/Setup!$B$17+INDEX('FD inverse'!$A$18:$BH$18,1,'FD mesh'!$B$15+1)*Setup!$B$22</f>
        <v>16.157607775192</v>
      </c>
      <c r="U80" s="0" t="n">
        <f aca="false">SUMPRODUCT('FD inverse'!$A$19:$BH$19,'FD mesh'!$B$84:$BI$84,$E79:$BL79)+'FD inverse'!$A$19*$C80/Setup!$B$17+INDEX('FD inverse'!$A$19:$BH$19,1,'FD mesh'!$B$15+1)*Setup!$B$22</f>
        <v>16.0531463399781</v>
      </c>
      <c r="V80" s="0" t="n">
        <f aca="false">SUMPRODUCT('FD inverse'!$A$20:$BH$20,'FD mesh'!$B$84:$BI$84,$E79:$BL79)+'FD inverse'!$A$20*$C80/Setup!$B$17+INDEX('FD inverse'!$A$20:$BH$20,1,'FD mesh'!$B$15+1)*Setup!$B$22</f>
        <v>15.9527809653462</v>
      </c>
      <c r="W80" s="0" t="n">
        <f aca="false">SUMPRODUCT('FD inverse'!$A$21:$BH$21,'FD mesh'!$B$84:$BI$84,$E79:$BL79)+'FD inverse'!$A$21*$C80/Setup!$B$17+INDEX('FD inverse'!$A$21:$BH$21,1,'FD mesh'!$B$15+1)*Setup!$B$22</f>
        <v>15.8561891840362</v>
      </c>
      <c r="X80" s="0" t="n">
        <f aca="false">SUMPRODUCT('FD inverse'!$A$22:$BH$22,'FD mesh'!$B$84:$BI$84,$E79:$BL79)+'FD inverse'!$A$22*$C80/Setup!$B$17+INDEX('FD inverse'!$A$22:$BH$22,1,'FD mesh'!$B$15+1)*Setup!$B$22</f>
        <v>15.7630484215728</v>
      </c>
      <c r="Y80" s="0" t="n">
        <f aca="false">SUMPRODUCT('FD inverse'!$A$23:$BH$23,'FD mesh'!$B$84:$BI$84,$E79:$BL79)+'FD inverse'!$A$23*$C80/Setup!$B$17+INDEX('FD inverse'!$A$23:$BH$23,1,'FD mesh'!$B$15+1)*Setup!$B$22</f>
        <v>15.6730355396817</v>
      </c>
      <c r="Z80" s="0" t="n">
        <f aca="false">SUMPRODUCT('FD inverse'!$A$24:$BH$24,'FD mesh'!$B$84:$BI$84,$E79:$BL79)+'FD inverse'!$A$24*$C80/Setup!$B$17+INDEX('FD inverse'!$A$24:$BH$24,1,'FD mesh'!$B$15+1)*Setup!$B$22</f>
        <v>15.5858265171381</v>
      </c>
      <c r="AA80" s="0" t="n">
        <f aca="false">SUMPRODUCT('FD inverse'!$A$25:$BH$25,'FD mesh'!$B$84:$BI$84,$E79:$BL79)+'FD inverse'!$A$25*$C80/Setup!$B$17+INDEX('FD inverse'!$A$25:$BH$25,1,'FD mesh'!$B$15+1)*Setup!$B$22</f>
        <v>15.5010962541304</v>
      </c>
      <c r="AB80" s="0" t="n">
        <f aca="false">SUMPRODUCT('FD inverse'!$A$26:$BH$26,'FD mesh'!$B$84:$BI$84,$E79:$BL79)+'FD inverse'!$A$26*$C80/Setup!$B$17+INDEX('FD inverse'!$A$26:$BH$26,1,'FD mesh'!$B$15+1)*Setup!$B$22</f>
        <v>15.4185184861472</v>
      </c>
      <c r="AC80" s="0" t="n">
        <f aca="false">SUMPRODUCT('FD inverse'!$A$27:$BH$27,'FD mesh'!$B$84:$BI$84,$E79:$BL79)+'FD inverse'!$A$27*$C80/Setup!$B$17+INDEX('FD inverse'!$A$27:$BH$27,1,'FD mesh'!$B$15+1)*Setup!$B$22</f>
        <v>15.3377657933721</v>
      </c>
      <c r="AD80" s="0" t="n">
        <f aca="false">SUMPRODUCT('FD inverse'!$A$28:$BH$28,'FD mesh'!$B$84:$BI$84,$E79:$BL79)+'FD inverse'!$A$28*$C80/Setup!$B$17+INDEX('FD inverse'!$A$28:$BH$28,1,'FD mesh'!$B$15+1)*Setup!$B$22</f>
        <v>15.2585096915976</v>
      </c>
      <c r="AE80" s="0" t="n">
        <f aca="false">SUMPRODUCT('FD inverse'!$A$29:$BH$29,'FD mesh'!$B$84:$BI$84,$E79:$BL79)+'FD inverse'!$A$29*$C80/Setup!$B$17+INDEX('FD inverse'!$A$29:$BH$29,1,'FD mesh'!$B$15+1)*Setup!$B$22</f>
        <v>15.1804207907231</v>
      </c>
      <c r="AF80" s="0" t="n">
        <f aca="false">SUMPRODUCT('FD inverse'!$A$30:$BH$30,'FD mesh'!$B$84:$BI$84,$E79:$BL79)+'FD inverse'!$A$30*$C80/Setup!$B$17+INDEX('FD inverse'!$A$30:$BH$30,1,'FD mesh'!$B$15+1)*Setup!$B$22</f>
        <v>15.1031690069798</v>
      </c>
      <c r="AG80" s="0" t="n">
        <f aca="false">SUMPRODUCT('FD inverse'!$A$31:$BH$31,'FD mesh'!$B$84:$BI$84,$E79:$BL79)+'FD inverse'!$A$31*$C80/Setup!$B$17+INDEX('FD inverse'!$A$31:$BH$31,1,'FD mesh'!$B$15+1)*Setup!$B$22</f>
        <v>15.0264238151133</v>
      </c>
      <c r="AH80" s="0" t="n">
        <f aca="false">SUMPRODUCT('FD inverse'!$A$32:$BH$32,'FD mesh'!$B$84:$BI$84,$E79:$BL79)+'FD inverse'!$A$32*$C80/Setup!$B$17+INDEX('FD inverse'!$A$32:$BH$32,1,'FD mesh'!$B$15+1)*Setup!$B$22</f>
        <v>15.0233440999914</v>
      </c>
      <c r="AI80" s="0" t="n">
        <f aca="false">SUMPRODUCT('FD inverse'!$A$33:$BH$33,'FD mesh'!$B$84:$BI$84,$E79:$BL79)+'FD inverse'!$A$33*$C80/Setup!$B$17+INDEX('FD inverse'!$A$33:$BH$33,1,'FD mesh'!$B$15+1)*Setup!$B$22</f>
        <v>15.0205431881331</v>
      </c>
      <c r="AJ80" s="0" t="n">
        <f aca="false">SUMPRODUCT('FD inverse'!$A$34:$BH$34,'FD mesh'!$B$84:$BI$84,$E79:$BL79)+'FD inverse'!$A$34*$C80/Setup!$B$17+INDEX('FD inverse'!$A$34:$BH$34,1,'FD mesh'!$B$15+1)*Setup!$B$22</f>
        <v>15.0179977110544</v>
      </c>
      <c r="AK80" s="0" t="n">
        <f aca="false">SUMPRODUCT('FD inverse'!$A$35:$BH$35,'FD mesh'!$B$84:$BI$84,$E79:$BL79)+'FD inverse'!$A$35*$C80/Setup!$B$17+INDEX('FD inverse'!$A$35:$BH$35,1,'FD mesh'!$B$15+1)*Setup!$B$22</f>
        <v>15.0156847409336</v>
      </c>
      <c r="AL80" s="0" t="n">
        <f aca="false">SUMPRODUCT('FD inverse'!$A$36:$BH$36,'FD mesh'!$B$84:$BI$84,$E79:$BL79)+'FD inverse'!$A$36*$C80/Setup!$B$17+INDEX('FD inverse'!$A$36:$BH$36,1,'FD mesh'!$B$15+1)*Setup!$B$22</f>
        <v>15.0135818091866</v>
      </c>
      <c r="AM80" s="0" t="n">
        <f aca="false">SUMPRODUCT('FD inverse'!$A$37:$BH$37,'FD mesh'!$B$84:$BI$84,$E79:$BL79)+'FD inverse'!$A$37*$C80/Setup!$B$17+INDEX('FD inverse'!$A$37:$BH$37,1,'FD mesh'!$B$15+1)*Setup!$B$22</f>
        <v>15.0116669147983</v>
      </c>
      <c r="AN80" s="0" t="n">
        <f aca="false">SUMPRODUCT('FD inverse'!$A$38:$BH$38,'FD mesh'!$B$84:$BI$84,$E79:$BL79)+'FD inverse'!$A$38*$C80/Setup!$B$17+INDEX('FD inverse'!$A$38:$BH$38,1,'FD mesh'!$B$15+1)*Setup!$B$22</f>
        <v>15.0099185215008</v>
      </c>
      <c r="AO80" s="0" t="n">
        <f aca="false">SUMPRODUCT('FD inverse'!$A$39:$BH$39,'FD mesh'!$B$84:$BI$84,$E79:$BL79)+'FD inverse'!$A$39*$C80/Setup!$B$17+INDEX('FD inverse'!$A$39:$BH$39,1,'FD mesh'!$B$15+1)*Setup!$B$22</f>
        <v>15.0083155433946</v>
      </c>
      <c r="AP80" s="0" t="n">
        <f aca="false">SUMPRODUCT('FD inverse'!$A$40:$BH$40,'FD mesh'!$B$84:$BI$84,$E79:$BL79)+'FD inverse'!$A$40*$C80/Setup!$B$17+INDEX('FD inverse'!$A$40:$BH$40,1,'FD mesh'!$B$15+1)*Setup!$B$22</f>
        <v>15.0068373190715</v>
      </c>
      <c r="AQ80" s="0" t="n">
        <f aca="false">SUMPRODUCT('FD inverse'!$A$41:$BH$41,'FD mesh'!$B$84:$BI$84,$E79:$BL79)+'FD inverse'!$A$41*$C80/Setup!$B$17+INDEX('FD inverse'!$A$41:$BH$41,1,'FD mesh'!$B$15+1)*Setup!$B$22</f>
        <v>15.0054635747195</v>
      </c>
      <c r="AR80" s="0" t="n">
        <f aca="false">SUMPRODUCT('FD inverse'!$A$42:$BH$42,'FD mesh'!$B$84:$BI$84,$E79:$BL79)+'FD inverse'!$A$42*$C80/Setup!$B$17+INDEX('FD inverse'!$A$42:$BH$42,1,'FD mesh'!$B$15+1)*Setup!$B$22</f>
        <v>15.0041743770627</v>
      </c>
      <c r="AS80" s="0" t="n">
        <f aca="false">SUMPRODUCT('FD inverse'!$A$43:$BH$43,'FD mesh'!$B$84:$BI$84,$E79:$BL79)+'FD inverse'!$A$43*$C80/Setup!$B$17+INDEX('FD inverse'!$A$43:$BH$43,1,'FD mesh'!$B$15+1)*Setup!$B$22</f>
        <v>0</v>
      </c>
      <c r="AT80" s="0" t="n">
        <f aca="false">SUMPRODUCT('FD inverse'!$A$44:$BH$44,'FD mesh'!$B$84:$BI$84,$E79:$BL79)+'FD inverse'!$A$44*$C80/Setup!$B$17+INDEX('FD inverse'!$A$44:$BH$44,1,'FD mesh'!$B$15+1)*Setup!$B$22</f>
        <v>0</v>
      </c>
      <c r="AU80" s="0" t="n">
        <f aca="false">SUMPRODUCT('FD inverse'!$A$45:$BH$45,'FD mesh'!$B$84:$BI$84,$E79:$BL79)+'FD inverse'!$A$45*$C80/Setup!$B$17+INDEX('FD inverse'!$A$45:$BH$45,1,'FD mesh'!$B$15+1)*Setup!$B$22</f>
        <v>0</v>
      </c>
      <c r="AV80" s="0" t="n">
        <f aca="false">SUMPRODUCT('FD inverse'!$A$46:$BH$46,'FD mesh'!$B$84:$BI$84,$E79:$BL79)+'FD inverse'!$A$46*$C80/Setup!$B$17+INDEX('FD inverse'!$A$46:$BH$46,1,'FD mesh'!$B$15+1)*Setup!$B$22</f>
        <v>0</v>
      </c>
      <c r="AW80" s="0" t="n">
        <f aca="false">SUMPRODUCT('FD inverse'!$A$47:$BH$47,'FD mesh'!$B$84:$BI$84,$E79:$BL79)+'FD inverse'!$A$47*$C80/Setup!$B$17+INDEX('FD inverse'!$A$47:$BH$47,1,'FD mesh'!$B$15+1)*Setup!$B$22</f>
        <v>0</v>
      </c>
      <c r="AX80" s="0" t="n">
        <f aca="false">SUMPRODUCT('FD inverse'!$A$48:$BH$48,'FD mesh'!$B$84:$BI$84,$E79:$BL79)+'FD inverse'!$A$48*$C80/Setup!$B$17+INDEX('FD inverse'!$A$48:$BH$48,1,'FD mesh'!$B$15+1)*Setup!$B$22</f>
        <v>0</v>
      </c>
      <c r="AY80" s="0" t="n">
        <f aca="false">SUMPRODUCT('FD inverse'!$A$49:$BH$49,'FD mesh'!$B$84:$BI$84,$E79:$BL79)+'FD inverse'!$A$49*$C80/Setup!$B$17+INDEX('FD inverse'!$A$49:$BH$49,1,'FD mesh'!$B$15+1)*Setup!$B$22</f>
        <v>0</v>
      </c>
      <c r="AZ80" s="0" t="n">
        <f aca="false">SUMPRODUCT('FD inverse'!$A$50:$BH$50,'FD mesh'!$B$84:$BI$84,$E79:$BL79)+'FD inverse'!$A$50*$C80/Setup!$B$17+INDEX('FD inverse'!$A$50:$BH$50,1,'FD mesh'!$B$15+1)*Setup!$B$22</f>
        <v>0</v>
      </c>
      <c r="BA80" s="0" t="n">
        <f aca="false">SUMPRODUCT('FD inverse'!$A$51:$BH$51,'FD mesh'!$B$84:$BI$84,$E79:$BL79)+'FD inverse'!$A$51*$C80/Setup!$B$17+INDEX('FD inverse'!$A$51:$BH$51,1,'FD mesh'!$B$15+1)*Setup!$B$22</f>
        <v>0</v>
      </c>
      <c r="BB80" s="0" t="n">
        <f aca="false">SUMPRODUCT('FD inverse'!$A$52:$BH$52,'FD mesh'!$B$84:$BI$84,$E79:$BL79)+'FD inverse'!$A$52*$C80/Setup!$B$17+INDEX('FD inverse'!$A$52:$BH$52,1,'FD mesh'!$B$15+1)*Setup!$B$22</f>
        <v>0</v>
      </c>
      <c r="BC80" s="0" t="n">
        <f aca="false">SUMPRODUCT('FD inverse'!$A$53:$BH$53,'FD mesh'!$B$84:$BI$84,$E79:$BL79)+'FD inverse'!$A$53*$C80/Setup!$B$17+INDEX('FD inverse'!$A$53:$BH$53,1,'FD mesh'!$B$15+1)*Setup!$B$22</f>
        <v>0</v>
      </c>
      <c r="BD80" s="0" t="n">
        <f aca="false">SUMPRODUCT('FD inverse'!$A$54:$BH$54,'FD mesh'!$B$84:$BI$84,$E79:$BL79)+'FD inverse'!$A$54*$C80/Setup!$B$17+INDEX('FD inverse'!$A$54:$BH$54,1,'FD mesh'!$B$15+1)*Setup!$B$22</f>
        <v>0</v>
      </c>
      <c r="BE80" s="0" t="n">
        <f aca="false">SUMPRODUCT('FD inverse'!$A$55:$BH$55,'FD mesh'!$B$84:$BI$84,$E79:$BL79)+'FD inverse'!$A$55*$C80/Setup!$B$17+INDEX('FD inverse'!$A$55:$BH$55,1,'FD mesh'!$B$15+1)*Setup!$B$22</f>
        <v>0</v>
      </c>
      <c r="BF80" s="0" t="n">
        <f aca="false">SUMPRODUCT('FD inverse'!$A$56:$BH$56,'FD mesh'!$B$84:$BI$84,$E79:$BL79)+'FD inverse'!$A$56*$C80/Setup!$B$17+INDEX('FD inverse'!$A$56:$BH$56,1,'FD mesh'!$B$15+1)*Setup!$B$22</f>
        <v>0</v>
      </c>
      <c r="BG80" s="0" t="n">
        <f aca="false">SUMPRODUCT('FD inverse'!$A$57:$BH$57,'FD mesh'!$B$84:$BI$84,$E79:$BL79)+'FD inverse'!$A$57*$C80/Setup!$B$17+INDEX('FD inverse'!$A$57:$BH$57,1,'FD mesh'!$B$15+1)*Setup!$B$22</f>
        <v>0</v>
      </c>
      <c r="BH80" s="0" t="n">
        <f aca="false">SUMPRODUCT('FD inverse'!$A$58:$BH$58,'FD mesh'!$B$84:$BI$84,$E79:$BL79)+'FD inverse'!$A$58*$C80/Setup!$B$17+INDEX('FD inverse'!$A$58:$BH$58,1,'FD mesh'!$B$15+1)*Setup!$B$22</f>
        <v>0</v>
      </c>
      <c r="BI80" s="0" t="n">
        <f aca="false">SUMPRODUCT('FD inverse'!$A$59:$BH$59,'FD mesh'!$B$84:$BI$84,$E79:$BL79)+'FD inverse'!$A$59*$C80/Setup!$B$17+INDEX('FD inverse'!$A$59:$BH$59,1,'FD mesh'!$B$15+1)*Setup!$B$22</f>
        <v>0</v>
      </c>
      <c r="BJ80" s="0" t="n">
        <f aca="false">SUMPRODUCT('FD inverse'!$A$60:$BH$60,'FD mesh'!$B$84:$BI$84,$E79:$BL79)+'FD inverse'!$A$60*$C80/Setup!$B$17+INDEX('FD inverse'!$A$60:$BH$60,1,'FD mesh'!$B$15+1)*Setup!$B$22</f>
        <v>0</v>
      </c>
      <c r="BK80" s="0" t="n">
        <f aca="false">SUMPRODUCT('FD inverse'!$A$61:$BH$61,'FD mesh'!$B$84:$BI$84,$E79:$BL79)+'FD inverse'!$A$61*$C80/Setup!$B$17+INDEX('FD inverse'!$A$61:$BH$61,1,'FD mesh'!$B$15+1)*Setup!$B$22</f>
        <v>0</v>
      </c>
      <c r="BL80" s="0" t="n">
        <f aca="false">SUMPRODUCT('FD inverse'!$A$62:$BH$62,'FD mesh'!$B$84:$BI$84,$E79:$BL79)+'FD inverse'!$A$62*$C80/Setup!$B$17+INDEX('FD inverse'!$A$62:$BH$62,1,'FD mesh'!$B$15+1)*Setup!$B$22</f>
        <v>0</v>
      </c>
    </row>
    <row r="81" customFormat="false" ht="15" hidden="false" customHeight="false" outlineLevel="0" collapsed="false">
      <c r="A81" s="0" t="n">
        <v>76</v>
      </c>
      <c r="B81" s="0" t="n">
        <f aca="false">A81*Setup!$B$11/3600</f>
        <v>6.33333333333333</v>
      </c>
      <c r="C81" s="0" t="n">
        <f aca="false">Setup!$B$7+Setup!$B$8*COS(2*PI()*(B81-Setup!$B$9)/24)</f>
        <v>20.723391822844</v>
      </c>
      <c r="D81" s="0" t="n">
        <f aca="false">(C81-E81)/Setup!$B$17</f>
        <v>13.4320020783907</v>
      </c>
      <c r="E81" s="0" t="n">
        <f aca="false">SUMPRODUCT('FD inverse'!$A$3:$BH$3,'FD mesh'!$B$84:$BI$84,$E80:$BL80)+'FD inverse'!$A$3*$C81/Setup!$B$17+INDEX('FD inverse'!$A$3:$BH$3,1,'FD mesh'!$B$15+1)*Setup!$B$22</f>
        <v>18.9772315526532</v>
      </c>
      <c r="F81" s="0" t="n">
        <f aca="false">SUMPRODUCT('FD inverse'!$A$4:$BH$4,'FD mesh'!$B$84:$BI$84,$E80:$BL80)+'FD inverse'!$A$4*$C81/Setup!$B$17+INDEX('FD inverse'!$A$4:$BH$4,1,'FD mesh'!$B$15+1)*Setup!$B$22</f>
        <v>18.5849979633584</v>
      </c>
      <c r="G81" s="0" t="n">
        <f aca="false">SUMPRODUCT('FD inverse'!$A$5:$BH$5,'FD mesh'!$B$84:$BI$84,$E80:$BL80)+'FD inverse'!$A$5*$C81/Setup!$B$17+INDEX('FD inverse'!$A$5:$BH$5,1,'FD mesh'!$B$15+1)*Setup!$B$22</f>
        <v>18.2064671429496</v>
      </c>
      <c r="H81" s="0" t="n">
        <f aca="false">SUMPRODUCT('FD inverse'!$A$6:$BH$6,'FD mesh'!$B$84:$BI$84,$E80:$BL80)+'FD inverse'!$A$6*$C81/Setup!$B$17+INDEX('FD inverse'!$A$6:$BH$6,1,'FD mesh'!$B$15+1)*Setup!$B$22</f>
        <v>16.955625278306</v>
      </c>
      <c r="I81" s="0" t="n">
        <f aca="false">SUMPRODUCT('FD inverse'!$A$7:$BH$7,'FD mesh'!$B$84:$BI$84,$E80:$BL80)+'FD inverse'!$A$7*$C81/Setup!$B$17+INDEX('FD inverse'!$A$7:$BH$7,1,'FD mesh'!$B$15+1)*Setup!$B$22</f>
        <v>16.8508763786434</v>
      </c>
      <c r="J81" s="0" t="n">
        <f aca="false">SUMPRODUCT('FD inverse'!$A$8:$BH$8,'FD mesh'!$B$84:$BI$84,$E80:$BL80)+'FD inverse'!$A$8*$C81/Setup!$B$17+INDEX('FD inverse'!$A$8:$BH$8,1,'FD mesh'!$B$15+1)*Setup!$B$22</f>
        <v>16.757611648808</v>
      </c>
      <c r="K81" s="0" t="n">
        <f aca="false">SUMPRODUCT('FD inverse'!$A$9:$BH$9,'FD mesh'!$B$84:$BI$84,$E80:$BL80)+'FD inverse'!$A$9*$C81/Setup!$B$17+INDEX('FD inverse'!$A$9:$BH$9,1,'FD mesh'!$B$15+1)*Setup!$B$22</f>
        <v>16.6755052975534</v>
      </c>
      <c r="L81" s="0" t="n">
        <f aca="false">SUMPRODUCT('FD inverse'!$A$10:$BH$10,'FD mesh'!$B$84:$BI$84,$E80:$BL80)+'FD inverse'!$A$10*$C81/Setup!$B$17+INDEX('FD inverse'!$A$10:$BH$10,1,'FD mesh'!$B$15+1)*Setup!$B$22</f>
        <v>16.6042989945059</v>
      </c>
      <c r="M81" s="0" t="n">
        <f aca="false">SUMPRODUCT('FD inverse'!$A$11:$BH$11,'FD mesh'!$B$84:$BI$84,$E80:$BL80)+'FD inverse'!$A$11*$C81/Setup!$B$17+INDEX('FD inverse'!$A$11:$BH$11,1,'FD mesh'!$B$15+1)*Setup!$B$22</f>
        <v>16.5437903719545</v>
      </c>
      <c r="N81" s="0" t="n">
        <f aca="false">SUMPRODUCT('FD inverse'!$A$12:$BH$12,'FD mesh'!$B$84:$BI$84,$E80:$BL80)+'FD inverse'!$A$12*$C81/Setup!$B$17+INDEX('FD inverse'!$A$12:$BH$12,1,'FD mesh'!$B$15+1)*Setup!$B$22</f>
        <v>16.4938228515343</v>
      </c>
      <c r="O81" s="0" t="n">
        <f aca="false">SUMPRODUCT('FD inverse'!$A$13:$BH$13,'FD mesh'!$B$84:$BI$84,$E80:$BL80)+'FD inverse'!$A$13*$C81/Setup!$B$17+INDEX('FD inverse'!$A$13:$BH$13,1,'FD mesh'!$B$15+1)*Setup!$B$22</f>
        <v>16.4542768811834</v>
      </c>
      <c r="P81" s="0" t="n">
        <f aca="false">SUMPRODUCT('FD inverse'!$A$14:$BH$14,'FD mesh'!$B$84:$BI$84,$E80:$BL80)+'FD inverse'!$A$14*$C81/Setup!$B$17+INDEX('FD inverse'!$A$14:$BH$14,1,'FD mesh'!$B$15+1)*Setup!$B$22</f>
        <v>16.4250626510748</v>
      </c>
      <c r="Q81" s="0" t="n">
        <f aca="false">SUMPRODUCT('FD inverse'!$A$15:$BH$15,'FD mesh'!$B$84:$BI$84,$E80:$BL80)+'FD inverse'!$A$15*$C81/Setup!$B$17+INDEX('FD inverse'!$A$15:$BH$15,1,'FD mesh'!$B$15+1)*Setup!$B$22</f>
        <v>16.4061143420279</v>
      </c>
      <c r="R81" s="0" t="n">
        <f aca="false">SUMPRODUCT('FD inverse'!$A$16:$BH$16,'FD mesh'!$B$84:$BI$84,$E80:$BL80)+'FD inverse'!$A$16*$C81/Setup!$B$17+INDEX('FD inverse'!$A$16:$BH$16,1,'FD mesh'!$B$15+1)*Setup!$B$22</f>
        <v>16.3973859459717</v>
      </c>
      <c r="S81" s="0" t="n">
        <f aca="false">SUMPRODUCT('FD inverse'!$A$17:$BH$17,'FD mesh'!$B$84:$BI$84,$E80:$BL80)+'FD inverse'!$A$17*$C81/Setup!$B$17+INDEX('FD inverse'!$A$17:$BH$17,1,'FD mesh'!$B$15+1)*Setup!$B$22</f>
        <v>16.2826392264005</v>
      </c>
      <c r="T81" s="0" t="n">
        <f aca="false">SUMPRODUCT('FD inverse'!$A$18:$BH$18,'FD mesh'!$B$84:$BI$84,$E80:$BL80)+'FD inverse'!$A$18*$C81/Setup!$B$17+INDEX('FD inverse'!$A$18:$BH$18,1,'FD mesh'!$B$15+1)*Setup!$B$22</f>
        <v>16.1726455117458</v>
      </c>
      <c r="U81" s="0" t="n">
        <f aca="false">SUMPRODUCT('FD inverse'!$A$19:$BH$19,'FD mesh'!$B$84:$BI$84,$E80:$BL80)+'FD inverse'!$A$19*$C81/Setup!$B$17+INDEX('FD inverse'!$A$19:$BH$19,1,'FD mesh'!$B$15+1)*Setup!$B$22</f>
        <v>16.067077188134</v>
      </c>
      <c r="V81" s="0" t="n">
        <f aca="false">SUMPRODUCT('FD inverse'!$A$20:$BH$20,'FD mesh'!$B$84:$BI$84,$E80:$BL80)+'FD inverse'!$A$20*$C81/Setup!$B$17+INDEX('FD inverse'!$A$20:$BH$20,1,'FD mesh'!$B$15+1)*Setup!$B$22</f>
        <v>15.9656085141225</v>
      </c>
      <c r="W81" s="0" t="n">
        <f aca="false">SUMPRODUCT('FD inverse'!$A$21:$BH$21,'FD mesh'!$B$84:$BI$84,$E80:$BL80)+'FD inverse'!$A$21*$C81/Setup!$B$17+INDEX('FD inverse'!$A$21:$BH$21,1,'FD mesh'!$B$15+1)*Setup!$B$22</f>
        <v>15.867914804465</v>
      </c>
      <c r="X81" s="0" t="n">
        <f aca="false">SUMPRODUCT('FD inverse'!$A$22:$BH$22,'FD mesh'!$B$84:$BI$84,$E80:$BL80)+'FD inverse'!$A$22*$C81/Setup!$B$17+INDEX('FD inverse'!$A$22:$BH$22,1,'FD mesh'!$B$15+1)*Setup!$B$22</f>
        <v>15.773671777391</v>
      </c>
      <c r="Y81" s="0" t="n">
        <f aca="false">SUMPRODUCT('FD inverse'!$A$23:$BH$23,'FD mesh'!$B$84:$BI$84,$E80:$BL80)+'FD inverse'!$A$23*$C81/Setup!$B$17+INDEX('FD inverse'!$A$23:$BH$23,1,'FD mesh'!$B$15+1)*Setup!$B$22</f>
        <v>15.6825550521719</v>
      </c>
      <c r="Z81" s="0" t="n">
        <f aca="false">SUMPRODUCT('FD inverse'!$A$24:$BH$24,'FD mesh'!$B$84:$BI$84,$E80:$BL80)+'FD inverse'!$A$24*$C81/Setup!$B$17+INDEX('FD inverse'!$A$24:$BH$24,1,'FD mesh'!$B$15+1)*Setup!$B$22</f>
        <v>15.5942397834858</v>
      </c>
      <c r="AA81" s="0" t="n">
        <f aca="false">SUMPRODUCT('FD inverse'!$A$25:$BH$25,'FD mesh'!$B$84:$BI$84,$E80:$BL80)+'FD inverse'!$A$25*$C81/Setup!$B$17+INDEX('FD inverse'!$A$25:$BH$25,1,'FD mesh'!$B$15+1)*Setup!$B$22</f>
        <v>15.5084004188962</v>
      </c>
      <c r="AB81" s="0" t="n">
        <f aca="false">SUMPRODUCT('FD inverse'!$A$26:$BH$26,'FD mesh'!$B$84:$BI$84,$E80:$BL80)+'FD inverse'!$A$26*$C81/Setup!$B$17+INDEX('FD inverse'!$A$26:$BH$26,1,'FD mesh'!$B$15+1)*Setup!$B$22</f>
        <v>15.424710565652</v>
      </c>
      <c r="AC81" s="0" t="n">
        <f aca="false">SUMPRODUCT('FD inverse'!$A$27:$BH$27,'FD mesh'!$B$84:$BI$84,$E80:$BL80)+'FD inverse'!$A$27*$C81/Setup!$B$17+INDEX('FD inverse'!$A$27:$BH$27,1,'FD mesh'!$B$15+1)*Setup!$B$22</f>
        <v>15.3428429529478</v>
      </c>
      <c r="AD81" s="0" t="n">
        <f aca="false">SUMPRODUCT('FD inverse'!$A$28:$BH$28,'FD mesh'!$B$84:$BI$84,$E80:$BL80)+'FD inverse'!$A$28*$C81/Setup!$B$17+INDEX('FD inverse'!$A$28:$BH$28,1,'FD mesh'!$B$15+1)*Setup!$B$22</f>
        <v>15.2624694757759</v>
      </c>
      <c r="AE81" s="0" t="n">
        <f aca="false">SUMPRODUCT('FD inverse'!$A$29:$BH$29,'FD mesh'!$B$84:$BI$84,$E80:$BL80)+'FD inverse'!$A$29*$C81/Setup!$B$17+INDEX('FD inverse'!$A$29:$BH$29,1,'FD mesh'!$B$15+1)*Setup!$B$22</f>
        <v>15.1832613065192</v>
      </c>
      <c r="AF81" s="0" t="n">
        <f aca="false">SUMPRODUCT('FD inverse'!$A$30:$BH$30,'FD mesh'!$B$84:$BI$84,$E80:$BL80)+'FD inverse'!$A$30*$C81/Setup!$B$17+INDEX('FD inverse'!$A$30:$BH$30,1,'FD mesh'!$B$15+1)*Setup!$B$22</f>
        <v>15.1048890604826</v>
      </c>
      <c r="AG81" s="0" t="n">
        <f aca="false">SUMPRODUCT('FD inverse'!$A$31:$BH$31,'FD mesh'!$B$84:$BI$84,$E80:$BL80)+'FD inverse'!$A$31*$C81/Setup!$B$17+INDEX('FD inverse'!$A$31:$BH$31,1,'FD mesh'!$B$15+1)*Setup!$B$22</f>
        <v>15.0270230016197</v>
      </c>
      <c r="AH81" s="0" t="n">
        <f aca="false">SUMPRODUCT('FD inverse'!$A$32:$BH$32,'FD mesh'!$B$84:$BI$84,$E80:$BL80)+'FD inverse'!$A$32*$C81/Setup!$B$17+INDEX('FD inverse'!$A$32:$BH$32,1,'FD mesh'!$B$15+1)*Setup!$B$22</f>
        <v>15.0238964208604</v>
      </c>
      <c r="AI81" s="0" t="n">
        <f aca="false">SUMPRODUCT('FD inverse'!$A$33:$BH$33,'FD mesh'!$B$84:$BI$84,$E80:$BL80)+'FD inverse'!$A$33*$C81/Setup!$B$17+INDEX('FD inverse'!$A$33:$BH$33,1,'FD mesh'!$B$15+1)*Setup!$B$22</f>
        <v>15.0210494376467</v>
      </c>
      <c r="AJ81" s="0" t="n">
        <f aca="false">SUMPRODUCT('FD inverse'!$A$34:$BH$34,'FD mesh'!$B$84:$BI$84,$E80:$BL80)+'FD inverse'!$A$34*$C81/Setup!$B$17+INDEX('FD inverse'!$A$34:$BH$34,1,'FD mesh'!$B$15+1)*Setup!$B$22</f>
        <v>15.0184587295972</v>
      </c>
      <c r="AK81" s="0" t="n">
        <f aca="false">SUMPRODUCT('FD inverse'!$A$35:$BH$35,'FD mesh'!$B$84:$BI$84,$E80:$BL80)+'FD inverse'!$A$35*$C81/Setup!$B$17+INDEX('FD inverse'!$A$35:$BH$35,1,'FD mesh'!$B$15+1)*Setup!$B$22</f>
        <v>15.0161013997529</v>
      </c>
      <c r="AL81" s="0" t="n">
        <f aca="false">SUMPRODUCT('FD inverse'!$A$36:$BH$36,'FD mesh'!$B$84:$BI$84,$E80:$BL80)+'FD inverse'!$A$36*$C81/Setup!$B$17+INDEX('FD inverse'!$A$36:$BH$36,1,'FD mesh'!$B$15+1)*Setup!$B$22</f>
        <v>15.0139549921999</v>
      </c>
      <c r="AM81" s="0" t="n">
        <f aca="false">SUMPRODUCT('FD inverse'!$A$37:$BH$37,'FD mesh'!$B$84:$BI$84,$E80:$BL80)+'FD inverse'!$A$37*$C81/Setup!$B$17+INDEX('FD inverse'!$A$37:$BH$37,1,'FD mesh'!$B$15+1)*Setup!$B$22</f>
        <v>15.0119974984838</v>
      </c>
      <c r="AN81" s="0" t="n">
        <f aca="false">SUMPRODUCT('FD inverse'!$A$38:$BH$38,'FD mesh'!$B$84:$BI$84,$E80:$BL80)+'FD inverse'!$A$38*$C81/Setup!$B$17+INDEX('FD inverse'!$A$38:$BH$38,1,'FD mesh'!$B$15+1)*Setup!$B$22</f>
        <v>15.0102073538437</v>
      </c>
      <c r="AO81" s="0" t="n">
        <f aca="false">SUMPRODUCT('FD inverse'!$A$39:$BH$39,'FD mesh'!$B$84:$BI$84,$E80:$BL80)+'FD inverse'!$A$39*$C81/Setup!$B$17+INDEX('FD inverse'!$A$39:$BH$39,1,'FD mesh'!$B$15+1)*Setup!$B$22</f>
        <v>15.0085634227882</v>
      </c>
      <c r="AP81" s="0" t="n">
        <f aca="false">SUMPRODUCT('FD inverse'!$A$40:$BH$40,'FD mesh'!$B$84:$BI$84,$E80:$BL80)+'FD inverse'!$A$40*$C81/Setup!$B$17+INDEX('FD inverse'!$A$40:$BH$40,1,'FD mesh'!$B$15+1)*Setup!$B$22</f>
        <v>15.0070449739914</v>
      </c>
      <c r="AQ81" s="0" t="n">
        <f aca="false">SUMPRODUCT('FD inverse'!$A$41:$BH$41,'FD mesh'!$B$84:$BI$84,$E80:$BL80)+'FD inverse'!$A$41*$C81/Setup!$B$17+INDEX('FD inverse'!$A$41:$BH$41,1,'FD mesh'!$B$15+1)*Setup!$B$22</f>
        <v>15.0056316448979</v>
      </c>
      <c r="AR81" s="0" t="n">
        <f aca="false">SUMPRODUCT('FD inverse'!$A$42:$BH$42,'FD mesh'!$B$84:$BI$84,$E80:$BL80)+'FD inverse'!$A$42*$C81/Setup!$B$17+INDEX('FD inverse'!$A$42:$BH$42,1,'FD mesh'!$B$15+1)*Setup!$B$22</f>
        <v>15.0043033967999</v>
      </c>
      <c r="AS81" s="0" t="n">
        <f aca="false">SUMPRODUCT('FD inverse'!$A$43:$BH$43,'FD mesh'!$B$84:$BI$84,$E80:$BL80)+'FD inverse'!$A$43*$C81/Setup!$B$17+INDEX('FD inverse'!$A$43:$BH$43,1,'FD mesh'!$B$15+1)*Setup!$B$22</f>
        <v>0</v>
      </c>
      <c r="AT81" s="0" t="n">
        <f aca="false">SUMPRODUCT('FD inverse'!$A$44:$BH$44,'FD mesh'!$B$84:$BI$84,$E80:$BL80)+'FD inverse'!$A$44*$C81/Setup!$B$17+INDEX('FD inverse'!$A$44:$BH$44,1,'FD mesh'!$B$15+1)*Setup!$B$22</f>
        <v>0</v>
      </c>
      <c r="AU81" s="0" t="n">
        <f aca="false">SUMPRODUCT('FD inverse'!$A$45:$BH$45,'FD mesh'!$B$84:$BI$84,$E80:$BL80)+'FD inverse'!$A$45*$C81/Setup!$B$17+INDEX('FD inverse'!$A$45:$BH$45,1,'FD mesh'!$B$15+1)*Setup!$B$22</f>
        <v>0</v>
      </c>
      <c r="AV81" s="0" t="n">
        <f aca="false">SUMPRODUCT('FD inverse'!$A$46:$BH$46,'FD mesh'!$B$84:$BI$84,$E80:$BL80)+'FD inverse'!$A$46*$C81/Setup!$B$17+INDEX('FD inverse'!$A$46:$BH$46,1,'FD mesh'!$B$15+1)*Setup!$B$22</f>
        <v>0</v>
      </c>
      <c r="AW81" s="0" t="n">
        <f aca="false">SUMPRODUCT('FD inverse'!$A$47:$BH$47,'FD mesh'!$B$84:$BI$84,$E80:$BL80)+'FD inverse'!$A$47*$C81/Setup!$B$17+INDEX('FD inverse'!$A$47:$BH$47,1,'FD mesh'!$B$15+1)*Setup!$B$22</f>
        <v>0</v>
      </c>
      <c r="AX81" s="0" t="n">
        <f aca="false">SUMPRODUCT('FD inverse'!$A$48:$BH$48,'FD mesh'!$B$84:$BI$84,$E80:$BL80)+'FD inverse'!$A$48*$C81/Setup!$B$17+INDEX('FD inverse'!$A$48:$BH$48,1,'FD mesh'!$B$15+1)*Setup!$B$22</f>
        <v>0</v>
      </c>
      <c r="AY81" s="0" t="n">
        <f aca="false">SUMPRODUCT('FD inverse'!$A$49:$BH$49,'FD mesh'!$B$84:$BI$84,$E80:$BL80)+'FD inverse'!$A$49*$C81/Setup!$B$17+INDEX('FD inverse'!$A$49:$BH$49,1,'FD mesh'!$B$15+1)*Setup!$B$22</f>
        <v>0</v>
      </c>
      <c r="AZ81" s="0" t="n">
        <f aca="false">SUMPRODUCT('FD inverse'!$A$50:$BH$50,'FD mesh'!$B$84:$BI$84,$E80:$BL80)+'FD inverse'!$A$50*$C81/Setup!$B$17+INDEX('FD inverse'!$A$50:$BH$50,1,'FD mesh'!$B$15+1)*Setup!$B$22</f>
        <v>0</v>
      </c>
      <c r="BA81" s="0" t="n">
        <f aca="false">SUMPRODUCT('FD inverse'!$A$51:$BH$51,'FD mesh'!$B$84:$BI$84,$E80:$BL80)+'FD inverse'!$A$51*$C81/Setup!$B$17+INDEX('FD inverse'!$A$51:$BH$51,1,'FD mesh'!$B$15+1)*Setup!$B$22</f>
        <v>0</v>
      </c>
      <c r="BB81" s="0" t="n">
        <f aca="false">SUMPRODUCT('FD inverse'!$A$52:$BH$52,'FD mesh'!$B$84:$BI$84,$E80:$BL80)+'FD inverse'!$A$52*$C81/Setup!$B$17+INDEX('FD inverse'!$A$52:$BH$52,1,'FD mesh'!$B$15+1)*Setup!$B$22</f>
        <v>0</v>
      </c>
      <c r="BC81" s="0" t="n">
        <f aca="false">SUMPRODUCT('FD inverse'!$A$53:$BH$53,'FD mesh'!$B$84:$BI$84,$E80:$BL80)+'FD inverse'!$A$53*$C81/Setup!$B$17+INDEX('FD inverse'!$A$53:$BH$53,1,'FD mesh'!$B$15+1)*Setup!$B$22</f>
        <v>0</v>
      </c>
      <c r="BD81" s="0" t="n">
        <f aca="false">SUMPRODUCT('FD inverse'!$A$54:$BH$54,'FD mesh'!$B$84:$BI$84,$E80:$BL80)+'FD inverse'!$A$54*$C81/Setup!$B$17+INDEX('FD inverse'!$A$54:$BH$54,1,'FD mesh'!$B$15+1)*Setup!$B$22</f>
        <v>0</v>
      </c>
      <c r="BE81" s="0" t="n">
        <f aca="false">SUMPRODUCT('FD inverse'!$A$55:$BH$55,'FD mesh'!$B$84:$BI$84,$E80:$BL80)+'FD inverse'!$A$55*$C81/Setup!$B$17+INDEX('FD inverse'!$A$55:$BH$55,1,'FD mesh'!$B$15+1)*Setup!$B$22</f>
        <v>0</v>
      </c>
      <c r="BF81" s="0" t="n">
        <f aca="false">SUMPRODUCT('FD inverse'!$A$56:$BH$56,'FD mesh'!$B$84:$BI$84,$E80:$BL80)+'FD inverse'!$A$56*$C81/Setup!$B$17+INDEX('FD inverse'!$A$56:$BH$56,1,'FD mesh'!$B$15+1)*Setup!$B$22</f>
        <v>0</v>
      </c>
      <c r="BG81" s="0" t="n">
        <f aca="false">SUMPRODUCT('FD inverse'!$A$57:$BH$57,'FD mesh'!$B$84:$BI$84,$E80:$BL80)+'FD inverse'!$A$57*$C81/Setup!$B$17+INDEX('FD inverse'!$A$57:$BH$57,1,'FD mesh'!$B$15+1)*Setup!$B$22</f>
        <v>0</v>
      </c>
      <c r="BH81" s="0" t="n">
        <f aca="false">SUMPRODUCT('FD inverse'!$A$58:$BH$58,'FD mesh'!$B$84:$BI$84,$E80:$BL80)+'FD inverse'!$A$58*$C81/Setup!$B$17+INDEX('FD inverse'!$A$58:$BH$58,1,'FD mesh'!$B$15+1)*Setup!$B$22</f>
        <v>0</v>
      </c>
      <c r="BI81" s="0" t="n">
        <f aca="false">SUMPRODUCT('FD inverse'!$A$59:$BH$59,'FD mesh'!$B$84:$BI$84,$E80:$BL80)+'FD inverse'!$A$59*$C81/Setup!$B$17+INDEX('FD inverse'!$A$59:$BH$59,1,'FD mesh'!$B$15+1)*Setup!$B$22</f>
        <v>0</v>
      </c>
      <c r="BJ81" s="0" t="n">
        <f aca="false">SUMPRODUCT('FD inverse'!$A$60:$BH$60,'FD mesh'!$B$84:$BI$84,$E80:$BL80)+'FD inverse'!$A$60*$C81/Setup!$B$17+INDEX('FD inverse'!$A$60:$BH$60,1,'FD mesh'!$B$15+1)*Setup!$B$22</f>
        <v>0</v>
      </c>
      <c r="BK81" s="0" t="n">
        <f aca="false">SUMPRODUCT('FD inverse'!$A$61:$BH$61,'FD mesh'!$B$84:$BI$84,$E80:$BL80)+'FD inverse'!$A$61*$C81/Setup!$B$17+INDEX('FD inverse'!$A$61:$BH$61,1,'FD mesh'!$B$15+1)*Setup!$B$22</f>
        <v>0</v>
      </c>
      <c r="BL81" s="0" t="n">
        <f aca="false">SUMPRODUCT('FD inverse'!$A$62:$BH$62,'FD mesh'!$B$84:$BI$84,$E80:$BL80)+'FD inverse'!$A$62*$C81/Setup!$B$17+INDEX('FD inverse'!$A$62:$BH$62,1,'FD mesh'!$B$15+1)*Setup!$B$22</f>
        <v>0</v>
      </c>
    </row>
    <row r="82" customFormat="false" ht="15" hidden="false" customHeight="false" outlineLevel="0" collapsed="false">
      <c r="A82" s="0" t="n">
        <v>77</v>
      </c>
      <c r="B82" s="0" t="n">
        <f aca="false">A82*Setup!$B$11/3600</f>
        <v>6.41666666666667</v>
      </c>
      <c r="C82" s="0" t="n">
        <f aca="false">Setup!$B$7+Setup!$B$8*COS(2*PI()*(B82-Setup!$B$9)/24)</f>
        <v>20.7742215829301</v>
      </c>
      <c r="D82" s="0" t="n">
        <f aca="false">(C82-E82)/Setup!$B$17</f>
        <v>13.5484913183492</v>
      </c>
      <c r="E82" s="0" t="n">
        <f aca="false">SUMPRODUCT('FD inverse'!$A$3:$BH$3,'FD mesh'!$B$84:$BI$84,$E81:$BL81)+'FD inverse'!$A$3*$C82/Setup!$B$17+INDEX('FD inverse'!$A$3:$BH$3,1,'FD mesh'!$B$15+1)*Setup!$B$22</f>
        <v>19.0129177115447</v>
      </c>
      <c r="F82" s="0" t="n">
        <f aca="false">SUMPRODUCT('FD inverse'!$A$4:$BH$4,'FD mesh'!$B$84:$BI$84,$E81:$BL81)+'FD inverse'!$A$4*$C82/Setup!$B$17+INDEX('FD inverse'!$A$4:$BH$4,1,'FD mesh'!$B$15+1)*Setup!$B$22</f>
        <v>18.617433195381</v>
      </c>
      <c r="G82" s="0" t="n">
        <f aca="false">SUMPRODUCT('FD inverse'!$A$5:$BH$5,'FD mesh'!$B$84:$BI$84,$E81:$BL81)+'FD inverse'!$A$5*$C82/Setup!$B$17+INDEX('FD inverse'!$A$5:$BH$5,1,'FD mesh'!$B$15+1)*Setup!$B$22</f>
        <v>18.2360264708938</v>
      </c>
      <c r="H82" s="0" t="n">
        <f aca="false">SUMPRODUCT('FD inverse'!$A$6:$BH$6,'FD mesh'!$B$84:$BI$84,$E81:$BL81)+'FD inverse'!$A$6*$C82/Setup!$B$17+INDEX('FD inverse'!$A$6:$BH$6,1,'FD mesh'!$B$15+1)*Setup!$B$22</f>
        <v>16.9760535532429</v>
      </c>
      <c r="I82" s="0" t="n">
        <f aca="false">SUMPRODUCT('FD inverse'!$A$7:$BH$7,'FD mesh'!$B$84:$BI$84,$E81:$BL81)+'FD inverse'!$A$7*$C82/Setup!$B$17+INDEX('FD inverse'!$A$7:$BH$7,1,'FD mesh'!$B$15+1)*Setup!$B$22</f>
        <v>16.8705775649366</v>
      </c>
      <c r="J82" s="0" t="n">
        <f aca="false">SUMPRODUCT('FD inverse'!$A$8:$BH$8,'FD mesh'!$B$84:$BI$84,$E81:$BL81)+'FD inverse'!$A$8*$C82/Setup!$B$17+INDEX('FD inverse'!$A$8:$BH$8,1,'FD mesh'!$B$15+1)*Setup!$B$22</f>
        <v>16.7767246953873</v>
      </c>
      <c r="K82" s="0" t="n">
        <f aca="false">SUMPRODUCT('FD inverse'!$A$9:$BH$9,'FD mesh'!$B$84:$BI$84,$E81:$BL81)+'FD inverse'!$A$9*$C82/Setup!$B$17+INDEX('FD inverse'!$A$9:$BH$9,1,'FD mesh'!$B$15+1)*Setup!$B$22</f>
        <v>16.6941479595131</v>
      </c>
      <c r="L82" s="0" t="n">
        <f aca="false">SUMPRODUCT('FD inverse'!$A$10:$BH$10,'FD mesh'!$B$84:$BI$84,$E81:$BL81)+'FD inverse'!$A$10*$C82/Setup!$B$17+INDEX('FD inverse'!$A$10:$BH$10,1,'FD mesh'!$B$15+1)*Setup!$B$22</f>
        <v>16.6225698442642</v>
      </c>
      <c r="M82" s="0" t="n">
        <f aca="false">SUMPRODUCT('FD inverse'!$A$11:$BH$11,'FD mesh'!$B$84:$BI$84,$E81:$BL81)+'FD inverse'!$A$11*$C82/Setup!$B$17+INDEX('FD inverse'!$A$11:$BH$11,1,'FD mesh'!$B$15+1)*Setup!$B$22</f>
        <v>16.5617709914095</v>
      </c>
      <c r="N82" s="0" t="n">
        <f aca="false">SUMPRODUCT('FD inverse'!$A$12:$BH$12,'FD mesh'!$B$84:$BI$84,$E81:$BL81)+'FD inverse'!$A$12*$C82/Setup!$B$17+INDEX('FD inverse'!$A$12:$BH$12,1,'FD mesh'!$B$15+1)*Setup!$B$22</f>
        <v>16.5115801736316</v>
      </c>
      <c r="O82" s="0" t="n">
        <f aca="false">SUMPRODUCT('FD inverse'!$A$13:$BH$13,'FD mesh'!$B$84:$BI$84,$E81:$BL81)+'FD inverse'!$A$13*$C82/Setup!$B$17+INDEX('FD inverse'!$A$13:$BH$13,1,'FD mesh'!$B$15+1)*Setup!$B$22</f>
        <v>16.4718656520763</v>
      </c>
      <c r="P82" s="0" t="n">
        <f aca="false">SUMPRODUCT('FD inverse'!$A$14:$BH$14,'FD mesh'!$B$84:$BI$84,$E81:$BL81)+'FD inverse'!$A$14*$C82/Setup!$B$17+INDEX('FD inverse'!$A$14:$BH$14,1,'FD mesh'!$B$15+1)*Setup!$B$22</f>
        <v>16.4425279865051</v>
      </c>
      <c r="Q82" s="0" t="n">
        <f aca="false">SUMPRODUCT('FD inverse'!$A$15:$BH$15,'FD mesh'!$B$84:$BI$84,$E81:$BL81)+'FD inverse'!$A$15*$C82/Setup!$B$17+INDEX('FD inverse'!$A$15:$BH$15,1,'FD mesh'!$B$15+1)*Setup!$B$22</f>
        <v>16.4234943536361</v>
      </c>
      <c r="R82" s="0" t="n">
        <f aca="false">SUMPRODUCT('FD inverse'!$A$16:$BH$16,'FD mesh'!$B$84:$BI$84,$E81:$BL81)+'FD inverse'!$A$16*$C82/Setup!$B$17+INDEX('FD inverse'!$A$16:$BH$16,1,'FD mesh'!$B$15+1)*Setup!$B$22</f>
        <v>16.4147144149312</v>
      </c>
      <c r="S82" s="0" t="n">
        <f aca="false">SUMPRODUCT('FD inverse'!$A$17:$BH$17,'FD mesh'!$B$84:$BI$84,$E81:$BL81)+'FD inverse'!$A$17*$C82/Setup!$B$17+INDEX('FD inverse'!$A$17:$BH$17,1,'FD mesh'!$B$15+1)*Setup!$B$22</f>
        <v>16.2988306206015</v>
      </c>
      <c r="T82" s="0" t="n">
        <f aca="false">SUMPRODUCT('FD inverse'!$A$18:$BH$18,'FD mesh'!$B$84:$BI$84,$E81:$BL81)+'FD inverse'!$A$18*$C82/Setup!$B$17+INDEX('FD inverse'!$A$18:$BH$18,1,'FD mesh'!$B$15+1)*Setup!$B$22</f>
        <v>16.1877117222796</v>
      </c>
      <c r="U82" s="0" t="n">
        <f aca="false">SUMPRODUCT('FD inverse'!$A$19:$BH$19,'FD mesh'!$B$84:$BI$84,$E81:$BL81)+'FD inverse'!$A$19*$C82/Setup!$B$17+INDEX('FD inverse'!$A$19:$BH$19,1,'FD mesh'!$B$15+1)*Setup!$B$22</f>
        <v>16.0810265944863</v>
      </c>
      <c r="V82" s="0" t="n">
        <f aca="false">SUMPRODUCT('FD inverse'!$A$20:$BH$20,'FD mesh'!$B$84:$BI$84,$E81:$BL81)+'FD inverse'!$A$20*$C82/Setup!$B$17+INDEX('FD inverse'!$A$20:$BH$20,1,'FD mesh'!$B$15+1)*Setup!$B$22</f>
        <v>15.9784465777051</v>
      </c>
      <c r="W82" s="0" t="n">
        <f aca="false">SUMPRODUCT('FD inverse'!$A$21:$BH$21,'FD mesh'!$B$84:$BI$84,$E81:$BL81)+'FD inverse'!$A$21*$C82/Setup!$B$17+INDEX('FD inverse'!$A$21:$BH$21,1,'FD mesh'!$B$15+1)*Setup!$B$22</f>
        <v>15.8796446196354</v>
      </c>
      <c r="X82" s="0" t="n">
        <f aca="false">SUMPRODUCT('FD inverse'!$A$22:$BH$22,'FD mesh'!$B$84:$BI$84,$E81:$BL81)+'FD inverse'!$A$22*$C82/Setup!$B$17+INDEX('FD inverse'!$A$22:$BH$22,1,'FD mesh'!$B$15+1)*Setup!$B$22</f>
        <v>15.7842945786015</v>
      </c>
      <c r="Y82" s="0" t="n">
        <f aca="false">SUMPRODUCT('FD inverse'!$A$23:$BH$23,'FD mesh'!$B$84:$BI$84,$E81:$BL81)+'FD inverse'!$A$23*$C82/Setup!$B$17+INDEX('FD inverse'!$A$23:$BH$23,1,'FD mesh'!$B$15+1)*Setup!$B$22</f>
        <v>15.6920706762097</v>
      </c>
      <c r="Z82" s="0" t="n">
        <f aca="false">SUMPRODUCT('FD inverse'!$A$24:$BH$24,'FD mesh'!$B$84:$BI$84,$E81:$BL81)+'FD inverse'!$A$24*$C82/Setup!$B$17+INDEX('FD inverse'!$A$24:$BH$24,1,'FD mesh'!$B$15+1)*Setup!$B$22</f>
        <v>15.6026470860346</v>
      </c>
      <c r="AA82" s="0" t="n">
        <f aca="false">SUMPRODUCT('FD inverse'!$A$25:$BH$25,'FD mesh'!$B$84:$BI$84,$E81:$BL81)+'FD inverse'!$A$25*$C82/Setup!$B$17+INDEX('FD inverse'!$A$25:$BH$25,1,'FD mesh'!$B$15+1)*Setup!$B$22</f>
        <v>15.5156976448954</v>
      </c>
      <c r="AB82" s="0" t="n">
        <f aca="false">SUMPRODUCT('FD inverse'!$A$26:$BH$26,'FD mesh'!$B$84:$BI$84,$E81:$BL81)+'FD inverse'!$A$26*$C82/Setup!$B$17+INDEX('FD inverse'!$A$26:$BH$26,1,'FD mesh'!$B$15+1)*Setup!$B$22</f>
        <v>15.4308956731216</v>
      </c>
      <c r="AC82" s="0" t="n">
        <f aca="false">SUMPRODUCT('FD inverse'!$A$27:$BH$27,'FD mesh'!$B$84:$BI$84,$E81:$BL81)+'FD inverse'!$A$27*$C82/Setup!$B$17+INDEX('FD inverse'!$A$27:$BH$27,1,'FD mesh'!$B$15+1)*Setup!$B$22</f>
        <v>15.3479138901175</v>
      </c>
      <c r="AD82" s="0" t="n">
        <f aca="false">SUMPRODUCT('FD inverse'!$A$28:$BH$28,'FD mesh'!$B$84:$BI$84,$E81:$BL81)+'FD inverse'!$A$28*$C82/Setup!$B$17+INDEX('FD inverse'!$A$28:$BH$28,1,'FD mesh'!$B$15+1)*Setup!$B$22</f>
        <v>15.2664244114804</v>
      </c>
      <c r="AE82" s="0" t="n">
        <f aca="false">SUMPRODUCT('FD inverse'!$A$29:$BH$29,'FD mesh'!$B$84:$BI$84,$E81:$BL81)+'FD inverse'!$A$29*$C82/Setup!$B$17+INDEX('FD inverse'!$A$29:$BH$29,1,'FD mesh'!$B$15+1)*Setup!$B$22</f>
        <v>15.1860988139222</v>
      </c>
      <c r="AF82" s="0" t="n">
        <f aca="false">SUMPRODUCT('FD inverse'!$A$30:$BH$30,'FD mesh'!$B$84:$BI$84,$E81:$BL81)+'FD inverse'!$A$30*$C82/Setup!$B$17+INDEX('FD inverse'!$A$30:$BH$30,1,'FD mesh'!$B$15+1)*Setup!$B$22</f>
        <v>15.1066082542568</v>
      </c>
      <c r="AG82" s="0" t="n">
        <f aca="false">SUMPRODUCT('FD inverse'!$A$31:$BH$31,'FD mesh'!$B$84:$BI$84,$E81:$BL81)+'FD inverse'!$A$31*$C82/Setup!$B$17+INDEX('FD inverse'!$A$31:$BH$31,1,'FD mesh'!$B$15+1)*Setup!$B$22</f>
        <v>15.0276236287592</v>
      </c>
      <c r="AH82" s="0" t="n">
        <f aca="false">SUMPRODUCT('FD inverse'!$A$32:$BH$32,'FD mesh'!$B$84:$BI$84,$E81:$BL81)+'FD inverse'!$A$32*$C82/Setup!$B$17+INDEX('FD inverse'!$A$32:$BH$32,1,'FD mesh'!$B$15+1)*Setup!$B$22</f>
        <v>15.0244502753783</v>
      </c>
      <c r="AI82" s="0" t="n">
        <f aca="false">SUMPRODUCT('FD inverse'!$A$33:$BH$33,'FD mesh'!$B$84:$BI$84,$E81:$BL81)+'FD inverse'!$A$33*$C82/Setup!$B$17+INDEX('FD inverse'!$A$33:$BH$33,1,'FD mesh'!$B$15+1)*Setup!$B$22</f>
        <v>15.0215572959114</v>
      </c>
      <c r="AJ82" s="0" t="n">
        <f aca="false">SUMPRODUCT('FD inverse'!$A$34:$BH$34,'FD mesh'!$B$84:$BI$84,$E81:$BL81)+'FD inverse'!$A$34*$C82/Setup!$B$17+INDEX('FD inverse'!$A$34:$BH$34,1,'FD mesh'!$B$15+1)*Setup!$B$22</f>
        <v>15.0189214059958</v>
      </c>
      <c r="AK82" s="0" t="n">
        <f aca="false">SUMPRODUCT('FD inverse'!$A$35:$BH$35,'FD mesh'!$B$84:$BI$84,$E81:$BL81)+'FD inverse'!$A$35*$C82/Setup!$B$17+INDEX('FD inverse'!$A$35:$BH$35,1,'FD mesh'!$B$15+1)*Setup!$B$22</f>
        <v>15.01651973353</v>
      </c>
      <c r="AL82" s="0" t="n">
        <f aca="false">SUMPRODUCT('FD inverse'!$A$36:$BH$36,'FD mesh'!$B$84:$BI$84,$E81:$BL81)+'FD inverse'!$A$36*$C82/Setup!$B$17+INDEX('FD inverse'!$A$36:$BH$36,1,'FD mesh'!$B$15+1)*Setup!$B$22</f>
        <v>15.0143298312577</v>
      </c>
      <c r="AM82" s="0" t="n">
        <f aca="false">SUMPRODUCT('FD inverse'!$A$37:$BH$37,'FD mesh'!$B$84:$BI$84,$E81:$BL81)+'FD inverse'!$A$37*$C82/Setup!$B$17+INDEX('FD inverse'!$A$37:$BH$37,1,'FD mesh'!$B$15+1)*Setup!$B$22</f>
        <v>15.0123296811502</v>
      </c>
      <c r="AN82" s="0" t="n">
        <f aca="false">SUMPRODUCT('FD inverse'!$A$38:$BH$38,'FD mesh'!$B$84:$BI$84,$E81:$BL81)+'FD inverse'!$A$38*$C82/Setup!$B$17+INDEX('FD inverse'!$A$38:$BH$38,1,'FD mesh'!$B$15+1)*Setup!$B$22</f>
        <v>15.0104976895597</v>
      </c>
      <c r="AO82" s="0" t="n">
        <f aca="false">SUMPRODUCT('FD inverse'!$A$39:$BH$39,'FD mesh'!$B$84:$BI$84,$E81:$BL81)+'FD inverse'!$A$39*$C82/Setup!$B$17+INDEX('FD inverse'!$A$39:$BH$39,1,'FD mesh'!$B$15+1)*Setup!$B$22</f>
        <v>15.0088126725961</v>
      </c>
      <c r="AP82" s="0" t="n">
        <f aca="false">SUMPRODUCT('FD inverse'!$A$40:$BH$40,'FD mesh'!$B$84:$BI$84,$E81:$BL81)+'FD inverse'!$A$40*$C82/Setup!$B$17+INDEX('FD inverse'!$A$40:$BH$40,1,'FD mesh'!$B$15+1)*Setup!$B$22</f>
        <v>15.0072538316263</v>
      </c>
      <c r="AQ82" s="0" t="n">
        <f aca="false">SUMPRODUCT('FD inverse'!$A$41:$BH$41,'FD mesh'!$B$84:$BI$84,$E81:$BL81)+'FD inverse'!$A$41*$C82/Setup!$B$17+INDEX('FD inverse'!$A$41:$BH$41,1,'FD mesh'!$B$15+1)*Setup!$B$22</f>
        <v>15.005800719202</v>
      </c>
      <c r="AR82" s="0" t="n">
        <f aca="false">SUMPRODUCT('FD inverse'!$A$42:$BH$42,'FD mesh'!$B$84:$BI$84,$E81:$BL81)+'FD inverse'!$A$42*$C82/Setup!$B$17+INDEX('FD inverse'!$A$42:$BH$42,1,'FD mesh'!$B$15+1)*Setup!$B$22</f>
        <v>15.0044331960848</v>
      </c>
      <c r="AS82" s="0" t="n">
        <f aca="false">SUMPRODUCT('FD inverse'!$A$43:$BH$43,'FD mesh'!$B$84:$BI$84,$E81:$BL81)+'FD inverse'!$A$43*$C82/Setup!$B$17+INDEX('FD inverse'!$A$43:$BH$43,1,'FD mesh'!$B$15+1)*Setup!$B$22</f>
        <v>0</v>
      </c>
      <c r="AT82" s="0" t="n">
        <f aca="false">SUMPRODUCT('FD inverse'!$A$44:$BH$44,'FD mesh'!$B$84:$BI$84,$E81:$BL81)+'FD inverse'!$A$44*$C82/Setup!$B$17+INDEX('FD inverse'!$A$44:$BH$44,1,'FD mesh'!$B$15+1)*Setup!$B$22</f>
        <v>0</v>
      </c>
      <c r="AU82" s="0" t="n">
        <f aca="false">SUMPRODUCT('FD inverse'!$A$45:$BH$45,'FD mesh'!$B$84:$BI$84,$E81:$BL81)+'FD inverse'!$A$45*$C82/Setup!$B$17+INDEX('FD inverse'!$A$45:$BH$45,1,'FD mesh'!$B$15+1)*Setup!$B$22</f>
        <v>0</v>
      </c>
      <c r="AV82" s="0" t="n">
        <f aca="false">SUMPRODUCT('FD inverse'!$A$46:$BH$46,'FD mesh'!$B$84:$BI$84,$E81:$BL81)+'FD inverse'!$A$46*$C82/Setup!$B$17+INDEX('FD inverse'!$A$46:$BH$46,1,'FD mesh'!$B$15+1)*Setup!$B$22</f>
        <v>0</v>
      </c>
      <c r="AW82" s="0" t="n">
        <f aca="false">SUMPRODUCT('FD inverse'!$A$47:$BH$47,'FD mesh'!$B$84:$BI$84,$E81:$BL81)+'FD inverse'!$A$47*$C82/Setup!$B$17+INDEX('FD inverse'!$A$47:$BH$47,1,'FD mesh'!$B$15+1)*Setup!$B$22</f>
        <v>0</v>
      </c>
      <c r="AX82" s="0" t="n">
        <f aca="false">SUMPRODUCT('FD inverse'!$A$48:$BH$48,'FD mesh'!$B$84:$BI$84,$E81:$BL81)+'FD inverse'!$A$48*$C82/Setup!$B$17+INDEX('FD inverse'!$A$48:$BH$48,1,'FD mesh'!$B$15+1)*Setup!$B$22</f>
        <v>0</v>
      </c>
      <c r="AY82" s="0" t="n">
        <f aca="false">SUMPRODUCT('FD inverse'!$A$49:$BH$49,'FD mesh'!$B$84:$BI$84,$E81:$BL81)+'FD inverse'!$A$49*$C82/Setup!$B$17+INDEX('FD inverse'!$A$49:$BH$49,1,'FD mesh'!$B$15+1)*Setup!$B$22</f>
        <v>0</v>
      </c>
      <c r="AZ82" s="0" t="n">
        <f aca="false">SUMPRODUCT('FD inverse'!$A$50:$BH$50,'FD mesh'!$B$84:$BI$84,$E81:$BL81)+'FD inverse'!$A$50*$C82/Setup!$B$17+INDEX('FD inverse'!$A$50:$BH$50,1,'FD mesh'!$B$15+1)*Setup!$B$22</f>
        <v>0</v>
      </c>
      <c r="BA82" s="0" t="n">
        <f aca="false">SUMPRODUCT('FD inverse'!$A$51:$BH$51,'FD mesh'!$B$84:$BI$84,$E81:$BL81)+'FD inverse'!$A$51*$C82/Setup!$B$17+INDEX('FD inverse'!$A$51:$BH$51,1,'FD mesh'!$B$15+1)*Setup!$B$22</f>
        <v>0</v>
      </c>
      <c r="BB82" s="0" t="n">
        <f aca="false">SUMPRODUCT('FD inverse'!$A$52:$BH$52,'FD mesh'!$B$84:$BI$84,$E81:$BL81)+'FD inverse'!$A$52*$C82/Setup!$B$17+INDEX('FD inverse'!$A$52:$BH$52,1,'FD mesh'!$B$15+1)*Setup!$B$22</f>
        <v>0</v>
      </c>
      <c r="BC82" s="0" t="n">
        <f aca="false">SUMPRODUCT('FD inverse'!$A$53:$BH$53,'FD mesh'!$B$84:$BI$84,$E81:$BL81)+'FD inverse'!$A$53*$C82/Setup!$B$17+INDEX('FD inverse'!$A$53:$BH$53,1,'FD mesh'!$B$15+1)*Setup!$B$22</f>
        <v>0</v>
      </c>
      <c r="BD82" s="0" t="n">
        <f aca="false">SUMPRODUCT('FD inverse'!$A$54:$BH$54,'FD mesh'!$B$84:$BI$84,$E81:$BL81)+'FD inverse'!$A$54*$C82/Setup!$B$17+INDEX('FD inverse'!$A$54:$BH$54,1,'FD mesh'!$B$15+1)*Setup!$B$22</f>
        <v>0</v>
      </c>
      <c r="BE82" s="0" t="n">
        <f aca="false">SUMPRODUCT('FD inverse'!$A$55:$BH$55,'FD mesh'!$B$84:$BI$84,$E81:$BL81)+'FD inverse'!$A$55*$C82/Setup!$B$17+INDEX('FD inverse'!$A$55:$BH$55,1,'FD mesh'!$B$15+1)*Setup!$B$22</f>
        <v>0</v>
      </c>
      <c r="BF82" s="0" t="n">
        <f aca="false">SUMPRODUCT('FD inverse'!$A$56:$BH$56,'FD mesh'!$B$84:$BI$84,$E81:$BL81)+'FD inverse'!$A$56*$C82/Setup!$B$17+INDEX('FD inverse'!$A$56:$BH$56,1,'FD mesh'!$B$15+1)*Setup!$B$22</f>
        <v>0</v>
      </c>
      <c r="BG82" s="0" t="n">
        <f aca="false">SUMPRODUCT('FD inverse'!$A$57:$BH$57,'FD mesh'!$B$84:$BI$84,$E81:$BL81)+'FD inverse'!$A$57*$C82/Setup!$B$17+INDEX('FD inverse'!$A$57:$BH$57,1,'FD mesh'!$B$15+1)*Setup!$B$22</f>
        <v>0</v>
      </c>
      <c r="BH82" s="0" t="n">
        <f aca="false">SUMPRODUCT('FD inverse'!$A$58:$BH$58,'FD mesh'!$B$84:$BI$84,$E81:$BL81)+'FD inverse'!$A$58*$C82/Setup!$B$17+INDEX('FD inverse'!$A$58:$BH$58,1,'FD mesh'!$B$15+1)*Setup!$B$22</f>
        <v>0</v>
      </c>
      <c r="BI82" s="0" t="n">
        <f aca="false">SUMPRODUCT('FD inverse'!$A$59:$BH$59,'FD mesh'!$B$84:$BI$84,$E81:$BL81)+'FD inverse'!$A$59*$C82/Setup!$B$17+INDEX('FD inverse'!$A$59:$BH$59,1,'FD mesh'!$B$15+1)*Setup!$B$22</f>
        <v>0</v>
      </c>
      <c r="BJ82" s="0" t="n">
        <f aca="false">SUMPRODUCT('FD inverse'!$A$60:$BH$60,'FD mesh'!$B$84:$BI$84,$E81:$BL81)+'FD inverse'!$A$60*$C82/Setup!$B$17+INDEX('FD inverse'!$A$60:$BH$60,1,'FD mesh'!$B$15+1)*Setup!$B$22</f>
        <v>0</v>
      </c>
      <c r="BK82" s="0" t="n">
        <f aca="false">SUMPRODUCT('FD inverse'!$A$61:$BH$61,'FD mesh'!$B$84:$BI$84,$E81:$BL81)+'FD inverse'!$A$61*$C82/Setup!$B$17+INDEX('FD inverse'!$A$61:$BH$61,1,'FD mesh'!$B$15+1)*Setup!$B$22</f>
        <v>0</v>
      </c>
      <c r="BL82" s="0" t="n">
        <f aca="false">SUMPRODUCT('FD inverse'!$A$62:$BH$62,'FD mesh'!$B$84:$BI$84,$E81:$BL81)+'FD inverse'!$A$62*$C82/Setup!$B$17+INDEX('FD inverse'!$A$62:$BH$62,1,'FD mesh'!$B$15+1)*Setup!$B$22</f>
        <v>0</v>
      </c>
    </row>
    <row r="83" customFormat="false" ht="15" hidden="false" customHeight="false" outlineLevel="0" collapsed="false">
      <c r="A83" s="0" t="n">
        <v>78</v>
      </c>
      <c r="B83" s="0" t="n">
        <f aca="false">A83*Setup!$B$11/3600</f>
        <v>6.5</v>
      </c>
      <c r="C83" s="0" t="n">
        <f aca="false">Setup!$B$7+Setup!$B$8*COS(2*PI()*(B83-Setup!$B$9)/24)</f>
        <v>20.8265866388351</v>
      </c>
      <c r="D83" s="0" t="n">
        <f aca="false">(C83-E83)/Setup!$B$17</f>
        <v>13.669215578043</v>
      </c>
      <c r="E83" s="0" t="n">
        <f aca="false">SUMPRODUCT('FD inverse'!$A$3:$BH$3,'FD mesh'!$B$84:$BI$84,$E82:$BL82)+'FD inverse'!$A$3*$C83/Setup!$B$17+INDEX('FD inverse'!$A$3:$BH$3,1,'FD mesh'!$B$15+1)*Setup!$B$22</f>
        <v>19.0495886136895</v>
      </c>
      <c r="F83" s="0" t="n">
        <f aca="false">SUMPRODUCT('FD inverse'!$A$4:$BH$4,'FD mesh'!$B$84:$BI$84,$E82:$BL82)+'FD inverse'!$A$4*$C83/Setup!$B$17+INDEX('FD inverse'!$A$4:$BH$4,1,'FD mesh'!$B$15+1)*Setup!$B$22</f>
        <v>18.6507248165693</v>
      </c>
      <c r="G83" s="0" t="n">
        <f aca="false">SUMPRODUCT('FD inverse'!$A$5:$BH$5,'FD mesh'!$B$84:$BI$84,$E82:$BL82)+'FD inverse'!$A$5*$C83/Setup!$B$17+INDEX('FD inverse'!$A$5:$BH$5,1,'FD mesh'!$B$15+1)*Setup!$B$22</f>
        <v>18.2663105078121</v>
      </c>
      <c r="H83" s="0" t="n">
        <f aca="false">SUMPRODUCT('FD inverse'!$A$6:$BH$6,'FD mesh'!$B$84:$BI$84,$E82:$BL82)+'FD inverse'!$A$6*$C83/Setup!$B$17+INDEX('FD inverse'!$A$6:$BH$6,1,'FD mesh'!$B$15+1)*Setup!$B$22</f>
        <v>16.9967605406409</v>
      </c>
      <c r="I83" s="0" t="n">
        <f aca="false">SUMPRODUCT('FD inverse'!$A$7:$BH$7,'FD mesh'!$B$84:$BI$84,$E82:$BL82)+'FD inverse'!$A$7*$C83/Setup!$B$17+INDEX('FD inverse'!$A$7:$BH$7,1,'FD mesh'!$B$15+1)*Setup!$B$22</f>
        <v>16.8905192418936</v>
      </c>
      <c r="J83" s="0" t="n">
        <f aca="false">SUMPRODUCT('FD inverse'!$A$8:$BH$8,'FD mesh'!$B$84:$BI$84,$E82:$BL82)+'FD inverse'!$A$8*$C83/Setup!$B$17+INDEX('FD inverse'!$A$8:$BH$8,1,'FD mesh'!$B$15+1)*Setup!$B$22</f>
        <v>16.7960429443009</v>
      </c>
      <c r="K83" s="0" t="n">
        <f aca="false">SUMPRODUCT('FD inverse'!$A$9:$BH$9,'FD mesh'!$B$84:$BI$84,$E82:$BL82)+'FD inverse'!$A$9*$C83/Setup!$B$17+INDEX('FD inverse'!$A$9:$BH$9,1,'FD mesh'!$B$15+1)*Setup!$B$22</f>
        <v>16.7129638437074</v>
      </c>
      <c r="L83" s="0" t="n">
        <f aca="false">SUMPRODUCT('FD inverse'!$A$10:$BH$10,'FD mesh'!$B$84:$BI$84,$E82:$BL82)+'FD inverse'!$A$10*$C83/Setup!$B$17+INDEX('FD inverse'!$A$10:$BH$10,1,'FD mesh'!$B$15+1)*Setup!$B$22</f>
        <v>16.6409855597476</v>
      </c>
      <c r="M83" s="0" t="n">
        <f aca="false">SUMPRODUCT('FD inverse'!$A$11:$BH$11,'FD mesh'!$B$84:$BI$84,$E82:$BL82)+'FD inverse'!$A$11*$C83/Setup!$B$17+INDEX('FD inverse'!$A$11:$BH$11,1,'FD mesh'!$B$15+1)*Setup!$B$22</f>
        <v>16.5798720046865</v>
      </c>
      <c r="N83" s="0" t="n">
        <f aca="false">SUMPRODUCT('FD inverse'!$A$12:$BH$12,'FD mesh'!$B$84:$BI$84,$E82:$BL82)+'FD inverse'!$A$12*$C83/Setup!$B$17+INDEX('FD inverse'!$A$12:$BH$12,1,'FD mesh'!$B$15+1)*Setup!$B$22</f>
        <v>16.5294375135057</v>
      </c>
      <c r="O83" s="0" t="n">
        <f aca="false">SUMPRODUCT('FD inverse'!$A$13:$BH$13,'FD mesh'!$B$84:$BI$84,$E82:$BL82)+'FD inverse'!$A$13*$C83/Setup!$B$17+INDEX('FD inverse'!$A$13:$BH$13,1,'FD mesh'!$B$15+1)*Setup!$B$22</f>
        <v>16.4895383260854</v>
      </c>
      <c r="P83" s="0" t="n">
        <f aca="false">SUMPRODUCT('FD inverse'!$A$14:$BH$14,'FD mesh'!$B$84:$BI$84,$E82:$BL82)+'FD inverse'!$A$14*$C83/Setup!$B$17+INDEX('FD inverse'!$A$14:$BH$14,1,'FD mesh'!$B$15+1)*Setup!$B$22</f>
        <v>16.4600654950127</v>
      </c>
      <c r="Q83" s="0" t="n">
        <f aca="false">SUMPRODUCT('FD inverse'!$A$15:$BH$15,'FD mesh'!$B$84:$BI$84,$E82:$BL82)+'FD inverse'!$A$15*$C83/Setup!$B$17+INDEX('FD inverse'!$A$15:$BH$15,1,'FD mesh'!$B$15+1)*Setup!$B$22</f>
        <v>16.4409392766289</v>
      </c>
      <c r="R83" s="0" t="n">
        <f aca="false">SUMPRODUCT('FD inverse'!$A$16:$BH$16,'FD mesh'!$B$84:$BI$84,$E82:$BL82)+'FD inverse'!$A$16*$C83/Setup!$B$17+INDEX('FD inverse'!$A$16:$BH$16,1,'FD mesh'!$B$15+1)*Setup!$B$22</f>
        <v>16.4321050482112</v>
      </c>
      <c r="S83" s="0" t="n">
        <f aca="false">SUMPRODUCT('FD inverse'!$A$17:$BH$17,'FD mesh'!$B$84:$BI$84,$E82:$BL82)+'FD inverse'!$A$17*$C83/Setup!$B$17+INDEX('FD inverse'!$A$17:$BH$17,1,'FD mesh'!$B$15+1)*Setup!$B$22</f>
        <v>16.3150696599118</v>
      </c>
      <c r="T83" s="0" t="n">
        <f aca="false">SUMPRODUCT('FD inverse'!$A$18:$BH$18,'FD mesh'!$B$84:$BI$84,$E82:$BL82)+'FD inverse'!$A$18*$C83/Setup!$B$17+INDEX('FD inverse'!$A$18:$BH$18,1,'FD mesh'!$B$15+1)*Setup!$B$22</f>
        <v>16.2028131888951</v>
      </c>
      <c r="U83" s="0" t="n">
        <f aca="false">SUMPRODUCT('FD inverse'!$A$19:$BH$19,'FD mesh'!$B$84:$BI$84,$E82:$BL82)+'FD inverse'!$A$19*$C83/Setup!$B$17+INDEX('FD inverse'!$A$19:$BH$19,1,'FD mesh'!$B$15+1)*Setup!$B$22</f>
        <v>16.095000863768</v>
      </c>
      <c r="V83" s="0" t="n">
        <f aca="false">SUMPRODUCT('FD inverse'!$A$20:$BH$20,'FD mesh'!$B$84:$BI$84,$E82:$BL82)+'FD inverse'!$A$20*$C83/Setup!$B$17+INDEX('FD inverse'!$A$20:$BH$20,1,'FD mesh'!$B$15+1)*Setup!$B$22</f>
        <v>15.9913009664582</v>
      </c>
      <c r="W83" s="0" t="n">
        <f aca="false">SUMPRODUCT('FD inverse'!$A$21:$BH$21,'FD mesh'!$B$84:$BI$84,$E82:$BL82)+'FD inverse'!$A$21*$C83/Setup!$B$17+INDEX('FD inverse'!$A$21:$BH$21,1,'FD mesh'!$B$15+1)*Setup!$B$22</f>
        <v>15.8913839321243</v>
      </c>
      <c r="X83" s="0" t="n">
        <f aca="false">SUMPRODUCT('FD inverse'!$A$22:$BH$22,'FD mesh'!$B$84:$BI$84,$E82:$BL82)+'FD inverse'!$A$22*$C83/Setup!$B$17+INDEX('FD inverse'!$A$22:$BH$22,1,'FD mesh'!$B$15+1)*Setup!$B$22</f>
        <v>15.7949216097515</v>
      </c>
      <c r="Y83" s="0" t="n">
        <f aca="false">SUMPRODUCT('FD inverse'!$A$23:$BH$23,'FD mesh'!$B$84:$BI$84,$E82:$BL82)+'FD inverse'!$A$23*$C83/Setup!$B$17+INDEX('FD inverse'!$A$23:$BH$23,1,'FD mesh'!$B$15+1)*Setup!$B$22</f>
        <v>15.7015866708313</v>
      </c>
      <c r="Z83" s="0" t="n">
        <f aca="false">SUMPRODUCT('FD inverse'!$A$24:$BH$24,'FD mesh'!$B$84:$BI$84,$E82:$BL82)+'FD inverse'!$A$24*$C83/Setup!$B$17+INDEX('FD inverse'!$A$24:$BH$24,1,'FD mesh'!$B$15+1)*Setup!$B$22</f>
        <v>15.6110521531855</v>
      </c>
      <c r="AA83" s="0" t="n">
        <f aca="false">SUMPRODUCT('FD inverse'!$A$25:$BH$25,'FD mesh'!$B$84:$BI$84,$E82:$BL82)+'FD inverse'!$A$25*$C83/Setup!$B$17+INDEX('FD inverse'!$A$25:$BH$25,1,'FD mesh'!$B$15+1)*Setup!$B$22</f>
        <v>15.5229911267299</v>
      </c>
      <c r="AB83" s="0" t="n">
        <f aca="false">SUMPRODUCT('FD inverse'!$A$26:$BH$26,'FD mesh'!$B$84:$BI$84,$E82:$BL82)+'FD inverse'!$A$26*$C83/Setup!$B$17+INDEX('FD inverse'!$A$26:$BH$26,1,'FD mesh'!$B$15+1)*Setup!$B$22</f>
        <v>15.4370764677855</v>
      </c>
      <c r="AC83" s="0" t="n">
        <f aca="false">SUMPRODUCT('FD inverse'!$A$27:$BH$27,'FD mesh'!$B$84:$BI$84,$E82:$BL82)+'FD inverse'!$A$27*$C83/Setup!$B$17+INDEX('FD inverse'!$A$27:$BH$27,1,'FD mesh'!$B$15+1)*Setup!$B$22</f>
        <v>15.3529807284136</v>
      </c>
      <c r="AD83" s="0" t="n">
        <f aca="false">SUMPRODUCT('FD inverse'!$A$28:$BH$28,'FD mesh'!$B$84:$BI$84,$E82:$BL82)+'FD inverse'!$A$28*$C83/Setup!$B$17+INDEX('FD inverse'!$A$28:$BH$28,1,'FD mesh'!$B$15+1)*Setup!$B$22</f>
        <v>15.270376087169</v>
      </c>
      <c r="AE83" s="0" t="n">
        <f aca="false">SUMPRODUCT('FD inverse'!$A$29:$BH$29,'FD mesh'!$B$84:$BI$84,$E82:$BL82)+'FD inverse'!$A$29*$C83/Setup!$B$17+INDEX('FD inverse'!$A$29:$BH$29,1,'FD mesh'!$B$15+1)*Setup!$B$22</f>
        <v>15.1889343676269</v>
      </c>
      <c r="AF83" s="0" t="n">
        <f aca="false">SUMPRODUCT('FD inverse'!$A$30:$BH$30,'FD mesh'!$B$84:$BI$84,$E82:$BL82)+'FD inverse'!$A$30*$C83/Setup!$B$17+INDEX('FD inverse'!$A$30:$BH$30,1,'FD mesh'!$B$15+1)*Setup!$B$22</f>
        <v>15.1083271110323</v>
      </c>
      <c r="AG83" s="0" t="n">
        <f aca="false">SUMPRODUCT('FD inverse'!$A$31:$BH$31,'FD mesh'!$B$84:$BI$84,$E82:$BL82)+'FD inverse'!$A$31*$C83/Setup!$B$17+INDEX('FD inverse'!$A$31:$BH$31,1,'FD mesh'!$B$15+1)*Setup!$B$22</f>
        <v>15.0282256894316</v>
      </c>
      <c r="AH83" s="0" t="n">
        <f aca="false">SUMPRODUCT('FD inverse'!$A$32:$BH$32,'FD mesh'!$B$84:$BI$84,$E82:$BL82)+'FD inverse'!$A$32*$C83/Setup!$B$17+INDEX('FD inverse'!$A$32:$BH$32,1,'FD mesh'!$B$15+1)*Setup!$B$22</f>
        <v>15.0250056362137</v>
      </c>
      <c r="AI83" s="0" t="n">
        <f aca="false">SUMPRODUCT('FD inverse'!$A$33:$BH$33,'FD mesh'!$B$84:$BI$84,$E82:$BL82)+'FD inverse'!$A$33*$C83/Setup!$B$17+INDEX('FD inverse'!$A$33:$BH$33,1,'FD mesh'!$B$15+1)*Setup!$B$22</f>
        <v>15.0220667194425</v>
      </c>
      <c r="AJ83" s="0" t="n">
        <f aca="false">SUMPRODUCT('FD inverse'!$A$34:$BH$34,'FD mesh'!$B$84:$BI$84,$E82:$BL82)+'FD inverse'!$A$34*$C83/Setup!$B$17+INDEX('FD inverse'!$A$34:$BH$34,1,'FD mesh'!$B$15+1)*Setup!$B$22</f>
        <v>15.0193856845964</v>
      </c>
      <c r="AK83" s="0" t="n">
        <f aca="false">SUMPRODUCT('FD inverse'!$A$35:$BH$35,'FD mesh'!$B$84:$BI$84,$E82:$BL82)+'FD inverse'!$A$35*$C83/Setup!$B$17+INDEX('FD inverse'!$A$35:$BH$35,1,'FD mesh'!$B$15+1)*Setup!$B$22</f>
        <v>15.0169396782717</v>
      </c>
      <c r="AL83" s="0" t="n">
        <f aca="false">SUMPRODUCT('FD inverse'!$A$36:$BH$36,'FD mesh'!$B$84:$BI$84,$E82:$BL82)+'FD inverse'!$A$36*$C83/Setup!$B$17+INDEX('FD inverse'!$A$36:$BH$36,1,'FD mesh'!$B$15+1)*Setup!$B$22</f>
        <v>15.0147062576479</v>
      </c>
      <c r="AM83" s="0" t="n">
        <f aca="false">SUMPRODUCT('FD inverse'!$A$37:$BH$37,'FD mesh'!$B$84:$BI$84,$E82:$BL82)+'FD inverse'!$A$37*$C83/Setup!$B$17+INDEX('FD inverse'!$A$37:$BH$37,1,'FD mesh'!$B$15+1)*Setup!$B$22</f>
        <v>15.0126633927332</v>
      </c>
      <c r="AN83" s="0" t="n">
        <f aca="false">SUMPRODUCT('FD inverse'!$A$38:$BH$38,'FD mesh'!$B$84:$BI$84,$E82:$BL82)+'FD inverse'!$A$38*$C83/Setup!$B$17+INDEX('FD inverse'!$A$38:$BH$38,1,'FD mesh'!$B$15+1)*Setup!$B$22</f>
        <v>15.0107894603083</v>
      </c>
      <c r="AO83" s="0" t="n">
        <f aca="false">SUMPRODUCT('FD inverse'!$A$39:$BH$39,'FD mesh'!$B$84:$BI$84,$E82:$BL82)+'FD inverse'!$A$39*$C83/Setup!$B$17+INDEX('FD inverse'!$A$39:$BH$39,1,'FD mesh'!$B$15+1)*Setup!$B$22</f>
        <v>15.0090632289568</v>
      </c>
      <c r="AP83" s="0" t="n">
        <f aca="false">SUMPRODUCT('FD inverse'!$A$40:$BH$40,'FD mesh'!$B$84:$BI$84,$E82:$BL82)+'FD inverse'!$A$40*$C83/Setup!$B$17+INDEX('FD inverse'!$A$40:$BH$40,1,'FD mesh'!$B$15+1)*Setup!$B$22</f>
        <v>15.0074638350062</v>
      </c>
      <c r="AQ83" s="0" t="n">
        <f aca="false">SUMPRODUCT('FD inverse'!$A$41:$BH$41,'FD mesh'!$B$84:$BI$84,$E82:$BL82)+'FD inverse'!$A$41*$C83/Setup!$B$17+INDEX('FD inverse'!$A$41:$BH$41,1,'FD mesh'!$B$15+1)*Setup!$B$22</f>
        <v>15.0059707496035</v>
      </c>
      <c r="AR83" s="0" t="n">
        <f aca="false">SUMPRODUCT('FD inverse'!$A$42:$BH$42,'FD mesh'!$B$84:$BI$84,$E82:$BL82)+'FD inverse'!$A$42*$C83/Setup!$B$17+INDEX('FD inverse'!$A$42:$BH$42,1,'FD mesh'!$B$15+1)*Setup!$B$22</f>
        <v>15.0045637375065</v>
      </c>
      <c r="AS83" s="0" t="n">
        <f aca="false">SUMPRODUCT('FD inverse'!$A$43:$BH$43,'FD mesh'!$B$84:$BI$84,$E82:$BL82)+'FD inverse'!$A$43*$C83/Setup!$B$17+INDEX('FD inverse'!$A$43:$BH$43,1,'FD mesh'!$B$15+1)*Setup!$B$22</f>
        <v>0</v>
      </c>
      <c r="AT83" s="0" t="n">
        <f aca="false">SUMPRODUCT('FD inverse'!$A$44:$BH$44,'FD mesh'!$B$84:$BI$84,$E82:$BL82)+'FD inverse'!$A$44*$C83/Setup!$B$17+INDEX('FD inverse'!$A$44:$BH$44,1,'FD mesh'!$B$15+1)*Setup!$B$22</f>
        <v>0</v>
      </c>
      <c r="AU83" s="0" t="n">
        <f aca="false">SUMPRODUCT('FD inverse'!$A$45:$BH$45,'FD mesh'!$B$84:$BI$84,$E82:$BL82)+'FD inverse'!$A$45*$C83/Setup!$B$17+INDEX('FD inverse'!$A$45:$BH$45,1,'FD mesh'!$B$15+1)*Setup!$B$22</f>
        <v>0</v>
      </c>
      <c r="AV83" s="0" t="n">
        <f aca="false">SUMPRODUCT('FD inverse'!$A$46:$BH$46,'FD mesh'!$B$84:$BI$84,$E82:$BL82)+'FD inverse'!$A$46*$C83/Setup!$B$17+INDEX('FD inverse'!$A$46:$BH$46,1,'FD mesh'!$B$15+1)*Setup!$B$22</f>
        <v>0</v>
      </c>
      <c r="AW83" s="0" t="n">
        <f aca="false">SUMPRODUCT('FD inverse'!$A$47:$BH$47,'FD mesh'!$B$84:$BI$84,$E82:$BL82)+'FD inverse'!$A$47*$C83/Setup!$B$17+INDEX('FD inverse'!$A$47:$BH$47,1,'FD mesh'!$B$15+1)*Setup!$B$22</f>
        <v>0</v>
      </c>
      <c r="AX83" s="0" t="n">
        <f aca="false">SUMPRODUCT('FD inverse'!$A$48:$BH$48,'FD mesh'!$B$84:$BI$84,$E82:$BL82)+'FD inverse'!$A$48*$C83/Setup!$B$17+INDEX('FD inverse'!$A$48:$BH$48,1,'FD mesh'!$B$15+1)*Setup!$B$22</f>
        <v>0</v>
      </c>
      <c r="AY83" s="0" t="n">
        <f aca="false">SUMPRODUCT('FD inverse'!$A$49:$BH$49,'FD mesh'!$B$84:$BI$84,$E82:$BL82)+'FD inverse'!$A$49*$C83/Setup!$B$17+INDEX('FD inverse'!$A$49:$BH$49,1,'FD mesh'!$B$15+1)*Setup!$B$22</f>
        <v>0</v>
      </c>
      <c r="AZ83" s="0" t="n">
        <f aca="false">SUMPRODUCT('FD inverse'!$A$50:$BH$50,'FD mesh'!$B$84:$BI$84,$E82:$BL82)+'FD inverse'!$A$50*$C83/Setup!$B$17+INDEX('FD inverse'!$A$50:$BH$50,1,'FD mesh'!$B$15+1)*Setup!$B$22</f>
        <v>0</v>
      </c>
      <c r="BA83" s="0" t="n">
        <f aca="false">SUMPRODUCT('FD inverse'!$A$51:$BH$51,'FD mesh'!$B$84:$BI$84,$E82:$BL82)+'FD inverse'!$A$51*$C83/Setup!$B$17+INDEX('FD inverse'!$A$51:$BH$51,1,'FD mesh'!$B$15+1)*Setup!$B$22</f>
        <v>0</v>
      </c>
      <c r="BB83" s="0" t="n">
        <f aca="false">SUMPRODUCT('FD inverse'!$A$52:$BH$52,'FD mesh'!$B$84:$BI$84,$E82:$BL82)+'FD inverse'!$A$52*$C83/Setup!$B$17+INDEX('FD inverse'!$A$52:$BH$52,1,'FD mesh'!$B$15+1)*Setup!$B$22</f>
        <v>0</v>
      </c>
      <c r="BC83" s="0" t="n">
        <f aca="false">SUMPRODUCT('FD inverse'!$A$53:$BH$53,'FD mesh'!$B$84:$BI$84,$E82:$BL82)+'FD inverse'!$A$53*$C83/Setup!$B$17+INDEX('FD inverse'!$A$53:$BH$53,1,'FD mesh'!$B$15+1)*Setup!$B$22</f>
        <v>0</v>
      </c>
      <c r="BD83" s="0" t="n">
        <f aca="false">SUMPRODUCT('FD inverse'!$A$54:$BH$54,'FD mesh'!$B$84:$BI$84,$E82:$BL82)+'FD inverse'!$A$54*$C83/Setup!$B$17+INDEX('FD inverse'!$A$54:$BH$54,1,'FD mesh'!$B$15+1)*Setup!$B$22</f>
        <v>0</v>
      </c>
      <c r="BE83" s="0" t="n">
        <f aca="false">SUMPRODUCT('FD inverse'!$A$55:$BH$55,'FD mesh'!$B$84:$BI$84,$E82:$BL82)+'FD inverse'!$A$55*$C83/Setup!$B$17+INDEX('FD inverse'!$A$55:$BH$55,1,'FD mesh'!$B$15+1)*Setup!$B$22</f>
        <v>0</v>
      </c>
      <c r="BF83" s="0" t="n">
        <f aca="false">SUMPRODUCT('FD inverse'!$A$56:$BH$56,'FD mesh'!$B$84:$BI$84,$E82:$BL82)+'FD inverse'!$A$56*$C83/Setup!$B$17+INDEX('FD inverse'!$A$56:$BH$56,1,'FD mesh'!$B$15+1)*Setup!$B$22</f>
        <v>0</v>
      </c>
      <c r="BG83" s="0" t="n">
        <f aca="false">SUMPRODUCT('FD inverse'!$A$57:$BH$57,'FD mesh'!$B$84:$BI$84,$E82:$BL82)+'FD inverse'!$A$57*$C83/Setup!$B$17+INDEX('FD inverse'!$A$57:$BH$57,1,'FD mesh'!$B$15+1)*Setup!$B$22</f>
        <v>0</v>
      </c>
      <c r="BH83" s="0" t="n">
        <f aca="false">SUMPRODUCT('FD inverse'!$A$58:$BH$58,'FD mesh'!$B$84:$BI$84,$E82:$BL82)+'FD inverse'!$A$58*$C83/Setup!$B$17+INDEX('FD inverse'!$A$58:$BH$58,1,'FD mesh'!$B$15+1)*Setup!$B$22</f>
        <v>0</v>
      </c>
      <c r="BI83" s="0" t="n">
        <f aca="false">SUMPRODUCT('FD inverse'!$A$59:$BH$59,'FD mesh'!$B$84:$BI$84,$E82:$BL82)+'FD inverse'!$A$59*$C83/Setup!$B$17+INDEX('FD inverse'!$A$59:$BH$59,1,'FD mesh'!$B$15+1)*Setup!$B$22</f>
        <v>0</v>
      </c>
      <c r="BJ83" s="0" t="n">
        <f aca="false">SUMPRODUCT('FD inverse'!$A$60:$BH$60,'FD mesh'!$B$84:$BI$84,$E82:$BL82)+'FD inverse'!$A$60*$C83/Setup!$B$17+INDEX('FD inverse'!$A$60:$BH$60,1,'FD mesh'!$B$15+1)*Setup!$B$22</f>
        <v>0</v>
      </c>
      <c r="BK83" s="0" t="n">
        <f aca="false">SUMPRODUCT('FD inverse'!$A$61:$BH$61,'FD mesh'!$B$84:$BI$84,$E82:$BL82)+'FD inverse'!$A$61*$C83/Setup!$B$17+INDEX('FD inverse'!$A$61:$BH$61,1,'FD mesh'!$B$15+1)*Setup!$B$22</f>
        <v>0</v>
      </c>
      <c r="BL83" s="0" t="n">
        <f aca="false">SUMPRODUCT('FD inverse'!$A$62:$BH$62,'FD mesh'!$B$84:$BI$84,$E82:$BL82)+'FD inverse'!$A$62*$C83/Setup!$B$17+INDEX('FD inverse'!$A$62:$BH$62,1,'FD mesh'!$B$15+1)*Setup!$B$22</f>
        <v>0</v>
      </c>
    </row>
    <row r="84" customFormat="false" ht="15" hidden="false" customHeight="false" outlineLevel="0" collapsed="false">
      <c r="A84" s="0" t="n">
        <v>79</v>
      </c>
      <c r="B84" s="0" t="n">
        <f aca="false">A84*Setup!$B$11/3600</f>
        <v>6.58333333333333</v>
      </c>
      <c r="C84" s="0" t="n">
        <f aca="false">Setup!$B$7+Setup!$B$8*COS(2*PI()*(B84-Setup!$B$9)/24)</f>
        <v>20.8804620676285</v>
      </c>
      <c r="D84" s="0" t="n">
        <f aca="false">(C84-E84)/Setup!$B$17</f>
        <v>13.7940689473993</v>
      </c>
      <c r="E84" s="0" t="n">
        <f aca="false">SUMPRODUCT('FD inverse'!$A$3:$BH$3,'FD mesh'!$B$84:$BI$84,$E83:$BL83)+'FD inverse'!$A$3*$C84/Setup!$B$17+INDEX('FD inverse'!$A$3:$BH$3,1,'FD mesh'!$B$15+1)*Setup!$B$22</f>
        <v>19.0872331044666</v>
      </c>
      <c r="F84" s="0" t="n">
        <f aca="false">SUMPRODUCT('FD inverse'!$A$4:$BH$4,'FD mesh'!$B$84:$BI$84,$E83:$BL83)+'FD inverse'!$A$4*$C84/Setup!$B$17+INDEX('FD inverse'!$A$4:$BH$4,1,'FD mesh'!$B$15+1)*Setup!$B$22</f>
        <v>18.6848647155137</v>
      </c>
      <c r="G84" s="0" t="n">
        <f aca="false">SUMPRODUCT('FD inverse'!$A$5:$BH$5,'FD mesh'!$B$84:$BI$84,$E83:$BL83)+'FD inverse'!$A$5*$C84/Setup!$B$17+INDEX('FD inverse'!$A$5:$BH$5,1,'FD mesh'!$B$15+1)*Setup!$B$22</f>
        <v>18.2973139910332</v>
      </c>
      <c r="H84" s="0" t="n">
        <f aca="false">SUMPRODUCT('FD inverse'!$A$6:$BH$6,'FD mesh'!$B$84:$BI$84,$E83:$BL83)+'FD inverse'!$A$6*$C84/Setup!$B$17+INDEX('FD inverse'!$A$6:$BH$6,1,'FD mesh'!$B$15+1)*Setup!$B$22</f>
        <v>17.0177502632942</v>
      </c>
      <c r="I84" s="0" t="n">
        <f aca="false">SUMPRODUCT('FD inverse'!$A$7:$BH$7,'FD mesh'!$B$84:$BI$84,$E83:$BL83)+'FD inverse'!$A$7*$C84/Setup!$B$17+INDEX('FD inverse'!$A$7:$BH$7,1,'FD mesh'!$B$15+1)*Setup!$B$22</f>
        <v>16.9107061937756</v>
      </c>
      <c r="J84" s="0" t="n">
        <f aca="false">SUMPRODUCT('FD inverse'!$A$8:$BH$8,'FD mesh'!$B$84:$BI$84,$E83:$BL83)+'FD inverse'!$A$8*$C84/Setup!$B$17+INDEX('FD inverse'!$A$8:$BH$8,1,'FD mesh'!$B$15+1)*Setup!$B$22</f>
        <v>16.8155718303819</v>
      </c>
      <c r="K84" s="0" t="n">
        <f aca="false">SUMPRODUCT('FD inverse'!$A$9:$BH$9,'FD mesh'!$B$84:$BI$84,$E83:$BL83)+'FD inverse'!$A$9*$C84/Setup!$B$17+INDEX('FD inverse'!$A$9:$BH$9,1,'FD mesh'!$B$15+1)*Setup!$B$22</f>
        <v>16.7319589337027</v>
      </c>
      <c r="L84" s="0" t="n">
        <f aca="false">SUMPRODUCT('FD inverse'!$A$10:$BH$10,'FD mesh'!$B$84:$BI$84,$E83:$BL83)+'FD inverse'!$A$10*$C84/Setup!$B$17+INDEX('FD inverse'!$A$10:$BH$10,1,'FD mesh'!$B$15+1)*Setup!$B$22</f>
        <v>16.6595525797936</v>
      </c>
      <c r="M84" s="0" t="n">
        <f aca="false">SUMPRODUCT('FD inverse'!$A$11:$BH$11,'FD mesh'!$B$84:$BI$84,$E83:$BL83)+'FD inverse'!$A$11*$C84/Setup!$B$17+INDEX('FD inverse'!$A$11:$BH$11,1,'FD mesh'!$B$15+1)*Setup!$B$22</f>
        <v>16.598100220012</v>
      </c>
      <c r="N84" s="0" t="n">
        <f aca="false">SUMPRODUCT('FD inverse'!$A$12:$BH$12,'FD mesh'!$B$84:$BI$84,$E83:$BL83)+'FD inverse'!$A$12*$C84/Setup!$B$17+INDEX('FD inverse'!$A$12:$BH$12,1,'FD mesh'!$B$15+1)*Setup!$B$22</f>
        <v>16.547401969567</v>
      </c>
      <c r="O84" s="0" t="n">
        <f aca="false">SUMPRODUCT('FD inverse'!$A$13:$BH$13,'FD mesh'!$B$84:$BI$84,$E83:$BL83)+'FD inverse'!$A$13*$C84/Setup!$B$17+INDEX('FD inverse'!$A$13:$BH$13,1,'FD mesh'!$B$15+1)*Setup!$B$22</f>
        <v>16.5073022182732</v>
      </c>
      <c r="P84" s="0" t="n">
        <f aca="false">SUMPRODUCT('FD inverse'!$A$14:$BH$14,'FD mesh'!$B$84:$BI$84,$E83:$BL83)+'FD inverse'!$A$14*$C84/Setup!$B$17+INDEX('FD inverse'!$A$14:$BH$14,1,'FD mesh'!$B$15+1)*Setup!$B$22</f>
        <v>16.4776826393615</v>
      </c>
      <c r="Q84" s="0" t="n">
        <f aca="false">SUMPRODUCT('FD inverse'!$A$15:$BH$15,'FD mesh'!$B$84:$BI$84,$E83:$BL83)+'FD inverse'!$A$15*$C84/Setup!$B$17+INDEX('FD inverse'!$A$15:$BH$15,1,'FD mesh'!$B$15+1)*Setup!$B$22</f>
        <v>16.4584566559358</v>
      </c>
      <c r="R84" s="0" t="n">
        <f aca="false">SUMPRODUCT('FD inverse'!$A$16:$BH$16,'FD mesh'!$B$84:$BI$84,$E83:$BL83)+'FD inverse'!$A$16*$C84/Setup!$B$17+INDEX('FD inverse'!$A$16:$BH$16,1,'FD mesh'!$B$15+1)*Setup!$B$22</f>
        <v>16.4495654095645</v>
      </c>
      <c r="S84" s="0" t="n">
        <f aca="false">SUMPRODUCT('FD inverse'!$A$17:$BH$17,'FD mesh'!$B$84:$BI$84,$E83:$BL83)+'FD inverse'!$A$17*$C84/Setup!$B$17+INDEX('FD inverse'!$A$17:$BH$17,1,'FD mesh'!$B$15+1)*Setup!$B$22</f>
        <v>16.3313634927753</v>
      </c>
      <c r="T84" s="0" t="n">
        <f aca="false">SUMPRODUCT('FD inverse'!$A$18:$BH$18,'FD mesh'!$B$84:$BI$84,$E83:$BL83)+'FD inverse'!$A$18*$C84/Setup!$B$17+INDEX('FD inverse'!$A$18:$BH$18,1,'FD mesh'!$B$15+1)*Setup!$B$22</f>
        <v>16.2179566182289</v>
      </c>
      <c r="U84" s="0" t="n">
        <f aca="false">SUMPRODUCT('FD inverse'!$A$19:$BH$19,'FD mesh'!$B$84:$BI$84,$E83:$BL83)+'FD inverse'!$A$19*$C84/Setup!$B$17+INDEX('FD inverse'!$A$19:$BH$19,1,'FD mesh'!$B$15+1)*Setup!$B$22</f>
        <v>16.1090062386006</v>
      </c>
      <c r="V84" s="0" t="n">
        <f aca="false">SUMPRODUCT('FD inverse'!$A$20:$BH$20,'FD mesh'!$B$84:$BI$84,$E83:$BL83)+'FD inverse'!$A$20*$C84/Setup!$B$17+INDEX('FD inverse'!$A$20:$BH$20,1,'FD mesh'!$B$15+1)*Setup!$B$22</f>
        <v>16.0041774407088</v>
      </c>
      <c r="W84" s="0" t="n">
        <f aca="false">SUMPRODUCT('FD inverse'!$A$21:$BH$21,'FD mesh'!$B$84:$BI$84,$E83:$BL83)+'FD inverse'!$A$21*$C84/Setup!$B$17+INDEX('FD inverse'!$A$21:$BH$21,1,'FD mesh'!$B$15+1)*Setup!$B$22</f>
        <v>15.9031380052394</v>
      </c>
      <c r="X84" s="0" t="n">
        <f aca="false">SUMPRODUCT('FD inverse'!$A$22:$BH$22,'FD mesh'!$B$84:$BI$84,$E83:$BL83)+'FD inverse'!$A$22*$C84/Setup!$B$17+INDEX('FD inverse'!$A$22:$BH$22,1,'FD mesh'!$B$15+1)*Setup!$B$22</f>
        <v>15.8055576255724</v>
      </c>
      <c r="Y84" s="0" t="n">
        <f aca="false">SUMPRODUCT('FD inverse'!$A$23:$BH$23,'FD mesh'!$B$84:$BI$84,$E83:$BL83)+'FD inverse'!$A$23*$C84/Setup!$B$17+INDEX('FD inverse'!$A$23:$BH$23,1,'FD mesh'!$B$15+1)*Setup!$B$22</f>
        <v>15.7111072734183</v>
      </c>
      <c r="Z84" s="0" t="n">
        <f aca="false">SUMPRODUCT('FD inverse'!$A$24:$BH$24,'FD mesh'!$B$84:$BI$84,$E83:$BL83)+'FD inverse'!$A$24*$C84/Setup!$B$17+INDEX('FD inverse'!$A$24:$BH$24,1,'FD mesh'!$B$15+1)*Setup!$B$22</f>
        <v>15.6194586985971</v>
      </c>
      <c r="AA84" s="0" t="n">
        <f aca="false">SUMPRODUCT('FD inverse'!$A$25:$BH$25,'FD mesh'!$B$84:$BI$84,$E83:$BL83)+'FD inverse'!$A$25*$C84/Setup!$B$17+INDEX('FD inverse'!$A$25:$BH$25,1,'FD mesh'!$B$15+1)*Setup!$B$22</f>
        <v>15.530284049997</v>
      </c>
      <c r="AB84" s="0" t="n">
        <f aca="false">SUMPRODUCT('FD inverse'!$A$26:$BH$26,'FD mesh'!$B$84:$BI$84,$E83:$BL83)+'FD inverse'!$A$26*$C84/Setup!$B$17+INDEX('FD inverse'!$A$26:$BH$26,1,'FD mesh'!$B$15+1)*Setup!$B$22</f>
        <v>15.4432556045297</v>
      </c>
      <c r="AC84" s="0" t="n">
        <f aca="false">SUMPRODUCT('FD inverse'!$A$27:$BH$27,'FD mesh'!$B$84:$BI$84,$E83:$BL83)+'FD inverse'!$A$27*$C84/Setup!$B$17+INDEX('FD inverse'!$A$27:$BH$27,1,'FD mesh'!$B$15+1)*Setup!$B$22</f>
        <v>15.3580455907329</v>
      </c>
      <c r="AD84" s="0" t="n">
        <f aca="false">SUMPRODUCT('FD inverse'!$A$28:$BH$28,'FD mesh'!$B$84:$BI$84,$E83:$BL83)+'FD inverse'!$A$28*$C84/Setup!$B$17+INDEX('FD inverse'!$A$28:$BH$28,1,'FD mesh'!$B$15+1)*Setup!$B$22</f>
        <v>15.2743260935615</v>
      </c>
      <c r="AE84" s="0" t="n">
        <f aca="false">SUMPRODUCT('FD inverse'!$A$29:$BH$29,'FD mesh'!$B$84:$BI$84,$E83:$BL83)+'FD inverse'!$A$29*$C84/Setup!$B$17+INDEX('FD inverse'!$A$29:$BH$29,1,'FD mesh'!$B$15+1)*Setup!$B$22</f>
        <v>15.1917690268428</v>
      </c>
      <c r="AF84" s="0" t="n">
        <f aca="false">SUMPRODUCT('FD inverse'!$A$30:$BH$30,'FD mesh'!$B$84:$BI$84,$E83:$BL83)+'FD inverse'!$A$30*$C84/Setup!$B$17+INDEX('FD inverse'!$A$30:$BH$30,1,'FD mesh'!$B$15+1)*Setup!$B$22</f>
        <v>15.1100461598362</v>
      </c>
      <c r="AG84" s="0" t="n">
        <f aca="false">SUMPRODUCT('FD inverse'!$A$31:$BH$31,'FD mesh'!$B$84:$BI$84,$E83:$BL83)+'FD inverse'!$A$31*$C84/Setup!$B$17+INDEX('FD inverse'!$A$31:$BH$31,1,'FD mesh'!$B$15+1)*Setup!$B$22</f>
        <v>15.0288291843348</v>
      </c>
      <c r="AH84" s="0" t="n">
        <f aca="false">SUMPRODUCT('FD inverse'!$A$32:$BH$32,'FD mesh'!$B$84:$BI$84,$E83:$BL83)+'FD inverse'!$A$32*$C84/Setup!$B$17+INDEX('FD inverse'!$A$32:$BH$32,1,'FD mesh'!$B$15+1)*Setup!$B$22</f>
        <v>15.0255624838182</v>
      </c>
      <c r="AI84" s="0" t="n">
        <f aca="false">SUMPRODUCT('FD inverse'!$A$33:$BH$33,'FD mesh'!$B$84:$BI$84,$E83:$BL83)+'FD inverse'!$A$33*$C84/Setup!$B$17+INDEX('FD inverse'!$A$33:$BH$33,1,'FD mesh'!$B$15+1)*Setup!$B$22</f>
        <v>15.022577672385</v>
      </c>
      <c r="AJ84" s="0" t="n">
        <f aca="false">SUMPRODUCT('FD inverse'!$A$34:$BH$34,'FD mesh'!$B$84:$BI$84,$E83:$BL83)+'FD inverse'!$A$34*$C84/Setup!$B$17+INDEX('FD inverse'!$A$34:$BH$34,1,'FD mesh'!$B$15+1)*Setup!$B$22</f>
        <v>15.0198515171002</v>
      </c>
      <c r="AK84" s="0" t="n">
        <f aca="false">SUMPRODUCT('FD inverse'!$A$35:$BH$35,'FD mesh'!$B$84:$BI$84,$E83:$BL83)+'FD inverse'!$A$35*$C84/Setup!$B$17+INDEX('FD inverse'!$A$35:$BH$35,1,'FD mesh'!$B$15+1)*Setup!$B$22</f>
        <v>15.0173611769584</v>
      </c>
      <c r="AL84" s="0" t="n">
        <f aca="false">SUMPRODUCT('FD inverse'!$A$36:$BH$36,'FD mesh'!$B$84:$BI$84,$E83:$BL83)+'FD inverse'!$A$36*$C84/Setup!$B$17+INDEX('FD inverse'!$A$36:$BH$36,1,'FD mesh'!$B$15+1)*Setup!$B$22</f>
        <v>15.0150842091603</v>
      </c>
      <c r="AM84" s="0" t="n">
        <f aca="false">SUMPRODUCT('FD inverse'!$A$37:$BH$37,'FD mesh'!$B$84:$BI$84,$E83:$BL83)+'FD inverse'!$A$37*$C84/Setup!$B$17+INDEX('FD inverse'!$A$37:$BH$37,1,'FD mesh'!$B$15+1)*Setup!$B$22</f>
        <v>15.0129985691232</v>
      </c>
      <c r="AN84" s="0" t="n">
        <f aca="false">SUMPRODUCT('FD inverse'!$A$38:$BH$38,'FD mesh'!$B$84:$BI$84,$E83:$BL83)+'FD inverse'!$A$38*$C84/Setup!$B$17+INDEX('FD inverse'!$A$38:$BH$38,1,'FD mesh'!$B$15+1)*Setup!$B$22</f>
        <v>15.0110826030949</v>
      </c>
      <c r="AO84" s="0" t="n">
        <f aca="false">SUMPRODUCT('FD inverse'!$A$39:$BH$39,'FD mesh'!$B$84:$BI$84,$E83:$BL83)+'FD inverse'!$A$39*$C84/Setup!$B$17+INDEX('FD inverse'!$A$39:$BH$39,1,'FD mesh'!$B$15+1)*Setup!$B$22</f>
        <v>15.0093150326971</v>
      </c>
      <c r="AP84" s="0" t="n">
        <f aca="false">SUMPRODUCT('FD inverse'!$A$40:$BH$40,'FD mesh'!$B$84:$BI$84,$E83:$BL83)+'FD inverse'!$A$40*$C84/Setup!$B$17+INDEX('FD inverse'!$A$40:$BH$40,1,'FD mesh'!$B$15+1)*Setup!$B$22</f>
        <v>15.0076749311526</v>
      </c>
      <c r="AQ84" s="0" t="n">
        <f aca="false">SUMPRODUCT('FD inverse'!$A$41:$BH$41,'FD mesh'!$B$84:$BI$84,$E83:$BL83)+'FD inverse'!$A$41*$C84/Setup!$B$17+INDEX('FD inverse'!$A$41:$BH$41,1,'FD mesh'!$B$15+1)*Setup!$B$22</f>
        <v>15.0061416913395</v>
      </c>
      <c r="AR84" s="0" t="n">
        <f aca="false">SUMPRODUCT('FD inverse'!$A$42:$BH$42,'FD mesh'!$B$84:$BI$84,$E83:$BL83)+'FD inverse'!$A$42*$C84/Setup!$B$17+INDEX('FD inverse'!$A$42:$BH$42,1,'FD mesh'!$B$15+1)*Setup!$B$22</f>
        <v>15.0046949861707</v>
      </c>
      <c r="AS84" s="0" t="n">
        <f aca="false">SUMPRODUCT('FD inverse'!$A$43:$BH$43,'FD mesh'!$B$84:$BI$84,$E83:$BL83)+'FD inverse'!$A$43*$C84/Setup!$B$17+INDEX('FD inverse'!$A$43:$BH$43,1,'FD mesh'!$B$15+1)*Setup!$B$22</f>
        <v>0</v>
      </c>
      <c r="AT84" s="0" t="n">
        <f aca="false">SUMPRODUCT('FD inverse'!$A$44:$BH$44,'FD mesh'!$B$84:$BI$84,$E83:$BL83)+'FD inverse'!$A$44*$C84/Setup!$B$17+INDEX('FD inverse'!$A$44:$BH$44,1,'FD mesh'!$B$15+1)*Setup!$B$22</f>
        <v>0</v>
      </c>
      <c r="AU84" s="0" t="n">
        <f aca="false">SUMPRODUCT('FD inverse'!$A$45:$BH$45,'FD mesh'!$B$84:$BI$84,$E83:$BL83)+'FD inverse'!$A$45*$C84/Setup!$B$17+INDEX('FD inverse'!$A$45:$BH$45,1,'FD mesh'!$B$15+1)*Setup!$B$22</f>
        <v>0</v>
      </c>
      <c r="AV84" s="0" t="n">
        <f aca="false">SUMPRODUCT('FD inverse'!$A$46:$BH$46,'FD mesh'!$B$84:$BI$84,$E83:$BL83)+'FD inverse'!$A$46*$C84/Setup!$B$17+INDEX('FD inverse'!$A$46:$BH$46,1,'FD mesh'!$B$15+1)*Setup!$B$22</f>
        <v>0</v>
      </c>
      <c r="AW84" s="0" t="n">
        <f aca="false">SUMPRODUCT('FD inverse'!$A$47:$BH$47,'FD mesh'!$B$84:$BI$84,$E83:$BL83)+'FD inverse'!$A$47*$C84/Setup!$B$17+INDEX('FD inverse'!$A$47:$BH$47,1,'FD mesh'!$B$15+1)*Setup!$B$22</f>
        <v>0</v>
      </c>
      <c r="AX84" s="0" t="n">
        <f aca="false">SUMPRODUCT('FD inverse'!$A$48:$BH$48,'FD mesh'!$B$84:$BI$84,$E83:$BL83)+'FD inverse'!$A$48*$C84/Setup!$B$17+INDEX('FD inverse'!$A$48:$BH$48,1,'FD mesh'!$B$15+1)*Setup!$B$22</f>
        <v>0</v>
      </c>
      <c r="AY84" s="0" t="n">
        <f aca="false">SUMPRODUCT('FD inverse'!$A$49:$BH$49,'FD mesh'!$B$84:$BI$84,$E83:$BL83)+'FD inverse'!$A$49*$C84/Setup!$B$17+INDEX('FD inverse'!$A$49:$BH$49,1,'FD mesh'!$B$15+1)*Setup!$B$22</f>
        <v>0</v>
      </c>
      <c r="AZ84" s="0" t="n">
        <f aca="false">SUMPRODUCT('FD inverse'!$A$50:$BH$50,'FD mesh'!$B$84:$BI$84,$E83:$BL83)+'FD inverse'!$A$50*$C84/Setup!$B$17+INDEX('FD inverse'!$A$50:$BH$50,1,'FD mesh'!$B$15+1)*Setup!$B$22</f>
        <v>0</v>
      </c>
      <c r="BA84" s="0" t="n">
        <f aca="false">SUMPRODUCT('FD inverse'!$A$51:$BH$51,'FD mesh'!$B$84:$BI$84,$E83:$BL83)+'FD inverse'!$A$51*$C84/Setup!$B$17+INDEX('FD inverse'!$A$51:$BH$51,1,'FD mesh'!$B$15+1)*Setup!$B$22</f>
        <v>0</v>
      </c>
      <c r="BB84" s="0" t="n">
        <f aca="false">SUMPRODUCT('FD inverse'!$A$52:$BH$52,'FD mesh'!$B$84:$BI$84,$E83:$BL83)+'FD inverse'!$A$52*$C84/Setup!$B$17+INDEX('FD inverse'!$A$52:$BH$52,1,'FD mesh'!$B$15+1)*Setup!$B$22</f>
        <v>0</v>
      </c>
      <c r="BC84" s="0" t="n">
        <f aca="false">SUMPRODUCT('FD inverse'!$A$53:$BH$53,'FD mesh'!$B$84:$BI$84,$E83:$BL83)+'FD inverse'!$A$53*$C84/Setup!$B$17+INDEX('FD inverse'!$A$53:$BH$53,1,'FD mesh'!$B$15+1)*Setup!$B$22</f>
        <v>0</v>
      </c>
      <c r="BD84" s="0" t="n">
        <f aca="false">SUMPRODUCT('FD inverse'!$A$54:$BH$54,'FD mesh'!$B$84:$BI$84,$E83:$BL83)+'FD inverse'!$A$54*$C84/Setup!$B$17+INDEX('FD inverse'!$A$54:$BH$54,1,'FD mesh'!$B$15+1)*Setup!$B$22</f>
        <v>0</v>
      </c>
      <c r="BE84" s="0" t="n">
        <f aca="false">SUMPRODUCT('FD inverse'!$A$55:$BH$55,'FD mesh'!$B$84:$BI$84,$E83:$BL83)+'FD inverse'!$A$55*$C84/Setup!$B$17+INDEX('FD inverse'!$A$55:$BH$55,1,'FD mesh'!$B$15+1)*Setup!$B$22</f>
        <v>0</v>
      </c>
      <c r="BF84" s="0" t="n">
        <f aca="false">SUMPRODUCT('FD inverse'!$A$56:$BH$56,'FD mesh'!$B$84:$BI$84,$E83:$BL83)+'FD inverse'!$A$56*$C84/Setup!$B$17+INDEX('FD inverse'!$A$56:$BH$56,1,'FD mesh'!$B$15+1)*Setup!$B$22</f>
        <v>0</v>
      </c>
      <c r="BG84" s="0" t="n">
        <f aca="false">SUMPRODUCT('FD inverse'!$A$57:$BH$57,'FD mesh'!$B$84:$BI$84,$E83:$BL83)+'FD inverse'!$A$57*$C84/Setup!$B$17+INDEX('FD inverse'!$A$57:$BH$57,1,'FD mesh'!$B$15+1)*Setup!$B$22</f>
        <v>0</v>
      </c>
      <c r="BH84" s="0" t="n">
        <f aca="false">SUMPRODUCT('FD inverse'!$A$58:$BH$58,'FD mesh'!$B$84:$BI$84,$E83:$BL83)+'FD inverse'!$A$58*$C84/Setup!$B$17+INDEX('FD inverse'!$A$58:$BH$58,1,'FD mesh'!$B$15+1)*Setup!$B$22</f>
        <v>0</v>
      </c>
      <c r="BI84" s="0" t="n">
        <f aca="false">SUMPRODUCT('FD inverse'!$A$59:$BH$59,'FD mesh'!$B$84:$BI$84,$E83:$BL83)+'FD inverse'!$A$59*$C84/Setup!$B$17+INDEX('FD inverse'!$A$59:$BH$59,1,'FD mesh'!$B$15+1)*Setup!$B$22</f>
        <v>0</v>
      </c>
      <c r="BJ84" s="0" t="n">
        <f aca="false">SUMPRODUCT('FD inverse'!$A$60:$BH$60,'FD mesh'!$B$84:$BI$84,$E83:$BL83)+'FD inverse'!$A$60*$C84/Setup!$B$17+INDEX('FD inverse'!$A$60:$BH$60,1,'FD mesh'!$B$15+1)*Setup!$B$22</f>
        <v>0</v>
      </c>
      <c r="BK84" s="0" t="n">
        <f aca="false">SUMPRODUCT('FD inverse'!$A$61:$BH$61,'FD mesh'!$B$84:$BI$84,$E83:$BL83)+'FD inverse'!$A$61*$C84/Setup!$B$17+INDEX('FD inverse'!$A$61:$BH$61,1,'FD mesh'!$B$15+1)*Setup!$B$22</f>
        <v>0</v>
      </c>
      <c r="BL84" s="0" t="n">
        <f aca="false">SUMPRODUCT('FD inverse'!$A$62:$BH$62,'FD mesh'!$B$84:$BI$84,$E83:$BL83)+'FD inverse'!$A$62*$C84/Setup!$B$17+INDEX('FD inverse'!$A$62:$BH$62,1,'FD mesh'!$B$15+1)*Setup!$B$22</f>
        <v>0</v>
      </c>
    </row>
    <row r="85" customFormat="false" ht="15" hidden="false" customHeight="false" outlineLevel="0" collapsed="false">
      <c r="A85" s="0" t="n">
        <v>80</v>
      </c>
      <c r="B85" s="0" t="n">
        <f aca="false">A85*Setup!$B$11/3600</f>
        <v>6.66666666666667</v>
      </c>
      <c r="C85" s="0" t="n">
        <f aca="false">Setup!$B$7+Setup!$B$8*COS(2*PI()*(B85-Setup!$B$9)/24)</f>
        <v>20.9358222275241</v>
      </c>
      <c r="D85" s="0" t="n">
        <f aca="false">(C85-E85)/Setup!$B$17</f>
        <v>13.922943802019</v>
      </c>
      <c r="E85" s="0" t="n">
        <f aca="false">SUMPRODUCT('FD inverse'!$A$3:$BH$3,'FD mesh'!$B$84:$BI$84,$E84:$BL84)+'FD inverse'!$A$3*$C85/Setup!$B$17+INDEX('FD inverse'!$A$3:$BH$3,1,'FD mesh'!$B$15+1)*Setup!$B$22</f>
        <v>19.1258395332616</v>
      </c>
      <c r="F85" s="0" t="n">
        <f aca="false">SUMPRODUCT('FD inverse'!$A$4:$BH$4,'FD mesh'!$B$84:$BI$84,$E84:$BL84)+'FD inverse'!$A$4*$C85/Setup!$B$17+INDEX('FD inverse'!$A$4:$BH$4,1,'FD mesh'!$B$15+1)*Setup!$B$22</f>
        <v>18.7198443370695</v>
      </c>
      <c r="G85" s="0" t="n">
        <f aca="false">SUMPRODUCT('FD inverse'!$A$5:$BH$5,'FD mesh'!$B$84:$BI$84,$E84:$BL84)+'FD inverse'!$A$5*$C85/Setup!$B$17+INDEX('FD inverse'!$A$5:$BH$5,1,'FD mesh'!$B$15+1)*Setup!$B$22</f>
        <v>18.3290312682887</v>
      </c>
      <c r="H85" s="0" t="n">
        <f aca="false">SUMPRODUCT('FD inverse'!$A$6:$BH$6,'FD mesh'!$B$84:$BI$84,$E84:$BL84)+'FD inverse'!$A$6*$C85/Setup!$B$17+INDEX('FD inverse'!$A$6:$BH$6,1,'FD mesh'!$B$15+1)*Setup!$B$22</f>
        <v>17.0390265385176</v>
      </c>
      <c r="I85" s="0" t="n">
        <f aca="false">SUMPRODUCT('FD inverse'!$A$7:$BH$7,'FD mesh'!$B$84:$BI$84,$E84:$BL84)+'FD inverse'!$A$7*$C85/Setup!$B$17+INDEX('FD inverse'!$A$7:$BH$7,1,'FD mesh'!$B$15+1)*Setup!$B$22</f>
        <v>16.9311430152999</v>
      </c>
      <c r="J85" s="0" t="n">
        <f aca="false">SUMPRODUCT('FD inverse'!$A$8:$BH$8,'FD mesh'!$B$84:$BI$84,$E84:$BL84)+'FD inverse'!$A$8*$C85/Setup!$B$17+INDEX('FD inverse'!$A$8:$BH$8,1,'FD mesh'!$B$15+1)*Setup!$B$22</f>
        <v>16.8353166139254</v>
      </c>
      <c r="K85" s="0" t="n">
        <f aca="false">SUMPRODUCT('FD inverse'!$A$9:$BH$9,'FD mesh'!$B$84:$BI$84,$E84:$BL84)+'FD inverse'!$A$9*$C85/Setup!$B$17+INDEX('FD inverse'!$A$9:$BH$9,1,'FD mesh'!$B$15+1)*Setup!$B$22</f>
        <v>16.7511390523997</v>
      </c>
      <c r="L85" s="0" t="n">
        <f aca="false">SUMPRODUCT('FD inverse'!$A$10:$BH$10,'FD mesh'!$B$84:$BI$84,$E84:$BL84)+'FD inverse'!$A$10*$C85/Setup!$B$17+INDEX('FD inverse'!$A$10:$BH$10,1,'FD mesh'!$B$15+1)*Setup!$B$22</f>
        <v>16.6782771951199</v>
      </c>
      <c r="M85" s="0" t="n">
        <f aca="false">SUMPRODUCT('FD inverse'!$A$11:$BH$11,'FD mesh'!$B$84:$BI$84,$E84:$BL84)+'FD inverse'!$A$11*$C85/Setup!$B$17+INDEX('FD inverse'!$A$11:$BH$11,1,'FD mesh'!$B$15+1)*Setup!$B$22</f>
        <v>16.6164623085342</v>
      </c>
      <c r="N85" s="0" t="n">
        <f aca="false">SUMPRODUCT('FD inverse'!$A$12:$BH$12,'FD mesh'!$B$84:$BI$84,$E84:$BL84)+'FD inverse'!$A$12*$C85/Setup!$B$17+INDEX('FD inverse'!$A$12:$BH$12,1,'FD mesh'!$B$15+1)*Setup!$B$22</f>
        <v>16.565480512522</v>
      </c>
      <c r="O85" s="0" t="n">
        <f aca="false">SUMPRODUCT('FD inverse'!$A$13:$BH$13,'FD mesh'!$B$84:$BI$84,$E84:$BL84)+'FD inverse'!$A$13*$C85/Setup!$B$17+INDEX('FD inverse'!$A$13:$BH$13,1,'FD mesh'!$B$15+1)*Setup!$B$22</f>
        <v>16.5251645235629</v>
      </c>
      <c r="P85" s="0" t="n">
        <f aca="false">SUMPRODUCT('FD inverse'!$A$14:$BH$14,'FD mesh'!$B$84:$BI$84,$E84:$BL84)+'FD inverse'!$A$14*$C85/Setup!$B$17+INDEX('FD inverse'!$A$14:$BH$14,1,'FD mesh'!$B$15+1)*Setup!$B$22</f>
        <v>16.4953867678131</v>
      </c>
      <c r="Q85" s="0" t="n">
        <f aca="false">SUMPRODUCT('FD inverse'!$A$15:$BH$15,'FD mesh'!$B$84:$BI$84,$E84:$BL84)+'FD inverse'!$A$15*$C85/Setup!$B$17+INDEX('FD inverse'!$A$15:$BH$15,1,'FD mesh'!$B$15+1)*Setup!$B$22</f>
        <v>16.4760539256041</v>
      </c>
      <c r="R85" s="0" t="n">
        <f aca="false">SUMPRODUCT('FD inverse'!$A$16:$BH$16,'FD mesh'!$B$84:$BI$84,$E84:$BL84)+'FD inverse'!$A$16*$C85/Setup!$B$17+INDEX('FD inverse'!$A$16:$BH$16,1,'FD mesh'!$B$15+1)*Setup!$B$22</f>
        <v>16.4671029534058</v>
      </c>
      <c r="S85" s="0" t="n">
        <f aca="false">SUMPRODUCT('FD inverse'!$A$17:$BH$17,'FD mesh'!$B$84:$BI$84,$E84:$BL84)+'FD inverse'!$A$17*$C85/Setup!$B$17+INDEX('FD inverse'!$A$17:$BH$17,1,'FD mesh'!$B$15+1)*Setup!$B$22</f>
        <v>16.3477191738008</v>
      </c>
      <c r="T85" s="0" t="n">
        <f aca="false">SUMPRODUCT('FD inverse'!$A$18:$BH$18,'FD mesh'!$B$84:$BI$84,$E84:$BL84)+'FD inverse'!$A$18*$C85/Setup!$B$17+INDEX('FD inverse'!$A$18:$BH$18,1,'FD mesh'!$B$15+1)*Setup!$B$22</f>
        <v>16.2331486374689</v>
      </c>
      <c r="U85" s="0" t="n">
        <f aca="false">SUMPRODUCT('FD inverse'!$A$19:$BH$19,'FD mesh'!$B$84:$BI$84,$E84:$BL84)+'FD inverse'!$A$19*$C85/Setup!$B$17+INDEX('FD inverse'!$A$19:$BH$19,1,'FD mesh'!$B$15+1)*Setup!$B$22</f>
        <v>16.1230488953707</v>
      </c>
      <c r="V85" s="0" t="n">
        <f aca="false">SUMPRODUCT('FD inverse'!$A$20:$BH$20,'FD mesh'!$B$84:$BI$84,$E84:$BL84)+'FD inverse'!$A$20*$C85/Setup!$B$17+INDEX('FD inverse'!$A$20:$BH$20,1,'FD mesh'!$B$15+1)*Setup!$B$22</f>
        <v>16.0170817065504</v>
      </c>
      <c r="W85" s="0" t="n">
        <f aca="false">SUMPRODUCT('FD inverse'!$A$21:$BH$21,'FD mesh'!$B$84:$BI$84,$E84:$BL84)+'FD inverse'!$A$21*$C85/Setup!$B$17+INDEX('FD inverse'!$A$21:$BH$21,1,'FD mesh'!$B$15+1)*Setup!$B$22</f>
        <v>15.9149120588207</v>
      </c>
      <c r="X85" s="0" t="n">
        <f aca="false">SUMPRODUCT('FD inverse'!$A$22:$BH$22,'FD mesh'!$B$84:$BI$84,$E84:$BL84)+'FD inverse'!$A$22*$C85/Setup!$B$17+INDEX('FD inverse'!$A$22:$BH$22,1,'FD mesh'!$B$15+1)*Setup!$B$22</f>
        <v>15.8162073468592</v>
      </c>
      <c r="Y85" s="0" t="n">
        <f aca="false">SUMPRODUCT('FD inverse'!$A$23:$BH$23,'FD mesh'!$B$84:$BI$84,$E84:$BL84)+'FD inverse'!$A$23*$C85/Setup!$B$17+INDEX('FD inverse'!$A$23:$BH$23,1,'FD mesh'!$B$15+1)*Setup!$B$22</f>
        <v>15.7206366957335</v>
      </c>
      <c r="Z85" s="0" t="n">
        <f aca="false">SUMPRODUCT('FD inverse'!$A$24:$BH$24,'FD mesh'!$B$84:$BI$84,$E84:$BL84)+'FD inverse'!$A$24*$C85/Setup!$B$17+INDEX('FD inverse'!$A$24:$BH$24,1,'FD mesh'!$B$15+1)*Setup!$B$22</f>
        <v>15.6278704174606</v>
      </c>
      <c r="AA85" s="0" t="n">
        <f aca="false">SUMPRODUCT('FD inverse'!$A$25:$BH$25,'FD mesh'!$B$84:$BI$84,$E84:$BL84)+'FD inverse'!$A$25*$C85/Setup!$B$17+INDEX('FD inverse'!$A$25:$BH$25,1,'FD mesh'!$B$15+1)*Setup!$B$22</f>
        <v>15.5375795878817</v>
      </c>
      <c r="AB85" s="0" t="n">
        <f aca="false">SUMPRODUCT('FD inverse'!$A$26:$BH$26,'FD mesh'!$B$84:$BI$84,$E84:$BL84)+'FD inverse'!$A$26*$C85/Setup!$B$17+INDEX('FD inverse'!$A$26:$BH$26,1,'FD mesh'!$B$15+1)*Setup!$B$22</f>
        <v>15.4494357308804</v>
      </c>
      <c r="AC85" s="0" t="n">
        <f aca="false">SUMPRODUCT('FD inverse'!$A$27:$BH$27,'FD mesh'!$B$84:$BI$84,$E84:$BL84)+'FD inverse'!$A$27*$C85/Setup!$B$17+INDEX('FD inverse'!$A$27:$BH$27,1,'FD mesh'!$B$15+1)*Setup!$B$22</f>
        <v>15.3631105967766</v>
      </c>
      <c r="AD85" s="0" t="n">
        <f aca="false">SUMPRODUCT('FD inverse'!$A$28:$BH$28,'FD mesh'!$B$84:$BI$84,$E84:$BL84)+'FD inverse'!$A$28*$C85/Setup!$B$17+INDEX('FD inverse'!$A$28:$BH$28,1,'FD mesh'!$B$15+1)*Setup!$B$22</f>
        <v>15.2782760215943</v>
      </c>
      <c r="AE85" s="0" t="n">
        <f aca="false">SUMPRODUCT('FD inverse'!$A$29:$BH$29,'FD mesh'!$B$84:$BI$84,$E84:$BL84)+'FD inverse'!$A$29*$C85/Setup!$B$17+INDEX('FD inverse'!$A$29:$BH$29,1,'FD mesh'!$B$15+1)*Setup!$B$22</f>
        <v>15.1946038538044</v>
      </c>
      <c r="AF85" s="0" t="n">
        <f aca="false">SUMPRODUCT('FD inverse'!$A$30:$BH$30,'FD mesh'!$B$84:$BI$84,$E84:$BL84)+'FD inverse'!$A$30*$C85/Setup!$B$17+INDEX('FD inverse'!$A$30:$BH$30,1,'FD mesh'!$B$15+1)*Setup!$B$22</f>
        <v>15.1117659350918</v>
      </c>
      <c r="AG85" s="0" t="n">
        <f aca="false">SUMPRODUCT('FD inverse'!$A$31:$BH$31,'FD mesh'!$B$84:$BI$84,$E84:$BL84)+'FD inverse'!$A$31*$C85/Setup!$B$17+INDEX('FD inverse'!$A$31:$BH$31,1,'FD mesh'!$B$15+1)*Setup!$B$22</f>
        <v>15.0294341216687</v>
      </c>
      <c r="AH85" s="0" t="n">
        <f aca="false">SUMPRODUCT('FD inverse'!$A$32:$BH$32,'FD mesh'!$B$84:$BI$84,$E84:$BL84)+'FD inverse'!$A$32*$C85/Setup!$B$17+INDEX('FD inverse'!$A$32:$BH$32,1,'FD mesh'!$B$15+1)*Setup!$B$22</f>
        <v>15.0261208061574</v>
      </c>
      <c r="AI85" s="0" t="n">
        <f aca="false">SUMPRODUCT('FD inverse'!$A$33:$BH$33,'FD mesh'!$B$84:$BI$84,$E84:$BL84)+'FD inverse'!$A$33*$C85/Setup!$B$17+INDEX('FD inverse'!$A$33:$BH$33,1,'FD mesh'!$B$15+1)*Setup!$B$22</f>
        <v>15.0230901262741</v>
      </c>
      <c r="AJ85" s="0" t="n">
        <f aca="false">SUMPRODUCT('FD inverse'!$A$34:$BH$34,'FD mesh'!$B$84:$BI$84,$E84:$BL84)+'FD inverse'!$A$34*$C85/Setup!$B$17+INDEX('FD inverse'!$A$34:$BH$34,1,'FD mesh'!$B$15+1)*Setup!$B$22</f>
        <v>15.0203188623529</v>
      </c>
      <c r="AK85" s="0" t="n">
        <f aca="false">SUMPRODUCT('FD inverse'!$A$35:$BH$35,'FD mesh'!$B$84:$BI$84,$E84:$BL84)+'FD inverse'!$A$35*$C85/Setup!$B$17+INDEX('FD inverse'!$A$35:$BH$35,1,'FD mesh'!$B$15+1)*Setup!$B$22</f>
        <v>15.017784179363</v>
      </c>
      <c r="AL85" s="0" t="n">
        <f aca="false">SUMPRODUCT('FD inverse'!$A$36:$BH$36,'FD mesh'!$B$84:$BI$84,$E84:$BL84)+'FD inverse'!$A$36*$C85/Setup!$B$17+INDEX('FD inverse'!$A$36:$BH$36,1,'FD mesh'!$B$15+1)*Setup!$B$22</f>
        <v>15.0154636299334</v>
      </c>
      <c r="AM85" s="0" t="n">
        <f aca="false">SUMPRODUCT('FD inverse'!$A$37:$BH$37,'FD mesh'!$B$84:$BI$84,$E84:$BL84)+'FD inverse'!$A$37*$C85/Setup!$B$17+INDEX('FD inverse'!$A$37:$BH$37,1,'FD mesh'!$B$15+1)*Setup!$B$22</f>
        <v>15.0133351520385</v>
      </c>
      <c r="AN85" s="0" t="n">
        <f aca="false">SUMPRODUCT('FD inverse'!$A$38:$BH$38,'FD mesh'!$B$84:$BI$84,$E84:$BL84)+'FD inverse'!$A$38*$C85/Setup!$B$17+INDEX('FD inverse'!$A$38:$BH$38,1,'FD mesh'!$B$15+1)*Setup!$B$22</f>
        <v>15.0113770601678</v>
      </c>
      <c r="AO85" s="0" t="n">
        <f aca="false">SUMPRODUCT('FD inverse'!$A$39:$BH$39,'FD mesh'!$B$84:$BI$84,$E84:$BL84)+'FD inverse'!$A$39*$C85/Setup!$B$17+INDEX('FD inverse'!$A$39:$BH$39,1,'FD mesh'!$B$15+1)*Setup!$B$22</f>
        <v>15.0095680292498</v>
      </c>
      <c r="AP85" s="0" t="n">
        <f aca="false">SUMPRODUCT('FD inverse'!$A$40:$BH$40,'FD mesh'!$B$84:$BI$84,$E84:$BL84)+'FD inverse'!$A$40*$C85/Setup!$B$17+INDEX('FD inverse'!$A$40:$BH$40,1,'FD mesh'!$B$15+1)*Setup!$B$22</f>
        <v>15.0078870710141</v>
      </c>
      <c r="AQ85" s="0" t="n">
        <f aca="false">SUMPRODUCT('FD inverse'!$A$41:$BH$41,'FD mesh'!$B$84:$BI$84,$E84:$BL84)+'FD inverse'!$A$41*$C85/Setup!$B$17+INDEX('FD inverse'!$A$41:$BH$41,1,'FD mesh'!$B$15+1)*Setup!$B$22</f>
        <v>15.0063135028627</v>
      </c>
      <c r="AR85" s="0" t="n">
        <f aca="false">SUMPRODUCT('FD inverse'!$A$42:$BH$42,'FD mesh'!$B$84:$BI$84,$E84:$BL84)+'FD inverse'!$A$42*$C85/Setup!$B$17+INDEX('FD inverse'!$A$42:$BH$42,1,'FD mesh'!$B$15+1)*Setup!$B$22</f>
        <v>15.0048269096616</v>
      </c>
      <c r="AS85" s="0" t="n">
        <f aca="false">SUMPRODUCT('FD inverse'!$A$43:$BH$43,'FD mesh'!$B$84:$BI$84,$E84:$BL84)+'FD inverse'!$A$43*$C85/Setup!$B$17+INDEX('FD inverse'!$A$43:$BH$43,1,'FD mesh'!$B$15+1)*Setup!$B$22</f>
        <v>0</v>
      </c>
      <c r="AT85" s="0" t="n">
        <f aca="false">SUMPRODUCT('FD inverse'!$A$44:$BH$44,'FD mesh'!$B$84:$BI$84,$E84:$BL84)+'FD inverse'!$A$44*$C85/Setup!$B$17+INDEX('FD inverse'!$A$44:$BH$44,1,'FD mesh'!$B$15+1)*Setup!$B$22</f>
        <v>0</v>
      </c>
      <c r="AU85" s="0" t="n">
        <f aca="false">SUMPRODUCT('FD inverse'!$A$45:$BH$45,'FD mesh'!$B$84:$BI$84,$E84:$BL84)+'FD inverse'!$A$45*$C85/Setup!$B$17+INDEX('FD inverse'!$A$45:$BH$45,1,'FD mesh'!$B$15+1)*Setup!$B$22</f>
        <v>0</v>
      </c>
      <c r="AV85" s="0" t="n">
        <f aca="false">SUMPRODUCT('FD inverse'!$A$46:$BH$46,'FD mesh'!$B$84:$BI$84,$E84:$BL84)+'FD inverse'!$A$46*$C85/Setup!$B$17+INDEX('FD inverse'!$A$46:$BH$46,1,'FD mesh'!$B$15+1)*Setup!$B$22</f>
        <v>0</v>
      </c>
      <c r="AW85" s="0" t="n">
        <f aca="false">SUMPRODUCT('FD inverse'!$A$47:$BH$47,'FD mesh'!$B$84:$BI$84,$E84:$BL84)+'FD inverse'!$A$47*$C85/Setup!$B$17+INDEX('FD inverse'!$A$47:$BH$47,1,'FD mesh'!$B$15+1)*Setup!$B$22</f>
        <v>0</v>
      </c>
      <c r="AX85" s="0" t="n">
        <f aca="false">SUMPRODUCT('FD inverse'!$A$48:$BH$48,'FD mesh'!$B$84:$BI$84,$E84:$BL84)+'FD inverse'!$A$48*$C85/Setup!$B$17+INDEX('FD inverse'!$A$48:$BH$48,1,'FD mesh'!$B$15+1)*Setup!$B$22</f>
        <v>0</v>
      </c>
      <c r="AY85" s="0" t="n">
        <f aca="false">SUMPRODUCT('FD inverse'!$A$49:$BH$49,'FD mesh'!$B$84:$BI$84,$E84:$BL84)+'FD inverse'!$A$49*$C85/Setup!$B$17+INDEX('FD inverse'!$A$49:$BH$49,1,'FD mesh'!$B$15+1)*Setup!$B$22</f>
        <v>0</v>
      </c>
      <c r="AZ85" s="0" t="n">
        <f aca="false">SUMPRODUCT('FD inverse'!$A$50:$BH$50,'FD mesh'!$B$84:$BI$84,$E84:$BL84)+'FD inverse'!$A$50*$C85/Setup!$B$17+INDEX('FD inverse'!$A$50:$BH$50,1,'FD mesh'!$B$15+1)*Setup!$B$22</f>
        <v>0</v>
      </c>
      <c r="BA85" s="0" t="n">
        <f aca="false">SUMPRODUCT('FD inverse'!$A$51:$BH$51,'FD mesh'!$B$84:$BI$84,$E84:$BL84)+'FD inverse'!$A$51*$C85/Setup!$B$17+INDEX('FD inverse'!$A$51:$BH$51,1,'FD mesh'!$B$15+1)*Setup!$B$22</f>
        <v>0</v>
      </c>
      <c r="BB85" s="0" t="n">
        <f aca="false">SUMPRODUCT('FD inverse'!$A$52:$BH$52,'FD mesh'!$B$84:$BI$84,$E84:$BL84)+'FD inverse'!$A$52*$C85/Setup!$B$17+INDEX('FD inverse'!$A$52:$BH$52,1,'FD mesh'!$B$15+1)*Setup!$B$22</f>
        <v>0</v>
      </c>
      <c r="BC85" s="0" t="n">
        <f aca="false">SUMPRODUCT('FD inverse'!$A$53:$BH$53,'FD mesh'!$B$84:$BI$84,$E84:$BL84)+'FD inverse'!$A$53*$C85/Setup!$B$17+INDEX('FD inverse'!$A$53:$BH$53,1,'FD mesh'!$B$15+1)*Setup!$B$22</f>
        <v>0</v>
      </c>
      <c r="BD85" s="0" t="n">
        <f aca="false">SUMPRODUCT('FD inverse'!$A$54:$BH$54,'FD mesh'!$B$84:$BI$84,$E84:$BL84)+'FD inverse'!$A$54*$C85/Setup!$B$17+INDEX('FD inverse'!$A$54:$BH$54,1,'FD mesh'!$B$15+1)*Setup!$B$22</f>
        <v>0</v>
      </c>
      <c r="BE85" s="0" t="n">
        <f aca="false">SUMPRODUCT('FD inverse'!$A$55:$BH$55,'FD mesh'!$B$84:$BI$84,$E84:$BL84)+'FD inverse'!$A$55*$C85/Setup!$B$17+INDEX('FD inverse'!$A$55:$BH$55,1,'FD mesh'!$B$15+1)*Setup!$B$22</f>
        <v>0</v>
      </c>
      <c r="BF85" s="0" t="n">
        <f aca="false">SUMPRODUCT('FD inverse'!$A$56:$BH$56,'FD mesh'!$B$84:$BI$84,$E84:$BL84)+'FD inverse'!$A$56*$C85/Setup!$B$17+INDEX('FD inverse'!$A$56:$BH$56,1,'FD mesh'!$B$15+1)*Setup!$B$22</f>
        <v>0</v>
      </c>
      <c r="BG85" s="0" t="n">
        <f aca="false">SUMPRODUCT('FD inverse'!$A$57:$BH$57,'FD mesh'!$B$84:$BI$84,$E84:$BL84)+'FD inverse'!$A$57*$C85/Setup!$B$17+INDEX('FD inverse'!$A$57:$BH$57,1,'FD mesh'!$B$15+1)*Setup!$B$22</f>
        <v>0</v>
      </c>
      <c r="BH85" s="0" t="n">
        <f aca="false">SUMPRODUCT('FD inverse'!$A$58:$BH$58,'FD mesh'!$B$84:$BI$84,$E84:$BL84)+'FD inverse'!$A$58*$C85/Setup!$B$17+INDEX('FD inverse'!$A$58:$BH$58,1,'FD mesh'!$B$15+1)*Setup!$B$22</f>
        <v>0</v>
      </c>
      <c r="BI85" s="0" t="n">
        <f aca="false">SUMPRODUCT('FD inverse'!$A$59:$BH$59,'FD mesh'!$B$84:$BI$84,$E84:$BL84)+'FD inverse'!$A$59*$C85/Setup!$B$17+INDEX('FD inverse'!$A$59:$BH$59,1,'FD mesh'!$B$15+1)*Setup!$B$22</f>
        <v>0</v>
      </c>
      <c r="BJ85" s="0" t="n">
        <f aca="false">SUMPRODUCT('FD inverse'!$A$60:$BH$60,'FD mesh'!$B$84:$BI$84,$E84:$BL84)+'FD inverse'!$A$60*$C85/Setup!$B$17+INDEX('FD inverse'!$A$60:$BH$60,1,'FD mesh'!$B$15+1)*Setup!$B$22</f>
        <v>0</v>
      </c>
      <c r="BK85" s="0" t="n">
        <f aca="false">SUMPRODUCT('FD inverse'!$A$61:$BH$61,'FD mesh'!$B$84:$BI$84,$E84:$BL84)+'FD inverse'!$A$61*$C85/Setup!$B$17+INDEX('FD inverse'!$A$61:$BH$61,1,'FD mesh'!$B$15+1)*Setup!$B$22</f>
        <v>0</v>
      </c>
      <c r="BL85" s="0" t="n">
        <f aca="false">SUMPRODUCT('FD inverse'!$A$62:$BH$62,'FD mesh'!$B$84:$BI$84,$E84:$BL84)+'FD inverse'!$A$62*$C85/Setup!$B$17+INDEX('FD inverse'!$A$62:$BH$62,1,'FD mesh'!$B$15+1)*Setup!$B$22</f>
        <v>0</v>
      </c>
    </row>
    <row r="86" customFormat="false" ht="15" hidden="false" customHeight="false" outlineLevel="0" collapsed="false">
      <c r="A86" s="0" t="n">
        <v>81</v>
      </c>
      <c r="B86" s="0" t="n">
        <f aca="false">A86*Setup!$B$11/3600</f>
        <v>6.75</v>
      </c>
      <c r="C86" s="0" t="n">
        <f aca="false">Setup!$B$7+Setup!$B$8*COS(2*PI()*(B86-Setup!$B$9)/24)</f>
        <v>20.9926407700841</v>
      </c>
      <c r="D86" s="0" t="n">
        <f aca="false">(C86-E86)/Setup!$B$17</f>
        <v>14.0557308516566</v>
      </c>
      <c r="E86" s="0" t="n">
        <f aca="false">SUMPRODUCT('FD inverse'!$A$3:$BH$3,'FD mesh'!$B$84:$BI$84,$E85:$BL85)+'FD inverse'!$A$3*$C86/Setup!$B$17+INDEX('FD inverse'!$A$3:$BH$3,1,'FD mesh'!$B$15+1)*Setup!$B$22</f>
        <v>19.1653957593687</v>
      </c>
      <c r="F86" s="0" t="n">
        <f aca="false">SUMPRODUCT('FD inverse'!$A$4:$BH$4,'FD mesh'!$B$84:$BI$84,$E85:$BL85)+'FD inverse'!$A$4*$C86/Setup!$B$17+INDEX('FD inverse'!$A$4:$BH$4,1,'FD mesh'!$B$15+1)*Setup!$B$22</f>
        <v>18.75565468686</v>
      </c>
      <c r="G86" s="0" t="n">
        <f aca="false">SUMPRODUCT('FD inverse'!$A$5:$BH$5,'FD mesh'!$B$84:$BI$84,$E85:$BL85)+'FD inverse'!$A$5*$C86/Setup!$B$17+INDEX('FD inverse'!$A$5:$BH$5,1,'FD mesh'!$B$15+1)*Setup!$B$22</f>
        <v>18.3614563008924</v>
      </c>
      <c r="H86" s="0" t="n">
        <f aca="false">SUMPRODUCT('FD inverse'!$A$6:$BH$6,'FD mesh'!$B$84:$BI$84,$E85:$BL85)+'FD inverse'!$A$6*$C86/Setup!$B$17+INDEX('FD inverse'!$A$6:$BH$6,1,'FD mesh'!$B$15+1)*Setup!$B$22</f>
        <v>17.0605929769811</v>
      </c>
      <c r="I86" s="0" t="n">
        <f aca="false">SUMPRODUCT('FD inverse'!$A$7:$BH$7,'FD mesh'!$B$84:$BI$84,$E85:$BL85)+'FD inverse'!$A$7*$C86/Setup!$B$17+INDEX('FD inverse'!$A$7:$BH$7,1,'FD mesh'!$B$15+1)*Setup!$B$22</f>
        <v>16.9518341101051</v>
      </c>
      <c r="J86" s="0" t="n">
        <f aca="false">SUMPRODUCT('FD inverse'!$A$8:$BH$8,'FD mesh'!$B$84:$BI$84,$E85:$BL85)+'FD inverse'!$A$8*$C86/Setup!$B$17+INDEX('FD inverse'!$A$8:$BH$8,1,'FD mesh'!$B$15+1)*Setup!$B$22</f>
        <v>16.8552823788073</v>
      </c>
      <c r="K86" s="0" t="n">
        <f aca="false">SUMPRODUCT('FD inverse'!$A$9:$BH$9,'FD mesh'!$B$84:$BI$84,$E85:$BL85)+'FD inverse'!$A$9*$C86/Setup!$B$17+INDEX('FD inverse'!$A$9:$BH$9,1,'FD mesh'!$B$15+1)*Setup!$B$22</f>
        <v>16.7705098598292</v>
      </c>
      <c r="L86" s="0" t="n">
        <f aca="false">SUMPRODUCT('FD inverse'!$A$10:$BH$10,'FD mesh'!$B$84:$BI$84,$E85:$BL85)+'FD inverse'!$A$10*$C86/Setup!$B$17+INDEX('FD inverse'!$A$10:$BH$10,1,'FD mesh'!$B$15+1)*Setup!$B$22</f>
        <v>16.6971655458243</v>
      </c>
      <c r="M86" s="0" t="n">
        <f aca="false">SUMPRODUCT('FD inverse'!$A$11:$BH$11,'FD mesh'!$B$84:$BI$84,$E85:$BL85)+'FD inverse'!$A$11*$C86/Setup!$B$17+INDEX('FD inverse'!$A$11:$BH$11,1,'FD mesh'!$B$15+1)*Setup!$B$22</f>
        <v>16.6349648015565</v>
      </c>
      <c r="N86" s="0" t="n">
        <f aca="false">SUMPRODUCT('FD inverse'!$A$12:$BH$12,'FD mesh'!$B$84:$BI$84,$E85:$BL85)+'FD inverse'!$A$12*$C86/Setup!$B$17+INDEX('FD inverse'!$A$12:$BH$12,1,'FD mesh'!$B$15+1)*Setup!$B$22</f>
        <v>16.5836799823757</v>
      </c>
      <c r="O86" s="0" t="n">
        <f aca="false">SUMPRODUCT('FD inverse'!$A$13:$BH$13,'FD mesh'!$B$84:$BI$84,$E85:$BL85)+'FD inverse'!$A$13*$C86/Setup!$B$17+INDEX('FD inverse'!$A$13:$BH$13,1,'FD mesh'!$B$15+1)*Setup!$B$22</f>
        <v>16.543132313551</v>
      </c>
      <c r="P86" s="0" t="n">
        <f aca="false">SUMPRODUCT('FD inverse'!$A$14:$BH$14,'FD mesh'!$B$84:$BI$84,$E85:$BL85)+'FD inverse'!$A$14*$C86/Setup!$B$17+INDEX('FD inverse'!$A$14:$BH$14,1,'FD mesh'!$B$15+1)*Setup!$B$22</f>
        <v>16.5131851107959</v>
      </c>
      <c r="Q86" s="0" t="n">
        <f aca="false">SUMPRODUCT('FD inverse'!$A$15:$BH$15,'FD mesh'!$B$84:$BI$84,$E85:$BL85)+'FD inverse'!$A$15*$C86/Setup!$B$17+INDEX('FD inverse'!$A$15:$BH$15,1,'FD mesh'!$B$15+1)*Setup!$B$22</f>
        <v>16.4937384053759</v>
      </c>
      <c r="R86" s="0" t="n">
        <f aca="false">SUMPRODUCT('FD inverse'!$A$16:$BH$16,'FD mesh'!$B$84:$BI$84,$E85:$BL85)+'FD inverse'!$A$16*$C86/Setup!$B$17+INDEX('FD inverse'!$A$16:$BH$16,1,'FD mesh'!$B$15+1)*Setup!$B$22</f>
        <v>16.4847250213551</v>
      </c>
      <c r="S86" s="0" t="n">
        <f aca="false">SUMPRODUCT('FD inverse'!$A$17:$BH$17,'FD mesh'!$B$84:$BI$84,$E85:$BL85)+'FD inverse'!$A$17*$C86/Setup!$B$17+INDEX('FD inverse'!$A$17:$BH$17,1,'FD mesh'!$B$15+1)*Setup!$B$22</f>
        <v>16.3641436601055</v>
      </c>
      <c r="T86" s="0" t="n">
        <f aca="false">SUMPRODUCT('FD inverse'!$A$18:$BH$18,'FD mesh'!$B$84:$BI$84,$E85:$BL85)+'FD inverse'!$A$18*$C86/Setup!$B$17+INDEX('FD inverse'!$A$18:$BH$18,1,'FD mesh'!$B$15+1)*Setup!$B$22</f>
        <v>16.2483957905399</v>
      </c>
      <c r="U86" s="0" t="n">
        <f aca="false">SUMPRODUCT('FD inverse'!$A$19:$BH$19,'FD mesh'!$B$84:$BI$84,$E85:$BL85)+'FD inverse'!$A$19*$C86/Setup!$B$17+INDEX('FD inverse'!$A$19:$BH$19,1,'FD mesh'!$B$15+1)*Setup!$B$22</f>
        <v>16.1371349403066</v>
      </c>
      <c r="V86" s="0" t="n">
        <f aca="false">SUMPRODUCT('FD inverse'!$A$20:$BH$20,'FD mesh'!$B$84:$BI$84,$E85:$BL85)+'FD inverse'!$A$20*$C86/Setup!$B$17+INDEX('FD inverse'!$A$20:$BH$20,1,'FD mesh'!$B$15+1)*Setup!$B$22</f>
        <v>16.0300194118688</v>
      </c>
      <c r="W86" s="0" t="n">
        <f aca="false">SUMPRODUCT('FD inverse'!$A$21:$BH$21,'FD mesh'!$B$84:$BI$84,$E85:$BL85)+'FD inverse'!$A$21*$C86/Setup!$B$17+INDEX('FD inverse'!$A$21:$BH$21,1,'FD mesh'!$B$15+1)*Setup!$B$22</f>
        <v>15.9267112652818</v>
      </c>
      <c r="X86" s="0" t="n">
        <f aca="false">SUMPRODUCT('FD inverse'!$A$22:$BH$22,'FD mesh'!$B$84:$BI$84,$E85:$BL85)+'FD inverse'!$A$22*$C86/Setup!$B$17+INDEX('FD inverse'!$A$22:$BH$22,1,'FD mesh'!$B$15+1)*Setup!$B$22</f>
        <v>15.8268754565963</v>
      </c>
      <c r="Y86" s="0" t="n">
        <f aca="false">SUMPRODUCT('FD inverse'!$A$23:$BH$23,'FD mesh'!$B$84:$BI$84,$E85:$BL85)+'FD inverse'!$A$23*$C86/Setup!$B$17+INDEX('FD inverse'!$A$23:$BH$23,1,'FD mesh'!$B$15+1)*Setup!$B$22</f>
        <v>15.7301791202048</v>
      </c>
      <c r="Z86" s="0" t="n">
        <f aca="false">SUMPRODUCT('FD inverse'!$A$24:$BH$24,'FD mesh'!$B$84:$BI$84,$E85:$BL85)+'FD inverse'!$A$24*$C86/Setup!$B$17+INDEX('FD inverse'!$A$24:$BH$24,1,'FD mesh'!$B$15+1)*Setup!$B$22</f>
        <v>15.6362909830149</v>
      </c>
      <c r="AA86" s="0" t="n">
        <f aca="false">SUMPRODUCT('FD inverse'!$A$25:$BH$25,'FD mesh'!$B$84:$BI$84,$E85:$BL85)+'FD inverse'!$A$25*$C86/Setup!$B$17+INDEX('FD inverse'!$A$25:$BH$25,1,'FD mesh'!$B$15+1)*Setup!$B$22</f>
        <v>15.5448808979738</v>
      </c>
      <c r="AB86" s="0" t="n">
        <f aca="false">SUMPRODUCT('FD inverse'!$A$26:$BH$26,'FD mesh'!$B$84:$BI$84,$E85:$BL85)+'FD inverse'!$A$26*$C86/Setup!$B$17+INDEX('FD inverse'!$A$26:$BH$26,1,'FD mesh'!$B$15+1)*Setup!$B$22</f>
        <v>15.4556194841883</v>
      </c>
      <c r="AC86" s="0" t="n">
        <f aca="false">SUMPRODUCT('FD inverse'!$A$27:$BH$27,'FD mesh'!$B$84:$BI$84,$E85:$BL85)+'FD inverse'!$A$27*$C86/Setup!$B$17+INDEX('FD inverse'!$A$27:$BH$27,1,'FD mesh'!$B$15+1)*Setup!$B$22</f>
        <v>15.3681778606621</v>
      </c>
      <c r="AD86" s="0" t="n">
        <f aca="false">SUMPRODUCT('FD inverse'!$A$28:$BH$28,'FD mesh'!$B$84:$BI$84,$E85:$BL85)+'FD inverse'!$A$28*$C86/Setup!$B$17+INDEX('FD inverse'!$A$28:$BH$28,1,'FD mesh'!$B$15+1)*Setup!$B$22</f>
        <v>15.2822274605079</v>
      </c>
      <c r="AE86" s="0" t="n">
        <f aca="false">SUMPRODUCT('FD inverse'!$A$29:$BH$29,'FD mesh'!$B$84:$BI$84,$E85:$BL85)+'FD inverse'!$A$29*$C86/Setup!$B$17+INDEX('FD inverse'!$A$29:$BH$29,1,'FD mesh'!$B$15+1)*Setup!$B$22</f>
        <v>15.1974399123768</v>
      </c>
      <c r="AF86" s="0" t="n">
        <f aca="false">SUMPRODUCT('FD inverse'!$A$30:$BH$30,'FD mesh'!$B$84:$BI$84,$E85:$BL85)+'FD inverse'!$A$30*$C86/Setup!$B$17+INDEX('FD inverse'!$A$30:$BH$30,1,'FD mesh'!$B$15+1)*Setup!$B$22</f>
        <v>15.1134869757685</v>
      </c>
      <c r="AG86" s="0" t="n">
        <f aca="false">SUMPRODUCT('FD inverse'!$A$31:$BH$31,'FD mesh'!$B$84:$BI$84,$E85:$BL85)+'FD inverse'!$A$31*$C86/Setup!$B$17+INDEX('FD inverse'!$A$31:$BH$31,1,'FD mesh'!$B$15+1)*Setup!$B$22</f>
        <v>15.030040516845</v>
      </c>
      <c r="AH86" s="0" t="n">
        <f aca="false">SUMPRODUCT('FD inverse'!$A$32:$BH$32,'FD mesh'!$B$84:$BI$84,$E85:$BL85)+'FD inverse'!$A$32*$C86/Setup!$B$17+INDEX('FD inverse'!$A$32:$BH$32,1,'FD mesh'!$B$15+1)*Setup!$B$22</f>
        <v>15.0266805984457</v>
      </c>
      <c r="AI86" s="0" t="n">
        <f aca="false">SUMPRODUCT('FD inverse'!$A$33:$BH$33,'FD mesh'!$B$84:$BI$84,$E85:$BL85)+'FD inverse'!$A$33*$C86/Setup!$B$17+INDEX('FD inverse'!$A$33:$BH$33,1,'FD mesh'!$B$15+1)*Setup!$B$22</f>
        <v>15.0236040597966</v>
      </c>
      <c r="AJ86" s="0" t="n">
        <f aca="false">SUMPRODUCT('FD inverse'!$A$34:$BH$34,'FD mesh'!$B$84:$BI$84,$E85:$BL85)+'FD inverse'!$A$34*$C86/Setup!$B$17+INDEX('FD inverse'!$A$34:$BH$34,1,'FD mesh'!$B$15+1)*Setup!$B$22</f>
        <v>15.020787686134</v>
      </c>
      <c r="AK86" s="0" t="n">
        <f aca="false">SUMPRODUCT('FD inverse'!$A$35:$BH$35,'FD mesh'!$B$84:$BI$84,$E85:$BL85)+'FD inverse'!$A$35*$C86/Setup!$B$17+INDEX('FD inverse'!$A$35:$BH$35,1,'FD mesh'!$B$15+1)*Setup!$B$22</f>
        <v>15.0182086418681</v>
      </c>
      <c r="AL86" s="0" t="n">
        <f aca="false">SUMPRODUCT('FD inverse'!$A$36:$BH$36,'FD mesh'!$B$84:$BI$84,$E85:$BL85)+'FD inverse'!$A$36*$C86/Setup!$B$17+INDEX('FD inverse'!$A$36:$BH$36,1,'FD mesh'!$B$15+1)*Setup!$B$22</f>
        <v>15.0158444702989</v>
      </c>
      <c r="AM86" s="0" t="n">
        <f aca="false">SUMPRODUCT('FD inverse'!$A$37:$BH$37,'FD mesh'!$B$84:$BI$84,$E85:$BL85)+'FD inverse'!$A$37*$C86/Setup!$B$17+INDEX('FD inverse'!$A$37:$BH$37,1,'FD mesh'!$B$15+1)*Setup!$B$22</f>
        <v>15.0136730888947</v>
      </c>
      <c r="AN86" s="0" t="n">
        <f aca="false">SUMPRODUCT('FD inverse'!$A$38:$BH$38,'FD mesh'!$B$84:$BI$84,$E85:$BL85)+'FD inverse'!$A$38*$C86/Setup!$B$17+INDEX('FD inverse'!$A$38:$BH$38,1,'FD mesh'!$B$15+1)*Setup!$B$22</f>
        <v>15.0116727789109</v>
      </c>
      <c r="AO86" s="0" t="n">
        <f aca="false">SUMPRODUCT('FD inverse'!$A$39:$BH$39,'FD mesh'!$B$84:$BI$84,$E85:$BL85)+'FD inverse'!$A$39*$C86/Setup!$B$17+INDEX('FD inverse'!$A$39:$BH$39,1,'FD mesh'!$B$15+1)*Setup!$B$22</f>
        <v>15.0098221685662</v>
      </c>
      <c r="AP86" s="0" t="n">
        <f aca="false">SUMPRODUCT('FD inverse'!$A$40:$BH$40,'FD mesh'!$B$84:$BI$84,$E85:$BL85)+'FD inverse'!$A$40*$C86/Setup!$B$17+INDEX('FD inverse'!$A$40:$BH$40,1,'FD mesh'!$B$15+1)*Setup!$B$22</f>
        <v>15.0081002093972</v>
      </c>
      <c r="AQ86" s="0" t="n">
        <f aca="false">SUMPRODUCT('FD inverse'!$A$41:$BH$41,'FD mesh'!$B$84:$BI$84,$E85:$BL85)+'FD inverse'!$A$41*$C86/Setup!$B$17+INDEX('FD inverse'!$A$41:$BH$41,1,'FD mesh'!$B$15+1)*Setup!$B$22</f>
        <v>15.006486145787</v>
      </c>
      <c r="AR86" s="0" t="n">
        <f aca="false">SUMPRODUCT('FD inverse'!$A$42:$BH$42,'FD mesh'!$B$84:$BI$84,$E85:$BL85)+'FD inverse'!$A$42*$C86/Setup!$B$17+INDEX('FD inverse'!$A$42:$BH$42,1,'FD mesh'!$B$15+1)*Setup!$B$22</f>
        <v>15.0049594780016</v>
      </c>
      <c r="AS86" s="0" t="n">
        <f aca="false">SUMPRODUCT('FD inverse'!$A$43:$BH$43,'FD mesh'!$B$84:$BI$84,$E85:$BL85)+'FD inverse'!$A$43*$C86/Setup!$B$17+INDEX('FD inverse'!$A$43:$BH$43,1,'FD mesh'!$B$15+1)*Setup!$B$22</f>
        <v>0</v>
      </c>
      <c r="AT86" s="0" t="n">
        <f aca="false">SUMPRODUCT('FD inverse'!$A$44:$BH$44,'FD mesh'!$B$84:$BI$84,$E85:$BL85)+'FD inverse'!$A$44*$C86/Setup!$B$17+INDEX('FD inverse'!$A$44:$BH$44,1,'FD mesh'!$B$15+1)*Setup!$B$22</f>
        <v>0</v>
      </c>
      <c r="AU86" s="0" t="n">
        <f aca="false">SUMPRODUCT('FD inverse'!$A$45:$BH$45,'FD mesh'!$B$84:$BI$84,$E85:$BL85)+'FD inverse'!$A$45*$C86/Setup!$B$17+INDEX('FD inverse'!$A$45:$BH$45,1,'FD mesh'!$B$15+1)*Setup!$B$22</f>
        <v>0</v>
      </c>
      <c r="AV86" s="0" t="n">
        <f aca="false">SUMPRODUCT('FD inverse'!$A$46:$BH$46,'FD mesh'!$B$84:$BI$84,$E85:$BL85)+'FD inverse'!$A$46*$C86/Setup!$B$17+INDEX('FD inverse'!$A$46:$BH$46,1,'FD mesh'!$B$15+1)*Setup!$B$22</f>
        <v>0</v>
      </c>
      <c r="AW86" s="0" t="n">
        <f aca="false">SUMPRODUCT('FD inverse'!$A$47:$BH$47,'FD mesh'!$B$84:$BI$84,$E85:$BL85)+'FD inverse'!$A$47*$C86/Setup!$B$17+INDEX('FD inverse'!$A$47:$BH$47,1,'FD mesh'!$B$15+1)*Setup!$B$22</f>
        <v>0</v>
      </c>
      <c r="AX86" s="0" t="n">
        <f aca="false">SUMPRODUCT('FD inverse'!$A$48:$BH$48,'FD mesh'!$B$84:$BI$84,$E85:$BL85)+'FD inverse'!$A$48*$C86/Setup!$B$17+INDEX('FD inverse'!$A$48:$BH$48,1,'FD mesh'!$B$15+1)*Setup!$B$22</f>
        <v>0</v>
      </c>
      <c r="AY86" s="0" t="n">
        <f aca="false">SUMPRODUCT('FD inverse'!$A$49:$BH$49,'FD mesh'!$B$84:$BI$84,$E85:$BL85)+'FD inverse'!$A$49*$C86/Setup!$B$17+INDEX('FD inverse'!$A$49:$BH$49,1,'FD mesh'!$B$15+1)*Setup!$B$22</f>
        <v>0</v>
      </c>
      <c r="AZ86" s="0" t="n">
        <f aca="false">SUMPRODUCT('FD inverse'!$A$50:$BH$50,'FD mesh'!$B$84:$BI$84,$E85:$BL85)+'FD inverse'!$A$50*$C86/Setup!$B$17+INDEX('FD inverse'!$A$50:$BH$50,1,'FD mesh'!$B$15+1)*Setup!$B$22</f>
        <v>0</v>
      </c>
      <c r="BA86" s="0" t="n">
        <f aca="false">SUMPRODUCT('FD inverse'!$A$51:$BH$51,'FD mesh'!$B$84:$BI$84,$E85:$BL85)+'FD inverse'!$A$51*$C86/Setup!$B$17+INDEX('FD inverse'!$A$51:$BH$51,1,'FD mesh'!$B$15+1)*Setup!$B$22</f>
        <v>0</v>
      </c>
      <c r="BB86" s="0" t="n">
        <f aca="false">SUMPRODUCT('FD inverse'!$A$52:$BH$52,'FD mesh'!$B$84:$BI$84,$E85:$BL85)+'FD inverse'!$A$52*$C86/Setup!$B$17+INDEX('FD inverse'!$A$52:$BH$52,1,'FD mesh'!$B$15+1)*Setup!$B$22</f>
        <v>0</v>
      </c>
      <c r="BC86" s="0" t="n">
        <f aca="false">SUMPRODUCT('FD inverse'!$A$53:$BH$53,'FD mesh'!$B$84:$BI$84,$E85:$BL85)+'FD inverse'!$A$53*$C86/Setup!$B$17+INDEX('FD inverse'!$A$53:$BH$53,1,'FD mesh'!$B$15+1)*Setup!$B$22</f>
        <v>0</v>
      </c>
      <c r="BD86" s="0" t="n">
        <f aca="false">SUMPRODUCT('FD inverse'!$A$54:$BH$54,'FD mesh'!$B$84:$BI$84,$E85:$BL85)+'FD inverse'!$A$54*$C86/Setup!$B$17+INDEX('FD inverse'!$A$54:$BH$54,1,'FD mesh'!$B$15+1)*Setup!$B$22</f>
        <v>0</v>
      </c>
      <c r="BE86" s="0" t="n">
        <f aca="false">SUMPRODUCT('FD inverse'!$A$55:$BH$55,'FD mesh'!$B$84:$BI$84,$E85:$BL85)+'FD inverse'!$A$55*$C86/Setup!$B$17+INDEX('FD inverse'!$A$55:$BH$55,1,'FD mesh'!$B$15+1)*Setup!$B$22</f>
        <v>0</v>
      </c>
      <c r="BF86" s="0" t="n">
        <f aca="false">SUMPRODUCT('FD inverse'!$A$56:$BH$56,'FD mesh'!$B$84:$BI$84,$E85:$BL85)+'FD inverse'!$A$56*$C86/Setup!$B$17+INDEX('FD inverse'!$A$56:$BH$56,1,'FD mesh'!$B$15+1)*Setup!$B$22</f>
        <v>0</v>
      </c>
      <c r="BG86" s="0" t="n">
        <f aca="false">SUMPRODUCT('FD inverse'!$A$57:$BH$57,'FD mesh'!$B$84:$BI$84,$E85:$BL85)+'FD inverse'!$A$57*$C86/Setup!$B$17+INDEX('FD inverse'!$A$57:$BH$57,1,'FD mesh'!$B$15+1)*Setup!$B$22</f>
        <v>0</v>
      </c>
      <c r="BH86" s="0" t="n">
        <f aca="false">SUMPRODUCT('FD inverse'!$A$58:$BH$58,'FD mesh'!$B$84:$BI$84,$E85:$BL85)+'FD inverse'!$A$58*$C86/Setup!$B$17+INDEX('FD inverse'!$A$58:$BH$58,1,'FD mesh'!$B$15+1)*Setup!$B$22</f>
        <v>0</v>
      </c>
      <c r="BI86" s="0" t="n">
        <f aca="false">SUMPRODUCT('FD inverse'!$A$59:$BH$59,'FD mesh'!$B$84:$BI$84,$E85:$BL85)+'FD inverse'!$A$59*$C86/Setup!$B$17+INDEX('FD inverse'!$A$59:$BH$59,1,'FD mesh'!$B$15+1)*Setup!$B$22</f>
        <v>0</v>
      </c>
      <c r="BJ86" s="0" t="n">
        <f aca="false">SUMPRODUCT('FD inverse'!$A$60:$BH$60,'FD mesh'!$B$84:$BI$84,$E85:$BL85)+'FD inverse'!$A$60*$C86/Setup!$B$17+INDEX('FD inverse'!$A$60:$BH$60,1,'FD mesh'!$B$15+1)*Setup!$B$22</f>
        <v>0</v>
      </c>
      <c r="BK86" s="0" t="n">
        <f aca="false">SUMPRODUCT('FD inverse'!$A$61:$BH$61,'FD mesh'!$B$84:$BI$84,$E85:$BL85)+'FD inverse'!$A$61*$C86/Setup!$B$17+INDEX('FD inverse'!$A$61:$BH$61,1,'FD mesh'!$B$15+1)*Setup!$B$22</f>
        <v>0</v>
      </c>
      <c r="BL86" s="0" t="n">
        <f aca="false">SUMPRODUCT('FD inverse'!$A$62:$BH$62,'FD mesh'!$B$84:$BI$84,$E85:$BL85)+'FD inverse'!$A$62*$C86/Setup!$B$17+INDEX('FD inverse'!$A$62:$BH$62,1,'FD mesh'!$B$15+1)*Setup!$B$22</f>
        <v>0</v>
      </c>
    </row>
    <row r="87" customFormat="false" ht="15" hidden="false" customHeight="false" outlineLevel="0" collapsed="false">
      <c r="A87" s="0" t="n">
        <v>82</v>
      </c>
      <c r="B87" s="0" t="n">
        <f aca="false">A87*Setup!$B$11/3600</f>
        <v>6.83333333333333</v>
      </c>
      <c r="C87" s="0" t="n">
        <f aca="false">Setup!$B$7+Setup!$B$8*COS(2*PI()*(B87-Setup!$B$9)/24)</f>
        <v>21.0508906527595</v>
      </c>
      <c r="D87" s="0" t="n">
        <f aca="false">(C87-E87)/Setup!$B$17</f>
        <v>14.1923191897084</v>
      </c>
      <c r="E87" s="0" t="n">
        <f aca="false">SUMPRODUCT('FD inverse'!$A$3:$BH$3,'FD mesh'!$B$84:$BI$84,$E86:$BL86)+'FD inverse'!$A$3*$C87/Setup!$B$17+INDEX('FD inverse'!$A$3:$BH$3,1,'FD mesh'!$B$15+1)*Setup!$B$22</f>
        <v>19.2058891580974</v>
      </c>
      <c r="F87" s="0" t="n">
        <f aca="false">SUMPRODUCT('FD inverse'!$A$4:$BH$4,'FD mesh'!$B$84:$BI$84,$E86:$BL86)+'FD inverse'!$A$4*$C87/Setup!$B$17+INDEX('FD inverse'!$A$4:$BH$4,1,'FD mesh'!$B$15+1)*Setup!$B$22</f>
        <v>18.7922863359552</v>
      </c>
      <c r="G87" s="0" t="n">
        <f aca="false">SUMPRODUCT('FD inverse'!$A$5:$BH$5,'FD mesh'!$B$84:$BI$84,$E86:$BL86)+'FD inverse'!$A$5*$C87/Setup!$B$17+INDEX('FD inverse'!$A$5:$BH$5,1,'FD mesh'!$B$15+1)*Setup!$B$22</f>
        <v>18.3945826670661</v>
      </c>
      <c r="H87" s="0" t="n">
        <f aca="false">SUMPRODUCT('FD inverse'!$A$6:$BH$6,'FD mesh'!$B$84:$BI$84,$E86:$BL86)+'FD inverse'!$A$6*$C87/Setup!$B$17+INDEX('FD inverse'!$A$6:$BH$6,1,'FD mesh'!$B$15+1)*Setup!$B$22</f>
        <v>17.0824529816004</v>
      </c>
      <c r="I87" s="0" t="n">
        <f aca="false">SUMPRODUCT('FD inverse'!$A$7:$BH$7,'FD mesh'!$B$84:$BI$84,$E86:$BL86)+'FD inverse'!$A$7*$C87/Setup!$B$17+INDEX('FD inverse'!$A$7:$BH$7,1,'FD mesh'!$B$15+1)*Setup!$B$22</f>
        <v>16.972783689264</v>
      </c>
      <c r="J87" s="0" t="n">
        <f aca="false">SUMPRODUCT('FD inverse'!$A$8:$BH$8,'FD mesh'!$B$84:$BI$84,$E86:$BL86)+'FD inverse'!$A$8*$C87/Setup!$B$17+INDEX('FD inverse'!$A$8:$BH$8,1,'FD mesh'!$B$15+1)*Setup!$B$22</f>
        <v>16.8754740306496</v>
      </c>
      <c r="K87" s="0" t="n">
        <f aca="false">SUMPRODUCT('FD inverse'!$A$9:$BH$9,'FD mesh'!$B$84:$BI$84,$E86:$BL86)+'FD inverse'!$A$9*$C87/Setup!$B$17+INDEX('FD inverse'!$A$9:$BH$9,1,'FD mesh'!$B$15+1)*Setup!$B$22</f>
        <v>16.7900768509982</v>
      </c>
      <c r="L87" s="0" t="n">
        <f aca="false">SUMPRODUCT('FD inverse'!$A$10:$BH$10,'FD mesh'!$B$84:$BI$84,$E86:$BL86)+'FD inverse'!$A$10*$C87/Setup!$B$17+INDEX('FD inverse'!$A$10:$BH$10,1,'FD mesh'!$B$15+1)*Setup!$B$22</f>
        <v>16.7162236189392</v>
      </c>
      <c r="M87" s="0" t="n">
        <f aca="false">SUMPRODUCT('FD inverse'!$A$11:$BH$11,'FD mesh'!$B$84:$BI$84,$E86:$BL86)+'FD inverse'!$A$11*$C87/Setup!$B$17+INDEX('FD inverse'!$A$11:$BH$11,1,'FD mesh'!$B$15+1)*Setup!$B$22</f>
        <v>16.653614087833</v>
      </c>
      <c r="N87" s="0" t="n">
        <f aca="false">SUMPRODUCT('FD inverse'!$A$12:$BH$12,'FD mesh'!$B$84:$BI$84,$E86:$BL86)+'FD inverse'!$A$12*$C87/Setup!$B$17+INDEX('FD inverse'!$A$12:$BH$12,1,'FD mesh'!$B$15+1)*Setup!$B$22</f>
        <v>16.6020070855034</v>
      </c>
      <c r="O87" s="0" t="n">
        <f aca="false">SUMPRODUCT('FD inverse'!$A$13:$BH$13,'FD mesh'!$B$84:$BI$84,$E86:$BL86)+'FD inverse'!$A$13*$C87/Setup!$B$17+INDEX('FD inverse'!$A$13:$BH$13,1,'FD mesh'!$B$15+1)*Setup!$B$22</f>
        <v>16.5612125333966</v>
      </c>
      <c r="P87" s="0" t="n">
        <f aca="false">SUMPRODUCT('FD inverse'!$A$14:$BH$14,'FD mesh'!$B$84:$BI$84,$E86:$BL86)+'FD inverse'!$A$14*$C87/Setup!$B$17+INDEX('FD inverse'!$A$14:$BH$14,1,'FD mesh'!$B$15+1)*Setup!$B$22</f>
        <v>16.531084777659</v>
      </c>
      <c r="Q87" s="0" t="n">
        <f aca="false">SUMPRODUCT('FD inverse'!$A$15:$BH$15,'FD mesh'!$B$84:$BI$84,$E86:$BL86)+'FD inverse'!$A$15*$C87/Setup!$B$17+INDEX('FD inverse'!$A$15:$BH$15,1,'FD mesh'!$B$15+1)*Setup!$B$22</f>
        <v>16.5115172973569</v>
      </c>
      <c r="R87" s="0" t="n">
        <f aca="false">SUMPRODUCT('FD inverse'!$A$16:$BH$16,'FD mesh'!$B$84:$BI$84,$E86:$BL86)+'FD inverse'!$A$16*$C87/Setup!$B$17+INDEX('FD inverse'!$A$16:$BH$16,1,'FD mesh'!$B$15+1)*Setup!$B$22</f>
        <v>16.5024388388725</v>
      </c>
      <c r="S87" s="0" t="n">
        <f aca="false">SUMPRODUCT('FD inverse'!$A$17:$BH$17,'FD mesh'!$B$84:$BI$84,$E86:$BL86)+'FD inverse'!$A$17*$C87/Setup!$B$17+INDEX('FD inverse'!$A$17:$BH$17,1,'FD mesh'!$B$15+1)*Setup!$B$22</f>
        <v>16.3806438077851</v>
      </c>
      <c r="T87" s="0" t="n">
        <f aca="false">SUMPRODUCT('FD inverse'!$A$18:$BH$18,'FD mesh'!$B$84:$BI$84,$E86:$BL86)+'FD inverse'!$A$18*$C87/Setup!$B$17+INDEX('FD inverse'!$A$18:$BH$18,1,'FD mesh'!$B$15+1)*Setup!$B$22</f>
        <v>16.2637045344434</v>
      </c>
      <c r="U87" s="0" t="n">
        <f aca="false">SUMPRODUCT('FD inverse'!$A$19:$BH$19,'FD mesh'!$B$84:$BI$84,$E86:$BL86)+'FD inverse'!$A$19*$C87/Setup!$B$17+INDEX('FD inverse'!$A$19:$BH$19,1,'FD mesh'!$B$15+1)*Setup!$B$22</f>
        <v>16.1512704057361</v>
      </c>
      <c r="V87" s="0" t="n">
        <f aca="false">SUMPRODUCT('FD inverse'!$A$20:$BH$20,'FD mesh'!$B$84:$BI$84,$E86:$BL86)+'FD inverse'!$A$20*$C87/Setup!$B$17+INDEX('FD inverse'!$A$20:$BH$20,1,'FD mesh'!$B$15+1)*Setup!$B$22</f>
        <v>16.0429961425695</v>
      </c>
      <c r="W87" s="0" t="n">
        <f aca="false">SUMPRODUCT('FD inverse'!$A$21:$BH$21,'FD mesh'!$B$84:$BI$84,$E86:$BL86)+'FD inverse'!$A$21*$C87/Setup!$B$17+INDEX('FD inverse'!$A$21:$BH$21,1,'FD mesh'!$B$15+1)*Setup!$B$22</f>
        <v>15.9385407458663</v>
      </c>
      <c r="X87" s="0" t="n">
        <f aca="false">SUMPRODUCT('FD inverse'!$A$22:$BH$22,'FD mesh'!$B$84:$BI$84,$E86:$BL86)+'FD inverse'!$A$22*$C87/Setup!$B$17+INDEX('FD inverse'!$A$22:$BH$22,1,'FD mesh'!$B$15+1)*Setup!$B$22</f>
        <v>15.8375665963065</v>
      </c>
      <c r="Y87" s="0" t="n">
        <f aca="false">SUMPRODUCT('FD inverse'!$A$23:$BH$23,'FD mesh'!$B$84:$BI$84,$E86:$BL86)+'FD inverse'!$A$23*$C87/Setup!$B$17+INDEX('FD inverse'!$A$23:$BH$23,1,'FD mesh'!$B$15+1)*Setup!$B$22</f>
        <v>15.7397386964328</v>
      </c>
      <c r="Z87" s="0" t="n">
        <f aca="false">SUMPRODUCT('FD inverse'!$A$24:$BH$24,'FD mesh'!$B$84:$BI$84,$E86:$BL86)+'FD inverse'!$A$24*$C87/Setup!$B$17+INDEX('FD inverse'!$A$24:$BH$24,1,'FD mesh'!$B$15+1)*Setup!$B$22</f>
        <v>15.6447240432776</v>
      </c>
      <c r="AA87" s="0" t="n">
        <f aca="false">SUMPRODUCT('FD inverse'!$A$25:$BH$25,'FD mesh'!$B$84:$BI$84,$E86:$BL86)+'FD inverse'!$A$25*$C87/Setup!$B$17+INDEX('FD inverse'!$A$25:$BH$25,1,'FD mesh'!$B$15+1)*Setup!$B$22</f>
        <v>15.5521911192855</v>
      </c>
      <c r="AB87" s="0" t="n">
        <f aca="false">SUMPRODUCT('FD inverse'!$A$26:$BH$26,'FD mesh'!$B$84:$BI$84,$E86:$BL86)+'FD inverse'!$A$26*$C87/Setup!$B$17+INDEX('FD inverse'!$A$26:$BH$26,1,'FD mesh'!$B$15+1)*Setup!$B$22</f>
        <v>15.4618094889937</v>
      </c>
      <c r="AC87" s="0" t="n">
        <f aca="false">SUMPRODUCT('FD inverse'!$A$27:$BH$27,'FD mesh'!$B$84:$BI$84,$E86:$BL86)+'FD inverse'!$A$27*$C87/Setup!$B$17+INDEX('FD inverse'!$A$27:$BH$27,1,'FD mesh'!$B$15+1)*Setup!$B$22</f>
        <v>15.3732494886876</v>
      </c>
      <c r="AD87" s="0" t="n">
        <f aca="false">SUMPRODUCT('FD inverse'!$A$28:$BH$28,'FD mesh'!$B$84:$BI$84,$E86:$BL86)+'FD inverse'!$A$28*$C87/Setup!$B$17+INDEX('FD inverse'!$A$28:$BH$28,1,'FD mesh'!$B$15+1)*Setup!$B$22</f>
        <v>15.2861819960575</v>
      </c>
      <c r="AE87" s="0" t="n">
        <f aca="false">SUMPRODUCT('FD inverse'!$A$29:$BH$29,'FD mesh'!$B$84:$BI$84,$E86:$BL86)+'FD inverse'!$A$29*$C87/Setup!$B$17+INDEX('FD inverse'!$A$29:$BH$29,1,'FD mesh'!$B$15+1)*Setup!$B$22</f>
        <v>15.2002782667463</v>
      </c>
      <c r="AF87" s="0" t="n">
        <f aca="false">SUMPRODUCT('FD inverse'!$A$30:$BH$30,'FD mesh'!$B$84:$BI$84,$E86:$BL86)+'FD inverse'!$A$30*$C87/Setup!$B$17+INDEX('FD inverse'!$A$30:$BH$30,1,'FD mesh'!$B$15+1)*Setup!$B$22</f>
        <v>15.1152098245781</v>
      </c>
      <c r="AG87" s="0" t="n">
        <f aca="false">SUMPRODUCT('FD inverse'!$A$31:$BH$31,'FD mesh'!$B$84:$BI$84,$E86:$BL86)+'FD inverse'!$A$31*$C87/Setup!$B$17+INDEX('FD inverse'!$A$31:$BH$31,1,'FD mesh'!$B$15+1)*Setup!$B$22</f>
        <v>15.0306483922024</v>
      </c>
      <c r="AH87" s="0" t="n">
        <f aca="false">SUMPRODUCT('FD inverse'!$A$32:$BH$32,'FD mesh'!$B$84:$BI$84,$E86:$BL86)+'FD inverse'!$A$32*$C87/Setup!$B$17+INDEX('FD inverse'!$A$32:$BH$32,1,'FD mesh'!$B$15+1)*Setup!$B$22</f>
        <v>15.0272418628852</v>
      </c>
      <c r="AI87" s="0" t="n">
        <f aca="false">SUMPRODUCT('FD inverse'!$A$33:$BH$33,'FD mesh'!$B$84:$BI$84,$E86:$BL86)+'FD inverse'!$A$33*$C87/Setup!$B$17+INDEX('FD inverse'!$A$33:$BH$33,1,'FD mesh'!$B$15+1)*Setup!$B$22</f>
        <v>15.0241194585548</v>
      </c>
      <c r="AJ87" s="0" t="n">
        <f aca="false">SUMPRODUCT('FD inverse'!$A$34:$BH$34,'FD mesh'!$B$84:$BI$84,$E86:$BL86)+'FD inverse'!$A$34*$C87/Setup!$B$17+INDEX('FD inverse'!$A$34:$BH$34,1,'FD mesh'!$B$15+1)*Setup!$B$22</f>
        <v>15.0212579609472</v>
      </c>
      <c r="AK87" s="0" t="n">
        <f aca="false">SUMPRODUCT('FD inverse'!$A$35:$BH$35,'FD mesh'!$B$84:$BI$84,$E86:$BL86)+'FD inverse'!$A$35*$C87/Setup!$B$17+INDEX('FD inverse'!$A$35:$BH$35,1,'FD mesh'!$B$15+1)*Setup!$B$22</f>
        <v>15.018634527282</v>
      </c>
      <c r="AL87" s="0" t="n">
        <f aca="false">SUMPRODUCT('FD inverse'!$A$36:$BH$36,'FD mesh'!$B$84:$BI$84,$E86:$BL86)+'FD inverse'!$A$36*$C87/Setup!$B$17+INDEX('FD inverse'!$A$36:$BH$36,1,'FD mesh'!$B$15+1)*Setup!$B$22</f>
        <v>15.0162266866227</v>
      </c>
      <c r="AM87" s="0" t="n">
        <f aca="false">SUMPRODUCT('FD inverse'!$A$37:$BH$37,'FD mesh'!$B$84:$BI$84,$E86:$BL86)+'FD inverse'!$A$37*$C87/Setup!$B$17+INDEX('FD inverse'!$A$37:$BH$37,1,'FD mesh'!$B$15+1)*Setup!$B$22</f>
        <v>15.0140123326703</v>
      </c>
      <c r="AN87" s="0" t="n">
        <f aca="false">SUMPRODUCT('FD inverse'!$A$38:$BH$38,'FD mesh'!$B$84:$BI$84,$E86:$BL86)+'FD inverse'!$A$38*$C87/Setup!$B$17+INDEX('FD inverse'!$A$38:$BH$38,1,'FD mesh'!$B$15+1)*Setup!$B$22</f>
        <v>15.0119697117309</v>
      </c>
      <c r="AO87" s="0" t="n">
        <f aca="false">SUMPRODUCT('FD inverse'!$A$39:$BH$39,'FD mesh'!$B$84:$BI$84,$E86:$BL86)+'FD inverse'!$A$39*$C87/Setup!$B$17+INDEX('FD inverse'!$A$39:$BH$39,1,'FD mesh'!$B$15+1)*Setup!$B$22</f>
        <v>15.0100774050244</v>
      </c>
      <c r="AP87" s="0" t="n">
        <f aca="false">SUMPRODUCT('FD inverse'!$A$40:$BH$40,'FD mesh'!$B$84:$BI$84,$E86:$BL86)+'FD inverse'!$A$40*$C87/Setup!$B$17+INDEX('FD inverse'!$A$40:$BH$40,1,'FD mesh'!$B$15+1)*Setup!$B$22</f>
        <v>15.0083143048918</v>
      </c>
      <c r="AQ87" s="0" t="n">
        <f aca="false">SUMPRODUCT('FD inverse'!$A$41:$BH$41,'FD mesh'!$B$84:$BI$84,$E86:$BL86)+'FD inverse'!$A$41*$C87/Setup!$B$17+INDEX('FD inverse'!$A$41:$BH$41,1,'FD mesh'!$B$15+1)*Setup!$B$22</f>
        <v>15.00665958483</v>
      </c>
      <c r="AR87" s="0" t="n">
        <f aca="false">SUMPRODUCT('FD inverse'!$A$42:$BH$42,'FD mesh'!$B$84:$BI$84,$E86:$BL86)+'FD inverse'!$A$42*$C87/Setup!$B$17+INDEX('FD inverse'!$A$42:$BH$42,1,'FD mesh'!$B$15+1)*Setup!$B$22</f>
        <v>15.0050926636067</v>
      </c>
      <c r="AS87" s="0" t="n">
        <f aca="false">SUMPRODUCT('FD inverse'!$A$43:$BH$43,'FD mesh'!$B$84:$BI$84,$E86:$BL86)+'FD inverse'!$A$43*$C87/Setup!$B$17+INDEX('FD inverse'!$A$43:$BH$43,1,'FD mesh'!$B$15+1)*Setup!$B$22</f>
        <v>0</v>
      </c>
      <c r="AT87" s="0" t="n">
        <f aca="false">SUMPRODUCT('FD inverse'!$A$44:$BH$44,'FD mesh'!$B$84:$BI$84,$E86:$BL86)+'FD inverse'!$A$44*$C87/Setup!$B$17+INDEX('FD inverse'!$A$44:$BH$44,1,'FD mesh'!$B$15+1)*Setup!$B$22</f>
        <v>0</v>
      </c>
      <c r="AU87" s="0" t="n">
        <f aca="false">SUMPRODUCT('FD inverse'!$A$45:$BH$45,'FD mesh'!$B$84:$BI$84,$E86:$BL86)+'FD inverse'!$A$45*$C87/Setup!$B$17+INDEX('FD inverse'!$A$45:$BH$45,1,'FD mesh'!$B$15+1)*Setup!$B$22</f>
        <v>0</v>
      </c>
      <c r="AV87" s="0" t="n">
        <f aca="false">SUMPRODUCT('FD inverse'!$A$46:$BH$46,'FD mesh'!$B$84:$BI$84,$E86:$BL86)+'FD inverse'!$A$46*$C87/Setup!$B$17+INDEX('FD inverse'!$A$46:$BH$46,1,'FD mesh'!$B$15+1)*Setup!$B$22</f>
        <v>0</v>
      </c>
      <c r="AW87" s="0" t="n">
        <f aca="false">SUMPRODUCT('FD inverse'!$A$47:$BH$47,'FD mesh'!$B$84:$BI$84,$E86:$BL86)+'FD inverse'!$A$47*$C87/Setup!$B$17+INDEX('FD inverse'!$A$47:$BH$47,1,'FD mesh'!$B$15+1)*Setup!$B$22</f>
        <v>0</v>
      </c>
      <c r="AX87" s="0" t="n">
        <f aca="false">SUMPRODUCT('FD inverse'!$A$48:$BH$48,'FD mesh'!$B$84:$BI$84,$E86:$BL86)+'FD inverse'!$A$48*$C87/Setup!$B$17+INDEX('FD inverse'!$A$48:$BH$48,1,'FD mesh'!$B$15+1)*Setup!$B$22</f>
        <v>0</v>
      </c>
      <c r="AY87" s="0" t="n">
        <f aca="false">SUMPRODUCT('FD inverse'!$A$49:$BH$49,'FD mesh'!$B$84:$BI$84,$E86:$BL86)+'FD inverse'!$A$49*$C87/Setup!$B$17+INDEX('FD inverse'!$A$49:$BH$49,1,'FD mesh'!$B$15+1)*Setup!$B$22</f>
        <v>0</v>
      </c>
      <c r="AZ87" s="0" t="n">
        <f aca="false">SUMPRODUCT('FD inverse'!$A$50:$BH$50,'FD mesh'!$B$84:$BI$84,$E86:$BL86)+'FD inverse'!$A$50*$C87/Setup!$B$17+INDEX('FD inverse'!$A$50:$BH$50,1,'FD mesh'!$B$15+1)*Setup!$B$22</f>
        <v>0</v>
      </c>
      <c r="BA87" s="0" t="n">
        <f aca="false">SUMPRODUCT('FD inverse'!$A$51:$BH$51,'FD mesh'!$B$84:$BI$84,$E86:$BL86)+'FD inverse'!$A$51*$C87/Setup!$B$17+INDEX('FD inverse'!$A$51:$BH$51,1,'FD mesh'!$B$15+1)*Setup!$B$22</f>
        <v>0</v>
      </c>
      <c r="BB87" s="0" t="n">
        <f aca="false">SUMPRODUCT('FD inverse'!$A$52:$BH$52,'FD mesh'!$B$84:$BI$84,$E86:$BL86)+'FD inverse'!$A$52*$C87/Setup!$B$17+INDEX('FD inverse'!$A$52:$BH$52,1,'FD mesh'!$B$15+1)*Setup!$B$22</f>
        <v>0</v>
      </c>
      <c r="BC87" s="0" t="n">
        <f aca="false">SUMPRODUCT('FD inverse'!$A$53:$BH$53,'FD mesh'!$B$84:$BI$84,$E86:$BL86)+'FD inverse'!$A$53*$C87/Setup!$B$17+INDEX('FD inverse'!$A$53:$BH$53,1,'FD mesh'!$B$15+1)*Setup!$B$22</f>
        <v>0</v>
      </c>
      <c r="BD87" s="0" t="n">
        <f aca="false">SUMPRODUCT('FD inverse'!$A$54:$BH$54,'FD mesh'!$B$84:$BI$84,$E86:$BL86)+'FD inverse'!$A$54*$C87/Setup!$B$17+INDEX('FD inverse'!$A$54:$BH$54,1,'FD mesh'!$B$15+1)*Setup!$B$22</f>
        <v>0</v>
      </c>
      <c r="BE87" s="0" t="n">
        <f aca="false">SUMPRODUCT('FD inverse'!$A$55:$BH$55,'FD mesh'!$B$84:$BI$84,$E86:$BL86)+'FD inverse'!$A$55*$C87/Setup!$B$17+INDEX('FD inverse'!$A$55:$BH$55,1,'FD mesh'!$B$15+1)*Setup!$B$22</f>
        <v>0</v>
      </c>
      <c r="BF87" s="0" t="n">
        <f aca="false">SUMPRODUCT('FD inverse'!$A$56:$BH$56,'FD mesh'!$B$84:$BI$84,$E86:$BL86)+'FD inverse'!$A$56*$C87/Setup!$B$17+INDEX('FD inverse'!$A$56:$BH$56,1,'FD mesh'!$B$15+1)*Setup!$B$22</f>
        <v>0</v>
      </c>
      <c r="BG87" s="0" t="n">
        <f aca="false">SUMPRODUCT('FD inverse'!$A$57:$BH$57,'FD mesh'!$B$84:$BI$84,$E86:$BL86)+'FD inverse'!$A$57*$C87/Setup!$B$17+INDEX('FD inverse'!$A$57:$BH$57,1,'FD mesh'!$B$15+1)*Setup!$B$22</f>
        <v>0</v>
      </c>
      <c r="BH87" s="0" t="n">
        <f aca="false">SUMPRODUCT('FD inverse'!$A$58:$BH$58,'FD mesh'!$B$84:$BI$84,$E86:$BL86)+'FD inverse'!$A$58*$C87/Setup!$B$17+INDEX('FD inverse'!$A$58:$BH$58,1,'FD mesh'!$B$15+1)*Setup!$B$22</f>
        <v>0</v>
      </c>
      <c r="BI87" s="0" t="n">
        <f aca="false">SUMPRODUCT('FD inverse'!$A$59:$BH$59,'FD mesh'!$B$84:$BI$84,$E86:$BL86)+'FD inverse'!$A$59*$C87/Setup!$B$17+INDEX('FD inverse'!$A$59:$BH$59,1,'FD mesh'!$B$15+1)*Setup!$B$22</f>
        <v>0</v>
      </c>
      <c r="BJ87" s="0" t="n">
        <f aca="false">SUMPRODUCT('FD inverse'!$A$60:$BH$60,'FD mesh'!$B$84:$BI$84,$E86:$BL86)+'FD inverse'!$A$60*$C87/Setup!$B$17+INDEX('FD inverse'!$A$60:$BH$60,1,'FD mesh'!$B$15+1)*Setup!$B$22</f>
        <v>0</v>
      </c>
      <c r="BK87" s="0" t="n">
        <f aca="false">SUMPRODUCT('FD inverse'!$A$61:$BH$61,'FD mesh'!$B$84:$BI$84,$E86:$BL86)+'FD inverse'!$A$61*$C87/Setup!$B$17+INDEX('FD inverse'!$A$61:$BH$61,1,'FD mesh'!$B$15+1)*Setup!$B$22</f>
        <v>0</v>
      </c>
      <c r="BL87" s="0" t="n">
        <f aca="false">SUMPRODUCT('FD inverse'!$A$62:$BH$62,'FD mesh'!$B$84:$BI$84,$E86:$BL86)+'FD inverse'!$A$62*$C87/Setup!$B$17+INDEX('FD inverse'!$A$62:$BH$62,1,'FD mesh'!$B$15+1)*Setup!$B$22</f>
        <v>0</v>
      </c>
    </row>
    <row r="88" customFormat="false" ht="15" hidden="false" customHeight="false" outlineLevel="0" collapsed="false">
      <c r="A88" s="0" t="n">
        <v>83</v>
      </c>
      <c r="B88" s="0" t="n">
        <f aca="false">A88*Setup!$B$11/3600</f>
        <v>6.91666666666667</v>
      </c>
      <c r="C88" s="0" t="n">
        <f aca="false">Setup!$B$7+Setup!$B$8*COS(2*PI()*(B88-Setup!$B$9)/24)</f>
        <v>21.110544151761</v>
      </c>
      <c r="D88" s="0" t="n">
        <f aca="false">(C88-E88)/Setup!$B$17</f>
        <v>14.3325963436585</v>
      </c>
      <c r="E88" s="0" t="n">
        <f aca="false">SUMPRODUCT('FD inverse'!$A$3:$BH$3,'FD mesh'!$B$84:$BI$84,$E87:$BL87)+'FD inverse'!$A$3*$C88/Setup!$B$17+INDEX('FD inverse'!$A$3:$BH$3,1,'FD mesh'!$B$15+1)*Setup!$B$22</f>
        <v>19.2473066270854</v>
      </c>
      <c r="F88" s="0" t="n">
        <f aca="false">SUMPRODUCT('FD inverse'!$A$4:$BH$4,'FD mesh'!$B$84:$BI$84,$E87:$BL87)+'FD inverse'!$A$4*$C88/Setup!$B$17+INDEX('FD inverse'!$A$4:$BH$4,1,'FD mesh'!$B$15+1)*Setup!$B$22</f>
        <v>18.8297294257276</v>
      </c>
      <c r="G88" s="0" t="n">
        <f aca="false">SUMPRODUCT('FD inverse'!$A$5:$BH$5,'FD mesh'!$B$84:$BI$84,$E87:$BL87)+'FD inverse'!$A$5*$C88/Setup!$B$17+INDEX('FD inverse'!$A$5:$BH$5,1,'FD mesh'!$B$15+1)*Setup!$B$22</f>
        <v>18.4284035654169</v>
      </c>
      <c r="H88" s="0" t="n">
        <f aca="false">SUMPRODUCT('FD inverse'!$A$6:$BH$6,'FD mesh'!$B$84:$BI$84,$E87:$BL87)+'FD inverse'!$A$6*$C88/Setup!$B$17+INDEX('FD inverse'!$A$6:$BH$6,1,'FD mesh'!$B$15+1)*Setup!$B$22</f>
        <v>17.1046097464869</v>
      </c>
      <c r="I88" s="0" t="n">
        <f aca="false">SUMPRODUCT('FD inverse'!$A$7:$BH$7,'FD mesh'!$B$84:$BI$84,$E87:$BL87)+'FD inverse'!$A$7*$C88/Setup!$B$17+INDEX('FD inverse'!$A$7:$BH$7,1,'FD mesh'!$B$15+1)*Setup!$B$22</f>
        <v>16.993995769852</v>
      </c>
      <c r="J88" s="0" t="n">
        <f aca="false">SUMPRODUCT('FD inverse'!$A$8:$BH$8,'FD mesh'!$B$84:$BI$84,$E87:$BL87)+'FD inverse'!$A$8*$C88/Setup!$B$17+INDEX('FD inverse'!$A$8:$BH$8,1,'FD mesh'!$B$15+1)*Setup!$B$22</f>
        <v>16.8958962950389</v>
      </c>
      <c r="K88" s="0" t="n">
        <f aca="false">SUMPRODUCT('FD inverse'!$A$9:$BH$9,'FD mesh'!$B$84:$BI$84,$E87:$BL87)+'FD inverse'!$A$9*$C88/Setup!$B$17+INDEX('FD inverse'!$A$9:$BH$9,1,'FD mesh'!$B$15+1)*Setup!$B$22</f>
        <v>16.8098453537888</v>
      </c>
      <c r="L88" s="0" t="n">
        <f aca="false">SUMPRODUCT('FD inverse'!$A$10:$BH$10,'FD mesh'!$B$84:$BI$84,$E87:$BL87)+'FD inverse'!$A$10*$C88/Setup!$B$17+INDEX('FD inverse'!$A$10:$BH$10,1,'FD mesh'!$B$15+1)*Setup!$B$22</f>
        <v>16.7354572460435</v>
      </c>
      <c r="M88" s="0" t="n">
        <f aca="false">SUMPRODUCT('FD inverse'!$A$11:$BH$11,'FD mesh'!$B$84:$BI$84,$E87:$BL87)+'FD inverse'!$A$11*$C88/Setup!$B$17+INDEX('FD inverse'!$A$11:$BH$11,1,'FD mesh'!$B$15+1)*Setup!$B$22</f>
        <v>16.672416410926</v>
      </c>
      <c r="N88" s="0" t="n">
        <f aca="false">SUMPRODUCT('FD inverse'!$A$12:$BH$12,'FD mesh'!$B$84:$BI$84,$E87:$BL87)+'FD inverse'!$A$12*$C88/Setup!$B$17+INDEX('FD inverse'!$A$12:$BH$12,1,'FD mesh'!$B$15+1)*Setup!$B$22</f>
        <v>16.6204683917926</v>
      </c>
      <c r="O88" s="0" t="n">
        <f aca="false">SUMPRODUCT('FD inverse'!$A$13:$BH$13,'FD mesh'!$B$84:$BI$84,$E87:$BL87)+'FD inverse'!$A$13*$C88/Setup!$B$17+INDEX('FD inverse'!$A$13:$BH$13,1,'FD mesh'!$B$15+1)*Setup!$B$22</f>
        <v>16.5794119987885</v>
      </c>
      <c r="P88" s="0" t="n">
        <f aca="false">SUMPRODUCT('FD inverse'!$A$14:$BH$14,'FD mesh'!$B$84:$BI$84,$E87:$BL87)+'FD inverse'!$A$14*$C88/Setup!$B$17+INDEX('FD inverse'!$A$14:$BH$14,1,'FD mesh'!$B$15+1)*Setup!$B$22</f>
        <v>16.5490927535083</v>
      </c>
      <c r="Q88" s="0" t="n">
        <f aca="false">SUMPRODUCT('FD inverse'!$A$15:$BH$15,'FD mesh'!$B$84:$BI$84,$E87:$BL87)+'FD inverse'!$A$15*$C88/Setup!$B$17+INDEX('FD inverse'!$A$15:$BH$15,1,'FD mesh'!$B$15+1)*Setup!$B$22</f>
        <v>16.5293976827704</v>
      </c>
      <c r="R88" s="0" t="n">
        <f aca="false">SUMPRODUCT('FD inverse'!$A$16:$BH$16,'FD mesh'!$B$84:$BI$84,$E87:$BL87)+'FD inverse'!$A$16*$C88/Setup!$B$17+INDEX('FD inverse'!$A$16:$BH$16,1,'FD mesh'!$B$15+1)*Setup!$B$22</f>
        <v>16.5202515119815</v>
      </c>
      <c r="S88" s="0" t="n">
        <f aca="false">SUMPRODUCT('FD inverse'!$A$17:$BH$17,'FD mesh'!$B$84:$BI$84,$E87:$BL87)+'FD inverse'!$A$17*$C88/Setup!$B$17+INDEX('FD inverse'!$A$17:$BH$17,1,'FD mesh'!$B$15+1)*Setup!$B$22</f>
        <v>16.3972263684991</v>
      </c>
      <c r="T88" s="0" t="n">
        <f aca="false">SUMPRODUCT('FD inverse'!$A$18:$BH$18,'FD mesh'!$B$84:$BI$84,$E87:$BL87)+'FD inverse'!$A$18*$C88/Setup!$B$17+INDEX('FD inverse'!$A$18:$BH$18,1,'FD mesh'!$B$15+1)*Setup!$B$22</f>
        <v>16.2790812357411</v>
      </c>
      <c r="U88" s="0" t="n">
        <f aca="false">SUMPRODUCT('FD inverse'!$A$19:$BH$19,'FD mesh'!$B$84:$BI$84,$E87:$BL87)+'FD inverse'!$A$19*$C88/Setup!$B$17+INDEX('FD inverse'!$A$19:$BH$19,1,'FD mesh'!$B$15+1)*Setup!$B$22</f>
        <v>16.1654612465079</v>
      </c>
      <c r="V88" s="0" t="n">
        <f aca="false">SUMPRODUCT('FD inverse'!$A$20:$BH$20,'FD mesh'!$B$84:$BI$84,$E87:$BL87)+'FD inverse'!$A$20*$C88/Setup!$B$17+INDEX('FD inverse'!$A$20:$BH$20,1,'FD mesh'!$B$15+1)*Setup!$B$22</f>
        <v>16.0560174189875</v>
      </c>
      <c r="W88" s="0" t="n">
        <f aca="false">SUMPRODUCT('FD inverse'!$A$21:$BH$21,'FD mesh'!$B$84:$BI$84,$E87:$BL87)+'FD inverse'!$A$21*$C88/Setup!$B$17+INDEX('FD inverse'!$A$21:$BH$21,1,'FD mesh'!$B$15+1)*Setup!$B$22</f>
        <v>15.9504055670986</v>
      </c>
      <c r="X88" s="0" t="n">
        <f aca="false">SUMPRODUCT('FD inverse'!$A$22:$BH$22,'FD mesh'!$B$84:$BI$84,$E87:$BL87)+'FD inverse'!$A$22*$C88/Setup!$B$17+INDEX('FD inverse'!$A$22:$BH$22,1,'FD mesh'!$B$15+1)*Setup!$B$22</f>
        <v>15.848285362601</v>
      </c>
      <c r="Y88" s="0" t="n">
        <f aca="false">SUMPRODUCT('FD inverse'!$A$23:$BH$23,'FD mesh'!$B$84:$BI$84,$E87:$BL87)+'FD inverse'!$A$23*$C88/Setup!$B$17+INDEX('FD inverse'!$A$23:$BH$23,1,'FD mesh'!$B$15+1)*Setup!$B$22</f>
        <v>15.7493195378986</v>
      </c>
      <c r="Z88" s="0" t="n">
        <f aca="false">SUMPRODUCT('FD inverse'!$A$24:$BH$24,'FD mesh'!$B$84:$BI$84,$E87:$BL87)+'FD inverse'!$A$24*$C88/Setup!$B$17+INDEX('FD inverse'!$A$24:$BH$24,1,'FD mesh'!$B$15+1)*Setup!$B$22</f>
        <v>15.6531732179705</v>
      </c>
      <c r="AA88" s="0" t="n">
        <f aca="false">SUMPRODUCT('FD inverse'!$A$25:$BH$25,'FD mesh'!$B$84:$BI$84,$E87:$BL87)+'FD inverse'!$A$25*$C88/Setup!$B$17+INDEX('FD inverse'!$A$25:$BH$25,1,'FD mesh'!$B$15+1)*Setup!$B$22</f>
        <v>15.559513369452</v>
      </c>
      <c r="AB88" s="0" t="n">
        <f aca="false">SUMPRODUCT('FD inverse'!$A$26:$BH$26,'FD mesh'!$B$84:$BI$84,$E87:$BL87)+'FD inverse'!$A$26*$C88/Setup!$B$17+INDEX('FD inverse'!$A$26:$BH$26,1,'FD mesh'!$B$15+1)*Setup!$B$22</f>
        <v>15.4680083545539</v>
      </c>
      <c r="AC88" s="0" t="n">
        <f aca="false">SUMPRODUCT('FD inverse'!$A$27:$BH$27,'FD mesh'!$B$84:$BI$84,$E87:$BL87)+'FD inverse'!$A$27*$C88/Setup!$B$17+INDEX('FD inverse'!$A$27:$BH$27,1,'FD mesh'!$B$15+1)*Setup!$B$22</f>
        <v>15.378327577235</v>
      </c>
      <c r="AD88" s="0" t="n">
        <f aca="false">SUMPRODUCT('FD inverse'!$A$28:$BH$28,'FD mesh'!$B$84:$BI$84,$E87:$BL87)+'FD inverse'!$A$28*$C88/Setup!$B$17+INDEX('FD inverse'!$A$28:$BH$28,1,'FD mesh'!$B$15+1)*Setup!$B$22</f>
        <v>15.2901412088314</v>
      </c>
      <c r="AE88" s="0" t="n">
        <f aca="false">SUMPRODUCT('FD inverse'!$A$29:$BH$29,'FD mesh'!$B$84:$BI$84,$E87:$BL87)+'FD inverse'!$A$29*$C88/Setup!$B$17+INDEX('FD inverse'!$A$29:$BH$29,1,'FD mesh'!$B$15+1)*Setup!$B$22</f>
        <v>15.203119980187</v>
      </c>
      <c r="AF88" s="0" t="n">
        <f aca="false">SUMPRODUCT('FD inverse'!$A$30:$BH$30,'FD mesh'!$B$84:$BI$84,$E87:$BL87)+'FD inverse'!$A$30*$C88/Setup!$B$17+INDEX('FD inverse'!$A$30:$BH$30,1,'FD mesh'!$B$15+1)*Setup!$B$22</f>
        <v>15.1169350272124</v>
      </c>
      <c r="AG88" s="0" t="n">
        <f aca="false">SUMPRODUCT('FD inverse'!$A$31:$BH$31,'FD mesh'!$B$84:$BI$84,$E87:$BL87)+'FD inverse'!$A$31*$C88/Setup!$B$17+INDEX('FD inverse'!$A$31:$BH$31,1,'FD mesh'!$B$15+1)*Setup!$B$22</f>
        <v>15.0312577767272</v>
      </c>
      <c r="AH88" s="0" t="n">
        <f aca="false">SUMPRODUCT('FD inverse'!$A$32:$BH$32,'FD mesh'!$B$84:$BI$84,$E87:$BL87)+'FD inverse'!$A$32*$C88/Setup!$B$17+INDEX('FD inverse'!$A$32:$BH$32,1,'FD mesh'!$B$15+1)*Setup!$B$22</f>
        <v>15.0278046084072</v>
      </c>
      <c r="AI88" s="0" t="n">
        <f aca="false">SUMPRODUCT('FD inverse'!$A$33:$BH$33,'FD mesh'!$B$84:$BI$84,$E87:$BL87)+'FD inverse'!$A$33*$C88/Setup!$B$17+INDEX('FD inverse'!$A$33:$BH$33,1,'FD mesh'!$B$15+1)*Setup!$B$22</f>
        <v>15.0246363148323</v>
      </c>
      <c r="AJ88" s="0" t="n">
        <f aca="false">SUMPRODUCT('FD inverse'!$A$34:$BH$34,'FD mesh'!$B$84:$BI$84,$E87:$BL87)+'FD inverse'!$A$34*$C88/Setup!$B$17+INDEX('FD inverse'!$A$34:$BH$34,1,'FD mesh'!$B$15+1)*Setup!$B$22</f>
        <v>15.0217296658098</v>
      </c>
      <c r="AK88" s="0" t="n">
        <f aca="false">SUMPRODUCT('FD inverse'!$A$35:$BH$35,'FD mesh'!$B$84:$BI$84,$E87:$BL87)+'FD inverse'!$A$35*$C88/Setup!$B$17+INDEX('FD inverse'!$A$35:$BH$35,1,'FD mesh'!$B$15+1)*Setup!$B$22</f>
        <v>15.0190618046536</v>
      </c>
      <c r="AL88" s="0" t="n">
        <f aca="false">SUMPRODUCT('FD inverse'!$A$36:$BH$36,'FD mesh'!$B$84:$BI$84,$E87:$BL87)+'FD inverse'!$A$36*$C88/Setup!$B$17+INDEX('FD inverse'!$A$36:$BH$36,1,'FD mesh'!$B$15+1)*Setup!$B$22</f>
        <v>15.0166102411446</v>
      </c>
      <c r="AM88" s="0" t="n">
        <f aca="false">SUMPRODUCT('FD inverse'!$A$37:$BH$37,'FD mesh'!$B$84:$BI$84,$E87:$BL87)+'FD inverse'!$A$37*$C88/Setup!$B$17+INDEX('FD inverse'!$A$37:$BH$37,1,'FD mesh'!$B$15+1)*Setup!$B$22</f>
        <v>15.0143528417689</v>
      </c>
      <c r="AN88" s="0" t="n">
        <f aca="false">SUMPRODUCT('FD inverse'!$A$38:$BH$38,'FD mesh'!$B$84:$BI$84,$E87:$BL87)+'FD inverse'!$A$38*$C88/Setup!$B$17+INDEX('FD inverse'!$A$38:$BH$38,1,'FD mesh'!$B$15+1)*Setup!$B$22</f>
        <v>15.0122678159421</v>
      </c>
      <c r="AO88" s="0" t="n">
        <f aca="false">SUMPRODUCT('FD inverse'!$A$39:$BH$39,'FD mesh'!$B$84:$BI$84,$E87:$BL87)+'FD inverse'!$A$39*$C88/Setup!$B$17+INDEX('FD inverse'!$A$39:$BH$39,1,'FD mesh'!$B$15+1)*Setup!$B$22</f>
        <v>15.0103336973332</v>
      </c>
      <c r="AP88" s="0" t="n">
        <f aca="false">SUMPRODUCT('FD inverse'!$A$40:$BH$40,'FD mesh'!$B$84:$BI$84,$E87:$BL87)+'FD inverse'!$A$40*$C88/Setup!$B$17+INDEX('FD inverse'!$A$40:$BH$40,1,'FD mesh'!$B$15+1)*Setup!$B$22</f>
        <v>15.0085293197944</v>
      </c>
      <c r="AQ88" s="0" t="n">
        <f aca="false">SUMPRODUCT('FD inverse'!$A$41:$BH$41,'FD mesh'!$B$84:$BI$84,$E87:$BL87)+'FD inverse'!$A$41*$C88/Setup!$B$17+INDEX('FD inverse'!$A$41:$BH$41,1,'FD mesh'!$B$15+1)*Setup!$B$22</f>
        <v>15.0068337877516</v>
      </c>
      <c r="AR88" s="0" t="n">
        <f aca="false">SUMPRODUCT('FD inverse'!$A$42:$BH$42,'FD mesh'!$B$84:$BI$84,$E87:$BL87)+'FD inverse'!$A$42*$C88/Setup!$B$17+INDEX('FD inverse'!$A$42:$BH$42,1,'FD mesh'!$B$15+1)*Setup!$B$22</f>
        <v>15.0052264412403</v>
      </c>
      <c r="AS88" s="0" t="n">
        <f aca="false">SUMPRODUCT('FD inverse'!$A$43:$BH$43,'FD mesh'!$B$84:$BI$84,$E87:$BL87)+'FD inverse'!$A$43*$C88/Setup!$B$17+INDEX('FD inverse'!$A$43:$BH$43,1,'FD mesh'!$B$15+1)*Setup!$B$22</f>
        <v>0</v>
      </c>
      <c r="AT88" s="0" t="n">
        <f aca="false">SUMPRODUCT('FD inverse'!$A$44:$BH$44,'FD mesh'!$B$84:$BI$84,$E87:$BL87)+'FD inverse'!$A$44*$C88/Setup!$B$17+INDEX('FD inverse'!$A$44:$BH$44,1,'FD mesh'!$B$15+1)*Setup!$B$22</f>
        <v>0</v>
      </c>
      <c r="AU88" s="0" t="n">
        <f aca="false">SUMPRODUCT('FD inverse'!$A$45:$BH$45,'FD mesh'!$B$84:$BI$84,$E87:$BL87)+'FD inverse'!$A$45*$C88/Setup!$B$17+INDEX('FD inverse'!$A$45:$BH$45,1,'FD mesh'!$B$15+1)*Setup!$B$22</f>
        <v>0</v>
      </c>
      <c r="AV88" s="0" t="n">
        <f aca="false">SUMPRODUCT('FD inverse'!$A$46:$BH$46,'FD mesh'!$B$84:$BI$84,$E87:$BL87)+'FD inverse'!$A$46*$C88/Setup!$B$17+INDEX('FD inverse'!$A$46:$BH$46,1,'FD mesh'!$B$15+1)*Setup!$B$22</f>
        <v>0</v>
      </c>
      <c r="AW88" s="0" t="n">
        <f aca="false">SUMPRODUCT('FD inverse'!$A$47:$BH$47,'FD mesh'!$B$84:$BI$84,$E87:$BL87)+'FD inverse'!$A$47*$C88/Setup!$B$17+INDEX('FD inverse'!$A$47:$BH$47,1,'FD mesh'!$B$15+1)*Setup!$B$22</f>
        <v>0</v>
      </c>
      <c r="AX88" s="0" t="n">
        <f aca="false">SUMPRODUCT('FD inverse'!$A$48:$BH$48,'FD mesh'!$B$84:$BI$84,$E87:$BL87)+'FD inverse'!$A$48*$C88/Setup!$B$17+INDEX('FD inverse'!$A$48:$BH$48,1,'FD mesh'!$B$15+1)*Setup!$B$22</f>
        <v>0</v>
      </c>
      <c r="AY88" s="0" t="n">
        <f aca="false">SUMPRODUCT('FD inverse'!$A$49:$BH$49,'FD mesh'!$B$84:$BI$84,$E87:$BL87)+'FD inverse'!$A$49*$C88/Setup!$B$17+INDEX('FD inverse'!$A$49:$BH$49,1,'FD mesh'!$B$15+1)*Setup!$B$22</f>
        <v>0</v>
      </c>
      <c r="AZ88" s="0" t="n">
        <f aca="false">SUMPRODUCT('FD inverse'!$A$50:$BH$50,'FD mesh'!$B$84:$BI$84,$E87:$BL87)+'FD inverse'!$A$50*$C88/Setup!$B$17+INDEX('FD inverse'!$A$50:$BH$50,1,'FD mesh'!$B$15+1)*Setup!$B$22</f>
        <v>0</v>
      </c>
      <c r="BA88" s="0" t="n">
        <f aca="false">SUMPRODUCT('FD inverse'!$A$51:$BH$51,'FD mesh'!$B$84:$BI$84,$E87:$BL87)+'FD inverse'!$A$51*$C88/Setup!$B$17+INDEX('FD inverse'!$A$51:$BH$51,1,'FD mesh'!$B$15+1)*Setup!$B$22</f>
        <v>0</v>
      </c>
      <c r="BB88" s="0" t="n">
        <f aca="false">SUMPRODUCT('FD inverse'!$A$52:$BH$52,'FD mesh'!$B$84:$BI$84,$E87:$BL87)+'FD inverse'!$A$52*$C88/Setup!$B$17+INDEX('FD inverse'!$A$52:$BH$52,1,'FD mesh'!$B$15+1)*Setup!$B$22</f>
        <v>0</v>
      </c>
      <c r="BC88" s="0" t="n">
        <f aca="false">SUMPRODUCT('FD inverse'!$A$53:$BH$53,'FD mesh'!$B$84:$BI$84,$E87:$BL87)+'FD inverse'!$A$53*$C88/Setup!$B$17+INDEX('FD inverse'!$A$53:$BH$53,1,'FD mesh'!$B$15+1)*Setup!$B$22</f>
        <v>0</v>
      </c>
      <c r="BD88" s="0" t="n">
        <f aca="false">SUMPRODUCT('FD inverse'!$A$54:$BH$54,'FD mesh'!$B$84:$BI$84,$E87:$BL87)+'FD inverse'!$A$54*$C88/Setup!$B$17+INDEX('FD inverse'!$A$54:$BH$54,1,'FD mesh'!$B$15+1)*Setup!$B$22</f>
        <v>0</v>
      </c>
      <c r="BE88" s="0" t="n">
        <f aca="false">SUMPRODUCT('FD inverse'!$A$55:$BH$55,'FD mesh'!$B$84:$BI$84,$E87:$BL87)+'FD inverse'!$A$55*$C88/Setup!$B$17+INDEX('FD inverse'!$A$55:$BH$55,1,'FD mesh'!$B$15+1)*Setup!$B$22</f>
        <v>0</v>
      </c>
      <c r="BF88" s="0" t="n">
        <f aca="false">SUMPRODUCT('FD inverse'!$A$56:$BH$56,'FD mesh'!$B$84:$BI$84,$E87:$BL87)+'FD inverse'!$A$56*$C88/Setup!$B$17+INDEX('FD inverse'!$A$56:$BH$56,1,'FD mesh'!$B$15+1)*Setup!$B$22</f>
        <v>0</v>
      </c>
      <c r="BG88" s="0" t="n">
        <f aca="false">SUMPRODUCT('FD inverse'!$A$57:$BH$57,'FD mesh'!$B$84:$BI$84,$E87:$BL87)+'FD inverse'!$A$57*$C88/Setup!$B$17+INDEX('FD inverse'!$A$57:$BH$57,1,'FD mesh'!$B$15+1)*Setup!$B$22</f>
        <v>0</v>
      </c>
      <c r="BH88" s="0" t="n">
        <f aca="false">SUMPRODUCT('FD inverse'!$A$58:$BH$58,'FD mesh'!$B$84:$BI$84,$E87:$BL87)+'FD inverse'!$A$58*$C88/Setup!$B$17+INDEX('FD inverse'!$A$58:$BH$58,1,'FD mesh'!$B$15+1)*Setup!$B$22</f>
        <v>0</v>
      </c>
      <c r="BI88" s="0" t="n">
        <f aca="false">SUMPRODUCT('FD inverse'!$A$59:$BH$59,'FD mesh'!$B$84:$BI$84,$E87:$BL87)+'FD inverse'!$A$59*$C88/Setup!$B$17+INDEX('FD inverse'!$A$59:$BH$59,1,'FD mesh'!$B$15+1)*Setup!$B$22</f>
        <v>0</v>
      </c>
      <c r="BJ88" s="0" t="n">
        <f aca="false">SUMPRODUCT('FD inverse'!$A$60:$BH$60,'FD mesh'!$B$84:$BI$84,$E87:$BL87)+'FD inverse'!$A$60*$C88/Setup!$B$17+INDEX('FD inverse'!$A$60:$BH$60,1,'FD mesh'!$B$15+1)*Setup!$B$22</f>
        <v>0</v>
      </c>
      <c r="BK88" s="0" t="n">
        <f aca="false">SUMPRODUCT('FD inverse'!$A$61:$BH$61,'FD mesh'!$B$84:$BI$84,$E87:$BL87)+'FD inverse'!$A$61*$C88/Setup!$B$17+INDEX('FD inverse'!$A$61:$BH$61,1,'FD mesh'!$B$15+1)*Setup!$B$22</f>
        <v>0</v>
      </c>
      <c r="BL88" s="0" t="n">
        <f aca="false">SUMPRODUCT('FD inverse'!$A$62:$BH$62,'FD mesh'!$B$84:$BI$84,$E87:$BL87)+'FD inverse'!$A$62*$C88/Setup!$B$17+INDEX('FD inverse'!$A$62:$BH$62,1,'FD mesh'!$B$15+1)*Setup!$B$22</f>
        <v>0</v>
      </c>
    </row>
    <row r="89" customFormat="false" ht="15" hidden="false" customHeight="false" outlineLevel="0" collapsed="false">
      <c r="A89" s="0" t="n">
        <v>84</v>
      </c>
      <c r="B89" s="0" t="n">
        <f aca="false">A89*Setup!$B$11/3600</f>
        <v>7</v>
      </c>
      <c r="C89" s="0" t="n">
        <f aca="false">Setup!$B$7+Setup!$B$8*COS(2*PI()*(B89-Setup!$B$9)/24)</f>
        <v>21.1715728752538</v>
      </c>
      <c r="D89" s="0" t="n">
        <f aca="false">(C89-E89)/Setup!$B$17</f>
        <v>14.476448326433</v>
      </c>
      <c r="E89" s="0" t="n">
        <f aca="false">SUMPRODUCT('FD inverse'!$A$3:$BH$3,'FD mesh'!$B$84:$BI$84,$E88:$BL88)+'FD inverse'!$A$3*$C89/Setup!$B$17+INDEX('FD inverse'!$A$3:$BH$3,1,'FD mesh'!$B$15+1)*Setup!$B$22</f>
        <v>19.2896345928175</v>
      </c>
      <c r="F89" s="0" t="n">
        <f aca="false">SUMPRODUCT('FD inverse'!$A$4:$BH$4,'FD mesh'!$B$84:$BI$84,$E88:$BL88)+'FD inverse'!$A$4*$C89/Setup!$B$17+INDEX('FD inverse'!$A$4:$BH$4,1,'FD mesh'!$B$15+1)*Setup!$B$22</f>
        <v>18.8679736728879</v>
      </c>
      <c r="G89" s="0" t="n">
        <f aca="false">SUMPRODUCT('FD inverse'!$A$5:$BH$5,'FD mesh'!$B$84:$BI$84,$E88:$BL88)+'FD inverse'!$A$5*$C89/Setup!$B$17+INDEX('FD inverse'!$A$5:$BH$5,1,'FD mesh'!$B$15+1)*Setup!$B$22</f>
        <v>18.462911818566</v>
      </c>
      <c r="H89" s="0" t="n">
        <f aca="false">SUMPRODUCT('FD inverse'!$A$6:$BH$6,'FD mesh'!$B$84:$BI$84,$E88:$BL88)+'FD inverse'!$A$6*$C89/Setup!$B$17+INDEX('FD inverse'!$A$6:$BH$6,1,'FD mesh'!$B$15+1)*Setup!$B$22</f>
        <v>17.1270662559657</v>
      </c>
      <c r="I89" s="0" t="n">
        <f aca="false">SUMPRODUCT('FD inverse'!$A$7:$BH$7,'FD mesh'!$B$84:$BI$84,$E88:$BL88)+'FD inverse'!$A$7*$C89/Setup!$B$17+INDEX('FD inverse'!$A$7:$BH$7,1,'FD mesh'!$B$15+1)*Setup!$B$22</f>
        <v>17.0154741735759</v>
      </c>
      <c r="J89" s="0" t="n">
        <f aca="false">SUMPRODUCT('FD inverse'!$A$8:$BH$8,'FD mesh'!$B$84:$BI$84,$E88:$BL88)+'FD inverse'!$A$8*$C89/Setup!$B$17+INDEX('FD inverse'!$A$8:$BH$8,1,'FD mesh'!$B$15+1)*Setup!$B$22</f>
        <v>16.916553715802</v>
      </c>
      <c r="K89" s="0" t="n">
        <f aca="false">SUMPRODUCT('FD inverse'!$A$9:$BH$9,'FD mesh'!$B$84:$BI$84,$E88:$BL88)+'FD inverse'!$A$9*$C89/Setup!$B$17+INDEX('FD inverse'!$A$9:$BH$9,1,'FD mesh'!$B$15+1)*Setup!$B$22</f>
        <v>16.829820526915</v>
      </c>
      <c r="L89" s="0" t="n">
        <f aca="false">SUMPRODUCT('FD inverse'!$A$10:$BH$10,'FD mesh'!$B$84:$BI$84,$E88:$BL88)+'FD inverse'!$A$10*$C89/Setup!$B$17+INDEX('FD inverse'!$A$10:$BH$10,1,'FD mesh'!$B$15+1)*Setup!$B$22</f>
        <v>16.7548721009342</v>
      </c>
      <c r="M89" s="0" t="n">
        <f aca="false">SUMPRODUCT('FD inverse'!$A$11:$BH$11,'FD mesh'!$B$84:$BI$84,$E88:$BL88)+'FD inverse'!$A$11*$C89/Setup!$B$17+INDEX('FD inverse'!$A$11:$BH$11,1,'FD mesh'!$B$15+1)*Setup!$B$22</f>
        <v>16.6913778666293</v>
      </c>
      <c r="N89" s="0" t="n">
        <f aca="false">SUMPRODUCT('FD inverse'!$A$12:$BH$12,'FD mesh'!$B$84:$BI$84,$E88:$BL88)+'FD inverse'!$A$12*$C89/Setup!$B$17+INDEX('FD inverse'!$A$12:$BH$12,1,'FD mesh'!$B$15+1)*Setup!$B$22</f>
        <v>16.6390703318544</v>
      </c>
      <c r="O89" s="0" t="n">
        <f aca="false">SUMPRODUCT('FD inverse'!$A$13:$BH$13,'FD mesh'!$B$84:$BI$84,$E88:$BL88)+'FD inverse'!$A$13*$C89/Setup!$B$17+INDEX('FD inverse'!$A$13:$BH$13,1,'FD mesh'!$B$15+1)*Setup!$B$22</f>
        <v>16.5977373929862</v>
      </c>
      <c r="P89" s="0" t="n">
        <f aca="false">SUMPRODUCT('FD inverse'!$A$14:$BH$14,'FD mesh'!$B$84:$BI$84,$E88:$BL88)+'FD inverse'!$A$14*$C89/Setup!$B$17+INDEX('FD inverse'!$A$14:$BH$14,1,'FD mesh'!$B$15+1)*Setup!$B$22</f>
        <v>16.5672158961225</v>
      </c>
      <c r="Q89" s="0" t="n">
        <f aca="false">SUMPRODUCT('FD inverse'!$A$15:$BH$15,'FD mesh'!$B$84:$BI$84,$E88:$BL88)+'FD inverse'!$A$15*$C89/Setup!$B$17+INDEX('FD inverse'!$A$15:$BH$15,1,'FD mesh'!$B$15+1)*Setup!$B$22</f>
        <v>16.5473865187953</v>
      </c>
      <c r="R89" s="0" t="n">
        <f aca="false">SUMPRODUCT('FD inverse'!$A$16:$BH$16,'FD mesh'!$B$84:$BI$84,$E88:$BL88)+'FD inverse'!$A$16*$C89/Setup!$B$17+INDEX('FD inverse'!$A$16:$BH$16,1,'FD mesh'!$B$15+1)*Setup!$B$22</f>
        <v>16.5381700240786</v>
      </c>
      <c r="S89" s="0" t="n">
        <f aca="false">SUMPRODUCT('FD inverse'!$A$17:$BH$17,'FD mesh'!$B$84:$BI$84,$E88:$BL88)+'FD inverse'!$A$17*$C89/Setup!$B$17+INDEX('FD inverse'!$A$17:$BH$17,1,'FD mesh'!$B$15+1)*Setup!$B$22</f>
        <v>16.4138979861677</v>
      </c>
      <c r="T89" s="0" t="n">
        <f aca="false">SUMPRODUCT('FD inverse'!$A$18:$BH$18,'FD mesh'!$B$84:$BI$84,$E88:$BL88)+'FD inverse'!$A$18*$C89/Setup!$B$17+INDEX('FD inverse'!$A$18:$BH$18,1,'FD mesh'!$B$15+1)*Setup!$B$22</f>
        <v>16.2945321671706</v>
      </c>
      <c r="U89" s="0" t="n">
        <f aca="false">SUMPRODUCT('FD inverse'!$A$19:$BH$19,'FD mesh'!$B$84:$BI$84,$E88:$BL88)+'FD inverse'!$A$19*$C89/Setup!$B$17+INDEX('FD inverse'!$A$19:$BH$19,1,'FD mesh'!$B$15+1)*Setup!$B$22</f>
        <v>16.1797133365657</v>
      </c>
      <c r="V89" s="0" t="n">
        <f aca="false">SUMPRODUCT('FD inverse'!$A$20:$BH$20,'FD mesh'!$B$84:$BI$84,$E88:$BL88)+'FD inverse'!$A$20*$C89/Setup!$B$17+INDEX('FD inverse'!$A$20:$BH$20,1,'FD mesh'!$B$15+1)*Setup!$B$22</f>
        <v>16.0690886924635</v>
      </c>
      <c r="W89" s="0" t="n">
        <f aca="false">SUMPRODUCT('FD inverse'!$A$21:$BH$21,'FD mesh'!$B$84:$BI$84,$E88:$BL88)+'FD inverse'!$A$21*$C89/Setup!$B$17+INDEX('FD inverse'!$A$21:$BH$21,1,'FD mesh'!$B$15+1)*Setup!$B$22</f>
        <v>15.9623107374129</v>
      </c>
      <c r="X89" s="0" t="n">
        <f aca="false">SUMPRODUCT('FD inverse'!$A$22:$BH$22,'FD mesh'!$B$84:$BI$84,$E88:$BL88)+'FD inverse'!$A$22*$C89/Setup!$B$17+INDEX('FD inverse'!$A$22:$BH$22,1,'FD mesh'!$B$15+1)*Setup!$B$22</f>
        <v>15.8590363039119</v>
      </c>
      <c r="Y89" s="0" t="n">
        <f aca="false">SUMPRODUCT('FD inverse'!$A$23:$BH$23,'FD mesh'!$B$84:$BI$84,$E88:$BL88)+'FD inverse'!$A$23*$C89/Setup!$B$17+INDEX('FD inverse'!$A$23:$BH$23,1,'FD mesh'!$B$15+1)*Setup!$B$22</f>
        <v>15.7589257188538</v>
      </c>
      <c r="Z89" s="0" t="n">
        <f aca="false">SUMPRODUCT('FD inverse'!$A$24:$BH$24,'FD mesh'!$B$84:$BI$84,$E88:$BL88)+'FD inverse'!$A$24*$C89/Setup!$B$17+INDEX('FD inverse'!$A$24:$BH$24,1,'FD mesh'!$B$15+1)*Setup!$B$22</f>
        <v>15.6616420956196</v>
      </c>
      <c r="AA89" s="0" t="n">
        <f aca="false">SUMPRODUCT('FD inverse'!$A$25:$BH$25,'FD mesh'!$B$84:$BI$84,$E88:$BL88)+'FD inverse'!$A$25*$C89/Setup!$B$17+INDEX('FD inverse'!$A$25:$BH$25,1,'FD mesh'!$B$15+1)*Setup!$B$22</f>
        <v>15.5668507420936</v>
      </c>
      <c r="AB89" s="0" t="n">
        <f aca="false">SUMPRODUCT('FD inverse'!$A$26:$BH$26,'FD mesh'!$B$84:$BI$84,$E88:$BL88)+'FD inverse'!$A$26*$C89/Setup!$B$17+INDEX('FD inverse'!$A$26:$BH$26,1,'FD mesh'!$B$15+1)*Setup!$B$22</f>
        <v>15.4742186725164</v>
      </c>
      <c r="AC89" s="0" t="n">
        <f aca="false">SUMPRODUCT('FD inverse'!$A$27:$BH$27,'FD mesh'!$B$84:$BI$84,$E88:$BL88)+'FD inverse'!$A$27*$C89/Setup!$B$17+INDEX('FD inverse'!$A$27:$BH$27,1,'FD mesh'!$B$15+1)*Setup!$B$22</f>
        <v>15.3834142107967</v>
      </c>
      <c r="AD89" s="0" t="n">
        <f aca="false">SUMPRODUCT('FD inverse'!$A$28:$BH$28,'FD mesh'!$B$84:$BI$84,$E88:$BL88)+'FD inverse'!$A$28*$C89/Setup!$B$17+INDEX('FD inverse'!$A$28:$BH$28,1,'FD mesh'!$B$15+1)*Setup!$B$22</f>
        <v>15.2941066726681</v>
      </c>
      <c r="AE89" s="0" t="n">
        <f aca="false">SUMPRODUCT('FD inverse'!$A$29:$BH$29,'FD mesh'!$B$84:$BI$84,$E88:$BL88)+'FD inverse'!$A$29*$C89/Setup!$B$17+INDEX('FD inverse'!$A$29:$BH$29,1,'FD mesh'!$B$15+1)*Setup!$B$22</f>
        <v>15.2059661138972</v>
      </c>
      <c r="AF89" s="0" t="n">
        <f aca="false">SUMPRODUCT('FD inverse'!$A$30:$BH$30,'FD mesh'!$B$84:$BI$84,$E88:$BL88)+'FD inverse'!$A$30*$C89/Setup!$B$17+INDEX('FD inverse'!$A$30:$BH$30,1,'FD mesh'!$B$15+1)*Setup!$B$22</f>
        <v>15.1186631316181</v>
      </c>
      <c r="AG89" s="0" t="n">
        <f aca="false">SUMPRODUCT('FD inverse'!$A$31:$BH$31,'FD mesh'!$B$84:$BI$84,$E88:$BL88)+'FD inverse'!$A$31*$C89/Setup!$B$17+INDEX('FD inverse'!$A$31:$BH$31,1,'FD mesh'!$B$15+1)*Setup!$B$22</f>
        <v>15.0318687057784</v>
      </c>
      <c r="AH89" s="0" t="n">
        <f aca="false">SUMPRODUCT('FD inverse'!$A$32:$BH$32,'FD mesh'!$B$84:$BI$84,$E88:$BL88)+'FD inverse'!$A$32*$C89/Setup!$B$17+INDEX('FD inverse'!$A$32:$BH$32,1,'FD mesh'!$B$15+1)*Setup!$B$22</f>
        <v>15.0283688504185</v>
      </c>
      <c r="AI89" s="0" t="n">
        <f aca="false">SUMPRODUCT('FD inverse'!$A$33:$BH$33,'FD mesh'!$B$84:$BI$84,$E88:$BL88)+'FD inverse'!$A$33*$C89/Setup!$B$17+INDEX('FD inverse'!$A$33:$BH$33,1,'FD mesh'!$B$15+1)*Setup!$B$22</f>
        <v>15.0251546273611</v>
      </c>
      <c r="AJ89" s="0" t="n">
        <f aca="false">SUMPRODUCT('FD inverse'!$A$34:$BH$34,'FD mesh'!$B$84:$BI$84,$E88:$BL88)+'FD inverse'!$A$34*$C89/Setup!$B$17+INDEX('FD inverse'!$A$34:$BH$34,1,'FD mesh'!$B$15+1)*Setup!$B$22</f>
        <v>15.0222027860441</v>
      </c>
      <c r="AK89" s="0" t="n">
        <f aca="false">SUMPRODUCT('FD inverse'!$A$35:$BH$35,'FD mesh'!$B$84:$BI$84,$E88:$BL88)+'FD inverse'!$A$35*$C89/Setup!$B$17+INDEX('FD inverse'!$A$35:$BH$35,1,'FD mesh'!$B$15+1)*Setup!$B$22</f>
        <v>15.0194904490871</v>
      </c>
      <c r="AL89" s="0" t="n">
        <f aca="false">SUMPRODUCT('FD inverse'!$A$36:$BH$36,'FD mesh'!$B$84:$BI$84,$E88:$BL88)+'FD inverse'!$A$36*$C89/Setup!$B$17+INDEX('FD inverse'!$A$36:$BH$36,1,'FD mesh'!$B$15+1)*Setup!$B$22</f>
        <v>15.0169951018154</v>
      </c>
      <c r="AM89" s="0" t="n">
        <f aca="false">SUMPRODUCT('FD inverse'!$A$37:$BH$37,'FD mesh'!$B$84:$BI$84,$E88:$BL88)+'FD inverse'!$A$37*$C89/Setup!$B$17+INDEX('FD inverse'!$A$37:$BH$37,1,'FD mesh'!$B$15+1)*Setup!$B$22</f>
        <v>15.01469457988</v>
      </c>
      <c r="AN89" s="0" t="n">
        <f aca="false">SUMPRODUCT('FD inverse'!$A$38:$BH$38,'FD mesh'!$B$84:$BI$84,$E88:$BL88)+'FD inverse'!$A$38*$C89/Setup!$B$17+INDEX('FD inverse'!$A$38:$BH$38,1,'FD mesh'!$B$15+1)*Setup!$B$22</f>
        <v>15.0125670536476</v>
      </c>
      <c r="AO89" s="0" t="n">
        <f aca="false">SUMPRODUCT('FD inverse'!$A$39:$BH$39,'FD mesh'!$B$84:$BI$84,$E88:$BL88)+'FD inverse'!$A$39*$C89/Setup!$B$17+INDEX('FD inverse'!$A$39:$BH$39,1,'FD mesh'!$B$15+1)*Setup!$B$22</f>
        <v>15.0105910084342</v>
      </c>
      <c r="AP89" s="0" t="n">
        <f aca="false">SUMPRODUCT('FD inverse'!$A$40:$BH$40,'FD mesh'!$B$84:$BI$84,$E88:$BL88)+'FD inverse'!$A$40*$C89/Setup!$B$17+INDEX('FD inverse'!$A$40:$BH$40,1,'FD mesh'!$B$15+1)*Setup!$B$22</f>
        <v>15.0087452200269</v>
      </c>
      <c r="AQ89" s="0" t="n">
        <f aca="false">SUMPRODUCT('FD inverse'!$A$41:$BH$41,'FD mesh'!$B$84:$BI$84,$E88:$BL88)+'FD inverse'!$A$41*$C89/Setup!$B$17+INDEX('FD inverse'!$A$41:$BH$41,1,'FD mesh'!$B$15+1)*Setup!$B$22</f>
        <v>15.0070087252901</v>
      </c>
      <c r="AR89" s="0" t="n">
        <f aca="false">SUMPRODUCT('FD inverse'!$A$42:$BH$42,'FD mesh'!$B$84:$BI$84,$E88:$BL88)+'FD inverse'!$A$42*$C89/Setup!$B$17+INDEX('FD inverse'!$A$42:$BH$42,1,'FD mesh'!$B$15+1)*Setup!$B$22</f>
        <v>15.0053607879647</v>
      </c>
      <c r="AS89" s="0" t="n">
        <f aca="false">SUMPRODUCT('FD inverse'!$A$43:$BH$43,'FD mesh'!$B$84:$BI$84,$E88:$BL88)+'FD inverse'!$A$43*$C89/Setup!$B$17+INDEX('FD inverse'!$A$43:$BH$43,1,'FD mesh'!$B$15+1)*Setup!$B$22</f>
        <v>0</v>
      </c>
      <c r="AT89" s="0" t="n">
        <f aca="false">SUMPRODUCT('FD inverse'!$A$44:$BH$44,'FD mesh'!$B$84:$BI$84,$E88:$BL88)+'FD inverse'!$A$44*$C89/Setup!$B$17+INDEX('FD inverse'!$A$44:$BH$44,1,'FD mesh'!$B$15+1)*Setup!$B$22</f>
        <v>0</v>
      </c>
      <c r="AU89" s="0" t="n">
        <f aca="false">SUMPRODUCT('FD inverse'!$A$45:$BH$45,'FD mesh'!$B$84:$BI$84,$E88:$BL88)+'FD inverse'!$A$45*$C89/Setup!$B$17+INDEX('FD inverse'!$A$45:$BH$45,1,'FD mesh'!$B$15+1)*Setup!$B$22</f>
        <v>0</v>
      </c>
      <c r="AV89" s="0" t="n">
        <f aca="false">SUMPRODUCT('FD inverse'!$A$46:$BH$46,'FD mesh'!$B$84:$BI$84,$E88:$BL88)+'FD inverse'!$A$46*$C89/Setup!$B$17+INDEX('FD inverse'!$A$46:$BH$46,1,'FD mesh'!$B$15+1)*Setup!$B$22</f>
        <v>0</v>
      </c>
      <c r="AW89" s="0" t="n">
        <f aca="false">SUMPRODUCT('FD inverse'!$A$47:$BH$47,'FD mesh'!$B$84:$BI$84,$E88:$BL88)+'FD inverse'!$A$47*$C89/Setup!$B$17+INDEX('FD inverse'!$A$47:$BH$47,1,'FD mesh'!$B$15+1)*Setup!$B$22</f>
        <v>0</v>
      </c>
      <c r="AX89" s="0" t="n">
        <f aca="false">SUMPRODUCT('FD inverse'!$A$48:$BH$48,'FD mesh'!$B$84:$BI$84,$E88:$BL88)+'FD inverse'!$A$48*$C89/Setup!$B$17+INDEX('FD inverse'!$A$48:$BH$48,1,'FD mesh'!$B$15+1)*Setup!$B$22</f>
        <v>0</v>
      </c>
      <c r="AY89" s="0" t="n">
        <f aca="false">SUMPRODUCT('FD inverse'!$A$49:$BH$49,'FD mesh'!$B$84:$BI$84,$E88:$BL88)+'FD inverse'!$A$49*$C89/Setup!$B$17+INDEX('FD inverse'!$A$49:$BH$49,1,'FD mesh'!$B$15+1)*Setup!$B$22</f>
        <v>0</v>
      </c>
      <c r="AZ89" s="0" t="n">
        <f aca="false">SUMPRODUCT('FD inverse'!$A$50:$BH$50,'FD mesh'!$B$84:$BI$84,$E88:$BL88)+'FD inverse'!$A$50*$C89/Setup!$B$17+INDEX('FD inverse'!$A$50:$BH$50,1,'FD mesh'!$B$15+1)*Setup!$B$22</f>
        <v>0</v>
      </c>
      <c r="BA89" s="0" t="n">
        <f aca="false">SUMPRODUCT('FD inverse'!$A$51:$BH$51,'FD mesh'!$B$84:$BI$84,$E88:$BL88)+'FD inverse'!$A$51*$C89/Setup!$B$17+INDEX('FD inverse'!$A$51:$BH$51,1,'FD mesh'!$B$15+1)*Setup!$B$22</f>
        <v>0</v>
      </c>
      <c r="BB89" s="0" t="n">
        <f aca="false">SUMPRODUCT('FD inverse'!$A$52:$BH$52,'FD mesh'!$B$84:$BI$84,$E88:$BL88)+'FD inverse'!$A$52*$C89/Setup!$B$17+INDEX('FD inverse'!$A$52:$BH$52,1,'FD mesh'!$B$15+1)*Setup!$B$22</f>
        <v>0</v>
      </c>
      <c r="BC89" s="0" t="n">
        <f aca="false">SUMPRODUCT('FD inverse'!$A$53:$BH$53,'FD mesh'!$B$84:$BI$84,$E88:$BL88)+'FD inverse'!$A$53*$C89/Setup!$B$17+INDEX('FD inverse'!$A$53:$BH$53,1,'FD mesh'!$B$15+1)*Setup!$B$22</f>
        <v>0</v>
      </c>
      <c r="BD89" s="0" t="n">
        <f aca="false">SUMPRODUCT('FD inverse'!$A$54:$BH$54,'FD mesh'!$B$84:$BI$84,$E88:$BL88)+'FD inverse'!$A$54*$C89/Setup!$B$17+INDEX('FD inverse'!$A$54:$BH$54,1,'FD mesh'!$B$15+1)*Setup!$B$22</f>
        <v>0</v>
      </c>
      <c r="BE89" s="0" t="n">
        <f aca="false">SUMPRODUCT('FD inverse'!$A$55:$BH$55,'FD mesh'!$B$84:$BI$84,$E88:$BL88)+'FD inverse'!$A$55*$C89/Setup!$B$17+INDEX('FD inverse'!$A$55:$BH$55,1,'FD mesh'!$B$15+1)*Setup!$B$22</f>
        <v>0</v>
      </c>
      <c r="BF89" s="0" t="n">
        <f aca="false">SUMPRODUCT('FD inverse'!$A$56:$BH$56,'FD mesh'!$B$84:$BI$84,$E88:$BL88)+'FD inverse'!$A$56*$C89/Setup!$B$17+INDEX('FD inverse'!$A$56:$BH$56,1,'FD mesh'!$B$15+1)*Setup!$B$22</f>
        <v>0</v>
      </c>
      <c r="BG89" s="0" t="n">
        <f aca="false">SUMPRODUCT('FD inverse'!$A$57:$BH$57,'FD mesh'!$B$84:$BI$84,$E88:$BL88)+'FD inverse'!$A$57*$C89/Setup!$B$17+INDEX('FD inverse'!$A$57:$BH$57,1,'FD mesh'!$B$15+1)*Setup!$B$22</f>
        <v>0</v>
      </c>
      <c r="BH89" s="0" t="n">
        <f aca="false">SUMPRODUCT('FD inverse'!$A$58:$BH$58,'FD mesh'!$B$84:$BI$84,$E88:$BL88)+'FD inverse'!$A$58*$C89/Setup!$B$17+INDEX('FD inverse'!$A$58:$BH$58,1,'FD mesh'!$B$15+1)*Setup!$B$22</f>
        <v>0</v>
      </c>
      <c r="BI89" s="0" t="n">
        <f aca="false">SUMPRODUCT('FD inverse'!$A$59:$BH$59,'FD mesh'!$B$84:$BI$84,$E88:$BL88)+'FD inverse'!$A$59*$C89/Setup!$B$17+INDEX('FD inverse'!$A$59:$BH$59,1,'FD mesh'!$B$15+1)*Setup!$B$22</f>
        <v>0</v>
      </c>
      <c r="BJ89" s="0" t="n">
        <f aca="false">SUMPRODUCT('FD inverse'!$A$60:$BH$60,'FD mesh'!$B$84:$BI$84,$E88:$BL88)+'FD inverse'!$A$60*$C89/Setup!$B$17+INDEX('FD inverse'!$A$60:$BH$60,1,'FD mesh'!$B$15+1)*Setup!$B$22</f>
        <v>0</v>
      </c>
      <c r="BK89" s="0" t="n">
        <f aca="false">SUMPRODUCT('FD inverse'!$A$61:$BH$61,'FD mesh'!$B$84:$BI$84,$E88:$BL88)+'FD inverse'!$A$61*$C89/Setup!$B$17+INDEX('FD inverse'!$A$61:$BH$61,1,'FD mesh'!$B$15+1)*Setup!$B$22</f>
        <v>0</v>
      </c>
      <c r="BL89" s="0" t="n">
        <f aca="false">SUMPRODUCT('FD inverse'!$A$62:$BH$62,'FD mesh'!$B$84:$BI$84,$E88:$BL88)+'FD inverse'!$A$62*$C89/Setup!$B$17+INDEX('FD inverse'!$A$62:$BH$62,1,'FD mesh'!$B$15+1)*Setup!$B$22</f>
        <v>0</v>
      </c>
    </row>
    <row r="90" customFormat="false" ht="15" hidden="false" customHeight="false" outlineLevel="0" collapsed="false">
      <c r="A90" s="0" t="n">
        <v>85</v>
      </c>
      <c r="B90" s="0" t="n">
        <f aca="false">A90*Setup!$B$11/3600</f>
        <v>7.08333333333333</v>
      </c>
      <c r="C90" s="0" t="n">
        <f aca="false">Setup!$B$7+Setup!$B$8*COS(2*PI()*(B90-Setup!$B$9)/24)</f>
        <v>21.2339477768709</v>
      </c>
      <c r="D90" s="0" t="n">
        <f aca="false">(C90-E90)/Setup!$B$17</f>
        <v>14.623759688616</v>
      </c>
      <c r="E90" s="0" t="n">
        <f aca="false">SUMPRODUCT('FD inverse'!$A$3:$BH$3,'FD mesh'!$B$84:$BI$84,$E89:$BL89)+'FD inverse'!$A$3*$C90/Setup!$B$17+INDEX('FD inverse'!$A$3:$BH$3,1,'FD mesh'!$B$15+1)*Setup!$B$22</f>
        <v>19.3328590173509</v>
      </c>
      <c r="F90" s="0" t="n">
        <f aca="false">SUMPRODUCT('FD inverse'!$A$4:$BH$4,'FD mesh'!$B$84:$BI$84,$E89:$BL89)+'FD inverse'!$A$4*$C90/Setup!$B$17+INDEX('FD inverse'!$A$4:$BH$4,1,'FD mesh'!$B$15+1)*Setup!$B$22</f>
        <v>18.9070083747002</v>
      </c>
      <c r="G90" s="0" t="n">
        <f aca="false">SUMPRODUCT('FD inverse'!$A$5:$BH$5,'FD mesh'!$B$84:$BI$84,$E89:$BL89)+'FD inverse'!$A$5*$C90/Setup!$B$17+INDEX('FD inverse'!$A$5:$BH$5,1,'FD mesh'!$B$15+1)*Setup!$B$22</f>
        <v>18.4980998769335</v>
      </c>
      <c r="H90" s="0" t="n">
        <f aca="false">SUMPRODUCT('FD inverse'!$A$6:$BH$6,'FD mesh'!$B$84:$BI$84,$E89:$BL89)+'FD inverse'!$A$6*$C90/Setup!$B$17+INDEX('FD inverse'!$A$6:$BH$6,1,'FD mesh'!$B$15+1)*Setup!$B$22</f>
        <v>17.1498252836634</v>
      </c>
      <c r="I90" s="0" t="n">
        <f aca="false">SUMPRODUCT('FD inverse'!$A$7:$BH$7,'FD mesh'!$B$84:$BI$84,$E89:$BL89)+'FD inverse'!$A$7*$C90/Setup!$B$17+INDEX('FD inverse'!$A$7:$BH$7,1,'FD mesh'!$B$15+1)*Setup!$B$22</f>
        <v>17.0372225254678</v>
      </c>
      <c r="J90" s="0" t="n">
        <f aca="false">SUMPRODUCT('FD inverse'!$A$8:$BH$8,'FD mesh'!$B$84:$BI$84,$E89:$BL89)+'FD inverse'!$A$8*$C90/Setup!$B$17+INDEX('FD inverse'!$A$8:$BH$8,1,'FD mesh'!$B$15+1)*Setup!$B$22</f>
        <v>16.937450653344</v>
      </c>
      <c r="K90" s="0" t="n">
        <f aca="false">SUMPRODUCT('FD inverse'!$A$9:$BH$9,'FD mesh'!$B$84:$BI$84,$E89:$BL89)+'FD inverse'!$A$9*$C90/Setup!$B$17+INDEX('FD inverse'!$A$9:$BH$9,1,'FD mesh'!$B$15+1)*Setup!$B$22</f>
        <v>16.8500073579411</v>
      </c>
      <c r="L90" s="0" t="n">
        <f aca="false">SUMPRODUCT('FD inverse'!$A$10:$BH$10,'FD mesh'!$B$84:$BI$84,$E89:$BL89)+'FD inverse'!$A$10*$C90/Setup!$B$17+INDEX('FD inverse'!$A$10:$BH$10,1,'FD mesh'!$B$15+1)*Setup!$B$22</f>
        <v>16.7744736973619</v>
      </c>
      <c r="M90" s="0" t="n">
        <f aca="false">SUMPRODUCT('FD inverse'!$A$11:$BH$11,'FD mesh'!$B$84:$BI$84,$E89:$BL89)+'FD inverse'!$A$11*$C90/Setup!$B$17+INDEX('FD inverse'!$A$11:$BH$11,1,'FD mesh'!$B$15+1)*Setup!$B$22</f>
        <v>16.7105044004568</v>
      </c>
      <c r="N90" s="0" t="n">
        <f aca="false">SUMPRODUCT('FD inverse'!$A$12:$BH$12,'FD mesh'!$B$84:$BI$84,$E89:$BL89)+'FD inverse'!$A$12*$C90/Setup!$B$17+INDEX('FD inverse'!$A$12:$BH$12,1,'FD mesh'!$B$15+1)*Setup!$B$22</f>
        <v>16.6578191943054</v>
      </c>
      <c r="O90" s="0" t="n">
        <f aca="false">SUMPRODUCT('FD inverse'!$A$13:$BH$13,'FD mesh'!$B$84:$BI$84,$E89:$BL89)+'FD inverse'!$A$13*$C90/Setup!$B$17+INDEX('FD inverse'!$A$13:$BH$13,1,'FD mesh'!$B$15+1)*Setup!$B$22</f>
        <v>16.6161952639364</v>
      </c>
      <c r="P90" s="0" t="n">
        <f aca="false">SUMPRODUCT('FD inverse'!$A$14:$BH$14,'FD mesh'!$B$84:$BI$84,$E89:$BL89)+'FD inverse'!$A$14*$C90/Setup!$B$17+INDEX('FD inverse'!$A$14:$BH$14,1,'FD mesh'!$B$15+1)*Setup!$B$22</f>
        <v>16.5854609329479</v>
      </c>
      <c r="Q90" s="0" t="n">
        <f aca="false">SUMPRODUCT('FD inverse'!$A$15:$BH$15,'FD mesh'!$B$84:$BI$84,$E89:$BL89)+'FD inverse'!$A$15*$C90/Setup!$B$17+INDEX('FD inverse'!$A$15:$BH$15,1,'FD mesh'!$B$15+1)*Setup!$B$22</f>
        <v>16.5654906354848</v>
      </c>
      <c r="R90" s="0" t="n">
        <f aca="false">SUMPRODUCT('FD inverse'!$A$16:$BH$16,'FD mesh'!$B$84:$BI$84,$E89:$BL89)+'FD inverse'!$A$16*$C90/Setup!$B$17+INDEX('FD inverse'!$A$16:$BH$16,1,'FD mesh'!$B$15+1)*Setup!$B$22</f>
        <v>16.5562012328238</v>
      </c>
      <c r="S90" s="0" t="n">
        <f aca="false">SUMPRODUCT('FD inverse'!$A$17:$BH$17,'FD mesh'!$B$84:$BI$84,$E89:$BL89)+'FD inverse'!$A$17*$C90/Setup!$B$17+INDEX('FD inverse'!$A$17:$BH$17,1,'FD mesh'!$B$15+1)*Setup!$B$22</f>
        <v>16.4306651937705</v>
      </c>
      <c r="T90" s="0" t="n">
        <f aca="false">SUMPRODUCT('FD inverse'!$A$18:$BH$18,'FD mesh'!$B$84:$BI$84,$E89:$BL89)+'FD inverse'!$A$18*$C90/Setup!$B$17+INDEX('FD inverse'!$A$18:$BH$18,1,'FD mesh'!$B$15+1)*Setup!$B$22</f>
        <v>16.3100635043832</v>
      </c>
      <c r="U90" s="0" t="n">
        <f aca="false">SUMPRODUCT('FD inverse'!$A$19:$BH$19,'FD mesh'!$B$84:$BI$84,$E89:$BL89)+'FD inverse'!$A$19*$C90/Setup!$B$17+INDEX('FD inverse'!$A$19:$BH$19,1,'FD mesh'!$B$15+1)*Setup!$B$22</f>
        <v>16.1940324656613</v>
      </c>
      <c r="V90" s="0" t="n">
        <f aca="false">SUMPRODUCT('FD inverse'!$A$20:$BH$20,'FD mesh'!$B$84:$BI$84,$E89:$BL89)+'FD inverse'!$A$20*$C90/Setup!$B$17+INDEX('FD inverse'!$A$20:$BH$20,1,'FD mesh'!$B$15+1)*Setup!$B$22</f>
        <v>16.0822153420733</v>
      </c>
      <c r="W90" s="0" t="n">
        <f aca="false">SUMPRODUCT('FD inverse'!$A$21:$BH$21,'FD mesh'!$B$84:$BI$84,$E89:$BL89)+'FD inverse'!$A$21*$C90/Setup!$B$17+INDEX('FD inverse'!$A$21:$BH$21,1,'FD mesh'!$B$15+1)*Setup!$B$22</f>
        <v>15.9742612039419</v>
      </c>
      <c r="X90" s="0" t="n">
        <f aca="false">SUMPRODUCT('FD inverse'!$A$22:$BH$22,'FD mesh'!$B$84:$BI$84,$E89:$BL89)+'FD inverse'!$A$22*$C90/Setup!$B$17+INDEX('FD inverse'!$A$22:$BH$22,1,'FD mesh'!$B$15+1)*Setup!$B$22</f>
        <v>15.869823917389</v>
      </c>
      <c r="Y90" s="0" t="n">
        <f aca="false">SUMPRODUCT('FD inverse'!$A$23:$BH$23,'FD mesh'!$B$84:$BI$84,$E89:$BL89)+'FD inverse'!$A$23*$C90/Setup!$B$17+INDEX('FD inverse'!$A$23:$BH$23,1,'FD mesh'!$B$15+1)*Setup!$B$22</f>
        <v>15.7685612713737</v>
      </c>
      <c r="Z90" s="0" t="n">
        <f aca="false">SUMPRODUCT('FD inverse'!$A$24:$BH$24,'FD mesh'!$B$84:$BI$84,$E89:$BL89)+'FD inverse'!$A$24*$C90/Setup!$B$17+INDEX('FD inverse'!$A$24:$BH$24,1,'FD mesh'!$B$15+1)*Setup!$B$22</f>
        <v>15.6701342308143</v>
      </c>
      <c r="AA90" s="0" t="n">
        <f aca="false">SUMPRODUCT('FD inverse'!$A$25:$BH$25,'FD mesh'!$B$84:$BI$84,$E89:$BL89)+'FD inverse'!$A$25*$C90/Setup!$B$17+INDEX('FD inverse'!$A$25:$BH$25,1,'FD mesh'!$B$15+1)*Setup!$B$22</f>
        <v>15.5742063043265</v>
      </c>
      <c r="AB90" s="0" t="n">
        <f aca="false">SUMPRODUCT('FD inverse'!$A$26:$BH$26,'FD mesh'!$B$84:$BI$84,$E89:$BL89)+'FD inverse'!$A$26*$C90/Setup!$B$17+INDEX('FD inverse'!$A$26:$BH$26,1,'FD mesh'!$B$15+1)*Setup!$B$22</f>
        <v>15.4804430147243</v>
      </c>
      <c r="AC90" s="0" t="n">
        <f aca="false">SUMPRODUCT('FD inverse'!$A$27:$BH$27,'FD mesh'!$B$84:$BI$84,$E89:$BL89)+'FD inverse'!$A$27*$C90/Setup!$B$17+INDEX('FD inverse'!$A$27:$BH$27,1,'FD mesh'!$B$15+1)*Setup!$B$22</f>
        <v>15.3885114601148</v>
      </c>
      <c r="AD90" s="0" t="n">
        <f aca="false">SUMPRODUCT('FD inverse'!$A$28:$BH$28,'FD mesh'!$B$84:$BI$84,$E89:$BL89)+'FD inverse'!$A$28*$C90/Setup!$B$17+INDEX('FD inverse'!$A$28:$BH$28,1,'FD mesh'!$B$15+1)*Setup!$B$22</f>
        <v>15.2980799531618</v>
      </c>
      <c r="AE90" s="0" t="n">
        <f aca="false">SUMPRODUCT('FD inverse'!$A$29:$BH$29,'FD mesh'!$B$84:$BI$84,$E89:$BL89)+'FD inverse'!$A$29*$C90/Setup!$B$17+INDEX('FD inverse'!$A$29:$BH$29,1,'FD mesh'!$B$15+1)*Setup!$B$22</f>
        <v>15.2088177258969</v>
      </c>
      <c r="AF90" s="0" t="n">
        <f aca="false">SUMPRODUCT('FD inverse'!$A$30:$BH$30,'FD mesh'!$B$84:$BI$84,$E89:$BL89)+'FD inverse'!$A$30*$C90/Setup!$B$17+INDEX('FD inverse'!$A$30:$BH$30,1,'FD mesh'!$B$15+1)*Setup!$B$22</f>
        <v>15.1203946873063</v>
      </c>
      <c r="AG90" s="0" t="n">
        <f aca="false">SUMPRODUCT('FD inverse'!$A$31:$BH$31,'FD mesh'!$B$84:$BI$84,$E89:$BL89)+'FD inverse'!$A$31*$C90/Setup!$B$17+INDEX('FD inverse'!$A$31:$BH$31,1,'FD mesh'!$B$15+1)*Setup!$B$22</f>
        <v>15.0324812208182</v>
      </c>
      <c r="AH90" s="0" t="n">
        <f aca="false">SUMPRODUCT('FD inverse'!$A$32:$BH$32,'FD mesh'!$B$84:$BI$84,$E89:$BL89)+'FD inverse'!$A$32*$C90/Setup!$B$17+INDEX('FD inverse'!$A$32:$BH$32,1,'FD mesh'!$B$15+1)*Setup!$B$22</f>
        <v>15.0289346105503</v>
      </c>
      <c r="AI90" s="0" t="n">
        <f aca="false">SUMPRODUCT('FD inverse'!$A$33:$BH$33,'FD mesh'!$B$84:$BI$84,$E89:$BL89)+'FD inverse'!$A$33*$C90/Setup!$B$17+INDEX('FD inverse'!$A$33:$BH$33,1,'FD mesh'!$B$15+1)*Setup!$B$22</f>
        <v>15.0256744010923</v>
      </c>
      <c r="AJ90" s="0" t="n">
        <f aca="false">SUMPRODUCT('FD inverse'!$A$34:$BH$34,'FD mesh'!$B$84:$BI$84,$E89:$BL89)+'FD inverse'!$A$34*$C90/Setup!$B$17+INDEX('FD inverse'!$A$34:$BH$34,1,'FD mesh'!$B$15+1)*Setup!$B$22</f>
        <v>15.0226773130691</v>
      </c>
      <c r="AK90" s="0" t="n">
        <f aca="false">SUMPRODUCT('FD inverse'!$A$35:$BH$35,'FD mesh'!$B$84:$BI$84,$E89:$BL89)+'FD inverse'!$A$35*$C90/Setup!$B$17+INDEX('FD inverse'!$A$35:$BH$35,1,'FD mesh'!$B$15+1)*Setup!$B$22</f>
        <v>15.0199204415559</v>
      </c>
      <c r="AL90" s="0" t="n">
        <f aca="false">SUMPRODUCT('FD inverse'!$A$36:$BH$36,'FD mesh'!$B$84:$BI$84,$E89:$BL89)+'FD inverse'!$A$36*$C90/Setup!$B$17+INDEX('FD inverse'!$A$36:$BH$36,1,'FD mesh'!$B$15+1)*Setup!$B$22</f>
        <v>15.0173812421344</v>
      </c>
      <c r="AM90" s="0" t="n">
        <f aca="false">SUMPRODUCT('FD inverse'!$A$37:$BH$37,'FD mesh'!$B$84:$BI$84,$E89:$BL89)+'FD inverse'!$A$37*$C90/Setup!$B$17+INDEX('FD inverse'!$A$37:$BH$37,1,'FD mesh'!$B$15+1)*Setup!$B$22</f>
        <v>15.0150375158365</v>
      </c>
      <c r="AN90" s="0" t="n">
        <f aca="false">SUMPRODUCT('FD inverse'!$A$38:$BH$38,'FD mesh'!$B$84:$BI$84,$E89:$BL89)+'FD inverse'!$A$38*$C90/Setup!$B$17+INDEX('FD inverse'!$A$38:$BH$38,1,'FD mesh'!$B$15+1)*Setup!$B$22</f>
        <v>15.0128673916188</v>
      </c>
      <c r="AO90" s="0" t="n">
        <f aca="false">SUMPRODUCT('FD inverse'!$A$39:$BH$39,'FD mesh'!$B$84:$BI$84,$E89:$BL89)+'FD inverse'!$A$39*$C90/Setup!$B$17+INDEX('FD inverse'!$A$39:$BH$39,1,'FD mesh'!$B$15+1)*Setup!$B$22</f>
        <v>15.0108493053998</v>
      </c>
      <c r="AP90" s="0" t="n">
        <f aca="false">SUMPRODUCT('FD inverse'!$A$40:$BH$40,'FD mesh'!$B$84:$BI$84,$E89:$BL89)+'FD inverse'!$A$40*$C90/Setup!$B$17+INDEX('FD inverse'!$A$40:$BH$40,1,'FD mesh'!$B$15+1)*Setup!$B$22</f>
        <v>15.0089619750541</v>
      </c>
      <c r="AQ90" s="0" t="n">
        <f aca="false">SUMPRODUCT('FD inverse'!$A$41:$BH$41,'FD mesh'!$B$84:$BI$84,$E89:$BL89)+'FD inverse'!$A$41*$C90/Setup!$B$17+INDEX('FD inverse'!$A$41:$BH$41,1,'FD mesh'!$B$15+1)*Setup!$B$22</f>
        <v>15.0071843710959</v>
      </c>
      <c r="AR90" s="0" t="n">
        <f aca="false">SUMPRODUCT('FD inverse'!$A$42:$BH$42,'FD mesh'!$B$84:$BI$84,$E89:$BL89)+'FD inverse'!$A$42*$C90/Setup!$B$17+INDEX('FD inverse'!$A$42:$BH$42,1,'FD mesh'!$B$15+1)*Setup!$B$22</f>
        <v>15.0054956830902</v>
      </c>
      <c r="AS90" s="0" t="n">
        <f aca="false">SUMPRODUCT('FD inverse'!$A$43:$BH$43,'FD mesh'!$B$84:$BI$84,$E89:$BL89)+'FD inverse'!$A$43*$C90/Setup!$B$17+INDEX('FD inverse'!$A$43:$BH$43,1,'FD mesh'!$B$15+1)*Setup!$B$22</f>
        <v>0</v>
      </c>
      <c r="AT90" s="0" t="n">
        <f aca="false">SUMPRODUCT('FD inverse'!$A$44:$BH$44,'FD mesh'!$B$84:$BI$84,$E89:$BL89)+'FD inverse'!$A$44*$C90/Setup!$B$17+INDEX('FD inverse'!$A$44:$BH$44,1,'FD mesh'!$B$15+1)*Setup!$B$22</f>
        <v>0</v>
      </c>
      <c r="AU90" s="0" t="n">
        <f aca="false">SUMPRODUCT('FD inverse'!$A$45:$BH$45,'FD mesh'!$B$84:$BI$84,$E89:$BL89)+'FD inverse'!$A$45*$C90/Setup!$B$17+INDEX('FD inverse'!$A$45:$BH$45,1,'FD mesh'!$B$15+1)*Setup!$B$22</f>
        <v>0</v>
      </c>
      <c r="AV90" s="0" t="n">
        <f aca="false">SUMPRODUCT('FD inverse'!$A$46:$BH$46,'FD mesh'!$B$84:$BI$84,$E89:$BL89)+'FD inverse'!$A$46*$C90/Setup!$B$17+INDEX('FD inverse'!$A$46:$BH$46,1,'FD mesh'!$B$15+1)*Setup!$B$22</f>
        <v>0</v>
      </c>
      <c r="AW90" s="0" t="n">
        <f aca="false">SUMPRODUCT('FD inverse'!$A$47:$BH$47,'FD mesh'!$B$84:$BI$84,$E89:$BL89)+'FD inverse'!$A$47*$C90/Setup!$B$17+INDEX('FD inverse'!$A$47:$BH$47,1,'FD mesh'!$B$15+1)*Setup!$B$22</f>
        <v>0</v>
      </c>
      <c r="AX90" s="0" t="n">
        <f aca="false">SUMPRODUCT('FD inverse'!$A$48:$BH$48,'FD mesh'!$B$84:$BI$84,$E89:$BL89)+'FD inverse'!$A$48*$C90/Setup!$B$17+INDEX('FD inverse'!$A$48:$BH$48,1,'FD mesh'!$B$15+1)*Setup!$B$22</f>
        <v>0</v>
      </c>
      <c r="AY90" s="0" t="n">
        <f aca="false">SUMPRODUCT('FD inverse'!$A$49:$BH$49,'FD mesh'!$B$84:$BI$84,$E89:$BL89)+'FD inverse'!$A$49*$C90/Setup!$B$17+INDEX('FD inverse'!$A$49:$BH$49,1,'FD mesh'!$B$15+1)*Setup!$B$22</f>
        <v>0</v>
      </c>
      <c r="AZ90" s="0" t="n">
        <f aca="false">SUMPRODUCT('FD inverse'!$A$50:$BH$50,'FD mesh'!$B$84:$BI$84,$E89:$BL89)+'FD inverse'!$A$50*$C90/Setup!$B$17+INDEX('FD inverse'!$A$50:$BH$50,1,'FD mesh'!$B$15+1)*Setup!$B$22</f>
        <v>0</v>
      </c>
      <c r="BA90" s="0" t="n">
        <f aca="false">SUMPRODUCT('FD inverse'!$A$51:$BH$51,'FD mesh'!$B$84:$BI$84,$E89:$BL89)+'FD inverse'!$A$51*$C90/Setup!$B$17+INDEX('FD inverse'!$A$51:$BH$51,1,'FD mesh'!$B$15+1)*Setup!$B$22</f>
        <v>0</v>
      </c>
      <c r="BB90" s="0" t="n">
        <f aca="false">SUMPRODUCT('FD inverse'!$A$52:$BH$52,'FD mesh'!$B$84:$BI$84,$E89:$BL89)+'FD inverse'!$A$52*$C90/Setup!$B$17+INDEX('FD inverse'!$A$52:$BH$52,1,'FD mesh'!$B$15+1)*Setup!$B$22</f>
        <v>0</v>
      </c>
      <c r="BC90" s="0" t="n">
        <f aca="false">SUMPRODUCT('FD inverse'!$A$53:$BH$53,'FD mesh'!$B$84:$BI$84,$E89:$BL89)+'FD inverse'!$A$53*$C90/Setup!$B$17+INDEX('FD inverse'!$A$53:$BH$53,1,'FD mesh'!$B$15+1)*Setup!$B$22</f>
        <v>0</v>
      </c>
      <c r="BD90" s="0" t="n">
        <f aca="false">SUMPRODUCT('FD inverse'!$A$54:$BH$54,'FD mesh'!$B$84:$BI$84,$E89:$BL89)+'FD inverse'!$A$54*$C90/Setup!$B$17+INDEX('FD inverse'!$A$54:$BH$54,1,'FD mesh'!$B$15+1)*Setup!$B$22</f>
        <v>0</v>
      </c>
      <c r="BE90" s="0" t="n">
        <f aca="false">SUMPRODUCT('FD inverse'!$A$55:$BH$55,'FD mesh'!$B$84:$BI$84,$E89:$BL89)+'FD inverse'!$A$55*$C90/Setup!$B$17+INDEX('FD inverse'!$A$55:$BH$55,1,'FD mesh'!$B$15+1)*Setup!$B$22</f>
        <v>0</v>
      </c>
      <c r="BF90" s="0" t="n">
        <f aca="false">SUMPRODUCT('FD inverse'!$A$56:$BH$56,'FD mesh'!$B$84:$BI$84,$E89:$BL89)+'FD inverse'!$A$56*$C90/Setup!$B$17+INDEX('FD inverse'!$A$56:$BH$56,1,'FD mesh'!$B$15+1)*Setup!$B$22</f>
        <v>0</v>
      </c>
      <c r="BG90" s="0" t="n">
        <f aca="false">SUMPRODUCT('FD inverse'!$A$57:$BH$57,'FD mesh'!$B$84:$BI$84,$E89:$BL89)+'FD inverse'!$A$57*$C90/Setup!$B$17+INDEX('FD inverse'!$A$57:$BH$57,1,'FD mesh'!$B$15+1)*Setup!$B$22</f>
        <v>0</v>
      </c>
      <c r="BH90" s="0" t="n">
        <f aca="false">SUMPRODUCT('FD inverse'!$A$58:$BH$58,'FD mesh'!$B$84:$BI$84,$E89:$BL89)+'FD inverse'!$A$58*$C90/Setup!$B$17+INDEX('FD inverse'!$A$58:$BH$58,1,'FD mesh'!$B$15+1)*Setup!$B$22</f>
        <v>0</v>
      </c>
      <c r="BI90" s="0" t="n">
        <f aca="false">SUMPRODUCT('FD inverse'!$A$59:$BH$59,'FD mesh'!$B$84:$BI$84,$E89:$BL89)+'FD inverse'!$A$59*$C90/Setup!$B$17+INDEX('FD inverse'!$A$59:$BH$59,1,'FD mesh'!$B$15+1)*Setup!$B$22</f>
        <v>0</v>
      </c>
      <c r="BJ90" s="0" t="n">
        <f aca="false">SUMPRODUCT('FD inverse'!$A$60:$BH$60,'FD mesh'!$B$84:$BI$84,$E89:$BL89)+'FD inverse'!$A$60*$C90/Setup!$B$17+INDEX('FD inverse'!$A$60:$BH$60,1,'FD mesh'!$B$15+1)*Setup!$B$22</f>
        <v>0</v>
      </c>
      <c r="BK90" s="0" t="n">
        <f aca="false">SUMPRODUCT('FD inverse'!$A$61:$BH$61,'FD mesh'!$B$84:$BI$84,$E89:$BL89)+'FD inverse'!$A$61*$C90/Setup!$B$17+INDEX('FD inverse'!$A$61:$BH$61,1,'FD mesh'!$B$15+1)*Setup!$B$22</f>
        <v>0</v>
      </c>
      <c r="BL90" s="0" t="n">
        <f aca="false">SUMPRODUCT('FD inverse'!$A$62:$BH$62,'FD mesh'!$B$84:$BI$84,$E89:$BL89)+'FD inverse'!$A$62*$C90/Setup!$B$17+INDEX('FD inverse'!$A$62:$BH$62,1,'FD mesh'!$B$15+1)*Setup!$B$22</f>
        <v>0</v>
      </c>
    </row>
    <row r="91" customFormat="false" ht="15" hidden="false" customHeight="false" outlineLevel="0" collapsed="false">
      <c r="A91" s="0" t="n">
        <v>86</v>
      </c>
      <c r="B91" s="0" t="n">
        <f aca="false">A91*Setup!$B$11/3600</f>
        <v>7.16666666666667</v>
      </c>
      <c r="C91" s="0" t="n">
        <f aca="false">Setup!$B$7+Setup!$B$8*COS(2*PI()*(B91-Setup!$B$9)/24)</f>
        <v>21.2976391695374</v>
      </c>
      <c r="D91" s="0" t="n">
        <f aca="false">(C91-E91)/Setup!$B$17</f>
        <v>14.7744135714843</v>
      </c>
      <c r="E91" s="0" t="n">
        <f aca="false">SUMPRODUCT('FD inverse'!$A$3:$BH$3,'FD mesh'!$B$84:$BI$84,$E90:$BL90)+'FD inverse'!$A$3*$C91/Setup!$B$17+INDEX('FD inverse'!$A$3:$BH$3,1,'FD mesh'!$B$15+1)*Setup!$B$22</f>
        <v>19.3769654052444</v>
      </c>
      <c r="F91" s="0" t="n">
        <f aca="false">SUMPRODUCT('FD inverse'!$A$4:$BH$4,'FD mesh'!$B$84:$BI$84,$E90:$BL90)+'FD inverse'!$A$4*$C91/Setup!$B$17+INDEX('FD inverse'!$A$4:$BH$4,1,'FD mesh'!$B$15+1)*Setup!$B$22</f>
        <v>18.9468224143785</v>
      </c>
      <c r="G91" s="0" t="n">
        <f aca="false">SUMPRODUCT('FD inverse'!$A$5:$BH$5,'FD mesh'!$B$84:$BI$84,$E90:$BL90)+'FD inverse'!$A$5*$C91/Setup!$B$17+INDEX('FD inverse'!$A$5:$BH$5,1,'FD mesh'!$B$15+1)*Setup!$B$22</f>
        <v>18.5339598226785</v>
      </c>
      <c r="H91" s="0" t="n">
        <f aca="false">SUMPRODUCT('FD inverse'!$A$6:$BH$6,'FD mesh'!$B$84:$BI$84,$E90:$BL90)+'FD inverse'!$A$6*$C91/Setup!$B$17+INDEX('FD inverse'!$A$6:$BH$6,1,'FD mesh'!$B$15+1)*Setup!$B$22</f>
        <v>17.1728893916724</v>
      </c>
      <c r="I91" s="0" t="n">
        <f aca="false">SUMPRODUCT('FD inverse'!$A$7:$BH$7,'FD mesh'!$B$84:$BI$84,$E90:$BL90)+'FD inverse'!$A$7*$C91/Setup!$B$17+INDEX('FD inverse'!$A$7:$BH$7,1,'FD mesh'!$B$15+1)*Setup!$B$22</f>
        <v>17.059244252648</v>
      </c>
      <c r="J91" s="0" t="n">
        <f aca="false">SUMPRODUCT('FD inverse'!$A$8:$BH$8,'FD mesh'!$B$84:$BI$84,$E90:$BL90)+'FD inverse'!$A$8*$C91/Setup!$B$17+INDEX('FD inverse'!$A$8:$BH$8,1,'FD mesh'!$B$15+1)*Setup!$B$22</f>
        <v>16.9585912830514</v>
      </c>
      <c r="K91" s="0" t="n">
        <f aca="false">SUMPRODUCT('FD inverse'!$A$9:$BH$9,'FD mesh'!$B$84:$BI$84,$E90:$BL90)+'FD inverse'!$A$9*$C91/Setup!$B$17+INDEX('FD inverse'!$A$9:$BH$9,1,'FD mesh'!$B$15+1)*Setup!$B$22</f>
        <v>16.8704106613648</v>
      </c>
      <c r="L91" s="0" t="n">
        <f aca="false">SUMPRODUCT('FD inverse'!$A$10:$BH$10,'FD mesh'!$B$84:$BI$84,$E90:$BL90)+'FD inverse'!$A$10*$C91/Setup!$B$17+INDEX('FD inverse'!$A$10:$BH$10,1,'FD mesh'!$B$15+1)*Setup!$B$22</f>
        <v>16.7942673868309</v>
      </c>
      <c r="M91" s="0" t="n">
        <f aca="false">SUMPRODUCT('FD inverse'!$A$11:$BH$11,'FD mesh'!$B$84:$BI$84,$E90:$BL90)+'FD inverse'!$A$11*$C91/Setup!$B$17+INDEX('FD inverse'!$A$11:$BH$11,1,'FD mesh'!$B$15+1)*Setup!$B$22</f>
        <v>16.7298018051991</v>
      </c>
      <c r="N91" s="0" t="n">
        <f aca="false">SUMPRODUCT('FD inverse'!$A$12:$BH$12,'FD mesh'!$B$84:$BI$84,$E90:$BL90)+'FD inverse'!$A$12*$C91/Setup!$B$17+INDEX('FD inverse'!$A$12:$BH$12,1,'FD mesh'!$B$15+1)*Setup!$B$22</f>
        <v>16.6767211231202</v>
      </c>
      <c r="O91" s="0" t="n">
        <f aca="false">SUMPRODUCT('FD inverse'!$A$13:$BH$13,'FD mesh'!$B$84:$BI$84,$E90:$BL90)+'FD inverse'!$A$13*$C91/Setup!$B$17+INDEX('FD inverse'!$A$13:$BH$13,1,'FD mesh'!$B$15+1)*Setup!$B$22</f>
        <v>16.634792021463</v>
      </c>
      <c r="P91" s="0" t="n">
        <f aca="false">SUMPRODUCT('FD inverse'!$A$14:$BH$14,'FD mesh'!$B$84:$BI$84,$E90:$BL90)+'FD inverse'!$A$14*$C91/Setup!$B$17+INDEX('FD inverse'!$A$14:$BH$14,1,'FD mesh'!$B$15+1)*Setup!$B$22</f>
        <v>16.6038344581697</v>
      </c>
      <c r="Q91" s="0" t="n">
        <f aca="false">SUMPRODUCT('FD inverse'!$A$15:$BH$15,'FD mesh'!$B$84:$BI$84,$E90:$BL90)+'FD inverse'!$A$15*$C91/Setup!$B$17+INDEX('FD inverse'!$A$15:$BH$15,1,'FD mesh'!$B$15+1)*Setup!$B$22</f>
        <v>16.5837167327652</v>
      </c>
      <c r="R91" s="0" t="n">
        <f aca="false">SUMPRODUCT('FD inverse'!$A$16:$BH$16,'FD mesh'!$B$84:$BI$84,$E90:$BL90)+'FD inverse'!$A$16*$C91/Setup!$B$17+INDEX('FD inverse'!$A$16:$BH$16,1,'FD mesh'!$B$15+1)*Setup!$B$22</f>
        <v>16.5743518671132</v>
      </c>
      <c r="S91" s="0" t="n">
        <f aca="false">SUMPRODUCT('FD inverse'!$A$17:$BH$17,'FD mesh'!$B$84:$BI$84,$E90:$BL90)+'FD inverse'!$A$17*$C91/Setup!$B$17+INDEX('FD inverse'!$A$17:$BH$17,1,'FD mesh'!$B$15+1)*Setup!$B$22</f>
        <v>16.4475344102452</v>
      </c>
      <c r="T91" s="0" t="n">
        <f aca="false">SUMPRODUCT('FD inverse'!$A$18:$BH$18,'FD mesh'!$B$84:$BI$84,$E90:$BL90)+'FD inverse'!$A$18*$C91/Setup!$B$17+INDEX('FD inverse'!$A$18:$BH$18,1,'FD mesh'!$B$15+1)*Setup!$B$22</f>
        <v>16.325681322797</v>
      </c>
      <c r="U91" s="0" t="n">
        <f aca="false">SUMPRODUCT('FD inverse'!$A$19:$BH$19,'FD mesh'!$B$84:$BI$84,$E90:$BL90)+'FD inverse'!$A$19*$C91/Setup!$B$17+INDEX('FD inverse'!$A$19:$BH$19,1,'FD mesh'!$B$15+1)*Setup!$B$22</f>
        <v>16.2084243361962</v>
      </c>
      <c r="V91" s="0" t="n">
        <f aca="false">SUMPRODUCT('FD inverse'!$A$20:$BH$20,'FD mesh'!$B$84:$BI$84,$E90:$BL90)+'FD inverse'!$A$20*$C91/Setup!$B$17+INDEX('FD inverse'!$A$20:$BH$20,1,'FD mesh'!$B$15+1)*Setup!$B$22</f>
        <v>16.0954026714957</v>
      </c>
      <c r="W91" s="0" t="n">
        <f aca="false">SUMPRODUCT('FD inverse'!$A$21:$BH$21,'FD mesh'!$B$84:$BI$84,$E90:$BL90)+'FD inverse'!$A$21*$C91/Setup!$B$17+INDEX('FD inverse'!$A$21:$BH$21,1,'FD mesh'!$B$15+1)*Setup!$B$22</f>
        <v>15.9862618494537</v>
      </c>
      <c r="X91" s="0" t="n">
        <f aca="false">SUMPRODUCT('FD inverse'!$A$22:$BH$22,'FD mesh'!$B$84:$BI$84,$E90:$BL90)+'FD inverse'!$A$22*$C91/Setup!$B$17+INDEX('FD inverse'!$A$22:$BH$22,1,'FD mesh'!$B$15+1)*Setup!$B$22</f>
        <v>15.8806526459481</v>
      </c>
      <c r="Y91" s="0" t="n">
        <f aca="false">SUMPRODUCT('FD inverse'!$A$23:$BH$23,'FD mesh'!$B$84:$BI$84,$E90:$BL90)+'FD inverse'!$A$23*$C91/Setup!$B$17+INDEX('FD inverse'!$A$23:$BH$23,1,'FD mesh'!$B$15+1)*Setup!$B$22</f>
        <v>15.7782301825613</v>
      </c>
      <c r="Z91" s="0" t="n">
        <f aca="false">SUMPRODUCT('FD inverse'!$A$24:$BH$24,'FD mesh'!$B$84:$BI$84,$E90:$BL90)+'FD inverse'!$A$24*$C91/Setup!$B$17+INDEX('FD inverse'!$A$24:$BH$24,1,'FD mesh'!$B$15+1)*Setup!$B$22</f>
        <v>15.6786531416096</v>
      </c>
      <c r="AA91" s="0" t="n">
        <f aca="false">SUMPRODUCT('FD inverse'!$A$25:$BH$25,'FD mesh'!$B$84:$BI$84,$E90:$BL90)+'FD inverse'!$A$25*$C91/Setup!$B$17+INDEX('FD inverse'!$A$25:$BH$25,1,'FD mesh'!$B$15+1)*Setup!$B$22</f>
        <v>15.5815830944063</v>
      </c>
      <c r="AB91" s="0" t="n">
        <f aca="false">SUMPRODUCT('FD inverse'!$A$26:$BH$26,'FD mesh'!$B$84:$BI$84,$E90:$BL90)+'FD inverse'!$A$26*$C91/Setup!$B$17+INDEX('FD inverse'!$A$26:$BH$26,1,'FD mesh'!$B$15+1)*Setup!$B$22</f>
        <v>15.4866839311408</v>
      </c>
      <c r="AC91" s="0" t="n">
        <f aca="false">SUMPRODUCT('FD inverse'!$A$27:$BH$27,'FD mesh'!$B$84:$BI$84,$E90:$BL90)+'FD inverse'!$A$27*$C91/Setup!$B$17+INDEX('FD inverse'!$A$27:$BH$27,1,'FD mesh'!$B$15+1)*Setup!$B$22</f>
        <v>15.3936213804207</v>
      </c>
      <c r="AD91" s="0" t="n">
        <f aca="false">SUMPRODUCT('FD inverse'!$A$28:$BH$28,'FD mesh'!$B$84:$BI$84,$E90:$BL90)+'FD inverse'!$A$28*$C91/Setup!$B$17+INDEX('FD inverse'!$A$28:$BH$28,1,'FD mesh'!$B$15+1)*Setup!$B$22</f>
        <v>15.3020626062478</v>
      </c>
      <c r="AE91" s="0" t="n">
        <f aca="false">SUMPRODUCT('FD inverse'!$A$29:$BH$29,'FD mesh'!$B$84:$BI$84,$E90:$BL90)+'FD inverse'!$A$29*$C91/Setup!$B$17+INDEX('FD inverse'!$A$29:$BH$29,1,'FD mesh'!$B$15+1)*Setup!$B$22</f>
        <v>15.2116758699831</v>
      </c>
      <c r="AF91" s="0" t="n">
        <f aca="false">SUMPRODUCT('FD inverse'!$A$30:$BH$30,'FD mesh'!$B$84:$BI$84,$E90:$BL90)+'FD inverse'!$A$30*$C91/Setup!$B$17+INDEX('FD inverse'!$A$30:$BH$30,1,'FD mesh'!$B$15+1)*Setup!$B$22</f>
        <v>15.1221302446923</v>
      </c>
      <c r="AG91" s="0" t="n">
        <f aca="false">SUMPRODUCT('FD inverse'!$A$31:$BH$31,'FD mesh'!$B$84:$BI$84,$E90:$BL90)+'FD inverse'!$A$31*$C91/Setup!$B$17+INDEX('FD inverse'!$A$31:$BH$31,1,'FD mesh'!$B$15+1)*Setup!$B$22</f>
        <v>15.0330953691465</v>
      </c>
      <c r="AH91" s="0" t="n">
        <f aca="false">SUMPRODUCT('FD inverse'!$A$32:$BH$32,'FD mesh'!$B$84:$BI$84,$E90:$BL90)+'FD inverse'!$A$32*$C91/Setup!$B$17+INDEX('FD inverse'!$A$32:$BH$32,1,'FD mesh'!$B$15+1)*Setup!$B$22</f>
        <v>15.0295019164106</v>
      </c>
      <c r="AI91" s="0" t="n">
        <f aca="false">SUMPRODUCT('FD inverse'!$A$33:$BH$33,'FD mesh'!$B$84:$BI$84,$E90:$BL90)+'FD inverse'!$A$33*$C91/Setup!$B$17+INDEX('FD inverse'!$A$33:$BH$33,1,'FD mesh'!$B$15+1)*Setup!$B$22</f>
        <v>15.0261956469681</v>
      </c>
      <c r="AJ91" s="0" t="n">
        <f aca="false">SUMPRODUCT('FD inverse'!$A$34:$BH$34,'FD mesh'!$B$84:$BI$84,$E90:$BL90)+'FD inverse'!$A$34*$C91/Setup!$B$17+INDEX('FD inverse'!$A$34:$BH$34,1,'FD mesh'!$B$15+1)*Setup!$B$22</f>
        <v>15.0231532441939</v>
      </c>
      <c r="AK91" s="0" t="n">
        <f aca="false">SUMPRODUCT('FD inverse'!$A$35:$BH$35,'FD mesh'!$B$84:$BI$84,$E90:$BL90)+'FD inverse'!$A$35*$C91/Setup!$B$17+INDEX('FD inverse'!$A$35:$BH$35,1,'FD mesh'!$B$15+1)*Setup!$B$22</f>
        <v>15.0203517687172</v>
      </c>
      <c r="AL91" s="0" t="n">
        <f aca="false">SUMPRODUCT('FD inverse'!$A$36:$BH$36,'FD mesh'!$B$84:$BI$84,$E90:$BL90)+'FD inverse'!$A$36*$C91/Setup!$B$17+INDEX('FD inverse'!$A$36:$BH$36,1,'FD mesh'!$B$15+1)*Setup!$B$22</f>
        <v>15.0177686409844</v>
      </c>
      <c r="AM91" s="0" t="n">
        <f aca="false">SUMPRODUCT('FD inverse'!$A$37:$BH$37,'FD mesh'!$B$84:$BI$84,$E90:$BL90)+'FD inverse'!$A$37*$C91/Setup!$B$17+INDEX('FD inverse'!$A$37:$BH$37,1,'FD mesh'!$B$15+1)*Setup!$B$22</f>
        <v>15.0153816234726</v>
      </c>
      <c r="AN91" s="0" t="n">
        <f aca="false">SUMPRODUCT('FD inverse'!$A$38:$BH$38,'FD mesh'!$B$84:$BI$84,$E90:$BL90)+'FD inverse'!$A$38*$C91/Setup!$B$17+INDEX('FD inverse'!$A$38:$BH$38,1,'FD mesh'!$B$15+1)*Setup!$B$22</f>
        <v>15.013168801172</v>
      </c>
      <c r="AO91" s="0" t="n">
        <f aca="false">SUMPRODUCT('FD inverse'!$A$39:$BH$39,'FD mesh'!$B$84:$BI$84,$E90:$BL90)+'FD inverse'!$A$39*$C91/Setup!$B$17+INDEX('FD inverse'!$A$39:$BH$39,1,'FD mesh'!$B$15+1)*Setup!$B$22</f>
        <v>15.0111085593296</v>
      </c>
      <c r="AP91" s="0" t="n">
        <f aca="false">SUMPRODUCT('FD inverse'!$A$40:$BH$40,'FD mesh'!$B$84:$BI$84,$E90:$BL90)+'FD inverse'!$A$40*$C91/Setup!$B$17+INDEX('FD inverse'!$A$40:$BH$40,1,'FD mesh'!$B$15+1)*Setup!$B$22</f>
        <v>15.0091795577981</v>
      </c>
      <c r="AQ91" s="0" t="n">
        <f aca="false">SUMPRODUCT('FD inverse'!$A$41:$BH$41,'FD mesh'!$B$84:$BI$84,$E90:$BL90)+'FD inverse'!$A$41*$C91/Setup!$B$17+INDEX('FD inverse'!$A$41:$BH$41,1,'FD mesh'!$B$15+1)*Setup!$B$22</f>
        <v>15.0073607016632</v>
      </c>
      <c r="AR91" s="0" t="n">
        <f aca="false">SUMPRODUCT('FD inverse'!$A$42:$BH$42,'FD mesh'!$B$84:$BI$84,$E90:$BL90)+'FD inverse'!$A$42*$C91/Setup!$B$17+INDEX('FD inverse'!$A$42:$BH$42,1,'FD mesh'!$B$15+1)*Setup!$B$22</f>
        <v>15.005631108123</v>
      </c>
      <c r="AS91" s="0" t="n">
        <f aca="false">SUMPRODUCT('FD inverse'!$A$43:$BH$43,'FD mesh'!$B$84:$BI$84,$E90:$BL90)+'FD inverse'!$A$43*$C91/Setup!$B$17+INDEX('FD inverse'!$A$43:$BH$43,1,'FD mesh'!$B$15+1)*Setup!$B$22</f>
        <v>0</v>
      </c>
      <c r="AT91" s="0" t="n">
        <f aca="false">SUMPRODUCT('FD inverse'!$A$44:$BH$44,'FD mesh'!$B$84:$BI$84,$E90:$BL90)+'FD inverse'!$A$44*$C91/Setup!$B$17+INDEX('FD inverse'!$A$44:$BH$44,1,'FD mesh'!$B$15+1)*Setup!$B$22</f>
        <v>0</v>
      </c>
      <c r="AU91" s="0" t="n">
        <f aca="false">SUMPRODUCT('FD inverse'!$A$45:$BH$45,'FD mesh'!$B$84:$BI$84,$E90:$BL90)+'FD inverse'!$A$45*$C91/Setup!$B$17+INDEX('FD inverse'!$A$45:$BH$45,1,'FD mesh'!$B$15+1)*Setup!$B$22</f>
        <v>0</v>
      </c>
      <c r="AV91" s="0" t="n">
        <f aca="false">SUMPRODUCT('FD inverse'!$A$46:$BH$46,'FD mesh'!$B$84:$BI$84,$E90:$BL90)+'FD inverse'!$A$46*$C91/Setup!$B$17+INDEX('FD inverse'!$A$46:$BH$46,1,'FD mesh'!$B$15+1)*Setup!$B$22</f>
        <v>0</v>
      </c>
      <c r="AW91" s="0" t="n">
        <f aca="false">SUMPRODUCT('FD inverse'!$A$47:$BH$47,'FD mesh'!$B$84:$BI$84,$E90:$BL90)+'FD inverse'!$A$47*$C91/Setup!$B$17+INDEX('FD inverse'!$A$47:$BH$47,1,'FD mesh'!$B$15+1)*Setup!$B$22</f>
        <v>0</v>
      </c>
      <c r="AX91" s="0" t="n">
        <f aca="false">SUMPRODUCT('FD inverse'!$A$48:$BH$48,'FD mesh'!$B$84:$BI$84,$E90:$BL90)+'FD inverse'!$A$48*$C91/Setup!$B$17+INDEX('FD inverse'!$A$48:$BH$48,1,'FD mesh'!$B$15+1)*Setup!$B$22</f>
        <v>0</v>
      </c>
      <c r="AY91" s="0" t="n">
        <f aca="false">SUMPRODUCT('FD inverse'!$A$49:$BH$49,'FD mesh'!$B$84:$BI$84,$E90:$BL90)+'FD inverse'!$A$49*$C91/Setup!$B$17+INDEX('FD inverse'!$A$49:$BH$49,1,'FD mesh'!$B$15+1)*Setup!$B$22</f>
        <v>0</v>
      </c>
      <c r="AZ91" s="0" t="n">
        <f aca="false">SUMPRODUCT('FD inverse'!$A$50:$BH$50,'FD mesh'!$B$84:$BI$84,$E90:$BL90)+'FD inverse'!$A$50*$C91/Setup!$B$17+INDEX('FD inverse'!$A$50:$BH$50,1,'FD mesh'!$B$15+1)*Setup!$B$22</f>
        <v>0</v>
      </c>
      <c r="BA91" s="0" t="n">
        <f aca="false">SUMPRODUCT('FD inverse'!$A$51:$BH$51,'FD mesh'!$B$84:$BI$84,$E90:$BL90)+'FD inverse'!$A$51*$C91/Setup!$B$17+INDEX('FD inverse'!$A$51:$BH$51,1,'FD mesh'!$B$15+1)*Setup!$B$22</f>
        <v>0</v>
      </c>
      <c r="BB91" s="0" t="n">
        <f aca="false">SUMPRODUCT('FD inverse'!$A$52:$BH$52,'FD mesh'!$B$84:$BI$84,$E90:$BL90)+'FD inverse'!$A$52*$C91/Setup!$B$17+INDEX('FD inverse'!$A$52:$BH$52,1,'FD mesh'!$B$15+1)*Setup!$B$22</f>
        <v>0</v>
      </c>
      <c r="BC91" s="0" t="n">
        <f aca="false">SUMPRODUCT('FD inverse'!$A$53:$BH$53,'FD mesh'!$B$84:$BI$84,$E90:$BL90)+'FD inverse'!$A$53*$C91/Setup!$B$17+INDEX('FD inverse'!$A$53:$BH$53,1,'FD mesh'!$B$15+1)*Setup!$B$22</f>
        <v>0</v>
      </c>
      <c r="BD91" s="0" t="n">
        <f aca="false">SUMPRODUCT('FD inverse'!$A$54:$BH$54,'FD mesh'!$B$84:$BI$84,$E90:$BL90)+'FD inverse'!$A$54*$C91/Setup!$B$17+INDEX('FD inverse'!$A$54:$BH$54,1,'FD mesh'!$B$15+1)*Setup!$B$22</f>
        <v>0</v>
      </c>
      <c r="BE91" s="0" t="n">
        <f aca="false">SUMPRODUCT('FD inverse'!$A$55:$BH$55,'FD mesh'!$B$84:$BI$84,$E90:$BL90)+'FD inverse'!$A$55*$C91/Setup!$B$17+INDEX('FD inverse'!$A$55:$BH$55,1,'FD mesh'!$B$15+1)*Setup!$B$22</f>
        <v>0</v>
      </c>
      <c r="BF91" s="0" t="n">
        <f aca="false">SUMPRODUCT('FD inverse'!$A$56:$BH$56,'FD mesh'!$B$84:$BI$84,$E90:$BL90)+'FD inverse'!$A$56*$C91/Setup!$B$17+INDEX('FD inverse'!$A$56:$BH$56,1,'FD mesh'!$B$15+1)*Setup!$B$22</f>
        <v>0</v>
      </c>
      <c r="BG91" s="0" t="n">
        <f aca="false">SUMPRODUCT('FD inverse'!$A$57:$BH$57,'FD mesh'!$B$84:$BI$84,$E90:$BL90)+'FD inverse'!$A$57*$C91/Setup!$B$17+INDEX('FD inverse'!$A$57:$BH$57,1,'FD mesh'!$B$15+1)*Setup!$B$22</f>
        <v>0</v>
      </c>
      <c r="BH91" s="0" t="n">
        <f aca="false">SUMPRODUCT('FD inverse'!$A$58:$BH$58,'FD mesh'!$B$84:$BI$84,$E90:$BL90)+'FD inverse'!$A$58*$C91/Setup!$B$17+INDEX('FD inverse'!$A$58:$BH$58,1,'FD mesh'!$B$15+1)*Setup!$B$22</f>
        <v>0</v>
      </c>
      <c r="BI91" s="0" t="n">
        <f aca="false">SUMPRODUCT('FD inverse'!$A$59:$BH$59,'FD mesh'!$B$84:$BI$84,$E90:$BL90)+'FD inverse'!$A$59*$C91/Setup!$B$17+INDEX('FD inverse'!$A$59:$BH$59,1,'FD mesh'!$B$15+1)*Setup!$B$22</f>
        <v>0</v>
      </c>
      <c r="BJ91" s="0" t="n">
        <f aca="false">SUMPRODUCT('FD inverse'!$A$60:$BH$60,'FD mesh'!$B$84:$BI$84,$E90:$BL90)+'FD inverse'!$A$60*$C91/Setup!$B$17+INDEX('FD inverse'!$A$60:$BH$60,1,'FD mesh'!$B$15+1)*Setup!$B$22</f>
        <v>0</v>
      </c>
      <c r="BK91" s="0" t="n">
        <f aca="false">SUMPRODUCT('FD inverse'!$A$61:$BH$61,'FD mesh'!$B$84:$BI$84,$E90:$BL90)+'FD inverse'!$A$61*$C91/Setup!$B$17+INDEX('FD inverse'!$A$61:$BH$61,1,'FD mesh'!$B$15+1)*Setup!$B$22</f>
        <v>0</v>
      </c>
      <c r="BL91" s="0" t="n">
        <f aca="false">SUMPRODUCT('FD inverse'!$A$62:$BH$62,'FD mesh'!$B$84:$BI$84,$E90:$BL90)+'FD inverse'!$A$62*$C91/Setup!$B$17+INDEX('FD inverse'!$A$62:$BH$62,1,'FD mesh'!$B$15+1)*Setup!$B$22</f>
        <v>0</v>
      </c>
    </row>
    <row r="92" customFormat="false" ht="15" hidden="false" customHeight="false" outlineLevel="0" collapsed="false">
      <c r="A92" s="0" t="n">
        <v>87</v>
      </c>
      <c r="B92" s="0" t="n">
        <f aca="false">A92*Setup!$B$11/3600</f>
        <v>7.25</v>
      </c>
      <c r="C92" s="0" t="n">
        <f aca="false">Setup!$B$7+Setup!$B$8*COS(2*PI()*(B92-Setup!$B$9)/24)</f>
        <v>21.3626167395997</v>
      </c>
      <c r="D92" s="0" t="n">
        <f aca="false">(C92-E92)/Setup!$B$17</f>
        <v>14.9282917608201</v>
      </c>
      <c r="E92" s="0" t="n">
        <f aca="false">SUMPRODUCT('FD inverse'!$A$3:$BH$3,'FD mesh'!$B$84:$BI$84,$E91:$BL91)+'FD inverse'!$A$3*$C92/Setup!$B$17+INDEX('FD inverse'!$A$3:$BH$3,1,'FD mesh'!$B$15+1)*Setup!$B$22</f>
        <v>19.4219388106931</v>
      </c>
      <c r="F92" s="0" t="n">
        <f aca="false">SUMPRODUCT('FD inverse'!$A$4:$BH$4,'FD mesh'!$B$84:$BI$84,$E91:$BL91)+'FD inverse'!$A$4*$C92/Setup!$B$17+INDEX('FD inverse'!$A$4:$BH$4,1,'FD mesh'!$B$15+1)*Setup!$B$22</f>
        <v>18.9874042666626</v>
      </c>
      <c r="G92" s="0" t="n">
        <f aca="false">SUMPRODUCT('FD inverse'!$A$5:$BH$5,'FD mesh'!$B$84:$BI$84,$E91:$BL91)+'FD inverse'!$A$5*$C92/Setup!$B$17+INDEX('FD inverse'!$A$5:$BH$5,1,'FD mesh'!$B$15+1)*Setup!$B$22</f>
        <v>18.5704833737972</v>
      </c>
      <c r="H92" s="0" t="n">
        <f aca="false">SUMPRODUCT('FD inverse'!$A$6:$BH$6,'FD mesh'!$B$84:$BI$84,$E91:$BL91)+'FD inverse'!$A$6*$C92/Setup!$B$17+INDEX('FD inverse'!$A$6:$BH$6,1,'FD mesh'!$B$15+1)*Setup!$B$22</f>
        <v>17.1962609297933</v>
      </c>
      <c r="I92" s="0" t="n">
        <f aca="false">SUMPRODUCT('FD inverse'!$A$7:$BH$7,'FD mesh'!$B$84:$BI$84,$E91:$BL91)+'FD inverse'!$A$7*$C92/Setup!$B$17+INDEX('FD inverse'!$A$7:$BH$7,1,'FD mesh'!$B$15+1)*Setup!$B$22</f>
        <v>17.0815425831619</v>
      </c>
      <c r="J92" s="0" t="n">
        <f aca="false">SUMPRODUCT('FD inverse'!$A$8:$BH$8,'FD mesh'!$B$84:$BI$84,$E91:$BL91)+'FD inverse'!$A$8*$C92/Setup!$B$17+INDEX('FD inverse'!$A$8:$BH$8,1,'FD mesh'!$B$15+1)*Setup!$B$22</f>
        <v>16.9799795937659</v>
      </c>
      <c r="K92" s="0" t="n">
        <f aca="false">SUMPRODUCT('FD inverse'!$A$9:$BH$9,'FD mesh'!$B$84:$BI$84,$E91:$BL91)+'FD inverse'!$A$9*$C92/Setup!$B$17+INDEX('FD inverse'!$A$9:$BH$9,1,'FD mesh'!$B$15+1)*Setup!$B$22</f>
        <v>16.8910350767678</v>
      </c>
      <c r="L92" s="0" t="n">
        <f aca="false">SUMPRODUCT('FD inverse'!$A$10:$BH$10,'FD mesh'!$B$84:$BI$84,$E91:$BL91)+'FD inverse'!$A$10*$C92/Setup!$B$17+INDEX('FD inverse'!$A$10:$BH$10,1,'FD mesh'!$B$15+1)*Setup!$B$22</f>
        <v>16.8142583564676</v>
      </c>
      <c r="M92" s="0" t="n">
        <f aca="false">SUMPRODUCT('FD inverse'!$A$11:$BH$11,'FD mesh'!$B$84:$BI$84,$E91:$BL91)+'FD inverse'!$A$11*$C92/Setup!$B$17+INDEX('FD inverse'!$A$11:$BH$11,1,'FD mesh'!$B$15+1)*Setup!$B$22</f>
        <v>16.7492757185489</v>
      </c>
      <c r="N92" s="0" t="n">
        <f aca="false">SUMPRODUCT('FD inverse'!$A$12:$BH$12,'FD mesh'!$B$84:$BI$84,$E91:$BL91)+'FD inverse'!$A$12*$C92/Setup!$B$17+INDEX('FD inverse'!$A$12:$BH$12,1,'FD mesh'!$B$15+1)*Setup!$B$22</f>
        <v>16.695782115055</v>
      </c>
      <c r="O92" s="0" t="n">
        <f aca="false">SUMPRODUCT('FD inverse'!$A$13:$BH$13,'FD mesh'!$B$84:$BI$84,$E91:$BL91)+'FD inverse'!$A$13*$C92/Setup!$B$17+INDEX('FD inverse'!$A$13:$BH$13,1,'FD mesh'!$B$15+1)*Setup!$B$22</f>
        <v>16.6535339345314</v>
      </c>
      <c r="P92" s="0" t="n">
        <f aca="false">SUMPRODUCT('FD inverse'!$A$14:$BH$14,'FD mesh'!$B$84:$BI$84,$E91:$BL91)+'FD inverse'!$A$14*$C92/Setup!$B$17+INDEX('FD inverse'!$A$14:$BH$14,1,'FD mesh'!$B$15+1)*Setup!$B$22</f>
        <v>16.6223429298594</v>
      </c>
      <c r="Q92" s="0" t="n">
        <f aca="false">SUMPRODUCT('FD inverse'!$A$15:$BH$15,'FD mesh'!$B$84:$BI$84,$E91:$BL91)+'FD inverse'!$A$15*$C92/Setup!$B$17+INDEX('FD inverse'!$A$15:$BH$15,1,'FD mesh'!$B$15+1)*Setup!$B$22</f>
        <v>16.6020713775117</v>
      </c>
      <c r="R92" s="0" t="n">
        <f aca="false">SUMPRODUCT('FD inverse'!$A$16:$BH$16,'FD mesh'!$B$84:$BI$84,$E91:$BL91)+'FD inverse'!$A$16*$C92/Setup!$B$17+INDEX('FD inverse'!$A$16:$BH$16,1,'FD mesh'!$B$15+1)*Setup!$B$22</f>
        <v>16.5926285241295</v>
      </c>
      <c r="S92" s="0" t="n">
        <f aca="false">SUMPRODUCT('FD inverse'!$A$17:$BH$17,'FD mesh'!$B$84:$BI$84,$E91:$BL91)+'FD inverse'!$A$17*$C92/Setup!$B$17+INDEX('FD inverse'!$A$17:$BH$17,1,'FD mesh'!$B$15+1)*Setup!$B$22</f>
        <v>16.4645119374792</v>
      </c>
      <c r="T92" s="0" t="n">
        <f aca="false">SUMPRODUCT('FD inverse'!$A$18:$BH$18,'FD mesh'!$B$84:$BI$84,$E91:$BL91)+'FD inverse'!$A$18*$C92/Setup!$B$17+INDEX('FD inverse'!$A$18:$BH$18,1,'FD mesh'!$B$15+1)*Setup!$B$22</f>
        <v>16.3413915945577</v>
      </c>
      <c r="U92" s="0" t="n">
        <f aca="false">SUMPRODUCT('FD inverse'!$A$19:$BH$19,'FD mesh'!$B$84:$BI$84,$E91:$BL91)+'FD inverse'!$A$19*$C92/Setup!$B$17+INDEX('FD inverse'!$A$19:$BH$19,1,'FD mesh'!$B$15+1)*Setup!$B$22</f>
        <v>16.2228945601829</v>
      </c>
      <c r="V92" s="0" t="n">
        <f aca="false">SUMPRODUCT('FD inverse'!$A$20:$BH$20,'FD mesh'!$B$84:$BI$84,$E91:$BL91)+'FD inverse'!$A$20*$C92/Setup!$B$17+INDEX('FD inverse'!$A$20:$BH$20,1,'FD mesh'!$B$15+1)*Setup!$B$22</f>
        <v>16.10865590601</v>
      </c>
      <c r="W92" s="0" t="n">
        <f aca="false">SUMPRODUCT('FD inverse'!$A$21:$BH$21,'FD mesh'!$B$84:$BI$84,$E91:$BL91)+'FD inverse'!$A$21*$C92/Setup!$B$17+INDEX('FD inverse'!$A$21:$BH$21,1,'FD mesh'!$B$15+1)*Setup!$B$22</f>
        <v>15.9983174894227</v>
      </c>
      <c r="X92" s="0" t="n">
        <f aca="false">SUMPRODUCT('FD inverse'!$A$22:$BH$22,'FD mesh'!$B$84:$BI$84,$E91:$BL91)+'FD inverse'!$A$22*$C92/Setup!$B$17+INDEX('FD inverse'!$A$22:$BH$22,1,'FD mesh'!$B$15+1)*Setup!$B$22</f>
        <v>15.8915268754549</v>
      </c>
      <c r="Y92" s="0" t="n">
        <f aca="false">SUMPRODUCT('FD inverse'!$A$23:$BH$23,'FD mesh'!$B$84:$BI$84,$E91:$BL91)+'FD inverse'!$A$23*$C92/Setup!$B$17+INDEX('FD inverse'!$A$23:$BH$23,1,'FD mesh'!$B$15+1)*Setup!$B$22</f>
        <v>15.7879363918847</v>
      </c>
      <c r="Z92" s="0" t="n">
        <f aca="false">SUMPRODUCT('FD inverse'!$A$24:$BH$24,'FD mesh'!$B$84:$BI$84,$E91:$BL91)+'FD inverse'!$A$24*$C92/Setup!$B$17+INDEX('FD inverse'!$A$24:$BH$24,1,'FD mesh'!$B$15+1)*Setup!$B$22</f>
        <v>15.6872023070584</v>
      </c>
      <c r="AA92" s="0" t="n">
        <f aca="false">SUMPRODUCT('FD inverse'!$A$25:$BH$25,'FD mesh'!$B$84:$BI$84,$E91:$BL91)+'FD inverse'!$A$25*$C92/Setup!$B$17+INDEX('FD inverse'!$A$25:$BH$25,1,'FD mesh'!$B$15+1)*Setup!$B$22</f>
        <v>15.5889841194926</v>
      </c>
      <c r="AB92" s="0" t="n">
        <f aca="false">SUMPRODUCT('FD inverse'!$A$26:$BH$26,'FD mesh'!$B$84:$BI$84,$E91:$BL91)+'FD inverse'!$A$26*$C92/Setup!$B$17+INDEX('FD inverse'!$A$26:$BH$26,1,'FD mesh'!$B$15+1)*Setup!$B$22</f>
        <v>15.4929439478809</v>
      </c>
      <c r="AC92" s="0" t="n">
        <f aca="false">SUMPRODUCT('FD inverse'!$A$27:$BH$27,'FD mesh'!$B$84:$BI$84,$E91:$BL91)+'FD inverse'!$A$27*$C92/Setup!$B$17+INDEX('FD inverse'!$A$27:$BH$27,1,'FD mesh'!$B$15+1)*Setup!$B$22</f>
        <v>15.3987460097669</v>
      </c>
      <c r="AD92" s="0" t="n">
        <f aca="false">SUMPRODUCT('FD inverse'!$A$28:$BH$28,'FD mesh'!$B$84:$BI$84,$E91:$BL91)+'FD inverse'!$A$28*$C92/Setup!$B$17+INDEX('FD inverse'!$A$28:$BH$28,1,'FD mesh'!$B$15+1)*Setup!$B$22</f>
        <v>15.3060561768606</v>
      </c>
      <c r="AE92" s="0" t="n">
        <f aca="false">SUMPRODUCT('FD inverse'!$A$29:$BH$29,'FD mesh'!$B$84:$BI$84,$E91:$BL91)+'FD inverse'!$A$29*$C92/Setup!$B$17+INDEX('FD inverse'!$A$29:$BH$29,1,'FD mesh'!$B$15+1)*Setup!$B$22</f>
        <v>15.2145415947346</v>
      </c>
      <c r="AF92" s="0" t="n">
        <f aca="false">SUMPRODUCT('FD inverse'!$A$30:$BH$30,'FD mesh'!$B$84:$BI$84,$E91:$BL91)+'FD inverse'!$A$30*$C92/Setup!$B$17+INDEX('FD inverse'!$A$30:$BH$30,1,'FD mesh'!$B$15+1)*Setup!$B$22</f>
        <v>15.1238703544641</v>
      </c>
      <c r="AG92" s="0" t="n">
        <f aca="false">SUMPRODUCT('FD inverse'!$A$31:$BH$31,'FD mesh'!$B$84:$BI$84,$E91:$BL91)+'FD inverse'!$A$31*$C92/Setup!$B$17+INDEX('FD inverse'!$A$31:$BH$31,1,'FD mesh'!$B$15+1)*Setup!$B$22</f>
        <v>15.0337112036407</v>
      </c>
      <c r="AH92" s="0" t="n">
        <f aca="false">SUMPRODUCT('FD inverse'!$A$32:$BH$32,'FD mesh'!$B$84:$BI$84,$E91:$BL91)+'FD inverse'!$A$32*$C92/Setup!$B$17+INDEX('FD inverse'!$A$32:$BH$32,1,'FD mesh'!$B$15+1)*Setup!$B$22</f>
        <v>15.0300708013411</v>
      </c>
      <c r="AI92" s="0" t="n">
        <f aca="false">SUMPRODUCT('FD inverse'!$A$33:$BH$33,'FD mesh'!$B$84:$BI$84,$E91:$BL91)+'FD inverse'!$A$33*$C92/Setup!$B$17+INDEX('FD inverse'!$A$33:$BH$33,1,'FD mesh'!$B$15+1)*Setup!$B$22</f>
        <v>15.0267183816964</v>
      </c>
      <c r="AJ92" s="0" t="n">
        <f aca="false">SUMPRODUCT('FD inverse'!$A$34:$BH$34,'FD mesh'!$B$84:$BI$84,$E91:$BL91)+'FD inverse'!$A$34*$C92/Setup!$B$17+INDEX('FD inverse'!$A$34:$BH$34,1,'FD mesh'!$B$15+1)*Setup!$B$22</f>
        <v>15.0236305824115</v>
      </c>
      <c r="AK92" s="0" t="n">
        <f aca="false">SUMPRODUCT('FD inverse'!$A$35:$BH$35,'FD mesh'!$B$84:$BI$84,$E91:$BL91)+'FD inverse'!$A$35*$C92/Setup!$B$17+INDEX('FD inverse'!$A$35:$BH$35,1,'FD mesh'!$B$15+1)*Setup!$B$22</f>
        <v>15.0207844227269</v>
      </c>
      <c r="AL92" s="0" t="n">
        <f aca="false">SUMPRODUCT('FD inverse'!$A$36:$BH$36,'FD mesh'!$B$84:$BI$84,$E91:$BL91)+'FD inverse'!$A$36*$C92/Setup!$B$17+INDEX('FD inverse'!$A$36:$BH$36,1,'FD mesh'!$B$15+1)*Setup!$B$22</f>
        <v>15.0181572824675</v>
      </c>
      <c r="AM92" s="0" t="n">
        <f aca="false">SUMPRODUCT('FD inverse'!$A$37:$BH$37,'FD mesh'!$B$84:$BI$84,$E91:$BL91)+'FD inverse'!$A$37*$C92/Setup!$B$17+INDEX('FD inverse'!$A$37:$BH$37,1,'FD mesh'!$B$15+1)*Setup!$B$22</f>
        <v>15.0157268814785</v>
      </c>
      <c r="AN92" s="0" t="n">
        <f aca="false">SUMPRODUCT('FD inverse'!$A$38:$BH$38,'FD mesh'!$B$84:$BI$84,$E91:$BL91)+'FD inverse'!$A$38*$C92/Setup!$B$17+INDEX('FD inverse'!$A$38:$BH$38,1,'FD mesh'!$B$15+1)*Setup!$B$22</f>
        <v>15.0134712580444</v>
      </c>
      <c r="AO92" s="0" t="n">
        <f aca="false">SUMPRODUCT('FD inverse'!$A$39:$BH$39,'FD mesh'!$B$84:$BI$84,$E91:$BL91)+'FD inverse'!$A$39*$C92/Setup!$B$17+INDEX('FD inverse'!$A$39:$BH$39,1,'FD mesh'!$B$15+1)*Setup!$B$22</f>
        <v>15.0113687452458</v>
      </c>
      <c r="AP92" s="0" t="n">
        <f aca="false">SUMPRODUCT('FD inverse'!$A$40:$BH$40,'FD mesh'!$B$84:$BI$84,$E91:$BL91)+'FD inverse'!$A$40*$C92/Setup!$B$17+INDEX('FD inverse'!$A$40:$BH$40,1,'FD mesh'!$B$15+1)*Setup!$B$22</f>
        <v>15.0093979445509</v>
      </c>
      <c r="AQ92" s="0" t="n">
        <f aca="false">SUMPRODUCT('FD inverse'!$A$41:$BH$41,'FD mesh'!$B$84:$BI$84,$E91:$BL91)+'FD inverse'!$A$41*$C92/Setup!$B$17+INDEX('FD inverse'!$A$41:$BH$41,1,'FD mesh'!$B$15+1)*Setup!$B$22</f>
        <v>15.0075376962604</v>
      </c>
      <c r="AR92" s="0" t="n">
        <f aca="false">SUMPRODUCT('FD inverse'!$A$42:$BH$42,'FD mesh'!$B$84:$BI$84,$E91:$BL91)+'FD inverse'!$A$42*$C92/Setup!$B$17+INDEX('FD inverse'!$A$42:$BH$42,1,'FD mesh'!$B$15+1)*Setup!$B$22</f>
        <v>15.0057670467118</v>
      </c>
      <c r="AS92" s="0" t="n">
        <f aca="false">SUMPRODUCT('FD inverse'!$A$43:$BH$43,'FD mesh'!$B$84:$BI$84,$E91:$BL91)+'FD inverse'!$A$43*$C92/Setup!$B$17+INDEX('FD inverse'!$A$43:$BH$43,1,'FD mesh'!$B$15+1)*Setup!$B$22</f>
        <v>0</v>
      </c>
      <c r="AT92" s="0" t="n">
        <f aca="false">SUMPRODUCT('FD inverse'!$A$44:$BH$44,'FD mesh'!$B$84:$BI$84,$E91:$BL91)+'FD inverse'!$A$44*$C92/Setup!$B$17+INDEX('FD inverse'!$A$44:$BH$44,1,'FD mesh'!$B$15+1)*Setup!$B$22</f>
        <v>0</v>
      </c>
      <c r="AU92" s="0" t="n">
        <f aca="false">SUMPRODUCT('FD inverse'!$A$45:$BH$45,'FD mesh'!$B$84:$BI$84,$E91:$BL91)+'FD inverse'!$A$45*$C92/Setup!$B$17+INDEX('FD inverse'!$A$45:$BH$45,1,'FD mesh'!$B$15+1)*Setup!$B$22</f>
        <v>0</v>
      </c>
      <c r="AV92" s="0" t="n">
        <f aca="false">SUMPRODUCT('FD inverse'!$A$46:$BH$46,'FD mesh'!$B$84:$BI$84,$E91:$BL91)+'FD inverse'!$A$46*$C92/Setup!$B$17+INDEX('FD inverse'!$A$46:$BH$46,1,'FD mesh'!$B$15+1)*Setup!$B$22</f>
        <v>0</v>
      </c>
      <c r="AW92" s="0" t="n">
        <f aca="false">SUMPRODUCT('FD inverse'!$A$47:$BH$47,'FD mesh'!$B$84:$BI$84,$E91:$BL91)+'FD inverse'!$A$47*$C92/Setup!$B$17+INDEX('FD inverse'!$A$47:$BH$47,1,'FD mesh'!$B$15+1)*Setup!$B$22</f>
        <v>0</v>
      </c>
      <c r="AX92" s="0" t="n">
        <f aca="false">SUMPRODUCT('FD inverse'!$A$48:$BH$48,'FD mesh'!$B$84:$BI$84,$E91:$BL91)+'FD inverse'!$A$48*$C92/Setup!$B$17+INDEX('FD inverse'!$A$48:$BH$48,1,'FD mesh'!$B$15+1)*Setup!$B$22</f>
        <v>0</v>
      </c>
      <c r="AY92" s="0" t="n">
        <f aca="false">SUMPRODUCT('FD inverse'!$A$49:$BH$49,'FD mesh'!$B$84:$BI$84,$E91:$BL91)+'FD inverse'!$A$49*$C92/Setup!$B$17+INDEX('FD inverse'!$A$49:$BH$49,1,'FD mesh'!$B$15+1)*Setup!$B$22</f>
        <v>0</v>
      </c>
      <c r="AZ92" s="0" t="n">
        <f aca="false">SUMPRODUCT('FD inverse'!$A$50:$BH$50,'FD mesh'!$B$84:$BI$84,$E91:$BL91)+'FD inverse'!$A$50*$C92/Setup!$B$17+INDEX('FD inverse'!$A$50:$BH$50,1,'FD mesh'!$B$15+1)*Setup!$B$22</f>
        <v>0</v>
      </c>
      <c r="BA92" s="0" t="n">
        <f aca="false">SUMPRODUCT('FD inverse'!$A$51:$BH$51,'FD mesh'!$B$84:$BI$84,$E91:$BL91)+'FD inverse'!$A$51*$C92/Setup!$B$17+INDEX('FD inverse'!$A$51:$BH$51,1,'FD mesh'!$B$15+1)*Setup!$B$22</f>
        <v>0</v>
      </c>
      <c r="BB92" s="0" t="n">
        <f aca="false">SUMPRODUCT('FD inverse'!$A$52:$BH$52,'FD mesh'!$B$84:$BI$84,$E91:$BL91)+'FD inverse'!$A$52*$C92/Setup!$B$17+INDEX('FD inverse'!$A$52:$BH$52,1,'FD mesh'!$B$15+1)*Setup!$B$22</f>
        <v>0</v>
      </c>
      <c r="BC92" s="0" t="n">
        <f aca="false">SUMPRODUCT('FD inverse'!$A$53:$BH$53,'FD mesh'!$B$84:$BI$84,$E91:$BL91)+'FD inverse'!$A$53*$C92/Setup!$B$17+INDEX('FD inverse'!$A$53:$BH$53,1,'FD mesh'!$B$15+1)*Setup!$B$22</f>
        <v>0</v>
      </c>
      <c r="BD92" s="0" t="n">
        <f aca="false">SUMPRODUCT('FD inverse'!$A$54:$BH$54,'FD mesh'!$B$84:$BI$84,$E91:$BL91)+'FD inverse'!$A$54*$C92/Setup!$B$17+INDEX('FD inverse'!$A$54:$BH$54,1,'FD mesh'!$B$15+1)*Setup!$B$22</f>
        <v>0</v>
      </c>
      <c r="BE92" s="0" t="n">
        <f aca="false">SUMPRODUCT('FD inverse'!$A$55:$BH$55,'FD mesh'!$B$84:$BI$84,$E91:$BL91)+'FD inverse'!$A$55*$C92/Setup!$B$17+INDEX('FD inverse'!$A$55:$BH$55,1,'FD mesh'!$B$15+1)*Setup!$B$22</f>
        <v>0</v>
      </c>
      <c r="BF92" s="0" t="n">
        <f aca="false">SUMPRODUCT('FD inverse'!$A$56:$BH$56,'FD mesh'!$B$84:$BI$84,$E91:$BL91)+'FD inverse'!$A$56*$C92/Setup!$B$17+INDEX('FD inverse'!$A$56:$BH$56,1,'FD mesh'!$B$15+1)*Setup!$B$22</f>
        <v>0</v>
      </c>
      <c r="BG92" s="0" t="n">
        <f aca="false">SUMPRODUCT('FD inverse'!$A$57:$BH$57,'FD mesh'!$B$84:$BI$84,$E91:$BL91)+'FD inverse'!$A$57*$C92/Setup!$B$17+INDEX('FD inverse'!$A$57:$BH$57,1,'FD mesh'!$B$15+1)*Setup!$B$22</f>
        <v>0</v>
      </c>
      <c r="BH92" s="0" t="n">
        <f aca="false">SUMPRODUCT('FD inverse'!$A$58:$BH$58,'FD mesh'!$B$84:$BI$84,$E91:$BL91)+'FD inverse'!$A$58*$C92/Setup!$B$17+INDEX('FD inverse'!$A$58:$BH$58,1,'FD mesh'!$B$15+1)*Setup!$B$22</f>
        <v>0</v>
      </c>
      <c r="BI92" s="0" t="n">
        <f aca="false">SUMPRODUCT('FD inverse'!$A$59:$BH$59,'FD mesh'!$B$84:$BI$84,$E91:$BL91)+'FD inverse'!$A$59*$C92/Setup!$B$17+INDEX('FD inverse'!$A$59:$BH$59,1,'FD mesh'!$B$15+1)*Setup!$B$22</f>
        <v>0</v>
      </c>
      <c r="BJ92" s="0" t="n">
        <f aca="false">SUMPRODUCT('FD inverse'!$A$60:$BH$60,'FD mesh'!$B$84:$BI$84,$E91:$BL91)+'FD inverse'!$A$60*$C92/Setup!$B$17+INDEX('FD inverse'!$A$60:$BH$60,1,'FD mesh'!$B$15+1)*Setup!$B$22</f>
        <v>0</v>
      </c>
      <c r="BK92" s="0" t="n">
        <f aca="false">SUMPRODUCT('FD inverse'!$A$61:$BH$61,'FD mesh'!$B$84:$BI$84,$E91:$BL91)+'FD inverse'!$A$61*$C92/Setup!$B$17+INDEX('FD inverse'!$A$61:$BH$61,1,'FD mesh'!$B$15+1)*Setup!$B$22</f>
        <v>0</v>
      </c>
      <c r="BL92" s="0" t="n">
        <f aca="false">SUMPRODUCT('FD inverse'!$A$62:$BH$62,'FD mesh'!$B$84:$BI$84,$E91:$BL91)+'FD inverse'!$A$62*$C92/Setup!$B$17+INDEX('FD inverse'!$A$62:$BH$62,1,'FD mesh'!$B$15+1)*Setup!$B$22</f>
        <v>0</v>
      </c>
    </row>
    <row r="93" customFormat="false" ht="15" hidden="false" customHeight="false" outlineLevel="0" collapsed="false">
      <c r="A93" s="0" t="n">
        <v>88</v>
      </c>
      <c r="B93" s="0" t="n">
        <f aca="false">A93*Setup!$B$11/3600</f>
        <v>7.33333333333333</v>
      </c>
      <c r="C93" s="0" t="n">
        <f aca="false">Setup!$B$7+Setup!$B$8*COS(2*PI()*(B93-Setup!$B$9)/24)</f>
        <v>21.4288495612538</v>
      </c>
      <c r="D93" s="0" t="n">
        <f aca="false">(C93-E93)/Setup!$B$17</f>
        <v>15.0852747414609</v>
      </c>
      <c r="E93" s="0" t="n">
        <f aca="false">SUMPRODUCT('FD inverse'!$A$3:$BH$3,'FD mesh'!$B$84:$BI$84,$E92:$BL92)+'FD inverse'!$A$3*$C93/Setup!$B$17+INDEX('FD inverse'!$A$3:$BH$3,1,'FD mesh'!$B$15+1)*Setup!$B$22</f>
        <v>19.4677638448639</v>
      </c>
      <c r="F93" s="0" t="n">
        <f aca="false">SUMPRODUCT('FD inverse'!$A$4:$BH$4,'FD mesh'!$B$84:$BI$84,$E92:$BL92)+'FD inverse'!$A$4*$C93/Setup!$B$17+INDEX('FD inverse'!$A$4:$BH$4,1,'FD mesh'!$B$15+1)*Setup!$B$22</f>
        <v>19.0287420035753</v>
      </c>
      <c r="G93" s="0" t="n">
        <f aca="false">SUMPRODUCT('FD inverse'!$A$5:$BH$5,'FD mesh'!$B$84:$BI$84,$E92:$BL92)+'FD inverse'!$A$5*$C93/Setup!$B$17+INDEX('FD inverse'!$A$5:$BH$5,1,'FD mesh'!$B$15+1)*Setup!$B$22</f>
        <v>18.6076618883772</v>
      </c>
      <c r="H93" s="0" t="n">
        <f aca="false">SUMPRODUCT('FD inverse'!$A$6:$BH$6,'FD mesh'!$B$84:$BI$84,$E92:$BL92)+'FD inverse'!$A$6*$C93/Setup!$B$17+INDEX('FD inverse'!$A$6:$BH$6,1,'FD mesh'!$B$15+1)*Setup!$B$22</f>
        <v>17.2199420348594</v>
      </c>
      <c r="I93" s="0" t="n">
        <f aca="false">SUMPRODUCT('FD inverse'!$A$7:$BH$7,'FD mesh'!$B$84:$BI$84,$E92:$BL92)+'FD inverse'!$A$7*$C93/Setup!$B$17+INDEX('FD inverse'!$A$7:$BH$7,1,'FD mesh'!$B$15+1)*Setup!$B$22</f>
        <v>17.1041205448921</v>
      </c>
      <c r="J93" s="0" t="n">
        <f aca="false">SUMPRODUCT('FD inverse'!$A$8:$BH$8,'FD mesh'!$B$84:$BI$84,$E92:$BL92)+'FD inverse'!$A$8*$C93/Setup!$B$17+INDEX('FD inverse'!$A$8:$BH$8,1,'FD mesh'!$B$15+1)*Setup!$B$22</f>
        <v>17.0016193863291</v>
      </c>
      <c r="K93" s="0" t="n">
        <f aca="false">SUMPRODUCT('FD inverse'!$A$9:$BH$9,'FD mesh'!$B$84:$BI$84,$E92:$BL92)+'FD inverse'!$A$9*$C93/Setup!$B$17+INDEX('FD inverse'!$A$9:$BH$9,1,'FD mesh'!$B$15+1)*Setup!$B$22</f>
        <v>16.9118850670363</v>
      </c>
      <c r="L93" s="0" t="n">
        <f aca="false">SUMPRODUCT('FD inverse'!$A$10:$BH$10,'FD mesh'!$B$84:$BI$84,$E92:$BL92)+'FD inverse'!$A$10*$C93/Setup!$B$17+INDEX('FD inverse'!$A$10:$BH$10,1,'FD mesh'!$B$15+1)*Setup!$B$22</f>
        <v>16.834451626958</v>
      </c>
      <c r="M93" s="0" t="n">
        <f aca="false">SUMPRODUCT('FD inverse'!$A$11:$BH$11,'FD mesh'!$B$84:$BI$84,$E92:$BL92)+'FD inverse'!$A$11*$C93/Setup!$B$17+INDEX('FD inverse'!$A$11:$BH$11,1,'FD mesh'!$B$15+1)*Setup!$B$22</f>
        <v>16.7689316207974</v>
      </c>
      <c r="N93" s="0" t="n">
        <f aca="false">SUMPRODUCT('FD inverse'!$A$12:$BH$12,'FD mesh'!$B$84:$BI$84,$E92:$BL92)+'FD inverse'!$A$12*$C93/Setup!$B$17+INDEX('FD inverse'!$A$12:$BH$12,1,'FD mesh'!$B$15+1)*Setup!$B$22</f>
        <v>16.7150080171433</v>
      </c>
      <c r="O93" s="0" t="n">
        <f aca="false">SUMPRODUCT('FD inverse'!$A$13:$BH$13,'FD mesh'!$B$84:$BI$84,$E92:$BL92)+'FD inverse'!$A$13*$C93/Setup!$B$17+INDEX('FD inverse'!$A$13:$BH$13,1,'FD mesh'!$B$15+1)*Setup!$B$22</f>
        <v>16.6724271285856</v>
      </c>
      <c r="P93" s="0" t="n">
        <f aca="false">SUMPRODUCT('FD inverse'!$A$14:$BH$14,'FD mesh'!$B$84:$BI$84,$E92:$BL92)+'FD inverse'!$A$14*$C93/Setup!$B$17+INDEX('FD inverse'!$A$14:$BH$14,1,'FD mesh'!$B$15+1)*Setup!$B$22</f>
        <v>16.6409926671986</v>
      </c>
      <c r="Q93" s="0" t="n">
        <f aca="false">SUMPRODUCT('FD inverse'!$A$15:$BH$15,'FD mesh'!$B$84:$BI$84,$E92:$BL92)+'FD inverse'!$A$15*$C93/Setup!$B$17+INDEX('FD inverse'!$A$15:$BH$15,1,'FD mesh'!$B$15+1)*Setup!$B$22</f>
        <v>16.6205610007018</v>
      </c>
      <c r="R93" s="0" t="n">
        <f aca="false">SUMPRODUCT('FD inverse'!$A$16:$BH$16,'FD mesh'!$B$84:$BI$84,$E92:$BL92)+'FD inverse'!$A$16*$C93/Setup!$B$17+INDEX('FD inverse'!$A$16:$BH$16,1,'FD mesh'!$B$15+1)*Setup!$B$22</f>
        <v>16.6110376664707</v>
      </c>
      <c r="S93" s="0" t="n">
        <f aca="false">SUMPRODUCT('FD inverse'!$A$17:$BH$17,'FD mesh'!$B$84:$BI$84,$E92:$BL92)+'FD inverse'!$A$17*$C93/Setup!$B$17+INDEX('FD inverse'!$A$17:$BH$17,1,'FD mesh'!$B$15+1)*Setup!$B$22</f>
        <v>16.4816039573919</v>
      </c>
      <c r="T93" s="0" t="n">
        <f aca="false">SUMPRODUCT('FD inverse'!$A$18:$BH$18,'FD mesh'!$B$84:$BI$84,$E92:$BL92)+'FD inverse'!$A$18*$C93/Setup!$B$17+INDEX('FD inverse'!$A$18:$BH$18,1,'FD mesh'!$B$15+1)*Setup!$B$22</f>
        <v>16.3572001856018</v>
      </c>
      <c r="U93" s="0" t="n">
        <f aca="false">SUMPRODUCT('FD inverse'!$A$19:$BH$19,'FD mesh'!$B$84:$BI$84,$E92:$BL92)+'FD inverse'!$A$19*$C93/Setup!$B$17+INDEX('FD inverse'!$A$19:$BH$19,1,'FD mesh'!$B$15+1)*Setup!$B$22</f>
        <v>16.237448656319</v>
      </c>
      <c r="V93" s="0" t="n">
        <f aca="false">SUMPRODUCT('FD inverse'!$A$20:$BH$20,'FD mesh'!$B$84:$BI$84,$E92:$BL92)+'FD inverse'!$A$20*$C93/Setup!$B$17+INDEX('FD inverse'!$A$20:$BH$20,1,'FD mesh'!$B$15+1)*Setup!$B$22</f>
        <v>16.1219801896133</v>
      </c>
      <c r="W93" s="0" t="n">
        <f aca="false">SUMPRODUCT('FD inverse'!$A$21:$BH$21,'FD mesh'!$B$84:$BI$84,$E92:$BL92)+'FD inverse'!$A$21*$C93/Setup!$B$17+INDEX('FD inverse'!$A$21:$BH$21,1,'FD mesh'!$B$15+1)*Setup!$B$22</f>
        <v>16.0104328692251</v>
      </c>
      <c r="X93" s="0" t="n">
        <f aca="false">SUMPRODUCT('FD inverse'!$A$22:$BH$22,'FD mesh'!$B$84:$BI$84,$E92:$BL92)+'FD inverse'!$A$22*$C93/Setup!$B$17+INDEX('FD inverse'!$A$22:$BH$22,1,'FD mesh'!$B$15+1)*Setup!$B$22</f>
        <v>15.902450932036</v>
      </c>
      <c r="Y93" s="0" t="n">
        <f aca="false">SUMPRODUCT('FD inverse'!$A$23:$BH$23,'FD mesh'!$B$84:$BI$84,$E92:$BL92)+'FD inverse'!$A$23*$C93/Setup!$B$17+INDEX('FD inverse'!$A$23:$BH$23,1,'FD mesh'!$B$15+1)*Setup!$B$22</f>
        <v>15.7976837886408</v>
      </c>
      <c r="Z93" s="0" t="n">
        <f aca="false">SUMPRODUCT('FD inverse'!$A$24:$BH$24,'FD mesh'!$B$84:$BI$84,$E92:$BL92)+'FD inverse'!$A$24*$C93/Setup!$B$17+INDEX('FD inverse'!$A$24:$BH$24,1,'FD mesh'!$B$15+1)*Setup!$B$22</f>
        <v>15.6957851648623</v>
      </c>
      <c r="AA93" s="0" t="n">
        <f aca="false">SUMPRODUCT('FD inverse'!$A$25:$BH$25,'FD mesh'!$B$84:$BI$84,$E92:$BL92)+'FD inverse'!$A$25*$C93/Setup!$B$17+INDEX('FD inverse'!$A$25:$BH$25,1,'FD mesh'!$B$15+1)*Setup!$B$22</f>
        <v>15.5964123535233</v>
      </c>
      <c r="AB93" s="0" t="n">
        <f aca="false">SUMPRODUCT('FD inverse'!$A$26:$BH$26,'FD mesh'!$B$84:$BI$84,$E92:$BL92)+'FD inverse'!$A$26*$C93/Setup!$B$17+INDEX('FD inverse'!$A$26:$BH$26,1,'FD mesh'!$B$15+1)*Setup!$B$22</f>
        <v>15.4992255653419</v>
      </c>
      <c r="AC93" s="0" t="n">
        <f aca="false">SUMPRODUCT('FD inverse'!$A$27:$BH$27,'FD mesh'!$B$84:$BI$84,$E92:$BL92)+'FD inverse'!$A$27*$C93/Setup!$B$17+INDEX('FD inverse'!$A$27:$BH$27,1,'FD mesh'!$B$15+1)*Setup!$B$22</f>
        <v>15.4038873674418</v>
      </c>
      <c r="AD93" s="0" t="n">
        <f aca="false">SUMPRODUCT('FD inverse'!$A$28:$BH$28,'FD mesh'!$B$84:$BI$84,$E92:$BL92)+'FD inverse'!$A$28*$C93/Setup!$B$17+INDEX('FD inverse'!$A$28:$BH$28,1,'FD mesh'!$B$15+1)*Setup!$B$22</f>
        <v>15.3100621976575</v>
      </c>
      <c r="AE93" s="0" t="n">
        <f aca="false">SUMPRODUCT('FD inverse'!$A$29:$BH$29,'FD mesh'!$B$84:$BI$84,$E92:$BL92)+'FD inverse'!$A$29*$C93/Setup!$B$17+INDEX('FD inverse'!$A$29:$BH$29,1,'FD mesh'!$B$15+1)*Setup!$B$22</f>
        <v>15.2174159425649</v>
      </c>
      <c r="AF93" s="0" t="n">
        <f aca="false">SUMPRODUCT('FD inverse'!$A$30:$BH$30,'FD mesh'!$B$84:$BI$84,$E92:$BL92)+'FD inverse'!$A$30*$C93/Setup!$B$17+INDEX('FD inverse'!$A$30:$BH$30,1,'FD mesh'!$B$15+1)*Setup!$B$22</f>
        <v>15.1256155669766</v>
      </c>
      <c r="AG93" s="0" t="n">
        <f aca="false">SUMPRODUCT('FD inverse'!$A$31:$BH$31,'FD mesh'!$B$84:$BI$84,$E92:$BL92)+'FD inverse'!$A$31*$C93/Setup!$B$17+INDEX('FD inverse'!$A$31:$BH$31,1,'FD mesh'!$B$15+1)*Setup!$B$22</f>
        <v>15.0343287824991</v>
      </c>
      <c r="AH93" s="0" t="n">
        <f aca="false">SUMPRODUCT('FD inverse'!$A$32:$BH$32,'FD mesh'!$B$84:$BI$84,$E92:$BL92)+'FD inverse'!$A$32*$C93/Setup!$B$17+INDEX('FD inverse'!$A$32:$BH$32,1,'FD mesh'!$B$15+1)*Setup!$B$22</f>
        <v>15.0306413041758</v>
      </c>
      <c r="AI93" s="0" t="n">
        <f aca="false">SUMPRODUCT('FD inverse'!$A$33:$BH$33,'FD mesh'!$B$84:$BI$84,$E92:$BL92)+'FD inverse'!$A$33*$C93/Setup!$B$17+INDEX('FD inverse'!$A$33:$BH$33,1,'FD mesh'!$B$15+1)*Setup!$B$22</f>
        <v>15.027242627528</v>
      </c>
      <c r="AJ93" s="0" t="n">
        <f aca="false">SUMPRODUCT('FD inverse'!$A$34:$BH$34,'FD mesh'!$B$84:$BI$84,$E92:$BL92)+'FD inverse'!$A$34*$C93/Setup!$B$17+INDEX('FD inverse'!$A$34:$BH$34,1,'FD mesh'!$B$15+1)*Setup!$B$22</f>
        <v>15.0241093361952</v>
      </c>
      <c r="AK93" s="0" t="n">
        <f aca="false">SUMPRODUCT('FD inverse'!$A$35:$BH$35,'FD mesh'!$B$84:$BI$84,$E92:$BL92)+'FD inverse'!$A$35*$C93/Setup!$B$17+INDEX('FD inverse'!$A$35:$BH$35,1,'FD mesh'!$B$15+1)*Setup!$B$22</f>
        <v>15.0212184010549</v>
      </c>
      <c r="AL93" s="0" t="n">
        <f aca="false">SUMPRODUCT('FD inverse'!$A$36:$BH$36,'FD mesh'!$B$84:$BI$84,$E92:$BL92)+'FD inverse'!$A$36*$C93/Setup!$B$17+INDEX('FD inverse'!$A$36:$BH$36,1,'FD mesh'!$B$15+1)*Setup!$B$22</f>
        <v>15.0185471557402</v>
      </c>
      <c r="AM93" s="0" t="n">
        <f aca="false">SUMPRODUCT('FD inverse'!$A$37:$BH$37,'FD mesh'!$B$84:$BI$84,$E92:$BL92)+'FD inverse'!$A$37*$C93/Setup!$B$17+INDEX('FD inverse'!$A$37:$BH$37,1,'FD mesh'!$B$15+1)*Setup!$B$22</f>
        <v>15.0160732732562</v>
      </c>
      <c r="AN93" s="0" t="n">
        <f aca="false">SUMPRODUCT('FD inverse'!$A$38:$BH$38,'FD mesh'!$B$84:$BI$84,$E92:$BL92)+'FD inverse'!$A$38*$C93/Setup!$B$17+INDEX('FD inverse'!$A$38:$BH$38,1,'FD mesh'!$B$15+1)*Setup!$B$22</f>
        <v>15.0137747422686</v>
      </c>
      <c r="AO93" s="0" t="n">
        <f aca="false">SUMPRODUCT('FD inverse'!$A$39:$BH$39,'FD mesh'!$B$84:$BI$84,$E92:$BL92)+'FD inverse'!$A$39*$C93/Setup!$B$17+INDEX('FD inverse'!$A$39:$BH$39,1,'FD mesh'!$B$15+1)*Setup!$B$22</f>
        <v>15.0116298419856</v>
      </c>
      <c r="AP93" s="0" t="n">
        <f aca="false">SUMPRODUCT('FD inverse'!$A$40:$BH$40,'FD mesh'!$B$84:$BI$84,$E92:$BL92)+'FD inverse'!$A$40*$C93/Setup!$B$17+INDEX('FD inverse'!$A$40:$BH$40,1,'FD mesh'!$B$15+1)*Setup!$B$22</f>
        <v>15.0096171148861</v>
      </c>
      <c r="AQ93" s="0" t="n">
        <f aca="false">SUMPRODUCT('FD inverse'!$A$41:$BH$41,'FD mesh'!$B$84:$BI$84,$E92:$BL92)+'FD inverse'!$A$41*$C93/Setup!$B$17+INDEX('FD inverse'!$A$41:$BH$41,1,'FD mesh'!$B$15+1)*Setup!$B$22</f>
        <v>15.0077153368585</v>
      </c>
      <c r="AR93" s="0" t="n">
        <f aca="false">SUMPRODUCT('FD inverse'!$A$42:$BH$42,'FD mesh'!$B$84:$BI$84,$E92:$BL92)+'FD inverse'!$A$42*$C93/Setup!$B$17+INDEX('FD inverse'!$A$42:$BH$42,1,'FD mesh'!$B$15+1)*Setup!$B$22</f>
        <v>15.0059034845934</v>
      </c>
      <c r="AS93" s="0" t="n">
        <f aca="false">SUMPRODUCT('FD inverse'!$A$43:$BH$43,'FD mesh'!$B$84:$BI$84,$E92:$BL92)+'FD inverse'!$A$43*$C93/Setup!$B$17+INDEX('FD inverse'!$A$43:$BH$43,1,'FD mesh'!$B$15+1)*Setup!$B$22</f>
        <v>0</v>
      </c>
      <c r="AT93" s="0" t="n">
        <f aca="false">SUMPRODUCT('FD inverse'!$A$44:$BH$44,'FD mesh'!$B$84:$BI$84,$E92:$BL92)+'FD inverse'!$A$44*$C93/Setup!$B$17+INDEX('FD inverse'!$A$44:$BH$44,1,'FD mesh'!$B$15+1)*Setup!$B$22</f>
        <v>0</v>
      </c>
      <c r="AU93" s="0" t="n">
        <f aca="false">SUMPRODUCT('FD inverse'!$A$45:$BH$45,'FD mesh'!$B$84:$BI$84,$E92:$BL92)+'FD inverse'!$A$45*$C93/Setup!$B$17+INDEX('FD inverse'!$A$45:$BH$45,1,'FD mesh'!$B$15+1)*Setup!$B$22</f>
        <v>0</v>
      </c>
      <c r="AV93" s="0" t="n">
        <f aca="false">SUMPRODUCT('FD inverse'!$A$46:$BH$46,'FD mesh'!$B$84:$BI$84,$E92:$BL92)+'FD inverse'!$A$46*$C93/Setup!$B$17+INDEX('FD inverse'!$A$46:$BH$46,1,'FD mesh'!$B$15+1)*Setup!$B$22</f>
        <v>0</v>
      </c>
      <c r="AW93" s="0" t="n">
        <f aca="false">SUMPRODUCT('FD inverse'!$A$47:$BH$47,'FD mesh'!$B$84:$BI$84,$E92:$BL92)+'FD inverse'!$A$47*$C93/Setup!$B$17+INDEX('FD inverse'!$A$47:$BH$47,1,'FD mesh'!$B$15+1)*Setup!$B$22</f>
        <v>0</v>
      </c>
      <c r="AX93" s="0" t="n">
        <f aca="false">SUMPRODUCT('FD inverse'!$A$48:$BH$48,'FD mesh'!$B$84:$BI$84,$E92:$BL92)+'FD inverse'!$A$48*$C93/Setup!$B$17+INDEX('FD inverse'!$A$48:$BH$48,1,'FD mesh'!$B$15+1)*Setup!$B$22</f>
        <v>0</v>
      </c>
      <c r="AY93" s="0" t="n">
        <f aca="false">SUMPRODUCT('FD inverse'!$A$49:$BH$49,'FD mesh'!$B$84:$BI$84,$E92:$BL92)+'FD inverse'!$A$49*$C93/Setup!$B$17+INDEX('FD inverse'!$A$49:$BH$49,1,'FD mesh'!$B$15+1)*Setup!$B$22</f>
        <v>0</v>
      </c>
      <c r="AZ93" s="0" t="n">
        <f aca="false">SUMPRODUCT('FD inverse'!$A$50:$BH$50,'FD mesh'!$B$84:$BI$84,$E92:$BL92)+'FD inverse'!$A$50*$C93/Setup!$B$17+INDEX('FD inverse'!$A$50:$BH$50,1,'FD mesh'!$B$15+1)*Setup!$B$22</f>
        <v>0</v>
      </c>
      <c r="BA93" s="0" t="n">
        <f aca="false">SUMPRODUCT('FD inverse'!$A$51:$BH$51,'FD mesh'!$B$84:$BI$84,$E92:$BL92)+'FD inverse'!$A$51*$C93/Setup!$B$17+INDEX('FD inverse'!$A$51:$BH$51,1,'FD mesh'!$B$15+1)*Setup!$B$22</f>
        <v>0</v>
      </c>
      <c r="BB93" s="0" t="n">
        <f aca="false">SUMPRODUCT('FD inverse'!$A$52:$BH$52,'FD mesh'!$B$84:$BI$84,$E92:$BL92)+'FD inverse'!$A$52*$C93/Setup!$B$17+INDEX('FD inverse'!$A$52:$BH$52,1,'FD mesh'!$B$15+1)*Setup!$B$22</f>
        <v>0</v>
      </c>
      <c r="BC93" s="0" t="n">
        <f aca="false">SUMPRODUCT('FD inverse'!$A$53:$BH$53,'FD mesh'!$B$84:$BI$84,$E92:$BL92)+'FD inverse'!$A$53*$C93/Setup!$B$17+INDEX('FD inverse'!$A$53:$BH$53,1,'FD mesh'!$B$15+1)*Setup!$B$22</f>
        <v>0</v>
      </c>
      <c r="BD93" s="0" t="n">
        <f aca="false">SUMPRODUCT('FD inverse'!$A$54:$BH$54,'FD mesh'!$B$84:$BI$84,$E92:$BL92)+'FD inverse'!$A$54*$C93/Setup!$B$17+INDEX('FD inverse'!$A$54:$BH$54,1,'FD mesh'!$B$15+1)*Setup!$B$22</f>
        <v>0</v>
      </c>
      <c r="BE93" s="0" t="n">
        <f aca="false">SUMPRODUCT('FD inverse'!$A$55:$BH$55,'FD mesh'!$B$84:$BI$84,$E92:$BL92)+'FD inverse'!$A$55*$C93/Setup!$B$17+INDEX('FD inverse'!$A$55:$BH$55,1,'FD mesh'!$B$15+1)*Setup!$B$22</f>
        <v>0</v>
      </c>
      <c r="BF93" s="0" t="n">
        <f aca="false">SUMPRODUCT('FD inverse'!$A$56:$BH$56,'FD mesh'!$B$84:$BI$84,$E92:$BL92)+'FD inverse'!$A$56*$C93/Setup!$B$17+INDEX('FD inverse'!$A$56:$BH$56,1,'FD mesh'!$B$15+1)*Setup!$B$22</f>
        <v>0</v>
      </c>
      <c r="BG93" s="0" t="n">
        <f aca="false">SUMPRODUCT('FD inverse'!$A$57:$BH$57,'FD mesh'!$B$84:$BI$84,$E92:$BL92)+'FD inverse'!$A$57*$C93/Setup!$B$17+INDEX('FD inverse'!$A$57:$BH$57,1,'FD mesh'!$B$15+1)*Setup!$B$22</f>
        <v>0</v>
      </c>
      <c r="BH93" s="0" t="n">
        <f aca="false">SUMPRODUCT('FD inverse'!$A$58:$BH$58,'FD mesh'!$B$84:$BI$84,$E92:$BL92)+'FD inverse'!$A$58*$C93/Setup!$B$17+INDEX('FD inverse'!$A$58:$BH$58,1,'FD mesh'!$B$15+1)*Setup!$B$22</f>
        <v>0</v>
      </c>
      <c r="BI93" s="0" t="n">
        <f aca="false">SUMPRODUCT('FD inverse'!$A$59:$BH$59,'FD mesh'!$B$84:$BI$84,$E92:$BL92)+'FD inverse'!$A$59*$C93/Setup!$B$17+INDEX('FD inverse'!$A$59:$BH$59,1,'FD mesh'!$B$15+1)*Setup!$B$22</f>
        <v>0</v>
      </c>
      <c r="BJ93" s="0" t="n">
        <f aca="false">SUMPRODUCT('FD inverse'!$A$60:$BH$60,'FD mesh'!$B$84:$BI$84,$E92:$BL92)+'FD inverse'!$A$60*$C93/Setup!$B$17+INDEX('FD inverse'!$A$60:$BH$60,1,'FD mesh'!$B$15+1)*Setup!$B$22</f>
        <v>0</v>
      </c>
      <c r="BK93" s="0" t="n">
        <f aca="false">SUMPRODUCT('FD inverse'!$A$61:$BH$61,'FD mesh'!$B$84:$BI$84,$E92:$BL92)+'FD inverse'!$A$61*$C93/Setup!$B$17+INDEX('FD inverse'!$A$61:$BH$61,1,'FD mesh'!$B$15+1)*Setup!$B$22</f>
        <v>0</v>
      </c>
      <c r="BL93" s="0" t="n">
        <f aca="false">SUMPRODUCT('FD inverse'!$A$62:$BH$62,'FD mesh'!$B$84:$BI$84,$E92:$BL92)+'FD inverse'!$A$62*$C93/Setup!$B$17+INDEX('FD inverse'!$A$62:$BH$62,1,'FD mesh'!$B$15+1)*Setup!$B$22</f>
        <v>0</v>
      </c>
    </row>
    <row r="94" customFormat="false" ht="15" hidden="false" customHeight="false" outlineLevel="0" collapsed="false">
      <c r="A94" s="0" t="n">
        <v>89</v>
      </c>
      <c r="B94" s="0" t="n">
        <f aca="false">A94*Setup!$B$11/3600</f>
        <v>7.41666666666667</v>
      </c>
      <c r="C94" s="0" t="n">
        <f aca="false">Setup!$B$7+Setup!$B$8*COS(2*PI()*(B94-Setup!$B$9)/24)</f>
        <v>21.4963061112638</v>
      </c>
      <c r="D94" s="0" t="n">
        <f aca="false">(C94-E94)/Setup!$B$17</f>
        <v>15.2452417525503</v>
      </c>
      <c r="E94" s="0" t="n">
        <f aca="false">SUMPRODUCT('FD inverse'!$A$3:$BH$3,'FD mesh'!$B$84:$BI$84,$E93:$BL93)+'FD inverse'!$A$3*$C94/Setup!$B$17+INDEX('FD inverse'!$A$3:$BH$3,1,'FD mesh'!$B$15+1)*Setup!$B$22</f>
        <v>19.5144246834322</v>
      </c>
      <c r="F94" s="0" t="n">
        <f aca="false">SUMPRODUCT('FD inverse'!$A$4:$BH$4,'FD mesh'!$B$84:$BI$84,$E93:$BL93)+'FD inverse'!$A$4*$C94/Setup!$B$17+INDEX('FD inverse'!$A$4:$BH$4,1,'FD mesh'!$B$15+1)*Setup!$B$22</f>
        <v>19.0708233003571</v>
      </c>
      <c r="G94" s="0" t="n">
        <f aca="false">SUMPRODUCT('FD inverse'!$A$5:$BH$5,'FD mesh'!$B$84:$BI$84,$E93:$BL93)+'FD inverse'!$A$5*$C94/Setup!$B$17+INDEX('FD inverse'!$A$5:$BH$5,1,'FD mesh'!$B$15+1)*Setup!$B$22</f>
        <v>18.6454863690103</v>
      </c>
      <c r="H94" s="0" t="n">
        <f aca="false">SUMPRODUCT('FD inverse'!$A$6:$BH$6,'FD mesh'!$B$84:$BI$84,$E93:$BL93)+'FD inverse'!$A$6*$C94/Setup!$B$17+INDEX('FD inverse'!$A$6:$BH$6,1,'FD mesh'!$B$15+1)*Setup!$B$22</f>
        <v>17.2439346301465</v>
      </c>
      <c r="I94" s="0" t="n">
        <f aca="false">SUMPRODUCT('FD inverse'!$A$7:$BH$7,'FD mesh'!$B$84:$BI$84,$E93:$BL93)+'FD inverse'!$A$7*$C94/Setup!$B$17+INDEX('FD inverse'!$A$7:$BH$7,1,'FD mesh'!$B$15+1)*Setup!$B$22</f>
        <v>17.1269809645501</v>
      </c>
      <c r="J94" s="0" t="n">
        <f aca="false">SUMPRODUCT('FD inverse'!$A$8:$BH$8,'FD mesh'!$B$84:$BI$84,$E93:$BL93)+'FD inverse'!$A$8*$C94/Setup!$B$17+INDEX('FD inverse'!$A$8:$BH$8,1,'FD mesh'!$B$15+1)*Setup!$B$22</f>
        <v>17.0235142722031</v>
      </c>
      <c r="K94" s="0" t="n">
        <f aca="false">SUMPRODUCT('FD inverse'!$A$9:$BH$9,'FD mesh'!$B$84:$BI$84,$E93:$BL93)+'FD inverse'!$A$9*$C94/Setup!$B$17+INDEX('FD inverse'!$A$9:$BH$9,1,'FD mesh'!$B$15+1)*Setup!$B$22</f>
        <v>16.9329649166551</v>
      </c>
      <c r="L94" s="0" t="n">
        <f aca="false">SUMPRODUCT('FD inverse'!$A$10:$BH$10,'FD mesh'!$B$84:$BI$84,$E93:$BL93)+'FD inverse'!$A$10*$C94/Setup!$B$17+INDEX('FD inverse'!$A$10:$BH$10,1,'FD mesh'!$B$15+1)*Setup!$B$22</f>
        <v>16.8548520505576</v>
      </c>
      <c r="M94" s="0" t="n">
        <f aca="false">SUMPRODUCT('FD inverse'!$A$11:$BH$11,'FD mesh'!$B$84:$BI$84,$E93:$BL93)+'FD inverse'!$A$11*$C94/Setup!$B$17+INDEX('FD inverse'!$A$11:$BH$11,1,'FD mesh'!$B$15+1)*Setup!$B$22</f>
        <v>16.7887748326015</v>
      </c>
      <c r="N94" s="0" t="n">
        <f aca="false">SUMPRODUCT('FD inverse'!$A$12:$BH$12,'FD mesh'!$B$84:$BI$84,$E93:$BL93)+'FD inverse'!$A$12*$C94/Setup!$B$17+INDEX('FD inverse'!$A$12:$BH$12,1,'FD mesh'!$B$15+1)*Setup!$B$22</f>
        <v>16.7344045242642</v>
      </c>
      <c r="O94" s="0" t="n">
        <f aca="false">SUMPRODUCT('FD inverse'!$A$13:$BH$13,'FD mesh'!$B$84:$BI$84,$E93:$BL93)+'FD inverse'!$A$13*$C94/Setup!$B$17+INDEX('FD inverse'!$A$13:$BH$13,1,'FD mesh'!$B$15+1)*Setup!$B$22</f>
        <v>16.69147758296</v>
      </c>
      <c r="P94" s="0" t="n">
        <f aca="false">SUMPRODUCT('FD inverse'!$A$14:$BH$14,'FD mesh'!$B$84:$BI$84,$E93:$BL93)+'FD inverse'!$A$14*$C94/Setup!$B$17+INDEX('FD inverse'!$A$14:$BH$14,1,'FD mesh'!$B$15+1)*Setup!$B$22</f>
        <v>16.6597898477763</v>
      </c>
      <c r="Q94" s="0" t="n">
        <f aca="false">SUMPRODUCT('FD inverse'!$A$15:$BH$15,'FD mesh'!$B$84:$BI$84,$E93:$BL93)+'FD inverse'!$A$15*$C94/Setup!$B$17+INDEX('FD inverse'!$A$15:$BH$15,1,'FD mesh'!$B$15+1)*Setup!$B$22</f>
        <v>16.6391918946443</v>
      </c>
      <c r="R94" s="0" t="n">
        <f aca="false">SUMPRODUCT('FD inverse'!$A$16:$BH$16,'FD mesh'!$B$84:$BI$84,$E93:$BL93)+'FD inverse'!$A$16*$C94/Setup!$B$17+INDEX('FD inverse'!$A$16:$BH$16,1,'FD mesh'!$B$15+1)*Setup!$B$22</f>
        <v>16.6295856193546</v>
      </c>
      <c r="S94" s="0" t="n">
        <f aca="false">SUMPRODUCT('FD inverse'!$A$17:$BH$17,'FD mesh'!$B$84:$BI$84,$E93:$BL93)+'FD inverse'!$A$17*$C94/Setup!$B$17+INDEX('FD inverse'!$A$17:$BH$17,1,'FD mesh'!$B$15+1)*Setup!$B$22</f>
        <v>16.4988165291047</v>
      </c>
      <c r="T94" s="0" t="n">
        <f aca="false">SUMPRODUCT('FD inverse'!$A$18:$BH$18,'FD mesh'!$B$84:$BI$84,$E93:$BL93)+'FD inverse'!$A$18*$C94/Setup!$B$17+INDEX('FD inverse'!$A$18:$BH$18,1,'FD mesh'!$B$15+1)*Setup!$B$22</f>
        <v>16.373112852816</v>
      </c>
      <c r="U94" s="0" t="n">
        <f aca="false">SUMPRODUCT('FD inverse'!$A$19:$BH$19,'FD mesh'!$B$84:$BI$84,$E93:$BL93)+'FD inverse'!$A$19*$C94/Setup!$B$17+INDEX('FD inverse'!$A$19:$BH$19,1,'FD mesh'!$B$15+1)*Setup!$B$22</f>
        <v>16.2520920471646</v>
      </c>
      <c r="V94" s="0" t="n">
        <f aca="false">SUMPRODUCT('FD inverse'!$A$20:$BH$20,'FD mesh'!$B$84:$BI$84,$E93:$BL93)+'FD inverse'!$A$20*$C94/Setup!$B$17+INDEX('FD inverse'!$A$20:$BH$20,1,'FD mesh'!$B$15+1)*Setup!$B$22</f>
        <v>16.1353805822478</v>
      </c>
      <c r="W94" s="0" t="n">
        <f aca="false">SUMPRODUCT('FD inverse'!$A$21:$BH$21,'FD mesh'!$B$84:$BI$84,$E93:$BL93)+'FD inverse'!$A$21*$C94/Setup!$B$17+INDEX('FD inverse'!$A$21:$BH$21,1,'FD mesh'!$B$15+1)*Setup!$B$22</f>
        <v>16.0226126614491</v>
      </c>
      <c r="X94" s="0" t="n">
        <f aca="false">SUMPRODUCT('FD inverse'!$A$22:$BH$22,'FD mesh'!$B$84:$BI$84,$E93:$BL93)+'FD inverse'!$A$22*$C94/Setup!$B$17+INDEX('FD inverse'!$A$22:$BH$22,1,'FD mesh'!$B$15+1)*Setup!$B$22</f>
        <v>15.9134290795049</v>
      </c>
      <c r="Y94" s="0" t="n">
        <f aca="false">SUMPRODUCT('FD inverse'!$A$23:$BH$23,'FD mesh'!$B$84:$BI$84,$E93:$BL93)+'FD inverse'!$A$23*$C94/Setup!$B$17+INDEX('FD inverse'!$A$23:$BH$23,1,'FD mesh'!$B$15+1)*Setup!$B$22</f>
        <v>15.8074762095301</v>
      </c>
      <c r="Z94" s="0" t="n">
        <f aca="false">SUMPRODUCT('FD inverse'!$A$24:$BH$24,'FD mesh'!$B$84:$BI$84,$E93:$BL93)+'FD inverse'!$A$24*$C94/Setup!$B$17+INDEX('FD inverse'!$A$24:$BH$24,1,'FD mesh'!$B$15+1)*Setup!$B$22</f>
        <v>15.7044051091314</v>
      </c>
      <c r="AA94" s="0" t="n">
        <f aca="false">SUMPRODUCT('FD inverse'!$A$25:$BH$25,'FD mesh'!$B$84:$BI$84,$E93:$BL93)+'FD inverse'!$A$25*$C94/Setup!$B$17+INDEX('FD inverse'!$A$25:$BH$25,1,'FD mesh'!$B$15+1)*Setup!$B$22</f>
        <v>15.603870735189</v>
      </c>
      <c r="AB94" s="0" t="n">
        <f aca="false">SUMPRODUCT('FD inverse'!$A$26:$BH$26,'FD mesh'!$B$84:$BI$84,$E93:$BL93)+'FD inverse'!$A$26*$C94/Setup!$B$17+INDEX('FD inverse'!$A$26:$BH$26,1,'FD mesh'!$B$15+1)*Setup!$B$22</f>
        <v>15.5055312564225</v>
      </c>
      <c r="AC94" s="0" t="n">
        <f aca="false">SUMPRODUCT('FD inverse'!$A$27:$BH$27,'FD mesh'!$B$84:$BI$84,$E93:$BL93)+'FD inverse'!$A$27*$C94/Setup!$B$17+INDEX('FD inverse'!$A$27:$BH$27,1,'FD mesh'!$B$15+1)*Setup!$B$22</f>
        <v>15.4090474524597</v>
      </c>
      <c r="AD94" s="0" t="n">
        <f aca="false">SUMPRODUCT('FD inverse'!$A$28:$BH$28,'FD mesh'!$B$84:$BI$84,$E93:$BL93)+'FD inverse'!$A$28*$C94/Setup!$B$17+INDEX('FD inverse'!$A$28:$BH$28,1,'FD mesh'!$B$15+1)*Setup!$B$22</f>
        <v>15.3140821878021</v>
      </c>
      <c r="AE94" s="0" t="n">
        <f aca="false">SUMPRODUCT('FD inverse'!$A$29:$BH$29,'FD mesh'!$B$84:$BI$84,$E93:$BL93)+'FD inverse'!$A$29*$C94/Setup!$B$17+INDEX('FD inverse'!$A$29:$BH$29,1,'FD mesh'!$B$15+1)*Setup!$B$22</f>
        <v>15.2202999488157</v>
      </c>
      <c r="AF94" s="0" t="n">
        <f aca="false">SUMPRODUCT('FD inverse'!$A$30:$BH$30,'FD mesh'!$B$84:$BI$84,$E93:$BL93)+'FD inverse'!$A$30*$C94/Setup!$B$17+INDEX('FD inverse'!$A$30:$BH$30,1,'FD mesh'!$B$15+1)*Setup!$B$22</f>
        <v>15.1273664316689</v>
      </c>
      <c r="AG94" s="0" t="n">
        <f aca="false">SUMPRODUCT('FD inverse'!$A$31:$BH$31,'FD mesh'!$B$84:$BI$84,$E93:$BL93)+'FD inverse'!$A$31*$C94/Setup!$B$17+INDEX('FD inverse'!$A$31:$BH$31,1,'FD mesh'!$B$15+1)*Setup!$B$22</f>
        <v>15.0349481689887</v>
      </c>
      <c r="AH94" s="0" t="n">
        <f aca="false">SUMPRODUCT('FD inverse'!$A$32:$BH$32,'FD mesh'!$B$84:$BI$84,$E93:$BL93)+'FD inverse'!$A$32*$C94/Setup!$B$17+INDEX('FD inverse'!$A$32:$BH$32,1,'FD mesh'!$B$15+1)*Setup!$B$22</f>
        <v>15.0312134690048</v>
      </c>
      <c r="AI94" s="0" t="n">
        <f aca="false">SUMPRODUCT('FD inverse'!$A$33:$BH$33,'FD mesh'!$B$84:$BI$84,$E93:$BL93)+'FD inverse'!$A$33*$C94/Setup!$B$17+INDEX('FD inverse'!$A$33:$BH$33,1,'FD mesh'!$B$15+1)*Setup!$B$22</f>
        <v>15.0277684120361</v>
      </c>
      <c r="AJ94" s="0" t="n">
        <f aca="false">SUMPRODUCT('FD inverse'!$A$34:$BH$34,'FD mesh'!$B$84:$BI$84,$E93:$BL93)+'FD inverse'!$A$34*$C94/Setup!$B$17+INDEX('FD inverse'!$A$34:$BH$34,1,'FD mesh'!$B$15+1)*Setup!$B$22</f>
        <v>15.0245895192959</v>
      </c>
      <c r="AK94" s="0" t="n">
        <f aca="false">SUMPRODUCT('FD inverse'!$A$35:$BH$35,'FD mesh'!$B$84:$BI$84,$E93:$BL93)+'FD inverse'!$A$35*$C94/Setup!$B$17+INDEX('FD inverse'!$A$35:$BH$35,1,'FD mesh'!$B$15+1)*Setup!$B$22</f>
        <v>15.0216537063014</v>
      </c>
      <c r="AL94" s="0" t="n">
        <f aca="false">SUMPRODUCT('FD inverse'!$A$36:$BH$36,'FD mesh'!$B$84:$BI$84,$E93:$BL93)+'FD inverse'!$A$36*$C94/Setup!$B$17+INDEX('FD inverse'!$A$36:$BH$36,1,'FD mesh'!$B$15+1)*Setup!$B$22</f>
        <v>15.0189382548491</v>
      </c>
      <c r="AM94" s="0" t="n">
        <f aca="false">SUMPRODUCT('FD inverse'!$A$37:$BH$37,'FD mesh'!$B$84:$BI$84,$E93:$BL93)+'FD inverse'!$A$37*$C94/Setup!$B$17+INDEX('FD inverse'!$A$37:$BH$37,1,'FD mesh'!$B$15+1)*Setup!$B$22</f>
        <v>15.016420786774</v>
      </c>
      <c r="AN94" s="0" t="n">
        <f aca="false">SUMPRODUCT('FD inverse'!$A$38:$BH$38,'FD mesh'!$B$84:$BI$84,$E93:$BL93)+'FD inverse'!$A$38*$C94/Setup!$B$17+INDEX('FD inverse'!$A$38:$BH$38,1,'FD mesh'!$B$15+1)*Setup!$B$22</f>
        <v>15.0140792380459</v>
      </c>
      <c r="AO94" s="0" t="n">
        <f aca="false">SUMPRODUCT('FD inverse'!$A$39:$BH$39,'FD mesh'!$B$84:$BI$84,$E93:$BL93)+'FD inverse'!$A$39*$C94/Setup!$B$17+INDEX('FD inverse'!$A$39:$BH$39,1,'FD mesh'!$B$15+1)*Setup!$B$22</f>
        <v>15.0118918320939</v>
      </c>
      <c r="AP94" s="0" t="n">
        <f aca="false">SUMPRODUCT('FD inverse'!$A$40:$BH$40,'FD mesh'!$B$84:$BI$84,$E93:$BL93)+'FD inverse'!$A$40*$C94/Setup!$B$17+INDEX('FD inverse'!$A$40:$BH$40,1,'FD mesh'!$B$15+1)*Setup!$B$22</f>
        <v>15.0098370515691</v>
      </c>
      <c r="AQ94" s="0" t="n">
        <f aca="false">SUMPRODUCT('FD inverse'!$A$41:$BH$41,'FD mesh'!$B$84:$BI$84,$E93:$BL93)+'FD inverse'!$A$41*$C94/Setup!$B$17+INDEX('FD inverse'!$A$41:$BH$41,1,'FD mesh'!$B$15+1)*Setup!$B$22</f>
        <v>15.0078936080591</v>
      </c>
      <c r="AR94" s="0" t="n">
        <f aca="false">SUMPRODUCT('FD inverse'!$A$42:$BH$42,'FD mesh'!$B$84:$BI$84,$E93:$BL93)+'FD inverse'!$A$42*$C94/Setup!$B$17+INDEX('FD inverse'!$A$42:$BH$42,1,'FD mesh'!$B$15+1)*Setup!$B$22</f>
        <v>15.006040409537</v>
      </c>
      <c r="AS94" s="0" t="n">
        <f aca="false">SUMPRODUCT('FD inverse'!$A$43:$BH$43,'FD mesh'!$B$84:$BI$84,$E93:$BL93)+'FD inverse'!$A$43*$C94/Setup!$B$17+INDEX('FD inverse'!$A$43:$BH$43,1,'FD mesh'!$B$15+1)*Setup!$B$22</f>
        <v>0</v>
      </c>
      <c r="AT94" s="0" t="n">
        <f aca="false">SUMPRODUCT('FD inverse'!$A$44:$BH$44,'FD mesh'!$B$84:$BI$84,$E93:$BL93)+'FD inverse'!$A$44*$C94/Setup!$B$17+INDEX('FD inverse'!$A$44:$BH$44,1,'FD mesh'!$B$15+1)*Setup!$B$22</f>
        <v>0</v>
      </c>
      <c r="AU94" s="0" t="n">
        <f aca="false">SUMPRODUCT('FD inverse'!$A$45:$BH$45,'FD mesh'!$B$84:$BI$84,$E93:$BL93)+'FD inverse'!$A$45*$C94/Setup!$B$17+INDEX('FD inverse'!$A$45:$BH$45,1,'FD mesh'!$B$15+1)*Setup!$B$22</f>
        <v>0</v>
      </c>
      <c r="AV94" s="0" t="n">
        <f aca="false">SUMPRODUCT('FD inverse'!$A$46:$BH$46,'FD mesh'!$B$84:$BI$84,$E93:$BL93)+'FD inverse'!$A$46*$C94/Setup!$B$17+INDEX('FD inverse'!$A$46:$BH$46,1,'FD mesh'!$B$15+1)*Setup!$B$22</f>
        <v>0</v>
      </c>
      <c r="AW94" s="0" t="n">
        <f aca="false">SUMPRODUCT('FD inverse'!$A$47:$BH$47,'FD mesh'!$B$84:$BI$84,$E93:$BL93)+'FD inverse'!$A$47*$C94/Setup!$B$17+INDEX('FD inverse'!$A$47:$BH$47,1,'FD mesh'!$B$15+1)*Setup!$B$22</f>
        <v>0</v>
      </c>
      <c r="AX94" s="0" t="n">
        <f aca="false">SUMPRODUCT('FD inverse'!$A$48:$BH$48,'FD mesh'!$B$84:$BI$84,$E93:$BL93)+'FD inverse'!$A$48*$C94/Setup!$B$17+INDEX('FD inverse'!$A$48:$BH$48,1,'FD mesh'!$B$15+1)*Setup!$B$22</f>
        <v>0</v>
      </c>
      <c r="AY94" s="0" t="n">
        <f aca="false">SUMPRODUCT('FD inverse'!$A$49:$BH$49,'FD mesh'!$B$84:$BI$84,$E93:$BL93)+'FD inverse'!$A$49*$C94/Setup!$B$17+INDEX('FD inverse'!$A$49:$BH$49,1,'FD mesh'!$B$15+1)*Setup!$B$22</f>
        <v>0</v>
      </c>
      <c r="AZ94" s="0" t="n">
        <f aca="false">SUMPRODUCT('FD inverse'!$A$50:$BH$50,'FD mesh'!$B$84:$BI$84,$E93:$BL93)+'FD inverse'!$A$50*$C94/Setup!$B$17+INDEX('FD inverse'!$A$50:$BH$50,1,'FD mesh'!$B$15+1)*Setup!$B$22</f>
        <v>0</v>
      </c>
      <c r="BA94" s="0" t="n">
        <f aca="false">SUMPRODUCT('FD inverse'!$A$51:$BH$51,'FD mesh'!$B$84:$BI$84,$E93:$BL93)+'FD inverse'!$A$51*$C94/Setup!$B$17+INDEX('FD inverse'!$A$51:$BH$51,1,'FD mesh'!$B$15+1)*Setup!$B$22</f>
        <v>0</v>
      </c>
      <c r="BB94" s="0" t="n">
        <f aca="false">SUMPRODUCT('FD inverse'!$A$52:$BH$52,'FD mesh'!$B$84:$BI$84,$E93:$BL93)+'FD inverse'!$A$52*$C94/Setup!$B$17+INDEX('FD inverse'!$A$52:$BH$52,1,'FD mesh'!$B$15+1)*Setup!$B$22</f>
        <v>0</v>
      </c>
      <c r="BC94" s="0" t="n">
        <f aca="false">SUMPRODUCT('FD inverse'!$A$53:$BH$53,'FD mesh'!$B$84:$BI$84,$E93:$BL93)+'FD inverse'!$A$53*$C94/Setup!$B$17+INDEX('FD inverse'!$A$53:$BH$53,1,'FD mesh'!$B$15+1)*Setup!$B$22</f>
        <v>0</v>
      </c>
      <c r="BD94" s="0" t="n">
        <f aca="false">SUMPRODUCT('FD inverse'!$A$54:$BH$54,'FD mesh'!$B$84:$BI$84,$E93:$BL93)+'FD inverse'!$A$54*$C94/Setup!$B$17+INDEX('FD inverse'!$A$54:$BH$54,1,'FD mesh'!$B$15+1)*Setup!$B$22</f>
        <v>0</v>
      </c>
      <c r="BE94" s="0" t="n">
        <f aca="false">SUMPRODUCT('FD inverse'!$A$55:$BH$55,'FD mesh'!$B$84:$BI$84,$E93:$BL93)+'FD inverse'!$A$55*$C94/Setup!$B$17+INDEX('FD inverse'!$A$55:$BH$55,1,'FD mesh'!$B$15+1)*Setup!$B$22</f>
        <v>0</v>
      </c>
      <c r="BF94" s="0" t="n">
        <f aca="false">SUMPRODUCT('FD inverse'!$A$56:$BH$56,'FD mesh'!$B$84:$BI$84,$E93:$BL93)+'FD inverse'!$A$56*$C94/Setup!$B$17+INDEX('FD inverse'!$A$56:$BH$56,1,'FD mesh'!$B$15+1)*Setup!$B$22</f>
        <v>0</v>
      </c>
      <c r="BG94" s="0" t="n">
        <f aca="false">SUMPRODUCT('FD inverse'!$A$57:$BH$57,'FD mesh'!$B$84:$BI$84,$E93:$BL93)+'FD inverse'!$A$57*$C94/Setup!$B$17+INDEX('FD inverse'!$A$57:$BH$57,1,'FD mesh'!$B$15+1)*Setup!$B$22</f>
        <v>0</v>
      </c>
      <c r="BH94" s="0" t="n">
        <f aca="false">SUMPRODUCT('FD inverse'!$A$58:$BH$58,'FD mesh'!$B$84:$BI$84,$E93:$BL93)+'FD inverse'!$A$58*$C94/Setup!$B$17+INDEX('FD inverse'!$A$58:$BH$58,1,'FD mesh'!$B$15+1)*Setup!$B$22</f>
        <v>0</v>
      </c>
      <c r="BI94" s="0" t="n">
        <f aca="false">SUMPRODUCT('FD inverse'!$A$59:$BH$59,'FD mesh'!$B$84:$BI$84,$E93:$BL93)+'FD inverse'!$A$59*$C94/Setup!$B$17+INDEX('FD inverse'!$A$59:$BH$59,1,'FD mesh'!$B$15+1)*Setup!$B$22</f>
        <v>0</v>
      </c>
      <c r="BJ94" s="0" t="n">
        <f aca="false">SUMPRODUCT('FD inverse'!$A$60:$BH$60,'FD mesh'!$B$84:$BI$84,$E93:$BL93)+'FD inverse'!$A$60*$C94/Setup!$B$17+INDEX('FD inverse'!$A$60:$BH$60,1,'FD mesh'!$B$15+1)*Setup!$B$22</f>
        <v>0</v>
      </c>
      <c r="BK94" s="0" t="n">
        <f aca="false">SUMPRODUCT('FD inverse'!$A$61:$BH$61,'FD mesh'!$B$84:$BI$84,$E93:$BL93)+'FD inverse'!$A$61*$C94/Setup!$B$17+INDEX('FD inverse'!$A$61:$BH$61,1,'FD mesh'!$B$15+1)*Setup!$B$22</f>
        <v>0</v>
      </c>
      <c r="BL94" s="0" t="n">
        <f aca="false">SUMPRODUCT('FD inverse'!$A$62:$BH$62,'FD mesh'!$B$84:$BI$84,$E93:$BL93)+'FD inverse'!$A$62*$C94/Setup!$B$17+INDEX('FD inverse'!$A$62:$BH$62,1,'FD mesh'!$B$15+1)*Setup!$B$22</f>
        <v>0</v>
      </c>
    </row>
    <row r="95" customFormat="false" ht="15" hidden="false" customHeight="false" outlineLevel="0" collapsed="false">
      <c r="A95" s="0" t="n">
        <v>90</v>
      </c>
      <c r="B95" s="0" t="n">
        <f aca="false">A95*Setup!$B$11/3600</f>
        <v>7.5</v>
      </c>
      <c r="C95" s="0" t="n">
        <f aca="false">Setup!$B$7+Setup!$B$8*COS(2*PI()*(B95-Setup!$B$9)/24)</f>
        <v>21.5649542839651</v>
      </c>
      <c r="D95" s="0" t="n">
        <f aca="false">(C95-E95)/Setup!$B$17</f>
        <v>15.408070843452</v>
      </c>
      <c r="E95" s="0" t="n">
        <f aca="false">SUMPRODUCT('FD inverse'!$A$3:$BH$3,'FD mesh'!$B$84:$BI$84,$E94:$BL94)+'FD inverse'!$A$3*$C95/Setup!$B$17+INDEX('FD inverse'!$A$3:$BH$3,1,'FD mesh'!$B$15+1)*Setup!$B$22</f>
        <v>19.5619050743164</v>
      </c>
      <c r="F95" s="0" t="n">
        <f aca="false">SUMPRODUCT('FD inverse'!$A$4:$BH$4,'FD mesh'!$B$84:$BI$84,$E94:$BL94)+'FD inverse'!$A$4*$C95/Setup!$B$17+INDEX('FD inverse'!$A$4:$BH$4,1,'FD mesh'!$B$15+1)*Setup!$B$22</f>
        <v>19.1136354415806</v>
      </c>
      <c r="G95" s="0" t="n">
        <f aca="false">SUMPRODUCT('FD inverse'!$A$5:$BH$5,'FD mesh'!$B$84:$BI$84,$E94:$BL94)+'FD inverse'!$A$5*$C95/Setup!$B$17+INDEX('FD inverse'!$A$5:$BH$5,1,'FD mesh'!$B$15+1)*Setup!$B$22</f>
        <v>18.683947467362</v>
      </c>
      <c r="H95" s="0" t="n">
        <f aca="false">SUMPRODUCT('FD inverse'!$A$6:$BH$6,'FD mesh'!$B$84:$BI$84,$E94:$BL94)+'FD inverse'!$A$6*$C95/Setup!$B$17+INDEX('FD inverse'!$A$6:$BH$6,1,'FD mesh'!$B$15+1)*Setup!$B$22</f>
        <v>17.2682404248688</v>
      </c>
      <c r="I95" s="0" t="n">
        <f aca="false">SUMPRODUCT('FD inverse'!$A$7:$BH$7,'FD mesh'!$B$84:$BI$84,$E94:$BL94)+'FD inverse'!$A$7*$C95/Setup!$B$17+INDEX('FD inverse'!$A$7:$BH$7,1,'FD mesh'!$B$15+1)*Setup!$B$22</f>
        <v>17.1501264667491</v>
      </c>
      <c r="J95" s="0" t="n">
        <f aca="false">SUMPRODUCT('FD inverse'!$A$8:$BH$8,'FD mesh'!$B$84:$BI$84,$E94:$BL94)+'FD inverse'!$A$8*$C95/Setup!$B$17+INDEX('FD inverse'!$A$8:$BH$8,1,'FD mesh'!$B$15+1)*Setup!$B$22</f>
        <v>17.0456676721686</v>
      </c>
      <c r="K95" s="0" t="n">
        <f aca="false">SUMPRODUCT('FD inverse'!$A$9:$BH$9,'FD mesh'!$B$84:$BI$84,$E94:$BL94)+'FD inverse'!$A$9*$C95/Setup!$B$17+INDEX('FD inverse'!$A$9:$BH$9,1,'FD mesh'!$B$15+1)*Setup!$B$22</f>
        <v>16.9542787300752</v>
      </c>
      <c r="L95" s="0" t="n">
        <f aca="false">SUMPRODUCT('FD inverse'!$A$10:$BH$10,'FD mesh'!$B$84:$BI$84,$E94:$BL94)+'FD inverse'!$A$10*$C95/Setup!$B$17+INDEX('FD inverse'!$A$10:$BH$10,1,'FD mesh'!$B$15+1)*Setup!$B$22</f>
        <v>16.8754643091736</v>
      </c>
      <c r="M95" s="0" t="n">
        <f aca="false">SUMPRODUCT('FD inverse'!$A$11:$BH$11,'FD mesh'!$B$84:$BI$84,$E94:$BL94)+'FD inverse'!$A$11*$C95/Setup!$B$17+INDEX('FD inverse'!$A$11:$BH$11,1,'FD mesh'!$B$15+1)*Setup!$B$22</f>
        <v>16.8088105128242</v>
      </c>
      <c r="N95" s="0" t="n">
        <f aca="false">SUMPRODUCT('FD inverse'!$A$12:$BH$12,'FD mesh'!$B$84:$BI$84,$E94:$BL94)+'FD inverse'!$A$12*$C95/Setup!$B$17+INDEX('FD inverse'!$A$12:$BH$12,1,'FD mesh'!$B$15+1)*Setup!$B$22</f>
        <v>16.7539771767833</v>
      </c>
      <c r="O95" s="0" t="n">
        <f aca="false">SUMPRODUCT('FD inverse'!$A$13:$BH$13,'FD mesh'!$B$84:$BI$84,$E94:$BL94)+'FD inverse'!$A$13*$C95/Setup!$B$17+INDEX('FD inverse'!$A$13:$BH$13,1,'FD mesh'!$B$15+1)*Setup!$B$22</f>
        <v>16.7106911283643</v>
      </c>
      <c r="P95" s="0" t="n">
        <f aca="false">SUMPRODUCT('FD inverse'!$A$14:$BH$14,'FD mesh'!$B$84:$BI$84,$E94:$BL94)+'FD inverse'!$A$14*$C95/Setup!$B$17+INDEX('FD inverse'!$A$14:$BH$14,1,'FD mesh'!$B$15+1)*Setup!$B$22</f>
        <v>16.6787405049625</v>
      </c>
      <c r="Q95" s="0" t="n">
        <f aca="false">SUMPRODUCT('FD inverse'!$A$15:$BH$15,'FD mesh'!$B$84:$BI$84,$E94:$BL94)+'FD inverse'!$A$15*$C95/Setup!$B$17+INDEX('FD inverse'!$A$15:$BH$15,1,'FD mesh'!$B$15+1)*Setup!$B$22</f>
        <v>16.6579702102841</v>
      </c>
      <c r="R95" s="0" t="n">
        <f aca="false">SUMPRODUCT('FD inverse'!$A$16:$BH$16,'FD mesh'!$B$84:$BI$84,$E94:$BL94)+'FD inverse'!$A$16*$C95/Setup!$B$17+INDEX('FD inverse'!$A$16:$BH$16,1,'FD mesh'!$B$15+1)*Setup!$B$22</f>
        <v>16.6482785679006</v>
      </c>
      <c r="S95" s="0" t="n">
        <f aca="false">SUMPRODUCT('FD inverse'!$A$17:$BH$17,'FD mesh'!$B$84:$BI$84,$E94:$BL94)+'FD inverse'!$A$17*$C95/Setup!$B$17+INDEX('FD inverse'!$A$17:$BH$17,1,'FD mesh'!$B$15+1)*Setup!$B$22</f>
        <v>16.5161555861946</v>
      </c>
      <c r="T95" s="0" t="n">
        <f aca="false">SUMPRODUCT('FD inverse'!$A$18:$BH$18,'FD mesh'!$B$84:$BI$84,$E94:$BL94)+'FD inverse'!$A$18*$C95/Setup!$B$17+INDEX('FD inverse'!$A$18:$BH$18,1,'FD mesh'!$B$15+1)*Setup!$B$22</f>
        <v>16.3891352412893</v>
      </c>
      <c r="U95" s="0" t="n">
        <f aca="false">SUMPRODUCT('FD inverse'!$A$19:$BH$19,'FD mesh'!$B$84:$BI$84,$E94:$BL94)+'FD inverse'!$A$19*$C95/Setup!$B$17+INDEX('FD inverse'!$A$19:$BH$19,1,'FD mesh'!$B$15+1)*Setup!$B$22</f>
        <v>16.2668300564205</v>
      </c>
      <c r="V95" s="0" t="n">
        <f aca="false">SUMPRODUCT('FD inverse'!$A$20:$BH$20,'FD mesh'!$B$84:$BI$84,$E94:$BL94)+'FD inverse'!$A$20*$C95/Setup!$B$17+INDEX('FD inverse'!$A$20:$BH$20,1,'FD mesh'!$B$15+1)*Setup!$B$22</f>
        <v>16.1488620571327</v>
      </c>
      <c r="W95" s="0" t="n">
        <f aca="false">SUMPRODUCT('FD inverse'!$A$21:$BH$21,'FD mesh'!$B$84:$BI$84,$E94:$BL94)+'FD inverse'!$A$21*$C95/Setup!$B$17+INDEX('FD inverse'!$A$21:$BH$21,1,'FD mesh'!$B$15+1)*Setup!$B$22</f>
        <v>16.034861463311</v>
      </c>
      <c r="X95" s="0" t="n">
        <f aca="false">SUMPRODUCT('FD inverse'!$A$22:$BH$22,'FD mesh'!$B$84:$BI$84,$E94:$BL94)+'FD inverse'!$A$22*$C95/Setup!$B$17+INDEX('FD inverse'!$A$22:$BH$22,1,'FD mesh'!$B$15+1)*Setup!$B$22</f>
        <v>15.9244655168944</v>
      </c>
      <c r="Y95" s="0" t="n">
        <f aca="false">SUMPRODUCT('FD inverse'!$A$23:$BH$23,'FD mesh'!$B$84:$BI$84,$E94:$BL94)+'FD inverse'!$A$23*$C95/Setup!$B$17+INDEX('FD inverse'!$A$23:$BH$23,1,'FD mesh'!$B$15+1)*Setup!$B$22</f>
        <v>15.8173174363381</v>
      </c>
      <c r="Z95" s="0" t="n">
        <f aca="false">SUMPRODUCT('FD inverse'!$A$24:$BH$24,'FD mesh'!$B$84:$BI$84,$E94:$BL94)+'FD inverse'!$A$24*$C95/Setup!$B$17+INDEX('FD inverse'!$A$24:$BH$24,1,'FD mesh'!$B$15+1)*Setup!$B$22</f>
        <v>15.7130654882425</v>
      </c>
      <c r="AA95" s="0" t="n">
        <f aca="false">SUMPRODUCT('FD inverse'!$A$25:$BH$25,'FD mesh'!$B$84:$BI$84,$E94:$BL94)+'FD inverse'!$A$25*$C95/Setup!$B$17+INDEX('FD inverse'!$A$25:$BH$25,1,'FD mesh'!$B$15+1)*Setup!$B$22</f>
        <v>15.6113621659995</v>
      </c>
      <c r="AB95" s="0" t="n">
        <f aca="false">SUMPRODUCT('FD inverse'!$A$26:$BH$26,'FD mesh'!$B$84:$BI$84,$E94:$BL94)+'FD inverse'!$A$26*$C95/Setup!$B$17+INDEX('FD inverse'!$A$26:$BH$26,1,'FD mesh'!$B$15+1)*Setup!$B$22</f>
        <v>15.5118634648237</v>
      </c>
      <c r="AC95" s="0" t="n">
        <f aca="false">SUMPRODUCT('FD inverse'!$A$27:$BH$27,'FD mesh'!$B$84:$BI$84,$E94:$BL94)+'FD inverse'!$A$27*$C95/Setup!$B$17+INDEX('FD inverse'!$A$27:$BH$27,1,'FD mesh'!$B$15+1)*Setup!$B$22</f>
        <v>15.4142282421202</v>
      </c>
      <c r="AD95" s="0" t="n">
        <f aca="false">SUMPRODUCT('FD inverse'!$A$28:$BH$28,'FD mesh'!$B$84:$BI$84,$E94:$BL94)+'FD inverse'!$A$28*$C95/Setup!$B$17+INDEX('FD inverse'!$A$28:$BH$28,1,'FD mesh'!$B$15+1)*Setup!$B$22</f>
        <v>15.3181176518025</v>
      </c>
      <c r="AE95" s="0" t="n">
        <f aca="false">SUMPRODUCT('FD inverse'!$A$29:$BH$29,'FD mesh'!$B$84:$BI$84,$E94:$BL94)+'FD inverse'!$A$29*$C95/Setup!$B$17+INDEX('FD inverse'!$A$29:$BH$29,1,'FD mesh'!$B$15+1)*Setup!$B$22</f>
        <v>15.2231946408907</v>
      </c>
      <c r="AF95" s="0" t="n">
        <f aca="false">SUMPRODUCT('FD inverse'!$A$30:$BH$30,'FD mesh'!$B$84:$BI$84,$E94:$BL94)+'FD inverse'!$A$30*$C95/Setup!$B$17+INDEX('FD inverse'!$A$30:$BH$30,1,'FD mesh'!$B$15+1)*Setup!$B$22</f>
        <v>15.1291234965039</v>
      </c>
      <c r="AG95" s="0" t="n">
        <f aca="false">SUMPRODUCT('FD inverse'!$A$31:$BH$31,'FD mesh'!$B$84:$BI$84,$E94:$BL94)+'FD inverse'!$A$31*$C95/Setup!$B$17+INDEX('FD inverse'!$A$31:$BH$31,1,'FD mesh'!$B$15+1)*Setup!$B$22</f>
        <v>15.035569431197</v>
      </c>
      <c r="AH95" s="0" t="n">
        <f aca="false">SUMPRODUCT('FD inverse'!$A$32:$BH$32,'FD mesh'!$B$84:$BI$84,$E94:$BL94)+'FD inverse'!$A$32*$C95/Setup!$B$17+INDEX('FD inverse'!$A$32:$BH$32,1,'FD mesh'!$B$15+1)*Setup!$B$22</f>
        <v>15.0317873449395</v>
      </c>
      <c r="AI95" s="0" t="n">
        <f aca="false">SUMPRODUCT('FD inverse'!$A$33:$BH$33,'FD mesh'!$B$84:$BI$84,$E94:$BL94)+'FD inverse'!$A$33*$C95/Setup!$B$17+INDEX('FD inverse'!$A$33:$BH$33,1,'FD mesh'!$B$15+1)*Setup!$B$22</f>
        <v>15.0282957678982</v>
      </c>
      <c r="AJ95" s="0" t="n">
        <f aca="false">SUMPRODUCT('FD inverse'!$A$34:$BH$34,'FD mesh'!$B$84:$BI$84,$E94:$BL94)+'FD inverse'!$A$34*$C95/Setup!$B$17+INDEX('FD inverse'!$A$34:$BH$34,1,'FD mesh'!$B$15+1)*Setup!$B$22</f>
        <v>15.0250711505411</v>
      </c>
      <c r="AK95" s="0" t="n">
        <f aca="false">SUMPRODUCT('FD inverse'!$A$35:$BH$35,'FD mesh'!$B$84:$BI$84,$E94:$BL94)+'FD inverse'!$A$35*$C95/Setup!$B$17+INDEX('FD inverse'!$A$35:$BH$35,1,'FD mesh'!$B$15+1)*Setup!$B$22</f>
        <v>15.0220903460138</v>
      </c>
      <c r="AL95" s="0" t="n">
        <f aca="false">SUMPRODUCT('FD inverse'!$A$36:$BH$36,'FD mesh'!$B$84:$BI$84,$E94:$BL94)+'FD inverse'!$A$36*$C95/Setup!$B$17+INDEX('FD inverse'!$A$36:$BH$36,1,'FD mesh'!$B$15+1)*Setup!$B$22</f>
        <v>15.0193305785661</v>
      </c>
      <c r="AM95" s="0" t="n">
        <f aca="false">SUMPRODUCT('FD inverse'!$A$37:$BH$37,'FD mesh'!$B$84:$BI$84,$E94:$BL94)+'FD inverse'!$A$37*$C95/Setup!$B$17+INDEX('FD inverse'!$A$37:$BH$37,1,'FD mesh'!$B$15+1)*Setup!$B$22</f>
        <v>15.0167694144205</v>
      </c>
      <c r="AN95" s="0" t="n">
        <f aca="false">SUMPRODUCT('FD inverse'!$A$38:$BH$38,'FD mesh'!$B$84:$BI$84,$E94:$BL94)+'FD inverse'!$A$38*$C95/Setup!$B$17+INDEX('FD inverse'!$A$38:$BH$38,1,'FD mesh'!$B$15+1)*Setup!$B$22</f>
        <v>15.0143847336195</v>
      </c>
      <c r="AO95" s="0" t="n">
        <f aca="false">SUMPRODUCT('FD inverse'!$A$39:$BH$39,'FD mesh'!$B$84:$BI$84,$E94:$BL94)+'FD inverse'!$A$39*$C95/Setup!$B$17+INDEX('FD inverse'!$A$39:$BH$39,1,'FD mesh'!$B$15+1)*Setup!$B$22</f>
        <v>15.0121547017145</v>
      </c>
      <c r="AP95" s="0" t="n">
        <f aca="false">SUMPRODUCT('FD inverse'!$A$40:$BH$40,'FD mesh'!$B$84:$BI$84,$E94:$BL94)+'FD inverse'!$A$40*$C95/Setup!$B$17+INDEX('FD inverse'!$A$40:$BH$40,1,'FD mesh'!$B$15+1)*Setup!$B$22</f>
        <v>15.0100577404662</v>
      </c>
      <c r="AQ95" s="0" t="n">
        <f aca="false">SUMPRODUCT('FD inverse'!$A$41:$BH$41,'FD mesh'!$B$84:$BI$84,$E94:$BL94)+'FD inverse'!$A$41*$C95/Setup!$B$17+INDEX('FD inverse'!$A$41:$BH$41,1,'FD mesh'!$B$15+1)*Setup!$B$22</f>
        <v>15.0080724970209</v>
      </c>
      <c r="AR95" s="0" t="n">
        <f aca="false">SUMPRODUCT('FD inverse'!$A$42:$BH$42,'FD mesh'!$B$84:$BI$84,$E94:$BL94)+'FD inverse'!$A$42*$C95/Setup!$B$17+INDEX('FD inverse'!$A$42:$BH$42,1,'FD mesh'!$B$15+1)*Setup!$B$22</f>
        <v>15.0061778112883</v>
      </c>
      <c r="AS95" s="0" t="n">
        <f aca="false">SUMPRODUCT('FD inverse'!$A$43:$BH$43,'FD mesh'!$B$84:$BI$84,$E94:$BL94)+'FD inverse'!$A$43*$C95/Setup!$B$17+INDEX('FD inverse'!$A$43:$BH$43,1,'FD mesh'!$B$15+1)*Setup!$B$22</f>
        <v>0</v>
      </c>
      <c r="AT95" s="0" t="n">
        <f aca="false">SUMPRODUCT('FD inverse'!$A$44:$BH$44,'FD mesh'!$B$84:$BI$84,$E94:$BL94)+'FD inverse'!$A$44*$C95/Setup!$B$17+INDEX('FD inverse'!$A$44:$BH$44,1,'FD mesh'!$B$15+1)*Setup!$B$22</f>
        <v>0</v>
      </c>
      <c r="AU95" s="0" t="n">
        <f aca="false">SUMPRODUCT('FD inverse'!$A$45:$BH$45,'FD mesh'!$B$84:$BI$84,$E94:$BL94)+'FD inverse'!$A$45*$C95/Setup!$B$17+INDEX('FD inverse'!$A$45:$BH$45,1,'FD mesh'!$B$15+1)*Setup!$B$22</f>
        <v>0</v>
      </c>
      <c r="AV95" s="0" t="n">
        <f aca="false">SUMPRODUCT('FD inverse'!$A$46:$BH$46,'FD mesh'!$B$84:$BI$84,$E94:$BL94)+'FD inverse'!$A$46*$C95/Setup!$B$17+INDEX('FD inverse'!$A$46:$BH$46,1,'FD mesh'!$B$15+1)*Setup!$B$22</f>
        <v>0</v>
      </c>
      <c r="AW95" s="0" t="n">
        <f aca="false">SUMPRODUCT('FD inverse'!$A$47:$BH$47,'FD mesh'!$B$84:$BI$84,$E94:$BL94)+'FD inverse'!$A$47*$C95/Setup!$B$17+INDEX('FD inverse'!$A$47:$BH$47,1,'FD mesh'!$B$15+1)*Setup!$B$22</f>
        <v>0</v>
      </c>
      <c r="AX95" s="0" t="n">
        <f aca="false">SUMPRODUCT('FD inverse'!$A$48:$BH$48,'FD mesh'!$B$84:$BI$84,$E94:$BL94)+'FD inverse'!$A$48*$C95/Setup!$B$17+INDEX('FD inverse'!$A$48:$BH$48,1,'FD mesh'!$B$15+1)*Setup!$B$22</f>
        <v>0</v>
      </c>
      <c r="AY95" s="0" t="n">
        <f aca="false">SUMPRODUCT('FD inverse'!$A$49:$BH$49,'FD mesh'!$B$84:$BI$84,$E94:$BL94)+'FD inverse'!$A$49*$C95/Setup!$B$17+INDEX('FD inverse'!$A$49:$BH$49,1,'FD mesh'!$B$15+1)*Setup!$B$22</f>
        <v>0</v>
      </c>
      <c r="AZ95" s="0" t="n">
        <f aca="false">SUMPRODUCT('FD inverse'!$A$50:$BH$50,'FD mesh'!$B$84:$BI$84,$E94:$BL94)+'FD inverse'!$A$50*$C95/Setup!$B$17+INDEX('FD inverse'!$A$50:$BH$50,1,'FD mesh'!$B$15+1)*Setup!$B$22</f>
        <v>0</v>
      </c>
      <c r="BA95" s="0" t="n">
        <f aca="false">SUMPRODUCT('FD inverse'!$A$51:$BH$51,'FD mesh'!$B$84:$BI$84,$E94:$BL94)+'FD inverse'!$A$51*$C95/Setup!$B$17+INDEX('FD inverse'!$A$51:$BH$51,1,'FD mesh'!$B$15+1)*Setup!$B$22</f>
        <v>0</v>
      </c>
      <c r="BB95" s="0" t="n">
        <f aca="false">SUMPRODUCT('FD inverse'!$A$52:$BH$52,'FD mesh'!$B$84:$BI$84,$E94:$BL94)+'FD inverse'!$A$52*$C95/Setup!$B$17+INDEX('FD inverse'!$A$52:$BH$52,1,'FD mesh'!$B$15+1)*Setup!$B$22</f>
        <v>0</v>
      </c>
      <c r="BC95" s="0" t="n">
        <f aca="false">SUMPRODUCT('FD inverse'!$A$53:$BH$53,'FD mesh'!$B$84:$BI$84,$E94:$BL94)+'FD inverse'!$A$53*$C95/Setup!$B$17+INDEX('FD inverse'!$A$53:$BH$53,1,'FD mesh'!$B$15+1)*Setup!$B$22</f>
        <v>0</v>
      </c>
      <c r="BD95" s="0" t="n">
        <f aca="false">SUMPRODUCT('FD inverse'!$A$54:$BH$54,'FD mesh'!$B$84:$BI$84,$E94:$BL94)+'FD inverse'!$A$54*$C95/Setup!$B$17+INDEX('FD inverse'!$A$54:$BH$54,1,'FD mesh'!$B$15+1)*Setup!$B$22</f>
        <v>0</v>
      </c>
      <c r="BE95" s="0" t="n">
        <f aca="false">SUMPRODUCT('FD inverse'!$A$55:$BH$55,'FD mesh'!$B$84:$BI$84,$E94:$BL94)+'FD inverse'!$A$55*$C95/Setup!$B$17+INDEX('FD inverse'!$A$55:$BH$55,1,'FD mesh'!$B$15+1)*Setup!$B$22</f>
        <v>0</v>
      </c>
      <c r="BF95" s="0" t="n">
        <f aca="false">SUMPRODUCT('FD inverse'!$A$56:$BH$56,'FD mesh'!$B$84:$BI$84,$E94:$BL94)+'FD inverse'!$A$56*$C95/Setup!$B$17+INDEX('FD inverse'!$A$56:$BH$56,1,'FD mesh'!$B$15+1)*Setup!$B$22</f>
        <v>0</v>
      </c>
      <c r="BG95" s="0" t="n">
        <f aca="false">SUMPRODUCT('FD inverse'!$A$57:$BH$57,'FD mesh'!$B$84:$BI$84,$E94:$BL94)+'FD inverse'!$A$57*$C95/Setup!$B$17+INDEX('FD inverse'!$A$57:$BH$57,1,'FD mesh'!$B$15+1)*Setup!$B$22</f>
        <v>0</v>
      </c>
      <c r="BH95" s="0" t="n">
        <f aca="false">SUMPRODUCT('FD inverse'!$A$58:$BH$58,'FD mesh'!$B$84:$BI$84,$E94:$BL94)+'FD inverse'!$A$58*$C95/Setup!$B$17+INDEX('FD inverse'!$A$58:$BH$58,1,'FD mesh'!$B$15+1)*Setup!$B$22</f>
        <v>0</v>
      </c>
      <c r="BI95" s="0" t="n">
        <f aca="false">SUMPRODUCT('FD inverse'!$A$59:$BH$59,'FD mesh'!$B$84:$BI$84,$E94:$BL94)+'FD inverse'!$A$59*$C95/Setup!$B$17+INDEX('FD inverse'!$A$59:$BH$59,1,'FD mesh'!$B$15+1)*Setup!$B$22</f>
        <v>0</v>
      </c>
      <c r="BJ95" s="0" t="n">
        <f aca="false">SUMPRODUCT('FD inverse'!$A$60:$BH$60,'FD mesh'!$B$84:$BI$84,$E94:$BL94)+'FD inverse'!$A$60*$C95/Setup!$B$17+INDEX('FD inverse'!$A$60:$BH$60,1,'FD mesh'!$B$15+1)*Setup!$B$22</f>
        <v>0</v>
      </c>
      <c r="BK95" s="0" t="n">
        <f aca="false">SUMPRODUCT('FD inverse'!$A$61:$BH$61,'FD mesh'!$B$84:$BI$84,$E94:$BL94)+'FD inverse'!$A$61*$C95/Setup!$B$17+INDEX('FD inverse'!$A$61:$BH$61,1,'FD mesh'!$B$15+1)*Setup!$B$22</f>
        <v>0</v>
      </c>
      <c r="BL95" s="0" t="n">
        <f aca="false">SUMPRODUCT('FD inverse'!$A$62:$BH$62,'FD mesh'!$B$84:$BI$84,$E94:$BL94)+'FD inverse'!$A$62*$C95/Setup!$B$17+INDEX('FD inverse'!$A$62:$BH$62,1,'FD mesh'!$B$15+1)*Setup!$B$22</f>
        <v>0</v>
      </c>
    </row>
    <row r="96" customFormat="false" ht="15" hidden="false" customHeight="false" outlineLevel="0" collapsed="false">
      <c r="A96" s="0" t="n">
        <v>91</v>
      </c>
      <c r="B96" s="0" t="n">
        <f aca="false">A96*Setup!$B$11/3600</f>
        <v>7.58333333333333</v>
      </c>
      <c r="C96" s="0" t="n">
        <f aca="false">Setup!$B$7+Setup!$B$8*COS(2*PI()*(B96-Setup!$B$9)/24)</f>
        <v>21.6347614065457</v>
      </c>
      <c r="D96" s="0" t="n">
        <f aca="false">(C96-E96)/Setup!$B$17</f>
        <v>15.5736389302923</v>
      </c>
      <c r="E96" s="0" t="n">
        <f aca="false">SUMPRODUCT('FD inverse'!$A$3:$BH$3,'FD mesh'!$B$84:$BI$84,$E95:$BL95)+'FD inverse'!$A$3*$C96/Setup!$B$17+INDEX('FD inverse'!$A$3:$BH$3,1,'FD mesh'!$B$15+1)*Setup!$B$22</f>
        <v>19.6101883456077</v>
      </c>
      <c r="F96" s="0" t="n">
        <f aca="false">SUMPRODUCT('FD inverse'!$A$4:$BH$4,'FD mesh'!$B$84:$BI$84,$E95:$BL95)+'FD inverse'!$A$4*$C96/Setup!$B$17+INDEX('FD inverse'!$A$4:$BH$4,1,'FD mesh'!$B$15+1)*Setup!$B$22</f>
        <v>19.1571653274392</v>
      </c>
      <c r="G96" s="0" t="n">
        <f aca="false">SUMPRODUCT('FD inverse'!$A$5:$BH$5,'FD mesh'!$B$84:$BI$84,$E95:$BL95)+'FD inverse'!$A$5*$C96/Setup!$B$17+INDEX('FD inverse'!$A$5:$BH$5,1,'FD mesh'!$B$15+1)*Setup!$B$22</f>
        <v>18.7230354888969</v>
      </c>
      <c r="H96" s="0" t="n">
        <f aca="false">SUMPRODUCT('FD inverse'!$A$6:$BH$6,'FD mesh'!$B$84:$BI$84,$E95:$BL95)+'FD inverse'!$A$6*$C96/Setup!$B$17+INDEX('FD inverse'!$A$6:$BH$6,1,'FD mesh'!$B$15+1)*Setup!$B$22</f>
        <v>17.2928609137641</v>
      </c>
      <c r="I96" s="0" t="n">
        <f aca="false">SUMPRODUCT('FD inverse'!$A$7:$BH$7,'FD mesh'!$B$84:$BI$84,$E95:$BL95)+'FD inverse'!$A$7*$C96/Setup!$B$17+INDEX('FD inverse'!$A$7:$BH$7,1,'FD mesh'!$B$15+1)*Setup!$B$22</f>
        <v>17.1735594731609</v>
      </c>
      <c r="J96" s="0" t="n">
        <f aca="false">SUMPRODUCT('FD inverse'!$A$8:$BH$8,'FD mesh'!$B$84:$BI$84,$E95:$BL95)+'FD inverse'!$A$8*$C96/Setup!$B$17+INDEX('FD inverse'!$A$8:$BH$8,1,'FD mesh'!$B$15+1)*Setup!$B$22</f>
        <v>17.0680828151017</v>
      </c>
      <c r="K96" s="0" t="n">
        <f aca="false">SUMPRODUCT('FD inverse'!$A$9:$BH$9,'FD mesh'!$B$84:$BI$84,$E95:$BL95)+'FD inverse'!$A$9*$C96/Setup!$B$17+INDEX('FD inverse'!$A$9:$BH$9,1,'FD mesh'!$B$15+1)*Setup!$B$22</f>
        <v>16.9758304301593</v>
      </c>
      <c r="L96" s="0" t="n">
        <f aca="false">SUMPRODUCT('FD inverse'!$A$10:$BH$10,'FD mesh'!$B$84:$BI$84,$E95:$BL95)+'FD inverse'!$A$10*$C96/Setup!$B$17+INDEX('FD inverse'!$A$10:$BH$10,1,'FD mesh'!$B$15+1)*Setup!$B$22</f>
        <v>16.8962929125231</v>
      </c>
      <c r="M96" s="0" t="n">
        <f aca="false">SUMPRODUCT('FD inverse'!$A$11:$BH$11,'FD mesh'!$B$84:$BI$84,$E95:$BL95)+'FD inverse'!$A$11*$C96/Setup!$B$17+INDEX('FD inverse'!$A$11:$BH$11,1,'FD mesh'!$B$15+1)*Setup!$B$22</f>
        <v>16.82904365645</v>
      </c>
      <c r="N96" s="0" t="n">
        <f aca="false">SUMPRODUCT('FD inverse'!$A$12:$BH$12,'FD mesh'!$B$84:$BI$84,$E95:$BL95)+'FD inverse'!$A$12*$C96/Setup!$B$17+INDEX('FD inverse'!$A$12:$BH$12,1,'FD mesh'!$B$15+1)*Setup!$B$22</f>
        <v>16.7737313582683</v>
      </c>
      <c r="O96" s="0" t="n">
        <f aca="false">SUMPRODUCT('FD inverse'!$A$13:$BH$13,'FD mesh'!$B$84:$BI$84,$E95:$BL95)+'FD inverse'!$A$13*$C96/Setup!$B$17+INDEX('FD inverse'!$A$13:$BH$13,1,'FD mesh'!$B$15+1)*Setup!$B$22</f>
        <v>16.7300734444434</v>
      </c>
      <c r="P96" s="0" t="n">
        <f aca="false">SUMPRODUCT('FD inverse'!$A$14:$BH$14,'FD mesh'!$B$84:$BI$84,$E95:$BL95)+'FD inverse'!$A$14*$C96/Setup!$B$17+INDEX('FD inverse'!$A$14:$BH$14,1,'FD mesh'!$B$15+1)*Setup!$B$22</f>
        <v>16.6978505253555</v>
      </c>
      <c r="Q96" s="0" t="n">
        <f aca="false">SUMPRODUCT('FD inverse'!$A$15:$BH$15,'FD mesh'!$B$84:$BI$84,$E95:$BL95)+'FD inverse'!$A$15*$C96/Setup!$B$17+INDEX('FD inverse'!$A$15:$BH$15,1,'FD mesh'!$B$15+1)*Setup!$B$22</f>
        <v>16.6769019545821</v>
      </c>
      <c r="R96" s="0" t="n">
        <f aca="false">SUMPRODUCT('FD inverse'!$A$16:$BH$16,'FD mesh'!$B$84:$BI$84,$E95:$BL95)+'FD inverse'!$A$16*$C96/Setup!$B$17+INDEX('FD inverse'!$A$16:$BH$16,1,'FD mesh'!$B$15+1)*Setup!$B$22</f>
        <v>16.667122554486</v>
      </c>
      <c r="S96" s="0" t="n">
        <f aca="false">SUMPRODUCT('FD inverse'!$A$17:$BH$17,'FD mesh'!$B$84:$BI$84,$E95:$BL95)+'FD inverse'!$A$17*$C96/Setup!$B$17+INDEX('FD inverse'!$A$17:$BH$17,1,'FD mesh'!$B$15+1)*Setup!$B$22</f>
        <v>16.5336269340312</v>
      </c>
      <c r="T96" s="0" t="n">
        <f aca="false">SUMPRODUCT('FD inverse'!$A$18:$BH$18,'FD mesh'!$B$84:$BI$84,$E95:$BL95)+'FD inverse'!$A$18*$C96/Setup!$B$17+INDEX('FD inverse'!$A$18:$BH$18,1,'FD mesh'!$B$15+1)*Setup!$B$22</f>
        <v>16.4052728816542</v>
      </c>
      <c r="U96" s="0" t="n">
        <f aca="false">SUMPRODUCT('FD inverse'!$A$19:$BH$19,'FD mesh'!$B$84:$BI$84,$E95:$BL95)+'FD inverse'!$A$19*$C96/Setup!$B$17+INDEX('FD inverse'!$A$19:$BH$19,1,'FD mesh'!$B$15+1)*Setup!$B$22</f>
        <v>16.2816679062988</v>
      </c>
      <c r="V96" s="0" t="n">
        <f aca="false">SUMPRODUCT('FD inverse'!$A$20:$BH$20,'FD mesh'!$B$84:$BI$84,$E95:$BL95)+'FD inverse'!$A$20*$C96/Setup!$B$17+INDEX('FD inverse'!$A$20:$BH$20,1,'FD mesh'!$B$15+1)*Setup!$B$22</f>
        <v>16.1624294981933</v>
      </c>
      <c r="W96" s="0" t="n">
        <f aca="false">SUMPRODUCT('FD inverse'!$A$21:$BH$21,'FD mesh'!$B$84:$BI$84,$E95:$BL95)+'FD inverse'!$A$21*$C96/Setup!$B$17+INDEX('FD inverse'!$A$21:$BH$21,1,'FD mesh'!$B$15+1)*Setup!$B$22</f>
        <v>16.0471837941714</v>
      </c>
      <c r="X96" s="0" t="n">
        <f aca="false">SUMPRODUCT('FD inverse'!$A$22:$BH$22,'FD mesh'!$B$84:$BI$84,$E95:$BL95)+'FD inverse'!$A$22*$C96/Setup!$B$17+INDEX('FD inverse'!$A$22:$BH$22,1,'FD mesh'!$B$15+1)*Setup!$B$22</f>
        <v>15.9355643760885</v>
      </c>
      <c r="Y96" s="0" t="n">
        <f aca="false">SUMPRODUCT('FD inverse'!$A$23:$BH$23,'FD mesh'!$B$84:$BI$84,$E95:$BL95)+'FD inverse'!$A$23*$C96/Setup!$B$17+INDEX('FD inverse'!$A$23:$BH$23,1,'FD mesh'!$B$15+1)*Setup!$B$22</f>
        <v>15.8272111937112</v>
      </c>
      <c r="Z96" s="0" t="n">
        <f aca="false">SUMPRODUCT('FD inverse'!$A$24:$BH$24,'FD mesh'!$B$84:$BI$84,$E95:$BL95)+'FD inverse'!$A$24*$C96/Setup!$B$17+INDEX('FD inverse'!$A$24:$BH$24,1,'FD mesh'!$B$15+1)*Setup!$B$22</f>
        <v>15.7217696027894</v>
      </c>
      <c r="AA96" s="0" t="n">
        <f aca="false">SUMPRODUCT('FD inverse'!$A$25:$BH$25,'FD mesh'!$B$84:$BI$84,$E95:$BL95)+'FD inverse'!$A$25*$C96/Setup!$B$17+INDEX('FD inverse'!$A$25:$BH$25,1,'FD mesh'!$B$15+1)*Setup!$B$22</f>
        <v>15.6188895084343</v>
      </c>
      <c r="AB96" s="0" t="n">
        <f aca="false">SUMPRODUCT('FD inverse'!$A$26:$BH$26,'FD mesh'!$B$84:$BI$84,$E95:$BL95)+'FD inverse'!$A$26*$C96/Setup!$B$17+INDEX('FD inverse'!$A$26:$BH$26,1,'FD mesh'!$B$15+1)*Setup!$B$22</f>
        <v>15.5182246034242</v>
      </c>
      <c r="AC96" s="0" t="n">
        <f aca="false">SUMPRODUCT('FD inverse'!$A$27:$BH$27,'FD mesh'!$B$84:$BI$84,$E95:$BL95)+'FD inverse'!$A$27*$C96/Setup!$B$17+INDEX('FD inverse'!$A$27:$BH$27,1,'FD mesh'!$B$15+1)*Setup!$B$22</f>
        <v>15.4194316906309</v>
      </c>
      <c r="AD96" s="0" t="n">
        <f aca="false">SUMPRODUCT('FD inverse'!$A$28:$BH$28,'FD mesh'!$B$84:$BI$84,$E95:$BL95)+'FD inverse'!$A$28*$C96/Setup!$B$17+INDEX('FD inverse'!$A$28:$BH$28,1,'FD mesh'!$B$15+1)*Setup!$B$22</f>
        <v>15.3221700783994</v>
      </c>
      <c r="AE96" s="0" t="n">
        <f aca="false">SUMPRODUCT('FD inverse'!$A$29:$BH$29,'FD mesh'!$B$84:$BI$84,$E95:$BL95)+'FD inverse'!$A$29*$C96/Setup!$B$17+INDEX('FD inverse'!$A$29:$BH$29,1,'FD mesh'!$B$15+1)*Setup!$B$22</f>
        <v>15.2261010374234</v>
      </c>
      <c r="AF96" s="0" t="n">
        <f aca="false">SUMPRODUCT('FD inverse'!$A$30:$BH$30,'FD mesh'!$B$84:$BI$84,$E95:$BL95)+'FD inverse'!$A$30*$C96/Setup!$B$17+INDEX('FD inverse'!$A$30:$BH$30,1,'FD mesh'!$B$15+1)*Setup!$B$22</f>
        <v>15.1308873074271</v>
      </c>
      <c r="AG96" s="0" t="n">
        <f aca="false">SUMPRODUCT('FD inverse'!$A$31:$BH$31,'FD mesh'!$B$84:$BI$84,$E95:$BL95)+'FD inverse'!$A$31*$C96/Setup!$B$17+INDEX('FD inverse'!$A$31:$BH$31,1,'FD mesh'!$B$15+1)*Setup!$B$22</f>
        <v>15.0361926417883</v>
      </c>
      <c r="AH96" s="0" t="n">
        <f aca="false">SUMPRODUCT('FD inverse'!$A$32:$BH$32,'FD mesh'!$B$84:$BI$84,$E95:$BL95)+'FD inverse'!$A$32*$C96/Setup!$B$17+INDEX('FD inverse'!$A$32:$BH$32,1,'FD mesh'!$B$15+1)*Setup!$B$22</f>
        <v>15.0323629858825</v>
      </c>
      <c r="AI96" s="0" t="n">
        <f aca="false">SUMPRODUCT('FD inverse'!$A$33:$BH$33,'FD mesh'!$B$84:$BI$84,$E95:$BL95)+'FD inverse'!$A$33*$C96/Setup!$B$17+INDEX('FD inverse'!$A$33:$BH$33,1,'FD mesh'!$B$15+1)*Setup!$B$22</f>
        <v>15.028824732681</v>
      </c>
      <c r="AJ96" s="0" t="n">
        <f aca="false">SUMPRODUCT('FD inverse'!$A$34:$BH$34,'FD mesh'!$B$84:$BI$84,$E95:$BL95)+'FD inverse'!$A$34*$C96/Setup!$B$17+INDEX('FD inverse'!$A$34:$BH$34,1,'FD mesh'!$B$15+1)*Setup!$B$22</f>
        <v>15.0255542536362</v>
      </c>
      <c r="AK96" s="0" t="n">
        <f aca="false">SUMPRODUCT('FD inverse'!$A$35:$BH$35,'FD mesh'!$B$84:$BI$84,$E95:$BL95)+'FD inverse'!$A$35*$C96/Setup!$B$17+INDEX('FD inverse'!$A$35:$BH$35,1,'FD mesh'!$B$15+1)*Setup!$B$22</f>
        <v>15.0225283325056</v>
      </c>
      <c r="AL96" s="0" t="n">
        <f aca="false">SUMPRODUCT('FD inverse'!$A$36:$BH$36,'FD mesh'!$B$84:$BI$84,$E95:$BL95)+'FD inverse'!$A$36*$C96/Setup!$B$17+INDEX('FD inverse'!$A$36:$BH$36,1,'FD mesh'!$B$15+1)*Setup!$B$22</f>
        <v>15.0197241302253</v>
      </c>
      <c r="AM96" s="0" t="n">
        <f aca="false">SUMPRODUCT('FD inverse'!$A$37:$BH$37,'FD mesh'!$B$84:$BI$84,$E95:$BL95)+'FD inverse'!$A$37*$C96/Setup!$B$17+INDEX('FD inverse'!$A$37:$BH$37,1,'FD mesh'!$B$15+1)*Setup!$B$22</f>
        <v>15.0171191528596</v>
      </c>
      <c r="AN96" s="0" t="n">
        <f aca="false">SUMPRODUCT('FD inverse'!$A$38:$BH$38,'FD mesh'!$B$84:$BI$84,$E95:$BL95)+'FD inverse'!$A$38*$C96/Setup!$B$17+INDEX('FD inverse'!$A$38:$BH$38,1,'FD mesh'!$B$15+1)*Setup!$B$22</f>
        <v>15.0146912211475</v>
      </c>
      <c r="AO96" s="0" t="n">
        <f aca="false">SUMPRODUCT('FD inverse'!$A$39:$BH$39,'FD mesh'!$B$84:$BI$84,$E95:$BL95)+'FD inverse'!$A$39*$C96/Setup!$B$17+INDEX('FD inverse'!$A$39:$BH$39,1,'FD mesh'!$B$15+1)*Setup!$B$22</f>
        <v>15.0124184404813</v>
      </c>
      <c r="AP96" s="0" t="n">
        <f aca="false">SUMPRODUCT('FD inverse'!$A$40:$BH$40,'FD mesh'!$B$84:$BI$84,$E95:$BL95)+'FD inverse'!$A$40*$C96/Setup!$B$17+INDEX('FD inverse'!$A$40:$BH$40,1,'FD mesh'!$B$15+1)*Setup!$B$22</f>
        <v>15.0102791704537</v>
      </c>
      <c r="AQ96" s="0" t="n">
        <f aca="false">SUMPRODUCT('FD inverse'!$A$41:$BH$41,'FD mesh'!$B$84:$BI$84,$E95:$BL95)+'FD inverse'!$A$41*$C96/Setup!$B$17+INDEX('FD inverse'!$A$41:$BH$41,1,'FD mesh'!$B$15+1)*Setup!$B$22</f>
        <v>15.0082519933861</v>
      </c>
      <c r="AR96" s="0" t="n">
        <f aca="false">SUMPRODUCT('FD inverse'!$A$42:$BH$42,'FD mesh'!$B$84:$BI$84,$E95:$BL95)+'FD inverse'!$A$42*$C96/Setup!$B$17+INDEX('FD inverse'!$A$42:$BH$42,1,'FD mesh'!$B$15+1)*Setup!$B$22</f>
        <v>15.0063156815129</v>
      </c>
      <c r="AS96" s="0" t="n">
        <f aca="false">SUMPRODUCT('FD inverse'!$A$43:$BH$43,'FD mesh'!$B$84:$BI$84,$E95:$BL95)+'FD inverse'!$A$43*$C96/Setup!$B$17+INDEX('FD inverse'!$A$43:$BH$43,1,'FD mesh'!$B$15+1)*Setup!$B$22</f>
        <v>0</v>
      </c>
      <c r="AT96" s="0" t="n">
        <f aca="false">SUMPRODUCT('FD inverse'!$A$44:$BH$44,'FD mesh'!$B$84:$BI$84,$E95:$BL95)+'FD inverse'!$A$44*$C96/Setup!$B$17+INDEX('FD inverse'!$A$44:$BH$44,1,'FD mesh'!$B$15+1)*Setup!$B$22</f>
        <v>0</v>
      </c>
      <c r="AU96" s="0" t="n">
        <f aca="false">SUMPRODUCT('FD inverse'!$A$45:$BH$45,'FD mesh'!$B$84:$BI$84,$E95:$BL95)+'FD inverse'!$A$45*$C96/Setup!$B$17+INDEX('FD inverse'!$A$45:$BH$45,1,'FD mesh'!$B$15+1)*Setup!$B$22</f>
        <v>0</v>
      </c>
      <c r="AV96" s="0" t="n">
        <f aca="false">SUMPRODUCT('FD inverse'!$A$46:$BH$46,'FD mesh'!$B$84:$BI$84,$E95:$BL95)+'FD inverse'!$A$46*$C96/Setup!$B$17+INDEX('FD inverse'!$A$46:$BH$46,1,'FD mesh'!$B$15+1)*Setup!$B$22</f>
        <v>0</v>
      </c>
      <c r="AW96" s="0" t="n">
        <f aca="false">SUMPRODUCT('FD inverse'!$A$47:$BH$47,'FD mesh'!$B$84:$BI$84,$E95:$BL95)+'FD inverse'!$A$47*$C96/Setup!$B$17+INDEX('FD inverse'!$A$47:$BH$47,1,'FD mesh'!$B$15+1)*Setup!$B$22</f>
        <v>0</v>
      </c>
      <c r="AX96" s="0" t="n">
        <f aca="false">SUMPRODUCT('FD inverse'!$A$48:$BH$48,'FD mesh'!$B$84:$BI$84,$E95:$BL95)+'FD inverse'!$A$48*$C96/Setup!$B$17+INDEX('FD inverse'!$A$48:$BH$48,1,'FD mesh'!$B$15+1)*Setup!$B$22</f>
        <v>0</v>
      </c>
      <c r="AY96" s="0" t="n">
        <f aca="false">SUMPRODUCT('FD inverse'!$A$49:$BH$49,'FD mesh'!$B$84:$BI$84,$E95:$BL95)+'FD inverse'!$A$49*$C96/Setup!$B$17+INDEX('FD inverse'!$A$49:$BH$49,1,'FD mesh'!$B$15+1)*Setup!$B$22</f>
        <v>0</v>
      </c>
      <c r="AZ96" s="0" t="n">
        <f aca="false">SUMPRODUCT('FD inverse'!$A$50:$BH$50,'FD mesh'!$B$84:$BI$84,$E95:$BL95)+'FD inverse'!$A$50*$C96/Setup!$B$17+INDEX('FD inverse'!$A$50:$BH$50,1,'FD mesh'!$B$15+1)*Setup!$B$22</f>
        <v>0</v>
      </c>
      <c r="BA96" s="0" t="n">
        <f aca="false">SUMPRODUCT('FD inverse'!$A$51:$BH$51,'FD mesh'!$B$84:$BI$84,$E95:$BL95)+'FD inverse'!$A$51*$C96/Setup!$B$17+INDEX('FD inverse'!$A$51:$BH$51,1,'FD mesh'!$B$15+1)*Setup!$B$22</f>
        <v>0</v>
      </c>
      <c r="BB96" s="0" t="n">
        <f aca="false">SUMPRODUCT('FD inverse'!$A$52:$BH$52,'FD mesh'!$B$84:$BI$84,$E95:$BL95)+'FD inverse'!$A$52*$C96/Setup!$B$17+INDEX('FD inverse'!$A$52:$BH$52,1,'FD mesh'!$B$15+1)*Setup!$B$22</f>
        <v>0</v>
      </c>
      <c r="BC96" s="0" t="n">
        <f aca="false">SUMPRODUCT('FD inverse'!$A$53:$BH$53,'FD mesh'!$B$84:$BI$84,$E95:$BL95)+'FD inverse'!$A$53*$C96/Setup!$B$17+INDEX('FD inverse'!$A$53:$BH$53,1,'FD mesh'!$B$15+1)*Setup!$B$22</f>
        <v>0</v>
      </c>
      <c r="BD96" s="0" t="n">
        <f aca="false">SUMPRODUCT('FD inverse'!$A$54:$BH$54,'FD mesh'!$B$84:$BI$84,$E95:$BL95)+'FD inverse'!$A$54*$C96/Setup!$B$17+INDEX('FD inverse'!$A$54:$BH$54,1,'FD mesh'!$B$15+1)*Setup!$B$22</f>
        <v>0</v>
      </c>
      <c r="BE96" s="0" t="n">
        <f aca="false">SUMPRODUCT('FD inverse'!$A$55:$BH$55,'FD mesh'!$B$84:$BI$84,$E95:$BL95)+'FD inverse'!$A$55*$C96/Setup!$B$17+INDEX('FD inverse'!$A$55:$BH$55,1,'FD mesh'!$B$15+1)*Setup!$B$22</f>
        <v>0</v>
      </c>
      <c r="BF96" s="0" t="n">
        <f aca="false">SUMPRODUCT('FD inverse'!$A$56:$BH$56,'FD mesh'!$B$84:$BI$84,$E95:$BL95)+'FD inverse'!$A$56*$C96/Setup!$B$17+INDEX('FD inverse'!$A$56:$BH$56,1,'FD mesh'!$B$15+1)*Setup!$B$22</f>
        <v>0</v>
      </c>
      <c r="BG96" s="0" t="n">
        <f aca="false">SUMPRODUCT('FD inverse'!$A$57:$BH$57,'FD mesh'!$B$84:$BI$84,$E95:$BL95)+'FD inverse'!$A$57*$C96/Setup!$B$17+INDEX('FD inverse'!$A$57:$BH$57,1,'FD mesh'!$B$15+1)*Setup!$B$22</f>
        <v>0</v>
      </c>
      <c r="BH96" s="0" t="n">
        <f aca="false">SUMPRODUCT('FD inverse'!$A$58:$BH$58,'FD mesh'!$B$84:$BI$84,$E95:$BL95)+'FD inverse'!$A$58*$C96/Setup!$B$17+INDEX('FD inverse'!$A$58:$BH$58,1,'FD mesh'!$B$15+1)*Setup!$B$22</f>
        <v>0</v>
      </c>
      <c r="BI96" s="0" t="n">
        <f aca="false">SUMPRODUCT('FD inverse'!$A$59:$BH$59,'FD mesh'!$B$84:$BI$84,$E95:$BL95)+'FD inverse'!$A$59*$C96/Setup!$B$17+INDEX('FD inverse'!$A$59:$BH$59,1,'FD mesh'!$B$15+1)*Setup!$B$22</f>
        <v>0</v>
      </c>
      <c r="BJ96" s="0" t="n">
        <f aca="false">SUMPRODUCT('FD inverse'!$A$60:$BH$60,'FD mesh'!$B$84:$BI$84,$E95:$BL95)+'FD inverse'!$A$60*$C96/Setup!$B$17+INDEX('FD inverse'!$A$60:$BH$60,1,'FD mesh'!$B$15+1)*Setup!$B$22</f>
        <v>0</v>
      </c>
      <c r="BK96" s="0" t="n">
        <f aca="false">SUMPRODUCT('FD inverse'!$A$61:$BH$61,'FD mesh'!$B$84:$BI$84,$E95:$BL95)+'FD inverse'!$A$61*$C96/Setup!$B$17+INDEX('FD inverse'!$A$61:$BH$61,1,'FD mesh'!$B$15+1)*Setup!$B$22</f>
        <v>0</v>
      </c>
      <c r="BL96" s="0" t="n">
        <f aca="false">SUMPRODUCT('FD inverse'!$A$62:$BH$62,'FD mesh'!$B$84:$BI$84,$E95:$BL95)+'FD inverse'!$A$62*$C96/Setup!$B$17+INDEX('FD inverse'!$A$62:$BH$62,1,'FD mesh'!$B$15+1)*Setup!$B$22</f>
        <v>0</v>
      </c>
    </row>
    <row r="97" customFormat="false" ht="15" hidden="false" customHeight="false" outlineLevel="0" collapsed="false">
      <c r="A97" s="0" t="n">
        <v>92</v>
      </c>
      <c r="B97" s="0" t="n">
        <f aca="false">A97*Setup!$B$11/3600</f>
        <v>7.66666666666667</v>
      </c>
      <c r="C97" s="0" t="n">
        <f aca="false">Setup!$B$7+Setup!$B$8*COS(2*PI()*(B97-Setup!$B$9)/24)</f>
        <v>21.7056942545958</v>
      </c>
      <c r="D97" s="0" t="n">
        <f aca="false">(C97-E97)/Setup!$B$17</f>
        <v>15.7418218530961</v>
      </c>
      <c r="E97" s="0" t="n">
        <f aca="false">SUMPRODUCT('FD inverse'!$A$3:$BH$3,'FD mesh'!$B$84:$BI$84,$E96:$BL96)+'FD inverse'!$A$3*$C97/Setup!$B$17+INDEX('FD inverse'!$A$3:$BH$3,1,'FD mesh'!$B$15+1)*Setup!$B$22</f>
        <v>19.6592574136933</v>
      </c>
      <c r="F97" s="0" t="n">
        <f aca="false">SUMPRODUCT('FD inverse'!$A$4:$BH$4,'FD mesh'!$B$84:$BI$84,$E96:$BL96)+'FD inverse'!$A$4*$C97/Setup!$B$17+INDEX('FD inverse'!$A$4:$BH$4,1,'FD mesh'!$B$15+1)*Setup!$B$22</f>
        <v>19.201399480212</v>
      </c>
      <c r="G97" s="0" t="n">
        <f aca="false">SUMPRODUCT('FD inverse'!$A$5:$BH$5,'FD mesh'!$B$84:$BI$84,$E96:$BL96)+'FD inverse'!$A$5*$C97/Setup!$B$17+INDEX('FD inverse'!$A$5:$BH$5,1,'FD mesh'!$B$15+1)*Setup!$B$22</f>
        <v>18.7627403977606</v>
      </c>
      <c r="H97" s="0" t="n">
        <f aca="false">SUMPRODUCT('FD inverse'!$A$6:$BH$6,'FD mesh'!$B$84:$BI$84,$E96:$BL96)+'FD inverse'!$A$6*$C97/Setup!$B$17+INDEX('FD inverse'!$A$6:$BH$6,1,'FD mesh'!$B$15+1)*Setup!$B$22</f>
        <v>17.3177973767701</v>
      </c>
      <c r="I97" s="0" t="n">
        <f aca="false">SUMPRODUCT('FD inverse'!$A$7:$BH$7,'FD mesh'!$B$84:$BI$84,$E96:$BL96)+'FD inverse'!$A$7*$C97/Setup!$B$17+INDEX('FD inverse'!$A$7:$BH$7,1,'FD mesh'!$B$15+1)*Setup!$B$22</f>
        <v>17.197282201758</v>
      </c>
      <c r="J97" s="0" t="n">
        <f aca="false">SUMPRODUCT('FD inverse'!$A$8:$BH$8,'FD mesh'!$B$84:$BI$84,$E96:$BL96)+'FD inverse'!$A$8*$C97/Setup!$B$17+INDEX('FD inverse'!$A$8:$BH$8,1,'FD mesh'!$B$15+1)*Setup!$B$22</f>
        <v>17.0907627368327</v>
      </c>
      <c r="K97" s="0" t="n">
        <f aca="false">SUMPRODUCT('FD inverse'!$A$9:$BH$9,'FD mesh'!$B$84:$BI$84,$E96:$BL96)+'FD inverse'!$A$9*$C97/Setup!$B$17+INDEX('FD inverse'!$A$9:$BH$9,1,'FD mesh'!$B$15+1)*Setup!$B$22</f>
        <v>16.9976237567043</v>
      </c>
      <c r="L97" s="0" t="n">
        <f aca="false">SUMPRODUCT('FD inverse'!$A$10:$BH$10,'FD mesh'!$B$84:$BI$84,$E96:$BL96)+'FD inverse'!$A$10*$C97/Setup!$B$17+INDEX('FD inverse'!$A$10:$BH$10,1,'FD mesh'!$B$15+1)*Setup!$B$22</f>
        <v>16.9173421963666</v>
      </c>
      <c r="M97" s="0" t="n">
        <f aca="false">SUMPRODUCT('FD inverse'!$A$11:$BH$11,'FD mesh'!$B$84:$BI$84,$E96:$BL96)+'FD inverse'!$A$11*$C97/Setup!$B$17+INDEX('FD inverse'!$A$11:$BH$11,1,'FD mesh'!$B$15+1)*Setup!$B$22</f>
        <v>16.8494790925738</v>
      </c>
      <c r="N97" s="0" t="n">
        <f aca="false">SUMPRODUCT('FD inverse'!$A$12:$BH$12,'FD mesh'!$B$84:$BI$84,$E96:$BL96)+'FD inverse'!$A$12*$C97/Setup!$B$17+INDEX('FD inverse'!$A$12:$BH$12,1,'FD mesh'!$B$15+1)*Setup!$B$22</f>
        <v>16.7936722932788</v>
      </c>
      <c r="O97" s="0" t="n">
        <f aca="false">SUMPRODUCT('FD inverse'!$A$13:$BH$13,'FD mesh'!$B$84:$BI$84,$E96:$BL96)+'FD inverse'!$A$13*$C97/Setup!$B$17+INDEX('FD inverse'!$A$13:$BH$13,1,'FD mesh'!$B$15+1)*Setup!$B$22</f>
        <v>16.7496300574118</v>
      </c>
      <c r="P97" s="0" t="n">
        <f aca="false">SUMPRODUCT('FD inverse'!$A$14:$BH$14,'FD mesh'!$B$84:$BI$84,$E96:$BL96)+'FD inverse'!$A$14*$C97/Setup!$B$17+INDEX('FD inverse'!$A$14:$BH$14,1,'FD mesh'!$B$15+1)*Setup!$B$22</f>
        <v>16.717125646305</v>
      </c>
      <c r="Q97" s="0" t="n">
        <f aca="false">SUMPRODUCT('FD inverse'!$A$15:$BH$15,'FD mesh'!$B$84:$BI$84,$E96:$BL96)+'FD inverse'!$A$15*$C97/Setup!$B$17+INDEX('FD inverse'!$A$15:$BH$15,1,'FD mesh'!$B$15+1)*Setup!$B$22</f>
        <v>16.6959929879707</v>
      </c>
      <c r="R97" s="0" t="n">
        <f aca="false">SUMPRODUCT('FD inverse'!$A$16:$BH$16,'FD mesh'!$B$84:$BI$84,$E96:$BL96)+'FD inverse'!$A$16*$C97/Setup!$B$17+INDEX('FD inverse'!$A$16:$BH$16,1,'FD mesh'!$B$15+1)*Setup!$B$22</f>
        <v>16.6861234761784</v>
      </c>
      <c r="S97" s="0" t="n">
        <f aca="false">SUMPRODUCT('FD inverse'!$A$17:$BH$17,'FD mesh'!$B$84:$BI$84,$E96:$BL96)+'FD inverse'!$A$17*$C97/Setup!$B$17+INDEX('FD inverse'!$A$17:$BH$17,1,'FD mesh'!$B$15+1)*Setup!$B$22</f>
        <v>16.5512362471945</v>
      </c>
      <c r="T97" s="0" t="n">
        <f aca="false">SUMPRODUCT('FD inverse'!$A$18:$BH$18,'FD mesh'!$B$84:$BI$84,$E96:$BL96)+'FD inverse'!$A$18*$C97/Setup!$B$17+INDEX('FD inverse'!$A$18:$BH$18,1,'FD mesh'!$B$15+1)*Setup!$B$22</f>
        <v>16.4215311875129</v>
      </c>
      <c r="U97" s="0" t="n">
        <f aca="false">SUMPRODUCT('FD inverse'!$A$19:$BH$19,'FD mesh'!$B$84:$BI$84,$E96:$BL96)+'FD inverse'!$A$19*$C97/Setup!$B$17+INDEX('FD inverse'!$A$19:$BH$19,1,'FD mesh'!$B$15+1)*Setup!$B$22</f>
        <v>16.296610714984</v>
      </c>
      <c r="V97" s="0" t="n">
        <f aca="false">SUMPRODUCT('FD inverse'!$A$20:$BH$20,'FD mesh'!$B$84:$BI$84,$E96:$BL96)+'FD inverse'!$A$20*$C97/Setup!$B$17+INDEX('FD inverse'!$A$20:$BH$20,1,'FD mesh'!$B$15+1)*Setup!$B$22</f>
        <v>16.1760876975825</v>
      </c>
      <c r="W97" s="0" t="n">
        <f aca="false">SUMPRODUCT('FD inverse'!$A$21:$BH$21,'FD mesh'!$B$84:$BI$84,$E96:$BL96)+'FD inverse'!$A$21*$C97/Setup!$B$17+INDEX('FD inverse'!$A$21:$BH$21,1,'FD mesh'!$B$15+1)*Setup!$B$22</f>
        <v>16.0595840931441</v>
      </c>
      <c r="X97" s="0" t="n">
        <f aca="false">SUMPRODUCT('FD inverse'!$A$22:$BH$22,'FD mesh'!$B$84:$BI$84,$E96:$BL96)+'FD inverse'!$A$22*$C97/Setup!$B$17+INDEX('FD inverse'!$A$22:$BH$22,1,'FD mesh'!$B$15+1)*Setup!$B$22</f>
        <v>15.9467297195463</v>
      </c>
      <c r="Y97" s="0" t="n">
        <f aca="false">SUMPRODUCT('FD inverse'!$A$23:$BH$23,'FD mesh'!$B$84:$BI$84,$E96:$BL96)+'FD inverse'!$A$23*$C97/Setup!$B$17+INDEX('FD inverse'!$A$23:$BH$23,1,'FD mesh'!$B$15+1)*Setup!$B$22</f>
        <v>15.8371611470232</v>
      </c>
      <c r="Z97" s="0" t="n">
        <f aca="false">SUMPRODUCT('FD inverse'!$A$24:$BH$24,'FD mesh'!$B$84:$BI$84,$E96:$BL96)+'FD inverse'!$A$24*$C97/Setup!$B$17+INDEX('FD inverse'!$A$24:$BH$24,1,'FD mesh'!$B$15+1)*Setup!$B$22</f>
        <v>15.7305207036176</v>
      </c>
      <c r="AA97" s="0" t="n">
        <f aca="false">SUMPRODUCT('FD inverse'!$A$25:$BH$25,'FD mesh'!$B$84:$BI$84,$E96:$BL96)+'FD inverse'!$A$25*$C97/Setup!$B$17+INDEX('FD inverse'!$A$25:$BH$25,1,'FD mesh'!$B$15+1)*Setup!$B$22</f>
        <v>15.62645558417</v>
      </c>
      <c r="AB97" s="0" t="n">
        <f aca="false">SUMPRODUCT('FD inverse'!$A$26:$BH$26,'FD mesh'!$B$84:$BI$84,$E96:$BL96)+'FD inverse'!$A$26*$C97/Setup!$B$17+INDEX('FD inverse'!$A$26:$BH$26,1,'FD mesh'!$B$15+1)*Setup!$B$22</f>
        <v>15.5246170527246</v>
      </c>
      <c r="AC97" s="0" t="n">
        <f aca="false">SUMPRODUCT('FD inverse'!$A$27:$BH$27,'FD mesh'!$B$84:$BI$84,$E96:$BL96)+'FD inverse'!$A$27*$C97/Setup!$B$17+INDEX('FD inverse'!$A$27:$BH$27,1,'FD mesh'!$B$15+1)*Setup!$B$22</f>
        <v>15.4246597277877</v>
      </c>
      <c r="AD97" s="0" t="n">
        <f aca="false">SUMPRODUCT('FD inverse'!$A$28:$BH$28,'FD mesh'!$B$84:$BI$84,$E96:$BL96)+'FD inverse'!$A$28*$C97/Setup!$B$17+INDEX('FD inverse'!$A$28:$BH$28,1,'FD mesh'!$B$15+1)*Setup!$B$22</f>
        <v>15.3262409394998</v>
      </c>
      <c r="AE97" s="0" t="n">
        <f aca="false">SUMPRODUCT('FD inverse'!$A$29:$BH$29,'FD mesh'!$B$84:$BI$84,$E96:$BL96)+'FD inverse'!$A$29*$C97/Setup!$B$17+INDEX('FD inverse'!$A$29:$BH$29,1,'FD mesh'!$B$15+1)*Setup!$B$22</f>
        <v>15.2290201474785</v>
      </c>
      <c r="AF97" s="0" t="n">
        <f aca="false">SUMPRODUCT('FD inverse'!$A$30:$BH$30,'FD mesh'!$B$84:$BI$84,$E96:$BL96)+'FD inverse'!$A$30*$C97/Setup!$B$17+INDEX('FD inverse'!$A$30:$BH$30,1,'FD mesh'!$B$15+1)*Setup!$B$22</f>
        <v>15.1326584078449</v>
      </c>
      <c r="AG97" s="0" t="n">
        <f aca="false">SUMPRODUCT('FD inverse'!$A$31:$BH$31,'FD mesh'!$B$84:$BI$84,$E96:$BL96)+'FD inverse'!$A$31*$C97/Setup!$B$17+INDEX('FD inverse'!$A$31:$BH$31,1,'FD mesh'!$B$15+1)*Setup!$B$22</f>
        <v>15.0368178777628</v>
      </c>
      <c r="AH97" s="0" t="n">
        <f aca="false">SUMPRODUCT('FD inverse'!$A$32:$BH$32,'FD mesh'!$B$84:$BI$84,$E96:$BL96)+'FD inverse'!$A$32*$C97/Setup!$B$17+INDEX('FD inverse'!$A$32:$BH$32,1,'FD mesh'!$B$15+1)*Setup!$B$22</f>
        <v>15.0329404503003</v>
      </c>
      <c r="AI97" s="0" t="n">
        <f aca="false">SUMPRODUCT('FD inverse'!$A$33:$BH$33,'FD mesh'!$B$84:$BI$84,$E96:$BL96)+'FD inverse'!$A$33*$C97/Setup!$B$17+INDEX('FD inverse'!$A$33:$BH$33,1,'FD mesh'!$B$15+1)*Setup!$B$22</f>
        <v>15.0293553486269</v>
      </c>
      <c r="AJ97" s="0" t="n">
        <f aca="false">SUMPRODUCT('FD inverse'!$A$34:$BH$34,'FD mesh'!$B$84:$BI$84,$E96:$BL96)+'FD inverse'!$A$34*$C97/Setup!$B$17+INDEX('FD inverse'!$A$34:$BH$34,1,'FD mesh'!$B$15+1)*Setup!$B$22</f>
        <v>15.0260388569671</v>
      </c>
      <c r="AK97" s="0" t="n">
        <f aca="false">SUMPRODUCT('FD inverse'!$A$35:$BH$35,'FD mesh'!$B$84:$BI$84,$E96:$BL96)+'FD inverse'!$A$35*$C97/Setup!$B$17+INDEX('FD inverse'!$A$35:$BH$35,1,'FD mesh'!$B$15+1)*Setup!$B$22</f>
        <v>15.0229676826755</v>
      </c>
      <c r="AL97" s="0" t="n">
        <f aca="false">SUMPRODUCT('FD inverse'!$A$36:$BH$36,'FD mesh'!$B$84:$BI$84,$E96:$BL96)+'FD inverse'!$A$36*$C97/Setup!$B$17+INDEX('FD inverse'!$A$36:$BH$36,1,'FD mesh'!$B$15+1)*Setup!$B$22</f>
        <v>15.0201189175594</v>
      </c>
      <c r="AM97" s="0" t="n">
        <f aca="false">SUMPRODUCT('FD inverse'!$A$37:$BH$37,'FD mesh'!$B$84:$BI$84,$E96:$BL96)+'FD inverse'!$A$37*$C97/Setup!$B$17+INDEX('FD inverse'!$A$37:$BH$37,1,'FD mesh'!$B$15+1)*Setup!$B$22</f>
        <v>15.0174700028852</v>
      </c>
      <c r="AN97" s="0" t="n">
        <f aca="false">SUMPRODUCT('FD inverse'!$A$38:$BH$38,'FD mesh'!$B$84:$BI$84,$E96:$BL96)+'FD inverse'!$A$38*$C97/Setup!$B$17+INDEX('FD inverse'!$A$38:$BH$38,1,'FD mesh'!$B$15+1)*Setup!$B$22</f>
        <v>15.014998696575</v>
      </c>
      <c r="AO97" s="0" t="n">
        <f aca="false">SUMPRODUCT('FD inverse'!$A$39:$BH$39,'FD mesh'!$B$84:$BI$84,$E96:$BL96)+'FD inverse'!$A$39*$C97/Setup!$B$17+INDEX('FD inverse'!$A$39:$BH$39,1,'FD mesh'!$B$15+1)*Setup!$B$22</f>
        <v>15.0126830414085</v>
      </c>
      <c r="AP97" s="0" t="n">
        <f aca="false">SUMPRODUCT('FD inverse'!$A$40:$BH$40,'FD mesh'!$B$84:$BI$84,$E96:$BL96)+'FD inverse'!$A$40*$C97/Setup!$B$17+INDEX('FD inverse'!$A$40:$BH$40,1,'FD mesh'!$B$15+1)*Setup!$B$22</f>
        <v>15.0105013333259</v>
      </c>
      <c r="AQ97" s="0" t="n">
        <f aca="false">SUMPRODUCT('FD inverse'!$A$41:$BH$41,'FD mesh'!$B$84:$BI$84,$E96:$BL96)+'FD inverse'!$A$41*$C97/Setup!$B$17+INDEX('FD inverse'!$A$41:$BH$41,1,'FD mesh'!$B$15+1)*Setup!$B$22</f>
        <v>15.0084320892063</v>
      </c>
      <c r="AR97" s="0" t="n">
        <f aca="false">SUMPRODUCT('FD inverse'!$A$42:$BH$42,'FD mesh'!$B$84:$BI$84,$E96:$BL96)+'FD inverse'!$A$42*$C97/Setup!$B$17+INDEX('FD inverse'!$A$42:$BH$42,1,'FD mesh'!$B$15+1)*Setup!$B$22</f>
        <v>15.0064540137392</v>
      </c>
      <c r="AS97" s="0" t="n">
        <f aca="false">SUMPRODUCT('FD inverse'!$A$43:$BH$43,'FD mesh'!$B$84:$BI$84,$E96:$BL96)+'FD inverse'!$A$43*$C97/Setup!$B$17+INDEX('FD inverse'!$A$43:$BH$43,1,'FD mesh'!$B$15+1)*Setup!$B$22</f>
        <v>0</v>
      </c>
      <c r="AT97" s="0" t="n">
        <f aca="false">SUMPRODUCT('FD inverse'!$A$44:$BH$44,'FD mesh'!$B$84:$BI$84,$E96:$BL96)+'FD inverse'!$A$44*$C97/Setup!$B$17+INDEX('FD inverse'!$A$44:$BH$44,1,'FD mesh'!$B$15+1)*Setup!$B$22</f>
        <v>0</v>
      </c>
      <c r="AU97" s="0" t="n">
        <f aca="false">SUMPRODUCT('FD inverse'!$A$45:$BH$45,'FD mesh'!$B$84:$BI$84,$E96:$BL96)+'FD inverse'!$A$45*$C97/Setup!$B$17+INDEX('FD inverse'!$A$45:$BH$45,1,'FD mesh'!$B$15+1)*Setup!$B$22</f>
        <v>0</v>
      </c>
      <c r="AV97" s="0" t="n">
        <f aca="false">SUMPRODUCT('FD inverse'!$A$46:$BH$46,'FD mesh'!$B$84:$BI$84,$E96:$BL96)+'FD inverse'!$A$46*$C97/Setup!$B$17+INDEX('FD inverse'!$A$46:$BH$46,1,'FD mesh'!$B$15+1)*Setup!$B$22</f>
        <v>0</v>
      </c>
      <c r="AW97" s="0" t="n">
        <f aca="false">SUMPRODUCT('FD inverse'!$A$47:$BH$47,'FD mesh'!$B$84:$BI$84,$E96:$BL96)+'FD inverse'!$A$47*$C97/Setup!$B$17+INDEX('FD inverse'!$A$47:$BH$47,1,'FD mesh'!$B$15+1)*Setup!$B$22</f>
        <v>0</v>
      </c>
      <c r="AX97" s="0" t="n">
        <f aca="false">SUMPRODUCT('FD inverse'!$A$48:$BH$48,'FD mesh'!$B$84:$BI$84,$E96:$BL96)+'FD inverse'!$A$48*$C97/Setup!$B$17+INDEX('FD inverse'!$A$48:$BH$48,1,'FD mesh'!$B$15+1)*Setup!$B$22</f>
        <v>0</v>
      </c>
      <c r="AY97" s="0" t="n">
        <f aca="false">SUMPRODUCT('FD inverse'!$A$49:$BH$49,'FD mesh'!$B$84:$BI$84,$E96:$BL96)+'FD inverse'!$A$49*$C97/Setup!$B$17+INDEX('FD inverse'!$A$49:$BH$49,1,'FD mesh'!$B$15+1)*Setup!$B$22</f>
        <v>0</v>
      </c>
      <c r="AZ97" s="0" t="n">
        <f aca="false">SUMPRODUCT('FD inverse'!$A$50:$BH$50,'FD mesh'!$B$84:$BI$84,$E96:$BL96)+'FD inverse'!$A$50*$C97/Setup!$B$17+INDEX('FD inverse'!$A$50:$BH$50,1,'FD mesh'!$B$15+1)*Setup!$B$22</f>
        <v>0</v>
      </c>
      <c r="BA97" s="0" t="n">
        <f aca="false">SUMPRODUCT('FD inverse'!$A$51:$BH$51,'FD mesh'!$B$84:$BI$84,$E96:$BL96)+'FD inverse'!$A$51*$C97/Setup!$B$17+INDEX('FD inverse'!$A$51:$BH$51,1,'FD mesh'!$B$15+1)*Setup!$B$22</f>
        <v>0</v>
      </c>
      <c r="BB97" s="0" t="n">
        <f aca="false">SUMPRODUCT('FD inverse'!$A$52:$BH$52,'FD mesh'!$B$84:$BI$84,$E96:$BL96)+'FD inverse'!$A$52*$C97/Setup!$B$17+INDEX('FD inverse'!$A$52:$BH$52,1,'FD mesh'!$B$15+1)*Setup!$B$22</f>
        <v>0</v>
      </c>
      <c r="BC97" s="0" t="n">
        <f aca="false">SUMPRODUCT('FD inverse'!$A$53:$BH$53,'FD mesh'!$B$84:$BI$84,$E96:$BL96)+'FD inverse'!$A$53*$C97/Setup!$B$17+INDEX('FD inverse'!$A$53:$BH$53,1,'FD mesh'!$B$15+1)*Setup!$B$22</f>
        <v>0</v>
      </c>
      <c r="BD97" s="0" t="n">
        <f aca="false">SUMPRODUCT('FD inverse'!$A$54:$BH$54,'FD mesh'!$B$84:$BI$84,$E96:$BL96)+'FD inverse'!$A$54*$C97/Setup!$B$17+INDEX('FD inverse'!$A$54:$BH$54,1,'FD mesh'!$B$15+1)*Setup!$B$22</f>
        <v>0</v>
      </c>
      <c r="BE97" s="0" t="n">
        <f aca="false">SUMPRODUCT('FD inverse'!$A$55:$BH$55,'FD mesh'!$B$84:$BI$84,$E96:$BL96)+'FD inverse'!$A$55*$C97/Setup!$B$17+INDEX('FD inverse'!$A$55:$BH$55,1,'FD mesh'!$B$15+1)*Setup!$B$22</f>
        <v>0</v>
      </c>
      <c r="BF97" s="0" t="n">
        <f aca="false">SUMPRODUCT('FD inverse'!$A$56:$BH$56,'FD mesh'!$B$84:$BI$84,$E96:$BL96)+'FD inverse'!$A$56*$C97/Setup!$B$17+INDEX('FD inverse'!$A$56:$BH$56,1,'FD mesh'!$B$15+1)*Setup!$B$22</f>
        <v>0</v>
      </c>
      <c r="BG97" s="0" t="n">
        <f aca="false">SUMPRODUCT('FD inverse'!$A$57:$BH$57,'FD mesh'!$B$84:$BI$84,$E96:$BL96)+'FD inverse'!$A$57*$C97/Setup!$B$17+INDEX('FD inverse'!$A$57:$BH$57,1,'FD mesh'!$B$15+1)*Setup!$B$22</f>
        <v>0</v>
      </c>
      <c r="BH97" s="0" t="n">
        <f aca="false">SUMPRODUCT('FD inverse'!$A$58:$BH$58,'FD mesh'!$B$84:$BI$84,$E96:$BL96)+'FD inverse'!$A$58*$C97/Setup!$B$17+INDEX('FD inverse'!$A$58:$BH$58,1,'FD mesh'!$B$15+1)*Setup!$B$22</f>
        <v>0</v>
      </c>
      <c r="BI97" s="0" t="n">
        <f aca="false">SUMPRODUCT('FD inverse'!$A$59:$BH$59,'FD mesh'!$B$84:$BI$84,$E96:$BL96)+'FD inverse'!$A$59*$C97/Setup!$B$17+INDEX('FD inverse'!$A$59:$BH$59,1,'FD mesh'!$B$15+1)*Setup!$B$22</f>
        <v>0</v>
      </c>
      <c r="BJ97" s="0" t="n">
        <f aca="false">SUMPRODUCT('FD inverse'!$A$60:$BH$60,'FD mesh'!$B$84:$BI$84,$E96:$BL96)+'FD inverse'!$A$60*$C97/Setup!$B$17+INDEX('FD inverse'!$A$60:$BH$60,1,'FD mesh'!$B$15+1)*Setup!$B$22</f>
        <v>0</v>
      </c>
      <c r="BK97" s="0" t="n">
        <f aca="false">SUMPRODUCT('FD inverse'!$A$61:$BH$61,'FD mesh'!$B$84:$BI$84,$E96:$BL96)+'FD inverse'!$A$61*$C97/Setup!$B$17+INDEX('FD inverse'!$A$61:$BH$61,1,'FD mesh'!$B$15+1)*Setup!$B$22</f>
        <v>0</v>
      </c>
      <c r="BL97" s="0" t="n">
        <f aca="false">SUMPRODUCT('FD inverse'!$A$62:$BH$62,'FD mesh'!$B$84:$BI$84,$E96:$BL96)+'FD inverse'!$A$62*$C97/Setup!$B$17+INDEX('FD inverse'!$A$62:$BH$62,1,'FD mesh'!$B$15+1)*Setup!$B$22</f>
        <v>0</v>
      </c>
    </row>
    <row r="98" customFormat="false" ht="15" hidden="false" customHeight="false" outlineLevel="0" collapsed="false">
      <c r="A98" s="0" t="n">
        <v>93</v>
      </c>
      <c r="B98" s="0" t="n">
        <f aca="false">A98*Setup!$B$11/3600</f>
        <v>7.75</v>
      </c>
      <c r="C98" s="0" t="n">
        <f aca="false">Setup!$B$7+Setup!$B$8*COS(2*PI()*(B98-Setup!$B$9)/24)</f>
        <v>21.7777190679216</v>
      </c>
      <c r="D98" s="0" t="n">
        <f aca="false">(C98-E98)/Setup!$B$17</f>
        <v>15.912494433483</v>
      </c>
      <c r="E98" s="0" t="n">
        <f aca="false">SUMPRODUCT('FD inverse'!$A$3:$BH$3,'FD mesh'!$B$84:$BI$84,$E97:$BL97)+'FD inverse'!$A$3*$C98/Setup!$B$17+INDEX('FD inverse'!$A$3:$BH$3,1,'FD mesh'!$B$15+1)*Setup!$B$22</f>
        <v>19.7090947915688</v>
      </c>
      <c r="F98" s="0" t="n">
        <f aca="false">SUMPRODUCT('FD inverse'!$A$4:$BH$4,'FD mesh'!$B$84:$BI$84,$E97:$BL97)+'FD inverse'!$A$4*$C98/Setup!$B$17+INDEX('FD inverse'!$A$4:$BH$4,1,'FD mesh'!$B$15+1)*Setup!$B$22</f>
        <v>19.2463240508999</v>
      </c>
      <c r="G98" s="0" t="n">
        <f aca="false">SUMPRODUCT('FD inverse'!$A$5:$BH$5,'FD mesh'!$B$84:$BI$84,$E97:$BL97)+'FD inverse'!$A$5*$C98/Setup!$B$17+INDEX('FD inverse'!$A$5:$BH$5,1,'FD mesh'!$B$15+1)*Setup!$B$22</f>
        <v>18.8030518218143</v>
      </c>
      <c r="H98" s="0" t="n">
        <f aca="false">SUMPRODUCT('FD inverse'!$A$6:$BH$6,'FD mesh'!$B$84:$BI$84,$E97:$BL97)+'FD inverse'!$A$6*$C98/Setup!$B$17+INDEX('FD inverse'!$A$6:$BH$6,1,'FD mesh'!$B$15+1)*Setup!$B$22</f>
        <v>17.3430508787926</v>
      </c>
      <c r="I98" s="0" t="n">
        <f aca="false">SUMPRODUCT('FD inverse'!$A$7:$BH$7,'FD mesh'!$B$84:$BI$84,$E97:$BL97)+'FD inverse'!$A$7*$C98/Setup!$B$17+INDEX('FD inverse'!$A$7:$BH$7,1,'FD mesh'!$B$15+1)*Setup!$B$22</f>
        <v>17.2212966661425</v>
      </c>
      <c r="J98" s="0" t="n">
        <f aca="false">SUMPRODUCT('FD inverse'!$A$8:$BH$8,'FD mesh'!$B$84:$BI$84,$E97:$BL97)+'FD inverse'!$A$8*$C98/Setup!$B$17+INDEX('FD inverse'!$A$8:$BH$8,1,'FD mesh'!$B$15+1)*Setup!$B$22</f>
        <v>17.1137102790879</v>
      </c>
      <c r="K98" s="0" t="n">
        <f aca="false">SUMPRODUCT('FD inverse'!$A$9:$BH$9,'FD mesh'!$B$84:$BI$84,$E97:$BL97)+'FD inverse'!$A$9*$C98/Setup!$B$17+INDEX('FD inverse'!$A$9:$BH$9,1,'FD mesh'!$B$15+1)*Setup!$B$22</f>
        <v>17.0196622650453</v>
      </c>
      <c r="L98" s="0" t="n">
        <f aca="false">SUMPRODUCT('FD inverse'!$A$10:$BH$10,'FD mesh'!$B$84:$BI$84,$E97:$BL97)+'FD inverse'!$A$10*$C98/Setup!$B$17+INDEX('FD inverse'!$A$10:$BH$10,1,'FD mesh'!$B$15+1)*Setup!$B$22</f>
        <v>16.9386163208203</v>
      </c>
      <c r="M98" s="0" t="n">
        <f aca="false">SUMPRODUCT('FD inverse'!$A$11:$BH$11,'FD mesh'!$B$84:$BI$84,$E97:$BL97)+'FD inverse'!$A$11*$C98/Setup!$B$17+INDEX('FD inverse'!$A$11:$BH$11,1,'FD mesh'!$B$15+1)*Setup!$B$22</f>
        <v>16.8701214824676</v>
      </c>
      <c r="N98" s="0" t="n">
        <f aca="false">SUMPRODUCT('FD inverse'!$A$12:$BH$12,'FD mesh'!$B$84:$BI$84,$E97:$BL97)+'FD inverse'!$A$12*$C98/Setup!$B$17+INDEX('FD inverse'!$A$12:$BH$12,1,'FD mesh'!$B$15+1)*Setup!$B$22</f>
        <v>16.8138050452322</v>
      </c>
      <c r="O98" s="0" t="n">
        <f aca="false">SUMPRODUCT('FD inverse'!$A$13:$BH$13,'FD mesh'!$B$84:$BI$84,$E97:$BL97)+'FD inverse'!$A$13*$C98/Setup!$B$17+INDEX('FD inverse'!$A$13:$BH$13,1,'FD mesh'!$B$15+1)*Setup!$B$22</f>
        <v>16.7693663377629</v>
      </c>
      <c r="P98" s="0" t="n">
        <f aca="false">SUMPRODUCT('FD inverse'!$A$14:$BH$14,'FD mesh'!$B$84:$BI$84,$E97:$BL97)+'FD inverse'!$A$14*$C98/Setup!$B$17+INDEX('FD inverse'!$A$14:$BH$14,1,'FD mesh'!$B$15+1)*Setup!$B$22</f>
        <v>16.7365714535096</v>
      </c>
      <c r="Q98" s="0" t="n">
        <f aca="false">SUMPRODUCT('FD inverse'!$A$15:$BH$15,'FD mesh'!$B$84:$BI$84,$E97:$BL97)+'FD inverse'!$A$15*$C98/Setup!$B$17+INDEX('FD inverse'!$A$15:$BH$15,1,'FD mesh'!$B$15+1)*Setup!$B$22</f>
        <v>16.7152490218843</v>
      </c>
      <c r="R98" s="0" t="n">
        <f aca="false">SUMPRODUCT('FD inverse'!$A$16:$BH$16,'FD mesh'!$B$84:$BI$84,$E97:$BL97)+'FD inverse'!$A$16*$C98/Setup!$B$17+INDEX('FD inverse'!$A$16:$BH$16,1,'FD mesh'!$B$15+1)*Setup!$B$22</f>
        <v>16.7052870822435</v>
      </c>
      <c r="S98" s="0" t="n">
        <f aca="false">SUMPRODUCT('FD inverse'!$A$17:$BH$17,'FD mesh'!$B$84:$BI$84,$E97:$BL97)+'FD inverse'!$A$17*$C98/Setup!$B$17+INDEX('FD inverse'!$A$17:$BH$17,1,'FD mesh'!$B$15+1)*Setup!$B$22</f>
        <v>16.568989066971</v>
      </c>
      <c r="T98" s="0" t="n">
        <f aca="false">SUMPRODUCT('FD inverse'!$A$18:$BH$18,'FD mesh'!$B$84:$BI$84,$E97:$BL97)+'FD inverse'!$A$18*$C98/Setup!$B$17+INDEX('FD inverse'!$A$18:$BH$18,1,'FD mesh'!$B$15+1)*Setup!$B$22</f>
        <v>16.437915452947</v>
      </c>
      <c r="U98" s="0" t="n">
        <f aca="false">SUMPRODUCT('FD inverse'!$A$19:$BH$19,'FD mesh'!$B$84:$BI$84,$E97:$BL97)+'FD inverse'!$A$19*$C98/Setup!$B$17+INDEX('FD inverse'!$A$19:$BH$19,1,'FD mesh'!$B$15+1)*Setup!$B$22</f>
        <v>16.3116634941793</v>
      </c>
      <c r="V98" s="0" t="n">
        <f aca="false">SUMPRODUCT('FD inverse'!$A$20:$BH$20,'FD mesh'!$B$84:$BI$84,$E97:$BL97)+'FD inverse'!$A$20*$C98/Setup!$B$17+INDEX('FD inverse'!$A$20:$BH$20,1,'FD mesh'!$B$15+1)*Setup!$B$22</f>
        <v>16.1898413532891</v>
      </c>
      <c r="W98" s="0" t="n">
        <f aca="false">SUMPRODUCT('FD inverse'!$A$21:$BH$21,'FD mesh'!$B$84:$BI$84,$E97:$BL97)+'FD inverse'!$A$21*$C98/Setup!$B$17+INDEX('FD inverse'!$A$21:$BH$21,1,'FD mesh'!$B$15+1)*Setup!$B$22</f>
        <v>16.0720667167925</v>
      </c>
      <c r="X98" s="0" t="n">
        <f aca="false">SUMPRODUCT('FD inverse'!$A$22:$BH$22,'FD mesh'!$B$84:$BI$84,$E97:$BL97)+'FD inverse'!$A$22*$C98/Setup!$B$17+INDEX('FD inverse'!$A$22:$BH$22,1,'FD mesh'!$B$15+1)*Setup!$B$22</f>
        <v>15.9579655381124</v>
      </c>
      <c r="Y98" s="0" t="n">
        <f aca="false">SUMPRODUCT('FD inverse'!$A$23:$BH$23,'FD mesh'!$B$84:$BI$84,$E97:$BL97)+'FD inverse'!$A$23*$C98/Setup!$B$17+INDEX('FD inverse'!$A$23:$BH$23,1,'FD mesh'!$B$15+1)*Setup!$B$22</f>
        <v>15.8471709003247</v>
      </c>
      <c r="Z98" s="0" t="n">
        <f aca="false">SUMPRODUCT('FD inverse'!$A$24:$BH$24,'FD mesh'!$B$84:$BI$84,$E97:$BL97)+'FD inverse'!$A$24*$C98/Setup!$B$17+INDEX('FD inverse'!$A$24:$BH$24,1,'FD mesh'!$B$15+1)*Setup!$B$22</f>
        <v>15.7393219899371</v>
      </c>
      <c r="AA98" s="0" t="n">
        <f aca="false">SUMPRODUCT('FD inverse'!$A$25:$BH$25,'FD mesh'!$B$84:$BI$84,$E97:$BL97)+'FD inverse'!$A$25*$C98/Setup!$B$17+INDEX('FD inverse'!$A$25:$BH$25,1,'FD mesh'!$B$15+1)*Setup!$B$22</f>
        <v>15.6340631723807</v>
      </c>
      <c r="AB98" s="0" t="n">
        <f aca="false">SUMPRODUCT('FD inverse'!$A$26:$BH$26,'FD mesh'!$B$84:$BI$84,$E97:$BL97)+'FD inverse'!$A$26*$C98/Setup!$B$17+INDEX('FD inverse'!$A$26:$BH$26,1,'FD mesh'!$B$15+1)*Setup!$B$22</f>
        <v>15.5310431593549</v>
      </c>
      <c r="AC98" s="0" t="n">
        <f aca="false">SUMPRODUCT('FD inverse'!$A$27:$BH$27,'FD mesh'!$B$84:$BI$84,$E97:$BL97)+'FD inverse'!$A$27*$C98/Setup!$B$17+INDEX('FD inverse'!$A$27:$BH$27,1,'FD mesh'!$B$15+1)*Setup!$B$22</f>
        <v>15.4299142577088</v>
      </c>
      <c r="AD98" s="0" t="n">
        <f aca="false">SUMPRODUCT('FD inverse'!$A$28:$BH$28,'FD mesh'!$B$84:$BI$84,$E97:$BL97)+'FD inverse'!$A$28*$C98/Setup!$B$17+INDEX('FD inverse'!$A$28:$BH$28,1,'FD mesh'!$B$15+1)*Setup!$B$22</f>
        <v>15.3303316891539</v>
      </c>
      <c r="AE98" s="0" t="n">
        <f aca="false">SUMPRODUCT('FD inverse'!$A$29:$BH$29,'FD mesh'!$B$84:$BI$84,$E97:$BL97)+'FD inverse'!$A$29*$C98/Setup!$B$17+INDEX('FD inverse'!$A$29:$BH$29,1,'FD mesh'!$B$15+1)*Setup!$B$22</f>
        <v>15.2319529697829</v>
      </c>
      <c r="AF98" s="0" t="n">
        <f aca="false">SUMPRODUCT('FD inverse'!$A$30:$BH$30,'FD mesh'!$B$84:$BI$84,$E97:$BL97)+'FD inverse'!$A$30*$C98/Setup!$B$17+INDEX('FD inverse'!$A$30:$BH$30,1,'FD mesh'!$B$15+1)*Setup!$B$22</f>
        <v>15.1344373381186</v>
      </c>
      <c r="AG98" s="0" t="n">
        <f aca="false">SUMPRODUCT('FD inverse'!$A$31:$BH$31,'FD mesh'!$B$84:$BI$84,$E97:$BL97)+'FD inverse'!$A$31*$C98/Setup!$B$17+INDEX('FD inverse'!$A$31:$BH$31,1,'FD mesh'!$B$15+1)*Setup!$B$22</f>
        <v>15.0374452202206</v>
      </c>
      <c r="AH98" s="0" t="n">
        <f aca="false">SUMPRODUCT('FD inverse'!$A$32:$BH$32,'FD mesh'!$B$84:$BI$84,$E97:$BL97)+'FD inverse'!$A$32*$C98/Setup!$B$17+INDEX('FD inverse'!$A$32:$BH$32,1,'FD mesh'!$B$15+1)*Setup!$B$22</f>
        <v>15.0335198009986</v>
      </c>
      <c r="AI98" s="0" t="n">
        <f aca="false">SUMPRODUCT('FD inverse'!$A$33:$BH$33,'FD mesh'!$B$84:$BI$84,$E97:$BL97)+'FD inverse'!$A$33*$C98/Setup!$B$17+INDEX('FD inverse'!$A$33:$BH$33,1,'FD mesh'!$B$15+1)*Setup!$B$22</f>
        <v>15.0298876624444</v>
      </c>
      <c r="AJ98" s="0" t="n">
        <f aca="false">SUMPRODUCT('FD inverse'!$A$34:$BH$34,'FD mesh'!$B$84:$BI$84,$E97:$BL97)+'FD inverse'!$A$34*$C98/Setup!$B$17+INDEX('FD inverse'!$A$34:$BH$34,1,'FD mesh'!$B$15+1)*Setup!$B$22</f>
        <v>15.0265249934054</v>
      </c>
      <c r="AK98" s="0" t="n">
        <f aca="false">SUMPRODUCT('FD inverse'!$A$35:$BH$35,'FD mesh'!$B$84:$BI$84,$E97:$BL97)+'FD inverse'!$A$35*$C98/Setup!$B$17+INDEX('FD inverse'!$A$35:$BH$35,1,'FD mesh'!$B$15+1)*Setup!$B$22</f>
        <v>15.0234084178288</v>
      </c>
      <c r="AL98" s="0" t="n">
        <f aca="false">SUMPRODUCT('FD inverse'!$A$36:$BH$36,'FD mesh'!$B$84:$BI$84,$E97:$BL97)+'FD inverse'!$A$36*$C98/Setup!$B$17+INDEX('FD inverse'!$A$36:$BH$36,1,'FD mesh'!$B$15+1)*Setup!$B$22</f>
        <v>15.0205149525383</v>
      </c>
      <c r="AM98" s="0" t="n">
        <f aca="false">SUMPRODUCT('FD inverse'!$A$37:$BH$37,'FD mesh'!$B$84:$BI$84,$E97:$BL97)+'FD inverse'!$A$37*$C98/Setup!$B$17+INDEX('FD inverse'!$A$37:$BH$37,1,'FD mesh'!$B$15+1)*Setup!$B$22</f>
        <v>15.017821969276</v>
      </c>
      <c r="AN98" s="0" t="n">
        <f aca="false">SUMPRODUCT('FD inverse'!$A$38:$BH$38,'FD mesh'!$B$84:$BI$84,$E97:$BL97)+'FD inverse'!$A$38*$C98/Setup!$B$17+INDEX('FD inverse'!$A$38:$BH$38,1,'FD mesh'!$B$15+1)*Setup!$B$22</f>
        <v>15.0153071595078</v>
      </c>
      <c r="AO98" s="0" t="n">
        <f aca="false">SUMPRODUCT('FD inverse'!$A$39:$BH$39,'FD mesh'!$B$84:$BI$84,$E97:$BL97)+'FD inverse'!$A$39*$C98/Setup!$B$17+INDEX('FD inverse'!$A$39:$BH$39,1,'FD mesh'!$B$15+1)*Setup!$B$22</f>
        <v>15.012948500781</v>
      </c>
      <c r="AP98" s="0" t="n">
        <f aca="false">SUMPRODUCT('FD inverse'!$A$40:$BH$40,'FD mesh'!$B$84:$BI$84,$E97:$BL97)+'FD inverse'!$A$40*$C98/Setup!$B$17+INDEX('FD inverse'!$A$40:$BH$40,1,'FD mesh'!$B$15+1)*Setup!$B$22</f>
        <v>15.010724223703</v>
      </c>
      <c r="AQ98" s="0" t="n">
        <f aca="false">SUMPRODUCT('FD inverse'!$A$41:$BH$41,'FD mesh'!$B$84:$BI$84,$E97:$BL97)+'FD inverse'!$A$41*$C98/Setup!$B$17+INDEX('FD inverse'!$A$41:$BH$41,1,'FD mesh'!$B$15+1)*Setup!$B$22</f>
        <v>15.0086127788677</v>
      </c>
      <c r="AR98" s="0" t="n">
        <f aca="false">SUMPRODUCT('FD inverse'!$A$42:$BH$42,'FD mesh'!$B$84:$BI$84,$E97:$BL97)+'FD inverse'!$A$42*$C98/Setup!$B$17+INDEX('FD inverse'!$A$42:$BH$42,1,'FD mesh'!$B$15+1)*Setup!$B$22</f>
        <v>15.006592803301</v>
      </c>
      <c r="AS98" s="0" t="n">
        <f aca="false">SUMPRODUCT('FD inverse'!$A$43:$BH$43,'FD mesh'!$B$84:$BI$84,$E97:$BL97)+'FD inverse'!$A$43*$C98/Setup!$B$17+INDEX('FD inverse'!$A$43:$BH$43,1,'FD mesh'!$B$15+1)*Setup!$B$22</f>
        <v>0</v>
      </c>
      <c r="AT98" s="0" t="n">
        <f aca="false">SUMPRODUCT('FD inverse'!$A$44:$BH$44,'FD mesh'!$B$84:$BI$84,$E97:$BL97)+'FD inverse'!$A$44*$C98/Setup!$B$17+INDEX('FD inverse'!$A$44:$BH$44,1,'FD mesh'!$B$15+1)*Setup!$B$22</f>
        <v>0</v>
      </c>
      <c r="AU98" s="0" t="n">
        <f aca="false">SUMPRODUCT('FD inverse'!$A$45:$BH$45,'FD mesh'!$B$84:$BI$84,$E97:$BL97)+'FD inverse'!$A$45*$C98/Setup!$B$17+INDEX('FD inverse'!$A$45:$BH$45,1,'FD mesh'!$B$15+1)*Setup!$B$22</f>
        <v>0</v>
      </c>
      <c r="AV98" s="0" t="n">
        <f aca="false">SUMPRODUCT('FD inverse'!$A$46:$BH$46,'FD mesh'!$B$84:$BI$84,$E97:$BL97)+'FD inverse'!$A$46*$C98/Setup!$B$17+INDEX('FD inverse'!$A$46:$BH$46,1,'FD mesh'!$B$15+1)*Setup!$B$22</f>
        <v>0</v>
      </c>
      <c r="AW98" s="0" t="n">
        <f aca="false">SUMPRODUCT('FD inverse'!$A$47:$BH$47,'FD mesh'!$B$84:$BI$84,$E97:$BL97)+'FD inverse'!$A$47*$C98/Setup!$B$17+INDEX('FD inverse'!$A$47:$BH$47,1,'FD mesh'!$B$15+1)*Setup!$B$22</f>
        <v>0</v>
      </c>
      <c r="AX98" s="0" t="n">
        <f aca="false">SUMPRODUCT('FD inverse'!$A$48:$BH$48,'FD mesh'!$B$84:$BI$84,$E97:$BL97)+'FD inverse'!$A$48*$C98/Setup!$B$17+INDEX('FD inverse'!$A$48:$BH$48,1,'FD mesh'!$B$15+1)*Setup!$B$22</f>
        <v>0</v>
      </c>
      <c r="AY98" s="0" t="n">
        <f aca="false">SUMPRODUCT('FD inverse'!$A$49:$BH$49,'FD mesh'!$B$84:$BI$84,$E97:$BL97)+'FD inverse'!$A$49*$C98/Setup!$B$17+INDEX('FD inverse'!$A$49:$BH$49,1,'FD mesh'!$B$15+1)*Setup!$B$22</f>
        <v>0</v>
      </c>
      <c r="AZ98" s="0" t="n">
        <f aca="false">SUMPRODUCT('FD inverse'!$A$50:$BH$50,'FD mesh'!$B$84:$BI$84,$E97:$BL97)+'FD inverse'!$A$50*$C98/Setup!$B$17+INDEX('FD inverse'!$A$50:$BH$50,1,'FD mesh'!$B$15+1)*Setup!$B$22</f>
        <v>0</v>
      </c>
      <c r="BA98" s="0" t="n">
        <f aca="false">SUMPRODUCT('FD inverse'!$A$51:$BH$51,'FD mesh'!$B$84:$BI$84,$E97:$BL97)+'FD inverse'!$A$51*$C98/Setup!$B$17+INDEX('FD inverse'!$A$51:$BH$51,1,'FD mesh'!$B$15+1)*Setup!$B$22</f>
        <v>0</v>
      </c>
      <c r="BB98" s="0" t="n">
        <f aca="false">SUMPRODUCT('FD inverse'!$A$52:$BH$52,'FD mesh'!$B$84:$BI$84,$E97:$BL97)+'FD inverse'!$A$52*$C98/Setup!$B$17+INDEX('FD inverse'!$A$52:$BH$52,1,'FD mesh'!$B$15+1)*Setup!$B$22</f>
        <v>0</v>
      </c>
      <c r="BC98" s="0" t="n">
        <f aca="false">SUMPRODUCT('FD inverse'!$A$53:$BH$53,'FD mesh'!$B$84:$BI$84,$E97:$BL97)+'FD inverse'!$A$53*$C98/Setup!$B$17+INDEX('FD inverse'!$A$53:$BH$53,1,'FD mesh'!$B$15+1)*Setup!$B$22</f>
        <v>0</v>
      </c>
      <c r="BD98" s="0" t="n">
        <f aca="false">SUMPRODUCT('FD inverse'!$A$54:$BH$54,'FD mesh'!$B$84:$BI$84,$E97:$BL97)+'FD inverse'!$A$54*$C98/Setup!$B$17+INDEX('FD inverse'!$A$54:$BH$54,1,'FD mesh'!$B$15+1)*Setup!$B$22</f>
        <v>0</v>
      </c>
      <c r="BE98" s="0" t="n">
        <f aca="false">SUMPRODUCT('FD inverse'!$A$55:$BH$55,'FD mesh'!$B$84:$BI$84,$E97:$BL97)+'FD inverse'!$A$55*$C98/Setup!$B$17+INDEX('FD inverse'!$A$55:$BH$55,1,'FD mesh'!$B$15+1)*Setup!$B$22</f>
        <v>0</v>
      </c>
      <c r="BF98" s="0" t="n">
        <f aca="false">SUMPRODUCT('FD inverse'!$A$56:$BH$56,'FD mesh'!$B$84:$BI$84,$E97:$BL97)+'FD inverse'!$A$56*$C98/Setup!$B$17+INDEX('FD inverse'!$A$56:$BH$56,1,'FD mesh'!$B$15+1)*Setup!$B$22</f>
        <v>0</v>
      </c>
      <c r="BG98" s="0" t="n">
        <f aca="false">SUMPRODUCT('FD inverse'!$A$57:$BH$57,'FD mesh'!$B$84:$BI$84,$E97:$BL97)+'FD inverse'!$A$57*$C98/Setup!$B$17+INDEX('FD inverse'!$A$57:$BH$57,1,'FD mesh'!$B$15+1)*Setup!$B$22</f>
        <v>0</v>
      </c>
      <c r="BH98" s="0" t="n">
        <f aca="false">SUMPRODUCT('FD inverse'!$A$58:$BH$58,'FD mesh'!$B$84:$BI$84,$E97:$BL97)+'FD inverse'!$A$58*$C98/Setup!$B$17+INDEX('FD inverse'!$A$58:$BH$58,1,'FD mesh'!$B$15+1)*Setup!$B$22</f>
        <v>0</v>
      </c>
      <c r="BI98" s="0" t="n">
        <f aca="false">SUMPRODUCT('FD inverse'!$A$59:$BH$59,'FD mesh'!$B$84:$BI$84,$E97:$BL97)+'FD inverse'!$A$59*$C98/Setup!$B$17+INDEX('FD inverse'!$A$59:$BH$59,1,'FD mesh'!$B$15+1)*Setup!$B$22</f>
        <v>0</v>
      </c>
      <c r="BJ98" s="0" t="n">
        <f aca="false">SUMPRODUCT('FD inverse'!$A$60:$BH$60,'FD mesh'!$B$84:$BI$84,$E97:$BL97)+'FD inverse'!$A$60*$C98/Setup!$B$17+INDEX('FD inverse'!$A$60:$BH$60,1,'FD mesh'!$B$15+1)*Setup!$B$22</f>
        <v>0</v>
      </c>
      <c r="BK98" s="0" t="n">
        <f aca="false">SUMPRODUCT('FD inverse'!$A$61:$BH$61,'FD mesh'!$B$84:$BI$84,$E97:$BL97)+'FD inverse'!$A$61*$C98/Setup!$B$17+INDEX('FD inverse'!$A$61:$BH$61,1,'FD mesh'!$B$15+1)*Setup!$B$22</f>
        <v>0</v>
      </c>
      <c r="BL98" s="0" t="n">
        <f aca="false">SUMPRODUCT('FD inverse'!$A$62:$BH$62,'FD mesh'!$B$84:$BI$84,$E97:$BL97)+'FD inverse'!$A$62*$C98/Setup!$B$17+INDEX('FD inverse'!$A$62:$BH$62,1,'FD mesh'!$B$15+1)*Setup!$B$22</f>
        <v>0</v>
      </c>
    </row>
    <row r="99" customFormat="false" ht="15" hidden="false" customHeight="false" outlineLevel="0" collapsed="false">
      <c r="A99" s="0" t="n">
        <v>94</v>
      </c>
      <c r="B99" s="0" t="n">
        <f aca="false">A99*Setup!$B$11/3600</f>
        <v>7.83333333333333</v>
      </c>
      <c r="C99" s="0" t="n">
        <f aca="false">Setup!$B$7+Setup!$B$8*COS(2*PI()*(B99-Setup!$B$9)/24)</f>
        <v>21.8508015666127</v>
      </c>
      <c r="D99" s="0" t="n">
        <f aca="false">(C99-E99)/Setup!$B$17</f>
        <v>16.0855305328893</v>
      </c>
      <c r="E99" s="0" t="n">
        <f aca="false">SUMPRODUCT('FD inverse'!$A$3:$BH$3,'FD mesh'!$B$84:$BI$84,$E98:$BL98)+'FD inverse'!$A$3*$C99/Setup!$B$17+INDEX('FD inverse'!$A$3:$BH$3,1,'FD mesh'!$B$15+1)*Setup!$B$22</f>
        <v>19.7596825973371</v>
      </c>
      <c r="F99" s="0" t="n">
        <f aca="false">SUMPRODUCT('FD inverse'!$A$4:$BH$4,'FD mesh'!$B$84:$BI$84,$E98:$BL98)+'FD inverse'!$A$4*$C99/Setup!$B$17+INDEX('FD inverse'!$A$4:$BH$4,1,'FD mesh'!$B$15+1)*Setup!$B$22</f>
        <v>19.2919248260327</v>
      </c>
      <c r="G99" s="0" t="n">
        <f aca="false">SUMPRODUCT('FD inverse'!$A$5:$BH$5,'FD mesh'!$B$84:$BI$84,$E98:$BL98)+'FD inverse'!$A$5*$C99/Setup!$B$17+INDEX('FD inverse'!$A$5:$BH$5,1,'FD mesh'!$B$15+1)*Setup!$B$22</f>
        <v>18.843959057824</v>
      </c>
      <c r="H99" s="0" t="n">
        <f aca="false">SUMPRODUCT('FD inverse'!$A$6:$BH$6,'FD mesh'!$B$84:$BI$84,$E98:$BL98)+'FD inverse'!$A$6*$C99/Setup!$B$17+INDEX('FD inverse'!$A$6:$BH$6,1,'FD mesh'!$B$15+1)*Setup!$B$22</f>
        <v>17.3686222695668</v>
      </c>
      <c r="I99" s="0" t="n">
        <f aca="false">SUMPRODUCT('FD inverse'!$A$7:$BH$7,'FD mesh'!$B$84:$BI$84,$E98:$BL98)+'FD inverse'!$A$7*$C99/Setup!$B$17+INDEX('FD inverse'!$A$7:$BH$7,1,'FD mesh'!$B$15+1)*Setup!$B$22</f>
        <v>17.2456046749642</v>
      </c>
      <c r="J99" s="0" t="n">
        <f aca="false">SUMPRODUCT('FD inverse'!$A$8:$BH$8,'FD mesh'!$B$84:$BI$84,$E98:$BL98)+'FD inverse'!$A$8*$C99/Setup!$B$17+INDEX('FD inverse'!$A$8:$BH$8,1,'FD mesh'!$B$15+1)*Setup!$B$22</f>
        <v>17.1369280885159</v>
      </c>
      <c r="K99" s="0" t="n">
        <f aca="false">SUMPRODUCT('FD inverse'!$A$9:$BH$9,'FD mesh'!$B$84:$BI$84,$E98:$BL98)+'FD inverse'!$A$9*$C99/Setup!$B$17+INDEX('FD inverse'!$A$9:$BH$9,1,'FD mesh'!$B$15+1)*Setup!$B$22</f>
        <v>17.0419493247389</v>
      </c>
      <c r="L99" s="0" t="n">
        <f aca="false">SUMPRODUCT('FD inverse'!$A$10:$BH$10,'FD mesh'!$B$84:$BI$84,$E98:$BL98)+'FD inverse'!$A$10*$C99/Setup!$B$17+INDEX('FD inverse'!$A$10:$BH$10,1,'FD mesh'!$B$15+1)*Setup!$B$22</f>
        <v>16.9601192687459</v>
      </c>
      <c r="M99" s="0" t="n">
        <f aca="false">SUMPRODUCT('FD inverse'!$A$11:$BH$11,'FD mesh'!$B$84:$BI$84,$E98:$BL98)+'FD inverse'!$A$11*$C99/Setup!$B$17+INDEX('FD inverse'!$A$11:$BH$11,1,'FD mesh'!$B$15+1)*Setup!$B$22</f>
        <v>16.8909753177237</v>
      </c>
      <c r="N99" s="0" t="n">
        <f aca="false">SUMPRODUCT('FD inverse'!$A$12:$BH$12,'FD mesh'!$B$84:$BI$84,$E98:$BL98)+'FD inverse'!$A$12*$C99/Setup!$B$17+INDEX('FD inverse'!$A$12:$BH$12,1,'FD mesh'!$B$15+1)*Setup!$B$22</f>
        <v>16.8341345143453</v>
      </c>
      <c r="O99" s="0" t="n">
        <f aca="false">SUMPRODUCT('FD inverse'!$A$13:$BH$13,'FD mesh'!$B$84:$BI$84,$E98:$BL98)+'FD inverse'!$A$13*$C99/Setup!$B$17+INDEX('FD inverse'!$A$13:$BH$13,1,'FD mesh'!$B$15+1)*Setup!$B$22</f>
        <v>16.7892874980543</v>
      </c>
      <c r="P99" s="0" t="n">
        <f aca="false">SUMPRODUCT('FD inverse'!$A$14:$BH$14,'FD mesh'!$B$84:$BI$84,$E98:$BL98)+'FD inverse'!$A$14*$C99/Setup!$B$17+INDEX('FD inverse'!$A$14:$BH$14,1,'FD mesh'!$B$15+1)*Setup!$B$22</f>
        <v>16.7561933786903</v>
      </c>
      <c r="Q99" s="0" t="n">
        <f aca="false">SUMPRODUCT('FD inverse'!$A$15:$BH$15,'FD mesh'!$B$84:$BI$84,$E98:$BL98)+'FD inverse'!$A$15*$C99/Setup!$B$17+INDEX('FD inverse'!$A$15:$BH$15,1,'FD mesh'!$B$15+1)*Setup!$B$22</f>
        <v>16.7346756163651</v>
      </c>
      <c r="R99" s="0" t="n">
        <f aca="false">SUMPRODUCT('FD inverse'!$A$16:$BH$16,'FD mesh'!$B$84:$BI$84,$E98:$BL98)+'FD inverse'!$A$16*$C99/Setup!$B$17+INDEX('FD inverse'!$A$16:$BH$16,1,'FD mesh'!$B$15+1)*Setup!$B$22</f>
        <v>16.7246189717278</v>
      </c>
      <c r="S99" s="0" t="n">
        <f aca="false">SUMPRODUCT('FD inverse'!$A$17:$BH$17,'FD mesh'!$B$84:$BI$84,$E98:$BL98)+'FD inverse'!$A$17*$C99/Setup!$B$17+INDEX('FD inverse'!$A$17:$BH$17,1,'FD mesh'!$B$15+1)*Setup!$B$22</f>
        <v>16.5868907989294</v>
      </c>
      <c r="T99" s="0" t="n">
        <f aca="false">SUMPRODUCT('FD inverse'!$A$18:$BH$18,'FD mesh'!$B$84:$BI$84,$E98:$BL98)+'FD inverse'!$A$18*$C99/Setup!$B$17+INDEX('FD inverse'!$A$18:$BH$18,1,'FD mesh'!$B$15+1)*Setup!$B$22</f>
        <v>16.4544308501073</v>
      </c>
      <c r="U99" s="0" t="n">
        <f aca="false">SUMPRODUCT('FD inverse'!$A$19:$BH$19,'FD mesh'!$B$84:$BI$84,$E98:$BL98)+'FD inverse'!$A$19*$C99/Setup!$B$17+INDEX('FD inverse'!$A$19:$BH$19,1,'FD mesh'!$B$15+1)*Setup!$B$22</f>
        <v>16.3268311467353</v>
      </c>
      <c r="V99" s="0" t="n">
        <f aca="false">SUMPRODUCT('FD inverse'!$A$20:$BH$20,'FD mesh'!$B$84:$BI$84,$E98:$BL98)+'FD inverse'!$A$20*$C99/Setup!$B$17+INDEX('FD inverse'!$A$20:$BH$20,1,'FD mesh'!$B$15+1)*Setup!$B$22</f>
        <v>16.2036950668298</v>
      </c>
      <c r="W99" s="0" t="n">
        <f aca="false">SUMPRODUCT('FD inverse'!$A$21:$BH$21,'FD mesh'!$B$84:$BI$84,$E98:$BL98)+'FD inverse'!$A$21*$C99/Setup!$B$17+INDEX('FD inverse'!$A$21:$BH$21,1,'FD mesh'!$B$15+1)*Setup!$B$22</f>
        <v>16.084635936909</v>
      </c>
      <c r="X99" s="0" t="n">
        <f aca="false">SUMPRODUCT('FD inverse'!$A$22:$BH$22,'FD mesh'!$B$84:$BI$84,$E98:$BL98)+'FD inverse'!$A$22*$C99/Setup!$B$17+INDEX('FD inverse'!$A$22:$BH$22,1,'FD mesh'!$B$15+1)*Setup!$B$22</f>
        <v>15.9692757489083</v>
      </c>
      <c r="Y99" s="0" t="n">
        <f aca="false">SUMPRODUCT('FD inverse'!$A$23:$BH$23,'FD mesh'!$B$84:$BI$84,$E98:$BL98)+'FD inverse'!$A$23*$C99/Setup!$B$17+INDEX('FD inverse'!$A$23:$BH$23,1,'FD mesh'!$B$15+1)*Setup!$B$22</f>
        <v>15.8572439943704</v>
      </c>
      <c r="Z99" s="0" t="n">
        <f aca="false">SUMPRODUCT('FD inverse'!$A$24:$BH$24,'FD mesh'!$B$84:$BI$84,$E98:$BL98)+'FD inverse'!$A$24*$C99/Setup!$B$17+INDEX('FD inverse'!$A$24:$BH$24,1,'FD mesh'!$B$15+1)*Setup!$B$22</f>
        <v>15.7481766075089</v>
      </c>
      <c r="AA99" s="0" t="n">
        <f aca="false">SUMPRODUCT('FD inverse'!$A$25:$BH$25,'FD mesh'!$B$84:$BI$84,$E98:$BL98)+'FD inverse'!$A$25*$C99/Setup!$B$17+INDEX('FD inverse'!$A$25:$BH$25,1,'FD mesh'!$B$15+1)*Setup!$B$22</f>
        <v>15.6417150081042</v>
      </c>
      <c r="AB99" s="0" t="n">
        <f aca="false">SUMPRODUCT('FD inverse'!$A$26:$BH$26,'FD mesh'!$B$84:$BI$84,$E98:$BL98)+'FD inverse'!$A$26*$C99/Setup!$B$17+INDEX('FD inverse'!$A$26:$BH$26,1,'FD mesh'!$B$15+1)*Setup!$B$22</f>
        <v>15.5375052346409</v>
      </c>
      <c r="AC99" s="0" t="n">
        <f aca="false">SUMPRODUCT('FD inverse'!$A$27:$BH$27,'FD mesh'!$B$84:$BI$84,$E98:$BL98)+'FD inverse'!$A$27*$C99/Setup!$B$17+INDEX('FD inverse'!$A$27:$BH$27,1,'FD mesh'!$B$15+1)*Setup!$B$22</f>
        <v>15.435197157619</v>
      </c>
      <c r="AD99" s="0" t="n">
        <f aca="false">SUMPRODUCT('FD inverse'!$A$28:$BH$28,'FD mesh'!$B$84:$BI$84,$E98:$BL98)+'FD inverse'!$A$28*$C99/Setup!$B$17+INDEX('FD inverse'!$A$28:$BH$28,1,'FD mesh'!$B$15+1)*Setup!$B$22</f>
        <v>15.3344437625707</v>
      </c>
      <c r="AE99" s="0" t="n">
        <f aca="false">SUMPRODUCT('FD inverse'!$A$29:$BH$29,'FD mesh'!$B$84:$BI$84,$E98:$BL98)+'FD inverse'!$A$29*$C99/Setup!$B$17+INDEX('FD inverse'!$A$29:$BH$29,1,'FD mesh'!$B$15+1)*Setup!$B$22</f>
        <v>15.234900491985</v>
      </c>
      <c r="AF99" s="0" t="n">
        <f aca="false">SUMPRODUCT('FD inverse'!$A$30:$BH$30,'FD mesh'!$B$84:$BI$84,$E98:$BL98)+'FD inverse'!$A$30*$C99/Setup!$B$17+INDEX('FD inverse'!$A$30:$BH$30,1,'FD mesh'!$B$15+1)*Setup!$B$22</f>
        <v>15.1362246350759</v>
      </c>
      <c r="AG99" s="0" t="n">
        <f aca="false">SUMPRODUCT('FD inverse'!$A$31:$BH$31,'FD mesh'!$B$84:$BI$84,$E98:$BL98)+'FD inverse'!$A$31*$C99/Setup!$B$17+INDEX('FD inverse'!$A$31:$BH$31,1,'FD mesh'!$B$15+1)*Setup!$B$22</f>
        <v>15.0380747541285</v>
      </c>
      <c r="AH99" s="0" t="n">
        <f aca="false">SUMPRODUCT('FD inverse'!$A$32:$BH$32,'FD mesh'!$B$84:$BI$84,$E98:$BL98)+'FD inverse'!$A$32*$C99/Setup!$B$17+INDEX('FD inverse'!$A$32:$BH$32,1,'FD mesh'!$B$15+1)*Setup!$B$22</f>
        <v>15.0341011049016</v>
      </c>
      <c r="AI99" s="0" t="n">
        <f aca="false">SUMPRODUCT('FD inverse'!$A$33:$BH$33,'FD mesh'!$B$84:$BI$84,$E98:$BL98)+'FD inverse'!$A$33*$C99/Setup!$B$17+INDEX('FD inverse'!$A$33:$BH$33,1,'FD mesh'!$B$15+1)*Setup!$B$22</f>
        <v>15.0304217250996</v>
      </c>
      <c r="AJ99" s="0" t="n">
        <f aca="false">SUMPRODUCT('FD inverse'!$A$34:$BH$34,'FD mesh'!$B$84:$BI$84,$E98:$BL98)+'FD inverse'!$A$34*$C99/Setup!$B$17+INDEX('FD inverse'!$A$34:$BH$34,1,'FD mesh'!$B$15+1)*Setup!$B$22</f>
        <v>15.0270127001148</v>
      </c>
      <c r="AK99" s="0" t="n">
        <f aca="false">SUMPRODUCT('FD inverse'!$A$35:$BH$35,'FD mesh'!$B$84:$BI$84,$E98:$BL98)+'FD inverse'!$A$35*$C99/Setup!$B$17+INDEX('FD inverse'!$A$35:$BH$35,1,'FD mesh'!$B$15+1)*Setup!$B$22</f>
        <v>15.0238505634997</v>
      </c>
      <c r="AL99" s="0" t="n">
        <f aca="false">SUMPRODUCT('FD inverse'!$A$36:$BH$36,'FD mesh'!$B$84:$BI$84,$E98:$BL98)+'FD inverse'!$A$36*$C99/Setup!$B$17+INDEX('FD inverse'!$A$36:$BH$36,1,'FD mesh'!$B$15+1)*Setup!$B$22</f>
        <v>15.0209122512073</v>
      </c>
      <c r="AM99" s="0" t="n">
        <f aca="false">SUMPRODUCT('FD inverse'!$A$37:$BH$37,'FD mesh'!$B$84:$BI$84,$E98:$BL98)+'FD inverse'!$A$37*$C99/Setup!$B$17+INDEX('FD inverse'!$A$37:$BH$37,1,'FD mesh'!$B$15+1)*Setup!$B$22</f>
        <v>15.0181750606522</v>
      </c>
      <c r="AN99" s="0" t="n">
        <f aca="false">SUMPRODUCT('FD inverse'!$A$38:$BH$38,'FD mesh'!$B$84:$BI$84,$E98:$BL98)+'FD inverse'!$A$38*$C99/Setup!$B$17+INDEX('FD inverse'!$A$38:$BH$38,1,'FD mesh'!$B$15+1)*Setup!$B$22</f>
        <v>15.0156166130846</v>
      </c>
      <c r="AO99" s="0" t="n">
        <f aca="false">SUMPRODUCT('FD inverse'!$A$39:$BH$39,'FD mesh'!$B$84:$BI$84,$E98:$BL98)+'FD inverse'!$A$39*$C99/Setup!$B$17+INDEX('FD inverse'!$A$39:$BH$39,1,'FD mesh'!$B$15+1)*Setup!$B$22</f>
        <v>15.0132148180453</v>
      </c>
      <c r="AP99" s="0" t="n">
        <f aca="false">SUMPRODUCT('FD inverse'!$A$40:$BH$40,'FD mesh'!$B$84:$BI$84,$E98:$BL98)+'FD inverse'!$A$40*$C99/Setup!$B$17+INDEX('FD inverse'!$A$40:$BH$40,1,'FD mesh'!$B$15+1)*Setup!$B$22</f>
        <v>15.0109478389393</v>
      </c>
      <c r="AQ99" s="0" t="n">
        <f aca="false">SUMPRODUCT('FD inverse'!$A$41:$BH$41,'FD mesh'!$B$84:$BI$84,$E98:$BL98)+'FD inverse'!$A$41*$C99/Setup!$B$17+INDEX('FD inverse'!$A$41:$BH$41,1,'FD mesh'!$B$15+1)*Setup!$B$22</f>
        <v>15.0087940590165</v>
      </c>
      <c r="AR99" s="0" t="n">
        <f aca="false">SUMPRODUCT('FD inverse'!$A$42:$BH$42,'FD mesh'!$B$84:$BI$84,$E98:$BL98)+'FD inverse'!$A$42*$C99/Setup!$B$17+INDEX('FD inverse'!$A$42:$BH$42,1,'FD mesh'!$B$15+1)*Setup!$B$22</f>
        <v>15.0067320472805</v>
      </c>
      <c r="AS99" s="0" t="n">
        <f aca="false">SUMPRODUCT('FD inverse'!$A$43:$BH$43,'FD mesh'!$B$84:$BI$84,$E98:$BL98)+'FD inverse'!$A$43*$C99/Setup!$B$17+INDEX('FD inverse'!$A$43:$BH$43,1,'FD mesh'!$B$15+1)*Setup!$B$22</f>
        <v>0</v>
      </c>
      <c r="AT99" s="0" t="n">
        <f aca="false">SUMPRODUCT('FD inverse'!$A$44:$BH$44,'FD mesh'!$B$84:$BI$84,$E98:$BL98)+'FD inverse'!$A$44*$C99/Setup!$B$17+INDEX('FD inverse'!$A$44:$BH$44,1,'FD mesh'!$B$15+1)*Setup!$B$22</f>
        <v>0</v>
      </c>
      <c r="AU99" s="0" t="n">
        <f aca="false">SUMPRODUCT('FD inverse'!$A$45:$BH$45,'FD mesh'!$B$84:$BI$84,$E98:$BL98)+'FD inverse'!$A$45*$C99/Setup!$B$17+INDEX('FD inverse'!$A$45:$BH$45,1,'FD mesh'!$B$15+1)*Setup!$B$22</f>
        <v>0</v>
      </c>
      <c r="AV99" s="0" t="n">
        <f aca="false">SUMPRODUCT('FD inverse'!$A$46:$BH$46,'FD mesh'!$B$84:$BI$84,$E98:$BL98)+'FD inverse'!$A$46*$C99/Setup!$B$17+INDEX('FD inverse'!$A$46:$BH$46,1,'FD mesh'!$B$15+1)*Setup!$B$22</f>
        <v>0</v>
      </c>
      <c r="AW99" s="0" t="n">
        <f aca="false">SUMPRODUCT('FD inverse'!$A$47:$BH$47,'FD mesh'!$B$84:$BI$84,$E98:$BL98)+'FD inverse'!$A$47*$C99/Setup!$B$17+INDEX('FD inverse'!$A$47:$BH$47,1,'FD mesh'!$B$15+1)*Setup!$B$22</f>
        <v>0</v>
      </c>
      <c r="AX99" s="0" t="n">
        <f aca="false">SUMPRODUCT('FD inverse'!$A$48:$BH$48,'FD mesh'!$B$84:$BI$84,$E98:$BL98)+'FD inverse'!$A$48*$C99/Setup!$B$17+INDEX('FD inverse'!$A$48:$BH$48,1,'FD mesh'!$B$15+1)*Setup!$B$22</f>
        <v>0</v>
      </c>
      <c r="AY99" s="0" t="n">
        <f aca="false">SUMPRODUCT('FD inverse'!$A$49:$BH$49,'FD mesh'!$B$84:$BI$84,$E98:$BL98)+'FD inverse'!$A$49*$C99/Setup!$B$17+INDEX('FD inverse'!$A$49:$BH$49,1,'FD mesh'!$B$15+1)*Setup!$B$22</f>
        <v>0</v>
      </c>
      <c r="AZ99" s="0" t="n">
        <f aca="false">SUMPRODUCT('FD inverse'!$A$50:$BH$50,'FD mesh'!$B$84:$BI$84,$E98:$BL98)+'FD inverse'!$A$50*$C99/Setup!$B$17+INDEX('FD inverse'!$A$50:$BH$50,1,'FD mesh'!$B$15+1)*Setup!$B$22</f>
        <v>0</v>
      </c>
      <c r="BA99" s="0" t="n">
        <f aca="false">SUMPRODUCT('FD inverse'!$A$51:$BH$51,'FD mesh'!$B$84:$BI$84,$E98:$BL98)+'FD inverse'!$A$51*$C99/Setup!$B$17+INDEX('FD inverse'!$A$51:$BH$51,1,'FD mesh'!$B$15+1)*Setup!$B$22</f>
        <v>0</v>
      </c>
      <c r="BB99" s="0" t="n">
        <f aca="false">SUMPRODUCT('FD inverse'!$A$52:$BH$52,'FD mesh'!$B$84:$BI$84,$E98:$BL98)+'FD inverse'!$A$52*$C99/Setup!$B$17+INDEX('FD inverse'!$A$52:$BH$52,1,'FD mesh'!$B$15+1)*Setup!$B$22</f>
        <v>0</v>
      </c>
      <c r="BC99" s="0" t="n">
        <f aca="false">SUMPRODUCT('FD inverse'!$A$53:$BH$53,'FD mesh'!$B$84:$BI$84,$E98:$BL98)+'FD inverse'!$A$53*$C99/Setup!$B$17+INDEX('FD inverse'!$A$53:$BH$53,1,'FD mesh'!$B$15+1)*Setup!$B$22</f>
        <v>0</v>
      </c>
      <c r="BD99" s="0" t="n">
        <f aca="false">SUMPRODUCT('FD inverse'!$A$54:$BH$54,'FD mesh'!$B$84:$BI$84,$E98:$BL98)+'FD inverse'!$A$54*$C99/Setup!$B$17+INDEX('FD inverse'!$A$54:$BH$54,1,'FD mesh'!$B$15+1)*Setup!$B$22</f>
        <v>0</v>
      </c>
      <c r="BE99" s="0" t="n">
        <f aca="false">SUMPRODUCT('FD inverse'!$A$55:$BH$55,'FD mesh'!$B$84:$BI$84,$E98:$BL98)+'FD inverse'!$A$55*$C99/Setup!$B$17+INDEX('FD inverse'!$A$55:$BH$55,1,'FD mesh'!$B$15+1)*Setup!$B$22</f>
        <v>0</v>
      </c>
      <c r="BF99" s="0" t="n">
        <f aca="false">SUMPRODUCT('FD inverse'!$A$56:$BH$56,'FD mesh'!$B$84:$BI$84,$E98:$BL98)+'FD inverse'!$A$56*$C99/Setup!$B$17+INDEX('FD inverse'!$A$56:$BH$56,1,'FD mesh'!$B$15+1)*Setup!$B$22</f>
        <v>0</v>
      </c>
      <c r="BG99" s="0" t="n">
        <f aca="false">SUMPRODUCT('FD inverse'!$A$57:$BH$57,'FD mesh'!$B$84:$BI$84,$E98:$BL98)+'FD inverse'!$A$57*$C99/Setup!$B$17+INDEX('FD inverse'!$A$57:$BH$57,1,'FD mesh'!$B$15+1)*Setup!$B$22</f>
        <v>0</v>
      </c>
      <c r="BH99" s="0" t="n">
        <f aca="false">SUMPRODUCT('FD inverse'!$A$58:$BH$58,'FD mesh'!$B$84:$BI$84,$E98:$BL98)+'FD inverse'!$A$58*$C99/Setup!$B$17+INDEX('FD inverse'!$A$58:$BH$58,1,'FD mesh'!$B$15+1)*Setup!$B$22</f>
        <v>0</v>
      </c>
      <c r="BI99" s="0" t="n">
        <f aca="false">SUMPRODUCT('FD inverse'!$A$59:$BH$59,'FD mesh'!$B$84:$BI$84,$E98:$BL98)+'FD inverse'!$A$59*$C99/Setup!$B$17+INDEX('FD inverse'!$A$59:$BH$59,1,'FD mesh'!$B$15+1)*Setup!$B$22</f>
        <v>0</v>
      </c>
      <c r="BJ99" s="0" t="n">
        <f aca="false">SUMPRODUCT('FD inverse'!$A$60:$BH$60,'FD mesh'!$B$84:$BI$84,$E98:$BL98)+'FD inverse'!$A$60*$C99/Setup!$B$17+INDEX('FD inverse'!$A$60:$BH$60,1,'FD mesh'!$B$15+1)*Setup!$B$22</f>
        <v>0</v>
      </c>
      <c r="BK99" s="0" t="n">
        <f aca="false">SUMPRODUCT('FD inverse'!$A$61:$BH$61,'FD mesh'!$B$84:$BI$84,$E98:$BL98)+'FD inverse'!$A$61*$C99/Setup!$B$17+INDEX('FD inverse'!$A$61:$BH$61,1,'FD mesh'!$B$15+1)*Setup!$B$22</f>
        <v>0</v>
      </c>
      <c r="BL99" s="0" t="n">
        <f aca="false">SUMPRODUCT('FD inverse'!$A$62:$BH$62,'FD mesh'!$B$84:$BI$84,$E98:$BL98)+'FD inverse'!$A$62*$C99/Setup!$B$17+INDEX('FD inverse'!$A$62:$BH$62,1,'FD mesh'!$B$15+1)*Setup!$B$22</f>
        <v>0</v>
      </c>
    </row>
    <row r="100" customFormat="false" ht="15" hidden="false" customHeight="false" outlineLevel="0" collapsed="false">
      <c r="A100" s="0" t="n">
        <v>95</v>
      </c>
      <c r="B100" s="0" t="n">
        <f aca="false">A100*Setup!$B$11/3600</f>
        <v>7.91666666666667</v>
      </c>
      <c r="C100" s="0" t="n">
        <f aca="false">Setup!$B$7+Setup!$B$8*COS(2*PI()*(B100-Setup!$B$9)/24)</f>
        <v>21.9249069673579</v>
      </c>
      <c r="D100" s="0" t="n">
        <f aca="false">(C100-E100)/Setup!$B$17</f>
        <v>16.2608031112852</v>
      </c>
      <c r="E100" s="0" t="n">
        <f aca="false">SUMPRODUCT('FD inverse'!$A$3:$BH$3,'FD mesh'!$B$84:$BI$84,$E99:$BL99)+'FD inverse'!$A$3*$C100/Setup!$B$17+INDEX('FD inverse'!$A$3:$BH$3,1,'FD mesh'!$B$15+1)*Setup!$B$22</f>
        <v>19.8110025628908</v>
      </c>
      <c r="F100" s="0" t="n">
        <f aca="false">SUMPRODUCT('FD inverse'!$A$4:$BH$4,'FD mesh'!$B$84:$BI$84,$E99:$BL99)+'FD inverse'!$A$4*$C100/Setup!$B$17+INDEX('FD inverse'!$A$4:$BH$4,1,'FD mesh'!$B$15+1)*Setup!$B$22</f>
        <v>19.3381872346431</v>
      </c>
      <c r="G100" s="0" t="n">
        <f aca="false">SUMPRODUCT('FD inverse'!$A$5:$BH$5,'FD mesh'!$B$84:$BI$84,$E99:$BL99)+'FD inverse'!$A$5*$C100/Setup!$B$17+INDEX('FD inverse'!$A$5:$BH$5,1,'FD mesh'!$B$15+1)*Setup!$B$22</f>
        <v>18.8854510767993</v>
      </c>
      <c r="H100" s="0" t="n">
        <f aca="false">SUMPRODUCT('FD inverse'!$A$6:$BH$6,'FD mesh'!$B$84:$BI$84,$E99:$BL99)+'FD inverse'!$A$6*$C100/Setup!$B$17+INDEX('FD inverse'!$A$6:$BH$6,1,'FD mesh'!$B$15+1)*Setup!$B$22</f>
        <v>17.3945121836135</v>
      </c>
      <c r="I100" s="0" t="n">
        <f aca="false">SUMPRODUCT('FD inverse'!$A$7:$BH$7,'FD mesh'!$B$84:$BI$84,$E99:$BL99)+'FD inverse'!$A$7*$C100/Setup!$B$17+INDEX('FD inverse'!$A$7:$BH$7,1,'FD mesh'!$B$15+1)*Setup!$B$22</f>
        <v>17.2702078314279</v>
      </c>
      <c r="J100" s="0" t="n">
        <f aca="false">SUMPRODUCT('FD inverse'!$A$8:$BH$8,'FD mesh'!$B$84:$BI$84,$E99:$BL99)+'FD inverse'!$A$8*$C100/Setup!$B$17+INDEX('FD inverse'!$A$8:$BH$8,1,'FD mesh'!$B$15+1)*Setup!$B$22</f>
        <v>17.1604186157991</v>
      </c>
      <c r="K100" s="0" t="n">
        <f aca="false">SUMPRODUCT('FD inverse'!$A$9:$BH$9,'FD mesh'!$B$84:$BI$84,$E99:$BL99)+'FD inverse'!$A$9*$C100/Setup!$B$17+INDEX('FD inverse'!$A$9:$BH$9,1,'FD mesh'!$B$15+1)*Setup!$B$22</f>
        <v>17.0644881183314</v>
      </c>
      <c r="L100" s="0" t="n">
        <f aca="false">SUMPRODUCT('FD inverse'!$A$10:$BH$10,'FD mesh'!$B$84:$BI$84,$E99:$BL99)+'FD inverse'!$A$10*$C100/Setup!$B$17+INDEX('FD inverse'!$A$10:$BH$10,1,'FD mesh'!$B$15+1)*Setup!$B$22</f>
        <v>16.9818548442222</v>
      </c>
      <c r="M100" s="0" t="n">
        <f aca="false">SUMPRODUCT('FD inverse'!$A$11:$BH$11,'FD mesh'!$B$84:$BI$84,$E99:$BL99)+'FD inverse'!$A$11*$C100/Setup!$B$17+INDEX('FD inverse'!$A$11:$BH$11,1,'FD mesh'!$B$15+1)*Setup!$B$22</f>
        <v>16.9120449184767</v>
      </c>
      <c r="N100" s="0" t="n">
        <f aca="false">SUMPRODUCT('FD inverse'!$A$12:$BH$12,'FD mesh'!$B$84:$BI$84,$E99:$BL99)+'FD inverse'!$A$12*$C100/Setup!$B$17+INDEX('FD inverse'!$A$12:$BH$12,1,'FD mesh'!$B$15+1)*Setup!$B$22</f>
        <v>16.8546654356532</v>
      </c>
      <c r="O100" s="0" t="n">
        <f aca="false">SUMPRODUCT('FD inverse'!$A$13:$BH$13,'FD mesh'!$B$84:$BI$84,$E99:$BL99)+'FD inverse'!$A$13*$C100/Setup!$B$17+INDEX('FD inverse'!$A$13:$BH$13,1,'FD mesh'!$B$15+1)*Setup!$B$22</f>
        <v>16.8093985907694</v>
      </c>
      <c r="P100" s="0" t="n">
        <f aca="false">SUMPRODUCT('FD inverse'!$A$14:$BH$14,'FD mesh'!$B$84:$BI$84,$E99:$BL99)+'FD inverse'!$A$14*$C100/Setup!$B$17+INDEX('FD inverse'!$A$14:$BH$14,1,'FD mesh'!$B$15+1)*Setup!$B$22</f>
        <v>16.7759966973399</v>
      </c>
      <c r="Q100" s="0" t="n">
        <f aca="false">SUMPRODUCT('FD inverse'!$A$15:$BH$15,'FD mesh'!$B$84:$BI$84,$E99:$BL99)+'FD inverse'!$A$15*$C100/Setup!$B$17+INDEX('FD inverse'!$A$15:$BH$15,1,'FD mesh'!$B$15+1)*Setup!$B$22</f>
        <v>16.7542781777451</v>
      </c>
      <c r="R100" s="0" t="n">
        <f aca="false">SUMPRODUCT('FD inverse'!$A$16:$BH$16,'FD mesh'!$B$84:$BI$84,$E99:$BL99)+'FD inverse'!$A$16*$C100/Setup!$B$17+INDEX('FD inverse'!$A$16:$BH$16,1,'FD mesh'!$B$15+1)*Setup!$B$22</f>
        <v>16.7441245911177</v>
      </c>
      <c r="S100" s="0" t="n">
        <f aca="false">SUMPRODUCT('FD inverse'!$A$17:$BH$17,'FD mesh'!$B$84:$BI$84,$E99:$BL99)+'FD inverse'!$A$17*$C100/Setup!$B$17+INDEX('FD inverse'!$A$17:$BH$17,1,'FD mesh'!$B$15+1)*Setup!$B$22</f>
        <v>16.6049467105729</v>
      </c>
      <c r="T100" s="0" t="n">
        <f aca="false">SUMPRODUCT('FD inverse'!$A$18:$BH$18,'FD mesh'!$B$84:$BI$84,$E99:$BL99)+'FD inverse'!$A$18*$C100/Setup!$B$17+INDEX('FD inverse'!$A$18:$BH$18,1,'FD mesh'!$B$15+1)*Setup!$B$22</f>
        <v>16.4710824268832</v>
      </c>
      <c r="U100" s="0" t="n">
        <f aca="false">SUMPRODUCT('FD inverse'!$A$19:$BH$19,'FD mesh'!$B$84:$BI$84,$E99:$BL99)+'FD inverse'!$A$19*$C100/Setup!$B$17+INDEX('FD inverse'!$A$19:$BH$19,1,'FD mesh'!$B$15+1)*Setup!$B$22</f>
        <v>16.342118464359</v>
      </c>
      <c r="V100" s="0" t="n">
        <f aca="false">SUMPRODUCT('FD inverse'!$A$20:$BH$20,'FD mesh'!$B$84:$BI$84,$E99:$BL99)+'FD inverse'!$A$20*$C100/Setup!$B$17+INDEX('FD inverse'!$A$20:$BH$20,1,'FD mesh'!$B$15+1)*Setup!$B$22</f>
        <v>16.2176533410211</v>
      </c>
      <c r="W100" s="0" t="n">
        <f aca="false">SUMPRODUCT('FD inverse'!$A$21:$BH$21,'FD mesh'!$B$84:$BI$84,$E99:$BL99)+'FD inverse'!$A$21*$C100/Setup!$B$17+INDEX('FD inverse'!$A$21:$BH$21,1,'FD mesh'!$B$15+1)*Setup!$B$22</f>
        <v>16.0972959383739</v>
      </c>
      <c r="X100" s="0" t="n">
        <f aca="false">SUMPRODUCT('FD inverse'!$A$22:$BH$22,'FD mesh'!$B$84:$BI$84,$E99:$BL99)+'FD inverse'!$A$22*$C100/Setup!$B$17+INDEX('FD inverse'!$A$22:$BH$22,1,'FD mesh'!$B$15+1)*Setup!$B$22</f>
        <v>15.9806641933006</v>
      </c>
      <c r="Y100" s="0" t="n">
        <f aca="false">SUMPRODUCT('FD inverse'!$A$23:$BH$23,'FD mesh'!$B$84:$BI$84,$E99:$BL99)+'FD inverse'!$A$23*$C100/Setup!$B$17+INDEX('FD inverse'!$A$23:$BH$23,1,'FD mesh'!$B$15+1)*Setup!$B$22</f>
        <v>15.86738390472</v>
      </c>
      <c r="Z100" s="0" t="n">
        <f aca="false">SUMPRODUCT('FD inverse'!$A$24:$BH$24,'FD mesh'!$B$84:$BI$84,$E99:$BL99)+'FD inverse'!$A$24*$C100/Setup!$B$17+INDEX('FD inverse'!$A$24:$BH$24,1,'FD mesh'!$B$15+1)*Setup!$B$22</f>
        <v>15.7570876468993</v>
      </c>
      <c r="AA100" s="0" t="n">
        <f aca="false">SUMPRODUCT('FD inverse'!$A$25:$BH$25,'FD mesh'!$B$84:$BI$84,$E99:$BL99)+'FD inverse'!$A$25*$C100/Setup!$B$17+INDEX('FD inverse'!$A$25:$BH$25,1,'FD mesh'!$B$15+1)*Setup!$B$22</f>
        <v>15.6494137806706</v>
      </c>
      <c r="AB100" s="0" t="n">
        <f aca="false">SUMPRODUCT('FD inverse'!$A$26:$BH$26,'FD mesh'!$B$84:$BI$84,$E99:$BL99)+'FD inverse'!$A$26*$C100/Setup!$B$17+INDEX('FD inverse'!$A$26:$BH$26,1,'FD mesh'!$B$15+1)*Setup!$B$22</f>
        <v>15.5440055532258</v>
      </c>
      <c r="AC100" s="0" t="n">
        <f aca="false">SUMPRODUCT('FD inverse'!$A$27:$BH$27,'FD mesh'!$B$84:$BI$84,$E99:$BL99)+'FD inverse'!$A$27*$C100/Setup!$B$17+INDEX('FD inverse'!$A$27:$BH$27,1,'FD mesh'!$B$15+1)*Setup!$B$22</f>
        <v>15.4405102766789</v>
      </c>
      <c r="AD100" s="0" t="n">
        <f aca="false">SUMPRODUCT('FD inverse'!$A$28:$BH$28,'FD mesh'!$B$84:$BI$84,$E99:$BL99)+'FD inverse'!$A$28*$C100/Setup!$B$17+INDEX('FD inverse'!$A$28:$BH$28,1,'FD mesh'!$B$15+1)*Setup!$B$22</f>
        <v>15.3385785751696</v>
      </c>
      <c r="AE100" s="0" t="n">
        <f aca="false">SUMPRODUCT('FD inverse'!$A$29:$BH$29,'FD mesh'!$B$84:$BI$84,$E99:$BL99)+'FD inverse'!$A$29*$C100/Setup!$B$17+INDEX('FD inverse'!$A$29:$BH$29,1,'FD mesh'!$B$15+1)*Setup!$B$22</f>
        <v>15.2378636899395</v>
      </c>
      <c r="AF100" s="0" t="n">
        <f aca="false">SUMPRODUCT('FD inverse'!$A$30:$BH$30,'FD mesh'!$B$84:$BI$84,$E99:$BL99)+'FD inverse'!$A$30*$C100/Setup!$B$17+INDEX('FD inverse'!$A$30:$BH$30,1,'FD mesh'!$B$15+1)*Setup!$B$22</f>
        <v>15.1380208315359</v>
      </c>
      <c r="AG100" s="0" t="n">
        <f aca="false">SUMPRODUCT('FD inverse'!$A$31:$BH$31,'FD mesh'!$B$84:$BI$84,$E99:$BL99)+'FD inverse'!$A$31*$C100/Setup!$B$17+INDEX('FD inverse'!$A$31:$BH$31,1,'FD mesh'!$B$15+1)*Setup!$B$22</f>
        <v>15.0387065680906</v>
      </c>
      <c r="AH100" s="0" t="n">
        <f aca="false">SUMPRODUCT('FD inverse'!$A$32:$BH$32,'FD mesh'!$B$84:$BI$84,$E99:$BL99)+'FD inverse'!$A$32*$C100/Setup!$B$17+INDEX('FD inverse'!$A$32:$BH$32,1,'FD mesh'!$B$15+1)*Setup!$B$22</f>
        <v>15.0346844328335</v>
      </c>
      <c r="AI100" s="0" t="n">
        <f aca="false">SUMPRODUCT('FD inverse'!$A$33:$BH$33,'FD mesh'!$B$84:$BI$84,$E99:$BL99)+'FD inverse'!$A$33*$C100/Setup!$B$17+INDEX('FD inverse'!$A$33:$BH$33,1,'FD mesh'!$B$15+1)*Setup!$B$22</f>
        <v>15.0309575916114</v>
      </c>
      <c r="AJ100" s="0" t="n">
        <f aca="false">SUMPRODUCT('FD inverse'!$A$34:$BH$34,'FD mesh'!$B$84:$BI$84,$E99:$BL99)+'FD inverse'!$A$34*$C100/Setup!$B$17+INDEX('FD inverse'!$A$34:$BH$34,1,'FD mesh'!$B$15+1)*Setup!$B$22</f>
        <v>15.0275020183602</v>
      </c>
      <c r="AK100" s="0" t="n">
        <f aca="false">SUMPRODUCT('FD inverse'!$A$35:$BH$35,'FD mesh'!$B$84:$BI$84,$E99:$BL99)+'FD inverse'!$A$35*$C100/Setup!$B$17+INDEX('FD inverse'!$A$35:$BH$35,1,'FD mesh'!$B$15+1)*Setup!$B$22</f>
        <v>15.0242941492756</v>
      </c>
      <c r="AL100" s="0" t="n">
        <f aca="false">SUMPRODUCT('FD inverse'!$A$36:$BH$36,'FD mesh'!$B$84:$BI$84,$E99:$BL99)+'FD inverse'!$A$36*$C100/Setup!$B$17+INDEX('FD inverse'!$A$36:$BH$36,1,'FD mesh'!$B$15+1)*Setup!$B$22</f>
        <v>15.0213108335278</v>
      </c>
      <c r="AM100" s="0" t="n">
        <f aca="false">SUMPRODUCT('FD inverse'!$A$37:$BH$37,'FD mesh'!$B$84:$BI$84,$E99:$BL99)+'FD inverse'!$A$37*$C100/Setup!$B$17+INDEX('FD inverse'!$A$37:$BH$37,1,'FD mesh'!$B$15+1)*Setup!$B$22</f>
        <v>15.0185292893313</v>
      </c>
      <c r="AN100" s="0" t="n">
        <f aca="false">SUMPRODUCT('FD inverse'!$A$38:$BH$38,'FD mesh'!$B$84:$BI$84,$E99:$BL99)+'FD inverse'!$A$38*$C100/Setup!$B$17+INDEX('FD inverse'!$A$38:$BH$38,1,'FD mesh'!$B$15+1)*Setup!$B$22</f>
        <v>15.0159270638512</v>
      </c>
      <c r="AO100" s="0" t="n">
        <f aca="false">SUMPRODUCT('FD inverse'!$A$39:$BH$39,'FD mesh'!$B$84:$BI$84,$E99:$BL99)+'FD inverse'!$A$39*$C100/Setup!$B$17+INDEX('FD inverse'!$A$39:$BH$39,1,'FD mesh'!$B$15+1)*Setup!$B$22</f>
        <v>15.0134819956998</v>
      </c>
      <c r="AP100" s="0" t="n">
        <f aca="false">SUMPRODUCT('FD inverse'!$A$40:$BH$40,'FD mesh'!$B$84:$BI$84,$E99:$BL99)+'FD inverse'!$A$40*$C100/Setup!$B$17+INDEX('FD inverse'!$A$40:$BH$40,1,'FD mesh'!$B$15+1)*Setup!$B$22</f>
        <v>15.0111721790311</v>
      </c>
      <c r="AQ100" s="0" t="n">
        <f aca="false">SUMPRODUCT('FD inverse'!$A$41:$BH$41,'FD mesh'!$B$84:$BI$84,$E99:$BL99)+'FD inverse'!$A$41*$C100/Setup!$B$17+INDEX('FD inverse'!$A$41:$BH$41,1,'FD mesh'!$B$15+1)*Setup!$B$22</f>
        <v>15.0089759284841</v>
      </c>
      <c r="AR100" s="0" t="n">
        <f aca="false">SUMPRODUCT('FD inverse'!$A$42:$BH$42,'FD mesh'!$B$84:$BI$84,$E99:$BL99)+'FD inverse'!$A$42*$C100/Setup!$B$17+INDEX('FD inverse'!$A$42:$BH$42,1,'FD mesh'!$B$15+1)*Setup!$B$22</f>
        <v>15.0068717444507</v>
      </c>
      <c r="AS100" s="0" t="n">
        <f aca="false">SUMPRODUCT('FD inverse'!$A$43:$BH$43,'FD mesh'!$B$84:$BI$84,$E99:$BL99)+'FD inverse'!$A$43*$C100/Setup!$B$17+INDEX('FD inverse'!$A$43:$BH$43,1,'FD mesh'!$B$15+1)*Setup!$B$22</f>
        <v>0</v>
      </c>
      <c r="AT100" s="0" t="n">
        <f aca="false">SUMPRODUCT('FD inverse'!$A$44:$BH$44,'FD mesh'!$B$84:$BI$84,$E99:$BL99)+'FD inverse'!$A$44*$C100/Setup!$B$17+INDEX('FD inverse'!$A$44:$BH$44,1,'FD mesh'!$B$15+1)*Setup!$B$22</f>
        <v>0</v>
      </c>
      <c r="AU100" s="0" t="n">
        <f aca="false">SUMPRODUCT('FD inverse'!$A$45:$BH$45,'FD mesh'!$B$84:$BI$84,$E99:$BL99)+'FD inverse'!$A$45*$C100/Setup!$B$17+INDEX('FD inverse'!$A$45:$BH$45,1,'FD mesh'!$B$15+1)*Setup!$B$22</f>
        <v>0</v>
      </c>
      <c r="AV100" s="0" t="n">
        <f aca="false">SUMPRODUCT('FD inverse'!$A$46:$BH$46,'FD mesh'!$B$84:$BI$84,$E99:$BL99)+'FD inverse'!$A$46*$C100/Setup!$B$17+INDEX('FD inverse'!$A$46:$BH$46,1,'FD mesh'!$B$15+1)*Setup!$B$22</f>
        <v>0</v>
      </c>
      <c r="AW100" s="0" t="n">
        <f aca="false">SUMPRODUCT('FD inverse'!$A$47:$BH$47,'FD mesh'!$B$84:$BI$84,$E99:$BL99)+'FD inverse'!$A$47*$C100/Setup!$B$17+INDEX('FD inverse'!$A$47:$BH$47,1,'FD mesh'!$B$15+1)*Setup!$B$22</f>
        <v>0</v>
      </c>
      <c r="AX100" s="0" t="n">
        <f aca="false">SUMPRODUCT('FD inverse'!$A$48:$BH$48,'FD mesh'!$B$84:$BI$84,$E99:$BL99)+'FD inverse'!$A$48*$C100/Setup!$B$17+INDEX('FD inverse'!$A$48:$BH$48,1,'FD mesh'!$B$15+1)*Setup!$B$22</f>
        <v>0</v>
      </c>
      <c r="AY100" s="0" t="n">
        <f aca="false">SUMPRODUCT('FD inverse'!$A$49:$BH$49,'FD mesh'!$B$84:$BI$84,$E99:$BL99)+'FD inverse'!$A$49*$C100/Setup!$B$17+INDEX('FD inverse'!$A$49:$BH$49,1,'FD mesh'!$B$15+1)*Setup!$B$22</f>
        <v>0</v>
      </c>
      <c r="AZ100" s="0" t="n">
        <f aca="false">SUMPRODUCT('FD inverse'!$A$50:$BH$50,'FD mesh'!$B$84:$BI$84,$E99:$BL99)+'FD inverse'!$A$50*$C100/Setup!$B$17+INDEX('FD inverse'!$A$50:$BH$50,1,'FD mesh'!$B$15+1)*Setup!$B$22</f>
        <v>0</v>
      </c>
      <c r="BA100" s="0" t="n">
        <f aca="false">SUMPRODUCT('FD inverse'!$A$51:$BH$51,'FD mesh'!$B$84:$BI$84,$E99:$BL99)+'FD inverse'!$A$51*$C100/Setup!$B$17+INDEX('FD inverse'!$A$51:$BH$51,1,'FD mesh'!$B$15+1)*Setup!$B$22</f>
        <v>0</v>
      </c>
      <c r="BB100" s="0" t="n">
        <f aca="false">SUMPRODUCT('FD inverse'!$A$52:$BH$52,'FD mesh'!$B$84:$BI$84,$E99:$BL99)+'FD inverse'!$A$52*$C100/Setup!$B$17+INDEX('FD inverse'!$A$52:$BH$52,1,'FD mesh'!$B$15+1)*Setup!$B$22</f>
        <v>0</v>
      </c>
      <c r="BC100" s="0" t="n">
        <f aca="false">SUMPRODUCT('FD inverse'!$A$53:$BH$53,'FD mesh'!$B$84:$BI$84,$E99:$BL99)+'FD inverse'!$A$53*$C100/Setup!$B$17+INDEX('FD inverse'!$A$53:$BH$53,1,'FD mesh'!$B$15+1)*Setup!$B$22</f>
        <v>0</v>
      </c>
      <c r="BD100" s="0" t="n">
        <f aca="false">SUMPRODUCT('FD inverse'!$A$54:$BH$54,'FD mesh'!$B$84:$BI$84,$E99:$BL99)+'FD inverse'!$A$54*$C100/Setup!$B$17+INDEX('FD inverse'!$A$54:$BH$54,1,'FD mesh'!$B$15+1)*Setup!$B$22</f>
        <v>0</v>
      </c>
      <c r="BE100" s="0" t="n">
        <f aca="false">SUMPRODUCT('FD inverse'!$A$55:$BH$55,'FD mesh'!$B$84:$BI$84,$E99:$BL99)+'FD inverse'!$A$55*$C100/Setup!$B$17+INDEX('FD inverse'!$A$55:$BH$55,1,'FD mesh'!$B$15+1)*Setup!$B$22</f>
        <v>0</v>
      </c>
      <c r="BF100" s="0" t="n">
        <f aca="false">SUMPRODUCT('FD inverse'!$A$56:$BH$56,'FD mesh'!$B$84:$BI$84,$E99:$BL99)+'FD inverse'!$A$56*$C100/Setup!$B$17+INDEX('FD inverse'!$A$56:$BH$56,1,'FD mesh'!$B$15+1)*Setup!$B$22</f>
        <v>0</v>
      </c>
      <c r="BG100" s="0" t="n">
        <f aca="false">SUMPRODUCT('FD inverse'!$A$57:$BH$57,'FD mesh'!$B$84:$BI$84,$E99:$BL99)+'FD inverse'!$A$57*$C100/Setup!$B$17+INDEX('FD inverse'!$A$57:$BH$57,1,'FD mesh'!$B$15+1)*Setup!$B$22</f>
        <v>0</v>
      </c>
      <c r="BH100" s="0" t="n">
        <f aca="false">SUMPRODUCT('FD inverse'!$A$58:$BH$58,'FD mesh'!$B$84:$BI$84,$E99:$BL99)+'FD inverse'!$A$58*$C100/Setup!$B$17+INDEX('FD inverse'!$A$58:$BH$58,1,'FD mesh'!$B$15+1)*Setup!$B$22</f>
        <v>0</v>
      </c>
      <c r="BI100" s="0" t="n">
        <f aca="false">SUMPRODUCT('FD inverse'!$A$59:$BH$59,'FD mesh'!$B$84:$BI$84,$E99:$BL99)+'FD inverse'!$A$59*$C100/Setup!$B$17+INDEX('FD inverse'!$A$59:$BH$59,1,'FD mesh'!$B$15+1)*Setup!$B$22</f>
        <v>0</v>
      </c>
      <c r="BJ100" s="0" t="n">
        <f aca="false">SUMPRODUCT('FD inverse'!$A$60:$BH$60,'FD mesh'!$B$84:$BI$84,$E99:$BL99)+'FD inverse'!$A$60*$C100/Setup!$B$17+INDEX('FD inverse'!$A$60:$BH$60,1,'FD mesh'!$B$15+1)*Setup!$B$22</f>
        <v>0</v>
      </c>
      <c r="BK100" s="0" t="n">
        <f aca="false">SUMPRODUCT('FD inverse'!$A$61:$BH$61,'FD mesh'!$B$84:$BI$84,$E99:$BL99)+'FD inverse'!$A$61*$C100/Setup!$B$17+INDEX('FD inverse'!$A$61:$BH$61,1,'FD mesh'!$B$15+1)*Setup!$B$22</f>
        <v>0</v>
      </c>
      <c r="BL100" s="0" t="n">
        <f aca="false">SUMPRODUCT('FD inverse'!$A$62:$BH$62,'FD mesh'!$B$84:$BI$84,$E99:$BL99)+'FD inverse'!$A$62*$C100/Setup!$B$17+INDEX('FD inverse'!$A$62:$BH$62,1,'FD mesh'!$B$15+1)*Setup!$B$22</f>
        <v>0</v>
      </c>
    </row>
    <row r="101" customFormat="false" ht="15" hidden="false" customHeight="false" outlineLevel="0" collapsed="false">
      <c r="A101" s="0" t="n">
        <v>96</v>
      </c>
      <c r="B101" s="0" t="n">
        <f aca="false">A101*Setup!$B$11/3600</f>
        <v>8</v>
      </c>
      <c r="C101" s="0" t="n">
        <f aca="false">Setup!$B$7+Setup!$B$8*COS(2*PI()*(B101-Setup!$B$9)/24)</f>
        <v>22</v>
      </c>
      <c r="D101" s="0" t="n">
        <f aca="false">(C101-E101)/Setup!$B$17</f>
        <v>16.4381842863531</v>
      </c>
      <c r="E101" s="0" t="n">
        <f aca="false">SUMPRODUCT('FD inverse'!$A$3:$BH$3,'FD mesh'!$B$84:$BI$84,$E100:$BL100)+'FD inverse'!$A$3*$C101/Setup!$B$17+INDEX('FD inverse'!$A$3:$BH$3,1,'FD mesh'!$B$15+1)*Setup!$B$22</f>
        <v>19.8630360427741</v>
      </c>
      <c r="F101" s="0" t="n">
        <f aca="false">SUMPRODUCT('FD inverse'!$A$4:$BH$4,'FD mesh'!$B$84:$BI$84,$E100:$BL100)+'FD inverse'!$A$4*$C101/Setup!$B$17+INDEX('FD inverse'!$A$4:$BH$4,1,'FD mesh'!$B$15+1)*Setup!$B$22</f>
        <v>19.3850963554069</v>
      </c>
      <c r="G101" s="0" t="n">
        <f aca="false">SUMPRODUCT('FD inverse'!$A$5:$BH$5,'FD mesh'!$B$84:$BI$84,$E100:$BL100)+'FD inverse'!$A$5*$C101/Setup!$B$17+INDEX('FD inverse'!$A$5:$BH$5,1,'FD mesh'!$B$15+1)*Setup!$B$22</f>
        <v>18.9275165294823</v>
      </c>
      <c r="H101" s="0" t="n">
        <f aca="false">SUMPRODUCT('FD inverse'!$A$6:$BH$6,'FD mesh'!$B$84:$BI$84,$E100:$BL100)+'FD inverse'!$A$6*$C101/Setup!$B$17+INDEX('FD inverse'!$A$6:$BH$6,1,'FD mesh'!$B$15+1)*Setup!$B$22</f>
        <v>17.4207210402904</v>
      </c>
      <c r="I101" s="0" t="n">
        <f aca="false">SUMPRODUCT('FD inverse'!$A$7:$BH$7,'FD mesh'!$B$84:$BI$84,$E100:$BL100)+'FD inverse'!$A$7*$C101/Setup!$B$17+INDEX('FD inverse'!$A$7:$BH$7,1,'FD mesh'!$B$15+1)*Setup!$B$22</f>
        <v>17.295107532892</v>
      </c>
      <c r="J101" s="0" t="n">
        <f aca="false">SUMPRODUCT('FD inverse'!$A$8:$BH$8,'FD mesh'!$B$84:$BI$84,$E100:$BL100)+'FD inverse'!$A$8*$C101/Setup!$B$17+INDEX('FD inverse'!$A$8:$BH$8,1,'FD mesh'!$B$15+1)*Setup!$B$22</f>
        <v>17.184184114853</v>
      </c>
      <c r="K101" s="0" t="n">
        <f aca="false">SUMPRODUCT('FD inverse'!$A$9:$BH$9,'FD mesh'!$B$84:$BI$84,$E100:$BL100)+'FD inverse'!$A$9*$C101/Setup!$B$17+INDEX('FD inverse'!$A$9:$BH$9,1,'FD mesh'!$B$15+1)*Setup!$B$22</f>
        <v>17.0872816402086</v>
      </c>
      <c r="L101" s="0" t="n">
        <f aca="false">SUMPRODUCT('FD inverse'!$A$10:$BH$10,'FD mesh'!$B$84:$BI$84,$E100:$BL100)+'FD inverse'!$A$10*$C101/Setup!$B$17+INDEX('FD inverse'!$A$10:$BH$10,1,'FD mesh'!$B$15+1)*Setup!$B$22</f>
        <v>17.0038266710966</v>
      </c>
      <c r="M101" s="0" t="n">
        <f aca="false">SUMPRODUCT('FD inverse'!$A$11:$BH$11,'FD mesh'!$B$84:$BI$84,$E100:$BL100)+'FD inverse'!$A$11*$C101/Setup!$B$17+INDEX('FD inverse'!$A$11:$BH$11,1,'FD mesh'!$B$15+1)*Setup!$B$22</f>
        <v>16.9333344317038</v>
      </c>
      <c r="N101" s="0" t="n">
        <f aca="false">SUMPRODUCT('FD inverse'!$A$12:$BH$12,'FD mesh'!$B$84:$BI$84,$E100:$BL100)+'FD inverse'!$A$12*$C101/Setup!$B$17+INDEX('FD inverse'!$A$12:$BH$12,1,'FD mesh'!$B$15+1)*Setup!$B$22</f>
        <v>16.8754023771059</v>
      </c>
      <c r="O101" s="0" t="n">
        <f aca="false">SUMPRODUCT('FD inverse'!$A$13:$BH$13,'FD mesh'!$B$84:$BI$84,$E100:$BL100)+'FD inverse'!$A$13*$C101/Setup!$B$17+INDEX('FD inverse'!$A$13:$BH$13,1,'FD mesh'!$B$15+1)*Setup!$B$22</f>
        <v>16.8297045062559</v>
      </c>
      <c r="P101" s="0" t="n">
        <f aca="false">SUMPRODUCT('FD inverse'!$A$14:$BH$14,'FD mesh'!$B$84:$BI$84,$E100:$BL100)+'FD inverse'!$A$14*$C101/Setup!$B$17+INDEX('FD inverse'!$A$14:$BH$14,1,'FD mesh'!$B$15+1)*Setup!$B$22</f>
        <v>16.7959865265484</v>
      </c>
      <c r="Q101" s="0" t="n">
        <f aca="false">SUMPRODUCT('FD inverse'!$A$15:$BH$15,'FD mesh'!$B$84:$BI$84,$E100:$BL100)+'FD inverse'!$A$15*$C101/Setup!$B$17+INDEX('FD inverse'!$A$15:$BH$15,1,'FD mesh'!$B$15+1)*Setup!$B$22</f>
        <v>16.7740619564033</v>
      </c>
      <c r="R101" s="0" t="n">
        <f aca="false">SUMPRODUCT('FD inverse'!$A$16:$BH$16,'FD mesh'!$B$84:$BI$84,$E100:$BL100)+'FD inverse'!$A$16*$C101/Setup!$B$17+INDEX('FD inverse'!$A$16:$BH$16,1,'FD mesh'!$B$15+1)*Setup!$B$22</f>
        <v>16.7638092320744</v>
      </c>
      <c r="S101" s="0" t="n">
        <f aca="false">SUMPRODUCT('FD inverse'!$A$17:$BH$17,'FD mesh'!$B$84:$BI$84,$E100:$BL100)+'FD inverse'!$A$17*$C101/Setup!$B$17+INDEX('FD inverse'!$A$17:$BH$17,1,'FD mesh'!$B$15+1)*Setup!$B$22</f>
        <v>16.6231619290685</v>
      </c>
      <c r="T101" s="0" t="n">
        <f aca="false">SUMPRODUCT('FD inverse'!$A$18:$BH$18,'FD mesh'!$B$84:$BI$84,$E100:$BL100)+'FD inverse'!$A$18*$C101/Setup!$B$17+INDEX('FD inverse'!$A$18:$BH$18,1,'FD mesh'!$B$15+1)*Setup!$B$22</f>
        <v>16.4878751046486</v>
      </c>
      <c r="U101" s="0" t="n">
        <f aca="false">SUMPRODUCT('FD inverse'!$A$19:$BH$19,'FD mesh'!$B$84:$BI$84,$E100:$BL100)+'FD inverse'!$A$19*$C101/Setup!$B$17+INDEX('FD inverse'!$A$19:$BH$19,1,'FD mesh'!$B$15+1)*Setup!$B$22</f>
        <v>16.3575301253995</v>
      </c>
      <c r="V101" s="0" t="n">
        <f aca="false">SUMPRODUCT('FD inverse'!$A$20:$BH$20,'FD mesh'!$B$84:$BI$84,$E100:$BL100)+'FD inverse'!$A$20*$C101/Setup!$B$17+INDEX('FD inverse'!$A$20:$BH$20,1,'FD mesh'!$B$15+1)*Setup!$B$22</f>
        <v>16.2317205778282</v>
      </c>
      <c r="W101" s="0" t="n">
        <f aca="false">SUMPRODUCT('FD inverse'!$A$21:$BH$21,'FD mesh'!$B$84:$BI$84,$E100:$BL100)+'FD inverse'!$A$21*$C101/Setup!$B$17+INDEX('FD inverse'!$A$21:$BH$21,1,'FD mesh'!$B$15+1)*Setup!$B$22</f>
        <v>16.1100508170886</v>
      </c>
      <c r="X101" s="0" t="n">
        <f aca="false">SUMPRODUCT('FD inverse'!$A$22:$BH$22,'FD mesh'!$B$84:$BI$84,$E100:$BL100)+'FD inverse'!$A$22*$C101/Setup!$B$17+INDEX('FD inverse'!$A$22:$BH$22,1,'FD mesh'!$B$15+1)*Setup!$B$22</f>
        <v>15.9921346349422</v>
      </c>
      <c r="Y101" s="0" t="n">
        <f aca="false">SUMPRODUCT('FD inverse'!$A$23:$BH$23,'FD mesh'!$B$84:$BI$84,$E100:$BL100)+'FD inverse'!$A$23*$C101/Setup!$B$17+INDEX('FD inverse'!$A$23:$BH$23,1,'FD mesh'!$B$15+1)*Setup!$B$22</f>
        <v>15.8775940399074</v>
      </c>
      <c r="Z101" s="0" t="n">
        <f aca="false">SUMPRODUCT('FD inverse'!$A$24:$BH$24,'FD mesh'!$B$84:$BI$84,$E100:$BL100)+'FD inverse'!$A$24*$C101/Setup!$B$17+INDEX('FD inverse'!$A$24:$BH$24,1,'FD mesh'!$B$15+1)*Setup!$B$22</f>
        <v>15.7660581417992</v>
      </c>
      <c r="AA101" s="0" t="n">
        <f aca="false">SUMPRODUCT('FD inverse'!$A$25:$BH$25,'FD mesh'!$B$84:$BI$84,$E100:$BL100)+'FD inverse'!$A$25*$C101/Setup!$B$17+INDEX('FD inverse'!$A$25:$BH$25,1,'FD mesh'!$B$15+1)*Setup!$B$22</f>
        <v>15.6571621321902</v>
      </c>
      <c r="AB101" s="0" t="n">
        <f aca="false">SUMPRODUCT('FD inverse'!$A$26:$BH$26,'FD mesh'!$B$84:$BI$84,$E100:$BL100)+'FD inverse'!$A$26*$C101/Setup!$B$17+INDEX('FD inverse'!$A$26:$BH$26,1,'FD mesh'!$B$15+1)*Setup!$B$22</f>
        <v>15.5505463517426</v>
      </c>
      <c r="AC101" s="0" t="n">
        <f aca="false">SUMPRODUCT('FD inverse'!$A$27:$BH$27,'FD mesh'!$B$84:$BI$84,$E100:$BL100)+'FD inverse'!$A$27*$C101/Setup!$B$17+INDEX('FD inverse'!$A$27:$BH$27,1,'FD mesh'!$B$15+1)*Setup!$B$22</f>
        <v>15.4458554348586</v>
      </c>
      <c r="AD101" s="0" t="n">
        <f aca="false">SUMPRODUCT('FD inverse'!$A$28:$BH$28,'FD mesh'!$B$84:$BI$84,$E100:$BL100)+'FD inverse'!$A$28*$C101/Setup!$B$17+INDEX('FD inverse'!$A$28:$BH$28,1,'FD mesh'!$B$15+1)*Setup!$B$22</f>
        <v>15.3427375216674</v>
      </c>
      <c r="AE101" s="0" t="n">
        <f aca="false">SUMPRODUCT('FD inverse'!$A$29:$BH$29,'FD mesh'!$B$84:$BI$84,$E100:$BL100)+'FD inverse'!$A$29*$C101/Setup!$B$17+INDEX('FD inverse'!$A$29:$BH$29,1,'FD mesh'!$B$15+1)*Setup!$B$22</f>
        <v>15.2408435270171</v>
      </c>
      <c r="AF101" s="0" t="n">
        <f aca="false">SUMPRODUCT('FD inverse'!$A$30:$BH$30,'FD mesh'!$B$84:$BI$84,$E100:$BL100)+'FD inverse'!$A$30*$C101/Setup!$B$17+INDEX('FD inverse'!$A$30:$BH$30,1,'FD mesh'!$B$15+1)*Setup!$B$22</f>
        <v>15.1398264558496</v>
      </c>
      <c r="AG101" s="0" t="n">
        <f aca="false">SUMPRODUCT('FD inverse'!$A$31:$BH$31,'FD mesh'!$B$84:$BI$84,$E100:$BL100)+'FD inverse'!$A$31*$C101/Setup!$B$17+INDEX('FD inverse'!$A$31:$BH$31,1,'FD mesh'!$B$15+1)*Setup!$B$22</f>
        <v>15.0393407541229</v>
      </c>
      <c r="AH101" s="0" t="n">
        <f aca="false">SUMPRODUCT('FD inverse'!$A$32:$BH$32,'FD mesh'!$B$84:$BI$84,$E100:$BL100)+'FD inverse'!$A$32*$C101/Setup!$B$17+INDEX('FD inverse'!$A$32:$BH$32,1,'FD mesh'!$B$15+1)*Setup!$B$22</f>
        <v>15.035269859304</v>
      </c>
      <c r="AI101" s="0" t="n">
        <f aca="false">SUMPRODUCT('FD inverse'!$A$33:$BH$33,'FD mesh'!$B$84:$BI$84,$E100:$BL100)+'FD inverse'!$A$33*$C101/Setup!$B$17+INDEX('FD inverse'!$A$33:$BH$33,1,'FD mesh'!$B$15+1)*Setup!$B$22</f>
        <v>15.0314953208488</v>
      </c>
      <c r="AJ101" s="0" t="n">
        <f aca="false">SUMPRODUCT('FD inverse'!$A$34:$BH$34,'FD mesh'!$B$84:$BI$84,$E100:$BL100)+'FD inverse'!$A$34*$C101/Setup!$B$17+INDEX('FD inverse'!$A$34:$BH$34,1,'FD mesh'!$B$15+1)*Setup!$B$22</f>
        <v>15.0279929933191</v>
      </c>
      <c r="AK101" s="0" t="n">
        <f aca="false">SUMPRODUCT('FD inverse'!$A$35:$BH$35,'FD mesh'!$B$84:$BI$84,$E100:$BL100)+'FD inverse'!$A$35*$C101/Setup!$B$17+INDEX('FD inverse'!$A$35:$BH$35,1,'FD mesh'!$B$15+1)*Setup!$B$22</f>
        <v>15.0247392086224</v>
      </c>
      <c r="AL101" s="0" t="n">
        <f aca="false">SUMPRODUCT('FD inverse'!$A$36:$BH$36,'FD mesh'!$B$84:$BI$84,$E100:$BL100)+'FD inverse'!$A$36*$C101/Setup!$B$17+INDEX('FD inverse'!$A$36:$BH$36,1,'FD mesh'!$B$15+1)*Setup!$B$22</f>
        <v>15.0217107232182</v>
      </c>
      <c r="AM101" s="0" t="n">
        <f aca="false">SUMPRODUCT('FD inverse'!$A$37:$BH$37,'FD mesh'!$B$84:$BI$84,$E100:$BL100)+'FD inverse'!$A$37*$C101/Setup!$B$17+INDEX('FD inverse'!$A$37:$BH$37,1,'FD mesh'!$B$15+1)*Setup!$B$22</f>
        <v>15.018884671186</v>
      </c>
      <c r="AN101" s="0" t="n">
        <f aca="false">SUMPRODUCT('FD inverse'!$A$38:$BH$38,'FD mesh'!$B$84:$BI$84,$E100:$BL100)+'FD inverse'!$A$38*$C101/Setup!$B$17+INDEX('FD inverse'!$A$38:$BH$38,1,'FD mesh'!$B$15+1)*Setup!$B$22</f>
        <v>15.0162385216342</v>
      </c>
      <c r="AO101" s="0" t="n">
        <f aca="false">SUMPRODUCT('FD inverse'!$A$39:$BH$39,'FD mesh'!$B$84:$BI$84,$E100:$BL100)+'FD inverse'!$A$39*$C101/Setup!$B$17+INDEX('FD inverse'!$A$39:$BH$39,1,'FD mesh'!$B$15+1)*Setup!$B$22</f>
        <v>15.0137500391861</v>
      </c>
      <c r="AP101" s="0" t="n">
        <f aca="false">SUMPRODUCT('FD inverse'!$A$40:$BH$40,'FD mesh'!$B$84:$BI$84,$E100:$BL100)+'FD inverse'!$A$40*$C101/Setup!$B$17+INDEX('FD inverse'!$A$40:$BH$40,1,'FD mesh'!$B$15+1)*Setup!$B$22</f>
        <v>15.0113972465248</v>
      </c>
      <c r="AQ101" s="0" t="n">
        <f aca="false">SUMPRODUCT('FD inverse'!$A$41:$BH$41,'FD mesh'!$B$84:$BI$84,$E100:$BL100)+'FD inverse'!$A$41*$C101/Setup!$B$17+INDEX('FD inverse'!$A$41:$BH$41,1,'FD mesh'!$B$15+1)*Setup!$B$22</f>
        <v>15.0091583882127</v>
      </c>
      <c r="AR101" s="0" t="n">
        <f aca="false">SUMPRODUCT('FD inverse'!$A$42:$BH$42,'FD mesh'!$B$84:$BI$84,$E100:$BL100)+'FD inverse'!$A$42*$C101/Setup!$B$17+INDEX('FD inverse'!$A$42:$BH$42,1,'FD mesh'!$B$15+1)*Setup!$B$22</f>
        <v>15.007011895218</v>
      </c>
      <c r="AS101" s="0" t="n">
        <f aca="false">SUMPRODUCT('FD inverse'!$A$43:$BH$43,'FD mesh'!$B$84:$BI$84,$E100:$BL100)+'FD inverse'!$A$43*$C101/Setup!$B$17+INDEX('FD inverse'!$A$43:$BH$43,1,'FD mesh'!$B$15+1)*Setup!$B$22</f>
        <v>0</v>
      </c>
      <c r="AT101" s="0" t="n">
        <f aca="false">SUMPRODUCT('FD inverse'!$A$44:$BH$44,'FD mesh'!$B$84:$BI$84,$E100:$BL100)+'FD inverse'!$A$44*$C101/Setup!$B$17+INDEX('FD inverse'!$A$44:$BH$44,1,'FD mesh'!$B$15+1)*Setup!$B$22</f>
        <v>0</v>
      </c>
      <c r="AU101" s="0" t="n">
        <f aca="false">SUMPRODUCT('FD inverse'!$A$45:$BH$45,'FD mesh'!$B$84:$BI$84,$E100:$BL100)+'FD inverse'!$A$45*$C101/Setup!$B$17+INDEX('FD inverse'!$A$45:$BH$45,1,'FD mesh'!$B$15+1)*Setup!$B$22</f>
        <v>0</v>
      </c>
      <c r="AV101" s="0" t="n">
        <f aca="false">SUMPRODUCT('FD inverse'!$A$46:$BH$46,'FD mesh'!$B$84:$BI$84,$E100:$BL100)+'FD inverse'!$A$46*$C101/Setup!$B$17+INDEX('FD inverse'!$A$46:$BH$46,1,'FD mesh'!$B$15+1)*Setup!$B$22</f>
        <v>0</v>
      </c>
      <c r="AW101" s="0" t="n">
        <f aca="false">SUMPRODUCT('FD inverse'!$A$47:$BH$47,'FD mesh'!$B$84:$BI$84,$E100:$BL100)+'FD inverse'!$A$47*$C101/Setup!$B$17+INDEX('FD inverse'!$A$47:$BH$47,1,'FD mesh'!$B$15+1)*Setup!$B$22</f>
        <v>0</v>
      </c>
      <c r="AX101" s="0" t="n">
        <f aca="false">SUMPRODUCT('FD inverse'!$A$48:$BH$48,'FD mesh'!$B$84:$BI$84,$E100:$BL100)+'FD inverse'!$A$48*$C101/Setup!$B$17+INDEX('FD inverse'!$A$48:$BH$48,1,'FD mesh'!$B$15+1)*Setup!$B$22</f>
        <v>0</v>
      </c>
      <c r="AY101" s="0" t="n">
        <f aca="false">SUMPRODUCT('FD inverse'!$A$49:$BH$49,'FD mesh'!$B$84:$BI$84,$E100:$BL100)+'FD inverse'!$A$49*$C101/Setup!$B$17+INDEX('FD inverse'!$A$49:$BH$49,1,'FD mesh'!$B$15+1)*Setup!$B$22</f>
        <v>0</v>
      </c>
      <c r="AZ101" s="0" t="n">
        <f aca="false">SUMPRODUCT('FD inverse'!$A$50:$BH$50,'FD mesh'!$B$84:$BI$84,$E100:$BL100)+'FD inverse'!$A$50*$C101/Setup!$B$17+INDEX('FD inverse'!$A$50:$BH$50,1,'FD mesh'!$B$15+1)*Setup!$B$22</f>
        <v>0</v>
      </c>
      <c r="BA101" s="0" t="n">
        <f aca="false">SUMPRODUCT('FD inverse'!$A$51:$BH$51,'FD mesh'!$B$84:$BI$84,$E100:$BL100)+'FD inverse'!$A$51*$C101/Setup!$B$17+INDEX('FD inverse'!$A$51:$BH$51,1,'FD mesh'!$B$15+1)*Setup!$B$22</f>
        <v>0</v>
      </c>
      <c r="BB101" s="0" t="n">
        <f aca="false">SUMPRODUCT('FD inverse'!$A$52:$BH$52,'FD mesh'!$B$84:$BI$84,$E100:$BL100)+'FD inverse'!$A$52*$C101/Setup!$B$17+INDEX('FD inverse'!$A$52:$BH$52,1,'FD mesh'!$B$15+1)*Setup!$B$22</f>
        <v>0</v>
      </c>
      <c r="BC101" s="0" t="n">
        <f aca="false">SUMPRODUCT('FD inverse'!$A$53:$BH$53,'FD mesh'!$B$84:$BI$84,$E100:$BL100)+'FD inverse'!$A$53*$C101/Setup!$B$17+INDEX('FD inverse'!$A$53:$BH$53,1,'FD mesh'!$B$15+1)*Setup!$B$22</f>
        <v>0</v>
      </c>
      <c r="BD101" s="0" t="n">
        <f aca="false">SUMPRODUCT('FD inverse'!$A$54:$BH$54,'FD mesh'!$B$84:$BI$84,$E100:$BL100)+'FD inverse'!$A$54*$C101/Setup!$B$17+INDEX('FD inverse'!$A$54:$BH$54,1,'FD mesh'!$B$15+1)*Setup!$B$22</f>
        <v>0</v>
      </c>
      <c r="BE101" s="0" t="n">
        <f aca="false">SUMPRODUCT('FD inverse'!$A$55:$BH$55,'FD mesh'!$B$84:$BI$84,$E100:$BL100)+'FD inverse'!$A$55*$C101/Setup!$B$17+INDEX('FD inverse'!$A$55:$BH$55,1,'FD mesh'!$B$15+1)*Setup!$B$22</f>
        <v>0</v>
      </c>
      <c r="BF101" s="0" t="n">
        <f aca="false">SUMPRODUCT('FD inverse'!$A$56:$BH$56,'FD mesh'!$B$84:$BI$84,$E100:$BL100)+'FD inverse'!$A$56*$C101/Setup!$B$17+INDEX('FD inverse'!$A$56:$BH$56,1,'FD mesh'!$B$15+1)*Setup!$B$22</f>
        <v>0</v>
      </c>
      <c r="BG101" s="0" t="n">
        <f aca="false">SUMPRODUCT('FD inverse'!$A$57:$BH$57,'FD mesh'!$B$84:$BI$84,$E100:$BL100)+'FD inverse'!$A$57*$C101/Setup!$B$17+INDEX('FD inverse'!$A$57:$BH$57,1,'FD mesh'!$B$15+1)*Setup!$B$22</f>
        <v>0</v>
      </c>
      <c r="BH101" s="0" t="n">
        <f aca="false">SUMPRODUCT('FD inverse'!$A$58:$BH$58,'FD mesh'!$B$84:$BI$84,$E100:$BL100)+'FD inverse'!$A$58*$C101/Setup!$B$17+INDEX('FD inverse'!$A$58:$BH$58,1,'FD mesh'!$B$15+1)*Setup!$B$22</f>
        <v>0</v>
      </c>
      <c r="BI101" s="0" t="n">
        <f aca="false">SUMPRODUCT('FD inverse'!$A$59:$BH$59,'FD mesh'!$B$84:$BI$84,$E100:$BL100)+'FD inverse'!$A$59*$C101/Setup!$B$17+INDEX('FD inverse'!$A$59:$BH$59,1,'FD mesh'!$B$15+1)*Setup!$B$22</f>
        <v>0</v>
      </c>
      <c r="BJ101" s="0" t="n">
        <f aca="false">SUMPRODUCT('FD inverse'!$A$60:$BH$60,'FD mesh'!$B$84:$BI$84,$E100:$BL100)+'FD inverse'!$A$60*$C101/Setup!$B$17+INDEX('FD inverse'!$A$60:$BH$60,1,'FD mesh'!$B$15+1)*Setup!$B$22</f>
        <v>0</v>
      </c>
      <c r="BK101" s="0" t="n">
        <f aca="false">SUMPRODUCT('FD inverse'!$A$61:$BH$61,'FD mesh'!$B$84:$BI$84,$E100:$BL100)+'FD inverse'!$A$61*$C101/Setup!$B$17+INDEX('FD inverse'!$A$61:$BH$61,1,'FD mesh'!$B$15+1)*Setup!$B$22</f>
        <v>0</v>
      </c>
      <c r="BL101" s="0" t="n">
        <f aca="false">SUMPRODUCT('FD inverse'!$A$62:$BH$62,'FD mesh'!$B$84:$BI$84,$E100:$BL100)+'FD inverse'!$A$62*$C101/Setup!$B$17+INDEX('FD inverse'!$A$62:$BH$62,1,'FD mesh'!$B$15+1)*Setup!$B$22</f>
        <v>0</v>
      </c>
    </row>
    <row r="102" customFormat="false" ht="15" hidden="false" customHeight="false" outlineLevel="0" collapsed="false">
      <c r="A102" s="0" t="n">
        <v>97</v>
      </c>
      <c r="B102" s="0" t="n">
        <f aca="false">A102*Setup!$B$11/3600</f>
        <v>8.08333333333333</v>
      </c>
      <c r="C102" s="0" t="n">
        <f aca="false">Setup!$B$7+Setup!$B$8*COS(2*PI()*(B102-Setup!$B$9)/24)</f>
        <v>22.0760449243225</v>
      </c>
      <c r="D102" s="0" t="n">
        <f aca="false">(C102-E102)/Setup!$B$17</f>
        <v>16.617545393096</v>
      </c>
      <c r="E102" s="0" t="n">
        <f aca="false">SUMPRODUCT('FD inverse'!$A$3:$BH$3,'FD mesh'!$B$84:$BI$84,$E101:$BL101)+'FD inverse'!$A$3*$C102/Setup!$B$17+INDEX('FD inverse'!$A$3:$BH$3,1,'FD mesh'!$B$15+1)*Setup!$B$22</f>
        <v>19.91576402322</v>
      </c>
      <c r="F102" s="0" t="n">
        <f aca="false">SUMPRODUCT('FD inverse'!$A$4:$BH$4,'FD mesh'!$B$84:$BI$84,$E101:$BL101)+'FD inverse'!$A$4*$C102/Setup!$B$17+INDEX('FD inverse'!$A$4:$BH$4,1,'FD mesh'!$B$15+1)*Setup!$B$22</f>
        <v>19.4326369239438</v>
      </c>
      <c r="G102" s="0" t="n">
        <f aca="false">SUMPRODUCT('FD inverse'!$A$5:$BH$5,'FD mesh'!$B$84:$BI$84,$E101:$BL101)+'FD inverse'!$A$5*$C102/Setup!$B$17+INDEX('FD inverse'!$A$5:$BH$5,1,'FD mesh'!$B$15+1)*Setup!$B$22</f>
        <v>18.9701437519841</v>
      </c>
      <c r="H102" s="0" t="n">
        <f aca="false">SUMPRODUCT('FD inverse'!$A$6:$BH$6,'FD mesh'!$B$84:$BI$84,$E101:$BL101)+'FD inverse'!$A$6*$C102/Setup!$B$17+INDEX('FD inverse'!$A$6:$BH$6,1,'FD mesh'!$B$15+1)*Setup!$B$22</f>
        <v>17.4472490439401</v>
      </c>
      <c r="I102" s="0" t="n">
        <f aca="false">SUMPRODUCT('FD inverse'!$A$7:$BH$7,'FD mesh'!$B$84:$BI$84,$E101:$BL101)+'FD inverse'!$A$7*$C102/Setup!$B$17+INDEX('FD inverse'!$A$7:$BH$7,1,'FD mesh'!$B$15+1)*Setup!$B$22</f>
        <v>17.3203049705585</v>
      </c>
      <c r="J102" s="0" t="n">
        <f aca="false">SUMPRODUCT('FD inverse'!$A$8:$BH$8,'FD mesh'!$B$84:$BI$84,$E101:$BL101)+'FD inverse'!$A$8*$C102/Setup!$B$17+INDEX('FD inverse'!$A$8:$BH$8,1,'FD mesh'!$B$15+1)*Setup!$B$22</f>
        <v>17.2082266421129</v>
      </c>
      <c r="K102" s="0" t="n">
        <f aca="false">SUMPRODUCT('FD inverse'!$A$9:$BH$9,'FD mesh'!$B$84:$BI$84,$E101:$BL101)+'FD inverse'!$A$9*$C102/Setup!$B$17+INDEX('FD inverse'!$A$9:$BH$9,1,'FD mesh'!$B$15+1)*Setup!$B$22</f>
        <v>17.1103326955316</v>
      </c>
      <c r="L102" s="0" t="n">
        <f aca="false">SUMPRODUCT('FD inverse'!$A$10:$BH$10,'FD mesh'!$B$84:$BI$84,$E101:$BL101)+'FD inverse'!$A$10*$C102/Setup!$B$17+INDEX('FD inverse'!$A$10:$BH$10,1,'FD mesh'!$B$15+1)*Setup!$B$22</f>
        <v>17.0260381916187</v>
      </c>
      <c r="M102" s="0" t="n">
        <f aca="false">SUMPRODUCT('FD inverse'!$A$11:$BH$11,'FD mesh'!$B$84:$BI$84,$E101:$BL101)+'FD inverse'!$A$11*$C102/Setup!$B$17+INDEX('FD inverse'!$A$11:$BH$11,1,'FD mesh'!$B$15+1)*Setup!$B$22</f>
        <v>16.9548478296068</v>
      </c>
      <c r="N102" s="0" t="n">
        <f aca="false">SUMPRODUCT('FD inverse'!$A$12:$BH$12,'FD mesh'!$B$84:$BI$84,$E101:$BL101)+'FD inverse'!$A$12*$C102/Setup!$B$17+INDEX('FD inverse'!$A$12:$BH$12,1,'FD mesh'!$B$15+1)*Setup!$B$22</f>
        <v>16.8963497377442</v>
      </c>
      <c r="O102" s="0" t="n">
        <f aca="false">SUMPRODUCT('FD inverse'!$A$13:$BH$13,'FD mesh'!$B$84:$BI$84,$E101:$BL101)+'FD inverse'!$A$13*$C102/Setup!$B$17+INDEX('FD inverse'!$A$13:$BH$13,1,'FD mesh'!$B$15+1)*Setup!$B$22</f>
        <v>16.8502099707419</v>
      </c>
      <c r="P102" s="0" t="n">
        <f aca="false">SUMPRODUCT('FD inverse'!$A$14:$BH$14,'FD mesh'!$B$84:$BI$84,$E101:$BL101)+'FD inverse'!$A$14*$C102/Setup!$B$17+INDEX('FD inverse'!$A$14:$BH$14,1,'FD mesh'!$B$15+1)*Setup!$B$22</f>
        <v>16.8161678229053</v>
      </c>
      <c r="Q102" s="0" t="n">
        <f aca="false">SUMPRODUCT('FD inverse'!$A$15:$BH$15,'FD mesh'!$B$84:$BI$84,$E101:$BL101)+'FD inverse'!$A$15*$C102/Setup!$B$17+INDEX('FD inverse'!$A$15:$BH$15,1,'FD mesh'!$B$15+1)*Setup!$B$22</f>
        <v>16.7940320446009</v>
      </c>
      <c r="R102" s="0" t="n">
        <f aca="false">SUMPRODUCT('FD inverse'!$A$16:$BH$16,'FD mesh'!$B$84:$BI$84,$E101:$BL101)+'FD inverse'!$A$16*$C102/Setup!$B$17+INDEX('FD inverse'!$A$16:$BH$16,1,'FD mesh'!$B$15+1)*Setup!$B$22</f>
        <v>16.7836780292448</v>
      </c>
      <c r="S102" s="0" t="n">
        <f aca="false">SUMPRODUCT('FD inverse'!$A$17:$BH$17,'FD mesh'!$B$84:$BI$84,$E101:$BL101)+'FD inverse'!$A$17*$C102/Setup!$B$17+INDEX('FD inverse'!$A$17:$BH$17,1,'FD mesh'!$B$15+1)*Setup!$B$22</f>
        <v>16.6415414390527</v>
      </c>
      <c r="T102" s="0" t="n">
        <f aca="false">SUMPRODUCT('FD inverse'!$A$18:$BH$18,'FD mesh'!$B$84:$BI$84,$E101:$BL101)+'FD inverse'!$A$18*$C102/Setup!$B$17+INDEX('FD inverse'!$A$18:$BH$18,1,'FD mesh'!$B$15+1)*Setup!$B$22</f>
        <v>16.5048136760844</v>
      </c>
      <c r="U102" s="0" t="n">
        <f aca="false">SUMPRODUCT('FD inverse'!$A$19:$BH$19,'FD mesh'!$B$84:$BI$84,$E101:$BL101)+'FD inverse'!$A$19*$C102/Setup!$B$17+INDEX('FD inverse'!$A$19:$BH$19,1,'FD mesh'!$B$15+1)*Setup!$B$22</f>
        <v>16.37307069271</v>
      </c>
      <c r="V102" s="0" t="n">
        <f aca="false">SUMPRODUCT('FD inverse'!$A$20:$BH$20,'FD mesh'!$B$84:$BI$84,$E101:$BL101)+'FD inverse'!$A$20*$C102/Setup!$B$17+INDEX('FD inverse'!$A$20:$BH$20,1,'FD mesh'!$B$15+1)*Setup!$B$22</f>
        <v>16.2459010762871</v>
      </c>
      <c r="W102" s="0" t="n">
        <f aca="false">SUMPRODUCT('FD inverse'!$A$21:$BH$21,'FD mesh'!$B$84:$BI$84,$E101:$BL101)+'FD inverse'!$A$21*$C102/Setup!$B$17+INDEX('FD inverse'!$A$21:$BH$21,1,'FD mesh'!$B$15+1)*Setup!$B$22</f>
        <v>16.122904577982</v>
      </c>
      <c r="X102" s="0" t="n">
        <f aca="false">SUMPRODUCT('FD inverse'!$A$22:$BH$22,'FD mesh'!$B$84:$BI$84,$E101:$BL101)+'FD inverse'!$A$22*$C102/Setup!$B$17+INDEX('FD inverse'!$A$22:$BH$22,1,'FD mesh'!$B$15+1)*Setup!$B$22</f>
        <v>16.0036907578827</v>
      </c>
      <c r="Y102" s="0" t="n">
        <f aca="false">SUMPRODUCT('FD inverse'!$A$23:$BH$23,'FD mesh'!$B$84:$BI$84,$E101:$BL101)+'FD inverse'!$A$23*$C102/Setup!$B$17+INDEX('FD inverse'!$A$23:$BH$23,1,'FD mesh'!$B$15+1)*Setup!$B$22</f>
        <v>15.8878777396774</v>
      </c>
      <c r="Z102" s="0" t="n">
        <f aca="false">SUMPRODUCT('FD inverse'!$A$24:$BH$24,'FD mesh'!$B$84:$BI$84,$E101:$BL101)+'FD inverse'!$A$24*$C102/Setup!$B$17+INDEX('FD inverse'!$A$24:$BH$24,1,'FD mesh'!$B$15+1)*Setup!$B$22</f>
        <v>15.7750910674043</v>
      </c>
      <c r="AA102" s="0" t="n">
        <f aca="false">SUMPRODUCT('FD inverse'!$A$25:$BH$25,'FD mesh'!$B$84:$BI$84,$E101:$BL101)+'FD inverse'!$A$25*$C102/Setup!$B$17+INDEX('FD inverse'!$A$25:$BH$25,1,'FD mesh'!$B$15+1)*Setup!$B$22</f>
        <v>15.6649626560951</v>
      </c>
      <c r="AB102" s="0" t="n">
        <f aca="false">SUMPRODUCT('FD inverse'!$A$26:$BH$26,'FD mesh'!$B$84:$BI$84,$E101:$BL101)+'FD inverse'!$A$26*$C102/Setup!$B$17+INDEX('FD inverse'!$A$26:$BH$26,1,'FD mesh'!$B$15+1)*Setup!$B$22</f>
        <v>15.557129827535</v>
      </c>
      <c r="AC102" s="0" t="n">
        <f aca="false">SUMPRODUCT('FD inverse'!$A$27:$BH$27,'FD mesh'!$B$84:$BI$84,$E101:$BL101)+'FD inverse'!$A$27*$C102/Setup!$B$17+INDEX('FD inverse'!$A$27:$BH$27,1,'FD mesh'!$B$15+1)*Setup!$B$22</f>
        <v>15.4512344218509</v>
      </c>
      <c r="AD102" s="0" t="n">
        <f aca="false">SUMPRODUCT('FD inverse'!$A$28:$BH$28,'FD mesh'!$B$84:$BI$84,$E101:$BL101)+'FD inverse'!$A$28*$C102/Setup!$B$17+INDEX('FD inverse'!$A$28:$BH$28,1,'FD mesh'!$B$15+1)*Setup!$B$22</f>
        <v>15.346921975196</v>
      </c>
      <c r="AE102" s="0" t="n">
        <f aca="false">SUMPRODUCT('FD inverse'!$A$29:$BH$29,'FD mesh'!$B$84:$BI$84,$E101:$BL101)+'FD inverse'!$A$29*$C102/Setup!$B$17+INDEX('FD inverse'!$A$29:$BH$29,1,'FD mesh'!$B$15+1)*Setup!$B$22</f>
        <v>15.2438409534366</v>
      </c>
      <c r="AF102" s="0" t="n">
        <f aca="false">SUMPRODUCT('FD inverse'!$A$30:$BH$30,'FD mesh'!$B$84:$BI$84,$E101:$BL101)+'FD inverse'!$A$30*$C102/Setup!$B$17+INDEX('FD inverse'!$A$30:$BH$30,1,'FD mesh'!$B$15+1)*Setup!$B$22</f>
        <v>15.1416420314522</v>
      </c>
      <c r="AG102" s="0" t="n">
        <f aca="false">SUMPRODUCT('FD inverse'!$A$31:$BH$31,'FD mesh'!$B$84:$BI$84,$E101:$BL101)+'FD inverse'!$A$31*$C102/Setup!$B$17+INDEX('FD inverse'!$A$31:$BH$31,1,'FD mesh'!$B$15+1)*Setup!$B$22</f>
        <v>15.0399774074308</v>
      </c>
      <c r="AH102" s="0" t="n">
        <f aca="false">SUMPRODUCT('FD inverse'!$A$32:$BH$32,'FD mesh'!$B$84:$BI$84,$E101:$BL101)+'FD inverse'!$A$32*$C102/Setup!$B$17+INDEX('FD inverse'!$A$32:$BH$32,1,'FD mesh'!$B$15+1)*Setup!$B$22</f>
        <v>15.0358574622963</v>
      </c>
      <c r="AI102" s="0" t="n">
        <f aca="false">SUMPRODUCT('FD inverse'!$A$33:$BH$33,'FD mesh'!$B$84:$BI$84,$E101:$BL101)+'FD inverse'!$A$33*$C102/Setup!$B$17+INDEX('FD inverse'!$A$33:$BH$33,1,'FD mesh'!$B$15+1)*Setup!$B$22</f>
        <v>15.0320349753309</v>
      </c>
      <c r="AJ102" s="0" t="n">
        <f aca="false">SUMPRODUCT('FD inverse'!$A$34:$BH$34,'FD mesh'!$B$84:$BI$84,$E101:$BL101)+'FD inverse'!$A$34*$C102/Setup!$B$17+INDEX('FD inverse'!$A$34:$BH$34,1,'FD mesh'!$B$15+1)*Setup!$B$22</f>
        <v>15.0284856738942</v>
      </c>
      <c r="AK102" s="0" t="n">
        <f aca="false">SUMPRODUCT('FD inverse'!$A$35:$BH$35,'FD mesh'!$B$84:$BI$84,$E101:$BL101)+'FD inverse'!$A$35*$C102/Setup!$B$17+INDEX('FD inverse'!$A$35:$BH$35,1,'FD mesh'!$B$15+1)*Setup!$B$22</f>
        <v>15.0251857787126</v>
      </c>
      <c r="AL102" s="0" t="n">
        <f aca="false">SUMPRODUCT('FD inverse'!$A$36:$BH$36,'FD mesh'!$B$84:$BI$84,$E101:$BL101)+'FD inverse'!$A$36*$C102/Setup!$B$17+INDEX('FD inverse'!$A$36:$BH$36,1,'FD mesh'!$B$15+1)*Setup!$B$22</f>
        <v>15.0221119475967</v>
      </c>
      <c r="AM102" s="0" t="n">
        <f aca="false">SUMPRODUCT('FD inverse'!$A$37:$BH$37,'FD mesh'!$B$84:$BI$84,$E101:$BL101)+'FD inverse'!$A$37*$C102/Setup!$B$17+INDEX('FD inverse'!$A$37:$BH$37,1,'FD mesh'!$B$15+1)*Setup!$B$22</f>
        <v>15.0192412255027</v>
      </c>
      <c r="AN102" s="0" t="n">
        <f aca="false">SUMPRODUCT('FD inverse'!$A$38:$BH$38,'FD mesh'!$B$84:$BI$84,$E101:$BL101)+'FD inverse'!$A$38*$C102/Setup!$B$17+INDEX('FD inverse'!$A$38:$BH$38,1,'FD mesh'!$B$15+1)*Setup!$B$22</f>
        <v>15.0165509994163</v>
      </c>
      <c r="AO102" s="0" t="n">
        <f aca="false">SUMPRODUCT('FD inverse'!$A$39:$BH$39,'FD mesh'!$B$84:$BI$84,$E101:$BL101)+'FD inverse'!$A$39*$C102/Setup!$B$17+INDEX('FD inverse'!$A$39:$BH$39,1,'FD mesh'!$B$15+1)*Setup!$B$22</f>
        <v>15.0140189567807</v>
      </c>
      <c r="AP102" s="0" t="n">
        <f aca="false">SUMPRODUCT('FD inverse'!$A$40:$BH$40,'FD mesh'!$B$84:$BI$84,$E101:$BL101)+'FD inverse'!$A$40*$C102/Setup!$B$17+INDEX('FD inverse'!$A$40:$BH$40,1,'FD mesh'!$B$15+1)*Setup!$B$22</f>
        <v>15.0116230464254</v>
      </c>
      <c r="AQ102" s="0" t="n">
        <f aca="false">SUMPRODUCT('FD inverse'!$A$41:$BH$41,'FD mesh'!$B$84:$BI$84,$E101:$BL101)+'FD inverse'!$A$41*$C102/Setup!$B$17+INDEX('FD inverse'!$A$41:$BH$41,1,'FD mesh'!$B$15+1)*Setup!$B$22</f>
        <v>15.0093414411808</v>
      </c>
      <c r="AR102" s="0" t="n">
        <f aca="false">SUMPRODUCT('FD inverse'!$A$42:$BH$42,'FD mesh'!$B$84:$BI$84,$E101:$BL101)+'FD inverse'!$A$42*$C102/Setup!$B$17+INDEX('FD inverse'!$A$42:$BH$42,1,'FD mesh'!$B$15+1)*Setup!$B$22</f>
        <v>15.0071525015649</v>
      </c>
      <c r="AS102" s="0" t="n">
        <f aca="false">SUMPRODUCT('FD inverse'!$A$43:$BH$43,'FD mesh'!$B$84:$BI$84,$E101:$BL101)+'FD inverse'!$A$43*$C102/Setup!$B$17+INDEX('FD inverse'!$A$43:$BH$43,1,'FD mesh'!$B$15+1)*Setup!$B$22</f>
        <v>0</v>
      </c>
      <c r="AT102" s="0" t="n">
        <f aca="false">SUMPRODUCT('FD inverse'!$A$44:$BH$44,'FD mesh'!$B$84:$BI$84,$E101:$BL101)+'FD inverse'!$A$44*$C102/Setup!$B$17+INDEX('FD inverse'!$A$44:$BH$44,1,'FD mesh'!$B$15+1)*Setup!$B$22</f>
        <v>0</v>
      </c>
      <c r="AU102" s="0" t="n">
        <f aca="false">SUMPRODUCT('FD inverse'!$A$45:$BH$45,'FD mesh'!$B$84:$BI$84,$E101:$BL101)+'FD inverse'!$A$45*$C102/Setup!$B$17+INDEX('FD inverse'!$A$45:$BH$45,1,'FD mesh'!$B$15+1)*Setup!$B$22</f>
        <v>0</v>
      </c>
      <c r="AV102" s="0" t="n">
        <f aca="false">SUMPRODUCT('FD inverse'!$A$46:$BH$46,'FD mesh'!$B$84:$BI$84,$E101:$BL101)+'FD inverse'!$A$46*$C102/Setup!$B$17+INDEX('FD inverse'!$A$46:$BH$46,1,'FD mesh'!$B$15+1)*Setup!$B$22</f>
        <v>0</v>
      </c>
      <c r="AW102" s="0" t="n">
        <f aca="false">SUMPRODUCT('FD inverse'!$A$47:$BH$47,'FD mesh'!$B$84:$BI$84,$E101:$BL101)+'FD inverse'!$A$47*$C102/Setup!$B$17+INDEX('FD inverse'!$A$47:$BH$47,1,'FD mesh'!$B$15+1)*Setup!$B$22</f>
        <v>0</v>
      </c>
      <c r="AX102" s="0" t="n">
        <f aca="false">SUMPRODUCT('FD inverse'!$A$48:$BH$48,'FD mesh'!$B$84:$BI$84,$E101:$BL101)+'FD inverse'!$A$48*$C102/Setup!$B$17+INDEX('FD inverse'!$A$48:$BH$48,1,'FD mesh'!$B$15+1)*Setup!$B$22</f>
        <v>0</v>
      </c>
      <c r="AY102" s="0" t="n">
        <f aca="false">SUMPRODUCT('FD inverse'!$A$49:$BH$49,'FD mesh'!$B$84:$BI$84,$E101:$BL101)+'FD inverse'!$A$49*$C102/Setup!$B$17+INDEX('FD inverse'!$A$49:$BH$49,1,'FD mesh'!$B$15+1)*Setup!$B$22</f>
        <v>0</v>
      </c>
      <c r="AZ102" s="0" t="n">
        <f aca="false">SUMPRODUCT('FD inverse'!$A$50:$BH$50,'FD mesh'!$B$84:$BI$84,$E101:$BL101)+'FD inverse'!$A$50*$C102/Setup!$B$17+INDEX('FD inverse'!$A$50:$BH$50,1,'FD mesh'!$B$15+1)*Setup!$B$22</f>
        <v>0</v>
      </c>
      <c r="BA102" s="0" t="n">
        <f aca="false">SUMPRODUCT('FD inverse'!$A$51:$BH$51,'FD mesh'!$B$84:$BI$84,$E101:$BL101)+'FD inverse'!$A$51*$C102/Setup!$B$17+INDEX('FD inverse'!$A$51:$BH$51,1,'FD mesh'!$B$15+1)*Setup!$B$22</f>
        <v>0</v>
      </c>
      <c r="BB102" s="0" t="n">
        <f aca="false">SUMPRODUCT('FD inverse'!$A$52:$BH$52,'FD mesh'!$B$84:$BI$84,$E101:$BL101)+'FD inverse'!$A$52*$C102/Setup!$B$17+INDEX('FD inverse'!$A$52:$BH$52,1,'FD mesh'!$B$15+1)*Setup!$B$22</f>
        <v>0</v>
      </c>
      <c r="BC102" s="0" t="n">
        <f aca="false">SUMPRODUCT('FD inverse'!$A$53:$BH$53,'FD mesh'!$B$84:$BI$84,$E101:$BL101)+'FD inverse'!$A$53*$C102/Setup!$B$17+INDEX('FD inverse'!$A$53:$BH$53,1,'FD mesh'!$B$15+1)*Setup!$B$22</f>
        <v>0</v>
      </c>
      <c r="BD102" s="0" t="n">
        <f aca="false">SUMPRODUCT('FD inverse'!$A$54:$BH$54,'FD mesh'!$B$84:$BI$84,$E101:$BL101)+'FD inverse'!$A$54*$C102/Setup!$B$17+INDEX('FD inverse'!$A$54:$BH$54,1,'FD mesh'!$B$15+1)*Setup!$B$22</f>
        <v>0</v>
      </c>
      <c r="BE102" s="0" t="n">
        <f aca="false">SUMPRODUCT('FD inverse'!$A$55:$BH$55,'FD mesh'!$B$84:$BI$84,$E101:$BL101)+'FD inverse'!$A$55*$C102/Setup!$B$17+INDEX('FD inverse'!$A$55:$BH$55,1,'FD mesh'!$B$15+1)*Setup!$B$22</f>
        <v>0</v>
      </c>
      <c r="BF102" s="0" t="n">
        <f aca="false">SUMPRODUCT('FD inverse'!$A$56:$BH$56,'FD mesh'!$B$84:$BI$84,$E101:$BL101)+'FD inverse'!$A$56*$C102/Setup!$B$17+INDEX('FD inverse'!$A$56:$BH$56,1,'FD mesh'!$B$15+1)*Setup!$B$22</f>
        <v>0</v>
      </c>
      <c r="BG102" s="0" t="n">
        <f aca="false">SUMPRODUCT('FD inverse'!$A$57:$BH$57,'FD mesh'!$B$84:$BI$84,$E101:$BL101)+'FD inverse'!$A$57*$C102/Setup!$B$17+INDEX('FD inverse'!$A$57:$BH$57,1,'FD mesh'!$B$15+1)*Setup!$B$22</f>
        <v>0</v>
      </c>
      <c r="BH102" s="0" t="n">
        <f aca="false">SUMPRODUCT('FD inverse'!$A$58:$BH$58,'FD mesh'!$B$84:$BI$84,$E101:$BL101)+'FD inverse'!$A$58*$C102/Setup!$B$17+INDEX('FD inverse'!$A$58:$BH$58,1,'FD mesh'!$B$15+1)*Setup!$B$22</f>
        <v>0</v>
      </c>
      <c r="BI102" s="0" t="n">
        <f aca="false">SUMPRODUCT('FD inverse'!$A$59:$BH$59,'FD mesh'!$B$84:$BI$84,$E101:$BL101)+'FD inverse'!$A$59*$C102/Setup!$B$17+INDEX('FD inverse'!$A$59:$BH$59,1,'FD mesh'!$B$15+1)*Setup!$B$22</f>
        <v>0</v>
      </c>
      <c r="BJ102" s="0" t="n">
        <f aca="false">SUMPRODUCT('FD inverse'!$A$60:$BH$60,'FD mesh'!$B$84:$BI$84,$E101:$BL101)+'FD inverse'!$A$60*$C102/Setup!$B$17+INDEX('FD inverse'!$A$60:$BH$60,1,'FD mesh'!$B$15+1)*Setup!$B$22</f>
        <v>0</v>
      </c>
      <c r="BK102" s="0" t="n">
        <f aca="false">SUMPRODUCT('FD inverse'!$A$61:$BH$61,'FD mesh'!$B$84:$BI$84,$E101:$BL101)+'FD inverse'!$A$61*$C102/Setup!$B$17+INDEX('FD inverse'!$A$61:$BH$61,1,'FD mesh'!$B$15+1)*Setup!$B$22</f>
        <v>0</v>
      </c>
      <c r="BL102" s="0" t="n">
        <f aca="false">SUMPRODUCT('FD inverse'!$A$62:$BH$62,'FD mesh'!$B$84:$BI$84,$E101:$BL101)+'FD inverse'!$A$62*$C102/Setup!$B$17+INDEX('FD inverse'!$A$62:$BH$62,1,'FD mesh'!$B$15+1)*Setup!$B$22</f>
        <v>0</v>
      </c>
    </row>
    <row r="103" customFormat="false" ht="15" hidden="false" customHeight="false" outlineLevel="0" collapsed="false">
      <c r="A103" s="0" t="n">
        <v>98</v>
      </c>
      <c r="B103" s="0" t="n">
        <f aca="false">A103*Setup!$B$11/3600</f>
        <v>8.16666666666667</v>
      </c>
      <c r="C103" s="0" t="n">
        <f aca="false">Setup!$B$7+Setup!$B$8*COS(2*PI()*(B103-Setup!$B$9)/24)</f>
        <v>22.1530055470599</v>
      </c>
      <c r="D103" s="0" t="n">
        <f aca="false">(C103-E103)/Setup!$B$17</f>
        <v>16.7987570438451</v>
      </c>
      <c r="E103" s="0" t="n">
        <f aca="false">SUMPRODUCT('FD inverse'!$A$3:$BH$3,'FD mesh'!$B$84:$BI$84,$E102:$BL102)+'FD inverse'!$A$3*$C103/Setup!$B$17+INDEX('FD inverse'!$A$3:$BH$3,1,'FD mesh'!$B$15+1)*Setup!$B$22</f>
        <v>19.96916713136</v>
      </c>
      <c r="F103" s="0" t="n">
        <f aca="false">SUMPRODUCT('FD inverse'!$A$4:$BH$4,'FD mesh'!$B$84:$BI$84,$E102:$BL102)+'FD inverse'!$A$4*$C103/Setup!$B$17+INDEX('FD inverse'!$A$4:$BH$4,1,'FD mesh'!$B$15+1)*Setup!$B$22</f>
        <v>19.4807933402789</v>
      </c>
      <c r="G103" s="0" t="n">
        <f aca="false">SUMPRODUCT('FD inverse'!$A$5:$BH$5,'FD mesh'!$B$84:$BI$84,$E102:$BL102)+'FD inverse'!$A$5*$C103/Setup!$B$17+INDEX('FD inverse'!$A$5:$BH$5,1,'FD mesh'!$B$15+1)*Setup!$B$22</f>
        <v>19.0133207715656</v>
      </c>
      <c r="H103" s="0" t="n">
        <f aca="false">SUMPRODUCT('FD inverse'!$A$6:$BH$6,'FD mesh'!$B$84:$BI$84,$E102:$BL102)+'FD inverse'!$A$6*$C103/Setup!$B$17+INDEX('FD inverse'!$A$6:$BH$6,1,'FD mesh'!$B$15+1)*Setup!$B$22</f>
        <v>17.4740961841334</v>
      </c>
      <c r="I103" s="0" t="n">
        <f aca="false">SUMPRODUCT('FD inverse'!$A$7:$BH$7,'FD mesh'!$B$84:$BI$84,$E102:$BL102)+'FD inverse'!$A$7*$C103/Setup!$B$17+INDEX('FD inverse'!$A$7:$BH$7,1,'FD mesh'!$B$15+1)*Setup!$B$22</f>
        <v>17.3458011292554</v>
      </c>
      <c r="J103" s="0" t="n">
        <f aca="false">SUMPRODUCT('FD inverse'!$A$8:$BH$8,'FD mesh'!$B$84:$BI$84,$E102:$BL102)+'FD inverse'!$A$8*$C103/Setup!$B$17+INDEX('FD inverse'!$A$8:$BH$8,1,'FD mesh'!$B$15+1)*Setup!$B$22</f>
        <v>17.2325480559095</v>
      </c>
      <c r="K103" s="0" t="n">
        <f aca="false">SUMPRODUCT('FD inverse'!$A$9:$BH$9,'FD mesh'!$B$84:$BI$84,$E102:$BL102)+'FD inverse'!$A$9*$C103/Setup!$B$17+INDEX('FD inverse'!$A$9:$BH$9,1,'FD mesh'!$B$15+1)*Setup!$B$22</f>
        <v>17.1336438992578</v>
      </c>
      <c r="L103" s="0" t="n">
        <f aca="false">SUMPRODUCT('FD inverse'!$A$10:$BH$10,'FD mesh'!$B$84:$BI$84,$E102:$BL102)+'FD inverse'!$A$10*$C103/Setup!$B$17+INDEX('FD inverse'!$A$10:$BH$10,1,'FD mesh'!$B$15+1)*Setup!$B$22</f>
        <v>17.0484926651583</v>
      </c>
      <c r="M103" s="0" t="n">
        <f aca="false">SUMPRODUCT('FD inverse'!$A$11:$BH$11,'FD mesh'!$B$84:$BI$84,$E102:$BL102)+'FD inverse'!$A$11*$C103/Setup!$B$17+INDEX('FD inverse'!$A$11:$BH$11,1,'FD mesh'!$B$15+1)*Setup!$B$22</f>
        <v>16.9765889080733</v>
      </c>
      <c r="N103" s="0" t="n">
        <f aca="false">SUMPRODUCT('FD inverse'!$A$12:$BH$12,'FD mesh'!$B$84:$BI$84,$E102:$BL102)+'FD inverse'!$A$12*$C103/Setup!$B$17+INDEX('FD inverse'!$A$12:$BH$12,1,'FD mesh'!$B$15+1)*Setup!$B$22</f>
        <v>16.9175117459538</v>
      </c>
      <c r="O103" s="0" t="n">
        <f aca="false">SUMPRODUCT('FD inverse'!$A$13:$BH$13,'FD mesh'!$B$84:$BI$84,$E102:$BL102)+'FD inverse'!$A$13*$C103/Setup!$B$17+INDEX('FD inverse'!$A$13:$BH$13,1,'FD mesh'!$B$15+1)*Setup!$B$22</f>
        <v>16.8709195444299</v>
      </c>
      <c r="P103" s="0" t="n">
        <f aca="false">SUMPRODUCT('FD inverse'!$A$14:$BH$14,'FD mesh'!$B$84:$BI$84,$E102:$BL102)+'FD inverse'!$A$14*$C103/Setup!$B$17+INDEX('FD inverse'!$A$14:$BH$14,1,'FD mesh'!$B$15+1)*Setup!$B$22</f>
        <v>16.8365453804801</v>
      </c>
      <c r="Q103" s="0" t="n">
        <f aca="false">SUMPRODUCT('FD inverse'!$A$15:$BH$15,'FD mesh'!$B$84:$BI$84,$E102:$BL102)+'FD inverse'!$A$15*$C103/Setup!$B$17+INDEX('FD inverse'!$A$15:$BH$15,1,'FD mesh'!$B$15+1)*Setup!$B$22</f>
        <v>16.8141933743916</v>
      </c>
      <c r="R103" s="0" t="n">
        <f aca="false">SUMPRODUCT('FD inverse'!$A$16:$BH$16,'FD mesh'!$B$84:$BI$84,$E102:$BL102)+'FD inverse'!$A$16*$C103/Setup!$B$17+INDEX('FD inverse'!$A$16:$BH$16,1,'FD mesh'!$B$15+1)*Setup!$B$22</f>
        <v>16.80373595815</v>
      </c>
      <c r="S103" s="0" t="n">
        <f aca="false">SUMPRODUCT('FD inverse'!$A$17:$BH$17,'FD mesh'!$B$84:$BI$84,$E102:$BL102)+'FD inverse'!$A$17*$C103/Setup!$B$17+INDEX('FD inverse'!$A$17:$BH$17,1,'FD mesh'!$B$15+1)*Setup!$B$22</f>
        <v>16.6600900805125</v>
      </c>
      <c r="T103" s="0" t="n">
        <f aca="false">SUMPRODUCT('FD inverse'!$A$18:$BH$18,'FD mesh'!$B$84:$BI$84,$E102:$BL102)+'FD inverse'!$A$18*$C103/Setup!$B$17+INDEX('FD inverse'!$A$18:$BH$18,1,'FD mesh'!$B$15+1)*Setup!$B$22</f>
        <v>16.5219028030759</v>
      </c>
      <c r="U103" s="0" t="n">
        <f aca="false">SUMPRODUCT('FD inverse'!$A$19:$BH$19,'FD mesh'!$B$84:$BI$84,$E102:$BL102)+'FD inverse'!$A$19*$C103/Setup!$B$17+INDEX('FD inverse'!$A$19:$BH$19,1,'FD mesh'!$B$15+1)*Setup!$B$22</f>
        <v>16.3887446115826</v>
      </c>
      <c r="V103" s="0" t="n">
        <f aca="false">SUMPRODUCT('FD inverse'!$A$20:$BH$20,'FD mesh'!$B$84:$BI$84,$E102:$BL102)+'FD inverse'!$A$20*$C103/Setup!$B$17+INDEX('FD inverse'!$A$20:$BH$20,1,'FD mesh'!$B$15+1)*Setup!$B$22</f>
        <v>16.2601990305003</v>
      </c>
      <c r="W103" s="0" t="n">
        <f aca="false">SUMPRODUCT('FD inverse'!$A$21:$BH$21,'FD mesh'!$B$84:$BI$84,$E102:$BL102)+'FD inverse'!$A$21*$C103/Setup!$B$17+INDEX('FD inverse'!$A$21:$BH$21,1,'FD mesh'!$B$15+1)*Setup!$B$22</f>
        <v>16.1358611330865</v>
      </c>
      <c r="X103" s="0" t="n">
        <f aca="false">SUMPRODUCT('FD inverse'!$A$22:$BH$22,'FD mesh'!$B$84:$BI$84,$E102:$BL102)+'FD inverse'!$A$22*$C103/Setup!$B$17+INDEX('FD inverse'!$A$22:$BH$22,1,'FD mesh'!$B$15+1)*Setup!$B$22</f>
        <v>16.0153361647464</v>
      </c>
      <c r="Y103" s="0" t="n">
        <f aca="false">SUMPRODUCT('FD inverse'!$A$23:$BH$23,'FD mesh'!$B$84:$BI$84,$E102:$BL102)+'FD inverse'!$A$23*$C103/Setup!$B$17+INDEX('FD inverse'!$A$23:$BH$23,1,'FD mesh'!$B$15+1)*Setup!$B$22</f>
        <v>15.8982382732833</v>
      </c>
      <c r="Z103" s="0" t="n">
        <f aca="false">SUMPRODUCT('FD inverse'!$A$24:$BH$24,'FD mesh'!$B$84:$BI$84,$E102:$BL102)+'FD inverse'!$A$24*$C103/Setup!$B$17+INDEX('FD inverse'!$A$24:$BH$24,1,'FD mesh'!$B$15+1)*Setup!$B$22</f>
        <v>15.7841893388527</v>
      </c>
      <c r="AA103" s="0" t="n">
        <f aca="false">SUMPRODUCT('FD inverse'!$A$25:$BH$25,'FD mesh'!$B$84:$BI$84,$E102:$BL102)+'FD inverse'!$A$25*$C103/Setup!$B$17+INDEX('FD inverse'!$A$25:$BH$25,1,'FD mesh'!$B$15+1)*Setup!$B$22</f>
        <v>15.6728178957341</v>
      </c>
      <c r="AB103" s="0" t="n">
        <f aca="false">SUMPRODUCT('FD inverse'!$A$26:$BH$26,'FD mesh'!$B$84:$BI$84,$E102:$BL102)+'FD inverse'!$A$26*$C103/Setup!$B$17+INDEX('FD inverse'!$A$26:$BH$26,1,'FD mesh'!$B$15+1)*Setup!$B$22</f>
        <v>15.5637581374237</v>
      </c>
      <c r="AC103" s="0" t="n">
        <f aca="false">SUMPRODUCT('FD inverse'!$A$27:$BH$27,'FD mesh'!$B$84:$BI$84,$E102:$BL102)+'FD inverse'!$A$27*$C103/Setup!$B$17+INDEX('FD inverse'!$A$27:$BH$27,1,'FD mesh'!$B$15+1)*Setup!$B$22</f>
        <v>15.4566489960233</v>
      </c>
      <c r="AD103" s="0" t="n">
        <f aca="false">SUMPRODUCT('FD inverse'!$A$28:$BH$28,'FD mesh'!$B$84:$BI$84,$E102:$BL102)+'FD inverse'!$A$28*$C103/Setup!$B$17+INDEX('FD inverse'!$A$28:$BH$28,1,'FD mesh'!$B$15+1)*Setup!$B$22</f>
        <v>15.3511332864507</v>
      </c>
      <c r="AE103" s="0" t="n">
        <f aca="false">SUMPRODUCT('FD inverse'!$A$29:$BH$29,'FD mesh'!$B$84:$BI$84,$E102:$BL102)+'FD inverse'!$A$29*$C103/Setup!$B$17+INDEX('FD inverse'!$A$29:$BH$29,1,'FD mesh'!$B$15+1)*Setup!$B$22</f>
        <v>15.2468569056189</v>
      </c>
      <c r="AF103" s="0" t="n">
        <f aca="false">SUMPRODUCT('FD inverse'!$A$30:$BH$30,'FD mesh'!$B$84:$BI$84,$E102:$BL102)+'FD inverse'!$A$30*$C103/Setup!$B$17+INDEX('FD inverse'!$A$30:$BH$30,1,'FD mesh'!$B$15+1)*Setup!$B$22</f>
        <v>15.1434680764293</v>
      </c>
      <c r="AG103" s="0" t="n">
        <f aca="false">SUMPRODUCT('FD inverse'!$A$31:$BH$31,'FD mesh'!$B$84:$BI$84,$E102:$BL102)+'FD inverse'!$A$31*$C103/Setup!$B$17+INDEX('FD inverse'!$A$31:$BH$31,1,'FD mesh'!$B$15+1)*Setup!$B$22</f>
        <v>15.0406166261902</v>
      </c>
      <c r="AH103" s="0" t="n">
        <f aca="false">SUMPRODUCT('FD inverse'!$A$32:$BH$32,'FD mesh'!$B$84:$BI$84,$E102:$BL102)+'FD inverse'!$A$32*$C103/Setup!$B$17+INDEX('FD inverse'!$A$32:$BH$32,1,'FD mesh'!$B$15+1)*Setup!$B$22</f>
        <v>15.0364473230578</v>
      </c>
      <c r="AI103" s="0" t="n">
        <f aca="false">SUMPRODUCT('FD inverse'!$A$33:$BH$33,'FD mesh'!$B$84:$BI$84,$E102:$BL102)+'FD inverse'!$A$33*$C103/Setup!$B$17+INDEX('FD inverse'!$A$33:$BH$33,1,'FD mesh'!$B$15+1)*Setup!$B$22</f>
        <v>15.0325766210292</v>
      </c>
      <c r="AJ103" s="0" t="n">
        <f aca="false">SUMPRODUCT('FD inverse'!$A$34:$BH$34,'FD mesh'!$B$84:$BI$84,$E102:$BL102)+'FD inverse'!$A$34*$C103/Setup!$B$17+INDEX('FD inverse'!$A$34:$BH$34,1,'FD mesh'!$B$15+1)*Setup!$B$22</f>
        <v>15.028980112529</v>
      </c>
      <c r="AK103" s="0" t="n">
        <f aca="false">SUMPRODUCT('FD inverse'!$A$35:$BH$35,'FD mesh'!$B$84:$BI$84,$E102:$BL102)+'FD inverse'!$A$35*$C103/Setup!$B$17+INDEX('FD inverse'!$A$35:$BH$35,1,'FD mesh'!$B$15+1)*Setup!$B$22</f>
        <v>15.0256339002542</v>
      </c>
      <c r="AL103" s="0" t="n">
        <f aca="false">SUMPRODUCT('FD inverse'!$A$36:$BH$36,'FD mesh'!$B$84:$BI$84,$E102:$BL102)+'FD inverse'!$A$36*$C103/Setup!$B$17+INDEX('FD inverse'!$A$36:$BH$36,1,'FD mesh'!$B$15+1)*Setup!$B$22</f>
        <v>15.0225145374254</v>
      </c>
      <c r="AM103" s="0" t="n">
        <f aca="false">SUMPRODUCT('FD inverse'!$A$37:$BH$37,'FD mesh'!$B$84:$BI$84,$E102:$BL102)+'FD inverse'!$A$37*$C103/Setup!$B$17+INDEX('FD inverse'!$A$37:$BH$37,1,'FD mesh'!$B$15+1)*Setup!$B$22</f>
        <v>15.0195989748409</v>
      </c>
      <c r="AN103" s="0" t="n">
        <f aca="false">SUMPRODUCT('FD inverse'!$A$38:$BH$38,'FD mesh'!$B$84:$BI$84,$E102:$BL102)+'FD inverse'!$A$38*$C103/Setup!$B$17+INDEX('FD inverse'!$A$38:$BH$38,1,'FD mesh'!$B$15+1)*Setup!$B$22</f>
        <v>15.0168645132115</v>
      </c>
      <c r="AO103" s="0" t="n">
        <f aca="false">SUMPRODUCT('FD inverse'!$A$39:$BH$39,'FD mesh'!$B$84:$BI$84,$E102:$BL102)+'FD inverse'!$A$39*$C103/Setup!$B$17+INDEX('FD inverse'!$A$39:$BH$39,1,'FD mesh'!$B$15+1)*Setup!$B$22</f>
        <v>15.0142887594865</v>
      </c>
      <c r="AP103" s="0" t="n">
        <f aca="false">SUMPRODUCT('FD inverse'!$A$40:$BH$40,'FD mesh'!$B$84:$BI$84,$E102:$BL102)+'FD inverse'!$A$40*$C103/Setup!$B$17+INDEX('FD inverse'!$A$40:$BH$40,1,'FD mesh'!$B$15+1)*Setup!$B$22</f>
        <v>15.0118495861056</v>
      </c>
      <c r="AQ103" s="0" t="n">
        <f aca="false">SUMPRODUCT('FD inverse'!$A$41:$BH$41,'FD mesh'!$B$84:$BI$84,$E102:$BL102)+'FD inverse'!$A$41*$C103/Setup!$B$17+INDEX('FD inverse'!$A$41:$BH$41,1,'FD mesh'!$B$15+1)*Setup!$B$22</f>
        <v>15.0095250923288</v>
      </c>
      <c r="AR103" s="0" t="n">
        <f aca="false">SUMPRODUCT('FD inverse'!$A$42:$BH$42,'FD mesh'!$B$84:$BI$84,$E102:$BL102)+'FD inverse'!$A$42*$C103/Setup!$B$17+INDEX('FD inverse'!$A$42:$BH$42,1,'FD mesh'!$B$15+1)*Setup!$B$22</f>
        <v>15.0072935669932</v>
      </c>
      <c r="AS103" s="0" t="n">
        <f aca="false">SUMPRODUCT('FD inverse'!$A$43:$BH$43,'FD mesh'!$B$84:$BI$84,$E102:$BL102)+'FD inverse'!$A$43*$C103/Setup!$B$17+INDEX('FD inverse'!$A$43:$BH$43,1,'FD mesh'!$B$15+1)*Setup!$B$22</f>
        <v>0</v>
      </c>
      <c r="AT103" s="0" t="n">
        <f aca="false">SUMPRODUCT('FD inverse'!$A$44:$BH$44,'FD mesh'!$B$84:$BI$84,$E102:$BL102)+'FD inverse'!$A$44*$C103/Setup!$B$17+INDEX('FD inverse'!$A$44:$BH$44,1,'FD mesh'!$B$15+1)*Setup!$B$22</f>
        <v>0</v>
      </c>
      <c r="AU103" s="0" t="n">
        <f aca="false">SUMPRODUCT('FD inverse'!$A$45:$BH$45,'FD mesh'!$B$84:$BI$84,$E102:$BL102)+'FD inverse'!$A$45*$C103/Setup!$B$17+INDEX('FD inverse'!$A$45:$BH$45,1,'FD mesh'!$B$15+1)*Setup!$B$22</f>
        <v>0</v>
      </c>
      <c r="AV103" s="0" t="n">
        <f aca="false">SUMPRODUCT('FD inverse'!$A$46:$BH$46,'FD mesh'!$B$84:$BI$84,$E102:$BL102)+'FD inverse'!$A$46*$C103/Setup!$B$17+INDEX('FD inverse'!$A$46:$BH$46,1,'FD mesh'!$B$15+1)*Setup!$B$22</f>
        <v>0</v>
      </c>
      <c r="AW103" s="0" t="n">
        <f aca="false">SUMPRODUCT('FD inverse'!$A$47:$BH$47,'FD mesh'!$B$84:$BI$84,$E102:$BL102)+'FD inverse'!$A$47*$C103/Setup!$B$17+INDEX('FD inverse'!$A$47:$BH$47,1,'FD mesh'!$B$15+1)*Setup!$B$22</f>
        <v>0</v>
      </c>
      <c r="AX103" s="0" t="n">
        <f aca="false">SUMPRODUCT('FD inverse'!$A$48:$BH$48,'FD mesh'!$B$84:$BI$84,$E102:$BL102)+'FD inverse'!$A$48*$C103/Setup!$B$17+INDEX('FD inverse'!$A$48:$BH$48,1,'FD mesh'!$B$15+1)*Setup!$B$22</f>
        <v>0</v>
      </c>
      <c r="AY103" s="0" t="n">
        <f aca="false">SUMPRODUCT('FD inverse'!$A$49:$BH$49,'FD mesh'!$B$84:$BI$84,$E102:$BL102)+'FD inverse'!$A$49*$C103/Setup!$B$17+INDEX('FD inverse'!$A$49:$BH$49,1,'FD mesh'!$B$15+1)*Setup!$B$22</f>
        <v>0</v>
      </c>
      <c r="AZ103" s="0" t="n">
        <f aca="false">SUMPRODUCT('FD inverse'!$A$50:$BH$50,'FD mesh'!$B$84:$BI$84,$E102:$BL102)+'FD inverse'!$A$50*$C103/Setup!$B$17+INDEX('FD inverse'!$A$50:$BH$50,1,'FD mesh'!$B$15+1)*Setup!$B$22</f>
        <v>0</v>
      </c>
      <c r="BA103" s="0" t="n">
        <f aca="false">SUMPRODUCT('FD inverse'!$A$51:$BH$51,'FD mesh'!$B$84:$BI$84,$E102:$BL102)+'FD inverse'!$A$51*$C103/Setup!$B$17+INDEX('FD inverse'!$A$51:$BH$51,1,'FD mesh'!$B$15+1)*Setup!$B$22</f>
        <v>0</v>
      </c>
      <c r="BB103" s="0" t="n">
        <f aca="false">SUMPRODUCT('FD inverse'!$A$52:$BH$52,'FD mesh'!$B$84:$BI$84,$E102:$BL102)+'FD inverse'!$A$52*$C103/Setup!$B$17+INDEX('FD inverse'!$A$52:$BH$52,1,'FD mesh'!$B$15+1)*Setup!$B$22</f>
        <v>0</v>
      </c>
      <c r="BC103" s="0" t="n">
        <f aca="false">SUMPRODUCT('FD inverse'!$A$53:$BH$53,'FD mesh'!$B$84:$BI$84,$E102:$BL102)+'FD inverse'!$A$53*$C103/Setup!$B$17+INDEX('FD inverse'!$A$53:$BH$53,1,'FD mesh'!$B$15+1)*Setup!$B$22</f>
        <v>0</v>
      </c>
      <c r="BD103" s="0" t="n">
        <f aca="false">SUMPRODUCT('FD inverse'!$A$54:$BH$54,'FD mesh'!$B$84:$BI$84,$E102:$BL102)+'FD inverse'!$A$54*$C103/Setup!$B$17+INDEX('FD inverse'!$A$54:$BH$54,1,'FD mesh'!$B$15+1)*Setup!$B$22</f>
        <v>0</v>
      </c>
      <c r="BE103" s="0" t="n">
        <f aca="false">SUMPRODUCT('FD inverse'!$A$55:$BH$55,'FD mesh'!$B$84:$BI$84,$E102:$BL102)+'FD inverse'!$A$55*$C103/Setup!$B$17+INDEX('FD inverse'!$A$55:$BH$55,1,'FD mesh'!$B$15+1)*Setup!$B$22</f>
        <v>0</v>
      </c>
      <c r="BF103" s="0" t="n">
        <f aca="false">SUMPRODUCT('FD inverse'!$A$56:$BH$56,'FD mesh'!$B$84:$BI$84,$E102:$BL102)+'FD inverse'!$A$56*$C103/Setup!$B$17+INDEX('FD inverse'!$A$56:$BH$56,1,'FD mesh'!$B$15+1)*Setup!$B$22</f>
        <v>0</v>
      </c>
      <c r="BG103" s="0" t="n">
        <f aca="false">SUMPRODUCT('FD inverse'!$A$57:$BH$57,'FD mesh'!$B$84:$BI$84,$E102:$BL102)+'FD inverse'!$A$57*$C103/Setup!$B$17+INDEX('FD inverse'!$A$57:$BH$57,1,'FD mesh'!$B$15+1)*Setup!$B$22</f>
        <v>0</v>
      </c>
      <c r="BH103" s="0" t="n">
        <f aca="false">SUMPRODUCT('FD inverse'!$A$58:$BH$58,'FD mesh'!$B$84:$BI$84,$E102:$BL102)+'FD inverse'!$A$58*$C103/Setup!$B$17+INDEX('FD inverse'!$A$58:$BH$58,1,'FD mesh'!$B$15+1)*Setup!$B$22</f>
        <v>0</v>
      </c>
      <c r="BI103" s="0" t="n">
        <f aca="false">SUMPRODUCT('FD inverse'!$A$59:$BH$59,'FD mesh'!$B$84:$BI$84,$E102:$BL102)+'FD inverse'!$A$59*$C103/Setup!$B$17+INDEX('FD inverse'!$A$59:$BH$59,1,'FD mesh'!$B$15+1)*Setup!$B$22</f>
        <v>0</v>
      </c>
      <c r="BJ103" s="0" t="n">
        <f aca="false">SUMPRODUCT('FD inverse'!$A$60:$BH$60,'FD mesh'!$B$84:$BI$84,$E102:$BL102)+'FD inverse'!$A$60*$C103/Setup!$B$17+INDEX('FD inverse'!$A$60:$BH$60,1,'FD mesh'!$B$15+1)*Setup!$B$22</f>
        <v>0</v>
      </c>
      <c r="BK103" s="0" t="n">
        <f aca="false">SUMPRODUCT('FD inverse'!$A$61:$BH$61,'FD mesh'!$B$84:$BI$84,$E102:$BL102)+'FD inverse'!$A$61*$C103/Setup!$B$17+INDEX('FD inverse'!$A$61:$BH$61,1,'FD mesh'!$B$15+1)*Setup!$B$22</f>
        <v>0</v>
      </c>
      <c r="BL103" s="0" t="n">
        <f aca="false">SUMPRODUCT('FD inverse'!$A$62:$BH$62,'FD mesh'!$B$84:$BI$84,$E102:$BL102)+'FD inverse'!$A$62*$C103/Setup!$B$17+INDEX('FD inverse'!$A$62:$BH$62,1,'FD mesh'!$B$15+1)*Setup!$B$22</f>
        <v>0</v>
      </c>
    </row>
    <row r="104" customFormat="false" ht="15" hidden="false" customHeight="false" outlineLevel="0" collapsed="false">
      <c r="A104" s="0" t="n">
        <v>99</v>
      </c>
      <c r="B104" s="0" t="n">
        <f aca="false">A104*Setup!$B$11/3600</f>
        <v>8.25</v>
      </c>
      <c r="C104" s="0" t="n">
        <f aca="false">Setup!$B$7+Setup!$B$8*COS(2*PI()*(B104-Setup!$B$9)/24)</f>
        <v>22.230845239124</v>
      </c>
      <c r="D104" s="0" t="n">
        <f aca="false">(C104-E104)/Setup!$B$17</f>
        <v>16.9816891886331</v>
      </c>
      <c r="E104" s="0" t="n">
        <f aca="false">SUMPRODUCT('FD inverse'!$A$3:$BH$3,'FD mesh'!$B$84:$BI$84,$E103:$BL103)+'FD inverse'!$A$3*$C104/Setup!$B$17+INDEX('FD inverse'!$A$3:$BH$3,1,'FD mesh'!$B$15+1)*Setup!$B$22</f>
        <v>20.0232256446017</v>
      </c>
      <c r="F104" s="0" t="n">
        <f aca="false">SUMPRODUCT('FD inverse'!$A$4:$BH$4,'FD mesh'!$B$84:$BI$84,$E103:$BL103)+'FD inverse'!$A$4*$C104/Setup!$B$17+INDEX('FD inverse'!$A$4:$BH$4,1,'FD mesh'!$B$15+1)*Setup!$B$22</f>
        <v>19.5295496764595</v>
      </c>
      <c r="G104" s="0" t="n">
        <f aca="false">SUMPRODUCT('FD inverse'!$A$5:$BH$5,'FD mesh'!$B$84:$BI$84,$E103:$BL103)+'FD inverse'!$A$5*$C104/Setup!$B$17+INDEX('FD inverse'!$A$5:$BH$5,1,'FD mesh'!$B$15+1)*Setup!$B$22</f>
        <v>19.0570353125622</v>
      </c>
      <c r="H104" s="0" t="n">
        <f aca="false">SUMPRODUCT('FD inverse'!$A$6:$BH$6,'FD mesh'!$B$84:$BI$84,$E103:$BL103)+'FD inverse'!$A$6*$C104/Setup!$B$17+INDEX('FD inverse'!$A$6:$BH$6,1,'FD mesh'!$B$15+1)*Setup!$B$22</f>
        <v>17.501262236011</v>
      </c>
      <c r="I104" s="0" t="n">
        <f aca="false">SUMPRODUCT('FD inverse'!$A$7:$BH$7,'FD mesh'!$B$84:$BI$84,$E103:$BL103)+'FD inverse'!$A$7*$C104/Setup!$B$17+INDEX('FD inverse'!$A$7:$BH$7,1,'FD mesh'!$B$15+1)*Setup!$B$22</f>
        <v>17.3715967873126</v>
      </c>
      <c r="J104" s="0" t="n">
        <f aca="false">SUMPRODUCT('FD inverse'!$A$8:$BH$8,'FD mesh'!$B$84:$BI$84,$E103:$BL103)+'FD inverse'!$A$8*$C104/Setup!$B$17+INDEX('FD inverse'!$A$8:$BH$8,1,'FD mesh'!$B$15+1)*Setup!$B$22</f>
        <v>17.257150015934</v>
      </c>
      <c r="K104" s="0" t="n">
        <f aca="false">SUMPRODUCT('FD inverse'!$A$9:$BH$9,'FD mesh'!$B$84:$BI$84,$E103:$BL103)+'FD inverse'!$A$9*$C104/Setup!$B$17+INDEX('FD inverse'!$A$9:$BH$9,1,'FD mesh'!$B$15+1)*Setup!$B$22</f>
        <v>17.1572176752482</v>
      </c>
      <c r="L104" s="0" t="n">
        <f aca="false">SUMPRODUCT('FD inverse'!$A$10:$BH$10,'FD mesh'!$B$84:$BI$84,$E103:$BL103)+'FD inverse'!$A$10*$C104/Setup!$B$17+INDEX('FD inverse'!$A$10:$BH$10,1,'FD mesh'!$B$15+1)*Setup!$B$22</f>
        <v>17.0711931670053</v>
      </c>
      <c r="M104" s="0" t="n">
        <f aca="false">SUMPRODUCT('FD inverse'!$A$11:$BH$11,'FD mesh'!$B$84:$BI$84,$E103:$BL103)+'FD inverse'!$A$11*$C104/Setup!$B$17+INDEX('FD inverse'!$A$11:$BH$11,1,'FD mesh'!$B$15+1)*Setup!$B$22</f>
        <v>16.9985612852208</v>
      </c>
      <c r="N104" s="0" t="n">
        <f aca="false">SUMPRODUCT('FD inverse'!$A$12:$BH$12,'FD mesh'!$B$84:$BI$84,$E103:$BL103)+'FD inverse'!$A$12*$C104/Setup!$B$17+INDEX('FD inverse'!$A$12:$BH$12,1,'FD mesh'!$B$15+1)*Setup!$B$22</f>
        <v>16.9388924578005</v>
      </c>
      <c r="O104" s="0" t="n">
        <f aca="false">SUMPRODUCT('FD inverse'!$A$13:$BH$13,'FD mesh'!$B$84:$BI$84,$E103:$BL103)+'FD inverse'!$A$13*$C104/Setup!$B$17+INDEX('FD inverse'!$A$13:$BH$13,1,'FD mesh'!$B$15+1)*Setup!$B$22</f>
        <v>16.8918376196704</v>
      </c>
      <c r="P104" s="0" t="n">
        <f aca="false">SUMPRODUCT('FD inverse'!$A$14:$BH$14,'FD mesh'!$B$84:$BI$84,$E103:$BL103)+'FD inverse'!$A$14*$C104/Setup!$B$17+INDEX('FD inverse'!$A$14:$BH$14,1,'FD mesh'!$B$15+1)*Setup!$B$22</f>
        <v>16.8571238288798</v>
      </c>
      <c r="Q104" s="0" t="n">
        <f aca="false">SUMPRODUCT('FD inverse'!$A$15:$BH$15,'FD mesh'!$B$84:$BI$84,$E103:$BL103)+'FD inverse'!$A$15*$C104/Setup!$B$17+INDEX('FD inverse'!$A$15:$BH$15,1,'FD mesh'!$B$15+1)*Setup!$B$22</f>
        <v>16.8345507156111</v>
      </c>
      <c r="R104" s="0" t="n">
        <f aca="false">SUMPRODUCT('FD inverse'!$A$16:$BH$16,'FD mesh'!$B$84:$BI$84,$E103:$BL103)+'FD inverse'!$A$16*$C104/Setup!$B$17+INDEX('FD inverse'!$A$16:$BH$16,1,'FD mesh'!$B$15+1)*Setup!$B$22</f>
        <v>16.8239878331504</v>
      </c>
      <c r="S104" s="0" t="n">
        <f aca="false">SUMPRODUCT('FD inverse'!$A$17:$BH$17,'FD mesh'!$B$84:$BI$84,$E103:$BL103)+'FD inverse'!$A$17*$C104/Setup!$B$17+INDEX('FD inverse'!$A$17:$BH$17,1,'FD mesh'!$B$15+1)*Setup!$B$22</f>
        <v>16.6788125467435</v>
      </c>
      <c r="T104" s="0" t="n">
        <f aca="false">SUMPRODUCT('FD inverse'!$A$18:$BH$18,'FD mesh'!$B$84:$BI$84,$E103:$BL103)+'FD inverse'!$A$18*$C104/Setup!$B$17+INDEX('FD inverse'!$A$18:$BH$18,1,'FD mesh'!$B$15+1)*Setup!$B$22</f>
        <v>16.5391470146847</v>
      </c>
      <c r="U104" s="0" t="n">
        <f aca="false">SUMPRODUCT('FD inverse'!$A$19:$BH$19,'FD mesh'!$B$84:$BI$84,$E103:$BL103)+'FD inverse'!$A$19*$C104/Setup!$B$17+INDEX('FD inverse'!$A$19:$BH$19,1,'FD mesh'!$B$15+1)*Setup!$B$22</f>
        <v>16.4045562077564</v>
      </c>
      <c r="V104" s="0" t="n">
        <f aca="false">SUMPRODUCT('FD inverse'!$A$20:$BH$20,'FD mesh'!$B$84:$BI$84,$E103:$BL103)+'FD inverse'!$A$20*$C104/Setup!$B$17+INDEX('FD inverse'!$A$20:$BH$20,1,'FD mesh'!$B$15+1)*Setup!$B$22</f>
        <v>16.2746185277021</v>
      </c>
      <c r="W104" s="0" t="n">
        <f aca="false">SUMPRODUCT('FD inverse'!$A$21:$BH$21,'FD mesh'!$B$84:$BI$84,$E103:$BL103)+'FD inverse'!$A$21*$C104/Setup!$B$17+INDEX('FD inverse'!$A$21:$BH$21,1,'FD mesh'!$B$15+1)*Setup!$B$22</f>
        <v>16.1489242996815</v>
      </c>
      <c r="X104" s="0" t="n">
        <f aca="false">SUMPRODUCT('FD inverse'!$A$22:$BH$22,'FD mesh'!$B$84:$BI$84,$E103:$BL103)+'FD inverse'!$A$22*$C104/Setup!$B$17+INDEX('FD inverse'!$A$22:$BH$22,1,'FD mesh'!$B$15+1)*Setup!$B$22</f>
        <v>16.0270743749732</v>
      </c>
      <c r="Y104" s="0" t="n">
        <f aca="false">SUMPRODUCT('FD inverse'!$A$23:$BH$23,'FD mesh'!$B$84:$BI$84,$E103:$BL103)+'FD inverse'!$A$23*$C104/Setup!$B$17+INDEX('FD inverse'!$A$23:$BH$23,1,'FD mesh'!$B$15+1)*Setup!$B$22</f>
        <v>15.9086788378459</v>
      </c>
      <c r="Z104" s="0" t="n">
        <f aca="false">SUMPRODUCT('FD inverse'!$A$24:$BH$24,'FD mesh'!$B$84:$BI$84,$E103:$BL103)+'FD inverse'!$A$24*$C104/Setup!$B$17+INDEX('FD inverse'!$A$24:$BH$24,1,'FD mesh'!$B$15+1)*Setup!$B$22</f>
        <v>15.7933558097184</v>
      </c>
      <c r="AA104" s="0" t="n">
        <f aca="false">SUMPRODUCT('FD inverse'!$A$25:$BH$25,'FD mesh'!$B$84:$BI$84,$E103:$BL103)+'FD inverse'!$A$25*$C104/Setup!$B$17+INDEX('FD inverse'!$A$25:$BH$25,1,'FD mesh'!$B$15+1)*Setup!$B$22</f>
        <v>15.6807303430172</v>
      </c>
      <c r="AB104" s="0" t="n">
        <f aca="false">SUMPRODUCT('FD inverse'!$A$26:$BH$26,'FD mesh'!$B$84:$BI$84,$E103:$BL103)+'FD inverse'!$A$26*$C104/Setup!$B$17+INDEX('FD inverse'!$A$26:$BH$26,1,'FD mesh'!$B$15+1)*Setup!$B$22</f>
        <v>15.5704333965164</v>
      </c>
      <c r="AC104" s="0" t="n">
        <f aca="false">SUMPRODUCT('FD inverse'!$A$27:$BH$27,'FD mesh'!$B$84:$BI$84,$E103:$BL103)+'FD inverse'!$A$27*$C104/Setup!$B$17+INDEX('FD inverse'!$A$27:$BH$27,1,'FD mesh'!$B$15+1)*Setup!$B$22</f>
        <v>15.4621008834058</v>
      </c>
      <c r="AD104" s="0" t="n">
        <f aca="false">SUMPRODUCT('FD inverse'!$A$28:$BH$28,'FD mesh'!$B$84:$BI$84,$E103:$BL103)+'FD inverse'!$A$28*$C104/Setup!$B$17+INDEX('FD inverse'!$A$28:$BH$28,1,'FD mesh'!$B$15+1)*Setup!$B$22</f>
        <v>15.3553727828677</v>
      </c>
      <c r="AE104" s="0" t="n">
        <f aca="false">SUMPRODUCT('FD inverse'!$A$29:$BH$29,'FD mesh'!$B$84:$BI$84,$E103:$BL103)+'FD inverse'!$A$29*$C104/Setup!$B$17+INDEX('FD inverse'!$A$29:$BH$29,1,'FD mesh'!$B$15+1)*Setup!$B$22</f>
        <v>15.2498923055609</v>
      </c>
      <c r="AF104" s="0" t="n">
        <f aca="false">SUMPRODUCT('FD inverse'!$A$30:$BH$30,'FD mesh'!$B$84:$BI$84,$E103:$BL103)+'FD inverse'!$A$30*$C104/Setup!$B$17+INDEX('FD inverse'!$A$30:$BH$30,1,'FD mesh'!$B$15+1)*Setup!$B$22</f>
        <v>15.1453051030942</v>
      </c>
      <c r="AG104" s="0" t="n">
        <f aca="false">SUMPRODUCT('FD inverse'!$A$31:$BH$31,'FD mesh'!$B$84:$BI$84,$E103:$BL103)+'FD inverse'!$A$31*$C104/Setup!$B$17+INDEX('FD inverse'!$A$31:$BH$31,1,'FD mesh'!$B$15+1)*Setup!$B$22</f>
        <v>15.0412585113317</v>
      </c>
      <c r="AH104" s="0" t="n">
        <f aca="false">SUMPRODUCT('FD inverse'!$A$32:$BH$32,'FD mesh'!$B$84:$BI$84,$E103:$BL103)+'FD inverse'!$A$32*$C104/Setup!$B$17+INDEX('FD inverse'!$A$32:$BH$32,1,'FD mesh'!$B$15+1)*Setup!$B$22</f>
        <v>15.0370395258944</v>
      </c>
      <c r="AI104" s="0" t="n">
        <f aca="false">SUMPRODUCT('FD inverse'!$A$33:$BH$33,'FD mesh'!$B$84:$BI$84,$E103:$BL103)+'FD inverse'!$A$33*$C104/Setup!$B$17+INDEX('FD inverse'!$A$33:$BH$33,1,'FD mesh'!$B$15+1)*Setup!$B$22</f>
        <v>15.0331203271732</v>
      </c>
      <c r="AJ104" s="0" t="n">
        <f aca="false">SUMPRODUCT('FD inverse'!$A$34:$BH$34,'FD mesh'!$B$84:$BI$84,$E103:$BL103)+'FD inverse'!$A$34*$C104/Setup!$B$17+INDEX('FD inverse'!$A$34:$BH$34,1,'FD mesh'!$B$15+1)*Setup!$B$22</f>
        <v>15.0294763650255</v>
      </c>
      <c r="AK104" s="0" t="n">
        <f aca="false">SUMPRODUCT('FD inverse'!$A$35:$BH$35,'FD mesh'!$B$84:$BI$84,$E103:$BL103)+'FD inverse'!$A$35*$C104/Setup!$B$17+INDEX('FD inverse'!$A$35:$BH$35,1,'FD mesh'!$B$15+1)*Setup!$B$22</f>
        <v>15.0260836173217</v>
      </c>
      <c r="AL104" s="0" t="n">
        <f aca="false">SUMPRODUCT('FD inverse'!$A$36:$BH$36,'FD mesh'!$B$84:$BI$84,$E103:$BL103)+'FD inverse'!$A$36*$C104/Setup!$B$17+INDEX('FD inverse'!$A$36:$BH$36,1,'FD mesh'!$B$15+1)*Setup!$B$22</f>
        <v>15.0229185267558</v>
      </c>
      <c r="AM104" s="0" t="n">
        <f aca="false">SUMPRODUCT('FD inverse'!$A$37:$BH$37,'FD mesh'!$B$84:$BI$84,$E103:$BL103)+'FD inverse'!$A$37*$C104/Setup!$B$17+INDEX('FD inverse'!$A$37:$BH$37,1,'FD mesh'!$B$15+1)*Setup!$B$22</f>
        <v>15.0199579448942</v>
      </c>
      <c r="AN104" s="0" t="n">
        <f aca="false">SUMPRODUCT('FD inverse'!$A$38:$BH$38,'FD mesh'!$B$84:$BI$84,$E103:$BL103)+'FD inverse'!$A$38*$C104/Setup!$B$17+INDEX('FD inverse'!$A$38:$BH$38,1,'FD mesh'!$B$15+1)*Setup!$B$22</f>
        <v>15.0171790819419</v>
      </c>
      <c r="AO104" s="0" t="n">
        <f aca="false">SUMPRODUCT('FD inverse'!$A$39:$BH$39,'FD mesh'!$B$84:$BI$84,$E103:$BL103)+'FD inverse'!$A$39*$C104/Setup!$B$17+INDEX('FD inverse'!$A$39:$BH$39,1,'FD mesh'!$B$15+1)*Setup!$B$22</f>
        <v>15.0145594609264</v>
      </c>
      <c r="AP104" s="0" t="n">
        <f aca="false">SUMPRODUCT('FD inverse'!$A$40:$BH$40,'FD mesh'!$B$84:$BI$84,$E103:$BL103)+'FD inverse'!$A$40*$C104/Setup!$B$17+INDEX('FD inverse'!$A$40:$BH$40,1,'FD mesh'!$B$15+1)*Setup!$B$22</f>
        <v>15.0120768752149</v>
      </c>
      <c r="AQ104" s="0" t="n">
        <f aca="false">SUMPRODUCT('FD inverse'!$A$41:$BH$41,'FD mesh'!$B$84:$BI$84,$E103:$BL103)+'FD inverse'!$A$41*$C104/Setup!$B$17+INDEX('FD inverse'!$A$41:$BH$41,1,'FD mesh'!$B$15+1)*Setup!$B$22</f>
        <v>15.0097093484857</v>
      </c>
      <c r="AR104" s="0" t="n">
        <f aca="false">SUMPRODUCT('FD inverse'!$A$42:$BH$42,'FD mesh'!$B$84:$BI$84,$E103:$BL103)+'FD inverse'!$A$42*$C104/Setup!$B$17+INDEX('FD inverse'!$A$42:$BH$42,1,'FD mesh'!$B$15+1)*Setup!$B$22</f>
        <v>15.0074350964671</v>
      </c>
      <c r="AS104" s="0" t="n">
        <f aca="false">SUMPRODUCT('FD inverse'!$A$43:$BH$43,'FD mesh'!$B$84:$BI$84,$E103:$BL103)+'FD inverse'!$A$43*$C104/Setup!$B$17+INDEX('FD inverse'!$A$43:$BH$43,1,'FD mesh'!$B$15+1)*Setup!$B$22</f>
        <v>0</v>
      </c>
      <c r="AT104" s="0" t="n">
        <f aca="false">SUMPRODUCT('FD inverse'!$A$44:$BH$44,'FD mesh'!$B$84:$BI$84,$E103:$BL103)+'FD inverse'!$A$44*$C104/Setup!$B$17+INDEX('FD inverse'!$A$44:$BH$44,1,'FD mesh'!$B$15+1)*Setup!$B$22</f>
        <v>0</v>
      </c>
      <c r="AU104" s="0" t="n">
        <f aca="false">SUMPRODUCT('FD inverse'!$A$45:$BH$45,'FD mesh'!$B$84:$BI$84,$E103:$BL103)+'FD inverse'!$A$45*$C104/Setup!$B$17+INDEX('FD inverse'!$A$45:$BH$45,1,'FD mesh'!$B$15+1)*Setup!$B$22</f>
        <v>0</v>
      </c>
      <c r="AV104" s="0" t="n">
        <f aca="false">SUMPRODUCT('FD inverse'!$A$46:$BH$46,'FD mesh'!$B$84:$BI$84,$E103:$BL103)+'FD inverse'!$A$46*$C104/Setup!$B$17+INDEX('FD inverse'!$A$46:$BH$46,1,'FD mesh'!$B$15+1)*Setup!$B$22</f>
        <v>0</v>
      </c>
      <c r="AW104" s="0" t="n">
        <f aca="false">SUMPRODUCT('FD inverse'!$A$47:$BH$47,'FD mesh'!$B$84:$BI$84,$E103:$BL103)+'FD inverse'!$A$47*$C104/Setup!$B$17+INDEX('FD inverse'!$A$47:$BH$47,1,'FD mesh'!$B$15+1)*Setup!$B$22</f>
        <v>0</v>
      </c>
      <c r="AX104" s="0" t="n">
        <f aca="false">SUMPRODUCT('FD inverse'!$A$48:$BH$48,'FD mesh'!$B$84:$BI$84,$E103:$BL103)+'FD inverse'!$A$48*$C104/Setup!$B$17+INDEX('FD inverse'!$A$48:$BH$48,1,'FD mesh'!$B$15+1)*Setup!$B$22</f>
        <v>0</v>
      </c>
      <c r="AY104" s="0" t="n">
        <f aca="false">SUMPRODUCT('FD inverse'!$A$49:$BH$49,'FD mesh'!$B$84:$BI$84,$E103:$BL103)+'FD inverse'!$A$49*$C104/Setup!$B$17+INDEX('FD inverse'!$A$49:$BH$49,1,'FD mesh'!$B$15+1)*Setup!$B$22</f>
        <v>0</v>
      </c>
      <c r="AZ104" s="0" t="n">
        <f aca="false">SUMPRODUCT('FD inverse'!$A$50:$BH$50,'FD mesh'!$B$84:$BI$84,$E103:$BL103)+'FD inverse'!$A$50*$C104/Setup!$B$17+INDEX('FD inverse'!$A$50:$BH$50,1,'FD mesh'!$B$15+1)*Setup!$B$22</f>
        <v>0</v>
      </c>
      <c r="BA104" s="0" t="n">
        <f aca="false">SUMPRODUCT('FD inverse'!$A$51:$BH$51,'FD mesh'!$B$84:$BI$84,$E103:$BL103)+'FD inverse'!$A$51*$C104/Setup!$B$17+INDEX('FD inverse'!$A$51:$BH$51,1,'FD mesh'!$B$15+1)*Setup!$B$22</f>
        <v>0</v>
      </c>
      <c r="BB104" s="0" t="n">
        <f aca="false">SUMPRODUCT('FD inverse'!$A$52:$BH$52,'FD mesh'!$B$84:$BI$84,$E103:$BL103)+'FD inverse'!$A$52*$C104/Setup!$B$17+INDEX('FD inverse'!$A$52:$BH$52,1,'FD mesh'!$B$15+1)*Setup!$B$22</f>
        <v>0</v>
      </c>
      <c r="BC104" s="0" t="n">
        <f aca="false">SUMPRODUCT('FD inverse'!$A$53:$BH$53,'FD mesh'!$B$84:$BI$84,$E103:$BL103)+'FD inverse'!$A$53*$C104/Setup!$B$17+INDEX('FD inverse'!$A$53:$BH$53,1,'FD mesh'!$B$15+1)*Setup!$B$22</f>
        <v>0</v>
      </c>
      <c r="BD104" s="0" t="n">
        <f aca="false">SUMPRODUCT('FD inverse'!$A$54:$BH$54,'FD mesh'!$B$84:$BI$84,$E103:$BL103)+'FD inverse'!$A$54*$C104/Setup!$B$17+INDEX('FD inverse'!$A$54:$BH$54,1,'FD mesh'!$B$15+1)*Setup!$B$22</f>
        <v>0</v>
      </c>
      <c r="BE104" s="0" t="n">
        <f aca="false">SUMPRODUCT('FD inverse'!$A$55:$BH$55,'FD mesh'!$B$84:$BI$84,$E103:$BL103)+'FD inverse'!$A$55*$C104/Setup!$B$17+INDEX('FD inverse'!$A$55:$BH$55,1,'FD mesh'!$B$15+1)*Setup!$B$22</f>
        <v>0</v>
      </c>
      <c r="BF104" s="0" t="n">
        <f aca="false">SUMPRODUCT('FD inverse'!$A$56:$BH$56,'FD mesh'!$B$84:$BI$84,$E103:$BL103)+'FD inverse'!$A$56*$C104/Setup!$B$17+INDEX('FD inverse'!$A$56:$BH$56,1,'FD mesh'!$B$15+1)*Setup!$B$22</f>
        <v>0</v>
      </c>
      <c r="BG104" s="0" t="n">
        <f aca="false">SUMPRODUCT('FD inverse'!$A$57:$BH$57,'FD mesh'!$B$84:$BI$84,$E103:$BL103)+'FD inverse'!$A$57*$C104/Setup!$B$17+INDEX('FD inverse'!$A$57:$BH$57,1,'FD mesh'!$B$15+1)*Setup!$B$22</f>
        <v>0</v>
      </c>
      <c r="BH104" s="0" t="n">
        <f aca="false">SUMPRODUCT('FD inverse'!$A$58:$BH$58,'FD mesh'!$B$84:$BI$84,$E103:$BL103)+'FD inverse'!$A$58*$C104/Setup!$B$17+INDEX('FD inverse'!$A$58:$BH$58,1,'FD mesh'!$B$15+1)*Setup!$B$22</f>
        <v>0</v>
      </c>
      <c r="BI104" s="0" t="n">
        <f aca="false">SUMPRODUCT('FD inverse'!$A$59:$BH$59,'FD mesh'!$B$84:$BI$84,$E103:$BL103)+'FD inverse'!$A$59*$C104/Setup!$B$17+INDEX('FD inverse'!$A$59:$BH$59,1,'FD mesh'!$B$15+1)*Setup!$B$22</f>
        <v>0</v>
      </c>
      <c r="BJ104" s="0" t="n">
        <f aca="false">SUMPRODUCT('FD inverse'!$A$60:$BH$60,'FD mesh'!$B$84:$BI$84,$E103:$BL103)+'FD inverse'!$A$60*$C104/Setup!$B$17+INDEX('FD inverse'!$A$60:$BH$60,1,'FD mesh'!$B$15+1)*Setup!$B$22</f>
        <v>0</v>
      </c>
      <c r="BK104" s="0" t="n">
        <f aca="false">SUMPRODUCT('FD inverse'!$A$61:$BH$61,'FD mesh'!$B$84:$BI$84,$E103:$BL103)+'FD inverse'!$A$61*$C104/Setup!$B$17+INDEX('FD inverse'!$A$61:$BH$61,1,'FD mesh'!$B$15+1)*Setup!$B$22</f>
        <v>0</v>
      </c>
      <c r="BL104" s="0" t="n">
        <f aca="false">SUMPRODUCT('FD inverse'!$A$62:$BH$62,'FD mesh'!$B$84:$BI$84,$E103:$BL103)+'FD inverse'!$A$62*$C104/Setup!$B$17+INDEX('FD inverse'!$A$62:$BH$62,1,'FD mesh'!$B$15+1)*Setup!$B$22</f>
        <v>0</v>
      </c>
    </row>
    <row r="105" customFormat="false" ht="15" hidden="false" customHeight="false" outlineLevel="0" collapsed="false">
      <c r="A105" s="0" t="n">
        <v>100</v>
      </c>
      <c r="B105" s="0" t="n">
        <f aca="false">A105*Setup!$B$11/3600</f>
        <v>8.33333333333333</v>
      </c>
      <c r="C105" s="0" t="n">
        <f aca="false">Setup!$B$7+Setup!$B$8*COS(2*PI()*(B105-Setup!$B$9)/24)</f>
        <v>22.3095269530372</v>
      </c>
      <c r="D105" s="0" t="n">
        <f aca="false">(C105-E105)/Setup!$B$17</f>
        <v>17.1662111759055</v>
      </c>
      <c r="E105" s="0" t="n">
        <f aca="false">SUMPRODUCT('FD inverse'!$A$3:$BH$3,'FD mesh'!$B$84:$BI$84,$E104:$BL104)+'FD inverse'!$A$3*$C105/Setup!$B$17+INDEX('FD inverse'!$A$3:$BH$3,1,'FD mesh'!$B$15+1)*Setup!$B$22</f>
        <v>20.0779195001695</v>
      </c>
      <c r="F105" s="0" t="n">
        <f aca="false">SUMPRODUCT('FD inverse'!$A$4:$BH$4,'FD mesh'!$B$84:$BI$84,$E104:$BL104)+'FD inverse'!$A$4*$C105/Setup!$B$17+INDEX('FD inverse'!$A$4:$BH$4,1,'FD mesh'!$B$15+1)*Setup!$B$22</f>
        <v>19.5788896843245</v>
      </c>
      <c r="G105" s="0" t="n">
        <f aca="false">SUMPRODUCT('FD inverse'!$A$5:$BH$5,'FD mesh'!$B$84:$BI$84,$E104:$BL104)+'FD inverse'!$A$5*$C105/Setup!$B$17+INDEX('FD inverse'!$A$5:$BH$5,1,'FD mesh'!$B$15+1)*Setup!$B$22</f>
        <v>19.1012748024488</v>
      </c>
      <c r="H105" s="0" t="n">
        <f aca="false">SUMPRODUCT('FD inverse'!$A$6:$BH$6,'FD mesh'!$B$84:$BI$84,$E104:$BL104)+'FD inverse'!$A$6*$C105/Setup!$B$17+INDEX('FD inverse'!$A$6:$BH$6,1,'FD mesh'!$B$15+1)*Setup!$B$22</f>
        <v>17.528746760722</v>
      </c>
      <c r="I105" s="0" t="n">
        <f aca="false">SUMPRODUCT('FD inverse'!$A$7:$BH$7,'FD mesh'!$B$84:$BI$84,$E104:$BL104)+'FD inverse'!$A$7*$C105/Setup!$B$17+INDEX('FD inverse'!$A$7:$BH$7,1,'FD mesh'!$B$15+1)*Setup!$B$22</f>
        <v>17.3976925165311</v>
      </c>
      <c r="J105" s="0" t="n">
        <f aca="false">SUMPRODUCT('FD inverse'!$A$8:$BH$8,'FD mesh'!$B$84:$BI$84,$E104:$BL104)+'FD inverse'!$A$8*$C105/Setup!$B$17+INDEX('FD inverse'!$A$8:$BH$8,1,'FD mesh'!$B$15+1)*Setup!$B$22</f>
        <v>17.2820339827936</v>
      </c>
      <c r="K105" s="0" t="n">
        <f aca="false">SUMPRODUCT('FD inverse'!$A$9:$BH$9,'FD mesh'!$B$84:$BI$84,$E104:$BL104)+'FD inverse'!$A$9*$C105/Setup!$B$17+INDEX('FD inverse'!$A$9:$BH$9,1,'FD mesh'!$B$15+1)*Setup!$B$22</f>
        <v>17.1810562554629</v>
      </c>
      <c r="L105" s="0" t="n">
        <f aca="false">SUMPRODUCT('FD inverse'!$A$10:$BH$10,'FD mesh'!$B$84:$BI$84,$E104:$BL104)+'FD inverse'!$A$10*$C105/Setup!$B$17+INDEX('FD inverse'!$A$10:$BH$10,1,'FD mesh'!$B$15+1)*Setup!$B$22</f>
        <v>17.0941425872559</v>
      </c>
      <c r="M105" s="0" t="n">
        <f aca="false">SUMPRODUCT('FD inverse'!$A$11:$BH$11,'FD mesh'!$B$84:$BI$84,$E104:$BL104)+'FD inverse'!$A$11*$C105/Setup!$B$17+INDEX('FD inverse'!$A$11:$BH$11,1,'FD mesh'!$B$15+1)*Setup!$B$22</f>
        <v>17.0207684000228</v>
      </c>
      <c r="N105" s="0" t="n">
        <f aca="false">SUMPRODUCT('FD inverse'!$A$12:$BH$12,'FD mesh'!$B$84:$BI$84,$E104:$BL104)+'FD inverse'!$A$12*$C105/Setup!$B$17+INDEX('FD inverse'!$A$12:$BH$12,1,'FD mesh'!$B$15+1)*Setup!$B$22</f>
        <v>16.9604957554457</v>
      </c>
      <c r="O105" s="0" t="n">
        <f aca="false">SUMPRODUCT('FD inverse'!$A$13:$BH$13,'FD mesh'!$B$84:$BI$84,$E104:$BL104)+'FD inverse'!$A$13*$C105/Setup!$B$17+INDEX('FD inverse'!$A$13:$BH$13,1,'FD mesh'!$B$15+1)*Setup!$B$22</f>
        <v>16.9129684192139</v>
      </c>
      <c r="P105" s="0" t="n">
        <f aca="false">SUMPRODUCT('FD inverse'!$A$14:$BH$14,'FD mesh'!$B$84:$BI$84,$E104:$BL104)+'FD inverse'!$A$14*$C105/Setup!$B$17+INDEX('FD inverse'!$A$14:$BH$14,1,'FD mesh'!$B$15+1)*Setup!$B$22</f>
        <v>16.8779076313854</v>
      </c>
      <c r="Q105" s="0" t="n">
        <f aca="false">SUMPRODUCT('FD inverse'!$A$15:$BH$15,'FD mesh'!$B$84:$BI$84,$E104:$BL104)+'FD inverse'!$A$15*$C105/Setup!$B$17+INDEX('FD inverse'!$A$15:$BH$15,1,'FD mesh'!$B$15+1)*Setup!$B$22</f>
        <v>16.8551086739437</v>
      </c>
      <c r="R105" s="0" t="n">
        <f aca="false">SUMPRODUCT('FD inverse'!$A$16:$BH$16,'FD mesh'!$B$84:$BI$84,$E104:$BL104)+'FD inverse'!$A$16*$C105/Setup!$B$17+INDEX('FD inverse'!$A$16:$BH$16,1,'FD mesh'!$B$15+1)*Setup!$B$22</f>
        <v>16.8444383054888</v>
      </c>
      <c r="S105" s="0" t="n">
        <f aca="false">SUMPRODUCT('FD inverse'!$A$17:$BH$17,'FD mesh'!$B$84:$BI$84,$E104:$BL104)+'FD inverse'!$A$17*$C105/Setup!$B$17+INDEX('FD inverse'!$A$17:$BH$17,1,'FD mesh'!$B$15+1)*Setup!$B$22</f>
        <v>16.6977133823828</v>
      </c>
      <c r="T105" s="0" t="n">
        <f aca="false">SUMPRODUCT('FD inverse'!$A$18:$BH$18,'FD mesh'!$B$84:$BI$84,$E104:$BL104)+'FD inverse'!$A$18*$C105/Setup!$B$17+INDEX('FD inverse'!$A$18:$BH$18,1,'FD mesh'!$B$15+1)*Setup!$B$22</f>
        <v>16.5565507051935</v>
      </c>
      <c r="U105" s="0" t="n">
        <f aca="false">SUMPRODUCT('FD inverse'!$A$19:$BH$19,'FD mesh'!$B$84:$BI$84,$E104:$BL104)+'FD inverse'!$A$19*$C105/Setup!$B$17+INDEX('FD inverse'!$A$19:$BH$19,1,'FD mesh'!$B$15+1)*Setup!$B$22</f>
        <v>16.4205096854969</v>
      </c>
      <c r="V105" s="0" t="n">
        <f aca="false">SUMPRODUCT('FD inverse'!$A$20:$BH$20,'FD mesh'!$B$84:$BI$84,$E104:$BL104)+'FD inverse'!$A$20*$C105/Setup!$B$17+INDEX('FD inverse'!$A$20:$BH$20,1,'FD mesh'!$B$15+1)*Setup!$B$22</f>
        <v>16.2891635463924</v>
      </c>
      <c r="W105" s="0" t="n">
        <f aca="false">SUMPRODUCT('FD inverse'!$A$21:$BH$21,'FD mesh'!$B$84:$BI$84,$E104:$BL104)+'FD inverse'!$A$21*$C105/Setup!$B$17+INDEX('FD inverse'!$A$21:$BH$21,1,'FD mesh'!$B$15+1)*Setup!$B$22</f>
        <v>16.1620977985025</v>
      </c>
      <c r="X105" s="0" t="n">
        <f aca="false">SUMPRODUCT('FD inverse'!$A$22:$BH$22,'FD mesh'!$B$84:$BI$84,$E104:$BL104)+'FD inverse'!$A$22*$C105/Setup!$B$17+INDEX('FD inverse'!$A$22:$BH$22,1,'FD mesh'!$B$15+1)*Setup!$B$22</f>
        <v>16.0389088231228</v>
      </c>
      <c r="Y105" s="0" t="n">
        <f aca="false">SUMPRODUCT('FD inverse'!$A$23:$BH$23,'FD mesh'!$B$84:$BI$84,$E104:$BL104)+'FD inverse'!$A$23*$C105/Setup!$B$17+INDEX('FD inverse'!$A$23:$BH$23,1,'FD mesh'!$B$15+1)*Setup!$B$22</f>
        <v>15.9192025567699</v>
      </c>
      <c r="Z105" s="0" t="n">
        <f aca="false">SUMPRODUCT('FD inverse'!$A$24:$BH$24,'FD mesh'!$B$84:$BI$84,$E104:$BL104)+'FD inverse'!$A$24*$C105/Setup!$B$17+INDEX('FD inverse'!$A$24:$BH$24,1,'FD mesh'!$B$15+1)*Setup!$B$22</f>
        <v>15.8025932705576</v>
      </c>
      <c r="AA105" s="0" t="n">
        <f aca="false">SUMPRODUCT('FD inverse'!$A$25:$BH$25,'FD mesh'!$B$84:$BI$84,$E104:$BL104)+'FD inverse'!$A$25*$C105/Setup!$B$17+INDEX('FD inverse'!$A$25:$BH$25,1,'FD mesh'!$B$15+1)*Setup!$B$22</f>
        <v>15.6887024371064</v>
      </c>
      <c r="AB105" s="0" t="n">
        <f aca="false">SUMPRODUCT('FD inverse'!$A$26:$BH$26,'FD mesh'!$B$84:$BI$84,$E104:$BL104)+'FD inverse'!$A$26*$C105/Setup!$B$17+INDEX('FD inverse'!$A$26:$BH$26,1,'FD mesh'!$B$15+1)*Setup!$B$22</f>
        <v>15.5771576770587</v>
      </c>
      <c r="AC105" s="0" t="n">
        <f aca="false">SUMPRODUCT('FD inverse'!$A$27:$BH$27,'FD mesh'!$B$84:$BI$84,$E104:$BL104)+'FD inverse'!$A$27*$C105/Setup!$B$17+INDEX('FD inverse'!$A$27:$BH$27,1,'FD mesh'!$B$15+1)*Setup!$B$22</f>
        <v>15.4675917767135</v>
      </c>
      <c r="AD105" s="0" t="n">
        <f aca="false">SUMPRODUCT('FD inverse'!$A$28:$BH$28,'FD mesh'!$B$84:$BI$84,$E104:$BL104)+'FD inverse'!$A$28*$C105/Setup!$B$17+INDEX('FD inverse'!$A$28:$BH$28,1,'FD mesh'!$B$15+1)*Setup!$B$22</f>
        <v>15.3596417678274</v>
      </c>
      <c r="AE105" s="0" t="n">
        <f aca="false">SUMPRODUCT('FD inverse'!$A$29:$BH$29,'FD mesh'!$B$84:$BI$84,$E104:$BL104)+'FD inverse'!$A$29*$C105/Setup!$B$17+INDEX('FD inverse'!$A$29:$BH$29,1,'FD mesh'!$B$15+1)*Setup!$B$22</f>
        <v>15.2529480602294</v>
      </c>
      <c r="AF105" s="0" t="n">
        <f aca="false">SUMPRODUCT('FD inverse'!$A$30:$BH$30,'FD mesh'!$B$84:$BI$84,$E104:$BL104)+'FD inverse'!$A$30*$C105/Setup!$B$17+INDEX('FD inverse'!$A$30:$BH$30,1,'FD mesh'!$B$15+1)*Setup!$B$22</f>
        <v>15.1471536175768</v>
      </c>
      <c r="AG105" s="0" t="n">
        <f aca="false">SUMPRODUCT('FD inverse'!$A$31:$BH$31,'FD mesh'!$B$84:$BI$84,$E104:$BL104)+'FD inverse'!$A$31*$C105/Setup!$B$17+INDEX('FD inverse'!$A$31:$BH$31,1,'FD mesh'!$B$15+1)*Setup!$B$22</f>
        <v>15.0419031663291</v>
      </c>
      <c r="AH105" s="0" t="n">
        <f aca="false">SUMPRODUCT('FD inverse'!$A$32:$BH$32,'FD mesh'!$B$84:$BI$84,$E104:$BL104)+'FD inverse'!$A$32*$C105/Setup!$B$17+INDEX('FD inverse'!$A$32:$BH$32,1,'FD mesh'!$B$15+1)*Setup!$B$22</f>
        <v>15.0376341579675</v>
      </c>
      <c r="AI105" s="0" t="n">
        <f aca="false">SUMPRODUCT('FD inverse'!$A$33:$BH$33,'FD mesh'!$B$84:$BI$84,$E104:$BL104)+'FD inverse'!$A$33*$C105/Setup!$B$17+INDEX('FD inverse'!$A$33:$BH$33,1,'FD mesh'!$B$15+1)*Setup!$B$22</f>
        <v>15.0336661660577</v>
      </c>
      <c r="AJ105" s="0" t="n">
        <f aca="false">SUMPRODUCT('FD inverse'!$A$34:$BH$34,'FD mesh'!$B$84:$BI$84,$E104:$BL104)+'FD inverse'!$A$34*$C105/Setup!$B$17+INDEX('FD inverse'!$A$34:$BH$34,1,'FD mesh'!$B$15+1)*Setup!$B$22</f>
        <v>15.0299744903636</v>
      </c>
      <c r="AK105" s="0" t="n">
        <f aca="false">SUMPRODUCT('FD inverse'!$A$35:$BH$35,'FD mesh'!$B$84:$BI$84,$E104:$BL104)+'FD inverse'!$A$35*$C105/Setup!$B$17+INDEX('FD inverse'!$A$35:$BH$35,1,'FD mesh'!$B$15+1)*Setup!$B$22</f>
        <v>15.0265349771892</v>
      </c>
      <c r="AL105" s="0" t="n">
        <f aca="false">SUMPRODUCT('FD inverse'!$A$36:$BH$36,'FD mesh'!$B$84:$BI$84,$E104:$BL104)+'FD inverse'!$A$36*$C105/Setup!$B$17+INDEX('FD inverse'!$A$36:$BH$36,1,'FD mesh'!$B$15+1)*Setup!$B$22</f>
        <v>15.0233239527759</v>
      </c>
      <c r="AM105" s="0" t="n">
        <f aca="false">SUMPRODUCT('FD inverse'!$A$37:$BH$37,'FD mesh'!$B$84:$BI$84,$E104:$BL104)+'FD inverse'!$A$37*$C105/Setup!$B$17+INDEX('FD inverse'!$A$37:$BH$37,1,'FD mesh'!$B$15+1)*Setup!$B$22</f>
        <v>15.0203181643521</v>
      </c>
      <c r="AN105" s="0" t="n">
        <f aca="false">SUMPRODUCT('FD inverse'!$A$38:$BH$38,'FD mesh'!$B$84:$BI$84,$E104:$BL104)+'FD inverse'!$A$38*$C105/Setup!$B$17+INDEX('FD inverse'!$A$38:$BH$38,1,'FD mesh'!$B$15+1)*Setup!$B$22</f>
        <v>15.017494727315</v>
      </c>
      <c r="AO105" s="0" t="n">
        <f aca="false">SUMPRODUCT('FD inverse'!$A$39:$BH$39,'FD mesh'!$B$84:$BI$84,$E104:$BL104)+'FD inverse'!$A$39*$C105/Setup!$B$17+INDEX('FD inverse'!$A$39:$BH$39,1,'FD mesh'!$B$15+1)*Setup!$B$22</f>
        <v>15.0148310772362</v>
      </c>
      <c r="AP105" s="0" t="n">
        <f aca="false">SUMPRODUCT('FD inverse'!$A$40:$BH$40,'FD mesh'!$B$84:$BI$84,$E104:$BL104)+'FD inverse'!$A$40*$C105/Setup!$B$17+INDEX('FD inverse'!$A$40:$BH$40,1,'FD mesh'!$B$15+1)*Setup!$B$22</f>
        <v>15.0123049255895</v>
      </c>
      <c r="AQ105" s="0" t="n">
        <f aca="false">SUMPRODUCT('FD inverse'!$A$41:$BH$41,'FD mesh'!$B$84:$BI$84,$E104:$BL104)+'FD inverse'!$A$41*$C105/Setup!$B$17+INDEX('FD inverse'!$A$41:$BH$41,1,'FD mesh'!$B$15+1)*Setup!$B$22</f>
        <v>15.0098942182953</v>
      </c>
      <c r="AR105" s="0" t="n">
        <f aca="false">SUMPRODUCT('FD inverse'!$A$42:$BH$42,'FD mesh'!$B$84:$BI$84,$E104:$BL104)+'FD inverse'!$A$42*$C105/Setup!$B$17+INDEX('FD inverse'!$A$42:$BH$42,1,'FD mesh'!$B$15+1)*Setup!$B$22</f>
        <v>15.0075770963568</v>
      </c>
      <c r="AS105" s="0" t="n">
        <f aca="false">SUMPRODUCT('FD inverse'!$A$43:$BH$43,'FD mesh'!$B$84:$BI$84,$E104:$BL104)+'FD inverse'!$A$43*$C105/Setup!$B$17+INDEX('FD inverse'!$A$43:$BH$43,1,'FD mesh'!$B$15+1)*Setup!$B$22</f>
        <v>0</v>
      </c>
      <c r="AT105" s="0" t="n">
        <f aca="false">SUMPRODUCT('FD inverse'!$A$44:$BH$44,'FD mesh'!$B$84:$BI$84,$E104:$BL104)+'FD inverse'!$A$44*$C105/Setup!$B$17+INDEX('FD inverse'!$A$44:$BH$44,1,'FD mesh'!$B$15+1)*Setup!$B$22</f>
        <v>0</v>
      </c>
      <c r="AU105" s="0" t="n">
        <f aca="false">SUMPRODUCT('FD inverse'!$A$45:$BH$45,'FD mesh'!$B$84:$BI$84,$E104:$BL104)+'FD inverse'!$A$45*$C105/Setup!$B$17+INDEX('FD inverse'!$A$45:$BH$45,1,'FD mesh'!$B$15+1)*Setup!$B$22</f>
        <v>0</v>
      </c>
      <c r="AV105" s="0" t="n">
        <f aca="false">SUMPRODUCT('FD inverse'!$A$46:$BH$46,'FD mesh'!$B$84:$BI$84,$E104:$BL104)+'FD inverse'!$A$46*$C105/Setup!$B$17+INDEX('FD inverse'!$A$46:$BH$46,1,'FD mesh'!$B$15+1)*Setup!$B$22</f>
        <v>0</v>
      </c>
      <c r="AW105" s="0" t="n">
        <f aca="false">SUMPRODUCT('FD inverse'!$A$47:$BH$47,'FD mesh'!$B$84:$BI$84,$E104:$BL104)+'FD inverse'!$A$47*$C105/Setup!$B$17+INDEX('FD inverse'!$A$47:$BH$47,1,'FD mesh'!$B$15+1)*Setup!$B$22</f>
        <v>0</v>
      </c>
      <c r="AX105" s="0" t="n">
        <f aca="false">SUMPRODUCT('FD inverse'!$A$48:$BH$48,'FD mesh'!$B$84:$BI$84,$E104:$BL104)+'FD inverse'!$A$48*$C105/Setup!$B$17+INDEX('FD inverse'!$A$48:$BH$48,1,'FD mesh'!$B$15+1)*Setup!$B$22</f>
        <v>0</v>
      </c>
      <c r="AY105" s="0" t="n">
        <f aca="false">SUMPRODUCT('FD inverse'!$A$49:$BH$49,'FD mesh'!$B$84:$BI$84,$E104:$BL104)+'FD inverse'!$A$49*$C105/Setup!$B$17+INDEX('FD inverse'!$A$49:$BH$49,1,'FD mesh'!$B$15+1)*Setup!$B$22</f>
        <v>0</v>
      </c>
      <c r="AZ105" s="0" t="n">
        <f aca="false">SUMPRODUCT('FD inverse'!$A$50:$BH$50,'FD mesh'!$B$84:$BI$84,$E104:$BL104)+'FD inverse'!$A$50*$C105/Setup!$B$17+INDEX('FD inverse'!$A$50:$BH$50,1,'FD mesh'!$B$15+1)*Setup!$B$22</f>
        <v>0</v>
      </c>
      <c r="BA105" s="0" t="n">
        <f aca="false">SUMPRODUCT('FD inverse'!$A$51:$BH$51,'FD mesh'!$B$84:$BI$84,$E104:$BL104)+'FD inverse'!$A$51*$C105/Setup!$B$17+INDEX('FD inverse'!$A$51:$BH$51,1,'FD mesh'!$B$15+1)*Setup!$B$22</f>
        <v>0</v>
      </c>
      <c r="BB105" s="0" t="n">
        <f aca="false">SUMPRODUCT('FD inverse'!$A$52:$BH$52,'FD mesh'!$B$84:$BI$84,$E104:$BL104)+'FD inverse'!$A$52*$C105/Setup!$B$17+INDEX('FD inverse'!$A$52:$BH$52,1,'FD mesh'!$B$15+1)*Setup!$B$22</f>
        <v>0</v>
      </c>
      <c r="BC105" s="0" t="n">
        <f aca="false">SUMPRODUCT('FD inverse'!$A$53:$BH$53,'FD mesh'!$B$84:$BI$84,$E104:$BL104)+'FD inverse'!$A$53*$C105/Setup!$B$17+INDEX('FD inverse'!$A$53:$BH$53,1,'FD mesh'!$B$15+1)*Setup!$B$22</f>
        <v>0</v>
      </c>
      <c r="BD105" s="0" t="n">
        <f aca="false">SUMPRODUCT('FD inverse'!$A$54:$BH$54,'FD mesh'!$B$84:$BI$84,$E104:$BL104)+'FD inverse'!$A$54*$C105/Setup!$B$17+INDEX('FD inverse'!$A$54:$BH$54,1,'FD mesh'!$B$15+1)*Setup!$B$22</f>
        <v>0</v>
      </c>
      <c r="BE105" s="0" t="n">
        <f aca="false">SUMPRODUCT('FD inverse'!$A$55:$BH$55,'FD mesh'!$B$84:$BI$84,$E104:$BL104)+'FD inverse'!$A$55*$C105/Setup!$B$17+INDEX('FD inverse'!$A$55:$BH$55,1,'FD mesh'!$B$15+1)*Setup!$B$22</f>
        <v>0</v>
      </c>
      <c r="BF105" s="0" t="n">
        <f aca="false">SUMPRODUCT('FD inverse'!$A$56:$BH$56,'FD mesh'!$B$84:$BI$84,$E104:$BL104)+'FD inverse'!$A$56*$C105/Setup!$B$17+INDEX('FD inverse'!$A$56:$BH$56,1,'FD mesh'!$B$15+1)*Setup!$B$22</f>
        <v>0</v>
      </c>
      <c r="BG105" s="0" t="n">
        <f aca="false">SUMPRODUCT('FD inverse'!$A$57:$BH$57,'FD mesh'!$B$84:$BI$84,$E104:$BL104)+'FD inverse'!$A$57*$C105/Setup!$B$17+INDEX('FD inverse'!$A$57:$BH$57,1,'FD mesh'!$B$15+1)*Setup!$B$22</f>
        <v>0</v>
      </c>
      <c r="BH105" s="0" t="n">
        <f aca="false">SUMPRODUCT('FD inverse'!$A$58:$BH$58,'FD mesh'!$B$84:$BI$84,$E104:$BL104)+'FD inverse'!$A$58*$C105/Setup!$B$17+INDEX('FD inverse'!$A$58:$BH$58,1,'FD mesh'!$B$15+1)*Setup!$B$22</f>
        <v>0</v>
      </c>
      <c r="BI105" s="0" t="n">
        <f aca="false">SUMPRODUCT('FD inverse'!$A$59:$BH$59,'FD mesh'!$B$84:$BI$84,$E104:$BL104)+'FD inverse'!$A$59*$C105/Setup!$B$17+INDEX('FD inverse'!$A$59:$BH$59,1,'FD mesh'!$B$15+1)*Setup!$B$22</f>
        <v>0</v>
      </c>
      <c r="BJ105" s="0" t="n">
        <f aca="false">SUMPRODUCT('FD inverse'!$A$60:$BH$60,'FD mesh'!$B$84:$BI$84,$E104:$BL104)+'FD inverse'!$A$60*$C105/Setup!$B$17+INDEX('FD inverse'!$A$60:$BH$60,1,'FD mesh'!$B$15+1)*Setup!$B$22</f>
        <v>0</v>
      </c>
      <c r="BK105" s="0" t="n">
        <f aca="false">SUMPRODUCT('FD inverse'!$A$61:$BH$61,'FD mesh'!$B$84:$BI$84,$E104:$BL104)+'FD inverse'!$A$61*$C105/Setup!$B$17+INDEX('FD inverse'!$A$61:$BH$61,1,'FD mesh'!$B$15+1)*Setup!$B$22</f>
        <v>0</v>
      </c>
      <c r="BL105" s="0" t="n">
        <f aca="false">SUMPRODUCT('FD inverse'!$A$62:$BH$62,'FD mesh'!$B$84:$BI$84,$E104:$BL104)+'FD inverse'!$A$62*$C105/Setup!$B$17+INDEX('FD inverse'!$A$62:$BH$62,1,'FD mesh'!$B$15+1)*Setup!$B$22</f>
        <v>0</v>
      </c>
    </row>
    <row r="106" customFormat="false" ht="15" hidden="false" customHeight="false" outlineLevel="0" collapsed="false">
      <c r="A106" s="0" t="n">
        <v>101</v>
      </c>
      <c r="B106" s="0" t="n">
        <f aca="false">A106*Setup!$B$11/3600</f>
        <v>8.41666666666667</v>
      </c>
      <c r="C106" s="0" t="n">
        <f aca="false">Setup!$B$7+Setup!$B$8*COS(2*PI()*(B106-Setup!$B$9)/24)</f>
        <v>22.3890132405651</v>
      </c>
      <c r="D106" s="0" t="n">
        <f aca="false">(C106-E106)/Setup!$B$17</f>
        <v>17.3521918135354</v>
      </c>
      <c r="E106" s="0" t="n">
        <f aca="false">SUMPRODUCT('FD inverse'!$A$3:$BH$3,'FD mesh'!$B$84:$BI$84,$E105:$BL105)+'FD inverse'!$A$3*$C106/Setup!$B$17+INDEX('FD inverse'!$A$3:$BH$3,1,'FD mesh'!$B$15+1)*Setup!$B$22</f>
        <v>20.1332283048055</v>
      </c>
      <c r="F106" s="0" t="n">
        <f aca="false">SUMPRODUCT('FD inverse'!$A$4:$BH$4,'FD mesh'!$B$84:$BI$84,$E105:$BL105)+'FD inverse'!$A$4*$C106/Setup!$B$17+INDEX('FD inverse'!$A$4:$BH$4,1,'FD mesh'!$B$15+1)*Setup!$B$22</f>
        <v>19.6287968034245</v>
      </c>
      <c r="G106" s="0" t="n">
        <f aca="false">SUMPRODUCT('FD inverse'!$A$5:$BH$5,'FD mesh'!$B$84:$BI$84,$E105:$BL105)+'FD inverse'!$A$5*$C106/Setup!$B$17+INDEX('FD inverse'!$A$5:$BH$5,1,'FD mesh'!$B$15+1)*Setup!$B$22</f>
        <v>19.1460263780419</v>
      </c>
      <c r="H106" s="0" t="n">
        <f aca="false">SUMPRODUCT('FD inverse'!$A$6:$BH$6,'FD mesh'!$B$84:$BI$84,$E105:$BL105)+'FD inverse'!$A$6*$C106/Setup!$B$17+INDEX('FD inverse'!$A$6:$BH$6,1,'FD mesh'!$B$15+1)*Setup!$B$22</f>
        <v>17.5565491059596</v>
      </c>
      <c r="I106" s="0" t="n">
        <f aca="false">SUMPRODUCT('FD inverse'!$A$7:$BH$7,'FD mesh'!$B$84:$BI$84,$E105:$BL105)+'FD inverse'!$A$7*$C106/Setup!$B$17+INDEX('FD inverse'!$A$7:$BH$7,1,'FD mesh'!$B$15+1)*Setup!$B$22</f>
        <v>17.4240886822466</v>
      </c>
      <c r="J106" s="0" t="n">
        <f aca="false">SUMPRODUCT('FD inverse'!$A$8:$BH$8,'FD mesh'!$B$84:$BI$84,$E105:$BL105)+'FD inverse'!$A$8*$C106/Setup!$B$17+INDEX('FD inverse'!$A$8:$BH$8,1,'FD mesh'!$B$15+1)*Setup!$B$22</f>
        <v>17.3072012176579</v>
      </c>
      <c r="K106" s="0" t="n">
        <f aca="false">SUMPRODUCT('FD inverse'!$A$9:$BH$9,'FD mesh'!$B$84:$BI$84,$E105:$BL105)+'FD inverse'!$A$9*$C106/Setup!$B$17+INDEX('FD inverse'!$A$9:$BH$9,1,'FD mesh'!$B$15+1)*Setup!$B$22</f>
        <v>17.2051616792428</v>
      </c>
      <c r="L106" s="0" t="n">
        <f aca="false">SUMPRODUCT('FD inverse'!$A$10:$BH$10,'FD mesh'!$B$84:$BI$84,$E105:$BL105)+'FD inverse'!$A$10*$C106/Setup!$B$17+INDEX('FD inverse'!$A$10:$BH$10,1,'FD mesh'!$B$15+1)*Setup!$B$22</f>
        <v>17.1173436297833</v>
      </c>
      <c r="M106" s="0" t="n">
        <f aca="false">SUMPRODUCT('FD inverse'!$A$11:$BH$11,'FD mesh'!$B$84:$BI$84,$E105:$BL105)+'FD inverse'!$A$11*$C106/Setup!$B$17+INDEX('FD inverse'!$A$11:$BH$11,1,'FD mesh'!$B$15+1)*Setup!$B$22</f>
        <v>17.0432135110185</v>
      </c>
      <c r="N106" s="0" t="n">
        <f aca="false">SUMPRODUCT('FD inverse'!$A$12:$BH$12,'FD mesh'!$B$84:$BI$84,$E105:$BL105)+'FD inverse'!$A$12*$C106/Setup!$B$17+INDEX('FD inverse'!$A$12:$BH$12,1,'FD mesh'!$B$15+1)*Setup!$B$22</f>
        <v>16.9823253456434</v>
      </c>
      <c r="O106" s="0" t="n">
        <f aca="false">SUMPRODUCT('FD inverse'!$A$13:$BH$13,'FD mesh'!$B$84:$BI$84,$E105:$BL105)+'FD inverse'!$A$13*$C106/Setup!$B$17+INDEX('FD inverse'!$A$13:$BH$13,1,'FD mesh'!$B$15+1)*Setup!$B$22</f>
        <v>16.9343159945443</v>
      </c>
      <c r="P106" s="0" t="n">
        <f aca="false">SUMPRODUCT('FD inverse'!$A$14:$BH$14,'FD mesh'!$B$84:$BI$84,$E105:$BL105)+'FD inverse'!$A$14*$C106/Setup!$B$17+INDEX('FD inverse'!$A$14:$BH$14,1,'FD mesh'!$B$15+1)*Setup!$B$22</f>
        <v>16.8989010831681</v>
      </c>
      <c r="Q106" s="0" t="n">
        <f aca="false">SUMPRODUCT('FD inverse'!$A$15:$BH$15,'FD mesh'!$B$84:$BI$84,$E105:$BL105)+'FD inverse'!$A$15*$C106/Setup!$B$17+INDEX('FD inverse'!$A$15:$BH$15,1,'FD mesh'!$B$15+1)*Setup!$B$22</f>
        <v>16.8758716890678</v>
      </c>
      <c r="R106" s="0" t="n">
        <f aca="false">SUMPRODUCT('FD inverse'!$A$16:$BH$16,'FD mesh'!$B$84:$BI$84,$E105:$BL105)+'FD inverse'!$A$16*$C106/Setup!$B$17+INDEX('FD inverse'!$A$16:$BH$16,1,'FD mesh'!$B$15+1)*Setup!$B$22</f>
        <v>16.8650918614125</v>
      </c>
      <c r="S106" s="0" t="n">
        <f aca="false">SUMPRODUCT('FD inverse'!$A$17:$BH$17,'FD mesh'!$B$84:$BI$84,$E105:$BL105)+'FD inverse'!$A$17*$C106/Setup!$B$17+INDEX('FD inverse'!$A$17:$BH$17,1,'FD mesh'!$B$15+1)*Setup!$B$22</f>
        <v>16.7167969815176</v>
      </c>
      <c r="T106" s="0" t="n">
        <f aca="false">SUMPRODUCT('FD inverse'!$A$18:$BH$18,'FD mesh'!$B$84:$BI$84,$E105:$BL105)+'FD inverse'!$A$18*$C106/Setup!$B$17+INDEX('FD inverse'!$A$18:$BH$18,1,'FD mesh'!$B$15+1)*Setup!$B$22</f>
        <v>16.5741181322254</v>
      </c>
      <c r="U106" s="0" t="n">
        <f aca="false">SUMPRODUCT('FD inverse'!$A$19:$BH$19,'FD mesh'!$B$84:$BI$84,$E105:$BL105)+'FD inverse'!$A$19*$C106/Setup!$B$17+INDEX('FD inverse'!$A$19:$BH$19,1,'FD mesh'!$B$15+1)*Setup!$B$22</f>
        <v>16.4366091257453</v>
      </c>
      <c r="V106" s="0" t="n">
        <f aca="false">SUMPRODUCT('FD inverse'!$A$20:$BH$20,'FD mesh'!$B$84:$BI$84,$E105:$BL105)+'FD inverse'!$A$20*$C106/Setup!$B$17+INDEX('FD inverse'!$A$20:$BH$20,1,'FD mesh'!$B$15+1)*Setup!$B$22</f>
        <v>16.3038379545384</v>
      </c>
      <c r="W106" s="0" t="n">
        <f aca="false">SUMPRODUCT('FD inverse'!$A$21:$BH$21,'FD mesh'!$B$84:$BI$84,$E105:$BL105)+'FD inverse'!$A$21*$C106/Setup!$B$17+INDEX('FD inverse'!$A$21:$BH$21,1,'FD mesh'!$B$15+1)*Setup!$B$22</f>
        <v>16.1753852520145</v>
      </c>
      <c r="X106" s="0" t="n">
        <f aca="false">SUMPRODUCT('FD inverse'!$A$22:$BH$22,'FD mesh'!$B$84:$BI$84,$E105:$BL105)+'FD inverse'!$A$22*$C106/Setup!$B$17+INDEX('FD inverse'!$A$22:$BH$22,1,'FD mesh'!$B$15+1)*Setup!$B$22</f>
        <v>16.0508428572384</v>
      </c>
      <c r="Y106" s="0" t="n">
        <f aca="false">SUMPRODUCT('FD inverse'!$A$23:$BH$23,'FD mesh'!$B$84:$BI$84,$E105:$BL105)+'FD inverse'!$A$23*$C106/Setup!$B$17+INDEX('FD inverse'!$A$23:$BH$23,1,'FD mesh'!$B$15+1)*Setup!$B$22</f>
        <v>15.9298124782163</v>
      </c>
      <c r="Z106" s="0" t="n">
        <f aca="false">SUMPRODUCT('FD inverse'!$A$24:$BH$24,'FD mesh'!$B$84:$BI$84,$E105:$BL105)+'FD inverse'!$A$24*$C106/Setup!$B$17+INDEX('FD inverse'!$A$24:$BH$24,1,'FD mesh'!$B$15+1)*Setup!$B$22</f>
        <v>15.8119044475055</v>
      </c>
      <c r="AA106" s="0" t="n">
        <f aca="false">SUMPRODUCT('FD inverse'!$A$25:$BH$25,'FD mesh'!$B$84:$BI$84,$E105:$BL105)+'FD inverse'!$A$25*$C106/Setup!$B$17+INDEX('FD inverse'!$A$25:$BH$25,1,'FD mesh'!$B$15+1)*Setup!$B$22</f>
        <v>15.6967365631538</v>
      </c>
      <c r="AB106" s="0" t="n">
        <f aca="false">SUMPRODUCT('FD inverse'!$A$26:$BH$26,'FD mesh'!$B$84:$BI$84,$E105:$BL105)+'FD inverse'!$A$26*$C106/Setup!$B$17+INDEX('FD inverse'!$A$26:$BH$26,1,'FD mesh'!$B$15+1)*Setup!$B$22</f>
        <v>15.5839330073245</v>
      </c>
      <c r="AC106" s="0" t="n">
        <f aca="false">SUMPRODUCT('FD inverse'!$A$27:$BH$27,'FD mesh'!$B$84:$BI$84,$E105:$BL105)+'FD inverse'!$A$27*$C106/Setup!$B$17+INDEX('FD inverse'!$A$27:$BH$27,1,'FD mesh'!$B$15+1)*Setup!$B$22</f>
        <v>15.473123334402</v>
      </c>
      <c r="AD106" s="0" t="n">
        <f aca="false">SUMPRODUCT('FD inverse'!$A$28:$BH$28,'FD mesh'!$B$84:$BI$84,$E105:$BL105)+'FD inverse'!$A$28*$C106/Setup!$B$17+INDEX('FD inverse'!$A$28:$BH$28,1,'FD mesh'!$B$15+1)*Setup!$B$22</f>
        <v>15.363941519885</v>
      </c>
      <c r="AE106" s="0" t="n">
        <f aca="false">SUMPRODUCT('FD inverse'!$A$29:$BH$29,'FD mesh'!$B$84:$BI$84,$E105:$BL105)+'FD inverse'!$A$29*$C106/Setup!$B$17+INDEX('FD inverse'!$A$29:$BH$29,1,'FD mesh'!$B$15+1)*Setup!$B$22</f>
        <v>15.2560250609736</v>
      </c>
      <c r="AF106" s="0" t="n">
        <f aca="false">SUMPRODUCT('FD inverse'!$A$30:$BH$30,'FD mesh'!$B$84:$BI$84,$E105:$BL105)+'FD inverse'!$A$30*$C106/Setup!$B$17+INDEX('FD inverse'!$A$30:$BH$30,1,'FD mesh'!$B$15+1)*Setup!$B$22</f>
        <v>15.149014119424</v>
      </c>
      <c r="AG106" s="0" t="n">
        <f aca="false">SUMPRODUCT('FD inverse'!$A$31:$BH$31,'FD mesh'!$B$84:$BI$84,$E105:$BL105)+'FD inverse'!$A$31*$C106/Setup!$B$17+INDEX('FD inverse'!$A$31:$BH$31,1,'FD mesh'!$B$15+1)*Setup!$B$22</f>
        <v>15.0425506969895</v>
      </c>
      <c r="AH106" s="0" t="n">
        <f aca="false">SUMPRODUCT('FD inverse'!$A$32:$BH$32,'FD mesh'!$B$84:$BI$84,$E105:$BL105)+'FD inverse'!$A$32*$C106/Setup!$B$17+INDEX('FD inverse'!$A$32:$BH$32,1,'FD mesh'!$B$15+1)*Setup!$B$22</f>
        <v>15.0382313090942</v>
      </c>
      <c r="AI106" s="0" t="n">
        <f aca="false">SUMPRODUCT('FD inverse'!$A$33:$BH$33,'FD mesh'!$B$84:$BI$84,$E105:$BL105)+'FD inverse'!$A$33*$C106/Setup!$B$17+INDEX('FD inverse'!$A$33:$BH$33,1,'FD mesh'!$B$15+1)*Setup!$B$22</f>
        <v>15.0342142128534</v>
      </c>
      <c r="AJ106" s="0" t="n">
        <f aca="false">SUMPRODUCT('FD inverse'!$A$34:$BH$34,'FD mesh'!$B$84:$BI$84,$E105:$BL105)+'FD inverse'!$A$34*$C106/Setup!$B$17+INDEX('FD inverse'!$A$34:$BH$34,1,'FD mesh'!$B$15+1)*Setup!$B$22</f>
        <v>15.0304745505238</v>
      </c>
      <c r="AK106" s="0" t="n">
        <f aca="false">SUMPRODUCT('FD inverse'!$A$35:$BH$35,'FD mesh'!$B$84:$BI$84,$E105:$BL105)+'FD inverse'!$A$35*$C106/Setup!$B$17+INDEX('FD inverse'!$A$35:$BH$35,1,'FD mesh'!$B$15+1)*Setup!$B$22</f>
        <v>15.0269880301653</v>
      </c>
      <c r="AL106" s="0" t="n">
        <f aca="false">SUMPRODUCT('FD inverse'!$A$36:$BH$36,'FD mesh'!$B$84:$BI$84,$E105:$BL105)+'FD inverse'!$A$36*$C106/Setup!$B$17+INDEX('FD inverse'!$A$36:$BH$36,1,'FD mesh'!$B$15+1)*Setup!$B$22</f>
        <v>15.0237308556585</v>
      </c>
      <c r="AM106" s="0" t="n">
        <f aca="false">SUMPRODUCT('FD inverse'!$A$37:$BH$37,'FD mesh'!$B$84:$BI$84,$E105:$BL105)+'FD inverse'!$A$37*$C106/Setup!$B$17+INDEX('FD inverse'!$A$37:$BH$37,1,'FD mesh'!$B$15+1)*Setup!$B$22</f>
        <v>15.0206796647633</v>
      </c>
      <c r="AN106" s="0" t="n">
        <f aca="false">SUMPRODUCT('FD inverse'!$A$38:$BH$38,'FD mesh'!$B$84:$BI$84,$E105:$BL105)+'FD inverse'!$A$38*$C106/Setup!$B$17+INDEX('FD inverse'!$A$38:$BH$38,1,'FD mesh'!$B$15+1)*Setup!$B$22</f>
        <v>15.0178114737027</v>
      </c>
      <c r="AO106" s="0" t="n">
        <f aca="false">SUMPRODUCT('FD inverse'!$A$39:$BH$39,'FD mesh'!$B$84:$BI$84,$E105:$BL105)+'FD inverse'!$A$39*$C106/Setup!$B$17+INDEX('FD inverse'!$A$39:$BH$39,1,'FD mesh'!$B$15+1)*Setup!$B$22</f>
        <v>15.0151036269593</v>
      </c>
      <c r="AP106" s="0" t="n">
        <f aca="false">SUMPRODUCT('FD inverse'!$A$40:$BH$40,'FD mesh'!$B$84:$BI$84,$E105:$BL105)+'FD inverse'!$A$40*$C106/Setup!$B$17+INDEX('FD inverse'!$A$40:$BH$40,1,'FD mesh'!$B$15+1)*Setup!$B$22</f>
        <v>15.0125337511634</v>
      </c>
      <c r="AQ106" s="0" t="n">
        <f aca="false">SUMPRODUCT('FD inverse'!$A$41:$BH$41,'FD mesh'!$B$84:$BI$84,$E105:$BL105)+'FD inverse'!$A$41*$C106/Setup!$B$17+INDEX('FD inverse'!$A$41:$BH$41,1,'FD mesh'!$B$15+1)*Setup!$B$22</f>
        <v>15.0100797121436</v>
      </c>
      <c r="AR106" s="0" t="n">
        <f aca="false">SUMPRODUCT('FD inverse'!$A$42:$BH$42,'FD mesh'!$B$84:$BI$84,$E105:$BL105)+'FD inverse'!$A$42*$C106/Setup!$B$17+INDEX('FD inverse'!$A$42:$BH$42,1,'FD mesh'!$B$15+1)*Setup!$B$22</f>
        <v>15.0077195743823</v>
      </c>
      <c r="AS106" s="0" t="n">
        <f aca="false">SUMPRODUCT('FD inverse'!$A$43:$BH$43,'FD mesh'!$B$84:$BI$84,$E105:$BL105)+'FD inverse'!$A$43*$C106/Setup!$B$17+INDEX('FD inverse'!$A$43:$BH$43,1,'FD mesh'!$B$15+1)*Setup!$B$22</f>
        <v>0</v>
      </c>
      <c r="AT106" s="0" t="n">
        <f aca="false">SUMPRODUCT('FD inverse'!$A$44:$BH$44,'FD mesh'!$B$84:$BI$84,$E105:$BL105)+'FD inverse'!$A$44*$C106/Setup!$B$17+INDEX('FD inverse'!$A$44:$BH$44,1,'FD mesh'!$B$15+1)*Setup!$B$22</f>
        <v>0</v>
      </c>
      <c r="AU106" s="0" t="n">
        <f aca="false">SUMPRODUCT('FD inverse'!$A$45:$BH$45,'FD mesh'!$B$84:$BI$84,$E105:$BL105)+'FD inverse'!$A$45*$C106/Setup!$B$17+INDEX('FD inverse'!$A$45:$BH$45,1,'FD mesh'!$B$15+1)*Setup!$B$22</f>
        <v>0</v>
      </c>
      <c r="AV106" s="0" t="n">
        <f aca="false">SUMPRODUCT('FD inverse'!$A$46:$BH$46,'FD mesh'!$B$84:$BI$84,$E105:$BL105)+'FD inverse'!$A$46*$C106/Setup!$B$17+INDEX('FD inverse'!$A$46:$BH$46,1,'FD mesh'!$B$15+1)*Setup!$B$22</f>
        <v>0</v>
      </c>
      <c r="AW106" s="0" t="n">
        <f aca="false">SUMPRODUCT('FD inverse'!$A$47:$BH$47,'FD mesh'!$B$84:$BI$84,$E105:$BL105)+'FD inverse'!$A$47*$C106/Setup!$B$17+INDEX('FD inverse'!$A$47:$BH$47,1,'FD mesh'!$B$15+1)*Setup!$B$22</f>
        <v>0</v>
      </c>
      <c r="AX106" s="0" t="n">
        <f aca="false">SUMPRODUCT('FD inverse'!$A$48:$BH$48,'FD mesh'!$B$84:$BI$84,$E105:$BL105)+'FD inverse'!$A$48*$C106/Setup!$B$17+INDEX('FD inverse'!$A$48:$BH$48,1,'FD mesh'!$B$15+1)*Setup!$B$22</f>
        <v>0</v>
      </c>
      <c r="AY106" s="0" t="n">
        <f aca="false">SUMPRODUCT('FD inverse'!$A$49:$BH$49,'FD mesh'!$B$84:$BI$84,$E105:$BL105)+'FD inverse'!$A$49*$C106/Setup!$B$17+INDEX('FD inverse'!$A$49:$BH$49,1,'FD mesh'!$B$15+1)*Setup!$B$22</f>
        <v>0</v>
      </c>
      <c r="AZ106" s="0" t="n">
        <f aca="false">SUMPRODUCT('FD inverse'!$A$50:$BH$50,'FD mesh'!$B$84:$BI$84,$E105:$BL105)+'FD inverse'!$A$50*$C106/Setup!$B$17+INDEX('FD inverse'!$A$50:$BH$50,1,'FD mesh'!$B$15+1)*Setup!$B$22</f>
        <v>0</v>
      </c>
      <c r="BA106" s="0" t="n">
        <f aca="false">SUMPRODUCT('FD inverse'!$A$51:$BH$51,'FD mesh'!$B$84:$BI$84,$E105:$BL105)+'FD inverse'!$A$51*$C106/Setup!$B$17+INDEX('FD inverse'!$A$51:$BH$51,1,'FD mesh'!$B$15+1)*Setup!$B$22</f>
        <v>0</v>
      </c>
      <c r="BB106" s="0" t="n">
        <f aca="false">SUMPRODUCT('FD inverse'!$A$52:$BH$52,'FD mesh'!$B$84:$BI$84,$E105:$BL105)+'FD inverse'!$A$52*$C106/Setup!$B$17+INDEX('FD inverse'!$A$52:$BH$52,1,'FD mesh'!$B$15+1)*Setup!$B$22</f>
        <v>0</v>
      </c>
      <c r="BC106" s="0" t="n">
        <f aca="false">SUMPRODUCT('FD inverse'!$A$53:$BH$53,'FD mesh'!$B$84:$BI$84,$E105:$BL105)+'FD inverse'!$A$53*$C106/Setup!$B$17+INDEX('FD inverse'!$A$53:$BH$53,1,'FD mesh'!$B$15+1)*Setup!$B$22</f>
        <v>0</v>
      </c>
      <c r="BD106" s="0" t="n">
        <f aca="false">SUMPRODUCT('FD inverse'!$A$54:$BH$54,'FD mesh'!$B$84:$BI$84,$E105:$BL105)+'FD inverse'!$A$54*$C106/Setup!$B$17+INDEX('FD inverse'!$A$54:$BH$54,1,'FD mesh'!$B$15+1)*Setup!$B$22</f>
        <v>0</v>
      </c>
      <c r="BE106" s="0" t="n">
        <f aca="false">SUMPRODUCT('FD inverse'!$A$55:$BH$55,'FD mesh'!$B$84:$BI$84,$E105:$BL105)+'FD inverse'!$A$55*$C106/Setup!$B$17+INDEX('FD inverse'!$A$55:$BH$55,1,'FD mesh'!$B$15+1)*Setup!$B$22</f>
        <v>0</v>
      </c>
      <c r="BF106" s="0" t="n">
        <f aca="false">SUMPRODUCT('FD inverse'!$A$56:$BH$56,'FD mesh'!$B$84:$BI$84,$E105:$BL105)+'FD inverse'!$A$56*$C106/Setup!$B$17+INDEX('FD inverse'!$A$56:$BH$56,1,'FD mesh'!$B$15+1)*Setup!$B$22</f>
        <v>0</v>
      </c>
      <c r="BG106" s="0" t="n">
        <f aca="false">SUMPRODUCT('FD inverse'!$A$57:$BH$57,'FD mesh'!$B$84:$BI$84,$E105:$BL105)+'FD inverse'!$A$57*$C106/Setup!$B$17+INDEX('FD inverse'!$A$57:$BH$57,1,'FD mesh'!$B$15+1)*Setup!$B$22</f>
        <v>0</v>
      </c>
      <c r="BH106" s="0" t="n">
        <f aca="false">SUMPRODUCT('FD inverse'!$A$58:$BH$58,'FD mesh'!$B$84:$BI$84,$E105:$BL105)+'FD inverse'!$A$58*$C106/Setup!$B$17+INDEX('FD inverse'!$A$58:$BH$58,1,'FD mesh'!$B$15+1)*Setup!$B$22</f>
        <v>0</v>
      </c>
      <c r="BI106" s="0" t="n">
        <f aca="false">SUMPRODUCT('FD inverse'!$A$59:$BH$59,'FD mesh'!$B$84:$BI$84,$E105:$BL105)+'FD inverse'!$A$59*$C106/Setup!$B$17+INDEX('FD inverse'!$A$59:$BH$59,1,'FD mesh'!$B$15+1)*Setup!$B$22</f>
        <v>0</v>
      </c>
      <c r="BJ106" s="0" t="n">
        <f aca="false">SUMPRODUCT('FD inverse'!$A$60:$BH$60,'FD mesh'!$B$84:$BI$84,$E105:$BL105)+'FD inverse'!$A$60*$C106/Setup!$B$17+INDEX('FD inverse'!$A$60:$BH$60,1,'FD mesh'!$B$15+1)*Setup!$B$22</f>
        <v>0</v>
      </c>
      <c r="BK106" s="0" t="n">
        <f aca="false">SUMPRODUCT('FD inverse'!$A$61:$BH$61,'FD mesh'!$B$84:$BI$84,$E105:$BL105)+'FD inverse'!$A$61*$C106/Setup!$B$17+INDEX('FD inverse'!$A$61:$BH$61,1,'FD mesh'!$B$15+1)*Setup!$B$22</f>
        <v>0</v>
      </c>
      <c r="BL106" s="0" t="n">
        <f aca="false">SUMPRODUCT('FD inverse'!$A$62:$BH$62,'FD mesh'!$B$84:$BI$84,$E105:$BL105)+'FD inverse'!$A$62*$C106/Setup!$B$17+INDEX('FD inverse'!$A$62:$BH$62,1,'FD mesh'!$B$15+1)*Setup!$B$22</f>
        <v>0</v>
      </c>
    </row>
    <row r="107" customFormat="false" ht="15" hidden="false" customHeight="false" outlineLevel="0" collapsed="false">
      <c r="A107" s="0" t="n">
        <v>102</v>
      </c>
      <c r="B107" s="0" t="n">
        <f aca="false">A107*Setup!$B$11/3600</f>
        <v>8.5</v>
      </c>
      <c r="C107" s="0" t="n">
        <f aca="false">Setup!$B$7+Setup!$B$8*COS(2*PI()*(B107-Setup!$B$9)/24)</f>
        <v>22.4692662705396</v>
      </c>
      <c r="D107" s="0" t="n">
        <f aca="false">(C107-E107)/Setup!$B$17</f>
        <v>17.5394994301132</v>
      </c>
      <c r="E107" s="0" t="n">
        <f aca="false">SUMPRODUCT('FD inverse'!$A$3:$BH$3,'FD mesh'!$B$84:$BI$84,$E106:$BL106)+'FD inverse'!$A$3*$C107/Setup!$B$17+INDEX('FD inverse'!$A$3:$BH$3,1,'FD mesh'!$B$15+1)*Setup!$B$22</f>
        <v>20.1891313446249</v>
      </c>
      <c r="F107" s="0" t="n">
        <f aca="false">SUMPRODUCT('FD inverse'!$A$4:$BH$4,'FD mesh'!$B$84:$BI$84,$E106:$BL106)+'FD inverse'!$A$4*$C107/Setup!$B$17+INDEX('FD inverse'!$A$4:$BH$4,1,'FD mesh'!$B$15+1)*Setup!$B$22</f>
        <v>19.6792541690863</v>
      </c>
      <c r="G107" s="0" t="n">
        <f aca="false">SUMPRODUCT('FD inverse'!$A$5:$BH$5,'FD mesh'!$B$84:$BI$84,$E106:$BL106)+'FD inverse'!$A$5*$C107/Setup!$B$17+INDEX('FD inverse'!$A$5:$BH$5,1,'FD mesh'!$B$15+1)*Setup!$B$22</f>
        <v>19.1912768918385</v>
      </c>
      <c r="H107" s="0" t="n">
        <f aca="false">SUMPRODUCT('FD inverse'!$A$6:$BH$6,'FD mesh'!$B$84:$BI$84,$E106:$BL106)+'FD inverse'!$A$6*$C107/Setup!$B$17+INDEX('FD inverse'!$A$6:$BH$6,1,'FD mesh'!$B$15+1)*Setup!$B$22</f>
        <v>17.5846684065957</v>
      </c>
      <c r="I107" s="0" t="n">
        <f aca="false">SUMPRODUCT('FD inverse'!$A$7:$BH$7,'FD mesh'!$B$84:$BI$84,$E106:$BL106)+'FD inverse'!$A$7*$C107/Setup!$B$17+INDEX('FD inverse'!$A$7:$BH$7,1,'FD mesh'!$B$15+1)*Setup!$B$22</f>
        <v>17.4507854434875</v>
      </c>
      <c r="J107" s="0" t="n">
        <f aca="false">SUMPRODUCT('FD inverse'!$A$8:$BH$8,'FD mesh'!$B$84:$BI$84,$E106:$BL106)+'FD inverse'!$A$8*$C107/Setup!$B$17+INDEX('FD inverse'!$A$8:$BH$8,1,'FD mesh'!$B$15+1)*Setup!$B$22</f>
        <v>17.3326527819963</v>
      </c>
      <c r="K107" s="0" t="n">
        <f aca="false">SUMPRODUCT('FD inverse'!$A$9:$BH$9,'FD mesh'!$B$84:$BI$84,$E106:$BL106)+'FD inverse'!$A$9*$C107/Setup!$B$17+INDEX('FD inverse'!$A$9:$BH$9,1,'FD mesh'!$B$15+1)*Setup!$B$22</f>
        <v>17.2295357926811</v>
      </c>
      <c r="L107" s="0" t="n">
        <f aca="false">SUMPRODUCT('FD inverse'!$A$10:$BH$10,'FD mesh'!$B$84:$BI$84,$E106:$BL106)+'FD inverse'!$A$10*$C107/Setup!$B$17+INDEX('FD inverse'!$A$10:$BH$10,1,'FD mesh'!$B$15+1)*Setup!$B$22</f>
        <v>17.1407988112943</v>
      </c>
      <c r="M107" s="0" t="n">
        <f aca="false">SUMPRODUCT('FD inverse'!$A$11:$BH$11,'FD mesh'!$B$84:$BI$84,$E106:$BL106)+'FD inverse'!$A$11*$C107/Setup!$B$17+INDEX('FD inverse'!$A$11:$BH$11,1,'FD mesh'!$B$15+1)*Setup!$B$22</f>
        <v>17.0658996951056</v>
      </c>
      <c r="N107" s="0" t="n">
        <f aca="false">SUMPRODUCT('FD inverse'!$A$12:$BH$12,'FD mesh'!$B$84:$BI$84,$E106:$BL106)+'FD inverse'!$A$12*$C107/Setup!$B$17+INDEX('FD inverse'!$A$12:$BH$12,1,'FD mesh'!$B$15+1)*Setup!$B$22</f>
        <v>17.0043847583194</v>
      </c>
      <c r="O107" s="0" t="n">
        <f aca="false">SUMPRODUCT('FD inverse'!$A$13:$BH$13,'FD mesh'!$B$84:$BI$84,$E106:$BL106)+'FD inverse'!$A$13*$C107/Setup!$B$17+INDEX('FD inverse'!$A$13:$BH$13,1,'FD mesh'!$B$15+1)*Setup!$B$22</f>
        <v>16.9558842242919</v>
      </c>
      <c r="P107" s="0" t="n">
        <f aca="false">SUMPRODUCT('FD inverse'!$A$14:$BH$14,'FD mesh'!$B$84:$BI$84,$E106:$BL106)+'FD inverse'!$A$14*$C107/Setup!$B$17+INDEX('FD inverse'!$A$14:$BH$14,1,'FD mesh'!$B$15+1)*Setup!$B$22</f>
        <v>16.9201083095844</v>
      </c>
      <c r="Q107" s="0" t="n">
        <f aca="false">SUMPRODUCT('FD inverse'!$A$15:$BH$15,'FD mesh'!$B$84:$BI$84,$E106:$BL106)+'FD inverse'!$A$15*$C107/Setup!$B$17+INDEX('FD inverse'!$A$15:$BH$15,1,'FD mesh'!$B$15+1)*Setup!$B$22</f>
        <v>16.8968440328807</v>
      </c>
      <c r="R107" s="0" t="n">
        <f aca="false">SUMPRODUCT('FD inverse'!$A$16:$BH$16,'FD mesh'!$B$84:$BI$84,$E106:$BL106)+'FD inverse'!$A$16*$C107/Setup!$B$17+INDEX('FD inverse'!$A$16:$BH$16,1,'FD mesh'!$B$15+1)*Setup!$B$22</f>
        <v>16.8859528203734</v>
      </c>
      <c r="S107" s="0" t="n">
        <f aca="false">SUMPRODUCT('FD inverse'!$A$17:$BH$17,'FD mesh'!$B$84:$BI$84,$E106:$BL106)+'FD inverse'!$A$17*$C107/Setup!$B$17+INDEX('FD inverse'!$A$17:$BH$17,1,'FD mesh'!$B$15+1)*Setup!$B$22</f>
        <v>16.7360675858706</v>
      </c>
      <c r="T107" s="0" t="n">
        <f aca="false">SUMPRODUCT('FD inverse'!$A$18:$BH$18,'FD mesh'!$B$84:$BI$84,$E106:$BL106)+'FD inverse'!$A$18*$C107/Setup!$B$17+INDEX('FD inverse'!$A$18:$BH$18,1,'FD mesh'!$B$15+1)*Setup!$B$22</f>
        <v>16.5918534149345</v>
      </c>
      <c r="U107" s="0" t="n">
        <f aca="false">SUMPRODUCT('FD inverse'!$A$19:$BH$19,'FD mesh'!$B$84:$BI$84,$E106:$BL106)+'FD inverse'!$A$19*$C107/Setup!$B$17+INDEX('FD inverse'!$A$19:$BH$19,1,'FD mesh'!$B$15+1)*Setup!$B$22</f>
        <v>16.4528584843386</v>
      </c>
      <c r="V107" s="0" t="n">
        <f aca="false">SUMPRODUCT('FD inverse'!$A$20:$BH$20,'FD mesh'!$B$84:$BI$84,$E106:$BL106)+'FD inverse'!$A$20*$C107/Setup!$B$17+INDEX('FD inverse'!$A$20:$BH$20,1,'FD mesh'!$B$15+1)*Setup!$B$22</f>
        <v>16.318645507843</v>
      </c>
      <c r="W107" s="0" t="n">
        <f aca="false">SUMPRODUCT('FD inverse'!$A$21:$BH$21,'FD mesh'!$B$84:$BI$84,$E106:$BL106)+'FD inverse'!$A$21*$C107/Setup!$B$17+INDEX('FD inverse'!$A$21:$BH$21,1,'FD mesh'!$B$15+1)*Setup!$B$22</f>
        <v>16.1887901827484</v>
      </c>
      <c r="X107" s="0" t="n">
        <f aca="false">SUMPRODUCT('FD inverse'!$A$22:$BH$22,'FD mesh'!$B$84:$BI$84,$E106:$BL106)+'FD inverse'!$A$22*$C107/Setup!$B$17+INDEX('FD inverse'!$A$22:$BH$22,1,'FD mesh'!$B$15+1)*Setup!$B$22</f>
        <v>16.0628797372697</v>
      </c>
      <c r="Y107" s="0" t="n">
        <f aca="false">SUMPRODUCT('FD inverse'!$A$23:$BH$23,'FD mesh'!$B$84:$BI$84,$E106:$BL106)+'FD inverse'!$A$23*$C107/Setup!$B$17+INDEX('FD inverse'!$A$23:$BH$23,1,'FD mesh'!$B$15+1)*Setup!$B$22</f>
        <v>15.9405115736289</v>
      </c>
      <c r="Z107" s="0" t="n">
        <f aca="false">SUMPRODUCT('FD inverse'!$A$24:$BH$24,'FD mesh'!$B$84:$BI$84,$E106:$BL106)+'FD inverse'!$A$24*$C107/Setup!$B$17+INDEX('FD inverse'!$A$24:$BH$24,1,'FD mesh'!$B$15+1)*Setup!$B$22</f>
        <v>15.8212920009238</v>
      </c>
      <c r="AA107" s="0" t="n">
        <f aca="false">SUMPRODUCT('FD inverse'!$A$25:$BH$25,'FD mesh'!$B$84:$BI$84,$E106:$BL106)+'FD inverse'!$A$25*$C107/Setup!$B$17+INDEX('FD inverse'!$A$25:$BH$25,1,'FD mesh'!$B$15+1)*Setup!$B$22</f>
        <v>15.7048350510818</v>
      </c>
      <c r="AB107" s="0" t="n">
        <f aca="false">SUMPRODUCT('FD inverse'!$A$26:$BH$26,'FD mesh'!$B$84:$BI$84,$E106:$BL106)+'FD inverse'!$A$26*$C107/Setup!$B$17+INDEX('FD inverse'!$A$26:$BH$26,1,'FD mesh'!$B$15+1)*Setup!$B$22</f>
        <v>15.5907613705444</v>
      </c>
      <c r="AC107" s="0" t="n">
        <f aca="false">SUMPRODUCT('FD inverse'!$A$27:$BH$27,'FD mesh'!$B$84:$BI$84,$E106:$BL106)+'FD inverse'!$A$27*$C107/Setup!$B$17+INDEX('FD inverse'!$A$27:$BH$27,1,'FD mesh'!$B$15+1)*Setup!$B$22</f>
        <v>15.4786971797545</v>
      </c>
      <c r="AD107" s="0" t="n">
        <f aca="false">SUMPRODUCT('FD inverse'!$A$28:$BH$28,'FD mesh'!$B$84:$BI$84,$E106:$BL106)+'FD inverse'!$A$28*$C107/Setup!$B$17+INDEX('FD inverse'!$A$28:$BH$28,1,'FD mesh'!$B$15+1)*Setup!$B$22</f>
        <v>15.3682732920255</v>
      </c>
      <c r="AE107" s="0" t="n">
        <f aca="false">SUMPRODUCT('FD inverse'!$A$29:$BH$29,'FD mesh'!$B$84:$BI$84,$E106:$BL106)+'FD inverse'!$A$29*$C107/Setup!$B$17+INDEX('FD inverse'!$A$29:$BH$29,1,'FD mesh'!$B$15+1)*Setup!$B$22</f>
        <v>15.2591241829549</v>
      </c>
      <c r="AF107" s="0" t="n">
        <f aca="false">SUMPRODUCT('FD inverse'!$A$30:$BH$30,'FD mesh'!$B$84:$BI$84,$E106:$BL106)+'FD inverse'!$A$30*$C107/Setup!$B$17+INDEX('FD inverse'!$A$30:$BH$30,1,'FD mesh'!$B$15+1)*Setup!$B$22</f>
        <v>15.1508871012103</v>
      </c>
      <c r="AG107" s="0" t="n">
        <f aca="false">SUMPRODUCT('FD inverse'!$A$31:$BH$31,'FD mesh'!$B$84:$BI$84,$E106:$BL106)+'FD inverse'!$A$31*$C107/Setup!$B$17+INDEX('FD inverse'!$A$31:$BH$31,1,'FD mesh'!$B$15+1)*Setup!$B$22</f>
        <v>15.0432012112485</v>
      </c>
      <c r="AH107" s="0" t="n">
        <f aca="false">SUMPRODUCT('FD inverse'!$A$32:$BH$32,'FD mesh'!$B$84:$BI$84,$E106:$BL106)+'FD inverse'!$A$32*$C107/Setup!$B$17+INDEX('FD inverse'!$A$32:$BH$32,1,'FD mesh'!$B$15+1)*Setup!$B$22</f>
        <v>15.0388310715494</v>
      </c>
      <c r="AI107" s="0" t="n">
        <f aca="false">SUMPRODUCT('FD inverse'!$A$33:$BH$33,'FD mesh'!$B$84:$BI$84,$E106:$BL106)+'FD inverse'!$A$33*$C107/Setup!$B$17+INDEX('FD inverse'!$A$33:$BH$33,1,'FD mesh'!$B$15+1)*Setup!$B$22</f>
        <v>15.0347645454196</v>
      </c>
      <c r="AJ107" s="0" t="n">
        <f aca="false">SUMPRODUCT('FD inverse'!$A$34:$BH$34,'FD mesh'!$B$84:$BI$84,$E106:$BL106)+'FD inverse'!$A$34*$C107/Setup!$B$17+INDEX('FD inverse'!$A$34:$BH$34,1,'FD mesh'!$B$15+1)*Setup!$B$22</f>
        <v>15.0309766103107</v>
      </c>
      <c r="AK107" s="0" t="n">
        <f aca="false">SUMPRODUCT('FD inverse'!$A$35:$BH$35,'FD mesh'!$B$84:$BI$84,$E106:$BL106)+'FD inverse'!$A$35*$C107/Setup!$B$17+INDEX('FD inverse'!$A$35:$BH$35,1,'FD mesh'!$B$15+1)*Setup!$B$22</f>
        <v>15.02744282943</v>
      </c>
      <c r="AL107" s="0" t="n">
        <f aca="false">SUMPRODUCT('FD inverse'!$A$36:$BH$36,'FD mesh'!$B$84:$BI$84,$E106:$BL106)+'FD inverse'!$A$36*$C107/Setup!$B$17+INDEX('FD inverse'!$A$36:$BH$36,1,'FD mesh'!$B$15+1)*Setup!$B$22</f>
        <v>15.0241392784125</v>
      </c>
      <c r="AM107" s="0" t="n">
        <f aca="false">SUMPRODUCT('FD inverse'!$A$37:$BH$37,'FD mesh'!$B$84:$BI$84,$E106:$BL106)+'FD inverse'!$A$37*$C107/Setup!$B$17+INDEX('FD inverse'!$A$37:$BH$37,1,'FD mesh'!$B$15+1)*Setup!$B$22</f>
        <v>15.0210424804003</v>
      </c>
      <c r="AN107" s="0" t="n">
        <f aca="false">SUMPRODUCT('FD inverse'!$A$38:$BH$38,'FD mesh'!$B$84:$BI$84,$E106:$BL106)+'FD inverse'!$A$38*$C107/Setup!$B$17+INDEX('FD inverse'!$A$38:$BH$38,1,'FD mesh'!$B$15+1)*Setup!$B$22</f>
        <v>15.0181293480205</v>
      </c>
      <c r="AO107" s="0" t="n">
        <f aca="false">SUMPRODUCT('FD inverse'!$A$39:$BH$39,'FD mesh'!$B$84:$BI$84,$E106:$BL106)+'FD inverse'!$A$39*$C107/Setup!$B$17+INDEX('FD inverse'!$A$39:$BH$39,1,'FD mesh'!$B$15+1)*Setup!$B$22</f>
        <v>15.0153771309419</v>
      </c>
      <c r="AP107" s="0" t="n">
        <f aca="false">SUMPRODUCT('FD inverse'!$A$40:$BH$40,'FD mesh'!$B$84:$BI$84,$E106:$BL106)+'FD inverse'!$A$40*$C107/Setup!$B$17+INDEX('FD inverse'!$A$40:$BH$40,1,'FD mesh'!$B$15+1)*Setup!$B$22</f>
        <v>15.012763367879</v>
      </c>
      <c r="AQ107" s="0" t="n">
        <f aca="false">SUMPRODUCT('FD inverse'!$A$41:$BH$41,'FD mesh'!$B$84:$BI$84,$E106:$BL106)+'FD inverse'!$A$41*$C107/Setup!$B$17+INDEX('FD inverse'!$A$41:$BH$41,1,'FD mesh'!$B$15+1)*Setup!$B$22</f>
        <v>15.0102658420864</v>
      </c>
      <c r="AR107" s="0" t="n">
        <f aca="false">SUMPRODUCT('FD inverse'!$A$42:$BH$42,'FD mesh'!$B$84:$BI$84,$E106:$BL106)+'FD inverse'!$A$42*$C107/Setup!$B$17+INDEX('FD inverse'!$A$42:$BH$42,1,'FD mesh'!$B$15+1)*Setup!$B$22</f>
        <v>15.0078625395581</v>
      </c>
      <c r="AS107" s="0" t="n">
        <f aca="false">SUMPRODUCT('FD inverse'!$A$43:$BH$43,'FD mesh'!$B$84:$BI$84,$E106:$BL106)+'FD inverse'!$A$43*$C107/Setup!$B$17+INDEX('FD inverse'!$A$43:$BH$43,1,'FD mesh'!$B$15+1)*Setup!$B$22</f>
        <v>0</v>
      </c>
      <c r="AT107" s="0" t="n">
        <f aca="false">SUMPRODUCT('FD inverse'!$A$44:$BH$44,'FD mesh'!$B$84:$BI$84,$E106:$BL106)+'FD inverse'!$A$44*$C107/Setup!$B$17+INDEX('FD inverse'!$A$44:$BH$44,1,'FD mesh'!$B$15+1)*Setup!$B$22</f>
        <v>0</v>
      </c>
      <c r="AU107" s="0" t="n">
        <f aca="false">SUMPRODUCT('FD inverse'!$A$45:$BH$45,'FD mesh'!$B$84:$BI$84,$E106:$BL106)+'FD inverse'!$A$45*$C107/Setup!$B$17+INDEX('FD inverse'!$A$45:$BH$45,1,'FD mesh'!$B$15+1)*Setup!$B$22</f>
        <v>0</v>
      </c>
      <c r="AV107" s="0" t="n">
        <f aca="false">SUMPRODUCT('FD inverse'!$A$46:$BH$46,'FD mesh'!$B$84:$BI$84,$E106:$BL106)+'FD inverse'!$A$46*$C107/Setup!$B$17+INDEX('FD inverse'!$A$46:$BH$46,1,'FD mesh'!$B$15+1)*Setup!$B$22</f>
        <v>0</v>
      </c>
      <c r="AW107" s="0" t="n">
        <f aca="false">SUMPRODUCT('FD inverse'!$A$47:$BH$47,'FD mesh'!$B$84:$BI$84,$E106:$BL106)+'FD inverse'!$A$47*$C107/Setup!$B$17+INDEX('FD inverse'!$A$47:$BH$47,1,'FD mesh'!$B$15+1)*Setup!$B$22</f>
        <v>0</v>
      </c>
      <c r="AX107" s="0" t="n">
        <f aca="false">SUMPRODUCT('FD inverse'!$A$48:$BH$48,'FD mesh'!$B$84:$BI$84,$E106:$BL106)+'FD inverse'!$A$48*$C107/Setup!$B$17+INDEX('FD inverse'!$A$48:$BH$48,1,'FD mesh'!$B$15+1)*Setup!$B$22</f>
        <v>0</v>
      </c>
      <c r="AY107" s="0" t="n">
        <f aca="false">SUMPRODUCT('FD inverse'!$A$49:$BH$49,'FD mesh'!$B$84:$BI$84,$E106:$BL106)+'FD inverse'!$A$49*$C107/Setup!$B$17+INDEX('FD inverse'!$A$49:$BH$49,1,'FD mesh'!$B$15+1)*Setup!$B$22</f>
        <v>0</v>
      </c>
      <c r="AZ107" s="0" t="n">
        <f aca="false">SUMPRODUCT('FD inverse'!$A$50:$BH$50,'FD mesh'!$B$84:$BI$84,$E106:$BL106)+'FD inverse'!$A$50*$C107/Setup!$B$17+INDEX('FD inverse'!$A$50:$BH$50,1,'FD mesh'!$B$15+1)*Setup!$B$22</f>
        <v>0</v>
      </c>
      <c r="BA107" s="0" t="n">
        <f aca="false">SUMPRODUCT('FD inverse'!$A$51:$BH$51,'FD mesh'!$B$84:$BI$84,$E106:$BL106)+'FD inverse'!$A$51*$C107/Setup!$B$17+INDEX('FD inverse'!$A$51:$BH$51,1,'FD mesh'!$B$15+1)*Setup!$B$22</f>
        <v>0</v>
      </c>
      <c r="BB107" s="0" t="n">
        <f aca="false">SUMPRODUCT('FD inverse'!$A$52:$BH$52,'FD mesh'!$B$84:$BI$84,$E106:$BL106)+'FD inverse'!$A$52*$C107/Setup!$B$17+INDEX('FD inverse'!$A$52:$BH$52,1,'FD mesh'!$B$15+1)*Setup!$B$22</f>
        <v>0</v>
      </c>
      <c r="BC107" s="0" t="n">
        <f aca="false">SUMPRODUCT('FD inverse'!$A$53:$BH$53,'FD mesh'!$B$84:$BI$84,$E106:$BL106)+'FD inverse'!$A$53*$C107/Setup!$B$17+INDEX('FD inverse'!$A$53:$BH$53,1,'FD mesh'!$B$15+1)*Setup!$B$22</f>
        <v>0</v>
      </c>
      <c r="BD107" s="0" t="n">
        <f aca="false">SUMPRODUCT('FD inverse'!$A$54:$BH$54,'FD mesh'!$B$84:$BI$84,$E106:$BL106)+'FD inverse'!$A$54*$C107/Setup!$B$17+INDEX('FD inverse'!$A$54:$BH$54,1,'FD mesh'!$B$15+1)*Setup!$B$22</f>
        <v>0</v>
      </c>
      <c r="BE107" s="0" t="n">
        <f aca="false">SUMPRODUCT('FD inverse'!$A$55:$BH$55,'FD mesh'!$B$84:$BI$84,$E106:$BL106)+'FD inverse'!$A$55*$C107/Setup!$B$17+INDEX('FD inverse'!$A$55:$BH$55,1,'FD mesh'!$B$15+1)*Setup!$B$22</f>
        <v>0</v>
      </c>
      <c r="BF107" s="0" t="n">
        <f aca="false">SUMPRODUCT('FD inverse'!$A$56:$BH$56,'FD mesh'!$B$84:$BI$84,$E106:$BL106)+'FD inverse'!$A$56*$C107/Setup!$B$17+INDEX('FD inverse'!$A$56:$BH$56,1,'FD mesh'!$B$15+1)*Setup!$B$22</f>
        <v>0</v>
      </c>
      <c r="BG107" s="0" t="n">
        <f aca="false">SUMPRODUCT('FD inverse'!$A$57:$BH$57,'FD mesh'!$B$84:$BI$84,$E106:$BL106)+'FD inverse'!$A$57*$C107/Setup!$B$17+INDEX('FD inverse'!$A$57:$BH$57,1,'FD mesh'!$B$15+1)*Setup!$B$22</f>
        <v>0</v>
      </c>
      <c r="BH107" s="0" t="n">
        <f aca="false">SUMPRODUCT('FD inverse'!$A$58:$BH$58,'FD mesh'!$B$84:$BI$84,$E106:$BL106)+'FD inverse'!$A$58*$C107/Setup!$B$17+INDEX('FD inverse'!$A$58:$BH$58,1,'FD mesh'!$B$15+1)*Setup!$B$22</f>
        <v>0</v>
      </c>
      <c r="BI107" s="0" t="n">
        <f aca="false">SUMPRODUCT('FD inverse'!$A$59:$BH$59,'FD mesh'!$B$84:$BI$84,$E106:$BL106)+'FD inverse'!$A$59*$C107/Setup!$B$17+INDEX('FD inverse'!$A$59:$BH$59,1,'FD mesh'!$B$15+1)*Setup!$B$22</f>
        <v>0</v>
      </c>
      <c r="BJ107" s="0" t="n">
        <f aca="false">SUMPRODUCT('FD inverse'!$A$60:$BH$60,'FD mesh'!$B$84:$BI$84,$E106:$BL106)+'FD inverse'!$A$60*$C107/Setup!$B$17+INDEX('FD inverse'!$A$60:$BH$60,1,'FD mesh'!$B$15+1)*Setup!$B$22</f>
        <v>0</v>
      </c>
      <c r="BK107" s="0" t="n">
        <f aca="false">SUMPRODUCT('FD inverse'!$A$61:$BH$61,'FD mesh'!$B$84:$BI$84,$E106:$BL106)+'FD inverse'!$A$61*$C107/Setup!$B$17+INDEX('FD inverse'!$A$61:$BH$61,1,'FD mesh'!$B$15+1)*Setup!$B$22</f>
        <v>0</v>
      </c>
      <c r="BL107" s="0" t="n">
        <f aca="false">SUMPRODUCT('FD inverse'!$A$62:$BH$62,'FD mesh'!$B$84:$BI$84,$E106:$BL106)+'FD inverse'!$A$62*$C107/Setup!$B$17+INDEX('FD inverse'!$A$62:$BH$62,1,'FD mesh'!$B$15+1)*Setup!$B$22</f>
        <v>0</v>
      </c>
    </row>
    <row r="108" customFormat="false" ht="15" hidden="false" customHeight="false" outlineLevel="0" collapsed="false">
      <c r="A108" s="0" t="n">
        <v>103</v>
      </c>
      <c r="B108" s="0" t="n">
        <f aca="false">A108*Setup!$B$11/3600</f>
        <v>8.58333333333333</v>
      </c>
      <c r="C108" s="0" t="n">
        <f aca="false">Setup!$B$7+Setup!$B$8*COS(2*PI()*(B108-Setup!$B$9)/24)</f>
        <v>22.5502478468652</v>
      </c>
      <c r="D108" s="0" t="n">
        <f aca="false">(C108-E108)/Setup!$B$17</f>
        <v>17.7280019364798</v>
      </c>
      <c r="E108" s="0" t="n">
        <f aca="false">SUMPRODUCT('FD inverse'!$A$3:$BH$3,'FD mesh'!$B$84:$BI$84,$E107:$BL107)+'FD inverse'!$A$3*$C108/Setup!$B$17+INDEX('FD inverse'!$A$3:$BH$3,1,'FD mesh'!$B$15+1)*Setup!$B$22</f>
        <v>20.2456075951228</v>
      </c>
      <c r="F108" s="0" t="n">
        <f aca="false">SUMPRODUCT('FD inverse'!$A$4:$BH$4,'FD mesh'!$B$84:$BI$84,$E107:$BL107)+'FD inverse'!$A$4*$C108/Setup!$B$17+INDEX('FD inverse'!$A$4:$BH$4,1,'FD mesh'!$B$15+1)*Setup!$B$22</f>
        <v>19.7302446206208</v>
      </c>
      <c r="G108" s="0" t="n">
        <f aca="false">SUMPRODUCT('FD inverse'!$A$5:$BH$5,'FD mesh'!$B$84:$BI$84,$E107:$BL107)+'FD inverse'!$A$5*$C108/Setup!$B$17+INDEX('FD inverse'!$A$5:$BH$5,1,'FD mesh'!$B$15+1)*Setup!$B$22</f>
        <v>19.2370129184863</v>
      </c>
      <c r="H108" s="0" t="n">
        <f aca="false">SUMPRODUCT('FD inverse'!$A$6:$BH$6,'FD mesh'!$B$84:$BI$84,$E107:$BL107)+'FD inverse'!$A$6*$C108/Setup!$B$17+INDEX('FD inverse'!$A$6:$BH$6,1,'FD mesh'!$B$15+1)*Setup!$B$22</f>
        <v>17.6131035854115</v>
      </c>
      <c r="I108" s="0" t="n">
        <f aca="false">SUMPRODUCT('FD inverse'!$A$7:$BH$7,'FD mesh'!$B$84:$BI$84,$E107:$BL107)+'FD inverse'!$A$7*$C108/Setup!$B$17+INDEX('FD inverse'!$A$7:$BH$7,1,'FD mesh'!$B$15+1)*Setup!$B$22</f>
        <v>17.4777827532267</v>
      </c>
      <c r="J108" s="0" t="n">
        <f aca="false">SUMPRODUCT('FD inverse'!$A$8:$BH$8,'FD mesh'!$B$84:$BI$84,$E107:$BL107)+'FD inverse'!$A$8*$C108/Setup!$B$17+INDEX('FD inverse'!$A$8:$BH$8,1,'FD mesh'!$B$15+1)*Setup!$B$22</f>
        <v>17.3583895374072</v>
      </c>
      <c r="K108" s="0" t="n">
        <f aca="false">SUMPRODUCT('FD inverse'!$A$9:$BH$9,'FD mesh'!$B$84:$BI$84,$E107:$BL107)+'FD inverse'!$A$9*$C108/Setup!$B$17+INDEX('FD inverse'!$A$9:$BH$9,1,'FD mesh'!$B$15+1)*Setup!$B$22</f>
        <v>17.2541802480838</v>
      </c>
      <c r="L108" s="0" t="n">
        <f aca="false">SUMPRODUCT('FD inverse'!$A$10:$BH$10,'FD mesh'!$B$84:$BI$84,$E107:$BL107)+'FD inverse'!$A$10*$C108/Setup!$B$17+INDEX('FD inverse'!$A$10:$BH$10,1,'FD mesh'!$B$15+1)*Setup!$B$22</f>
        <v>17.1645104604728</v>
      </c>
      <c r="M108" s="0" t="n">
        <f aca="false">SUMPRODUCT('FD inverse'!$A$11:$BH$11,'FD mesh'!$B$84:$BI$84,$E107:$BL107)+'FD inverse'!$A$11*$C108/Setup!$B$17+INDEX('FD inverse'!$A$11:$BH$11,1,'FD mesh'!$B$15+1)*Setup!$B$22</f>
        <v>17.0888298464185</v>
      </c>
      <c r="N108" s="0" t="n">
        <f aca="false">SUMPRODUCT('FD inverse'!$A$12:$BH$12,'FD mesh'!$B$84:$BI$84,$E107:$BL107)+'FD inverse'!$A$12*$C108/Setup!$B$17+INDEX('FD inverse'!$A$12:$BH$12,1,'FD mesh'!$B$15+1)*Setup!$B$22</f>
        <v>17.0266773452332</v>
      </c>
      <c r="O108" s="0" t="n">
        <f aca="false">SUMPRODUCT('FD inverse'!$A$13:$BH$13,'FD mesh'!$B$84:$BI$84,$E107:$BL107)+'FD inverse'!$A$13*$C108/Setup!$B$17+INDEX('FD inverse'!$A$13:$BH$13,1,'FD mesh'!$B$15+1)*Setup!$B$22</f>
        <v>16.9776768127286</v>
      </c>
      <c r="P108" s="0" t="n">
        <f aca="false">SUMPRODUCT('FD inverse'!$A$14:$BH$14,'FD mesh'!$B$84:$BI$84,$E107:$BL107)+'FD inverse'!$A$14*$C108/Setup!$B$17+INDEX('FD inverse'!$A$14:$BH$14,1,'FD mesh'!$B$15+1)*Setup!$B$22</f>
        <v>16.9415332645525</v>
      </c>
      <c r="Q108" s="0" t="n">
        <f aca="false">SUMPRODUCT('FD inverse'!$A$15:$BH$15,'FD mesh'!$B$84:$BI$84,$E107:$BL107)+'FD inverse'!$A$15*$C108/Setup!$B$17+INDEX('FD inverse'!$A$15:$BH$15,1,'FD mesh'!$B$15+1)*Setup!$B$22</f>
        <v>16.918029807803</v>
      </c>
      <c r="R108" s="0" t="n">
        <f aca="false">SUMPRODUCT('FD inverse'!$A$16:$BH$16,'FD mesh'!$B$84:$BI$84,$E107:$BL107)+'FD inverse'!$A$16*$C108/Setup!$B$17+INDEX('FD inverse'!$A$16:$BH$16,1,'FD mesh'!$B$15+1)*Setup!$B$22</f>
        <v>16.9070253333086</v>
      </c>
      <c r="S108" s="0" t="n">
        <f aca="false">SUMPRODUCT('FD inverse'!$A$17:$BH$17,'FD mesh'!$B$84:$BI$84,$E107:$BL107)+'FD inverse'!$A$17*$C108/Setup!$B$17+INDEX('FD inverse'!$A$17:$BH$17,1,'FD mesh'!$B$15+1)*Setup!$B$22</f>
        <v>16.7555292830604</v>
      </c>
      <c r="T108" s="0" t="n">
        <f aca="false">SUMPRODUCT('FD inverse'!$A$18:$BH$18,'FD mesh'!$B$84:$BI$84,$E107:$BL107)+'FD inverse'!$A$18*$C108/Setup!$B$17+INDEX('FD inverse'!$A$18:$BH$18,1,'FD mesh'!$B$15+1)*Setup!$B$22</f>
        <v>16.6097605322709</v>
      </c>
      <c r="U108" s="0" t="n">
        <f aca="false">SUMPRODUCT('FD inverse'!$A$19:$BH$19,'FD mesh'!$B$84:$BI$84,$E107:$BL107)+'FD inverse'!$A$19*$C108/Setup!$B$17+INDEX('FD inverse'!$A$19:$BH$19,1,'FD mesh'!$B$15+1)*Setup!$B$22</f>
        <v>16.4692615902976</v>
      </c>
      <c r="V108" s="0" t="n">
        <f aca="false">SUMPRODUCT('FD inverse'!$A$20:$BH$20,'FD mesh'!$B$84:$BI$84,$E107:$BL107)+'FD inverse'!$A$20*$C108/Setup!$B$17+INDEX('FD inverse'!$A$20:$BH$20,1,'FD mesh'!$B$15+1)*Setup!$B$22</f>
        <v>16.3335898480778</v>
      </c>
      <c r="W108" s="0" t="n">
        <f aca="false">SUMPRODUCT('FD inverse'!$A$21:$BH$21,'FD mesh'!$B$84:$BI$84,$E107:$BL107)+'FD inverse'!$A$21*$C108/Setup!$B$17+INDEX('FD inverse'!$A$21:$BH$21,1,'FD mesh'!$B$15+1)*Setup!$B$22</f>
        <v>16.2023160116987</v>
      </c>
      <c r="X108" s="0" t="n">
        <f aca="false">SUMPRODUCT('FD inverse'!$A$22:$BH$22,'FD mesh'!$B$84:$BI$84,$E107:$BL107)+'FD inverse'!$A$22*$C108/Setup!$B$17+INDEX('FD inverse'!$A$22:$BH$22,1,'FD mesh'!$B$15+1)*Setup!$B$22</f>
        <v>16.0750226335534</v>
      </c>
      <c r="Y108" s="0" t="n">
        <f aca="false">SUMPRODUCT('FD inverse'!$A$23:$BH$23,'FD mesh'!$B$84:$BI$84,$E107:$BL107)+'FD inverse'!$A$23*$C108/Setup!$B$17+INDEX('FD inverse'!$A$23:$BH$23,1,'FD mesh'!$B$15+1)*Setup!$B$22</f>
        <v>15.9513027363145</v>
      </c>
      <c r="Z108" s="0" t="n">
        <f aca="false">SUMPRODUCT('FD inverse'!$A$24:$BH$24,'FD mesh'!$B$84:$BI$84,$E107:$BL107)+'FD inverse'!$A$24*$C108/Setup!$B$17+INDEX('FD inverse'!$A$24:$BH$24,1,'FD mesh'!$B$15+1)*Setup!$B$22</f>
        <v>15.8307585240946</v>
      </c>
      <c r="AA108" s="0" t="n">
        <f aca="false">SUMPRODUCT('FD inverse'!$A$25:$BH$25,'FD mesh'!$B$84:$BI$84,$E107:$BL107)+'FD inverse'!$A$25*$C108/Setup!$B$17+INDEX('FD inverse'!$A$25:$BH$25,1,'FD mesh'!$B$15+1)*Setup!$B$22</f>
        <v>15.7130001744077</v>
      </c>
      <c r="AB108" s="0" t="n">
        <f aca="false">SUMPRODUCT('FD inverse'!$A$26:$BH$26,'FD mesh'!$B$84:$BI$84,$E107:$BL107)+'FD inverse'!$A$26*$C108/Setup!$B$17+INDEX('FD inverse'!$A$26:$BH$26,1,'FD mesh'!$B$15+1)*Setup!$B$22</f>
        <v>15.597644703871</v>
      </c>
      <c r="AC108" s="0" t="n">
        <f aca="false">SUMPRODUCT('FD inverse'!$A$27:$BH$27,'FD mesh'!$B$84:$BI$84,$E107:$BL107)+'FD inverse'!$A$27*$C108/Setup!$B$17+INDEX('FD inverse'!$A$27:$BH$27,1,'FD mesh'!$B$15+1)*Setup!$B$22</f>
        <v>15.4843148999991</v>
      </c>
      <c r="AD108" s="0" t="n">
        <f aca="false">SUMPRODUCT('FD inverse'!$A$28:$BH$28,'FD mesh'!$B$84:$BI$84,$E107:$BL107)+'FD inverse'!$A$28*$C108/Setup!$B$17+INDEX('FD inverse'!$A$28:$BH$28,1,'FD mesh'!$B$15+1)*Setup!$B$22</f>
        <v>15.372638310942</v>
      </c>
      <c r="AE108" s="0" t="n">
        <f aca="false">SUMPRODUCT('FD inverse'!$A$29:$BH$29,'FD mesh'!$B$84:$BI$84,$E107:$BL107)+'FD inverse'!$A$29*$C108/Setup!$B$17+INDEX('FD inverse'!$A$29:$BH$29,1,'FD mesh'!$B$15+1)*Setup!$B$22</f>
        <v>15.2622462845946</v>
      </c>
      <c r="AF108" s="0" t="n">
        <f aca="false">SUMPRODUCT('FD inverse'!$A$30:$BH$30,'FD mesh'!$B$84:$BI$84,$E107:$BL107)+'FD inverse'!$A$30*$C108/Setup!$B$17+INDEX('FD inverse'!$A$30:$BH$30,1,'FD mesh'!$B$15+1)*Setup!$B$22</f>
        <v>15.1527730481584</v>
      </c>
      <c r="AG108" s="0" t="n">
        <f aca="false">SUMPRODUCT('FD inverse'!$A$31:$BH$31,'FD mesh'!$B$84:$BI$84,$E107:$BL107)+'FD inverse'!$A$31*$C108/Setup!$B$17+INDEX('FD inverse'!$A$31:$BH$31,1,'FD mesh'!$B$15+1)*Setup!$B$22</f>
        <v>15.0438548189669</v>
      </c>
      <c r="AH108" s="0" t="n">
        <f aca="false">SUMPRODUCT('FD inverse'!$A$32:$BH$32,'FD mesh'!$B$84:$BI$84,$E107:$BL107)+'FD inverse'!$A$32*$C108/Setup!$B$17+INDEX('FD inverse'!$A$32:$BH$32,1,'FD mesh'!$B$15+1)*Setup!$B$22</f>
        <v>15.0394335398725</v>
      </c>
      <c r="AI108" s="0" t="n">
        <f aca="false">SUMPRODUCT('FD inverse'!$A$33:$BH$33,'FD mesh'!$B$84:$BI$84,$E107:$BL107)+'FD inverse'!$A$33*$C108/Setup!$B$17+INDEX('FD inverse'!$A$33:$BH$33,1,'FD mesh'!$B$15+1)*Setup!$B$22</f>
        <v>15.03531724412</v>
      </c>
      <c r="AJ108" s="0" t="n">
        <f aca="false">SUMPRODUCT('FD inverse'!$A$34:$BH$34,'FD mesh'!$B$84:$BI$84,$E107:$BL107)+'FD inverse'!$A$34*$C108/Setup!$B$17+INDEX('FD inverse'!$A$34:$BH$34,1,'FD mesh'!$B$15+1)*Setup!$B$22</f>
        <v>15.0314807371801</v>
      </c>
      <c r="AK108" s="0" t="n">
        <f aca="false">SUMPRODUCT('FD inverse'!$A$35:$BH$35,'FD mesh'!$B$84:$BI$84,$E107:$BL107)+'FD inverse'!$A$35*$C108/Setup!$B$17+INDEX('FD inverse'!$A$35:$BH$35,1,'FD mesh'!$B$15+1)*Setup!$B$22</f>
        <v>15.0278994308731</v>
      </c>
      <c r="AL108" s="0" t="n">
        <f aca="false">SUMPRODUCT('FD inverse'!$A$36:$BH$36,'FD mesh'!$B$84:$BI$84,$E107:$BL107)+'FD inverse'!$A$36*$C108/Setup!$B$17+INDEX('FD inverse'!$A$36:$BH$36,1,'FD mesh'!$B$15+1)*Setup!$B$22</f>
        <v>15.0245492667337</v>
      </c>
      <c r="AM108" s="0" t="n">
        <f aca="false">SUMPRODUCT('FD inverse'!$A$37:$BH$37,'FD mesh'!$B$84:$BI$84,$E107:$BL107)+'FD inverse'!$A$37*$C108/Setup!$B$17+INDEX('FD inverse'!$A$37:$BH$37,1,'FD mesh'!$B$15+1)*Setup!$B$22</f>
        <v>15.0214066481257</v>
      </c>
      <c r="AN108" s="0" t="n">
        <f aca="false">SUMPRODUCT('FD inverse'!$A$38:$BH$38,'FD mesh'!$B$84:$BI$84,$E107:$BL107)+'FD inverse'!$A$38*$C108/Setup!$B$17+INDEX('FD inverse'!$A$38:$BH$38,1,'FD mesh'!$B$15+1)*Setup!$B$22</f>
        <v>15.0184483796084</v>
      </c>
      <c r="AO108" s="0" t="n">
        <f aca="false">SUMPRODUCT('FD inverse'!$A$39:$BH$39,'FD mesh'!$B$84:$BI$84,$E107:$BL107)+'FD inverse'!$A$39*$C108/Setup!$B$17+INDEX('FD inverse'!$A$39:$BH$39,1,'FD mesh'!$B$15+1)*Setup!$B$22</f>
        <v>15.0156516122292</v>
      </c>
      <c r="AP108" s="0" t="n">
        <f aca="false">SUMPRODUCT('FD inverse'!$A$40:$BH$40,'FD mesh'!$B$84:$BI$84,$E107:$BL107)+'FD inverse'!$A$40*$C108/Setup!$B$17+INDEX('FD inverse'!$A$40:$BH$40,1,'FD mesh'!$B$15+1)*Setup!$B$22</f>
        <v>15.0129937935997</v>
      </c>
      <c r="AQ108" s="0" t="n">
        <f aca="false">SUMPRODUCT('FD inverse'!$A$41:$BH$41,'FD mesh'!$B$84:$BI$84,$E107:$BL107)+'FD inverse'!$A$41*$C108/Setup!$B$17+INDEX('FD inverse'!$A$41:$BH$41,1,'FD mesh'!$B$15+1)*Setup!$B$22</f>
        <v>15.0104526217776</v>
      </c>
      <c r="AR108" s="0" t="n">
        <f aca="false">SUMPRODUCT('FD inverse'!$A$42:$BH$42,'FD mesh'!$B$84:$BI$84,$E107:$BL107)+'FD inverse'!$A$42*$C108/Setup!$B$17+INDEX('FD inverse'!$A$42:$BH$42,1,'FD mesh'!$B$15+1)*Setup!$B$22</f>
        <v>15.0080060021374</v>
      </c>
      <c r="AS108" s="0" t="n">
        <f aca="false">SUMPRODUCT('FD inverse'!$A$43:$BH$43,'FD mesh'!$B$84:$BI$84,$E107:$BL107)+'FD inverse'!$A$43*$C108/Setup!$B$17+INDEX('FD inverse'!$A$43:$BH$43,1,'FD mesh'!$B$15+1)*Setup!$B$22</f>
        <v>0</v>
      </c>
      <c r="AT108" s="0" t="n">
        <f aca="false">SUMPRODUCT('FD inverse'!$A$44:$BH$44,'FD mesh'!$B$84:$BI$84,$E107:$BL107)+'FD inverse'!$A$44*$C108/Setup!$B$17+INDEX('FD inverse'!$A$44:$BH$44,1,'FD mesh'!$B$15+1)*Setup!$B$22</f>
        <v>0</v>
      </c>
      <c r="AU108" s="0" t="n">
        <f aca="false">SUMPRODUCT('FD inverse'!$A$45:$BH$45,'FD mesh'!$B$84:$BI$84,$E107:$BL107)+'FD inverse'!$A$45*$C108/Setup!$B$17+INDEX('FD inverse'!$A$45:$BH$45,1,'FD mesh'!$B$15+1)*Setup!$B$22</f>
        <v>0</v>
      </c>
      <c r="AV108" s="0" t="n">
        <f aca="false">SUMPRODUCT('FD inverse'!$A$46:$BH$46,'FD mesh'!$B$84:$BI$84,$E107:$BL107)+'FD inverse'!$A$46*$C108/Setup!$B$17+INDEX('FD inverse'!$A$46:$BH$46,1,'FD mesh'!$B$15+1)*Setup!$B$22</f>
        <v>0</v>
      </c>
      <c r="AW108" s="0" t="n">
        <f aca="false">SUMPRODUCT('FD inverse'!$A$47:$BH$47,'FD mesh'!$B$84:$BI$84,$E107:$BL107)+'FD inverse'!$A$47*$C108/Setup!$B$17+INDEX('FD inverse'!$A$47:$BH$47,1,'FD mesh'!$B$15+1)*Setup!$B$22</f>
        <v>0</v>
      </c>
      <c r="AX108" s="0" t="n">
        <f aca="false">SUMPRODUCT('FD inverse'!$A$48:$BH$48,'FD mesh'!$B$84:$BI$84,$E107:$BL107)+'FD inverse'!$A$48*$C108/Setup!$B$17+INDEX('FD inverse'!$A$48:$BH$48,1,'FD mesh'!$B$15+1)*Setup!$B$22</f>
        <v>0</v>
      </c>
      <c r="AY108" s="0" t="n">
        <f aca="false">SUMPRODUCT('FD inverse'!$A$49:$BH$49,'FD mesh'!$B$84:$BI$84,$E107:$BL107)+'FD inverse'!$A$49*$C108/Setup!$B$17+INDEX('FD inverse'!$A$49:$BH$49,1,'FD mesh'!$B$15+1)*Setup!$B$22</f>
        <v>0</v>
      </c>
      <c r="AZ108" s="0" t="n">
        <f aca="false">SUMPRODUCT('FD inverse'!$A$50:$BH$50,'FD mesh'!$B$84:$BI$84,$E107:$BL107)+'FD inverse'!$A$50*$C108/Setup!$B$17+INDEX('FD inverse'!$A$50:$BH$50,1,'FD mesh'!$B$15+1)*Setup!$B$22</f>
        <v>0</v>
      </c>
      <c r="BA108" s="0" t="n">
        <f aca="false">SUMPRODUCT('FD inverse'!$A$51:$BH$51,'FD mesh'!$B$84:$BI$84,$E107:$BL107)+'FD inverse'!$A$51*$C108/Setup!$B$17+INDEX('FD inverse'!$A$51:$BH$51,1,'FD mesh'!$B$15+1)*Setup!$B$22</f>
        <v>0</v>
      </c>
      <c r="BB108" s="0" t="n">
        <f aca="false">SUMPRODUCT('FD inverse'!$A$52:$BH$52,'FD mesh'!$B$84:$BI$84,$E107:$BL107)+'FD inverse'!$A$52*$C108/Setup!$B$17+INDEX('FD inverse'!$A$52:$BH$52,1,'FD mesh'!$B$15+1)*Setup!$B$22</f>
        <v>0</v>
      </c>
      <c r="BC108" s="0" t="n">
        <f aca="false">SUMPRODUCT('FD inverse'!$A$53:$BH$53,'FD mesh'!$B$84:$BI$84,$E107:$BL107)+'FD inverse'!$A$53*$C108/Setup!$B$17+INDEX('FD inverse'!$A$53:$BH$53,1,'FD mesh'!$B$15+1)*Setup!$B$22</f>
        <v>0</v>
      </c>
      <c r="BD108" s="0" t="n">
        <f aca="false">SUMPRODUCT('FD inverse'!$A$54:$BH$54,'FD mesh'!$B$84:$BI$84,$E107:$BL107)+'FD inverse'!$A$54*$C108/Setup!$B$17+INDEX('FD inverse'!$A$54:$BH$54,1,'FD mesh'!$B$15+1)*Setup!$B$22</f>
        <v>0</v>
      </c>
      <c r="BE108" s="0" t="n">
        <f aca="false">SUMPRODUCT('FD inverse'!$A$55:$BH$55,'FD mesh'!$B$84:$BI$84,$E107:$BL107)+'FD inverse'!$A$55*$C108/Setup!$B$17+INDEX('FD inverse'!$A$55:$BH$55,1,'FD mesh'!$B$15+1)*Setup!$B$22</f>
        <v>0</v>
      </c>
      <c r="BF108" s="0" t="n">
        <f aca="false">SUMPRODUCT('FD inverse'!$A$56:$BH$56,'FD mesh'!$B$84:$BI$84,$E107:$BL107)+'FD inverse'!$A$56*$C108/Setup!$B$17+INDEX('FD inverse'!$A$56:$BH$56,1,'FD mesh'!$B$15+1)*Setup!$B$22</f>
        <v>0</v>
      </c>
      <c r="BG108" s="0" t="n">
        <f aca="false">SUMPRODUCT('FD inverse'!$A$57:$BH$57,'FD mesh'!$B$84:$BI$84,$E107:$BL107)+'FD inverse'!$A$57*$C108/Setup!$B$17+INDEX('FD inverse'!$A$57:$BH$57,1,'FD mesh'!$B$15+1)*Setup!$B$22</f>
        <v>0</v>
      </c>
      <c r="BH108" s="0" t="n">
        <f aca="false">SUMPRODUCT('FD inverse'!$A$58:$BH$58,'FD mesh'!$B$84:$BI$84,$E107:$BL107)+'FD inverse'!$A$58*$C108/Setup!$B$17+INDEX('FD inverse'!$A$58:$BH$58,1,'FD mesh'!$B$15+1)*Setup!$B$22</f>
        <v>0</v>
      </c>
      <c r="BI108" s="0" t="n">
        <f aca="false">SUMPRODUCT('FD inverse'!$A$59:$BH$59,'FD mesh'!$B$84:$BI$84,$E107:$BL107)+'FD inverse'!$A$59*$C108/Setup!$B$17+INDEX('FD inverse'!$A$59:$BH$59,1,'FD mesh'!$B$15+1)*Setup!$B$22</f>
        <v>0</v>
      </c>
      <c r="BJ108" s="0" t="n">
        <f aca="false">SUMPRODUCT('FD inverse'!$A$60:$BH$60,'FD mesh'!$B$84:$BI$84,$E107:$BL107)+'FD inverse'!$A$60*$C108/Setup!$B$17+INDEX('FD inverse'!$A$60:$BH$60,1,'FD mesh'!$B$15+1)*Setup!$B$22</f>
        <v>0</v>
      </c>
      <c r="BK108" s="0" t="n">
        <f aca="false">SUMPRODUCT('FD inverse'!$A$61:$BH$61,'FD mesh'!$B$84:$BI$84,$E107:$BL107)+'FD inverse'!$A$61*$C108/Setup!$B$17+INDEX('FD inverse'!$A$61:$BH$61,1,'FD mesh'!$B$15+1)*Setup!$B$22</f>
        <v>0</v>
      </c>
      <c r="BL108" s="0" t="n">
        <f aca="false">SUMPRODUCT('FD inverse'!$A$62:$BH$62,'FD mesh'!$B$84:$BI$84,$E107:$BL107)+'FD inverse'!$A$62*$C108/Setup!$B$17+INDEX('FD inverse'!$A$62:$BH$62,1,'FD mesh'!$B$15+1)*Setup!$B$22</f>
        <v>0</v>
      </c>
    </row>
    <row r="109" customFormat="false" ht="15" hidden="false" customHeight="false" outlineLevel="0" collapsed="false">
      <c r="A109" s="0" t="n">
        <v>104</v>
      </c>
      <c r="B109" s="0" t="n">
        <f aca="false">A109*Setup!$B$11/3600</f>
        <v>8.66666666666667</v>
      </c>
      <c r="C109" s="0" t="n">
        <f aca="false">Setup!$B$7+Setup!$B$8*COS(2*PI()*(B109-Setup!$B$9)/24)</f>
        <v>22.6319194266973</v>
      </c>
      <c r="D109" s="0" t="n">
        <f aca="false">(C109-E109)/Setup!$B$17</f>
        <v>17.917566887473</v>
      </c>
      <c r="E109" s="0" t="n">
        <f aca="false">SUMPRODUCT('FD inverse'!$A$3:$BH$3,'FD mesh'!$B$84:$BI$84,$E108:$BL108)+'FD inverse'!$A$3*$C109/Setup!$B$17+INDEX('FD inverse'!$A$3:$BH$3,1,'FD mesh'!$B$15+1)*Setup!$B$22</f>
        <v>20.3026357313258</v>
      </c>
      <c r="F109" s="0" t="n">
        <f aca="false">SUMPRODUCT('FD inverse'!$A$4:$BH$4,'FD mesh'!$B$84:$BI$84,$E108:$BL108)+'FD inverse'!$A$4*$C109/Setup!$B$17+INDEX('FD inverse'!$A$4:$BH$4,1,'FD mesh'!$B$15+1)*Setup!$B$22</f>
        <v>19.7817507096693</v>
      </c>
      <c r="G109" s="0" t="n">
        <f aca="false">SUMPRODUCT('FD inverse'!$A$5:$BH$5,'FD mesh'!$B$84:$BI$84,$E108:$BL108)+'FD inverse'!$A$5*$C109/Setup!$B$17+INDEX('FD inverse'!$A$5:$BH$5,1,'FD mesh'!$B$15+1)*Setup!$B$22</f>
        <v>19.2832207613845</v>
      </c>
      <c r="H109" s="0" t="n">
        <f aca="false">SUMPRODUCT('FD inverse'!$A$6:$BH$6,'FD mesh'!$B$84:$BI$84,$E108:$BL108)+'FD inverse'!$A$6*$C109/Setup!$B$17+INDEX('FD inverse'!$A$6:$BH$6,1,'FD mesh'!$B$15+1)*Setup!$B$22</f>
        <v>17.6418533539275</v>
      </c>
      <c r="I109" s="0" t="n">
        <f aca="false">SUMPRODUCT('FD inverse'!$A$7:$BH$7,'FD mesh'!$B$84:$BI$84,$E108:$BL108)+'FD inverse'!$A$7*$C109/Setup!$B$17+INDEX('FD inverse'!$A$7:$BH$7,1,'FD mesh'!$B$15+1)*Setup!$B$22</f>
        <v>17.5050803587295</v>
      </c>
      <c r="J109" s="0" t="n">
        <f aca="false">SUMPRODUCT('FD inverse'!$A$8:$BH$8,'FD mesh'!$B$84:$BI$84,$E108:$BL108)+'FD inverse'!$A$8*$C109/Setup!$B$17+INDEX('FD inverse'!$A$8:$BH$8,1,'FD mesh'!$B$15+1)*Setup!$B$22</f>
        <v>17.3844121455392</v>
      </c>
      <c r="K109" s="0" t="n">
        <f aca="false">SUMPRODUCT('FD inverse'!$A$9:$BH$9,'FD mesh'!$B$84:$BI$84,$E108:$BL108)+'FD inverse'!$A$9*$C109/Setup!$B$17+INDEX('FD inverse'!$A$9:$BH$9,1,'FD mesh'!$B$15+1)*Setup!$B$22</f>
        <v>17.2790965035181</v>
      </c>
      <c r="L109" s="0" t="n">
        <f aca="false">SUMPRODUCT('FD inverse'!$A$10:$BH$10,'FD mesh'!$B$84:$BI$84,$E108:$BL108)+'FD inverse'!$A$10*$C109/Setup!$B$17+INDEX('FD inverse'!$A$10:$BH$10,1,'FD mesh'!$B$15+1)*Setup!$B$22</f>
        <v>17.1884807172104</v>
      </c>
      <c r="M109" s="0" t="n">
        <f aca="false">SUMPRODUCT('FD inverse'!$A$11:$BH$11,'FD mesh'!$B$84:$BI$84,$E108:$BL108)+'FD inverse'!$A$11*$C109/Setup!$B$17+INDEX('FD inverse'!$A$11:$BH$11,1,'FD mesh'!$B$15+1)*Setup!$B$22</f>
        <v>17.1120066752908</v>
      </c>
      <c r="N109" s="0" t="n">
        <f aca="false">SUMPRODUCT('FD inverse'!$A$12:$BH$12,'FD mesh'!$B$84:$BI$84,$E108:$BL108)+'FD inverse'!$A$12*$C109/Setup!$B$17+INDEX('FD inverse'!$A$12:$BH$12,1,'FD mesh'!$B$15+1)*Setup!$B$22</f>
        <v>17.0492062787235</v>
      </c>
      <c r="O109" s="0" t="n">
        <f aca="false">SUMPRODUCT('FD inverse'!$A$13:$BH$13,'FD mesh'!$B$84:$BI$84,$E108:$BL108)+'FD inverse'!$A$13*$C109/Setup!$B$17+INDEX('FD inverse'!$A$13:$BH$13,1,'FD mesh'!$B$15+1)*Setup!$B$22</f>
        <v>16.9996972883452</v>
      </c>
      <c r="P109" s="0" t="n">
        <f aca="false">SUMPRODUCT('FD inverse'!$A$14:$BH$14,'FD mesh'!$B$84:$BI$84,$E108:$BL108)+'FD inverse'!$A$14*$C109/Setup!$B$17+INDEX('FD inverse'!$A$14:$BH$14,1,'FD mesh'!$B$15+1)*Setup!$B$22</f>
        <v>16.9631797290091</v>
      </c>
      <c r="Q109" s="0" t="n">
        <f aca="false">SUMPRODUCT('FD inverse'!$A$15:$BH$15,'FD mesh'!$B$84:$BI$84,$E108:$BL108)+'FD inverse'!$A$15*$C109/Setup!$B$17+INDEX('FD inverse'!$A$15:$BH$15,1,'FD mesh'!$B$15+1)*Setup!$B$22</f>
        <v>16.9394329451637</v>
      </c>
      <c r="R109" s="0" t="n">
        <f aca="false">SUMPRODUCT('FD inverse'!$A$16:$BH$16,'FD mesh'!$B$84:$BI$84,$E108:$BL108)+'FD inverse'!$A$16*$C109/Setup!$B$17+INDEX('FD inverse'!$A$16:$BH$16,1,'FD mesh'!$B$15+1)*Setup!$B$22</f>
        <v>16.9283133810001</v>
      </c>
      <c r="S109" s="0" t="n">
        <f aca="false">SUMPRODUCT('FD inverse'!$A$17:$BH$17,'FD mesh'!$B$84:$BI$84,$E108:$BL108)+'FD inverse'!$A$17*$C109/Setup!$B$17+INDEX('FD inverse'!$A$17:$BH$17,1,'FD mesh'!$B$15+1)*Setup!$B$22</f>
        <v>16.775186004939</v>
      </c>
      <c r="T109" s="0" t="n">
        <f aca="false">SUMPRODUCT('FD inverse'!$A$18:$BH$18,'FD mesh'!$B$84:$BI$84,$E108:$BL108)+'FD inverse'!$A$18*$C109/Setup!$B$17+INDEX('FD inverse'!$A$18:$BH$18,1,'FD mesh'!$B$15+1)*Setup!$B$22</f>
        <v>16.6278433213166</v>
      </c>
      <c r="U109" s="0" t="n">
        <f aca="false">SUMPRODUCT('FD inverse'!$A$19:$BH$19,'FD mesh'!$B$84:$BI$84,$E108:$BL108)+'FD inverse'!$A$19*$C109/Setup!$B$17+INDEX('FD inverse'!$A$19:$BH$19,1,'FD mesh'!$B$15+1)*Setup!$B$22</f>
        <v>16.4858221441848</v>
      </c>
      <c r="V109" s="0" t="n">
        <f aca="false">SUMPRODUCT('FD inverse'!$A$20:$BH$20,'FD mesh'!$B$84:$BI$84,$E108:$BL108)+'FD inverse'!$A$20*$C109/Setup!$B$17+INDEX('FD inverse'!$A$20:$BH$20,1,'FD mesh'!$B$15+1)*Setup!$B$22</f>
        <v>16.3486745014826</v>
      </c>
      <c r="W109" s="0" t="n">
        <f aca="false">SUMPRODUCT('FD inverse'!$A$21:$BH$21,'FD mesh'!$B$84:$BI$84,$E108:$BL108)+'FD inverse'!$A$21*$C109/Setup!$B$17+INDEX('FD inverse'!$A$21:$BH$21,1,'FD mesh'!$B$15+1)*Setup!$B$22</f>
        <v>16.2159660567823</v>
      </c>
      <c r="X109" s="0" t="n">
        <f aca="false">SUMPRODUCT('FD inverse'!$A$22:$BH$22,'FD mesh'!$B$84:$BI$84,$E108:$BL108)+'FD inverse'!$A$22*$C109/Setup!$B$17+INDEX('FD inverse'!$A$22:$BH$22,1,'FD mesh'!$B$15+1)*Setup!$B$22</f>
        <v>16.0872746253496</v>
      </c>
      <c r="Y109" s="0" t="n">
        <f aca="false">SUMPRODUCT('FD inverse'!$A$23:$BH$23,'FD mesh'!$B$84:$BI$84,$E108:$BL108)+'FD inverse'!$A$23*$C109/Setup!$B$17+INDEX('FD inverse'!$A$23:$BH$23,1,'FD mesh'!$B$15+1)*Setup!$B$22</f>
        <v>15.962188780074</v>
      </c>
      <c r="Z109" s="0" t="n">
        <f aca="false">SUMPRODUCT('FD inverse'!$A$24:$BH$24,'FD mesh'!$B$84:$BI$84,$E108:$BL108)+'FD inverse'!$A$24*$C109/Setup!$B$17+INDEX('FD inverse'!$A$24:$BH$24,1,'FD mesh'!$B$15+1)*Setup!$B$22</f>
        <v>15.840306541962</v>
      </c>
      <c r="AA109" s="0" t="n">
        <f aca="false">SUMPRODUCT('FD inverse'!$A$25:$BH$25,'FD mesh'!$B$84:$BI$84,$E108:$BL108)+'FD inverse'!$A$25*$C109/Setup!$B$17+INDEX('FD inverse'!$A$25:$BH$25,1,'FD mesh'!$B$15+1)*Setup!$B$22</f>
        <v>15.7212341491081</v>
      </c>
      <c r="AB109" s="0" t="n">
        <f aca="false">SUMPRODUCT('FD inverse'!$A$26:$BH$26,'FD mesh'!$B$84:$BI$84,$E108:$BL108)+'FD inverse'!$A$26*$C109/Setup!$B$17+INDEX('FD inverse'!$A$26:$BH$26,1,'FD mesh'!$B$15+1)*Setup!$B$22</f>
        <v>15.6045848973802</v>
      </c>
      <c r="AC109" s="0" t="n">
        <f aca="false">SUMPRODUCT('FD inverse'!$A$27:$BH$27,'FD mesh'!$B$84:$BI$84,$E108:$BL108)+'FD inverse'!$A$27*$C109/Setup!$B$17+INDEX('FD inverse'!$A$27:$BH$27,1,'FD mesh'!$B$15+1)*Setup!$B$22</f>
        <v>15.4899780454566</v>
      </c>
      <c r="AD109" s="0" t="n">
        <f aca="false">SUMPRODUCT('FD inverse'!$A$28:$BH$28,'FD mesh'!$B$84:$BI$84,$E108:$BL108)+'FD inverse'!$A$28*$C109/Setup!$B$17+INDEX('FD inverse'!$A$28:$BH$28,1,'FD mesh'!$B$15+1)*Setup!$B$22</f>
        <v>15.3770377763389</v>
      </c>
      <c r="AE109" s="0" t="n">
        <f aca="false">SUMPRODUCT('FD inverse'!$A$29:$BH$29,'FD mesh'!$B$84:$BI$84,$E108:$BL108)+'FD inverse'!$A$29*$C109/Setup!$B$17+INDEX('FD inverse'!$A$29:$BH$29,1,'FD mesh'!$B$15+1)*Setup!$B$22</f>
        <v>15.2653922070381</v>
      </c>
      <c r="AF109" s="0" t="n">
        <f aca="false">SUMPRODUCT('FD inverse'!$A$30:$BH$30,'FD mesh'!$B$84:$BI$84,$E108:$BL108)+'FD inverse'!$A$30*$C109/Setup!$B$17+INDEX('FD inverse'!$A$30:$BH$30,1,'FD mesh'!$B$15+1)*Setup!$B$22</f>
        <v>15.1546724377707</v>
      </c>
      <c r="AG109" s="0" t="n">
        <f aca="false">SUMPRODUCT('FD inverse'!$A$31:$BH$31,'FD mesh'!$B$84:$BI$84,$E108:$BL108)+'FD inverse'!$A$31*$C109/Setup!$B$17+INDEX('FD inverse'!$A$31:$BH$31,1,'FD mesh'!$B$15+1)*Setup!$B$22</f>
        <v>15.0445116317321</v>
      </c>
      <c r="AH109" s="0" t="n">
        <f aca="false">SUMPRODUCT('FD inverse'!$A$32:$BH$32,'FD mesh'!$B$84:$BI$84,$E108:$BL108)+'FD inverse'!$A$32*$C109/Setup!$B$17+INDEX('FD inverse'!$A$32:$BH$32,1,'FD mesh'!$B$15+1)*Setup!$B$22</f>
        <v>15.0400388106755</v>
      </c>
      <c r="AI109" s="0" t="n">
        <f aca="false">SUMPRODUCT('FD inverse'!$A$33:$BH$33,'FD mesh'!$B$84:$BI$84,$E108:$BL108)+'FD inverse'!$A$33*$C109/Setup!$B$17+INDEX('FD inverse'!$A$33:$BH$33,1,'FD mesh'!$B$15+1)*Setup!$B$22</f>
        <v>15.0358723916407</v>
      </c>
      <c r="AJ109" s="0" t="n">
        <f aca="false">SUMPRODUCT('FD inverse'!$A$34:$BH$34,'FD mesh'!$B$84:$BI$84,$E108:$BL108)+'FD inverse'!$A$34*$C109/Setup!$B$17+INDEX('FD inverse'!$A$34:$BH$34,1,'FD mesh'!$B$15+1)*Setup!$B$22</f>
        <v>15.0319870010678</v>
      </c>
      <c r="AK109" s="0" t="n">
        <f aca="false">SUMPRODUCT('FD inverse'!$A$35:$BH$35,'FD mesh'!$B$84:$BI$84,$E108:$BL108)+'FD inverse'!$A$35*$C109/Setup!$B$17+INDEX('FD inverse'!$A$35:$BH$35,1,'FD mesh'!$B$15+1)*Setup!$B$22</f>
        <v>15.0283578929356</v>
      </c>
      <c r="AL109" s="0" t="n">
        <f aca="false">SUMPRODUCT('FD inverse'!$A$36:$BH$36,'FD mesh'!$B$84:$BI$84,$E108:$BL108)+'FD inverse'!$A$36*$C109/Setup!$B$17+INDEX('FD inverse'!$A$36:$BH$36,1,'FD mesh'!$B$15+1)*Setup!$B$22</f>
        <v>15.0249608688593</v>
      </c>
      <c r="AM109" s="0" t="n">
        <f aca="false">SUMPRODUCT('FD inverse'!$A$37:$BH$37,'FD mesh'!$B$84:$BI$84,$E108:$BL108)+'FD inverse'!$A$37*$C109/Setup!$B$17+INDEX('FD inverse'!$A$37:$BH$37,1,'FD mesh'!$B$15+1)*Setup!$B$22</f>
        <v>15.0217722072595</v>
      </c>
      <c r="AN109" s="0" t="n">
        <f aca="false">SUMPRODUCT('FD inverse'!$A$38:$BH$38,'FD mesh'!$B$84:$BI$84,$E108:$BL108)+'FD inverse'!$A$38*$C109/Setup!$B$17+INDEX('FD inverse'!$A$38:$BH$38,1,'FD mesh'!$B$15+1)*Setup!$B$22</f>
        <v>15.0187686001133</v>
      </c>
      <c r="AO109" s="0" t="n">
        <f aca="false">SUMPRODUCT('FD inverse'!$A$39:$BH$39,'FD mesh'!$B$84:$BI$84,$E108:$BL108)+'FD inverse'!$A$39*$C109/Setup!$B$17+INDEX('FD inverse'!$A$39:$BH$39,1,'FD mesh'!$B$15+1)*Setup!$B$22</f>
        <v>15.0159270959624</v>
      </c>
      <c r="AP109" s="0" t="n">
        <f aca="false">SUMPRODUCT('FD inverse'!$A$40:$BH$40,'FD mesh'!$B$84:$BI$84,$E108:$BL108)+'FD inverse'!$A$40*$C109/Setup!$B$17+INDEX('FD inverse'!$A$40:$BH$40,1,'FD mesh'!$B$15+1)*Setup!$B$22</f>
        <v>15.0132250480225</v>
      </c>
      <c r="AQ109" s="0" t="n">
        <f aca="false">SUMPRODUCT('FD inverse'!$A$41:$BH$41,'FD mesh'!$B$84:$BI$84,$E108:$BL108)+'FD inverse'!$A$41*$C109/Setup!$B$17+INDEX('FD inverse'!$A$41:$BH$41,1,'FD mesh'!$B$15+1)*Setup!$B$22</f>
        <v>15.010640066398</v>
      </c>
      <c r="AR109" s="0" t="n">
        <f aca="false">SUMPRODUCT('FD inverse'!$A$42:$BH$42,'FD mesh'!$B$84:$BI$84,$E108:$BL108)+'FD inverse'!$A$42*$C109/Setup!$B$17+INDEX('FD inverse'!$A$42:$BH$42,1,'FD mesh'!$B$15+1)*Setup!$B$22</f>
        <v>15.0081499735578</v>
      </c>
      <c r="AS109" s="0" t="n">
        <f aca="false">SUMPRODUCT('FD inverse'!$A$43:$BH$43,'FD mesh'!$B$84:$BI$84,$E108:$BL108)+'FD inverse'!$A$43*$C109/Setup!$B$17+INDEX('FD inverse'!$A$43:$BH$43,1,'FD mesh'!$B$15+1)*Setup!$B$22</f>
        <v>0</v>
      </c>
      <c r="AT109" s="0" t="n">
        <f aca="false">SUMPRODUCT('FD inverse'!$A$44:$BH$44,'FD mesh'!$B$84:$BI$84,$E108:$BL108)+'FD inverse'!$A$44*$C109/Setup!$B$17+INDEX('FD inverse'!$A$44:$BH$44,1,'FD mesh'!$B$15+1)*Setup!$B$22</f>
        <v>0</v>
      </c>
      <c r="AU109" s="0" t="n">
        <f aca="false">SUMPRODUCT('FD inverse'!$A$45:$BH$45,'FD mesh'!$B$84:$BI$84,$E108:$BL108)+'FD inverse'!$A$45*$C109/Setup!$B$17+INDEX('FD inverse'!$A$45:$BH$45,1,'FD mesh'!$B$15+1)*Setup!$B$22</f>
        <v>0</v>
      </c>
      <c r="AV109" s="0" t="n">
        <f aca="false">SUMPRODUCT('FD inverse'!$A$46:$BH$46,'FD mesh'!$B$84:$BI$84,$E108:$BL108)+'FD inverse'!$A$46*$C109/Setup!$B$17+INDEX('FD inverse'!$A$46:$BH$46,1,'FD mesh'!$B$15+1)*Setup!$B$22</f>
        <v>0</v>
      </c>
      <c r="AW109" s="0" t="n">
        <f aca="false">SUMPRODUCT('FD inverse'!$A$47:$BH$47,'FD mesh'!$B$84:$BI$84,$E108:$BL108)+'FD inverse'!$A$47*$C109/Setup!$B$17+INDEX('FD inverse'!$A$47:$BH$47,1,'FD mesh'!$B$15+1)*Setup!$B$22</f>
        <v>0</v>
      </c>
      <c r="AX109" s="0" t="n">
        <f aca="false">SUMPRODUCT('FD inverse'!$A$48:$BH$48,'FD mesh'!$B$84:$BI$84,$E108:$BL108)+'FD inverse'!$A$48*$C109/Setup!$B$17+INDEX('FD inverse'!$A$48:$BH$48,1,'FD mesh'!$B$15+1)*Setup!$B$22</f>
        <v>0</v>
      </c>
      <c r="AY109" s="0" t="n">
        <f aca="false">SUMPRODUCT('FD inverse'!$A$49:$BH$49,'FD mesh'!$B$84:$BI$84,$E108:$BL108)+'FD inverse'!$A$49*$C109/Setup!$B$17+INDEX('FD inverse'!$A$49:$BH$49,1,'FD mesh'!$B$15+1)*Setup!$B$22</f>
        <v>0</v>
      </c>
      <c r="AZ109" s="0" t="n">
        <f aca="false">SUMPRODUCT('FD inverse'!$A$50:$BH$50,'FD mesh'!$B$84:$BI$84,$E108:$BL108)+'FD inverse'!$A$50*$C109/Setup!$B$17+INDEX('FD inverse'!$A$50:$BH$50,1,'FD mesh'!$B$15+1)*Setup!$B$22</f>
        <v>0</v>
      </c>
      <c r="BA109" s="0" t="n">
        <f aca="false">SUMPRODUCT('FD inverse'!$A$51:$BH$51,'FD mesh'!$B$84:$BI$84,$E108:$BL108)+'FD inverse'!$A$51*$C109/Setup!$B$17+INDEX('FD inverse'!$A$51:$BH$51,1,'FD mesh'!$B$15+1)*Setup!$B$22</f>
        <v>0</v>
      </c>
      <c r="BB109" s="0" t="n">
        <f aca="false">SUMPRODUCT('FD inverse'!$A$52:$BH$52,'FD mesh'!$B$84:$BI$84,$E108:$BL108)+'FD inverse'!$A$52*$C109/Setup!$B$17+INDEX('FD inverse'!$A$52:$BH$52,1,'FD mesh'!$B$15+1)*Setup!$B$22</f>
        <v>0</v>
      </c>
      <c r="BC109" s="0" t="n">
        <f aca="false">SUMPRODUCT('FD inverse'!$A$53:$BH$53,'FD mesh'!$B$84:$BI$84,$E108:$BL108)+'FD inverse'!$A$53*$C109/Setup!$B$17+INDEX('FD inverse'!$A$53:$BH$53,1,'FD mesh'!$B$15+1)*Setup!$B$22</f>
        <v>0</v>
      </c>
      <c r="BD109" s="0" t="n">
        <f aca="false">SUMPRODUCT('FD inverse'!$A$54:$BH$54,'FD mesh'!$B$84:$BI$84,$E108:$BL108)+'FD inverse'!$A$54*$C109/Setup!$B$17+INDEX('FD inverse'!$A$54:$BH$54,1,'FD mesh'!$B$15+1)*Setup!$B$22</f>
        <v>0</v>
      </c>
      <c r="BE109" s="0" t="n">
        <f aca="false">SUMPRODUCT('FD inverse'!$A$55:$BH$55,'FD mesh'!$B$84:$BI$84,$E108:$BL108)+'FD inverse'!$A$55*$C109/Setup!$B$17+INDEX('FD inverse'!$A$55:$BH$55,1,'FD mesh'!$B$15+1)*Setup!$B$22</f>
        <v>0</v>
      </c>
      <c r="BF109" s="0" t="n">
        <f aca="false">SUMPRODUCT('FD inverse'!$A$56:$BH$56,'FD mesh'!$B$84:$BI$84,$E108:$BL108)+'FD inverse'!$A$56*$C109/Setup!$B$17+INDEX('FD inverse'!$A$56:$BH$56,1,'FD mesh'!$B$15+1)*Setup!$B$22</f>
        <v>0</v>
      </c>
      <c r="BG109" s="0" t="n">
        <f aca="false">SUMPRODUCT('FD inverse'!$A$57:$BH$57,'FD mesh'!$B$84:$BI$84,$E108:$BL108)+'FD inverse'!$A$57*$C109/Setup!$B$17+INDEX('FD inverse'!$A$57:$BH$57,1,'FD mesh'!$B$15+1)*Setup!$B$22</f>
        <v>0</v>
      </c>
      <c r="BH109" s="0" t="n">
        <f aca="false">SUMPRODUCT('FD inverse'!$A$58:$BH$58,'FD mesh'!$B$84:$BI$84,$E108:$BL108)+'FD inverse'!$A$58*$C109/Setup!$B$17+INDEX('FD inverse'!$A$58:$BH$58,1,'FD mesh'!$B$15+1)*Setup!$B$22</f>
        <v>0</v>
      </c>
      <c r="BI109" s="0" t="n">
        <f aca="false">SUMPRODUCT('FD inverse'!$A$59:$BH$59,'FD mesh'!$B$84:$BI$84,$E108:$BL108)+'FD inverse'!$A$59*$C109/Setup!$B$17+INDEX('FD inverse'!$A$59:$BH$59,1,'FD mesh'!$B$15+1)*Setup!$B$22</f>
        <v>0</v>
      </c>
      <c r="BJ109" s="0" t="n">
        <f aca="false">SUMPRODUCT('FD inverse'!$A$60:$BH$60,'FD mesh'!$B$84:$BI$84,$E108:$BL108)+'FD inverse'!$A$60*$C109/Setup!$B$17+INDEX('FD inverse'!$A$60:$BH$60,1,'FD mesh'!$B$15+1)*Setup!$B$22</f>
        <v>0</v>
      </c>
      <c r="BK109" s="0" t="n">
        <f aca="false">SUMPRODUCT('FD inverse'!$A$61:$BH$61,'FD mesh'!$B$84:$BI$84,$E108:$BL108)+'FD inverse'!$A$61*$C109/Setup!$B$17+INDEX('FD inverse'!$A$61:$BH$61,1,'FD mesh'!$B$15+1)*Setup!$B$22</f>
        <v>0</v>
      </c>
      <c r="BL109" s="0" t="n">
        <f aca="false">SUMPRODUCT('FD inverse'!$A$62:$BH$62,'FD mesh'!$B$84:$BI$84,$E108:$BL108)+'FD inverse'!$A$62*$C109/Setup!$B$17+INDEX('FD inverse'!$A$62:$BH$62,1,'FD mesh'!$B$15+1)*Setup!$B$22</f>
        <v>0</v>
      </c>
    </row>
    <row r="110" customFormat="false" ht="15" hidden="false" customHeight="false" outlineLevel="0" collapsed="false">
      <c r="A110" s="0" t="n">
        <v>105</v>
      </c>
      <c r="B110" s="0" t="n">
        <f aca="false">A110*Setup!$B$11/3600</f>
        <v>8.75</v>
      </c>
      <c r="C110" s="0" t="n">
        <f aca="false">Setup!$B$7+Setup!$B$8*COS(2*PI()*(B110-Setup!$B$9)/24)</f>
        <v>22.7142421387874</v>
      </c>
      <c r="D110" s="0" t="n">
        <f aca="false">(C110-E110)/Setup!$B$17</f>
        <v>18.1080615438557</v>
      </c>
      <c r="E110" s="0" t="n">
        <f aca="false">SUMPRODUCT('FD inverse'!$A$3:$BH$3,'FD mesh'!$B$84:$BI$84,$E109:$BL109)+'FD inverse'!$A$3*$C110/Setup!$B$17+INDEX('FD inverse'!$A$3:$BH$3,1,'FD mesh'!$B$15+1)*Setup!$B$22</f>
        <v>20.3601941380861</v>
      </c>
      <c r="F110" s="0" t="n">
        <f aca="false">SUMPRODUCT('FD inverse'!$A$4:$BH$4,'FD mesh'!$B$84:$BI$84,$E109:$BL109)+'FD inverse'!$A$4*$C110/Setup!$B$17+INDEX('FD inverse'!$A$4:$BH$4,1,'FD mesh'!$B$15+1)*Setup!$B$22</f>
        <v>19.8337547086845</v>
      </c>
      <c r="G110" s="0" t="n">
        <f aca="false">SUMPRODUCT('FD inverse'!$A$5:$BH$5,'FD mesh'!$B$84:$BI$84,$E109:$BL109)+'FD inverse'!$A$5*$C110/Setup!$B$17+INDEX('FD inverse'!$A$5:$BH$5,1,'FD mesh'!$B$15+1)*Setup!$B$22</f>
        <v>19.3298864594109</v>
      </c>
      <c r="H110" s="0" t="n">
        <f aca="false">SUMPRODUCT('FD inverse'!$A$6:$BH$6,'FD mesh'!$B$84:$BI$84,$E109:$BL109)+'FD inverse'!$A$6*$C110/Setup!$B$17+INDEX('FD inverse'!$A$6:$BH$6,1,'FD mesh'!$B$15+1)*Setup!$B$22</f>
        <v>17.6709162133295</v>
      </c>
      <c r="I110" s="0" t="n">
        <f aca="false">SUMPRODUCT('FD inverse'!$A$7:$BH$7,'FD mesh'!$B$84:$BI$84,$E109:$BL109)+'FD inverse'!$A$7*$C110/Setup!$B$17+INDEX('FD inverse'!$A$7:$BH$7,1,'FD mesh'!$B$15+1)*Setup!$B$22</f>
        <v>17.5326778019955</v>
      </c>
      <c r="J110" s="0" t="n">
        <f aca="false">SUMPRODUCT('FD inverse'!$A$8:$BH$8,'FD mesh'!$B$84:$BI$84,$E109:$BL109)+'FD inverse'!$A$8*$C110/Setup!$B$17+INDEX('FD inverse'!$A$8:$BH$8,1,'FD mesh'!$B$15+1)*Setup!$B$22</f>
        <v>17.4107210681044</v>
      </c>
      <c r="K110" s="0" t="n">
        <f aca="false">SUMPRODUCT('FD inverse'!$A$9:$BH$9,'FD mesh'!$B$84:$BI$84,$E109:$BL109)+'FD inverse'!$A$9*$C110/Setup!$B$17+INDEX('FD inverse'!$A$9:$BH$9,1,'FD mesh'!$B$15+1)*Setup!$B$22</f>
        <v>17.3042858224525</v>
      </c>
      <c r="L110" s="0" t="n">
        <f aca="false">SUMPRODUCT('FD inverse'!$A$10:$BH$10,'FD mesh'!$B$84:$BI$84,$E109:$BL109)+'FD inverse'!$A$10*$C110/Setup!$B$17+INDEX('FD inverse'!$A$10:$BH$10,1,'FD mesh'!$B$15+1)*Setup!$B$22</f>
        <v>17.2127115319241</v>
      </c>
      <c r="M110" s="0" t="n">
        <f aca="false">SUMPRODUCT('FD inverse'!$A$11:$BH$11,'FD mesh'!$B$84:$BI$84,$E109:$BL109)+'FD inverse'!$A$11*$C110/Setup!$B$17+INDEX('FD inverse'!$A$11:$BH$11,1,'FD mesh'!$B$15+1)*Setup!$B$22</f>
        <v>17.1354327073036</v>
      </c>
      <c r="N110" s="0" t="n">
        <f aca="false">SUMPRODUCT('FD inverse'!$A$12:$BH$12,'FD mesh'!$B$84:$BI$84,$E109:$BL109)+'FD inverse'!$A$12*$C110/Setup!$B$17+INDEX('FD inverse'!$A$12:$BH$12,1,'FD mesh'!$B$15+1)*Setup!$B$22</f>
        <v>17.0719745505371</v>
      </c>
      <c r="O110" s="0" t="n">
        <f aca="false">SUMPRODUCT('FD inverse'!$A$13:$BH$13,'FD mesh'!$B$84:$BI$84,$E109:$BL109)+'FD inverse'!$A$13*$C110/Setup!$B$17+INDEX('FD inverse'!$A$13:$BH$13,1,'FD mesh'!$B$15+1)*Setup!$B$22</f>
        <v>17.0219490025103</v>
      </c>
      <c r="P110" s="0" t="n">
        <f aca="false">SUMPRODUCT('FD inverse'!$A$14:$BH$14,'FD mesh'!$B$84:$BI$84,$E109:$BL109)+'FD inverse'!$A$14*$C110/Setup!$B$17+INDEX('FD inverse'!$A$14:$BH$14,1,'FD mesh'!$B$15+1)*Setup!$B$22</f>
        <v>16.9850513094482</v>
      </c>
      <c r="Q110" s="0" t="n">
        <f aca="false">SUMPRODUCT('FD inverse'!$A$15:$BH$15,'FD mesh'!$B$84:$BI$84,$E109:$BL109)+'FD inverse'!$A$15*$C110/Setup!$B$17+INDEX('FD inverse'!$A$15:$BH$15,1,'FD mesh'!$B$15+1)*Setup!$B$22</f>
        <v>16.9610572036658</v>
      </c>
      <c r="R110" s="0" t="n">
        <f aca="false">SUMPRODUCT('FD inverse'!$A$16:$BH$16,'FD mesh'!$B$84:$BI$84,$E109:$BL109)+'FD inverse'!$A$16*$C110/Setup!$B$17+INDEX('FD inverse'!$A$16:$BH$16,1,'FD mesh'!$B$15+1)*Setup!$B$22</f>
        <v>16.9498207725158</v>
      </c>
      <c r="S110" s="0" t="n">
        <f aca="false">SUMPRODUCT('FD inverse'!$A$17:$BH$17,'FD mesh'!$B$84:$BI$84,$E109:$BL109)+'FD inverse'!$A$17*$C110/Setup!$B$17+INDEX('FD inverse'!$A$17:$BH$17,1,'FD mesh'!$B$15+1)*Setup!$B$22</f>
        <v>16.7950415260057</v>
      </c>
      <c r="T110" s="0" t="n">
        <f aca="false">SUMPRODUCT('FD inverse'!$A$18:$BH$18,'FD mesh'!$B$84:$BI$84,$E109:$BL109)+'FD inverse'!$A$18*$C110/Setup!$B$17+INDEX('FD inverse'!$A$18:$BH$18,1,'FD mesh'!$B$15+1)*Setup!$B$22</f>
        <v>16.6461054756952</v>
      </c>
      <c r="U110" s="0" t="n">
        <f aca="false">SUMPRODUCT('FD inverse'!$A$19:$BH$19,'FD mesh'!$B$84:$BI$84,$E109:$BL109)+'FD inverse'!$A$19*$C110/Setup!$B$17+INDEX('FD inverse'!$A$19:$BH$19,1,'FD mesh'!$B$15+1)*Setup!$B$22</f>
        <v>16.5025437165304</v>
      </c>
      <c r="V110" s="0" t="n">
        <f aca="false">SUMPRODUCT('FD inverse'!$A$20:$BH$20,'FD mesh'!$B$84:$BI$84,$E109:$BL109)+'FD inverse'!$A$20*$C110/Setup!$B$17+INDEX('FD inverse'!$A$20:$BH$20,1,'FD mesh'!$B$15+1)*Setup!$B$22</f>
        <v>16.3639028772273</v>
      </c>
      <c r="W110" s="0" t="n">
        <f aca="false">SUMPRODUCT('FD inverse'!$A$21:$BH$21,'FD mesh'!$B$84:$BI$84,$E109:$BL109)+'FD inverse'!$A$21*$C110/Setup!$B$17+INDEX('FD inverse'!$A$21:$BH$21,1,'FD mesh'!$B$15+1)*Setup!$B$22</f>
        <v>16.2297435313576</v>
      </c>
      <c r="X110" s="0" t="n">
        <f aca="false">SUMPRODUCT('FD inverse'!$A$22:$BH$22,'FD mesh'!$B$84:$BI$84,$E109:$BL109)+'FD inverse'!$A$22*$C110/Setup!$B$17+INDEX('FD inverse'!$A$22:$BH$22,1,'FD mesh'!$B$15+1)*Setup!$B$22</f>
        <v>16.0996386994344</v>
      </c>
      <c r="Y110" s="0" t="n">
        <f aca="false">SUMPRODUCT('FD inverse'!$A$23:$BH$23,'FD mesh'!$B$84:$BI$84,$E109:$BL109)+'FD inverse'!$A$23*$C110/Setup!$B$17+INDEX('FD inverse'!$A$23:$BH$23,1,'FD mesh'!$B$15+1)*Setup!$B$22</f>
        <v>15.9731724378848</v>
      </c>
      <c r="Z110" s="0" t="n">
        <f aca="false">SUMPRODUCT('FD inverse'!$A$24:$BH$24,'FD mesh'!$B$84:$BI$84,$E109:$BL109)+'FD inverse'!$A$24*$C110/Setup!$B$17+INDEX('FD inverse'!$A$24:$BH$24,1,'FD mesh'!$B$15+1)*Setup!$B$22</f>
        <v>15.8499385099194</v>
      </c>
      <c r="AA110" s="0" t="n">
        <f aca="false">SUMPRODUCT('FD inverse'!$A$25:$BH$25,'FD mesh'!$B$84:$BI$84,$E109:$BL109)+'FD inverse'!$A$25*$C110/Setup!$B$17+INDEX('FD inverse'!$A$25:$BH$25,1,'FD mesh'!$B$15+1)*Setup!$B$22</f>
        <v>15.7295391325244</v>
      </c>
      <c r="AB110" s="0" t="n">
        <f aca="false">SUMPRODUCT('FD inverse'!$A$26:$BH$26,'FD mesh'!$B$84:$BI$84,$E109:$BL109)+'FD inverse'!$A$26*$C110/Setup!$B$17+INDEX('FD inverse'!$A$26:$BH$26,1,'FD mesh'!$B$15+1)*Setup!$B$22</f>
        <v>15.6115837931062</v>
      </c>
      <c r="AC110" s="0" t="n">
        <f aca="false">SUMPRODUCT('FD inverse'!$A$27:$BH$27,'FD mesh'!$B$84:$BI$84,$E109:$BL109)+'FD inverse'!$A$27*$C110/Setup!$B$17+INDEX('FD inverse'!$A$27:$BH$27,1,'FD mesh'!$B$15+1)*Setup!$B$22</f>
        <v>15.4956881287159</v>
      </c>
      <c r="AD110" s="0" t="n">
        <f aca="false">SUMPRODUCT('FD inverse'!$A$28:$BH$28,'FD mesh'!$B$84:$BI$84,$E109:$BL109)+'FD inverse'!$A$28*$C110/Setup!$B$17+INDEX('FD inverse'!$A$28:$BH$28,1,'FD mesh'!$B$15+1)*Setup!$B$22</f>
        <v>15.3814728602562</v>
      </c>
      <c r="AE110" s="0" t="n">
        <f aca="false">SUMPRODUCT('FD inverse'!$A$29:$BH$29,'FD mesh'!$B$84:$BI$84,$E109:$BL109)+'FD inverse'!$A$29*$C110/Setup!$B$17+INDEX('FD inverse'!$A$29:$BH$29,1,'FD mesh'!$B$15+1)*Setup!$B$22</f>
        <v>15.2685627736351</v>
      </c>
      <c r="AF110" s="0" t="n">
        <f aca="false">SUMPRODUCT('FD inverse'!$A$30:$BH$30,'FD mesh'!$B$84:$BI$84,$E109:$BL109)+'FD inverse'!$A$30*$C110/Setup!$B$17+INDEX('FD inverse'!$A$30:$BH$30,1,'FD mesh'!$B$15+1)*Setup!$B$22</f>
        <v>15.1565857394696</v>
      </c>
      <c r="AG110" s="0" t="n">
        <f aca="false">SUMPRODUCT('FD inverse'!$A$31:$BH$31,'FD mesh'!$B$84:$BI$84,$E109:$BL109)+'FD inverse'!$A$31*$C110/Setup!$B$17+INDEX('FD inverse'!$A$31:$BH$31,1,'FD mesh'!$B$15+1)*Setup!$B$22</f>
        <v>15.0451717626613</v>
      </c>
      <c r="AH110" s="0" t="n">
        <f aca="false">SUMPRODUCT('FD inverse'!$A$32:$BH$32,'FD mesh'!$B$84:$BI$84,$E109:$BL109)+'FD inverse'!$A$32*$C110/Setup!$B$17+INDEX('FD inverse'!$A$32:$BH$32,1,'FD mesh'!$B$15+1)*Setup!$B$22</f>
        <v>15.0406469824547</v>
      </c>
      <c r="AI110" s="0" t="n">
        <f aca="false">SUMPRODUCT('FD inverse'!$A$33:$BH$33,'FD mesh'!$B$84:$BI$84,$E109:$BL109)+'FD inverse'!$A$33*$C110/Setup!$B$17+INDEX('FD inverse'!$A$33:$BH$33,1,'FD mesh'!$B$15+1)*Setup!$B$22</f>
        <v>15.0364300728109</v>
      </c>
      <c r="AJ110" s="0" t="n">
        <f aca="false">SUMPRODUCT('FD inverse'!$A$34:$BH$34,'FD mesh'!$B$84:$BI$84,$E109:$BL109)+'FD inverse'!$A$34*$C110/Setup!$B$17+INDEX('FD inverse'!$A$34:$BH$34,1,'FD mesh'!$B$15+1)*Setup!$B$22</f>
        <v>15.0324954742205</v>
      </c>
      <c r="AK110" s="0" t="n">
        <f aca="false">SUMPRODUCT('FD inverse'!$A$35:$BH$35,'FD mesh'!$B$84:$BI$84,$E109:$BL109)+'FD inverse'!$A$35*$C110/Setup!$B$17+INDEX('FD inverse'!$A$35:$BH$35,1,'FD mesh'!$B$15+1)*Setup!$B$22</f>
        <v>15.0288182764519</v>
      </c>
      <c r="AL110" s="0" t="n">
        <f aca="false">SUMPRODUCT('FD inverse'!$A$36:$BH$36,'FD mesh'!$B$84:$BI$84,$E109:$BL109)+'FD inverse'!$A$36*$C110/Setup!$B$17+INDEX('FD inverse'!$A$36:$BH$36,1,'FD mesh'!$B$15+1)*Setup!$B$22</f>
        <v>15.0253741354233</v>
      </c>
      <c r="AM110" s="0" t="n">
        <f aca="false">SUMPRODUCT('FD inverse'!$A$37:$BH$37,'FD mesh'!$B$84:$BI$84,$E109:$BL109)+'FD inverse'!$A$37*$C110/Setup!$B$17+INDEX('FD inverse'!$A$37:$BH$37,1,'FD mesh'!$B$15+1)*Setup!$B$22</f>
        <v>15.0221391994482</v>
      </c>
      <c r="AN110" s="0" t="n">
        <f aca="false">SUMPRODUCT('FD inverse'!$A$38:$BH$38,'FD mesh'!$B$84:$BI$84,$E109:$BL109)+'FD inverse'!$A$38*$C110/Setup!$B$17+INDEX('FD inverse'!$A$38:$BH$38,1,'FD mesh'!$B$15+1)*Setup!$B$22</f>
        <v>15.019090043372</v>
      </c>
      <c r="AO110" s="0" t="n">
        <f aca="false">SUMPRODUCT('FD inverse'!$A$39:$BH$39,'FD mesh'!$B$84:$BI$84,$E109:$BL109)+'FD inverse'!$A$39*$C110/Setup!$B$17+INDEX('FD inverse'!$A$39:$BH$39,1,'FD mesh'!$B$15+1)*Setup!$B$22</f>
        <v>15.0162036092773</v>
      </c>
      <c r="AP110" s="0" t="n">
        <f aca="false">SUMPRODUCT('FD inverse'!$A$40:$BH$40,'FD mesh'!$B$84:$BI$84,$E109:$BL109)+'FD inverse'!$A$40*$C110/Setup!$B$17+INDEX('FD inverse'!$A$40:$BH$40,1,'FD mesh'!$B$15+1)*Setup!$B$22</f>
        <v>15.0134571525916</v>
      </c>
      <c r="AQ110" s="0" t="n">
        <f aca="false">SUMPRODUCT('FD inverse'!$A$41:$BH$41,'FD mesh'!$B$84:$BI$84,$E109:$BL109)+'FD inverse'!$A$41*$C110/Setup!$B$17+INDEX('FD inverse'!$A$41:$BH$41,1,'FD mesh'!$B$15+1)*Setup!$B$22</f>
        <v>15.0108281925848</v>
      </c>
      <c r="AR110" s="0" t="n">
        <f aca="false">SUMPRODUCT('FD inverse'!$A$42:$BH$42,'FD mesh'!$B$84:$BI$84,$E109:$BL109)+'FD inverse'!$A$42*$C110/Setup!$B$17+INDEX('FD inverse'!$A$42:$BH$42,1,'FD mesh'!$B$15+1)*Setup!$B$22</f>
        <v>15.008294466387</v>
      </c>
      <c r="AS110" s="0" t="n">
        <f aca="false">SUMPRODUCT('FD inverse'!$A$43:$BH$43,'FD mesh'!$B$84:$BI$84,$E109:$BL109)+'FD inverse'!$A$43*$C110/Setup!$B$17+INDEX('FD inverse'!$A$43:$BH$43,1,'FD mesh'!$B$15+1)*Setup!$B$22</f>
        <v>0</v>
      </c>
      <c r="AT110" s="0" t="n">
        <f aca="false">SUMPRODUCT('FD inverse'!$A$44:$BH$44,'FD mesh'!$B$84:$BI$84,$E109:$BL109)+'FD inverse'!$A$44*$C110/Setup!$B$17+INDEX('FD inverse'!$A$44:$BH$44,1,'FD mesh'!$B$15+1)*Setup!$B$22</f>
        <v>0</v>
      </c>
      <c r="AU110" s="0" t="n">
        <f aca="false">SUMPRODUCT('FD inverse'!$A$45:$BH$45,'FD mesh'!$B$84:$BI$84,$E109:$BL109)+'FD inverse'!$A$45*$C110/Setup!$B$17+INDEX('FD inverse'!$A$45:$BH$45,1,'FD mesh'!$B$15+1)*Setup!$B$22</f>
        <v>0</v>
      </c>
      <c r="AV110" s="0" t="n">
        <f aca="false">SUMPRODUCT('FD inverse'!$A$46:$BH$46,'FD mesh'!$B$84:$BI$84,$E109:$BL109)+'FD inverse'!$A$46*$C110/Setup!$B$17+INDEX('FD inverse'!$A$46:$BH$46,1,'FD mesh'!$B$15+1)*Setup!$B$22</f>
        <v>0</v>
      </c>
      <c r="AW110" s="0" t="n">
        <f aca="false">SUMPRODUCT('FD inverse'!$A$47:$BH$47,'FD mesh'!$B$84:$BI$84,$E109:$BL109)+'FD inverse'!$A$47*$C110/Setup!$B$17+INDEX('FD inverse'!$A$47:$BH$47,1,'FD mesh'!$B$15+1)*Setup!$B$22</f>
        <v>0</v>
      </c>
      <c r="AX110" s="0" t="n">
        <f aca="false">SUMPRODUCT('FD inverse'!$A$48:$BH$48,'FD mesh'!$B$84:$BI$84,$E109:$BL109)+'FD inverse'!$A$48*$C110/Setup!$B$17+INDEX('FD inverse'!$A$48:$BH$48,1,'FD mesh'!$B$15+1)*Setup!$B$22</f>
        <v>0</v>
      </c>
      <c r="AY110" s="0" t="n">
        <f aca="false">SUMPRODUCT('FD inverse'!$A$49:$BH$49,'FD mesh'!$B$84:$BI$84,$E109:$BL109)+'FD inverse'!$A$49*$C110/Setup!$B$17+INDEX('FD inverse'!$A$49:$BH$49,1,'FD mesh'!$B$15+1)*Setup!$B$22</f>
        <v>0</v>
      </c>
      <c r="AZ110" s="0" t="n">
        <f aca="false">SUMPRODUCT('FD inverse'!$A$50:$BH$50,'FD mesh'!$B$84:$BI$84,$E109:$BL109)+'FD inverse'!$A$50*$C110/Setup!$B$17+INDEX('FD inverse'!$A$50:$BH$50,1,'FD mesh'!$B$15+1)*Setup!$B$22</f>
        <v>0</v>
      </c>
      <c r="BA110" s="0" t="n">
        <f aca="false">SUMPRODUCT('FD inverse'!$A$51:$BH$51,'FD mesh'!$B$84:$BI$84,$E109:$BL109)+'FD inverse'!$A$51*$C110/Setup!$B$17+INDEX('FD inverse'!$A$51:$BH$51,1,'FD mesh'!$B$15+1)*Setup!$B$22</f>
        <v>0</v>
      </c>
      <c r="BB110" s="0" t="n">
        <f aca="false">SUMPRODUCT('FD inverse'!$A$52:$BH$52,'FD mesh'!$B$84:$BI$84,$E109:$BL109)+'FD inverse'!$A$52*$C110/Setup!$B$17+INDEX('FD inverse'!$A$52:$BH$52,1,'FD mesh'!$B$15+1)*Setup!$B$22</f>
        <v>0</v>
      </c>
      <c r="BC110" s="0" t="n">
        <f aca="false">SUMPRODUCT('FD inverse'!$A$53:$BH$53,'FD mesh'!$B$84:$BI$84,$E109:$BL109)+'FD inverse'!$A$53*$C110/Setup!$B$17+INDEX('FD inverse'!$A$53:$BH$53,1,'FD mesh'!$B$15+1)*Setup!$B$22</f>
        <v>0</v>
      </c>
      <c r="BD110" s="0" t="n">
        <f aca="false">SUMPRODUCT('FD inverse'!$A$54:$BH$54,'FD mesh'!$B$84:$BI$84,$E109:$BL109)+'FD inverse'!$A$54*$C110/Setup!$B$17+INDEX('FD inverse'!$A$54:$BH$54,1,'FD mesh'!$B$15+1)*Setup!$B$22</f>
        <v>0</v>
      </c>
      <c r="BE110" s="0" t="n">
        <f aca="false">SUMPRODUCT('FD inverse'!$A$55:$BH$55,'FD mesh'!$B$84:$BI$84,$E109:$BL109)+'FD inverse'!$A$55*$C110/Setup!$B$17+INDEX('FD inverse'!$A$55:$BH$55,1,'FD mesh'!$B$15+1)*Setup!$B$22</f>
        <v>0</v>
      </c>
      <c r="BF110" s="0" t="n">
        <f aca="false">SUMPRODUCT('FD inverse'!$A$56:$BH$56,'FD mesh'!$B$84:$BI$84,$E109:$BL109)+'FD inverse'!$A$56*$C110/Setup!$B$17+INDEX('FD inverse'!$A$56:$BH$56,1,'FD mesh'!$B$15+1)*Setup!$B$22</f>
        <v>0</v>
      </c>
      <c r="BG110" s="0" t="n">
        <f aca="false">SUMPRODUCT('FD inverse'!$A$57:$BH$57,'FD mesh'!$B$84:$BI$84,$E109:$BL109)+'FD inverse'!$A$57*$C110/Setup!$B$17+INDEX('FD inverse'!$A$57:$BH$57,1,'FD mesh'!$B$15+1)*Setup!$B$22</f>
        <v>0</v>
      </c>
      <c r="BH110" s="0" t="n">
        <f aca="false">SUMPRODUCT('FD inverse'!$A$58:$BH$58,'FD mesh'!$B$84:$BI$84,$E109:$BL109)+'FD inverse'!$A$58*$C110/Setup!$B$17+INDEX('FD inverse'!$A$58:$BH$58,1,'FD mesh'!$B$15+1)*Setup!$B$22</f>
        <v>0</v>
      </c>
      <c r="BI110" s="0" t="n">
        <f aca="false">SUMPRODUCT('FD inverse'!$A$59:$BH$59,'FD mesh'!$B$84:$BI$84,$E109:$BL109)+'FD inverse'!$A$59*$C110/Setup!$B$17+INDEX('FD inverse'!$A$59:$BH$59,1,'FD mesh'!$B$15+1)*Setup!$B$22</f>
        <v>0</v>
      </c>
      <c r="BJ110" s="0" t="n">
        <f aca="false">SUMPRODUCT('FD inverse'!$A$60:$BH$60,'FD mesh'!$B$84:$BI$84,$E109:$BL109)+'FD inverse'!$A$60*$C110/Setup!$B$17+INDEX('FD inverse'!$A$60:$BH$60,1,'FD mesh'!$B$15+1)*Setup!$B$22</f>
        <v>0</v>
      </c>
      <c r="BK110" s="0" t="n">
        <f aca="false">SUMPRODUCT('FD inverse'!$A$61:$BH$61,'FD mesh'!$B$84:$BI$84,$E109:$BL109)+'FD inverse'!$A$61*$C110/Setup!$B$17+INDEX('FD inverse'!$A$61:$BH$61,1,'FD mesh'!$B$15+1)*Setup!$B$22</f>
        <v>0</v>
      </c>
      <c r="BL110" s="0" t="n">
        <f aca="false">SUMPRODUCT('FD inverse'!$A$62:$BH$62,'FD mesh'!$B$84:$BI$84,$E109:$BL109)+'FD inverse'!$A$62*$C110/Setup!$B$17+INDEX('FD inverse'!$A$62:$BH$62,1,'FD mesh'!$B$15+1)*Setup!$B$22</f>
        <v>0</v>
      </c>
    </row>
    <row r="111" customFormat="false" ht="15" hidden="false" customHeight="false" outlineLevel="0" collapsed="false">
      <c r="A111" s="0" t="n">
        <v>106</v>
      </c>
      <c r="B111" s="0" t="n">
        <f aca="false">A111*Setup!$B$11/3600</f>
        <v>8.83333333333333</v>
      </c>
      <c r="C111" s="0" t="n">
        <f aca="false">Setup!$B$7+Setup!$B$8*COS(2*PI()*(B111-Setup!$B$9)/24)</f>
        <v>22.7971768019829</v>
      </c>
      <c r="D111" s="0" t="n">
        <f aca="false">(C111-E111)/Setup!$B$17</f>
        <v>18.2993529343961</v>
      </c>
      <c r="E111" s="0" t="n">
        <f aca="false">SUMPRODUCT('FD inverse'!$A$3:$BH$3,'FD mesh'!$B$84:$BI$84,$E110:$BL110)+'FD inverse'!$A$3*$C111/Setup!$B$17+INDEX('FD inverse'!$A$3:$BH$3,1,'FD mesh'!$B$15+1)*Setup!$B$22</f>
        <v>20.4182609205114</v>
      </c>
      <c r="F111" s="0" t="n">
        <f aca="false">SUMPRODUCT('FD inverse'!$A$4:$BH$4,'FD mesh'!$B$84:$BI$84,$E110:$BL110)+'FD inverse'!$A$4*$C111/Setup!$B$17+INDEX('FD inverse'!$A$4:$BH$4,1,'FD mesh'!$B$15+1)*Setup!$B$22</f>
        <v>19.8862386195428</v>
      </c>
      <c r="G111" s="0" t="n">
        <f aca="false">SUMPRODUCT('FD inverse'!$A$5:$BH$5,'FD mesh'!$B$84:$BI$84,$E110:$BL110)+'FD inverse'!$A$5*$C111/Setup!$B$17+INDEX('FD inverse'!$A$5:$BH$5,1,'FD mesh'!$B$15+1)*Setup!$B$22</f>
        <v>19.3769957937731</v>
      </c>
      <c r="H111" s="0" t="n">
        <f aca="false">SUMPRODUCT('FD inverse'!$A$6:$BH$6,'FD mesh'!$B$84:$BI$84,$E110:$BL110)+'FD inverse'!$A$6*$C111/Setup!$B$17+INDEX('FD inverse'!$A$6:$BH$6,1,'FD mesh'!$B$15+1)*Setup!$B$22</f>
        <v>17.7002904554928</v>
      </c>
      <c r="I111" s="0" t="n">
        <f aca="false">SUMPRODUCT('FD inverse'!$A$7:$BH$7,'FD mesh'!$B$84:$BI$84,$E110:$BL110)+'FD inverse'!$A$7*$C111/Setup!$B$17+INDEX('FD inverse'!$A$7:$BH$7,1,'FD mesh'!$B$15+1)*Setup!$B$22</f>
        <v>17.560574420295</v>
      </c>
      <c r="J111" s="0" t="n">
        <f aca="false">SUMPRODUCT('FD inverse'!$A$8:$BH$8,'FD mesh'!$B$84:$BI$84,$E110:$BL110)+'FD inverse'!$A$8*$C111/Setup!$B$17+INDEX('FD inverse'!$A$8:$BH$8,1,'FD mesh'!$B$15+1)*Setup!$B$22</f>
        <v>17.4373165669847</v>
      </c>
      <c r="K111" s="0" t="n">
        <f aca="false">SUMPRODUCT('FD inverse'!$A$9:$BH$9,'FD mesh'!$B$84:$BI$84,$E110:$BL110)+'FD inverse'!$A$9*$C111/Setup!$B$17+INDEX('FD inverse'!$A$9:$BH$9,1,'FD mesh'!$B$15+1)*Setup!$B$22</f>
        <v>17.3297492734858</v>
      </c>
      <c r="L111" s="0" t="n">
        <f aca="false">SUMPRODUCT('FD inverse'!$A$10:$BH$10,'FD mesh'!$B$84:$BI$84,$E110:$BL110)+'FD inverse'!$A$10*$C111/Setup!$B$17+INDEX('FD inverse'!$A$10:$BH$10,1,'FD mesh'!$B$15+1)*Setup!$B$22</f>
        <v>17.2372046649623</v>
      </c>
      <c r="M111" s="0" t="n">
        <f aca="false">SUMPRODUCT('FD inverse'!$A$11:$BH$11,'FD mesh'!$B$84:$BI$84,$E110:$BL110)+'FD inverse'!$A$11*$C111/Setup!$B$17+INDEX('FD inverse'!$A$11:$BH$11,1,'FD mesh'!$B$15+1)*Setup!$B$22</f>
        <v>17.15911028242</v>
      </c>
      <c r="N111" s="0" t="n">
        <f aca="false">SUMPRODUCT('FD inverse'!$A$12:$BH$12,'FD mesh'!$B$84:$BI$84,$E110:$BL110)+'FD inverse'!$A$12*$C111/Setup!$B$17+INDEX('FD inverse'!$A$12:$BH$12,1,'FD mesh'!$B$15+1)*Setup!$B$22</f>
        <v>17.0949849707428</v>
      </c>
      <c r="O111" s="0" t="n">
        <f aca="false">SUMPRODUCT('FD inverse'!$A$13:$BH$13,'FD mesh'!$B$84:$BI$84,$E110:$BL110)+'FD inverse'!$A$13*$C111/Setup!$B$17+INDEX('FD inverse'!$A$13:$BH$13,1,'FD mesh'!$B$15+1)*Setup!$B$22</f>
        <v>17.0444351282136</v>
      </c>
      <c r="P111" s="0" t="n">
        <f aca="false">SUMPRODUCT('FD inverse'!$A$14:$BH$14,'FD mesh'!$B$84:$BI$84,$E110:$BL110)+'FD inverse'!$A$14*$C111/Setup!$B$17+INDEX('FD inverse'!$A$14:$BH$14,1,'FD mesh'!$B$15+1)*Setup!$B$22</f>
        <v>17.0071514365417</v>
      </c>
      <c r="Q111" s="0" t="n">
        <f aca="false">SUMPRODUCT('FD inverse'!$A$15:$BH$15,'FD mesh'!$B$84:$BI$84,$E110:$BL110)+'FD inverse'!$A$15*$C111/Setup!$B$17+INDEX('FD inverse'!$A$15:$BH$15,1,'FD mesh'!$B$15+1)*Setup!$B$22</f>
        <v>16.9829061679339</v>
      </c>
      <c r="R111" s="0" t="n">
        <f aca="false">SUMPRODUCT('FD inverse'!$A$16:$BH$16,'FD mesh'!$B$84:$BI$84,$E110:$BL110)+'FD inverse'!$A$16*$C111/Setup!$B$17+INDEX('FD inverse'!$A$16:$BH$16,1,'FD mesh'!$B$15+1)*Setup!$B$22</f>
        <v>16.9715511437321</v>
      </c>
      <c r="S111" s="0" t="n">
        <f aca="false">SUMPRODUCT('FD inverse'!$A$17:$BH$17,'FD mesh'!$B$84:$BI$84,$E110:$BL110)+'FD inverse'!$A$17*$C111/Setup!$B$17+INDEX('FD inverse'!$A$17:$BH$17,1,'FD mesh'!$B$15+1)*Setup!$B$22</f>
        <v>16.8150994618973</v>
      </c>
      <c r="T111" s="0" t="n">
        <f aca="false">SUMPRODUCT('FD inverse'!$A$18:$BH$18,'FD mesh'!$B$84:$BI$84,$E110:$BL110)+'FD inverse'!$A$18*$C111/Setup!$B$17+INDEX('FD inverse'!$A$18:$BH$18,1,'FD mesh'!$B$15+1)*Setup!$B$22</f>
        <v>16.6645505440535</v>
      </c>
      <c r="U111" s="0" t="n">
        <f aca="false">SUMPRODUCT('FD inverse'!$A$19:$BH$19,'FD mesh'!$B$84:$BI$84,$E110:$BL110)+'FD inverse'!$A$19*$C111/Setup!$B$17+INDEX('FD inverse'!$A$19:$BH$19,1,'FD mesh'!$B$15+1)*Setup!$B$22</f>
        <v>16.5194297463265</v>
      </c>
      <c r="V111" s="0" t="n">
        <f aca="false">SUMPRODUCT('FD inverse'!$A$20:$BH$20,'FD mesh'!$B$84:$BI$84,$E110:$BL110)+'FD inverse'!$A$20*$C111/Setup!$B$17+INDEX('FD inverse'!$A$20:$BH$20,1,'FD mesh'!$B$15+1)*Setup!$B$22</f>
        <v>16.3792782659396</v>
      </c>
      <c r="W111" s="0" t="n">
        <f aca="false">SUMPRODUCT('FD inverse'!$A$21:$BH$21,'FD mesh'!$B$84:$BI$84,$E110:$BL110)+'FD inverse'!$A$21*$C111/Setup!$B$17+INDEX('FD inverse'!$A$21:$BH$21,1,'FD mesh'!$B$15+1)*Setup!$B$22</f>
        <v>16.2436515428023</v>
      </c>
      <c r="X111" s="0" t="n">
        <f aca="false">SUMPRODUCT('FD inverse'!$A$22:$BH$22,'FD mesh'!$B$84:$BI$84,$E110:$BL110)+'FD inverse'!$A$22*$C111/Setup!$B$17+INDEX('FD inverse'!$A$22:$BH$22,1,'FD mesh'!$B$15+1)*Setup!$B$22</f>
        <v>16.1121177487472</v>
      </c>
      <c r="Y111" s="0" t="n">
        <f aca="false">SUMPRODUCT('FD inverse'!$A$23:$BH$23,'FD mesh'!$B$84:$BI$84,$E110:$BL110)+'FD inverse'!$A$23*$C111/Setup!$B$17+INDEX('FD inverse'!$A$23:$BH$23,1,'FD mesh'!$B$15+1)*Setup!$B$22</f>
        <v>15.9842563606328</v>
      </c>
      <c r="Z111" s="0" t="n">
        <f aca="false">SUMPRODUCT('FD inverse'!$A$24:$BH$24,'FD mesh'!$B$84:$BI$84,$E110:$BL110)+'FD inverse'!$A$24*$C111/Setup!$B$17+INDEX('FD inverse'!$A$24:$BH$24,1,'FD mesh'!$B$15+1)*Setup!$B$22</f>
        <v>15.8596568126414</v>
      </c>
      <c r="AA111" s="0" t="n">
        <f aca="false">SUMPRODUCT('FD inverse'!$A$25:$BH$25,'FD mesh'!$B$84:$BI$84,$E110:$BL110)+'FD inverse'!$A$25*$C111/Setup!$B$17+INDEX('FD inverse'!$A$25:$BH$25,1,'FD mesh'!$B$15+1)*Setup!$B$22</f>
        <v>15.7379172223081</v>
      </c>
      <c r="AB111" s="0" t="n">
        <f aca="false">SUMPRODUCT('FD inverse'!$A$26:$BH$26,'FD mesh'!$B$84:$BI$84,$E110:$BL110)+'FD inverse'!$A$26*$C111/Setup!$B$17+INDEX('FD inverse'!$A$26:$BH$26,1,'FD mesh'!$B$15+1)*Setup!$B$22</f>
        <v>15.6186431841112</v>
      </c>
      <c r="AC111" s="0" t="n">
        <f aca="false">SUMPRODUCT('FD inverse'!$A$27:$BH$27,'FD mesh'!$B$84:$BI$84,$E110:$BL110)+'FD inverse'!$A$27*$C111/Setup!$B$17+INDEX('FD inverse'!$A$27:$BH$27,1,'FD mesh'!$B$15+1)*Setup!$B$22</f>
        <v>15.5014466238386</v>
      </c>
      <c r="AD111" s="0" t="n">
        <f aca="false">SUMPRODUCT('FD inverse'!$A$28:$BH$28,'FD mesh'!$B$84:$BI$84,$E110:$BL110)+'FD inverse'!$A$28*$C111/Setup!$B$17+INDEX('FD inverse'!$A$28:$BH$28,1,'FD mesh'!$B$15+1)*Setup!$B$22</f>
        <v>15.3859447064165</v>
      </c>
      <c r="AE111" s="0" t="n">
        <f aca="false">SUMPRODUCT('FD inverse'!$A$29:$BH$29,'FD mesh'!$B$84:$BI$84,$E110:$BL110)+'FD inverse'!$A$29*$C111/Setup!$B$17+INDEX('FD inverse'!$A$29:$BH$29,1,'FD mesh'!$B$15+1)*Setup!$B$22</f>
        <v>15.2717587894358</v>
      </c>
      <c r="AF111" s="0" t="n">
        <f aca="false">SUMPRODUCT('FD inverse'!$A$30:$BH$30,'FD mesh'!$B$84:$BI$84,$E110:$BL110)+'FD inverse'!$A$30*$C111/Setup!$B$17+INDEX('FD inverse'!$A$30:$BH$30,1,'FD mesh'!$B$15+1)*Setup!$B$22</f>
        <v>15.1585134142478</v>
      </c>
      <c r="AG111" s="0" t="n">
        <f aca="false">SUMPRODUCT('FD inverse'!$A$31:$BH$31,'FD mesh'!$B$84:$BI$84,$E110:$BL110)+'FD inverse'!$A$31*$C111/Setup!$B$17+INDEX('FD inverse'!$A$31:$BH$31,1,'FD mesh'!$B$15+1)*Setup!$B$22</f>
        <v>15.0458353262089</v>
      </c>
      <c r="AH111" s="0" t="n">
        <f aca="false">SUMPRODUCT('FD inverse'!$A$32:$BH$32,'FD mesh'!$B$84:$BI$84,$E110:$BL110)+'FD inverse'!$A$32*$C111/Setup!$B$17+INDEX('FD inverse'!$A$32:$BH$32,1,'FD mesh'!$B$15+1)*Setup!$B$22</f>
        <v>15.041258155405</v>
      </c>
      <c r="AI111" s="0" t="n">
        <f aca="false">SUMPRODUCT('FD inverse'!$A$33:$BH$33,'FD mesh'!$B$84:$BI$84,$E110:$BL110)+'FD inverse'!$A$33*$C111/Setup!$B$17+INDEX('FD inverse'!$A$33:$BH$33,1,'FD mesh'!$B$15+1)*Setup!$B$22</f>
        <v>15.0369903744259</v>
      </c>
      <c r="AJ111" s="0" t="n">
        <f aca="false">SUMPRODUCT('FD inverse'!$A$34:$BH$34,'FD mesh'!$B$84:$BI$84,$E110:$BL110)+'FD inverse'!$A$34*$C111/Setup!$B$17+INDEX('FD inverse'!$A$34:$BH$34,1,'FD mesh'!$B$15+1)*Setup!$B$22</f>
        <v>15.0330062310298</v>
      </c>
      <c r="AK111" s="0" t="n">
        <f aca="false">SUMPRODUCT('FD inverse'!$A$35:$BH$35,'FD mesh'!$B$84:$BI$84,$E110:$BL110)+'FD inverse'!$A$35*$C111/Setup!$B$17+INDEX('FD inverse'!$A$35:$BH$35,1,'FD mesh'!$B$15+1)*Setup!$B$22</f>
        <v>15.0292806444949</v>
      </c>
      <c r="AL111" s="0" t="n">
        <f aca="false">SUMPRODUCT('FD inverse'!$A$36:$BH$36,'FD mesh'!$B$84:$BI$84,$E110:$BL110)+'FD inverse'!$A$36*$C111/Setup!$B$17+INDEX('FD inverse'!$A$36:$BH$36,1,'FD mesh'!$B$15+1)*Setup!$B$22</f>
        <v>15.0257891193133</v>
      </c>
      <c r="AM111" s="0" t="n">
        <f aca="false">SUMPRODUCT('FD inverse'!$A$37:$BH$37,'FD mesh'!$B$84:$BI$84,$E110:$BL110)+'FD inverse'!$A$37*$C111/Setup!$B$17+INDEX('FD inverse'!$A$37:$BH$37,1,'FD mesh'!$B$15+1)*Setup!$B$22</f>
        <v>15.0225076685351</v>
      </c>
      <c r="AN111" s="0" t="n">
        <f aca="false">SUMPRODUCT('FD inverse'!$A$38:$BH$38,'FD mesh'!$B$84:$BI$84,$E110:$BL110)+'FD inverse'!$A$38*$C111/Setup!$B$17+INDEX('FD inverse'!$A$38:$BH$38,1,'FD mesh'!$B$15+1)*Setup!$B$22</f>
        <v>15.0194127452958</v>
      </c>
      <c r="AO111" s="0" t="n">
        <f aca="false">SUMPRODUCT('FD inverse'!$A$39:$BH$39,'FD mesh'!$B$84:$BI$84,$E110:$BL110)+'FD inverse'!$A$39*$C111/Setup!$B$17+INDEX('FD inverse'!$A$39:$BH$39,1,'FD mesh'!$B$15+1)*Setup!$B$22</f>
        <v>15.0164811812032</v>
      </c>
      <c r="AP111" s="0" t="n">
        <f aca="false">SUMPRODUCT('FD inverse'!$A$40:$BH$40,'FD mesh'!$B$84:$BI$84,$E110:$BL110)+'FD inverse'!$A$40*$C111/Setup!$B$17+INDEX('FD inverse'!$A$40:$BH$40,1,'FD mesh'!$B$15+1)*Setup!$B$22</f>
        <v>15.0136901304129</v>
      </c>
      <c r="AQ111" s="0" t="n">
        <f aca="false">SUMPRODUCT('FD inverse'!$A$41:$BH$41,'FD mesh'!$B$84:$BI$84,$E110:$BL110)+'FD inverse'!$A$41*$C111/Setup!$B$17+INDEX('FD inverse'!$A$41:$BH$41,1,'FD mesh'!$B$15+1)*Setup!$B$22</f>
        <v>15.011017018362</v>
      </c>
      <c r="AR111" s="0" t="n">
        <f aca="false">SUMPRODUCT('FD inverse'!$A$42:$BH$42,'FD mesh'!$B$84:$BI$84,$E110:$BL110)+'FD inverse'!$A$42*$C111/Setup!$B$17+INDEX('FD inverse'!$A$42:$BH$42,1,'FD mesh'!$B$15+1)*Setup!$B$22</f>
        <v>15.0084394942688</v>
      </c>
      <c r="AS111" s="0" t="n">
        <f aca="false">SUMPRODUCT('FD inverse'!$A$43:$BH$43,'FD mesh'!$B$84:$BI$84,$E110:$BL110)+'FD inverse'!$A$43*$C111/Setup!$B$17+INDEX('FD inverse'!$A$43:$BH$43,1,'FD mesh'!$B$15+1)*Setup!$B$22</f>
        <v>0</v>
      </c>
      <c r="AT111" s="0" t="n">
        <f aca="false">SUMPRODUCT('FD inverse'!$A$44:$BH$44,'FD mesh'!$B$84:$BI$84,$E110:$BL110)+'FD inverse'!$A$44*$C111/Setup!$B$17+INDEX('FD inverse'!$A$44:$BH$44,1,'FD mesh'!$B$15+1)*Setup!$B$22</f>
        <v>0</v>
      </c>
      <c r="AU111" s="0" t="n">
        <f aca="false">SUMPRODUCT('FD inverse'!$A$45:$BH$45,'FD mesh'!$B$84:$BI$84,$E110:$BL110)+'FD inverse'!$A$45*$C111/Setup!$B$17+INDEX('FD inverse'!$A$45:$BH$45,1,'FD mesh'!$B$15+1)*Setup!$B$22</f>
        <v>0</v>
      </c>
      <c r="AV111" s="0" t="n">
        <f aca="false">SUMPRODUCT('FD inverse'!$A$46:$BH$46,'FD mesh'!$B$84:$BI$84,$E110:$BL110)+'FD inverse'!$A$46*$C111/Setup!$B$17+INDEX('FD inverse'!$A$46:$BH$46,1,'FD mesh'!$B$15+1)*Setup!$B$22</f>
        <v>0</v>
      </c>
      <c r="AW111" s="0" t="n">
        <f aca="false">SUMPRODUCT('FD inverse'!$A$47:$BH$47,'FD mesh'!$B$84:$BI$84,$E110:$BL110)+'FD inverse'!$A$47*$C111/Setup!$B$17+INDEX('FD inverse'!$A$47:$BH$47,1,'FD mesh'!$B$15+1)*Setup!$B$22</f>
        <v>0</v>
      </c>
      <c r="AX111" s="0" t="n">
        <f aca="false">SUMPRODUCT('FD inverse'!$A$48:$BH$48,'FD mesh'!$B$84:$BI$84,$E110:$BL110)+'FD inverse'!$A$48*$C111/Setup!$B$17+INDEX('FD inverse'!$A$48:$BH$48,1,'FD mesh'!$B$15+1)*Setup!$B$22</f>
        <v>0</v>
      </c>
      <c r="AY111" s="0" t="n">
        <f aca="false">SUMPRODUCT('FD inverse'!$A$49:$BH$49,'FD mesh'!$B$84:$BI$84,$E110:$BL110)+'FD inverse'!$A$49*$C111/Setup!$B$17+INDEX('FD inverse'!$A$49:$BH$49,1,'FD mesh'!$B$15+1)*Setup!$B$22</f>
        <v>0</v>
      </c>
      <c r="AZ111" s="0" t="n">
        <f aca="false">SUMPRODUCT('FD inverse'!$A$50:$BH$50,'FD mesh'!$B$84:$BI$84,$E110:$BL110)+'FD inverse'!$A$50*$C111/Setup!$B$17+INDEX('FD inverse'!$A$50:$BH$50,1,'FD mesh'!$B$15+1)*Setup!$B$22</f>
        <v>0</v>
      </c>
      <c r="BA111" s="0" t="n">
        <f aca="false">SUMPRODUCT('FD inverse'!$A$51:$BH$51,'FD mesh'!$B$84:$BI$84,$E110:$BL110)+'FD inverse'!$A$51*$C111/Setup!$B$17+INDEX('FD inverse'!$A$51:$BH$51,1,'FD mesh'!$B$15+1)*Setup!$B$22</f>
        <v>0</v>
      </c>
      <c r="BB111" s="0" t="n">
        <f aca="false">SUMPRODUCT('FD inverse'!$A$52:$BH$52,'FD mesh'!$B$84:$BI$84,$E110:$BL110)+'FD inverse'!$A$52*$C111/Setup!$B$17+INDEX('FD inverse'!$A$52:$BH$52,1,'FD mesh'!$B$15+1)*Setup!$B$22</f>
        <v>0</v>
      </c>
      <c r="BC111" s="0" t="n">
        <f aca="false">SUMPRODUCT('FD inverse'!$A$53:$BH$53,'FD mesh'!$B$84:$BI$84,$E110:$BL110)+'FD inverse'!$A$53*$C111/Setup!$B$17+INDEX('FD inverse'!$A$53:$BH$53,1,'FD mesh'!$B$15+1)*Setup!$B$22</f>
        <v>0</v>
      </c>
      <c r="BD111" s="0" t="n">
        <f aca="false">SUMPRODUCT('FD inverse'!$A$54:$BH$54,'FD mesh'!$B$84:$BI$84,$E110:$BL110)+'FD inverse'!$A$54*$C111/Setup!$B$17+INDEX('FD inverse'!$A$54:$BH$54,1,'FD mesh'!$B$15+1)*Setup!$B$22</f>
        <v>0</v>
      </c>
      <c r="BE111" s="0" t="n">
        <f aca="false">SUMPRODUCT('FD inverse'!$A$55:$BH$55,'FD mesh'!$B$84:$BI$84,$E110:$BL110)+'FD inverse'!$A$55*$C111/Setup!$B$17+INDEX('FD inverse'!$A$55:$BH$55,1,'FD mesh'!$B$15+1)*Setup!$B$22</f>
        <v>0</v>
      </c>
      <c r="BF111" s="0" t="n">
        <f aca="false">SUMPRODUCT('FD inverse'!$A$56:$BH$56,'FD mesh'!$B$84:$BI$84,$E110:$BL110)+'FD inverse'!$A$56*$C111/Setup!$B$17+INDEX('FD inverse'!$A$56:$BH$56,1,'FD mesh'!$B$15+1)*Setup!$B$22</f>
        <v>0</v>
      </c>
      <c r="BG111" s="0" t="n">
        <f aca="false">SUMPRODUCT('FD inverse'!$A$57:$BH$57,'FD mesh'!$B$84:$BI$84,$E110:$BL110)+'FD inverse'!$A$57*$C111/Setup!$B$17+INDEX('FD inverse'!$A$57:$BH$57,1,'FD mesh'!$B$15+1)*Setup!$B$22</f>
        <v>0</v>
      </c>
      <c r="BH111" s="0" t="n">
        <f aca="false">SUMPRODUCT('FD inverse'!$A$58:$BH$58,'FD mesh'!$B$84:$BI$84,$E110:$BL110)+'FD inverse'!$A$58*$C111/Setup!$B$17+INDEX('FD inverse'!$A$58:$BH$58,1,'FD mesh'!$B$15+1)*Setup!$B$22</f>
        <v>0</v>
      </c>
      <c r="BI111" s="0" t="n">
        <f aca="false">SUMPRODUCT('FD inverse'!$A$59:$BH$59,'FD mesh'!$B$84:$BI$84,$E110:$BL110)+'FD inverse'!$A$59*$C111/Setup!$B$17+INDEX('FD inverse'!$A$59:$BH$59,1,'FD mesh'!$B$15+1)*Setup!$B$22</f>
        <v>0</v>
      </c>
      <c r="BJ111" s="0" t="n">
        <f aca="false">SUMPRODUCT('FD inverse'!$A$60:$BH$60,'FD mesh'!$B$84:$BI$84,$E110:$BL110)+'FD inverse'!$A$60*$C111/Setup!$B$17+INDEX('FD inverse'!$A$60:$BH$60,1,'FD mesh'!$B$15+1)*Setup!$B$22</f>
        <v>0</v>
      </c>
      <c r="BK111" s="0" t="n">
        <f aca="false">SUMPRODUCT('FD inverse'!$A$61:$BH$61,'FD mesh'!$B$84:$BI$84,$E110:$BL110)+'FD inverse'!$A$61*$C111/Setup!$B$17+INDEX('FD inverse'!$A$61:$BH$61,1,'FD mesh'!$B$15+1)*Setup!$B$22</f>
        <v>0</v>
      </c>
      <c r="BL111" s="0" t="n">
        <f aca="false">SUMPRODUCT('FD inverse'!$A$62:$BH$62,'FD mesh'!$B$84:$BI$84,$E110:$BL110)+'FD inverse'!$A$62*$C111/Setup!$B$17+INDEX('FD inverse'!$A$62:$BH$62,1,'FD mesh'!$B$15+1)*Setup!$B$22</f>
        <v>0</v>
      </c>
    </row>
    <row r="112" customFormat="false" ht="15" hidden="false" customHeight="false" outlineLevel="0" collapsed="false">
      <c r="A112" s="0" t="n">
        <v>107</v>
      </c>
      <c r="B112" s="0" t="n">
        <f aca="false">A112*Setup!$B$11/3600</f>
        <v>8.91666666666667</v>
      </c>
      <c r="C112" s="0" t="n">
        <f aca="false">Setup!$B$7+Setup!$B$8*COS(2*PI()*(B112-Setup!$B$9)/24)</f>
        <v>22.880683943876</v>
      </c>
      <c r="D112" s="0" t="n">
        <f aca="false">(C112-E112)/Setup!$B$17</f>
        <v>18.4913079180701</v>
      </c>
      <c r="E112" s="0" t="n">
        <f aca="false">SUMPRODUCT('FD inverse'!$A$3:$BH$3,'FD mesh'!$B$84:$BI$84,$E111:$BL111)+'FD inverse'!$A$3*$C112/Setup!$B$17+INDEX('FD inverse'!$A$3:$BH$3,1,'FD mesh'!$B$15+1)*Setup!$B$22</f>
        <v>20.4768139145269</v>
      </c>
      <c r="F112" s="0" t="n">
        <f aca="false">SUMPRODUCT('FD inverse'!$A$4:$BH$4,'FD mesh'!$B$84:$BI$84,$E111:$BL111)+'FD inverse'!$A$4*$C112/Setup!$B$17+INDEX('FD inverse'!$A$4:$BH$4,1,'FD mesh'!$B$15+1)*Setup!$B$22</f>
        <v>19.9391841822836</v>
      </c>
      <c r="G112" s="0" t="n">
        <f aca="false">SUMPRODUCT('FD inverse'!$A$5:$BH$5,'FD mesh'!$B$84:$BI$84,$E111:$BL111)+'FD inverse'!$A$5*$C112/Setup!$B$17+INDEX('FD inverse'!$A$5:$BH$5,1,'FD mesh'!$B$15+1)*Setup!$B$22</f>
        <v>19.42453429498</v>
      </c>
      <c r="H112" s="0" t="n">
        <f aca="false">SUMPRODUCT('FD inverse'!$A$6:$BH$6,'FD mesh'!$B$84:$BI$84,$E111:$BL111)+'FD inverse'!$A$6*$C112/Setup!$B$17+INDEX('FD inverse'!$A$6:$BH$6,1,'FD mesh'!$B$15+1)*Setup!$B$22</f>
        <v>17.729974164103</v>
      </c>
      <c r="I112" s="0" t="n">
        <f aca="false">SUMPRODUCT('FD inverse'!$A$7:$BH$7,'FD mesh'!$B$84:$BI$84,$E111:$BL111)+'FD inverse'!$A$7*$C112/Setup!$B$17+INDEX('FD inverse'!$A$7:$BH$7,1,'FD mesh'!$B$15+1)*Setup!$B$22</f>
        <v>17.5887693468012</v>
      </c>
      <c r="J112" s="0" t="n">
        <f aca="false">SUMPRODUCT('FD inverse'!$A$8:$BH$8,'FD mesh'!$B$84:$BI$84,$E111:$BL111)+'FD inverse'!$A$8*$C112/Setup!$B$17+INDEX('FD inverse'!$A$8:$BH$8,1,'FD mesh'!$B$15+1)*Setup!$B$22</f>
        <v>17.4641987044294</v>
      </c>
      <c r="K112" s="0" t="n">
        <f aca="false">SUMPRODUCT('FD inverse'!$A$9:$BH$9,'FD mesh'!$B$84:$BI$84,$E111:$BL111)+'FD inverse'!$A$9*$C112/Setup!$B$17+INDEX('FD inverse'!$A$9:$BH$9,1,'FD mesh'!$B$15+1)*Setup!$B$22</f>
        <v>17.3554877301665</v>
      </c>
      <c r="L112" s="0" t="n">
        <f aca="false">SUMPRODUCT('FD inverse'!$A$10:$BH$10,'FD mesh'!$B$84:$BI$84,$E111:$BL111)+'FD inverse'!$A$10*$C112/Setup!$B$17+INDEX('FD inverse'!$A$10:$BH$10,1,'FD mesh'!$B$15+1)*Setup!$B$22</f>
        <v>17.2619616860988</v>
      </c>
      <c r="M112" s="0" t="n">
        <f aca="false">SUMPRODUCT('FD inverse'!$A$11:$BH$11,'FD mesh'!$B$84:$BI$84,$E111:$BL111)+'FD inverse'!$A$11*$C112/Setup!$B$17+INDEX('FD inverse'!$A$11:$BH$11,1,'FD mesh'!$B$15+1)*Setup!$B$22</f>
        <v>17.183041554206</v>
      </c>
      <c r="N112" s="0" t="n">
        <f aca="false">SUMPRODUCT('FD inverse'!$A$12:$BH$12,'FD mesh'!$B$84:$BI$84,$E111:$BL111)+'FD inverse'!$A$12*$C112/Setup!$B$17+INDEX('FD inverse'!$A$12:$BH$12,1,'FD mesh'!$B$15+1)*Setup!$B$22</f>
        <v>17.1182401667297</v>
      </c>
      <c r="O112" s="0" t="n">
        <f aca="false">SUMPRODUCT('FD inverse'!$A$13:$BH$13,'FD mesh'!$B$84:$BI$84,$E111:$BL111)+'FD inverse'!$A$13*$C112/Setup!$B$17+INDEX('FD inverse'!$A$13:$BH$13,1,'FD mesh'!$B$15+1)*Setup!$B$22</f>
        <v>17.0671586588918</v>
      </c>
      <c r="P112" s="0" t="n">
        <f aca="false">SUMPRODUCT('FD inverse'!$A$14:$BH$14,'FD mesh'!$B$84:$BI$84,$E111:$BL111)+'FD inverse'!$A$14*$C112/Setup!$B$17+INDEX('FD inverse'!$A$14:$BH$14,1,'FD mesh'!$B$15+1)*Setup!$B$22</f>
        <v>17.0294833638433</v>
      </c>
      <c r="Q112" s="0" t="n">
        <f aca="false">SUMPRODUCT('FD inverse'!$A$15:$BH$15,'FD mesh'!$B$84:$BI$84,$E111:$BL111)+'FD inverse'!$A$15*$C112/Setup!$B$17+INDEX('FD inverse'!$A$15:$BH$15,1,'FD mesh'!$B$15+1)*Setup!$B$22</f>
        <v>17.0049832471438</v>
      </c>
      <c r="R112" s="0" t="n">
        <f aca="false">SUMPRODUCT('FD inverse'!$A$16:$BH$16,'FD mesh'!$B$84:$BI$84,$E111:$BL111)+'FD inverse'!$A$16*$C112/Setup!$B$17+INDEX('FD inverse'!$A$16:$BH$16,1,'FD mesh'!$B$15+1)*Setup!$B$22</f>
        <v>16.9935079559369</v>
      </c>
      <c r="S112" s="0" t="n">
        <f aca="false">SUMPRODUCT('FD inverse'!$A$17:$BH$17,'FD mesh'!$B$84:$BI$84,$E111:$BL111)+'FD inverse'!$A$17*$C112/Setup!$B$17+INDEX('FD inverse'!$A$17:$BH$17,1,'FD mesh'!$B$15+1)*Setup!$B$22</f>
        <v>16.8353632679563</v>
      </c>
      <c r="T112" s="0" t="n">
        <f aca="false">SUMPRODUCT('FD inverse'!$A$18:$BH$18,'FD mesh'!$B$84:$BI$84,$E111:$BL111)+'FD inverse'!$A$18*$C112/Setup!$B$17+INDEX('FD inverse'!$A$18:$BH$18,1,'FD mesh'!$B$15+1)*Setup!$B$22</f>
        <v>16.6831819286159</v>
      </c>
      <c r="U112" s="0" t="n">
        <f aca="false">SUMPRODUCT('FD inverse'!$A$19:$BH$19,'FD mesh'!$B$84:$BI$84,$E111:$BL111)+'FD inverse'!$A$19*$C112/Setup!$B$17+INDEX('FD inverse'!$A$19:$BH$19,1,'FD mesh'!$B$15+1)*Setup!$B$22</f>
        <v>16.5364835395896</v>
      </c>
      <c r="V112" s="0" t="n">
        <f aca="false">SUMPRODUCT('FD inverse'!$A$20:$BH$20,'FD mesh'!$B$84:$BI$84,$E111:$BL111)+'FD inverse'!$A$20*$C112/Setup!$B$17+INDEX('FD inverse'!$A$20:$BH$20,1,'FD mesh'!$B$15+1)*Setup!$B$22</f>
        <v>16.394803838295</v>
      </c>
      <c r="W112" s="0" t="n">
        <f aca="false">SUMPRODUCT('FD inverse'!$A$21:$BH$21,'FD mesh'!$B$84:$BI$84,$E111:$BL111)+'FD inverse'!$A$21*$C112/Setup!$B$17+INDEX('FD inverse'!$A$21:$BH$21,1,'FD mesh'!$B$15+1)*Setup!$B$22</f>
        <v>16.2576930911507</v>
      </c>
      <c r="X112" s="0" t="n">
        <f aca="false">SUMPRODUCT('FD inverse'!$A$22:$BH$22,'FD mesh'!$B$84:$BI$84,$E111:$BL111)+'FD inverse'!$A$22*$C112/Setup!$B$17+INDEX('FD inverse'!$A$22:$BH$22,1,'FD mesh'!$B$15+1)*Setup!$B$22</f>
        <v>16.1247145710918</v>
      </c>
      <c r="Y112" s="0" t="n">
        <f aca="false">SUMPRODUCT('FD inverse'!$A$23:$BH$23,'FD mesh'!$B$84:$BI$84,$E111:$BL111)+'FD inverse'!$A$23*$C112/Setup!$B$17+INDEX('FD inverse'!$A$23:$BH$23,1,'FD mesh'!$B$15+1)*Setup!$B$22</f>
        <v>15.9954431158944</v>
      </c>
      <c r="Z112" s="0" t="n">
        <f aca="false">SUMPRODUCT('FD inverse'!$A$24:$BH$24,'FD mesh'!$B$84:$BI$84,$E111:$BL111)+'FD inverse'!$A$24*$C112/Setup!$B$17+INDEX('FD inverse'!$A$24:$BH$24,1,'FD mesh'!$B$15+1)*Setup!$B$22</f>
        <v>15.8694637629596</v>
      </c>
      <c r="AA112" s="0" t="n">
        <f aca="false">SUMPRODUCT('FD inverse'!$A$25:$BH$25,'FD mesh'!$B$84:$BI$84,$E111:$BL111)+'FD inverse'!$A$25*$C112/Setup!$B$17+INDEX('FD inverse'!$A$25:$BH$25,1,'FD mesh'!$B$15+1)*Setup!$B$22</f>
        <v>15.7463704554041</v>
      </c>
      <c r="AB112" s="0" t="n">
        <f aca="false">SUMPRODUCT('FD inverse'!$A$26:$BH$26,'FD mesh'!$B$84:$BI$84,$E111:$BL111)+'FD inverse'!$A$26*$C112/Setup!$B$17+INDEX('FD inverse'!$A$26:$BH$26,1,'FD mesh'!$B$15+1)*Setup!$B$22</f>
        <v>15.6257648135884</v>
      </c>
      <c r="AC112" s="0" t="n">
        <f aca="false">SUMPRODUCT('FD inverse'!$A$27:$BH$27,'FD mesh'!$B$84:$BI$84,$E111:$BL111)+'FD inverse'!$A$27*$C112/Setup!$B$17+INDEX('FD inverse'!$A$27:$BH$27,1,'FD mesh'!$B$15+1)*Setup!$B$22</f>
        <v>15.5072549655903</v>
      </c>
      <c r="AD112" s="0" t="n">
        <f aca="false">SUMPRODUCT('FD inverse'!$A$28:$BH$28,'FD mesh'!$B$84:$BI$84,$E111:$BL111)+'FD inverse'!$A$28*$C112/Setup!$B$17+INDEX('FD inverse'!$A$28:$BH$28,1,'FD mesh'!$B$15+1)*Setup!$B$22</f>
        <v>15.3904544295934</v>
      </c>
      <c r="AE112" s="0" t="n">
        <f aca="false">SUMPRODUCT('FD inverse'!$A$29:$BH$29,'FD mesh'!$B$84:$BI$84,$E111:$BL111)+'FD inverse'!$A$29*$C112/Setup!$B$17+INDEX('FD inverse'!$A$29:$BH$29,1,'FD mesh'!$B$15+1)*Setup!$B$22</f>
        <v>15.2749810407028</v>
      </c>
      <c r="AF112" s="0" t="n">
        <f aca="false">SUMPRODUCT('FD inverse'!$A$30:$BH$30,'FD mesh'!$B$84:$BI$84,$E111:$BL111)+'FD inverse'!$A$30*$C112/Setup!$B$17+INDEX('FD inverse'!$A$30:$BH$30,1,'FD mesh'!$B$15+1)*Setup!$B$22</f>
        <v>15.160455914328</v>
      </c>
      <c r="AG112" s="0" t="n">
        <f aca="false">SUMPRODUCT('FD inverse'!$A$31:$BH$31,'FD mesh'!$B$84:$BI$84,$E111:$BL111)+'FD inverse'!$A$31*$C112/Setup!$B$17+INDEX('FD inverse'!$A$31:$BH$31,1,'FD mesh'!$B$15+1)*Setup!$B$22</f>
        <v>15.0465024379767</v>
      </c>
      <c r="AH112" s="0" t="n">
        <f aca="false">SUMPRODUCT('FD inverse'!$A$32:$BH$32,'FD mesh'!$B$84:$BI$84,$E111:$BL111)+'FD inverse'!$A$32*$C112/Setup!$B$17+INDEX('FD inverse'!$A$32:$BH$32,1,'FD mesh'!$B$15+1)*Setup!$B$22</f>
        <v>15.0418724312376</v>
      </c>
      <c r="AI112" s="0" t="n">
        <f aca="false">SUMPRODUCT('FD inverse'!$A$33:$BH$33,'FD mesh'!$B$84:$BI$84,$E111:$BL111)+'FD inverse'!$A$33*$C112/Setup!$B$17+INDEX('FD inverse'!$A$33:$BH$33,1,'FD mesh'!$B$15+1)*Setup!$B$22</f>
        <v>15.0375533850736</v>
      </c>
      <c r="AJ112" s="0" t="n">
        <f aca="false">SUMPRODUCT('FD inverse'!$A$34:$BH$34,'FD mesh'!$B$84:$BI$84,$E111:$BL111)+'FD inverse'!$A$34*$C112/Setup!$B$17+INDEX('FD inverse'!$A$34:$BH$34,1,'FD mesh'!$B$15+1)*Setup!$B$22</f>
        <v>15.0335193478674</v>
      </c>
      <c r="AK112" s="0" t="n">
        <f aca="false">SUMPRODUCT('FD inverse'!$A$35:$BH$35,'FD mesh'!$B$84:$BI$84,$E111:$BL111)+'FD inverse'!$A$35*$C112/Setup!$B$17+INDEX('FD inverse'!$A$35:$BH$35,1,'FD mesh'!$B$15+1)*Setup!$B$22</f>
        <v>15.0297450622231</v>
      </c>
      <c r="AL112" s="0" t="n">
        <f aca="false">SUMPRODUCT('FD inverse'!$A$36:$BH$36,'FD mesh'!$B$84:$BI$84,$E111:$BL111)+'FD inverse'!$A$36*$C112/Setup!$B$17+INDEX('FD inverse'!$A$36:$BH$36,1,'FD mesh'!$B$15+1)*Setup!$B$22</f>
        <v>15.0262058755299</v>
      </c>
      <c r="AM112" s="0" t="n">
        <f aca="false">SUMPRODUCT('FD inverse'!$A$37:$BH$37,'FD mesh'!$B$84:$BI$84,$E111:$BL111)+'FD inverse'!$A$37*$C112/Setup!$B$17+INDEX('FD inverse'!$A$37:$BH$37,1,'FD mesh'!$B$15+1)*Setup!$B$22</f>
        <v>15.0228776604328</v>
      </c>
      <c r="AN112" s="0" t="n">
        <f aca="false">SUMPRODUCT('FD inverse'!$A$38:$BH$38,'FD mesh'!$B$84:$BI$84,$E111:$BL111)+'FD inverse'!$A$38*$C112/Setup!$B$17+INDEX('FD inverse'!$A$38:$BH$38,1,'FD mesh'!$B$15+1)*Setup!$B$22</f>
        <v>15.0197367437565</v>
      </c>
      <c r="AO112" s="0" t="n">
        <f aca="false">SUMPRODUCT('FD inverse'!$A$39:$BH$39,'FD mesh'!$B$84:$BI$84,$E111:$BL111)+'FD inverse'!$A$39*$C112/Setup!$B$17+INDEX('FD inverse'!$A$39:$BH$39,1,'FD mesh'!$B$15+1)*Setup!$B$22</f>
        <v>15.0167598425636</v>
      </c>
      <c r="AP112" s="0" t="n">
        <f aca="false">SUMPRODUCT('FD inverse'!$A$40:$BH$40,'FD mesh'!$B$84:$BI$84,$E111:$BL111)+'FD inverse'!$A$40*$C112/Setup!$B$17+INDEX('FD inverse'!$A$40:$BH$40,1,'FD mesh'!$B$15+1)*Setup!$B$22</f>
        <v>15.0139240061699</v>
      </c>
      <c r="AQ112" s="0" t="n">
        <f aca="false">SUMPRODUCT('FD inverse'!$A$41:$BH$41,'FD mesh'!$B$84:$BI$84,$E111:$BL111)+'FD inverse'!$A$41*$C112/Setup!$B$17+INDEX('FD inverse'!$A$41:$BH$41,1,'FD mesh'!$B$15+1)*Setup!$B$22</f>
        <v>15.0112065630713</v>
      </c>
      <c r="AR112" s="0" t="n">
        <f aca="false">SUMPRODUCT('FD inverse'!$A$42:$BH$42,'FD mesh'!$B$84:$BI$84,$E111:$BL111)+'FD inverse'!$A$42*$C112/Setup!$B$17+INDEX('FD inverse'!$A$42:$BH$42,1,'FD mesh'!$B$15+1)*Setup!$B$22</f>
        <v>15.0085850718703</v>
      </c>
      <c r="AS112" s="0" t="n">
        <f aca="false">SUMPRODUCT('FD inverse'!$A$43:$BH$43,'FD mesh'!$B$84:$BI$84,$E111:$BL111)+'FD inverse'!$A$43*$C112/Setup!$B$17+INDEX('FD inverse'!$A$43:$BH$43,1,'FD mesh'!$B$15+1)*Setup!$B$22</f>
        <v>0</v>
      </c>
      <c r="AT112" s="0" t="n">
        <f aca="false">SUMPRODUCT('FD inverse'!$A$44:$BH$44,'FD mesh'!$B$84:$BI$84,$E111:$BL111)+'FD inverse'!$A$44*$C112/Setup!$B$17+INDEX('FD inverse'!$A$44:$BH$44,1,'FD mesh'!$B$15+1)*Setup!$B$22</f>
        <v>0</v>
      </c>
      <c r="AU112" s="0" t="n">
        <f aca="false">SUMPRODUCT('FD inverse'!$A$45:$BH$45,'FD mesh'!$B$84:$BI$84,$E111:$BL111)+'FD inverse'!$A$45*$C112/Setup!$B$17+INDEX('FD inverse'!$A$45:$BH$45,1,'FD mesh'!$B$15+1)*Setup!$B$22</f>
        <v>0</v>
      </c>
      <c r="AV112" s="0" t="n">
        <f aca="false">SUMPRODUCT('FD inverse'!$A$46:$BH$46,'FD mesh'!$B$84:$BI$84,$E111:$BL111)+'FD inverse'!$A$46*$C112/Setup!$B$17+INDEX('FD inverse'!$A$46:$BH$46,1,'FD mesh'!$B$15+1)*Setup!$B$22</f>
        <v>0</v>
      </c>
      <c r="AW112" s="0" t="n">
        <f aca="false">SUMPRODUCT('FD inverse'!$A$47:$BH$47,'FD mesh'!$B$84:$BI$84,$E111:$BL111)+'FD inverse'!$A$47*$C112/Setup!$B$17+INDEX('FD inverse'!$A$47:$BH$47,1,'FD mesh'!$B$15+1)*Setup!$B$22</f>
        <v>0</v>
      </c>
      <c r="AX112" s="0" t="n">
        <f aca="false">SUMPRODUCT('FD inverse'!$A$48:$BH$48,'FD mesh'!$B$84:$BI$84,$E111:$BL111)+'FD inverse'!$A$48*$C112/Setup!$B$17+INDEX('FD inverse'!$A$48:$BH$48,1,'FD mesh'!$B$15+1)*Setup!$B$22</f>
        <v>0</v>
      </c>
      <c r="AY112" s="0" t="n">
        <f aca="false">SUMPRODUCT('FD inverse'!$A$49:$BH$49,'FD mesh'!$B$84:$BI$84,$E111:$BL111)+'FD inverse'!$A$49*$C112/Setup!$B$17+INDEX('FD inverse'!$A$49:$BH$49,1,'FD mesh'!$B$15+1)*Setup!$B$22</f>
        <v>0</v>
      </c>
      <c r="AZ112" s="0" t="n">
        <f aca="false">SUMPRODUCT('FD inverse'!$A$50:$BH$50,'FD mesh'!$B$84:$BI$84,$E111:$BL111)+'FD inverse'!$A$50*$C112/Setup!$B$17+INDEX('FD inverse'!$A$50:$BH$50,1,'FD mesh'!$B$15+1)*Setup!$B$22</f>
        <v>0</v>
      </c>
      <c r="BA112" s="0" t="n">
        <f aca="false">SUMPRODUCT('FD inverse'!$A$51:$BH$51,'FD mesh'!$B$84:$BI$84,$E111:$BL111)+'FD inverse'!$A$51*$C112/Setup!$B$17+INDEX('FD inverse'!$A$51:$BH$51,1,'FD mesh'!$B$15+1)*Setup!$B$22</f>
        <v>0</v>
      </c>
      <c r="BB112" s="0" t="n">
        <f aca="false">SUMPRODUCT('FD inverse'!$A$52:$BH$52,'FD mesh'!$B$84:$BI$84,$E111:$BL111)+'FD inverse'!$A$52*$C112/Setup!$B$17+INDEX('FD inverse'!$A$52:$BH$52,1,'FD mesh'!$B$15+1)*Setup!$B$22</f>
        <v>0</v>
      </c>
      <c r="BC112" s="0" t="n">
        <f aca="false">SUMPRODUCT('FD inverse'!$A$53:$BH$53,'FD mesh'!$B$84:$BI$84,$E111:$BL111)+'FD inverse'!$A$53*$C112/Setup!$B$17+INDEX('FD inverse'!$A$53:$BH$53,1,'FD mesh'!$B$15+1)*Setup!$B$22</f>
        <v>0</v>
      </c>
      <c r="BD112" s="0" t="n">
        <f aca="false">SUMPRODUCT('FD inverse'!$A$54:$BH$54,'FD mesh'!$B$84:$BI$84,$E111:$BL111)+'FD inverse'!$A$54*$C112/Setup!$B$17+INDEX('FD inverse'!$A$54:$BH$54,1,'FD mesh'!$B$15+1)*Setup!$B$22</f>
        <v>0</v>
      </c>
      <c r="BE112" s="0" t="n">
        <f aca="false">SUMPRODUCT('FD inverse'!$A$55:$BH$55,'FD mesh'!$B$84:$BI$84,$E111:$BL111)+'FD inverse'!$A$55*$C112/Setup!$B$17+INDEX('FD inverse'!$A$55:$BH$55,1,'FD mesh'!$B$15+1)*Setup!$B$22</f>
        <v>0</v>
      </c>
      <c r="BF112" s="0" t="n">
        <f aca="false">SUMPRODUCT('FD inverse'!$A$56:$BH$56,'FD mesh'!$B$84:$BI$84,$E111:$BL111)+'FD inverse'!$A$56*$C112/Setup!$B$17+INDEX('FD inverse'!$A$56:$BH$56,1,'FD mesh'!$B$15+1)*Setup!$B$22</f>
        <v>0</v>
      </c>
      <c r="BG112" s="0" t="n">
        <f aca="false">SUMPRODUCT('FD inverse'!$A$57:$BH$57,'FD mesh'!$B$84:$BI$84,$E111:$BL111)+'FD inverse'!$A$57*$C112/Setup!$B$17+INDEX('FD inverse'!$A$57:$BH$57,1,'FD mesh'!$B$15+1)*Setup!$B$22</f>
        <v>0</v>
      </c>
      <c r="BH112" s="0" t="n">
        <f aca="false">SUMPRODUCT('FD inverse'!$A$58:$BH$58,'FD mesh'!$B$84:$BI$84,$E111:$BL111)+'FD inverse'!$A$58*$C112/Setup!$B$17+INDEX('FD inverse'!$A$58:$BH$58,1,'FD mesh'!$B$15+1)*Setup!$B$22</f>
        <v>0</v>
      </c>
      <c r="BI112" s="0" t="n">
        <f aca="false">SUMPRODUCT('FD inverse'!$A$59:$BH$59,'FD mesh'!$B$84:$BI$84,$E111:$BL111)+'FD inverse'!$A$59*$C112/Setup!$B$17+INDEX('FD inverse'!$A$59:$BH$59,1,'FD mesh'!$B$15+1)*Setup!$B$22</f>
        <v>0</v>
      </c>
      <c r="BJ112" s="0" t="n">
        <f aca="false">SUMPRODUCT('FD inverse'!$A$60:$BH$60,'FD mesh'!$B$84:$BI$84,$E111:$BL111)+'FD inverse'!$A$60*$C112/Setup!$B$17+INDEX('FD inverse'!$A$60:$BH$60,1,'FD mesh'!$B$15+1)*Setup!$B$22</f>
        <v>0</v>
      </c>
      <c r="BK112" s="0" t="n">
        <f aca="false">SUMPRODUCT('FD inverse'!$A$61:$BH$61,'FD mesh'!$B$84:$BI$84,$E111:$BL111)+'FD inverse'!$A$61*$C112/Setup!$B$17+INDEX('FD inverse'!$A$61:$BH$61,1,'FD mesh'!$B$15+1)*Setup!$B$22</f>
        <v>0</v>
      </c>
      <c r="BL112" s="0" t="n">
        <f aca="false">SUMPRODUCT('FD inverse'!$A$62:$BH$62,'FD mesh'!$B$84:$BI$84,$E111:$BL111)+'FD inverse'!$A$62*$C112/Setup!$B$17+INDEX('FD inverse'!$A$62:$BH$62,1,'FD mesh'!$B$15+1)*Setup!$B$22</f>
        <v>0</v>
      </c>
    </row>
    <row r="113" customFormat="false" ht="15" hidden="false" customHeight="false" outlineLevel="0" collapsed="false">
      <c r="A113" s="0" t="n">
        <v>108</v>
      </c>
      <c r="B113" s="0" t="n">
        <f aca="false">A113*Setup!$B$11/3600</f>
        <v>9</v>
      </c>
      <c r="C113" s="0" t="n">
        <f aca="false">Setup!$B$7+Setup!$B$8*COS(2*PI()*(B113-Setup!$B$9)/24)</f>
        <v>22.9647238195899</v>
      </c>
      <c r="D113" s="0" t="n">
        <f aca="false">(C113-E113)/Setup!$B$17</f>
        <v>18.6837932463537</v>
      </c>
      <c r="E113" s="0" t="n">
        <f aca="false">SUMPRODUCT('FD inverse'!$A$3:$BH$3,'FD mesh'!$B$84:$BI$84,$E112:$BL112)+'FD inverse'!$A$3*$C113/Setup!$B$17+INDEX('FD inverse'!$A$3:$BH$3,1,'FD mesh'!$B$15+1)*Setup!$B$22</f>
        <v>20.5358306975639</v>
      </c>
      <c r="F113" s="0" t="n">
        <f aca="false">SUMPRODUCT('FD inverse'!$A$4:$BH$4,'FD mesh'!$B$84:$BI$84,$E112:$BL112)+'FD inverse'!$A$4*$C113/Setup!$B$17+INDEX('FD inverse'!$A$4:$BH$4,1,'FD mesh'!$B$15+1)*Setup!$B$22</f>
        <v>19.9925728839714</v>
      </c>
      <c r="G113" s="0" t="n">
        <f aca="false">SUMPRODUCT('FD inverse'!$A$5:$BH$5,'FD mesh'!$B$84:$BI$84,$E112:$BL112)+'FD inverse'!$A$5*$C113/Setup!$B$17+INDEX('FD inverse'!$A$5:$BH$5,1,'FD mesh'!$B$15+1)*Setup!$B$22</f>
        <v>19.4724872499309</v>
      </c>
      <c r="H113" s="0" t="n">
        <f aca="false">SUMPRODUCT('FD inverse'!$A$6:$BH$6,'FD mesh'!$B$84:$BI$84,$E112:$BL112)+'FD inverse'!$A$6*$C113/Setup!$B$17+INDEX('FD inverse'!$A$6:$BH$6,1,'FD mesh'!$B$15+1)*Setup!$B$22</f>
        <v>17.759965215873</v>
      </c>
      <c r="I113" s="0" t="n">
        <f aca="false">SUMPRODUCT('FD inverse'!$A$7:$BH$7,'FD mesh'!$B$84:$BI$84,$E112:$BL112)+'FD inverse'!$A$7*$C113/Setup!$B$17+INDEX('FD inverse'!$A$7:$BH$7,1,'FD mesh'!$B$15+1)*Setup!$B$22</f>
        <v>17.6172615113163</v>
      </c>
      <c r="J113" s="0" t="n">
        <f aca="false">SUMPRODUCT('FD inverse'!$A$8:$BH$8,'FD mesh'!$B$84:$BI$84,$E112:$BL112)+'FD inverse'!$A$8*$C113/Setup!$B$17+INDEX('FD inverse'!$A$8:$BH$8,1,'FD mesh'!$B$15+1)*Setup!$B$22</f>
        <v>17.4913673433466</v>
      </c>
      <c r="K113" s="0" t="n">
        <f aca="false">SUMPRODUCT('FD inverse'!$A$9:$BH$9,'FD mesh'!$B$84:$BI$84,$E112:$BL112)+'FD inverse'!$A$9*$C113/Setup!$B$17+INDEX('FD inverse'!$A$9:$BH$9,1,'FD mesh'!$B$15+1)*Setup!$B$22</f>
        <v>17.3815018709033</v>
      </c>
      <c r="L113" s="0" t="n">
        <f aca="false">SUMPRODUCT('FD inverse'!$A$10:$BH$10,'FD mesh'!$B$84:$BI$84,$E112:$BL112)+'FD inverse'!$A$10*$C113/Setup!$B$17+INDEX('FD inverse'!$A$10:$BH$10,1,'FD mesh'!$B$15+1)*Setup!$B$22</f>
        <v>17.286983974116</v>
      </c>
      <c r="M113" s="0" t="n">
        <f aca="false">SUMPRODUCT('FD inverse'!$A$11:$BH$11,'FD mesh'!$B$84:$BI$84,$E112:$BL112)+'FD inverse'!$A$11*$C113/Setup!$B$17+INDEX('FD inverse'!$A$11:$BH$11,1,'FD mesh'!$B$15+1)*Setup!$B$22</f>
        <v>17.2072284891381</v>
      </c>
      <c r="N113" s="0" t="n">
        <f aca="false">SUMPRODUCT('FD inverse'!$A$12:$BH$12,'FD mesh'!$B$84:$BI$84,$E112:$BL112)+'FD inverse'!$A$12*$C113/Setup!$B$17+INDEX('FD inverse'!$A$12:$BH$12,1,'FD mesh'!$B$15+1)*Setup!$B$22</f>
        <v>17.1417425822914</v>
      </c>
      <c r="O113" s="0" t="n">
        <f aca="false">SUMPRODUCT('FD inverse'!$A$13:$BH$13,'FD mesh'!$B$84:$BI$84,$E112:$BL112)+'FD inverse'!$A$13*$C113/Setup!$B$17+INDEX('FD inverse'!$A$13:$BH$13,1,'FD mesh'!$B$15+1)*Setup!$B$22</f>
        <v>17.0901224073394</v>
      </c>
      <c r="P113" s="0" t="n">
        <f aca="false">SUMPRODUCT('FD inverse'!$A$14:$BH$14,'FD mesh'!$B$84:$BI$84,$E112:$BL112)+'FD inverse'!$A$14*$C113/Setup!$B$17+INDEX('FD inverse'!$A$14:$BH$14,1,'FD mesh'!$B$15+1)*Setup!$B$22</f>
        <v>17.0520501665748</v>
      </c>
      <c r="Q113" s="0" t="n">
        <f aca="false">SUMPRODUCT('FD inverse'!$A$15:$BH$15,'FD mesh'!$B$84:$BI$84,$E112:$BL112)+'FD inverse'!$A$15*$C113/Setup!$B$17+INDEX('FD inverse'!$A$15:$BH$15,1,'FD mesh'!$B$15+1)*Setup!$B$22</f>
        <v>17.0272916737343</v>
      </c>
      <c r="R113" s="0" t="n">
        <f aca="false">SUMPRODUCT('FD inverse'!$A$16:$BH$16,'FD mesh'!$B$84:$BI$84,$E112:$BL112)+'FD inverse'!$A$16*$C113/Setup!$B$17+INDEX('FD inverse'!$A$16:$BH$16,1,'FD mesh'!$B$15+1)*Setup!$B$22</f>
        <v>17.0156944945166</v>
      </c>
      <c r="S113" s="0" t="n">
        <f aca="false">SUMPRODUCT('FD inverse'!$A$17:$BH$17,'FD mesh'!$B$84:$BI$84,$E112:$BL112)+'FD inverse'!$A$17*$C113/Setup!$B$17+INDEX('FD inverse'!$A$17:$BH$17,1,'FD mesh'!$B$15+1)*Setup!$B$22</f>
        <v>16.855836237876</v>
      </c>
      <c r="T113" s="0" t="n">
        <f aca="false">SUMPRODUCT('FD inverse'!$A$18:$BH$18,'FD mesh'!$B$84:$BI$84,$E112:$BL112)+'FD inverse'!$A$18*$C113/Setup!$B$17+INDEX('FD inverse'!$A$18:$BH$18,1,'FD mesh'!$B$15+1)*Setup!$B$22</f>
        <v>16.7020028838118</v>
      </c>
      <c r="U113" s="0" t="n">
        <f aca="false">SUMPRODUCT('FD inverse'!$A$19:$BH$19,'FD mesh'!$B$84:$BI$84,$E112:$BL112)+'FD inverse'!$A$19*$C113/Setup!$B$17+INDEX('FD inverse'!$A$19:$BH$19,1,'FD mesh'!$B$15+1)*Setup!$B$22</f>
        <v>16.5537082679909</v>
      </c>
      <c r="V113" s="0" t="n">
        <f aca="false">SUMPRODUCT('FD inverse'!$A$20:$BH$20,'FD mesh'!$B$84:$BI$84,$E112:$BL112)+'FD inverse'!$A$20*$C113/Setup!$B$17+INDEX('FD inverse'!$A$20:$BH$20,1,'FD mesh'!$B$15+1)*Setup!$B$22</f>
        <v>16.4104826436709</v>
      </c>
      <c r="W113" s="0" t="n">
        <f aca="false">SUMPRODUCT('FD inverse'!$A$21:$BH$21,'FD mesh'!$B$84:$BI$84,$E112:$BL112)+'FD inverse'!$A$21*$C113/Setup!$B$17+INDEX('FD inverse'!$A$21:$BH$21,1,'FD mesh'!$B$15+1)*Setup!$B$22</f>
        <v>16.2718710677902</v>
      </c>
      <c r="X113" s="0" t="n">
        <f aca="false">SUMPRODUCT('FD inverse'!$A$22:$BH$22,'FD mesh'!$B$84:$BI$84,$E112:$BL112)+'FD inverse'!$A$22*$C113/Setup!$B$17+INDEX('FD inverse'!$A$22:$BH$22,1,'FD mesh'!$B$15+1)*Setup!$B$22</f>
        <v>16.1374318678919</v>
      </c>
      <c r="Y113" s="0" t="n">
        <f aca="false">SUMPRODUCT('FD inverse'!$A$23:$BH$23,'FD mesh'!$B$84:$BI$84,$E112:$BL112)+'FD inverse'!$A$23*$C113/Setup!$B$17+INDEX('FD inverse'!$A$23:$BH$23,1,'FD mesh'!$B$15+1)*Setup!$B$22</f>
        <v>16.0067351867662</v>
      </c>
      <c r="Z113" s="0" t="n">
        <f aca="false">SUMPRODUCT('FD inverse'!$A$24:$BH$24,'FD mesh'!$B$84:$BI$84,$E112:$BL112)+'FD inverse'!$A$24*$C113/Setup!$B$17+INDEX('FD inverse'!$A$24:$BH$24,1,'FD mesh'!$B$15+1)*Setup!$B$22</f>
        <v>15.8793616007828</v>
      </c>
      <c r="AA113" s="0" t="n">
        <f aca="false">SUMPRODUCT('FD inverse'!$A$25:$BH$25,'FD mesh'!$B$84:$BI$84,$E112:$BL112)+'FD inverse'!$A$25*$C113/Setup!$B$17+INDEX('FD inverse'!$A$25:$BH$25,1,'FD mesh'!$B$15+1)*Setup!$B$22</f>
        <v>15.754900807073</v>
      </c>
      <c r="AB113" s="0" t="n">
        <f aca="false">SUMPRODUCT('FD inverse'!$A$26:$BH$26,'FD mesh'!$B$84:$BI$84,$E112:$BL112)+'FD inverse'!$A$26*$C113/Setup!$B$17+INDEX('FD inverse'!$A$26:$BH$26,1,'FD mesh'!$B$15+1)*Setup!$B$22</f>
        <v>15.6329503739973</v>
      </c>
      <c r="AC113" s="0" t="n">
        <f aca="false">SUMPRODUCT('FD inverse'!$A$27:$BH$27,'FD mesh'!$B$84:$BI$84,$E112:$BL112)+'FD inverse'!$A$27*$C113/Setup!$B$17+INDEX('FD inverse'!$A$27:$BH$27,1,'FD mesh'!$B$15+1)*Setup!$B$22</f>
        <v>15.5131145486991</v>
      </c>
      <c r="AD113" s="0" t="n">
        <f aca="false">SUMPRODUCT('FD inverse'!$A$28:$BH$28,'FD mesh'!$B$84:$BI$84,$E112:$BL112)+'FD inverse'!$A$28*$C113/Setup!$B$17+INDEX('FD inverse'!$A$28:$BH$28,1,'FD mesh'!$B$15+1)*Setup!$B$22</f>
        <v>15.3950031150014</v>
      </c>
      <c r="AE113" s="0" t="n">
        <f aca="false">SUMPRODUCT('FD inverse'!$A$29:$BH$29,'FD mesh'!$B$84:$BI$84,$E112:$BL112)+'FD inverse'!$A$29*$C113/Setup!$B$17+INDEX('FD inverse'!$A$29:$BH$29,1,'FD mesh'!$B$15+1)*Setup!$B$22</f>
        <v>15.2782302944381</v>
      </c>
      <c r="AF113" s="0" t="n">
        <f aca="false">SUMPRODUCT('FD inverse'!$A$30:$BH$30,'FD mesh'!$B$84:$BI$84,$E112:$BL112)+'FD inverse'!$A$30*$C113/Setup!$B$17+INDEX('FD inverse'!$A$30:$BH$30,1,'FD mesh'!$B$15+1)*Setup!$B$22</f>
        <v>15.1624136828312</v>
      </c>
      <c r="AG113" s="0" t="n">
        <f aca="false">SUMPRODUCT('FD inverse'!$A$31:$BH$31,'FD mesh'!$B$84:$BI$84,$E112:$BL112)+'FD inverse'!$A$31*$C113/Setup!$B$17+INDEX('FD inverse'!$A$31:$BH$31,1,'FD mesh'!$B$15+1)*Setup!$B$22</f>
        <v>15.0471732145268</v>
      </c>
      <c r="AH113" s="0" t="n">
        <f aca="false">SUMPRODUCT('FD inverse'!$A$32:$BH$32,'FD mesh'!$B$84:$BI$84,$E112:$BL112)+'FD inverse'!$A$32*$C113/Setup!$B$17+INDEX('FD inverse'!$A$32:$BH$32,1,'FD mesh'!$B$15+1)*Setup!$B$22</f>
        <v>15.0424899129994</v>
      </c>
      <c r="AI113" s="0" t="n">
        <f aca="false">SUMPRODUCT('FD inverse'!$A$33:$BH$33,'FD mesh'!$B$84:$BI$84,$E112:$BL112)+'FD inverse'!$A$33*$C113/Setup!$B$17+INDEX('FD inverse'!$A$33:$BH$33,1,'FD mesh'!$B$15+1)*Setup!$B$22</f>
        <v>15.0381191949625</v>
      </c>
      <c r="AJ113" s="0" t="n">
        <f aca="false">SUMPRODUCT('FD inverse'!$A$34:$BH$34,'FD mesh'!$B$84:$BI$84,$E112:$BL112)+'FD inverse'!$A$34*$C113/Setup!$B$17+INDEX('FD inverse'!$A$34:$BH$34,1,'FD mesh'!$B$15+1)*Setup!$B$22</f>
        <v>15.0340349029237</v>
      </c>
      <c r="AK113" s="0" t="n">
        <f aca="false">SUMPRODUCT('FD inverse'!$A$35:$BH$35,'FD mesh'!$B$84:$BI$84,$E112:$BL112)+'FD inverse'!$A$35*$C113/Setup!$B$17+INDEX('FD inverse'!$A$35:$BH$35,1,'FD mesh'!$B$15+1)*Setup!$B$22</f>
        <v>15.0302115967293</v>
      </c>
      <c r="AL113" s="0" t="n">
        <f aca="false">SUMPRODUCT('FD inverse'!$A$36:$BH$36,'FD mesh'!$B$84:$BI$84,$E112:$BL112)+'FD inverse'!$A$36*$C113/Setup!$B$17+INDEX('FD inverse'!$A$36:$BH$36,1,'FD mesh'!$B$15+1)*Setup!$B$22</f>
        <v>15.0266244610477</v>
      </c>
      <c r="AM113" s="0" t="n">
        <f aca="false">SUMPRODUCT('FD inverse'!$A$37:$BH$37,'FD mesh'!$B$84:$BI$84,$E112:$BL112)+'FD inverse'!$A$37*$C113/Setup!$B$17+INDEX('FD inverse'!$A$37:$BH$37,1,'FD mesh'!$B$15+1)*Setup!$B$22</f>
        <v>15.0232492229965</v>
      </c>
      <c r="AN113" s="0" t="n">
        <f aca="false">SUMPRODUCT('FD inverse'!$A$38:$BH$38,'FD mesh'!$B$84:$BI$84,$E112:$BL112)+'FD inverse'!$A$38*$C113/Setup!$B$17+INDEX('FD inverse'!$A$38:$BH$38,1,'FD mesh'!$B$15+1)*Setup!$B$22</f>
        <v>15.0200620784734</v>
      </c>
      <c r="AO113" s="0" t="n">
        <f aca="false">SUMPRODUCT('FD inverse'!$A$39:$BH$39,'FD mesh'!$B$84:$BI$84,$E112:$BL112)+'FD inverse'!$A$39*$C113/Setup!$B$17+INDEX('FD inverse'!$A$39:$BH$39,1,'FD mesh'!$B$15+1)*Setup!$B$22</f>
        <v>15.0170396258775</v>
      </c>
      <c r="AP113" s="0" t="n">
        <f aca="false">SUMPRODUCT('FD inverse'!$A$40:$BH$40,'FD mesh'!$B$84:$BI$84,$E112:$BL112)+'FD inverse'!$A$40*$C113/Setup!$B$17+INDEX('FD inverse'!$A$40:$BH$40,1,'FD mesh'!$B$15+1)*Setup!$B$22</f>
        <v>15.0141588060394</v>
      </c>
      <c r="AQ113" s="0" t="n">
        <f aca="false">SUMPRODUCT('FD inverse'!$A$41:$BH$41,'FD mesh'!$B$84:$BI$84,$E112:$BL112)+'FD inverse'!$A$41*$C113/Setup!$B$17+INDEX('FD inverse'!$A$41:$BH$41,1,'FD mesh'!$B$15+1)*Setup!$B$22</f>
        <v>15.0113968473036</v>
      </c>
      <c r="AR113" s="0" t="n">
        <f aca="false">SUMPRODUCT('FD inverse'!$A$42:$BH$42,'FD mesh'!$B$84:$BI$84,$E112:$BL112)+'FD inverse'!$A$42*$C113/Setup!$B$17+INDEX('FD inverse'!$A$42:$BH$42,1,'FD mesh'!$B$15+1)*Setup!$B$22</f>
        <v>15.008731214829</v>
      </c>
      <c r="AS113" s="0" t="n">
        <f aca="false">SUMPRODUCT('FD inverse'!$A$43:$BH$43,'FD mesh'!$B$84:$BI$84,$E112:$BL112)+'FD inverse'!$A$43*$C113/Setup!$B$17+INDEX('FD inverse'!$A$43:$BH$43,1,'FD mesh'!$B$15+1)*Setup!$B$22</f>
        <v>0</v>
      </c>
      <c r="AT113" s="0" t="n">
        <f aca="false">SUMPRODUCT('FD inverse'!$A$44:$BH$44,'FD mesh'!$B$84:$BI$84,$E112:$BL112)+'FD inverse'!$A$44*$C113/Setup!$B$17+INDEX('FD inverse'!$A$44:$BH$44,1,'FD mesh'!$B$15+1)*Setup!$B$22</f>
        <v>0</v>
      </c>
      <c r="AU113" s="0" t="n">
        <f aca="false">SUMPRODUCT('FD inverse'!$A$45:$BH$45,'FD mesh'!$B$84:$BI$84,$E112:$BL112)+'FD inverse'!$A$45*$C113/Setup!$B$17+INDEX('FD inverse'!$A$45:$BH$45,1,'FD mesh'!$B$15+1)*Setup!$B$22</f>
        <v>0</v>
      </c>
      <c r="AV113" s="0" t="n">
        <f aca="false">SUMPRODUCT('FD inverse'!$A$46:$BH$46,'FD mesh'!$B$84:$BI$84,$E112:$BL112)+'FD inverse'!$A$46*$C113/Setup!$B$17+INDEX('FD inverse'!$A$46:$BH$46,1,'FD mesh'!$B$15+1)*Setup!$B$22</f>
        <v>0</v>
      </c>
      <c r="AW113" s="0" t="n">
        <f aca="false">SUMPRODUCT('FD inverse'!$A$47:$BH$47,'FD mesh'!$B$84:$BI$84,$E112:$BL112)+'FD inverse'!$A$47*$C113/Setup!$B$17+INDEX('FD inverse'!$A$47:$BH$47,1,'FD mesh'!$B$15+1)*Setup!$B$22</f>
        <v>0</v>
      </c>
      <c r="AX113" s="0" t="n">
        <f aca="false">SUMPRODUCT('FD inverse'!$A$48:$BH$48,'FD mesh'!$B$84:$BI$84,$E112:$BL112)+'FD inverse'!$A$48*$C113/Setup!$B$17+INDEX('FD inverse'!$A$48:$BH$48,1,'FD mesh'!$B$15+1)*Setup!$B$22</f>
        <v>0</v>
      </c>
      <c r="AY113" s="0" t="n">
        <f aca="false">SUMPRODUCT('FD inverse'!$A$49:$BH$49,'FD mesh'!$B$84:$BI$84,$E112:$BL112)+'FD inverse'!$A$49*$C113/Setup!$B$17+INDEX('FD inverse'!$A$49:$BH$49,1,'FD mesh'!$B$15+1)*Setup!$B$22</f>
        <v>0</v>
      </c>
      <c r="AZ113" s="0" t="n">
        <f aca="false">SUMPRODUCT('FD inverse'!$A$50:$BH$50,'FD mesh'!$B$84:$BI$84,$E112:$BL112)+'FD inverse'!$A$50*$C113/Setup!$B$17+INDEX('FD inverse'!$A$50:$BH$50,1,'FD mesh'!$B$15+1)*Setup!$B$22</f>
        <v>0</v>
      </c>
      <c r="BA113" s="0" t="n">
        <f aca="false">SUMPRODUCT('FD inverse'!$A$51:$BH$51,'FD mesh'!$B$84:$BI$84,$E112:$BL112)+'FD inverse'!$A$51*$C113/Setup!$B$17+INDEX('FD inverse'!$A$51:$BH$51,1,'FD mesh'!$B$15+1)*Setup!$B$22</f>
        <v>0</v>
      </c>
      <c r="BB113" s="0" t="n">
        <f aca="false">SUMPRODUCT('FD inverse'!$A$52:$BH$52,'FD mesh'!$B$84:$BI$84,$E112:$BL112)+'FD inverse'!$A$52*$C113/Setup!$B$17+INDEX('FD inverse'!$A$52:$BH$52,1,'FD mesh'!$B$15+1)*Setup!$B$22</f>
        <v>0</v>
      </c>
      <c r="BC113" s="0" t="n">
        <f aca="false">SUMPRODUCT('FD inverse'!$A$53:$BH$53,'FD mesh'!$B$84:$BI$84,$E112:$BL112)+'FD inverse'!$A$53*$C113/Setup!$B$17+INDEX('FD inverse'!$A$53:$BH$53,1,'FD mesh'!$B$15+1)*Setup!$B$22</f>
        <v>0</v>
      </c>
      <c r="BD113" s="0" t="n">
        <f aca="false">SUMPRODUCT('FD inverse'!$A$54:$BH$54,'FD mesh'!$B$84:$BI$84,$E112:$BL112)+'FD inverse'!$A$54*$C113/Setup!$B$17+INDEX('FD inverse'!$A$54:$BH$54,1,'FD mesh'!$B$15+1)*Setup!$B$22</f>
        <v>0</v>
      </c>
      <c r="BE113" s="0" t="n">
        <f aca="false">SUMPRODUCT('FD inverse'!$A$55:$BH$55,'FD mesh'!$B$84:$BI$84,$E112:$BL112)+'FD inverse'!$A$55*$C113/Setup!$B$17+INDEX('FD inverse'!$A$55:$BH$55,1,'FD mesh'!$B$15+1)*Setup!$B$22</f>
        <v>0</v>
      </c>
      <c r="BF113" s="0" t="n">
        <f aca="false">SUMPRODUCT('FD inverse'!$A$56:$BH$56,'FD mesh'!$B$84:$BI$84,$E112:$BL112)+'FD inverse'!$A$56*$C113/Setup!$B$17+INDEX('FD inverse'!$A$56:$BH$56,1,'FD mesh'!$B$15+1)*Setup!$B$22</f>
        <v>0</v>
      </c>
      <c r="BG113" s="0" t="n">
        <f aca="false">SUMPRODUCT('FD inverse'!$A$57:$BH$57,'FD mesh'!$B$84:$BI$84,$E112:$BL112)+'FD inverse'!$A$57*$C113/Setup!$B$17+INDEX('FD inverse'!$A$57:$BH$57,1,'FD mesh'!$B$15+1)*Setup!$B$22</f>
        <v>0</v>
      </c>
      <c r="BH113" s="0" t="n">
        <f aca="false">SUMPRODUCT('FD inverse'!$A$58:$BH$58,'FD mesh'!$B$84:$BI$84,$E112:$BL112)+'FD inverse'!$A$58*$C113/Setup!$B$17+INDEX('FD inverse'!$A$58:$BH$58,1,'FD mesh'!$B$15+1)*Setup!$B$22</f>
        <v>0</v>
      </c>
      <c r="BI113" s="0" t="n">
        <f aca="false">SUMPRODUCT('FD inverse'!$A$59:$BH$59,'FD mesh'!$B$84:$BI$84,$E112:$BL112)+'FD inverse'!$A$59*$C113/Setup!$B$17+INDEX('FD inverse'!$A$59:$BH$59,1,'FD mesh'!$B$15+1)*Setup!$B$22</f>
        <v>0</v>
      </c>
      <c r="BJ113" s="0" t="n">
        <f aca="false">SUMPRODUCT('FD inverse'!$A$60:$BH$60,'FD mesh'!$B$84:$BI$84,$E112:$BL112)+'FD inverse'!$A$60*$C113/Setup!$B$17+INDEX('FD inverse'!$A$60:$BH$60,1,'FD mesh'!$B$15+1)*Setup!$B$22</f>
        <v>0</v>
      </c>
      <c r="BK113" s="0" t="n">
        <f aca="false">SUMPRODUCT('FD inverse'!$A$61:$BH$61,'FD mesh'!$B$84:$BI$84,$E112:$BL112)+'FD inverse'!$A$61*$C113/Setup!$B$17+INDEX('FD inverse'!$A$61:$BH$61,1,'FD mesh'!$B$15+1)*Setup!$B$22</f>
        <v>0</v>
      </c>
      <c r="BL113" s="0" t="n">
        <f aca="false">SUMPRODUCT('FD inverse'!$A$62:$BH$62,'FD mesh'!$B$84:$BI$84,$E112:$BL112)+'FD inverse'!$A$62*$C113/Setup!$B$17+INDEX('FD inverse'!$A$62:$BH$62,1,'FD mesh'!$B$15+1)*Setup!$B$22</f>
        <v>0</v>
      </c>
    </row>
    <row r="114" customFormat="false" ht="15" hidden="false" customHeight="false" outlineLevel="0" collapsed="false">
      <c r="A114" s="0" t="n">
        <v>109</v>
      </c>
      <c r="B114" s="0" t="n">
        <f aca="false">A114*Setup!$B$11/3600</f>
        <v>9.08333333333333</v>
      </c>
      <c r="C114" s="0" t="n">
        <f aca="false">Setup!$B$7+Setup!$B$8*COS(2*PI()*(B114-Setup!$B$9)/24)</f>
        <v>23.0492564306953</v>
      </c>
      <c r="D114" s="0" t="n">
        <f aca="false">(C114-E114)/Setup!$B$17</f>
        <v>18.8766756255766</v>
      </c>
      <c r="E114" s="0" t="n">
        <f aca="false">SUMPRODUCT('FD inverse'!$A$3:$BH$3,'FD mesh'!$B$84:$BI$84,$E113:$BL113)+'FD inverse'!$A$3*$C114/Setup!$B$17+INDEX('FD inverse'!$A$3:$BH$3,1,'FD mesh'!$B$15+1)*Setup!$B$22</f>
        <v>20.5952885993703</v>
      </c>
      <c r="F114" s="0" t="n">
        <f aca="false">SUMPRODUCT('FD inverse'!$A$4:$BH$4,'FD mesh'!$B$84:$BI$84,$E113:$BL113)+'FD inverse'!$A$4*$C114/Setup!$B$17+INDEX('FD inverse'!$A$4:$BH$4,1,'FD mesh'!$B$15+1)*Setup!$B$22</f>
        <v>20.0463859676767</v>
      </c>
      <c r="G114" s="0" t="n">
        <f aca="false">SUMPRODUCT('FD inverse'!$A$5:$BH$5,'FD mesh'!$B$84:$BI$84,$E113:$BL113)+'FD inverse'!$A$5*$C114/Setup!$B$17+INDEX('FD inverse'!$A$5:$BH$5,1,'FD mesh'!$B$15+1)*Setup!$B$22</f>
        <v>19.5208397091191</v>
      </c>
      <c r="H114" s="0" t="n">
        <f aca="false">SUMPRODUCT('FD inverse'!$A$6:$BH$6,'FD mesh'!$B$84:$BI$84,$E113:$BL113)+'FD inverse'!$A$6*$C114/Setup!$B$17+INDEX('FD inverse'!$A$6:$BH$6,1,'FD mesh'!$B$15+1)*Setup!$B$22</f>
        <v>17.7902612818571</v>
      </c>
      <c r="I114" s="0" t="n">
        <f aca="false">SUMPRODUCT('FD inverse'!$A$7:$BH$7,'FD mesh'!$B$84:$BI$84,$E113:$BL113)+'FD inverse'!$A$7*$C114/Setup!$B$17+INDEX('FD inverse'!$A$7:$BH$7,1,'FD mesh'!$B$15+1)*Setup!$B$22</f>
        <v>17.6460496410917</v>
      </c>
      <c r="J114" s="0" t="n">
        <f aca="false">SUMPRODUCT('FD inverse'!$A$8:$BH$8,'FD mesh'!$B$84:$BI$84,$E113:$BL113)+'FD inverse'!$A$8*$C114/Setup!$B$17+INDEX('FD inverse'!$A$8:$BH$8,1,'FD mesh'!$B$15+1)*Setup!$B$22</f>
        <v>17.5188221476865</v>
      </c>
      <c r="K114" s="0" t="n">
        <f aca="false">SUMPRODUCT('FD inverse'!$A$9:$BH$9,'FD mesh'!$B$84:$BI$84,$E113:$BL113)+'FD inverse'!$A$9*$C114/Setup!$B$17+INDEX('FD inverse'!$A$9:$BH$9,1,'FD mesh'!$B$15+1)*Setup!$B$22</f>
        <v>17.4077921789656</v>
      </c>
      <c r="L114" s="0" t="n">
        <f aca="false">SUMPRODUCT('FD inverse'!$A$10:$BH$10,'FD mesh'!$B$84:$BI$84,$E113:$BL113)+'FD inverse'!$A$10*$C114/Setup!$B$17+INDEX('FD inverse'!$A$10:$BH$10,1,'FD mesh'!$B$15+1)*Setup!$B$22</f>
        <v>17.3122727164761</v>
      </c>
      <c r="M114" s="0" t="n">
        <f aca="false">SUMPRODUCT('FD inverse'!$A$11:$BH$11,'FD mesh'!$B$84:$BI$84,$E113:$BL113)+'FD inverse'!$A$11*$C114/Setup!$B$17+INDEX('FD inverse'!$A$11:$BH$11,1,'FD mesh'!$B$15+1)*Setup!$B$22</f>
        <v>17.2316728659985</v>
      </c>
      <c r="N114" s="0" t="n">
        <f aca="false">SUMPRODUCT('FD inverse'!$A$12:$BH$12,'FD mesh'!$B$84:$BI$84,$E113:$BL113)+'FD inverse'!$A$12*$C114/Setup!$B$17+INDEX('FD inverse'!$A$12:$BH$12,1,'FD mesh'!$B$15+1)*Setup!$B$22</f>
        <v>17.1654944767954</v>
      </c>
      <c r="O114" s="0" t="n">
        <f aca="false">SUMPRODUCT('FD inverse'!$A$13:$BH$13,'FD mesh'!$B$84:$BI$84,$E113:$BL113)+'FD inverse'!$A$13*$C114/Setup!$B$17+INDEX('FD inverse'!$A$13:$BH$13,1,'FD mesh'!$B$15+1)*Setup!$B$22</f>
        <v>17.1133290047038</v>
      </c>
      <c r="P114" s="0" t="n">
        <f aca="false">SUMPRODUCT('FD inverse'!$A$14:$BH$14,'FD mesh'!$B$84:$BI$84,$E113:$BL113)+'FD inverse'!$A$14*$C114/Setup!$B$17+INDEX('FD inverse'!$A$14:$BH$14,1,'FD mesh'!$B$15+1)*Setup!$B$22</f>
        <v>17.0748547404969</v>
      </c>
      <c r="Q114" s="0" t="n">
        <f aca="false">SUMPRODUCT('FD inverse'!$A$15:$BH$15,'FD mesh'!$B$84:$BI$84,$E113:$BL113)+'FD inverse'!$A$15*$C114/Setup!$B$17+INDEX('FD inverse'!$A$15:$BH$15,1,'FD mesh'!$B$15+1)*Setup!$B$22</f>
        <v>17.0498345022027</v>
      </c>
      <c r="R114" s="0" t="n">
        <f aca="false">SUMPRODUCT('FD inverse'!$A$16:$BH$16,'FD mesh'!$B$84:$BI$84,$E113:$BL113)+'FD inverse'!$A$16*$C114/Setup!$B$17+INDEX('FD inverse'!$A$16:$BH$16,1,'FD mesh'!$B$15+1)*Setup!$B$22</f>
        <v>17.0381138677246</v>
      </c>
      <c r="S114" s="0" t="n">
        <f aca="false">SUMPRODUCT('FD inverse'!$A$17:$BH$17,'FD mesh'!$B$84:$BI$84,$E113:$BL113)+'FD inverse'!$A$17*$C114/Setup!$B$17+INDEX('FD inverse'!$A$17:$BH$17,1,'FD mesh'!$B$15+1)*Setup!$B$22</f>
        <v>16.8765215024236</v>
      </c>
      <c r="T114" s="0" t="n">
        <f aca="false">SUMPRODUCT('FD inverse'!$A$18:$BH$18,'FD mesh'!$B$84:$BI$84,$E113:$BL113)+'FD inverse'!$A$18*$C114/Setup!$B$17+INDEX('FD inverse'!$A$18:$BH$18,1,'FD mesh'!$B$15+1)*Setup!$B$22</f>
        <v>16.7210165149753</v>
      </c>
      <c r="U114" s="0" t="n">
        <f aca="false">SUMPRODUCT('FD inverse'!$A$19:$BH$19,'FD mesh'!$B$84:$BI$84,$E113:$BL113)+'FD inverse'!$A$19*$C114/Setup!$B$17+INDEX('FD inverse'!$A$19:$BH$19,1,'FD mesh'!$B$15+1)*Setup!$B$22</f>
        <v>16.571106967555</v>
      </c>
      <c r="V114" s="0" t="n">
        <f aca="false">SUMPRODUCT('FD inverse'!$A$20:$BH$20,'FD mesh'!$B$84:$BI$84,$E113:$BL113)+'FD inverse'!$A$20*$C114/Setup!$B$17+INDEX('FD inverse'!$A$20:$BH$20,1,'FD mesh'!$B$15+1)*Setup!$B$22</f>
        <v>16.4263176088637</v>
      </c>
      <c r="W114" s="0" t="n">
        <f aca="false">SUMPRODUCT('FD inverse'!$A$21:$BH$21,'FD mesh'!$B$84:$BI$84,$E113:$BL113)+'FD inverse'!$A$21*$C114/Setup!$B$17+INDEX('FD inverse'!$A$21:$BH$21,1,'FD mesh'!$B$15+1)*Setup!$B$22</f>
        <v>16.2861882542147</v>
      </c>
      <c r="X114" s="0" t="n">
        <f aca="false">SUMPRODUCT('FD inverse'!$A$22:$BH$22,'FD mesh'!$B$84:$BI$84,$E113:$BL113)+'FD inverse'!$A$22*$C114/Setup!$B$17+INDEX('FD inverse'!$A$22:$BH$22,1,'FD mesh'!$B$15+1)*Setup!$B$22</f>
        <v>16.1502722429993</v>
      </c>
      <c r="Y114" s="0" t="n">
        <f aca="false">SUMPRODUCT('FD inverse'!$A$23:$BH$23,'FD mesh'!$B$84:$BI$84,$E113:$BL113)+'FD inverse'!$A$23*$C114/Setup!$B$17+INDEX('FD inverse'!$A$23:$BH$23,1,'FD mesh'!$B$15+1)*Setup!$B$22</f>
        <v>16.018134970744</v>
      </c>
      <c r="Z114" s="0" t="n">
        <f aca="false">SUMPRODUCT('FD inverse'!$A$24:$BH$24,'FD mesh'!$B$84:$BI$84,$E113:$BL113)+'FD inverse'!$A$24*$C114/Setup!$B$17+INDEX('FD inverse'!$A$24:$BH$24,1,'FD mesh'!$B$15+1)*Setup!$B$22</f>
        <v>15.8893524920594</v>
      </c>
      <c r="AA114" s="0" t="n">
        <f aca="false">SUMPRODUCT('FD inverse'!$A$25:$BH$25,'FD mesh'!$B$84:$BI$84,$E113:$BL113)+'FD inverse'!$A$25*$C114/Setup!$B$17+INDEX('FD inverse'!$A$25:$BH$25,1,'FD mesh'!$B$15+1)*Setup!$B$22</f>
        <v>15.7635101899505</v>
      </c>
      <c r="AB114" s="0" t="n">
        <f aca="false">SUMPRODUCT('FD inverse'!$A$26:$BH$26,'FD mesh'!$B$84:$BI$84,$E113:$BL113)+'FD inverse'!$A$26*$C114/Setup!$B$17+INDEX('FD inverse'!$A$26:$BH$26,1,'FD mesh'!$B$15+1)*Setup!$B$22</f>
        <v>15.6402015062313</v>
      </c>
      <c r="AC114" s="0" t="n">
        <f aca="false">SUMPRODUCT('FD inverse'!$A$27:$BH$27,'FD mesh'!$B$84:$BI$84,$E113:$BL113)+'FD inverse'!$A$27*$C114/Setup!$B$17+INDEX('FD inverse'!$A$27:$BH$27,1,'FD mesh'!$B$15+1)*Setup!$B$22</f>
        <v>15.519026727141</v>
      </c>
      <c r="AD114" s="0" t="n">
        <f aca="false">SUMPRODUCT('FD inverse'!$A$28:$BH$28,'FD mesh'!$B$84:$BI$84,$E113:$BL113)+'FD inverse'!$A$28*$C114/Setup!$B$17+INDEX('FD inverse'!$A$28:$BH$28,1,'FD mesh'!$B$15+1)*Setup!$B$22</f>
        <v>15.3995918177064</v>
      </c>
      <c r="AE114" s="0" t="n">
        <f aca="false">SUMPRODUCT('FD inverse'!$A$29:$BH$29,'FD mesh'!$B$84:$BI$84,$E113:$BL113)+'FD inverse'!$A$29*$C114/Setup!$B$17+INDEX('FD inverse'!$A$29:$BH$29,1,'FD mesh'!$B$15+1)*Setup!$B$22</f>
        <v>15.2815072979249</v>
      </c>
      <c r="AF114" s="0" t="n">
        <f aca="false">SUMPRODUCT('FD inverse'!$A$30:$BH$30,'FD mesh'!$B$84:$BI$84,$E113:$BL113)+'FD inverse'!$A$30*$C114/Setup!$B$17+INDEX('FD inverse'!$A$30:$BH$30,1,'FD mesh'!$B$15+1)*Setup!$B$22</f>
        <v>15.1643871534554</v>
      </c>
      <c r="AG114" s="0" t="n">
        <f aca="false">SUMPRODUCT('FD inverse'!$A$31:$BH$31,'FD mesh'!$B$84:$BI$84,$E113:$BL113)+'FD inverse'!$A$31*$C114/Setup!$B$17+INDEX('FD inverse'!$A$31:$BH$31,1,'FD mesh'!$B$15+1)*Setup!$B$22</f>
        <v>15.047847773198</v>
      </c>
      <c r="AH114" s="0" t="n">
        <f aca="false">SUMPRODUCT('FD inverse'!$A$32:$BH$32,'FD mesh'!$B$84:$BI$84,$E113:$BL113)+'FD inverse'!$A$32*$C114/Setup!$B$17+INDEX('FD inverse'!$A$32:$BH$32,1,'FD mesh'!$B$15+1)*Setup!$B$22</f>
        <v>15.0431107048968</v>
      </c>
      <c r="AI114" s="0" t="n">
        <f aca="false">SUMPRODUCT('FD inverse'!$A$33:$BH$33,'FD mesh'!$B$84:$BI$84,$E113:$BL113)+'FD inverse'!$A$33*$C114/Setup!$B$17+INDEX('FD inverse'!$A$33:$BH$33,1,'FD mesh'!$B$15+1)*Setup!$B$22</f>
        <v>15.0386878957529</v>
      </c>
      <c r="AJ114" s="0" t="n">
        <f aca="false">SUMPRODUCT('FD inverse'!$A$34:$BH$34,'FD mesh'!$B$84:$BI$84,$E113:$BL113)+'FD inverse'!$A$34*$C114/Setup!$B$17+INDEX('FD inverse'!$A$34:$BH$34,1,'FD mesh'!$B$15+1)*Setup!$B$22</f>
        <v>15.034552976048</v>
      </c>
      <c r="AK114" s="0" t="n">
        <f aca="false">SUMPRODUCT('FD inverse'!$A$35:$BH$35,'FD mesh'!$B$84:$BI$84,$E113:$BL113)+'FD inverse'!$A$35*$C114/Setup!$B$17+INDEX('FD inverse'!$A$35:$BH$35,1,'FD mesh'!$B$15+1)*Setup!$B$22</f>
        <v>15.0306803168916</v>
      </c>
      <c r="AL114" s="0" t="n">
        <f aca="false">SUMPRODUCT('FD inverse'!$A$36:$BH$36,'FD mesh'!$B$84:$BI$84,$E113:$BL113)+'FD inverse'!$A$36*$C114/Setup!$B$17+INDEX('FD inverse'!$A$36:$BH$36,1,'FD mesh'!$B$15+1)*Setup!$B$22</f>
        <v>15.0270449346774</v>
      </c>
      <c r="AM114" s="0" t="n">
        <f aca="false">SUMPRODUCT('FD inverse'!$A$37:$BH$37,'FD mesh'!$B$84:$BI$84,$E113:$BL113)+'FD inverse'!$A$37*$C114/Setup!$B$17+INDEX('FD inverse'!$A$37:$BH$37,1,'FD mesh'!$B$15+1)*Setup!$B$22</f>
        <v>15.0236224058994</v>
      </c>
      <c r="AN114" s="0" t="n">
        <f aca="false">SUMPRODUCT('FD inverse'!$A$38:$BH$38,'FD mesh'!$B$84:$BI$84,$E113:$BL113)+'FD inverse'!$A$38*$C114/Setup!$B$17+INDEX('FD inverse'!$A$38:$BH$38,1,'FD mesh'!$B$15+1)*Setup!$B$22</f>
        <v>15.0203887909024</v>
      </c>
      <c r="AO114" s="0" t="n">
        <f aca="false">SUMPRODUCT('FD inverse'!$A$39:$BH$39,'FD mesh'!$B$84:$BI$84,$E113:$BL113)+'FD inverse'!$A$39*$C114/Setup!$B$17+INDEX('FD inverse'!$A$39:$BH$39,1,'FD mesh'!$B$15+1)*Setup!$B$22</f>
        <v>15.0173205652622</v>
      </c>
      <c r="AP114" s="0" t="n">
        <f aca="false">SUMPRODUCT('FD inverse'!$A$40:$BH$40,'FD mesh'!$B$84:$BI$84,$E113:$BL113)+'FD inverse'!$A$40*$C114/Setup!$B$17+INDEX('FD inverse'!$A$40:$BH$40,1,'FD mesh'!$B$15+1)*Setup!$B$22</f>
        <v>15.0143945576095</v>
      </c>
      <c r="AQ114" s="0" t="n">
        <f aca="false">SUMPRODUCT('FD inverse'!$A$41:$BH$41,'FD mesh'!$B$84:$BI$84,$E113:$BL113)+'FD inverse'!$A$41*$C114/Setup!$B$17+INDEX('FD inverse'!$A$41:$BH$41,1,'FD mesh'!$B$15+1)*Setup!$B$22</f>
        <v>15.0115878928317</v>
      </c>
      <c r="AR114" s="0" t="n">
        <f aca="false">SUMPRODUCT('FD inverse'!$A$42:$BH$42,'FD mesh'!$B$84:$BI$84,$E113:$BL113)+'FD inverse'!$A$42*$C114/Setup!$B$17+INDEX('FD inverse'!$A$42:$BH$42,1,'FD mesh'!$B$15+1)*Setup!$B$22</f>
        <v>15.0088779397007</v>
      </c>
      <c r="AS114" s="0" t="n">
        <f aca="false">SUMPRODUCT('FD inverse'!$A$43:$BH$43,'FD mesh'!$B$84:$BI$84,$E113:$BL113)+'FD inverse'!$A$43*$C114/Setup!$B$17+INDEX('FD inverse'!$A$43:$BH$43,1,'FD mesh'!$B$15+1)*Setup!$B$22</f>
        <v>0</v>
      </c>
      <c r="AT114" s="0" t="n">
        <f aca="false">SUMPRODUCT('FD inverse'!$A$44:$BH$44,'FD mesh'!$B$84:$BI$84,$E113:$BL113)+'FD inverse'!$A$44*$C114/Setup!$B$17+INDEX('FD inverse'!$A$44:$BH$44,1,'FD mesh'!$B$15+1)*Setup!$B$22</f>
        <v>0</v>
      </c>
      <c r="AU114" s="0" t="n">
        <f aca="false">SUMPRODUCT('FD inverse'!$A$45:$BH$45,'FD mesh'!$B$84:$BI$84,$E113:$BL113)+'FD inverse'!$A$45*$C114/Setup!$B$17+INDEX('FD inverse'!$A$45:$BH$45,1,'FD mesh'!$B$15+1)*Setup!$B$22</f>
        <v>0</v>
      </c>
      <c r="AV114" s="0" t="n">
        <f aca="false">SUMPRODUCT('FD inverse'!$A$46:$BH$46,'FD mesh'!$B$84:$BI$84,$E113:$BL113)+'FD inverse'!$A$46*$C114/Setup!$B$17+INDEX('FD inverse'!$A$46:$BH$46,1,'FD mesh'!$B$15+1)*Setup!$B$22</f>
        <v>0</v>
      </c>
      <c r="AW114" s="0" t="n">
        <f aca="false">SUMPRODUCT('FD inverse'!$A$47:$BH$47,'FD mesh'!$B$84:$BI$84,$E113:$BL113)+'FD inverse'!$A$47*$C114/Setup!$B$17+INDEX('FD inverse'!$A$47:$BH$47,1,'FD mesh'!$B$15+1)*Setup!$B$22</f>
        <v>0</v>
      </c>
      <c r="AX114" s="0" t="n">
        <f aca="false">SUMPRODUCT('FD inverse'!$A$48:$BH$48,'FD mesh'!$B$84:$BI$84,$E113:$BL113)+'FD inverse'!$A$48*$C114/Setup!$B$17+INDEX('FD inverse'!$A$48:$BH$48,1,'FD mesh'!$B$15+1)*Setup!$B$22</f>
        <v>0</v>
      </c>
      <c r="AY114" s="0" t="n">
        <f aca="false">SUMPRODUCT('FD inverse'!$A$49:$BH$49,'FD mesh'!$B$84:$BI$84,$E113:$BL113)+'FD inverse'!$A$49*$C114/Setup!$B$17+INDEX('FD inverse'!$A$49:$BH$49,1,'FD mesh'!$B$15+1)*Setup!$B$22</f>
        <v>0</v>
      </c>
      <c r="AZ114" s="0" t="n">
        <f aca="false">SUMPRODUCT('FD inverse'!$A$50:$BH$50,'FD mesh'!$B$84:$BI$84,$E113:$BL113)+'FD inverse'!$A$50*$C114/Setup!$B$17+INDEX('FD inverse'!$A$50:$BH$50,1,'FD mesh'!$B$15+1)*Setup!$B$22</f>
        <v>0</v>
      </c>
      <c r="BA114" s="0" t="n">
        <f aca="false">SUMPRODUCT('FD inverse'!$A$51:$BH$51,'FD mesh'!$B$84:$BI$84,$E113:$BL113)+'FD inverse'!$A$51*$C114/Setup!$B$17+INDEX('FD inverse'!$A$51:$BH$51,1,'FD mesh'!$B$15+1)*Setup!$B$22</f>
        <v>0</v>
      </c>
      <c r="BB114" s="0" t="n">
        <f aca="false">SUMPRODUCT('FD inverse'!$A$52:$BH$52,'FD mesh'!$B$84:$BI$84,$E113:$BL113)+'FD inverse'!$A$52*$C114/Setup!$B$17+INDEX('FD inverse'!$A$52:$BH$52,1,'FD mesh'!$B$15+1)*Setup!$B$22</f>
        <v>0</v>
      </c>
      <c r="BC114" s="0" t="n">
        <f aca="false">SUMPRODUCT('FD inverse'!$A$53:$BH$53,'FD mesh'!$B$84:$BI$84,$E113:$BL113)+'FD inverse'!$A$53*$C114/Setup!$B$17+INDEX('FD inverse'!$A$53:$BH$53,1,'FD mesh'!$B$15+1)*Setup!$B$22</f>
        <v>0</v>
      </c>
      <c r="BD114" s="0" t="n">
        <f aca="false">SUMPRODUCT('FD inverse'!$A$54:$BH$54,'FD mesh'!$B$84:$BI$84,$E113:$BL113)+'FD inverse'!$A$54*$C114/Setup!$B$17+INDEX('FD inverse'!$A$54:$BH$54,1,'FD mesh'!$B$15+1)*Setup!$B$22</f>
        <v>0</v>
      </c>
      <c r="BE114" s="0" t="n">
        <f aca="false">SUMPRODUCT('FD inverse'!$A$55:$BH$55,'FD mesh'!$B$84:$BI$84,$E113:$BL113)+'FD inverse'!$A$55*$C114/Setup!$B$17+INDEX('FD inverse'!$A$55:$BH$55,1,'FD mesh'!$B$15+1)*Setup!$B$22</f>
        <v>0</v>
      </c>
      <c r="BF114" s="0" t="n">
        <f aca="false">SUMPRODUCT('FD inverse'!$A$56:$BH$56,'FD mesh'!$B$84:$BI$84,$E113:$BL113)+'FD inverse'!$A$56*$C114/Setup!$B$17+INDEX('FD inverse'!$A$56:$BH$56,1,'FD mesh'!$B$15+1)*Setup!$B$22</f>
        <v>0</v>
      </c>
      <c r="BG114" s="0" t="n">
        <f aca="false">SUMPRODUCT('FD inverse'!$A$57:$BH$57,'FD mesh'!$B$84:$BI$84,$E113:$BL113)+'FD inverse'!$A$57*$C114/Setup!$B$17+INDEX('FD inverse'!$A$57:$BH$57,1,'FD mesh'!$B$15+1)*Setup!$B$22</f>
        <v>0</v>
      </c>
      <c r="BH114" s="0" t="n">
        <f aca="false">SUMPRODUCT('FD inverse'!$A$58:$BH$58,'FD mesh'!$B$84:$BI$84,$E113:$BL113)+'FD inverse'!$A$58*$C114/Setup!$B$17+INDEX('FD inverse'!$A$58:$BH$58,1,'FD mesh'!$B$15+1)*Setup!$B$22</f>
        <v>0</v>
      </c>
      <c r="BI114" s="0" t="n">
        <f aca="false">SUMPRODUCT('FD inverse'!$A$59:$BH$59,'FD mesh'!$B$84:$BI$84,$E113:$BL113)+'FD inverse'!$A$59*$C114/Setup!$B$17+INDEX('FD inverse'!$A$59:$BH$59,1,'FD mesh'!$B$15+1)*Setup!$B$22</f>
        <v>0</v>
      </c>
      <c r="BJ114" s="0" t="n">
        <f aca="false">SUMPRODUCT('FD inverse'!$A$60:$BH$60,'FD mesh'!$B$84:$BI$84,$E113:$BL113)+'FD inverse'!$A$60*$C114/Setup!$B$17+INDEX('FD inverse'!$A$60:$BH$60,1,'FD mesh'!$B$15+1)*Setup!$B$22</f>
        <v>0</v>
      </c>
      <c r="BK114" s="0" t="n">
        <f aca="false">SUMPRODUCT('FD inverse'!$A$61:$BH$61,'FD mesh'!$B$84:$BI$84,$E113:$BL113)+'FD inverse'!$A$61*$C114/Setup!$B$17+INDEX('FD inverse'!$A$61:$BH$61,1,'FD mesh'!$B$15+1)*Setup!$B$22</f>
        <v>0</v>
      </c>
      <c r="BL114" s="0" t="n">
        <f aca="false">SUMPRODUCT('FD inverse'!$A$62:$BH$62,'FD mesh'!$B$84:$BI$84,$E113:$BL113)+'FD inverse'!$A$62*$C114/Setup!$B$17+INDEX('FD inverse'!$A$62:$BH$62,1,'FD mesh'!$B$15+1)*Setup!$B$22</f>
        <v>0</v>
      </c>
    </row>
    <row r="115" customFormat="false" ht="15" hidden="false" customHeight="false" outlineLevel="0" collapsed="false">
      <c r="A115" s="0" t="n">
        <v>110</v>
      </c>
      <c r="B115" s="0" t="n">
        <f aca="false">A115*Setup!$B$11/3600</f>
        <v>9.16666666666667</v>
      </c>
      <c r="C115" s="0" t="n">
        <f aca="false">Setup!$B$7+Setup!$B$8*COS(2*PI()*(B115-Setup!$B$9)/24)</f>
        <v>23.1342415442476</v>
      </c>
      <c r="D115" s="0" t="n">
        <f aca="false">(C115-E115)/Setup!$B$17</f>
        <v>19.0698217793066</v>
      </c>
      <c r="E115" s="0" t="n">
        <f aca="false">SUMPRODUCT('FD inverse'!$A$3:$BH$3,'FD mesh'!$B$84:$BI$84,$E114:$BL114)+'FD inverse'!$A$3*$C115/Setup!$B$17+INDEX('FD inverse'!$A$3:$BH$3,1,'FD mesh'!$B$15+1)*Setup!$B$22</f>
        <v>20.6551647129377</v>
      </c>
      <c r="F115" s="0" t="n">
        <f aca="false">SUMPRODUCT('FD inverse'!$A$4:$BH$4,'FD mesh'!$B$84:$BI$84,$E114:$BL114)+'FD inverse'!$A$4*$C115/Setup!$B$17+INDEX('FD inverse'!$A$4:$BH$4,1,'FD mesh'!$B$15+1)*Setup!$B$22</f>
        <v>20.1006044415723</v>
      </c>
      <c r="G115" s="0" t="n">
        <f aca="false">SUMPRODUCT('FD inverse'!$A$5:$BH$5,'FD mesh'!$B$84:$BI$84,$E114:$BL114)+'FD inverse'!$A$5*$C115/Setup!$B$17+INDEX('FD inverse'!$A$5:$BH$5,1,'FD mesh'!$B$15+1)*Setup!$B$22</f>
        <v>19.5695764939463</v>
      </c>
      <c r="H115" s="0" t="n">
        <f aca="false">SUMPRODUCT('FD inverse'!$A$6:$BH$6,'FD mesh'!$B$84:$BI$84,$E114:$BL114)+'FD inverse'!$A$6*$C115/Setup!$B$17+INDEX('FD inverse'!$A$6:$BH$6,1,'FD mesh'!$B$15+1)*Setup!$B$22</f>
        <v>17.8208598288594</v>
      </c>
      <c r="I115" s="0" t="n">
        <f aca="false">SUMPRODUCT('FD inverse'!$A$7:$BH$7,'FD mesh'!$B$84:$BI$84,$E114:$BL114)+'FD inverse'!$A$7*$C115/Setup!$B$17+INDEX('FD inverse'!$A$7:$BH$7,1,'FD mesh'!$B$15+1)*Setup!$B$22</f>
        <v>17.6751322617433</v>
      </c>
      <c r="J115" s="0" t="n">
        <f aca="false">SUMPRODUCT('FD inverse'!$A$8:$BH$8,'FD mesh'!$B$84:$BI$84,$E114:$BL114)+'FD inverse'!$A$8*$C115/Setup!$B$17+INDEX('FD inverse'!$A$8:$BH$8,1,'FD mesh'!$B$15+1)*Setup!$B$22</f>
        <v>17.5465625829171</v>
      </c>
      <c r="K115" s="0" t="n">
        <f aca="false">SUMPRODUCT('FD inverse'!$A$9:$BH$9,'FD mesh'!$B$84:$BI$84,$E114:$BL114)+'FD inverse'!$A$9*$C115/Setup!$B$17+INDEX('FD inverse'!$A$9:$BH$9,1,'FD mesh'!$B$15+1)*Setup!$B$22</f>
        <v>17.4343589425751</v>
      </c>
      <c r="L115" s="0" t="n">
        <f aca="false">SUMPRODUCT('FD inverse'!$A$10:$BH$10,'FD mesh'!$B$84:$BI$84,$E114:$BL114)+'FD inverse'!$A$10*$C115/Setup!$B$17+INDEX('FD inverse'!$A$10:$BH$10,1,'FD mesh'!$B$15+1)*Setup!$B$22</f>
        <v>17.3378289090823</v>
      </c>
      <c r="M115" s="0" t="n">
        <f aca="false">SUMPRODUCT('FD inverse'!$A$11:$BH$11,'FD mesh'!$B$84:$BI$84,$E114:$BL114)+'FD inverse'!$A$11*$C115/Setup!$B$17+INDEX('FD inverse'!$A$11:$BH$11,1,'FD mesh'!$B$15+1)*Setup!$B$22</f>
        <v>17.2563762753571</v>
      </c>
      <c r="N115" s="0" t="n">
        <f aca="false">SUMPRODUCT('FD inverse'!$A$12:$BH$12,'FD mesh'!$B$84:$BI$84,$E114:$BL114)+'FD inverse'!$A$12*$C115/Setup!$B$17+INDEX('FD inverse'!$A$12:$BH$12,1,'FD mesh'!$B$15+1)*Setup!$B$22</f>
        <v>17.1894979244395</v>
      </c>
      <c r="O115" s="0" t="n">
        <f aca="false">SUMPRODUCT('FD inverse'!$A$13:$BH$13,'FD mesh'!$B$84:$BI$84,$E114:$BL114)+'FD inverse'!$A$13*$C115/Setup!$B$17+INDEX('FD inverse'!$A$13:$BH$13,1,'FD mesh'!$B$15+1)*Setup!$B$22</f>
        <v>17.1367808995656</v>
      </c>
      <c r="P115" s="0" t="n">
        <f aca="false">SUMPRODUCT('FD inverse'!$A$14:$BH$14,'FD mesh'!$B$84:$BI$84,$E114:$BL114)+'FD inverse'!$A$14*$C115/Setup!$B$17+INDEX('FD inverse'!$A$14:$BH$14,1,'FD mesh'!$B$15+1)*Setup!$B$22</f>
        <v>17.0978998008638</v>
      </c>
      <c r="Q115" s="0" t="n">
        <f aca="false">SUMPRODUCT('FD inverse'!$A$15:$BH$15,'FD mesh'!$B$84:$BI$84,$E114:$BL114)+'FD inverse'!$A$15*$C115/Setup!$B$17+INDEX('FD inverse'!$A$15:$BH$15,1,'FD mesh'!$B$15+1)*Setup!$B$22</f>
        <v>17.0726146079833</v>
      </c>
      <c r="R115" s="0" t="n">
        <f aca="false">SUMPRODUCT('FD inverse'!$A$16:$BH$16,'FD mesh'!$B$84:$BI$84,$E114:$BL114)+'FD inverse'!$A$16*$C115/Setup!$B$17+INDEX('FD inverse'!$A$16:$BH$16,1,'FD mesh'!$B$15+1)*Setup!$B$22</f>
        <v>17.0607690055337</v>
      </c>
      <c r="S115" s="0" t="n">
        <f aca="false">SUMPRODUCT('FD inverse'!$A$17:$BH$17,'FD mesh'!$B$84:$BI$84,$E114:$BL114)+'FD inverse'!$A$17*$C115/Setup!$B$17+INDEX('FD inverse'!$A$17:$BH$17,1,'FD mesh'!$B$15+1)*Setup!$B$22</f>
        <v>16.8974220282416</v>
      </c>
      <c r="T115" s="0" t="n">
        <f aca="false">SUMPRODUCT('FD inverse'!$A$18:$BH$18,'FD mesh'!$B$84:$BI$84,$E114:$BL114)+'FD inverse'!$A$18*$C115/Setup!$B$17+INDEX('FD inverse'!$A$18:$BH$18,1,'FD mesh'!$B$15+1)*Setup!$B$22</f>
        <v>16.7402257771189</v>
      </c>
      <c r="U115" s="0" t="n">
        <f aca="false">SUMPRODUCT('FD inverse'!$A$19:$BH$19,'FD mesh'!$B$84:$BI$84,$E114:$BL114)+'FD inverse'!$A$19*$C115/Setup!$B$17+INDEX('FD inverse'!$A$19:$BH$19,1,'FD mesh'!$B$15+1)*Setup!$B$22</f>
        <v>16.588682537427</v>
      </c>
      <c r="V115" s="0" t="n">
        <f aca="false">SUMPRODUCT('FD inverse'!$A$20:$BH$20,'FD mesh'!$B$84:$BI$84,$E114:$BL114)+'FD inverse'!$A$20*$C115/Setup!$B$17+INDEX('FD inverse'!$A$20:$BH$20,1,'FD mesh'!$B$15+1)*Setup!$B$22</f>
        <v>16.4423115368688</v>
      </c>
      <c r="W115" s="0" t="n">
        <f aca="false">SUMPRODUCT('FD inverse'!$A$21:$BH$21,'FD mesh'!$B$84:$BI$84,$E114:$BL114)+'FD inverse'!$A$21*$C115/Setup!$B$17+INDEX('FD inverse'!$A$21:$BH$21,1,'FD mesh'!$B$15+1)*Setup!$B$22</f>
        <v>16.3006473208378</v>
      </c>
      <c r="X115" s="0" t="n">
        <f aca="false">SUMPRODUCT('FD inverse'!$A$22:$BH$22,'FD mesh'!$B$84:$BI$84,$E114:$BL114)+'FD inverse'!$A$22*$C115/Setup!$B$17+INDEX('FD inverse'!$A$22:$BH$22,1,'FD mesh'!$B$15+1)*Setup!$B$22</f>
        <v>16.1632382015559</v>
      </c>
      <c r="Y115" s="0" t="n">
        <f aca="false">SUMPRODUCT('FD inverse'!$A$23:$BH$23,'FD mesh'!$B$84:$BI$84,$E114:$BL114)+'FD inverse'!$A$23*$C115/Setup!$B$17+INDEX('FD inverse'!$A$23:$BH$23,1,'FD mesh'!$B$15+1)*Setup!$B$22</f>
        <v>16.0296447786493</v>
      </c>
      <c r="Z115" s="0" t="n">
        <f aca="false">SUMPRODUCT('FD inverse'!$A$24:$BH$24,'FD mesh'!$B$84:$BI$84,$E114:$BL114)+'FD inverse'!$A$24*$C115/Setup!$B$17+INDEX('FD inverse'!$A$24:$BH$24,1,'FD mesh'!$B$15+1)*Setup!$B$22</f>
        <v>15.8994385277833</v>
      </c>
      <c r="AA115" s="0" t="n">
        <f aca="false">SUMPRODUCT('FD inverse'!$A$25:$BH$25,'FD mesh'!$B$84:$BI$84,$E114:$BL114)+'FD inverse'!$A$25*$C115/Setup!$B$17+INDEX('FD inverse'!$A$25:$BH$25,1,'FD mesh'!$B$15+1)*Setup!$B$22</f>
        <v>15.7722004531446</v>
      </c>
      <c r="AB115" s="0" t="n">
        <f aca="false">SUMPRODUCT('FD inverse'!$A$26:$BH$26,'FD mesh'!$B$84:$BI$84,$E114:$BL114)+'FD inverse'!$A$26*$C115/Setup!$B$17+INDEX('FD inverse'!$A$26:$BH$26,1,'FD mesh'!$B$15+1)*Setup!$B$22</f>
        <v>15.6475197988174</v>
      </c>
      <c r="AC115" s="0" t="n">
        <f aca="false">SUMPRODUCT('FD inverse'!$A$27:$BH$27,'FD mesh'!$B$84:$BI$84,$E114:$BL114)+'FD inverse'!$A$27*$C115/Setup!$B$17+INDEX('FD inverse'!$A$27:$BH$27,1,'FD mesh'!$B$15+1)*Setup!$B$22</f>
        <v>15.5249928134512</v>
      </c>
      <c r="AD115" s="0" t="n">
        <f aca="false">SUMPRODUCT('FD inverse'!$A$28:$BH$28,'FD mesh'!$B$84:$BI$84,$E114:$BL114)+'FD inverse'!$A$28*$C115/Setup!$B$17+INDEX('FD inverse'!$A$28:$BH$28,1,'FD mesh'!$B$15+1)*Setup!$B$22</f>
        <v>15.4042215620563</v>
      </c>
      <c r="AE115" s="0" t="n">
        <f aca="false">SUMPRODUCT('FD inverse'!$A$29:$BH$29,'FD mesh'!$B$84:$BI$84,$E114:$BL114)+'FD inverse'!$A$29*$C115/Setup!$B$17+INDEX('FD inverse'!$A$29:$BH$29,1,'FD mesh'!$B$15+1)*Setup!$B$22</f>
        <v>15.2848127782844</v>
      </c>
      <c r="AF115" s="0" t="n">
        <f aca="false">SUMPRODUCT('FD inverse'!$A$30:$BH$30,'FD mesh'!$B$84:$BI$84,$E114:$BL114)+'FD inverse'!$A$30*$C115/Setup!$B$17+INDEX('FD inverse'!$A$30:$BH$30,1,'FD mesh'!$B$15+1)*Setup!$B$22</f>
        <v>15.1663767501612</v>
      </c>
      <c r="AG115" s="0" t="n">
        <f aca="false">SUMPRODUCT('FD inverse'!$A$31:$BH$31,'FD mesh'!$B$84:$BI$84,$E114:$BL114)+'FD inverse'!$A$31*$C115/Setup!$B$17+INDEX('FD inverse'!$A$31:$BH$31,1,'FD mesh'!$B$15+1)*Setup!$B$22</f>
        <v>15.0485262319257</v>
      </c>
      <c r="AH115" s="0" t="n">
        <f aca="false">SUMPRODUCT('FD inverse'!$A$32:$BH$32,'FD mesh'!$B$84:$BI$84,$E114:$BL114)+'FD inverse'!$A$32*$C115/Setup!$B$17+INDEX('FD inverse'!$A$32:$BH$32,1,'FD mesh'!$B$15+1)*Setup!$B$22</f>
        <v>15.0437349121209</v>
      </c>
      <c r="AI115" s="0" t="n">
        <f aca="false">SUMPRODUCT('FD inverse'!$A$33:$BH$33,'FD mesh'!$B$84:$BI$84,$E114:$BL114)+'FD inverse'!$A$33*$C115/Setup!$B$17+INDEX('FD inverse'!$A$33:$BH$33,1,'FD mesh'!$B$15+1)*Setup!$B$22</f>
        <v>15.0392595803906</v>
      </c>
      <c r="AJ115" s="0" t="n">
        <f aca="false">SUMPRODUCT('FD inverse'!$A$34:$BH$34,'FD mesh'!$B$84:$BI$84,$E114:$BL114)+'FD inverse'!$A$34*$C115/Setup!$B$17+INDEX('FD inverse'!$A$34:$BH$34,1,'FD mesh'!$B$15+1)*Setup!$B$22</f>
        <v>15.0350736485915</v>
      </c>
      <c r="AK115" s="0" t="n">
        <f aca="false">SUMPRODUCT('FD inverse'!$A$35:$BH$35,'FD mesh'!$B$84:$BI$84,$E114:$BL114)+'FD inverse'!$A$35*$C115/Setup!$B$17+INDEX('FD inverse'!$A$35:$BH$35,1,'FD mesh'!$B$15+1)*Setup!$B$22</f>
        <v>15.0311512932267</v>
      </c>
      <c r="AL115" s="0" t="n">
        <f aca="false">SUMPRODUCT('FD inverse'!$A$36:$BH$36,'FD mesh'!$B$84:$BI$84,$E114:$BL114)+'FD inverse'!$A$36*$C115/Setup!$B$17+INDEX('FD inverse'!$A$36:$BH$36,1,'FD mesh'!$B$15+1)*Setup!$B$22</f>
        <v>15.0274673569308</v>
      </c>
      <c r="AM115" s="0" t="n">
        <f aca="false">SUMPRODUCT('FD inverse'!$A$37:$BH$37,'FD mesh'!$B$84:$BI$84,$E114:$BL114)+'FD inverse'!$A$37*$C115/Setup!$B$17+INDEX('FD inverse'!$A$37:$BH$37,1,'FD mesh'!$B$15+1)*Setup!$B$22</f>
        <v>15.0239972605093</v>
      </c>
      <c r="AN115" s="0" t="n">
        <f aca="false">SUMPRODUCT('FD inverse'!$A$38:$BH$38,'FD mesh'!$B$84:$BI$84,$E114:$BL114)+'FD inverse'!$A$38*$C115/Setup!$B$17+INDEX('FD inverse'!$A$38:$BH$38,1,'FD mesh'!$B$15+1)*Setup!$B$22</f>
        <v>15.0207169241254</v>
      </c>
      <c r="AO115" s="0" t="n">
        <f aca="false">SUMPRODUCT('FD inverse'!$A$39:$BH$39,'FD mesh'!$B$84:$BI$84,$E114:$BL114)+'FD inverse'!$A$39*$C115/Setup!$B$17+INDEX('FD inverse'!$A$39:$BH$39,1,'FD mesh'!$B$15+1)*Setup!$B$22</f>
        <v>15.0176026963371</v>
      </c>
      <c r="AP115" s="0" t="n">
        <f aca="false">SUMPRODUCT('FD inverse'!$A$40:$BH$40,'FD mesh'!$B$84:$BI$84,$E114:$BL114)+'FD inverse'!$A$40*$C115/Setup!$B$17+INDEX('FD inverse'!$A$40:$BH$40,1,'FD mesh'!$B$15+1)*Setup!$B$22</f>
        <v>15.0146312897972</v>
      </c>
      <c r="AQ115" s="0" t="n">
        <f aca="false">SUMPRODUCT('FD inverse'!$A$41:$BH$41,'FD mesh'!$B$84:$BI$84,$E114:$BL114)+'FD inverse'!$A$41*$C115/Setup!$B$17+INDEX('FD inverse'!$A$41:$BH$41,1,'FD mesh'!$B$15+1)*Setup!$B$22</f>
        <v>15.0117797225436</v>
      </c>
      <c r="AR115" s="0" t="n">
        <f aca="false">SUMPRODUCT('FD inverse'!$A$42:$BH$42,'FD mesh'!$B$84:$BI$84,$E114:$BL114)+'FD inverse'!$A$42*$C115/Setup!$B$17+INDEX('FD inverse'!$A$42:$BH$42,1,'FD mesh'!$B$15+1)*Setup!$B$22</f>
        <v>15.0090252639085</v>
      </c>
      <c r="AS115" s="0" t="n">
        <f aca="false">SUMPRODUCT('FD inverse'!$A$43:$BH$43,'FD mesh'!$B$84:$BI$84,$E114:$BL114)+'FD inverse'!$A$43*$C115/Setup!$B$17+INDEX('FD inverse'!$A$43:$BH$43,1,'FD mesh'!$B$15+1)*Setup!$B$22</f>
        <v>0</v>
      </c>
      <c r="AT115" s="0" t="n">
        <f aca="false">SUMPRODUCT('FD inverse'!$A$44:$BH$44,'FD mesh'!$B$84:$BI$84,$E114:$BL114)+'FD inverse'!$A$44*$C115/Setup!$B$17+INDEX('FD inverse'!$A$44:$BH$44,1,'FD mesh'!$B$15+1)*Setup!$B$22</f>
        <v>0</v>
      </c>
      <c r="AU115" s="0" t="n">
        <f aca="false">SUMPRODUCT('FD inverse'!$A$45:$BH$45,'FD mesh'!$B$84:$BI$84,$E114:$BL114)+'FD inverse'!$A$45*$C115/Setup!$B$17+INDEX('FD inverse'!$A$45:$BH$45,1,'FD mesh'!$B$15+1)*Setup!$B$22</f>
        <v>0</v>
      </c>
      <c r="AV115" s="0" t="n">
        <f aca="false">SUMPRODUCT('FD inverse'!$A$46:$BH$46,'FD mesh'!$B$84:$BI$84,$E114:$BL114)+'FD inverse'!$A$46*$C115/Setup!$B$17+INDEX('FD inverse'!$A$46:$BH$46,1,'FD mesh'!$B$15+1)*Setup!$B$22</f>
        <v>0</v>
      </c>
      <c r="AW115" s="0" t="n">
        <f aca="false">SUMPRODUCT('FD inverse'!$A$47:$BH$47,'FD mesh'!$B$84:$BI$84,$E114:$BL114)+'FD inverse'!$A$47*$C115/Setup!$B$17+INDEX('FD inverse'!$A$47:$BH$47,1,'FD mesh'!$B$15+1)*Setup!$B$22</f>
        <v>0</v>
      </c>
      <c r="AX115" s="0" t="n">
        <f aca="false">SUMPRODUCT('FD inverse'!$A$48:$BH$48,'FD mesh'!$B$84:$BI$84,$E114:$BL114)+'FD inverse'!$A$48*$C115/Setup!$B$17+INDEX('FD inverse'!$A$48:$BH$48,1,'FD mesh'!$B$15+1)*Setup!$B$22</f>
        <v>0</v>
      </c>
      <c r="AY115" s="0" t="n">
        <f aca="false">SUMPRODUCT('FD inverse'!$A$49:$BH$49,'FD mesh'!$B$84:$BI$84,$E114:$BL114)+'FD inverse'!$A$49*$C115/Setup!$B$17+INDEX('FD inverse'!$A$49:$BH$49,1,'FD mesh'!$B$15+1)*Setup!$B$22</f>
        <v>0</v>
      </c>
      <c r="AZ115" s="0" t="n">
        <f aca="false">SUMPRODUCT('FD inverse'!$A$50:$BH$50,'FD mesh'!$B$84:$BI$84,$E114:$BL114)+'FD inverse'!$A$50*$C115/Setup!$B$17+INDEX('FD inverse'!$A$50:$BH$50,1,'FD mesh'!$B$15+1)*Setup!$B$22</f>
        <v>0</v>
      </c>
      <c r="BA115" s="0" t="n">
        <f aca="false">SUMPRODUCT('FD inverse'!$A$51:$BH$51,'FD mesh'!$B$84:$BI$84,$E114:$BL114)+'FD inverse'!$A$51*$C115/Setup!$B$17+INDEX('FD inverse'!$A$51:$BH$51,1,'FD mesh'!$B$15+1)*Setup!$B$22</f>
        <v>0</v>
      </c>
      <c r="BB115" s="0" t="n">
        <f aca="false">SUMPRODUCT('FD inverse'!$A$52:$BH$52,'FD mesh'!$B$84:$BI$84,$E114:$BL114)+'FD inverse'!$A$52*$C115/Setup!$B$17+INDEX('FD inverse'!$A$52:$BH$52,1,'FD mesh'!$B$15+1)*Setup!$B$22</f>
        <v>0</v>
      </c>
      <c r="BC115" s="0" t="n">
        <f aca="false">SUMPRODUCT('FD inverse'!$A$53:$BH$53,'FD mesh'!$B$84:$BI$84,$E114:$BL114)+'FD inverse'!$A$53*$C115/Setup!$B$17+INDEX('FD inverse'!$A$53:$BH$53,1,'FD mesh'!$B$15+1)*Setup!$B$22</f>
        <v>0</v>
      </c>
      <c r="BD115" s="0" t="n">
        <f aca="false">SUMPRODUCT('FD inverse'!$A$54:$BH$54,'FD mesh'!$B$84:$BI$84,$E114:$BL114)+'FD inverse'!$A$54*$C115/Setup!$B$17+INDEX('FD inverse'!$A$54:$BH$54,1,'FD mesh'!$B$15+1)*Setup!$B$22</f>
        <v>0</v>
      </c>
      <c r="BE115" s="0" t="n">
        <f aca="false">SUMPRODUCT('FD inverse'!$A$55:$BH$55,'FD mesh'!$B$84:$BI$84,$E114:$BL114)+'FD inverse'!$A$55*$C115/Setup!$B$17+INDEX('FD inverse'!$A$55:$BH$55,1,'FD mesh'!$B$15+1)*Setup!$B$22</f>
        <v>0</v>
      </c>
      <c r="BF115" s="0" t="n">
        <f aca="false">SUMPRODUCT('FD inverse'!$A$56:$BH$56,'FD mesh'!$B$84:$BI$84,$E114:$BL114)+'FD inverse'!$A$56*$C115/Setup!$B$17+INDEX('FD inverse'!$A$56:$BH$56,1,'FD mesh'!$B$15+1)*Setup!$B$22</f>
        <v>0</v>
      </c>
      <c r="BG115" s="0" t="n">
        <f aca="false">SUMPRODUCT('FD inverse'!$A$57:$BH$57,'FD mesh'!$B$84:$BI$84,$E114:$BL114)+'FD inverse'!$A$57*$C115/Setup!$B$17+INDEX('FD inverse'!$A$57:$BH$57,1,'FD mesh'!$B$15+1)*Setup!$B$22</f>
        <v>0</v>
      </c>
      <c r="BH115" s="0" t="n">
        <f aca="false">SUMPRODUCT('FD inverse'!$A$58:$BH$58,'FD mesh'!$B$84:$BI$84,$E114:$BL114)+'FD inverse'!$A$58*$C115/Setup!$B$17+INDEX('FD inverse'!$A$58:$BH$58,1,'FD mesh'!$B$15+1)*Setup!$B$22</f>
        <v>0</v>
      </c>
      <c r="BI115" s="0" t="n">
        <f aca="false">SUMPRODUCT('FD inverse'!$A$59:$BH$59,'FD mesh'!$B$84:$BI$84,$E114:$BL114)+'FD inverse'!$A$59*$C115/Setup!$B$17+INDEX('FD inverse'!$A$59:$BH$59,1,'FD mesh'!$B$15+1)*Setup!$B$22</f>
        <v>0</v>
      </c>
      <c r="BJ115" s="0" t="n">
        <f aca="false">SUMPRODUCT('FD inverse'!$A$60:$BH$60,'FD mesh'!$B$84:$BI$84,$E114:$BL114)+'FD inverse'!$A$60*$C115/Setup!$B$17+INDEX('FD inverse'!$A$60:$BH$60,1,'FD mesh'!$B$15+1)*Setup!$B$22</f>
        <v>0</v>
      </c>
      <c r="BK115" s="0" t="n">
        <f aca="false">SUMPRODUCT('FD inverse'!$A$61:$BH$61,'FD mesh'!$B$84:$BI$84,$E114:$BL114)+'FD inverse'!$A$61*$C115/Setup!$B$17+INDEX('FD inverse'!$A$61:$BH$61,1,'FD mesh'!$B$15+1)*Setup!$B$22</f>
        <v>0</v>
      </c>
      <c r="BL115" s="0" t="n">
        <f aca="false">SUMPRODUCT('FD inverse'!$A$62:$BH$62,'FD mesh'!$B$84:$BI$84,$E114:$BL114)+'FD inverse'!$A$62*$C115/Setup!$B$17+INDEX('FD inverse'!$A$62:$BH$62,1,'FD mesh'!$B$15+1)*Setup!$B$22</f>
        <v>0</v>
      </c>
    </row>
    <row r="116" customFormat="false" ht="15" hidden="false" customHeight="false" outlineLevel="0" collapsed="false">
      <c r="A116" s="0" t="n">
        <v>111</v>
      </c>
      <c r="B116" s="0" t="n">
        <f aca="false">A116*Setup!$B$11/3600</f>
        <v>9.25</v>
      </c>
      <c r="C116" s="0" t="n">
        <f aca="false">Setup!$B$7+Setup!$B$8*COS(2*PI()*(B116-Setup!$B$9)/24)</f>
        <v>23.2196387119355</v>
      </c>
      <c r="D116" s="0" t="n">
        <f aca="false">(C116-E116)/Setup!$B$17</f>
        <v>19.2630985107336</v>
      </c>
      <c r="E116" s="0" t="n">
        <f aca="false">SUMPRODUCT('FD inverse'!$A$3:$BH$3,'FD mesh'!$B$84:$BI$84,$E115:$BL115)+'FD inverse'!$A$3*$C116/Setup!$B$17+INDEX('FD inverse'!$A$3:$BH$3,1,'FD mesh'!$B$15+1)*Setup!$B$22</f>
        <v>20.7154359055401</v>
      </c>
      <c r="F116" s="0" t="n">
        <f aca="false">SUMPRODUCT('FD inverse'!$A$4:$BH$4,'FD mesh'!$B$84:$BI$84,$E115:$BL115)+'FD inverse'!$A$4*$C116/Setup!$B$17+INDEX('FD inverse'!$A$4:$BH$4,1,'FD mesh'!$B$15+1)*Setup!$B$22</f>
        <v>20.1552090881391</v>
      </c>
      <c r="G116" s="0" t="n">
        <f aca="false">SUMPRODUCT('FD inverse'!$A$5:$BH$5,'FD mesh'!$B$84:$BI$84,$E115:$BL115)+'FD inverse'!$A$5*$C116/Setup!$B$17+INDEX('FD inverse'!$A$5:$BH$5,1,'FD mesh'!$B$15+1)*Setup!$B$22</f>
        <v>19.6186822041438</v>
      </c>
      <c r="H116" s="0" t="n">
        <f aca="false">SUMPRODUCT('FD inverse'!$A$6:$BH$6,'FD mesh'!$B$84:$BI$84,$E115:$BL115)+'FD inverse'!$A$6*$C116/Setup!$B$17+INDEX('FD inverse'!$A$6:$BH$6,1,'FD mesh'!$B$15+1)*Setup!$B$22</f>
        <v>17.8517581209385</v>
      </c>
      <c r="I116" s="0" t="n">
        <f aca="false">SUMPRODUCT('FD inverse'!$A$7:$BH$7,'FD mesh'!$B$84:$BI$84,$E115:$BL115)+'FD inverse'!$A$7*$C116/Setup!$B$17+INDEX('FD inverse'!$A$7:$BH$7,1,'FD mesh'!$B$15+1)*Setup!$B$22</f>
        <v>17.7045076982593</v>
      </c>
      <c r="J116" s="0" t="n">
        <f aca="false">SUMPRODUCT('FD inverse'!$A$8:$BH$8,'FD mesh'!$B$84:$BI$84,$E115:$BL115)+'FD inverse'!$A$8*$C116/Setup!$B$17+INDEX('FD inverse'!$A$8:$BH$8,1,'FD mesh'!$B$15+1)*Setup!$B$22</f>
        <v>17.5745879165925</v>
      </c>
      <c r="K116" s="0" t="n">
        <f aca="false">SUMPRODUCT('FD inverse'!$A$9:$BH$9,'FD mesh'!$B$84:$BI$84,$E115:$BL115)+'FD inverse'!$A$9*$C116/Setup!$B$17+INDEX('FD inverse'!$A$9:$BH$9,1,'FD mesh'!$B$15+1)*Setup!$B$22</f>
        <v>17.4612022550881</v>
      </c>
      <c r="L116" s="0" t="n">
        <f aca="false">SUMPRODUCT('FD inverse'!$A$10:$BH$10,'FD mesh'!$B$84:$BI$84,$E115:$BL115)+'FD inverse'!$A$10*$C116/Setup!$B$17+INDEX('FD inverse'!$A$10:$BH$10,1,'FD mesh'!$B$15+1)*Setup!$B$22</f>
        <v>17.3636533561284</v>
      </c>
      <c r="M116" s="0" t="n">
        <f aca="false">SUMPRODUCT('FD inverse'!$A$11:$BH$11,'FD mesh'!$B$84:$BI$84,$E115:$BL115)+'FD inverse'!$A$11*$C116/Setup!$B$17+INDEX('FD inverse'!$A$11:$BH$11,1,'FD mesh'!$B$15+1)*Setup!$B$22</f>
        <v>17.2813401191427</v>
      </c>
      <c r="N116" s="0" t="n">
        <f aca="false">SUMPRODUCT('FD inverse'!$A$12:$BH$12,'FD mesh'!$B$84:$BI$84,$E115:$BL115)+'FD inverse'!$A$12*$C116/Setup!$B$17+INDEX('FD inverse'!$A$12:$BH$12,1,'FD mesh'!$B$15+1)*Setup!$B$22</f>
        <v>17.213754813594</v>
      </c>
      <c r="O116" s="0" t="n">
        <f aca="false">SUMPRODUCT('FD inverse'!$A$13:$BH$13,'FD mesh'!$B$84:$BI$84,$E115:$BL115)+'FD inverse'!$A$13*$C116/Setup!$B$17+INDEX('FD inverse'!$A$13:$BH$13,1,'FD mesh'!$B$15+1)*Setup!$B$22</f>
        <v>17.160480357104</v>
      </c>
      <c r="P116" s="0" t="n">
        <f aca="false">SUMPRODUCT('FD inverse'!$A$14:$BH$14,'FD mesh'!$B$84:$BI$84,$E115:$BL115)+'FD inverse'!$A$14*$C116/Setup!$B$17+INDEX('FD inverse'!$A$14:$BH$14,1,'FD mesh'!$B$15+1)*Setup!$B$22</f>
        <v>17.1211878814627</v>
      </c>
      <c r="Q116" s="0" t="n">
        <f aca="false">SUMPRODUCT('FD inverse'!$A$15:$BH$15,'FD mesh'!$B$84:$BI$84,$E115:$BL115)+'FD inverse'!$A$15*$C116/Setup!$B$17+INDEX('FD inverse'!$A$15:$BH$15,1,'FD mesh'!$B$15+1)*Setup!$B$22</f>
        <v>17.0956346864106</v>
      </c>
      <c r="R116" s="0" t="n">
        <f aca="false">SUMPRODUCT('FD inverse'!$A$16:$BH$16,'FD mesh'!$B$84:$BI$84,$E115:$BL115)+'FD inverse'!$A$16*$C116/Setup!$B$17+INDEX('FD inverse'!$A$16:$BH$16,1,'FD mesh'!$B$15+1)*Setup!$B$22</f>
        <v>17.0836626585723</v>
      </c>
      <c r="S116" s="0" t="n">
        <f aca="false">SUMPRODUCT('FD inverse'!$A$17:$BH$17,'FD mesh'!$B$84:$BI$84,$E115:$BL115)+'FD inverse'!$A$17*$C116/Setup!$B$17+INDEX('FD inverse'!$A$17:$BH$17,1,'FD mesh'!$B$15+1)*Setup!$B$22</f>
        <v>16.9185406167274</v>
      </c>
      <c r="T116" s="0" t="n">
        <f aca="false">SUMPRODUCT('FD inverse'!$A$18:$BH$18,'FD mesh'!$B$84:$BI$84,$E115:$BL115)+'FD inverse'!$A$18*$C116/Setup!$B$17+INDEX('FD inverse'!$A$18:$BH$18,1,'FD mesh'!$B$15+1)*Setup!$B$22</f>
        <v>16.7596334737798</v>
      </c>
      <c r="U116" s="0" t="n">
        <f aca="false">SUMPRODUCT('FD inverse'!$A$19:$BH$19,'FD mesh'!$B$84:$BI$84,$E115:$BL115)+'FD inverse'!$A$19*$C116/Setup!$B$17+INDEX('FD inverse'!$A$19:$BH$19,1,'FD mesh'!$B$15+1)*Setup!$B$22</f>
        <v>16.6064377387067</v>
      </c>
      <c r="V116" s="0" t="n">
        <f aca="false">SUMPRODUCT('FD inverse'!$A$20:$BH$20,'FD mesh'!$B$84:$BI$84,$E115:$BL115)+'FD inverse'!$A$20*$C116/Setup!$B$17+INDEX('FD inverse'!$A$20:$BH$20,1,'FD mesh'!$B$15+1)*Setup!$B$22</f>
        <v>16.4584671057245</v>
      </c>
      <c r="W116" s="0" t="n">
        <f aca="false">SUMPRODUCT('FD inverse'!$A$21:$BH$21,'FD mesh'!$B$84:$BI$84,$E115:$BL115)+'FD inverse'!$A$21*$C116/Setup!$B$17+INDEX('FD inverse'!$A$21:$BH$21,1,'FD mesh'!$B$15+1)*Setup!$B$22</f>
        <v>16.3152508258626</v>
      </c>
      <c r="X116" s="0" t="n">
        <f aca="false">SUMPRODUCT('FD inverse'!$A$22:$BH$22,'FD mesh'!$B$84:$BI$84,$E115:$BL115)+'FD inverse'!$A$22*$C116/Setup!$B$17+INDEX('FD inverse'!$A$22:$BH$22,1,'FD mesh'!$B$15+1)*Setup!$B$22</f>
        <v>16.1763321489081</v>
      </c>
      <c r="Y116" s="0" t="n">
        <f aca="false">SUMPRODUCT('FD inverse'!$A$23:$BH$23,'FD mesh'!$B$84:$BI$84,$E115:$BL115)+'FD inverse'!$A$23*$C116/Setup!$B$17+INDEX('FD inverse'!$A$23:$BH$23,1,'FD mesh'!$B$15+1)*Setup!$B$22</f>
        <v>16.0412668336029</v>
      </c>
      <c r="Z116" s="0" t="n">
        <f aca="false">SUMPRODUCT('FD inverse'!$A$24:$BH$24,'FD mesh'!$B$84:$BI$84,$E115:$BL115)+'FD inverse'!$A$24*$C116/Setup!$B$17+INDEX('FD inverse'!$A$24:$BH$24,1,'FD mesh'!$B$15+1)*Setup!$B$22</f>
        <v>15.9096217230412</v>
      </c>
      <c r="AA116" s="0" t="n">
        <f aca="false">SUMPRODUCT('FD inverse'!$A$25:$BH$25,'FD mesh'!$B$84:$BI$84,$E115:$BL115)+'FD inverse'!$A$25*$C116/Setup!$B$17+INDEX('FD inverse'!$A$25:$BH$25,1,'FD mesh'!$B$15+1)*Setup!$B$22</f>
        <v>15.7809733813696</v>
      </c>
      <c r="AB116" s="0" t="n">
        <f aca="false">SUMPRODUCT('FD inverse'!$A$26:$BH$26,'FD mesh'!$B$84:$BI$84,$E115:$BL115)+'FD inverse'!$A$26*$C116/Setup!$B$17+INDEX('FD inverse'!$A$26:$BH$26,1,'FD mesh'!$B$15+1)*Setup!$B$22</f>
        <v>15.6549067871471</v>
      </c>
      <c r="AC116" s="0" t="n">
        <f aca="false">SUMPRODUCT('FD inverse'!$A$27:$BH$27,'FD mesh'!$B$84:$BI$84,$E115:$BL115)+'FD inverse'!$A$27*$C116/Setup!$B$17+INDEX('FD inverse'!$A$27:$BH$27,1,'FD mesh'!$B$15+1)*Setup!$B$22</f>
        <v>15.5310140780617</v>
      </c>
      <c r="AD116" s="0" t="n">
        <f aca="false">SUMPRODUCT('FD inverse'!$A$28:$BH$28,'FD mesh'!$B$84:$BI$84,$E115:$BL115)+'FD inverse'!$A$28*$C116/Setup!$B$17+INDEX('FD inverse'!$A$28:$BH$28,1,'FD mesh'!$B$15+1)*Setup!$B$22</f>
        <v>15.4088933411331</v>
      </c>
      <c r="AE116" s="0" t="n">
        <f aca="false">SUMPRODUCT('FD inverse'!$A$29:$BH$29,'FD mesh'!$B$84:$BI$84,$E115:$BL115)+'FD inverse'!$A$29*$C116/Setup!$B$17+INDEX('FD inverse'!$A$29:$BH$29,1,'FD mesh'!$B$15+1)*Setup!$B$22</f>
        <v>15.2881474420471</v>
      </c>
      <c r="AF116" s="0" t="n">
        <f aca="false">SUMPRODUCT('FD inverse'!$A$30:$BH$30,'FD mesh'!$B$84:$BI$84,$E115:$BL115)+'FD inverse'!$A$30*$C116/Setup!$B$17+INDEX('FD inverse'!$A$30:$BH$30,1,'FD mesh'!$B$15+1)*Setup!$B$22</f>
        <v>15.1683828868684</v>
      </c>
      <c r="AG116" s="0" t="n">
        <f aca="false">SUMPRODUCT('FD inverse'!$A$31:$BH$31,'FD mesh'!$B$84:$BI$84,$E115:$BL115)+'FD inverse'!$A$31*$C116/Setup!$B$17+INDEX('FD inverse'!$A$31:$BH$31,1,'FD mesh'!$B$15+1)*Setup!$B$22</f>
        <v>15.0492087090636</v>
      </c>
      <c r="AH116" s="0" t="n">
        <f aca="false">SUMPRODUCT('FD inverse'!$A$32:$BH$32,'FD mesh'!$B$84:$BI$84,$E115:$BL115)+'FD inverse'!$A$32*$C116/Setup!$B$17+INDEX('FD inverse'!$A$32:$BH$32,1,'FD mesh'!$B$15+1)*Setup!$B$22</f>
        <v>15.0443626406766</v>
      </c>
      <c r="AI116" s="0" t="n">
        <f aca="false">SUMPRODUCT('FD inverse'!$A$33:$BH$33,'FD mesh'!$B$84:$BI$84,$E115:$BL115)+'FD inverse'!$A$33*$C116/Setup!$B$17+INDEX('FD inverse'!$A$33:$BH$33,1,'FD mesh'!$B$15+1)*Setup!$B$22</f>
        <v>15.0398343429431</v>
      </c>
      <c r="AJ116" s="0" t="n">
        <f aca="false">SUMPRODUCT('FD inverse'!$A$34:$BH$34,'FD mesh'!$B$84:$BI$84,$E115:$BL115)+'FD inverse'!$A$34*$C116/Setup!$B$17+INDEX('FD inverse'!$A$34:$BH$34,1,'FD mesh'!$B$15+1)*Setup!$B$22</f>
        <v>15.0355970032522</v>
      </c>
      <c r="AK116" s="0" t="n">
        <f aca="false">SUMPRODUCT('FD inverse'!$A$35:$BH$35,'FD mesh'!$B$84:$BI$84,$E115:$BL115)+'FD inverse'!$A$35*$C116/Setup!$B$17+INDEX('FD inverse'!$A$35:$BH$35,1,'FD mesh'!$B$15+1)*Setup!$B$22</f>
        <v>15.0316245977452</v>
      </c>
      <c r="AL116" s="0" t="n">
        <f aca="false">SUMPRODUCT('FD inverse'!$A$36:$BH$36,'FD mesh'!$B$84:$BI$84,$E115:$BL115)+'FD inverse'!$A$36*$C116/Setup!$B$17+INDEX('FD inverse'!$A$36:$BH$36,1,'FD mesh'!$B$15+1)*Setup!$B$22</f>
        <v>15.0278917898871</v>
      </c>
      <c r="AM116" s="0" t="n">
        <f aca="false">SUMPRODUCT('FD inverse'!$A$37:$BH$37,'FD mesh'!$B$84:$BI$84,$E115:$BL115)+'FD inverse'!$A$37*$C116/Setup!$B$17+INDEX('FD inverse'!$A$37:$BH$37,1,'FD mesh'!$B$15+1)*Setup!$B$22</f>
        <v>15.0243738397675</v>
      </c>
      <c r="AN116" s="0" t="n">
        <f aca="false">SUMPRODUCT('FD inverse'!$A$38:$BH$38,'FD mesh'!$B$84:$BI$84,$E115:$BL115)+'FD inverse'!$A$38*$C116/Setup!$B$17+INDEX('FD inverse'!$A$38:$BH$38,1,'FD mesh'!$B$15+1)*Setup!$B$22</f>
        <v>15.0210465227423</v>
      </c>
      <c r="AO116" s="0" t="n">
        <f aca="false">SUMPRODUCT('FD inverse'!$A$39:$BH$39,'FD mesh'!$B$84:$BI$84,$E115:$BL115)+'FD inverse'!$A$39*$C116/Setup!$B$17+INDEX('FD inverse'!$A$39:$BH$39,1,'FD mesh'!$B$15+1)*Setup!$B$22</f>
        <v>15.0178860561287</v>
      </c>
      <c r="AP116" s="0" t="n">
        <f aca="false">SUMPRODUCT('FD inverse'!$A$40:$BH$40,'FD mesh'!$B$84:$BI$84,$E115:$BL115)+'FD inverse'!$A$40*$C116/Setup!$B$17+INDEX('FD inverse'!$A$40:$BH$40,1,'FD mesh'!$B$15+1)*Setup!$B$22</f>
        <v>15.0148690327684</v>
      </c>
      <c r="AQ116" s="0" t="n">
        <f aca="false">SUMPRODUCT('FD inverse'!$A$41:$BH$41,'FD mesh'!$B$84:$BI$84,$E115:$BL115)+'FD inverse'!$A$41*$C116/Setup!$B$17+INDEX('FD inverse'!$A$41:$BH$41,1,'FD mesh'!$B$15+1)*Setup!$B$22</f>
        <v>15.011972360376</v>
      </c>
      <c r="AR116" s="0" t="n">
        <f aca="false">SUMPRODUCT('FD inverse'!$A$42:$BH$42,'FD mesh'!$B$84:$BI$84,$E115:$BL115)+'FD inverse'!$A$42*$C116/Setup!$B$17+INDEX('FD inverse'!$A$42:$BH$42,1,'FD mesh'!$B$15+1)*Setup!$B$22</f>
        <v>15.0091732056915</v>
      </c>
      <c r="AS116" s="0" t="n">
        <f aca="false">SUMPRODUCT('FD inverse'!$A$43:$BH$43,'FD mesh'!$B$84:$BI$84,$E115:$BL115)+'FD inverse'!$A$43*$C116/Setup!$B$17+INDEX('FD inverse'!$A$43:$BH$43,1,'FD mesh'!$B$15+1)*Setup!$B$22</f>
        <v>0</v>
      </c>
      <c r="AT116" s="0" t="n">
        <f aca="false">SUMPRODUCT('FD inverse'!$A$44:$BH$44,'FD mesh'!$B$84:$BI$84,$E115:$BL115)+'FD inverse'!$A$44*$C116/Setup!$B$17+INDEX('FD inverse'!$A$44:$BH$44,1,'FD mesh'!$B$15+1)*Setup!$B$22</f>
        <v>0</v>
      </c>
      <c r="AU116" s="0" t="n">
        <f aca="false">SUMPRODUCT('FD inverse'!$A$45:$BH$45,'FD mesh'!$B$84:$BI$84,$E115:$BL115)+'FD inverse'!$A$45*$C116/Setup!$B$17+INDEX('FD inverse'!$A$45:$BH$45,1,'FD mesh'!$B$15+1)*Setup!$B$22</f>
        <v>0</v>
      </c>
      <c r="AV116" s="0" t="n">
        <f aca="false">SUMPRODUCT('FD inverse'!$A$46:$BH$46,'FD mesh'!$B$84:$BI$84,$E115:$BL115)+'FD inverse'!$A$46*$C116/Setup!$B$17+INDEX('FD inverse'!$A$46:$BH$46,1,'FD mesh'!$B$15+1)*Setup!$B$22</f>
        <v>0</v>
      </c>
      <c r="AW116" s="0" t="n">
        <f aca="false">SUMPRODUCT('FD inverse'!$A$47:$BH$47,'FD mesh'!$B$84:$BI$84,$E115:$BL115)+'FD inverse'!$A$47*$C116/Setup!$B$17+INDEX('FD inverse'!$A$47:$BH$47,1,'FD mesh'!$B$15+1)*Setup!$B$22</f>
        <v>0</v>
      </c>
      <c r="AX116" s="0" t="n">
        <f aca="false">SUMPRODUCT('FD inverse'!$A$48:$BH$48,'FD mesh'!$B$84:$BI$84,$E115:$BL115)+'FD inverse'!$A$48*$C116/Setup!$B$17+INDEX('FD inverse'!$A$48:$BH$48,1,'FD mesh'!$B$15+1)*Setup!$B$22</f>
        <v>0</v>
      </c>
      <c r="AY116" s="0" t="n">
        <f aca="false">SUMPRODUCT('FD inverse'!$A$49:$BH$49,'FD mesh'!$B$84:$BI$84,$E115:$BL115)+'FD inverse'!$A$49*$C116/Setup!$B$17+INDEX('FD inverse'!$A$49:$BH$49,1,'FD mesh'!$B$15+1)*Setup!$B$22</f>
        <v>0</v>
      </c>
      <c r="AZ116" s="0" t="n">
        <f aca="false">SUMPRODUCT('FD inverse'!$A$50:$BH$50,'FD mesh'!$B$84:$BI$84,$E115:$BL115)+'FD inverse'!$A$50*$C116/Setup!$B$17+INDEX('FD inverse'!$A$50:$BH$50,1,'FD mesh'!$B$15+1)*Setup!$B$22</f>
        <v>0</v>
      </c>
      <c r="BA116" s="0" t="n">
        <f aca="false">SUMPRODUCT('FD inverse'!$A$51:$BH$51,'FD mesh'!$B$84:$BI$84,$E115:$BL115)+'FD inverse'!$A$51*$C116/Setup!$B$17+INDEX('FD inverse'!$A$51:$BH$51,1,'FD mesh'!$B$15+1)*Setup!$B$22</f>
        <v>0</v>
      </c>
      <c r="BB116" s="0" t="n">
        <f aca="false">SUMPRODUCT('FD inverse'!$A$52:$BH$52,'FD mesh'!$B$84:$BI$84,$E115:$BL115)+'FD inverse'!$A$52*$C116/Setup!$B$17+INDEX('FD inverse'!$A$52:$BH$52,1,'FD mesh'!$B$15+1)*Setup!$B$22</f>
        <v>0</v>
      </c>
      <c r="BC116" s="0" t="n">
        <f aca="false">SUMPRODUCT('FD inverse'!$A$53:$BH$53,'FD mesh'!$B$84:$BI$84,$E115:$BL115)+'FD inverse'!$A$53*$C116/Setup!$B$17+INDEX('FD inverse'!$A$53:$BH$53,1,'FD mesh'!$B$15+1)*Setup!$B$22</f>
        <v>0</v>
      </c>
      <c r="BD116" s="0" t="n">
        <f aca="false">SUMPRODUCT('FD inverse'!$A$54:$BH$54,'FD mesh'!$B$84:$BI$84,$E115:$BL115)+'FD inverse'!$A$54*$C116/Setup!$B$17+INDEX('FD inverse'!$A$54:$BH$54,1,'FD mesh'!$B$15+1)*Setup!$B$22</f>
        <v>0</v>
      </c>
      <c r="BE116" s="0" t="n">
        <f aca="false">SUMPRODUCT('FD inverse'!$A$55:$BH$55,'FD mesh'!$B$84:$BI$84,$E115:$BL115)+'FD inverse'!$A$55*$C116/Setup!$B$17+INDEX('FD inverse'!$A$55:$BH$55,1,'FD mesh'!$B$15+1)*Setup!$B$22</f>
        <v>0</v>
      </c>
      <c r="BF116" s="0" t="n">
        <f aca="false">SUMPRODUCT('FD inverse'!$A$56:$BH$56,'FD mesh'!$B$84:$BI$84,$E115:$BL115)+'FD inverse'!$A$56*$C116/Setup!$B$17+INDEX('FD inverse'!$A$56:$BH$56,1,'FD mesh'!$B$15+1)*Setup!$B$22</f>
        <v>0</v>
      </c>
      <c r="BG116" s="0" t="n">
        <f aca="false">SUMPRODUCT('FD inverse'!$A$57:$BH$57,'FD mesh'!$B$84:$BI$84,$E115:$BL115)+'FD inverse'!$A$57*$C116/Setup!$B$17+INDEX('FD inverse'!$A$57:$BH$57,1,'FD mesh'!$B$15+1)*Setup!$B$22</f>
        <v>0</v>
      </c>
      <c r="BH116" s="0" t="n">
        <f aca="false">SUMPRODUCT('FD inverse'!$A$58:$BH$58,'FD mesh'!$B$84:$BI$84,$E115:$BL115)+'FD inverse'!$A$58*$C116/Setup!$B$17+INDEX('FD inverse'!$A$58:$BH$58,1,'FD mesh'!$B$15+1)*Setup!$B$22</f>
        <v>0</v>
      </c>
      <c r="BI116" s="0" t="n">
        <f aca="false">SUMPRODUCT('FD inverse'!$A$59:$BH$59,'FD mesh'!$B$84:$BI$84,$E115:$BL115)+'FD inverse'!$A$59*$C116/Setup!$B$17+INDEX('FD inverse'!$A$59:$BH$59,1,'FD mesh'!$B$15+1)*Setup!$B$22</f>
        <v>0</v>
      </c>
      <c r="BJ116" s="0" t="n">
        <f aca="false">SUMPRODUCT('FD inverse'!$A$60:$BH$60,'FD mesh'!$B$84:$BI$84,$E115:$BL115)+'FD inverse'!$A$60*$C116/Setup!$B$17+INDEX('FD inverse'!$A$60:$BH$60,1,'FD mesh'!$B$15+1)*Setup!$B$22</f>
        <v>0</v>
      </c>
      <c r="BK116" s="0" t="n">
        <f aca="false">SUMPRODUCT('FD inverse'!$A$61:$BH$61,'FD mesh'!$B$84:$BI$84,$E115:$BL115)+'FD inverse'!$A$61*$C116/Setup!$B$17+INDEX('FD inverse'!$A$61:$BH$61,1,'FD mesh'!$B$15+1)*Setup!$B$22</f>
        <v>0</v>
      </c>
      <c r="BL116" s="0" t="n">
        <f aca="false">SUMPRODUCT('FD inverse'!$A$62:$BH$62,'FD mesh'!$B$84:$BI$84,$E115:$BL115)+'FD inverse'!$A$62*$C116/Setup!$B$17+INDEX('FD inverse'!$A$62:$BH$62,1,'FD mesh'!$B$15+1)*Setup!$B$22</f>
        <v>0</v>
      </c>
    </row>
    <row r="117" customFormat="false" ht="15" hidden="false" customHeight="false" outlineLevel="0" collapsed="false">
      <c r="A117" s="0" t="n">
        <v>112</v>
      </c>
      <c r="B117" s="0" t="n">
        <f aca="false">A117*Setup!$B$11/3600</f>
        <v>9.33333333333333</v>
      </c>
      <c r="C117" s="0" t="n">
        <f aca="false">Setup!$B$7+Setup!$B$8*COS(2*PI()*(B117-Setup!$B$9)/24)</f>
        <v>23.3054072893323</v>
      </c>
      <c r="D117" s="0" t="n">
        <f aca="false">(C117-E117)/Setup!$B$17</f>
        <v>19.4563727650247</v>
      </c>
      <c r="E117" s="0" t="n">
        <f aca="false">SUMPRODUCT('FD inverse'!$A$3:$BH$3,'FD mesh'!$B$84:$BI$84,$E116:$BL116)+'FD inverse'!$A$3*$C117/Setup!$B$17+INDEX('FD inverse'!$A$3:$BH$3,1,'FD mesh'!$B$15+1)*Setup!$B$22</f>
        <v>20.7760788298791</v>
      </c>
      <c r="F117" s="0" t="n">
        <f aca="false">SUMPRODUCT('FD inverse'!$A$4:$BH$4,'FD mesh'!$B$84:$BI$84,$E116:$BL116)+'FD inverse'!$A$4*$C117/Setup!$B$17+INDEX('FD inverse'!$A$4:$BH$4,1,'FD mesh'!$B$15+1)*Setup!$B$22</f>
        <v>20.2101804734787</v>
      </c>
      <c r="G117" s="0" t="n">
        <f aca="false">SUMPRODUCT('FD inverse'!$A$5:$BH$5,'FD mesh'!$B$84:$BI$84,$E116:$BL116)+'FD inverse'!$A$5*$C117/Setup!$B$17+INDEX('FD inverse'!$A$5:$BH$5,1,'FD mesh'!$B$15+1)*Setup!$B$22</f>
        <v>19.6681412252986</v>
      </c>
      <c r="H117" s="0" t="n">
        <f aca="false">SUMPRODUCT('FD inverse'!$A$6:$BH$6,'FD mesh'!$B$84:$BI$84,$E116:$BL116)+'FD inverse'!$A$6*$C117/Setup!$B$17+INDEX('FD inverse'!$A$6:$BH$6,1,'FD mesh'!$B$15+1)*Setup!$B$22</f>
        <v>17.8829532210056</v>
      </c>
      <c r="I117" s="0" t="n">
        <f aca="false">SUMPRODUCT('FD inverse'!$A$7:$BH$7,'FD mesh'!$B$84:$BI$84,$E116:$BL116)+'FD inverse'!$A$7*$C117/Setup!$B$17+INDEX('FD inverse'!$A$7:$BH$7,1,'FD mesh'!$B$15+1)*Setup!$B$22</f>
        <v>17.7341740761027</v>
      </c>
      <c r="J117" s="0" t="n">
        <f aca="false">SUMPRODUCT('FD inverse'!$A$8:$BH$8,'FD mesh'!$B$84:$BI$84,$E116:$BL116)+'FD inverse'!$A$8*$C117/Setup!$B$17+INDEX('FD inverse'!$A$8:$BH$8,1,'FD mesh'!$B$15+1)*Setup!$B$22</f>
        <v>17.6028972190131</v>
      </c>
      <c r="K117" s="0" t="n">
        <f aca="false">SUMPRODUCT('FD inverse'!$A$9:$BH$9,'FD mesh'!$B$84:$BI$84,$E116:$BL116)+'FD inverse'!$A$9*$C117/Setup!$B$17+INDEX('FD inverse'!$A$9:$BH$9,1,'FD mesh'!$B$15+1)*Setup!$B$22</f>
        <v>17.4883220152689</v>
      </c>
      <c r="L117" s="0" t="n">
        <f aca="false">SUMPRODUCT('FD inverse'!$A$10:$BH$10,'FD mesh'!$B$84:$BI$84,$E116:$BL116)+'FD inverse'!$A$10*$C117/Setup!$B$17+INDEX('FD inverse'!$A$10:$BH$10,1,'FD mesh'!$B$15+1)*Setup!$B$22</f>
        <v>17.3897466700384</v>
      </c>
      <c r="M117" s="0" t="n">
        <f aca="false">SUMPRODUCT('FD inverse'!$A$11:$BH$11,'FD mesh'!$B$84:$BI$84,$E116:$BL116)+'FD inverse'!$A$11*$C117/Setup!$B$17+INDEX('FD inverse'!$A$11:$BH$11,1,'FD mesh'!$B$15+1)*Setup!$B$22</f>
        <v>17.3065656103006</v>
      </c>
      <c r="N117" s="0" t="n">
        <f aca="false">SUMPRODUCT('FD inverse'!$A$12:$BH$12,'FD mesh'!$B$84:$BI$84,$E116:$BL116)+'FD inverse'!$A$12*$C117/Setup!$B$17+INDEX('FD inverse'!$A$12:$BH$12,1,'FD mesh'!$B$15+1)*Setup!$B$22</f>
        <v>17.2382668462312</v>
      </c>
      <c r="O117" s="0" t="n">
        <f aca="false">SUMPRODUCT('FD inverse'!$A$13:$BH$13,'FD mesh'!$B$84:$BI$84,$E116:$BL116)+'FD inverse'!$A$13*$C117/Setup!$B$17+INDEX('FD inverse'!$A$13:$BH$13,1,'FD mesh'!$B$15+1)*Setup!$B$22</f>
        <v>17.1844294583488</v>
      </c>
      <c r="P117" s="0" t="n">
        <f aca="false">SUMPRODUCT('FD inverse'!$A$14:$BH$14,'FD mesh'!$B$84:$BI$84,$E116:$BL116)+'FD inverse'!$A$14*$C117/Setup!$B$17+INDEX('FD inverse'!$A$14:$BH$14,1,'FD mesh'!$B$15+1)*Setup!$B$22</f>
        <v>17.1447213337377</v>
      </c>
      <c r="Q117" s="0" t="n">
        <f aca="false">SUMPRODUCT('FD inverse'!$A$15:$BH$15,'FD mesh'!$B$84:$BI$84,$E116:$BL116)+'FD inverse'!$A$15*$C117/Setup!$B$17+INDEX('FD inverse'!$A$15:$BH$15,1,'FD mesh'!$B$15+1)*Setup!$B$22</f>
        <v>17.1188972517668</v>
      </c>
      <c r="R117" s="0" t="n">
        <f aca="false">SUMPRODUCT('FD inverse'!$A$16:$BH$16,'FD mesh'!$B$84:$BI$84,$E116:$BL116)+'FD inverse'!$A$16*$C117/Setup!$B$17+INDEX('FD inverse'!$A$16:$BH$16,1,'FD mesh'!$B$15+1)*Setup!$B$22</f>
        <v>17.1067973971446</v>
      </c>
      <c r="S117" s="0" t="n">
        <f aca="false">SUMPRODUCT('FD inverse'!$A$17:$BH$17,'FD mesh'!$B$84:$BI$84,$E116:$BL116)+'FD inverse'!$A$17*$C117/Setup!$B$17+INDEX('FD inverse'!$A$17:$BH$17,1,'FD mesh'!$B$15+1)*Setup!$B$22</f>
        <v>16.939879902992</v>
      </c>
      <c r="T117" s="0" t="n">
        <f aca="false">SUMPRODUCT('FD inverse'!$A$18:$BH$18,'FD mesh'!$B$84:$BI$84,$E116:$BL116)+'FD inverse'!$A$18*$C117/Setup!$B$17+INDEX('FD inverse'!$A$18:$BH$18,1,'FD mesh'!$B$15+1)*Setup!$B$22</f>
        <v>16.7792422559401</v>
      </c>
      <c r="U117" s="0" t="n">
        <f aca="false">SUMPRODUCT('FD inverse'!$A$19:$BH$19,'FD mesh'!$B$84:$BI$84,$E116:$BL116)+'FD inverse'!$A$19*$C117/Setup!$B$17+INDEX('FD inverse'!$A$19:$BH$19,1,'FD mesh'!$B$15+1)*Setup!$B$22</f>
        <v>16.6243751933526</v>
      </c>
      <c r="V117" s="0" t="n">
        <f aca="false">SUMPRODUCT('FD inverse'!$A$20:$BH$20,'FD mesh'!$B$84:$BI$84,$E116:$BL116)+'FD inverse'!$A$20*$C117/Setup!$B$17+INDEX('FD inverse'!$A$20:$BH$20,1,'FD mesh'!$B$15+1)*Setup!$B$22</f>
        <v>16.474786867418</v>
      </c>
      <c r="W117" s="0" t="n">
        <f aca="false">SUMPRODUCT('FD inverse'!$A$21:$BH$21,'FD mesh'!$B$84:$BI$84,$E116:$BL116)+'FD inverse'!$A$21*$C117/Setup!$B$17+INDEX('FD inverse'!$A$21:$BH$21,1,'FD mesh'!$B$15+1)*Setup!$B$22</f>
        <v>16.3300012142104</v>
      </c>
      <c r="X117" s="0" t="n">
        <f aca="false">SUMPRODUCT('FD inverse'!$A$22:$BH$22,'FD mesh'!$B$84:$BI$84,$E116:$BL116)+'FD inverse'!$A$22*$C117/Setup!$B$17+INDEX('FD inverse'!$A$22:$BH$22,1,'FD mesh'!$B$15+1)*Setup!$B$22</f>
        <v>16.1895563895737</v>
      </c>
      <c r="Y117" s="0" t="n">
        <f aca="false">SUMPRODUCT('FD inverse'!$A$23:$BH$23,'FD mesh'!$B$84:$BI$84,$E116:$BL116)+'FD inverse'!$A$23*$C117/Setup!$B$17+INDEX('FD inverse'!$A$23:$BH$23,1,'FD mesh'!$B$15+1)*Setup!$B$22</f>
        <v>16.0530032700472</v>
      </c>
      <c r="Z117" s="0" t="n">
        <f aca="false">SUMPRODUCT('FD inverse'!$A$24:$BH$24,'FD mesh'!$B$84:$BI$84,$E116:$BL116)+'FD inverse'!$A$24*$C117/Setup!$B$17+INDEX('FD inverse'!$A$24:$BH$24,1,'FD mesh'!$B$15+1)*Setup!$B$22</f>
        <v>15.9199040161029</v>
      </c>
      <c r="AA117" s="0" t="n">
        <f aca="false">SUMPRODUCT('FD inverse'!$A$25:$BH$25,'FD mesh'!$B$84:$BI$84,$E116:$BL116)+'FD inverse'!$A$25*$C117/Setup!$B$17+INDEX('FD inverse'!$A$25:$BH$25,1,'FD mesh'!$B$15+1)*Setup!$B$22</f>
        <v>15.7898306941168</v>
      </c>
      <c r="AB117" s="0" t="n">
        <f aca="false">SUMPRODUCT('FD inverse'!$A$26:$BH$26,'FD mesh'!$B$84:$BI$84,$E116:$BL116)+'FD inverse'!$A$26*$C117/Setup!$B$17+INDEX('FD inverse'!$A$26:$BH$26,1,'FD mesh'!$B$15+1)*Setup!$B$22</f>
        <v>15.6623639527391</v>
      </c>
      <c r="AC117" s="0" t="n">
        <f aca="false">SUMPRODUCT('FD inverse'!$A$27:$BH$27,'FD mesh'!$B$84:$BI$84,$E116:$BL116)+'FD inverse'!$A$27*$C117/Setup!$B$17+INDEX('FD inverse'!$A$27:$BH$27,1,'FD mesh'!$B$15+1)*Setup!$B$22</f>
        <v>15.5370917486643</v>
      </c>
      <c r="AD117" s="0" t="n">
        <f aca="false">SUMPRODUCT('FD inverse'!$A$28:$BH$28,'FD mesh'!$B$84:$BI$84,$E116:$BL116)+'FD inverse'!$A$28*$C117/Setup!$B$17+INDEX('FD inverse'!$A$28:$BH$28,1,'FD mesh'!$B$15+1)*Setup!$B$22</f>
        <v>15.4136081162239</v>
      </c>
      <c r="AE117" s="0" t="n">
        <f aca="false">SUMPRODUCT('FD inverse'!$A$29:$BH$29,'FD mesh'!$B$84:$BI$84,$E116:$BL116)+'FD inverse'!$A$29*$C117/Setup!$B$17+INDEX('FD inverse'!$A$29:$BH$29,1,'FD mesh'!$B$15+1)*Setup!$B$22</f>
        <v>15.2915119747388</v>
      </c>
      <c r="AF117" s="0" t="n">
        <f aca="false">SUMPRODUCT('FD inverse'!$A$30:$BH$30,'FD mesh'!$B$84:$BI$84,$E116:$BL116)+'FD inverse'!$A$30*$C117/Setup!$B$17+INDEX('FD inverse'!$A$30:$BH$30,1,'FD mesh'!$B$15+1)*Setup!$B$22</f>
        <v>15.1704059671601</v>
      </c>
      <c r="AG117" s="0" t="n">
        <f aca="false">SUMPRODUCT('FD inverse'!$A$31:$BH$31,'FD mesh'!$B$84:$BI$84,$E116:$BL116)+'FD inverse'!$A$31*$C117/Setup!$B$17+INDEX('FD inverse'!$A$31:$BH$31,1,'FD mesh'!$B$15+1)*Setup!$B$22</f>
        <v>15.0498953232102</v>
      </c>
      <c r="AH117" s="0" t="n">
        <f aca="false">SUMPRODUCT('FD inverse'!$A$32:$BH$32,'FD mesh'!$B$84:$BI$84,$E116:$BL116)+'FD inverse'!$A$32*$C117/Setup!$B$17+INDEX('FD inverse'!$A$32:$BH$32,1,'FD mesh'!$B$15+1)*Setup!$B$22</f>
        <v>15.0449939972137</v>
      </c>
      <c r="AI117" s="0" t="n">
        <f aca="false">SUMPRODUCT('FD inverse'!$A$33:$BH$33,'FD mesh'!$B$84:$BI$84,$E116:$BL116)+'FD inverse'!$A$33*$C117/Setup!$B$17+INDEX('FD inverse'!$A$33:$BH$33,1,'FD mesh'!$B$15+1)*Setup!$B$22</f>
        <v>15.0404122784385</v>
      </c>
      <c r="AJ117" s="0" t="n">
        <f aca="false">SUMPRODUCT('FD inverse'!$A$34:$BH$34,'FD mesh'!$B$84:$BI$84,$E116:$BL116)+'FD inverse'!$A$34*$C117/Setup!$B$17+INDEX('FD inverse'!$A$34:$BH$34,1,'FD mesh'!$B$15+1)*Setup!$B$22</f>
        <v>15.0361231239228</v>
      </c>
      <c r="AK117" s="0" t="n">
        <f aca="false">SUMPRODUCT('FD inverse'!$A$35:$BH$35,'FD mesh'!$B$84:$BI$84,$E116:$BL116)+'FD inverse'!$A$35*$C117/Setup!$B$17+INDEX('FD inverse'!$A$35:$BH$35,1,'FD mesh'!$B$15+1)*Setup!$B$22</f>
        <v>15.0321003038087</v>
      </c>
      <c r="AL117" s="0" t="n">
        <f aca="false">SUMPRODUCT('FD inverse'!$A$36:$BH$36,'FD mesh'!$B$84:$BI$84,$E116:$BL116)+'FD inverse'!$A$36*$C117/Setup!$B$17+INDEX('FD inverse'!$A$36:$BH$36,1,'FD mesh'!$B$15+1)*Setup!$B$22</f>
        <v>15.0283182970611</v>
      </c>
      <c r="AM117" s="0" t="n">
        <f aca="false">SUMPRODUCT('FD inverse'!$A$37:$BH$37,'FD mesh'!$B$84:$BI$84,$E116:$BL116)+'FD inverse'!$A$37*$C117/Setup!$B$17+INDEX('FD inverse'!$A$37:$BH$37,1,'FD mesh'!$B$15+1)*Setup!$B$22</f>
        <v>15.0247521980688</v>
      </c>
      <c r="AN117" s="0" t="n">
        <f aca="false">SUMPRODUCT('FD inverse'!$A$38:$BH$38,'FD mesh'!$B$84:$BI$84,$E116:$BL116)+'FD inverse'!$A$38*$C117/Setup!$B$17+INDEX('FD inverse'!$A$38:$BH$38,1,'FD mesh'!$B$15+1)*Setup!$B$22</f>
        <v>15.0213776327634</v>
      </c>
      <c r="AO117" s="0" t="n">
        <f aca="false">SUMPRODUCT('FD inverse'!$A$39:$BH$39,'FD mesh'!$B$84:$BI$84,$E116:$BL116)+'FD inverse'!$A$39*$C117/Setup!$B$17+INDEX('FD inverse'!$A$39:$BH$39,1,'FD mesh'!$B$15+1)*Setup!$B$22</f>
        <v>15.0181706829772</v>
      </c>
      <c r="AP117" s="0" t="n">
        <f aca="false">SUMPRODUCT('FD inverse'!$A$40:$BH$40,'FD mesh'!$B$84:$BI$84,$E116:$BL116)+'FD inverse'!$A$40*$C117/Setup!$B$17+INDEX('FD inverse'!$A$40:$BH$40,1,'FD mesh'!$B$15+1)*Setup!$B$22</f>
        <v>15.0151078178575</v>
      </c>
      <c r="AQ117" s="0" t="n">
        <f aca="false">SUMPRODUCT('FD inverse'!$A$41:$BH$41,'FD mesh'!$B$84:$BI$84,$E116:$BL116)+'FD inverse'!$A$41*$C117/Setup!$B$17+INDEX('FD inverse'!$A$41:$BH$41,1,'FD mesh'!$B$15+1)*Setup!$B$22</f>
        <v>15.01216583125</v>
      </c>
      <c r="AR117" s="0" t="n">
        <f aca="false">SUMPRODUCT('FD inverse'!$A$42:$BH$42,'FD mesh'!$B$84:$BI$84,$E116:$BL116)+'FD inverse'!$A$42*$C117/Setup!$B$17+INDEX('FD inverse'!$A$42:$BH$42,1,'FD mesh'!$B$15+1)*Setup!$B$22</f>
        <v>15.0093217840551</v>
      </c>
      <c r="AS117" s="0" t="n">
        <f aca="false">SUMPRODUCT('FD inverse'!$A$43:$BH$43,'FD mesh'!$B$84:$BI$84,$E116:$BL116)+'FD inverse'!$A$43*$C117/Setup!$B$17+INDEX('FD inverse'!$A$43:$BH$43,1,'FD mesh'!$B$15+1)*Setup!$B$22</f>
        <v>0</v>
      </c>
      <c r="AT117" s="0" t="n">
        <f aca="false">SUMPRODUCT('FD inverse'!$A$44:$BH$44,'FD mesh'!$B$84:$BI$84,$E116:$BL116)+'FD inverse'!$A$44*$C117/Setup!$B$17+INDEX('FD inverse'!$A$44:$BH$44,1,'FD mesh'!$B$15+1)*Setup!$B$22</f>
        <v>0</v>
      </c>
      <c r="AU117" s="0" t="n">
        <f aca="false">SUMPRODUCT('FD inverse'!$A$45:$BH$45,'FD mesh'!$B$84:$BI$84,$E116:$BL116)+'FD inverse'!$A$45*$C117/Setup!$B$17+INDEX('FD inverse'!$A$45:$BH$45,1,'FD mesh'!$B$15+1)*Setup!$B$22</f>
        <v>0</v>
      </c>
      <c r="AV117" s="0" t="n">
        <f aca="false">SUMPRODUCT('FD inverse'!$A$46:$BH$46,'FD mesh'!$B$84:$BI$84,$E116:$BL116)+'FD inverse'!$A$46*$C117/Setup!$B$17+INDEX('FD inverse'!$A$46:$BH$46,1,'FD mesh'!$B$15+1)*Setup!$B$22</f>
        <v>0</v>
      </c>
      <c r="AW117" s="0" t="n">
        <f aca="false">SUMPRODUCT('FD inverse'!$A$47:$BH$47,'FD mesh'!$B$84:$BI$84,$E116:$BL116)+'FD inverse'!$A$47*$C117/Setup!$B$17+INDEX('FD inverse'!$A$47:$BH$47,1,'FD mesh'!$B$15+1)*Setup!$B$22</f>
        <v>0</v>
      </c>
      <c r="AX117" s="0" t="n">
        <f aca="false">SUMPRODUCT('FD inverse'!$A$48:$BH$48,'FD mesh'!$B$84:$BI$84,$E116:$BL116)+'FD inverse'!$A$48*$C117/Setup!$B$17+INDEX('FD inverse'!$A$48:$BH$48,1,'FD mesh'!$B$15+1)*Setup!$B$22</f>
        <v>0</v>
      </c>
      <c r="AY117" s="0" t="n">
        <f aca="false">SUMPRODUCT('FD inverse'!$A$49:$BH$49,'FD mesh'!$B$84:$BI$84,$E116:$BL116)+'FD inverse'!$A$49*$C117/Setup!$B$17+INDEX('FD inverse'!$A$49:$BH$49,1,'FD mesh'!$B$15+1)*Setup!$B$22</f>
        <v>0</v>
      </c>
      <c r="AZ117" s="0" t="n">
        <f aca="false">SUMPRODUCT('FD inverse'!$A$50:$BH$50,'FD mesh'!$B$84:$BI$84,$E116:$BL116)+'FD inverse'!$A$50*$C117/Setup!$B$17+INDEX('FD inverse'!$A$50:$BH$50,1,'FD mesh'!$B$15+1)*Setup!$B$22</f>
        <v>0</v>
      </c>
      <c r="BA117" s="0" t="n">
        <f aca="false">SUMPRODUCT('FD inverse'!$A$51:$BH$51,'FD mesh'!$B$84:$BI$84,$E116:$BL116)+'FD inverse'!$A$51*$C117/Setup!$B$17+INDEX('FD inverse'!$A$51:$BH$51,1,'FD mesh'!$B$15+1)*Setup!$B$22</f>
        <v>0</v>
      </c>
      <c r="BB117" s="0" t="n">
        <f aca="false">SUMPRODUCT('FD inverse'!$A$52:$BH$52,'FD mesh'!$B$84:$BI$84,$E116:$BL116)+'FD inverse'!$A$52*$C117/Setup!$B$17+INDEX('FD inverse'!$A$52:$BH$52,1,'FD mesh'!$B$15+1)*Setup!$B$22</f>
        <v>0</v>
      </c>
      <c r="BC117" s="0" t="n">
        <f aca="false">SUMPRODUCT('FD inverse'!$A$53:$BH$53,'FD mesh'!$B$84:$BI$84,$E116:$BL116)+'FD inverse'!$A$53*$C117/Setup!$B$17+INDEX('FD inverse'!$A$53:$BH$53,1,'FD mesh'!$B$15+1)*Setup!$B$22</f>
        <v>0</v>
      </c>
      <c r="BD117" s="0" t="n">
        <f aca="false">SUMPRODUCT('FD inverse'!$A$54:$BH$54,'FD mesh'!$B$84:$BI$84,$E116:$BL116)+'FD inverse'!$A$54*$C117/Setup!$B$17+INDEX('FD inverse'!$A$54:$BH$54,1,'FD mesh'!$B$15+1)*Setup!$B$22</f>
        <v>0</v>
      </c>
      <c r="BE117" s="0" t="n">
        <f aca="false">SUMPRODUCT('FD inverse'!$A$55:$BH$55,'FD mesh'!$B$84:$BI$84,$E116:$BL116)+'FD inverse'!$A$55*$C117/Setup!$B$17+INDEX('FD inverse'!$A$55:$BH$55,1,'FD mesh'!$B$15+1)*Setup!$B$22</f>
        <v>0</v>
      </c>
      <c r="BF117" s="0" t="n">
        <f aca="false">SUMPRODUCT('FD inverse'!$A$56:$BH$56,'FD mesh'!$B$84:$BI$84,$E116:$BL116)+'FD inverse'!$A$56*$C117/Setup!$B$17+INDEX('FD inverse'!$A$56:$BH$56,1,'FD mesh'!$B$15+1)*Setup!$B$22</f>
        <v>0</v>
      </c>
      <c r="BG117" s="0" t="n">
        <f aca="false">SUMPRODUCT('FD inverse'!$A$57:$BH$57,'FD mesh'!$B$84:$BI$84,$E116:$BL116)+'FD inverse'!$A$57*$C117/Setup!$B$17+INDEX('FD inverse'!$A$57:$BH$57,1,'FD mesh'!$B$15+1)*Setup!$B$22</f>
        <v>0</v>
      </c>
      <c r="BH117" s="0" t="n">
        <f aca="false">SUMPRODUCT('FD inverse'!$A$58:$BH$58,'FD mesh'!$B$84:$BI$84,$E116:$BL116)+'FD inverse'!$A$58*$C117/Setup!$B$17+INDEX('FD inverse'!$A$58:$BH$58,1,'FD mesh'!$B$15+1)*Setup!$B$22</f>
        <v>0</v>
      </c>
      <c r="BI117" s="0" t="n">
        <f aca="false">SUMPRODUCT('FD inverse'!$A$59:$BH$59,'FD mesh'!$B$84:$BI$84,$E116:$BL116)+'FD inverse'!$A$59*$C117/Setup!$B$17+INDEX('FD inverse'!$A$59:$BH$59,1,'FD mesh'!$B$15+1)*Setup!$B$22</f>
        <v>0</v>
      </c>
      <c r="BJ117" s="0" t="n">
        <f aca="false">SUMPRODUCT('FD inverse'!$A$60:$BH$60,'FD mesh'!$B$84:$BI$84,$E116:$BL116)+'FD inverse'!$A$60*$C117/Setup!$B$17+INDEX('FD inverse'!$A$60:$BH$60,1,'FD mesh'!$B$15+1)*Setup!$B$22</f>
        <v>0</v>
      </c>
      <c r="BK117" s="0" t="n">
        <f aca="false">SUMPRODUCT('FD inverse'!$A$61:$BH$61,'FD mesh'!$B$84:$BI$84,$E116:$BL116)+'FD inverse'!$A$61*$C117/Setup!$B$17+INDEX('FD inverse'!$A$61:$BH$61,1,'FD mesh'!$B$15+1)*Setup!$B$22</f>
        <v>0</v>
      </c>
      <c r="BL117" s="0" t="n">
        <f aca="false">SUMPRODUCT('FD inverse'!$A$62:$BH$62,'FD mesh'!$B$84:$BI$84,$E116:$BL116)+'FD inverse'!$A$62*$C117/Setup!$B$17+INDEX('FD inverse'!$A$62:$BH$62,1,'FD mesh'!$B$15+1)*Setup!$B$22</f>
        <v>0</v>
      </c>
    </row>
    <row r="118" customFormat="false" ht="15" hidden="false" customHeight="false" outlineLevel="0" collapsed="false">
      <c r="A118" s="0" t="n">
        <v>113</v>
      </c>
      <c r="B118" s="0" t="n">
        <f aca="false">A118*Setup!$B$11/3600</f>
        <v>9.41666666666667</v>
      </c>
      <c r="C118" s="0" t="n">
        <f aca="false">Setup!$B$7+Setup!$B$8*COS(2*PI()*(B118-Setup!$B$9)/24)</f>
        <v>23.3915064552403</v>
      </c>
      <c r="D118" s="0" t="n">
        <f aca="false">(C118-E118)/Setup!$B$17</f>
        <v>19.6495116916181</v>
      </c>
      <c r="E118" s="0" t="n">
        <f aca="false">SUMPRODUCT('FD inverse'!$A$3:$BH$3,'FD mesh'!$B$84:$BI$84,$E117:$BL117)+'FD inverse'!$A$3*$C118/Setup!$B$17+INDEX('FD inverse'!$A$3:$BH$3,1,'FD mesh'!$B$15+1)*Setup!$B$22</f>
        <v>20.83706993533</v>
      </c>
      <c r="F118" s="0" t="n">
        <f aca="false">SUMPRODUCT('FD inverse'!$A$4:$BH$4,'FD mesh'!$B$84:$BI$84,$E117:$BL117)+'FD inverse'!$A$4*$C118/Setup!$B$17+INDEX('FD inverse'!$A$4:$BH$4,1,'FD mesh'!$B$15+1)*Setup!$B$22</f>
        <v>20.2654989567276</v>
      </c>
      <c r="G118" s="0" t="n">
        <f aca="false">SUMPRODUCT('FD inverse'!$A$5:$BH$5,'FD mesh'!$B$84:$BI$84,$E117:$BL117)+'FD inverse'!$A$5*$C118/Setup!$B$17+INDEX('FD inverse'!$A$5:$BH$5,1,'FD mesh'!$B$15+1)*Setup!$B$22</f>
        <v>19.7179377364799</v>
      </c>
      <c r="H118" s="0" t="n">
        <f aca="false">SUMPRODUCT('FD inverse'!$A$6:$BH$6,'FD mesh'!$B$84:$BI$84,$E117:$BL117)+'FD inverse'!$A$6*$C118/Setup!$B$17+INDEX('FD inverse'!$A$6:$BH$6,1,'FD mesh'!$B$15+1)*Setup!$B$22</f>
        <v>17.9144419925171</v>
      </c>
      <c r="I118" s="0" t="n">
        <f aca="false">SUMPRODUCT('FD inverse'!$A$7:$BH$7,'FD mesh'!$B$84:$BI$84,$E117:$BL117)+'FD inverse'!$A$7*$C118/Setup!$B$17+INDEX('FD inverse'!$A$7:$BH$7,1,'FD mesh'!$B$15+1)*Setup!$B$22</f>
        <v>17.7641293224058</v>
      </c>
      <c r="J118" s="0" t="n">
        <f aca="false">SUMPRODUCT('FD inverse'!$A$8:$BH$8,'FD mesh'!$B$84:$BI$84,$E117:$BL117)+'FD inverse'!$A$8*$C118/Setup!$B$17+INDEX('FD inverse'!$A$8:$BH$8,1,'FD mesh'!$B$15+1)*Setup!$B$22</f>
        <v>17.6314893639778</v>
      </c>
      <c r="K118" s="0" t="n">
        <f aca="false">SUMPRODUCT('FD inverse'!$A$9:$BH$9,'FD mesh'!$B$84:$BI$84,$E117:$BL117)+'FD inverse'!$A$9*$C118/Setup!$B$17+INDEX('FD inverse'!$A$9:$BH$9,1,'FD mesh'!$B$15+1)*Setup!$B$22</f>
        <v>17.5157179276528</v>
      </c>
      <c r="L118" s="0" t="n">
        <f aca="false">SUMPRODUCT('FD inverse'!$A$10:$BH$10,'FD mesh'!$B$84:$BI$84,$E117:$BL117)+'FD inverse'!$A$10*$C118/Setup!$B$17+INDEX('FD inverse'!$A$10:$BH$10,1,'FD mesh'!$B$15+1)*Setup!$B$22</f>
        <v>17.4161092714953</v>
      </c>
      <c r="M118" s="0" t="n">
        <f aca="false">SUMPRODUCT('FD inverse'!$A$11:$BH$11,'FD mesh'!$B$84:$BI$84,$E117:$BL117)+'FD inverse'!$A$11*$C118/Setup!$B$17+INDEX('FD inverse'!$A$11:$BH$11,1,'FD mesh'!$B$15+1)*Setup!$B$22</f>
        <v>17.3320537725395</v>
      </c>
      <c r="N118" s="0" t="n">
        <f aca="false">SUMPRODUCT('FD inverse'!$A$12:$BH$12,'FD mesh'!$B$84:$BI$84,$E117:$BL117)+'FD inverse'!$A$12*$C118/Setup!$B$17+INDEX('FD inverse'!$A$12:$BH$12,1,'FD mesh'!$B$15+1)*Setup!$B$22</f>
        <v>17.2630355374415</v>
      </c>
      <c r="O118" s="0" t="n">
        <f aca="false">SUMPRODUCT('FD inverse'!$A$13:$BH$13,'FD mesh'!$B$84:$BI$84,$E117:$BL117)+'FD inverse'!$A$13*$C118/Setup!$B$17+INDEX('FD inverse'!$A$13:$BH$13,1,'FD mesh'!$B$15+1)*Setup!$B$22</f>
        <v>17.2086300995176</v>
      </c>
      <c r="P118" s="0" t="n">
        <f aca="false">SUMPRODUCT('FD inverse'!$A$14:$BH$14,'FD mesh'!$B$84:$BI$84,$E117:$BL117)+'FD inverse'!$A$14*$C118/Setup!$B$17+INDEX('FD inverse'!$A$14:$BH$14,1,'FD mesh'!$B$15+1)*Setup!$B$22</f>
        <v>17.1685023260002</v>
      </c>
      <c r="Q118" s="0" t="n">
        <f aca="false">SUMPRODUCT('FD inverse'!$A$15:$BH$15,'FD mesh'!$B$84:$BI$84,$E117:$BL117)+'FD inverse'!$A$15*$C118/Setup!$B$17+INDEX('FD inverse'!$A$15:$BH$15,1,'FD mesh'!$B$15+1)*Setup!$B$22</f>
        <v>17.1424046364135</v>
      </c>
      <c r="R118" s="0" t="n">
        <f aca="false">SUMPRODUCT('FD inverse'!$A$16:$BH$16,'FD mesh'!$B$84:$BI$84,$E117:$BL117)+'FD inverse'!$A$16*$C118/Setup!$B$17+INDEX('FD inverse'!$A$16:$BH$16,1,'FD mesh'!$B$15+1)*Setup!$B$22</f>
        <v>17.1301756103352</v>
      </c>
      <c r="S118" s="0" t="n">
        <f aca="false">SUMPRODUCT('FD inverse'!$A$17:$BH$17,'FD mesh'!$B$84:$BI$84,$E117:$BL117)+'FD inverse'!$A$17*$C118/Setup!$B$17+INDEX('FD inverse'!$A$17:$BH$17,1,'FD mesh'!$B$15+1)*Setup!$B$22</f>
        <v>16.9614423548976</v>
      </c>
      <c r="T118" s="0" t="n">
        <f aca="false">SUMPRODUCT('FD inverse'!$A$18:$BH$18,'FD mesh'!$B$84:$BI$84,$E117:$BL117)+'FD inverse'!$A$18*$C118/Setup!$B$17+INDEX('FD inverse'!$A$18:$BH$18,1,'FD mesh'!$B$15+1)*Setup!$B$22</f>
        <v>16.7990546210207</v>
      </c>
      <c r="U118" s="0" t="n">
        <f aca="false">SUMPRODUCT('FD inverse'!$A$19:$BH$19,'FD mesh'!$B$84:$BI$84,$E117:$BL117)+'FD inverse'!$A$19*$C118/Setup!$B$17+INDEX('FD inverse'!$A$19:$BH$19,1,'FD mesh'!$B$15+1)*Setup!$B$22</f>
        <v>16.6424973831532</v>
      </c>
      <c r="V118" s="0" t="n">
        <f aca="false">SUMPRODUCT('FD inverse'!$A$20:$BH$20,'FD mesh'!$B$84:$BI$84,$E117:$BL117)+'FD inverse'!$A$20*$C118/Setup!$B$17+INDEX('FD inverse'!$A$20:$BH$20,1,'FD mesh'!$B$15+1)*Setup!$B$22</f>
        <v>16.4912732468557</v>
      </c>
      <c r="W118" s="0" t="n">
        <f aca="false">SUMPRODUCT('FD inverse'!$A$21:$BH$21,'FD mesh'!$B$84:$BI$84,$E117:$BL117)+'FD inverse'!$A$21*$C118/Setup!$B$17+INDEX('FD inverse'!$A$21:$BH$21,1,'FD mesh'!$B$15+1)*Setup!$B$22</f>
        <v>16.3449008165069</v>
      </c>
      <c r="X118" s="0" t="n">
        <f aca="false">SUMPRODUCT('FD inverse'!$A$22:$BH$22,'FD mesh'!$B$84:$BI$84,$E117:$BL117)+'FD inverse'!$A$22*$C118/Setup!$B$17+INDEX('FD inverse'!$A$22:$BH$22,1,'FD mesh'!$B$15+1)*Setup!$B$22</f>
        <v>16.2029131262625</v>
      </c>
      <c r="Y118" s="0" t="n">
        <f aca="false">SUMPRODUCT('FD inverse'!$A$23:$BH$23,'FD mesh'!$B$84:$BI$84,$E117:$BL117)+'FD inverse'!$A$23*$C118/Setup!$B$17+INDEX('FD inverse'!$A$23:$BH$23,1,'FD mesh'!$B$15+1)*Setup!$B$22</f>
        <v>16.0648561328151</v>
      </c>
      <c r="Z118" s="0" t="n">
        <f aca="false">SUMPRODUCT('FD inverse'!$A$24:$BH$24,'FD mesh'!$B$84:$BI$84,$E117:$BL117)+'FD inverse'!$A$24*$C118/Setup!$B$17+INDEX('FD inverse'!$A$24:$BH$24,1,'FD mesh'!$B$15+1)*Setup!$B$22</f>
        <v>15.9302872675536</v>
      </c>
      <c r="AA118" s="0" t="n">
        <f aca="false">SUMPRODUCT('FD inverse'!$A$25:$BH$25,'FD mesh'!$B$84:$BI$84,$E117:$BL117)+'FD inverse'!$A$25*$C118/Setup!$B$17+INDEX('FD inverse'!$A$25:$BH$25,1,'FD mesh'!$B$15+1)*Setup!$B$22</f>
        <v>15.798774044862</v>
      </c>
      <c r="AB118" s="0" t="n">
        <f aca="false">SUMPRODUCT('FD inverse'!$A$26:$BH$26,'FD mesh'!$B$84:$BI$84,$E117:$BL117)+'FD inverse'!$A$26*$C118/Setup!$B$17+INDEX('FD inverse'!$A$26:$BH$26,1,'FD mesh'!$B$15+1)*Setup!$B$22</f>
        <v>15.6698927225324</v>
      </c>
      <c r="AC118" s="0" t="n">
        <f aca="false">SUMPRODUCT('FD inverse'!$A$27:$BH$27,'FD mesh'!$B$84:$BI$84,$E117:$BL117)+'FD inverse'!$A$27*$C118/Setup!$B$17+INDEX('FD inverse'!$A$27:$BH$27,1,'FD mesh'!$B$15+1)*Setup!$B$22</f>
        <v>15.5432270095993</v>
      </c>
      <c r="AD118" s="0" t="n">
        <f aca="false">SUMPRODUCT('FD inverse'!$A$28:$BH$28,'FD mesh'!$B$84:$BI$84,$E117:$BL117)+'FD inverse'!$A$28*$C118/Setup!$B$17+INDEX('FD inverse'!$A$28:$BH$28,1,'FD mesh'!$B$15+1)*Setup!$B$22</f>
        <v>15.4183668163127</v>
      </c>
      <c r="AE118" s="0" t="n">
        <f aca="false">SUMPRODUCT('FD inverse'!$A$29:$BH$29,'FD mesh'!$B$84:$BI$84,$E117:$BL117)+'FD inverse'!$A$29*$C118/Setup!$B$17+INDEX('FD inverse'!$A$29:$BH$29,1,'FD mesh'!$B$15+1)*Setup!$B$22</f>
        <v>15.2949070404807</v>
      </c>
      <c r="AF118" s="0" t="n">
        <f aca="false">SUMPRODUCT('FD inverse'!$A$30:$BH$30,'FD mesh'!$B$84:$BI$84,$E117:$BL117)+'FD inverse'!$A$30*$C118/Setup!$B$17+INDEX('FD inverse'!$A$30:$BH$30,1,'FD mesh'!$B$15+1)*Setup!$B$22</f>
        <v>15.1724463839958</v>
      </c>
      <c r="AG118" s="0" t="n">
        <f aca="false">SUMPRODUCT('FD inverse'!$A$31:$BH$31,'FD mesh'!$B$84:$BI$84,$E117:$BL117)+'FD inverse'!$A$31*$C118/Setup!$B$17+INDEX('FD inverse'!$A$31:$BH$31,1,'FD mesh'!$B$15+1)*Setup!$B$22</f>
        <v>15.0505861930367</v>
      </c>
      <c r="AH118" s="0" t="n">
        <f aca="false">SUMPRODUCT('FD inverse'!$A$32:$BH$32,'FD mesh'!$B$84:$BI$84,$E117:$BL117)+'FD inverse'!$A$32*$C118/Setup!$B$17+INDEX('FD inverse'!$A$32:$BH$32,1,'FD mesh'!$B$15+1)*Setup!$B$22</f>
        <v>15.0456290888617</v>
      </c>
      <c r="AI118" s="0" t="n">
        <f aca="false">SUMPRODUCT('FD inverse'!$A$33:$BH$33,'FD mesh'!$B$84:$BI$84,$E117:$BL117)+'FD inverse'!$A$33*$C118/Setup!$B$17+INDEX('FD inverse'!$A$33:$BH$33,1,'FD mesh'!$B$15+1)*Setup!$B$22</f>
        <v>15.040993482707</v>
      </c>
      <c r="AJ118" s="0" t="n">
        <f aca="false">SUMPRODUCT('FD inverse'!$A$34:$BH$34,'FD mesh'!$B$84:$BI$84,$E117:$BL117)+'FD inverse'!$A$34*$C118/Setup!$B$17+INDEX('FD inverse'!$A$34:$BH$34,1,'FD mesh'!$B$15+1)*Setup!$B$22</f>
        <v>15.0366520955401</v>
      </c>
      <c r="AK118" s="0" t="n">
        <f aca="false">SUMPRODUCT('FD inverse'!$A$35:$BH$35,'FD mesh'!$B$84:$BI$84,$E117:$BL117)+'FD inverse'!$A$35*$C118/Setup!$B$17+INDEX('FD inverse'!$A$35:$BH$35,1,'FD mesh'!$B$15+1)*Setup!$B$22</f>
        <v>15.0325784859897</v>
      </c>
      <c r="AL118" s="0" t="n">
        <f aca="false">SUMPRODUCT('FD inverse'!$A$36:$BH$36,'FD mesh'!$B$84:$BI$84,$E117:$BL117)+'FD inverse'!$A$36*$C118/Setup!$B$17+INDEX('FD inverse'!$A$36:$BH$36,1,'FD mesh'!$B$15+1)*Setup!$B$22</f>
        <v>15.0287469432735</v>
      </c>
      <c r="AM118" s="0" t="n">
        <f aca="false">SUMPRODUCT('FD inverse'!$A$37:$BH$37,'FD mesh'!$B$84:$BI$84,$E117:$BL117)+'FD inverse'!$A$37*$C118/Setup!$B$17+INDEX('FD inverse'!$A$37:$BH$37,1,'FD mesh'!$B$15+1)*Setup!$B$22</f>
        <v>15.025132391143</v>
      </c>
      <c r="AN118" s="0" t="n">
        <f aca="false">SUMPRODUCT('FD inverse'!$A$38:$BH$38,'FD mesh'!$B$84:$BI$84,$E117:$BL117)+'FD inverse'!$A$38*$C118/Setup!$B$17+INDEX('FD inverse'!$A$38:$BH$38,1,'FD mesh'!$B$15+1)*Setup!$B$22</f>
        <v>15.0217103015037</v>
      </c>
      <c r="AO118" s="0" t="n">
        <f aca="false">SUMPRODUCT('FD inverse'!$A$39:$BH$39,'FD mesh'!$B$84:$BI$84,$E117:$BL117)+'FD inverse'!$A$39*$C118/Setup!$B$17+INDEX('FD inverse'!$A$39:$BH$39,1,'FD mesh'!$B$15+1)*Setup!$B$22</f>
        <v>15.0184566164433</v>
      </c>
      <c r="AP118" s="0" t="n">
        <f aca="false">SUMPRODUCT('FD inverse'!$A$40:$BH$40,'FD mesh'!$B$84:$BI$84,$E117:$BL117)+'FD inverse'!$A$40*$C118/Setup!$B$17+INDEX('FD inverse'!$A$40:$BH$40,1,'FD mesh'!$B$15+1)*Setup!$B$22</f>
        <v>15.0153476774894</v>
      </c>
      <c r="AQ118" s="0" t="n">
        <f aca="false">SUMPRODUCT('FD inverse'!$A$41:$BH$41,'FD mesh'!$B$84:$BI$84,$E117:$BL117)+'FD inverse'!$A$41*$C118/Setup!$B$17+INDEX('FD inverse'!$A$41:$BH$41,1,'FD mesh'!$B$15+1)*Setup!$B$22</f>
        <v>15.0123601610058</v>
      </c>
      <c r="AR118" s="0" t="n">
        <f aca="false">SUMPRODUCT('FD inverse'!$A$42:$BH$42,'FD mesh'!$B$84:$BI$84,$E117:$BL117)+'FD inverse'!$A$42*$C118/Setup!$B$17+INDEX('FD inverse'!$A$42:$BH$42,1,'FD mesh'!$B$15+1)*Setup!$B$22</f>
        <v>15.0094710187208</v>
      </c>
      <c r="AS118" s="0" t="n">
        <f aca="false">SUMPRODUCT('FD inverse'!$A$43:$BH$43,'FD mesh'!$B$84:$BI$84,$E117:$BL117)+'FD inverse'!$A$43*$C118/Setup!$B$17+INDEX('FD inverse'!$A$43:$BH$43,1,'FD mesh'!$B$15+1)*Setup!$B$22</f>
        <v>0</v>
      </c>
      <c r="AT118" s="0" t="n">
        <f aca="false">SUMPRODUCT('FD inverse'!$A$44:$BH$44,'FD mesh'!$B$84:$BI$84,$E117:$BL117)+'FD inverse'!$A$44*$C118/Setup!$B$17+INDEX('FD inverse'!$A$44:$BH$44,1,'FD mesh'!$B$15+1)*Setup!$B$22</f>
        <v>0</v>
      </c>
      <c r="AU118" s="0" t="n">
        <f aca="false">SUMPRODUCT('FD inverse'!$A$45:$BH$45,'FD mesh'!$B$84:$BI$84,$E117:$BL117)+'FD inverse'!$A$45*$C118/Setup!$B$17+INDEX('FD inverse'!$A$45:$BH$45,1,'FD mesh'!$B$15+1)*Setup!$B$22</f>
        <v>0</v>
      </c>
      <c r="AV118" s="0" t="n">
        <f aca="false">SUMPRODUCT('FD inverse'!$A$46:$BH$46,'FD mesh'!$B$84:$BI$84,$E117:$BL117)+'FD inverse'!$A$46*$C118/Setup!$B$17+INDEX('FD inverse'!$A$46:$BH$46,1,'FD mesh'!$B$15+1)*Setup!$B$22</f>
        <v>0</v>
      </c>
      <c r="AW118" s="0" t="n">
        <f aca="false">SUMPRODUCT('FD inverse'!$A$47:$BH$47,'FD mesh'!$B$84:$BI$84,$E117:$BL117)+'FD inverse'!$A$47*$C118/Setup!$B$17+INDEX('FD inverse'!$A$47:$BH$47,1,'FD mesh'!$B$15+1)*Setup!$B$22</f>
        <v>0</v>
      </c>
      <c r="AX118" s="0" t="n">
        <f aca="false">SUMPRODUCT('FD inverse'!$A$48:$BH$48,'FD mesh'!$B$84:$BI$84,$E117:$BL117)+'FD inverse'!$A$48*$C118/Setup!$B$17+INDEX('FD inverse'!$A$48:$BH$48,1,'FD mesh'!$B$15+1)*Setup!$B$22</f>
        <v>0</v>
      </c>
      <c r="AY118" s="0" t="n">
        <f aca="false">SUMPRODUCT('FD inverse'!$A$49:$BH$49,'FD mesh'!$B$84:$BI$84,$E117:$BL117)+'FD inverse'!$A$49*$C118/Setup!$B$17+INDEX('FD inverse'!$A$49:$BH$49,1,'FD mesh'!$B$15+1)*Setup!$B$22</f>
        <v>0</v>
      </c>
      <c r="AZ118" s="0" t="n">
        <f aca="false">SUMPRODUCT('FD inverse'!$A$50:$BH$50,'FD mesh'!$B$84:$BI$84,$E117:$BL117)+'FD inverse'!$A$50*$C118/Setup!$B$17+INDEX('FD inverse'!$A$50:$BH$50,1,'FD mesh'!$B$15+1)*Setup!$B$22</f>
        <v>0</v>
      </c>
      <c r="BA118" s="0" t="n">
        <f aca="false">SUMPRODUCT('FD inverse'!$A$51:$BH$51,'FD mesh'!$B$84:$BI$84,$E117:$BL117)+'FD inverse'!$A$51*$C118/Setup!$B$17+INDEX('FD inverse'!$A$51:$BH$51,1,'FD mesh'!$B$15+1)*Setup!$B$22</f>
        <v>0</v>
      </c>
      <c r="BB118" s="0" t="n">
        <f aca="false">SUMPRODUCT('FD inverse'!$A$52:$BH$52,'FD mesh'!$B$84:$BI$84,$E117:$BL117)+'FD inverse'!$A$52*$C118/Setup!$B$17+INDEX('FD inverse'!$A$52:$BH$52,1,'FD mesh'!$B$15+1)*Setup!$B$22</f>
        <v>0</v>
      </c>
      <c r="BC118" s="0" t="n">
        <f aca="false">SUMPRODUCT('FD inverse'!$A$53:$BH$53,'FD mesh'!$B$84:$BI$84,$E117:$BL117)+'FD inverse'!$A$53*$C118/Setup!$B$17+INDEX('FD inverse'!$A$53:$BH$53,1,'FD mesh'!$B$15+1)*Setup!$B$22</f>
        <v>0</v>
      </c>
      <c r="BD118" s="0" t="n">
        <f aca="false">SUMPRODUCT('FD inverse'!$A$54:$BH$54,'FD mesh'!$B$84:$BI$84,$E117:$BL117)+'FD inverse'!$A$54*$C118/Setup!$B$17+INDEX('FD inverse'!$A$54:$BH$54,1,'FD mesh'!$B$15+1)*Setup!$B$22</f>
        <v>0</v>
      </c>
      <c r="BE118" s="0" t="n">
        <f aca="false">SUMPRODUCT('FD inverse'!$A$55:$BH$55,'FD mesh'!$B$84:$BI$84,$E117:$BL117)+'FD inverse'!$A$55*$C118/Setup!$B$17+INDEX('FD inverse'!$A$55:$BH$55,1,'FD mesh'!$B$15+1)*Setup!$B$22</f>
        <v>0</v>
      </c>
      <c r="BF118" s="0" t="n">
        <f aca="false">SUMPRODUCT('FD inverse'!$A$56:$BH$56,'FD mesh'!$B$84:$BI$84,$E117:$BL117)+'FD inverse'!$A$56*$C118/Setup!$B$17+INDEX('FD inverse'!$A$56:$BH$56,1,'FD mesh'!$B$15+1)*Setup!$B$22</f>
        <v>0</v>
      </c>
      <c r="BG118" s="0" t="n">
        <f aca="false">SUMPRODUCT('FD inverse'!$A$57:$BH$57,'FD mesh'!$B$84:$BI$84,$E117:$BL117)+'FD inverse'!$A$57*$C118/Setup!$B$17+INDEX('FD inverse'!$A$57:$BH$57,1,'FD mesh'!$B$15+1)*Setup!$B$22</f>
        <v>0</v>
      </c>
      <c r="BH118" s="0" t="n">
        <f aca="false">SUMPRODUCT('FD inverse'!$A$58:$BH$58,'FD mesh'!$B$84:$BI$84,$E117:$BL117)+'FD inverse'!$A$58*$C118/Setup!$B$17+INDEX('FD inverse'!$A$58:$BH$58,1,'FD mesh'!$B$15+1)*Setup!$B$22</f>
        <v>0</v>
      </c>
      <c r="BI118" s="0" t="n">
        <f aca="false">SUMPRODUCT('FD inverse'!$A$59:$BH$59,'FD mesh'!$B$84:$BI$84,$E117:$BL117)+'FD inverse'!$A$59*$C118/Setup!$B$17+INDEX('FD inverse'!$A$59:$BH$59,1,'FD mesh'!$B$15+1)*Setup!$B$22</f>
        <v>0</v>
      </c>
      <c r="BJ118" s="0" t="n">
        <f aca="false">SUMPRODUCT('FD inverse'!$A$60:$BH$60,'FD mesh'!$B$84:$BI$84,$E117:$BL117)+'FD inverse'!$A$60*$C118/Setup!$B$17+INDEX('FD inverse'!$A$60:$BH$60,1,'FD mesh'!$B$15+1)*Setup!$B$22</f>
        <v>0</v>
      </c>
      <c r="BK118" s="0" t="n">
        <f aca="false">SUMPRODUCT('FD inverse'!$A$61:$BH$61,'FD mesh'!$B$84:$BI$84,$E117:$BL117)+'FD inverse'!$A$61*$C118/Setup!$B$17+INDEX('FD inverse'!$A$61:$BH$61,1,'FD mesh'!$B$15+1)*Setup!$B$22</f>
        <v>0</v>
      </c>
      <c r="BL118" s="0" t="n">
        <f aca="false">SUMPRODUCT('FD inverse'!$A$62:$BH$62,'FD mesh'!$B$84:$BI$84,$E117:$BL117)+'FD inverse'!$A$62*$C118/Setup!$B$17+INDEX('FD inverse'!$A$62:$BH$62,1,'FD mesh'!$B$15+1)*Setup!$B$22</f>
        <v>0</v>
      </c>
    </row>
    <row r="119" customFormat="false" ht="15" hidden="false" customHeight="false" outlineLevel="0" collapsed="false">
      <c r="A119" s="0" t="n">
        <v>114</v>
      </c>
      <c r="B119" s="0" t="n">
        <f aca="false">A119*Setup!$B$11/3600</f>
        <v>9.5</v>
      </c>
      <c r="C119" s="0" t="n">
        <f aca="false">Setup!$B$7+Setup!$B$8*COS(2*PI()*(B119-Setup!$B$9)/24)</f>
        <v>23.4778952311198</v>
      </c>
      <c r="D119" s="0" t="n">
        <f aca="false">(C119-E119)/Setup!$B$17</f>
        <v>19.8423827064285</v>
      </c>
      <c r="E119" s="0" t="n">
        <f aca="false">SUMPRODUCT('FD inverse'!$A$3:$BH$3,'FD mesh'!$B$84:$BI$84,$E118:$BL118)+'FD inverse'!$A$3*$C119/Setup!$B$17+INDEX('FD inverse'!$A$3:$BH$3,1,'FD mesh'!$B$15+1)*Setup!$B$22</f>
        <v>20.8983854792841</v>
      </c>
      <c r="F119" s="0" t="n">
        <f aca="false">SUMPRODUCT('FD inverse'!$A$4:$BH$4,'FD mesh'!$B$84:$BI$84,$E118:$BL118)+'FD inverse'!$A$4*$C119/Setup!$B$17+INDEX('FD inverse'!$A$4:$BH$4,1,'FD mesh'!$B$15+1)*Setup!$B$22</f>
        <v>20.3211446995689</v>
      </c>
      <c r="G119" s="0" t="n">
        <f aca="false">SUMPRODUCT('FD inverse'!$A$5:$BH$5,'FD mesh'!$B$84:$BI$84,$E118:$BL118)+'FD inverse'!$A$5*$C119/Setup!$B$17+INDEX('FD inverse'!$A$5:$BH$5,1,'FD mesh'!$B$15+1)*Setup!$B$22</f>
        <v>19.7680557179619</v>
      </c>
      <c r="H119" s="0" t="n">
        <f aca="false">SUMPRODUCT('FD inverse'!$A$6:$BH$6,'FD mesh'!$B$84:$BI$84,$E118:$BL118)+'FD inverse'!$A$6*$C119/Setup!$B$17+INDEX('FD inverse'!$A$6:$BH$6,1,'FD mesh'!$B$15+1)*Setup!$B$22</f>
        <v>17.9462211012598</v>
      </c>
      <c r="I119" s="0" t="n">
        <f aca="false">SUMPRODUCT('FD inverse'!$A$7:$BH$7,'FD mesh'!$B$84:$BI$84,$E118:$BL118)+'FD inverse'!$A$7*$C119/Setup!$B$17+INDEX('FD inverse'!$A$7:$BH$7,1,'FD mesh'!$B$15+1)*Setup!$B$22</f>
        <v>17.7943711672575</v>
      </c>
      <c r="J119" s="0" t="n">
        <f aca="false">SUMPRODUCT('FD inverse'!$A$8:$BH$8,'FD mesh'!$B$84:$BI$84,$E118:$BL118)+'FD inverse'!$A$8*$C119/Setup!$B$17+INDEX('FD inverse'!$A$8:$BH$8,1,'FD mesh'!$B$15+1)*Setup!$B$22</f>
        <v>17.6603630296278</v>
      </c>
      <c r="K119" s="0" t="n">
        <f aca="false">SUMPRODUCT('FD inverse'!$A$9:$BH$9,'FD mesh'!$B$84:$BI$84,$E118:$BL118)+'FD inverse'!$A$9*$C119/Setup!$B$17+INDEX('FD inverse'!$A$9:$BH$9,1,'FD mesh'!$B$15+1)*Setup!$B$22</f>
        <v>17.543389503001</v>
      </c>
      <c r="L119" s="0" t="n">
        <f aca="false">SUMPRODUCT('FD inverse'!$A$10:$BH$10,'FD mesh'!$B$84:$BI$84,$E118:$BL118)+'FD inverse'!$A$10*$C119/Setup!$B$17+INDEX('FD inverse'!$A$10:$BH$10,1,'FD mesh'!$B$15+1)*Setup!$B$22</f>
        <v>17.442741389559</v>
      </c>
      <c r="M119" s="0" t="n">
        <f aca="false">SUMPRODUCT('FD inverse'!$A$11:$BH$11,'FD mesh'!$B$84:$BI$84,$E118:$BL118)+'FD inverse'!$A$11*$C119/Setup!$B$17+INDEX('FD inverse'!$A$11:$BH$11,1,'FD mesh'!$B$15+1)*Setup!$B$22</f>
        <v>17.3578054401665</v>
      </c>
      <c r="N119" s="0" t="n">
        <f aca="false">SUMPRODUCT('FD inverse'!$A$12:$BH$12,'FD mesh'!$B$84:$BI$84,$E118:$BL118)+'FD inverse'!$A$12*$C119/Setup!$B$17+INDEX('FD inverse'!$A$12:$BH$12,1,'FD mesh'!$B$15+1)*Setup!$B$22</f>
        <v>17.2880622150377</v>
      </c>
      <c r="O119" s="0" t="n">
        <f aca="false">SUMPRODUCT('FD inverse'!$A$13:$BH$13,'FD mesh'!$B$84:$BI$84,$E118:$BL118)+'FD inverse'!$A$13*$C119/Setup!$B$17+INDEX('FD inverse'!$A$13:$BH$13,1,'FD mesh'!$B$15+1)*Setup!$B$22</f>
        <v>17.2330839914405</v>
      </c>
      <c r="P119" s="0" t="n">
        <f aca="false">SUMPRODUCT('FD inverse'!$A$14:$BH$14,'FD mesh'!$B$84:$BI$84,$E118:$BL118)+'FD inverse'!$A$14*$C119/Setup!$B$17+INDEX('FD inverse'!$A$14:$BH$14,1,'FD mesh'!$B$15+1)*Setup!$B$22</f>
        <v>17.1925328427241</v>
      </c>
      <c r="Q119" s="0" t="n">
        <f aca="false">SUMPRODUCT('FD inverse'!$A$15:$BH$15,'FD mesh'!$B$84:$BI$84,$E118:$BL118)+'FD inverse'!$A$15*$C119/Setup!$B$17+INDEX('FD inverse'!$A$15:$BH$15,1,'FD mesh'!$B$15+1)*Setup!$B$22</f>
        <v>17.1661589900101</v>
      </c>
      <c r="R119" s="0" t="n">
        <f aca="false">SUMPRODUCT('FD inverse'!$A$16:$BH$16,'FD mesh'!$B$84:$BI$84,$E118:$BL118)+'FD inverse'!$A$16*$C119/Setup!$B$17+INDEX('FD inverse'!$A$16:$BH$16,1,'FD mesh'!$B$15+1)*Setup!$B$22</f>
        <v>17.1537995051996</v>
      </c>
      <c r="S119" s="0" t="n">
        <f aca="false">SUMPRODUCT('FD inverse'!$A$17:$BH$17,'FD mesh'!$B$84:$BI$84,$E118:$BL118)+'FD inverse'!$A$17*$C119/Setup!$B$17+INDEX('FD inverse'!$A$17:$BH$17,1,'FD mesh'!$B$15+1)*Setup!$B$22</f>
        <v>16.9832302721748</v>
      </c>
      <c r="T119" s="0" t="n">
        <f aca="false">SUMPRODUCT('FD inverse'!$A$18:$BH$18,'FD mesh'!$B$84:$BI$84,$E118:$BL118)+'FD inverse'!$A$18*$C119/Setup!$B$17+INDEX('FD inverse'!$A$18:$BH$18,1,'FD mesh'!$B$15+1)*Setup!$B$22</f>
        <v>16.8190729119488</v>
      </c>
      <c r="U119" s="0" t="n">
        <f aca="false">SUMPRODUCT('FD inverse'!$A$19:$BH$19,'FD mesh'!$B$84:$BI$84,$E118:$BL118)+'FD inverse'!$A$19*$C119/Setup!$B$17+INDEX('FD inverse'!$A$19:$BH$19,1,'FD mesh'!$B$15+1)*Setup!$B$22</f>
        <v>16.6608066487674</v>
      </c>
      <c r="V119" s="0" t="n">
        <f aca="false">SUMPRODUCT('FD inverse'!$A$20:$BH$20,'FD mesh'!$B$84:$BI$84,$E118:$BL118)+'FD inverse'!$A$20*$C119/Setup!$B$17+INDEX('FD inverse'!$A$20:$BH$20,1,'FD mesh'!$B$15+1)*Setup!$B$22</f>
        <v>16.5079285408952</v>
      </c>
      <c r="W119" s="0" t="n">
        <f aca="false">SUMPRODUCT('FD inverse'!$A$21:$BH$21,'FD mesh'!$B$84:$BI$84,$E118:$BL118)+'FD inverse'!$A$21*$C119/Setup!$B$17+INDEX('FD inverse'!$A$21:$BH$21,1,'FD mesh'!$B$15+1)*Setup!$B$22</f>
        <v>16.3599518481261</v>
      </c>
      <c r="X119" s="0" t="n">
        <f aca="false">SUMPRODUCT('FD inverse'!$A$22:$BH$22,'FD mesh'!$B$84:$BI$84,$E118:$BL118)+'FD inverse'!$A$22*$C119/Setup!$B$17+INDEX('FD inverse'!$A$22:$BH$22,1,'FD mesh'!$B$15+1)*Setup!$B$22</f>
        <v>16.2164044589479</v>
      </c>
      <c r="Y119" s="0" t="n">
        <f aca="false">SUMPRODUCT('FD inverse'!$A$23:$BH$23,'FD mesh'!$B$84:$BI$84,$E118:$BL118)+'FD inverse'!$A$23*$C119/Setup!$B$17+INDEX('FD inverse'!$A$23:$BH$23,1,'FD mesh'!$B$15+1)*Setup!$B$22</f>
        <v>16.0768273762456</v>
      </c>
      <c r="Z119" s="0" t="n">
        <f aca="false">SUMPRODUCT('FD inverse'!$A$24:$BH$24,'FD mesh'!$B$84:$BI$84,$E118:$BL118)+'FD inverse'!$A$24*$C119/Setup!$B$17+INDEX('FD inverse'!$A$24:$BH$24,1,'FD mesh'!$B$15+1)*Setup!$B$22</f>
        <v>15.9407732594672</v>
      </c>
      <c r="AA119" s="0" t="n">
        <f aca="false">SUMPRODUCT('FD inverse'!$A$25:$BH$25,'FD mesh'!$B$84:$BI$84,$E118:$BL118)+'FD inverse'!$A$25*$C119/Setup!$B$17+INDEX('FD inverse'!$A$25:$BH$25,1,'FD mesh'!$B$15+1)*Setup!$B$22</f>
        <v>15.807805020309</v>
      </c>
      <c r="AB119" s="0" t="n">
        <f aca="false">SUMPRODUCT('FD inverse'!$A$26:$BH$26,'FD mesh'!$B$84:$BI$84,$E118:$BL118)+'FD inverse'!$A$26*$C119/Setup!$B$17+INDEX('FD inverse'!$A$26:$BH$26,1,'FD mesh'!$B$15+1)*Setup!$B$22</f>
        <v>15.677494468211</v>
      </c>
      <c r="AC119" s="0" t="n">
        <f aca="false">SUMPRODUCT('FD inverse'!$A$27:$BH$27,'FD mesh'!$B$84:$BI$84,$E118:$BL118)+'FD inverse'!$A$27*$C119/Setup!$B$17+INDEX('FD inverse'!$A$27:$BH$27,1,'FD mesh'!$B$15+1)*Setup!$B$22</f>
        <v>15.5494210012698</v>
      </c>
      <c r="AD119" s="0" t="n">
        <f aca="false">SUMPRODUCT('FD inverse'!$A$28:$BH$28,'FD mesh'!$B$84:$BI$84,$E118:$BL118)+'FD inverse'!$A$28*$C119/Setup!$B$17+INDEX('FD inverse'!$A$28:$BH$28,1,'FD mesh'!$B$15+1)*Setup!$B$22</f>
        <v>15.4231703375917</v>
      </c>
      <c r="AE119" s="0" t="n">
        <f aca="false">SUMPRODUCT('FD inverse'!$A$29:$BH$29,'FD mesh'!$B$84:$BI$84,$E118:$BL118)+'FD inverse'!$A$29*$C119/Setup!$B$17+INDEX('FD inverse'!$A$29:$BH$29,1,'FD mesh'!$B$15+1)*Setup!$B$22</f>
        <v>15.2983332816042</v>
      </c>
      <c r="AF119" s="0" t="n">
        <f aca="false">SUMPRODUCT('FD inverse'!$A$30:$BH$30,'FD mesh'!$B$84:$BI$84,$E118:$BL118)+'FD inverse'!$A$30*$C119/Setup!$B$17+INDEX('FD inverse'!$A$30:$BH$30,1,'FD mesh'!$B$15+1)*Setup!$B$22</f>
        <v>15.1745045194331</v>
      </c>
      <c r="AG119" s="0" t="n">
        <f aca="false">SUMPRODUCT('FD inverse'!$A$31:$BH$31,'FD mesh'!$B$84:$BI$84,$E118:$BL118)+'FD inverse'!$A$31*$C119/Setup!$B$17+INDEX('FD inverse'!$A$31:$BH$31,1,'FD mesh'!$B$15+1)*Setup!$B$22</f>
        <v>15.0512814371193</v>
      </c>
      <c r="AH119" s="0" t="n">
        <f aca="false">SUMPRODUCT('FD inverse'!$A$32:$BH$32,'FD mesh'!$B$84:$BI$84,$E118:$BL118)+'FD inverse'!$A$32*$C119/Setup!$B$17+INDEX('FD inverse'!$A$32:$BH$32,1,'FD mesh'!$B$15+1)*Setup!$B$22</f>
        <v>15.0462680230665</v>
      </c>
      <c r="AI119" s="0" t="n">
        <f aca="false">SUMPRODUCT('FD inverse'!$A$33:$BH$33,'FD mesh'!$B$84:$BI$84,$E118:$BL118)+'FD inverse'!$A$33*$C119/Setup!$B$17+INDEX('FD inverse'!$A$33:$BH$33,1,'FD mesh'!$B$15+1)*Setup!$B$22</f>
        <v>15.0415780522248</v>
      </c>
      <c r="AJ119" s="0" t="n">
        <f aca="false">SUMPRODUCT('FD inverse'!$A$34:$BH$34,'FD mesh'!$B$84:$BI$84,$E118:$BL118)+'FD inverse'!$A$34*$C119/Setup!$B$17+INDEX('FD inverse'!$A$34:$BH$34,1,'FD mesh'!$B$15+1)*Setup!$B$22</f>
        <v>15.0371840039376</v>
      </c>
      <c r="AK119" s="0" t="n">
        <f aca="false">SUMPRODUCT('FD inverse'!$A$35:$BH$35,'FD mesh'!$B$84:$BI$84,$E118:$BL118)+'FD inverse'!$A$35*$C119/Setup!$B$17+INDEX('FD inverse'!$A$35:$BH$35,1,'FD mesh'!$B$15+1)*Setup!$B$22</f>
        <v>15.0330592199327</v>
      </c>
      <c r="AL119" s="0" t="n">
        <f aca="false">SUMPRODUCT('FD inverse'!$A$36:$BH$36,'FD mesh'!$B$84:$BI$84,$E118:$BL118)+'FD inverse'!$A$36*$C119/Setup!$B$17+INDEX('FD inverse'!$A$36:$BH$36,1,'FD mesh'!$B$15+1)*Setup!$B$22</f>
        <v>15.0291777945226</v>
      </c>
      <c r="AM119" s="0" t="n">
        <f aca="false">SUMPRODUCT('FD inverse'!$A$37:$BH$37,'FD mesh'!$B$84:$BI$84,$E118:$BL118)+'FD inverse'!$A$37*$C119/Setup!$B$17+INDEX('FD inverse'!$A$37:$BH$37,1,'FD mesh'!$B$15+1)*Setup!$B$22</f>
        <v>15.0255144759387</v>
      </c>
      <c r="AN119" s="0" t="n">
        <f aca="false">SUMPRODUCT('FD inverse'!$A$38:$BH$38,'FD mesh'!$B$84:$BI$84,$E118:$BL118)+'FD inverse'!$A$38*$C119/Setup!$B$17+INDEX('FD inverse'!$A$38:$BH$38,1,'FD mesh'!$B$15+1)*Setup!$B$22</f>
        <v>15.0220445774791</v>
      </c>
      <c r="AO119" s="0" t="n">
        <f aca="false">SUMPRODUCT('FD inverse'!$A$39:$BH$39,'FD mesh'!$B$84:$BI$84,$E118:$BL118)+'FD inverse'!$A$39*$C119/Setup!$B$17+INDEX('FD inverse'!$A$39:$BH$39,1,'FD mesh'!$B$15+1)*Setup!$B$22</f>
        <v>15.0187438972176</v>
      </c>
      <c r="AP119" s="0" t="n">
        <f aca="false">SUMPRODUCT('FD inverse'!$A$40:$BH$40,'FD mesh'!$B$84:$BI$84,$E118:$BL118)+'FD inverse'!$A$40*$C119/Setup!$B$17+INDEX('FD inverse'!$A$40:$BH$40,1,'FD mesh'!$B$15+1)*Setup!$B$22</f>
        <v>15.0155886451012</v>
      </c>
      <c r="AQ119" s="0" t="n">
        <f aca="false">SUMPRODUCT('FD inverse'!$A$41:$BH$41,'FD mesh'!$B$84:$BI$84,$E118:$BL118)+'FD inverse'!$A$41*$C119/Setup!$B$17+INDEX('FD inverse'!$A$41:$BH$41,1,'FD mesh'!$B$15+1)*Setup!$B$22</f>
        <v>15.0125553763401</v>
      </c>
      <c r="AR119" s="0" t="n">
        <f aca="false">SUMPRODUCT('FD inverse'!$A$42:$BH$42,'FD mesh'!$B$84:$BI$84,$E118:$BL118)+'FD inverse'!$A$42*$C119/Setup!$B$17+INDEX('FD inverse'!$A$42:$BH$42,1,'FD mesh'!$B$15+1)*Setup!$B$22</f>
        <v>15.0096209300778</v>
      </c>
      <c r="AS119" s="0" t="n">
        <f aca="false">SUMPRODUCT('FD inverse'!$A$43:$BH$43,'FD mesh'!$B$84:$BI$84,$E118:$BL118)+'FD inverse'!$A$43*$C119/Setup!$B$17+INDEX('FD inverse'!$A$43:$BH$43,1,'FD mesh'!$B$15+1)*Setup!$B$22</f>
        <v>0</v>
      </c>
      <c r="AT119" s="0" t="n">
        <f aca="false">SUMPRODUCT('FD inverse'!$A$44:$BH$44,'FD mesh'!$B$84:$BI$84,$E118:$BL118)+'FD inverse'!$A$44*$C119/Setup!$B$17+INDEX('FD inverse'!$A$44:$BH$44,1,'FD mesh'!$B$15+1)*Setup!$B$22</f>
        <v>0</v>
      </c>
      <c r="AU119" s="0" t="n">
        <f aca="false">SUMPRODUCT('FD inverse'!$A$45:$BH$45,'FD mesh'!$B$84:$BI$84,$E118:$BL118)+'FD inverse'!$A$45*$C119/Setup!$B$17+INDEX('FD inverse'!$A$45:$BH$45,1,'FD mesh'!$B$15+1)*Setup!$B$22</f>
        <v>0</v>
      </c>
      <c r="AV119" s="0" t="n">
        <f aca="false">SUMPRODUCT('FD inverse'!$A$46:$BH$46,'FD mesh'!$B$84:$BI$84,$E118:$BL118)+'FD inverse'!$A$46*$C119/Setup!$B$17+INDEX('FD inverse'!$A$46:$BH$46,1,'FD mesh'!$B$15+1)*Setup!$B$22</f>
        <v>0</v>
      </c>
      <c r="AW119" s="0" t="n">
        <f aca="false">SUMPRODUCT('FD inverse'!$A$47:$BH$47,'FD mesh'!$B$84:$BI$84,$E118:$BL118)+'FD inverse'!$A$47*$C119/Setup!$B$17+INDEX('FD inverse'!$A$47:$BH$47,1,'FD mesh'!$B$15+1)*Setup!$B$22</f>
        <v>0</v>
      </c>
      <c r="AX119" s="0" t="n">
        <f aca="false">SUMPRODUCT('FD inverse'!$A$48:$BH$48,'FD mesh'!$B$84:$BI$84,$E118:$BL118)+'FD inverse'!$A$48*$C119/Setup!$B$17+INDEX('FD inverse'!$A$48:$BH$48,1,'FD mesh'!$B$15+1)*Setup!$B$22</f>
        <v>0</v>
      </c>
      <c r="AY119" s="0" t="n">
        <f aca="false">SUMPRODUCT('FD inverse'!$A$49:$BH$49,'FD mesh'!$B$84:$BI$84,$E118:$BL118)+'FD inverse'!$A$49*$C119/Setup!$B$17+INDEX('FD inverse'!$A$49:$BH$49,1,'FD mesh'!$B$15+1)*Setup!$B$22</f>
        <v>0</v>
      </c>
      <c r="AZ119" s="0" t="n">
        <f aca="false">SUMPRODUCT('FD inverse'!$A$50:$BH$50,'FD mesh'!$B$84:$BI$84,$E118:$BL118)+'FD inverse'!$A$50*$C119/Setup!$B$17+INDEX('FD inverse'!$A$50:$BH$50,1,'FD mesh'!$B$15+1)*Setup!$B$22</f>
        <v>0</v>
      </c>
      <c r="BA119" s="0" t="n">
        <f aca="false">SUMPRODUCT('FD inverse'!$A$51:$BH$51,'FD mesh'!$B$84:$BI$84,$E118:$BL118)+'FD inverse'!$A$51*$C119/Setup!$B$17+INDEX('FD inverse'!$A$51:$BH$51,1,'FD mesh'!$B$15+1)*Setup!$B$22</f>
        <v>0</v>
      </c>
      <c r="BB119" s="0" t="n">
        <f aca="false">SUMPRODUCT('FD inverse'!$A$52:$BH$52,'FD mesh'!$B$84:$BI$84,$E118:$BL118)+'FD inverse'!$A$52*$C119/Setup!$B$17+INDEX('FD inverse'!$A$52:$BH$52,1,'FD mesh'!$B$15+1)*Setup!$B$22</f>
        <v>0</v>
      </c>
      <c r="BC119" s="0" t="n">
        <f aca="false">SUMPRODUCT('FD inverse'!$A$53:$BH$53,'FD mesh'!$B$84:$BI$84,$E118:$BL118)+'FD inverse'!$A$53*$C119/Setup!$B$17+INDEX('FD inverse'!$A$53:$BH$53,1,'FD mesh'!$B$15+1)*Setup!$B$22</f>
        <v>0</v>
      </c>
      <c r="BD119" s="0" t="n">
        <f aca="false">SUMPRODUCT('FD inverse'!$A$54:$BH$54,'FD mesh'!$B$84:$BI$84,$E118:$BL118)+'FD inverse'!$A$54*$C119/Setup!$B$17+INDEX('FD inverse'!$A$54:$BH$54,1,'FD mesh'!$B$15+1)*Setup!$B$22</f>
        <v>0</v>
      </c>
      <c r="BE119" s="0" t="n">
        <f aca="false">SUMPRODUCT('FD inverse'!$A$55:$BH$55,'FD mesh'!$B$84:$BI$84,$E118:$BL118)+'FD inverse'!$A$55*$C119/Setup!$B$17+INDEX('FD inverse'!$A$55:$BH$55,1,'FD mesh'!$B$15+1)*Setup!$B$22</f>
        <v>0</v>
      </c>
      <c r="BF119" s="0" t="n">
        <f aca="false">SUMPRODUCT('FD inverse'!$A$56:$BH$56,'FD mesh'!$B$84:$BI$84,$E118:$BL118)+'FD inverse'!$A$56*$C119/Setup!$B$17+INDEX('FD inverse'!$A$56:$BH$56,1,'FD mesh'!$B$15+1)*Setup!$B$22</f>
        <v>0</v>
      </c>
      <c r="BG119" s="0" t="n">
        <f aca="false">SUMPRODUCT('FD inverse'!$A$57:$BH$57,'FD mesh'!$B$84:$BI$84,$E118:$BL118)+'FD inverse'!$A$57*$C119/Setup!$B$17+INDEX('FD inverse'!$A$57:$BH$57,1,'FD mesh'!$B$15+1)*Setup!$B$22</f>
        <v>0</v>
      </c>
      <c r="BH119" s="0" t="n">
        <f aca="false">SUMPRODUCT('FD inverse'!$A$58:$BH$58,'FD mesh'!$B$84:$BI$84,$E118:$BL118)+'FD inverse'!$A$58*$C119/Setup!$B$17+INDEX('FD inverse'!$A$58:$BH$58,1,'FD mesh'!$B$15+1)*Setup!$B$22</f>
        <v>0</v>
      </c>
      <c r="BI119" s="0" t="n">
        <f aca="false">SUMPRODUCT('FD inverse'!$A$59:$BH$59,'FD mesh'!$B$84:$BI$84,$E118:$BL118)+'FD inverse'!$A$59*$C119/Setup!$B$17+INDEX('FD inverse'!$A$59:$BH$59,1,'FD mesh'!$B$15+1)*Setup!$B$22</f>
        <v>0</v>
      </c>
      <c r="BJ119" s="0" t="n">
        <f aca="false">SUMPRODUCT('FD inverse'!$A$60:$BH$60,'FD mesh'!$B$84:$BI$84,$E118:$BL118)+'FD inverse'!$A$60*$C119/Setup!$B$17+INDEX('FD inverse'!$A$60:$BH$60,1,'FD mesh'!$B$15+1)*Setup!$B$22</f>
        <v>0</v>
      </c>
      <c r="BK119" s="0" t="n">
        <f aca="false">SUMPRODUCT('FD inverse'!$A$61:$BH$61,'FD mesh'!$B$84:$BI$84,$E118:$BL118)+'FD inverse'!$A$61*$C119/Setup!$B$17+INDEX('FD inverse'!$A$61:$BH$61,1,'FD mesh'!$B$15+1)*Setup!$B$22</f>
        <v>0</v>
      </c>
      <c r="BL119" s="0" t="n">
        <f aca="false">SUMPRODUCT('FD inverse'!$A$62:$BH$62,'FD mesh'!$B$84:$BI$84,$E118:$BL118)+'FD inverse'!$A$62*$C119/Setup!$B$17+INDEX('FD inverse'!$A$62:$BH$62,1,'FD mesh'!$B$15+1)*Setup!$B$22</f>
        <v>0</v>
      </c>
    </row>
    <row r="120" customFormat="false" ht="15" hidden="false" customHeight="false" outlineLevel="0" collapsed="false">
      <c r="A120" s="0" t="n">
        <v>115</v>
      </c>
      <c r="B120" s="0" t="n">
        <f aca="false">A120*Setup!$B$11/3600</f>
        <v>9.58333333333333</v>
      </c>
      <c r="C120" s="0" t="n">
        <f aca="false">Setup!$B$7+Setup!$B$8*COS(2*PI()*(B120-Setup!$B$9)/24)</f>
        <v>23.5645325005921</v>
      </c>
      <c r="D120" s="0" t="n">
        <f aca="false">(C120-E120)/Setup!$B$17</f>
        <v>20.0348535539316</v>
      </c>
      <c r="E120" s="0" t="n">
        <f aca="false">SUMPRODUCT('FD inverse'!$A$3:$BH$3,'FD mesh'!$B$84:$BI$84,$E119:$BL119)+'FD inverse'!$A$3*$C120/Setup!$B$17+INDEX('FD inverse'!$A$3:$BH$3,1,'FD mesh'!$B$15+1)*Setup!$B$22</f>
        <v>20.960001538581</v>
      </c>
      <c r="F120" s="0" t="n">
        <f aca="false">SUMPRODUCT('FD inverse'!$A$4:$BH$4,'FD mesh'!$B$84:$BI$84,$E119:$BL119)+'FD inverse'!$A$4*$C120/Setup!$B$17+INDEX('FD inverse'!$A$4:$BH$4,1,'FD mesh'!$B$15+1)*Setup!$B$22</f>
        <v>20.3770976758363</v>
      </c>
      <c r="G120" s="0" t="n">
        <f aca="false">SUMPRODUCT('FD inverse'!$A$5:$BH$5,'FD mesh'!$B$84:$BI$84,$E119:$BL119)+'FD inverse'!$A$5*$C120/Setup!$B$17+INDEX('FD inverse'!$A$5:$BH$5,1,'FD mesh'!$B$15+1)*Setup!$B$22</f>
        <v>19.8184789590409</v>
      </c>
      <c r="H120" s="0" t="n">
        <f aca="false">SUMPRODUCT('FD inverse'!$A$6:$BH$6,'FD mesh'!$B$84:$BI$84,$E119:$BL119)+'FD inverse'!$A$6*$C120/Setup!$B$17+INDEX('FD inverse'!$A$6:$BH$6,1,'FD mesh'!$B$15+1)*Setup!$B$22</f>
        <v>17.9782870172283</v>
      </c>
      <c r="I120" s="0" t="n">
        <f aca="false">SUMPRODUCT('FD inverse'!$A$7:$BH$7,'FD mesh'!$B$84:$BI$84,$E119:$BL119)+'FD inverse'!$A$7*$C120/Setup!$B$17+INDEX('FD inverse'!$A$7:$BH$7,1,'FD mesh'!$B$15+1)*Setup!$B$22</f>
        <v>17.8248971450822</v>
      </c>
      <c r="J120" s="0" t="n">
        <f aca="false">SUMPRODUCT('FD inverse'!$A$8:$BH$8,'FD mesh'!$B$84:$BI$84,$E119:$BL119)+'FD inverse'!$A$8*$C120/Setup!$B$17+INDEX('FD inverse'!$A$8:$BH$8,1,'FD mesh'!$B$15+1)*Setup!$B$22</f>
        <v>17.6895166993814</v>
      </c>
      <c r="K120" s="0" t="n">
        <f aca="false">SUMPRODUCT('FD inverse'!$A$9:$BH$9,'FD mesh'!$B$84:$BI$84,$E119:$BL119)+'FD inverse'!$A$9*$C120/Setup!$B$17+INDEX('FD inverse'!$A$9:$BH$9,1,'FD mesh'!$B$15+1)*Setup!$B$22</f>
        <v>17.5713360588451</v>
      </c>
      <c r="L120" s="0" t="n">
        <f aca="false">SUMPRODUCT('FD inverse'!$A$10:$BH$10,'FD mesh'!$B$84:$BI$84,$E119:$BL119)+'FD inverse'!$A$10*$C120/Setup!$B$17+INDEX('FD inverse'!$A$10:$BH$10,1,'FD mesh'!$B$15+1)*Setup!$B$22</f>
        <v>17.4696430618745</v>
      </c>
      <c r="M120" s="0" t="n">
        <f aca="false">SUMPRODUCT('FD inverse'!$A$11:$BH$11,'FD mesh'!$B$84:$BI$84,$E119:$BL119)+'FD inverse'!$A$11*$C120/Setup!$B$17+INDEX('FD inverse'!$A$11:$BH$11,1,'FD mesh'!$B$15+1)*Setup!$B$22</f>
        <v>17.3838212580104</v>
      </c>
      <c r="N120" s="0" t="n">
        <f aca="false">SUMPRODUCT('FD inverse'!$A$12:$BH$12,'FD mesh'!$B$84:$BI$84,$E119:$BL119)+'FD inverse'!$A$12*$C120/Setup!$B$17+INDEX('FD inverse'!$A$12:$BH$12,1,'FD mesh'!$B$15+1)*Setup!$B$22</f>
        <v>17.313348019246</v>
      </c>
      <c r="O120" s="0" t="n">
        <f aca="false">SUMPRODUCT('FD inverse'!$A$13:$BH$13,'FD mesh'!$B$84:$BI$84,$E119:$BL119)+'FD inverse'!$A$13*$C120/Setup!$B$17+INDEX('FD inverse'!$A$13:$BH$13,1,'FD mesh'!$B$15+1)*Setup!$B$22</f>
        <v>17.2577926590705</v>
      </c>
      <c r="P120" s="0" t="n">
        <f aca="false">SUMPRODUCT('FD inverse'!$A$14:$BH$14,'FD mesh'!$B$84:$BI$84,$E119:$BL119)+'FD inverse'!$A$14*$C120/Setup!$B$17+INDEX('FD inverse'!$A$14:$BH$14,1,'FD mesh'!$B$15+1)*Setup!$B$22</f>
        <v>17.2168146839275</v>
      </c>
      <c r="Q120" s="0" t="n">
        <f aca="false">SUMPRODUCT('FD inverse'!$A$15:$BH$15,'FD mesh'!$B$84:$BI$84,$E119:$BL119)+'FD inverse'!$A$15*$C120/Setup!$B$17+INDEX('FD inverse'!$A$15:$BH$15,1,'FD mesh'!$B$15+1)*Setup!$B$22</f>
        <v>17.1901622788161</v>
      </c>
      <c r="R120" s="0" t="n">
        <f aca="false">SUMPRODUCT('FD inverse'!$A$16:$BH$16,'FD mesh'!$B$84:$BI$84,$E119:$BL119)+'FD inverse'!$A$16*$C120/Setup!$B$17+INDEX('FD inverse'!$A$16:$BH$16,1,'FD mesh'!$B$15+1)*Setup!$B$22</f>
        <v>17.1776711060385</v>
      </c>
      <c r="S120" s="0" t="n">
        <f aca="false">SUMPRODUCT('FD inverse'!$A$17:$BH$17,'FD mesh'!$B$84:$BI$84,$E119:$BL119)+'FD inverse'!$A$17*$C120/Setup!$B$17+INDEX('FD inverse'!$A$17:$BH$17,1,'FD mesh'!$B$15+1)*Setup!$B$22</f>
        <v>17.0052457856197</v>
      </c>
      <c r="T120" s="0" t="n">
        <f aca="false">SUMPRODUCT('FD inverse'!$A$18:$BH$18,'FD mesh'!$B$84:$BI$84,$E119:$BL119)+'FD inverse'!$A$18*$C120/Setup!$B$17+INDEX('FD inverse'!$A$18:$BH$18,1,'FD mesh'!$B$15+1)*Setup!$B$22</f>
        <v>16.8392993163004</v>
      </c>
      <c r="U120" s="0" t="n">
        <f aca="false">SUMPRODUCT('FD inverse'!$A$19:$BH$19,'FD mesh'!$B$84:$BI$84,$E119:$BL119)+'FD inverse'!$A$19*$C120/Setup!$B$17+INDEX('FD inverse'!$A$19:$BH$19,1,'FD mesh'!$B$15+1)*Setup!$B$22</f>
        <v>16.6793051888332</v>
      </c>
      <c r="V120" s="0" t="n">
        <f aca="false">SUMPRODUCT('FD inverse'!$A$20:$BH$20,'FD mesh'!$B$84:$BI$84,$E119:$BL119)+'FD inverse'!$A$20*$C120/Setup!$B$17+INDEX('FD inverse'!$A$20:$BH$20,1,'FD mesh'!$B$15+1)*Setup!$B$22</f>
        <v>16.5247549174425</v>
      </c>
      <c r="W120" s="0" t="n">
        <f aca="false">SUMPRODUCT('FD inverse'!$A$21:$BH$21,'FD mesh'!$B$84:$BI$84,$E119:$BL119)+'FD inverse'!$A$21*$C120/Setup!$B$17+INDEX('FD inverse'!$A$21:$BH$21,1,'FD mesh'!$B$15+1)*Setup!$B$22</f>
        <v>16.3751564082929</v>
      </c>
      <c r="X120" s="0" t="n">
        <f aca="false">SUMPRODUCT('FD inverse'!$A$22:$BH$22,'FD mesh'!$B$84:$BI$84,$E119:$BL119)+'FD inverse'!$A$22*$C120/Setup!$B$17+INDEX('FD inverse'!$A$22:$BH$22,1,'FD mesh'!$B$15+1)*Setup!$B$22</f>
        <v>16.2300323839924</v>
      </c>
      <c r="Y120" s="0" t="n">
        <f aca="false">SUMPRODUCT('FD inverse'!$A$23:$BH$23,'FD mesh'!$B$84:$BI$84,$E119:$BL119)+'FD inverse'!$A$23*$C120/Setup!$B$17+INDEX('FD inverse'!$A$23:$BH$23,1,'FD mesh'!$B$15+1)*Setup!$B$22</f>
        <v>16.0889188633478</v>
      </c>
      <c r="Z120" s="0" t="n">
        <f aca="false">SUMPRODUCT('FD inverse'!$A$24:$BH$24,'FD mesh'!$B$84:$BI$84,$E119:$BL119)+'FD inverse'!$A$24*$C120/Setup!$B$17+INDEX('FD inverse'!$A$24:$BH$24,1,'FD mesh'!$B$15+1)*Setup!$B$22</f>
        <v>15.9513636946219</v>
      </c>
      <c r="AA120" s="0" t="n">
        <f aca="false">SUMPRODUCT('FD inverse'!$A$25:$BH$25,'FD mesh'!$B$84:$BI$84,$E119:$BL119)+'FD inverse'!$A$25*$C120/Setup!$B$17+INDEX('FD inverse'!$A$25:$BH$25,1,'FD mesh'!$B$15+1)*Setup!$B$22</f>
        <v>15.8169251396701</v>
      </c>
      <c r="AB120" s="0" t="n">
        <f aca="false">SUMPRODUCT('FD inverse'!$A$26:$BH$26,'FD mesh'!$B$84:$BI$84,$E119:$BL119)+'FD inverse'!$A$26*$C120/Setup!$B$17+INDEX('FD inverse'!$A$26:$BH$26,1,'FD mesh'!$B$15+1)*Setup!$B$22</f>
        <v>15.6851705055588</v>
      </c>
      <c r="AC120" s="0" t="n">
        <f aca="false">SUMPRODUCT('FD inverse'!$A$27:$BH$27,'FD mesh'!$B$84:$BI$84,$E119:$BL119)+'FD inverse'!$A$27*$C120/Setup!$B$17+INDEX('FD inverse'!$A$27:$BH$27,1,'FD mesh'!$B$15+1)*Setup!$B$22</f>
        <v>15.5556748195814</v>
      </c>
      <c r="AD120" s="0" t="n">
        <f aca="false">SUMPRODUCT('FD inverse'!$A$28:$BH$28,'FD mesh'!$B$84:$BI$84,$E119:$BL119)+'FD inverse'!$A$28*$C120/Setup!$B$17+INDEX('FD inverse'!$A$28:$BH$28,1,'FD mesh'!$B$15+1)*Setup!$B$22</f>
        <v>15.4280195429928</v>
      </c>
      <c r="AE120" s="0" t="n">
        <f aca="false">SUMPRODUCT('FD inverse'!$A$29:$BH$29,'FD mesh'!$B$84:$BI$84,$E119:$BL119)+'FD inverse'!$A$29*$C120/Setup!$B$17+INDEX('FD inverse'!$A$29:$BH$29,1,'FD mesh'!$B$15+1)*Setup!$B$22</f>
        <v>15.3017913182794</v>
      </c>
      <c r="AF120" s="0" t="n">
        <f aca="false">SUMPRODUCT('FD inverse'!$A$30:$BH$30,'FD mesh'!$B$84:$BI$84,$E119:$BL119)+'FD inverse'!$A$30*$C120/Setup!$B$17+INDEX('FD inverse'!$A$30:$BH$30,1,'FD mesh'!$B$15+1)*Setup!$B$22</f>
        <v>15.176580744359</v>
      </c>
      <c r="AG120" s="0" t="n">
        <f aca="false">SUMPRODUCT('FD inverse'!$A$31:$BH$31,'FD mesh'!$B$84:$BI$84,$E119:$BL119)+'FD inverse'!$A$31*$C120/Setup!$B$17+INDEX('FD inverse'!$A$31:$BH$31,1,'FD mesh'!$B$15+1)*Setup!$B$22</f>
        <v>15.0519811737739</v>
      </c>
      <c r="AH120" s="0" t="n">
        <f aca="false">SUMPRODUCT('FD inverse'!$A$32:$BH$32,'FD mesh'!$B$84:$BI$84,$E119:$BL119)+'FD inverse'!$A$32*$C120/Setup!$B$17+INDEX('FD inverse'!$A$32:$BH$32,1,'FD mesh'!$B$15+1)*Setup!$B$22</f>
        <v>15.0469109074309</v>
      </c>
      <c r="AI120" s="0" t="n">
        <f aca="false">SUMPRODUCT('FD inverse'!$A$33:$BH$33,'FD mesh'!$B$84:$BI$84,$E119:$BL119)+'FD inverse'!$A$33*$C120/Setup!$B$17+INDEX('FD inverse'!$A$33:$BH$33,1,'FD mesh'!$B$15+1)*Setup!$B$22</f>
        <v>15.0421660839609</v>
      </c>
      <c r="AJ120" s="0" t="n">
        <f aca="false">SUMPRODUCT('FD inverse'!$A$34:$BH$34,'FD mesh'!$B$84:$BI$84,$E119:$BL119)+'FD inverse'!$A$34*$C120/Setup!$B$17+INDEX('FD inverse'!$A$34:$BH$34,1,'FD mesh'!$B$15+1)*Setup!$B$22</f>
        <v>15.0377189356999</v>
      </c>
      <c r="AK120" s="0" t="n">
        <f aca="false">SUMPRODUCT('FD inverse'!$A$35:$BH$35,'FD mesh'!$B$84:$BI$84,$E119:$BL119)+'FD inverse'!$A$35*$C120/Setup!$B$17+INDEX('FD inverse'!$A$35:$BH$35,1,'FD mesh'!$B$15+1)*Setup!$B$22</f>
        <v>15.0335425822182</v>
      </c>
      <c r="AL120" s="0" t="n">
        <f aca="false">SUMPRODUCT('FD inverse'!$A$36:$BH$36,'FD mesh'!$B$84:$BI$84,$E119:$BL119)+'FD inverse'!$A$36*$C120/Setup!$B$17+INDEX('FD inverse'!$A$36:$BH$36,1,'FD mesh'!$B$15+1)*Setup!$B$22</f>
        <v>15.0296109178589</v>
      </c>
      <c r="AM120" s="0" t="n">
        <f aca="false">SUMPRODUCT('FD inverse'!$A$37:$BH$37,'FD mesh'!$B$84:$BI$84,$E119:$BL119)+'FD inverse'!$A$37*$C120/Setup!$B$17+INDEX('FD inverse'!$A$37:$BH$37,1,'FD mesh'!$B$15+1)*Setup!$B$22</f>
        <v>15.0258985105085</v>
      </c>
      <c r="AN120" s="0" t="n">
        <f aca="false">SUMPRODUCT('FD inverse'!$A$38:$BH$38,'FD mesh'!$B$84:$BI$84,$E119:$BL119)+'FD inverse'!$A$38*$C120/Setup!$B$17+INDEX('FD inverse'!$A$38:$BH$38,1,'FD mesh'!$B$15+1)*Setup!$B$22</f>
        <v>15.022380510303</v>
      </c>
      <c r="AO120" s="0" t="n">
        <f aca="false">SUMPRODUCT('FD inverse'!$A$39:$BH$39,'FD mesh'!$B$84:$BI$84,$E119:$BL119)+'FD inverse'!$A$39*$C120/Setup!$B$17+INDEX('FD inverse'!$A$39:$BH$39,1,'FD mesh'!$B$15+1)*Setup!$B$22</f>
        <v>15.0190325670304</v>
      </c>
      <c r="AP120" s="0" t="n">
        <f aca="false">SUMPRODUCT('FD inverse'!$A$40:$BH$40,'FD mesh'!$B$84:$BI$84,$E119:$BL119)+'FD inverse'!$A$40*$C120/Setup!$B$17+INDEX('FD inverse'!$A$40:$BH$40,1,'FD mesh'!$B$15+1)*Setup!$B$22</f>
        <v>15.0158307550662</v>
      </c>
      <c r="AQ120" s="0" t="n">
        <f aca="false">SUMPRODUCT('FD inverse'!$A$41:$BH$41,'FD mesh'!$B$84:$BI$84,$E119:$BL119)+'FD inverse'!$A$41*$C120/Setup!$B$17+INDEX('FD inverse'!$A$41:$BH$41,1,'FD mesh'!$B$15+1)*Setup!$B$22</f>
        <v>15.0127515047428</v>
      </c>
      <c r="AR120" s="0" t="n">
        <f aca="false">SUMPRODUCT('FD inverse'!$A$42:$BH$42,'FD mesh'!$B$84:$BI$84,$E119:$BL119)+'FD inverse'!$A$42*$C120/Setup!$B$17+INDEX('FD inverse'!$A$42:$BH$42,1,'FD mesh'!$B$15+1)*Setup!$B$22</f>
        <v>15.0097715391344</v>
      </c>
      <c r="AS120" s="0" t="n">
        <f aca="false">SUMPRODUCT('FD inverse'!$A$43:$BH$43,'FD mesh'!$B$84:$BI$84,$E119:$BL119)+'FD inverse'!$A$43*$C120/Setup!$B$17+INDEX('FD inverse'!$A$43:$BH$43,1,'FD mesh'!$B$15+1)*Setup!$B$22</f>
        <v>0</v>
      </c>
      <c r="AT120" s="0" t="n">
        <f aca="false">SUMPRODUCT('FD inverse'!$A$44:$BH$44,'FD mesh'!$B$84:$BI$84,$E119:$BL119)+'FD inverse'!$A$44*$C120/Setup!$B$17+INDEX('FD inverse'!$A$44:$BH$44,1,'FD mesh'!$B$15+1)*Setup!$B$22</f>
        <v>0</v>
      </c>
      <c r="AU120" s="0" t="n">
        <f aca="false">SUMPRODUCT('FD inverse'!$A$45:$BH$45,'FD mesh'!$B$84:$BI$84,$E119:$BL119)+'FD inverse'!$A$45*$C120/Setup!$B$17+INDEX('FD inverse'!$A$45:$BH$45,1,'FD mesh'!$B$15+1)*Setup!$B$22</f>
        <v>0</v>
      </c>
      <c r="AV120" s="0" t="n">
        <f aca="false">SUMPRODUCT('FD inverse'!$A$46:$BH$46,'FD mesh'!$B$84:$BI$84,$E119:$BL119)+'FD inverse'!$A$46*$C120/Setup!$B$17+INDEX('FD inverse'!$A$46:$BH$46,1,'FD mesh'!$B$15+1)*Setup!$B$22</f>
        <v>0</v>
      </c>
      <c r="AW120" s="0" t="n">
        <f aca="false">SUMPRODUCT('FD inverse'!$A$47:$BH$47,'FD mesh'!$B$84:$BI$84,$E119:$BL119)+'FD inverse'!$A$47*$C120/Setup!$B$17+INDEX('FD inverse'!$A$47:$BH$47,1,'FD mesh'!$B$15+1)*Setup!$B$22</f>
        <v>0</v>
      </c>
      <c r="AX120" s="0" t="n">
        <f aca="false">SUMPRODUCT('FD inverse'!$A$48:$BH$48,'FD mesh'!$B$84:$BI$84,$E119:$BL119)+'FD inverse'!$A$48*$C120/Setup!$B$17+INDEX('FD inverse'!$A$48:$BH$48,1,'FD mesh'!$B$15+1)*Setup!$B$22</f>
        <v>0</v>
      </c>
      <c r="AY120" s="0" t="n">
        <f aca="false">SUMPRODUCT('FD inverse'!$A$49:$BH$49,'FD mesh'!$B$84:$BI$84,$E119:$BL119)+'FD inverse'!$A$49*$C120/Setup!$B$17+INDEX('FD inverse'!$A$49:$BH$49,1,'FD mesh'!$B$15+1)*Setup!$B$22</f>
        <v>0</v>
      </c>
      <c r="AZ120" s="0" t="n">
        <f aca="false">SUMPRODUCT('FD inverse'!$A$50:$BH$50,'FD mesh'!$B$84:$BI$84,$E119:$BL119)+'FD inverse'!$A$50*$C120/Setup!$B$17+INDEX('FD inverse'!$A$50:$BH$50,1,'FD mesh'!$B$15+1)*Setup!$B$22</f>
        <v>0</v>
      </c>
      <c r="BA120" s="0" t="n">
        <f aca="false">SUMPRODUCT('FD inverse'!$A$51:$BH$51,'FD mesh'!$B$84:$BI$84,$E119:$BL119)+'FD inverse'!$A$51*$C120/Setup!$B$17+INDEX('FD inverse'!$A$51:$BH$51,1,'FD mesh'!$B$15+1)*Setup!$B$22</f>
        <v>0</v>
      </c>
      <c r="BB120" s="0" t="n">
        <f aca="false">SUMPRODUCT('FD inverse'!$A$52:$BH$52,'FD mesh'!$B$84:$BI$84,$E119:$BL119)+'FD inverse'!$A$52*$C120/Setup!$B$17+INDEX('FD inverse'!$A$52:$BH$52,1,'FD mesh'!$B$15+1)*Setup!$B$22</f>
        <v>0</v>
      </c>
      <c r="BC120" s="0" t="n">
        <f aca="false">SUMPRODUCT('FD inverse'!$A$53:$BH$53,'FD mesh'!$B$84:$BI$84,$E119:$BL119)+'FD inverse'!$A$53*$C120/Setup!$B$17+INDEX('FD inverse'!$A$53:$BH$53,1,'FD mesh'!$B$15+1)*Setup!$B$22</f>
        <v>0</v>
      </c>
      <c r="BD120" s="0" t="n">
        <f aca="false">SUMPRODUCT('FD inverse'!$A$54:$BH$54,'FD mesh'!$B$84:$BI$84,$E119:$BL119)+'FD inverse'!$A$54*$C120/Setup!$B$17+INDEX('FD inverse'!$A$54:$BH$54,1,'FD mesh'!$B$15+1)*Setup!$B$22</f>
        <v>0</v>
      </c>
      <c r="BE120" s="0" t="n">
        <f aca="false">SUMPRODUCT('FD inverse'!$A$55:$BH$55,'FD mesh'!$B$84:$BI$84,$E119:$BL119)+'FD inverse'!$A$55*$C120/Setup!$B$17+INDEX('FD inverse'!$A$55:$BH$55,1,'FD mesh'!$B$15+1)*Setup!$B$22</f>
        <v>0</v>
      </c>
      <c r="BF120" s="0" t="n">
        <f aca="false">SUMPRODUCT('FD inverse'!$A$56:$BH$56,'FD mesh'!$B$84:$BI$84,$E119:$BL119)+'FD inverse'!$A$56*$C120/Setup!$B$17+INDEX('FD inverse'!$A$56:$BH$56,1,'FD mesh'!$B$15+1)*Setup!$B$22</f>
        <v>0</v>
      </c>
      <c r="BG120" s="0" t="n">
        <f aca="false">SUMPRODUCT('FD inverse'!$A$57:$BH$57,'FD mesh'!$B$84:$BI$84,$E119:$BL119)+'FD inverse'!$A$57*$C120/Setup!$B$17+INDEX('FD inverse'!$A$57:$BH$57,1,'FD mesh'!$B$15+1)*Setup!$B$22</f>
        <v>0</v>
      </c>
      <c r="BH120" s="0" t="n">
        <f aca="false">SUMPRODUCT('FD inverse'!$A$58:$BH$58,'FD mesh'!$B$84:$BI$84,$E119:$BL119)+'FD inverse'!$A$58*$C120/Setup!$B$17+INDEX('FD inverse'!$A$58:$BH$58,1,'FD mesh'!$B$15+1)*Setup!$B$22</f>
        <v>0</v>
      </c>
      <c r="BI120" s="0" t="n">
        <f aca="false">SUMPRODUCT('FD inverse'!$A$59:$BH$59,'FD mesh'!$B$84:$BI$84,$E119:$BL119)+'FD inverse'!$A$59*$C120/Setup!$B$17+INDEX('FD inverse'!$A$59:$BH$59,1,'FD mesh'!$B$15+1)*Setup!$B$22</f>
        <v>0</v>
      </c>
      <c r="BJ120" s="0" t="n">
        <f aca="false">SUMPRODUCT('FD inverse'!$A$60:$BH$60,'FD mesh'!$B$84:$BI$84,$E119:$BL119)+'FD inverse'!$A$60*$C120/Setup!$B$17+INDEX('FD inverse'!$A$60:$BH$60,1,'FD mesh'!$B$15+1)*Setup!$B$22</f>
        <v>0</v>
      </c>
      <c r="BK120" s="0" t="n">
        <f aca="false">SUMPRODUCT('FD inverse'!$A$61:$BH$61,'FD mesh'!$B$84:$BI$84,$E119:$BL119)+'FD inverse'!$A$61*$C120/Setup!$B$17+INDEX('FD inverse'!$A$61:$BH$61,1,'FD mesh'!$B$15+1)*Setup!$B$22</f>
        <v>0</v>
      </c>
      <c r="BL120" s="0" t="n">
        <f aca="false">SUMPRODUCT('FD inverse'!$A$62:$BH$62,'FD mesh'!$B$84:$BI$84,$E119:$BL119)+'FD inverse'!$A$62*$C120/Setup!$B$17+INDEX('FD inverse'!$A$62:$BH$62,1,'FD mesh'!$B$15+1)*Setup!$B$22</f>
        <v>0</v>
      </c>
    </row>
    <row r="121" customFormat="false" ht="15" hidden="false" customHeight="false" outlineLevel="0" collapsed="false">
      <c r="A121" s="0" t="n">
        <v>116</v>
      </c>
      <c r="B121" s="0" t="n">
        <f aca="false">A121*Setup!$B$11/3600</f>
        <v>9.66666666666667</v>
      </c>
      <c r="C121" s="0" t="n">
        <f aca="false">Setup!$B$7+Setup!$B$8*COS(2*PI()*(B121-Setup!$B$9)/24)</f>
        <v>23.6513770290094</v>
      </c>
      <c r="D121" s="0" t="n">
        <f aca="false">(C121-E121)/Setup!$B$17</f>
        <v>20.2267923690992</v>
      </c>
      <c r="E121" s="0" t="n">
        <f aca="false">SUMPRODUCT('FD inverse'!$A$3:$BH$3,'FD mesh'!$B$84:$BI$84,$E120:$BL120)+'FD inverse'!$A$3*$C121/Setup!$B$17+INDEX('FD inverse'!$A$3:$BH$3,1,'FD mesh'!$B$15+1)*Setup!$B$22</f>
        <v>21.0218940210265</v>
      </c>
      <c r="F121" s="0" t="n">
        <f aca="false">SUMPRODUCT('FD inverse'!$A$4:$BH$4,'FD mesh'!$B$84:$BI$84,$E120:$BL120)+'FD inverse'!$A$4*$C121/Setup!$B$17+INDEX('FD inverse'!$A$4:$BH$4,1,'FD mesh'!$B$15+1)*Setup!$B$22</f>
        <v>20.433337681207</v>
      </c>
      <c r="G121" s="0" t="n">
        <f aca="false">SUMPRODUCT('FD inverse'!$A$5:$BH$5,'FD mesh'!$B$84:$BI$84,$E120:$BL120)+'FD inverse'!$A$5*$C121/Setup!$B$17+INDEX('FD inverse'!$A$5:$BH$5,1,'FD mesh'!$B$15+1)*Setup!$B$22</f>
        <v>19.8691910659408</v>
      </c>
      <c r="H121" s="0" t="n">
        <f aca="false">SUMPRODUCT('FD inverse'!$A$6:$BH$6,'FD mesh'!$B$84:$BI$84,$E120:$BL120)+'FD inverse'!$A$6*$C121/Setup!$B$17+INDEX('FD inverse'!$A$6:$BH$6,1,'FD mesh'!$B$15+1)*Setup!$B$22</f>
        <v>18.0106360165942</v>
      </c>
      <c r="I121" s="0" t="n">
        <f aca="false">SUMPRODUCT('FD inverse'!$A$7:$BH$7,'FD mesh'!$B$84:$BI$84,$E120:$BL120)+'FD inverse'!$A$7*$C121/Setup!$B$17+INDEX('FD inverse'!$A$7:$BH$7,1,'FD mesh'!$B$15+1)*Setup!$B$22</f>
        <v>17.8557045961109</v>
      </c>
      <c r="J121" s="0" t="n">
        <f aca="false">SUMPRODUCT('FD inverse'!$A$8:$BH$8,'FD mesh'!$B$84:$BI$84,$E120:$BL120)+'FD inverse'!$A$8*$C121/Setup!$B$17+INDEX('FD inverse'!$A$8:$BH$8,1,'FD mesh'!$B$15+1)*Setup!$B$22</f>
        <v>17.7189486629603</v>
      </c>
      <c r="K121" s="0" t="n">
        <f aca="false">SUMPRODUCT('FD inverse'!$A$9:$BH$9,'FD mesh'!$B$84:$BI$84,$E120:$BL120)+'FD inverse'!$A$9*$C121/Setup!$B$17+INDEX('FD inverse'!$A$9:$BH$9,1,'FD mesh'!$B$15+1)*Setup!$B$22</f>
        <v>17.5995567201216</v>
      </c>
      <c r="L121" s="0" t="n">
        <f aca="false">SUMPRODUCT('FD inverse'!$A$10:$BH$10,'FD mesh'!$B$84:$BI$84,$E120:$BL120)+'FD inverse'!$A$10*$C121/Setup!$B$17+INDEX('FD inverse'!$A$10:$BH$10,1,'FD mesh'!$B$15+1)*Setup!$B$22</f>
        <v>17.4968141349683</v>
      </c>
      <c r="M121" s="0" t="n">
        <f aca="false">SUMPRODUCT('FD inverse'!$A$11:$BH$11,'FD mesh'!$B$84:$BI$84,$E120:$BL120)+'FD inverse'!$A$11*$C121/Setup!$B$17+INDEX('FD inverse'!$A$11:$BH$11,1,'FD mesh'!$B$15+1)*Setup!$B$22</f>
        <v>17.4101016814337</v>
      </c>
      <c r="N121" s="0" t="n">
        <f aca="false">SUMPRODUCT('FD inverse'!$A$12:$BH$12,'FD mesh'!$B$84:$BI$84,$E120:$BL120)+'FD inverse'!$A$12*$C121/Setup!$B$17+INDEX('FD inverse'!$A$12:$BH$12,1,'FD mesh'!$B$15+1)*Setup!$B$22</f>
        <v>17.3388939024851</v>
      </c>
      <c r="O121" s="0" t="n">
        <f aca="false">SUMPRODUCT('FD inverse'!$A$13:$BH$13,'FD mesh'!$B$84:$BI$84,$E120:$BL120)+'FD inverse'!$A$13*$C121/Setup!$B$17+INDEX('FD inverse'!$A$13:$BH$13,1,'FD mesh'!$B$15+1)*Setup!$B$22</f>
        <v>17.2827574410818</v>
      </c>
      <c r="P121" s="0" t="n">
        <f aca="false">SUMPRODUCT('FD inverse'!$A$14:$BH$14,'FD mesh'!$B$84:$BI$84,$E120:$BL120)+'FD inverse'!$A$14*$C121/Setup!$B$17+INDEX('FD inverse'!$A$14:$BH$14,1,'FD mesh'!$B$15+1)*Setup!$B$22</f>
        <v>17.2413494646408</v>
      </c>
      <c r="Q121" s="0" t="n">
        <f aca="false">SUMPRODUCT('FD inverse'!$A$15:$BH$15,'FD mesh'!$B$84:$BI$84,$E120:$BL120)+'FD inverse'!$A$15*$C121/Setup!$B$17+INDEX('FD inverse'!$A$15:$BH$15,1,'FD mesh'!$B$15+1)*Setup!$B$22</f>
        <v>17.2144162850807</v>
      </c>
      <c r="R121" s="0" t="n">
        <f aca="false">SUMPRODUCT('FD inverse'!$A$16:$BH$16,'FD mesh'!$B$84:$BI$84,$E120:$BL120)+'FD inverse'!$A$16*$C121/Setup!$B$17+INDEX('FD inverse'!$A$16:$BH$16,1,'FD mesh'!$B$15+1)*Setup!$B$22</f>
        <v>17.2017922537595</v>
      </c>
      <c r="S121" s="0" t="n">
        <f aca="false">SUMPRODUCT('FD inverse'!$A$17:$BH$17,'FD mesh'!$B$84:$BI$84,$E120:$BL120)+'FD inverse'!$A$17*$C121/Setup!$B$17+INDEX('FD inverse'!$A$17:$BH$17,1,'FD mesh'!$B$15+1)*Setup!$B$22</f>
        <v>17.0274908563704</v>
      </c>
      <c r="T121" s="0" t="n">
        <f aca="false">SUMPRODUCT('FD inverse'!$A$18:$BH$18,'FD mesh'!$B$84:$BI$84,$E120:$BL120)+'FD inverse'!$A$18*$C121/Setup!$B$17+INDEX('FD inverse'!$A$18:$BH$18,1,'FD mesh'!$B$15+1)*Setup!$B$22</f>
        <v>16.8597358655166</v>
      </c>
      <c r="U121" s="0" t="n">
        <f aca="false">SUMPRODUCT('FD inverse'!$A$19:$BH$19,'FD mesh'!$B$84:$BI$84,$E120:$BL120)+'FD inverse'!$A$19*$C121/Setup!$B$17+INDEX('FD inverse'!$A$19:$BH$19,1,'FD mesh'!$B$15+1)*Setup!$B$22</f>
        <v>16.6979950591463</v>
      </c>
      <c r="V121" s="0" t="n">
        <f aca="false">SUMPRODUCT('FD inverse'!$A$20:$BH$20,'FD mesh'!$B$84:$BI$84,$E120:$BL120)+'FD inverse'!$A$20*$C121/Setup!$B$17+INDEX('FD inverse'!$A$20:$BH$20,1,'FD mesh'!$B$15+1)*Setup!$B$22</f>
        <v>16.5417544146111</v>
      </c>
      <c r="W121" s="0" t="n">
        <f aca="false">SUMPRODUCT('FD inverse'!$A$21:$BH$21,'FD mesh'!$B$84:$BI$84,$E120:$BL120)+'FD inverse'!$A$21*$C121/Setup!$B$17+INDEX('FD inverse'!$A$21:$BH$21,1,'FD mesh'!$B$15+1)*Setup!$B$22</f>
        <v>16.3905164792426</v>
      </c>
      <c r="X121" s="0" t="n">
        <f aca="false">SUMPRODUCT('FD inverse'!$A$22:$BH$22,'FD mesh'!$B$84:$BI$84,$E120:$BL120)+'FD inverse'!$A$22*$C121/Setup!$B$17+INDEX('FD inverse'!$A$22:$BH$22,1,'FD mesh'!$B$15+1)*Setup!$B$22</f>
        <v>16.243798793325</v>
      </c>
      <c r="Y121" s="0" t="n">
        <f aca="false">SUMPRODUCT('FD inverse'!$A$23:$BH$23,'FD mesh'!$B$84:$BI$84,$E120:$BL120)+'FD inverse'!$A$23*$C121/Setup!$B$17+INDEX('FD inverse'!$A$23:$BH$23,1,'FD mesh'!$B$15+1)*Setup!$B$22</f>
        <v>16.101132365011</v>
      </c>
      <c r="Z121" s="0" t="n">
        <f aca="false">SUMPRODUCT('FD inverse'!$A$24:$BH$24,'FD mesh'!$B$84:$BI$84,$E120:$BL120)+'FD inverse'!$A$24*$C121/Setup!$B$17+INDEX('FD inverse'!$A$24:$BH$24,1,'FD mesh'!$B$15+1)*Setup!$B$22</f>
        <v>15.9620601957579</v>
      </c>
      <c r="AA121" s="0" t="n">
        <f aca="false">SUMPRODUCT('FD inverse'!$A$25:$BH$25,'FD mesh'!$B$84:$BI$84,$E120:$BL120)+'FD inverse'!$A$25*$C121/Setup!$B$17+INDEX('FD inverse'!$A$25:$BH$25,1,'FD mesh'!$B$15+1)*Setup!$B$22</f>
        <v>15.8261358539819</v>
      </c>
      <c r="AB121" s="0" t="n">
        <f aca="false">SUMPRODUCT('FD inverse'!$A$26:$BH$26,'FD mesh'!$B$84:$BI$84,$E120:$BL120)+'FD inverse'!$A$26*$C121/Setup!$B$17+INDEX('FD inverse'!$A$26:$BH$26,1,'FD mesh'!$B$15+1)*Setup!$B$22</f>
        <v>15.6929220938462</v>
      </c>
      <c r="AC121" s="0" t="n">
        <f aca="false">SUMPRODUCT('FD inverse'!$A$27:$BH$27,'FD mesh'!$B$84:$BI$84,$E120:$BL120)+'FD inverse'!$A$27*$C121/Setup!$B$17+INDEX('FD inverse'!$A$27:$BH$27,1,'FD mesh'!$B$15+1)*Setup!$B$22</f>
        <v>15.5619895154066</v>
      </c>
      <c r="AD121" s="0" t="n">
        <f aca="false">SUMPRODUCT('FD inverse'!$A$28:$BH$28,'FD mesh'!$B$84:$BI$84,$E120:$BL120)+'FD inverse'!$A$28*$C121/Setup!$B$17+INDEX('FD inverse'!$A$28:$BH$28,1,'FD mesh'!$B$15+1)*Setup!$B$22</f>
        <v>15.4329152617384</v>
      </c>
      <c r="AE121" s="0" t="n">
        <f aca="false">SUMPRODUCT('FD inverse'!$A$29:$BH$29,'FD mesh'!$B$84:$BI$84,$E120:$BL120)+'FD inverse'!$A$29*$C121/Setup!$B$17+INDEX('FD inverse'!$A$29:$BH$29,1,'FD mesh'!$B$15+1)*Setup!$B$22</f>
        <v>15.3052817481582</v>
      </c>
      <c r="AF121" s="0" t="n">
        <f aca="false">SUMPRODUCT('FD inverse'!$A$30:$BH$30,'FD mesh'!$B$84:$BI$84,$E120:$BL120)+'FD inverse'!$A$30*$C121/Setup!$B$17+INDEX('FD inverse'!$A$30:$BH$30,1,'FD mesh'!$B$15+1)*Setup!$B$22</f>
        <v>15.1786754182281</v>
      </c>
      <c r="AG121" s="0" t="n">
        <f aca="false">SUMPRODUCT('FD inverse'!$A$31:$BH$31,'FD mesh'!$B$84:$BI$84,$E120:$BL120)+'FD inverse'!$A$31*$C121/Setup!$B$17+INDEX('FD inverse'!$A$31:$BH$31,1,'FD mesh'!$B$15+1)*Setup!$B$22</f>
        <v>15.0526855208937</v>
      </c>
      <c r="AH121" s="0" t="n">
        <f aca="false">SUMPRODUCT('FD inverse'!$A$32:$BH$32,'FD mesh'!$B$84:$BI$84,$E120:$BL120)+'FD inverse'!$A$32*$C121/Setup!$B$17+INDEX('FD inverse'!$A$32:$BH$32,1,'FD mesh'!$B$15+1)*Setup!$B$22</f>
        <v>15.0475578495572</v>
      </c>
      <c r="AI121" s="0" t="n">
        <f aca="false">SUMPRODUCT('FD inverse'!$A$33:$BH$33,'FD mesh'!$B$84:$BI$84,$E120:$BL120)+'FD inverse'!$A$33*$C121/Setup!$B$17+INDEX('FD inverse'!$A$33:$BH$33,1,'FD mesh'!$B$15+1)*Setup!$B$22</f>
        <v>15.0427576752262</v>
      </c>
      <c r="AJ121" s="0" t="n">
        <f aca="false">SUMPRODUCT('FD inverse'!$A$34:$BH$34,'FD mesh'!$B$84:$BI$84,$E120:$BL120)+'FD inverse'!$A$34*$C121/Setup!$B$17+INDEX('FD inverse'!$A$34:$BH$34,1,'FD mesh'!$B$15+1)*Setup!$B$22</f>
        <v>15.0382569780199</v>
      </c>
      <c r="AK121" s="0" t="n">
        <f aca="false">SUMPRODUCT('FD inverse'!$A$35:$BH$35,'FD mesh'!$B$84:$BI$84,$E120:$BL120)+'FD inverse'!$A$35*$C121/Setup!$B$17+INDEX('FD inverse'!$A$35:$BH$35,1,'FD mesh'!$B$15+1)*Setup!$B$22</f>
        <v>15.0340286502287</v>
      </c>
      <c r="AL121" s="0" t="n">
        <f aca="false">SUMPRODUCT('FD inverse'!$A$36:$BH$36,'FD mesh'!$B$84:$BI$84,$E120:$BL120)+'FD inverse'!$A$36*$C121/Setup!$B$17+INDEX('FD inverse'!$A$36:$BH$36,1,'FD mesh'!$B$15+1)*Setup!$B$22</f>
        <v>15.0300463812602</v>
      </c>
      <c r="AM121" s="0" t="n">
        <f aca="false">SUMPRODUCT('FD inverse'!$A$37:$BH$37,'FD mesh'!$B$84:$BI$84,$E120:$BL120)+'FD inverse'!$A$37*$C121/Setup!$B$17+INDEX('FD inverse'!$A$37:$BH$37,1,'FD mesh'!$B$15+1)*Setup!$B$22</f>
        <v>15.0262845538955</v>
      </c>
      <c r="AN121" s="0" t="n">
        <f aca="false">SUMPRODUCT('FD inverse'!$A$38:$BH$38,'FD mesh'!$B$84:$BI$84,$E120:$BL120)+'FD inverse'!$A$38*$C121/Setup!$B$17+INDEX('FD inverse'!$A$38:$BH$38,1,'FD mesh'!$B$15+1)*Setup!$B$22</f>
        <v>15.0227181505852</v>
      </c>
      <c r="AO121" s="0" t="n">
        <f aca="false">SUMPRODUCT('FD inverse'!$A$39:$BH$39,'FD mesh'!$B$84:$BI$84,$E120:$BL120)+'FD inverse'!$A$39*$C121/Setup!$B$17+INDEX('FD inverse'!$A$39:$BH$39,1,'FD mesh'!$B$15+1)*Setup!$B$22</f>
        <v>15.0193226685628</v>
      </c>
      <c r="AP121" s="0" t="n">
        <f aca="false">SUMPRODUCT('FD inverse'!$A$40:$BH$40,'FD mesh'!$B$84:$BI$84,$E120:$BL120)+'FD inverse'!$A$40*$C121/Setup!$B$17+INDEX('FD inverse'!$A$40:$BH$40,1,'FD mesh'!$B$15+1)*Setup!$B$22</f>
        <v>15.0160740426179</v>
      </c>
      <c r="AQ121" s="0" t="n">
        <f aca="false">SUMPRODUCT('FD inverse'!$A$41:$BH$41,'FD mesh'!$B$84:$BI$84,$E120:$BL120)+'FD inverse'!$A$41*$C121/Setup!$B$17+INDEX('FD inverse'!$A$41:$BH$41,1,'FD mesh'!$B$15+1)*Setup!$B$22</f>
        <v>15.0129485744355</v>
      </c>
      <c r="AR121" s="0" t="n">
        <f aca="false">SUMPRODUCT('FD inverse'!$A$42:$BH$42,'FD mesh'!$B$84:$BI$84,$E120:$BL120)+'FD inverse'!$A$42*$C121/Setup!$B$17+INDEX('FD inverse'!$A$42:$BH$42,1,'FD mesh'!$B$15+1)*Setup!$B$22</f>
        <v>15.0099228674707</v>
      </c>
      <c r="AS121" s="0" t="n">
        <f aca="false">SUMPRODUCT('FD inverse'!$A$43:$BH$43,'FD mesh'!$B$84:$BI$84,$E120:$BL120)+'FD inverse'!$A$43*$C121/Setup!$B$17+INDEX('FD inverse'!$A$43:$BH$43,1,'FD mesh'!$B$15+1)*Setup!$B$22</f>
        <v>0</v>
      </c>
      <c r="AT121" s="0" t="n">
        <f aca="false">SUMPRODUCT('FD inverse'!$A$44:$BH$44,'FD mesh'!$B$84:$BI$84,$E120:$BL120)+'FD inverse'!$A$44*$C121/Setup!$B$17+INDEX('FD inverse'!$A$44:$BH$44,1,'FD mesh'!$B$15+1)*Setup!$B$22</f>
        <v>0</v>
      </c>
      <c r="AU121" s="0" t="n">
        <f aca="false">SUMPRODUCT('FD inverse'!$A$45:$BH$45,'FD mesh'!$B$84:$BI$84,$E120:$BL120)+'FD inverse'!$A$45*$C121/Setup!$B$17+INDEX('FD inverse'!$A$45:$BH$45,1,'FD mesh'!$B$15+1)*Setup!$B$22</f>
        <v>0</v>
      </c>
      <c r="AV121" s="0" t="n">
        <f aca="false">SUMPRODUCT('FD inverse'!$A$46:$BH$46,'FD mesh'!$B$84:$BI$84,$E120:$BL120)+'FD inverse'!$A$46*$C121/Setup!$B$17+INDEX('FD inverse'!$A$46:$BH$46,1,'FD mesh'!$B$15+1)*Setup!$B$22</f>
        <v>0</v>
      </c>
      <c r="AW121" s="0" t="n">
        <f aca="false">SUMPRODUCT('FD inverse'!$A$47:$BH$47,'FD mesh'!$B$84:$BI$84,$E120:$BL120)+'FD inverse'!$A$47*$C121/Setup!$B$17+INDEX('FD inverse'!$A$47:$BH$47,1,'FD mesh'!$B$15+1)*Setup!$B$22</f>
        <v>0</v>
      </c>
      <c r="AX121" s="0" t="n">
        <f aca="false">SUMPRODUCT('FD inverse'!$A$48:$BH$48,'FD mesh'!$B$84:$BI$84,$E120:$BL120)+'FD inverse'!$A$48*$C121/Setup!$B$17+INDEX('FD inverse'!$A$48:$BH$48,1,'FD mesh'!$B$15+1)*Setup!$B$22</f>
        <v>0</v>
      </c>
      <c r="AY121" s="0" t="n">
        <f aca="false">SUMPRODUCT('FD inverse'!$A$49:$BH$49,'FD mesh'!$B$84:$BI$84,$E120:$BL120)+'FD inverse'!$A$49*$C121/Setup!$B$17+INDEX('FD inverse'!$A$49:$BH$49,1,'FD mesh'!$B$15+1)*Setup!$B$22</f>
        <v>0</v>
      </c>
      <c r="AZ121" s="0" t="n">
        <f aca="false">SUMPRODUCT('FD inverse'!$A$50:$BH$50,'FD mesh'!$B$84:$BI$84,$E120:$BL120)+'FD inverse'!$A$50*$C121/Setup!$B$17+INDEX('FD inverse'!$A$50:$BH$50,1,'FD mesh'!$B$15+1)*Setup!$B$22</f>
        <v>0</v>
      </c>
      <c r="BA121" s="0" t="n">
        <f aca="false">SUMPRODUCT('FD inverse'!$A$51:$BH$51,'FD mesh'!$B$84:$BI$84,$E120:$BL120)+'FD inverse'!$A$51*$C121/Setup!$B$17+INDEX('FD inverse'!$A$51:$BH$51,1,'FD mesh'!$B$15+1)*Setup!$B$22</f>
        <v>0</v>
      </c>
      <c r="BB121" s="0" t="n">
        <f aca="false">SUMPRODUCT('FD inverse'!$A$52:$BH$52,'FD mesh'!$B$84:$BI$84,$E120:$BL120)+'FD inverse'!$A$52*$C121/Setup!$B$17+INDEX('FD inverse'!$A$52:$BH$52,1,'FD mesh'!$B$15+1)*Setup!$B$22</f>
        <v>0</v>
      </c>
      <c r="BC121" s="0" t="n">
        <f aca="false">SUMPRODUCT('FD inverse'!$A$53:$BH$53,'FD mesh'!$B$84:$BI$84,$E120:$BL120)+'FD inverse'!$A$53*$C121/Setup!$B$17+INDEX('FD inverse'!$A$53:$BH$53,1,'FD mesh'!$B$15+1)*Setup!$B$22</f>
        <v>0</v>
      </c>
      <c r="BD121" s="0" t="n">
        <f aca="false">SUMPRODUCT('FD inverse'!$A$54:$BH$54,'FD mesh'!$B$84:$BI$84,$E120:$BL120)+'FD inverse'!$A$54*$C121/Setup!$B$17+INDEX('FD inverse'!$A$54:$BH$54,1,'FD mesh'!$B$15+1)*Setup!$B$22</f>
        <v>0</v>
      </c>
      <c r="BE121" s="0" t="n">
        <f aca="false">SUMPRODUCT('FD inverse'!$A$55:$BH$55,'FD mesh'!$B$84:$BI$84,$E120:$BL120)+'FD inverse'!$A$55*$C121/Setup!$B$17+INDEX('FD inverse'!$A$55:$BH$55,1,'FD mesh'!$B$15+1)*Setup!$B$22</f>
        <v>0</v>
      </c>
      <c r="BF121" s="0" t="n">
        <f aca="false">SUMPRODUCT('FD inverse'!$A$56:$BH$56,'FD mesh'!$B$84:$BI$84,$E120:$BL120)+'FD inverse'!$A$56*$C121/Setup!$B$17+INDEX('FD inverse'!$A$56:$BH$56,1,'FD mesh'!$B$15+1)*Setup!$B$22</f>
        <v>0</v>
      </c>
      <c r="BG121" s="0" t="n">
        <f aca="false">SUMPRODUCT('FD inverse'!$A$57:$BH$57,'FD mesh'!$B$84:$BI$84,$E120:$BL120)+'FD inverse'!$A$57*$C121/Setup!$B$17+INDEX('FD inverse'!$A$57:$BH$57,1,'FD mesh'!$B$15+1)*Setup!$B$22</f>
        <v>0</v>
      </c>
      <c r="BH121" s="0" t="n">
        <f aca="false">SUMPRODUCT('FD inverse'!$A$58:$BH$58,'FD mesh'!$B$84:$BI$84,$E120:$BL120)+'FD inverse'!$A$58*$C121/Setup!$B$17+INDEX('FD inverse'!$A$58:$BH$58,1,'FD mesh'!$B$15+1)*Setup!$B$22</f>
        <v>0</v>
      </c>
      <c r="BI121" s="0" t="n">
        <f aca="false">SUMPRODUCT('FD inverse'!$A$59:$BH$59,'FD mesh'!$B$84:$BI$84,$E120:$BL120)+'FD inverse'!$A$59*$C121/Setup!$B$17+INDEX('FD inverse'!$A$59:$BH$59,1,'FD mesh'!$B$15+1)*Setup!$B$22</f>
        <v>0</v>
      </c>
      <c r="BJ121" s="0" t="n">
        <f aca="false">SUMPRODUCT('FD inverse'!$A$60:$BH$60,'FD mesh'!$B$84:$BI$84,$E120:$BL120)+'FD inverse'!$A$60*$C121/Setup!$B$17+INDEX('FD inverse'!$A$60:$BH$60,1,'FD mesh'!$B$15+1)*Setup!$B$22</f>
        <v>0</v>
      </c>
      <c r="BK121" s="0" t="n">
        <f aca="false">SUMPRODUCT('FD inverse'!$A$61:$BH$61,'FD mesh'!$B$84:$BI$84,$E120:$BL120)+'FD inverse'!$A$61*$C121/Setup!$B$17+INDEX('FD inverse'!$A$61:$BH$61,1,'FD mesh'!$B$15+1)*Setup!$B$22</f>
        <v>0</v>
      </c>
      <c r="BL121" s="0" t="n">
        <f aca="false">SUMPRODUCT('FD inverse'!$A$62:$BH$62,'FD mesh'!$B$84:$BI$84,$E120:$BL120)+'FD inverse'!$A$62*$C121/Setup!$B$17+INDEX('FD inverse'!$A$62:$BH$62,1,'FD mesh'!$B$15+1)*Setup!$B$22</f>
        <v>0</v>
      </c>
    </row>
    <row r="122" customFormat="false" ht="15" hidden="false" customHeight="false" outlineLevel="0" collapsed="false">
      <c r="A122" s="0" t="n">
        <v>117</v>
      </c>
      <c r="B122" s="0" t="n">
        <f aca="false">A122*Setup!$B$11/3600</f>
        <v>9.75</v>
      </c>
      <c r="C122" s="0" t="n">
        <f aca="false">Setup!$B$7+Setup!$B$8*COS(2*PI()*(B122-Setup!$B$9)/24)</f>
        <v>23.7383874830794</v>
      </c>
      <c r="D122" s="0" t="n">
        <f aca="false">(C122-E122)/Setup!$B$17</f>
        <v>20.4180677391557</v>
      </c>
      <c r="E122" s="0" t="n">
        <f aca="false">SUMPRODUCT('FD inverse'!$A$3:$BH$3,'FD mesh'!$B$84:$BI$84,$E121:$BL121)+'FD inverse'!$A$3*$C122/Setup!$B$17+INDEX('FD inverse'!$A$3:$BH$3,1,'FD mesh'!$B$15+1)*Setup!$B$22</f>
        <v>21.0840386769892</v>
      </c>
      <c r="F122" s="0" t="n">
        <f aca="false">SUMPRODUCT('FD inverse'!$A$4:$BH$4,'FD mesh'!$B$84:$BI$84,$E121:$BL121)+'FD inverse'!$A$4*$C122/Setup!$B$17+INDEX('FD inverse'!$A$4:$BH$4,1,'FD mesh'!$B$15+1)*Setup!$B$22</f>
        <v>20.4898443429784</v>
      </c>
      <c r="G122" s="0" t="n">
        <f aca="false">SUMPRODUCT('FD inverse'!$A$5:$BH$5,'FD mesh'!$B$84:$BI$84,$E121:$BL121)+'FD inverse'!$A$5*$C122/Setup!$B$17+INDEX('FD inverse'!$A$5:$BH$5,1,'FD mesh'!$B$15+1)*Setup!$B$22</f>
        <v>19.920175469806</v>
      </c>
      <c r="H122" s="0" t="n">
        <f aca="false">SUMPRODUCT('FD inverse'!$A$6:$BH$6,'FD mesh'!$B$84:$BI$84,$E121:$BL121)+'FD inverse'!$A$6*$C122/Setup!$B$17+INDEX('FD inverse'!$A$6:$BH$6,1,'FD mesh'!$B$15+1)*Setup!$B$22</f>
        <v>18.0432641837651</v>
      </c>
      <c r="I122" s="0" t="n">
        <f aca="false">SUMPRODUCT('FD inverse'!$A$7:$BH$7,'FD mesh'!$B$84:$BI$84,$E121:$BL121)+'FD inverse'!$A$7*$C122/Setup!$B$17+INDEX('FD inverse'!$A$7:$BH$7,1,'FD mesh'!$B$15+1)*Setup!$B$22</f>
        <v>17.8867906679417</v>
      </c>
      <c r="J122" s="0" t="n">
        <f aca="false">SUMPRODUCT('FD inverse'!$A$8:$BH$8,'FD mesh'!$B$84:$BI$84,$E121:$BL121)+'FD inverse'!$A$8*$C122/Setup!$B$17+INDEX('FD inverse'!$A$8:$BH$8,1,'FD mesh'!$B$15+1)*Setup!$B$22</f>
        <v>17.7486570175051</v>
      </c>
      <c r="K122" s="0" t="n">
        <f aca="false">SUMPRODUCT('FD inverse'!$A$9:$BH$9,'FD mesh'!$B$84:$BI$84,$E121:$BL121)+'FD inverse'!$A$9*$C122/Setup!$B$17+INDEX('FD inverse'!$A$9:$BH$9,1,'FD mesh'!$B$15+1)*Setup!$B$22</f>
        <v>17.6280504198973</v>
      </c>
      <c r="L122" s="0" t="n">
        <f aca="false">SUMPRODUCT('FD inverse'!$A$10:$BH$10,'FD mesh'!$B$84:$BI$84,$E121:$BL121)+'FD inverse'!$A$10*$C122/Setup!$B$17+INDEX('FD inverse'!$A$10:$BH$10,1,'FD mesh'!$B$15+1)*Setup!$B$22</f>
        <v>17.524254264635</v>
      </c>
      <c r="M122" s="0" t="n">
        <f aca="false">SUMPRODUCT('FD inverse'!$A$11:$BH$11,'FD mesh'!$B$84:$BI$84,$E121:$BL121)+'FD inverse'!$A$11*$C122/Setup!$B$17+INDEX('FD inverse'!$A$11:$BH$11,1,'FD mesh'!$B$15+1)*Setup!$B$22</f>
        <v>17.4366469764328</v>
      </c>
      <c r="N122" s="0" t="n">
        <f aca="false">SUMPRODUCT('FD inverse'!$A$12:$BH$12,'FD mesh'!$B$84:$BI$84,$E121:$BL121)+'FD inverse'!$A$12*$C122/Setup!$B$17+INDEX('FD inverse'!$A$12:$BH$12,1,'FD mesh'!$B$15+1)*Setup!$B$22</f>
        <v>17.3647006292331</v>
      </c>
      <c r="O122" s="0" t="n">
        <f aca="false">SUMPRODUCT('FD inverse'!$A$13:$BH$13,'FD mesh'!$B$84:$BI$84,$E121:$BL121)+'FD inverse'!$A$13*$C122/Setup!$B$17+INDEX('FD inverse'!$A$13:$BH$13,1,'FD mesh'!$B$15+1)*Setup!$B$22</f>
        <v>17.3079794895542</v>
      </c>
      <c r="P122" s="0" t="n">
        <f aca="false">SUMPRODUCT('FD inverse'!$A$14:$BH$14,'FD mesh'!$B$84:$BI$84,$E121:$BL121)+'FD inverse'!$A$14*$C122/Setup!$B$17+INDEX('FD inverse'!$A$14:$BH$14,1,'FD mesh'!$B$15+1)*Setup!$B$22</f>
        <v>17.2661386144609</v>
      </c>
      <c r="Q122" s="0" t="n">
        <f aca="false">SUMPRODUCT('FD inverse'!$A$15:$BH$15,'FD mesh'!$B$84:$BI$84,$E121:$BL121)+'FD inverse'!$A$15*$C122/Setup!$B$17+INDEX('FD inverse'!$A$15:$BH$15,1,'FD mesh'!$B$15+1)*Setup!$B$22</f>
        <v>17.2389226065181</v>
      </c>
      <c r="R122" s="0" t="n">
        <f aca="false">SUMPRODUCT('FD inverse'!$A$16:$BH$16,'FD mesh'!$B$84:$BI$84,$E121:$BL121)+'FD inverse'!$A$16*$C122/Setup!$B$17+INDEX('FD inverse'!$A$16:$BH$16,1,'FD mesh'!$B$15+1)*Setup!$B$22</f>
        <v>17.226164605323</v>
      </c>
      <c r="S122" s="0" t="n">
        <f aca="false">SUMPRODUCT('FD inverse'!$A$17:$BH$17,'FD mesh'!$B$84:$BI$84,$E121:$BL121)+'FD inverse'!$A$17*$C122/Setup!$B$17+INDEX('FD inverse'!$A$17:$BH$17,1,'FD mesh'!$B$15+1)*Setup!$B$22</f>
        <v>17.0499672752642</v>
      </c>
      <c r="T122" s="0" t="n">
        <f aca="false">SUMPRODUCT('FD inverse'!$A$18:$BH$18,'FD mesh'!$B$84:$BI$84,$E121:$BL121)+'FD inverse'!$A$18*$C122/Setup!$B$17+INDEX('FD inverse'!$A$18:$BH$18,1,'FD mesh'!$B$15+1)*Setup!$B$22</f>
        <v>16.8803844341941</v>
      </c>
      <c r="U122" s="0" t="n">
        <f aca="false">SUMPRODUCT('FD inverse'!$A$19:$BH$19,'FD mesh'!$B$84:$BI$84,$E121:$BL121)+'FD inverse'!$A$19*$C122/Setup!$B$17+INDEX('FD inverse'!$A$19:$BH$19,1,'FD mesh'!$B$15+1)*Setup!$B$22</f>
        <v>16.7168781719063</v>
      </c>
      <c r="V122" s="0" t="n">
        <f aca="false">SUMPRODUCT('FD inverse'!$A$20:$BH$20,'FD mesh'!$B$84:$BI$84,$E121:$BL121)+'FD inverse'!$A$20*$C122/Setup!$B$17+INDEX('FD inverse'!$A$20:$BH$20,1,'FD mesh'!$B$15+1)*Setup!$B$22</f>
        <v>16.558928939945</v>
      </c>
      <c r="W122" s="0" t="n">
        <f aca="false">SUMPRODUCT('FD inverse'!$A$21:$BH$21,'FD mesh'!$B$84:$BI$84,$E121:$BL121)+'FD inverse'!$A$21*$C122/Setup!$B$17+INDEX('FD inverse'!$A$21:$BH$21,1,'FD mesh'!$B$15+1)*Setup!$B$22</f>
        <v>16.4060339254392</v>
      </c>
      <c r="X122" s="0" t="n">
        <f aca="false">SUMPRODUCT('FD inverse'!$A$22:$BH$22,'FD mesh'!$B$84:$BI$84,$E121:$BL121)+'FD inverse'!$A$22*$C122/Setup!$B$17+INDEX('FD inverse'!$A$22:$BH$22,1,'FD mesh'!$B$15+1)*Setup!$B$22</f>
        <v>16.2577054736711</v>
      </c>
      <c r="Y122" s="0" t="n">
        <f aca="false">SUMPRODUCT('FD inverse'!$A$23:$BH$23,'FD mesh'!$B$84:$BI$84,$E121:$BL121)+'FD inverse'!$A$23*$C122/Setup!$B$17+INDEX('FD inverse'!$A$23:$BH$23,1,'FD mesh'!$B$15+1)*Setup!$B$22</f>
        <v>16.1134695592621</v>
      </c>
      <c r="Z122" s="0" t="n">
        <f aca="false">SUMPRODUCT('FD inverse'!$A$24:$BH$24,'FD mesh'!$B$84:$BI$84,$E121:$BL121)+'FD inverse'!$A$24*$C122/Setup!$B$17+INDEX('FD inverse'!$A$24:$BH$24,1,'FD mesh'!$B$15+1)*Setup!$B$22</f>
        <v>15.9728643048756</v>
      </c>
      <c r="AA122" s="0" t="n">
        <f aca="false">SUMPRODUCT('FD inverse'!$A$25:$BH$25,'FD mesh'!$B$84:$BI$84,$E121:$BL121)+'FD inverse'!$A$25*$C122/Setup!$B$17+INDEX('FD inverse'!$A$25:$BH$25,1,'FD mesh'!$B$15+1)*Setup!$B$22</f>
        <v>15.835438545458</v>
      </c>
      <c r="AB122" s="0" t="n">
        <f aca="false">SUMPRODUCT('FD inverse'!$A$26:$BH$26,'FD mesh'!$B$84:$BI$84,$E121:$BL121)+'FD inverse'!$A$26*$C122/Setup!$B$17+INDEX('FD inverse'!$A$26:$BH$26,1,'FD mesh'!$B$15+1)*Setup!$B$22</f>
        <v>15.7007504352462</v>
      </c>
      <c r="AC122" s="0" t="n">
        <f aca="false">SUMPRODUCT('FD inverse'!$A$27:$BH$27,'FD mesh'!$B$84:$BI$84,$E121:$BL121)+'FD inverse'!$A$27*$C122/Setup!$B$17+INDEX('FD inverse'!$A$27:$BH$27,1,'FD mesh'!$B$15+1)*Setup!$B$22</f>
        <v>15.5683660940751</v>
      </c>
      <c r="AD122" s="0" t="n">
        <f aca="false">SUMPRODUCT('FD inverse'!$A$28:$BH$28,'FD mesh'!$B$84:$BI$84,$E121:$BL121)+'FD inverse'!$A$28*$C122/Setup!$B$17+INDEX('FD inverse'!$A$28:$BH$28,1,'FD mesh'!$B$15+1)*Setup!$B$22</f>
        <v>15.437858288912</v>
      </c>
      <c r="AE122" s="0" t="n">
        <f aca="false">SUMPRODUCT('FD inverse'!$A$29:$BH$29,'FD mesh'!$B$84:$BI$84,$E121:$BL121)+'FD inverse'!$A$29*$C122/Setup!$B$17+INDEX('FD inverse'!$A$29:$BH$29,1,'FD mesh'!$B$15+1)*Setup!$B$22</f>
        <v>15.3088051460316</v>
      </c>
      <c r="AF122" s="0" t="n">
        <f aca="false">SUMPRODUCT('FD inverse'!$A$30:$BH$30,'FD mesh'!$B$84:$BI$84,$E121:$BL121)+'FD inverse'!$A$30*$C122/Setup!$B$17+INDEX('FD inverse'!$A$30:$BH$30,1,'FD mesh'!$B$15+1)*Setup!$B$22</f>
        <v>15.1807888888109</v>
      </c>
      <c r="AG122" s="0" t="n">
        <f aca="false">SUMPRODUCT('FD inverse'!$A$31:$BH$31,'FD mesh'!$B$84:$BI$84,$E121:$BL121)+'FD inverse'!$A$31*$C122/Setup!$B$17+INDEX('FD inverse'!$A$31:$BH$31,1,'FD mesh'!$B$15+1)*Setup!$B$22</f>
        <v>15.0533945957904</v>
      </c>
      <c r="AH122" s="0" t="n">
        <f aca="false">SUMPRODUCT('FD inverse'!$A$32:$BH$32,'FD mesh'!$B$84:$BI$84,$E121:$BL121)+'FD inverse'!$A$32*$C122/Setup!$B$17+INDEX('FD inverse'!$A$32:$BH$32,1,'FD mesh'!$B$15+1)*Setup!$B$22</f>
        <v>15.0482089568928</v>
      </c>
      <c r="AI122" s="0" t="n">
        <f aca="false">SUMPRODUCT('FD inverse'!$A$33:$BH$33,'FD mesh'!$B$84:$BI$84,$E121:$BL121)+'FD inverse'!$A$33*$C122/Setup!$B$17+INDEX('FD inverse'!$A$33:$BH$33,1,'FD mesh'!$B$15+1)*Setup!$B$22</f>
        <v>15.0433529235254</v>
      </c>
      <c r="AJ122" s="0" t="n">
        <f aca="false">SUMPRODUCT('FD inverse'!$A$34:$BH$34,'FD mesh'!$B$84:$BI$84,$E121:$BL121)+'FD inverse'!$A$34*$C122/Setup!$B$17+INDEX('FD inverse'!$A$34:$BH$34,1,'FD mesh'!$B$15+1)*Setup!$B$22</f>
        <v>15.0387982185576</v>
      </c>
      <c r="AK122" s="0" t="n">
        <f aca="false">SUMPRODUCT('FD inverse'!$A$35:$BH$35,'FD mesh'!$B$84:$BI$84,$E121:$BL121)+'FD inverse'!$A$35*$C122/Setup!$B$17+INDEX('FD inverse'!$A$35:$BH$35,1,'FD mesh'!$B$15+1)*Setup!$B$22</f>
        <v>15.0345175020165</v>
      </c>
      <c r="AL122" s="0" t="n">
        <f aca="false">SUMPRODUCT('FD inverse'!$A$36:$BH$36,'FD mesh'!$B$84:$BI$84,$E121:$BL121)+'FD inverse'!$A$36*$C122/Setup!$B$17+INDEX('FD inverse'!$A$36:$BH$36,1,'FD mesh'!$B$15+1)*Setup!$B$22</f>
        <v>15.0304842535101</v>
      </c>
      <c r="AM122" s="0" t="n">
        <f aca="false">SUMPRODUCT('FD inverse'!$A$37:$BH$37,'FD mesh'!$B$84:$BI$84,$E121:$BL121)+'FD inverse'!$A$37*$C122/Setup!$B$17+INDEX('FD inverse'!$A$37:$BH$37,1,'FD mesh'!$B$15+1)*Setup!$B$22</f>
        <v>15.0266726660223</v>
      </c>
      <c r="AN122" s="0" t="n">
        <f aca="false">SUMPRODUCT('FD inverse'!$A$38:$BH$38,'FD mesh'!$B$84:$BI$84,$E121:$BL121)+'FD inverse'!$A$38*$C122/Setup!$B$17+INDEX('FD inverse'!$A$38:$BH$38,1,'FD mesh'!$B$15+1)*Setup!$B$22</f>
        <v>15.0230575498324</v>
      </c>
      <c r="AO122" s="0" t="n">
        <f aca="false">SUMPRODUCT('FD inverse'!$A$39:$BH$39,'FD mesh'!$B$84:$BI$84,$E121:$BL121)+'FD inverse'!$A$39*$C122/Setup!$B$17+INDEX('FD inverse'!$A$39:$BH$39,1,'FD mesh'!$B$15+1)*Setup!$B$22</f>
        <v>15.019614245359</v>
      </c>
      <c r="AP122" s="0" t="n">
        <f aca="false">SUMPRODUCT('FD inverse'!$A$40:$BH$40,'FD mesh'!$B$84:$BI$84,$E121:$BL121)+'FD inverse'!$A$40*$C122/Setup!$B$17+INDEX('FD inverse'!$A$40:$BH$40,1,'FD mesh'!$B$15+1)*Setup!$B$22</f>
        <v>15.0163185437758</v>
      </c>
      <c r="AQ122" s="0" t="n">
        <f aca="false">SUMPRODUCT('FD inverse'!$A$41:$BH$41,'FD mesh'!$B$84:$BI$84,$E121:$BL121)+'FD inverse'!$A$41*$C122/Setup!$B$17+INDEX('FD inverse'!$A$41:$BH$41,1,'FD mesh'!$B$15+1)*Setup!$B$22</f>
        <v>15.0131466143105</v>
      </c>
      <c r="AR122" s="0" t="n">
        <f aca="false">SUMPRODUCT('FD inverse'!$A$42:$BH$42,'FD mesh'!$B$84:$BI$84,$E121:$BL121)+'FD inverse'!$A$42*$C122/Setup!$B$17+INDEX('FD inverse'!$A$42:$BH$42,1,'FD mesh'!$B$15+1)*Setup!$B$22</f>
        <v>15.0100749371913</v>
      </c>
      <c r="AS122" s="0" t="n">
        <f aca="false">SUMPRODUCT('FD inverse'!$A$43:$BH$43,'FD mesh'!$B$84:$BI$84,$E121:$BL121)+'FD inverse'!$A$43*$C122/Setup!$B$17+INDEX('FD inverse'!$A$43:$BH$43,1,'FD mesh'!$B$15+1)*Setup!$B$22</f>
        <v>0</v>
      </c>
      <c r="AT122" s="0" t="n">
        <f aca="false">SUMPRODUCT('FD inverse'!$A$44:$BH$44,'FD mesh'!$B$84:$BI$84,$E121:$BL121)+'FD inverse'!$A$44*$C122/Setup!$B$17+INDEX('FD inverse'!$A$44:$BH$44,1,'FD mesh'!$B$15+1)*Setup!$B$22</f>
        <v>0</v>
      </c>
      <c r="AU122" s="0" t="n">
        <f aca="false">SUMPRODUCT('FD inverse'!$A$45:$BH$45,'FD mesh'!$B$84:$BI$84,$E121:$BL121)+'FD inverse'!$A$45*$C122/Setup!$B$17+INDEX('FD inverse'!$A$45:$BH$45,1,'FD mesh'!$B$15+1)*Setup!$B$22</f>
        <v>0</v>
      </c>
      <c r="AV122" s="0" t="n">
        <f aca="false">SUMPRODUCT('FD inverse'!$A$46:$BH$46,'FD mesh'!$B$84:$BI$84,$E121:$BL121)+'FD inverse'!$A$46*$C122/Setup!$B$17+INDEX('FD inverse'!$A$46:$BH$46,1,'FD mesh'!$B$15+1)*Setup!$B$22</f>
        <v>0</v>
      </c>
      <c r="AW122" s="0" t="n">
        <f aca="false">SUMPRODUCT('FD inverse'!$A$47:$BH$47,'FD mesh'!$B$84:$BI$84,$E121:$BL121)+'FD inverse'!$A$47*$C122/Setup!$B$17+INDEX('FD inverse'!$A$47:$BH$47,1,'FD mesh'!$B$15+1)*Setup!$B$22</f>
        <v>0</v>
      </c>
      <c r="AX122" s="0" t="n">
        <f aca="false">SUMPRODUCT('FD inverse'!$A$48:$BH$48,'FD mesh'!$B$84:$BI$84,$E121:$BL121)+'FD inverse'!$A$48*$C122/Setup!$B$17+INDEX('FD inverse'!$A$48:$BH$48,1,'FD mesh'!$B$15+1)*Setup!$B$22</f>
        <v>0</v>
      </c>
      <c r="AY122" s="0" t="n">
        <f aca="false">SUMPRODUCT('FD inverse'!$A$49:$BH$49,'FD mesh'!$B$84:$BI$84,$E121:$BL121)+'FD inverse'!$A$49*$C122/Setup!$B$17+INDEX('FD inverse'!$A$49:$BH$49,1,'FD mesh'!$B$15+1)*Setup!$B$22</f>
        <v>0</v>
      </c>
      <c r="AZ122" s="0" t="n">
        <f aca="false">SUMPRODUCT('FD inverse'!$A$50:$BH$50,'FD mesh'!$B$84:$BI$84,$E121:$BL121)+'FD inverse'!$A$50*$C122/Setup!$B$17+INDEX('FD inverse'!$A$50:$BH$50,1,'FD mesh'!$B$15+1)*Setup!$B$22</f>
        <v>0</v>
      </c>
      <c r="BA122" s="0" t="n">
        <f aca="false">SUMPRODUCT('FD inverse'!$A$51:$BH$51,'FD mesh'!$B$84:$BI$84,$E121:$BL121)+'FD inverse'!$A$51*$C122/Setup!$B$17+INDEX('FD inverse'!$A$51:$BH$51,1,'FD mesh'!$B$15+1)*Setup!$B$22</f>
        <v>0</v>
      </c>
      <c r="BB122" s="0" t="n">
        <f aca="false">SUMPRODUCT('FD inverse'!$A$52:$BH$52,'FD mesh'!$B$84:$BI$84,$E121:$BL121)+'FD inverse'!$A$52*$C122/Setup!$B$17+INDEX('FD inverse'!$A$52:$BH$52,1,'FD mesh'!$B$15+1)*Setup!$B$22</f>
        <v>0</v>
      </c>
      <c r="BC122" s="0" t="n">
        <f aca="false">SUMPRODUCT('FD inverse'!$A$53:$BH$53,'FD mesh'!$B$84:$BI$84,$E121:$BL121)+'FD inverse'!$A$53*$C122/Setup!$B$17+INDEX('FD inverse'!$A$53:$BH$53,1,'FD mesh'!$B$15+1)*Setup!$B$22</f>
        <v>0</v>
      </c>
      <c r="BD122" s="0" t="n">
        <f aca="false">SUMPRODUCT('FD inverse'!$A$54:$BH$54,'FD mesh'!$B$84:$BI$84,$E121:$BL121)+'FD inverse'!$A$54*$C122/Setup!$B$17+INDEX('FD inverse'!$A$54:$BH$54,1,'FD mesh'!$B$15+1)*Setup!$B$22</f>
        <v>0</v>
      </c>
      <c r="BE122" s="0" t="n">
        <f aca="false">SUMPRODUCT('FD inverse'!$A$55:$BH$55,'FD mesh'!$B$84:$BI$84,$E121:$BL121)+'FD inverse'!$A$55*$C122/Setup!$B$17+INDEX('FD inverse'!$A$55:$BH$55,1,'FD mesh'!$B$15+1)*Setup!$B$22</f>
        <v>0</v>
      </c>
      <c r="BF122" s="0" t="n">
        <f aca="false">SUMPRODUCT('FD inverse'!$A$56:$BH$56,'FD mesh'!$B$84:$BI$84,$E121:$BL121)+'FD inverse'!$A$56*$C122/Setup!$B$17+INDEX('FD inverse'!$A$56:$BH$56,1,'FD mesh'!$B$15+1)*Setup!$B$22</f>
        <v>0</v>
      </c>
      <c r="BG122" s="0" t="n">
        <f aca="false">SUMPRODUCT('FD inverse'!$A$57:$BH$57,'FD mesh'!$B$84:$BI$84,$E121:$BL121)+'FD inverse'!$A$57*$C122/Setup!$B$17+INDEX('FD inverse'!$A$57:$BH$57,1,'FD mesh'!$B$15+1)*Setup!$B$22</f>
        <v>0</v>
      </c>
      <c r="BH122" s="0" t="n">
        <f aca="false">SUMPRODUCT('FD inverse'!$A$58:$BH$58,'FD mesh'!$B$84:$BI$84,$E121:$BL121)+'FD inverse'!$A$58*$C122/Setup!$B$17+INDEX('FD inverse'!$A$58:$BH$58,1,'FD mesh'!$B$15+1)*Setup!$B$22</f>
        <v>0</v>
      </c>
      <c r="BI122" s="0" t="n">
        <f aca="false">SUMPRODUCT('FD inverse'!$A$59:$BH$59,'FD mesh'!$B$84:$BI$84,$E121:$BL121)+'FD inverse'!$A$59*$C122/Setup!$B$17+INDEX('FD inverse'!$A$59:$BH$59,1,'FD mesh'!$B$15+1)*Setup!$B$22</f>
        <v>0</v>
      </c>
      <c r="BJ122" s="0" t="n">
        <f aca="false">SUMPRODUCT('FD inverse'!$A$60:$BH$60,'FD mesh'!$B$84:$BI$84,$E121:$BL121)+'FD inverse'!$A$60*$C122/Setup!$B$17+INDEX('FD inverse'!$A$60:$BH$60,1,'FD mesh'!$B$15+1)*Setup!$B$22</f>
        <v>0</v>
      </c>
      <c r="BK122" s="0" t="n">
        <f aca="false">SUMPRODUCT('FD inverse'!$A$61:$BH$61,'FD mesh'!$B$84:$BI$84,$E121:$BL121)+'FD inverse'!$A$61*$C122/Setup!$B$17+INDEX('FD inverse'!$A$61:$BH$61,1,'FD mesh'!$B$15+1)*Setup!$B$22</f>
        <v>0</v>
      </c>
      <c r="BL122" s="0" t="n">
        <f aca="false">SUMPRODUCT('FD inverse'!$A$62:$BH$62,'FD mesh'!$B$84:$BI$84,$E121:$BL121)+'FD inverse'!$A$62*$C122/Setup!$B$17+INDEX('FD inverse'!$A$62:$BH$62,1,'FD mesh'!$B$15+1)*Setup!$B$22</f>
        <v>0</v>
      </c>
    </row>
    <row r="123" customFormat="false" ht="15" hidden="false" customHeight="false" outlineLevel="0" collapsed="false">
      <c r="A123" s="0" t="n">
        <v>118</v>
      </c>
      <c r="B123" s="0" t="n">
        <f aca="false">A123*Setup!$B$11/3600</f>
        <v>9.83333333333333</v>
      </c>
      <c r="C123" s="0" t="n">
        <f aca="false">Setup!$B$7+Setup!$B$8*COS(2*PI()*(B123-Setup!$B$9)/24)</f>
        <v>23.8255224505387</v>
      </c>
      <c r="D123" s="0" t="n">
        <f aca="false">(C123-E123)/Setup!$B$17</f>
        <v>20.6085487651244</v>
      </c>
      <c r="E123" s="0" t="n">
        <f aca="false">SUMPRODUCT('FD inverse'!$A$3:$BH$3,'FD mesh'!$B$84:$BI$84,$E122:$BL122)+'FD inverse'!$A$3*$C123/Setup!$B$17+INDEX('FD inverse'!$A$3:$BH$3,1,'FD mesh'!$B$15+1)*Setup!$B$22</f>
        <v>21.1464111110725</v>
      </c>
      <c r="F123" s="0" t="n">
        <f aca="false">SUMPRODUCT('FD inverse'!$A$4:$BH$4,'FD mesh'!$B$84:$BI$84,$E122:$BL122)+'FD inverse'!$A$4*$C123/Setup!$B$17+INDEX('FD inverse'!$A$4:$BH$4,1,'FD mesh'!$B$15+1)*Setup!$B$22</f>
        <v>20.5465971299237</v>
      </c>
      <c r="G123" s="0" t="n">
        <f aca="false">SUMPRODUCT('FD inverse'!$A$5:$BH$5,'FD mesh'!$B$84:$BI$84,$E122:$BL122)+'FD inverse'!$A$5*$C123/Setup!$B$17+INDEX('FD inverse'!$A$5:$BH$5,1,'FD mesh'!$B$15+1)*Setup!$B$22</f>
        <v>19.9714154347754</v>
      </c>
      <c r="H123" s="0" t="n">
        <f aca="false">SUMPRODUCT('FD inverse'!$A$6:$BH$6,'FD mesh'!$B$84:$BI$84,$E122:$BL122)+'FD inverse'!$A$6*$C123/Setup!$B$17+INDEX('FD inverse'!$A$6:$BH$6,1,'FD mesh'!$B$15+1)*Setup!$B$22</f>
        <v>18.076167413534</v>
      </c>
      <c r="I123" s="0" t="n">
        <f aca="false">SUMPRODUCT('FD inverse'!$A$7:$BH$7,'FD mesh'!$B$84:$BI$84,$E122:$BL122)+'FD inverse'!$A$7*$C123/Setup!$B$17+INDEX('FD inverse'!$A$7:$BH$7,1,'FD mesh'!$B$15+1)*Setup!$B$22</f>
        <v>17.9181523171907</v>
      </c>
      <c r="J123" s="0" t="n">
        <f aca="false">SUMPRODUCT('FD inverse'!$A$8:$BH$8,'FD mesh'!$B$84:$BI$84,$E122:$BL122)+'FD inverse'!$A$8*$C123/Setup!$B$17+INDEX('FD inverse'!$A$8:$BH$8,1,'FD mesh'!$B$15+1)*Setup!$B$22</f>
        <v>17.7786396687821</v>
      </c>
      <c r="K123" s="0" t="n">
        <f aca="false">SUMPRODUCT('FD inverse'!$A$9:$BH$9,'FD mesh'!$B$84:$BI$84,$E122:$BL122)+'FD inverse'!$A$9*$C123/Setup!$B$17+INDEX('FD inverse'!$A$9:$BH$9,1,'FD mesh'!$B$15+1)*Setup!$B$22</f>
        <v>17.6568159001828</v>
      </c>
      <c r="L123" s="0" t="n">
        <f aca="false">SUMPRODUCT('FD inverse'!$A$10:$BH$10,'FD mesh'!$B$84:$BI$84,$E122:$BL122)+'FD inverse'!$A$10*$C123/Setup!$B$17+INDEX('FD inverse'!$A$10:$BH$10,1,'FD mesh'!$B$15+1)*Setup!$B$22</f>
        <v>17.5519629164128</v>
      </c>
      <c r="M123" s="0" t="n">
        <f aca="false">SUMPRODUCT('FD inverse'!$A$11:$BH$11,'FD mesh'!$B$84:$BI$84,$E122:$BL122)+'FD inverse'!$A$11*$C123/Setup!$B$17+INDEX('FD inverse'!$A$11:$BH$11,1,'FD mesh'!$B$15+1)*Setup!$B$22</f>
        <v>17.4634572198272</v>
      </c>
      <c r="N123" s="0" t="n">
        <f aca="false">SUMPRODUCT('FD inverse'!$A$12:$BH$12,'FD mesh'!$B$84:$BI$84,$E122:$BL122)+'FD inverse'!$A$12*$C123/Setup!$B$17+INDEX('FD inverse'!$A$12:$BH$12,1,'FD mesh'!$B$15+1)*Setup!$B$22</f>
        <v>17.3907687759818</v>
      </c>
      <c r="O123" s="0" t="n">
        <f aca="false">SUMPRODUCT('FD inverse'!$A$13:$BH$13,'FD mesh'!$B$84:$BI$84,$E122:$BL122)+'FD inverse'!$A$13*$C123/Setup!$B$17+INDEX('FD inverse'!$A$13:$BH$13,1,'FD mesh'!$B$15+1)*Setup!$B$22</f>
        <v>17.3334597697462</v>
      </c>
      <c r="P123" s="0" t="n">
        <f aca="false">SUMPRODUCT('FD inverse'!$A$14:$BH$14,'FD mesh'!$B$84:$BI$84,$E122:$BL122)+'FD inverse'!$A$14*$C123/Setup!$B$17+INDEX('FD inverse'!$A$14:$BH$14,1,'FD mesh'!$B$15+1)*Setup!$B$22</f>
        <v>17.2911833771931</v>
      </c>
      <c r="Q123" s="0" t="n">
        <f aca="false">SUMPRODUCT('FD inverse'!$A$15:$BH$15,'FD mesh'!$B$84:$BI$84,$E122:$BL122)+'FD inverse'!$A$15*$C123/Setup!$B$17+INDEX('FD inverse'!$A$15:$BH$15,1,'FD mesh'!$B$15+1)*Setup!$B$22</f>
        <v>17.2636826558685</v>
      </c>
      <c r="R123" s="0" t="n">
        <f aca="false">SUMPRODUCT('FD inverse'!$A$16:$BH$16,'FD mesh'!$B$84:$BI$84,$E122:$BL122)+'FD inverse'!$A$16*$C123/Setup!$B$17+INDEX('FD inverse'!$A$16:$BH$16,1,'FD mesh'!$B$15+1)*Setup!$B$22</f>
        <v>17.2507896332757</v>
      </c>
      <c r="S123" s="0" t="n">
        <f aca="false">SUMPRODUCT('FD inverse'!$A$17:$BH$17,'FD mesh'!$B$84:$BI$84,$E122:$BL122)+'FD inverse'!$A$17*$C123/Setup!$B$17+INDEX('FD inverse'!$A$17:$BH$17,1,'FD mesh'!$B$15+1)*Setup!$B$22</f>
        <v>17.072676662275</v>
      </c>
      <c r="T123" s="0" t="n">
        <f aca="false">SUMPRODUCT('FD inverse'!$A$18:$BH$18,'FD mesh'!$B$84:$BI$84,$E122:$BL122)+'FD inverse'!$A$18*$C123/Setup!$B$17+INDEX('FD inverse'!$A$18:$BH$18,1,'FD mesh'!$B$15+1)*Setup!$B$22</f>
        <v>16.9012467394519</v>
      </c>
      <c r="U123" s="0" t="n">
        <f aca="false">SUMPRODUCT('FD inverse'!$A$19:$BH$19,'FD mesh'!$B$84:$BI$84,$E122:$BL122)+'FD inverse'!$A$19*$C123/Setup!$B$17+INDEX('FD inverse'!$A$19:$BH$19,1,'FD mesh'!$B$15+1)*Setup!$B$22</f>
        <v>16.7359562950332</v>
      </c>
      <c r="V123" s="0" t="n">
        <f aca="false">SUMPRODUCT('FD inverse'!$A$20:$BH$20,'FD mesh'!$B$84:$BI$84,$E122:$BL122)+'FD inverse'!$A$20*$C123/Setup!$B$17+INDEX('FD inverse'!$A$20:$BH$20,1,'FD mesh'!$B$15+1)*Setup!$B$22</f>
        <v>16.5762802697061</v>
      </c>
      <c r="W123" s="0" t="n">
        <f aca="false">SUMPRODUCT('FD inverse'!$A$21:$BH$21,'FD mesh'!$B$84:$BI$84,$E122:$BL122)+'FD inverse'!$A$21*$C123/Setup!$B$17+INDEX('FD inverse'!$A$21:$BH$21,1,'FD mesh'!$B$15+1)*Setup!$B$22</f>
        <v>16.4217104928516</v>
      </c>
      <c r="X123" s="0" t="n">
        <f aca="false">SUMPRODUCT('FD inverse'!$A$22:$BH$22,'FD mesh'!$B$84:$BI$84,$E122:$BL122)+'FD inverse'!$A$22*$C123/Setup!$B$17+INDEX('FD inverse'!$A$22:$BH$22,1,'FD mesh'!$B$15+1)*Setup!$B$22</f>
        <v>16.2717541058355</v>
      </c>
      <c r="Y123" s="0" t="n">
        <f aca="false">SUMPRODUCT('FD inverse'!$A$23:$BH$23,'FD mesh'!$B$84:$BI$84,$E122:$BL122)+'FD inverse'!$A$23*$C123/Setup!$B$17+INDEX('FD inverse'!$A$23:$BH$23,1,'FD mesh'!$B$15+1)*Setup!$B$22</f>
        <v>16.1259320305707</v>
      </c>
      <c r="Z123" s="0" t="n">
        <f aca="false">SUMPRODUCT('FD inverse'!$A$24:$BH$24,'FD mesh'!$B$84:$BI$84,$E122:$BL122)+'FD inverse'!$A$24*$C123/Setup!$B$17+INDEX('FD inverse'!$A$24:$BH$24,1,'FD mesh'!$B$15+1)*Setup!$B$22</f>
        <v>15.9837774825768</v>
      </c>
      <c r="AA123" s="0" t="n">
        <f aca="false">SUMPRODUCT('FD inverse'!$A$25:$BH$25,'FD mesh'!$B$84:$BI$84,$E122:$BL122)+'FD inverse'!$A$25*$C123/Setup!$B$17+INDEX('FD inverse'!$A$25:$BH$25,1,'FD mesh'!$B$15+1)*Setup!$B$22</f>
        <v>15.8448345268777</v>
      </c>
      <c r="AB123" s="0" t="n">
        <f aca="false">SUMPRODUCT('FD inverse'!$A$26:$BH$26,'FD mesh'!$B$84:$BI$84,$E122:$BL122)+'FD inverse'!$A$26*$C123/Setup!$B$17+INDEX('FD inverse'!$A$26:$BH$26,1,'FD mesh'!$B$15+1)*Setup!$B$22</f>
        <v>15.7086566742822</v>
      </c>
      <c r="AC123" s="0" t="n">
        <f aca="false">SUMPRODUCT('FD inverse'!$A$27:$BH$27,'FD mesh'!$B$84:$BI$84,$E122:$BL122)+'FD inverse'!$A$27*$C123/Setup!$B$17+INDEX('FD inverse'!$A$27:$BH$27,1,'FD mesh'!$B$15+1)*Setup!$B$22</f>
        <v>15.5748055148886</v>
      </c>
      <c r="AD123" s="0" t="n">
        <f aca="false">SUMPRODUCT('FD inverse'!$A$28:$BH$28,'FD mesh'!$B$84:$BI$84,$E122:$BL122)+'FD inverse'!$A$28*$C123/Setup!$B$17+INDEX('FD inverse'!$A$28:$BH$28,1,'FD mesh'!$B$15+1)*Setup!$B$22</f>
        <v>15.4428493850488</v>
      </c>
      <c r="AE123" s="0" t="n">
        <f aca="false">SUMPRODUCT('FD inverse'!$A$29:$BH$29,'FD mesh'!$B$84:$BI$84,$E122:$BL122)+'FD inverse'!$A$29*$C123/Setup!$B$17+INDEX('FD inverse'!$A$29:$BH$29,1,'FD mesh'!$B$15+1)*Setup!$B$22</f>
        <v>15.3123620635006</v>
      </c>
      <c r="AF123" s="0" t="n">
        <f aca="false">SUMPRODUCT('FD inverse'!$A$30:$BH$30,'FD mesh'!$B$84:$BI$84,$E122:$BL122)+'FD inverse'!$A$30*$C123/Setup!$B$17+INDEX('FD inverse'!$A$30:$BH$30,1,'FD mesh'!$B$15+1)*Setup!$B$22</f>
        <v>15.1829214919505</v>
      </c>
      <c r="AG123" s="0" t="n">
        <f aca="false">SUMPRODUCT('FD inverse'!$A$31:$BH$31,'FD mesh'!$B$84:$BI$84,$E122:$BL122)+'FD inverse'!$A$31*$C123/Setup!$B$17+INDEX('FD inverse'!$A$31:$BH$31,1,'FD mesh'!$B$15+1)*Setup!$B$22</f>
        <v>15.0541085150386</v>
      </c>
      <c r="AH123" s="0" t="n">
        <f aca="false">SUMPRODUCT('FD inverse'!$A$32:$BH$32,'FD mesh'!$B$84:$BI$84,$E122:$BL122)+'FD inverse'!$A$32*$C123/Setup!$B$17+INDEX('FD inverse'!$A$32:$BH$32,1,'FD mesh'!$B$15+1)*Setup!$B$22</f>
        <v>15.0488643365789</v>
      </c>
      <c r="AI123" s="0" t="n">
        <f aca="false">SUMPRODUCT('FD inverse'!$A$33:$BH$33,'FD mesh'!$B$84:$BI$84,$E122:$BL122)+'FD inverse'!$A$33*$C123/Setup!$B$17+INDEX('FD inverse'!$A$33:$BH$33,1,'FD mesh'!$B$15+1)*Setup!$B$22</f>
        <v>15.0439519264117</v>
      </c>
      <c r="AJ123" s="0" t="n">
        <f aca="false">SUMPRODUCT('FD inverse'!$A$34:$BH$34,'FD mesh'!$B$84:$BI$84,$E122:$BL122)+'FD inverse'!$A$34*$C123/Setup!$B$17+INDEX('FD inverse'!$A$34:$BH$34,1,'FD mesh'!$B$15+1)*Setup!$B$22</f>
        <v>15.0393427453025</v>
      </c>
      <c r="AK123" s="0" t="n">
        <f aca="false">SUMPRODUCT('FD inverse'!$A$35:$BH$35,'FD mesh'!$B$84:$BI$84,$E122:$BL122)+'FD inverse'!$A$35*$C123/Setup!$B$17+INDEX('FD inverse'!$A$35:$BH$35,1,'FD mesh'!$B$15+1)*Setup!$B$22</f>
        <v>15.0350092161738</v>
      </c>
      <c r="AL123" s="0" t="n">
        <f aca="false">SUMPRODUCT('FD inverse'!$A$36:$BH$36,'FD mesh'!$B$84:$BI$84,$E122:$BL122)+'FD inverse'!$A$36*$C123/Setup!$B$17+INDEX('FD inverse'!$A$36:$BH$36,1,'FD mesh'!$B$15+1)*Setup!$B$22</f>
        <v>15.0309246040773</v>
      </c>
      <c r="AM123" s="0" t="n">
        <f aca="false">SUMPRODUCT('FD inverse'!$A$37:$BH$37,'FD mesh'!$B$84:$BI$84,$E122:$BL122)+'FD inverse'!$A$37*$C123/Setup!$B$17+INDEX('FD inverse'!$A$37:$BH$37,1,'FD mesh'!$B$15+1)*Setup!$B$22</f>
        <v>15.0270629075806</v>
      </c>
      <c r="AN123" s="0" t="n">
        <f aca="false">SUMPRODUCT('FD inverse'!$A$38:$BH$38,'FD mesh'!$B$84:$BI$84,$E122:$BL122)+'FD inverse'!$A$38*$C123/Setup!$B$17+INDEX('FD inverse'!$A$38:$BH$38,1,'FD mesh'!$B$15+1)*Setup!$B$22</f>
        <v>15.0233987603493</v>
      </c>
      <c r="AO123" s="0" t="n">
        <f aca="false">SUMPRODUCT('FD inverse'!$A$39:$BH$39,'FD mesh'!$B$84:$BI$84,$E122:$BL122)+'FD inverse'!$A$39*$C123/Setup!$B$17+INDEX('FD inverse'!$A$39:$BH$39,1,'FD mesh'!$B$15+1)*Setup!$B$22</f>
        <v>15.0199073417409</v>
      </c>
      <c r="AP123" s="0" t="n">
        <f aca="false">SUMPRODUCT('FD inverse'!$A$40:$BH$40,'FD mesh'!$B$84:$BI$84,$E122:$BL122)+'FD inverse'!$A$40*$C123/Setup!$B$17+INDEX('FD inverse'!$A$40:$BH$40,1,'FD mesh'!$B$15+1)*Setup!$B$22</f>
        <v>15.0165642952718</v>
      </c>
      <c r="AQ123" s="0" t="n">
        <f aca="false">SUMPRODUCT('FD inverse'!$A$41:$BH$41,'FD mesh'!$B$84:$BI$84,$E122:$BL122)+'FD inverse'!$A$41*$C123/Setup!$B$17+INDEX('FD inverse'!$A$41:$BH$41,1,'FD mesh'!$B$15+1)*Setup!$B$22</f>
        <v>15.0133456538705</v>
      </c>
      <c r="AR123" s="0" t="n">
        <f aca="false">SUMPRODUCT('FD inverse'!$A$42:$BH$42,'FD mesh'!$B$84:$BI$84,$E122:$BL122)+'FD inverse'!$A$42*$C123/Setup!$B$17+INDEX('FD inverse'!$A$42:$BH$42,1,'FD mesh'!$B$15+1)*Setup!$B$22</f>
        <v>15.010227770879</v>
      </c>
      <c r="AS123" s="0" t="n">
        <f aca="false">SUMPRODUCT('FD inverse'!$A$43:$BH$43,'FD mesh'!$B$84:$BI$84,$E122:$BL122)+'FD inverse'!$A$43*$C123/Setup!$B$17+INDEX('FD inverse'!$A$43:$BH$43,1,'FD mesh'!$B$15+1)*Setup!$B$22</f>
        <v>0</v>
      </c>
      <c r="AT123" s="0" t="n">
        <f aca="false">SUMPRODUCT('FD inverse'!$A$44:$BH$44,'FD mesh'!$B$84:$BI$84,$E122:$BL122)+'FD inverse'!$A$44*$C123/Setup!$B$17+INDEX('FD inverse'!$A$44:$BH$44,1,'FD mesh'!$B$15+1)*Setup!$B$22</f>
        <v>0</v>
      </c>
      <c r="AU123" s="0" t="n">
        <f aca="false">SUMPRODUCT('FD inverse'!$A$45:$BH$45,'FD mesh'!$B$84:$BI$84,$E122:$BL122)+'FD inverse'!$A$45*$C123/Setup!$B$17+INDEX('FD inverse'!$A$45:$BH$45,1,'FD mesh'!$B$15+1)*Setup!$B$22</f>
        <v>0</v>
      </c>
      <c r="AV123" s="0" t="n">
        <f aca="false">SUMPRODUCT('FD inverse'!$A$46:$BH$46,'FD mesh'!$B$84:$BI$84,$E122:$BL122)+'FD inverse'!$A$46*$C123/Setup!$B$17+INDEX('FD inverse'!$A$46:$BH$46,1,'FD mesh'!$B$15+1)*Setup!$B$22</f>
        <v>0</v>
      </c>
      <c r="AW123" s="0" t="n">
        <f aca="false">SUMPRODUCT('FD inverse'!$A$47:$BH$47,'FD mesh'!$B$84:$BI$84,$E122:$BL122)+'FD inverse'!$A$47*$C123/Setup!$B$17+INDEX('FD inverse'!$A$47:$BH$47,1,'FD mesh'!$B$15+1)*Setup!$B$22</f>
        <v>0</v>
      </c>
      <c r="AX123" s="0" t="n">
        <f aca="false">SUMPRODUCT('FD inverse'!$A$48:$BH$48,'FD mesh'!$B$84:$BI$84,$E122:$BL122)+'FD inverse'!$A$48*$C123/Setup!$B$17+INDEX('FD inverse'!$A$48:$BH$48,1,'FD mesh'!$B$15+1)*Setup!$B$22</f>
        <v>0</v>
      </c>
      <c r="AY123" s="0" t="n">
        <f aca="false">SUMPRODUCT('FD inverse'!$A$49:$BH$49,'FD mesh'!$B$84:$BI$84,$E122:$BL122)+'FD inverse'!$A$49*$C123/Setup!$B$17+INDEX('FD inverse'!$A$49:$BH$49,1,'FD mesh'!$B$15+1)*Setup!$B$22</f>
        <v>0</v>
      </c>
      <c r="AZ123" s="0" t="n">
        <f aca="false">SUMPRODUCT('FD inverse'!$A$50:$BH$50,'FD mesh'!$B$84:$BI$84,$E122:$BL122)+'FD inverse'!$A$50*$C123/Setup!$B$17+INDEX('FD inverse'!$A$50:$BH$50,1,'FD mesh'!$B$15+1)*Setup!$B$22</f>
        <v>0</v>
      </c>
      <c r="BA123" s="0" t="n">
        <f aca="false">SUMPRODUCT('FD inverse'!$A$51:$BH$51,'FD mesh'!$B$84:$BI$84,$E122:$BL122)+'FD inverse'!$A$51*$C123/Setup!$B$17+INDEX('FD inverse'!$A$51:$BH$51,1,'FD mesh'!$B$15+1)*Setup!$B$22</f>
        <v>0</v>
      </c>
      <c r="BB123" s="0" t="n">
        <f aca="false">SUMPRODUCT('FD inverse'!$A$52:$BH$52,'FD mesh'!$B$84:$BI$84,$E122:$BL122)+'FD inverse'!$A$52*$C123/Setup!$B$17+INDEX('FD inverse'!$A$52:$BH$52,1,'FD mesh'!$B$15+1)*Setup!$B$22</f>
        <v>0</v>
      </c>
      <c r="BC123" s="0" t="n">
        <f aca="false">SUMPRODUCT('FD inverse'!$A$53:$BH$53,'FD mesh'!$B$84:$BI$84,$E122:$BL122)+'FD inverse'!$A$53*$C123/Setup!$B$17+INDEX('FD inverse'!$A$53:$BH$53,1,'FD mesh'!$B$15+1)*Setup!$B$22</f>
        <v>0</v>
      </c>
      <c r="BD123" s="0" t="n">
        <f aca="false">SUMPRODUCT('FD inverse'!$A$54:$BH$54,'FD mesh'!$B$84:$BI$84,$E122:$BL122)+'FD inverse'!$A$54*$C123/Setup!$B$17+INDEX('FD inverse'!$A$54:$BH$54,1,'FD mesh'!$B$15+1)*Setup!$B$22</f>
        <v>0</v>
      </c>
      <c r="BE123" s="0" t="n">
        <f aca="false">SUMPRODUCT('FD inverse'!$A$55:$BH$55,'FD mesh'!$B$84:$BI$84,$E122:$BL122)+'FD inverse'!$A$55*$C123/Setup!$B$17+INDEX('FD inverse'!$A$55:$BH$55,1,'FD mesh'!$B$15+1)*Setup!$B$22</f>
        <v>0</v>
      </c>
      <c r="BF123" s="0" t="n">
        <f aca="false">SUMPRODUCT('FD inverse'!$A$56:$BH$56,'FD mesh'!$B$84:$BI$84,$E122:$BL122)+'FD inverse'!$A$56*$C123/Setup!$B$17+INDEX('FD inverse'!$A$56:$BH$56,1,'FD mesh'!$B$15+1)*Setup!$B$22</f>
        <v>0</v>
      </c>
      <c r="BG123" s="0" t="n">
        <f aca="false">SUMPRODUCT('FD inverse'!$A$57:$BH$57,'FD mesh'!$B$84:$BI$84,$E122:$BL122)+'FD inverse'!$A$57*$C123/Setup!$B$17+INDEX('FD inverse'!$A$57:$BH$57,1,'FD mesh'!$B$15+1)*Setup!$B$22</f>
        <v>0</v>
      </c>
      <c r="BH123" s="0" t="n">
        <f aca="false">SUMPRODUCT('FD inverse'!$A$58:$BH$58,'FD mesh'!$B$84:$BI$84,$E122:$BL122)+'FD inverse'!$A$58*$C123/Setup!$B$17+INDEX('FD inverse'!$A$58:$BH$58,1,'FD mesh'!$B$15+1)*Setup!$B$22</f>
        <v>0</v>
      </c>
      <c r="BI123" s="0" t="n">
        <f aca="false">SUMPRODUCT('FD inverse'!$A$59:$BH$59,'FD mesh'!$B$84:$BI$84,$E122:$BL122)+'FD inverse'!$A$59*$C123/Setup!$B$17+INDEX('FD inverse'!$A$59:$BH$59,1,'FD mesh'!$B$15+1)*Setup!$B$22</f>
        <v>0</v>
      </c>
      <c r="BJ123" s="0" t="n">
        <f aca="false">SUMPRODUCT('FD inverse'!$A$60:$BH$60,'FD mesh'!$B$84:$BI$84,$E122:$BL122)+'FD inverse'!$A$60*$C123/Setup!$B$17+INDEX('FD inverse'!$A$60:$BH$60,1,'FD mesh'!$B$15+1)*Setup!$B$22</f>
        <v>0</v>
      </c>
      <c r="BK123" s="0" t="n">
        <f aca="false">SUMPRODUCT('FD inverse'!$A$61:$BH$61,'FD mesh'!$B$84:$BI$84,$E122:$BL122)+'FD inverse'!$A$61*$C123/Setup!$B$17+INDEX('FD inverse'!$A$61:$BH$61,1,'FD mesh'!$B$15+1)*Setup!$B$22</f>
        <v>0</v>
      </c>
      <c r="BL123" s="0" t="n">
        <f aca="false">SUMPRODUCT('FD inverse'!$A$62:$BH$62,'FD mesh'!$B$84:$BI$84,$E122:$BL122)+'FD inverse'!$A$62*$C123/Setup!$B$17+INDEX('FD inverse'!$A$62:$BH$62,1,'FD mesh'!$B$15+1)*Setup!$B$22</f>
        <v>0</v>
      </c>
    </row>
    <row r="124" customFormat="false" ht="15" hidden="false" customHeight="false" outlineLevel="0" collapsed="false">
      <c r="A124" s="0" t="n">
        <v>119</v>
      </c>
      <c r="B124" s="0" t="n">
        <f aca="false">A124*Setup!$B$11/3600</f>
        <v>9.91666666666667</v>
      </c>
      <c r="C124" s="0" t="n">
        <f aca="false">Setup!$B$7+Setup!$B$8*COS(2*PI()*(B124-Setup!$B$9)/24)</f>
        <v>23.9127404598618</v>
      </c>
      <c r="D124" s="0" t="n">
        <f aca="false">(C124-E124)/Setup!$B$17</f>
        <v>20.7981051231364</v>
      </c>
      <c r="E124" s="0" t="n">
        <f aca="false">SUMPRODUCT('FD inverse'!$A$3:$BH$3,'FD mesh'!$B$84:$BI$84,$E123:$BL123)+'FD inverse'!$A$3*$C124/Setup!$B$17+INDEX('FD inverse'!$A$3:$BH$3,1,'FD mesh'!$B$15+1)*Setup!$B$22</f>
        <v>21.208986793854</v>
      </c>
      <c r="F124" s="0" t="n">
        <f aca="false">SUMPRODUCT('FD inverse'!$A$4:$BH$4,'FD mesh'!$B$84:$BI$84,$E123:$BL123)+'FD inverse'!$A$4*$C124/Setup!$B$17+INDEX('FD inverse'!$A$4:$BH$4,1,'FD mesh'!$B$15+1)*Setup!$B$22</f>
        <v>20.6035753622214</v>
      </c>
      <c r="G124" s="0" t="n">
        <f aca="false">SUMPRODUCT('FD inverse'!$A$5:$BH$5,'FD mesh'!$B$84:$BI$84,$E123:$BL123)+'FD inverse'!$A$5*$C124/Setup!$B$17+INDEX('FD inverse'!$A$5:$BH$5,1,'FD mesh'!$B$15+1)*Setup!$B$22</f>
        <v>20.0228940661348</v>
      </c>
      <c r="H124" s="0" t="n">
        <f aca="false">SUMPRODUCT('FD inverse'!$A$6:$BH$6,'FD mesh'!$B$84:$BI$84,$E123:$BL123)+'FD inverse'!$A$6*$C124/Setup!$B$17+INDEX('FD inverse'!$A$6:$BH$6,1,'FD mesh'!$B$15+1)*Setup!$B$22</f>
        <v>18.1093414133165</v>
      </c>
      <c r="I124" s="0" t="n">
        <f aca="false">SUMPRODUCT('FD inverse'!$A$7:$BH$7,'FD mesh'!$B$84:$BI$84,$E123:$BL123)+'FD inverse'!$A$7*$C124/Setup!$B$17+INDEX('FD inverse'!$A$7:$BH$7,1,'FD mesh'!$B$15+1)*Setup!$B$22</f>
        <v>17.9497863112331</v>
      </c>
      <c r="J124" s="0" t="n">
        <f aca="false">SUMPRODUCT('FD inverse'!$A$8:$BH$8,'FD mesh'!$B$84:$BI$84,$E123:$BL123)+'FD inverse'!$A$8*$C124/Setup!$B$17+INDEX('FD inverse'!$A$8:$BH$8,1,'FD mesh'!$B$15+1)*Setup!$B$22</f>
        <v>17.8088943324784</v>
      </c>
      <c r="K124" s="0" t="n">
        <f aca="false">SUMPRODUCT('FD inverse'!$A$9:$BH$9,'FD mesh'!$B$84:$BI$84,$E123:$BL123)+'FD inverse'!$A$9*$C124/Setup!$B$17+INDEX('FD inverse'!$A$9:$BH$9,1,'FD mesh'!$B$15+1)*Setup!$B$22</f>
        <v>17.6858517128366</v>
      </c>
      <c r="L124" s="0" t="n">
        <f aca="false">SUMPRODUCT('FD inverse'!$A$10:$BH$10,'FD mesh'!$B$84:$BI$84,$E123:$BL123)+'FD inverse'!$A$10*$C124/Setup!$B$17+INDEX('FD inverse'!$A$10:$BH$10,1,'FD mesh'!$B$15+1)*Setup!$B$22</f>
        <v>17.579939366147</v>
      </c>
      <c r="M124" s="0" t="n">
        <f aca="false">SUMPRODUCT('FD inverse'!$A$11:$BH$11,'FD mesh'!$B$84:$BI$84,$E123:$BL123)+'FD inverse'!$A$11*$C124/Setup!$B$17+INDEX('FD inverse'!$A$11:$BH$11,1,'FD mesh'!$B$15+1)*Setup!$B$22</f>
        <v>17.4905322995365</v>
      </c>
      <c r="N124" s="0" t="n">
        <f aca="false">SUMPRODUCT('FD inverse'!$A$12:$BH$12,'FD mesh'!$B$84:$BI$84,$E123:$BL123)+'FD inverse'!$A$12*$C124/Setup!$B$17+INDEX('FD inverse'!$A$12:$BH$12,1,'FD mesh'!$B$15+1)*Setup!$B$22</f>
        <v>17.4170987312796</v>
      </c>
      <c r="O124" s="0" t="n">
        <f aca="false">SUMPRODUCT('FD inverse'!$A$13:$BH$13,'FD mesh'!$B$84:$BI$84,$E123:$BL123)+'FD inverse'!$A$13*$C124/Setup!$B$17+INDEX('FD inverse'!$A$13:$BH$13,1,'FD mesh'!$B$15+1)*Setup!$B$22</f>
        <v>17.3591990599536</v>
      </c>
      <c r="P124" s="0" t="n">
        <f aca="false">SUMPRODUCT('FD inverse'!$A$14:$BH$14,'FD mesh'!$B$84:$BI$84,$E123:$BL123)+'FD inverse'!$A$14*$C124/Setup!$B$17+INDEX('FD inverse'!$A$14:$BH$14,1,'FD mesh'!$B$15+1)*Setup!$B$22</f>
        <v>17.3164848105789</v>
      </c>
      <c r="Q124" s="0" t="n">
        <f aca="false">SUMPRODUCT('FD inverse'!$A$15:$BH$15,'FD mesh'!$B$84:$BI$84,$E123:$BL123)+'FD inverse'!$A$15*$C124/Setup!$B$17+INDEX('FD inverse'!$A$15:$BH$15,1,'FD mesh'!$B$15+1)*Setup!$B$22</f>
        <v>17.2886976605469</v>
      </c>
      <c r="R124" s="0" t="n">
        <f aca="false">SUMPRODUCT('FD inverse'!$A$16:$BH$16,'FD mesh'!$B$84:$BI$84,$E123:$BL123)+'FD inverse'!$A$16*$C124/Setup!$B$17+INDEX('FD inverse'!$A$16:$BH$16,1,'FD mesh'!$B$15+1)*Setup!$B$22</f>
        <v>17.2756686253693</v>
      </c>
      <c r="S124" s="0" t="n">
        <f aca="false">SUMPRODUCT('FD inverse'!$A$17:$BH$17,'FD mesh'!$B$84:$BI$84,$E123:$BL123)+'FD inverse'!$A$17*$C124/Setup!$B$17+INDEX('FD inverse'!$A$17:$BH$17,1,'FD mesh'!$B$15+1)*Setup!$B$22</f>
        <v>17.0956204660318</v>
      </c>
      <c r="T124" s="0" t="n">
        <f aca="false">SUMPRODUCT('FD inverse'!$A$18:$BH$18,'FD mesh'!$B$84:$BI$84,$E123:$BL123)+'FD inverse'!$A$18*$C124/Setup!$B$17+INDEX('FD inverse'!$A$18:$BH$18,1,'FD mesh'!$B$15+1)*Setup!$B$22</f>
        <v>16.9223243403712</v>
      </c>
      <c r="U124" s="0" t="n">
        <f aca="false">SUMPRODUCT('FD inverse'!$A$19:$BH$19,'FD mesh'!$B$84:$BI$84,$E123:$BL123)+'FD inverse'!$A$19*$C124/Setup!$B$17+INDEX('FD inverse'!$A$19:$BH$19,1,'FD mesh'!$B$15+1)*Setup!$B$22</f>
        <v>16.7552310515527</v>
      </c>
      <c r="V124" s="0" t="n">
        <f aca="false">SUMPRODUCT('FD inverse'!$A$20:$BH$20,'FD mesh'!$B$84:$BI$84,$E123:$BL123)+'FD inverse'!$A$20*$C124/Setup!$B$17+INDEX('FD inverse'!$A$20:$BH$20,1,'FD mesh'!$B$15+1)*Setup!$B$22</f>
        <v>16.5938100482241</v>
      </c>
      <c r="W124" s="0" t="n">
        <f aca="false">SUMPRODUCT('FD inverse'!$A$21:$BH$21,'FD mesh'!$B$84:$BI$84,$E123:$BL123)+'FD inverse'!$A$21*$C124/Setup!$B$17+INDEX('FD inverse'!$A$21:$BH$21,1,'FD mesh'!$B$15+1)*Setup!$B$22</f>
        <v>16.437547808288</v>
      </c>
      <c r="X124" s="0" t="n">
        <f aca="false">SUMPRODUCT('FD inverse'!$A$22:$BH$22,'FD mesh'!$B$84:$BI$84,$E123:$BL123)+'FD inverse'!$A$22*$C124/Setup!$B$17+INDEX('FD inverse'!$A$22:$BH$22,1,'FD mesh'!$B$15+1)*Setup!$B$22</f>
        <v>16.2859462640374</v>
      </c>
      <c r="Y124" s="0" t="n">
        <f aca="false">SUMPRODUCT('FD inverse'!$A$23:$BH$23,'FD mesh'!$B$84:$BI$84,$E123:$BL123)+'FD inverse'!$A$23*$C124/Setup!$B$17+INDEX('FD inverse'!$A$23:$BH$23,1,'FD mesh'!$B$15+1)*Setup!$B$22</f>
        <v>16.1385212692006</v>
      </c>
      <c r="Z124" s="0" t="n">
        <f aca="false">SUMPRODUCT('FD inverse'!$A$24:$BH$24,'FD mesh'!$B$84:$BI$84,$E123:$BL123)+'FD inverse'!$A$24*$C124/Setup!$B$17+INDEX('FD inverse'!$A$24:$BH$24,1,'FD mesh'!$B$15+1)*Setup!$B$22</f>
        <v>15.9948011074462</v>
      </c>
      <c r="AA124" s="0" t="n">
        <f aca="false">SUMPRODUCT('FD inverse'!$A$25:$BH$25,'FD mesh'!$B$84:$BI$84,$E123:$BL123)+'FD inverse'!$A$25*$C124/Setup!$B$17+INDEX('FD inverse'!$A$25:$BH$25,1,'FD mesh'!$B$15+1)*Setup!$B$22</f>
        <v>15.8543250410106</v>
      </c>
      <c r="AB124" s="0" t="n">
        <f aca="false">SUMPRODUCT('FD inverse'!$A$26:$BH$26,'FD mesh'!$B$84:$BI$84,$E123:$BL123)+'FD inverse'!$A$26*$C124/Setup!$B$17+INDEX('FD inverse'!$A$26:$BH$26,1,'FD mesh'!$B$15+1)*Setup!$B$22</f>
        <v>15.7166418973055</v>
      </c>
      <c r="AC124" s="0" t="n">
        <f aca="false">SUMPRODUCT('FD inverse'!$A$27:$BH$27,'FD mesh'!$B$84:$BI$84,$E123:$BL123)+'FD inverse'!$A$27*$C124/Setup!$B$17+INDEX('FD inverse'!$A$27:$BH$27,1,'FD mesh'!$B$15+1)*Setup!$B$22</f>
        <v>15.5813086906616</v>
      </c>
      <c r="AD124" s="0" t="n">
        <f aca="false">SUMPRODUCT('FD inverse'!$A$28:$BH$28,'FD mesh'!$B$84:$BI$84,$E123:$BL123)+'FD inverse'!$A$28*$C124/Setup!$B$17+INDEX('FD inverse'!$A$28:$BH$28,1,'FD mesh'!$B$15+1)*Setup!$B$22</f>
        <v>15.4478892757451</v>
      </c>
      <c r="AE124" s="0" t="n">
        <f aca="false">SUMPRODUCT('FD inverse'!$A$29:$BH$29,'FD mesh'!$B$84:$BI$84,$E123:$BL123)+'FD inverse'!$A$29*$C124/Setup!$B$17+INDEX('FD inverse'!$A$29:$BH$29,1,'FD mesh'!$B$15+1)*Setup!$B$22</f>
        <v>15.3159530286622</v>
      </c>
      <c r="AF124" s="0" t="n">
        <f aca="false">SUMPRODUCT('FD inverse'!$A$30:$BH$30,'FD mesh'!$B$84:$BI$84,$E123:$BL123)+'FD inverse'!$A$30*$C124/Setup!$B$17+INDEX('FD inverse'!$A$30:$BH$30,1,'FD mesh'!$B$15+1)*Setup!$B$22</f>
        <v>15.1850735513269</v>
      </c>
      <c r="AG124" s="0" t="n">
        <f aca="false">SUMPRODUCT('FD inverse'!$A$31:$BH$31,'FD mesh'!$B$84:$BI$84,$E123:$BL123)+'FD inverse'!$A$31*$C124/Setup!$B$17+INDEX('FD inverse'!$A$31:$BH$31,1,'FD mesh'!$B$15+1)*Setup!$B$22</f>
        <v>15.0548273943222</v>
      </c>
      <c r="AH124" s="0" t="n">
        <f aca="false">SUMPRODUCT('FD inverse'!$A$32:$BH$32,'FD mesh'!$B$84:$BI$84,$E123:$BL123)+'FD inverse'!$A$32*$C124/Setup!$B$17+INDEX('FD inverse'!$A$32:$BH$32,1,'FD mesh'!$B$15+1)*Setup!$B$22</f>
        <v>15.0495240953019</v>
      </c>
      <c r="AI124" s="0" t="n">
        <f aca="false">SUMPRODUCT('FD inverse'!$A$33:$BH$33,'FD mesh'!$B$84:$BI$84,$E123:$BL123)+'FD inverse'!$A$33*$C124/Setup!$B$17+INDEX('FD inverse'!$A$33:$BH$33,1,'FD mesh'!$B$15+1)*Setup!$B$22</f>
        <v>15.0445547813436</v>
      </c>
      <c r="AJ124" s="0" t="n">
        <f aca="false">SUMPRODUCT('FD inverse'!$A$34:$BH$34,'FD mesh'!$B$84:$BI$84,$E123:$BL123)+'FD inverse'!$A$34*$C124/Setup!$B$17+INDEX('FD inverse'!$A$34:$BH$34,1,'FD mesh'!$B$15+1)*Setup!$B$22</f>
        <v>15.0398906464374</v>
      </c>
      <c r="AK124" s="0" t="n">
        <f aca="false">SUMPRODUCT('FD inverse'!$A$35:$BH$35,'FD mesh'!$B$84:$BI$84,$E123:$BL123)+'FD inverse'!$A$35*$C124/Setup!$B$17+INDEX('FD inverse'!$A$35:$BH$35,1,'FD mesh'!$B$15+1)*Setup!$B$22</f>
        <v>15.0355038717056</v>
      </c>
      <c r="AL124" s="0" t="n">
        <f aca="false">SUMPRODUCT('FD inverse'!$A$36:$BH$36,'FD mesh'!$B$84:$BI$84,$E123:$BL123)+'FD inverse'!$A$36*$C124/Setup!$B$17+INDEX('FD inverse'!$A$36:$BH$36,1,'FD mesh'!$B$15+1)*Setup!$B$22</f>
        <v>15.0313675029975</v>
      </c>
      <c r="AM124" s="0" t="n">
        <f aca="false">SUMPRODUCT('FD inverse'!$A$37:$BH$37,'FD mesh'!$B$84:$BI$84,$E123:$BL123)+'FD inverse'!$A$37*$C124/Setup!$B$17+INDEX('FD inverse'!$A$37:$BH$37,1,'FD mesh'!$B$15+1)*Setup!$B$22</f>
        <v>15.0274553399241</v>
      </c>
      <c r="AN124" s="0" t="n">
        <f aca="false">SUMPRODUCT('FD inverse'!$A$38:$BH$38,'FD mesh'!$B$84:$BI$84,$E123:$BL123)+'FD inverse'!$A$38*$C124/Setup!$B$17+INDEX('FD inverse'!$A$38:$BH$38,1,'FD mesh'!$B$15+1)*Setup!$B$22</f>
        <v>15.023741835142</v>
      </c>
      <c r="AO124" s="0" t="n">
        <f aca="false">SUMPRODUCT('FD inverse'!$A$39:$BH$39,'FD mesh'!$B$84:$BI$84,$E123:$BL123)+'FD inverse'!$A$39*$C124/Setup!$B$17+INDEX('FD inverse'!$A$39:$BH$39,1,'FD mesh'!$B$15+1)*Setup!$B$22</f>
        <v>15.0202020027221</v>
      </c>
      <c r="AP124" s="0" t="n">
        <f aca="false">SUMPRODUCT('FD inverse'!$A$40:$BH$40,'FD mesh'!$B$84:$BI$84,$E123:$BL123)+'FD inverse'!$A$40*$C124/Setup!$B$17+INDEX('FD inverse'!$A$40:$BH$40,1,'FD mesh'!$B$15+1)*Setup!$B$22</f>
        <v>15.0168113344779</v>
      </c>
      <c r="AQ124" s="0" t="n">
        <f aca="false">SUMPRODUCT('FD inverse'!$A$41:$BH$41,'FD mesh'!$B$84:$BI$84,$E123:$BL123)+'FD inverse'!$A$41*$C124/Setup!$B$17+INDEX('FD inverse'!$A$41:$BH$41,1,'FD mesh'!$B$15+1)*Setup!$B$22</f>
        <v>15.0135457231699</v>
      </c>
      <c r="AR124" s="0" t="n">
        <f aca="false">SUMPRODUCT('FD inverse'!$A$42:$BH$42,'FD mesh'!$B$84:$BI$84,$E123:$BL123)+'FD inverse'!$A$42*$C124/Setup!$B$17+INDEX('FD inverse'!$A$42:$BH$42,1,'FD mesh'!$B$15+1)*Setup!$B$22</f>
        <v>15.0103813915496</v>
      </c>
      <c r="AS124" s="0" t="n">
        <f aca="false">SUMPRODUCT('FD inverse'!$A$43:$BH$43,'FD mesh'!$B$84:$BI$84,$E123:$BL123)+'FD inverse'!$A$43*$C124/Setup!$B$17+INDEX('FD inverse'!$A$43:$BH$43,1,'FD mesh'!$B$15+1)*Setup!$B$22</f>
        <v>0</v>
      </c>
      <c r="AT124" s="0" t="n">
        <f aca="false">SUMPRODUCT('FD inverse'!$A$44:$BH$44,'FD mesh'!$B$84:$BI$84,$E123:$BL123)+'FD inverse'!$A$44*$C124/Setup!$B$17+INDEX('FD inverse'!$A$44:$BH$44,1,'FD mesh'!$B$15+1)*Setup!$B$22</f>
        <v>0</v>
      </c>
      <c r="AU124" s="0" t="n">
        <f aca="false">SUMPRODUCT('FD inverse'!$A$45:$BH$45,'FD mesh'!$B$84:$BI$84,$E123:$BL123)+'FD inverse'!$A$45*$C124/Setup!$B$17+INDEX('FD inverse'!$A$45:$BH$45,1,'FD mesh'!$B$15+1)*Setup!$B$22</f>
        <v>0</v>
      </c>
      <c r="AV124" s="0" t="n">
        <f aca="false">SUMPRODUCT('FD inverse'!$A$46:$BH$46,'FD mesh'!$B$84:$BI$84,$E123:$BL123)+'FD inverse'!$A$46*$C124/Setup!$B$17+INDEX('FD inverse'!$A$46:$BH$46,1,'FD mesh'!$B$15+1)*Setup!$B$22</f>
        <v>0</v>
      </c>
      <c r="AW124" s="0" t="n">
        <f aca="false">SUMPRODUCT('FD inverse'!$A$47:$BH$47,'FD mesh'!$B$84:$BI$84,$E123:$BL123)+'FD inverse'!$A$47*$C124/Setup!$B$17+INDEX('FD inverse'!$A$47:$BH$47,1,'FD mesh'!$B$15+1)*Setup!$B$22</f>
        <v>0</v>
      </c>
      <c r="AX124" s="0" t="n">
        <f aca="false">SUMPRODUCT('FD inverse'!$A$48:$BH$48,'FD mesh'!$B$84:$BI$84,$E123:$BL123)+'FD inverse'!$A$48*$C124/Setup!$B$17+INDEX('FD inverse'!$A$48:$BH$48,1,'FD mesh'!$B$15+1)*Setup!$B$22</f>
        <v>0</v>
      </c>
      <c r="AY124" s="0" t="n">
        <f aca="false">SUMPRODUCT('FD inverse'!$A$49:$BH$49,'FD mesh'!$B$84:$BI$84,$E123:$BL123)+'FD inverse'!$A$49*$C124/Setup!$B$17+INDEX('FD inverse'!$A$49:$BH$49,1,'FD mesh'!$B$15+1)*Setup!$B$22</f>
        <v>0</v>
      </c>
      <c r="AZ124" s="0" t="n">
        <f aca="false">SUMPRODUCT('FD inverse'!$A$50:$BH$50,'FD mesh'!$B$84:$BI$84,$E123:$BL123)+'FD inverse'!$A$50*$C124/Setup!$B$17+INDEX('FD inverse'!$A$50:$BH$50,1,'FD mesh'!$B$15+1)*Setup!$B$22</f>
        <v>0</v>
      </c>
      <c r="BA124" s="0" t="n">
        <f aca="false">SUMPRODUCT('FD inverse'!$A$51:$BH$51,'FD mesh'!$B$84:$BI$84,$E123:$BL123)+'FD inverse'!$A$51*$C124/Setup!$B$17+INDEX('FD inverse'!$A$51:$BH$51,1,'FD mesh'!$B$15+1)*Setup!$B$22</f>
        <v>0</v>
      </c>
      <c r="BB124" s="0" t="n">
        <f aca="false">SUMPRODUCT('FD inverse'!$A$52:$BH$52,'FD mesh'!$B$84:$BI$84,$E123:$BL123)+'FD inverse'!$A$52*$C124/Setup!$B$17+INDEX('FD inverse'!$A$52:$BH$52,1,'FD mesh'!$B$15+1)*Setup!$B$22</f>
        <v>0</v>
      </c>
      <c r="BC124" s="0" t="n">
        <f aca="false">SUMPRODUCT('FD inverse'!$A$53:$BH$53,'FD mesh'!$B$84:$BI$84,$E123:$BL123)+'FD inverse'!$A$53*$C124/Setup!$B$17+INDEX('FD inverse'!$A$53:$BH$53,1,'FD mesh'!$B$15+1)*Setup!$B$22</f>
        <v>0</v>
      </c>
      <c r="BD124" s="0" t="n">
        <f aca="false">SUMPRODUCT('FD inverse'!$A$54:$BH$54,'FD mesh'!$B$84:$BI$84,$E123:$BL123)+'FD inverse'!$A$54*$C124/Setup!$B$17+INDEX('FD inverse'!$A$54:$BH$54,1,'FD mesh'!$B$15+1)*Setup!$B$22</f>
        <v>0</v>
      </c>
      <c r="BE124" s="0" t="n">
        <f aca="false">SUMPRODUCT('FD inverse'!$A$55:$BH$55,'FD mesh'!$B$84:$BI$84,$E123:$BL123)+'FD inverse'!$A$55*$C124/Setup!$B$17+INDEX('FD inverse'!$A$55:$BH$55,1,'FD mesh'!$B$15+1)*Setup!$B$22</f>
        <v>0</v>
      </c>
      <c r="BF124" s="0" t="n">
        <f aca="false">SUMPRODUCT('FD inverse'!$A$56:$BH$56,'FD mesh'!$B$84:$BI$84,$E123:$BL123)+'FD inverse'!$A$56*$C124/Setup!$B$17+INDEX('FD inverse'!$A$56:$BH$56,1,'FD mesh'!$B$15+1)*Setup!$B$22</f>
        <v>0</v>
      </c>
      <c r="BG124" s="0" t="n">
        <f aca="false">SUMPRODUCT('FD inverse'!$A$57:$BH$57,'FD mesh'!$B$84:$BI$84,$E123:$BL123)+'FD inverse'!$A$57*$C124/Setup!$B$17+INDEX('FD inverse'!$A$57:$BH$57,1,'FD mesh'!$B$15+1)*Setup!$B$22</f>
        <v>0</v>
      </c>
      <c r="BH124" s="0" t="n">
        <f aca="false">SUMPRODUCT('FD inverse'!$A$58:$BH$58,'FD mesh'!$B$84:$BI$84,$E123:$BL123)+'FD inverse'!$A$58*$C124/Setup!$B$17+INDEX('FD inverse'!$A$58:$BH$58,1,'FD mesh'!$B$15+1)*Setup!$B$22</f>
        <v>0</v>
      </c>
      <c r="BI124" s="0" t="n">
        <f aca="false">SUMPRODUCT('FD inverse'!$A$59:$BH$59,'FD mesh'!$B$84:$BI$84,$E123:$BL123)+'FD inverse'!$A$59*$C124/Setup!$B$17+INDEX('FD inverse'!$A$59:$BH$59,1,'FD mesh'!$B$15+1)*Setup!$B$22</f>
        <v>0</v>
      </c>
      <c r="BJ124" s="0" t="n">
        <f aca="false">SUMPRODUCT('FD inverse'!$A$60:$BH$60,'FD mesh'!$B$84:$BI$84,$E123:$BL123)+'FD inverse'!$A$60*$C124/Setup!$B$17+INDEX('FD inverse'!$A$60:$BH$60,1,'FD mesh'!$B$15+1)*Setup!$B$22</f>
        <v>0</v>
      </c>
      <c r="BK124" s="0" t="n">
        <f aca="false">SUMPRODUCT('FD inverse'!$A$61:$BH$61,'FD mesh'!$B$84:$BI$84,$E123:$BL123)+'FD inverse'!$A$61*$C124/Setup!$B$17+INDEX('FD inverse'!$A$61:$BH$61,1,'FD mesh'!$B$15+1)*Setup!$B$22</f>
        <v>0</v>
      </c>
      <c r="BL124" s="0" t="n">
        <f aca="false">SUMPRODUCT('FD inverse'!$A$62:$BH$62,'FD mesh'!$B$84:$BI$84,$E123:$BL123)+'FD inverse'!$A$62*$C124/Setup!$B$17+INDEX('FD inverse'!$A$62:$BH$62,1,'FD mesh'!$B$15+1)*Setup!$B$22</f>
        <v>0</v>
      </c>
    </row>
    <row r="125" customFormat="false" ht="15" hidden="false" customHeight="false" outlineLevel="0" collapsed="false">
      <c r="A125" s="0" t="n">
        <v>120</v>
      </c>
      <c r="B125" s="0" t="n">
        <f aca="false">A125*Setup!$B$11/3600</f>
        <v>10</v>
      </c>
      <c r="C125" s="0" t="n">
        <f aca="false">Setup!$B$7+Setup!$B$8*COS(2*PI()*(B125-Setup!$B$9)/24)</f>
        <v>24</v>
      </c>
      <c r="D125" s="0" t="n">
        <f aca="false">(C125-E125)/Setup!$B$17</f>
        <v>20.9866071254715</v>
      </c>
      <c r="E125" s="0" t="n">
        <f aca="false">SUMPRODUCT('FD inverse'!$A$3:$BH$3,'FD mesh'!$B$84:$BI$84,$E124:$BL124)+'FD inverse'!$A$3*$C125/Setup!$B$17+INDEX('FD inverse'!$A$3:$BH$3,1,'FD mesh'!$B$15+1)*Setup!$B$22</f>
        <v>21.2717410736887</v>
      </c>
      <c r="F125" s="0" t="n">
        <f aca="false">SUMPRODUCT('FD inverse'!$A$4:$BH$4,'FD mesh'!$B$84:$BI$84,$E124:$BL124)+'FD inverse'!$A$4*$C125/Setup!$B$17+INDEX('FD inverse'!$A$4:$BH$4,1,'FD mesh'!$B$15+1)*Setup!$B$22</f>
        <v>20.6607582214563</v>
      </c>
      <c r="G125" s="0" t="n">
        <f aca="false">SUMPRODUCT('FD inverse'!$A$5:$BH$5,'FD mesh'!$B$84:$BI$84,$E124:$BL124)+'FD inverse'!$A$5*$C125/Setup!$B$17+INDEX('FD inverse'!$A$5:$BH$5,1,'FD mesh'!$B$15+1)*Setup!$B$22</f>
        <v>20.0745943185445</v>
      </c>
      <c r="H125" s="0" t="n">
        <f aca="false">SUMPRODUCT('FD inverse'!$A$6:$BH$6,'FD mesh'!$B$84:$BI$84,$E124:$BL124)+'FD inverse'!$A$6*$C125/Setup!$B$17+INDEX('FD inverse'!$A$6:$BH$6,1,'FD mesh'!$B$15+1)*Setup!$B$22</f>
        <v>18.1427817054763</v>
      </c>
      <c r="I125" s="0" t="n">
        <f aca="false">SUMPRODUCT('FD inverse'!$A$7:$BH$7,'FD mesh'!$B$84:$BI$84,$E124:$BL124)+'FD inverse'!$A$7*$C125/Setup!$B$17+INDEX('FD inverse'!$A$7:$BH$7,1,'FD mesh'!$B$15+1)*Setup!$B$22</f>
        <v>17.9816892300307</v>
      </c>
      <c r="J125" s="0" t="n">
        <f aca="false">SUMPRODUCT('FD inverse'!$A$8:$BH$8,'FD mesh'!$B$84:$BI$84,$E124:$BL124)+'FD inverse'!$A$8*$C125/Setup!$B$17+INDEX('FD inverse'!$A$8:$BH$8,1,'FD mesh'!$B$15+1)*Setup!$B$22</f>
        <v>17.8394185355866</v>
      </c>
      <c r="K125" s="0" t="n">
        <f aca="false">SUMPRODUCT('FD inverse'!$A$9:$BH$9,'FD mesh'!$B$84:$BI$84,$E124:$BL124)+'FD inverse'!$A$9*$C125/Setup!$B$17+INDEX('FD inverse'!$A$9:$BH$9,1,'FD mesh'!$B$15+1)*Setup!$B$22</f>
        <v>17.7151562205573</v>
      </c>
      <c r="L125" s="0" t="n">
        <f aca="false">SUMPRODUCT('FD inverse'!$A$10:$BH$10,'FD mesh'!$B$84:$BI$84,$E124:$BL124)+'FD inverse'!$A$10*$C125/Setup!$B$17+INDEX('FD inverse'!$A$10:$BH$10,1,'FD mesh'!$B$15+1)*Setup!$B$22</f>
        <v>17.6081827006436</v>
      </c>
      <c r="M125" s="0" t="n">
        <f aca="false">SUMPRODUCT('FD inverse'!$A$11:$BH$11,'FD mesh'!$B$84:$BI$84,$E124:$BL124)+'FD inverse'!$A$11*$C125/Setup!$B$17+INDEX('FD inverse'!$A$11:$BH$11,1,'FD mesh'!$B$15+1)*Setup!$B$22</f>
        <v>17.5178719149461</v>
      </c>
      <c r="N125" s="0" t="n">
        <f aca="false">SUMPRODUCT('FD inverse'!$A$12:$BH$12,'FD mesh'!$B$84:$BI$84,$E124:$BL124)+'FD inverse'!$A$12*$C125/Setup!$B$17+INDEX('FD inverse'!$A$12:$BH$12,1,'FD mesh'!$B$15+1)*Setup!$B$22</f>
        <v>17.4436906958619</v>
      </c>
      <c r="O125" s="0" t="n">
        <f aca="false">SUMPRODUCT('FD inverse'!$A$13:$BH$13,'FD mesh'!$B$84:$BI$84,$E124:$BL124)+'FD inverse'!$A$13*$C125/Setup!$B$17+INDEX('FD inverse'!$A$13:$BH$13,1,'FD mesh'!$B$15+1)*Setup!$B$22</f>
        <v>17.3851979514575</v>
      </c>
      <c r="P125" s="0" t="n">
        <f aca="false">SUMPRODUCT('FD inverse'!$A$14:$BH$14,'FD mesh'!$B$84:$BI$84,$E124:$BL124)+'FD inverse'!$A$14*$C125/Setup!$B$17+INDEX('FD inverse'!$A$14:$BH$14,1,'FD mesh'!$B$15+1)*Setup!$B$22</f>
        <v>17.3420437861115</v>
      </c>
      <c r="Q125" s="0" t="n">
        <f aca="false">SUMPRODUCT('FD inverse'!$A$15:$BH$15,'FD mesh'!$B$84:$BI$84,$E124:$BL124)+'FD inverse'!$A$15*$C125/Setup!$B$17+INDEX('FD inverse'!$A$15:$BH$15,1,'FD mesh'!$B$15+1)*Setup!$B$22</f>
        <v>17.3139686623776</v>
      </c>
      <c r="R125" s="0" t="n">
        <f aca="false">SUMPRODUCT('FD inverse'!$A$16:$BH$16,'FD mesh'!$B$84:$BI$84,$E124:$BL124)+'FD inverse'!$A$16*$C125/Setup!$B$17+INDEX('FD inverse'!$A$16:$BH$16,1,'FD mesh'!$B$15+1)*Setup!$B$22</f>
        <v>17.3008026842665</v>
      </c>
      <c r="S125" s="0" t="n">
        <f aca="false">SUMPRODUCT('FD inverse'!$A$17:$BH$17,'FD mesh'!$B$84:$BI$84,$E124:$BL124)+'FD inverse'!$A$17*$C125/Setup!$B$17+INDEX('FD inverse'!$A$17:$BH$17,1,'FD mesh'!$B$15+1)*Setup!$B$22</f>
        <v>17.1187999634168</v>
      </c>
      <c r="T125" s="0" t="n">
        <f aca="false">SUMPRODUCT('FD inverse'!$A$18:$BH$18,'FD mesh'!$B$84:$BI$84,$E124:$BL124)+'FD inverse'!$A$18*$C125/Setup!$B$17+INDEX('FD inverse'!$A$18:$BH$18,1,'FD mesh'!$B$15+1)*Setup!$B$22</f>
        <v>16.9436186375118</v>
      </c>
      <c r="U125" s="0" t="n">
        <f aca="false">SUMPRODUCT('FD inverse'!$A$19:$BH$19,'FD mesh'!$B$84:$BI$84,$E124:$BL124)+'FD inverse'!$A$19*$C125/Setup!$B$17+INDEX('FD inverse'!$A$19:$BH$19,1,'FD mesh'!$B$15+1)*Setup!$B$22</f>
        <v>16.774703919051</v>
      </c>
      <c r="V125" s="0" t="n">
        <f aca="false">SUMPRODUCT('FD inverse'!$A$20:$BH$20,'FD mesh'!$B$84:$BI$84,$E124:$BL124)+'FD inverse'!$A$20*$C125/Setup!$B$17+INDEX('FD inverse'!$A$20:$BH$20,1,'FD mesh'!$B$15+1)*Setup!$B$22</f>
        <v>16.6115197873112</v>
      </c>
      <c r="W125" s="0" t="n">
        <f aca="false">SUMPRODUCT('FD inverse'!$A$21:$BH$21,'FD mesh'!$B$84:$BI$84,$E124:$BL124)+'FD inverse'!$A$21*$C125/Setup!$B$17+INDEX('FD inverse'!$A$21:$BH$21,1,'FD mesh'!$B$15+1)*Setup!$B$22</f>
        <v>16.4535473787884</v>
      </c>
      <c r="X125" s="0" t="n">
        <f aca="false">SUMPRODUCT('FD inverse'!$A$22:$BH$22,'FD mesh'!$B$84:$BI$84,$E124:$BL124)+'FD inverse'!$A$22*$C125/Setup!$B$17+INDEX('FD inverse'!$A$22:$BH$22,1,'FD mesh'!$B$15+1)*Setup!$B$22</f>
        <v>16.3002834152987</v>
      </c>
      <c r="Y125" s="0" t="n">
        <f aca="false">SUMPRODUCT('FD inverse'!$A$23:$BH$23,'FD mesh'!$B$84:$BI$84,$E124:$BL124)+'FD inverse'!$A$23*$C125/Setup!$B$17+INDEX('FD inverse'!$A$23:$BH$23,1,'FD mesh'!$B$15+1)*Setup!$B$22</f>
        <v>16.1512386706087</v>
      </c>
      <c r="Z125" s="0" t="n">
        <f aca="false">SUMPRODUCT('FD inverse'!$A$24:$BH$24,'FD mesh'!$B$84:$BI$84,$E124:$BL124)+'FD inverse'!$A$24*$C125/Setup!$B$17+INDEX('FD inverse'!$A$24:$BH$24,1,'FD mesh'!$B$15+1)*Setup!$B$22</f>
        <v>16.0059364754759</v>
      </c>
      <c r="AA125" s="0" t="n">
        <f aca="false">SUMPRODUCT('FD inverse'!$A$25:$BH$25,'FD mesh'!$B$84:$BI$84,$E124:$BL124)+'FD inverse'!$A$25*$C125/Setup!$B$17+INDEX('FD inverse'!$A$25:$BH$25,1,'FD mesh'!$B$15+1)*Setup!$B$22</f>
        <v>15.8639112600776</v>
      </c>
      <c r="AB125" s="0" t="n">
        <f aca="false">SUMPRODUCT('FD inverse'!$A$26:$BH$26,'FD mesh'!$B$84:$BI$84,$E124:$BL124)+'FD inverse'!$A$26*$C125/Setup!$B$17+INDEX('FD inverse'!$A$26:$BH$26,1,'FD mesh'!$B$15+1)*Setup!$B$22</f>
        <v>15.7247071320047</v>
      </c>
      <c r="AC125" s="0" t="n">
        <f aca="false">SUMPRODUCT('FD inverse'!$A$27:$BH$27,'FD mesh'!$B$84:$BI$84,$E124:$BL124)+'FD inverse'!$A$27*$C125/Setup!$B$17+INDEX('FD inverse'!$A$27:$BH$27,1,'FD mesh'!$B$15+1)*Setup!$B$22</f>
        <v>15.5878764872862</v>
      </c>
      <c r="AD125" s="0" t="n">
        <f aca="false">SUMPRODUCT('FD inverse'!$A$28:$BH$28,'FD mesh'!$B$84:$BI$84,$E124:$BL124)+'FD inverse'!$A$28*$C125/Setup!$B$17+INDEX('FD inverse'!$A$28:$BH$28,1,'FD mesh'!$B$15+1)*Setup!$B$22</f>
        <v>15.4529786512887</v>
      </c>
      <c r="AE125" s="0" t="n">
        <f aca="false">SUMPRODUCT('FD inverse'!$A$29:$BH$29,'FD mesh'!$B$84:$BI$84,$E124:$BL124)+'FD inverse'!$A$29*$C125/Setup!$B$17+INDEX('FD inverse'!$A$29:$BH$29,1,'FD mesh'!$B$15+1)*Setup!$B$22</f>
        <v>15.3195785458083</v>
      </c>
      <c r="AF125" s="0" t="n">
        <f aca="false">SUMPRODUCT('FD inverse'!$A$30:$BH$30,'FD mesh'!$B$84:$BI$84,$E124:$BL124)+'FD inverse'!$A$30*$C125/Setup!$B$17+INDEX('FD inverse'!$A$30:$BH$30,1,'FD mesh'!$B$15+1)*Setup!$B$22</f>
        <v>15.1872453782309</v>
      </c>
      <c r="AG125" s="0" t="n">
        <f aca="false">SUMPRODUCT('FD inverse'!$A$31:$BH$31,'FD mesh'!$B$84:$BI$84,$E124:$BL124)+'FD inverse'!$A$31*$C125/Setup!$B$17+INDEX('FD inverse'!$A$31:$BH$31,1,'FD mesh'!$B$15+1)*Setup!$B$22</f>
        <v>15.0555513482852</v>
      </c>
      <c r="AH125" s="0" t="n">
        <f aca="false">SUMPRODUCT('FD inverse'!$A$32:$BH$32,'FD mesh'!$B$84:$BI$84,$E124:$BL124)+'FD inverse'!$A$32*$C125/Setup!$B$17+INDEX('FD inverse'!$A$32:$BH$32,1,'FD mesh'!$B$15+1)*Setup!$B$22</f>
        <v>15.0501883391477</v>
      </c>
      <c r="AI125" s="0" t="n">
        <f aca="false">SUMPRODUCT('FD inverse'!$A$33:$BH$33,'FD mesh'!$B$84:$BI$84,$E124:$BL124)+'FD inverse'!$A$33*$C125/Setup!$B$17+INDEX('FD inverse'!$A$33:$BH$33,1,'FD mesh'!$B$15+1)*Setup!$B$22</f>
        <v>15.0451615855446</v>
      </c>
      <c r="AJ125" s="0" t="n">
        <f aca="false">SUMPRODUCT('FD inverse'!$A$34:$BH$34,'FD mesh'!$B$84:$BI$84,$E124:$BL124)+'FD inverse'!$A$34*$C125/Setup!$B$17+INDEX('FD inverse'!$A$34:$BH$34,1,'FD mesh'!$B$15+1)*Setup!$B$22</f>
        <v>15.0404420102047</v>
      </c>
      <c r="AK125" s="0" t="n">
        <f aca="false">SUMPRODUCT('FD inverse'!$A$35:$BH$35,'FD mesh'!$B$84:$BI$84,$E124:$BL124)+'FD inverse'!$A$35*$C125/Setup!$B$17+INDEX('FD inverse'!$A$35:$BH$35,1,'FD mesh'!$B$15+1)*Setup!$B$22</f>
        <v>15.0360015479035</v>
      </c>
      <c r="AL125" s="0" t="n">
        <f aca="false">SUMPRODUCT('FD inverse'!$A$36:$BH$36,'FD mesh'!$B$84:$BI$84,$E124:$BL124)+'FD inverse'!$A$36*$C125/Setup!$B$17+INDEX('FD inverse'!$A$36:$BH$36,1,'FD mesh'!$B$15+1)*Setup!$B$22</f>
        <v>15.0318130207567</v>
      </c>
      <c r="AM125" s="0" t="n">
        <f aca="false">SUMPRODUCT('FD inverse'!$A$37:$BH$37,'FD mesh'!$B$84:$BI$84,$E124:$BL124)+'FD inverse'!$A$37*$C125/Setup!$B$17+INDEX('FD inverse'!$A$37:$BH$37,1,'FD mesh'!$B$15+1)*Setup!$B$22</f>
        <v>15.0278500249613</v>
      </c>
      <c r="AN125" s="0" t="n">
        <f aca="false">SUMPRODUCT('FD inverse'!$A$38:$BH$38,'FD mesh'!$B$84:$BI$84,$E124:$BL124)+'FD inverse'!$A$38*$C125/Setup!$B$17+INDEX('FD inverse'!$A$38:$BH$38,1,'FD mesh'!$B$15+1)*Setup!$B$22</f>
        <v>15.0240868278227</v>
      </c>
      <c r="AO125" s="0" t="n">
        <f aca="false">SUMPRODUCT('FD inverse'!$A$39:$BH$39,'FD mesh'!$B$84:$BI$84,$E124:$BL124)+'FD inverse'!$A$39*$C125/Setup!$B$17+INDEX('FD inverse'!$A$39:$BH$39,1,'FD mesh'!$B$15+1)*Setup!$B$22</f>
        <v>15.0204982739253</v>
      </c>
      <c r="AP125" s="0" t="n">
        <f aca="false">SUMPRODUCT('FD inverse'!$A$40:$BH$40,'FD mesh'!$B$84:$BI$84,$E124:$BL124)+'FD inverse'!$A$40*$C125/Setup!$B$17+INDEX('FD inverse'!$A$40:$BH$40,1,'FD mesh'!$B$15+1)*Setup!$B$22</f>
        <v>15.017059699335</v>
      </c>
      <c r="AQ125" s="0" t="n">
        <f aca="false">SUMPRODUCT('FD inverse'!$A$41:$BH$41,'FD mesh'!$B$84:$BI$84,$E124:$BL124)+'FD inverse'!$A$41*$C125/Setup!$B$17+INDEX('FD inverse'!$A$41:$BH$41,1,'FD mesh'!$B$15+1)*Setup!$B$22</f>
        <v>15.013746852756</v>
      </c>
      <c r="AR125" s="0" t="n">
        <f aca="false">SUMPRODUCT('FD inverse'!$A$42:$BH$42,'FD mesh'!$B$84:$BI$84,$E124:$BL124)+'FD inverse'!$A$42*$C125/Setup!$B$17+INDEX('FD inverse'!$A$42:$BH$42,1,'FD mesh'!$B$15+1)*Setup!$B$22</f>
        <v>15.0105358226062</v>
      </c>
      <c r="AS125" s="0" t="n">
        <f aca="false">SUMPRODUCT('FD inverse'!$A$43:$BH$43,'FD mesh'!$B$84:$BI$84,$E124:$BL124)+'FD inverse'!$A$43*$C125/Setup!$B$17+INDEX('FD inverse'!$A$43:$BH$43,1,'FD mesh'!$B$15+1)*Setup!$B$22</f>
        <v>0</v>
      </c>
      <c r="AT125" s="0" t="n">
        <f aca="false">SUMPRODUCT('FD inverse'!$A$44:$BH$44,'FD mesh'!$B$84:$BI$84,$E124:$BL124)+'FD inverse'!$A$44*$C125/Setup!$B$17+INDEX('FD inverse'!$A$44:$BH$44,1,'FD mesh'!$B$15+1)*Setup!$B$22</f>
        <v>0</v>
      </c>
      <c r="AU125" s="0" t="n">
        <f aca="false">SUMPRODUCT('FD inverse'!$A$45:$BH$45,'FD mesh'!$B$84:$BI$84,$E124:$BL124)+'FD inverse'!$A$45*$C125/Setup!$B$17+INDEX('FD inverse'!$A$45:$BH$45,1,'FD mesh'!$B$15+1)*Setup!$B$22</f>
        <v>0</v>
      </c>
      <c r="AV125" s="0" t="n">
        <f aca="false">SUMPRODUCT('FD inverse'!$A$46:$BH$46,'FD mesh'!$B$84:$BI$84,$E124:$BL124)+'FD inverse'!$A$46*$C125/Setup!$B$17+INDEX('FD inverse'!$A$46:$BH$46,1,'FD mesh'!$B$15+1)*Setup!$B$22</f>
        <v>0</v>
      </c>
      <c r="AW125" s="0" t="n">
        <f aca="false">SUMPRODUCT('FD inverse'!$A$47:$BH$47,'FD mesh'!$B$84:$BI$84,$E124:$BL124)+'FD inverse'!$A$47*$C125/Setup!$B$17+INDEX('FD inverse'!$A$47:$BH$47,1,'FD mesh'!$B$15+1)*Setup!$B$22</f>
        <v>0</v>
      </c>
      <c r="AX125" s="0" t="n">
        <f aca="false">SUMPRODUCT('FD inverse'!$A$48:$BH$48,'FD mesh'!$B$84:$BI$84,$E124:$BL124)+'FD inverse'!$A$48*$C125/Setup!$B$17+INDEX('FD inverse'!$A$48:$BH$48,1,'FD mesh'!$B$15+1)*Setup!$B$22</f>
        <v>0</v>
      </c>
      <c r="AY125" s="0" t="n">
        <f aca="false">SUMPRODUCT('FD inverse'!$A$49:$BH$49,'FD mesh'!$B$84:$BI$84,$E124:$BL124)+'FD inverse'!$A$49*$C125/Setup!$B$17+INDEX('FD inverse'!$A$49:$BH$49,1,'FD mesh'!$B$15+1)*Setup!$B$22</f>
        <v>0</v>
      </c>
      <c r="AZ125" s="0" t="n">
        <f aca="false">SUMPRODUCT('FD inverse'!$A$50:$BH$50,'FD mesh'!$B$84:$BI$84,$E124:$BL124)+'FD inverse'!$A$50*$C125/Setup!$B$17+INDEX('FD inverse'!$A$50:$BH$50,1,'FD mesh'!$B$15+1)*Setup!$B$22</f>
        <v>0</v>
      </c>
      <c r="BA125" s="0" t="n">
        <f aca="false">SUMPRODUCT('FD inverse'!$A$51:$BH$51,'FD mesh'!$B$84:$BI$84,$E124:$BL124)+'FD inverse'!$A$51*$C125/Setup!$B$17+INDEX('FD inverse'!$A$51:$BH$51,1,'FD mesh'!$B$15+1)*Setup!$B$22</f>
        <v>0</v>
      </c>
      <c r="BB125" s="0" t="n">
        <f aca="false">SUMPRODUCT('FD inverse'!$A$52:$BH$52,'FD mesh'!$B$84:$BI$84,$E124:$BL124)+'FD inverse'!$A$52*$C125/Setup!$B$17+INDEX('FD inverse'!$A$52:$BH$52,1,'FD mesh'!$B$15+1)*Setup!$B$22</f>
        <v>0</v>
      </c>
      <c r="BC125" s="0" t="n">
        <f aca="false">SUMPRODUCT('FD inverse'!$A$53:$BH$53,'FD mesh'!$B$84:$BI$84,$E124:$BL124)+'FD inverse'!$A$53*$C125/Setup!$B$17+INDEX('FD inverse'!$A$53:$BH$53,1,'FD mesh'!$B$15+1)*Setup!$B$22</f>
        <v>0</v>
      </c>
      <c r="BD125" s="0" t="n">
        <f aca="false">SUMPRODUCT('FD inverse'!$A$54:$BH$54,'FD mesh'!$B$84:$BI$84,$E124:$BL124)+'FD inverse'!$A$54*$C125/Setup!$B$17+INDEX('FD inverse'!$A$54:$BH$54,1,'FD mesh'!$B$15+1)*Setup!$B$22</f>
        <v>0</v>
      </c>
      <c r="BE125" s="0" t="n">
        <f aca="false">SUMPRODUCT('FD inverse'!$A$55:$BH$55,'FD mesh'!$B$84:$BI$84,$E124:$BL124)+'FD inverse'!$A$55*$C125/Setup!$B$17+INDEX('FD inverse'!$A$55:$BH$55,1,'FD mesh'!$B$15+1)*Setup!$B$22</f>
        <v>0</v>
      </c>
      <c r="BF125" s="0" t="n">
        <f aca="false">SUMPRODUCT('FD inverse'!$A$56:$BH$56,'FD mesh'!$B$84:$BI$84,$E124:$BL124)+'FD inverse'!$A$56*$C125/Setup!$B$17+INDEX('FD inverse'!$A$56:$BH$56,1,'FD mesh'!$B$15+1)*Setup!$B$22</f>
        <v>0</v>
      </c>
      <c r="BG125" s="0" t="n">
        <f aca="false">SUMPRODUCT('FD inverse'!$A$57:$BH$57,'FD mesh'!$B$84:$BI$84,$E124:$BL124)+'FD inverse'!$A$57*$C125/Setup!$B$17+INDEX('FD inverse'!$A$57:$BH$57,1,'FD mesh'!$B$15+1)*Setup!$B$22</f>
        <v>0</v>
      </c>
      <c r="BH125" s="0" t="n">
        <f aca="false">SUMPRODUCT('FD inverse'!$A$58:$BH$58,'FD mesh'!$B$84:$BI$84,$E124:$BL124)+'FD inverse'!$A$58*$C125/Setup!$B$17+INDEX('FD inverse'!$A$58:$BH$58,1,'FD mesh'!$B$15+1)*Setup!$B$22</f>
        <v>0</v>
      </c>
      <c r="BI125" s="0" t="n">
        <f aca="false">SUMPRODUCT('FD inverse'!$A$59:$BH$59,'FD mesh'!$B$84:$BI$84,$E124:$BL124)+'FD inverse'!$A$59*$C125/Setup!$B$17+INDEX('FD inverse'!$A$59:$BH$59,1,'FD mesh'!$B$15+1)*Setup!$B$22</f>
        <v>0</v>
      </c>
      <c r="BJ125" s="0" t="n">
        <f aca="false">SUMPRODUCT('FD inverse'!$A$60:$BH$60,'FD mesh'!$B$84:$BI$84,$E124:$BL124)+'FD inverse'!$A$60*$C125/Setup!$B$17+INDEX('FD inverse'!$A$60:$BH$60,1,'FD mesh'!$B$15+1)*Setup!$B$22</f>
        <v>0</v>
      </c>
      <c r="BK125" s="0" t="n">
        <f aca="false">SUMPRODUCT('FD inverse'!$A$61:$BH$61,'FD mesh'!$B$84:$BI$84,$E124:$BL124)+'FD inverse'!$A$61*$C125/Setup!$B$17+INDEX('FD inverse'!$A$61:$BH$61,1,'FD mesh'!$B$15+1)*Setup!$B$22</f>
        <v>0</v>
      </c>
      <c r="BL125" s="0" t="n">
        <f aca="false">SUMPRODUCT('FD inverse'!$A$62:$BH$62,'FD mesh'!$B$84:$BI$84,$E124:$BL124)+'FD inverse'!$A$62*$C125/Setup!$B$17+INDEX('FD inverse'!$A$62:$BH$62,1,'FD mesh'!$B$15+1)*Setup!$B$22</f>
        <v>0</v>
      </c>
    </row>
    <row r="126" customFormat="false" ht="15" hidden="false" customHeight="false" outlineLevel="0" collapsed="false">
      <c r="A126" s="0" t="n">
        <v>121</v>
      </c>
      <c r="B126" s="0" t="n">
        <f aca="false">A126*Setup!$B$11/3600</f>
        <v>10.0833333333333</v>
      </c>
      <c r="C126" s="0" t="n">
        <f aca="false">Setup!$B$7+Setup!$B$8*COS(2*PI()*(B126-Setup!$B$9)/24)</f>
        <v>24.0872595401382</v>
      </c>
      <c r="D126" s="0" t="n">
        <f aca="false">(C126-E126)/Setup!$B$17</f>
        <v>21.1739257813015</v>
      </c>
      <c r="E126" s="0" t="n">
        <f aca="false">SUMPRODUCT('FD inverse'!$A$3:$BH$3,'FD mesh'!$B$84:$BI$84,$E125:$BL125)+'FD inverse'!$A$3*$C126/Setup!$B$17+INDEX('FD inverse'!$A$3:$BH$3,1,'FD mesh'!$B$15+1)*Setup!$B$22</f>
        <v>21.3346491885691</v>
      </c>
      <c r="F126" s="0" t="n">
        <f aca="false">SUMPRODUCT('FD inverse'!$A$4:$BH$4,'FD mesh'!$B$84:$BI$84,$E125:$BL125)+'FD inverse'!$A$4*$C126/Setup!$B$17+INDEX('FD inverse'!$A$4:$BH$4,1,'FD mesh'!$B$15+1)*Setup!$B$22</f>
        <v>20.7181247606832</v>
      </c>
      <c r="G126" s="0" t="n">
        <f aca="false">SUMPRODUCT('FD inverse'!$A$5:$BH$5,'FD mesh'!$B$84:$BI$84,$E125:$BL125)+'FD inverse'!$A$5*$C126/Setup!$B$17+INDEX('FD inverse'!$A$5:$BH$5,1,'FD mesh'!$B$15+1)*Setup!$B$22</f>
        <v>20.1264990043367</v>
      </c>
      <c r="H126" s="0" t="n">
        <f aca="false">SUMPRODUCT('FD inverse'!$A$6:$BH$6,'FD mesh'!$B$84:$BI$84,$E125:$BL125)+'FD inverse'!$A$6*$C126/Setup!$B$17+INDEX('FD inverse'!$A$6:$BH$6,1,'FD mesh'!$B$15+1)*Setup!$B$22</f>
        <v>18.1764836297363</v>
      </c>
      <c r="I126" s="0" t="n">
        <f aca="false">SUMPRODUCT('FD inverse'!$A$7:$BH$7,'FD mesh'!$B$84:$BI$84,$E125:$BL125)+'FD inverse'!$A$7*$C126/Setup!$B$17+INDEX('FD inverse'!$A$7:$BH$7,1,'FD mesh'!$B$15+1)*Setup!$B$22</f>
        <v>18.0138574680489</v>
      </c>
      <c r="J126" s="0" t="n">
        <f aca="false">SUMPRODUCT('FD inverse'!$A$8:$BH$8,'FD mesh'!$B$84:$BI$84,$E125:$BL125)+'FD inverse'!$A$8*$C126/Setup!$B$17+INDEX('FD inverse'!$A$8:$BH$8,1,'FD mesh'!$B$15+1)*Setup!$B$22</f>
        <v>17.8702096178768</v>
      </c>
      <c r="K126" s="0" t="n">
        <f aca="false">SUMPRODUCT('FD inverse'!$A$9:$BH$9,'FD mesh'!$B$84:$BI$84,$E125:$BL125)+'FD inverse'!$A$9*$C126/Setup!$B$17+INDEX('FD inverse'!$A$9:$BH$9,1,'FD mesh'!$B$15+1)*Setup!$B$22</f>
        <v>17.7447275979643</v>
      </c>
      <c r="L126" s="0" t="n">
        <f aca="false">SUMPRODUCT('FD inverse'!$A$10:$BH$10,'FD mesh'!$B$84:$BI$84,$E125:$BL125)+'FD inverse'!$A$10*$C126/Setup!$B$17+INDEX('FD inverse'!$A$10:$BH$10,1,'FD mesh'!$B$15+1)*Setup!$B$22</f>
        <v>17.6366918184099</v>
      </c>
      <c r="M126" s="0" t="n">
        <f aca="false">SUMPRODUCT('FD inverse'!$A$11:$BH$11,'FD mesh'!$B$84:$BI$84,$E125:$BL125)+'FD inverse'!$A$11*$C126/Setup!$B$17+INDEX('FD inverse'!$A$11:$BH$11,1,'FD mesh'!$B$15+1)*Setup!$B$22</f>
        <v>17.5454755773607</v>
      </c>
      <c r="N126" s="0" t="n">
        <f aca="false">SUMPRODUCT('FD inverse'!$A$12:$BH$12,'FD mesh'!$B$84:$BI$84,$E125:$BL125)+'FD inverse'!$A$12*$C126/Setup!$B$17+INDEX('FD inverse'!$A$12:$BH$12,1,'FD mesh'!$B$15+1)*Setup!$B$22</f>
        <v>17.4705446828689</v>
      </c>
      <c r="O126" s="0" t="n">
        <f aca="false">SUMPRODUCT('FD inverse'!$A$13:$BH$13,'FD mesh'!$B$84:$BI$84,$E125:$BL125)+'FD inverse'!$A$13*$C126/Setup!$B$17+INDEX('FD inverse'!$A$13:$BH$13,1,'FD mesh'!$B$15+1)*Setup!$B$22</f>
        <v>17.4114568485582</v>
      </c>
      <c r="P126" s="0" t="n">
        <f aca="false">SUMPRODUCT('FD inverse'!$A$14:$BH$14,'FD mesh'!$B$84:$BI$84,$E125:$BL125)+'FD inverse'!$A$14*$C126/Setup!$B$17+INDEX('FD inverse'!$A$14:$BH$14,1,'FD mesh'!$B$15+1)*Setup!$B$22</f>
        <v>17.3678609889381</v>
      </c>
      <c r="Q126" s="0" t="n">
        <f aca="false">SUMPRODUCT('FD inverse'!$A$15:$BH$15,'FD mesh'!$B$84:$BI$84,$E125:$BL125)+'FD inverse'!$A$15*$C126/Setup!$B$17+INDEX('FD inverse'!$A$15:$BH$15,1,'FD mesh'!$B$15+1)*Setup!$B$22</f>
        <v>17.3394965174163</v>
      </c>
      <c r="R126" s="0" t="n">
        <f aca="false">SUMPRODUCT('FD inverse'!$A$16:$BH$16,'FD mesh'!$B$84:$BI$84,$E125:$BL125)+'FD inverse'!$A$16*$C126/Setup!$B$17+INDEX('FD inverse'!$A$16:$BH$16,1,'FD mesh'!$B$15+1)*Setup!$B$22</f>
        <v>17.3261927273333</v>
      </c>
      <c r="S126" s="0" t="n">
        <f aca="false">SUMPRODUCT('FD inverse'!$A$17:$BH$17,'FD mesh'!$B$84:$BI$84,$E125:$BL125)+'FD inverse'!$A$17*$C126/Setup!$B$17+INDEX('FD inverse'!$A$17:$BH$17,1,'FD mesh'!$B$15+1)*Setup!$B$22</f>
        <v>17.142216259246</v>
      </c>
      <c r="T126" s="0" t="n">
        <f aca="false">SUMPRODUCT('FD inverse'!$A$18:$BH$18,'FD mesh'!$B$84:$BI$84,$E125:$BL125)+'FD inverse'!$A$18*$C126/Setup!$B$17+INDEX('FD inverse'!$A$18:$BH$18,1,'FD mesh'!$B$15+1)*Setup!$B$22</f>
        <v>16.9651308725028</v>
      </c>
      <c r="U126" s="0" t="n">
        <f aca="false">SUMPRODUCT('FD inverse'!$A$19:$BH$19,'FD mesh'!$B$84:$BI$84,$E125:$BL125)+'FD inverse'!$A$19*$C126/Setup!$B$17+INDEX('FD inverse'!$A$19:$BH$19,1,'FD mesh'!$B$15+1)*Setup!$B$22</f>
        <v>16.7943762291997</v>
      </c>
      <c r="V126" s="0" t="n">
        <f aca="false">SUMPRODUCT('FD inverse'!$A$20:$BH$20,'FD mesh'!$B$84:$BI$84,$E125:$BL125)+'FD inverse'!$A$20*$C126/Setup!$B$17+INDEX('FD inverse'!$A$20:$BH$20,1,'FD mesh'!$B$15+1)*Setup!$B$22</f>
        <v>16.6294108657404</v>
      </c>
      <c r="W126" s="0" t="n">
        <f aca="false">SUMPRODUCT('FD inverse'!$A$21:$BH$21,'FD mesh'!$B$84:$BI$84,$E125:$BL125)+'FD inverse'!$A$21*$C126/Setup!$B$17+INDEX('FD inverse'!$A$21:$BH$21,1,'FD mesh'!$B$15+1)*Setup!$B$22</f>
        <v>16.469710591076</v>
      </c>
      <c r="X126" s="0" t="n">
        <f aca="false">SUMPRODUCT('FD inverse'!$A$22:$BH$22,'FD mesh'!$B$84:$BI$84,$E125:$BL125)+'FD inverse'!$A$22*$C126/Setup!$B$17+INDEX('FD inverse'!$A$22:$BH$22,1,'FD mesh'!$B$15+1)*Setup!$B$22</f>
        <v>16.3147669188847</v>
      </c>
      <c r="Y126" s="0" t="n">
        <f aca="false">SUMPRODUCT('FD inverse'!$A$23:$BH$23,'FD mesh'!$B$84:$BI$84,$E125:$BL125)+'FD inverse'!$A$23*$C126/Setup!$B$17+INDEX('FD inverse'!$A$23:$BH$23,1,'FD mesh'!$B$15+1)*Setup!$B$22</f>
        <v>16.1640855348917</v>
      </c>
      <c r="Z126" s="0" t="n">
        <f aca="false">SUMPRODUCT('FD inverse'!$A$24:$BH$24,'FD mesh'!$B$84:$BI$84,$E125:$BL125)+'FD inverse'!$A$24*$C126/Setup!$B$17+INDEX('FD inverse'!$A$24:$BH$24,1,'FD mesh'!$B$15+1)*Setup!$B$22</f>
        <v>16.0171847995304</v>
      </c>
      <c r="AA126" s="0" t="n">
        <f aca="false">SUMPRODUCT('FD inverse'!$A$25:$BH$25,'FD mesh'!$B$84:$BI$84,$E125:$BL125)+'FD inverse'!$A$25*$C126/Setup!$B$17+INDEX('FD inverse'!$A$25:$BH$25,1,'FD mesh'!$B$15+1)*Setup!$B$22</f>
        <v>15.8735942852481</v>
      </c>
      <c r="AB126" s="0" t="n">
        <f aca="false">SUMPRODUCT('FD inverse'!$A$26:$BH$26,'FD mesh'!$B$84:$BI$84,$E125:$BL125)+'FD inverse'!$A$26*$C126/Setup!$B$17+INDEX('FD inverse'!$A$26:$BH$26,1,'FD mesh'!$B$15+1)*Setup!$B$22</f>
        <v>15.7328533469446</v>
      </c>
      <c r="AC126" s="0" t="n">
        <f aca="false">SUMPRODUCT('FD inverse'!$A$27:$BH$27,'FD mesh'!$B$84:$BI$84,$E125:$BL125)+'FD inverse'!$A$27*$C126/Setup!$B$17+INDEX('FD inverse'!$A$27:$BH$27,1,'FD mesh'!$B$15+1)*Setup!$B$22</f>
        <v>15.5945097233233</v>
      </c>
      <c r="AD126" s="0" t="n">
        <f aca="false">SUMPRODUCT('FD inverse'!$A$28:$BH$28,'FD mesh'!$B$84:$BI$84,$E125:$BL125)+'FD inverse'!$A$28*$C126/Setup!$B$17+INDEX('FD inverse'!$A$28:$BH$28,1,'FD mesh'!$B$15+1)*Setup!$B$22</f>
        <v>15.4581181663073</v>
      </c>
      <c r="AE126" s="0" t="n">
        <f aca="false">SUMPRODUCT('FD inverse'!$A$29:$BH$29,'FD mesh'!$B$84:$BI$84,$E125:$BL125)+'FD inverse'!$A$29*$C126/Setup!$B$17+INDEX('FD inverse'!$A$29:$BH$29,1,'FD mesh'!$B$15+1)*Setup!$B$22</f>
        <v>15.3232390951396</v>
      </c>
      <c r="AF126" s="0" t="n">
        <f aca="false">SUMPRODUCT('FD inverse'!$A$30:$BH$30,'FD mesh'!$B$84:$BI$84,$E125:$BL125)+'FD inverse'!$A$30*$C126/Setup!$B$17+INDEX('FD inverse'!$A$30:$BH$30,1,'FD mesh'!$B$15+1)*Setup!$B$22</f>
        <v>15.1894372713466</v>
      </c>
      <c r="AG126" s="0" t="n">
        <f aca="false">SUMPRODUCT('FD inverse'!$A$31:$BH$31,'FD mesh'!$B$84:$BI$84,$E125:$BL125)+'FD inverse'!$A$31*$C126/Setup!$B$17+INDEX('FD inverse'!$A$31:$BH$31,1,'FD mesh'!$B$15+1)*Setup!$B$22</f>
        <v>15.0562804903847</v>
      </c>
      <c r="AH126" s="0" t="n">
        <f aca="false">SUMPRODUCT('FD inverse'!$A$32:$BH$32,'FD mesh'!$B$84:$BI$84,$E125:$BL125)+'FD inverse'!$A$32*$C126/Setup!$B$17+INDEX('FD inverse'!$A$32:$BH$32,1,'FD mesh'!$B$15+1)*Setup!$B$22</f>
        <v>15.0508571734586</v>
      </c>
      <c r="AI126" s="0" t="n">
        <f aca="false">SUMPRODUCT('FD inverse'!$A$33:$BH$33,'FD mesh'!$B$84:$BI$84,$E125:$BL125)+'FD inverse'!$A$33*$C126/Setup!$B$17+INDEX('FD inverse'!$A$33:$BH$33,1,'FD mesh'!$B$15+1)*Setup!$B$22</f>
        <v>15.0457724358659</v>
      </c>
      <c r="AJ126" s="0" t="n">
        <f aca="false">SUMPRODUCT('FD inverse'!$A$34:$BH$34,'FD mesh'!$B$84:$BI$84,$E125:$BL125)+'FD inverse'!$A$34*$C126/Setup!$B$17+INDEX('FD inverse'!$A$34:$BH$34,1,'FD mesh'!$B$15+1)*Setup!$B$22</f>
        <v>15.0409969247757</v>
      </c>
      <c r="AK126" s="0" t="n">
        <f aca="false">SUMPRODUCT('FD inverse'!$A$35:$BH$35,'FD mesh'!$B$84:$BI$84,$E125:$BL125)+'FD inverse'!$A$35*$C126/Setup!$B$17+INDEX('FD inverse'!$A$35:$BH$35,1,'FD mesh'!$B$15+1)*Setup!$B$22</f>
        <v>15.0365023242228</v>
      </c>
      <c r="AL126" s="0" t="n">
        <f aca="false">SUMPRODUCT('FD inverse'!$A$36:$BH$36,'FD mesh'!$B$84:$BI$84,$E125:$BL125)+'FD inverse'!$A$36*$C126/Setup!$B$17+INDEX('FD inverse'!$A$36:$BH$36,1,'FD mesh'!$B$15+1)*Setup!$B$22</f>
        <v>15.0322612281772</v>
      </c>
      <c r="AM126" s="0" t="n">
        <f aca="false">SUMPRODUCT('FD inverse'!$A$37:$BH$37,'FD mesh'!$B$84:$BI$84,$E125:$BL125)+'FD inverse'!$A$37*$C126/Setup!$B$17+INDEX('FD inverse'!$A$37:$BH$37,1,'FD mesh'!$B$15+1)*Setup!$B$22</f>
        <v>15.0282470250515</v>
      </c>
      <c r="AN126" s="0" t="n">
        <f aca="false">SUMPRODUCT('FD inverse'!$A$38:$BH$38,'FD mesh'!$B$84:$BI$84,$E125:$BL125)+'FD inverse'!$A$38*$C126/Setup!$B$17+INDEX('FD inverse'!$A$38:$BH$38,1,'FD mesh'!$B$15+1)*Setup!$B$22</f>
        <v>15.0244337925157</v>
      </c>
      <c r="AO126" s="0" t="n">
        <f aca="false">SUMPRODUCT('FD inverse'!$A$39:$BH$39,'FD mesh'!$B$84:$BI$84,$E125:$BL125)+'FD inverse'!$A$39*$C126/Setup!$B$17+INDEX('FD inverse'!$A$39:$BH$39,1,'FD mesh'!$B$15+1)*Setup!$B$22</f>
        <v>15.0207962014991</v>
      </c>
      <c r="AP126" s="0" t="n">
        <f aca="false">SUMPRODUCT('FD inverse'!$A$40:$BH$40,'FD mesh'!$B$84:$BI$84,$E125:$BL125)+'FD inverse'!$A$40*$C126/Setup!$B$17+INDEX('FD inverse'!$A$40:$BH$40,1,'FD mesh'!$B$15+1)*Setup!$B$22</f>
        <v>15.0173094282827</v>
      </c>
      <c r="AQ126" s="0" t="n">
        <f aca="false">SUMPRODUCT('FD inverse'!$A$41:$BH$41,'FD mesh'!$B$84:$BI$84,$E125:$BL125)+'FD inverse'!$A$41*$C126/Setup!$B$17+INDEX('FD inverse'!$A$41:$BH$41,1,'FD mesh'!$B$15+1)*Setup!$B$22</f>
        <v>15.0139490736118</v>
      </c>
      <c r="AR126" s="0" t="n">
        <f aca="false">SUMPRODUCT('FD inverse'!$A$42:$BH$42,'FD mesh'!$B$84:$BI$84,$E125:$BL125)+'FD inverse'!$A$42*$C126/Setup!$B$17+INDEX('FD inverse'!$A$42:$BH$42,1,'FD mesh'!$B$15+1)*Setup!$B$22</f>
        <v>15.0106910877958</v>
      </c>
      <c r="AS126" s="0" t="n">
        <f aca="false">SUMPRODUCT('FD inverse'!$A$43:$BH$43,'FD mesh'!$B$84:$BI$84,$E125:$BL125)+'FD inverse'!$A$43*$C126/Setup!$B$17+INDEX('FD inverse'!$A$43:$BH$43,1,'FD mesh'!$B$15+1)*Setup!$B$22</f>
        <v>0</v>
      </c>
      <c r="AT126" s="0" t="n">
        <f aca="false">SUMPRODUCT('FD inverse'!$A$44:$BH$44,'FD mesh'!$B$84:$BI$84,$E125:$BL125)+'FD inverse'!$A$44*$C126/Setup!$B$17+INDEX('FD inverse'!$A$44:$BH$44,1,'FD mesh'!$B$15+1)*Setup!$B$22</f>
        <v>0</v>
      </c>
      <c r="AU126" s="0" t="n">
        <f aca="false">SUMPRODUCT('FD inverse'!$A$45:$BH$45,'FD mesh'!$B$84:$BI$84,$E125:$BL125)+'FD inverse'!$A$45*$C126/Setup!$B$17+INDEX('FD inverse'!$A$45:$BH$45,1,'FD mesh'!$B$15+1)*Setup!$B$22</f>
        <v>0</v>
      </c>
      <c r="AV126" s="0" t="n">
        <f aca="false">SUMPRODUCT('FD inverse'!$A$46:$BH$46,'FD mesh'!$B$84:$BI$84,$E125:$BL125)+'FD inverse'!$A$46*$C126/Setup!$B$17+INDEX('FD inverse'!$A$46:$BH$46,1,'FD mesh'!$B$15+1)*Setup!$B$22</f>
        <v>0</v>
      </c>
      <c r="AW126" s="0" t="n">
        <f aca="false">SUMPRODUCT('FD inverse'!$A$47:$BH$47,'FD mesh'!$B$84:$BI$84,$E125:$BL125)+'FD inverse'!$A$47*$C126/Setup!$B$17+INDEX('FD inverse'!$A$47:$BH$47,1,'FD mesh'!$B$15+1)*Setup!$B$22</f>
        <v>0</v>
      </c>
      <c r="AX126" s="0" t="n">
        <f aca="false">SUMPRODUCT('FD inverse'!$A$48:$BH$48,'FD mesh'!$B$84:$BI$84,$E125:$BL125)+'FD inverse'!$A$48*$C126/Setup!$B$17+INDEX('FD inverse'!$A$48:$BH$48,1,'FD mesh'!$B$15+1)*Setup!$B$22</f>
        <v>0</v>
      </c>
      <c r="AY126" s="0" t="n">
        <f aca="false">SUMPRODUCT('FD inverse'!$A$49:$BH$49,'FD mesh'!$B$84:$BI$84,$E125:$BL125)+'FD inverse'!$A$49*$C126/Setup!$B$17+INDEX('FD inverse'!$A$49:$BH$49,1,'FD mesh'!$B$15+1)*Setup!$B$22</f>
        <v>0</v>
      </c>
      <c r="AZ126" s="0" t="n">
        <f aca="false">SUMPRODUCT('FD inverse'!$A$50:$BH$50,'FD mesh'!$B$84:$BI$84,$E125:$BL125)+'FD inverse'!$A$50*$C126/Setup!$B$17+INDEX('FD inverse'!$A$50:$BH$50,1,'FD mesh'!$B$15+1)*Setup!$B$22</f>
        <v>0</v>
      </c>
      <c r="BA126" s="0" t="n">
        <f aca="false">SUMPRODUCT('FD inverse'!$A$51:$BH$51,'FD mesh'!$B$84:$BI$84,$E125:$BL125)+'FD inverse'!$A$51*$C126/Setup!$B$17+INDEX('FD inverse'!$A$51:$BH$51,1,'FD mesh'!$B$15+1)*Setup!$B$22</f>
        <v>0</v>
      </c>
      <c r="BB126" s="0" t="n">
        <f aca="false">SUMPRODUCT('FD inverse'!$A$52:$BH$52,'FD mesh'!$B$84:$BI$84,$E125:$BL125)+'FD inverse'!$A$52*$C126/Setup!$B$17+INDEX('FD inverse'!$A$52:$BH$52,1,'FD mesh'!$B$15+1)*Setup!$B$22</f>
        <v>0</v>
      </c>
      <c r="BC126" s="0" t="n">
        <f aca="false">SUMPRODUCT('FD inverse'!$A$53:$BH$53,'FD mesh'!$B$84:$BI$84,$E125:$BL125)+'FD inverse'!$A$53*$C126/Setup!$B$17+INDEX('FD inverse'!$A$53:$BH$53,1,'FD mesh'!$B$15+1)*Setup!$B$22</f>
        <v>0</v>
      </c>
      <c r="BD126" s="0" t="n">
        <f aca="false">SUMPRODUCT('FD inverse'!$A$54:$BH$54,'FD mesh'!$B$84:$BI$84,$E125:$BL125)+'FD inverse'!$A$54*$C126/Setup!$B$17+INDEX('FD inverse'!$A$54:$BH$54,1,'FD mesh'!$B$15+1)*Setup!$B$22</f>
        <v>0</v>
      </c>
      <c r="BE126" s="0" t="n">
        <f aca="false">SUMPRODUCT('FD inverse'!$A$55:$BH$55,'FD mesh'!$B$84:$BI$84,$E125:$BL125)+'FD inverse'!$A$55*$C126/Setup!$B$17+INDEX('FD inverse'!$A$55:$BH$55,1,'FD mesh'!$B$15+1)*Setup!$B$22</f>
        <v>0</v>
      </c>
      <c r="BF126" s="0" t="n">
        <f aca="false">SUMPRODUCT('FD inverse'!$A$56:$BH$56,'FD mesh'!$B$84:$BI$84,$E125:$BL125)+'FD inverse'!$A$56*$C126/Setup!$B$17+INDEX('FD inverse'!$A$56:$BH$56,1,'FD mesh'!$B$15+1)*Setup!$B$22</f>
        <v>0</v>
      </c>
      <c r="BG126" s="0" t="n">
        <f aca="false">SUMPRODUCT('FD inverse'!$A$57:$BH$57,'FD mesh'!$B$84:$BI$84,$E125:$BL125)+'FD inverse'!$A$57*$C126/Setup!$B$17+INDEX('FD inverse'!$A$57:$BH$57,1,'FD mesh'!$B$15+1)*Setup!$B$22</f>
        <v>0</v>
      </c>
      <c r="BH126" s="0" t="n">
        <f aca="false">SUMPRODUCT('FD inverse'!$A$58:$BH$58,'FD mesh'!$B$84:$BI$84,$E125:$BL125)+'FD inverse'!$A$58*$C126/Setup!$B$17+INDEX('FD inverse'!$A$58:$BH$58,1,'FD mesh'!$B$15+1)*Setup!$B$22</f>
        <v>0</v>
      </c>
      <c r="BI126" s="0" t="n">
        <f aca="false">SUMPRODUCT('FD inverse'!$A$59:$BH$59,'FD mesh'!$B$84:$BI$84,$E125:$BL125)+'FD inverse'!$A$59*$C126/Setup!$B$17+INDEX('FD inverse'!$A$59:$BH$59,1,'FD mesh'!$B$15+1)*Setup!$B$22</f>
        <v>0</v>
      </c>
      <c r="BJ126" s="0" t="n">
        <f aca="false">SUMPRODUCT('FD inverse'!$A$60:$BH$60,'FD mesh'!$B$84:$BI$84,$E125:$BL125)+'FD inverse'!$A$60*$C126/Setup!$B$17+INDEX('FD inverse'!$A$60:$BH$60,1,'FD mesh'!$B$15+1)*Setup!$B$22</f>
        <v>0</v>
      </c>
      <c r="BK126" s="0" t="n">
        <f aca="false">SUMPRODUCT('FD inverse'!$A$61:$BH$61,'FD mesh'!$B$84:$BI$84,$E125:$BL125)+'FD inverse'!$A$61*$C126/Setup!$B$17+INDEX('FD inverse'!$A$61:$BH$61,1,'FD mesh'!$B$15+1)*Setup!$B$22</f>
        <v>0</v>
      </c>
      <c r="BL126" s="0" t="n">
        <f aca="false">SUMPRODUCT('FD inverse'!$A$62:$BH$62,'FD mesh'!$B$84:$BI$84,$E125:$BL125)+'FD inverse'!$A$62*$C126/Setup!$B$17+INDEX('FD inverse'!$A$62:$BH$62,1,'FD mesh'!$B$15+1)*Setup!$B$22</f>
        <v>0</v>
      </c>
    </row>
    <row r="127" customFormat="false" ht="15" hidden="false" customHeight="false" outlineLevel="0" collapsed="false">
      <c r="A127" s="0" t="n">
        <v>122</v>
      </c>
      <c r="B127" s="0" t="n">
        <f aca="false">A127*Setup!$B$11/3600</f>
        <v>10.1666666666667</v>
      </c>
      <c r="C127" s="0" t="n">
        <f aca="false">Setup!$B$7+Setup!$B$8*COS(2*PI()*(B127-Setup!$B$9)/24)</f>
        <v>24.1744775494613</v>
      </c>
      <c r="D127" s="0" t="n">
        <f aca="false">(C127-E127)/Setup!$B$17</f>
        <v>21.3599328571085</v>
      </c>
      <c r="E127" s="0" t="n">
        <f aca="false">SUMPRODUCT('FD inverse'!$A$3:$BH$3,'FD mesh'!$B$84:$BI$84,$E126:$BL126)+'FD inverse'!$A$3*$C127/Setup!$B$17+INDEX('FD inverse'!$A$3:$BH$3,1,'FD mesh'!$B$15+1)*Setup!$B$22</f>
        <v>21.3976862780372</v>
      </c>
      <c r="F127" s="0" t="n">
        <f aca="false">SUMPRODUCT('FD inverse'!$A$4:$BH$4,'FD mesh'!$B$84:$BI$84,$E126:$BL126)+'FD inverse'!$A$4*$C127/Setup!$B$17+INDEX('FD inverse'!$A$4:$BH$4,1,'FD mesh'!$B$15+1)*Setup!$B$22</f>
        <v>20.775653914553</v>
      </c>
      <c r="G127" s="0" t="n">
        <f aca="false">SUMPRODUCT('FD inverse'!$A$5:$BH$5,'FD mesh'!$B$84:$BI$84,$E126:$BL126)+'FD inverse'!$A$5*$C127/Setup!$B$17+INDEX('FD inverse'!$A$5:$BH$5,1,'FD mesh'!$B$15+1)*Setup!$B$22</f>
        <v>20.1785908018804</v>
      </c>
      <c r="H127" s="0" t="n">
        <f aca="false">SUMPRODUCT('FD inverse'!$A$6:$BH$6,'FD mesh'!$B$84:$BI$84,$E126:$BL126)+'FD inverse'!$A$6*$C127/Setup!$B$17+INDEX('FD inverse'!$A$6:$BH$6,1,'FD mesh'!$B$15+1)*Setup!$B$22</f>
        <v>18.2104423456759</v>
      </c>
      <c r="I127" s="0" t="n">
        <f aca="false">SUMPRODUCT('FD inverse'!$A$7:$BH$7,'FD mesh'!$B$84:$BI$84,$E126:$BL126)+'FD inverse'!$A$7*$C127/Setup!$B$17+INDEX('FD inverse'!$A$7:$BH$7,1,'FD mesh'!$B$15+1)*Setup!$B$22</f>
        <v>18.0462872362594</v>
      </c>
      <c r="J127" s="0" t="n">
        <f aca="false">SUMPRODUCT('FD inverse'!$A$8:$BH$8,'FD mesh'!$B$84:$BI$84,$E126:$BL126)+'FD inverse'!$A$8*$C127/Setup!$B$17+INDEX('FD inverse'!$A$8:$BH$8,1,'FD mesh'!$B$15+1)*Setup!$B$22</f>
        <v>17.9012647334568</v>
      </c>
      <c r="K127" s="0" t="n">
        <f aca="false">SUMPRODUCT('FD inverse'!$A$9:$BH$9,'FD mesh'!$B$84:$BI$84,$E126:$BL126)+'FD inverse'!$A$9*$C127/Setup!$B$17+INDEX('FD inverse'!$A$9:$BH$9,1,'FD mesh'!$B$15+1)*Setup!$B$22</f>
        <v>17.7745638327663</v>
      </c>
      <c r="L127" s="0" t="n">
        <f aca="false">SUMPRODUCT('FD inverse'!$A$10:$BH$10,'FD mesh'!$B$84:$BI$84,$E126:$BL126)+'FD inverse'!$A$10*$C127/Setup!$B$17+INDEX('FD inverse'!$A$10:$BH$10,1,'FD mesh'!$B$15+1)*Setup!$B$22</f>
        <v>17.665465430484</v>
      </c>
      <c r="M127" s="0" t="n">
        <f aca="false">SUMPRODUCT('FD inverse'!$A$11:$BH$11,'FD mesh'!$B$84:$BI$84,$E126:$BL126)+'FD inverse'!$A$11*$C127/Setup!$B$17+INDEX('FD inverse'!$A$11:$BH$11,1,'FD mesh'!$B$15+1)*Setup!$B$22</f>
        <v>17.5733426105464</v>
      </c>
      <c r="N127" s="0" t="n">
        <f aca="false">SUMPRODUCT('FD inverse'!$A$12:$BH$12,'FD mesh'!$B$84:$BI$84,$E126:$BL126)+'FD inverse'!$A$12*$C127/Setup!$B$17+INDEX('FD inverse'!$A$12:$BH$12,1,'FD mesh'!$B$15+1)*Setup!$B$22</f>
        <v>17.4976605181519</v>
      </c>
      <c r="O127" s="0" t="n">
        <f aca="false">SUMPRODUCT('FD inverse'!$A$13:$BH$13,'FD mesh'!$B$84:$BI$84,$E126:$BL126)+'FD inverse'!$A$13*$C127/Setup!$B$17+INDEX('FD inverse'!$A$13:$BH$13,1,'FD mesh'!$B$15+1)*Setup!$B$22</f>
        <v>17.4379759686972</v>
      </c>
      <c r="P127" s="0" t="n">
        <f aca="false">SUMPRODUCT('FD inverse'!$A$14:$BH$14,'FD mesh'!$B$84:$BI$84,$E126:$BL126)+'FD inverse'!$A$14*$C127/Setup!$B$17+INDEX('FD inverse'!$A$14:$BH$14,1,'FD mesh'!$B$15+1)*Setup!$B$22</f>
        <v>17.3939369178497</v>
      </c>
      <c r="Q127" s="0" t="n">
        <f aca="false">SUMPRODUCT('FD inverse'!$A$15:$BH$15,'FD mesh'!$B$84:$BI$84,$E126:$BL126)+'FD inverse'!$A$15*$C127/Setup!$B$17+INDEX('FD inverse'!$A$15:$BH$15,1,'FD mesh'!$B$15+1)*Setup!$B$22</f>
        <v>17.3652818958586</v>
      </c>
      <c r="R127" s="0" t="n">
        <f aca="false">SUMPRODUCT('FD inverse'!$A$16:$BH$16,'FD mesh'!$B$84:$BI$84,$E126:$BL126)+'FD inverse'!$A$16*$C127/Setup!$B$17+INDEX('FD inverse'!$A$16:$BH$16,1,'FD mesh'!$B$15+1)*Setup!$B$22</f>
        <v>17.3518394865178</v>
      </c>
      <c r="S127" s="0" t="n">
        <f aca="false">SUMPRODUCT('FD inverse'!$A$17:$BH$17,'FD mesh'!$B$84:$BI$84,$E126:$BL126)+'FD inverse'!$A$17*$C127/Setup!$B$17+INDEX('FD inverse'!$A$17:$BH$17,1,'FD mesh'!$B$15+1)*Setup!$B$22</f>
        <v>17.1658702860296</v>
      </c>
      <c r="T127" s="0" t="n">
        <f aca="false">SUMPRODUCT('FD inverse'!$A$18:$BH$18,'FD mesh'!$B$84:$BI$84,$E126:$BL126)+'FD inverse'!$A$18*$C127/Setup!$B$17+INDEX('FD inverse'!$A$18:$BH$18,1,'FD mesh'!$B$15+1)*Setup!$B$22</f>
        <v>16.986862127709</v>
      </c>
      <c r="U127" s="0" t="n">
        <f aca="false">SUMPRODUCT('FD inverse'!$A$19:$BH$19,'FD mesh'!$B$84:$BI$84,$E126:$BL126)+'FD inverse'!$A$19*$C127/Setup!$B$17+INDEX('FD inverse'!$A$19:$BH$19,1,'FD mesh'!$B$15+1)*Setup!$B$22</f>
        <v>16.8142491673492</v>
      </c>
      <c r="V127" s="0" t="n">
        <f aca="false">SUMPRODUCT('FD inverse'!$A$20:$BH$20,'FD mesh'!$B$84:$BI$84,$E126:$BL126)+'FD inverse'!$A$20*$C127/Setup!$B$17+INDEX('FD inverse'!$A$20:$BH$20,1,'FD mesh'!$B$15+1)*Setup!$B$22</f>
        <v>16.6474845287877</v>
      </c>
      <c r="W127" s="0" t="n">
        <f aca="false">SUMPRODUCT('FD inverse'!$A$21:$BH$21,'FD mesh'!$B$84:$BI$84,$E126:$BL126)+'FD inverse'!$A$21*$C127/Setup!$B$17+INDEX('FD inverse'!$A$21:$BH$21,1,'FD mesh'!$B$15+1)*Setup!$B$22</f>
        <v>16.4860387110658</v>
      </c>
      <c r="X127" s="0" t="n">
        <f aca="false">SUMPRODUCT('FD inverse'!$A$22:$BH$22,'FD mesh'!$B$84:$BI$84,$E126:$BL126)+'FD inverse'!$A$22*$C127/Setup!$B$17+INDEX('FD inverse'!$A$22:$BH$22,1,'FD mesh'!$B$15+1)*Setup!$B$22</f>
        <v>16.3293980257981</v>
      </c>
      <c r="Y127" s="0" t="n">
        <f aca="false">SUMPRODUCT('FD inverse'!$A$23:$BH$23,'FD mesh'!$B$84:$BI$84,$E126:$BL126)+'FD inverse'!$A$23*$C127/Setup!$B$17+INDEX('FD inverse'!$A$23:$BH$23,1,'FD mesh'!$B$15+1)*Setup!$B$22</f>
        <v>16.1770630662792</v>
      </c>
      <c r="Z127" s="0" t="n">
        <f aca="false">SUMPRODUCT('FD inverse'!$A$24:$BH$24,'FD mesh'!$B$84:$BI$84,$E126:$BL126)+'FD inverse'!$A$24*$C127/Setup!$B$17+INDEX('FD inverse'!$A$24:$BH$24,1,'FD mesh'!$B$15+1)*Setup!$B$22</f>
        <v>16.0285472088543</v>
      </c>
      <c r="AA127" s="0" t="n">
        <f aca="false">SUMPRODUCT('FD inverse'!$A$25:$BH$25,'FD mesh'!$B$84:$BI$84,$E126:$BL126)+'FD inverse'!$A$25*$C127/Setup!$B$17+INDEX('FD inverse'!$A$25:$BH$25,1,'FD mesh'!$B$15+1)*Setup!$B$22</f>
        <v>15.8833751461733</v>
      </c>
      <c r="AB127" s="0" t="n">
        <f aca="false">SUMPRODUCT('FD inverse'!$A$26:$BH$26,'FD mesh'!$B$84:$BI$84,$E126:$BL126)+'FD inverse'!$A$26*$C127/Setup!$B$17+INDEX('FD inverse'!$A$26:$BH$26,1,'FD mesh'!$B$15+1)*Setup!$B$22</f>
        <v>15.741081451136</v>
      </c>
      <c r="AC127" s="0" t="n">
        <f aca="false">SUMPRODUCT('FD inverse'!$A$27:$BH$27,'FD mesh'!$B$84:$BI$84,$E126:$BL126)+'FD inverse'!$A$27*$C127/Setup!$B$17+INDEX('FD inverse'!$A$27:$BH$27,1,'FD mesh'!$B$15+1)*Setup!$B$22</f>
        <v>15.6012091696179</v>
      </c>
      <c r="AD127" s="0" t="n">
        <f aca="false">SUMPRODUCT('FD inverse'!$A$28:$BH$28,'FD mesh'!$B$84:$BI$84,$E126:$BL126)+'FD inverse'!$A$28*$C127/Setup!$B$17+INDEX('FD inverse'!$A$28:$BH$28,1,'FD mesh'!$B$15+1)*Setup!$B$22</f>
        <v>15.4633084394379</v>
      </c>
      <c r="AE127" s="0" t="n">
        <f aca="false">SUMPRODUCT('FD inverse'!$A$29:$BH$29,'FD mesh'!$B$84:$BI$84,$E126:$BL126)+'FD inverse'!$A$29*$C127/Setup!$B$17+INDEX('FD inverse'!$A$29:$BH$29,1,'FD mesh'!$B$15+1)*Setup!$B$22</f>
        <v>15.3269351324934</v>
      </c>
      <c r="AF127" s="0" t="n">
        <f aca="false">SUMPRODUCT('FD inverse'!$A$30:$BH$30,'FD mesh'!$B$84:$BI$84,$E126:$BL126)+'FD inverse'!$A$30*$C127/Setup!$B$17+INDEX('FD inverse'!$A$30:$BH$30,1,'FD mesh'!$B$15+1)*Setup!$B$22</f>
        <v>15.1916495165417</v>
      </c>
      <c r="AG127" s="0" t="n">
        <f aca="false">SUMPRODUCT('FD inverse'!$A$31:$BH$31,'FD mesh'!$B$84:$BI$84,$E126:$BL126)+'FD inverse'!$A$31*$C127/Setup!$B$17+INDEX('FD inverse'!$A$31:$BH$31,1,'FD mesh'!$B$15+1)*Setup!$B$22</f>
        <v>15.0570149327474</v>
      </c>
      <c r="AH127" s="0" t="n">
        <f aca="false">SUMPRODUCT('FD inverse'!$A$32:$BH$32,'FD mesh'!$B$84:$BI$84,$E126:$BL126)+'FD inverse'!$A$32*$C127/Setup!$B$17+INDEX('FD inverse'!$A$32:$BH$32,1,'FD mesh'!$B$15+1)*Setup!$B$22</f>
        <v>15.0515307026931</v>
      </c>
      <c r="AI127" s="0" t="n">
        <f aca="false">SUMPRODUCT('FD inverse'!$A$33:$BH$33,'FD mesh'!$B$84:$BI$84,$E126:$BL126)+'FD inverse'!$A$33*$C127/Setup!$B$17+INDEX('FD inverse'!$A$33:$BH$33,1,'FD mesh'!$B$15+1)*Setup!$B$22</f>
        <v>15.0463874286509</v>
      </c>
      <c r="AJ127" s="0" t="n">
        <f aca="false">SUMPRODUCT('FD inverse'!$A$34:$BH$34,'FD mesh'!$B$84:$BI$84,$E126:$BL126)+'FD inverse'!$A$34*$C127/Setup!$B$17+INDEX('FD inverse'!$A$34:$BH$34,1,'FD mesh'!$B$15+1)*Setup!$B$22</f>
        <v>15.0415554781216</v>
      </c>
      <c r="AK127" s="0" t="n">
        <f aca="false">SUMPRODUCT('FD inverse'!$A$35:$BH$35,'FD mesh'!$B$84:$BI$84,$E126:$BL126)+'FD inverse'!$A$35*$C127/Setup!$B$17+INDEX('FD inverse'!$A$35:$BH$35,1,'FD mesh'!$B$15+1)*Setup!$B$22</f>
        <v>15.0370062801613</v>
      </c>
      <c r="AL127" s="0" t="n">
        <f aca="false">SUMPRODUCT('FD inverse'!$A$36:$BH$36,'FD mesh'!$B$84:$BI$84,$E126:$BL126)+'FD inverse'!$A$36*$C127/Setup!$B$17+INDEX('FD inverse'!$A$36:$BH$36,1,'FD mesh'!$B$15+1)*Setup!$B$22</f>
        <v>15.0327121963048</v>
      </c>
      <c r="AM127" s="0" t="n">
        <f aca="false">SUMPRODUCT('FD inverse'!$A$37:$BH$37,'FD mesh'!$B$84:$BI$84,$E126:$BL126)+'FD inverse'!$A$37*$C127/Setup!$B$17+INDEX('FD inverse'!$A$37:$BH$37,1,'FD mesh'!$B$15+1)*Setup!$B$22</f>
        <v>15.0286464029016</v>
      </c>
      <c r="AN127" s="0" t="n">
        <f aca="false">SUMPRODUCT('FD inverse'!$A$38:$BH$38,'FD mesh'!$B$84:$BI$84,$E126:$BL126)+'FD inverse'!$A$38*$C127/Setup!$B$17+INDEX('FD inverse'!$A$38:$BH$38,1,'FD mesh'!$B$15+1)*Setup!$B$22</f>
        <v>15.0247827837652</v>
      </c>
      <c r="AO127" s="0" t="n">
        <f aca="false">SUMPRODUCT('FD inverse'!$A$39:$BH$39,'FD mesh'!$B$84:$BI$84,$E126:$BL126)+'FD inverse'!$A$39*$C127/Setup!$B$17+INDEX('FD inverse'!$A$39:$BH$39,1,'FD mesh'!$B$15+1)*Setup!$B$22</f>
        <v>15.0210958320377</v>
      </c>
      <c r="AP127" s="0" t="n">
        <f aca="false">SUMPRODUCT('FD inverse'!$A$40:$BH$40,'FD mesh'!$B$84:$BI$84,$E126:$BL126)+'FD inverse'!$A$40*$C127/Setup!$B$17+INDEX('FD inverse'!$A$40:$BH$40,1,'FD mesh'!$B$15+1)*Setup!$B$22</f>
        <v>15.0175605601904</v>
      </c>
      <c r="AQ127" s="0" t="n">
        <f aca="false">SUMPRODUCT('FD inverse'!$A$41:$BH$41,'FD mesh'!$B$84:$BI$84,$E126:$BL126)+'FD inverse'!$A$41*$C127/Setup!$B$17+INDEX('FD inverse'!$A$41:$BH$41,1,'FD mesh'!$B$15+1)*Setup!$B$22</f>
        <v>15.0141524170991</v>
      </c>
      <c r="AR127" s="0" t="n">
        <f aca="false">SUMPRODUCT('FD inverse'!$A$42:$BH$42,'FD mesh'!$B$84:$BI$84,$E126:$BL126)+'FD inverse'!$A$42*$C127/Setup!$B$17+INDEX('FD inverse'!$A$42:$BH$42,1,'FD mesh'!$B$15+1)*Setup!$B$22</f>
        <v>15.0108472111647</v>
      </c>
      <c r="AS127" s="0" t="n">
        <f aca="false">SUMPRODUCT('FD inverse'!$A$43:$BH$43,'FD mesh'!$B$84:$BI$84,$E126:$BL126)+'FD inverse'!$A$43*$C127/Setup!$B$17+INDEX('FD inverse'!$A$43:$BH$43,1,'FD mesh'!$B$15+1)*Setup!$B$22</f>
        <v>0</v>
      </c>
      <c r="AT127" s="0" t="n">
        <f aca="false">SUMPRODUCT('FD inverse'!$A$44:$BH$44,'FD mesh'!$B$84:$BI$84,$E126:$BL126)+'FD inverse'!$A$44*$C127/Setup!$B$17+INDEX('FD inverse'!$A$44:$BH$44,1,'FD mesh'!$B$15+1)*Setup!$B$22</f>
        <v>0</v>
      </c>
      <c r="AU127" s="0" t="n">
        <f aca="false">SUMPRODUCT('FD inverse'!$A$45:$BH$45,'FD mesh'!$B$84:$BI$84,$E126:$BL126)+'FD inverse'!$A$45*$C127/Setup!$B$17+INDEX('FD inverse'!$A$45:$BH$45,1,'FD mesh'!$B$15+1)*Setup!$B$22</f>
        <v>0</v>
      </c>
      <c r="AV127" s="0" t="n">
        <f aca="false">SUMPRODUCT('FD inverse'!$A$46:$BH$46,'FD mesh'!$B$84:$BI$84,$E126:$BL126)+'FD inverse'!$A$46*$C127/Setup!$B$17+INDEX('FD inverse'!$A$46:$BH$46,1,'FD mesh'!$B$15+1)*Setup!$B$22</f>
        <v>0</v>
      </c>
      <c r="AW127" s="0" t="n">
        <f aca="false">SUMPRODUCT('FD inverse'!$A$47:$BH$47,'FD mesh'!$B$84:$BI$84,$E126:$BL126)+'FD inverse'!$A$47*$C127/Setup!$B$17+INDEX('FD inverse'!$A$47:$BH$47,1,'FD mesh'!$B$15+1)*Setup!$B$22</f>
        <v>0</v>
      </c>
      <c r="AX127" s="0" t="n">
        <f aca="false">SUMPRODUCT('FD inverse'!$A$48:$BH$48,'FD mesh'!$B$84:$BI$84,$E126:$BL126)+'FD inverse'!$A$48*$C127/Setup!$B$17+INDEX('FD inverse'!$A$48:$BH$48,1,'FD mesh'!$B$15+1)*Setup!$B$22</f>
        <v>0</v>
      </c>
      <c r="AY127" s="0" t="n">
        <f aca="false">SUMPRODUCT('FD inverse'!$A$49:$BH$49,'FD mesh'!$B$84:$BI$84,$E126:$BL126)+'FD inverse'!$A$49*$C127/Setup!$B$17+INDEX('FD inverse'!$A$49:$BH$49,1,'FD mesh'!$B$15+1)*Setup!$B$22</f>
        <v>0</v>
      </c>
      <c r="AZ127" s="0" t="n">
        <f aca="false">SUMPRODUCT('FD inverse'!$A$50:$BH$50,'FD mesh'!$B$84:$BI$84,$E126:$BL126)+'FD inverse'!$A$50*$C127/Setup!$B$17+INDEX('FD inverse'!$A$50:$BH$50,1,'FD mesh'!$B$15+1)*Setup!$B$22</f>
        <v>0</v>
      </c>
      <c r="BA127" s="0" t="n">
        <f aca="false">SUMPRODUCT('FD inverse'!$A$51:$BH$51,'FD mesh'!$B$84:$BI$84,$E126:$BL126)+'FD inverse'!$A$51*$C127/Setup!$B$17+INDEX('FD inverse'!$A$51:$BH$51,1,'FD mesh'!$B$15+1)*Setup!$B$22</f>
        <v>0</v>
      </c>
      <c r="BB127" s="0" t="n">
        <f aca="false">SUMPRODUCT('FD inverse'!$A$52:$BH$52,'FD mesh'!$B$84:$BI$84,$E126:$BL126)+'FD inverse'!$A$52*$C127/Setup!$B$17+INDEX('FD inverse'!$A$52:$BH$52,1,'FD mesh'!$B$15+1)*Setup!$B$22</f>
        <v>0</v>
      </c>
      <c r="BC127" s="0" t="n">
        <f aca="false">SUMPRODUCT('FD inverse'!$A$53:$BH$53,'FD mesh'!$B$84:$BI$84,$E126:$BL126)+'FD inverse'!$A$53*$C127/Setup!$B$17+INDEX('FD inverse'!$A$53:$BH$53,1,'FD mesh'!$B$15+1)*Setup!$B$22</f>
        <v>0</v>
      </c>
      <c r="BD127" s="0" t="n">
        <f aca="false">SUMPRODUCT('FD inverse'!$A$54:$BH$54,'FD mesh'!$B$84:$BI$84,$E126:$BL126)+'FD inverse'!$A$54*$C127/Setup!$B$17+INDEX('FD inverse'!$A$54:$BH$54,1,'FD mesh'!$B$15+1)*Setup!$B$22</f>
        <v>0</v>
      </c>
      <c r="BE127" s="0" t="n">
        <f aca="false">SUMPRODUCT('FD inverse'!$A$55:$BH$55,'FD mesh'!$B$84:$BI$84,$E126:$BL126)+'FD inverse'!$A$55*$C127/Setup!$B$17+INDEX('FD inverse'!$A$55:$BH$55,1,'FD mesh'!$B$15+1)*Setup!$B$22</f>
        <v>0</v>
      </c>
      <c r="BF127" s="0" t="n">
        <f aca="false">SUMPRODUCT('FD inverse'!$A$56:$BH$56,'FD mesh'!$B$84:$BI$84,$E126:$BL126)+'FD inverse'!$A$56*$C127/Setup!$B$17+INDEX('FD inverse'!$A$56:$BH$56,1,'FD mesh'!$B$15+1)*Setup!$B$22</f>
        <v>0</v>
      </c>
      <c r="BG127" s="0" t="n">
        <f aca="false">SUMPRODUCT('FD inverse'!$A$57:$BH$57,'FD mesh'!$B$84:$BI$84,$E126:$BL126)+'FD inverse'!$A$57*$C127/Setup!$B$17+INDEX('FD inverse'!$A$57:$BH$57,1,'FD mesh'!$B$15+1)*Setup!$B$22</f>
        <v>0</v>
      </c>
      <c r="BH127" s="0" t="n">
        <f aca="false">SUMPRODUCT('FD inverse'!$A$58:$BH$58,'FD mesh'!$B$84:$BI$84,$E126:$BL126)+'FD inverse'!$A$58*$C127/Setup!$B$17+INDEX('FD inverse'!$A$58:$BH$58,1,'FD mesh'!$B$15+1)*Setup!$B$22</f>
        <v>0</v>
      </c>
      <c r="BI127" s="0" t="n">
        <f aca="false">SUMPRODUCT('FD inverse'!$A$59:$BH$59,'FD mesh'!$B$84:$BI$84,$E126:$BL126)+'FD inverse'!$A$59*$C127/Setup!$B$17+INDEX('FD inverse'!$A$59:$BH$59,1,'FD mesh'!$B$15+1)*Setup!$B$22</f>
        <v>0</v>
      </c>
      <c r="BJ127" s="0" t="n">
        <f aca="false">SUMPRODUCT('FD inverse'!$A$60:$BH$60,'FD mesh'!$B$84:$BI$84,$E126:$BL126)+'FD inverse'!$A$60*$C127/Setup!$B$17+INDEX('FD inverse'!$A$60:$BH$60,1,'FD mesh'!$B$15+1)*Setup!$B$22</f>
        <v>0</v>
      </c>
      <c r="BK127" s="0" t="n">
        <f aca="false">SUMPRODUCT('FD inverse'!$A$61:$BH$61,'FD mesh'!$B$84:$BI$84,$E126:$BL126)+'FD inverse'!$A$61*$C127/Setup!$B$17+INDEX('FD inverse'!$A$61:$BH$61,1,'FD mesh'!$B$15+1)*Setup!$B$22</f>
        <v>0</v>
      </c>
      <c r="BL127" s="0" t="n">
        <f aca="false">SUMPRODUCT('FD inverse'!$A$62:$BH$62,'FD mesh'!$B$84:$BI$84,$E126:$BL126)+'FD inverse'!$A$62*$C127/Setup!$B$17+INDEX('FD inverse'!$A$62:$BH$62,1,'FD mesh'!$B$15+1)*Setup!$B$22</f>
        <v>0</v>
      </c>
    </row>
    <row r="128" customFormat="false" ht="15" hidden="false" customHeight="false" outlineLevel="0" collapsed="false">
      <c r="A128" s="0" t="n">
        <v>123</v>
      </c>
      <c r="B128" s="0" t="n">
        <f aca="false">A128*Setup!$B$11/3600</f>
        <v>10.25</v>
      </c>
      <c r="C128" s="0" t="n">
        <f aca="false">Setup!$B$7+Setup!$B$8*COS(2*PI()*(B128-Setup!$B$9)/24)</f>
        <v>24.2616125169206</v>
      </c>
      <c r="D128" s="0" t="n">
        <f aca="false">(C128-E128)/Setup!$B$17</f>
        <v>21.5445009367476</v>
      </c>
      <c r="E128" s="0" t="n">
        <f aca="false">SUMPRODUCT('FD inverse'!$A$3:$BH$3,'FD mesh'!$B$84:$BI$84,$E127:$BL127)+'FD inverse'!$A$3*$C128/Setup!$B$17+INDEX('FD inverse'!$A$3:$BH$3,1,'FD mesh'!$B$15+1)*Setup!$B$22</f>
        <v>21.4608273951434</v>
      </c>
      <c r="F128" s="0" t="n">
        <f aca="false">SUMPRODUCT('FD inverse'!$A$4:$BH$4,'FD mesh'!$B$84:$BI$84,$E127:$BL127)+'FD inverse'!$A$4*$C128/Setup!$B$17+INDEX('FD inverse'!$A$4:$BH$4,1,'FD mesh'!$B$15+1)*Setup!$B$22</f>
        <v>20.8333245094931</v>
      </c>
      <c r="G128" s="0" t="n">
        <f aca="false">SUMPRODUCT('FD inverse'!$A$5:$BH$5,'FD mesh'!$B$84:$BI$84,$E127:$BL127)+'FD inverse'!$A$5*$C128/Setup!$B$17+INDEX('FD inverse'!$A$5:$BH$5,1,'FD mesh'!$B$15+1)*Setup!$B$22</f>
        <v>20.2308522640078</v>
      </c>
      <c r="H128" s="0" t="n">
        <f aca="false">SUMPRODUCT('FD inverse'!$A$6:$BH$6,'FD mesh'!$B$84:$BI$84,$E127:$BL127)+'FD inverse'!$A$6*$C128/Setup!$B$17+INDEX('FD inverse'!$A$6:$BH$6,1,'FD mesh'!$B$15+1)*Setup!$B$22</f>
        <v>18.2446528353119</v>
      </c>
      <c r="I128" s="0" t="n">
        <f aca="false">SUMPRODUCT('FD inverse'!$A$7:$BH$7,'FD mesh'!$B$84:$BI$84,$E127:$BL127)+'FD inverse'!$A$7*$C128/Setup!$B$17+INDEX('FD inverse'!$A$7:$BH$7,1,'FD mesh'!$B$15+1)*Setup!$B$22</f>
        <v>18.0789745642285</v>
      </c>
      <c r="J128" s="0" t="n">
        <f aca="false">SUMPRODUCT('FD inverse'!$A$8:$BH$8,'FD mesh'!$B$84:$BI$84,$E127:$BL127)+'FD inverse'!$A$8*$C128/Setup!$B$17+INDEX('FD inverse'!$A$8:$BH$8,1,'FD mesh'!$B$15+1)*Setup!$B$22</f>
        <v>17.9325808524188</v>
      </c>
      <c r="K128" s="0" t="n">
        <f aca="false">SUMPRODUCT('FD inverse'!$A$9:$BH$9,'FD mesh'!$B$84:$BI$84,$E127:$BL127)+'FD inverse'!$A$9*$C128/Setup!$B$17+INDEX('FD inverse'!$A$9:$BH$9,1,'FD mesh'!$B$15+1)*Setup!$B$22</f>
        <v>17.8046627270175</v>
      </c>
      <c r="L128" s="0" t="n">
        <f aca="false">SUMPRODUCT('FD inverse'!$A$10:$BH$10,'FD mesh'!$B$84:$BI$84,$E127:$BL127)+'FD inverse'!$A$10*$C128/Setup!$B$17+INDEX('FD inverse'!$A$10:$BH$10,1,'FD mesh'!$B$15+1)*Setup!$B$22</f>
        <v>17.6945020613514</v>
      </c>
      <c r="M128" s="0" t="n">
        <f aca="false">SUMPRODUCT('FD inverse'!$A$11:$BH$11,'FD mesh'!$B$84:$BI$84,$E127:$BL127)+'FD inverse'!$A$11*$C128/Setup!$B$17+INDEX('FD inverse'!$A$11:$BH$11,1,'FD mesh'!$B$15+1)*Setup!$B$22</f>
        <v>17.6014721513592</v>
      </c>
      <c r="N128" s="0" t="n">
        <f aca="false">SUMPRODUCT('FD inverse'!$A$12:$BH$12,'FD mesh'!$B$84:$BI$84,$E127:$BL127)+'FD inverse'!$A$12*$C128/Setup!$B$17+INDEX('FD inverse'!$A$12:$BH$12,1,'FD mesh'!$B$15+1)*Setup!$B$22</f>
        <v>17.5250378406666</v>
      </c>
      <c r="O128" s="0" t="n">
        <f aca="false">SUMPRODUCT('FD inverse'!$A$13:$BH$13,'FD mesh'!$B$84:$BI$84,$E127:$BL127)+'FD inverse'!$A$13*$C128/Setup!$B$17+INDEX('FD inverse'!$A$13:$BH$13,1,'FD mesh'!$B$15+1)*Setup!$B$22</f>
        <v>17.4647553426671</v>
      </c>
      <c r="P128" s="0" t="n">
        <f aca="false">SUMPRODUCT('FD inverse'!$A$14:$BH$14,'FD mesh'!$B$84:$BI$84,$E127:$BL127)+'FD inverse'!$A$14*$C128/Setup!$B$17+INDEX('FD inverse'!$A$14:$BH$14,1,'FD mesh'!$B$15+1)*Setup!$B$22</f>
        <v>17.4202718853578</v>
      </c>
      <c r="Q128" s="0" t="n">
        <f aca="false">SUMPRODUCT('FD inverse'!$A$15:$BH$15,'FD mesh'!$B$84:$BI$84,$E127:$BL127)+'FD inverse'!$A$15*$C128/Setup!$B$17+INDEX('FD inverse'!$A$15:$BH$15,1,'FD mesh'!$B$15+1)*Setup!$B$22</f>
        <v>17.3913252820356</v>
      </c>
      <c r="R128" s="0" t="n">
        <f aca="false">SUMPRODUCT('FD inverse'!$A$16:$BH$16,'FD mesh'!$B$84:$BI$84,$E127:$BL127)+'FD inverse'!$A$16*$C128/Setup!$B$17+INDEX('FD inverse'!$A$16:$BH$16,1,'FD mesh'!$B$15+1)*Setup!$B$22</f>
        <v>17.3777435083164</v>
      </c>
      <c r="S128" s="0" t="n">
        <f aca="false">SUMPRODUCT('FD inverse'!$A$17:$BH$17,'FD mesh'!$B$84:$BI$84,$E127:$BL127)+'FD inverse'!$A$17*$C128/Setup!$B$17+INDEX('FD inverse'!$A$17:$BH$17,1,'FD mesh'!$B$15+1)*Setup!$B$22</f>
        <v>17.1897628038137</v>
      </c>
      <c r="T128" s="0" t="n">
        <f aca="false">SUMPRODUCT('FD inverse'!$A$18:$BH$18,'FD mesh'!$B$84:$BI$84,$E127:$BL127)+'FD inverse'!$A$18*$C128/Setup!$B$17+INDEX('FD inverse'!$A$18:$BH$18,1,'FD mesh'!$B$15+1)*Setup!$B$22</f>
        <v>17.0088133259731</v>
      </c>
      <c r="U128" s="0" t="n">
        <f aca="false">SUMPRODUCT('FD inverse'!$A$19:$BH$19,'FD mesh'!$B$84:$BI$84,$E127:$BL127)+'FD inverse'!$A$19*$C128/Setup!$B$17+INDEX('FD inverse'!$A$19:$BH$19,1,'FD mesh'!$B$15+1)*Setup!$B$22</f>
        <v>16.8343237721932</v>
      </c>
      <c r="V128" s="0" t="n">
        <f aca="false">SUMPRODUCT('FD inverse'!$A$20:$BH$20,'FD mesh'!$B$84:$BI$84,$E127:$BL127)+'FD inverse'!$A$20*$C128/Setup!$B$17+INDEX('FD inverse'!$A$20:$BH$20,1,'FD mesh'!$B$15+1)*Setup!$B$22</f>
        <v>16.6657418878387</v>
      </c>
      <c r="W128" s="0" t="n">
        <f aca="false">SUMPRODUCT('FD inverse'!$A$21:$BH$21,'FD mesh'!$B$84:$BI$84,$E127:$BL127)+'FD inverse'!$A$21*$C128/Setup!$B$17+INDEX('FD inverse'!$A$21:$BH$21,1,'FD mesh'!$B$15+1)*Setup!$B$22</f>
        <v>16.5025328834336</v>
      </c>
      <c r="X128" s="0" t="n">
        <f aca="false">SUMPRODUCT('FD inverse'!$A$22:$BH$22,'FD mesh'!$B$84:$BI$84,$E127:$BL127)+'FD inverse'!$A$22*$C128/Setup!$B$17+INDEX('FD inverse'!$A$22:$BH$22,1,'FD mesh'!$B$15+1)*Setup!$B$22</f>
        <v>16.3441778783252</v>
      </c>
      <c r="Y128" s="0" t="n">
        <f aca="false">SUMPRODUCT('FD inverse'!$A$23:$BH$23,'FD mesh'!$B$84:$BI$84,$E127:$BL127)+'FD inverse'!$A$23*$C128/Setup!$B$17+INDEX('FD inverse'!$A$23:$BH$23,1,'FD mesh'!$B$15+1)*Setup!$B$22</f>
        <v>16.1901723726749</v>
      </c>
      <c r="Z128" s="0" t="n">
        <f aca="false">SUMPRODUCT('FD inverse'!$A$24:$BH$24,'FD mesh'!$B$84:$BI$84,$E127:$BL127)+'FD inverse'!$A$24*$C128/Setup!$B$17+INDEX('FD inverse'!$A$24:$BH$24,1,'FD mesh'!$B$15+1)*Setup!$B$22</f>
        <v>16.040024748621</v>
      </c>
      <c r="AA128" s="0" t="n">
        <f aca="false">SUMPRODUCT('FD inverse'!$A$25:$BH$25,'FD mesh'!$B$84:$BI$84,$E127:$BL127)+'FD inverse'!$A$25*$C128/Setup!$B$17+INDEX('FD inverse'!$A$25:$BH$25,1,'FD mesh'!$B$15+1)*Setup!$B$22</f>
        <v>15.8932548005555</v>
      </c>
      <c r="AB128" s="0" t="n">
        <f aca="false">SUMPRODUCT('FD inverse'!$A$26:$BH$26,'FD mesh'!$B$84:$BI$84,$E127:$BL127)+'FD inverse'!$A$26*$C128/Setup!$B$17+INDEX('FD inverse'!$A$26:$BH$26,1,'FD mesh'!$B$15+1)*Setup!$B$22</f>
        <v>15.7493922936369</v>
      </c>
      <c r="AC128" s="0" t="n">
        <f aca="false">SUMPRODUCT('FD inverse'!$A$27:$BH$27,'FD mesh'!$B$84:$BI$84,$E127:$BL127)+'FD inverse'!$A$27*$C128/Setup!$B$17+INDEX('FD inverse'!$A$27:$BH$27,1,'FD mesh'!$B$15+1)*Setup!$B$22</f>
        <v>15.6079755489399</v>
      </c>
      <c r="AD128" s="0" t="n">
        <f aca="false">SUMPRODUCT('FD inverse'!$A$28:$BH$28,'FD mesh'!$B$84:$BI$84,$E127:$BL127)+'FD inverse'!$A$28*$C128/Setup!$B$17+INDEX('FD inverse'!$A$28:$BH$28,1,'FD mesh'!$B$15+1)*Setup!$B$22</f>
        <v>15.4685500530149</v>
      </c>
      <c r="AE128" s="0" t="n">
        <f aca="false">SUMPRODUCT('FD inverse'!$A$29:$BH$29,'FD mesh'!$B$84:$BI$84,$E127:$BL127)+'FD inverse'!$A$29*$C128/Setup!$B$17+INDEX('FD inverse'!$A$29:$BH$29,1,'FD mesh'!$B$15+1)*Setup!$B$22</f>
        <v>15.3306670890854</v>
      </c>
      <c r="AF128" s="0" t="n">
        <f aca="false">SUMPRODUCT('FD inverse'!$A$30:$BH$30,'FD mesh'!$B$84:$BI$84,$E127:$BL127)+'FD inverse'!$A$30*$C128/Setup!$B$17+INDEX('FD inverse'!$A$30:$BH$30,1,'FD mesh'!$B$15+1)*Setup!$B$22</f>
        <v>15.1938823866672</v>
      </c>
      <c r="AG128" s="0" t="n">
        <f aca="false">SUMPRODUCT('FD inverse'!$A$31:$BH$31,'FD mesh'!$B$84:$BI$84,$E127:$BL127)+'FD inverse'!$A$31*$C128/Setup!$B$17+INDEX('FD inverse'!$A$31:$BH$31,1,'FD mesh'!$B$15+1)*Setup!$B$22</f>
        <v>15.0577547860289</v>
      </c>
      <c r="AH128" s="0" t="n">
        <f aca="false">SUMPRODUCT('FD inverse'!$A$32:$BH$32,'FD mesh'!$B$84:$BI$84,$E127:$BL127)+'FD inverse'!$A$32*$C128/Setup!$B$17+INDEX('FD inverse'!$A$32:$BH$32,1,'FD mesh'!$B$15+1)*Setup!$B$22</f>
        <v>15.0522090302893</v>
      </c>
      <c r="AI128" s="0" t="n">
        <f aca="false">SUMPRODUCT('FD inverse'!$A$33:$BH$33,'FD mesh'!$B$84:$BI$84,$E127:$BL127)+'FD inverse'!$A$33*$C128/Setup!$B$17+INDEX('FD inverse'!$A$33:$BH$33,1,'FD mesh'!$B$15+1)*Setup!$B$22</f>
        <v>15.0470066596029</v>
      </c>
      <c r="AJ128" s="0" t="n">
        <f aca="false">SUMPRODUCT('FD inverse'!$A$34:$BH$34,'FD mesh'!$B$84:$BI$84,$E127:$BL127)+'FD inverse'!$A$34*$C128/Setup!$B$17+INDEX('FD inverse'!$A$34:$BH$34,1,'FD mesh'!$B$15+1)*Setup!$B$22</f>
        <v>15.0421177578873</v>
      </c>
      <c r="AK128" s="0" t="n">
        <f aca="false">SUMPRODUCT('FD inverse'!$A$35:$BH$35,'FD mesh'!$B$84:$BI$84,$E127:$BL127)+'FD inverse'!$A$35*$C128/Setup!$B$17+INDEX('FD inverse'!$A$35:$BH$35,1,'FD mesh'!$B$15+1)*Setup!$B$22</f>
        <v>15.0375134951402</v>
      </c>
      <c r="AL128" s="0" t="n">
        <f aca="false">SUMPRODUCT('FD inverse'!$A$36:$BH$36,'FD mesh'!$B$84:$BI$84,$E127:$BL127)+'FD inverse'!$A$36*$C128/Setup!$B$17+INDEX('FD inverse'!$A$36:$BH$36,1,'FD mesh'!$B$15+1)*Setup!$B$22</f>
        <v>15.0331659962982</v>
      </c>
      <c r="AM128" s="0" t="n">
        <f aca="false">SUMPRODUCT('FD inverse'!$A$37:$BH$37,'FD mesh'!$B$84:$BI$84,$E127:$BL127)+'FD inverse'!$A$37*$C128/Setup!$B$17+INDEX('FD inverse'!$A$37:$BH$37,1,'FD mesh'!$B$15+1)*Setup!$B$22</f>
        <v>15.0290482214654</v>
      </c>
      <c r="AN128" s="0" t="n">
        <f aca="false">SUMPRODUCT('FD inverse'!$A$38:$BH$38,'FD mesh'!$B$84:$BI$84,$E127:$BL127)+'FD inverse'!$A$38*$C128/Setup!$B$17+INDEX('FD inverse'!$A$38:$BH$38,1,'FD mesh'!$B$15+1)*Setup!$B$22</f>
        <v>15.0251338564447</v>
      </c>
      <c r="AO128" s="0" t="n">
        <f aca="false">SUMPRODUCT('FD inverse'!$A$39:$BH$39,'FD mesh'!$B$84:$BI$84,$E127:$BL127)+'FD inverse'!$A$39*$C128/Setup!$B$17+INDEX('FD inverse'!$A$39:$BH$39,1,'FD mesh'!$B$15+1)*Setup!$B$22</f>
        <v>15.0213972125007</v>
      </c>
      <c r="AP128" s="0" t="n">
        <f aca="false">SUMPRODUCT('FD inverse'!$A$40:$BH$40,'FD mesh'!$B$84:$BI$84,$E127:$BL127)+'FD inverse'!$A$40*$C128/Setup!$B$17+INDEX('FD inverse'!$A$40:$BH$40,1,'FD mesh'!$B$15+1)*Setup!$B$22</f>
        <v>15.0178131342889</v>
      </c>
      <c r="AQ128" s="0" t="n">
        <f aca="false">SUMPRODUCT('FD inverse'!$A$41:$BH$41,'FD mesh'!$B$84:$BI$84,$E127:$BL127)+'FD inverse'!$A$41*$C128/Setup!$B$17+INDEX('FD inverse'!$A$41:$BH$41,1,'FD mesh'!$B$15+1)*Setup!$B$22</f>
        <v>15.0143569149033</v>
      </c>
      <c r="AR128" s="0" t="n">
        <f aca="false">SUMPRODUCT('FD inverse'!$A$42:$BH$42,'FD mesh'!$B$84:$BI$84,$E127:$BL127)+'FD inverse'!$A$42*$C128/Setup!$B$17+INDEX('FD inverse'!$A$42:$BH$42,1,'FD mesh'!$B$15+1)*Setup!$B$22</f>
        <v>15.0110042170165</v>
      </c>
      <c r="AS128" s="0" t="n">
        <f aca="false">SUMPRODUCT('FD inverse'!$A$43:$BH$43,'FD mesh'!$B$84:$BI$84,$E127:$BL127)+'FD inverse'!$A$43*$C128/Setup!$B$17+INDEX('FD inverse'!$A$43:$BH$43,1,'FD mesh'!$B$15+1)*Setup!$B$22</f>
        <v>0</v>
      </c>
      <c r="AT128" s="0" t="n">
        <f aca="false">SUMPRODUCT('FD inverse'!$A$44:$BH$44,'FD mesh'!$B$84:$BI$84,$E127:$BL127)+'FD inverse'!$A$44*$C128/Setup!$B$17+INDEX('FD inverse'!$A$44:$BH$44,1,'FD mesh'!$B$15+1)*Setup!$B$22</f>
        <v>0</v>
      </c>
      <c r="AU128" s="0" t="n">
        <f aca="false">SUMPRODUCT('FD inverse'!$A$45:$BH$45,'FD mesh'!$B$84:$BI$84,$E127:$BL127)+'FD inverse'!$A$45*$C128/Setup!$B$17+INDEX('FD inverse'!$A$45:$BH$45,1,'FD mesh'!$B$15+1)*Setup!$B$22</f>
        <v>0</v>
      </c>
      <c r="AV128" s="0" t="n">
        <f aca="false">SUMPRODUCT('FD inverse'!$A$46:$BH$46,'FD mesh'!$B$84:$BI$84,$E127:$BL127)+'FD inverse'!$A$46*$C128/Setup!$B$17+INDEX('FD inverse'!$A$46:$BH$46,1,'FD mesh'!$B$15+1)*Setup!$B$22</f>
        <v>0</v>
      </c>
      <c r="AW128" s="0" t="n">
        <f aca="false">SUMPRODUCT('FD inverse'!$A$47:$BH$47,'FD mesh'!$B$84:$BI$84,$E127:$BL127)+'FD inverse'!$A$47*$C128/Setup!$B$17+INDEX('FD inverse'!$A$47:$BH$47,1,'FD mesh'!$B$15+1)*Setup!$B$22</f>
        <v>0</v>
      </c>
      <c r="AX128" s="0" t="n">
        <f aca="false">SUMPRODUCT('FD inverse'!$A$48:$BH$48,'FD mesh'!$B$84:$BI$84,$E127:$BL127)+'FD inverse'!$A$48*$C128/Setup!$B$17+INDEX('FD inverse'!$A$48:$BH$48,1,'FD mesh'!$B$15+1)*Setup!$B$22</f>
        <v>0</v>
      </c>
      <c r="AY128" s="0" t="n">
        <f aca="false">SUMPRODUCT('FD inverse'!$A$49:$BH$49,'FD mesh'!$B$84:$BI$84,$E127:$BL127)+'FD inverse'!$A$49*$C128/Setup!$B$17+INDEX('FD inverse'!$A$49:$BH$49,1,'FD mesh'!$B$15+1)*Setup!$B$22</f>
        <v>0</v>
      </c>
      <c r="AZ128" s="0" t="n">
        <f aca="false">SUMPRODUCT('FD inverse'!$A$50:$BH$50,'FD mesh'!$B$84:$BI$84,$E127:$BL127)+'FD inverse'!$A$50*$C128/Setup!$B$17+INDEX('FD inverse'!$A$50:$BH$50,1,'FD mesh'!$B$15+1)*Setup!$B$22</f>
        <v>0</v>
      </c>
      <c r="BA128" s="0" t="n">
        <f aca="false">SUMPRODUCT('FD inverse'!$A$51:$BH$51,'FD mesh'!$B$84:$BI$84,$E127:$BL127)+'FD inverse'!$A$51*$C128/Setup!$B$17+INDEX('FD inverse'!$A$51:$BH$51,1,'FD mesh'!$B$15+1)*Setup!$B$22</f>
        <v>0</v>
      </c>
      <c r="BB128" s="0" t="n">
        <f aca="false">SUMPRODUCT('FD inverse'!$A$52:$BH$52,'FD mesh'!$B$84:$BI$84,$E127:$BL127)+'FD inverse'!$A$52*$C128/Setup!$B$17+INDEX('FD inverse'!$A$52:$BH$52,1,'FD mesh'!$B$15+1)*Setup!$B$22</f>
        <v>0</v>
      </c>
      <c r="BC128" s="0" t="n">
        <f aca="false">SUMPRODUCT('FD inverse'!$A$53:$BH$53,'FD mesh'!$B$84:$BI$84,$E127:$BL127)+'FD inverse'!$A$53*$C128/Setup!$B$17+INDEX('FD inverse'!$A$53:$BH$53,1,'FD mesh'!$B$15+1)*Setup!$B$22</f>
        <v>0</v>
      </c>
      <c r="BD128" s="0" t="n">
        <f aca="false">SUMPRODUCT('FD inverse'!$A$54:$BH$54,'FD mesh'!$B$84:$BI$84,$E127:$BL127)+'FD inverse'!$A$54*$C128/Setup!$B$17+INDEX('FD inverse'!$A$54:$BH$54,1,'FD mesh'!$B$15+1)*Setup!$B$22</f>
        <v>0</v>
      </c>
      <c r="BE128" s="0" t="n">
        <f aca="false">SUMPRODUCT('FD inverse'!$A$55:$BH$55,'FD mesh'!$B$84:$BI$84,$E127:$BL127)+'FD inverse'!$A$55*$C128/Setup!$B$17+INDEX('FD inverse'!$A$55:$BH$55,1,'FD mesh'!$B$15+1)*Setup!$B$22</f>
        <v>0</v>
      </c>
      <c r="BF128" s="0" t="n">
        <f aca="false">SUMPRODUCT('FD inverse'!$A$56:$BH$56,'FD mesh'!$B$84:$BI$84,$E127:$BL127)+'FD inverse'!$A$56*$C128/Setup!$B$17+INDEX('FD inverse'!$A$56:$BH$56,1,'FD mesh'!$B$15+1)*Setup!$B$22</f>
        <v>0</v>
      </c>
      <c r="BG128" s="0" t="n">
        <f aca="false">SUMPRODUCT('FD inverse'!$A$57:$BH$57,'FD mesh'!$B$84:$BI$84,$E127:$BL127)+'FD inverse'!$A$57*$C128/Setup!$B$17+INDEX('FD inverse'!$A$57:$BH$57,1,'FD mesh'!$B$15+1)*Setup!$B$22</f>
        <v>0</v>
      </c>
      <c r="BH128" s="0" t="n">
        <f aca="false">SUMPRODUCT('FD inverse'!$A$58:$BH$58,'FD mesh'!$B$84:$BI$84,$E127:$BL127)+'FD inverse'!$A$58*$C128/Setup!$B$17+INDEX('FD inverse'!$A$58:$BH$58,1,'FD mesh'!$B$15+1)*Setup!$B$22</f>
        <v>0</v>
      </c>
      <c r="BI128" s="0" t="n">
        <f aca="false">SUMPRODUCT('FD inverse'!$A$59:$BH$59,'FD mesh'!$B$84:$BI$84,$E127:$BL127)+'FD inverse'!$A$59*$C128/Setup!$B$17+INDEX('FD inverse'!$A$59:$BH$59,1,'FD mesh'!$B$15+1)*Setup!$B$22</f>
        <v>0</v>
      </c>
      <c r="BJ128" s="0" t="n">
        <f aca="false">SUMPRODUCT('FD inverse'!$A$60:$BH$60,'FD mesh'!$B$84:$BI$84,$E127:$BL127)+'FD inverse'!$A$60*$C128/Setup!$B$17+INDEX('FD inverse'!$A$60:$BH$60,1,'FD mesh'!$B$15+1)*Setup!$B$22</f>
        <v>0</v>
      </c>
      <c r="BK128" s="0" t="n">
        <f aca="false">SUMPRODUCT('FD inverse'!$A$61:$BH$61,'FD mesh'!$B$84:$BI$84,$E127:$BL127)+'FD inverse'!$A$61*$C128/Setup!$B$17+INDEX('FD inverse'!$A$61:$BH$61,1,'FD mesh'!$B$15+1)*Setup!$B$22</f>
        <v>0</v>
      </c>
      <c r="BL128" s="0" t="n">
        <f aca="false">SUMPRODUCT('FD inverse'!$A$62:$BH$62,'FD mesh'!$B$84:$BI$84,$E127:$BL127)+'FD inverse'!$A$62*$C128/Setup!$B$17+INDEX('FD inverse'!$A$62:$BH$62,1,'FD mesh'!$B$15+1)*Setup!$B$22</f>
        <v>0</v>
      </c>
    </row>
    <row r="129" customFormat="false" ht="15" hidden="false" customHeight="false" outlineLevel="0" collapsed="false">
      <c r="A129" s="0" t="n">
        <v>124</v>
      </c>
      <c r="B129" s="0" t="n">
        <f aca="false">A129*Setup!$B$11/3600</f>
        <v>10.3333333333333</v>
      </c>
      <c r="C129" s="0" t="n">
        <f aca="false">Setup!$B$7+Setup!$B$8*COS(2*PI()*(B129-Setup!$B$9)/24)</f>
        <v>24.3486229709906</v>
      </c>
      <c r="D129" s="0" t="n">
        <f aca="false">(C129-E129)/Setup!$B$17</f>
        <v>21.7275034811264</v>
      </c>
      <c r="E129" s="0" t="n">
        <f aca="false">SUMPRODUCT('FD inverse'!$A$3:$BH$3,'FD mesh'!$B$84:$BI$84,$E128:$BL128)+'FD inverse'!$A$3*$C129/Setup!$B$17+INDEX('FD inverse'!$A$3:$BH$3,1,'FD mesh'!$B$15+1)*Setup!$B$22</f>
        <v>21.5240475184442</v>
      </c>
      <c r="F129" s="0" t="n">
        <f aca="false">SUMPRODUCT('FD inverse'!$A$4:$BH$4,'FD mesh'!$B$84:$BI$84,$E128:$BL128)+'FD inverse'!$A$4*$C129/Setup!$B$17+INDEX('FD inverse'!$A$4:$BH$4,1,'FD mesh'!$B$15+1)*Setup!$B$22</f>
        <v>20.8911152739385</v>
      </c>
      <c r="G129" s="0" t="n">
        <f aca="false">SUMPRODUCT('FD inverse'!$A$5:$BH$5,'FD mesh'!$B$84:$BI$84,$E128:$BL128)+'FD inverse'!$A$5*$C129/Setup!$B$17+INDEX('FD inverse'!$A$5:$BH$5,1,'FD mesh'!$B$15+1)*Setup!$B$22</f>
        <v>20.2832658265011</v>
      </c>
      <c r="H129" s="0" t="n">
        <f aca="false">SUMPRODUCT('FD inverse'!$A$6:$BH$6,'FD mesh'!$B$84:$BI$84,$E128:$BL128)+'FD inverse'!$A$6*$C129/Setup!$B$17+INDEX('FD inverse'!$A$6:$BH$6,1,'FD mesh'!$B$15+1)*Setup!$B$22</f>
        <v>18.2791099057629</v>
      </c>
      <c r="I129" s="0" t="n">
        <f aca="false">SUMPRODUCT('FD inverse'!$A$7:$BH$7,'FD mesh'!$B$84:$BI$84,$E128:$BL128)+'FD inverse'!$A$7*$C129/Setup!$B$17+INDEX('FD inverse'!$A$7:$BH$7,1,'FD mesh'!$B$15+1)*Setup!$B$22</f>
        <v>18.1119153022907</v>
      </c>
      <c r="J129" s="0" t="n">
        <f aca="false">SUMPRODUCT('FD inverse'!$A$8:$BH$8,'FD mesh'!$B$84:$BI$84,$E128:$BL128)+'FD inverse'!$A$8*$C129/Setup!$B$17+INDEX('FD inverse'!$A$8:$BH$8,1,'FD mesh'!$B$15+1)*Setup!$B$22</f>
        <v>17.9641547625721</v>
      </c>
      <c r="K129" s="0" t="n">
        <f aca="false">SUMPRODUCT('FD inverse'!$A$9:$BH$9,'FD mesh'!$B$84:$BI$84,$E128:$BL128)+'FD inverse'!$A$9*$C129/Setup!$B$17+INDEX('FD inverse'!$A$9:$BH$9,1,'FD mesh'!$B$15+1)*Setup!$B$22</f>
        <v>17.8350218984602</v>
      </c>
      <c r="L129" s="0" t="n">
        <f aca="false">SUMPRODUCT('FD inverse'!$A$10:$BH$10,'FD mesh'!$B$84:$BI$84,$E128:$BL128)+'FD inverse'!$A$10*$C129/Setup!$B$17+INDEX('FD inverse'!$A$10:$BH$10,1,'FD mesh'!$B$15+1)*Setup!$B$22</f>
        <v>17.7238000499488</v>
      </c>
      <c r="M129" s="0" t="n">
        <f aca="false">SUMPRODUCT('FD inverse'!$A$11:$BH$11,'FD mesh'!$B$84:$BI$84,$E128:$BL128)+'FD inverse'!$A$11*$C129/Setup!$B$17+INDEX('FD inverse'!$A$11:$BH$11,1,'FD mesh'!$B$15+1)*Setup!$B$22</f>
        <v>17.6298631504623</v>
      </c>
      <c r="N129" s="0" t="n">
        <f aca="false">SUMPRODUCT('FD inverse'!$A$12:$BH$12,'FD mesh'!$B$84:$BI$84,$E128:$BL128)+'FD inverse'!$A$12*$C129/Setup!$B$17+INDEX('FD inverse'!$A$12:$BH$12,1,'FD mesh'!$B$15+1)*Setup!$B$22</f>
        <v>17.5526761029541</v>
      </c>
      <c r="O129" s="0" t="n">
        <f aca="false">SUMPRODUCT('FD inverse'!$A$13:$BH$13,'FD mesh'!$B$84:$BI$84,$E128:$BL128)+'FD inverse'!$A$13*$C129/Setup!$B$17+INDEX('FD inverse'!$A$13:$BH$13,1,'FD mesh'!$B$15+1)*Setup!$B$22</f>
        <v>17.4917948149076</v>
      </c>
      <c r="P129" s="0" t="n">
        <f aca="false">SUMPRODUCT('FD inverse'!$A$14:$BH$14,'FD mesh'!$B$84:$BI$84,$E128:$BL128)+'FD inverse'!$A$14*$C129/Setup!$B$17+INDEX('FD inverse'!$A$14:$BH$14,1,'FD mesh'!$B$15+1)*Setup!$B$22</f>
        <v>17.4468660178583</v>
      </c>
      <c r="Q129" s="0" t="n">
        <f aca="false">SUMPRODUCT('FD inverse'!$A$15:$BH$15,'FD mesh'!$B$84:$BI$84,$E128:$BL128)+'FD inverse'!$A$15*$C129/Setup!$B$17+INDEX('FD inverse'!$A$15:$BH$15,1,'FD mesh'!$B$15+1)*Setup!$B$22</f>
        <v>17.4176269744967</v>
      </c>
      <c r="R129" s="0" t="n">
        <f aca="false">SUMPRODUCT('FD inverse'!$A$16:$BH$16,'FD mesh'!$B$84:$BI$84,$E128:$BL128)+'FD inverse'!$A$16*$C129/Setup!$B$17+INDEX('FD inverse'!$A$16:$BH$16,1,'FD mesh'!$B$15+1)*Setup!$B$22</f>
        <v>17.4039051538261</v>
      </c>
      <c r="S129" s="0" t="n">
        <f aca="false">SUMPRODUCT('FD inverse'!$A$17:$BH$17,'FD mesh'!$B$84:$BI$84,$E128:$BL128)+'FD inverse'!$A$17*$C129/Setup!$B$17+INDEX('FD inverse'!$A$17:$BH$17,1,'FD mesh'!$B$15+1)*Setup!$B$22</f>
        <v>17.2138944001036</v>
      </c>
      <c r="T129" s="0" t="n">
        <f aca="false">SUMPRODUCT('FD inverse'!$A$18:$BH$18,'FD mesh'!$B$84:$BI$84,$E128:$BL128)+'FD inverse'!$A$18*$C129/Setup!$B$17+INDEX('FD inverse'!$A$18:$BH$18,1,'FD mesh'!$B$15+1)*Setup!$B$22</f>
        <v>17.0309852304323</v>
      </c>
      <c r="U129" s="0" t="n">
        <f aca="false">SUMPRODUCT('FD inverse'!$A$19:$BH$19,'FD mesh'!$B$84:$BI$84,$E128:$BL128)+'FD inverse'!$A$19*$C129/Setup!$B$17+INDEX('FD inverse'!$A$19:$BH$19,1,'FD mesh'!$B$15+1)*Setup!$B$22</f>
        <v>16.8546009355018</v>
      </c>
      <c r="V129" s="0" t="n">
        <f aca="false">SUMPRODUCT('FD inverse'!$A$20:$BH$20,'FD mesh'!$B$84:$BI$84,$E128:$BL128)+'FD inverse'!$A$20*$C129/Setup!$B$17+INDEX('FD inverse'!$A$20:$BH$20,1,'FD mesh'!$B$15+1)*Setup!$B$22</f>
        <v>16.6841839200592</v>
      </c>
      <c r="W129" s="0" t="n">
        <f aca="false">SUMPRODUCT('FD inverse'!$A$21:$BH$21,'FD mesh'!$B$84:$BI$84,$E128:$BL128)+'FD inverse'!$A$21*$C129/Setup!$B$17+INDEX('FD inverse'!$A$21:$BH$21,1,'FD mesh'!$B$15+1)*Setup!$B$22</f>
        <v>16.5191941312415</v>
      </c>
      <c r="X129" s="0" t="n">
        <f aca="false">SUMPRODUCT('FD inverse'!$A$22:$BH$22,'FD mesh'!$B$84:$BI$84,$E128:$BL128)+'FD inverse'!$A$22*$C129/Setup!$B$17+INDEX('FD inverse'!$A$22:$BH$22,1,'FD mesh'!$B$15+1)*Setup!$B$22</f>
        <v>16.3591075096359</v>
      </c>
      <c r="Y129" s="0" t="n">
        <f aca="false">SUMPRODUCT('FD inverse'!$A$23:$BH$23,'FD mesh'!$B$84:$BI$84,$E128:$BL128)+'FD inverse'!$A$23*$C129/Setup!$B$17+INDEX('FD inverse'!$A$23:$BH$23,1,'FD mesh'!$B$15+1)*Setup!$B$22</f>
        <v>16.2034144652446</v>
      </c>
      <c r="Z129" s="0" t="n">
        <f aca="false">SUMPRODUCT('FD inverse'!$A$24:$BH$24,'FD mesh'!$B$84:$BI$84,$E128:$BL128)+'FD inverse'!$A$24*$C129/Setup!$B$17+INDEX('FD inverse'!$A$24:$BH$24,1,'FD mesh'!$B$15+1)*Setup!$B$22</f>
        <v>16.0516183795238</v>
      </c>
      <c r="AA129" s="0" t="n">
        <f aca="false">SUMPRODUCT('FD inverse'!$A$25:$BH$25,'FD mesh'!$B$84:$BI$84,$E128:$BL128)+'FD inverse'!$A$25*$C129/Setup!$B$17+INDEX('FD inverse'!$A$25:$BH$25,1,'FD mesh'!$B$15+1)*Setup!$B$22</f>
        <v>15.9032341337544</v>
      </c>
      <c r="AB129" s="0" t="n">
        <f aca="false">SUMPRODUCT('FD inverse'!$A$26:$BH$26,'FD mesh'!$B$84:$BI$84,$E128:$BL128)+'FD inverse'!$A$26*$C129/Setup!$B$17+INDEX('FD inverse'!$A$26:$BH$26,1,'FD mesh'!$B$15+1)*Setup!$B$22</f>
        <v>15.7577866631836</v>
      </c>
      <c r="AC129" s="0" t="n">
        <f aca="false">SUMPRODUCT('FD inverse'!$A$27:$BH$27,'FD mesh'!$B$84:$BI$84,$E128:$BL128)+'FD inverse'!$A$27*$C129/Setup!$B$17+INDEX('FD inverse'!$A$27:$BH$27,1,'FD mesh'!$B$15+1)*Setup!$B$22</f>
        <v>15.6148095356508</v>
      </c>
      <c r="AD129" s="0" t="n">
        <f aca="false">SUMPRODUCT('FD inverse'!$A$28:$BH$28,'FD mesh'!$B$84:$BI$84,$E128:$BL128)+'FD inverse'!$A$28*$C129/Setup!$B$17+INDEX('FD inverse'!$A$28:$BH$28,1,'FD mesh'!$B$15+1)*Setup!$B$22</f>
        <v>15.4738435527786</v>
      </c>
      <c r="AE129" s="0" t="n">
        <f aca="false">SUMPRODUCT('FD inverse'!$A$29:$BH$29,'FD mesh'!$B$84:$BI$84,$E128:$BL128)+'FD inverse'!$A$29*$C129/Setup!$B$17+INDEX('FD inverse'!$A$29:$BH$29,1,'FD mesh'!$B$15+1)*Setup!$B$22</f>
        <v>15.3344353712655</v>
      </c>
      <c r="AF129" s="0" t="n">
        <f aca="false">SUMPRODUCT('FD inverse'!$A$30:$BH$30,'FD mesh'!$B$84:$BI$84,$E128:$BL128)+'FD inverse'!$A$30*$C129/Setup!$B$17+INDEX('FD inverse'!$A$30:$BH$30,1,'FD mesh'!$B$15+1)*Setup!$B$22</f>
        <v>15.1961361413654</v>
      </c>
      <c r="AG129" s="0" t="n">
        <f aca="false">SUMPRODUCT('FD inverse'!$A$31:$BH$31,'FD mesh'!$B$84:$BI$84,$E128:$BL128)+'FD inverse'!$A$31*$C129/Setup!$B$17+INDEX('FD inverse'!$A$31:$BH$31,1,'FD mesh'!$B$15+1)*Setup!$B$22</f>
        <v>15.0585001592766</v>
      </c>
      <c r="AH129" s="0" t="n">
        <f aca="false">SUMPRODUCT('FD inverse'!$A$32:$BH$32,'FD mesh'!$B$84:$BI$84,$E128:$BL128)+'FD inverse'!$A$32*$C129/Setup!$B$17+INDEX('FD inverse'!$A$32:$BH$32,1,'FD mesh'!$B$15+1)*Setup!$B$22</f>
        <v>15.0528922585299</v>
      </c>
      <c r="AI129" s="0" t="n">
        <f aca="false">SUMPRODUCT('FD inverse'!$A$33:$BH$33,'FD mesh'!$B$84:$BI$84,$E128:$BL128)+'FD inverse'!$A$33*$C129/Setup!$B$17+INDEX('FD inverse'!$A$33:$BH$33,1,'FD mesh'!$B$15+1)*Setup!$B$22</f>
        <v>15.0476302236557</v>
      </c>
      <c r="AJ129" s="0" t="n">
        <f aca="false">SUMPRODUCT('FD inverse'!$A$34:$BH$34,'FD mesh'!$B$84:$BI$84,$E128:$BL128)+'FD inverse'!$A$34*$C129/Setup!$B$17+INDEX('FD inverse'!$A$34:$BH$34,1,'FD mesh'!$B$15+1)*Setup!$B$22</f>
        <v>15.0426838512676</v>
      </c>
      <c r="AK129" s="0" t="n">
        <f aca="false">SUMPRODUCT('FD inverse'!$A$35:$BH$35,'FD mesh'!$B$84:$BI$84,$E128:$BL128)+'FD inverse'!$A$35*$C129/Setup!$B$17+INDEX('FD inverse'!$A$35:$BH$35,1,'FD mesh'!$B$15+1)*Setup!$B$22</f>
        <v>15.0380240483875</v>
      </c>
      <c r="AL129" s="0" t="n">
        <f aca="false">SUMPRODUCT('FD inverse'!$A$36:$BH$36,'FD mesh'!$B$84:$BI$84,$E128:$BL128)+'FD inverse'!$A$36*$C129/Setup!$B$17+INDEX('FD inverse'!$A$36:$BH$36,1,'FD mesh'!$B$15+1)*Setup!$B$22</f>
        <v>15.0336226993209</v>
      </c>
      <c r="AM129" s="0" t="n">
        <f aca="false">SUMPRODUCT('FD inverse'!$A$37:$BH$37,'FD mesh'!$B$84:$BI$84,$E128:$BL128)+'FD inverse'!$A$37*$C129/Setup!$B$17+INDEX('FD inverse'!$A$37:$BH$37,1,'FD mesh'!$B$15+1)*Setup!$B$22</f>
        <v>15.0294525438437</v>
      </c>
      <c r="AN129" s="0" t="n">
        <f aca="false">SUMPRODUCT('FD inverse'!$A$38:$BH$38,'FD mesh'!$B$84:$BI$84,$E128:$BL128)+'FD inverse'!$A$38*$C129/Setup!$B$17+INDEX('FD inverse'!$A$38:$BH$38,1,'FD mesh'!$B$15+1)*Setup!$B$22</f>
        <v>15.0254870656673</v>
      </c>
      <c r="AO129" s="0" t="n">
        <f aca="false">SUMPRODUCT('FD inverse'!$A$39:$BH$39,'FD mesh'!$B$84:$BI$84,$E128:$BL128)+'FD inverse'!$A$39*$C129/Setup!$B$17+INDEX('FD inverse'!$A$39:$BH$39,1,'FD mesh'!$B$15+1)*Setup!$B$22</f>
        <v>15.0217003901348</v>
      </c>
      <c r="AP129" s="0" t="n">
        <f aca="false">SUMPRODUCT('FD inverse'!$A$40:$BH$40,'FD mesh'!$B$84:$BI$84,$E128:$BL128)+'FD inverse'!$A$40*$C129/Setup!$B$17+INDEX('FD inverse'!$A$40:$BH$40,1,'FD mesh'!$B$15+1)*Setup!$B$22</f>
        <v>15.018067190104</v>
      </c>
      <c r="AQ129" s="0" t="n">
        <f aca="false">SUMPRODUCT('FD inverse'!$A$41:$BH$41,'FD mesh'!$B$84:$BI$84,$E128:$BL128)+'FD inverse'!$A$41*$C129/Setup!$B$17+INDEX('FD inverse'!$A$41:$BH$41,1,'FD mesh'!$B$15+1)*Setup!$B$22</f>
        <v>15.0145625989784</v>
      </c>
      <c r="AR129" s="0" t="n">
        <f aca="false">SUMPRODUCT('FD inverse'!$A$42:$BH$42,'FD mesh'!$B$84:$BI$84,$E128:$BL128)+'FD inverse'!$A$42*$C129/Setup!$B$17+INDEX('FD inverse'!$A$42:$BH$42,1,'FD mesh'!$B$15+1)*Setup!$B$22</f>
        <v>15.0111621298693</v>
      </c>
      <c r="AS129" s="0" t="n">
        <f aca="false">SUMPRODUCT('FD inverse'!$A$43:$BH$43,'FD mesh'!$B$84:$BI$84,$E128:$BL128)+'FD inverse'!$A$43*$C129/Setup!$B$17+INDEX('FD inverse'!$A$43:$BH$43,1,'FD mesh'!$B$15+1)*Setup!$B$22</f>
        <v>0</v>
      </c>
      <c r="AT129" s="0" t="n">
        <f aca="false">SUMPRODUCT('FD inverse'!$A$44:$BH$44,'FD mesh'!$B$84:$BI$84,$E128:$BL128)+'FD inverse'!$A$44*$C129/Setup!$B$17+INDEX('FD inverse'!$A$44:$BH$44,1,'FD mesh'!$B$15+1)*Setup!$B$22</f>
        <v>0</v>
      </c>
      <c r="AU129" s="0" t="n">
        <f aca="false">SUMPRODUCT('FD inverse'!$A$45:$BH$45,'FD mesh'!$B$84:$BI$84,$E128:$BL128)+'FD inverse'!$A$45*$C129/Setup!$B$17+INDEX('FD inverse'!$A$45:$BH$45,1,'FD mesh'!$B$15+1)*Setup!$B$22</f>
        <v>0</v>
      </c>
      <c r="AV129" s="0" t="n">
        <f aca="false">SUMPRODUCT('FD inverse'!$A$46:$BH$46,'FD mesh'!$B$84:$BI$84,$E128:$BL128)+'FD inverse'!$A$46*$C129/Setup!$B$17+INDEX('FD inverse'!$A$46:$BH$46,1,'FD mesh'!$B$15+1)*Setup!$B$22</f>
        <v>0</v>
      </c>
      <c r="AW129" s="0" t="n">
        <f aca="false">SUMPRODUCT('FD inverse'!$A$47:$BH$47,'FD mesh'!$B$84:$BI$84,$E128:$BL128)+'FD inverse'!$A$47*$C129/Setup!$B$17+INDEX('FD inverse'!$A$47:$BH$47,1,'FD mesh'!$B$15+1)*Setup!$B$22</f>
        <v>0</v>
      </c>
      <c r="AX129" s="0" t="n">
        <f aca="false">SUMPRODUCT('FD inverse'!$A$48:$BH$48,'FD mesh'!$B$84:$BI$84,$E128:$BL128)+'FD inverse'!$A$48*$C129/Setup!$B$17+INDEX('FD inverse'!$A$48:$BH$48,1,'FD mesh'!$B$15+1)*Setup!$B$22</f>
        <v>0</v>
      </c>
      <c r="AY129" s="0" t="n">
        <f aca="false">SUMPRODUCT('FD inverse'!$A$49:$BH$49,'FD mesh'!$B$84:$BI$84,$E128:$BL128)+'FD inverse'!$A$49*$C129/Setup!$B$17+INDEX('FD inverse'!$A$49:$BH$49,1,'FD mesh'!$B$15+1)*Setup!$B$22</f>
        <v>0</v>
      </c>
      <c r="AZ129" s="0" t="n">
        <f aca="false">SUMPRODUCT('FD inverse'!$A$50:$BH$50,'FD mesh'!$B$84:$BI$84,$E128:$BL128)+'FD inverse'!$A$50*$C129/Setup!$B$17+INDEX('FD inverse'!$A$50:$BH$50,1,'FD mesh'!$B$15+1)*Setup!$B$22</f>
        <v>0</v>
      </c>
      <c r="BA129" s="0" t="n">
        <f aca="false">SUMPRODUCT('FD inverse'!$A$51:$BH$51,'FD mesh'!$B$84:$BI$84,$E128:$BL128)+'FD inverse'!$A$51*$C129/Setup!$B$17+INDEX('FD inverse'!$A$51:$BH$51,1,'FD mesh'!$B$15+1)*Setup!$B$22</f>
        <v>0</v>
      </c>
      <c r="BB129" s="0" t="n">
        <f aca="false">SUMPRODUCT('FD inverse'!$A$52:$BH$52,'FD mesh'!$B$84:$BI$84,$E128:$BL128)+'FD inverse'!$A$52*$C129/Setup!$B$17+INDEX('FD inverse'!$A$52:$BH$52,1,'FD mesh'!$B$15+1)*Setup!$B$22</f>
        <v>0</v>
      </c>
      <c r="BC129" s="0" t="n">
        <f aca="false">SUMPRODUCT('FD inverse'!$A$53:$BH$53,'FD mesh'!$B$84:$BI$84,$E128:$BL128)+'FD inverse'!$A$53*$C129/Setup!$B$17+INDEX('FD inverse'!$A$53:$BH$53,1,'FD mesh'!$B$15+1)*Setup!$B$22</f>
        <v>0</v>
      </c>
      <c r="BD129" s="0" t="n">
        <f aca="false">SUMPRODUCT('FD inverse'!$A$54:$BH$54,'FD mesh'!$B$84:$BI$84,$E128:$BL128)+'FD inverse'!$A$54*$C129/Setup!$B$17+INDEX('FD inverse'!$A$54:$BH$54,1,'FD mesh'!$B$15+1)*Setup!$B$22</f>
        <v>0</v>
      </c>
      <c r="BE129" s="0" t="n">
        <f aca="false">SUMPRODUCT('FD inverse'!$A$55:$BH$55,'FD mesh'!$B$84:$BI$84,$E128:$BL128)+'FD inverse'!$A$55*$C129/Setup!$B$17+INDEX('FD inverse'!$A$55:$BH$55,1,'FD mesh'!$B$15+1)*Setup!$B$22</f>
        <v>0</v>
      </c>
      <c r="BF129" s="0" t="n">
        <f aca="false">SUMPRODUCT('FD inverse'!$A$56:$BH$56,'FD mesh'!$B$84:$BI$84,$E128:$BL128)+'FD inverse'!$A$56*$C129/Setup!$B$17+INDEX('FD inverse'!$A$56:$BH$56,1,'FD mesh'!$B$15+1)*Setup!$B$22</f>
        <v>0</v>
      </c>
      <c r="BG129" s="0" t="n">
        <f aca="false">SUMPRODUCT('FD inverse'!$A$57:$BH$57,'FD mesh'!$B$84:$BI$84,$E128:$BL128)+'FD inverse'!$A$57*$C129/Setup!$B$17+INDEX('FD inverse'!$A$57:$BH$57,1,'FD mesh'!$B$15+1)*Setup!$B$22</f>
        <v>0</v>
      </c>
      <c r="BH129" s="0" t="n">
        <f aca="false">SUMPRODUCT('FD inverse'!$A$58:$BH$58,'FD mesh'!$B$84:$BI$84,$E128:$BL128)+'FD inverse'!$A$58*$C129/Setup!$B$17+INDEX('FD inverse'!$A$58:$BH$58,1,'FD mesh'!$B$15+1)*Setup!$B$22</f>
        <v>0</v>
      </c>
      <c r="BI129" s="0" t="n">
        <f aca="false">SUMPRODUCT('FD inverse'!$A$59:$BH$59,'FD mesh'!$B$84:$BI$84,$E128:$BL128)+'FD inverse'!$A$59*$C129/Setup!$B$17+INDEX('FD inverse'!$A$59:$BH$59,1,'FD mesh'!$B$15+1)*Setup!$B$22</f>
        <v>0</v>
      </c>
      <c r="BJ129" s="0" t="n">
        <f aca="false">SUMPRODUCT('FD inverse'!$A$60:$BH$60,'FD mesh'!$B$84:$BI$84,$E128:$BL128)+'FD inverse'!$A$60*$C129/Setup!$B$17+INDEX('FD inverse'!$A$60:$BH$60,1,'FD mesh'!$B$15+1)*Setup!$B$22</f>
        <v>0</v>
      </c>
      <c r="BK129" s="0" t="n">
        <f aca="false">SUMPRODUCT('FD inverse'!$A$61:$BH$61,'FD mesh'!$B$84:$BI$84,$E128:$BL128)+'FD inverse'!$A$61*$C129/Setup!$B$17+INDEX('FD inverse'!$A$61:$BH$61,1,'FD mesh'!$B$15+1)*Setup!$B$22</f>
        <v>0</v>
      </c>
      <c r="BL129" s="0" t="n">
        <f aca="false">SUMPRODUCT('FD inverse'!$A$62:$BH$62,'FD mesh'!$B$84:$BI$84,$E128:$BL128)+'FD inverse'!$A$62*$C129/Setup!$B$17+INDEX('FD inverse'!$A$62:$BH$62,1,'FD mesh'!$B$15+1)*Setup!$B$22</f>
        <v>0</v>
      </c>
    </row>
    <row r="130" customFormat="false" ht="15" hidden="false" customHeight="false" outlineLevel="0" collapsed="false">
      <c r="A130" s="0" t="n">
        <v>125</v>
      </c>
      <c r="B130" s="0" t="n">
        <f aca="false">A130*Setup!$B$11/3600</f>
        <v>10.4166666666667</v>
      </c>
      <c r="C130" s="0" t="n">
        <f aca="false">Setup!$B$7+Setup!$B$8*COS(2*PI()*(B130-Setup!$B$9)/24)</f>
        <v>24.4354674994079</v>
      </c>
      <c r="D130" s="0" t="n">
        <f aca="false">(C130-E130)/Setup!$B$17</f>
        <v>21.9088148874721</v>
      </c>
      <c r="E130" s="0" t="n">
        <f aca="false">SUMPRODUCT('FD inverse'!$A$3:$BH$3,'FD mesh'!$B$84:$BI$84,$E129:$BL129)+'FD inverse'!$A$3*$C130/Setup!$B$17+INDEX('FD inverse'!$A$3:$BH$3,1,'FD mesh'!$B$15+1)*Setup!$B$22</f>
        <v>21.5873215640365</v>
      </c>
      <c r="F130" s="0" t="n">
        <f aca="false">SUMPRODUCT('FD inverse'!$A$4:$BH$4,'FD mesh'!$B$84:$BI$84,$E129:$BL129)+'FD inverse'!$A$4*$C130/Setup!$B$17+INDEX('FD inverse'!$A$4:$BH$4,1,'FD mesh'!$B$15+1)*Setup!$B$22</f>
        <v>20.949004848609</v>
      </c>
      <c r="G130" s="0" t="n">
        <f aca="false">SUMPRODUCT('FD inverse'!$A$5:$BH$5,'FD mesh'!$B$84:$BI$84,$E129:$BL129)+'FD inverse'!$A$5*$C130/Setup!$B$17+INDEX('FD inverse'!$A$5:$BH$5,1,'FD mesh'!$B$15+1)*Setup!$B$22</f>
        <v>20.3358138166324</v>
      </c>
      <c r="H130" s="0" t="n">
        <f aca="false">SUMPRODUCT('FD inverse'!$A$6:$BH$6,'FD mesh'!$B$84:$BI$84,$E129:$BL129)+'FD inverse'!$A$6*$C130/Setup!$B$17+INDEX('FD inverse'!$A$6:$BH$6,1,'FD mesh'!$B$15+1)*Setup!$B$22</f>
        <v>18.3138081919948</v>
      </c>
      <c r="I130" s="0" t="n">
        <f aca="false">SUMPRODUCT('FD inverse'!$A$7:$BH$7,'FD mesh'!$B$84:$BI$84,$E129:$BL129)+'FD inverse'!$A$7*$C130/Setup!$B$17+INDEX('FD inverse'!$A$7:$BH$7,1,'FD mesh'!$B$15+1)*Setup!$B$22</f>
        <v>18.1451051238062</v>
      </c>
      <c r="J130" s="0" t="n">
        <f aca="false">SUMPRODUCT('FD inverse'!$A$8:$BH$8,'FD mesh'!$B$84:$BI$84,$E129:$BL129)+'FD inverse'!$A$8*$C130/Setup!$B$17+INDEX('FD inverse'!$A$8:$BH$8,1,'FD mesh'!$B$15+1)*Setup!$B$22</f>
        <v>17.9959830712609</v>
      </c>
      <c r="K130" s="0" t="n">
        <f aca="false">SUMPRODUCT('FD inverse'!$A$9:$BH$9,'FD mesh'!$B$84:$BI$84,$E129:$BL129)+'FD inverse'!$A$9*$C130/Setup!$B$17+INDEX('FD inverse'!$A$9:$BH$9,1,'FD mesh'!$B$15+1)*Setup!$B$22</f>
        <v>17.8656387819539</v>
      </c>
      <c r="L130" s="0" t="n">
        <f aca="false">SUMPRODUCT('FD inverse'!$A$10:$BH$10,'FD mesh'!$B$84:$BI$84,$E129:$BL129)+'FD inverse'!$A$10*$C130/Setup!$B$17+INDEX('FD inverse'!$A$10:$BH$10,1,'FD mesh'!$B$15+1)*Setup!$B$22</f>
        <v>17.7533575507551</v>
      </c>
      <c r="M130" s="0" t="n">
        <f aca="false">SUMPRODUCT('FD inverse'!$A$11:$BH$11,'FD mesh'!$B$84:$BI$84,$E129:$BL129)+'FD inverse'!$A$11*$C130/Setup!$B$17+INDEX('FD inverse'!$A$11:$BH$11,1,'FD mesh'!$B$15+1)*Setup!$B$22</f>
        <v>17.6585143731295</v>
      </c>
      <c r="N130" s="0" t="n">
        <f aca="false">SUMPRODUCT('FD inverse'!$A$12:$BH$12,'FD mesh'!$B$84:$BI$84,$E129:$BL129)+'FD inverse'!$A$12*$C130/Setup!$B$17+INDEX('FD inverse'!$A$12:$BH$12,1,'FD mesh'!$B$15+1)*Setup!$B$22</f>
        <v>17.5805745717087</v>
      </c>
      <c r="O130" s="0" t="n">
        <f aca="false">SUMPRODUCT('FD inverse'!$A$13:$BH$13,'FD mesh'!$B$84:$BI$84,$E129:$BL129)+'FD inverse'!$A$13*$C130/Setup!$B$17+INDEX('FD inverse'!$A$13:$BH$13,1,'FD mesh'!$B$15+1)*Setup!$B$22</f>
        <v>17.5190940438895</v>
      </c>
      <c r="P130" s="0" t="n">
        <f aca="false">SUMPRODUCT('FD inverse'!$A$14:$BH$14,'FD mesh'!$B$84:$BI$84,$E129:$BL129)+'FD inverse'!$A$14*$C130/Setup!$B$17+INDEX('FD inverse'!$A$14:$BH$14,1,'FD mesh'!$B$15+1)*Setup!$B$22</f>
        <v>17.4737192558825</v>
      </c>
      <c r="Q130" s="0" t="n">
        <f aca="false">SUMPRODUCT('FD inverse'!$A$15:$BH$15,'FD mesh'!$B$84:$BI$84,$E129:$BL129)+'FD inverse'!$A$15*$C130/Setup!$B$17+INDEX('FD inverse'!$A$15:$BH$15,1,'FD mesh'!$B$15+1)*Setup!$B$22</f>
        <v>17.444187086179</v>
      </c>
      <c r="R130" s="0" t="n">
        <f aca="false">SUMPRODUCT('FD inverse'!$A$16:$BH$16,'FD mesh'!$B$84:$BI$84,$E129:$BL129)+'FD inverse'!$A$16*$C130/Setup!$B$17+INDEX('FD inverse'!$A$16:$BH$16,1,'FD mesh'!$B$15+1)*Setup!$B$22</f>
        <v>17.4303245988838</v>
      </c>
      <c r="S130" s="0" t="n">
        <f aca="false">SUMPRODUCT('FD inverse'!$A$17:$BH$17,'FD mesh'!$B$84:$BI$84,$E129:$BL129)+'FD inverse'!$A$17*$C130/Setup!$B$17+INDEX('FD inverse'!$A$17:$BH$17,1,'FD mesh'!$B$15+1)*Setup!$B$22</f>
        <v>17.2382654898679</v>
      </c>
      <c r="T130" s="0" t="n">
        <f aca="false">SUMPRODUCT('FD inverse'!$A$18:$BH$18,'FD mesh'!$B$84:$BI$84,$E129:$BL129)+'FD inverse'!$A$18*$C130/Setup!$B$17+INDEX('FD inverse'!$A$18:$BH$18,1,'FD mesh'!$B$15+1)*Setup!$B$22</f>
        <v>17.0533784444112</v>
      </c>
      <c r="U130" s="0" t="n">
        <f aca="false">SUMPRODUCT('FD inverse'!$A$19:$BH$19,'FD mesh'!$B$84:$BI$84,$E129:$BL129)+'FD inverse'!$A$19*$C130/Setup!$B$17+INDEX('FD inverse'!$A$19:$BH$19,1,'FD mesh'!$B$15+1)*Setup!$B$22</f>
        <v>16.8750814019254</v>
      </c>
      <c r="V130" s="0" t="n">
        <f aca="false">SUMPRODUCT('FD inverse'!$A$20:$BH$20,'FD mesh'!$B$84:$BI$84,$E129:$BL129)+'FD inverse'!$A$20*$C130/Setup!$B$17+INDEX('FD inverse'!$A$20:$BH$20,1,'FD mesh'!$B$15+1)*Setup!$B$22</f>
        <v>16.7028114681299</v>
      </c>
      <c r="W130" s="0" t="n">
        <f aca="false">SUMPRODUCT('FD inverse'!$A$21:$BH$21,'FD mesh'!$B$84:$BI$84,$E129:$BL129)+'FD inverse'!$A$21*$C130/Setup!$B$17+INDEX('FD inverse'!$A$21:$BH$21,1,'FD mesh'!$B$15+1)*Setup!$B$22</f>
        <v>16.5360233556238</v>
      </c>
      <c r="X130" s="0" t="n">
        <f aca="false">SUMPRODUCT('FD inverse'!$A$22:$BH$22,'FD mesh'!$B$84:$BI$84,$E129:$BL129)+'FD inverse'!$A$22*$C130/Setup!$B$17+INDEX('FD inverse'!$A$22:$BH$22,1,'FD mesh'!$B$15+1)*Setup!$B$22</f>
        <v>16.374187843436</v>
      </c>
      <c r="Y130" s="0" t="n">
        <f aca="false">SUMPRODUCT('FD inverse'!$A$23:$BH$23,'FD mesh'!$B$84:$BI$84,$E129:$BL129)+'FD inverse'!$A$23*$C130/Setup!$B$17+INDEX('FD inverse'!$A$23:$BH$23,1,'FD mesh'!$B$15+1)*Setup!$B$22</f>
        <v>16.2167902580522</v>
      </c>
      <c r="Z130" s="0" t="n">
        <f aca="false">SUMPRODUCT('FD inverse'!$A$24:$BH$24,'FD mesh'!$B$84:$BI$84,$E129:$BL129)+'FD inverse'!$A$24*$C130/Setup!$B$17+INDEX('FD inverse'!$A$24:$BH$24,1,'FD mesh'!$B$15+1)*Setup!$B$22</f>
        <v>16.0633289774089</v>
      </c>
      <c r="AA130" s="0" t="n">
        <f aca="false">SUMPRODUCT('FD inverse'!$A$25:$BH$25,'FD mesh'!$B$84:$BI$84,$E129:$BL129)+'FD inverse'!$A$25*$C130/Setup!$B$17+INDEX('FD inverse'!$A$25:$BH$25,1,'FD mesh'!$B$15+1)*Setup!$B$22</f>
        <v>15.9133139584289</v>
      </c>
      <c r="AB130" s="0" t="n">
        <f aca="false">SUMPRODUCT('FD inverse'!$A$26:$BH$26,'FD mesh'!$B$84:$BI$84,$E129:$BL129)+'FD inverse'!$A$26*$C130/Setup!$B$17+INDEX('FD inverse'!$A$26:$BH$26,1,'FD mesh'!$B$15+1)*Setup!$B$22</f>
        <v>15.7662652878531</v>
      </c>
      <c r="AC130" s="0" t="n">
        <f aca="false">SUMPRODUCT('FD inverse'!$A$27:$BH$27,'FD mesh'!$B$84:$BI$84,$E129:$BL129)+'FD inverse'!$A$27*$C130/Setup!$B$17+INDEX('FD inverse'!$A$27:$BH$27,1,'FD mesh'!$B$15+1)*Setup!$B$22</f>
        <v>15.6217117553943</v>
      </c>
      <c r="AD130" s="0" t="n">
        <f aca="false">SUMPRODUCT('FD inverse'!$A$28:$BH$28,'FD mesh'!$B$84:$BI$84,$E129:$BL129)+'FD inverse'!$A$28*$C130/Setup!$B$17+INDEX('FD inverse'!$A$28:$BH$28,1,'FD mesh'!$B$15+1)*Setup!$B$22</f>
        <v>15.479189447603</v>
      </c>
      <c r="AE130" s="0" t="n">
        <f aca="false">SUMPRODUCT('FD inverse'!$A$29:$BH$29,'FD mesh'!$B$84:$BI$84,$E129:$BL129)+'FD inverse'!$A$29*$C130/Setup!$B$17+INDEX('FD inverse'!$A$29:$BH$29,1,'FD mesh'!$B$15+1)*Setup!$B$22</f>
        <v>15.3382403602885</v>
      </c>
      <c r="AF130" s="0" t="n">
        <f aca="false">SUMPRODUCT('FD inverse'!$A$30:$BH$30,'FD mesh'!$B$84:$BI$84,$E129:$BL129)+'FD inverse'!$A$30*$C130/Setup!$B$17+INDEX('FD inverse'!$A$30:$BH$30,1,'FD mesh'!$B$15+1)*Setup!$B$22</f>
        <v>15.1984110268865</v>
      </c>
      <c r="AG130" s="0" t="n">
        <f aca="false">SUMPRODUCT('FD inverse'!$A$31:$BH$31,'FD mesh'!$B$84:$BI$84,$E129:$BL129)+'FD inverse'!$A$31*$C130/Setup!$B$17+INDEX('FD inverse'!$A$31:$BH$31,1,'FD mesh'!$B$15+1)*Setup!$B$22</f>
        <v>15.059251159795</v>
      </c>
      <c r="AH130" s="0" t="n">
        <f aca="false">SUMPRODUCT('FD inverse'!$A$32:$BH$32,'FD mesh'!$B$84:$BI$84,$E129:$BL129)+'FD inverse'!$A$32*$C130/Setup!$B$17+INDEX('FD inverse'!$A$32:$BH$32,1,'FD mesh'!$B$15+1)*Setup!$B$22</f>
        <v>15.0535804884114</v>
      </c>
      <c r="AI130" s="0" t="n">
        <f aca="false">SUMPRODUCT('FD inverse'!$A$33:$BH$33,'FD mesh'!$B$84:$BI$84,$E129:$BL129)+'FD inverse'!$A$33*$C130/Setup!$B$17+INDEX('FD inverse'!$A$33:$BH$33,1,'FD mesh'!$B$15+1)*Setup!$B$22</f>
        <v>15.0482582148459</v>
      </c>
      <c r="AJ130" s="0" t="n">
        <f aca="false">SUMPRODUCT('FD inverse'!$A$34:$BH$34,'FD mesh'!$B$84:$BI$84,$E129:$BL129)+'FD inverse'!$A$34*$C130/Setup!$B$17+INDEX('FD inverse'!$A$34:$BH$34,1,'FD mesh'!$B$15+1)*Setup!$B$22</f>
        <v>15.0432538448855</v>
      </c>
      <c r="AK130" s="0" t="n">
        <f aca="false">SUMPRODUCT('FD inverse'!$A$35:$BH$35,'FD mesh'!$B$84:$BI$84,$E129:$BL129)+'FD inverse'!$A$35*$C130/Setup!$B$17+INDEX('FD inverse'!$A$35:$BH$35,1,'FD mesh'!$B$15+1)*Setup!$B$22</f>
        <v>15.0385380188233</v>
      </c>
      <c r="AL130" s="0" t="n">
        <f aca="false">SUMPRODUCT('FD inverse'!$A$36:$BH$36,'FD mesh'!$B$84:$BI$84,$E129:$BL129)+'FD inverse'!$A$36*$C130/Setup!$B$17+INDEX('FD inverse'!$A$36:$BH$36,1,'FD mesh'!$B$15+1)*Setup!$B$22</f>
        <v>15.034082376434</v>
      </c>
      <c r="AM130" s="0" t="n">
        <f aca="false">SUMPRODUCT('FD inverse'!$A$37:$BH$37,'FD mesh'!$B$84:$BI$84,$E129:$BL129)+'FD inverse'!$A$37*$C130/Setup!$B$17+INDEX('FD inverse'!$A$37:$BH$37,1,'FD mesh'!$B$15+1)*Setup!$B$22</f>
        <v>15.0298594331873</v>
      </c>
      <c r="AN130" s="0" t="n">
        <f aca="false">SUMPRODUCT('FD inverse'!$A$38:$BH$38,'FD mesh'!$B$84:$BI$84,$E129:$BL129)+'FD inverse'!$A$38*$C130/Setup!$B$17+INDEX('FD inverse'!$A$38:$BH$38,1,'FD mesh'!$B$15+1)*Setup!$B$22</f>
        <v>15.0258424666982</v>
      </c>
      <c r="AO130" s="0" t="n">
        <f aca="false">SUMPRODUCT('FD inverse'!$A$39:$BH$39,'FD mesh'!$B$84:$BI$84,$E129:$BL129)+'FD inverse'!$A$39*$C130/Setup!$B$17+INDEX('FD inverse'!$A$39:$BH$39,1,'FD mesh'!$B$15+1)*Setup!$B$22</f>
        <v>15.0220054123969</v>
      </c>
      <c r="AP130" s="0" t="n">
        <f aca="false">SUMPRODUCT('FD inverse'!$A$40:$BH$40,'FD mesh'!$B$84:$BI$84,$E129:$BL129)+'FD inverse'!$A$40*$C130/Setup!$B$17+INDEX('FD inverse'!$A$40:$BH$40,1,'FD mesh'!$B$15+1)*Setup!$B$22</f>
        <v>15.0183227673904</v>
      </c>
      <c r="AQ130" s="0" t="n">
        <f aca="false">SUMPRODUCT('FD inverse'!$A$41:$BH$41,'FD mesh'!$B$84:$BI$84,$E129:$BL129)+'FD inverse'!$A$41*$C130/Setup!$B$17+INDEX('FD inverse'!$A$41:$BH$41,1,'FD mesh'!$B$15+1)*Setup!$B$22</f>
        <v>15.0147695014931</v>
      </c>
      <c r="AR130" s="0" t="n">
        <f aca="false">SUMPRODUCT('FD inverse'!$A$42:$BH$42,'FD mesh'!$B$84:$BI$84,$E129:$BL129)+'FD inverse'!$A$42*$C130/Setup!$B$17+INDEX('FD inverse'!$A$42:$BH$42,1,'FD mesh'!$B$15+1)*Setup!$B$22</f>
        <v>15.0113209744144</v>
      </c>
      <c r="AS130" s="0" t="n">
        <f aca="false">SUMPRODUCT('FD inverse'!$A$43:$BH$43,'FD mesh'!$B$84:$BI$84,$E129:$BL129)+'FD inverse'!$A$43*$C130/Setup!$B$17+INDEX('FD inverse'!$A$43:$BH$43,1,'FD mesh'!$B$15+1)*Setup!$B$22</f>
        <v>0</v>
      </c>
      <c r="AT130" s="0" t="n">
        <f aca="false">SUMPRODUCT('FD inverse'!$A$44:$BH$44,'FD mesh'!$B$84:$BI$84,$E129:$BL129)+'FD inverse'!$A$44*$C130/Setup!$B$17+INDEX('FD inverse'!$A$44:$BH$44,1,'FD mesh'!$B$15+1)*Setup!$B$22</f>
        <v>0</v>
      </c>
      <c r="AU130" s="0" t="n">
        <f aca="false">SUMPRODUCT('FD inverse'!$A$45:$BH$45,'FD mesh'!$B$84:$BI$84,$E129:$BL129)+'FD inverse'!$A$45*$C130/Setup!$B$17+INDEX('FD inverse'!$A$45:$BH$45,1,'FD mesh'!$B$15+1)*Setup!$B$22</f>
        <v>0</v>
      </c>
      <c r="AV130" s="0" t="n">
        <f aca="false">SUMPRODUCT('FD inverse'!$A$46:$BH$46,'FD mesh'!$B$84:$BI$84,$E129:$BL129)+'FD inverse'!$A$46*$C130/Setup!$B$17+INDEX('FD inverse'!$A$46:$BH$46,1,'FD mesh'!$B$15+1)*Setup!$B$22</f>
        <v>0</v>
      </c>
      <c r="AW130" s="0" t="n">
        <f aca="false">SUMPRODUCT('FD inverse'!$A$47:$BH$47,'FD mesh'!$B$84:$BI$84,$E129:$BL129)+'FD inverse'!$A$47*$C130/Setup!$B$17+INDEX('FD inverse'!$A$47:$BH$47,1,'FD mesh'!$B$15+1)*Setup!$B$22</f>
        <v>0</v>
      </c>
      <c r="AX130" s="0" t="n">
        <f aca="false">SUMPRODUCT('FD inverse'!$A$48:$BH$48,'FD mesh'!$B$84:$BI$84,$E129:$BL129)+'FD inverse'!$A$48*$C130/Setup!$B$17+INDEX('FD inverse'!$A$48:$BH$48,1,'FD mesh'!$B$15+1)*Setup!$B$22</f>
        <v>0</v>
      </c>
      <c r="AY130" s="0" t="n">
        <f aca="false">SUMPRODUCT('FD inverse'!$A$49:$BH$49,'FD mesh'!$B$84:$BI$84,$E129:$BL129)+'FD inverse'!$A$49*$C130/Setup!$B$17+INDEX('FD inverse'!$A$49:$BH$49,1,'FD mesh'!$B$15+1)*Setup!$B$22</f>
        <v>0</v>
      </c>
      <c r="AZ130" s="0" t="n">
        <f aca="false">SUMPRODUCT('FD inverse'!$A$50:$BH$50,'FD mesh'!$B$84:$BI$84,$E129:$BL129)+'FD inverse'!$A$50*$C130/Setup!$B$17+INDEX('FD inverse'!$A$50:$BH$50,1,'FD mesh'!$B$15+1)*Setup!$B$22</f>
        <v>0</v>
      </c>
      <c r="BA130" s="0" t="n">
        <f aca="false">SUMPRODUCT('FD inverse'!$A$51:$BH$51,'FD mesh'!$B$84:$BI$84,$E129:$BL129)+'FD inverse'!$A$51*$C130/Setup!$B$17+INDEX('FD inverse'!$A$51:$BH$51,1,'FD mesh'!$B$15+1)*Setup!$B$22</f>
        <v>0</v>
      </c>
      <c r="BB130" s="0" t="n">
        <f aca="false">SUMPRODUCT('FD inverse'!$A$52:$BH$52,'FD mesh'!$B$84:$BI$84,$E129:$BL129)+'FD inverse'!$A$52*$C130/Setup!$B$17+INDEX('FD inverse'!$A$52:$BH$52,1,'FD mesh'!$B$15+1)*Setup!$B$22</f>
        <v>0</v>
      </c>
      <c r="BC130" s="0" t="n">
        <f aca="false">SUMPRODUCT('FD inverse'!$A$53:$BH$53,'FD mesh'!$B$84:$BI$84,$E129:$BL129)+'FD inverse'!$A$53*$C130/Setup!$B$17+INDEX('FD inverse'!$A$53:$BH$53,1,'FD mesh'!$B$15+1)*Setup!$B$22</f>
        <v>0</v>
      </c>
      <c r="BD130" s="0" t="n">
        <f aca="false">SUMPRODUCT('FD inverse'!$A$54:$BH$54,'FD mesh'!$B$84:$BI$84,$E129:$BL129)+'FD inverse'!$A$54*$C130/Setup!$B$17+INDEX('FD inverse'!$A$54:$BH$54,1,'FD mesh'!$B$15+1)*Setup!$B$22</f>
        <v>0</v>
      </c>
      <c r="BE130" s="0" t="n">
        <f aca="false">SUMPRODUCT('FD inverse'!$A$55:$BH$55,'FD mesh'!$B$84:$BI$84,$E129:$BL129)+'FD inverse'!$A$55*$C130/Setup!$B$17+INDEX('FD inverse'!$A$55:$BH$55,1,'FD mesh'!$B$15+1)*Setup!$B$22</f>
        <v>0</v>
      </c>
      <c r="BF130" s="0" t="n">
        <f aca="false">SUMPRODUCT('FD inverse'!$A$56:$BH$56,'FD mesh'!$B$84:$BI$84,$E129:$BL129)+'FD inverse'!$A$56*$C130/Setup!$B$17+INDEX('FD inverse'!$A$56:$BH$56,1,'FD mesh'!$B$15+1)*Setup!$B$22</f>
        <v>0</v>
      </c>
      <c r="BG130" s="0" t="n">
        <f aca="false">SUMPRODUCT('FD inverse'!$A$57:$BH$57,'FD mesh'!$B$84:$BI$84,$E129:$BL129)+'FD inverse'!$A$57*$C130/Setup!$B$17+INDEX('FD inverse'!$A$57:$BH$57,1,'FD mesh'!$B$15+1)*Setup!$B$22</f>
        <v>0</v>
      </c>
      <c r="BH130" s="0" t="n">
        <f aca="false">SUMPRODUCT('FD inverse'!$A$58:$BH$58,'FD mesh'!$B$84:$BI$84,$E129:$BL129)+'FD inverse'!$A$58*$C130/Setup!$B$17+INDEX('FD inverse'!$A$58:$BH$58,1,'FD mesh'!$B$15+1)*Setup!$B$22</f>
        <v>0</v>
      </c>
      <c r="BI130" s="0" t="n">
        <f aca="false">SUMPRODUCT('FD inverse'!$A$59:$BH$59,'FD mesh'!$B$84:$BI$84,$E129:$BL129)+'FD inverse'!$A$59*$C130/Setup!$B$17+INDEX('FD inverse'!$A$59:$BH$59,1,'FD mesh'!$B$15+1)*Setup!$B$22</f>
        <v>0</v>
      </c>
      <c r="BJ130" s="0" t="n">
        <f aca="false">SUMPRODUCT('FD inverse'!$A$60:$BH$60,'FD mesh'!$B$84:$BI$84,$E129:$BL129)+'FD inverse'!$A$60*$C130/Setup!$B$17+INDEX('FD inverse'!$A$60:$BH$60,1,'FD mesh'!$B$15+1)*Setup!$B$22</f>
        <v>0</v>
      </c>
      <c r="BK130" s="0" t="n">
        <f aca="false">SUMPRODUCT('FD inverse'!$A$61:$BH$61,'FD mesh'!$B$84:$BI$84,$E129:$BL129)+'FD inverse'!$A$61*$C130/Setup!$B$17+INDEX('FD inverse'!$A$61:$BH$61,1,'FD mesh'!$B$15+1)*Setup!$B$22</f>
        <v>0</v>
      </c>
      <c r="BL130" s="0" t="n">
        <f aca="false">SUMPRODUCT('FD inverse'!$A$62:$BH$62,'FD mesh'!$B$84:$BI$84,$E129:$BL129)+'FD inverse'!$A$62*$C130/Setup!$B$17+INDEX('FD inverse'!$A$62:$BH$62,1,'FD mesh'!$B$15+1)*Setup!$B$22</f>
        <v>0</v>
      </c>
    </row>
    <row r="131" customFormat="false" ht="15" hidden="false" customHeight="false" outlineLevel="0" collapsed="false">
      <c r="A131" s="0" t="n">
        <v>126</v>
      </c>
      <c r="B131" s="0" t="n">
        <f aca="false">A131*Setup!$B$11/3600</f>
        <v>10.5</v>
      </c>
      <c r="C131" s="0" t="n">
        <f aca="false">Setup!$B$7+Setup!$B$8*COS(2*PI()*(B131-Setup!$B$9)/24)</f>
        <v>24.5221047688802</v>
      </c>
      <c r="D131" s="0" t="n">
        <f aca="false">(C131-E131)/Setup!$B$17</f>
        <v>22.0883105481587</v>
      </c>
      <c r="E131" s="0" t="n">
        <f aca="false">SUMPRODUCT('FD inverse'!$A$3:$BH$3,'FD mesh'!$B$84:$BI$84,$E130:$BL130)+'FD inverse'!$A$3*$C131/Setup!$B$17+INDEX('FD inverse'!$A$3:$BH$3,1,'FD mesh'!$B$15+1)*Setup!$B$22</f>
        <v>21.6506243976196</v>
      </c>
      <c r="F131" s="0" t="n">
        <f aca="false">SUMPRODUCT('FD inverse'!$A$4:$BH$4,'FD mesh'!$B$84:$BI$84,$E130:$BL130)+'FD inverse'!$A$4*$C131/Setup!$B$17+INDEX('FD inverse'!$A$4:$BH$4,1,'FD mesh'!$B$15+1)*Setup!$B$22</f>
        <v>21.0069717968275</v>
      </c>
      <c r="G131" s="0" t="n">
        <f aca="false">SUMPRODUCT('FD inverse'!$A$5:$BH$5,'FD mesh'!$B$84:$BI$84,$E130:$BL130)+'FD inverse'!$A$5*$C131/Setup!$B$17+INDEX('FD inverse'!$A$5:$BH$5,1,'FD mesh'!$B$15+1)*Setup!$B$22</f>
        <v>20.3884784617551</v>
      </c>
      <c r="H131" s="0" t="n">
        <f aca="false">SUMPRODUCT('FD inverse'!$A$6:$BH$6,'FD mesh'!$B$84:$BI$84,$E130:$BL130)+'FD inverse'!$A$6*$C131/Setup!$B$17+INDEX('FD inverse'!$A$6:$BH$6,1,'FD mesh'!$B$15+1)*Setup!$B$22</f>
        <v>18.3487421596475</v>
      </c>
      <c r="I131" s="0" t="n">
        <f aca="false">SUMPRODUCT('FD inverse'!$A$7:$BH$7,'FD mesh'!$B$84:$BI$84,$E130:$BL130)+'FD inverse'!$A$7*$C131/Setup!$B$17+INDEX('FD inverse'!$A$7:$BH$7,1,'FD mesh'!$B$15+1)*Setup!$B$22</f>
        <v>18.1785395275001</v>
      </c>
      <c r="J131" s="0" t="n">
        <f aca="false">SUMPRODUCT('FD inverse'!$A$8:$BH$8,'FD mesh'!$B$84:$BI$84,$E130:$BL130)+'FD inverse'!$A$8*$C131/Setup!$B$17+INDEX('FD inverse'!$A$8:$BH$8,1,'FD mesh'!$B$15+1)*Setup!$B$22</f>
        <v>18.0280622072665</v>
      </c>
      <c r="K131" s="0" t="n">
        <f aca="false">SUMPRODUCT('FD inverse'!$A$9:$BH$9,'FD mesh'!$B$84:$BI$84,$E130:$BL130)+'FD inverse'!$A$9*$C131/Setup!$B$17+INDEX('FD inverse'!$A$9:$BH$9,1,'FD mesh'!$B$15+1)*Setup!$B$22</f>
        <v>17.8965106309891</v>
      </c>
      <c r="L131" s="0" t="n">
        <f aca="false">SUMPRODUCT('FD inverse'!$A$10:$BH$10,'FD mesh'!$B$84:$BI$84,$E130:$BL130)+'FD inverse'!$A$10*$C131/Setup!$B$17+INDEX('FD inverse'!$A$10:$BH$10,1,'FD mesh'!$B$15+1)*Setup!$B$22</f>
        <v>17.7831725349684</v>
      </c>
      <c r="M131" s="0" t="n">
        <f aca="false">SUMPRODUCT('FD inverse'!$A$11:$BH$11,'FD mesh'!$B$84:$BI$84,$E130:$BL130)+'FD inverse'!$A$11*$C131/Setup!$B$17+INDEX('FD inverse'!$A$11:$BH$11,1,'FD mesh'!$B$15+1)*Setup!$B$22</f>
        <v>17.6874244001355</v>
      </c>
      <c r="N131" s="0" t="n">
        <f aca="false">SUMPRODUCT('FD inverse'!$A$12:$BH$12,'FD mesh'!$B$84:$BI$84,$E130:$BL130)+'FD inverse'!$A$12*$C131/Setup!$B$17+INDEX('FD inverse'!$A$12:$BH$12,1,'FD mesh'!$B$15+1)*Setup!$B$22</f>
        <v>17.608732328433</v>
      </c>
      <c r="O131" s="0" t="n">
        <f aca="false">SUMPRODUCT('FD inverse'!$A$13:$BH$13,'FD mesh'!$B$84:$BI$84,$E130:$BL130)+'FD inverse'!$A$13*$C131/Setup!$B$17+INDEX('FD inverse'!$A$13:$BH$13,1,'FD mesh'!$B$15+1)*Setup!$B$22</f>
        <v>17.5466525025856</v>
      </c>
      <c r="P131" s="0" t="n">
        <f aca="false">SUMPRODUCT('FD inverse'!$A$14:$BH$14,'FD mesh'!$B$84:$BI$84,$E130:$BL130)+'FD inverse'!$A$14*$C131/Setup!$B$17+INDEX('FD inverse'!$A$14:$BH$14,1,'FD mesh'!$B$15+1)*Setup!$B$22</f>
        <v>17.500831354435</v>
      </c>
      <c r="Q131" s="0" t="n">
        <f aca="false">SUMPRODUCT('FD inverse'!$A$15:$BH$15,'FD mesh'!$B$84:$BI$84,$E130:$BL130)+'FD inverse'!$A$15*$C131/Setup!$B$17+INDEX('FD inverse'!$A$15:$BH$15,1,'FD mesh'!$B$15+1)*Setup!$B$22</f>
        <v>17.4710055446635</v>
      </c>
      <c r="R131" s="0" t="n">
        <f aca="false">SUMPRODUCT('FD inverse'!$A$16:$BH$16,'FD mesh'!$B$84:$BI$84,$E130:$BL130)+'FD inverse'!$A$16*$C131/Setup!$B$17+INDEX('FD inverse'!$A$16:$BH$16,1,'FD mesh'!$B$15+1)*Setup!$B$22</f>
        <v>17.4570018342929</v>
      </c>
      <c r="S131" s="0" t="n">
        <f aca="false">SUMPRODUCT('FD inverse'!$A$17:$BH$17,'FD mesh'!$B$84:$BI$84,$E130:$BL130)+'FD inverse'!$A$17*$C131/Setup!$B$17+INDEX('FD inverse'!$A$17:$BH$17,1,'FD mesh'!$B$15+1)*Setup!$B$22</f>
        <v>17.2628763156231</v>
      </c>
      <c r="T131" s="0" t="n">
        <f aca="false">SUMPRODUCT('FD inverse'!$A$18:$BH$18,'FD mesh'!$B$84:$BI$84,$E130:$BL130)+'FD inverse'!$A$18*$C131/Setup!$B$17+INDEX('FD inverse'!$A$18:$BH$18,1,'FD mesh'!$B$15+1)*Setup!$B$22</f>
        <v>17.07599341139</v>
      </c>
      <c r="U131" s="0" t="n">
        <f aca="false">SUMPRODUCT('FD inverse'!$A$19:$BH$19,'FD mesh'!$B$84:$BI$84,$E130:$BL130)+'FD inverse'!$A$19*$C131/Setup!$B$17+INDEX('FD inverse'!$A$19:$BH$19,1,'FD mesh'!$B$15+1)*Setup!$B$22</f>
        <v>16.8957657688677</v>
      </c>
      <c r="V131" s="0" t="n">
        <f aca="false">SUMPRODUCT('FD inverse'!$A$20:$BH$20,'FD mesh'!$B$84:$BI$84,$E130:$BL130)+'FD inverse'!$A$20*$C131/Setup!$B$17+INDEX('FD inverse'!$A$20:$BH$20,1,'FD mesh'!$B$15+1)*Setup!$B$22</f>
        <v>16.7216252400456</v>
      </c>
      <c r="W131" s="0" t="n">
        <f aca="false">SUMPRODUCT('FD inverse'!$A$21:$BH$21,'FD mesh'!$B$84:$BI$84,$E130:$BL130)+'FD inverse'!$A$21*$C131/Setup!$B$17+INDEX('FD inverse'!$A$21:$BH$21,1,'FD mesh'!$B$15+1)*Setup!$B$22</f>
        <v>16.5530213355302</v>
      </c>
      <c r="X131" s="0" t="n">
        <f aca="false">SUMPRODUCT('FD inverse'!$A$22:$BH$22,'FD mesh'!$B$84:$BI$84,$E130:$BL130)+'FD inverse'!$A$22*$C131/Setup!$B$17+INDEX('FD inverse'!$A$22:$BH$22,1,'FD mesh'!$B$15+1)*Setup!$B$22</f>
        <v>16.3894196936729</v>
      </c>
      <c r="Y131" s="0" t="n">
        <f aca="false">SUMPRODUCT('FD inverse'!$A$23:$BH$23,'FD mesh'!$B$84:$BI$84,$E130:$BL130)+'FD inverse'!$A$23*$C131/Setup!$B$17+INDEX('FD inverse'!$A$23:$BH$23,1,'FD mesh'!$B$15+1)*Setup!$B$22</f>
        <v>16.2303005677424</v>
      </c>
      <c r="Z131" s="0" t="n">
        <f aca="false">SUMPRODUCT('FD inverse'!$A$24:$BH$24,'FD mesh'!$B$84:$BI$84,$E130:$BL130)+'FD inverse'!$A$24*$C131/Setup!$B$17+INDEX('FD inverse'!$A$24:$BH$24,1,'FD mesh'!$B$15+1)*Setup!$B$22</f>
        <v>16.0751573329494</v>
      </c>
      <c r="AA131" s="0" t="n">
        <f aca="false">SUMPRODUCT('FD inverse'!$A$25:$BH$25,'FD mesh'!$B$84:$BI$84,$E130:$BL130)+'FD inverse'!$A$25*$C131/Setup!$B$17+INDEX('FD inverse'!$A$25:$BH$25,1,'FD mesh'!$B$15+1)*Setup!$B$22</f>
        <v>15.9234950142155</v>
      </c>
      <c r="AB131" s="0" t="n">
        <f aca="false">SUMPRODUCT('FD inverse'!$A$26:$BH$26,'FD mesh'!$B$84:$BI$84,$E130:$BL130)+'FD inverse'!$A$26*$C131/Setup!$B$17+INDEX('FD inverse'!$A$26:$BH$26,1,'FD mesh'!$B$15+1)*Setup!$B$22</f>
        <v>15.7748288347559</v>
      </c>
      <c r="AC131" s="0" t="n">
        <f aca="false">SUMPRODUCT('FD inverse'!$A$27:$BH$27,'FD mesh'!$B$84:$BI$84,$E130:$BL130)+'FD inverse'!$A$27*$C131/Setup!$B$17+INDEX('FD inverse'!$A$27:$BH$27,1,'FD mesh'!$B$15+1)*Setup!$B$22</f>
        <v>15.6286827848134</v>
      </c>
      <c r="AD131" s="0" t="n">
        <f aca="false">SUMPRODUCT('FD inverse'!$A$28:$BH$28,'FD mesh'!$B$84:$BI$84,$E130:$BL130)+'FD inverse'!$A$28*$C131/Setup!$B$17+INDEX('FD inverse'!$A$28:$BH$28,1,'FD mesh'!$B$15+1)*Setup!$B$22</f>
        <v>15.4845882092429</v>
      </c>
      <c r="AE131" s="0" t="n">
        <f aca="false">SUMPRODUCT('FD inverse'!$A$29:$BH$29,'FD mesh'!$B$84:$BI$84,$E130:$BL130)+'FD inverse'!$A$29*$C131/Setup!$B$17+INDEX('FD inverse'!$A$29:$BH$29,1,'FD mesh'!$B$15+1)*Setup!$B$22</f>
        <v>15.3420824120978</v>
      </c>
      <c r="AF131" s="0" t="n">
        <f aca="false">SUMPRODUCT('FD inverse'!$A$30:$BH$30,'FD mesh'!$B$84:$BI$84,$E130:$BL130)+'FD inverse'!$A$30*$C131/Setup!$B$17+INDEX('FD inverse'!$A$30:$BH$30,1,'FD mesh'!$B$15+1)*Setup!$B$22</f>
        <v>15.2007072759137</v>
      </c>
      <c r="AG131" s="0" t="n">
        <f aca="false">SUMPRODUCT('FD inverse'!$A$31:$BH$31,'FD mesh'!$B$84:$BI$84,$E130:$BL130)+'FD inverse'!$A$31*$C131/Setup!$B$17+INDEX('FD inverse'!$A$31:$BH$31,1,'FD mesh'!$B$15+1)*Setup!$B$22</f>
        <v>15.0600078930149</v>
      </c>
      <c r="AH131" s="0" t="n">
        <f aca="false">SUMPRODUCT('FD inverse'!$A$32:$BH$32,'FD mesh'!$B$84:$BI$84,$E130:$BL130)+'FD inverse'!$A$32*$C131/Setup!$B$17+INDEX('FD inverse'!$A$32:$BH$32,1,'FD mesh'!$B$15+1)*Setup!$B$22</f>
        <v>15.0542738195148</v>
      </c>
      <c r="AI131" s="0" t="n">
        <f aca="false">SUMPRODUCT('FD inverse'!$A$33:$BH$33,'FD mesh'!$B$84:$BI$84,$E130:$BL130)+'FD inverse'!$A$33*$C131/Setup!$B$17+INDEX('FD inverse'!$A$33:$BH$33,1,'FD mesh'!$B$15+1)*Setup!$B$22</f>
        <v>15.0488907261888</v>
      </c>
      <c r="AJ131" s="0" t="n">
        <f aca="false">SUMPRODUCT('FD inverse'!$A$34:$BH$34,'FD mesh'!$B$84:$BI$84,$E130:$BL130)+'FD inverse'!$A$34*$C131/Setup!$B$17+INDEX('FD inverse'!$A$34:$BH$34,1,'FD mesh'!$B$15+1)*Setup!$B$22</f>
        <v>15.0438278246734</v>
      </c>
      <c r="AK131" s="0" t="n">
        <f aca="false">SUMPRODUCT('FD inverse'!$A$35:$BH$35,'FD mesh'!$B$84:$BI$84,$E130:$BL130)+'FD inverse'!$A$35*$C131/Setup!$B$17+INDEX('FD inverse'!$A$35:$BH$35,1,'FD mesh'!$B$15+1)*Setup!$B$22</f>
        <v>15.0390554849473</v>
      </c>
      <c r="AL131" s="0" t="n">
        <f aca="false">SUMPRODUCT('FD inverse'!$A$36:$BH$36,'FD mesh'!$B$84:$BI$84,$E130:$BL130)+'FD inverse'!$A$36*$C131/Setup!$B$17+INDEX('FD inverse'!$A$36:$BH$36,1,'FD mesh'!$B$15+1)*Setup!$B$22</f>
        <v>15.034545098492</v>
      </c>
      <c r="AM131" s="0" t="n">
        <f aca="false">SUMPRODUCT('FD inverse'!$A$37:$BH$37,'FD mesh'!$B$84:$BI$84,$E130:$BL130)+'FD inverse'!$A$37*$C131/Setup!$B$17+INDEX('FD inverse'!$A$37:$BH$37,1,'FD mesh'!$B$15+1)*Setup!$B$22</f>
        <v>15.0302689526005</v>
      </c>
      <c r="AN131" s="0" t="n">
        <f aca="false">SUMPRODUCT('FD inverse'!$A$38:$BH$38,'FD mesh'!$B$84:$BI$84,$E130:$BL130)+'FD inverse'!$A$38*$C131/Setup!$B$17+INDEX('FD inverse'!$A$38:$BH$38,1,'FD mesh'!$B$15+1)*Setup!$B$22</f>
        <v>15.0262001148685</v>
      </c>
      <c r="AO131" s="0" t="n">
        <f aca="false">SUMPRODUCT('FD inverse'!$A$39:$BH$39,'FD mesh'!$B$84:$BI$84,$E130:$BL130)+'FD inverse'!$A$39*$C131/Setup!$B$17+INDEX('FD inverse'!$A$39:$BH$39,1,'FD mesh'!$B$15+1)*Setup!$B$22</f>
        <v>15.0223123268782</v>
      </c>
      <c r="AP131" s="0" t="n">
        <f aca="false">SUMPRODUCT('FD inverse'!$A$40:$BH$40,'FD mesh'!$B$84:$BI$84,$E130:$BL130)+'FD inverse'!$A$40*$C131/Setup!$B$17+INDEX('FD inverse'!$A$40:$BH$40,1,'FD mesh'!$B$15+1)*Setup!$B$22</f>
        <v>15.0185799060674</v>
      </c>
      <c r="AQ131" s="0" t="n">
        <f aca="false">SUMPRODUCT('FD inverse'!$A$41:$BH$41,'FD mesh'!$B$84:$BI$84,$E130:$BL130)+'FD inverse'!$A$41*$C131/Setup!$B$17+INDEX('FD inverse'!$A$41:$BH$41,1,'FD mesh'!$B$15+1)*Setup!$B$22</f>
        <v>15.0149776547778</v>
      </c>
      <c r="AR131" s="0" t="n">
        <f aca="false">SUMPRODUCT('FD inverse'!$A$42:$BH$42,'FD mesh'!$B$84:$BI$84,$E130:$BL130)+'FD inverse'!$A$42*$C131/Setup!$B$17+INDEX('FD inverse'!$A$42:$BH$42,1,'FD mesh'!$B$15+1)*Setup!$B$22</f>
        <v>15.0114807754752</v>
      </c>
      <c r="AS131" s="0" t="n">
        <f aca="false">SUMPRODUCT('FD inverse'!$A$43:$BH$43,'FD mesh'!$B$84:$BI$84,$E130:$BL130)+'FD inverse'!$A$43*$C131/Setup!$B$17+INDEX('FD inverse'!$A$43:$BH$43,1,'FD mesh'!$B$15+1)*Setup!$B$22</f>
        <v>0</v>
      </c>
      <c r="AT131" s="0" t="n">
        <f aca="false">SUMPRODUCT('FD inverse'!$A$44:$BH$44,'FD mesh'!$B$84:$BI$84,$E130:$BL130)+'FD inverse'!$A$44*$C131/Setup!$B$17+INDEX('FD inverse'!$A$44:$BH$44,1,'FD mesh'!$B$15+1)*Setup!$B$22</f>
        <v>0</v>
      </c>
      <c r="AU131" s="0" t="n">
        <f aca="false">SUMPRODUCT('FD inverse'!$A$45:$BH$45,'FD mesh'!$B$84:$BI$84,$E130:$BL130)+'FD inverse'!$A$45*$C131/Setup!$B$17+INDEX('FD inverse'!$A$45:$BH$45,1,'FD mesh'!$B$15+1)*Setup!$B$22</f>
        <v>0</v>
      </c>
      <c r="AV131" s="0" t="n">
        <f aca="false">SUMPRODUCT('FD inverse'!$A$46:$BH$46,'FD mesh'!$B$84:$BI$84,$E130:$BL130)+'FD inverse'!$A$46*$C131/Setup!$B$17+INDEX('FD inverse'!$A$46:$BH$46,1,'FD mesh'!$B$15+1)*Setup!$B$22</f>
        <v>0</v>
      </c>
      <c r="AW131" s="0" t="n">
        <f aca="false">SUMPRODUCT('FD inverse'!$A$47:$BH$47,'FD mesh'!$B$84:$BI$84,$E130:$BL130)+'FD inverse'!$A$47*$C131/Setup!$B$17+INDEX('FD inverse'!$A$47:$BH$47,1,'FD mesh'!$B$15+1)*Setup!$B$22</f>
        <v>0</v>
      </c>
      <c r="AX131" s="0" t="n">
        <f aca="false">SUMPRODUCT('FD inverse'!$A$48:$BH$48,'FD mesh'!$B$84:$BI$84,$E130:$BL130)+'FD inverse'!$A$48*$C131/Setup!$B$17+INDEX('FD inverse'!$A$48:$BH$48,1,'FD mesh'!$B$15+1)*Setup!$B$22</f>
        <v>0</v>
      </c>
      <c r="AY131" s="0" t="n">
        <f aca="false">SUMPRODUCT('FD inverse'!$A$49:$BH$49,'FD mesh'!$B$84:$BI$84,$E130:$BL130)+'FD inverse'!$A$49*$C131/Setup!$B$17+INDEX('FD inverse'!$A$49:$BH$49,1,'FD mesh'!$B$15+1)*Setup!$B$22</f>
        <v>0</v>
      </c>
      <c r="AZ131" s="0" t="n">
        <f aca="false">SUMPRODUCT('FD inverse'!$A$50:$BH$50,'FD mesh'!$B$84:$BI$84,$E130:$BL130)+'FD inverse'!$A$50*$C131/Setup!$B$17+INDEX('FD inverse'!$A$50:$BH$50,1,'FD mesh'!$B$15+1)*Setup!$B$22</f>
        <v>0</v>
      </c>
      <c r="BA131" s="0" t="n">
        <f aca="false">SUMPRODUCT('FD inverse'!$A$51:$BH$51,'FD mesh'!$B$84:$BI$84,$E130:$BL130)+'FD inverse'!$A$51*$C131/Setup!$B$17+INDEX('FD inverse'!$A$51:$BH$51,1,'FD mesh'!$B$15+1)*Setup!$B$22</f>
        <v>0</v>
      </c>
      <c r="BB131" s="0" t="n">
        <f aca="false">SUMPRODUCT('FD inverse'!$A$52:$BH$52,'FD mesh'!$B$84:$BI$84,$E130:$BL130)+'FD inverse'!$A$52*$C131/Setup!$B$17+INDEX('FD inverse'!$A$52:$BH$52,1,'FD mesh'!$B$15+1)*Setup!$B$22</f>
        <v>0</v>
      </c>
      <c r="BC131" s="0" t="n">
        <f aca="false">SUMPRODUCT('FD inverse'!$A$53:$BH$53,'FD mesh'!$B$84:$BI$84,$E130:$BL130)+'FD inverse'!$A$53*$C131/Setup!$B$17+INDEX('FD inverse'!$A$53:$BH$53,1,'FD mesh'!$B$15+1)*Setup!$B$22</f>
        <v>0</v>
      </c>
      <c r="BD131" s="0" t="n">
        <f aca="false">SUMPRODUCT('FD inverse'!$A$54:$BH$54,'FD mesh'!$B$84:$BI$84,$E130:$BL130)+'FD inverse'!$A$54*$C131/Setup!$B$17+INDEX('FD inverse'!$A$54:$BH$54,1,'FD mesh'!$B$15+1)*Setup!$B$22</f>
        <v>0</v>
      </c>
      <c r="BE131" s="0" t="n">
        <f aca="false">SUMPRODUCT('FD inverse'!$A$55:$BH$55,'FD mesh'!$B$84:$BI$84,$E130:$BL130)+'FD inverse'!$A$55*$C131/Setup!$B$17+INDEX('FD inverse'!$A$55:$BH$55,1,'FD mesh'!$B$15+1)*Setup!$B$22</f>
        <v>0</v>
      </c>
      <c r="BF131" s="0" t="n">
        <f aca="false">SUMPRODUCT('FD inverse'!$A$56:$BH$56,'FD mesh'!$B$84:$BI$84,$E130:$BL130)+'FD inverse'!$A$56*$C131/Setup!$B$17+INDEX('FD inverse'!$A$56:$BH$56,1,'FD mesh'!$B$15+1)*Setup!$B$22</f>
        <v>0</v>
      </c>
      <c r="BG131" s="0" t="n">
        <f aca="false">SUMPRODUCT('FD inverse'!$A$57:$BH$57,'FD mesh'!$B$84:$BI$84,$E130:$BL130)+'FD inverse'!$A$57*$C131/Setup!$B$17+INDEX('FD inverse'!$A$57:$BH$57,1,'FD mesh'!$B$15+1)*Setup!$B$22</f>
        <v>0</v>
      </c>
      <c r="BH131" s="0" t="n">
        <f aca="false">SUMPRODUCT('FD inverse'!$A$58:$BH$58,'FD mesh'!$B$84:$BI$84,$E130:$BL130)+'FD inverse'!$A$58*$C131/Setup!$B$17+INDEX('FD inverse'!$A$58:$BH$58,1,'FD mesh'!$B$15+1)*Setup!$B$22</f>
        <v>0</v>
      </c>
      <c r="BI131" s="0" t="n">
        <f aca="false">SUMPRODUCT('FD inverse'!$A$59:$BH$59,'FD mesh'!$B$84:$BI$84,$E130:$BL130)+'FD inverse'!$A$59*$C131/Setup!$B$17+INDEX('FD inverse'!$A$59:$BH$59,1,'FD mesh'!$B$15+1)*Setup!$B$22</f>
        <v>0</v>
      </c>
      <c r="BJ131" s="0" t="n">
        <f aca="false">SUMPRODUCT('FD inverse'!$A$60:$BH$60,'FD mesh'!$B$84:$BI$84,$E130:$BL130)+'FD inverse'!$A$60*$C131/Setup!$B$17+INDEX('FD inverse'!$A$60:$BH$60,1,'FD mesh'!$B$15+1)*Setup!$B$22</f>
        <v>0</v>
      </c>
      <c r="BK131" s="0" t="n">
        <f aca="false">SUMPRODUCT('FD inverse'!$A$61:$BH$61,'FD mesh'!$B$84:$BI$84,$E130:$BL130)+'FD inverse'!$A$61*$C131/Setup!$B$17+INDEX('FD inverse'!$A$61:$BH$61,1,'FD mesh'!$B$15+1)*Setup!$B$22</f>
        <v>0</v>
      </c>
      <c r="BL131" s="0" t="n">
        <f aca="false">SUMPRODUCT('FD inverse'!$A$62:$BH$62,'FD mesh'!$B$84:$BI$84,$E130:$BL130)+'FD inverse'!$A$62*$C131/Setup!$B$17+INDEX('FD inverse'!$A$62:$BH$62,1,'FD mesh'!$B$15+1)*Setup!$B$22</f>
        <v>0</v>
      </c>
    </row>
    <row r="132" customFormat="false" ht="15" hidden="false" customHeight="false" outlineLevel="0" collapsed="false">
      <c r="A132" s="0" t="n">
        <v>127</v>
      </c>
      <c r="B132" s="0" t="n">
        <f aca="false">A132*Setup!$B$11/3600</f>
        <v>10.5833333333333</v>
      </c>
      <c r="C132" s="0" t="n">
        <f aca="false">Setup!$B$7+Setup!$B$8*COS(2*PI()*(B132-Setup!$B$9)/24)</f>
        <v>24.6084935447597</v>
      </c>
      <c r="D132" s="0" t="n">
        <f aca="false">(C132-E132)/Setup!$B$17</f>
        <v>22.2658669090651</v>
      </c>
      <c r="E132" s="0" t="n">
        <f aca="false">SUMPRODUCT('FD inverse'!$A$3:$BH$3,'FD mesh'!$B$84:$BI$84,$E131:$BL131)+'FD inverse'!$A$3*$C132/Setup!$B$17+INDEX('FD inverse'!$A$3:$BH$3,1,'FD mesh'!$B$15+1)*Setup!$B$22</f>
        <v>21.7139308465812</v>
      </c>
      <c r="F132" s="0" t="n">
        <f aca="false">SUMPRODUCT('FD inverse'!$A$4:$BH$4,'FD mesh'!$B$84:$BI$84,$E131:$BL131)+'FD inverse'!$A$4*$C132/Setup!$B$17+INDEX('FD inverse'!$A$4:$BH$4,1,'FD mesh'!$B$15+1)*Setup!$B$22</f>
        <v>21.0649946148733</v>
      </c>
      <c r="G132" s="0" t="n">
        <f aca="false">SUMPRODUCT('FD inverse'!$A$5:$BH$5,'FD mesh'!$B$84:$BI$84,$E131:$BL131)+'FD inverse'!$A$5*$C132/Setup!$B$17+INDEX('FD inverse'!$A$5:$BH$5,1,'FD mesh'!$B$15+1)*Setup!$B$22</f>
        <v>20.4412418979422</v>
      </c>
      <c r="H132" s="0" t="n">
        <f aca="false">SUMPRODUCT('FD inverse'!$A$6:$BH$6,'FD mesh'!$B$84:$BI$84,$E131:$BL131)+'FD inverse'!$A$6*$C132/Setup!$B$17+INDEX('FD inverse'!$A$6:$BH$6,1,'FD mesh'!$B$15+1)*Setup!$B$22</f>
        <v>18.38390610794</v>
      </c>
      <c r="I132" s="0" t="n">
        <f aca="false">SUMPRODUCT('FD inverse'!$A$7:$BH$7,'FD mesh'!$B$84:$BI$84,$E131:$BL131)+'FD inverse'!$A$7*$C132/Setup!$B$17+INDEX('FD inverse'!$A$7:$BH$7,1,'FD mesh'!$B$15+1)*Setup!$B$22</f>
        <v>18.2122138398845</v>
      </c>
      <c r="J132" s="0" t="n">
        <f aca="false">SUMPRODUCT('FD inverse'!$A$8:$BH$8,'FD mesh'!$B$84:$BI$84,$E131:$BL131)+'FD inverse'!$A$8*$C132/Setup!$B$17+INDEX('FD inverse'!$A$8:$BH$8,1,'FD mesh'!$B$15+1)*Setup!$B$22</f>
        <v>18.0603884227933</v>
      </c>
      <c r="K132" s="0" t="n">
        <f aca="false">SUMPRODUCT('FD inverse'!$A$9:$BH$9,'FD mesh'!$B$84:$BI$84,$E131:$BL131)+'FD inverse'!$A$9*$C132/Setup!$B$17+INDEX('FD inverse'!$A$9:$BH$9,1,'FD mesh'!$B$15+1)*Setup!$B$22</f>
        <v>17.9276345192872</v>
      </c>
      <c r="L132" s="0" t="n">
        <f aca="false">SUMPRODUCT('FD inverse'!$A$10:$BH$10,'FD mesh'!$B$84:$BI$84,$E131:$BL131)+'FD inverse'!$A$10*$C132/Setup!$B$17+INDEX('FD inverse'!$A$10:$BH$10,1,'FD mesh'!$B$15+1)*Setup!$B$22</f>
        <v>17.8132427917682</v>
      </c>
      <c r="M132" s="0" t="n">
        <f aca="false">SUMPRODUCT('FD inverse'!$A$11:$BH$11,'FD mesh'!$B$84:$BI$84,$E131:$BL131)+'FD inverse'!$A$11*$C132/Setup!$B$17+INDEX('FD inverse'!$A$11:$BH$11,1,'FD mesh'!$B$15+1)*Setup!$B$22</f>
        <v>17.7165916287328</v>
      </c>
      <c r="N132" s="0" t="n">
        <f aca="false">SUMPRODUCT('FD inverse'!$A$12:$BH$12,'FD mesh'!$B$84:$BI$84,$E131:$BL131)+'FD inverse'!$A$12*$C132/Setup!$B$17+INDEX('FD inverse'!$A$12:$BH$12,1,'FD mesh'!$B$15+1)*Setup!$B$22</f>
        <v>17.6371482701795</v>
      </c>
      <c r="O132" s="0" t="n">
        <f aca="false">SUMPRODUCT('FD inverse'!$A$13:$BH$13,'FD mesh'!$B$84:$BI$84,$E131:$BL131)+'FD inverse'!$A$13*$C132/Setup!$B$17+INDEX('FD inverse'!$A$13:$BH$13,1,'FD mesh'!$B$15+1)*Setup!$B$22</f>
        <v>17.5744694790283</v>
      </c>
      <c r="P132" s="0" t="n">
        <f aca="false">SUMPRODUCT('FD inverse'!$A$14:$BH$14,'FD mesh'!$B$84:$BI$84,$E131:$BL131)+'FD inverse'!$A$14*$C132/Setup!$B$17+INDEX('FD inverse'!$A$14:$BH$14,1,'FD mesh'!$B$15+1)*Setup!$B$22</f>
        <v>17.5282018834184</v>
      </c>
      <c r="Q132" s="0" t="n">
        <f aca="false">SUMPRODUCT('FD inverse'!$A$15:$BH$15,'FD mesh'!$B$84:$BI$84,$E131:$BL131)+'FD inverse'!$A$15*$C132/Setup!$B$17+INDEX('FD inverse'!$A$15:$BH$15,1,'FD mesh'!$B$15+1)*Setup!$B$22</f>
        <v>17.4980820925186</v>
      </c>
      <c r="R132" s="0" t="n">
        <f aca="false">SUMPRODUCT('FD inverse'!$A$16:$BH$16,'FD mesh'!$B$84:$BI$84,$E131:$BL131)+'FD inverse'!$A$16*$C132/Setup!$B$17+INDEX('FD inverse'!$A$16:$BH$16,1,'FD mesh'!$B$15+1)*Setup!$B$22</f>
        <v>17.483936666135</v>
      </c>
      <c r="S132" s="0" t="n">
        <f aca="false">SUMPRODUCT('FD inverse'!$A$17:$BH$17,'FD mesh'!$B$84:$BI$84,$E131:$BL131)+'FD inverse'!$A$17*$C132/Setup!$B$17+INDEX('FD inverse'!$A$17:$BH$17,1,'FD mesh'!$B$15+1)*Setup!$B$22</f>
        <v>17.2877269476006</v>
      </c>
      <c r="T132" s="0" t="n">
        <f aca="false">SUMPRODUCT('FD inverse'!$A$18:$BH$18,'FD mesh'!$B$84:$BI$84,$E131:$BL131)+'FD inverse'!$A$18*$C132/Setup!$B$17+INDEX('FD inverse'!$A$18:$BH$18,1,'FD mesh'!$B$15+1)*Setup!$B$22</f>
        <v>17.0988304150481</v>
      </c>
      <c r="U132" s="0" t="n">
        <f aca="false">SUMPRODUCT('FD inverse'!$A$19:$BH$19,'FD mesh'!$B$84:$BI$84,$E131:$BL131)+'FD inverse'!$A$19*$C132/Setup!$B$17+INDEX('FD inverse'!$A$19:$BH$19,1,'FD mesh'!$B$15+1)*Setup!$B$22</f>
        <v>16.9166544864293</v>
      </c>
      <c r="V132" s="0" t="n">
        <f aca="false">SUMPRODUCT('FD inverse'!$A$20:$BH$20,'FD mesh'!$B$84:$BI$84,$E131:$BL131)+'FD inverse'!$A$20*$C132/Setup!$B$17+INDEX('FD inverse'!$A$20:$BH$20,1,'FD mesh'!$B$15+1)*Setup!$B$22</f>
        <v>16.7406258089786</v>
      </c>
      <c r="W132" s="0" t="n">
        <f aca="false">SUMPRODUCT('FD inverse'!$A$21:$BH$21,'FD mesh'!$B$84:$BI$84,$E131:$BL131)+'FD inverse'!$A$21*$C132/Setup!$B$17+INDEX('FD inverse'!$A$21:$BH$21,1,'FD mesh'!$B$15+1)*Setup!$B$22</f>
        <v>16.5701887275282</v>
      </c>
      <c r="X132" s="0" t="n">
        <f aca="false">SUMPRODUCT('FD inverse'!$A$22:$BH$22,'FD mesh'!$B$84:$BI$84,$E131:$BL131)+'FD inverse'!$A$22*$C132/Setup!$B$17+INDEX('FD inverse'!$A$22:$BH$22,1,'FD mesh'!$B$15+1)*Setup!$B$22</f>
        <v>16.4048037642944</v>
      </c>
      <c r="Y132" s="0" t="n">
        <f aca="false">SUMPRODUCT('FD inverse'!$A$23:$BH$23,'FD mesh'!$B$84:$BI$84,$E131:$BL131)+'FD inverse'!$A$23*$C132/Setup!$B$17+INDEX('FD inverse'!$A$23:$BH$23,1,'FD mesh'!$B$15+1)*Setup!$B$22</f>
        <v>16.243946113272</v>
      </c>
      <c r="Z132" s="0" t="n">
        <f aca="false">SUMPRODUCT('FD inverse'!$A$24:$BH$24,'FD mesh'!$B$84:$BI$84,$E131:$BL131)+'FD inverse'!$A$24*$C132/Setup!$B$17+INDEX('FD inverse'!$A$24:$BH$24,1,'FD mesh'!$B$15+1)*Setup!$B$22</f>
        <v>16.0871041513626</v>
      </c>
      <c r="AA132" s="0" t="n">
        <f aca="false">SUMPRODUCT('FD inverse'!$A$25:$BH$25,'FD mesh'!$B$84:$BI$84,$E131:$BL131)+'FD inverse'!$A$25*$C132/Setup!$B$17+INDEX('FD inverse'!$A$25:$BH$25,1,'FD mesh'!$B$15+1)*Setup!$B$22</f>
        <v>15.9337779674434</v>
      </c>
      <c r="AB132" s="0" t="n">
        <f aca="false">SUMPRODUCT('FD inverse'!$A$26:$BH$26,'FD mesh'!$B$84:$BI$84,$E131:$BL131)+'FD inverse'!$A$26*$C132/Setup!$B$17+INDEX('FD inverse'!$A$26:$BH$26,1,'FD mesh'!$B$15+1)*Setup!$B$22</f>
        <v>15.7834779097599</v>
      </c>
      <c r="AC132" s="0" t="n">
        <f aca="false">SUMPRODUCT('FD inverse'!$A$27:$BH$27,'FD mesh'!$B$84:$BI$84,$E131:$BL131)+'FD inverse'!$A$27*$C132/Setup!$B$17+INDEX('FD inverse'!$A$27:$BH$27,1,'FD mesh'!$B$15+1)*Setup!$B$22</f>
        <v>15.6357231512918</v>
      </c>
      <c r="AD132" s="0" t="n">
        <f aca="false">SUMPRODUCT('FD inverse'!$A$28:$BH$28,'FD mesh'!$B$84:$BI$84,$E131:$BL131)+'FD inverse'!$A$28*$C132/Setup!$B$17+INDEX('FD inverse'!$A$28:$BH$28,1,'FD mesh'!$B$15+1)*Setup!$B$22</f>
        <v>15.4900402721017</v>
      </c>
      <c r="AE132" s="0" t="n">
        <f aca="false">SUMPRODUCT('FD inverse'!$A$29:$BH$29,'FD mesh'!$B$84:$BI$84,$E131:$BL131)+'FD inverse'!$A$29*$C132/Setup!$B$17+INDEX('FD inverse'!$A$29:$BH$29,1,'FD mesh'!$B$15+1)*Setup!$B$22</f>
        <v>15.3459618571243</v>
      </c>
      <c r="AF132" s="0" t="n">
        <f aca="false">SUMPRODUCT('FD inverse'!$A$30:$BH$30,'FD mesh'!$B$84:$BI$84,$E131:$BL131)+'FD inverse'!$A$30*$C132/Setup!$B$17+INDEX('FD inverse'!$A$30:$BH$30,1,'FD mesh'!$B$15+1)*Setup!$B$22</f>
        <v>15.2030251073976</v>
      </c>
      <c r="AG132" s="0" t="n">
        <f aca="false">SUMPRODUCT('FD inverse'!$A$31:$BH$31,'FD mesh'!$B$84:$BI$84,$E131:$BL131)+'FD inverse'!$A$31*$C132/Setup!$B$17+INDEX('FD inverse'!$A$31:$BH$31,1,'FD mesh'!$B$15+1)*Setup!$B$22</f>
        <v>15.0607704623647</v>
      </c>
      <c r="AH132" s="0" t="n">
        <f aca="false">SUMPRODUCT('FD inverse'!$A$32:$BH$32,'FD mesh'!$B$84:$BI$84,$E131:$BL131)+'FD inverse'!$A$32*$C132/Setup!$B$17+INDEX('FD inverse'!$A$32:$BH$32,1,'FD mesh'!$B$15+1)*Setup!$B$22</f>
        <v>15.0549723498804</v>
      </c>
      <c r="AI132" s="0" t="n">
        <f aca="false">SUMPRODUCT('FD inverse'!$A$33:$BH$33,'FD mesh'!$B$84:$BI$84,$E131:$BL131)+'FD inverse'!$A$33*$C132/Setup!$B$17+INDEX('FD inverse'!$A$33:$BH$33,1,'FD mesh'!$B$15+1)*Setup!$B$22</f>
        <v>15.0495278495566</v>
      </c>
      <c r="AJ132" s="0" t="n">
        <f aca="false">SUMPRODUCT('FD inverse'!$A$34:$BH$34,'FD mesh'!$B$84:$BI$84,$E131:$BL131)+'FD inverse'!$A$34*$C132/Setup!$B$17+INDEX('FD inverse'!$A$34:$BH$34,1,'FD mesh'!$B$15+1)*Setup!$B$22</f>
        <v>15.0444058757565</v>
      </c>
      <c r="AK132" s="0" t="n">
        <f aca="false">SUMPRODUCT('FD inverse'!$A$35:$BH$35,'FD mesh'!$B$84:$BI$84,$E131:$BL131)+'FD inverse'!$A$35*$C132/Setup!$B$17+INDEX('FD inverse'!$A$35:$BH$35,1,'FD mesh'!$B$15+1)*Setup!$B$22</f>
        <v>15.0395765247289</v>
      </c>
      <c r="AL132" s="0" t="n">
        <f aca="false">SUMPRODUCT('FD inverse'!$A$36:$BH$36,'FD mesh'!$B$84:$BI$84,$E131:$BL131)+'FD inverse'!$A$36*$C132/Setup!$B$17+INDEX('FD inverse'!$A$36:$BH$36,1,'FD mesh'!$B$15+1)*Setup!$B$22</f>
        <v>15.03501093604</v>
      </c>
      <c r="AM132" s="0" t="n">
        <f aca="false">SUMPRODUCT('FD inverse'!$A$37:$BH$37,'FD mesh'!$B$84:$BI$84,$E131:$BL131)+'FD inverse'!$A$37*$C132/Setup!$B$17+INDEX('FD inverse'!$A$37:$BH$37,1,'FD mesh'!$B$15+1)*Setup!$B$22</f>
        <v>15.0306811650477</v>
      </c>
      <c r="AN132" s="0" t="n">
        <f aca="false">SUMPRODUCT('FD inverse'!$A$38:$BH$38,'FD mesh'!$B$84:$BI$84,$E131:$BL131)+'FD inverse'!$A$38*$C132/Setup!$B$17+INDEX('FD inverse'!$A$38:$BH$38,1,'FD mesh'!$B$15+1)*Setup!$B$22</f>
        <v>15.0265600654907</v>
      </c>
      <c r="AO132" s="0" t="n">
        <f aca="false">SUMPRODUCT('FD inverse'!$A$39:$BH$39,'FD mesh'!$B$84:$BI$84,$E131:$BL131)+'FD inverse'!$A$39*$C132/Setup!$B$17+INDEX('FD inverse'!$A$39:$BH$39,1,'FD mesh'!$B$15+1)*Setup!$B$22</f>
        <v>15.0226211812296</v>
      </c>
      <c r="AP132" s="0" t="n">
        <f aca="false">SUMPRODUCT('FD inverse'!$A$40:$BH$40,'FD mesh'!$B$84:$BI$84,$E131:$BL131)+'FD inverse'!$A$40*$C132/Setup!$B$17+INDEX('FD inverse'!$A$40:$BH$40,1,'FD mesh'!$B$15+1)*Setup!$B$22</f>
        <v>15.018838646155</v>
      </c>
      <c r="AQ132" s="0" t="n">
        <f aca="false">SUMPRODUCT('FD inverse'!$A$41:$BH$41,'FD mesh'!$B$84:$BI$84,$E131:$BL131)+'FD inverse'!$A$41*$C132/Setup!$B$17+INDEX('FD inverse'!$A$41:$BH$41,1,'FD mesh'!$B$15+1)*Setup!$B$22</f>
        <v>15.0151870912724</v>
      </c>
      <c r="AR132" s="0" t="n">
        <f aca="false">SUMPRODUCT('FD inverse'!$A$42:$BH$42,'FD mesh'!$B$84:$BI$84,$E131:$BL131)+'FD inverse'!$A$42*$C132/Setup!$B$17+INDEX('FD inverse'!$A$42:$BH$42,1,'FD mesh'!$B$15+1)*Setup!$B$22</f>
        <v>15.0116415579674</v>
      </c>
      <c r="AS132" s="0" t="n">
        <f aca="false">SUMPRODUCT('FD inverse'!$A$43:$BH$43,'FD mesh'!$B$84:$BI$84,$E131:$BL131)+'FD inverse'!$A$43*$C132/Setup!$B$17+INDEX('FD inverse'!$A$43:$BH$43,1,'FD mesh'!$B$15+1)*Setup!$B$22</f>
        <v>0</v>
      </c>
      <c r="AT132" s="0" t="n">
        <f aca="false">SUMPRODUCT('FD inverse'!$A$44:$BH$44,'FD mesh'!$B$84:$BI$84,$E131:$BL131)+'FD inverse'!$A$44*$C132/Setup!$B$17+INDEX('FD inverse'!$A$44:$BH$44,1,'FD mesh'!$B$15+1)*Setup!$B$22</f>
        <v>0</v>
      </c>
      <c r="AU132" s="0" t="n">
        <f aca="false">SUMPRODUCT('FD inverse'!$A$45:$BH$45,'FD mesh'!$B$84:$BI$84,$E131:$BL131)+'FD inverse'!$A$45*$C132/Setup!$B$17+INDEX('FD inverse'!$A$45:$BH$45,1,'FD mesh'!$B$15+1)*Setup!$B$22</f>
        <v>0</v>
      </c>
      <c r="AV132" s="0" t="n">
        <f aca="false">SUMPRODUCT('FD inverse'!$A$46:$BH$46,'FD mesh'!$B$84:$BI$84,$E131:$BL131)+'FD inverse'!$A$46*$C132/Setup!$B$17+INDEX('FD inverse'!$A$46:$BH$46,1,'FD mesh'!$B$15+1)*Setup!$B$22</f>
        <v>0</v>
      </c>
      <c r="AW132" s="0" t="n">
        <f aca="false">SUMPRODUCT('FD inverse'!$A$47:$BH$47,'FD mesh'!$B$84:$BI$84,$E131:$BL131)+'FD inverse'!$A$47*$C132/Setup!$B$17+INDEX('FD inverse'!$A$47:$BH$47,1,'FD mesh'!$B$15+1)*Setup!$B$22</f>
        <v>0</v>
      </c>
      <c r="AX132" s="0" t="n">
        <f aca="false">SUMPRODUCT('FD inverse'!$A$48:$BH$48,'FD mesh'!$B$84:$BI$84,$E131:$BL131)+'FD inverse'!$A$48*$C132/Setup!$B$17+INDEX('FD inverse'!$A$48:$BH$48,1,'FD mesh'!$B$15+1)*Setup!$B$22</f>
        <v>0</v>
      </c>
      <c r="AY132" s="0" t="n">
        <f aca="false">SUMPRODUCT('FD inverse'!$A$49:$BH$49,'FD mesh'!$B$84:$BI$84,$E131:$BL131)+'FD inverse'!$A$49*$C132/Setup!$B$17+INDEX('FD inverse'!$A$49:$BH$49,1,'FD mesh'!$B$15+1)*Setup!$B$22</f>
        <v>0</v>
      </c>
      <c r="AZ132" s="0" t="n">
        <f aca="false">SUMPRODUCT('FD inverse'!$A$50:$BH$50,'FD mesh'!$B$84:$BI$84,$E131:$BL131)+'FD inverse'!$A$50*$C132/Setup!$B$17+INDEX('FD inverse'!$A$50:$BH$50,1,'FD mesh'!$B$15+1)*Setup!$B$22</f>
        <v>0</v>
      </c>
      <c r="BA132" s="0" t="n">
        <f aca="false">SUMPRODUCT('FD inverse'!$A$51:$BH$51,'FD mesh'!$B$84:$BI$84,$E131:$BL131)+'FD inverse'!$A$51*$C132/Setup!$B$17+INDEX('FD inverse'!$A$51:$BH$51,1,'FD mesh'!$B$15+1)*Setup!$B$22</f>
        <v>0</v>
      </c>
      <c r="BB132" s="0" t="n">
        <f aca="false">SUMPRODUCT('FD inverse'!$A$52:$BH$52,'FD mesh'!$B$84:$BI$84,$E131:$BL131)+'FD inverse'!$A$52*$C132/Setup!$B$17+INDEX('FD inverse'!$A$52:$BH$52,1,'FD mesh'!$B$15+1)*Setup!$B$22</f>
        <v>0</v>
      </c>
      <c r="BC132" s="0" t="n">
        <f aca="false">SUMPRODUCT('FD inverse'!$A$53:$BH$53,'FD mesh'!$B$84:$BI$84,$E131:$BL131)+'FD inverse'!$A$53*$C132/Setup!$B$17+INDEX('FD inverse'!$A$53:$BH$53,1,'FD mesh'!$B$15+1)*Setup!$B$22</f>
        <v>0</v>
      </c>
      <c r="BD132" s="0" t="n">
        <f aca="false">SUMPRODUCT('FD inverse'!$A$54:$BH$54,'FD mesh'!$B$84:$BI$84,$E131:$BL131)+'FD inverse'!$A$54*$C132/Setup!$B$17+INDEX('FD inverse'!$A$54:$BH$54,1,'FD mesh'!$B$15+1)*Setup!$B$22</f>
        <v>0</v>
      </c>
      <c r="BE132" s="0" t="n">
        <f aca="false">SUMPRODUCT('FD inverse'!$A$55:$BH$55,'FD mesh'!$B$84:$BI$84,$E131:$BL131)+'FD inverse'!$A$55*$C132/Setup!$B$17+INDEX('FD inverse'!$A$55:$BH$55,1,'FD mesh'!$B$15+1)*Setup!$B$22</f>
        <v>0</v>
      </c>
      <c r="BF132" s="0" t="n">
        <f aca="false">SUMPRODUCT('FD inverse'!$A$56:$BH$56,'FD mesh'!$B$84:$BI$84,$E131:$BL131)+'FD inverse'!$A$56*$C132/Setup!$B$17+INDEX('FD inverse'!$A$56:$BH$56,1,'FD mesh'!$B$15+1)*Setup!$B$22</f>
        <v>0</v>
      </c>
      <c r="BG132" s="0" t="n">
        <f aca="false">SUMPRODUCT('FD inverse'!$A$57:$BH$57,'FD mesh'!$B$84:$BI$84,$E131:$BL131)+'FD inverse'!$A$57*$C132/Setup!$B$17+INDEX('FD inverse'!$A$57:$BH$57,1,'FD mesh'!$B$15+1)*Setup!$B$22</f>
        <v>0</v>
      </c>
      <c r="BH132" s="0" t="n">
        <f aca="false">SUMPRODUCT('FD inverse'!$A$58:$BH$58,'FD mesh'!$B$84:$BI$84,$E131:$BL131)+'FD inverse'!$A$58*$C132/Setup!$B$17+INDEX('FD inverse'!$A$58:$BH$58,1,'FD mesh'!$B$15+1)*Setup!$B$22</f>
        <v>0</v>
      </c>
      <c r="BI132" s="0" t="n">
        <f aca="false">SUMPRODUCT('FD inverse'!$A$59:$BH$59,'FD mesh'!$B$84:$BI$84,$E131:$BL131)+'FD inverse'!$A$59*$C132/Setup!$B$17+INDEX('FD inverse'!$A$59:$BH$59,1,'FD mesh'!$B$15+1)*Setup!$B$22</f>
        <v>0</v>
      </c>
      <c r="BJ132" s="0" t="n">
        <f aca="false">SUMPRODUCT('FD inverse'!$A$60:$BH$60,'FD mesh'!$B$84:$BI$84,$E131:$BL131)+'FD inverse'!$A$60*$C132/Setup!$B$17+INDEX('FD inverse'!$A$60:$BH$60,1,'FD mesh'!$B$15+1)*Setup!$B$22</f>
        <v>0</v>
      </c>
      <c r="BK132" s="0" t="n">
        <f aca="false">SUMPRODUCT('FD inverse'!$A$61:$BH$61,'FD mesh'!$B$84:$BI$84,$E131:$BL131)+'FD inverse'!$A$61*$C132/Setup!$B$17+INDEX('FD inverse'!$A$61:$BH$61,1,'FD mesh'!$B$15+1)*Setup!$B$22</f>
        <v>0</v>
      </c>
      <c r="BL132" s="0" t="n">
        <f aca="false">SUMPRODUCT('FD inverse'!$A$62:$BH$62,'FD mesh'!$B$84:$BI$84,$E131:$BL131)+'FD inverse'!$A$62*$C132/Setup!$B$17+INDEX('FD inverse'!$A$62:$BH$62,1,'FD mesh'!$B$15+1)*Setup!$B$22</f>
        <v>0</v>
      </c>
    </row>
    <row r="133" customFormat="false" ht="15" hidden="false" customHeight="false" outlineLevel="0" collapsed="false">
      <c r="A133" s="0" t="n">
        <v>128</v>
      </c>
      <c r="B133" s="0" t="n">
        <f aca="false">A133*Setup!$B$11/3600</f>
        <v>10.6666666666667</v>
      </c>
      <c r="C133" s="0" t="n">
        <f aca="false">Setup!$B$7+Setup!$B$8*COS(2*PI()*(B133-Setup!$B$9)/24)</f>
        <v>24.6945927106677</v>
      </c>
      <c r="D133" s="0" t="n">
        <f aca="false">(C133-E133)/Setup!$B$17</f>
        <v>22.4413615274379</v>
      </c>
      <c r="E133" s="0" t="n">
        <f aca="false">SUMPRODUCT('FD inverse'!$A$3:$BH$3,'FD mesh'!$B$84:$BI$84,$E132:$BL132)+'FD inverse'!$A$3*$C133/Setup!$B$17+INDEX('FD inverse'!$A$3:$BH$3,1,'FD mesh'!$B$15+1)*Setup!$B$22</f>
        <v>21.7772157121008</v>
      </c>
      <c r="F133" s="0" t="n">
        <f aca="false">SUMPRODUCT('FD inverse'!$A$4:$BH$4,'FD mesh'!$B$84:$BI$84,$E132:$BL132)+'FD inverse'!$A$4*$C133/Setup!$B$17+INDEX('FD inverse'!$A$4:$BH$4,1,'FD mesh'!$B$15+1)*Setup!$B$22</f>
        <v>21.1230517423679</v>
      </c>
      <c r="G133" s="0" t="n">
        <f aca="false">SUMPRODUCT('FD inverse'!$A$5:$BH$5,'FD mesh'!$B$84:$BI$84,$E132:$BL132)+'FD inverse'!$A$5*$C133/Setup!$B$17+INDEX('FD inverse'!$A$5:$BH$5,1,'FD mesh'!$B$15+1)*Setup!$B$22</f>
        <v>20.4940861786657</v>
      </c>
      <c r="H133" s="0" t="n">
        <f aca="false">SUMPRODUCT('FD inverse'!$A$6:$BH$6,'FD mesh'!$B$84:$BI$84,$E132:$BL132)+'FD inverse'!$A$6*$C133/Setup!$B$17+INDEX('FD inverse'!$A$6:$BH$6,1,'FD mesh'!$B$15+1)*Setup!$B$22</f>
        <v>18.419294172654</v>
      </c>
      <c r="I133" s="0" t="n">
        <f aca="false">SUMPRODUCT('FD inverse'!$A$7:$BH$7,'FD mesh'!$B$84:$BI$84,$E132:$BL132)+'FD inverse'!$A$7*$C133/Setup!$B$17+INDEX('FD inverse'!$A$7:$BH$7,1,'FD mesh'!$B$15+1)*Setup!$B$22</f>
        <v>18.2461232177603</v>
      </c>
      <c r="J133" s="0" t="n">
        <f aca="false">SUMPRODUCT('FD inverse'!$A$8:$BH$8,'FD mesh'!$B$84:$BI$84,$E132:$BL132)+'FD inverse'!$A$8*$C133/Setup!$B$17+INDEX('FD inverse'!$A$8:$BH$8,1,'FD mesh'!$B$15+1)*Setup!$B$22</f>
        <v>18.0929577955367</v>
      </c>
      <c r="K133" s="0" t="n">
        <f aca="false">SUMPRODUCT('FD inverse'!$A$9:$BH$9,'FD mesh'!$B$84:$BI$84,$E132:$BL132)+'FD inverse'!$A$9*$C133/Setup!$B$17+INDEX('FD inverse'!$A$9:$BH$9,1,'FD mesh'!$B$15+1)*Setup!$B$22</f>
        <v>17.9590073424832</v>
      </c>
      <c r="L133" s="0" t="n">
        <f aca="false">SUMPRODUCT('FD inverse'!$A$10:$BH$10,'FD mesh'!$B$84:$BI$84,$E132:$BL132)+'FD inverse'!$A$10*$C133/Setup!$B$17+INDEX('FD inverse'!$A$10:$BH$10,1,'FD mesh'!$B$15+1)*Setup!$B$22</f>
        <v>17.8435659296632</v>
      </c>
      <c r="M133" s="0" t="n">
        <f aca="false">SUMPRODUCT('FD inverse'!$A$11:$BH$11,'FD mesh'!$B$84:$BI$84,$E132:$BL132)+'FD inverse'!$A$11*$C133/Setup!$B$17+INDEX('FD inverse'!$A$11:$BH$11,1,'FD mesh'!$B$15+1)*Setup!$B$22</f>
        <v>17.7460142737136</v>
      </c>
      <c r="N133" s="0" t="n">
        <f aca="false">SUMPRODUCT('FD inverse'!$A$12:$BH$12,'FD mesh'!$B$84:$BI$84,$E132:$BL132)+'FD inverse'!$A$12*$C133/Setup!$B$17+INDEX('FD inverse'!$A$12:$BH$12,1,'FD mesh'!$B$15+1)*Setup!$B$22</f>
        <v>17.6658211103781</v>
      </c>
      <c r="O133" s="0" t="n">
        <f aca="false">SUMPRODUCT('FD inverse'!$A$13:$BH$13,'FD mesh'!$B$84:$BI$84,$E132:$BL132)+'FD inverse'!$A$13*$C133/Setup!$B$17+INDEX('FD inverse'!$A$13:$BH$13,1,'FD mesh'!$B$15+1)*Setup!$B$22</f>
        <v>17.6025440769532</v>
      </c>
      <c r="P133" s="0" t="n">
        <f aca="false">SUMPRODUCT('FD inverse'!$A$14:$BH$14,'FD mesh'!$B$84:$BI$84,$E132:$BL132)+'FD inverse'!$A$14*$C133/Setup!$B$17+INDEX('FD inverse'!$A$14:$BH$14,1,'FD mesh'!$B$15+1)*Setup!$B$22</f>
        <v>17.5558302281447</v>
      </c>
      <c r="Q133" s="0" t="n">
        <f aca="false">SUMPRODUCT('FD inverse'!$A$15:$BH$15,'FD mesh'!$B$84:$BI$84,$E132:$BL132)+'FD inverse'!$A$15*$C133/Setup!$B$17+INDEX('FD inverse'!$A$15:$BH$15,1,'FD mesh'!$B$15+1)*Setup!$B$22</f>
        <v>17.5254162877294</v>
      </c>
      <c r="R133" s="0" t="n">
        <f aca="false">SUMPRODUCT('FD inverse'!$A$16:$BH$16,'FD mesh'!$B$84:$BI$84,$E132:$BL132)+'FD inverse'!$A$16*$C133/Setup!$B$17+INDEX('FD inverse'!$A$16:$BH$16,1,'FD mesh'!$B$15+1)*Setup!$B$22</f>
        <v>17.5111287161699</v>
      </c>
      <c r="S133" s="0" t="n">
        <f aca="false">SUMPRODUCT('FD inverse'!$A$17:$BH$17,'FD mesh'!$B$84:$BI$84,$E132:$BL132)+'FD inverse'!$A$17*$C133/Setup!$B$17+INDEX('FD inverse'!$A$17:$BH$17,1,'FD mesh'!$B$15+1)*Setup!$B$22</f>
        <v>17.312817283993</v>
      </c>
      <c r="T133" s="0" t="n">
        <f aca="false">SUMPRODUCT('FD inverse'!$A$18:$BH$18,'FD mesh'!$B$84:$BI$84,$E132:$BL132)+'FD inverse'!$A$18*$C133/Setup!$B$17+INDEX('FD inverse'!$A$18:$BH$18,1,'FD mesh'!$B$15+1)*Setup!$B$22</f>
        <v>17.121889579383</v>
      </c>
      <c r="U133" s="0" t="n">
        <f aca="false">SUMPRODUCT('FD inverse'!$A$19:$BH$19,'FD mesh'!$B$84:$BI$84,$E132:$BL132)+'FD inverse'!$A$19*$C133/Setup!$B$17+INDEX('FD inverse'!$A$19:$BH$19,1,'FD mesh'!$B$15+1)*Setup!$B$22</f>
        <v>16.9377478574202</v>
      </c>
      <c r="V133" s="0" t="n">
        <f aca="false">SUMPRODUCT('FD inverse'!$A$20:$BH$20,'FD mesh'!$B$84:$BI$84,$E132:$BL132)+'FD inverse'!$A$20*$C133/Setup!$B$17+INDEX('FD inverse'!$A$20:$BH$20,1,'FD mesh'!$B$15+1)*Setup!$B$22</f>
        <v>16.7598136132061</v>
      </c>
      <c r="W133" s="0" t="n">
        <f aca="false">SUMPRODUCT('FD inverse'!$A$21:$BH$21,'FD mesh'!$B$84:$BI$84,$E132:$BL132)+'FD inverse'!$A$21*$C133/Setup!$B$17+INDEX('FD inverse'!$A$21:$BH$21,1,'FD mesh'!$B$15+1)*Setup!$B$22</f>
        <v>16.5875260656646</v>
      </c>
      <c r="X133" s="0" t="n">
        <f aca="false">SUMPRODUCT('FD inverse'!$A$22:$BH$22,'FD mesh'!$B$84:$BI$84,$E132:$BL132)+'FD inverse'!$A$22*$C133/Setup!$B$17+INDEX('FD inverse'!$A$22:$BH$22,1,'FD mesh'!$B$15+1)*Setup!$B$22</f>
        <v>16.4203406490604</v>
      </c>
      <c r="Y133" s="0" t="n">
        <f aca="false">SUMPRODUCT('FD inverse'!$A$23:$BH$23,'FD mesh'!$B$84:$BI$84,$E132:$BL132)+'FD inverse'!$A$23*$C133/Setup!$B$17+INDEX('FD inverse'!$A$23:$BH$23,1,'FD mesh'!$B$15+1)*Setup!$B$22</f>
        <v>16.2577275156874</v>
      </c>
      <c r="Z133" s="0" t="n">
        <f aca="false">SUMPRODUCT('FD inverse'!$A$24:$BH$24,'FD mesh'!$B$84:$BI$84,$E132:$BL132)+'FD inverse'!$A$24*$C133/Setup!$B$17+INDEX('FD inverse'!$A$24:$BH$24,1,'FD mesh'!$B$15+1)*Setup!$B$22</f>
        <v>16.099170052168</v>
      </c>
      <c r="AA133" s="0" t="n">
        <f aca="false">SUMPRODUCT('FD inverse'!$A$25:$BH$25,'FD mesh'!$B$84:$BI$84,$E132:$BL132)+'FD inverse'!$A$25*$C133/Setup!$B$17+INDEX('FD inverse'!$A$25:$BH$25,1,'FD mesh'!$B$15+1)*Setup!$B$22</f>
        <v>15.9441634108857</v>
      </c>
      <c r="AB133" s="0" t="n">
        <f aca="false">SUMPRODUCT('FD inverse'!$A$26:$BH$26,'FD mesh'!$B$84:$BI$84,$E132:$BL132)+'FD inverse'!$A$26*$C133/Setup!$B$17+INDEX('FD inverse'!$A$26:$BH$26,1,'FD mesh'!$B$15+1)*Setup!$B$22</f>
        <v>15.7922130572449</v>
      </c>
      <c r="AC133" s="0" t="n">
        <f aca="false">SUMPRODUCT('FD inverse'!$A$27:$BH$27,'FD mesh'!$B$84:$BI$84,$E132:$BL132)+'FD inverse'!$A$27*$C133/Setup!$B$17+INDEX('FD inverse'!$A$27:$BH$27,1,'FD mesh'!$B$15+1)*Setup!$B$22</f>
        <v>15.6428333327212</v>
      </c>
      <c r="AD133" s="0" t="n">
        <f aca="false">SUMPRODUCT('FD inverse'!$A$28:$BH$28,'FD mesh'!$B$84:$BI$84,$E132:$BL132)+'FD inverse'!$A$28*$C133/Setup!$B$17+INDEX('FD inverse'!$A$28:$BH$28,1,'FD mesh'!$B$15+1)*Setup!$B$22</f>
        <v>15.4955460330181</v>
      </c>
      <c r="AE133" s="0" t="n">
        <f aca="false">SUMPRODUCT('FD inverse'!$A$29:$BH$29,'FD mesh'!$B$84:$BI$84,$E132:$BL132)+'FD inverse'!$A$29*$C133/Setup!$B$17+INDEX('FD inverse'!$A$29:$BH$29,1,'FD mesh'!$B$15+1)*Setup!$B$22</f>
        <v>15.349879000099</v>
      </c>
      <c r="AF133" s="0" t="n">
        <f aca="false">SUMPRODUCT('FD inverse'!$A$30:$BH$30,'FD mesh'!$B$84:$BI$84,$E132:$BL132)+'FD inverse'!$A$30*$C133/Setup!$B$17+INDEX('FD inverse'!$A$30:$BH$30,1,'FD mesh'!$B$15+1)*Setup!$B$22</f>
        <v>15.2053647263981</v>
      </c>
      <c r="AG133" s="0" t="n">
        <f aca="false">SUMPRODUCT('FD inverse'!$A$31:$BH$31,'FD mesh'!$B$84:$BI$84,$E132:$BL132)+'FD inverse'!$A$31*$C133/Setup!$B$17+INDEX('FD inverse'!$A$31:$BH$31,1,'FD mesh'!$B$15+1)*Setup!$B$22</f>
        <v>15.061538969146</v>
      </c>
      <c r="AH133" s="0" t="n">
        <f aca="false">SUMPRODUCT('FD inverse'!$A$32:$BH$32,'FD mesh'!$B$84:$BI$84,$E132:$BL132)+'FD inverse'!$A$32*$C133/Setup!$B$17+INDEX('FD inverse'!$A$32:$BH$32,1,'FD mesh'!$B$15+1)*Setup!$B$22</f>
        <v>15.0556761758849</v>
      </c>
      <c r="AI133" s="0" t="n">
        <f aca="false">SUMPRODUCT('FD inverse'!$A$33:$BH$33,'FD mesh'!$B$84:$BI$84,$E132:$BL132)+'FD inverse'!$A$33*$C133/Setup!$B$17+INDEX('FD inverse'!$A$33:$BH$33,1,'FD mesh'!$B$15+1)*Setup!$B$22</f>
        <v>15.0501696755587</v>
      </c>
      <c r="AJ133" s="0" t="n">
        <f aca="false">SUMPRODUCT('FD inverse'!$A$34:$BH$34,'FD mesh'!$B$84:$BI$84,$E132:$BL132)+'FD inverse'!$A$34*$C133/Setup!$B$17+INDEX('FD inverse'!$A$34:$BH$34,1,'FD mesh'!$B$15+1)*Setup!$B$22</f>
        <v>15.044988082338</v>
      </c>
      <c r="AK133" s="0" t="n">
        <f aca="false">SUMPRODUCT('FD inverse'!$A$35:$BH$35,'FD mesh'!$B$84:$BI$84,$E132:$BL132)+'FD inverse'!$A$35*$C133/Setup!$B$17+INDEX('FD inverse'!$A$35:$BH$35,1,'FD mesh'!$B$15+1)*Setup!$B$22</f>
        <v>15.040101215499</v>
      </c>
      <c r="AL133" s="0" t="n">
        <f aca="false">SUMPRODUCT('FD inverse'!$A$36:$BH$36,'FD mesh'!$B$84:$BI$84,$E132:$BL132)+'FD inverse'!$A$36*$C133/Setup!$B$17+INDEX('FD inverse'!$A$36:$BH$36,1,'FD mesh'!$B$15+1)*Setup!$B$22</f>
        <v>15.0354799592131</v>
      </c>
      <c r="AM133" s="0" t="n">
        <f aca="false">SUMPRODUCT('FD inverse'!$A$37:$BH$37,'FD mesh'!$B$84:$BI$84,$E132:$BL132)+'FD inverse'!$A$37*$C133/Setup!$B$17+INDEX('FD inverse'!$A$37:$BH$37,1,'FD mesh'!$B$15+1)*Setup!$B$22</f>
        <v>15.0310961332605</v>
      </c>
      <c r="AN133" s="0" t="n">
        <f aca="false">SUMPRODUCT('FD inverse'!$A$38:$BH$38,'FD mesh'!$B$84:$BI$84,$E132:$BL132)+'FD inverse'!$A$38*$C133/Setup!$B$17+INDEX('FD inverse'!$A$38:$BH$38,1,'FD mesh'!$B$15+1)*Setup!$B$22</f>
        <v>15.0269223737754</v>
      </c>
      <c r="AO133" s="0" t="n">
        <f aca="false">SUMPRODUCT('FD inverse'!$A$39:$BH$39,'FD mesh'!$B$84:$BI$84,$E132:$BL132)+'FD inverse'!$A$39*$C133/Setup!$B$17+INDEX('FD inverse'!$A$39:$BH$39,1,'FD mesh'!$B$15+1)*Setup!$B$22</f>
        <v>15.022932023089</v>
      </c>
      <c r="AP133" s="0" t="n">
        <f aca="false">SUMPRODUCT('FD inverse'!$A$40:$BH$40,'FD mesh'!$B$84:$BI$84,$E132:$BL132)+'FD inverse'!$A$40*$C133/Setup!$B$17+INDEX('FD inverse'!$A$40:$BH$40,1,'FD mesh'!$B$15+1)*Setup!$B$22</f>
        <v>15.0190990277116</v>
      </c>
      <c r="AQ133" s="0" t="n">
        <f aca="false">SUMPRODUCT('FD inverse'!$A$41:$BH$41,'FD mesh'!$B$84:$BI$84,$E132:$BL132)+'FD inverse'!$A$41*$C133/Setup!$B$17+INDEX('FD inverse'!$A$41:$BH$41,1,'FD mesh'!$B$15+1)*Setup!$B$22</f>
        <v>15.0153978434756</v>
      </c>
      <c r="AR133" s="0" t="n">
        <f aca="false">SUMPRODUCT('FD inverse'!$A$42:$BH$42,'FD mesh'!$B$84:$BI$84,$E132:$BL132)+'FD inverse'!$A$42*$C133/Setup!$B$17+INDEX('FD inverse'!$A$42:$BH$42,1,'FD mesh'!$B$15+1)*Setup!$B$22</f>
        <v>15.0118033468591</v>
      </c>
      <c r="AS133" s="0" t="n">
        <f aca="false">SUMPRODUCT('FD inverse'!$A$43:$BH$43,'FD mesh'!$B$84:$BI$84,$E132:$BL132)+'FD inverse'!$A$43*$C133/Setup!$B$17+INDEX('FD inverse'!$A$43:$BH$43,1,'FD mesh'!$B$15+1)*Setup!$B$22</f>
        <v>0</v>
      </c>
      <c r="AT133" s="0" t="n">
        <f aca="false">SUMPRODUCT('FD inverse'!$A$44:$BH$44,'FD mesh'!$B$84:$BI$84,$E132:$BL132)+'FD inverse'!$A$44*$C133/Setup!$B$17+INDEX('FD inverse'!$A$44:$BH$44,1,'FD mesh'!$B$15+1)*Setup!$B$22</f>
        <v>0</v>
      </c>
      <c r="AU133" s="0" t="n">
        <f aca="false">SUMPRODUCT('FD inverse'!$A$45:$BH$45,'FD mesh'!$B$84:$BI$84,$E132:$BL132)+'FD inverse'!$A$45*$C133/Setup!$B$17+INDEX('FD inverse'!$A$45:$BH$45,1,'FD mesh'!$B$15+1)*Setup!$B$22</f>
        <v>0</v>
      </c>
      <c r="AV133" s="0" t="n">
        <f aca="false">SUMPRODUCT('FD inverse'!$A$46:$BH$46,'FD mesh'!$B$84:$BI$84,$E132:$BL132)+'FD inverse'!$A$46*$C133/Setup!$B$17+INDEX('FD inverse'!$A$46:$BH$46,1,'FD mesh'!$B$15+1)*Setup!$B$22</f>
        <v>0</v>
      </c>
      <c r="AW133" s="0" t="n">
        <f aca="false">SUMPRODUCT('FD inverse'!$A$47:$BH$47,'FD mesh'!$B$84:$BI$84,$E132:$BL132)+'FD inverse'!$A$47*$C133/Setup!$B$17+INDEX('FD inverse'!$A$47:$BH$47,1,'FD mesh'!$B$15+1)*Setup!$B$22</f>
        <v>0</v>
      </c>
      <c r="AX133" s="0" t="n">
        <f aca="false">SUMPRODUCT('FD inverse'!$A$48:$BH$48,'FD mesh'!$B$84:$BI$84,$E132:$BL132)+'FD inverse'!$A$48*$C133/Setup!$B$17+INDEX('FD inverse'!$A$48:$BH$48,1,'FD mesh'!$B$15+1)*Setup!$B$22</f>
        <v>0</v>
      </c>
      <c r="AY133" s="0" t="n">
        <f aca="false">SUMPRODUCT('FD inverse'!$A$49:$BH$49,'FD mesh'!$B$84:$BI$84,$E132:$BL132)+'FD inverse'!$A$49*$C133/Setup!$B$17+INDEX('FD inverse'!$A$49:$BH$49,1,'FD mesh'!$B$15+1)*Setup!$B$22</f>
        <v>0</v>
      </c>
      <c r="AZ133" s="0" t="n">
        <f aca="false">SUMPRODUCT('FD inverse'!$A$50:$BH$50,'FD mesh'!$B$84:$BI$84,$E132:$BL132)+'FD inverse'!$A$50*$C133/Setup!$B$17+INDEX('FD inverse'!$A$50:$BH$50,1,'FD mesh'!$B$15+1)*Setup!$B$22</f>
        <v>0</v>
      </c>
      <c r="BA133" s="0" t="n">
        <f aca="false">SUMPRODUCT('FD inverse'!$A$51:$BH$51,'FD mesh'!$B$84:$BI$84,$E132:$BL132)+'FD inverse'!$A$51*$C133/Setup!$B$17+INDEX('FD inverse'!$A$51:$BH$51,1,'FD mesh'!$B$15+1)*Setup!$B$22</f>
        <v>0</v>
      </c>
      <c r="BB133" s="0" t="n">
        <f aca="false">SUMPRODUCT('FD inverse'!$A$52:$BH$52,'FD mesh'!$B$84:$BI$84,$E132:$BL132)+'FD inverse'!$A$52*$C133/Setup!$B$17+INDEX('FD inverse'!$A$52:$BH$52,1,'FD mesh'!$B$15+1)*Setup!$B$22</f>
        <v>0</v>
      </c>
      <c r="BC133" s="0" t="n">
        <f aca="false">SUMPRODUCT('FD inverse'!$A$53:$BH$53,'FD mesh'!$B$84:$BI$84,$E132:$BL132)+'FD inverse'!$A$53*$C133/Setup!$B$17+INDEX('FD inverse'!$A$53:$BH$53,1,'FD mesh'!$B$15+1)*Setup!$B$22</f>
        <v>0</v>
      </c>
      <c r="BD133" s="0" t="n">
        <f aca="false">SUMPRODUCT('FD inverse'!$A$54:$BH$54,'FD mesh'!$B$84:$BI$84,$E132:$BL132)+'FD inverse'!$A$54*$C133/Setup!$B$17+INDEX('FD inverse'!$A$54:$BH$54,1,'FD mesh'!$B$15+1)*Setup!$B$22</f>
        <v>0</v>
      </c>
      <c r="BE133" s="0" t="n">
        <f aca="false">SUMPRODUCT('FD inverse'!$A$55:$BH$55,'FD mesh'!$B$84:$BI$84,$E132:$BL132)+'FD inverse'!$A$55*$C133/Setup!$B$17+INDEX('FD inverse'!$A$55:$BH$55,1,'FD mesh'!$B$15+1)*Setup!$B$22</f>
        <v>0</v>
      </c>
      <c r="BF133" s="0" t="n">
        <f aca="false">SUMPRODUCT('FD inverse'!$A$56:$BH$56,'FD mesh'!$B$84:$BI$84,$E132:$BL132)+'FD inverse'!$A$56*$C133/Setup!$B$17+INDEX('FD inverse'!$A$56:$BH$56,1,'FD mesh'!$B$15+1)*Setup!$B$22</f>
        <v>0</v>
      </c>
      <c r="BG133" s="0" t="n">
        <f aca="false">SUMPRODUCT('FD inverse'!$A$57:$BH$57,'FD mesh'!$B$84:$BI$84,$E132:$BL132)+'FD inverse'!$A$57*$C133/Setup!$B$17+INDEX('FD inverse'!$A$57:$BH$57,1,'FD mesh'!$B$15+1)*Setup!$B$22</f>
        <v>0</v>
      </c>
      <c r="BH133" s="0" t="n">
        <f aca="false">SUMPRODUCT('FD inverse'!$A$58:$BH$58,'FD mesh'!$B$84:$BI$84,$E132:$BL132)+'FD inverse'!$A$58*$C133/Setup!$B$17+INDEX('FD inverse'!$A$58:$BH$58,1,'FD mesh'!$B$15+1)*Setup!$B$22</f>
        <v>0</v>
      </c>
      <c r="BI133" s="0" t="n">
        <f aca="false">SUMPRODUCT('FD inverse'!$A$59:$BH$59,'FD mesh'!$B$84:$BI$84,$E132:$BL132)+'FD inverse'!$A$59*$C133/Setup!$B$17+INDEX('FD inverse'!$A$59:$BH$59,1,'FD mesh'!$B$15+1)*Setup!$B$22</f>
        <v>0</v>
      </c>
      <c r="BJ133" s="0" t="n">
        <f aca="false">SUMPRODUCT('FD inverse'!$A$60:$BH$60,'FD mesh'!$B$84:$BI$84,$E132:$BL132)+'FD inverse'!$A$60*$C133/Setup!$B$17+INDEX('FD inverse'!$A$60:$BH$60,1,'FD mesh'!$B$15+1)*Setup!$B$22</f>
        <v>0</v>
      </c>
      <c r="BK133" s="0" t="n">
        <f aca="false">SUMPRODUCT('FD inverse'!$A$61:$BH$61,'FD mesh'!$B$84:$BI$84,$E132:$BL132)+'FD inverse'!$A$61*$C133/Setup!$B$17+INDEX('FD inverse'!$A$61:$BH$61,1,'FD mesh'!$B$15+1)*Setup!$B$22</f>
        <v>0</v>
      </c>
      <c r="BL133" s="0" t="n">
        <f aca="false">SUMPRODUCT('FD inverse'!$A$62:$BH$62,'FD mesh'!$B$84:$BI$84,$E132:$BL132)+'FD inverse'!$A$62*$C133/Setup!$B$17+INDEX('FD inverse'!$A$62:$BH$62,1,'FD mesh'!$B$15+1)*Setup!$B$22</f>
        <v>0</v>
      </c>
    </row>
    <row r="134" customFormat="false" ht="15" hidden="false" customHeight="false" outlineLevel="0" collapsed="false">
      <c r="A134" s="0" t="n">
        <v>129</v>
      </c>
      <c r="B134" s="0" t="n">
        <f aca="false">A134*Setup!$B$11/3600</f>
        <v>10.75</v>
      </c>
      <c r="C134" s="0" t="n">
        <f aca="false">Setup!$B$7+Setup!$B$8*COS(2*PI()*(B134-Setup!$B$9)/24)</f>
        <v>24.7803612880645</v>
      </c>
      <c r="D134" s="0" t="n">
        <f aca="false">(C134-E134)/Setup!$B$17</f>
        <v>22.6146731292293</v>
      </c>
      <c r="E134" s="0" t="n">
        <f aca="false">SUMPRODUCT('FD inverse'!$A$3:$BH$3,'FD mesh'!$B$84:$BI$84,$E133:$BL133)+'FD inverse'!$A$3*$C134/Setup!$B$17+INDEX('FD inverse'!$A$3:$BH$3,1,'FD mesh'!$B$15+1)*Setup!$B$22</f>
        <v>21.8404537812647</v>
      </c>
      <c r="F134" s="0" t="n">
        <f aca="false">SUMPRODUCT('FD inverse'!$A$4:$BH$4,'FD mesh'!$B$84:$BI$84,$E133:$BL133)+'FD inverse'!$A$4*$C134/Setup!$B$17+INDEX('FD inverse'!$A$4:$BH$4,1,'FD mesh'!$B$15+1)*Setup!$B$22</f>
        <v>21.1811215726861</v>
      </c>
      <c r="G134" s="0" t="n">
        <f aca="false">SUMPRODUCT('FD inverse'!$A$5:$BH$5,'FD mesh'!$B$84:$BI$84,$E133:$BL133)+'FD inverse'!$A$5*$C134/Setup!$B$17+INDEX('FD inverse'!$A$5:$BH$5,1,'FD mesh'!$B$15+1)*Setup!$B$22</f>
        <v>20.5469932835163</v>
      </c>
      <c r="H134" s="0" t="n">
        <f aca="false">SUMPRODUCT('FD inverse'!$A$6:$BH$6,'FD mesh'!$B$84:$BI$84,$E133:$BL133)+'FD inverse'!$A$6*$C134/Setup!$B$17+INDEX('FD inverse'!$A$6:$BH$6,1,'FD mesh'!$B$15+1)*Setup!$B$22</f>
        <v>18.4549003291929</v>
      </c>
      <c r="I134" s="0" t="n">
        <f aca="false">SUMPRODUCT('FD inverse'!$A$7:$BH$7,'FD mesh'!$B$84:$BI$84,$E133:$BL133)+'FD inverse'!$A$7*$C134/Setup!$B$17+INDEX('FD inverse'!$A$7:$BH$7,1,'FD mesh'!$B$15+1)*Setup!$B$22</f>
        <v>18.2802626507982</v>
      </c>
      <c r="J134" s="0" t="n">
        <f aca="false">SUMPRODUCT('FD inverse'!$A$8:$BH$8,'FD mesh'!$B$84:$BI$84,$E133:$BL133)+'FD inverse'!$A$8*$C134/Setup!$B$17+INDEX('FD inverse'!$A$8:$BH$8,1,'FD mesh'!$B$15+1)*Setup!$B$22</f>
        <v>18.125766230833</v>
      </c>
      <c r="K134" s="0" t="n">
        <f aca="false">SUMPRODUCT('FD inverse'!$A$9:$BH$9,'FD mesh'!$B$84:$BI$84,$E133:$BL133)+'FD inverse'!$A$9*$C134/Setup!$B$17+INDEX('FD inverse'!$A$9:$BH$9,1,'FD mesh'!$B$15+1)*Setup!$B$22</f>
        <v>17.9906258198921</v>
      </c>
      <c r="L134" s="0" t="n">
        <f aca="false">SUMPRODUCT('FD inverse'!$A$10:$BH$10,'FD mesh'!$B$84:$BI$84,$E133:$BL133)+'FD inverse'!$A$10*$C134/Setup!$B$17+INDEX('FD inverse'!$A$10:$BH$10,1,'FD mesh'!$B$15+1)*Setup!$B$22</f>
        <v>17.8741393779241</v>
      </c>
      <c r="M134" s="0" t="n">
        <f aca="false">SUMPRODUCT('FD inverse'!$A$11:$BH$11,'FD mesh'!$B$84:$BI$84,$E133:$BL133)+'FD inverse'!$A$11*$C134/Setup!$B$17+INDEX('FD inverse'!$A$11:$BH$11,1,'FD mesh'!$B$15+1)*Setup!$B$22</f>
        <v>17.7756903685583</v>
      </c>
      <c r="N134" s="0" t="n">
        <f aca="false">SUMPRODUCT('FD inverse'!$A$12:$BH$12,'FD mesh'!$B$84:$BI$84,$E133:$BL133)+'FD inverse'!$A$12*$C134/Setup!$B$17+INDEX('FD inverse'!$A$12:$BH$12,1,'FD mesh'!$B$15+1)*Setup!$B$22</f>
        <v>17.6947493797499</v>
      </c>
      <c r="O134" s="0" t="n">
        <f aca="false">SUMPRODUCT('FD inverse'!$A$13:$BH$13,'FD mesh'!$B$84:$BI$84,$E133:$BL133)+'FD inverse'!$A$13*$C134/Setup!$B$17+INDEX('FD inverse'!$A$13:$BH$13,1,'FD mesh'!$B$15+1)*Setup!$B$22</f>
        <v>17.6308752165297</v>
      </c>
      <c r="P134" s="0" t="n">
        <f aca="false">SUMPRODUCT('FD inverse'!$A$14:$BH$14,'FD mesh'!$B$84:$BI$84,$E133:$BL133)+'FD inverse'!$A$14*$C134/Setup!$B$17+INDEX('FD inverse'!$A$14:$BH$14,1,'FD mesh'!$B$15+1)*Setup!$B$22</f>
        <v>17.5837155899327</v>
      </c>
      <c r="Q134" s="0" t="n">
        <f aca="false">SUMPRODUCT('FD inverse'!$A$15:$BH$15,'FD mesh'!$B$84:$BI$84,$E133:$BL133)+'FD inverse'!$A$15*$C134/Setup!$B$17+INDEX('FD inverse'!$A$15:$BH$15,1,'FD mesh'!$B$15+1)*Setup!$B$22</f>
        <v>17.5530075042136</v>
      </c>
      <c r="R134" s="0" t="n">
        <f aca="false">SUMPRODUCT('FD inverse'!$A$16:$BH$16,'FD mesh'!$B$84:$BI$84,$E133:$BL133)+'FD inverse'!$A$16*$C134/Setup!$B$17+INDEX('FD inverse'!$A$16:$BH$16,1,'FD mesh'!$B$15+1)*Setup!$B$22</f>
        <v>17.5385774223201</v>
      </c>
      <c r="S134" s="0" t="n">
        <f aca="false">SUMPRODUCT('FD inverse'!$A$17:$BH$17,'FD mesh'!$B$84:$BI$84,$E133:$BL133)+'FD inverse'!$A$17*$C134/Setup!$B$17+INDEX('FD inverse'!$A$17:$BH$17,1,'FD mesh'!$B$15+1)*Setup!$B$22</f>
        <v>17.3381470512825</v>
      </c>
      <c r="T134" s="0" t="n">
        <f aca="false">SUMPRODUCT('FD inverse'!$A$18:$BH$18,'FD mesh'!$B$84:$BI$84,$E133:$BL133)+'FD inverse'!$A$18*$C134/Setup!$B$17+INDEX('FD inverse'!$A$18:$BH$18,1,'FD mesh'!$B$15+1)*Setup!$B$22</f>
        <v>17.1451708689045</v>
      </c>
      <c r="U134" s="0" t="n">
        <f aca="false">SUMPRODUCT('FD inverse'!$A$19:$BH$19,'FD mesh'!$B$84:$BI$84,$E133:$BL133)+'FD inverse'!$A$19*$C134/Setup!$B$17+INDEX('FD inverse'!$A$19:$BH$19,1,'FD mesh'!$B$15+1)*Setup!$B$22</f>
        <v>16.9590460374427</v>
      </c>
      <c r="V134" s="0" t="n">
        <f aca="false">SUMPRODUCT('FD inverse'!$A$20:$BH$20,'FD mesh'!$B$84:$BI$84,$E133:$BL133)+'FD inverse'!$A$20*$C134/Setup!$B$17+INDEX('FD inverse'!$A$20:$BH$20,1,'FD mesh'!$B$15+1)*Setup!$B$22</f>
        <v>16.7791889561019</v>
      </c>
      <c r="W134" s="0" t="n">
        <f aca="false">SUMPRODUCT('FD inverse'!$A$21:$BH$21,'FD mesh'!$B$84:$BI$84,$E133:$BL133)+'FD inverse'!$A$21*$C134/Setup!$B$17+INDEX('FD inverse'!$A$21:$BH$21,1,'FD mesh'!$B$15+1)*Setup!$B$22</f>
        <v>16.6050337613847</v>
      </c>
      <c r="X134" s="0" t="n">
        <f aca="false">SUMPRODUCT('FD inverse'!$A$22:$BH$22,'FD mesh'!$B$84:$BI$84,$E133:$BL133)+'FD inverse'!$A$22*$C134/Setup!$B$17+INDEX('FD inverse'!$A$22:$BH$22,1,'FD mesh'!$B$15+1)*Setup!$B$22</f>
        <v>16.4360308314079</v>
      </c>
      <c r="Y134" s="0" t="n">
        <f aca="false">SUMPRODUCT('FD inverse'!$A$23:$BH$23,'FD mesh'!$B$84:$BI$84,$E133:$BL133)+'FD inverse'!$A$23*$C134/Setup!$B$17+INDEX('FD inverse'!$A$23:$BH$23,1,'FD mesh'!$B$15+1)*Setup!$B$22</f>
        <v>16.2716452979506</v>
      </c>
      <c r="Z134" s="0" t="n">
        <f aca="false">SUMPRODUCT('FD inverse'!$A$24:$BH$24,'FD mesh'!$B$84:$BI$84,$E133:$BL133)+'FD inverse'!$A$24*$C134/Setup!$B$17+INDEX('FD inverse'!$A$24:$BH$24,1,'FD mesh'!$B$15+1)*Setup!$B$22</f>
        <v>16.1113555689879</v>
      </c>
      <c r="AA134" s="0" t="n">
        <f aca="false">SUMPRODUCT('FD inverse'!$A$25:$BH$25,'FD mesh'!$B$84:$BI$84,$E133:$BL133)+'FD inverse'!$A$25*$C134/Setup!$B$17+INDEX('FD inverse'!$A$25:$BH$25,1,'FD mesh'!$B$15+1)*Setup!$B$22</f>
        <v>15.9546518635465</v>
      </c>
      <c r="AB134" s="0" t="n">
        <f aca="false">SUMPRODUCT('FD inverse'!$A$26:$BH$26,'FD mesh'!$B$84:$BI$84,$E133:$BL133)+'FD inverse'!$A$26*$C134/Setup!$B$17+INDEX('FD inverse'!$A$26:$BH$26,1,'FD mesh'!$B$15+1)*Setup!$B$22</f>
        <v>15.8010347598882</v>
      </c>
      <c r="AC134" s="0" t="n">
        <f aca="false">SUMPRODUCT('FD inverse'!$A$27:$BH$27,'FD mesh'!$B$84:$BI$84,$E133:$BL133)+'FD inverse'!$A$27*$C134/Setup!$B$17+INDEX('FD inverse'!$A$27:$BH$27,1,'FD mesh'!$B$15+1)*Setup!$B$22</f>
        <v>15.6500137572934</v>
      </c>
      <c r="AD134" s="0" t="n">
        <f aca="false">SUMPRODUCT('FD inverse'!$A$28:$BH$28,'FD mesh'!$B$84:$BI$84,$E133:$BL133)+'FD inverse'!$A$28*$C134/Setup!$B$17+INDEX('FD inverse'!$A$28:$BH$28,1,'FD mesh'!$B$15+1)*Setup!$B$22</f>
        <v>15.5011058510728</v>
      </c>
      <c r="AE134" s="0" t="n">
        <f aca="false">SUMPRODUCT('FD inverse'!$A$29:$BH$29,'FD mesh'!$B$84:$BI$84,$E133:$BL133)+'FD inverse'!$A$29*$C134/Setup!$B$17+INDEX('FD inverse'!$A$29:$BH$29,1,'FD mesh'!$B$15+1)*Setup!$B$22</f>
        <v>15.3538341198797</v>
      </c>
      <c r="AF134" s="0" t="n">
        <f aca="false">SUMPRODUCT('FD inverse'!$A$30:$BH$30,'FD mesh'!$B$84:$BI$84,$E133:$BL133)+'FD inverse'!$A$30*$C134/Setup!$B$17+INDEX('FD inverse'!$A$30:$BH$30,1,'FD mesh'!$B$15+1)*Setup!$B$22</f>
        <v>15.2077263239364</v>
      </c>
      <c r="AG134" s="0" t="n">
        <f aca="false">SUMPRODUCT('FD inverse'!$A$31:$BH$31,'FD mesh'!$B$84:$BI$84,$E133:$BL133)+'FD inverse'!$A$31*$C134/Setup!$B$17+INDEX('FD inverse'!$A$31:$BH$31,1,'FD mesh'!$B$15+1)*Setup!$B$22</f>
        <v>15.0623135124115</v>
      </c>
      <c r="AH134" s="0" t="n">
        <f aca="false">SUMPRODUCT('FD inverse'!$A$32:$BH$32,'FD mesh'!$B$84:$BI$84,$E133:$BL133)+'FD inverse'!$A$32*$C134/Setup!$B$17+INDEX('FD inverse'!$A$32:$BH$32,1,'FD mesh'!$B$15+1)*Setup!$B$22</f>
        <v>15.0563853921215</v>
      </c>
      <c r="AI134" s="0" t="n">
        <f aca="false">SUMPRODUCT('FD inverse'!$A$33:$BH$33,'FD mesh'!$B$84:$BI$84,$E133:$BL133)+'FD inverse'!$A$33*$C134/Setup!$B$17+INDEX('FD inverse'!$A$33:$BH$33,1,'FD mesh'!$B$15+1)*Setup!$B$22</f>
        <v>15.0508162934259</v>
      </c>
      <c r="AJ134" s="0" t="n">
        <f aca="false">SUMPRODUCT('FD inverse'!$A$34:$BH$34,'FD mesh'!$B$84:$BI$84,$E133:$BL133)+'FD inverse'!$A$34*$C134/Setup!$B$17+INDEX('FD inverse'!$A$34:$BH$34,1,'FD mesh'!$B$15+1)*Setup!$B$22</f>
        <v>15.0455745275883</v>
      </c>
      <c r="AK134" s="0" t="n">
        <f aca="false">SUMPRODUCT('FD inverse'!$A$35:$BH$35,'FD mesh'!$B$84:$BI$84,$E133:$BL133)+'FD inverse'!$A$35*$C134/Setup!$B$17+INDEX('FD inverse'!$A$35:$BH$35,1,'FD mesh'!$B$15+1)*Setup!$B$22</f>
        <v>15.0406296338442</v>
      </c>
      <c r="AL134" s="0" t="n">
        <f aca="false">SUMPRODUCT('FD inverse'!$A$36:$BH$36,'FD mesh'!$B$84:$BI$84,$E133:$BL133)+'FD inverse'!$A$36*$C134/Setup!$B$17+INDEX('FD inverse'!$A$36:$BH$36,1,'FD mesh'!$B$15+1)*Setup!$B$22</f>
        <v>15.0359522376376</v>
      </c>
      <c r="AM134" s="0" t="n">
        <f aca="false">SUMPRODUCT('FD inverse'!$A$37:$BH$37,'FD mesh'!$B$84:$BI$84,$E133:$BL133)+'FD inverse'!$A$37*$C134/Setup!$B$17+INDEX('FD inverse'!$A$37:$BH$37,1,'FD mesh'!$B$15+1)*Setup!$B$22</f>
        <v>15.0315139196475</v>
      </c>
      <c r="AN134" s="0" t="n">
        <f aca="false">SUMPRODUCT('FD inverse'!$A$38:$BH$38,'FD mesh'!$B$84:$BI$84,$E133:$BL133)+'FD inverse'!$A$38*$C134/Setup!$B$17+INDEX('FD inverse'!$A$38:$BH$38,1,'FD mesh'!$B$15+1)*Setup!$B$22</f>
        <v>15.0272870947495</v>
      </c>
      <c r="AO134" s="0" t="n">
        <f aca="false">SUMPRODUCT('FD inverse'!$A$39:$BH$39,'FD mesh'!$B$84:$BI$84,$E133:$BL133)+'FD inverse'!$A$39*$C134/Setup!$B$17+INDEX('FD inverse'!$A$39:$BH$39,1,'FD mesh'!$B$15+1)*Setup!$B$22</f>
        <v>15.0232449000093</v>
      </c>
      <c r="AP134" s="0" t="n">
        <f aca="false">SUMPRODUCT('FD inverse'!$A$40:$BH$40,'FD mesh'!$B$84:$BI$84,$E133:$BL133)+'FD inverse'!$A$40*$C134/Setup!$B$17+INDEX('FD inverse'!$A$40:$BH$40,1,'FD mesh'!$B$15+1)*Setup!$B$22</f>
        <v>15.0193610907728</v>
      </c>
      <c r="AQ134" s="0" t="n">
        <f aca="false">SUMPRODUCT('FD inverse'!$A$41:$BH$41,'FD mesh'!$B$84:$BI$84,$E133:$BL133)+'FD inverse'!$A$41*$C134/Setup!$B$17+INDEX('FD inverse'!$A$41:$BH$41,1,'FD mesh'!$B$15+1)*Setup!$B$22</f>
        <v>15.015609943894</v>
      </c>
      <c r="AR134" s="0" t="n">
        <f aca="false">SUMPRODUCT('FD inverse'!$A$42:$BH$42,'FD mesh'!$B$84:$BI$84,$E133:$BL133)+'FD inverse'!$A$42*$C134/Setup!$B$17+INDEX('FD inverse'!$A$42:$BH$42,1,'FD mesh'!$B$15+1)*Setup!$B$22</f>
        <v>15.0119661671324</v>
      </c>
      <c r="AS134" s="0" t="n">
        <f aca="false">SUMPRODUCT('FD inverse'!$A$43:$BH$43,'FD mesh'!$B$84:$BI$84,$E133:$BL133)+'FD inverse'!$A$43*$C134/Setup!$B$17+INDEX('FD inverse'!$A$43:$BH$43,1,'FD mesh'!$B$15+1)*Setup!$B$22</f>
        <v>0</v>
      </c>
      <c r="AT134" s="0" t="n">
        <f aca="false">SUMPRODUCT('FD inverse'!$A$44:$BH$44,'FD mesh'!$B$84:$BI$84,$E133:$BL133)+'FD inverse'!$A$44*$C134/Setup!$B$17+INDEX('FD inverse'!$A$44:$BH$44,1,'FD mesh'!$B$15+1)*Setup!$B$22</f>
        <v>0</v>
      </c>
      <c r="AU134" s="0" t="n">
        <f aca="false">SUMPRODUCT('FD inverse'!$A$45:$BH$45,'FD mesh'!$B$84:$BI$84,$E133:$BL133)+'FD inverse'!$A$45*$C134/Setup!$B$17+INDEX('FD inverse'!$A$45:$BH$45,1,'FD mesh'!$B$15+1)*Setup!$B$22</f>
        <v>0</v>
      </c>
      <c r="AV134" s="0" t="n">
        <f aca="false">SUMPRODUCT('FD inverse'!$A$46:$BH$46,'FD mesh'!$B$84:$BI$84,$E133:$BL133)+'FD inverse'!$A$46*$C134/Setup!$B$17+INDEX('FD inverse'!$A$46:$BH$46,1,'FD mesh'!$B$15+1)*Setup!$B$22</f>
        <v>0</v>
      </c>
      <c r="AW134" s="0" t="n">
        <f aca="false">SUMPRODUCT('FD inverse'!$A$47:$BH$47,'FD mesh'!$B$84:$BI$84,$E133:$BL133)+'FD inverse'!$A$47*$C134/Setup!$B$17+INDEX('FD inverse'!$A$47:$BH$47,1,'FD mesh'!$B$15+1)*Setup!$B$22</f>
        <v>0</v>
      </c>
      <c r="AX134" s="0" t="n">
        <f aca="false">SUMPRODUCT('FD inverse'!$A$48:$BH$48,'FD mesh'!$B$84:$BI$84,$E133:$BL133)+'FD inverse'!$A$48*$C134/Setup!$B$17+INDEX('FD inverse'!$A$48:$BH$48,1,'FD mesh'!$B$15+1)*Setup!$B$22</f>
        <v>0</v>
      </c>
      <c r="AY134" s="0" t="n">
        <f aca="false">SUMPRODUCT('FD inverse'!$A$49:$BH$49,'FD mesh'!$B$84:$BI$84,$E133:$BL133)+'FD inverse'!$A$49*$C134/Setup!$B$17+INDEX('FD inverse'!$A$49:$BH$49,1,'FD mesh'!$B$15+1)*Setup!$B$22</f>
        <v>0</v>
      </c>
      <c r="AZ134" s="0" t="n">
        <f aca="false">SUMPRODUCT('FD inverse'!$A$50:$BH$50,'FD mesh'!$B$84:$BI$84,$E133:$BL133)+'FD inverse'!$A$50*$C134/Setup!$B$17+INDEX('FD inverse'!$A$50:$BH$50,1,'FD mesh'!$B$15+1)*Setup!$B$22</f>
        <v>0</v>
      </c>
      <c r="BA134" s="0" t="n">
        <f aca="false">SUMPRODUCT('FD inverse'!$A$51:$BH$51,'FD mesh'!$B$84:$BI$84,$E133:$BL133)+'FD inverse'!$A$51*$C134/Setup!$B$17+INDEX('FD inverse'!$A$51:$BH$51,1,'FD mesh'!$B$15+1)*Setup!$B$22</f>
        <v>0</v>
      </c>
      <c r="BB134" s="0" t="n">
        <f aca="false">SUMPRODUCT('FD inverse'!$A$52:$BH$52,'FD mesh'!$B$84:$BI$84,$E133:$BL133)+'FD inverse'!$A$52*$C134/Setup!$B$17+INDEX('FD inverse'!$A$52:$BH$52,1,'FD mesh'!$B$15+1)*Setup!$B$22</f>
        <v>0</v>
      </c>
      <c r="BC134" s="0" t="n">
        <f aca="false">SUMPRODUCT('FD inverse'!$A$53:$BH$53,'FD mesh'!$B$84:$BI$84,$E133:$BL133)+'FD inverse'!$A$53*$C134/Setup!$B$17+INDEX('FD inverse'!$A$53:$BH$53,1,'FD mesh'!$B$15+1)*Setup!$B$22</f>
        <v>0</v>
      </c>
      <c r="BD134" s="0" t="n">
        <f aca="false">SUMPRODUCT('FD inverse'!$A$54:$BH$54,'FD mesh'!$B$84:$BI$84,$E133:$BL133)+'FD inverse'!$A$54*$C134/Setup!$B$17+INDEX('FD inverse'!$A$54:$BH$54,1,'FD mesh'!$B$15+1)*Setup!$B$22</f>
        <v>0</v>
      </c>
      <c r="BE134" s="0" t="n">
        <f aca="false">SUMPRODUCT('FD inverse'!$A$55:$BH$55,'FD mesh'!$B$84:$BI$84,$E133:$BL133)+'FD inverse'!$A$55*$C134/Setup!$B$17+INDEX('FD inverse'!$A$55:$BH$55,1,'FD mesh'!$B$15+1)*Setup!$B$22</f>
        <v>0</v>
      </c>
      <c r="BF134" s="0" t="n">
        <f aca="false">SUMPRODUCT('FD inverse'!$A$56:$BH$56,'FD mesh'!$B$84:$BI$84,$E133:$BL133)+'FD inverse'!$A$56*$C134/Setup!$B$17+INDEX('FD inverse'!$A$56:$BH$56,1,'FD mesh'!$B$15+1)*Setup!$B$22</f>
        <v>0</v>
      </c>
      <c r="BG134" s="0" t="n">
        <f aca="false">SUMPRODUCT('FD inverse'!$A$57:$BH$57,'FD mesh'!$B$84:$BI$84,$E133:$BL133)+'FD inverse'!$A$57*$C134/Setup!$B$17+INDEX('FD inverse'!$A$57:$BH$57,1,'FD mesh'!$B$15+1)*Setup!$B$22</f>
        <v>0</v>
      </c>
      <c r="BH134" s="0" t="n">
        <f aca="false">SUMPRODUCT('FD inverse'!$A$58:$BH$58,'FD mesh'!$B$84:$BI$84,$E133:$BL133)+'FD inverse'!$A$58*$C134/Setup!$B$17+INDEX('FD inverse'!$A$58:$BH$58,1,'FD mesh'!$B$15+1)*Setup!$B$22</f>
        <v>0</v>
      </c>
      <c r="BI134" s="0" t="n">
        <f aca="false">SUMPRODUCT('FD inverse'!$A$59:$BH$59,'FD mesh'!$B$84:$BI$84,$E133:$BL133)+'FD inverse'!$A$59*$C134/Setup!$B$17+INDEX('FD inverse'!$A$59:$BH$59,1,'FD mesh'!$B$15+1)*Setup!$B$22</f>
        <v>0</v>
      </c>
      <c r="BJ134" s="0" t="n">
        <f aca="false">SUMPRODUCT('FD inverse'!$A$60:$BH$60,'FD mesh'!$B$84:$BI$84,$E133:$BL133)+'FD inverse'!$A$60*$C134/Setup!$B$17+INDEX('FD inverse'!$A$60:$BH$60,1,'FD mesh'!$B$15+1)*Setup!$B$22</f>
        <v>0</v>
      </c>
      <c r="BK134" s="0" t="n">
        <f aca="false">SUMPRODUCT('FD inverse'!$A$61:$BH$61,'FD mesh'!$B$84:$BI$84,$E133:$BL133)+'FD inverse'!$A$61*$C134/Setup!$B$17+INDEX('FD inverse'!$A$61:$BH$61,1,'FD mesh'!$B$15+1)*Setup!$B$22</f>
        <v>0</v>
      </c>
      <c r="BL134" s="0" t="n">
        <f aca="false">SUMPRODUCT('FD inverse'!$A$62:$BH$62,'FD mesh'!$B$84:$BI$84,$E133:$BL133)+'FD inverse'!$A$62*$C134/Setup!$B$17+INDEX('FD inverse'!$A$62:$BH$62,1,'FD mesh'!$B$15+1)*Setup!$B$22</f>
        <v>0</v>
      </c>
    </row>
    <row r="135" customFormat="false" ht="15" hidden="false" customHeight="false" outlineLevel="0" collapsed="false">
      <c r="A135" s="0" t="n">
        <v>130</v>
      </c>
      <c r="B135" s="0" t="n">
        <f aca="false">A135*Setup!$B$11/3600</f>
        <v>10.8333333333333</v>
      </c>
      <c r="C135" s="0" t="n">
        <f aca="false">Setup!$B$7+Setup!$B$8*COS(2*PI()*(B135-Setup!$B$9)/24)</f>
        <v>24.8657584557524</v>
      </c>
      <c r="D135" s="0" t="n">
        <f aca="false">(C135-E135)/Setup!$B$17</f>
        <v>22.7856816658843</v>
      </c>
      <c r="E135" s="0" t="n">
        <f aca="false">SUMPRODUCT('FD inverse'!$A$3:$BH$3,'FD mesh'!$B$84:$BI$84,$E134:$BL134)+'FD inverse'!$A$3*$C135/Setup!$B$17+INDEX('FD inverse'!$A$3:$BH$3,1,'FD mesh'!$B$15+1)*Setup!$B$22</f>
        <v>21.9036198391875</v>
      </c>
      <c r="F135" s="0" t="n">
        <f aca="false">SUMPRODUCT('FD inverse'!$A$4:$BH$4,'FD mesh'!$B$84:$BI$84,$E134:$BL134)+'FD inverse'!$A$4*$C135/Setup!$B$17+INDEX('FD inverse'!$A$4:$BH$4,1,'FD mesh'!$B$15+1)*Setup!$B$22</f>
        <v>21.2391824633879</v>
      </c>
      <c r="G135" s="0" t="n">
        <f aca="false">SUMPRODUCT('FD inverse'!$A$5:$BH$5,'FD mesh'!$B$84:$BI$84,$E134:$BL134)+'FD inverse'!$A$5*$C135/Setup!$B$17+INDEX('FD inverse'!$A$5:$BH$5,1,'FD mesh'!$B$15+1)*Setup!$B$22</f>
        <v>20.5999451269555</v>
      </c>
      <c r="H135" s="0" t="n">
        <f aca="false">SUMPRODUCT('FD inverse'!$A$6:$BH$6,'FD mesh'!$B$84:$BI$84,$E134:$BL134)+'FD inverse'!$A$6*$C135/Setup!$B$17+INDEX('FD inverse'!$A$6:$BH$6,1,'FD mesh'!$B$15+1)*Setup!$B$22</f>
        <v>18.4907183957171</v>
      </c>
      <c r="I135" s="0" t="n">
        <f aca="false">SUMPRODUCT('FD inverse'!$A$7:$BH$7,'FD mesh'!$B$84:$BI$84,$E134:$BL134)+'FD inverse'!$A$7*$C135/Setup!$B$17+INDEX('FD inverse'!$A$7:$BH$7,1,'FD mesh'!$B$15+1)*Setup!$B$22</f>
        <v>18.3146269641987</v>
      </c>
      <c r="J135" s="0" t="n">
        <f aca="false">SUMPRODUCT('FD inverse'!$A$8:$BH$8,'FD mesh'!$B$84:$BI$84,$E134:$BL134)+'FD inverse'!$A$8*$C135/Setup!$B$17+INDEX('FD inverse'!$A$8:$BH$8,1,'FD mesh'!$B$15+1)*Setup!$B$22</f>
        <v>18.15880946389</v>
      </c>
      <c r="K135" s="0" t="n">
        <f aca="false">SUMPRODUCT('FD inverse'!$A$9:$BH$9,'FD mesh'!$B$84:$BI$84,$E134:$BL134)+'FD inverse'!$A$9*$C135/Setup!$B$17+INDEX('FD inverse'!$A$9:$BH$9,1,'FD mesh'!$B$15+1)*Setup!$B$22</f>
        <v>18.0224864963582</v>
      </c>
      <c r="L135" s="0" t="n">
        <f aca="false">SUMPRODUCT('FD inverse'!$A$10:$BH$10,'FD mesh'!$B$84:$BI$84,$E134:$BL134)+'FD inverse'!$A$10*$C135/Setup!$B$17+INDEX('FD inverse'!$A$10:$BH$10,1,'FD mesh'!$B$15+1)*Setup!$B$22</f>
        <v>17.9049603880985</v>
      </c>
      <c r="M135" s="0" t="n">
        <f aca="false">SUMPRODUCT('FD inverse'!$A$11:$BH$11,'FD mesh'!$B$84:$BI$84,$E134:$BL134)+'FD inverse'!$A$11*$C135/Setup!$B$17+INDEX('FD inverse'!$A$11:$BH$11,1,'FD mesh'!$B$15+1)*Setup!$B$22</f>
        <v>17.8056177666674</v>
      </c>
      <c r="N135" s="0" t="n">
        <f aca="false">SUMPRODUCT('FD inverse'!$A$12:$BH$12,'FD mesh'!$B$84:$BI$84,$E134:$BL134)+'FD inverse'!$A$12*$C135/Setup!$B$17+INDEX('FD inverse'!$A$12:$BH$12,1,'FD mesh'!$B$15+1)*Setup!$B$22</f>
        <v>17.7239314273066</v>
      </c>
      <c r="O135" s="0" t="n">
        <f aca="false">SUMPRODUCT('FD inverse'!$A$13:$BH$13,'FD mesh'!$B$84:$BI$84,$E134:$BL134)+'FD inverse'!$A$13*$C135/Setup!$B$17+INDEX('FD inverse'!$A$13:$BH$13,1,'FD mesh'!$B$15+1)*Setup!$B$22</f>
        <v>17.6594616351769</v>
      </c>
      <c r="P135" s="0" t="n">
        <f aca="false">SUMPRODUCT('FD inverse'!$A$14:$BH$14,'FD mesh'!$B$84:$BI$84,$E134:$BL134)+'FD inverse'!$A$14*$C135/Setup!$B$17+INDEX('FD inverse'!$A$14:$BH$14,1,'FD mesh'!$B$15+1)*Setup!$B$22</f>
        <v>17.6118569867919</v>
      </c>
      <c r="Q135" s="0" t="n">
        <f aca="false">SUMPRODUCT('FD inverse'!$A$15:$BH$15,'FD mesh'!$B$84:$BI$84,$E134:$BL134)+'FD inverse'!$A$15*$C135/Setup!$B$17+INDEX('FD inverse'!$A$15:$BH$15,1,'FD mesh'!$B$15+1)*Setup!$B$22</f>
        <v>17.5808549324241</v>
      </c>
      <c r="R135" s="0" t="n">
        <f aca="false">SUMPRODUCT('FD inverse'!$A$16:$BH$16,'FD mesh'!$B$84:$BI$84,$E134:$BL134)+'FD inverse'!$A$16*$C135/Setup!$B$17+INDEX('FD inverse'!$A$16:$BH$16,1,'FD mesh'!$B$15+1)*Setup!$B$22</f>
        <v>17.5662820392423</v>
      </c>
      <c r="S135" s="0" t="n">
        <f aca="false">SUMPRODUCT('FD inverse'!$A$17:$BH$17,'FD mesh'!$B$84:$BI$84,$E134:$BL134)+'FD inverse'!$A$17*$C135/Setup!$B$17+INDEX('FD inverse'!$A$17:$BH$17,1,'FD mesh'!$B$15+1)*Setup!$B$22</f>
        <v>17.3637158046491</v>
      </c>
      <c r="T135" s="0" t="n">
        <f aca="false">SUMPRODUCT('FD inverse'!$A$18:$BH$18,'FD mesh'!$B$84:$BI$84,$E134:$BL134)+'FD inverse'!$A$18*$C135/Setup!$B$17+INDEX('FD inverse'!$A$18:$BH$18,1,'FD mesh'!$B$15+1)*Setup!$B$22</f>
        <v>17.1686740889038</v>
      </c>
      <c r="U135" s="0" t="n">
        <f aca="false">SUMPRODUCT('FD inverse'!$A$19:$BH$19,'FD mesh'!$B$84:$BI$84,$E134:$BL134)+'FD inverse'!$A$19*$C135/Setup!$B$17+INDEX('FD inverse'!$A$19:$BH$19,1,'FD mesh'!$B$15+1)*Setup!$B$22</f>
        <v>16.980549035044</v>
      </c>
      <c r="V135" s="0" t="n">
        <f aca="false">SUMPRODUCT('FD inverse'!$A$20:$BH$20,'FD mesh'!$B$84:$BI$84,$E134:$BL134)+'FD inverse'!$A$20*$C135/Setup!$B$17+INDEX('FD inverse'!$A$20:$BH$20,1,'FD mesh'!$B$15+1)*Setup!$B$22</f>
        <v>16.7987520061926</v>
      </c>
      <c r="W135" s="0" t="n">
        <f aca="false">SUMPRODUCT('FD inverse'!$A$21:$BH$21,'FD mesh'!$B$84:$BI$84,$E134:$BL134)+'FD inverse'!$A$21*$C135/Setup!$B$17+INDEX('FD inverse'!$A$21:$BH$21,1,'FD mesh'!$B$15+1)*Setup!$B$22</f>
        <v>16.6227121035107</v>
      </c>
      <c r="X135" s="0" t="n">
        <f aca="false">SUMPRODUCT('FD inverse'!$A$22:$BH$22,'FD mesh'!$B$84:$BI$84,$E134:$BL134)+'FD inverse'!$A$22*$C135/Setup!$B$17+INDEX('FD inverse'!$A$22:$BH$22,1,'FD mesh'!$B$15+1)*Setup!$B$22</f>
        <v>16.4518746843688</v>
      </c>
      <c r="Y135" s="0" t="n">
        <f aca="false">SUMPRODUCT('FD inverse'!$A$23:$BH$23,'FD mesh'!$B$84:$BI$84,$E134:$BL134)+'FD inverse'!$A$23*$C135/Setup!$B$17+INDEX('FD inverse'!$A$23:$BH$23,1,'FD mesh'!$B$15+1)*Setup!$B$22</f>
        <v>16.2856998848126</v>
      </c>
      <c r="Z135" s="0" t="n">
        <f aca="false">SUMPRODUCT('FD inverse'!$A$24:$BH$24,'FD mesh'!$B$84:$BI$84,$E134:$BL134)+'FD inverse'!$A$24*$C135/Setup!$B$17+INDEX('FD inverse'!$A$24:$BH$24,1,'FD mesh'!$B$15+1)*Setup!$B$22</f>
        <v>16.12366114939</v>
      </c>
      <c r="AA135" s="0" t="n">
        <f aca="false">SUMPRODUCT('FD inverse'!$A$25:$BH$25,'FD mesh'!$B$84:$BI$84,$E134:$BL134)+'FD inverse'!$A$25*$C135/Setup!$B$17+INDEX('FD inverse'!$A$25:$BH$25,1,'FD mesh'!$B$15+1)*Setup!$B$22</f>
        <v>15.9652437704857</v>
      </c>
      <c r="AB135" s="0" t="n">
        <f aca="false">SUMPRODUCT('FD inverse'!$A$26:$BH$26,'FD mesh'!$B$84:$BI$84,$E134:$BL134)+'FD inverse'!$A$26*$C135/Setup!$B$17+INDEX('FD inverse'!$A$26:$BH$26,1,'FD mesh'!$B$15+1)*Setup!$B$22</f>
        <v>15.8099434384806</v>
      </c>
      <c r="AC135" s="0" t="n">
        <f aca="false">SUMPRODUCT('FD inverse'!$A$27:$BH$27,'FD mesh'!$B$84:$BI$84,$E134:$BL134)+'FD inverse'!$A$27*$C135/Setup!$B$17+INDEX('FD inverse'!$A$27:$BH$27,1,'FD mesh'!$B$15+1)*Setup!$B$22</f>
        <v>15.6572648033184</v>
      </c>
      <c r="AD135" s="0" t="n">
        <f aca="false">SUMPRODUCT('FD inverse'!$A$28:$BH$28,'FD mesh'!$B$84:$BI$84,$E134:$BL134)+'FD inverse'!$A$28*$C135/Setup!$B$17+INDEX('FD inverse'!$A$28:$BH$28,1,'FD mesh'!$B$15+1)*Setup!$B$22</f>
        <v>15.5067200474151</v>
      </c>
      <c r="AE135" s="0" t="n">
        <f aca="false">SUMPRODUCT('FD inverse'!$A$29:$BH$29,'FD mesh'!$B$84:$BI$84,$E134:$BL134)+'FD inverse'!$A$29*$C135/Setup!$B$17+INDEX('FD inverse'!$A$29:$BH$29,1,'FD mesh'!$B$15+1)*Setup!$B$22</f>
        <v>15.3578274692925</v>
      </c>
      <c r="AF135" s="0" t="n">
        <f aca="false">SUMPRODUCT('FD inverse'!$A$30:$BH$30,'FD mesh'!$B$84:$BI$84,$E134:$BL134)+'FD inverse'!$A$30*$C135/Setup!$B$17+INDEX('FD inverse'!$A$30:$BH$30,1,'FD mesh'!$B$15+1)*Setup!$B$22</f>
        <v>15.2101100768542</v>
      </c>
      <c r="AG135" s="0" t="n">
        <f aca="false">SUMPRODUCT('FD inverse'!$A$31:$BH$31,'FD mesh'!$B$84:$BI$84,$E134:$BL134)+'FD inverse'!$A$31*$C135/Setup!$B$17+INDEX('FD inverse'!$A$31:$BH$31,1,'FD mesh'!$B$15+1)*Setup!$B$22</f>
        <v>15.063094188846</v>
      </c>
      <c r="AH135" s="0" t="n">
        <f aca="false">SUMPRODUCT('FD inverse'!$A$32:$BH$32,'FD mesh'!$B$84:$BI$84,$E134:$BL134)+'FD inverse'!$A$32*$C135/Setup!$B$17+INDEX('FD inverse'!$A$32:$BH$32,1,'FD mesh'!$B$15+1)*Setup!$B$22</f>
        <v>15.0571000912824</v>
      </c>
      <c r="AI135" s="0" t="n">
        <f aca="false">SUMPRODUCT('FD inverse'!$A$33:$BH$33,'FD mesh'!$B$84:$BI$84,$E134:$BL134)+'FD inverse'!$A$33*$C135/Setup!$B$17+INDEX('FD inverse'!$A$33:$BH$33,1,'FD mesh'!$B$15+1)*Setup!$B$22</f>
        <v>15.051467790896</v>
      </c>
      <c r="AJ135" s="0" t="n">
        <f aca="false">SUMPRODUCT('FD inverse'!$A$34:$BH$34,'FD mesh'!$B$84:$BI$84,$E134:$BL134)+'FD inverse'!$A$34*$C135/Setup!$B$17+INDEX('FD inverse'!$A$34:$BH$34,1,'FD mesh'!$B$15+1)*Setup!$B$22</f>
        <v>15.046165293535</v>
      </c>
      <c r="AK135" s="0" t="n">
        <f aca="false">SUMPRODUCT('FD inverse'!$A$35:$BH$35,'FD mesh'!$B$84:$BI$84,$E134:$BL134)+'FD inverse'!$A$35*$C135/Setup!$B$17+INDEX('FD inverse'!$A$35:$BH$35,1,'FD mesh'!$B$15+1)*Setup!$B$22</f>
        <v>15.0411618555034</v>
      </c>
      <c r="AL135" s="0" t="n">
        <f aca="false">SUMPRODUCT('FD inverse'!$A$36:$BH$36,'FD mesh'!$B$84:$BI$84,$E134:$BL134)+'FD inverse'!$A$36*$C135/Setup!$B$17+INDEX('FD inverse'!$A$36:$BH$36,1,'FD mesh'!$B$15+1)*Setup!$B$22</f>
        <v>15.0364278403344</v>
      </c>
      <c r="AM135" s="0" t="n">
        <f aca="false">SUMPRODUCT('FD inverse'!$A$37:$BH$37,'FD mesh'!$B$84:$BI$84,$E134:$BL134)+'FD inverse'!$A$37*$C135/Setup!$B$17+INDEX('FD inverse'!$A$37:$BH$37,1,'FD mesh'!$B$15+1)*Setup!$B$22</f>
        <v>15.0319345862052</v>
      </c>
      <c r="AN135" s="0" t="n">
        <f aca="false">SUMPRODUCT('FD inverse'!$A$38:$BH$38,'FD mesh'!$B$84:$BI$84,$E134:$BL134)+'FD inverse'!$A$38*$C135/Setup!$B$17+INDEX('FD inverse'!$A$38:$BH$38,1,'FD mesh'!$B$15+1)*Setup!$B$22</f>
        <v>15.0276542831769</v>
      </c>
      <c r="AO135" s="0" t="n">
        <f aca="false">SUMPRODUCT('FD inverse'!$A$39:$BH$39,'FD mesh'!$B$84:$BI$84,$E134:$BL134)+'FD inverse'!$A$39*$C135/Setup!$B$17+INDEX('FD inverse'!$A$39:$BH$39,1,'FD mesh'!$B$15+1)*Setup!$B$22</f>
        <v>15.023559859388</v>
      </c>
      <c r="AP135" s="0" t="n">
        <f aca="false">SUMPRODUCT('FD inverse'!$A$40:$BH$40,'FD mesh'!$B$84:$BI$84,$E134:$BL134)+'FD inverse'!$A$40*$C135/Setup!$B$17+INDEX('FD inverse'!$A$40:$BH$40,1,'FD mesh'!$B$15+1)*Setup!$B$22</f>
        <v>15.0196248752912</v>
      </c>
      <c r="AQ135" s="0" t="n">
        <f aca="false">SUMPRODUCT('FD inverse'!$A$41:$BH$41,'FD mesh'!$B$84:$BI$84,$E134:$BL134)+'FD inverse'!$A$41*$C135/Setup!$B$17+INDEX('FD inverse'!$A$41:$BH$41,1,'FD mesh'!$B$15+1)*Setup!$B$22</f>
        <v>15.0158234249934</v>
      </c>
      <c r="AR135" s="0" t="n">
        <f aca="false">SUMPRODUCT('FD inverse'!$A$42:$BH$42,'FD mesh'!$B$84:$BI$84,$E134:$BL134)+'FD inverse'!$A$42*$C135/Setup!$B$17+INDEX('FD inverse'!$A$42:$BH$42,1,'FD mesh'!$B$15+1)*Setup!$B$22</f>
        <v>15.0121300437452</v>
      </c>
      <c r="AS135" s="0" t="n">
        <f aca="false">SUMPRODUCT('FD inverse'!$A$43:$BH$43,'FD mesh'!$B$84:$BI$84,$E134:$BL134)+'FD inverse'!$A$43*$C135/Setup!$B$17+INDEX('FD inverse'!$A$43:$BH$43,1,'FD mesh'!$B$15+1)*Setup!$B$22</f>
        <v>0</v>
      </c>
      <c r="AT135" s="0" t="n">
        <f aca="false">SUMPRODUCT('FD inverse'!$A$44:$BH$44,'FD mesh'!$B$84:$BI$84,$E134:$BL134)+'FD inverse'!$A$44*$C135/Setup!$B$17+INDEX('FD inverse'!$A$44:$BH$44,1,'FD mesh'!$B$15+1)*Setup!$B$22</f>
        <v>0</v>
      </c>
      <c r="AU135" s="0" t="n">
        <f aca="false">SUMPRODUCT('FD inverse'!$A$45:$BH$45,'FD mesh'!$B$84:$BI$84,$E134:$BL134)+'FD inverse'!$A$45*$C135/Setup!$B$17+INDEX('FD inverse'!$A$45:$BH$45,1,'FD mesh'!$B$15+1)*Setup!$B$22</f>
        <v>0</v>
      </c>
      <c r="AV135" s="0" t="n">
        <f aca="false">SUMPRODUCT('FD inverse'!$A$46:$BH$46,'FD mesh'!$B$84:$BI$84,$E134:$BL134)+'FD inverse'!$A$46*$C135/Setup!$B$17+INDEX('FD inverse'!$A$46:$BH$46,1,'FD mesh'!$B$15+1)*Setup!$B$22</f>
        <v>0</v>
      </c>
      <c r="AW135" s="0" t="n">
        <f aca="false">SUMPRODUCT('FD inverse'!$A$47:$BH$47,'FD mesh'!$B$84:$BI$84,$E134:$BL134)+'FD inverse'!$A$47*$C135/Setup!$B$17+INDEX('FD inverse'!$A$47:$BH$47,1,'FD mesh'!$B$15+1)*Setup!$B$22</f>
        <v>0</v>
      </c>
      <c r="AX135" s="0" t="n">
        <f aca="false">SUMPRODUCT('FD inverse'!$A$48:$BH$48,'FD mesh'!$B$84:$BI$84,$E134:$BL134)+'FD inverse'!$A$48*$C135/Setup!$B$17+INDEX('FD inverse'!$A$48:$BH$48,1,'FD mesh'!$B$15+1)*Setup!$B$22</f>
        <v>0</v>
      </c>
      <c r="AY135" s="0" t="n">
        <f aca="false">SUMPRODUCT('FD inverse'!$A$49:$BH$49,'FD mesh'!$B$84:$BI$84,$E134:$BL134)+'FD inverse'!$A$49*$C135/Setup!$B$17+INDEX('FD inverse'!$A$49:$BH$49,1,'FD mesh'!$B$15+1)*Setup!$B$22</f>
        <v>0</v>
      </c>
      <c r="AZ135" s="0" t="n">
        <f aca="false">SUMPRODUCT('FD inverse'!$A$50:$BH$50,'FD mesh'!$B$84:$BI$84,$E134:$BL134)+'FD inverse'!$A$50*$C135/Setup!$B$17+INDEX('FD inverse'!$A$50:$BH$50,1,'FD mesh'!$B$15+1)*Setup!$B$22</f>
        <v>0</v>
      </c>
      <c r="BA135" s="0" t="n">
        <f aca="false">SUMPRODUCT('FD inverse'!$A$51:$BH$51,'FD mesh'!$B$84:$BI$84,$E134:$BL134)+'FD inverse'!$A$51*$C135/Setup!$B$17+INDEX('FD inverse'!$A$51:$BH$51,1,'FD mesh'!$B$15+1)*Setup!$B$22</f>
        <v>0</v>
      </c>
      <c r="BB135" s="0" t="n">
        <f aca="false">SUMPRODUCT('FD inverse'!$A$52:$BH$52,'FD mesh'!$B$84:$BI$84,$E134:$BL134)+'FD inverse'!$A$52*$C135/Setup!$B$17+INDEX('FD inverse'!$A$52:$BH$52,1,'FD mesh'!$B$15+1)*Setup!$B$22</f>
        <v>0</v>
      </c>
      <c r="BC135" s="0" t="n">
        <f aca="false">SUMPRODUCT('FD inverse'!$A$53:$BH$53,'FD mesh'!$B$84:$BI$84,$E134:$BL134)+'FD inverse'!$A$53*$C135/Setup!$B$17+INDEX('FD inverse'!$A$53:$BH$53,1,'FD mesh'!$B$15+1)*Setup!$B$22</f>
        <v>0</v>
      </c>
      <c r="BD135" s="0" t="n">
        <f aca="false">SUMPRODUCT('FD inverse'!$A$54:$BH$54,'FD mesh'!$B$84:$BI$84,$E134:$BL134)+'FD inverse'!$A$54*$C135/Setup!$B$17+INDEX('FD inverse'!$A$54:$BH$54,1,'FD mesh'!$B$15+1)*Setup!$B$22</f>
        <v>0</v>
      </c>
      <c r="BE135" s="0" t="n">
        <f aca="false">SUMPRODUCT('FD inverse'!$A$55:$BH$55,'FD mesh'!$B$84:$BI$84,$E134:$BL134)+'FD inverse'!$A$55*$C135/Setup!$B$17+INDEX('FD inverse'!$A$55:$BH$55,1,'FD mesh'!$B$15+1)*Setup!$B$22</f>
        <v>0</v>
      </c>
      <c r="BF135" s="0" t="n">
        <f aca="false">SUMPRODUCT('FD inverse'!$A$56:$BH$56,'FD mesh'!$B$84:$BI$84,$E134:$BL134)+'FD inverse'!$A$56*$C135/Setup!$B$17+INDEX('FD inverse'!$A$56:$BH$56,1,'FD mesh'!$B$15+1)*Setup!$B$22</f>
        <v>0</v>
      </c>
      <c r="BG135" s="0" t="n">
        <f aca="false">SUMPRODUCT('FD inverse'!$A$57:$BH$57,'FD mesh'!$B$84:$BI$84,$E134:$BL134)+'FD inverse'!$A$57*$C135/Setup!$B$17+INDEX('FD inverse'!$A$57:$BH$57,1,'FD mesh'!$B$15+1)*Setup!$B$22</f>
        <v>0</v>
      </c>
      <c r="BH135" s="0" t="n">
        <f aca="false">SUMPRODUCT('FD inverse'!$A$58:$BH$58,'FD mesh'!$B$84:$BI$84,$E134:$BL134)+'FD inverse'!$A$58*$C135/Setup!$B$17+INDEX('FD inverse'!$A$58:$BH$58,1,'FD mesh'!$B$15+1)*Setup!$B$22</f>
        <v>0</v>
      </c>
      <c r="BI135" s="0" t="n">
        <f aca="false">SUMPRODUCT('FD inverse'!$A$59:$BH$59,'FD mesh'!$B$84:$BI$84,$E134:$BL134)+'FD inverse'!$A$59*$C135/Setup!$B$17+INDEX('FD inverse'!$A$59:$BH$59,1,'FD mesh'!$B$15+1)*Setup!$B$22</f>
        <v>0</v>
      </c>
      <c r="BJ135" s="0" t="n">
        <f aca="false">SUMPRODUCT('FD inverse'!$A$60:$BH$60,'FD mesh'!$B$84:$BI$84,$E134:$BL134)+'FD inverse'!$A$60*$C135/Setup!$B$17+INDEX('FD inverse'!$A$60:$BH$60,1,'FD mesh'!$B$15+1)*Setup!$B$22</f>
        <v>0</v>
      </c>
      <c r="BK135" s="0" t="n">
        <f aca="false">SUMPRODUCT('FD inverse'!$A$61:$BH$61,'FD mesh'!$B$84:$BI$84,$E134:$BL134)+'FD inverse'!$A$61*$C135/Setup!$B$17+INDEX('FD inverse'!$A$61:$BH$61,1,'FD mesh'!$B$15+1)*Setup!$B$22</f>
        <v>0</v>
      </c>
      <c r="BL135" s="0" t="n">
        <f aca="false">SUMPRODUCT('FD inverse'!$A$62:$BH$62,'FD mesh'!$B$84:$BI$84,$E134:$BL134)+'FD inverse'!$A$62*$C135/Setup!$B$17+INDEX('FD inverse'!$A$62:$BH$62,1,'FD mesh'!$B$15+1)*Setup!$B$22</f>
        <v>0</v>
      </c>
    </row>
    <row r="136" customFormat="false" ht="15" hidden="false" customHeight="false" outlineLevel="0" collapsed="false">
      <c r="A136" s="0" t="n">
        <v>131</v>
      </c>
      <c r="B136" s="0" t="n">
        <f aca="false">A136*Setup!$B$11/3600</f>
        <v>10.9166666666667</v>
      </c>
      <c r="C136" s="0" t="n">
        <f aca="false">Setup!$B$7+Setup!$B$8*COS(2*PI()*(B136-Setup!$B$9)/24)</f>
        <v>24.9507435693047</v>
      </c>
      <c r="D136" s="0" t="n">
        <f aca="false">(C136-E136)/Setup!$B$17</f>
        <v>22.9542683705495</v>
      </c>
      <c r="E136" s="0" t="n">
        <f aca="false">SUMPRODUCT('FD inverse'!$A$3:$BH$3,'FD mesh'!$B$84:$BI$84,$E135:$BL135)+'FD inverse'!$A$3*$C136/Setup!$B$17+INDEX('FD inverse'!$A$3:$BH$3,1,'FD mesh'!$B$15+1)*Setup!$B$22</f>
        <v>21.9666886811333</v>
      </c>
      <c r="F136" s="0" t="n">
        <f aca="false">SUMPRODUCT('FD inverse'!$A$4:$BH$4,'FD mesh'!$B$84:$BI$84,$E135:$BL135)+'FD inverse'!$A$4*$C136/Setup!$B$17+INDEX('FD inverse'!$A$4:$BH$4,1,'FD mesh'!$B$15+1)*Setup!$B$22</f>
        <v>21.2972127466681</v>
      </c>
      <c r="G136" s="0" t="n">
        <f aca="false">SUMPRODUCT('FD inverse'!$A$5:$BH$5,'FD mesh'!$B$84:$BI$84,$E135:$BL135)+'FD inverse'!$A$5*$C136/Setup!$B$17+INDEX('FD inverse'!$A$5:$BH$5,1,'FD mesh'!$B$15+1)*Setup!$B$22</f>
        <v>20.6529235670989</v>
      </c>
      <c r="H136" s="0" t="n">
        <f aca="false">SUMPRODUCT('FD inverse'!$A$6:$BH$6,'FD mesh'!$B$84:$BI$84,$E135:$BL135)+'FD inverse'!$A$6*$C136/Setup!$B$17+INDEX('FD inverse'!$A$6:$BH$6,1,'FD mesh'!$B$15+1)*Setup!$B$22</f>
        <v>18.526742036351</v>
      </c>
      <c r="I136" s="0" t="n">
        <f aca="false">SUMPRODUCT('FD inverse'!$A$7:$BH$7,'FD mesh'!$B$84:$BI$84,$E135:$BL135)+'FD inverse'!$A$7*$C136/Setup!$B$17+INDEX('FD inverse'!$A$7:$BH$7,1,'FD mesh'!$B$15+1)*Setup!$B$22</f>
        <v>18.3492108214276</v>
      </c>
      <c r="J136" s="0" t="n">
        <f aca="false">SUMPRODUCT('FD inverse'!$A$8:$BH$8,'FD mesh'!$B$84:$BI$84,$E135:$BL135)+'FD inverse'!$A$8*$C136/Setup!$B$17+INDEX('FD inverse'!$A$8:$BH$8,1,'FD mesh'!$B$15+1)*Setup!$B$22</f>
        <v>18.1920830620964</v>
      </c>
      <c r="K136" s="0" t="n">
        <f aca="false">SUMPRODUCT('FD inverse'!$A$9:$BH$9,'FD mesh'!$B$84:$BI$84,$E135:$BL135)+'FD inverse'!$A$9*$C136/Setup!$B$17+INDEX('FD inverse'!$A$9:$BH$9,1,'FD mesh'!$B$15+1)*Setup!$B$22</f>
        <v>18.054585744185</v>
      </c>
      <c r="L136" s="0" t="n">
        <f aca="false">SUMPRODUCT('FD inverse'!$A$10:$BH$10,'FD mesh'!$B$84:$BI$84,$E135:$BL135)+'FD inverse'!$A$10*$C136/Setup!$B$17+INDEX('FD inverse'!$A$10:$BH$10,1,'FD mesh'!$B$15+1)*Setup!$B$22</f>
        <v>17.936026035611</v>
      </c>
      <c r="M136" s="0" t="n">
        <f aca="false">SUMPRODUCT('FD inverse'!$A$11:$BH$11,'FD mesh'!$B$84:$BI$84,$E135:$BL135)+'FD inverse'!$A$11*$C136/Setup!$B$17+INDEX('FD inverse'!$A$11:$BH$11,1,'FD mesh'!$B$15+1)*Setup!$B$22</f>
        <v>17.8357941426785</v>
      </c>
      <c r="N136" s="0" t="n">
        <f aca="false">SUMPRODUCT('FD inverse'!$A$12:$BH$12,'FD mesh'!$B$84:$BI$84,$E135:$BL135)+'FD inverse'!$A$12*$C136/Setup!$B$17+INDEX('FD inverse'!$A$12:$BH$12,1,'FD mesh'!$B$15+1)*Setup!$B$22</f>
        <v>17.753365421434</v>
      </c>
      <c r="O136" s="0" t="n">
        <f aca="false">SUMPRODUCT('FD inverse'!$A$13:$BH$13,'FD mesh'!$B$84:$BI$84,$E135:$BL135)+'FD inverse'!$A$13*$C136/Setup!$B$17+INDEX('FD inverse'!$A$13:$BH$13,1,'FD mesh'!$B$15+1)*Setup!$B$22</f>
        <v>17.6883018884653</v>
      </c>
      <c r="P136" s="0" t="n">
        <f aca="false">SUMPRODUCT('FD inverse'!$A$14:$BH$14,'FD mesh'!$B$84:$BI$84,$E135:$BL135)+'FD inverse'!$A$14*$C136/Setup!$B$17+INDEX('FD inverse'!$A$14:$BH$14,1,'FD mesh'!$B$15+1)*Setup!$B$22</f>
        <v>17.6402532541917</v>
      </c>
      <c r="Q136" s="0" t="n">
        <f aca="false">SUMPRODUCT('FD inverse'!$A$15:$BH$15,'FD mesh'!$B$84:$BI$84,$E135:$BL135)+'FD inverse'!$A$15*$C136/Setup!$B$17+INDEX('FD inverse'!$A$15:$BH$15,1,'FD mesh'!$B$15+1)*Setup!$B$22</f>
        <v>17.6089575800361</v>
      </c>
      <c r="R136" s="0" t="n">
        <f aca="false">SUMPRODUCT('FD inverse'!$A$16:$BH$16,'FD mesh'!$B$84:$BI$84,$E135:$BL135)+'FD inverse'!$A$16*$C136/Setup!$B$17+INDEX('FD inverse'!$A$16:$BH$16,1,'FD mesh'!$B$15+1)*Setup!$B$22</f>
        <v>17.5942416389848</v>
      </c>
      <c r="S136" s="0" t="n">
        <f aca="false">SUMPRODUCT('FD inverse'!$A$17:$BH$17,'FD mesh'!$B$84:$BI$84,$E135:$BL135)+'FD inverse'!$A$17*$C136/Setup!$B$17+INDEX('FD inverse'!$A$17:$BH$17,1,'FD mesh'!$B$15+1)*Setup!$B$22</f>
        <v>17.3895229284595</v>
      </c>
      <c r="T136" s="0" t="n">
        <f aca="false">SUMPRODUCT('FD inverse'!$A$18:$BH$18,'FD mesh'!$B$84:$BI$84,$E135:$BL135)+'FD inverse'!$A$18*$C136/Setup!$B$17+INDEX('FD inverse'!$A$18:$BH$18,1,'FD mesh'!$B$15+1)*Setup!$B$22</f>
        <v>17.1923988857985</v>
      </c>
      <c r="U136" s="0" t="n">
        <f aca="false">SUMPRODUCT('FD inverse'!$A$19:$BH$19,'FD mesh'!$B$84:$BI$84,$E135:$BL135)+'FD inverse'!$A$19*$C136/Setup!$B$17+INDEX('FD inverse'!$A$19:$BH$19,1,'FD mesh'!$B$15+1)*Setup!$B$22</f>
        <v>17.0022567119378</v>
      </c>
      <c r="V136" s="0" t="n">
        <f aca="false">SUMPRODUCT('FD inverse'!$A$20:$BH$20,'FD mesh'!$B$84:$BI$84,$E135:$BL135)+'FD inverse'!$A$20*$C136/Setup!$B$17+INDEX('FD inverse'!$A$20:$BH$20,1,'FD mesh'!$B$15+1)*Setup!$B$22</f>
        <v>16.8185027972773</v>
      </c>
      <c r="W136" s="0" t="n">
        <f aca="false">SUMPRODUCT('FD inverse'!$A$21:$BH$21,'FD mesh'!$B$84:$BI$84,$E135:$BL135)+'FD inverse'!$A$21*$C136/Setup!$B$17+INDEX('FD inverse'!$A$21:$BH$21,1,'FD mesh'!$B$15+1)*Setup!$B$22</f>
        <v>16.6405612582789</v>
      </c>
      <c r="X136" s="0" t="n">
        <f aca="false">SUMPRODUCT('FD inverse'!$A$22:$BH$22,'FD mesh'!$B$84:$BI$84,$E135:$BL135)+'FD inverse'!$A$22*$C136/Setup!$B$17+INDEX('FD inverse'!$A$22:$BH$22,1,'FD mesh'!$B$15+1)*Setup!$B$22</f>
        <v>16.4678724705408</v>
      </c>
      <c r="Y136" s="0" t="n">
        <f aca="false">SUMPRODUCT('FD inverse'!$A$23:$BH$23,'FD mesh'!$B$84:$BI$84,$E135:$BL135)+'FD inverse'!$A$23*$C136/Setup!$B$17+INDEX('FD inverse'!$A$23:$BH$23,1,'FD mesh'!$B$15+1)*Setup!$B$22</f>
        <v>16.2998916027334</v>
      </c>
      <c r="Z136" s="0" t="n">
        <f aca="false">SUMPRODUCT('FD inverse'!$A$24:$BH$24,'FD mesh'!$B$84:$BI$84,$E135:$BL135)+'FD inverse'!$A$24*$C136/Setup!$B$17+INDEX('FD inverse'!$A$24:$BH$24,1,'FD mesh'!$B$15+1)*Setup!$B$22</f>
        <v>16.1360871547713</v>
      </c>
      <c r="AA136" s="0" t="n">
        <f aca="false">SUMPRODUCT('FD inverse'!$A$25:$BH$25,'FD mesh'!$B$84:$BI$84,$E135:$BL135)+'FD inverse'!$A$25*$C136/Setup!$B$17+INDEX('FD inverse'!$A$25:$BH$25,1,'FD mesh'!$B$15+1)*Setup!$B$22</f>
        <v>15.9759395026785</v>
      </c>
      <c r="AB136" s="0" t="n">
        <f aca="false">SUMPRODUCT('FD inverse'!$A$26:$BH$26,'FD mesh'!$B$84:$BI$84,$E135:$BL135)+'FD inverse'!$A$26*$C136/Setup!$B$17+INDEX('FD inverse'!$A$26:$BH$26,1,'FD mesh'!$B$15+1)*Setup!$B$22</f>
        <v>15.8189394517738</v>
      </c>
      <c r="AC136" s="0" t="n">
        <f aca="false">SUMPRODUCT('FD inverse'!$A$27:$BH$27,'FD mesh'!$B$84:$BI$84,$E135:$BL135)+'FD inverse'!$A$27*$C136/Setup!$B$17+INDEX('FD inverse'!$A$27:$BH$27,1,'FD mesh'!$B$15+1)*Setup!$B$22</f>
        <v>15.664586799067</v>
      </c>
      <c r="AD136" s="0" t="n">
        <f aca="false">SUMPRODUCT('FD inverse'!$A$28:$BH$28,'FD mesh'!$B$84:$BI$84,$E135:$BL135)+'FD inverse'!$A$28*$C136/Setup!$B$17+INDEX('FD inverse'!$A$28:$BH$28,1,'FD mesh'!$B$15+1)*Setup!$B$22</f>
        <v>15.5123889051089</v>
      </c>
      <c r="AE136" s="0" t="n">
        <f aca="false">SUMPRODUCT('FD inverse'!$A$29:$BH$29,'FD mesh'!$B$84:$BI$84,$E135:$BL135)+'FD inverse'!$A$29*$C136/Setup!$B$17+INDEX('FD inverse'!$A$29:$BH$29,1,'FD mesh'!$B$15+1)*Setup!$B$22</f>
        <v>15.3618592749865</v>
      </c>
      <c r="AF136" s="0" t="n">
        <f aca="false">SUMPRODUCT('FD inverse'!$A$30:$BH$30,'FD mesh'!$B$84:$BI$84,$E135:$BL135)+'FD inverse'!$A$30*$C136/Setup!$B$17+INDEX('FD inverse'!$A$30:$BH$30,1,'FD mesh'!$B$15+1)*Setup!$B$22</f>
        <v>15.2125161476827</v>
      </c>
      <c r="AG136" s="0" t="n">
        <f aca="false">SUMPRODUCT('FD inverse'!$A$31:$BH$31,'FD mesh'!$B$84:$BI$84,$E135:$BL135)+'FD inverse'!$A$31*$C136/Setup!$B$17+INDEX('FD inverse'!$A$31:$BH$31,1,'FD mesh'!$B$15+1)*Setup!$B$22</f>
        <v>15.0638810926512</v>
      </c>
      <c r="AH136" s="0" t="n">
        <f aca="false">SUMPRODUCT('FD inverse'!$A$32:$BH$32,'FD mesh'!$B$84:$BI$84,$E135:$BL135)+'FD inverse'!$A$32*$C136/Setup!$B$17+INDEX('FD inverse'!$A$32:$BH$32,1,'FD mesh'!$B$15+1)*Setup!$B$22</f>
        <v>15.0578203640456</v>
      </c>
      <c r="AI136" s="0" t="n">
        <f aca="false">SUMPRODUCT('FD inverse'!$A$33:$BH$33,'FD mesh'!$B$84:$BI$84,$E135:$BL135)+'FD inverse'!$A$33*$C136/Setup!$B$17+INDEX('FD inverse'!$A$33:$BH$33,1,'FD mesh'!$B$15+1)*Setup!$B$22</f>
        <v>15.0521242541029</v>
      </c>
      <c r="AJ136" s="0" t="n">
        <f aca="false">SUMPRODUCT('FD inverse'!$A$34:$BH$34,'FD mesh'!$B$84:$BI$84,$E135:$BL135)+'FD inverse'!$A$34*$C136/Setup!$B$17+INDEX('FD inverse'!$A$34:$BH$34,1,'FD mesh'!$B$15+1)*Setup!$B$22</f>
        <v>15.046760460956</v>
      </c>
      <c r="AK136" s="0" t="n">
        <f aca="false">SUMPRODUCT('FD inverse'!$A$35:$BH$35,'FD mesh'!$B$84:$BI$84,$E135:$BL135)+'FD inverse'!$A$35*$C136/Setup!$B$17+INDEX('FD inverse'!$A$35:$BH$35,1,'FD mesh'!$B$15+1)*Setup!$B$22</f>
        <v>15.0416979552662</v>
      </c>
      <c r="AL136" s="0" t="n">
        <f aca="false">SUMPRODUCT('FD inverse'!$A$36:$BH$36,'FD mesh'!$B$84:$BI$84,$E135:$BL135)+'FD inverse'!$A$36*$C136/Setup!$B$17+INDEX('FD inverse'!$A$36:$BH$36,1,'FD mesh'!$B$15+1)*Setup!$B$22</f>
        <v>15.0369068356245</v>
      </c>
      <c r="AM136" s="0" t="n">
        <f aca="false">SUMPRODUCT('FD inverse'!$A$37:$BH$37,'FD mesh'!$B$84:$BI$84,$E135:$BL135)+'FD inverse'!$A$37*$C136/Setup!$B$17+INDEX('FD inverse'!$A$37:$BH$37,1,'FD mesh'!$B$15+1)*Setup!$B$22</f>
        <v>15.0323581944314</v>
      </c>
      <c r="AN136" s="0" t="n">
        <f aca="false">SUMPRODUCT('FD inverse'!$A$38:$BH$38,'FD mesh'!$B$84:$BI$84,$E135:$BL135)+'FD inverse'!$A$38*$C136/Setup!$B$17+INDEX('FD inverse'!$A$38:$BH$38,1,'FD mesh'!$B$15+1)*Setup!$B$22</f>
        <v>15.0280239934793</v>
      </c>
      <c r="AO136" s="0" t="n">
        <f aca="false">SUMPRODUCT('FD inverse'!$A$39:$BH$39,'FD mesh'!$B$84:$BI$84,$E135:$BL135)+'FD inverse'!$A$39*$C136/Setup!$B$17+INDEX('FD inverse'!$A$39:$BH$39,1,'FD mesh'!$B$15+1)*Setup!$B$22</f>
        <v>15.0238769483981</v>
      </c>
      <c r="AP136" s="0" t="n">
        <f aca="false">SUMPRODUCT('FD inverse'!$A$40:$BH$40,'FD mesh'!$B$84:$BI$84,$E135:$BL135)+'FD inverse'!$A$40*$C136/Setup!$B$17+INDEX('FD inverse'!$A$40:$BH$40,1,'FD mesh'!$B$15+1)*Setup!$B$22</f>
        <v>15.0198904210772</v>
      </c>
      <c r="AQ136" s="0" t="n">
        <f aca="false">SUMPRODUCT('FD inverse'!$A$41:$BH$41,'FD mesh'!$B$84:$BI$84,$E135:$BL135)+'FD inverse'!$A$41*$C136/Setup!$B$17+INDEX('FD inverse'!$A$41:$BH$41,1,'FD mesh'!$B$15+1)*Setup!$B$22</f>
        <v>15.0160383191497</v>
      </c>
      <c r="AR136" s="0" t="n">
        <f aca="false">SUMPRODUCT('FD inverse'!$A$42:$BH$42,'FD mesh'!$B$84:$BI$84,$E135:$BL135)+'FD inverse'!$A$42*$C136/Setup!$B$17+INDEX('FD inverse'!$A$42:$BH$42,1,'FD mesh'!$B$15+1)*Setup!$B$22</f>
        <v>15.0122950015939</v>
      </c>
      <c r="AS136" s="0" t="n">
        <f aca="false">SUMPRODUCT('FD inverse'!$A$43:$BH$43,'FD mesh'!$B$84:$BI$84,$E135:$BL135)+'FD inverse'!$A$43*$C136/Setup!$B$17+INDEX('FD inverse'!$A$43:$BH$43,1,'FD mesh'!$B$15+1)*Setup!$B$22</f>
        <v>0</v>
      </c>
      <c r="AT136" s="0" t="n">
        <f aca="false">SUMPRODUCT('FD inverse'!$A$44:$BH$44,'FD mesh'!$B$84:$BI$84,$E135:$BL135)+'FD inverse'!$A$44*$C136/Setup!$B$17+INDEX('FD inverse'!$A$44:$BH$44,1,'FD mesh'!$B$15+1)*Setup!$B$22</f>
        <v>0</v>
      </c>
      <c r="AU136" s="0" t="n">
        <f aca="false">SUMPRODUCT('FD inverse'!$A$45:$BH$45,'FD mesh'!$B$84:$BI$84,$E135:$BL135)+'FD inverse'!$A$45*$C136/Setup!$B$17+INDEX('FD inverse'!$A$45:$BH$45,1,'FD mesh'!$B$15+1)*Setup!$B$22</f>
        <v>0</v>
      </c>
      <c r="AV136" s="0" t="n">
        <f aca="false">SUMPRODUCT('FD inverse'!$A$46:$BH$46,'FD mesh'!$B$84:$BI$84,$E135:$BL135)+'FD inverse'!$A$46*$C136/Setup!$B$17+INDEX('FD inverse'!$A$46:$BH$46,1,'FD mesh'!$B$15+1)*Setup!$B$22</f>
        <v>0</v>
      </c>
      <c r="AW136" s="0" t="n">
        <f aca="false">SUMPRODUCT('FD inverse'!$A$47:$BH$47,'FD mesh'!$B$84:$BI$84,$E135:$BL135)+'FD inverse'!$A$47*$C136/Setup!$B$17+INDEX('FD inverse'!$A$47:$BH$47,1,'FD mesh'!$B$15+1)*Setup!$B$22</f>
        <v>0</v>
      </c>
      <c r="AX136" s="0" t="n">
        <f aca="false">SUMPRODUCT('FD inverse'!$A$48:$BH$48,'FD mesh'!$B$84:$BI$84,$E135:$BL135)+'FD inverse'!$A$48*$C136/Setup!$B$17+INDEX('FD inverse'!$A$48:$BH$48,1,'FD mesh'!$B$15+1)*Setup!$B$22</f>
        <v>0</v>
      </c>
      <c r="AY136" s="0" t="n">
        <f aca="false">SUMPRODUCT('FD inverse'!$A$49:$BH$49,'FD mesh'!$B$84:$BI$84,$E135:$BL135)+'FD inverse'!$A$49*$C136/Setup!$B$17+INDEX('FD inverse'!$A$49:$BH$49,1,'FD mesh'!$B$15+1)*Setup!$B$22</f>
        <v>0</v>
      </c>
      <c r="AZ136" s="0" t="n">
        <f aca="false">SUMPRODUCT('FD inverse'!$A$50:$BH$50,'FD mesh'!$B$84:$BI$84,$E135:$BL135)+'FD inverse'!$A$50*$C136/Setup!$B$17+INDEX('FD inverse'!$A$50:$BH$50,1,'FD mesh'!$B$15+1)*Setup!$B$22</f>
        <v>0</v>
      </c>
      <c r="BA136" s="0" t="n">
        <f aca="false">SUMPRODUCT('FD inverse'!$A$51:$BH$51,'FD mesh'!$B$84:$BI$84,$E135:$BL135)+'FD inverse'!$A$51*$C136/Setup!$B$17+INDEX('FD inverse'!$A$51:$BH$51,1,'FD mesh'!$B$15+1)*Setup!$B$22</f>
        <v>0</v>
      </c>
      <c r="BB136" s="0" t="n">
        <f aca="false">SUMPRODUCT('FD inverse'!$A$52:$BH$52,'FD mesh'!$B$84:$BI$84,$E135:$BL135)+'FD inverse'!$A$52*$C136/Setup!$B$17+INDEX('FD inverse'!$A$52:$BH$52,1,'FD mesh'!$B$15+1)*Setup!$B$22</f>
        <v>0</v>
      </c>
      <c r="BC136" s="0" t="n">
        <f aca="false">SUMPRODUCT('FD inverse'!$A$53:$BH$53,'FD mesh'!$B$84:$BI$84,$E135:$BL135)+'FD inverse'!$A$53*$C136/Setup!$B$17+INDEX('FD inverse'!$A$53:$BH$53,1,'FD mesh'!$B$15+1)*Setup!$B$22</f>
        <v>0</v>
      </c>
      <c r="BD136" s="0" t="n">
        <f aca="false">SUMPRODUCT('FD inverse'!$A$54:$BH$54,'FD mesh'!$B$84:$BI$84,$E135:$BL135)+'FD inverse'!$A$54*$C136/Setup!$B$17+INDEX('FD inverse'!$A$54:$BH$54,1,'FD mesh'!$B$15+1)*Setup!$B$22</f>
        <v>0</v>
      </c>
      <c r="BE136" s="0" t="n">
        <f aca="false">SUMPRODUCT('FD inverse'!$A$55:$BH$55,'FD mesh'!$B$84:$BI$84,$E135:$BL135)+'FD inverse'!$A$55*$C136/Setup!$B$17+INDEX('FD inverse'!$A$55:$BH$55,1,'FD mesh'!$B$15+1)*Setup!$B$22</f>
        <v>0</v>
      </c>
      <c r="BF136" s="0" t="n">
        <f aca="false">SUMPRODUCT('FD inverse'!$A$56:$BH$56,'FD mesh'!$B$84:$BI$84,$E135:$BL135)+'FD inverse'!$A$56*$C136/Setup!$B$17+INDEX('FD inverse'!$A$56:$BH$56,1,'FD mesh'!$B$15+1)*Setup!$B$22</f>
        <v>0</v>
      </c>
      <c r="BG136" s="0" t="n">
        <f aca="false">SUMPRODUCT('FD inverse'!$A$57:$BH$57,'FD mesh'!$B$84:$BI$84,$E135:$BL135)+'FD inverse'!$A$57*$C136/Setup!$B$17+INDEX('FD inverse'!$A$57:$BH$57,1,'FD mesh'!$B$15+1)*Setup!$B$22</f>
        <v>0</v>
      </c>
      <c r="BH136" s="0" t="n">
        <f aca="false">SUMPRODUCT('FD inverse'!$A$58:$BH$58,'FD mesh'!$B$84:$BI$84,$E135:$BL135)+'FD inverse'!$A$58*$C136/Setup!$B$17+INDEX('FD inverse'!$A$58:$BH$58,1,'FD mesh'!$B$15+1)*Setup!$B$22</f>
        <v>0</v>
      </c>
      <c r="BI136" s="0" t="n">
        <f aca="false">SUMPRODUCT('FD inverse'!$A$59:$BH$59,'FD mesh'!$B$84:$BI$84,$E135:$BL135)+'FD inverse'!$A$59*$C136/Setup!$B$17+INDEX('FD inverse'!$A$59:$BH$59,1,'FD mesh'!$B$15+1)*Setup!$B$22</f>
        <v>0</v>
      </c>
      <c r="BJ136" s="0" t="n">
        <f aca="false">SUMPRODUCT('FD inverse'!$A$60:$BH$60,'FD mesh'!$B$84:$BI$84,$E135:$BL135)+'FD inverse'!$A$60*$C136/Setup!$B$17+INDEX('FD inverse'!$A$60:$BH$60,1,'FD mesh'!$B$15+1)*Setup!$B$22</f>
        <v>0</v>
      </c>
      <c r="BK136" s="0" t="n">
        <f aca="false">SUMPRODUCT('FD inverse'!$A$61:$BH$61,'FD mesh'!$B$84:$BI$84,$E135:$BL135)+'FD inverse'!$A$61*$C136/Setup!$B$17+INDEX('FD inverse'!$A$61:$BH$61,1,'FD mesh'!$B$15+1)*Setup!$B$22</f>
        <v>0</v>
      </c>
      <c r="BL136" s="0" t="n">
        <f aca="false">SUMPRODUCT('FD inverse'!$A$62:$BH$62,'FD mesh'!$B$84:$BI$84,$E135:$BL135)+'FD inverse'!$A$62*$C136/Setup!$B$17+INDEX('FD inverse'!$A$62:$BH$62,1,'FD mesh'!$B$15+1)*Setup!$B$22</f>
        <v>0</v>
      </c>
    </row>
    <row r="137" customFormat="false" ht="15" hidden="false" customHeight="false" outlineLevel="0" collapsed="false">
      <c r="A137" s="0" t="n">
        <v>132</v>
      </c>
      <c r="B137" s="0" t="n">
        <f aca="false">A137*Setup!$B$11/3600</f>
        <v>11</v>
      </c>
      <c r="C137" s="0" t="n">
        <f aca="false">Setup!$B$7+Setup!$B$8*COS(2*PI()*(B137-Setup!$B$9)/24)</f>
        <v>25.0352761804101</v>
      </c>
      <c r="D137" s="0" t="n">
        <f aca="false">(C137-E137)/Setup!$B$17</f>
        <v>23.120315813677</v>
      </c>
      <c r="E137" s="0" t="n">
        <f aca="false">SUMPRODUCT('FD inverse'!$A$3:$BH$3,'FD mesh'!$B$84:$BI$84,$E136:$BL136)+'FD inverse'!$A$3*$C137/Setup!$B$17+INDEX('FD inverse'!$A$3:$BH$3,1,'FD mesh'!$B$15+1)*Setup!$B$22</f>
        <v>22.0296351246321</v>
      </c>
      <c r="F137" s="0" t="n">
        <f aca="false">SUMPRODUCT('FD inverse'!$A$4:$BH$4,'FD mesh'!$B$84:$BI$84,$E136:$BL136)+'FD inverse'!$A$4*$C137/Setup!$B$17+INDEX('FD inverse'!$A$4:$BH$4,1,'FD mesh'!$B$15+1)*Setup!$B$22</f>
        <v>21.3551907398157</v>
      </c>
      <c r="G137" s="0" t="n">
        <f aca="false">SUMPRODUCT('FD inverse'!$A$5:$BH$5,'FD mesh'!$B$84:$BI$84,$E136:$BL136)+'FD inverse'!$A$5*$C137/Setup!$B$17+INDEX('FD inverse'!$A$5:$BH$5,1,'FD mesh'!$B$15+1)*Setup!$B$22</f>
        <v>20.7059104145251</v>
      </c>
      <c r="H137" s="0" t="n">
        <f aca="false">SUMPRODUCT('FD inverse'!$A$6:$BH$6,'FD mesh'!$B$84:$BI$84,$E136:$BL136)+'FD inverse'!$A$6*$C137/Setup!$B$17+INDEX('FD inverse'!$A$6:$BH$6,1,'FD mesh'!$B$15+1)*Setup!$B$22</f>
        <v>18.5629647644637</v>
      </c>
      <c r="I137" s="0" t="n">
        <f aca="false">SUMPRODUCT('FD inverse'!$A$7:$BH$7,'FD mesh'!$B$84:$BI$84,$E136:$BL136)+'FD inverse'!$A$7*$C137/Setup!$B$17+INDEX('FD inverse'!$A$7:$BH$7,1,'FD mesh'!$B$15+1)*Setup!$B$22</f>
        <v>18.3840087270284</v>
      </c>
      <c r="J137" s="0" t="n">
        <f aca="false">SUMPRODUCT('FD inverse'!$A$8:$BH$8,'FD mesh'!$B$84:$BI$84,$E136:$BL136)+'FD inverse'!$A$8*$C137/Setup!$B$17+INDEX('FD inverse'!$A$8:$BH$8,1,'FD mesh'!$B$15+1)*Setup!$B$22</f>
        <v>18.2255824274107</v>
      </c>
      <c r="K137" s="0" t="n">
        <f aca="false">SUMPRODUCT('FD inverse'!$A$9:$BH$9,'FD mesh'!$B$84:$BI$84,$E136:$BL136)+'FD inverse'!$A$9*$C137/Setup!$B$17+INDEX('FD inverse'!$A$9:$BH$9,1,'FD mesh'!$B$15+1)*Setup!$B$22</f>
        <v>18.0869197651466</v>
      </c>
      <c r="L137" s="0" t="n">
        <f aca="false">SUMPRODUCT('FD inverse'!$A$10:$BH$10,'FD mesh'!$B$84:$BI$84,$E136:$BL136)+'FD inverse'!$A$10*$C137/Setup!$B$17+INDEX('FD inverse'!$A$10:$BH$10,1,'FD mesh'!$B$15+1)*Setup!$B$22</f>
        <v>17.9673332214438</v>
      </c>
      <c r="M137" s="0" t="n">
        <f aca="false">SUMPRODUCT('FD inverse'!$A$11:$BH$11,'FD mesh'!$B$84:$BI$84,$E136:$BL136)+'FD inverse'!$A$11*$C137/Setup!$B$17+INDEX('FD inverse'!$A$11:$BH$11,1,'FD mesh'!$B$15+1)*Setup!$B$22</f>
        <v>17.8662169938665</v>
      </c>
      <c r="N137" s="0" t="n">
        <f aca="false">SUMPRODUCT('FD inverse'!$A$12:$BH$12,'FD mesh'!$B$84:$BI$84,$E136:$BL136)+'FD inverse'!$A$12*$C137/Setup!$B$17+INDEX('FD inverse'!$A$12:$BH$12,1,'FD mesh'!$B$15+1)*Setup!$B$22</f>
        <v>17.7830493510609</v>
      </c>
      <c r="O137" s="0" t="n">
        <f aca="false">SUMPRODUCT('FD inverse'!$A$13:$BH$13,'FD mesh'!$B$84:$BI$84,$E136:$BL136)+'FD inverse'!$A$13*$C137/Setup!$B$17+INDEX('FD inverse'!$A$13:$BH$13,1,'FD mesh'!$B$15+1)*Setup!$B$22</f>
        <v>17.7173943511029</v>
      </c>
      <c r="P137" s="0" t="n">
        <f aca="false">SUMPRODUCT('FD inverse'!$A$14:$BH$14,'FD mesh'!$B$84:$BI$84,$E136:$BL136)+'FD inverse'!$A$14*$C137/Setup!$B$17+INDEX('FD inverse'!$A$14:$BH$14,1,'FD mesh'!$B$15+1)*Setup!$B$22</f>
        <v>17.6689030459165</v>
      </c>
      <c r="Q137" s="0" t="n">
        <f aca="false">SUMPRODUCT('FD inverse'!$A$15:$BH$15,'FD mesh'!$B$84:$BI$84,$E136:$BL136)+'FD inverse'!$A$15*$C137/Setup!$B$17+INDEX('FD inverse'!$A$15:$BH$15,1,'FD mesh'!$B$15+1)*Setup!$B$22</f>
        <v>17.6373142727211</v>
      </c>
      <c r="R137" s="0" t="n">
        <f aca="false">SUMPRODUCT('FD inverse'!$A$16:$BH$16,'FD mesh'!$B$84:$BI$84,$E136:$BL136)+'FD inverse'!$A$16*$C137/Setup!$B$17+INDEX('FD inverse'!$A$16:$BH$16,1,'FD mesh'!$B$15+1)*Setup!$B$22</f>
        <v>17.6224551117293</v>
      </c>
      <c r="S137" s="0" t="n">
        <f aca="false">SUMPRODUCT('FD inverse'!$A$17:$BH$17,'FD mesh'!$B$84:$BI$84,$E136:$BL136)+'FD inverse'!$A$17*$C137/Setup!$B$17+INDEX('FD inverse'!$A$17:$BH$17,1,'FD mesh'!$B$15+1)*Setup!$B$22</f>
        <v>17.4155676368361</v>
      </c>
      <c r="T137" s="0" t="n">
        <f aca="false">SUMPRODUCT('FD inverse'!$A$18:$BH$18,'FD mesh'!$B$84:$BI$84,$E136:$BL136)+'FD inverse'!$A$18*$C137/Setup!$B$17+INDEX('FD inverse'!$A$18:$BH$18,1,'FD mesh'!$B$15+1)*Setup!$B$22</f>
        <v>17.2163447475509</v>
      </c>
      <c r="U137" s="0" t="n">
        <f aca="false">SUMPRODUCT('FD inverse'!$A$19:$BH$19,'FD mesh'!$B$84:$BI$84,$E136:$BL136)+'FD inverse'!$A$19*$C137/Setup!$B$17+INDEX('FD inverse'!$A$19:$BH$19,1,'FD mesh'!$B$15+1)*Setup!$B$22</f>
        <v>17.0241687832957</v>
      </c>
      <c r="V137" s="0" t="n">
        <f aca="false">SUMPRODUCT('FD inverse'!$A$20:$BH$20,'FD mesh'!$B$84:$BI$84,$E136:$BL136)+'FD inverse'!$A$20*$C137/Setup!$B$17+INDEX('FD inverse'!$A$20:$BH$20,1,'FD mesh'!$B$15+1)*Setup!$B$22</f>
        <v>16.8384412286116</v>
      </c>
      <c r="W137" s="0" t="n">
        <f aca="false">SUMPRODUCT('FD inverse'!$A$21:$BH$21,'FD mesh'!$B$84:$BI$84,$E136:$BL136)+'FD inverse'!$A$21*$C137/Setup!$B$17+INDEX('FD inverse'!$A$21:$BH$21,1,'FD mesh'!$B$15+1)*Setup!$B$22</f>
        <v>16.6585812694344</v>
      </c>
      <c r="X137" s="0" t="n">
        <f aca="false">SUMPRODUCT('FD inverse'!$A$22:$BH$22,'FD mesh'!$B$84:$BI$84,$E136:$BL136)+'FD inverse'!$A$22*$C137/Setup!$B$17+INDEX('FD inverse'!$A$22:$BH$22,1,'FD mesh'!$B$15+1)*Setup!$B$22</f>
        <v>16.4840243421116</v>
      </c>
      <c r="Y137" s="0" t="n">
        <f aca="false">SUMPRODUCT('FD inverse'!$A$23:$BH$23,'FD mesh'!$B$84:$BI$84,$E136:$BL136)+'FD inverse'!$A$23*$C137/Setup!$B$17+INDEX('FD inverse'!$A$23:$BH$23,1,'FD mesh'!$B$15+1)*Setup!$B$22</f>
        <v>16.3142206798509</v>
      </c>
      <c r="Z137" s="0" t="n">
        <f aca="false">SUMPRODUCT('FD inverse'!$A$24:$BH$24,'FD mesh'!$B$84:$BI$84,$E136:$BL136)+'FD inverse'!$A$24*$C137/Setup!$B$17+INDEX('FD inverse'!$A$24:$BH$24,1,'FD mesh'!$B$15+1)*Setup!$B$22</f>
        <v>16.1486338602849</v>
      </c>
      <c r="AA137" s="0" t="n">
        <f aca="false">SUMPRODUCT('FD inverse'!$A$25:$BH$25,'FD mesh'!$B$84:$BI$84,$E136:$BL136)+'FD inverse'!$A$25*$C137/Setup!$B$17+INDEX('FD inverse'!$A$25:$BH$25,1,'FD mesh'!$B$15+1)*Setup!$B$22</f>
        <v>15.9867393569129</v>
      </c>
      <c r="AB137" s="0" t="n">
        <f aca="false">SUMPRODUCT('FD inverse'!$A$26:$BH$26,'FD mesh'!$B$84:$BI$84,$E136:$BL136)+'FD inverse'!$A$26*$C137/Setup!$B$17+INDEX('FD inverse'!$A$26:$BH$26,1,'FD mesh'!$B$15+1)*Setup!$B$22</f>
        <v>15.8280230963584</v>
      </c>
      <c r="AC137" s="0" t="n">
        <f aca="false">SUMPRODUCT('FD inverse'!$A$27:$BH$27,'FD mesh'!$B$84:$BI$84,$E136:$BL136)+'FD inverse'!$A$27*$C137/Setup!$B$17+INDEX('FD inverse'!$A$27:$BH$27,1,'FD mesh'!$B$15+1)*Setup!$B$22</f>
        <v>15.6719800226389</v>
      </c>
      <c r="AD137" s="0" t="n">
        <f aca="false">SUMPRODUCT('FD inverse'!$A$28:$BH$28,'FD mesh'!$B$84:$BI$84,$E136:$BL136)+'FD inverse'!$A$28*$C137/Setup!$B$17+INDEX('FD inverse'!$A$28:$BH$28,1,'FD mesh'!$B$15+1)*Setup!$B$22</f>
        <v>15.5181126689991</v>
      </c>
      <c r="AE137" s="0" t="n">
        <f aca="false">SUMPRODUCT('FD inverse'!$A$29:$BH$29,'FD mesh'!$B$84:$BI$84,$E136:$BL136)+'FD inverse'!$A$29*$C137/Setup!$B$17+INDEX('FD inverse'!$A$29:$BH$29,1,'FD mesh'!$B$15+1)*Setup!$B$22</f>
        <v>15.3659297373041</v>
      </c>
      <c r="AF137" s="0" t="n">
        <f aca="false">SUMPRODUCT('FD inverse'!$A$30:$BH$30,'FD mesh'!$B$84:$BI$84,$E136:$BL136)+'FD inverse'!$A$30*$C137/Setup!$B$17+INDEX('FD inverse'!$A$30:$BH$30,1,'FD mesh'!$B$15+1)*Setup!$B$22</f>
        <v>15.2149446845198</v>
      </c>
      <c r="AG137" s="0" t="n">
        <f aca="false">SUMPRODUCT('FD inverse'!$A$31:$BH$31,'FD mesh'!$B$84:$BI$84,$E136:$BL136)+'FD inverse'!$A$31*$C137/Setup!$B$17+INDEX('FD inverse'!$A$31:$BH$31,1,'FD mesh'!$B$15+1)*Setup!$B$22</f>
        <v>15.0646743154332</v>
      </c>
      <c r="AH137" s="0" t="n">
        <f aca="false">SUMPRODUCT('FD inverse'!$A$32:$BH$32,'FD mesh'!$B$84:$BI$84,$E136:$BL136)+'FD inverse'!$A$32*$C137/Setup!$B$17+INDEX('FD inverse'!$A$32:$BH$32,1,'FD mesh'!$B$15+1)*Setup!$B$22</f>
        <v>15.0585462989628</v>
      </c>
      <c r="AI137" s="0" t="n">
        <f aca="false">SUMPRODUCT('FD inverse'!$A$33:$BH$33,'FD mesh'!$B$84:$BI$84,$E136:$BL136)+'FD inverse'!$A$33*$C137/Setup!$B$17+INDEX('FD inverse'!$A$33:$BH$33,1,'FD mesh'!$B$15+1)*Setup!$B$22</f>
        <v>15.0527857674681</v>
      </c>
      <c r="AJ137" s="0" t="n">
        <f aca="false">SUMPRODUCT('FD inverse'!$A$34:$BH$34,'FD mesh'!$B$84:$BI$84,$E136:$BL136)+'FD inverse'!$A$34*$C137/Setup!$B$17+INDEX('FD inverse'!$A$34:$BH$34,1,'FD mesh'!$B$15+1)*Setup!$B$22</f>
        <v>15.0473601092756</v>
      </c>
      <c r="AK137" s="0" t="n">
        <f aca="false">SUMPRODUCT('FD inverse'!$A$35:$BH$35,'FD mesh'!$B$84:$BI$84,$E136:$BL136)+'FD inverse'!$A$35*$C137/Setup!$B$17+INDEX('FD inverse'!$A$35:$BH$35,1,'FD mesh'!$B$15+1)*Setup!$B$22</f>
        <v>15.0422380068742</v>
      </c>
      <c r="AL137" s="0" t="n">
        <f aca="false">SUMPRODUCT('FD inverse'!$A$36:$BH$36,'FD mesh'!$B$84:$BI$84,$E136:$BL136)+'FD inverse'!$A$36*$C137/Setup!$B$17+INDEX('FD inverse'!$A$36:$BH$36,1,'FD mesh'!$B$15+1)*Setup!$B$22</f>
        <v>15.0373892910359</v>
      </c>
      <c r="AM137" s="0" t="n">
        <f aca="false">SUMPRODUCT('FD inverse'!$A$37:$BH$37,'FD mesh'!$B$84:$BI$84,$E136:$BL136)+'FD inverse'!$A$37*$C137/Setup!$B$17+INDEX('FD inverse'!$A$37:$BH$37,1,'FD mesh'!$B$15+1)*Setup!$B$22</f>
        <v>15.0327848052393</v>
      </c>
      <c r="AN137" s="0" t="n">
        <f aca="false">SUMPRODUCT('FD inverse'!$A$38:$BH$38,'FD mesh'!$B$84:$BI$84,$E136:$BL136)+'FD inverse'!$A$38*$C137/Setup!$B$17+INDEX('FD inverse'!$A$38:$BH$38,1,'FD mesh'!$B$15+1)*Setup!$B$22</f>
        <v>15.02839627966</v>
      </c>
      <c r="AO137" s="0" t="n">
        <f aca="false">SUMPRODUCT('FD inverse'!$A$39:$BH$39,'FD mesh'!$B$84:$BI$84,$E136:$BL136)+'FD inverse'!$A$39*$C137/Setup!$B$17+INDEX('FD inverse'!$A$39:$BH$39,1,'FD mesh'!$B$15+1)*Setup!$B$22</f>
        <v>15.0241962139202</v>
      </c>
      <c r="AP137" s="0" t="n">
        <f aca="false">SUMPRODUCT('FD inverse'!$A$40:$BH$40,'FD mesh'!$B$84:$BI$84,$E136:$BL136)+'FD inverse'!$A$40*$C137/Setup!$B$17+INDEX('FD inverse'!$A$40:$BH$40,1,'FD mesh'!$B$15+1)*Setup!$B$22</f>
        <v>15.0201577677415</v>
      </c>
      <c r="AQ137" s="0" t="n">
        <f aca="false">SUMPRODUCT('FD inverse'!$A$41:$BH$41,'FD mesh'!$B$84:$BI$84,$E136:$BL136)+'FD inverse'!$A$41*$C137/Setup!$B$17+INDEX('FD inverse'!$A$41:$BH$41,1,'FD mesh'!$B$15+1)*Setup!$B$22</f>
        <v>15.016254658602</v>
      </c>
      <c r="AR137" s="0" t="n">
        <f aca="false">SUMPRODUCT('FD inverse'!$A$42:$BH$42,'FD mesh'!$B$84:$BI$84,$E136:$BL136)+'FD inverse'!$A$42*$C137/Setup!$B$17+INDEX('FD inverse'!$A$42:$BH$42,1,'FD mesh'!$B$15+1)*Setup!$B$22</f>
        <v>15.0124610654764</v>
      </c>
      <c r="AS137" s="0" t="n">
        <f aca="false">SUMPRODUCT('FD inverse'!$A$43:$BH$43,'FD mesh'!$B$84:$BI$84,$E136:$BL136)+'FD inverse'!$A$43*$C137/Setup!$B$17+INDEX('FD inverse'!$A$43:$BH$43,1,'FD mesh'!$B$15+1)*Setup!$B$22</f>
        <v>0</v>
      </c>
      <c r="AT137" s="0" t="n">
        <f aca="false">SUMPRODUCT('FD inverse'!$A$44:$BH$44,'FD mesh'!$B$84:$BI$84,$E136:$BL136)+'FD inverse'!$A$44*$C137/Setup!$B$17+INDEX('FD inverse'!$A$44:$BH$44,1,'FD mesh'!$B$15+1)*Setup!$B$22</f>
        <v>0</v>
      </c>
      <c r="AU137" s="0" t="n">
        <f aca="false">SUMPRODUCT('FD inverse'!$A$45:$BH$45,'FD mesh'!$B$84:$BI$84,$E136:$BL136)+'FD inverse'!$A$45*$C137/Setup!$B$17+INDEX('FD inverse'!$A$45:$BH$45,1,'FD mesh'!$B$15+1)*Setup!$B$22</f>
        <v>0</v>
      </c>
      <c r="AV137" s="0" t="n">
        <f aca="false">SUMPRODUCT('FD inverse'!$A$46:$BH$46,'FD mesh'!$B$84:$BI$84,$E136:$BL136)+'FD inverse'!$A$46*$C137/Setup!$B$17+INDEX('FD inverse'!$A$46:$BH$46,1,'FD mesh'!$B$15+1)*Setup!$B$22</f>
        <v>0</v>
      </c>
      <c r="AW137" s="0" t="n">
        <f aca="false">SUMPRODUCT('FD inverse'!$A$47:$BH$47,'FD mesh'!$B$84:$BI$84,$E136:$BL136)+'FD inverse'!$A$47*$C137/Setup!$B$17+INDEX('FD inverse'!$A$47:$BH$47,1,'FD mesh'!$B$15+1)*Setup!$B$22</f>
        <v>0</v>
      </c>
      <c r="AX137" s="0" t="n">
        <f aca="false">SUMPRODUCT('FD inverse'!$A$48:$BH$48,'FD mesh'!$B$84:$BI$84,$E136:$BL136)+'FD inverse'!$A$48*$C137/Setup!$B$17+INDEX('FD inverse'!$A$48:$BH$48,1,'FD mesh'!$B$15+1)*Setup!$B$22</f>
        <v>0</v>
      </c>
      <c r="AY137" s="0" t="n">
        <f aca="false">SUMPRODUCT('FD inverse'!$A$49:$BH$49,'FD mesh'!$B$84:$BI$84,$E136:$BL136)+'FD inverse'!$A$49*$C137/Setup!$B$17+INDEX('FD inverse'!$A$49:$BH$49,1,'FD mesh'!$B$15+1)*Setup!$B$22</f>
        <v>0</v>
      </c>
      <c r="AZ137" s="0" t="n">
        <f aca="false">SUMPRODUCT('FD inverse'!$A$50:$BH$50,'FD mesh'!$B$84:$BI$84,$E136:$BL136)+'FD inverse'!$A$50*$C137/Setup!$B$17+INDEX('FD inverse'!$A$50:$BH$50,1,'FD mesh'!$B$15+1)*Setup!$B$22</f>
        <v>0</v>
      </c>
      <c r="BA137" s="0" t="n">
        <f aca="false">SUMPRODUCT('FD inverse'!$A$51:$BH$51,'FD mesh'!$B$84:$BI$84,$E136:$BL136)+'FD inverse'!$A$51*$C137/Setup!$B$17+INDEX('FD inverse'!$A$51:$BH$51,1,'FD mesh'!$B$15+1)*Setup!$B$22</f>
        <v>0</v>
      </c>
      <c r="BB137" s="0" t="n">
        <f aca="false">SUMPRODUCT('FD inverse'!$A$52:$BH$52,'FD mesh'!$B$84:$BI$84,$E136:$BL136)+'FD inverse'!$A$52*$C137/Setup!$B$17+INDEX('FD inverse'!$A$52:$BH$52,1,'FD mesh'!$B$15+1)*Setup!$B$22</f>
        <v>0</v>
      </c>
      <c r="BC137" s="0" t="n">
        <f aca="false">SUMPRODUCT('FD inverse'!$A$53:$BH$53,'FD mesh'!$B$84:$BI$84,$E136:$BL136)+'FD inverse'!$A$53*$C137/Setup!$B$17+INDEX('FD inverse'!$A$53:$BH$53,1,'FD mesh'!$B$15+1)*Setup!$B$22</f>
        <v>0</v>
      </c>
      <c r="BD137" s="0" t="n">
        <f aca="false">SUMPRODUCT('FD inverse'!$A$54:$BH$54,'FD mesh'!$B$84:$BI$84,$E136:$BL136)+'FD inverse'!$A$54*$C137/Setup!$B$17+INDEX('FD inverse'!$A$54:$BH$54,1,'FD mesh'!$B$15+1)*Setup!$B$22</f>
        <v>0</v>
      </c>
      <c r="BE137" s="0" t="n">
        <f aca="false">SUMPRODUCT('FD inverse'!$A$55:$BH$55,'FD mesh'!$B$84:$BI$84,$E136:$BL136)+'FD inverse'!$A$55*$C137/Setup!$B$17+INDEX('FD inverse'!$A$55:$BH$55,1,'FD mesh'!$B$15+1)*Setup!$B$22</f>
        <v>0</v>
      </c>
      <c r="BF137" s="0" t="n">
        <f aca="false">SUMPRODUCT('FD inverse'!$A$56:$BH$56,'FD mesh'!$B$84:$BI$84,$E136:$BL136)+'FD inverse'!$A$56*$C137/Setup!$B$17+INDEX('FD inverse'!$A$56:$BH$56,1,'FD mesh'!$B$15+1)*Setup!$B$22</f>
        <v>0</v>
      </c>
      <c r="BG137" s="0" t="n">
        <f aca="false">SUMPRODUCT('FD inverse'!$A$57:$BH$57,'FD mesh'!$B$84:$BI$84,$E136:$BL136)+'FD inverse'!$A$57*$C137/Setup!$B$17+INDEX('FD inverse'!$A$57:$BH$57,1,'FD mesh'!$B$15+1)*Setup!$B$22</f>
        <v>0</v>
      </c>
      <c r="BH137" s="0" t="n">
        <f aca="false">SUMPRODUCT('FD inverse'!$A$58:$BH$58,'FD mesh'!$B$84:$BI$84,$E136:$BL136)+'FD inverse'!$A$58*$C137/Setup!$B$17+INDEX('FD inverse'!$A$58:$BH$58,1,'FD mesh'!$B$15+1)*Setup!$B$22</f>
        <v>0</v>
      </c>
      <c r="BI137" s="0" t="n">
        <f aca="false">SUMPRODUCT('FD inverse'!$A$59:$BH$59,'FD mesh'!$B$84:$BI$84,$E136:$BL136)+'FD inverse'!$A$59*$C137/Setup!$B$17+INDEX('FD inverse'!$A$59:$BH$59,1,'FD mesh'!$B$15+1)*Setup!$B$22</f>
        <v>0</v>
      </c>
      <c r="BJ137" s="0" t="n">
        <f aca="false">SUMPRODUCT('FD inverse'!$A$60:$BH$60,'FD mesh'!$B$84:$BI$84,$E136:$BL136)+'FD inverse'!$A$60*$C137/Setup!$B$17+INDEX('FD inverse'!$A$60:$BH$60,1,'FD mesh'!$B$15+1)*Setup!$B$22</f>
        <v>0</v>
      </c>
      <c r="BK137" s="0" t="n">
        <f aca="false">SUMPRODUCT('FD inverse'!$A$61:$BH$61,'FD mesh'!$B$84:$BI$84,$E136:$BL136)+'FD inverse'!$A$61*$C137/Setup!$B$17+INDEX('FD inverse'!$A$61:$BH$61,1,'FD mesh'!$B$15+1)*Setup!$B$22</f>
        <v>0</v>
      </c>
      <c r="BL137" s="0" t="n">
        <f aca="false">SUMPRODUCT('FD inverse'!$A$62:$BH$62,'FD mesh'!$B$84:$BI$84,$E136:$BL136)+'FD inverse'!$A$62*$C137/Setup!$B$17+INDEX('FD inverse'!$A$62:$BH$62,1,'FD mesh'!$B$15+1)*Setup!$B$22</f>
        <v>0</v>
      </c>
    </row>
    <row r="138" customFormat="false" ht="15" hidden="false" customHeight="false" outlineLevel="0" collapsed="false">
      <c r="A138" s="0" t="n">
        <v>133</v>
      </c>
      <c r="B138" s="0" t="n">
        <f aca="false">A138*Setup!$B$11/3600</f>
        <v>11.0833333333333</v>
      </c>
      <c r="C138" s="0" t="n">
        <f aca="false">Setup!$B$7+Setup!$B$8*COS(2*PI()*(B138-Setup!$B$9)/24)</f>
        <v>25.119316056124</v>
      </c>
      <c r="D138" s="0" t="n">
        <f aca="false">(C138-E138)/Setup!$B$17</f>
        <v>23.2837079579957</v>
      </c>
      <c r="E138" s="0" t="n">
        <f aca="false">SUMPRODUCT('FD inverse'!$A$3:$BH$3,'FD mesh'!$B$84:$BI$84,$E137:$BL137)+'FD inverse'!$A$3*$C138/Setup!$B$17+INDEX('FD inverse'!$A$3:$BH$3,1,'FD mesh'!$B$15+1)*Setup!$B$22</f>
        <v>22.0924340215845</v>
      </c>
      <c r="F138" s="0" t="n">
        <f aca="false">SUMPRODUCT('FD inverse'!$A$4:$BH$4,'FD mesh'!$B$84:$BI$84,$E137:$BL137)+'FD inverse'!$A$4*$C138/Setup!$B$17+INDEX('FD inverse'!$A$4:$BH$4,1,'FD mesh'!$B$15+1)*Setup!$B$22</f>
        <v>21.4130947556802</v>
      </c>
      <c r="G138" s="0" t="n">
        <f aca="false">SUMPRODUCT('FD inverse'!$A$5:$BH$5,'FD mesh'!$B$84:$BI$84,$E137:$BL137)+'FD inverse'!$A$5*$C138/Setup!$B$17+INDEX('FD inverse'!$A$5:$BH$5,1,'FD mesh'!$B$15+1)*Setup!$B$22</f>
        <v>20.758887441106</v>
      </c>
      <c r="H138" s="0" t="n">
        <f aca="false">SUMPRODUCT('FD inverse'!$A$6:$BH$6,'FD mesh'!$B$84:$BI$84,$E137:$BL137)+'FD inverse'!$A$6*$C138/Setup!$B$17+INDEX('FD inverse'!$A$6:$BH$6,1,'FD mesh'!$B$15+1)*Setup!$B$22</f>
        <v>18.5993799460187</v>
      </c>
      <c r="I138" s="0" t="n">
        <f aca="false">SUMPRODUCT('FD inverse'!$A$7:$BH$7,'FD mesh'!$B$84:$BI$84,$E137:$BL137)+'FD inverse'!$A$7*$C138/Setup!$B$17+INDEX('FD inverse'!$A$7:$BH$7,1,'FD mesh'!$B$15+1)*Setup!$B$22</f>
        <v>18.4190150295081</v>
      </c>
      <c r="J138" s="0" t="n">
        <f aca="false">SUMPRODUCT('FD inverse'!$A$8:$BH$8,'FD mesh'!$B$84:$BI$84,$E137:$BL137)+'FD inverse'!$A$8*$C138/Setup!$B$17+INDEX('FD inverse'!$A$8:$BH$8,1,'FD mesh'!$B$15+1)*Setup!$B$22</f>
        <v>18.2593027988261</v>
      </c>
      <c r="K138" s="0" t="n">
        <f aca="false">SUMPRODUCT('FD inverse'!$A$9:$BH$9,'FD mesh'!$B$84:$BI$84,$E137:$BL137)+'FD inverse'!$A$9*$C138/Setup!$B$17+INDEX('FD inverse'!$A$9:$BH$9,1,'FD mesh'!$B$15+1)*Setup!$B$22</f>
        <v>18.1194845925779</v>
      </c>
      <c r="L138" s="0" t="n">
        <f aca="false">SUMPRODUCT('FD inverse'!$A$10:$BH$10,'FD mesh'!$B$84:$BI$84,$E137:$BL137)+'FD inverse'!$A$10*$C138/Setup!$B$17+INDEX('FD inverse'!$A$10:$BH$10,1,'FD mesh'!$B$15+1)*Setup!$B$22</f>
        <v>17.9988786738999</v>
      </c>
      <c r="M138" s="0" t="n">
        <f aca="false">SUMPRODUCT('FD inverse'!$A$11:$BH$11,'FD mesh'!$B$84:$BI$84,$E137:$BL137)+'FD inverse'!$A$11*$C138/Setup!$B$17+INDEX('FD inverse'!$A$11:$BH$11,1,'FD mesh'!$B$15+1)*Setup!$B$22</f>
        <v>17.8968836416267</v>
      </c>
      <c r="N138" s="0" t="n">
        <f aca="false">SUMPRODUCT('FD inverse'!$A$12:$BH$12,'FD mesh'!$B$84:$BI$84,$E137:$BL137)+'FD inverse'!$A$12*$C138/Setup!$B$17+INDEX('FD inverse'!$A$12:$BH$12,1,'FD mesh'!$B$15+1)*Setup!$B$22</f>
        <v>17.8129810269112</v>
      </c>
      <c r="O138" s="0" t="n">
        <f aca="false">SUMPRODUCT('FD inverse'!$A$13:$BH$13,'FD mesh'!$B$84:$BI$84,$E137:$BL137)+'FD inverse'!$A$13*$C138/Setup!$B$17+INDEX('FD inverse'!$A$13:$BH$13,1,'FD mesh'!$B$15+1)*Setup!$B$22</f>
        <v>17.7467372180071</v>
      </c>
      <c r="P138" s="0" t="n">
        <f aca="false">SUMPRODUCT('FD inverse'!$A$14:$BH$14,'FD mesh'!$B$84:$BI$84,$E137:$BL137)+'FD inverse'!$A$14*$C138/Setup!$B$17+INDEX('FD inverse'!$A$14:$BH$14,1,'FD mesh'!$B$15+1)*Setup!$B$22</f>
        <v>17.6978048350052</v>
      </c>
      <c r="Q138" s="0" t="n">
        <f aca="false">SUMPRODUCT('FD inverse'!$A$15:$BH$15,'FD mesh'!$B$84:$BI$84,$E137:$BL137)+'FD inverse'!$A$15*$C138/Setup!$B$17+INDEX('FD inverse'!$A$15:$BH$15,1,'FD mesh'!$B$15+1)*Setup!$B$22</f>
        <v>17.6659236550055</v>
      </c>
      <c r="R138" s="0" t="n">
        <f aca="false">SUMPRODUCT('FD inverse'!$A$16:$BH$16,'FD mesh'!$B$84:$BI$84,$E137:$BL137)+'FD inverse'!$A$16*$C138/Setup!$B$17+INDEX('FD inverse'!$A$16:$BH$16,1,'FD mesh'!$B$15+1)*Setup!$B$22</f>
        <v>17.6509211666189</v>
      </c>
      <c r="S138" s="0" t="n">
        <f aca="false">SUMPRODUCT('FD inverse'!$A$17:$BH$17,'FD mesh'!$B$84:$BI$84,$E137:$BL137)+'FD inverse'!$A$17*$C138/Setup!$B$17+INDEX('FD inverse'!$A$17:$BH$17,1,'FD mesh'!$B$15+1)*Setup!$B$22</f>
        <v>17.4418489743059</v>
      </c>
      <c r="T138" s="0" t="n">
        <f aca="false">SUMPRODUCT('FD inverse'!$A$18:$BH$18,'FD mesh'!$B$84:$BI$84,$E137:$BL137)+'FD inverse'!$A$18*$C138/Setup!$B$17+INDEX('FD inverse'!$A$18:$BH$18,1,'FD mesh'!$B$15+1)*Setup!$B$22</f>
        <v>17.2405110041627</v>
      </c>
      <c r="U138" s="0" t="n">
        <f aca="false">SUMPRODUCT('FD inverse'!$A$19:$BH$19,'FD mesh'!$B$84:$BI$84,$E137:$BL137)+'FD inverse'!$A$19*$C138/Setup!$B$17+INDEX('FD inverse'!$A$19:$BH$19,1,'FD mesh'!$B$15+1)*Setup!$B$22</f>
        <v>17.046284818108</v>
      </c>
      <c r="V138" s="0" t="n">
        <f aca="false">SUMPRODUCT('FD inverse'!$A$20:$BH$20,'FD mesh'!$B$84:$BI$84,$E137:$BL137)+'FD inverse'!$A$20*$C138/Setup!$B$17+INDEX('FD inverse'!$A$20:$BH$20,1,'FD mesh'!$B$15+1)*Setup!$B$22</f>
        <v>16.8585670651552</v>
      </c>
      <c r="W138" s="0" t="n">
        <f aca="false">SUMPRODUCT('FD inverse'!$A$21:$BH$21,'FD mesh'!$B$84:$BI$84,$E137:$BL137)+'FD inverse'!$A$21*$C138/Setup!$B$17+INDEX('FD inverse'!$A$21:$BH$21,1,'FD mesh'!$B$15+1)*Setup!$B$22</f>
        <v>16.6767720583852</v>
      </c>
      <c r="X138" s="0" t="n">
        <f aca="false">SUMPRODUCT('FD inverse'!$A$22:$BH$22,'FD mesh'!$B$84:$BI$84,$E137:$BL137)+'FD inverse'!$A$22*$C138/Setup!$B$17+INDEX('FD inverse'!$A$22:$BH$22,1,'FD mesh'!$B$15+1)*Setup!$B$22</f>
        <v>16.5003303409351</v>
      </c>
      <c r="Y138" s="0" t="n">
        <f aca="false">SUMPRODUCT('FD inverse'!$A$23:$BH$23,'FD mesh'!$B$84:$BI$84,$E137:$BL137)+'FD inverse'!$A$23*$C138/Setup!$B$17+INDEX('FD inverse'!$A$23:$BH$23,1,'FD mesh'!$B$15+1)*Setup!$B$22</f>
        <v>16.3286872459959</v>
      </c>
      <c r="Z138" s="0" t="n">
        <f aca="false">SUMPRODUCT('FD inverse'!$A$24:$BH$24,'FD mesh'!$B$84:$BI$84,$E137:$BL137)+'FD inverse'!$A$24*$C138/Setup!$B$17+INDEX('FD inverse'!$A$24:$BH$24,1,'FD mesh'!$B$15+1)*Setup!$B$22</f>
        <v>16.161301454808</v>
      </c>
      <c r="AA138" s="0" t="n">
        <f aca="false">SUMPRODUCT('FD inverse'!$A$25:$BH$25,'FD mesh'!$B$84:$BI$84,$E137:$BL137)+'FD inverse'!$A$25*$C138/Setup!$B$17+INDEX('FD inverse'!$A$25:$BH$25,1,'FD mesh'!$B$15+1)*Setup!$B$22</f>
        <v>15.9976435557225</v>
      </c>
      <c r="AB138" s="0" t="n">
        <f aca="false">SUMPRODUCT('FD inverse'!$A$26:$BH$26,'FD mesh'!$B$84:$BI$84,$E137:$BL137)+'FD inverse'!$A$26*$C138/Setup!$B$17+INDEX('FD inverse'!$A$26:$BH$26,1,'FD mesh'!$B$15+1)*Setup!$B$22</f>
        <v>15.8371946065725</v>
      </c>
      <c r="AC138" s="0" t="n">
        <f aca="false">SUMPRODUCT('FD inverse'!$A$27:$BH$27,'FD mesh'!$B$84:$BI$84,$E137:$BL137)+'FD inverse'!$A$27*$C138/Setup!$B$17+INDEX('FD inverse'!$A$27:$BH$27,1,'FD mesh'!$B$15+1)*Setup!$B$22</f>
        <v>15.6794447018569</v>
      </c>
      <c r="AD138" s="0" t="n">
        <f aca="false">SUMPRODUCT('FD inverse'!$A$28:$BH$28,'FD mesh'!$B$84:$BI$84,$E137:$BL137)+'FD inverse'!$A$28*$C138/Setup!$B$17+INDEX('FD inverse'!$A$28:$BH$28,1,'FD mesh'!$B$15+1)*Setup!$B$22</f>
        <v>15.5238915455968</v>
      </c>
      <c r="AE138" s="0" t="n">
        <f aca="false">SUMPRODUCT('FD inverse'!$A$29:$BH$29,'FD mesh'!$B$84:$BI$84,$E137:$BL137)+'FD inverse'!$A$29*$C138/Setup!$B$17+INDEX('FD inverse'!$A$29:$BH$29,1,'FD mesh'!$B$15+1)*Setup!$B$22</f>
        <v>15.3700390301641</v>
      </c>
      <c r="AF138" s="0" t="n">
        <f aca="false">SUMPRODUCT('FD inverse'!$A$30:$BH$30,'FD mesh'!$B$84:$BI$84,$E137:$BL137)+'FD inverse'!$A$30*$C138/Setup!$B$17+INDEX('FD inverse'!$A$30:$BH$30,1,'FD mesh'!$B$15+1)*Setup!$B$22</f>
        <v>15.2173958209159</v>
      </c>
      <c r="AG138" s="0" t="n">
        <f aca="false">SUMPRODUCT('FD inverse'!$A$31:$BH$31,'FD mesh'!$B$84:$BI$84,$E137:$BL137)+'FD inverse'!$A$31*$C138/Setup!$B$17+INDEX('FD inverse'!$A$31:$BH$31,1,'FD mesh'!$B$15+1)*Setup!$B$22</f>
        <v>15.0654739460929</v>
      </c>
      <c r="AH138" s="0" t="n">
        <f aca="false">SUMPRODUCT('FD inverse'!$A$32:$BH$32,'FD mesh'!$B$84:$BI$84,$E137:$BL137)+'FD inverse'!$A$32*$C138/Setup!$B$17+INDEX('FD inverse'!$A$32:$BH$32,1,'FD mesh'!$B$15+1)*Setup!$B$22</f>
        <v>15.0592779823515</v>
      </c>
      <c r="AI138" s="0" t="n">
        <f aca="false">SUMPRODUCT('FD inverse'!$A$33:$BH$33,'FD mesh'!$B$84:$BI$84,$E137:$BL137)+'FD inverse'!$A$33*$C138/Setup!$B$17+INDEX('FD inverse'!$A$33:$BH$33,1,'FD mesh'!$B$15+1)*Setup!$B$22</f>
        <v>15.0534524135946</v>
      </c>
      <c r="AJ138" s="0" t="n">
        <f aca="false">SUMPRODUCT('FD inverse'!$A$34:$BH$34,'FD mesh'!$B$84:$BI$84,$E137:$BL137)+'FD inverse'!$A$34*$C138/Setup!$B$17+INDEX('FD inverse'!$A$34:$BH$34,1,'FD mesh'!$B$15+1)*Setup!$B$22</f>
        <v>15.0479643164618</v>
      </c>
      <c r="AK138" s="0" t="n">
        <f aca="false">SUMPRODUCT('FD inverse'!$A$35:$BH$35,'FD mesh'!$B$84:$BI$84,$E137:$BL137)+'FD inverse'!$A$35*$C138/Setup!$B$17+INDEX('FD inverse'!$A$35:$BH$35,1,'FD mesh'!$B$15+1)*Setup!$B$22</f>
        <v>15.0427820829236</v>
      </c>
      <c r="AL138" s="0" t="n">
        <f aca="false">SUMPRODUCT('FD inverse'!$A$36:$BH$36,'FD mesh'!$B$84:$BI$84,$E137:$BL137)+'FD inverse'!$A$36*$C138/Setup!$B$17+INDEX('FD inverse'!$A$36:$BH$36,1,'FD mesh'!$B$15+1)*Setup!$B$22</f>
        <v>15.0378752732133</v>
      </c>
      <c r="AM138" s="0" t="n">
        <f aca="false">SUMPRODUCT('FD inverse'!$A$37:$BH$37,'FD mesh'!$B$84:$BI$84,$E137:$BL137)+'FD inverse'!$A$37*$C138/Setup!$B$17+INDEX('FD inverse'!$A$37:$BH$37,1,'FD mesh'!$B$15+1)*Setup!$B$22</f>
        <v>15.033214478875</v>
      </c>
      <c r="AN138" s="0" t="n">
        <f aca="false">SUMPRODUCT('FD inverse'!$A$38:$BH$38,'FD mesh'!$B$84:$BI$84,$E137:$BL137)+'FD inverse'!$A$38*$C138/Setup!$B$17+INDEX('FD inverse'!$A$38:$BH$38,1,'FD mesh'!$B$15+1)*Setup!$B$22</f>
        <v>15.0287711952278</v>
      </c>
      <c r="AO138" s="0" t="n">
        <f aca="false">SUMPRODUCT('FD inverse'!$A$39:$BH$39,'FD mesh'!$B$84:$BI$84,$E137:$BL137)+'FD inverse'!$A$39*$C138/Setup!$B$17+INDEX('FD inverse'!$A$39:$BH$39,1,'FD mesh'!$B$15+1)*Setup!$B$22</f>
        <v>15.0245177024766</v>
      </c>
      <c r="AP138" s="0" t="n">
        <f aca="false">SUMPRODUCT('FD inverse'!$A$40:$BH$40,'FD mesh'!$B$84:$BI$84,$E137:$BL137)+'FD inverse'!$A$40*$C138/Setup!$B$17+INDEX('FD inverse'!$A$40:$BH$40,1,'FD mesh'!$B$15+1)*Setup!$B$22</f>
        <v>15.0204269546376</v>
      </c>
      <c r="AQ138" s="0" t="n">
        <f aca="false">SUMPRODUCT('FD inverse'!$A$41:$BH$41,'FD mesh'!$B$84:$BI$84,$E137:$BL137)+'FD inverse'!$A$41*$C138/Setup!$B$17+INDEX('FD inverse'!$A$41:$BH$41,1,'FD mesh'!$B$15+1)*Setup!$B$22</f>
        <v>15.0164724754056</v>
      </c>
      <c r="AR138" s="0" t="n">
        <f aca="false">SUMPRODUCT('FD inverse'!$A$42:$BH$42,'FD mesh'!$B$84:$BI$84,$E137:$BL137)+'FD inverse'!$A$42*$C138/Setup!$B$17+INDEX('FD inverse'!$A$42:$BH$42,1,'FD mesh'!$B$15+1)*Setup!$B$22</f>
        <v>15.0126282600567</v>
      </c>
      <c r="AS138" s="0" t="n">
        <f aca="false">SUMPRODUCT('FD inverse'!$A$43:$BH$43,'FD mesh'!$B$84:$BI$84,$E137:$BL137)+'FD inverse'!$A$43*$C138/Setup!$B$17+INDEX('FD inverse'!$A$43:$BH$43,1,'FD mesh'!$B$15+1)*Setup!$B$22</f>
        <v>0</v>
      </c>
      <c r="AT138" s="0" t="n">
        <f aca="false">SUMPRODUCT('FD inverse'!$A$44:$BH$44,'FD mesh'!$B$84:$BI$84,$E137:$BL137)+'FD inverse'!$A$44*$C138/Setup!$B$17+INDEX('FD inverse'!$A$44:$BH$44,1,'FD mesh'!$B$15+1)*Setup!$B$22</f>
        <v>0</v>
      </c>
      <c r="AU138" s="0" t="n">
        <f aca="false">SUMPRODUCT('FD inverse'!$A$45:$BH$45,'FD mesh'!$B$84:$BI$84,$E137:$BL137)+'FD inverse'!$A$45*$C138/Setup!$B$17+INDEX('FD inverse'!$A$45:$BH$45,1,'FD mesh'!$B$15+1)*Setup!$B$22</f>
        <v>0</v>
      </c>
      <c r="AV138" s="0" t="n">
        <f aca="false">SUMPRODUCT('FD inverse'!$A$46:$BH$46,'FD mesh'!$B$84:$BI$84,$E137:$BL137)+'FD inverse'!$A$46*$C138/Setup!$B$17+INDEX('FD inverse'!$A$46:$BH$46,1,'FD mesh'!$B$15+1)*Setup!$B$22</f>
        <v>0</v>
      </c>
      <c r="AW138" s="0" t="n">
        <f aca="false">SUMPRODUCT('FD inverse'!$A$47:$BH$47,'FD mesh'!$B$84:$BI$84,$E137:$BL137)+'FD inverse'!$A$47*$C138/Setup!$B$17+INDEX('FD inverse'!$A$47:$BH$47,1,'FD mesh'!$B$15+1)*Setup!$B$22</f>
        <v>0</v>
      </c>
      <c r="AX138" s="0" t="n">
        <f aca="false">SUMPRODUCT('FD inverse'!$A$48:$BH$48,'FD mesh'!$B$84:$BI$84,$E137:$BL137)+'FD inverse'!$A$48*$C138/Setup!$B$17+INDEX('FD inverse'!$A$48:$BH$48,1,'FD mesh'!$B$15+1)*Setup!$B$22</f>
        <v>0</v>
      </c>
      <c r="AY138" s="0" t="n">
        <f aca="false">SUMPRODUCT('FD inverse'!$A$49:$BH$49,'FD mesh'!$B$84:$BI$84,$E137:$BL137)+'FD inverse'!$A$49*$C138/Setup!$B$17+INDEX('FD inverse'!$A$49:$BH$49,1,'FD mesh'!$B$15+1)*Setup!$B$22</f>
        <v>0</v>
      </c>
      <c r="AZ138" s="0" t="n">
        <f aca="false">SUMPRODUCT('FD inverse'!$A$50:$BH$50,'FD mesh'!$B$84:$BI$84,$E137:$BL137)+'FD inverse'!$A$50*$C138/Setup!$B$17+INDEX('FD inverse'!$A$50:$BH$50,1,'FD mesh'!$B$15+1)*Setup!$B$22</f>
        <v>0</v>
      </c>
      <c r="BA138" s="0" t="n">
        <f aca="false">SUMPRODUCT('FD inverse'!$A$51:$BH$51,'FD mesh'!$B$84:$BI$84,$E137:$BL137)+'FD inverse'!$A$51*$C138/Setup!$B$17+INDEX('FD inverse'!$A$51:$BH$51,1,'FD mesh'!$B$15+1)*Setup!$B$22</f>
        <v>0</v>
      </c>
      <c r="BB138" s="0" t="n">
        <f aca="false">SUMPRODUCT('FD inverse'!$A$52:$BH$52,'FD mesh'!$B$84:$BI$84,$E137:$BL137)+'FD inverse'!$A$52*$C138/Setup!$B$17+INDEX('FD inverse'!$A$52:$BH$52,1,'FD mesh'!$B$15+1)*Setup!$B$22</f>
        <v>0</v>
      </c>
      <c r="BC138" s="0" t="n">
        <f aca="false">SUMPRODUCT('FD inverse'!$A$53:$BH$53,'FD mesh'!$B$84:$BI$84,$E137:$BL137)+'FD inverse'!$A$53*$C138/Setup!$B$17+INDEX('FD inverse'!$A$53:$BH$53,1,'FD mesh'!$B$15+1)*Setup!$B$22</f>
        <v>0</v>
      </c>
      <c r="BD138" s="0" t="n">
        <f aca="false">SUMPRODUCT('FD inverse'!$A$54:$BH$54,'FD mesh'!$B$84:$BI$84,$E137:$BL137)+'FD inverse'!$A$54*$C138/Setup!$B$17+INDEX('FD inverse'!$A$54:$BH$54,1,'FD mesh'!$B$15+1)*Setup!$B$22</f>
        <v>0</v>
      </c>
      <c r="BE138" s="0" t="n">
        <f aca="false">SUMPRODUCT('FD inverse'!$A$55:$BH$55,'FD mesh'!$B$84:$BI$84,$E137:$BL137)+'FD inverse'!$A$55*$C138/Setup!$B$17+INDEX('FD inverse'!$A$55:$BH$55,1,'FD mesh'!$B$15+1)*Setup!$B$22</f>
        <v>0</v>
      </c>
      <c r="BF138" s="0" t="n">
        <f aca="false">SUMPRODUCT('FD inverse'!$A$56:$BH$56,'FD mesh'!$B$84:$BI$84,$E137:$BL137)+'FD inverse'!$A$56*$C138/Setup!$B$17+INDEX('FD inverse'!$A$56:$BH$56,1,'FD mesh'!$B$15+1)*Setup!$B$22</f>
        <v>0</v>
      </c>
      <c r="BG138" s="0" t="n">
        <f aca="false">SUMPRODUCT('FD inverse'!$A$57:$BH$57,'FD mesh'!$B$84:$BI$84,$E137:$BL137)+'FD inverse'!$A$57*$C138/Setup!$B$17+INDEX('FD inverse'!$A$57:$BH$57,1,'FD mesh'!$B$15+1)*Setup!$B$22</f>
        <v>0</v>
      </c>
      <c r="BH138" s="0" t="n">
        <f aca="false">SUMPRODUCT('FD inverse'!$A$58:$BH$58,'FD mesh'!$B$84:$BI$84,$E137:$BL137)+'FD inverse'!$A$58*$C138/Setup!$B$17+INDEX('FD inverse'!$A$58:$BH$58,1,'FD mesh'!$B$15+1)*Setup!$B$22</f>
        <v>0</v>
      </c>
      <c r="BI138" s="0" t="n">
        <f aca="false">SUMPRODUCT('FD inverse'!$A$59:$BH$59,'FD mesh'!$B$84:$BI$84,$E137:$BL137)+'FD inverse'!$A$59*$C138/Setup!$B$17+INDEX('FD inverse'!$A$59:$BH$59,1,'FD mesh'!$B$15+1)*Setup!$B$22</f>
        <v>0</v>
      </c>
      <c r="BJ138" s="0" t="n">
        <f aca="false">SUMPRODUCT('FD inverse'!$A$60:$BH$60,'FD mesh'!$B$84:$BI$84,$E137:$BL137)+'FD inverse'!$A$60*$C138/Setup!$B$17+INDEX('FD inverse'!$A$60:$BH$60,1,'FD mesh'!$B$15+1)*Setup!$B$22</f>
        <v>0</v>
      </c>
      <c r="BK138" s="0" t="n">
        <f aca="false">SUMPRODUCT('FD inverse'!$A$61:$BH$61,'FD mesh'!$B$84:$BI$84,$E137:$BL137)+'FD inverse'!$A$61*$C138/Setup!$B$17+INDEX('FD inverse'!$A$61:$BH$61,1,'FD mesh'!$B$15+1)*Setup!$B$22</f>
        <v>0</v>
      </c>
      <c r="BL138" s="0" t="n">
        <f aca="false">SUMPRODUCT('FD inverse'!$A$62:$BH$62,'FD mesh'!$B$84:$BI$84,$E137:$BL137)+'FD inverse'!$A$62*$C138/Setup!$B$17+INDEX('FD inverse'!$A$62:$BH$62,1,'FD mesh'!$B$15+1)*Setup!$B$22</f>
        <v>0</v>
      </c>
    </row>
    <row r="139" customFormat="false" ht="15" hidden="false" customHeight="false" outlineLevel="0" collapsed="false">
      <c r="A139" s="0" t="n">
        <v>134</v>
      </c>
      <c r="B139" s="0" t="n">
        <f aca="false">A139*Setup!$B$11/3600</f>
        <v>11.1666666666667</v>
      </c>
      <c r="C139" s="0" t="n">
        <f aca="false">Setup!$B$7+Setup!$B$8*COS(2*PI()*(B139-Setup!$B$9)/24)</f>
        <v>25.2028231980171</v>
      </c>
      <c r="D139" s="0" t="n">
        <f aca="false">(C139-E139)/Setup!$B$17</f>
        <v>23.4443302128265</v>
      </c>
      <c r="E139" s="0" t="n">
        <f aca="false">SUMPRODUCT('FD inverse'!$A$3:$BH$3,'FD mesh'!$B$84:$BI$84,$E138:$BL138)+'FD inverse'!$A$3*$C139/Setup!$B$17+INDEX('FD inverse'!$A$3:$BH$3,1,'FD mesh'!$B$15+1)*Setup!$B$22</f>
        <v>22.1550602703496</v>
      </c>
      <c r="F139" s="0" t="n">
        <f aca="false">SUMPRODUCT('FD inverse'!$A$4:$BH$4,'FD mesh'!$B$84:$BI$84,$E138:$BL138)+'FD inverse'!$A$4*$C139/Setup!$B$17+INDEX('FD inverse'!$A$4:$BH$4,1,'FD mesh'!$B$15+1)*Setup!$B$22</f>
        <v>21.4709031131399</v>
      </c>
      <c r="G139" s="0" t="n">
        <f aca="false">SUMPRODUCT('FD inverse'!$A$5:$BH$5,'FD mesh'!$B$84:$BI$84,$E138:$BL138)+'FD inverse'!$A$5*$C139/Setup!$B$17+INDEX('FD inverse'!$A$5:$BH$5,1,'FD mesh'!$B$15+1)*Setup!$B$22</f>
        <v>20.8118363888553</v>
      </c>
      <c r="H139" s="0" t="n">
        <f aca="false">SUMPRODUCT('FD inverse'!$A$6:$BH$6,'FD mesh'!$B$84:$BI$84,$E138:$BL138)+'FD inverse'!$A$6*$C139/Setup!$B$17+INDEX('FD inverse'!$A$6:$BH$6,1,'FD mesh'!$B$15+1)*Setup!$B$22</f>
        <v>18.6359808029931</v>
      </c>
      <c r="I139" s="0" t="n">
        <f aca="false">SUMPRODUCT('FD inverse'!$A$7:$BH$7,'FD mesh'!$B$84:$BI$84,$E138:$BL138)+'FD inverse'!$A$7*$C139/Setup!$B$17+INDEX('FD inverse'!$A$7:$BH$7,1,'FD mesh'!$B$15+1)*Setup!$B$22</f>
        <v>18.4542239242957</v>
      </c>
      <c r="J139" s="0" t="n">
        <f aca="false">SUMPRODUCT('FD inverse'!$A$8:$BH$8,'FD mesh'!$B$84:$BI$84,$E138:$BL138)+'FD inverse'!$A$8*$C139/Setup!$B$17+INDEX('FD inverse'!$A$8:$BH$8,1,'FD mesh'!$B$15+1)*Setup!$B$22</f>
        <v>18.2932392549125</v>
      </c>
      <c r="K139" s="0" t="n">
        <f aca="false">SUMPRODUCT('FD inverse'!$A$9:$BH$9,'FD mesh'!$B$84:$BI$84,$E138:$BL138)+'FD inverse'!$A$9*$C139/Setup!$B$17+INDEX('FD inverse'!$A$9:$BH$9,1,'FD mesh'!$B$15+1)*Setup!$B$22</f>
        <v>18.152276093545</v>
      </c>
      <c r="L139" s="0" t="n">
        <f aca="false">SUMPRODUCT('FD inverse'!$A$10:$BH$10,'FD mesh'!$B$84:$BI$84,$E138:$BL138)+'FD inverse'!$A$10*$C139/Setup!$B$17+INDEX('FD inverse'!$A$10:$BH$10,1,'FD mesh'!$B$15+1)*Setup!$B$22</f>
        <v>18.0306589504471</v>
      </c>
      <c r="M139" s="0" t="n">
        <f aca="false">SUMPRODUCT('FD inverse'!$A$11:$BH$11,'FD mesh'!$B$84:$BI$84,$E138:$BL138)+'FD inverse'!$A$11*$C139/Setup!$B$17+INDEX('FD inverse'!$A$11:$BH$11,1,'FD mesh'!$B$15+1)*Setup!$B$22</f>
        <v>17.9277912330407</v>
      </c>
      <c r="N139" s="0" t="n">
        <f aca="false">SUMPRODUCT('FD inverse'!$A$12:$BH$12,'FD mesh'!$B$84:$BI$84,$E138:$BL138)+'FD inverse'!$A$12*$C139/Setup!$B$17+INDEX('FD inverse'!$A$12:$BH$12,1,'FD mesh'!$B$15+1)*Setup!$B$22</f>
        <v>17.8431580828402</v>
      </c>
      <c r="O139" s="0" t="n">
        <f aca="false">SUMPRODUCT('FD inverse'!$A$13:$BH$13,'FD mesh'!$B$84:$BI$84,$E138:$BL138)+'FD inverse'!$A$13*$C139/Setup!$B$17+INDEX('FD inverse'!$A$13:$BH$13,1,'FD mesh'!$B$15+1)*Setup!$B$22</f>
        <v>17.7763285054592</v>
      </c>
      <c r="P139" s="0" t="n">
        <f aca="false">SUMPRODUCT('FD inverse'!$A$14:$BH$14,'FD mesh'!$B$84:$BI$84,$E138:$BL138)+'FD inverse'!$A$14*$C139/Setup!$B$17+INDEX('FD inverse'!$A$14:$BH$14,1,'FD mesh'!$B$15+1)*Setup!$B$22</f>
        <v>17.7269569147756</v>
      </c>
      <c r="Q139" s="0" t="n">
        <f aca="false">SUMPRODUCT('FD inverse'!$A$15:$BH$15,'FD mesh'!$B$84:$BI$84,$E138:$BL138)+'FD inverse'!$A$15*$C139/Setup!$B$17+INDEX('FD inverse'!$A$15:$BH$15,1,'FD mesh'!$B$15+1)*Setup!$B$22</f>
        <v>17.6947841912131</v>
      </c>
      <c r="R139" s="0" t="n">
        <f aca="false">SUMPRODUCT('FD inverse'!$A$16:$BH$16,'FD mesh'!$B$84:$BI$84,$E138:$BL138)+'FD inverse'!$A$16*$C139/Setup!$B$17+INDEX('FD inverse'!$A$16:$BH$16,1,'FD mesh'!$B$15+1)*Setup!$B$22</f>
        <v>17.6796383326699</v>
      </c>
      <c r="S139" s="0" t="n">
        <f aca="false">SUMPRODUCT('FD inverse'!$A$17:$BH$17,'FD mesh'!$B$84:$BI$84,$E138:$BL138)+'FD inverse'!$A$17*$C139/Setup!$B$17+INDEX('FD inverse'!$A$17:$BH$17,1,'FD mesh'!$B$15+1)*Setup!$B$22</f>
        <v>17.4683658165289</v>
      </c>
      <c r="T139" s="0" t="n">
        <f aca="false">SUMPRODUCT('FD inverse'!$A$18:$BH$18,'FD mesh'!$B$84:$BI$84,$E138:$BL138)+'FD inverse'!$A$18*$C139/Setup!$B$17+INDEX('FD inverse'!$A$18:$BH$18,1,'FD mesh'!$B$15+1)*Setup!$B$22</f>
        <v>17.264896828242</v>
      </c>
      <c r="U139" s="0" t="n">
        <f aca="false">SUMPRODUCT('FD inverse'!$A$19:$BH$19,'FD mesh'!$B$84:$BI$84,$E138:$BL138)+'FD inverse'!$A$19*$C139/Setup!$B$17+INDEX('FD inverse'!$A$19:$BH$19,1,'FD mesh'!$B$15+1)*Setup!$B$22</f>
        <v>17.0686042396127</v>
      </c>
      <c r="V139" s="0" t="n">
        <f aca="false">SUMPRODUCT('FD inverse'!$A$20:$BH$20,'FD mesh'!$B$84:$BI$84,$E138:$BL138)+'FD inverse'!$A$20*$C139/Setup!$B$17+INDEX('FD inverse'!$A$20:$BH$20,1,'FD mesh'!$B$15+1)*Setup!$B$22</f>
        <v>16.8788799378834</v>
      </c>
      <c r="W139" s="0" t="n">
        <f aca="false">SUMPRODUCT('FD inverse'!$A$21:$BH$21,'FD mesh'!$B$84:$BI$84,$E138:$BL138)+'FD inverse'!$A$21*$C139/Setup!$B$17+INDEX('FD inverse'!$A$21:$BH$21,1,'FD mesh'!$B$15+1)*Setup!$B$22</f>
        <v>16.6951334244141</v>
      </c>
      <c r="X139" s="0" t="n">
        <f aca="false">SUMPRODUCT('FD inverse'!$A$22:$BH$22,'FD mesh'!$B$84:$BI$84,$E138:$BL138)+'FD inverse'!$A$22*$C139/Setup!$B$17+INDEX('FD inverse'!$A$22:$BH$22,1,'FD mesh'!$B$15+1)*Setup!$B$22</f>
        <v>16.5167903986619</v>
      </c>
      <c r="Y139" s="0" t="n">
        <f aca="false">SUMPRODUCT('FD inverse'!$A$23:$BH$23,'FD mesh'!$B$84:$BI$84,$E138:$BL138)+'FD inverse'!$A$23*$C139/Setup!$B$17+INDEX('FD inverse'!$A$23:$BH$23,1,'FD mesh'!$B$15+1)*Setup!$B$22</f>
        <v>16.343291332755</v>
      </c>
      <c r="Z139" s="0" t="n">
        <f aca="false">SUMPRODUCT('FD inverse'!$A$24:$BH$24,'FD mesh'!$B$84:$BI$84,$E138:$BL138)+'FD inverse'!$A$24*$C139/Setup!$B$17+INDEX('FD inverse'!$A$24:$BH$24,1,'FD mesh'!$B$15+1)*Setup!$B$22</f>
        <v>16.1740900409515</v>
      </c>
      <c r="AA139" s="0" t="n">
        <f aca="false">SUMPRODUCT('FD inverse'!$A$25:$BH$25,'FD mesh'!$B$84:$BI$84,$E138:$BL138)+'FD inverse'!$A$25*$C139/Setup!$B$17+INDEX('FD inverse'!$A$25:$BH$25,1,'FD mesh'!$B$15+1)*Setup!$B$22</f>
        <v>16.008652247356</v>
      </c>
      <c r="AB139" s="0" t="n">
        <f aca="false">SUMPRODUCT('FD inverse'!$A$26:$BH$26,'FD mesh'!$B$84:$BI$84,$E138:$BL138)+'FD inverse'!$A$26*$C139/Setup!$B$17+INDEX('FD inverse'!$A$26:$BH$26,1,'FD mesh'!$B$15+1)*Setup!$B$22</f>
        <v>15.8464541544412</v>
      </c>
      <c r="AC139" s="0" t="n">
        <f aca="false">SUMPRODUCT('FD inverse'!$A$27:$BH$27,'FD mesh'!$B$84:$BI$84,$E138:$BL138)+'FD inverse'!$A$27*$C139/Setup!$B$17+INDEX('FD inverse'!$A$27:$BH$27,1,'FD mesh'!$B$15+1)*Setup!$B$22</f>
        <v>15.6869810141849</v>
      </c>
      <c r="AD139" s="0" t="n">
        <f aca="false">SUMPRODUCT('FD inverse'!$A$28:$BH$28,'FD mesh'!$B$84:$BI$84,$E138:$BL138)+'FD inverse'!$A$28*$C139/Setup!$B$17+INDEX('FD inverse'!$A$28:$BH$28,1,'FD mesh'!$B$15+1)*Setup!$B$22</f>
        <v>15.5297257029852</v>
      </c>
      <c r="AE139" s="0" t="n">
        <f aca="false">SUMPRODUCT('FD inverse'!$A$29:$BH$29,'FD mesh'!$B$84:$BI$84,$E138:$BL138)+'FD inverse'!$A$29*$C139/Setup!$B$17+INDEX('FD inverse'!$A$29:$BH$29,1,'FD mesh'!$B$15+1)*Setup!$B$22</f>
        <v>15.3741873009598</v>
      </c>
      <c r="AF139" s="0" t="n">
        <f aca="false">SUMPRODUCT('FD inverse'!$A$30:$BH$30,'FD mesh'!$B$84:$BI$84,$E138:$BL138)+'FD inverse'!$A$30*$C139/Setup!$B$17+INDEX('FD inverse'!$A$30:$BH$30,1,'FD mesh'!$B$15+1)*Setup!$B$22</f>
        <v>15.2198696757686</v>
      </c>
      <c r="AG139" s="0" t="n">
        <f aca="false">SUMPRODUCT('FD inverse'!$A$31:$BH$31,'FD mesh'!$B$84:$BI$84,$E138:$BL138)+'FD inverse'!$A$31*$C139/Setup!$B$17+INDEX('FD inverse'!$A$31:$BH$31,1,'FD mesh'!$B$15+1)*Setup!$B$22</f>
        <v>15.0662800707197</v>
      </c>
      <c r="AH139" s="0" t="n">
        <f aca="false">SUMPRODUCT('FD inverse'!$A$32:$BH$32,'FD mesh'!$B$84:$BI$84,$E138:$BL138)+'FD inverse'!$A$32*$C139/Setup!$B$17+INDEX('FD inverse'!$A$32:$BH$32,1,'FD mesh'!$B$15+1)*Setup!$B$22</f>
        <v>15.0600154981896</v>
      </c>
      <c r="AI139" s="0" t="n">
        <f aca="false">SUMPRODUCT('FD inverse'!$A$33:$BH$33,'FD mesh'!$B$84:$BI$84,$E138:$BL138)+'FD inverse'!$A$33*$C139/Setup!$B$17+INDEX('FD inverse'!$A$33:$BH$33,1,'FD mesh'!$B$15+1)*Setup!$B$22</f>
        <v>15.054124273164</v>
      </c>
      <c r="AJ139" s="0" t="n">
        <f aca="false">SUMPRODUCT('FD inverse'!$A$34:$BH$34,'FD mesh'!$B$84:$BI$84,$E138:$BL138)+'FD inverse'!$A$34*$C139/Setup!$B$17+INDEX('FD inverse'!$A$34:$BH$34,1,'FD mesh'!$B$15+1)*Setup!$B$22</f>
        <v>15.0485731589276</v>
      </c>
      <c r="AK139" s="0" t="n">
        <f aca="false">SUMPRODUCT('FD inverse'!$A$35:$BH$35,'FD mesh'!$B$84:$BI$84,$E138:$BL138)+'FD inverse'!$A$35*$C139/Setup!$B$17+INDEX('FD inverse'!$A$35:$BH$35,1,'FD mesh'!$B$15+1)*Setup!$B$22</f>
        <v>15.0433302547708</v>
      </c>
      <c r="AL139" s="0" t="n">
        <f aca="false">SUMPRODUCT('FD inverse'!$A$36:$BH$36,'FD mesh'!$B$84:$BI$84,$E138:$BL138)+'FD inverse'!$A$36*$C139/Setup!$B$17+INDEX('FD inverse'!$A$36:$BH$36,1,'FD mesh'!$B$15+1)*Setup!$B$22</f>
        <v>15.0383648478293</v>
      </c>
      <c r="AM139" s="0" t="n">
        <f aca="false">SUMPRODUCT('FD inverse'!$A$37:$BH$37,'FD mesh'!$B$84:$BI$84,$E138:$BL138)+'FD inverse'!$A$37*$C139/Setup!$B$17+INDEX('FD inverse'!$A$37:$BH$37,1,'FD mesh'!$B$15+1)*Setup!$B$22</f>
        <v>15.0336472748349</v>
      </c>
      <c r="AN139" s="0" t="n">
        <f aca="false">SUMPRODUCT('FD inverse'!$A$38:$BH$38,'FD mesh'!$B$84:$BI$84,$E138:$BL138)+'FD inverse'!$A$38*$C139/Setup!$B$17+INDEX('FD inverse'!$A$38:$BH$38,1,'FD mesh'!$B$15+1)*Setup!$B$22</f>
        <v>15.0291487931241</v>
      </c>
      <c r="AO139" s="0" t="n">
        <f aca="false">SUMPRODUCT('FD inverse'!$A$39:$BH$39,'FD mesh'!$B$84:$BI$84,$E138:$BL138)+'FD inverse'!$A$39*$C139/Setup!$B$17+INDEX('FD inverse'!$A$39:$BH$39,1,'FD mesh'!$B$15+1)*Setup!$B$22</f>
        <v>15.0248414601658</v>
      </c>
      <c r="AP139" s="0" t="n">
        <f aca="false">SUMPRODUCT('FD inverse'!$A$40:$BH$40,'FD mesh'!$B$84:$BI$84,$E138:$BL138)+'FD inverse'!$A$40*$C139/Setup!$B$17+INDEX('FD inverse'!$A$40:$BH$40,1,'FD mesh'!$B$15+1)*Setup!$B$22</f>
        <v>15.0206980208069</v>
      </c>
      <c r="AQ139" s="0" t="n">
        <f aca="false">SUMPRODUCT('FD inverse'!$A$41:$BH$41,'FD mesh'!$B$84:$BI$84,$E138:$BL138)+'FD inverse'!$A$41*$C139/Setup!$B$17+INDEX('FD inverse'!$A$41:$BH$41,1,'FD mesh'!$B$15+1)*Setup!$B$22</f>
        <v>15.0166918013864</v>
      </c>
      <c r="AR139" s="0" t="n">
        <f aca="false">SUMPRODUCT('FD inverse'!$A$42:$BH$42,'FD mesh'!$B$84:$BI$84,$E138:$BL138)+'FD inverse'!$A$42*$C139/Setup!$B$17+INDEX('FD inverse'!$A$42:$BH$42,1,'FD mesh'!$B$15+1)*Setup!$B$22</f>
        <v>15.0127966098292</v>
      </c>
      <c r="AS139" s="0" t="n">
        <f aca="false">SUMPRODUCT('FD inverse'!$A$43:$BH$43,'FD mesh'!$B$84:$BI$84,$E138:$BL138)+'FD inverse'!$A$43*$C139/Setup!$B$17+INDEX('FD inverse'!$A$43:$BH$43,1,'FD mesh'!$B$15+1)*Setup!$B$22</f>
        <v>0</v>
      </c>
      <c r="AT139" s="0" t="n">
        <f aca="false">SUMPRODUCT('FD inverse'!$A$44:$BH$44,'FD mesh'!$B$84:$BI$84,$E138:$BL138)+'FD inverse'!$A$44*$C139/Setup!$B$17+INDEX('FD inverse'!$A$44:$BH$44,1,'FD mesh'!$B$15+1)*Setup!$B$22</f>
        <v>0</v>
      </c>
      <c r="AU139" s="0" t="n">
        <f aca="false">SUMPRODUCT('FD inverse'!$A$45:$BH$45,'FD mesh'!$B$84:$BI$84,$E138:$BL138)+'FD inverse'!$A$45*$C139/Setup!$B$17+INDEX('FD inverse'!$A$45:$BH$45,1,'FD mesh'!$B$15+1)*Setup!$B$22</f>
        <v>0</v>
      </c>
      <c r="AV139" s="0" t="n">
        <f aca="false">SUMPRODUCT('FD inverse'!$A$46:$BH$46,'FD mesh'!$B$84:$BI$84,$E138:$BL138)+'FD inverse'!$A$46*$C139/Setup!$B$17+INDEX('FD inverse'!$A$46:$BH$46,1,'FD mesh'!$B$15+1)*Setup!$B$22</f>
        <v>0</v>
      </c>
      <c r="AW139" s="0" t="n">
        <f aca="false">SUMPRODUCT('FD inverse'!$A$47:$BH$47,'FD mesh'!$B$84:$BI$84,$E138:$BL138)+'FD inverse'!$A$47*$C139/Setup!$B$17+INDEX('FD inverse'!$A$47:$BH$47,1,'FD mesh'!$B$15+1)*Setup!$B$22</f>
        <v>0</v>
      </c>
      <c r="AX139" s="0" t="n">
        <f aca="false">SUMPRODUCT('FD inverse'!$A$48:$BH$48,'FD mesh'!$B$84:$BI$84,$E138:$BL138)+'FD inverse'!$A$48*$C139/Setup!$B$17+INDEX('FD inverse'!$A$48:$BH$48,1,'FD mesh'!$B$15+1)*Setup!$B$22</f>
        <v>0</v>
      </c>
      <c r="AY139" s="0" t="n">
        <f aca="false">SUMPRODUCT('FD inverse'!$A$49:$BH$49,'FD mesh'!$B$84:$BI$84,$E138:$BL138)+'FD inverse'!$A$49*$C139/Setup!$B$17+INDEX('FD inverse'!$A$49:$BH$49,1,'FD mesh'!$B$15+1)*Setup!$B$22</f>
        <v>0</v>
      </c>
      <c r="AZ139" s="0" t="n">
        <f aca="false">SUMPRODUCT('FD inverse'!$A$50:$BH$50,'FD mesh'!$B$84:$BI$84,$E138:$BL138)+'FD inverse'!$A$50*$C139/Setup!$B$17+INDEX('FD inverse'!$A$50:$BH$50,1,'FD mesh'!$B$15+1)*Setup!$B$22</f>
        <v>0</v>
      </c>
      <c r="BA139" s="0" t="n">
        <f aca="false">SUMPRODUCT('FD inverse'!$A$51:$BH$51,'FD mesh'!$B$84:$BI$84,$E138:$BL138)+'FD inverse'!$A$51*$C139/Setup!$B$17+INDEX('FD inverse'!$A$51:$BH$51,1,'FD mesh'!$B$15+1)*Setup!$B$22</f>
        <v>0</v>
      </c>
      <c r="BB139" s="0" t="n">
        <f aca="false">SUMPRODUCT('FD inverse'!$A$52:$BH$52,'FD mesh'!$B$84:$BI$84,$E138:$BL138)+'FD inverse'!$A$52*$C139/Setup!$B$17+INDEX('FD inverse'!$A$52:$BH$52,1,'FD mesh'!$B$15+1)*Setup!$B$22</f>
        <v>0</v>
      </c>
      <c r="BC139" s="0" t="n">
        <f aca="false">SUMPRODUCT('FD inverse'!$A$53:$BH$53,'FD mesh'!$B$84:$BI$84,$E138:$BL138)+'FD inverse'!$A$53*$C139/Setup!$B$17+INDEX('FD inverse'!$A$53:$BH$53,1,'FD mesh'!$B$15+1)*Setup!$B$22</f>
        <v>0</v>
      </c>
      <c r="BD139" s="0" t="n">
        <f aca="false">SUMPRODUCT('FD inverse'!$A$54:$BH$54,'FD mesh'!$B$84:$BI$84,$E138:$BL138)+'FD inverse'!$A$54*$C139/Setup!$B$17+INDEX('FD inverse'!$A$54:$BH$54,1,'FD mesh'!$B$15+1)*Setup!$B$22</f>
        <v>0</v>
      </c>
      <c r="BE139" s="0" t="n">
        <f aca="false">SUMPRODUCT('FD inverse'!$A$55:$BH$55,'FD mesh'!$B$84:$BI$84,$E138:$BL138)+'FD inverse'!$A$55*$C139/Setup!$B$17+INDEX('FD inverse'!$A$55:$BH$55,1,'FD mesh'!$B$15+1)*Setup!$B$22</f>
        <v>0</v>
      </c>
      <c r="BF139" s="0" t="n">
        <f aca="false">SUMPRODUCT('FD inverse'!$A$56:$BH$56,'FD mesh'!$B$84:$BI$84,$E138:$BL138)+'FD inverse'!$A$56*$C139/Setup!$B$17+INDEX('FD inverse'!$A$56:$BH$56,1,'FD mesh'!$B$15+1)*Setup!$B$22</f>
        <v>0</v>
      </c>
      <c r="BG139" s="0" t="n">
        <f aca="false">SUMPRODUCT('FD inverse'!$A$57:$BH$57,'FD mesh'!$B$84:$BI$84,$E138:$BL138)+'FD inverse'!$A$57*$C139/Setup!$B$17+INDEX('FD inverse'!$A$57:$BH$57,1,'FD mesh'!$B$15+1)*Setup!$B$22</f>
        <v>0</v>
      </c>
      <c r="BH139" s="0" t="n">
        <f aca="false">SUMPRODUCT('FD inverse'!$A$58:$BH$58,'FD mesh'!$B$84:$BI$84,$E138:$BL138)+'FD inverse'!$A$58*$C139/Setup!$B$17+INDEX('FD inverse'!$A$58:$BH$58,1,'FD mesh'!$B$15+1)*Setup!$B$22</f>
        <v>0</v>
      </c>
      <c r="BI139" s="0" t="n">
        <f aca="false">SUMPRODUCT('FD inverse'!$A$59:$BH$59,'FD mesh'!$B$84:$BI$84,$E138:$BL138)+'FD inverse'!$A$59*$C139/Setup!$B$17+INDEX('FD inverse'!$A$59:$BH$59,1,'FD mesh'!$B$15+1)*Setup!$B$22</f>
        <v>0</v>
      </c>
      <c r="BJ139" s="0" t="n">
        <f aca="false">SUMPRODUCT('FD inverse'!$A$60:$BH$60,'FD mesh'!$B$84:$BI$84,$E138:$BL138)+'FD inverse'!$A$60*$C139/Setup!$B$17+INDEX('FD inverse'!$A$60:$BH$60,1,'FD mesh'!$B$15+1)*Setup!$B$22</f>
        <v>0</v>
      </c>
      <c r="BK139" s="0" t="n">
        <f aca="false">SUMPRODUCT('FD inverse'!$A$61:$BH$61,'FD mesh'!$B$84:$BI$84,$E138:$BL138)+'FD inverse'!$A$61*$C139/Setup!$B$17+INDEX('FD inverse'!$A$61:$BH$61,1,'FD mesh'!$B$15+1)*Setup!$B$22</f>
        <v>0</v>
      </c>
      <c r="BL139" s="0" t="n">
        <f aca="false">SUMPRODUCT('FD inverse'!$A$62:$BH$62,'FD mesh'!$B$84:$BI$84,$E138:$BL138)+'FD inverse'!$A$62*$C139/Setup!$B$17+INDEX('FD inverse'!$A$62:$BH$62,1,'FD mesh'!$B$15+1)*Setup!$B$22</f>
        <v>0</v>
      </c>
    </row>
    <row r="140" customFormat="false" ht="15" hidden="false" customHeight="false" outlineLevel="0" collapsed="false">
      <c r="A140" s="0" t="n">
        <v>135</v>
      </c>
      <c r="B140" s="0" t="n">
        <f aca="false">A140*Setup!$B$11/3600</f>
        <v>11.25</v>
      </c>
      <c r="C140" s="0" t="n">
        <f aca="false">Setup!$B$7+Setup!$B$8*COS(2*PI()*(B140-Setup!$B$9)/24)</f>
        <v>25.2857578612126</v>
      </c>
      <c r="D140" s="0" t="n">
        <f aca="false">(C140-E140)/Setup!$B$17</f>
        <v>23.6020694877119</v>
      </c>
      <c r="E140" s="0" t="n">
        <f aca="false">SUMPRODUCT('FD inverse'!$A$3:$BH$3,'FD mesh'!$B$84:$BI$84,$E139:$BL139)+'FD inverse'!$A$3*$C140/Setup!$B$17+INDEX('FD inverse'!$A$3:$BH$3,1,'FD mesh'!$B$15+1)*Setup!$B$22</f>
        <v>22.2174888278101</v>
      </c>
      <c r="F140" s="0" t="n">
        <f aca="false">SUMPRODUCT('FD inverse'!$A$4:$BH$4,'FD mesh'!$B$84:$BI$84,$E139:$BL139)+'FD inverse'!$A$4*$C140/Setup!$B$17+INDEX('FD inverse'!$A$4:$BH$4,1,'FD mesh'!$B$15+1)*Setup!$B$22</f>
        <v>21.5285941475652</v>
      </c>
      <c r="G140" s="0" t="n">
        <f aca="false">SUMPRODUCT('FD inverse'!$A$5:$BH$5,'FD mesh'!$B$84:$BI$84,$E139:$BL139)+'FD inverse'!$A$5*$C140/Setup!$B$17+INDEX('FD inverse'!$A$5:$BH$5,1,'FD mesh'!$B$15+1)*Setup!$B$22</f>
        <v>20.8647389787896</v>
      </c>
      <c r="H140" s="0" t="n">
        <f aca="false">SUMPRODUCT('FD inverse'!$A$6:$BH$6,'FD mesh'!$B$84:$BI$84,$E139:$BL139)+'FD inverse'!$A$6*$C140/Setup!$B$17+INDEX('FD inverse'!$A$6:$BH$6,1,'FD mesh'!$B$15+1)*Setup!$B$22</f>
        <v>18.6727604168639</v>
      </c>
      <c r="I140" s="0" t="n">
        <f aca="false">SUMPRODUCT('FD inverse'!$A$7:$BH$7,'FD mesh'!$B$84:$BI$84,$E139:$BL139)+'FD inverse'!$A$7*$C140/Setup!$B$17+INDEX('FD inverse'!$A$7:$BH$7,1,'FD mesh'!$B$15+1)*Setup!$B$22</f>
        <v>18.4896294567733</v>
      </c>
      <c r="J140" s="0" t="n">
        <f aca="false">SUMPRODUCT('FD inverse'!$A$8:$BH$8,'FD mesh'!$B$84:$BI$84,$E139:$BL139)+'FD inverse'!$A$8*$C140/Setup!$B$17+INDEX('FD inverse'!$A$8:$BH$8,1,'FD mesh'!$B$15+1)*Setup!$B$22</f>
        <v>18.3273867164335</v>
      </c>
      <c r="K140" s="0" t="n">
        <f aca="false">SUMPRODUCT('FD inverse'!$A$9:$BH$9,'FD mesh'!$B$84:$BI$84,$E139:$BL139)+'FD inverse'!$A$9*$C140/Setup!$B$17+INDEX('FD inverse'!$A$9:$BH$9,1,'FD mesh'!$B$15+1)*Setup!$B$22</f>
        <v>18.1852899710913</v>
      </c>
      <c r="L140" s="0" t="n">
        <f aca="false">SUMPRODUCT('FD inverse'!$A$10:$BH$10,'FD mesh'!$B$84:$BI$84,$E139:$BL139)+'FD inverse'!$A$10*$C140/Setup!$B$17+INDEX('FD inverse'!$A$10:$BH$10,1,'FD mesh'!$B$15+1)*Setup!$B$22</f>
        <v>18.0626704396407</v>
      </c>
      <c r="M140" s="0" t="n">
        <f aca="false">SUMPRODUCT('FD inverse'!$A$11:$BH$11,'FD mesh'!$B$84:$BI$84,$E139:$BL139)+'FD inverse'!$A$11*$C140/Setup!$B$17+INDEX('FD inverse'!$A$11:$BH$11,1,'FD mesh'!$B$15+1)*Setup!$B$22</f>
        <v>17.9589367425227</v>
      </c>
      <c r="N140" s="0" t="n">
        <f aca="false">SUMPRODUCT('FD inverse'!$A$12:$BH$12,'FD mesh'!$B$84:$BI$84,$E139:$BL139)+'FD inverse'!$A$12*$C140/Setup!$B$17+INDEX('FD inverse'!$A$12:$BH$12,1,'FD mesh'!$B$15+1)*Setup!$B$22</f>
        <v>17.8735779772525</v>
      </c>
      <c r="O140" s="0" t="n">
        <f aca="false">SUMPRODUCT('FD inverse'!$A$13:$BH$13,'FD mesh'!$B$84:$BI$84,$E139:$BL139)+'FD inverse'!$A$13*$C140/Setup!$B$17+INDEX('FD inverse'!$A$13:$BH$13,1,'FD mesh'!$B$15+1)*Setup!$B$22</f>
        <v>17.8061660523435</v>
      </c>
      <c r="P140" s="0" t="n">
        <f aca="false">SUMPRODUCT('FD inverse'!$A$14:$BH$14,'FD mesh'!$B$84:$BI$84,$E139:$BL139)+'FD inverse'!$A$14*$C140/Setup!$B$17+INDEX('FD inverse'!$A$14:$BH$14,1,'FD mesh'!$B$15+1)*Setup!$B$22</f>
        <v>17.7563573999327</v>
      </c>
      <c r="Q140" s="0" t="n">
        <f aca="false">SUMPRODUCT('FD inverse'!$A$15:$BH$15,'FD mesh'!$B$84:$BI$84,$E139:$BL139)+'FD inverse'!$A$15*$C140/Setup!$B$17+INDEX('FD inverse'!$A$15:$BH$15,1,'FD mesh'!$B$15+1)*Setup!$B$22</f>
        <v>17.7238941664937</v>
      </c>
      <c r="R140" s="0" t="n">
        <f aca="false">SUMPRODUCT('FD inverse'!$A$16:$BH$16,'FD mesh'!$B$84:$BI$84,$E139:$BL139)+'FD inverse'!$A$16*$C140/Setup!$B$17+INDEX('FD inverse'!$A$16:$BH$16,1,'FD mesh'!$B$15+1)*Setup!$B$22</f>
        <v>17.7086049597688</v>
      </c>
      <c r="S140" s="0" t="n">
        <f aca="false">SUMPRODUCT('FD inverse'!$A$17:$BH$17,'FD mesh'!$B$84:$BI$84,$E139:$BL139)+'FD inverse'!$A$17*$C140/Setup!$B$17+INDEX('FD inverse'!$A$17:$BH$17,1,'FD mesh'!$B$15+1)*Setup!$B$22</f>
        <v>17.4951168711055</v>
      </c>
      <c r="T140" s="0" t="n">
        <f aca="false">SUMPRODUCT('FD inverse'!$A$18:$BH$18,'FD mesh'!$B$84:$BI$84,$E139:$BL139)+'FD inverse'!$A$18*$C140/Setup!$B$17+INDEX('FD inverse'!$A$18:$BH$18,1,'FD mesh'!$B$15+1)*Setup!$B$22</f>
        <v>17.2895012356462</v>
      </c>
      <c r="U140" s="0" t="n">
        <f aca="false">SUMPRODUCT('FD inverse'!$A$19:$BH$19,'FD mesh'!$B$84:$BI$84,$E139:$BL139)+'FD inverse'!$A$19*$C140/Setup!$B$17+INDEX('FD inverse'!$A$19:$BH$19,1,'FD mesh'!$B$15+1)*Setup!$B$22</f>
        <v>17.0911263257945</v>
      </c>
      <c r="V140" s="0" t="n">
        <f aca="false">SUMPRODUCT('FD inverse'!$A$20:$BH$20,'FD mesh'!$B$84:$BI$84,$E139:$BL139)+'FD inverse'!$A$20*$C140/Setup!$B$17+INDEX('FD inverse'!$A$20:$BH$20,1,'FD mesh'!$B$15+1)*Setup!$B$22</f>
        <v>16.8993793441619</v>
      </c>
      <c r="W140" s="0" t="n">
        <f aca="false">SUMPRODUCT('FD inverse'!$A$21:$BH$21,'FD mesh'!$B$84:$BI$84,$E139:$BL139)+'FD inverse'!$A$21*$C140/Setup!$B$17+INDEX('FD inverse'!$A$21:$BH$21,1,'FD mesh'!$B$15+1)*Setup!$B$22</f>
        <v>16.7136650449485</v>
      </c>
      <c r="X140" s="0" t="n">
        <f aca="false">SUMPRODUCT('FD inverse'!$A$22:$BH$22,'FD mesh'!$B$84:$BI$84,$E139:$BL139)+'FD inverse'!$A$22*$C140/Setup!$B$17+INDEX('FD inverse'!$A$22:$BH$22,1,'FD mesh'!$B$15+1)*Setup!$B$22</f>
        <v>16.5334043369209</v>
      </c>
      <c r="Y140" s="0" t="n">
        <f aca="false">SUMPRODUCT('FD inverse'!$A$23:$BH$23,'FD mesh'!$B$84:$BI$84,$E139:$BL139)+'FD inverse'!$A$23*$C140/Setup!$B$17+INDEX('FD inverse'!$A$23:$BH$23,1,'FD mesh'!$B$15+1)*Setup!$B$22</f>
        <v>16.3580328735809</v>
      </c>
      <c r="Z140" s="0" t="n">
        <f aca="false">SUMPRODUCT('FD inverse'!$A$24:$BH$24,'FD mesh'!$B$84:$BI$84,$E139:$BL139)+'FD inverse'!$A$24*$C140/Setup!$B$17+INDEX('FD inverse'!$A$24:$BH$24,1,'FD mesh'!$B$15+1)*Setup!$B$22</f>
        <v>16.1869996351125</v>
      </c>
      <c r="AA140" s="0" t="n">
        <f aca="false">SUMPRODUCT('FD inverse'!$A$25:$BH$25,'FD mesh'!$B$84:$BI$84,$E139:$BL139)+'FD inverse'!$A$25*$C140/Setup!$B$17+INDEX('FD inverse'!$A$25:$BH$25,1,'FD mesh'!$B$15+1)*Setup!$B$22</f>
        <v>16.0197655057829</v>
      </c>
      <c r="AB140" s="0" t="n">
        <f aca="false">SUMPRODUCT('FD inverse'!$A$26:$BH$26,'FD mesh'!$B$84:$BI$84,$E139:$BL139)+'FD inverse'!$A$26*$C140/Setup!$B$17+INDEX('FD inverse'!$A$26:$BH$26,1,'FD mesh'!$B$15+1)*Setup!$B$22</f>
        <v>15.8558018496475</v>
      </c>
      <c r="AC140" s="0" t="n">
        <f aca="false">SUMPRODUCT('FD inverse'!$A$27:$BH$27,'FD mesh'!$B$84:$BI$84,$E139:$BL139)+'FD inverse'!$A$27*$C140/Setup!$B$17+INDEX('FD inverse'!$A$27:$BH$27,1,'FD mesh'!$B$15+1)*Setup!$B$22</f>
        <v>15.6945890866729</v>
      </c>
      <c r="AD140" s="0" t="n">
        <f aca="false">SUMPRODUCT('FD inverse'!$A$28:$BH$28,'FD mesh'!$B$84:$BI$84,$E139:$BL139)+'FD inverse'!$A$28*$C140/Setup!$B$17+INDEX('FD inverse'!$A$28:$BH$28,1,'FD mesh'!$B$15+1)*Setup!$B$22</f>
        <v>15.5356152707447</v>
      </c>
      <c r="AE140" s="0" t="n">
        <f aca="false">SUMPRODUCT('FD inverse'!$A$29:$BH$29,'FD mesh'!$B$84:$BI$84,$E139:$BL139)+'FD inverse'!$A$29*$C140/Setup!$B$17+INDEX('FD inverse'!$A$29:$BH$29,1,'FD mesh'!$B$15+1)*Setup!$B$22</f>
        <v>15.3783746704714</v>
      </c>
      <c r="AF140" s="0" t="n">
        <f aca="false">SUMPRODUCT('FD inverse'!$A$30:$BH$30,'FD mesh'!$B$84:$BI$84,$E139:$BL139)+'FD inverse'!$A$30*$C140/Setup!$B$17+INDEX('FD inverse'!$A$30:$BH$30,1,'FD mesh'!$B$15+1)*Setup!$B$22</f>
        <v>15.2223663532259</v>
      </c>
      <c r="AG140" s="0" t="n">
        <f aca="false">SUMPRODUCT('FD inverse'!$A$31:$BH$31,'FD mesh'!$B$84:$BI$84,$E139:$BL139)+'FD inverse'!$A$31*$C140/Setup!$B$17+INDEX('FD inverse'!$A$31:$BH$31,1,'FD mesh'!$B$15+1)*Setup!$B$22</f>
        <v>15.0670927724892</v>
      </c>
      <c r="AH140" s="0" t="n">
        <f aca="false">SUMPRODUCT('FD inverse'!$A$32:$BH$32,'FD mesh'!$B$84:$BI$84,$E139:$BL139)+'FD inverse'!$A$32*$C140/Setup!$B$17+INDEX('FD inverse'!$A$32:$BH$32,1,'FD mesh'!$B$15+1)*Setup!$B$22</f>
        <v>15.0607589280127</v>
      </c>
      <c r="AI140" s="0" t="n">
        <f aca="false">SUMPRODUCT('FD inverse'!$A$33:$BH$33,'FD mesh'!$B$84:$BI$84,$E139:$BL139)+'FD inverse'!$A$33*$C140/Setup!$B$17+INDEX('FD inverse'!$A$33:$BH$33,1,'FD mesh'!$B$15+1)*Setup!$B$22</f>
        <v>15.0548014248362</v>
      </c>
      <c r="AJ140" s="0" t="n">
        <f aca="false">SUMPRODUCT('FD inverse'!$A$34:$BH$34,'FD mesh'!$B$84:$BI$84,$E139:$BL139)+'FD inverse'!$A$34*$C140/Setup!$B$17+INDEX('FD inverse'!$A$34:$BH$34,1,'FD mesh'!$B$15+1)*Setup!$B$22</f>
        <v>15.049186711433</v>
      </c>
      <c r="AK140" s="0" t="n">
        <f aca="false">SUMPRODUCT('FD inverse'!$A$35:$BH$35,'FD mesh'!$B$84:$BI$84,$E139:$BL139)+'FD inverse'!$A$35*$C140/Setup!$B$17+INDEX('FD inverse'!$A$35:$BH$35,1,'FD mesh'!$B$15+1)*Setup!$B$22</f>
        <v>15.0438825924402</v>
      </c>
      <c r="AL140" s="0" t="n">
        <f aca="false">SUMPRODUCT('FD inverse'!$A$36:$BH$36,'FD mesh'!$B$84:$BI$84,$E139:$BL139)+'FD inverse'!$A$36*$C140/Setup!$B$17+INDEX('FD inverse'!$A$36:$BH$36,1,'FD mesh'!$B$15+1)*Setup!$B$22</f>
        <v>15.0388580794978</v>
      </c>
      <c r="AM140" s="0" t="n">
        <f aca="false">SUMPRODUCT('FD inverse'!$A$37:$BH$37,'FD mesh'!$B$84:$BI$84,$E139:$BL139)+'FD inverse'!$A$37*$C140/Setup!$B$17+INDEX('FD inverse'!$A$37:$BH$37,1,'FD mesh'!$B$15+1)*Setup!$B$22</f>
        <v>15.0340832517866</v>
      </c>
      <c r="AN140" s="0" t="n">
        <f aca="false">SUMPRODUCT('FD inverse'!$A$38:$BH$38,'FD mesh'!$B$84:$BI$84,$E139:$BL139)+'FD inverse'!$A$38*$C140/Setup!$B$17+INDEX('FD inverse'!$A$38:$BH$38,1,'FD mesh'!$B$15+1)*Setup!$B$22</f>
        <v>15.0295291256502</v>
      </c>
      <c r="AO140" s="0" t="n">
        <f aca="false">SUMPRODUCT('FD inverse'!$A$39:$BH$39,'FD mesh'!$B$84:$BI$84,$E139:$BL139)+'FD inverse'!$A$39*$C140/Setup!$B$17+INDEX('FD inverse'!$A$39:$BH$39,1,'FD mesh'!$B$15+1)*Setup!$B$22</f>
        <v>15.0251675325989</v>
      </c>
      <c r="AP140" s="0" t="n">
        <f aca="false">SUMPRODUCT('FD inverse'!$A$40:$BH$40,'FD mesh'!$B$84:$BI$84,$E139:$BL139)+'FD inverse'!$A$40*$C140/Setup!$B$17+INDEX('FD inverse'!$A$40:$BH$40,1,'FD mesh'!$B$15+1)*Setup!$B$22</f>
        <v>15.0209710049237</v>
      </c>
      <c r="AQ140" s="0" t="n">
        <f aca="false">SUMPRODUCT('FD inverse'!$A$41:$BH$41,'FD mesh'!$B$84:$BI$84,$E139:$BL139)+'FD inverse'!$A$41*$C140/Setup!$B$17+INDEX('FD inverse'!$A$41:$BH$41,1,'FD mesh'!$B$15+1)*Setup!$B$22</f>
        <v>15.0169126680962</v>
      </c>
      <c r="AR140" s="0" t="n">
        <f aca="false">SUMPRODUCT('FD inverse'!$A$42:$BH$42,'FD mesh'!$B$84:$BI$84,$E139:$BL139)+'FD inverse'!$A$42*$C140/Setup!$B$17+INDEX('FD inverse'!$A$42:$BH$42,1,'FD mesh'!$B$15+1)*Setup!$B$22</f>
        <v>15.0129661390844</v>
      </c>
      <c r="AS140" s="0" t="n">
        <f aca="false">SUMPRODUCT('FD inverse'!$A$43:$BH$43,'FD mesh'!$B$84:$BI$84,$E139:$BL139)+'FD inverse'!$A$43*$C140/Setup!$B$17+INDEX('FD inverse'!$A$43:$BH$43,1,'FD mesh'!$B$15+1)*Setup!$B$22</f>
        <v>0</v>
      </c>
      <c r="AT140" s="0" t="n">
        <f aca="false">SUMPRODUCT('FD inverse'!$A$44:$BH$44,'FD mesh'!$B$84:$BI$84,$E139:$BL139)+'FD inverse'!$A$44*$C140/Setup!$B$17+INDEX('FD inverse'!$A$44:$BH$44,1,'FD mesh'!$B$15+1)*Setup!$B$22</f>
        <v>0</v>
      </c>
      <c r="AU140" s="0" t="n">
        <f aca="false">SUMPRODUCT('FD inverse'!$A$45:$BH$45,'FD mesh'!$B$84:$BI$84,$E139:$BL139)+'FD inverse'!$A$45*$C140/Setup!$B$17+INDEX('FD inverse'!$A$45:$BH$45,1,'FD mesh'!$B$15+1)*Setup!$B$22</f>
        <v>0</v>
      </c>
      <c r="AV140" s="0" t="n">
        <f aca="false">SUMPRODUCT('FD inverse'!$A$46:$BH$46,'FD mesh'!$B$84:$BI$84,$E139:$BL139)+'FD inverse'!$A$46*$C140/Setup!$B$17+INDEX('FD inverse'!$A$46:$BH$46,1,'FD mesh'!$B$15+1)*Setup!$B$22</f>
        <v>0</v>
      </c>
      <c r="AW140" s="0" t="n">
        <f aca="false">SUMPRODUCT('FD inverse'!$A$47:$BH$47,'FD mesh'!$B$84:$BI$84,$E139:$BL139)+'FD inverse'!$A$47*$C140/Setup!$B$17+INDEX('FD inverse'!$A$47:$BH$47,1,'FD mesh'!$B$15+1)*Setup!$B$22</f>
        <v>0</v>
      </c>
      <c r="AX140" s="0" t="n">
        <f aca="false">SUMPRODUCT('FD inverse'!$A$48:$BH$48,'FD mesh'!$B$84:$BI$84,$E139:$BL139)+'FD inverse'!$A$48*$C140/Setup!$B$17+INDEX('FD inverse'!$A$48:$BH$48,1,'FD mesh'!$B$15+1)*Setup!$B$22</f>
        <v>0</v>
      </c>
      <c r="AY140" s="0" t="n">
        <f aca="false">SUMPRODUCT('FD inverse'!$A$49:$BH$49,'FD mesh'!$B$84:$BI$84,$E139:$BL139)+'FD inverse'!$A$49*$C140/Setup!$B$17+INDEX('FD inverse'!$A$49:$BH$49,1,'FD mesh'!$B$15+1)*Setup!$B$22</f>
        <v>0</v>
      </c>
      <c r="AZ140" s="0" t="n">
        <f aca="false">SUMPRODUCT('FD inverse'!$A$50:$BH$50,'FD mesh'!$B$84:$BI$84,$E139:$BL139)+'FD inverse'!$A$50*$C140/Setup!$B$17+INDEX('FD inverse'!$A$50:$BH$50,1,'FD mesh'!$B$15+1)*Setup!$B$22</f>
        <v>0</v>
      </c>
      <c r="BA140" s="0" t="n">
        <f aca="false">SUMPRODUCT('FD inverse'!$A$51:$BH$51,'FD mesh'!$B$84:$BI$84,$E139:$BL139)+'FD inverse'!$A$51*$C140/Setup!$B$17+INDEX('FD inverse'!$A$51:$BH$51,1,'FD mesh'!$B$15+1)*Setup!$B$22</f>
        <v>0</v>
      </c>
      <c r="BB140" s="0" t="n">
        <f aca="false">SUMPRODUCT('FD inverse'!$A$52:$BH$52,'FD mesh'!$B$84:$BI$84,$E139:$BL139)+'FD inverse'!$A$52*$C140/Setup!$B$17+INDEX('FD inverse'!$A$52:$BH$52,1,'FD mesh'!$B$15+1)*Setup!$B$22</f>
        <v>0</v>
      </c>
      <c r="BC140" s="0" t="n">
        <f aca="false">SUMPRODUCT('FD inverse'!$A$53:$BH$53,'FD mesh'!$B$84:$BI$84,$E139:$BL139)+'FD inverse'!$A$53*$C140/Setup!$B$17+INDEX('FD inverse'!$A$53:$BH$53,1,'FD mesh'!$B$15+1)*Setup!$B$22</f>
        <v>0</v>
      </c>
      <c r="BD140" s="0" t="n">
        <f aca="false">SUMPRODUCT('FD inverse'!$A$54:$BH$54,'FD mesh'!$B$84:$BI$84,$E139:$BL139)+'FD inverse'!$A$54*$C140/Setup!$B$17+INDEX('FD inverse'!$A$54:$BH$54,1,'FD mesh'!$B$15+1)*Setup!$B$22</f>
        <v>0</v>
      </c>
      <c r="BE140" s="0" t="n">
        <f aca="false">SUMPRODUCT('FD inverse'!$A$55:$BH$55,'FD mesh'!$B$84:$BI$84,$E139:$BL139)+'FD inverse'!$A$55*$C140/Setup!$B$17+INDEX('FD inverse'!$A$55:$BH$55,1,'FD mesh'!$B$15+1)*Setup!$B$22</f>
        <v>0</v>
      </c>
      <c r="BF140" s="0" t="n">
        <f aca="false">SUMPRODUCT('FD inverse'!$A$56:$BH$56,'FD mesh'!$B$84:$BI$84,$E139:$BL139)+'FD inverse'!$A$56*$C140/Setup!$B$17+INDEX('FD inverse'!$A$56:$BH$56,1,'FD mesh'!$B$15+1)*Setup!$B$22</f>
        <v>0</v>
      </c>
      <c r="BG140" s="0" t="n">
        <f aca="false">SUMPRODUCT('FD inverse'!$A$57:$BH$57,'FD mesh'!$B$84:$BI$84,$E139:$BL139)+'FD inverse'!$A$57*$C140/Setup!$B$17+INDEX('FD inverse'!$A$57:$BH$57,1,'FD mesh'!$B$15+1)*Setup!$B$22</f>
        <v>0</v>
      </c>
      <c r="BH140" s="0" t="n">
        <f aca="false">SUMPRODUCT('FD inverse'!$A$58:$BH$58,'FD mesh'!$B$84:$BI$84,$E139:$BL139)+'FD inverse'!$A$58*$C140/Setup!$B$17+INDEX('FD inverse'!$A$58:$BH$58,1,'FD mesh'!$B$15+1)*Setup!$B$22</f>
        <v>0</v>
      </c>
      <c r="BI140" s="0" t="n">
        <f aca="false">SUMPRODUCT('FD inverse'!$A$59:$BH$59,'FD mesh'!$B$84:$BI$84,$E139:$BL139)+'FD inverse'!$A$59*$C140/Setup!$B$17+INDEX('FD inverse'!$A$59:$BH$59,1,'FD mesh'!$B$15+1)*Setup!$B$22</f>
        <v>0</v>
      </c>
      <c r="BJ140" s="0" t="n">
        <f aca="false">SUMPRODUCT('FD inverse'!$A$60:$BH$60,'FD mesh'!$B$84:$BI$84,$E139:$BL139)+'FD inverse'!$A$60*$C140/Setup!$B$17+INDEX('FD inverse'!$A$60:$BH$60,1,'FD mesh'!$B$15+1)*Setup!$B$22</f>
        <v>0</v>
      </c>
      <c r="BK140" s="0" t="n">
        <f aca="false">SUMPRODUCT('FD inverse'!$A$61:$BH$61,'FD mesh'!$B$84:$BI$84,$E139:$BL139)+'FD inverse'!$A$61*$C140/Setup!$B$17+INDEX('FD inverse'!$A$61:$BH$61,1,'FD mesh'!$B$15+1)*Setup!$B$22</f>
        <v>0</v>
      </c>
      <c r="BL140" s="0" t="n">
        <f aca="false">SUMPRODUCT('FD inverse'!$A$62:$BH$62,'FD mesh'!$B$84:$BI$84,$E139:$BL139)+'FD inverse'!$A$62*$C140/Setup!$B$17+INDEX('FD inverse'!$A$62:$BH$62,1,'FD mesh'!$B$15+1)*Setup!$B$22</f>
        <v>0</v>
      </c>
    </row>
    <row r="141" customFormat="false" ht="15" hidden="false" customHeight="false" outlineLevel="0" collapsed="false">
      <c r="A141" s="0" t="n">
        <v>136</v>
      </c>
      <c r="B141" s="0" t="n">
        <f aca="false">A141*Setup!$B$11/3600</f>
        <v>11.3333333333333</v>
      </c>
      <c r="C141" s="0" t="n">
        <f aca="false">Setup!$B$7+Setup!$B$8*COS(2*PI()*(B141-Setup!$B$9)/24)</f>
        <v>25.3680805733027</v>
      </c>
      <c r="D141" s="0" t="n">
        <f aca="false">(C141-E141)/Setup!$B$17</f>
        <v>23.7568142453374</v>
      </c>
      <c r="E141" s="0" t="n">
        <f aca="false">SUMPRODUCT('FD inverse'!$A$3:$BH$3,'FD mesh'!$B$84:$BI$84,$E140:$BL140)+'FD inverse'!$A$3*$C141/Setup!$B$17+INDEX('FD inverse'!$A$3:$BH$3,1,'FD mesh'!$B$15+1)*Setup!$B$22</f>
        <v>22.2796947214088</v>
      </c>
      <c r="F141" s="0" t="n">
        <f aca="false">SUMPRODUCT('FD inverse'!$A$4:$BH$4,'FD mesh'!$B$84:$BI$84,$E140:$BL140)+'FD inverse'!$A$4*$C141/Setup!$B$17+INDEX('FD inverse'!$A$4:$BH$4,1,'FD mesh'!$B$15+1)*Setup!$B$22</f>
        <v>21.5861462212745</v>
      </c>
      <c r="G141" s="0" t="n">
        <f aca="false">SUMPRODUCT('FD inverse'!$A$5:$BH$5,'FD mesh'!$B$84:$BI$84,$E140:$BL140)+'FD inverse'!$A$5*$C141/Setup!$B$17+INDEX('FD inverse'!$A$5:$BH$5,1,'FD mesh'!$B$15+1)*Setup!$B$22</f>
        <v>20.9175769197987</v>
      </c>
      <c r="H141" s="0" t="n">
        <f aca="false">SUMPRODUCT('FD inverse'!$A$6:$BH$6,'FD mesh'!$B$84:$BI$84,$E140:$BL140)+'FD inverse'!$A$6*$C141/Setup!$B$17+INDEX('FD inverse'!$A$6:$BH$6,1,'FD mesh'!$B$15+1)*Setup!$B$22</f>
        <v>18.7097117321593</v>
      </c>
      <c r="I141" s="0" t="n">
        <f aca="false">SUMPRODUCT('FD inverse'!$A$7:$BH$7,'FD mesh'!$B$84:$BI$84,$E140:$BL140)+'FD inverse'!$A$7*$C141/Setup!$B$17+INDEX('FD inverse'!$A$7:$BH$7,1,'FD mesh'!$B$15+1)*Setup!$B$22</f>
        <v>18.5252255253757</v>
      </c>
      <c r="J141" s="0" t="n">
        <f aca="false">SUMPRODUCT('FD inverse'!$A$8:$BH$8,'FD mesh'!$B$84:$BI$84,$E140:$BL140)+'FD inverse'!$A$8*$C141/Setup!$B$17+INDEX('FD inverse'!$A$8:$BH$8,1,'FD mesh'!$B$15+1)*Setup!$B$22</f>
        <v>18.361739949036</v>
      </c>
      <c r="K141" s="0" t="n">
        <f aca="false">SUMPRODUCT('FD inverse'!$A$9:$BH$9,'FD mesh'!$B$84:$BI$84,$E140:$BL140)+'FD inverse'!$A$9*$C141/Setup!$B$17+INDEX('FD inverse'!$A$9:$BH$9,1,'FD mesh'!$B$15+1)*Setup!$B$22</f>
        <v>18.218521766562</v>
      </c>
      <c r="L141" s="0" t="n">
        <f aca="false">SUMPRODUCT('FD inverse'!$A$10:$BH$10,'FD mesh'!$B$84:$BI$84,$E140:$BL140)+'FD inverse'!$A$10*$C141/Setup!$B$17+INDEX('FD inverse'!$A$10:$BH$10,1,'FD mesh'!$B$15+1)*Setup!$B$22</f>
        <v>18.0949093631268</v>
      </c>
      <c r="M141" s="0" t="n">
        <f aca="false">SUMPRODUCT('FD inverse'!$A$11:$BH$11,'FD mesh'!$B$84:$BI$84,$E140:$BL140)+'FD inverse'!$A$11*$C141/Setup!$B$17+INDEX('FD inverse'!$A$11:$BH$11,1,'FD mesh'!$B$15+1)*Setup!$B$22</f>
        <v>17.9903169735477</v>
      </c>
      <c r="N141" s="0" t="n">
        <f aca="false">SUMPRODUCT('FD inverse'!$A$12:$BH$12,'FD mesh'!$B$84:$BI$84,$E140:$BL140)+'FD inverse'!$A$12*$C141/Setup!$B$17+INDEX('FD inverse'!$A$12:$BH$12,1,'FD mesh'!$B$15+1)*Setup!$B$22</f>
        <v>17.9042379946028</v>
      </c>
      <c r="O141" s="0" t="n">
        <f aca="false">SUMPRODUCT('FD inverse'!$A$13:$BH$13,'FD mesh'!$B$84:$BI$84,$E140:$BL140)+'FD inverse'!$A$13*$C141/Setup!$B$17+INDEX('FD inverse'!$A$13:$BH$13,1,'FD mesh'!$B$15+1)*Setup!$B$22</f>
        <v>17.8362475214692</v>
      </c>
      <c r="P141" s="0" t="n">
        <f aca="false">SUMPRODUCT('FD inverse'!$A$14:$BH$14,'FD mesh'!$B$84:$BI$84,$E140:$BL140)+'FD inverse'!$A$14*$C141/Setup!$B$17+INDEX('FD inverse'!$A$14:$BH$14,1,'FD mesh'!$B$15+1)*Setup!$B$22</f>
        <v>17.7860042277609</v>
      </c>
      <c r="Q141" s="0" t="n">
        <f aca="false">SUMPRODUCT('FD inverse'!$A$15:$BH$15,'FD mesh'!$B$84:$BI$84,$E140:$BL140)+'FD inverse'!$A$15*$C141/Setup!$B$17+INDEX('FD inverse'!$A$15:$BH$15,1,'FD mesh'!$B$15+1)*Setup!$B$22</f>
        <v>17.7532516879335</v>
      </c>
      <c r="R141" s="0" t="n">
        <f aca="false">SUMPRODUCT('FD inverse'!$A$16:$BH$16,'FD mesh'!$B$84:$BI$84,$E140:$BL140)+'FD inverse'!$A$16*$C141/Setup!$B$17+INDEX('FD inverse'!$A$16:$BH$16,1,'FD mesh'!$B$15+1)*Setup!$B$22</f>
        <v>17.737819219752</v>
      </c>
      <c r="S141" s="0" t="n">
        <f aca="false">SUMPRODUCT('FD inverse'!$A$17:$BH$17,'FD mesh'!$B$84:$BI$84,$E140:$BL140)+'FD inverse'!$A$17*$C141/Setup!$B$17+INDEX('FD inverse'!$A$17:$BH$17,1,'FD mesh'!$B$15+1)*Setup!$B$22</f>
        <v>17.5221006784636</v>
      </c>
      <c r="T141" s="0" t="n">
        <f aca="false">SUMPRODUCT('FD inverse'!$A$18:$BH$18,'FD mesh'!$B$84:$BI$84,$E140:$BL140)+'FD inverse'!$A$18*$C141/Setup!$B$17+INDEX('FD inverse'!$A$18:$BH$18,1,'FD mesh'!$B$15+1)*Setup!$B$22</f>
        <v>17.3143230861976</v>
      </c>
      <c r="U141" s="0" t="n">
        <f aca="false">SUMPRODUCT('FD inverse'!$A$19:$BH$19,'FD mesh'!$B$84:$BI$84,$E140:$BL140)+'FD inverse'!$A$19*$C141/Setup!$B$17+INDEX('FD inverse'!$A$19:$BH$19,1,'FD mesh'!$B$15+1)*Setup!$B$22</f>
        <v>17.1138502099511</v>
      </c>
      <c r="V141" s="0" t="n">
        <f aca="false">SUMPRODUCT('FD inverse'!$A$20:$BH$20,'FD mesh'!$B$84:$BI$84,$E140:$BL140)+'FD inverse'!$A$20*$C141/Setup!$B$17+INDEX('FD inverse'!$A$20:$BH$20,1,'FD mesh'!$B$15+1)*Setup!$B$22</f>
        <v>16.9200646481849</v>
      </c>
      <c r="W141" s="0" t="n">
        <f aca="false">SUMPRODUCT('FD inverse'!$A$21:$BH$21,'FD mesh'!$B$84:$BI$84,$E140:$BL140)+'FD inverse'!$A$21*$C141/Setup!$B$17+INDEX('FD inverse'!$A$21:$BH$21,1,'FD mesh'!$B$15+1)*Setup!$B$22</f>
        <v>16.7323664758884</v>
      </c>
      <c r="X141" s="0" t="n">
        <f aca="false">SUMPRODUCT('FD inverse'!$A$22:$BH$22,'FD mesh'!$B$84:$BI$84,$E140:$BL140)+'FD inverse'!$A$22*$C141/Setup!$B$17+INDEX('FD inverse'!$A$22:$BH$22,1,'FD mesh'!$B$15+1)*Setup!$B$22</f>
        <v>16.5501718675542</v>
      </c>
      <c r="Y141" s="0" t="n">
        <f aca="false">SUMPRODUCT('FD inverse'!$A$23:$BH$23,'FD mesh'!$B$84:$BI$84,$E140:$BL140)+'FD inverse'!$A$23*$C141/Setup!$B$17+INDEX('FD inverse'!$A$23:$BH$23,1,'FD mesh'!$B$15+1)*Setup!$B$22</f>
        <v>16.3729117039492</v>
      </c>
      <c r="Z141" s="0" t="n">
        <f aca="false">SUMPRODUCT('FD inverse'!$A$24:$BH$24,'FD mesh'!$B$84:$BI$84,$E140:$BL140)+'FD inverse'!$A$24*$C141/Setup!$B$17+INDEX('FD inverse'!$A$24:$BH$24,1,'FD mesh'!$B$15+1)*Setup!$B$22</f>
        <v>16.2000301675669</v>
      </c>
      <c r="AA141" s="0" t="n">
        <f aca="false">SUMPRODUCT('FD inverse'!$A$25:$BH$25,'FD mesh'!$B$84:$BI$84,$E140:$BL140)+'FD inverse'!$A$25*$C141/Setup!$B$17+INDEX('FD inverse'!$A$25:$BH$25,1,'FD mesh'!$B$15+1)*Setup!$B$22</f>
        <v>16.0309833307355</v>
      </c>
      <c r="AB141" s="0" t="n">
        <f aca="false">SUMPRODUCT('FD inverse'!$A$26:$BH$26,'FD mesh'!$B$84:$BI$84,$E140:$BL140)+'FD inverse'!$A$26*$C141/Setup!$B$17+INDEX('FD inverse'!$A$26:$BH$26,1,'FD mesh'!$B$15+1)*Setup!$B$22</f>
        <v>15.865237739533</v>
      </c>
      <c r="AC141" s="0" t="n">
        <f aca="false">SUMPRODUCT('FD inverse'!$A$27:$BH$27,'FD mesh'!$B$84:$BI$84,$E140:$BL140)+'FD inverse'!$A$27*$C141/Setup!$B$17+INDEX('FD inverse'!$A$27:$BH$27,1,'FD mesh'!$B$15+1)*Setup!$B$22</f>
        <v>15.7022689959253</v>
      </c>
      <c r="AD141" s="0" t="n">
        <f aca="false">SUMPRODUCT('FD inverse'!$A$28:$BH$28,'FD mesh'!$B$84:$BI$84,$E140:$BL140)+'FD inverse'!$A$28*$C141/Setup!$B$17+INDEX('FD inverse'!$A$28:$BH$28,1,'FD mesh'!$B$15+1)*Setup!$B$22</f>
        <v>15.5415603398977</v>
      </c>
      <c r="AE141" s="0" t="n">
        <f aca="false">SUMPRODUCT('FD inverse'!$A$29:$BH$29,'FD mesh'!$B$84:$BI$84,$E140:$BL140)+'FD inverse'!$A$29*$C141/Setup!$B$17+INDEX('FD inverse'!$A$29:$BH$29,1,'FD mesh'!$B$15+1)*Setup!$B$22</f>
        <v>15.3826012327922</v>
      </c>
      <c r="AF141" s="0" t="n">
        <f aca="false">SUMPRODUCT('FD inverse'!$A$30:$BH$30,'FD mesh'!$B$84:$BI$84,$E140:$BL140)+'FD inverse'!$A$30*$C141/Setup!$B$17+INDEX('FD inverse'!$A$30:$BH$30,1,'FD mesh'!$B$15+1)*Setup!$B$22</f>
        <v>15.2248859425983</v>
      </c>
      <c r="AG141" s="0" t="n">
        <f aca="false">SUMPRODUCT('FD inverse'!$A$31:$BH$31,'FD mesh'!$B$84:$BI$84,$E140:$BL140)+'FD inverse'!$A$31*$C141/Setup!$B$17+INDEX('FD inverse'!$A$31:$BH$31,1,'FD mesh'!$B$15+1)*Setup!$B$22</f>
        <v>15.0679121315626</v>
      </c>
      <c r="AH141" s="0" t="n">
        <f aca="false">SUMPRODUCT('FD inverse'!$A$32:$BH$32,'FD mesh'!$B$84:$BI$84,$E140:$BL140)+'FD inverse'!$A$32*$C141/Setup!$B$17+INDEX('FD inverse'!$A$32:$BH$32,1,'FD mesh'!$B$15+1)*Setup!$B$22</f>
        <v>15.0615083508149</v>
      </c>
      <c r="AI141" s="0" t="n">
        <f aca="false">SUMPRODUCT('FD inverse'!$A$33:$BH$33,'FD mesh'!$B$84:$BI$84,$E140:$BL140)+'FD inverse'!$A$33*$C141/Setup!$B$17+INDEX('FD inverse'!$A$33:$BH$33,1,'FD mesh'!$B$15+1)*Setup!$B$22</f>
        <v>15.0554839451511</v>
      </c>
      <c r="AJ141" s="0" t="n">
        <f aca="false">SUMPRODUCT('FD inverse'!$A$34:$BH$34,'FD mesh'!$B$84:$BI$84,$E140:$BL140)+'FD inverse'!$A$34*$C141/Setup!$B$17+INDEX('FD inverse'!$A$34:$BH$34,1,'FD mesh'!$B$15+1)*Setup!$B$22</f>
        <v>15.0498050469914</v>
      </c>
      <c r="AK141" s="0" t="n">
        <f aca="false">SUMPRODUCT('FD inverse'!$A$35:$BH$35,'FD mesh'!$B$84:$BI$84,$E140:$BL140)+'FD inverse'!$A$35*$C141/Setup!$B$17+INDEX('FD inverse'!$A$35:$BH$35,1,'FD mesh'!$B$15+1)*Setup!$B$22</f>
        <v>15.0444391645336</v>
      </c>
      <c r="AL141" s="0" t="n">
        <f aca="false">SUMPRODUCT('FD inverse'!$A$36:$BH$36,'FD mesh'!$B$84:$BI$84,$E140:$BL140)+'FD inverse'!$A$36*$C141/Setup!$B$17+INDEX('FD inverse'!$A$36:$BH$36,1,'FD mesh'!$B$15+1)*Setup!$B$22</f>
        <v>15.039355031689</v>
      </c>
      <c r="AM141" s="0" t="n">
        <f aca="false">SUMPRODUCT('FD inverse'!$A$37:$BH$37,'FD mesh'!$B$84:$BI$84,$E140:$BL140)+'FD inverse'!$A$37*$C141/Setup!$B$17+INDEX('FD inverse'!$A$37:$BH$37,1,'FD mesh'!$B$15+1)*Setup!$B$22</f>
        <v>15.0345224674901</v>
      </c>
      <c r="AN141" s="0" t="n">
        <f aca="false">SUMPRODUCT('FD inverse'!$A$38:$BH$38,'FD mesh'!$B$84:$BI$84,$E140:$BL140)+'FD inverse'!$A$38*$C141/Setup!$B$17+INDEX('FD inverse'!$A$38:$BH$38,1,'FD mesh'!$B$15+1)*Setup!$B$22</f>
        <v>15.0299122443968</v>
      </c>
      <c r="AO141" s="0" t="n">
        <f aca="false">SUMPRODUCT('FD inverse'!$A$39:$BH$39,'FD mesh'!$B$84:$BI$84,$E140:$BL140)+'FD inverse'!$A$39*$C141/Setup!$B$17+INDEX('FD inverse'!$A$39:$BH$39,1,'FD mesh'!$B$15+1)*Setup!$B$22</f>
        <v>15.0254959648374</v>
      </c>
      <c r="AP141" s="0" t="n">
        <f aca="false">SUMPRODUCT('FD inverse'!$A$40:$BH$40,'FD mesh'!$B$84:$BI$84,$E140:$BL140)+'FD inverse'!$A$40*$C141/Setup!$B$17+INDEX('FD inverse'!$A$40:$BH$40,1,'FD mesh'!$B$15+1)*Setup!$B$22</f>
        <v>15.0212459452421</v>
      </c>
      <c r="AQ141" s="0" t="n">
        <f aca="false">SUMPRODUCT('FD inverse'!$A$41:$BH$41,'FD mesh'!$B$84:$BI$84,$E140:$BL140)+'FD inverse'!$A$41*$C141/Setup!$B$17+INDEX('FD inverse'!$A$41:$BH$41,1,'FD mesh'!$B$15+1)*Setup!$B$22</f>
        <v>15.0171351067688</v>
      </c>
      <c r="AR141" s="0" t="n">
        <f aca="false">SUMPRODUCT('FD inverse'!$A$42:$BH$42,'FD mesh'!$B$84:$BI$84,$E140:$BL140)+'FD inverse'!$A$42*$C141/Setup!$B$17+INDEX('FD inverse'!$A$42:$BH$42,1,'FD mesh'!$B$15+1)*Setup!$B$22</f>
        <v>15.013136871875</v>
      </c>
      <c r="AS141" s="0" t="n">
        <f aca="false">SUMPRODUCT('FD inverse'!$A$43:$BH$43,'FD mesh'!$B$84:$BI$84,$E140:$BL140)+'FD inverse'!$A$43*$C141/Setup!$B$17+INDEX('FD inverse'!$A$43:$BH$43,1,'FD mesh'!$B$15+1)*Setup!$B$22</f>
        <v>0</v>
      </c>
      <c r="AT141" s="0" t="n">
        <f aca="false">SUMPRODUCT('FD inverse'!$A$44:$BH$44,'FD mesh'!$B$84:$BI$84,$E140:$BL140)+'FD inverse'!$A$44*$C141/Setup!$B$17+INDEX('FD inverse'!$A$44:$BH$44,1,'FD mesh'!$B$15+1)*Setup!$B$22</f>
        <v>0</v>
      </c>
      <c r="AU141" s="0" t="n">
        <f aca="false">SUMPRODUCT('FD inverse'!$A$45:$BH$45,'FD mesh'!$B$84:$BI$84,$E140:$BL140)+'FD inverse'!$A$45*$C141/Setup!$B$17+INDEX('FD inverse'!$A$45:$BH$45,1,'FD mesh'!$B$15+1)*Setup!$B$22</f>
        <v>0</v>
      </c>
      <c r="AV141" s="0" t="n">
        <f aca="false">SUMPRODUCT('FD inverse'!$A$46:$BH$46,'FD mesh'!$B$84:$BI$84,$E140:$BL140)+'FD inverse'!$A$46*$C141/Setup!$B$17+INDEX('FD inverse'!$A$46:$BH$46,1,'FD mesh'!$B$15+1)*Setup!$B$22</f>
        <v>0</v>
      </c>
      <c r="AW141" s="0" t="n">
        <f aca="false">SUMPRODUCT('FD inverse'!$A$47:$BH$47,'FD mesh'!$B$84:$BI$84,$E140:$BL140)+'FD inverse'!$A$47*$C141/Setup!$B$17+INDEX('FD inverse'!$A$47:$BH$47,1,'FD mesh'!$B$15+1)*Setup!$B$22</f>
        <v>0</v>
      </c>
      <c r="AX141" s="0" t="n">
        <f aca="false">SUMPRODUCT('FD inverse'!$A$48:$BH$48,'FD mesh'!$B$84:$BI$84,$E140:$BL140)+'FD inverse'!$A$48*$C141/Setup!$B$17+INDEX('FD inverse'!$A$48:$BH$48,1,'FD mesh'!$B$15+1)*Setup!$B$22</f>
        <v>0</v>
      </c>
      <c r="AY141" s="0" t="n">
        <f aca="false">SUMPRODUCT('FD inverse'!$A$49:$BH$49,'FD mesh'!$B$84:$BI$84,$E140:$BL140)+'FD inverse'!$A$49*$C141/Setup!$B$17+INDEX('FD inverse'!$A$49:$BH$49,1,'FD mesh'!$B$15+1)*Setup!$B$22</f>
        <v>0</v>
      </c>
      <c r="AZ141" s="0" t="n">
        <f aca="false">SUMPRODUCT('FD inverse'!$A$50:$BH$50,'FD mesh'!$B$84:$BI$84,$E140:$BL140)+'FD inverse'!$A$50*$C141/Setup!$B$17+INDEX('FD inverse'!$A$50:$BH$50,1,'FD mesh'!$B$15+1)*Setup!$B$22</f>
        <v>0</v>
      </c>
      <c r="BA141" s="0" t="n">
        <f aca="false">SUMPRODUCT('FD inverse'!$A$51:$BH$51,'FD mesh'!$B$84:$BI$84,$E140:$BL140)+'FD inverse'!$A$51*$C141/Setup!$B$17+INDEX('FD inverse'!$A$51:$BH$51,1,'FD mesh'!$B$15+1)*Setup!$B$22</f>
        <v>0</v>
      </c>
      <c r="BB141" s="0" t="n">
        <f aca="false">SUMPRODUCT('FD inverse'!$A$52:$BH$52,'FD mesh'!$B$84:$BI$84,$E140:$BL140)+'FD inverse'!$A$52*$C141/Setup!$B$17+INDEX('FD inverse'!$A$52:$BH$52,1,'FD mesh'!$B$15+1)*Setup!$B$22</f>
        <v>0</v>
      </c>
      <c r="BC141" s="0" t="n">
        <f aca="false">SUMPRODUCT('FD inverse'!$A$53:$BH$53,'FD mesh'!$B$84:$BI$84,$E140:$BL140)+'FD inverse'!$A$53*$C141/Setup!$B$17+INDEX('FD inverse'!$A$53:$BH$53,1,'FD mesh'!$B$15+1)*Setup!$B$22</f>
        <v>0</v>
      </c>
      <c r="BD141" s="0" t="n">
        <f aca="false">SUMPRODUCT('FD inverse'!$A$54:$BH$54,'FD mesh'!$B$84:$BI$84,$E140:$BL140)+'FD inverse'!$A$54*$C141/Setup!$B$17+INDEX('FD inverse'!$A$54:$BH$54,1,'FD mesh'!$B$15+1)*Setup!$B$22</f>
        <v>0</v>
      </c>
      <c r="BE141" s="0" t="n">
        <f aca="false">SUMPRODUCT('FD inverse'!$A$55:$BH$55,'FD mesh'!$B$84:$BI$84,$E140:$BL140)+'FD inverse'!$A$55*$C141/Setup!$B$17+INDEX('FD inverse'!$A$55:$BH$55,1,'FD mesh'!$B$15+1)*Setup!$B$22</f>
        <v>0</v>
      </c>
      <c r="BF141" s="0" t="n">
        <f aca="false">SUMPRODUCT('FD inverse'!$A$56:$BH$56,'FD mesh'!$B$84:$BI$84,$E140:$BL140)+'FD inverse'!$A$56*$C141/Setup!$B$17+INDEX('FD inverse'!$A$56:$BH$56,1,'FD mesh'!$B$15+1)*Setup!$B$22</f>
        <v>0</v>
      </c>
      <c r="BG141" s="0" t="n">
        <f aca="false">SUMPRODUCT('FD inverse'!$A$57:$BH$57,'FD mesh'!$B$84:$BI$84,$E140:$BL140)+'FD inverse'!$A$57*$C141/Setup!$B$17+INDEX('FD inverse'!$A$57:$BH$57,1,'FD mesh'!$B$15+1)*Setup!$B$22</f>
        <v>0</v>
      </c>
      <c r="BH141" s="0" t="n">
        <f aca="false">SUMPRODUCT('FD inverse'!$A$58:$BH$58,'FD mesh'!$B$84:$BI$84,$E140:$BL140)+'FD inverse'!$A$58*$C141/Setup!$B$17+INDEX('FD inverse'!$A$58:$BH$58,1,'FD mesh'!$B$15+1)*Setup!$B$22</f>
        <v>0</v>
      </c>
      <c r="BI141" s="0" t="n">
        <f aca="false">SUMPRODUCT('FD inverse'!$A$59:$BH$59,'FD mesh'!$B$84:$BI$84,$E140:$BL140)+'FD inverse'!$A$59*$C141/Setup!$B$17+INDEX('FD inverse'!$A$59:$BH$59,1,'FD mesh'!$B$15+1)*Setup!$B$22</f>
        <v>0</v>
      </c>
      <c r="BJ141" s="0" t="n">
        <f aca="false">SUMPRODUCT('FD inverse'!$A$60:$BH$60,'FD mesh'!$B$84:$BI$84,$E140:$BL140)+'FD inverse'!$A$60*$C141/Setup!$B$17+INDEX('FD inverse'!$A$60:$BH$60,1,'FD mesh'!$B$15+1)*Setup!$B$22</f>
        <v>0</v>
      </c>
      <c r="BK141" s="0" t="n">
        <f aca="false">SUMPRODUCT('FD inverse'!$A$61:$BH$61,'FD mesh'!$B$84:$BI$84,$E140:$BL140)+'FD inverse'!$A$61*$C141/Setup!$B$17+INDEX('FD inverse'!$A$61:$BH$61,1,'FD mesh'!$B$15+1)*Setup!$B$22</f>
        <v>0</v>
      </c>
      <c r="BL141" s="0" t="n">
        <f aca="false">SUMPRODUCT('FD inverse'!$A$62:$BH$62,'FD mesh'!$B$84:$BI$84,$E140:$BL140)+'FD inverse'!$A$62*$C141/Setup!$B$17+INDEX('FD inverse'!$A$62:$BH$62,1,'FD mesh'!$B$15+1)*Setup!$B$22</f>
        <v>0</v>
      </c>
    </row>
    <row r="142" customFormat="false" ht="15" hidden="false" customHeight="false" outlineLevel="0" collapsed="false">
      <c r="A142" s="0" t="n">
        <v>137</v>
      </c>
      <c r="B142" s="0" t="n">
        <f aca="false">A142*Setup!$B$11/3600</f>
        <v>11.4166666666667</v>
      </c>
      <c r="C142" s="0" t="n">
        <f aca="false">Setup!$B$7+Setup!$B$8*COS(2*PI()*(B142-Setup!$B$9)/24)</f>
        <v>25.4497521531348</v>
      </c>
      <c r="D142" s="0" t="n">
        <f aca="false">(C142-E142)/Setup!$B$17</f>
        <v>23.9084545537182</v>
      </c>
      <c r="E142" s="0" t="n">
        <f aca="false">SUMPRODUCT('FD inverse'!$A$3:$BH$3,'FD mesh'!$B$84:$BI$84,$E141:$BL141)+'FD inverse'!$A$3*$C142/Setup!$B$17+INDEX('FD inverse'!$A$3:$BH$3,1,'FD mesh'!$B$15+1)*Setup!$B$22</f>
        <v>22.3416530611514</v>
      </c>
      <c r="F142" s="0" t="n">
        <f aca="false">SUMPRODUCT('FD inverse'!$A$4:$BH$4,'FD mesh'!$B$84:$BI$84,$E141:$BL141)+'FD inverse'!$A$4*$C142/Setup!$B$17+INDEX('FD inverse'!$A$4:$BH$4,1,'FD mesh'!$B$15+1)*Setup!$B$22</f>
        <v>21.643537733976</v>
      </c>
      <c r="G142" s="0" t="n">
        <f aca="false">SUMPRODUCT('FD inverse'!$A$5:$BH$5,'FD mesh'!$B$84:$BI$84,$E141:$BL141)+'FD inverse'!$A$5*$C142/Setup!$B$17+INDEX('FD inverse'!$A$5:$BH$5,1,'FD mesh'!$B$15+1)*Setup!$B$22</f>
        <v>20.9703319175217</v>
      </c>
      <c r="H142" s="0" t="n">
        <f aca="false">SUMPRODUCT('FD inverse'!$A$6:$BH$6,'FD mesh'!$B$84:$BI$84,$E141:$BL141)+'FD inverse'!$A$6*$C142/Setup!$B$17+INDEX('FD inverse'!$A$6:$BH$6,1,'FD mesh'!$B$15+1)*Setup!$B$22</f>
        <v>18.7468275600749</v>
      </c>
      <c r="I142" s="0" t="n">
        <f aca="false">SUMPRODUCT('FD inverse'!$A$7:$BH$7,'FD mesh'!$B$84:$BI$84,$E141:$BL141)+'FD inverse'!$A$7*$C142/Setup!$B$17+INDEX('FD inverse'!$A$7:$BH$7,1,'FD mesh'!$B$15+1)*Setup!$B$22</f>
        <v>18.5610058847598</v>
      </c>
      <c r="J142" s="0" t="n">
        <f aca="false">SUMPRODUCT('FD inverse'!$A$8:$BH$8,'FD mesh'!$B$84:$BI$84,$E141:$BL141)+'FD inverse'!$A$8*$C142/Setup!$B$17+INDEX('FD inverse'!$A$8:$BH$8,1,'FD mesh'!$B$15+1)*Setup!$B$22</f>
        <v>18.3962935660134</v>
      </c>
      <c r="K142" s="0" t="n">
        <f aca="false">SUMPRODUCT('FD inverse'!$A$9:$BH$9,'FD mesh'!$B$84:$BI$84,$E141:$BL141)+'FD inverse'!$A$9*$C142/Setup!$B$17+INDEX('FD inverse'!$A$9:$BH$9,1,'FD mesh'!$B$15+1)*Setup!$B$22</f>
        <v>18.2519668620031</v>
      </c>
      <c r="L142" s="0" t="n">
        <f aca="false">SUMPRODUCT('FD inverse'!$A$10:$BH$10,'FD mesh'!$B$84:$BI$84,$E141:$BL141)+'FD inverse'!$A$10*$C142/Setup!$B$17+INDEX('FD inverse'!$A$10:$BH$10,1,'FD mesh'!$B$15+1)*Setup!$B$22</f>
        <v>18.1273717777219</v>
      </c>
      <c r="M142" s="0" t="n">
        <f aca="false">SUMPRODUCT('FD inverse'!$A$11:$BH$11,'FD mesh'!$B$84:$BI$84,$E141:$BL141)+'FD inverse'!$A$11*$C142/Setup!$B$17+INDEX('FD inverse'!$A$11:$BH$11,1,'FD mesh'!$B$15+1)*Setup!$B$22</f>
        <v>18.0219285604586</v>
      </c>
      <c r="N142" s="0" t="n">
        <f aca="false">SUMPRODUCT('FD inverse'!$A$12:$BH$12,'FD mesh'!$B$84:$BI$84,$E141:$BL141)+'FD inverse'!$A$12*$C142/Setup!$B$17+INDEX('FD inverse'!$A$12:$BH$12,1,'FD mesh'!$B$15+1)*Setup!$B$22</f>
        <v>17.9351352469775</v>
      </c>
      <c r="O142" s="0" t="n">
        <f aca="false">SUMPRODUCT('FD inverse'!$A$13:$BH$13,'FD mesh'!$B$84:$BI$84,$E141:$BL141)+'FD inverse'!$A$13*$C142/Setup!$B$17+INDEX('FD inverse'!$A$13:$BH$13,1,'FD mesh'!$B$15+1)*Setup!$B$22</f>
        <v>17.8665704009741</v>
      </c>
      <c r="P142" s="0" t="n">
        <f aca="false">SUMPRODUCT('FD inverse'!$A$14:$BH$14,'FD mesh'!$B$84:$BI$84,$E141:$BL141)+'FD inverse'!$A$14*$C142/Setup!$B$17+INDEX('FD inverse'!$A$14:$BH$14,1,'FD mesh'!$B$15+1)*Setup!$B$22</f>
        <v>17.8158951593984</v>
      </c>
      <c r="Q142" s="0" t="n">
        <f aca="false">SUMPRODUCT('FD inverse'!$A$15:$BH$15,'FD mesh'!$B$84:$BI$84,$E141:$BL141)+'FD inverse'!$A$15*$C142/Setup!$B$17+INDEX('FD inverse'!$A$15:$BH$15,1,'FD mesh'!$B$15+1)*Setup!$B$22</f>
        <v>17.7828546857504</v>
      </c>
      <c r="R142" s="0" t="n">
        <f aca="false">SUMPRODUCT('FD inverse'!$A$16:$BH$16,'FD mesh'!$B$84:$BI$84,$E141:$BL141)+'FD inverse'!$A$16*$C142/Setup!$B$17+INDEX('FD inverse'!$A$16:$BH$16,1,'FD mesh'!$B$15+1)*Setup!$B$22</f>
        <v>17.7672791075696</v>
      </c>
      <c r="S142" s="0" t="n">
        <f aca="false">SUMPRODUCT('FD inverse'!$A$17:$BH$17,'FD mesh'!$B$84:$BI$84,$E141:$BL141)+'FD inverse'!$A$17*$C142/Setup!$B$17+INDEX('FD inverse'!$A$17:$BH$17,1,'FD mesh'!$B$15+1)*Setup!$B$22</f>
        <v>17.5493156128224</v>
      </c>
      <c r="T142" s="0" t="n">
        <f aca="false">SUMPRODUCT('FD inverse'!$A$18:$BH$18,'FD mesh'!$B$84:$BI$84,$E141:$BL141)+'FD inverse'!$A$18*$C142/Setup!$B$17+INDEX('FD inverse'!$A$18:$BH$18,1,'FD mesh'!$B$15+1)*Setup!$B$22</f>
        <v>17.3393610844723</v>
      </c>
      <c r="U142" s="0" t="n">
        <f aca="false">SUMPRODUCT('FD inverse'!$A$19:$BH$19,'FD mesh'!$B$84:$BI$84,$E141:$BL141)+'FD inverse'!$A$19*$C142/Setup!$B$17+INDEX('FD inverse'!$A$19:$BH$19,1,'FD mesh'!$B$15+1)*Setup!$B$22</f>
        <v>17.1367748813287</v>
      </c>
      <c r="V142" s="0" t="n">
        <f aca="false">SUMPRODUCT('FD inverse'!$A$20:$BH$20,'FD mesh'!$B$84:$BI$84,$E141:$BL141)+'FD inverse'!$A$20*$C142/Setup!$B$17+INDEX('FD inverse'!$A$20:$BH$20,1,'FD mesh'!$B$15+1)*Setup!$B$22</f>
        <v>16.9409350814762</v>
      </c>
      <c r="W142" s="0" t="n">
        <f aca="false">SUMPRODUCT('FD inverse'!$A$21:$BH$21,'FD mesh'!$B$84:$BI$84,$E141:$BL141)+'FD inverse'!$A$21*$C142/Setup!$B$17+INDEX('FD inverse'!$A$21:$BH$21,1,'FD mesh'!$B$15+1)*Setup!$B$22</f>
        <v>16.7512371519923</v>
      </c>
      <c r="X142" s="0" t="n">
        <f aca="false">SUMPRODUCT('FD inverse'!$A$22:$BH$22,'FD mesh'!$B$84:$BI$84,$E141:$BL141)+'FD inverse'!$A$22*$C142/Setup!$B$17+INDEX('FD inverse'!$A$22:$BH$22,1,'FD mesh'!$B$15+1)*Setup!$B$22</f>
        <v>16.5670925929047</v>
      </c>
      <c r="Y142" s="0" t="n">
        <f aca="false">SUMPRODUCT('FD inverse'!$A$23:$BH$23,'FD mesh'!$B$84:$BI$84,$E141:$BL141)+'FD inverse'!$A$23*$C142/Setup!$B$17+INDEX('FD inverse'!$A$23:$BH$23,1,'FD mesh'!$B$15+1)*Setup!$B$22</f>
        <v>16.3879275615632</v>
      </c>
      <c r="Z142" s="0" t="n">
        <f aca="false">SUMPRODUCT('FD inverse'!$A$24:$BH$24,'FD mesh'!$B$84:$BI$84,$E141:$BL141)+'FD inverse'!$A$24*$C142/Setup!$B$17+INDEX('FD inverse'!$A$24:$BH$24,1,'FD mesh'!$B$15+1)*Setup!$B$22</f>
        <v>16.2131814826051</v>
      </c>
      <c r="AA142" s="0" t="n">
        <f aca="false">SUMPRODUCT('FD inverse'!$A$25:$BH$25,'FD mesh'!$B$84:$BI$84,$E141:$BL141)+'FD inverse'!$A$25*$C142/Setup!$B$17+INDEX('FD inverse'!$A$25:$BH$25,1,'FD mesh'!$B$15+1)*Setup!$B$22</f>
        <v>16.0423056477869</v>
      </c>
      <c r="AB142" s="0" t="n">
        <f aca="false">SUMPRODUCT('FD inverse'!$A$26:$BH$26,'FD mesh'!$B$84:$BI$84,$E141:$BL141)+'FD inverse'!$A$26*$C142/Setup!$B$17+INDEX('FD inverse'!$A$26:$BH$26,1,'FD mesh'!$B$15+1)*Setup!$B$22</f>
        <v>15.8747618091296</v>
      </c>
      <c r="AC142" s="0" t="n">
        <f aca="false">SUMPRODUCT('FD inverse'!$A$27:$BH$27,'FD mesh'!$B$84:$BI$84,$E141:$BL141)+'FD inverse'!$A$27*$C142/Setup!$B$17+INDEX('FD inverse'!$A$27:$BH$27,1,'FD mesh'!$B$15+1)*Setup!$B$22</f>
        <v>15.7100207680963</v>
      </c>
      <c r="AD142" s="0" t="n">
        <f aca="false">SUMPRODUCT('FD inverse'!$A$28:$BH$28,'FD mesh'!$B$84:$BI$84,$E141:$BL141)+'FD inverse'!$A$28*$C142/Setup!$B$17+INDEX('FD inverse'!$A$28:$BH$28,1,'FD mesh'!$B$15+1)*Setup!$B$22</f>
        <v>15.5475609628734</v>
      </c>
      <c r="AE142" s="0" t="n">
        <f aca="false">SUMPRODUCT('FD inverse'!$A$29:$BH$29,'FD mesh'!$B$84:$BI$84,$E141:$BL141)+'FD inverse'!$A$29*$C142/Setup!$B$17+INDEX('FD inverse'!$A$29:$BH$29,1,'FD mesh'!$B$15+1)*Setup!$B$22</f>
        <v>15.3868670552691</v>
      </c>
      <c r="AF142" s="0" t="n">
        <f aca="false">SUMPRODUCT('FD inverse'!$A$30:$BH$30,'FD mesh'!$B$84:$BI$84,$E141:$BL141)+'FD inverse'!$A$30*$C142/Setup!$B$17+INDEX('FD inverse'!$A$30:$BH$30,1,'FD mesh'!$B$15+1)*Setup!$B$22</f>
        <v>15.2274285182795</v>
      </c>
      <c r="AG142" s="0" t="n">
        <f aca="false">SUMPRODUCT('FD inverse'!$A$31:$BH$31,'FD mesh'!$B$84:$BI$84,$E141:$BL141)+'FD inverse'!$A$31*$C142/Setup!$B$17+INDEX('FD inverse'!$A$31:$BH$31,1,'FD mesh'!$B$15+1)*Setup!$B$22</f>
        <v>15.0687382249903</v>
      </c>
      <c r="AH142" s="0" t="n">
        <f aca="false">SUMPRODUCT('FD inverse'!$A$32:$BH$32,'FD mesh'!$B$84:$BI$84,$E141:$BL141)+'FD inverse'!$A$32*$C142/Setup!$B$17+INDEX('FD inverse'!$A$32:$BH$32,1,'FD mesh'!$B$15+1)*Setup!$B$22</f>
        <v>15.0622638429517</v>
      </c>
      <c r="AI142" s="0" t="n">
        <f aca="false">SUMPRODUCT('FD inverse'!$A$33:$BH$33,'FD mesh'!$B$84:$BI$84,$E141:$BL141)+'FD inverse'!$A$33*$C142/Setup!$B$17+INDEX('FD inverse'!$A$33:$BH$33,1,'FD mesh'!$B$15+1)*Setup!$B$22</f>
        <v>15.0561719084342</v>
      </c>
      <c r="AJ142" s="0" t="n">
        <f aca="false">SUMPRODUCT('FD inverse'!$A$34:$BH$34,'FD mesh'!$B$84:$BI$84,$E141:$BL141)+'FD inverse'!$A$34*$C142/Setup!$B$17+INDEX('FD inverse'!$A$34:$BH$34,1,'FD mesh'!$B$15+1)*Setup!$B$22</f>
        <v>15.0504282367766</v>
      </c>
      <c r="AK142" s="0" t="n">
        <f aca="false">SUMPRODUCT('FD inverse'!$A$35:$BH$35,'FD mesh'!$B$84:$BI$84,$E141:$BL141)+'FD inverse'!$A$35*$C142/Setup!$B$17+INDEX('FD inverse'!$A$35:$BH$35,1,'FD mesh'!$B$15+1)*Setup!$B$22</f>
        <v>15.0450000381423</v>
      </c>
      <c r="AL142" s="0" t="n">
        <f aca="false">SUMPRODUCT('FD inverse'!$A$36:$BH$36,'FD mesh'!$B$84:$BI$84,$E141:$BL141)+'FD inverse'!$A$36*$C142/Setup!$B$17+INDEX('FD inverse'!$A$36:$BH$36,1,'FD mesh'!$B$15+1)*Setup!$B$22</f>
        <v>15.0398557666474</v>
      </c>
      <c r="AM142" s="0" t="n">
        <f aca="false">SUMPRODUCT('FD inverse'!$A$37:$BH$37,'FD mesh'!$B$84:$BI$84,$E141:$BL141)+'FD inverse'!$A$37*$C142/Setup!$B$17+INDEX('FD inverse'!$A$37:$BH$37,1,'FD mesh'!$B$15+1)*Setup!$B$22</f>
        <v>15.0349649787221</v>
      </c>
      <c r="AN142" s="0" t="n">
        <f aca="false">SUMPRODUCT('FD inverse'!$A$38:$BH$38,'FD mesh'!$B$84:$BI$84,$E141:$BL141)+'FD inverse'!$A$38*$C142/Setup!$B$17+INDEX('FD inverse'!$A$38:$BH$38,1,'FD mesh'!$B$15+1)*Setup!$B$22</f>
        <v>15.0302982001749</v>
      </c>
      <c r="AO142" s="0" t="n">
        <f aca="false">SUMPRODUCT('FD inverse'!$A$39:$BH$39,'FD mesh'!$B$84:$BI$84,$E141:$BL141)+'FD inverse'!$A$39*$C142/Setup!$B$17+INDEX('FD inverse'!$A$39:$BH$39,1,'FD mesh'!$B$15+1)*Setup!$B$22</f>
        <v>15.0258268013323</v>
      </c>
      <c r="AP142" s="0" t="n">
        <f aca="false">SUMPRODUCT('FD inverse'!$A$40:$BH$40,'FD mesh'!$B$84:$BI$84,$E141:$BL141)+'FD inverse'!$A$40*$C142/Setup!$B$17+INDEX('FD inverse'!$A$40:$BH$40,1,'FD mesh'!$B$15+1)*Setup!$B$22</f>
        <v>15.0215228795437</v>
      </c>
      <c r="AQ142" s="0" t="n">
        <f aca="false">SUMPRODUCT('FD inverse'!$A$41:$BH$41,'FD mesh'!$B$84:$BI$84,$E141:$BL141)+'FD inverse'!$A$41*$C142/Setup!$B$17+INDEX('FD inverse'!$A$41:$BH$41,1,'FD mesh'!$B$15+1)*Setup!$B$22</f>
        <v>15.0173591482772</v>
      </c>
      <c r="AR142" s="0" t="n">
        <f aca="false">SUMPRODUCT('FD inverse'!$A$42:$BH$42,'FD mesh'!$B$84:$BI$84,$E141:$BL141)+'FD inverse'!$A$42*$C142/Setup!$B$17+INDEX('FD inverse'!$A$42:$BH$42,1,'FD mesh'!$B$15+1)*Setup!$B$22</f>
        <v>15.0133088319827</v>
      </c>
      <c r="AS142" s="0" t="n">
        <f aca="false">SUMPRODUCT('FD inverse'!$A$43:$BH$43,'FD mesh'!$B$84:$BI$84,$E141:$BL141)+'FD inverse'!$A$43*$C142/Setup!$B$17+INDEX('FD inverse'!$A$43:$BH$43,1,'FD mesh'!$B$15+1)*Setup!$B$22</f>
        <v>0</v>
      </c>
      <c r="AT142" s="0" t="n">
        <f aca="false">SUMPRODUCT('FD inverse'!$A$44:$BH$44,'FD mesh'!$B$84:$BI$84,$E141:$BL141)+'FD inverse'!$A$44*$C142/Setup!$B$17+INDEX('FD inverse'!$A$44:$BH$44,1,'FD mesh'!$B$15+1)*Setup!$B$22</f>
        <v>0</v>
      </c>
      <c r="AU142" s="0" t="n">
        <f aca="false">SUMPRODUCT('FD inverse'!$A$45:$BH$45,'FD mesh'!$B$84:$BI$84,$E141:$BL141)+'FD inverse'!$A$45*$C142/Setup!$B$17+INDEX('FD inverse'!$A$45:$BH$45,1,'FD mesh'!$B$15+1)*Setup!$B$22</f>
        <v>0</v>
      </c>
      <c r="AV142" s="0" t="n">
        <f aca="false">SUMPRODUCT('FD inverse'!$A$46:$BH$46,'FD mesh'!$B$84:$BI$84,$E141:$BL141)+'FD inverse'!$A$46*$C142/Setup!$B$17+INDEX('FD inverse'!$A$46:$BH$46,1,'FD mesh'!$B$15+1)*Setup!$B$22</f>
        <v>0</v>
      </c>
      <c r="AW142" s="0" t="n">
        <f aca="false">SUMPRODUCT('FD inverse'!$A$47:$BH$47,'FD mesh'!$B$84:$BI$84,$E141:$BL141)+'FD inverse'!$A$47*$C142/Setup!$B$17+INDEX('FD inverse'!$A$47:$BH$47,1,'FD mesh'!$B$15+1)*Setup!$B$22</f>
        <v>0</v>
      </c>
      <c r="AX142" s="0" t="n">
        <f aca="false">SUMPRODUCT('FD inverse'!$A$48:$BH$48,'FD mesh'!$B$84:$BI$84,$E141:$BL141)+'FD inverse'!$A$48*$C142/Setup!$B$17+INDEX('FD inverse'!$A$48:$BH$48,1,'FD mesh'!$B$15+1)*Setup!$B$22</f>
        <v>0</v>
      </c>
      <c r="AY142" s="0" t="n">
        <f aca="false">SUMPRODUCT('FD inverse'!$A$49:$BH$49,'FD mesh'!$B$84:$BI$84,$E141:$BL141)+'FD inverse'!$A$49*$C142/Setup!$B$17+INDEX('FD inverse'!$A$49:$BH$49,1,'FD mesh'!$B$15+1)*Setup!$B$22</f>
        <v>0</v>
      </c>
      <c r="AZ142" s="0" t="n">
        <f aca="false">SUMPRODUCT('FD inverse'!$A$50:$BH$50,'FD mesh'!$B$84:$BI$84,$E141:$BL141)+'FD inverse'!$A$50*$C142/Setup!$B$17+INDEX('FD inverse'!$A$50:$BH$50,1,'FD mesh'!$B$15+1)*Setup!$B$22</f>
        <v>0</v>
      </c>
      <c r="BA142" s="0" t="n">
        <f aca="false">SUMPRODUCT('FD inverse'!$A$51:$BH$51,'FD mesh'!$B$84:$BI$84,$E141:$BL141)+'FD inverse'!$A$51*$C142/Setup!$B$17+INDEX('FD inverse'!$A$51:$BH$51,1,'FD mesh'!$B$15+1)*Setup!$B$22</f>
        <v>0</v>
      </c>
      <c r="BB142" s="0" t="n">
        <f aca="false">SUMPRODUCT('FD inverse'!$A$52:$BH$52,'FD mesh'!$B$84:$BI$84,$E141:$BL141)+'FD inverse'!$A$52*$C142/Setup!$B$17+INDEX('FD inverse'!$A$52:$BH$52,1,'FD mesh'!$B$15+1)*Setup!$B$22</f>
        <v>0</v>
      </c>
      <c r="BC142" s="0" t="n">
        <f aca="false">SUMPRODUCT('FD inverse'!$A$53:$BH$53,'FD mesh'!$B$84:$BI$84,$E141:$BL141)+'FD inverse'!$A$53*$C142/Setup!$B$17+INDEX('FD inverse'!$A$53:$BH$53,1,'FD mesh'!$B$15+1)*Setup!$B$22</f>
        <v>0</v>
      </c>
      <c r="BD142" s="0" t="n">
        <f aca="false">SUMPRODUCT('FD inverse'!$A$54:$BH$54,'FD mesh'!$B$84:$BI$84,$E141:$BL141)+'FD inverse'!$A$54*$C142/Setup!$B$17+INDEX('FD inverse'!$A$54:$BH$54,1,'FD mesh'!$B$15+1)*Setup!$B$22</f>
        <v>0</v>
      </c>
      <c r="BE142" s="0" t="n">
        <f aca="false">SUMPRODUCT('FD inverse'!$A$55:$BH$55,'FD mesh'!$B$84:$BI$84,$E141:$BL141)+'FD inverse'!$A$55*$C142/Setup!$B$17+INDEX('FD inverse'!$A$55:$BH$55,1,'FD mesh'!$B$15+1)*Setup!$B$22</f>
        <v>0</v>
      </c>
      <c r="BF142" s="0" t="n">
        <f aca="false">SUMPRODUCT('FD inverse'!$A$56:$BH$56,'FD mesh'!$B$84:$BI$84,$E141:$BL141)+'FD inverse'!$A$56*$C142/Setup!$B$17+INDEX('FD inverse'!$A$56:$BH$56,1,'FD mesh'!$B$15+1)*Setup!$B$22</f>
        <v>0</v>
      </c>
      <c r="BG142" s="0" t="n">
        <f aca="false">SUMPRODUCT('FD inverse'!$A$57:$BH$57,'FD mesh'!$B$84:$BI$84,$E141:$BL141)+'FD inverse'!$A$57*$C142/Setup!$B$17+INDEX('FD inverse'!$A$57:$BH$57,1,'FD mesh'!$B$15+1)*Setup!$B$22</f>
        <v>0</v>
      </c>
      <c r="BH142" s="0" t="n">
        <f aca="false">SUMPRODUCT('FD inverse'!$A$58:$BH$58,'FD mesh'!$B$84:$BI$84,$E141:$BL141)+'FD inverse'!$A$58*$C142/Setup!$B$17+INDEX('FD inverse'!$A$58:$BH$58,1,'FD mesh'!$B$15+1)*Setup!$B$22</f>
        <v>0</v>
      </c>
      <c r="BI142" s="0" t="n">
        <f aca="false">SUMPRODUCT('FD inverse'!$A$59:$BH$59,'FD mesh'!$B$84:$BI$84,$E141:$BL141)+'FD inverse'!$A$59*$C142/Setup!$B$17+INDEX('FD inverse'!$A$59:$BH$59,1,'FD mesh'!$B$15+1)*Setup!$B$22</f>
        <v>0</v>
      </c>
      <c r="BJ142" s="0" t="n">
        <f aca="false">SUMPRODUCT('FD inverse'!$A$60:$BH$60,'FD mesh'!$B$84:$BI$84,$E141:$BL141)+'FD inverse'!$A$60*$C142/Setup!$B$17+INDEX('FD inverse'!$A$60:$BH$60,1,'FD mesh'!$B$15+1)*Setup!$B$22</f>
        <v>0</v>
      </c>
      <c r="BK142" s="0" t="n">
        <f aca="false">SUMPRODUCT('FD inverse'!$A$61:$BH$61,'FD mesh'!$B$84:$BI$84,$E141:$BL141)+'FD inverse'!$A$61*$C142/Setup!$B$17+INDEX('FD inverse'!$A$61:$BH$61,1,'FD mesh'!$B$15+1)*Setup!$B$22</f>
        <v>0</v>
      </c>
      <c r="BL142" s="0" t="n">
        <f aca="false">SUMPRODUCT('FD inverse'!$A$62:$BH$62,'FD mesh'!$B$84:$BI$84,$E141:$BL141)+'FD inverse'!$A$62*$C142/Setup!$B$17+INDEX('FD inverse'!$A$62:$BH$62,1,'FD mesh'!$B$15+1)*Setup!$B$22</f>
        <v>0</v>
      </c>
    </row>
    <row r="143" customFormat="false" ht="15" hidden="false" customHeight="false" outlineLevel="0" collapsed="false">
      <c r="A143" s="0" t="n">
        <v>138</v>
      </c>
      <c r="B143" s="0" t="n">
        <f aca="false">A143*Setup!$B$11/3600</f>
        <v>11.5</v>
      </c>
      <c r="C143" s="0" t="n">
        <f aca="false">Setup!$B$7+Setup!$B$8*COS(2*PI()*(B143-Setup!$B$9)/24)</f>
        <v>25.5307337294604</v>
      </c>
      <c r="D143" s="0" t="n">
        <f aca="false">(C143-E143)/Setup!$B$17</f>
        <v>24.0568821376262</v>
      </c>
      <c r="E143" s="0" t="n">
        <f aca="false">SUMPRODUCT('FD inverse'!$A$3:$BH$3,'FD mesh'!$B$84:$BI$84,$E142:$BL142)+'FD inverse'!$A$3*$C143/Setup!$B$17+INDEX('FD inverse'!$A$3:$BH$3,1,'FD mesh'!$B$15+1)*Setup!$B$22</f>
        <v>22.403339051569</v>
      </c>
      <c r="F143" s="0" t="n">
        <f aca="false">SUMPRODUCT('FD inverse'!$A$4:$BH$4,'FD mesh'!$B$84:$BI$84,$E142:$BL142)+'FD inverse'!$A$4*$C143/Setup!$B$17+INDEX('FD inverse'!$A$4:$BH$4,1,'FD mesh'!$B$15+1)*Setup!$B$22</f>
        <v>21.700747133191</v>
      </c>
      <c r="G143" s="0" t="n">
        <f aca="false">SUMPRODUCT('FD inverse'!$A$5:$BH$5,'FD mesh'!$B$84:$BI$84,$E142:$BL142)+'FD inverse'!$A$5*$C143/Setup!$B$17+INDEX('FD inverse'!$A$5:$BH$5,1,'FD mesh'!$B$15+1)*Setup!$B$22</f>
        <v>21.0229856832224</v>
      </c>
      <c r="H143" s="0" t="n">
        <f aca="false">SUMPRODUCT('FD inverse'!$A$6:$BH$6,'FD mesh'!$B$84:$BI$84,$E142:$BL142)+'FD inverse'!$A$6*$C143/Setup!$B$17+INDEX('FD inverse'!$A$6:$BH$6,1,'FD mesh'!$B$15+1)*Setup!$B$22</f>
        <v>18.7841005821512</v>
      </c>
      <c r="I143" s="0" t="n">
        <f aca="false">SUMPRODUCT('FD inverse'!$A$7:$BH$7,'FD mesh'!$B$84:$BI$84,$E142:$BL142)+'FD inverse'!$A$7*$C143/Setup!$B$17+INDEX('FD inverse'!$A$7:$BH$7,1,'FD mesh'!$B$15+1)*Setup!$B$22</f>
        <v>18.5969641490405</v>
      </c>
      <c r="J143" s="0" t="n">
        <f aca="false">SUMPRODUCT('FD inverse'!$A$8:$BH$8,'FD mesh'!$B$84:$BI$84,$E142:$BL142)+'FD inverse'!$A$8*$C143/Setup!$B$17+INDEX('FD inverse'!$A$8:$BH$8,1,'FD mesh'!$B$15+1)*Setup!$B$22</f>
        <v>18.4310420311398</v>
      </c>
      <c r="K143" s="0" t="n">
        <f aca="false">SUMPRODUCT('FD inverse'!$A$9:$BH$9,'FD mesh'!$B$84:$BI$84,$E142:$BL142)+'FD inverse'!$A$9*$C143/Setup!$B$17+INDEX('FD inverse'!$A$9:$BH$9,1,'FD mesh'!$B$15+1)*Setup!$B$22</f>
        <v>18.2856204826351</v>
      </c>
      <c r="L143" s="0" t="n">
        <f aca="false">SUMPRODUCT('FD inverse'!$A$10:$BH$10,'FD mesh'!$B$84:$BI$84,$E142:$BL142)+'FD inverse'!$A$10*$C143/Setup!$B$17+INDEX('FD inverse'!$A$10:$BH$10,1,'FD mesh'!$B$15+1)*Setup!$B$22</f>
        <v>18.160053577571</v>
      </c>
      <c r="M143" s="0" t="n">
        <f aca="false">SUMPRODUCT('FD inverse'!$A$11:$BH$11,'FD mesh'!$B$84:$BI$84,$E142:$BL142)+'FD inverse'!$A$11*$C143/Setup!$B$17+INDEX('FD inverse'!$A$11:$BH$11,1,'FD mesh'!$B$15+1)*Setup!$B$22</f>
        <v>18.0537679703531</v>
      </c>
      <c r="N143" s="0" t="n">
        <f aca="false">SUMPRODUCT('FD inverse'!$A$12:$BH$12,'FD mesh'!$B$84:$BI$84,$E142:$BL142)+'FD inverse'!$A$12*$C143/Setup!$B$17+INDEX('FD inverse'!$A$12:$BH$12,1,'FD mesh'!$B$15+1)*Setup!$B$22</f>
        <v>17.9662666757574</v>
      </c>
      <c r="O143" s="0" t="n">
        <f aca="false">SUMPRODUCT('FD inverse'!$A$13:$BH$13,'FD mesh'!$B$84:$BI$84,$E142:$BL142)+'FD inverse'!$A$13*$C143/Setup!$B$17+INDEX('FD inverse'!$A$13:$BH$13,1,'FD mesh'!$B$15+1)*Setup!$B$22</f>
        <v>17.8971320058105</v>
      </c>
      <c r="P143" s="0" t="n">
        <f aca="false">SUMPRODUCT('FD inverse'!$A$14:$BH$14,'FD mesh'!$B$84:$BI$84,$E142:$BL142)+'FD inverse'!$A$14*$C143/Setup!$B$17+INDEX('FD inverse'!$A$14:$BH$14,1,'FD mesh'!$B$15+1)*Setup!$B$22</f>
        <v>17.8460277811948</v>
      </c>
      <c r="Q143" s="0" t="n">
        <f aca="false">SUMPRODUCT('FD inverse'!$A$15:$BH$15,'FD mesh'!$B$84:$BI$84,$E142:$BL142)+'FD inverse'!$A$15*$C143/Setup!$B$17+INDEX('FD inverse'!$A$15:$BH$15,1,'FD mesh'!$B$15+1)*Setup!$B$22</f>
        <v>17.812700914571</v>
      </c>
      <c r="R143" s="0" t="n">
        <f aca="false">SUMPRODUCT('FD inverse'!$A$16:$BH$16,'FD mesh'!$B$84:$BI$84,$E142:$BL142)+'FD inverse'!$A$16*$C143/Setup!$B$17+INDEX('FD inverse'!$A$16:$BH$16,1,'FD mesh'!$B$15+1)*Setup!$B$22</f>
        <v>17.7969824425317</v>
      </c>
      <c r="S143" s="0" t="n">
        <f aca="false">SUMPRODUCT('FD inverse'!$A$17:$BH$17,'FD mesh'!$B$84:$BI$84,$E142:$BL142)+'FD inverse'!$A$17*$C143/Setup!$B$17+INDEX('FD inverse'!$A$17:$BH$17,1,'FD mesh'!$B$15+1)*Setup!$B$22</f>
        <v>17.5767598832362</v>
      </c>
      <c r="T143" s="0" t="n">
        <f aca="false">SUMPRODUCT('FD inverse'!$A$18:$BH$18,'FD mesh'!$B$84:$BI$84,$E142:$BL142)+'FD inverse'!$A$18*$C143/Setup!$B$17+INDEX('FD inverse'!$A$18:$BH$18,1,'FD mesh'!$B$15+1)*Setup!$B$22</f>
        <v>17.3646137806625</v>
      </c>
      <c r="U143" s="0" t="n">
        <f aca="false">SUMPRODUCT('FD inverse'!$A$19:$BH$19,'FD mesh'!$B$84:$BI$84,$E142:$BL142)+'FD inverse'!$A$19*$C143/Setup!$B$17+INDEX('FD inverse'!$A$19:$BH$19,1,'FD mesh'!$B$15+1)*Setup!$B$22</f>
        <v>17.1598991858248</v>
      </c>
      <c r="V143" s="0" t="n">
        <f aca="false">SUMPRODUCT('FD inverse'!$A$20:$BH$20,'FD mesh'!$B$84:$BI$84,$E142:$BL142)+'FD inverse'!$A$20*$C143/Setup!$B$17+INDEX('FD inverse'!$A$20:$BH$20,1,'FD mesh'!$B$15+1)*Setup!$B$22</f>
        <v>16.9619897434531</v>
      </c>
      <c r="W143" s="0" t="n">
        <f aca="false">SUMPRODUCT('FD inverse'!$A$21:$BH$21,'FD mesh'!$B$84:$BI$84,$E142:$BL142)+'FD inverse'!$A$21*$C143/Setup!$B$17+INDEX('FD inverse'!$A$21:$BH$21,1,'FD mesh'!$B$15+1)*Setup!$B$22</f>
        <v>16.7702763873203</v>
      </c>
      <c r="X143" s="0" t="n">
        <f aca="false">SUMPRODUCT('FD inverse'!$A$22:$BH$22,'FD mesh'!$B$84:$BI$84,$E142:$BL142)+'FD inverse'!$A$22*$C143/Setup!$B$17+INDEX('FD inverse'!$A$22:$BH$22,1,'FD mesh'!$B$15+1)*Setup!$B$22</f>
        <v>16.5841660061554</v>
      </c>
      <c r="Y143" s="0" t="n">
        <f aca="false">SUMPRODUCT('FD inverse'!$A$23:$BH$23,'FD mesh'!$B$84:$BI$84,$E142:$BL142)+'FD inverse'!$A$23*$C143/Setup!$B$17+INDEX('FD inverse'!$A$23:$BH$23,1,'FD mesh'!$B$15+1)*Setup!$B$22</f>
        <v>16.4030800866043</v>
      </c>
      <c r="Z143" s="0" t="n">
        <f aca="false">SUMPRODUCT('FD inverse'!$A$24:$BH$24,'FD mesh'!$B$84:$BI$84,$E142:$BL142)+'FD inverse'!$A$24*$C143/Setup!$B$17+INDEX('FD inverse'!$A$24:$BH$24,1,'FD mesh'!$B$15+1)*Setup!$B$22</f>
        <v>16.2264533387083</v>
      </c>
      <c r="AA143" s="0" t="n">
        <f aca="false">SUMPRODUCT('FD inverse'!$A$25:$BH$25,'FD mesh'!$B$84:$BI$84,$E142:$BL142)+'FD inverse'!$A$25*$C143/Setup!$B$17+INDEX('FD inverse'!$A$25:$BH$25,1,'FD mesh'!$B$15+1)*Setup!$B$22</f>
        <v>16.0537323084654</v>
      </c>
      <c r="AB143" s="0" t="n">
        <f aca="false">SUMPRODUCT('FD inverse'!$A$26:$BH$26,'FD mesh'!$B$84:$BI$84,$E142:$BL142)+'FD inverse'!$A$26*$C143/Setup!$B$17+INDEX('FD inverse'!$A$26:$BH$26,1,'FD mesh'!$B$15+1)*Setup!$B$22</f>
        <v>15.8843739812221</v>
      </c>
      <c r="AC143" s="0" t="n">
        <f aca="false">SUMPRODUCT('FD inverse'!$A$27:$BH$27,'FD mesh'!$B$84:$BI$84,$E142:$BL142)+'FD inverse'!$A$27*$C143/Setup!$B$17+INDEX('FD inverse'!$A$27:$BH$27,1,'FD mesh'!$B$15+1)*Setup!$B$22</f>
        <v>15.717844378909</v>
      </c>
      <c r="AD143" s="0" t="n">
        <f aca="false">SUMPRODUCT('FD inverse'!$A$28:$BH$28,'FD mesh'!$B$84:$BI$84,$E142:$BL142)+'FD inverse'!$A$28*$C143/Setup!$B$17+INDEX('FD inverse'!$A$28:$BH$28,1,'FD mesh'!$B$15+1)*Setup!$B$22</f>
        <v>15.5536171534922</v>
      </c>
      <c r="AE143" s="0" t="n">
        <f aca="false">SUMPRODUCT('FD inverse'!$A$29:$BH$29,'FD mesh'!$B$84:$BI$84,$E142:$BL142)+'FD inverse'!$A$29*$C143/Setup!$B$17+INDEX('FD inverse'!$A$29:$BH$29,1,'FD mesh'!$B$15+1)*Setup!$B$22</f>
        <v>15.3911721784574</v>
      </c>
      <c r="AF143" s="0" t="n">
        <f aca="false">SUMPRODUCT('FD inverse'!$A$30:$BH$30,'FD mesh'!$B$84:$BI$84,$E142:$BL142)+'FD inverse'!$A$30*$C143/Setup!$B$17+INDEX('FD inverse'!$A$30:$BH$30,1,'FD mesh'!$B$15+1)*Setup!$B$22</f>
        <v>15.2299941396752</v>
      </c>
      <c r="AG143" s="0" t="n">
        <f aca="false">SUMPRODUCT('FD inverse'!$A$31:$BH$31,'FD mesh'!$B$84:$BI$84,$E142:$BL142)+'FD inverse'!$A$31*$C143/Setup!$B$17+INDEX('FD inverse'!$A$31:$BH$31,1,'FD mesh'!$B$15+1)*Setup!$B$22</f>
        <v>15.0695711266181</v>
      </c>
      <c r="AH143" s="0" t="n">
        <f aca="false">SUMPRODUCT('FD inverse'!$A$32:$BH$32,'FD mesh'!$B$84:$BI$84,$E142:$BL142)+'FD inverse'!$A$32*$C143/Setup!$B$17+INDEX('FD inverse'!$A$32:$BH$32,1,'FD mesh'!$B$15+1)*Setup!$B$22</f>
        <v>15.0630254780469</v>
      </c>
      <c r="AI143" s="0" t="n">
        <f aca="false">SUMPRODUCT('FD inverse'!$A$33:$BH$33,'FD mesh'!$B$84:$BI$84,$E142:$BL142)+'FD inverse'!$A$33*$C143/Setup!$B$17+INDEX('FD inverse'!$A$33:$BH$33,1,'FD mesh'!$B$15+1)*Setup!$B$22</f>
        <v>15.0568653867038</v>
      </c>
      <c r="AJ143" s="0" t="n">
        <f aca="false">SUMPRODUCT('FD inverse'!$A$34:$BH$34,'FD mesh'!$B$84:$BI$84,$E142:$BL142)+'FD inverse'!$A$34*$C143/Setup!$B$17+INDEX('FD inverse'!$A$34:$BH$34,1,'FD mesh'!$B$15+1)*Setup!$B$22</f>
        <v>15.0510563500337</v>
      </c>
      <c r="AK143" s="0" t="n">
        <f aca="false">SUMPRODUCT('FD inverse'!$A$35:$BH$35,'FD mesh'!$B$84:$BI$84,$E142:$BL142)+'FD inverse'!$A$35*$C143/Setup!$B$17+INDEX('FD inverse'!$A$35:$BH$35,1,'FD mesh'!$B$15+1)*Setup!$B$22</f>
        <v>15.0455652787618</v>
      </c>
      <c r="AL143" s="0" t="n">
        <f aca="false">SUMPRODUCT('FD inverse'!$A$36:$BH$36,'FD mesh'!$B$84:$BI$84,$E142:$BL142)+'FD inverse'!$A$36*$C143/Setup!$B$17+INDEX('FD inverse'!$A$36:$BH$36,1,'FD mesh'!$B$15+1)*Setup!$B$22</f>
        <v>15.0403603453109</v>
      </c>
      <c r="AM143" s="0" t="n">
        <f aca="false">SUMPRODUCT('FD inverse'!$A$37:$BH$37,'FD mesh'!$B$84:$BI$84,$E142:$BL142)+'FD inverse'!$A$37*$C143/Setup!$B$17+INDEX('FD inverse'!$A$37:$BH$37,1,'FD mesh'!$B$15+1)*Setup!$B$22</f>
        <v>15.0354108412014</v>
      </c>
      <c r="AN143" s="0" t="n">
        <f aca="false">SUMPRODUCT('FD inverse'!$A$38:$BH$38,'FD mesh'!$B$84:$BI$84,$E142:$BL142)+'FD inverse'!$A$38*$C143/Setup!$B$17+INDEX('FD inverse'!$A$38:$BH$38,1,'FD mesh'!$B$15+1)*Setup!$B$22</f>
        <v>15.0306870429486</v>
      </c>
      <c r="AO143" s="0" t="n">
        <f aca="false">SUMPRODUCT('FD inverse'!$A$39:$BH$39,'FD mesh'!$B$84:$BI$84,$E142:$BL142)+'FD inverse'!$A$39*$C143/Setup!$B$17+INDEX('FD inverse'!$A$39:$BH$39,1,'FD mesh'!$B$15+1)*Setup!$B$22</f>
        <v>15.0261600858641</v>
      </c>
      <c r="AP143" s="0" t="n">
        <f aca="false">SUMPRODUCT('FD inverse'!$A$40:$BH$40,'FD mesh'!$B$84:$BI$84,$E142:$BL142)+'FD inverse'!$A$40*$C143/Setup!$B$17+INDEX('FD inverse'!$A$40:$BH$40,1,'FD mesh'!$B$15+1)*Setup!$B$22</f>
        <v>15.0218018450863</v>
      </c>
      <c r="AQ143" s="0" t="n">
        <f aca="false">SUMPRODUCT('FD inverse'!$A$41:$BH$41,'FD mesh'!$B$84:$BI$84,$E142:$BL142)+'FD inverse'!$A$41*$C143/Setup!$B$17+INDEX('FD inverse'!$A$41:$BH$41,1,'FD mesh'!$B$15+1)*Setup!$B$22</f>
        <v>15.0175848230916</v>
      </c>
      <c r="AR143" s="0" t="n">
        <f aca="false">SUMPRODUCT('FD inverse'!$A$42:$BH$42,'FD mesh'!$B$84:$BI$84,$E142:$BL142)+'FD inverse'!$A$42*$C143/Setup!$B$17+INDEX('FD inverse'!$A$42:$BH$42,1,'FD mesh'!$B$15+1)*Setup!$B$22</f>
        <v>15.013482042886</v>
      </c>
      <c r="AS143" s="0" t="n">
        <f aca="false">SUMPRODUCT('FD inverse'!$A$43:$BH$43,'FD mesh'!$B$84:$BI$84,$E142:$BL142)+'FD inverse'!$A$43*$C143/Setup!$B$17+INDEX('FD inverse'!$A$43:$BH$43,1,'FD mesh'!$B$15+1)*Setup!$B$22</f>
        <v>0</v>
      </c>
      <c r="AT143" s="0" t="n">
        <f aca="false">SUMPRODUCT('FD inverse'!$A$44:$BH$44,'FD mesh'!$B$84:$BI$84,$E142:$BL142)+'FD inverse'!$A$44*$C143/Setup!$B$17+INDEX('FD inverse'!$A$44:$BH$44,1,'FD mesh'!$B$15+1)*Setup!$B$22</f>
        <v>0</v>
      </c>
      <c r="AU143" s="0" t="n">
        <f aca="false">SUMPRODUCT('FD inverse'!$A$45:$BH$45,'FD mesh'!$B$84:$BI$84,$E142:$BL142)+'FD inverse'!$A$45*$C143/Setup!$B$17+INDEX('FD inverse'!$A$45:$BH$45,1,'FD mesh'!$B$15+1)*Setup!$B$22</f>
        <v>0</v>
      </c>
      <c r="AV143" s="0" t="n">
        <f aca="false">SUMPRODUCT('FD inverse'!$A$46:$BH$46,'FD mesh'!$B$84:$BI$84,$E142:$BL142)+'FD inverse'!$A$46*$C143/Setup!$B$17+INDEX('FD inverse'!$A$46:$BH$46,1,'FD mesh'!$B$15+1)*Setup!$B$22</f>
        <v>0</v>
      </c>
      <c r="AW143" s="0" t="n">
        <f aca="false">SUMPRODUCT('FD inverse'!$A$47:$BH$47,'FD mesh'!$B$84:$BI$84,$E142:$BL142)+'FD inverse'!$A$47*$C143/Setup!$B$17+INDEX('FD inverse'!$A$47:$BH$47,1,'FD mesh'!$B$15+1)*Setup!$B$22</f>
        <v>0</v>
      </c>
      <c r="AX143" s="0" t="n">
        <f aca="false">SUMPRODUCT('FD inverse'!$A$48:$BH$48,'FD mesh'!$B$84:$BI$84,$E142:$BL142)+'FD inverse'!$A$48*$C143/Setup!$B$17+INDEX('FD inverse'!$A$48:$BH$48,1,'FD mesh'!$B$15+1)*Setup!$B$22</f>
        <v>0</v>
      </c>
      <c r="AY143" s="0" t="n">
        <f aca="false">SUMPRODUCT('FD inverse'!$A$49:$BH$49,'FD mesh'!$B$84:$BI$84,$E142:$BL142)+'FD inverse'!$A$49*$C143/Setup!$B$17+INDEX('FD inverse'!$A$49:$BH$49,1,'FD mesh'!$B$15+1)*Setup!$B$22</f>
        <v>0</v>
      </c>
      <c r="AZ143" s="0" t="n">
        <f aca="false">SUMPRODUCT('FD inverse'!$A$50:$BH$50,'FD mesh'!$B$84:$BI$84,$E142:$BL142)+'FD inverse'!$A$50*$C143/Setup!$B$17+INDEX('FD inverse'!$A$50:$BH$50,1,'FD mesh'!$B$15+1)*Setup!$B$22</f>
        <v>0</v>
      </c>
      <c r="BA143" s="0" t="n">
        <f aca="false">SUMPRODUCT('FD inverse'!$A$51:$BH$51,'FD mesh'!$B$84:$BI$84,$E142:$BL142)+'FD inverse'!$A$51*$C143/Setup!$B$17+INDEX('FD inverse'!$A$51:$BH$51,1,'FD mesh'!$B$15+1)*Setup!$B$22</f>
        <v>0</v>
      </c>
      <c r="BB143" s="0" t="n">
        <f aca="false">SUMPRODUCT('FD inverse'!$A$52:$BH$52,'FD mesh'!$B$84:$BI$84,$E142:$BL142)+'FD inverse'!$A$52*$C143/Setup!$B$17+INDEX('FD inverse'!$A$52:$BH$52,1,'FD mesh'!$B$15+1)*Setup!$B$22</f>
        <v>0</v>
      </c>
      <c r="BC143" s="0" t="n">
        <f aca="false">SUMPRODUCT('FD inverse'!$A$53:$BH$53,'FD mesh'!$B$84:$BI$84,$E142:$BL142)+'FD inverse'!$A$53*$C143/Setup!$B$17+INDEX('FD inverse'!$A$53:$BH$53,1,'FD mesh'!$B$15+1)*Setup!$B$22</f>
        <v>0</v>
      </c>
      <c r="BD143" s="0" t="n">
        <f aca="false">SUMPRODUCT('FD inverse'!$A$54:$BH$54,'FD mesh'!$B$84:$BI$84,$E142:$BL142)+'FD inverse'!$A$54*$C143/Setup!$B$17+INDEX('FD inverse'!$A$54:$BH$54,1,'FD mesh'!$B$15+1)*Setup!$B$22</f>
        <v>0</v>
      </c>
      <c r="BE143" s="0" t="n">
        <f aca="false">SUMPRODUCT('FD inverse'!$A$55:$BH$55,'FD mesh'!$B$84:$BI$84,$E142:$BL142)+'FD inverse'!$A$55*$C143/Setup!$B$17+INDEX('FD inverse'!$A$55:$BH$55,1,'FD mesh'!$B$15+1)*Setup!$B$22</f>
        <v>0</v>
      </c>
      <c r="BF143" s="0" t="n">
        <f aca="false">SUMPRODUCT('FD inverse'!$A$56:$BH$56,'FD mesh'!$B$84:$BI$84,$E142:$BL142)+'FD inverse'!$A$56*$C143/Setup!$B$17+INDEX('FD inverse'!$A$56:$BH$56,1,'FD mesh'!$B$15+1)*Setup!$B$22</f>
        <v>0</v>
      </c>
      <c r="BG143" s="0" t="n">
        <f aca="false">SUMPRODUCT('FD inverse'!$A$57:$BH$57,'FD mesh'!$B$84:$BI$84,$E142:$BL142)+'FD inverse'!$A$57*$C143/Setup!$B$17+INDEX('FD inverse'!$A$57:$BH$57,1,'FD mesh'!$B$15+1)*Setup!$B$22</f>
        <v>0</v>
      </c>
      <c r="BH143" s="0" t="n">
        <f aca="false">SUMPRODUCT('FD inverse'!$A$58:$BH$58,'FD mesh'!$B$84:$BI$84,$E142:$BL142)+'FD inverse'!$A$58*$C143/Setup!$B$17+INDEX('FD inverse'!$A$58:$BH$58,1,'FD mesh'!$B$15+1)*Setup!$B$22</f>
        <v>0</v>
      </c>
      <c r="BI143" s="0" t="n">
        <f aca="false">SUMPRODUCT('FD inverse'!$A$59:$BH$59,'FD mesh'!$B$84:$BI$84,$E142:$BL142)+'FD inverse'!$A$59*$C143/Setup!$B$17+INDEX('FD inverse'!$A$59:$BH$59,1,'FD mesh'!$B$15+1)*Setup!$B$22</f>
        <v>0</v>
      </c>
      <c r="BJ143" s="0" t="n">
        <f aca="false">SUMPRODUCT('FD inverse'!$A$60:$BH$60,'FD mesh'!$B$84:$BI$84,$E142:$BL142)+'FD inverse'!$A$60*$C143/Setup!$B$17+INDEX('FD inverse'!$A$60:$BH$60,1,'FD mesh'!$B$15+1)*Setup!$B$22</f>
        <v>0</v>
      </c>
      <c r="BK143" s="0" t="n">
        <f aca="false">SUMPRODUCT('FD inverse'!$A$61:$BH$61,'FD mesh'!$B$84:$BI$84,$E142:$BL142)+'FD inverse'!$A$61*$C143/Setup!$B$17+INDEX('FD inverse'!$A$61:$BH$61,1,'FD mesh'!$B$15+1)*Setup!$B$22</f>
        <v>0</v>
      </c>
      <c r="BL143" s="0" t="n">
        <f aca="false">SUMPRODUCT('FD inverse'!$A$62:$BH$62,'FD mesh'!$B$84:$BI$84,$E142:$BL142)+'FD inverse'!$A$62*$C143/Setup!$B$17+INDEX('FD inverse'!$A$62:$BH$62,1,'FD mesh'!$B$15+1)*Setup!$B$22</f>
        <v>0</v>
      </c>
    </row>
    <row r="144" customFormat="false" ht="15" hidden="false" customHeight="false" outlineLevel="0" collapsed="false">
      <c r="A144" s="0" t="n">
        <v>139</v>
      </c>
      <c r="B144" s="0" t="n">
        <f aca="false">A144*Setup!$B$11/3600</f>
        <v>11.5833333333333</v>
      </c>
      <c r="C144" s="0" t="n">
        <f aca="false">Setup!$B$7+Setup!$B$8*COS(2*PI()*(B144-Setup!$B$9)/24)</f>
        <v>25.610986759435</v>
      </c>
      <c r="D144" s="0" t="n">
        <f aca="false">(C144-E144)/Setup!$B$17</f>
        <v>24.2019904292335</v>
      </c>
      <c r="E144" s="0" t="n">
        <f aca="false">SUMPRODUCT('FD inverse'!$A$3:$BH$3,'FD mesh'!$B$84:$BI$84,$E143:$BL143)+'FD inverse'!$A$3*$C144/Setup!$B$17+INDEX('FD inverse'!$A$3:$BH$3,1,'FD mesh'!$B$15+1)*Setup!$B$22</f>
        <v>22.4647280036346</v>
      </c>
      <c r="F144" s="0" t="n">
        <f aca="false">SUMPRODUCT('FD inverse'!$A$4:$BH$4,'FD mesh'!$B$84:$BI$84,$E143:$BL143)+'FD inverse'!$A$4*$C144/Setup!$B$17+INDEX('FD inverse'!$A$4:$BH$4,1,'FD mesh'!$B$15+1)*Setup!$B$22</f>
        <v>21.7577529246538</v>
      </c>
      <c r="G144" s="0" t="n">
        <f aca="false">SUMPRODUCT('FD inverse'!$A$5:$BH$5,'FD mesh'!$B$84:$BI$84,$E143:$BL143)+'FD inverse'!$A$5*$C144/Setup!$B$17+INDEX('FD inverse'!$A$5:$BH$5,1,'FD mesh'!$B$15+1)*Setup!$B$22</f>
        <v>21.0755199426621</v>
      </c>
      <c r="H144" s="0" t="n">
        <f aca="false">SUMPRODUCT('FD inverse'!$A$6:$BH$6,'FD mesh'!$B$84:$BI$84,$E143:$BL143)+'FD inverse'!$A$6*$C144/Setup!$B$17+INDEX('FD inverse'!$A$6:$BH$6,1,'FD mesh'!$B$15+1)*Setup!$B$22</f>
        <v>18.8215233540113</v>
      </c>
      <c r="I144" s="0" t="n">
        <f aca="false">SUMPRODUCT('FD inverse'!$A$7:$BH$7,'FD mesh'!$B$84:$BI$84,$E143:$BL143)+'FD inverse'!$A$7*$C144/Setup!$B$17+INDEX('FD inverse'!$A$7:$BH$7,1,'FD mesh'!$B$15+1)*Setup!$B$22</f>
        <v>18.6330937950924</v>
      </c>
      <c r="J144" s="0" t="n">
        <f aca="false">SUMPRODUCT('FD inverse'!$A$8:$BH$8,'FD mesh'!$B$84:$BI$84,$E143:$BL143)+'FD inverse'!$A$8*$C144/Setup!$B$17+INDEX('FD inverse'!$A$8:$BH$8,1,'FD mesh'!$B$15+1)*Setup!$B$22</f>
        <v>18.4659796615728</v>
      </c>
      <c r="K144" s="0" t="n">
        <f aca="false">SUMPRODUCT('FD inverse'!$A$9:$BH$9,'FD mesh'!$B$84:$BI$84,$E143:$BL143)+'FD inverse'!$A$9*$C144/Setup!$B$17+INDEX('FD inverse'!$A$9:$BH$9,1,'FD mesh'!$B$15+1)*Setup!$B$22</f>
        <v>18.3194776994</v>
      </c>
      <c r="L144" s="0" t="n">
        <f aca="false">SUMPRODUCT('FD inverse'!$A$10:$BH$10,'FD mesh'!$B$84:$BI$84,$E143:$BL143)+'FD inverse'!$A$10*$C144/Setup!$B$17+INDEX('FD inverse'!$A$10:$BH$10,1,'FD mesh'!$B$15+1)*Setup!$B$22</f>
        <v>18.1929504963807</v>
      </c>
      <c r="M144" s="0" t="n">
        <f aca="false">SUMPRODUCT('FD inverse'!$A$11:$BH$11,'FD mesh'!$B$84:$BI$84,$E143:$BL143)+'FD inverse'!$A$11*$C144/Setup!$B$17+INDEX('FD inverse'!$A$11:$BH$11,1,'FD mesh'!$B$15+1)*Setup!$B$22</f>
        <v>18.0858315050484</v>
      </c>
      <c r="N144" s="0" t="n">
        <f aca="false">SUMPRODUCT('FD inverse'!$A$12:$BH$12,'FD mesh'!$B$84:$BI$84,$E143:$BL143)+'FD inverse'!$A$12*$C144/Setup!$B$17+INDEX('FD inverse'!$A$12:$BH$12,1,'FD mesh'!$B$15+1)*Setup!$B$22</f>
        <v>17.9976290533594</v>
      </c>
      <c r="O144" s="0" t="n">
        <f aca="false">SUMPRODUCT('FD inverse'!$A$13:$BH$13,'FD mesh'!$B$84:$BI$84,$E143:$BL143)+'FD inverse'!$A$13*$C144/Setup!$B$17+INDEX('FD inverse'!$A$13:$BH$13,1,'FD mesh'!$B$15+1)*Setup!$B$22</f>
        <v>17.9279294793117</v>
      </c>
      <c r="P144" s="0" t="n">
        <f aca="false">SUMPRODUCT('FD inverse'!$A$14:$BH$14,'FD mesh'!$B$84:$BI$84,$E143:$BL143)+'FD inverse'!$A$14*$C144/Setup!$B$17+INDEX('FD inverse'!$A$14:$BH$14,1,'FD mesh'!$B$15+1)*Setup!$B$22</f>
        <v>17.8763995061498</v>
      </c>
      <c r="Q144" s="0" t="n">
        <f aca="false">SUMPRODUCT('FD inverse'!$A$15:$BH$15,'FD mesh'!$B$84:$BI$84,$E143:$BL143)+'FD inverse'!$A$15*$C144/Setup!$B$17+INDEX('FD inverse'!$A$15:$BH$15,1,'FD mesh'!$B$15+1)*Setup!$B$22</f>
        <v>17.8427879547902</v>
      </c>
      <c r="R144" s="0" t="n">
        <f aca="false">SUMPRODUCT('FD inverse'!$A$16:$BH$16,'FD mesh'!$B$84:$BI$84,$E143:$BL143)+'FD inverse'!$A$16*$C144/Setup!$B$17+INDEX('FD inverse'!$A$16:$BH$16,1,'FD mesh'!$B$15+1)*Setup!$B$22</f>
        <v>17.8269268696366</v>
      </c>
      <c r="S144" s="0" t="n">
        <f aca="false">SUMPRODUCT('FD inverse'!$A$17:$BH$17,'FD mesh'!$B$84:$BI$84,$E143:$BL143)+'FD inverse'!$A$17*$C144/Setup!$B$17+INDEX('FD inverse'!$A$17:$BH$17,1,'FD mesh'!$B$15+1)*Setup!$B$22</f>
        <v>17.6044315347137</v>
      </c>
      <c r="T144" s="0" t="n">
        <f aca="false">SUMPRODUCT('FD inverse'!$A$18:$BH$18,'FD mesh'!$B$84:$BI$84,$E143:$BL143)+'FD inverse'!$A$18*$C144/Setup!$B$17+INDEX('FD inverse'!$A$18:$BH$18,1,'FD mesh'!$B$15+1)*Setup!$B$22</f>
        <v>17.3900795715114</v>
      </c>
      <c r="U144" s="0" t="n">
        <f aca="false">SUMPRODUCT('FD inverse'!$A$19:$BH$19,'FD mesh'!$B$84:$BI$84,$E143:$BL143)+'FD inverse'!$A$19*$C144/Setup!$B$17+INDEX('FD inverse'!$A$19:$BH$19,1,'FD mesh'!$B$15+1)*Setup!$B$22</f>
        <v>17.1832218267589</v>
      </c>
      <c r="V144" s="0" t="n">
        <f aca="false">SUMPRODUCT('FD inverse'!$A$20:$BH$20,'FD mesh'!$B$84:$BI$84,$E143:$BL143)+'FD inverse'!$A$20*$C144/Setup!$B$17+INDEX('FD inverse'!$A$20:$BH$20,1,'FD mesh'!$B$15+1)*Setup!$B$22</f>
        <v>16.9832276020527</v>
      </c>
      <c r="W144" s="0" t="n">
        <f aca="false">SUMPRODUCT('FD inverse'!$A$21:$BH$21,'FD mesh'!$B$84:$BI$84,$E143:$BL143)+'FD inverse'!$A$21*$C144/Setup!$B$17+INDEX('FD inverse'!$A$21:$BH$21,1,'FD mesh'!$B$15+1)*Setup!$B$22</f>
        <v>16.7894833757344</v>
      </c>
      <c r="X144" s="0" t="n">
        <f aca="false">SUMPRODUCT('FD inverse'!$A$22:$BH$22,'FD mesh'!$B$84:$BI$84,$E143:$BL143)+'FD inverse'!$A$22*$C144/Setup!$B$17+INDEX('FD inverse'!$A$22:$BH$22,1,'FD mesh'!$B$15+1)*Setup!$B$22</f>
        <v>16.6013914917208</v>
      </c>
      <c r="Y144" s="0" t="n">
        <f aca="false">SUMPRODUCT('FD inverse'!$A$23:$BH$23,'FD mesh'!$B$84:$BI$84,$E143:$BL143)+'FD inverse'!$A$23*$C144/Setup!$B$17+INDEX('FD inverse'!$A$23:$BH$23,1,'FD mesh'!$B$15+1)*Setup!$B$22</f>
        <v>16.4183688220307</v>
      </c>
      <c r="Z144" s="0" t="n">
        <f aca="false">SUMPRODUCT('FD inverse'!$A$24:$BH$24,'FD mesh'!$B$84:$BI$84,$E143:$BL143)+'FD inverse'!$A$24*$C144/Setup!$B$17+INDEX('FD inverse'!$A$24:$BH$24,1,'FD mesh'!$B$15+1)*Setup!$B$22</f>
        <v>16.239845408766</v>
      </c>
      <c r="AA144" s="0" t="n">
        <f aca="false">SUMPRODUCT('FD inverse'!$A$25:$BH$25,'FD mesh'!$B$84:$BI$84,$E143:$BL143)+'FD inverse'!$A$25*$C144/Setup!$B$17+INDEX('FD inverse'!$A$25:$BH$25,1,'FD mesh'!$B$15+1)*Setup!$B$22</f>
        <v>16.0652630904041</v>
      </c>
      <c r="AB144" s="0" t="n">
        <f aca="false">SUMPRODUCT('FD inverse'!$A$26:$BH$26,'FD mesh'!$B$84:$BI$84,$E143:$BL143)+'FD inverse'!$A$26*$C144/Setup!$B$17+INDEX('FD inverse'!$A$26:$BH$26,1,'FD mesh'!$B$15+1)*Setup!$B$22</f>
        <v>15.8940741164413</v>
      </c>
      <c r="AC144" s="0" t="n">
        <f aca="false">SUMPRODUCT('FD inverse'!$A$27:$BH$27,'FD mesh'!$B$84:$BI$84,$E143:$BL143)+'FD inverse'!$A$27*$C144/Setup!$B$17+INDEX('FD inverse'!$A$27:$BH$27,1,'FD mesh'!$B$15+1)*Setup!$B$22</f>
        <v>15.7257397537001</v>
      </c>
      <c r="AD144" s="0" t="n">
        <f aca="false">SUMPRODUCT('FD inverse'!$A$28:$BH$28,'FD mesh'!$B$84:$BI$84,$E143:$BL143)+'FD inverse'!$A$28*$C144/Setup!$B$17+INDEX('FD inverse'!$A$28:$BH$28,1,'FD mesh'!$B$15+1)*Setup!$B$22</f>
        <v>15.559728886969</v>
      </c>
      <c r="AE144" s="0" t="n">
        <f aca="false">SUMPRODUCT('FD inverse'!$A$29:$BH$29,'FD mesh'!$B$84:$BI$84,$E143:$BL143)+'FD inverse'!$A$29*$C144/Setup!$B$17+INDEX('FD inverse'!$A$29:$BH$29,1,'FD mesh'!$B$15+1)*Setup!$B$22</f>
        <v>15.3955166160896</v>
      </c>
      <c r="AF144" s="0" t="n">
        <f aca="false">SUMPRODUCT('FD inverse'!$A$30:$BH$30,'FD mesh'!$B$84:$BI$84,$E143:$BL143)+'FD inverse'!$A$30*$C144/Setup!$B$17+INDEX('FD inverse'!$A$30:$BH$30,1,'FD mesh'!$B$15+1)*Setup!$B$22</f>
        <v>15.2325828511419</v>
      </c>
      <c r="AG144" s="0" t="n">
        <f aca="false">SUMPRODUCT('FD inverse'!$A$31:$BH$31,'FD mesh'!$B$84:$BI$84,$E143:$BL143)+'FD inverse'!$A$31*$C144/Setup!$B$17+INDEX('FD inverse'!$A$31:$BH$31,1,'FD mesh'!$B$15+1)*Setup!$B$22</f>
        <v>15.0704109069973</v>
      </c>
      <c r="AH144" s="0" t="n">
        <f aca="false">SUMPRODUCT('FD inverse'!$A$32:$BH$32,'FD mesh'!$B$84:$BI$84,$E143:$BL143)+'FD inverse'!$A$32*$C144/Setup!$B$17+INDEX('FD inverse'!$A$32:$BH$32,1,'FD mesh'!$B$15+1)*Setup!$B$22</f>
        <v>15.0637933269013</v>
      </c>
      <c r="AI144" s="0" t="n">
        <f aca="false">SUMPRODUCT('FD inverse'!$A$33:$BH$33,'FD mesh'!$B$84:$BI$84,$E143:$BL143)+'FD inverse'!$A$33*$C144/Setup!$B$17+INDEX('FD inverse'!$A$33:$BH$33,1,'FD mesh'!$B$15+1)*Setup!$B$22</f>
        <v>15.0575644495814</v>
      </c>
      <c r="AJ144" s="0" t="n">
        <f aca="false">SUMPRODUCT('FD inverse'!$A$34:$BH$34,'FD mesh'!$B$84:$BI$84,$E143:$BL143)+'FD inverse'!$A$34*$C144/Setup!$B$17+INDEX('FD inverse'!$A$34:$BH$34,1,'FD mesh'!$B$15+1)*Setup!$B$22</f>
        <v>15.0516894539917</v>
      </c>
      <c r="AK144" s="0" t="n">
        <f aca="false">SUMPRODUCT('FD inverse'!$A$35:$BH$35,'FD mesh'!$B$84:$BI$84,$E143:$BL143)+'FD inverse'!$A$35*$C144/Setup!$B$17+INDEX('FD inverse'!$A$35:$BH$35,1,'FD mesh'!$B$15+1)*Setup!$B$22</f>
        <v>15.0461349502081</v>
      </c>
      <c r="AL144" s="0" t="n">
        <f aca="false">SUMPRODUCT('FD inverse'!$A$36:$BH$36,'FD mesh'!$B$84:$BI$84,$E143:$BL143)+'FD inverse'!$A$36*$C144/Setup!$B$17+INDEX('FD inverse'!$A$36:$BH$36,1,'FD mesh'!$B$15+1)*Setup!$B$22</f>
        <v>15.0408688272318</v>
      </c>
      <c r="AM144" s="0" t="n">
        <f aca="false">SUMPRODUCT('FD inverse'!$A$37:$BH$37,'FD mesh'!$B$84:$BI$84,$E143:$BL143)+'FD inverse'!$A$37*$C144/Setup!$B$17+INDEX('FD inverse'!$A$37:$BH$37,1,'FD mesh'!$B$15+1)*Setup!$B$22</f>
        <v>15.035860109516</v>
      </c>
      <c r="AN144" s="0" t="n">
        <f aca="false">SUMPRODUCT('FD inverse'!$A$38:$BH$38,'FD mesh'!$B$84:$BI$84,$E143:$BL143)+'FD inverse'!$A$38*$C144/Setup!$B$17+INDEX('FD inverse'!$A$38:$BH$38,1,'FD mesh'!$B$15+1)*Setup!$B$22</f>
        <v>15.0310788217691</v>
      </c>
      <c r="AO144" s="0" t="n">
        <f aca="false">SUMPRODUCT('FD inverse'!$A$39:$BH$39,'FD mesh'!$B$84:$BI$84,$E143:$BL143)+'FD inverse'!$A$39*$C144/Setup!$B$17+INDEX('FD inverse'!$A$39:$BH$39,1,'FD mesh'!$B$15+1)*Setup!$B$22</f>
        <v>15.026495861485</v>
      </c>
      <c r="AP144" s="0" t="n">
        <f aca="false">SUMPRODUCT('FD inverse'!$A$40:$BH$40,'FD mesh'!$B$84:$BI$84,$E143:$BL143)+'FD inverse'!$A$40*$C144/Setup!$B$17+INDEX('FD inverse'!$A$40:$BH$40,1,'FD mesh'!$B$15+1)*Setup!$B$22</f>
        <v>15.0220828785543</v>
      </c>
      <c r="AQ144" s="0" t="n">
        <f aca="false">SUMPRODUCT('FD inverse'!$A$41:$BH$41,'FD mesh'!$B$84:$BI$84,$E143:$BL143)+'FD inverse'!$A$41*$C144/Setup!$B$17+INDEX('FD inverse'!$A$41:$BH$41,1,'FD mesh'!$B$15+1)*Setup!$B$22</f>
        <v>15.0178121612382</v>
      </c>
      <c r="AR144" s="0" t="n">
        <f aca="false">SUMPRODUCT('FD inverse'!$A$42:$BH$42,'FD mesh'!$B$84:$BI$84,$E143:$BL143)+'FD inverse'!$A$42*$C144/Setup!$B$17+INDEX('FD inverse'!$A$42:$BH$42,1,'FD mesh'!$B$15+1)*Setup!$B$22</f>
        <v>15.0136565277282</v>
      </c>
      <c r="AS144" s="0" t="n">
        <f aca="false">SUMPRODUCT('FD inverse'!$A$43:$BH$43,'FD mesh'!$B$84:$BI$84,$E143:$BL143)+'FD inverse'!$A$43*$C144/Setup!$B$17+INDEX('FD inverse'!$A$43:$BH$43,1,'FD mesh'!$B$15+1)*Setup!$B$22</f>
        <v>0</v>
      </c>
      <c r="AT144" s="0" t="n">
        <f aca="false">SUMPRODUCT('FD inverse'!$A$44:$BH$44,'FD mesh'!$B$84:$BI$84,$E143:$BL143)+'FD inverse'!$A$44*$C144/Setup!$B$17+INDEX('FD inverse'!$A$44:$BH$44,1,'FD mesh'!$B$15+1)*Setup!$B$22</f>
        <v>0</v>
      </c>
      <c r="AU144" s="0" t="n">
        <f aca="false">SUMPRODUCT('FD inverse'!$A$45:$BH$45,'FD mesh'!$B$84:$BI$84,$E143:$BL143)+'FD inverse'!$A$45*$C144/Setup!$B$17+INDEX('FD inverse'!$A$45:$BH$45,1,'FD mesh'!$B$15+1)*Setup!$B$22</f>
        <v>0</v>
      </c>
      <c r="AV144" s="0" t="n">
        <f aca="false">SUMPRODUCT('FD inverse'!$A$46:$BH$46,'FD mesh'!$B$84:$BI$84,$E143:$BL143)+'FD inverse'!$A$46*$C144/Setup!$B$17+INDEX('FD inverse'!$A$46:$BH$46,1,'FD mesh'!$B$15+1)*Setup!$B$22</f>
        <v>0</v>
      </c>
      <c r="AW144" s="0" t="n">
        <f aca="false">SUMPRODUCT('FD inverse'!$A$47:$BH$47,'FD mesh'!$B$84:$BI$84,$E143:$BL143)+'FD inverse'!$A$47*$C144/Setup!$B$17+INDEX('FD inverse'!$A$47:$BH$47,1,'FD mesh'!$B$15+1)*Setup!$B$22</f>
        <v>0</v>
      </c>
      <c r="AX144" s="0" t="n">
        <f aca="false">SUMPRODUCT('FD inverse'!$A$48:$BH$48,'FD mesh'!$B$84:$BI$84,$E143:$BL143)+'FD inverse'!$A$48*$C144/Setup!$B$17+INDEX('FD inverse'!$A$48:$BH$48,1,'FD mesh'!$B$15+1)*Setup!$B$22</f>
        <v>0</v>
      </c>
      <c r="AY144" s="0" t="n">
        <f aca="false">SUMPRODUCT('FD inverse'!$A$49:$BH$49,'FD mesh'!$B$84:$BI$84,$E143:$BL143)+'FD inverse'!$A$49*$C144/Setup!$B$17+INDEX('FD inverse'!$A$49:$BH$49,1,'FD mesh'!$B$15+1)*Setup!$B$22</f>
        <v>0</v>
      </c>
      <c r="AZ144" s="0" t="n">
        <f aca="false">SUMPRODUCT('FD inverse'!$A$50:$BH$50,'FD mesh'!$B$84:$BI$84,$E143:$BL143)+'FD inverse'!$A$50*$C144/Setup!$B$17+INDEX('FD inverse'!$A$50:$BH$50,1,'FD mesh'!$B$15+1)*Setup!$B$22</f>
        <v>0</v>
      </c>
      <c r="BA144" s="0" t="n">
        <f aca="false">SUMPRODUCT('FD inverse'!$A$51:$BH$51,'FD mesh'!$B$84:$BI$84,$E143:$BL143)+'FD inverse'!$A$51*$C144/Setup!$B$17+INDEX('FD inverse'!$A$51:$BH$51,1,'FD mesh'!$B$15+1)*Setup!$B$22</f>
        <v>0</v>
      </c>
      <c r="BB144" s="0" t="n">
        <f aca="false">SUMPRODUCT('FD inverse'!$A$52:$BH$52,'FD mesh'!$B$84:$BI$84,$E143:$BL143)+'FD inverse'!$A$52*$C144/Setup!$B$17+INDEX('FD inverse'!$A$52:$BH$52,1,'FD mesh'!$B$15+1)*Setup!$B$22</f>
        <v>0</v>
      </c>
      <c r="BC144" s="0" t="n">
        <f aca="false">SUMPRODUCT('FD inverse'!$A$53:$BH$53,'FD mesh'!$B$84:$BI$84,$E143:$BL143)+'FD inverse'!$A$53*$C144/Setup!$B$17+INDEX('FD inverse'!$A$53:$BH$53,1,'FD mesh'!$B$15+1)*Setup!$B$22</f>
        <v>0</v>
      </c>
      <c r="BD144" s="0" t="n">
        <f aca="false">SUMPRODUCT('FD inverse'!$A$54:$BH$54,'FD mesh'!$B$84:$BI$84,$E143:$BL143)+'FD inverse'!$A$54*$C144/Setup!$B$17+INDEX('FD inverse'!$A$54:$BH$54,1,'FD mesh'!$B$15+1)*Setup!$B$22</f>
        <v>0</v>
      </c>
      <c r="BE144" s="0" t="n">
        <f aca="false">SUMPRODUCT('FD inverse'!$A$55:$BH$55,'FD mesh'!$B$84:$BI$84,$E143:$BL143)+'FD inverse'!$A$55*$C144/Setup!$B$17+INDEX('FD inverse'!$A$55:$BH$55,1,'FD mesh'!$B$15+1)*Setup!$B$22</f>
        <v>0</v>
      </c>
      <c r="BF144" s="0" t="n">
        <f aca="false">SUMPRODUCT('FD inverse'!$A$56:$BH$56,'FD mesh'!$B$84:$BI$84,$E143:$BL143)+'FD inverse'!$A$56*$C144/Setup!$B$17+INDEX('FD inverse'!$A$56:$BH$56,1,'FD mesh'!$B$15+1)*Setup!$B$22</f>
        <v>0</v>
      </c>
      <c r="BG144" s="0" t="n">
        <f aca="false">SUMPRODUCT('FD inverse'!$A$57:$BH$57,'FD mesh'!$B$84:$BI$84,$E143:$BL143)+'FD inverse'!$A$57*$C144/Setup!$B$17+INDEX('FD inverse'!$A$57:$BH$57,1,'FD mesh'!$B$15+1)*Setup!$B$22</f>
        <v>0</v>
      </c>
      <c r="BH144" s="0" t="n">
        <f aca="false">SUMPRODUCT('FD inverse'!$A$58:$BH$58,'FD mesh'!$B$84:$BI$84,$E143:$BL143)+'FD inverse'!$A$58*$C144/Setup!$B$17+INDEX('FD inverse'!$A$58:$BH$58,1,'FD mesh'!$B$15+1)*Setup!$B$22</f>
        <v>0</v>
      </c>
      <c r="BI144" s="0" t="n">
        <f aca="false">SUMPRODUCT('FD inverse'!$A$59:$BH$59,'FD mesh'!$B$84:$BI$84,$E143:$BL143)+'FD inverse'!$A$59*$C144/Setup!$B$17+INDEX('FD inverse'!$A$59:$BH$59,1,'FD mesh'!$B$15+1)*Setup!$B$22</f>
        <v>0</v>
      </c>
      <c r="BJ144" s="0" t="n">
        <f aca="false">SUMPRODUCT('FD inverse'!$A$60:$BH$60,'FD mesh'!$B$84:$BI$84,$E143:$BL143)+'FD inverse'!$A$60*$C144/Setup!$B$17+INDEX('FD inverse'!$A$60:$BH$60,1,'FD mesh'!$B$15+1)*Setup!$B$22</f>
        <v>0</v>
      </c>
      <c r="BK144" s="0" t="n">
        <f aca="false">SUMPRODUCT('FD inverse'!$A$61:$BH$61,'FD mesh'!$B$84:$BI$84,$E143:$BL143)+'FD inverse'!$A$61*$C144/Setup!$B$17+INDEX('FD inverse'!$A$61:$BH$61,1,'FD mesh'!$B$15+1)*Setup!$B$22</f>
        <v>0</v>
      </c>
      <c r="BL144" s="0" t="n">
        <f aca="false">SUMPRODUCT('FD inverse'!$A$62:$BH$62,'FD mesh'!$B$84:$BI$84,$E143:$BL143)+'FD inverse'!$A$62*$C144/Setup!$B$17+INDEX('FD inverse'!$A$62:$BH$62,1,'FD mesh'!$B$15+1)*Setup!$B$22</f>
        <v>0</v>
      </c>
    </row>
    <row r="145" customFormat="false" ht="15" hidden="false" customHeight="false" outlineLevel="0" collapsed="false">
      <c r="A145" s="0" t="n">
        <v>140</v>
      </c>
      <c r="B145" s="0" t="n">
        <f aca="false">A145*Setup!$B$11/3600</f>
        <v>11.6666666666667</v>
      </c>
      <c r="C145" s="0" t="n">
        <f aca="false">Setup!$B$7+Setup!$B$8*COS(2*PI()*(B145-Setup!$B$9)/24)</f>
        <v>25.6904730469628</v>
      </c>
      <c r="D145" s="0" t="n">
        <f aca="false">(C145-E145)/Setup!$B$17</f>
        <v>24.3436746179471</v>
      </c>
      <c r="E145" s="0" t="n">
        <f aca="false">SUMPRODUCT('FD inverse'!$A$3:$BH$3,'FD mesh'!$B$84:$BI$84,$E144:$BL144)+'FD inverse'!$A$3*$C145/Setup!$B$17+INDEX('FD inverse'!$A$3:$BH$3,1,'FD mesh'!$B$15+1)*Setup!$B$22</f>
        <v>22.5257953466297</v>
      </c>
      <c r="F145" s="0" t="n">
        <f aca="false">SUMPRODUCT('FD inverse'!$A$4:$BH$4,'FD mesh'!$B$84:$BI$84,$E144:$BL144)+'FD inverse'!$A$4*$C145/Setup!$B$17+INDEX('FD inverse'!$A$4:$BH$4,1,'FD mesh'!$B$15+1)*Setup!$B$22</f>
        <v>21.814533682683</v>
      </c>
      <c r="G145" s="0" t="n">
        <f aca="false">SUMPRODUCT('FD inverse'!$A$5:$BH$5,'FD mesh'!$B$84:$BI$84,$E144:$BL144)+'FD inverse'!$A$5*$C145/Setup!$B$17+INDEX('FD inverse'!$A$5:$BH$5,1,'FD mesh'!$B$15+1)*Setup!$B$22</f>
        <v>21.1279164449643</v>
      </c>
      <c r="H145" s="0" t="n">
        <f aca="false">SUMPRODUCT('FD inverse'!$A$6:$BH$6,'FD mesh'!$B$84:$BI$84,$E144:$BL144)+'FD inverse'!$A$6*$C145/Setup!$B$17+INDEX('FD inverse'!$A$6:$BH$6,1,'FD mesh'!$B$15+1)*Setup!$B$22</f>
        <v>18.8590883091582</v>
      </c>
      <c r="I145" s="0" t="n">
        <f aca="false">SUMPRODUCT('FD inverse'!$A$7:$BH$7,'FD mesh'!$B$84:$BI$84,$E144:$BL144)+'FD inverse'!$A$7*$C145/Setup!$B$17+INDEX('FD inverse'!$A$7:$BH$7,1,'FD mesh'!$B$15+1)*Setup!$B$22</f>
        <v>18.6693881659148</v>
      </c>
      <c r="J145" s="0" t="n">
        <f aca="false">SUMPRODUCT('FD inverse'!$A$8:$BH$8,'FD mesh'!$B$84:$BI$84,$E144:$BL144)+'FD inverse'!$A$8*$C145/Setup!$B$17+INDEX('FD inverse'!$A$8:$BH$8,1,'FD mesh'!$B$15+1)*Setup!$B$22</f>
        <v>18.5011006308263</v>
      </c>
      <c r="K145" s="0" t="n">
        <f aca="false">SUMPRODUCT('FD inverse'!$A$9:$BH$9,'FD mesh'!$B$84:$BI$84,$E144:$BL144)+'FD inverse'!$A$9*$C145/Setup!$B$17+INDEX('FD inverse'!$A$9:$BH$9,1,'FD mesh'!$B$15+1)*Setup!$B$22</f>
        <v>18.3535334315805</v>
      </c>
      <c r="L145" s="0" t="n">
        <f aca="false">SUMPRODUCT('FD inverse'!$A$10:$BH$10,'FD mesh'!$B$84:$BI$84,$E144:$BL144)+'FD inverse'!$A$10*$C145/Setup!$B$17+INDEX('FD inverse'!$A$10:$BH$10,1,'FD mesh'!$B$15+1)*Setup!$B$22</f>
        <v>18.2260581097274</v>
      </c>
      <c r="M145" s="0" t="n">
        <f aca="false">SUMPRODUCT('FD inverse'!$A$11:$BH$11,'FD mesh'!$B$84:$BI$84,$E144:$BL144)+'FD inverse'!$A$11*$C145/Setup!$B$17+INDEX('FD inverse'!$A$11:$BH$11,1,'FD mesh'!$B$15+1)*Setup!$B$22</f>
        <v>18.118115303123</v>
      </c>
      <c r="N145" s="0" t="n">
        <f aca="false">SUMPRODUCT('FD inverse'!$A$12:$BH$12,'FD mesh'!$B$84:$BI$84,$E144:$BL144)+'FD inverse'!$A$12*$C145/Setup!$B$17+INDEX('FD inverse'!$A$12:$BH$12,1,'FD mesh'!$B$15+1)*Setup!$B$22</f>
        <v>18.0292189850583</v>
      </c>
      <c r="O145" s="0" t="n">
        <f aca="false">SUMPRODUCT('FD inverse'!$A$13:$BH$13,'FD mesh'!$B$84:$BI$84,$E144:$BL144)+'FD inverse'!$A$13*$C145/Setup!$B$17+INDEX('FD inverse'!$A$13:$BH$13,1,'FD mesh'!$B$15+1)*Setup!$B$22</f>
        <v>17.9589597948395</v>
      </c>
      <c r="P145" s="0" t="n">
        <f aca="false">SUMPRODUCT('FD inverse'!$A$14:$BH$14,'FD mesh'!$B$84:$BI$84,$E144:$BL144)+'FD inverse'!$A$14*$C145/Setup!$B$17+INDEX('FD inverse'!$A$14:$BH$14,1,'FD mesh'!$B$15+1)*Setup!$B$22</f>
        <v>17.9070075754335</v>
      </c>
      <c r="Q145" s="0" t="n">
        <f aca="false">SUMPRODUCT('FD inverse'!$A$15:$BH$15,'FD mesh'!$B$84:$BI$84,$E144:$BL144)+'FD inverse'!$A$15*$C145/Setup!$B$17+INDEX('FD inverse'!$A$15:$BH$15,1,'FD mesh'!$B$15+1)*Setup!$B$22</f>
        <v>17.873113214012</v>
      </c>
      <c r="R145" s="0" t="n">
        <f aca="false">SUMPRODUCT('FD inverse'!$A$16:$BH$16,'FD mesh'!$B$84:$BI$84,$E144:$BL144)+'FD inverse'!$A$16*$C145/Setup!$B$17+INDEX('FD inverse'!$A$16:$BH$16,1,'FD mesh'!$B$15+1)*Setup!$B$22</f>
        <v>17.857109860981</v>
      </c>
      <c r="S145" s="0" t="n">
        <f aca="false">SUMPRODUCT('FD inverse'!$A$17:$BH$17,'FD mesh'!$B$84:$BI$84,$E144:$BL144)+'FD inverse'!$A$17*$C145/Setup!$B$17+INDEX('FD inverse'!$A$17:$BH$17,1,'FD mesh'!$B$15+1)*Setup!$B$22</f>
        <v>17.6323284494156</v>
      </c>
      <c r="T145" s="0" t="n">
        <f aca="false">SUMPRODUCT('FD inverse'!$A$18:$BH$18,'FD mesh'!$B$84:$BI$84,$E144:$BL144)+'FD inverse'!$A$18*$C145/Setup!$B$17+INDEX('FD inverse'!$A$18:$BH$18,1,'FD mesh'!$B$15+1)*Setup!$B$22</f>
        <v>17.4157567013196</v>
      </c>
      <c r="U145" s="0" t="n">
        <f aca="false">SUMPRODUCT('FD inverse'!$A$19:$BH$19,'FD mesh'!$B$84:$BI$84,$E144:$BL144)+'FD inverse'!$A$19*$C145/Setup!$B$17+INDEX('FD inverse'!$A$19:$BH$19,1,'FD mesh'!$B$15+1)*Setup!$B$22</f>
        <v>17.2067413657101</v>
      </c>
      <c r="V145" s="0" t="n">
        <f aca="false">SUMPRODUCT('FD inverse'!$A$20:$BH$20,'FD mesh'!$B$84:$BI$84,$E144:$BL144)+'FD inverse'!$A$20*$C145/Setup!$B$17+INDEX('FD inverse'!$A$20:$BH$20,1,'FD mesh'!$B$15+1)*Setup!$B$22</f>
        <v>17.0046474944205</v>
      </c>
      <c r="W145" s="0" t="n">
        <f aca="false">SUMPRODUCT('FD inverse'!$A$21:$BH$21,'FD mesh'!$B$84:$BI$84,$E144:$BL144)+'FD inverse'!$A$21*$C145/Setup!$B$17+INDEX('FD inverse'!$A$21:$BH$21,1,'FD mesh'!$B$15+1)*Setup!$B$22</f>
        <v>16.8088571914562</v>
      </c>
      <c r="X145" s="0" t="n">
        <f aca="false">SUMPRODUCT('FD inverse'!$A$22:$BH$22,'FD mesh'!$B$84:$BI$84,$E144:$BL144)+'FD inverse'!$A$22*$C145/Setup!$B$17+INDEX('FD inverse'!$A$22:$BH$22,1,'FD mesh'!$B$15+1)*Setup!$B$22</f>
        <v>16.6187683256901</v>
      </c>
      <c r="Y145" s="0" t="n">
        <f aca="false">SUMPRODUCT('FD inverse'!$A$23:$BH$23,'FD mesh'!$B$84:$BI$84,$E144:$BL144)+'FD inverse'!$A$23*$C145/Setup!$B$17+INDEX('FD inverse'!$A$23:$BH$23,1,'FD mesh'!$B$15+1)*Setup!$B$22</f>
        <v>16.4337932139206</v>
      </c>
      <c r="Z145" s="0" t="n">
        <f aca="false">SUMPRODUCT('FD inverse'!$A$24:$BH$24,'FD mesh'!$B$84:$BI$84,$E144:$BL144)+'FD inverse'!$A$24*$C145/Setup!$B$17+INDEX('FD inverse'!$A$24:$BH$24,1,'FD mesh'!$B$15+1)*Setup!$B$22</f>
        <v>16.2533572803359</v>
      </c>
      <c r="AA145" s="0" t="n">
        <f aca="false">SUMPRODUCT('FD inverse'!$A$25:$BH$25,'FD mesh'!$B$84:$BI$84,$E144:$BL144)+'FD inverse'!$A$25*$C145/Setup!$B$17+INDEX('FD inverse'!$A$25:$BH$25,1,'FD mesh'!$B$15+1)*Setup!$B$22</f>
        <v>16.0768976975275</v>
      </c>
      <c r="AB145" s="0" t="n">
        <f aca="false">SUMPRODUCT('FD inverse'!$A$26:$BH$26,'FD mesh'!$B$84:$BI$84,$E144:$BL144)+'FD inverse'!$A$26*$C145/Setup!$B$17+INDEX('FD inverse'!$A$26:$BH$26,1,'FD mesh'!$B$15+1)*Setup!$B$22</f>
        <v>15.9038620133868</v>
      </c>
      <c r="AC145" s="0" t="n">
        <f aca="false">SUMPRODUCT('FD inverse'!$A$27:$BH$27,'FD mesh'!$B$84:$BI$84,$E144:$BL144)+'FD inverse'!$A$27*$C145/Setup!$B$17+INDEX('FD inverse'!$A$27:$BH$27,1,'FD mesh'!$B$15+1)*Setup!$B$22</f>
        <v>15.7337067674902</v>
      </c>
      <c r="AD145" s="0" t="n">
        <f aca="false">SUMPRODUCT('FD inverse'!$A$28:$BH$28,'FD mesh'!$B$84:$BI$84,$E144:$BL144)+'FD inverse'!$A$28*$C145/Setup!$B$17+INDEX('FD inverse'!$A$28:$BH$28,1,'FD mesh'!$B$15+1)*Setup!$B$22</f>
        <v>15.5658960999374</v>
      </c>
      <c r="AE145" s="0" t="n">
        <f aca="false">SUMPRODUCT('FD inverse'!$A$29:$BH$29,'FD mesh'!$B$84:$BI$84,$E144:$BL144)+'FD inverse'!$A$29*$C145/Setup!$B$17+INDEX('FD inverse'!$A$29:$BH$29,1,'FD mesh'!$B$15+1)*Setup!$B$22</f>
        <v>15.3999003550582</v>
      </c>
      <c r="AF145" s="0" t="n">
        <f aca="false">SUMPRODUCT('FD inverse'!$A$30:$BH$30,'FD mesh'!$B$84:$BI$84,$E144:$BL144)+'FD inverse'!$A$30*$C145/Setup!$B$17+INDEX('FD inverse'!$A$30:$BH$30,1,'FD mesh'!$B$15+1)*Setup!$B$22</f>
        <v>15.2351946819326</v>
      </c>
      <c r="AG145" s="0" t="n">
        <f aca="false">SUMPRODUCT('FD inverse'!$A$31:$BH$31,'FD mesh'!$B$84:$BI$84,$E144:$BL144)+'FD inverse'!$A$31*$C145/Setup!$B$17+INDEX('FD inverse'!$A$31:$BH$31,1,'FD mesh'!$B$15+1)*Setup!$B$22</f>
        <v>15.0712576332969</v>
      </c>
      <c r="AH145" s="0" t="n">
        <f aca="false">SUMPRODUCT('FD inverse'!$A$32:$BH$32,'FD mesh'!$B$84:$BI$84,$E144:$BL144)+'FD inverse'!$A$32*$C145/Setup!$B$17+INDEX('FD inverse'!$A$32:$BH$32,1,'FD mesh'!$B$15+1)*Setup!$B$22</f>
        <v>15.0645674574051</v>
      </c>
      <c r="AI145" s="0" t="n">
        <f aca="false">SUMPRODUCT('FD inverse'!$A$33:$BH$33,'FD mesh'!$B$84:$BI$84,$E144:$BL144)+'FD inverse'!$A$33*$C145/Setup!$B$17+INDEX('FD inverse'!$A$33:$BH$33,1,'FD mesh'!$B$15+1)*Setup!$B$22</f>
        <v>15.0582691642049</v>
      </c>
      <c r="AJ145" s="0" t="n">
        <f aca="false">SUMPRODUCT('FD inverse'!$A$34:$BH$34,'FD mesh'!$B$84:$BI$84,$E144:$BL144)+'FD inverse'!$A$34*$C145/Setup!$B$17+INDEX('FD inverse'!$A$34:$BH$34,1,'FD mesh'!$B$15+1)*Setup!$B$22</f>
        <v>15.052327613779</v>
      </c>
      <c r="AK145" s="0" t="n">
        <f aca="false">SUMPRODUCT('FD inverse'!$A$35:$BH$35,'FD mesh'!$B$84:$BI$84,$E144:$BL144)+'FD inverse'!$A$35*$C145/Setup!$B$17+INDEX('FD inverse'!$A$35:$BH$35,1,'FD mesh'!$B$15+1)*Setup!$B$22</f>
        <v>15.0467091145362</v>
      </c>
      <c r="AL145" s="0" t="n">
        <f aca="false">SUMPRODUCT('FD inverse'!$A$36:$BH$36,'FD mesh'!$B$84:$BI$84,$E144:$BL144)+'FD inverse'!$A$36*$C145/Setup!$B$17+INDEX('FD inverse'!$A$36:$BH$36,1,'FD mesh'!$B$15+1)*Setup!$B$22</f>
        <v>15.0413812705013</v>
      </c>
      <c r="AM145" s="0" t="n">
        <f aca="false">SUMPRODUCT('FD inverse'!$A$37:$BH$37,'FD mesh'!$B$84:$BI$84,$E144:$BL144)+'FD inverse'!$A$37*$C145/Setup!$B$17+INDEX('FD inverse'!$A$37:$BH$37,1,'FD mesh'!$B$15+1)*Setup!$B$22</f>
        <v>15.0363128370524</v>
      </c>
      <c r="AN145" s="0" t="n">
        <f aca="false">SUMPRODUCT('FD inverse'!$A$38:$BH$38,'FD mesh'!$B$84:$BI$84,$E144:$BL144)+'FD inverse'!$A$38*$C145/Setup!$B$17+INDEX('FD inverse'!$A$38:$BH$38,1,'FD mesh'!$B$15+1)*Setup!$B$22</f>
        <v>15.0314735847104</v>
      </c>
      <c r="AO145" s="0" t="n">
        <f aca="false">SUMPRODUCT('FD inverse'!$A$39:$BH$39,'FD mesh'!$B$84:$BI$84,$E144:$BL144)+'FD inverse'!$A$39*$C145/Setup!$B$17+INDEX('FD inverse'!$A$39:$BH$39,1,'FD mesh'!$B$15+1)*Setup!$B$22</f>
        <v>15.0268341704619</v>
      </c>
      <c r="AP145" s="0" t="n">
        <f aca="false">SUMPRODUCT('FD inverse'!$A$40:$BH$40,'FD mesh'!$B$84:$BI$84,$E144:$BL144)+'FD inverse'!$A$40*$C145/Setup!$B$17+INDEX('FD inverse'!$A$40:$BH$40,1,'FD mesh'!$B$15+1)*Setup!$B$22</f>
        <v>15.0223660160098</v>
      </c>
      <c r="AQ145" s="0" t="n">
        <f aca="false">SUMPRODUCT('FD inverse'!$A$41:$BH$41,'FD mesh'!$B$84:$BI$84,$E144:$BL144)+'FD inverse'!$A$41*$C145/Setup!$B$17+INDEX('FD inverse'!$A$41:$BH$41,1,'FD mesh'!$B$15+1)*Setup!$B$22</f>
        <v>15.0180411922593</v>
      </c>
      <c r="AR145" s="0" t="n">
        <f aca="false">SUMPRODUCT('FD inverse'!$A$42:$BH$42,'FD mesh'!$B$84:$BI$84,$E144:$BL144)+'FD inverse'!$A$42*$C145/Setup!$B$17+INDEX('FD inverse'!$A$42:$BH$42,1,'FD mesh'!$B$15+1)*Setup!$B$22</f>
        <v>15.013832309287</v>
      </c>
      <c r="AS145" s="0" t="n">
        <f aca="false">SUMPRODUCT('FD inverse'!$A$43:$BH$43,'FD mesh'!$B$84:$BI$84,$E144:$BL144)+'FD inverse'!$A$43*$C145/Setup!$B$17+INDEX('FD inverse'!$A$43:$BH$43,1,'FD mesh'!$B$15+1)*Setup!$B$22</f>
        <v>0</v>
      </c>
      <c r="AT145" s="0" t="n">
        <f aca="false">SUMPRODUCT('FD inverse'!$A$44:$BH$44,'FD mesh'!$B$84:$BI$84,$E144:$BL144)+'FD inverse'!$A$44*$C145/Setup!$B$17+INDEX('FD inverse'!$A$44:$BH$44,1,'FD mesh'!$B$15+1)*Setup!$B$22</f>
        <v>0</v>
      </c>
      <c r="AU145" s="0" t="n">
        <f aca="false">SUMPRODUCT('FD inverse'!$A$45:$BH$45,'FD mesh'!$B$84:$BI$84,$E144:$BL144)+'FD inverse'!$A$45*$C145/Setup!$B$17+INDEX('FD inverse'!$A$45:$BH$45,1,'FD mesh'!$B$15+1)*Setup!$B$22</f>
        <v>0</v>
      </c>
      <c r="AV145" s="0" t="n">
        <f aca="false">SUMPRODUCT('FD inverse'!$A$46:$BH$46,'FD mesh'!$B$84:$BI$84,$E144:$BL144)+'FD inverse'!$A$46*$C145/Setup!$B$17+INDEX('FD inverse'!$A$46:$BH$46,1,'FD mesh'!$B$15+1)*Setup!$B$22</f>
        <v>0</v>
      </c>
      <c r="AW145" s="0" t="n">
        <f aca="false">SUMPRODUCT('FD inverse'!$A$47:$BH$47,'FD mesh'!$B$84:$BI$84,$E144:$BL144)+'FD inverse'!$A$47*$C145/Setup!$B$17+INDEX('FD inverse'!$A$47:$BH$47,1,'FD mesh'!$B$15+1)*Setup!$B$22</f>
        <v>0</v>
      </c>
      <c r="AX145" s="0" t="n">
        <f aca="false">SUMPRODUCT('FD inverse'!$A$48:$BH$48,'FD mesh'!$B$84:$BI$84,$E144:$BL144)+'FD inverse'!$A$48*$C145/Setup!$B$17+INDEX('FD inverse'!$A$48:$BH$48,1,'FD mesh'!$B$15+1)*Setup!$B$22</f>
        <v>0</v>
      </c>
      <c r="AY145" s="0" t="n">
        <f aca="false">SUMPRODUCT('FD inverse'!$A$49:$BH$49,'FD mesh'!$B$84:$BI$84,$E144:$BL144)+'FD inverse'!$A$49*$C145/Setup!$B$17+INDEX('FD inverse'!$A$49:$BH$49,1,'FD mesh'!$B$15+1)*Setup!$B$22</f>
        <v>0</v>
      </c>
      <c r="AZ145" s="0" t="n">
        <f aca="false">SUMPRODUCT('FD inverse'!$A$50:$BH$50,'FD mesh'!$B$84:$BI$84,$E144:$BL144)+'FD inverse'!$A$50*$C145/Setup!$B$17+INDEX('FD inverse'!$A$50:$BH$50,1,'FD mesh'!$B$15+1)*Setup!$B$22</f>
        <v>0</v>
      </c>
      <c r="BA145" s="0" t="n">
        <f aca="false">SUMPRODUCT('FD inverse'!$A$51:$BH$51,'FD mesh'!$B$84:$BI$84,$E144:$BL144)+'FD inverse'!$A$51*$C145/Setup!$B$17+INDEX('FD inverse'!$A$51:$BH$51,1,'FD mesh'!$B$15+1)*Setup!$B$22</f>
        <v>0</v>
      </c>
      <c r="BB145" s="0" t="n">
        <f aca="false">SUMPRODUCT('FD inverse'!$A$52:$BH$52,'FD mesh'!$B$84:$BI$84,$E144:$BL144)+'FD inverse'!$A$52*$C145/Setup!$B$17+INDEX('FD inverse'!$A$52:$BH$52,1,'FD mesh'!$B$15+1)*Setup!$B$22</f>
        <v>0</v>
      </c>
      <c r="BC145" s="0" t="n">
        <f aca="false">SUMPRODUCT('FD inverse'!$A$53:$BH$53,'FD mesh'!$B$84:$BI$84,$E144:$BL144)+'FD inverse'!$A$53*$C145/Setup!$B$17+INDEX('FD inverse'!$A$53:$BH$53,1,'FD mesh'!$B$15+1)*Setup!$B$22</f>
        <v>0</v>
      </c>
      <c r="BD145" s="0" t="n">
        <f aca="false">SUMPRODUCT('FD inverse'!$A$54:$BH$54,'FD mesh'!$B$84:$BI$84,$E144:$BL144)+'FD inverse'!$A$54*$C145/Setup!$B$17+INDEX('FD inverse'!$A$54:$BH$54,1,'FD mesh'!$B$15+1)*Setup!$B$22</f>
        <v>0</v>
      </c>
      <c r="BE145" s="0" t="n">
        <f aca="false">SUMPRODUCT('FD inverse'!$A$55:$BH$55,'FD mesh'!$B$84:$BI$84,$E144:$BL144)+'FD inverse'!$A$55*$C145/Setup!$B$17+INDEX('FD inverse'!$A$55:$BH$55,1,'FD mesh'!$B$15+1)*Setup!$B$22</f>
        <v>0</v>
      </c>
      <c r="BF145" s="0" t="n">
        <f aca="false">SUMPRODUCT('FD inverse'!$A$56:$BH$56,'FD mesh'!$B$84:$BI$84,$E144:$BL144)+'FD inverse'!$A$56*$C145/Setup!$B$17+INDEX('FD inverse'!$A$56:$BH$56,1,'FD mesh'!$B$15+1)*Setup!$B$22</f>
        <v>0</v>
      </c>
      <c r="BG145" s="0" t="n">
        <f aca="false">SUMPRODUCT('FD inverse'!$A$57:$BH$57,'FD mesh'!$B$84:$BI$84,$E144:$BL144)+'FD inverse'!$A$57*$C145/Setup!$B$17+INDEX('FD inverse'!$A$57:$BH$57,1,'FD mesh'!$B$15+1)*Setup!$B$22</f>
        <v>0</v>
      </c>
      <c r="BH145" s="0" t="n">
        <f aca="false">SUMPRODUCT('FD inverse'!$A$58:$BH$58,'FD mesh'!$B$84:$BI$84,$E144:$BL144)+'FD inverse'!$A$58*$C145/Setup!$B$17+INDEX('FD inverse'!$A$58:$BH$58,1,'FD mesh'!$B$15+1)*Setup!$B$22</f>
        <v>0</v>
      </c>
      <c r="BI145" s="0" t="n">
        <f aca="false">SUMPRODUCT('FD inverse'!$A$59:$BH$59,'FD mesh'!$B$84:$BI$84,$E144:$BL144)+'FD inverse'!$A$59*$C145/Setup!$B$17+INDEX('FD inverse'!$A$59:$BH$59,1,'FD mesh'!$B$15+1)*Setup!$B$22</f>
        <v>0</v>
      </c>
      <c r="BJ145" s="0" t="n">
        <f aca="false">SUMPRODUCT('FD inverse'!$A$60:$BH$60,'FD mesh'!$B$84:$BI$84,$E144:$BL144)+'FD inverse'!$A$60*$C145/Setup!$B$17+INDEX('FD inverse'!$A$60:$BH$60,1,'FD mesh'!$B$15+1)*Setup!$B$22</f>
        <v>0</v>
      </c>
      <c r="BK145" s="0" t="n">
        <f aca="false">SUMPRODUCT('FD inverse'!$A$61:$BH$61,'FD mesh'!$B$84:$BI$84,$E144:$BL144)+'FD inverse'!$A$61*$C145/Setup!$B$17+INDEX('FD inverse'!$A$61:$BH$61,1,'FD mesh'!$B$15+1)*Setup!$B$22</f>
        <v>0</v>
      </c>
      <c r="BL145" s="0" t="n">
        <f aca="false">SUMPRODUCT('FD inverse'!$A$62:$BH$62,'FD mesh'!$B$84:$BI$84,$E144:$BL144)+'FD inverse'!$A$62*$C145/Setup!$B$17+INDEX('FD inverse'!$A$62:$BH$62,1,'FD mesh'!$B$15+1)*Setup!$B$22</f>
        <v>0</v>
      </c>
    </row>
    <row r="146" customFormat="false" ht="15" hidden="false" customHeight="false" outlineLevel="0" collapsed="false">
      <c r="A146" s="0" t="n">
        <v>141</v>
      </c>
      <c r="B146" s="0" t="n">
        <f aca="false">A146*Setup!$B$11/3600</f>
        <v>11.75</v>
      </c>
      <c r="C146" s="0" t="n">
        <f aca="false">Setup!$B$7+Setup!$B$8*COS(2*PI()*(B146-Setup!$B$9)/24)</f>
        <v>25.769154760876</v>
      </c>
      <c r="D146" s="0" t="n">
        <f aca="false">(C146-E146)/Setup!$B$17</f>
        <v>24.481831699413</v>
      </c>
      <c r="E146" s="0" t="n">
        <f aca="false">SUMPRODUCT('FD inverse'!$A$3:$BH$3,'FD mesh'!$B$84:$BI$84,$E145:$BL145)+'FD inverse'!$A$3*$C146/Setup!$B$17+INDEX('FD inverse'!$A$3:$BH$3,1,'FD mesh'!$B$15+1)*Setup!$B$22</f>
        <v>22.5865166399523</v>
      </c>
      <c r="F146" s="0" t="n">
        <f aca="false">SUMPRODUCT('FD inverse'!$A$4:$BH$4,'FD mesh'!$B$84:$BI$84,$E145:$BL145)+'FD inverse'!$A$4*$C146/Setup!$B$17+INDEX('FD inverse'!$A$4:$BH$4,1,'FD mesh'!$B$15+1)*Setup!$B$22</f>
        <v>21.8710680605197</v>
      </c>
      <c r="G146" s="0" t="n">
        <f aca="false">SUMPRODUCT('FD inverse'!$A$5:$BH$5,'FD mesh'!$B$84:$BI$84,$E145:$BL145)+'FD inverse'!$A$5*$C146/Setup!$B$17+INDEX('FD inverse'!$A$5:$BH$5,1,'FD mesh'!$B$15+1)*Setup!$B$22</f>
        <v>21.1801569714676</v>
      </c>
      <c r="H146" s="0" t="n">
        <f aca="false">SUMPRODUCT('FD inverse'!$A$6:$BH$6,'FD mesh'!$B$84:$BI$84,$E145:$BL145)+'FD inverse'!$A$6*$C146/Setup!$B$17+INDEX('FD inverse'!$A$6:$BH$6,1,'FD mesh'!$B$15+1)*Setup!$B$22</f>
        <v>18.8967877628279</v>
      </c>
      <c r="I146" s="0" t="n">
        <f aca="false">SUMPRODUCT('FD inverse'!$A$7:$BH$7,'FD mesh'!$B$84:$BI$84,$E145:$BL145)+'FD inverse'!$A$7*$C146/Setup!$B$17+INDEX('FD inverse'!$A$7:$BH$7,1,'FD mesh'!$B$15+1)*Setup!$B$22</f>
        <v>18.7058404740604</v>
      </c>
      <c r="J146" s="0" t="n">
        <f aca="false">SUMPRODUCT('FD inverse'!$A$8:$BH$8,'FD mesh'!$B$84:$BI$84,$E145:$BL145)+'FD inverse'!$A$8*$C146/Setup!$B$17+INDEX('FD inverse'!$A$8:$BH$8,1,'FD mesh'!$B$15+1)*Setup!$B$22</f>
        <v>18.5363989718093</v>
      </c>
      <c r="K146" s="0" t="n">
        <f aca="false">SUMPRODUCT('FD inverse'!$A$9:$BH$9,'FD mesh'!$B$84:$BI$84,$E145:$BL145)+'FD inverse'!$A$9*$C146/Setup!$B$17+INDEX('FD inverse'!$A$9:$BH$9,1,'FD mesh'!$B$15+1)*Setup!$B$22</f>
        <v>18.3877824494893</v>
      </c>
      <c r="L146" s="0" t="n">
        <f aca="false">SUMPRODUCT('FD inverse'!$A$10:$BH$10,'FD mesh'!$B$84:$BI$84,$E145:$BL145)+'FD inverse'!$A$10*$C146/Setup!$B$17+INDEX('FD inverse'!$A$10:$BH$10,1,'FD mesh'!$B$15+1)*Setup!$B$22</f>
        <v>18.2593718374399</v>
      </c>
      <c r="M146" s="0" t="n">
        <f aca="false">SUMPRODUCT('FD inverse'!$A$11:$BH$11,'FD mesh'!$B$84:$BI$84,$E145:$BL145)+'FD inverse'!$A$11*$C146/Setup!$B$17+INDEX('FD inverse'!$A$11:$BH$11,1,'FD mesh'!$B$15+1)*Setup!$B$22</f>
        <v>18.1506153420352</v>
      </c>
      <c r="N146" s="0" t="n">
        <f aca="false">SUMPRODUCT('FD inverse'!$A$12:$BH$12,'FD mesh'!$B$84:$BI$84,$E145:$BL145)+'FD inverse'!$A$12*$C146/Setup!$B$17+INDEX('FD inverse'!$A$12:$BH$12,1,'FD mesh'!$B$15+1)*Setup!$B$22</f>
        <v>18.0610329108854</v>
      </c>
      <c r="O146" s="0" t="n">
        <f aca="false">SUMPRODUCT('FD inverse'!$A$13:$BH$13,'FD mesh'!$B$84:$BI$84,$E145:$BL145)+'FD inverse'!$A$13*$C146/Setup!$B$17+INDEX('FD inverse'!$A$13:$BH$13,1,'FD mesh'!$B$15+1)*Setup!$B$22</f>
        <v>17.9902197575097</v>
      </c>
      <c r="P146" s="0" t="n">
        <f aca="false">SUMPRODUCT('FD inverse'!$A$14:$BH$14,'FD mesh'!$B$84:$BI$84,$E145:$BL145)+'FD inverse'!$A$14*$C146/Setup!$B$17+INDEX('FD inverse'!$A$14:$BH$14,1,'FD mesh'!$B$15+1)*Setup!$B$22</f>
        <v>17.9378490599866</v>
      </c>
      <c r="Q146" s="0" t="n">
        <f aca="false">SUMPRODUCT('FD inverse'!$A$15:$BH$15,'FD mesh'!$B$84:$BI$84,$E145:$BL145)+'FD inverse'!$A$15*$C146/Setup!$B$17+INDEX('FD inverse'!$A$15:$BH$15,1,'FD mesh'!$B$15+1)*Setup!$B$22</f>
        <v>17.9036739285716</v>
      </c>
      <c r="R146" s="0" t="n">
        <f aca="false">SUMPRODUCT('FD inverse'!$A$16:$BH$16,'FD mesh'!$B$84:$BI$84,$E145:$BL145)+'FD inverse'!$A$16*$C146/Setup!$B$17+INDEX('FD inverse'!$A$16:$BH$16,1,'FD mesh'!$B$15+1)*Setup!$B$22</f>
        <v>17.8875287172507</v>
      </c>
      <c r="S146" s="0" t="n">
        <f aca="false">SUMPRODUCT('FD inverse'!$A$17:$BH$17,'FD mesh'!$B$84:$BI$84,$E145:$BL145)+'FD inverse'!$A$17*$C146/Setup!$B$17+INDEX('FD inverse'!$A$17:$BH$17,1,'FD mesh'!$B$15+1)*Setup!$B$22</f>
        <v>17.6604483479277</v>
      </c>
      <c r="T146" s="0" t="n">
        <f aca="false">SUMPRODUCT('FD inverse'!$A$18:$BH$18,'FD mesh'!$B$84:$BI$84,$E145:$BL145)+'FD inverse'!$A$18*$C146/Setup!$B$17+INDEX('FD inverse'!$A$18:$BH$18,1,'FD mesh'!$B$15+1)*Setup!$B$22</f>
        <v>17.4416432630239</v>
      </c>
      <c r="U146" s="0" t="n">
        <f aca="false">SUMPRODUCT('FD inverse'!$A$19:$BH$19,'FD mesh'!$B$84:$BI$84,$E145:$BL145)+'FD inverse'!$A$19*$C146/Setup!$B$17+INDEX('FD inverse'!$A$19:$BH$19,1,'FD mesh'!$B$15+1)*Setup!$B$22</f>
        <v>17.2304562234218</v>
      </c>
      <c r="V146" s="0" t="n">
        <f aca="false">SUMPRODUCT('FD inverse'!$A$20:$BH$20,'FD mesh'!$B$84:$BI$84,$E145:$BL145)+'FD inverse'!$A$20*$C146/Setup!$B$17+INDEX('FD inverse'!$A$20:$BH$20,1,'FD mesh'!$B$15+1)*Setup!$B$22</f>
        <v>17.0262481276604</v>
      </c>
      <c r="W146" s="0" t="n">
        <f aca="false">SUMPRODUCT('FD inverse'!$A$21:$BH$21,'FD mesh'!$B$84:$BI$84,$E145:$BL145)+'FD inverse'!$A$21*$C146/Setup!$B$17+INDEX('FD inverse'!$A$21:$BH$21,1,'FD mesh'!$B$15+1)*Setup!$B$22</f>
        <v>16.8283967896812</v>
      </c>
      <c r="X146" s="0" t="n">
        <f aca="false">SUMPRODUCT('FD inverse'!$A$22:$BH$22,'FD mesh'!$B$84:$BI$84,$E145:$BL145)+'FD inverse'!$A$22*$C146/Setup!$B$17+INDEX('FD inverse'!$A$22:$BH$22,1,'FD mesh'!$B$15+1)*Setup!$B$22</f>
        <v>16.6362956763224</v>
      </c>
      <c r="Y146" s="0" t="n">
        <f aca="false">SUMPRODUCT('FD inverse'!$A$23:$BH$23,'FD mesh'!$B$84:$BI$84,$E145:$BL145)+'FD inverse'!$A$23*$C146/Setup!$B$17+INDEX('FD inverse'!$A$23:$BH$23,1,'FD mesh'!$B$15+1)*Setup!$B$22</f>
        <v>16.449352611864</v>
      </c>
      <c r="Z146" s="0" t="n">
        <f aca="false">SUMPRODUCT('FD inverse'!$A$24:$BH$24,'FD mesh'!$B$84:$BI$84,$E145:$BL145)+'FD inverse'!$A$24*$C146/Setup!$B$17+INDEX('FD inverse'!$A$24:$BH$24,1,'FD mesh'!$B$15+1)*Setup!$B$22</f>
        <v>16.2669884559432</v>
      </c>
      <c r="AA146" s="0" t="n">
        <f aca="false">SUMPRODUCT('FD inverse'!$A$25:$BH$25,'FD mesh'!$B$84:$BI$84,$E145:$BL145)+'FD inverse'!$A$25*$C146/Setup!$B$17+INDEX('FD inverse'!$A$25:$BH$25,1,'FD mesh'!$B$15+1)*Setup!$B$22</f>
        <v>16.0886357602726</v>
      </c>
      <c r="AB146" s="0" t="n">
        <f aca="false">SUMPRODUCT('FD inverse'!$A$26:$BH$26,'FD mesh'!$B$84:$BI$84,$E145:$BL145)+'FD inverse'!$A$26*$C146/Setup!$B$17+INDEX('FD inverse'!$A$26:$BH$26,1,'FD mesh'!$B$15+1)*Setup!$B$22</f>
        <v>15.9137374087813</v>
      </c>
      <c r="AC146" s="0" t="n">
        <f aca="false">SUMPRODUCT('FD inverse'!$A$27:$BH$27,'FD mesh'!$B$84:$BI$84,$E145:$BL145)+'FD inverse'!$A$27*$C146/Setup!$B$17+INDEX('FD inverse'!$A$27:$BH$27,1,'FD mesh'!$B$15+1)*Setup!$B$22</f>
        <v>15.7417452450775</v>
      </c>
      <c r="AD146" s="0" t="n">
        <f aca="false">SUMPRODUCT('FD inverse'!$A$28:$BH$28,'FD mesh'!$B$84:$BI$84,$E145:$BL145)+'FD inverse'!$A$28*$C146/Setup!$B$17+INDEX('FD inverse'!$A$28:$BH$28,1,'FD mesh'!$B$15+1)*Setup!$B$22</f>
        <v>15.5721186904922</v>
      </c>
      <c r="AE146" s="0" t="n">
        <f aca="false">SUMPRODUCT('FD inverse'!$A$29:$BH$29,'FD mesh'!$B$84:$BI$84,$E145:$BL145)+'FD inverse'!$A$29*$C146/Setup!$B$17+INDEX('FD inverse'!$A$29:$BH$29,1,'FD mesh'!$B$15+1)*Setup!$B$22</f>
        <v>15.4043233554131</v>
      </c>
      <c r="AF146" s="0" t="n">
        <f aca="false">SUMPRODUCT('FD inverse'!$A$30:$BH$30,'FD mesh'!$B$84:$BI$84,$E145:$BL145)+'FD inverse'!$A$30*$C146/Setup!$B$17+INDEX('FD inverse'!$A$30:$BH$30,1,'FD mesh'!$B$15+1)*Setup!$B$22</f>
        <v>15.2378296461528</v>
      </c>
      <c r="AG146" s="0" t="n">
        <f aca="false">SUMPRODUCT('FD inverse'!$A$31:$BH$31,'FD mesh'!$B$84:$BI$84,$E145:$BL145)+'FD inverse'!$A$31*$C146/Setup!$B$17+INDEX('FD inverse'!$A$31:$BH$31,1,'FD mesh'!$B$15+1)*Setup!$B$22</f>
        <v>15.0721113692201</v>
      </c>
      <c r="AH146" s="0" t="n">
        <f aca="false">SUMPRODUCT('FD inverse'!$A$32:$BH$32,'FD mesh'!$B$84:$BI$84,$E145:$BL145)+'FD inverse'!$A$32*$C146/Setup!$B$17+INDEX('FD inverse'!$A$32:$BH$32,1,'FD mesh'!$B$15+1)*Setup!$B$22</f>
        <v>15.065347934453</v>
      </c>
      <c r="AI146" s="0" t="n">
        <f aca="false">SUMPRODUCT('FD inverse'!$A$33:$BH$33,'FD mesh'!$B$84:$BI$84,$E145:$BL145)+'FD inverse'!$A$33*$C146/Setup!$B$17+INDEX('FD inverse'!$A$33:$BH$33,1,'FD mesh'!$B$15+1)*Setup!$B$22</f>
        <v>15.0589795951444</v>
      </c>
      <c r="AJ146" s="0" t="n">
        <f aca="false">SUMPRODUCT('FD inverse'!$A$34:$BH$34,'FD mesh'!$B$84:$BI$84,$E145:$BL145)+'FD inverse'!$A$34*$C146/Setup!$B$17+INDEX('FD inverse'!$A$34:$BH$34,1,'FD mesh'!$B$15+1)*Setup!$B$22</f>
        <v>15.0529708923408</v>
      </c>
      <c r="AK146" s="0" t="n">
        <f aca="false">SUMPRODUCT('FD inverse'!$A$35:$BH$35,'FD mesh'!$B$84:$BI$84,$E145:$BL145)+'FD inverse'!$A$35*$C146/Setup!$B$17+INDEX('FD inverse'!$A$35:$BH$35,1,'FD mesh'!$B$15+1)*Setup!$B$22</f>
        <v>15.047287831962</v>
      </c>
      <c r="AL146" s="0" t="n">
        <f aca="false">SUMPRODUCT('FD inverse'!$A$36:$BH$36,'FD mesh'!$B$84:$BI$84,$E145:$BL145)+'FD inverse'!$A$36*$C146/Setup!$B$17+INDEX('FD inverse'!$A$36:$BH$36,1,'FD mesh'!$B$15+1)*Setup!$B$22</f>
        <v>15.0418977316737</v>
      </c>
      <c r="AM146" s="0" t="n">
        <f aca="false">SUMPRODUCT('FD inverse'!$A$37:$BH$37,'FD mesh'!$B$84:$BI$84,$E145:$BL145)+'FD inverse'!$A$37*$C146/Setup!$B$17+INDEX('FD inverse'!$A$37:$BH$37,1,'FD mesh'!$B$15+1)*Setup!$B$22</f>
        <v>15.0367690759268</v>
      </c>
      <c r="AN146" s="0" t="n">
        <f aca="false">SUMPRODUCT('FD inverse'!$A$38:$BH$38,'FD mesh'!$B$84:$BI$84,$E145:$BL145)+'FD inverse'!$A$38*$C146/Setup!$B$17+INDEX('FD inverse'!$A$38:$BH$38,1,'FD mesh'!$B$15+1)*Setup!$B$22</f>
        <v>15.0318713788067</v>
      </c>
      <c r="AO146" s="0" t="n">
        <f aca="false">SUMPRODUCT('FD inverse'!$A$39:$BH$39,'FD mesh'!$B$84:$BI$84,$E145:$BL145)+'FD inverse'!$A$39*$C146/Setup!$B$17+INDEX('FD inverse'!$A$39:$BH$39,1,'FD mesh'!$B$15+1)*Setup!$B$22</f>
        <v>15.0271750542206</v>
      </c>
      <c r="AP146" s="0" t="n">
        <f aca="false">SUMPRODUCT('FD inverse'!$A$40:$BH$40,'FD mesh'!$B$84:$BI$84,$E145:$BL145)+'FD inverse'!$A$40*$C146/Setup!$B$17+INDEX('FD inverse'!$A$40:$BH$40,1,'FD mesh'!$B$15+1)*Setup!$B$22</f>
        <v>15.0226512928449</v>
      </c>
      <c r="AQ146" s="0" t="n">
        <f aca="false">SUMPRODUCT('FD inverse'!$A$41:$BH$41,'FD mesh'!$B$84:$BI$84,$E145:$BL145)+'FD inverse'!$A$41*$C146/Setup!$B$17+INDEX('FD inverse'!$A$41:$BH$41,1,'FD mesh'!$B$15+1)*Setup!$B$22</f>
        <v>15.0182719451739</v>
      </c>
      <c r="AR146" s="0" t="n">
        <f aca="false">SUMPRODUCT('FD inverse'!$A$42:$BH$42,'FD mesh'!$B$84:$BI$84,$E145:$BL145)+'FD inverse'!$A$42*$C146/Setup!$B$17+INDEX('FD inverse'!$A$42:$BH$42,1,'FD mesh'!$B$15+1)*Setup!$B$22</f>
        <v>15.0140094099434</v>
      </c>
      <c r="AS146" s="0" t="n">
        <f aca="false">SUMPRODUCT('FD inverse'!$A$43:$BH$43,'FD mesh'!$B$84:$BI$84,$E145:$BL145)+'FD inverse'!$A$43*$C146/Setup!$B$17+INDEX('FD inverse'!$A$43:$BH$43,1,'FD mesh'!$B$15+1)*Setup!$B$22</f>
        <v>0</v>
      </c>
      <c r="AT146" s="0" t="n">
        <f aca="false">SUMPRODUCT('FD inverse'!$A$44:$BH$44,'FD mesh'!$B$84:$BI$84,$E145:$BL145)+'FD inverse'!$A$44*$C146/Setup!$B$17+INDEX('FD inverse'!$A$44:$BH$44,1,'FD mesh'!$B$15+1)*Setup!$B$22</f>
        <v>0</v>
      </c>
      <c r="AU146" s="0" t="n">
        <f aca="false">SUMPRODUCT('FD inverse'!$A$45:$BH$45,'FD mesh'!$B$84:$BI$84,$E145:$BL145)+'FD inverse'!$A$45*$C146/Setup!$B$17+INDEX('FD inverse'!$A$45:$BH$45,1,'FD mesh'!$B$15+1)*Setup!$B$22</f>
        <v>0</v>
      </c>
      <c r="AV146" s="0" t="n">
        <f aca="false">SUMPRODUCT('FD inverse'!$A$46:$BH$46,'FD mesh'!$B$84:$BI$84,$E145:$BL145)+'FD inverse'!$A$46*$C146/Setup!$B$17+INDEX('FD inverse'!$A$46:$BH$46,1,'FD mesh'!$B$15+1)*Setup!$B$22</f>
        <v>0</v>
      </c>
      <c r="AW146" s="0" t="n">
        <f aca="false">SUMPRODUCT('FD inverse'!$A$47:$BH$47,'FD mesh'!$B$84:$BI$84,$E145:$BL145)+'FD inverse'!$A$47*$C146/Setup!$B$17+INDEX('FD inverse'!$A$47:$BH$47,1,'FD mesh'!$B$15+1)*Setup!$B$22</f>
        <v>0</v>
      </c>
      <c r="AX146" s="0" t="n">
        <f aca="false">SUMPRODUCT('FD inverse'!$A$48:$BH$48,'FD mesh'!$B$84:$BI$84,$E145:$BL145)+'FD inverse'!$A$48*$C146/Setup!$B$17+INDEX('FD inverse'!$A$48:$BH$48,1,'FD mesh'!$B$15+1)*Setup!$B$22</f>
        <v>0</v>
      </c>
      <c r="AY146" s="0" t="n">
        <f aca="false">SUMPRODUCT('FD inverse'!$A$49:$BH$49,'FD mesh'!$B$84:$BI$84,$E145:$BL145)+'FD inverse'!$A$49*$C146/Setup!$B$17+INDEX('FD inverse'!$A$49:$BH$49,1,'FD mesh'!$B$15+1)*Setup!$B$22</f>
        <v>0</v>
      </c>
      <c r="AZ146" s="0" t="n">
        <f aca="false">SUMPRODUCT('FD inverse'!$A$50:$BH$50,'FD mesh'!$B$84:$BI$84,$E145:$BL145)+'FD inverse'!$A$50*$C146/Setup!$B$17+INDEX('FD inverse'!$A$50:$BH$50,1,'FD mesh'!$B$15+1)*Setup!$B$22</f>
        <v>0</v>
      </c>
      <c r="BA146" s="0" t="n">
        <f aca="false">SUMPRODUCT('FD inverse'!$A$51:$BH$51,'FD mesh'!$B$84:$BI$84,$E145:$BL145)+'FD inverse'!$A$51*$C146/Setup!$B$17+INDEX('FD inverse'!$A$51:$BH$51,1,'FD mesh'!$B$15+1)*Setup!$B$22</f>
        <v>0</v>
      </c>
      <c r="BB146" s="0" t="n">
        <f aca="false">SUMPRODUCT('FD inverse'!$A$52:$BH$52,'FD mesh'!$B$84:$BI$84,$E145:$BL145)+'FD inverse'!$A$52*$C146/Setup!$B$17+INDEX('FD inverse'!$A$52:$BH$52,1,'FD mesh'!$B$15+1)*Setup!$B$22</f>
        <v>0</v>
      </c>
      <c r="BC146" s="0" t="n">
        <f aca="false">SUMPRODUCT('FD inverse'!$A$53:$BH$53,'FD mesh'!$B$84:$BI$84,$E145:$BL145)+'FD inverse'!$A$53*$C146/Setup!$B$17+INDEX('FD inverse'!$A$53:$BH$53,1,'FD mesh'!$B$15+1)*Setup!$B$22</f>
        <v>0</v>
      </c>
      <c r="BD146" s="0" t="n">
        <f aca="false">SUMPRODUCT('FD inverse'!$A$54:$BH$54,'FD mesh'!$B$84:$BI$84,$E145:$BL145)+'FD inverse'!$A$54*$C146/Setup!$B$17+INDEX('FD inverse'!$A$54:$BH$54,1,'FD mesh'!$B$15+1)*Setup!$B$22</f>
        <v>0</v>
      </c>
      <c r="BE146" s="0" t="n">
        <f aca="false">SUMPRODUCT('FD inverse'!$A$55:$BH$55,'FD mesh'!$B$84:$BI$84,$E145:$BL145)+'FD inverse'!$A$55*$C146/Setup!$B$17+INDEX('FD inverse'!$A$55:$BH$55,1,'FD mesh'!$B$15+1)*Setup!$B$22</f>
        <v>0</v>
      </c>
      <c r="BF146" s="0" t="n">
        <f aca="false">SUMPRODUCT('FD inverse'!$A$56:$BH$56,'FD mesh'!$B$84:$BI$84,$E145:$BL145)+'FD inverse'!$A$56*$C146/Setup!$B$17+INDEX('FD inverse'!$A$56:$BH$56,1,'FD mesh'!$B$15+1)*Setup!$B$22</f>
        <v>0</v>
      </c>
      <c r="BG146" s="0" t="n">
        <f aca="false">SUMPRODUCT('FD inverse'!$A$57:$BH$57,'FD mesh'!$B$84:$BI$84,$E145:$BL145)+'FD inverse'!$A$57*$C146/Setup!$B$17+INDEX('FD inverse'!$A$57:$BH$57,1,'FD mesh'!$B$15+1)*Setup!$B$22</f>
        <v>0</v>
      </c>
      <c r="BH146" s="0" t="n">
        <f aca="false">SUMPRODUCT('FD inverse'!$A$58:$BH$58,'FD mesh'!$B$84:$BI$84,$E145:$BL145)+'FD inverse'!$A$58*$C146/Setup!$B$17+INDEX('FD inverse'!$A$58:$BH$58,1,'FD mesh'!$B$15+1)*Setup!$B$22</f>
        <v>0</v>
      </c>
      <c r="BI146" s="0" t="n">
        <f aca="false">SUMPRODUCT('FD inverse'!$A$59:$BH$59,'FD mesh'!$B$84:$BI$84,$E145:$BL145)+'FD inverse'!$A$59*$C146/Setup!$B$17+INDEX('FD inverse'!$A$59:$BH$59,1,'FD mesh'!$B$15+1)*Setup!$B$22</f>
        <v>0</v>
      </c>
      <c r="BJ146" s="0" t="n">
        <f aca="false">SUMPRODUCT('FD inverse'!$A$60:$BH$60,'FD mesh'!$B$84:$BI$84,$E145:$BL145)+'FD inverse'!$A$60*$C146/Setup!$B$17+INDEX('FD inverse'!$A$60:$BH$60,1,'FD mesh'!$B$15+1)*Setup!$B$22</f>
        <v>0</v>
      </c>
      <c r="BK146" s="0" t="n">
        <f aca="false">SUMPRODUCT('FD inverse'!$A$61:$BH$61,'FD mesh'!$B$84:$BI$84,$E145:$BL145)+'FD inverse'!$A$61*$C146/Setup!$B$17+INDEX('FD inverse'!$A$61:$BH$61,1,'FD mesh'!$B$15+1)*Setup!$B$22</f>
        <v>0</v>
      </c>
      <c r="BL146" s="0" t="n">
        <f aca="false">SUMPRODUCT('FD inverse'!$A$62:$BH$62,'FD mesh'!$B$84:$BI$84,$E145:$BL145)+'FD inverse'!$A$62*$C146/Setup!$B$17+INDEX('FD inverse'!$A$62:$BH$62,1,'FD mesh'!$B$15+1)*Setup!$B$22</f>
        <v>0</v>
      </c>
    </row>
    <row r="147" customFormat="false" ht="15" hidden="false" customHeight="false" outlineLevel="0" collapsed="false">
      <c r="A147" s="0" t="n">
        <v>142</v>
      </c>
      <c r="B147" s="0" t="n">
        <f aca="false">A147*Setup!$B$11/3600</f>
        <v>11.8333333333333</v>
      </c>
      <c r="C147" s="0" t="n">
        <f aca="false">Setup!$B$7+Setup!$B$8*COS(2*PI()*(B147-Setup!$B$9)/24)</f>
        <v>25.8469944529401</v>
      </c>
      <c r="D147" s="0" t="n">
        <f aca="false">(C147-E147)/Setup!$B$17</f>
        <v>24.616360523664</v>
      </c>
      <c r="E147" s="0" t="n">
        <f aca="false">SUMPRODUCT('FD inverse'!$A$3:$BH$3,'FD mesh'!$B$84:$BI$84,$E146:$BL146)+'FD inverse'!$A$3*$C147/Setup!$B$17+INDEX('FD inverse'!$A$3:$BH$3,1,'FD mesh'!$B$15+1)*Setup!$B$22</f>
        <v>22.6468675848638</v>
      </c>
      <c r="F147" s="0" t="n">
        <f aca="false">SUMPRODUCT('FD inverse'!$A$4:$BH$4,'FD mesh'!$B$84:$BI$84,$E146:$BL146)+'FD inverse'!$A$4*$C147/Setup!$B$17+INDEX('FD inverse'!$A$4:$BH$4,1,'FD mesh'!$B$15+1)*Setup!$B$22</f>
        <v>21.9273348006272</v>
      </c>
      <c r="G147" s="0" t="n">
        <f aca="false">SUMPRODUCT('FD inverse'!$A$5:$BH$5,'FD mesh'!$B$84:$BI$84,$E146:$BL146)+'FD inverse'!$A$5*$C147/Setup!$B$17+INDEX('FD inverse'!$A$5:$BH$5,1,'FD mesh'!$B$15+1)*Setup!$B$22</f>
        <v>21.2322233445622</v>
      </c>
      <c r="H147" s="0" t="n">
        <f aca="false">SUMPRODUCT('FD inverse'!$A$6:$BH$6,'FD mesh'!$B$84:$BI$84,$E146:$BL146)+'FD inverse'!$A$6*$C147/Setup!$B$17+INDEX('FD inverse'!$A$6:$BH$6,1,'FD mesh'!$B$15+1)*Setup!$B$22</f>
        <v>18.9346139158986</v>
      </c>
      <c r="I147" s="0" t="n">
        <f aca="false">SUMPRODUCT('FD inverse'!$A$7:$BH$7,'FD mesh'!$B$84:$BI$84,$E146:$BL146)+'FD inverse'!$A$7*$C147/Setup!$B$17+INDEX('FD inverse'!$A$7:$BH$7,1,'FD mesh'!$B$15+1)*Setup!$B$22</f>
        <v>18.7424438051233</v>
      </c>
      <c r="J147" s="0" t="n">
        <f aca="false">SUMPRODUCT('FD inverse'!$A$8:$BH$8,'FD mesh'!$B$84:$BI$84,$E146:$BL146)+'FD inverse'!$A$8*$C147/Setup!$B$17+INDEX('FD inverse'!$A$8:$BH$8,1,'FD mesh'!$B$15+1)*Setup!$B$22</f>
        <v>18.5718685799307</v>
      </c>
      <c r="K147" s="0" t="n">
        <f aca="false">SUMPRODUCT('FD inverse'!$A$9:$BH$9,'FD mesh'!$B$84:$BI$84,$E146:$BL146)+'FD inverse'!$A$9*$C147/Setup!$B$17+INDEX('FD inverse'!$A$9:$BH$9,1,'FD mesh'!$B$15+1)*Setup!$B$22</f>
        <v>18.4222193772287</v>
      </c>
      <c r="L147" s="0" t="n">
        <f aca="false">SUMPRODUCT('FD inverse'!$A$10:$BH$10,'FD mesh'!$B$84:$BI$84,$E146:$BL146)+'FD inverse'!$A$10*$C147/Setup!$B$17+INDEX('FD inverse'!$A$10:$BH$10,1,'FD mesh'!$B$15+1)*Setup!$B$22</f>
        <v>18.2928869460544</v>
      </c>
      <c r="M147" s="0" t="n">
        <f aca="false">SUMPRODUCT('FD inverse'!$A$11:$BH$11,'FD mesh'!$B$84:$BI$84,$E146:$BL146)+'FD inverse'!$A$11*$C147/Setup!$B$17+INDEX('FD inverse'!$A$11:$BH$11,1,'FD mesh'!$B$15+1)*Setup!$B$22</f>
        <v>18.1833274403163</v>
      </c>
      <c r="N147" s="0" t="n">
        <f aca="false">SUMPRODUCT('FD inverse'!$A$12:$BH$12,'FD mesh'!$B$84:$BI$84,$E146:$BL146)+'FD inverse'!$A$12*$C147/Setup!$B$17+INDEX('FD inverse'!$A$12:$BH$12,1,'FD mesh'!$B$15+1)*Setup!$B$22</f>
        <v>18.0930671076054</v>
      </c>
      <c r="O147" s="0" t="n">
        <f aca="false">SUMPRODUCT('FD inverse'!$A$13:$BH$13,'FD mesh'!$B$84:$BI$84,$E146:$BL146)+'FD inverse'!$A$13*$C147/Setup!$B$17+INDEX('FD inverse'!$A$13:$BH$13,1,'FD mesh'!$B$15+1)*Setup!$B$22</f>
        <v>18.0217060059978</v>
      </c>
      <c r="P147" s="0" t="n">
        <f aca="false">SUMPRODUCT('FD inverse'!$A$14:$BH$14,'FD mesh'!$B$84:$BI$84,$E146:$BL146)+'FD inverse'!$A$14*$C147/Setup!$B$17+INDEX('FD inverse'!$A$14:$BH$14,1,'FD mesh'!$B$15+1)*Setup!$B$22</f>
        <v>17.9689208622003</v>
      </c>
      <c r="Q147" s="0" t="n">
        <f aca="false">SUMPRODUCT('FD inverse'!$A$15:$BH$15,'FD mesh'!$B$84:$BI$84,$E146:$BL146)+'FD inverse'!$A$15*$C147/Setup!$B$17+INDEX('FD inverse'!$A$15:$BH$15,1,'FD mesh'!$B$15+1)*Setup!$B$22</f>
        <v>17.9344671651366</v>
      </c>
      <c r="R147" s="0" t="n">
        <f aca="false">SUMPRODUCT('FD inverse'!$A$16:$BH$16,'FD mesh'!$B$84:$BI$84,$E146:$BL146)+'FD inverse'!$A$16*$C147/Setup!$B$17+INDEX('FD inverse'!$A$16:$BH$16,1,'FD mesh'!$B$15+1)*Setup!$B$22</f>
        <v>17.9181805692911</v>
      </c>
      <c r="S147" s="0" t="n">
        <f aca="false">SUMPRODUCT('FD inverse'!$A$17:$BH$17,'FD mesh'!$B$84:$BI$84,$E146:$BL146)+'FD inverse'!$A$17*$C147/Setup!$B$17+INDEX('FD inverse'!$A$17:$BH$17,1,'FD mesh'!$B$15+1)*Setup!$B$22</f>
        <v>17.6887887906098</v>
      </c>
      <c r="T147" s="0" t="n">
        <f aca="false">SUMPRODUCT('FD inverse'!$A$18:$BH$18,'FD mesh'!$B$84:$BI$84,$E146:$BL146)+'FD inverse'!$A$18*$C147/Setup!$B$17+INDEX('FD inverse'!$A$18:$BH$18,1,'FD mesh'!$B$15+1)*Setup!$B$22</f>
        <v>17.4677371993465</v>
      </c>
      <c r="U147" s="0" t="n">
        <f aca="false">SUMPRODUCT('FD inverse'!$A$19:$BH$19,'FD mesh'!$B$84:$BI$84,$E146:$BL146)+'FD inverse'!$A$19*$C147/Setup!$B$17+INDEX('FD inverse'!$A$19:$BH$19,1,'FD mesh'!$B$15+1)*Setup!$B$22</f>
        <v>17.2543646807723</v>
      </c>
      <c r="V147" s="0" t="n">
        <f aca="false">SUMPRODUCT('FD inverse'!$A$20:$BH$20,'FD mesh'!$B$84:$BI$84,$E146:$BL146)+'FD inverse'!$A$20*$C147/Setup!$B$17+INDEX('FD inverse'!$A$20:$BH$20,1,'FD mesh'!$B$15+1)*Setup!$B$22</f>
        <v>17.048028079647</v>
      </c>
      <c r="W147" s="0" t="n">
        <f aca="false">SUMPRODUCT('FD inverse'!$A$21:$BH$21,'FD mesh'!$B$84:$BI$84,$E146:$BL146)+'FD inverse'!$A$21*$C147/Setup!$B$17+INDEX('FD inverse'!$A$21:$BH$21,1,'FD mesh'!$B$15+1)*Setup!$B$22</f>
        <v>16.8481010072491</v>
      </c>
      <c r="X147" s="0" t="n">
        <f aca="false">SUMPRODUCT('FD inverse'!$A$22:$BH$22,'FD mesh'!$B$84:$BI$84,$E146:$BL146)+'FD inverse'!$A$22*$C147/Setup!$B$17+INDEX('FD inverse'!$A$22:$BH$22,1,'FD mesh'!$B$15+1)*Setup!$B$22</f>
        <v>16.6539726045927</v>
      </c>
      <c r="Y147" s="0" t="n">
        <f aca="false">SUMPRODUCT('FD inverse'!$A$23:$BH$23,'FD mesh'!$B$84:$BI$84,$E146:$BL146)+'FD inverse'!$A$23*$C147/Setup!$B$17+INDEX('FD inverse'!$A$23:$BH$23,1,'FD mesh'!$B$15+1)*Setup!$B$22</f>
        <v>16.4650462693987</v>
      </c>
      <c r="Z147" s="0" t="n">
        <f aca="false">SUMPRODUCT('FD inverse'!$A$24:$BH$24,'FD mesh'!$B$84:$BI$84,$E146:$BL146)+'FD inverse'!$A$24*$C147/Setup!$B$17+INDEX('FD inverse'!$A$24:$BH$24,1,'FD mesh'!$B$15+1)*Setup!$B$22</f>
        <v>16.2807383534221</v>
      </c>
      <c r="AA147" s="0" t="n">
        <f aca="false">SUMPRODUCT('FD inverse'!$A$25:$BH$25,'FD mesh'!$B$84:$BI$84,$E146:$BL146)+'FD inverse'!$A$25*$C147/Setup!$B$17+INDEX('FD inverse'!$A$25:$BH$25,1,'FD mesh'!$B$15+1)*Setup!$B$22</f>
        <v>16.1004768358465</v>
      </c>
      <c r="AB147" s="0" t="n">
        <f aca="false">SUMPRODUCT('FD inverse'!$A$26:$BH$26,'FD mesh'!$B$84:$BI$84,$E146:$BL146)+'FD inverse'!$A$26*$C147/Setup!$B$17+INDEX('FD inverse'!$A$26:$BH$26,1,'FD mesh'!$B$15+1)*Setup!$B$22</f>
        <v>15.923699977654</v>
      </c>
      <c r="AC147" s="0" t="n">
        <f aca="false">SUMPRODUCT('FD inverse'!$A$27:$BH$27,'FD mesh'!$B$84:$BI$84,$E146:$BL146)+'FD inverse'!$A$27*$C147/Setup!$B$17+INDEX('FD inverse'!$A$27:$BH$27,1,'FD mesh'!$B$15+1)*Setup!$B$22</f>
        <v>15.7498549611583</v>
      </c>
      <c r="AD147" s="0" t="n">
        <f aca="false">SUMPRODUCT('FD inverse'!$A$28:$BH$28,'FD mesh'!$B$84:$BI$84,$E146:$BL146)+'FD inverse'!$A$28*$C147/Setup!$B$17+INDEX('FD inverse'!$A$28:$BH$28,1,'FD mesh'!$B$15+1)*Setup!$B$22</f>
        <v>15.5783965182521</v>
      </c>
      <c r="AE147" s="0" t="n">
        <f aca="false">SUMPRODUCT('FD inverse'!$A$29:$BH$29,'FD mesh'!$B$84:$BI$84,$E146:$BL146)+'FD inverse'!$A$29*$C147/Setup!$B$17+INDEX('FD inverse'!$A$29:$BH$29,1,'FD mesh'!$B$15+1)*Setup!$B$22</f>
        <v>15.4087855503724</v>
      </c>
      <c r="AF147" s="0" t="n">
        <f aca="false">SUMPRODUCT('FD inverse'!$A$30:$BH$30,'FD mesh'!$B$84:$BI$84,$E146:$BL146)+'FD inverse'!$A$30*$C147/Setup!$B$17+INDEX('FD inverse'!$A$30:$BH$30,1,'FD mesh'!$B$15+1)*Setup!$B$22</f>
        <v>15.2404877427236</v>
      </c>
      <c r="AG147" s="0" t="n">
        <f aca="false">SUMPRODUCT('FD inverse'!$A$31:$BH$31,'FD mesh'!$B$84:$BI$84,$E146:$BL146)+'FD inverse'!$A$31*$C147/Setup!$B$17+INDEX('FD inverse'!$A$31:$BH$31,1,'FD mesh'!$B$15+1)*Setup!$B$22</f>
        <v>15.0729721749228</v>
      </c>
      <c r="AH147" s="0" t="n">
        <f aca="false">SUMPRODUCT('FD inverse'!$A$32:$BH$32,'FD mesh'!$B$84:$BI$84,$E146:$BL146)+'FD inverse'!$A$32*$C147/Setup!$B$17+INDEX('FD inverse'!$A$32:$BH$32,1,'FD mesh'!$B$15+1)*Setup!$B$22</f>
        <v>15.0661348198622</v>
      </c>
      <c r="AI147" s="0" t="n">
        <f aca="false">SUMPRODUCT('FD inverse'!$A$33:$BH$33,'FD mesh'!$B$84:$BI$84,$E146:$BL146)+'FD inverse'!$A$33*$C147/Setup!$B$17+INDEX('FD inverse'!$A$33:$BH$33,1,'FD mesh'!$B$15+1)*Setup!$B$22</f>
        <v>15.0596958043203</v>
      </c>
      <c r="AJ147" s="0" t="n">
        <f aca="false">SUMPRODUCT('FD inverse'!$A$34:$BH$34,'FD mesh'!$B$84:$BI$84,$E146:$BL146)+'FD inverse'!$A$34*$C147/Setup!$B$17+INDEX('FD inverse'!$A$34:$BH$34,1,'FD mesh'!$B$15+1)*Setup!$B$22</f>
        <v>15.0536193503598</v>
      </c>
      <c r="AK147" s="0" t="n">
        <f aca="false">SUMPRODUCT('FD inverse'!$A$35:$BH$35,'FD mesh'!$B$84:$BI$84,$E146:$BL146)+'FD inverse'!$A$35*$C147/Setup!$B$17+INDEX('FD inverse'!$A$35:$BH$35,1,'FD mesh'!$B$15+1)*Setup!$B$22</f>
        <v>15.0478711607846</v>
      </c>
      <c r="AL147" s="0" t="n">
        <f aca="false">SUMPRODUCT('FD inverse'!$A$36:$BH$36,'FD mesh'!$B$84:$BI$84,$E146:$BL146)+'FD inverse'!$A$36*$C147/Setup!$B$17+INDEX('FD inverse'!$A$36:$BH$36,1,'FD mesh'!$B$15+1)*Setup!$B$22</f>
        <v>15.0424182656953</v>
      </c>
      <c r="AM147" s="0" t="n">
        <f aca="false">SUMPRODUCT('FD inverse'!$A$37:$BH$37,'FD mesh'!$B$84:$BI$84,$E146:$BL146)+'FD inverse'!$A$37*$C147/Setup!$B$17+INDEX('FD inverse'!$A$37:$BH$37,1,'FD mesh'!$B$15+1)*Setup!$B$22</f>
        <v>15.0372288769172</v>
      </c>
      <c r="AN147" s="0" t="n">
        <f aca="false">SUMPRODUCT('FD inverse'!$A$38:$BH$38,'FD mesh'!$B$84:$BI$84,$E146:$BL146)+'FD inverse'!$A$38*$C147/Setup!$B$17+INDEX('FD inverse'!$A$38:$BH$38,1,'FD mesh'!$B$15+1)*Setup!$B$22</f>
        <v>15.0322722499912</v>
      </c>
      <c r="AO147" s="0" t="n">
        <f aca="false">SUMPRODUCT('FD inverse'!$A$39:$BH$39,'FD mesh'!$B$84:$BI$84,$E146:$BL146)+'FD inverse'!$A$39*$C147/Setup!$B$17+INDEX('FD inverse'!$A$39:$BH$39,1,'FD mesh'!$B$15+1)*Setup!$B$22</f>
        <v>15.0275185532922</v>
      </c>
      <c r="AP147" s="0" t="n">
        <f aca="false">SUMPRODUCT('FD inverse'!$A$40:$BH$40,'FD mesh'!$B$84:$BI$84,$E146:$BL146)+'FD inverse'!$A$40*$C147/Setup!$B$17+INDEX('FD inverse'!$A$40:$BH$40,1,'FD mesh'!$B$15+1)*Setup!$B$22</f>
        <v>15.0229387437352</v>
      </c>
      <c r="AQ147" s="0" t="n">
        <f aca="false">SUMPRODUCT('FD inverse'!$A$41:$BH$41,'FD mesh'!$B$84:$BI$84,$E146:$BL146)+'FD inverse'!$A$41*$C147/Setup!$B$17+INDEX('FD inverse'!$A$41:$BH$41,1,'FD mesh'!$B$15+1)*Setup!$B$22</f>
        <v>15.0185044484398</v>
      </c>
      <c r="AR147" s="0" t="n">
        <f aca="false">SUMPRODUCT('FD inverse'!$A$42:$BH$42,'FD mesh'!$B$84:$BI$84,$E146:$BL146)+'FD inverse'!$A$42*$C147/Setup!$B$17+INDEX('FD inverse'!$A$42:$BH$42,1,'FD mesh'!$B$15+1)*Setup!$B$22</f>
        <v>15.0141878516529</v>
      </c>
      <c r="AS147" s="0" t="n">
        <f aca="false">SUMPRODUCT('FD inverse'!$A$43:$BH$43,'FD mesh'!$B$84:$BI$84,$E146:$BL146)+'FD inverse'!$A$43*$C147/Setup!$B$17+INDEX('FD inverse'!$A$43:$BH$43,1,'FD mesh'!$B$15+1)*Setup!$B$22</f>
        <v>0</v>
      </c>
      <c r="AT147" s="0" t="n">
        <f aca="false">SUMPRODUCT('FD inverse'!$A$44:$BH$44,'FD mesh'!$B$84:$BI$84,$E146:$BL146)+'FD inverse'!$A$44*$C147/Setup!$B$17+INDEX('FD inverse'!$A$44:$BH$44,1,'FD mesh'!$B$15+1)*Setup!$B$22</f>
        <v>0</v>
      </c>
      <c r="AU147" s="0" t="n">
        <f aca="false">SUMPRODUCT('FD inverse'!$A$45:$BH$45,'FD mesh'!$B$84:$BI$84,$E146:$BL146)+'FD inverse'!$A$45*$C147/Setup!$B$17+INDEX('FD inverse'!$A$45:$BH$45,1,'FD mesh'!$B$15+1)*Setup!$B$22</f>
        <v>0</v>
      </c>
      <c r="AV147" s="0" t="n">
        <f aca="false">SUMPRODUCT('FD inverse'!$A$46:$BH$46,'FD mesh'!$B$84:$BI$84,$E146:$BL146)+'FD inverse'!$A$46*$C147/Setup!$B$17+INDEX('FD inverse'!$A$46:$BH$46,1,'FD mesh'!$B$15+1)*Setup!$B$22</f>
        <v>0</v>
      </c>
      <c r="AW147" s="0" t="n">
        <f aca="false">SUMPRODUCT('FD inverse'!$A$47:$BH$47,'FD mesh'!$B$84:$BI$84,$E146:$BL146)+'FD inverse'!$A$47*$C147/Setup!$B$17+INDEX('FD inverse'!$A$47:$BH$47,1,'FD mesh'!$B$15+1)*Setup!$B$22</f>
        <v>0</v>
      </c>
      <c r="AX147" s="0" t="n">
        <f aca="false">SUMPRODUCT('FD inverse'!$A$48:$BH$48,'FD mesh'!$B$84:$BI$84,$E146:$BL146)+'FD inverse'!$A$48*$C147/Setup!$B$17+INDEX('FD inverse'!$A$48:$BH$48,1,'FD mesh'!$B$15+1)*Setup!$B$22</f>
        <v>0</v>
      </c>
      <c r="AY147" s="0" t="n">
        <f aca="false">SUMPRODUCT('FD inverse'!$A$49:$BH$49,'FD mesh'!$B$84:$BI$84,$E146:$BL146)+'FD inverse'!$A$49*$C147/Setup!$B$17+INDEX('FD inverse'!$A$49:$BH$49,1,'FD mesh'!$B$15+1)*Setup!$B$22</f>
        <v>0</v>
      </c>
      <c r="AZ147" s="0" t="n">
        <f aca="false">SUMPRODUCT('FD inverse'!$A$50:$BH$50,'FD mesh'!$B$84:$BI$84,$E146:$BL146)+'FD inverse'!$A$50*$C147/Setup!$B$17+INDEX('FD inverse'!$A$50:$BH$50,1,'FD mesh'!$B$15+1)*Setup!$B$22</f>
        <v>0</v>
      </c>
      <c r="BA147" s="0" t="n">
        <f aca="false">SUMPRODUCT('FD inverse'!$A$51:$BH$51,'FD mesh'!$B$84:$BI$84,$E146:$BL146)+'FD inverse'!$A$51*$C147/Setup!$B$17+INDEX('FD inverse'!$A$51:$BH$51,1,'FD mesh'!$B$15+1)*Setup!$B$22</f>
        <v>0</v>
      </c>
      <c r="BB147" s="0" t="n">
        <f aca="false">SUMPRODUCT('FD inverse'!$A$52:$BH$52,'FD mesh'!$B$84:$BI$84,$E146:$BL146)+'FD inverse'!$A$52*$C147/Setup!$B$17+INDEX('FD inverse'!$A$52:$BH$52,1,'FD mesh'!$B$15+1)*Setup!$B$22</f>
        <v>0</v>
      </c>
      <c r="BC147" s="0" t="n">
        <f aca="false">SUMPRODUCT('FD inverse'!$A$53:$BH$53,'FD mesh'!$B$84:$BI$84,$E146:$BL146)+'FD inverse'!$A$53*$C147/Setup!$B$17+INDEX('FD inverse'!$A$53:$BH$53,1,'FD mesh'!$B$15+1)*Setup!$B$22</f>
        <v>0</v>
      </c>
      <c r="BD147" s="0" t="n">
        <f aca="false">SUMPRODUCT('FD inverse'!$A$54:$BH$54,'FD mesh'!$B$84:$BI$84,$E146:$BL146)+'FD inverse'!$A$54*$C147/Setup!$B$17+INDEX('FD inverse'!$A$54:$BH$54,1,'FD mesh'!$B$15+1)*Setup!$B$22</f>
        <v>0</v>
      </c>
      <c r="BE147" s="0" t="n">
        <f aca="false">SUMPRODUCT('FD inverse'!$A$55:$BH$55,'FD mesh'!$B$84:$BI$84,$E146:$BL146)+'FD inverse'!$A$55*$C147/Setup!$B$17+INDEX('FD inverse'!$A$55:$BH$55,1,'FD mesh'!$B$15+1)*Setup!$B$22</f>
        <v>0</v>
      </c>
      <c r="BF147" s="0" t="n">
        <f aca="false">SUMPRODUCT('FD inverse'!$A$56:$BH$56,'FD mesh'!$B$84:$BI$84,$E146:$BL146)+'FD inverse'!$A$56*$C147/Setup!$B$17+INDEX('FD inverse'!$A$56:$BH$56,1,'FD mesh'!$B$15+1)*Setup!$B$22</f>
        <v>0</v>
      </c>
      <c r="BG147" s="0" t="n">
        <f aca="false">SUMPRODUCT('FD inverse'!$A$57:$BH$57,'FD mesh'!$B$84:$BI$84,$E146:$BL146)+'FD inverse'!$A$57*$C147/Setup!$B$17+INDEX('FD inverse'!$A$57:$BH$57,1,'FD mesh'!$B$15+1)*Setup!$B$22</f>
        <v>0</v>
      </c>
      <c r="BH147" s="0" t="n">
        <f aca="false">SUMPRODUCT('FD inverse'!$A$58:$BH$58,'FD mesh'!$B$84:$BI$84,$E146:$BL146)+'FD inverse'!$A$58*$C147/Setup!$B$17+INDEX('FD inverse'!$A$58:$BH$58,1,'FD mesh'!$B$15+1)*Setup!$B$22</f>
        <v>0</v>
      </c>
      <c r="BI147" s="0" t="n">
        <f aca="false">SUMPRODUCT('FD inverse'!$A$59:$BH$59,'FD mesh'!$B$84:$BI$84,$E146:$BL146)+'FD inverse'!$A$59*$C147/Setup!$B$17+INDEX('FD inverse'!$A$59:$BH$59,1,'FD mesh'!$B$15+1)*Setup!$B$22</f>
        <v>0</v>
      </c>
      <c r="BJ147" s="0" t="n">
        <f aca="false">SUMPRODUCT('FD inverse'!$A$60:$BH$60,'FD mesh'!$B$84:$BI$84,$E146:$BL146)+'FD inverse'!$A$60*$C147/Setup!$B$17+INDEX('FD inverse'!$A$60:$BH$60,1,'FD mesh'!$B$15+1)*Setup!$B$22</f>
        <v>0</v>
      </c>
      <c r="BK147" s="0" t="n">
        <f aca="false">SUMPRODUCT('FD inverse'!$A$61:$BH$61,'FD mesh'!$B$84:$BI$84,$E146:$BL146)+'FD inverse'!$A$61*$C147/Setup!$B$17+INDEX('FD inverse'!$A$61:$BH$61,1,'FD mesh'!$B$15+1)*Setup!$B$22</f>
        <v>0</v>
      </c>
      <c r="BL147" s="0" t="n">
        <f aca="false">SUMPRODUCT('FD inverse'!$A$62:$BH$62,'FD mesh'!$B$84:$BI$84,$E146:$BL146)+'FD inverse'!$A$62*$C147/Setup!$B$17+INDEX('FD inverse'!$A$62:$BH$62,1,'FD mesh'!$B$15+1)*Setup!$B$22</f>
        <v>0</v>
      </c>
    </row>
    <row r="148" customFormat="false" ht="15" hidden="false" customHeight="false" outlineLevel="0" collapsed="false">
      <c r="A148" s="0" t="n">
        <v>143</v>
      </c>
      <c r="B148" s="0" t="n">
        <f aca="false">A148*Setup!$B$11/3600</f>
        <v>11.9166666666667</v>
      </c>
      <c r="C148" s="0" t="n">
        <f aca="false">Setup!$B$7+Setup!$B$8*COS(2*PI()*(B148-Setup!$B$9)/24)</f>
        <v>25.9239550756776</v>
      </c>
      <c r="D148" s="0" t="n">
        <f aca="false">(C148-E148)/Setup!$B$17</f>
        <v>24.7471618423899</v>
      </c>
      <c r="E148" s="0" t="n">
        <f aca="false">SUMPRODUCT('FD inverse'!$A$3:$BH$3,'FD mesh'!$B$84:$BI$84,$E147:$BL147)+'FD inverse'!$A$3*$C148/Setup!$B$17+INDEX('FD inverse'!$A$3:$BH$3,1,'FD mesh'!$B$15+1)*Setup!$B$22</f>
        <v>22.7068240361669</v>
      </c>
      <c r="F148" s="0" t="n">
        <f aca="false">SUMPRODUCT('FD inverse'!$A$4:$BH$4,'FD mesh'!$B$84:$BI$84,$E147:$BL147)+'FD inverse'!$A$4*$C148/Setup!$B$17+INDEX('FD inverse'!$A$4:$BH$4,1,'FD mesh'!$B$15+1)*Setup!$B$22</f>
        <v>21.9833127449475</v>
      </c>
      <c r="G148" s="0" t="n">
        <f aca="false">SUMPRODUCT('FD inverse'!$A$5:$BH$5,'FD mesh'!$B$84:$BI$84,$E147:$BL147)+'FD inverse'!$A$5*$C148/Setup!$B$17+INDEX('FD inverse'!$A$5:$BH$5,1,'FD mesh'!$B$15+1)*Setup!$B$22</f>
        <v>21.284097436506</v>
      </c>
      <c r="H148" s="0" t="n">
        <f aca="false">SUMPRODUCT('FD inverse'!$A$6:$BH$6,'FD mesh'!$B$84:$BI$84,$E147:$BL147)+'FD inverse'!$A$6*$C148/Setup!$B$17+INDEX('FD inverse'!$A$6:$BH$6,1,'FD mesh'!$B$15+1)*Setup!$B$22</f>
        <v>18.9725588588516</v>
      </c>
      <c r="I148" s="0" t="n">
        <f aca="false">SUMPRODUCT('FD inverse'!$A$7:$BH$7,'FD mesh'!$B$84:$BI$84,$E147:$BL147)+'FD inverse'!$A$7*$C148/Setup!$B$17+INDEX('FD inverse'!$A$7:$BH$7,1,'FD mesh'!$B$15+1)*Setup!$B$22</f>
        <v>18.7791911212872</v>
      </c>
      <c r="J148" s="0" t="n">
        <f aca="false">SUMPRODUCT('FD inverse'!$A$8:$BH$8,'FD mesh'!$B$84:$BI$84,$E147:$BL147)+'FD inverse'!$A$8*$C148/Setup!$B$17+INDEX('FD inverse'!$A$8:$BH$8,1,'FD mesh'!$B$15+1)*Setup!$B$22</f>
        <v>18.6075032162678</v>
      </c>
      <c r="K148" s="0" t="n">
        <f aca="false">SUMPRODUCT('FD inverse'!$A$9:$BH$9,'FD mesh'!$B$84:$BI$84,$E147:$BL147)+'FD inverse'!$A$9*$C148/Setup!$B$17+INDEX('FD inverse'!$A$9:$BH$9,1,'FD mesh'!$B$15+1)*Setup!$B$22</f>
        <v>18.4568386955181</v>
      </c>
      <c r="L148" s="0" t="n">
        <f aca="false">SUMPRODUCT('FD inverse'!$A$10:$BH$10,'FD mesh'!$B$84:$BI$84,$E147:$BL147)+'FD inverse'!$A$10*$C148/Setup!$B$17+INDEX('FD inverse'!$A$10:$BH$10,1,'FD mesh'!$B$15+1)*Setup!$B$22</f>
        <v>18.3265985513404</v>
      </c>
      <c r="M148" s="0" t="n">
        <f aca="false">SUMPRODUCT('FD inverse'!$A$11:$BH$11,'FD mesh'!$B$84:$BI$84,$E147:$BL147)+'FD inverse'!$A$11*$C148/Setup!$B$17+INDEX('FD inverse'!$A$11:$BH$11,1,'FD mesh'!$B$15+1)*Setup!$B$22</f>
        <v>18.2162472598387</v>
      </c>
      <c r="N148" s="0" t="n">
        <f aca="false">SUMPRODUCT('FD inverse'!$A$12:$BH$12,'FD mesh'!$B$84:$BI$84,$E147:$BL147)+'FD inverse'!$A$12*$C148/Setup!$B$17+INDEX('FD inverse'!$A$12:$BH$12,1,'FD mesh'!$B$15+1)*Setup!$B$22</f>
        <v>18.1253176907692</v>
      </c>
      <c r="O148" s="0" t="n">
        <f aca="false">SUMPRODUCT('FD inverse'!$A$13:$BH$13,'FD mesh'!$B$84:$BI$84,$E147:$BL147)+'FD inverse'!$A$13*$C148/Setup!$B$17+INDEX('FD inverse'!$A$13:$BH$13,1,'FD mesh'!$B$15+1)*Setup!$B$22</f>
        <v>18.0534150144216</v>
      </c>
      <c r="P148" s="0" t="n">
        <f aca="false">SUMPRODUCT('FD inverse'!$A$14:$BH$14,'FD mesh'!$B$84:$BI$84,$E147:$BL147)+'FD inverse'!$A$14*$C148/Setup!$B$17+INDEX('FD inverse'!$A$14:$BH$14,1,'FD mesh'!$B$15+1)*Setup!$B$22</f>
        <v>18.0002197176751</v>
      </c>
      <c r="Q148" s="0" t="n">
        <f aca="false">SUMPRODUCT('FD inverse'!$A$15:$BH$15,'FD mesh'!$B$84:$BI$84,$E147:$BL147)+'FD inverse'!$A$15*$C148/Setup!$B$17+INDEX('FD inverse'!$A$15:$BH$15,1,'FD mesh'!$B$15+1)*Setup!$B$22</f>
        <v>17.9654898223887</v>
      </c>
      <c r="R148" s="0" t="n">
        <f aca="false">SUMPRODUCT('FD inverse'!$A$16:$BH$16,'FD mesh'!$B$84:$BI$84,$E147:$BL147)+'FD inverse'!$A$16*$C148/Setup!$B$17+INDEX('FD inverse'!$A$16:$BH$16,1,'FD mesh'!$B$15+1)*Setup!$B$22</f>
        <v>17.9490623797585</v>
      </c>
      <c r="S148" s="0" t="n">
        <f aca="false">SUMPRODUCT('FD inverse'!$A$17:$BH$17,'FD mesh'!$B$84:$BI$84,$E147:$BL147)+'FD inverse'!$A$17*$C148/Setup!$B$17+INDEX('FD inverse'!$A$17:$BH$17,1,'FD mesh'!$B$15+1)*Setup!$B$22</f>
        <v>17.7173471790206</v>
      </c>
      <c r="T148" s="0" t="n">
        <f aca="false">SUMPRODUCT('FD inverse'!$A$18:$BH$18,'FD mesh'!$B$84:$BI$84,$E147:$BL147)+'FD inverse'!$A$18*$C148/Setup!$B$17+INDEX('FD inverse'!$A$18:$BH$18,1,'FD mesh'!$B$15+1)*Setup!$B$22</f>
        <v>17.494036304015</v>
      </c>
      <c r="U148" s="0" t="n">
        <f aca="false">SUMPRODUCT('FD inverse'!$A$19:$BH$19,'FD mesh'!$B$84:$BI$84,$E147:$BL147)+'FD inverse'!$A$19*$C148/Setup!$B$17+INDEX('FD inverse'!$A$19:$BH$19,1,'FD mesh'!$B$15+1)*Setup!$B$22</f>
        <v>17.2784648798118</v>
      </c>
      <c r="V148" s="0" t="n">
        <f aca="false">SUMPRODUCT('FD inverse'!$A$20:$BH$20,'FD mesh'!$B$84:$BI$84,$E147:$BL147)+'FD inverse'!$A$20*$C148/Setup!$B$17+INDEX('FD inverse'!$A$20:$BH$20,1,'FD mesh'!$B$15+1)*Setup!$B$22</f>
        <v>17.0699857998974</v>
      </c>
      <c r="W148" s="0" t="n">
        <f aca="false">SUMPRODUCT('FD inverse'!$A$21:$BH$21,'FD mesh'!$B$84:$BI$84,$E147:$BL147)+'FD inverse'!$A$21*$C148/Setup!$B$17+INDEX('FD inverse'!$A$21:$BH$21,1,'FD mesh'!$B$15+1)*Setup!$B$22</f>
        <v>16.8679685633711</v>
      </c>
      <c r="X148" s="0" t="n">
        <f aca="false">SUMPRODUCT('FD inverse'!$A$22:$BH$22,'FD mesh'!$B$84:$BI$84,$E147:$BL147)+'FD inverse'!$A$22*$C148/Setup!$B$17+INDEX('FD inverse'!$A$22:$BH$22,1,'FD mesh'!$B$15+1)*Setup!$B$22</f>
        <v>16.6717980647891</v>
      </c>
      <c r="Y148" s="0" t="n">
        <f aca="false">SUMPRODUCT('FD inverse'!$A$23:$BH$23,'FD mesh'!$B$84:$BI$84,$E147:$BL147)+'FD inverse'!$A$23*$C148/Setup!$B$17+INDEX('FD inverse'!$A$23:$BH$23,1,'FD mesh'!$B$15+1)*Setup!$B$22</f>
        <v>16.4808733444936</v>
      </c>
      <c r="Z148" s="0" t="n">
        <f aca="false">SUMPRODUCT('FD inverse'!$A$24:$BH$24,'FD mesh'!$B$84:$BI$84,$E147:$BL147)+'FD inverse'!$A$24*$C148/Setup!$B$17+INDEX('FD inverse'!$A$24:$BH$24,1,'FD mesh'!$B$15+1)*Setup!$B$22</f>
        <v>16.2946063062973</v>
      </c>
      <c r="AA148" s="0" t="n">
        <f aca="false">SUMPRODUCT('FD inverse'!$A$25:$BH$25,'FD mesh'!$B$84:$BI$84,$E147:$BL147)+'FD inverse'!$A$25*$C148/Setup!$B$17+INDEX('FD inverse'!$A$25:$BH$25,1,'FD mesh'!$B$15+1)*Setup!$B$22</f>
        <v>16.1124204085186</v>
      </c>
      <c r="AB148" s="0" t="n">
        <f aca="false">SUMPRODUCT('FD inverse'!$A$26:$BH$26,'FD mesh'!$B$84:$BI$84,$E147:$BL147)+'FD inverse'!$A$26*$C148/Setup!$B$17+INDEX('FD inverse'!$A$26:$BH$26,1,'FD mesh'!$B$15+1)*Setup!$B$22</f>
        <v>15.9337493335549</v>
      </c>
      <c r="AC148" s="0" t="n">
        <f aca="false">SUMPRODUCT('FD inverse'!$A$27:$BH$27,'FD mesh'!$B$84:$BI$84,$E147:$BL147)+'FD inverse'!$A$27*$C148/Setup!$B$17+INDEX('FD inverse'!$A$27:$BH$27,1,'FD mesh'!$B$15+1)*Setup!$B$22</f>
        <v>15.7580356404707</v>
      </c>
      <c r="AD148" s="0" t="n">
        <f aca="false">SUMPRODUCT('FD inverse'!$A$28:$BH$28,'FD mesh'!$B$84:$BI$84,$E147:$BL147)+'FD inverse'!$A$28*$C148/Setup!$B$17+INDEX('FD inverse'!$A$28:$BH$28,1,'FD mesh'!$B$15+1)*Setup!$B$22</f>
        <v>15.5847294044412</v>
      </c>
      <c r="AE148" s="0" t="n">
        <f aca="false">SUMPRODUCT('FD inverse'!$A$29:$BH$29,'FD mesh'!$B$84:$BI$84,$E147:$BL147)+'FD inverse'!$A$29*$C148/Setup!$B$17+INDEX('FD inverse'!$A$29:$BH$29,1,'FD mesh'!$B$15+1)*Setup!$B$22</f>
        <v>15.4132868463473</v>
      </c>
      <c r="AF148" s="0" t="n">
        <f aca="false">SUMPRODUCT('FD inverse'!$A$30:$BH$30,'FD mesh'!$B$84:$BI$84,$E147:$BL147)+'FD inverse'!$A$30*$C148/Setup!$B$17+INDEX('FD inverse'!$A$30:$BH$30,1,'FD mesh'!$B$15+1)*Setup!$B$22</f>
        <v>15.2431689553547</v>
      </c>
      <c r="AG148" s="0" t="n">
        <f aca="false">SUMPRODUCT('FD inverse'!$A$31:$BH$31,'FD mesh'!$B$84:$BI$84,$E147:$BL147)+'FD inverse'!$A$31*$C148/Setup!$B$17+INDEX('FD inverse'!$A$31:$BH$31,1,'FD mesh'!$B$15+1)*Setup!$B$22</f>
        <v>15.0738401069363</v>
      </c>
      <c r="AH148" s="0" t="n">
        <f aca="false">SUMPRODUCT('FD inverse'!$A$32:$BH$32,'FD mesh'!$B$84:$BI$84,$E147:$BL147)+'FD inverse'!$A$32*$C148/Setup!$B$17+INDEX('FD inverse'!$A$32:$BH$32,1,'FD mesh'!$B$15+1)*Setup!$B$22</f>
        <v>15.0669281722936</v>
      </c>
      <c r="AI148" s="0" t="n">
        <f aca="false">SUMPRODUCT('FD inverse'!$A$33:$BH$33,'FD mesh'!$B$84:$BI$84,$E147:$BL147)+'FD inverse'!$A$33*$C148/Setup!$B$17+INDEX('FD inverse'!$A$33:$BH$33,1,'FD mesh'!$B$15+1)*Setup!$B$22</f>
        <v>15.060417850925</v>
      </c>
      <c r="AJ148" s="0" t="n">
        <f aca="false">SUMPRODUCT('FD inverse'!$A$34:$BH$34,'FD mesh'!$B$84:$BI$84,$E147:$BL147)+'FD inverse'!$A$34*$C148/Setup!$B$17+INDEX('FD inverse'!$A$34:$BH$34,1,'FD mesh'!$B$15+1)*Setup!$B$22</f>
        <v>15.0542730461787</v>
      </c>
      <c r="AK148" s="0" t="n">
        <f aca="false">SUMPRODUCT('FD inverse'!$A$35:$BH$35,'FD mesh'!$B$84:$BI$84,$E147:$BL147)+'FD inverse'!$A$35*$C148/Setup!$B$17+INDEX('FD inverse'!$A$35:$BH$35,1,'FD mesh'!$B$15+1)*Setup!$B$22</f>
        <v>15.0484591573127</v>
      </c>
      <c r="AL148" s="0" t="n">
        <f aca="false">SUMPRODUCT('FD inverse'!$A$36:$BH$36,'FD mesh'!$B$84:$BI$84,$E147:$BL147)+'FD inverse'!$A$36*$C148/Setup!$B$17+INDEX('FD inverse'!$A$36:$BH$36,1,'FD mesh'!$B$15+1)*Setup!$B$22</f>
        <v>15.0429429258327</v>
      </c>
      <c r="AM148" s="0" t="n">
        <f aca="false">SUMPRODUCT('FD inverse'!$A$37:$BH$37,'FD mesh'!$B$84:$BI$84,$E147:$BL147)+'FD inverse'!$A$37*$C148/Setup!$B$17+INDEX('FD inverse'!$A$37:$BH$37,1,'FD mesh'!$B$15+1)*Setup!$B$22</f>
        <v>15.0376922893988</v>
      </c>
      <c r="AN148" s="0" t="n">
        <f aca="false">SUMPRODUCT('FD inverse'!$A$38:$BH$38,'FD mesh'!$B$84:$BI$84,$E147:$BL147)+'FD inverse'!$A$38*$C148/Setup!$B$17+INDEX('FD inverse'!$A$38:$BH$38,1,'FD mesh'!$B$15+1)*Setup!$B$22</f>
        <v>15.0326762430369</v>
      </c>
      <c r="AO148" s="0" t="n">
        <f aca="false">SUMPRODUCT('FD inverse'!$A$39:$BH$39,'FD mesh'!$B$84:$BI$84,$E147:$BL147)+'FD inverse'!$A$39*$C148/Setup!$B$17+INDEX('FD inverse'!$A$39:$BH$39,1,'FD mesh'!$B$15+1)*Setup!$B$22</f>
        <v>15.02786470726</v>
      </c>
      <c r="AP148" s="0" t="n">
        <f aca="false">SUMPRODUCT('FD inverse'!$A$40:$BH$40,'FD mesh'!$B$84:$BI$84,$E147:$BL147)+'FD inverse'!$A$40*$C148/Setup!$B$17+INDEX('FD inverse'!$A$40:$BH$40,1,'FD mesh'!$B$15+1)*Setup!$B$22</f>
        <v>15.0232284025947</v>
      </c>
      <c r="AQ148" s="0" t="n">
        <f aca="false">SUMPRODUCT('FD inverse'!$A$41:$BH$41,'FD mesh'!$B$84:$BI$84,$E147:$BL147)+'FD inverse'!$A$41*$C148/Setup!$B$17+INDEX('FD inverse'!$A$41:$BH$41,1,'FD mesh'!$B$15+1)*Setup!$B$22</f>
        <v>15.0187387299159</v>
      </c>
      <c r="AR148" s="0" t="n">
        <f aca="false">SUMPRODUCT('FD inverse'!$A$42:$BH$42,'FD mesh'!$B$84:$BI$84,$E147:$BL147)+'FD inverse'!$A$42*$C148/Setup!$B$17+INDEX('FD inverse'!$A$42:$BH$42,1,'FD mesh'!$B$15+1)*Setup!$B$22</f>
        <v>15.0143676559165</v>
      </c>
      <c r="AS148" s="0" t="n">
        <f aca="false">SUMPRODUCT('FD inverse'!$A$43:$BH$43,'FD mesh'!$B$84:$BI$84,$E147:$BL147)+'FD inverse'!$A$43*$C148/Setup!$B$17+INDEX('FD inverse'!$A$43:$BH$43,1,'FD mesh'!$B$15+1)*Setup!$B$22</f>
        <v>0</v>
      </c>
      <c r="AT148" s="0" t="n">
        <f aca="false">SUMPRODUCT('FD inverse'!$A$44:$BH$44,'FD mesh'!$B$84:$BI$84,$E147:$BL147)+'FD inverse'!$A$44*$C148/Setup!$B$17+INDEX('FD inverse'!$A$44:$BH$44,1,'FD mesh'!$B$15+1)*Setup!$B$22</f>
        <v>0</v>
      </c>
      <c r="AU148" s="0" t="n">
        <f aca="false">SUMPRODUCT('FD inverse'!$A$45:$BH$45,'FD mesh'!$B$84:$BI$84,$E147:$BL147)+'FD inverse'!$A$45*$C148/Setup!$B$17+INDEX('FD inverse'!$A$45:$BH$45,1,'FD mesh'!$B$15+1)*Setup!$B$22</f>
        <v>0</v>
      </c>
      <c r="AV148" s="0" t="n">
        <f aca="false">SUMPRODUCT('FD inverse'!$A$46:$BH$46,'FD mesh'!$B$84:$BI$84,$E147:$BL147)+'FD inverse'!$A$46*$C148/Setup!$B$17+INDEX('FD inverse'!$A$46:$BH$46,1,'FD mesh'!$B$15+1)*Setup!$B$22</f>
        <v>0</v>
      </c>
      <c r="AW148" s="0" t="n">
        <f aca="false">SUMPRODUCT('FD inverse'!$A$47:$BH$47,'FD mesh'!$B$84:$BI$84,$E147:$BL147)+'FD inverse'!$A$47*$C148/Setup!$B$17+INDEX('FD inverse'!$A$47:$BH$47,1,'FD mesh'!$B$15+1)*Setup!$B$22</f>
        <v>0</v>
      </c>
      <c r="AX148" s="0" t="n">
        <f aca="false">SUMPRODUCT('FD inverse'!$A$48:$BH$48,'FD mesh'!$B$84:$BI$84,$E147:$BL147)+'FD inverse'!$A$48*$C148/Setup!$B$17+INDEX('FD inverse'!$A$48:$BH$48,1,'FD mesh'!$B$15+1)*Setup!$B$22</f>
        <v>0</v>
      </c>
      <c r="AY148" s="0" t="n">
        <f aca="false">SUMPRODUCT('FD inverse'!$A$49:$BH$49,'FD mesh'!$B$84:$BI$84,$E147:$BL147)+'FD inverse'!$A$49*$C148/Setup!$B$17+INDEX('FD inverse'!$A$49:$BH$49,1,'FD mesh'!$B$15+1)*Setup!$B$22</f>
        <v>0</v>
      </c>
      <c r="AZ148" s="0" t="n">
        <f aca="false">SUMPRODUCT('FD inverse'!$A$50:$BH$50,'FD mesh'!$B$84:$BI$84,$E147:$BL147)+'FD inverse'!$A$50*$C148/Setup!$B$17+INDEX('FD inverse'!$A$50:$BH$50,1,'FD mesh'!$B$15+1)*Setup!$B$22</f>
        <v>0</v>
      </c>
      <c r="BA148" s="0" t="n">
        <f aca="false">SUMPRODUCT('FD inverse'!$A$51:$BH$51,'FD mesh'!$B$84:$BI$84,$E147:$BL147)+'FD inverse'!$A$51*$C148/Setup!$B$17+INDEX('FD inverse'!$A$51:$BH$51,1,'FD mesh'!$B$15+1)*Setup!$B$22</f>
        <v>0</v>
      </c>
      <c r="BB148" s="0" t="n">
        <f aca="false">SUMPRODUCT('FD inverse'!$A$52:$BH$52,'FD mesh'!$B$84:$BI$84,$E147:$BL147)+'FD inverse'!$A$52*$C148/Setup!$B$17+INDEX('FD inverse'!$A$52:$BH$52,1,'FD mesh'!$B$15+1)*Setup!$B$22</f>
        <v>0</v>
      </c>
      <c r="BC148" s="0" t="n">
        <f aca="false">SUMPRODUCT('FD inverse'!$A$53:$BH$53,'FD mesh'!$B$84:$BI$84,$E147:$BL147)+'FD inverse'!$A$53*$C148/Setup!$B$17+INDEX('FD inverse'!$A$53:$BH$53,1,'FD mesh'!$B$15+1)*Setup!$B$22</f>
        <v>0</v>
      </c>
      <c r="BD148" s="0" t="n">
        <f aca="false">SUMPRODUCT('FD inverse'!$A$54:$BH$54,'FD mesh'!$B$84:$BI$84,$E147:$BL147)+'FD inverse'!$A$54*$C148/Setup!$B$17+INDEX('FD inverse'!$A$54:$BH$54,1,'FD mesh'!$B$15+1)*Setup!$B$22</f>
        <v>0</v>
      </c>
      <c r="BE148" s="0" t="n">
        <f aca="false">SUMPRODUCT('FD inverse'!$A$55:$BH$55,'FD mesh'!$B$84:$BI$84,$E147:$BL147)+'FD inverse'!$A$55*$C148/Setup!$B$17+INDEX('FD inverse'!$A$55:$BH$55,1,'FD mesh'!$B$15+1)*Setup!$B$22</f>
        <v>0</v>
      </c>
      <c r="BF148" s="0" t="n">
        <f aca="false">SUMPRODUCT('FD inverse'!$A$56:$BH$56,'FD mesh'!$B$84:$BI$84,$E147:$BL147)+'FD inverse'!$A$56*$C148/Setup!$B$17+INDEX('FD inverse'!$A$56:$BH$56,1,'FD mesh'!$B$15+1)*Setup!$B$22</f>
        <v>0</v>
      </c>
      <c r="BG148" s="0" t="n">
        <f aca="false">SUMPRODUCT('FD inverse'!$A$57:$BH$57,'FD mesh'!$B$84:$BI$84,$E147:$BL147)+'FD inverse'!$A$57*$C148/Setup!$B$17+INDEX('FD inverse'!$A$57:$BH$57,1,'FD mesh'!$B$15+1)*Setup!$B$22</f>
        <v>0</v>
      </c>
      <c r="BH148" s="0" t="n">
        <f aca="false">SUMPRODUCT('FD inverse'!$A$58:$BH$58,'FD mesh'!$B$84:$BI$84,$E147:$BL147)+'FD inverse'!$A$58*$C148/Setup!$B$17+INDEX('FD inverse'!$A$58:$BH$58,1,'FD mesh'!$B$15+1)*Setup!$B$22</f>
        <v>0</v>
      </c>
      <c r="BI148" s="0" t="n">
        <f aca="false">SUMPRODUCT('FD inverse'!$A$59:$BH$59,'FD mesh'!$B$84:$BI$84,$E147:$BL147)+'FD inverse'!$A$59*$C148/Setup!$B$17+INDEX('FD inverse'!$A$59:$BH$59,1,'FD mesh'!$B$15+1)*Setup!$B$22</f>
        <v>0</v>
      </c>
      <c r="BJ148" s="0" t="n">
        <f aca="false">SUMPRODUCT('FD inverse'!$A$60:$BH$60,'FD mesh'!$B$84:$BI$84,$E147:$BL147)+'FD inverse'!$A$60*$C148/Setup!$B$17+INDEX('FD inverse'!$A$60:$BH$60,1,'FD mesh'!$B$15+1)*Setup!$B$22</f>
        <v>0</v>
      </c>
      <c r="BK148" s="0" t="n">
        <f aca="false">SUMPRODUCT('FD inverse'!$A$61:$BH$61,'FD mesh'!$B$84:$BI$84,$E147:$BL147)+'FD inverse'!$A$61*$C148/Setup!$B$17+INDEX('FD inverse'!$A$61:$BH$61,1,'FD mesh'!$B$15+1)*Setup!$B$22</f>
        <v>0</v>
      </c>
      <c r="BL148" s="0" t="n">
        <f aca="false">SUMPRODUCT('FD inverse'!$A$62:$BH$62,'FD mesh'!$B$84:$BI$84,$E147:$BL147)+'FD inverse'!$A$62*$C148/Setup!$B$17+INDEX('FD inverse'!$A$62:$BH$62,1,'FD mesh'!$B$15+1)*Setup!$B$22</f>
        <v>0</v>
      </c>
    </row>
    <row r="149" customFormat="false" ht="15" hidden="false" customHeight="false" outlineLevel="0" collapsed="false">
      <c r="A149" s="0" t="n">
        <v>144</v>
      </c>
      <c r="B149" s="0" t="n">
        <f aca="false">A149*Setup!$B$11/3600</f>
        <v>12</v>
      </c>
      <c r="C149" s="0" t="n">
        <f aca="false">Setup!$B$7+Setup!$B$8*COS(2*PI()*(B149-Setup!$B$9)/24)</f>
        <v>26</v>
      </c>
      <c r="D149" s="0" t="n">
        <f aca="false">(C149-E149)/Setup!$B$17</f>
        <v>24.8741383553069</v>
      </c>
      <c r="E149" s="0" t="n">
        <f aca="false">SUMPRODUCT('FD inverse'!$A$3:$BH$3,'FD mesh'!$B$84:$BI$84,$E148:$BL148)+'FD inverse'!$A$3*$C149/Setup!$B$17+INDEX('FD inverse'!$A$3:$BH$3,1,'FD mesh'!$B$15+1)*Setup!$B$22</f>
        <v>22.7663620138101</v>
      </c>
      <c r="F149" s="0" t="n">
        <f aca="false">SUMPRODUCT('FD inverse'!$A$4:$BH$4,'FD mesh'!$B$84:$BI$84,$E148:$BL148)+'FD inverse'!$A$4*$C149/Setup!$B$17+INDEX('FD inverse'!$A$4:$BH$4,1,'FD mesh'!$B$15+1)*Setup!$B$22</f>
        <v>22.0389808451099</v>
      </c>
      <c r="G149" s="0" t="n">
        <f aca="false">SUMPRODUCT('FD inverse'!$A$5:$BH$5,'FD mesh'!$B$84:$BI$84,$E148:$BL148)+'FD inverse'!$A$5*$C149/Setup!$B$17+INDEX('FD inverse'!$A$5:$BH$5,1,'FD mesh'!$B$15+1)*Setup!$B$22</f>
        <v>21.3357611782164</v>
      </c>
      <c r="H149" s="0" t="n">
        <f aca="false">SUMPRODUCT('FD inverse'!$A$6:$BH$6,'FD mesh'!$B$84:$BI$84,$E148:$BL148)+'FD inverse'!$A$6*$C149/Setup!$B$17+INDEX('FD inverse'!$A$6:$BH$6,1,'FD mesh'!$B$15+1)*Setup!$B$22</f>
        <v>19.0106145757848</v>
      </c>
      <c r="I149" s="0" t="n">
        <f aca="false">SUMPRODUCT('FD inverse'!$A$7:$BH$7,'FD mesh'!$B$84:$BI$84,$E148:$BL148)+'FD inverse'!$A$7*$C149/Setup!$B$17+INDEX('FD inverse'!$A$7:$BH$7,1,'FD mesh'!$B$15+1)*Setup!$B$22</f>
        <v>18.8160752649304</v>
      </c>
      <c r="J149" s="0" t="n">
        <f aca="false">SUMPRODUCT('FD inverse'!$A$8:$BH$8,'FD mesh'!$B$84:$BI$84,$E148:$BL148)+'FD inverse'!$A$8*$C149/Setup!$B$17+INDEX('FD inverse'!$A$8:$BH$8,1,'FD mesh'!$B$15+1)*Setup!$B$22</f>
        <v>18.6432965107977</v>
      </c>
      <c r="K149" s="0" t="n">
        <f aca="false">SUMPRODUCT('FD inverse'!$A$9:$BH$9,'FD mesh'!$B$84:$BI$84,$E148:$BL148)+'FD inverse'!$A$9*$C149/Setup!$B$17+INDEX('FD inverse'!$A$9:$BH$9,1,'FD mesh'!$B$15+1)*Setup!$B$22</f>
        <v>18.4916347445883</v>
      </c>
      <c r="L149" s="0" t="n">
        <f aca="false">SUMPRODUCT('FD inverse'!$A$10:$BH$10,'FD mesh'!$B$84:$BI$84,$E148:$BL148)+'FD inverse'!$A$10*$C149/Setup!$B$17+INDEX('FD inverse'!$A$10:$BH$10,1,'FD mesh'!$B$15+1)*Setup!$B$22</f>
        <v>18.3605016208982</v>
      </c>
      <c r="M149" s="0" t="n">
        <f aca="false">SUMPRODUCT('FD inverse'!$A$11:$BH$11,'FD mesh'!$B$84:$BI$84,$E148:$BL148)+'FD inverse'!$A$11*$C149/Setup!$B$17+INDEX('FD inverse'!$A$11:$BH$11,1,'FD mesh'!$B$15+1)*Setup!$B$22</f>
        <v>18.2493703081566</v>
      </c>
      <c r="N149" s="0" t="n">
        <f aca="false">SUMPRODUCT('FD inverse'!$A$12:$BH$12,'FD mesh'!$B$84:$BI$84,$E148:$BL148)+'FD inverse'!$A$12*$C149/Setup!$B$17+INDEX('FD inverse'!$A$12:$BH$12,1,'FD mesh'!$B$15+1)*Setup!$B$22</f>
        <v>18.1577806168416</v>
      </c>
      <c r="O149" s="0" t="n">
        <f aca="false">SUMPRODUCT('FD inverse'!$A$13:$BH$13,'FD mesh'!$B$84:$BI$84,$E148:$BL148)+'FD inverse'!$A$13*$C149/Setup!$B$17+INDEX('FD inverse'!$A$13:$BH$13,1,'FD mesh'!$B$15+1)*Setup!$B$22</f>
        <v>18.0853430943009</v>
      </c>
      <c r="P149" s="0" t="n">
        <f aca="false">SUMPRODUCT('FD inverse'!$A$14:$BH$14,'FD mesh'!$B$84:$BI$84,$E148:$BL148)+'FD inverse'!$A$14*$C149/Setup!$B$17+INDEX('FD inverse'!$A$14:$BH$14,1,'FD mesh'!$B$15+1)*Setup!$B$22</f>
        <v>18.0317421970576</v>
      </c>
      <c r="Q149" s="0" t="n">
        <f aca="false">SUMPRODUCT('FD inverse'!$A$15:$BH$15,'FD mesh'!$B$84:$BI$84,$E148:$BL148)+'FD inverse'!$A$15*$C149/Setup!$B$17+INDEX('FD inverse'!$A$15:$BH$15,1,'FD mesh'!$B$15+1)*Setup!$B$22</f>
        <v>17.9967386327833</v>
      </c>
      <c r="R149" s="0" t="n">
        <f aca="false">SUMPRODUCT('FD inverse'!$A$16:$BH$16,'FD mesh'!$B$84:$BI$84,$E148:$BL148)+'FD inverse'!$A$16*$C149/Setup!$B$17+INDEX('FD inverse'!$A$16:$BH$16,1,'FD mesh'!$B$15+1)*Setup!$B$22</f>
        <v>17.980170944848</v>
      </c>
      <c r="S149" s="0" t="n">
        <f aca="false">SUMPRODUCT('FD inverse'!$A$17:$BH$17,'FD mesh'!$B$84:$BI$84,$E148:$BL148)+'FD inverse'!$A$17*$C149/Setup!$B$17+INDEX('FD inverse'!$A$17:$BH$17,1,'FD mesh'!$B$15+1)*Setup!$B$22</f>
        <v>17.7461207574152</v>
      </c>
      <c r="T149" s="0" t="n">
        <f aca="false">SUMPRODUCT('FD inverse'!$A$18:$BH$18,'FD mesh'!$B$84:$BI$84,$E148:$BL148)+'FD inverse'!$A$18*$C149/Setup!$B$17+INDEX('FD inverse'!$A$18:$BH$18,1,'FD mesh'!$B$15+1)*Setup!$B$22</f>
        <v>17.5205382230527</v>
      </c>
      <c r="U149" s="0" t="n">
        <f aca="false">SUMPRODUCT('FD inverse'!$A$19:$BH$19,'FD mesh'!$B$84:$BI$84,$E148:$BL148)+'FD inverse'!$A$19*$C149/Setup!$B$17+INDEX('FD inverse'!$A$19:$BH$19,1,'FD mesh'!$B$15+1)*Setup!$B$22</f>
        <v>17.3027548248642</v>
      </c>
      <c r="V149" s="0" t="n">
        <f aca="false">SUMPRODUCT('FD inverse'!$A$20:$BH$20,'FD mesh'!$B$84:$BI$84,$E148:$BL148)+'FD inverse'!$A$20*$C149/Setup!$B$17+INDEX('FD inverse'!$A$20:$BH$20,1,'FD mesh'!$B$15+1)*Setup!$B$22</f>
        <v>17.0921196105055</v>
      </c>
      <c r="W149" s="0" t="n">
        <f aca="false">SUMPRODUCT('FD inverse'!$A$21:$BH$21,'FD mesh'!$B$84:$BI$84,$E148:$BL148)+'FD inverse'!$A$21*$C149/Setup!$B$17+INDEX('FD inverse'!$A$21:$BH$21,1,'FD mesh'!$B$15+1)*Setup!$B$22</f>
        <v>16.8879980604114</v>
      </c>
      <c r="X149" s="0" t="n">
        <f aca="false">SUMPRODUCT('FD inverse'!$A$22:$BH$22,'FD mesh'!$B$84:$BI$84,$E148:$BL148)+'FD inverse'!$A$22*$C149/Setup!$B$17+INDEX('FD inverse'!$A$22:$BH$22,1,'FD mesh'!$B$15+1)*Setup!$B$22</f>
        <v>16.6897709051605</v>
      </c>
      <c r="Y149" s="0" t="n">
        <f aca="false">SUMPRODUCT('FD inverse'!$A$23:$BH$23,'FD mesh'!$B$84:$BI$84,$E148:$BL148)+'FD inverse'!$A$23*$C149/Setup!$B$17+INDEX('FD inverse'!$A$23:$BH$23,1,'FD mesh'!$B$15+1)*Setup!$B$22</f>
        <v>16.4968329000762</v>
      </c>
      <c r="Z149" s="0" t="n">
        <f aca="false">SUMPRODUCT('FD inverse'!$A$24:$BH$24,'FD mesh'!$B$84:$BI$84,$E148:$BL148)+'FD inverse'!$A$24*$C149/Setup!$B$17+INDEX('FD inverse'!$A$24:$BH$24,1,'FD mesh'!$B$15+1)*Setup!$B$22</f>
        <v>16.3085915642061</v>
      </c>
      <c r="AA149" s="0" t="n">
        <f aca="false">SUMPRODUCT('FD inverse'!$A$25:$BH$25,'FD mesh'!$B$84:$BI$84,$E148:$BL148)+'FD inverse'!$A$25*$C149/Setup!$B$17+INDEX('FD inverse'!$A$25:$BH$25,1,'FD mesh'!$B$15+1)*Setup!$B$22</f>
        <v>16.1244658899492</v>
      </c>
      <c r="AB149" s="0" t="n">
        <f aca="false">SUMPRODUCT('FD inverse'!$A$26:$BH$26,'FD mesh'!$B$84:$BI$84,$E148:$BL148)+'FD inverse'!$A$26*$C149/Setup!$B$17+INDEX('FD inverse'!$A$26:$BH$26,1,'FD mesh'!$B$15+1)*Setup!$B$22</f>
        <v>15.943885028799</v>
      </c>
      <c r="AC149" s="0" t="n">
        <f aca="false">SUMPRODUCT('FD inverse'!$A$27:$BH$27,'FD mesh'!$B$84:$BI$84,$E148:$BL148)+'FD inverse'!$A$27*$C149/Setup!$B$17+INDEX('FD inverse'!$A$27:$BH$27,1,'FD mesh'!$B$15+1)*Setup!$B$22</f>
        <v>15.7662869579636</v>
      </c>
      <c r="AD149" s="0" t="n">
        <f aca="false">SUMPRODUCT('FD inverse'!$A$28:$BH$28,'FD mesh'!$B$84:$BI$84,$E148:$BL148)+'FD inverse'!$A$28*$C149/Setup!$B$17+INDEX('FD inverse'!$A$28:$BH$28,1,'FD mesh'!$B$15+1)*Setup!$B$22</f>
        <v>15.5911171319903</v>
      </c>
      <c r="AE149" s="0" t="n">
        <f aca="false">SUMPRODUCT('FD inverse'!$A$29:$BH$29,'FD mesh'!$B$84:$BI$84,$E148:$BL148)+'FD inverse'!$A$29*$C149/Setup!$B$17+INDEX('FD inverse'!$A$29:$BH$29,1,'FD mesh'!$B$15+1)*Setup!$B$22</f>
        <v>15.4178271229815</v>
      </c>
      <c r="AF149" s="0" t="n">
        <f aca="false">SUMPRODUCT('FD inverse'!$A$30:$BH$30,'FD mesh'!$B$84:$BI$84,$E148:$BL148)+'FD inverse'!$A$30*$C149/Setup!$B$17+INDEX('FD inverse'!$A$30:$BH$30,1,'FD mesh'!$B$15+1)*Setup!$B$22</f>
        <v>15.245873252525</v>
      </c>
      <c r="AG149" s="0" t="n">
        <f aca="false">SUMPRODUCT('FD inverse'!$A$31:$BH$31,'FD mesh'!$B$84:$BI$84,$E148:$BL148)+'FD inverse'!$A$31*$C149/Setup!$B$17+INDEX('FD inverse'!$A$31:$BH$31,1,'FD mesh'!$B$15+1)*Setup!$B$22</f>
        <v>15.0747152180929</v>
      </c>
      <c r="AH149" s="0" t="n">
        <f aca="false">SUMPRODUCT('FD inverse'!$A$32:$BH$32,'FD mesh'!$B$84:$BI$84,$E148:$BL148)+'FD inverse'!$A$32*$C149/Setup!$B$17+INDEX('FD inverse'!$A$32:$BH$32,1,'FD mesh'!$B$15+1)*Setup!$B$22</f>
        <v>15.0677280471753</v>
      </c>
      <c r="AI149" s="0" t="n">
        <f aca="false">SUMPRODUCT('FD inverse'!$A$33:$BH$33,'FD mesh'!$B$84:$BI$84,$E148:$BL148)+'FD inverse'!$A$33*$C149/Setup!$B$17+INDEX('FD inverse'!$A$33:$BH$33,1,'FD mesh'!$B$15+1)*Setup!$B$22</f>
        <v>15.0611457913464</v>
      </c>
      <c r="AJ149" s="0" t="n">
        <f aca="false">SUMPRODUCT('FD inverse'!$A$34:$BH$34,'FD mesh'!$B$84:$BI$84,$E148:$BL148)+'FD inverse'!$A$34*$C149/Setup!$B$17+INDEX('FD inverse'!$A$34:$BH$34,1,'FD mesh'!$B$15+1)*Setup!$B$22</f>
        <v>15.0549320357257</v>
      </c>
      <c r="AK149" s="0" t="n">
        <f aca="false">SUMPRODUCT('FD inverse'!$A$35:$BH$35,'FD mesh'!$B$84:$BI$84,$E148:$BL148)+'FD inverse'!$A$35*$C149/Setup!$B$17+INDEX('FD inverse'!$A$35:$BH$35,1,'FD mesh'!$B$15+1)*Setup!$B$22</f>
        <v>15.0490518757922</v>
      </c>
      <c r="AL149" s="0" t="n">
        <f aca="false">SUMPRODUCT('FD inverse'!$A$36:$BH$36,'FD mesh'!$B$84:$BI$84,$E148:$BL148)+'FD inverse'!$A$36*$C149/Setup!$B$17+INDEX('FD inverse'!$A$36:$BH$36,1,'FD mesh'!$B$15+1)*Setup!$B$22</f>
        <v>15.0434717636053</v>
      </c>
      <c r="AM149" s="0" t="n">
        <f aca="false">SUMPRODUCT('FD inverse'!$A$37:$BH$37,'FD mesh'!$B$84:$BI$84,$E148:$BL148)+'FD inverse'!$A$37*$C149/Setup!$B$17+INDEX('FD inverse'!$A$37:$BH$37,1,'FD mesh'!$B$15+1)*Setup!$B$22</f>
        <v>15.0381593612796</v>
      </c>
      <c r="AN149" s="0" t="n">
        <f aca="false">SUMPRODUCT('FD inverse'!$A$38:$BH$38,'FD mesh'!$B$84:$BI$84,$E148:$BL148)+'FD inverse'!$A$38*$C149/Setup!$B$17+INDEX('FD inverse'!$A$38:$BH$38,1,'FD mesh'!$B$15+1)*Setup!$B$22</f>
        <v>15.0330834014982</v>
      </c>
      <c r="AO149" s="0" t="n">
        <f aca="false">SUMPRODUCT('FD inverse'!$A$39:$BH$39,'FD mesh'!$B$84:$BI$84,$E148:$BL148)+'FD inverse'!$A$39*$C149/Setup!$B$17+INDEX('FD inverse'!$A$39:$BH$39,1,'FD mesh'!$B$15+1)*Setup!$B$22</f>
        <v>15.0282135547082</v>
      </c>
      <c r="AP149" s="0" t="n">
        <f aca="false">SUMPRODUCT('FD inverse'!$A$40:$BH$40,'FD mesh'!$B$84:$BI$84,$E148:$BL148)+'FD inverse'!$A$40*$C149/Setup!$B$17+INDEX('FD inverse'!$A$40:$BH$40,1,'FD mesh'!$B$15+1)*Setup!$B$22</f>
        <v>15.0235203025314</v>
      </c>
      <c r="AQ149" s="0" t="n">
        <f aca="false">SUMPRODUCT('FD inverse'!$A$41:$BH$41,'FD mesh'!$B$84:$BI$84,$E148:$BL148)+'FD inverse'!$A$41*$C149/Setup!$B$17+INDEX('FD inverse'!$A$41:$BH$41,1,'FD mesh'!$B$15+1)*Setup!$B$22</f>
        <v>15.018974816826</v>
      </c>
      <c r="AR149" s="0" t="n">
        <f aca="false">SUMPRODUCT('FD inverse'!$A$42:$BH$42,'FD mesh'!$B$84:$BI$84,$E148:$BL148)+'FD inverse'!$A$42*$C149/Setup!$B$17+INDEX('FD inverse'!$A$42:$BH$42,1,'FD mesh'!$B$15+1)*Setup!$B$22</f>
        <v>15.0145488437523</v>
      </c>
      <c r="AS149" s="0" t="n">
        <f aca="false">SUMPRODUCT('FD inverse'!$A$43:$BH$43,'FD mesh'!$B$84:$BI$84,$E148:$BL148)+'FD inverse'!$A$43*$C149/Setup!$B$17+INDEX('FD inverse'!$A$43:$BH$43,1,'FD mesh'!$B$15+1)*Setup!$B$22</f>
        <v>0</v>
      </c>
      <c r="AT149" s="0" t="n">
        <f aca="false">SUMPRODUCT('FD inverse'!$A$44:$BH$44,'FD mesh'!$B$84:$BI$84,$E148:$BL148)+'FD inverse'!$A$44*$C149/Setup!$B$17+INDEX('FD inverse'!$A$44:$BH$44,1,'FD mesh'!$B$15+1)*Setup!$B$22</f>
        <v>0</v>
      </c>
      <c r="AU149" s="0" t="n">
        <f aca="false">SUMPRODUCT('FD inverse'!$A$45:$BH$45,'FD mesh'!$B$84:$BI$84,$E148:$BL148)+'FD inverse'!$A$45*$C149/Setup!$B$17+INDEX('FD inverse'!$A$45:$BH$45,1,'FD mesh'!$B$15+1)*Setup!$B$22</f>
        <v>0</v>
      </c>
      <c r="AV149" s="0" t="n">
        <f aca="false">SUMPRODUCT('FD inverse'!$A$46:$BH$46,'FD mesh'!$B$84:$BI$84,$E148:$BL148)+'FD inverse'!$A$46*$C149/Setup!$B$17+INDEX('FD inverse'!$A$46:$BH$46,1,'FD mesh'!$B$15+1)*Setup!$B$22</f>
        <v>0</v>
      </c>
      <c r="AW149" s="0" t="n">
        <f aca="false">SUMPRODUCT('FD inverse'!$A$47:$BH$47,'FD mesh'!$B$84:$BI$84,$E148:$BL148)+'FD inverse'!$A$47*$C149/Setup!$B$17+INDEX('FD inverse'!$A$47:$BH$47,1,'FD mesh'!$B$15+1)*Setup!$B$22</f>
        <v>0</v>
      </c>
      <c r="AX149" s="0" t="n">
        <f aca="false">SUMPRODUCT('FD inverse'!$A$48:$BH$48,'FD mesh'!$B$84:$BI$84,$E148:$BL148)+'FD inverse'!$A$48*$C149/Setup!$B$17+INDEX('FD inverse'!$A$48:$BH$48,1,'FD mesh'!$B$15+1)*Setup!$B$22</f>
        <v>0</v>
      </c>
      <c r="AY149" s="0" t="n">
        <f aca="false">SUMPRODUCT('FD inverse'!$A$49:$BH$49,'FD mesh'!$B$84:$BI$84,$E148:$BL148)+'FD inverse'!$A$49*$C149/Setup!$B$17+INDEX('FD inverse'!$A$49:$BH$49,1,'FD mesh'!$B$15+1)*Setup!$B$22</f>
        <v>0</v>
      </c>
      <c r="AZ149" s="0" t="n">
        <f aca="false">SUMPRODUCT('FD inverse'!$A$50:$BH$50,'FD mesh'!$B$84:$BI$84,$E148:$BL148)+'FD inverse'!$A$50*$C149/Setup!$B$17+INDEX('FD inverse'!$A$50:$BH$50,1,'FD mesh'!$B$15+1)*Setup!$B$22</f>
        <v>0</v>
      </c>
      <c r="BA149" s="0" t="n">
        <f aca="false">SUMPRODUCT('FD inverse'!$A$51:$BH$51,'FD mesh'!$B$84:$BI$84,$E148:$BL148)+'FD inverse'!$A$51*$C149/Setup!$B$17+INDEX('FD inverse'!$A$51:$BH$51,1,'FD mesh'!$B$15+1)*Setup!$B$22</f>
        <v>0</v>
      </c>
      <c r="BB149" s="0" t="n">
        <f aca="false">SUMPRODUCT('FD inverse'!$A$52:$BH$52,'FD mesh'!$B$84:$BI$84,$E148:$BL148)+'FD inverse'!$A$52*$C149/Setup!$B$17+INDEX('FD inverse'!$A$52:$BH$52,1,'FD mesh'!$B$15+1)*Setup!$B$22</f>
        <v>0</v>
      </c>
      <c r="BC149" s="0" t="n">
        <f aca="false">SUMPRODUCT('FD inverse'!$A$53:$BH$53,'FD mesh'!$B$84:$BI$84,$E148:$BL148)+'FD inverse'!$A$53*$C149/Setup!$B$17+INDEX('FD inverse'!$A$53:$BH$53,1,'FD mesh'!$B$15+1)*Setup!$B$22</f>
        <v>0</v>
      </c>
      <c r="BD149" s="0" t="n">
        <f aca="false">SUMPRODUCT('FD inverse'!$A$54:$BH$54,'FD mesh'!$B$84:$BI$84,$E148:$BL148)+'FD inverse'!$A$54*$C149/Setup!$B$17+INDEX('FD inverse'!$A$54:$BH$54,1,'FD mesh'!$B$15+1)*Setup!$B$22</f>
        <v>0</v>
      </c>
      <c r="BE149" s="0" t="n">
        <f aca="false">SUMPRODUCT('FD inverse'!$A$55:$BH$55,'FD mesh'!$B$84:$BI$84,$E148:$BL148)+'FD inverse'!$A$55*$C149/Setup!$B$17+INDEX('FD inverse'!$A$55:$BH$55,1,'FD mesh'!$B$15+1)*Setup!$B$22</f>
        <v>0</v>
      </c>
      <c r="BF149" s="0" t="n">
        <f aca="false">SUMPRODUCT('FD inverse'!$A$56:$BH$56,'FD mesh'!$B$84:$BI$84,$E148:$BL148)+'FD inverse'!$A$56*$C149/Setup!$B$17+INDEX('FD inverse'!$A$56:$BH$56,1,'FD mesh'!$B$15+1)*Setup!$B$22</f>
        <v>0</v>
      </c>
      <c r="BG149" s="0" t="n">
        <f aca="false">SUMPRODUCT('FD inverse'!$A$57:$BH$57,'FD mesh'!$B$84:$BI$84,$E148:$BL148)+'FD inverse'!$A$57*$C149/Setup!$B$17+INDEX('FD inverse'!$A$57:$BH$57,1,'FD mesh'!$B$15+1)*Setup!$B$22</f>
        <v>0</v>
      </c>
      <c r="BH149" s="0" t="n">
        <f aca="false">SUMPRODUCT('FD inverse'!$A$58:$BH$58,'FD mesh'!$B$84:$BI$84,$E148:$BL148)+'FD inverse'!$A$58*$C149/Setup!$B$17+INDEX('FD inverse'!$A$58:$BH$58,1,'FD mesh'!$B$15+1)*Setup!$B$22</f>
        <v>0</v>
      </c>
      <c r="BI149" s="0" t="n">
        <f aca="false">SUMPRODUCT('FD inverse'!$A$59:$BH$59,'FD mesh'!$B$84:$BI$84,$E148:$BL148)+'FD inverse'!$A$59*$C149/Setup!$B$17+INDEX('FD inverse'!$A$59:$BH$59,1,'FD mesh'!$B$15+1)*Setup!$B$22</f>
        <v>0</v>
      </c>
      <c r="BJ149" s="0" t="n">
        <f aca="false">SUMPRODUCT('FD inverse'!$A$60:$BH$60,'FD mesh'!$B$84:$BI$84,$E148:$BL148)+'FD inverse'!$A$60*$C149/Setup!$B$17+INDEX('FD inverse'!$A$60:$BH$60,1,'FD mesh'!$B$15+1)*Setup!$B$22</f>
        <v>0</v>
      </c>
      <c r="BK149" s="0" t="n">
        <f aca="false">SUMPRODUCT('FD inverse'!$A$61:$BH$61,'FD mesh'!$B$84:$BI$84,$E148:$BL148)+'FD inverse'!$A$61*$C149/Setup!$B$17+INDEX('FD inverse'!$A$61:$BH$61,1,'FD mesh'!$B$15+1)*Setup!$B$22</f>
        <v>0</v>
      </c>
      <c r="BL149" s="0" t="n">
        <f aca="false">SUMPRODUCT('FD inverse'!$A$62:$BH$62,'FD mesh'!$B$84:$BI$84,$E148:$BL148)+'FD inverse'!$A$62*$C149/Setup!$B$17+INDEX('FD inverse'!$A$62:$BH$62,1,'FD mesh'!$B$15+1)*Setup!$B$22</f>
        <v>0</v>
      </c>
    </row>
    <row r="150" customFormat="false" ht="15" hidden="false" customHeight="false" outlineLevel="0" collapsed="false">
      <c r="A150" s="0" t="n">
        <v>145</v>
      </c>
      <c r="B150" s="0" t="n">
        <f aca="false">A150*Setup!$B$11/3600</f>
        <v>12.0833333333333</v>
      </c>
      <c r="C150" s="0" t="n">
        <f aca="false">Setup!$B$7+Setup!$B$8*COS(2*PI()*(B150-Setup!$B$9)/24)</f>
        <v>26.0750930326421</v>
      </c>
      <c r="D150" s="0" t="n">
        <f aca="false">(C150-E150)/Setup!$B$17</f>
        <v>24.9971947556047</v>
      </c>
      <c r="E150" s="0" t="n">
        <f aca="false">SUMPRODUCT('FD inverse'!$A$3:$BH$3,'FD mesh'!$B$84:$BI$84,$E149:$BL149)+'FD inverse'!$A$3*$C150/Setup!$B$17+INDEX('FD inverse'!$A$3:$BH$3,1,'FD mesh'!$B$15+1)*Setup!$B$22</f>
        <v>22.8254577144135</v>
      </c>
      <c r="F150" s="0" t="n">
        <f aca="false">SUMPRODUCT('FD inverse'!$A$4:$BH$4,'FD mesh'!$B$84:$BI$84,$E149:$BL149)+'FD inverse'!$A$4*$C150/Setup!$B$17+INDEX('FD inverse'!$A$4:$BH$4,1,'FD mesh'!$B$15+1)*Setup!$B$22</f>
        <v>22.0943181725869</v>
      </c>
      <c r="G150" s="0" t="n">
        <f aca="false">SUMPRODUCT('FD inverse'!$A$5:$BH$5,'FD mesh'!$B$84:$BI$84,$E149:$BL149)+'FD inverse'!$A$5*$C150/Setup!$B$17+INDEX('FD inverse'!$A$5:$BH$5,1,'FD mesh'!$B$15+1)*Setup!$B$22</f>
        <v>21.3871965680334</v>
      </c>
      <c r="H150" s="0" t="n">
        <f aca="false">SUMPRODUCT('FD inverse'!$A$6:$BH$6,'FD mesh'!$B$84:$BI$84,$E149:$BL149)+'FD inverse'!$A$6*$C150/Setup!$B$17+INDEX('FD inverse'!$A$6:$BH$6,1,'FD mesh'!$B$15+1)*Setup!$B$22</f>
        <v>19.048772948475</v>
      </c>
      <c r="I150" s="0" t="n">
        <f aca="false">SUMPRODUCT('FD inverse'!$A$7:$BH$7,'FD mesh'!$B$84:$BI$84,$E149:$BL149)+'FD inverse'!$A$7*$C150/Setup!$B$17+INDEX('FD inverse'!$A$7:$BH$7,1,'FD mesh'!$B$15+1)*Setup!$B$22</f>
        <v>18.853088962287</v>
      </c>
      <c r="J150" s="0" t="n">
        <f aca="false">SUMPRODUCT('FD inverse'!$A$8:$BH$8,'FD mesh'!$B$84:$BI$84,$E149:$BL149)+'FD inverse'!$A$8*$C150/Setup!$B$17+INDEX('FD inverse'!$A$8:$BH$8,1,'FD mesh'!$B$15+1)*Setup!$B$22</f>
        <v>18.67924196569</v>
      </c>
      <c r="K150" s="0" t="n">
        <f aca="false">SUMPRODUCT('FD inverse'!$A$9:$BH$9,'FD mesh'!$B$84:$BI$84,$E149:$BL149)+'FD inverse'!$A$9*$C150/Setup!$B$17+INDEX('FD inverse'!$A$9:$BH$9,1,'FD mesh'!$B$15+1)*Setup!$B$22</f>
        <v>18.5266017271414</v>
      </c>
      <c r="L150" s="0" t="n">
        <f aca="false">SUMPRODUCT('FD inverse'!$A$10:$BH$10,'FD mesh'!$B$84:$BI$84,$E149:$BL149)+'FD inverse'!$A$10*$C150/Setup!$B$17+INDEX('FD inverse'!$A$10:$BH$10,1,'FD mesh'!$B$15+1)*Setup!$B$22</f>
        <v>18.3945909768247</v>
      </c>
      <c r="M150" s="0" t="n">
        <f aca="false">SUMPRODUCT('FD inverse'!$A$11:$BH$11,'FD mesh'!$B$84:$BI$84,$E149:$BL149)+'FD inverse'!$A$11*$C150/Setup!$B$17+INDEX('FD inverse'!$A$11:$BH$11,1,'FD mesh'!$B$15+1)*Setup!$B$22</f>
        <v>18.2826919409191</v>
      </c>
      <c r="N150" s="0" t="n">
        <f aca="false">SUMPRODUCT('FD inverse'!$A$12:$BH$12,'FD mesh'!$B$84:$BI$84,$E149:$BL149)+'FD inverse'!$A$12*$C150/Setup!$B$17+INDEX('FD inverse'!$A$12:$BH$12,1,'FD mesh'!$B$15+1)*Setup!$B$22</f>
        <v>18.1904516854042</v>
      </c>
      <c r="O150" s="0" t="n">
        <f aca="false">SUMPRODUCT('FD inverse'!$A$13:$BH$13,'FD mesh'!$B$84:$BI$84,$E149:$BL149)+'FD inverse'!$A$13*$C150/Setup!$B$17+INDEX('FD inverse'!$A$13:$BH$13,1,'FD mesh'!$B$15+1)*Setup!$B$22</f>
        <v>18.1174863965929</v>
      </c>
      <c r="P150" s="0" t="n">
        <f aca="false">SUMPRODUCT('FD inverse'!$A$14:$BH$14,'FD mesh'!$B$84:$BI$84,$E149:$BL149)+'FD inverse'!$A$14*$C150/Setup!$B$17+INDEX('FD inverse'!$A$14:$BH$14,1,'FD mesh'!$B$15+1)*Setup!$B$22</f>
        <v>18.0634847079539</v>
      </c>
      <c r="Q150" s="0" t="n">
        <f aca="false">SUMPRODUCT('FD inverse'!$A$15:$BH$15,'FD mesh'!$B$84:$BI$84,$E149:$BL149)+'FD inverse'!$A$15*$C150/Setup!$B$17+INDEX('FD inverse'!$A$15:$BH$15,1,'FD mesh'!$B$15+1)*Setup!$B$22</f>
        <v>18.0282101643865</v>
      </c>
      <c r="R150" s="0" t="n">
        <f aca="false">SUMPRODUCT('FD inverse'!$A$16:$BH$16,'FD mesh'!$B$84:$BI$84,$E149:$BL149)+'FD inverse'!$A$16*$C150/Setup!$B$17+INDEX('FD inverse'!$A$16:$BH$16,1,'FD mesh'!$B$15+1)*Setup!$B$22</f>
        <v>18.0115028961011</v>
      </c>
      <c r="S150" s="0" t="n">
        <f aca="false">SUMPRODUCT('FD inverse'!$A$17:$BH$17,'FD mesh'!$B$84:$BI$84,$E149:$BL149)+'FD inverse'!$A$17*$C150/Setup!$B$17+INDEX('FD inverse'!$A$17:$BH$17,1,'FD mesh'!$B$15+1)*Setup!$B$22</f>
        <v>17.7751066143181</v>
      </c>
      <c r="T150" s="0" t="n">
        <f aca="false">SUMPRODUCT('FD inverse'!$A$18:$BH$18,'FD mesh'!$B$84:$BI$84,$E149:$BL149)+'FD inverse'!$A$18*$C150/Setup!$B$17+INDEX('FD inverse'!$A$18:$BH$18,1,'FD mesh'!$B$15+1)*Setup!$B$22</f>
        <v>17.5472404561378</v>
      </c>
      <c r="U150" s="0" t="n">
        <f aca="false">SUMPRODUCT('FD inverse'!$A$19:$BH$19,'FD mesh'!$B$84:$BI$84,$E149:$BL149)+'FD inverse'!$A$19*$C150/Setup!$B$17+INDEX('FD inverse'!$A$19:$BH$19,1,'FD mesh'!$B$15+1)*Setup!$B$22</f>
        <v>17.327232383694</v>
      </c>
      <c r="V150" s="0" t="n">
        <f aca="false">SUMPRODUCT('FD inverse'!$A$20:$BH$20,'FD mesh'!$B$84:$BI$84,$E149:$BL149)+'FD inverse'!$A$20*$C150/Setup!$B$17+INDEX('FD inverse'!$A$20:$BH$20,1,'FD mesh'!$B$15+1)*Setup!$B$22</f>
        <v>17.1144277071345</v>
      </c>
      <c r="W150" s="0" t="n">
        <f aca="false">SUMPRODUCT('FD inverse'!$A$21:$BH$21,'FD mesh'!$B$84:$BI$84,$E149:$BL149)+'FD inverse'!$A$21*$C150/Setup!$B$17+INDEX('FD inverse'!$A$21:$BH$21,1,'FD mesh'!$B$15+1)*Setup!$B$22</f>
        <v>16.9081879847257</v>
      </c>
      <c r="X150" s="0" t="n">
        <f aca="false">SUMPRODUCT('FD inverse'!$A$22:$BH$22,'FD mesh'!$B$84:$BI$84,$E149:$BL149)+'FD inverse'!$A$22*$C150/Setup!$B$17+INDEX('FD inverse'!$A$22:$BH$22,1,'FD mesh'!$B$15+1)*Setup!$B$22</f>
        <v>16.7078898686152</v>
      </c>
      <c r="Y150" s="0" t="n">
        <f aca="false">SUMPRODUCT('FD inverse'!$A$23:$BH$23,'FD mesh'!$B$84:$BI$84,$E149:$BL149)+'FD inverse'!$A$23*$C150/Setup!$B$17+INDEX('FD inverse'!$A$23:$BH$23,1,'FD mesh'!$B$15+1)*Setup!$B$22</f>
        <v>16.5129239046071</v>
      </c>
      <c r="Z150" s="0" t="n">
        <f aca="false">SUMPRODUCT('FD inverse'!$A$24:$BH$24,'FD mesh'!$B$84:$BI$84,$E149:$BL149)+'FD inverse'!$A$24*$C150/Setup!$B$17+INDEX('FD inverse'!$A$24:$BH$24,1,'FD mesh'!$B$15+1)*Setup!$B$22</f>
        <v>16.3226932933609</v>
      </c>
      <c r="AA150" s="0" t="n">
        <f aca="false">SUMPRODUCT('FD inverse'!$A$25:$BH$25,'FD mesh'!$B$84:$BI$84,$E149:$BL149)+'FD inverse'!$A$25*$C150/Setup!$B$17+INDEX('FD inverse'!$A$25:$BH$25,1,'FD mesh'!$B$15+1)*Setup!$B$22</f>
        <v>16.1366126195516</v>
      </c>
      <c r="AB150" s="0" t="n">
        <f aca="false">SUMPRODUCT('FD inverse'!$A$26:$BH$26,'FD mesh'!$B$84:$BI$84,$E149:$BL149)+'FD inverse'!$A$26*$C150/Setup!$B$17+INDEX('FD inverse'!$A$26:$BH$26,1,'FD mesh'!$B$15+1)*Setup!$B$22</f>
        <v>15.9541065547397</v>
      </c>
      <c r="AC150" s="0" t="n">
        <f aca="false">SUMPRODUCT('FD inverse'!$A$27:$BH$27,'FD mesh'!$B$84:$BI$84,$E149:$BL149)+'FD inverse'!$A$27*$C150/Setup!$B$17+INDEX('FD inverse'!$A$27:$BH$27,1,'FD mesh'!$B$15+1)*Setup!$B$22</f>
        <v>15.7746085389903</v>
      </c>
      <c r="AD150" s="0" t="n">
        <f aca="false">SUMPRODUCT('FD inverse'!$A$28:$BH$28,'FD mesh'!$B$84:$BI$84,$E149:$BL149)+'FD inverse'!$A$28*$C150/Setup!$B$17+INDEX('FD inverse'!$A$28:$BH$28,1,'FD mesh'!$B$15+1)*Setup!$B$22</f>
        <v>15.5975594456573</v>
      </c>
      <c r="AE150" s="0" t="n">
        <f aca="false">SUMPRODUCT('FD inverse'!$A$29:$BH$29,'FD mesh'!$B$84:$BI$84,$E149:$BL149)+'FD inverse'!$A$29*$C150/Setup!$B$17+INDEX('FD inverse'!$A$29:$BH$29,1,'FD mesh'!$B$15+1)*Setup!$B$22</f>
        <v>15.4224062332035</v>
      </c>
      <c r="AF150" s="0" t="n">
        <f aca="false">SUMPRODUCT('FD inverse'!$A$30:$BH$30,'FD mesh'!$B$84:$BI$84,$E149:$BL149)+'FD inverse'!$A$30*$C150/Setup!$B$17+INDEX('FD inverse'!$A$30:$BH$30,1,'FD mesh'!$B$15+1)*Setup!$B$22</f>
        <v>15.2486005874722</v>
      </c>
      <c r="AG150" s="0" t="n">
        <f aca="false">SUMPRODUCT('FD inverse'!$A$31:$BH$31,'FD mesh'!$B$84:$BI$84,$E149:$BL149)+'FD inverse'!$A$31*$C150/Setup!$B$17+INDEX('FD inverse'!$A$31:$BH$31,1,'FD mesh'!$B$15+1)*Setup!$B$22</f>
        <v>15.075597557454</v>
      </c>
      <c r="AH150" s="0" t="n">
        <f aca="false">SUMPRODUCT('FD inverse'!$A$32:$BH$32,'FD mesh'!$B$84:$BI$84,$E149:$BL149)+'FD inverse'!$A$32*$C150/Setup!$B$17+INDEX('FD inverse'!$A$32:$BH$32,1,'FD mesh'!$B$15+1)*Setup!$B$22</f>
        <v>15.0685344966299</v>
      </c>
      <c r="AI150" s="0" t="n">
        <f aca="false">SUMPRODUCT('FD inverse'!$A$33:$BH$33,'FD mesh'!$B$84:$BI$84,$E149:$BL149)+'FD inverse'!$A$33*$C150/Setup!$B$17+INDEX('FD inverse'!$A$33:$BH$33,1,'FD mesh'!$B$15+1)*Setup!$B$22</f>
        <v>15.0618796790948</v>
      </c>
      <c r="AJ150" s="0" t="n">
        <f aca="false">SUMPRODUCT('FD inverse'!$A$34:$BH$34,'FD mesh'!$B$84:$BI$84,$E149:$BL149)+'FD inverse'!$A$34*$C150/Setup!$B$17+INDEX('FD inverse'!$A$34:$BH$34,1,'FD mesh'!$B$15+1)*Setup!$B$22</f>
        <v>15.0555963724418</v>
      </c>
      <c r="AK150" s="0" t="n">
        <f aca="false">SUMPRODUCT('FD inverse'!$A$35:$BH$35,'FD mesh'!$B$84:$BI$84,$E149:$BL149)+'FD inverse'!$A$35*$C150/Setup!$B$17+INDEX('FD inverse'!$A$35:$BH$35,1,'FD mesh'!$B$15+1)*Setup!$B$22</f>
        <v>15.0496493683362</v>
      </c>
      <c r="AL150" s="0" t="n">
        <f aca="false">SUMPRODUCT('FD inverse'!$A$36:$BH$36,'FD mesh'!$B$84:$BI$84,$E149:$BL149)+'FD inverse'!$A$36*$C150/Setup!$B$17+INDEX('FD inverse'!$A$36:$BH$36,1,'FD mesh'!$B$15+1)*Setup!$B$22</f>
        <v>15.0440048287185</v>
      </c>
      <c r="AM150" s="0" t="n">
        <f aca="false">SUMPRODUCT('FD inverse'!$A$37:$BH$37,'FD mesh'!$B$84:$BI$84,$E149:$BL149)+'FD inverse'!$A$37*$C150/Setup!$B$17+INDEX('FD inverse'!$A$37:$BH$37,1,'FD mesh'!$B$15+1)*Setup!$B$22</f>
        <v>15.0386301389394</v>
      </c>
      <c r="AN150" s="0" t="n">
        <f aca="false">SUMPRODUCT('FD inverse'!$A$38:$BH$38,'FD mesh'!$B$84:$BI$84,$E149:$BL149)+'FD inverse'!$A$38*$C150/Setup!$B$17+INDEX('FD inverse'!$A$38:$BH$38,1,'FD mesh'!$B$15+1)*Setup!$B$22</f>
        <v>15.0334937676552</v>
      </c>
      <c r="AO150" s="0" t="n">
        <f aca="false">SUMPRODUCT('FD inverse'!$A$39:$BH$39,'FD mesh'!$B$84:$BI$84,$E149:$BL149)+'FD inverse'!$A$39*$C150/Setup!$B$17+INDEX('FD inverse'!$A$39:$BH$39,1,'FD mesh'!$B$15+1)*Setup!$B$22</f>
        <v>15.0285651331716</v>
      </c>
      <c r="AP150" s="0" t="n">
        <f aca="false">SUMPRODUCT('FD inverse'!$A$40:$BH$40,'FD mesh'!$B$84:$BI$84,$E149:$BL149)+'FD inverse'!$A$40*$C150/Setup!$B$17+INDEX('FD inverse'!$A$40:$BH$40,1,'FD mesh'!$B$15+1)*Setup!$B$22</f>
        <v>15.0238144758043</v>
      </c>
      <c r="AQ150" s="0" t="n">
        <f aca="false">SUMPRODUCT('FD inverse'!$A$41:$BH$41,'FD mesh'!$B$84:$BI$84,$E149:$BL149)+'FD inverse'!$A$41*$C150/Setup!$B$17+INDEX('FD inverse'!$A$41:$BH$41,1,'FD mesh'!$B$15+1)*Setup!$B$22</f>
        <v>15.0192127357235</v>
      </c>
      <c r="AR150" s="0" t="n">
        <f aca="false">SUMPRODUCT('FD inverse'!$A$42:$BH$42,'FD mesh'!$B$84:$BI$84,$E149:$BL149)+'FD inverse'!$A$42*$C150/Setup!$B$17+INDEX('FD inverse'!$A$42:$BH$42,1,'FD mesh'!$B$15+1)*Setup!$B$22</f>
        <v>15.0147314356686</v>
      </c>
      <c r="AS150" s="0" t="n">
        <f aca="false">SUMPRODUCT('FD inverse'!$A$43:$BH$43,'FD mesh'!$B$84:$BI$84,$E149:$BL149)+'FD inverse'!$A$43*$C150/Setup!$B$17+INDEX('FD inverse'!$A$43:$BH$43,1,'FD mesh'!$B$15+1)*Setup!$B$22</f>
        <v>0</v>
      </c>
      <c r="AT150" s="0" t="n">
        <f aca="false">SUMPRODUCT('FD inverse'!$A$44:$BH$44,'FD mesh'!$B$84:$BI$84,$E149:$BL149)+'FD inverse'!$A$44*$C150/Setup!$B$17+INDEX('FD inverse'!$A$44:$BH$44,1,'FD mesh'!$B$15+1)*Setup!$B$22</f>
        <v>0</v>
      </c>
      <c r="AU150" s="0" t="n">
        <f aca="false">SUMPRODUCT('FD inverse'!$A$45:$BH$45,'FD mesh'!$B$84:$BI$84,$E149:$BL149)+'FD inverse'!$A$45*$C150/Setup!$B$17+INDEX('FD inverse'!$A$45:$BH$45,1,'FD mesh'!$B$15+1)*Setup!$B$22</f>
        <v>0</v>
      </c>
      <c r="AV150" s="0" t="n">
        <f aca="false">SUMPRODUCT('FD inverse'!$A$46:$BH$46,'FD mesh'!$B$84:$BI$84,$E149:$BL149)+'FD inverse'!$A$46*$C150/Setup!$B$17+INDEX('FD inverse'!$A$46:$BH$46,1,'FD mesh'!$B$15+1)*Setup!$B$22</f>
        <v>0</v>
      </c>
      <c r="AW150" s="0" t="n">
        <f aca="false">SUMPRODUCT('FD inverse'!$A$47:$BH$47,'FD mesh'!$B$84:$BI$84,$E149:$BL149)+'FD inverse'!$A$47*$C150/Setup!$B$17+INDEX('FD inverse'!$A$47:$BH$47,1,'FD mesh'!$B$15+1)*Setup!$B$22</f>
        <v>0</v>
      </c>
      <c r="AX150" s="0" t="n">
        <f aca="false">SUMPRODUCT('FD inverse'!$A$48:$BH$48,'FD mesh'!$B$84:$BI$84,$E149:$BL149)+'FD inverse'!$A$48*$C150/Setup!$B$17+INDEX('FD inverse'!$A$48:$BH$48,1,'FD mesh'!$B$15+1)*Setup!$B$22</f>
        <v>0</v>
      </c>
      <c r="AY150" s="0" t="n">
        <f aca="false">SUMPRODUCT('FD inverse'!$A$49:$BH$49,'FD mesh'!$B$84:$BI$84,$E149:$BL149)+'FD inverse'!$A$49*$C150/Setup!$B$17+INDEX('FD inverse'!$A$49:$BH$49,1,'FD mesh'!$B$15+1)*Setup!$B$22</f>
        <v>0</v>
      </c>
      <c r="AZ150" s="0" t="n">
        <f aca="false">SUMPRODUCT('FD inverse'!$A$50:$BH$50,'FD mesh'!$B$84:$BI$84,$E149:$BL149)+'FD inverse'!$A$50*$C150/Setup!$B$17+INDEX('FD inverse'!$A$50:$BH$50,1,'FD mesh'!$B$15+1)*Setup!$B$22</f>
        <v>0</v>
      </c>
      <c r="BA150" s="0" t="n">
        <f aca="false">SUMPRODUCT('FD inverse'!$A$51:$BH$51,'FD mesh'!$B$84:$BI$84,$E149:$BL149)+'FD inverse'!$A$51*$C150/Setup!$B$17+INDEX('FD inverse'!$A$51:$BH$51,1,'FD mesh'!$B$15+1)*Setup!$B$22</f>
        <v>0</v>
      </c>
      <c r="BB150" s="0" t="n">
        <f aca="false">SUMPRODUCT('FD inverse'!$A$52:$BH$52,'FD mesh'!$B$84:$BI$84,$E149:$BL149)+'FD inverse'!$A$52*$C150/Setup!$B$17+INDEX('FD inverse'!$A$52:$BH$52,1,'FD mesh'!$B$15+1)*Setup!$B$22</f>
        <v>0</v>
      </c>
      <c r="BC150" s="0" t="n">
        <f aca="false">SUMPRODUCT('FD inverse'!$A$53:$BH$53,'FD mesh'!$B$84:$BI$84,$E149:$BL149)+'FD inverse'!$A$53*$C150/Setup!$B$17+INDEX('FD inverse'!$A$53:$BH$53,1,'FD mesh'!$B$15+1)*Setup!$B$22</f>
        <v>0</v>
      </c>
      <c r="BD150" s="0" t="n">
        <f aca="false">SUMPRODUCT('FD inverse'!$A$54:$BH$54,'FD mesh'!$B$84:$BI$84,$E149:$BL149)+'FD inverse'!$A$54*$C150/Setup!$B$17+INDEX('FD inverse'!$A$54:$BH$54,1,'FD mesh'!$B$15+1)*Setup!$B$22</f>
        <v>0</v>
      </c>
      <c r="BE150" s="0" t="n">
        <f aca="false">SUMPRODUCT('FD inverse'!$A$55:$BH$55,'FD mesh'!$B$84:$BI$84,$E149:$BL149)+'FD inverse'!$A$55*$C150/Setup!$B$17+INDEX('FD inverse'!$A$55:$BH$55,1,'FD mesh'!$B$15+1)*Setup!$B$22</f>
        <v>0</v>
      </c>
      <c r="BF150" s="0" t="n">
        <f aca="false">SUMPRODUCT('FD inverse'!$A$56:$BH$56,'FD mesh'!$B$84:$BI$84,$E149:$BL149)+'FD inverse'!$A$56*$C150/Setup!$B$17+INDEX('FD inverse'!$A$56:$BH$56,1,'FD mesh'!$B$15+1)*Setup!$B$22</f>
        <v>0</v>
      </c>
      <c r="BG150" s="0" t="n">
        <f aca="false">SUMPRODUCT('FD inverse'!$A$57:$BH$57,'FD mesh'!$B$84:$BI$84,$E149:$BL149)+'FD inverse'!$A$57*$C150/Setup!$B$17+INDEX('FD inverse'!$A$57:$BH$57,1,'FD mesh'!$B$15+1)*Setup!$B$22</f>
        <v>0</v>
      </c>
      <c r="BH150" s="0" t="n">
        <f aca="false">SUMPRODUCT('FD inverse'!$A$58:$BH$58,'FD mesh'!$B$84:$BI$84,$E149:$BL149)+'FD inverse'!$A$58*$C150/Setup!$B$17+INDEX('FD inverse'!$A$58:$BH$58,1,'FD mesh'!$B$15+1)*Setup!$B$22</f>
        <v>0</v>
      </c>
      <c r="BI150" s="0" t="n">
        <f aca="false">SUMPRODUCT('FD inverse'!$A$59:$BH$59,'FD mesh'!$B$84:$BI$84,$E149:$BL149)+'FD inverse'!$A$59*$C150/Setup!$B$17+INDEX('FD inverse'!$A$59:$BH$59,1,'FD mesh'!$B$15+1)*Setup!$B$22</f>
        <v>0</v>
      </c>
      <c r="BJ150" s="0" t="n">
        <f aca="false">SUMPRODUCT('FD inverse'!$A$60:$BH$60,'FD mesh'!$B$84:$BI$84,$E149:$BL149)+'FD inverse'!$A$60*$C150/Setup!$B$17+INDEX('FD inverse'!$A$60:$BH$60,1,'FD mesh'!$B$15+1)*Setup!$B$22</f>
        <v>0</v>
      </c>
      <c r="BK150" s="0" t="n">
        <f aca="false">SUMPRODUCT('FD inverse'!$A$61:$BH$61,'FD mesh'!$B$84:$BI$84,$E149:$BL149)+'FD inverse'!$A$61*$C150/Setup!$B$17+INDEX('FD inverse'!$A$61:$BH$61,1,'FD mesh'!$B$15+1)*Setup!$B$22</f>
        <v>0</v>
      </c>
      <c r="BL150" s="0" t="n">
        <f aca="false">SUMPRODUCT('FD inverse'!$A$62:$BH$62,'FD mesh'!$B$84:$BI$84,$E149:$BL149)+'FD inverse'!$A$62*$C150/Setup!$B$17+INDEX('FD inverse'!$A$62:$BH$62,1,'FD mesh'!$B$15+1)*Setup!$B$22</f>
        <v>0</v>
      </c>
    </row>
    <row r="151" customFormat="false" ht="15" hidden="false" customHeight="false" outlineLevel="0" collapsed="false">
      <c r="A151" s="0" t="n">
        <v>146</v>
      </c>
      <c r="B151" s="0" t="n">
        <f aca="false">A151*Setup!$B$11/3600</f>
        <v>12.1666666666667</v>
      </c>
      <c r="C151" s="0" t="n">
        <f aca="false">Setup!$B$7+Setup!$B$8*COS(2*PI()*(B151-Setup!$B$9)/24)</f>
        <v>26.1491984333873</v>
      </c>
      <c r="D151" s="0" t="n">
        <f aca="false">(C151-E151)/Setup!$B$17</f>
        <v>25.1162377744484</v>
      </c>
      <c r="E151" s="0" t="n">
        <f aca="false">SUMPRODUCT('FD inverse'!$A$3:$BH$3,'FD mesh'!$B$84:$BI$84,$E150:$BL150)+'FD inverse'!$A$3*$C151/Setup!$B$17+INDEX('FD inverse'!$A$3:$BH$3,1,'FD mesh'!$B$15+1)*Setup!$B$22</f>
        <v>22.884087522709</v>
      </c>
      <c r="F151" s="0" t="n">
        <f aca="false">SUMPRODUCT('FD inverse'!$A$4:$BH$4,'FD mesh'!$B$84:$BI$84,$E150:$BL150)+'FD inverse'!$A$4*$C151/Setup!$B$17+INDEX('FD inverse'!$A$4:$BH$4,1,'FD mesh'!$B$15+1)*Setup!$B$22</f>
        <v>22.1493039287915</v>
      </c>
      <c r="G151" s="0" t="n">
        <f aca="false">SUMPRODUCT('FD inverse'!$A$5:$BH$5,'FD mesh'!$B$84:$BI$84,$E150:$BL150)+'FD inverse'!$A$5*$C151/Setup!$B$17+INDEX('FD inverse'!$A$5:$BH$5,1,'FD mesh'!$B$15+1)*Setup!$B$22</f>
        <v>21.438385680449</v>
      </c>
      <c r="H151" s="0" t="n">
        <f aca="false">SUMPRODUCT('FD inverse'!$A$6:$BH$6,'FD mesh'!$B$84:$BI$84,$E150:$BL150)+'FD inverse'!$A$6*$C151/Setup!$B$17+INDEX('FD inverse'!$A$6:$BH$6,1,'FD mesh'!$B$15+1)*Setup!$B$22</f>
        <v>19.0870257604877</v>
      </c>
      <c r="I151" s="0" t="n">
        <f aca="false">SUMPRODUCT('FD inverse'!$A$7:$BH$7,'FD mesh'!$B$84:$BI$84,$E150:$BL150)+'FD inverse'!$A$7*$C151/Setup!$B$17+INDEX('FD inverse'!$A$7:$BH$7,1,'FD mesh'!$B$15+1)*Setup!$B$22</f>
        <v>18.8902248271615</v>
      </c>
      <c r="J151" s="0" t="n">
        <f aca="false">SUMPRODUCT('FD inverse'!$A$8:$BH$8,'FD mesh'!$B$84:$BI$84,$E150:$BL150)+'FD inverse'!$A$8*$C151/Setup!$B$17+INDEX('FD inverse'!$A$8:$BH$8,1,'FD mesh'!$B$15+1)*Setup!$B$22</f>
        <v>18.7153329586581</v>
      </c>
      <c r="K151" s="0" t="n">
        <f aca="false">SUMPRODUCT('FD inverse'!$A$9:$BH$9,'FD mesh'!$B$84:$BI$84,$E150:$BL150)+'FD inverse'!$A$9*$C151/Setup!$B$17+INDEX('FD inverse'!$A$9:$BH$9,1,'FD mesh'!$B$15+1)*Setup!$B$22</f>
        <v>18.5617337113748</v>
      </c>
      <c r="L151" s="0" t="n">
        <f aca="false">SUMPRODUCT('FD inverse'!$A$10:$BH$10,'FD mesh'!$B$84:$BI$84,$E150:$BL150)+'FD inverse'!$A$10*$C151/Setup!$B$17+INDEX('FD inverse'!$A$10:$BH$10,1,'FD mesh'!$B$15+1)*Setup!$B$22</f>
        <v>18.4288612984475</v>
      </c>
      <c r="M151" s="0" t="n">
        <f aca="false">SUMPRODUCT('FD inverse'!$A$11:$BH$11,'FD mesh'!$B$84:$BI$84,$E150:$BL150)+'FD inverse'!$A$11*$C151/Setup!$B$17+INDEX('FD inverse'!$A$11:$BH$11,1,'FD mesh'!$B$15+1)*Setup!$B$22</f>
        <v>18.3162073643536</v>
      </c>
      <c r="N151" s="0" t="n">
        <f aca="false">SUMPRODUCT('FD inverse'!$A$12:$BH$12,'FD mesh'!$B$84:$BI$84,$E150:$BL150)+'FD inverse'!$A$12*$C151/Setup!$B$17+INDEX('FD inverse'!$A$12:$BH$12,1,'FD mesh'!$B$15+1)*Setup!$B$22</f>
        <v>18.2233265414306</v>
      </c>
      <c r="O151" s="0" t="n">
        <f aca="false">SUMPRODUCT('FD inverse'!$A$13:$BH$13,'FD mesh'!$B$84:$BI$84,$E150:$BL150)+'FD inverse'!$A$13*$C151/Setup!$B$17+INDEX('FD inverse'!$A$13:$BH$13,1,'FD mesh'!$B$15+1)*Setup!$B$22</f>
        <v>18.1498409138035</v>
      </c>
      <c r="P151" s="0" t="n">
        <f aca="false">SUMPRODUCT('FD inverse'!$A$14:$BH$14,'FD mesh'!$B$84:$BI$84,$E150:$BL150)+'FD inverse'!$A$14*$C151/Setup!$B$17+INDEX('FD inverse'!$A$14:$BH$14,1,'FD mesh'!$B$15+1)*Setup!$B$22</f>
        <v>18.0954434969201</v>
      </c>
      <c r="Q151" s="0" t="n">
        <f aca="false">SUMPRODUCT('FD inverse'!$A$15:$BH$15,'FD mesh'!$B$84:$BI$84,$E150:$BL150)+'FD inverse'!$A$15*$C151/Setup!$B$17+INDEX('FD inverse'!$A$15:$BH$15,1,'FD mesh'!$B$15+1)*Setup!$B$22</f>
        <v>18.0599008227895</v>
      </c>
      <c r="R151" s="0" t="n">
        <f aca="false">SUMPRODUCT('FD inverse'!$A$16:$BH$16,'FD mesh'!$B$84:$BI$84,$E150:$BL150)+'FD inverse'!$A$16*$C151/Setup!$B$17+INDEX('FD inverse'!$A$16:$BH$16,1,'FD mesh'!$B$15+1)*Setup!$B$22</f>
        <v>18.0430547022891</v>
      </c>
      <c r="S151" s="0" t="n">
        <f aca="false">SUMPRODUCT('FD inverse'!$A$17:$BH$17,'FD mesh'!$B$84:$BI$84,$E150:$BL150)+'FD inverse'!$A$17*$C151/Setup!$B$17+INDEX('FD inverse'!$A$17:$BH$17,1,'FD mesh'!$B$15+1)*Setup!$B$22</f>
        <v>17.804301684168</v>
      </c>
      <c r="T151" s="0" t="n">
        <f aca="false">SUMPRODUCT('FD inverse'!$A$18:$BH$18,'FD mesh'!$B$84:$BI$84,$E150:$BL150)+'FD inverse'!$A$18*$C151/Setup!$B$17+INDEX('FD inverse'!$A$18:$BH$18,1,'FD mesh'!$B$15+1)*Setup!$B$22</f>
        <v>17.5741403580312</v>
      </c>
      <c r="U151" s="0" t="n">
        <f aca="false">SUMPRODUCT('FD inverse'!$A$19:$BH$19,'FD mesh'!$B$84:$BI$84,$E150:$BL150)+'FD inverse'!$A$19*$C151/Setup!$B$17+INDEX('FD inverse'!$A$19:$BH$19,1,'FD mesh'!$B$15+1)*Setup!$B$22</f>
        <v>17.3518952887374</v>
      </c>
      <c r="V151" s="0" t="n">
        <f aca="false">SUMPRODUCT('FD inverse'!$A$20:$BH$20,'FD mesh'!$B$84:$BI$84,$E150:$BL150)+'FD inverse'!$A$20*$C151/Setup!$B$17+INDEX('FD inverse'!$A$20:$BH$20,1,'FD mesh'!$B$15+1)*Setup!$B$22</f>
        <v>17.1369081600706</v>
      </c>
      <c r="W151" s="0" t="n">
        <f aca="false">SUMPRODUCT('FD inverse'!$A$21:$BH$21,'FD mesh'!$B$84:$BI$84,$E150:$BL150)+'FD inverse'!$A$21*$C151/Setup!$B$17+INDEX('FD inverse'!$A$21:$BH$21,1,'FD mesh'!$B$15+1)*Setup!$B$22</f>
        <v>16.9285367075536</v>
      </c>
      <c r="X151" s="0" t="n">
        <f aca="false">SUMPRODUCT('FD inverse'!$A$22:$BH$22,'FD mesh'!$B$84:$BI$84,$E150:$BL150)+'FD inverse'!$A$22*$C151/Setup!$B$17+INDEX('FD inverse'!$A$22:$BH$22,1,'FD mesh'!$B$15+1)*Setup!$B$22</f>
        <v>16.7261535934688</v>
      </c>
      <c r="Y151" s="0" t="n">
        <f aca="false">SUMPRODUCT('FD inverse'!$A$23:$BH$23,'FD mesh'!$B$84:$BI$84,$E150:$BL150)+'FD inverse'!$A$23*$C151/Setup!$B$17+INDEX('FD inverse'!$A$23:$BH$23,1,'FD mesh'!$B$15+1)*Setup!$B$22</f>
        <v>16.5291452326981</v>
      </c>
      <c r="Z151" s="0" t="n">
        <f aca="false">SUMPRODUCT('FD inverse'!$A$24:$BH$24,'FD mesh'!$B$84:$BI$84,$E150:$BL150)+'FD inverse'!$A$24*$C151/Setup!$B$17+INDEX('FD inverse'!$A$24:$BH$24,1,'FD mesh'!$B$15+1)*Setup!$B$22</f>
        <v>16.3369105770513</v>
      </c>
      <c r="AA151" s="0" t="n">
        <f aca="false">SUMPRODUCT('FD inverse'!$A$25:$BH$25,'FD mesh'!$B$84:$BI$84,$E150:$BL150)+'FD inverse'!$A$25*$C151/Setup!$B$17+INDEX('FD inverse'!$A$25:$BH$25,1,'FD mesh'!$B$15+1)*Setup!$B$22</f>
        <v>16.1488598648905</v>
      </c>
      <c r="AB151" s="0" t="n">
        <f aca="false">SUMPRODUCT('FD inverse'!$A$26:$BH$26,'FD mesh'!$B$84:$BI$84,$E150:$BL150)+'FD inverse'!$A$26*$C151/Setup!$B$17+INDEX('FD inverse'!$A$26:$BH$26,1,'FD mesh'!$B$15+1)*Setup!$B$22</f>
        <v>15.9644133420723</v>
      </c>
      <c r="AC151" s="0" t="n">
        <f aca="false">SUMPRODUCT('FD inverse'!$A$27:$BH$27,'FD mesh'!$B$84:$BI$84,$E150:$BL150)+'FD inverse'!$A$27*$C151/Setup!$B$17+INDEX('FD inverse'!$A$27:$BH$27,1,'FD mesh'!$B$15+1)*Setup!$B$22</f>
        <v>15.7829999595263</v>
      </c>
      <c r="AD151" s="0" t="n">
        <f aca="false">SUMPRODUCT('FD inverse'!$A$28:$BH$28,'FD mesh'!$B$84:$BI$84,$E150:$BL150)+'FD inverse'!$A$28*$C151/Setup!$B$17+INDEX('FD inverse'!$A$28:$BH$28,1,'FD mesh'!$B$15+1)*Setup!$B$22</f>
        <v>15.6040560521667</v>
      </c>
      <c r="AE151" s="0" t="n">
        <f aca="false">SUMPRODUCT('FD inverse'!$A$29:$BH$29,'FD mesh'!$B$84:$BI$84,$E150:$BL150)+'FD inverse'!$A$29*$C151/Setup!$B$17+INDEX('FD inverse'!$A$29:$BH$29,1,'FD mesh'!$B$15+1)*Setup!$B$22</f>
        <v>15.427024003294</v>
      </c>
      <c r="AF151" s="0" t="n">
        <f aca="false">SUMPRODUCT('FD inverse'!$A$30:$BH$30,'FD mesh'!$B$84:$BI$84,$E150:$BL150)+'FD inverse'!$A$30*$C151/Setup!$B$17+INDEX('FD inverse'!$A$30:$BH$30,1,'FD mesh'!$B$15+1)*Setup!$B$22</f>
        <v>15.2513508981909</v>
      </c>
      <c r="AG151" s="0" t="n">
        <f aca="false">SUMPRODUCT('FD inverse'!$A$31:$BH$31,'FD mesh'!$B$84:$BI$84,$E150:$BL150)+'FD inverse'!$A$31*$C151/Setup!$B$17+INDEX('FD inverse'!$A$31:$BH$31,1,'FD mesh'!$B$15+1)*Setup!$B$22</f>
        <v>15.0764871702422</v>
      </c>
      <c r="AH151" s="0" t="n">
        <f aca="false">SUMPRODUCT('FD inverse'!$A$32:$BH$32,'FD mesh'!$B$84:$BI$84,$E150:$BL150)+'FD inverse'!$A$32*$C151/Setup!$B$17+INDEX('FD inverse'!$A$32:$BH$32,1,'FD mesh'!$B$15+1)*Setup!$B$22</f>
        <v>15.0693475694041</v>
      </c>
      <c r="AI151" s="0" t="n">
        <f aca="false">SUMPRODUCT('FD inverse'!$A$33:$BH$33,'FD mesh'!$B$84:$BI$84,$E150:$BL150)+'FD inverse'!$A$33*$C151/Setup!$B$17+INDEX('FD inverse'!$A$33:$BH$33,1,'FD mesh'!$B$15+1)*Setup!$B$22</f>
        <v>15.0626195647321</v>
      </c>
      <c r="AJ151" s="0" t="n">
        <f aca="false">SUMPRODUCT('FD inverse'!$A$34:$BH$34,'FD mesh'!$B$84:$BI$84,$E150:$BL150)+'FD inverse'!$A$34*$C151/Setup!$B$17+INDEX('FD inverse'!$A$34:$BH$34,1,'FD mesh'!$B$15+1)*Setup!$B$22</f>
        <v>15.0562661072115</v>
      </c>
      <c r="AK151" s="0" t="n">
        <f aca="false">SUMPRODUCT('FD inverse'!$A$35:$BH$35,'FD mesh'!$B$84:$BI$84,$E150:$BL150)+'FD inverse'!$A$35*$C151/Setup!$B$17+INDEX('FD inverse'!$A$35:$BH$35,1,'FD mesh'!$B$15+1)*Setup!$B$22</f>
        <v>15.0502516848575</v>
      </c>
      <c r="AL151" s="0" t="n">
        <f aca="false">SUMPRODUCT('FD inverse'!$A$36:$BH$36,'FD mesh'!$B$84:$BI$84,$E150:$BL150)+'FD inverse'!$A$36*$C151/Setup!$B$17+INDEX('FD inverse'!$A$36:$BH$36,1,'FD mesh'!$B$15+1)*Setup!$B$22</f>
        <v>15.0445421689998</v>
      </c>
      <c r="AM151" s="0" t="n">
        <f aca="false">SUMPRODUCT('FD inverse'!$A$37:$BH$37,'FD mesh'!$B$84:$BI$84,$E150:$BL150)+'FD inverse'!$A$37*$C151/Setup!$B$17+INDEX('FD inverse'!$A$37:$BH$37,1,'FD mesh'!$B$15+1)*Setup!$B$22</f>
        <v>15.0391046671692</v>
      </c>
      <c r="AN151" s="0" t="n">
        <f aca="false">SUMPRODUCT('FD inverse'!$A$38:$BH$38,'FD mesh'!$B$84:$BI$84,$E150:$BL150)+'FD inverse'!$A$38*$C151/Setup!$B$17+INDEX('FD inverse'!$A$38:$BH$38,1,'FD mesh'!$B$15+1)*Setup!$B$22</f>
        <v>15.0339073824583</v>
      </c>
      <c r="AO151" s="0" t="n">
        <f aca="false">SUMPRODUCT('FD inverse'!$A$39:$BH$39,'FD mesh'!$B$84:$BI$84,$E150:$BL150)+'FD inverse'!$A$39*$C151/Setup!$B$17+INDEX('FD inverse'!$A$39:$BH$39,1,'FD mesh'!$B$15+1)*Setup!$B$22</f>
        <v>15.0289194790878</v>
      </c>
      <c r="AP151" s="0" t="n">
        <f aca="false">SUMPRODUCT('FD inverse'!$A$40:$BH$40,'FD mesh'!$B$84:$BI$84,$E150:$BL150)+'FD inverse'!$A$40*$C151/Setup!$B$17+INDEX('FD inverse'!$A$40:$BH$40,1,'FD mesh'!$B$15+1)*Setup!$B$22</f>
        <v>15.0241109537817</v>
      </c>
      <c r="AQ151" s="0" t="n">
        <f aca="false">SUMPRODUCT('FD inverse'!$A$41:$BH$41,'FD mesh'!$B$84:$BI$84,$E150:$BL150)+'FD inverse'!$A$41*$C151/Setup!$B$17+INDEX('FD inverse'!$A$41:$BH$41,1,'FD mesh'!$B$15+1)*Setup!$B$22</f>
        <v>15.0194525124567</v>
      </c>
      <c r="AR151" s="0" t="n">
        <f aca="false">SUMPRODUCT('FD inverse'!$A$42:$BH$42,'FD mesh'!$B$84:$BI$84,$E150:$BL150)+'FD inverse'!$A$42*$C151/Setup!$B$17+INDEX('FD inverse'!$A$42:$BH$42,1,'FD mesh'!$B$15+1)*Setup!$B$22</f>
        <v>15.0149154516369</v>
      </c>
      <c r="AS151" s="0" t="n">
        <f aca="false">SUMPRODUCT('FD inverse'!$A$43:$BH$43,'FD mesh'!$B$84:$BI$84,$E150:$BL150)+'FD inverse'!$A$43*$C151/Setup!$B$17+INDEX('FD inverse'!$A$43:$BH$43,1,'FD mesh'!$B$15+1)*Setup!$B$22</f>
        <v>0</v>
      </c>
      <c r="AT151" s="0" t="n">
        <f aca="false">SUMPRODUCT('FD inverse'!$A$44:$BH$44,'FD mesh'!$B$84:$BI$84,$E150:$BL150)+'FD inverse'!$A$44*$C151/Setup!$B$17+INDEX('FD inverse'!$A$44:$BH$44,1,'FD mesh'!$B$15+1)*Setup!$B$22</f>
        <v>0</v>
      </c>
      <c r="AU151" s="0" t="n">
        <f aca="false">SUMPRODUCT('FD inverse'!$A$45:$BH$45,'FD mesh'!$B$84:$BI$84,$E150:$BL150)+'FD inverse'!$A$45*$C151/Setup!$B$17+INDEX('FD inverse'!$A$45:$BH$45,1,'FD mesh'!$B$15+1)*Setup!$B$22</f>
        <v>0</v>
      </c>
      <c r="AV151" s="0" t="n">
        <f aca="false">SUMPRODUCT('FD inverse'!$A$46:$BH$46,'FD mesh'!$B$84:$BI$84,$E150:$BL150)+'FD inverse'!$A$46*$C151/Setup!$B$17+INDEX('FD inverse'!$A$46:$BH$46,1,'FD mesh'!$B$15+1)*Setup!$B$22</f>
        <v>0</v>
      </c>
      <c r="AW151" s="0" t="n">
        <f aca="false">SUMPRODUCT('FD inverse'!$A$47:$BH$47,'FD mesh'!$B$84:$BI$84,$E150:$BL150)+'FD inverse'!$A$47*$C151/Setup!$B$17+INDEX('FD inverse'!$A$47:$BH$47,1,'FD mesh'!$B$15+1)*Setup!$B$22</f>
        <v>0</v>
      </c>
      <c r="AX151" s="0" t="n">
        <f aca="false">SUMPRODUCT('FD inverse'!$A$48:$BH$48,'FD mesh'!$B$84:$BI$84,$E150:$BL150)+'FD inverse'!$A$48*$C151/Setup!$B$17+INDEX('FD inverse'!$A$48:$BH$48,1,'FD mesh'!$B$15+1)*Setup!$B$22</f>
        <v>0</v>
      </c>
      <c r="AY151" s="0" t="n">
        <f aca="false">SUMPRODUCT('FD inverse'!$A$49:$BH$49,'FD mesh'!$B$84:$BI$84,$E150:$BL150)+'FD inverse'!$A$49*$C151/Setup!$B$17+INDEX('FD inverse'!$A$49:$BH$49,1,'FD mesh'!$B$15+1)*Setup!$B$22</f>
        <v>0</v>
      </c>
      <c r="AZ151" s="0" t="n">
        <f aca="false">SUMPRODUCT('FD inverse'!$A$50:$BH$50,'FD mesh'!$B$84:$BI$84,$E150:$BL150)+'FD inverse'!$A$50*$C151/Setup!$B$17+INDEX('FD inverse'!$A$50:$BH$50,1,'FD mesh'!$B$15+1)*Setup!$B$22</f>
        <v>0</v>
      </c>
      <c r="BA151" s="0" t="n">
        <f aca="false">SUMPRODUCT('FD inverse'!$A$51:$BH$51,'FD mesh'!$B$84:$BI$84,$E150:$BL150)+'FD inverse'!$A$51*$C151/Setup!$B$17+INDEX('FD inverse'!$A$51:$BH$51,1,'FD mesh'!$B$15+1)*Setup!$B$22</f>
        <v>0</v>
      </c>
      <c r="BB151" s="0" t="n">
        <f aca="false">SUMPRODUCT('FD inverse'!$A$52:$BH$52,'FD mesh'!$B$84:$BI$84,$E150:$BL150)+'FD inverse'!$A$52*$C151/Setup!$B$17+INDEX('FD inverse'!$A$52:$BH$52,1,'FD mesh'!$B$15+1)*Setup!$B$22</f>
        <v>0</v>
      </c>
      <c r="BC151" s="0" t="n">
        <f aca="false">SUMPRODUCT('FD inverse'!$A$53:$BH$53,'FD mesh'!$B$84:$BI$84,$E150:$BL150)+'FD inverse'!$A$53*$C151/Setup!$B$17+INDEX('FD inverse'!$A$53:$BH$53,1,'FD mesh'!$B$15+1)*Setup!$B$22</f>
        <v>0</v>
      </c>
      <c r="BD151" s="0" t="n">
        <f aca="false">SUMPRODUCT('FD inverse'!$A$54:$BH$54,'FD mesh'!$B$84:$BI$84,$E150:$BL150)+'FD inverse'!$A$54*$C151/Setup!$B$17+INDEX('FD inverse'!$A$54:$BH$54,1,'FD mesh'!$B$15+1)*Setup!$B$22</f>
        <v>0</v>
      </c>
      <c r="BE151" s="0" t="n">
        <f aca="false">SUMPRODUCT('FD inverse'!$A$55:$BH$55,'FD mesh'!$B$84:$BI$84,$E150:$BL150)+'FD inverse'!$A$55*$C151/Setup!$B$17+INDEX('FD inverse'!$A$55:$BH$55,1,'FD mesh'!$B$15+1)*Setup!$B$22</f>
        <v>0</v>
      </c>
      <c r="BF151" s="0" t="n">
        <f aca="false">SUMPRODUCT('FD inverse'!$A$56:$BH$56,'FD mesh'!$B$84:$BI$84,$E150:$BL150)+'FD inverse'!$A$56*$C151/Setup!$B$17+INDEX('FD inverse'!$A$56:$BH$56,1,'FD mesh'!$B$15+1)*Setup!$B$22</f>
        <v>0</v>
      </c>
      <c r="BG151" s="0" t="n">
        <f aca="false">SUMPRODUCT('FD inverse'!$A$57:$BH$57,'FD mesh'!$B$84:$BI$84,$E150:$BL150)+'FD inverse'!$A$57*$C151/Setup!$B$17+INDEX('FD inverse'!$A$57:$BH$57,1,'FD mesh'!$B$15+1)*Setup!$B$22</f>
        <v>0</v>
      </c>
      <c r="BH151" s="0" t="n">
        <f aca="false">SUMPRODUCT('FD inverse'!$A$58:$BH$58,'FD mesh'!$B$84:$BI$84,$E150:$BL150)+'FD inverse'!$A$58*$C151/Setup!$B$17+INDEX('FD inverse'!$A$58:$BH$58,1,'FD mesh'!$B$15+1)*Setup!$B$22</f>
        <v>0</v>
      </c>
      <c r="BI151" s="0" t="n">
        <f aca="false">SUMPRODUCT('FD inverse'!$A$59:$BH$59,'FD mesh'!$B$84:$BI$84,$E150:$BL150)+'FD inverse'!$A$59*$C151/Setup!$B$17+INDEX('FD inverse'!$A$59:$BH$59,1,'FD mesh'!$B$15+1)*Setup!$B$22</f>
        <v>0</v>
      </c>
      <c r="BJ151" s="0" t="n">
        <f aca="false">SUMPRODUCT('FD inverse'!$A$60:$BH$60,'FD mesh'!$B$84:$BI$84,$E150:$BL150)+'FD inverse'!$A$60*$C151/Setup!$B$17+INDEX('FD inverse'!$A$60:$BH$60,1,'FD mesh'!$B$15+1)*Setup!$B$22</f>
        <v>0</v>
      </c>
      <c r="BK151" s="0" t="n">
        <f aca="false">SUMPRODUCT('FD inverse'!$A$61:$BH$61,'FD mesh'!$B$84:$BI$84,$E150:$BL150)+'FD inverse'!$A$61*$C151/Setup!$B$17+INDEX('FD inverse'!$A$61:$BH$61,1,'FD mesh'!$B$15+1)*Setup!$B$22</f>
        <v>0</v>
      </c>
      <c r="BL151" s="0" t="n">
        <f aca="false">SUMPRODUCT('FD inverse'!$A$62:$BH$62,'FD mesh'!$B$84:$BI$84,$E150:$BL150)+'FD inverse'!$A$62*$C151/Setup!$B$17+INDEX('FD inverse'!$A$62:$BH$62,1,'FD mesh'!$B$15+1)*Setup!$B$22</f>
        <v>0</v>
      </c>
    </row>
    <row r="152" customFormat="false" ht="15" hidden="false" customHeight="false" outlineLevel="0" collapsed="false">
      <c r="A152" s="0" t="n">
        <v>147</v>
      </c>
      <c r="B152" s="0" t="n">
        <f aca="false">A152*Setup!$B$11/3600</f>
        <v>12.25</v>
      </c>
      <c r="C152" s="0" t="n">
        <f aca="false">Setup!$B$7+Setup!$B$8*COS(2*PI()*(B152-Setup!$B$9)/24)</f>
        <v>26.2222809320784</v>
      </c>
      <c r="D152" s="0" t="n">
        <f aca="false">(C152-E152)/Setup!$B$17</f>
        <v>25.2311762245157</v>
      </c>
      <c r="E152" s="0" t="n">
        <f aca="false">SUMPRODUCT('FD inverse'!$A$3:$BH$3,'FD mesh'!$B$84:$BI$84,$E151:$BL151)+'FD inverse'!$A$3*$C152/Setup!$B$17+INDEX('FD inverse'!$A$3:$BH$3,1,'FD mesh'!$B$15+1)*Setup!$B$22</f>
        <v>22.9422280228914</v>
      </c>
      <c r="F152" s="0" t="n">
        <f aca="false">SUMPRODUCT('FD inverse'!$A$4:$BH$4,'FD mesh'!$B$84:$BI$84,$E151:$BL151)+'FD inverse'!$A$4*$C152/Setup!$B$17+INDEX('FD inverse'!$A$4:$BH$4,1,'FD mesh'!$B$15+1)*Setup!$B$22</f>
        <v>22.203917455113</v>
      </c>
      <c r="G152" s="0" t="n">
        <f aca="false">SUMPRODUCT('FD inverse'!$A$5:$BH$5,'FD mesh'!$B$84:$BI$84,$E151:$BL151)+'FD inverse'!$A$5*$C152/Setup!$B$17+INDEX('FD inverse'!$A$5:$BH$5,1,'FD mesh'!$B$15+1)*Setup!$B$22</f>
        <v>21.4893106748006</v>
      </c>
      <c r="H152" s="0" t="n">
        <f aca="false">SUMPRODUCT('FD inverse'!$A$6:$BH$6,'FD mesh'!$B$84:$BI$84,$E151:$BL151)+'FD inverse'!$A$6*$C152/Setup!$B$17+INDEX('FD inverse'!$A$6:$BH$6,1,'FD mesh'!$B$15+1)*Setup!$B$22</f>
        <v>19.1253647013322</v>
      </c>
      <c r="I152" s="0" t="n">
        <f aca="false">SUMPRODUCT('FD inverse'!$A$7:$BH$7,'FD mesh'!$B$84:$BI$84,$E151:$BL151)+'FD inverse'!$A$7*$C152/Setup!$B$17+INDEX('FD inverse'!$A$7:$BH$7,1,'FD mesh'!$B$15+1)*Setup!$B$22</f>
        <v>18.9274753646962</v>
      </c>
      <c r="J152" s="0" t="n">
        <f aca="false">SUMPRODUCT('FD inverse'!$A$8:$BH$8,'FD mesh'!$B$84:$BI$84,$E151:$BL151)+'FD inverse'!$A$8*$C152/Setup!$B$17+INDEX('FD inverse'!$A$8:$BH$8,1,'FD mesh'!$B$15+1)*Setup!$B$22</f>
        <v>18.7515627463698</v>
      </c>
      <c r="K152" s="0" t="n">
        <f aca="false">SUMPRODUCT('FD inverse'!$A$9:$BH$9,'FD mesh'!$B$84:$BI$84,$E151:$BL151)+'FD inverse'!$A$9*$C152/Setup!$B$17+INDEX('FD inverse'!$A$9:$BH$9,1,'FD mesh'!$B$15+1)*Setup!$B$22</f>
        <v>18.5970246340679</v>
      </c>
      <c r="L152" s="0" t="n">
        <f aca="false">SUMPRODUCT('FD inverse'!$A$10:$BH$10,'FD mesh'!$B$84:$BI$84,$E151:$BL151)+'FD inverse'!$A$10*$C152/Setup!$B$17+INDEX('FD inverse'!$A$10:$BH$10,1,'FD mesh'!$B$15+1)*Setup!$B$22</f>
        <v>18.4633071251248</v>
      </c>
      <c r="M152" s="0" t="n">
        <f aca="false">SUMPRODUCT('FD inverse'!$A$11:$BH$11,'FD mesh'!$B$84:$BI$84,$E151:$BL151)+'FD inverse'!$A$11*$C152/Setup!$B$17+INDEX('FD inverse'!$A$11:$BH$11,1,'FD mesh'!$B$15+1)*Setup!$B$22</f>
        <v>18.3499116378203</v>
      </c>
      <c r="N152" s="0" t="n">
        <f aca="false">SUMPRODUCT('FD inverse'!$A$12:$BH$12,'FD mesh'!$B$84:$BI$84,$E151:$BL151)+'FD inverse'!$A$12*$C152/Setup!$B$17+INDEX('FD inverse'!$A$12:$BH$12,1,'FD mesh'!$B$15+1)*Setup!$B$22</f>
        <v>18.2564006776348</v>
      </c>
      <c r="O152" s="0" t="n">
        <f aca="false">SUMPRODUCT('FD inverse'!$A$13:$BH$13,'FD mesh'!$B$84:$BI$84,$E151:$BL151)+'FD inverse'!$A$13*$C152/Setup!$B$17+INDEX('FD inverse'!$A$13:$BH$13,1,'FD mesh'!$B$15+1)*Setup!$B$22</f>
        <v>18.1824024821715</v>
      </c>
      <c r="P152" s="0" t="n">
        <f aca="false">SUMPRODUCT('FD inverse'!$A$14:$BH$14,'FD mesh'!$B$84:$BI$84,$E151:$BL151)+'FD inverse'!$A$14*$C152/Setup!$B$17+INDEX('FD inverse'!$A$14:$BH$14,1,'FD mesh'!$B$15+1)*Setup!$B$22</f>
        <v>18.127614651527</v>
      </c>
      <c r="Q152" s="0" t="n">
        <f aca="false">SUMPRODUCT('FD inverse'!$A$15:$BH$15,'FD mesh'!$B$84:$BI$84,$E151:$BL151)+'FD inverse'!$A$15*$C152/Setup!$B$17+INDEX('FD inverse'!$A$15:$BH$15,1,'FD mesh'!$B$15+1)*Setup!$B$22</f>
        <v>18.0918068530991</v>
      </c>
      <c r="R152" s="0" t="n">
        <f aca="false">SUMPRODUCT('FD inverse'!$A$16:$BH$16,'FD mesh'!$B$84:$BI$84,$E151:$BL151)+'FD inverse'!$A$16*$C152/Setup!$B$17+INDEX('FD inverse'!$A$16:$BH$16,1,'FD mesh'!$B$15+1)*Setup!$B$22</f>
        <v>18.0748226713729</v>
      </c>
      <c r="S152" s="0" t="n">
        <f aca="false">SUMPRODUCT('FD inverse'!$A$17:$BH$17,'FD mesh'!$B$84:$BI$84,$E151:$BL151)+'FD inverse'!$A$17*$C152/Setup!$B$17+INDEX('FD inverse'!$A$17:$BH$17,1,'FD mesh'!$B$15+1)*Setup!$B$22</f>
        <v>17.8337027490353</v>
      </c>
      <c r="T152" s="0" t="n">
        <f aca="false">SUMPRODUCT('FD inverse'!$A$18:$BH$18,'FD mesh'!$B$84:$BI$84,$E151:$BL151)+'FD inverse'!$A$18*$C152/Setup!$B$17+INDEX('FD inverse'!$A$18:$BH$18,1,'FD mesh'!$B$15+1)*Setup!$B$22</f>
        <v>17.6012351400728</v>
      </c>
      <c r="U152" s="0" t="n">
        <f aca="false">SUMPRODUCT('FD inverse'!$A$19:$BH$19,'FD mesh'!$B$84:$BI$84,$E151:$BL151)+'FD inverse'!$A$19*$C152/Setup!$B$17+INDEX('FD inverse'!$A$19:$BH$19,1,'FD mesh'!$B$15+1)*Setup!$B$22</f>
        <v>17.3767411383969</v>
      </c>
      <c r="V152" s="0" t="n">
        <f aca="false">SUMPRODUCT('FD inverse'!$A$20:$BH$20,'FD mesh'!$B$84:$BI$84,$E151:$BL151)+'FD inverse'!$A$20*$C152/Setup!$B$17+INDEX('FD inverse'!$A$20:$BH$20,1,'FD mesh'!$B$15+1)*Setup!$B$22</f>
        <v>17.1595589153351</v>
      </c>
      <c r="W152" s="0" t="n">
        <f aca="false">SUMPRODUCT('FD inverse'!$A$21:$BH$21,'FD mesh'!$B$84:$BI$84,$E151:$BL151)+'FD inverse'!$A$21*$C152/Setup!$B$17+INDEX('FD inverse'!$A$21:$BH$21,1,'FD mesh'!$B$15+1)*Setup!$B$22</f>
        <v>16.9490424859653</v>
      </c>
      <c r="X152" s="0" t="n">
        <f aca="false">SUMPRODUCT('FD inverse'!$A$22:$BH$22,'FD mesh'!$B$84:$BI$84,$E151:$BL151)+'FD inverse'!$A$22*$C152/Setup!$B$17+INDEX('FD inverse'!$A$22:$BH$22,1,'FD mesh'!$B$15+1)*Setup!$B$22</f>
        <v>16.7445606142425</v>
      </c>
      <c r="Y152" s="0" t="n">
        <f aca="false">SUMPRODUCT('FD inverse'!$A$23:$BH$23,'FD mesh'!$B$84:$BI$84,$E151:$BL151)+'FD inverse'!$A$23*$C152/Setup!$B$17+INDEX('FD inverse'!$A$23:$BH$23,1,'FD mesh'!$B$15+1)*Setup!$B$22</f>
        <v>16.5454956657759</v>
      </c>
      <c r="Z152" s="0" t="n">
        <f aca="false">SUMPRODUCT('FD inverse'!$A$24:$BH$24,'FD mesh'!$B$84:$BI$84,$E151:$BL151)+'FD inverse'!$A$24*$C152/Setup!$B$17+INDEX('FD inverse'!$A$24:$BH$24,1,'FD mesh'!$B$15+1)*Setup!$B$22</f>
        <v>16.3512424161865</v>
      </c>
      <c r="AA152" s="0" t="n">
        <f aca="false">SUMPRODUCT('FD inverse'!$A$25:$BH$25,'FD mesh'!$B$84:$BI$84,$E151:$BL151)+'FD inverse'!$A$25*$C152/Setup!$B$17+INDEX('FD inverse'!$A$25:$BH$25,1,'FD mesh'!$B$15+1)*Setup!$B$22</f>
        <v>16.161206822114</v>
      </c>
      <c r="AB152" s="0" t="n">
        <f aca="false">SUMPRODUCT('FD inverse'!$A$26:$BH$26,'FD mesh'!$B$84:$BI$84,$E151:$BL151)+'FD inverse'!$A$26*$C152/Setup!$B$17+INDEX('FD inverse'!$A$26:$BH$26,1,'FD mesh'!$B$15+1)*Setup!$B$22</f>
        <v>15.9748047611674</v>
      </c>
      <c r="AC152" s="0" t="n">
        <f aca="false">SUMPRODUCT('FD inverse'!$A$27:$BH$27,'FD mesh'!$B$84:$BI$84,$E151:$BL151)+'FD inverse'!$A$27*$C152/Setup!$B$17+INDEX('FD inverse'!$A$27:$BH$27,1,'FD mesh'!$B$15+1)*Setup!$B$22</f>
        <v>15.7914607464116</v>
      </c>
      <c r="AD152" s="0" t="n">
        <f aca="false">SUMPRODUCT('FD inverse'!$A$28:$BH$28,'FD mesh'!$B$84:$BI$84,$E151:$BL151)+'FD inverse'!$A$28*$C152/Setup!$B$17+INDEX('FD inverse'!$A$28:$BH$28,1,'FD mesh'!$B$15+1)*Setup!$B$22</f>
        <v>15.6106066203677</v>
      </c>
      <c r="AE152" s="0" t="n">
        <f aca="false">SUMPRODUCT('FD inverse'!$A$29:$BH$29,'FD mesh'!$B$84:$BI$84,$E151:$BL151)+'FD inverse'!$A$29*$C152/Setup!$B$17+INDEX('FD inverse'!$A$29:$BH$29,1,'FD mesh'!$B$15+1)*Setup!$B$22</f>
        <v>15.4316802329659</v>
      </c>
      <c r="AF152" s="0" t="n">
        <f aca="false">SUMPRODUCT('FD inverse'!$A$30:$BH$30,'FD mesh'!$B$84:$BI$84,$E151:$BL151)+'FD inverse'!$A$30*$C152/Setup!$B$17+INDEX('FD inverse'!$A$30:$BH$30,1,'FD mesh'!$B$15+1)*Setup!$B$22</f>
        <v>15.2541241074389</v>
      </c>
      <c r="AG152" s="0" t="n">
        <f aca="false">SUMPRODUCT('FD inverse'!$A$31:$BH$31,'FD mesh'!$B$84:$BI$84,$E151:$BL151)+'FD inverse'!$A$31*$C152/Setup!$B$17+INDEX('FD inverse'!$A$31:$BH$31,1,'FD mesh'!$B$15+1)*Setup!$B$22</f>
        <v>15.0773840977763</v>
      </c>
      <c r="AH152" s="0" t="n">
        <f aca="false">SUMPRODUCT('FD inverse'!$A$32:$BH$32,'FD mesh'!$B$84:$BI$84,$E151:$BL151)+'FD inverse'!$A$32*$C152/Setup!$B$17+INDEX('FD inverse'!$A$32:$BH$32,1,'FD mesh'!$B$15+1)*Setup!$B$22</f>
        <v>15.0701673108017</v>
      </c>
      <c r="AI152" s="0" t="n">
        <f aca="false">SUMPRODUCT('FD inverse'!$A$33:$BH$33,'FD mesh'!$B$84:$BI$84,$E151:$BL151)+'FD inverse'!$A$33*$C152/Setup!$B$17+INDEX('FD inverse'!$A$33:$BH$33,1,'FD mesh'!$B$15+1)*Setup!$B$22</f>
        <v>15.0633654958037</v>
      </c>
      <c r="AJ152" s="0" t="n">
        <f aca="false">SUMPRODUCT('FD inverse'!$A$34:$BH$34,'FD mesh'!$B$84:$BI$84,$E151:$BL151)+'FD inverse'!$A$34*$C152/Setup!$B$17+INDEX('FD inverse'!$A$34:$BH$34,1,'FD mesh'!$B$15+1)*Setup!$B$22</f>
        <v>15.0569412882953</v>
      </c>
      <c r="AK152" s="0" t="n">
        <f aca="false">SUMPRODUCT('FD inverse'!$A$35:$BH$35,'FD mesh'!$B$84:$BI$84,$E151:$BL151)+'FD inverse'!$A$35*$C152/Setup!$B$17+INDEX('FD inverse'!$A$35:$BH$35,1,'FD mesh'!$B$15+1)*Setup!$B$22</f>
        <v>15.0508588730032</v>
      </c>
      <c r="AL152" s="0" t="n">
        <f aca="false">SUMPRODUCT('FD inverse'!$A$36:$BH$36,'FD mesh'!$B$84:$BI$84,$E151:$BL151)+'FD inverse'!$A$36*$C152/Setup!$B$17+INDEX('FD inverse'!$A$36:$BH$36,1,'FD mesh'!$B$15+1)*Setup!$B$22</f>
        <v>15.045083830336</v>
      </c>
      <c r="AM152" s="0" t="n">
        <f aca="false">SUMPRODUCT('FD inverse'!$A$37:$BH$37,'FD mesh'!$B$84:$BI$84,$E151:$BL151)+'FD inverse'!$A$37*$C152/Setup!$B$17+INDEX('FD inverse'!$A$37:$BH$37,1,'FD mesh'!$B$15+1)*Setup!$B$22</f>
        <v>15.0395829891133</v>
      </c>
      <c r="AN152" s="0" t="n">
        <f aca="false">SUMPRODUCT('FD inverse'!$A$38:$BH$38,'FD mesh'!$B$84:$BI$84,$E151:$BL151)+'FD inverse'!$A$38*$C152/Setup!$B$17+INDEX('FD inverse'!$A$38:$BH$38,1,'FD mesh'!$B$15+1)*Setup!$B$22</f>
        <v>15.0343242854761</v>
      </c>
      <c r="AO152" s="0" t="n">
        <f aca="false">SUMPRODUCT('FD inverse'!$A$39:$BH$39,'FD mesh'!$B$84:$BI$84,$E151:$BL151)+'FD inverse'!$A$39*$C152/Setup!$B$17+INDEX('FD inverse'!$A$39:$BH$39,1,'FD mesh'!$B$15+1)*Setup!$B$22</f>
        <v>15.029276627749</v>
      </c>
      <c r="AP152" s="0" t="n">
        <f aca="false">SUMPRODUCT('FD inverse'!$A$40:$BH$40,'FD mesh'!$B$84:$BI$84,$E151:$BL151)+'FD inverse'!$A$40*$C152/Setup!$B$17+INDEX('FD inverse'!$A$40:$BH$40,1,'FD mesh'!$B$15+1)*Setup!$B$22</f>
        <v>15.0244097669005</v>
      </c>
      <c r="AQ152" s="0" t="n">
        <f aca="false">SUMPRODUCT('FD inverse'!$A$41:$BH$41,'FD mesh'!$B$84:$BI$84,$E151:$BL151)+'FD inverse'!$A$41*$C152/Setup!$B$17+INDEX('FD inverse'!$A$41:$BH$41,1,'FD mesh'!$B$15+1)*Setup!$B$22</f>
        <v>15.0196941721355</v>
      </c>
      <c r="AR152" s="0" t="n">
        <f aca="false">SUMPRODUCT('FD inverse'!$A$42:$BH$42,'FD mesh'!$B$84:$BI$84,$E151:$BL151)+'FD inverse'!$A$42*$C152/Setup!$B$17+INDEX('FD inverse'!$A$42:$BH$42,1,'FD mesh'!$B$15+1)*Setup!$B$22</f>
        <v>15.015100911066</v>
      </c>
      <c r="AS152" s="0" t="n">
        <f aca="false">SUMPRODUCT('FD inverse'!$A$43:$BH$43,'FD mesh'!$B$84:$BI$84,$E151:$BL151)+'FD inverse'!$A$43*$C152/Setup!$B$17+INDEX('FD inverse'!$A$43:$BH$43,1,'FD mesh'!$B$15+1)*Setup!$B$22</f>
        <v>0</v>
      </c>
      <c r="AT152" s="0" t="n">
        <f aca="false">SUMPRODUCT('FD inverse'!$A$44:$BH$44,'FD mesh'!$B$84:$BI$84,$E151:$BL151)+'FD inverse'!$A$44*$C152/Setup!$B$17+INDEX('FD inverse'!$A$44:$BH$44,1,'FD mesh'!$B$15+1)*Setup!$B$22</f>
        <v>0</v>
      </c>
      <c r="AU152" s="0" t="n">
        <f aca="false">SUMPRODUCT('FD inverse'!$A$45:$BH$45,'FD mesh'!$B$84:$BI$84,$E151:$BL151)+'FD inverse'!$A$45*$C152/Setup!$B$17+INDEX('FD inverse'!$A$45:$BH$45,1,'FD mesh'!$B$15+1)*Setup!$B$22</f>
        <v>0</v>
      </c>
      <c r="AV152" s="0" t="n">
        <f aca="false">SUMPRODUCT('FD inverse'!$A$46:$BH$46,'FD mesh'!$B$84:$BI$84,$E151:$BL151)+'FD inverse'!$A$46*$C152/Setup!$B$17+INDEX('FD inverse'!$A$46:$BH$46,1,'FD mesh'!$B$15+1)*Setup!$B$22</f>
        <v>0</v>
      </c>
      <c r="AW152" s="0" t="n">
        <f aca="false">SUMPRODUCT('FD inverse'!$A$47:$BH$47,'FD mesh'!$B$84:$BI$84,$E151:$BL151)+'FD inverse'!$A$47*$C152/Setup!$B$17+INDEX('FD inverse'!$A$47:$BH$47,1,'FD mesh'!$B$15+1)*Setup!$B$22</f>
        <v>0</v>
      </c>
      <c r="AX152" s="0" t="n">
        <f aca="false">SUMPRODUCT('FD inverse'!$A$48:$BH$48,'FD mesh'!$B$84:$BI$84,$E151:$BL151)+'FD inverse'!$A$48*$C152/Setup!$B$17+INDEX('FD inverse'!$A$48:$BH$48,1,'FD mesh'!$B$15+1)*Setup!$B$22</f>
        <v>0</v>
      </c>
      <c r="AY152" s="0" t="n">
        <f aca="false">SUMPRODUCT('FD inverse'!$A$49:$BH$49,'FD mesh'!$B$84:$BI$84,$E151:$BL151)+'FD inverse'!$A$49*$C152/Setup!$B$17+INDEX('FD inverse'!$A$49:$BH$49,1,'FD mesh'!$B$15+1)*Setup!$B$22</f>
        <v>0</v>
      </c>
      <c r="AZ152" s="0" t="n">
        <f aca="false">SUMPRODUCT('FD inverse'!$A$50:$BH$50,'FD mesh'!$B$84:$BI$84,$E151:$BL151)+'FD inverse'!$A$50*$C152/Setup!$B$17+INDEX('FD inverse'!$A$50:$BH$50,1,'FD mesh'!$B$15+1)*Setup!$B$22</f>
        <v>0</v>
      </c>
      <c r="BA152" s="0" t="n">
        <f aca="false">SUMPRODUCT('FD inverse'!$A$51:$BH$51,'FD mesh'!$B$84:$BI$84,$E151:$BL151)+'FD inverse'!$A$51*$C152/Setup!$B$17+INDEX('FD inverse'!$A$51:$BH$51,1,'FD mesh'!$B$15+1)*Setup!$B$22</f>
        <v>0</v>
      </c>
      <c r="BB152" s="0" t="n">
        <f aca="false">SUMPRODUCT('FD inverse'!$A$52:$BH$52,'FD mesh'!$B$84:$BI$84,$E151:$BL151)+'FD inverse'!$A$52*$C152/Setup!$B$17+INDEX('FD inverse'!$A$52:$BH$52,1,'FD mesh'!$B$15+1)*Setup!$B$22</f>
        <v>0</v>
      </c>
      <c r="BC152" s="0" t="n">
        <f aca="false">SUMPRODUCT('FD inverse'!$A$53:$BH$53,'FD mesh'!$B$84:$BI$84,$E151:$BL151)+'FD inverse'!$A$53*$C152/Setup!$B$17+INDEX('FD inverse'!$A$53:$BH$53,1,'FD mesh'!$B$15+1)*Setup!$B$22</f>
        <v>0</v>
      </c>
      <c r="BD152" s="0" t="n">
        <f aca="false">SUMPRODUCT('FD inverse'!$A$54:$BH$54,'FD mesh'!$B$84:$BI$84,$E151:$BL151)+'FD inverse'!$A$54*$C152/Setup!$B$17+INDEX('FD inverse'!$A$54:$BH$54,1,'FD mesh'!$B$15+1)*Setup!$B$22</f>
        <v>0</v>
      </c>
      <c r="BE152" s="0" t="n">
        <f aca="false">SUMPRODUCT('FD inverse'!$A$55:$BH$55,'FD mesh'!$B$84:$BI$84,$E151:$BL151)+'FD inverse'!$A$55*$C152/Setup!$B$17+INDEX('FD inverse'!$A$55:$BH$55,1,'FD mesh'!$B$15+1)*Setup!$B$22</f>
        <v>0</v>
      </c>
      <c r="BF152" s="0" t="n">
        <f aca="false">SUMPRODUCT('FD inverse'!$A$56:$BH$56,'FD mesh'!$B$84:$BI$84,$E151:$BL151)+'FD inverse'!$A$56*$C152/Setup!$B$17+INDEX('FD inverse'!$A$56:$BH$56,1,'FD mesh'!$B$15+1)*Setup!$B$22</f>
        <v>0</v>
      </c>
      <c r="BG152" s="0" t="n">
        <f aca="false">SUMPRODUCT('FD inverse'!$A$57:$BH$57,'FD mesh'!$B$84:$BI$84,$E151:$BL151)+'FD inverse'!$A$57*$C152/Setup!$B$17+INDEX('FD inverse'!$A$57:$BH$57,1,'FD mesh'!$B$15+1)*Setup!$B$22</f>
        <v>0</v>
      </c>
      <c r="BH152" s="0" t="n">
        <f aca="false">SUMPRODUCT('FD inverse'!$A$58:$BH$58,'FD mesh'!$B$84:$BI$84,$E151:$BL151)+'FD inverse'!$A$58*$C152/Setup!$B$17+INDEX('FD inverse'!$A$58:$BH$58,1,'FD mesh'!$B$15+1)*Setup!$B$22</f>
        <v>0</v>
      </c>
      <c r="BI152" s="0" t="n">
        <f aca="false">SUMPRODUCT('FD inverse'!$A$59:$BH$59,'FD mesh'!$B$84:$BI$84,$E151:$BL151)+'FD inverse'!$A$59*$C152/Setup!$B$17+INDEX('FD inverse'!$A$59:$BH$59,1,'FD mesh'!$B$15+1)*Setup!$B$22</f>
        <v>0</v>
      </c>
      <c r="BJ152" s="0" t="n">
        <f aca="false">SUMPRODUCT('FD inverse'!$A$60:$BH$60,'FD mesh'!$B$84:$BI$84,$E151:$BL151)+'FD inverse'!$A$60*$C152/Setup!$B$17+INDEX('FD inverse'!$A$60:$BH$60,1,'FD mesh'!$B$15+1)*Setup!$B$22</f>
        <v>0</v>
      </c>
      <c r="BK152" s="0" t="n">
        <f aca="false">SUMPRODUCT('FD inverse'!$A$61:$BH$61,'FD mesh'!$B$84:$BI$84,$E151:$BL151)+'FD inverse'!$A$61*$C152/Setup!$B$17+INDEX('FD inverse'!$A$61:$BH$61,1,'FD mesh'!$B$15+1)*Setup!$B$22</f>
        <v>0</v>
      </c>
      <c r="BL152" s="0" t="n">
        <f aca="false">SUMPRODUCT('FD inverse'!$A$62:$BH$62,'FD mesh'!$B$84:$BI$84,$E151:$BL151)+'FD inverse'!$A$62*$C152/Setup!$B$17+INDEX('FD inverse'!$A$62:$BH$62,1,'FD mesh'!$B$15+1)*Setup!$B$22</f>
        <v>0</v>
      </c>
    </row>
    <row r="153" customFormat="false" ht="15" hidden="false" customHeight="false" outlineLevel="0" collapsed="false">
      <c r="A153" s="0" t="n">
        <v>148</v>
      </c>
      <c r="B153" s="0" t="n">
        <f aca="false">A153*Setup!$B$11/3600</f>
        <v>12.3333333333333</v>
      </c>
      <c r="C153" s="0" t="n">
        <f aca="false">Setup!$B$7+Setup!$B$8*COS(2*PI()*(B153-Setup!$B$9)/24)</f>
        <v>26.2943057454042</v>
      </c>
      <c r="D153" s="0" t="n">
        <f aca="false">(C153-E153)/Setup!$B$17</f>
        <v>25.3419210425469</v>
      </c>
      <c r="E153" s="0" t="n">
        <f aca="false">SUMPRODUCT('FD inverse'!$A$3:$BH$3,'FD mesh'!$B$84:$BI$84,$E152:$BL152)+'FD inverse'!$A$3*$C153/Setup!$B$17+INDEX('FD inverse'!$A$3:$BH$3,1,'FD mesh'!$B$15+1)*Setup!$B$22</f>
        <v>22.9998560098731</v>
      </c>
      <c r="F153" s="0" t="n">
        <f aca="false">SUMPRODUCT('FD inverse'!$A$4:$BH$4,'FD mesh'!$B$84:$BI$84,$E152:$BL152)+'FD inverse'!$A$4*$C153/Setup!$B$17+INDEX('FD inverse'!$A$4:$BH$4,1,'FD mesh'!$B$15+1)*Setup!$B$22</f>
        <v>22.2581382428848</v>
      </c>
      <c r="G153" s="0" t="n">
        <f aca="false">SUMPRODUCT('FD inverse'!$A$5:$BH$5,'FD mesh'!$B$84:$BI$84,$E152:$BL152)+'FD inverse'!$A$5*$C153/Setup!$B$17+INDEX('FD inverse'!$A$5:$BH$5,1,'FD mesh'!$B$15+1)*Setup!$B$22</f>
        <v>21.5399538039225</v>
      </c>
      <c r="H153" s="0" t="n">
        <f aca="false">SUMPRODUCT('FD inverse'!$A$6:$BH$6,'FD mesh'!$B$84:$BI$84,$E152:$BL152)+'FD inverse'!$A$6*$C153/Setup!$B$17+INDEX('FD inverse'!$A$6:$BH$6,1,'FD mesh'!$B$15+1)*Setup!$B$22</f>
        <v>19.1637813706607</v>
      </c>
      <c r="I153" s="0" t="n">
        <f aca="false">SUMPRODUCT('FD inverse'!$A$7:$BH$7,'FD mesh'!$B$84:$BI$84,$E152:$BL152)+'FD inverse'!$A$7*$C153/Setup!$B$17+INDEX('FD inverse'!$A$7:$BH$7,1,'FD mesh'!$B$15+1)*Setup!$B$22</f>
        <v>18.9648329751887</v>
      </c>
      <c r="J153" s="0" t="n">
        <f aca="false">SUMPRODUCT('FD inverse'!$A$8:$BH$8,'FD mesh'!$B$84:$BI$84,$E152:$BL152)+'FD inverse'!$A$8*$C153/Setup!$B$17+INDEX('FD inverse'!$A$8:$BH$8,1,'FD mesh'!$B$15+1)*Setup!$B$22</f>
        <v>18.7879244679128</v>
      </c>
      <c r="K153" s="0" t="n">
        <f aca="false">SUMPRODUCT('FD inverse'!$A$9:$BH$9,'FD mesh'!$B$84:$BI$84,$E152:$BL152)+'FD inverse'!$A$9*$C153/Setup!$B$17+INDEX('FD inverse'!$A$9:$BH$9,1,'FD mesh'!$B$15+1)*Setup!$B$22</f>
        <v>18.6324683037301</v>
      </c>
      <c r="L153" s="0" t="n">
        <f aca="false">SUMPRODUCT('FD inverse'!$A$10:$BH$10,'FD mesh'!$B$84:$BI$84,$E152:$BL152)+'FD inverse'!$A$10*$C153/Setup!$B$17+INDEX('FD inverse'!$A$10:$BH$10,1,'FD mesh'!$B$15+1)*Setup!$B$22</f>
        <v>18.4979228591121</v>
      </c>
      <c r="M153" s="0" t="n">
        <f aca="false">SUMPRODUCT('FD inverse'!$A$11:$BH$11,'FD mesh'!$B$84:$BI$84,$E152:$BL152)+'FD inverse'!$A$11*$C153/Setup!$B$17+INDEX('FD inverse'!$A$11:$BH$11,1,'FD mesh'!$B$15+1)*Setup!$B$22</f>
        <v>18.3837996764335</v>
      </c>
      <c r="N153" s="0" t="n">
        <f aca="false">SUMPRODUCT('FD inverse'!$A$12:$BH$12,'FD mesh'!$B$84:$BI$84,$E152:$BL152)+'FD inverse'!$A$12*$C153/Setup!$B$17+INDEX('FD inverse'!$A$12:$BH$12,1,'FD mesh'!$B$15+1)*Setup!$B$22</f>
        <v>18.2896694368895</v>
      </c>
      <c r="O153" s="0" t="n">
        <f aca="false">SUMPRODUCT('FD inverse'!$A$13:$BH$13,'FD mesh'!$B$84:$BI$84,$E152:$BL152)+'FD inverse'!$A$13*$C153/Setup!$B$17+INDEX('FD inverse'!$A$13:$BH$13,1,'FD mesh'!$B$15+1)*Setup!$B$22</f>
        <v>18.2151667839264</v>
      </c>
      <c r="P153" s="0" t="n">
        <f aca="false">SUMPRODUCT('FD inverse'!$A$14:$BH$14,'FD mesh'!$B$84:$BI$84,$E152:$BL152)+'FD inverse'!$A$14*$C153/Setup!$B$17+INDEX('FD inverse'!$A$14:$BH$14,1,'FD mesh'!$B$15+1)*Setup!$B$22</f>
        <v>18.1599941025002</v>
      </c>
      <c r="Q153" s="0" t="n">
        <f aca="false">SUMPRODUCT('FD inverse'!$A$15:$BH$15,'FD mesh'!$B$84:$BI$84,$E152:$BL152)+'FD inverse'!$A$15*$C153/Setup!$B$17+INDEX('FD inverse'!$A$15:$BH$15,1,'FD mesh'!$B$15+1)*Setup!$B$22</f>
        <v>18.1239243420021</v>
      </c>
      <c r="R153" s="0" t="n">
        <f aca="false">SUMPRODUCT('FD inverse'!$A$16:$BH$16,'FD mesh'!$B$84:$BI$84,$E152:$BL152)+'FD inverse'!$A$16*$C153/Setup!$B$17+INDEX('FD inverse'!$A$16:$BH$16,1,'FD mesh'!$B$15+1)*Setup!$B$22</f>
        <v>18.1068029525382</v>
      </c>
      <c r="S153" s="0" t="n">
        <f aca="false">SUMPRODUCT('FD inverse'!$A$17:$BH$17,'FD mesh'!$B$84:$BI$84,$E152:$BL152)+'FD inverse'!$A$17*$C153/Setup!$B$17+INDEX('FD inverse'!$A$17:$BH$17,1,'FD mesh'!$B$15+1)*Setup!$B$22</f>
        <v>17.8633064404105</v>
      </c>
      <c r="T153" s="0" t="n">
        <f aca="false">SUMPRODUCT('FD inverse'!$A$18:$BH$18,'FD mesh'!$B$84:$BI$84,$E152:$BL152)+'FD inverse'!$A$18*$C153/Setup!$B$17+INDEX('FD inverse'!$A$18:$BH$18,1,'FD mesh'!$B$15+1)*Setup!$B$22</f>
        <v>17.6285218717446</v>
      </c>
      <c r="U153" s="0" t="n">
        <f aca="false">SUMPRODUCT('FD inverse'!$A$19:$BH$19,'FD mesh'!$B$84:$BI$84,$E152:$BL152)+'FD inverse'!$A$19*$C153/Setup!$B$17+INDEX('FD inverse'!$A$19:$BH$19,1,'FD mesh'!$B$15+1)*Setup!$B$22</f>
        <v>17.4017673983993</v>
      </c>
      <c r="V153" s="0" t="n">
        <f aca="false">SUMPRODUCT('FD inverse'!$A$20:$BH$20,'FD mesh'!$B$84:$BI$84,$E152:$BL152)+'FD inverse'!$A$20*$C153/Setup!$B$17+INDEX('FD inverse'!$A$20:$BH$20,1,'FD mesh'!$B$15+1)*Setup!$B$22</f>
        <v>17.1823777958547</v>
      </c>
      <c r="W153" s="0" t="n">
        <f aca="false">SUMPRODUCT('FD inverse'!$A$21:$BH$21,'FD mesh'!$B$84:$BI$84,$E152:$BL152)+'FD inverse'!$A$21*$C153/Setup!$B$17+INDEX('FD inverse'!$A$21:$BH$21,1,'FD mesh'!$B$15+1)*Setup!$B$22</f>
        <v>16.9697034638631</v>
      </c>
      <c r="X153" s="0" t="n">
        <f aca="false">SUMPRODUCT('FD inverse'!$A$22:$BH$22,'FD mesh'!$B$84:$BI$84,$E152:$BL152)+'FD inverse'!$A$22*$C153/Setup!$B$17+INDEX('FD inverse'!$A$22:$BH$22,1,'FD mesh'!$B$15+1)*Setup!$B$22</f>
        <v>16.76310936251</v>
      </c>
      <c r="Y153" s="0" t="n">
        <f aca="false">SUMPRODUCT('FD inverse'!$A$23:$BH$23,'FD mesh'!$B$84:$BI$84,$E152:$BL152)+'FD inverse'!$A$23*$C153/Setup!$B$17+INDEX('FD inverse'!$A$23:$BH$23,1,'FD mesh'!$B$15+1)*Setup!$B$22</f>
        <v>16.5619738927898</v>
      </c>
      <c r="Z153" s="0" t="n">
        <f aca="false">SUMPRODUCT('FD inverse'!$A$24:$BH$24,'FD mesh'!$B$84:$BI$84,$E152:$BL152)+'FD inverse'!$A$24*$C153/Setup!$B$17+INDEX('FD inverse'!$A$24:$BH$24,1,'FD mesh'!$B$15+1)*Setup!$B$22</f>
        <v>16.3656877298767</v>
      </c>
      <c r="AA153" s="0" t="n">
        <f aca="false">SUMPRODUCT('FD inverse'!$A$25:$BH$25,'FD mesh'!$B$84:$BI$84,$E152:$BL152)+'FD inverse'!$A$25*$C153/Setup!$B$17+INDEX('FD inverse'!$A$25:$BH$25,1,'FD mesh'!$B$15+1)*Setup!$B$22</f>
        <v>16.1736526164209</v>
      </c>
      <c r="AB153" s="0" t="n">
        <f aca="false">SUMPRODUCT('FD inverse'!$A$26:$BH$26,'FD mesh'!$B$84:$BI$84,$E152:$BL152)+'FD inverse'!$A$26*$C153/Setup!$B$17+INDEX('FD inverse'!$A$26:$BH$26,1,'FD mesh'!$B$15+1)*Setup!$B$22</f>
        <v>15.9852801224325</v>
      </c>
      <c r="AC153" s="0" t="n">
        <f aca="false">SUMPRODUCT('FD inverse'!$A$27:$BH$27,'FD mesh'!$B$84:$BI$84,$E152:$BL152)+'FD inverse'!$A$27*$C153/Setup!$B$17+INDEX('FD inverse'!$A$27:$BH$27,1,'FD mesh'!$B$15+1)*Setup!$B$22</f>
        <v>15.7999903776165</v>
      </c>
      <c r="AD153" s="0" t="n">
        <f aca="false">SUMPRODUCT('FD inverse'!$A$28:$BH$28,'FD mesh'!$B$84:$BI$84,$E152:$BL152)+'FD inverse'!$A$28*$C153/Setup!$B$17+INDEX('FD inverse'!$A$28:$BH$28,1,'FD mesh'!$B$15+1)*Setup!$B$22</f>
        <v>15.6172107814122</v>
      </c>
      <c r="AE153" s="0" t="n">
        <f aca="false">SUMPRODUCT('FD inverse'!$A$29:$BH$29,'FD mesh'!$B$84:$BI$84,$E152:$BL152)+'FD inverse'!$A$29*$C153/Setup!$B$17+INDEX('FD inverse'!$A$29:$BH$29,1,'FD mesh'!$B$15+1)*Setup!$B$22</f>
        <v>15.4363746954582</v>
      </c>
      <c r="AF153" s="0" t="n">
        <f aca="false">SUMPRODUCT('FD inverse'!$A$30:$BH$30,'FD mesh'!$B$84:$BI$84,$E152:$BL152)+'FD inverse'!$A$30*$C153/Setup!$B$17+INDEX('FD inverse'!$A$30:$BH$30,1,'FD mesh'!$B$15+1)*Setup!$B$22</f>
        <v>15.256920122752</v>
      </c>
      <c r="AG153" s="0" t="n">
        <f aca="false">SUMPRODUCT('FD inverse'!$A$31:$BH$31,'FD mesh'!$B$84:$BI$84,$E152:$BL152)+'FD inverse'!$A$31*$C153/Setup!$B$17+INDEX('FD inverse'!$A$31:$BH$31,1,'FD mesh'!$B$15+1)*Setup!$B$22</f>
        <v>15.0782883774093</v>
      </c>
      <c r="AH153" s="0" t="n">
        <f aca="false">SUMPRODUCT('FD inverse'!$A$32:$BH$32,'FD mesh'!$B$84:$BI$84,$E152:$BL152)+'FD inverse'!$A$32*$C153/Setup!$B$17+INDEX('FD inverse'!$A$32:$BH$32,1,'FD mesh'!$B$15+1)*Setup!$B$22</f>
        <v>15.0709937626187</v>
      </c>
      <c r="AI153" s="0" t="n">
        <f aca="false">SUMPRODUCT('FD inverse'!$A$33:$BH$33,'FD mesh'!$B$84:$BI$84,$E152:$BL152)+'FD inverse'!$A$33*$C153/Setup!$B$17+INDEX('FD inverse'!$A$33:$BH$33,1,'FD mesh'!$B$15+1)*Setup!$B$22</f>
        <v>15.0641175167737</v>
      </c>
      <c r="AJ153" s="0" t="n">
        <f aca="false">SUMPRODUCT('FD inverse'!$A$34:$BH$34,'FD mesh'!$B$84:$BI$84,$E152:$BL152)+'FD inverse'!$A$34*$C153/Setup!$B$17+INDEX('FD inverse'!$A$34:$BH$34,1,'FD mesh'!$B$15+1)*Setup!$B$22</f>
        <v>15.0576219612651</v>
      </c>
      <c r="AK153" s="0" t="n">
        <f aca="false">SUMPRODUCT('FD inverse'!$A$35:$BH$35,'FD mesh'!$B$84:$BI$84,$E152:$BL152)+'FD inverse'!$A$35*$C153/Setup!$B$17+INDEX('FD inverse'!$A$35:$BH$35,1,'FD mesh'!$B$15+1)*Setup!$B$22</f>
        <v>15.051470978092</v>
      </c>
      <c r="AL153" s="0" t="n">
        <f aca="false">SUMPRODUCT('FD inverse'!$A$36:$BH$36,'FD mesh'!$B$84:$BI$84,$E152:$BL152)+'FD inverse'!$A$36*$C153/Setup!$B$17+INDEX('FD inverse'!$A$36:$BH$36,1,'FD mesh'!$B$15+1)*Setup!$B$22</f>
        <v>15.0456298566134</v>
      </c>
      <c r="AM153" s="0" t="n">
        <f aca="false">SUMPRODUCT('FD inverse'!$A$37:$BH$37,'FD mesh'!$B$84:$BI$84,$E152:$BL152)+'FD inverse'!$A$37*$C153/Setup!$B$17+INDEX('FD inverse'!$A$37:$BH$37,1,'FD mesh'!$B$15+1)*Setup!$B$22</f>
        <v>15.0400651462133</v>
      </c>
      <c r="AN153" s="0" t="n">
        <f aca="false">SUMPRODUCT('FD inverse'!$A$38:$BH$38,'FD mesh'!$B$84:$BI$84,$E152:$BL152)+'FD inverse'!$A$38*$C153/Setup!$B$17+INDEX('FD inverse'!$A$38:$BH$38,1,'FD mesh'!$B$15+1)*Setup!$B$22</f>
        <v>15.0347445148427</v>
      </c>
      <c r="AO153" s="0" t="n">
        <f aca="false">SUMPRODUCT('FD inverse'!$A$39:$BH$39,'FD mesh'!$B$84:$BI$84,$E152:$BL152)+'FD inverse'!$A$39*$C153/Setup!$B$17+INDEX('FD inverse'!$A$39:$BH$39,1,'FD mesh'!$B$15+1)*Setup!$B$22</f>
        <v>15.0296366132568</v>
      </c>
      <c r="AP153" s="0" t="n">
        <f aca="false">SUMPRODUCT('FD inverse'!$A$40:$BH$40,'FD mesh'!$B$84:$BI$84,$E152:$BL152)+'FD inverse'!$A$40*$C153/Setup!$B$17+INDEX('FD inverse'!$A$40:$BH$40,1,'FD mesh'!$B$15+1)*Setup!$B$22</f>
        <v>15.0247109446266</v>
      </c>
      <c r="AQ153" s="0" t="n">
        <f aca="false">SUMPRODUCT('FD inverse'!$A$41:$BH$41,'FD mesh'!$B$84:$BI$84,$E152:$BL152)+'FD inverse'!$A$41*$C153/Setup!$B$17+INDEX('FD inverse'!$A$41:$BH$41,1,'FD mesh'!$B$15+1)*Setup!$B$22</f>
        <v>15.0199377390985</v>
      </c>
      <c r="AR153" s="0" t="n">
        <f aca="false">SUMPRODUCT('FD inverse'!$A$42:$BH$42,'FD mesh'!$B$84:$BI$84,$E152:$BL152)+'FD inverse'!$A$42*$C153/Setup!$B$17+INDEX('FD inverse'!$A$42:$BH$42,1,'FD mesh'!$B$15+1)*Setup!$B$22</f>
        <v>15.0152878327771</v>
      </c>
      <c r="AS153" s="0" t="n">
        <f aca="false">SUMPRODUCT('FD inverse'!$A$43:$BH$43,'FD mesh'!$B$84:$BI$84,$E152:$BL152)+'FD inverse'!$A$43*$C153/Setup!$B$17+INDEX('FD inverse'!$A$43:$BH$43,1,'FD mesh'!$B$15+1)*Setup!$B$22</f>
        <v>0</v>
      </c>
      <c r="AT153" s="0" t="n">
        <f aca="false">SUMPRODUCT('FD inverse'!$A$44:$BH$44,'FD mesh'!$B$84:$BI$84,$E152:$BL152)+'FD inverse'!$A$44*$C153/Setup!$B$17+INDEX('FD inverse'!$A$44:$BH$44,1,'FD mesh'!$B$15+1)*Setup!$B$22</f>
        <v>0</v>
      </c>
      <c r="AU153" s="0" t="n">
        <f aca="false">SUMPRODUCT('FD inverse'!$A$45:$BH$45,'FD mesh'!$B$84:$BI$84,$E152:$BL152)+'FD inverse'!$A$45*$C153/Setup!$B$17+INDEX('FD inverse'!$A$45:$BH$45,1,'FD mesh'!$B$15+1)*Setup!$B$22</f>
        <v>0</v>
      </c>
      <c r="AV153" s="0" t="n">
        <f aca="false">SUMPRODUCT('FD inverse'!$A$46:$BH$46,'FD mesh'!$B$84:$BI$84,$E152:$BL152)+'FD inverse'!$A$46*$C153/Setup!$B$17+INDEX('FD inverse'!$A$46:$BH$46,1,'FD mesh'!$B$15+1)*Setup!$B$22</f>
        <v>0</v>
      </c>
      <c r="AW153" s="0" t="n">
        <f aca="false">SUMPRODUCT('FD inverse'!$A$47:$BH$47,'FD mesh'!$B$84:$BI$84,$E152:$BL152)+'FD inverse'!$A$47*$C153/Setup!$B$17+INDEX('FD inverse'!$A$47:$BH$47,1,'FD mesh'!$B$15+1)*Setup!$B$22</f>
        <v>0</v>
      </c>
      <c r="AX153" s="0" t="n">
        <f aca="false">SUMPRODUCT('FD inverse'!$A$48:$BH$48,'FD mesh'!$B$84:$BI$84,$E152:$BL152)+'FD inverse'!$A$48*$C153/Setup!$B$17+INDEX('FD inverse'!$A$48:$BH$48,1,'FD mesh'!$B$15+1)*Setup!$B$22</f>
        <v>0</v>
      </c>
      <c r="AY153" s="0" t="n">
        <f aca="false">SUMPRODUCT('FD inverse'!$A$49:$BH$49,'FD mesh'!$B$84:$BI$84,$E152:$BL152)+'FD inverse'!$A$49*$C153/Setup!$B$17+INDEX('FD inverse'!$A$49:$BH$49,1,'FD mesh'!$B$15+1)*Setup!$B$22</f>
        <v>0</v>
      </c>
      <c r="AZ153" s="0" t="n">
        <f aca="false">SUMPRODUCT('FD inverse'!$A$50:$BH$50,'FD mesh'!$B$84:$BI$84,$E152:$BL152)+'FD inverse'!$A$50*$C153/Setup!$B$17+INDEX('FD inverse'!$A$50:$BH$50,1,'FD mesh'!$B$15+1)*Setup!$B$22</f>
        <v>0</v>
      </c>
      <c r="BA153" s="0" t="n">
        <f aca="false">SUMPRODUCT('FD inverse'!$A$51:$BH$51,'FD mesh'!$B$84:$BI$84,$E152:$BL152)+'FD inverse'!$A$51*$C153/Setup!$B$17+INDEX('FD inverse'!$A$51:$BH$51,1,'FD mesh'!$B$15+1)*Setup!$B$22</f>
        <v>0</v>
      </c>
      <c r="BB153" s="0" t="n">
        <f aca="false">SUMPRODUCT('FD inverse'!$A$52:$BH$52,'FD mesh'!$B$84:$BI$84,$E152:$BL152)+'FD inverse'!$A$52*$C153/Setup!$B$17+INDEX('FD inverse'!$A$52:$BH$52,1,'FD mesh'!$B$15+1)*Setup!$B$22</f>
        <v>0</v>
      </c>
      <c r="BC153" s="0" t="n">
        <f aca="false">SUMPRODUCT('FD inverse'!$A$53:$BH$53,'FD mesh'!$B$84:$BI$84,$E152:$BL152)+'FD inverse'!$A$53*$C153/Setup!$B$17+INDEX('FD inverse'!$A$53:$BH$53,1,'FD mesh'!$B$15+1)*Setup!$B$22</f>
        <v>0</v>
      </c>
      <c r="BD153" s="0" t="n">
        <f aca="false">SUMPRODUCT('FD inverse'!$A$54:$BH$54,'FD mesh'!$B$84:$BI$84,$E152:$BL152)+'FD inverse'!$A$54*$C153/Setup!$B$17+INDEX('FD inverse'!$A$54:$BH$54,1,'FD mesh'!$B$15+1)*Setup!$B$22</f>
        <v>0</v>
      </c>
      <c r="BE153" s="0" t="n">
        <f aca="false">SUMPRODUCT('FD inverse'!$A$55:$BH$55,'FD mesh'!$B$84:$BI$84,$E152:$BL152)+'FD inverse'!$A$55*$C153/Setup!$B$17+INDEX('FD inverse'!$A$55:$BH$55,1,'FD mesh'!$B$15+1)*Setup!$B$22</f>
        <v>0</v>
      </c>
      <c r="BF153" s="0" t="n">
        <f aca="false">SUMPRODUCT('FD inverse'!$A$56:$BH$56,'FD mesh'!$B$84:$BI$84,$E152:$BL152)+'FD inverse'!$A$56*$C153/Setup!$B$17+INDEX('FD inverse'!$A$56:$BH$56,1,'FD mesh'!$B$15+1)*Setup!$B$22</f>
        <v>0</v>
      </c>
      <c r="BG153" s="0" t="n">
        <f aca="false">SUMPRODUCT('FD inverse'!$A$57:$BH$57,'FD mesh'!$B$84:$BI$84,$E152:$BL152)+'FD inverse'!$A$57*$C153/Setup!$B$17+INDEX('FD inverse'!$A$57:$BH$57,1,'FD mesh'!$B$15+1)*Setup!$B$22</f>
        <v>0</v>
      </c>
      <c r="BH153" s="0" t="n">
        <f aca="false">SUMPRODUCT('FD inverse'!$A$58:$BH$58,'FD mesh'!$B$84:$BI$84,$E152:$BL152)+'FD inverse'!$A$58*$C153/Setup!$B$17+INDEX('FD inverse'!$A$58:$BH$58,1,'FD mesh'!$B$15+1)*Setup!$B$22</f>
        <v>0</v>
      </c>
      <c r="BI153" s="0" t="n">
        <f aca="false">SUMPRODUCT('FD inverse'!$A$59:$BH$59,'FD mesh'!$B$84:$BI$84,$E152:$BL152)+'FD inverse'!$A$59*$C153/Setup!$B$17+INDEX('FD inverse'!$A$59:$BH$59,1,'FD mesh'!$B$15+1)*Setup!$B$22</f>
        <v>0</v>
      </c>
      <c r="BJ153" s="0" t="n">
        <f aca="false">SUMPRODUCT('FD inverse'!$A$60:$BH$60,'FD mesh'!$B$84:$BI$84,$E152:$BL152)+'FD inverse'!$A$60*$C153/Setup!$B$17+INDEX('FD inverse'!$A$60:$BH$60,1,'FD mesh'!$B$15+1)*Setup!$B$22</f>
        <v>0</v>
      </c>
      <c r="BK153" s="0" t="n">
        <f aca="false">SUMPRODUCT('FD inverse'!$A$61:$BH$61,'FD mesh'!$B$84:$BI$84,$E152:$BL152)+'FD inverse'!$A$61*$C153/Setup!$B$17+INDEX('FD inverse'!$A$61:$BH$61,1,'FD mesh'!$B$15+1)*Setup!$B$22</f>
        <v>0</v>
      </c>
      <c r="BL153" s="0" t="n">
        <f aca="false">SUMPRODUCT('FD inverse'!$A$62:$BH$62,'FD mesh'!$B$84:$BI$84,$E152:$BL152)+'FD inverse'!$A$62*$C153/Setup!$B$17+INDEX('FD inverse'!$A$62:$BH$62,1,'FD mesh'!$B$15+1)*Setup!$B$22</f>
        <v>0</v>
      </c>
    </row>
    <row r="154" customFormat="false" ht="15" hidden="false" customHeight="false" outlineLevel="0" collapsed="false">
      <c r="A154" s="0" t="n">
        <v>149</v>
      </c>
      <c r="B154" s="0" t="n">
        <f aca="false">A154*Setup!$B$11/3600</f>
        <v>12.4166666666667</v>
      </c>
      <c r="C154" s="0" t="n">
        <f aca="false">Setup!$B$7+Setup!$B$8*COS(2*PI()*(B154-Setup!$B$9)/24)</f>
        <v>26.3652385934543</v>
      </c>
      <c r="D154" s="0" t="n">
        <f aca="false">(C154-E154)/Setup!$B$17</f>
        <v>25.4483853308892</v>
      </c>
      <c r="E154" s="0" t="n">
        <f aca="false">SUMPRODUCT('FD inverse'!$A$3:$BH$3,'FD mesh'!$B$84:$BI$84,$E153:$BL153)+'FD inverse'!$A$3*$C154/Setup!$B$17+INDEX('FD inverse'!$A$3:$BH$3,1,'FD mesh'!$B$15+1)*Setup!$B$22</f>
        <v>23.0569485004387</v>
      </c>
      <c r="F154" s="0" t="n">
        <f aca="false">SUMPRODUCT('FD inverse'!$A$4:$BH$4,'FD mesh'!$B$84:$BI$84,$E153:$BL153)+'FD inverse'!$A$4*$C154/Setup!$B$17+INDEX('FD inverse'!$A$4:$BH$4,1,'FD mesh'!$B$15+1)*Setup!$B$22</f>
        <v>22.3119459432806</v>
      </c>
      <c r="G154" s="0" t="n">
        <f aca="false">SUMPRODUCT('FD inverse'!$A$5:$BH$5,'FD mesh'!$B$84:$BI$84,$E153:$BL153)+'FD inverse'!$A$5*$C154/Setup!$B$17+INDEX('FD inverse'!$A$5:$BH$5,1,'FD mesh'!$B$15+1)*Setup!$B$22</f>
        <v>21.5902974227525</v>
      </c>
      <c r="H154" s="0" t="n">
        <f aca="false">SUMPRODUCT('FD inverse'!$A$6:$BH$6,'FD mesh'!$B$84:$BI$84,$E153:$BL153)+'FD inverse'!$A$6*$C154/Setup!$B$17+INDEX('FD inverse'!$A$6:$BH$6,1,'FD mesh'!$B$15+1)*Setup!$B$22</f>
        <v>19.2022672825083</v>
      </c>
      <c r="I154" s="0" t="n">
        <f aca="false">SUMPRODUCT('FD inverse'!$A$7:$BH$7,'FD mesh'!$B$84:$BI$84,$E153:$BL153)+'FD inverse'!$A$7*$C154/Setup!$B$17+INDEX('FD inverse'!$A$7:$BH$7,1,'FD mesh'!$B$15+1)*Setup!$B$22</f>
        <v>19.002289957958</v>
      </c>
      <c r="J154" s="0" t="n">
        <f aca="false">SUMPRODUCT('FD inverse'!$A$8:$BH$8,'FD mesh'!$B$84:$BI$84,$E153:$BL153)+'FD inverse'!$A$8*$C154/Setup!$B$17+INDEX('FD inverse'!$A$8:$BH$8,1,'FD mesh'!$B$15+1)*Setup!$B$22</f>
        <v>18.8244111483158</v>
      </c>
      <c r="K154" s="0" t="n">
        <f aca="false">SUMPRODUCT('FD inverse'!$A$9:$BH$9,'FD mesh'!$B$84:$BI$84,$E153:$BL153)+'FD inverse'!$A$9*$C154/Setup!$B$17+INDEX('FD inverse'!$A$9:$BH$9,1,'FD mesh'!$B$15+1)*Setup!$B$22</f>
        <v>18.6680584038081</v>
      </c>
      <c r="L154" s="0" t="n">
        <f aca="false">SUMPRODUCT('FD inverse'!$A$10:$BH$10,'FD mesh'!$B$84:$BI$84,$E153:$BL153)+'FD inverse'!$A$10*$C154/Setup!$B$17+INDEX('FD inverse'!$A$10:$BH$10,1,'FD mesh'!$B$15+1)*Setup!$B$22</f>
        <v>18.5327027684909</v>
      </c>
      <c r="M154" s="0" t="n">
        <f aca="false">SUMPRODUCT('FD inverse'!$A$11:$BH$11,'FD mesh'!$B$84:$BI$84,$E153:$BL153)+'FD inverse'!$A$11*$C154/Setup!$B$17+INDEX('FD inverse'!$A$11:$BH$11,1,'FD mesh'!$B$15+1)*Setup!$B$22</f>
        <v>18.4178662537513</v>
      </c>
      <c r="N154" s="0" t="n">
        <f aca="false">SUMPRODUCT('FD inverse'!$A$12:$BH$12,'FD mesh'!$B$84:$BI$84,$E153:$BL153)+'FD inverse'!$A$12*$C154/Setup!$B$17+INDEX('FD inverse'!$A$12:$BH$12,1,'FD mesh'!$B$15+1)*Setup!$B$22</f>
        <v>18.3231280147155</v>
      </c>
      <c r="O154" s="0" t="n">
        <f aca="false">SUMPRODUCT('FD inverse'!$A$13:$BH$13,'FD mesh'!$B$84:$BI$84,$E153:$BL153)+'FD inverse'!$A$13*$C154/Setup!$B$17+INDEX('FD inverse'!$A$13:$BH$13,1,'FD mesh'!$B$15+1)*Setup!$B$22</f>
        <v>18.2481293496182</v>
      </c>
      <c r="P154" s="0" t="n">
        <f aca="false">SUMPRODUCT('FD inverse'!$A$14:$BH$14,'FD mesh'!$B$84:$BI$84,$E153:$BL153)+'FD inverse'!$A$14*$C154/Setup!$B$17+INDEX('FD inverse'!$A$14:$BH$14,1,'FD mesh'!$B$15+1)*Setup!$B$22</f>
        <v>18.1925776259321</v>
      </c>
      <c r="Q154" s="0" t="n">
        <f aca="false">SUMPRODUCT('FD inverse'!$A$15:$BH$15,'FD mesh'!$B$84:$BI$84,$E153:$BL153)+'FD inverse'!$A$15*$C154/Setup!$B$17+INDEX('FD inverse'!$A$15:$BH$15,1,'FD mesh'!$B$15+1)*Setup!$B$22</f>
        <v>18.1562492199049</v>
      </c>
      <c r="R154" s="0" t="n">
        <f aca="false">SUMPRODUCT('FD inverse'!$A$16:$BH$16,'FD mesh'!$B$84:$BI$84,$E153:$BL153)+'FD inverse'!$A$16*$C154/Setup!$B$17+INDEX('FD inverse'!$A$16:$BH$16,1,'FD mesh'!$B$15+1)*Setup!$B$22</f>
        <v>18.1389915383042</v>
      </c>
      <c r="S154" s="0" t="n">
        <f aca="false">SUMPRODUCT('FD inverse'!$A$17:$BH$17,'FD mesh'!$B$84:$BI$84,$E153:$BL153)+'FD inverse'!$A$17*$C154/Setup!$B$17+INDEX('FD inverse'!$A$17:$BH$17,1,'FD mesh'!$B$15+1)*Setup!$B$22</f>
        <v>17.8931092410635</v>
      </c>
      <c r="T154" s="0" t="n">
        <f aca="false">SUMPRODUCT('FD inverse'!$A$18:$BH$18,'FD mesh'!$B$84:$BI$84,$E153:$BL153)+'FD inverse'!$A$18*$C154/Setup!$B$17+INDEX('FD inverse'!$A$18:$BH$18,1,'FD mesh'!$B$15+1)*Setup!$B$22</f>
        <v>17.6559974823007</v>
      </c>
      <c r="U154" s="0" t="n">
        <f aca="false">SUMPRODUCT('FD inverse'!$A$19:$BH$19,'FD mesh'!$B$84:$BI$84,$E153:$BL153)+'FD inverse'!$A$19*$C154/Setup!$B$17+INDEX('FD inverse'!$A$19:$BH$19,1,'FD mesh'!$B$15+1)*Setup!$B$22</f>
        <v>17.4269714032158</v>
      </c>
      <c r="V154" s="0" t="n">
        <f aca="false">SUMPRODUCT('FD inverse'!$A$20:$BH$20,'FD mesh'!$B$84:$BI$84,$E153:$BL153)+'FD inverse'!$A$20*$C154/Setup!$B$17+INDEX('FD inverse'!$A$20:$BH$20,1,'FD mesh'!$B$15+1)*Setup!$B$22</f>
        <v>17.2053625026912</v>
      </c>
      <c r="W154" s="0" t="n">
        <f aca="false">SUMPRODUCT('FD inverse'!$A$21:$BH$21,'FD mesh'!$B$84:$BI$84,$E153:$BL153)+'FD inverse'!$A$21*$C154/Setup!$B$17+INDEX('FD inverse'!$A$21:$BH$21,1,'FD mesh'!$B$15+1)*Setup!$B$22</f>
        <v>16.9905176730356</v>
      </c>
      <c r="X154" s="0" t="n">
        <f aca="false">SUMPRODUCT('FD inverse'!$A$22:$BH$22,'FD mesh'!$B$84:$BI$84,$E153:$BL153)+'FD inverse'!$A$22*$C154/Setup!$B$17+INDEX('FD inverse'!$A$22:$BH$22,1,'FD mesh'!$B$15+1)*Setup!$B$22</f>
        <v>16.7817981677936</v>
      </c>
      <c r="Y154" s="0" t="n">
        <f aca="false">SUMPRODUCT('FD inverse'!$A$23:$BH$23,'FD mesh'!$B$84:$BI$84,$E153:$BL153)+'FD inverse'!$A$23*$C154/Setup!$B$17+INDEX('FD inverse'!$A$23:$BH$23,1,'FD mesh'!$B$15+1)*Setup!$B$22</f>
        <v>16.5785785109636</v>
      </c>
      <c r="Z154" s="0" t="n">
        <f aca="false">SUMPRODUCT('FD inverse'!$A$24:$BH$24,'FD mesh'!$B$84:$BI$84,$E153:$BL153)+'FD inverse'!$A$24*$C154/Setup!$B$17+INDEX('FD inverse'!$A$24:$BH$24,1,'FD mesh'!$B$15+1)*Setup!$B$22</f>
        <v>16.3802453560534</v>
      </c>
      <c r="AA154" s="0" t="n">
        <f aca="false">SUMPRODUCT('FD inverse'!$A$25:$BH$25,'FD mesh'!$B$84:$BI$84,$E153:$BL153)+'FD inverse'!$A$25*$C154/Setup!$B$17+INDEX('FD inverse'!$A$25:$BH$25,1,'FD mesh'!$B$15+1)*Setup!$B$22</f>
        <v>16.1861963025609</v>
      </c>
      <c r="AB154" s="0" t="n">
        <f aca="false">SUMPRODUCT('FD inverse'!$A$26:$BH$26,'FD mesh'!$B$84:$BI$84,$E153:$BL153)+'FD inverse'!$A$26*$C154/Setup!$B$17+INDEX('FD inverse'!$A$26:$BH$26,1,'FD mesh'!$B$15+1)*Setup!$B$22</f>
        <v>15.995838676704</v>
      </c>
      <c r="AC154" s="0" t="n">
        <f aca="false">SUMPRODUCT('FD inverse'!$A$27:$BH$27,'FD mesh'!$B$84:$BI$84,$E153:$BL153)+'FD inverse'!$A$27*$C154/Setup!$B$17+INDEX('FD inverse'!$A$27:$BH$27,1,'FD mesh'!$B$15+1)*Setup!$B$22</f>
        <v>15.8085882825326</v>
      </c>
      <c r="AD154" s="0" t="n">
        <f aca="false">SUMPRODUCT('FD inverse'!$A$28:$BH$28,'FD mesh'!$B$84:$BI$84,$E153:$BL153)+'FD inverse'!$A$28*$C154/Setup!$B$17+INDEX('FD inverse'!$A$28:$BH$28,1,'FD mesh'!$B$15+1)*Setup!$B$22</f>
        <v>15.6238681289508</v>
      </c>
      <c r="AE154" s="0" t="n">
        <f aca="false">SUMPRODUCT('FD inverse'!$A$29:$BH$29,'FD mesh'!$B$84:$BI$84,$E153:$BL153)+'FD inverse'!$A$29*$C154/Setup!$B$17+INDEX('FD inverse'!$A$29:$BH$29,1,'FD mesh'!$B$15+1)*Setup!$B$22</f>
        <v>15.4411071376446</v>
      </c>
      <c r="AF154" s="0" t="n">
        <f aca="false">SUMPRODUCT('FD inverse'!$A$30:$BH$30,'FD mesh'!$B$84:$BI$84,$E153:$BL153)+'FD inverse'!$A$30*$C154/Setup!$B$17+INDEX('FD inverse'!$A$30:$BH$30,1,'FD mesh'!$B$15+1)*Setup!$B$22</f>
        <v>15.2597388364676</v>
      </c>
      <c r="AG154" s="0" t="n">
        <f aca="false">SUMPRODUCT('FD inverse'!$A$31:$BH$31,'FD mesh'!$B$84:$BI$84,$E153:$BL153)+'FD inverse'!$A$31*$C154/Setup!$B$17+INDEX('FD inverse'!$A$31:$BH$31,1,'FD mesh'!$B$15+1)*Setup!$B$22</f>
        <v>15.0792000424698</v>
      </c>
      <c r="AH154" s="0" t="n">
        <f aca="false">SUMPRODUCT('FD inverse'!$A$32:$BH$32,'FD mesh'!$B$84:$BI$84,$E153:$BL153)+'FD inverse'!$A$32*$C154/Setup!$B$17+INDEX('FD inverse'!$A$32:$BH$32,1,'FD mesh'!$B$15+1)*Setup!$B$22</f>
        <v>15.0718269630828</v>
      </c>
      <c r="AI154" s="0" t="n">
        <f aca="false">SUMPRODUCT('FD inverse'!$A$33:$BH$33,'FD mesh'!$B$84:$BI$84,$E153:$BL153)+'FD inverse'!$A$33*$C154/Setup!$B$17+INDEX('FD inverse'!$A$33:$BH$33,1,'FD mesh'!$B$15+1)*Setup!$B$22</f>
        <v>15.064875668962</v>
      </c>
      <c r="AJ154" s="0" t="n">
        <f aca="false">SUMPRODUCT('FD inverse'!$A$34:$BH$34,'FD mesh'!$B$84:$BI$84,$E153:$BL153)+'FD inverse'!$A$34*$C154/Setup!$B$17+INDEX('FD inverse'!$A$34:$BH$34,1,'FD mesh'!$B$15+1)*Setup!$B$22</f>
        <v>15.0583081689416</v>
      </c>
      <c r="AK154" s="0" t="n">
        <f aca="false">SUMPRODUCT('FD inverse'!$A$35:$BH$35,'FD mesh'!$B$84:$BI$84,$E153:$BL153)+'FD inverse'!$A$35*$C154/Setup!$B$17+INDEX('FD inverse'!$A$35:$BH$35,1,'FD mesh'!$B$15+1)*Setup!$B$22</f>
        <v>15.0520880430526</v>
      </c>
      <c r="AL154" s="0" t="n">
        <f aca="false">SUMPRODUCT('FD inverse'!$A$36:$BH$36,'FD mesh'!$B$84:$BI$84,$E153:$BL153)+'FD inverse'!$A$36*$C154/Setup!$B$17+INDEX('FD inverse'!$A$36:$BH$36,1,'FD mesh'!$B$15+1)*Setup!$B$22</f>
        <v>15.0461802896597</v>
      </c>
      <c r="AM154" s="0" t="n">
        <f aca="false">SUMPRODUCT('FD inverse'!$A$37:$BH$37,'FD mesh'!$B$84:$BI$84,$E153:$BL153)+'FD inverse'!$A$37*$C154/Setup!$B$17+INDEX('FD inverse'!$A$37:$BH$37,1,'FD mesh'!$B$15+1)*Setup!$B$22</f>
        <v>15.0405511781529</v>
      </c>
      <c r="AN154" s="0" t="n">
        <f aca="false">SUMPRODUCT('FD inverse'!$A$38:$BH$38,'FD mesh'!$B$84:$BI$84,$E153:$BL153)+'FD inverse'!$A$38*$C154/Setup!$B$17+INDEX('FD inverse'!$A$38:$BH$38,1,'FD mesh'!$B$15+1)*Setup!$B$22</f>
        <v>15.035168107209</v>
      </c>
      <c r="AO154" s="0" t="n">
        <f aca="false">SUMPRODUCT('FD inverse'!$A$39:$BH$39,'FD mesh'!$B$84:$BI$84,$E153:$BL153)+'FD inverse'!$A$39*$C154/Setup!$B$17+INDEX('FD inverse'!$A$39:$BH$39,1,'FD mesh'!$B$15+1)*Setup!$B$22</f>
        <v>15.0299994684775</v>
      </c>
      <c r="AP154" s="0" t="n">
        <f aca="false">SUMPRODUCT('FD inverse'!$A$40:$BH$40,'FD mesh'!$B$84:$BI$84,$E153:$BL153)+'FD inverse'!$A$40*$C154/Setup!$B$17+INDEX('FD inverse'!$A$40:$BH$40,1,'FD mesh'!$B$15+1)*Setup!$B$22</f>
        <v>15.0250145154165</v>
      </c>
      <c r="AQ154" s="0" t="n">
        <f aca="false">SUMPRODUCT('FD inverse'!$A$41:$BH$41,'FD mesh'!$B$84:$BI$84,$E153:$BL153)+'FD inverse'!$A$41*$C154/Setup!$B$17+INDEX('FD inverse'!$A$41:$BH$41,1,'FD mesh'!$B$15+1)*Setup!$B$22</f>
        <v>15.0201832368816</v>
      </c>
      <c r="AR154" s="0" t="n">
        <f aca="false">SUMPRODUCT('FD inverse'!$A$42:$BH$42,'FD mesh'!$B$84:$BI$84,$E153:$BL153)+'FD inverse'!$A$42*$C154/Setup!$B$17+INDEX('FD inverse'!$A$42:$BH$42,1,'FD mesh'!$B$15+1)*Setup!$B$22</f>
        <v>15.0154762349791</v>
      </c>
      <c r="AS154" s="0" t="n">
        <f aca="false">SUMPRODUCT('FD inverse'!$A$43:$BH$43,'FD mesh'!$B$84:$BI$84,$E153:$BL153)+'FD inverse'!$A$43*$C154/Setup!$B$17+INDEX('FD inverse'!$A$43:$BH$43,1,'FD mesh'!$B$15+1)*Setup!$B$22</f>
        <v>0</v>
      </c>
      <c r="AT154" s="0" t="n">
        <f aca="false">SUMPRODUCT('FD inverse'!$A$44:$BH$44,'FD mesh'!$B$84:$BI$84,$E153:$BL153)+'FD inverse'!$A$44*$C154/Setup!$B$17+INDEX('FD inverse'!$A$44:$BH$44,1,'FD mesh'!$B$15+1)*Setup!$B$22</f>
        <v>0</v>
      </c>
      <c r="AU154" s="0" t="n">
        <f aca="false">SUMPRODUCT('FD inverse'!$A$45:$BH$45,'FD mesh'!$B$84:$BI$84,$E153:$BL153)+'FD inverse'!$A$45*$C154/Setup!$B$17+INDEX('FD inverse'!$A$45:$BH$45,1,'FD mesh'!$B$15+1)*Setup!$B$22</f>
        <v>0</v>
      </c>
      <c r="AV154" s="0" t="n">
        <f aca="false">SUMPRODUCT('FD inverse'!$A$46:$BH$46,'FD mesh'!$B$84:$BI$84,$E153:$BL153)+'FD inverse'!$A$46*$C154/Setup!$B$17+INDEX('FD inverse'!$A$46:$BH$46,1,'FD mesh'!$B$15+1)*Setup!$B$22</f>
        <v>0</v>
      </c>
      <c r="AW154" s="0" t="n">
        <f aca="false">SUMPRODUCT('FD inverse'!$A$47:$BH$47,'FD mesh'!$B$84:$BI$84,$E153:$BL153)+'FD inverse'!$A$47*$C154/Setup!$B$17+INDEX('FD inverse'!$A$47:$BH$47,1,'FD mesh'!$B$15+1)*Setup!$B$22</f>
        <v>0</v>
      </c>
      <c r="AX154" s="0" t="n">
        <f aca="false">SUMPRODUCT('FD inverse'!$A$48:$BH$48,'FD mesh'!$B$84:$BI$84,$E153:$BL153)+'FD inverse'!$A$48*$C154/Setup!$B$17+INDEX('FD inverse'!$A$48:$BH$48,1,'FD mesh'!$B$15+1)*Setup!$B$22</f>
        <v>0</v>
      </c>
      <c r="AY154" s="0" t="n">
        <f aca="false">SUMPRODUCT('FD inverse'!$A$49:$BH$49,'FD mesh'!$B$84:$BI$84,$E153:$BL153)+'FD inverse'!$A$49*$C154/Setup!$B$17+INDEX('FD inverse'!$A$49:$BH$49,1,'FD mesh'!$B$15+1)*Setup!$B$22</f>
        <v>0</v>
      </c>
      <c r="AZ154" s="0" t="n">
        <f aca="false">SUMPRODUCT('FD inverse'!$A$50:$BH$50,'FD mesh'!$B$84:$BI$84,$E153:$BL153)+'FD inverse'!$A$50*$C154/Setup!$B$17+INDEX('FD inverse'!$A$50:$BH$50,1,'FD mesh'!$B$15+1)*Setup!$B$22</f>
        <v>0</v>
      </c>
      <c r="BA154" s="0" t="n">
        <f aca="false">SUMPRODUCT('FD inverse'!$A$51:$BH$51,'FD mesh'!$B$84:$BI$84,$E153:$BL153)+'FD inverse'!$A$51*$C154/Setup!$B$17+INDEX('FD inverse'!$A$51:$BH$51,1,'FD mesh'!$B$15+1)*Setup!$B$22</f>
        <v>0</v>
      </c>
      <c r="BB154" s="0" t="n">
        <f aca="false">SUMPRODUCT('FD inverse'!$A$52:$BH$52,'FD mesh'!$B$84:$BI$84,$E153:$BL153)+'FD inverse'!$A$52*$C154/Setup!$B$17+INDEX('FD inverse'!$A$52:$BH$52,1,'FD mesh'!$B$15+1)*Setup!$B$22</f>
        <v>0</v>
      </c>
      <c r="BC154" s="0" t="n">
        <f aca="false">SUMPRODUCT('FD inverse'!$A$53:$BH$53,'FD mesh'!$B$84:$BI$84,$E153:$BL153)+'FD inverse'!$A$53*$C154/Setup!$B$17+INDEX('FD inverse'!$A$53:$BH$53,1,'FD mesh'!$B$15+1)*Setup!$B$22</f>
        <v>0</v>
      </c>
      <c r="BD154" s="0" t="n">
        <f aca="false">SUMPRODUCT('FD inverse'!$A$54:$BH$54,'FD mesh'!$B$84:$BI$84,$E153:$BL153)+'FD inverse'!$A$54*$C154/Setup!$B$17+INDEX('FD inverse'!$A$54:$BH$54,1,'FD mesh'!$B$15+1)*Setup!$B$22</f>
        <v>0</v>
      </c>
      <c r="BE154" s="0" t="n">
        <f aca="false">SUMPRODUCT('FD inverse'!$A$55:$BH$55,'FD mesh'!$B$84:$BI$84,$E153:$BL153)+'FD inverse'!$A$55*$C154/Setup!$B$17+INDEX('FD inverse'!$A$55:$BH$55,1,'FD mesh'!$B$15+1)*Setup!$B$22</f>
        <v>0</v>
      </c>
      <c r="BF154" s="0" t="n">
        <f aca="false">SUMPRODUCT('FD inverse'!$A$56:$BH$56,'FD mesh'!$B$84:$BI$84,$E153:$BL153)+'FD inverse'!$A$56*$C154/Setup!$B$17+INDEX('FD inverse'!$A$56:$BH$56,1,'FD mesh'!$B$15+1)*Setup!$B$22</f>
        <v>0</v>
      </c>
      <c r="BG154" s="0" t="n">
        <f aca="false">SUMPRODUCT('FD inverse'!$A$57:$BH$57,'FD mesh'!$B$84:$BI$84,$E153:$BL153)+'FD inverse'!$A$57*$C154/Setup!$B$17+INDEX('FD inverse'!$A$57:$BH$57,1,'FD mesh'!$B$15+1)*Setup!$B$22</f>
        <v>0</v>
      </c>
      <c r="BH154" s="0" t="n">
        <f aca="false">SUMPRODUCT('FD inverse'!$A$58:$BH$58,'FD mesh'!$B$84:$BI$84,$E153:$BL153)+'FD inverse'!$A$58*$C154/Setup!$B$17+INDEX('FD inverse'!$A$58:$BH$58,1,'FD mesh'!$B$15+1)*Setup!$B$22</f>
        <v>0</v>
      </c>
      <c r="BI154" s="0" t="n">
        <f aca="false">SUMPRODUCT('FD inverse'!$A$59:$BH$59,'FD mesh'!$B$84:$BI$84,$E153:$BL153)+'FD inverse'!$A$59*$C154/Setup!$B$17+INDEX('FD inverse'!$A$59:$BH$59,1,'FD mesh'!$B$15+1)*Setup!$B$22</f>
        <v>0</v>
      </c>
      <c r="BJ154" s="0" t="n">
        <f aca="false">SUMPRODUCT('FD inverse'!$A$60:$BH$60,'FD mesh'!$B$84:$BI$84,$E153:$BL153)+'FD inverse'!$A$60*$C154/Setup!$B$17+INDEX('FD inverse'!$A$60:$BH$60,1,'FD mesh'!$B$15+1)*Setup!$B$22</f>
        <v>0</v>
      </c>
      <c r="BK154" s="0" t="n">
        <f aca="false">SUMPRODUCT('FD inverse'!$A$61:$BH$61,'FD mesh'!$B$84:$BI$84,$E153:$BL153)+'FD inverse'!$A$61*$C154/Setup!$B$17+INDEX('FD inverse'!$A$61:$BH$61,1,'FD mesh'!$B$15+1)*Setup!$B$22</f>
        <v>0</v>
      </c>
      <c r="BL154" s="0" t="n">
        <f aca="false">SUMPRODUCT('FD inverse'!$A$62:$BH$62,'FD mesh'!$B$84:$BI$84,$E153:$BL153)+'FD inverse'!$A$62*$C154/Setup!$B$17+INDEX('FD inverse'!$A$62:$BH$62,1,'FD mesh'!$B$15+1)*Setup!$B$22</f>
        <v>0</v>
      </c>
    </row>
    <row r="155" customFormat="false" ht="15" hidden="false" customHeight="false" outlineLevel="0" collapsed="false">
      <c r="A155" s="0" t="n">
        <v>150</v>
      </c>
      <c r="B155" s="0" t="n">
        <f aca="false">A155*Setup!$B$11/3600</f>
        <v>12.5</v>
      </c>
      <c r="C155" s="0" t="n">
        <f aca="false">Setup!$B$7+Setup!$B$8*COS(2*PI()*(B155-Setup!$B$9)/24)</f>
        <v>26.4350457160349</v>
      </c>
      <c r="D155" s="0" t="n">
        <f aca="false">(C155-E155)/Setup!$B$17</f>
        <v>25.5504843980135</v>
      </c>
      <c r="E155" s="0" t="n">
        <f aca="false">SUMPRODUCT('FD inverse'!$A$3:$BH$3,'FD mesh'!$B$84:$BI$84,$E154:$BL154)+'FD inverse'!$A$3*$C155/Setup!$B$17+INDEX('FD inverse'!$A$3:$BH$3,1,'FD mesh'!$B$15+1)*Setup!$B$22</f>
        <v>23.1134827442931</v>
      </c>
      <c r="F155" s="0" t="n">
        <f aca="false">SUMPRODUCT('FD inverse'!$A$4:$BH$4,'FD mesh'!$B$84:$BI$84,$E154:$BL154)+'FD inverse'!$A$4*$C155/Setup!$B$17+INDEX('FD inverse'!$A$4:$BH$4,1,'FD mesh'!$B$15+1)*Setup!$B$22</f>
        <v>22.3653203771332</v>
      </c>
      <c r="G155" s="0" t="n">
        <f aca="false">SUMPRODUCT('FD inverse'!$A$5:$BH$5,'FD mesh'!$B$84:$BI$84,$E154:$BL154)+'FD inverse'!$A$5*$C155/Setup!$B$17+INDEX('FD inverse'!$A$5:$BH$5,1,'FD mesh'!$B$15+1)*Setup!$B$22</f>
        <v>21.6403239968884</v>
      </c>
      <c r="H155" s="0" t="n">
        <f aca="false">SUMPRODUCT('FD inverse'!$A$6:$BH$6,'FD mesh'!$B$84:$BI$84,$E154:$BL154)+'FD inverse'!$A$6*$C155/Setup!$B$17+INDEX('FD inverse'!$A$6:$BH$6,1,'FD mesh'!$B$15+1)*Setup!$B$22</f>
        <v>19.2408138695733</v>
      </c>
      <c r="I155" s="0" t="n">
        <f aca="false">SUMPRODUCT('FD inverse'!$A$7:$BH$7,'FD mesh'!$B$84:$BI$84,$E154:$BL154)+'FD inverse'!$A$7*$C155/Setup!$B$17+INDEX('FD inverse'!$A$7:$BH$7,1,'FD mesh'!$B$15+1)*Setup!$B$22</f>
        <v>19.0398385152578</v>
      </c>
      <c r="J155" s="0" t="n">
        <f aca="false">SUMPRODUCT('FD inverse'!$A$8:$BH$8,'FD mesh'!$B$84:$BI$84,$E154:$BL154)+'FD inverse'!$A$8*$C155/Setup!$B$17+INDEX('FD inverse'!$A$8:$BH$8,1,'FD mesh'!$B$15+1)*Setup!$B$22</f>
        <v>18.8610157021222</v>
      </c>
      <c r="K155" s="0" t="n">
        <f aca="false">SUMPRODUCT('FD inverse'!$A$9:$BH$9,'FD mesh'!$B$84:$BI$84,$E154:$BL154)+'FD inverse'!$A$9*$C155/Setup!$B$17+INDEX('FD inverse'!$A$9:$BH$9,1,'FD mesh'!$B$15+1)*Setup!$B$22</f>
        <v>18.703788495952</v>
      </c>
      <c r="L155" s="0" t="n">
        <f aca="false">SUMPRODUCT('FD inverse'!$A$10:$BH$10,'FD mesh'!$B$84:$BI$84,$E154:$BL154)+'FD inverse'!$A$10*$C155/Setup!$B$17+INDEX('FD inverse'!$A$10:$BH$10,1,'FD mesh'!$B$15+1)*Setup!$B$22</f>
        <v>18.5676409901618</v>
      </c>
      <c r="M155" s="0" t="n">
        <f aca="false">SUMPRODUCT('FD inverse'!$A$11:$BH$11,'FD mesh'!$B$84:$BI$84,$E154:$BL154)+'FD inverse'!$A$11*$C155/Setup!$B$17+INDEX('FD inverse'!$A$11:$BH$11,1,'FD mesh'!$B$15+1)*Setup!$B$22</f>
        <v>18.4521060045314</v>
      </c>
      <c r="N155" s="0" t="n">
        <f aca="false">SUMPRODUCT('FD inverse'!$A$12:$BH$12,'FD mesh'!$B$84:$BI$84,$E154:$BL154)+'FD inverse'!$A$12*$C155/Setup!$B$17+INDEX('FD inverse'!$A$12:$BH$12,1,'FD mesh'!$B$15+1)*Setup!$B$22</f>
        <v>18.3567714618391</v>
      </c>
      <c r="O155" s="0" t="n">
        <f aca="false">SUMPRODUCT('FD inverse'!$A$13:$BH$13,'FD mesh'!$B$84:$BI$84,$E154:$BL154)+'FD inverse'!$A$13*$C155/Setup!$B$17+INDEX('FD inverse'!$A$13:$BH$13,1,'FD mesh'!$B$15+1)*Setup!$B$22</f>
        <v>18.2812855605176</v>
      </c>
      <c r="P155" s="0" t="n">
        <f aca="false">SUMPRODUCT('FD inverse'!$A$14:$BH$14,'FD mesh'!$B$84:$BI$84,$E154:$BL154)+'FD inverse'!$A$14*$C155/Setup!$B$17+INDEX('FD inverse'!$A$14:$BH$14,1,'FD mesh'!$B$15+1)*Setup!$B$22</f>
        <v>18.2253608455675</v>
      </c>
      <c r="Q155" s="0" t="n">
        <f aca="false">SUMPRODUCT('FD inverse'!$A$15:$BH$15,'FD mesh'!$B$84:$BI$84,$E154:$BL154)+'FD inverse'!$A$15*$C155/Setup!$B$17+INDEX('FD inverse'!$A$15:$BH$15,1,'FD mesh'!$B$15+1)*Setup!$B$22</f>
        <v>18.1887772631457</v>
      </c>
      <c r="R155" s="0" t="n">
        <f aca="false">SUMPRODUCT('FD inverse'!$A$16:$BH$16,'FD mesh'!$B$84:$BI$84,$E154:$BL154)+'FD inverse'!$A$16*$C155/Setup!$B$17+INDEX('FD inverse'!$A$16:$BH$16,1,'FD mesh'!$B$15+1)*Setup!$B$22</f>
        <v>18.1713842667066</v>
      </c>
      <c r="S155" s="0" t="n">
        <f aca="false">SUMPRODUCT('FD inverse'!$A$17:$BH$17,'FD mesh'!$B$84:$BI$84,$E154:$BL154)+'FD inverse'!$A$17*$C155/Setup!$B$17+INDEX('FD inverse'!$A$17:$BH$17,1,'FD mesh'!$B$15+1)*Setup!$B$22</f>
        <v>17.9231074869724</v>
      </c>
      <c r="T155" s="0" t="n">
        <f aca="false">SUMPRODUCT('FD inverse'!$A$18:$BH$18,'FD mesh'!$B$84:$BI$84,$E154:$BL154)+'FD inverse'!$A$18*$C155/Setup!$B$17+INDEX('FD inverse'!$A$18:$BH$18,1,'FD mesh'!$B$15+1)*Setup!$B$22</f>
        <v>17.6836587624627</v>
      </c>
      <c r="U155" s="0" t="n">
        <f aca="false">SUMPRODUCT('FD inverse'!$A$19:$BH$19,'FD mesh'!$B$84:$BI$84,$E154:$BL154)+'FD inverse'!$A$19*$C155/Setup!$B$17+INDEX('FD inverse'!$A$19:$BH$19,1,'FD mesh'!$B$15+1)*Setup!$B$22</f>
        <v>17.4523503575436</v>
      </c>
      <c r="V155" s="0" t="n">
        <f aca="false">SUMPRODUCT('FD inverse'!$A$20:$BH$20,'FD mesh'!$B$84:$BI$84,$E154:$BL154)+'FD inverse'!$A$20*$C155/Setup!$B$17+INDEX('FD inverse'!$A$20:$BH$20,1,'FD mesh'!$B$15+1)*Setup!$B$22</f>
        <v>17.2285106163266</v>
      </c>
      <c r="W155" s="0" t="n">
        <f aca="false">SUMPRODUCT('FD inverse'!$A$21:$BH$21,'FD mesh'!$B$84:$BI$84,$E154:$BL154)+'FD inverse'!$A$21*$C155/Setup!$B$17+INDEX('FD inverse'!$A$21:$BH$21,1,'FD mesh'!$B$15+1)*Setup!$B$22</f>
        <v>17.0114830342653</v>
      </c>
      <c r="X155" s="0" t="n">
        <f aca="false">SUMPRODUCT('FD inverse'!$A$22:$BH$22,'FD mesh'!$B$84:$BI$84,$E154:$BL154)+'FD inverse'!$A$22*$C155/Setup!$B$17+INDEX('FD inverse'!$A$22:$BH$22,1,'FD mesh'!$B$15+1)*Setup!$B$22</f>
        <v>16.8006252585087</v>
      </c>
      <c r="Y155" s="0" t="n">
        <f aca="false">SUMPRODUCT('FD inverse'!$A$23:$BH$23,'FD mesh'!$B$84:$BI$84,$E154:$BL154)+'FD inverse'!$A$23*$C155/Setup!$B$17+INDEX('FD inverse'!$A$23:$BH$23,1,'FD mesh'!$B$15+1)*Setup!$B$22</f>
        <v>16.5953080265911</v>
      </c>
      <c r="Z155" s="0" t="n">
        <f aca="false">SUMPRODUCT('FD inverse'!$A$24:$BH$24,'FD mesh'!$B$84:$BI$84,$E154:$BL154)+'FD inverse'!$A$24*$C155/Setup!$B$17+INDEX('FD inverse'!$A$24:$BH$24,1,'FD mesh'!$B$15+1)*Setup!$B$22</f>
        <v>16.3949140521295</v>
      </c>
      <c r="AA155" s="0" t="n">
        <f aca="false">SUMPRODUCT('FD inverse'!$A$25:$BH$25,'FD mesh'!$B$84:$BI$84,$E154:$BL154)+'FD inverse'!$A$25*$C155/Setup!$B$17+INDEX('FD inverse'!$A$25:$BH$25,1,'FD mesh'!$B$15+1)*Setup!$B$22</f>
        <v>16.1988368653704</v>
      </c>
      <c r="AB155" s="0" t="n">
        <f aca="false">SUMPRODUCT('FD inverse'!$A$26:$BH$26,'FD mesh'!$B$84:$BI$84,$E154:$BL154)+'FD inverse'!$A$26*$C155/Setup!$B$17+INDEX('FD inverse'!$A$26:$BH$26,1,'FD mesh'!$B$15+1)*Setup!$B$22</f>
        <v>16.0064796156666</v>
      </c>
      <c r="AC155" s="0" t="n">
        <f aca="false">SUMPRODUCT('FD inverse'!$A$27:$BH$27,'FD mesh'!$B$84:$BI$84,$E154:$BL154)+'FD inverse'!$A$27*$C155/Setup!$B$17+INDEX('FD inverse'!$A$27:$BH$27,1,'FD mesh'!$B$15+1)*Setup!$B$22</f>
        <v>15.8172538422861</v>
      </c>
      <c r="AD155" s="0" t="n">
        <f aca="false">SUMPRODUCT('FD inverse'!$A$28:$BH$28,'FD mesh'!$B$84:$BI$84,$E154:$BL154)+'FD inverse'!$A$28*$C155/Setup!$B$17+INDEX('FD inverse'!$A$28:$BH$28,1,'FD mesh'!$B$15+1)*Setup!$B$22</f>
        <v>15.6305782193474</v>
      </c>
      <c r="AE155" s="0" t="n">
        <f aca="false">SUMPRODUCT('FD inverse'!$A$29:$BH$29,'FD mesh'!$B$84:$BI$84,$E154:$BL154)+'FD inverse'!$A$29*$C155/Setup!$B$17+INDEX('FD inverse'!$A$29:$BH$29,1,'FD mesh'!$B$15+1)*Setup!$B$22</f>
        <v>15.445877280154</v>
      </c>
      <c r="AF155" s="0" t="n">
        <f aca="false">SUMPRODUCT('FD inverse'!$A$30:$BH$30,'FD mesh'!$B$84:$BI$84,$E154:$BL154)+'FD inverse'!$A$30*$C155/Setup!$B$17+INDEX('FD inverse'!$A$30:$BH$30,1,'FD mesh'!$B$15+1)*Setup!$B$22</f>
        <v>15.2625801257562</v>
      </c>
      <c r="AG155" s="0" t="n">
        <f aca="false">SUMPRODUCT('FD inverse'!$A$31:$BH$31,'FD mesh'!$B$84:$BI$84,$E154:$BL154)+'FD inverse'!$A$31*$C155/Setup!$B$17+INDEX('FD inverse'!$A$31:$BH$31,1,'FD mesh'!$B$15+1)*Setup!$B$22</f>
        <v>15.0801191222062</v>
      </c>
      <c r="AH155" s="0" t="n">
        <f aca="false">SUMPRODUCT('FD inverse'!$A$32:$BH$32,'FD mesh'!$B$84:$BI$84,$E154:$BL154)+'FD inverse'!$A$32*$C155/Setup!$B$17+INDEX('FD inverse'!$A$32:$BH$32,1,'FD mesh'!$B$15+1)*Setup!$B$22</f>
        <v>15.0726669467944</v>
      </c>
      <c r="AI155" s="0" t="n">
        <f aca="false">SUMPRODUCT('FD inverse'!$A$33:$BH$33,'FD mesh'!$B$84:$BI$84,$E154:$BL154)+'FD inverse'!$A$33*$C155/Setup!$B$17+INDEX('FD inverse'!$A$33:$BH$33,1,'FD mesh'!$B$15+1)*Setup!$B$22</f>
        <v>15.0656399904848</v>
      </c>
      <c r="AJ155" s="0" t="n">
        <f aca="false">SUMPRODUCT('FD inverse'!$A$34:$BH$34,'FD mesh'!$B$84:$BI$84,$E154:$BL154)+'FD inverse'!$A$34*$C155/Setup!$B$17+INDEX('FD inverse'!$A$34:$BH$34,1,'FD mesh'!$B$15+1)*Setup!$B$22</f>
        <v>15.0589999513348</v>
      </c>
      <c r="AK155" s="0" t="n">
        <f aca="false">SUMPRODUCT('FD inverse'!$A$35:$BH$35,'FD mesh'!$B$84:$BI$84,$E154:$BL154)+'FD inverse'!$A$35*$C155/Setup!$B$17+INDEX('FD inverse'!$A$35:$BH$35,1,'FD mesh'!$B$15+1)*Setup!$B$22</f>
        <v>15.0527101083662</v>
      </c>
      <c r="AL155" s="0" t="n">
        <f aca="false">SUMPRODUCT('FD inverse'!$A$36:$BH$36,'FD mesh'!$B$84:$BI$84,$E154:$BL154)+'FD inverse'!$A$36*$C155/Setup!$B$17+INDEX('FD inverse'!$A$36:$BH$36,1,'FD mesh'!$B$15+1)*Setup!$B$22</f>
        <v>15.0467351691874</v>
      </c>
      <c r="AM155" s="0" t="n">
        <f aca="false">SUMPRODUCT('FD inverse'!$A$37:$BH$37,'FD mesh'!$B$84:$BI$84,$E154:$BL154)+'FD inverse'!$A$37*$C155/Setup!$B$17+INDEX('FD inverse'!$A$37:$BH$37,1,'FD mesh'!$B$15+1)*Setup!$B$22</f>
        <v>15.0410411228062</v>
      </c>
      <c r="AN155" s="0" t="n">
        <f aca="false">SUMPRODUCT('FD inverse'!$A$38:$BH$38,'FD mesh'!$B$84:$BI$84,$E154:$BL154)+'FD inverse'!$A$38*$C155/Setup!$B$17+INDEX('FD inverse'!$A$38:$BH$38,1,'FD mesh'!$B$15+1)*Setup!$B$22</f>
        <v>15.0355950976935</v>
      </c>
      <c r="AO155" s="0" t="n">
        <f aca="false">SUMPRODUCT('FD inverse'!$A$39:$BH$39,'FD mesh'!$B$84:$BI$84,$E154:$BL154)+'FD inverse'!$A$39*$C155/Setup!$B$17+INDEX('FD inverse'!$A$39:$BH$39,1,'FD mesh'!$B$15+1)*Setup!$B$22</f>
        <v>15.030365224999</v>
      </c>
      <c r="AP155" s="0" t="n">
        <f aca="false">SUMPRODUCT('FD inverse'!$A$40:$BH$40,'FD mesh'!$B$84:$BI$84,$E154:$BL154)+'FD inverse'!$A$40*$C155/Setup!$B$17+INDEX('FD inverse'!$A$40:$BH$40,1,'FD mesh'!$B$15+1)*Setup!$B$22</f>
        <v>15.0253205066803</v>
      </c>
      <c r="AQ155" s="0" t="n">
        <f aca="false">SUMPRODUCT('FD inverse'!$A$41:$BH$41,'FD mesh'!$B$84:$BI$84,$E154:$BL154)+'FD inverse'!$A$41*$C155/Setup!$B$17+INDEX('FD inverse'!$A$41:$BH$41,1,'FD mesh'!$B$15+1)*Setup!$B$22</f>
        <v>15.0204306881873</v>
      </c>
      <c r="AR155" s="0" t="n">
        <f aca="false">SUMPRODUCT('FD inverse'!$A$42:$BH$42,'FD mesh'!$B$84:$BI$84,$E154:$BL154)+'FD inverse'!$A$42*$C155/Setup!$B$17+INDEX('FD inverse'!$A$42:$BH$42,1,'FD mesh'!$B$15+1)*Setup!$B$22</f>
        <v>15.0156661352449</v>
      </c>
      <c r="AS155" s="0" t="n">
        <f aca="false">SUMPRODUCT('FD inverse'!$A$43:$BH$43,'FD mesh'!$B$84:$BI$84,$E154:$BL154)+'FD inverse'!$A$43*$C155/Setup!$B$17+INDEX('FD inverse'!$A$43:$BH$43,1,'FD mesh'!$B$15+1)*Setup!$B$22</f>
        <v>0</v>
      </c>
      <c r="AT155" s="0" t="n">
        <f aca="false">SUMPRODUCT('FD inverse'!$A$44:$BH$44,'FD mesh'!$B$84:$BI$84,$E154:$BL154)+'FD inverse'!$A$44*$C155/Setup!$B$17+INDEX('FD inverse'!$A$44:$BH$44,1,'FD mesh'!$B$15+1)*Setup!$B$22</f>
        <v>0</v>
      </c>
      <c r="AU155" s="0" t="n">
        <f aca="false">SUMPRODUCT('FD inverse'!$A$45:$BH$45,'FD mesh'!$B$84:$BI$84,$E154:$BL154)+'FD inverse'!$A$45*$C155/Setup!$B$17+INDEX('FD inverse'!$A$45:$BH$45,1,'FD mesh'!$B$15+1)*Setup!$B$22</f>
        <v>0</v>
      </c>
      <c r="AV155" s="0" t="n">
        <f aca="false">SUMPRODUCT('FD inverse'!$A$46:$BH$46,'FD mesh'!$B$84:$BI$84,$E154:$BL154)+'FD inverse'!$A$46*$C155/Setup!$B$17+INDEX('FD inverse'!$A$46:$BH$46,1,'FD mesh'!$B$15+1)*Setup!$B$22</f>
        <v>0</v>
      </c>
      <c r="AW155" s="0" t="n">
        <f aca="false">SUMPRODUCT('FD inverse'!$A$47:$BH$47,'FD mesh'!$B$84:$BI$84,$E154:$BL154)+'FD inverse'!$A$47*$C155/Setup!$B$17+INDEX('FD inverse'!$A$47:$BH$47,1,'FD mesh'!$B$15+1)*Setup!$B$22</f>
        <v>0</v>
      </c>
      <c r="AX155" s="0" t="n">
        <f aca="false">SUMPRODUCT('FD inverse'!$A$48:$BH$48,'FD mesh'!$B$84:$BI$84,$E154:$BL154)+'FD inverse'!$A$48*$C155/Setup!$B$17+INDEX('FD inverse'!$A$48:$BH$48,1,'FD mesh'!$B$15+1)*Setup!$B$22</f>
        <v>0</v>
      </c>
      <c r="AY155" s="0" t="n">
        <f aca="false">SUMPRODUCT('FD inverse'!$A$49:$BH$49,'FD mesh'!$B$84:$BI$84,$E154:$BL154)+'FD inverse'!$A$49*$C155/Setup!$B$17+INDEX('FD inverse'!$A$49:$BH$49,1,'FD mesh'!$B$15+1)*Setup!$B$22</f>
        <v>0</v>
      </c>
      <c r="AZ155" s="0" t="n">
        <f aca="false">SUMPRODUCT('FD inverse'!$A$50:$BH$50,'FD mesh'!$B$84:$BI$84,$E154:$BL154)+'FD inverse'!$A$50*$C155/Setup!$B$17+INDEX('FD inverse'!$A$50:$BH$50,1,'FD mesh'!$B$15+1)*Setup!$B$22</f>
        <v>0</v>
      </c>
      <c r="BA155" s="0" t="n">
        <f aca="false">SUMPRODUCT('FD inverse'!$A$51:$BH$51,'FD mesh'!$B$84:$BI$84,$E154:$BL154)+'FD inverse'!$A$51*$C155/Setup!$B$17+INDEX('FD inverse'!$A$51:$BH$51,1,'FD mesh'!$B$15+1)*Setup!$B$22</f>
        <v>0</v>
      </c>
      <c r="BB155" s="0" t="n">
        <f aca="false">SUMPRODUCT('FD inverse'!$A$52:$BH$52,'FD mesh'!$B$84:$BI$84,$E154:$BL154)+'FD inverse'!$A$52*$C155/Setup!$B$17+INDEX('FD inverse'!$A$52:$BH$52,1,'FD mesh'!$B$15+1)*Setup!$B$22</f>
        <v>0</v>
      </c>
      <c r="BC155" s="0" t="n">
        <f aca="false">SUMPRODUCT('FD inverse'!$A$53:$BH$53,'FD mesh'!$B$84:$BI$84,$E154:$BL154)+'FD inverse'!$A$53*$C155/Setup!$B$17+INDEX('FD inverse'!$A$53:$BH$53,1,'FD mesh'!$B$15+1)*Setup!$B$22</f>
        <v>0</v>
      </c>
      <c r="BD155" s="0" t="n">
        <f aca="false">SUMPRODUCT('FD inverse'!$A$54:$BH$54,'FD mesh'!$B$84:$BI$84,$E154:$BL154)+'FD inverse'!$A$54*$C155/Setup!$B$17+INDEX('FD inverse'!$A$54:$BH$54,1,'FD mesh'!$B$15+1)*Setup!$B$22</f>
        <v>0</v>
      </c>
      <c r="BE155" s="0" t="n">
        <f aca="false">SUMPRODUCT('FD inverse'!$A$55:$BH$55,'FD mesh'!$B$84:$BI$84,$E154:$BL154)+'FD inverse'!$A$55*$C155/Setup!$B$17+INDEX('FD inverse'!$A$55:$BH$55,1,'FD mesh'!$B$15+1)*Setup!$B$22</f>
        <v>0</v>
      </c>
      <c r="BF155" s="0" t="n">
        <f aca="false">SUMPRODUCT('FD inverse'!$A$56:$BH$56,'FD mesh'!$B$84:$BI$84,$E154:$BL154)+'FD inverse'!$A$56*$C155/Setup!$B$17+INDEX('FD inverse'!$A$56:$BH$56,1,'FD mesh'!$B$15+1)*Setup!$B$22</f>
        <v>0</v>
      </c>
      <c r="BG155" s="0" t="n">
        <f aca="false">SUMPRODUCT('FD inverse'!$A$57:$BH$57,'FD mesh'!$B$84:$BI$84,$E154:$BL154)+'FD inverse'!$A$57*$C155/Setup!$B$17+INDEX('FD inverse'!$A$57:$BH$57,1,'FD mesh'!$B$15+1)*Setup!$B$22</f>
        <v>0</v>
      </c>
      <c r="BH155" s="0" t="n">
        <f aca="false">SUMPRODUCT('FD inverse'!$A$58:$BH$58,'FD mesh'!$B$84:$BI$84,$E154:$BL154)+'FD inverse'!$A$58*$C155/Setup!$B$17+INDEX('FD inverse'!$A$58:$BH$58,1,'FD mesh'!$B$15+1)*Setup!$B$22</f>
        <v>0</v>
      </c>
      <c r="BI155" s="0" t="n">
        <f aca="false">SUMPRODUCT('FD inverse'!$A$59:$BH$59,'FD mesh'!$B$84:$BI$84,$E154:$BL154)+'FD inverse'!$A$59*$C155/Setup!$B$17+INDEX('FD inverse'!$A$59:$BH$59,1,'FD mesh'!$B$15+1)*Setup!$B$22</f>
        <v>0</v>
      </c>
      <c r="BJ155" s="0" t="n">
        <f aca="false">SUMPRODUCT('FD inverse'!$A$60:$BH$60,'FD mesh'!$B$84:$BI$84,$E154:$BL154)+'FD inverse'!$A$60*$C155/Setup!$B$17+INDEX('FD inverse'!$A$60:$BH$60,1,'FD mesh'!$B$15+1)*Setup!$B$22</f>
        <v>0</v>
      </c>
      <c r="BK155" s="0" t="n">
        <f aca="false">SUMPRODUCT('FD inverse'!$A$61:$BH$61,'FD mesh'!$B$84:$BI$84,$E154:$BL154)+'FD inverse'!$A$61*$C155/Setup!$B$17+INDEX('FD inverse'!$A$61:$BH$61,1,'FD mesh'!$B$15+1)*Setup!$B$22</f>
        <v>0</v>
      </c>
      <c r="BL155" s="0" t="n">
        <f aca="false">SUMPRODUCT('FD inverse'!$A$62:$BH$62,'FD mesh'!$B$84:$BI$84,$E154:$BL154)+'FD inverse'!$A$62*$C155/Setup!$B$17+INDEX('FD inverse'!$A$62:$BH$62,1,'FD mesh'!$B$15+1)*Setup!$B$22</f>
        <v>0</v>
      </c>
    </row>
    <row r="156" customFormat="false" ht="15" hidden="false" customHeight="false" outlineLevel="0" collapsed="false">
      <c r="A156" s="0" t="n">
        <v>151</v>
      </c>
      <c r="B156" s="0" t="n">
        <f aca="false">A156*Setup!$B$11/3600</f>
        <v>12.5833333333333</v>
      </c>
      <c r="C156" s="0" t="n">
        <f aca="false">Setup!$B$7+Setup!$B$8*COS(2*PI()*(B156-Setup!$B$9)/24)</f>
        <v>26.5036938887362</v>
      </c>
      <c r="D156" s="0" t="n">
        <f aca="false">(C156-E156)/Setup!$B$17</f>
        <v>25.6481357979864</v>
      </c>
      <c r="E156" s="0" t="n">
        <f aca="false">SUMPRODUCT('FD inverse'!$A$3:$BH$3,'FD mesh'!$B$84:$BI$84,$E155:$BL155)+'FD inverse'!$A$3*$C156/Setup!$B$17+INDEX('FD inverse'!$A$3:$BH$3,1,'FD mesh'!$B$15+1)*Setup!$B$22</f>
        <v>23.169436234998</v>
      </c>
      <c r="F156" s="0" t="n">
        <f aca="false">SUMPRODUCT('FD inverse'!$A$4:$BH$4,'FD mesh'!$B$84:$BI$84,$E155:$BL155)+'FD inverse'!$A$4*$C156/Setup!$B$17+INDEX('FD inverse'!$A$4:$BH$4,1,'FD mesh'!$B$15+1)*Setup!$B$22</f>
        <v>22.4182415446727</v>
      </c>
      <c r="G156" s="0" t="n">
        <f aca="false">SUMPRODUCT('FD inverse'!$A$5:$BH$5,'FD mesh'!$B$84:$BI$84,$E155:$BL155)+'FD inverse'!$A$5*$C156/Setup!$B$17+INDEX('FD inverse'!$A$5:$BH$5,1,'FD mesh'!$B$15+1)*Setup!$B$22</f>
        <v>21.690016111092</v>
      </c>
      <c r="H156" s="0" t="n">
        <f aca="false">SUMPRODUCT('FD inverse'!$A$6:$BH$6,'FD mesh'!$B$84:$BI$84,$E155:$BL155)+'FD inverse'!$A$6*$C156/Setup!$B$17+INDEX('FD inverse'!$A$6:$BH$6,1,'FD mesh'!$B$15+1)*Setup!$B$22</f>
        <v>19.2794124875343</v>
      </c>
      <c r="I156" s="0" t="n">
        <f aca="false">SUMPRODUCT('FD inverse'!$A$7:$BH$7,'FD mesh'!$B$84:$BI$84,$E155:$BL155)+'FD inverse'!$A$7*$C156/Setup!$B$17+INDEX('FD inverse'!$A$7:$BH$7,1,'FD mesh'!$B$15+1)*Setup!$B$22</f>
        <v>19.0774707562345</v>
      </c>
      <c r="J156" s="0" t="n">
        <f aca="false">SUMPRODUCT('FD inverse'!$A$8:$BH$8,'FD mesh'!$B$84:$BI$84,$E155:$BL155)+'FD inverse'!$A$8*$C156/Setup!$B$17+INDEX('FD inverse'!$A$8:$BH$8,1,'FD mesh'!$B$15+1)*Setup!$B$22</f>
        <v>18.8977309370154</v>
      </c>
      <c r="K156" s="0" t="n">
        <f aca="false">SUMPRODUCT('FD inverse'!$A$9:$BH$9,'FD mesh'!$B$84:$BI$84,$E155:$BL155)+'FD inverse'!$A$9*$C156/Setup!$B$17+INDEX('FD inverse'!$A$9:$BH$9,1,'FD mesh'!$B$15+1)*Setup!$B$22</f>
        <v>18.739652023338</v>
      </c>
      <c r="L156" s="0" t="n">
        <f aca="false">SUMPRODUCT('FD inverse'!$A$10:$BH$10,'FD mesh'!$B$84:$BI$84,$E155:$BL155)+'FD inverse'!$A$10*$C156/Setup!$B$17+INDEX('FD inverse'!$A$10:$BH$10,1,'FD mesh'!$B$15+1)*Setup!$B$22</f>
        <v>18.602731532897</v>
      </c>
      <c r="M156" s="0" t="n">
        <f aca="false">SUMPRODUCT('FD inverse'!$A$11:$BH$11,'FD mesh'!$B$84:$BI$84,$E155:$BL155)+'FD inverse'!$A$11*$C156/Setup!$B$17+INDEX('FD inverse'!$A$11:$BH$11,1,'FD mesh'!$B$15+1)*Setup!$B$22</f>
        <v>18.4865134275507</v>
      </c>
      <c r="N156" s="0" t="n">
        <f aca="false">SUMPRODUCT('FD inverse'!$A$12:$BH$12,'FD mesh'!$B$84:$BI$84,$E155:$BL155)+'FD inverse'!$A$12*$C156/Setup!$B$17+INDEX('FD inverse'!$A$12:$BH$12,1,'FD mesh'!$B$15+1)*Setup!$B$22</f>
        <v>18.3905946868175</v>
      </c>
      <c r="O156" s="0" t="n">
        <f aca="false">SUMPRODUCT('FD inverse'!$A$13:$BH$13,'FD mesh'!$B$84:$BI$84,$E155:$BL155)+'FD inverse'!$A$13*$C156/Setup!$B$17+INDEX('FD inverse'!$A$13:$BH$13,1,'FD mesh'!$B$15+1)*Setup!$B$22</f>
        <v>18.3146306510862</v>
      </c>
      <c r="P156" s="0" t="n">
        <f aca="false">SUMPRODUCT('FD inverse'!$A$14:$BH$14,'FD mesh'!$B$84:$BI$84,$E155:$BL155)+'FD inverse'!$A$14*$C156/Setup!$B$17+INDEX('FD inverse'!$A$14:$BH$14,1,'FD mesh'!$B$15+1)*Setup!$B$22</f>
        <v>18.2583392351595</v>
      </c>
      <c r="Q156" s="0" t="n">
        <f aca="false">SUMPRODUCT('FD inverse'!$A$15:$BH$15,'FD mesh'!$B$84:$BI$84,$E155:$BL155)+'FD inverse'!$A$15*$C156/Setup!$B$17+INDEX('FD inverse'!$A$15:$BH$15,1,'FD mesh'!$B$15+1)*Setup!$B$22</f>
        <v>18.2215040962782</v>
      </c>
      <c r="R156" s="0" t="n">
        <f aca="false">SUMPRODUCT('FD inverse'!$A$16:$BH$16,'FD mesh'!$B$84:$BI$84,$E155:$BL155)+'FD inverse'!$A$16*$C156/Setup!$B$17+INDEX('FD inverse'!$A$16:$BH$16,1,'FD mesh'!$B$15+1)*Setup!$B$22</f>
        <v>18.2039768235518</v>
      </c>
      <c r="S156" s="0" t="n">
        <f aca="false">SUMPRODUCT('FD inverse'!$A$17:$BH$17,'FD mesh'!$B$84:$BI$84,$E155:$BL155)+'FD inverse'!$A$17*$C156/Setup!$B$17+INDEX('FD inverse'!$A$17:$BH$17,1,'FD mesh'!$B$15+1)*Setup!$B$22</f>
        <v>17.9532973693206</v>
      </c>
      <c r="T156" s="0" t="n">
        <f aca="false">SUMPRODUCT('FD inverse'!$A$18:$BH$18,'FD mesh'!$B$84:$BI$84,$E155:$BL155)+'FD inverse'!$A$18*$C156/Setup!$B$17+INDEX('FD inverse'!$A$18:$BH$18,1,'FD mesh'!$B$15+1)*Setup!$B$22</f>
        <v>17.7115023661806</v>
      </c>
      <c r="U156" s="0" t="n">
        <f aca="false">SUMPRODUCT('FD inverse'!$A$19:$BH$19,'FD mesh'!$B$84:$BI$84,$E155:$BL155)+'FD inverse'!$A$19*$C156/Setup!$B$17+INDEX('FD inverse'!$A$19:$BH$19,1,'FD mesh'!$B$15+1)*Setup!$B$22</f>
        <v>17.477901337849</v>
      </c>
      <c r="V156" s="0" t="n">
        <f aca="false">SUMPRODUCT('FD inverse'!$A$20:$BH$20,'FD mesh'!$B$84:$BI$84,$E155:$BL155)+'FD inverse'!$A$20*$C156/Setup!$B$17+INDEX('FD inverse'!$A$20:$BH$20,1,'FD mesh'!$B$15+1)*Setup!$B$22</f>
        <v>17.2518195980072</v>
      </c>
      <c r="W156" s="0" t="n">
        <f aca="false">SUMPRODUCT('FD inverse'!$A$21:$BH$21,'FD mesh'!$B$84:$BI$84,$E155:$BL155)+'FD inverse'!$A$21*$C156/Setup!$B$17+INDEX('FD inverse'!$A$21:$BH$21,1,'FD mesh'!$B$15+1)*Setup!$B$22</f>
        <v>17.0325973584887</v>
      </c>
      <c r="X156" s="0" t="n">
        <f aca="false">SUMPRODUCT('FD inverse'!$A$22:$BH$22,'FD mesh'!$B$84:$BI$84,$E155:$BL155)+'FD inverse'!$A$22*$C156/Setup!$B$17+INDEX('FD inverse'!$A$22:$BH$22,1,'FD mesh'!$B$15+1)*Setup!$B$22</f>
        <v>16.8195887629558</v>
      </c>
      <c r="Y156" s="0" t="n">
        <f aca="false">SUMPRODUCT('FD inverse'!$A$23:$BH$23,'FD mesh'!$B$84:$BI$84,$E155:$BL155)+'FD inverse'!$A$23*$C156/Setup!$B$17+INDEX('FD inverse'!$A$23:$BH$23,1,'FD mesh'!$B$15+1)*Setup!$B$22</f>
        <v>16.6121608558745</v>
      </c>
      <c r="Z156" s="0" t="n">
        <f aca="false">SUMPRODUCT('FD inverse'!$A$24:$BH$24,'FD mesh'!$B$84:$BI$84,$E155:$BL155)+'FD inverse'!$A$24*$C156/Setup!$B$17+INDEX('FD inverse'!$A$24:$BH$24,1,'FD mesh'!$B$15+1)*Setup!$B$22</f>
        <v>16.4096924956967</v>
      </c>
      <c r="AA156" s="0" t="n">
        <f aca="false">SUMPRODUCT('FD inverse'!$A$25:$BH$25,'FD mesh'!$B$84:$BI$84,$E155:$BL155)+'FD inverse'!$A$25*$C156/Setup!$B$17+INDEX('FD inverse'!$A$25:$BH$25,1,'FD mesh'!$B$15+1)*Setup!$B$22</f>
        <v>16.21157322034</v>
      </c>
      <c r="AB156" s="0" t="n">
        <f aca="false">SUMPRODUCT('FD inverse'!$A$26:$BH$26,'FD mesh'!$B$84:$BI$84,$E155:$BL155)+'FD inverse'!$A$26*$C156/Setup!$B$17+INDEX('FD inverse'!$A$26:$BH$26,1,'FD mesh'!$B$15+1)*Setup!$B$22</f>
        <v>16.017202072303</v>
      </c>
      <c r="AC156" s="0" t="n">
        <f aca="false">SUMPRODUCT('FD inverse'!$A$27:$BH$27,'FD mesh'!$B$84:$BI$84,$E155:$BL155)+'FD inverse'!$A$27*$C156/Setup!$B$17+INDEX('FD inverse'!$A$27:$BH$27,1,'FD mesh'!$B$15+1)*Setup!$B$22</f>
        <v>15.8259863900762</v>
      </c>
      <c r="AD156" s="0" t="n">
        <f aca="false">SUMPRODUCT('FD inverse'!$A$28:$BH$28,'FD mesh'!$B$84:$BI$84,$E155:$BL155)+'FD inverse'!$A$28*$C156/Setup!$B$17+INDEX('FD inverse'!$A$28:$BH$28,1,'FD mesh'!$B$15+1)*Setup!$B$22</f>
        <v>15.6373405719133</v>
      </c>
      <c r="AE156" s="0" t="n">
        <f aca="false">SUMPRODUCT('FD inverse'!$A$29:$BH$29,'FD mesh'!$B$84:$BI$84,$E155:$BL155)+'FD inverse'!$A$29*$C156/Setup!$B$17+INDEX('FD inverse'!$A$29:$BH$29,1,'FD mesh'!$B$15+1)*Setup!$B$22</f>
        <v>15.4506848175055</v>
      </c>
      <c r="AF156" s="0" t="n">
        <f aca="false">SUMPRODUCT('FD inverse'!$A$30:$BH$30,'FD mesh'!$B$84:$BI$84,$E155:$BL155)+'FD inverse'!$A$30*$C156/Setup!$B$17+INDEX('FD inverse'!$A$30:$BH$30,1,'FD mesh'!$B$15+1)*Setup!$B$22</f>
        <v>15.2654438526611</v>
      </c>
      <c r="AG156" s="0" t="n">
        <f aca="false">SUMPRODUCT('FD inverse'!$A$31:$BH$31,'FD mesh'!$B$84:$BI$84,$E155:$BL155)+'FD inverse'!$A$31*$C156/Setup!$B$17+INDEX('FD inverse'!$A$31:$BH$31,1,'FD mesh'!$B$15+1)*Setup!$B$22</f>
        <v>15.0810456417345</v>
      </c>
      <c r="AH156" s="0" t="n">
        <f aca="false">SUMPRODUCT('FD inverse'!$A$32:$BH$32,'FD mesh'!$B$84:$BI$84,$E155:$BL155)+'FD inverse'!$A$32*$C156/Setup!$B$17+INDEX('FD inverse'!$A$32:$BH$32,1,'FD mesh'!$B$15+1)*Setup!$B$22</f>
        <v>15.073513744671</v>
      </c>
      <c r="AI156" s="0" t="n">
        <f aca="false">SUMPRODUCT('FD inverse'!$A$33:$BH$33,'FD mesh'!$B$84:$BI$84,$E155:$BL155)+'FD inverse'!$A$33*$C156/Setup!$B$17+INDEX('FD inverse'!$A$33:$BH$33,1,'FD mesh'!$B$15+1)*Setup!$B$22</f>
        <v>15.0664105161971</v>
      </c>
      <c r="AJ156" s="0" t="n">
        <f aca="false">SUMPRODUCT('FD inverse'!$A$34:$BH$34,'FD mesh'!$B$84:$BI$84,$E155:$BL155)+'FD inverse'!$A$34*$C156/Setup!$B$17+INDEX('FD inverse'!$A$34:$BH$34,1,'FD mesh'!$B$15+1)*Setup!$B$22</f>
        <v>15.0596973455865</v>
      </c>
      <c r="AK156" s="0" t="n">
        <f aca="false">SUMPRODUCT('FD inverse'!$A$35:$BH$35,'FD mesh'!$B$84:$BI$84,$E155:$BL155)+'FD inverse'!$A$35*$C156/Setup!$B$17+INDEX('FD inverse'!$A$35:$BH$35,1,'FD mesh'!$B$15+1)*Setup!$B$22</f>
        <v>15.0533372120093</v>
      </c>
      <c r="AL156" s="0" t="n">
        <f aca="false">SUMPRODUCT('FD inverse'!$A$36:$BH$36,'FD mesh'!$B$84:$BI$84,$E155:$BL155)+'FD inverse'!$A$36*$C156/Setup!$B$17+INDEX('FD inverse'!$A$36:$BH$36,1,'FD mesh'!$B$15+1)*Setup!$B$22</f>
        <v>15.0472945327404</v>
      </c>
      <c r="AM156" s="0" t="n">
        <f aca="false">SUMPRODUCT('FD inverse'!$A$37:$BH$37,'FD mesh'!$B$84:$BI$84,$E155:$BL155)+'FD inverse'!$A$37*$C156/Setup!$B$17+INDEX('FD inverse'!$A$37:$BH$37,1,'FD mesh'!$B$15+1)*Setup!$B$22</f>
        <v>15.0415350161859</v>
      </c>
      <c r="AN156" s="0" t="n">
        <f aca="false">SUMPRODUCT('FD inverse'!$A$38:$BH$38,'FD mesh'!$B$84:$BI$84,$E155:$BL155)+'FD inverse'!$A$38*$C156/Setup!$B$17+INDEX('FD inverse'!$A$38:$BH$38,1,'FD mesh'!$B$15+1)*Setup!$B$22</f>
        <v>15.0360255198362</v>
      </c>
      <c r="AO156" s="0" t="n">
        <f aca="false">SUMPRODUCT('FD inverse'!$A$39:$BH$39,'FD mesh'!$B$84:$BI$84,$E155:$BL155)+'FD inverse'!$A$39*$C156/Setup!$B$17+INDEX('FD inverse'!$A$39:$BH$39,1,'FD mesh'!$B$15+1)*Setup!$B$22</f>
        <v>15.0307339130892</v>
      </c>
      <c r="AP156" s="0" t="n">
        <f aca="false">SUMPRODUCT('FD inverse'!$A$40:$BH$40,'FD mesh'!$B$84:$BI$84,$E155:$BL155)+'FD inverse'!$A$40*$C156/Setup!$B$17+INDEX('FD inverse'!$A$40:$BH$40,1,'FD mesh'!$B$15+1)*Setup!$B$22</f>
        <v>15.0256289447455</v>
      </c>
      <c r="AQ156" s="0" t="n">
        <f aca="false">SUMPRODUCT('FD inverse'!$A$41:$BH$41,'FD mesh'!$B$84:$BI$84,$E155:$BL155)+'FD inverse'!$A$41*$C156/Setup!$B$17+INDEX('FD inverse'!$A$41:$BH$41,1,'FD mesh'!$B$15+1)*Setup!$B$22</f>
        <v>15.0206801148548</v>
      </c>
      <c r="AR156" s="0" t="n">
        <f aca="false">SUMPRODUCT('FD inverse'!$A$42:$BH$42,'FD mesh'!$B$84:$BI$84,$E155:$BL155)+'FD inverse'!$A$42*$C156/Setup!$B$17+INDEX('FD inverse'!$A$42:$BH$42,1,'FD mesh'!$B$15+1)*Setup!$B$22</f>
        <v>15.0158575504883</v>
      </c>
      <c r="AS156" s="0" t="n">
        <f aca="false">SUMPRODUCT('FD inverse'!$A$43:$BH$43,'FD mesh'!$B$84:$BI$84,$E155:$BL155)+'FD inverse'!$A$43*$C156/Setup!$B$17+INDEX('FD inverse'!$A$43:$BH$43,1,'FD mesh'!$B$15+1)*Setup!$B$22</f>
        <v>0</v>
      </c>
      <c r="AT156" s="0" t="n">
        <f aca="false">SUMPRODUCT('FD inverse'!$A$44:$BH$44,'FD mesh'!$B$84:$BI$84,$E155:$BL155)+'FD inverse'!$A$44*$C156/Setup!$B$17+INDEX('FD inverse'!$A$44:$BH$44,1,'FD mesh'!$B$15+1)*Setup!$B$22</f>
        <v>0</v>
      </c>
      <c r="AU156" s="0" t="n">
        <f aca="false">SUMPRODUCT('FD inverse'!$A$45:$BH$45,'FD mesh'!$B$84:$BI$84,$E155:$BL155)+'FD inverse'!$A$45*$C156/Setup!$B$17+INDEX('FD inverse'!$A$45:$BH$45,1,'FD mesh'!$B$15+1)*Setup!$B$22</f>
        <v>0</v>
      </c>
      <c r="AV156" s="0" t="n">
        <f aca="false">SUMPRODUCT('FD inverse'!$A$46:$BH$46,'FD mesh'!$B$84:$BI$84,$E155:$BL155)+'FD inverse'!$A$46*$C156/Setup!$B$17+INDEX('FD inverse'!$A$46:$BH$46,1,'FD mesh'!$B$15+1)*Setup!$B$22</f>
        <v>0</v>
      </c>
      <c r="AW156" s="0" t="n">
        <f aca="false">SUMPRODUCT('FD inverse'!$A$47:$BH$47,'FD mesh'!$B$84:$BI$84,$E155:$BL155)+'FD inverse'!$A$47*$C156/Setup!$B$17+INDEX('FD inverse'!$A$47:$BH$47,1,'FD mesh'!$B$15+1)*Setup!$B$22</f>
        <v>0</v>
      </c>
      <c r="AX156" s="0" t="n">
        <f aca="false">SUMPRODUCT('FD inverse'!$A$48:$BH$48,'FD mesh'!$B$84:$BI$84,$E155:$BL155)+'FD inverse'!$A$48*$C156/Setup!$B$17+INDEX('FD inverse'!$A$48:$BH$48,1,'FD mesh'!$B$15+1)*Setup!$B$22</f>
        <v>0</v>
      </c>
      <c r="AY156" s="0" t="n">
        <f aca="false">SUMPRODUCT('FD inverse'!$A$49:$BH$49,'FD mesh'!$B$84:$BI$84,$E155:$BL155)+'FD inverse'!$A$49*$C156/Setup!$B$17+INDEX('FD inverse'!$A$49:$BH$49,1,'FD mesh'!$B$15+1)*Setup!$B$22</f>
        <v>0</v>
      </c>
      <c r="AZ156" s="0" t="n">
        <f aca="false">SUMPRODUCT('FD inverse'!$A$50:$BH$50,'FD mesh'!$B$84:$BI$84,$E155:$BL155)+'FD inverse'!$A$50*$C156/Setup!$B$17+INDEX('FD inverse'!$A$50:$BH$50,1,'FD mesh'!$B$15+1)*Setup!$B$22</f>
        <v>0</v>
      </c>
      <c r="BA156" s="0" t="n">
        <f aca="false">SUMPRODUCT('FD inverse'!$A$51:$BH$51,'FD mesh'!$B$84:$BI$84,$E155:$BL155)+'FD inverse'!$A$51*$C156/Setup!$B$17+INDEX('FD inverse'!$A$51:$BH$51,1,'FD mesh'!$B$15+1)*Setup!$B$22</f>
        <v>0</v>
      </c>
      <c r="BB156" s="0" t="n">
        <f aca="false">SUMPRODUCT('FD inverse'!$A$52:$BH$52,'FD mesh'!$B$84:$BI$84,$E155:$BL155)+'FD inverse'!$A$52*$C156/Setup!$B$17+INDEX('FD inverse'!$A$52:$BH$52,1,'FD mesh'!$B$15+1)*Setup!$B$22</f>
        <v>0</v>
      </c>
      <c r="BC156" s="0" t="n">
        <f aca="false">SUMPRODUCT('FD inverse'!$A$53:$BH$53,'FD mesh'!$B$84:$BI$84,$E155:$BL155)+'FD inverse'!$A$53*$C156/Setup!$B$17+INDEX('FD inverse'!$A$53:$BH$53,1,'FD mesh'!$B$15+1)*Setup!$B$22</f>
        <v>0</v>
      </c>
      <c r="BD156" s="0" t="n">
        <f aca="false">SUMPRODUCT('FD inverse'!$A$54:$BH$54,'FD mesh'!$B$84:$BI$84,$E155:$BL155)+'FD inverse'!$A$54*$C156/Setup!$B$17+INDEX('FD inverse'!$A$54:$BH$54,1,'FD mesh'!$B$15+1)*Setup!$B$22</f>
        <v>0</v>
      </c>
      <c r="BE156" s="0" t="n">
        <f aca="false">SUMPRODUCT('FD inverse'!$A$55:$BH$55,'FD mesh'!$B$84:$BI$84,$E155:$BL155)+'FD inverse'!$A$55*$C156/Setup!$B$17+INDEX('FD inverse'!$A$55:$BH$55,1,'FD mesh'!$B$15+1)*Setup!$B$22</f>
        <v>0</v>
      </c>
      <c r="BF156" s="0" t="n">
        <f aca="false">SUMPRODUCT('FD inverse'!$A$56:$BH$56,'FD mesh'!$B$84:$BI$84,$E155:$BL155)+'FD inverse'!$A$56*$C156/Setup!$B$17+INDEX('FD inverse'!$A$56:$BH$56,1,'FD mesh'!$B$15+1)*Setup!$B$22</f>
        <v>0</v>
      </c>
      <c r="BG156" s="0" t="n">
        <f aca="false">SUMPRODUCT('FD inverse'!$A$57:$BH$57,'FD mesh'!$B$84:$BI$84,$E155:$BL155)+'FD inverse'!$A$57*$C156/Setup!$B$17+INDEX('FD inverse'!$A$57:$BH$57,1,'FD mesh'!$B$15+1)*Setup!$B$22</f>
        <v>0</v>
      </c>
      <c r="BH156" s="0" t="n">
        <f aca="false">SUMPRODUCT('FD inverse'!$A$58:$BH$58,'FD mesh'!$B$84:$BI$84,$E155:$BL155)+'FD inverse'!$A$58*$C156/Setup!$B$17+INDEX('FD inverse'!$A$58:$BH$58,1,'FD mesh'!$B$15+1)*Setup!$B$22</f>
        <v>0</v>
      </c>
      <c r="BI156" s="0" t="n">
        <f aca="false">SUMPRODUCT('FD inverse'!$A$59:$BH$59,'FD mesh'!$B$84:$BI$84,$E155:$BL155)+'FD inverse'!$A$59*$C156/Setup!$B$17+INDEX('FD inverse'!$A$59:$BH$59,1,'FD mesh'!$B$15+1)*Setup!$B$22</f>
        <v>0</v>
      </c>
      <c r="BJ156" s="0" t="n">
        <f aca="false">SUMPRODUCT('FD inverse'!$A$60:$BH$60,'FD mesh'!$B$84:$BI$84,$E155:$BL155)+'FD inverse'!$A$60*$C156/Setup!$B$17+INDEX('FD inverse'!$A$60:$BH$60,1,'FD mesh'!$B$15+1)*Setup!$B$22</f>
        <v>0</v>
      </c>
      <c r="BK156" s="0" t="n">
        <f aca="false">SUMPRODUCT('FD inverse'!$A$61:$BH$61,'FD mesh'!$B$84:$BI$84,$E155:$BL155)+'FD inverse'!$A$61*$C156/Setup!$B$17+INDEX('FD inverse'!$A$61:$BH$61,1,'FD mesh'!$B$15+1)*Setup!$B$22</f>
        <v>0</v>
      </c>
      <c r="BL156" s="0" t="n">
        <f aca="false">SUMPRODUCT('FD inverse'!$A$62:$BH$62,'FD mesh'!$B$84:$BI$84,$E155:$BL155)+'FD inverse'!$A$62*$C156/Setup!$B$17+INDEX('FD inverse'!$A$62:$BH$62,1,'FD mesh'!$B$15+1)*Setup!$B$22</f>
        <v>0</v>
      </c>
    </row>
    <row r="157" customFormat="false" ht="15" hidden="false" customHeight="false" outlineLevel="0" collapsed="false">
      <c r="A157" s="0" t="n">
        <v>152</v>
      </c>
      <c r="B157" s="0" t="n">
        <f aca="false">A157*Setup!$B$11/3600</f>
        <v>12.6666666666667</v>
      </c>
      <c r="C157" s="0" t="n">
        <f aca="false">Setup!$B$7+Setup!$B$8*COS(2*PI()*(B157-Setup!$B$9)/24)</f>
        <v>26.5711504387462</v>
      </c>
      <c r="D157" s="0" t="n">
        <f aca="false">(C157-E157)/Setup!$B$17</f>
        <v>25.7412593688773</v>
      </c>
      <c r="E157" s="0" t="n">
        <f aca="false">SUMPRODUCT('FD inverse'!$A$3:$BH$3,'FD mesh'!$B$84:$BI$84,$E156:$BL156)+'FD inverse'!$A$3*$C157/Setup!$B$17+INDEX('FD inverse'!$A$3:$BH$3,1,'FD mesh'!$B$15+1)*Setup!$B$22</f>
        <v>23.2247867207921</v>
      </c>
      <c r="F157" s="0" t="n">
        <f aca="false">SUMPRODUCT('FD inverse'!$A$4:$BH$4,'FD mesh'!$B$84:$BI$84,$E156:$BL156)+'FD inverse'!$A$4*$C157/Setup!$B$17+INDEX('FD inverse'!$A$4:$BH$4,1,'FD mesh'!$B$15+1)*Setup!$B$22</f>
        <v>22.4706896351782</v>
      </c>
      <c r="G157" s="0" t="n">
        <f aca="false">SUMPRODUCT('FD inverse'!$A$5:$BH$5,'FD mesh'!$B$84:$BI$84,$E156:$BL156)+'FD inverse'!$A$5*$C157/Setup!$B$17+INDEX('FD inverse'!$A$5:$BH$5,1,'FD mesh'!$B$15+1)*Setup!$B$22</f>
        <v>21.739356477735</v>
      </c>
      <c r="H157" s="0" t="n">
        <f aca="false">SUMPRODUCT('FD inverse'!$A$6:$BH$6,'FD mesh'!$B$84:$BI$84,$E156:$BL156)+'FD inverse'!$A$6*$C157/Setup!$B$17+INDEX('FD inverse'!$A$6:$BH$6,1,'FD mesh'!$B$15+1)*Setup!$B$22</f>
        <v>19.3180544194031</v>
      </c>
      <c r="I157" s="0" t="n">
        <f aca="false">SUMPRODUCT('FD inverse'!$A$7:$BH$7,'FD mesh'!$B$84:$BI$84,$E156:$BL156)+'FD inverse'!$A$7*$C157/Setup!$B$17+INDEX('FD inverse'!$A$7:$BH$7,1,'FD mesh'!$B$15+1)*Setup!$B$22</f>
        <v>19.1151787009279</v>
      </c>
      <c r="J157" s="0" t="n">
        <f aca="false">SUMPRODUCT('FD inverse'!$A$8:$BH$8,'FD mesh'!$B$84:$BI$84,$E156:$BL156)+'FD inverse'!$A$8*$C157/Setup!$B$17+INDEX('FD inverse'!$A$8:$BH$8,1,'FD mesh'!$B$15+1)*Setup!$B$22</f>
        <v>18.9345495574931</v>
      </c>
      <c r="K157" s="0" t="n">
        <f aca="false">SUMPRODUCT('FD inverse'!$A$9:$BH$9,'FD mesh'!$B$84:$BI$84,$E156:$BL156)+'FD inverse'!$A$9*$C157/Setup!$B$17+INDEX('FD inverse'!$A$9:$BH$9,1,'FD mesh'!$B$15+1)*Setup!$B$22</f>
        <v>18.7756423140451</v>
      </c>
      <c r="L157" s="0" t="n">
        <f aca="false">SUMPRODUCT('FD inverse'!$A$10:$BH$10,'FD mesh'!$B$84:$BI$84,$E156:$BL156)+'FD inverse'!$A$10*$C157/Setup!$B$17+INDEX('FD inverse'!$A$10:$BH$10,1,'FD mesh'!$B$15+1)*Setup!$B$22</f>
        <v>18.6379682804539</v>
      </c>
      <c r="M157" s="0" t="n">
        <f aca="false">SUMPRODUCT('FD inverse'!$A$11:$BH$11,'FD mesh'!$B$84:$BI$84,$E156:$BL156)+'FD inverse'!$A$11*$C157/Setup!$B$17+INDEX('FD inverse'!$A$11:$BH$11,1,'FD mesh'!$B$15+1)*Setup!$B$22</f>
        <v>18.5210828884892</v>
      </c>
      <c r="N157" s="0" t="n">
        <f aca="false">SUMPRODUCT('FD inverse'!$A$12:$BH$12,'FD mesh'!$B$84:$BI$84,$E156:$BL156)+'FD inverse'!$A$12*$C157/Setup!$B$17+INDEX('FD inverse'!$A$12:$BH$12,1,'FD mesh'!$B$15+1)*Setup!$B$22</f>
        <v>18.42459245873</v>
      </c>
      <c r="O157" s="0" t="n">
        <f aca="false">SUMPRODUCT('FD inverse'!$A$13:$BH$13,'FD mesh'!$B$84:$BI$84,$E156:$BL156)+'FD inverse'!$A$13*$C157/Setup!$B$17+INDEX('FD inverse'!$A$13:$BH$13,1,'FD mesh'!$B$15+1)*Setup!$B$22</f>
        <v>18.3481597115151</v>
      </c>
      <c r="P157" s="0" t="n">
        <f aca="false">SUMPRODUCT('FD inverse'!$A$14:$BH$14,'FD mesh'!$B$84:$BI$84,$E156:$BL156)+'FD inverse'!$A$14*$C157/Setup!$B$17+INDEX('FD inverse'!$A$14:$BH$14,1,'FD mesh'!$B$15+1)*Setup!$B$22</f>
        <v>18.2915081208955</v>
      </c>
      <c r="Q157" s="0" t="n">
        <f aca="false">SUMPRODUCT('FD inverse'!$A$15:$BH$15,'FD mesh'!$B$84:$BI$84,$E156:$BL156)+'FD inverse'!$A$15*$C157/Setup!$B$17+INDEX('FD inverse'!$A$15:$BH$15,1,'FD mesh'!$B$15+1)*Setup!$B$22</f>
        <v>18.2544251944268</v>
      </c>
      <c r="R157" s="0" t="n">
        <f aca="false">SUMPRODUCT('FD inverse'!$A$16:$BH$16,'FD mesh'!$B$84:$BI$84,$E156:$BL156)+'FD inverse'!$A$16*$C157/Setup!$B$17+INDEX('FD inverse'!$A$16:$BH$16,1,'FD mesh'!$B$15+1)*Setup!$B$22</f>
        <v>18.236764744742</v>
      </c>
      <c r="S157" s="0" t="n">
        <f aca="false">SUMPRODUCT('FD inverse'!$A$17:$BH$17,'FD mesh'!$B$84:$BI$84,$E156:$BL156)+'FD inverse'!$A$17*$C157/Setup!$B$17+INDEX('FD inverse'!$A$17:$BH$17,1,'FD mesh'!$B$15+1)*Setup!$B$22</f>
        <v>17.9836749365626</v>
      </c>
      <c r="T157" s="0" t="n">
        <f aca="false">SUMPRODUCT('FD inverse'!$A$18:$BH$18,'FD mesh'!$B$84:$BI$84,$E156:$BL156)+'FD inverse'!$A$18*$C157/Setup!$B$17+INDEX('FD inverse'!$A$18:$BH$18,1,'FD mesh'!$B$15+1)*Setup!$B$22</f>
        <v>17.7395248124572</v>
      </c>
      <c r="U157" s="0" t="n">
        <f aca="false">SUMPRODUCT('FD inverse'!$A$19:$BH$19,'FD mesh'!$B$84:$BI$84,$E156:$BL156)+'FD inverse'!$A$19*$C157/Setup!$B$17+INDEX('FD inverse'!$A$19:$BH$19,1,'FD mesh'!$B$15+1)*Setup!$B$22</f>
        <v>17.5036212939704</v>
      </c>
      <c r="V157" s="0" t="n">
        <f aca="false">SUMPRODUCT('FD inverse'!$A$20:$BH$20,'FD mesh'!$B$84:$BI$84,$E156:$BL156)+'FD inverse'!$A$20*$C157/Setup!$B$17+INDEX('FD inverse'!$A$20:$BH$20,1,'FD mesh'!$B$15+1)*Setup!$B$22</f>
        <v>17.2752867911421</v>
      </c>
      <c r="W157" s="0" t="n">
        <f aca="false">SUMPRODUCT('FD inverse'!$A$21:$BH$21,'FD mesh'!$B$84:$BI$84,$E156:$BL156)+'FD inverse'!$A$21*$C157/Setup!$B$17+INDEX('FD inverse'!$A$21:$BH$21,1,'FD mesh'!$B$15+1)*Setup!$B$22</f>
        <v>17.0538583480078</v>
      </c>
      <c r="X157" s="0" t="n">
        <f aca="false">SUMPRODUCT('FD inverse'!$A$22:$BH$22,'FD mesh'!$B$84:$BI$84,$E156:$BL156)+'FD inverse'!$A$22*$C157/Setup!$B$17+INDEX('FD inverse'!$A$22:$BH$22,1,'FD mesh'!$B$15+1)*Setup!$B$22</f>
        <v>16.8386867103606</v>
      </c>
      <c r="Y157" s="0" t="n">
        <f aca="false">SUMPRODUCT('FD inverse'!$A$23:$BH$23,'FD mesh'!$B$84:$BI$84,$E156:$BL156)+'FD inverse'!$A$23*$C157/Setup!$B$17+INDEX('FD inverse'!$A$23:$BH$23,1,'FD mesh'!$B$15+1)*Setup!$B$22</f>
        <v>16.6291353258068</v>
      </c>
      <c r="Z157" s="0" t="n">
        <f aca="false">SUMPRODUCT('FD inverse'!$A$24:$BH$24,'FD mesh'!$B$84:$BI$84,$E156:$BL156)+'FD inverse'!$A$24*$C157/Setup!$B$17+INDEX('FD inverse'!$A$24:$BH$24,1,'FD mesh'!$B$15+1)*Setup!$B$22</f>
        <v>16.4245792852617</v>
      </c>
      <c r="AA157" s="0" t="n">
        <f aca="false">SUMPRODUCT('FD inverse'!$A$25:$BH$25,'FD mesh'!$B$84:$BI$84,$E156:$BL156)+'FD inverse'!$A$25*$C157/Setup!$B$17+INDEX('FD inverse'!$A$25:$BH$25,1,'FD mesh'!$B$15+1)*Setup!$B$22</f>
        <v>16.2244042142171</v>
      </c>
      <c r="AB157" s="0" t="n">
        <f aca="false">SUMPRODUCT('FD inverse'!$A$26:$BH$26,'FD mesh'!$B$84:$BI$84,$E156:$BL156)+'FD inverse'!$A$26*$C157/Setup!$B$17+INDEX('FD inverse'!$A$26:$BH$26,1,'FD mesh'!$B$15+1)*Setup!$B$22</f>
        <v>16.0280051213707</v>
      </c>
      <c r="AC157" s="0" t="n">
        <f aca="false">SUMPRODUCT('FD inverse'!$A$27:$BH$27,'FD mesh'!$B$84:$BI$84,$E156:$BL156)+'FD inverse'!$A$27*$C157/Setup!$B$17+INDEX('FD inverse'!$A$27:$BH$27,1,'FD mesh'!$B$15+1)*Setup!$B$22</f>
        <v>15.8347852115356</v>
      </c>
      <c r="AD157" s="0" t="n">
        <f aca="false">SUMPRODUCT('FD inverse'!$A$28:$BH$28,'FD mesh'!$B$84:$BI$84,$E156:$BL156)+'FD inverse'!$A$28*$C157/Setup!$B$17+INDEX('FD inverse'!$A$28:$BH$28,1,'FD mesh'!$B$15+1)*Setup!$B$22</f>
        <v>15.6441546691585</v>
      </c>
      <c r="AE157" s="0" t="n">
        <f aca="false">SUMPRODUCT('FD inverse'!$A$29:$BH$29,'FD mesh'!$B$84:$BI$84,$E156:$BL156)+'FD inverse'!$A$29*$C157/Setup!$B$17+INDEX('FD inverse'!$A$29:$BH$29,1,'FD mesh'!$B$15+1)*Setup!$B$22</f>
        <v>15.4555294182565</v>
      </c>
      <c r="AF157" s="0" t="n">
        <f aca="false">SUMPRODUCT('FD inverse'!$A$30:$BH$30,'FD mesh'!$B$84:$BI$84,$E156:$BL156)+'FD inverse'!$A$30*$C157/Setup!$B$17+INDEX('FD inverse'!$A$30:$BH$30,1,'FD mesh'!$B$15+1)*Setup!$B$22</f>
        <v>15.268329864147</v>
      </c>
      <c r="AG157" s="0" t="n">
        <f aca="false">SUMPRODUCT('FD inverse'!$A$31:$BH$31,'FD mesh'!$B$84:$BI$84,$E156:$BL156)+'FD inverse'!$A$31*$C157/Setup!$B$17+INDEX('FD inverse'!$A$31:$BH$31,1,'FD mesh'!$B$15+1)*Setup!$B$22</f>
        <v>15.081979621989</v>
      </c>
      <c r="AH157" s="0" t="n">
        <f aca="false">SUMPRODUCT('FD inverse'!$A$32:$BH$32,'FD mesh'!$B$84:$BI$84,$E156:$BL156)+'FD inverse'!$A$32*$C157/Setup!$B$17+INDEX('FD inverse'!$A$32:$BH$32,1,'FD mesh'!$B$15+1)*Setup!$B$22</f>
        <v>15.0743673838953</v>
      </c>
      <c r="AI157" s="0" t="n">
        <f aca="false">SUMPRODUCT('FD inverse'!$A$33:$BH$33,'FD mesh'!$B$84:$BI$84,$E156:$BL156)+'FD inverse'!$A$33*$C157/Setup!$B$17+INDEX('FD inverse'!$A$33:$BH$33,1,'FD mesh'!$B$15+1)*Setup!$B$22</f>
        <v>15.0671872776389</v>
      </c>
      <c r="AJ157" s="0" t="n">
        <f aca="false">SUMPRODUCT('FD inverse'!$A$34:$BH$34,'FD mesh'!$B$84:$BI$84,$E156:$BL156)+'FD inverse'!$A$34*$C157/Setup!$B$17+INDEX('FD inverse'!$A$34:$BH$34,1,'FD mesh'!$B$15+1)*Setup!$B$22</f>
        <v>15.0604003859157</v>
      </c>
      <c r="AK157" s="0" t="n">
        <f aca="false">SUMPRODUCT('FD inverse'!$A$35:$BH$35,'FD mesh'!$B$84:$BI$84,$E156:$BL156)+'FD inverse'!$A$35*$C157/Setup!$B$17+INDEX('FD inverse'!$A$35:$BH$35,1,'FD mesh'!$B$15+1)*Setup!$B$22</f>
        <v>15.0539693894003</v>
      </c>
      <c r="AL157" s="0" t="n">
        <f aca="false">SUMPRODUCT('FD inverse'!$A$36:$BH$36,'FD mesh'!$B$84:$BI$84,$E156:$BL156)+'FD inverse'!$A$36*$C157/Setup!$B$17+INDEX('FD inverse'!$A$36:$BH$36,1,'FD mesh'!$B$15+1)*Setup!$B$22</f>
        <v>15.0478584156414</v>
      </c>
      <c r="AM157" s="0" t="n">
        <f aca="false">SUMPRODUCT('FD inverse'!$A$37:$BH$37,'FD mesh'!$B$84:$BI$84,$E156:$BL156)+'FD inverse'!$A$37*$C157/Setup!$B$17+INDEX('FD inverse'!$A$37:$BH$37,1,'FD mesh'!$B$15+1)*Setup!$B$22</f>
        <v>15.042032892395</v>
      </c>
      <c r="AN157" s="0" t="n">
        <f aca="false">SUMPRODUCT('FD inverse'!$A$38:$BH$38,'FD mesh'!$B$84:$BI$84,$E156:$BL156)+'FD inverse'!$A$38*$C157/Setup!$B$17+INDEX('FD inverse'!$A$38:$BH$38,1,'FD mesh'!$B$15+1)*Setup!$B$22</f>
        <v>15.0364594055534</v>
      </c>
      <c r="AO157" s="0" t="n">
        <f aca="false">SUMPRODUCT('FD inverse'!$A$39:$BH$39,'FD mesh'!$B$84:$BI$84,$E156:$BL156)+'FD inverse'!$A$39*$C157/Setup!$B$17+INDEX('FD inverse'!$A$39:$BH$39,1,'FD mesh'!$B$15+1)*Setup!$B$22</f>
        <v>15.0311055616556</v>
      </c>
      <c r="AP157" s="0" t="n">
        <f aca="false">SUMPRODUCT('FD inverse'!$A$40:$BH$40,'FD mesh'!$B$84:$BI$84,$E156:$BL156)+'FD inverse'!$A$40*$C157/Setup!$B$17+INDEX('FD inverse'!$A$40:$BH$40,1,'FD mesh'!$B$15+1)*Setup!$B$22</f>
        <v>15.0259398548223</v>
      </c>
      <c r="AQ157" s="0" t="n">
        <f aca="false">SUMPRODUCT('FD inverse'!$A$41:$BH$41,'FD mesh'!$B$84:$BI$84,$E156:$BL156)+'FD inverse'!$A$41*$C157/Setup!$B$17+INDEX('FD inverse'!$A$41:$BH$41,1,'FD mesh'!$B$15+1)*Setup!$B$22</f>
        <v>15.0209315378312</v>
      </c>
      <c r="AR157" s="0" t="n">
        <f aca="false">SUMPRODUCT('FD inverse'!$A$42:$BH$42,'FD mesh'!$B$84:$BI$84,$E156:$BL156)+'FD inverse'!$A$42*$C157/Setup!$B$17+INDEX('FD inverse'!$A$42:$BH$42,1,'FD mesh'!$B$15+1)*Setup!$B$22</f>
        <v>15.0160504969418</v>
      </c>
      <c r="AS157" s="0" t="n">
        <f aca="false">SUMPRODUCT('FD inverse'!$A$43:$BH$43,'FD mesh'!$B$84:$BI$84,$E156:$BL156)+'FD inverse'!$A$43*$C157/Setup!$B$17+INDEX('FD inverse'!$A$43:$BH$43,1,'FD mesh'!$B$15+1)*Setup!$B$22</f>
        <v>0</v>
      </c>
      <c r="AT157" s="0" t="n">
        <f aca="false">SUMPRODUCT('FD inverse'!$A$44:$BH$44,'FD mesh'!$B$84:$BI$84,$E156:$BL156)+'FD inverse'!$A$44*$C157/Setup!$B$17+INDEX('FD inverse'!$A$44:$BH$44,1,'FD mesh'!$B$15+1)*Setup!$B$22</f>
        <v>0</v>
      </c>
      <c r="AU157" s="0" t="n">
        <f aca="false">SUMPRODUCT('FD inverse'!$A$45:$BH$45,'FD mesh'!$B$84:$BI$84,$E156:$BL156)+'FD inverse'!$A$45*$C157/Setup!$B$17+INDEX('FD inverse'!$A$45:$BH$45,1,'FD mesh'!$B$15+1)*Setup!$B$22</f>
        <v>0</v>
      </c>
      <c r="AV157" s="0" t="n">
        <f aca="false">SUMPRODUCT('FD inverse'!$A$46:$BH$46,'FD mesh'!$B$84:$BI$84,$E156:$BL156)+'FD inverse'!$A$46*$C157/Setup!$B$17+INDEX('FD inverse'!$A$46:$BH$46,1,'FD mesh'!$B$15+1)*Setup!$B$22</f>
        <v>0</v>
      </c>
      <c r="AW157" s="0" t="n">
        <f aca="false">SUMPRODUCT('FD inverse'!$A$47:$BH$47,'FD mesh'!$B$84:$BI$84,$E156:$BL156)+'FD inverse'!$A$47*$C157/Setup!$B$17+INDEX('FD inverse'!$A$47:$BH$47,1,'FD mesh'!$B$15+1)*Setup!$B$22</f>
        <v>0</v>
      </c>
      <c r="AX157" s="0" t="n">
        <f aca="false">SUMPRODUCT('FD inverse'!$A$48:$BH$48,'FD mesh'!$B$84:$BI$84,$E156:$BL156)+'FD inverse'!$A$48*$C157/Setup!$B$17+INDEX('FD inverse'!$A$48:$BH$48,1,'FD mesh'!$B$15+1)*Setup!$B$22</f>
        <v>0</v>
      </c>
      <c r="AY157" s="0" t="n">
        <f aca="false">SUMPRODUCT('FD inverse'!$A$49:$BH$49,'FD mesh'!$B$84:$BI$84,$E156:$BL156)+'FD inverse'!$A$49*$C157/Setup!$B$17+INDEX('FD inverse'!$A$49:$BH$49,1,'FD mesh'!$B$15+1)*Setup!$B$22</f>
        <v>0</v>
      </c>
      <c r="AZ157" s="0" t="n">
        <f aca="false">SUMPRODUCT('FD inverse'!$A$50:$BH$50,'FD mesh'!$B$84:$BI$84,$E156:$BL156)+'FD inverse'!$A$50*$C157/Setup!$B$17+INDEX('FD inverse'!$A$50:$BH$50,1,'FD mesh'!$B$15+1)*Setup!$B$22</f>
        <v>0</v>
      </c>
      <c r="BA157" s="0" t="n">
        <f aca="false">SUMPRODUCT('FD inverse'!$A$51:$BH$51,'FD mesh'!$B$84:$BI$84,$E156:$BL156)+'FD inverse'!$A$51*$C157/Setup!$B$17+INDEX('FD inverse'!$A$51:$BH$51,1,'FD mesh'!$B$15+1)*Setup!$B$22</f>
        <v>0</v>
      </c>
      <c r="BB157" s="0" t="n">
        <f aca="false">SUMPRODUCT('FD inverse'!$A$52:$BH$52,'FD mesh'!$B$84:$BI$84,$E156:$BL156)+'FD inverse'!$A$52*$C157/Setup!$B$17+INDEX('FD inverse'!$A$52:$BH$52,1,'FD mesh'!$B$15+1)*Setup!$B$22</f>
        <v>0</v>
      </c>
      <c r="BC157" s="0" t="n">
        <f aca="false">SUMPRODUCT('FD inverse'!$A$53:$BH$53,'FD mesh'!$B$84:$BI$84,$E156:$BL156)+'FD inverse'!$A$53*$C157/Setup!$B$17+INDEX('FD inverse'!$A$53:$BH$53,1,'FD mesh'!$B$15+1)*Setup!$B$22</f>
        <v>0</v>
      </c>
      <c r="BD157" s="0" t="n">
        <f aca="false">SUMPRODUCT('FD inverse'!$A$54:$BH$54,'FD mesh'!$B$84:$BI$84,$E156:$BL156)+'FD inverse'!$A$54*$C157/Setup!$B$17+INDEX('FD inverse'!$A$54:$BH$54,1,'FD mesh'!$B$15+1)*Setup!$B$22</f>
        <v>0</v>
      </c>
      <c r="BE157" s="0" t="n">
        <f aca="false">SUMPRODUCT('FD inverse'!$A$55:$BH$55,'FD mesh'!$B$84:$BI$84,$E156:$BL156)+'FD inverse'!$A$55*$C157/Setup!$B$17+INDEX('FD inverse'!$A$55:$BH$55,1,'FD mesh'!$B$15+1)*Setup!$B$22</f>
        <v>0</v>
      </c>
      <c r="BF157" s="0" t="n">
        <f aca="false">SUMPRODUCT('FD inverse'!$A$56:$BH$56,'FD mesh'!$B$84:$BI$84,$E156:$BL156)+'FD inverse'!$A$56*$C157/Setup!$B$17+INDEX('FD inverse'!$A$56:$BH$56,1,'FD mesh'!$B$15+1)*Setup!$B$22</f>
        <v>0</v>
      </c>
      <c r="BG157" s="0" t="n">
        <f aca="false">SUMPRODUCT('FD inverse'!$A$57:$BH$57,'FD mesh'!$B$84:$BI$84,$E156:$BL156)+'FD inverse'!$A$57*$C157/Setup!$B$17+INDEX('FD inverse'!$A$57:$BH$57,1,'FD mesh'!$B$15+1)*Setup!$B$22</f>
        <v>0</v>
      </c>
      <c r="BH157" s="0" t="n">
        <f aca="false">SUMPRODUCT('FD inverse'!$A$58:$BH$58,'FD mesh'!$B$84:$BI$84,$E156:$BL156)+'FD inverse'!$A$58*$C157/Setup!$B$17+INDEX('FD inverse'!$A$58:$BH$58,1,'FD mesh'!$B$15+1)*Setup!$B$22</f>
        <v>0</v>
      </c>
      <c r="BI157" s="0" t="n">
        <f aca="false">SUMPRODUCT('FD inverse'!$A$59:$BH$59,'FD mesh'!$B$84:$BI$84,$E156:$BL156)+'FD inverse'!$A$59*$C157/Setup!$B$17+INDEX('FD inverse'!$A$59:$BH$59,1,'FD mesh'!$B$15+1)*Setup!$B$22</f>
        <v>0</v>
      </c>
      <c r="BJ157" s="0" t="n">
        <f aca="false">SUMPRODUCT('FD inverse'!$A$60:$BH$60,'FD mesh'!$B$84:$BI$84,$E156:$BL156)+'FD inverse'!$A$60*$C157/Setup!$B$17+INDEX('FD inverse'!$A$60:$BH$60,1,'FD mesh'!$B$15+1)*Setup!$B$22</f>
        <v>0</v>
      </c>
      <c r="BK157" s="0" t="n">
        <f aca="false">SUMPRODUCT('FD inverse'!$A$61:$BH$61,'FD mesh'!$B$84:$BI$84,$E156:$BL156)+'FD inverse'!$A$61*$C157/Setup!$B$17+INDEX('FD inverse'!$A$61:$BH$61,1,'FD mesh'!$B$15+1)*Setup!$B$22</f>
        <v>0</v>
      </c>
      <c r="BL157" s="0" t="n">
        <f aca="false">SUMPRODUCT('FD inverse'!$A$62:$BH$62,'FD mesh'!$B$84:$BI$84,$E156:$BL156)+'FD inverse'!$A$62*$C157/Setup!$B$17+INDEX('FD inverse'!$A$62:$BH$62,1,'FD mesh'!$B$15+1)*Setup!$B$22</f>
        <v>0</v>
      </c>
    </row>
    <row r="158" customFormat="false" ht="15" hidden="false" customHeight="false" outlineLevel="0" collapsed="false">
      <c r="A158" s="0" t="n">
        <v>153</v>
      </c>
      <c r="B158" s="0" t="n">
        <f aca="false">A158*Setup!$B$11/3600</f>
        <v>12.75</v>
      </c>
      <c r="C158" s="0" t="n">
        <f aca="false">Setup!$B$7+Setup!$B$8*COS(2*PI()*(B158-Setup!$B$9)/24)</f>
        <v>26.6373832604003</v>
      </c>
      <c r="D158" s="0" t="n">
        <f aca="false">(C158-E158)/Setup!$B$17</f>
        <v>25.8297772700825</v>
      </c>
      <c r="E158" s="0" t="n">
        <f aca="false">SUMPRODUCT('FD inverse'!$A$3:$BH$3,'FD mesh'!$B$84:$BI$84,$E157:$BL157)+'FD inverse'!$A$3*$C158/Setup!$B$17+INDEX('FD inverse'!$A$3:$BH$3,1,'FD mesh'!$B$15+1)*Setup!$B$22</f>
        <v>23.2795122152896</v>
      </c>
      <c r="F158" s="0" t="n">
        <f aca="false">SUMPRODUCT('FD inverse'!$A$4:$BH$4,'FD mesh'!$B$84:$BI$84,$E157:$BL157)+'FD inverse'!$A$4*$C158/Setup!$B$17+INDEX('FD inverse'!$A$4:$BH$4,1,'FD mesh'!$B$15+1)*Setup!$B$22</f>
        <v>22.5226450365384</v>
      </c>
      <c r="G158" s="0" t="n">
        <f aca="false">SUMPRODUCT('FD inverse'!$A$5:$BH$5,'FD mesh'!$B$84:$BI$84,$E157:$BL157)+'FD inverse'!$A$5*$C158/Setup!$B$17+INDEX('FD inverse'!$A$5:$BH$5,1,'FD mesh'!$B$15+1)*Setup!$B$22</f>
        <v>21.7883279451832</v>
      </c>
      <c r="H158" s="0" t="n">
        <f aca="false">SUMPRODUCT('FD inverse'!$A$6:$BH$6,'FD mesh'!$B$84:$BI$84,$E157:$BL157)+'FD inverse'!$A$6*$C158/Setup!$B$17+INDEX('FD inverse'!$A$6:$BH$6,1,'FD mesh'!$B$15+1)*Setup!$B$22</f>
        <v>19.3567308799107</v>
      </c>
      <c r="I158" s="0" t="n">
        <f aca="false">SUMPRODUCT('FD inverse'!$A$7:$BH$7,'FD mesh'!$B$84:$BI$84,$E157:$BL157)+'FD inverse'!$A$7*$C158/Setup!$B$17+INDEX('FD inverse'!$A$7:$BH$7,1,'FD mesh'!$B$15+1)*Setup!$B$22</f>
        <v>19.1529542843137</v>
      </c>
      <c r="J158" s="0" t="n">
        <f aca="false">SUMPRODUCT('FD inverse'!$A$8:$BH$8,'FD mesh'!$B$84:$BI$84,$E157:$BL157)+'FD inverse'!$A$8*$C158/Setup!$B$17+INDEX('FD inverse'!$A$8:$BH$8,1,'FD mesh'!$B$15+1)*Setup!$B$22</f>
        <v>18.9714641685902</v>
      </c>
      <c r="K158" s="0" t="n">
        <f aca="false">SUMPRODUCT('FD inverse'!$A$9:$BH$9,'FD mesh'!$B$84:$BI$84,$E157:$BL157)+'FD inverse'!$A$9*$C158/Setup!$B$17+INDEX('FD inverse'!$A$9:$BH$9,1,'FD mesh'!$B$15+1)*Setup!$B$22</f>
        <v>18.8117525844873</v>
      </c>
      <c r="L158" s="0" t="n">
        <f aca="false">SUMPRODUCT('FD inverse'!$A$10:$BH$10,'FD mesh'!$B$84:$BI$84,$E157:$BL157)+'FD inverse'!$A$10*$C158/Setup!$B$17+INDEX('FD inverse'!$A$10:$BH$10,1,'FD mesh'!$B$15+1)*Setup!$B$22</f>
        <v>18.6733449947457</v>
      </c>
      <c r="M158" s="0" t="n">
        <f aca="false">SUMPRODUCT('FD inverse'!$A$11:$BH$11,'FD mesh'!$B$84:$BI$84,$E157:$BL157)+'FD inverse'!$A$11*$C158/Setup!$B$17+INDEX('FD inverse'!$A$11:$BH$11,1,'FD mesh'!$B$15+1)*Setup!$B$22</f>
        <v>18.5558086228754</v>
      </c>
      <c r="N158" s="0" t="n">
        <f aca="false">SUMPRODUCT('FD inverse'!$A$12:$BH$12,'FD mesh'!$B$84:$BI$84,$E157:$BL157)+'FD inverse'!$A$12*$C158/Setup!$B$17+INDEX('FD inverse'!$A$12:$BH$12,1,'FD mesh'!$B$15+1)*Setup!$B$22</f>
        <v>18.458759409935</v>
      </c>
      <c r="O158" s="0" t="n">
        <f aca="false">SUMPRODUCT('FD inverse'!$A$13:$BH$13,'FD mesh'!$B$84:$BI$84,$E157:$BL157)+'FD inverse'!$A$13*$C158/Setup!$B$17+INDEX('FD inverse'!$A$13:$BH$13,1,'FD mesh'!$B$15+1)*Setup!$B$22</f>
        <v>18.3818676903308</v>
      </c>
      <c r="P158" s="0" t="n">
        <f aca="false">SUMPRODUCT('FD inverse'!$A$14:$BH$14,'FD mesh'!$B$84:$BI$84,$E157:$BL157)+'FD inverse'!$A$14*$C158/Setup!$B$17+INDEX('FD inverse'!$A$14:$BH$14,1,'FD mesh'!$B$15+1)*Setup!$B$22</f>
        <v>18.3248626838922</v>
      </c>
      <c r="Q158" s="0" t="n">
        <f aca="false">SUMPRODUCT('FD inverse'!$A$15:$BH$15,'FD mesh'!$B$84:$BI$84,$E157:$BL157)+'FD inverse'!$A$15*$C158/Setup!$B$17+INDEX('FD inverse'!$A$15:$BH$15,1,'FD mesh'!$B$15+1)*Setup!$B$22</f>
        <v>18.2875358857113</v>
      </c>
      <c r="R158" s="0" t="n">
        <f aca="false">SUMPRODUCT('FD inverse'!$A$16:$BH$16,'FD mesh'!$B$84:$BI$84,$E157:$BL157)+'FD inverse'!$A$16*$C158/Setup!$B$17+INDEX('FD inverse'!$A$16:$BH$16,1,'FD mesh'!$B$15+1)*Setup!$B$22</f>
        <v>18.2697434186717</v>
      </c>
      <c r="S158" s="0" t="n">
        <f aca="false">SUMPRODUCT('FD inverse'!$A$17:$BH$17,'FD mesh'!$B$84:$BI$84,$E157:$BL157)+'FD inverse'!$A$17*$C158/Setup!$B$17+INDEX('FD inverse'!$A$17:$BH$17,1,'FD mesh'!$B$15+1)*Setup!$B$22</f>
        <v>18.014236096555</v>
      </c>
      <c r="T158" s="0" t="n">
        <f aca="false">SUMPRODUCT('FD inverse'!$A$18:$BH$18,'FD mesh'!$B$84:$BI$84,$E157:$BL157)+'FD inverse'!$A$18*$C158/Setup!$B$17+INDEX('FD inverse'!$A$18:$BH$18,1,'FD mesh'!$B$15+1)*Setup!$B$22</f>
        <v>17.7677224872361</v>
      </c>
      <c r="U158" s="0" t="n">
        <f aca="false">SUMPRODUCT('FD inverse'!$A$19:$BH$19,'FD mesh'!$B$84:$BI$84,$E157:$BL157)+'FD inverse'!$A$19*$C158/Setup!$B$17+INDEX('FD inverse'!$A$19:$BH$19,1,'FD mesh'!$B$15+1)*Setup!$B$22</f>
        <v>17.5295070507807</v>
      </c>
      <c r="V158" s="0" t="n">
        <f aca="false">SUMPRODUCT('FD inverse'!$A$20:$BH$20,'FD mesh'!$B$84:$BI$84,$E157:$BL157)+'FD inverse'!$A$20*$C158/Setup!$B$17+INDEX('FD inverse'!$A$20:$BH$20,1,'FD mesh'!$B$15+1)*Setup!$B$22</f>
        <v>17.298909422758</v>
      </c>
      <c r="W158" s="0" t="n">
        <f aca="false">SUMPRODUCT('FD inverse'!$A$21:$BH$21,'FD mesh'!$B$84:$BI$84,$E157:$BL157)+'FD inverse'!$A$21*$C158/Setup!$B$17+INDEX('FD inverse'!$A$21:$BH$21,1,'FD mesh'!$B$15+1)*Setup!$B$22</f>
        <v>17.0752635977538</v>
      </c>
      <c r="X158" s="0" t="n">
        <f aca="false">SUMPRODUCT('FD inverse'!$A$22:$BH$22,'FD mesh'!$B$84:$BI$84,$E157:$BL157)+'FD inverse'!$A$22*$C158/Setup!$B$17+INDEX('FD inverse'!$A$22:$BH$22,1,'FD mesh'!$B$15+1)*Setup!$B$22</f>
        <v>16.8579170319604</v>
      </c>
      <c r="Y158" s="0" t="n">
        <f aca="false">SUMPRODUCT('FD inverse'!$A$23:$BH$23,'FD mesh'!$B$84:$BI$84,$E157:$BL157)+'FD inverse'!$A$23*$C158/Setup!$B$17+INDEX('FD inverse'!$A$23:$BH$23,1,'FD mesh'!$B$15+1)*Setup!$B$22</f>
        <v>16.6462296750951</v>
      </c>
      <c r="Z158" s="0" t="n">
        <f aca="false">SUMPRODUCT('FD inverse'!$A$24:$BH$24,'FD mesh'!$B$84:$BI$84,$E157:$BL157)+'FD inverse'!$A$24*$C158/Setup!$B$17+INDEX('FD inverse'!$A$24:$BH$24,1,'FD mesh'!$B$15+1)*Setup!$B$22</f>
        <v>16.4395729410203</v>
      </c>
      <c r="AA158" s="0" t="n">
        <f aca="false">SUMPRODUCT('FD inverse'!$A$25:$BH$25,'FD mesh'!$B$84:$BI$84,$E157:$BL157)+'FD inverse'!$A$25*$C158/Setup!$B$17+INDEX('FD inverse'!$A$25:$BH$25,1,'FD mesh'!$B$15+1)*Setup!$B$22</f>
        <v>16.2373286256401</v>
      </c>
      <c r="AB158" s="0" t="n">
        <f aca="false">SUMPRODUCT('FD inverse'!$A$26:$BH$26,'FD mesh'!$B$84:$BI$84,$E157:$BL157)+'FD inverse'!$A$26*$C158/Setup!$B$17+INDEX('FD inverse'!$A$26:$BH$26,1,'FD mesh'!$B$15+1)*Setup!$B$22</f>
        <v>16.0388877799073</v>
      </c>
      <c r="AC158" s="0" t="n">
        <f aca="false">SUMPRODUCT('FD inverse'!$A$27:$BH$27,'FD mesh'!$B$84:$BI$84,$E157:$BL157)+'FD inverse'!$A$27*$C158/Setup!$B$17+INDEX('FD inverse'!$A$27:$BH$27,1,'FD mesh'!$B$15+1)*Setup!$B$22</f>
        <v>15.8436495451153</v>
      </c>
      <c r="AD158" s="0" t="n">
        <f aca="false">SUMPRODUCT('FD inverse'!$A$28:$BH$28,'FD mesh'!$B$84:$BI$84,$E157:$BL157)+'FD inverse'!$A$28*$C158/Setup!$B$17+INDEX('FD inverse'!$A$28:$BH$28,1,'FD mesh'!$B$15+1)*Setup!$B$22</f>
        <v>15.6510199570625</v>
      </c>
      <c r="AE158" s="0" t="n">
        <f aca="false">SUMPRODUCT('FD inverse'!$A$29:$BH$29,'FD mesh'!$B$84:$BI$84,$E157:$BL157)+'FD inverse'!$A$29*$C158/Setup!$B$17+INDEX('FD inverse'!$A$29:$BH$29,1,'FD mesh'!$B$15+1)*Setup!$B$22</f>
        <v>15.4604107251642</v>
      </c>
      <c r="AF158" s="0" t="n">
        <f aca="false">SUMPRODUCT('FD inverse'!$A$30:$BH$30,'FD mesh'!$B$84:$BI$84,$E157:$BL157)+'FD inverse'!$A$30*$C158/Setup!$B$17+INDEX('FD inverse'!$A$30:$BH$30,1,'FD mesh'!$B$15+1)*Setup!$B$22</f>
        <v>15.2712379921559</v>
      </c>
      <c r="AG158" s="0" t="n">
        <f aca="false">SUMPRODUCT('FD inverse'!$A$31:$BH$31,'FD mesh'!$B$84:$BI$84,$E157:$BL157)+'FD inverse'!$A$31*$C158/Setup!$B$17+INDEX('FD inverse'!$A$31:$BH$31,1,'FD mesh'!$B$15+1)*Setup!$B$22</f>
        <v>15.082921079676</v>
      </c>
      <c r="AH158" s="0" t="n">
        <f aca="false">SUMPRODUCT('FD inverse'!$A$32:$BH$32,'FD mesh'!$B$84:$BI$84,$E157:$BL157)+'FD inverse'!$A$32*$C158/Setup!$B$17+INDEX('FD inverse'!$A$32:$BH$32,1,'FD mesh'!$B$15+1)*Setup!$B$22</f>
        <v>15.0752278878648</v>
      </c>
      <c r="AI158" s="0" t="n">
        <f aca="false">SUMPRODUCT('FD inverse'!$A$33:$BH$33,'FD mesh'!$B$84:$BI$84,$E157:$BL157)+'FD inverse'!$A$33*$C158/Setup!$B$17+INDEX('FD inverse'!$A$33:$BH$33,1,'FD mesh'!$B$15+1)*Setup!$B$22</f>
        <v>15.0679703029831</v>
      </c>
      <c r="AJ158" s="0" t="n">
        <f aca="false">SUMPRODUCT('FD inverse'!$A$34:$BH$34,'FD mesh'!$B$84:$BI$84,$E157:$BL157)+'FD inverse'!$A$34*$C158/Setup!$B$17+INDEX('FD inverse'!$A$34:$BH$34,1,'FD mesh'!$B$15+1)*Setup!$B$22</f>
        <v>15.0611091035661</v>
      </c>
      <c r="AK158" s="0" t="n">
        <f aca="false">SUMPRODUCT('FD inverse'!$A$35:$BH$35,'FD mesh'!$B$84:$BI$84,$E157:$BL157)+'FD inverse'!$A$35*$C158/Setup!$B$17+INDEX('FD inverse'!$A$35:$BH$35,1,'FD mesh'!$B$15+1)*Setup!$B$22</f>
        <v>15.0546066733478</v>
      </c>
      <c r="AL158" s="0" t="n">
        <f aca="false">SUMPRODUCT('FD inverse'!$A$36:$BH$36,'FD mesh'!$B$84:$BI$84,$E157:$BL157)+'FD inverse'!$A$36*$C158/Setup!$B$17+INDEX('FD inverse'!$A$36:$BH$36,1,'FD mesh'!$B$15+1)*Setup!$B$22</f>
        <v>15.0484268509425</v>
      </c>
      <c r="AM158" s="0" t="n">
        <f aca="false">SUMPRODUCT('FD inverse'!$A$37:$BH$37,'FD mesh'!$B$84:$BI$84,$E157:$BL157)+'FD inverse'!$A$37*$C158/Setup!$B$17+INDEX('FD inverse'!$A$37:$BH$37,1,'FD mesh'!$B$15+1)*Setup!$B$22</f>
        <v>15.0425347835794</v>
      </c>
      <c r="AN158" s="0" t="n">
        <f aca="false">SUMPRODUCT('FD inverse'!$A$38:$BH$38,'FD mesh'!$B$84:$BI$84,$E157:$BL157)+'FD inverse'!$A$38*$C158/Setup!$B$17+INDEX('FD inverse'!$A$38:$BH$38,1,'FD mesh'!$B$15+1)*Setup!$B$22</f>
        <v>15.036896785094</v>
      </c>
      <c r="AO158" s="0" t="n">
        <f aca="false">SUMPRODUCT('FD inverse'!$A$39:$BH$39,'FD mesh'!$B$84:$BI$84,$E157:$BL157)+'FD inverse'!$A$39*$C158/Setup!$B$17+INDEX('FD inverse'!$A$39:$BH$39,1,'FD mesh'!$B$15+1)*Setup!$B$22</f>
        <v>15.0314801982063</v>
      </c>
      <c r="AP158" s="0" t="n">
        <f aca="false">SUMPRODUCT('FD inverse'!$A$40:$BH$40,'FD mesh'!$B$84:$BI$84,$E157:$BL157)+'FD inverse'!$A$40*$C158/Setup!$B$17+INDEX('FD inverse'!$A$40:$BH$40,1,'FD mesh'!$B$15+1)*Setup!$B$22</f>
        <v>15.0262532609697</v>
      </c>
      <c r="AQ158" s="0" t="n">
        <f aca="false">SUMPRODUCT('FD inverse'!$A$41:$BH$41,'FD mesh'!$B$84:$BI$84,$E157:$BL157)+'FD inverse'!$A$41*$C158/Setup!$B$17+INDEX('FD inverse'!$A$41:$BH$41,1,'FD mesh'!$B$15+1)*Setup!$B$22</f>
        <v>15.0211849771437</v>
      </c>
      <c r="AR158" s="0" t="n">
        <f aca="false">SUMPRODUCT('FD inverse'!$A$42:$BH$42,'FD mesh'!$B$84:$BI$84,$E157:$BL157)+'FD inverse'!$A$42*$C158/Setup!$B$17+INDEX('FD inverse'!$A$42:$BH$42,1,'FD mesh'!$B$15+1)*Setup!$B$22</f>
        <v>15.0162449901352</v>
      </c>
      <c r="AS158" s="0" t="n">
        <f aca="false">SUMPRODUCT('FD inverse'!$A$43:$BH$43,'FD mesh'!$B$84:$BI$84,$E157:$BL157)+'FD inverse'!$A$43*$C158/Setup!$B$17+INDEX('FD inverse'!$A$43:$BH$43,1,'FD mesh'!$B$15+1)*Setup!$B$22</f>
        <v>0</v>
      </c>
      <c r="AT158" s="0" t="n">
        <f aca="false">SUMPRODUCT('FD inverse'!$A$44:$BH$44,'FD mesh'!$B$84:$BI$84,$E157:$BL157)+'FD inverse'!$A$44*$C158/Setup!$B$17+INDEX('FD inverse'!$A$44:$BH$44,1,'FD mesh'!$B$15+1)*Setup!$B$22</f>
        <v>0</v>
      </c>
      <c r="AU158" s="0" t="n">
        <f aca="false">SUMPRODUCT('FD inverse'!$A$45:$BH$45,'FD mesh'!$B$84:$BI$84,$E157:$BL157)+'FD inverse'!$A$45*$C158/Setup!$B$17+INDEX('FD inverse'!$A$45:$BH$45,1,'FD mesh'!$B$15+1)*Setup!$B$22</f>
        <v>0</v>
      </c>
      <c r="AV158" s="0" t="n">
        <f aca="false">SUMPRODUCT('FD inverse'!$A$46:$BH$46,'FD mesh'!$B$84:$BI$84,$E157:$BL157)+'FD inverse'!$A$46*$C158/Setup!$B$17+INDEX('FD inverse'!$A$46:$BH$46,1,'FD mesh'!$B$15+1)*Setup!$B$22</f>
        <v>0</v>
      </c>
      <c r="AW158" s="0" t="n">
        <f aca="false">SUMPRODUCT('FD inverse'!$A$47:$BH$47,'FD mesh'!$B$84:$BI$84,$E157:$BL157)+'FD inverse'!$A$47*$C158/Setup!$B$17+INDEX('FD inverse'!$A$47:$BH$47,1,'FD mesh'!$B$15+1)*Setup!$B$22</f>
        <v>0</v>
      </c>
      <c r="AX158" s="0" t="n">
        <f aca="false">SUMPRODUCT('FD inverse'!$A$48:$BH$48,'FD mesh'!$B$84:$BI$84,$E157:$BL157)+'FD inverse'!$A$48*$C158/Setup!$B$17+INDEX('FD inverse'!$A$48:$BH$48,1,'FD mesh'!$B$15+1)*Setup!$B$22</f>
        <v>0</v>
      </c>
      <c r="AY158" s="0" t="n">
        <f aca="false">SUMPRODUCT('FD inverse'!$A$49:$BH$49,'FD mesh'!$B$84:$BI$84,$E157:$BL157)+'FD inverse'!$A$49*$C158/Setup!$B$17+INDEX('FD inverse'!$A$49:$BH$49,1,'FD mesh'!$B$15+1)*Setup!$B$22</f>
        <v>0</v>
      </c>
      <c r="AZ158" s="0" t="n">
        <f aca="false">SUMPRODUCT('FD inverse'!$A$50:$BH$50,'FD mesh'!$B$84:$BI$84,$E157:$BL157)+'FD inverse'!$A$50*$C158/Setup!$B$17+INDEX('FD inverse'!$A$50:$BH$50,1,'FD mesh'!$B$15+1)*Setup!$B$22</f>
        <v>0</v>
      </c>
      <c r="BA158" s="0" t="n">
        <f aca="false">SUMPRODUCT('FD inverse'!$A$51:$BH$51,'FD mesh'!$B$84:$BI$84,$E157:$BL157)+'FD inverse'!$A$51*$C158/Setup!$B$17+INDEX('FD inverse'!$A$51:$BH$51,1,'FD mesh'!$B$15+1)*Setup!$B$22</f>
        <v>0</v>
      </c>
      <c r="BB158" s="0" t="n">
        <f aca="false">SUMPRODUCT('FD inverse'!$A$52:$BH$52,'FD mesh'!$B$84:$BI$84,$E157:$BL157)+'FD inverse'!$A$52*$C158/Setup!$B$17+INDEX('FD inverse'!$A$52:$BH$52,1,'FD mesh'!$B$15+1)*Setup!$B$22</f>
        <v>0</v>
      </c>
      <c r="BC158" s="0" t="n">
        <f aca="false">SUMPRODUCT('FD inverse'!$A$53:$BH$53,'FD mesh'!$B$84:$BI$84,$E157:$BL157)+'FD inverse'!$A$53*$C158/Setup!$B$17+INDEX('FD inverse'!$A$53:$BH$53,1,'FD mesh'!$B$15+1)*Setup!$B$22</f>
        <v>0</v>
      </c>
      <c r="BD158" s="0" t="n">
        <f aca="false">SUMPRODUCT('FD inverse'!$A$54:$BH$54,'FD mesh'!$B$84:$BI$84,$E157:$BL157)+'FD inverse'!$A$54*$C158/Setup!$B$17+INDEX('FD inverse'!$A$54:$BH$54,1,'FD mesh'!$B$15+1)*Setup!$B$22</f>
        <v>0</v>
      </c>
      <c r="BE158" s="0" t="n">
        <f aca="false">SUMPRODUCT('FD inverse'!$A$55:$BH$55,'FD mesh'!$B$84:$BI$84,$E157:$BL157)+'FD inverse'!$A$55*$C158/Setup!$B$17+INDEX('FD inverse'!$A$55:$BH$55,1,'FD mesh'!$B$15+1)*Setup!$B$22</f>
        <v>0</v>
      </c>
      <c r="BF158" s="0" t="n">
        <f aca="false">SUMPRODUCT('FD inverse'!$A$56:$BH$56,'FD mesh'!$B$84:$BI$84,$E157:$BL157)+'FD inverse'!$A$56*$C158/Setup!$B$17+INDEX('FD inverse'!$A$56:$BH$56,1,'FD mesh'!$B$15+1)*Setup!$B$22</f>
        <v>0</v>
      </c>
      <c r="BG158" s="0" t="n">
        <f aca="false">SUMPRODUCT('FD inverse'!$A$57:$BH$57,'FD mesh'!$B$84:$BI$84,$E157:$BL157)+'FD inverse'!$A$57*$C158/Setup!$B$17+INDEX('FD inverse'!$A$57:$BH$57,1,'FD mesh'!$B$15+1)*Setup!$B$22</f>
        <v>0</v>
      </c>
      <c r="BH158" s="0" t="n">
        <f aca="false">SUMPRODUCT('FD inverse'!$A$58:$BH$58,'FD mesh'!$B$84:$BI$84,$E157:$BL157)+'FD inverse'!$A$58*$C158/Setup!$B$17+INDEX('FD inverse'!$A$58:$BH$58,1,'FD mesh'!$B$15+1)*Setup!$B$22</f>
        <v>0</v>
      </c>
      <c r="BI158" s="0" t="n">
        <f aca="false">SUMPRODUCT('FD inverse'!$A$59:$BH$59,'FD mesh'!$B$84:$BI$84,$E157:$BL157)+'FD inverse'!$A$59*$C158/Setup!$B$17+INDEX('FD inverse'!$A$59:$BH$59,1,'FD mesh'!$B$15+1)*Setup!$B$22</f>
        <v>0</v>
      </c>
      <c r="BJ158" s="0" t="n">
        <f aca="false">SUMPRODUCT('FD inverse'!$A$60:$BH$60,'FD mesh'!$B$84:$BI$84,$E157:$BL157)+'FD inverse'!$A$60*$C158/Setup!$B$17+INDEX('FD inverse'!$A$60:$BH$60,1,'FD mesh'!$B$15+1)*Setup!$B$22</f>
        <v>0</v>
      </c>
      <c r="BK158" s="0" t="n">
        <f aca="false">SUMPRODUCT('FD inverse'!$A$61:$BH$61,'FD mesh'!$B$84:$BI$84,$E157:$BL157)+'FD inverse'!$A$61*$C158/Setup!$B$17+INDEX('FD inverse'!$A$61:$BH$61,1,'FD mesh'!$B$15+1)*Setup!$B$22</f>
        <v>0</v>
      </c>
      <c r="BL158" s="0" t="n">
        <f aca="false">SUMPRODUCT('FD inverse'!$A$62:$BH$62,'FD mesh'!$B$84:$BI$84,$E157:$BL157)+'FD inverse'!$A$62*$C158/Setup!$B$17+INDEX('FD inverse'!$A$62:$BH$62,1,'FD mesh'!$B$15+1)*Setup!$B$22</f>
        <v>0</v>
      </c>
    </row>
    <row r="159" customFormat="false" ht="15" hidden="false" customHeight="false" outlineLevel="0" collapsed="false">
      <c r="A159" s="0" t="n">
        <v>154</v>
      </c>
      <c r="B159" s="0" t="n">
        <f aca="false">A159*Setup!$B$11/3600</f>
        <v>12.8333333333333</v>
      </c>
      <c r="C159" s="0" t="n">
        <f aca="false">Setup!$B$7+Setup!$B$8*COS(2*PI()*(B159-Setup!$B$9)/24)</f>
        <v>26.7023608304626</v>
      </c>
      <c r="D159" s="0" t="n">
        <f aca="false">(C159-E159)/Setup!$B$17</f>
        <v>25.9136140185486</v>
      </c>
      <c r="E159" s="0" t="n">
        <f aca="false">SUMPRODUCT('FD inverse'!$A$3:$BH$3,'FD mesh'!$B$84:$BI$84,$E158:$BL158)+'FD inverse'!$A$3*$C159/Setup!$B$17+INDEX('FD inverse'!$A$3:$BH$3,1,'FD mesh'!$B$15+1)*Setup!$B$22</f>
        <v>23.3335910080513</v>
      </c>
      <c r="F159" s="0" t="n">
        <f aca="false">SUMPRODUCT('FD inverse'!$A$4:$BH$4,'FD mesh'!$B$84:$BI$84,$E158:$BL158)+'FD inverse'!$A$4*$C159/Setup!$B$17+INDEX('FD inverse'!$A$4:$BH$4,1,'FD mesh'!$B$15+1)*Setup!$B$22</f>
        <v>22.5740883447182</v>
      </c>
      <c r="G159" s="0" t="n">
        <f aca="false">SUMPRODUCT('FD inverse'!$A$5:$BH$5,'FD mesh'!$B$84:$BI$84,$E158:$BL158)+'FD inverse'!$A$5*$C159/Setup!$B$17+INDEX('FD inverse'!$A$5:$BH$5,1,'FD mesh'!$B$15+1)*Setup!$B$22</f>
        <v>21.8369135061158</v>
      </c>
      <c r="H159" s="0" t="n">
        <f aca="false">SUMPRODUCT('FD inverse'!$A$6:$BH$6,'FD mesh'!$B$84:$BI$84,$E158:$BL158)+'FD inverse'!$A$6*$C159/Setup!$B$17+INDEX('FD inverse'!$A$6:$BH$6,1,'FD mesh'!$B$15+1)*Setup!$B$22</f>
        <v>19.3954330199253</v>
      </c>
      <c r="I159" s="0" t="n">
        <f aca="false">SUMPRODUCT('FD inverse'!$A$7:$BH$7,'FD mesh'!$B$84:$BI$84,$E158:$BL158)+'FD inverse'!$A$7*$C159/Setup!$B$17+INDEX('FD inverse'!$A$7:$BH$7,1,'FD mesh'!$B$15+1)*Setup!$B$22</f>
        <v>19.1907893603847</v>
      </c>
      <c r="J159" s="0" t="n">
        <f aca="false">SUMPRODUCT('FD inverse'!$A$8:$BH$8,'FD mesh'!$B$84:$BI$84,$E158:$BL158)+'FD inverse'!$A$8*$C159/Setup!$B$17+INDEX('FD inverse'!$A$8:$BH$8,1,'FD mesh'!$B$15+1)*Setup!$B$22</f>
        <v>19.008467279647</v>
      </c>
      <c r="K159" s="0" t="n">
        <f aca="false">SUMPRODUCT('FD inverse'!$A$9:$BH$9,'FD mesh'!$B$84:$BI$84,$E158:$BL158)+'FD inverse'!$A$9*$C159/Setup!$B$17+INDEX('FD inverse'!$A$9:$BH$9,1,'FD mesh'!$B$15+1)*Setup!$B$22</f>
        <v>18.8479759428957</v>
      </c>
      <c r="L159" s="0" t="n">
        <f aca="false">SUMPRODUCT('FD inverse'!$A$10:$BH$10,'FD mesh'!$B$84:$BI$84,$E158:$BL158)+'FD inverse'!$A$10*$C159/Setup!$B$17+INDEX('FD inverse'!$A$10:$BH$10,1,'FD mesh'!$B$15+1)*Setup!$B$22</f>
        <v>18.7088553190697</v>
      </c>
      <c r="M159" s="0" t="n">
        <f aca="false">SUMPRODUCT('FD inverse'!$A$11:$BH$11,'FD mesh'!$B$84:$BI$84,$E158:$BL158)+'FD inverse'!$A$11*$C159/Setup!$B$17+INDEX('FD inverse'!$A$11:$BH$11,1,'FD mesh'!$B$15+1)*Setup!$B$22</f>
        <v>18.5906847390926</v>
      </c>
      <c r="N159" s="0" t="n">
        <f aca="false">SUMPRODUCT('FD inverse'!$A$12:$BH$12,'FD mesh'!$B$84:$BI$84,$E158:$BL158)+'FD inverse'!$A$12*$C159/Setup!$B$17+INDEX('FD inverse'!$A$12:$BH$12,1,'FD mesh'!$B$15+1)*Setup!$B$22</f>
        <v>18.4930900388897</v>
      </c>
      <c r="O159" s="0" t="n">
        <f aca="false">SUMPRODUCT('FD inverse'!$A$13:$BH$13,'FD mesh'!$B$84:$BI$84,$E158:$BL158)+'FD inverse'!$A$13*$C159/Setup!$B$17+INDEX('FD inverse'!$A$13:$BH$13,1,'FD mesh'!$B$15+1)*Setup!$B$22</f>
        <v>18.4157493970672</v>
      </c>
      <c r="P159" s="0" t="n">
        <f aca="false">SUMPRODUCT('FD inverse'!$A$14:$BH$14,'FD mesh'!$B$84:$BI$84,$E158:$BL158)+'FD inverse'!$A$14*$C159/Setup!$B$17+INDEX('FD inverse'!$A$14:$BH$14,1,'FD mesh'!$B$15+1)*Setup!$B$22</f>
        <v>18.3583979627587</v>
      </c>
      <c r="Q159" s="0" t="n">
        <f aca="false">SUMPRODUCT('FD inverse'!$A$15:$BH$15,'FD mesh'!$B$84:$BI$84,$E158:$BL158)+'FD inverse'!$A$15*$C159/Setup!$B$17+INDEX('FD inverse'!$A$15:$BH$15,1,'FD mesh'!$B$15+1)*Setup!$B$22</f>
        <v>18.3208313537402</v>
      </c>
      <c r="R159" s="0" t="n">
        <f aca="false">SUMPRODUCT('FD inverse'!$A$16:$BH$16,'FD mesh'!$B$84:$BI$84,$E158:$BL158)+'FD inverse'!$A$16*$C159/Setup!$B$17+INDEX('FD inverse'!$A$16:$BH$16,1,'FD mesh'!$B$15+1)*Setup!$B$22</f>
        <v>18.3029080886915</v>
      </c>
      <c r="S159" s="0" t="n">
        <f aca="false">SUMPRODUCT('FD inverse'!$A$17:$BH$17,'FD mesh'!$B$84:$BI$84,$E158:$BL158)+'FD inverse'!$A$17*$C159/Setup!$B$17+INDEX('FD inverse'!$A$17:$BH$17,1,'FD mesh'!$B$15+1)*Setup!$B$22</f>
        <v>18.0449766187552</v>
      </c>
      <c r="T159" s="0" t="n">
        <f aca="false">SUMPRODUCT('FD inverse'!$A$18:$BH$18,'FD mesh'!$B$84:$BI$84,$E158:$BL158)+'FD inverse'!$A$18*$C159/Setup!$B$17+INDEX('FD inverse'!$A$18:$BH$18,1,'FD mesh'!$B$15+1)*Setup!$B$22</f>
        <v>17.7960916453521</v>
      </c>
      <c r="U159" s="0" t="n">
        <f aca="false">SUMPRODUCT('FD inverse'!$A$19:$BH$19,'FD mesh'!$B$84:$BI$84,$E158:$BL158)+'FD inverse'!$A$19*$C159/Setup!$B$17+INDEX('FD inverse'!$A$19:$BH$19,1,'FD mesh'!$B$15+1)*Setup!$B$22</f>
        <v>17.5555553099088</v>
      </c>
      <c r="V159" s="0" t="n">
        <f aca="false">SUMPRODUCT('FD inverse'!$A$20:$BH$20,'FD mesh'!$B$84:$BI$84,$E158:$BL158)+'FD inverse'!$A$20*$C159/Setup!$B$17+INDEX('FD inverse'!$A$20:$BH$20,1,'FD mesh'!$B$15+1)*Setup!$B$22</f>
        <v>17.3226846050089</v>
      </c>
      <c r="W159" s="0" t="n">
        <f aca="false">SUMPRODUCT('FD inverse'!$A$21:$BH$21,'FD mesh'!$B$84:$BI$84,$E158:$BL158)+'FD inverse'!$A$21*$C159/Setup!$B$17+INDEX('FD inverse'!$A$21:$BH$21,1,'FD mesh'!$B$15+1)*Setup!$B$22</f>
        <v>17.0968105966</v>
      </c>
      <c r="X159" s="0" t="n">
        <f aca="false">SUMPRODUCT('FD inverse'!$A$22:$BH$22,'FD mesh'!$B$84:$BI$84,$E158:$BL158)+'FD inverse'!$A$22*$C159/Setup!$B$17+INDEX('FD inverse'!$A$22:$BH$22,1,'FD mesh'!$B$15+1)*Setup!$B$22</f>
        <v>16.8772775621373</v>
      </c>
      <c r="Y159" s="0" t="n">
        <f aca="false">SUMPRODUCT('FD inverse'!$A$23:$BH$23,'FD mesh'!$B$84:$BI$84,$E158:$BL158)+'FD inverse'!$A$23*$C159/Setup!$B$17+INDEX('FD inverse'!$A$23:$BH$23,1,'FD mesh'!$B$15+1)*Setup!$B$22</f>
        <v>16.6634420551267</v>
      </c>
      <c r="Z159" s="0" t="n">
        <f aca="false">SUMPRODUCT('FD inverse'!$A$24:$BH$24,'FD mesh'!$B$84:$BI$84,$E158:$BL158)+'FD inverse'!$A$24*$C159/Setup!$B$17+INDEX('FD inverse'!$A$24:$BH$24,1,'FD mesh'!$B$15+1)*Setup!$B$22</f>
        <v>16.4546719056682</v>
      </c>
      <c r="AA159" s="0" t="n">
        <f aca="false">SUMPRODUCT('FD inverse'!$A$25:$BH$25,'FD mesh'!$B$84:$BI$84,$E158:$BL158)+'FD inverse'!$A$25*$C159/Setup!$B$17+INDEX('FD inverse'!$A$25:$BH$25,1,'FD mesh'!$B$15+1)*Setup!$B$22</f>
        <v>16.2503451658061</v>
      </c>
      <c r="AB159" s="0" t="n">
        <f aca="false">SUMPRODUCT('FD inverse'!$A$26:$BH$26,'FD mesh'!$B$84:$BI$84,$E158:$BL158)+'FD inverse'!$A$26*$C159/Setup!$B$17+INDEX('FD inverse'!$A$26:$BH$26,1,'FD mesh'!$B$15+1)*Setup!$B$22</f>
        <v>16.0498490077643</v>
      </c>
      <c r="AC159" s="0" t="n">
        <f aca="false">SUMPRODUCT('FD inverse'!$A$27:$BH$27,'FD mesh'!$B$84:$BI$84,$E158:$BL158)+'FD inverse'!$A$27*$C159/Setup!$B$17+INDEX('FD inverse'!$A$27:$BH$27,1,'FD mesh'!$B$15+1)*Setup!$B$22</f>
        <v>15.8525785824919</v>
      </c>
      <c r="AD159" s="0" t="n">
        <f aca="false">SUMPRODUCT('FD inverse'!$A$28:$BH$28,'FD mesh'!$B$84:$BI$84,$E158:$BL158)+'FD inverse'!$A$28*$C159/Setup!$B$17+INDEX('FD inverse'!$A$28:$BH$28,1,'FD mesh'!$B$15+1)*Setup!$B$22</f>
        <v>15.6579358453618</v>
      </c>
      <c r="AE159" s="0" t="n">
        <f aca="false">SUMPRODUCT('FD inverse'!$A$29:$BH$29,'FD mesh'!$B$84:$BI$84,$E158:$BL158)+'FD inverse'!$A$29*$C159/Setup!$B$17+INDEX('FD inverse'!$A$29:$BH$29,1,'FD mesh'!$B$15+1)*Setup!$B$22</f>
        <v>15.4653283553597</v>
      </c>
      <c r="AF159" s="0" t="n">
        <f aca="false">SUMPRODUCT('FD inverse'!$A$30:$BH$30,'FD mesh'!$B$84:$BI$84,$E158:$BL158)+'FD inverse'!$A$30*$C159/Setup!$B$17+INDEX('FD inverse'!$A$30:$BH$30,1,'FD mesh'!$B$15+1)*Setup!$B$22</f>
        <v>15.2741680536724</v>
      </c>
      <c r="AG159" s="0" t="n">
        <f aca="false">SUMPRODUCT('FD inverse'!$A$31:$BH$31,'FD mesh'!$B$84:$BI$84,$E158:$BL158)+'FD inverse'!$A$31*$C159/Setup!$B$17+INDEX('FD inverse'!$A$31:$BH$31,1,'FD mesh'!$B$15+1)*Setup!$B$22</f>
        <v>15.0838700272312</v>
      </c>
      <c r="AH159" s="0" t="n">
        <f aca="false">SUMPRODUCT('FD inverse'!$A$32:$BH$32,'FD mesh'!$B$84:$BI$84,$E158:$BL158)+'FD inverse'!$A$32*$C159/Setup!$B$17+INDEX('FD inverse'!$A$32:$BH$32,1,'FD mesh'!$B$15+1)*Setup!$B$22</f>
        <v>15.0760952761457</v>
      </c>
      <c r="AI159" s="0" t="n">
        <f aca="false">SUMPRODUCT('FD inverse'!$A$33:$BH$33,'FD mesh'!$B$84:$BI$84,$E158:$BL158)+'FD inverse'!$A$33*$C159/Setup!$B$17+INDEX('FD inverse'!$A$33:$BH$33,1,'FD mesh'!$B$15+1)*Setup!$B$22</f>
        <v>15.0687596169866</v>
      </c>
      <c r="AJ159" s="0" t="n">
        <f aca="false">SUMPRODUCT('FD inverse'!$A$34:$BH$34,'FD mesh'!$B$84:$BI$84,$E158:$BL158)+'FD inverse'!$A$34*$C159/Setup!$B$17+INDEX('FD inverse'!$A$34:$BH$34,1,'FD mesh'!$B$15+1)*Setup!$B$22</f>
        <v>15.0618235267565</v>
      </c>
      <c r="AK159" s="0" t="n">
        <f aca="false">SUMPRODUCT('FD inverse'!$A$35:$BH$35,'FD mesh'!$B$84:$BI$84,$E158:$BL158)+'FD inverse'!$A$35*$C159/Setup!$B$17+INDEX('FD inverse'!$A$35:$BH$35,1,'FD mesh'!$B$15+1)*Setup!$B$22</f>
        <v>15.0552490940008</v>
      </c>
      <c r="AL159" s="0" t="n">
        <f aca="false">SUMPRODUCT('FD inverse'!$A$36:$BH$36,'FD mesh'!$B$84:$BI$84,$E158:$BL158)+'FD inverse'!$A$36*$C159/Setup!$B$17+INDEX('FD inverse'!$A$36:$BH$36,1,'FD mesh'!$B$15+1)*Setup!$B$22</f>
        <v>15.0489998693767</v>
      </c>
      <c r="AM159" s="0" t="n">
        <f aca="false">SUMPRODUCT('FD inverse'!$A$37:$BH$37,'FD mesh'!$B$84:$BI$84,$E158:$BL158)+'FD inverse'!$A$37*$C159/Setup!$B$17+INDEX('FD inverse'!$A$37:$BH$37,1,'FD mesh'!$B$15+1)*Setup!$B$22</f>
        <v>15.0430407198824</v>
      </c>
      <c r="AN159" s="0" t="n">
        <f aca="false">SUMPRODUCT('FD inverse'!$A$38:$BH$38,'FD mesh'!$B$84:$BI$84,$E158:$BL158)+'FD inverse'!$A$38*$C159/Setup!$B$17+INDEX('FD inverse'!$A$38:$BH$38,1,'FD mesh'!$B$15+1)*Setup!$B$22</f>
        <v>15.037337686998</v>
      </c>
      <c r="AO159" s="0" t="n">
        <f aca="false">SUMPRODUCT('FD inverse'!$A$39:$BH$39,'FD mesh'!$B$84:$BI$84,$E158:$BL158)+'FD inverse'!$A$39*$C159/Setup!$B$17+INDEX('FD inverse'!$A$39:$BH$39,1,'FD mesh'!$B$15+1)*Setup!$B$22</f>
        <v>15.0318578488129</v>
      </c>
      <c r="AP159" s="0" t="n">
        <f aca="false">SUMPRODUCT('FD inverse'!$A$40:$BH$40,'FD mesh'!$B$84:$BI$84,$E158:$BL158)+'FD inverse'!$A$40*$C159/Setup!$B$17+INDEX('FD inverse'!$A$40:$BH$40,1,'FD mesh'!$B$15+1)*Setup!$B$22</f>
        <v>15.0265691860633</v>
      </c>
      <c r="AQ159" s="0" t="n">
        <f aca="false">SUMPRODUCT('FD inverse'!$A$41:$BH$41,'FD mesh'!$B$84:$BI$84,$E158:$BL158)+'FD inverse'!$A$41*$C159/Setup!$B$17+INDEX('FD inverse'!$A$41:$BH$41,1,'FD mesh'!$B$15+1)*Setup!$B$22</f>
        <v>15.0214404518728</v>
      </c>
      <c r="AR159" s="0" t="n">
        <f aca="false">SUMPRODUCT('FD inverse'!$A$42:$BH$42,'FD mesh'!$B$84:$BI$84,$E158:$BL158)+'FD inverse'!$A$42*$C159/Setup!$B$17+INDEX('FD inverse'!$A$42:$BH$42,1,'FD mesh'!$B$15+1)*Setup!$B$22</f>
        <v>15.0164410448746</v>
      </c>
      <c r="AS159" s="0" t="n">
        <f aca="false">SUMPRODUCT('FD inverse'!$A$43:$BH$43,'FD mesh'!$B$84:$BI$84,$E158:$BL158)+'FD inverse'!$A$43*$C159/Setup!$B$17+INDEX('FD inverse'!$A$43:$BH$43,1,'FD mesh'!$B$15+1)*Setup!$B$22</f>
        <v>0</v>
      </c>
      <c r="AT159" s="0" t="n">
        <f aca="false">SUMPRODUCT('FD inverse'!$A$44:$BH$44,'FD mesh'!$B$84:$BI$84,$E158:$BL158)+'FD inverse'!$A$44*$C159/Setup!$B$17+INDEX('FD inverse'!$A$44:$BH$44,1,'FD mesh'!$B$15+1)*Setup!$B$22</f>
        <v>0</v>
      </c>
      <c r="AU159" s="0" t="n">
        <f aca="false">SUMPRODUCT('FD inverse'!$A$45:$BH$45,'FD mesh'!$B$84:$BI$84,$E158:$BL158)+'FD inverse'!$A$45*$C159/Setup!$B$17+INDEX('FD inverse'!$A$45:$BH$45,1,'FD mesh'!$B$15+1)*Setup!$B$22</f>
        <v>0</v>
      </c>
      <c r="AV159" s="0" t="n">
        <f aca="false">SUMPRODUCT('FD inverse'!$A$46:$BH$46,'FD mesh'!$B$84:$BI$84,$E158:$BL158)+'FD inverse'!$A$46*$C159/Setup!$B$17+INDEX('FD inverse'!$A$46:$BH$46,1,'FD mesh'!$B$15+1)*Setup!$B$22</f>
        <v>0</v>
      </c>
      <c r="AW159" s="0" t="n">
        <f aca="false">SUMPRODUCT('FD inverse'!$A$47:$BH$47,'FD mesh'!$B$84:$BI$84,$E158:$BL158)+'FD inverse'!$A$47*$C159/Setup!$B$17+INDEX('FD inverse'!$A$47:$BH$47,1,'FD mesh'!$B$15+1)*Setup!$B$22</f>
        <v>0</v>
      </c>
      <c r="AX159" s="0" t="n">
        <f aca="false">SUMPRODUCT('FD inverse'!$A$48:$BH$48,'FD mesh'!$B$84:$BI$84,$E158:$BL158)+'FD inverse'!$A$48*$C159/Setup!$B$17+INDEX('FD inverse'!$A$48:$BH$48,1,'FD mesh'!$B$15+1)*Setup!$B$22</f>
        <v>0</v>
      </c>
      <c r="AY159" s="0" t="n">
        <f aca="false">SUMPRODUCT('FD inverse'!$A$49:$BH$49,'FD mesh'!$B$84:$BI$84,$E158:$BL158)+'FD inverse'!$A$49*$C159/Setup!$B$17+INDEX('FD inverse'!$A$49:$BH$49,1,'FD mesh'!$B$15+1)*Setup!$B$22</f>
        <v>0</v>
      </c>
      <c r="AZ159" s="0" t="n">
        <f aca="false">SUMPRODUCT('FD inverse'!$A$50:$BH$50,'FD mesh'!$B$84:$BI$84,$E158:$BL158)+'FD inverse'!$A$50*$C159/Setup!$B$17+INDEX('FD inverse'!$A$50:$BH$50,1,'FD mesh'!$B$15+1)*Setup!$B$22</f>
        <v>0</v>
      </c>
      <c r="BA159" s="0" t="n">
        <f aca="false">SUMPRODUCT('FD inverse'!$A$51:$BH$51,'FD mesh'!$B$84:$BI$84,$E158:$BL158)+'FD inverse'!$A$51*$C159/Setup!$B$17+INDEX('FD inverse'!$A$51:$BH$51,1,'FD mesh'!$B$15+1)*Setup!$B$22</f>
        <v>0</v>
      </c>
      <c r="BB159" s="0" t="n">
        <f aca="false">SUMPRODUCT('FD inverse'!$A$52:$BH$52,'FD mesh'!$B$84:$BI$84,$E158:$BL158)+'FD inverse'!$A$52*$C159/Setup!$B$17+INDEX('FD inverse'!$A$52:$BH$52,1,'FD mesh'!$B$15+1)*Setup!$B$22</f>
        <v>0</v>
      </c>
      <c r="BC159" s="0" t="n">
        <f aca="false">SUMPRODUCT('FD inverse'!$A$53:$BH$53,'FD mesh'!$B$84:$BI$84,$E158:$BL158)+'FD inverse'!$A$53*$C159/Setup!$B$17+INDEX('FD inverse'!$A$53:$BH$53,1,'FD mesh'!$B$15+1)*Setup!$B$22</f>
        <v>0</v>
      </c>
      <c r="BD159" s="0" t="n">
        <f aca="false">SUMPRODUCT('FD inverse'!$A$54:$BH$54,'FD mesh'!$B$84:$BI$84,$E158:$BL158)+'FD inverse'!$A$54*$C159/Setup!$B$17+INDEX('FD inverse'!$A$54:$BH$54,1,'FD mesh'!$B$15+1)*Setup!$B$22</f>
        <v>0</v>
      </c>
      <c r="BE159" s="0" t="n">
        <f aca="false">SUMPRODUCT('FD inverse'!$A$55:$BH$55,'FD mesh'!$B$84:$BI$84,$E158:$BL158)+'FD inverse'!$A$55*$C159/Setup!$B$17+INDEX('FD inverse'!$A$55:$BH$55,1,'FD mesh'!$B$15+1)*Setup!$B$22</f>
        <v>0</v>
      </c>
      <c r="BF159" s="0" t="n">
        <f aca="false">SUMPRODUCT('FD inverse'!$A$56:$BH$56,'FD mesh'!$B$84:$BI$84,$E158:$BL158)+'FD inverse'!$A$56*$C159/Setup!$B$17+INDEX('FD inverse'!$A$56:$BH$56,1,'FD mesh'!$B$15+1)*Setup!$B$22</f>
        <v>0</v>
      </c>
      <c r="BG159" s="0" t="n">
        <f aca="false">SUMPRODUCT('FD inverse'!$A$57:$BH$57,'FD mesh'!$B$84:$BI$84,$E158:$BL158)+'FD inverse'!$A$57*$C159/Setup!$B$17+INDEX('FD inverse'!$A$57:$BH$57,1,'FD mesh'!$B$15+1)*Setup!$B$22</f>
        <v>0</v>
      </c>
      <c r="BH159" s="0" t="n">
        <f aca="false">SUMPRODUCT('FD inverse'!$A$58:$BH$58,'FD mesh'!$B$84:$BI$84,$E158:$BL158)+'FD inverse'!$A$58*$C159/Setup!$B$17+INDEX('FD inverse'!$A$58:$BH$58,1,'FD mesh'!$B$15+1)*Setup!$B$22</f>
        <v>0</v>
      </c>
      <c r="BI159" s="0" t="n">
        <f aca="false">SUMPRODUCT('FD inverse'!$A$59:$BH$59,'FD mesh'!$B$84:$BI$84,$E158:$BL158)+'FD inverse'!$A$59*$C159/Setup!$B$17+INDEX('FD inverse'!$A$59:$BH$59,1,'FD mesh'!$B$15+1)*Setup!$B$22</f>
        <v>0</v>
      </c>
      <c r="BJ159" s="0" t="n">
        <f aca="false">SUMPRODUCT('FD inverse'!$A$60:$BH$60,'FD mesh'!$B$84:$BI$84,$E158:$BL158)+'FD inverse'!$A$60*$C159/Setup!$B$17+INDEX('FD inverse'!$A$60:$BH$60,1,'FD mesh'!$B$15+1)*Setup!$B$22</f>
        <v>0</v>
      </c>
      <c r="BK159" s="0" t="n">
        <f aca="false">SUMPRODUCT('FD inverse'!$A$61:$BH$61,'FD mesh'!$B$84:$BI$84,$E158:$BL158)+'FD inverse'!$A$61*$C159/Setup!$B$17+INDEX('FD inverse'!$A$61:$BH$61,1,'FD mesh'!$B$15+1)*Setup!$B$22</f>
        <v>0</v>
      </c>
      <c r="BL159" s="0" t="n">
        <f aca="false">SUMPRODUCT('FD inverse'!$A$62:$BH$62,'FD mesh'!$B$84:$BI$84,$E158:$BL158)+'FD inverse'!$A$62*$C159/Setup!$B$17+INDEX('FD inverse'!$A$62:$BH$62,1,'FD mesh'!$B$15+1)*Setup!$B$22</f>
        <v>0</v>
      </c>
    </row>
    <row r="160" customFormat="false" ht="15" hidden="false" customHeight="false" outlineLevel="0" collapsed="false">
      <c r="A160" s="0" t="n">
        <v>155</v>
      </c>
      <c r="B160" s="0" t="n">
        <f aca="false">A160*Setup!$B$11/3600</f>
        <v>12.9166666666667</v>
      </c>
      <c r="C160" s="0" t="n">
        <f aca="false">Setup!$B$7+Setup!$B$8*COS(2*PI()*(B160-Setup!$B$9)/24)</f>
        <v>26.7660522231291</v>
      </c>
      <c r="D160" s="0" t="n">
        <f aca="false">(C160-E160)/Setup!$B$17</f>
        <v>25.9926965238787</v>
      </c>
      <c r="E160" s="0" t="n">
        <f aca="false">SUMPRODUCT('FD inverse'!$A$3:$BH$3,'FD mesh'!$B$84:$BI$84,$E159:$BL159)+'FD inverse'!$A$3*$C160/Setup!$B$17+INDEX('FD inverse'!$A$3:$BH$3,1,'FD mesh'!$B$15+1)*Setup!$B$22</f>
        <v>23.3870016750248</v>
      </c>
      <c r="F160" s="0" t="n">
        <f aca="false">SUMPRODUCT('FD inverse'!$A$4:$BH$4,'FD mesh'!$B$84:$BI$84,$E159:$BL159)+'FD inverse'!$A$4*$C160/Setup!$B$17+INDEX('FD inverse'!$A$4:$BH$4,1,'FD mesh'!$B$15+1)*Setup!$B$22</f>
        <v>22.6250003731241</v>
      </c>
      <c r="G160" s="0" t="n">
        <f aca="false">SUMPRODUCT('FD inverse'!$A$5:$BH$5,'FD mesh'!$B$84:$BI$84,$E159:$BL159)+'FD inverse'!$A$5*$C160/Setup!$B$17+INDEX('FD inverse'!$A$5:$BH$5,1,'FD mesh'!$B$15+1)*Setup!$B$22</f>
        <v>21.8850963057746</v>
      </c>
      <c r="H160" s="0" t="n">
        <f aca="false">SUMPRODUCT('FD inverse'!$A$6:$BH$6,'FD mesh'!$B$84:$BI$84,$E159:$BL159)+'FD inverse'!$A$6*$C160/Setup!$B$17+INDEX('FD inverse'!$A$6:$BH$6,1,'FD mesh'!$B$15+1)*Setup!$B$22</f>
        <v>19.4341519308983</v>
      </c>
      <c r="I160" s="0" t="n">
        <f aca="false">SUMPRODUCT('FD inverse'!$A$7:$BH$7,'FD mesh'!$B$84:$BI$84,$E159:$BL159)+'FD inverse'!$A$7*$C160/Setup!$B$17+INDEX('FD inverse'!$A$7:$BH$7,1,'FD mesh'!$B$15+1)*Setup!$B$22</f>
        <v>19.2286757062699</v>
      </c>
      <c r="J160" s="0" t="n">
        <f aca="false">SUMPRODUCT('FD inverse'!$A$8:$BH$8,'FD mesh'!$B$84:$BI$84,$E159:$BL159)+'FD inverse'!$A$8*$C160/Setup!$B$17+INDEX('FD inverse'!$A$8:$BH$8,1,'FD mesh'!$B$15+1)*Setup!$B$22</f>
        <v>19.0455513081226</v>
      </c>
      <c r="K160" s="0" t="n">
        <f aca="false">SUMPRODUCT('FD inverse'!$A$9:$BH$9,'FD mesh'!$B$84:$BI$84,$E159:$BL159)+'FD inverse'!$A$9*$C160/Setup!$B$17+INDEX('FD inverse'!$A$9:$BH$9,1,'FD mesh'!$B$15+1)*Setup!$B$22</f>
        <v>18.8843053928518</v>
      </c>
      <c r="L160" s="0" t="n">
        <f aca="false">SUMPRODUCT('FD inverse'!$A$10:$BH$10,'FD mesh'!$B$84:$BI$84,$E159:$BL159)+'FD inverse'!$A$10*$C160/Setup!$B$17+INDEX('FD inverse'!$A$10:$BH$10,1,'FD mesh'!$B$15+1)*Setup!$B$22</f>
        <v>18.7444927813898</v>
      </c>
      <c r="M160" s="0" t="n">
        <f aca="false">SUMPRODUCT('FD inverse'!$A$11:$BH$11,'FD mesh'!$B$84:$BI$84,$E159:$BL159)+'FD inverse'!$A$11*$C160/Setup!$B$17+INDEX('FD inverse'!$A$11:$BH$11,1,'FD mesh'!$B$15+1)*Setup!$B$22</f>
        <v>18.6257052214442</v>
      </c>
      <c r="N160" s="0" t="n">
        <f aca="false">SUMPRODUCT('FD inverse'!$A$12:$BH$12,'FD mesh'!$B$84:$BI$84,$E159:$BL159)+'FD inverse'!$A$12*$C160/Setup!$B$17+INDEX('FD inverse'!$A$12:$BH$12,1,'FD mesh'!$B$15+1)*Setup!$B$22</f>
        <v>18.5275787130334</v>
      </c>
      <c r="O160" s="0" t="n">
        <f aca="false">SUMPRODUCT('FD inverse'!$A$13:$BH$13,'FD mesh'!$B$84:$BI$84,$E159:$BL159)+'FD inverse'!$A$13*$C160/Setup!$B$17+INDEX('FD inverse'!$A$13:$BH$13,1,'FD mesh'!$B$15+1)*Setup!$B$22</f>
        <v>18.4497995050023</v>
      </c>
      <c r="P160" s="0" t="n">
        <f aca="false">SUMPRODUCT('FD inverse'!$A$14:$BH$14,'FD mesh'!$B$84:$BI$84,$E159:$BL159)+'FD inverse'!$A$14*$C160/Setup!$B$17+INDEX('FD inverse'!$A$14:$BH$14,1,'FD mesh'!$B$15+1)*Setup!$B$22</f>
        <v>18.3921088562251</v>
      </c>
      <c r="Q160" s="0" t="n">
        <f aca="false">SUMPRODUCT('FD inverse'!$A$15:$BH$15,'FD mesh'!$B$84:$BI$84,$E159:$BL159)+'FD inverse'!$A$15*$C160/Setup!$B$17+INDEX('FD inverse'!$A$15:$BH$15,1,'FD mesh'!$B$15+1)*Setup!$B$22</f>
        <v>18.3543066401713</v>
      </c>
      <c r="R160" s="0" t="n">
        <f aca="false">SUMPRODUCT('FD inverse'!$A$16:$BH$16,'FD mesh'!$B$84:$BI$84,$E159:$BL159)+'FD inverse'!$A$16*$C160/Setup!$B$17+INDEX('FD inverse'!$A$16:$BH$16,1,'FD mesh'!$B$15+1)*Setup!$B$22</f>
        <v>18.3362538556404</v>
      </c>
      <c r="S160" s="0" t="n">
        <f aca="false">SUMPRODUCT('FD inverse'!$A$17:$BH$17,'FD mesh'!$B$84:$BI$84,$E159:$BL159)+'FD inverse'!$A$17*$C160/Setup!$B$17+INDEX('FD inverse'!$A$17:$BH$17,1,'FD mesh'!$B$15+1)*Setup!$B$22</f>
        <v>18.075892136483</v>
      </c>
      <c r="T160" s="0" t="n">
        <f aca="false">SUMPRODUCT('FD inverse'!$A$18:$BH$18,'FD mesh'!$B$84:$BI$84,$E159:$BL159)+'FD inverse'!$A$18*$C160/Setup!$B$17+INDEX('FD inverse'!$A$18:$BH$18,1,'FD mesh'!$B$15+1)*Setup!$B$22</f>
        <v>17.8246284125427</v>
      </c>
      <c r="U160" s="0" t="n">
        <f aca="false">SUMPRODUCT('FD inverse'!$A$19:$BH$19,'FD mesh'!$B$84:$BI$84,$E159:$BL159)+'FD inverse'!$A$19*$C160/Setup!$B$17+INDEX('FD inverse'!$A$19:$BH$19,1,'FD mesh'!$B$15+1)*Setup!$B$22</f>
        <v>17.5817626515185</v>
      </c>
      <c r="V160" s="0" t="n">
        <f aca="false">SUMPRODUCT('FD inverse'!$A$20:$BH$20,'FD mesh'!$B$84:$BI$84,$E159:$BL159)+'FD inverse'!$A$20*$C160/Setup!$B$17+INDEX('FD inverse'!$A$20:$BH$20,1,'FD mesh'!$B$15+1)*Setup!$B$22</f>
        <v>17.3466093367394</v>
      </c>
      <c r="W160" s="0" t="n">
        <f aca="false">SUMPRODUCT('FD inverse'!$A$21:$BH$21,'FD mesh'!$B$84:$BI$84,$E159:$BL159)+'FD inverse'!$A$21*$C160/Setup!$B$17+INDEX('FD inverse'!$A$21:$BH$21,1,'FD mesh'!$B$15+1)*Setup!$B$22</f>
        <v>17.1184967287267</v>
      </c>
      <c r="X160" s="0" t="n">
        <f aca="false">SUMPRODUCT('FD inverse'!$A$22:$BH$22,'FD mesh'!$B$84:$BI$84,$E159:$BL159)+'FD inverse'!$A$22*$C160/Setup!$B$17+INDEX('FD inverse'!$A$22:$BH$22,1,'FD mesh'!$B$15+1)*Setup!$B$22</f>
        <v>16.896766039597</v>
      </c>
      <c r="Y160" s="0" t="n">
        <f aca="false">SUMPRODUCT('FD inverse'!$A$23:$BH$23,'FD mesh'!$B$84:$BI$84,$E159:$BL159)+'FD inverse'!$A$23*$C160/Setup!$B$17+INDEX('FD inverse'!$A$23:$BH$23,1,'FD mesh'!$B$15+1)*Setup!$B$22</f>
        <v>16.6807705309768</v>
      </c>
      <c r="Z160" s="0" t="n">
        <f aca="false">SUMPRODUCT('FD inverse'!$A$24:$BH$24,'FD mesh'!$B$84:$BI$84,$E159:$BL159)+'FD inverse'!$A$24*$C160/Setup!$B$17+INDEX('FD inverse'!$A$24:$BH$24,1,'FD mesh'!$B$15+1)*Setup!$B$22</f>
        <v>16.4698745452497</v>
      </c>
      <c r="AA160" s="0" t="n">
        <f aca="false">SUMPRODUCT('FD inverse'!$A$25:$BH$25,'FD mesh'!$B$84:$BI$84,$E159:$BL159)+'FD inverse'!$A$25*$C160/Setup!$B$17+INDEX('FD inverse'!$A$25:$BH$25,1,'FD mesh'!$B$15+1)*Setup!$B$22</f>
        <v>16.2634524791708</v>
      </c>
      <c r="AB160" s="0" t="n">
        <f aca="false">SUMPRODUCT('FD inverse'!$A$26:$BH$26,'FD mesh'!$B$84:$BI$84,$E159:$BL159)+'FD inverse'!$A$26*$C160/Setup!$B$17+INDEX('FD inverse'!$A$26:$BH$26,1,'FD mesh'!$B$15+1)*Setup!$B$22</f>
        <v>16.0608877081678</v>
      </c>
      <c r="AC160" s="0" t="n">
        <f aca="false">SUMPRODUCT('FD inverse'!$A$27:$BH$27,'FD mesh'!$B$84:$BI$84,$E159:$BL159)+'FD inverse'!$A$27*$C160/Setup!$B$17+INDEX('FD inverse'!$A$27:$BH$27,1,'FD mesh'!$B$15+1)*Setup!$B$22</f>
        <v>15.8615714689979</v>
      </c>
      <c r="AD160" s="0" t="n">
        <f aca="false">SUMPRODUCT('FD inverse'!$A$28:$BH$28,'FD mesh'!$B$84:$BI$84,$E159:$BL159)+'FD inverse'!$A$28*$C160/Setup!$B$17+INDEX('FD inverse'!$A$28:$BH$28,1,'FD mesh'!$B$15+1)*Setup!$B$22</f>
        <v>15.6649017078569</v>
      </c>
      <c r="AE160" s="0" t="n">
        <f aca="false">SUMPRODUCT('FD inverse'!$A$29:$BH$29,'FD mesh'!$B$84:$BI$84,$E159:$BL159)+'FD inverse'!$A$29*$C160/Setup!$B$17+INDEX('FD inverse'!$A$29:$BH$29,1,'FD mesh'!$B$15+1)*Setup!$B$22</f>
        <v>15.4702819005359</v>
      </c>
      <c r="AF160" s="0" t="n">
        <f aca="false">SUMPRODUCT('FD inverse'!$A$30:$BH$30,'FD mesh'!$B$84:$BI$84,$E159:$BL159)+'FD inverse'!$A$30*$C160/Setup!$B$17+INDEX('FD inverse'!$A$30:$BH$30,1,'FD mesh'!$B$15+1)*Setup!$B$22</f>
        <v>15.2771198507953</v>
      </c>
      <c r="AG160" s="0" t="n">
        <f aca="false">SUMPRODUCT('FD inverse'!$A$31:$BH$31,'FD mesh'!$B$84:$BI$84,$E159:$BL159)+'FD inverse'!$A$31*$C160/Setup!$B$17+INDEX('FD inverse'!$A$31:$BH$31,1,'FD mesh'!$B$15+1)*Setup!$B$22</f>
        <v>15.0848264727794</v>
      </c>
      <c r="AH160" s="0" t="n">
        <f aca="false">SUMPRODUCT('FD inverse'!$A$32:$BH$32,'FD mesh'!$B$84:$BI$84,$E159:$BL159)+'FD inverse'!$A$32*$C160/Setup!$B$17+INDEX('FD inverse'!$A$32:$BH$32,1,'FD mesh'!$B$15+1)*Setup!$B$22</f>
        <v>15.0769695644286</v>
      </c>
      <c r="AI160" s="0" t="n">
        <f aca="false">SUMPRODUCT('FD inverse'!$A$33:$BH$33,'FD mesh'!$B$84:$BI$84,$E159:$BL159)+'FD inverse'!$A$33*$C160/Setup!$B$17+INDEX('FD inverse'!$A$33:$BH$33,1,'FD mesh'!$B$15+1)*Setup!$B$22</f>
        <v>15.0695552409443</v>
      </c>
      <c r="AJ160" s="0" t="n">
        <f aca="false">SUMPRODUCT('FD inverse'!$A$34:$BH$34,'FD mesh'!$B$84:$BI$84,$E159:$BL159)+'FD inverse'!$A$34*$C160/Setup!$B$17+INDEX('FD inverse'!$A$34:$BH$34,1,'FD mesh'!$B$15+1)*Setup!$B$22</f>
        <v>15.0625436806331</v>
      </c>
      <c r="AK160" s="0" t="n">
        <f aca="false">SUMPRODUCT('FD inverse'!$A$35:$BH$35,'FD mesh'!$B$84:$BI$84,$E159:$BL159)+'FD inverse'!$A$35*$C160/Setup!$B$17+INDEX('FD inverse'!$A$35:$BH$35,1,'FD mesh'!$B$15+1)*Setup!$B$22</f>
        <v>15.0558966788018</v>
      </c>
      <c r="AL160" s="0" t="n">
        <f aca="false">SUMPRODUCT('FD inverse'!$A$36:$BH$36,'FD mesh'!$B$84:$BI$84,$E159:$BL159)+'FD inverse'!$A$36*$C160/Setup!$B$17+INDEX('FD inverse'!$A$36:$BH$36,1,'FD mesh'!$B$15+1)*Setup!$B$22</f>
        <v>15.0495774993125</v>
      </c>
      <c r="AM160" s="0" t="n">
        <f aca="false">SUMPRODUCT('FD inverse'!$A$37:$BH$37,'FD mesh'!$B$84:$BI$84,$E159:$BL159)+'FD inverse'!$A$37*$C160/Setup!$B$17+INDEX('FD inverse'!$A$37:$BH$37,1,'FD mesh'!$B$15+1)*Setup!$B$22</f>
        <v>15.0435507294015</v>
      </c>
      <c r="AN160" s="0" t="n">
        <f aca="false">SUMPRODUCT('FD inverse'!$A$38:$BH$38,'FD mesh'!$B$84:$BI$84,$E159:$BL159)+'FD inverse'!$A$38*$C160/Setup!$B$17+INDEX('FD inverse'!$A$38:$BH$38,1,'FD mesh'!$B$15+1)*Setup!$B$22</f>
        <v>15.0377821380562</v>
      </c>
      <c r="AO160" s="0" t="n">
        <f aca="false">SUMPRODUCT('FD inverse'!$A$39:$BH$39,'FD mesh'!$B$84:$BI$84,$E159:$BL159)+'FD inverse'!$A$39*$C160/Setup!$B$17+INDEX('FD inverse'!$A$39:$BH$39,1,'FD mesh'!$B$15+1)*Setup!$B$22</f>
        <v>15.0322385380737</v>
      </c>
      <c r="AP160" s="0" t="n">
        <f aca="false">SUMPRODUCT('FD inverse'!$A$40:$BH$40,'FD mesh'!$B$84:$BI$84,$E159:$BL159)+'FD inverse'!$A$40*$C160/Setup!$B$17+INDEX('FD inverse'!$A$40:$BH$40,1,'FD mesh'!$B$15+1)*Setup!$B$22</f>
        <v>15.0268876517635</v>
      </c>
      <c r="AQ160" s="0" t="n">
        <f aca="false">SUMPRODUCT('FD inverse'!$A$41:$BH$41,'FD mesh'!$B$84:$BI$84,$E159:$BL159)+'FD inverse'!$A$41*$C160/Setup!$B$17+INDEX('FD inverse'!$A$41:$BH$41,1,'FD mesh'!$B$15+1)*Setup!$B$22</f>
        <v>15.0216979801261</v>
      </c>
      <c r="AR160" s="0" t="n">
        <f aca="false">SUMPRODUCT('FD inverse'!$A$42:$BH$42,'FD mesh'!$B$84:$BI$84,$E159:$BL159)+'FD inverse'!$A$42*$C160/Setup!$B$17+INDEX('FD inverse'!$A$42:$BH$42,1,'FD mesh'!$B$15+1)*Setup!$B$22</f>
        <v>15.0166386752222</v>
      </c>
      <c r="AS160" s="0" t="n">
        <f aca="false">SUMPRODUCT('FD inverse'!$A$43:$BH$43,'FD mesh'!$B$84:$BI$84,$E159:$BL159)+'FD inverse'!$A$43*$C160/Setup!$B$17+INDEX('FD inverse'!$A$43:$BH$43,1,'FD mesh'!$B$15+1)*Setup!$B$22</f>
        <v>0</v>
      </c>
      <c r="AT160" s="0" t="n">
        <f aca="false">SUMPRODUCT('FD inverse'!$A$44:$BH$44,'FD mesh'!$B$84:$BI$84,$E159:$BL159)+'FD inverse'!$A$44*$C160/Setup!$B$17+INDEX('FD inverse'!$A$44:$BH$44,1,'FD mesh'!$B$15+1)*Setup!$B$22</f>
        <v>0</v>
      </c>
      <c r="AU160" s="0" t="n">
        <f aca="false">SUMPRODUCT('FD inverse'!$A$45:$BH$45,'FD mesh'!$B$84:$BI$84,$E159:$BL159)+'FD inverse'!$A$45*$C160/Setup!$B$17+INDEX('FD inverse'!$A$45:$BH$45,1,'FD mesh'!$B$15+1)*Setup!$B$22</f>
        <v>0</v>
      </c>
      <c r="AV160" s="0" t="n">
        <f aca="false">SUMPRODUCT('FD inverse'!$A$46:$BH$46,'FD mesh'!$B$84:$BI$84,$E159:$BL159)+'FD inverse'!$A$46*$C160/Setup!$B$17+INDEX('FD inverse'!$A$46:$BH$46,1,'FD mesh'!$B$15+1)*Setup!$B$22</f>
        <v>0</v>
      </c>
      <c r="AW160" s="0" t="n">
        <f aca="false">SUMPRODUCT('FD inverse'!$A$47:$BH$47,'FD mesh'!$B$84:$BI$84,$E159:$BL159)+'FD inverse'!$A$47*$C160/Setup!$B$17+INDEX('FD inverse'!$A$47:$BH$47,1,'FD mesh'!$B$15+1)*Setup!$B$22</f>
        <v>0</v>
      </c>
      <c r="AX160" s="0" t="n">
        <f aca="false">SUMPRODUCT('FD inverse'!$A$48:$BH$48,'FD mesh'!$B$84:$BI$84,$E159:$BL159)+'FD inverse'!$A$48*$C160/Setup!$B$17+INDEX('FD inverse'!$A$48:$BH$48,1,'FD mesh'!$B$15+1)*Setup!$B$22</f>
        <v>0</v>
      </c>
      <c r="AY160" s="0" t="n">
        <f aca="false">SUMPRODUCT('FD inverse'!$A$49:$BH$49,'FD mesh'!$B$84:$BI$84,$E159:$BL159)+'FD inverse'!$A$49*$C160/Setup!$B$17+INDEX('FD inverse'!$A$49:$BH$49,1,'FD mesh'!$B$15+1)*Setup!$B$22</f>
        <v>0</v>
      </c>
      <c r="AZ160" s="0" t="n">
        <f aca="false">SUMPRODUCT('FD inverse'!$A$50:$BH$50,'FD mesh'!$B$84:$BI$84,$E159:$BL159)+'FD inverse'!$A$50*$C160/Setup!$B$17+INDEX('FD inverse'!$A$50:$BH$50,1,'FD mesh'!$B$15+1)*Setup!$B$22</f>
        <v>0</v>
      </c>
      <c r="BA160" s="0" t="n">
        <f aca="false">SUMPRODUCT('FD inverse'!$A$51:$BH$51,'FD mesh'!$B$84:$BI$84,$E159:$BL159)+'FD inverse'!$A$51*$C160/Setup!$B$17+INDEX('FD inverse'!$A$51:$BH$51,1,'FD mesh'!$B$15+1)*Setup!$B$22</f>
        <v>0</v>
      </c>
      <c r="BB160" s="0" t="n">
        <f aca="false">SUMPRODUCT('FD inverse'!$A$52:$BH$52,'FD mesh'!$B$84:$BI$84,$E159:$BL159)+'FD inverse'!$A$52*$C160/Setup!$B$17+INDEX('FD inverse'!$A$52:$BH$52,1,'FD mesh'!$B$15+1)*Setup!$B$22</f>
        <v>0</v>
      </c>
      <c r="BC160" s="0" t="n">
        <f aca="false">SUMPRODUCT('FD inverse'!$A$53:$BH$53,'FD mesh'!$B$84:$BI$84,$E159:$BL159)+'FD inverse'!$A$53*$C160/Setup!$B$17+INDEX('FD inverse'!$A$53:$BH$53,1,'FD mesh'!$B$15+1)*Setup!$B$22</f>
        <v>0</v>
      </c>
      <c r="BD160" s="0" t="n">
        <f aca="false">SUMPRODUCT('FD inverse'!$A$54:$BH$54,'FD mesh'!$B$84:$BI$84,$E159:$BL159)+'FD inverse'!$A$54*$C160/Setup!$B$17+INDEX('FD inverse'!$A$54:$BH$54,1,'FD mesh'!$B$15+1)*Setup!$B$22</f>
        <v>0</v>
      </c>
      <c r="BE160" s="0" t="n">
        <f aca="false">SUMPRODUCT('FD inverse'!$A$55:$BH$55,'FD mesh'!$B$84:$BI$84,$E159:$BL159)+'FD inverse'!$A$55*$C160/Setup!$B$17+INDEX('FD inverse'!$A$55:$BH$55,1,'FD mesh'!$B$15+1)*Setup!$B$22</f>
        <v>0</v>
      </c>
      <c r="BF160" s="0" t="n">
        <f aca="false">SUMPRODUCT('FD inverse'!$A$56:$BH$56,'FD mesh'!$B$84:$BI$84,$E159:$BL159)+'FD inverse'!$A$56*$C160/Setup!$B$17+INDEX('FD inverse'!$A$56:$BH$56,1,'FD mesh'!$B$15+1)*Setup!$B$22</f>
        <v>0</v>
      </c>
      <c r="BG160" s="0" t="n">
        <f aca="false">SUMPRODUCT('FD inverse'!$A$57:$BH$57,'FD mesh'!$B$84:$BI$84,$E159:$BL159)+'FD inverse'!$A$57*$C160/Setup!$B$17+INDEX('FD inverse'!$A$57:$BH$57,1,'FD mesh'!$B$15+1)*Setup!$B$22</f>
        <v>0</v>
      </c>
      <c r="BH160" s="0" t="n">
        <f aca="false">SUMPRODUCT('FD inverse'!$A$58:$BH$58,'FD mesh'!$B$84:$BI$84,$E159:$BL159)+'FD inverse'!$A$58*$C160/Setup!$B$17+INDEX('FD inverse'!$A$58:$BH$58,1,'FD mesh'!$B$15+1)*Setup!$B$22</f>
        <v>0</v>
      </c>
      <c r="BI160" s="0" t="n">
        <f aca="false">SUMPRODUCT('FD inverse'!$A$59:$BH$59,'FD mesh'!$B$84:$BI$84,$E159:$BL159)+'FD inverse'!$A$59*$C160/Setup!$B$17+INDEX('FD inverse'!$A$59:$BH$59,1,'FD mesh'!$B$15+1)*Setup!$B$22</f>
        <v>0</v>
      </c>
      <c r="BJ160" s="0" t="n">
        <f aca="false">SUMPRODUCT('FD inverse'!$A$60:$BH$60,'FD mesh'!$B$84:$BI$84,$E159:$BL159)+'FD inverse'!$A$60*$C160/Setup!$B$17+INDEX('FD inverse'!$A$60:$BH$60,1,'FD mesh'!$B$15+1)*Setup!$B$22</f>
        <v>0</v>
      </c>
      <c r="BK160" s="0" t="n">
        <f aca="false">SUMPRODUCT('FD inverse'!$A$61:$BH$61,'FD mesh'!$B$84:$BI$84,$E159:$BL159)+'FD inverse'!$A$61*$C160/Setup!$B$17+INDEX('FD inverse'!$A$61:$BH$61,1,'FD mesh'!$B$15+1)*Setup!$B$22</f>
        <v>0</v>
      </c>
      <c r="BL160" s="0" t="n">
        <f aca="false">SUMPRODUCT('FD inverse'!$A$62:$BH$62,'FD mesh'!$B$84:$BI$84,$E159:$BL159)+'FD inverse'!$A$62*$C160/Setup!$B$17+INDEX('FD inverse'!$A$62:$BH$62,1,'FD mesh'!$B$15+1)*Setup!$B$22</f>
        <v>0</v>
      </c>
    </row>
    <row r="161" customFormat="false" ht="15" hidden="false" customHeight="false" outlineLevel="0" collapsed="false">
      <c r="A161" s="0" t="n">
        <v>156</v>
      </c>
      <c r="B161" s="0" t="n">
        <f aca="false">A161*Setup!$B$11/3600</f>
        <v>13</v>
      </c>
      <c r="C161" s="0" t="n">
        <f aca="false">Setup!$B$7+Setup!$B$8*COS(2*PI()*(B161-Setup!$B$9)/24)</f>
        <v>26.8284271247462</v>
      </c>
      <c r="D161" s="0" t="n">
        <f aca="false">(C161-E161)/Setup!$B$17</f>
        <v>26.0669541223032</v>
      </c>
      <c r="E161" s="0" t="n">
        <f aca="false">SUMPRODUCT('FD inverse'!$A$3:$BH$3,'FD mesh'!$B$84:$BI$84,$E160:$BL160)+'FD inverse'!$A$3*$C161/Setup!$B$17+INDEX('FD inverse'!$A$3:$BH$3,1,'FD mesh'!$B$15+1)*Setup!$B$22</f>
        <v>23.4397230888468</v>
      </c>
      <c r="F161" s="0" t="n">
        <f aca="false">SUMPRODUCT('FD inverse'!$A$4:$BH$4,'FD mesh'!$B$84:$BI$84,$E160:$BL160)+'FD inverse'!$A$4*$C161/Setup!$B$17+INDEX('FD inverse'!$A$4:$BH$4,1,'FD mesh'!$B$15+1)*Setup!$B$22</f>
        <v>22.6753621618671</v>
      </c>
      <c r="G161" s="0" t="n">
        <f aca="false">SUMPRODUCT('FD inverse'!$A$5:$BH$5,'FD mesh'!$B$84:$BI$84,$E160:$BL160)+'FD inverse'!$A$5*$C161/Setup!$B$17+INDEX('FD inverse'!$A$5:$BH$5,1,'FD mesh'!$B$15+1)*Setup!$B$22</f>
        <v>21.9328596501403</v>
      </c>
      <c r="H161" s="0" t="n">
        <f aca="false">SUMPRODUCT('FD inverse'!$A$6:$BH$6,'FD mesh'!$B$84:$BI$84,$E160:$BL160)+'FD inverse'!$A$6*$C161/Setup!$B$17+INDEX('FD inverse'!$A$6:$BH$6,1,'FD mesh'!$B$15+1)*Setup!$B$22</f>
        <v>19.4728786493386</v>
      </c>
      <c r="I161" s="0" t="n">
        <f aca="false">SUMPRODUCT('FD inverse'!$A$7:$BH$7,'FD mesh'!$B$84:$BI$84,$E160:$BL160)+'FD inverse'!$A$7*$C161/Setup!$B$17+INDEX('FD inverse'!$A$7:$BH$7,1,'FD mesh'!$B$15+1)*Setup!$B$22</f>
        <v>19.2666050263887</v>
      </c>
      <c r="J161" s="0" t="n">
        <f aca="false">SUMPRODUCT('FD inverse'!$A$8:$BH$8,'FD mesh'!$B$84:$BI$84,$E160:$BL160)+'FD inverse'!$A$8*$C161/Setup!$B$17+INDEX('FD inverse'!$A$8:$BH$8,1,'FD mesh'!$B$15+1)*Setup!$B$22</f>
        <v>19.0827085834498</v>
      </c>
      <c r="K161" s="0" t="n">
        <f aca="false">SUMPRODUCT('FD inverse'!$A$9:$BH$9,'FD mesh'!$B$84:$BI$84,$E160:$BL160)+'FD inverse'!$A$9*$C161/Setup!$B$17+INDEX('FD inverse'!$A$9:$BH$9,1,'FD mesh'!$B$15+1)*Setup!$B$22</f>
        <v>18.9207338368692</v>
      </c>
      <c r="L161" s="0" t="n">
        <f aca="false">SUMPRODUCT('FD inverse'!$A$10:$BH$10,'FD mesh'!$B$84:$BI$84,$E160:$BL160)+'FD inverse'!$A$10*$C161/Setup!$B$17+INDEX('FD inverse'!$A$10:$BH$10,1,'FD mesh'!$B$15+1)*Setup!$B$22</f>
        <v>18.7802507976736</v>
      </c>
      <c r="M161" s="0" t="n">
        <f aca="false">SUMPRODUCT('FD inverse'!$A$11:$BH$11,'FD mesh'!$B$84:$BI$84,$E160:$BL160)+'FD inverse'!$A$11*$C161/Setup!$B$17+INDEX('FD inverse'!$A$11:$BH$11,1,'FD mesh'!$B$15+1)*Setup!$B$22</f>
        <v>18.6608639332766</v>
      </c>
      <c r="N161" s="0" t="n">
        <f aca="false">SUMPRODUCT('FD inverse'!$A$12:$BH$12,'FD mesh'!$B$84:$BI$84,$E160:$BL160)+'FD inverse'!$A$12*$C161/Setup!$B$17+INDEX('FD inverse'!$A$12:$BH$12,1,'FD mesh'!$B$15+1)*Setup!$B$22</f>
        <v>18.5622196717307</v>
      </c>
      <c r="O161" s="0" t="n">
        <f aca="false">SUMPRODUCT('FD inverse'!$A$13:$BH$13,'FD mesh'!$B$84:$BI$84,$E160:$BL160)+'FD inverse'!$A$13*$C161/Setup!$B$17+INDEX('FD inverse'!$A$13:$BH$13,1,'FD mesh'!$B$15+1)*Setup!$B$22</f>
        <v>18.484012553959</v>
      </c>
      <c r="P161" s="0" t="n">
        <f aca="false">SUMPRODUCT('FD inverse'!$A$14:$BH$14,'FD mesh'!$B$84:$BI$84,$E160:$BL160)+'FD inverse'!$A$14*$C161/Setup!$B$17+INDEX('FD inverse'!$A$14:$BH$14,1,'FD mesh'!$B$15+1)*Setup!$B$22</f>
        <v>18.4259901258372</v>
      </c>
      <c r="Q161" s="0" t="n">
        <f aca="false">SUMPRODUCT('FD inverse'!$A$15:$BH$15,'FD mesh'!$B$84:$BI$84,$E160:$BL160)+'FD inverse'!$A$15*$C161/Setup!$B$17+INDEX('FD inverse'!$A$15:$BH$15,1,'FD mesh'!$B$15+1)*Setup!$B$22</f>
        <v>18.3879566473391</v>
      </c>
      <c r="R161" s="0" t="n">
        <f aca="false">SUMPRODUCT('FD inverse'!$A$16:$BH$16,'FD mesh'!$B$84:$BI$84,$E160:$BL160)+'FD inverse'!$A$16*$C161/Setup!$B$17+INDEX('FD inverse'!$A$16:$BH$16,1,'FD mesh'!$B$15+1)*Setup!$B$22</f>
        <v>18.3697756804444</v>
      </c>
      <c r="S161" s="0" t="n">
        <f aca="false">SUMPRODUCT('FD inverse'!$A$17:$BH$17,'FD mesh'!$B$84:$BI$84,$E160:$BL160)+'FD inverse'!$A$17*$C161/Setup!$B$17+INDEX('FD inverse'!$A$17:$BH$17,1,'FD mesh'!$B$15+1)*Setup!$B$22</f>
        <v>18.1069781492472</v>
      </c>
      <c r="T161" s="0" t="n">
        <f aca="false">SUMPRODUCT('FD inverse'!$A$18:$BH$18,'FD mesh'!$B$84:$BI$84,$E160:$BL160)+'FD inverse'!$A$18*$C161/Setup!$B$17+INDEX('FD inverse'!$A$18:$BH$18,1,'FD mesh'!$B$15+1)*Setup!$B$22</f>
        <v>17.8533287875206</v>
      </c>
      <c r="U161" s="0" t="n">
        <f aca="false">SUMPRODUCT('FD inverse'!$A$19:$BH$19,'FD mesh'!$B$84:$BI$84,$E160:$BL160)+'FD inverse'!$A$19*$C161/Setup!$B$17+INDEX('FD inverse'!$A$19:$BH$19,1,'FD mesh'!$B$15+1)*Setup!$B$22</f>
        <v>17.6081255361446</v>
      </c>
      <c r="V161" s="0" t="n">
        <f aca="false">SUMPRODUCT('FD inverse'!$A$20:$BH$20,'FD mesh'!$B$84:$BI$84,$E160:$BL160)+'FD inverse'!$A$20*$C161/Setup!$B$17+INDEX('FD inverse'!$A$20:$BH$20,1,'FD mesh'!$B$15+1)*Setup!$B$22</f>
        <v>17.3706805051015</v>
      </c>
      <c r="W161" s="0" t="n">
        <f aca="false">SUMPRODUCT('FD inverse'!$A$21:$BH$21,'FD mesh'!$B$84:$BI$84,$E160:$BL160)+'FD inverse'!$A$21*$C161/Setup!$B$17+INDEX('FD inverse'!$A$21:$BH$21,1,'FD mesh'!$B$15+1)*Setup!$B$22</f>
        <v>17.1403192750334</v>
      </c>
      <c r="X161" s="0" t="n">
        <f aca="false">SUMPRODUCT('FD inverse'!$A$22:$BH$22,'FD mesh'!$B$84:$BI$84,$E160:$BL160)+'FD inverse'!$A$22*$C161/Setup!$B$17+INDEX('FD inverse'!$A$22:$BH$22,1,'FD mesh'!$B$15+1)*Setup!$B$22</f>
        <v>16.9163801085928</v>
      </c>
      <c r="Y161" s="0" t="n">
        <f aca="false">SUMPRODUCT('FD inverse'!$A$23:$BH$23,'FD mesh'!$B$84:$BI$84,$E160:$BL160)+'FD inverse'!$A$23*$C161/Setup!$B$17+INDEX('FD inverse'!$A$23:$BH$23,1,'FD mesh'!$B$15+1)*Setup!$B$22</f>
        <v>16.6982130824567</v>
      </c>
      <c r="Z161" s="0" t="n">
        <f aca="false">SUMPRODUCT('FD inverse'!$A$24:$BH$24,'FD mesh'!$B$84:$BI$84,$E160:$BL160)+'FD inverse'!$A$24*$C161/Setup!$B$17+INDEX('FD inverse'!$A$24:$BH$24,1,'FD mesh'!$B$15+1)*Setup!$B$22</f>
        <v>16.4851791500418</v>
      </c>
      <c r="AA161" s="0" t="n">
        <f aca="false">SUMPRODUCT('FD inverse'!$A$25:$BH$25,'FD mesh'!$B$84:$BI$84,$E160:$BL160)+'FD inverse'!$A$25*$C161/Setup!$B$17+INDEX('FD inverse'!$A$25:$BH$25,1,'FD mesh'!$B$15+1)*Setup!$B$22</f>
        <v>16.2766491441801</v>
      </c>
      <c r="AB161" s="0" t="n">
        <f aca="false">SUMPRODUCT('FD inverse'!$A$26:$BH$26,'FD mesh'!$B$84:$BI$84,$E160:$BL160)+'FD inverse'!$A$26*$C161/Setup!$B$17+INDEX('FD inverse'!$A$26:$BH$26,1,'FD mesh'!$B$15+1)*Setup!$B$22</f>
        <v>16.0720027283068</v>
      </c>
      <c r="AC161" s="0" t="n">
        <f aca="false">SUMPRODUCT('FD inverse'!$A$27:$BH$27,'FD mesh'!$B$84:$BI$84,$E160:$BL160)+'FD inverse'!$A$27*$C161/Setup!$B$17+INDEX('FD inverse'!$A$27:$BH$27,1,'FD mesh'!$B$15+1)*Setup!$B$22</f>
        <v>15.8706273040744</v>
      </c>
      <c r="AD161" s="0" t="n">
        <f aca="false">SUMPRODUCT('FD inverse'!$A$28:$BH$28,'FD mesh'!$B$84:$BI$84,$E160:$BL160)+'FD inverse'!$A$28*$C161/Setup!$B$17+INDEX('FD inverse'!$A$28:$BH$28,1,'FD mesh'!$B$15+1)*Setup!$B$22</f>
        <v>15.6719168827359</v>
      </c>
      <c r="AE161" s="0" t="n">
        <f aca="false">SUMPRODUCT('FD inverse'!$A$29:$BH$29,'FD mesh'!$B$84:$BI$84,$E160:$BL160)+'FD inverse'!$A$29*$C161/Setup!$B$17+INDEX('FD inverse'!$A$29:$BH$29,1,'FD mesh'!$B$15+1)*Setup!$B$22</f>
        <v>15.4752709271475</v>
      </c>
      <c r="AF161" s="0" t="n">
        <f aca="false">SUMPRODUCT('FD inverse'!$A$30:$BH$30,'FD mesh'!$B$84:$BI$84,$E160:$BL160)+'FD inverse'!$A$30*$C161/Setup!$B$17+INDEX('FD inverse'!$A$30:$BH$30,1,'FD mesh'!$B$15+1)*Setup!$B$22</f>
        <v>15.2800931708192</v>
      </c>
      <c r="AG161" s="0" t="n">
        <f aca="false">SUMPRODUCT('FD inverse'!$A$31:$BH$31,'FD mesh'!$B$84:$BI$84,$E160:$BL160)+'FD inverse'!$A$31*$C161/Setup!$B$17+INDEX('FD inverse'!$A$31:$BH$31,1,'FD mesh'!$B$15+1)*Setup!$B$22</f>
        <v>15.0857904200979</v>
      </c>
      <c r="AH161" s="0" t="n">
        <f aca="false">SUMPRODUCT('FD inverse'!$A$32:$BH$32,'FD mesh'!$B$84:$BI$84,$E160:$BL160)+'FD inverse'!$A$32*$C161/Setup!$B$17+INDEX('FD inverse'!$A$32:$BH$32,1,'FD mesh'!$B$15+1)*Setup!$B$22</f>
        <v>15.0778507644881</v>
      </c>
      <c r="AI161" s="0" t="n">
        <f aca="false">SUMPRODUCT('FD inverse'!$A$33:$BH$33,'FD mesh'!$B$84:$BI$84,$E160:$BL160)+'FD inverse'!$A$33*$C161/Setup!$B$17+INDEX('FD inverse'!$A$33:$BH$33,1,'FD mesh'!$B$15+1)*Setup!$B$22</f>
        <v>15.0703571926453</v>
      </c>
      <c r="AJ161" s="0" t="n">
        <f aca="false">SUMPRODUCT('FD inverse'!$A$34:$BH$34,'FD mesh'!$B$84:$BI$84,$E160:$BL160)+'FD inverse'!$A$34*$C161/Setup!$B$17+INDEX('FD inverse'!$A$34:$BH$34,1,'FD mesh'!$B$15+1)*Setup!$B$22</f>
        <v>15.0632695872251</v>
      </c>
      <c r="AK161" s="0" t="n">
        <f aca="false">SUMPRODUCT('FD inverse'!$A$35:$BH$35,'FD mesh'!$B$84:$BI$84,$E160:$BL160)+'FD inverse'!$A$35*$C161/Setup!$B$17+INDEX('FD inverse'!$A$35:$BH$35,1,'FD mesh'!$B$15+1)*Setup!$B$22</f>
        <v>15.0565494524416</v>
      </c>
      <c r="AL161" s="0" t="n">
        <f aca="false">SUMPRODUCT('FD inverse'!$A$36:$BH$36,'FD mesh'!$B$84:$BI$84,$E160:$BL160)+'FD inverse'!$A$36*$C161/Setup!$B$17+INDEX('FD inverse'!$A$36:$BH$36,1,'FD mesh'!$B$15+1)*Setup!$B$22</f>
        <v>15.05015976671</v>
      </c>
      <c r="AM161" s="0" t="n">
        <f aca="false">SUMPRODUCT('FD inverse'!$A$37:$BH$37,'FD mesh'!$B$84:$BI$84,$E160:$BL160)+'FD inverse'!$A$37*$C161/Setup!$B$17+INDEX('FD inverse'!$A$37:$BH$37,1,'FD mesh'!$B$15+1)*Setup!$B$22</f>
        <v>15.0440648381465</v>
      </c>
      <c r="AN161" s="0" t="n">
        <f aca="false">SUMPRODUCT('FD inverse'!$A$38:$BH$38,'FD mesh'!$B$84:$BI$84,$E160:$BL160)+'FD inverse'!$A$38*$C161/Setup!$B$17+INDEX('FD inverse'!$A$38:$BH$38,1,'FD mesh'!$B$15+1)*Setup!$B$22</f>
        <v>15.0382301632713</v>
      </c>
      <c r="AO161" s="0" t="n">
        <f aca="false">SUMPRODUCT('FD inverse'!$A$39:$BH$39,'FD mesh'!$B$84:$BI$84,$E160:$BL160)+'FD inverse'!$A$39*$C161/Setup!$B$17+INDEX('FD inverse'!$A$39:$BH$39,1,'FD mesh'!$B$15+1)*Setup!$B$22</f>
        <v>15.0326222890795</v>
      </c>
      <c r="AP161" s="0" t="n">
        <f aca="false">SUMPRODUCT('FD inverse'!$A$40:$BH$40,'FD mesh'!$B$84:$BI$84,$E160:$BL160)+'FD inverse'!$A$40*$C161/Setup!$B$17+INDEX('FD inverse'!$A$40:$BH$40,1,'FD mesh'!$B$15+1)*Setup!$B$22</f>
        <v>15.0272086784859</v>
      </c>
      <c r="AQ161" s="0" t="n">
        <f aca="false">SUMPRODUCT('FD inverse'!$A$41:$BH$41,'FD mesh'!$B$84:$BI$84,$E160:$BL160)+'FD inverse'!$A$41*$C161/Setup!$B$17+INDEX('FD inverse'!$A$41:$BH$41,1,'FD mesh'!$B$15+1)*Setup!$B$22</f>
        <v>15.0219575790135</v>
      </c>
      <c r="AR161" s="0" t="n">
        <f aca="false">SUMPRODUCT('FD inverse'!$A$42:$BH$42,'FD mesh'!$B$84:$BI$84,$E160:$BL160)+'FD inverse'!$A$42*$C161/Setup!$B$17+INDEX('FD inverse'!$A$42:$BH$42,1,'FD mesh'!$B$15+1)*Setup!$B$22</f>
        <v>15.0168378944772</v>
      </c>
      <c r="AS161" s="0" t="n">
        <f aca="false">SUMPRODUCT('FD inverse'!$A$43:$BH$43,'FD mesh'!$B$84:$BI$84,$E160:$BL160)+'FD inverse'!$A$43*$C161/Setup!$B$17+INDEX('FD inverse'!$A$43:$BH$43,1,'FD mesh'!$B$15+1)*Setup!$B$22</f>
        <v>0</v>
      </c>
      <c r="AT161" s="0" t="n">
        <f aca="false">SUMPRODUCT('FD inverse'!$A$44:$BH$44,'FD mesh'!$B$84:$BI$84,$E160:$BL160)+'FD inverse'!$A$44*$C161/Setup!$B$17+INDEX('FD inverse'!$A$44:$BH$44,1,'FD mesh'!$B$15+1)*Setup!$B$22</f>
        <v>0</v>
      </c>
      <c r="AU161" s="0" t="n">
        <f aca="false">SUMPRODUCT('FD inverse'!$A$45:$BH$45,'FD mesh'!$B$84:$BI$84,$E160:$BL160)+'FD inverse'!$A$45*$C161/Setup!$B$17+INDEX('FD inverse'!$A$45:$BH$45,1,'FD mesh'!$B$15+1)*Setup!$B$22</f>
        <v>0</v>
      </c>
      <c r="AV161" s="0" t="n">
        <f aca="false">SUMPRODUCT('FD inverse'!$A$46:$BH$46,'FD mesh'!$B$84:$BI$84,$E160:$BL160)+'FD inverse'!$A$46*$C161/Setup!$B$17+INDEX('FD inverse'!$A$46:$BH$46,1,'FD mesh'!$B$15+1)*Setup!$B$22</f>
        <v>0</v>
      </c>
      <c r="AW161" s="0" t="n">
        <f aca="false">SUMPRODUCT('FD inverse'!$A$47:$BH$47,'FD mesh'!$B$84:$BI$84,$E160:$BL160)+'FD inverse'!$A$47*$C161/Setup!$B$17+INDEX('FD inverse'!$A$47:$BH$47,1,'FD mesh'!$B$15+1)*Setup!$B$22</f>
        <v>0</v>
      </c>
      <c r="AX161" s="0" t="n">
        <f aca="false">SUMPRODUCT('FD inverse'!$A$48:$BH$48,'FD mesh'!$B$84:$BI$84,$E160:$BL160)+'FD inverse'!$A$48*$C161/Setup!$B$17+INDEX('FD inverse'!$A$48:$BH$48,1,'FD mesh'!$B$15+1)*Setup!$B$22</f>
        <v>0</v>
      </c>
      <c r="AY161" s="0" t="n">
        <f aca="false">SUMPRODUCT('FD inverse'!$A$49:$BH$49,'FD mesh'!$B$84:$BI$84,$E160:$BL160)+'FD inverse'!$A$49*$C161/Setup!$B$17+INDEX('FD inverse'!$A$49:$BH$49,1,'FD mesh'!$B$15+1)*Setup!$B$22</f>
        <v>0</v>
      </c>
      <c r="AZ161" s="0" t="n">
        <f aca="false">SUMPRODUCT('FD inverse'!$A$50:$BH$50,'FD mesh'!$B$84:$BI$84,$E160:$BL160)+'FD inverse'!$A$50*$C161/Setup!$B$17+INDEX('FD inverse'!$A$50:$BH$50,1,'FD mesh'!$B$15+1)*Setup!$B$22</f>
        <v>0</v>
      </c>
      <c r="BA161" s="0" t="n">
        <f aca="false">SUMPRODUCT('FD inverse'!$A$51:$BH$51,'FD mesh'!$B$84:$BI$84,$E160:$BL160)+'FD inverse'!$A$51*$C161/Setup!$B$17+INDEX('FD inverse'!$A$51:$BH$51,1,'FD mesh'!$B$15+1)*Setup!$B$22</f>
        <v>0</v>
      </c>
      <c r="BB161" s="0" t="n">
        <f aca="false">SUMPRODUCT('FD inverse'!$A$52:$BH$52,'FD mesh'!$B$84:$BI$84,$E160:$BL160)+'FD inverse'!$A$52*$C161/Setup!$B$17+INDEX('FD inverse'!$A$52:$BH$52,1,'FD mesh'!$B$15+1)*Setup!$B$22</f>
        <v>0</v>
      </c>
      <c r="BC161" s="0" t="n">
        <f aca="false">SUMPRODUCT('FD inverse'!$A$53:$BH$53,'FD mesh'!$B$84:$BI$84,$E160:$BL160)+'FD inverse'!$A$53*$C161/Setup!$B$17+INDEX('FD inverse'!$A$53:$BH$53,1,'FD mesh'!$B$15+1)*Setup!$B$22</f>
        <v>0</v>
      </c>
      <c r="BD161" s="0" t="n">
        <f aca="false">SUMPRODUCT('FD inverse'!$A$54:$BH$54,'FD mesh'!$B$84:$BI$84,$E160:$BL160)+'FD inverse'!$A$54*$C161/Setup!$B$17+INDEX('FD inverse'!$A$54:$BH$54,1,'FD mesh'!$B$15+1)*Setup!$B$22</f>
        <v>0</v>
      </c>
      <c r="BE161" s="0" t="n">
        <f aca="false">SUMPRODUCT('FD inverse'!$A$55:$BH$55,'FD mesh'!$B$84:$BI$84,$E160:$BL160)+'FD inverse'!$A$55*$C161/Setup!$B$17+INDEX('FD inverse'!$A$55:$BH$55,1,'FD mesh'!$B$15+1)*Setup!$B$22</f>
        <v>0</v>
      </c>
      <c r="BF161" s="0" t="n">
        <f aca="false">SUMPRODUCT('FD inverse'!$A$56:$BH$56,'FD mesh'!$B$84:$BI$84,$E160:$BL160)+'FD inverse'!$A$56*$C161/Setup!$B$17+INDEX('FD inverse'!$A$56:$BH$56,1,'FD mesh'!$B$15+1)*Setup!$B$22</f>
        <v>0</v>
      </c>
      <c r="BG161" s="0" t="n">
        <f aca="false">SUMPRODUCT('FD inverse'!$A$57:$BH$57,'FD mesh'!$B$84:$BI$84,$E160:$BL160)+'FD inverse'!$A$57*$C161/Setup!$B$17+INDEX('FD inverse'!$A$57:$BH$57,1,'FD mesh'!$B$15+1)*Setup!$B$22</f>
        <v>0</v>
      </c>
      <c r="BH161" s="0" t="n">
        <f aca="false">SUMPRODUCT('FD inverse'!$A$58:$BH$58,'FD mesh'!$B$84:$BI$84,$E160:$BL160)+'FD inverse'!$A$58*$C161/Setup!$B$17+INDEX('FD inverse'!$A$58:$BH$58,1,'FD mesh'!$B$15+1)*Setup!$B$22</f>
        <v>0</v>
      </c>
      <c r="BI161" s="0" t="n">
        <f aca="false">SUMPRODUCT('FD inverse'!$A$59:$BH$59,'FD mesh'!$B$84:$BI$84,$E160:$BL160)+'FD inverse'!$A$59*$C161/Setup!$B$17+INDEX('FD inverse'!$A$59:$BH$59,1,'FD mesh'!$B$15+1)*Setup!$B$22</f>
        <v>0</v>
      </c>
      <c r="BJ161" s="0" t="n">
        <f aca="false">SUMPRODUCT('FD inverse'!$A$60:$BH$60,'FD mesh'!$B$84:$BI$84,$E160:$BL160)+'FD inverse'!$A$60*$C161/Setup!$B$17+INDEX('FD inverse'!$A$60:$BH$60,1,'FD mesh'!$B$15+1)*Setup!$B$22</f>
        <v>0</v>
      </c>
      <c r="BK161" s="0" t="n">
        <f aca="false">SUMPRODUCT('FD inverse'!$A$61:$BH$61,'FD mesh'!$B$84:$BI$84,$E160:$BL160)+'FD inverse'!$A$61*$C161/Setup!$B$17+INDEX('FD inverse'!$A$61:$BH$61,1,'FD mesh'!$B$15+1)*Setup!$B$22</f>
        <v>0</v>
      </c>
      <c r="BL161" s="0" t="n">
        <f aca="false">SUMPRODUCT('FD inverse'!$A$62:$BH$62,'FD mesh'!$B$84:$BI$84,$E160:$BL160)+'FD inverse'!$A$62*$C161/Setup!$B$17+INDEX('FD inverse'!$A$62:$BH$62,1,'FD mesh'!$B$15+1)*Setup!$B$22</f>
        <v>0</v>
      </c>
    </row>
    <row r="162" customFormat="false" ht="15" hidden="false" customHeight="false" outlineLevel="0" collapsed="false">
      <c r="A162" s="0" t="n">
        <v>157</v>
      </c>
      <c r="B162" s="0" t="n">
        <f aca="false">A162*Setup!$B$11/3600</f>
        <v>13.0833333333333</v>
      </c>
      <c r="C162" s="0" t="n">
        <f aca="false">Setup!$B$7+Setup!$B$8*COS(2*PI()*(B162-Setup!$B$9)/24)</f>
        <v>26.889455848239</v>
      </c>
      <c r="D162" s="0" t="n">
        <f aca="false">(C162-E162)/Setup!$B$17</f>
        <v>26.1363186094999</v>
      </c>
      <c r="E162" s="0" t="n">
        <f aca="false">SUMPRODUCT('FD inverse'!$A$3:$BH$3,'FD mesh'!$B$84:$BI$84,$E161:$BL161)+'FD inverse'!$A$3*$C162/Setup!$B$17+INDEX('FD inverse'!$A$3:$BH$3,1,'FD mesh'!$B$15+1)*Setup!$B$22</f>
        <v>23.491734429004</v>
      </c>
      <c r="F162" s="0" t="n">
        <f aca="false">SUMPRODUCT('FD inverse'!$A$4:$BH$4,'FD mesh'!$B$84:$BI$84,$E161:$BL161)+'FD inverse'!$A$4*$C162/Setup!$B$17+INDEX('FD inverse'!$A$4:$BH$4,1,'FD mesh'!$B$15+1)*Setup!$B$22</f>
        <v>22.7251549869151</v>
      </c>
      <c r="G162" s="0" t="n">
        <f aca="false">SUMPRODUCT('FD inverse'!$A$5:$BH$5,'FD mesh'!$B$84:$BI$84,$E161:$BL161)+'FD inverse'!$A$5*$C162/Setup!$B$17+INDEX('FD inverse'!$A$5:$BH$5,1,'FD mesh'!$B$15+1)*Setup!$B$22</f>
        <v>21.9801870140312</v>
      </c>
      <c r="H162" s="0" t="n">
        <f aca="false">SUMPRODUCT('FD inverse'!$A$6:$BH$6,'FD mesh'!$B$84:$BI$84,$E161:$BL161)+'FD inverse'!$A$6*$C162/Setup!$B$17+INDEX('FD inverse'!$A$6:$BH$6,1,'FD mesh'!$B$15+1)*Setup!$B$22</f>
        <v>19.5116041613114</v>
      </c>
      <c r="I162" s="0" t="n">
        <f aca="false">SUMPRODUCT('FD inverse'!$A$7:$BH$7,'FD mesh'!$B$84:$BI$84,$E161:$BL161)+'FD inverse'!$A$7*$C162/Setup!$B$17+INDEX('FD inverse'!$A$7:$BH$7,1,'FD mesh'!$B$15+1)*Setup!$B$22</f>
        <v>19.3045689566379</v>
      </c>
      <c r="J162" s="0" t="n">
        <f aca="false">SUMPRODUCT('FD inverse'!$A$8:$BH$8,'FD mesh'!$B$84:$BI$84,$E161:$BL161)+'FD inverse'!$A$8*$C162/Setup!$B$17+INDEX('FD inverse'!$A$8:$BH$8,1,'FD mesh'!$B$15+1)*Setup!$B$22</f>
        <v>19.1199313509315</v>
      </c>
      <c r="K162" s="0" t="n">
        <f aca="false">SUMPRODUCT('FD inverse'!$A$9:$BH$9,'FD mesh'!$B$84:$BI$84,$E161:$BL161)+'FD inverse'!$A$9*$C162/Setup!$B$17+INDEX('FD inverse'!$A$9:$BH$9,1,'FD mesh'!$B$15+1)*Setup!$B$22</f>
        <v>18.9572540800224</v>
      </c>
      <c r="L162" s="0" t="n">
        <f aca="false">SUMPRODUCT('FD inverse'!$A$10:$BH$10,'FD mesh'!$B$84:$BI$84,$E161:$BL161)+'FD inverse'!$A$10*$C162/Setup!$B$17+INDEX('FD inverse'!$A$10:$BH$10,1,'FD mesh'!$B$15+1)*Setup!$B$22</f>
        <v>18.8161226752805</v>
      </c>
      <c r="M162" s="0" t="n">
        <f aca="false">SUMPRODUCT('FD inverse'!$A$11:$BH$11,'FD mesh'!$B$84:$BI$84,$E161:$BL161)+'FD inverse'!$A$11*$C162/Setup!$B$17+INDEX('FD inverse'!$A$11:$BH$11,1,'FD mesh'!$B$15+1)*Setup!$B$22</f>
        <v>18.6961546201591</v>
      </c>
      <c r="N162" s="0" t="n">
        <f aca="false">SUMPRODUCT('FD inverse'!$A$12:$BH$12,'FD mesh'!$B$84:$BI$84,$E161:$BL161)+'FD inverse'!$A$12*$C162/Setup!$B$17+INDEX('FD inverse'!$A$12:$BH$12,1,'FD mesh'!$B$15+1)*Setup!$B$22</f>
        <v>18.5970070292752</v>
      </c>
      <c r="O162" s="0" t="n">
        <f aca="false">SUMPRODUCT('FD inverse'!$A$13:$BH$13,'FD mesh'!$B$84:$BI$84,$E161:$BL161)+'FD inverse'!$A$13*$C162/Setup!$B$17+INDEX('FD inverse'!$A$13:$BH$13,1,'FD mesh'!$B$15+1)*Setup!$B$22</f>
        <v>18.5183829531668</v>
      </c>
      <c r="P162" s="0" t="n">
        <f aca="false">SUMPRODUCT('FD inverse'!$A$14:$BH$14,'FD mesh'!$B$84:$BI$84,$E161:$BL161)+'FD inverse'!$A$14*$C162/Setup!$B$17+INDEX('FD inverse'!$A$14:$BH$14,1,'FD mesh'!$B$15+1)*Setup!$B$22</f>
        <v>18.460036398715</v>
      </c>
      <c r="Q162" s="0" t="n">
        <f aca="false">SUMPRODUCT('FD inverse'!$A$15:$BH$15,'FD mesh'!$B$84:$BI$84,$E161:$BL161)+'FD inverse'!$A$15*$C162/Setup!$B$17+INDEX('FD inverse'!$A$15:$BH$15,1,'FD mesh'!$B$15+1)*Setup!$B$22</f>
        <v>18.4217761409462</v>
      </c>
      <c r="R162" s="0" t="n">
        <f aca="false">SUMPRODUCT('FD inverse'!$A$16:$BH$16,'FD mesh'!$B$84:$BI$84,$E161:$BL161)+'FD inverse'!$A$16*$C162/Setup!$B$17+INDEX('FD inverse'!$A$16:$BH$16,1,'FD mesh'!$B$15+1)*Setup!$B$22</f>
        <v>18.4034683867805</v>
      </c>
      <c r="S162" s="0" t="n">
        <f aca="false">SUMPRODUCT('FD inverse'!$A$17:$BH$17,'FD mesh'!$B$84:$BI$84,$E161:$BL161)+'FD inverse'!$A$17*$C162/Setup!$B$17+INDEX('FD inverse'!$A$17:$BH$17,1,'FD mesh'!$B$15+1)*Setup!$B$22</f>
        <v>18.1382300251337</v>
      </c>
      <c r="T162" s="0" t="n">
        <f aca="false">SUMPRODUCT('FD inverse'!$A$18:$BH$18,'FD mesh'!$B$84:$BI$84,$E161:$BL161)+'FD inverse'!$A$18*$C162/Setup!$B$17+INDEX('FD inverse'!$A$18:$BH$18,1,'FD mesh'!$B$15+1)*Setup!$B$22</f>
        <v>17.882188644105</v>
      </c>
      <c r="U162" s="0" t="n">
        <f aca="false">SUMPRODUCT('FD inverse'!$A$19:$BH$19,'FD mesh'!$B$84:$BI$84,$E161:$BL161)+'FD inverse'!$A$19*$C162/Setup!$B$17+INDEX('FD inverse'!$A$19:$BH$19,1,'FD mesh'!$B$15+1)*Setup!$B$22</f>
        <v>17.6346403065854</v>
      </c>
      <c r="V162" s="0" t="n">
        <f aca="false">SUMPRODUCT('FD inverse'!$A$20:$BH$20,'FD mesh'!$B$84:$BI$84,$E161:$BL161)+'FD inverse'!$A$20*$C162/Setup!$B$17+INDEX('FD inverse'!$A$20:$BH$20,1,'FD mesh'!$B$15+1)*Setup!$B$22</f>
        <v>17.394894887224</v>
      </c>
      <c r="W162" s="0" t="n">
        <f aca="false">SUMPRODUCT('FD inverse'!$A$21:$BH$21,'FD mesh'!$B$84:$BI$84,$E161:$BL161)+'FD inverse'!$A$21*$C162/Setup!$B$17+INDEX('FD inverse'!$A$21:$BH$21,1,'FD mesh'!$B$15+1)*Setup!$B$22</f>
        <v>17.1622754146016</v>
      </c>
      <c r="X162" s="0" t="n">
        <f aca="false">SUMPRODUCT('FD inverse'!$A$22:$BH$22,'FD mesh'!$B$84:$BI$84,$E161:$BL161)+'FD inverse'!$A$22*$C162/Setup!$B$17+INDEX('FD inverse'!$A$22:$BH$22,1,'FD mesh'!$B$15+1)*Setup!$B$22</f>
        <v>16.936117320195</v>
      </c>
      <c r="Y162" s="0" t="n">
        <f aca="false">SUMPRODUCT('FD inverse'!$A$23:$BH$23,'FD mesh'!$B$84:$BI$84,$E161:$BL161)+'FD inverse'!$A$23*$C162/Setup!$B$17+INDEX('FD inverse'!$A$23:$BH$23,1,'FD mesh'!$B$15+1)*Setup!$B$22</f>
        <v>16.7157676052028</v>
      </c>
      <c r="Z162" s="0" t="n">
        <f aca="false">SUMPRODUCT('FD inverse'!$A$24:$BH$24,'FD mesh'!$B$84:$BI$84,$E161:$BL161)+'FD inverse'!$A$24*$C162/Setup!$B$17+INDEX('FD inverse'!$A$24:$BH$24,1,'FD mesh'!$B$15+1)*Setup!$B$22</f>
        <v>16.5005839354758</v>
      </c>
      <c r="AA162" s="0" t="n">
        <f aca="false">SUMPRODUCT('FD inverse'!$A$25:$BH$25,'FD mesh'!$B$84:$BI$84,$E161:$BL161)+'FD inverse'!$A$25*$C162/Setup!$B$17+INDEX('FD inverse'!$A$25:$BH$25,1,'FD mesh'!$B$15+1)*Setup!$B$22</f>
        <v>16.2899336740336</v>
      </c>
      <c r="AB162" s="0" t="n">
        <f aca="false">SUMPRODUCT('FD inverse'!$A$26:$BH$26,'FD mesh'!$B$84:$BI$84,$E161:$BL161)+'FD inverse'!$A$26*$C162/Setup!$B$17+INDEX('FD inverse'!$A$26:$BH$26,1,'FD mesh'!$B$15+1)*Setup!$B$22</f>
        <v>16.0831928599484</v>
      </c>
      <c r="AC162" s="0" t="n">
        <f aca="false">SUMPRODUCT('FD inverse'!$A$27:$BH$27,'FD mesh'!$B$84:$BI$84,$E161:$BL161)+'FD inverse'!$A$27*$C162/Setup!$B$17+INDEX('FD inverse'!$A$27:$BH$27,1,'FD mesh'!$B$15+1)*Setup!$B$22</f>
        <v>15.8797451417463</v>
      </c>
      <c r="AD162" s="0" t="n">
        <f aca="false">SUMPRODUCT('FD inverse'!$A$28:$BH$28,'FD mesh'!$B$84:$BI$84,$E161:$BL161)+'FD inverse'!$A$28*$C162/Setup!$B$17+INDEX('FD inverse'!$A$28:$BH$28,1,'FD mesh'!$B$15+1)*Setup!$B$22</f>
        <v>15.6789806729162</v>
      </c>
      <c r="AE162" s="0" t="n">
        <f aca="false">SUMPRODUCT('FD inverse'!$A$29:$BH$29,'FD mesh'!$B$84:$BI$84,$E161:$BL161)+'FD inverse'!$A$29*$C162/Setup!$B$17+INDEX('FD inverse'!$A$29:$BH$29,1,'FD mesh'!$B$15+1)*Setup!$B$22</f>
        <v>15.4802949766249</v>
      </c>
      <c r="AF162" s="0" t="n">
        <f aca="false">SUMPRODUCT('FD inverse'!$A$30:$BH$30,'FD mesh'!$B$84:$BI$84,$E161:$BL161)+'FD inverse'!$A$30*$C162/Setup!$B$17+INDEX('FD inverse'!$A$30:$BH$30,1,'FD mesh'!$B$15+1)*Setup!$B$22</f>
        <v>15.2830877863226</v>
      </c>
      <c r="AG162" s="0" t="n">
        <f aca="false">SUMPRODUCT('FD inverse'!$A$31:$BH$31,'FD mesh'!$B$84:$BI$84,$E161:$BL161)+'FD inverse'!$A$31*$C162/Setup!$B$17+INDEX('FD inverse'!$A$31:$BH$31,1,'FD mesh'!$B$15+1)*Setup!$B$22</f>
        <v>15.0867618685828</v>
      </c>
      <c r="AH162" s="0" t="n">
        <f aca="false">SUMPRODUCT('FD inverse'!$A$32:$BH$32,'FD mesh'!$B$84:$BI$84,$E161:$BL161)+'FD inverse'!$A$32*$C162/Setup!$B$17+INDEX('FD inverse'!$A$32:$BH$32,1,'FD mesh'!$B$15+1)*Setup!$B$22</f>
        <v>15.0787388841444</v>
      </c>
      <c r="AI162" s="0" t="n">
        <f aca="false">SUMPRODUCT('FD inverse'!$A$33:$BH$33,'FD mesh'!$B$84:$BI$84,$E161:$BL161)+'FD inverse'!$A$33*$C162/Setup!$B$17+INDEX('FD inverse'!$A$33:$BH$33,1,'FD mesh'!$B$15+1)*Setup!$B$22</f>
        <v>15.0711654863321</v>
      </c>
      <c r="AJ162" s="0" t="n">
        <f aca="false">SUMPRODUCT('FD inverse'!$A$34:$BH$34,'FD mesh'!$B$84:$BI$84,$E161:$BL161)+'FD inverse'!$A$34*$C162/Setup!$B$17+INDEX('FD inverse'!$A$34:$BH$34,1,'FD mesh'!$B$15+1)*Setup!$B$22</f>
        <v>15.0640012654016</v>
      </c>
      <c r="AK162" s="0" t="n">
        <f aca="false">SUMPRODUCT('FD inverse'!$A$35:$BH$35,'FD mesh'!$B$84:$BI$84,$E161:$BL161)+'FD inverse'!$A$35*$C162/Setup!$B$17+INDEX('FD inverse'!$A$35:$BH$35,1,'FD mesh'!$B$15+1)*Setup!$B$22</f>
        <v>15.0572074368171</v>
      </c>
      <c r="AL162" s="0" t="n">
        <f aca="false">SUMPRODUCT('FD inverse'!$A$36:$BH$36,'FD mesh'!$B$84:$BI$84,$E161:$BL161)+'FD inverse'!$A$36*$C162/Setup!$B$17+INDEX('FD inverse'!$A$36:$BH$36,1,'FD mesh'!$B$15+1)*Setup!$B$22</f>
        <v>15.0507466950788</v>
      </c>
      <c r="AM162" s="0" t="n">
        <f aca="false">SUMPRODUCT('FD inverse'!$A$37:$BH$37,'FD mesh'!$B$84:$BI$84,$E161:$BL161)+'FD inverse'!$A$37*$C162/Setup!$B$17+INDEX('FD inverse'!$A$37:$BH$37,1,'FD mesh'!$B$15+1)*Setup!$B$22</f>
        <v>15.0445830699998</v>
      </c>
      <c r="AN162" s="0" t="n">
        <f aca="false">SUMPRODUCT('FD inverse'!$A$38:$BH$38,'FD mesh'!$B$84:$BI$84,$E161:$BL161)+'FD inverse'!$A$38*$C162/Setup!$B$17+INDEX('FD inverse'!$A$38:$BH$38,1,'FD mesh'!$B$15+1)*Setup!$B$22</f>
        <v>15.0386817858214</v>
      </c>
      <c r="AO162" s="0" t="n">
        <f aca="false">SUMPRODUCT('FD inverse'!$A$39:$BH$39,'FD mesh'!$B$84:$BI$84,$E161:$BL161)+'FD inverse'!$A$39*$C162/Setup!$B$17+INDEX('FD inverse'!$A$39:$BH$39,1,'FD mesh'!$B$15+1)*Setup!$B$22</f>
        <v>15.0330091233801</v>
      </c>
      <c r="AP162" s="0" t="n">
        <f aca="false">SUMPRODUCT('FD inverse'!$A$40:$BH$40,'FD mesh'!$B$84:$BI$84,$E161:$BL161)+'FD inverse'!$A$40*$C162/Setup!$B$17+INDEX('FD inverse'!$A$40:$BH$40,1,'FD mesh'!$B$15+1)*Setup!$B$22</f>
        <v>15.0275322853718</v>
      </c>
      <c r="AQ162" s="0" t="n">
        <f aca="false">SUMPRODUCT('FD inverse'!$A$41:$BH$41,'FD mesh'!$B$84:$BI$84,$E161:$BL161)+'FD inverse'!$A$41*$C162/Setup!$B$17+INDEX('FD inverse'!$A$41:$BH$41,1,'FD mesh'!$B$15+1)*Setup!$B$22</f>
        <v>15.0222192646228</v>
      </c>
      <c r="AR162" s="0" t="n">
        <f aca="false">SUMPRODUCT('FD inverse'!$A$42:$BH$42,'FD mesh'!$B$84:$BI$84,$E161:$BL161)+'FD inverse'!$A$42*$C162/Setup!$B$17+INDEX('FD inverse'!$A$42:$BH$42,1,'FD mesh'!$B$15+1)*Setup!$B$22</f>
        <v>15.0170387151569</v>
      </c>
      <c r="AS162" s="0" t="n">
        <f aca="false">SUMPRODUCT('FD inverse'!$A$43:$BH$43,'FD mesh'!$B$84:$BI$84,$E161:$BL161)+'FD inverse'!$A$43*$C162/Setup!$B$17+INDEX('FD inverse'!$A$43:$BH$43,1,'FD mesh'!$B$15+1)*Setup!$B$22</f>
        <v>0</v>
      </c>
      <c r="AT162" s="0" t="n">
        <f aca="false">SUMPRODUCT('FD inverse'!$A$44:$BH$44,'FD mesh'!$B$84:$BI$84,$E161:$BL161)+'FD inverse'!$A$44*$C162/Setup!$B$17+INDEX('FD inverse'!$A$44:$BH$44,1,'FD mesh'!$B$15+1)*Setup!$B$22</f>
        <v>0</v>
      </c>
      <c r="AU162" s="0" t="n">
        <f aca="false">SUMPRODUCT('FD inverse'!$A$45:$BH$45,'FD mesh'!$B$84:$BI$84,$E161:$BL161)+'FD inverse'!$A$45*$C162/Setup!$B$17+INDEX('FD inverse'!$A$45:$BH$45,1,'FD mesh'!$B$15+1)*Setup!$B$22</f>
        <v>0</v>
      </c>
      <c r="AV162" s="0" t="n">
        <f aca="false">SUMPRODUCT('FD inverse'!$A$46:$BH$46,'FD mesh'!$B$84:$BI$84,$E161:$BL161)+'FD inverse'!$A$46*$C162/Setup!$B$17+INDEX('FD inverse'!$A$46:$BH$46,1,'FD mesh'!$B$15+1)*Setup!$B$22</f>
        <v>0</v>
      </c>
      <c r="AW162" s="0" t="n">
        <f aca="false">SUMPRODUCT('FD inverse'!$A$47:$BH$47,'FD mesh'!$B$84:$BI$84,$E161:$BL161)+'FD inverse'!$A$47*$C162/Setup!$B$17+INDEX('FD inverse'!$A$47:$BH$47,1,'FD mesh'!$B$15+1)*Setup!$B$22</f>
        <v>0</v>
      </c>
      <c r="AX162" s="0" t="n">
        <f aca="false">SUMPRODUCT('FD inverse'!$A$48:$BH$48,'FD mesh'!$B$84:$BI$84,$E161:$BL161)+'FD inverse'!$A$48*$C162/Setup!$B$17+INDEX('FD inverse'!$A$48:$BH$48,1,'FD mesh'!$B$15+1)*Setup!$B$22</f>
        <v>0</v>
      </c>
      <c r="AY162" s="0" t="n">
        <f aca="false">SUMPRODUCT('FD inverse'!$A$49:$BH$49,'FD mesh'!$B$84:$BI$84,$E161:$BL161)+'FD inverse'!$A$49*$C162/Setup!$B$17+INDEX('FD inverse'!$A$49:$BH$49,1,'FD mesh'!$B$15+1)*Setup!$B$22</f>
        <v>0</v>
      </c>
      <c r="AZ162" s="0" t="n">
        <f aca="false">SUMPRODUCT('FD inverse'!$A$50:$BH$50,'FD mesh'!$B$84:$BI$84,$E161:$BL161)+'FD inverse'!$A$50*$C162/Setup!$B$17+INDEX('FD inverse'!$A$50:$BH$50,1,'FD mesh'!$B$15+1)*Setup!$B$22</f>
        <v>0</v>
      </c>
      <c r="BA162" s="0" t="n">
        <f aca="false">SUMPRODUCT('FD inverse'!$A$51:$BH$51,'FD mesh'!$B$84:$BI$84,$E161:$BL161)+'FD inverse'!$A$51*$C162/Setup!$B$17+INDEX('FD inverse'!$A$51:$BH$51,1,'FD mesh'!$B$15+1)*Setup!$B$22</f>
        <v>0</v>
      </c>
      <c r="BB162" s="0" t="n">
        <f aca="false">SUMPRODUCT('FD inverse'!$A$52:$BH$52,'FD mesh'!$B$84:$BI$84,$E161:$BL161)+'FD inverse'!$A$52*$C162/Setup!$B$17+INDEX('FD inverse'!$A$52:$BH$52,1,'FD mesh'!$B$15+1)*Setup!$B$22</f>
        <v>0</v>
      </c>
      <c r="BC162" s="0" t="n">
        <f aca="false">SUMPRODUCT('FD inverse'!$A$53:$BH$53,'FD mesh'!$B$84:$BI$84,$E161:$BL161)+'FD inverse'!$A$53*$C162/Setup!$B$17+INDEX('FD inverse'!$A$53:$BH$53,1,'FD mesh'!$B$15+1)*Setup!$B$22</f>
        <v>0</v>
      </c>
      <c r="BD162" s="0" t="n">
        <f aca="false">SUMPRODUCT('FD inverse'!$A$54:$BH$54,'FD mesh'!$B$84:$BI$84,$E161:$BL161)+'FD inverse'!$A$54*$C162/Setup!$B$17+INDEX('FD inverse'!$A$54:$BH$54,1,'FD mesh'!$B$15+1)*Setup!$B$22</f>
        <v>0</v>
      </c>
      <c r="BE162" s="0" t="n">
        <f aca="false">SUMPRODUCT('FD inverse'!$A$55:$BH$55,'FD mesh'!$B$84:$BI$84,$E161:$BL161)+'FD inverse'!$A$55*$C162/Setup!$B$17+INDEX('FD inverse'!$A$55:$BH$55,1,'FD mesh'!$B$15+1)*Setup!$B$22</f>
        <v>0</v>
      </c>
      <c r="BF162" s="0" t="n">
        <f aca="false">SUMPRODUCT('FD inverse'!$A$56:$BH$56,'FD mesh'!$B$84:$BI$84,$E161:$BL161)+'FD inverse'!$A$56*$C162/Setup!$B$17+INDEX('FD inverse'!$A$56:$BH$56,1,'FD mesh'!$B$15+1)*Setup!$B$22</f>
        <v>0</v>
      </c>
      <c r="BG162" s="0" t="n">
        <f aca="false">SUMPRODUCT('FD inverse'!$A$57:$BH$57,'FD mesh'!$B$84:$BI$84,$E161:$BL161)+'FD inverse'!$A$57*$C162/Setup!$B$17+INDEX('FD inverse'!$A$57:$BH$57,1,'FD mesh'!$B$15+1)*Setup!$B$22</f>
        <v>0</v>
      </c>
      <c r="BH162" s="0" t="n">
        <f aca="false">SUMPRODUCT('FD inverse'!$A$58:$BH$58,'FD mesh'!$B$84:$BI$84,$E161:$BL161)+'FD inverse'!$A$58*$C162/Setup!$B$17+INDEX('FD inverse'!$A$58:$BH$58,1,'FD mesh'!$B$15+1)*Setup!$B$22</f>
        <v>0</v>
      </c>
      <c r="BI162" s="0" t="n">
        <f aca="false">SUMPRODUCT('FD inverse'!$A$59:$BH$59,'FD mesh'!$B$84:$BI$84,$E161:$BL161)+'FD inverse'!$A$59*$C162/Setup!$B$17+INDEX('FD inverse'!$A$59:$BH$59,1,'FD mesh'!$B$15+1)*Setup!$B$22</f>
        <v>0</v>
      </c>
      <c r="BJ162" s="0" t="n">
        <f aca="false">SUMPRODUCT('FD inverse'!$A$60:$BH$60,'FD mesh'!$B$84:$BI$84,$E161:$BL161)+'FD inverse'!$A$60*$C162/Setup!$B$17+INDEX('FD inverse'!$A$60:$BH$60,1,'FD mesh'!$B$15+1)*Setup!$B$22</f>
        <v>0</v>
      </c>
      <c r="BK162" s="0" t="n">
        <f aca="false">SUMPRODUCT('FD inverse'!$A$61:$BH$61,'FD mesh'!$B$84:$BI$84,$E161:$BL161)+'FD inverse'!$A$61*$C162/Setup!$B$17+INDEX('FD inverse'!$A$61:$BH$61,1,'FD mesh'!$B$15+1)*Setup!$B$22</f>
        <v>0</v>
      </c>
      <c r="BL162" s="0" t="n">
        <f aca="false">SUMPRODUCT('FD inverse'!$A$62:$BH$62,'FD mesh'!$B$84:$BI$84,$E161:$BL161)+'FD inverse'!$A$62*$C162/Setup!$B$17+INDEX('FD inverse'!$A$62:$BH$62,1,'FD mesh'!$B$15+1)*Setup!$B$22</f>
        <v>0</v>
      </c>
    </row>
    <row r="163" customFormat="false" ht="15" hidden="false" customHeight="false" outlineLevel="0" collapsed="false">
      <c r="A163" s="0" t="n">
        <v>158</v>
      </c>
      <c r="B163" s="0" t="n">
        <f aca="false">A163*Setup!$B$11/3600</f>
        <v>13.1666666666667</v>
      </c>
      <c r="C163" s="0" t="n">
        <f aca="false">Setup!$B$7+Setup!$B$8*COS(2*PI()*(B163-Setup!$B$9)/24)</f>
        <v>26.9491093472405</v>
      </c>
      <c r="D163" s="0" t="n">
        <f aca="false">(C163-E163)/Setup!$B$17</f>
        <v>26.2007242722479</v>
      </c>
      <c r="E163" s="0" t="n">
        <f aca="false">SUMPRODUCT('FD inverse'!$A$3:$BH$3,'FD mesh'!$B$84:$BI$84,$E162:$BL162)+'FD inverse'!$A$3*$C163/Setup!$B$17+INDEX('FD inverse'!$A$3:$BH$3,1,'FD mesh'!$B$15+1)*Setup!$B$22</f>
        <v>23.5430151918483</v>
      </c>
      <c r="F163" s="0" t="n">
        <f aca="false">SUMPRODUCT('FD inverse'!$A$4:$BH$4,'FD mesh'!$B$84:$BI$84,$E162:$BL162)+'FD inverse'!$A$4*$C163/Setup!$B$17+INDEX('FD inverse'!$A$4:$BH$4,1,'FD mesh'!$B$15+1)*Setup!$B$22</f>
        <v>22.7743603691347</v>
      </c>
      <c r="G163" s="0" t="n">
        <f aca="false">SUMPRODUCT('FD inverse'!$A$5:$BH$5,'FD mesh'!$B$84:$BI$84,$E162:$BL162)+'FD inverse'!$A$5*$C163/Setup!$B$17+INDEX('FD inverse'!$A$5:$BH$5,1,'FD mesh'!$B$15+1)*Setup!$B$22</f>
        <v>22.0270620491206</v>
      </c>
      <c r="H163" s="0" t="n">
        <f aca="false">SUMPRODUCT('FD inverse'!$A$6:$BH$6,'FD mesh'!$B$84:$BI$84,$E162:$BL162)+'FD inverse'!$A$6*$C163/Setup!$B$17+INDEX('FD inverse'!$A$6:$BH$6,1,'FD mesh'!$B$15+1)*Setup!$B$22</f>
        <v>19.5503194069594</v>
      </c>
      <c r="I163" s="0" t="n">
        <f aca="false">SUMPRODUCT('FD inverse'!$A$7:$BH$7,'FD mesh'!$B$84:$BI$84,$E162:$BL162)+'FD inverse'!$A$7*$C163/Setup!$B$17+INDEX('FD inverse'!$A$7:$BH$7,1,'FD mesh'!$B$15+1)*Setup!$B$22</f>
        <v>19.3425590686112</v>
      </c>
      <c r="J163" s="0" t="n">
        <f aca="false">SUMPRODUCT('FD inverse'!$A$8:$BH$8,'FD mesh'!$B$84:$BI$84,$E162:$BL162)+'FD inverse'!$A$8*$C163/Setup!$B$17+INDEX('FD inverse'!$A$8:$BH$8,1,'FD mesh'!$B$15+1)*Setup!$B$22</f>
        <v>19.1572117756749</v>
      </c>
      <c r="K163" s="0" t="n">
        <f aca="false">SUMPRODUCT('FD inverse'!$A$9:$BH$9,'FD mesh'!$B$84:$BI$84,$E162:$BL162)+'FD inverse'!$A$9*$C163/Setup!$B$17+INDEX('FD inverse'!$A$9:$BH$9,1,'FD mesh'!$B$15+1)*Setup!$B$22</f>
        <v>18.9938588336198</v>
      </c>
      <c r="L163" s="0" t="n">
        <f aca="false">SUMPRODUCT('FD inverse'!$A$10:$BH$10,'FD mesh'!$B$84:$BI$84,$E162:$BL162)+'FD inverse'!$A$10*$C163/Setup!$B$17+INDEX('FD inverse'!$A$10:$BH$10,1,'FD mesh'!$B$15+1)*Setup!$B$22</f>
        <v>18.8521016164009</v>
      </c>
      <c r="M163" s="0" t="n">
        <f aca="false">SUMPRODUCT('FD inverse'!$A$11:$BH$11,'FD mesh'!$B$84:$BI$84,$E162:$BL162)+'FD inverse'!$A$11*$C163/Setup!$B$17+INDEX('FD inverse'!$A$11:$BH$11,1,'FD mesh'!$B$15+1)*Setup!$B$22</f>
        <v>18.7315709131174</v>
      </c>
      <c r="N163" s="0" t="n">
        <f aca="false">SUMPRODUCT('FD inverse'!$A$12:$BH$12,'FD mesh'!$B$84:$BI$84,$E162:$BL162)+'FD inverse'!$A$12*$C163/Setup!$B$17+INDEX('FD inverse'!$A$12:$BH$12,1,'FD mesh'!$B$15+1)*Setup!$B$22</f>
        <v>18.6319347779509</v>
      </c>
      <c r="O163" s="0" t="n">
        <f aca="false">SUMPRODUCT('FD inverse'!$A$13:$BH$13,'FD mesh'!$B$84:$BI$84,$E162:$BL162)+'FD inverse'!$A$13*$C163/Setup!$B$17+INDEX('FD inverse'!$A$13:$BH$13,1,'FD mesh'!$B$15+1)*Setup!$B$22</f>
        <v>18.552904984186</v>
      </c>
      <c r="P163" s="0" t="n">
        <f aca="false">SUMPRODUCT('FD inverse'!$A$14:$BH$14,'FD mesh'!$B$84:$BI$84,$E162:$BL162)+'FD inverse'!$A$14*$C163/Setup!$B$17+INDEX('FD inverse'!$A$14:$BH$14,1,'FD mesh'!$B$15+1)*Setup!$B$22</f>
        <v>18.4942421703734</v>
      </c>
      <c r="Q163" s="0" t="n">
        <f aca="false">SUMPRODUCT('FD inverse'!$A$15:$BH$15,'FD mesh'!$B$84:$BI$84,$E162:$BL162)+'FD inverse'!$A$15*$C163/Setup!$B$17+INDEX('FD inverse'!$A$15:$BH$15,1,'FD mesh'!$B$15+1)*Setup!$B$22</f>
        <v>18.4557597528195</v>
      </c>
      <c r="R163" s="0" t="n">
        <f aca="false">SUMPRODUCT('FD inverse'!$A$16:$BH$16,'FD mesh'!$B$84:$BI$84,$E162:$BL162)+'FD inverse'!$A$16*$C163/Setup!$B$17+INDEX('FD inverse'!$A$16:$BH$16,1,'FD mesh'!$B$15+1)*Setup!$B$22</f>
        <v>18.4373266638043</v>
      </c>
      <c r="S163" s="0" t="n">
        <f aca="false">SUMPRODUCT('FD inverse'!$A$17:$BH$17,'FD mesh'!$B$84:$BI$84,$E162:$BL162)+'FD inverse'!$A$17*$C163/Setup!$B$17+INDEX('FD inverse'!$A$17:$BH$17,1,'FD mesh'!$B$15+1)*Setup!$B$22</f>
        <v>18.1696430032558</v>
      </c>
      <c r="T163" s="0" t="n">
        <f aca="false">SUMPRODUCT('FD inverse'!$A$18:$BH$18,'FD mesh'!$B$84:$BI$84,$E162:$BL162)+'FD inverse'!$A$18*$C163/Setup!$B$17+INDEX('FD inverse'!$A$18:$BH$18,1,'FD mesh'!$B$15+1)*Setup!$B$22</f>
        <v>17.9112037334119</v>
      </c>
      <c r="U163" s="0" t="n">
        <f aca="false">SUMPRODUCT('FD inverse'!$A$19:$BH$19,'FD mesh'!$B$84:$BI$84,$E162:$BL162)+'FD inverse'!$A$19*$C163/Setup!$B$17+INDEX('FD inverse'!$A$19:$BH$19,1,'FD mesh'!$B$15+1)*Setup!$B$22</f>
        <v>17.6613031898497</v>
      </c>
      <c r="V163" s="0" t="n">
        <f aca="false">SUMPRODUCT('FD inverse'!$A$20:$BH$20,'FD mesh'!$B$84:$BI$84,$E162:$BL162)+'FD inverse'!$A$20*$C163/Setup!$B$17+INDEX('FD inverse'!$A$20:$BH$20,1,'FD mesh'!$B$15+1)*Setup!$B$22</f>
        <v>17.4192491519339</v>
      </c>
      <c r="W163" s="0" t="n">
        <f aca="false">SUMPRODUCT('FD inverse'!$A$21:$BH$21,'FD mesh'!$B$84:$BI$84,$E162:$BL162)+'FD inverse'!$A$21*$C163/Setup!$B$17+INDEX('FD inverse'!$A$21:$BH$21,1,'FD mesh'!$B$15+1)*Setup!$B$22</f>
        <v>17.1843622262042</v>
      </c>
      <c r="X163" s="0" t="n">
        <f aca="false">SUMPRODUCT('FD inverse'!$A$22:$BH$22,'FD mesh'!$B$84:$BI$84,$E162:$BL162)+'FD inverse'!$A$22*$C163/Setup!$B$17+INDEX('FD inverse'!$A$22:$BH$22,1,'FD mesh'!$B$15+1)*Setup!$B$22</f>
        <v>16.9559751336032</v>
      </c>
      <c r="Y163" s="0" t="n">
        <f aca="false">SUMPRODUCT('FD inverse'!$A$23:$BH$23,'FD mesh'!$B$84:$BI$84,$E162:$BL162)+'FD inverse'!$A$23*$C163/Setup!$B$17+INDEX('FD inverse'!$A$23:$BH$23,1,'FD mesh'!$B$15+1)*Setup!$B$22</f>
        <v>16.7334319118052</v>
      </c>
      <c r="Z163" s="0" t="n">
        <f aca="false">SUMPRODUCT('FD inverse'!$A$24:$BH$24,'FD mesh'!$B$84:$BI$84,$E162:$BL162)+'FD inverse'!$A$24*$C163/Setup!$B$17+INDEX('FD inverse'!$A$24:$BH$24,1,'FD mesh'!$B$15+1)*Setup!$B$22</f>
        <v>16.516087043093</v>
      </c>
      <c r="AA163" s="0" t="n">
        <f aca="false">SUMPRODUCT('FD inverse'!$A$25:$BH$25,'FD mesh'!$B$84:$BI$84,$E162:$BL162)+'FD inverse'!$A$25*$C163/Setup!$B$17+INDEX('FD inverse'!$A$25:$BH$25,1,'FD mesh'!$B$15+1)*Setup!$B$22</f>
        <v>16.3033045174796</v>
      </c>
      <c r="AB163" s="0" t="n">
        <f aca="false">SUMPRODUCT('FD inverse'!$A$26:$BH$26,'FD mesh'!$B$84:$BI$84,$E162:$BL162)+'FD inverse'!$A$26*$C163/Setup!$B$17+INDEX('FD inverse'!$A$26:$BH$26,1,'FD mesh'!$B$15+1)*Setup!$B$22</f>
        <v>16.0944568400803</v>
      </c>
      <c r="AC163" s="0" t="n">
        <f aca="false">SUMPRODUCT('FD inverse'!$A$27:$BH$27,'FD mesh'!$B$84:$BI$84,$E162:$BL162)+'FD inverse'!$A$27*$C163/Setup!$B$17+INDEX('FD inverse'!$A$27:$BH$27,1,'FD mesh'!$B$15+1)*Setup!$B$22</f>
        <v>15.8889239911198</v>
      </c>
      <c r="AD163" s="0" t="n">
        <f aca="false">SUMPRODUCT('FD inverse'!$A$28:$BH$28,'FD mesh'!$B$84:$BI$84,$E162:$BL162)+'FD inverse'!$A$28*$C163/Setup!$B$17+INDEX('FD inverse'!$A$28:$BH$28,1,'FD mesh'!$B$15+1)*Setup!$B$22</f>
        <v>15.6860923464036</v>
      </c>
      <c r="AE163" s="0" t="n">
        <f aca="false">SUMPRODUCT('FD inverse'!$A$29:$BH$29,'FD mesh'!$B$84:$BI$84,$E162:$BL162)+'FD inverse'!$A$29*$C163/Setup!$B$17+INDEX('FD inverse'!$A$29:$BH$29,1,'FD mesh'!$B$15+1)*Setup!$B$22</f>
        <v>15.4853535655994</v>
      </c>
      <c r="AF163" s="0" t="n">
        <f aca="false">SUMPRODUCT('FD inverse'!$A$30:$BH$30,'FD mesh'!$B$84:$BI$84,$E162:$BL162)+'FD inverse'!$A$30*$C163/Setup!$B$17+INDEX('FD inverse'!$A$30:$BH$30,1,'FD mesh'!$B$15+1)*Setup!$B$22</f>
        <v>15.2861034552648</v>
      </c>
      <c r="AG163" s="0" t="n">
        <f aca="false">SUMPRODUCT('FD inverse'!$A$31:$BH$31,'FD mesh'!$B$84:$BI$84,$E162:$BL162)+'FD inverse'!$A$31*$C163/Setup!$B$17+INDEX('FD inverse'!$A$31:$BH$31,1,'FD mesh'!$B$15+1)*Setup!$B$22</f>
        <v>15.0877408132189</v>
      </c>
      <c r="AH163" s="0" t="n">
        <f aca="false">SUMPRODUCT('FD inverse'!$A$32:$BH$32,'FD mesh'!$B$84:$BI$84,$E162:$BL162)+'FD inverse'!$A$32*$C163/Setup!$B$17+INDEX('FD inverse'!$A$32:$BH$32,1,'FD mesh'!$B$15+1)*Setup!$B$22</f>
        <v>15.0796339272283</v>
      </c>
      <c r="AI163" s="0" t="n">
        <f aca="false">SUMPRODUCT('FD inverse'!$A$33:$BH$33,'FD mesh'!$B$84:$BI$84,$E162:$BL162)+'FD inverse'!$A$33*$C163/Setup!$B$17+INDEX('FD inverse'!$A$33:$BH$33,1,'FD mesh'!$B$15+1)*Setup!$B$22</f>
        <v>15.0719801326624</v>
      </c>
      <c r="AJ163" s="0" t="n">
        <f aca="false">SUMPRODUCT('FD inverse'!$A$34:$BH$34,'FD mesh'!$B$84:$BI$84,$E162:$BL162)+'FD inverse'!$A$34*$C163/Setup!$B$17+INDEX('FD inverse'!$A$34:$BH$34,1,'FD mesh'!$B$15+1)*Setup!$B$22</f>
        <v>15.0647387308327</v>
      </c>
      <c r="AK163" s="0" t="n">
        <f aca="false">SUMPRODUCT('FD inverse'!$A$35:$BH$35,'FD mesh'!$B$84:$BI$84,$E162:$BL162)+'FD inverse'!$A$35*$C163/Setup!$B$17+INDEX('FD inverse'!$A$35:$BH$35,1,'FD mesh'!$B$15+1)*Setup!$B$22</f>
        <v>15.0578706509905</v>
      </c>
      <c r="AL163" s="0" t="n">
        <f aca="false">SUMPRODUCT('FD inverse'!$A$36:$BH$36,'FD mesh'!$B$84:$BI$84,$E162:$BL162)+'FD inverse'!$A$36*$C163/Setup!$B$17+INDEX('FD inverse'!$A$36:$BH$36,1,'FD mesh'!$B$15+1)*Setup!$B$22</f>
        <v>15.0513383054388</v>
      </c>
      <c r="AM163" s="0" t="n">
        <f aca="false">SUMPRODUCT('FD inverse'!$A$37:$BH$37,'FD mesh'!$B$84:$BI$84,$E162:$BL162)+'FD inverse'!$A$37*$C163/Setup!$B$17+INDEX('FD inverse'!$A$37:$BH$37,1,'FD mesh'!$B$15+1)*Setup!$B$22</f>
        <v>15.0451054466781</v>
      </c>
      <c r="AN163" s="0" t="n">
        <f aca="false">SUMPRODUCT('FD inverse'!$A$38:$BH$38,'FD mesh'!$B$84:$BI$84,$E162:$BL162)+'FD inverse'!$A$38*$C163/Setup!$B$17+INDEX('FD inverse'!$A$38:$BH$38,1,'FD mesh'!$B$15+1)*Setup!$B$22</f>
        <v>15.0391370270238</v>
      </c>
      <c r="AO163" s="0" t="n">
        <f aca="false">SUMPRODUCT('FD inverse'!$A$39:$BH$39,'FD mesh'!$B$84:$BI$84,$E162:$BL162)+'FD inverse'!$A$39*$C163/Setup!$B$17+INDEX('FD inverse'!$A$39:$BH$39,1,'FD mesh'!$B$15+1)*Setup!$B$22</f>
        <v>15.033399060952</v>
      </c>
      <c r="AP163" s="0" t="n">
        <f aca="false">SUMPRODUCT('FD inverse'!$A$40:$BH$40,'FD mesh'!$B$84:$BI$84,$E162:$BL162)+'FD inverse'!$A$40*$C163/Setup!$B$17+INDEX('FD inverse'!$A$40:$BH$40,1,'FD mesh'!$B$15+1)*Setup!$B$22</f>
        <v>15.0278584902605</v>
      </c>
      <c r="AQ163" s="0" t="n">
        <f aca="false">SUMPRODUCT('FD inverse'!$A$41:$BH$41,'FD mesh'!$B$84:$BI$84,$E162:$BL162)+'FD inverse'!$A$41*$C163/Setup!$B$17+INDEX('FD inverse'!$A$41:$BH$41,1,'FD mesh'!$B$15+1)*Setup!$B$22</f>
        <v>15.0224830519973</v>
      </c>
      <c r="AR163" s="0" t="n">
        <f aca="false">SUMPRODUCT('FD inverse'!$A$42:$BH$42,'FD mesh'!$B$84:$BI$84,$E162:$BL162)+'FD inverse'!$A$42*$C163/Setup!$B$17+INDEX('FD inverse'!$A$42:$BH$42,1,'FD mesh'!$B$15+1)*Setup!$B$22</f>
        <v>15.0172411489789</v>
      </c>
      <c r="AS163" s="0" t="n">
        <f aca="false">SUMPRODUCT('FD inverse'!$A$43:$BH$43,'FD mesh'!$B$84:$BI$84,$E162:$BL162)+'FD inverse'!$A$43*$C163/Setup!$B$17+INDEX('FD inverse'!$A$43:$BH$43,1,'FD mesh'!$B$15+1)*Setup!$B$22</f>
        <v>0</v>
      </c>
      <c r="AT163" s="0" t="n">
        <f aca="false">SUMPRODUCT('FD inverse'!$A$44:$BH$44,'FD mesh'!$B$84:$BI$84,$E162:$BL162)+'FD inverse'!$A$44*$C163/Setup!$B$17+INDEX('FD inverse'!$A$44:$BH$44,1,'FD mesh'!$B$15+1)*Setup!$B$22</f>
        <v>0</v>
      </c>
      <c r="AU163" s="0" t="n">
        <f aca="false">SUMPRODUCT('FD inverse'!$A$45:$BH$45,'FD mesh'!$B$84:$BI$84,$E162:$BL162)+'FD inverse'!$A$45*$C163/Setup!$B$17+INDEX('FD inverse'!$A$45:$BH$45,1,'FD mesh'!$B$15+1)*Setup!$B$22</f>
        <v>0</v>
      </c>
      <c r="AV163" s="0" t="n">
        <f aca="false">SUMPRODUCT('FD inverse'!$A$46:$BH$46,'FD mesh'!$B$84:$BI$84,$E162:$BL162)+'FD inverse'!$A$46*$C163/Setup!$B$17+INDEX('FD inverse'!$A$46:$BH$46,1,'FD mesh'!$B$15+1)*Setup!$B$22</f>
        <v>0</v>
      </c>
      <c r="AW163" s="0" t="n">
        <f aca="false">SUMPRODUCT('FD inverse'!$A$47:$BH$47,'FD mesh'!$B$84:$BI$84,$E162:$BL162)+'FD inverse'!$A$47*$C163/Setup!$B$17+INDEX('FD inverse'!$A$47:$BH$47,1,'FD mesh'!$B$15+1)*Setup!$B$22</f>
        <v>0</v>
      </c>
      <c r="AX163" s="0" t="n">
        <f aca="false">SUMPRODUCT('FD inverse'!$A$48:$BH$48,'FD mesh'!$B$84:$BI$84,$E162:$BL162)+'FD inverse'!$A$48*$C163/Setup!$B$17+INDEX('FD inverse'!$A$48:$BH$48,1,'FD mesh'!$B$15+1)*Setup!$B$22</f>
        <v>0</v>
      </c>
      <c r="AY163" s="0" t="n">
        <f aca="false">SUMPRODUCT('FD inverse'!$A$49:$BH$49,'FD mesh'!$B$84:$BI$84,$E162:$BL162)+'FD inverse'!$A$49*$C163/Setup!$B$17+INDEX('FD inverse'!$A$49:$BH$49,1,'FD mesh'!$B$15+1)*Setup!$B$22</f>
        <v>0</v>
      </c>
      <c r="AZ163" s="0" t="n">
        <f aca="false">SUMPRODUCT('FD inverse'!$A$50:$BH$50,'FD mesh'!$B$84:$BI$84,$E162:$BL162)+'FD inverse'!$A$50*$C163/Setup!$B$17+INDEX('FD inverse'!$A$50:$BH$50,1,'FD mesh'!$B$15+1)*Setup!$B$22</f>
        <v>0</v>
      </c>
      <c r="BA163" s="0" t="n">
        <f aca="false">SUMPRODUCT('FD inverse'!$A$51:$BH$51,'FD mesh'!$B$84:$BI$84,$E162:$BL162)+'FD inverse'!$A$51*$C163/Setup!$B$17+INDEX('FD inverse'!$A$51:$BH$51,1,'FD mesh'!$B$15+1)*Setup!$B$22</f>
        <v>0</v>
      </c>
      <c r="BB163" s="0" t="n">
        <f aca="false">SUMPRODUCT('FD inverse'!$A$52:$BH$52,'FD mesh'!$B$84:$BI$84,$E162:$BL162)+'FD inverse'!$A$52*$C163/Setup!$B$17+INDEX('FD inverse'!$A$52:$BH$52,1,'FD mesh'!$B$15+1)*Setup!$B$22</f>
        <v>0</v>
      </c>
      <c r="BC163" s="0" t="n">
        <f aca="false">SUMPRODUCT('FD inverse'!$A$53:$BH$53,'FD mesh'!$B$84:$BI$84,$E162:$BL162)+'FD inverse'!$A$53*$C163/Setup!$B$17+INDEX('FD inverse'!$A$53:$BH$53,1,'FD mesh'!$B$15+1)*Setup!$B$22</f>
        <v>0</v>
      </c>
      <c r="BD163" s="0" t="n">
        <f aca="false">SUMPRODUCT('FD inverse'!$A$54:$BH$54,'FD mesh'!$B$84:$BI$84,$E162:$BL162)+'FD inverse'!$A$54*$C163/Setup!$B$17+INDEX('FD inverse'!$A$54:$BH$54,1,'FD mesh'!$B$15+1)*Setup!$B$22</f>
        <v>0</v>
      </c>
      <c r="BE163" s="0" t="n">
        <f aca="false">SUMPRODUCT('FD inverse'!$A$55:$BH$55,'FD mesh'!$B$84:$BI$84,$E162:$BL162)+'FD inverse'!$A$55*$C163/Setup!$B$17+INDEX('FD inverse'!$A$55:$BH$55,1,'FD mesh'!$B$15+1)*Setup!$B$22</f>
        <v>0</v>
      </c>
      <c r="BF163" s="0" t="n">
        <f aca="false">SUMPRODUCT('FD inverse'!$A$56:$BH$56,'FD mesh'!$B$84:$BI$84,$E162:$BL162)+'FD inverse'!$A$56*$C163/Setup!$B$17+INDEX('FD inverse'!$A$56:$BH$56,1,'FD mesh'!$B$15+1)*Setup!$B$22</f>
        <v>0</v>
      </c>
      <c r="BG163" s="0" t="n">
        <f aca="false">SUMPRODUCT('FD inverse'!$A$57:$BH$57,'FD mesh'!$B$84:$BI$84,$E162:$BL162)+'FD inverse'!$A$57*$C163/Setup!$B$17+INDEX('FD inverse'!$A$57:$BH$57,1,'FD mesh'!$B$15+1)*Setup!$B$22</f>
        <v>0</v>
      </c>
      <c r="BH163" s="0" t="n">
        <f aca="false">SUMPRODUCT('FD inverse'!$A$58:$BH$58,'FD mesh'!$B$84:$BI$84,$E162:$BL162)+'FD inverse'!$A$58*$C163/Setup!$B$17+INDEX('FD inverse'!$A$58:$BH$58,1,'FD mesh'!$B$15+1)*Setup!$B$22</f>
        <v>0</v>
      </c>
      <c r="BI163" s="0" t="n">
        <f aca="false">SUMPRODUCT('FD inverse'!$A$59:$BH$59,'FD mesh'!$B$84:$BI$84,$E162:$BL162)+'FD inverse'!$A$59*$C163/Setup!$B$17+INDEX('FD inverse'!$A$59:$BH$59,1,'FD mesh'!$B$15+1)*Setup!$B$22</f>
        <v>0</v>
      </c>
      <c r="BJ163" s="0" t="n">
        <f aca="false">SUMPRODUCT('FD inverse'!$A$60:$BH$60,'FD mesh'!$B$84:$BI$84,$E162:$BL162)+'FD inverse'!$A$60*$C163/Setup!$B$17+INDEX('FD inverse'!$A$60:$BH$60,1,'FD mesh'!$B$15+1)*Setup!$B$22</f>
        <v>0</v>
      </c>
      <c r="BK163" s="0" t="n">
        <f aca="false">SUMPRODUCT('FD inverse'!$A$61:$BH$61,'FD mesh'!$B$84:$BI$84,$E162:$BL162)+'FD inverse'!$A$61*$C163/Setup!$B$17+INDEX('FD inverse'!$A$61:$BH$61,1,'FD mesh'!$B$15+1)*Setup!$B$22</f>
        <v>0</v>
      </c>
      <c r="BL163" s="0" t="n">
        <f aca="false">SUMPRODUCT('FD inverse'!$A$62:$BH$62,'FD mesh'!$B$84:$BI$84,$E162:$BL162)+'FD inverse'!$A$62*$C163/Setup!$B$17+INDEX('FD inverse'!$A$62:$BH$62,1,'FD mesh'!$B$15+1)*Setup!$B$22</f>
        <v>0</v>
      </c>
    </row>
    <row r="164" customFormat="false" ht="15" hidden="false" customHeight="false" outlineLevel="0" collapsed="false">
      <c r="A164" s="0" t="n">
        <v>159</v>
      </c>
      <c r="B164" s="0" t="n">
        <f aca="false">A164*Setup!$B$11/3600</f>
        <v>13.25</v>
      </c>
      <c r="C164" s="0" t="n">
        <f aca="false">Setup!$B$7+Setup!$B$8*COS(2*PI()*(B164-Setup!$B$9)/24)</f>
        <v>27.0073592299159</v>
      </c>
      <c r="D164" s="0" t="n">
        <f aca="false">(C164-E164)/Setup!$B$17</f>
        <v>26.2601079188999</v>
      </c>
      <c r="E164" s="0" t="n">
        <f aca="false">SUMPRODUCT('FD inverse'!$A$3:$BH$3,'FD mesh'!$B$84:$BI$84,$E163:$BL163)+'FD inverse'!$A$3*$C164/Setup!$B$17+INDEX('FD inverse'!$A$3:$BH$3,1,'FD mesh'!$B$15+1)*Setup!$B$22</f>
        <v>23.5935452004589</v>
      </c>
      <c r="F164" s="0" t="n">
        <f aca="false">SUMPRODUCT('FD inverse'!$A$4:$BH$4,'FD mesh'!$B$84:$BI$84,$E163:$BL163)+'FD inverse'!$A$4*$C164/Setup!$B$17+INDEX('FD inverse'!$A$4:$BH$4,1,'FD mesh'!$B$15+1)*Setup!$B$22</f>
        <v>22.8229600832135</v>
      </c>
      <c r="G164" s="0" t="n">
        <f aca="false">SUMPRODUCT('FD inverse'!$A$5:$BH$5,'FD mesh'!$B$84:$BI$84,$E163:$BL163)+'FD inverse'!$A$5*$C164/Setup!$B$17+INDEX('FD inverse'!$A$5:$BH$5,1,'FD mesh'!$B$15+1)*Setup!$B$22</f>
        <v>22.0734685918703</v>
      </c>
      <c r="H164" s="0" t="n">
        <f aca="false">SUMPRODUCT('FD inverse'!$A$6:$BH$6,'FD mesh'!$B$84:$BI$84,$E163:$BL163)+'FD inverse'!$A$6*$C164/Setup!$B$17+INDEX('FD inverse'!$A$6:$BH$6,1,'FD mesh'!$B$15+1)*Setup!$B$22</f>
        <v>19.5890152850454</v>
      </c>
      <c r="I164" s="0" t="n">
        <f aca="false">SUMPRODUCT('FD inverse'!$A$7:$BH$7,'FD mesh'!$B$84:$BI$84,$E163:$BL163)+'FD inverse'!$A$7*$C164/Setup!$B$17+INDEX('FD inverse'!$A$7:$BH$7,1,'FD mesh'!$B$15+1)*Setup!$B$22</f>
        <v>19.3805668738473</v>
      </c>
      <c r="J164" s="0" t="n">
        <f aca="false">SUMPRODUCT('FD inverse'!$A$8:$BH$8,'FD mesh'!$B$84:$BI$84,$E163:$BL163)+'FD inverse'!$A$8*$C164/Setup!$B$17+INDEX('FD inverse'!$A$8:$BH$8,1,'FD mesh'!$B$15+1)*Setup!$B$22</f>
        <v>19.1945419465643</v>
      </c>
      <c r="K164" s="0" t="n">
        <f aca="false">SUMPRODUCT('FD inverse'!$A$9:$BH$9,'FD mesh'!$B$84:$BI$84,$E163:$BL163)+'FD inverse'!$A$9*$C164/Setup!$B$17+INDEX('FD inverse'!$A$9:$BH$9,1,'FD mesh'!$B$15+1)*Setup!$B$22</f>
        <v>19.0305407189211</v>
      </c>
      <c r="L164" s="0" t="n">
        <f aca="false">SUMPRODUCT('FD inverse'!$A$10:$BH$10,'FD mesh'!$B$84:$BI$84,$E163:$BL163)+'FD inverse'!$A$10*$C164/Setup!$B$17+INDEX('FD inverse'!$A$10:$BH$10,1,'FD mesh'!$B$15+1)*Setup!$B$22</f>
        <v>18.8881807215442</v>
      </c>
      <c r="M164" s="0" t="n">
        <f aca="false">SUMPRODUCT('FD inverse'!$A$11:$BH$11,'FD mesh'!$B$84:$BI$84,$E163:$BL163)+'FD inverse'!$A$11*$C164/Setup!$B$17+INDEX('FD inverse'!$A$11:$BH$11,1,'FD mesh'!$B$15+1)*Setup!$B$22</f>
        <v>18.7671063319214</v>
      </c>
      <c r="N164" s="0" t="n">
        <f aca="false">SUMPRODUCT('FD inverse'!$A$12:$BH$12,'FD mesh'!$B$84:$BI$84,$E163:$BL163)+'FD inverse'!$A$12*$C164/Setup!$B$17+INDEX('FD inverse'!$A$12:$BH$12,1,'FD mesh'!$B$15+1)*Setup!$B$22</f>
        <v>18.6669967911506</v>
      </c>
      <c r="O164" s="0" t="n">
        <f aca="false">SUMPRODUCT('FD inverse'!$A$13:$BH$13,'FD mesh'!$B$84:$BI$84,$E163:$BL163)+'FD inverse'!$A$13*$C164/Setup!$B$17+INDEX('FD inverse'!$A$13:$BH$13,1,'FD mesh'!$B$15+1)*Setup!$B$22</f>
        <v>18.5875728038898</v>
      </c>
      <c r="P164" s="0" t="n">
        <f aca="false">SUMPRODUCT('FD inverse'!$A$14:$BH$14,'FD mesh'!$B$84:$BI$84,$E163:$BL163)+'FD inverse'!$A$14*$C164/Setup!$B$17+INDEX('FD inverse'!$A$14:$BH$14,1,'FD mesh'!$B$15+1)*Setup!$B$22</f>
        <v>18.5286018076048</v>
      </c>
      <c r="Q164" s="0" t="n">
        <f aca="false">SUMPRODUCT('FD inverse'!$A$15:$BH$15,'FD mesh'!$B$84:$BI$84,$E163:$BL163)+'FD inverse'!$A$15*$C164/Setup!$B$17+INDEX('FD inverse'!$A$15:$BH$15,1,'FD mesh'!$B$15+1)*Setup!$B$22</f>
        <v>18.4899019837277</v>
      </c>
      <c r="R164" s="0" t="n">
        <f aca="false">SUMPRODUCT('FD inverse'!$A$16:$BH$16,'FD mesh'!$B$84:$BI$84,$E163:$BL163)+'FD inverse'!$A$16*$C164/Setup!$B$17+INDEX('FD inverse'!$A$16:$BH$16,1,'FD mesh'!$B$15+1)*Setup!$B$22</f>
        <v>18.4713450689409</v>
      </c>
      <c r="S164" s="0" t="n">
        <f aca="false">SUMPRODUCT('FD inverse'!$A$17:$BH$17,'FD mesh'!$B$84:$BI$84,$E163:$BL163)+'FD inverse'!$A$17*$C164/Setup!$B$17+INDEX('FD inverse'!$A$17:$BH$17,1,'FD mesh'!$B$15+1)*Setup!$B$22</f>
        <v>18.2012121962644</v>
      </c>
      <c r="T164" s="0" t="n">
        <f aca="false">SUMPRODUCT('FD inverse'!$A$18:$BH$18,'FD mesh'!$B$84:$BI$84,$E163:$BL163)+'FD inverse'!$A$18*$C164/Setup!$B$17+INDEX('FD inverse'!$A$18:$BH$18,1,'FD mesh'!$B$15+1)*Setup!$B$22</f>
        <v>17.9403696861017</v>
      </c>
      <c r="U164" s="0" t="n">
        <f aca="false">SUMPRODUCT('FD inverse'!$A$19:$BH$19,'FD mesh'!$B$84:$BI$84,$E163:$BL163)+'FD inverse'!$A$19*$C164/Setup!$B$17+INDEX('FD inverse'!$A$19:$BH$19,1,'FD mesh'!$B$15+1)*Setup!$B$22</f>
        <v>17.6881102991593</v>
      </c>
      <c r="V164" s="0" t="n">
        <f aca="false">SUMPRODUCT('FD inverse'!$A$20:$BH$20,'FD mesh'!$B$84:$BI$84,$E163:$BL163)+'FD inverse'!$A$20*$C164/Setup!$B$17+INDEX('FD inverse'!$A$20:$BH$20,1,'FD mesh'!$B$15+1)*Setup!$B$22</f>
        <v>17.4437398615279</v>
      </c>
      <c r="W164" s="0" t="n">
        <f aca="false">SUMPRODUCT('FD inverse'!$A$21:$BH$21,'FD mesh'!$B$84:$BI$84,$E163:$BL163)+'FD inverse'!$A$21*$C164/Setup!$B$17+INDEX('FD inverse'!$A$21:$BH$21,1,'FD mesh'!$B$15+1)*Setup!$B$22</f>
        <v>17.2065766898627</v>
      </c>
      <c r="X164" s="0" t="n">
        <f aca="false">SUMPRODUCT('FD inverse'!$A$22:$BH$22,'FD mesh'!$B$84:$BI$84,$E163:$BL163)+'FD inverse'!$A$22*$C164/Setup!$B$17+INDEX('FD inverse'!$A$22:$BH$22,1,'FD mesh'!$B$15+1)*Setup!$B$22</f>
        <v>16.9759509175028</v>
      </c>
      <c r="Y164" s="0" t="n">
        <f aca="false">SUMPRODUCT('FD inverse'!$A$23:$BH$23,'FD mesh'!$B$84:$BI$84,$E163:$BL163)+'FD inverse'!$A$23*$C164/Setup!$B$17+INDEX('FD inverse'!$A$23:$BH$23,1,'FD mesh'!$B$15+1)*Setup!$B$22</f>
        <v>16.7512037329762</v>
      </c>
      <c r="Z164" s="0" t="n">
        <f aca="false">SUMPRODUCT('FD inverse'!$A$24:$BH$24,'FD mesh'!$B$84:$BI$84,$E163:$BL163)+'FD inverse'!$A$24*$C164/Setup!$B$17+INDEX('FD inverse'!$A$24:$BH$24,1,'FD mesh'!$B$15+1)*Setup!$B$22</f>
        <v>16.5316865415371</v>
      </c>
      <c r="AA164" s="0" t="n">
        <f aca="false">SUMPRODUCT('FD inverse'!$A$25:$BH$25,'FD mesh'!$B$84:$BI$84,$E163:$BL163)+'FD inverse'!$A$25*$C164/Setup!$B$17+INDEX('FD inverse'!$A$25:$BH$25,1,'FD mesh'!$B$15+1)*Setup!$B$22</f>
        <v>16.3167600596401</v>
      </c>
      <c r="AB164" s="0" t="n">
        <f aca="false">SUMPRODUCT('FD inverse'!$A$26:$BH$26,'FD mesh'!$B$84:$BI$84,$E163:$BL163)+'FD inverse'!$A$26*$C164/Setup!$B$17+INDEX('FD inverse'!$A$26:$BH$26,1,'FD mesh'!$B$15+1)*Setup!$B$22</f>
        <v>16.1057933515789</v>
      </c>
      <c r="AC164" s="0" t="n">
        <f aca="false">SUMPRODUCT('FD inverse'!$A$27:$BH$27,'FD mesh'!$B$84:$BI$84,$E163:$BL163)+'FD inverse'!$A$27*$C164/Setup!$B$17+INDEX('FD inverse'!$A$27:$BH$27,1,'FD mesh'!$B$15+1)*Setup!$B$22</f>
        <v>15.8981628169015</v>
      </c>
      <c r="AD164" s="0" t="n">
        <f aca="false">SUMPRODUCT('FD inverse'!$A$28:$BH$28,'FD mesh'!$B$84:$BI$84,$E163:$BL163)+'FD inverse'!$A$28*$C164/Setup!$B$17+INDEX('FD inverse'!$A$28:$BH$28,1,'FD mesh'!$B$15+1)*Setup!$B$22</f>
        <v>15.6932511366686</v>
      </c>
      <c r="AE164" s="0" t="n">
        <f aca="false">SUMPRODUCT('FD inverse'!$A$29:$BH$29,'FD mesh'!$B$84:$BI$84,$E163:$BL163)+'FD inverse'!$A$29*$C164/Setup!$B$17+INDEX('FD inverse'!$A$29:$BH$29,1,'FD mesh'!$B$15+1)*Setup!$B$22</f>
        <v>15.4904461861421</v>
      </c>
      <c r="AF164" s="0" t="n">
        <f aca="false">SUMPRODUCT('FD inverse'!$A$30:$BH$30,'FD mesh'!$B$84:$BI$84,$E163:$BL163)+'FD inverse'!$A$30*$C164/Setup!$B$17+INDEX('FD inverse'!$A$30:$BH$30,1,'FD mesh'!$B$15+1)*Setup!$B$22</f>
        <v>15.2891399210897</v>
      </c>
      <c r="AG164" s="0" t="n">
        <f aca="false">SUMPRODUCT('FD inverse'!$A$31:$BH$31,'FD mesh'!$B$84:$BI$84,$E163:$BL163)+'FD inverse'!$A$31*$C164/Setup!$B$17+INDEX('FD inverse'!$A$31:$BH$31,1,'FD mesh'!$B$15+1)*Setup!$B$22</f>
        <v>15.0887272445515</v>
      </c>
      <c r="AH164" s="0" t="n">
        <f aca="false">SUMPRODUCT('FD inverse'!$A$32:$BH$32,'FD mesh'!$B$84:$BI$84,$E163:$BL163)+'FD inverse'!$A$32*$C164/Setup!$B$17+INDEX('FD inverse'!$A$32:$BH$32,1,'FD mesh'!$B$15+1)*Setup!$B$22</f>
        <v>15.0805358935491</v>
      </c>
      <c r="AI164" s="0" t="n">
        <f aca="false">SUMPRODUCT('FD inverse'!$A$33:$BH$33,'FD mesh'!$B$84:$BI$84,$E163:$BL163)+'FD inverse'!$A$33*$C164/Setup!$B$17+INDEX('FD inverse'!$A$33:$BH$33,1,'FD mesh'!$B$15+1)*Setup!$B$22</f>
        <v>15.0728011386735</v>
      </c>
      <c r="AJ164" s="0" t="n">
        <f aca="false">SUMPRODUCT('FD inverse'!$A$34:$BH$34,'FD mesh'!$B$84:$BI$84,$E163:$BL163)+'FD inverse'!$A$34*$C164/Setup!$B$17+INDEX('FD inverse'!$A$34:$BH$34,1,'FD mesh'!$B$15+1)*Setup!$B$22</f>
        <v>15.0654819959512</v>
      </c>
      <c r="AK164" s="0" t="n">
        <f aca="false">SUMPRODUCT('FD inverse'!$A$35:$BH$35,'FD mesh'!$B$84:$BI$84,$E163:$BL163)+'FD inverse'!$A$35*$C164/Setup!$B$17+INDEX('FD inverse'!$A$35:$BH$35,1,'FD mesh'!$B$15+1)*Setup!$B$22</f>
        <v>15.0585391111515</v>
      </c>
      <c r="AL164" s="0" t="n">
        <f aca="false">SUMPRODUCT('FD inverse'!$A$36:$BH$36,'FD mesh'!$B$84:$BI$84,$E163:$BL163)+'FD inverse'!$A$36*$C164/Setup!$B$17+INDEX('FD inverse'!$A$36:$BH$36,1,'FD mesh'!$B$15+1)*Setup!$B$22</f>
        <v>15.0519346162821</v>
      </c>
      <c r="AM164" s="0" t="n">
        <f aca="false">SUMPRODUCT('FD inverse'!$A$37:$BH$37,'FD mesh'!$B$84:$BI$84,$E163:$BL163)+'FD inverse'!$A$37*$C164/Setup!$B$17+INDEX('FD inverse'!$A$37:$BH$37,1,'FD mesh'!$B$15+1)*Setup!$B$22</f>
        <v>15.0456319876964</v>
      </c>
      <c r="AN164" s="0" t="n">
        <f aca="false">SUMPRODUCT('FD inverse'!$A$38:$BH$38,'FD mesh'!$B$84:$BI$84,$E163:$BL163)+'FD inverse'!$A$38*$C164/Setup!$B$17+INDEX('FD inverse'!$A$38:$BH$38,1,'FD mesh'!$B$15+1)*Setup!$B$22</f>
        <v>15.0395959063022</v>
      </c>
      <c r="AO164" s="0" t="n">
        <f aca="false">SUMPRODUCT('FD inverse'!$A$39:$BH$39,'FD mesh'!$B$84:$BI$84,$E163:$BL163)+'FD inverse'!$A$39*$C164/Setup!$B$17+INDEX('FD inverse'!$A$39:$BH$39,1,'FD mesh'!$B$15+1)*Setup!$B$22</f>
        <v>15.0337921201682</v>
      </c>
      <c r="AP164" s="0" t="n">
        <f aca="false">SUMPRODUCT('FD inverse'!$A$40:$BH$40,'FD mesh'!$B$84:$BI$84,$E163:$BL163)+'FD inverse'!$A$40*$C164/Setup!$B$17+INDEX('FD inverse'!$A$40:$BH$40,1,'FD mesh'!$B$15+1)*Setup!$B$22</f>
        <v>15.0281873096628</v>
      </c>
      <c r="AQ164" s="0" t="n">
        <f aca="false">SUMPRODUCT('FD inverse'!$A$41:$BH$41,'FD mesh'!$B$84:$BI$84,$E163:$BL163)+'FD inverse'!$A$41*$C164/Setup!$B$17+INDEX('FD inverse'!$A$41:$BH$41,1,'FD mesh'!$B$15+1)*Setup!$B$22</f>
        <v>15.0227489551127</v>
      </c>
      <c r="AR164" s="0" t="n">
        <f aca="false">SUMPRODUCT('FD inverse'!$A$42:$BH$42,'FD mesh'!$B$84:$BI$84,$E163:$BL163)+'FD inverse'!$A$42*$C164/Setup!$B$17+INDEX('FD inverse'!$A$42:$BH$42,1,'FD mesh'!$B$15+1)*Setup!$B$22</f>
        <v>15.0174452068441</v>
      </c>
      <c r="AS164" s="0" t="n">
        <f aca="false">SUMPRODUCT('FD inverse'!$A$43:$BH$43,'FD mesh'!$B$84:$BI$84,$E163:$BL163)+'FD inverse'!$A$43*$C164/Setup!$B$17+INDEX('FD inverse'!$A$43:$BH$43,1,'FD mesh'!$B$15+1)*Setup!$B$22</f>
        <v>0</v>
      </c>
      <c r="AT164" s="0" t="n">
        <f aca="false">SUMPRODUCT('FD inverse'!$A$44:$BH$44,'FD mesh'!$B$84:$BI$84,$E163:$BL163)+'FD inverse'!$A$44*$C164/Setup!$B$17+INDEX('FD inverse'!$A$44:$BH$44,1,'FD mesh'!$B$15+1)*Setup!$B$22</f>
        <v>0</v>
      </c>
      <c r="AU164" s="0" t="n">
        <f aca="false">SUMPRODUCT('FD inverse'!$A$45:$BH$45,'FD mesh'!$B$84:$BI$84,$E163:$BL163)+'FD inverse'!$A$45*$C164/Setup!$B$17+INDEX('FD inverse'!$A$45:$BH$45,1,'FD mesh'!$B$15+1)*Setup!$B$22</f>
        <v>0</v>
      </c>
      <c r="AV164" s="0" t="n">
        <f aca="false">SUMPRODUCT('FD inverse'!$A$46:$BH$46,'FD mesh'!$B$84:$BI$84,$E163:$BL163)+'FD inverse'!$A$46*$C164/Setup!$B$17+INDEX('FD inverse'!$A$46:$BH$46,1,'FD mesh'!$B$15+1)*Setup!$B$22</f>
        <v>0</v>
      </c>
      <c r="AW164" s="0" t="n">
        <f aca="false">SUMPRODUCT('FD inverse'!$A$47:$BH$47,'FD mesh'!$B$84:$BI$84,$E163:$BL163)+'FD inverse'!$A$47*$C164/Setup!$B$17+INDEX('FD inverse'!$A$47:$BH$47,1,'FD mesh'!$B$15+1)*Setup!$B$22</f>
        <v>0</v>
      </c>
      <c r="AX164" s="0" t="n">
        <f aca="false">SUMPRODUCT('FD inverse'!$A$48:$BH$48,'FD mesh'!$B$84:$BI$84,$E163:$BL163)+'FD inverse'!$A$48*$C164/Setup!$B$17+INDEX('FD inverse'!$A$48:$BH$48,1,'FD mesh'!$B$15+1)*Setup!$B$22</f>
        <v>0</v>
      </c>
      <c r="AY164" s="0" t="n">
        <f aca="false">SUMPRODUCT('FD inverse'!$A$49:$BH$49,'FD mesh'!$B$84:$BI$84,$E163:$BL163)+'FD inverse'!$A$49*$C164/Setup!$B$17+INDEX('FD inverse'!$A$49:$BH$49,1,'FD mesh'!$B$15+1)*Setup!$B$22</f>
        <v>0</v>
      </c>
      <c r="AZ164" s="0" t="n">
        <f aca="false">SUMPRODUCT('FD inverse'!$A$50:$BH$50,'FD mesh'!$B$84:$BI$84,$E163:$BL163)+'FD inverse'!$A$50*$C164/Setup!$B$17+INDEX('FD inverse'!$A$50:$BH$50,1,'FD mesh'!$B$15+1)*Setup!$B$22</f>
        <v>0</v>
      </c>
      <c r="BA164" s="0" t="n">
        <f aca="false">SUMPRODUCT('FD inverse'!$A$51:$BH$51,'FD mesh'!$B$84:$BI$84,$E163:$BL163)+'FD inverse'!$A$51*$C164/Setup!$B$17+INDEX('FD inverse'!$A$51:$BH$51,1,'FD mesh'!$B$15+1)*Setup!$B$22</f>
        <v>0</v>
      </c>
      <c r="BB164" s="0" t="n">
        <f aca="false">SUMPRODUCT('FD inverse'!$A$52:$BH$52,'FD mesh'!$B$84:$BI$84,$E163:$BL163)+'FD inverse'!$A$52*$C164/Setup!$B$17+INDEX('FD inverse'!$A$52:$BH$52,1,'FD mesh'!$B$15+1)*Setup!$B$22</f>
        <v>0</v>
      </c>
      <c r="BC164" s="0" t="n">
        <f aca="false">SUMPRODUCT('FD inverse'!$A$53:$BH$53,'FD mesh'!$B$84:$BI$84,$E163:$BL163)+'FD inverse'!$A$53*$C164/Setup!$B$17+INDEX('FD inverse'!$A$53:$BH$53,1,'FD mesh'!$B$15+1)*Setup!$B$22</f>
        <v>0</v>
      </c>
      <c r="BD164" s="0" t="n">
        <f aca="false">SUMPRODUCT('FD inverse'!$A$54:$BH$54,'FD mesh'!$B$84:$BI$84,$E163:$BL163)+'FD inverse'!$A$54*$C164/Setup!$B$17+INDEX('FD inverse'!$A$54:$BH$54,1,'FD mesh'!$B$15+1)*Setup!$B$22</f>
        <v>0</v>
      </c>
      <c r="BE164" s="0" t="n">
        <f aca="false">SUMPRODUCT('FD inverse'!$A$55:$BH$55,'FD mesh'!$B$84:$BI$84,$E163:$BL163)+'FD inverse'!$A$55*$C164/Setup!$B$17+INDEX('FD inverse'!$A$55:$BH$55,1,'FD mesh'!$B$15+1)*Setup!$B$22</f>
        <v>0</v>
      </c>
      <c r="BF164" s="0" t="n">
        <f aca="false">SUMPRODUCT('FD inverse'!$A$56:$BH$56,'FD mesh'!$B$84:$BI$84,$E163:$BL163)+'FD inverse'!$A$56*$C164/Setup!$B$17+INDEX('FD inverse'!$A$56:$BH$56,1,'FD mesh'!$B$15+1)*Setup!$B$22</f>
        <v>0</v>
      </c>
      <c r="BG164" s="0" t="n">
        <f aca="false">SUMPRODUCT('FD inverse'!$A$57:$BH$57,'FD mesh'!$B$84:$BI$84,$E163:$BL163)+'FD inverse'!$A$57*$C164/Setup!$B$17+INDEX('FD inverse'!$A$57:$BH$57,1,'FD mesh'!$B$15+1)*Setup!$B$22</f>
        <v>0</v>
      </c>
      <c r="BH164" s="0" t="n">
        <f aca="false">SUMPRODUCT('FD inverse'!$A$58:$BH$58,'FD mesh'!$B$84:$BI$84,$E163:$BL163)+'FD inverse'!$A$58*$C164/Setup!$B$17+INDEX('FD inverse'!$A$58:$BH$58,1,'FD mesh'!$B$15+1)*Setup!$B$22</f>
        <v>0</v>
      </c>
      <c r="BI164" s="0" t="n">
        <f aca="false">SUMPRODUCT('FD inverse'!$A$59:$BH$59,'FD mesh'!$B$84:$BI$84,$E163:$BL163)+'FD inverse'!$A$59*$C164/Setup!$B$17+INDEX('FD inverse'!$A$59:$BH$59,1,'FD mesh'!$B$15+1)*Setup!$B$22</f>
        <v>0</v>
      </c>
      <c r="BJ164" s="0" t="n">
        <f aca="false">SUMPRODUCT('FD inverse'!$A$60:$BH$60,'FD mesh'!$B$84:$BI$84,$E163:$BL163)+'FD inverse'!$A$60*$C164/Setup!$B$17+INDEX('FD inverse'!$A$60:$BH$60,1,'FD mesh'!$B$15+1)*Setup!$B$22</f>
        <v>0</v>
      </c>
      <c r="BK164" s="0" t="n">
        <f aca="false">SUMPRODUCT('FD inverse'!$A$61:$BH$61,'FD mesh'!$B$84:$BI$84,$E163:$BL163)+'FD inverse'!$A$61*$C164/Setup!$B$17+INDEX('FD inverse'!$A$61:$BH$61,1,'FD mesh'!$B$15+1)*Setup!$B$22</f>
        <v>0</v>
      </c>
      <c r="BL164" s="0" t="n">
        <f aca="false">SUMPRODUCT('FD inverse'!$A$62:$BH$62,'FD mesh'!$B$84:$BI$84,$E163:$BL163)+'FD inverse'!$A$62*$C164/Setup!$B$17+INDEX('FD inverse'!$A$62:$BH$62,1,'FD mesh'!$B$15+1)*Setup!$B$22</f>
        <v>0</v>
      </c>
    </row>
    <row r="165" customFormat="false" ht="15" hidden="false" customHeight="false" outlineLevel="0" collapsed="false">
      <c r="A165" s="0" t="n">
        <v>160</v>
      </c>
      <c r="B165" s="0" t="n">
        <f aca="false">A165*Setup!$B$11/3600</f>
        <v>13.3333333333333</v>
      </c>
      <c r="C165" s="0" t="n">
        <f aca="false">Setup!$B$7+Setup!$B$8*COS(2*PI()*(B165-Setup!$B$9)/24)</f>
        <v>27.0641777724759</v>
      </c>
      <c r="D165" s="0" t="n">
        <f aca="false">(C165-E165)/Setup!$B$17</f>
        <v>26.314408908658</v>
      </c>
      <c r="E165" s="0" t="n">
        <f aca="false">SUMPRODUCT('FD inverse'!$A$3:$BH$3,'FD mesh'!$B$84:$BI$84,$E164:$BL164)+'FD inverse'!$A$3*$C165/Setup!$B$17+INDEX('FD inverse'!$A$3:$BH$3,1,'FD mesh'!$B$15+1)*Setup!$B$22</f>
        <v>23.6433046143504</v>
      </c>
      <c r="F165" s="0" t="n">
        <f aca="false">SUMPRODUCT('FD inverse'!$A$4:$BH$4,'FD mesh'!$B$84:$BI$84,$E164:$BL164)+'FD inverse'!$A$4*$C165/Setup!$B$17+INDEX('FD inverse'!$A$4:$BH$4,1,'FD mesh'!$B$15+1)*Setup!$B$22</f>
        <v>22.8709361664625</v>
      </c>
      <c r="G165" s="0" t="n">
        <f aca="false">SUMPRODUCT('FD inverse'!$A$5:$BH$5,'FD mesh'!$B$84:$BI$84,$E164:$BL164)+'FD inverse'!$A$5*$C165/Setup!$B$17+INDEX('FD inverse'!$A$5:$BH$5,1,'FD mesh'!$B$15+1)*Setup!$B$22</f>
        <v>22.1193906713736</v>
      </c>
      <c r="H165" s="0" t="n">
        <f aca="false">SUMPRODUCT('FD inverse'!$A$6:$BH$6,'FD mesh'!$B$84:$BI$84,$E164:$BL164)+'FD inverse'!$A$6*$C165/Setup!$B$17+INDEX('FD inverse'!$A$6:$BH$6,1,'FD mesh'!$B$15+1)*Setup!$B$22</f>
        <v>19.627682657513</v>
      </c>
      <c r="I165" s="0" t="n">
        <f aca="false">SUMPRODUCT('FD inverse'!$A$7:$BH$7,'FD mesh'!$B$84:$BI$84,$E164:$BL164)+'FD inverse'!$A$7*$C165/Setup!$B$17+INDEX('FD inverse'!$A$7:$BH$7,1,'FD mesh'!$B$15+1)*Setup!$B$22</f>
        <v>19.4185838281058</v>
      </c>
      <c r="J165" s="0" t="n">
        <f aca="false">SUMPRODUCT('FD inverse'!$A$8:$BH$8,'FD mesh'!$B$84:$BI$84,$E164:$BL164)+'FD inverse'!$A$8*$C165/Setup!$B$17+INDEX('FD inverse'!$A$8:$BH$8,1,'FD mesh'!$B$15+1)*Setup!$B$22</f>
        <v>19.231913880267</v>
      </c>
      <c r="K165" s="0" t="n">
        <f aca="false">SUMPRODUCT('FD inverse'!$A$9:$BH$9,'FD mesh'!$B$84:$BI$84,$E164:$BL164)+'FD inverse'!$A$9*$C165/Setup!$B$17+INDEX('FD inverse'!$A$9:$BH$9,1,'FD mesh'!$B$15+1)*Setup!$B$22</f>
        <v>19.0672922708959</v>
      </c>
      <c r="L165" s="0" t="n">
        <f aca="false">SUMPRODUCT('FD inverse'!$A$10:$BH$10,'FD mesh'!$B$84:$BI$84,$E164:$BL164)+'FD inverse'!$A$10*$C165/Setup!$B$17+INDEX('FD inverse'!$A$10:$BH$10,1,'FD mesh'!$B$15+1)*Setup!$B$22</f>
        <v>18.9243529930732</v>
      </c>
      <c r="M165" s="0" t="n">
        <f aca="false">SUMPRODUCT('FD inverse'!$A$11:$BH$11,'FD mesh'!$B$84:$BI$84,$E164:$BL164)+'FD inverse'!$A$11*$C165/Setup!$B$17+INDEX('FD inverse'!$A$11:$BH$11,1,'FD mesh'!$B$15+1)*Setup!$B$22</f>
        <v>18.802754288424</v>
      </c>
      <c r="N165" s="0" t="n">
        <f aca="false">SUMPRODUCT('FD inverse'!$A$12:$BH$12,'FD mesh'!$B$84:$BI$84,$E164:$BL164)+'FD inverse'!$A$12*$C165/Setup!$B$17+INDEX('FD inverse'!$A$12:$BH$12,1,'FD mesh'!$B$15+1)*Setup!$B$22</f>
        <v>18.7021868265493</v>
      </c>
      <c r="O165" s="0" t="n">
        <f aca="false">SUMPRODUCT('FD inverse'!$A$13:$BH$13,'FD mesh'!$B$84:$BI$84,$E164:$BL164)+'FD inverse'!$A$13*$C165/Setup!$B$17+INDEX('FD inverse'!$A$13:$BH$13,1,'FD mesh'!$B$15+1)*Setup!$B$22</f>
        <v>18.6223804475057</v>
      </c>
      <c r="P165" s="0" t="n">
        <f aca="false">SUMPRODUCT('FD inverse'!$A$14:$BH$14,'FD mesh'!$B$84:$BI$84,$E164:$BL164)+'FD inverse'!$A$14*$C165/Setup!$B$17+INDEX('FD inverse'!$A$14:$BH$14,1,'FD mesh'!$B$15+1)*Setup!$B$22</f>
        <v>18.5631095514212</v>
      </c>
      <c r="Q165" s="0" t="n">
        <f aca="false">SUMPRODUCT('FD inverse'!$A$15:$BH$15,'FD mesh'!$B$84:$BI$84,$E164:$BL164)+'FD inverse'!$A$15*$C165/Setup!$B$17+INDEX('FD inverse'!$A$15:$BH$15,1,'FD mesh'!$B$15+1)*Setup!$B$22</f>
        <v>18.5241972062609</v>
      </c>
      <c r="R165" s="0" t="n">
        <f aca="false">SUMPRODUCT('FD inverse'!$A$16:$BH$16,'FD mesh'!$B$84:$BI$84,$E164:$BL164)+'FD inverse'!$A$16*$C165/Setup!$B$17+INDEX('FD inverse'!$A$16:$BH$16,1,'FD mesh'!$B$15+1)*Setup!$B$22</f>
        <v>18.5055180307368</v>
      </c>
      <c r="S165" s="0" t="n">
        <f aca="false">SUMPRODUCT('FD inverse'!$A$17:$BH$17,'FD mesh'!$B$84:$BI$84,$E164:$BL164)+'FD inverse'!$A$17*$C165/Setup!$B$17+INDEX('FD inverse'!$A$17:$BH$17,1,'FD mesh'!$B$15+1)*Setup!$B$22</f>
        <v>18.2329325929168</v>
      </c>
      <c r="T165" s="0" t="n">
        <f aca="false">SUMPRODUCT('FD inverse'!$A$18:$BH$18,'FD mesh'!$B$84:$BI$84,$E164:$BL164)+'FD inverse'!$A$18*$C165/Setup!$B$17+INDEX('FD inverse'!$A$18:$BH$18,1,'FD mesh'!$B$15+1)*Setup!$B$22</f>
        <v>17.969682014683</v>
      </c>
      <c r="U165" s="0" t="n">
        <f aca="false">SUMPRODUCT('FD inverse'!$A$19:$BH$19,'FD mesh'!$B$84:$BI$84,$E164:$BL164)+'FD inverse'!$A$19*$C165/Setup!$B$17+INDEX('FD inverse'!$A$19:$BH$19,1,'FD mesh'!$B$15+1)*Setup!$B$22</f>
        <v>17.7150576360032</v>
      </c>
      <c r="V165" s="0" t="n">
        <f aca="false">SUMPRODUCT('FD inverse'!$A$20:$BH$20,'FD mesh'!$B$84:$BI$84,$E164:$BL164)+'FD inverse'!$A$20*$C165/Setup!$B$17+INDEX('FD inverse'!$A$20:$BH$20,1,'FD mesh'!$B$15+1)*Setup!$B$22</f>
        <v>17.4683634735947</v>
      </c>
      <c r="W165" s="0" t="n">
        <f aca="false">SUMPRODUCT('FD inverse'!$A$21:$BH$21,'FD mesh'!$B$84:$BI$84,$E164:$BL164)+'FD inverse'!$A$21*$C165/Setup!$B$17+INDEX('FD inverse'!$A$21:$BH$21,1,'FD mesh'!$B$15+1)*Setup!$B$22</f>
        <v>17.2289156884514</v>
      </c>
      <c r="X165" s="0" t="n">
        <f aca="false">SUMPRODUCT('FD inverse'!$A$22:$BH$22,'FD mesh'!$B$84:$BI$84,$E164:$BL164)+'FD inverse'!$A$22*$C165/Setup!$B$17+INDEX('FD inverse'!$A$22:$BH$22,1,'FD mesh'!$B$15+1)*Setup!$B$22</f>
        <v>16.9960419514643</v>
      </c>
      <c r="Y165" s="0" t="n">
        <f aca="false">SUMPRODUCT('FD inverse'!$A$23:$BH$23,'FD mesh'!$B$84:$BI$84,$E164:$BL164)+'FD inverse'!$A$23*$C165/Setup!$B$17+INDEX('FD inverse'!$A$23:$BH$23,1,'FD mesh'!$B$15+1)*Setup!$B$22</f>
        <v>16.7690807187573</v>
      </c>
      <c r="Z165" s="0" t="n">
        <f aca="false">SUMPRODUCT('FD inverse'!$A$24:$BH$24,'FD mesh'!$B$84:$BI$84,$E164:$BL164)+'FD inverse'!$A$24*$C165/Setup!$B$17+INDEX('FD inverse'!$A$24:$BH$24,1,'FD mesh'!$B$15+1)*Setup!$B$22</f>
        <v>16.5473804275802</v>
      </c>
      <c r="AA165" s="0" t="n">
        <f aca="false">SUMPRODUCT('FD inverse'!$A$25:$BH$25,'FD mesh'!$B$84:$BI$84,$E164:$BL164)+'FD inverse'!$A$25*$C165/Setup!$B$17+INDEX('FD inverse'!$A$25:$BH$25,1,'FD mesh'!$B$15+1)*Setup!$B$22</f>
        <v>16.3302986228672</v>
      </c>
      <c r="AB165" s="0" t="n">
        <f aca="false">SUMPRODUCT('FD inverse'!$A$26:$BH$26,'FD mesh'!$B$84:$BI$84,$E164:$BL164)+'FD inverse'!$A$26*$C165/Setup!$B$17+INDEX('FD inverse'!$A$26:$BH$26,1,'FD mesh'!$B$15+1)*Setup!$B$22</f>
        <v>16.1172010239038</v>
      </c>
      <c r="AC165" s="0" t="n">
        <f aca="false">SUMPRODUCT('FD inverse'!$A$27:$BH$27,'FD mesh'!$B$84:$BI$84,$E164:$BL164)+'FD inverse'!$A$27*$C165/Setup!$B$17+INDEX('FD inverse'!$A$27:$BH$27,1,'FD mesh'!$B$15+1)*Setup!$B$22</f>
        <v>15.907460539939</v>
      </c>
      <c r="AD165" s="0" t="n">
        <f aca="false">SUMPRODUCT('FD inverse'!$A$28:$BH$28,'FD mesh'!$B$84:$BI$84,$E164:$BL164)+'FD inverse'!$A$28*$C165/Setup!$B$17+INDEX('FD inverse'!$A$28:$BH$28,1,'FD mesh'!$B$15+1)*Setup!$B$22</f>
        <v>15.7004562430395</v>
      </c>
      <c r="AE165" s="0" t="n">
        <f aca="false">SUMPRODUCT('FD inverse'!$A$29:$BH$29,'FD mesh'!$B$84:$BI$84,$E164:$BL164)+'FD inverse'!$A$29*$C165/Setup!$B$17+INDEX('FD inverse'!$A$29:$BH$29,1,'FD mesh'!$B$15+1)*Setup!$B$22</f>
        <v>15.4955723060149</v>
      </c>
      <c r="AF165" s="0" t="n">
        <f aca="false">SUMPRODUCT('FD inverse'!$A$30:$BH$30,'FD mesh'!$B$84:$BI$84,$E164:$BL164)+'FD inverse'!$A$30*$C165/Setup!$B$17+INDEX('FD inverse'!$A$30:$BH$30,1,'FD mesh'!$B$15+1)*Setup!$B$22</f>
        <v>15.2921969128385</v>
      </c>
      <c r="AG165" s="0" t="n">
        <f aca="false">SUMPRODUCT('FD inverse'!$A$31:$BH$31,'FD mesh'!$B$84:$BI$84,$E164:$BL164)+'FD inverse'!$A$31*$C165/Setup!$B$17+INDEX('FD inverse'!$A$31:$BH$31,1,'FD mesh'!$B$15+1)*Setup!$B$22</f>
        <v>15.0897211486625</v>
      </c>
      <c r="AH165" s="0" t="n">
        <f aca="false">SUMPRODUCT('FD inverse'!$A$32:$BH$32,'FD mesh'!$B$84:$BI$84,$E164:$BL164)+'FD inverse'!$A$32*$C165/Setup!$B$17+INDEX('FD inverse'!$A$32:$BH$32,1,'FD mesh'!$B$15+1)*Setup!$B$22</f>
        <v>15.0814447788654</v>
      </c>
      <c r="AI165" s="0" t="n">
        <f aca="false">SUMPRODUCT('FD inverse'!$A$33:$BH$33,'FD mesh'!$B$84:$BI$84,$E164:$BL164)+'FD inverse'!$A$33*$C165/Setup!$B$17+INDEX('FD inverse'!$A$33:$BH$33,1,'FD mesh'!$B$15+1)*Setup!$B$22</f>
        <v>15.0736285077498</v>
      </c>
      <c r="AJ165" s="0" t="n">
        <f aca="false">SUMPRODUCT('FD inverse'!$A$34:$BH$34,'FD mesh'!$B$84:$BI$84,$E164:$BL164)+'FD inverse'!$A$34*$C165/Setup!$B$17+INDEX('FD inverse'!$A$34:$BH$34,1,'FD mesh'!$B$15+1)*Setup!$B$22</f>
        <v>15.0662310699177</v>
      </c>
      <c r="AK165" s="0" t="n">
        <f aca="false">SUMPRODUCT('FD inverse'!$A$35:$BH$35,'FD mesh'!$B$84:$BI$84,$E164:$BL164)+'FD inverse'!$A$35*$C165/Setup!$B$17+INDEX('FD inverse'!$A$35:$BH$35,1,'FD mesh'!$B$15+1)*Setup!$B$22</f>
        <v>15.0592128305809</v>
      </c>
      <c r="AL165" s="0" t="n">
        <f aca="false">SUMPRODUCT('FD inverse'!$A$36:$BH$36,'FD mesh'!$B$84:$BI$84,$E164:$BL164)+'FD inverse'!$A$36*$C165/Setup!$B$17+INDEX('FD inverse'!$A$36:$BH$36,1,'FD mesh'!$B$15+1)*Setup!$B$22</f>
        <v>15.0525356435373</v>
      </c>
      <c r="AM165" s="0" t="n">
        <f aca="false">SUMPRODUCT('FD inverse'!$A$37:$BH$37,'FD mesh'!$B$84:$BI$84,$E164:$BL164)+'FD inverse'!$A$37*$C165/Setup!$B$17+INDEX('FD inverse'!$A$37:$BH$37,1,'FD mesh'!$B$15+1)*Setup!$B$22</f>
        <v>15.0461627103338</v>
      </c>
      <c r="AN165" s="0" t="n">
        <f aca="false">SUMPRODUCT('FD inverse'!$A$38:$BH$38,'FD mesh'!$B$84:$BI$84,$E164:$BL164)+'FD inverse'!$A$38*$C165/Setup!$B$17+INDEX('FD inverse'!$A$38:$BH$38,1,'FD mesh'!$B$15+1)*Setup!$B$22</f>
        <v>15.0400584411536</v>
      </c>
      <c r="AO165" s="0" t="n">
        <f aca="false">SUMPRODUCT('FD inverse'!$A$39:$BH$39,'FD mesh'!$B$84:$BI$84,$E164:$BL164)+'FD inverse'!$A$39*$C165/Setup!$B$17+INDEX('FD inverse'!$A$39:$BH$39,1,'FD mesh'!$B$15+1)*Setup!$B$22</f>
        <v>15.0341883177688</v>
      </c>
      <c r="AP165" s="0" t="n">
        <f aca="false">SUMPRODUCT('FD inverse'!$A$40:$BH$40,'FD mesh'!$B$84:$BI$84,$E164:$BL164)+'FD inverse'!$A$40*$C165/Setup!$B$17+INDEX('FD inverse'!$A$40:$BH$40,1,'FD mesh'!$B$15+1)*Setup!$B$22</f>
        <v>15.0285187587352</v>
      </c>
      <c r="AQ165" s="0" t="n">
        <f aca="false">SUMPRODUCT('FD inverse'!$A$41:$BH$41,'FD mesh'!$B$84:$BI$84,$E164:$BL164)+'FD inverse'!$A$41*$C165/Setup!$B$17+INDEX('FD inverse'!$A$41:$BH$41,1,'FD mesh'!$B$15+1)*Setup!$B$22</f>
        <v>15.0230169868564</v>
      </c>
      <c r="AR165" s="0" t="n">
        <f aca="false">SUMPRODUCT('FD inverse'!$A$42:$BH$42,'FD mesh'!$B$84:$BI$84,$E164:$BL164)+'FD inverse'!$A$42*$C165/Setup!$B$17+INDEX('FD inverse'!$A$42:$BH$42,1,'FD mesh'!$B$15+1)*Setup!$B$22</f>
        <v>15.01765089882</v>
      </c>
      <c r="AS165" s="0" t="n">
        <f aca="false">SUMPRODUCT('FD inverse'!$A$43:$BH$43,'FD mesh'!$B$84:$BI$84,$E164:$BL164)+'FD inverse'!$A$43*$C165/Setup!$B$17+INDEX('FD inverse'!$A$43:$BH$43,1,'FD mesh'!$B$15+1)*Setup!$B$22</f>
        <v>0</v>
      </c>
      <c r="AT165" s="0" t="n">
        <f aca="false">SUMPRODUCT('FD inverse'!$A$44:$BH$44,'FD mesh'!$B$84:$BI$84,$E164:$BL164)+'FD inverse'!$A$44*$C165/Setup!$B$17+INDEX('FD inverse'!$A$44:$BH$44,1,'FD mesh'!$B$15+1)*Setup!$B$22</f>
        <v>0</v>
      </c>
      <c r="AU165" s="0" t="n">
        <f aca="false">SUMPRODUCT('FD inverse'!$A$45:$BH$45,'FD mesh'!$B$84:$BI$84,$E164:$BL164)+'FD inverse'!$A$45*$C165/Setup!$B$17+INDEX('FD inverse'!$A$45:$BH$45,1,'FD mesh'!$B$15+1)*Setup!$B$22</f>
        <v>0</v>
      </c>
      <c r="AV165" s="0" t="n">
        <f aca="false">SUMPRODUCT('FD inverse'!$A$46:$BH$46,'FD mesh'!$B$84:$BI$84,$E164:$BL164)+'FD inverse'!$A$46*$C165/Setup!$B$17+INDEX('FD inverse'!$A$46:$BH$46,1,'FD mesh'!$B$15+1)*Setup!$B$22</f>
        <v>0</v>
      </c>
      <c r="AW165" s="0" t="n">
        <f aca="false">SUMPRODUCT('FD inverse'!$A$47:$BH$47,'FD mesh'!$B$84:$BI$84,$E164:$BL164)+'FD inverse'!$A$47*$C165/Setup!$B$17+INDEX('FD inverse'!$A$47:$BH$47,1,'FD mesh'!$B$15+1)*Setup!$B$22</f>
        <v>0</v>
      </c>
      <c r="AX165" s="0" t="n">
        <f aca="false">SUMPRODUCT('FD inverse'!$A$48:$BH$48,'FD mesh'!$B$84:$BI$84,$E164:$BL164)+'FD inverse'!$A$48*$C165/Setup!$B$17+INDEX('FD inverse'!$A$48:$BH$48,1,'FD mesh'!$B$15+1)*Setup!$B$22</f>
        <v>0</v>
      </c>
      <c r="AY165" s="0" t="n">
        <f aca="false">SUMPRODUCT('FD inverse'!$A$49:$BH$49,'FD mesh'!$B$84:$BI$84,$E164:$BL164)+'FD inverse'!$A$49*$C165/Setup!$B$17+INDEX('FD inverse'!$A$49:$BH$49,1,'FD mesh'!$B$15+1)*Setup!$B$22</f>
        <v>0</v>
      </c>
      <c r="AZ165" s="0" t="n">
        <f aca="false">SUMPRODUCT('FD inverse'!$A$50:$BH$50,'FD mesh'!$B$84:$BI$84,$E164:$BL164)+'FD inverse'!$A$50*$C165/Setup!$B$17+INDEX('FD inverse'!$A$50:$BH$50,1,'FD mesh'!$B$15+1)*Setup!$B$22</f>
        <v>0</v>
      </c>
      <c r="BA165" s="0" t="n">
        <f aca="false">SUMPRODUCT('FD inverse'!$A$51:$BH$51,'FD mesh'!$B$84:$BI$84,$E164:$BL164)+'FD inverse'!$A$51*$C165/Setup!$B$17+INDEX('FD inverse'!$A$51:$BH$51,1,'FD mesh'!$B$15+1)*Setup!$B$22</f>
        <v>0</v>
      </c>
      <c r="BB165" s="0" t="n">
        <f aca="false">SUMPRODUCT('FD inverse'!$A$52:$BH$52,'FD mesh'!$B$84:$BI$84,$E164:$BL164)+'FD inverse'!$A$52*$C165/Setup!$B$17+INDEX('FD inverse'!$A$52:$BH$52,1,'FD mesh'!$B$15+1)*Setup!$B$22</f>
        <v>0</v>
      </c>
      <c r="BC165" s="0" t="n">
        <f aca="false">SUMPRODUCT('FD inverse'!$A$53:$BH$53,'FD mesh'!$B$84:$BI$84,$E164:$BL164)+'FD inverse'!$A$53*$C165/Setup!$B$17+INDEX('FD inverse'!$A$53:$BH$53,1,'FD mesh'!$B$15+1)*Setup!$B$22</f>
        <v>0</v>
      </c>
      <c r="BD165" s="0" t="n">
        <f aca="false">SUMPRODUCT('FD inverse'!$A$54:$BH$54,'FD mesh'!$B$84:$BI$84,$E164:$BL164)+'FD inverse'!$A$54*$C165/Setup!$B$17+INDEX('FD inverse'!$A$54:$BH$54,1,'FD mesh'!$B$15+1)*Setup!$B$22</f>
        <v>0</v>
      </c>
      <c r="BE165" s="0" t="n">
        <f aca="false">SUMPRODUCT('FD inverse'!$A$55:$BH$55,'FD mesh'!$B$84:$BI$84,$E164:$BL164)+'FD inverse'!$A$55*$C165/Setup!$B$17+INDEX('FD inverse'!$A$55:$BH$55,1,'FD mesh'!$B$15+1)*Setup!$B$22</f>
        <v>0</v>
      </c>
      <c r="BF165" s="0" t="n">
        <f aca="false">SUMPRODUCT('FD inverse'!$A$56:$BH$56,'FD mesh'!$B$84:$BI$84,$E164:$BL164)+'FD inverse'!$A$56*$C165/Setup!$B$17+INDEX('FD inverse'!$A$56:$BH$56,1,'FD mesh'!$B$15+1)*Setup!$B$22</f>
        <v>0</v>
      </c>
      <c r="BG165" s="0" t="n">
        <f aca="false">SUMPRODUCT('FD inverse'!$A$57:$BH$57,'FD mesh'!$B$84:$BI$84,$E164:$BL164)+'FD inverse'!$A$57*$C165/Setup!$B$17+INDEX('FD inverse'!$A$57:$BH$57,1,'FD mesh'!$B$15+1)*Setup!$B$22</f>
        <v>0</v>
      </c>
      <c r="BH165" s="0" t="n">
        <f aca="false">SUMPRODUCT('FD inverse'!$A$58:$BH$58,'FD mesh'!$B$84:$BI$84,$E164:$BL164)+'FD inverse'!$A$58*$C165/Setup!$B$17+INDEX('FD inverse'!$A$58:$BH$58,1,'FD mesh'!$B$15+1)*Setup!$B$22</f>
        <v>0</v>
      </c>
      <c r="BI165" s="0" t="n">
        <f aca="false">SUMPRODUCT('FD inverse'!$A$59:$BH$59,'FD mesh'!$B$84:$BI$84,$E164:$BL164)+'FD inverse'!$A$59*$C165/Setup!$B$17+INDEX('FD inverse'!$A$59:$BH$59,1,'FD mesh'!$B$15+1)*Setup!$B$22</f>
        <v>0</v>
      </c>
      <c r="BJ165" s="0" t="n">
        <f aca="false">SUMPRODUCT('FD inverse'!$A$60:$BH$60,'FD mesh'!$B$84:$BI$84,$E164:$BL164)+'FD inverse'!$A$60*$C165/Setup!$B$17+INDEX('FD inverse'!$A$60:$BH$60,1,'FD mesh'!$B$15+1)*Setup!$B$22</f>
        <v>0</v>
      </c>
      <c r="BK165" s="0" t="n">
        <f aca="false">SUMPRODUCT('FD inverse'!$A$61:$BH$61,'FD mesh'!$B$84:$BI$84,$E164:$BL164)+'FD inverse'!$A$61*$C165/Setup!$B$17+INDEX('FD inverse'!$A$61:$BH$61,1,'FD mesh'!$B$15+1)*Setup!$B$22</f>
        <v>0</v>
      </c>
      <c r="BL165" s="0" t="n">
        <f aca="false">SUMPRODUCT('FD inverse'!$A$62:$BH$62,'FD mesh'!$B$84:$BI$84,$E164:$BL164)+'FD inverse'!$A$62*$C165/Setup!$B$17+INDEX('FD inverse'!$A$62:$BH$62,1,'FD mesh'!$B$15+1)*Setup!$B$22</f>
        <v>0</v>
      </c>
    </row>
    <row r="166" customFormat="false" ht="15" hidden="false" customHeight="false" outlineLevel="0" collapsed="false">
      <c r="A166" s="0" t="n">
        <v>161</v>
      </c>
      <c r="B166" s="0" t="n">
        <f aca="false">A166*Setup!$B$11/3600</f>
        <v>13.4166666666667</v>
      </c>
      <c r="C166" s="0" t="n">
        <f aca="false">Setup!$B$7+Setup!$B$8*COS(2*PI()*(B166-Setup!$B$9)/24)</f>
        <v>27.1195379323715</v>
      </c>
      <c r="D166" s="0" t="n">
        <f aca="false">(C166-E166)/Setup!$B$17</f>
        <v>26.3635691796404</v>
      </c>
      <c r="E166" s="0" t="n">
        <f aca="false">SUMPRODUCT('FD inverse'!$A$3:$BH$3,'FD mesh'!$B$84:$BI$84,$E165:$BL165)+'FD inverse'!$A$3*$C166/Setup!$B$17+INDEX('FD inverse'!$A$3:$BH$3,1,'FD mesh'!$B$15+1)*Setup!$B$22</f>
        <v>23.6922739390183</v>
      </c>
      <c r="F166" s="0" t="n">
        <f aca="false">SUMPRODUCT('FD inverse'!$A$4:$BH$4,'FD mesh'!$B$84:$BI$84,$E165:$BL165)+'FD inverse'!$A$4*$C166/Setup!$B$17+INDEX('FD inverse'!$A$4:$BH$4,1,'FD mesh'!$B$15+1)*Setup!$B$22</f>
        <v>22.9182709274924</v>
      </c>
      <c r="G166" s="0" t="n">
        <f aca="false">SUMPRODUCT('FD inverse'!$A$5:$BH$5,'FD mesh'!$B$84:$BI$84,$E165:$BL165)+'FD inverse'!$A$5*$C166/Setup!$B$17+INDEX('FD inverse'!$A$5:$BH$5,1,'FD mesh'!$B$15+1)*Setup!$B$22</f>
        <v>22.1648125171079</v>
      </c>
      <c r="H166" s="0" t="n">
        <f aca="false">SUMPRODUCT('FD inverse'!$A$6:$BH$6,'FD mesh'!$B$84:$BI$84,$E165:$BL165)+'FD inverse'!$A$6*$C166/Setup!$B$17+INDEX('FD inverse'!$A$6:$BH$6,1,'FD mesh'!$B$15+1)*Setup!$B$22</f>
        <v>19.6663123540641</v>
      </c>
      <c r="I166" s="0" t="n">
        <f aca="false">SUMPRODUCT('FD inverse'!$A$7:$BH$7,'FD mesh'!$B$84:$BI$84,$E165:$BL165)+'FD inverse'!$A$7*$C166/Setup!$B$17+INDEX('FD inverse'!$A$7:$BH$7,1,'FD mesh'!$B$15+1)*Setup!$B$22</f>
        <v>19.4566013356682</v>
      </c>
      <c r="J166" s="0" t="n">
        <f aca="false">SUMPRODUCT('FD inverse'!$A$8:$BH$8,'FD mesh'!$B$84:$BI$84,$E165:$BL165)+'FD inverse'!$A$8*$C166/Setup!$B$17+INDEX('FD inverse'!$A$8:$BH$8,1,'FD mesh'!$B$15+1)*Setup!$B$22</f>
        <v>19.2693195252736</v>
      </c>
      <c r="K166" s="0" t="n">
        <f aca="false">SUMPRODUCT('FD inverse'!$A$9:$BH$9,'FD mesh'!$B$84:$BI$84,$E165:$BL165)+'FD inverse'!$A$9*$C166/Setup!$B$17+INDEX('FD inverse'!$A$9:$BH$9,1,'FD mesh'!$B$15+1)*Setup!$B$22</f>
        <v>19.1041059420217</v>
      </c>
      <c r="L166" s="0" t="n">
        <f aca="false">SUMPRODUCT('FD inverse'!$A$10:$BH$10,'FD mesh'!$B$84:$BI$84,$E165:$BL165)+'FD inverse'!$A$10*$C166/Setup!$B$17+INDEX('FD inverse'!$A$10:$BH$10,1,'FD mesh'!$B$15+1)*Setup!$B$22</f>
        <v>18.9606113387849</v>
      </c>
      <c r="M166" s="0" t="n">
        <f aca="false">SUMPRODUCT('FD inverse'!$A$11:$BH$11,'FD mesh'!$B$84:$BI$84,$E165:$BL165)+'FD inverse'!$A$11*$C166/Setup!$B$17+INDEX('FD inverse'!$A$11:$BH$11,1,'FD mesh'!$B$15+1)*Setup!$B$22</f>
        <v>18.8385080899504</v>
      </c>
      <c r="N166" s="0" t="n">
        <f aca="false">SUMPRODUCT('FD inverse'!$A$12:$BH$12,'FD mesh'!$B$84:$BI$84,$E165:$BL165)+'FD inverse'!$A$12*$C166/Setup!$B$17+INDEX('FD inverse'!$A$12:$BH$12,1,'FD mesh'!$B$15+1)*Setup!$B$22</f>
        <v>18.7374985293321</v>
      </c>
      <c r="O166" s="0" t="n">
        <f aca="false">SUMPRODUCT('FD inverse'!$A$13:$BH$13,'FD mesh'!$B$84:$BI$84,$E165:$BL165)+'FD inverse'!$A$13*$C166/Setup!$B$17+INDEX('FD inverse'!$A$13:$BH$13,1,'FD mesh'!$B$15+1)*Setup!$B$22</f>
        <v>18.6573218317124</v>
      </c>
      <c r="P166" s="0" t="n">
        <f aca="false">SUMPRODUCT('FD inverse'!$A$14:$BH$14,'FD mesh'!$B$84:$BI$84,$E165:$BL165)+'FD inverse'!$A$14*$C166/Setup!$B$17+INDEX('FD inverse'!$A$14:$BH$14,1,'FD mesh'!$B$15+1)*Setup!$B$22</f>
        <v>18.5977595200553</v>
      </c>
      <c r="Q166" s="0" t="n">
        <f aca="false">SUMPRODUCT('FD inverse'!$A$15:$BH$15,'FD mesh'!$B$84:$BI$84,$E165:$BL165)+'FD inverse'!$A$15*$C166/Setup!$B$17+INDEX('FD inverse'!$A$15:$BH$15,1,'FD mesh'!$B$15+1)*Setup!$B$22</f>
        <v>18.5586396677695</v>
      </c>
      <c r="R166" s="0" t="n">
        <f aca="false">SUMPRODUCT('FD inverse'!$A$16:$BH$16,'FD mesh'!$B$84:$BI$84,$E165:$BL165)+'FD inverse'!$A$16*$C166/Setup!$B$17+INDEX('FD inverse'!$A$16:$BH$16,1,'FD mesh'!$B$15+1)*Setup!$B$22</f>
        <v>18.5398398517718</v>
      </c>
      <c r="S166" s="0" t="n">
        <f aca="false">SUMPRODUCT('FD inverse'!$A$17:$BH$17,'FD mesh'!$B$84:$BI$84,$E165:$BL165)+'FD inverse'!$A$17*$C166/Setup!$B$17+INDEX('FD inverse'!$A$17:$BH$17,1,'FD mesh'!$B$15+1)*Setup!$B$22</f>
        <v>18.2647990607045</v>
      </c>
      <c r="T166" s="0" t="n">
        <f aca="false">SUMPRODUCT('FD inverse'!$A$18:$BH$18,'FD mesh'!$B$84:$BI$84,$E165:$BL165)+'FD inverse'!$A$18*$C166/Setup!$B$17+INDEX('FD inverse'!$A$18:$BH$18,1,'FD mesh'!$B$15+1)*Setup!$B$22</f>
        <v>17.9991361158718</v>
      </c>
      <c r="U166" s="0" t="n">
        <f aca="false">SUMPRODUCT('FD inverse'!$A$19:$BH$19,'FD mesh'!$B$84:$BI$84,$E165:$BL165)+'FD inverse'!$A$19*$C166/Setup!$B$17+INDEX('FD inverse'!$A$19:$BH$19,1,'FD mesh'!$B$15+1)*Setup!$B$22</f>
        <v>17.7421410922461</v>
      </c>
      <c r="V166" s="0" t="n">
        <f aca="false">SUMPRODUCT('FD inverse'!$A$20:$BH$20,'FD mesh'!$B$84:$BI$84,$E165:$BL165)+'FD inverse'!$A$20*$C166/Setup!$B$17+INDEX('FD inverse'!$A$20:$BH$20,1,'FD mesh'!$B$15+1)*Setup!$B$22</f>
        <v>17.4931163428862</v>
      </c>
      <c r="W166" s="0" t="n">
        <f aca="false">SUMPRODUCT('FD inverse'!$A$21:$BH$21,'FD mesh'!$B$84:$BI$84,$E165:$BL165)+'FD inverse'!$A$21*$C166/Setup!$B$17+INDEX('FD inverse'!$A$21:$BH$21,1,'FD mesh'!$B$15+1)*Setup!$B$22</f>
        <v>17.2513760093464</v>
      </c>
      <c r="X166" s="0" t="n">
        <f aca="false">SUMPRODUCT('FD inverse'!$A$22:$BH$22,'FD mesh'!$B$84:$BI$84,$E165:$BL165)+'FD inverse'!$A$22*$C166/Setup!$B$17+INDEX('FD inverse'!$A$22:$BH$22,1,'FD mesh'!$B$15+1)*Setup!$B$22</f>
        <v>17.0162454273843</v>
      </c>
      <c r="Y166" s="0" t="n">
        <f aca="false">SUMPRODUCT('FD inverse'!$A$23:$BH$23,'FD mesh'!$B$84:$BI$84,$E165:$BL165)+'FD inverse'!$A$23*$C166/Setup!$B$17+INDEX('FD inverse'!$A$23:$BH$23,1,'FD mesh'!$B$15+1)*Setup!$B$22</f>
        <v>16.7870604397643</v>
      </c>
      <c r="Z166" s="0" t="n">
        <f aca="false">SUMPRODUCT('FD inverse'!$A$24:$BH$24,'FD mesh'!$B$84:$BI$84,$E165:$BL165)+'FD inverse'!$A$24*$C166/Setup!$B$17+INDEX('FD inverse'!$A$24:$BH$24,1,'FD mesh'!$B$15+1)*Setup!$B$22</f>
        <v>16.5631666271836</v>
      </c>
      <c r="AA166" s="0" t="n">
        <f aca="false">SUMPRODUCT('FD inverse'!$A$25:$BH$25,'FD mesh'!$B$84:$BI$84,$E165:$BL165)+'FD inverse'!$A$25*$C166/Setup!$B$17+INDEX('FD inverse'!$A$25:$BH$25,1,'FD mesh'!$B$15+1)*Setup!$B$22</f>
        <v>16.3439184676289</v>
      </c>
      <c r="AB166" s="0" t="n">
        <f aca="false">SUMPRODUCT('FD inverse'!$A$26:$BH$26,'FD mesh'!$B$84:$BI$84,$E165:$BL165)+'FD inverse'!$A$26*$C166/Setup!$B$17+INDEX('FD inverse'!$A$26:$BH$26,1,'FD mesh'!$B$15+1)*Setup!$B$22</f>
        <v>16.1286784338185</v>
      </c>
      <c r="AC166" s="0" t="n">
        <f aca="false">SUMPRODUCT('FD inverse'!$A$27:$BH$27,'FD mesh'!$B$84:$BI$84,$E165:$BL165)+'FD inverse'!$A$27*$C166/Setup!$B$17+INDEX('FD inverse'!$A$27:$BH$27,1,'FD mesh'!$B$15+1)*Setup!$B$22</f>
        <v>15.9168160377829</v>
      </c>
      <c r="AD166" s="0" t="n">
        <f aca="false">SUMPRODUCT('FD inverse'!$A$28:$BH$28,'FD mesh'!$B$84:$BI$84,$E165:$BL165)+'FD inverse'!$A$28*$C166/Setup!$B$17+INDEX('FD inverse'!$A$28:$BH$28,1,'FD mesh'!$B$15+1)*Setup!$B$22</f>
        <v>15.7077068311129</v>
      </c>
      <c r="AE166" s="0" t="n">
        <f aca="false">SUMPRODUCT('FD inverse'!$A$29:$BH$29,'FD mesh'!$B$84:$BI$84,$E165:$BL165)+'FD inverse'!$A$29*$C166/Setup!$B$17+INDEX('FD inverse'!$A$29:$BH$29,1,'FD mesh'!$B$15+1)*Setup!$B$22</f>
        <v>15.500731368933</v>
      </c>
      <c r="AF166" s="0" t="n">
        <f aca="false">SUMPRODUCT('FD inverse'!$A$30:$BH$30,'FD mesh'!$B$84:$BI$84,$E165:$BL165)+'FD inverse'!$A$30*$C166/Setup!$B$17+INDEX('FD inverse'!$A$30:$BH$30,1,'FD mesh'!$B$15+1)*Setup!$B$22</f>
        <v>15.2952741452691</v>
      </c>
      <c r="AG166" s="0" t="n">
        <f aca="false">SUMPRODUCT('FD inverse'!$A$31:$BH$31,'FD mesh'!$B$84:$BI$84,$E165:$BL165)+'FD inverse'!$A$31*$C166/Setup!$B$17+INDEX('FD inverse'!$A$31:$BH$31,1,'FD mesh'!$B$15+1)*Setup!$B$22</f>
        <v>15.090722507149</v>
      </c>
      <c r="AH166" s="0" t="n">
        <f aca="false">SUMPRODUCT('FD inverse'!$A$32:$BH$32,'FD mesh'!$B$84:$BI$84,$E165:$BL165)+'FD inverse'!$A$32*$C166/Setup!$B$17+INDEX('FD inverse'!$A$32:$BH$32,1,'FD mesh'!$B$15+1)*Setup!$B$22</f>
        <v>15.0823605748581</v>
      </c>
      <c r="AI166" s="0" t="n">
        <f aca="false">SUMPRODUCT('FD inverse'!$A$33:$BH$33,'FD mesh'!$B$84:$BI$84,$E165:$BL165)+'FD inverse'!$A$33*$C166/Setup!$B$17+INDEX('FD inverse'!$A$33:$BH$33,1,'FD mesh'!$B$15+1)*Setup!$B$22</f>
        <v>15.0744622395923</v>
      </c>
      <c r="AJ166" s="0" t="n">
        <f aca="false">SUMPRODUCT('FD inverse'!$A$34:$BH$34,'FD mesh'!$B$84:$BI$84,$E165:$BL165)+'FD inverse'!$A$34*$C166/Setup!$B$17+INDEX('FD inverse'!$A$34:$BH$34,1,'FD mesh'!$B$15+1)*Setup!$B$22</f>
        <v>15.0669859585886</v>
      </c>
      <c r="AK166" s="0" t="n">
        <f aca="false">SUMPRODUCT('FD inverse'!$A$35:$BH$35,'FD mesh'!$B$84:$BI$84,$E165:$BL165)+'FD inverse'!$A$35*$C166/Setup!$B$17+INDEX('FD inverse'!$A$35:$BH$35,1,'FD mesh'!$B$15+1)*Setup!$B$22</f>
        <v>15.0598918196176</v>
      </c>
      <c r="AL166" s="0" t="n">
        <f aca="false">SUMPRODUCT('FD inverse'!$A$36:$BH$36,'FD mesh'!$B$84:$BI$84,$E165:$BL165)+'FD inverse'!$A$36*$C166/Setup!$B$17+INDEX('FD inverse'!$A$36:$BH$36,1,'FD mesh'!$B$15+1)*Setup!$B$22</f>
        <v>15.0531414005363</v>
      </c>
      <c r="AM166" s="0" t="n">
        <f aca="false">SUMPRODUCT('FD inverse'!$A$37:$BH$37,'FD mesh'!$B$84:$BI$84,$E165:$BL165)+'FD inverse'!$A$37*$C166/Setup!$B$17+INDEX('FD inverse'!$A$37:$BH$37,1,'FD mesh'!$B$15+1)*Setup!$B$22</f>
        <v>15.0466976296004</v>
      </c>
      <c r="AN166" s="0" t="n">
        <f aca="false">SUMPRODUCT('FD inverse'!$A$38:$BH$38,'FD mesh'!$B$84:$BI$84,$E165:$BL165)+'FD inverse'!$A$38*$C166/Setup!$B$17+INDEX('FD inverse'!$A$38:$BH$38,1,'FD mesh'!$B$15+1)*Setup!$B$22</f>
        <v>15.0405246471181</v>
      </c>
      <c r="AO166" s="0" t="n">
        <f aca="false">SUMPRODUCT('FD inverse'!$A$39:$BH$39,'FD mesh'!$B$84:$BI$84,$E165:$BL165)+'FD inverse'!$A$39*$C166/Setup!$B$17+INDEX('FD inverse'!$A$39:$BH$39,1,'FD mesh'!$B$15+1)*Setup!$B$22</f>
        <v>15.0345876688334</v>
      </c>
      <c r="AP166" s="0" t="n">
        <f aca="false">SUMPRODUCT('FD inverse'!$A$40:$BH$40,'FD mesh'!$B$84:$BI$84,$E165:$BL165)+'FD inverse'!$A$40*$C166/Setup!$B$17+INDEX('FD inverse'!$A$40:$BH$40,1,'FD mesh'!$B$15+1)*Setup!$B$22</f>
        <v>15.0288528512559</v>
      </c>
      <c r="AQ166" s="0" t="n">
        <f aca="false">SUMPRODUCT('FD inverse'!$A$41:$BH$41,'FD mesh'!$B$84:$BI$84,$E165:$BL165)+'FD inverse'!$A$41*$C166/Setup!$B$17+INDEX('FD inverse'!$A$41:$BH$41,1,'FD mesh'!$B$15+1)*Setup!$B$22</f>
        <v>15.0232871590075</v>
      </c>
      <c r="AR166" s="0" t="n">
        <f aca="false">SUMPRODUCT('FD inverse'!$A$42:$BH$42,'FD mesh'!$B$84:$BI$84,$E165:$BL165)+'FD inverse'!$A$42*$C166/Setup!$B$17+INDEX('FD inverse'!$A$42:$BH$42,1,'FD mesh'!$B$15+1)*Setup!$B$22</f>
        <v>15.017858234125</v>
      </c>
      <c r="AS166" s="0" t="n">
        <f aca="false">SUMPRODUCT('FD inverse'!$A$43:$BH$43,'FD mesh'!$B$84:$BI$84,$E165:$BL165)+'FD inverse'!$A$43*$C166/Setup!$B$17+INDEX('FD inverse'!$A$43:$BH$43,1,'FD mesh'!$B$15+1)*Setup!$B$22</f>
        <v>0</v>
      </c>
      <c r="AT166" s="0" t="n">
        <f aca="false">SUMPRODUCT('FD inverse'!$A$44:$BH$44,'FD mesh'!$B$84:$BI$84,$E165:$BL165)+'FD inverse'!$A$44*$C166/Setup!$B$17+INDEX('FD inverse'!$A$44:$BH$44,1,'FD mesh'!$B$15+1)*Setup!$B$22</f>
        <v>0</v>
      </c>
      <c r="AU166" s="0" t="n">
        <f aca="false">SUMPRODUCT('FD inverse'!$A$45:$BH$45,'FD mesh'!$B$84:$BI$84,$E165:$BL165)+'FD inverse'!$A$45*$C166/Setup!$B$17+INDEX('FD inverse'!$A$45:$BH$45,1,'FD mesh'!$B$15+1)*Setup!$B$22</f>
        <v>0</v>
      </c>
      <c r="AV166" s="0" t="n">
        <f aca="false">SUMPRODUCT('FD inverse'!$A$46:$BH$46,'FD mesh'!$B$84:$BI$84,$E165:$BL165)+'FD inverse'!$A$46*$C166/Setup!$B$17+INDEX('FD inverse'!$A$46:$BH$46,1,'FD mesh'!$B$15+1)*Setup!$B$22</f>
        <v>0</v>
      </c>
      <c r="AW166" s="0" t="n">
        <f aca="false">SUMPRODUCT('FD inverse'!$A$47:$BH$47,'FD mesh'!$B$84:$BI$84,$E165:$BL165)+'FD inverse'!$A$47*$C166/Setup!$B$17+INDEX('FD inverse'!$A$47:$BH$47,1,'FD mesh'!$B$15+1)*Setup!$B$22</f>
        <v>0</v>
      </c>
      <c r="AX166" s="0" t="n">
        <f aca="false">SUMPRODUCT('FD inverse'!$A$48:$BH$48,'FD mesh'!$B$84:$BI$84,$E165:$BL165)+'FD inverse'!$A$48*$C166/Setup!$B$17+INDEX('FD inverse'!$A$48:$BH$48,1,'FD mesh'!$B$15+1)*Setup!$B$22</f>
        <v>0</v>
      </c>
      <c r="AY166" s="0" t="n">
        <f aca="false">SUMPRODUCT('FD inverse'!$A$49:$BH$49,'FD mesh'!$B$84:$BI$84,$E165:$BL165)+'FD inverse'!$A$49*$C166/Setup!$B$17+INDEX('FD inverse'!$A$49:$BH$49,1,'FD mesh'!$B$15+1)*Setup!$B$22</f>
        <v>0</v>
      </c>
      <c r="AZ166" s="0" t="n">
        <f aca="false">SUMPRODUCT('FD inverse'!$A$50:$BH$50,'FD mesh'!$B$84:$BI$84,$E165:$BL165)+'FD inverse'!$A$50*$C166/Setup!$B$17+INDEX('FD inverse'!$A$50:$BH$50,1,'FD mesh'!$B$15+1)*Setup!$B$22</f>
        <v>0</v>
      </c>
      <c r="BA166" s="0" t="n">
        <f aca="false">SUMPRODUCT('FD inverse'!$A$51:$BH$51,'FD mesh'!$B$84:$BI$84,$E165:$BL165)+'FD inverse'!$A$51*$C166/Setup!$B$17+INDEX('FD inverse'!$A$51:$BH$51,1,'FD mesh'!$B$15+1)*Setup!$B$22</f>
        <v>0</v>
      </c>
      <c r="BB166" s="0" t="n">
        <f aca="false">SUMPRODUCT('FD inverse'!$A$52:$BH$52,'FD mesh'!$B$84:$BI$84,$E165:$BL165)+'FD inverse'!$A$52*$C166/Setup!$B$17+INDEX('FD inverse'!$A$52:$BH$52,1,'FD mesh'!$B$15+1)*Setup!$B$22</f>
        <v>0</v>
      </c>
      <c r="BC166" s="0" t="n">
        <f aca="false">SUMPRODUCT('FD inverse'!$A$53:$BH$53,'FD mesh'!$B$84:$BI$84,$E165:$BL165)+'FD inverse'!$A$53*$C166/Setup!$B$17+INDEX('FD inverse'!$A$53:$BH$53,1,'FD mesh'!$B$15+1)*Setup!$B$22</f>
        <v>0</v>
      </c>
      <c r="BD166" s="0" t="n">
        <f aca="false">SUMPRODUCT('FD inverse'!$A$54:$BH$54,'FD mesh'!$B$84:$BI$84,$E165:$BL165)+'FD inverse'!$A$54*$C166/Setup!$B$17+INDEX('FD inverse'!$A$54:$BH$54,1,'FD mesh'!$B$15+1)*Setup!$B$22</f>
        <v>0</v>
      </c>
      <c r="BE166" s="0" t="n">
        <f aca="false">SUMPRODUCT('FD inverse'!$A$55:$BH$55,'FD mesh'!$B$84:$BI$84,$E165:$BL165)+'FD inverse'!$A$55*$C166/Setup!$B$17+INDEX('FD inverse'!$A$55:$BH$55,1,'FD mesh'!$B$15+1)*Setup!$B$22</f>
        <v>0</v>
      </c>
      <c r="BF166" s="0" t="n">
        <f aca="false">SUMPRODUCT('FD inverse'!$A$56:$BH$56,'FD mesh'!$B$84:$BI$84,$E165:$BL165)+'FD inverse'!$A$56*$C166/Setup!$B$17+INDEX('FD inverse'!$A$56:$BH$56,1,'FD mesh'!$B$15+1)*Setup!$B$22</f>
        <v>0</v>
      </c>
      <c r="BG166" s="0" t="n">
        <f aca="false">SUMPRODUCT('FD inverse'!$A$57:$BH$57,'FD mesh'!$B$84:$BI$84,$E165:$BL165)+'FD inverse'!$A$57*$C166/Setup!$B$17+INDEX('FD inverse'!$A$57:$BH$57,1,'FD mesh'!$B$15+1)*Setup!$B$22</f>
        <v>0</v>
      </c>
      <c r="BH166" s="0" t="n">
        <f aca="false">SUMPRODUCT('FD inverse'!$A$58:$BH$58,'FD mesh'!$B$84:$BI$84,$E165:$BL165)+'FD inverse'!$A$58*$C166/Setup!$B$17+INDEX('FD inverse'!$A$58:$BH$58,1,'FD mesh'!$B$15+1)*Setup!$B$22</f>
        <v>0</v>
      </c>
      <c r="BI166" s="0" t="n">
        <f aca="false">SUMPRODUCT('FD inverse'!$A$59:$BH$59,'FD mesh'!$B$84:$BI$84,$E165:$BL165)+'FD inverse'!$A$59*$C166/Setup!$B$17+INDEX('FD inverse'!$A$59:$BH$59,1,'FD mesh'!$B$15+1)*Setup!$B$22</f>
        <v>0</v>
      </c>
      <c r="BJ166" s="0" t="n">
        <f aca="false">SUMPRODUCT('FD inverse'!$A$60:$BH$60,'FD mesh'!$B$84:$BI$84,$E165:$BL165)+'FD inverse'!$A$60*$C166/Setup!$B$17+INDEX('FD inverse'!$A$60:$BH$60,1,'FD mesh'!$B$15+1)*Setup!$B$22</f>
        <v>0</v>
      </c>
      <c r="BK166" s="0" t="n">
        <f aca="false">SUMPRODUCT('FD inverse'!$A$61:$BH$61,'FD mesh'!$B$84:$BI$84,$E165:$BL165)+'FD inverse'!$A$61*$C166/Setup!$B$17+INDEX('FD inverse'!$A$61:$BH$61,1,'FD mesh'!$B$15+1)*Setup!$B$22</f>
        <v>0</v>
      </c>
      <c r="BL166" s="0" t="n">
        <f aca="false">SUMPRODUCT('FD inverse'!$A$62:$BH$62,'FD mesh'!$B$84:$BI$84,$E165:$BL165)+'FD inverse'!$A$62*$C166/Setup!$B$17+INDEX('FD inverse'!$A$62:$BH$62,1,'FD mesh'!$B$15+1)*Setup!$B$22</f>
        <v>0</v>
      </c>
    </row>
    <row r="167" customFormat="false" ht="15" hidden="false" customHeight="false" outlineLevel="0" collapsed="false">
      <c r="A167" s="0" t="n">
        <v>162</v>
      </c>
      <c r="B167" s="0" t="n">
        <f aca="false">A167*Setup!$B$11/3600</f>
        <v>13.5</v>
      </c>
      <c r="C167" s="0" t="n">
        <f aca="false">Setup!$B$7+Setup!$B$8*COS(2*PI()*(B167-Setup!$B$9)/24)</f>
        <v>27.1734133611649</v>
      </c>
      <c r="D167" s="0" t="n">
        <f aca="false">(C167-E167)/Setup!$B$17</f>
        <v>26.4075332757233</v>
      </c>
      <c r="E167" s="0" t="n">
        <f aca="false">SUMPRODUCT('FD inverse'!$A$3:$BH$3,'FD mesh'!$B$84:$BI$84,$E166:$BL166)+'FD inverse'!$A$3*$C167/Setup!$B$17+INDEX('FD inverse'!$A$3:$BH$3,1,'FD mesh'!$B$15+1)*Setup!$B$22</f>
        <v>23.7404340353209</v>
      </c>
      <c r="F167" s="0" t="n">
        <f aca="false">SUMPRODUCT('FD inverse'!$A$4:$BH$4,'FD mesh'!$B$84:$BI$84,$E166:$BL166)+'FD inverse'!$A$4*$C167/Setup!$B$17+INDEX('FD inverse'!$A$4:$BH$4,1,'FD mesh'!$B$15+1)*Setup!$B$22</f>
        <v>22.9649469547599</v>
      </c>
      <c r="G167" s="0" t="n">
        <f aca="false">SUMPRODUCT('FD inverse'!$A$5:$BH$5,'FD mesh'!$B$84:$BI$84,$E166:$BL166)+'FD inverse'!$A$5*$C167/Setup!$B$17+INDEX('FD inverse'!$A$5:$BH$5,1,'FD mesh'!$B$15+1)*Setup!$B$22</f>
        <v>22.2097185665893</v>
      </c>
      <c r="H167" s="0" t="n">
        <f aca="false">SUMPRODUCT('FD inverse'!$A$6:$BH$6,'FD mesh'!$B$84:$BI$84,$E166:$BL166)+'FD inverse'!$A$6*$C167/Setup!$B$17+INDEX('FD inverse'!$A$6:$BH$6,1,'FD mesh'!$B$15+1)*Setup!$B$22</f>
        <v>19.7048951767496</v>
      </c>
      <c r="I167" s="0" t="n">
        <f aca="false">SUMPRODUCT('FD inverse'!$A$7:$BH$7,'FD mesh'!$B$84:$BI$84,$E166:$BL166)+'FD inverse'!$A$7*$C167/Setup!$B$17+INDEX('FD inverse'!$A$7:$BH$7,1,'FD mesh'!$B$15+1)*Setup!$B$22</f>
        <v>19.4946107536622</v>
      </c>
      <c r="J167" s="0" t="n">
        <f aca="false">SUMPRODUCT('FD inverse'!$A$8:$BH$8,'FD mesh'!$B$84:$BI$84,$E166:$BL166)+'FD inverse'!$A$8*$C167/Setup!$B$17+INDEX('FD inverse'!$A$8:$BH$8,1,'FD mesh'!$B$15+1)*Setup!$B$22</f>
        <v>19.3067507659695</v>
      </c>
      <c r="K167" s="0" t="n">
        <f aca="false">SUMPRODUCT('FD inverse'!$A$9:$BH$9,'FD mesh'!$B$84:$BI$84,$E166:$BL166)+'FD inverse'!$A$9*$C167/Setup!$B$17+INDEX('FD inverse'!$A$9:$BH$9,1,'FD mesh'!$B$15+1)*Setup!$B$22</f>
        <v>19.1409741061209</v>
      </c>
      <c r="L167" s="0" t="n">
        <f aca="false">SUMPRODUCT('FD inverse'!$A$10:$BH$10,'FD mesh'!$B$84:$BI$84,$E166:$BL166)+'FD inverse'!$A$10*$C167/Setup!$B$17+INDEX('FD inverse'!$A$10:$BH$10,1,'FD mesh'!$B$15+1)*Setup!$B$22</f>
        <v>18.9969485755345</v>
      </c>
      <c r="M167" s="0" t="n">
        <f aca="false">SUMPRODUCT('FD inverse'!$A$11:$BH$11,'FD mesh'!$B$84:$BI$84,$E166:$BL166)+'FD inverse'!$A$11*$C167/Setup!$B$17+INDEX('FD inverse'!$A$11:$BH$11,1,'FD mesh'!$B$15+1)*Setup!$B$22</f>
        <v>18.8743609427354</v>
      </c>
      <c r="N167" s="0" t="n">
        <f aca="false">SUMPRODUCT('FD inverse'!$A$12:$BH$12,'FD mesh'!$B$84:$BI$84,$E166:$BL166)+'FD inverse'!$A$12*$C167/Setup!$B$17+INDEX('FD inverse'!$A$12:$BH$12,1,'FD mesh'!$B$15+1)*Setup!$B$22</f>
        <v>18.7729254354732</v>
      </c>
      <c r="O167" s="0" t="n">
        <f aca="false">SUMPRODUCT('FD inverse'!$A$13:$BH$13,'FD mesh'!$B$84:$BI$84,$E166:$BL166)+'FD inverse'!$A$13*$C167/Setup!$B$17+INDEX('FD inverse'!$A$13:$BH$13,1,'FD mesh'!$B$15+1)*Setup!$B$22</f>
        <v>18.6923907577928</v>
      </c>
      <c r="P167" s="0" t="n">
        <f aca="false">SUMPRODUCT('FD inverse'!$A$14:$BH$14,'FD mesh'!$B$84:$BI$84,$E166:$BL166)+'FD inverse'!$A$14*$C167/Setup!$B$17+INDEX('FD inverse'!$A$14:$BH$14,1,'FD mesh'!$B$15+1)*Setup!$B$22</f>
        <v>18.6325457120183</v>
      </c>
      <c r="Q167" s="0" t="n">
        <f aca="false">SUMPRODUCT('FD inverse'!$A$15:$BH$15,'FD mesh'!$B$84:$BI$84,$E166:$BL166)+'FD inverse'!$A$15*$C167/Setup!$B$17+INDEX('FD inverse'!$A$15:$BH$15,1,'FD mesh'!$B$15+1)*Setup!$B$22</f>
        <v>18.5932234933605</v>
      </c>
      <c r="R167" s="0" t="n">
        <f aca="false">SUMPRODUCT('FD inverse'!$A$16:$BH$16,'FD mesh'!$B$84:$BI$84,$E166:$BL166)+'FD inverse'!$A$16*$C167/Setup!$B$17+INDEX('FD inverse'!$A$16:$BH$16,1,'FD mesh'!$B$15+1)*Setup!$B$22</f>
        <v>18.5743047116297</v>
      </c>
      <c r="S167" s="0" t="n">
        <f aca="false">SUMPRODUCT('FD inverse'!$A$17:$BH$17,'FD mesh'!$B$84:$BI$84,$E166:$BL166)+'FD inverse'!$A$17*$C167/Setup!$B$17+INDEX('FD inverse'!$A$17:$BH$17,1,'FD mesh'!$B$15+1)*Setup!$B$22</f>
        <v>18.2968063485362</v>
      </c>
      <c r="T167" s="0" t="n">
        <f aca="false">SUMPRODUCT('FD inverse'!$A$18:$BH$18,'FD mesh'!$B$84:$BI$84,$E166:$BL166)+'FD inverse'!$A$18*$C167/Setup!$B$17+INDEX('FD inverse'!$A$18:$BH$18,1,'FD mesh'!$B$15+1)*Setup!$B$22</f>
        <v>18.0287272730047</v>
      </c>
      <c r="U167" s="0" t="n">
        <f aca="false">SUMPRODUCT('FD inverse'!$A$19:$BH$19,'FD mesh'!$B$84:$BI$84,$E166:$BL166)+'FD inverse'!$A$19*$C167/Setup!$B$17+INDEX('FD inverse'!$A$19:$BH$19,1,'FD mesh'!$B$15+1)*Setup!$B$22</f>
        <v>17.7693564522866</v>
      </c>
      <c r="V167" s="0" t="n">
        <f aca="false">SUMPRODUCT('FD inverse'!$A$20:$BH$20,'FD mesh'!$B$84:$BI$84,$E166:$BL166)+'FD inverse'!$A$20*$C167/Setup!$B$17+INDEX('FD inverse'!$A$20:$BH$20,1,'FD mesh'!$B$15+1)*Setup!$B$22</f>
        <v>17.5179947232375</v>
      </c>
      <c r="W167" s="0" t="n">
        <f aca="false">SUMPRODUCT('FD inverse'!$A$21:$BH$21,'FD mesh'!$B$84:$BI$84,$E166:$BL166)+'FD inverse'!$A$21*$C167/Setup!$B$17+INDEX('FD inverse'!$A$21:$BH$21,1,'FD mesh'!$B$15+1)*Setup!$B$22</f>
        <v>17.2739543461203</v>
      </c>
      <c r="X167" s="0" t="n">
        <f aca="false">SUMPRODUCT('FD inverse'!$A$22:$BH$22,'FD mesh'!$B$84:$BI$84,$E166:$BL166)+'FD inverse'!$A$22*$C167/Setup!$B$17+INDEX('FD inverse'!$A$22:$BH$22,1,'FD mesh'!$B$15+1)*Setup!$B$22</f>
        <v>17.036558450968</v>
      </c>
      <c r="Y167" s="0" t="n">
        <f aca="false">SUMPRODUCT('FD inverse'!$A$23:$BH$23,'FD mesh'!$B$84:$BI$84,$E166:$BL166)+'FD inverse'!$A$23*$C167/Setup!$B$17+INDEX('FD inverse'!$A$23:$BH$23,1,'FD mesh'!$B$15+1)*Setup!$B$22</f>
        <v>16.8051403884703</v>
      </c>
      <c r="Z167" s="0" t="n">
        <f aca="false">SUMPRODUCT('FD inverse'!$A$24:$BH$24,'FD mesh'!$B$84:$BI$84,$E166:$BL166)+'FD inverse'!$A$24*$C167/Setup!$B$17+INDEX('FD inverse'!$A$24:$BH$24,1,'FD mesh'!$B$15+1)*Setup!$B$22</f>
        <v>16.5790429965919</v>
      </c>
      <c r="AA167" s="0" t="n">
        <f aca="false">SUMPRODUCT('FD inverse'!$A$25:$BH$25,'FD mesh'!$B$84:$BI$84,$E166:$BL166)+'FD inverse'!$A$25*$C167/Setup!$B$17+INDEX('FD inverse'!$A$25:$BH$25,1,'FD mesh'!$B$15+1)*Setup!$B$22</f>
        <v>16.357617793425</v>
      </c>
      <c r="AB167" s="0" t="n">
        <f aca="false">SUMPRODUCT('FD inverse'!$A$26:$BH$26,'FD mesh'!$B$84:$BI$84,$E166:$BL166)+'FD inverse'!$A$26*$C167/Setup!$B$17+INDEX('FD inverse'!$A$26:$BH$26,1,'FD mesh'!$B$15+1)*Setup!$B$22</f>
        <v>16.1402241061353</v>
      </c>
      <c r="AC167" s="0" t="n">
        <f aca="false">SUMPRODUCT('FD inverse'!$A$27:$BH$27,'FD mesh'!$B$84:$BI$84,$E166:$BL166)+'FD inverse'!$A$27*$C167/Setup!$B$17+INDEX('FD inverse'!$A$27:$BH$27,1,'FD mesh'!$B$15+1)*Setup!$B$22</f>
        <v>15.9262281452703</v>
      </c>
      <c r="AD167" s="0" t="n">
        <f aca="false">SUMPRODUCT('FD inverse'!$A$28:$BH$28,'FD mesh'!$B$84:$BI$84,$E166:$BL166)+'FD inverse'!$A$28*$C167/Setup!$B$17+INDEX('FD inverse'!$A$28:$BH$28,1,'FD mesh'!$B$15+1)*Setup!$B$22</f>
        <v>15.7150020331801</v>
      </c>
      <c r="AE167" s="0" t="n">
        <f aca="false">SUMPRODUCT('FD inverse'!$A$29:$BH$29,'FD mesh'!$B$84:$BI$84,$E166:$BL166)+'FD inverse'!$A$29*$C167/Setup!$B$17+INDEX('FD inverse'!$A$29:$BH$29,1,'FD mesh'!$B$15+1)*Setup!$B$22</f>
        <v>15.5059227948411</v>
      </c>
      <c r="AF167" s="0" t="n">
        <f aca="false">SUMPRODUCT('FD inverse'!$A$30:$BH$30,'FD mesh'!$B$84:$BI$84,$E166:$BL166)+'FD inverse'!$A$30*$C167/Setup!$B$17+INDEX('FD inverse'!$A$30:$BH$30,1,'FD mesh'!$B$15+1)*Setup!$B$22</f>
        <v>15.2983713189836</v>
      </c>
      <c r="AG167" s="0" t="n">
        <f aca="false">SUMPRODUCT('FD inverse'!$A$31:$BH$31,'FD mesh'!$B$84:$BI$84,$E166:$BL166)+'FD inverse'!$A$31*$C167/Setup!$B$17+INDEX('FD inverse'!$A$31:$BH$31,1,'FD mesh'!$B$15+1)*Setup!$B$22</f>
        <v>15.091731297105</v>
      </c>
      <c r="AH167" s="0" t="n">
        <f aca="false">SUMPRODUCT('FD inverse'!$A$32:$BH$32,'FD mesh'!$B$84:$BI$84,$E166:$BL166)+'FD inverse'!$A$32*$C167/Setup!$B$17+INDEX('FD inverse'!$A$32:$BH$32,1,'FD mesh'!$B$15+1)*Setup!$B$22</f>
        <v>15.0832832691072</v>
      </c>
      <c r="AI167" s="0" t="n">
        <f aca="false">SUMPRODUCT('FD inverse'!$A$33:$BH$33,'FD mesh'!$B$84:$BI$84,$E166:$BL166)+'FD inverse'!$A$33*$C167/Setup!$B$17+INDEX('FD inverse'!$A$33:$BH$33,1,'FD mesh'!$B$15+1)*Setup!$B$22</f>
        <v>15.0753023301909</v>
      </c>
      <c r="AJ167" s="0" t="n">
        <f aca="false">SUMPRODUCT('FD inverse'!$A$34:$BH$34,'FD mesh'!$B$84:$BI$84,$E166:$BL166)+'FD inverse'!$A$34*$C167/Setup!$B$17+INDEX('FD inverse'!$A$34:$BH$34,1,'FD mesh'!$B$15+1)*Setup!$B$22</f>
        <v>15.0677466644855</v>
      </c>
      <c r="AK167" s="0" t="n">
        <f aca="false">SUMPRODUCT('FD inverse'!$A$35:$BH$35,'FD mesh'!$B$84:$BI$84,$E166:$BL166)+'FD inverse'!$A$35*$C167/Setup!$B$17+INDEX('FD inverse'!$A$35:$BH$35,1,'FD mesh'!$B$15+1)*Setup!$B$22</f>
        <v>15.0605760856266</v>
      </c>
      <c r="AL167" s="0" t="n">
        <f aca="false">SUMPRODUCT('FD inverse'!$A$36:$BH$36,'FD mesh'!$B$84:$BI$84,$E166:$BL166)+'FD inverse'!$A$36*$C167/Setup!$B$17+INDEX('FD inverse'!$A$36:$BH$36,1,'FD mesh'!$B$15+1)*Setup!$B$22</f>
        <v>15.0537518979823</v>
      </c>
      <c r="AM167" s="0" t="n">
        <f aca="false">SUMPRODUCT('FD inverse'!$A$37:$BH$37,'FD mesh'!$B$84:$BI$84,$E166:$BL166)+'FD inverse'!$A$37*$C167/Setup!$B$17+INDEX('FD inverse'!$A$37:$BH$37,1,'FD mesh'!$B$15+1)*Setup!$B$22</f>
        <v>15.047236758207</v>
      </c>
      <c r="AN167" s="0" t="n">
        <f aca="false">SUMPRODUCT('FD inverse'!$A$38:$BH$38,'FD mesh'!$B$84:$BI$84,$E166:$BL166)+'FD inverse'!$A$38*$C167/Setup!$B$17+INDEX('FD inverse'!$A$38:$BH$38,1,'FD mesh'!$B$15+1)*Setup!$B$22</f>
        <v>15.0409945377501</v>
      </c>
      <c r="AO167" s="0" t="n">
        <f aca="false">SUMPRODUCT('FD inverse'!$A$39:$BH$39,'FD mesh'!$B$84:$BI$84,$E166:$BL166)+'FD inverse'!$A$39*$C167/Setup!$B$17+INDEX('FD inverse'!$A$39:$BH$39,1,'FD mesh'!$B$15+1)*Setup!$B$22</f>
        <v>15.0349901867542</v>
      </c>
      <c r="AP167" s="0" t="n">
        <f aca="false">SUMPRODUCT('FD inverse'!$A$40:$BH$40,'FD mesh'!$B$84:$BI$84,$E166:$BL166)+'FD inverse'!$A$40*$C167/Setup!$B$17+INDEX('FD inverse'!$A$40:$BH$40,1,'FD mesh'!$B$15+1)*Setup!$B$22</f>
        <v>15.0291895996011</v>
      </c>
      <c r="AQ167" s="0" t="n">
        <f aca="false">SUMPRODUCT('FD inverse'!$A$41:$BH$41,'FD mesh'!$B$84:$BI$84,$E166:$BL166)+'FD inverse'!$A$41*$C167/Setup!$B$17+INDEX('FD inverse'!$A$41:$BH$41,1,'FD mesh'!$B$15+1)*Setup!$B$22</f>
        <v>15.0235594822168</v>
      </c>
      <c r="AR167" s="0" t="n">
        <f aca="false">SUMPRODUCT('FD inverse'!$A$42:$BH$42,'FD mesh'!$B$84:$BI$84,$E166:$BL166)+'FD inverse'!$A$42*$C167/Setup!$B$17+INDEX('FD inverse'!$A$42:$BH$42,1,'FD mesh'!$B$15+1)*Setup!$B$22</f>
        <v>15.0180672211135</v>
      </c>
      <c r="AS167" s="0" t="n">
        <f aca="false">SUMPRODUCT('FD inverse'!$A$43:$BH$43,'FD mesh'!$B$84:$BI$84,$E166:$BL166)+'FD inverse'!$A$43*$C167/Setup!$B$17+INDEX('FD inverse'!$A$43:$BH$43,1,'FD mesh'!$B$15+1)*Setup!$B$22</f>
        <v>0</v>
      </c>
      <c r="AT167" s="0" t="n">
        <f aca="false">SUMPRODUCT('FD inverse'!$A$44:$BH$44,'FD mesh'!$B$84:$BI$84,$E166:$BL166)+'FD inverse'!$A$44*$C167/Setup!$B$17+INDEX('FD inverse'!$A$44:$BH$44,1,'FD mesh'!$B$15+1)*Setup!$B$22</f>
        <v>0</v>
      </c>
      <c r="AU167" s="0" t="n">
        <f aca="false">SUMPRODUCT('FD inverse'!$A$45:$BH$45,'FD mesh'!$B$84:$BI$84,$E166:$BL166)+'FD inverse'!$A$45*$C167/Setup!$B$17+INDEX('FD inverse'!$A$45:$BH$45,1,'FD mesh'!$B$15+1)*Setup!$B$22</f>
        <v>0</v>
      </c>
      <c r="AV167" s="0" t="n">
        <f aca="false">SUMPRODUCT('FD inverse'!$A$46:$BH$46,'FD mesh'!$B$84:$BI$84,$E166:$BL166)+'FD inverse'!$A$46*$C167/Setup!$B$17+INDEX('FD inverse'!$A$46:$BH$46,1,'FD mesh'!$B$15+1)*Setup!$B$22</f>
        <v>0</v>
      </c>
      <c r="AW167" s="0" t="n">
        <f aca="false">SUMPRODUCT('FD inverse'!$A$47:$BH$47,'FD mesh'!$B$84:$BI$84,$E166:$BL166)+'FD inverse'!$A$47*$C167/Setup!$B$17+INDEX('FD inverse'!$A$47:$BH$47,1,'FD mesh'!$B$15+1)*Setup!$B$22</f>
        <v>0</v>
      </c>
      <c r="AX167" s="0" t="n">
        <f aca="false">SUMPRODUCT('FD inverse'!$A$48:$BH$48,'FD mesh'!$B$84:$BI$84,$E166:$BL166)+'FD inverse'!$A$48*$C167/Setup!$B$17+INDEX('FD inverse'!$A$48:$BH$48,1,'FD mesh'!$B$15+1)*Setup!$B$22</f>
        <v>0</v>
      </c>
      <c r="AY167" s="0" t="n">
        <f aca="false">SUMPRODUCT('FD inverse'!$A$49:$BH$49,'FD mesh'!$B$84:$BI$84,$E166:$BL166)+'FD inverse'!$A$49*$C167/Setup!$B$17+INDEX('FD inverse'!$A$49:$BH$49,1,'FD mesh'!$B$15+1)*Setup!$B$22</f>
        <v>0</v>
      </c>
      <c r="AZ167" s="0" t="n">
        <f aca="false">SUMPRODUCT('FD inverse'!$A$50:$BH$50,'FD mesh'!$B$84:$BI$84,$E166:$BL166)+'FD inverse'!$A$50*$C167/Setup!$B$17+INDEX('FD inverse'!$A$50:$BH$50,1,'FD mesh'!$B$15+1)*Setup!$B$22</f>
        <v>0</v>
      </c>
      <c r="BA167" s="0" t="n">
        <f aca="false">SUMPRODUCT('FD inverse'!$A$51:$BH$51,'FD mesh'!$B$84:$BI$84,$E166:$BL166)+'FD inverse'!$A$51*$C167/Setup!$B$17+INDEX('FD inverse'!$A$51:$BH$51,1,'FD mesh'!$B$15+1)*Setup!$B$22</f>
        <v>0</v>
      </c>
      <c r="BB167" s="0" t="n">
        <f aca="false">SUMPRODUCT('FD inverse'!$A$52:$BH$52,'FD mesh'!$B$84:$BI$84,$E166:$BL166)+'FD inverse'!$A$52*$C167/Setup!$B$17+INDEX('FD inverse'!$A$52:$BH$52,1,'FD mesh'!$B$15+1)*Setup!$B$22</f>
        <v>0</v>
      </c>
      <c r="BC167" s="0" t="n">
        <f aca="false">SUMPRODUCT('FD inverse'!$A$53:$BH$53,'FD mesh'!$B$84:$BI$84,$E166:$BL166)+'FD inverse'!$A$53*$C167/Setup!$B$17+INDEX('FD inverse'!$A$53:$BH$53,1,'FD mesh'!$B$15+1)*Setup!$B$22</f>
        <v>0</v>
      </c>
      <c r="BD167" s="0" t="n">
        <f aca="false">SUMPRODUCT('FD inverse'!$A$54:$BH$54,'FD mesh'!$B$84:$BI$84,$E166:$BL166)+'FD inverse'!$A$54*$C167/Setup!$B$17+INDEX('FD inverse'!$A$54:$BH$54,1,'FD mesh'!$B$15+1)*Setup!$B$22</f>
        <v>0</v>
      </c>
      <c r="BE167" s="0" t="n">
        <f aca="false">SUMPRODUCT('FD inverse'!$A$55:$BH$55,'FD mesh'!$B$84:$BI$84,$E166:$BL166)+'FD inverse'!$A$55*$C167/Setup!$B$17+INDEX('FD inverse'!$A$55:$BH$55,1,'FD mesh'!$B$15+1)*Setup!$B$22</f>
        <v>0</v>
      </c>
      <c r="BF167" s="0" t="n">
        <f aca="false">SUMPRODUCT('FD inverse'!$A$56:$BH$56,'FD mesh'!$B$84:$BI$84,$E166:$BL166)+'FD inverse'!$A$56*$C167/Setup!$B$17+INDEX('FD inverse'!$A$56:$BH$56,1,'FD mesh'!$B$15+1)*Setup!$B$22</f>
        <v>0</v>
      </c>
      <c r="BG167" s="0" t="n">
        <f aca="false">SUMPRODUCT('FD inverse'!$A$57:$BH$57,'FD mesh'!$B$84:$BI$84,$E166:$BL166)+'FD inverse'!$A$57*$C167/Setup!$B$17+INDEX('FD inverse'!$A$57:$BH$57,1,'FD mesh'!$B$15+1)*Setup!$B$22</f>
        <v>0</v>
      </c>
      <c r="BH167" s="0" t="n">
        <f aca="false">SUMPRODUCT('FD inverse'!$A$58:$BH$58,'FD mesh'!$B$84:$BI$84,$E166:$BL166)+'FD inverse'!$A$58*$C167/Setup!$B$17+INDEX('FD inverse'!$A$58:$BH$58,1,'FD mesh'!$B$15+1)*Setup!$B$22</f>
        <v>0</v>
      </c>
      <c r="BI167" s="0" t="n">
        <f aca="false">SUMPRODUCT('FD inverse'!$A$59:$BH$59,'FD mesh'!$B$84:$BI$84,$E166:$BL166)+'FD inverse'!$A$59*$C167/Setup!$B$17+INDEX('FD inverse'!$A$59:$BH$59,1,'FD mesh'!$B$15+1)*Setup!$B$22</f>
        <v>0</v>
      </c>
      <c r="BJ167" s="0" t="n">
        <f aca="false">SUMPRODUCT('FD inverse'!$A$60:$BH$60,'FD mesh'!$B$84:$BI$84,$E166:$BL166)+'FD inverse'!$A$60*$C167/Setup!$B$17+INDEX('FD inverse'!$A$60:$BH$60,1,'FD mesh'!$B$15+1)*Setup!$B$22</f>
        <v>0</v>
      </c>
      <c r="BK167" s="0" t="n">
        <f aca="false">SUMPRODUCT('FD inverse'!$A$61:$BH$61,'FD mesh'!$B$84:$BI$84,$E166:$BL166)+'FD inverse'!$A$61*$C167/Setup!$B$17+INDEX('FD inverse'!$A$61:$BH$61,1,'FD mesh'!$B$15+1)*Setup!$B$22</f>
        <v>0</v>
      </c>
      <c r="BL167" s="0" t="n">
        <f aca="false">SUMPRODUCT('FD inverse'!$A$62:$BH$62,'FD mesh'!$B$84:$BI$84,$E166:$BL166)+'FD inverse'!$A$62*$C167/Setup!$B$17+INDEX('FD inverse'!$A$62:$BH$62,1,'FD mesh'!$B$15+1)*Setup!$B$22</f>
        <v>0</v>
      </c>
    </row>
    <row r="168" customFormat="false" ht="15" hidden="false" customHeight="false" outlineLevel="0" collapsed="false">
      <c r="A168" s="0" t="n">
        <v>163</v>
      </c>
      <c r="B168" s="0" t="n">
        <f aca="false">A168*Setup!$B$11/3600</f>
        <v>13.5833333333333</v>
      </c>
      <c r="C168" s="0" t="n">
        <f aca="false">Setup!$B$7+Setup!$B$8*COS(2*PI()*(B168-Setup!$B$9)/24)</f>
        <v>27.2257784170699</v>
      </c>
      <c r="D168" s="0" t="n">
        <f aca="false">(C168-E168)/Setup!$B$17</f>
        <v>26.446248372148</v>
      </c>
      <c r="E168" s="0" t="n">
        <f aca="false">SUMPRODUCT('FD inverse'!$A$3:$BH$3,'FD mesh'!$B$84:$BI$84,$E167:$BL167)+'FD inverse'!$A$3*$C168/Setup!$B$17+INDEX('FD inverse'!$A$3:$BH$3,1,'FD mesh'!$B$15+1)*Setup!$B$22</f>
        <v>23.7877661286907</v>
      </c>
      <c r="F168" s="0" t="n">
        <f aca="false">SUMPRODUCT('FD inverse'!$A$4:$BH$4,'FD mesh'!$B$84:$BI$84,$E167:$BL167)+'FD inverse'!$A$4*$C168/Setup!$B$17+INDEX('FD inverse'!$A$4:$BH$4,1,'FD mesh'!$B$15+1)*Setup!$B$22</f>
        <v>23.0109471249806</v>
      </c>
      <c r="G168" s="0" t="n">
        <f aca="false">SUMPRODUCT('FD inverse'!$A$5:$BH$5,'FD mesh'!$B$84:$BI$84,$E167:$BL167)+'FD inverse'!$A$5*$C168/Setup!$B$17+INDEX('FD inverse'!$A$5:$BH$5,1,'FD mesh'!$B$15+1)*Setup!$B$22</f>
        <v>22.2540934729287</v>
      </c>
      <c r="H168" s="0" t="n">
        <f aca="false">SUMPRODUCT('FD inverse'!$A$6:$BH$6,'FD mesh'!$B$84:$BI$84,$E167:$BL167)+'FD inverse'!$A$6*$C168/Setup!$B$17+INDEX('FD inverse'!$A$6:$BH$6,1,'FD mesh'!$B$15+1)*Setup!$B$22</f>
        <v>19.7434219045737</v>
      </c>
      <c r="I168" s="0" t="n">
        <f aca="false">SUMPRODUCT('FD inverse'!$A$7:$BH$7,'FD mesh'!$B$84:$BI$84,$E167:$BL167)+'FD inverse'!$A$7*$C168/Setup!$B$17+INDEX('FD inverse'!$A$7:$BH$7,1,'FD mesh'!$B$15+1)*Setup!$B$22</f>
        <v>19.5326033964078</v>
      </c>
      <c r="J168" s="0" t="n">
        <f aca="false">SUMPRODUCT('FD inverse'!$A$8:$BH$8,'FD mesh'!$B$84:$BI$84,$E167:$BL167)+'FD inverse'!$A$8*$C168/Setup!$B$17+INDEX('FD inverse'!$A$8:$BH$8,1,'FD mesh'!$B$15+1)*Setup!$B$22</f>
        <v>19.3441994267349</v>
      </c>
      <c r="K168" s="0" t="n">
        <f aca="false">SUMPRODUCT('FD inverse'!$A$9:$BH$9,'FD mesh'!$B$84:$BI$84,$E167:$BL167)+'FD inverse'!$A$9*$C168/Setup!$B$17+INDEX('FD inverse'!$A$9:$BH$9,1,'FD mesh'!$B$15+1)*Setup!$B$22</f>
        <v>19.1778890622333</v>
      </c>
      <c r="L168" s="0" t="n">
        <f aca="false">SUMPRODUCT('FD inverse'!$A$10:$BH$10,'FD mesh'!$B$84:$BI$84,$E167:$BL167)+'FD inverse'!$A$10*$C168/Setup!$B$17+INDEX('FD inverse'!$A$10:$BH$10,1,'FD mesh'!$B$15+1)*Setup!$B$22</f>
        <v>19.0333574329013</v>
      </c>
      <c r="M168" s="0" t="n">
        <f aca="false">SUMPRODUCT('FD inverse'!$A$11:$BH$11,'FD mesh'!$B$84:$BI$84,$E167:$BL167)+'FD inverse'!$A$11*$C168/Setup!$B$17+INDEX('FD inverse'!$A$11:$BH$11,1,'FD mesh'!$B$15+1)*Setup!$B$22</f>
        <v>18.9103059554081</v>
      </c>
      <c r="N168" s="0" t="n">
        <f aca="false">SUMPRODUCT('FD inverse'!$A$12:$BH$12,'FD mesh'!$B$84:$BI$84,$E167:$BL167)+'FD inverse'!$A$12*$C168/Setup!$B$17+INDEX('FD inverse'!$A$12:$BH$12,1,'FD mesh'!$B$15+1)*Setup!$B$22</f>
        <v>18.808460975067</v>
      </c>
      <c r="O168" s="0" t="n">
        <f aca="false">SUMPRODUCT('FD inverse'!$A$13:$BH$13,'FD mesh'!$B$84:$BI$84,$E167:$BL167)+'FD inverse'!$A$13*$C168/Setup!$B$17+INDEX('FD inverse'!$A$13:$BH$13,1,'FD mesh'!$B$15+1)*Setup!$B$22</f>
        <v>18.7275809148401</v>
      </c>
      <c r="P168" s="0" t="n">
        <f aca="false">SUMPRODUCT('FD inverse'!$A$14:$BH$14,'FD mesh'!$B$84:$BI$84,$E167:$BL167)+'FD inverse'!$A$14*$C168/Setup!$B$17+INDEX('FD inverse'!$A$14:$BH$14,1,'FD mesh'!$B$15+1)*Setup!$B$22</f>
        <v>18.6674620092135</v>
      </c>
      <c r="Q168" s="0" t="n">
        <f aca="false">SUMPRODUCT('FD inverse'!$A$15:$BH$15,'FD mesh'!$B$84:$BI$84,$E167:$BL167)+'FD inverse'!$A$15*$C168/Setup!$B$17+INDEX('FD inverse'!$A$15:$BH$15,1,'FD mesh'!$B$15+1)*Setup!$B$22</f>
        <v>18.6279426889527</v>
      </c>
      <c r="R168" s="0" t="n">
        <f aca="false">SUMPRODUCT('FD inverse'!$A$16:$BH$16,'FD mesh'!$B$84:$BI$84,$E167:$BL167)+'FD inverse'!$A$16*$C168/Setup!$B$17+INDEX('FD inverse'!$A$16:$BH$16,1,'FD mesh'!$B$15+1)*Setup!$B$22</f>
        <v>18.6089066699264</v>
      </c>
      <c r="S168" s="0" t="n">
        <f aca="false">SUMPRODUCT('FD inverse'!$A$17:$BH$17,'FD mesh'!$B$84:$BI$84,$E167:$BL167)+'FD inverse'!$A$17*$C168/Setup!$B$17+INDEX('FD inverse'!$A$17:$BH$17,1,'FD mesh'!$B$15+1)*Setup!$B$22</f>
        <v>18.3289490894774</v>
      </c>
      <c r="T168" s="0" t="n">
        <f aca="false">SUMPRODUCT('FD inverse'!$A$18:$BH$18,'FD mesh'!$B$84:$BI$84,$E167:$BL167)+'FD inverse'!$A$18*$C168/Setup!$B$17+INDEX('FD inverse'!$A$18:$BH$18,1,'FD mesh'!$B$15+1)*Setup!$B$22</f>
        <v>18.0584506585053</v>
      </c>
      <c r="U168" s="0" t="n">
        <f aca="false">SUMPRODUCT('FD inverse'!$A$19:$BH$19,'FD mesh'!$B$84:$BI$84,$E167:$BL167)+'FD inverse'!$A$19*$C168/Setup!$B$17+INDEX('FD inverse'!$A$19:$BH$19,1,'FD mesh'!$B$15+1)*Setup!$B$22</f>
        <v>17.7966993952664</v>
      </c>
      <c r="V168" s="0" t="n">
        <f aca="false">SUMPRODUCT('FD inverse'!$A$20:$BH$20,'FD mesh'!$B$84:$BI$84,$E167:$BL167)+'FD inverse'!$A$20*$C168/Setup!$B$17+INDEX('FD inverse'!$A$20:$BH$20,1,'FD mesh'!$B$15+1)*Setup!$B$22</f>
        <v>17.5429947695329</v>
      </c>
      <c r="W168" s="0" t="n">
        <f aca="false">SUMPRODUCT('FD inverse'!$A$21:$BH$21,'FD mesh'!$B$84:$BI$84,$E167:$BL167)+'FD inverse'!$A$21*$C168/Setup!$B$17+INDEX('FD inverse'!$A$21:$BH$21,1,'FD mesh'!$B$15+1)*Setup!$B$22</f>
        <v>17.2966473002806</v>
      </c>
      <c r="X168" s="0" t="n">
        <f aca="false">SUMPRODUCT('FD inverse'!$A$22:$BH$22,'FD mesh'!$B$84:$BI$84,$E167:$BL167)+'FD inverse'!$A$22*$C168/Setup!$B$17+INDEX('FD inverse'!$A$22:$BH$22,1,'FD mesh'!$B$15+1)*Setup!$B$22</f>
        <v>17.0569780432527</v>
      </c>
      <c r="Y168" s="0" t="n">
        <f aca="false">SUMPRODUCT('FD inverse'!$A$23:$BH$23,'FD mesh'!$B$84:$BI$84,$E167:$BL167)+'FD inverse'!$A$23*$C168/Setup!$B$17+INDEX('FD inverse'!$A$23:$BH$23,1,'FD mesh'!$B$15+1)*Setup!$B$22</f>
        <v>16.8233179805257</v>
      </c>
      <c r="Z168" s="0" t="n">
        <f aca="false">SUMPRODUCT('FD inverse'!$A$24:$BH$24,'FD mesh'!$B$84:$BI$84,$E167:$BL167)+'FD inverse'!$A$24*$C168/Setup!$B$17+INDEX('FD inverse'!$A$24:$BH$24,1,'FD mesh'!$B$15+1)*Setup!$B$22</f>
        <v>16.5950073234607</v>
      </c>
      <c r="AA168" s="0" t="n">
        <f aca="false">SUMPRODUCT('FD inverse'!$A$25:$BH$25,'FD mesh'!$B$84:$BI$84,$E167:$BL167)+'FD inverse'!$A$25*$C168/Setup!$B$17+INDEX('FD inverse'!$A$25:$BH$25,1,'FD mesh'!$B$15+1)*Setup!$B$22</f>
        <v>16.3713947397314</v>
      </c>
      <c r="AB168" s="0" t="n">
        <f aca="false">SUMPRODUCT('FD inverse'!$A$26:$BH$26,'FD mesh'!$B$84:$BI$84,$E167:$BL167)+'FD inverse'!$A$26*$C168/Setup!$B$17+INDEX('FD inverse'!$A$26:$BH$26,1,'FD mesh'!$B$15+1)*Setup!$B$22</f>
        <v>16.1518365144865</v>
      </c>
      <c r="AC168" s="0" t="n">
        <f aca="false">SUMPRODUCT('FD inverse'!$A$27:$BH$27,'FD mesh'!$B$84:$BI$84,$E167:$BL167)+'FD inverse'!$A$27*$C168/Setup!$B$17+INDEX('FD inverse'!$A$27:$BH$27,1,'FD mesh'!$B$15+1)*Setup!$B$22</f>
        <v>15.9356956551279</v>
      </c>
      <c r="AD168" s="0" t="n">
        <f aca="false">SUMPRODUCT('FD inverse'!$A$28:$BH$28,'FD mesh'!$B$84:$BI$84,$E167:$BL167)+'FD inverse'!$A$28*$C168/Setup!$B$17+INDEX('FD inverse'!$A$28:$BH$28,1,'FD mesh'!$B$15+1)*Setup!$B$22</f>
        <v>15.7223409486703</v>
      </c>
      <c r="AE168" s="0" t="n">
        <f aca="false">SUMPRODUCT('FD inverse'!$A$29:$BH$29,'FD mesh'!$B$84:$BI$84,$E167:$BL167)+'FD inverse'!$A$29*$C168/Setup!$B$17+INDEX('FD inverse'!$A$29:$BH$29,1,'FD mesh'!$B$15+1)*Setup!$B$22</f>
        <v>15.5111459801998</v>
      </c>
      <c r="AF168" s="0" t="n">
        <f aca="false">SUMPRODUCT('FD inverse'!$A$30:$BH$30,'FD mesh'!$B$84:$BI$84,$E167:$BL167)+'FD inverse'!$A$30*$C168/Setup!$B$17+INDEX('FD inverse'!$A$30:$BH$30,1,'FD mesh'!$B$15+1)*Setup!$B$22</f>
        <v>15.3014881205634</v>
      </c>
      <c r="AG168" s="0" t="n">
        <f aca="false">SUMPRODUCT('FD inverse'!$A$31:$BH$31,'FD mesh'!$B$84:$BI$84,$E167:$BL167)+'FD inverse'!$A$31*$C168/Setup!$B$17+INDEX('FD inverse'!$A$31:$BH$31,1,'FD mesh'!$B$15+1)*Setup!$B$22</f>
        <v>15.0927474911061</v>
      </c>
      <c r="AH168" s="0" t="n">
        <f aca="false">SUMPRODUCT('FD inverse'!$A$32:$BH$32,'FD mesh'!$B$84:$BI$84,$E167:$BL167)+'FD inverse'!$A$32*$C168/Setup!$B$17+INDEX('FD inverse'!$A$32:$BH$32,1,'FD mesh'!$B$15+1)*Setup!$B$22</f>
        <v>15.0842128450711</v>
      </c>
      <c r="AI168" s="0" t="n">
        <f aca="false">SUMPRODUCT('FD inverse'!$A$33:$BH$33,'FD mesh'!$B$84:$BI$84,$E167:$BL167)+'FD inverse'!$A$33*$C168/Setup!$B$17+INDEX('FD inverse'!$A$33:$BH$33,1,'FD mesh'!$B$15+1)*Setup!$B$22</f>
        <v>15.0761487718</v>
      </c>
      <c r="AJ168" s="0" t="n">
        <f aca="false">SUMPRODUCT('FD inverse'!$A$34:$BH$34,'FD mesh'!$B$84:$BI$84,$E167:$BL167)+'FD inverse'!$A$34*$C168/Setup!$B$17+INDEX('FD inverse'!$A$34:$BH$34,1,'FD mesh'!$B$15+1)*Setup!$B$22</f>
        <v>15.0685131867678</v>
      </c>
      <c r="AK168" s="0" t="n">
        <f aca="false">SUMPRODUCT('FD inverse'!$A$35:$BH$35,'FD mesh'!$B$84:$BI$84,$E167:$BL167)+'FD inverse'!$A$35*$C168/Setup!$B$17+INDEX('FD inverse'!$A$35:$BH$35,1,'FD mesh'!$B$15+1)*Setup!$B$22</f>
        <v>15.0612656329703</v>
      </c>
      <c r="AL168" s="0" t="n">
        <f aca="false">SUMPRODUCT('FD inverse'!$A$36:$BH$36,'FD mesh'!$B$84:$BI$84,$E167:$BL167)+'FD inverse'!$A$36*$C168/Setup!$B$17+INDEX('FD inverse'!$A$36:$BH$36,1,'FD mesh'!$B$15+1)*Setup!$B$22</f>
        <v>15.0543671439205</v>
      </c>
      <c r="AM168" s="0" t="n">
        <f aca="false">SUMPRODUCT('FD inverse'!$A$37:$BH$37,'FD mesh'!$B$84:$BI$84,$E167:$BL167)+'FD inverse'!$A$37*$C168/Setup!$B$17+INDEX('FD inverse'!$A$37:$BH$37,1,'FD mesh'!$B$15+1)*Setup!$B$22</f>
        <v>15.0477801065358</v>
      </c>
      <c r="AN168" s="0" t="n">
        <f aca="false">SUMPRODUCT('FD inverse'!$A$38:$BH$38,'FD mesh'!$B$84:$BI$84,$E167:$BL167)+'FD inverse'!$A$38*$C168/Setup!$B$17+INDEX('FD inverse'!$A$38:$BH$38,1,'FD mesh'!$B$15+1)*Setup!$B$22</f>
        <v>15.0414681245903</v>
      </c>
      <c r="AO168" s="0" t="n">
        <f aca="false">SUMPRODUCT('FD inverse'!$A$39:$BH$39,'FD mesh'!$B$84:$BI$84,$E167:$BL167)+'FD inverse'!$A$39*$C168/Setup!$B$17+INDEX('FD inverse'!$A$39:$BH$39,1,'FD mesh'!$B$15+1)*Setup!$B$22</f>
        <v>15.0353958832114</v>
      </c>
      <c r="AP168" s="0" t="n">
        <f aca="false">SUMPRODUCT('FD inverse'!$A$40:$BH$40,'FD mesh'!$B$84:$BI$84,$E167:$BL167)+'FD inverse'!$A$40*$C168/Setup!$B$17+INDEX('FD inverse'!$A$40:$BH$40,1,'FD mesh'!$B$15+1)*Setup!$B$22</f>
        <v>15.0295290147237</v>
      </c>
      <c r="AQ168" s="0" t="n">
        <f aca="false">SUMPRODUCT('FD inverse'!$A$41:$BH$41,'FD mesh'!$B$84:$BI$84,$E167:$BL167)+'FD inverse'!$A$41*$C168/Setup!$B$17+INDEX('FD inverse'!$A$41:$BH$41,1,'FD mesh'!$B$15+1)*Setup!$B$22</f>
        <v>15.0238339659888</v>
      </c>
      <c r="AR168" s="0" t="n">
        <f aca="false">SUMPRODUCT('FD inverse'!$A$42:$BH$42,'FD mesh'!$B$84:$BI$84,$E167:$BL167)+'FD inverse'!$A$42*$C168/Setup!$B$17+INDEX('FD inverse'!$A$42:$BH$42,1,'FD mesh'!$B$15+1)*Setup!$B$22</f>
        <v>15.0182778672616</v>
      </c>
      <c r="AS168" s="0" t="n">
        <f aca="false">SUMPRODUCT('FD inverse'!$A$43:$BH$43,'FD mesh'!$B$84:$BI$84,$E167:$BL167)+'FD inverse'!$A$43*$C168/Setup!$B$17+INDEX('FD inverse'!$A$43:$BH$43,1,'FD mesh'!$B$15+1)*Setup!$B$22</f>
        <v>0</v>
      </c>
      <c r="AT168" s="0" t="n">
        <f aca="false">SUMPRODUCT('FD inverse'!$A$44:$BH$44,'FD mesh'!$B$84:$BI$84,$E167:$BL167)+'FD inverse'!$A$44*$C168/Setup!$B$17+INDEX('FD inverse'!$A$44:$BH$44,1,'FD mesh'!$B$15+1)*Setup!$B$22</f>
        <v>0</v>
      </c>
      <c r="AU168" s="0" t="n">
        <f aca="false">SUMPRODUCT('FD inverse'!$A$45:$BH$45,'FD mesh'!$B$84:$BI$84,$E167:$BL167)+'FD inverse'!$A$45*$C168/Setup!$B$17+INDEX('FD inverse'!$A$45:$BH$45,1,'FD mesh'!$B$15+1)*Setup!$B$22</f>
        <v>0</v>
      </c>
      <c r="AV168" s="0" t="n">
        <f aca="false">SUMPRODUCT('FD inverse'!$A$46:$BH$46,'FD mesh'!$B$84:$BI$84,$E167:$BL167)+'FD inverse'!$A$46*$C168/Setup!$B$17+INDEX('FD inverse'!$A$46:$BH$46,1,'FD mesh'!$B$15+1)*Setup!$B$22</f>
        <v>0</v>
      </c>
      <c r="AW168" s="0" t="n">
        <f aca="false">SUMPRODUCT('FD inverse'!$A$47:$BH$47,'FD mesh'!$B$84:$BI$84,$E167:$BL167)+'FD inverse'!$A$47*$C168/Setup!$B$17+INDEX('FD inverse'!$A$47:$BH$47,1,'FD mesh'!$B$15+1)*Setup!$B$22</f>
        <v>0</v>
      </c>
      <c r="AX168" s="0" t="n">
        <f aca="false">SUMPRODUCT('FD inverse'!$A$48:$BH$48,'FD mesh'!$B$84:$BI$84,$E167:$BL167)+'FD inverse'!$A$48*$C168/Setup!$B$17+INDEX('FD inverse'!$A$48:$BH$48,1,'FD mesh'!$B$15+1)*Setup!$B$22</f>
        <v>0</v>
      </c>
      <c r="AY168" s="0" t="n">
        <f aca="false">SUMPRODUCT('FD inverse'!$A$49:$BH$49,'FD mesh'!$B$84:$BI$84,$E167:$BL167)+'FD inverse'!$A$49*$C168/Setup!$B$17+INDEX('FD inverse'!$A$49:$BH$49,1,'FD mesh'!$B$15+1)*Setup!$B$22</f>
        <v>0</v>
      </c>
      <c r="AZ168" s="0" t="n">
        <f aca="false">SUMPRODUCT('FD inverse'!$A$50:$BH$50,'FD mesh'!$B$84:$BI$84,$E167:$BL167)+'FD inverse'!$A$50*$C168/Setup!$B$17+INDEX('FD inverse'!$A$50:$BH$50,1,'FD mesh'!$B$15+1)*Setup!$B$22</f>
        <v>0</v>
      </c>
      <c r="BA168" s="0" t="n">
        <f aca="false">SUMPRODUCT('FD inverse'!$A$51:$BH$51,'FD mesh'!$B$84:$BI$84,$E167:$BL167)+'FD inverse'!$A$51*$C168/Setup!$B$17+INDEX('FD inverse'!$A$51:$BH$51,1,'FD mesh'!$B$15+1)*Setup!$B$22</f>
        <v>0</v>
      </c>
      <c r="BB168" s="0" t="n">
        <f aca="false">SUMPRODUCT('FD inverse'!$A$52:$BH$52,'FD mesh'!$B$84:$BI$84,$E167:$BL167)+'FD inverse'!$A$52*$C168/Setup!$B$17+INDEX('FD inverse'!$A$52:$BH$52,1,'FD mesh'!$B$15+1)*Setup!$B$22</f>
        <v>0</v>
      </c>
      <c r="BC168" s="0" t="n">
        <f aca="false">SUMPRODUCT('FD inverse'!$A$53:$BH$53,'FD mesh'!$B$84:$BI$84,$E167:$BL167)+'FD inverse'!$A$53*$C168/Setup!$B$17+INDEX('FD inverse'!$A$53:$BH$53,1,'FD mesh'!$B$15+1)*Setup!$B$22</f>
        <v>0</v>
      </c>
      <c r="BD168" s="0" t="n">
        <f aca="false">SUMPRODUCT('FD inverse'!$A$54:$BH$54,'FD mesh'!$B$84:$BI$84,$E167:$BL167)+'FD inverse'!$A$54*$C168/Setup!$B$17+INDEX('FD inverse'!$A$54:$BH$54,1,'FD mesh'!$B$15+1)*Setup!$B$22</f>
        <v>0</v>
      </c>
      <c r="BE168" s="0" t="n">
        <f aca="false">SUMPRODUCT('FD inverse'!$A$55:$BH$55,'FD mesh'!$B$84:$BI$84,$E167:$BL167)+'FD inverse'!$A$55*$C168/Setup!$B$17+INDEX('FD inverse'!$A$55:$BH$55,1,'FD mesh'!$B$15+1)*Setup!$B$22</f>
        <v>0</v>
      </c>
      <c r="BF168" s="0" t="n">
        <f aca="false">SUMPRODUCT('FD inverse'!$A$56:$BH$56,'FD mesh'!$B$84:$BI$84,$E167:$BL167)+'FD inverse'!$A$56*$C168/Setup!$B$17+INDEX('FD inverse'!$A$56:$BH$56,1,'FD mesh'!$B$15+1)*Setup!$B$22</f>
        <v>0</v>
      </c>
      <c r="BG168" s="0" t="n">
        <f aca="false">SUMPRODUCT('FD inverse'!$A$57:$BH$57,'FD mesh'!$B$84:$BI$84,$E167:$BL167)+'FD inverse'!$A$57*$C168/Setup!$B$17+INDEX('FD inverse'!$A$57:$BH$57,1,'FD mesh'!$B$15+1)*Setup!$B$22</f>
        <v>0</v>
      </c>
      <c r="BH168" s="0" t="n">
        <f aca="false">SUMPRODUCT('FD inverse'!$A$58:$BH$58,'FD mesh'!$B$84:$BI$84,$E167:$BL167)+'FD inverse'!$A$58*$C168/Setup!$B$17+INDEX('FD inverse'!$A$58:$BH$58,1,'FD mesh'!$B$15+1)*Setup!$B$22</f>
        <v>0</v>
      </c>
      <c r="BI168" s="0" t="n">
        <f aca="false">SUMPRODUCT('FD inverse'!$A$59:$BH$59,'FD mesh'!$B$84:$BI$84,$E167:$BL167)+'FD inverse'!$A$59*$C168/Setup!$B$17+INDEX('FD inverse'!$A$59:$BH$59,1,'FD mesh'!$B$15+1)*Setup!$B$22</f>
        <v>0</v>
      </c>
      <c r="BJ168" s="0" t="n">
        <f aca="false">SUMPRODUCT('FD inverse'!$A$60:$BH$60,'FD mesh'!$B$84:$BI$84,$E167:$BL167)+'FD inverse'!$A$60*$C168/Setup!$B$17+INDEX('FD inverse'!$A$60:$BH$60,1,'FD mesh'!$B$15+1)*Setup!$B$22</f>
        <v>0</v>
      </c>
      <c r="BK168" s="0" t="n">
        <f aca="false">SUMPRODUCT('FD inverse'!$A$61:$BH$61,'FD mesh'!$B$84:$BI$84,$E167:$BL167)+'FD inverse'!$A$61*$C168/Setup!$B$17+INDEX('FD inverse'!$A$61:$BH$61,1,'FD mesh'!$B$15+1)*Setup!$B$22</f>
        <v>0</v>
      </c>
      <c r="BL168" s="0" t="n">
        <f aca="false">SUMPRODUCT('FD inverse'!$A$62:$BH$62,'FD mesh'!$B$84:$BI$84,$E167:$BL167)+'FD inverse'!$A$62*$C168/Setup!$B$17+INDEX('FD inverse'!$A$62:$BH$62,1,'FD mesh'!$B$15+1)*Setup!$B$22</f>
        <v>0</v>
      </c>
    </row>
    <row r="169" customFormat="false" ht="15" hidden="false" customHeight="false" outlineLevel="0" collapsed="false">
      <c r="A169" s="0" t="n">
        <v>164</v>
      </c>
      <c r="B169" s="0" t="n">
        <f aca="false">A169*Setup!$B$11/3600</f>
        <v>13.6666666666667</v>
      </c>
      <c r="C169" s="0" t="n">
        <f aca="false">Setup!$B$7+Setup!$B$8*COS(2*PI()*(B169-Setup!$B$9)/24)</f>
        <v>27.276608177156</v>
      </c>
      <c r="D169" s="0" t="n">
        <f aca="false">(C169-E169)/Setup!$B$17</f>
        <v>26.4796642998784</v>
      </c>
      <c r="E169" s="0" t="n">
        <f aca="false">SUMPRODUCT('FD inverse'!$A$3:$BH$3,'FD mesh'!$B$84:$BI$84,$E168:$BL168)+'FD inverse'!$A$3*$C169/Setup!$B$17+INDEX('FD inverse'!$A$3:$BH$3,1,'FD mesh'!$B$15+1)*Setup!$B$22</f>
        <v>23.8342518181718</v>
      </c>
      <c r="F169" s="0" t="n">
        <f aca="false">SUMPRODUCT('FD inverse'!$A$4:$BH$4,'FD mesh'!$B$84:$BI$84,$E168:$BL168)+'FD inverse'!$A$4*$C169/Setup!$B$17+INDEX('FD inverse'!$A$4:$BH$4,1,'FD mesh'!$B$15+1)*Setup!$B$22</f>
        <v>23.0562546114035</v>
      </c>
      <c r="G169" s="0" t="n">
        <f aca="false">SUMPRODUCT('FD inverse'!$A$5:$BH$5,'FD mesh'!$B$84:$BI$84,$E168:$BL168)+'FD inverse'!$A$5*$C169/Setup!$B$17+INDEX('FD inverse'!$A$5:$BH$5,1,'FD mesh'!$B$15+1)*Setup!$B$22</f>
        <v>22.2979221122842</v>
      </c>
      <c r="H169" s="0" t="n">
        <f aca="false">SUMPRODUCT('FD inverse'!$A$6:$BH$6,'FD mesh'!$B$84:$BI$84,$E168:$BL168)+'FD inverse'!$A$6*$C169/Setup!$B$17+INDEX('FD inverse'!$A$6:$BH$6,1,'FD mesh'!$B$15+1)*Setup!$B$22</f>
        <v>19.7818832981065</v>
      </c>
      <c r="I169" s="0" t="n">
        <f aca="false">SUMPRODUCT('FD inverse'!$A$7:$BH$7,'FD mesh'!$B$84:$BI$84,$E168:$BL168)+'FD inverse'!$A$7*$C169/Setup!$B$17+INDEX('FD inverse'!$A$7:$BH$7,1,'FD mesh'!$B$15+1)*Setup!$B$22</f>
        <v>19.5705705397819</v>
      </c>
      <c r="J169" s="0" t="n">
        <f aca="false">SUMPRODUCT('FD inverse'!$A$8:$BH$8,'FD mesh'!$B$84:$BI$84,$E168:$BL168)+'FD inverse'!$A$8*$C169/Setup!$B$17+INDEX('FD inverse'!$A$8:$BH$8,1,'FD mesh'!$B$15+1)*Setup!$B$22</f>
        <v>19.3816572760732</v>
      </c>
      <c r="K169" s="0" t="n">
        <f aca="false">SUMPRODUCT('FD inverse'!$A$9:$BH$9,'FD mesh'!$B$84:$BI$84,$E168:$BL168)+'FD inverse'!$A$9*$C169/Setup!$B$17+INDEX('FD inverse'!$A$9:$BH$9,1,'FD mesh'!$B$15+1)*Setup!$B$22</f>
        <v>19.2148430385229</v>
      </c>
      <c r="L169" s="0" t="n">
        <f aca="false">SUMPRODUCT('FD inverse'!$A$10:$BH$10,'FD mesh'!$B$84:$BI$84,$E168:$BL168)+'FD inverse'!$A$10*$C169/Setup!$B$17+INDEX('FD inverse'!$A$10:$BH$10,1,'FD mesh'!$B$15+1)*Setup!$B$22</f>
        <v>19.0698305568955</v>
      </c>
      <c r="M169" s="0" t="n">
        <f aca="false">SUMPRODUCT('FD inverse'!$A$11:$BH$11,'FD mesh'!$B$84:$BI$84,$E168:$BL168)+'FD inverse'!$A$11*$C169/Setup!$B$17+INDEX('FD inverse'!$A$11:$BH$11,1,'FD mesh'!$B$15+1)*Setup!$B$22</f>
        <v>18.9463361425214</v>
      </c>
      <c r="N169" s="0" t="n">
        <f aca="false">SUMPRODUCT('FD inverse'!$A$12:$BH$12,'FD mesh'!$B$84:$BI$84,$E168:$BL168)+'FD inverse'!$A$12*$C169/Setup!$B$17+INDEX('FD inverse'!$A$12:$BH$12,1,'FD mesh'!$B$15+1)*Setup!$B$22</f>
        <v>18.8440984757068</v>
      </c>
      <c r="O169" s="0" t="n">
        <f aca="false">SUMPRODUCT('FD inverse'!$A$13:$BH$13,'FD mesh'!$B$84:$BI$84,$E168:$BL168)+'FD inverse'!$A$13*$C169/Setup!$B$17+INDEX('FD inverse'!$A$13:$BH$13,1,'FD mesh'!$B$15+1)*Setup!$B$22</f>
        <v>18.762885883016</v>
      </c>
      <c r="P169" s="0" t="n">
        <f aca="false">SUMPRODUCT('FD inverse'!$A$14:$BH$14,'FD mesh'!$B$84:$BI$84,$E168:$BL168)+'FD inverse'!$A$14*$C169/Setup!$B$17+INDEX('FD inverse'!$A$14:$BH$14,1,'FD mesh'!$B$15+1)*Setup!$B$22</f>
        <v>18.7025021801045</v>
      </c>
      <c r="Q169" s="0" t="n">
        <f aca="false">SUMPRODUCT('FD inverse'!$A$15:$BH$15,'FD mesh'!$B$84:$BI$84,$E168:$BL168)+'FD inverse'!$A$15*$C169/Setup!$B$17+INDEX('FD inverse'!$A$15:$BH$15,1,'FD mesh'!$B$15+1)*Setup!$B$22</f>
        <v>18.6627911443853</v>
      </c>
      <c r="R169" s="0" t="n">
        <f aca="false">SUMPRODUCT('FD inverse'!$A$16:$BH$16,'FD mesh'!$B$84:$BI$84,$E168:$BL168)+'FD inverse'!$A$16*$C169/Setup!$B$17+INDEX('FD inverse'!$A$16:$BH$16,1,'FD mesh'!$B$15+1)*Setup!$B$22</f>
        <v>18.6436396693932</v>
      </c>
      <c r="S169" s="0" t="n">
        <f aca="false">SUMPRODUCT('FD inverse'!$A$17:$BH$17,'FD mesh'!$B$84:$BI$84,$E168:$BL168)+'FD inverse'!$A$17*$C169/Setup!$B$17+INDEX('FD inverse'!$A$17:$BH$17,1,'FD mesh'!$B$15+1)*Setup!$B$22</f>
        <v>18.3612218035425</v>
      </c>
      <c r="T169" s="0" t="n">
        <f aca="false">SUMPRODUCT('FD inverse'!$A$18:$BH$18,'FD mesh'!$B$84:$BI$84,$E168:$BL168)+'FD inverse'!$A$18*$C169/Setup!$B$17+INDEX('FD inverse'!$A$18:$BH$18,1,'FD mesh'!$B$15+1)*Setup!$B$22</f>
        <v>18.0883013364025</v>
      </c>
      <c r="U169" s="0" t="n">
        <f aca="false">SUMPRODUCT('FD inverse'!$A$19:$BH$19,'FD mesh'!$B$84:$BI$84,$E168:$BL168)+'FD inverse'!$A$19*$C169/Setup!$B$17+INDEX('FD inverse'!$A$19:$BH$19,1,'FD mesh'!$B$15+1)*Setup!$B$22</f>
        <v>17.8241654973292</v>
      </c>
      <c r="V169" s="0" t="n">
        <f aca="false">SUMPRODUCT('FD inverse'!$A$20:$BH$20,'FD mesh'!$B$84:$BI$84,$E168:$BL168)+'FD inverse'!$A$20*$C169/Setup!$B$17+INDEX('FD inverse'!$A$20:$BH$20,1,'FD mesh'!$B$15+1)*Setup!$B$22</f>
        <v>17.5681125397202</v>
      </c>
      <c r="W169" s="0" t="n">
        <f aca="false">SUMPRODUCT('FD inverse'!$A$21:$BH$21,'FD mesh'!$B$84:$BI$84,$E168:$BL168)+'FD inverse'!$A$21*$C169/Setup!$B$17+INDEX('FD inverse'!$A$21:$BH$21,1,'FD mesh'!$B$15+1)*Setup!$B$22</f>
        <v>17.319451383052</v>
      </c>
      <c r="X169" s="0" t="n">
        <f aca="false">SUMPRODUCT('FD inverse'!$A$22:$BH$22,'FD mesh'!$B$84:$BI$84,$E168:$BL168)+'FD inverse'!$A$22*$C169/Setup!$B$17+INDEX('FD inverse'!$A$22:$BH$22,1,'FD mesh'!$B$15+1)*Setup!$B$22</f>
        <v>17.0775011421709</v>
      </c>
      <c r="Y169" s="0" t="n">
        <f aca="false">SUMPRODUCT('FD inverse'!$A$23:$BH$23,'FD mesh'!$B$84:$BI$84,$E168:$BL168)+'FD inverse'!$A$23*$C169/Setup!$B$17+INDEX('FD inverse'!$A$23:$BH$23,1,'FD mesh'!$B$15+1)*Setup!$B$22</f>
        <v>16.8415905561142</v>
      </c>
      <c r="Z169" s="0" t="n">
        <f aca="false">SUMPRODUCT('FD inverse'!$A$24:$BH$24,'FD mesh'!$B$84:$BI$84,$E168:$BL168)+'FD inverse'!$A$24*$C169/Setup!$B$17+INDEX('FD inverse'!$A$24:$BH$24,1,'FD mesh'!$B$15+1)*Setup!$B$22</f>
        <v>16.6110573280165</v>
      </c>
      <c r="AA169" s="0" t="n">
        <f aca="false">SUMPRODUCT('FD inverse'!$A$25:$BH$25,'FD mesh'!$B$84:$BI$84,$E168:$BL168)+'FD inverse'!$A$25*$C169/Setup!$B$17+INDEX('FD inverse'!$A$25:$BH$25,1,'FD mesh'!$B$15+1)*Setup!$B$22</f>
        <v>16.3852473869737</v>
      </c>
      <c r="AB169" s="0" t="n">
        <f aca="false">SUMPRODUCT('FD inverse'!$A$26:$BH$26,'FD mesh'!$B$84:$BI$84,$E168:$BL168)+'FD inverse'!$A$26*$C169/Setup!$B$17+INDEX('FD inverse'!$A$26:$BH$26,1,'FD mesh'!$B$15+1)*Setup!$B$22</f>
        <v>16.1635140821194</v>
      </c>
      <c r="AC169" s="0" t="n">
        <f aca="false">SUMPRODUCT('FD inverse'!$A$27:$BH$27,'FD mesh'!$B$84:$BI$84,$E168:$BL168)+'FD inverse'!$A$27*$C169/Setup!$B$17+INDEX('FD inverse'!$A$27:$BH$27,1,'FD mesh'!$B$15+1)*Setup!$B$22</f>
        <v>15.9452173185971</v>
      </c>
      <c r="AD169" s="0" t="n">
        <f aca="false">SUMPRODUCT('FD inverse'!$A$28:$BH$28,'FD mesh'!$B$84:$BI$84,$E168:$BL168)+'FD inverse'!$A$28*$C169/Setup!$B$17+INDEX('FD inverse'!$A$28:$BH$28,1,'FD mesh'!$B$15+1)*Setup!$B$22</f>
        <v>15.7297226446099</v>
      </c>
      <c r="AE169" s="0" t="n">
        <f aca="false">SUMPRODUCT('FD inverse'!$A$29:$BH$29,'FD mesh'!$B$84:$BI$84,$E168:$BL168)+'FD inverse'!$A$29*$C169/Setup!$B$17+INDEX('FD inverse'!$A$29:$BH$29,1,'FD mesh'!$B$15+1)*Setup!$B$22</f>
        <v>15.516400298285</v>
      </c>
      <c r="AF169" s="0" t="n">
        <f aca="false">SUMPRODUCT('FD inverse'!$A$30:$BH$30,'FD mesh'!$B$84:$BI$84,$E168:$BL168)+'FD inverse'!$A$30*$C169/Setup!$B$17+INDEX('FD inverse'!$A$30:$BH$30,1,'FD mesh'!$B$15+1)*Setup!$B$22</f>
        <v>15.3046242227109</v>
      </c>
      <c r="AG169" s="0" t="n">
        <f aca="false">SUMPRODUCT('FD inverse'!$A$31:$BH$31,'FD mesh'!$B$84:$BI$84,$E168:$BL168)+'FD inverse'!$A$31*$C169/Setup!$B$17+INDEX('FD inverse'!$A$31:$BH$31,1,'FD mesh'!$B$15+1)*Setup!$B$22</f>
        <v>15.0937710571974</v>
      </c>
      <c r="AH169" s="0" t="n">
        <f aca="false">SUMPRODUCT('FD inverse'!$A$32:$BH$32,'FD mesh'!$B$84:$BI$84,$E168:$BL168)+'FD inverse'!$A$32*$C169/Setup!$B$17+INDEX('FD inverse'!$A$32:$BH$32,1,'FD mesh'!$B$15+1)*Setup!$B$22</f>
        <v>15.0851492820682</v>
      </c>
      <c r="AI169" s="0" t="n">
        <f aca="false">SUMPRODUCT('FD inverse'!$A$33:$BH$33,'FD mesh'!$B$84:$BI$84,$E168:$BL168)+'FD inverse'!$A$33*$C169/Setup!$B$17+INDEX('FD inverse'!$A$33:$BH$33,1,'FD mesh'!$B$15+1)*Setup!$B$22</f>
        <v>15.0770015529161</v>
      </c>
      <c r="AJ169" s="0" t="n">
        <f aca="false">SUMPRODUCT('FD inverse'!$A$34:$BH$34,'FD mesh'!$B$84:$BI$84,$E168:$BL168)+'FD inverse'!$A$34*$C169/Setup!$B$17+INDEX('FD inverse'!$A$34:$BH$34,1,'FD mesh'!$B$15+1)*Setup!$B$22</f>
        <v>15.0692855212073</v>
      </c>
      <c r="AK169" s="0" t="n">
        <f aca="false">SUMPRODUCT('FD inverse'!$A$35:$BH$35,'FD mesh'!$B$84:$BI$84,$E168:$BL168)+'FD inverse'!$A$35*$C169/Setup!$B$17+INDEX('FD inverse'!$A$35:$BH$35,1,'FD mesh'!$B$15+1)*Setup!$B$22</f>
        <v>15.061960462981</v>
      </c>
      <c r="AL169" s="0" t="n">
        <f aca="false">SUMPRODUCT('FD inverse'!$A$36:$BH$36,'FD mesh'!$B$84:$BI$84,$E168:$BL168)+'FD inverse'!$A$36*$C169/Setup!$B$17+INDEX('FD inverse'!$A$36:$BH$36,1,'FD mesh'!$B$15+1)*Setup!$B$22</f>
        <v>15.0549871437103</v>
      </c>
      <c r="AM169" s="0" t="n">
        <f aca="false">SUMPRODUCT('FD inverse'!$A$37:$BH$37,'FD mesh'!$B$84:$BI$84,$E168:$BL168)+'FD inverse'!$A$37*$C169/Setup!$B$17+INDEX('FD inverse'!$A$37:$BH$37,1,'FD mesh'!$B$15+1)*Setup!$B$22</f>
        <v>15.0483276826138</v>
      </c>
      <c r="AN169" s="0" t="n">
        <f aca="false">SUMPRODUCT('FD inverse'!$A$38:$BH$38,'FD mesh'!$B$84:$BI$84,$E168:$BL168)+'FD inverse'!$A$38*$C169/Setup!$B$17+INDEX('FD inverse'!$A$38:$BH$38,1,'FD mesh'!$B$15+1)*Setup!$B$22</f>
        <v>15.0419454171403</v>
      </c>
      <c r="AO169" s="0" t="n">
        <f aca="false">SUMPRODUCT('FD inverse'!$A$39:$BH$39,'FD mesh'!$B$84:$BI$84,$E168:$BL168)+'FD inverse'!$A$39*$C169/Setup!$B$17+INDEX('FD inverse'!$A$39:$BH$39,1,'FD mesh'!$B$15+1)*Setup!$B$22</f>
        <v>15.0358047681492</v>
      </c>
      <c r="AP169" s="0" t="n">
        <f aca="false">SUMPRODUCT('FD inverse'!$A$40:$BH$40,'FD mesh'!$B$84:$BI$84,$E168:$BL168)+'FD inverse'!$A$40*$C169/Setup!$B$17+INDEX('FD inverse'!$A$40:$BH$40,1,'FD mesh'!$B$15+1)*Setup!$B$22</f>
        <v>15.0298711061317</v>
      </c>
      <c r="AQ169" s="0" t="n">
        <f aca="false">SUMPRODUCT('FD inverse'!$A$41:$BH$41,'FD mesh'!$B$84:$BI$84,$E168:$BL168)+'FD inverse'!$A$41*$C169/Setup!$B$17+INDEX('FD inverse'!$A$41:$BH$41,1,'FD mesh'!$B$15+1)*Setup!$B$22</f>
        <v>15.0241106186644</v>
      </c>
      <c r="AR169" s="0" t="n">
        <f aca="false">SUMPRODUCT('FD inverse'!$A$42:$BH$42,'FD mesh'!$B$84:$BI$84,$E168:$BL168)+'FD inverse'!$A$42*$C169/Setup!$B$17+INDEX('FD inverse'!$A$42:$BH$42,1,'FD mesh'!$B$15+1)*Setup!$B$22</f>
        <v>15.0184901791536</v>
      </c>
      <c r="AS169" s="0" t="n">
        <f aca="false">SUMPRODUCT('FD inverse'!$A$43:$BH$43,'FD mesh'!$B$84:$BI$84,$E168:$BL168)+'FD inverse'!$A$43*$C169/Setup!$B$17+INDEX('FD inverse'!$A$43:$BH$43,1,'FD mesh'!$B$15+1)*Setup!$B$22</f>
        <v>0</v>
      </c>
      <c r="AT169" s="0" t="n">
        <f aca="false">SUMPRODUCT('FD inverse'!$A$44:$BH$44,'FD mesh'!$B$84:$BI$84,$E168:$BL168)+'FD inverse'!$A$44*$C169/Setup!$B$17+INDEX('FD inverse'!$A$44:$BH$44,1,'FD mesh'!$B$15+1)*Setup!$B$22</f>
        <v>0</v>
      </c>
      <c r="AU169" s="0" t="n">
        <f aca="false">SUMPRODUCT('FD inverse'!$A$45:$BH$45,'FD mesh'!$B$84:$BI$84,$E168:$BL168)+'FD inverse'!$A$45*$C169/Setup!$B$17+INDEX('FD inverse'!$A$45:$BH$45,1,'FD mesh'!$B$15+1)*Setup!$B$22</f>
        <v>0</v>
      </c>
      <c r="AV169" s="0" t="n">
        <f aca="false">SUMPRODUCT('FD inverse'!$A$46:$BH$46,'FD mesh'!$B$84:$BI$84,$E168:$BL168)+'FD inverse'!$A$46*$C169/Setup!$B$17+INDEX('FD inverse'!$A$46:$BH$46,1,'FD mesh'!$B$15+1)*Setup!$B$22</f>
        <v>0</v>
      </c>
      <c r="AW169" s="0" t="n">
        <f aca="false">SUMPRODUCT('FD inverse'!$A$47:$BH$47,'FD mesh'!$B$84:$BI$84,$E168:$BL168)+'FD inverse'!$A$47*$C169/Setup!$B$17+INDEX('FD inverse'!$A$47:$BH$47,1,'FD mesh'!$B$15+1)*Setup!$B$22</f>
        <v>0</v>
      </c>
      <c r="AX169" s="0" t="n">
        <f aca="false">SUMPRODUCT('FD inverse'!$A$48:$BH$48,'FD mesh'!$B$84:$BI$84,$E168:$BL168)+'FD inverse'!$A$48*$C169/Setup!$B$17+INDEX('FD inverse'!$A$48:$BH$48,1,'FD mesh'!$B$15+1)*Setup!$B$22</f>
        <v>0</v>
      </c>
      <c r="AY169" s="0" t="n">
        <f aca="false">SUMPRODUCT('FD inverse'!$A$49:$BH$49,'FD mesh'!$B$84:$BI$84,$E168:$BL168)+'FD inverse'!$A$49*$C169/Setup!$B$17+INDEX('FD inverse'!$A$49:$BH$49,1,'FD mesh'!$B$15+1)*Setup!$B$22</f>
        <v>0</v>
      </c>
      <c r="AZ169" s="0" t="n">
        <f aca="false">SUMPRODUCT('FD inverse'!$A$50:$BH$50,'FD mesh'!$B$84:$BI$84,$E168:$BL168)+'FD inverse'!$A$50*$C169/Setup!$B$17+INDEX('FD inverse'!$A$50:$BH$50,1,'FD mesh'!$B$15+1)*Setup!$B$22</f>
        <v>0</v>
      </c>
      <c r="BA169" s="0" t="n">
        <f aca="false">SUMPRODUCT('FD inverse'!$A$51:$BH$51,'FD mesh'!$B$84:$BI$84,$E168:$BL168)+'FD inverse'!$A$51*$C169/Setup!$B$17+INDEX('FD inverse'!$A$51:$BH$51,1,'FD mesh'!$B$15+1)*Setup!$B$22</f>
        <v>0</v>
      </c>
      <c r="BB169" s="0" t="n">
        <f aca="false">SUMPRODUCT('FD inverse'!$A$52:$BH$52,'FD mesh'!$B$84:$BI$84,$E168:$BL168)+'FD inverse'!$A$52*$C169/Setup!$B$17+INDEX('FD inverse'!$A$52:$BH$52,1,'FD mesh'!$B$15+1)*Setup!$B$22</f>
        <v>0</v>
      </c>
      <c r="BC169" s="0" t="n">
        <f aca="false">SUMPRODUCT('FD inverse'!$A$53:$BH$53,'FD mesh'!$B$84:$BI$84,$E168:$BL168)+'FD inverse'!$A$53*$C169/Setup!$B$17+INDEX('FD inverse'!$A$53:$BH$53,1,'FD mesh'!$B$15+1)*Setup!$B$22</f>
        <v>0</v>
      </c>
      <c r="BD169" s="0" t="n">
        <f aca="false">SUMPRODUCT('FD inverse'!$A$54:$BH$54,'FD mesh'!$B$84:$BI$84,$E168:$BL168)+'FD inverse'!$A$54*$C169/Setup!$B$17+INDEX('FD inverse'!$A$54:$BH$54,1,'FD mesh'!$B$15+1)*Setup!$B$22</f>
        <v>0</v>
      </c>
      <c r="BE169" s="0" t="n">
        <f aca="false">SUMPRODUCT('FD inverse'!$A$55:$BH$55,'FD mesh'!$B$84:$BI$84,$E168:$BL168)+'FD inverse'!$A$55*$C169/Setup!$B$17+INDEX('FD inverse'!$A$55:$BH$55,1,'FD mesh'!$B$15+1)*Setup!$B$22</f>
        <v>0</v>
      </c>
      <c r="BF169" s="0" t="n">
        <f aca="false">SUMPRODUCT('FD inverse'!$A$56:$BH$56,'FD mesh'!$B$84:$BI$84,$E168:$BL168)+'FD inverse'!$A$56*$C169/Setup!$B$17+INDEX('FD inverse'!$A$56:$BH$56,1,'FD mesh'!$B$15+1)*Setup!$B$22</f>
        <v>0</v>
      </c>
      <c r="BG169" s="0" t="n">
        <f aca="false">SUMPRODUCT('FD inverse'!$A$57:$BH$57,'FD mesh'!$B$84:$BI$84,$E168:$BL168)+'FD inverse'!$A$57*$C169/Setup!$B$17+INDEX('FD inverse'!$A$57:$BH$57,1,'FD mesh'!$B$15+1)*Setup!$B$22</f>
        <v>0</v>
      </c>
      <c r="BH169" s="0" t="n">
        <f aca="false">SUMPRODUCT('FD inverse'!$A$58:$BH$58,'FD mesh'!$B$84:$BI$84,$E168:$BL168)+'FD inverse'!$A$58*$C169/Setup!$B$17+INDEX('FD inverse'!$A$58:$BH$58,1,'FD mesh'!$B$15+1)*Setup!$B$22</f>
        <v>0</v>
      </c>
      <c r="BI169" s="0" t="n">
        <f aca="false">SUMPRODUCT('FD inverse'!$A$59:$BH$59,'FD mesh'!$B$84:$BI$84,$E168:$BL168)+'FD inverse'!$A$59*$C169/Setup!$B$17+INDEX('FD inverse'!$A$59:$BH$59,1,'FD mesh'!$B$15+1)*Setup!$B$22</f>
        <v>0</v>
      </c>
      <c r="BJ169" s="0" t="n">
        <f aca="false">SUMPRODUCT('FD inverse'!$A$60:$BH$60,'FD mesh'!$B$84:$BI$84,$E168:$BL168)+'FD inverse'!$A$60*$C169/Setup!$B$17+INDEX('FD inverse'!$A$60:$BH$60,1,'FD mesh'!$B$15+1)*Setup!$B$22</f>
        <v>0</v>
      </c>
      <c r="BK169" s="0" t="n">
        <f aca="false">SUMPRODUCT('FD inverse'!$A$61:$BH$61,'FD mesh'!$B$84:$BI$84,$E168:$BL168)+'FD inverse'!$A$61*$C169/Setup!$B$17+INDEX('FD inverse'!$A$61:$BH$61,1,'FD mesh'!$B$15+1)*Setup!$B$22</f>
        <v>0</v>
      </c>
      <c r="BL169" s="0" t="n">
        <f aca="false">SUMPRODUCT('FD inverse'!$A$62:$BH$62,'FD mesh'!$B$84:$BI$84,$E168:$BL168)+'FD inverse'!$A$62*$C169/Setup!$B$17+INDEX('FD inverse'!$A$62:$BH$62,1,'FD mesh'!$B$15+1)*Setup!$B$22</f>
        <v>0</v>
      </c>
    </row>
    <row r="170" customFormat="false" ht="15" hidden="false" customHeight="false" outlineLevel="0" collapsed="false">
      <c r="A170" s="0" t="n">
        <v>165</v>
      </c>
      <c r="B170" s="0" t="n">
        <f aca="false">A170*Setup!$B$11/3600</f>
        <v>13.75</v>
      </c>
      <c r="C170" s="0" t="n">
        <f aca="false">Setup!$B$7+Setup!$B$8*COS(2*PI()*(B170-Setup!$B$9)/24)</f>
        <v>27.3258784492102</v>
      </c>
      <c r="D170" s="0" t="n">
        <f aca="false">(C170-E170)/Setup!$B$17</f>
        <v>26.5077335686994</v>
      </c>
      <c r="E170" s="0" t="n">
        <f aca="false">SUMPRODUCT('FD inverse'!$A$3:$BH$3,'FD mesh'!$B$84:$BI$84,$E169:$BL169)+'FD inverse'!$A$3*$C170/Setup!$B$17+INDEX('FD inverse'!$A$3:$BH$3,1,'FD mesh'!$B$15+1)*Setup!$B$22</f>
        <v>23.8798730852793</v>
      </c>
      <c r="F170" s="0" t="n">
        <f aca="false">SUMPRODUCT('FD inverse'!$A$4:$BH$4,'FD mesh'!$B$84:$BI$84,$E169:$BL169)+'FD inverse'!$A$4*$C170/Setup!$B$17+INDEX('FD inverse'!$A$4:$BH$4,1,'FD mesh'!$B$15+1)*Setup!$B$22</f>
        <v>23.1008528919447</v>
      </c>
      <c r="G170" s="0" t="n">
        <f aca="false">SUMPRODUCT('FD inverse'!$A$5:$BH$5,'FD mesh'!$B$84:$BI$84,$E169:$BL169)+'FD inverse'!$A$5*$C170/Setup!$B$17+INDEX('FD inverse'!$A$5:$BH$5,1,'FD mesh'!$B$15+1)*Setup!$B$22</f>
        <v>22.3411895912062</v>
      </c>
      <c r="H170" s="0" t="n">
        <f aca="false">SUMPRODUCT('FD inverse'!$A$6:$BH$6,'FD mesh'!$B$84:$BI$84,$E169:$BL169)+'FD inverse'!$A$6*$C170/Setup!$B$17+INDEX('FD inverse'!$A$6:$BH$6,1,'FD mesh'!$B$15+1)*Setup!$B$22</f>
        <v>19.8202701041052</v>
      </c>
      <c r="I170" s="0" t="n">
        <f aca="false">SUMPRODUCT('FD inverse'!$A$7:$BH$7,'FD mesh'!$B$84:$BI$84,$E169:$BL169)+'FD inverse'!$A$7*$C170/Setup!$B$17+INDEX('FD inverse'!$A$7:$BH$7,1,'FD mesh'!$B$15+1)*Setup!$B$22</f>
        <v>19.6085034256003</v>
      </c>
      <c r="J170" s="0" t="n">
        <f aca="false">SUMPRODUCT('FD inverse'!$A$8:$BH$8,'FD mesh'!$B$84:$BI$84,$E169:$BL169)+'FD inverse'!$A$8*$C170/Setup!$B$17+INDEX('FD inverse'!$A$8:$BH$8,1,'FD mesh'!$B$15+1)*Setup!$B$22</f>
        <v>19.4191160307641</v>
      </c>
      <c r="K170" s="0" t="n">
        <f aca="false">SUMPRODUCT('FD inverse'!$A$9:$BH$9,'FD mesh'!$B$84:$BI$84,$E169:$BL169)+'FD inverse'!$A$9*$C170/Setup!$B$17+INDEX('FD inverse'!$A$9:$BH$9,1,'FD mesh'!$B$15+1)*Setup!$B$22</f>
        <v>19.2518281962175</v>
      </c>
      <c r="L170" s="0" t="n">
        <f aca="false">SUMPRODUCT('FD inverse'!$A$10:$BH$10,'FD mesh'!$B$84:$BI$84,$E169:$BL169)+'FD inverse'!$A$10*$C170/Setup!$B$17+INDEX('FD inverse'!$A$10:$BH$10,1,'FD mesh'!$B$15+1)*Setup!$B$22</f>
        <v>19.1063605137031</v>
      </c>
      <c r="M170" s="0" t="n">
        <f aca="false">SUMPRODUCT('FD inverse'!$A$11:$BH$11,'FD mesh'!$B$84:$BI$84,$E169:$BL169)+'FD inverse'!$A$11*$C170/Setup!$B$17+INDEX('FD inverse'!$A$11:$BH$11,1,'FD mesh'!$B$15+1)*Setup!$B$22</f>
        <v>18.9824444281253</v>
      </c>
      <c r="N170" s="0" t="n">
        <f aca="false">SUMPRODUCT('FD inverse'!$A$12:$BH$12,'FD mesh'!$B$84:$BI$84,$E169:$BL169)+'FD inverse'!$A$12*$C170/Setup!$B$17+INDEX('FD inverse'!$A$12:$BH$12,1,'FD mesh'!$B$15+1)*Setup!$B$22</f>
        <v>18.8798311659126</v>
      </c>
      <c r="O170" s="0" t="n">
        <f aca="false">SUMPRODUCT('FD inverse'!$A$13:$BH$13,'FD mesh'!$B$84:$BI$84,$E169:$BL169)+'FD inverse'!$A$13*$C170/Setup!$B$17+INDEX('FD inverse'!$A$13:$BH$13,1,'FD mesh'!$B$15+1)*Setup!$B$22</f>
        <v>18.7982991368596</v>
      </c>
      <c r="P170" s="0" t="n">
        <f aca="false">SUMPRODUCT('FD inverse'!$A$14:$BH$14,'FD mesh'!$B$84:$BI$84,$E169:$BL169)+'FD inverse'!$A$14*$C170/Setup!$B$17+INDEX('FD inverse'!$A$14:$BH$14,1,'FD mesh'!$B$15+1)*Setup!$B$22</f>
        <v>18.7376598829355</v>
      </c>
      <c r="Q170" s="0" t="n">
        <f aca="false">SUMPRODUCT('FD inverse'!$A$15:$BH$15,'FD mesh'!$B$84:$BI$84,$E169:$BL169)+'FD inverse'!$A$15*$C170/Setup!$B$17+INDEX('FD inverse'!$A$15:$BH$15,1,'FD mesh'!$B$15+1)*Setup!$B$22</f>
        <v>18.6977626365815</v>
      </c>
      <c r="R170" s="0" t="n">
        <f aca="false">SUMPRODUCT('FD inverse'!$A$16:$BH$16,'FD mesh'!$B$84:$BI$84,$E169:$BL169)+'FD inverse'!$A$16*$C170/Setup!$B$17+INDEX('FD inverse'!$A$16:$BH$16,1,'FD mesh'!$B$15+1)*Setup!$B$22</f>
        <v>18.6784975390157</v>
      </c>
      <c r="S170" s="0" t="n">
        <f aca="false">SUMPRODUCT('FD inverse'!$A$17:$BH$17,'FD mesh'!$B$84:$BI$84,$E169:$BL169)+'FD inverse'!$A$17*$C170/Setup!$B$17+INDEX('FD inverse'!$A$17:$BH$17,1,'FD mesh'!$B$15+1)*Setup!$B$22</f>
        <v>18.3936189005416</v>
      </c>
      <c r="T170" s="0" t="n">
        <f aca="false">SUMPRODUCT('FD inverse'!$A$18:$BH$18,'FD mesh'!$B$84:$BI$84,$E169:$BL169)+'FD inverse'!$A$18*$C170/Setup!$B$17+INDEX('FD inverse'!$A$18:$BH$18,1,'FD mesh'!$B$15+1)*Setup!$B$22</f>
        <v>18.1182742648985</v>
      </c>
      <c r="U170" s="0" t="n">
        <f aca="false">SUMPRODUCT('FD inverse'!$A$19:$BH$19,'FD mesh'!$B$84:$BI$84,$E169:$BL169)+'FD inverse'!$A$19*$C170/Setup!$B$17+INDEX('FD inverse'!$A$19:$BH$19,1,'FD mesh'!$B$15+1)*Setup!$B$22</f>
        <v>17.8517502339273</v>
      </c>
      <c r="V170" s="0" t="n">
        <f aca="false">SUMPRODUCT('FD inverse'!$A$20:$BH$20,'FD mesh'!$B$84:$BI$84,$E169:$BL169)+'FD inverse'!$A$20*$C170/Setup!$B$17+INDEX('FD inverse'!$A$20:$BH$20,1,'FD mesh'!$B$15+1)*Setup!$B$22</f>
        <v>17.5933439968691</v>
      </c>
      <c r="W170" s="0" t="n">
        <f aca="false">SUMPRODUCT('FD inverse'!$A$21:$BH$21,'FD mesh'!$B$84:$BI$84,$E169:$BL169)+'FD inverse'!$A$21*$C170/Setup!$B$17+INDEX('FD inverse'!$A$21:$BH$21,1,'FD mesh'!$B$15+1)*Setup!$B$22</f>
        <v>17.3423630172005</v>
      </c>
      <c r="X170" s="0" t="n">
        <f aca="false">SUMPRODUCT('FD inverse'!$A$22:$BH$22,'FD mesh'!$B$84:$BI$84,$E169:$BL169)+'FD inverse'!$A$22*$C170/Setup!$B$17+INDEX('FD inverse'!$A$22:$BH$22,1,'FD mesh'!$B$15+1)*Setup!$B$22</f>
        <v>17.0981246041527</v>
      </c>
      <c r="Y170" s="0" t="n">
        <f aca="false">SUMPRODUCT('FD inverse'!$A$23:$BH$23,'FD mesh'!$B$84:$BI$84,$E169:$BL169)+'FD inverse'!$A$23*$C170/Setup!$B$17+INDEX('FD inverse'!$A$23:$BH$23,1,'FD mesh'!$B$15+1)*Setup!$B$22</f>
        <v>16.8599553813452</v>
      </c>
      <c r="Z170" s="0" t="n">
        <f aca="false">SUMPRODUCT('FD inverse'!$A$24:$BH$24,'FD mesh'!$B$84:$BI$84,$E169:$BL169)+'FD inverse'!$A$24*$C170/Setup!$B$17+INDEX('FD inverse'!$A$24:$BH$24,1,'FD mesh'!$B$15+1)*Setup!$B$22</f>
        <v>16.6271906642486</v>
      </c>
      <c r="AA170" s="0" t="n">
        <f aca="false">SUMPRODUCT('FD inverse'!$A$25:$BH$25,'FD mesh'!$B$84:$BI$84,$E169:$BL169)+'FD inverse'!$A$25*$C170/Setup!$B$17+INDEX('FD inverse'!$A$25:$BH$25,1,'FD mesh'!$B$15+1)*Setup!$B$22</f>
        <v>16.3991737575289</v>
      </c>
      <c r="AB170" s="0" t="n">
        <f aca="false">SUMPRODUCT('FD inverse'!$A$26:$BH$26,'FD mesh'!$B$84:$BI$84,$E169:$BL169)+'FD inverse'!$A$26*$C170/Setup!$B$17+INDEX('FD inverse'!$A$26:$BH$26,1,'FD mesh'!$B$15+1)*Setup!$B$22</f>
        <v>16.1752551827154</v>
      </c>
      <c r="AC170" s="0" t="n">
        <f aca="false">SUMPRODUCT('FD inverse'!$A$27:$BH$27,'FD mesh'!$B$84:$BI$84,$E169:$BL169)+'FD inverse'!$A$27*$C170/Setup!$B$17+INDEX('FD inverse'!$A$27:$BH$27,1,'FD mesh'!$B$15+1)*Setup!$B$22</f>
        <v>15.9547918460773</v>
      </c>
      <c r="AD170" s="0" t="n">
        <f aca="false">SUMPRODUCT('FD inverse'!$A$28:$BH$28,'FD mesh'!$B$84:$BI$84,$E169:$BL169)+'FD inverse'!$A$28*$C170/Setup!$B$17+INDEX('FD inverse'!$A$28:$BH$28,1,'FD mesh'!$B$15+1)*Setup!$B$22</f>
        <v>15.7371461560977</v>
      </c>
      <c r="AE170" s="0" t="n">
        <f aca="false">SUMPRODUCT('FD inverse'!$A$29:$BH$29,'FD mesh'!$B$84:$BI$84,$E169:$BL169)+'FD inverse'!$A$29*$C170/Setup!$B$17+INDEX('FD inverse'!$A$29:$BH$29,1,'FD mesh'!$B$15+1)*Setup!$B$22</f>
        <v>15.5216850994989</v>
      </c>
      <c r="AF170" s="0" t="n">
        <f aca="false">SUMPRODUCT('FD inverse'!$A$30:$BH$30,'FD mesh'!$B$84:$BI$84,$E169:$BL169)+'FD inverse'!$A$30*$C170/Setup!$B$17+INDEX('FD inverse'!$A$30:$BH$30,1,'FD mesh'!$B$15+1)*Setup!$B$22</f>
        <v>15.3077792844001</v>
      </c>
      <c r="AG170" s="0" t="n">
        <f aca="false">SUMPRODUCT('FD inverse'!$A$31:$BH$31,'FD mesh'!$B$84:$BI$84,$E169:$BL169)+'FD inverse'!$A$31*$C170/Setup!$B$17+INDEX('FD inverse'!$A$31:$BH$31,1,'FD mesh'!$B$15+1)*Setup!$B$22</f>
        <v>15.0948019588841</v>
      </c>
      <c r="AH170" s="0" t="n">
        <f aca="false">SUMPRODUCT('FD inverse'!$A$32:$BH$32,'FD mesh'!$B$84:$BI$84,$E169:$BL169)+'FD inverse'!$A$32*$C170/Setup!$B$17+INDEX('FD inverse'!$A$32:$BH$32,1,'FD mesh'!$B$15+1)*Setup!$B$22</f>
        <v>15.0860925552623</v>
      </c>
      <c r="AI170" s="0" t="n">
        <f aca="false">SUMPRODUCT('FD inverse'!$A$33:$BH$33,'FD mesh'!$B$84:$BI$84,$E169:$BL169)+'FD inverse'!$A$33*$C170/Setup!$B$17+INDEX('FD inverse'!$A$33:$BH$33,1,'FD mesh'!$B$15+1)*Setup!$B$22</f>
        <v>15.077860658258</v>
      </c>
      <c r="AJ170" s="0" t="n">
        <f aca="false">SUMPRODUCT('FD inverse'!$A$34:$BH$34,'FD mesh'!$B$84:$BI$84,$E169:$BL169)+'FD inverse'!$A$34*$C170/Setup!$B$17+INDEX('FD inverse'!$A$34:$BH$34,1,'FD mesh'!$B$15+1)*Setup!$B$22</f>
        <v>15.0700636601656</v>
      </c>
      <c r="AK170" s="0" t="n">
        <f aca="false">SUMPRODUCT('FD inverse'!$A$35:$BH$35,'FD mesh'!$B$84:$BI$84,$E169:$BL169)+'FD inverse'!$A$35*$C170/Setup!$B$17+INDEX('FD inverse'!$A$35:$BH$35,1,'FD mesh'!$B$15+1)*Setup!$B$22</f>
        <v>15.0626605739368</v>
      </c>
      <c r="AL170" s="0" t="n">
        <f aca="false">SUMPRODUCT('FD inverse'!$A$36:$BH$36,'FD mesh'!$B$84:$BI$84,$E169:$BL169)+'FD inverse'!$A$36*$C170/Setup!$B$17+INDEX('FD inverse'!$A$36:$BH$36,1,'FD mesh'!$B$15+1)*Setup!$B$22</f>
        <v>15.0556118999998</v>
      </c>
      <c r="AM170" s="0" t="n">
        <f aca="false">SUMPRODUCT('FD inverse'!$A$37:$BH$37,'FD mesh'!$B$84:$BI$84,$E169:$BL169)+'FD inverse'!$A$37*$C170/Setup!$B$17+INDEX('FD inverse'!$A$37:$BH$37,1,'FD mesh'!$B$15+1)*Setup!$B$22</f>
        <v>15.0488794920866</v>
      </c>
      <c r="AN170" s="0" t="n">
        <f aca="false">SUMPRODUCT('FD inverse'!$A$38:$BH$38,'FD mesh'!$B$84:$BI$84,$E169:$BL169)+'FD inverse'!$A$38*$C170/Setup!$B$17+INDEX('FD inverse'!$A$38:$BH$38,1,'FD mesh'!$B$15+1)*Setup!$B$22</f>
        <v>15.0424264228385</v>
      </c>
      <c r="AO170" s="0" t="n">
        <f aca="false">SUMPRODUCT('FD inverse'!$A$39:$BH$39,'FD mesh'!$B$84:$BI$84,$E169:$BL169)+'FD inverse'!$A$39*$C170/Setup!$B$17+INDEX('FD inverse'!$A$39:$BH$39,1,'FD mesh'!$B$15+1)*Setup!$B$22</f>
        <v>15.0362168497538</v>
      </c>
      <c r="AP170" s="0" t="n">
        <f aca="false">SUMPRODUCT('FD inverse'!$A$40:$BH$40,'FD mesh'!$B$84:$BI$84,$E169:$BL169)+'FD inverse'!$A$40*$C170/Setup!$B$17+INDEX('FD inverse'!$A$40:$BH$40,1,'FD mesh'!$B$15+1)*Setup!$B$22</f>
        <v>15.0302158818691</v>
      </c>
      <c r="AQ170" s="0" t="n">
        <f aca="false">SUMPRODUCT('FD inverse'!$A$41:$BH$41,'FD mesh'!$B$84:$BI$84,$E169:$BL169)+'FD inverse'!$A$41*$C170/Setup!$B$17+INDEX('FD inverse'!$A$41:$BH$41,1,'FD mesh'!$B$15+1)*Setup!$B$22</f>
        <v>15.0243894474039</v>
      </c>
      <c r="AR170" s="0" t="n">
        <f aca="false">SUMPRODUCT('FD inverse'!$A$42:$BH$42,'FD mesh'!$B$84:$BI$84,$E169:$BL169)+'FD inverse'!$A$42*$C170/Setup!$B$17+INDEX('FD inverse'!$A$42:$BH$42,1,'FD mesh'!$B$15+1)*Setup!$B$22</f>
        <v>15.0187041624689</v>
      </c>
      <c r="AS170" s="0" t="n">
        <f aca="false">SUMPRODUCT('FD inverse'!$A$43:$BH$43,'FD mesh'!$B$84:$BI$84,$E169:$BL169)+'FD inverse'!$A$43*$C170/Setup!$B$17+INDEX('FD inverse'!$A$43:$BH$43,1,'FD mesh'!$B$15+1)*Setup!$B$22</f>
        <v>0</v>
      </c>
      <c r="AT170" s="0" t="n">
        <f aca="false">SUMPRODUCT('FD inverse'!$A$44:$BH$44,'FD mesh'!$B$84:$BI$84,$E169:$BL169)+'FD inverse'!$A$44*$C170/Setup!$B$17+INDEX('FD inverse'!$A$44:$BH$44,1,'FD mesh'!$B$15+1)*Setup!$B$22</f>
        <v>0</v>
      </c>
      <c r="AU170" s="0" t="n">
        <f aca="false">SUMPRODUCT('FD inverse'!$A$45:$BH$45,'FD mesh'!$B$84:$BI$84,$E169:$BL169)+'FD inverse'!$A$45*$C170/Setup!$B$17+INDEX('FD inverse'!$A$45:$BH$45,1,'FD mesh'!$B$15+1)*Setup!$B$22</f>
        <v>0</v>
      </c>
      <c r="AV170" s="0" t="n">
        <f aca="false">SUMPRODUCT('FD inverse'!$A$46:$BH$46,'FD mesh'!$B$84:$BI$84,$E169:$BL169)+'FD inverse'!$A$46*$C170/Setup!$B$17+INDEX('FD inverse'!$A$46:$BH$46,1,'FD mesh'!$B$15+1)*Setup!$B$22</f>
        <v>0</v>
      </c>
      <c r="AW170" s="0" t="n">
        <f aca="false">SUMPRODUCT('FD inverse'!$A$47:$BH$47,'FD mesh'!$B$84:$BI$84,$E169:$BL169)+'FD inverse'!$A$47*$C170/Setup!$B$17+INDEX('FD inverse'!$A$47:$BH$47,1,'FD mesh'!$B$15+1)*Setup!$B$22</f>
        <v>0</v>
      </c>
      <c r="AX170" s="0" t="n">
        <f aca="false">SUMPRODUCT('FD inverse'!$A$48:$BH$48,'FD mesh'!$B$84:$BI$84,$E169:$BL169)+'FD inverse'!$A$48*$C170/Setup!$B$17+INDEX('FD inverse'!$A$48:$BH$48,1,'FD mesh'!$B$15+1)*Setup!$B$22</f>
        <v>0</v>
      </c>
      <c r="AY170" s="0" t="n">
        <f aca="false">SUMPRODUCT('FD inverse'!$A$49:$BH$49,'FD mesh'!$B$84:$BI$84,$E169:$BL169)+'FD inverse'!$A$49*$C170/Setup!$B$17+INDEX('FD inverse'!$A$49:$BH$49,1,'FD mesh'!$B$15+1)*Setup!$B$22</f>
        <v>0</v>
      </c>
      <c r="AZ170" s="0" t="n">
        <f aca="false">SUMPRODUCT('FD inverse'!$A$50:$BH$50,'FD mesh'!$B$84:$BI$84,$E169:$BL169)+'FD inverse'!$A$50*$C170/Setup!$B$17+INDEX('FD inverse'!$A$50:$BH$50,1,'FD mesh'!$B$15+1)*Setup!$B$22</f>
        <v>0</v>
      </c>
      <c r="BA170" s="0" t="n">
        <f aca="false">SUMPRODUCT('FD inverse'!$A$51:$BH$51,'FD mesh'!$B$84:$BI$84,$E169:$BL169)+'FD inverse'!$A$51*$C170/Setup!$B$17+INDEX('FD inverse'!$A$51:$BH$51,1,'FD mesh'!$B$15+1)*Setup!$B$22</f>
        <v>0</v>
      </c>
      <c r="BB170" s="0" t="n">
        <f aca="false">SUMPRODUCT('FD inverse'!$A$52:$BH$52,'FD mesh'!$B$84:$BI$84,$E169:$BL169)+'FD inverse'!$A$52*$C170/Setup!$B$17+INDEX('FD inverse'!$A$52:$BH$52,1,'FD mesh'!$B$15+1)*Setup!$B$22</f>
        <v>0</v>
      </c>
      <c r="BC170" s="0" t="n">
        <f aca="false">SUMPRODUCT('FD inverse'!$A$53:$BH$53,'FD mesh'!$B$84:$BI$84,$E169:$BL169)+'FD inverse'!$A$53*$C170/Setup!$B$17+INDEX('FD inverse'!$A$53:$BH$53,1,'FD mesh'!$B$15+1)*Setup!$B$22</f>
        <v>0</v>
      </c>
      <c r="BD170" s="0" t="n">
        <f aca="false">SUMPRODUCT('FD inverse'!$A$54:$BH$54,'FD mesh'!$B$84:$BI$84,$E169:$BL169)+'FD inverse'!$A$54*$C170/Setup!$B$17+INDEX('FD inverse'!$A$54:$BH$54,1,'FD mesh'!$B$15+1)*Setup!$B$22</f>
        <v>0</v>
      </c>
      <c r="BE170" s="0" t="n">
        <f aca="false">SUMPRODUCT('FD inverse'!$A$55:$BH$55,'FD mesh'!$B$84:$BI$84,$E169:$BL169)+'FD inverse'!$A$55*$C170/Setup!$B$17+INDEX('FD inverse'!$A$55:$BH$55,1,'FD mesh'!$B$15+1)*Setup!$B$22</f>
        <v>0</v>
      </c>
      <c r="BF170" s="0" t="n">
        <f aca="false">SUMPRODUCT('FD inverse'!$A$56:$BH$56,'FD mesh'!$B$84:$BI$84,$E169:$BL169)+'FD inverse'!$A$56*$C170/Setup!$B$17+INDEX('FD inverse'!$A$56:$BH$56,1,'FD mesh'!$B$15+1)*Setup!$B$22</f>
        <v>0</v>
      </c>
      <c r="BG170" s="0" t="n">
        <f aca="false">SUMPRODUCT('FD inverse'!$A$57:$BH$57,'FD mesh'!$B$84:$BI$84,$E169:$BL169)+'FD inverse'!$A$57*$C170/Setup!$B$17+INDEX('FD inverse'!$A$57:$BH$57,1,'FD mesh'!$B$15+1)*Setup!$B$22</f>
        <v>0</v>
      </c>
      <c r="BH170" s="0" t="n">
        <f aca="false">SUMPRODUCT('FD inverse'!$A$58:$BH$58,'FD mesh'!$B$84:$BI$84,$E169:$BL169)+'FD inverse'!$A$58*$C170/Setup!$B$17+INDEX('FD inverse'!$A$58:$BH$58,1,'FD mesh'!$B$15+1)*Setup!$B$22</f>
        <v>0</v>
      </c>
      <c r="BI170" s="0" t="n">
        <f aca="false">SUMPRODUCT('FD inverse'!$A$59:$BH$59,'FD mesh'!$B$84:$BI$84,$E169:$BL169)+'FD inverse'!$A$59*$C170/Setup!$B$17+INDEX('FD inverse'!$A$59:$BH$59,1,'FD mesh'!$B$15+1)*Setup!$B$22</f>
        <v>0</v>
      </c>
      <c r="BJ170" s="0" t="n">
        <f aca="false">SUMPRODUCT('FD inverse'!$A$60:$BH$60,'FD mesh'!$B$84:$BI$84,$E169:$BL169)+'FD inverse'!$A$60*$C170/Setup!$B$17+INDEX('FD inverse'!$A$60:$BH$60,1,'FD mesh'!$B$15+1)*Setup!$B$22</f>
        <v>0</v>
      </c>
      <c r="BK170" s="0" t="n">
        <f aca="false">SUMPRODUCT('FD inverse'!$A$61:$BH$61,'FD mesh'!$B$84:$BI$84,$E169:$BL169)+'FD inverse'!$A$61*$C170/Setup!$B$17+INDEX('FD inverse'!$A$61:$BH$61,1,'FD mesh'!$B$15+1)*Setup!$B$22</f>
        <v>0</v>
      </c>
      <c r="BL170" s="0" t="n">
        <f aca="false">SUMPRODUCT('FD inverse'!$A$62:$BH$62,'FD mesh'!$B$84:$BI$84,$E169:$BL169)+'FD inverse'!$A$62*$C170/Setup!$B$17+INDEX('FD inverse'!$A$62:$BH$62,1,'FD mesh'!$B$15+1)*Setup!$B$22</f>
        <v>0</v>
      </c>
    </row>
    <row r="171" customFormat="false" ht="15" hidden="false" customHeight="false" outlineLevel="0" collapsed="false">
      <c r="A171" s="0" t="n">
        <v>166</v>
      </c>
      <c r="B171" s="0" t="n">
        <f aca="false">A171*Setup!$B$11/3600</f>
        <v>13.8333333333333</v>
      </c>
      <c r="C171" s="0" t="n">
        <f aca="false">Setup!$B$7+Setup!$B$8*COS(2*PI()*(B171-Setup!$B$9)/24)</f>
        <v>27.3735657832515</v>
      </c>
      <c r="D171" s="0" t="n">
        <f aca="false">(C171-E171)/Setup!$B$17</f>
        <v>26.5304113890436</v>
      </c>
      <c r="E171" s="0" t="n">
        <f aca="false">SUMPRODUCT('FD inverse'!$A$3:$BH$3,'FD mesh'!$B$84:$BI$84,$E170:$BL170)+'FD inverse'!$A$3*$C171/Setup!$B$17+INDEX('FD inverse'!$A$3:$BH$3,1,'FD mesh'!$B$15+1)*Setup!$B$22</f>
        <v>23.9246123026759</v>
      </c>
      <c r="F171" s="0" t="n">
        <f aca="false">SUMPRODUCT('FD inverse'!$A$4:$BH$4,'FD mesh'!$B$84:$BI$84,$E170:$BL170)+'FD inverse'!$A$4*$C171/Setup!$B$17+INDEX('FD inverse'!$A$4:$BH$4,1,'FD mesh'!$B$15+1)*Setup!$B$22</f>
        <v>23.1447257571741</v>
      </c>
      <c r="G171" s="0" t="n">
        <f aca="false">SUMPRODUCT('FD inverse'!$A$5:$BH$5,'FD mesh'!$B$84:$BI$84,$E170:$BL170)+'FD inverse'!$A$5*$C171/Setup!$B$17+INDEX('FD inverse'!$A$5:$BH$5,1,'FD mesh'!$B$15+1)*Setup!$B$22</f>
        <v>22.3838812538726</v>
      </c>
      <c r="H171" s="0" t="n">
        <f aca="false">SUMPRODUCT('FD inverse'!$A$6:$BH$6,'FD mesh'!$B$84:$BI$84,$E170:$BL170)+'FD inverse'!$A$6*$C171/Setup!$B$17+INDEX('FD inverse'!$A$6:$BH$6,1,'FD mesh'!$B$15+1)*Setup!$B$22</f>
        <v>19.8585730601403</v>
      </c>
      <c r="I171" s="0" t="n">
        <f aca="false">SUMPRODUCT('FD inverse'!$A$7:$BH$7,'FD mesh'!$B$84:$BI$84,$E170:$BL170)+'FD inverse'!$A$7*$C171/Setup!$B$17+INDEX('FD inverse'!$A$7:$BH$7,1,'FD mesh'!$B$15+1)*Setup!$B$22</f>
        <v>19.6463932660151</v>
      </c>
      <c r="J171" s="0" t="n">
        <f aca="false">SUMPRODUCT('FD inverse'!$A$8:$BH$8,'FD mesh'!$B$84:$BI$84,$E170:$BL170)+'FD inverse'!$A$8*$C171/Setup!$B$17+INDEX('FD inverse'!$A$8:$BH$8,1,'FD mesh'!$B$15+1)*Setup!$B$22</f>
        <v>19.4565673600402</v>
      </c>
      <c r="K171" s="0" t="n">
        <f aca="false">SUMPRODUCT('FD inverse'!$A$9:$BH$9,'FD mesh'!$B$84:$BI$84,$E170:$BL170)+'FD inverse'!$A$9*$C171/Setup!$B$17+INDEX('FD inverse'!$A$9:$BH$9,1,'FD mesh'!$B$15+1)*Setup!$B$22</f>
        <v>19.2888366335792</v>
      </c>
      <c r="L171" s="0" t="n">
        <f aca="false">SUMPRODUCT('FD inverse'!$A$10:$BH$10,'FD mesh'!$B$84:$BI$84,$E170:$BL170)+'FD inverse'!$A$10*$C171/Setup!$B$17+INDEX('FD inverse'!$A$10:$BH$10,1,'FD mesh'!$B$15+1)*Setup!$B$22</f>
        <v>19.1429397934673</v>
      </c>
      <c r="M171" s="0" t="n">
        <f aca="false">SUMPRODUCT('FD inverse'!$A$11:$BH$11,'FD mesh'!$B$84:$BI$84,$E170:$BL170)+'FD inverse'!$A$11*$C171/Setup!$B$17+INDEX('FD inverse'!$A$11:$BH$11,1,'FD mesh'!$B$15+1)*Setup!$B$22</f>
        <v>19.0186236493815</v>
      </c>
      <c r="N171" s="0" t="n">
        <f aca="false">SUMPRODUCT('FD inverse'!$A$12:$BH$12,'FD mesh'!$B$84:$BI$84,$E170:$BL170)+'FD inverse'!$A$12*$C171/Setup!$B$17+INDEX('FD inverse'!$A$12:$BH$12,1,'FD mesh'!$B$15+1)*Setup!$B$22</f>
        <v>18.9156521786032</v>
      </c>
      <c r="O171" s="0" t="n">
        <f aca="false">SUMPRODUCT('FD inverse'!$A$13:$BH$13,'FD mesh'!$B$84:$BI$84,$E170:$BL170)+'FD inverse'!$A$13*$C171/Setup!$B$17+INDEX('FD inverse'!$A$13:$BH$13,1,'FD mesh'!$B$15+1)*Setup!$B$22</f>
        <v>18.8338140486453</v>
      </c>
      <c r="P171" s="0" t="n">
        <f aca="false">SUMPRODUCT('FD inverse'!$A$14:$BH$14,'FD mesh'!$B$84:$BI$84,$E170:$BL170)+'FD inverse'!$A$14*$C171/Setup!$B$17+INDEX('FD inverse'!$A$14:$BH$14,1,'FD mesh'!$B$15+1)*Setup!$B$22</f>
        <v>18.7729286690035</v>
      </c>
      <c r="Q171" s="0" t="n">
        <f aca="false">SUMPRODUCT('FD inverse'!$A$15:$BH$15,'FD mesh'!$B$84:$BI$84,$E170:$BL170)+'FD inverse'!$A$15*$C171/Setup!$B$17+INDEX('FD inverse'!$A$15:$BH$15,1,'FD mesh'!$B$15+1)*Setup!$B$22</f>
        <v>18.7328508327646</v>
      </c>
      <c r="R171" s="0" t="n">
        <f aca="false">SUMPRODUCT('FD inverse'!$A$16:$BH$16,'FD mesh'!$B$84:$BI$84,$E170:$BL170)+'FD inverse'!$A$16*$C171/Setup!$B$17+INDEX('FD inverse'!$A$16:$BH$16,1,'FD mesh'!$B$15+1)*Setup!$B$22</f>
        <v>18.7134739972238</v>
      </c>
      <c r="S171" s="0" t="n">
        <f aca="false">SUMPRODUCT('FD inverse'!$A$17:$BH$17,'FD mesh'!$B$84:$BI$84,$E170:$BL170)+'FD inverse'!$A$17*$C171/Setup!$B$17+INDEX('FD inverse'!$A$17:$BH$17,1,'FD mesh'!$B$15+1)*Setup!$B$22</f>
        <v>18.4261346829763</v>
      </c>
      <c r="T171" s="0" t="n">
        <f aca="false">SUMPRODUCT('FD inverse'!$A$18:$BH$18,'FD mesh'!$B$84:$BI$84,$E170:$BL170)+'FD inverse'!$A$18*$C171/Setup!$B$17+INDEX('FD inverse'!$A$18:$BH$18,1,'FD mesh'!$B$15+1)*Setup!$B$22</f>
        <v>18.1483642989881</v>
      </c>
      <c r="U171" s="0" t="n">
        <f aca="false">SUMPRODUCT('FD inverse'!$A$19:$BH$19,'FD mesh'!$B$84:$BI$84,$E170:$BL170)+'FD inverse'!$A$19*$C171/Setup!$B$17+INDEX('FD inverse'!$A$19:$BH$19,1,'FD mesh'!$B$15+1)*Setup!$B$22</f>
        <v>17.8794489821749</v>
      </c>
      <c r="V171" s="0" t="n">
        <f aca="false">SUMPRODUCT('FD inverse'!$A$20:$BH$20,'FD mesh'!$B$84:$BI$84,$E170:$BL170)+'FD inverse'!$A$20*$C171/Setup!$B$17+INDEX('FD inverse'!$A$20:$BH$20,1,'FD mesh'!$B$15+1)*Setup!$B$22</f>
        <v>17.6186850112745</v>
      </c>
      <c r="W171" s="0" t="n">
        <f aca="false">SUMPRODUCT('FD inverse'!$A$21:$BH$21,'FD mesh'!$B$84:$BI$84,$E170:$BL170)+'FD inverse'!$A$21*$C171/Setup!$B$17+INDEX('FD inverse'!$A$21:$BH$21,1,'FD mesh'!$B$15+1)*Setup!$B$22</f>
        <v>17.3653785388992</v>
      </c>
      <c r="X171" s="0" t="n">
        <f aca="false">SUMPRODUCT('FD inverse'!$A$22:$BH$22,'FD mesh'!$B$84:$BI$84,$E170:$BL170)+'FD inverse'!$A$22*$C171/Setup!$B$17+INDEX('FD inverse'!$A$22:$BH$22,1,'FD mesh'!$B$15+1)*Setup!$B$22</f>
        <v>17.1188452057667</v>
      </c>
      <c r="Y171" s="0" t="n">
        <f aca="false">SUMPRODUCT('FD inverse'!$A$23:$BH$23,'FD mesh'!$B$84:$BI$84,$E170:$BL170)+'FD inverse'!$A$23*$C171/Setup!$B$17+INDEX('FD inverse'!$A$23:$BH$23,1,'FD mesh'!$B$15+1)*Setup!$B$22</f>
        <v>16.8784096496805</v>
      </c>
      <c r="Z171" s="0" t="n">
        <f aca="false">SUMPRODUCT('FD inverse'!$A$24:$BH$24,'FD mesh'!$B$84:$BI$84,$E170:$BL170)+'FD inverse'!$A$24*$C171/Setup!$B$17+INDEX('FD inverse'!$A$24:$BH$24,1,'FD mesh'!$B$15+1)*Setup!$B$22</f>
        <v>16.6434049211331</v>
      </c>
      <c r="AA171" s="0" t="n">
        <f aca="false">SUMPRODUCT('FD inverse'!$A$25:$BH$25,'FD mesh'!$B$84:$BI$84,$E170:$BL170)+'FD inverse'!$A$25*$C171/Setup!$B$17+INDEX('FD inverse'!$A$25:$BH$25,1,'FD mesh'!$B$15+1)*Setup!$B$22</f>
        <v>16.4131718167545</v>
      </c>
      <c r="AB171" s="0" t="n">
        <f aca="false">SUMPRODUCT('FD inverse'!$A$26:$BH$26,'FD mesh'!$B$84:$BI$84,$E170:$BL170)+'FD inverse'!$A$26*$C171/Setup!$B$17+INDEX('FD inverse'!$A$26:$BH$26,1,'FD mesh'!$B$15+1)*Setup!$B$22</f>
        <v>16.1870581412337</v>
      </c>
      <c r="AC171" s="0" t="n">
        <f aca="false">SUMPRODUCT('FD inverse'!$A$27:$BH$27,'FD mesh'!$B$84:$BI$84,$E170:$BL170)+'FD inverse'!$A$27*$C171/Setup!$B$17+INDEX('FD inverse'!$A$27:$BH$27,1,'FD mesh'!$B$15+1)*Setup!$B$22</f>
        <v>15.9644179077911</v>
      </c>
      <c r="AD171" s="0" t="n">
        <f aca="false">SUMPRODUCT('FD inverse'!$A$28:$BH$28,'FD mesh'!$B$84:$BI$84,$E170:$BL170)+'FD inverse'!$A$28*$C171/Setup!$B$17+INDEX('FD inverse'!$A$28:$BH$28,1,'FD mesh'!$B$15+1)*Setup!$B$22</f>
        <v>15.7446104867958</v>
      </c>
      <c r="AE171" s="0" t="n">
        <f aca="false">SUMPRODUCT('FD inverse'!$A$29:$BH$29,'FD mesh'!$B$84:$BI$84,$E170:$BL170)+'FD inverse'!$A$29*$C171/Setup!$B$17+INDEX('FD inverse'!$A$29:$BH$29,1,'FD mesh'!$B$15+1)*Setup!$B$22</f>
        <v>15.5269997116915</v>
      </c>
      <c r="AF171" s="0" t="n">
        <f aca="false">SUMPRODUCT('FD inverse'!$A$30:$BH$30,'FD mesh'!$B$84:$BI$84,$E170:$BL170)+'FD inverse'!$A$30*$C171/Setup!$B$17+INDEX('FD inverse'!$A$30:$BH$30,1,'FD mesh'!$B$15+1)*Setup!$B$22</f>
        <v>15.3109529510326</v>
      </c>
      <c r="AG171" s="0" t="n">
        <f aca="false">SUMPRODUCT('FD inverse'!$A$31:$BH$31,'FD mesh'!$B$84:$BI$84,$E170:$BL170)+'FD inverse'!$A$31*$C171/Setup!$B$17+INDEX('FD inverse'!$A$31:$BH$31,1,'FD mesh'!$B$15+1)*Setup!$B$22</f>
        <v>15.0958401551255</v>
      </c>
      <c r="AH171" s="0" t="n">
        <f aca="false">SUMPRODUCT('FD inverse'!$A$32:$BH$32,'FD mesh'!$B$84:$BI$84,$E170:$BL170)+'FD inverse'!$A$32*$C171/Setup!$B$17+INDEX('FD inverse'!$A$32:$BH$32,1,'FD mesh'!$B$15+1)*Setup!$B$22</f>
        <v>15.0870426356498</v>
      </c>
      <c r="AI171" s="0" t="n">
        <f aca="false">SUMPRODUCT('FD inverse'!$A$33:$BH$33,'FD mesh'!$B$84:$BI$84,$E170:$BL170)+'FD inverse'!$A$33*$C171/Setup!$B$17+INDEX('FD inverse'!$A$33:$BH$33,1,'FD mesh'!$B$15+1)*Setup!$B$22</f>
        <v>15.0787260687497</v>
      </c>
      <c r="AJ171" s="0" t="n">
        <f aca="false">SUMPRODUCT('FD inverse'!$A$34:$BH$34,'FD mesh'!$B$84:$BI$84,$E170:$BL170)+'FD inverse'!$A$34*$C171/Setup!$B$17+INDEX('FD inverse'!$A$34:$BH$34,1,'FD mesh'!$B$15+1)*Setup!$B$22</f>
        <v>15.0708475925735</v>
      </c>
      <c r="AK171" s="0" t="n">
        <f aca="false">SUMPRODUCT('FD inverse'!$A$35:$BH$35,'FD mesh'!$B$84:$BI$84,$E170:$BL170)+'FD inverse'!$A$35*$C171/Setup!$B$17+INDEX('FD inverse'!$A$35:$BH$35,1,'FD mesh'!$B$15+1)*Setup!$B$22</f>
        <v>15.0633659610388</v>
      </c>
      <c r="AL171" s="0" t="n">
        <f aca="false">SUMPRODUCT('FD inverse'!$A$36:$BH$36,'FD mesh'!$B$84:$BI$84,$E170:$BL170)+'FD inverse'!$A$36*$C171/Setup!$B$17+INDEX('FD inverse'!$A$36:$BH$36,1,'FD mesh'!$B$15+1)*Setup!$B$22</f>
        <v>15.0562414127024</v>
      </c>
      <c r="AM171" s="0" t="n">
        <f aca="false">SUMPRODUCT('FD inverse'!$A$37:$BH$37,'FD mesh'!$B$84:$BI$84,$E170:$BL170)+'FD inverse'!$A$37*$C171/Setup!$B$17+INDEX('FD inverse'!$A$37:$BH$37,1,'FD mesh'!$B$15+1)*Setup!$B$22</f>
        <v>15.0494355381957</v>
      </c>
      <c r="AN171" s="0" t="n">
        <f aca="false">SUMPRODUCT('FD inverse'!$A$38:$BH$38,'FD mesh'!$B$84:$BI$84,$E170:$BL170)+'FD inverse'!$A$38*$C171/Setup!$B$17+INDEX('FD inverse'!$A$38:$BH$38,1,'FD mesh'!$B$15+1)*Setup!$B$22</f>
        <v>15.0429111470369</v>
      </c>
      <c r="AO171" s="0" t="n">
        <f aca="false">SUMPRODUCT('FD inverse'!$A$39:$BH$39,'FD mesh'!$B$84:$BI$84,$E170:$BL170)+'FD inverse'!$A$39*$C171/Setup!$B$17+INDEX('FD inverse'!$A$39:$BH$39,1,'FD mesh'!$B$15+1)*Setup!$B$22</f>
        <v>15.0366321344321</v>
      </c>
      <c r="AP171" s="0" t="n">
        <f aca="false">SUMPRODUCT('FD inverse'!$A$40:$BH$40,'FD mesh'!$B$84:$BI$84,$E170:$BL170)+'FD inverse'!$A$40*$C171/Setup!$B$17+INDEX('FD inverse'!$A$40:$BH$40,1,'FD mesh'!$B$15+1)*Setup!$B$22</f>
        <v>15.0305633484969</v>
      </c>
      <c r="AQ171" s="0" t="n">
        <f aca="false">SUMPRODUCT('FD inverse'!$A$41:$BH$41,'FD mesh'!$B$84:$BI$84,$E170:$BL170)+'FD inverse'!$A$41*$C171/Setup!$B$17+INDEX('FD inverse'!$A$41:$BH$41,1,'FD mesh'!$B$15+1)*Setup!$B$22</f>
        <v>15.0246704581719</v>
      </c>
      <c r="AR171" s="0" t="n">
        <f aca="false">SUMPRODUCT('FD inverse'!$A$42:$BH$42,'FD mesh'!$B$84:$BI$84,$E170:$BL170)+'FD inverse'!$A$42*$C171/Setup!$B$17+INDEX('FD inverse'!$A$42:$BH$42,1,'FD mesh'!$B$15+1)*Setup!$B$22</f>
        <v>15.0189198219704</v>
      </c>
      <c r="AS171" s="0" t="n">
        <f aca="false">SUMPRODUCT('FD inverse'!$A$43:$BH$43,'FD mesh'!$B$84:$BI$84,$E170:$BL170)+'FD inverse'!$A$43*$C171/Setup!$B$17+INDEX('FD inverse'!$A$43:$BH$43,1,'FD mesh'!$B$15+1)*Setup!$B$22</f>
        <v>0</v>
      </c>
      <c r="AT171" s="0" t="n">
        <f aca="false">SUMPRODUCT('FD inverse'!$A$44:$BH$44,'FD mesh'!$B$84:$BI$84,$E170:$BL170)+'FD inverse'!$A$44*$C171/Setup!$B$17+INDEX('FD inverse'!$A$44:$BH$44,1,'FD mesh'!$B$15+1)*Setup!$B$22</f>
        <v>0</v>
      </c>
      <c r="AU171" s="0" t="n">
        <f aca="false">SUMPRODUCT('FD inverse'!$A$45:$BH$45,'FD mesh'!$B$84:$BI$84,$E170:$BL170)+'FD inverse'!$A$45*$C171/Setup!$B$17+INDEX('FD inverse'!$A$45:$BH$45,1,'FD mesh'!$B$15+1)*Setup!$B$22</f>
        <v>0</v>
      </c>
      <c r="AV171" s="0" t="n">
        <f aca="false">SUMPRODUCT('FD inverse'!$A$46:$BH$46,'FD mesh'!$B$84:$BI$84,$E170:$BL170)+'FD inverse'!$A$46*$C171/Setup!$B$17+INDEX('FD inverse'!$A$46:$BH$46,1,'FD mesh'!$B$15+1)*Setup!$B$22</f>
        <v>0</v>
      </c>
      <c r="AW171" s="0" t="n">
        <f aca="false">SUMPRODUCT('FD inverse'!$A$47:$BH$47,'FD mesh'!$B$84:$BI$84,$E170:$BL170)+'FD inverse'!$A$47*$C171/Setup!$B$17+INDEX('FD inverse'!$A$47:$BH$47,1,'FD mesh'!$B$15+1)*Setup!$B$22</f>
        <v>0</v>
      </c>
      <c r="AX171" s="0" t="n">
        <f aca="false">SUMPRODUCT('FD inverse'!$A$48:$BH$48,'FD mesh'!$B$84:$BI$84,$E170:$BL170)+'FD inverse'!$A$48*$C171/Setup!$B$17+INDEX('FD inverse'!$A$48:$BH$48,1,'FD mesh'!$B$15+1)*Setup!$B$22</f>
        <v>0</v>
      </c>
      <c r="AY171" s="0" t="n">
        <f aca="false">SUMPRODUCT('FD inverse'!$A$49:$BH$49,'FD mesh'!$B$84:$BI$84,$E170:$BL170)+'FD inverse'!$A$49*$C171/Setup!$B$17+INDEX('FD inverse'!$A$49:$BH$49,1,'FD mesh'!$B$15+1)*Setup!$B$22</f>
        <v>0</v>
      </c>
      <c r="AZ171" s="0" t="n">
        <f aca="false">SUMPRODUCT('FD inverse'!$A$50:$BH$50,'FD mesh'!$B$84:$BI$84,$E170:$BL170)+'FD inverse'!$A$50*$C171/Setup!$B$17+INDEX('FD inverse'!$A$50:$BH$50,1,'FD mesh'!$B$15+1)*Setup!$B$22</f>
        <v>0</v>
      </c>
      <c r="BA171" s="0" t="n">
        <f aca="false">SUMPRODUCT('FD inverse'!$A$51:$BH$51,'FD mesh'!$B$84:$BI$84,$E170:$BL170)+'FD inverse'!$A$51*$C171/Setup!$B$17+INDEX('FD inverse'!$A$51:$BH$51,1,'FD mesh'!$B$15+1)*Setup!$B$22</f>
        <v>0</v>
      </c>
      <c r="BB171" s="0" t="n">
        <f aca="false">SUMPRODUCT('FD inverse'!$A$52:$BH$52,'FD mesh'!$B$84:$BI$84,$E170:$BL170)+'FD inverse'!$A$52*$C171/Setup!$B$17+INDEX('FD inverse'!$A$52:$BH$52,1,'FD mesh'!$B$15+1)*Setup!$B$22</f>
        <v>0</v>
      </c>
      <c r="BC171" s="0" t="n">
        <f aca="false">SUMPRODUCT('FD inverse'!$A$53:$BH$53,'FD mesh'!$B$84:$BI$84,$E170:$BL170)+'FD inverse'!$A$53*$C171/Setup!$B$17+INDEX('FD inverse'!$A$53:$BH$53,1,'FD mesh'!$B$15+1)*Setup!$B$22</f>
        <v>0</v>
      </c>
      <c r="BD171" s="0" t="n">
        <f aca="false">SUMPRODUCT('FD inverse'!$A$54:$BH$54,'FD mesh'!$B$84:$BI$84,$E170:$BL170)+'FD inverse'!$A$54*$C171/Setup!$B$17+INDEX('FD inverse'!$A$54:$BH$54,1,'FD mesh'!$B$15+1)*Setup!$B$22</f>
        <v>0</v>
      </c>
      <c r="BE171" s="0" t="n">
        <f aca="false">SUMPRODUCT('FD inverse'!$A$55:$BH$55,'FD mesh'!$B$84:$BI$84,$E170:$BL170)+'FD inverse'!$A$55*$C171/Setup!$B$17+INDEX('FD inverse'!$A$55:$BH$55,1,'FD mesh'!$B$15+1)*Setup!$B$22</f>
        <v>0</v>
      </c>
      <c r="BF171" s="0" t="n">
        <f aca="false">SUMPRODUCT('FD inverse'!$A$56:$BH$56,'FD mesh'!$B$84:$BI$84,$E170:$BL170)+'FD inverse'!$A$56*$C171/Setup!$B$17+INDEX('FD inverse'!$A$56:$BH$56,1,'FD mesh'!$B$15+1)*Setup!$B$22</f>
        <v>0</v>
      </c>
      <c r="BG171" s="0" t="n">
        <f aca="false">SUMPRODUCT('FD inverse'!$A$57:$BH$57,'FD mesh'!$B$84:$BI$84,$E170:$BL170)+'FD inverse'!$A$57*$C171/Setup!$B$17+INDEX('FD inverse'!$A$57:$BH$57,1,'FD mesh'!$B$15+1)*Setup!$B$22</f>
        <v>0</v>
      </c>
      <c r="BH171" s="0" t="n">
        <f aca="false">SUMPRODUCT('FD inverse'!$A$58:$BH$58,'FD mesh'!$B$84:$BI$84,$E170:$BL170)+'FD inverse'!$A$58*$C171/Setup!$B$17+INDEX('FD inverse'!$A$58:$BH$58,1,'FD mesh'!$B$15+1)*Setup!$B$22</f>
        <v>0</v>
      </c>
      <c r="BI171" s="0" t="n">
        <f aca="false">SUMPRODUCT('FD inverse'!$A$59:$BH$59,'FD mesh'!$B$84:$BI$84,$E170:$BL170)+'FD inverse'!$A$59*$C171/Setup!$B$17+INDEX('FD inverse'!$A$59:$BH$59,1,'FD mesh'!$B$15+1)*Setup!$B$22</f>
        <v>0</v>
      </c>
      <c r="BJ171" s="0" t="n">
        <f aca="false">SUMPRODUCT('FD inverse'!$A$60:$BH$60,'FD mesh'!$B$84:$BI$84,$E170:$BL170)+'FD inverse'!$A$60*$C171/Setup!$B$17+INDEX('FD inverse'!$A$60:$BH$60,1,'FD mesh'!$B$15+1)*Setup!$B$22</f>
        <v>0</v>
      </c>
      <c r="BK171" s="0" t="n">
        <f aca="false">SUMPRODUCT('FD inverse'!$A$61:$BH$61,'FD mesh'!$B$84:$BI$84,$E170:$BL170)+'FD inverse'!$A$61*$C171/Setup!$B$17+INDEX('FD inverse'!$A$61:$BH$61,1,'FD mesh'!$B$15+1)*Setup!$B$22</f>
        <v>0</v>
      </c>
      <c r="BL171" s="0" t="n">
        <f aca="false">SUMPRODUCT('FD inverse'!$A$62:$BH$62,'FD mesh'!$B$84:$BI$84,$E170:$BL170)+'FD inverse'!$A$62*$C171/Setup!$B$17+INDEX('FD inverse'!$A$62:$BH$62,1,'FD mesh'!$B$15+1)*Setup!$B$22</f>
        <v>0</v>
      </c>
    </row>
    <row r="172" customFormat="false" ht="15" hidden="false" customHeight="false" outlineLevel="0" collapsed="false">
      <c r="A172" s="0" t="n">
        <v>167</v>
      </c>
      <c r="B172" s="0" t="n">
        <f aca="false">A172*Setup!$B$11/3600</f>
        <v>13.9166666666667</v>
      </c>
      <c r="C172" s="0" t="n">
        <f aca="false">Setup!$B$7+Setup!$B$8*COS(2*PI()*(B172-Setup!$B$9)/24)</f>
        <v>27.4196474826918</v>
      </c>
      <c r="D172" s="0" t="n">
        <f aca="false">(C172-E172)/Setup!$B$17</f>
        <v>26.5476556925367</v>
      </c>
      <c r="E172" s="0" t="n">
        <f aca="false">SUMPRODUCT('FD inverse'!$A$3:$BH$3,'FD mesh'!$B$84:$BI$84,$E171:$BL171)+'FD inverse'!$A$3*$C172/Setup!$B$17+INDEX('FD inverse'!$A$3:$BH$3,1,'FD mesh'!$B$15+1)*Setup!$B$22</f>
        <v>23.968452242662</v>
      </c>
      <c r="F172" s="0" t="n">
        <f aca="false">SUMPRODUCT('FD inverse'!$A$4:$BH$4,'FD mesh'!$B$84:$BI$84,$E171:$BL171)+'FD inverse'!$A$4*$C172/Setup!$B$17+INDEX('FD inverse'!$A$4:$BH$4,1,'FD mesh'!$B$15+1)*Setup!$B$22</f>
        <v>23.1878573181539</v>
      </c>
      <c r="G172" s="0" t="n">
        <f aca="false">SUMPRODUCT('FD inverse'!$A$5:$BH$5,'FD mesh'!$B$84:$BI$84,$E171:$BL171)+'FD inverse'!$A$5*$C172/Setup!$B$17+INDEX('FD inverse'!$A$5:$BH$5,1,'FD mesh'!$B$15+1)*Setup!$B$22</f>
        <v>22.42598268921</v>
      </c>
      <c r="H172" s="0" t="n">
        <f aca="false">SUMPRODUCT('FD inverse'!$A$6:$BH$6,'FD mesh'!$B$84:$BI$84,$E171:$BL171)+'FD inverse'!$A$6*$C172/Setup!$B$17+INDEX('FD inverse'!$A$6:$BH$6,1,'FD mesh'!$B$15+1)*Setup!$B$22</f>
        <v>19.8967828992255</v>
      </c>
      <c r="I172" s="0" t="n">
        <f aca="false">SUMPRODUCT('FD inverse'!$A$7:$BH$7,'FD mesh'!$B$84:$BI$84,$E171:$BL171)+'FD inverse'!$A$7*$C172/Setup!$B$17+INDEX('FD inverse'!$A$7:$BH$7,1,'FD mesh'!$B$15+1)*Setup!$B$22</f>
        <v>19.6842312479245</v>
      </c>
      <c r="J172" s="0" t="n">
        <f aca="false">SUMPRODUCT('FD inverse'!$A$8:$BH$8,'FD mesh'!$B$84:$BI$84,$E171:$BL171)+'FD inverse'!$A$8*$C172/Setup!$B$17+INDEX('FD inverse'!$A$8:$BH$8,1,'FD mesh'!$B$15+1)*Setup!$B$22</f>
        <v>19.4940028897854</v>
      </c>
      <c r="K172" s="0" t="n">
        <f aca="false">SUMPRODUCT('FD inverse'!$A$9:$BH$9,'FD mesh'!$B$84:$BI$84,$E171:$BL171)+'FD inverse'!$A$9*$C172/Setup!$B$17+INDEX('FD inverse'!$A$9:$BH$9,1,'FD mesh'!$B$15+1)*Setup!$B$22</f>
        <v>19.3258603899031</v>
      </c>
      <c r="L172" s="0" t="n">
        <f aca="false">SUMPRODUCT('FD inverse'!$A$10:$BH$10,'FD mesh'!$B$84:$BI$84,$E171:$BL171)+'FD inverse'!$A$10*$C172/Setup!$B$17+INDEX('FD inverse'!$A$10:$BH$10,1,'FD mesh'!$B$15+1)*Setup!$B$22</f>
        <v>19.1795608141058</v>
      </c>
      <c r="M172" s="0" t="n">
        <f aca="false">SUMPRODUCT('FD inverse'!$A$11:$BH$11,'FD mesh'!$B$84:$BI$84,$E171:$BL171)+'FD inverse'!$A$11*$C172/Setup!$B$17+INDEX('FD inverse'!$A$11:$BH$11,1,'FD mesh'!$B$15+1)*Setup!$B$22</f>
        <v>19.054866560219</v>
      </c>
      <c r="N172" s="0" t="n">
        <f aca="false">SUMPRODUCT('FD inverse'!$A$12:$BH$12,'FD mesh'!$B$84:$BI$84,$E171:$BL171)+'FD inverse'!$A$12*$C172/Setup!$B$17+INDEX('FD inverse'!$A$12:$BH$12,1,'FD mesh'!$B$15+1)*Setup!$B$22</f>
        <v>18.9515545546141</v>
      </c>
      <c r="O172" s="0" t="n">
        <f aca="false">SUMPRODUCT('FD inverse'!$A$13:$BH$13,'FD mesh'!$B$84:$BI$84,$E171:$BL171)+'FD inverse'!$A$13*$C172/Setup!$B$17+INDEX('FD inverse'!$A$13:$BH$13,1,'FD mesh'!$B$15+1)*Setup!$B$22</f>
        <v>18.8694238917883</v>
      </c>
      <c r="P172" s="0" t="n">
        <f aca="false">SUMPRODUCT('FD inverse'!$A$14:$BH$14,'FD mesh'!$B$84:$BI$84,$E171:$BL171)+'FD inverse'!$A$14*$C172/Setup!$B$17+INDEX('FD inverse'!$A$14:$BH$14,1,'FD mesh'!$B$15+1)*Setup!$B$22</f>
        <v>18.8083019859792</v>
      </c>
      <c r="Q172" s="0" t="n">
        <f aca="false">SUMPRODUCT('FD inverse'!$A$15:$BH$15,'FD mesh'!$B$84:$BI$84,$E171:$BL171)+'FD inverse'!$A$15*$C172/Setup!$B$17+INDEX('FD inverse'!$A$15:$BH$15,1,'FD mesh'!$B$15+1)*Setup!$B$22</f>
        <v>18.768049293725</v>
      </c>
      <c r="R172" s="0" t="n">
        <f aca="false">SUMPRODUCT('FD inverse'!$A$16:$BH$16,'FD mesh'!$B$84:$BI$84,$E171:$BL171)+'FD inverse'!$A$16*$C172/Setup!$B$17+INDEX('FD inverse'!$A$16:$BH$16,1,'FD mesh'!$B$15+1)*Setup!$B$22</f>
        <v>18.7485626551347</v>
      </c>
      <c r="S172" s="0" t="n">
        <f aca="false">SUMPRODUCT('FD inverse'!$A$17:$BH$17,'FD mesh'!$B$84:$BI$84,$E171:$BL171)+'FD inverse'!$A$17*$C172/Setup!$B$17+INDEX('FD inverse'!$A$17:$BH$17,1,'FD mesh'!$B$15+1)*Setup!$B$22</f>
        <v>18.4587633489876</v>
      </c>
      <c r="T172" s="0" t="n">
        <f aca="false">SUMPRODUCT('FD inverse'!$A$18:$BH$18,'FD mesh'!$B$84:$BI$84,$E171:$BL171)+'FD inverse'!$A$18*$C172/Setup!$B$17+INDEX('FD inverse'!$A$18:$BH$18,1,'FD mesh'!$B$15+1)*Setup!$B$22</f>
        <v>18.1785661931239</v>
      </c>
      <c r="U172" s="0" t="n">
        <f aca="false">SUMPRODUCT('FD inverse'!$A$19:$BH$19,'FD mesh'!$B$84:$BI$84,$E171:$BL171)+'FD inverse'!$A$19*$C172/Setup!$B$17+INDEX('FD inverse'!$A$19:$BH$19,1,'FD mesh'!$B$15+1)*Setup!$B$22</f>
        <v>17.9072570232486</v>
      </c>
      <c r="V172" s="0" t="n">
        <f aca="false">SUMPRODUCT('FD inverse'!$A$20:$BH$20,'FD mesh'!$B$84:$BI$84,$E171:$BL171)+'FD inverse'!$A$20*$C172/Setup!$B$17+INDEX('FD inverse'!$A$20:$BH$20,1,'FD mesh'!$B$15+1)*Setup!$B$22</f>
        <v>17.6441313626037</v>
      </c>
      <c r="W172" s="0" t="n">
        <f aca="false">SUMPRODUCT('FD inverse'!$A$21:$BH$21,'FD mesh'!$B$84:$BI$84,$E171:$BL171)+'FD inverse'!$A$21*$C172/Setup!$B$17+INDEX('FD inverse'!$A$21:$BH$21,1,'FD mesh'!$B$15+1)*Setup!$B$22</f>
        <v>17.3884941996356</v>
      </c>
      <c r="X172" s="0" t="n">
        <f aca="false">SUMPRODUCT('FD inverse'!$A$22:$BH$22,'FD mesh'!$B$84:$BI$84,$E171:$BL171)+'FD inverse'!$A$22*$C172/Setup!$B$17+INDEX('FD inverse'!$A$22:$BH$22,1,'FD mesh'!$B$15+1)*Setup!$B$22</f>
        <v>17.1396596453985</v>
      </c>
      <c r="Y172" s="0" t="n">
        <f aca="false">SUMPRODUCT('FD inverse'!$A$23:$BH$23,'FD mesh'!$B$84:$BI$84,$E171:$BL171)+'FD inverse'!$A$23*$C172/Setup!$B$17+INDEX('FD inverse'!$A$23:$BH$23,1,'FD mesh'!$B$15+1)*Setup!$B$22</f>
        <v>16.8969504833959</v>
      </c>
      <c r="Z172" s="0" t="n">
        <f aca="false">SUMPRODUCT('FD inverse'!$A$24:$BH$24,'FD mesh'!$B$84:$BI$84,$E171:$BL171)+'FD inverse'!$A$24*$C172/Setup!$B$17+INDEX('FD inverse'!$A$24:$BH$24,1,'FD mesh'!$B$15+1)*Setup!$B$22</f>
        <v>16.6596976238867</v>
      </c>
      <c r="AA172" s="0" t="n">
        <f aca="false">SUMPRODUCT('FD inverse'!$A$25:$BH$25,'FD mesh'!$B$84:$BI$84,$E171:$BL171)+'FD inverse'!$A$25*$C172/Setup!$B$17+INDEX('FD inverse'!$A$25:$BH$25,1,'FD mesh'!$B$15+1)*Setup!$B$22</f>
        <v>16.427239474045</v>
      </c>
      <c r="AB172" s="0" t="n">
        <f aca="false">SUMPRODUCT('FD inverse'!$A$26:$BH$26,'FD mesh'!$B$84:$BI$84,$E171:$BL171)+'FD inverse'!$A$26*$C172/Setup!$B$17+INDEX('FD inverse'!$A$26:$BH$26,1,'FD mesh'!$B$15+1)*Setup!$B$22</f>
        <v>16.1989212347774</v>
      </c>
      <c r="AC172" s="0" t="n">
        <f aca="false">SUMPRODUCT('FD inverse'!$A$27:$BH$27,'FD mesh'!$B$84:$BI$84,$E171:$BL171)+'FD inverse'!$A$27*$C172/Setup!$B$17+INDEX('FD inverse'!$A$27:$BH$27,1,'FD mesh'!$B$15+1)*Setup!$B$22</f>
        <v>15.9740941344669</v>
      </c>
      <c r="AD172" s="0" t="n">
        <f aca="false">SUMPRODUCT('FD inverse'!$A$28:$BH$28,'FD mesh'!$B$84:$BI$84,$E171:$BL171)+'FD inverse'!$A$28*$C172/Setup!$B$17+INDEX('FD inverse'!$A$28:$BH$28,1,'FD mesh'!$B$15+1)*Setup!$B$22</f>
        <v>15.7521146094354</v>
      </c>
      <c r="AE172" s="0" t="n">
        <f aca="false">SUMPRODUCT('FD inverse'!$A$29:$BH$29,'FD mesh'!$B$84:$BI$84,$E171:$BL171)+'FD inverse'!$A$29*$C172/Setup!$B$17+INDEX('FD inverse'!$A$29:$BH$29,1,'FD mesh'!$B$15+1)*Setup!$B$22</f>
        <v>15.5323434404949</v>
      </c>
      <c r="AF172" s="0" t="n">
        <f aca="false">SUMPRODUCT('FD inverse'!$A$30:$BH$30,'FD mesh'!$B$84:$BI$84,$E171:$BL171)+'FD inverse'!$A$30*$C172/Setup!$B$17+INDEX('FD inverse'!$A$30:$BH$30,1,'FD mesh'!$B$15+1)*Setup!$B$22</f>
        <v>15.3141448546022</v>
      </c>
      <c r="AG172" s="0" t="n">
        <f aca="false">SUMPRODUCT('FD inverse'!$A$31:$BH$31,'FD mesh'!$B$84:$BI$84,$E171:$BL171)+'FD inverse'!$A$31*$C172/Setup!$B$17+INDEX('FD inverse'!$A$31:$BH$31,1,'FD mesh'!$B$15+1)*Setup!$B$22</f>
        <v>15.0968856003315</v>
      </c>
      <c r="AH172" s="0" t="n">
        <f aca="false">SUMPRODUCT('FD inverse'!$A$32:$BH$32,'FD mesh'!$B$84:$BI$84,$E171:$BL171)+'FD inverse'!$A$32*$C172/Setup!$B$17+INDEX('FD inverse'!$A$32:$BH$32,1,'FD mesh'!$B$15+1)*Setup!$B$22</f>
        <v>15.0879994900504</v>
      </c>
      <c r="AI172" s="0" t="n">
        <f aca="false">SUMPRODUCT('FD inverse'!$A$33:$BH$33,'FD mesh'!$B$84:$BI$84,$E171:$BL171)+'FD inverse'!$A$33*$C172/Setup!$B$17+INDEX('FD inverse'!$A$33:$BH$33,1,'FD mesh'!$B$15+1)*Setup!$B$22</f>
        <v>15.0795977615063</v>
      </c>
      <c r="AJ172" s="0" t="n">
        <f aca="false">SUMPRODUCT('FD inverse'!$A$34:$BH$34,'FD mesh'!$B$84:$BI$84,$E171:$BL171)+'FD inverse'!$A$34*$C172/Setup!$B$17+INDEX('FD inverse'!$A$34:$BH$34,1,'FD mesh'!$B$15+1)*Setup!$B$22</f>
        <v>15.0716373039135</v>
      </c>
      <c r="AK172" s="0" t="n">
        <f aca="false">SUMPRODUCT('FD inverse'!$A$35:$BH$35,'FD mesh'!$B$84:$BI$84,$E171:$BL171)+'FD inverse'!$A$35*$C172/Setup!$B$17+INDEX('FD inverse'!$A$35:$BH$35,1,'FD mesh'!$B$15+1)*Setup!$B$22</f>
        <v>15.0640766163904</v>
      </c>
      <c r="AL172" s="0" t="n">
        <f aca="false">SUMPRODUCT('FD inverse'!$A$36:$BH$36,'FD mesh'!$B$84:$BI$84,$E171:$BL171)+'FD inverse'!$A$36*$C172/Setup!$B$17+INDEX('FD inverse'!$A$36:$BH$36,1,'FD mesh'!$B$15+1)*Setup!$B$22</f>
        <v>15.0568756789751</v>
      </c>
      <c r="AM172" s="0" t="n">
        <f aca="false">SUMPRODUCT('FD inverse'!$A$37:$BH$37,'FD mesh'!$B$84:$BI$84,$E171:$BL171)+'FD inverse'!$A$37*$C172/Setup!$B$17+INDEX('FD inverse'!$A$37:$BH$37,1,'FD mesh'!$B$15+1)*Setup!$B$22</f>
        <v>15.0499958217561</v>
      </c>
      <c r="AN172" s="0" t="n">
        <f aca="false">SUMPRODUCT('FD inverse'!$A$38:$BH$38,'FD mesh'!$B$84:$BI$84,$E171:$BL171)+'FD inverse'!$A$38*$C172/Setup!$B$17+INDEX('FD inverse'!$A$38:$BH$38,1,'FD mesh'!$B$15+1)*Setup!$B$22</f>
        <v>15.0433995929807</v>
      </c>
      <c r="AO172" s="0" t="n">
        <f aca="false">SUMPRODUCT('FD inverse'!$A$39:$BH$39,'FD mesh'!$B$84:$BI$84,$E171:$BL171)+'FD inverse'!$A$39*$C172/Setup!$B$17+INDEX('FD inverse'!$A$39:$BH$39,1,'FD mesh'!$B$15+1)*Setup!$B$22</f>
        <v>15.0370506267924</v>
      </c>
      <c r="AP172" s="0" t="n">
        <f aca="false">SUMPRODUCT('FD inverse'!$A$40:$BH$40,'FD mesh'!$B$84:$BI$84,$E171:$BL171)+'FD inverse'!$A$40*$C172/Setup!$B$17+INDEX('FD inverse'!$A$40:$BH$40,1,'FD mesh'!$B$15+1)*Setup!$B$22</f>
        <v>15.0309135110761</v>
      </c>
      <c r="AQ172" s="0" t="n">
        <f aca="false">SUMPRODUCT('FD inverse'!$A$41:$BH$41,'FD mesh'!$B$84:$BI$84,$E171:$BL171)+'FD inverse'!$A$41*$C172/Setup!$B$17+INDEX('FD inverse'!$A$41:$BH$41,1,'FD mesh'!$B$15+1)*Setup!$B$22</f>
        <v>15.0249536557228</v>
      </c>
      <c r="AR172" s="0" t="n">
        <f aca="false">SUMPRODUCT('FD inverse'!$A$42:$BH$42,'FD mesh'!$B$84:$BI$84,$E171:$BL171)+'FD inverse'!$A$42*$C172/Setup!$B$17+INDEX('FD inverse'!$A$42:$BH$42,1,'FD mesh'!$B$15+1)*Setup!$B$22</f>
        <v>15.0191371614927</v>
      </c>
      <c r="AS172" s="0" t="n">
        <f aca="false">SUMPRODUCT('FD inverse'!$A$43:$BH$43,'FD mesh'!$B$84:$BI$84,$E171:$BL171)+'FD inverse'!$A$43*$C172/Setup!$B$17+INDEX('FD inverse'!$A$43:$BH$43,1,'FD mesh'!$B$15+1)*Setup!$B$22</f>
        <v>0</v>
      </c>
      <c r="AT172" s="0" t="n">
        <f aca="false">SUMPRODUCT('FD inverse'!$A$44:$BH$44,'FD mesh'!$B$84:$BI$84,$E171:$BL171)+'FD inverse'!$A$44*$C172/Setup!$B$17+INDEX('FD inverse'!$A$44:$BH$44,1,'FD mesh'!$B$15+1)*Setup!$B$22</f>
        <v>0</v>
      </c>
      <c r="AU172" s="0" t="n">
        <f aca="false">SUMPRODUCT('FD inverse'!$A$45:$BH$45,'FD mesh'!$B$84:$BI$84,$E171:$BL171)+'FD inverse'!$A$45*$C172/Setup!$B$17+INDEX('FD inverse'!$A$45:$BH$45,1,'FD mesh'!$B$15+1)*Setup!$B$22</f>
        <v>0</v>
      </c>
      <c r="AV172" s="0" t="n">
        <f aca="false">SUMPRODUCT('FD inverse'!$A$46:$BH$46,'FD mesh'!$B$84:$BI$84,$E171:$BL171)+'FD inverse'!$A$46*$C172/Setup!$B$17+INDEX('FD inverse'!$A$46:$BH$46,1,'FD mesh'!$B$15+1)*Setup!$B$22</f>
        <v>0</v>
      </c>
      <c r="AW172" s="0" t="n">
        <f aca="false">SUMPRODUCT('FD inverse'!$A$47:$BH$47,'FD mesh'!$B$84:$BI$84,$E171:$BL171)+'FD inverse'!$A$47*$C172/Setup!$B$17+INDEX('FD inverse'!$A$47:$BH$47,1,'FD mesh'!$B$15+1)*Setup!$B$22</f>
        <v>0</v>
      </c>
      <c r="AX172" s="0" t="n">
        <f aca="false">SUMPRODUCT('FD inverse'!$A$48:$BH$48,'FD mesh'!$B$84:$BI$84,$E171:$BL171)+'FD inverse'!$A$48*$C172/Setup!$B$17+INDEX('FD inverse'!$A$48:$BH$48,1,'FD mesh'!$B$15+1)*Setup!$B$22</f>
        <v>0</v>
      </c>
      <c r="AY172" s="0" t="n">
        <f aca="false">SUMPRODUCT('FD inverse'!$A$49:$BH$49,'FD mesh'!$B$84:$BI$84,$E171:$BL171)+'FD inverse'!$A$49*$C172/Setup!$B$17+INDEX('FD inverse'!$A$49:$BH$49,1,'FD mesh'!$B$15+1)*Setup!$B$22</f>
        <v>0</v>
      </c>
      <c r="AZ172" s="0" t="n">
        <f aca="false">SUMPRODUCT('FD inverse'!$A$50:$BH$50,'FD mesh'!$B$84:$BI$84,$E171:$BL171)+'FD inverse'!$A$50*$C172/Setup!$B$17+INDEX('FD inverse'!$A$50:$BH$50,1,'FD mesh'!$B$15+1)*Setup!$B$22</f>
        <v>0</v>
      </c>
      <c r="BA172" s="0" t="n">
        <f aca="false">SUMPRODUCT('FD inverse'!$A$51:$BH$51,'FD mesh'!$B$84:$BI$84,$E171:$BL171)+'FD inverse'!$A$51*$C172/Setup!$B$17+INDEX('FD inverse'!$A$51:$BH$51,1,'FD mesh'!$B$15+1)*Setup!$B$22</f>
        <v>0</v>
      </c>
      <c r="BB172" s="0" t="n">
        <f aca="false">SUMPRODUCT('FD inverse'!$A$52:$BH$52,'FD mesh'!$B$84:$BI$84,$E171:$BL171)+'FD inverse'!$A$52*$C172/Setup!$B$17+INDEX('FD inverse'!$A$52:$BH$52,1,'FD mesh'!$B$15+1)*Setup!$B$22</f>
        <v>0</v>
      </c>
      <c r="BC172" s="0" t="n">
        <f aca="false">SUMPRODUCT('FD inverse'!$A$53:$BH$53,'FD mesh'!$B$84:$BI$84,$E171:$BL171)+'FD inverse'!$A$53*$C172/Setup!$B$17+INDEX('FD inverse'!$A$53:$BH$53,1,'FD mesh'!$B$15+1)*Setup!$B$22</f>
        <v>0</v>
      </c>
      <c r="BD172" s="0" t="n">
        <f aca="false">SUMPRODUCT('FD inverse'!$A$54:$BH$54,'FD mesh'!$B$84:$BI$84,$E171:$BL171)+'FD inverse'!$A$54*$C172/Setup!$B$17+INDEX('FD inverse'!$A$54:$BH$54,1,'FD mesh'!$B$15+1)*Setup!$B$22</f>
        <v>0</v>
      </c>
      <c r="BE172" s="0" t="n">
        <f aca="false">SUMPRODUCT('FD inverse'!$A$55:$BH$55,'FD mesh'!$B$84:$BI$84,$E171:$BL171)+'FD inverse'!$A$55*$C172/Setup!$B$17+INDEX('FD inverse'!$A$55:$BH$55,1,'FD mesh'!$B$15+1)*Setup!$B$22</f>
        <v>0</v>
      </c>
      <c r="BF172" s="0" t="n">
        <f aca="false">SUMPRODUCT('FD inverse'!$A$56:$BH$56,'FD mesh'!$B$84:$BI$84,$E171:$BL171)+'FD inverse'!$A$56*$C172/Setup!$B$17+INDEX('FD inverse'!$A$56:$BH$56,1,'FD mesh'!$B$15+1)*Setup!$B$22</f>
        <v>0</v>
      </c>
      <c r="BG172" s="0" t="n">
        <f aca="false">SUMPRODUCT('FD inverse'!$A$57:$BH$57,'FD mesh'!$B$84:$BI$84,$E171:$BL171)+'FD inverse'!$A$57*$C172/Setup!$B$17+INDEX('FD inverse'!$A$57:$BH$57,1,'FD mesh'!$B$15+1)*Setup!$B$22</f>
        <v>0</v>
      </c>
      <c r="BH172" s="0" t="n">
        <f aca="false">SUMPRODUCT('FD inverse'!$A$58:$BH$58,'FD mesh'!$B$84:$BI$84,$E171:$BL171)+'FD inverse'!$A$58*$C172/Setup!$B$17+INDEX('FD inverse'!$A$58:$BH$58,1,'FD mesh'!$B$15+1)*Setup!$B$22</f>
        <v>0</v>
      </c>
      <c r="BI172" s="0" t="n">
        <f aca="false">SUMPRODUCT('FD inverse'!$A$59:$BH$59,'FD mesh'!$B$84:$BI$84,$E171:$BL171)+'FD inverse'!$A$59*$C172/Setup!$B$17+INDEX('FD inverse'!$A$59:$BH$59,1,'FD mesh'!$B$15+1)*Setup!$B$22</f>
        <v>0</v>
      </c>
      <c r="BJ172" s="0" t="n">
        <f aca="false">SUMPRODUCT('FD inverse'!$A$60:$BH$60,'FD mesh'!$B$84:$BI$84,$E171:$BL171)+'FD inverse'!$A$60*$C172/Setup!$B$17+INDEX('FD inverse'!$A$60:$BH$60,1,'FD mesh'!$B$15+1)*Setup!$B$22</f>
        <v>0</v>
      </c>
      <c r="BK172" s="0" t="n">
        <f aca="false">SUMPRODUCT('FD inverse'!$A$61:$BH$61,'FD mesh'!$B$84:$BI$84,$E171:$BL171)+'FD inverse'!$A$61*$C172/Setup!$B$17+INDEX('FD inverse'!$A$61:$BH$61,1,'FD mesh'!$B$15+1)*Setup!$B$22</f>
        <v>0</v>
      </c>
      <c r="BL172" s="0" t="n">
        <f aca="false">SUMPRODUCT('FD inverse'!$A$62:$BH$62,'FD mesh'!$B$84:$BI$84,$E171:$BL171)+'FD inverse'!$A$62*$C172/Setup!$B$17+INDEX('FD inverse'!$A$62:$BH$62,1,'FD mesh'!$B$15+1)*Setup!$B$22</f>
        <v>0</v>
      </c>
    </row>
    <row r="173" customFormat="false" ht="15" hidden="false" customHeight="false" outlineLevel="0" collapsed="false">
      <c r="A173" s="0" t="n">
        <v>168</v>
      </c>
      <c r="B173" s="0" t="n">
        <f aca="false">A173*Setup!$B$11/3600</f>
        <v>14</v>
      </c>
      <c r="C173" s="0" t="n">
        <f aca="false">Setup!$B$7+Setup!$B$8*COS(2*PI()*(B173-Setup!$B$9)/24)</f>
        <v>27.4641016151378</v>
      </c>
      <c r="D173" s="0" t="n">
        <f aca="false">(C173-E173)/Setup!$B$17</f>
        <v>26.559427151252</v>
      </c>
      <c r="E173" s="0" t="n">
        <f aca="false">SUMPRODUCT('FD inverse'!$A$3:$BH$3,'FD mesh'!$B$84:$BI$84,$E172:$BL172)+'FD inverse'!$A$3*$C173/Setup!$B$17+INDEX('FD inverse'!$A$3:$BH$3,1,'FD mesh'!$B$15+1)*Setup!$B$22</f>
        <v>24.011376085475</v>
      </c>
      <c r="F173" s="0" t="n">
        <f aca="false">SUMPRODUCT('FD inverse'!$A$4:$BH$4,'FD mesh'!$B$84:$BI$84,$E172:$BL172)+'FD inverse'!$A$4*$C173/Setup!$B$17+INDEX('FD inverse'!$A$4:$BH$4,1,'FD mesh'!$B$15+1)*Setup!$B$22</f>
        <v>23.2302320141236</v>
      </c>
      <c r="G173" s="0" t="n">
        <f aca="false">SUMPRODUCT('FD inverse'!$A$5:$BH$5,'FD mesh'!$B$84:$BI$84,$E172:$BL172)+'FD inverse'!$A$5*$C173/Setup!$B$17+INDEX('FD inverse'!$A$5:$BH$5,1,'FD mesh'!$B$15+1)*Setup!$B$22</f>
        <v>22.4674797378979</v>
      </c>
      <c r="H173" s="0" t="n">
        <f aca="false">SUMPRODUCT('FD inverse'!$A$6:$BH$6,'FD mesh'!$B$84:$BI$84,$E172:$BL172)+'FD inverse'!$A$6*$C173/Setup!$B$17+INDEX('FD inverse'!$A$6:$BH$6,1,'FD mesh'!$B$15+1)*Setup!$B$22</f>
        <v>19.9348903544478</v>
      </c>
      <c r="I173" s="0" t="n">
        <f aca="false">SUMPRODUCT('FD inverse'!$A$7:$BH$7,'FD mesh'!$B$84:$BI$84,$E172:$BL172)+'FD inverse'!$A$7*$C173/Setup!$B$17+INDEX('FD inverse'!$A$7:$BH$7,1,'FD mesh'!$B$15+1)*Setup!$B$22</f>
        <v>19.7220085373939</v>
      </c>
      <c r="J173" s="0" t="n">
        <f aca="false">SUMPRODUCT('FD inverse'!$A$8:$BH$8,'FD mesh'!$B$84:$BI$84,$E172:$BL172)+'FD inverse'!$A$8*$C173/Setup!$B$17+INDEX('FD inverse'!$A$8:$BH$8,1,'FD mesh'!$B$15+1)*Setup!$B$22</f>
        <v>19.5314142067527</v>
      </c>
      <c r="K173" s="0" t="n">
        <f aca="false">SUMPRODUCT('FD inverse'!$A$9:$BH$9,'FD mesh'!$B$84:$BI$84,$E172:$BL172)+'FD inverse'!$A$9*$C173/Setup!$B$17+INDEX('FD inverse'!$A$9:$BH$9,1,'FD mesh'!$B$15+1)*Setup!$B$22</f>
        <v>19.3628914495434</v>
      </c>
      <c r="L173" s="0" t="n">
        <f aca="false">SUMPRODUCT('FD inverse'!$A$10:$BH$10,'FD mesh'!$B$84:$BI$84,$E172:$BL172)+'FD inverse'!$A$10*$C173/Setup!$B$17+INDEX('FD inverse'!$A$10:$BH$10,1,'FD mesh'!$B$15+1)*Setup!$B$22</f>
        <v>19.2162159251602</v>
      </c>
      <c r="M173" s="0" t="n">
        <f aca="false">SUMPRODUCT('FD inverse'!$A$11:$BH$11,'FD mesh'!$B$84:$BI$84,$E172:$BL172)+'FD inverse'!$A$11*$C173/Setup!$B$17+INDEX('FD inverse'!$A$11:$BH$11,1,'FD mesh'!$B$15+1)*Setup!$B$22</f>
        <v>19.0911658350275</v>
      </c>
      <c r="N173" s="0" t="n">
        <f aca="false">SUMPRODUCT('FD inverse'!$A$12:$BH$12,'FD mesh'!$B$84:$BI$84,$E172:$BL172)+'FD inverse'!$A$12*$C173/Setup!$B$17+INDEX('FD inverse'!$A$12:$BH$12,1,'FD mesh'!$B$15+1)*Setup!$B$22</f>
        <v>18.9875312462566</v>
      </c>
      <c r="O173" s="0" t="n">
        <f aca="false">SUMPRODUCT('FD inverse'!$A$13:$BH$13,'FD mesh'!$B$84:$BI$84,$E172:$BL172)+'FD inverse'!$A$13*$C173/Setup!$B$17+INDEX('FD inverse'!$A$13:$BH$13,1,'FD mesh'!$B$15+1)*Setup!$B$22</f>
        <v>18.9051218442956</v>
      </c>
      <c r="P173" s="0" t="n">
        <f aca="false">SUMPRODUCT('FD inverse'!$A$14:$BH$14,'FD mesh'!$B$84:$BI$84,$E172:$BL172)+'FD inverse'!$A$14*$C173/Setup!$B$17+INDEX('FD inverse'!$A$14:$BH$14,1,'FD mesh'!$B$15+1)*Setup!$B$22</f>
        <v>18.8437731812768</v>
      </c>
      <c r="Q173" s="0" t="n">
        <f aca="false">SUMPRODUCT('FD inverse'!$A$15:$BH$15,'FD mesh'!$B$84:$BI$84,$E172:$BL172)+'FD inverse'!$A$15*$C173/Setup!$B$17+INDEX('FD inverse'!$A$15:$BH$15,1,'FD mesh'!$B$15+1)*Setup!$B$22</f>
        <v>18.8033514771358</v>
      </c>
      <c r="R173" s="0" t="n">
        <f aca="false">SUMPRODUCT('FD inverse'!$A$16:$BH$16,'FD mesh'!$B$84:$BI$84,$E172:$BL172)+'FD inverse'!$A$16*$C173/Setup!$B$17+INDEX('FD inverse'!$A$16:$BH$16,1,'FD mesh'!$B$15+1)*Setup!$B$22</f>
        <v>18.7837570198447</v>
      </c>
      <c r="S173" s="0" t="n">
        <f aca="false">SUMPRODUCT('FD inverse'!$A$17:$BH$17,'FD mesh'!$B$84:$BI$84,$E172:$BL172)+'FD inverse'!$A$17*$C173/Setup!$B$17+INDEX('FD inverse'!$A$17:$BH$17,1,'FD mesh'!$B$15+1)*Setup!$B$22</f>
        <v>18.491498995351</v>
      </c>
      <c r="T173" s="0" t="n">
        <f aca="false">SUMPRODUCT('FD inverse'!$A$18:$BH$18,'FD mesh'!$B$84:$BI$84,$E172:$BL172)+'FD inverse'!$A$18*$C173/Setup!$B$17+INDEX('FD inverse'!$A$18:$BH$18,1,'FD mesh'!$B$15+1)*Setup!$B$22</f>
        <v>18.2088746039299</v>
      </c>
      <c r="U173" s="0" t="n">
        <f aca="false">SUMPRODUCT('FD inverse'!$A$19:$BH$19,'FD mesh'!$B$84:$BI$84,$E172:$BL172)+'FD inverse'!$A$19*$C173/Setup!$B$17+INDEX('FD inverse'!$A$19:$BH$19,1,'FD mesh'!$B$15+1)*Setup!$B$22</f>
        <v>17.9351695448317</v>
      </c>
      <c r="V173" s="0" t="n">
        <f aca="false">SUMPRODUCT('FD inverse'!$A$20:$BH$20,'FD mesh'!$B$84:$BI$84,$E172:$BL172)+'FD inverse'!$A$20*$C173/Setup!$B$17+INDEX('FD inverse'!$A$20:$BH$20,1,'FD mesh'!$B$15+1)*Setup!$B$22</f>
        <v>17.6696787420851</v>
      </c>
      <c r="W173" s="0" t="n">
        <f aca="false">SUMPRODUCT('FD inverse'!$A$21:$BH$21,'FD mesh'!$B$84:$BI$84,$E172:$BL172)+'FD inverse'!$A$21*$C173/Setup!$B$17+INDEX('FD inverse'!$A$21:$BH$21,1,'FD mesh'!$B$15+1)*Setup!$B$22</f>
        <v>17.4117061681574</v>
      </c>
      <c r="X173" s="0" t="n">
        <f aca="false">SUMPRODUCT('FD inverse'!$A$22:$BH$22,'FD mesh'!$B$84:$BI$84,$E172:$BL172)+'FD inverse'!$A$22*$C173/Setup!$B$17+INDEX('FD inverse'!$A$22:$BH$22,1,'FD mesh'!$B$15+1)*Setup!$B$22</f>
        <v>17.1605645449661</v>
      </c>
      <c r="Y173" s="0" t="n">
        <f aca="false">SUMPRODUCT('FD inverse'!$A$23:$BH$23,'FD mesh'!$B$84:$BI$84,$E172:$BL172)+'FD inverse'!$A$23*$C173/Setup!$B$17+INDEX('FD inverse'!$A$23:$BH$23,1,'FD mesh'!$B$15+1)*Setup!$B$22</f>
        <v>16.9155749350761</v>
      </c>
      <c r="Z173" s="0" t="n">
        <f aca="false">SUMPRODUCT('FD inverse'!$A$24:$BH$24,'FD mesh'!$B$84:$BI$84,$E172:$BL172)+'FD inverse'!$A$24*$C173/Setup!$B$17+INDEX('FD inverse'!$A$24:$BH$24,1,'FD mesh'!$B$15+1)*Setup!$B$22</f>
        <v>16.676066235252</v>
      </c>
      <c r="AA173" s="0" t="n">
        <f aca="false">SUMPRODUCT('FD inverse'!$A$25:$BH$25,'FD mesh'!$B$84:$BI$84,$E172:$BL172)+'FD inverse'!$A$25*$C173/Setup!$B$17+INDEX('FD inverse'!$A$25:$BH$25,1,'FD mesh'!$B$15+1)*Setup!$B$22</f>
        <v>16.4413745839154</v>
      </c>
      <c r="AB173" s="0" t="n">
        <f aca="false">SUMPRODUCT('FD inverse'!$A$26:$BH$26,'FD mesh'!$B$84:$BI$84,$E172:$BL172)+'FD inverse'!$A$26*$C173/Setup!$B$17+INDEX('FD inverse'!$A$26:$BH$26,1,'FD mesh'!$B$15+1)*Setup!$B$22</f>
        <v>16.2108426934835</v>
      </c>
      <c r="AC173" s="0" t="n">
        <f aca="false">SUMPRODUCT('FD inverse'!$A$27:$BH$27,'FD mesh'!$B$84:$BI$84,$E172:$BL172)+'FD inverse'!$A$27*$C173/Setup!$B$17+INDEX('FD inverse'!$A$27:$BH$27,1,'FD mesh'!$B$15+1)*Setup!$B$22</f>
        <v>15.9838191180422</v>
      </c>
      <c r="AD173" s="0" t="n">
        <f aca="false">SUMPRODUCT('FD inverse'!$A$28:$BH$28,'FD mesh'!$B$84:$BI$84,$E172:$BL172)+'FD inverse'!$A$28*$C173/Setup!$B$17+INDEX('FD inverse'!$A$28:$BH$28,1,'FD mesh'!$B$15+1)*Setup!$B$22</f>
        <v>15.7596574663388</v>
      </c>
      <c r="AE173" s="0" t="n">
        <f aca="false">SUMPRODUCT('FD inverse'!$A$29:$BH$29,'FD mesh'!$B$84:$BI$84,$E172:$BL172)+'FD inverse'!$A$29*$C173/Setup!$B$17+INDEX('FD inverse'!$A$29:$BH$29,1,'FD mesh'!$B$15+1)*Setup!$B$22</f>
        <v>15.5377155696671</v>
      </c>
      <c r="AF173" s="0" t="n">
        <f aca="false">SUMPRODUCT('FD inverse'!$A$30:$BH$30,'FD mesh'!$B$84:$BI$84,$E172:$BL172)+'FD inverse'!$A$30*$C173/Setup!$B$17+INDEX('FD inverse'!$A$30:$BH$30,1,'FD mesh'!$B$15+1)*Setup!$B$22</f>
        <v>15.317354613866</v>
      </c>
      <c r="AG173" s="0" t="n">
        <f aca="false">SUMPRODUCT('FD inverse'!$A$31:$BH$31,'FD mesh'!$B$84:$BI$84,$E172:$BL172)+'FD inverse'!$A$31*$C173/Setup!$B$17+INDEX('FD inverse'!$A$31:$BH$31,1,'FD mesh'!$B$15+1)*Setup!$B$22</f>
        <v>15.0979382443626</v>
      </c>
      <c r="AH173" s="0" t="n">
        <f aca="false">SUMPRODUCT('FD inverse'!$A$32:$BH$32,'FD mesh'!$B$84:$BI$84,$E172:$BL172)+'FD inverse'!$A$32*$C173/Setup!$B$17+INDEX('FD inverse'!$A$32:$BH$32,1,'FD mesh'!$B$15+1)*Setup!$B$22</f>
        <v>15.0889630811003</v>
      </c>
      <c r="AI173" s="0" t="n">
        <f aca="false">SUMPRODUCT('FD inverse'!$A$33:$BH$33,'FD mesh'!$B$84:$BI$84,$E172:$BL172)+'FD inverse'!$A$33*$C173/Setup!$B$17+INDEX('FD inverse'!$A$33:$BH$33,1,'FD mesh'!$B$15+1)*Setup!$B$22</f>
        <v>15.0804757098221</v>
      </c>
      <c r="AJ173" s="0" t="n">
        <f aca="false">SUMPRODUCT('FD inverse'!$A$34:$BH$34,'FD mesh'!$B$84:$BI$84,$E172:$BL172)+'FD inverse'!$A$34*$C173/Setup!$B$17+INDEX('FD inverse'!$A$34:$BH$34,1,'FD mesh'!$B$15+1)*Setup!$B$22</f>
        <v>15.0724327762033</v>
      </c>
      <c r="AK173" s="0" t="n">
        <f aca="false">SUMPRODUCT('FD inverse'!$A$35:$BH$35,'FD mesh'!$B$84:$BI$84,$E172:$BL172)+'FD inverse'!$A$35*$C173/Setup!$B$17+INDEX('FD inverse'!$A$35:$BH$35,1,'FD mesh'!$B$15+1)*Setup!$B$22</f>
        <v>15.0647925289799</v>
      </c>
      <c r="AL173" s="0" t="n">
        <f aca="false">SUMPRODUCT('FD inverse'!$A$36:$BH$36,'FD mesh'!$B$84:$BI$84,$E172:$BL172)+'FD inverse'!$A$36*$C173/Setup!$B$17+INDEX('FD inverse'!$A$36:$BH$36,1,'FD mesh'!$B$15+1)*Setup!$B$22</f>
        <v>15.0575146931991</v>
      </c>
      <c r="AM173" s="0" t="n">
        <f aca="false">SUMPRODUCT('FD inverse'!$A$37:$BH$37,'FD mesh'!$B$84:$BI$84,$E172:$BL172)+'FD inverse'!$A$37*$C173/Setup!$B$17+INDEX('FD inverse'!$A$37:$BH$37,1,'FD mesh'!$B$15+1)*Setup!$B$22</f>
        <v>15.050560341137</v>
      </c>
      <c r="AN173" s="0" t="n">
        <f aca="false">SUMPRODUCT('FD inverse'!$A$38:$BH$38,'FD mesh'!$B$84:$BI$84,$E172:$BL172)+'FD inverse'!$A$38*$C173/Setup!$B$17+INDEX('FD inverse'!$A$38:$BH$38,1,'FD mesh'!$B$15+1)*Setup!$B$22</f>
        <v>15.0438917617881</v>
      </c>
      <c r="AO173" s="0" t="n">
        <f aca="false">SUMPRODUCT('FD inverse'!$A$39:$BH$39,'FD mesh'!$B$84:$BI$84,$E172:$BL172)+'FD inverse'!$A$39*$C173/Setup!$B$17+INDEX('FD inverse'!$A$39:$BH$39,1,'FD mesh'!$B$15+1)*Setup!$B$22</f>
        <v>15.0374723296259</v>
      </c>
      <c r="AP173" s="0" t="n">
        <f aca="false">SUMPRODUCT('FD inverse'!$A$40:$BH$40,'FD mesh'!$B$84:$BI$84,$E172:$BL172)+'FD inverse'!$A$40*$C173/Setup!$B$17+INDEX('FD inverse'!$A$40:$BH$40,1,'FD mesh'!$B$15+1)*Setup!$B$22</f>
        <v>15.0312663731512</v>
      </c>
      <c r="AQ173" s="0" t="n">
        <f aca="false">SUMPRODUCT('FD inverse'!$A$41:$BH$41,'FD mesh'!$B$84:$BI$84,$E172:$BL172)+'FD inverse'!$A$41*$C173/Setup!$B$17+INDEX('FD inverse'!$A$41:$BH$41,1,'FD mesh'!$B$15+1)*Setup!$B$22</f>
        <v>15.0252390435864</v>
      </c>
      <c r="AR173" s="0" t="n">
        <f aca="false">SUMPRODUCT('FD inverse'!$A$42:$BH$42,'FD mesh'!$B$84:$BI$84,$E172:$BL172)+'FD inverse'!$A$42*$C173/Setup!$B$17+INDEX('FD inverse'!$A$42:$BH$42,1,'FD mesh'!$B$15+1)*Setup!$B$22</f>
        <v>15.0193561839315</v>
      </c>
      <c r="AS173" s="0" t="n">
        <f aca="false">SUMPRODUCT('FD inverse'!$A$43:$BH$43,'FD mesh'!$B$84:$BI$84,$E172:$BL172)+'FD inverse'!$A$43*$C173/Setup!$B$17+INDEX('FD inverse'!$A$43:$BH$43,1,'FD mesh'!$B$15+1)*Setup!$B$22</f>
        <v>0</v>
      </c>
      <c r="AT173" s="0" t="n">
        <f aca="false">SUMPRODUCT('FD inverse'!$A$44:$BH$44,'FD mesh'!$B$84:$BI$84,$E172:$BL172)+'FD inverse'!$A$44*$C173/Setup!$B$17+INDEX('FD inverse'!$A$44:$BH$44,1,'FD mesh'!$B$15+1)*Setup!$B$22</f>
        <v>0</v>
      </c>
      <c r="AU173" s="0" t="n">
        <f aca="false">SUMPRODUCT('FD inverse'!$A$45:$BH$45,'FD mesh'!$B$84:$BI$84,$E172:$BL172)+'FD inverse'!$A$45*$C173/Setup!$B$17+INDEX('FD inverse'!$A$45:$BH$45,1,'FD mesh'!$B$15+1)*Setup!$B$22</f>
        <v>0</v>
      </c>
      <c r="AV173" s="0" t="n">
        <f aca="false">SUMPRODUCT('FD inverse'!$A$46:$BH$46,'FD mesh'!$B$84:$BI$84,$E172:$BL172)+'FD inverse'!$A$46*$C173/Setup!$B$17+INDEX('FD inverse'!$A$46:$BH$46,1,'FD mesh'!$B$15+1)*Setup!$B$22</f>
        <v>0</v>
      </c>
      <c r="AW173" s="0" t="n">
        <f aca="false">SUMPRODUCT('FD inverse'!$A$47:$BH$47,'FD mesh'!$B$84:$BI$84,$E172:$BL172)+'FD inverse'!$A$47*$C173/Setup!$B$17+INDEX('FD inverse'!$A$47:$BH$47,1,'FD mesh'!$B$15+1)*Setup!$B$22</f>
        <v>0</v>
      </c>
      <c r="AX173" s="0" t="n">
        <f aca="false">SUMPRODUCT('FD inverse'!$A$48:$BH$48,'FD mesh'!$B$84:$BI$84,$E172:$BL172)+'FD inverse'!$A$48*$C173/Setup!$B$17+INDEX('FD inverse'!$A$48:$BH$48,1,'FD mesh'!$B$15+1)*Setup!$B$22</f>
        <v>0</v>
      </c>
      <c r="AY173" s="0" t="n">
        <f aca="false">SUMPRODUCT('FD inverse'!$A$49:$BH$49,'FD mesh'!$B$84:$BI$84,$E172:$BL172)+'FD inverse'!$A$49*$C173/Setup!$B$17+INDEX('FD inverse'!$A$49:$BH$49,1,'FD mesh'!$B$15+1)*Setup!$B$22</f>
        <v>0</v>
      </c>
      <c r="AZ173" s="0" t="n">
        <f aca="false">SUMPRODUCT('FD inverse'!$A$50:$BH$50,'FD mesh'!$B$84:$BI$84,$E172:$BL172)+'FD inverse'!$A$50*$C173/Setup!$B$17+INDEX('FD inverse'!$A$50:$BH$50,1,'FD mesh'!$B$15+1)*Setup!$B$22</f>
        <v>0</v>
      </c>
      <c r="BA173" s="0" t="n">
        <f aca="false">SUMPRODUCT('FD inverse'!$A$51:$BH$51,'FD mesh'!$B$84:$BI$84,$E172:$BL172)+'FD inverse'!$A$51*$C173/Setup!$B$17+INDEX('FD inverse'!$A$51:$BH$51,1,'FD mesh'!$B$15+1)*Setup!$B$22</f>
        <v>0</v>
      </c>
      <c r="BB173" s="0" t="n">
        <f aca="false">SUMPRODUCT('FD inverse'!$A$52:$BH$52,'FD mesh'!$B$84:$BI$84,$E172:$BL172)+'FD inverse'!$A$52*$C173/Setup!$B$17+INDEX('FD inverse'!$A$52:$BH$52,1,'FD mesh'!$B$15+1)*Setup!$B$22</f>
        <v>0</v>
      </c>
      <c r="BC173" s="0" t="n">
        <f aca="false">SUMPRODUCT('FD inverse'!$A$53:$BH$53,'FD mesh'!$B$84:$BI$84,$E172:$BL172)+'FD inverse'!$A$53*$C173/Setup!$B$17+INDEX('FD inverse'!$A$53:$BH$53,1,'FD mesh'!$B$15+1)*Setup!$B$22</f>
        <v>0</v>
      </c>
      <c r="BD173" s="0" t="n">
        <f aca="false">SUMPRODUCT('FD inverse'!$A$54:$BH$54,'FD mesh'!$B$84:$BI$84,$E172:$BL172)+'FD inverse'!$A$54*$C173/Setup!$B$17+INDEX('FD inverse'!$A$54:$BH$54,1,'FD mesh'!$B$15+1)*Setup!$B$22</f>
        <v>0</v>
      </c>
      <c r="BE173" s="0" t="n">
        <f aca="false">SUMPRODUCT('FD inverse'!$A$55:$BH$55,'FD mesh'!$B$84:$BI$84,$E172:$BL172)+'FD inverse'!$A$55*$C173/Setup!$B$17+INDEX('FD inverse'!$A$55:$BH$55,1,'FD mesh'!$B$15+1)*Setup!$B$22</f>
        <v>0</v>
      </c>
      <c r="BF173" s="0" t="n">
        <f aca="false">SUMPRODUCT('FD inverse'!$A$56:$BH$56,'FD mesh'!$B$84:$BI$84,$E172:$BL172)+'FD inverse'!$A$56*$C173/Setup!$B$17+INDEX('FD inverse'!$A$56:$BH$56,1,'FD mesh'!$B$15+1)*Setup!$B$22</f>
        <v>0</v>
      </c>
      <c r="BG173" s="0" t="n">
        <f aca="false">SUMPRODUCT('FD inverse'!$A$57:$BH$57,'FD mesh'!$B$84:$BI$84,$E172:$BL172)+'FD inverse'!$A$57*$C173/Setup!$B$17+INDEX('FD inverse'!$A$57:$BH$57,1,'FD mesh'!$B$15+1)*Setup!$B$22</f>
        <v>0</v>
      </c>
      <c r="BH173" s="0" t="n">
        <f aca="false">SUMPRODUCT('FD inverse'!$A$58:$BH$58,'FD mesh'!$B$84:$BI$84,$E172:$BL172)+'FD inverse'!$A$58*$C173/Setup!$B$17+INDEX('FD inverse'!$A$58:$BH$58,1,'FD mesh'!$B$15+1)*Setup!$B$22</f>
        <v>0</v>
      </c>
      <c r="BI173" s="0" t="n">
        <f aca="false">SUMPRODUCT('FD inverse'!$A$59:$BH$59,'FD mesh'!$B$84:$BI$84,$E172:$BL172)+'FD inverse'!$A$59*$C173/Setup!$B$17+INDEX('FD inverse'!$A$59:$BH$59,1,'FD mesh'!$B$15+1)*Setup!$B$22</f>
        <v>0</v>
      </c>
      <c r="BJ173" s="0" t="n">
        <f aca="false">SUMPRODUCT('FD inverse'!$A$60:$BH$60,'FD mesh'!$B$84:$BI$84,$E172:$BL172)+'FD inverse'!$A$60*$C173/Setup!$B$17+INDEX('FD inverse'!$A$60:$BH$60,1,'FD mesh'!$B$15+1)*Setup!$B$22</f>
        <v>0</v>
      </c>
      <c r="BK173" s="0" t="n">
        <f aca="false">SUMPRODUCT('FD inverse'!$A$61:$BH$61,'FD mesh'!$B$84:$BI$84,$E172:$BL172)+'FD inverse'!$A$61*$C173/Setup!$B$17+INDEX('FD inverse'!$A$61:$BH$61,1,'FD mesh'!$B$15+1)*Setup!$B$22</f>
        <v>0</v>
      </c>
      <c r="BL173" s="0" t="n">
        <f aca="false">SUMPRODUCT('FD inverse'!$A$62:$BH$62,'FD mesh'!$B$84:$BI$84,$E172:$BL172)+'FD inverse'!$A$62*$C173/Setup!$B$17+INDEX('FD inverse'!$A$62:$BH$62,1,'FD mesh'!$B$15+1)*Setup!$B$22</f>
        <v>0</v>
      </c>
    </row>
    <row r="174" customFormat="false" ht="15" hidden="false" customHeight="false" outlineLevel="0" collapsed="false">
      <c r="A174" s="0" t="n">
        <v>169</v>
      </c>
      <c r="B174" s="0" t="n">
        <f aca="false">A174*Setup!$B$11/3600</f>
        <v>14.0833333333333</v>
      </c>
      <c r="C174" s="0" t="n">
        <f aca="false">Setup!$B$7+Setup!$B$8*COS(2*PI()*(B174-Setup!$B$9)/24)</f>
        <v>27.50690702283</v>
      </c>
      <c r="D174" s="0" t="n">
        <f aca="false">(C174-E174)/Setup!$B$17</f>
        <v>26.5656891956637</v>
      </c>
      <c r="E174" s="0" t="n">
        <f aca="false">SUMPRODUCT('FD inverse'!$A$3:$BH$3,'FD mesh'!$B$84:$BI$84,$E173:$BL173)+'FD inverse'!$A$3*$C174/Setup!$B$17+INDEX('FD inverse'!$A$3:$BH$3,1,'FD mesh'!$B$15+1)*Setup!$B$22</f>
        <v>24.0533674273938</v>
      </c>
      <c r="F174" s="0" t="n">
        <f aca="false">SUMPRODUCT('FD inverse'!$A$4:$BH$4,'FD mesh'!$B$84:$BI$84,$E173:$BL173)+'FD inverse'!$A$4*$C174/Setup!$B$17+INDEX('FD inverse'!$A$4:$BH$4,1,'FD mesh'!$B$15+1)*Setup!$B$22</f>
        <v>23.2718346200275</v>
      </c>
      <c r="G174" s="0" t="n">
        <f aca="false">SUMPRODUCT('FD inverse'!$A$5:$BH$5,'FD mesh'!$B$84:$BI$84,$E173:$BL173)+'FD inverse'!$A$5*$C174/Setup!$B$17+INDEX('FD inverse'!$A$5:$BH$5,1,'FD mesh'!$B$15+1)*Setup!$B$22</f>
        <v>22.5083584992515</v>
      </c>
      <c r="H174" s="0" t="n">
        <f aca="false">SUMPRODUCT('FD inverse'!$A$6:$BH$6,'FD mesh'!$B$84:$BI$84,$E173:$BL173)+'FD inverse'!$A$6*$C174/Setup!$B$17+INDEX('FD inverse'!$A$6:$BH$6,1,'FD mesh'!$B$15+1)*Setup!$B$22</f>
        <v>19.9728861635978</v>
      </c>
      <c r="I174" s="0" t="n">
        <f aca="false">SUMPRODUCT('FD inverse'!$A$7:$BH$7,'FD mesh'!$B$84:$BI$84,$E173:$BL173)+'FD inverse'!$A$7*$C174/Setup!$B$17+INDEX('FD inverse'!$A$7:$BH$7,1,'FD mesh'!$B$15+1)*Setup!$B$22</f>
        <v>19.7597162840857</v>
      </c>
      <c r="J174" s="0" t="n">
        <f aca="false">SUMPRODUCT('FD inverse'!$A$8:$BH$8,'FD mesh'!$B$84:$BI$84,$E173:$BL173)+'FD inverse'!$A$8*$C174/Setup!$B$17+INDEX('FD inverse'!$A$8:$BH$8,1,'FD mesh'!$B$15+1)*Setup!$B$22</f>
        <v>19.5687928627987</v>
      </c>
      <c r="K174" s="0" t="n">
        <f aca="false">SUMPRODUCT('FD inverse'!$A$9:$BH$9,'FD mesh'!$B$84:$BI$84,$E173:$BL173)+'FD inverse'!$A$9*$C174/Setup!$B$17+INDEX('FD inverse'!$A$9:$BH$9,1,'FD mesh'!$B$15+1)*Setup!$B$22</f>
        <v>19.3999217459637</v>
      </c>
      <c r="L174" s="0" t="n">
        <f aca="false">SUMPRODUCT('FD inverse'!$A$10:$BH$10,'FD mesh'!$B$84:$BI$84,$E173:$BL173)+'FD inverse'!$A$10*$C174/Setup!$B$17+INDEX('FD inverse'!$A$10:$BH$10,1,'FD mesh'!$B$15+1)*Setup!$B$22</f>
        <v>19.2528974116776</v>
      </c>
      <c r="M174" s="0" t="n">
        <f aca="false">SUMPRODUCT('FD inverse'!$A$11:$BH$11,'FD mesh'!$B$84:$BI$84,$E173:$BL173)+'FD inverse'!$A$11*$C174/Setup!$B$17+INDEX('FD inverse'!$A$11:$BH$11,1,'FD mesh'!$B$15+1)*Setup!$B$22</f>
        <v>19.127514072387</v>
      </c>
      <c r="N174" s="0" t="n">
        <f aca="false">SUMPRODUCT('FD inverse'!$A$12:$BH$12,'FD mesh'!$B$84:$BI$84,$E173:$BL173)+'FD inverse'!$A$12*$C174/Setup!$B$17+INDEX('FD inverse'!$A$12:$BH$12,1,'FD mesh'!$B$15+1)*Setup!$B$22</f>
        <v>19.0235751209191</v>
      </c>
      <c r="O174" s="0" t="n">
        <f aca="false">SUMPRODUCT('FD inverse'!$A$13:$BH$13,'FD mesh'!$B$84:$BI$84,$E173:$BL173)+'FD inverse'!$A$13*$C174/Setup!$B$17+INDEX('FD inverse'!$A$13:$BH$13,1,'FD mesh'!$B$15+1)*Setup!$B$22</f>
        <v>18.9409009922609</v>
      </c>
      <c r="P174" s="0" t="n">
        <f aca="false">SUMPRODUCT('FD inverse'!$A$14:$BH$14,'FD mesh'!$B$84:$BI$84,$E173:$BL173)+'FD inverse'!$A$14*$C174/Setup!$B$17+INDEX('FD inverse'!$A$14:$BH$14,1,'FD mesh'!$B$15+1)*Setup!$B$22</f>
        <v>18.8793355054702</v>
      </c>
      <c r="Q174" s="0" t="n">
        <f aca="false">SUMPRODUCT('FD inverse'!$A$15:$BH$15,'FD mesh'!$B$84:$BI$84,$E173:$BL173)+'FD inverse'!$A$15*$C174/Setup!$B$17+INDEX('FD inverse'!$A$15:$BH$15,1,'FD mesh'!$B$15+1)*Setup!$B$22</f>
        <v>18.8387507409174</v>
      </c>
      <c r="R174" s="0" t="n">
        <f aca="false">SUMPRODUCT('FD inverse'!$A$16:$BH$16,'FD mesh'!$B$84:$BI$84,$E173:$BL173)+'FD inverse'!$A$16*$C174/Setup!$B$17+INDEX('FD inverse'!$A$16:$BH$16,1,'FD mesh'!$B$15+1)*Setup!$B$22</f>
        <v>18.8190504977698</v>
      </c>
      <c r="S174" s="0" t="n">
        <f aca="false">SUMPRODUCT('FD inverse'!$A$17:$BH$17,'FD mesh'!$B$84:$BI$84,$E173:$BL173)+'FD inverse'!$A$17*$C174/Setup!$B$17+INDEX('FD inverse'!$A$17:$BH$17,1,'FD mesh'!$B$15+1)*Setup!$B$22</f>
        <v>18.524335620519</v>
      </c>
      <c r="T174" s="0" t="n">
        <f aca="false">SUMPRODUCT('FD inverse'!$A$18:$BH$18,'FD mesh'!$B$84:$BI$84,$E173:$BL173)+'FD inverse'!$A$18*$C174/Setup!$B$17+INDEX('FD inverse'!$A$18:$BH$18,1,'FD mesh'!$B$15+1)*Setup!$B$22</f>
        <v>18.2392840929605</v>
      </c>
      <c r="U174" s="0" t="n">
        <f aca="false">SUMPRODUCT('FD inverse'!$A$19:$BH$19,'FD mesh'!$B$84:$BI$84,$E173:$BL173)+'FD inverse'!$A$19*$C174/Setup!$B$17+INDEX('FD inverse'!$A$19:$BH$19,1,'FD mesh'!$B$15+1)*Setup!$B$22</f>
        <v>17.9631816436024</v>
      </c>
      <c r="V174" s="0" t="n">
        <f aca="false">SUMPRODUCT('FD inverse'!$A$20:$BH$20,'FD mesh'!$B$84:$BI$84,$E173:$BL173)+'FD inverse'!$A$20*$C174/Setup!$B$17+INDEX('FD inverse'!$A$20:$BH$20,1,'FD mesh'!$B$15+1)*Setup!$B$22</f>
        <v>17.6953227547397</v>
      </c>
      <c r="W174" s="0" t="n">
        <f aca="false">SUMPRODUCT('FD inverse'!$A$21:$BH$21,'FD mesh'!$B$84:$BI$84,$E173:$BL173)+'FD inverse'!$A$21*$C174/Setup!$B$17+INDEX('FD inverse'!$A$21:$BH$21,1,'FD mesh'!$B$15+1)*Setup!$B$22</f>
        <v>17.4350105324583</v>
      </c>
      <c r="X174" s="0" t="n">
        <f aca="false">SUMPRODUCT('FD inverse'!$A$22:$BH$22,'FD mesh'!$B$84:$BI$84,$E173:$BL173)+'FD inverse'!$A$22*$C174/Setup!$B$17+INDEX('FD inverse'!$A$22:$BH$22,1,'FD mesh'!$B$15+1)*Setup!$B$22</f>
        <v>17.1815564516711</v>
      </c>
      <c r="Y174" s="0" t="n">
        <f aca="false">SUMPRODUCT('FD inverse'!$A$23:$BH$23,'FD mesh'!$B$84:$BI$84,$E173:$BL173)+'FD inverse'!$A$23*$C174/Setup!$B$17+INDEX('FD inverse'!$A$23:$BH$23,1,'FD mesh'!$B$15+1)*Setup!$B$22</f>
        <v>16.9342799891428</v>
      </c>
      <c r="Z174" s="0" t="n">
        <f aca="false">SUMPRODUCT('FD inverse'!$A$24:$BH$24,'FD mesh'!$B$84:$BI$84,$E173:$BL173)+'FD inverse'!$A$24*$C174/Setup!$B$17+INDEX('FD inverse'!$A$24:$BH$24,1,'FD mesh'!$B$15+1)*Setup!$B$22</f>
        <v>16.6925081568112</v>
      </c>
      <c r="AA174" s="0" t="n">
        <f aca="false">SUMPRODUCT('FD inverse'!$A$25:$BH$25,'FD mesh'!$B$84:$BI$84,$E173:$BL173)+'FD inverse'!$A$25*$C174/Setup!$B$17+INDEX('FD inverse'!$A$25:$BH$25,1,'FD mesh'!$B$15+1)*Setup!$B$22</f>
        <v>16.4555749471099</v>
      </c>
      <c r="AB174" s="0" t="n">
        <f aca="false">SUMPRODUCT('FD inverse'!$A$26:$BH$26,'FD mesh'!$B$84:$BI$84,$E173:$BL173)+'FD inverse'!$A$26*$C174/Setup!$B$17+INDEX('FD inverse'!$A$26:$BH$26,1,'FD mesh'!$B$15+1)*Setup!$B$22</f>
        <v>16.2228207014345</v>
      </c>
      <c r="AC174" s="0" t="n">
        <f aca="false">SUMPRODUCT('FD inverse'!$A$27:$BH$27,'FD mesh'!$B$84:$BI$84,$E173:$BL173)+'FD inverse'!$A$27*$C174/Setup!$B$17+INDEX('FD inverse'!$A$27:$BH$27,1,'FD mesh'!$B$15+1)*Setup!$B$22</f>
        <v>15.9935914123847</v>
      </c>
      <c r="AD174" s="0" t="n">
        <f aca="false">SUMPRODUCT('FD inverse'!$A$28:$BH$28,'FD mesh'!$B$84:$BI$84,$E173:$BL173)+'FD inverse'!$A$28*$C174/Setup!$B$17+INDEX('FD inverse'!$A$28:$BH$28,1,'FD mesh'!$B$15+1)*Setup!$B$22</f>
        <v>15.7672379699557</v>
      </c>
      <c r="AE174" s="0" t="n">
        <f aca="false">SUMPRODUCT('FD inverse'!$A$29:$BH$29,'FD mesh'!$B$84:$BI$84,$E173:$BL173)+'FD inverse'!$A$29*$C174/Setup!$B$17+INDEX('FD inverse'!$A$29:$BH$29,1,'FD mesh'!$B$15+1)*Setup!$B$22</f>
        <v>15.5431153614483</v>
      </c>
      <c r="AF174" s="0" t="n">
        <f aca="false">SUMPRODUCT('FD inverse'!$A$30:$BH$30,'FD mesh'!$B$84:$BI$84,$E173:$BL173)+'FD inverse'!$A$30*$C174/Setup!$B$17+INDEX('FD inverse'!$A$30:$BH$30,1,'FD mesh'!$B$15+1)*Setup!$B$22</f>
        <v>15.3205818345221</v>
      </c>
      <c r="AG174" s="0" t="n">
        <f aca="false">SUMPRODUCT('FD inverse'!$A$31:$BH$31,'FD mesh'!$B$84:$BI$84,$E173:$BL173)+'FD inverse'!$A$31*$C174/Setup!$B$17+INDEX('FD inverse'!$A$31:$BH$31,1,'FD mesh'!$B$15+1)*Setup!$B$22</f>
        <v>15.098998032532</v>
      </c>
      <c r="AH174" s="0" t="n">
        <f aca="false">SUMPRODUCT('FD inverse'!$A$32:$BH$32,'FD mesh'!$B$84:$BI$84,$E173:$BL173)+'FD inverse'!$A$32*$C174/Setup!$B$17+INDEX('FD inverse'!$A$32:$BH$32,1,'FD mesh'!$B$15+1)*Setup!$B$22</f>
        <v>15.0899333672482</v>
      </c>
      <c r="AI174" s="0" t="n">
        <f aca="false">SUMPRODUCT('FD inverse'!$A$33:$BH$33,'FD mesh'!$B$84:$BI$84,$E173:$BL173)+'FD inverse'!$A$33*$C174/Setup!$B$17+INDEX('FD inverse'!$A$33:$BH$33,1,'FD mesh'!$B$15+1)*Setup!$B$22</f>
        <v>15.0813598831612</v>
      </c>
      <c r="AJ174" s="0" t="n">
        <f aca="false">SUMPRODUCT('FD inverse'!$A$34:$BH$34,'FD mesh'!$B$84:$BI$84,$E173:$BL173)+'FD inverse'!$A$34*$C174/Setup!$B$17+INDEX('FD inverse'!$A$34:$BH$34,1,'FD mesh'!$B$15+1)*Setup!$B$22</f>
        <v>15.0732339879838</v>
      </c>
      <c r="AK174" s="0" t="n">
        <f aca="false">SUMPRODUCT('FD inverse'!$A$35:$BH$35,'FD mesh'!$B$84:$BI$84,$E173:$BL173)+'FD inverse'!$A$35*$C174/Setup!$B$17+INDEX('FD inverse'!$A$35:$BH$35,1,'FD mesh'!$B$15+1)*Setup!$B$22</f>
        <v>15.065513684664</v>
      </c>
      <c r="AL174" s="0" t="n">
        <f aca="false">SUMPRODUCT('FD inverse'!$A$36:$BH$36,'FD mesh'!$B$84:$BI$84,$E173:$BL173)+'FD inverse'!$A$36*$C174/Setup!$B$17+INDEX('FD inverse'!$A$36:$BH$36,1,'FD mesh'!$B$15+1)*Setup!$B$22</f>
        <v>15.0581584469621</v>
      </c>
      <c r="AM174" s="0" t="n">
        <f aca="false">SUMPRODUCT('FD inverse'!$A$37:$BH$37,'FD mesh'!$B$84:$BI$84,$E173:$BL173)+'FD inverse'!$A$37*$C174/Setup!$B$17+INDEX('FD inverse'!$A$37:$BH$37,1,'FD mesh'!$B$15+1)*Setup!$B$22</f>
        <v>15.0511290922427</v>
      </c>
      <c r="AN174" s="0" t="n">
        <f aca="false">SUMPRODUCT('FD inverse'!$A$38:$BH$38,'FD mesh'!$B$84:$BI$84,$E173:$BL173)+'FD inverse'!$A$38*$C174/Setup!$B$17+INDEX('FD inverse'!$A$38:$BH$38,1,'FD mesh'!$B$15+1)*Setup!$B$22</f>
        <v>15.0443876524332</v>
      </c>
      <c r="AO174" s="0" t="n">
        <f aca="false">SUMPRODUCT('FD inverse'!$A$39:$BH$39,'FD mesh'!$B$84:$BI$84,$E173:$BL173)+'FD inverse'!$A$39*$C174/Setup!$B$17+INDEX('FD inverse'!$A$39:$BH$39,1,'FD mesh'!$B$15+1)*Setup!$B$22</f>
        <v>15.0378972438903</v>
      </c>
      <c r="AP174" s="0" t="n">
        <f aca="false">SUMPRODUCT('FD inverse'!$A$40:$BH$40,'FD mesh'!$B$84:$BI$84,$E173:$BL173)+'FD inverse'!$A$40*$C174/Setup!$B$17+INDEX('FD inverse'!$A$40:$BH$40,1,'FD mesh'!$B$15+1)*Setup!$B$22</f>
        <v>15.031621936735</v>
      </c>
      <c r="AQ174" s="0" t="n">
        <f aca="false">SUMPRODUCT('FD inverse'!$A$41:$BH$41,'FD mesh'!$B$84:$BI$84,$E173:$BL173)+'FD inverse'!$A$41*$C174/Setup!$B$17+INDEX('FD inverse'!$A$41:$BH$41,1,'FD mesh'!$B$15+1)*Setup!$B$22</f>
        <v>15.0255266240557</v>
      </c>
      <c r="AR174" s="0" t="n">
        <f aca="false">SUMPRODUCT('FD inverse'!$A$42:$BH$42,'FD mesh'!$B$84:$BI$84,$E173:$BL173)+'FD inverse'!$A$42*$C174/Setup!$B$17+INDEX('FD inverse'!$A$42:$BH$42,1,'FD mesh'!$B$15+1)*Setup!$B$22</f>
        <v>15.019576891234</v>
      </c>
      <c r="AS174" s="0" t="n">
        <f aca="false">SUMPRODUCT('FD inverse'!$A$43:$BH$43,'FD mesh'!$B$84:$BI$84,$E173:$BL173)+'FD inverse'!$A$43*$C174/Setup!$B$17+INDEX('FD inverse'!$A$43:$BH$43,1,'FD mesh'!$B$15+1)*Setup!$B$22</f>
        <v>0</v>
      </c>
      <c r="AT174" s="0" t="n">
        <f aca="false">SUMPRODUCT('FD inverse'!$A$44:$BH$44,'FD mesh'!$B$84:$BI$84,$E173:$BL173)+'FD inverse'!$A$44*$C174/Setup!$B$17+INDEX('FD inverse'!$A$44:$BH$44,1,'FD mesh'!$B$15+1)*Setup!$B$22</f>
        <v>0</v>
      </c>
      <c r="AU174" s="0" t="n">
        <f aca="false">SUMPRODUCT('FD inverse'!$A$45:$BH$45,'FD mesh'!$B$84:$BI$84,$E173:$BL173)+'FD inverse'!$A$45*$C174/Setup!$B$17+INDEX('FD inverse'!$A$45:$BH$45,1,'FD mesh'!$B$15+1)*Setup!$B$22</f>
        <v>0</v>
      </c>
      <c r="AV174" s="0" t="n">
        <f aca="false">SUMPRODUCT('FD inverse'!$A$46:$BH$46,'FD mesh'!$B$84:$BI$84,$E173:$BL173)+'FD inverse'!$A$46*$C174/Setup!$B$17+INDEX('FD inverse'!$A$46:$BH$46,1,'FD mesh'!$B$15+1)*Setup!$B$22</f>
        <v>0</v>
      </c>
      <c r="AW174" s="0" t="n">
        <f aca="false">SUMPRODUCT('FD inverse'!$A$47:$BH$47,'FD mesh'!$B$84:$BI$84,$E173:$BL173)+'FD inverse'!$A$47*$C174/Setup!$B$17+INDEX('FD inverse'!$A$47:$BH$47,1,'FD mesh'!$B$15+1)*Setup!$B$22</f>
        <v>0</v>
      </c>
      <c r="AX174" s="0" t="n">
        <f aca="false">SUMPRODUCT('FD inverse'!$A$48:$BH$48,'FD mesh'!$B$84:$BI$84,$E173:$BL173)+'FD inverse'!$A$48*$C174/Setup!$B$17+INDEX('FD inverse'!$A$48:$BH$48,1,'FD mesh'!$B$15+1)*Setup!$B$22</f>
        <v>0</v>
      </c>
      <c r="AY174" s="0" t="n">
        <f aca="false">SUMPRODUCT('FD inverse'!$A$49:$BH$49,'FD mesh'!$B$84:$BI$84,$E173:$BL173)+'FD inverse'!$A$49*$C174/Setup!$B$17+INDEX('FD inverse'!$A$49:$BH$49,1,'FD mesh'!$B$15+1)*Setup!$B$22</f>
        <v>0</v>
      </c>
      <c r="AZ174" s="0" t="n">
        <f aca="false">SUMPRODUCT('FD inverse'!$A$50:$BH$50,'FD mesh'!$B$84:$BI$84,$E173:$BL173)+'FD inverse'!$A$50*$C174/Setup!$B$17+INDEX('FD inverse'!$A$50:$BH$50,1,'FD mesh'!$B$15+1)*Setup!$B$22</f>
        <v>0</v>
      </c>
      <c r="BA174" s="0" t="n">
        <f aca="false">SUMPRODUCT('FD inverse'!$A$51:$BH$51,'FD mesh'!$B$84:$BI$84,$E173:$BL173)+'FD inverse'!$A$51*$C174/Setup!$B$17+INDEX('FD inverse'!$A$51:$BH$51,1,'FD mesh'!$B$15+1)*Setup!$B$22</f>
        <v>0</v>
      </c>
      <c r="BB174" s="0" t="n">
        <f aca="false">SUMPRODUCT('FD inverse'!$A$52:$BH$52,'FD mesh'!$B$84:$BI$84,$E173:$BL173)+'FD inverse'!$A$52*$C174/Setup!$B$17+INDEX('FD inverse'!$A$52:$BH$52,1,'FD mesh'!$B$15+1)*Setup!$B$22</f>
        <v>0</v>
      </c>
      <c r="BC174" s="0" t="n">
        <f aca="false">SUMPRODUCT('FD inverse'!$A$53:$BH$53,'FD mesh'!$B$84:$BI$84,$E173:$BL173)+'FD inverse'!$A$53*$C174/Setup!$B$17+INDEX('FD inverse'!$A$53:$BH$53,1,'FD mesh'!$B$15+1)*Setup!$B$22</f>
        <v>0</v>
      </c>
      <c r="BD174" s="0" t="n">
        <f aca="false">SUMPRODUCT('FD inverse'!$A$54:$BH$54,'FD mesh'!$B$84:$BI$84,$E173:$BL173)+'FD inverse'!$A$54*$C174/Setup!$B$17+INDEX('FD inverse'!$A$54:$BH$54,1,'FD mesh'!$B$15+1)*Setup!$B$22</f>
        <v>0</v>
      </c>
      <c r="BE174" s="0" t="n">
        <f aca="false">SUMPRODUCT('FD inverse'!$A$55:$BH$55,'FD mesh'!$B$84:$BI$84,$E173:$BL173)+'FD inverse'!$A$55*$C174/Setup!$B$17+INDEX('FD inverse'!$A$55:$BH$55,1,'FD mesh'!$B$15+1)*Setup!$B$22</f>
        <v>0</v>
      </c>
      <c r="BF174" s="0" t="n">
        <f aca="false">SUMPRODUCT('FD inverse'!$A$56:$BH$56,'FD mesh'!$B$84:$BI$84,$E173:$BL173)+'FD inverse'!$A$56*$C174/Setup!$B$17+INDEX('FD inverse'!$A$56:$BH$56,1,'FD mesh'!$B$15+1)*Setup!$B$22</f>
        <v>0</v>
      </c>
      <c r="BG174" s="0" t="n">
        <f aca="false">SUMPRODUCT('FD inverse'!$A$57:$BH$57,'FD mesh'!$B$84:$BI$84,$E173:$BL173)+'FD inverse'!$A$57*$C174/Setup!$B$17+INDEX('FD inverse'!$A$57:$BH$57,1,'FD mesh'!$B$15+1)*Setup!$B$22</f>
        <v>0</v>
      </c>
      <c r="BH174" s="0" t="n">
        <f aca="false">SUMPRODUCT('FD inverse'!$A$58:$BH$58,'FD mesh'!$B$84:$BI$84,$E173:$BL173)+'FD inverse'!$A$58*$C174/Setup!$B$17+INDEX('FD inverse'!$A$58:$BH$58,1,'FD mesh'!$B$15+1)*Setup!$B$22</f>
        <v>0</v>
      </c>
      <c r="BI174" s="0" t="n">
        <f aca="false">SUMPRODUCT('FD inverse'!$A$59:$BH$59,'FD mesh'!$B$84:$BI$84,$E173:$BL173)+'FD inverse'!$A$59*$C174/Setup!$B$17+INDEX('FD inverse'!$A$59:$BH$59,1,'FD mesh'!$B$15+1)*Setup!$B$22</f>
        <v>0</v>
      </c>
      <c r="BJ174" s="0" t="n">
        <f aca="false">SUMPRODUCT('FD inverse'!$A$60:$BH$60,'FD mesh'!$B$84:$BI$84,$E173:$BL173)+'FD inverse'!$A$60*$C174/Setup!$B$17+INDEX('FD inverse'!$A$60:$BH$60,1,'FD mesh'!$B$15+1)*Setup!$B$22</f>
        <v>0</v>
      </c>
      <c r="BK174" s="0" t="n">
        <f aca="false">SUMPRODUCT('FD inverse'!$A$61:$BH$61,'FD mesh'!$B$84:$BI$84,$E173:$BL173)+'FD inverse'!$A$61*$C174/Setup!$B$17+INDEX('FD inverse'!$A$61:$BH$61,1,'FD mesh'!$B$15+1)*Setup!$B$22</f>
        <v>0</v>
      </c>
      <c r="BL174" s="0" t="n">
        <f aca="false">SUMPRODUCT('FD inverse'!$A$62:$BH$62,'FD mesh'!$B$84:$BI$84,$E173:$BL173)+'FD inverse'!$A$62*$C174/Setup!$B$17+INDEX('FD inverse'!$A$62:$BH$62,1,'FD mesh'!$B$15+1)*Setup!$B$22</f>
        <v>0</v>
      </c>
    </row>
    <row r="175" customFormat="false" ht="15" hidden="false" customHeight="false" outlineLevel="0" collapsed="false">
      <c r="A175" s="0" t="n">
        <v>170</v>
      </c>
      <c r="B175" s="0" t="n">
        <f aca="false">A175*Setup!$B$11/3600</f>
        <v>14.1666666666667</v>
      </c>
      <c r="C175" s="0" t="n">
        <f aca="false">Setup!$B$7+Setup!$B$8*COS(2*PI()*(B175-Setup!$B$9)/24)</f>
        <v>27.5480433327129</v>
      </c>
      <c r="D175" s="0" t="n">
        <f aca="false">(C175-E175)/Setup!$B$17</f>
        <v>26.5664080312919</v>
      </c>
      <c r="E175" s="0" t="n">
        <f aca="false">SUMPRODUCT('FD inverse'!$A$3:$BH$3,'FD mesh'!$B$84:$BI$84,$E174:$BL174)+'FD inverse'!$A$3*$C175/Setup!$B$17+INDEX('FD inverse'!$A$3:$BH$3,1,'FD mesh'!$B$15+1)*Setup!$B$22</f>
        <v>24.0944102886449</v>
      </c>
      <c r="F175" s="0" t="n">
        <f aca="false">SUMPRODUCT('FD inverse'!$A$4:$BH$4,'FD mesh'!$B$84:$BI$84,$E174:$BL174)+'FD inverse'!$A$4*$C175/Setup!$B$17+INDEX('FD inverse'!$A$4:$BH$4,1,'FD mesh'!$B$15+1)*Setup!$B$22</f>
        <v>23.312650253883</v>
      </c>
      <c r="G175" s="0" t="n">
        <f aca="false">SUMPRODUCT('FD inverse'!$A$5:$BH$5,'FD mesh'!$B$84:$BI$84,$E174:$BL174)+'FD inverse'!$A$5*$C175/Setup!$B$17+INDEX('FD inverse'!$A$5:$BH$5,1,'FD mesh'!$B$15+1)*Setup!$B$22</f>
        <v>22.5486053379819</v>
      </c>
      <c r="H175" s="0" t="n">
        <f aca="false">SUMPRODUCT('FD inverse'!$A$6:$BH$6,'FD mesh'!$B$84:$BI$84,$E174:$BL174)+'FD inverse'!$A$6*$C175/Setup!$B$17+INDEX('FD inverse'!$A$6:$BH$6,1,'FD mesh'!$B$15+1)*Setup!$B$22</f>
        <v>20.0107610737952</v>
      </c>
      <c r="I175" s="0" t="n">
        <f aca="false">SUMPRODUCT('FD inverse'!$A$7:$BH$7,'FD mesh'!$B$84:$BI$84,$E174:$BL174)+'FD inverse'!$A$7*$C175/Setup!$B$17+INDEX('FD inverse'!$A$7:$BH$7,1,'FD mesh'!$B$15+1)*Setup!$B$22</f>
        <v>19.7973456256953</v>
      </c>
      <c r="J175" s="0" t="n">
        <f aca="false">SUMPRODUCT('FD inverse'!$A$8:$BH$8,'FD mesh'!$B$84:$BI$84,$E174:$BL174)+'FD inverse'!$A$8*$C175/Setup!$B$17+INDEX('FD inverse'!$A$8:$BH$8,1,'FD mesh'!$B$15+1)*Setup!$B$22</f>
        <v>19.606130379135</v>
      </c>
      <c r="K175" s="0" t="n">
        <f aca="false">SUMPRODUCT('FD inverse'!$A$9:$BH$9,'FD mesh'!$B$84:$BI$84,$E174:$BL174)+'FD inverse'!$A$9*$C175/Setup!$B$17+INDEX('FD inverse'!$A$9:$BH$9,1,'FD mesh'!$B$15+1)*Setup!$B$22</f>
        <v>19.4369431658115</v>
      </c>
      <c r="L175" s="0" t="n">
        <f aca="false">SUMPRODUCT('FD inverse'!$A$10:$BH$10,'FD mesh'!$B$84:$BI$84,$E174:$BL174)+'FD inverse'!$A$10*$C175/Setup!$B$17+INDEX('FD inverse'!$A$10:$BH$10,1,'FD mesh'!$B$15+1)*Setup!$B$22</f>
        <v>19.2895974981209</v>
      </c>
      <c r="M175" s="0" t="n">
        <f aca="false">SUMPRODUCT('FD inverse'!$A$11:$BH$11,'FD mesh'!$B$84:$BI$84,$E174:$BL174)+'FD inverse'!$A$11*$C175/Setup!$B$17+INDEX('FD inverse'!$A$11:$BH$11,1,'FD mesh'!$B$15+1)*Setup!$B$22</f>
        <v>19.1639037988334</v>
      </c>
      <c r="N175" s="0" t="n">
        <f aca="false">SUMPRODUCT('FD inverse'!$A$12:$BH$12,'FD mesh'!$B$84:$BI$84,$E174:$BL174)+'FD inverse'!$A$12*$C175/Setup!$B$17+INDEX('FD inverse'!$A$12:$BH$12,1,'FD mesh'!$B$15+1)*Setup!$B$22</f>
        <v>19.0596789647062</v>
      </c>
      <c r="O175" s="0" t="n">
        <f aca="false">SUMPRODUCT('FD inverse'!$A$13:$BH$13,'FD mesh'!$B$84:$BI$84,$E174:$BL174)+'FD inverse'!$A$13*$C175/Setup!$B$17+INDEX('FD inverse'!$A$13:$BH$13,1,'FD mesh'!$B$15+1)*Setup!$B$22</f>
        <v>18.9767543334031</v>
      </c>
      <c r="P175" s="0" t="n">
        <f aca="false">SUMPRODUCT('FD inverse'!$A$14:$BH$14,'FD mesh'!$B$84:$BI$84,$E174:$BL174)+'FD inverse'!$A$14*$C175/Setup!$B$17+INDEX('FD inverse'!$A$14:$BH$14,1,'FD mesh'!$B$15+1)*Setup!$B$22</f>
        <v>18.9149821157532</v>
      </c>
      <c r="Q175" s="0" t="n">
        <f aca="false">SUMPRODUCT('FD inverse'!$A$15:$BH$15,'FD mesh'!$B$84:$BI$84,$E174:$BL174)+'FD inverse'!$A$15*$C175/Setup!$B$17+INDEX('FD inverse'!$A$15:$BH$15,1,'FD mesh'!$B$15+1)*Setup!$B$22</f>
        <v>18.874240346648</v>
      </c>
      <c r="R175" s="0" t="n">
        <f aca="false">SUMPRODUCT('FD inverse'!$A$16:$BH$16,'FD mesh'!$B$84:$BI$84,$E174:$BL174)+'FD inverse'!$A$16*$C175/Setup!$B$17+INDEX('FD inverse'!$A$16:$BH$16,1,'FD mesh'!$B$15+1)*Setup!$B$22</f>
        <v>18.8544363980327</v>
      </c>
      <c r="S175" s="0" t="n">
        <f aca="false">SUMPRODUCT('FD inverse'!$A$17:$BH$17,'FD mesh'!$B$84:$BI$84,$E174:$BL174)+'FD inverse'!$A$17*$C175/Setup!$B$17+INDEX('FD inverse'!$A$17:$BH$17,1,'FD mesh'!$B$15+1)*Setup!$B$22</f>
        <v>18.5572671277099</v>
      </c>
      <c r="T175" s="0" t="n">
        <f aca="false">SUMPRODUCT('FD inverse'!$A$18:$BH$18,'FD mesh'!$B$84:$BI$84,$E174:$BL174)+'FD inverse'!$A$18*$C175/Setup!$B$17+INDEX('FD inverse'!$A$18:$BH$18,1,'FD mesh'!$B$15+1)*Setup!$B$22</f>
        <v>18.2697891295033</v>
      </c>
      <c r="U175" s="0" t="n">
        <f aca="false">SUMPRODUCT('FD inverse'!$A$19:$BH$19,'FD mesh'!$B$84:$BI$84,$E174:$BL174)+'FD inverse'!$A$19*$C175/Setup!$B$17+INDEX('FD inverse'!$A$19:$BH$19,1,'FD mesh'!$B$15+1)*Setup!$B$22</f>
        <v>17.9912883277649</v>
      </c>
      <c r="V175" s="0" t="n">
        <f aca="false">SUMPRODUCT('FD inverse'!$A$20:$BH$20,'FD mesh'!$B$84:$BI$84,$E174:$BL174)+'FD inverse'!$A$20*$C175/Setup!$B$17+INDEX('FD inverse'!$A$20:$BH$20,1,'FD mesh'!$B$15+1)*Setup!$B$22</f>
        <v>17.7210589216516</v>
      </c>
      <c r="W175" s="0" t="n">
        <f aca="false">SUMPRODUCT('FD inverse'!$A$21:$BH$21,'FD mesh'!$B$84:$BI$84,$E174:$BL174)+'FD inverse'!$A$21*$C175/Setup!$B$17+INDEX('FD inverse'!$A$21:$BH$21,1,'FD mesh'!$B$15+1)*Setup!$B$22</f>
        <v>17.4584033018009</v>
      </c>
      <c r="X175" s="0" t="n">
        <f aca="false">SUMPRODUCT('FD inverse'!$A$22:$BH$22,'FD mesh'!$B$84:$BI$84,$E174:$BL174)+'FD inverse'!$A$22*$C175/Setup!$B$17+INDEX('FD inverse'!$A$22:$BH$22,1,'FD mesh'!$B$15+1)*Setup!$B$22</f>
        <v>17.2026318397853</v>
      </c>
      <c r="Y175" s="0" t="n">
        <f aca="false">SUMPRODUCT('FD inverse'!$A$23:$BH$23,'FD mesh'!$B$84:$BI$84,$E174:$BL174)+'FD inverse'!$A$23*$C175/Setup!$B$17+INDEX('FD inverse'!$A$23:$BH$23,1,'FD mesh'!$B$15+1)*Setup!$B$22</f>
        <v>16.9530625634147</v>
      </c>
      <c r="Z175" s="0" t="n">
        <f aca="false">SUMPRODUCT('FD inverse'!$A$24:$BH$24,'FD mesh'!$B$84:$BI$84,$E174:$BL174)+'FD inverse'!$A$24*$C175/Setup!$B$17+INDEX('FD inverse'!$A$24:$BH$24,1,'FD mesh'!$B$15+1)*Setup!$B$22</f>
        <v>16.7090207303299</v>
      </c>
      <c r="AA175" s="0" t="n">
        <f aca="false">SUMPRODUCT('FD inverse'!$A$25:$BH$25,'FD mesh'!$B$84:$BI$84,$E174:$BL174)+'FD inverse'!$A$25*$C175/Setup!$B$17+INDEX('FD inverse'!$A$25:$BH$25,1,'FD mesh'!$B$15+1)*Setup!$B$22</f>
        <v>16.4698383117377</v>
      </c>
      <c r="AB175" s="0" t="n">
        <f aca="false">SUMPRODUCT('FD inverse'!$A$26:$BH$26,'FD mesh'!$B$84:$BI$84,$E174:$BL174)+'FD inverse'!$A$26*$C175/Setup!$B$17+INDEX('FD inverse'!$A$26:$BH$26,1,'FD mesh'!$B$15+1)*Setup!$B$22</f>
        <v>16.2348533975931</v>
      </c>
      <c r="AC175" s="0" t="n">
        <f aca="false">SUMPRODUCT('FD inverse'!$A$27:$BH$27,'FD mesh'!$B$84:$BI$84,$E174:$BL174)+'FD inverse'!$A$27*$C175/Setup!$B$17+INDEX('FD inverse'!$A$27:$BH$27,1,'FD mesh'!$B$15+1)*Setup!$B$22</f>
        <v>16.0034095340324</v>
      </c>
      <c r="AD175" s="0" t="n">
        <f aca="false">SUMPRODUCT('FD inverse'!$A$28:$BH$28,'FD mesh'!$B$84:$BI$84,$E174:$BL174)+'FD inverse'!$A$28*$C175/Setup!$B$17+INDEX('FD inverse'!$A$28:$BH$28,1,'FD mesh'!$B$15+1)*Setup!$B$22</f>
        <v>15.7748550034136</v>
      </c>
      <c r="AE175" s="0" t="n">
        <f aca="false">SUMPRODUCT('FD inverse'!$A$29:$BH$29,'FD mesh'!$B$84:$BI$84,$E174:$BL174)+'FD inverse'!$A$29*$C175/Setup!$B$17+INDEX('FD inverse'!$A$29:$BH$29,1,'FD mesh'!$B$15+1)*Setup!$B$22</f>
        <v>15.5485420569268</v>
      </c>
      <c r="AF175" s="0" t="n">
        <f aca="false">SUMPRODUCT('FD inverse'!$A$30:$BH$30,'FD mesh'!$B$84:$BI$84,$E174:$BL174)+'FD inverse'!$A$30*$C175/Setup!$B$17+INDEX('FD inverse'!$A$30:$BH$30,1,'FD mesh'!$B$15+1)*Setup!$B$22</f>
        <v>15.3238261093951</v>
      </c>
      <c r="AG175" s="0" t="n">
        <f aca="false">SUMPRODUCT('FD inverse'!$A$31:$BH$31,'FD mesh'!$B$84:$BI$84,$E174:$BL174)+'FD inverse'!$A$31*$C175/Setup!$B$17+INDEX('FD inverse'!$A$31:$BH$31,1,'FD mesh'!$B$15+1)*Setup!$B$22</f>
        <v>15.1000649056117</v>
      </c>
      <c r="AH175" s="0" t="n">
        <f aca="false">SUMPRODUCT('FD inverse'!$A$32:$BH$32,'FD mesh'!$B$84:$BI$84,$E174:$BL174)+'FD inverse'!$A$32*$C175/Setup!$B$17+INDEX('FD inverse'!$A$32:$BH$32,1,'FD mesh'!$B$15+1)*Setup!$B$22</f>
        <v>15.0909103027538</v>
      </c>
      <c r="AI175" s="0" t="n">
        <f aca="false">SUMPRODUCT('FD inverse'!$A$33:$BH$33,'FD mesh'!$B$84:$BI$84,$E174:$BL174)+'FD inverse'!$A$33*$C175/Setup!$B$17+INDEX('FD inverse'!$A$33:$BH$33,1,'FD mesh'!$B$15+1)*Setup!$B$22</f>
        <v>15.0822502471507</v>
      </c>
      <c r="AJ175" s="0" t="n">
        <f aca="false">SUMPRODUCT('FD inverse'!$A$34:$BH$34,'FD mesh'!$B$84:$BI$84,$E174:$BL174)+'FD inverse'!$A$34*$C175/Setup!$B$17+INDEX('FD inverse'!$A$34:$BH$34,1,'FD mesh'!$B$15+1)*Setup!$B$22</f>
        <v>15.074040914307</v>
      </c>
      <c r="AK175" s="0" t="n">
        <f aca="false">SUMPRODUCT('FD inverse'!$A$35:$BH$35,'FD mesh'!$B$84:$BI$84,$E174:$BL174)+'FD inverse'!$A$35*$C175/Setup!$B$17+INDEX('FD inverse'!$A$35:$BH$35,1,'FD mesh'!$B$15+1)*Setup!$B$22</f>
        <v>15.0662400661543</v>
      </c>
      <c r="AL175" s="0" t="n">
        <f aca="false">SUMPRODUCT('FD inverse'!$A$36:$BH$36,'FD mesh'!$B$84:$BI$84,$E174:$BL174)+'FD inverse'!$A$36*$C175/Setup!$B$17+INDEX('FD inverse'!$A$36:$BH$36,1,'FD mesh'!$B$15+1)*Setup!$B$22</f>
        <v>15.0588069290428</v>
      </c>
      <c r="AM175" s="0" t="n">
        <f aca="false">SUMPRODUCT('FD inverse'!$A$37:$BH$37,'FD mesh'!$B$84:$BI$84,$E174:$BL174)+'FD inverse'!$A$37*$C175/Setup!$B$17+INDEX('FD inverse'!$A$37:$BH$37,1,'FD mesh'!$B$15+1)*Setup!$B$22</f>
        <v>15.0517020684971</v>
      </c>
      <c r="AN175" s="0" t="n">
        <f aca="false">SUMPRODUCT('FD inverse'!$A$38:$BH$38,'FD mesh'!$B$84:$BI$84,$E174:$BL174)+'FD inverse'!$A$38*$C175/Setup!$B$17+INDEX('FD inverse'!$A$38:$BH$38,1,'FD mesh'!$B$15+1)*Setup!$B$22</f>
        <v>15.0448872617289</v>
      </c>
      <c r="AO175" s="0" t="n">
        <f aca="false">SUMPRODUCT('FD inverse'!$A$39:$BH$39,'FD mesh'!$B$84:$BI$84,$E174:$BL174)+'FD inverse'!$A$39*$C175/Setup!$B$17+INDEX('FD inverse'!$A$39:$BH$39,1,'FD mesh'!$B$15+1)*Setup!$B$22</f>
        <v>15.0383253686937</v>
      </c>
      <c r="AP175" s="0" t="n">
        <f aca="false">SUMPRODUCT('FD inverse'!$A$40:$BH$40,'FD mesh'!$B$84:$BI$84,$E174:$BL174)+'FD inverse'!$A$40*$C175/Setup!$B$17+INDEX('FD inverse'!$A$40:$BH$40,1,'FD mesh'!$B$15+1)*Setup!$B$22</f>
        <v>15.0319802022952</v>
      </c>
      <c r="AQ175" s="0" t="n">
        <f aca="false">SUMPRODUCT('FD inverse'!$A$41:$BH$41,'FD mesh'!$B$84:$BI$84,$E174:$BL174)+'FD inverse'!$A$41*$C175/Setup!$B$17+INDEX('FD inverse'!$A$41:$BH$41,1,'FD mesh'!$B$15+1)*Setup!$B$22</f>
        <v>15.0258163981753</v>
      </c>
      <c r="AR175" s="0" t="n">
        <f aca="false">SUMPRODUCT('FD inverse'!$A$42:$BH$42,'FD mesh'!$B$84:$BI$84,$E174:$BL174)+'FD inverse'!$A$42*$C175/Setup!$B$17+INDEX('FD inverse'!$A$42:$BH$42,1,'FD mesh'!$B$15+1)*Setup!$B$22</f>
        <v>15.0197992843891</v>
      </c>
      <c r="AS175" s="0" t="n">
        <f aca="false">SUMPRODUCT('FD inverse'!$A$43:$BH$43,'FD mesh'!$B$84:$BI$84,$E174:$BL174)+'FD inverse'!$A$43*$C175/Setup!$B$17+INDEX('FD inverse'!$A$43:$BH$43,1,'FD mesh'!$B$15+1)*Setup!$B$22</f>
        <v>0</v>
      </c>
      <c r="AT175" s="0" t="n">
        <f aca="false">SUMPRODUCT('FD inverse'!$A$44:$BH$44,'FD mesh'!$B$84:$BI$84,$E174:$BL174)+'FD inverse'!$A$44*$C175/Setup!$B$17+INDEX('FD inverse'!$A$44:$BH$44,1,'FD mesh'!$B$15+1)*Setup!$B$22</f>
        <v>0</v>
      </c>
      <c r="AU175" s="0" t="n">
        <f aca="false">SUMPRODUCT('FD inverse'!$A$45:$BH$45,'FD mesh'!$B$84:$BI$84,$E174:$BL174)+'FD inverse'!$A$45*$C175/Setup!$B$17+INDEX('FD inverse'!$A$45:$BH$45,1,'FD mesh'!$B$15+1)*Setup!$B$22</f>
        <v>0</v>
      </c>
      <c r="AV175" s="0" t="n">
        <f aca="false">SUMPRODUCT('FD inverse'!$A$46:$BH$46,'FD mesh'!$B$84:$BI$84,$E174:$BL174)+'FD inverse'!$A$46*$C175/Setup!$B$17+INDEX('FD inverse'!$A$46:$BH$46,1,'FD mesh'!$B$15+1)*Setup!$B$22</f>
        <v>0</v>
      </c>
      <c r="AW175" s="0" t="n">
        <f aca="false">SUMPRODUCT('FD inverse'!$A$47:$BH$47,'FD mesh'!$B$84:$BI$84,$E174:$BL174)+'FD inverse'!$A$47*$C175/Setup!$B$17+INDEX('FD inverse'!$A$47:$BH$47,1,'FD mesh'!$B$15+1)*Setup!$B$22</f>
        <v>0</v>
      </c>
      <c r="AX175" s="0" t="n">
        <f aca="false">SUMPRODUCT('FD inverse'!$A$48:$BH$48,'FD mesh'!$B$84:$BI$84,$E174:$BL174)+'FD inverse'!$A$48*$C175/Setup!$B$17+INDEX('FD inverse'!$A$48:$BH$48,1,'FD mesh'!$B$15+1)*Setup!$B$22</f>
        <v>0</v>
      </c>
      <c r="AY175" s="0" t="n">
        <f aca="false">SUMPRODUCT('FD inverse'!$A$49:$BH$49,'FD mesh'!$B$84:$BI$84,$E174:$BL174)+'FD inverse'!$A$49*$C175/Setup!$B$17+INDEX('FD inverse'!$A$49:$BH$49,1,'FD mesh'!$B$15+1)*Setup!$B$22</f>
        <v>0</v>
      </c>
      <c r="AZ175" s="0" t="n">
        <f aca="false">SUMPRODUCT('FD inverse'!$A$50:$BH$50,'FD mesh'!$B$84:$BI$84,$E174:$BL174)+'FD inverse'!$A$50*$C175/Setup!$B$17+INDEX('FD inverse'!$A$50:$BH$50,1,'FD mesh'!$B$15+1)*Setup!$B$22</f>
        <v>0</v>
      </c>
      <c r="BA175" s="0" t="n">
        <f aca="false">SUMPRODUCT('FD inverse'!$A$51:$BH$51,'FD mesh'!$B$84:$BI$84,$E174:$BL174)+'FD inverse'!$A$51*$C175/Setup!$B$17+INDEX('FD inverse'!$A$51:$BH$51,1,'FD mesh'!$B$15+1)*Setup!$B$22</f>
        <v>0</v>
      </c>
      <c r="BB175" s="0" t="n">
        <f aca="false">SUMPRODUCT('FD inverse'!$A$52:$BH$52,'FD mesh'!$B$84:$BI$84,$E174:$BL174)+'FD inverse'!$A$52*$C175/Setup!$B$17+INDEX('FD inverse'!$A$52:$BH$52,1,'FD mesh'!$B$15+1)*Setup!$B$22</f>
        <v>0</v>
      </c>
      <c r="BC175" s="0" t="n">
        <f aca="false">SUMPRODUCT('FD inverse'!$A$53:$BH$53,'FD mesh'!$B$84:$BI$84,$E174:$BL174)+'FD inverse'!$A$53*$C175/Setup!$B$17+INDEX('FD inverse'!$A$53:$BH$53,1,'FD mesh'!$B$15+1)*Setup!$B$22</f>
        <v>0</v>
      </c>
      <c r="BD175" s="0" t="n">
        <f aca="false">SUMPRODUCT('FD inverse'!$A$54:$BH$54,'FD mesh'!$B$84:$BI$84,$E174:$BL174)+'FD inverse'!$A$54*$C175/Setup!$B$17+INDEX('FD inverse'!$A$54:$BH$54,1,'FD mesh'!$B$15+1)*Setup!$B$22</f>
        <v>0</v>
      </c>
      <c r="BE175" s="0" t="n">
        <f aca="false">SUMPRODUCT('FD inverse'!$A$55:$BH$55,'FD mesh'!$B$84:$BI$84,$E174:$BL174)+'FD inverse'!$A$55*$C175/Setup!$B$17+INDEX('FD inverse'!$A$55:$BH$55,1,'FD mesh'!$B$15+1)*Setup!$B$22</f>
        <v>0</v>
      </c>
      <c r="BF175" s="0" t="n">
        <f aca="false">SUMPRODUCT('FD inverse'!$A$56:$BH$56,'FD mesh'!$B$84:$BI$84,$E174:$BL174)+'FD inverse'!$A$56*$C175/Setup!$B$17+INDEX('FD inverse'!$A$56:$BH$56,1,'FD mesh'!$B$15+1)*Setup!$B$22</f>
        <v>0</v>
      </c>
      <c r="BG175" s="0" t="n">
        <f aca="false">SUMPRODUCT('FD inverse'!$A$57:$BH$57,'FD mesh'!$B$84:$BI$84,$E174:$BL174)+'FD inverse'!$A$57*$C175/Setup!$B$17+INDEX('FD inverse'!$A$57:$BH$57,1,'FD mesh'!$B$15+1)*Setup!$B$22</f>
        <v>0</v>
      </c>
      <c r="BH175" s="0" t="n">
        <f aca="false">SUMPRODUCT('FD inverse'!$A$58:$BH$58,'FD mesh'!$B$84:$BI$84,$E174:$BL174)+'FD inverse'!$A$58*$C175/Setup!$B$17+INDEX('FD inverse'!$A$58:$BH$58,1,'FD mesh'!$B$15+1)*Setup!$B$22</f>
        <v>0</v>
      </c>
      <c r="BI175" s="0" t="n">
        <f aca="false">SUMPRODUCT('FD inverse'!$A$59:$BH$59,'FD mesh'!$B$84:$BI$84,$E174:$BL174)+'FD inverse'!$A$59*$C175/Setup!$B$17+INDEX('FD inverse'!$A$59:$BH$59,1,'FD mesh'!$B$15+1)*Setup!$B$22</f>
        <v>0</v>
      </c>
      <c r="BJ175" s="0" t="n">
        <f aca="false">SUMPRODUCT('FD inverse'!$A$60:$BH$60,'FD mesh'!$B$84:$BI$84,$E174:$BL174)+'FD inverse'!$A$60*$C175/Setup!$B$17+INDEX('FD inverse'!$A$60:$BH$60,1,'FD mesh'!$B$15+1)*Setup!$B$22</f>
        <v>0</v>
      </c>
      <c r="BK175" s="0" t="n">
        <f aca="false">SUMPRODUCT('FD inverse'!$A$61:$BH$61,'FD mesh'!$B$84:$BI$84,$E174:$BL174)+'FD inverse'!$A$61*$C175/Setup!$B$17+INDEX('FD inverse'!$A$61:$BH$61,1,'FD mesh'!$B$15+1)*Setup!$B$22</f>
        <v>0</v>
      </c>
      <c r="BL175" s="0" t="n">
        <f aca="false">SUMPRODUCT('FD inverse'!$A$62:$BH$62,'FD mesh'!$B$84:$BI$84,$E174:$BL174)+'FD inverse'!$A$62*$C175/Setup!$B$17+INDEX('FD inverse'!$A$62:$BH$62,1,'FD mesh'!$B$15+1)*Setup!$B$22</f>
        <v>0</v>
      </c>
    </row>
    <row r="176" customFormat="false" ht="15" hidden="false" customHeight="false" outlineLevel="0" collapsed="false">
      <c r="A176" s="0" t="n">
        <v>171</v>
      </c>
      <c r="B176" s="0" t="n">
        <f aca="false">A176*Setup!$B$11/3600</f>
        <v>14.25</v>
      </c>
      <c r="C176" s="0" t="n">
        <f aca="false">Setup!$B$7+Setup!$B$8*COS(2*PI()*(B176-Setup!$B$9)/24)</f>
        <v>27.5874909661308</v>
      </c>
      <c r="D176" s="0" t="n">
        <f aca="false">(C176-E176)/Setup!$B$17</f>
        <v>26.5615526540305</v>
      </c>
      <c r="E176" s="0" t="n">
        <f aca="false">SUMPRODUCT('FD inverse'!$A$3:$BH$3,'FD mesh'!$B$84:$BI$84,$E175:$BL175)+'FD inverse'!$A$3*$C176/Setup!$B$17+INDEX('FD inverse'!$A$3:$BH$3,1,'FD mesh'!$B$15+1)*Setup!$B$22</f>
        <v>24.1344891211068</v>
      </c>
      <c r="F176" s="0" t="n">
        <f aca="false">SUMPRODUCT('FD inverse'!$A$4:$BH$4,'FD mesh'!$B$84:$BI$84,$E175:$BL175)+'FD inverse'!$A$4*$C176/Setup!$B$17+INDEX('FD inverse'!$A$4:$BH$4,1,'FD mesh'!$B$15+1)*Setup!$B$22</f>
        <v>23.3526643839839</v>
      </c>
      <c r="G176" s="0" t="n">
        <f aca="false">SUMPRODUCT('FD inverse'!$A$5:$BH$5,'FD mesh'!$B$84:$BI$84,$E175:$BL175)+'FD inverse'!$A$5*$C176/Setup!$B$17+INDEX('FD inverse'!$A$5:$BH$5,1,'FD mesh'!$B$15+1)*Setup!$B$22</f>
        <v>22.5882068908284</v>
      </c>
      <c r="H176" s="0" t="n">
        <f aca="false">SUMPRODUCT('FD inverse'!$A$6:$BH$6,'FD mesh'!$B$84:$BI$84,$E175:$BL175)+'FD inverse'!$A$6*$C176/Setup!$B$17+INDEX('FD inverse'!$A$6:$BH$6,1,'FD mesh'!$B$15+1)*Setup!$B$22</f>
        <v>20.0485058461099</v>
      </c>
      <c r="I176" s="0" t="n">
        <f aca="false">SUMPRODUCT('FD inverse'!$A$7:$BH$7,'FD mesh'!$B$84:$BI$84,$E175:$BL175)+'FD inverse'!$A$7*$C176/Setup!$B$17+INDEX('FD inverse'!$A$7:$BH$7,1,'FD mesh'!$B$15+1)*Setup!$B$22</f>
        <v>19.8348876923928</v>
      </c>
      <c r="J176" s="0" t="n">
        <f aca="false">SUMPRODUCT('FD inverse'!$A$8:$BH$8,'FD mesh'!$B$84:$BI$84,$E175:$BL175)+'FD inverse'!$A$8*$C176/Setup!$B$17+INDEX('FD inverse'!$A$8:$BH$8,1,'FD mesh'!$B$15+1)*Setup!$B$22</f>
        <v>19.6434182505916</v>
      </c>
      <c r="K176" s="0" t="n">
        <f aca="false">SUMPRODUCT('FD inverse'!$A$9:$BH$9,'FD mesh'!$B$84:$BI$84,$E175:$BL175)+'FD inverse'!$A$9*$C176/Setup!$B$17+INDEX('FD inverse'!$A$9:$BH$9,1,'FD mesh'!$B$15+1)*Setup!$B$22</f>
        <v>19.4739475530127</v>
      </c>
      <c r="L176" s="0" t="n">
        <f aca="false">SUMPRODUCT('FD inverse'!$A$10:$BH$10,'FD mesh'!$B$84:$BI$84,$E175:$BL175)+'FD inverse'!$A$10*$C176/Setup!$B$17+INDEX('FD inverse'!$A$10:$BH$10,1,'FD mesh'!$B$15+1)*Setup!$B$22</f>
        <v>19.3263083523075</v>
      </c>
      <c r="M176" s="0" t="n">
        <f aca="false">SUMPRODUCT('FD inverse'!$A$11:$BH$11,'FD mesh'!$B$84:$BI$84,$E175:$BL175)+'FD inverse'!$A$11*$C176/Setup!$B$17+INDEX('FD inverse'!$A$11:$BH$11,1,'FD mesh'!$B$15+1)*Setup!$B$22</f>
        <v>19.2003274726565</v>
      </c>
      <c r="N176" s="0" t="n">
        <f aca="false">SUMPRODUCT('FD inverse'!$A$12:$BH$12,'FD mesh'!$B$84:$BI$84,$E175:$BL175)+'FD inverse'!$A$12*$C176/Setup!$B$17+INDEX('FD inverse'!$A$12:$BH$12,1,'FD mesh'!$B$15+1)*Setup!$B$22</f>
        <v>19.0958354861164</v>
      </c>
      <c r="O176" s="0" t="n">
        <f aca="false">SUMPRODUCT('FD inverse'!$A$13:$BH$13,'FD mesh'!$B$84:$BI$84,$E175:$BL175)+'FD inverse'!$A$13*$C176/Setup!$B$17+INDEX('FD inverse'!$A$13:$BH$13,1,'FD mesh'!$B$15+1)*Setup!$B$22</f>
        <v>19.0126747806443</v>
      </c>
      <c r="P176" s="0" t="n">
        <f aca="false">SUMPRODUCT('FD inverse'!$A$14:$BH$14,'FD mesh'!$B$84:$BI$84,$E175:$BL175)+'FD inverse'!$A$14*$C176/Setup!$B$17+INDEX('FD inverse'!$A$14:$BH$14,1,'FD mesh'!$B$15+1)*Setup!$B$22</f>
        <v>18.9507060794442</v>
      </c>
      <c r="Q176" s="0" t="n">
        <f aca="false">SUMPRODUCT('FD inverse'!$A$15:$BH$15,'FD mesh'!$B$84:$BI$84,$E175:$BL175)+'FD inverse'!$A$15*$C176/Setup!$B$17+INDEX('FD inverse'!$A$15:$BH$15,1,'FD mesh'!$B$15+1)*Setup!$B$22</f>
        <v>18.9098134630176</v>
      </c>
      <c r="R176" s="0" t="n">
        <f aca="false">SUMPRODUCT('FD inverse'!$A$16:$BH$16,'FD mesh'!$B$84:$BI$84,$E175:$BL175)+'FD inverse'!$A$16*$C176/Setup!$B$17+INDEX('FD inverse'!$A$16:$BH$16,1,'FD mesh'!$B$15+1)*Setup!$B$22</f>
        <v>18.8899079358947</v>
      </c>
      <c r="S176" s="0" t="n">
        <f aca="false">SUMPRODUCT('FD inverse'!$A$17:$BH$17,'FD mesh'!$B$84:$BI$84,$E175:$BL175)+'FD inverse'!$A$17*$C176/Setup!$B$17+INDEX('FD inverse'!$A$17:$BH$17,1,'FD mesh'!$B$15+1)*Setup!$B$22</f>
        <v>18.5902873280399</v>
      </c>
      <c r="T176" s="0" t="n">
        <f aca="false">SUMPRODUCT('FD inverse'!$A$18:$BH$18,'FD mesh'!$B$84:$BI$84,$E175:$BL175)+'FD inverse'!$A$18*$C176/Setup!$B$17+INDEX('FD inverse'!$A$18:$BH$18,1,'FD mesh'!$B$15+1)*Setup!$B$22</f>
        <v>18.300384093425</v>
      </c>
      <c r="U176" s="0" t="n">
        <f aca="false">SUMPRODUCT('FD inverse'!$A$19:$BH$19,'FD mesh'!$B$84:$BI$84,$E175:$BL175)+'FD inverse'!$A$19*$C176/Setup!$B$17+INDEX('FD inverse'!$A$19:$BH$19,1,'FD mesh'!$B$15+1)*Setup!$B$22</f>
        <v>18.0194845196214</v>
      </c>
      <c r="V176" s="0" t="n">
        <f aca="false">SUMPRODUCT('FD inverse'!$A$20:$BH$20,'FD mesh'!$B$84:$BI$84,$E175:$BL175)+'FD inverse'!$A$20*$C176/Setup!$B$17+INDEX('FD inverse'!$A$20:$BH$20,1,'FD mesh'!$B$15+1)*Setup!$B$22</f>
        <v>17.7468826822784</v>
      </c>
      <c r="W176" s="0" t="n">
        <f aca="false">SUMPRODUCT('FD inverse'!$A$21:$BH$21,'FD mesh'!$B$84:$BI$84,$E175:$BL175)+'FD inverse'!$A$21*$C176/Setup!$B$17+INDEX('FD inverse'!$A$21:$BH$21,1,'FD mesh'!$B$15+1)*Setup!$B$22</f>
        <v>17.4818804087771</v>
      </c>
      <c r="X176" s="0" t="n">
        <f aca="false">SUMPRODUCT('FD inverse'!$A$22:$BH$22,'FD mesh'!$B$84:$BI$84,$E175:$BL175)+'FD inverse'!$A$22*$C176/Setup!$B$17+INDEX('FD inverse'!$A$22:$BH$22,1,'FD mesh'!$B$15+1)*Setup!$B$22</f>
        <v>17.2237871124716</v>
      </c>
      <c r="Y176" s="0" t="n">
        <f aca="false">SUMPRODUCT('FD inverse'!$A$23:$BH$23,'FD mesh'!$B$84:$BI$84,$E175:$BL175)+'FD inverse'!$A$23*$C176/Setup!$B$17+INDEX('FD inverse'!$A$23:$BH$23,1,'FD mesh'!$B$15+1)*Setup!$B$22</f>
        <v>16.9719195106995</v>
      </c>
      <c r="Z176" s="0" t="n">
        <f aca="false">SUMPRODUCT('FD inverse'!$A$24:$BH$24,'FD mesh'!$B$84:$BI$84,$E175:$BL175)+'FD inverse'!$A$24*$C176/Setup!$B$17+INDEX('FD inverse'!$A$24:$BH$24,1,'FD mesh'!$B$15+1)*Setup!$B$22</f>
        <v>16.7256012391283</v>
      </c>
      <c r="AA176" s="0" t="n">
        <f aca="false">SUMPRODUCT('FD inverse'!$A$25:$BH$25,'FD mesh'!$B$84:$BI$84,$E175:$BL175)+'FD inverse'!$A$25*$C176/Setup!$B$17+INDEX('FD inverse'!$A$25:$BH$25,1,'FD mesh'!$B$15+1)*Setup!$B$22</f>
        <v>16.4841623744321</v>
      </c>
      <c r="AB176" s="0" t="n">
        <f aca="false">SUMPRODUCT('FD inverse'!$A$26:$BH$26,'FD mesh'!$B$84:$BI$84,$E175:$BL175)+'FD inverse'!$A$26*$C176/Setup!$B$17+INDEX('FD inverse'!$A$26:$BH$26,1,'FD mesh'!$B$15+1)*Setup!$B$22</f>
        <v>16.2469388767574</v>
      </c>
      <c r="AC176" s="0" t="n">
        <f aca="false">SUMPRODUCT('FD inverse'!$A$27:$BH$27,'FD mesh'!$B$84:$BI$84,$E175:$BL175)+'FD inverse'!$A$27*$C176/Setup!$B$17+INDEX('FD inverse'!$A$27:$BH$27,1,'FD mesh'!$B$15+1)*Setup!$B$22</f>
        <v>16.013271962951</v>
      </c>
      <c r="AD176" s="0" t="n">
        <f aca="false">SUMPRODUCT('FD inverse'!$A$28:$BH$28,'FD mesh'!$B$84:$BI$84,$E175:$BL175)+'FD inverse'!$A$28*$C176/Setup!$B$17+INDEX('FD inverse'!$A$28:$BH$28,1,'FD mesh'!$B$15+1)*Setup!$B$22</f>
        <v>15.7825074210836</v>
      </c>
      <c r="AE176" s="0" t="n">
        <f aca="false">SUMPRODUCT('FD inverse'!$A$29:$BH$29,'FD mesh'!$B$84:$BI$84,$E175:$BL175)+'FD inverse'!$A$29*$C176/Setup!$B$17+INDEX('FD inverse'!$A$29:$BH$29,1,'FD mesh'!$B$15+1)*Setup!$B$22</f>
        <v>15.5539948764161</v>
      </c>
      <c r="AF176" s="0" t="n">
        <f aca="false">SUMPRODUCT('FD inverse'!$A$30:$BH$30,'FD mesh'!$B$84:$BI$84,$E175:$BL175)+'FD inverse'!$A$30*$C176/Setup!$B$17+INDEX('FD inverse'!$A$30:$BH$30,1,'FD mesh'!$B$15+1)*Setup!$B$22</f>
        <v>15.327087018627</v>
      </c>
      <c r="AG176" s="0" t="n">
        <f aca="false">SUMPRODUCT('FD inverse'!$A$31:$BH$31,'FD mesh'!$B$84:$BI$84,$E175:$BL175)+'FD inverse'!$A$31*$C176/Setup!$B$17+INDEX('FD inverse'!$A$31:$BH$31,1,'FD mesh'!$B$15+1)*Setup!$B$22</f>
        <v>15.1011387998405</v>
      </c>
      <c r="AH176" s="0" t="n">
        <f aca="false">SUMPRODUCT('FD inverse'!$A$32:$BH$32,'FD mesh'!$B$84:$BI$84,$E175:$BL175)+'FD inverse'!$A$32*$C176/Setup!$B$17+INDEX('FD inverse'!$A$32:$BH$32,1,'FD mesh'!$B$15+1)*Setup!$B$22</f>
        <v>15.0918938376895</v>
      </c>
      <c r="AI176" s="0" t="n">
        <f aca="false">SUMPRODUCT('FD inverse'!$A$33:$BH$33,'FD mesh'!$B$84:$BI$84,$E175:$BL175)+'FD inverse'!$A$33*$C176/Setup!$B$17+INDEX('FD inverse'!$A$33:$BH$33,1,'FD mesh'!$B$15+1)*Setup!$B$22</f>
        <v>15.0831467635768</v>
      </c>
      <c r="AJ176" s="0" t="n">
        <f aca="false">SUMPRODUCT('FD inverse'!$A$34:$BH$34,'FD mesh'!$B$84:$BI$84,$E175:$BL175)+'FD inverse'!$A$34*$C176/Setup!$B$17+INDEX('FD inverse'!$A$34:$BH$34,1,'FD mesh'!$B$15+1)*Setup!$B$22</f>
        <v>15.0748535267287</v>
      </c>
      <c r="AK176" s="0" t="n">
        <f aca="false">SUMPRODUCT('FD inverse'!$A$35:$BH$35,'FD mesh'!$B$84:$BI$84,$E175:$BL175)+'FD inverse'!$A$35*$C176/Setup!$B$17+INDEX('FD inverse'!$A$35:$BH$35,1,'FD mesh'!$B$15+1)*Setup!$B$22</f>
        <v>15.0669716530054</v>
      </c>
      <c r="AL176" s="0" t="n">
        <f aca="false">SUMPRODUCT('FD inverse'!$A$36:$BH$36,'FD mesh'!$B$84:$BI$84,$E175:$BL175)+'FD inverse'!$A$36*$C176/Setup!$B$17+INDEX('FD inverse'!$A$36:$BH$36,1,'FD mesh'!$B$15+1)*Setup!$B$22</f>
        <v>15.059460125397</v>
      </c>
      <c r="AM176" s="0" t="n">
        <f aca="false">SUMPRODUCT('FD inverse'!$A$37:$BH$37,'FD mesh'!$B$84:$BI$84,$E175:$BL175)+'FD inverse'!$A$37*$C176/Setup!$B$17+INDEX('FD inverse'!$A$37:$BH$37,1,'FD mesh'!$B$15+1)*Setup!$B$22</f>
        <v>15.0522792608284</v>
      </c>
      <c r="AN176" s="0" t="n">
        <f aca="false">SUMPRODUCT('FD inverse'!$A$38:$BH$38,'FD mesh'!$B$84:$BI$84,$E175:$BL175)+'FD inverse'!$A$38*$C176/Setup!$B$17+INDEX('FD inverse'!$A$38:$BH$38,1,'FD mesh'!$B$15+1)*Setup!$B$22</f>
        <v>15.0453905843124</v>
      </c>
      <c r="AO176" s="0" t="n">
        <f aca="false">SUMPRODUCT('FD inverse'!$A$39:$BH$39,'FD mesh'!$B$84:$BI$84,$E175:$BL175)+'FD inverse'!$A$39*$C176/Setup!$B$17+INDEX('FD inverse'!$A$39:$BH$39,1,'FD mesh'!$B$15+1)*Setup!$B$22</f>
        <v>15.0387567012813</v>
      </c>
      <c r="AP176" s="0" t="n">
        <f aca="false">SUMPRODUCT('FD inverse'!$A$40:$BH$40,'FD mesh'!$B$84:$BI$84,$E175:$BL175)+'FD inverse'!$A$40*$C176/Setup!$B$17+INDEX('FD inverse'!$A$40:$BH$40,1,'FD mesh'!$B$15+1)*Setup!$B$22</f>
        <v>15.032341168741</v>
      </c>
      <c r="AQ176" s="0" t="n">
        <f aca="false">SUMPRODUCT('FD inverse'!$A$41:$BH$41,'FD mesh'!$B$84:$BI$84,$E175:$BL175)+'FD inverse'!$A$41*$C176/Setup!$B$17+INDEX('FD inverse'!$A$41:$BH$41,1,'FD mesh'!$B$15+1)*Setup!$B$22</f>
        <v>15.0261083657297</v>
      </c>
      <c r="AR176" s="0" t="n">
        <f aca="false">SUMPRODUCT('FD inverse'!$A$42:$BH$42,'FD mesh'!$B$84:$BI$84,$E175:$BL175)+'FD inverse'!$A$42*$C176/Setup!$B$17+INDEX('FD inverse'!$A$42:$BH$42,1,'FD mesh'!$B$15+1)*Setup!$B$22</f>
        <v>15.0200233634195</v>
      </c>
      <c r="AS176" s="0" t="n">
        <f aca="false">SUMPRODUCT('FD inverse'!$A$43:$BH$43,'FD mesh'!$B$84:$BI$84,$E175:$BL175)+'FD inverse'!$A$43*$C176/Setup!$B$17+INDEX('FD inverse'!$A$43:$BH$43,1,'FD mesh'!$B$15+1)*Setup!$B$22</f>
        <v>0</v>
      </c>
      <c r="AT176" s="0" t="n">
        <f aca="false">SUMPRODUCT('FD inverse'!$A$44:$BH$44,'FD mesh'!$B$84:$BI$84,$E175:$BL175)+'FD inverse'!$A$44*$C176/Setup!$B$17+INDEX('FD inverse'!$A$44:$BH$44,1,'FD mesh'!$B$15+1)*Setup!$B$22</f>
        <v>0</v>
      </c>
      <c r="AU176" s="0" t="n">
        <f aca="false">SUMPRODUCT('FD inverse'!$A$45:$BH$45,'FD mesh'!$B$84:$BI$84,$E175:$BL175)+'FD inverse'!$A$45*$C176/Setup!$B$17+INDEX('FD inverse'!$A$45:$BH$45,1,'FD mesh'!$B$15+1)*Setup!$B$22</f>
        <v>0</v>
      </c>
      <c r="AV176" s="0" t="n">
        <f aca="false">SUMPRODUCT('FD inverse'!$A$46:$BH$46,'FD mesh'!$B$84:$BI$84,$E175:$BL175)+'FD inverse'!$A$46*$C176/Setup!$B$17+INDEX('FD inverse'!$A$46:$BH$46,1,'FD mesh'!$B$15+1)*Setup!$B$22</f>
        <v>0</v>
      </c>
      <c r="AW176" s="0" t="n">
        <f aca="false">SUMPRODUCT('FD inverse'!$A$47:$BH$47,'FD mesh'!$B$84:$BI$84,$E175:$BL175)+'FD inverse'!$A$47*$C176/Setup!$B$17+INDEX('FD inverse'!$A$47:$BH$47,1,'FD mesh'!$B$15+1)*Setup!$B$22</f>
        <v>0</v>
      </c>
      <c r="AX176" s="0" t="n">
        <f aca="false">SUMPRODUCT('FD inverse'!$A$48:$BH$48,'FD mesh'!$B$84:$BI$84,$E175:$BL175)+'FD inverse'!$A$48*$C176/Setup!$B$17+INDEX('FD inverse'!$A$48:$BH$48,1,'FD mesh'!$B$15+1)*Setup!$B$22</f>
        <v>0</v>
      </c>
      <c r="AY176" s="0" t="n">
        <f aca="false">SUMPRODUCT('FD inverse'!$A$49:$BH$49,'FD mesh'!$B$84:$BI$84,$E175:$BL175)+'FD inverse'!$A$49*$C176/Setup!$B$17+INDEX('FD inverse'!$A$49:$BH$49,1,'FD mesh'!$B$15+1)*Setup!$B$22</f>
        <v>0</v>
      </c>
      <c r="AZ176" s="0" t="n">
        <f aca="false">SUMPRODUCT('FD inverse'!$A$50:$BH$50,'FD mesh'!$B$84:$BI$84,$E175:$BL175)+'FD inverse'!$A$50*$C176/Setup!$B$17+INDEX('FD inverse'!$A$50:$BH$50,1,'FD mesh'!$B$15+1)*Setup!$B$22</f>
        <v>0</v>
      </c>
      <c r="BA176" s="0" t="n">
        <f aca="false">SUMPRODUCT('FD inverse'!$A$51:$BH$51,'FD mesh'!$B$84:$BI$84,$E175:$BL175)+'FD inverse'!$A$51*$C176/Setup!$B$17+INDEX('FD inverse'!$A$51:$BH$51,1,'FD mesh'!$B$15+1)*Setup!$B$22</f>
        <v>0</v>
      </c>
      <c r="BB176" s="0" t="n">
        <f aca="false">SUMPRODUCT('FD inverse'!$A$52:$BH$52,'FD mesh'!$B$84:$BI$84,$E175:$BL175)+'FD inverse'!$A$52*$C176/Setup!$B$17+INDEX('FD inverse'!$A$52:$BH$52,1,'FD mesh'!$B$15+1)*Setup!$B$22</f>
        <v>0</v>
      </c>
      <c r="BC176" s="0" t="n">
        <f aca="false">SUMPRODUCT('FD inverse'!$A$53:$BH$53,'FD mesh'!$B$84:$BI$84,$E175:$BL175)+'FD inverse'!$A$53*$C176/Setup!$B$17+INDEX('FD inverse'!$A$53:$BH$53,1,'FD mesh'!$B$15+1)*Setup!$B$22</f>
        <v>0</v>
      </c>
      <c r="BD176" s="0" t="n">
        <f aca="false">SUMPRODUCT('FD inverse'!$A$54:$BH$54,'FD mesh'!$B$84:$BI$84,$E175:$BL175)+'FD inverse'!$A$54*$C176/Setup!$B$17+INDEX('FD inverse'!$A$54:$BH$54,1,'FD mesh'!$B$15+1)*Setup!$B$22</f>
        <v>0</v>
      </c>
      <c r="BE176" s="0" t="n">
        <f aca="false">SUMPRODUCT('FD inverse'!$A$55:$BH$55,'FD mesh'!$B$84:$BI$84,$E175:$BL175)+'FD inverse'!$A$55*$C176/Setup!$B$17+INDEX('FD inverse'!$A$55:$BH$55,1,'FD mesh'!$B$15+1)*Setup!$B$22</f>
        <v>0</v>
      </c>
      <c r="BF176" s="0" t="n">
        <f aca="false">SUMPRODUCT('FD inverse'!$A$56:$BH$56,'FD mesh'!$B$84:$BI$84,$E175:$BL175)+'FD inverse'!$A$56*$C176/Setup!$B$17+INDEX('FD inverse'!$A$56:$BH$56,1,'FD mesh'!$B$15+1)*Setup!$B$22</f>
        <v>0</v>
      </c>
      <c r="BG176" s="0" t="n">
        <f aca="false">SUMPRODUCT('FD inverse'!$A$57:$BH$57,'FD mesh'!$B$84:$BI$84,$E175:$BL175)+'FD inverse'!$A$57*$C176/Setup!$B$17+INDEX('FD inverse'!$A$57:$BH$57,1,'FD mesh'!$B$15+1)*Setup!$B$22</f>
        <v>0</v>
      </c>
      <c r="BH176" s="0" t="n">
        <f aca="false">SUMPRODUCT('FD inverse'!$A$58:$BH$58,'FD mesh'!$B$84:$BI$84,$E175:$BL175)+'FD inverse'!$A$58*$C176/Setup!$B$17+INDEX('FD inverse'!$A$58:$BH$58,1,'FD mesh'!$B$15+1)*Setup!$B$22</f>
        <v>0</v>
      </c>
      <c r="BI176" s="0" t="n">
        <f aca="false">SUMPRODUCT('FD inverse'!$A$59:$BH$59,'FD mesh'!$B$84:$BI$84,$E175:$BL175)+'FD inverse'!$A$59*$C176/Setup!$B$17+INDEX('FD inverse'!$A$59:$BH$59,1,'FD mesh'!$B$15+1)*Setup!$B$22</f>
        <v>0</v>
      </c>
      <c r="BJ176" s="0" t="n">
        <f aca="false">SUMPRODUCT('FD inverse'!$A$60:$BH$60,'FD mesh'!$B$84:$BI$84,$E175:$BL175)+'FD inverse'!$A$60*$C176/Setup!$B$17+INDEX('FD inverse'!$A$60:$BH$60,1,'FD mesh'!$B$15+1)*Setup!$B$22</f>
        <v>0</v>
      </c>
      <c r="BK176" s="0" t="n">
        <f aca="false">SUMPRODUCT('FD inverse'!$A$61:$BH$61,'FD mesh'!$B$84:$BI$84,$E175:$BL175)+'FD inverse'!$A$61*$C176/Setup!$B$17+INDEX('FD inverse'!$A$61:$BH$61,1,'FD mesh'!$B$15+1)*Setup!$B$22</f>
        <v>0</v>
      </c>
      <c r="BL176" s="0" t="n">
        <f aca="false">SUMPRODUCT('FD inverse'!$A$62:$BH$62,'FD mesh'!$B$84:$BI$84,$E175:$BL175)+'FD inverse'!$A$62*$C176/Setup!$B$17+INDEX('FD inverse'!$A$62:$BH$62,1,'FD mesh'!$B$15+1)*Setup!$B$22</f>
        <v>0</v>
      </c>
    </row>
    <row r="177" customFormat="false" ht="15" hidden="false" customHeight="false" outlineLevel="0" collapsed="false">
      <c r="A177" s="0" t="n">
        <v>172</v>
      </c>
      <c r="B177" s="0" t="n">
        <f aca="false">A177*Setup!$B$11/3600</f>
        <v>14.3333333333333</v>
      </c>
      <c r="C177" s="0" t="n">
        <f aca="false">Setup!$B$7+Setup!$B$8*COS(2*PI()*(B177-Setup!$B$9)/24)</f>
        <v>27.6252311481466</v>
      </c>
      <c r="D177" s="0" t="n">
        <f aca="false">(C177-E177)/Setup!$B$17</f>
        <v>26.5510948641503</v>
      </c>
      <c r="E177" s="0" t="n">
        <f aca="false">SUMPRODUCT('FD inverse'!$A$3:$BH$3,'FD mesh'!$B$84:$BI$84,$E176:$BL176)+'FD inverse'!$A$3*$C177/Setup!$B$17+INDEX('FD inverse'!$A$3:$BH$3,1,'FD mesh'!$B$15+1)*Setup!$B$22</f>
        <v>24.1735888158071</v>
      </c>
      <c r="F177" s="0" t="n">
        <f aca="false">SUMPRODUCT('FD inverse'!$A$4:$BH$4,'FD mesh'!$B$84:$BI$84,$E176:$BL176)+'FD inverse'!$A$4*$C177/Setup!$B$17+INDEX('FD inverse'!$A$4:$BH$4,1,'FD mesh'!$B$15+1)*Setup!$B$22</f>
        <v>23.3918628359372</v>
      </c>
      <c r="G177" s="0" t="n">
        <f aca="false">SUMPRODUCT('FD inverse'!$A$5:$BH$5,'FD mesh'!$B$84:$BI$84,$E176:$BL176)+'FD inverse'!$A$5*$C177/Setup!$B$17+INDEX('FD inverse'!$A$5:$BH$5,1,'FD mesh'!$B$15+1)*Setup!$B$22</f>
        <v>22.6271500730609</v>
      </c>
      <c r="H177" s="0" t="n">
        <f aca="false">SUMPRODUCT('FD inverse'!$A$6:$BH$6,'FD mesh'!$B$84:$BI$84,$E176:$BL176)+'FD inverse'!$A$6*$C177/Setup!$B$17+INDEX('FD inverse'!$A$6:$BH$6,1,'FD mesh'!$B$15+1)*Setup!$B$22</f>
        <v>20.0861112601747</v>
      </c>
      <c r="I177" s="0" t="n">
        <f aca="false">SUMPRODUCT('FD inverse'!$A$7:$BH$7,'FD mesh'!$B$84:$BI$84,$E176:$BL176)+'FD inverse'!$A$7*$C177/Setup!$B$17+INDEX('FD inverse'!$A$7:$BH$7,1,'FD mesh'!$B$15+1)*Setup!$B$22</f>
        <v>19.8723336112658</v>
      </c>
      <c r="J177" s="0" t="n">
        <f aca="false">SUMPRODUCT('FD inverse'!$A$8:$BH$8,'FD mesh'!$B$84:$BI$84,$E176:$BL176)+'FD inverse'!$A$8*$C177/Setup!$B$17+INDEX('FD inverse'!$A$8:$BH$8,1,'FD mesh'!$B$15+1)*Setup!$B$22</f>
        <v>19.6806479498926</v>
      </c>
      <c r="K177" s="0" t="n">
        <f aca="false">SUMPRODUCT('FD inverse'!$A$9:$BH$9,'FD mesh'!$B$84:$BI$84,$E176:$BL176)+'FD inverse'!$A$9*$C177/Setup!$B$17+INDEX('FD inverse'!$A$9:$BH$9,1,'FD mesh'!$B$15+1)*Setup!$B$22</f>
        <v>19.5109267128858</v>
      </c>
      <c r="L177" s="0" t="n">
        <f aca="false">SUMPRODUCT('FD inverse'!$A$10:$BH$10,'FD mesh'!$B$84:$BI$84,$E176:$BL176)+'FD inverse'!$A$10*$C177/Setup!$B$17+INDEX('FD inverse'!$A$10:$BH$10,1,'FD mesh'!$B$15+1)*Setup!$B$22</f>
        <v>19.3630220893734</v>
      </c>
      <c r="M177" s="0" t="n">
        <f aca="false">SUMPRODUCT('FD inverse'!$A$11:$BH$11,'FD mesh'!$B$84:$BI$84,$E176:$BL176)+'FD inverse'!$A$11*$C177/Setup!$B$17+INDEX('FD inverse'!$A$11:$BH$11,1,'FD mesh'!$B$15+1)*Setup!$B$22</f>
        <v>19.2367774877288</v>
      </c>
      <c r="N177" s="0" t="n">
        <f aca="false">SUMPRODUCT('FD inverse'!$A$12:$BH$12,'FD mesh'!$B$84:$BI$84,$E176:$BL176)+'FD inverse'!$A$12*$C177/Setup!$B$17+INDEX('FD inverse'!$A$12:$BH$12,1,'FD mesh'!$B$15+1)*Setup!$B$22</f>
        <v>19.1320373197552</v>
      </c>
      <c r="O177" s="0" t="n">
        <f aca="false">SUMPRODUCT('FD inverse'!$A$13:$BH$13,'FD mesh'!$B$84:$BI$84,$E176:$BL176)+'FD inverse'!$A$13*$C177/Setup!$B$17+INDEX('FD inverse'!$A$13:$BH$13,1,'FD mesh'!$B$15+1)*Setup!$B$22</f>
        <v>19.0486551657277</v>
      </c>
      <c r="P177" s="0" t="n">
        <f aca="false">SUMPRODUCT('FD inverse'!$A$14:$BH$14,'FD mesh'!$B$84:$BI$84,$E176:$BL176)+'FD inverse'!$A$14*$C177/Setup!$B$17+INDEX('FD inverse'!$A$14:$BH$14,1,'FD mesh'!$B$15+1)*Setup!$B$22</f>
        <v>18.9865003775312</v>
      </c>
      <c r="Q177" s="0" t="n">
        <f aca="false">SUMPRODUCT('FD inverse'!$A$15:$BH$15,'FD mesh'!$B$84:$BI$84,$E176:$BL176)+'FD inverse'!$A$15*$C177/Setup!$B$17+INDEX('FD inverse'!$A$15:$BH$15,1,'FD mesh'!$B$15+1)*Setup!$B$22</f>
        <v>18.9454631693271</v>
      </c>
      <c r="R177" s="0" t="n">
        <f aca="false">SUMPRODUCT('FD inverse'!$A$16:$BH$16,'FD mesh'!$B$84:$BI$84,$E176:$BL176)+'FD inverse'!$A$16*$C177/Setup!$B$17+INDEX('FD inverse'!$A$16:$BH$16,1,'FD mesh'!$B$15+1)*Setup!$B$22</f>
        <v>18.9254582362317</v>
      </c>
      <c r="S177" s="0" t="n">
        <f aca="false">SUMPRODUCT('FD inverse'!$A$17:$BH$17,'FD mesh'!$B$84:$BI$84,$E176:$BL176)+'FD inverse'!$A$17*$C177/Setup!$B$17+INDEX('FD inverse'!$A$17:$BH$17,1,'FD mesh'!$B$15+1)*Setup!$B$22</f>
        <v>18.6233899436987</v>
      </c>
      <c r="T177" s="0" t="n">
        <f aca="false">SUMPRODUCT('FD inverse'!$A$18:$BH$18,'FD mesh'!$B$84:$BI$84,$E176:$BL176)+'FD inverse'!$A$18*$C177/Setup!$B$17+INDEX('FD inverse'!$A$18:$BH$18,1,'FD mesh'!$B$15+1)*Setup!$B$22</f>
        <v>18.3310632780595</v>
      </c>
      <c r="U177" s="0" t="n">
        <f aca="false">SUMPRODUCT('FD inverse'!$A$19:$BH$19,'FD mesh'!$B$84:$BI$84,$E176:$BL176)+'FD inverse'!$A$19*$C177/Setup!$B$17+INDEX('FD inverse'!$A$19:$BH$19,1,'FD mesh'!$B$15+1)*Setup!$B$22</f>
        <v>18.0477650581842</v>
      </c>
      <c r="V177" s="0" t="n">
        <f aca="false">SUMPRODUCT('FD inverse'!$A$20:$BH$20,'FD mesh'!$B$84:$BI$84,$E176:$BL176)+'FD inverse'!$A$20*$C177/Setup!$B$17+INDEX('FD inverse'!$A$20:$BH$20,1,'FD mesh'!$B$15+1)*Setup!$B$22</f>
        <v>17.7727893968002</v>
      </c>
      <c r="W177" s="0" t="n">
        <f aca="false">SUMPRODUCT('FD inverse'!$A$21:$BH$21,'FD mesh'!$B$84:$BI$84,$E176:$BL176)+'FD inverse'!$A$21*$C177/Setup!$B$17+INDEX('FD inverse'!$A$21:$BH$21,1,'FD mesh'!$B$15+1)*Setup!$B$22</f>
        <v>17.5054377114041</v>
      </c>
      <c r="X177" s="0" t="n">
        <f aca="false">SUMPRODUCT('FD inverse'!$A$22:$BH$22,'FD mesh'!$B$84:$BI$84,$E176:$BL176)+'FD inverse'!$A$22*$C177/Setup!$B$17+INDEX('FD inverse'!$A$22:$BH$22,1,'FD mesh'!$B$15+1)*Setup!$B$22</f>
        <v>17.2450186036382</v>
      </c>
      <c r="Y177" s="0" t="n">
        <f aca="false">SUMPRODUCT('FD inverse'!$A$23:$BH$23,'FD mesh'!$B$84:$BI$84,$E176:$BL176)+'FD inverse'!$A$23*$C177/Setup!$B$17+INDEX('FD inverse'!$A$23:$BH$23,1,'FD mesh'!$B$15+1)*Setup!$B$22</f>
        <v>16.9908476204156</v>
      </c>
      <c r="Z177" s="0" t="n">
        <f aca="false">SUMPRODUCT('FD inverse'!$A$24:$BH$24,'FD mesh'!$B$84:$BI$84,$E176:$BL176)+'FD inverse'!$A$24*$C177/Setup!$B$17+INDEX('FD inverse'!$A$24:$BH$24,1,'FD mesh'!$B$15+1)*Setup!$B$22</f>
        <v>16.7422469094809</v>
      </c>
      <c r="AA177" s="0" t="n">
        <f aca="false">SUMPRODUCT('FD inverse'!$A$25:$BH$25,'FD mesh'!$B$84:$BI$84,$E176:$BL176)+'FD inverse'!$A$25*$C177/Setup!$B$17+INDEX('FD inverse'!$A$25:$BH$25,1,'FD mesh'!$B$15+1)*Setup!$B$22</f>
        <v>16.4985447815356</v>
      </c>
      <c r="AB177" s="0" t="n">
        <f aca="false">SUMPRODUCT('FD inverse'!$A$26:$BH$26,'FD mesh'!$B$84:$BI$84,$E176:$BL176)+'FD inverse'!$A$26*$C177/Setup!$B$17+INDEX('FD inverse'!$A$26:$BH$26,1,'FD mesh'!$B$15+1)*Setup!$B$22</f>
        <v>16.259075190538</v>
      </c>
      <c r="AC177" s="0" t="n">
        <f aca="false">SUMPRODUCT('FD inverse'!$A$27:$BH$27,'FD mesh'!$B$84:$BI$84,$E176:$BL176)+'FD inverse'!$A$27*$C177/Setup!$B$17+INDEX('FD inverse'!$A$27:$BH$27,1,'FD mesh'!$B$15+1)*Setup!$B$22</f>
        <v>16.0231771433101</v>
      </c>
      <c r="AD177" s="0" t="n">
        <f aca="false">SUMPRODUCT('FD inverse'!$A$28:$BH$28,'FD mesh'!$B$84:$BI$84,$E176:$BL176)+'FD inverse'!$A$28*$C177/Setup!$B$17+INDEX('FD inverse'!$A$28:$BH$28,1,'FD mesh'!$B$15+1)*Setup!$B$22</f>
        <v>15.7901940491594</v>
      </c>
      <c r="AE177" s="0" t="n">
        <f aca="false">SUMPRODUCT('FD inverse'!$A$29:$BH$29,'FD mesh'!$B$84:$BI$84,$E176:$BL176)+'FD inverse'!$A$29*$C177/Setup!$B$17+INDEX('FD inverse'!$A$29:$BH$29,1,'FD mesh'!$B$15+1)*Setup!$B$22</f>
        <v>15.5594730198423</v>
      </c>
      <c r="AF177" s="0" t="n">
        <f aca="false">SUMPRODUCT('FD inverse'!$A$30:$BH$30,'FD mesh'!$B$84:$BI$84,$E176:$BL176)+'FD inverse'!$A$30*$C177/Setup!$B$17+INDEX('FD inverse'!$A$30:$BH$30,1,'FD mesh'!$B$15+1)*Setup!$B$22</f>
        <v>15.3303641298765</v>
      </c>
      <c r="AG177" s="0" t="n">
        <f aca="false">SUMPRODUCT('FD inverse'!$A$31:$BH$31,'FD mesh'!$B$84:$BI$84,$E176:$BL176)+'FD inverse'!$A$31*$C177/Setup!$B$17+INDEX('FD inverse'!$A$31:$BH$31,1,'FD mesh'!$B$15+1)*Setup!$B$22</f>
        <v>15.1022196469355</v>
      </c>
      <c r="AH177" s="0" t="n">
        <f aca="false">SUMPRODUCT('FD inverse'!$A$32:$BH$32,'FD mesh'!$B$84:$BI$84,$E176:$BL176)+'FD inverse'!$A$32*$C177/Setup!$B$17+INDEX('FD inverse'!$A$32:$BH$32,1,'FD mesh'!$B$15+1)*Setup!$B$22</f>
        <v>15.0928839179444</v>
      </c>
      <c r="AI177" s="0" t="n">
        <f aca="false">SUMPRODUCT('FD inverse'!$A$33:$BH$33,'FD mesh'!$B$84:$BI$84,$E176:$BL176)+'FD inverse'!$A$33*$C177/Setup!$B$17+INDEX('FD inverse'!$A$33:$BH$33,1,'FD mesh'!$B$15+1)*Setup!$B$22</f>
        <v>15.084049390383</v>
      </c>
      <c r="AJ177" s="0" t="n">
        <f aca="false">SUMPRODUCT('FD inverse'!$A$34:$BH$34,'FD mesh'!$B$84:$BI$84,$E176:$BL176)+'FD inverse'!$A$34*$C177/Setup!$B$17+INDEX('FD inverse'!$A$34:$BH$34,1,'FD mesh'!$B$15+1)*Setup!$B$22</f>
        <v>15.0756717933014</v>
      </c>
      <c r="AK177" s="0" t="n">
        <f aca="false">SUMPRODUCT('FD inverse'!$A$35:$BH$35,'FD mesh'!$B$84:$BI$84,$E176:$BL176)+'FD inverse'!$A$35*$C177/Setup!$B$17+INDEX('FD inverse'!$A$35:$BH$35,1,'FD mesh'!$B$15+1)*Setup!$B$22</f>
        <v>15.0677084216061</v>
      </c>
      <c r="AL177" s="0" t="n">
        <f aca="false">SUMPRODUCT('FD inverse'!$A$36:$BH$36,'FD mesh'!$B$84:$BI$84,$E176:$BL176)+'FD inverse'!$A$36*$C177/Setup!$B$17+INDEX('FD inverse'!$A$36:$BH$36,1,'FD mesh'!$B$15+1)*Setup!$B$22</f>
        <v>15.0601180191465</v>
      </c>
      <c r="AM177" s="0" t="n">
        <f aca="false">SUMPRODUCT('FD inverse'!$A$37:$BH$37,'FD mesh'!$B$84:$BI$84,$E176:$BL176)+'FD inverse'!$A$37*$C177/Setup!$B$17+INDEX('FD inverse'!$A$37:$BH$37,1,'FD mesh'!$B$15+1)*Setup!$B$22</f>
        <v>15.0528606576564</v>
      </c>
      <c r="AN177" s="0" t="n">
        <f aca="false">SUMPRODUCT('FD inverse'!$A$38:$BH$38,'FD mesh'!$B$84:$BI$84,$E176:$BL176)+'FD inverse'!$A$38*$C177/Setup!$B$17+INDEX('FD inverse'!$A$38:$BH$38,1,'FD mesh'!$B$15+1)*Setup!$B$22</f>
        <v>15.045897612632</v>
      </c>
      <c r="AO177" s="0" t="n">
        <f aca="false">SUMPRODUCT('FD inverse'!$A$39:$BH$39,'FD mesh'!$B$84:$BI$84,$E176:$BL176)+'FD inverse'!$A$39*$C177/Setup!$B$17+INDEX('FD inverse'!$A$39:$BH$39,1,'FD mesh'!$B$15+1)*Setup!$B$22</f>
        <v>15.0391912370215</v>
      </c>
      <c r="AP177" s="0" t="n">
        <f aca="false">SUMPRODUCT('FD inverse'!$A$40:$BH$40,'FD mesh'!$B$84:$BI$84,$E176:$BL176)+'FD inverse'!$A$40*$C177/Setup!$B$17+INDEX('FD inverse'!$A$40:$BH$40,1,'FD mesh'!$B$15+1)*Setup!$B$22</f>
        <v>15.0327048334115</v>
      </c>
      <c r="AQ177" s="0" t="n">
        <f aca="false">SUMPRODUCT('FD inverse'!$A$41:$BH$41,'FD mesh'!$B$84:$BI$84,$E176:$BL176)+'FD inverse'!$A$41*$C177/Setup!$B$17+INDEX('FD inverse'!$A$41:$BH$41,1,'FD mesh'!$B$15+1)*Setup!$B$22</f>
        <v>15.0264025252342</v>
      </c>
      <c r="AR177" s="0" t="n">
        <f aca="false">SUMPRODUCT('FD inverse'!$A$42:$BH$42,'FD mesh'!$B$84:$BI$84,$E176:$BL176)+'FD inverse'!$A$42*$C177/Setup!$B$17+INDEX('FD inverse'!$A$42:$BH$42,1,'FD mesh'!$B$15+1)*Setup!$B$22</f>
        <v>15.0202491273734</v>
      </c>
      <c r="AS177" s="0" t="n">
        <f aca="false">SUMPRODUCT('FD inverse'!$A$43:$BH$43,'FD mesh'!$B$84:$BI$84,$E176:$BL176)+'FD inverse'!$A$43*$C177/Setup!$B$17+INDEX('FD inverse'!$A$43:$BH$43,1,'FD mesh'!$B$15+1)*Setup!$B$22</f>
        <v>0</v>
      </c>
      <c r="AT177" s="0" t="n">
        <f aca="false">SUMPRODUCT('FD inverse'!$A$44:$BH$44,'FD mesh'!$B$84:$BI$84,$E176:$BL176)+'FD inverse'!$A$44*$C177/Setup!$B$17+INDEX('FD inverse'!$A$44:$BH$44,1,'FD mesh'!$B$15+1)*Setup!$B$22</f>
        <v>0</v>
      </c>
      <c r="AU177" s="0" t="n">
        <f aca="false">SUMPRODUCT('FD inverse'!$A$45:$BH$45,'FD mesh'!$B$84:$BI$84,$E176:$BL176)+'FD inverse'!$A$45*$C177/Setup!$B$17+INDEX('FD inverse'!$A$45:$BH$45,1,'FD mesh'!$B$15+1)*Setup!$B$22</f>
        <v>0</v>
      </c>
      <c r="AV177" s="0" t="n">
        <f aca="false">SUMPRODUCT('FD inverse'!$A$46:$BH$46,'FD mesh'!$B$84:$BI$84,$E176:$BL176)+'FD inverse'!$A$46*$C177/Setup!$B$17+INDEX('FD inverse'!$A$46:$BH$46,1,'FD mesh'!$B$15+1)*Setup!$B$22</f>
        <v>0</v>
      </c>
      <c r="AW177" s="0" t="n">
        <f aca="false">SUMPRODUCT('FD inverse'!$A$47:$BH$47,'FD mesh'!$B$84:$BI$84,$E176:$BL176)+'FD inverse'!$A$47*$C177/Setup!$B$17+INDEX('FD inverse'!$A$47:$BH$47,1,'FD mesh'!$B$15+1)*Setup!$B$22</f>
        <v>0</v>
      </c>
      <c r="AX177" s="0" t="n">
        <f aca="false">SUMPRODUCT('FD inverse'!$A$48:$BH$48,'FD mesh'!$B$84:$BI$84,$E176:$BL176)+'FD inverse'!$A$48*$C177/Setup!$B$17+INDEX('FD inverse'!$A$48:$BH$48,1,'FD mesh'!$B$15+1)*Setup!$B$22</f>
        <v>0</v>
      </c>
      <c r="AY177" s="0" t="n">
        <f aca="false">SUMPRODUCT('FD inverse'!$A$49:$BH$49,'FD mesh'!$B$84:$BI$84,$E176:$BL176)+'FD inverse'!$A$49*$C177/Setup!$B$17+INDEX('FD inverse'!$A$49:$BH$49,1,'FD mesh'!$B$15+1)*Setup!$B$22</f>
        <v>0</v>
      </c>
      <c r="AZ177" s="0" t="n">
        <f aca="false">SUMPRODUCT('FD inverse'!$A$50:$BH$50,'FD mesh'!$B$84:$BI$84,$E176:$BL176)+'FD inverse'!$A$50*$C177/Setup!$B$17+INDEX('FD inverse'!$A$50:$BH$50,1,'FD mesh'!$B$15+1)*Setup!$B$22</f>
        <v>0</v>
      </c>
      <c r="BA177" s="0" t="n">
        <f aca="false">SUMPRODUCT('FD inverse'!$A$51:$BH$51,'FD mesh'!$B$84:$BI$84,$E176:$BL176)+'FD inverse'!$A$51*$C177/Setup!$B$17+INDEX('FD inverse'!$A$51:$BH$51,1,'FD mesh'!$B$15+1)*Setup!$B$22</f>
        <v>0</v>
      </c>
      <c r="BB177" s="0" t="n">
        <f aca="false">SUMPRODUCT('FD inverse'!$A$52:$BH$52,'FD mesh'!$B$84:$BI$84,$E176:$BL176)+'FD inverse'!$A$52*$C177/Setup!$B$17+INDEX('FD inverse'!$A$52:$BH$52,1,'FD mesh'!$B$15+1)*Setup!$B$22</f>
        <v>0</v>
      </c>
      <c r="BC177" s="0" t="n">
        <f aca="false">SUMPRODUCT('FD inverse'!$A$53:$BH$53,'FD mesh'!$B$84:$BI$84,$E176:$BL176)+'FD inverse'!$A$53*$C177/Setup!$B$17+INDEX('FD inverse'!$A$53:$BH$53,1,'FD mesh'!$B$15+1)*Setup!$B$22</f>
        <v>0</v>
      </c>
      <c r="BD177" s="0" t="n">
        <f aca="false">SUMPRODUCT('FD inverse'!$A$54:$BH$54,'FD mesh'!$B$84:$BI$84,$E176:$BL176)+'FD inverse'!$A$54*$C177/Setup!$B$17+INDEX('FD inverse'!$A$54:$BH$54,1,'FD mesh'!$B$15+1)*Setup!$B$22</f>
        <v>0</v>
      </c>
      <c r="BE177" s="0" t="n">
        <f aca="false">SUMPRODUCT('FD inverse'!$A$55:$BH$55,'FD mesh'!$B$84:$BI$84,$E176:$BL176)+'FD inverse'!$A$55*$C177/Setup!$B$17+INDEX('FD inverse'!$A$55:$BH$55,1,'FD mesh'!$B$15+1)*Setup!$B$22</f>
        <v>0</v>
      </c>
      <c r="BF177" s="0" t="n">
        <f aca="false">SUMPRODUCT('FD inverse'!$A$56:$BH$56,'FD mesh'!$B$84:$BI$84,$E176:$BL176)+'FD inverse'!$A$56*$C177/Setup!$B$17+INDEX('FD inverse'!$A$56:$BH$56,1,'FD mesh'!$B$15+1)*Setup!$B$22</f>
        <v>0</v>
      </c>
      <c r="BG177" s="0" t="n">
        <f aca="false">SUMPRODUCT('FD inverse'!$A$57:$BH$57,'FD mesh'!$B$84:$BI$84,$E176:$BL176)+'FD inverse'!$A$57*$C177/Setup!$B$17+INDEX('FD inverse'!$A$57:$BH$57,1,'FD mesh'!$B$15+1)*Setup!$B$22</f>
        <v>0</v>
      </c>
      <c r="BH177" s="0" t="n">
        <f aca="false">SUMPRODUCT('FD inverse'!$A$58:$BH$58,'FD mesh'!$B$84:$BI$84,$E176:$BL176)+'FD inverse'!$A$58*$C177/Setup!$B$17+INDEX('FD inverse'!$A$58:$BH$58,1,'FD mesh'!$B$15+1)*Setup!$B$22</f>
        <v>0</v>
      </c>
      <c r="BI177" s="0" t="n">
        <f aca="false">SUMPRODUCT('FD inverse'!$A$59:$BH$59,'FD mesh'!$B$84:$BI$84,$E176:$BL176)+'FD inverse'!$A$59*$C177/Setup!$B$17+INDEX('FD inverse'!$A$59:$BH$59,1,'FD mesh'!$B$15+1)*Setup!$B$22</f>
        <v>0</v>
      </c>
      <c r="BJ177" s="0" t="n">
        <f aca="false">SUMPRODUCT('FD inverse'!$A$60:$BH$60,'FD mesh'!$B$84:$BI$84,$E176:$BL176)+'FD inverse'!$A$60*$C177/Setup!$B$17+INDEX('FD inverse'!$A$60:$BH$60,1,'FD mesh'!$B$15+1)*Setup!$B$22</f>
        <v>0</v>
      </c>
      <c r="BK177" s="0" t="n">
        <f aca="false">SUMPRODUCT('FD inverse'!$A$61:$BH$61,'FD mesh'!$B$84:$BI$84,$E176:$BL176)+'FD inverse'!$A$61*$C177/Setup!$B$17+INDEX('FD inverse'!$A$61:$BH$61,1,'FD mesh'!$B$15+1)*Setup!$B$22</f>
        <v>0</v>
      </c>
      <c r="BL177" s="0" t="n">
        <f aca="false">SUMPRODUCT('FD inverse'!$A$62:$BH$62,'FD mesh'!$B$84:$BI$84,$E176:$BL176)+'FD inverse'!$A$62*$C177/Setup!$B$17+INDEX('FD inverse'!$A$62:$BH$62,1,'FD mesh'!$B$15+1)*Setup!$B$22</f>
        <v>0</v>
      </c>
    </row>
    <row r="178" customFormat="false" ht="15" hidden="false" customHeight="false" outlineLevel="0" collapsed="false">
      <c r="A178" s="0" t="n">
        <v>173</v>
      </c>
      <c r="B178" s="0" t="n">
        <f aca="false">A178*Setup!$B$11/3600</f>
        <v>14.4166666666667</v>
      </c>
      <c r="C178" s="0" t="n">
        <f aca="false">Setup!$B$7+Setup!$B$8*COS(2*PI()*(B178-Setup!$B$9)/24)</f>
        <v>27.6612459164778</v>
      </c>
      <c r="D178" s="0" t="n">
        <f aca="false">(C178-E178)/Setup!$B$17</f>
        <v>26.5350092789719</v>
      </c>
      <c r="E178" s="0" t="n">
        <f aca="false">SUMPRODUCT('FD inverse'!$A$3:$BH$3,'FD mesh'!$B$84:$BI$84,$E177:$BL177)+'FD inverse'!$A$3*$C178/Setup!$B$17+INDEX('FD inverse'!$A$3:$BH$3,1,'FD mesh'!$B$15+1)*Setup!$B$22</f>
        <v>24.2116947102114</v>
      </c>
      <c r="F178" s="0" t="n">
        <f aca="false">SUMPRODUCT('FD inverse'!$A$4:$BH$4,'FD mesh'!$B$84:$BI$84,$E177:$BL177)+'FD inverse'!$A$4*$C178/Setup!$B$17+INDEX('FD inverse'!$A$4:$BH$4,1,'FD mesh'!$B$15+1)*Setup!$B$22</f>
        <v>23.4302317995287</v>
      </c>
      <c r="G178" s="0" t="n">
        <f aca="false">SUMPRODUCT('FD inverse'!$A$5:$BH$5,'FD mesh'!$B$84:$BI$84,$E177:$BL177)+'FD inverse'!$A$5*$C178/Setup!$B$17+INDEX('FD inverse'!$A$5:$BH$5,1,'FD mesh'!$B$15+1)*Setup!$B$22</f>
        <v>22.6654220848492</v>
      </c>
      <c r="H178" s="0" t="n">
        <f aca="false">SUMPRODUCT('FD inverse'!$A$6:$BH$6,'FD mesh'!$B$84:$BI$84,$E177:$BL177)+'FD inverse'!$A$6*$C178/Setup!$B$17+INDEX('FD inverse'!$A$6:$BH$6,1,'FD mesh'!$B$15+1)*Setup!$B$22</f>
        <v>20.1235681187884</v>
      </c>
      <c r="I178" s="0" t="n">
        <f aca="false">SUMPRODUCT('FD inverse'!$A$7:$BH$7,'FD mesh'!$B$84:$BI$84,$E177:$BL177)+'FD inverse'!$A$7*$C178/Setup!$B$17+INDEX('FD inverse'!$A$7:$BH$7,1,'FD mesh'!$B$15+1)*Setup!$B$22</f>
        <v>19.9096745107635</v>
      </c>
      <c r="J178" s="0" t="n">
        <f aca="false">SUMPRODUCT('FD inverse'!$A$8:$BH$8,'FD mesh'!$B$84:$BI$84,$E177:$BL177)+'FD inverse'!$A$8*$C178/Setup!$B$17+INDEX('FD inverse'!$A$8:$BH$8,1,'FD mesh'!$B$15+1)*Setup!$B$22</f>
        <v>19.7178109319408</v>
      </c>
      <c r="K178" s="0" t="n">
        <f aca="false">SUMPRODUCT('FD inverse'!$A$9:$BH$9,'FD mesh'!$B$84:$BI$84,$E177:$BL177)+'FD inverse'!$A$9*$C178/Setup!$B$17+INDEX('FD inverse'!$A$9:$BH$9,1,'FD mesh'!$B$15+1)*Setup!$B$22</f>
        <v>19.5478724162734</v>
      </c>
      <c r="L178" s="0" t="n">
        <f aca="false">SUMPRODUCT('FD inverse'!$A$10:$BH$10,'FD mesh'!$B$84:$BI$84,$E177:$BL177)+'FD inverse'!$A$10*$C178/Setup!$B$17+INDEX('FD inverse'!$A$10:$BH$10,1,'FD mesh'!$B$15+1)*Setup!$B$22</f>
        <v>19.3997307757609</v>
      </c>
      <c r="M178" s="0" t="n">
        <f aca="false">SUMPRODUCT('FD inverse'!$A$11:$BH$11,'FD mesh'!$B$84:$BI$84,$E177:$BL177)+'FD inverse'!$A$11*$C178/Setup!$B$17+INDEX('FD inverse'!$A$11:$BH$11,1,'FD mesh'!$B$15+1)*Setup!$B$22</f>
        <v>19.2732461773649</v>
      </c>
      <c r="N178" s="0" t="n">
        <f aca="false">SUMPRODUCT('FD inverse'!$A$12:$BH$12,'FD mesh'!$B$84:$BI$84,$E177:$BL177)+'FD inverse'!$A$12*$C178/Setup!$B$17+INDEX('FD inverse'!$A$12:$BH$12,1,'FD mesh'!$B$15+1)*Setup!$B$22</f>
        <v>19.1682770300817</v>
      </c>
      <c r="O178" s="0" t="n">
        <f aca="false">SUMPRODUCT('FD inverse'!$A$13:$BH$13,'FD mesh'!$B$84:$BI$84,$E177:$BL177)+'FD inverse'!$A$13*$C178/Setup!$B$17+INDEX('FD inverse'!$A$13:$BH$13,1,'FD mesh'!$B$15+1)*Setup!$B$22</f>
        <v>19.0846882428731</v>
      </c>
      <c r="P178" s="0" t="n">
        <f aca="false">SUMPRODUCT('FD inverse'!$A$14:$BH$14,'FD mesh'!$B$84:$BI$84,$E177:$BL177)+'FD inverse'!$A$14*$C178/Setup!$B$17+INDEX('FD inverse'!$A$14:$BH$14,1,'FD mesh'!$B$15+1)*Setup!$B$22</f>
        <v>19.0223579082576</v>
      </c>
      <c r="Q178" s="0" t="n">
        <f aca="false">SUMPRODUCT('FD inverse'!$A$15:$BH$15,'FD mesh'!$B$84:$BI$84,$E177:$BL177)+'FD inverse'!$A$15*$C178/Setup!$B$17+INDEX('FD inverse'!$A$15:$BH$15,1,'FD mesh'!$B$15+1)*Setup!$B$22</f>
        <v>18.9811824590263</v>
      </c>
      <c r="R178" s="0" t="n">
        <f aca="false">SUMPRODUCT('FD inverse'!$A$16:$BH$16,'FD mesh'!$B$84:$BI$84,$E177:$BL177)+'FD inverse'!$A$16*$C178/Setup!$B$17+INDEX('FD inverse'!$A$16:$BH$16,1,'FD mesh'!$B$15+1)*Setup!$B$22</f>
        <v>18.9610803370513</v>
      </c>
      <c r="S178" s="0" t="n">
        <f aca="false">SUMPRODUCT('FD inverse'!$A$17:$BH$17,'FD mesh'!$B$84:$BI$84,$E177:$BL177)+'FD inverse'!$A$17*$C178/Setup!$B$17+INDEX('FD inverse'!$A$17:$BH$17,1,'FD mesh'!$B$15+1)*Setup!$B$22</f>
        <v>18.656568611166</v>
      </c>
      <c r="T178" s="0" t="n">
        <f aca="false">SUMPRODUCT('FD inverse'!$A$18:$BH$18,'FD mesh'!$B$84:$BI$84,$E177:$BL177)+'FD inverse'!$A$18*$C178/Setup!$B$17+INDEX('FD inverse'!$A$18:$BH$18,1,'FD mesh'!$B$15+1)*Setup!$B$22</f>
        <v>18.3618208931352</v>
      </c>
      <c r="U178" s="0" t="n">
        <f aca="false">SUMPRODUCT('FD inverse'!$A$19:$BH$19,'FD mesh'!$B$84:$BI$84,$E177:$BL177)+'FD inverse'!$A$19*$C178/Setup!$B$17+INDEX('FD inverse'!$A$19:$BH$19,1,'FD mesh'!$B$15+1)*Setup!$B$22</f>
        <v>18.0761247018268</v>
      </c>
      <c r="V178" s="0" t="n">
        <f aca="false">SUMPRODUCT('FD inverse'!$A$20:$BH$20,'FD mesh'!$B$84:$BI$84,$E177:$BL177)+'FD inverse'!$A$20*$C178/Setup!$B$17+INDEX('FD inverse'!$A$20:$BH$20,1,'FD mesh'!$B$15+1)*Setup!$B$22</f>
        <v>17.7987743485046</v>
      </c>
      <c r="W178" s="0" t="n">
        <f aca="false">SUMPRODUCT('FD inverse'!$A$21:$BH$21,'FD mesh'!$B$84:$BI$84,$E177:$BL177)+'FD inverse'!$A$21*$C178/Setup!$B$17+INDEX('FD inverse'!$A$21:$BH$21,1,'FD mesh'!$B$15+1)*Setup!$B$22</f>
        <v>17.5290709952555</v>
      </c>
      <c r="X178" s="0" t="n">
        <f aca="false">SUMPRODUCT('FD inverse'!$A$22:$BH$22,'FD mesh'!$B$84:$BI$84,$E177:$BL177)+'FD inverse'!$A$22*$C178/Setup!$B$17+INDEX('FD inverse'!$A$22:$BH$22,1,'FD mesh'!$B$15+1)*Setup!$B$22</f>
        <v>17.2663225798254</v>
      </c>
      <c r="Y178" s="0" t="n">
        <f aca="false">SUMPRODUCT('FD inverse'!$A$23:$BH$23,'FD mesh'!$B$84:$BI$84,$E177:$BL177)+'FD inverse'!$A$23*$C178/Setup!$B$17+INDEX('FD inverse'!$A$23:$BH$23,1,'FD mesh'!$B$15+1)*Setup!$B$22</f>
        <v>17.0098436202448</v>
      </c>
      <c r="Z178" s="0" t="n">
        <f aca="false">SUMPRODUCT('FD inverse'!$A$24:$BH$24,'FD mesh'!$B$84:$BI$84,$E177:$BL177)+'FD inverse'!$A$24*$C178/Setup!$B$17+INDEX('FD inverse'!$A$24:$BH$24,1,'FD mesh'!$B$15+1)*Setup!$B$22</f>
        <v>16.7589549120425</v>
      </c>
      <c r="AA178" s="0" t="n">
        <f aca="false">SUMPRODUCT('FD inverse'!$A$25:$BH$25,'FD mesh'!$B$84:$BI$84,$E177:$BL177)+'FD inverse'!$A$25*$C178/Setup!$B$17+INDEX('FD inverse'!$A$25:$BH$25,1,'FD mesh'!$B$15+1)*Setup!$B$22</f>
        <v>16.5129831303083</v>
      </c>
      <c r="AB178" s="0" t="n">
        <f aca="false">SUMPRODUCT('FD inverse'!$A$26:$BH$26,'FD mesh'!$B$84:$BI$84,$E177:$BL177)+'FD inverse'!$A$26*$C178/Setup!$B$17+INDEX('FD inverse'!$A$26:$BH$26,1,'FD mesh'!$B$15+1)*Setup!$B$22</f>
        <v>16.2712603483559</v>
      </c>
      <c r="AC178" s="0" t="n">
        <f aca="false">SUMPRODUCT('FD inverse'!$A$27:$BH$27,'FD mesh'!$B$84:$BI$84,$E177:$BL177)+'FD inverse'!$A$27*$C178/Setup!$B$17+INDEX('FD inverse'!$A$27:$BH$27,1,'FD mesh'!$B$15+1)*Setup!$B$22</f>
        <v>16.0331234842755</v>
      </c>
      <c r="AD178" s="0" t="n">
        <f aca="false">SUMPRODUCT('FD inverse'!$A$28:$BH$28,'FD mesh'!$B$84:$BI$84,$E177:$BL177)+'FD inverse'!$A$28*$C178/Setup!$B$17+INDEX('FD inverse'!$A$28:$BH$28,1,'FD mesh'!$B$15+1)*Setup!$B$22</f>
        <v>15.7979136862507</v>
      </c>
      <c r="AE178" s="0" t="n">
        <f aca="false">SUMPRODUCT('FD inverse'!$A$29:$BH$29,'FD mesh'!$B$84:$BI$84,$E177:$BL177)+'FD inverse'!$A$29*$C178/Setup!$B$17+INDEX('FD inverse'!$A$29:$BH$29,1,'FD mesh'!$B$15+1)*Setup!$B$22</f>
        <v>15.5649756671414</v>
      </c>
      <c r="AF178" s="0" t="n">
        <f aca="false">SUMPRODUCT('FD inverse'!$A$30:$BH$30,'FD mesh'!$B$84:$BI$84,$E177:$BL177)+'FD inverse'!$A$30*$C178/Setup!$B$17+INDEX('FD inverse'!$A$30:$BH$30,1,'FD mesh'!$B$15+1)*Setup!$B$22</f>
        <v>15.3336569985229</v>
      </c>
      <c r="AG178" s="0" t="n">
        <f aca="false">SUMPRODUCT('FD inverse'!$A$31:$BH$31,'FD mesh'!$B$84:$BI$84,$E177:$BL177)+'FD inverse'!$A$31*$C178/Setup!$B$17+INDEX('FD inverse'!$A$31:$BH$31,1,'FD mesh'!$B$15+1)*Setup!$B$22</f>
        <v>15.103307374106</v>
      </c>
      <c r="AH178" s="0" t="n">
        <f aca="false">SUMPRODUCT('FD inverse'!$A$32:$BH$32,'FD mesh'!$B$84:$BI$84,$E177:$BL177)+'FD inverse'!$A$32*$C178/Setup!$B$17+INDEX('FD inverse'!$A$32:$BH$32,1,'FD mesh'!$B$15+1)*Setup!$B$22</f>
        <v>15.0938804852312</v>
      </c>
      <c r="AI178" s="0" t="n">
        <f aca="false">SUMPRODUCT('FD inverse'!$A$33:$BH$33,'FD mesh'!$B$84:$BI$84,$E177:$BL177)+'FD inverse'!$A$33*$C178/Setup!$B$17+INDEX('FD inverse'!$A$33:$BH$33,1,'FD mesh'!$B$15+1)*Setup!$B$22</f>
        <v>15.0849580816711</v>
      </c>
      <c r="AJ178" s="0" t="n">
        <f aca="false">SUMPRODUCT('FD inverse'!$A$34:$BH$34,'FD mesh'!$B$84:$BI$84,$E177:$BL177)+'FD inverse'!$A$34*$C178/Setup!$B$17+INDEX('FD inverse'!$A$34:$BH$34,1,'FD mesh'!$B$15+1)*Setup!$B$22</f>
        <v>15.076495678571</v>
      </c>
      <c r="AK178" s="0" t="n">
        <f aca="false">SUMPRODUCT('FD inverse'!$A$35:$BH$35,'FD mesh'!$B$84:$BI$84,$E177:$BL177)+'FD inverse'!$A$35*$C178/Setup!$B$17+INDEX('FD inverse'!$A$35:$BH$35,1,'FD mesh'!$B$15+1)*Setup!$B$22</f>
        <v>15.0684503451711</v>
      </c>
      <c r="AL178" s="0" t="n">
        <f aca="false">SUMPRODUCT('FD inverse'!$A$36:$BH$36,'FD mesh'!$B$84:$BI$84,$E177:$BL177)+'FD inverse'!$A$36*$C178/Setup!$B$17+INDEX('FD inverse'!$A$36:$BH$36,1,'FD mesh'!$B$15+1)*Setup!$B$22</f>
        <v>15.0607805905688</v>
      </c>
      <c r="AM178" s="0" t="n">
        <f aca="false">SUMPRODUCT('FD inverse'!$A$37:$BH$37,'FD mesh'!$B$84:$BI$84,$E177:$BL177)+'FD inverse'!$A$37*$C178/Setup!$B$17+INDEX('FD inverse'!$A$37:$BH$37,1,'FD mesh'!$B$15+1)*Setup!$B$22</f>
        <v>15.0534462448815</v>
      </c>
      <c r="AN178" s="0" t="n">
        <f aca="false">SUMPRODUCT('FD inverse'!$A$38:$BH$38,'FD mesh'!$B$84:$BI$84,$E177:$BL177)+'FD inverse'!$A$38*$C178/Setup!$B$17+INDEX('FD inverse'!$A$38:$BH$38,1,'FD mesh'!$B$15+1)*Setup!$B$22</f>
        <v>15.0464083369355</v>
      </c>
      <c r="AO178" s="0" t="n">
        <f aca="false">SUMPRODUCT('FD inverse'!$A$39:$BH$39,'FD mesh'!$B$84:$BI$84,$E177:$BL177)+'FD inverse'!$A$39*$C178/Setup!$B$17+INDEX('FD inverse'!$A$39:$BH$39,1,'FD mesh'!$B$15+1)*Setup!$B$22</f>
        <v>15.0396289693955</v>
      </c>
      <c r="AP178" s="0" t="n">
        <f aca="false">SUMPRODUCT('FD inverse'!$A$40:$BH$40,'FD mesh'!$B$84:$BI$84,$E177:$BL177)+'FD inverse'!$A$40*$C178/Setup!$B$17+INDEX('FD inverse'!$A$40:$BH$40,1,'FD mesh'!$B$15+1)*Setup!$B$22</f>
        <v>15.0330711920657</v>
      </c>
      <c r="AQ178" s="0" t="n">
        <f aca="false">SUMPRODUCT('FD inverse'!$A$41:$BH$41,'FD mesh'!$B$84:$BI$84,$E177:$BL177)+'FD inverse'!$A$41*$C178/Setup!$B$17+INDEX('FD inverse'!$A$41:$BH$41,1,'FD mesh'!$B$15+1)*Setup!$B$22</f>
        <v>15.0266988739251</v>
      </c>
      <c r="AR178" s="0" t="n">
        <f aca="false">SUMPRODUCT('FD inverse'!$A$42:$BH$42,'FD mesh'!$B$84:$BI$84,$E177:$BL177)+'FD inverse'!$A$42*$C178/Setup!$B$17+INDEX('FD inverse'!$A$42:$BH$42,1,'FD mesh'!$B$15+1)*Setup!$B$22</f>
        <v>15.0204765743176</v>
      </c>
      <c r="AS178" s="0" t="n">
        <f aca="false">SUMPRODUCT('FD inverse'!$A$43:$BH$43,'FD mesh'!$B$84:$BI$84,$E177:$BL177)+'FD inverse'!$A$43*$C178/Setup!$B$17+INDEX('FD inverse'!$A$43:$BH$43,1,'FD mesh'!$B$15+1)*Setup!$B$22</f>
        <v>0</v>
      </c>
      <c r="AT178" s="0" t="n">
        <f aca="false">SUMPRODUCT('FD inverse'!$A$44:$BH$44,'FD mesh'!$B$84:$BI$84,$E177:$BL177)+'FD inverse'!$A$44*$C178/Setup!$B$17+INDEX('FD inverse'!$A$44:$BH$44,1,'FD mesh'!$B$15+1)*Setup!$B$22</f>
        <v>0</v>
      </c>
      <c r="AU178" s="0" t="n">
        <f aca="false">SUMPRODUCT('FD inverse'!$A$45:$BH$45,'FD mesh'!$B$84:$BI$84,$E177:$BL177)+'FD inverse'!$A$45*$C178/Setup!$B$17+INDEX('FD inverse'!$A$45:$BH$45,1,'FD mesh'!$B$15+1)*Setup!$B$22</f>
        <v>0</v>
      </c>
      <c r="AV178" s="0" t="n">
        <f aca="false">SUMPRODUCT('FD inverse'!$A$46:$BH$46,'FD mesh'!$B$84:$BI$84,$E177:$BL177)+'FD inverse'!$A$46*$C178/Setup!$B$17+INDEX('FD inverse'!$A$46:$BH$46,1,'FD mesh'!$B$15+1)*Setup!$B$22</f>
        <v>0</v>
      </c>
      <c r="AW178" s="0" t="n">
        <f aca="false">SUMPRODUCT('FD inverse'!$A$47:$BH$47,'FD mesh'!$B$84:$BI$84,$E177:$BL177)+'FD inverse'!$A$47*$C178/Setup!$B$17+INDEX('FD inverse'!$A$47:$BH$47,1,'FD mesh'!$B$15+1)*Setup!$B$22</f>
        <v>0</v>
      </c>
      <c r="AX178" s="0" t="n">
        <f aca="false">SUMPRODUCT('FD inverse'!$A$48:$BH$48,'FD mesh'!$B$84:$BI$84,$E177:$BL177)+'FD inverse'!$A$48*$C178/Setup!$B$17+INDEX('FD inverse'!$A$48:$BH$48,1,'FD mesh'!$B$15+1)*Setup!$B$22</f>
        <v>0</v>
      </c>
      <c r="AY178" s="0" t="n">
        <f aca="false">SUMPRODUCT('FD inverse'!$A$49:$BH$49,'FD mesh'!$B$84:$BI$84,$E177:$BL177)+'FD inverse'!$A$49*$C178/Setup!$B$17+INDEX('FD inverse'!$A$49:$BH$49,1,'FD mesh'!$B$15+1)*Setup!$B$22</f>
        <v>0</v>
      </c>
      <c r="AZ178" s="0" t="n">
        <f aca="false">SUMPRODUCT('FD inverse'!$A$50:$BH$50,'FD mesh'!$B$84:$BI$84,$E177:$BL177)+'FD inverse'!$A$50*$C178/Setup!$B$17+INDEX('FD inverse'!$A$50:$BH$50,1,'FD mesh'!$B$15+1)*Setup!$B$22</f>
        <v>0</v>
      </c>
      <c r="BA178" s="0" t="n">
        <f aca="false">SUMPRODUCT('FD inverse'!$A$51:$BH$51,'FD mesh'!$B$84:$BI$84,$E177:$BL177)+'FD inverse'!$A$51*$C178/Setup!$B$17+INDEX('FD inverse'!$A$51:$BH$51,1,'FD mesh'!$B$15+1)*Setup!$B$22</f>
        <v>0</v>
      </c>
      <c r="BB178" s="0" t="n">
        <f aca="false">SUMPRODUCT('FD inverse'!$A$52:$BH$52,'FD mesh'!$B$84:$BI$84,$E177:$BL177)+'FD inverse'!$A$52*$C178/Setup!$B$17+INDEX('FD inverse'!$A$52:$BH$52,1,'FD mesh'!$B$15+1)*Setup!$B$22</f>
        <v>0</v>
      </c>
      <c r="BC178" s="0" t="n">
        <f aca="false">SUMPRODUCT('FD inverse'!$A$53:$BH$53,'FD mesh'!$B$84:$BI$84,$E177:$BL177)+'FD inverse'!$A$53*$C178/Setup!$B$17+INDEX('FD inverse'!$A$53:$BH$53,1,'FD mesh'!$B$15+1)*Setup!$B$22</f>
        <v>0</v>
      </c>
      <c r="BD178" s="0" t="n">
        <f aca="false">SUMPRODUCT('FD inverse'!$A$54:$BH$54,'FD mesh'!$B$84:$BI$84,$E177:$BL177)+'FD inverse'!$A$54*$C178/Setup!$B$17+INDEX('FD inverse'!$A$54:$BH$54,1,'FD mesh'!$B$15+1)*Setup!$B$22</f>
        <v>0</v>
      </c>
      <c r="BE178" s="0" t="n">
        <f aca="false">SUMPRODUCT('FD inverse'!$A$55:$BH$55,'FD mesh'!$B$84:$BI$84,$E177:$BL177)+'FD inverse'!$A$55*$C178/Setup!$B$17+INDEX('FD inverse'!$A$55:$BH$55,1,'FD mesh'!$B$15+1)*Setup!$B$22</f>
        <v>0</v>
      </c>
      <c r="BF178" s="0" t="n">
        <f aca="false">SUMPRODUCT('FD inverse'!$A$56:$BH$56,'FD mesh'!$B$84:$BI$84,$E177:$BL177)+'FD inverse'!$A$56*$C178/Setup!$B$17+INDEX('FD inverse'!$A$56:$BH$56,1,'FD mesh'!$B$15+1)*Setup!$B$22</f>
        <v>0</v>
      </c>
      <c r="BG178" s="0" t="n">
        <f aca="false">SUMPRODUCT('FD inverse'!$A$57:$BH$57,'FD mesh'!$B$84:$BI$84,$E177:$BL177)+'FD inverse'!$A$57*$C178/Setup!$B$17+INDEX('FD inverse'!$A$57:$BH$57,1,'FD mesh'!$B$15+1)*Setup!$B$22</f>
        <v>0</v>
      </c>
      <c r="BH178" s="0" t="n">
        <f aca="false">SUMPRODUCT('FD inverse'!$A$58:$BH$58,'FD mesh'!$B$84:$BI$84,$E177:$BL177)+'FD inverse'!$A$58*$C178/Setup!$B$17+INDEX('FD inverse'!$A$58:$BH$58,1,'FD mesh'!$B$15+1)*Setup!$B$22</f>
        <v>0</v>
      </c>
      <c r="BI178" s="0" t="n">
        <f aca="false">SUMPRODUCT('FD inverse'!$A$59:$BH$59,'FD mesh'!$B$84:$BI$84,$E177:$BL177)+'FD inverse'!$A$59*$C178/Setup!$B$17+INDEX('FD inverse'!$A$59:$BH$59,1,'FD mesh'!$B$15+1)*Setup!$B$22</f>
        <v>0</v>
      </c>
      <c r="BJ178" s="0" t="n">
        <f aca="false">SUMPRODUCT('FD inverse'!$A$60:$BH$60,'FD mesh'!$B$84:$BI$84,$E177:$BL177)+'FD inverse'!$A$60*$C178/Setup!$B$17+INDEX('FD inverse'!$A$60:$BH$60,1,'FD mesh'!$B$15+1)*Setup!$B$22</f>
        <v>0</v>
      </c>
      <c r="BK178" s="0" t="n">
        <f aca="false">SUMPRODUCT('FD inverse'!$A$61:$BH$61,'FD mesh'!$B$84:$BI$84,$E177:$BL177)+'FD inverse'!$A$61*$C178/Setup!$B$17+INDEX('FD inverse'!$A$61:$BH$61,1,'FD mesh'!$B$15+1)*Setup!$B$22</f>
        <v>0</v>
      </c>
      <c r="BL178" s="0" t="n">
        <f aca="false">SUMPRODUCT('FD inverse'!$A$62:$BH$62,'FD mesh'!$B$84:$BI$84,$E177:$BL177)+'FD inverse'!$A$62*$C178/Setup!$B$17+INDEX('FD inverse'!$A$62:$BH$62,1,'FD mesh'!$B$15+1)*Setup!$B$22</f>
        <v>0</v>
      </c>
    </row>
    <row r="179" customFormat="false" ht="15" hidden="false" customHeight="false" outlineLevel="0" collapsed="false">
      <c r="A179" s="0" t="n">
        <v>174</v>
      </c>
      <c r="B179" s="0" t="n">
        <f aca="false">A179*Setup!$B$11/3600</f>
        <v>14.5</v>
      </c>
      <c r="C179" s="0" t="n">
        <f aca="false">Setup!$B$7+Setup!$B$8*COS(2*PI()*(B179-Setup!$B$9)/24)</f>
        <v>27.6955181300451</v>
      </c>
      <c r="D179" s="0" t="n">
        <f aca="false">(C179-E179)/Setup!$B$17</f>
        <v>26.5132733442011</v>
      </c>
      <c r="E179" s="0" t="n">
        <f aca="false">SUMPRODUCT('FD inverse'!$A$3:$BH$3,'FD mesh'!$B$84:$BI$84,$E178:$BL178)+'FD inverse'!$A$3*$C179/Setup!$B$17+INDEX('FD inverse'!$A$3:$BH$3,1,'FD mesh'!$B$15+1)*Setup!$B$22</f>
        <v>24.248792595299</v>
      </c>
      <c r="F179" s="0" t="n">
        <f aca="false">SUMPRODUCT('FD inverse'!$A$4:$BH$4,'FD mesh'!$B$84:$BI$84,$E178:$BL178)+'FD inverse'!$A$4*$C179/Setup!$B$17+INDEX('FD inverse'!$A$4:$BH$4,1,'FD mesh'!$B$15+1)*Setup!$B$22</f>
        <v>23.4677578354149</v>
      </c>
      <c r="G179" s="0" t="n">
        <f aca="false">SUMPRODUCT('FD inverse'!$A$5:$BH$5,'FD mesh'!$B$84:$BI$84,$E178:$BL178)+'FD inverse'!$A$5*$C179/Setup!$B$17+INDEX('FD inverse'!$A$5:$BH$5,1,'FD mesh'!$B$15+1)*Setup!$B$22</f>
        <v>22.7030104174954</v>
      </c>
      <c r="H179" s="0" t="n">
        <f aca="false">SUMPRODUCT('FD inverse'!$A$6:$BH$6,'FD mesh'!$B$84:$BI$84,$E178:$BL178)+'FD inverse'!$A$6*$C179/Setup!$B$17+INDEX('FD inverse'!$A$6:$BH$6,1,'FD mesh'!$B$15+1)*Setup!$B$22</f>
        <v>20.160867252507</v>
      </c>
      <c r="I179" s="0" t="n">
        <f aca="false">SUMPRODUCT('FD inverse'!$A$7:$BH$7,'FD mesh'!$B$84:$BI$84,$E178:$BL178)+'FD inverse'!$A$7*$C179/Setup!$B$17+INDEX('FD inverse'!$A$7:$BH$7,1,'FD mesh'!$B$15+1)*Setup!$B$22</f>
        <v>19.9469015251388</v>
      </c>
      <c r="J179" s="0" t="n">
        <f aca="false">SUMPRODUCT('FD inverse'!$A$8:$BH$8,'FD mesh'!$B$84:$BI$84,$E178:$BL178)+'FD inverse'!$A$8*$C179/Setup!$B$17+INDEX('FD inverse'!$A$8:$BH$8,1,'FD mesh'!$B$15+1)*Setup!$B$22</f>
        <v>19.7548986381101</v>
      </c>
      <c r="K179" s="0" t="n">
        <f aca="false">SUMPRODUCT('FD inverse'!$A$9:$BH$9,'FD mesh'!$B$84:$BI$84,$E178:$BL178)+'FD inverse'!$A$9*$C179/Setup!$B$17+INDEX('FD inverse'!$A$9:$BH$9,1,'FD mesh'!$B$15+1)*Setup!$B$22</f>
        <v>19.5847764036886</v>
      </c>
      <c r="L179" s="0" t="n">
        <f aca="false">SUMPRODUCT('FD inverse'!$A$10:$BH$10,'FD mesh'!$B$84:$BI$84,$E178:$BL178)+'FD inverse'!$A$10*$C179/Setup!$B$17+INDEX('FD inverse'!$A$10:$BH$10,1,'FD mesh'!$B$15+1)*Setup!$B$22</f>
        <v>19.4364264332289</v>
      </c>
      <c r="M179" s="0" t="n">
        <f aca="false">SUMPRODUCT('FD inverse'!$A$11:$BH$11,'FD mesh'!$B$84:$BI$84,$E178:$BL178)+'FD inverse'!$A$11*$C179/Setup!$B$17+INDEX('FD inverse'!$A$11:$BH$11,1,'FD mesh'!$B$15+1)*Setup!$B$22</f>
        <v>19.3097258182076</v>
      </c>
      <c r="N179" s="0" t="n">
        <f aca="false">SUMPRODUCT('FD inverse'!$A$12:$BH$12,'FD mesh'!$B$84:$BI$84,$E178:$BL178)+'FD inverse'!$A$12*$C179/Setup!$B$17+INDEX('FD inverse'!$A$12:$BH$12,1,'FD mesh'!$B$15+1)*Setup!$B$22</f>
        <v>19.204547115188</v>
      </c>
      <c r="O179" s="0" t="n">
        <f aca="false">SUMPRODUCT('FD inverse'!$A$13:$BH$13,'FD mesh'!$B$84:$BI$84,$E178:$BL178)+'FD inverse'!$A$13*$C179/Setup!$B$17+INDEX('FD inverse'!$A$13:$BH$13,1,'FD mesh'!$B$15+1)*Setup!$B$22</f>
        <v>19.120766692467</v>
      </c>
      <c r="P179" s="0" t="n">
        <f aca="false">SUMPRODUCT('FD inverse'!$A$14:$BH$14,'FD mesh'!$B$84:$BI$84,$E178:$BL178)+'FD inverse'!$A$14*$C179/Setup!$B$17+INDEX('FD inverse'!$A$14:$BH$14,1,'FD mesh'!$B$15+1)*Setup!$B$22</f>
        <v>19.0582714907454</v>
      </c>
      <c r="Q179" s="0" t="n">
        <f aca="false">SUMPRODUCT('FD inverse'!$A$15:$BH$15,'FD mesh'!$B$84:$BI$84,$E178:$BL178)+'FD inverse'!$A$15*$C179/Setup!$B$17+INDEX('FD inverse'!$A$15:$BH$15,1,'FD mesh'!$B$15+1)*Setup!$B$22</f>
        <v>19.0169642432939</v>
      </c>
      <c r="R179" s="0" t="n">
        <f aca="false">SUMPRODUCT('FD inverse'!$A$16:$BH$16,'FD mesh'!$B$84:$BI$84,$E178:$BL178)+'FD inverse'!$A$16*$C179/Setup!$B$17+INDEX('FD inverse'!$A$16:$BH$16,1,'FD mesh'!$B$15+1)*Setup!$B$22</f>
        <v>18.9967671930504</v>
      </c>
      <c r="S179" s="0" t="n">
        <f aca="false">SUMPRODUCT('FD inverse'!$A$17:$BH$17,'FD mesh'!$B$84:$BI$84,$E178:$BL178)+'FD inverse'!$A$17*$C179/Setup!$B$17+INDEX('FD inverse'!$A$17:$BH$17,1,'FD mesh'!$B$15+1)*Setup!$B$22</f>
        <v>18.6898168844676</v>
      </c>
      <c r="T179" s="0" t="n">
        <f aca="false">SUMPRODUCT('FD inverse'!$A$18:$BH$18,'FD mesh'!$B$84:$BI$84,$E178:$BL178)+'FD inverse'!$A$18*$C179/Setup!$B$17+INDEX('FD inverse'!$A$18:$BH$18,1,'FD mesh'!$B$15+1)*Setup!$B$22</f>
        <v>18.3926510677422</v>
      </c>
      <c r="U179" s="0" t="n">
        <f aca="false">SUMPRODUCT('FD inverse'!$A$19:$BH$19,'FD mesh'!$B$84:$BI$84,$E178:$BL178)+'FD inverse'!$A$19*$C179/Setup!$B$17+INDEX('FD inverse'!$A$19:$BH$19,1,'FD mesh'!$B$15+1)*Setup!$B$22</f>
        <v>18.1045581309726</v>
      </c>
      <c r="V179" s="0" t="n">
        <f aca="false">SUMPRODUCT('FD inverse'!$A$20:$BH$20,'FD mesh'!$B$84:$BI$84,$E178:$BL178)+'FD inverse'!$A$20*$C179/Setup!$B$17+INDEX('FD inverse'!$A$20:$BH$20,1,'FD mesh'!$B$15+1)*Setup!$B$22</f>
        <v>17.8248327462087</v>
      </c>
      <c r="W179" s="0" t="n">
        <f aca="false">SUMPRODUCT('FD inverse'!$A$21:$BH$21,'FD mesh'!$B$84:$BI$84,$E178:$BL178)+'FD inverse'!$A$21*$C179/Setup!$B$17+INDEX('FD inverse'!$A$21:$BH$21,1,'FD mesh'!$B$15+1)*Setup!$B$22</f>
        <v>17.5527759756263</v>
      </c>
      <c r="X179" s="0" t="n">
        <f aca="false">SUMPRODUCT('FD inverse'!$A$22:$BH$22,'FD mesh'!$B$84:$BI$84,$E178:$BL178)+'FD inverse'!$A$22*$C179/Setup!$B$17+INDEX('FD inverse'!$A$22:$BH$22,1,'FD mesh'!$B$15+1)*Setup!$B$22</f>
        <v>17.2876952421245</v>
      </c>
      <c r="Y179" s="0" t="n">
        <f aca="false">SUMPRODUCT('FD inverse'!$A$23:$BH$23,'FD mesh'!$B$84:$BI$84,$E178:$BL178)+'FD inverse'!$A$23*$C179/Setup!$B$17+INDEX('FD inverse'!$A$23:$BH$23,1,'FD mesh'!$B$15+1)*Setup!$B$22</f>
        <v>17.0289041778135</v>
      </c>
      <c r="Z179" s="0" t="n">
        <f aca="false">SUMPRODUCT('FD inverse'!$A$24:$BH$24,'FD mesh'!$B$84:$BI$84,$E178:$BL178)+'FD inverse'!$A$24*$C179/Setup!$B$17+INDEX('FD inverse'!$A$24:$BH$24,1,'FD mesh'!$B$15+1)*Setup!$B$22</f>
        <v>16.7757223633013</v>
      </c>
      <c r="AA179" s="0" t="n">
        <f aca="false">SUMPRODUCT('FD inverse'!$A$25:$BH$25,'FD mesh'!$B$84:$BI$84,$E178:$BL178)+'FD inverse'!$A$25*$C179/Setup!$B$17+INDEX('FD inverse'!$A$25:$BH$25,1,'FD mesh'!$B$15+1)*Setup!$B$22</f>
        <v>16.5274749701595</v>
      </c>
      <c r="AB179" s="0" t="n">
        <f aca="false">SUMPRODUCT('FD inverse'!$A$26:$BH$26,'FD mesh'!$B$84:$BI$84,$E178:$BL178)+'FD inverse'!$A$26*$C179/Setup!$B$17+INDEX('FD inverse'!$A$26:$BH$26,1,'FD mesh'!$B$15+1)*Setup!$B$22</f>
        <v>16.2834923184597</v>
      </c>
      <c r="AC179" s="0" t="n">
        <f aca="false">SUMPRODUCT('FD inverse'!$A$27:$BH$27,'FD mesh'!$B$84:$BI$84,$E178:$BL178)+'FD inverse'!$A$27*$C179/Setup!$B$17+INDEX('FD inverse'!$A$27:$BH$27,1,'FD mesh'!$B$15+1)*Setup!$B$22</f>
        <v>16.043109360819</v>
      </c>
      <c r="AD179" s="0" t="n">
        <f aca="false">SUMPRODUCT('FD inverse'!$A$28:$BH$28,'FD mesh'!$B$84:$BI$84,$E178:$BL178)+'FD inverse'!$A$28*$C179/Setup!$B$17+INDEX('FD inverse'!$A$28:$BH$28,1,'FD mesh'!$B$15+1)*Setup!$B$22</f>
        <v>15.8056651039897</v>
      </c>
      <c r="AE179" s="0" t="n">
        <f aca="false">SUMPRODUCT('FD inverse'!$A$29:$BH$29,'FD mesh'!$B$84:$BI$84,$E178:$BL178)+'FD inverse'!$A$29*$C179/Setup!$B$17+INDEX('FD inverse'!$A$29:$BH$29,1,'FD mesh'!$B$15+1)*Setup!$B$22</f>
        <v>15.5705019786665</v>
      </c>
      <c r="AF179" s="0" t="n">
        <f aca="false">SUMPRODUCT('FD inverse'!$A$30:$BH$30,'FD mesh'!$B$84:$BI$84,$E178:$BL178)+'FD inverse'!$A$30*$C179/Setup!$B$17+INDEX('FD inverse'!$A$30:$BH$30,1,'FD mesh'!$B$15+1)*Setup!$B$22</f>
        <v>15.3369651678778</v>
      </c>
      <c r="AG179" s="0" t="n">
        <f aca="false">SUMPRODUCT('FD inverse'!$A$31:$BH$31,'FD mesh'!$B$84:$BI$84,$E178:$BL178)+'FD inverse'!$A$31*$C179/Setup!$B$17+INDEX('FD inverse'!$A$31:$BH$31,1,'FD mesh'!$B$15+1)*Setup!$B$22</f>
        <v>15.1044019040708</v>
      </c>
      <c r="AH179" s="0" t="n">
        <f aca="false">SUMPRODUCT('FD inverse'!$A$32:$BH$32,'FD mesh'!$B$84:$BI$84,$E178:$BL178)+'FD inverse'!$A$32*$C179/Setup!$B$17+INDEX('FD inverse'!$A$32:$BH$32,1,'FD mesh'!$B$15+1)*Setup!$B$22</f>
        <v>15.0948834770956</v>
      </c>
      <c r="AI179" s="0" t="n">
        <f aca="false">SUMPRODUCT('FD inverse'!$A$33:$BH$33,'FD mesh'!$B$84:$BI$84,$E178:$BL178)+'FD inverse'!$A$33*$C179/Setup!$B$17+INDEX('FD inverse'!$A$33:$BH$33,1,'FD mesh'!$B$15+1)*Setup!$B$22</f>
        <v>15.0858727877042</v>
      </c>
      <c r="AJ179" s="0" t="n">
        <f aca="false">SUMPRODUCT('FD inverse'!$A$34:$BH$34,'FD mesh'!$B$84:$BI$84,$E178:$BL178)+'FD inverse'!$A$34*$C179/Setup!$B$17+INDEX('FD inverse'!$A$34:$BH$34,1,'FD mesh'!$B$15+1)*Setup!$B$22</f>
        <v>15.0773251435754</v>
      </c>
      <c r="AK179" s="0" t="n">
        <f aca="false">SUMPRODUCT('FD inverse'!$A$35:$BH$35,'FD mesh'!$B$84:$BI$84,$E178:$BL178)+'FD inverse'!$A$35*$C179/Setup!$B$17+INDEX('FD inverse'!$A$35:$BH$35,1,'FD mesh'!$B$15+1)*Setup!$B$22</f>
        <v>15.0691973937369</v>
      </c>
      <c r="AL179" s="0" t="n">
        <f aca="false">SUMPRODUCT('FD inverse'!$A$36:$BH$36,'FD mesh'!$B$84:$BI$84,$E178:$BL178)+'FD inverse'!$A$36*$C179/Setup!$B$17+INDEX('FD inverse'!$A$36:$BH$36,1,'FD mesh'!$B$15+1)*Setup!$B$22</f>
        <v>15.0614478170894</v>
      </c>
      <c r="AM179" s="0" t="n">
        <f aca="false">SUMPRODUCT('FD inverse'!$A$37:$BH$37,'FD mesh'!$B$84:$BI$84,$E178:$BL178)+'FD inverse'!$A$37*$C179/Setup!$B$17+INDEX('FD inverse'!$A$37:$BH$37,1,'FD mesh'!$B$15+1)*Setup!$B$22</f>
        <v>15.0540360058751</v>
      </c>
      <c r="AN179" s="0" t="n">
        <f aca="false">SUMPRODUCT('FD inverse'!$A$38:$BH$38,'FD mesh'!$B$84:$BI$84,$E178:$BL178)+'FD inverse'!$A$38*$C179/Setup!$B$17+INDEX('FD inverse'!$A$38:$BH$38,1,'FD mesh'!$B$15+1)*Setup!$B$22</f>
        <v>15.0469227452597</v>
      </c>
      <c r="AO179" s="0" t="n">
        <f aca="false">SUMPRODUCT('FD inverse'!$A$39:$BH$39,'FD mesh'!$B$84:$BI$84,$E178:$BL178)+'FD inverse'!$A$39*$C179/Setup!$B$17+INDEX('FD inverse'!$A$39:$BH$39,1,'FD mesh'!$B$15+1)*Setup!$B$22</f>
        <v>15.0400698899865</v>
      </c>
      <c r="AP179" s="0" t="n">
        <f aca="false">SUMPRODUCT('FD inverse'!$A$40:$BH$40,'FD mesh'!$B$84:$BI$84,$E178:$BL178)+'FD inverse'!$A$40*$C179/Setup!$B$17+INDEX('FD inverse'!$A$40:$BH$40,1,'FD mesh'!$B$15+1)*Setup!$B$22</f>
        <v>15.0334402388724</v>
      </c>
      <c r="AQ179" s="0" t="n">
        <f aca="false">SUMPRODUCT('FD inverse'!$A$41:$BH$41,'FD mesh'!$B$84:$BI$84,$E178:$BL178)+'FD inverse'!$A$41*$C179/Setup!$B$17+INDEX('FD inverse'!$A$41:$BH$41,1,'FD mesh'!$B$15+1)*Setup!$B$22</f>
        <v>15.0269974077521</v>
      </c>
      <c r="AR179" s="0" t="n">
        <f aca="false">SUMPRODUCT('FD inverse'!$A$42:$BH$42,'FD mesh'!$B$84:$BI$84,$E178:$BL178)+'FD inverse'!$A$42*$C179/Setup!$B$17+INDEX('FD inverse'!$A$42:$BH$42,1,'FD mesh'!$B$15+1)*Setup!$B$22</f>
        <v>15.0207057013313</v>
      </c>
      <c r="AS179" s="0" t="n">
        <f aca="false">SUMPRODUCT('FD inverse'!$A$43:$BH$43,'FD mesh'!$B$84:$BI$84,$E178:$BL178)+'FD inverse'!$A$43*$C179/Setup!$B$17+INDEX('FD inverse'!$A$43:$BH$43,1,'FD mesh'!$B$15+1)*Setup!$B$22</f>
        <v>0</v>
      </c>
      <c r="AT179" s="0" t="n">
        <f aca="false">SUMPRODUCT('FD inverse'!$A$44:$BH$44,'FD mesh'!$B$84:$BI$84,$E178:$BL178)+'FD inverse'!$A$44*$C179/Setup!$B$17+INDEX('FD inverse'!$A$44:$BH$44,1,'FD mesh'!$B$15+1)*Setup!$B$22</f>
        <v>0</v>
      </c>
      <c r="AU179" s="0" t="n">
        <f aca="false">SUMPRODUCT('FD inverse'!$A$45:$BH$45,'FD mesh'!$B$84:$BI$84,$E178:$BL178)+'FD inverse'!$A$45*$C179/Setup!$B$17+INDEX('FD inverse'!$A$45:$BH$45,1,'FD mesh'!$B$15+1)*Setup!$B$22</f>
        <v>0</v>
      </c>
      <c r="AV179" s="0" t="n">
        <f aca="false">SUMPRODUCT('FD inverse'!$A$46:$BH$46,'FD mesh'!$B$84:$BI$84,$E178:$BL178)+'FD inverse'!$A$46*$C179/Setup!$B$17+INDEX('FD inverse'!$A$46:$BH$46,1,'FD mesh'!$B$15+1)*Setup!$B$22</f>
        <v>0</v>
      </c>
      <c r="AW179" s="0" t="n">
        <f aca="false">SUMPRODUCT('FD inverse'!$A$47:$BH$47,'FD mesh'!$B$84:$BI$84,$E178:$BL178)+'FD inverse'!$A$47*$C179/Setup!$B$17+INDEX('FD inverse'!$A$47:$BH$47,1,'FD mesh'!$B$15+1)*Setup!$B$22</f>
        <v>0</v>
      </c>
      <c r="AX179" s="0" t="n">
        <f aca="false">SUMPRODUCT('FD inverse'!$A$48:$BH$48,'FD mesh'!$B$84:$BI$84,$E178:$BL178)+'FD inverse'!$A$48*$C179/Setup!$B$17+INDEX('FD inverse'!$A$48:$BH$48,1,'FD mesh'!$B$15+1)*Setup!$B$22</f>
        <v>0</v>
      </c>
      <c r="AY179" s="0" t="n">
        <f aca="false">SUMPRODUCT('FD inverse'!$A$49:$BH$49,'FD mesh'!$B$84:$BI$84,$E178:$BL178)+'FD inverse'!$A$49*$C179/Setup!$B$17+INDEX('FD inverse'!$A$49:$BH$49,1,'FD mesh'!$B$15+1)*Setup!$B$22</f>
        <v>0</v>
      </c>
      <c r="AZ179" s="0" t="n">
        <f aca="false">SUMPRODUCT('FD inverse'!$A$50:$BH$50,'FD mesh'!$B$84:$BI$84,$E178:$BL178)+'FD inverse'!$A$50*$C179/Setup!$B$17+INDEX('FD inverse'!$A$50:$BH$50,1,'FD mesh'!$B$15+1)*Setup!$B$22</f>
        <v>0</v>
      </c>
      <c r="BA179" s="0" t="n">
        <f aca="false">SUMPRODUCT('FD inverse'!$A$51:$BH$51,'FD mesh'!$B$84:$BI$84,$E178:$BL178)+'FD inverse'!$A$51*$C179/Setup!$B$17+INDEX('FD inverse'!$A$51:$BH$51,1,'FD mesh'!$B$15+1)*Setup!$B$22</f>
        <v>0</v>
      </c>
      <c r="BB179" s="0" t="n">
        <f aca="false">SUMPRODUCT('FD inverse'!$A$52:$BH$52,'FD mesh'!$B$84:$BI$84,$E178:$BL178)+'FD inverse'!$A$52*$C179/Setup!$B$17+INDEX('FD inverse'!$A$52:$BH$52,1,'FD mesh'!$B$15+1)*Setup!$B$22</f>
        <v>0</v>
      </c>
      <c r="BC179" s="0" t="n">
        <f aca="false">SUMPRODUCT('FD inverse'!$A$53:$BH$53,'FD mesh'!$B$84:$BI$84,$E178:$BL178)+'FD inverse'!$A$53*$C179/Setup!$B$17+INDEX('FD inverse'!$A$53:$BH$53,1,'FD mesh'!$B$15+1)*Setup!$B$22</f>
        <v>0</v>
      </c>
      <c r="BD179" s="0" t="n">
        <f aca="false">SUMPRODUCT('FD inverse'!$A$54:$BH$54,'FD mesh'!$B$84:$BI$84,$E178:$BL178)+'FD inverse'!$A$54*$C179/Setup!$B$17+INDEX('FD inverse'!$A$54:$BH$54,1,'FD mesh'!$B$15+1)*Setup!$B$22</f>
        <v>0</v>
      </c>
      <c r="BE179" s="0" t="n">
        <f aca="false">SUMPRODUCT('FD inverse'!$A$55:$BH$55,'FD mesh'!$B$84:$BI$84,$E178:$BL178)+'FD inverse'!$A$55*$C179/Setup!$B$17+INDEX('FD inverse'!$A$55:$BH$55,1,'FD mesh'!$B$15+1)*Setup!$B$22</f>
        <v>0</v>
      </c>
      <c r="BF179" s="0" t="n">
        <f aca="false">SUMPRODUCT('FD inverse'!$A$56:$BH$56,'FD mesh'!$B$84:$BI$84,$E178:$BL178)+'FD inverse'!$A$56*$C179/Setup!$B$17+INDEX('FD inverse'!$A$56:$BH$56,1,'FD mesh'!$B$15+1)*Setup!$B$22</f>
        <v>0</v>
      </c>
      <c r="BG179" s="0" t="n">
        <f aca="false">SUMPRODUCT('FD inverse'!$A$57:$BH$57,'FD mesh'!$B$84:$BI$84,$E178:$BL178)+'FD inverse'!$A$57*$C179/Setup!$B$17+INDEX('FD inverse'!$A$57:$BH$57,1,'FD mesh'!$B$15+1)*Setup!$B$22</f>
        <v>0</v>
      </c>
      <c r="BH179" s="0" t="n">
        <f aca="false">SUMPRODUCT('FD inverse'!$A$58:$BH$58,'FD mesh'!$B$84:$BI$84,$E178:$BL178)+'FD inverse'!$A$58*$C179/Setup!$B$17+INDEX('FD inverse'!$A$58:$BH$58,1,'FD mesh'!$B$15+1)*Setup!$B$22</f>
        <v>0</v>
      </c>
      <c r="BI179" s="0" t="n">
        <f aca="false">SUMPRODUCT('FD inverse'!$A$59:$BH$59,'FD mesh'!$B$84:$BI$84,$E178:$BL178)+'FD inverse'!$A$59*$C179/Setup!$B$17+INDEX('FD inverse'!$A$59:$BH$59,1,'FD mesh'!$B$15+1)*Setup!$B$22</f>
        <v>0</v>
      </c>
      <c r="BJ179" s="0" t="n">
        <f aca="false">SUMPRODUCT('FD inverse'!$A$60:$BH$60,'FD mesh'!$B$84:$BI$84,$E178:$BL178)+'FD inverse'!$A$60*$C179/Setup!$B$17+INDEX('FD inverse'!$A$60:$BH$60,1,'FD mesh'!$B$15+1)*Setup!$B$22</f>
        <v>0</v>
      </c>
      <c r="BK179" s="0" t="n">
        <f aca="false">SUMPRODUCT('FD inverse'!$A$61:$BH$61,'FD mesh'!$B$84:$BI$84,$E178:$BL178)+'FD inverse'!$A$61*$C179/Setup!$B$17+INDEX('FD inverse'!$A$61:$BH$61,1,'FD mesh'!$B$15+1)*Setup!$B$22</f>
        <v>0</v>
      </c>
      <c r="BL179" s="0" t="n">
        <f aca="false">SUMPRODUCT('FD inverse'!$A$62:$BH$62,'FD mesh'!$B$84:$BI$84,$E178:$BL178)+'FD inverse'!$A$62*$C179/Setup!$B$17+INDEX('FD inverse'!$A$62:$BH$62,1,'FD mesh'!$B$15+1)*Setup!$B$22</f>
        <v>0</v>
      </c>
    </row>
    <row r="180" customFormat="false" ht="15" hidden="false" customHeight="false" outlineLevel="0" collapsed="false">
      <c r="A180" s="0" t="n">
        <v>175</v>
      </c>
      <c r="B180" s="0" t="n">
        <f aca="false">A180*Setup!$B$11/3600</f>
        <v>14.5833333333333</v>
      </c>
      <c r="C180" s="0" t="n">
        <f aca="false">Setup!$B$7+Setup!$B$8*COS(2*PI()*(B180-Setup!$B$9)/24)</f>
        <v>27.7280314771312</v>
      </c>
      <c r="D180" s="0" t="n">
        <f aca="false">(C180-E180)/Setup!$B$17</f>
        <v>26.4858673439218</v>
      </c>
      <c r="E180" s="0" t="n">
        <f aca="false">SUMPRODUCT('FD inverse'!$A$3:$BH$3,'FD mesh'!$B$84:$BI$84,$E179:$BL179)+'FD inverse'!$A$3*$C180/Setup!$B$17+INDEX('FD inverse'!$A$3:$BH$3,1,'FD mesh'!$B$15+1)*Setup!$B$22</f>
        <v>24.2848687224214</v>
      </c>
      <c r="F180" s="0" t="n">
        <f aca="false">SUMPRODUCT('FD inverse'!$A$4:$BH$4,'FD mesh'!$B$84:$BI$84,$E179:$BL179)+'FD inverse'!$A$4*$C180/Setup!$B$17+INDEX('FD inverse'!$A$4:$BH$4,1,'FD mesh'!$B$15+1)*Setup!$B$22</f>
        <v>23.504427881638</v>
      </c>
      <c r="G180" s="0" t="n">
        <f aca="false">SUMPRODUCT('FD inverse'!$A$5:$BH$5,'FD mesh'!$B$84:$BI$84,$E179:$BL179)+'FD inverse'!$A$5*$C180/Setup!$B$17+INDEX('FD inverse'!$A$5:$BH$5,1,'FD mesh'!$B$15+1)*Setup!$B$22</f>
        <v>22.7399028595278</v>
      </c>
      <c r="H180" s="0" t="n">
        <f aca="false">SUMPRODUCT('FD inverse'!$A$6:$BH$6,'FD mesh'!$B$84:$BI$84,$E179:$BL179)+'FD inverse'!$A$6*$C180/Setup!$B$17+INDEX('FD inverse'!$A$6:$BH$6,1,'FD mesh'!$B$15+1)*Setup!$B$22</f>
        <v>20.1979995242196</v>
      </c>
      <c r="I180" s="0" t="n">
        <f aca="false">SUMPRODUCT('FD inverse'!$A$7:$BH$7,'FD mesh'!$B$84:$BI$84,$E179:$BL179)+'FD inverse'!$A$7*$C180/Setup!$B$17+INDEX('FD inverse'!$A$7:$BH$7,1,'FD mesh'!$B$15+1)*Setup!$B$22</f>
        <v>19.9840057988864</v>
      </c>
      <c r="J180" s="0" t="n">
        <f aca="false">SUMPRODUCT('FD inverse'!$A$8:$BH$8,'FD mesh'!$B$84:$BI$84,$E179:$BL179)+'FD inverse'!$A$8*$C180/Setup!$B$17+INDEX('FD inverse'!$A$8:$BH$8,1,'FD mesh'!$B$15+1)*Setup!$B$22</f>
        <v>19.7919025005428</v>
      </c>
      <c r="K180" s="0" t="n">
        <f aca="false">SUMPRODUCT('FD inverse'!$A$9:$BH$9,'FD mesh'!$B$84:$BI$84,$E179:$BL179)+'FD inverse'!$A$9*$C180/Setup!$B$17+INDEX('FD inverse'!$A$9:$BH$9,1,'FD mesh'!$B$15+1)*Setup!$B$22</f>
        <v>19.6216303894751</v>
      </c>
      <c r="L180" s="0" t="n">
        <f aca="false">SUMPRODUCT('FD inverse'!$A$10:$BH$10,'FD mesh'!$B$84:$BI$84,$E179:$BL179)+'FD inverse'!$A$10*$C180/Setup!$B$17+INDEX('FD inverse'!$A$10:$BH$10,1,'FD mesh'!$B$15+1)*Setup!$B$22</f>
        <v>19.4731010428832</v>
      </c>
      <c r="M180" s="0" t="n">
        <f aca="false">SUMPRODUCT('FD inverse'!$A$11:$BH$11,'FD mesh'!$B$84:$BI$84,$E179:$BL179)+'FD inverse'!$A$11*$C180/Setup!$B$17+INDEX('FD inverse'!$A$11:$BH$11,1,'FD mesh'!$B$15+1)*Setup!$B$22</f>
        <v>19.3462086341404</v>
      </c>
      <c r="N180" s="0" t="n">
        <f aca="false">SUMPRODUCT('FD inverse'!$A$12:$BH$12,'FD mesh'!$B$84:$BI$84,$E179:$BL179)+'FD inverse'!$A$12*$C180/Setup!$B$17+INDEX('FD inverse'!$A$12:$BH$12,1,'FD mesh'!$B$15+1)*Setup!$B$22</f>
        <v>19.2408400106086</v>
      </c>
      <c r="O180" s="0" t="n">
        <f aca="false">SUMPRODUCT('FD inverse'!$A$13:$BH$13,'FD mesh'!$B$84:$BI$84,$E179:$BL179)+'FD inverse'!$A$13*$C180/Setup!$B$17+INDEX('FD inverse'!$A$13:$BH$13,1,'FD mesh'!$B$15+1)*Setup!$B$22</f>
        <v>19.1568831247882</v>
      </c>
      <c r="P180" s="0" t="n">
        <f aca="false">SUMPRODUCT('FD inverse'!$A$14:$BH$14,'FD mesh'!$B$84:$BI$84,$E179:$BL179)+'FD inverse'!$A$14*$C180/Setup!$B$17+INDEX('FD inverse'!$A$14:$BH$14,1,'FD mesh'!$B$15+1)*Setup!$B$22</f>
        <v>19.0942338686557</v>
      </c>
      <c r="Q180" s="0" t="n">
        <f aca="false">SUMPRODUCT('FD inverse'!$A$15:$BH$15,'FD mesh'!$B$84:$BI$84,$E179:$BL179)+'FD inverse'!$A$15*$C180/Setup!$B$17+INDEX('FD inverse'!$A$15:$BH$15,1,'FD mesh'!$B$15+1)*Setup!$B$22</f>
        <v>19.0528013546533</v>
      </c>
      <c r="R180" s="0" t="n">
        <f aca="false">SUMPRODUCT('FD inverse'!$A$16:$BH$16,'FD mesh'!$B$84:$BI$84,$E179:$BL179)+'FD inverse'!$A$16*$C180/Setup!$B$17+INDEX('FD inverse'!$A$16:$BH$16,1,'FD mesh'!$B$15+1)*Setup!$B$22</f>
        <v>19.0325116792109</v>
      </c>
      <c r="S180" s="0" t="n">
        <f aca="false">SUMPRODUCT('FD inverse'!$A$17:$BH$17,'FD mesh'!$B$84:$BI$84,$E179:$BL179)+'FD inverse'!$A$17*$C180/Setup!$B$17+INDEX('FD inverse'!$A$17:$BH$17,1,'FD mesh'!$B$15+1)*Setup!$B$22</f>
        <v>18.7231282384703</v>
      </c>
      <c r="T180" s="0" t="n">
        <f aca="false">SUMPRODUCT('FD inverse'!$A$18:$BH$18,'FD mesh'!$B$84:$BI$84,$E179:$BL179)+'FD inverse'!$A$18*$C180/Setup!$B$17+INDEX('FD inverse'!$A$18:$BH$18,1,'FD mesh'!$B$15+1)*Setup!$B$22</f>
        <v>18.4235478533361</v>
      </c>
      <c r="U180" s="0" t="n">
        <f aca="false">SUMPRODUCT('FD inverse'!$A$19:$BH$19,'FD mesh'!$B$84:$BI$84,$E179:$BL179)+'FD inverse'!$A$19*$C180/Setup!$B$17+INDEX('FD inverse'!$A$19:$BH$19,1,'FD mesh'!$B$15+1)*Setup!$B$22</f>
        <v>18.1330599508195</v>
      </c>
      <c r="V180" s="0" t="n">
        <f aca="false">SUMPRODUCT('FD inverse'!$A$20:$BH$20,'FD mesh'!$B$84:$BI$84,$E179:$BL179)+'FD inverse'!$A$20*$C180/Setup!$B$17+INDEX('FD inverse'!$A$20:$BH$20,1,'FD mesh'!$B$15+1)*Setup!$B$22</f>
        <v>17.850959726715</v>
      </c>
      <c r="W180" s="0" t="n">
        <f aca="false">SUMPRODUCT('FD inverse'!$A$21:$BH$21,'FD mesh'!$B$84:$BI$84,$E179:$BL179)+'FD inverse'!$A$21*$C180/Setup!$B$17+INDEX('FD inverse'!$A$21:$BH$21,1,'FD mesh'!$B$15+1)*Setup!$B$22</f>
        <v>17.5765482997309</v>
      </c>
      <c r="X180" s="0" t="n">
        <f aca="false">SUMPRODUCT('FD inverse'!$A$22:$BH$22,'FD mesh'!$B$84:$BI$84,$E179:$BL179)+'FD inverse'!$A$22*$C180/Setup!$B$17+INDEX('FD inverse'!$A$22:$BH$22,1,'FD mesh'!$B$15+1)*Setup!$B$22</f>
        <v>17.3091327281262</v>
      </c>
      <c r="Y180" s="0" t="n">
        <f aca="false">SUMPRODUCT('FD inverse'!$A$23:$BH$23,'FD mesh'!$B$84:$BI$84,$E179:$BL179)+'FD inverse'!$A$23*$C180/Setup!$B$17+INDEX('FD inverse'!$A$23:$BH$23,1,'FD mesh'!$B$15+1)*Setup!$B$22</f>
        <v>17.048025902402</v>
      </c>
      <c r="Z180" s="0" t="n">
        <f aca="false">SUMPRODUCT('FD inverse'!$A$24:$BH$24,'FD mesh'!$B$84:$BI$84,$E179:$BL179)+'FD inverse'!$A$24*$C180/Setup!$B$17+INDEX('FD inverse'!$A$24:$BH$24,1,'FD mesh'!$B$15+1)*Setup!$B$22</f>
        <v>16.7925463270567</v>
      </c>
      <c r="AA180" s="0" t="n">
        <f aca="false">SUMPRODUCT('FD inverse'!$A$25:$BH$25,'FD mesh'!$B$84:$BI$84,$E179:$BL179)+'FD inverse'!$A$25*$C180/Setup!$B$17+INDEX('FD inverse'!$A$25:$BH$25,1,'FD mesh'!$B$15+1)*Setup!$B$22</f>
        <v>16.5420178039023</v>
      </c>
      <c r="AB180" s="0" t="n">
        <f aca="false">SUMPRODUCT('FD inverse'!$A$26:$BH$26,'FD mesh'!$B$84:$BI$84,$E179:$BL179)+'FD inverse'!$A$26*$C180/Setup!$B$17+INDEX('FD inverse'!$A$26:$BH$26,1,'FD mesh'!$B$15+1)*Setup!$B$22</f>
        <v>16.2957690289637</v>
      </c>
      <c r="AC180" s="0" t="n">
        <f aca="false">SUMPRODUCT('FD inverse'!$A$27:$BH$27,'FD mesh'!$B$84:$BI$84,$E179:$BL179)+'FD inverse'!$A$27*$C180/Setup!$B$17+INDEX('FD inverse'!$A$27:$BH$27,1,'FD mesh'!$B$15+1)*Setup!$B$22</f>
        <v>16.0531331145447</v>
      </c>
      <c r="AD180" s="0" t="n">
        <f aca="false">SUMPRODUCT('FD inverse'!$A$28:$BH$28,'FD mesh'!$B$84:$BI$84,$E179:$BL179)+'FD inverse'!$A$28*$C180/Setup!$B$17+INDEX('FD inverse'!$A$28:$BH$28,1,'FD mesh'!$B$15+1)*Setup!$B$22</f>
        <v>15.8134470476508</v>
      </c>
      <c r="AE180" s="0" t="n">
        <f aca="false">SUMPRODUCT('FD inverse'!$A$29:$BH$29,'FD mesh'!$B$84:$BI$84,$E179:$BL179)+'FD inverse'!$A$29*$C180/Setup!$B$17+INDEX('FD inverse'!$A$29:$BH$29,1,'FD mesh'!$B$15+1)*Setup!$B$22</f>
        <v>15.5760510956058</v>
      </c>
      <c r="AF180" s="0" t="n">
        <f aca="false">SUMPRODUCT('FD inverse'!$A$30:$BH$30,'FD mesh'!$B$84:$BI$84,$E179:$BL179)+'FD inverse'!$A$30*$C180/Setup!$B$17+INDEX('FD inverse'!$A$30:$BH$30,1,'FD mesh'!$B$15+1)*Setup!$B$22</f>
        <v>15.3402881694029</v>
      </c>
      <c r="AG180" s="0" t="n">
        <f aca="false">SUMPRODUCT('FD inverse'!$A$31:$BH$31,'FD mesh'!$B$84:$BI$84,$E179:$BL179)+'FD inverse'!$A$31*$C180/Setup!$B$17+INDEX('FD inverse'!$A$31:$BH$31,1,'FD mesh'!$B$15+1)*Setup!$B$22</f>
        <v>15.1055031550773</v>
      </c>
      <c r="AH180" s="0" t="n">
        <f aca="false">SUMPRODUCT('FD inverse'!$A$32:$BH$32,'FD mesh'!$B$84:$BI$84,$E179:$BL179)+'FD inverse'!$A$32*$C180/Setup!$B$17+INDEX('FD inverse'!$A$32:$BH$32,1,'FD mesh'!$B$15+1)*Setup!$B$22</f>
        <v>15.0958928269282</v>
      </c>
      <c r="AI180" s="0" t="n">
        <f aca="false">SUMPRODUCT('FD inverse'!$A$33:$BH$33,'FD mesh'!$B$84:$BI$84,$E179:$BL179)+'FD inverse'!$A$33*$C180/Setup!$B$17+INDEX('FD inverse'!$A$33:$BH$33,1,'FD mesh'!$B$15+1)*Setup!$B$22</f>
        <v>15.086793454913</v>
      </c>
      <c r="AJ180" s="0" t="n">
        <f aca="false">SUMPRODUCT('FD inverse'!$A$34:$BH$34,'FD mesh'!$B$84:$BI$84,$E179:$BL179)+'FD inverse'!$A$34*$C180/Setup!$B$17+INDEX('FD inverse'!$A$34:$BH$34,1,'FD mesh'!$B$15+1)*Setup!$B$22</f>
        <v>15.0781601458447</v>
      </c>
      <c r="AK180" s="0" t="n">
        <f aca="false">SUMPRODUCT('FD inverse'!$A$35:$BH$35,'FD mesh'!$B$84:$BI$84,$E179:$BL179)+'FD inverse'!$A$35*$C180/Setup!$B$17+INDEX('FD inverse'!$A$35:$BH$35,1,'FD mesh'!$B$15+1)*Setup!$B$22</f>
        <v>15.0699495341579</v>
      </c>
      <c r="AL180" s="0" t="n">
        <f aca="false">SUMPRODUCT('FD inverse'!$A$36:$BH$36,'FD mesh'!$B$84:$BI$84,$E179:$BL179)+'FD inverse'!$A$36*$C180/Setup!$B$17+INDEX('FD inverse'!$A$36:$BH$36,1,'FD mesh'!$B$15+1)*Setup!$B$22</f>
        <v>15.0621196732765</v>
      </c>
      <c r="AM180" s="0" t="n">
        <f aca="false">SUMPRODUCT('FD inverse'!$A$37:$BH$37,'FD mesh'!$B$84:$BI$84,$E179:$BL179)+'FD inverse'!$A$37*$C180/Setup!$B$17+INDEX('FD inverse'!$A$37:$BH$37,1,'FD mesh'!$B$15+1)*Setup!$B$22</f>
        <v>15.0546299214718</v>
      </c>
      <c r="AN180" s="0" t="n">
        <f aca="false">SUMPRODUCT('FD inverse'!$A$38:$BH$38,'FD mesh'!$B$84:$BI$84,$E179:$BL179)+'FD inverse'!$A$38*$C180/Setup!$B$17+INDEX('FD inverse'!$A$38:$BH$38,1,'FD mesh'!$B$15+1)*Setup!$B$22</f>
        <v>15.0474408234221</v>
      </c>
      <c r="AO180" s="0" t="n">
        <f aca="false">SUMPRODUCT('FD inverse'!$A$39:$BH$39,'FD mesh'!$B$84:$BI$84,$E179:$BL179)+'FD inverse'!$A$39*$C180/Setup!$B$17+INDEX('FD inverse'!$A$39:$BH$39,1,'FD mesh'!$B$15+1)*Setup!$B$22</f>
        <v>15.0405139884712</v>
      </c>
      <c r="AP180" s="0" t="n">
        <f aca="false">SUMPRODUCT('FD inverse'!$A$40:$BH$40,'FD mesh'!$B$84:$BI$84,$E179:$BL179)+'FD inverse'!$A$40*$C180/Setup!$B$17+INDEX('FD inverse'!$A$40:$BH$40,1,'FD mesh'!$B$15+1)*Setup!$B$22</f>
        <v>15.0338119664022</v>
      </c>
      <c r="AQ180" s="0" t="n">
        <f aca="false">SUMPRODUCT('FD inverse'!$A$41:$BH$41,'FD mesh'!$B$84:$BI$84,$E179:$BL179)+'FD inverse'!$A$41*$C180/Setup!$B$17+INDEX('FD inverse'!$A$41:$BH$41,1,'FD mesh'!$B$15+1)*Setup!$B$22</f>
        <v>15.0272981213709</v>
      </c>
      <c r="AR180" s="0" t="n">
        <f aca="false">SUMPRODUCT('FD inverse'!$A$42:$BH$42,'FD mesh'!$B$84:$BI$84,$E179:$BL179)+'FD inverse'!$A$42*$C180/Setup!$B$17+INDEX('FD inverse'!$A$42:$BH$42,1,'FD mesh'!$B$15+1)*Setup!$B$22</f>
        <v>15.0209365045</v>
      </c>
      <c r="AS180" s="0" t="n">
        <f aca="false">SUMPRODUCT('FD inverse'!$A$43:$BH$43,'FD mesh'!$B$84:$BI$84,$E179:$BL179)+'FD inverse'!$A$43*$C180/Setup!$B$17+INDEX('FD inverse'!$A$43:$BH$43,1,'FD mesh'!$B$15+1)*Setup!$B$22</f>
        <v>0</v>
      </c>
      <c r="AT180" s="0" t="n">
        <f aca="false">SUMPRODUCT('FD inverse'!$A$44:$BH$44,'FD mesh'!$B$84:$BI$84,$E179:$BL179)+'FD inverse'!$A$44*$C180/Setup!$B$17+INDEX('FD inverse'!$A$44:$BH$44,1,'FD mesh'!$B$15+1)*Setup!$B$22</f>
        <v>0</v>
      </c>
      <c r="AU180" s="0" t="n">
        <f aca="false">SUMPRODUCT('FD inverse'!$A$45:$BH$45,'FD mesh'!$B$84:$BI$84,$E179:$BL179)+'FD inverse'!$A$45*$C180/Setup!$B$17+INDEX('FD inverse'!$A$45:$BH$45,1,'FD mesh'!$B$15+1)*Setup!$B$22</f>
        <v>0</v>
      </c>
      <c r="AV180" s="0" t="n">
        <f aca="false">SUMPRODUCT('FD inverse'!$A$46:$BH$46,'FD mesh'!$B$84:$BI$84,$E179:$BL179)+'FD inverse'!$A$46*$C180/Setup!$B$17+INDEX('FD inverse'!$A$46:$BH$46,1,'FD mesh'!$B$15+1)*Setup!$B$22</f>
        <v>0</v>
      </c>
      <c r="AW180" s="0" t="n">
        <f aca="false">SUMPRODUCT('FD inverse'!$A$47:$BH$47,'FD mesh'!$B$84:$BI$84,$E179:$BL179)+'FD inverse'!$A$47*$C180/Setup!$B$17+INDEX('FD inverse'!$A$47:$BH$47,1,'FD mesh'!$B$15+1)*Setup!$B$22</f>
        <v>0</v>
      </c>
      <c r="AX180" s="0" t="n">
        <f aca="false">SUMPRODUCT('FD inverse'!$A$48:$BH$48,'FD mesh'!$B$84:$BI$84,$E179:$BL179)+'FD inverse'!$A$48*$C180/Setup!$B$17+INDEX('FD inverse'!$A$48:$BH$48,1,'FD mesh'!$B$15+1)*Setup!$B$22</f>
        <v>0</v>
      </c>
      <c r="AY180" s="0" t="n">
        <f aca="false">SUMPRODUCT('FD inverse'!$A$49:$BH$49,'FD mesh'!$B$84:$BI$84,$E179:$BL179)+'FD inverse'!$A$49*$C180/Setup!$B$17+INDEX('FD inverse'!$A$49:$BH$49,1,'FD mesh'!$B$15+1)*Setup!$B$22</f>
        <v>0</v>
      </c>
      <c r="AZ180" s="0" t="n">
        <f aca="false">SUMPRODUCT('FD inverse'!$A$50:$BH$50,'FD mesh'!$B$84:$BI$84,$E179:$BL179)+'FD inverse'!$A$50*$C180/Setup!$B$17+INDEX('FD inverse'!$A$50:$BH$50,1,'FD mesh'!$B$15+1)*Setup!$B$22</f>
        <v>0</v>
      </c>
      <c r="BA180" s="0" t="n">
        <f aca="false">SUMPRODUCT('FD inverse'!$A$51:$BH$51,'FD mesh'!$B$84:$BI$84,$E179:$BL179)+'FD inverse'!$A$51*$C180/Setup!$B$17+INDEX('FD inverse'!$A$51:$BH$51,1,'FD mesh'!$B$15+1)*Setup!$B$22</f>
        <v>0</v>
      </c>
      <c r="BB180" s="0" t="n">
        <f aca="false">SUMPRODUCT('FD inverse'!$A$52:$BH$52,'FD mesh'!$B$84:$BI$84,$E179:$BL179)+'FD inverse'!$A$52*$C180/Setup!$B$17+INDEX('FD inverse'!$A$52:$BH$52,1,'FD mesh'!$B$15+1)*Setup!$B$22</f>
        <v>0</v>
      </c>
      <c r="BC180" s="0" t="n">
        <f aca="false">SUMPRODUCT('FD inverse'!$A$53:$BH$53,'FD mesh'!$B$84:$BI$84,$E179:$BL179)+'FD inverse'!$A$53*$C180/Setup!$B$17+INDEX('FD inverse'!$A$53:$BH$53,1,'FD mesh'!$B$15+1)*Setup!$B$22</f>
        <v>0</v>
      </c>
      <c r="BD180" s="0" t="n">
        <f aca="false">SUMPRODUCT('FD inverse'!$A$54:$BH$54,'FD mesh'!$B$84:$BI$84,$E179:$BL179)+'FD inverse'!$A$54*$C180/Setup!$B$17+INDEX('FD inverse'!$A$54:$BH$54,1,'FD mesh'!$B$15+1)*Setup!$B$22</f>
        <v>0</v>
      </c>
      <c r="BE180" s="0" t="n">
        <f aca="false">SUMPRODUCT('FD inverse'!$A$55:$BH$55,'FD mesh'!$B$84:$BI$84,$E179:$BL179)+'FD inverse'!$A$55*$C180/Setup!$B$17+INDEX('FD inverse'!$A$55:$BH$55,1,'FD mesh'!$B$15+1)*Setup!$B$22</f>
        <v>0</v>
      </c>
      <c r="BF180" s="0" t="n">
        <f aca="false">SUMPRODUCT('FD inverse'!$A$56:$BH$56,'FD mesh'!$B$84:$BI$84,$E179:$BL179)+'FD inverse'!$A$56*$C180/Setup!$B$17+INDEX('FD inverse'!$A$56:$BH$56,1,'FD mesh'!$B$15+1)*Setup!$B$22</f>
        <v>0</v>
      </c>
      <c r="BG180" s="0" t="n">
        <f aca="false">SUMPRODUCT('FD inverse'!$A$57:$BH$57,'FD mesh'!$B$84:$BI$84,$E179:$BL179)+'FD inverse'!$A$57*$C180/Setup!$B$17+INDEX('FD inverse'!$A$57:$BH$57,1,'FD mesh'!$B$15+1)*Setup!$B$22</f>
        <v>0</v>
      </c>
      <c r="BH180" s="0" t="n">
        <f aca="false">SUMPRODUCT('FD inverse'!$A$58:$BH$58,'FD mesh'!$B$84:$BI$84,$E179:$BL179)+'FD inverse'!$A$58*$C180/Setup!$B$17+INDEX('FD inverse'!$A$58:$BH$58,1,'FD mesh'!$B$15+1)*Setup!$B$22</f>
        <v>0</v>
      </c>
      <c r="BI180" s="0" t="n">
        <f aca="false">SUMPRODUCT('FD inverse'!$A$59:$BH$59,'FD mesh'!$B$84:$BI$84,$E179:$BL179)+'FD inverse'!$A$59*$C180/Setup!$B$17+INDEX('FD inverse'!$A$59:$BH$59,1,'FD mesh'!$B$15+1)*Setup!$B$22</f>
        <v>0</v>
      </c>
      <c r="BJ180" s="0" t="n">
        <f aca="false">SUMPRODUCT('FD inverse'!$A$60:$BH$60,'FD mesh'!$B$84:$BI$84,$E179:$BL179)+'FD inverse'!$A$60*$C180/Setup!$B$17+INDEX('FD inverse'!$A$60:$BH$60,1,'FD mesh'!$B$15+1)*Setup!$B$22</f>
        <v>0</v>
      </c>
      <c r="BK180" s="0" t="n">
        <f aca="false">SUMPRODUCT('FD inverse'!$A$61:$BH$61,'FD mesh'!$B$84:$BI$84,$E179:$BL179)+'FD inverse'!$A$61*$C180/Setup!$B$17+INDEX('FD inverse'!$A$61:$BH$61,1,'FD mesh'!$B$15+1)*Setup!$B$22</f>
        <v>0</v>
      </c>
      <c r="BL180" s="0" t="n">
        <f aca="false">SUMPRODUCT('FD inverse'!$A$62:$BH$62,'FD mesh'!$B$84:$BI$84,$E179:$BL179)+'FD inverse'!$A$62*$C180/Setup!$B$17+INDEX('FD inverse'!$A$62:$BH$62,1,'FD mesh'!$B$15+1)*Setup!$B$22</f>
        <v>0</v>
      </c>
    </row>
    <row r="181" customFormat="false" ht="15" hidden="false" customHeight="false" outlineLevel="0" collapsed="false">
      <c r="A181" s="0" t="n">
        <v>176</v>
      </c>
      <c r="B181" s="0" t="n">
        <f aca="false">A181*Setup!$B$11/3600</f>
        <v>14.6666666666667</v>
      </c>
      <c r="C181" s="0" t="n">
        <f aca="false">Setup!$B$7+Setup!$B$8*COS(2*PI()*(B181-Setup!$B$9)/24)</f>
        <v>27.7587704831436</v>
      </c>
      <c r="D181" s="0" t="n">
        <f aca="false">(C181-E181)/Setup!$B$17</f>
        <v>26.4527744092421</v>
      </c>
      <c r="E181" s="0" t="n">
        <f aca="false">SUMPRODUCT('FD inverse'!$A$3:$BH$3,'FD mesh'!$B$84:$BI$84,$E180:$BL180)+'FD inverse'!$A$3*$C181/Setup!$B$17+INDEX('FD inverse'!$A$3:$BH$3,1,'FD mesh'!$B$15+1)*Setup!$B$22</f>
        <v>24.3199098099422</v>
      </c>
      <c r="F181" s="0" t="n">
        <f aca="false">SUMPRODUCT('FD inverse'!$A$4:$BH$4,'FD mesh'!$B$84:$BI$84,$E180:$BL180)+'FD inverse'!$A$4*$C181/Setup!$B$17+INDEX('FD inverse'!$A$4:$BH$4,1,'FD mesh'!$B$15+1)*Setup!$B$22</f>
        <v>23.5402292599599</v>
      </c>
      <c r="G181" s="0" t="n">
        <f aca="false">SUMPRODUCT('FD inverse'!$A$5:$BH$5,'FD mesh'!$B$84:$BI$84,$E180:$BL180)+'FD inverse'!$A$5*$C181/Setup!$B$17+INDEX('FD inverse'!$A$5:$BH$5,1,'FD mesh'!$B$15+1)*Setup!$B$22</f>
        <v>22.7760875026522</v>
      </c>
      <c r="H181" s="0" t="n">
        <f aca="false">SUMPRODUCT('FD inverse'!$A$6:$BH$6,'FD mesh'!$B$84:$BI$84,$E180:$BL180)+'FD inverse'!$A$6*$C181/Setup!$B$17+INDEX('FD inverse'!$A$6:$BH$6,1,'FD mesh'!$B$15+1)*Setup!$B$22</f>
        <v>20.2349558337095</v>
      </c>
      <c r="I181" s="0" t="n">
        <f aca="false">SUMPRODUCT('FD inverse'!$A$7:$BH$7,'FD mesh'!$B$84:$BI$84,$E180:$BL180)+'FD inverse'!$A$7*$C181/Setup!$B$17+INDEX('FD inverse'!$A$7:$BH$7,1,'FD mesh'!$B$15+1)*Setup!$B$22</f>
        <v>20.0209784911748</v>
      </c>
      <c r="J181" s="0" t="n">
        <f aca="false">SUMPRODUCT('FD inverse'!$A$8:$BH$8,'FD mesh'!$B$84:$BI$84,$E180:$BL180)+'FD inverse'!$A$8*$C181/Setup!$B$17+INDEX('FD inverse'!$A$8:$BH$8,1,'FD mesh'!$B$15+1)*Setup!$B$22</f>
        <v>19.8288139464502</v>
      </c>
      <c r="K181" s="0" t="n">
        <f aca="false">SUMPRODUCT('FD inverse'!$A$9:$BH$9,'FD mesh'!$B$84:$BI$84,$E180:$BL180)+'FD inverse'!$A$9*$C181/Setup!$B$17+INDEX('FD inverse'!$A$9:$BH$9,1,'FD mesh'!$B$15+1)*Setup!$B$22</f>
        <v>19.6584260659779</v>
      </c>
      <c r="L181" s="0" t="n">
        <f aca="false">SUMPRODUCT('FD inverse'!$A$10:$BH$10,'FD mesh'!$B$84:$BI$84,$E180:$BL180)+'FD inverse'!$A$10*$C181/Setup!$B$17+INDEX('FD inverse'!$A$10:$BH$10,1,'FD mesh'!$B$15+1)*Setup!$B$22</f>
        <v>19.5097465492241</v>
      </c>
      <c r="M181" s="0" t="n">
        <f aca="false">SUMPRODUCT('FD inverse'!$A$11:$BH$11,'FD mesh'!$B$84:$BI$84,$E180:$BL180)+'FD inverse'!$A$11*$C181/Setup!$B$17+INDEX('FD inverse'!$A$11:$BH$11,1,'FD mesh'!$B$15+1)*Setup!$B$22</f>
        <v>19.3826868002231</v>
      </c>
      <c r="N181" s="0" t="n">
        <f aca="false">SUMPRODUCT('FD inverse'!$A$12:$BH$12,'FD mesh'!$B$84:$BI$84,$E180:$BL180)+'FD inverse'!$A$12*$C181/Setup!$B$17+INDEX('FD inverse'!$A$12:$BH$12,1,'FD mesh'!$B$15+1)*Setup!$B$22</f>
        <v>19.2771480931587</v>
      </c>
      <c r="O181" s="0" t="n">
        <f aca="false">SUMPRODUCT('FD inverse'!$A$13:$BH$13,'FD mesh'!$B$84:$BI$84,$E180:$BL180)+'FD inverse'!$A$13*$C181/Setup!$B$17+INDEX('FD inverse'!$A$13:$BH$13,1,'FD mesh'!$B$15+1)*Setup!$B$22</f>
        <v>19.193030083764</v>
      </c>
      <c r="P181" s="0" t="n">
        <f aca="false">SUMPRODUCT('FD inverse'!$A$14:$BH$14,'FD mesh'!$B$84:$BI$84,$E180:$BL180)+'FD inverse'!$A$14*$C181/Setup!$B$17+INDEX('FD inverse'!$A$14:$BH$14,1,'FD mesh'!$B$15+1)*Setup!$B$22</f>
        <v>19.1302377138832</v>
      </c>
      <c r="Q181" s="0" t="n">
        <f aca="false">SUMPRODUCT('FD inverse'!$A$15:$BH$15,'FD mesh'!$B$84:$BI$84,$E180:$BL180)+'FD inverse'!$A$15*$C181/Setup!$B$17+INDEX('FD inverse'!$A$15:$BH$15,1,'FD mesh'!$B$15+1)*Setup!$B$22</f>
        <v>19.0886865506262</v>
      </c>
      <c r="R181" s="0" t="n">
        <f aca="false">SUMPRODUCT('FD inverse'!$A$16:$BH$16,'FD mesh'!$B$84:$BI$84,$E180:$BL180)+'FD inverse'!$A$16*$C181/Setup!$B$17+INDEX('FD inverse'!$A$16:$BH$16,1,'FD mesh'!$B$15+1)*Setup!$B$22</f>
        <v>19.0683065944329</v>
      </c>
      <c r="S181" s="0" t="n">
        <f aca="false">SUMPRODUCT('FD inverse'!$A$17:$BH$17,'FD mesh'!$B$84:$BI$84,$E180:$BL180)+'FD inverse'!$A$17*$C181/Setup!$B$17+INDEX('FD inverse'!$A$17:$BH$17,1,'FD mesh'!$B$15+1)*Setup!$B$22</f>
        <v>18.756496072212</v>
      </c>
      <c r="T181" s="0" t="n">
        <f aca="false">SUMPRODUCT('FD inverse'!$A$18:$BH$18,'FD mesh'!$B$84:$BI$84,$E180:$BL180)+'FD inverse'!$A$18*$C181/Setup!$B$17+INDEX('FD inverse'!$A$18:$BH$18,1,'FD mesh'!$B$15+1)*Setup!$B$22</f>
        <v>18.4545052267781</v>
      </c>
      <c r="U181" s="0" t="n">
        <f aca="false">SUMPRODUCT('FD inverse'!$A$19:$BH$19,'FD mesh'!$B$84:$BI$84,$E180:$BL180)+'FD inverse'!$A$19*$C181/Setup!$B$17+INDEX('FD inverse'!$A$19:$BH$19,1,'FD mesh'!$B$15+1)*Setup!$B$22</f>
        <v>18.1616246940999</v>
      </c>
      <c r="V181" s="0" t="n">
        <f aca="false">SUMPRODUCT('FD inverse'!$A$20:$BH$20,'FD mesh'!$B$84:$BI$84,$E180:$BL180)+'FD inverse'!$A$20*$C181/Setup!$B$17+INDEX('FD inverse'!$A$20:$BH$20,1,'FD mesh'!$B$15+1)*Setup!$B$22</f>
        <v>17.8771503573015</v>
      </c>
      <c r="W181" s="0" t="n">
        <f aca="false">SUMPRODUCT('FD inverse'!$A$21:$BH$21,'FD mesh'!$B$84:$BI$84,$E180:$BL180)+'FD inverse'!$A$21*$C181/Setup!$B$17+INDEX('FD inverse'!$A$21:$BH$21,1,'FD mesh'!$B$15+1)*Setup!$B$22</f>
        <v>17.6003835489328</v>
      </c>
      <c r="X181" s="0" t="n">
        <f aca="false">SUMPRODUCT('FD inverse'!$A$22:$BH$22,'FD mesh'!$B$84:$BI$84,$E180:$BL180)+'FD inverse'!$A$22*$C181/Setup!$B$17+INDEX('FD inverse'!$A$22:$BH$22,1,'FD mesh'!$B$15+1)*Setup!$B$22</f>
        <v>17.3306311139006</v>
      </c>
      <c r="Y181" s="0" t="n">
        <f aca="false">SUMPRODUCT('FD inverse'!$A$23:$BH$23,'FD mesh'!$B$84:$BI$84,$E180:$BL180)+'FD inverse'!$A$23*$C181/Setup!$B$17+INDEX('FD inverse'!$A$23:$BH$23,1,'FD mesh'!$B$15+1)*Setup!$B$22</f>
        <v>17.067205346682</v>
      </c>
      <c r="Z181" s="0" t="n">
        <f aca="false">SUMPRODUCT('FD inverse'!$A$24:$BH$24,'FD mesh'!$B$84:$BI$84,$E180:$BL180)+'FD inverse'!$A$24*$C181/Setup!$B$17+INDEX('FD inverse'!$A$24:$BH$24,1,'FD mesh'!$B$15+1)*Setup!$B$22</f>
        <v>16.809423815923</v>
      </c>
      <c r="AA181" s="0" t="n">
        <f aca="false">SUMPRODUCT('FD inverse'!$A$25:$BH$25,'FD mesh'!$B$84:$BI$84,$E180:$BL180)+'FD inverse'!$A$25*$C181/Setup!$B$17+INDEX('FD inverse'!$A$25:$BH$25,1,'FD mesh'!$B$15+1)*Setup!$B$22</f>
        <v>16.5566090890303</v>
      </c>
      <c r="AB181" s="0" t="n">
        <f aca="false">SUMPRODUCT('FD inverse'!$A$26:$BH$26,'FD mesh'!$B$84:$BI$84,$E180:$BL180)+'FD inverse'!$A$26*$C181/Setup!$B$17+INDEX('FD inverse'!$A$26:$BH$26,1,'FD mesh'!$B$15+1)*Setup!$B$22</f>
        <v>16.3080883689039</v>
      </c>
      <c r="AC181" s="0" t="n">
        <f aca="false">SUMPRODUCT('FD inverse'!$A$27:$BH$27,'FD mesh'!$B$84:$BI$84,$E180:$BL180)+'FD inverse'!$A$27*$C181/Setup!$B$17+INDEX('FD inverse'!$A$27:$BH$27,1,'FD mesh'!$B$15+1)*Setup!$B$22</f>
        <v>16.0631930545313</v>
      </c>
      <c r="AD181" s="0" t="n">
        <f aca="false">SUMPRODUCT('FD inverse'!$A$28:$BH$28,'FD mesh'!$B$84:$BI$84,$E180:$BL180)+'FD inverse'!$A$28*$C181/Setup!$B$17+INDEX('FD inverse'!$A$28:$BH$28,1,'FD mesh'!$B$15+1)*Setup!$B$22</f>
        <v>15.8212582367833</v>
      </c>
      <c r="AE181" s="0" t="n">
        <f aca="false">SUMPRODUCT('FD inverse'!$A$29:$BH$29,'FD mesh'!$B$84:$BI$84,$E180:$BL180)+'FD inverse'!$A$29*$C181/Setup!$B$17+INDEX('FD inverse'!$A$29:$BH$29,1,'FD mesh'!$B$15+1)*Setup!$B$22</f>
        <v>15.5816221404085</v>
      </c>
      <c r="AF181" s="0" t="n">
        <f aca="false">SUMPRODUCT('FD inverse'!$A$30:$BH$30,'FD mesh'!$B$84:$BI$84,$E180:$BL180)+'FD inverse'!$A$30*$C181/Setup!$B$17+INDEX('FD inverse'!$A$30:$BH$30,1,'FD mesh'!$B$15+1)*Setup!$B$22</f>
        <v>15.3436255229329</v>
      </c>
      <c r="AG181" s="0" t="n">
        <f aca="false">SUMPRODUCT('FD inverse'!$A$31:$BH$31,'FD mesh'!$B$84:$BI$84,$E180:$BL180)+'FD inverse'!$A$31*$C181/Setup!$B$17+INDEX('FD inverse'!$A$31:$BH$31,1,'FD mesh'!$B$15+1)*Setup!$B$22</f>
        <v>15.1066110409247</v>
      </c>
      <c r="AH181" s="0" t="n">
        <f aca="false">SUMPRODUCT('FD inverse'!$A$32:$BH$32,'FD mesh'!$B$84:$BI$84,$E180:$BL180)+'FD inverse'!$A$32*$C181/Setup!$B$17+INDEX('FD inverse'!$A$32:$BH$32,1,'FD mesh'!$B$15+1)*Setup!$B$22</f>
        <v>15.0969084639798</v>
      </c>
      <c r="AI181" s="0" t="n">
        <f aca="false">SUMPRODUCT('FD inverse'!$A$33:$BH$33,'FD mesh'!$B$84:$BI$84,$E180:$BL180)+'FD inverse'!$A$33*$C181/Setup!$B$17+INDEX('FD inverse'!$A$33:$BH$33,1,'FD mesh'!$B$15+1)*Setup!$B$22</f>
        <v>15.0877200259037</v>
      </c>
      <c r="AJ181" s="0" t="n">
        <f aca="false">SUMPRODUCT('FD inverse'!$A$34:$BH$34,'FD mesh'!$B$84:$BI$84,$E180:$BL180)+'FD inverse'!$A$34*$C181/Setup!$B$17+INDEX('FD inverse'!$A$34:$BH$34,1,'FD mesh'!$B$15+1)*Setup!$B$22</f>
        <v>15.079000639405</v>
      </c>
      <c r="AK181" s="0" t="n">
        <f aca="false">SUMPRODUCT('FD inverse'!$A$35:$BH$35,'FD mesh'!$B$84:$BI$84,$E180:$BL180)+'FD inverse'!$A$35*$C181/Setup!$B$17+INDEX('FD inverse'!$A$35:$BH$35,1,'FD mesh'!$B$15+1)*Setup!$B$22</f>
        <v>15.0707067301058</v>
      </c>
      <c r="AL181" s="0" t="n">
        <f aca="false">SUMPRODUCT('FD inverse'!$A$36:$BH$36,'FD mesh'!$B$84:$BI$84,$E180:$BL180)+'FD inverse'!$A$36*$C181/Setup!$B$17+INDEX('FD inverse'!$A$36:$BH$36,1,'FD mesh'!$B$15+1)*Setup!$B$22</f>
        <v>15.0627961308361</v>
      </c>
      <c r="AM181" s="0" t="n">
        <f aca="false">SUMPRODUCT('FD inverse'!$A$37:$BH$37,'FD mesh'!$B$84:$BI$84,$E180:$BL180)+'FD inverse'!$A$37*$C181/Setup!$B$17+INDEX('FD inverse'!$A$37:$BH$37,1,'FD mesh'!$B$15+1)*Setup!$B$22</f>
        <v>15.055227969964</v>
      </c>
      <c r="AN181" s="0" t="n">
        <f aca="false">SUMPRODUCT('FD inverse'!$A$38:$BH$38,'FD mesh'!$B$84:$BI$84,$E180:$BL180)+'FD inverse'!$A$38*$C181/Setup!$B$17+INDEX('FD inverse'!$A$38:$BH$38,1,'FD mesh'!$B$15+1)*Setup!$B$22</f>
        <v>15.0479625550137</v>
      </c>
      <c r="AO181" s="0" t="n">
        <f aca="false">SUMPRODUCT('FD inverse'!$A$39:$BH$39,'FD mesh'!$B$84:$BI$84,$E180:$BL180)+'FD inverse'!$A$39*$C181/Setup!$B$17+INDEX('FD inverse'!$A$39:$BH$39,1,'FD mesh'!$B$15+1)*Setup!$B$22</f>
        <v>15.0409612526121</v>
      </c>
      <c r="AP181" s="0" t="n">
        <f aca="false">SUMPRODUCT('FD inverse'!$A$40:$BH$40,'FD mesh'!$B$84:$BI$84,$E180:$BL180)+'FD inverse'!$A$40*$C181/Setup!$B$17+INDEX('FD inverse'!$A$40:$BH$40,1,'FD mesh'!$B$15+1)*Setup!$B$22</f>
        <v>15.0341863656206</v>
      </c>
      <c r="AQ181" s="0" t="n">
        <f aca="false">SUMPRODUCT('FD inverse'!$A$41:$BH$41,'FD mesh'!$B$84:$BI$84,$E180:$BL180)+'FD inverse'!$A$41*$C181/Setup!$B$17+INDEX('FD inverse'!$A$41:$BH$41,1,'FD mesh'!$B$15+1)*Setup!$B$22</f>
        <v>15.027601008137</v>
      </c>
      <c r="AR181" s="0" t="n">
        <f aca="false">SUMPRODUCT('FD inverse'!$A$42:$BH$42,'FD mesh'!$B$84:$BI$84,$E180:$BL180)+'FD inverse'!$A$42*$C181/Setup!$B$17+INDEX('FD inverse'!$A$42:$BH$42,1,'FD mesh'!$B$15+1)*Setup!$B$22</f>
        <v>15.0211689789109</v>
      </c>
      <c r="AS181" s="0" t="n">
        <f aca="false">SUMPRODUCT('FD inverse'!$A$43:$BH$43,'FD mesh'!$B$84:$BI$84,$E180:$BL180)+'FD inverse'!$A$43*$C181/Setup!$B$17+INDEX('FD inverse'!$A$43:$BH$43,1,'FD mesh'!$B$15+1)*Setup!$B$22</f>
        <v>0</v>
      </c>
      <c r="AT181" s="0" t="n">
        <f aca="false">SUMPRODUCT('FD inverse'!$A$44:$BH$44,'FD mesh'!$B$84:$BI$84,$E180:$BL180)+'FD inverse'!$A$44*$C181/Setup!$B$17+INDEX('FD inverse'!$A$44:$BH$44,1,'FD mesh'!$B$15+1)*Setup!$B$22</f>
        <v>0</v>
      </c>
      <c r="AU181" s="0" t="n">
        <f aca="false">SUMPRODUCT('FD inverse'!$A$45:$BH$45,'FD mesh'!$B$84:$BI$84,$E180:$BL180)+'FD inverse'!$A$45*$C181/Setup!$B$17+INDEX('FD inverse'!$A$45:$BH$45,1,'FD mesh'!$B$15+1)*Setup!$B$22</f>
        <v>0</v>
      </c>
      <c r="AV181" s="0" t="n">
        <f aca="false">SUMPRODUCT('FD inverse'!$A$46:$BH$46,'FD mesh'!$B$84:$BI$84,$E180:$BL180)+'FD inverse'!$A$46*$C181/Setup!$B$17+INDEX('FD inverse'!$A$46:$BH$46,1,'FD mesh'!$B$15+1)*Setup!$B$22</f>
        <v>0</v>
      </c>
      <c r="AW181" s="0" t="n">
        <f aca="false">SUMPRODUCT('FD inverse'!$A$47:$BH$47,'FD mesh'!$B$84:$BI$84,$E180:$BL180)+'FD inverse'!$A$47*$C181/Setup!$B$17+INDEX('FD inverse'!$A$47:$BH$47,1,'FD mesh'!$B$15+1)*Setup!$B$22</f>
        <v>0</v>
      </c>
      <c r="AX181" s="0" t="n">
        <f aca="false">SUMPRODUCT('FD inverse'!$A$48:$BH$48,'FD mesh'!$B$84:$BI$84,$E180:$BL180)+'FD inverse'!$A$48*$C181/Setup!$B$17+INDEX('FD inverse'!$A$48:$BH$48,1,'FD mesh'!$B$15+1)*Setup!$B$22</f>
        <v>0</v>
      </c>
      <c r="AY181" s="0" t="n">
        <f aca="false">SUMPRODUCT('FD inverse'!$A$49:$BH$49,'FD mesh'!$B$84:$BI$84,$E180:$BL180)+'FD inverse'!$A$49*$C181/Setup!$B$17+INDEX('FD inverse'!$A$49:$BH$49,1,'FD mesh'!$B$15+1)*Setup!$B$22</f>
        <v>0</v>
      </c>
      <c r="AZ181" s="0" t="n">
        <f aca="false">SUMPRODUCT('FD inverse'!$A$50:$BH$50,'FD mesh'!$B$84:$BI$84,$E180:$BL180)+'FD inverse'!$A$50*$C181/Setup!$B$17+INDEX('FD inverse'!$A$50:$BH$50,1,'FD mesh'!$B$15+1)*Setup!$B$22</f>
        <v>0</v>
      </c>
      <c r="BA181" s="0" t="n">
        <f aca="false">SUMPRODUCT('FD inverse'!$A$51:$BH$51,'FD mesh'!$B$84:$BI$84,$E180:$BL180)+'FD inverse'!$A$51*$C181/Setup!$B$17+INDEX('FD inverse'!$A$51:$BH$51,1,'FD mesh'!$B$15+1)*Setup!$B$22</f>
        <v>0</v>
      </c>
      <c r="BB181" s="0" t="n">
        <f aca="false">SUMPRODUCT('FD inverse'!$A$52:$BH$52,'FD mesh'!$B$84:$BI$84,$E180:$BL180)+'FD inverse'!$A$52*$C181/Setup!$B$17+INDEX('FD inverse'!$A$52:$BH$52,1,'FD mesh'!$B$15+1)*Setup!$B$22</f>
        <v>0</v>
      </c>
      <c r="BC181" s="0" t="n">
        <f aca="false">SUMPRODUCT('FD inverse'!$A$53:$BH$53,'FD mesh'!$B$84:$BI$84,$E180:$BL180)+'FD inverse'!$A$53*$C181/Setup!$B$17+INDEX('FD inverse'!$A$53:$BH$53,1,'FD mesh'!$B$15+1)*Setup!$B$22</f>
        <v>0</v>
      </c>
      <c r="BD181" s="0" t="n">
        <f aca="false">SUMPRODUCT('FD inverse'!$A$54:$BH$54,'FD mesh'!$B$84:$BI$84,$E180:$BL180)+'FD inverse'!$A$54*$C181/Setup!$B$17+INDEX('FD inverse'!$A$54:$BH$54,1,'FD mesh'!$B$15+1)*Setup!$B$22</f>
        <v>0</v>
      </c>
      <c r="BE181" s="0" t="n">
        <f aca="false">SUMPRODUCT('FD inverse'!$A$55:$BH$55,'FD mesh'!$B$84:$BI$84,$E180:$BL180)+'FD inverse'!$A$55*$C181/Setup!$B$17+INDEX('FD inverse'!$A$55:$BH$55,1,'FD mesh'!$B$15+1)*Setup!$B$22</f>
        <v>0</v>
      </c>
      <c r="BF181" s="0" t="n">
        <f aca="false">SUMPRODUCT('FD inverse'!$A$56:$BH$56,'FD mesh'!$B$84:$BI$84,$E180:$BL180)+'FD inverse'!$A$56*$C181/Setup!$B$17+INDEX('FD inverse'!$A$56:$BH$56,1,'FD mesh'!$B$15+1)*Setup!$B$22</f>
        <v>0</v>
      </c>
      <c r="BG181" s="0" t="n">
        <f aca="false">SUMPRODUCT('FD inverse'!$A$57:$BH$57,'FD mesh'!$B$84:$BI$84,$E180:$BL180)+'FD inverse'!$A$57*$C181/Setup!$B$17+INDEX('FD inverse'!$A$57:$BH$57,1,'FD mesh'!$B$15+1)*Setup!$B$22</f>
        <v>0</v>
      </c>
      <c r="BH181" s="0" t="n">
        <f aca="false">SUMPRODUCT('FD inverse'!$A$58:$BH$58,'FD mesh'!$B$84:$BI$84,$E180:$BL180)+'FD inverse'!$A$58*$C181/Setup!$B$17+INDEX('FD inverse'!$A$58:$BH$58,1,'FD mesh'!$B$15+1)*Setup!$B$22</f>
        <v>0</v>
      </c>
      <c r="BI181" s="0" t="n">
        <f aca="false">SUMPRODUCT('FD inverse'!$A$59:$BH$59,'FD mesh'!$B$84:$BI$84,$E180:$BL180)+'FD inverse'!$A$59*$C181/Setup!$B$17+INDEX('FD inverse'!$A$59:$BH$59,1,'FD mesh'!$B$15+1)*Setup!$B$22</f>
        <v>0</v>
      </c>
      <c r="BJ181" s="0" t="n">
        <f aca="false">SUMPRODUCT('FD inverse'!$A$60:$BH$60,'FD mesh'!$B$84:$BI$84,$E180:$BL180)+'FD inverse'!$A$60*$C181/Setup!$B$17+INDEX('FD inverse'!$A$60:$BH$60,1,'FD mesh'!$B$15+1)*Setup!$B$22</f>
        <v>0</v>
      </c>
      <c r="BK181" s="0" t="n">
        <f aca="false">SUMPRODUCT('FD inverse'!$A$61:$BH$61,'FD mesh'!$B$84:$BI$84,$E180:$BL180)+'FD inverse'!$A$61*$C181/Setup!$B$17+INDEX('FD inverse'!$A$61:$BH$61,1,'FD mesh'!$B$15+1)*Setup!$B$22</f>
        <v>0</v>
      </c>
      <c r="BL181" s="0" t="n">
        <f aca="false">SUMPRODUCT('FD inverse'!$A$62:$BH$62,'FD mesh'!$B$84:$BI$84,$E180:$BL180)+'FD inverse'!$A$62*$C181/Setup!$B$17+INDEX('FD inverse'!$A$62:$BH$62,1,'FD mesh'!$B$15+1)*Setup!$B$22</f>
        <v>0</v>
      </c>
    </row>
    <row r="182" customFormat="false" ht="15" hidden="false" customHeight="false" outlineLevel="0" collapsed="false">
      <c r="A182" s="0" t="n">
        <v>177</v>
      </c>
      <c r="B182" s="0" t="n">
        <f aca="false">A182*Setup!$B$11/3600</f>
        <v>14.75</v>
      </c>
      <c r="C182" s="0" t="n">
        <f aca="false">Setup!$B$7+Setup!$B$8*COS(2*PI()*(B182-Setup!$B$9)/24)</f>
        <v>27.7877205179804</v>
      </c>
      <c r="D182" s="0" t="n">
        <f aca="false">(C182-E182)/Setup!$B$17</f>
        <v>26.4139805255889</v>
      </c>
      <c r="E182" s="0" t="n">
        <f aca="false">SUMPRODUCT('FD inverse'!$A$3:$BH$3,'FD mesh'!$B$84:$BI$84,$E181:$BL181)+'FD inverse'!$A$3*$C182/Setup!$B$17+INDEX('FD inverse'!$A$3:$BH$3,1,'FD mesh'!$B$15+1)*Setup!$B$22</f>
        <v>24.3539030496539</v>
      </c>
      <c r="F182" s="0" t="n">
        <f aca="false">SUMPRODUCT('FD inverse'!$A$4:$BH$4,'FD mesh'!$B$84:$BI$84,$E181:$BL181)+'FD inverse'!$A$4*$C182/Setup!$B$17+INDEX('FD inverse'!$A$4:$BH$4,1,'FD mesh'!$B$15+1)*Setup!$B$22</f>
        <v>23.5751496820142</v>
      </c>
      <c r="G182" s="0" t="n">
        <f aca="false">SUMPRODUCT('FD inverse'!$A$5:$BH$5,'FD mesh'!$B$84:$BI$84,$E181:$BL181)+'FD inverse'!$A$5*$C182/Setup!$B$17+INDEX('FD inverse'!$A$5:$BH$5,1,'FD mesh'!$B$15+1)*Setup!$B$22</f>
        <v>22.8115527475579</v>
      </c>
      <c r="H182" s="0" t="n">
        <f aca="false">SUMPRODUCT('FD inverse'!$A$6:$BH$6,'FD mesh'!$B$84:$BI$84,$E181:$BL181)+'FD inverse'!$A$6*$C182/Setup!$B$17+INDEX('FD inverse'!$A$6:$BH$6,1,'FD mesh'!$B$15+1)*Setup!$B$22</f>
        <v>20.2717271221951</v>
      </c>
      <c r="I182" s="0" t="n">
        <f aca="false">SUMPRODUCT('FD inverse'!$A$7:$BH$7,'FD mesh'!$B$84:$BI$84,$E181:$BL181)+'FD inverse'!$A$7*$C182/Setup!$B$17+INDEX('FD inverse'!$A$7:$BH$7,1,'FD mesh'!$B$15+1)*Setup!$B$22</f>
        <v>20.0578107802709</v>
      </c>
      <c r="J182" s="0" t="n">
        <f aca="false">SUMPRODUCT('FD inverse'!$A$8:$BH$8,'FD mesh'!$B$84:$BI$84,$E181:$BL181)+'FD inverse'!$A$8*$C182/Setup!$B$17+INDEX('FD inverse'!$A$8:$BH$8,1,'FD mesh'!$B$15+1)*Setup!$B$22</f>
        <v>19.8656244024151</v>
      </c>
      <c r="K182" s="0" t="n">
        <f aca="false">SUMPRODUCT('FD inverse'!$A$9:$BH$9,'FD mesh'!$B$84:$BI$84,$E181:$BL181)+'FD inverse'!$A$9*$C182/Setup!$B$17+INDEX('FD inverse'!$A$9:$BH$9,1,'FD mesh'!$B$15+1)*Setup!$B$22</f>
        <v>19.6951551077245</v>
      </c>
      <c r="L182" s="0" t="n">
        <f aca="false">SUMPRODUCT('FD inverse'!$A$10:$BH$10,'FD mesh'!$B$84:$BI$84,$E181:$BL181)+'FD inverse'!$A$10*$C182/Setup!$B$17+INDEX('FD inverse'!$A$10:$BH$10,1,'FD mesh'!$B$15+1)*Setup!$B$22</f>
        <v>19.5463548642118</v>
      </c>
      <c r="M182" s="0" t="n">
        <f aca="false">SUMPRODUCT('FD inverse'!$A$11:$BH$11,'FD mesh'!$B$84:$BI$84,$E181:$BL181)+'FD inverse'!$A$11*$C182/Setup!$B$17+INDEX('FD inverse'!$A$11:$BH$11,1,'FD mesh'!$B$15+1)*Setup!$B$22</f>
        <v>19.4191524466506</v>
      </c>
      <c r="N182" s="0" t="n">
        <f aca="false">SUMPRODUCT('FD inverse'!$A$12:$BH$12,'FD mesh'!$B$84:$BI$84,$E181:$BL181)+'FD inverse'!$A$12*$C182/Setup!$B$17+INDEX('FD inverse'!$A$12:$BH$12,1,'FD mesh'!$B$15+1)*Setup!$B$22</f>
        <v>19.3134636847988</v>
      </c>
      <c r="O182" s="0" t="n">
        <f aca="false">SUMPRODUCT('FD inverse'!$A$13:$BH$13,'FD mesh'!$B$84:$BI$84,$E181:$BL181)+'FD inverse'!$A$13*$C182/Setup!$B$17+INDEX('FD inverse'!$A$13:$BH$13,1,'FD mesh'!$B$15+1)*Setup!$B$22</f>
        <v>19.2292000507583</v>
      </c>
      <c r="P182" s="0" t="n">
        <f aca="false">SUMPRODUCT('FD inverse'!$A$14:$BH$14,'FD mesh'!$B$84:$BI$84,$E181:$BL181)+'FD inverse'!$A$14*$C182/Setup!$B$17+INDEX('FD inverse'!$A$14:$BH$14,1,'FD mesh'!$B$15+1)*Setup!$B$22</f>
        <v>19.1662756302837</v>
      </c>
      <c r="Q182" s="0" t="n">
        <f aca="false">SUMPRODUCT('FD inverse'!$A$15:$BH$15,'FD mesh'!$B$84:$BI$84,$E181:$BL181)+'FD inverse'!$A$15*$C182/Setup!$B$17+INDEX('FD inverse'!$A$15:$BH$15,1,'FD mesh'!$B$15+1)*Setup!$B$22</f>
        <v>19.12461251742</v>
      </c>
      <c r="R182" s="0" t="n">
        <f aca="false">SUMPRODUCT('FD inverse'!$A$16:$BH$16,'FD mesh'!$B$84:$BI$84,$E181:$BL181)+'FD inverse'!$A$16*$C182/Setup!$B$17+INDEX('FD inverse'!$A$16:$BH$16,1,'FD mesh'!$B$15+1)*Setup!$B$22</f>
        <v>19.1041446652017</v>
      </c>
      <c r="S182" s="0" t="n">
        <f aca="false">SUMPRODUCT('FD inverse'!$A$17:$BH$17,'FD mesh'!$B$84:$BI$84,$E181:$BL181)+'FD inverse'!$A$17*$C182/Setup!$B$17+INDEX('FD inverse'!$A$17:$BH$17,1,'FD mesh'!$B$15+1)*Setup!$B$22</f>
        <v>18.789913712269</v>
      </c>
      <c r="T182" s="0" t="n">
        <f aca="false">SUMPRODUCT('FD inverse'!$A$18:$BH$18,'FD mesh'!$B$84:$BI$84,$E181:$BL181)+'FD inverse'!$A$18*$C182/Setup!$B$17+INDEX('FD inverse'!$A$18:$BH$18,1,'FD mesh'!$B$15+1)*Setup!$B$22</f>
        <v>18.4855170934102</v>
      </c>
      <c r="U182" s="0" t="n">
        <f aca="false">SUMPRODUCT('FD inverse'!$A$19:$BH$19,'FD mesh'!$B$84:$BI$84,$E181:$BL181)+'FD inverse'!$A$19*$C182/Setup!$B$17+INDEX('FD inverse'!$A$19:$BH$19,1,'FD mesh'!$B$15+1)*Setup!$B$22</f>
        <v>18.1902468238745</v>
      </c>
      <c r="V182" s="0" t="n">
        <f aca="false">SUMPRODUCT('FD inverse'!$A$20:$BH$20,'FD mesh'!$B$84:$BI$84,$E181:$BL181)+'FD inverse'!$A$20*$C182/Setup!$B$17+INDEX('FD inverse'!$A$20:$BH$20,1,'FD mesh'!$B$15+1)*Setup!$B$22</f>
        <v>17.9033996382439</v>
      </c>
      <c r="W182" s="0" t="n">
        <f aca="false">SUMPRODUCT('FD inverse'!$A$21:$BH$21,'FD mesh'!$B$84:$BI$84,$E181:$BL181)+'FD inverse'!$A$21*$C182/Setup!$B$17+INDEX('FD inverse'!$A$21:$BH$21,1,'FD mesh'!$B$15+1)*Setup!$B$22</f>
        <v>17.6242772410049</v>
      </c>
      <c r="X182" s="0" t="n">
        <f aca="false">SUMPRODUCT('FD inverse'!$A$22:$BH$22,'FD mesh'!$B$84:$BI$84,$E181:$BL181)+'FD inverse'!$A$22*$C182/Setup!$B$17+INDEX('FD inverse'!$A$22:$BH$22,1,'FD mesh'!$B$15+1)*Setup!$B$22</f>
        <v>17.3521864160043</v>
      </c>
      <c r="Y182" s="0" t="n">
        <f aca="false">SUMPRODUCT('FD inverse'!$A$23:$BH$23,'FD mesh'!$B$84:$BI$84,$E181:$BL181)+'FD inverse'!$A$23*$C182/Setup!$B$17+INDEX('FD inverse'!$A$23:$BH$23,1,'FD mesh'!$B$15+1)*Setup!$B$22</f>
        <v>17.08643900848</v>
      </c>
      <c r="Z182" s="0" t="n">
        <f aca="false">SUMPRODUCT('FD inverse'!$A$24:$BH$24,'FD mesh'!$B$84:$BI$84,$E181:$BL181)+'FD inverse'!$A$24*$C182/Setup!$B$17+INDEX('FD inverse'!$A$24:$BH$24,1,'FD mesh'!$B$15+1)*Setup!$B$22</f>
        <v>16.8263517928563</v>
      </c>
      <c r="AA182" s="0" t="n">
        <f aca="false">SUMPRODUCT('FD inverse'!$A$25:$BH$25,'FD mesh'!$B$84:$BI$84,$E181:$BL181)+'FD inverse'!$A$25*$C182/Setup!$B$17+INDEX('FD inverse'!$A$25:$BH$25,1,'FD mesh'!$B$15+1)*Setup!$B$22</f>
        <v>16.5712462390157</v>
      </c>
      <c r="AB182" s="0" t="n">
        <f aca="false">SUMPRODUCT('FD inverse'!$A$26:$BH$26,'FD mesh'!$B$84:$BI$84,$E181:$BL181)+'FD inverse'!$A$26*$C182/Setup!$B$17+INDEX('FD inverse'!$A$26:$BH$26,1,'FD mesh'!$B$15+1)*Setup!$B$22</f>
        <v>16.3204481893138</v>
      </c>
      <c r="AC182" s="0" t="n">
        <f aca="false">SUMPRODUCT('FD inverse'!$A$27:$BH$27,'FD mesh'!$B$84:$BI$84,$E181:$BL181)+'FD inverse'!$A$27*$C182/Setup!$B$17+INDEX('FD inverse'!$A$27:$BH$27,1,'FD mesh'!$B$15+1)*Setup!$B$22</f>
        <v>16.0732874581896</v>
      </c>
      <c r="AD182" s="0" t="n">
        <f aca="false">SUMPRODUCT('FD inverse'!$A$28:$BH$28,'FD mesh'!$B$84:$BI$84,$E181:$BL181)+'FD inverse'!$A$28*$C182/Setup!$B$17+INDEX('FD inverse'!$A$28:$BH$28,1,'FD mesh'!$B$15+1)*Setup!$B$22</f>
        <v>15.8290973658563</v>
      </c>
      <c r="AE182" s="0" t="n">
        <f aca="false">SUMPRODUCT('FD inverse'!$A$29:$BH$29,'FD mesh'!$B$84:$BI$84,$E181:$BL181)+'FD inverse'!$A$29*$C182/Setup!$B$17+INDEX('FD inverse'!$A$29:$BH$29,1,'FD mesh'!$B$15+1)*Setup!$B$22</f>
        <v>15.5872142172216</v>
      </c>
      <c r="AF182" s="0" t="n">
        <f aca="false">SUMPRODUCT('FD inverse'!$A$30:$BH$30,'FD mesh'!$B$84:$BI$84,$E181:$BL181)+'FD inverse'!$A$30*$C182/Setup!$B$17+INDEX('FD inverse'!$A$30:$BH$30,1,'FD mesh'!$B$15+1)*Setup!$B$22</f>
        <v>15.3469767369062</v>
      </c>
      <c r="AG182" s="0" t="n">
        <f aca="false">SUMPRODUCT('FD inverse'!$A$31:$BH$31,'FD mesh'!$B$84:$BI$84,$E181:$BL181)+'FD inverse'!$A$31*$C182/Setup!$B$17+INDEX('FD inverse'!$A$31:$BH$31,1,'FD mesh'!$B$15+1)*Setup!$B$22</f>
        <v>15.1077254709887</v>
      </c>
      <c r="AH182" s="0" t="n">
        <f aca="false">SUMPRODUCT('FD inverse'!$A$32:$BH$32,'FD mesh'!$B$84:$BI$84,$E181:$BL181)+'FD inverse'!$A$32*$C182/Setup!$B$17+INDEX('FD inverse'!$A$32:$BH$32,1,'FD mesh'!$B$15+1)*Setup!$B$22</f>
        <v>15.097930313378</v>
      </c>
      <c r="AI182" s="0" t="n">
        <f aca="false">SUMPRODUCT('FD inverse'!$A$33:$BH$33,'FD mesh'!$B$84:$BI$84,$E181:$BL181)+'FD inverse'!$A$33*$C182/Setup!$B$17+INDEX('FD inverse'!$A$33:$BH$33,1,'FD mesh'!$B$15+1)*Setup!$B$22</f>
        <v>15.0886524394691</v>
      </c>
      <c r="AJ182" s="0" t="n">
        <f aca="false">SUMPRODUCT('FD inverse'!$A$34:$BH$34,'FD mesh'!$B$84:$BI$84,$E181:$BL181)+'FD inverse'!$A$34*$C182/Setup!$B$17+INDEX('FD inverse'!$A$34:$BH$34,1,'FD mesh'!$B$15+1)*Setup!$B$22</f>
        <v>15.0798465747834</v>
      </c>
      <c r="AK182" s="0" t="n">
        <f aca="false">SUMPRODUCT('FD inverse'!$A$35:$BH$35,'FD mesh'!$B$84:$BI$84,$E181:$BL181)+'FD inverse'!$A$35*$C182/Setup!$B$17+INDEX('FD inverse'!$A$35:$BH$35,1,'FD mesh'!$B$15+1)*Setup!$B$22</f>
        <v>15.0714689420707</v>
      </c>
      <c r="AL182" s="0" t="n">
        <f aca="false">SUMPRODUCT('FD inverse'!$A$36:$BH$36,'FD mesh'!$B$84:$BI$84,$E181:$BL181)+'FD inverse'!$A$36*$C182/Setup!$B$17+INDEX('FD inverse'!$A$36:$BH$36,1,'FD mesh'!$B$15+1)*Setup!$B$22</f>
        <v>15.0634771586109</v>
      </c>
      <c r="AM182" s="0" t="n">
        <f aca="false">SUMPRODUCT('FD inverse'!$A$37:$BH$37,'FD mesh'!$B$84:$BI$84,$E181:$BL181)+'FD inverse'!$A$37*$C182/Setup!$B$17+INDEX('FD inverse'!$A$37:$BH$37,1,'FD mesh'!$B$15+1)*Setup!$B$22</f>
        <v>15.0558301270969</v>
      </c>
      <c r="AN182" s="0" t="n">
        <f aca="false">SUMPRODUCT('FD inverse'!$A$38:$BH$38,'FD mesh'!$B$84:$BI$84,$E181:$BL181)+'FD inverse'!$A$38*$C182/Setup!$B$17+INDEX('FD inverse'!$A$38:$BH$38,1,'FD mesh'!$B$15+1)*Setup!$B$22</f>
        <v>15.0484879213931</v>
      </c>
      <c r="AO182" s="0" t="n">
        <f aca="false">SUMPRODUCT('FD inverse'!$A$39:$BH$39,'FD mesh'!$B$84:$BI$84,$E181:$BL181)+'FD inverse'!$A$39*$C182/Setup!$B$17+INDEX('FD inverse'!$A$39:$BH$39,1,'FD mesh'!$B$15+1)*Setup!$B$22</f>
        <v>15.0414116682516</v>
      </c>
      <c r="AP182" s="0" t="n">
        <f aca="false">SUMPRODUCT('FD inverse'!$A$40:$BH$40,'FD mesh'!$B$84:$BI$84,$E181:$BL181)+'FD inverse'!$A$40*$C182/Setup!$B$17+INDEX('FD inverse'!$A$40:$BH$40,1,'FD mesh'!$B$15+1)*Setup!$B$22</f>
        <v>15.0345634258813</v>
      </c>
      <c r="AQ182" s="0" t="n">
        <f aca="false">SUMPRODUCT('FD inverse'!$A$41:$BH$41,'FD mesh'!$B$84:$BI$84,$E181:$BL181)+'FD inverse'!$A$41*$C182/Setup!$B$17+INDEX('FD inverse'!$A$41:$BH$41,1,'FD mesh'!$B$15+1)*Setup!$B$22</f>
        <v>15.0279060600999</v>
      </c>
      <c r="AR182" s="0" t="n">
        <f aca="false">SUMPRODUCT('FD inverse'!$A$42:$BH$42,'FD mesh'!$B$84:$BI$84,$E181:$BL181)+'FD inverse'!$A$42*$C182/Setup!$B$17+INDEX('FD inverse'!$A$42:$BH$42,1,'FD mesh'!$B$15+1)*Setup!$B$22</f>
        <v>15.0214031186484</v>
      </c>
      <c r="AS182" s="0" t="n">
        <f aca="false">SUMPRODUCT('FD inverse'!$A$43:$BH$43,'FD mesh'!$B$84:$BI$84,$E181:$BL181)+'FD inverse'!$A$43*$C182/Setup!$B$17+INDEX('FD inverse'!$A$43:$BH$43,1,'FD mesh'!$B$15+1)*Setup!$B$22</f>
        <v>0</v>
      </c>
      <c r="AT182" s="0" t="n">
        <f aca="false">SUMPRODUCT('FD inverse'!$A$44:$BH$44,'FD mesh'!$B$84:$BI$84,$E181:$BL181)+'FD inverse'!$A$44*$C182/Setup!$B$17+INDEX('FD inverse'!$A$44:$BH$44,1,'FD mesh'!$B$15+1)*Setup!$B$22</f>
        <v>0</v>
      </c>
      <c r="AU182" s="0" t="n">
        <f aca="false">SUMPRODUCT('FD inverse'!$A$45:$BH$45,'FD mesh'!$B$84:$BI$84,$E181:$BL181)+'FD inverse'!$A$45*$C182/Setup!$B$17+INDEX('FD inverse'!$A$45:$BH$45,1,'FD mesh'!$B$15+1)*Setup!$B$22</f>
        <v>0</v>
      </c>
      <c r="AV182" s="0" t="n">
        <f aca="false">SUMPRODUCT('FD inverse'!$A$46:$BH$46,'FD mesh'!$B$84:$BI$84,$E181:$BL181)+'FD inverse'!$A$46*$C182/Setup!$B$17+INDEX('FD inverse'!$A$46:$BH$46,1,'FD mesh'!$B$15+1)*Setup!$B$22</f>
        <v>0</v>
      </c>
      <c r="AW182" s="0" t="n">
        <f aca="false">SUMPRODUCT('FD inverse'!$A$47:$BH$47,'FD mesh'!$B$84:$BI$84,$E181:$BL181)+'FD inverse'!$A$47*$C182/Setup!$B$17+INDEX('FD inverse'!$A$47:$BH$47,1,'FD mesh'!$B$15+1)*Setup!$B$22</f>
        <v>0</v>
      </c>
      <c r="AX182" s="0" t="n">
        <f aca="false">SUMPRODUCT('FD inverse'!$A$48:$BH$48,'FD mesh'!$B$84:$BI$84,$E181:$BL181)+'FD inverse'!$A$48*$C182/Setup!$B$17+INDEX('FD inverse'!$A$48:$BH$48,1,'FD mesh'!$B$15+1)*Setup!$B$22</f>
        <v>0</v>
      </c>
      <c r="AY182" s="0" t="n">
        <f aca="false">SUMPRODUCT('FD inverse'!$A$49:$BH$49,'FD mesh'!$B$84:$BI$84,$E181:$BL181)+'FD inverse'!$A$49*$C182/Setup!$B$17+INDEX('FD inverse'!$A$49:$BH$49,1,'FD mesh'!$B$15+1)*Setup!$B$22</f>
        <v>0</v>
      </c>
      <c r="AZ182" s="0" t="n">
        <f aca="false">SUMPRODUCT('FD inverse'!$A$50:$BH$50,'FD mesh'!$B$84:$BI$84,$E181:$BL181)+'FD inverse'!$A$50*$C182/Setup!$B$17+INDEX('FD inverse'!$A$50:$BH$50,1,'FD mesh'!$B$15+1)*Setup!$B$22</f>
        <v>0</v>
      </c>
      <c r="BA182" s="0" t="n">
        <f aca="false">SUMPRODUCT('FD inverse'!$A$51:$BH$51,'FD mesh'!$B$84:$BI$84,$E181:$BL181)+'FD inverse'!$A$51*$C182/Setup!$B$17+INDEX('FD inverse'!$A$51:$BH$51,1,'FD mesh'!$B$15+1)*Setup!$B$22</f>
        <v>0</v>
      </c>
      <c r="BB182" s="0" t="n">
        <f aca="false">SUMPRODUCT('FD inverse'!$A$52:$BH$52,'FD mesh'!$B$84:$BI$84,$E181:$BL181)+'FD inverse'!$A$52*$C182/Setup!$B$17+INDEX('FD inverse'!$A$52:$BH$52,1,'FD mesh'!$B$15+1)*Setup!$B$22</f>
        <v>0</v>
      </c>
      <c r="BC182" s="0" t="n">
        <f aca="false">SUMPRODUCT('FD inverse'!$A$53:$BH$53,'FD mesh'!$B$84:$BI$84,$E181:$BL181)+'FD inverse'!$A$53*$C182/Setup!$B$17+INDEX('FD inverse'!$A$53:$BH$53,1,'FD mesh'!$B$15+1)*Setup!$B$22</f>
        <v>0</v>
      </c>
      <c r="BD182" s="0" t="n">
        <f aca="false">SUMPRODUCT('FD inverse'!$A$54:$BH$54,'FD mesh'!$B$84:$BI$84,$E181:$BL181)+'FD inverse'!$A$54*$C182/Setup!$B$17+INDEX('FD inverse'!$A$54:$BH$54,1,'FD mesh'!$B$15+1)*Setup!$B$22</f>
        <v>0</v>
      </c>
      <c r="BE182" s="0" t="n">
        <f aca="false">SUMPRODUCT('FD inverse'!$A$55:$BH$55,'FD mesh'!$B$84:$BI$84,$E181:$BL181)+'FD inverse'!$A$55*$C182/Setup!$B$17+INDEX('FD inverse'!$A$55:$BH$55,1,'FD mesh'!$B$15+1)*Setup!$B$22</f>
        <v>0</v>
      </c>
      <c r="BF182" s="0" t="n">
        <f aca="false">SUMPRODUCT('FD inverse'!$A$56:$BH$56,'FD mesh'!$B$84:$BI$84,$E181:$BL181)+'FD inverse'!$A$56*$C182/Setup!$B$17+INDEX('FD inverse'!$A$56:$BH$56,1,'FD mesh'!$B$15+1)*Setup!$B$22</f>
        <v>0</v>
      </c>
      <c r="BG182" s="0" t="n">
        <f aca="false">SUMPRODUCT('FD inverse'!$A$57:$BH$57,'FD mesh'!$B$84:$BI$84,$E181:$BL181)+'FD inverse'!$A$57*$C182/Setup!$B$17+INDEX('FD inverse'!$A$57:$BH$57,1,'FD mesh'!$B$15+1)*Setup!$B$22</f>
        <v>0</v>
      </c>
      <c r="BH182" s="0" t="n">
        <f aca="false">SUMPRODUCT('FD inverse'!$A$58:$BH$58,'FD mesh'!$B$84:$BI$84,$E181:$BL181)+'FD inverse'!$A$58*$C182/Setup!$B$17+INDEX('FD inverse'!$A$58:$BH$58,1,'FD mesh'!$B$15+1)*Setup!$B$22</f>
        <v>0</v>
      </c>
      <c r="BI182" s="0" t="n">
        <f aca="false">SUMPRODUCT('FD inverse'!$A$59:$BH$59,'FD mesh'!$B$84:$BI$84,$E181:$BL181)+'FD inverse'!$A$59*$C182/Setup!$B$17+INDEX('FD inverse'!$A$59:$BH$59,1,'FD mesh'!$B$15+1)*Setup!$B$22</f>
        <v>0</v>
      </c>
      <c r="BJ182" s="0" t="n">
        <f aca="false">SUMPRODUCT('FD inverse'!$A$60:$BH$60,'FD mesh'!$B$84:$BI$84,$E181:$BL181)+'FD inverse'!$A$60*$C182/Setup!$B$17+INDEX('FD inverse'!$A$60:$BH$60,1,'FD mesh'!$B$15+1)*Setup!$B$22</f>
        <v>0</v>
      </c>
      <c r="BK182" s="0" t="n">
        <f aca="false">SUMPRODUCT('FD inverse'!$A$61:$BH$61,'FD mesh'!$B$84:$BI$84,$E181:$BL181)+'FD inverse'!$A$61*$C182/Setup!$B$17+INDEX('FD inverse'!$A$61:$BH$61,1,'FD mesh'!$B$15+1)*Setup!$B$22</f>
        <v>0</v>
      </c>
      <c r="BL182" s="0" t="n">
        <f aca="false">SUMPRODUCT('FD inverse'!$A$62:$BH$62,'FD mesh'!$B$84:$BI$84,$E181:$BL181)+'FD inverse'!$A$62*$C182/Setup!$B$17+INDEX('FD inverse'!$A$62:$BH$62,1,'FD mesh'!$B$15+1)*Setup!$B$22</f>
        <v>0</v>
      </c>
    </row>
    <row r="183" customFormat="false" ht="15" hidden="false" customHeight="false" outlineLevel="0" collapsed="false">
      <c r="A183" s="0" t="n">
        <v>178</v>
      </c>
      <c r="B183" s="0" t="n">
        <f aca="false">A183*Setup!$B$11/3600</f>
        <v>14.8333333333333</v>
      </c>
      <c r="C183" s="0" t="n">
        <f aca="false">Setup!$B$7+Setup!$B$8*COS(2*PI()*(B183-Setup!$B$9)/24)</f>
        <v>27.8148678029929</v>
      </c>
      <c r="D183" s="0" t="n">
        <f aca="false">(C183-E183)/Setup!$B$17</f>
        <v>26.3694745386477</v>
      </c>
      <c r="E183" s="0" t="n">
        <f aca="false">SUMPRODUCT('FD inverse'!$A$3:$BH$3,'FD mesh'!$B$84:$BI$84,$E182:$BL182)+'FD inverse'!$A$3*$C183/Setup!$B$17+INDEX('FD inverse'!$A$3:$BH$3,1,'FD mesh'!$B$15+1)*Setup!$B$22</f>
        <v>24.3868361129687</v>
      </c>
      <c r="F183" s="0" t="n">
        <f aca="false">SUMPRODUCT('FD inverse'!$A$4:$BH$4,'FD mesh'!$B$84:$BI$84,$E182:$BL182)+'FD inverse'!$A$4*$C183/Setup!$B$17+INDEX('FD inverse'!$A$4:$BH$4,1,'FD mesh'!$B$15+1)*Setup!$B$22</f>
        <v>23.609177255271</v>
      </c>
      <c r="G183" s="0" t="n">
        <f aca="false">SUMPRODUCT('FD inverse'!$A$5:$BH$5,'FD mesh'!$B$84:$BI$84,$E182:$BL182)+'FD inverse'!$A$5*$C183/Setup!$B$17+INDEX('FD inverse'!$A$5:$BH$5,1,'FD mesh'!$B$15+1)*Setup!$B$22</f>
        <v>22.846287309577</v>
      </c>
      <c r="H183" s="0" t="n">
        <f aca="false">SUMPRODUCT('FD inverse'!$A$6:$BH$6,'FD mesh'!$B$84:$BI$84,$E182:$BL182)+'FD inverse'!$A$6*$C183/Setup!$B$17+INDEX('FD inverse'!$A$6:$BH$6,1,'FD mesh'!$B$15+1)*Setup!$B$22</f>
        <v>20.3083043768511</v>
      </c>
      <c r="I183" s="0" t="n">
        <f aca="false">SUMPRODUCT('FD inverse'!$A$7:$BH$7,'FD mesh'!$B$84:$BI$84,$E182:$BL182)+'FD inverse'!$A$7*$C183/Setup!$B$17+INDEX('FD inverse'!$A$7:$BH$7,1,'FD mesh'!$B$15+1)*Setup!$B$22</f>
        <v>20.0944938679537</v>
      </c>
      <c r="J183" s="0" t="n">
        <f aca="false">SUMPRODUCT('FD inverse'!$A$8:$BH$8,'FD mesh'!$B$84:$BI$84,$E182:$BL182)+'FD inverse'!$A$8*$C183/Setup!$B$17+INDEX('FD inverse'!$A$8:$BH$8,1,'FD mesh'!$B$15+1)*Setup!$B$22</f>
        <v>19.9023252986923</v>
      </c>
      <c r="K183" s="0" t="n">
        <f aca="false">SUMPRODUCT('FD inverse'!$A$9:$BH$9,'FD mesh'!$B$84:$BI$84,$E182:$BL182)+'FD inverse'!$A$9*$C183/Setup!$B$17+INDEX('FD inverse'!$A$9:$BH$9,1,'FD mesh'!$B$15+1)*Setup!$B$22</f>
        <v>19.7318091756122</v>
      </c>
      <c r="L183" s="0" t="n">
        <f aca="false">SUMPRODUCT('FD inverse'!$A$10:$BH$10,'FD mesh'!$B$84:$BI$84,$E182:$BL182)+'FD inverse'!$A$10*$C183/Setup!$B$17+INDEX('FD inverse'!$A$10:$BH$10,1,'FD mesh'!$B$15+1)*Setup!$B$22</f>
        <v>19.5829178713448</v>
      </c>
      <c r="M183" s="0" t="n">
        <f aca="false">SUMPRODUCT('FD inverse'!$A$11:$BH$11,'FD mesh'!$B$84:$BI$84,$E182:$BL182)+'FD inverse'!$A$11*$C183/Setup!$B$17+INDEX('FD inverse'!$A$11:$BH$11,1,'FD mesh'!$B$15+1)*Setup!$B$22</f>
        <v>19.455597662731</v>
      </c>
      <c r="N183" s="0" t="n">
        <f aca="false">SUMPRODUCT('FD inverse'!$A$12:$BH$12,'FD mesh'!$B$84:$BI$84,$E182:$BL182)+'FD inverse'!$A$12*$C183/Setup!$B$17+INDEX('FD inverse'!$A$12:$BH$12,1,'FD mesh'!$B$15+1)*Setup!$B$22</f>
        <v>19.3497790565246</v>
      </c>
      <c r="O183" s="0" t="n">
        <f aca="false">SUMPRODUCT('FD inverse'!$A$13:$BH$13,'FD mesh'!$B$84:$BI$84,$E182:$BL182)+'FD inverse'!$A$13*$C183/Setup!$B$17+INDEX('FD inverse'!$A$13:$BH$13,1,'FD mesh'!$B$15+1)*Setup!$B$22</f>
        <v>19.2653854483866</v>
      </c>
      <c r="P183" s="0" t="n">
        <f aca="false">SUMPRODUCT('FD inverse'!$A$14:$BH$14,'FD mesh'!$B$84:$BI$84,$E182:$BL182)+'FD inverse'!$A$14*$C183/Setup!$B$17+INDEX('FD inverse'!$A$14:$BH$14,1,'FD mesh'!$B$15+1)*Setup!$B$22</f>
        <v>19.2023401574333</v>
      </c>
      <c r="Q183" s="0" t="n">
        <f aca="false">SUMPRODUCT('FD inverse'!$A$15:$BH$15,'FD mesh'!$B$84:$BI$84,$E182:$BL182)+'FD inverse'!$A$15*$C183/Setup!$B$17+INDEX('FD inverse'!$A$15:$BH$15,1,'FD mesh'!$B$15+1)*Setup!$B$22</f>
        <v>19.1605718736481</v>
      </c>
      <c r="R183" s="0" t="n">
        <f aca="false">SUMPRODUCT('FD inverse'!$A$16:$BH$16,'FD mesh'!$B$84:$BI$84,$E182:$BL182)+'FD inverse'!$A$16*$C183/Setup!$B$17+INDEX('FD inverse'!$A$16:$BH$16,1,'FD mesh'!$B$15+1)*Setup!$B$22</f>
        <v>19.1400185492893</v>
      </c>
      <c r="S183" s="0" t="n">
        <f aca="false">SUMPRODUCT('FD inverse'!$A$17:$BH$17,'FD mesh'!$B$84:$BI$84,$E182:$BL182)+'FD inverse'!$A$17*$C183/Setup!$B$17+INDEX('FD inverse'!$A$17:$BH$17,1,'FD mesh'!$B$15+1)*Setup!$B$22</f>
        <v>18.8233744161541</v>
      </c>
      <c r="T183" s="0" t="n">
        <f aca="false">SUMPRODUCT('FD inverse'!$A$18:$BH$18,'FD mesh'!$B$84:$BI$84,$E182:$BL182)+'FD inverse'!$A$18*$C183/Setup!$B$17+INDEX('FD inverse'!$A$18:$BH$18,1,'FD mesh'!$B$15+1)*Setup!$B$22</f>
        <v>18.5165772901623</v>
      </c>
      <c r="U183" s="0" t="n">
        <f aca="false">SUMPRODUCT('FD inverse'!$A$19:$BH$19,'FD mesh'!$B$84:$BI$84,$E182:$BL182)+'FD inverse'!$A$19*$C183/Setup!$B$17+INDEX('FD inverse'!$A$19:$BH$19,1,'FD mesh'!$B$15+1)*Setup!$B$22</f>
        <v>18.2189207363575</v>
      </c>
      <c r="V183" s="0" t="n">
        <f aca="false">SUMPRODUCT('FD inverse'!$A$20:$BH$20,'FD mesh'!$B$84:$BI$84,$E182:$BL182)+'FD inverse'!$A$20*$C183/Setup!$B$17+INDEX('FD inverse'!$A$20:$BH$20,1,'FD mesh'!$B$15+1)*Setup!$B$22</f>
        <v>17.9297025053691</v>
      </c>
      <c r="W183" s="0" t="n">
        <f aca="false">SUMPRODUCT('FD inverse'!$A$21:$BH$21,'FD mesh'!$B$84:$BI$84,$E182:$BL182)+'FD inverse'!$A$21*$C183/Setup!$B$17+INDEX('FD inverse'!$A$21:$BH$21,1,'FD mesh'!$B$15+1)*Setup!$B$22</f>
        <v>17.6482248324204</v>
      </c>
      <c r="X183" s="0" t="n">
        <f aca="false">SUMPRODUCT('FD inverse'!$A$22:$BH$22,'FD mesh'!$B$84:$BI$84,$E182:$BL182)+'FD inverse'!$A$22*$C183/Setup!$B$17+INDEX('FD inverse'!$A$22:$BH$22,1,'FD mesh'!$B$15+1)*Setup!$B$22</f>
        <v>17.3737945935169</v>
      </c>
      <c r="Y183" s="0" t="n">
        <f aca="false">SUMPRODUCT('FD inverse'!$A$23:$BH$23,'FD mesh'!$B$84:$BI$84,$E182:$BL182)+'FD inverse'!$A$23*$C183/Setup!$B$17+INDEX('FD inverse'!$A$23:$BH$23,1,'FD mesh'!$B$15+1)*Setup!$B$22</f>
        <v>17.1057233325671</v>
      </c>
      <c r="Z183" s="0" t="n">
        <f aca="false">SUMPRODUCT('FD inverse'!$A$24:$BH$24,'FD mesh'!$B$84:$BI$84,$E182:$BL182)+'FD inverse'!$A$24*$C183/Setup!$B$17+INDEX('FD inverse'!$A$24:$BH$24,1,'FD mesh'!$B$15+1)*Setup!$B$22</f>
        <v>16.8433271727057</v>
      </c>
      <c r="AA183" s="0" t="n">
        <f aca="false">SUMPRODUCT('FD inverse'!$A$25:$BH$25,'FD mesh'!$B$84:$BI$84,$E182:$BL182)+'FD inverse'!$A$25*$C183/Setup!$B$17+INDEX('FD inverse'!$A$25:$BH$25,1,'FD mesh'!$B$15+1)*Setup!$B$22</f>
        <v>16.5859266246286</v>
      </c>
      <c r="AB183" s="0" t="n">
        <f aca="false">SUMPRODUCT('FD inverse'!$A$26:$BH$26,'FD mesh'!$B$84:$BI$84,$E182:$BL182)+'FD inverse'!$A$26*$C183/Setup!$B$17+INDEX('FD inverse'!$A$26:$BH$26,1,'FD mesh'!$B$15+1)*Setup!$B$22</f>
        <v>16.3328463043176</v>
      </c>
      <c r="AC183" s="0" t="n">
        <f aca="false">SUMPRODUCT('FD inverse'!$A$27:$BH$27,'FD mesh'!$B$84:$BI$84,$E182:$BL182)+'FD inverse'!$A$27*$C183/Setup!$B$17+INDEX('FD inverse'!$A$27:$BH$27,1,'FD mesh'!$B$15+1)*Setup!$B$22</f>
        <v>16.0834145721364</v>
      </c>
      <c r="AD183" s="0" t="n">
        <f aca="false">SUMPRODUCT('FD inverse'!$A$28:$BH$28,'FD mesh'!$B$84:$BI$84,$E182:$BL182)+'FD inverse'!$A$28*$C183/Setup!$B$17+INDEX('FD inverse'!$A$28:$BH$28,1,'FD mesh'!$B$15+1)*Setup!$B$22</f>
        <v>15.8369631049166</v>
      </c>
      <c r="AE183" s="0" t="n">
        <f aca="false">SUMPRODUCT('FD inverse'!$A$29:$BH$29,'FD mesh'!$B$84:$BI$84,$E182:$BL182)+'FD inverse'!$A$29*$C183/Setup!$B$17+INDEX('FD inverse'!$A$29:$BH$29,1,'FD mesh'!$B$15+1)*Setup!$B$22</f>
        <v>15.5928264123345</v>
      </c>
      <c r="AF183" s="0" t="n">
        <f aca="false">SUMPRODUCT('FD inverse'!$A$30:$BH$30,'FD mesh'!$B$84:$BI$84,$E182:$BL182)+'FD inverse'!$A$30*$C183/Setup!$B$17+INDEX('FD inverse'!$A$30:$BH$30,1,'FD mesh'!$B$15+1)*Setup!$B$22</f>
        <v>15.3503413086</v>
      </c>
      <c r="AG183" s="0" t="n">
        <f aca="false">SUMPRODUCT('FD inverse'!$A$31:$BH$31,'FD mesh'!$B$84:$BI$84,$E182:$BL182)+'FD inverse'!$A$31*$C183/Setup!$B$17+INDEX('FD inverse'!$A$31:$BH$31,1,'FD mesh'!$B$15+1)*Setup!$B$22</f>
        <v>15.1088463502497</v>
      </c>
      <c r="AH183" s="0" t="n">
        <f aca="false">SUMPRODUCT('FD inverse'!$A$32:$BH$32,'FD mesh'!$B$84:$BI$84,$E182:$BL182)+'FD inverse'!$A$32*$C183/Setup!$B$17+INDEX('FD inverse'!$A$32:$BH$32,1,'FD mesh'!$B$15+1)*Setup!$B$22</f>
        <v>15.0989582961476</v>
      </c>
      <c r="AI183" s="0" t="n">
        <f aca="false">SUMPRODUCT('FD inverse'!$A$33:$BH$33,'FD mesh'!$B$84:$BI$84,$E182:$BL182)+'FD inverse'!$A$33*$C183/Setup!$B$17+INDEX('FD inverse'!$A$33:$BH$33,1,'FD mesh'!$B$15+1)*Setup!$B$22</f>
        <v>15.0895906306011</v>
      </c>
      <c r="AJ183" s="0" t="n">
        <f aca="false">SUMPRODUCT('FD inverse'!$A$34:$BH$34,'FD mesh'!$B$84:$BI$84,$E182:$BL182)+'FD inverse'!$A$34*$C183/Setup!$B$17+INDEX('FD inverse'!$A$34:$BH$34,1,'FD mesh'!$B$15+1)*Setup!$B$22</f>
        <v>15.0806978990152</v>
      </c>
      <c r="AK183" s="0" t="n">
        <f aca="false">SUMPRODUCT('FD inverse'!$A$35:$BH$35,'FD mesh'!$B$84:$BI$84,$E182:$BL182)+'FD inverse'!$A$35*$C183/Setup!$B$17+INDEX('FD inverse'!$A$35:$BH$35,1,'FD mesh'!$B$15+1)*Setup!$B$22</f>
        <v>15.0722361273642</v>
      </c>
      <c r="AL183" s="0" t="n">
        <f aca="false">SUMPRODUCT('FD inverse'!$A$36:$BH$36,'FD mesh'!$B$84:$BI$84,$E182:$BL182)+'FD inverse'!$A$36*$C183/Setup!$B$17+INDEX('FD inverse'!$A$36:$BH$36,1,'FD mesh'!$B$15+1)*Setup!$B$22</f>
        <v>15.0641627225795</v>
      </c>
      <c r="AM183" s="0" t="n">
        <f aca="false">SUMPRODUCT('FD inverse'!$A$37:$BH$37,'FD mesh'!$B$84:$BI$84,$E182:$BL182)+'FD inverse'!$A$37*$C183/Setup!$B$17+INDEX('FD inverse'!$A$37:$BH$37,1,'FD mesh'!$B$15+1)*Setup!$B$22</f>
        <v>15.0564363660664</v>
      </c>
      <c r="AN183" s="0" t="n">
        <f aca="false">SUMPRODUCT('FD inverse'!$A$38:$BH$38,'FD mesh'!$B$84:$BI$84,$E182:$BL182)+'FD inverse'!$A$38*$C183/Setup!$B$17+INDEX('FD inverse'!$A$38:$BH$38,1,'FD mesh'!$B$15+1)*Setup!$B$22</f>
        <v>15.0490169016832</v>
      </c>
      <c r="AO183" s="0" t="n">
        <f aca="false">SUMPRODUCT('FD inverse'!$A$39:$BH$39,'FD mesh'!$B$84:$BI$84,$E182:$BL182)+'FD inverse'!$A$39*$C183/Setup!$B$17+INDEX('FD inverse'!$A$39:$BH$39,1,'FD mesh'!$B$15+1)*Setup!$B$22</f>
        <v>15.041865219307</v>
      </c>
      <c r="AP183" s="0" t="n">
        <f aca="false">SUMPRODUCT('FD inverse'!$A$40:$BH$40,'FD mesh'!$B$84:$BI$84,$E182:$BL182)+'FD inverse'!$A$40*$C183/Setup!$B$17+INDEX('FD inverse'!$A$40:$BH$40,1,'FD mesh'!$B$15+1)*Setup!$B$22</f>
        <v>15.0349431349219</v>
      </c>
      <c r="AQ183" s="0" t="n">
        <f aca="false">SUMPRODUCT('FD inverse'!$A$41:$BH$41,'FD mesh'!$B$84:$BI$84,$E182:$BL182)+'FD inverse'!$A$41*$C183/Setup!$B$17+INDEX('FD inverse'!$A$41:$BH$41,1,'FD mesh'!$B$15+1)*Setup!$B$22</f>
        <v>15.028213267999</v>
      </c>
      <c r="AR183" s="0" t="n">
        <f aca="false">SUMPRODUCT('FD inverse'!$A$42:$BH$42,'FD mesh'!$B$84:$BI$84,$E182:$BL182)+'FD inverse'!$A$42*$C183/Setup!$B$17+INDEX('FD inverse'!$A$42:$BH$42,1,'FD mesh'!$B$15+1)*Setup!$B$22</f>
        <v>15.0216389167906</v>
      </c>
      <c r="AS183" s="0" t="n">
        <f aca="false">SUMPRODUCT('FD inverse'!$A$43:$BH$43,'FD mesh'!$B$84:$BI$84,$E182:$BL182)+'FD inverse'!$A$43*$C183/Setup!$B$17+INDEX('FD inverse'!$A$43:$BH$43,1,'FD mesh'!$B$15+1)*Setup!$B$22</f>
        <v>0</v>
      </c>
      <c r="AT183" s="0" t="n">
        <f aca="false">SUMPRODUCT('FD inverse'!$A$44:$BH$44,'FD mesh'!$B$84:$BI$84,$E182:$BL182)+'FD inverse'!$A$44*$C183/Setup!$B$17+INDEX('FD inverse'!$A$44:$BH$44,1,'FD mesh'!$B$15+1)*Setup!$B$22</f>
        <v>0</v>
      </c>
      <c r="AU183" s="0" t="n">
        <f aca="false">SUMPRODUCT('FD inverse'!$A$45:$BH$45,'FD mesh'!$B$84:$BI$84,$E182:$BL182)+'FD inverse'!$A$45*$C183/Setup!$B$17+INDEX('FD inverse'!$A$45:$BH$45,1,'FD mesh'!$B$15+1)*Setup!$B$22</f>
        <v>0</v>
      </c>
      <c r="AV183" s="0" t="n">
        <f aca="false">SUMPRODUCT('FD inverse'!$A$46:$BH$46,'FD mesh'!$B$84:$BI$84,$E182:$BL182)+'FD inverse'!$A$46*$C183/Setup!$B$17+INDEX('FD inverse'!$A$46:$BH$46,1,'FD mesh'!$B$15+1)*Setup!$B$22</f>
        <v>0</v>
      </c>
      <c r="AW183" s="0" t="n">
        <f aca="false">SUMPRODUCT('FD inverse'!$A$47:$BH$47,'FD mesh'!$B$84:$BI$84,$E182:$BL182)+'FD inverse'!$A$47*$C183/Setup!$B$17+INDEX('FD inverse'!$A$47:$BH$47,1,'FD mesh'!$B$15+1)*Setup!$B$22</f>
        <v>0</v>
      </c>
      <c r="AX183" s="0" t="n">
        <f aca="false">SUMPRODUCT('FD inverse'!$A$48:$BH$48,'FD mesh'!$B$84:$BI$84,$E182:$BL182)+'FD inverse'!$A$48*$C183/Setup!$B$17+INDEX('FD inverse'!$A$48:$BH$48,1,'FD mesh'!$B$15+1)*Setup!$B$22</f>
        <v>0</v>
      </c>
      <c r="AY183" s="0" t="n">
        <f aca="false">SUMPRODUCT('FD inverse'!$A$49:$BH$49,'FD mesh'!$B$84:$BI$84,$E182:$BL182)+'FD inverse'!$A$49*$C183/Setup!$B$17+INDEX('FD inverse'!$A$49:$BH$49,1,'FD mesh'!$B$15+1)*Setup!$B$22</f>
        <v>0</v>
      </c>
      <c r="AZ183" s="0" t="n">
        <f aca="false">SUMPRODUCT('FD inverse'!$A$50:$BH$50,'FD mesh'!$B$84:$BI$84,$E182:$BL182)+'FD inverse'!$A$50*$C183/Setup!$B$17+INDEX('FD inverse'!$A$50:$BH$50,1,'FD mesh'!$B$15+1)*Setup!$B$22</f>
        <v>0</v>
      </c>
      <c r="BA183" s="0" t="n">
        <f aca="false">SUMPRODUCT('FD inverse'!$A$51:$BH$51,'FD mesh'!$B$84:$BI$84,$E182:$BL182)+'FD inverse'!$A$51*$C183/Setup!$B$17+INDEX('FD inverse'!$A$51:$BH$51,1,'FD mesh'!$B$15+1)*Setup!$B$22</f>
        <v>0</v>
      </c>
      <c r="BB183" s="0" t="n">
        <f aca="false">SUMPRODUCT('FD inverse'!$A$52:$BH$52,'FD mesh'!$B$84:$BI$84,$E182:$BL182)+'FD inverse'!$A$52*$C183/Setup!$B$17+INDEX('FD inverse'!$A$52:$BH$52,1,'FD mesh'!$B$15+1)*Setup!$B$22</f>
        <v>0</v>
      </c>
      <c r="BC183" s="0" t="n">
        <f aca="false">SUMPRODUCT('FD inverse'!$A$53:$BH$53,'FD mesh'!$B$84:$BI$84,$E182:$BL182)+'FD inverse'!$A$53*$C183/Setup!$B$17+INDEX('FD inverse'!$A$53:$BH$53,1,'FD mesh'!$B$15+1)*Setup!$B$22</f>
        <v>0</v>
      </c>
      <c r="BD183" s="0" t="n">
        <f aca="false">SUMPRODUCT('FD inverse'!$A$54:$BH$54,'FD mesh'!$B$84:$BI$84,$E182:$BL182)+'FD inverse'!$A$54*$C183/Setup!$B$17+INDEX('FD inverse'!$A$54:$BH$54,1,'FD mesh'!$B$15+1)*Setup!$B$22</f>
        <v>0</v>
      </c>
      <c r="BE183" s="0" t="n">
        <f aca="false">SUMPRODUCT('FD inverse'!$A$55:$BH$55,'FD mesh'!$B$84:$BI$84,$E182:$BL182)+'FD inverse'!$A$55*$C183/Setup!$B$17+INDEX('FD inverse'!$A$55:$BH$55,1,'FD mesh'!$B$15+1)*Setup!$B$22</f>
        <v>0</v>
      </c>
      <c r="BF183" s="0" t="n">
        <f aca="false">SUMPRODUCT('FD inverse'!$A$56:$BH$56,'FD mesh'!$B$84:$BI$84,$E182:$BL182)+'FD inverse'!$A$56*$C183/Setup!$B$17+INDEX('FD inverse'!$A$56:$BH$56,1,'FD mesh'!$B$15+1)*Setup!$B$22</f>
        <v>0</v>
      </c>
      <c r="BG183" s="0" t="n">
        <f aca="false">SUMPRODUCT('FD inverse'!$A$57:$BH$57,'FD mesh'!$B$84:$BI$84,$E182:$BL182)+'FD inverse'!$A$57*$C183/Setup!$B$17+INDEX('FD inverse'!$A$57:$BH$57,1,'FD mesh'!$B$15+1)*Setup!$B$22</f>
        <v>0</v>
      </c>
      <c r="BH183" s="0" t="n">
        <f aca="false">SUMPRODUCT('FD inverse'!$A$58:$BH$58,'FD mesh'!$B$84:$BI$84,$E182:$BL182)+'FD inverse'!$A$58*$C183/Setup!$B$17+INDEX('FD inverse'!$A$58:$BH$58,1,'FD mesh'!$B$15+1)*Setup!$B$22</f>
        <v>0</v>
      </c>
      <c r="BI183" s="0" t="n">
        <f aca="false">SUMPRODUCT('FD inverse'!$A$59:$BH$59,'FD mesh'!$B$84:$BI$84,$E182:$BL182)+'FD inverse'!$A$59*$C183/Setup!$B$17+INDEX('FD inverse'!$A$59:$BH$59,1,'FD mesh'!$B$15+1)*Setup!$B$22</f>
        <v>0</v>
      </c>
      <c r="BJ183" s="0" t="n">
        <f aca="false">SUMPRODUCT('FD inverse'!$A$60:$BH$60,'FD mesh'!$B$84:$BI$84,$E182:$BL182)+'FD inverse'!$A$60*$C183/Setup!$B$17+INDEX('FD inverse'!$A$60:$BH$60,1,'FD mesh'!$B$15+1)*Setup!$B$22</f>
        <v>0</v>
      </c>
      <c r="BK183" s="0" t="n">
        <f aca="false">SUMPRODUCT('FD inverse'!$A$61:$BH$61,'FD mesh'!$B$84:$BI$84,$E182:$BL182)+'FD inverse'!$A$61*$C183/Setup!$B$17+INDEX('FD inverse'!$A$61:$BH$61,1,'FD mesh'!$B$15+1)*Setup!$B$22</f>
        <v>0</v>
      </c>
      <c r="BL183" s="0" t="n">
        <f aca="false">SUMPRODUCT('FD inverse'!$A$62:$BH$62,'FD mesh'!$B$84:$BI$84,$E182:$BL182)+'FD inverse'!$A$62*$C183/Setup!$B$17+INDEX('FD inverse'!$A$62:$BH$62,1,'FD mesh'!$B$15+1)*Setup!$B$22</f>
        <v>0</v>
      </c>
    </row>
    <row r="184" customFormat="false" ht="15" hidden="false" customHeight="false" outlineLevel="0" collapsed="false">
      <c r="A184" s="0" t="n">
        <v>179</v>
      </c>
      <c r="B184" s="0" t="n">
        <f aca="false">A184*Setup!$B$11/3600</f>
        <v>14.9166666666667</v>
      </c>
      <c r="C184" s="0" t="n">
        <f aca="false">Setup!$B$7+Setup!$B$8*COS(2*PI()*(B184-Setup!$B$9)/24)</f>
        <v>27.8401994175437</v>
      </c>
      <c r="D184" s="0" t="n">
        <f aca="false">(C184-E184)/Setup!$B$17</f>
        <v>26.3192481589442</v>
      </c>
      <c r="E184" s="0" t="n">
        <f aca="false">SUMPRODUCT('FD inverse'!$A$3:$BH$3,'FD mesh'!$B$84:$BI$84,$E183:$BL183)+'FD inverse'!$A$3*$C184/Setup!$B$17+INDEX('FD inverse'!$A$3:$BH$3,1,'FD mesh'!$B$15+1)*Setup!$B$22</f>
        <v>24.418697156881</v>
      </c>
      <c r="F184" s="0" t="n">
        <f aca="false">SUMPRODUCT('FD inverse'!$A$4:$BH$4,'FD mesh'!$B$84:$BI$84,$E183:$BL183)+'FD inverse'!$A$4*$C184/Setup!$B$17+INDEX('FD inverse'!$A$4:$BH$4,1,'FD mesh'!$B$15+1)*Setup!$B$22</f>
        <v>23.642300488813</v>
      </c>
      <c r="G184" s="0" t="n">
        <f aca="false">SUMPRODUCT('FD inverse'!$A$5:$BH$5,'FD mesh'!$B$84:$BI$84,$E183:$BL183)+'FD inverse'!$A$5*$C184/Setup!$B$17+INDEX('FD inverse'!$A$5:$BH$5,1,'FD mesh'!$B$15+1)*Setup!$B$22</f>
        <v>22.8802802241921</v>
      </c>
      <c r="H184" s="0" t="n">
        <f aca="false">SUMPRODUCT('FD inverse'!$A$6:$BH$6,'FD mesh'!$B$84:$BI$84,$E183:$BL183)+'FD inverse'!$A$6*$C184/Setup!$B$17+INDEX('FD inverse'!$A$6:$BH$6,1,'FD mesh'!$B$15+1)*Setup!$B$22</f>
        <v>20.3446786353059</v>
      </c>
      <c r="I184" s="0" t="n">
        <f aca="false">SUMPRODUCT('FD inverse'!$A$7:$BH$7,'FD mesh'!$B$84:$BI$84,$E183:$BL183)+'FD inverse'!$A$7*$C184/Setup!$B$17+INDEX('FD inverse'!$A$7:$BH$7,1,'FD mesh'!$B$15+1)*Setup!$B$22</f>
        <v>20.1310189839162</v>
      </c>
      <c r="J184" s="0" t="n">
        <f aca="false">SUMPRODUCT('FD inverse'!$A$8:$BH$8,'FD mesh'!$B$84:$BI$84,$E183:$BL183)+'FD inverse'!$A$8*$C184/Setup!$B$17+INDEX('FD inverse'!$A$8:$BH$8,1,'FD mesh'!$B$15+1)*Setup!$B$22</f>
        <v>19.9389080735073</v>
      </c>
      <c r="K184" s="0" t="n">
        <f aca="false">SUMPRODUCT('FD inverse'!$A$9:$BH$9,'FD mesh'!$B$84:$BI$84,$E183:$BL183)+'FD inverse'!$A$9*$C184/Setup!$B$17+INDEX('FD inverse'!$A$9:$BH$9,1,'FD mesh'!$B$15+1)*Setup!$B$22</f>
        <v>19.7683799211014</v>
      </c>
      <c r="L184" s="0" t="n">
        <f aca="false">SUMPRODUCT('FD inverse'!$A$10:$BH$10,'FD mesh'!$B$84:$BI$84,$E183:$BL183)+'FD inverse'!$A$10*$C184/Setup!$B$17+INDEX('FD inverse'!$A$10:$BH$10,1,'FD mesh'!$B$15+1)*Setup!$B$22</f>
        <v>19.6194274297511</v>
      </c>
      <c r="M184" s="0" t="n">
        <f aca="false">SUMPRODUCT('FD inverse'!$A$11:$BH$11,'FD mesh'!$B$84:$BI$84,$E183:$BL183)+'FD inverse'!$A$11*$C184/Setup!$B$17+INDEX('FD inverse'!$A$11:$BH$11,1,'FD mesh'!$B$15+1)*Setup!$B$22</f>
        <v>19.4920145008824</v>
      </c>
      <c r="N184" s="0" t="n">
        <f aca="false">SUMPRODUCT('FD inverse'!$A$12:$BH$12,'FD mesh'!$B$84:$BI$84,$E183:$BL183)+'FD inverse'!$A$12*$C184/Setup!$B$17+INDEX('FD inverse'!$A$12:$BH$12,1,'FD mesh'!$B$15+1)*Setup!$B$22</f>
        <v>19.38608643228</v>
      </c>
      <c r="O184" s="0" t="n">
        <f aca="false">SUMPRODUCT('FD inverse'!$A$13:$BH$13,'FD mesh'!$B$84:$BI$84,$E183:$BL183)+'FD inverse'!$A$13*$C184/Setup!$B$17+INDEX('FD inverse'!$A$13:$BH$13,1,'FD mesh'!$B$15+1)*Setup!$B$22</f>
        <v>19.3015786443594</v>
      </c>
      <c r="P184" s="0" t="n">
        <f aca="false">SUMPRODUCT('FD inverse'!$A$14:$BH$14,'FD mesh'!$B$84:$BI$84,$E183:$BL183)+'FD inverse'!$A$14*$C184/Setup!$B$17+INDEX('FD inverse'!$A$14:$BH$14,1,'FD mesh'!$B$15+1)*Setup!$B$22</f>
        <v>19.2384237744167</v>
      </c>
      <c r="Q184" s="0" t="n">
        <f aca="false">SUMPRODUCT('FD inverse'!$A$15:$BH$15,'FD mesh'!$B$84:$BI$84,$E183:$BL183)+'FD inverse'!$A$15*$C184/Setup!$B$17+INDEX('FD inverse'!$A$15:$BH$15,1,'FD mesh'!$B$15+1)*Setup!$B$22</f>
        <v>19.1965571740807</v>
      </c>
      <c r="R184" s="0" t="n">
        <f aca="false">SUMPRODUCT('FD inverse'!$A$16:$BH$16,'FD mesh'!$B$84:$BI$84,$E183:$BL183)+'FD inverse'!$A$16*$C184/Setup!$B$17+INDEX('FD inverse'!$A$16:$BH$16,1,'FD mesh'!$B$15+1)*Setup!$B$22</f>
        <v>19.1759208394868</v>
      </c>
      <c r="S184" s="0" t="n">
        <f aca="false">SUMPRODUCT('FD inverse'!$A$17:$BH$17,'FD mesh'!$B$84:$BI$84,$E183:$BL183)+'FD inverse'!$A$17*$C184/Setup!$B$17+INDEX('FD inverse'!$A$17:$BH$17,1,'FD mesh'!$B$15+1)*Setup!$B$22</f>
        <v>18.8568713757491</v>
      </c>
      <c r="T184" s="0" t="n">
        <f aca="false">SUMPRODUCT('FD inverse'!$A$18:$BH$18,'FD mesh'!$B$84:$BI$84,$E183:$BL183)+'FD inverse'!$A$18*$C184/Setup!$B$17+INDEX('FD inverse'!$A$18:$BH$18,1,'FD mesh'!$B$15+1)*Setup!$B$22</f>
        <v>18.5476795886922</v>
      </c>
      <c r="U184" s="0" t="n">
        <f aca="false">SUMPRODUCT('FD inverse'!$A$19:$BH$19,'FD mesh'!$B$84:$BI$84,$E183:$BL183)+'FD inverse'!$A$19*$C184/Setup!$B$17+INDEX('FD inverse'!$A$19:$BH$19,1,'FD mesh'!$B$15+1)*Setup!$B$22</f>
        <v>18.2476407637741</v>
      </c>
      <c r="V184" s="0" t="n">
        <f aca="false">SUMPRODUCT('FD inverse'!$A$20:$BH$20,'FD mesh'!$B$84:$BI$84,$E183:$BL183)+'FD inverse'!$A$20*$C184/Setup!$B$17+INDEX('FD inverse'!$A$20:$BH$20,1,'FD mesh'!$B$15+1)*Setup!$B$22</f>
        <v>17.9560538326387</v>
      </c>
      <c r="W184" s="0" t="n">
        <f aca="false">SUMPRODUCT('FD inverse'!$A$21:$BH$21,'FD mesh'!$B$84:$BI$84,$E183:$BL183)+'FD inverse'!$A$21*$C184/Setup!$B$17+INDEX('FD inverse'!$A$21:$BH$21,1,'FD mesh'!$B$15+1)*Setup!$B$22</f>
        <v>17.6722217206711</v>
      </c>
      <c r="X184" s="0" t="n">
        <f aca="false">SUMPRODUCT('FD inverse'!$A$22:$BH$22,'FD mesh'!$B$84:$BI$84,$E183:$BL183)+'FD inverse'!$A$22*$C184/Setup!$B$17+INDEX('FD inverse'!$A$22:$BH$22,1,'FD mesh'!$B$15+1)*Setup!$B$22</f>
        <v>17.395451550103</v>
      </c>
      <c r="Y184" s="0" t="n">
        <f aca="false">SUMPRODUCT('FD inverse'!$A$23:$BH$23,'FD mesh'!$B$84:$BI$84,$E183:$BL183)+'FD inverse'!$A$23*$C184/Setup!$B$17+INDEX('FD inverse'!$A$23:$BH$23,1,'FD mesh'!$B$15+1)*Setup!$B$22</f>
        <v>17.1250547124731</v>
      </c>
      <c r="Z184" s="0" t="n">
        <f aca="false">SUMPRODUCT('FD inverse'!$A$24:$BH$24,'FD mesh'!$B$84:$BI$84,$E183:$BL183)+'FD inverse'!$A$24*$C184/Setup!$B$17+INDEX('FD inverse'!$A$24:$BH$24,1,'FD mesh'!$B$15+1)*Setup!$B$22</f>
        <v>16.8603468237869</v>
      </c>
      <c r="AA184" s="0" t="n">
        <f aca="false">SUMPRODUCT('FD inverse'!$A$25:$BH$25,'FD mesh'!$B$84:$BI$84,$E183:$BL183)+'FD inverse'!$A$25*$C184/Setup!$B$17+INDEX('FD inverse'!$A$25:$BH$25,1,'FD mesh'!$B$15+1)*Setup!$B$22</f>
        <v>16.6006475752762</v>
      </c>
      <c r="AB184" s="0" t="n">
        <f aca="false">SUMPRODUCT('FD inverse'!$A$26:$BH$26,'FD mesh'!$B$84:$BI$84,$E183:$BL183)+'FD inverse'!$A$26*$C184/Setup!$B$17+INDEX('FD inverse'!$A$26:$BH$26,1,'FD mesh'!$B$15+1)*Setup!$B$22</f>
        <v>16.3452804922416</v>
      </c>
      <c r="AC184" s="0" t="n">
        <f aca="false">SUMPRODUCT('FD inverse'!$A$27:$BH$27,'FD mesh'!$B$84:$BI$84,$E183:$BL183)+'FD inverse'!$A$27*$C184/Setup!$B$17+INDEX('FD inverse'!$A$27:$BH$27,1,'FD mesh'!$B$15+1)*Setup!$B$22</f>
        <v>16.0935726130819</v>
      </c>
      <c r="AD184" s="0" t="n">
        <f aca="false">SUMPRODUCT('FD inverse'!$A$28:$BH$28,'FD mesh'!$B$84:$BI$84,$E183:$BL183)+'FD inverse'!$A$28*$C184/Setup!$B$17+INDEX('FD inverse'!$A$28:$BH$28,1,'FD mesh'!$B$15+1)*Setup!$B$22</f>
        <v>15.8448541002576</v>
      </c>
      <c r="AE184" s="0" t="n">
        <f aca="false">SUMPRODUCT('FD inverse'!$A$29:$BH$29,'FD mesh'!$B$84:$BI$84,$E183:$BL183)+'FD inverse'!$A$29*$C184/Setup!$B$17+INDEX('FD inverse'!$A$29:$BH$29,1,'FD mesh'!$B$15+1)*Setup!$B$22</f>
        <v>15.5984577946336</v>
      </c>
      <c r="AF184" s="0" t="n">
        <f aca="false">SUMPRODUCT('FD inverse'!$A$30:$BH$30,'FD mesh'!$B$84:$BI$84,$E183:$BL183)+'FD inverse'!$A$30*$C184/Setup!$B$17+INDEX('FD inverse'!$A$30:$BH$30,1,'FD mesh'!$B$15+1)*Setup!$B$22</f>
        <v>15.3537187243719</v>
      </c>
      <c r="AG184" s="0" t="n">
        <f aca="false">SUMPRODUCT('FD inverse'!$A$31:$BH$31,'FD mesh'!$B$84:$BI$84,$E183:$BL183)+'FD inverse'!$A$31*$C184/Setup!$B$17+INDEX('FD inverse'!$A$31:$BH$31,1,'FD mesh'!$B$15+1)*Setup!$B$22</f>
        <v>15.1099735793232</v>
      </c>
      <c r="AH184" s="0" t="n">
        <f aca="false">SUMPRODUCT('FD inverse'!$A$32:$BH$32,'FD mesh'!$B$84:$BI$84,$E183:$BL183)+'FD inverse'!$A$32*$C184/Setup!$B$17+INDEX('FD inverse'!$A$32:$BH$32,1,'FD mesh'!$B$15+1)*Setup!$B$22</f>
        <v>15.0999923292327</v>
      </c>
      <c r="AI184" s="0" t="n">
        <f aca="false">SUMPRODUCT('FD inverse'!$A$33:$BH$33,'FD mesh'!$B$84:$BI$84,$E183:$BL183)+'FD inverse'!$A$33*$C184/Setup!$B$17+INDEX('FD inverse'!$A$33:$BH$33,1,'FD mesh'!$B$15+1)*Setup!$B$22</f>
        <v>15.090534530507</v>
      </c>
      <c r="AJ184" s="0" t="n">
        <f aca="false">SUMPRODUCT('FD inverse'!$A$34:$BH$34,'FD mesh'!$B$84:$BI$84,$E183:$BL183)+'FD inverse'!$A$34*$C184/Setup!$B$17+INDEX('FD inverse'!$A$34:$BH$34,1,'FD mesh'!$B$15+1)*Setup!$B$22</f>
        <v>15.0815545556546</v>
      </c>
      <c r="AK184" s="0" t="n">
        <f aca="false">SUMPRODUCT('FD inverse'!$A$35:$BH$35,'FD mesh'!$B$84:$BI$84,$E183:$BL183)+'FD inverse'!$A$35*$C184/Setup!$B$17+INDEX('FD inverse'!$A$35:$BH$35,1,'FD mesh'!$B$15+1)*Setup!$B$22</f>
        <v>15.0730082401247</v>
      </c>
      <c r="AL184" s="0" t="n">
        <f aca="false">SUMPRODUCT('FD inverse'!$A$36:$BH$36,'FD mesh'!$B$84:$BI$84,$E183:$BL183)+'FD inverse'!$A$36*$C184/Setup!$B$17+INDEX('FD inverse'!$A$36:$BH$36,1,'FD mesh'!$B$15+1)*Setup!$B$22</f>
        <v>15.0648527858583</v>
      </c>
      <c r="AM184" s="0" t="n">
        <f aca="false">SUMPRODUCT('FD inverse'!$A$37:$BH$37,'FD mesh'!$B$84:$BI$84,$E183:$BL183)+'FD inverse'!$A$37*$C184/Setup!$B$17+INDEX('FD inverse'!$A$37:$BH$37,1,'FD mesh'!$B$15+1)*Setup!$B$22</f>
        <v>15.0570466575181</v>
      </c>
      <c r="AN184" s="0" t="n">
        <f aca="false">SUMPRODUCT('FD inverse'!$A$38:$BH$38,'FD mesh'!$B$84:$BI$84,$E183:$BL183)+'FD inverse'!$A$38*$C184/Setup!$B$17+INDEX('FD inverse'!$A$38:$BH$38,1,'FD mesh'!$B$15+1)*Setup!$B$22</f>
        <v>15.0495494727677</v>
      </c>
      <c r="AO184" s="0" t="n">
        <f aca="false">SUMPRODUCT('FD inverse'!$A$39:$BH$39,'FD mesh'!$B$84:$BI$84,$E183:$BL183)+'FD inverse'!$A$39*$C184/Setup!$B$17+INDEX('FD inverse'!$A$39:$BH$39,1,'FD mesh'!$B$15+1)*Setup!$B$22</f>
        <v>15.0423218877671</v>
      </c>
      <c r="AP184" s="0" t="n">
        <f aca="false">SUMPRODUCT('FD inverse'!$A$40:$BH$40,'FD mesh'!$B$84:$BI$84,$E183:$BL183)+'FD inverse'!$A$40*$C184/Setup!$B$17+INDEX('FD inverse'!$A$40:$BH$40,1,'FD mesh'!$B$15+1)*Setup!$B$22</f>
        <v>15.0353254788595</v>
      </c>
      <c r="AQ184" s="0" t="n">
        <f aca="false">SUMPRODUCT('FD inverse'!$A$41:$BH$41,'FD mesh'!$B$84:$BI$84,$E183:$BL183)+'FD inverse'!$A$41*$C184/Setup!$B$17+INDEX('FD inverse'!$A$41:$BH$41,1,'FD mesh'!$B$15+1)*Setup!$B$22</f>
        <v>15.0285226212599</v>
      </c>
      <c r="AR184" s="0" t="n">
        <f aca="false">SUMPRODUCT('FD inverse'!$A$42:$BH$42,'FD mesh'!$B$84:$BI$84,$E183:$BL183)+'FD inverse'!$A$42*$C184/Setup!$B$17+INDEX('FD inverse'!$A$42:$BH$42,1,'FD mesh'!$B$15+1)*Setup!$B$22</f>
        <v>15.0218763654063</v>
      </c>
      <c r="AS184" s="0" t="n">
        <f aca="false">SUMPRODUCT('FD inverse'!$A$43:$BH$43,'FD mesh'!$B$84:$BI$84,$E183:$BL183)+'FD inverse'!$A$43*$C184/Setup!$B$17+INDEX('FD inverse'!$A$43:$BH$43,1,'FD mesh'!$B$15+1)*Setup!$B$22</f>
        <v>0</v>
      </c>
      <c r="AT184" s="0" t="n">
        <f aca="false">SUMPRODUCT('FD inverse'!$A$44:$BH$44,'FD mesh'!$B$84:$BI$84,$E183:$BL183)+'FD inverse'!$A$44*$C184/Setup!$B$17+INDEX('FD inverse'!$A$44:$BH$44,1,'FD mesh'!$B$15+1)*Setup!$B$22</f>
        <v>0</v>
      </c>
      <c r="AU184" s="0" t="n">
        <f aca="false">SUMPRODUCT('FD inverse'!$A$45:$BH$45,'FD mesh'!$B$84:$BI$84,$E183:$BL183)+'FD inverse'!$A$45*$C184/Setup!$B$17+INDEX('FD inverse'!$A$45:$BH$45,1,'FD mesh'!$B$15+1)*Setup!$B$22</f>
        <v>0</v>
      </c>
      <c r="AV184" s="0" t="n">
        <f aca="false">SUMPRODUCT('FD inverse'!$A$46:$BH$46,'FD mesh'!$B$84:$BI$84,$E183:$BL183)+'FD inverse'!$A$46*$C184/Setup!$B$17+INDEX('FD inverse'!$A$46:$BH$46,1,'FD mesh'!$B$15+1)*Setup!$B$22</f>
        <v>0</v>
      </c>
      <c r="AW184" s="0" t="n">
        <f aca="false">SUMPRODUCT('FD inverse'!$A$47:$BH$47,'FD mesh'!$B$84:$BI$84,$E183:$BL183)+'FD inverse'!$A$47*$C184/Setup!$B$17+INDEX('FD inverse'!$A$47:$BH$47,1,'FD mesh'!$B$15+1)*Setup!$B$22</f>
        <v>0</v>
      </c>
      <c r="AX184" s="0" t="n">
        <f aca="false">SUMPRODUCT('FD inverse'!$A$48:$BH$48,'FD mesh'!$B$84:$BI$84,$E183:$BL183)+'FD inverse'!$A$48*$C184/Setup!$B$17+INDEX('FD inverse'!$A$48:$BH$48,1,'FD mesh'!$B$15+1)*Setup!$B$22</f>
        <v>0</v>
      </c>
      <c r="AY184" s="0" t="n">
        <f aca="false">SUMPRODUCT('FD inverse'!$A$49:$BH$49,'FD mesh'!$B$84:$BI$84,$E183:$BL183)+'FD inverse'!$A$49*$C184/Setup!$B$17+INDEX('FD inverse'!$A$49:$BH$49,1,'FD mesh'!$B$15+1)*Setup!$B$22</f>
        <v>0</v>
      </c>
      <c r="AZ184" s="0" t="n">
        <f aca="false">SUMPRODUCT('FD inverse'!$A$50:$BH$50,'FD mesh'!$B$84:$BI$84,$E183:$BL183)+'FD inverse'!$A$50*$C184/Setup!$B$17+INDEX('FD inverse'!$A$50:$BH$50,1,'FD mesh'!$B$15+1)*Setup!$B$22</f>
        <v>0</v>
      </c>
      <c r="BA184" s="0" t="n">
        <f aca="false">SUMPRODUCT('FD inverse'!$A$51:$BH$51,'FD mesh'!$B$84:$BI$84,$E183:$BL183)+'FD inverse'!$A$51*$C184/Setup!$B$17+INDEX('FD inverse'!$A$51:$BH$51,1,'FD mesh'!$B$15+1)*Setup!$B$22</f>
        <v>0</v>
      </c>
      <c r="BB184" s="0" t="n">
        <f aca="false">SUMPRODUCT('FD inverse'!$A$52:$BH$52,'FD mesh'!$B$84:$BI$84,$E183:$BL183)+'FD inverse'!$A$52*$C184/Setup!$B$17+INDEX('FD inverse'!$A$52:$BH$52,1,'FD mesh'!$B$15+1)*Setup!$B$22</f>
        <v>0</v>
      </c>
      <c r="BC184" s="0" t="n">
        <f aca="false">SUMPRODUCT('FD inverse'!$A$53:$BH$53,'FD mesh'!$B$84:$BI$84,$E183:$BL183)+'FD inverse'!$A$53*$C184/Setup!$B$17+INDEX('FD inverse'!$A$53:$BH$53,1,'FD mesh'!$B$15+1)*Setup!$B$22</f>
        <v>0</v>
      </c>
      <c r="BD184" s="0" t="n">
        <f aca="false">SUMPRODUCT('FD inverse'!$A$54:$BH$54,'FD mesh'!$B$84:$BI$84,$E183:$BL183)+'FD inverse'!$A$54*$C184/Setup!$B$17+INDEX('FD inverse'!$A$54:$BH$54,1,'FD mesh'!$B$15+1)*Setup!$B$22</f>
        <v>0</v>
      </c>
      <c r="BE184" s="0" t="n">
        <f aca="false">SUMPRODUCT('FD inverse'!$A$55:$BH$55,'FD mesh'!$B$84:$BI$84,$E183:$BL183)+'FD inverse'!$A$55*$C184/Setup!$B$17+INDEX('FD inverse'!$A$55:$BH$55,1,'FD mesh'!$B$15+1)*Setup!$B$22</f>
        <v>0</v>
      </c>
      <c r="BF184" s="0" t="n">
        <f aca="false">SUMPRODUCT('FD inverse'!$A$56:$BH$56,'FD mesh'!$B$84:$BI$84,$E183:$BL183)+'FD inverse'!$A$56*$C184/Setup!$B$17+INDEX('FD inverse'!$A$56:$BH$56,1,'FD mesh'!$B$15+1)*Setup!$B$22</f>
        <v>0</v>
      </c>
      <c r="BG184" s="0" t="n">
        <f aca="false">SUMPRODUCT('FD inverse'!$A$57:$BH$57,'FD mesh'!$B$84:$BI$84,$E183:$BL183)+'FD inverse'!$A$57*$C184/Setup!$B$17+INDEX('FD inverse'!$A$57:$BH$57,1,'FD mesh'!$B$15+1)*Setup!$B$22</f>
        <v>0</v>
      </c>
      <c r="BH184" s="0" t="n">
        <f aca="false">SUMPRODUCT('FD inverse'!$A$58:$BH$58,'FD mesh'!$B$84:$BI$84,$E183:$BL183)+'FD inverse'!$A$58*$C184/Setup!$B$17+INDEX('FD inverse'!$A$58:$BH$58,1,'FD mesh'!$B$15+1)*Setup!$B$22</f>
        <v>0</v>
      </c>
      <c r="BI184" s="0" t="n">
        <f aca="false">SUMPRODUCT('FD inverse'!$A$59:$BH$59,'FD mesh'!$B$84:$BI$84,$E183:$BL183)+'FD inverse'!$A$59*$C184/Setup!$B$17+INDEX('FD inverse'!$A$59:$BH$59,1,'FD mesh'!$B$15+1)*Setup!$B$22</f>
        <v>0</v>
      </c>
      <c r="BJ184" s="0" t="n">
        <f aca="false">SUMPRODUCT('FD inverse'!$A$60:$BH$60,'FD mesh'!$B$84:$BI$84,$E183:$BL183)+'FD inverse'!$A$60*$C184/Setup!$B$17+INDEX('FD inverse'!$A$60:$BH$60,1,'FD mesh'!$B$15+1)*Setup!$B$22</f>
        <v>0</v>
      </c>
      <c r="BK184" s="0" t="n">
        <f aca="false">SUMPRODUCT('FD inverse'!$A$61:$BH$61,'FD mesh'!$B$84:$BI$84,$E183:$BL183)+'FD inverse'!$A$61*$C184/Setup!$B$17+INDEX('FD inverse'!$A$61:$BH$61,1,'FD mesh'!$B$15+1)*Setup!$B$22</f>
        <v>0</v>
      </c>
      <c r="BL184" s="0" t="n">
        <f aca="false">SUMPRODUCT('FD inverse'!$A$62:$BH$62,'FD mesh'!$B$84:$BI$84,$E183:$BL183)+'FD inverse'!$A$62*$C184/Setup!$B$17+INDEX('FD inverse'!$A$62:$BH$62,1,'FD mesh'!$B$15+1)*Setup!$B$22</f>
        <v>0</v>
      </c>
    </row>
    <row r="185" customFormat="false" ht="15" hidden="false" customHeight="false" outlineLevel="0" collapsed="false">
      <c r="A185" s="0" t="n">
        <v>180</v>
      </c>
      <c r="B185" s="0" t="n">
        <f aca="false">A185*Setup!$B$11/3600</f>
        <v>15</v>
      </c>
      <c r="C185" s="0" t="n">
        <f aca="false">Setup!$B$7+Setup!$B$8*COS(2*PI()*(B185-Setup!$B$9)/24)</f>
        <v>27.8637033051563</v>
      </c>
      <c r="D185" s="0" t="n">
        <f aca="false">(C185-E185)/Setup!$B$17</f>
        <v>26.2632959650671</v>
      </c>
      <c r="E185" s="0" t="n">
        <f aca="false">SUMPRODUCT('FD inverse'!$A$3:$BH$3,'FD mesh'!$B$84:$BI$84,$E184:$BL184)+'FD inverse'!$A$3*$C185/Setup!$B$17+INDEX('FD inverse'!$A$3:$BH$3,1,'FD mesh'!$B$15+1)*Setup!$B$22</f>
        <v>24.4494748296976</v>
      </c>
      <c r="F185" s="0" t="n">
        <f aca="false">SUMPRODUCT('FD inverse'!$A$4:$BH$4,'FD mesh'!$B$84:$BI$84,$E184:$BL184)+'FD inverse'!$A$4*$C185/Setup!$B$17+INDEX('FD inverse'!$A$4:$BH$4,1,'FD mesh'!$B$15+1)*Setup!$B$22</f>
        <v>23.6745082989204</v>
      </c>
      <c r="G185" s="0" t="n">
        <f aca="false">SUMPRODUCT('FD inverse'!$A$5:$BH$5,'FD mesh'!$B$84:$BI$84,$E184:$BL184)+'FD inverse'!$A$5*$C185/Setup!$B$17+INDEX('FD inverse'!$A$5:$BH$5,1,'FD mesh'!$B$15+1)*Setup!$B$22</f>
        <v>22.9135208523912</v>
      </c>
      <c r="H185" s="0" t="n">
        <f aca="false">SUMPRODUCT('FD inverse'!$A$6:$BH$6,'FD mesh'!$B$84:$BI$84,$E184:$BL184)+'FD inverse'!$A$6*$C185/Setup!$B$17+INDEX('FD inverse'!$A$6:$BH$6,1,'FD mesh'!$B$15+1)*Setup!$B$22</f>
        <v>20.3808409901151</v>
      </c>
      <c r="I185" s="0" t="n">
        <f aca="false">SUMPRODUCT('FD inverse'!$A$7:$BH$7,'FD mesh'!$B$84:$BI$84,$E184:$BL184)+'FD inverse'!$A$7*$C185/Setup!$B$17+INDEX('FD inverse'!$A$7:$BH$7,1,'FD mesh'!$B$15+1)*Setup!$B$22</f>
        <v>20.1673773901524</v>
      </c>
      <c r="J185" s="0" t="n">
        <f aca="false">SUMPRODUCT('FD inverse'!$A$8:$BH$8,'FD mesh'!$B$84:$BI$84,$E184:$BL184)+'FD inverse'!$A$8*$C185/Setup!$B$17+INDEX('FD inverse'!$A$8:$BH$8,1,'FD mesh'!$B$15+1)*Setup!$B$22</f>
        <v>19.9753641773497</v>
      </c>
      <c r="K185" s="0" t="n">
        <f aca="false">SUMPRODUCT('FD inverse'!$A$9:$BH$9,'FD mesh'!$B$84:$BI$84,$E184:$BL184)+'FD inverse'!$A$9*$C185/Setup!$B$17+INDEX('FD inverse'!$A$9:$BH$9,1,'FD mesh'!$B$15+1)*Setup!$B$22</f>
        <v>19.8048589904126</v>
      </c>
      <c r="L185" s="0" t="n">
        <f aca="false">SUMPRODUCT('FD inverse'!$A$10:$BH$10,'FD mesh'!$B$84:$BI$84,$E184:$BL184)+'FD inverse'!$A$10*$C185/Setup!$B$17+INDEX('FD inverse'!$A$10:$BH$10,1,'FD mesh'!$B$15+1)*Setup!$B$22</f>
        <v>19.6558753782905</v>
      </c>
      <c r="M185" s="0" t="n">
        <f aca="false">SUMPRODUCT('FD inverse'!$A$11:$BH$11,'FD mesh'!$B$84:$BI$84,$E184:$BL184)+'FD inverse'!$A$11*$C185/Setup!$B$17+INDEX('FD inverse'!$A$11:$BH$11,1,'FD mesh'!$B$15+1)*Setup!$B$22</f>
        <v>19.5283949806458</v>
      </c>
      <c r="N185" s="0" t="n">
        <f aca="false">SUMPRODUCT('FD inverse'!$A$12:$BH$12,'FD mesh'!$B$84:$BI$84,$E184:$BL184)+'FD inverse'!$A$12*$C185/Setup!$B$17+INDEX('FD inverse'!$A$12:$BH$12,1,'FD mesh'!$B$15+1)*Setup!$B$22</f>
        <v>19.4223779928911</v>
      </c>
      <c r="O185" s="0" t="n">
        <f aca="false">SUMPRODUCT('FD inverse'!$A$13:$BH$13,'FD mesh'!$B$84:$BI$84,$E184:$BL184)+'FD inverse'!$A$13*$C185/Setup!$B$17+INDEX('FD inverse'!$A$13:$BH$13,1,'FD mesh'!$B$15+1)*Setup!$B$22</f>
        <v>19.3377719553495</v>
      </c>
      <c r="P185" s="0" t="n">
        <f aca="false">SUMPRODUCT('FD inverse'!$A$14:$BH$14,'FD mesh'!$B$84:$BI$84,$E184:$BL184)+'FD inverse'!$A$14*$C185/Setup!$B$17+INDEX('FD inverse'!$A$14:$BH$14,1,'FD mesh'!$B$15+1)*Setup!$B$22</f>
        <v>19.2745189036427</v>
      </c>
      <c r="Q185" s="0" t="n">
        <f aca="false">SUMPRODUCT('FD inverse'!$A$15:$BH$15,'FD mesh'!$B$84:$BI$84,$E184:$BL184)+'FD inverse'!$A$15*$C185/Setup!$B$17+INDEX('FD inverse'!$A$15:$BH$15,1,'FD mesh'!$B$15+1)*Setup!$B$22</f>
        <v>19.2325609134261</v>
      </c>
      <c r="R185" s="0" t="n">
        <f aca="false">SUMPRODUCT('FD inverse'!$A$16:$BH$16,'FD mesh'!$B$84:$BI$84,$E184:$BL184)+'FD inverse'!$A$16*$C185/Setup!$B$17+INDEX('FD inverse'!$A$16:$BH$16,1,'FD mesh'!$B$15+1)*Setup!$B$22</f>
        <v>19.2118440673662</v>
      </c>
      <c r="S185" s="0" t="n">
        <f aca="false">SUMPRODUCT('FD inverse'!$A$17:$BH$17,'FD mesh'!$B$84:$BI$84,$E184:$BL184)+'FD inverse'!$A$17*$C185/Setup!$B$17+INDEX('FD inverse'!$A$17:$BH$17,1,'FD mesh'!$B$15+1)*Setup!$B$22</f>
        <v>18.8903977207653</v>
      </c>
      <c r="T185" s="0" t="n">
        <f aca="false">SUMPRODUCT('FD inverse'!$A$18:$BH$18,'FD mesh'!$B$84:$BI$84,$E184:$BL184)+'FD inverse'!$A$18*$C185/Setup!$B$17+INDEX('FD inverse'!$A$18:$BH$18,1,'FD mesh'!$B$15+1)*Setup!$B$22</f>
        <v>18.5788176985549</v>
      </c>
      <c r="U185" s="0" t="n">
        <f aca="false">SUMPRODUCT('FD inverse'!$A$19:$BH$19,'FD mesh'!$B$84:$BI$84,$E184:$BL184)+'FD inverse'!$A$19*$C185/Setup!$B$17+INDEX('FD inverse'!$A$19:$BH$19,1,'FD mesh'!$B$15+1)*Setup!$B$22</f>
        <v>18.2764011772469</v>
      </c>
      <c r="V185" s="0" t="n">
        <f aca="false">SUMPRODUCT('FD inverse'!$A$20:$BH$20,'FD mesh'!$B$84:$BI$84,$E184:$BL184)+'FD inverse'!$A$20*$C185/Setup!$B$17+INDEX('FD inverse'!$A$20:$BH$20,1,'FD mesh'!$B$15+1)*Setup!$B$22</f>
        <v>17.982448434761</v>
      </c>
      <c r="W185" s="0" t="n">
        <f aca="false">SUMPRODUCT('FD inverse'!$A$21:$BH$21,'FD mesh'!$B$84:$BI$84,$E184:$BL184)+'FD inverse'!$A$21*$C185/Setup!$B$17+INDEX('FD inverse'!$A$21:$BH$21,1,'FD mesh'!$B$15+1)*Setup!$B$22</f>
        <v>17.6962632466138</v>
      </c>
      <c r="X185" s="0" t="n">
        <f aca="false">SUMPRODUCT('FD inverse'!$A$22:$BH$22,'FD mesh'!$B$84:$BI$84,$E184:$BL184)+'FD inverse'!$A$22*$C185/Setup!$B$17+INDEX('FD inverse'!$A$22:$BH$22,1,'FD mesh'!$B$15+1)*Setup!$B$22</f>
        <v>17.4171531361013</v>
      </c>
      <c r="Y185" s="0" t="n">
        <f aca="false">SUMPRODUCT('FD inverse'!$A$23:$BH$23,'FD mesh'!$B$84:$BI$84,$E184:$BL184)+'FD inverse'!$A$23*$C185/Setup!$B$17+INDEX('FD inverse'!$A$23:$BH$23,1,'FD mesh'!$B$15+1)*Setup!$B$22</f>
        <v>17.1444294923254</v>
      </c>
      <c r="Z185" s="0" t="n">
        <f aca="false">SUMPRODUCT('FD inverse'!$A$24:$BH$24,'FD mesh'!$B$84:$BI$84,$E184:$BL184)+'FD inverse'!$A$24*$C185/Setup!$B$17+INDEX('FD inverse'!$A$24:$BH$24,1,'FD mesh'!$B$15+1)*Setup!$B$22</f>
        <v>16.8774075694776</v>
      </c>
      <c r="AA185" s="0" t="n">
        <f aca="false">SUMPRODUCT('FD inverse'!$A$25:$BH$25,'FD mesh'!$B$84:$BI$84,$E184:$BL184)+'FD inverse'!$A$25*$C185/Setup!$B$17+INDEX('FD inverse'!$A$25:$BH$25,1,'FD mesh'!$B$15+1)*Setup!$B$22</f>
        <v>16.6154063803615</v>
      </c>
      <c r="AB185" s="0" t="n">
        <f aca="false">SUMPRODUCT('FD inverse'!$A$26:$BH$26,'FD mesh'!$B$84:$BI$84,$E184:$BL184)+'FD inverse'!$A$26*$C185/Setup!$B$17+INDEX('FD inverse'!$A$26:$BH$26,1,'FD mesh'!$B$15+1)*Setup!$B$22</f>
        <v>16.357748496742</v>
      </c>
      <c r="AC185" s="0" t="n">
        <f aca="false">SUMPRODUCT('FD inverse'!$A$27:$BH$27,'FD mesh'!$B$84:$BI$84,$E184:$BL184)+'FD inverse'!$A$27*$C185/Setup!$B$17+INDEX('FD inverse'!$A$27:$BH$27,1,'FD mesh'!$B$15+1)*Setup!$B$22</f>
        <v>16.1037597687325</v>
      </c>
      <c r="AD185" s="0" t="n">
        <f aca="false">SUMPRODUCT('FD inverse'!$A$28:$BH$28,'FD mesh'!$B$84:$BI$84,$E184:$BL184)+'FD inverse'!$A$28*$C185/Setup!$B$17+INDEX('FD inverse'!$A$28:$BH$28,1,'FD mesh'!$B$15+1)*Setup!$B$22</f>
        <v>15.8527689751003</v>
      </c>
      <c r="AE185" s="0" t="n">
        <f aca="false">SUMPRODUCT('FD inverse'!$A$29:$BH$29,'FD mesh'!$B$84:$BI$84,$E184:$BL184)+'FD inverse'!$A$29*$C185/Setup!$B$17+INDEX('FD inverse'!$A$29:$BH$29,1,'FD mesh'!$B$15+1)*Setup!$B$22</f>
        <v>15.6041074160647</v>
      </c>
      <c r="AF185" s="0" t="n">
        <f aca="false">SUMPRODUCT('FD inverse'!$A$30:$BH$30,'FD mesh'!$B$84:$BI$84,$E184:$BL184)+'FD inverse'!$A$30*$C185/Setup!$B$17+INDEX('FD inverse'!$A$30:$BH$30,1,'FD mesh'!$B$15+1)*Setup!$B$22</f>
        <v>15.3571084599073</v>
      </c>
      <c r="AG185" s="0" t="n">
        <f aca="false">SUMPRODUCT('FD inverse'!$A$31:$BH$31,'FD mesh'!$B$84:$BI$84,$E184:$BL184)+'FD inverse'!$A$31*$C185/Setup!$B$17+INDEX('FD inverse'!$A$31:$BH$31,1,'FD mesh'!$B$15+1)*Setup!$B$22</f>
        <v>15.1111070544932</v>
      </c>
      <c r="AH185" s="0" t="n">
        <f aca="false">SUMPRODUCT('FD inverse'!$A$32:$BH$32,'FD mesh'!$B$84:$BI$84,$E184:$BL184)+'FD inverse'!$A$32*$C185/Setup!$B$17+INDEX('FD inverse'!$A$32:$BH$32,1,'FD mesh'!$B$15+1)*Setup!$B$22</f>
        <v>15.1010323255219</v>
      </c>
      <c r="AI185" s="0" t="n">
        <f aca="false">SUMPRODUCT('FD inverse'!$A$33:$BH$33,'FD mesh'!$B$84:$BI$84,$E184:$BL184)+'FD inverse'!$A$33*$C185/Setup!$B$17+INDEX('FD inverse'!$A$33:$BH$33,1,'FD mesh'!$B$15+1)*Setup!$B$22</f>
        <v>15.0914840666267</v>
      </c>
      <c r="AJ185" s="0" t="n">
        <f aca="false">SUMPRODUCT('FD inverse'!$A$34:$BH$34,'FD mesh'!$B$84:$BI$84,$E184:$BL184)+'FD inverse'!$A$34*$C185/Setup!$B$17+INDEX('FD inverse'!$A$34:$BH$34,1,'FD mesh'!$B$15+1)*Setup!$B$22</f>
        <v>15.082416484786</v>
      </c>
      <c r="AK185" s="0" t="n">
        <f aca="false">SUMPRODUCT('FD inverse'!$A$35:$BH$35,'FD mesh'!$B$84:$BI$84,$E184:$BL184)+'FD inverse'!$A$35*$C185/Setup!$B$17+INDEX('FD inverse'!$A$35:$BH$35,1,'FD mesh'!$B$15+1)*Setup!$B$22</f>
        <v>15.0737852313247</v>
      </c>
      <c r="AL185" s="0" t="n">
        <f aca="false">SUMPRODUCT('FD inverse'!$A$36:$BH$36,'FD mesh'!$B$84:$BI$84,$E184:$BL184)+'FD inverse'!$A$36*$C185/Setup!$B$17+INDEX('FD inverse'!$A$36:$BH$36,1,'FD mesh'!$B$15+1)*Setup!$B$22</f>
        <v>15.0655473087054</v>
      </c>
      <c r="AM185" s="0" t="n">
        <f aca="false">SUMPRODUCT('FD inverse'!$A$37:$BH$37,'FD mesh'!$B$84:$BI$84,$E184:$BL184)+'FD inverse'!$A$37*$C185/Setup!$B$17+INDEX('FD inverse'!$A$37:$BH$37,1,'FD mesh'!$B$15+1)*Setup!$B$22</f>
        <v>15.0576609695483</v>
      </c>
      <c r="AN185" s="0" t="n">
        <f aca="false">SUMPRODUCT('FD inverse'!$A$38:$BH$38,'FD mesh'!$B$84:$BI$84,$E184:$BL184)+'FD inverse'!$A$38*$C185/Setup!$B$17+INDEX('FD inverse'!$A$38:$BH$38,1,'FD mesh'!$B$15+1)*Setup!$B$22</f>
        <v>15.0500856092906</v>
      </c>
      <c r="AO185" s="0" t="n">
        <f aca="false">SUMPRODUCT('FD inverse'!$A$39:$BH$39,'FD mesh'!$B$84:$BI$84,$E184:$BL184)+'FD inverse'!$A$39*$C185/Setup!$B$17+INDEX('FD inverse'!$A$39:$BH$39,1,'FD mesh'!$B$15+1)*Setup!$B$22</f>
        <v>15.0427816536896</v>
      </c>
      <c r="AP185" s="0" t="n">
        <f aca="false">SUMPRODUCT('FD inverse'!$A$40:$BH$40,'FD mesh'!$B$84:$BI$84,$E184:$BL184)+'FD inverse'!$A$40*$C185/Setup!$B$17+INDEX('FD inverse'!$A$40:$BH$40,1,'FD mesh'!$B$15+1)*Setup!$B$22</f>
        <v>15.0357104421885</v>
      </c>
      <c r="AQ185" s="0" t="n">
        <f aca="false">SUMPRODUCT('FD inverse'!$A$41:$BH$41,'FD mesh'!$B$84:$BI$84,$E184:$BL184)+'FD inverse'!$A$41*$C185/Setup!$B$17+INDEX('FD inverse'!$A$41:$BH$41,1,'FD mesh'!$B$15+1)*Setup!$B$22</f>
        <v>15.0288341079916</v>
      </c>
      <c r="AR185" s="0" t="n">
        <f aca="false">SUMPRODUCT('FD inverse'!$A$42:$BH$42,'FD mesh'!$B$84:$BI$84,$E184:$BL184)+'FD inverse'!$A$42*$C185/Setup!$B$17+INDEX('FD inverse'!$A$42:$BH$42,1,'FD mesh'!$B$15+1)*Setup!$B$22</f>
        <v>15.0221154555528</v>
      </c>
      <c r="AS185" s="0" t="n">
        <f aca="false">SUMPRODUCT('FD inverse'!$A$43:$BH$43,'FD mesh'!$B$84:$BI$84,$E184:$BL184)+'FD inverse'!$A$43*$C185/Setup!$B$17+INDEX('FD inverse'!$A$43:$BH$43,1,'FD mesh'!$B$15+1)*Setup!$B$22</f>
        <v>0</v>
      </c>
      <c r="AT185" s="0" t="n">
        <f aca="false">SUMPRODUCT('FD inverse'!$A$44:$BH$44,'FD mesh'!$B$84:$BI$84,$E184:$BL184)+'FD inverse'!$A$44*$C185/Setup!$B$17+INDEX('FD inverse'!$A$44:$BH$44,1,'FD mesh'!$B$15+1)*Setup!$B$22</f>
        <v>0</v>
      </c>
      <c r="AU185" s="0" t="n">
        <f aca="false">SUMPRODUCT('FD inverse'!$A$45:$BH$45,'FD mesh'!$B$84:$BI$84,$E184:$BL184)+'FD inverse'!$A$45*$C185/Setup!$B$17+INDEX('FD inverse'!$A$45:$BH$45,1,'FD mesh'!$B$15+1)*Setup!$B$22</f>
        <v>0</v>
      </c>
      <c r="AV185" s="0" t="n">
        <f aca="false">SUMPRODUCT('FD inverse'!$A$46:$BH$46,'FD mesh'!$B$84:$BI$84,$E184:$BL184)+'FD inverse'!$A$46*$C185/Setup!$B$17+INDEX('FD inverse'!$A$46:$BH$46,1,'FD mesh'!$B$15+1)*Setup!$B$22</f>
        <v>0</v>
      </c>
      <c r="AW185" s="0" t="n">
        <f aca="false">SUMPRODUCT('FD inverse'!$A$47:$BH$47,'FD mesh'!$B$84:$BI$84,$E184:$BL184)+'FD inverse'!$A$47*$C185/Setup!$B$17+INDEX('FD inverse'!$A$47:$BH$47,1,'FD mesh'!$B$15+1)*Setup!$B$22</f>
        <v>0</v>
      </c>
      <c r="AX185" s="0" t="n">
        <f aca="false">SUMPRODUCT('FD inverse'!$A$48:$BH$48,'FD mesh'!$B$84:$BI$84,$E184:$BL184)+'FD inverse'!$A$48*$C185/Setup!$B$17+INDEX('FD inverse'!$A$48:$BH$48,1,'FD mesh'!$B$15+1)*Setup!$B$22</f>
        <v>0</v>
      </c>
      <c r="AY185" s="0" t="n">
        <f aca="false">SUMPRODUCT('FD inverse'!$A$49:$BH$49,'FD mesh'!$B$84:$BI$84,$E184:$BL184)+'FD inverse'!$A$49*$C185/Setup!$B$17+INDEX('FD inverse'!$A$49:$BH$49,1,'FD mesh'!$B$15+1)*Setup!$B$22</f>
        <v>0</v>
      </c>
      <c r="AZ185" s="0" t="n">
        <f aca="false">SUMPRODUCT('FD inverse'!$A$50:$BH$50,'FD mesh'!$B$84:$BI$84,$E184:$BL184)+'FD inverse'!$A$50*$C185/Setup!$B$17+INDEX('FD inverse'!$A$50:$BH$50,1,'FD mesh'!$B$15+1)*Setup!$B$22</f>
        <v>0</v>
      </c>
      <c r="BA185" s="0" t="n">
        <f aca="false">SUMPRODUCT('FD inverse'!$A$51:$BH$51,'FD mesh'!$B$84:$BI$84,$E184:$BL184)+'FD inverse'!$A$51*$C185/Setup!$B$17+INDEX('FD inverse'!$A$51:$BH$51,1,'FD mesh'!$B$15+1)*Setup!$B$22</f>
        <v>0</v>
      </c>
      <c r="BB185" s="0" t="n">
        <f aca="false">SUMPRODUCT('FD inverse'!$A$52:$BH$52,'FD mesh'!$B$84:$BI$84,$E184:$BL184)+'FD inverse'!$A$52*$C185/Setup!$B$17+INDEX('FD inverse'!$A$52:$BH$52,1,'FD mesh'!$B$15+1)*Setup!$B$22</f>
        <v>0</v>
      </c>
      <c r="BC185" s="0" t="n">
        <f aca="false">SUMPRODUCT('FD inverse'!$A$53:$BH$53,'FD mesh'!$B$84:$BI$84,$E184:$BL184)+'FD inverse'!$A$53*$C185/Setup!$B$17+INDEX('FD inverse'!$A$53:$BH$53,1,'FD mesh'!$B$15+1)*Setup!$B$22</f>
        <v>0</v>
      </c>
      <c r="BD185" s="0" t="n">
        <f aca="false">SUMPRODUCT('FD inverse'!$A$54:$BH$54,'FD mesh'!$B$84:$BI$84,$E184:$BL184)+'FD inverse'!$A$54*$C185/Setup!$B$17+INDEX('FD inverse'!$A$54:$BH$54,1,'FD mesh'!$B$15+1)*Setup!$B$22</f>
        <v>0</v>
      </c>
      <c r="BE185" s="0" t="n">
        <f aca="false">SUMPRODUCT('FD inverse'!$A$55:$BH$55,'FD mesh'!$B$84:$BI$84,$E184:$BL184)+'FD inverse'!$A$55*$C185/Setup!$B$17+INDEX('FD inverse'!$A$55:$BH$55,1,'FD mesh'!$B$15+1)*Setup!$B$22</f>
        <v>0</v>
      </c>
      <c r="BF185" s="0" t="n">
        <f aca="false">SUMPRODUCT('FD inverse'!$A$56:$BH$56,'FD mesh'!$B$84:$BI$84,$E184:$BL184)+'FD inverse'!$A$56*$C185/Setup!$B$17+INDEX('FD inverse'!$A$56:$BH$56,1,'FD mesh'!$B$15+1)*Setup!$B$22</f>
        <v>0</v>
      </c>
      <c r="BG185" s="0" t="n">
        <f aca="false">SUMPRODUCT('FD inverse'!$A$57:$BH$57,'FD mesh'!$B$84:$BI$84,$E184:$BL184)+'FD inverse'!$A$57*$C185/Setup!$B$17+INDEX('FD inverse'!$A$57:$BH$57,1,'FD mesh'!$B$15+1)*Setup!$B$22</f>
        <v>0</v>
      </c>
      <c r="BH185" s="0" t="n">
        <f aca="false">SUMPRODUCT('FD inverse'!$A$58:$BH$58,'FD mesh'!$B$84:$BI$84,$E184:$BL184)+'FD inverse'!$A$58*$C185/Setup!$B$17+INDEX('FD inverse'!$A$58:$BH$58,1,'FD mesh'!$B$15+1)*Setup!$B$22</f>
        <v>0</v>
      </c>
      <c r="BI185" s="0" t="n">
        <f aca="false">SUMPRODUCT('FD inverse'!$A$59:$BH$59,'FD mesh'!$B$84:$BI$84,$E184:$BL184)+'FD inverse'!$A$59*$C185/Setup!$B$17+INDEX('FD inverse'!$A$59:$BH$59,1,'FD mesh'!$B$15+1)*Setup!$B$22</f>
        <v>0</v>
      </c>
      <c r="BJ185" s="0" t="n">
        <f aca="false">SUMPRODUCT('FD inverse'!$A$60:$BH$60,'FD mesh'!$B$84:$BI$84,$E184:$BL184)+'FD inverse'!$A$60*$C185/Setup!$B$17+INDEX('FD inverse'!$A$60:$BH$60,1,'FD mesh'!$B$15+1)*Setup!$B$22</f>
        <v>0</v>
      </c>
      <c r="BK185" s="0" t="n">
        <f aca="false">SUMPRODUCT('FD inverse'!$A$61:$BH$61,'FD mesh'!$B$84:$BI$84,$E184:$BL184)+'FD inverse'!$A$61*$C185/Setup!$B$17+INDEX('FD inverse'!$A$61:$BH$61,1,'FD mesh'!$B$15+1)*Setup!$B$22</f>
        <v>0</v>
      </c>
      <c r="BL185" s="0" t="n">
        <f aca="false">SUMPRODUCT('FD inverse'!$A$62:$BH$62,'FD mesh'!$B$84:$BI$84,$E184:$BL184)+'FD inverse'!$A$62*$C185/Setup!$B$17+INDEX('FD inverse'!$A$62:$BH$62,1,'FD mesh'!$B$15+1)*Setup!$B$22</f>
        <v>0</v>
      </c>
    </row>
    <row r="186" customFormat="false" ht="15" hidden="false" customHeight="false" outlineLevel="0" collapsed="false">
      <c r="A186" s="0" t="n">
        <v>181</v>
      </c>
      <c r="B186" s="0" t="n">
        <f aca="false">A186*Setup!$B$11/3600</f>
        <v>15.0833333333333</v>
      </c>
      <c r="C186" s="0" t="n">
        <f aca="false">Setup!$B$7+Setup!$B$8*COS(2*PI()*(B186-Setup!$B$9)/24)</f>
        <v>27.885368279253</v>
      </c>
      <c r="D186" s="0" t="n">
        <f aca="false">(C186-E186)/Setup!$B$17</f>
        <v>26.2016154055283</v>
      </c>
      <c r="E186" s="0" t="n">
        <f aca="false">SUMPRODUCT('FD inverse'!$A$3:$BH$3,'FD mesh'!$B$84:$BI$84,$E185:$BL185)+'FD inverse'!$A$3*$C186/Setup!$B$17+INDEX('FD inverse'!$A$3:$BH$3,1,'FD mesh'!$B$15+1)*Setup!$B$22</f>
        <v>24.4791582765344</v>
      </c>
      <c r="F186" s="0" t="n">
        <f aca="false">SUMPRODUCT('FD inverse'!$A$4:$BH$4,'FD mesh'!$B$84:$BI$84,$E185:$BL185)+'FD inverse'!$A$4*$C186/Setup!$B$17+INDEX('FD inverse'!$A$4:$BH$4,1,'FD mesh'!$B$15+1)*Setup!$B$22</f>
        <v>23.7057900144607</v>
      </c>
      <c r="G186" s="0" t="n">
        <f aca="false">SUMPRODUCT('FD inverse'!$A$5:$BH$5,'FD mesh'!$B$84:$BI$84,$E185:$BL185)+'FD inverse'!$A$5*$C186/Setup!$B$17+INDEX('FD inverse'!$A$5:$BH$5,1,'FD mesh'!$B$15+1)*Setup!$B$22</f>
        <v>22.945998885868</v>
      </c>
      <c r="H186" s="0" t="n">
        <f aca="false">SUMPRODUCT('FD inverse'!$A$6:$BH$6,'FD mesh'!$B$84:$BI$84,$E185:$BL185)+'FD inverse'!$A$6*$C186/Setup!$B$17+INDEX('FD inverse'!$A$6:$BH$6,1,'FD mesh'!$B$15+1)*Setup!$B$22</f>
        <v>20.4167825932067</v>
      </c>
      <c r="I186" s="0" t="n">
        <f aca="false">SUMPRODUCT('FD inverse'!$A$7:$BH$7,'FD mesh'!$B$84:$BI$84,$E185:$BL185)+'FD inverse'!$A$7*$C186/Setup!$B$17+INDEX('FD inverse'!$A$7:$BH$7,1,'FD mesh'!$B$15+1)*Setup!$B$22</f>
        <v>20.2035603853286</v>
      </c>
      <c r="J186" s="0" t="n">
        <f aca="false">SUMPRODUCT('FD inverse'!$A$8:$BH$8,'FD mesh'!$B$84:$BI$84,$E185:$BL185)+'FD inverse'!$A$8*$C186/Setup!$B$17+INDEX('FD inverse'!$A$8:$BH$8,1,'FD mesh'!$B$15+1)*Setup!$B$22</f>
        <v>20.0116850772594</v>
      </c>
      <c r="K186" s="0" t="n">
        <f aca="false">SUMPRODUCT('FD inverse'!$A$9:$BH$9,'FD mesh'!$B$84:$BI$84,$E185:$BL185)+'FD inverse'!$A$9*$C186/Setup!$B$17+INDEX('FD inverse'!$A$9:$BH$9,1,'FD mesh'!$B$15+1)*Setup!$B$22</f>
        <v>19.841238028724</v>
      </c>
      <c r="L186" s="0" t="n">
        <f aca="false">SUMPRODUCT('FD inverse'!$A$10:$BH$10,'FD mesh'!$B$84:$BI$84,$E185:$BL185)+'FD inverse'!$A$10*$C186/Setup!$B$17+INDEX('FD inverse'!$A$10:$BH$10,1,'FD mesh'!$B$15+1)*Setup!$B$22</f>
        <v>19.6922535396643</v>
      </c>
      <c r="M186" s="0" t="n">
        <f aca="false">SUMPRODUCT('FD inverse'!$A$11:$BH$11,'FD mesh'!$B$84:$BI$84,$E185:$BL185)+'FD inverse'!$A$11*$C186/Setup!$B$17+INDEX('FD inverse'!$A$11:$BH$11,1,'FD mesh'!$B$15+1)*Setup!$B$22</f>
        <v>19.564731092713</v>
      </c>
      <c r="N186" s="0" t="n">
        <f aca="false">SUMPRODUCT('FD inverse'!$A$12:$BH$12,'FD mesh'!$B$84:$BI$84,$E185:$BL185)+'FD inverse'!$A$12*$C186/Setup!$B$17+INDEX('FD inverse'!$A$12:$BH$12,1,'FD mesh'!$B$15+1)*Setup!$B$22</f>
        <v>19.4586458800196</v>
      </c>
      <c r="O186" s="0" t="n">
        <f aca="false">SUMPRODUCT('FD inverse'!$A$13:$BH$13,'FD mesh'!$B$84:$BI$84,$E185:$BL185)+'FD inverse'!$A$13*$C186/Setup!$B$17+INDEX('FD inverse'!$A$13:$BH$13,1,'FD mesh'!$B$15+1)*Setup!$B$22</f>
        <v>19.3739576508829</v>
      </c>
      <c r="P186" s="0" t="n">
        <f aca="false">SUMPRODUCT('FD inverse'!$A$14:$BH$14,'FD mesh'!$B$84:$BI$84,$E185:$BL185)+'FD inverse'!$A$14*$C186/Setup!$B$17+INDEX('FD inverse'!$A$14:$BH$14,1,'FD mesh'!$B$15+1)*Setup!$B$22</f>
        <v>19.3106179146863</v>
      </c>
      <c r="Q186" s="0" t="n">
        <f aca="false">SUMPRODUCT('FD inverse'!$A$15:$BH$15,'FD mesh'!$B$84:$BI$84,$E185:$BL185)+'FD inverse'!$A$15*$C186/Setup!$B$17+INDEX('FD inverse'!$A$15:$BH$15,1,'FD mesh'!$B$15+1)*Setup!$B$22</f>
        <v>19.2685755301378</v>
      </c>
      <c r="R186" s="0" t="n">
        <f aca="false">SUMPRODUCT('FD inverse'!$A$16:$BH$16,'FD mesh'!$B$84:$BI$84,$E185:$BL185)+'FD inverse'!$A$16*$C186/Setup!$B$17+INDEX('FD inverse'!$A$16:$BH$16,1,'FD mesh'!$B$15+1)*Setup!$B$22</f>
        <v>19.247780707071</v>
      </c>
      <c r="S186" s="0" t="n">
        <f aca="false">SUMPRODUCT('FD inverse'!$A$17:$BH$17,'FD mesh'!$B$84:$BI$84,$E185:$BL185)+'FD inverse'!$A$17*$C186/Setup!$B$17+INDEX('FD inverse'!$A$17:$BH$17,1,'FD mesh'!$B$15+1)*Setup!$B$22</f>
        <v>18.923946522234</v>
      </c>
      <c r="T186" s="0" t="n">
        <f aca="false">SUMPRODUCT('FD inverse'!$A$18:$BH$18,'FD mesh'!$B$84:$BI$84,$E185:$BL185)+'FD inverse'!$A$18*$C186/Setup!$B$17+INDEX('FD inverse'!$A$18:$BH$18,1,'FD mesh'!$B$15+1)*Setup!$B$22</f>
        <v>18.6099852704007</v>
      </c>
      <c r="U186" s="0" t="n">
        <f aca="false">SUMPRODUCT('FD inverse'!$A$19:$BH$19,'FD mesh'!$B$84:$BI$84,$E185:$BL185)+'FD inverse'!$A$19*$C186/Setup!$B$17+INDEX('FD inverse'!$A$19:$BH$19,1,'FD mesh'!$B$15+1)*Setup!$B$22</f>
        <v>18.3051961897105</v>
      </c>
      <c r="V186" s="0" t="n">
        <f aca="false">SUMPRODUCT('FD inverse'!$A$20:$BH$20,'FD mesh'!$B$84:$BI$84,$E185:$BL185)+'FD inverse'!$A$20*$C186/Setup!$B$17+INDEX('FD inverse'!$A$20:$BH$20,1,'FD mesh'!$B$15+1)*Setup!$B$22</f>
        <v>18.0088810698311</v>
      </c>
      <c r="W186" s="0" t="n">
        <f aca="false">SUMPRODUCT('FD inverse'!$A$21:$BH$21,'FD mesh'!$B$84:$BI$84,$E185:$BL185)+'FD inverse'!$A$21*$C186/Setup!$B$17+INDEX('FD inverse'!$A$21:$BH$21,1,'FD mesh'!$B$15+1)*Setup!$B$22</f>
        <v>17.7203446968437</v>
      </c>
      <c r="X186" s="0" t="n">
        <f aca="false">SUMPRODUCT('FD inverse'!$A$22:$BH$22,'FD mesh'!$B$84:$BI$84,$E185:$BL185)+'FD inverse'!$A$22*$C186/Setup!$B$17+INDEX('FD inverse'!$A$22:$BH$22,1,'FD mesh'!$B$15+1)*Setup!$B$22</f>
        <v>17.4388951506382</v>
      </c>
      <c r="Y186" s="0" t="n">
        <f aca="false">SUMPRODUCT('FD inverse'!$A$23:$BH$23,'FD mesh'!$B$84:$BI$84,$E185:$BL185)+'FD inverse'!$A$23*$C186/Setup!$B$17+INDEX('FD inverse'!$A$23:$BH$23,1,'FD mesh'!$B$15+1)*Setup!$B$22</f>
        <v>17.1638439687108</v>
      </c>
      <c r="Z186" s="0" t="n">
        <f aca="false">SUMPRODUCT('FD inverse'!$A$24:$BH$24,'FD mesh'!$B$84:$BI$84,$E185:$BL185)+'FD inverse'!$A$24*$C186/Setup!$B$17+INDEX('FD inverse'!$A$24:$BH$24,1,'FD mesh'!$B$15+1)*Setup!$B$22</f>
        <v>16.8945061898339</v>
      </c>
      <c r="AA186" s="0" t="n">
        <f aca="false">SUMPRODUCT('FD inverse'!$A$25:$BH$25,'FD mesh'!$B$84:$BI$84,$E185:$BL185)+'FD inverse'!$A$25*$C186/Setup!$B$17+INDEX('FD inverse'!$A$25:$BH$25,1,'FD mesh'!$B$15+1)*Setup!$B$22</f>
        <v>16.6302002906618</v>
      </c>
      <c r="AB186" s="0" t="n">
        <f aca="false">SUMPRODUCT('FD inverse'!$A$26:$BH$26,'FD mesh'!$B$84:$BI$84,$E185:$BL185)+'FD inverse'!$A$26*$C186/Setup!$B$17+INDEX('FD inverse'!$A$26:$BH$26,1,'FD mesh'!$B$15+1)*Setup!$B$22</f>
        <v>16.3702480279496</v>
      </c>
      <c r="AC186" s="0" t="n">
        <f aca="false">SUMPRODUCT('FD inverse'!$A$27:$BH$27,'FD mesh'!$B$84:$BI$84,$E185:$BL185)+'FD inverse'!$A$27*$C186/Setup!$B$17+INDEX('FD inverse'!$A$27:$BH$27,1,'FD mesh'!$B$15+1)*Setup!$B$22</f>
        <v>16.113974198707</v>
      </c>
      <c r="AD186" s="0" t="n">
        <f aca="false">SUMPRODUCT('FD inverse'!$A$28:$BH$28,'FD mesh'!$B$84:$BI$84,$E185:$BL185)+'FD inverse'!$A$28*$C186/Setup!$B$17+INDEX('FD inverse'!$A$28:$BH$28,1,'FD mesh'!$B$15+1)*Setup!$B$22</f>
        <v>15.8607063302855</v>
      </c>
      <c r="AE186" s="0" t="n">
        <f aca="false">SUMPRODUCT('FD inverse'!$A$29:$BH$29,'FD mesh'!$B$84:$BI$84,$E185:$BL185)+'FD inverse'!$A$29*$C186/Setup!$B$17+INDEX('FD inverse'!$A$29:$BH$29,1,'FD mesh'!$B$15+1)*Setup!$B$22</f>
        <v>15.6097743121042</v>
      </c>
      <c r="AF186" s="0" t="n">
        <f aca="false">SUMPRODUCT('FD inverse'!$A$30:$BH$30,'FD mesh'!$B$84:$BI$84,$E185:$BL185)+'FD inverse'!$A$30*$C186/Setup!$B$17+INDEX('FD inverse'!$A$30:$BH$30,1,'FD mesh'!$B$15+1)*Setup!$B$22</f>
        <v>15.3605099804717</v>
      </c>
      <c r="AG186" s="0" t="n">
        <f aca="false">SUMPRODUCT('FD inverse'!$A$31:$BH$31,'FD mesh'!$B$84:$BI$84,$E185:$BL185)+'FD inverse'!$A$31*$C186/Setup!$B$17+INDEX('FD inverse'!$A$31:$BH$31,1,'FD mesh'!$B$15+1)*Setup!$B$22</f>
        <v>15.1122466677482</v>
      </c>
      <c r="AH186" s="0" t="n">
        <f aca="false">SUMPRODUCT('FD inverse'!$A$32:$BH$32,'FD mesh'!$B$84:$BI$84,$E185:$BL185)+'FD inverse'!$A$32*$C186/Setup!$B$17+INDEX('FD inverse'!$A$32:$BH$32,1,'FD mesh'!$B$15+1)*Setup!$B$22</f>
        <v>15.1020781938756</v>
      </c>
      <c r="AI186" s="0" t="n">
        <f aca="false">SUMPRODUCT('FD inverse'!$A$33:$BH$33,'FD mesh'!$B$84:$BI$84,$E185:$BL185)+'FD inverse'!$A$33*$C186/Setup!$B$17+INDEX('FD inverse'!$A$33:$BH$33,1,'FD mesh'!$B$15+1)*Setup!$B$22</f>
        <v>15.0924391626533</v>
      </c>
      <c r="AJ186" s="0" t="n">
        <f aca="false">SUMPRODUCT('FD inverse'!$A$34:$BH$34,'FD mesh'!$B$84:$BI$84,$E185:$BL185)+'FD inverse'!$A$34*$C186/Setup!$B$17+INDEX('FD inverse'!$A$34:$BH$34,1,'FD mesh'!$B$15+1)*Setup!$B$22</f>
        <v>15.0832836230385</v>
      </c>
      <c r="AK186" s="0" t="n">
        <f aca="false">SUMPRODUCT('FD inverse'!$A$35:$BH$35,'FD mesh'!$B$84:$BI$84,$E185:$BL185)+'FD inverse'!$A$35*$C186/Setup!$B$17+INDEX('FD inverse'!$A$35:$BH$35,1,'FD mesh'!$B$15+1)*Setup!$B$22</f>
        <v>15.0745670487801</v>
      </c>
      <c r="AL186" s="0" t="n">
        <f aca="false">SUMPRODUCT('FD inverse'!$A$36:$BH$36,'FD mesh'!$B$84:$BI$84,$E185:$BL185)+'FD inverse'!$A$36*$C186/Setup!$B$17+INDEX('FD inverse'!$A$36:$BH$36,1,'FD mesh'!$B$15+1)*Setup!$B$22</f>
        <v>15.0662462485254</v>
      </c>
      <c r="AM186" s="0" t="n">
        <f aca="false">SUMPRODUCT('FD inverse'!$A$37:$BH$37,'FD mesh'!$B$84:$BI$84,$E185:$BL185)+'FD inverse'!$A$37*$C186/Setup!$B$17+INDEX('FD inverse'!$A$37:$BH$37,1,'FD mesh'!$B$15+1)*Setup!$B$22</f>
        <v>15.0582792677063</v>
      </c>
      <c r="AN186" s="0" t="n">
        <f aca="false">SUMPRODUCT('FD inverse'!$A$38:$BH$38,'FD mesh'!$B$84:$BI$84,$E185:$BL185)+'FD inverse'!$A$38*$C186/Setup!$B$17+INDEX('FD inverse'!$A$38:$BH$38,1,'FD mesh'!$B$15+1)*Setup!$B$22</f>
        <v>15.0506252836563</v>
      </c>
      <c r="AO186" s="0" t="n">
        <f aca="false">SUMPRODUCT('FD inverse'!$A$39:$BH$39,'FD mesh'!$B$84:$BI$84,$E185:$BL185)+'FD inverse'!$A$39*$C186/Setup!$B$17+INDEX('FD inverse'!$A$39:$BH$39,1,'FD mesh'!$B$15+1)*Setup!$B$22</f>
        <v>15.0432444952006</v>
      </c>
      <c r="AP186" s="0" t="n">
        <f aca="false">SUMPRODUCT('FD inverse'!$A$40:$BH$40,'FD mesh'!$B$84:$BI$84,$E185:$BL185)+'FD inverse'!$A$40*$C186/Setup!$B$17+INDEX('FD inverse'!$A$40:$BH$40,1,'FD mesh'!$B$15+1)*Setup!$B$22</f>
        <v>15.0360980077784</v>
      </c>
      <c r="AQ186" s="0" t="n">
        <f aca="false">SUMPRODUCT('FD inverse'!$A$41:$BH$41,'FD mesh'!$B$84:$BI$84,$E185:$BL185)+'FD inverse'!$A$41*$C186/Setup!$B$17+INDEX('FD inverse'!$A$41:$BH$41,1,'FD mesh'!$B$15+1)*Setup!$B$22</f>
        <v>15.0291477149847</v>
      </c>
      <c r="AR186" s="0" t="n">
        <f aca="false">SUMPRODUCT('FD inverse'!$A$42:$BH$42,'FD mesh'!$B$84:$BI$84,$E185:$BL185)+'FD inverse'!$A$42*$C186/Setup!$B$17+INDEX('FD inverse'!$A$42:$BH$42,1,'FD mesh'!$B$15+1)*Setup!$B$22</f>
        <v>15.0223561772744</v>
      </c>
      <c r="AS186" s="0" t="n">
        <f aca="false">SUMPRODUCT('FD inverse'!$A$43:$BH$43,'FD mesh'!$B$84:$BI$84,$E185:$BL185)+'FD inverse'!$A$43*$C186/Setup!$B$17+INDEX('FD inverse'!$A$43:$BH$43,1,'FD mesh'!$B$15+1)*Setup!$B$22</f>
        <v>0</v>
      </c>
      <c r="AT186" s="0" t="n">
        <f aca="false">SUMPRODUCT('FD inverse'!$A$44:$BH$44,'FD mesh'!$B$84:$BI$84,$E185:$BL185)+'FD inverse'!$A$44*$C186/Setup!$B$17+INDEX('FD inverse'!$A$44:$BH$44,1,'FD mesh'!$B$15+1)*Setup!$B$22</f>
        <v>0</v>
      </c>
      <c r="AU186" s="0" t="n">
        <f aca="false">SUMPRODUCT('FD inverse'!$A$45:$BH$45,'FD mesh'!$B$84:$BI$84,$E185:$BL185)+'FD inverse'!$A$45*$C186/Setup!$B$17+INDEX('FD inverse'!$A$45:$BH$45,1,'FD mesh'!$B$15+1)*Setup!$B$22</f>
        <v>0</v>
      </c>
      <c r="AV186" s="0" t="n">
        <f aca="false">SUMPRODUCT('FD inverse'!$A$46:$BH$46,'FD mesh'!$B$84:$BI$84,$E185:$BL185)+'FD inverse'!$A$46*$C186/Setup!$B$17+INDEX('FD inverse'!$A$46:$BH$46,1,'FD mesh'!$B$15+1)*Setup!$B$22</f>
        <v>0</v>
      </c>
      <c r="AW186" s="0" t="n">
        <f aca="false">SUMPRODUCT('FD inverse'!$A$47:$BH$47,'FD mesh'!$B$84:$BI$84,$E185:$BL185)+'FD inverse'!$A$47*$C186/Setup!$B$17+INDEX('FD inverse'!$A$47:$BH$47,1,'FD mesh'!$B$15+1)*Setup!$B$22</f>
        <v>0</v>
      </c>
      <c r="AX186" s="0" t="n">
        <f aca="false">SUMPRODUCT('FD inverse'!$A$48:$BH$48,'FD mesh'!$B$84:$BI$84,$E185:$BL185)+'FD inverse'!$A$48*$C186/Setup!$B$17+INDEX('FD inverse'!$A$48:$BH$48,1,'FD mesh'!$B$15+1)*Setup!$B$22</f>
        <v>0</v>
      </c>
      <c r="AY186" s="0" t="n">
        <f aca="false">SUMPRODUCT('FD inverse'!$A$49:$BH$49,'FD mesh'!$B$84:$BI$84,$E185:$BL185)+'FD inverse'!$A$49*$C186/Setup!$B$17+INDEX('FD inverse'!$A$49:$BH$49,1,'FD mesh'!$B$15+1)*Setup!$B$22</f>
        <v>0</v>
      </c>
      <c r="AZ186" s="0" t="n">
        <f aca="false">SUMPRODUCT('FD inverse'!$A$50:$BH$50,'FD mesh'!$B$84:$BI$84,$E185:$BL185)+'FD inverse'!$A$50*$C186/Setup!$B$17+INDEX('FD inverse'!$A$50:$BH$50,1,'FD mesh'!$B$15+1)*Setup!$B$22</f>
        <v>0</v>
      </c>
      <c r="BA186" s="0" t="n">
        <f aca="false">SUMPRODUCT('FD inverse'!$A$51:$BH$51,'FD mesh'!$B$84:$BI$84,$E185:$BL185)+'FD inverse'!$A$51*$C186/Setup!$B$17+INDEX('FD inverse'!$A$51:$BH$51,1,'FD mesh'!$B$15+1)*Setup!$B$22</f>
        <v>0</v>
      </c>
      <c r="BB186" s="0" t="n">
        <f aca="false">SUMPRODUCT('FD inverse'!$A$52:$BH$52,'FD mesh'!$B$84:$BI$84,$E185:$BL185)+'FD inverse'!$A$52*$C186/Setup!$B$17+INDEX('FD inverse'!$A$52:$BH$52,1,'FD mesh'!$B$15+1)*Setup!$B$22</f>
        <v>0</v>
      </c>
      <c r="BC186" s="0" t="n">
        <f aca="false">SUMPRODUCT('FD inverse'!$A$53:$BH$53,'FD mesh'!$B$84:$BI$84,$E185:$BL185)+'FD inverse'!$A$53*$C186/Setup!$B$17+INDEX('FD inverse'!$A$53:$BH$53,1,'FD mesh'!$B$15+1)*Setup!$B$22</f>
        <v>0</v>
      </c>
      <c r="BD186" s="0" t="n">
        <f aca="false">SUMPRODUCT('FD inverse'!$A$54:$BH$54,'FD mesh'!$B$84:$BI$84,$E185:$BL185)+'FD inverse'!$A$54*$C186/Setup!$B$17+INDEX('FD inverse'!$A$54:$BH$54,1,'FD mesh'!$B$15+1)*Setup!$B$22</f>
        <v>0</v>
      </c>
      <c r="BE186" s="0" t="n">
        <f aca="false">SUMPRODUCT('FD inverse'!$A$55:$BH$55,'FD mesh'!$B$84:$BI$84,$E185:$BL185)+'FD inverse'!$A$55*$C186/Setup!$B$17+INDEX('FD inverse'!$A$55:$BH$55,1,'FD mesh'!$B$15+1)*Setup!$B$22</f>
        <v>0</v>
      </c>
      <c r="BF186" s="0" t="n">
        <f aca="false">SUMPRODUCT('FD inverse'!$A$56:$BH$56,'FD mesh'!$B$84:$BI$84,$E185:$BL185)+'FD inverse'!$A$56*$C186/Setup!$B$17+INDEX('FD inverse'!$A$56:$BH$56,1,'FD mesh'!$B$15+1)*Setup!$B$22</f>
        <v>0</v>
      </c>
      <c r="BG186" s="0" t="n">
        <f aca="false">SUMPRODUCT('FD inverse'!$A$57:$BH$57,'FD mesh'!$B$84:$BI$84,$E185:$BL185)+'FD inverse'!$A$57*$C186/Setup!$B$17+INDEX('FD inverse'!$A$57:$BH$57,1,'FD mesh'!$B$15+1)*Setup!$B$22</f>
        <v>0</v>
      </c>
      <c r="BH186" s="0" t="n">
        <f aca="false">SUMPRODUCT('FD inverse'!$A$58:$BH$58,'FD mesh'!$B$84:$BI$84,$E185:$BL185)+'FD inverse'!$A$58*$C186/Setup!$B$17+INDEX('FD inverse'!$A$58:$BH$58,1,'FD mesh'!$B$15+1)*Setup!$B$22</f>
        <v>0</v>
      </c>
      <c r="BI186" s="0" t="n">
        <f aca="false">SUMPRODUCT('FD inverse'!$A$59:$BH$59,'FD mesh'!$B$84:$BI$84,$E185:$BL185)+'FD inverse'!$A$59*$C186/Setup!$B$17+INDEX('FD inverse'!$A$59:$BH$59,1,'FD mesh'!$B$15+1)*Setup!$B$22</f>
        <v>0</v>
      </c>
      <c r="BJ186" s="0" t="n">
        <f aca="false">SUMPRODUCT('FD inverse'!$A$60:$BH$60,'FD mesh'!$B$84:$BI$84,$E185:$BL185)+'FD inverse'!$A$60*$C186/Setup!$B$17+INDEX('FD inverse'!$A$60:$BH$60,1,'FD mesh'!$B$15+1)*Setup!$B$22</f>
        <v>0</v>
      </c>
      <c r="BK186" s="0" t="n">
        <f aca="false">SUMPRODUCT('FD inverse'!$A$61:$BH$61,'FD mesh'!$B$84:$BI$84,$E185:$BL185)+'FD inverse'!$A$61*$C186/Setup!$B$17+INDEX('FD inverse'!$A$61:$BH$61,1,'FD mesh'!$B$15+1)*Setup!$B$22</f>
        <v>0</v>
      </c>
      <c r="BL186" s="0" t="n">
        <f aca="false">SUMPRODUCT('FD inverse'!$A$62:$BH$62,'FD mesh'!$B$84:$BI$84,$E185:$BL185)+'FD inverse'!$A$62*$C186/Setup!$B$17+INDEX('FD inverse'!$A$62:$BH$62,1,'FD mesh'!$B$15+1)*Setup!$B$22</f>
        <v>0</v>
      </c>
    </row>
    <row r="187" customFormat="false" ht="15" hidden="false" customHeight="false" outlineLevel="0" collapsed="false">
      <c r="A187" s="0" t="n">
        <v>182</v>
      </c>
      <c r="B187" s="0" t="n">
        <f aca="false">A187*Setup!$B$11/3600</f>
        <v>15.1666666666667</v>
      </c>
      <c r="C187" s="0" t="n">
        <f aca="false">Setup!$B$7+Setup!$B$8*COS(2*PI()*(B187-Setup!$B$9)/24)</f>
        <v>27.9051840284797</v>
      </c>
      <c r="D187" s="0" t="n">
        <f aca="false">(C187-E187)/Setup!$B$17</f>
        <v>26.1342067992618</v>
      </c>
      <c r="E187" s="0" t="n">
        <f aca="false">SUMPRODUCT('FD inverse'!$A$3:$BH$3,'FD mesh'!$B$84:$BI$84,$E186:$BL186)+'FD inverse'!$A$3*$C187/Setup!$B$17+INDEX('FD inverse'!$A$3:$BH$3,1,'FD mesh'!$B$15+1)*Setup!$B$22</f>
        <v>24.5077371445757</v>
      </c>
      <c r="F187" s="0" t="n">
        <f aca="false">SUMPRODUCT('FD inverse'!$A$4:$BH$4,'FD mesh'!$B$84:$BI$84,$E186:$BL186)+'FD inverse'!$A$4*$C187/Setup!$B$17+INDEX('FD inverse'!$A$4:$BH$4,1,'FD mesh'!$B$15+1)*Setup!$B$22</f>
        <v>23.7361353820818</v>
      </c>
      <c r="G187" s="0" t="n">
        <f aca="false">SUMPRODUCT('FD inverse'!$A$5:$BH$5,'FD mesh'!$B$84:$BI$84,$E186:$BL186)+'FD inverse'!$A$5*$C187/Setup!$B$17+INDEX('FD inverse'!$A$5:$BH$5,1,'FD mesh'!$B$15+1)*Setup!$B$22</f>
        <v>22.9777043520624</v>
      </c>
      <c r="H187" s="0" t="n">
        <f aca="false">SUMPRODUCT('FD inverse'!$A$6:$BH$6,'FD mesh'!$B$84:$BI$84,$E186:$BL186)+'FD inverse'!$A$6*$C187/Setup!$B$17+INDEX('FD inverse'!$A$6:$BH$6,1,'FD mesh'!$B$15+1)*Setup!$B$22</f>
        <v>20.4524946602974</v>
      </c>
      <c r="I187" s="0" t="n">
        <f aca="false">SUMPRODUCT('FD inverse'!$A$7:$BH$7,'FD mesh'!$B$84:$BI$84,$E186:$BL186)+'FD inverse'!$A$7*$C187/Setup!$B$17+INDEX('FD inverse'!$A$7:$BH$7,1,'FD mesh'!$B$15+1)*Setup!$B$22</f>
        <v>20.2395593091355</v>
      </c>
      <c r="J187" s="0" t="n">
        <f aca="false">SUMPRODUCT('FD inverse'!$A$8:$BH$8,'FD mesh'!$B$84:$BI$84,$E186:$BL186)+'FD inverse'!$A$8*$C187/Setup!$B$17+INDEX('FD inverse'!$A$8:$BH$8,1,'FD mesh'!$B$15+1)*Setup!$B$22</f>
        <v>20.0478622611046</v>
      </c>
      <c r="K187" s="0" t="n">
        <f aca="false">SUMPRODUCT('FD inverse'!$A$9:$BH$9,'FD mesh'!$B$84:$BI$84,$E186:$BL186)+'FD inverse'!$A$9*$C187/Setup!$B$17+INDEX('FD inverse'!$A$9:$BH$9,1,'FD mesh'!$B$15+1)*Setup!$B$22</f>
        <v>19.8775086843687</v>
      </c>
      <c r="L187" s="0" t="n">
        <f aca="false">SUMPRODUCT('FD inverse'!$A$10:$BH$10,'FD mesh'!$B$84:$BI$84,$E186:$BL186)+'FD inverse'!$A$10*$C187/Setup!$B$17+INDEX('FD inverse'!$A$10:$BH$10,1,'FD mesh'!$B$15+1)*Setup!$B$22</f>
        <v>19.7285537245324</v>
      </c>
      <c r="M187" s="0" t="n">
        <f aca="false">SUMPRODUCT('FD inverse'!$A$11:$BH$11,'FD mesh'!$B$84:$BI$84,$E186:$BL186)+'FD inverse'!$A$11*$C187/Setup!$B$17+INDEX('FD inverse'!$A$11:$BH$11,1,'FD mesh'!$B$15+1)*Setup!$B$22</f>
        <v>19.6010148029664</v>
      </c>
      <c r="N187" s="0" t="n">
        <f aca="false">SUMPRODUCT('FD inverse'!$A$12:$BH$12,'FD mesh'!$B$84:$BI$84,$E186:$BL186)+'FD inverse'!$A$12*$C187/Setup!$B$17+INDEX('FD inverse'!$A$12:$BH$12,1,'FD mesh'!$B$15+1)*Setup!$B$22</f>
        <v>19.4948822001339</v>
      </c>
      <c r="O187" s="0" t="n">
        <f aca="false">SUMPRODUCT('FD inverse'!$A$13:$BH$13,'FD mesh'!$B$84:$BI$84,$E186:$BL186)+'FD inverse'!$A$13*$C187/Setup!$B$17+INDEX('FD inverse'!$A$13:$BH$13,1,'FD mesh'!$B$15+1)*Setup!$B$22</f>
        <v>19.4101279572508</v>
      </c>
      <c r="P187" s="0" t="n">
        <f aca="false">SUMPRODUCT('FD inverse'!$A$14:$BH$14,'FD mesh'!$B$84:$BI$84,$E186:$BL186)+'FD inverse'!$A$14*$C187/Setup!$B$17+INDEX('FD inverse'!$A$14:$BH$14,1,'FD mesh'!$B$15+1)*Setup!$B$22</f>
        <v>19.3467131281542</v>
      </c>
      <c r="Q187" s="0" t="n">
        <f aca="false">SUMPRODUCT('FD inverse'!$A$15:$BH$15,'FD mesh'!$B$84:$BI$84,$E186:$BL186)+'FD inverse'!$A$15*$C187/Setup!$B$17+INDEX('FD inverse'!$A$15:$BH$15,1,'FD mesh'!$B$15+1)*Setup!$B$22</f>
        <v>19.304593410248</v>
      </c>
      <c r="R187" s="0" t="n">
        <f aca="false">SUMPRODUCT('FD inverse'!$A$16:$BH$16,'FD mesh'!$B$84:$BI$84,$E186:$BL186)+'FD inverse'!$A$16*$C187/Setup!$B$17+INDEX('FD inverse'!$A$16:$BH$16,1,'FD mesh'!$B$15+1)*Setup!$B$22</f>
        <v>19.2837231791326</v>
      </c>
      <c r="S187" s="0" t="n">
        <f aca="false">SUMPRODUCT('FD inverse'!$A$17:$BH$17,'FD mesh'!$B$84:$BI$84,$E186:$BL186)+'FD inverse'!$A$17*$C187/Setup!$B$17+INDEX('FD inverse'!$A$17:$BH$17,1,'FD mesh'!$B$15+1)*Setup!$B$22</f>
        <v>18.9575107960233</v>
      </c>
      <c r="T187" s="0" t="n">
        <f aca="false">SUMPRODUCT('FD inverse'!$A$18:$BH$18,'FD mesh'!$B$84:$BI$84,$E186:$BL186)+'FD inverse'!$A$18*$C187/Setup!$B$17+INDEX('FD inverse'!$A$18:$BH$18,1,'FD mesh'!$B$15+1)*Setup!$B$22</f>
        <v>18.6411758992006</v>
      </c>
      <c r="U187" s="0" t="n">
        <f aca="false">SUMPRODUCT('FD inverse'!$A$19:$BH$19,'FD mesh'!$B$84:$BI$84,$E186:$BL186)+'FD inverse'!$A$19*$C187/Setup!$B$17+INDEX('FD inverse'!$A$19:$BH$19,1,'FD mesh'!$B$15+1)*Setup!$B$22</f>
        <v>18.3340199588533</v>
      </c>
      <c r="V187" s="0" t="n">
        <f aca="false">SUMPRODUCT('FD inverse'!$A$20:$BH$20,'FD mesh'!$B$84:$BI$84,$E186:$BL186)+'FD inverse'!$A$20*$C187/Setup!$B$17+INDEX('FD inverse'!$A$20:$BH$20,1,'FD mesh'!$B$15+1)*Setup!$B$22</f>
        <v>18.0353464419966</v>
      </c>
      <c r="W187" s="0" t="n">
        <f aca="false">SUMPRODUCT('FD inverse'!$A$21:$BH$21,'FD mesh'!$B$84:$BI$84,$E186:$BL186)+'FD inverse'!$A$21*$C187/Setup!$B$17+INDEX('FD inverse'!$A$21:$BH$21,1,'FD mesh'!$B$15+1)*Setup!$B$22</f>
        <v>17.7444613060916</v>
      </c>
      <c r="X187" s="0" t="n">
        <f aca="false">SUMPRODUCT('FD inverse'!$A$22:$BH$22,'FD mesh'!$B$84:$BI$84,$E186:$BL186)+'FD inverse'!$A$22*$C187/Setup!$B$17+INDEX('FD inverse'!$A$22:$BH$22,1,'FD mesh'!$B$15+1)*Setup!$B$22</f>
        <v>17.4606733437651</v>
      </c>
      <c r="Y187" s="0" t="n">
        <f aca="false">SUMPRODUCT('FD inverse'!$A$23:$BH$23,'FD mesh'!$B$84:$BI$84,$E186:$BL186)+'FD inverse'!$A$23*$C187/Setup!$B$17+INDEX('FD inverse'!$A$23:$BH$23,1,'FD mesh'!$B$15+1)*Setup!$B$22</f>
        <v>17.1832943925589</v>
      </c>
      <c r="Z187" s="0" t="n">
        <f aca="false">SUMPRODUCT('FD inverse'!$A$24:$BH$24,'FD mesh'!$B$84:$BI$84,$E186:$BL186)+'FD inverse'!$A$24*$C187/Setup!$B$17+INDEX('FD inverse'!$A$24:$BH$24,1,'FD mesh'!$B$15+1)*Setup!$B$22</f>
        <v>16.911639423228</v>
      </c>
      <c r="AA187" s="0" t="n">
        <f aca="false">SUMPRODUCT('FD inverse'!$A$25:$BH$25,'FD mesh'!$B$84:$BI$84,$E186:$BL186)+'FD inverse'!$A$25*$C187/Setup!$B$17+INDEX('FD inverse'!$A$25:$BH$25,1,'FD mesh'!$B$15+1)*Setup!$B$22</f>
        <v>16.6450265197245</v>
      </c>
      <c r="AB187" s="0" t="n">
        <f aca="false">SUMPRODUCT('FD inverse'!$A$26:$BH$26,'FD mesh'!$B$84:$BI$84,$E186:$BL186)+'FD inverse'!$A$26*$C187/Setup!$B$17+INDEX('FD inverse'!$A$26:$BH$26,1,'FD mesh'!$B$15+1)*Setup!$B$22</f>
        <v>16.3827767636308</v>
      </c>
      <c r="AC187" s="0" t="n">
        <f aca="false">SUMPRODUCT('FD inverse'!$A$27:$BH$27,'FD mesh'!$B$84:$BI$84,$E186:$BL186)+'FD inverse'!$A$27*$C187/Setup!$B$17+INDEX('FD inverse'!$A$27:$BH$27,1,'FD mesh'!$B$15+1)*Setup!$B$22</f>
        <v>16.1242140354663</v>
      </c>
      <c r="AD187" s="0" t="n">
        <f aca="false">SUMPRODUCT('FD inverse'!$A$28:$BH$28,'FD mesh'!$B$84:$BI$84,$E186:$BL186)+'FD inverse'!$A$28*$C187/Setup!$B$17+INDEX('FD inverse'!$A$28:$BH$28,1,'FD mesh'!$B$15+1)*Setup!$B$22</f>
        <v>15.8686647449766</v>
      </c>
      <c r="AE187" s="0" t="n">
        <f aca="false">SUMPRODUCT('FD inverse'!$A$29:$BH$29,'FD mesh'!$B$84:$BI$84,$E186:$BL186)+'FD inverse'!$A$29*$C187/Setup!$B$17+INDEX('FD inverse'!$A$29:$BH$29,1,'FD mesh'!$B$15+1)*Setup!$B$22</f>
        <v>15.6154575022389</v>
      </c>
      <c r="AF187" s="0" t="n">
        <f aca="false">SUMPRODUCT('FD inverse'!$A$30:$BH$30,'FD mesh'!$B$84:$BI$84,$E186:$BL186)+'FD inverse'!$A$30*$C187/Setup!$B$17+INDEX('FD inverse'!$A$30:$BH$30,1,'FD mesh'!$B$15+1)*Setup!$B$22</f>
        <v>15.3639227411694</v>
      </c>
      <c r="AG187" s="0" t="n">
        <f aca="false">SUMPRODUCT('FD inverse'!$A$31:$BH$31,'FD mesh'!$B$84:$BI$84,$E186:$BL186)+'FD inverse'!$A$31*$C187/Setup!$B$17+INDEX('FD inverse'!$A$31:$BH$31,1,'FD mesh'!$B$15+1)*Setup!$B$22</f>
        <v>15.1133923068195</v>
      </c>
      <c r="AH187" s="0" t="n">
        <f aca="false">SUMPRODUCT('FD inverse'!$A$32:$BH$32,'FD mesh'!$B$84:$BI$84,$E186:$BL186)+'FD inverse'!$A$32*$C187/Setup!$B$17+INDEX('FD inverse'!$A$32:$BH$32,1,'FD mesh'!$B$15+1)*Setup!$B$22</f>
        <v>15.1031298391558</v>
      </c>
      <c r="AI187" s="0" t="n">
        <f aca="false">SUMPRODUCT('FD inverse'!$A$33:$BH$33,'FD mesh'!$B$84:$BI$84,$E186:$BL186)+'FD inverse'!$A$33*$C187/Setup!$B$17+INDEX('FD inverse'!$A$33:$BH$33,1,'FD mesh'!$B$15+1)*Setup!$B$22</f>
        <v>15.0933997385555</v>
      </c>
      <c r="AJ187" s="0" t="n">
        <f aca="false">SUMPRODUCT('FD inverse'!$A$34:$BH$34,'FD mesh'!$B$84:$BI$84,$E186:$BL186)+'FD inverse'!$A$34*$C187/Setup!$B$17+INDEX('FD inverse'!$A$34:$BH$34,1,'FD mesh'!$B$15+1)*Setup!$B$22</f>
        <v>15.0841559036022</v>
      </c>
      <c r="AK187" s="0" t="n">
        <f aca="false">SUMPRODUCT('FD inverse'!$A$35:$BH$35,'FD mesh'!$B$84:$BI$84,$E186:$BL186)+'FD inverse'!$A$35*$C187/Setup!$B$17+INDEX('FD inverse'!$A$35:$BH$35,1,'FD mesh'!$B$15+1)*Setup!$B$22</f>
        <v>15.0753536371615</v>
      </c>
      <c r="AL187" s="0" t="n">
        <f aca="false">SUMPRODUCT('FD inverse'!$A$36:$BH$36,'FD mesh'!$B$84:$BI$84,$E186:$BL186)+'FD inverse'!$A$36*$C187/Setup!$B$17+INDEX('FD inverse'!$A$36:$BH$36,1,'FD mesh'!$B$15+1)*Setup!$B$22</f>
        <v>15.0669495598771</v>
      </c>
      <c r="AM187" s="0" t="n">
        <f aca="false">SUMPRODUCT('FD inverse'!$A$37:$BH$37,'FD mesh'!$B$84:$BI$84,$E186:$BL186)+'FD inverse'!$A$37*$C187/Setup!$B$17+INDEX('FD inverse'!$A$37:$BH$37,1,'FD mesh'!$B$15+1)*Setup!$B$22</f>
        <v>15.0589015149985</v>
      </c>
      <c r="AN187" s="0" t="n">
        <f aca="false">SUMPRODUCT('FD inverse'!$A$38:$BH$38,'FD mesh'!$B$84:$BI$84,$E186:$BL186)+'FD inverse'!$A$38*$C187/Setup!$B$17+INDEX('FD inverse'!$A$38:$BH$38,1,'FD mesh'!$B$15+1)*Setup!$B$22</f>
        <v>15.0511684660316</v>
      </c>
      <c r="AO187" s="0" t="n">
        <f aca="false">SUMPRODUCT('FD inverse'!$A$39:$BH$39,'FD mesh'!$B$84:$BI$84,$E186:$BL186)+'FD inverse'!$A$39*$C187/Setup!$B$17+INDEX('FD inverse'!$A$39:$BH$39,1,'FD mesh'!$B$15+1)*Setup!$B$22</f>
        <v>15.0437103884943</v>
      </c>
      <c r="AP187" s="0" t="n">
        <f aca="false">SUMPRODUCT('FD inverse'!$A$40:$BH$40,'FD mesh'!$B$84:$BI$84,$E186:$BL186)+'FD inverse'!$A$40*$C187/Setup!$B$17+INDEX('FD inverse'!$A$40:$BH$40,1,'FD mesh'!$B$15+1)*Setup!$B$22</f>
        <v>15.0364881568733</v>
      </c>
      <c r="AQ187" s="0" t="n">
        <f aca="false">SUMPRODUCT('FD inverse'!$A$41:$BH$41,'FD mesh'!$B$84:$BI$84,$E186:$BL186)+'FD inverse'!$A$41*$C187/Setup!$B$17+INDEX('FD inverse'!$A$41:$BH$41,1,'FD mesh'!$B$15+1)*Setup!$B$22</f>
        <v>15.0294634277106</v>
      </c>
      <c r="AR187" s="0" t="n">
        <f aca="false">SUMPRODUCT('FD inverse'!$A$42:$BH$42,'FD mesh'!$B$84:$BI$84,$E186:$BL186)+'FD inverse'!$A$42*$C187/Setup!$B$17+INDEX('FD inverse'!$A$42:$BH$42,1,'FD mesh'!$B$15+1)*Setup!$B$22</f>
        <v>15.0225985196015</v>
      </c>
      <c r="AS187" s="0" t="n">
        <f aca="false">SUMPRODUCT('FD inverse'!$A$43:$BH$43,'FD mesh'!$B$84:$BI$84,$E186:$BL186)+'FD inverse'!$A$43*$C187/Setup!$B$17+INDEX('FD inverse'!$A$43:$BH$43,1,'FD mesh'!$B$15+1)*Setup!$B$22</f>
        <v>0</v>
      </c>
      <c r="AT187" s="0" t="n">
        <f aca="false">SUMPRODUCT('FD inverse'!$A$44:$BH$44,'FD mesh'!$B$84:$BI$84,$E186:$BL186)+'FD inverse'!$A$44*$C187/Setup!$B$17+INDEX('FD inverse'!$A$44:$BH$44,1,'FD mesh'!$B$15+1)*Setup!$B$22</f>
        <v>0</v>
      </c>
      <c r="AU187" s="0" t="n">
        <f aca="false">SUMPRODUCT('FD inverse'!$A$45:$BH$45,'FD mesh'!$B$84:$BI$84,$E186:$BL186)+'FD inverse'!$A$45*$C187/Setup!$B$17+INDEX('FD inverse'!$A$45:$BH$45,1,'FD mesh'!$B$15+1)*Setup!$B$22</f>
        <v>0</v>
      </c>
      <c r="AV187" s="0" t="n">
        <f aca="false">SUMPRODUCT('FD inverse'!$A$46:$BH$46,'FD mesh'!$B$84:$BI$84,$E186:$BL186)+'FD inverse'!$A$46*$C187/Setup!$B$17+INDEX('FD inverse'!$A$46:$BH$46,1,'FD mesh'!$B$15+1)*Setup!$B$22</f>
        <v>0</v>
      </c>
      <c r="AW187" s="0" t="n">
        <f aca="false">SUMPRODUCT('FD inverse'!$A$47:$BH$47,'FD mesh'!$B$84:$BI$84,$E186:$BL186)+'FD inverse'!$A$47*$C187/Setup!$B$17+INDEX('FD inverse'!$A$47:$BH$47,1,'FD mesh'!$B$15+1)*Setup!$B$22</f>
        <v>0</v>
      </c>
      <c r="AX187" s="0" t="n">
        <f aca="false">SUMPRODUCT('FD inverse'!$A$48:$BH$48,'FD mesh'!$B$84:$BI$84,$E186:$BL186)+'FD inverse'!$A$48*$C187/Setup!$B$17+INDEX('FD inverse'!$A$48:$BH$48,1,'FD mesh'!$B$15+1)*Setup!$B$22</f>
        <v>0</v>
      </c>
      <c r="AY187" s="0" t="n">
        <f aca="false">SUMPRODUCT('FD inverse'!$A$49:$BH$49,'FD mesh'!$B$84:$BI$84,$E186:$BL186)+'FD inverse'!$A$49*$C187/Setup!$B$17+INDEX('FD inverse'!$A$49:$BH$49,1,'FD mesh'!$B$15+1)*Setup!$B$22</f>
        <v>0</v>
      </c>
      <c r="AZ187" s="0" t="n">
        <f aca="false">SUMPRODUCT('FD inverse'!$A$50:$BH$50,'FD mesh'!$B$84:$BI$84,$E186:$BL186)+'FD inverse'!$A$50*$C187/Setup!$B$17+INDEX('FD inverse'!$A$50:$BH$50,1,'FD mesh'!$B$15+1)*Setup!$B$22</f>
        <v>0</v>
      </c>
      <c r="BA187" s="0" t="n">
        <f aca="false">SUMPRODUCT('FD inverse'!$A$51:$BH$51,'FD mesh'!$B$84:$BI$84,$E186:$BL186)+'FD inverse'!$A$51*$C187/Setup!$B$17+INDEX('FD inverse'!$A$51:$BH$51,1,'FD mesh'!$B$15+1)*Setup!$B$22</f>
        <v>0</v>
      </c>
      <c r="BB187" s="0" t="n">
        <f aca="false">SUMPRODUCT('FD inverse'!$A$52:$BH$52,'FD mesh'!$B$84:$BI$84,$E186:$BL186)+'FD inverse'!$A$52*$C187/Setup!$B$17+INDEX('FD inverse'!$A$52:$BH$52,1,'FD mesh'!$B$15+1)*Setup!$B$22</f>
        <v>0</v>
      </c>
      <c r="BC187" s="0" t="n">
        <f aca="false">SUMPRODUCT('FD inverse'!$A$53:$BH$53,'FD mesh'!$B$84:$BI$84,$E186:$BL186)+'FD inverse'!$A$53*$C187/Setup!$B$17+INDEX('FD inverse'!$A$53:$BH$53,1,'FD mesh'!$B$15+1)*Setup!$B$22</f>
        <v>0</v>
      </c>
      <c r="BD187" s="0" t="n">
        <f aca="false">SUMPRODUCT('FD inverse'!$A$54:$BH$54,'FD mesh'!$B$84:$BI$84,$E186:$BL186)+'FD inverse'!$A$54*$C187/Setup!$B$17+INDEX('FD inverse'!$A$54:$BH$54,1,'FD mesh'!$B$15+1)*Setup!$B$22</f>
        <v>0</v>
      </c>
      <c r="BE187" s="0" t="n">
        <f aca="false">SUMPRODUCT('FD inverse'!$A$55:$BH$55,'FD mesh'!$B$84:$BI$84,$E186:$BL186)+'FD inverse'!$A$55*$C187/Setup!$B$17+INDEX('FD inverse'!$A$55:$BH$55,1,'FD mesh'!$B$15+1)*Setup!$B$22</f>
        <v>0</v>
      </c>
      <c r="BF187" s="0" t="n">
        <f aca="false">SUMPRODUCT('FD inverse'!$A$56:$BH$56,'FD mesh'!$B$84:$BI$84,$E186:$BL186)+'FD inverse'!$A$56*$C187/Setup!$B$17+INDEX('FD inverse'!$A$56:$BH$56,1,'FD mesh'!$B$15+1)*Setup!$B$22</f>
        <v>0</v>
      </c>
      <c r="BG187" s="0" t="n">
        <f aca="false">SUMPRODUCT('FD inverse'!$A$57:$BH$57,'FD mesh'!$B$84:$BI$84,$E186:$BL186)+'FD inverse'!$A$57*$C187/Setup!$B$17+INDEX('FD inverse'!$A$57:$BH$57,1,'FD mesh'!$B$15+1)*Setup!$B$22</f>
        <v>0</v>
      </c>
      <c r="BH187" s="0" t="n">
        <f aca="false">SUMPRODUCT('FD inverse'!$A$58:$BH$58,'FD mesh'!$B$84:$BI$84,$E186:$BL186)+'FD inverse'!$A$58*$C187/Setup!$B$17+INDEX('FD inverse'!$A$58:$BH$58,1,'FD mesh'!$B$15+1)*Setup!$B$22</f>
        <v>0</v>
      </c>
      <c r="BI187" s="0" t="n">
        <f aca="false">SUMPRODUCT('FD inverse'!$A$59:$BH$59,'FD mesh'!$B$84:$BI$84,$E186:$BL186)+'FD inverse'!$A$59*$C187/Setup!$B$17+INDEX('FD inverse'!$A$59:$BH$59,1,'FD mesh'!$B$15+1)*Setup!$B$22</f>
        <v>0</v>
      </c>
      <c r="BJ187" s="0" t="n">
        <f aca="false">SUMPRODUCT('FD inverse'!$A$60:$BH$60,'FD mesh'!$B$84:$BI$84,$E186:$BL186)+'FD inverse'!$A$60*$C187/Setup!$B$17+INDEX('FD inverse'!$A$60:$BH$60,1,'FD mesh'!$B$15+1)*Setup!$B$22</f>
        <v>0</v>
      </c>
      <c r="BK187" s="0" t="n">
        <f aca="false">SUMPRODUCT('FD inverse'!$A$61:$BH$61,'FD mesh'!$B$84:$BI$84,$E186:$BL186)+'FD inverse'!$A$61*$C187/Setup!$B$17+INDEX('FD inverse'!$A$61:$BH$61,1,'FD mesh'!$B$15+1)*Setup!$B$22</f>
        <v>0</v>
      </c>
      <c r="BL187" s="0" t="n">
        <f aca="false">SUMPRODUCT('FD inverse'!$A$62:$BH$62,'FD mesh'!$B$84:$BI$84,$E186:$BL186)+'FD inverse'!$A$62*$C187/Setup!$B$17+INDEX('FD inverse'!$A$62:$BH$62,1,'FD mesh'!$B$15+1)*Setup!$B$22</f>
        <v>0</v>
      </c>
    </row>
    <row r="188" customFormat="false" ht="15" hidden="false" customHeight="false" outlineLevel="0" collapsed="false">
      <c r="A188" s="0" t="n">
        <v>183</v>
      </c>
      <c r="B188" s="0" t="n">
        <f aca="false">A188*Setup!$B$11/3600</f>
        <v>15.25</v>
      </c>
      <c r="C188" s="0" t="n">
        <f aca="false">Setup!$B$7+Setup!$B$8*COS(2*PI()*(B188-Setup!$B$9)/24)</f>
        <v>27.9231411216129</v>
      </c>
      <c r="D188" s="0" t="n">
        <f aca="false">(C188-E188)/Setup!$B$17</f>
        <v>26.0610733347593</v>
      </c>
      <c r="E188" s="0" t="n">
        <f aca="false">SUMPRODUCT('FD inverse'!$A$3:$BH$3,'FD mesh'!$B$84:$BI$84,$E187:$BL187)+'FD inverse'!$A$3*$C188/Setup!$B$17+INDEX('FD inverse'!$A$3:$BH$3,1,'FD mesh'!$B$15+1)*Setup!$B$22</f>
        <v>24.5352015880942</v>
      </c>
      <c r="F188" s="0" t="n">
        <f aca="false">SUMPRODUCT('FD inverse'!$A$4:$BH$4,'FD mesh'!$B$84:$BI$84,$E187:$BL187)+'FD inverse'!$A$4*$C188/Setup!$B$17+INDEX('FD inverse'!$A$4:$BH$4,1,'FD mesh'!$B$15+1)*Setup!$B$22</f>
        <v>23.7655345712062</v>
      </c>
      <c r="G188" s="0" t="n">
        <f aca="false">SUMPRODUCT('FD inverse'!$A$5:$BH$5,'FD mesh'!$B$84:$BI$84,$E187:$BL187)+'FD inverse'!$A$5*$C188/Setup!$B$17+INDEX('FD inverse'!$A$5:$BH$5,1,'FD mesh'!$B$15+1)*Setup!$B$22</f>
        <v>23.0086276190423</v>
      </c>
      <c r="H188" s="0" t="n">
        <f aca="false">SUMPRODUCT('FD inverse'!$A$6:$BH$6,'FD mesh'!$B$84:$BI$84,$E187:$BL187)+'FD inverse'!$A$6*$C188/Setup!$B$17+INDEX('FD inverse'!$A$6:$BH$6,1,'FD mesh'!$B$15+1)*Setup!$B$22</f>
        <v>20.4879684752779</v>
      </c>
      <c r="I188" s="0" t="n">
        <f aca="false">SUMPRODUCT('FD inverse'!$A$7:$BH$7,'FD mesh'!$B$84:$BI$84,$E187:$BL187)+'FD inverse'!$A$7*$C188/Setup!$B$17+INDEX('FD inverse'!$A$7:$BH$7,1,'FD mesh'!$B$15+1)*Setup!$B$22</f>
        <v>20.2753655466204</v>
      </c>
      <c r="J188" s="0" t="n">
        <f aca="false">SUMPRODUCT('FD inverse'!$A$8:$BH$8,'FD mesh'!$B$84:$BI$84,$E187:$BL187)+'FD inverse'!$A$8*$C188/Setup!$B$17+INDEX('FD inverse'!$A$8:$BH$8,1,'FD mesh'!$B$15+1)*Setup!$B$22</f>
        <v>20.0838872418479</v>
      </c>
      <c r="K188" s="0" t="n">
        <f aca="false">SUMPRODUCT('FD inverse'!$A$9:$BH$9,'FD mesh'!$B$84:$BI$84,$E187:$BL187)+'FD inverse'!$A$9*$C188/Setup!$B$17+INDEX('FD inverse'!$A$9:$BH$9,1,'FD mesh'!$B$15+1)*Setup!$B$22</f>
        <v>19.91366261303</v>
      </c>
      <c r="L188" s="0" t="n">
        <f aca="false">SUMPRODUCT('FD inverse'!$A$10:$BH$10,'FD mesh'!$B$84:$BI$84,$E187:$BL187)+'FD inverse'!$A$10*$C188/Setup!$B$17+INDEX('FD inverse'!$A$10:$BH$10,1,'FD mesh'!$B$15+1)*Setup!$B$22</f>
        <v>19.7647677356348</v>
      </c>
      <c r="M188" s="0" t="n">
        <f aca="false">SUMPRODUCT('FD inverse'!$A$11:$BH$11,'FD mesh'!$B$84:$BI$84,$E187:$BL187)+'FD inverse'!$A$11*$C188/Setup!$B$17+INDEX('FD inverse'!$A$11:$BH$11,1,'FD mesh'!$B$15+1)*Setup!$B$22</f>
        <v>19.6372380565301</v>
      </c>
      <c r="N188" s="0" t="n">
        <f aca="false">SUMPRODUCT('FD inverse'!$A$12:$BH$12,'FD mesh'!$B$84:$BI$84,$E187:$BL187)+'FD inverse'!$A$12*$C188/Setup!$B$17+INDEX('FD inverse'!$A$12:$BH$12,1,'FD mesh'!$B$15+1)*Setup!$B$22</f>
        <v>19.5310790284954</v>
      </c>
      <c r="O188" s="0" t="n">
        <f aca="false">SUMPRODUCT('FD inverse'!$A$13:$BH$13,'FD mesh'!$B$84:$BI$84,$E187:$BL187)+'FD inverse'!$A$13*$C188/Setup!$B$17+INDEX('FD inverse'!$A$13:$BH$13,1,'FD mesh'!$B$15+1)*Setup!$B$22</f>
        <v>19.4462750614411</v>
      </c>
      <c r="P188" s="0" t="n">
        <f aca="false">SUMPRODUCT('FD inverse'!$A$14:$BH$14,'FD mesh'!$B$84:$BI$84,$E187:$BL187)+'FD inverse'!$A$14*$C188/Setup!$B$17+INDEX('FD inverse'!$A$14:$BH$14,1,'FD mesh'!$B$15+1)*Setup!$B$22</f>
        <v>19.3827968195726</v>
      </c>
      <c r="Q188" s="0" t="n">
        <f aca="false">SUMPRODUCT('FD inverse'!$A$15:$BH$15,'FD mesh'!$B$84:$BI$84,$E187:$BL187)+'FD inverse'!$A$15*$C188/Setup!$B$17+INDEX('FD inverse'!$A$15:$BH$15,1,'FD mesh'!$B$15+1)*Setup!$B$22</f>
        <v>19.3406068912255</v>
      </c>
      <c r="R188" s="0" t="n">
        <f aca="false">SUMPRODUCT('FD inverse'!$A$16:$BH$16,'FD mesh'!$B$84:$BI$84,$E187:$BL187)+'FD inverse'!$A$16*$C188/Setup!$B$17+INDEX('FD inverse'!$A$16:$BH$16,1,'FD mesh'!$B$15+1)*Setup!$B$22</f>
        <v>19.3196638543104</v>
      </c>
      <c r="S188" s="0" t="n">
        <f aca="false">SUMPRODUCT('FD inverse'!$A$17:$BH$17,'FD mesh'!$B$84:$BI$84,$E187:$BL187)+'FD inverse'!$A$17*$C188/Setup!$B$17+INDEX('FD inverse'!$A$17:$BH$17,1,'FD mesh'!$B$15+1)*Setup!$B$22</f>
        <v>18.9910835063799</v>
      </c>
      <c r="T188" s="0" t="n">
        <f aca="false">SUMPRODUCT('FD inverse'!$A$18:$BH$18,'FD mesh'!$B$84:$BI$84,$E187:$BL187)+'FD inverse'!$A$18*$C188/Setup!$B$17+INDEX('FD inverse'!$A$18:$BH$18,1,'FD mesh'!$B$15+1)*Setup!$B$22</f>
        <v>18.6723831274973</v>
      </c>
      <c r="U188" s="0" t="n">
        <f aca="false">SUMPRODUCT('FD inverse'!$A$19:$BH$19,'FD mesh'!$B$84:$BI$84,$E187:$BL187)+'FD inverse'!$A$19*$C188/Setup!$B$17+INDEX('FD inverse'!$A$19:$BH$19,1,'FD mesh'!$B$15+1)*Setup!$B$22</f>
        <v>18.3628665900848</v>
      </c>
      <c r="V188" s="0" t="n">
        <f aca="false">SUMPRODUCT('FD inverse'!$A$20:$BH$20,'FD mesh'!$B$84:$BI$84,$E187:$BL187)+'FD inverse'!$A$20*$C188/Setup!$B$17+INDEX('FD inverse'!$A$20:$BH$20,1,'FD mesh'!$B$15+1)*Setup!$B$22</f>
        <v>18.061839204149</v>
      </c>
      <c r="W188" s="0" t="n">
        <f aca="false">SUMPRODUCT('FD inverse'!$A$21:$BH$21,'FD mesh'!$B$84:$BI$84,$E187:$BL187)+'FD inverse'!$A$21*$C188/Setup!$B$17+INDEX('FD inverse'!$A$21:$BH$21,1,'FD mesh'!$B$15+1)*Setup!$B$22</f>
        <v>17.7686082596466</v>
      </c>
      <c r="X188" s="0" t="n">
        <f aca="false">SUMPRODUCT('FD inverse'!$A$22:$BH$22,'FD mesh'!$B$84:$BI$84,$E187:$BL187)+'FD inverse'!$A$22*$C188/Setup!$B$17+INDEX('FD inverse'!$A$22:$BH$22,1,'FD mesh'!$B$15+1)*Setup!$B$22</f>
        <v>17.482483418619</v>
      </c>
      <c r="Y188" s="0" t="n">
        <f aca="false">SUMPRODUCT('FD inverse'!$A$23:$BH$23,'FD mesh'!$B$84:$BI$84,$E187:$BL187)+'FD inverse'!$A$23*$C188/Setup!$B$17+INDEX('FD inverse'!$A$23:$BH$23,1,'FD mesh'!$B$15+1)*Setup!$B$22</f>
        <v>17.2027769710483</v>
      </c>
      <c r="Z188" s="0" t="n">
        <f aca="false">SUMPRODUCT('FD inverse'!$A$24:$BH$24,'FD mesh'!$B$84:$BI$84,$E187:$BL187)+'FD inverse'!$A$24*$C188/Setup!$B$17+INDEX('FD inverse'!$A$24:$BH$24,1,'FD mesh'!$B$15+1)*Setup!$B$22</f>
        <v>16.9288039680046</v>
      </c>
      <c r="AA188" s="0" t="n">
        <f aca="false">SUMPRODUCT('FD inverse'!$A$25:$BH$25,'FD mesh'!$B$84:$BI$84,$E187:$BL187)+'FD inverse'!$A$25*$C188/Setup!$B$17+INDEX('FD inverse'!$A$25:$BH$25,1,'FD mesh'!$B$15+1)*Setup!$B$22</f>
        <v>16.6598822452809</v>
      </c>
      <c r="AB188" s="0" t="n">
        <f aca="false">SUMPRODUCT('FD inverse'!$A$26:$BH$26,'FD mesh'!$B$84:$BI$84,$E187:$BL187)+'FD inverse'!$A$26*$C188/Setup!$B$17+INDEX('FD inverse'!$A$26:$BH$26,1,'FD mesh'!$B$15+1)*Setup!$B$22</f>
        <v>16.3953323503637</v>
      </c>
      <c r="AC188" s="0" t="n">
        <f aca="false">SUMPRODUCT('FD inverse'!$A$27:$BH$27,'FD mesh'!$B$84:$BI$84,$E187:$BL187)+'FD inverse'!$A$27*$C188/Setup!$B$17+INDEX('FD inverse'!$A$27:$BH$27,1,'FD mesh'!$B$15+1)*Setup!$B$22</f>
        <v>16.1344773852565</v>
      </c>
      <c r="AD188" s="0" t="n">
        <f aca="false">SUMPRODUCT('FD inverse'!$A$28:$BH$28,'FD mesh'!$B$84:$BI$84,$E187:$BL187)+'FD inverse'!$A$28*$C188/Setup!$B$17+INDEX('FD inverse'!$A$28:$BH$28,1,'FD mesh'!$B$15+1)*Setup!$B$22</f>
        <v>15.8766427773734</v>
      </c>
      <c r="AE188" s="0" t="n">
        <f aca="false">SUMPRODUCT('FD inverse'!$A$29:$BH$29,'FD mesh'!$B$84:$BI$84,$E187:$BL187)+'FD inverse'!$A$29*$C188/Setup!$B$17+INDEX('FD inverse'!$A$29:$BH$29,1,'FD mesh'!$B$15+1)*Setup!$B$22</f>
        <v>15.6211559904526</v>
      </c>
      <c r="AF188" s="0" t="n">
        <f aca="false">SUMPRODUCT('FD inverse'!$A$30:$BH$30,'FD mesh'!$B$84:$BI$84,$E187:$BL187)+'FD inverse'!$A$30*$C188/Setup!$B$17+INDEX('FD inverse'!$A$30:$BH$30,1,'FD mesh'!$B$15+1)*Setup!$B$22</f>
        <v>15.3673461872063</v>
      </c>
      <c r="AG188" s="0" t="n">
        <f aca="false">SUMPRODUCT('FD inverse'!$A$31:$BH$31,'FD mesh'!$B$84:$BI$84,$E187:$BL187)+'FD inverse'!$A$31*$C188/Setup!$B$17+INDEX('FD inverse'!$A$31:$BH$31,1,'FD mesh'!$B$15+1)*Setup!$B$22</f>
        <v>15.1145438552222</v>
      </c>
      <c r="AH188" s="0" t="n">
        <f aca="false">SUMPRODUCT('FD inverse'!$A$32:$BH$32,'FD mesh'!$B$84:$BI$84,$E187:$BL187)+'FD inverse'!$A$32*$C188/Setup!$B$17+INDEX('FD inverse'!$A$32:$BH$32,1,'FD mesh'!$B$15+1)*Setup!$B$22</f>
        <v>15.1041871622584</v>
      </c>
      <c r="AI188" s="0" t="n">
        <f aca="false">SUMPRODUCT('FD inverse'!$A$33:$BH$33,'FD mesh'!$B$84:$BI$84,$E187:$BL187)+'FD inverse'!$A$33*$C188/Setup!$B$17+INDEX('FD inverse'!$A$33:$BH$33,1,'FD mesh'!$B$15+1)*Setup!$B$22</f>
        <v>15.0943657106027</v>
      </c>
      <c r="AJ188" s="0" t="n">
        <f aca="false">SUMPRODUCT('FD inverse'!$A$34:$BH$34,'FD mesh'!$B$84:$BI$84,$E187:$BL187)+'FD inverse'!$A$34*$C188/Setup!$B$17+INDEX('FD inverse'!$A$34:$BH$34,1,'FD mesh'!$B$15+1)*Setup!$B$22</f>
        <v>15.0850332562467</v>
      </c>
      <c r="AK188" s="0" t="n">
        <f aca="false">SUMPRODUCT('FD inverse'!$A$35:$BH$35,'FD mesh'!$B$84:$BI$84,$E187:$BL187)+'FD inverse'!$A$35*$C188/Setup!$B$17+INDEX('FD inverse'!$A$35:$BH$35,1,'FD mesh'!$B$15+1)*Setup!$B$22</f>
        <v>15.0761449380075</v>
      </c>
      <c r="AL188" s="0" t="n">
        <f aca="false">SUMPRODUCT('FD inverse'!$A$36:$BH$36,'FD mesh'!$B$84:$BI$84,$E187:$BL187)+'FD inverse'!$A$36*$C188/Setup!$B$17+INDEX('FD inverse'!$A$36:$BH$36,1,'FD mesh'!$B$15+1)*Setup!$B$22</f>
        <v>15.0676571944827</v>
      </c>
      <c r="AM188" s="0" t="n">
        <f aca="false">SUMPRODUCT('FD inverse'!$A$37:$BH$37,'FD mesh'!$B$84:$BI$84,$E187:$BL187)+'FD inverse'!$A$37*$C188/Setup!$B$17+INDEX('FD inverse'!$A$37:$BH$37,1,'FD mesh'!$B$15+1)*Setup!$B$22</f>
        <v>15.0595276718943</v>
      </c>
      <c r="AN188" s="0" t="n">
        <f aca="false">SUMPRODUCT('FD inverse'!$A$38:$BH$38,'FD mesh'!$B$84:$BI$84,$E187:$BL187)+'FD inverse'!$A$38*$C188/Setup!$B$17+INDEX('FD inverse'!$A$38:$BH$38,1,'FD mesh'!$B$15+1)*Setup!$B$22</f>
        <v>15.051715124349</v>
      </c>
      <c r="AO188" s="0" t="n">
        <f aca="false">SUMPRODUCT('FD inverse'!$A$39:$BH$39,'FD mesh'!$B$84:$BI$84,$E187:$BL187)+'FD inverse'!$A$39*$C188/Setup!$B$17+INDEX('FD inverse'!$A$39:$BH$39,1,'FD mesh'!$B$15+1)*Setup!$B$22</f>
        <v>15.0441793078353</v>
      </c>
      <c r="AP188" s="0" t="n">
        <f aca="false">SUMPRODUCT('FD inverse'!$A$40:$BH$40,'FD mesh'!$B$84:$BI$84,$E187:$BL187)+'FD inverse'!$A$40*$C188/Setup!$B$17+INDEX('FD inverse'!$A$40:$BH$40,1,'FD mesh'!$B$15+1)*Setup!$B$22</f>
        <v>15.0368808690927</v>
      </c>
      <c r="AQ188" s="0" t="n">
        <f aca="false">SUMPRODUCT('FD inverse'!$A$41:$BH$41,'FD mesh'!$B$84:$BI$84,$E187:$BL187)+'FD inverse'!$A$41*$C188/Setup!$B$17+INDEX('FD inverse'!$A$41:$BH$41,1,'FD mesh'!$B$15+1)*Setup!$B$22</f>
        <v>15.0297812303209</v>
      </c>
      <c r="AR188" s="0" t="n">
        <f aca="false">SUMPRODUCT('FD inverse'!$A$42:$BH$42,'FD mesh'!$B$84:$BI$84,$E187:$BL187)+'FD inverse'!$A$42*$C188/Setup!$B$17+INDEX('FD inverse'!$A$42:$BH$42,1,'FD mesh'!$B$15+1)*Setup!$B$22</f>
        <v>15.0228424705506</v>
      </c>
      <c r="AS188" s="0" t="n">
        <f aca="false">SUMPRODUCT('FD inverse'!$A$43:$BH$43,'FD mesh'!$B$84:$BI$84,$E187:$BL187)+'FD inverse'!$A$43*$C188/Setup!$B$17+INDEX('FD inverse'!$A$43:$BH$43,1,'FD mesh'!$B$15+1)*Setup!$B$22</f>
        <v>0</v>
      </c>
      <c r="AT188" s="0" t="n">
        <f aca="false">SUMPRODUCT('FD inverse'!$A$44:$BH$44,'FD mesh'!$B$84:$BI$84,$E187:$BL187)+'FD inverse'!$A$44*$C188/Setup!$B$17+INDEX('FD inverse'!$A$44:$BH$44,1,'FD mesh'!$B$15+1)*Setup!$B$22</f>
        <v>0</v>
      </c>
      <c r="AU188" s="0" t="n">
        <f aca="false">SUMPRODUCT('FD inverse'!$A$45:$BH$45,'FD mesh'!$B$84:$BI$84,$E187:$BL187)+'FD inverse'!$A$45*$C188/Setup!$B$17+INDEX('FD inverse'!$A$45:$BH$45,1,'FD mesh'!$B$15+1)*Setup!$B$22</f>
        <v>0</v>
      </c>
      <c r="AV188" s="0" t="n">
        <f aca="false">SUMPRODUCT('FD inverse'!$A$46:$BH$46,'FD mesh'!$B$84:$BI$84,$E187:$BL187)+'FD inverse'!$A$46*$C188/Setup!$B$17+INDEX('FD inverse'!$A$46:$BH$46,1,'FD mesh'!$B$15+1)*Setup!$B$22</f>
        <v>0</v>
      </c>
      <c r="AW188" s="0" t="n">
        <f aca="false">SUMPRODUCT('FD inverse'!$A$47:$BH$47,'FD mesh'!$B$84:$BI$84,$E187:$BL187)+'FD inverse'!$A$47*$C188/Setup!$B$17+INDEX('FD inverse'!$A$47:$BH$47,1,'FD mesh'!$B$15+1)*Setup!$B$22</f>
        <v>0</v>
      </c>
      <c r="AX188" s="0" t="n">
        <f aca="false">SUMPRODUCT('FD inverse'!$A$48:$BH$48,'FD mesh'!$B$84:$BI$84,$E187:$BL187)+'FD inverse'!$A$48*$C188/Setup!$B$17+INDEX('FD inverse'!$A$48:$BH$48,1,'FD mesh'!$B$15+1)*Setup!$B$22</f>
        <v>0</v>
      </c>
      <c r="AY188" s="0" t="n">
        <f aca="false">SUMPRODUCT('FD inverse'!$A$49:$BH$49,'FD mesh'!$B$84:$BI$84,$E187:$BL187)+'FD inverse'!$A$49*$C188/Setup!$B$17+INDEX('FD inverse'!$A$49:$BH$49,1,'FD mesh'!$B$15+1)*Setup!$B$22</f>
        <v>0</v>
      </c>
      <c r="AZ188" s="0" t="n">
        <f aca="false">SUMPRODUCT('FD inverse'!$A$50:$BH$50,'FD mesh'!$B$84:$BI$84,$E187:$BL187)+'FD inverse'!$A$50*$C188/Setup!$B$17+INDEX('FD inverse'!$A$50:$BH$50,1,'FD mesh'!$B$15+1)*Setup!$B$22</f>
        <v>0</v>
      </c>
      <c r="BA188" s="0" t="n">
        <f aca="false">SUMPRODUCT('FD inverse'!$A$51:$BH$51,'FD mesh'!$B$84:$BI$84,$E187:$BL187)+'FD inverse'!$A$51*$C188/Setup!$B$17+INDEX('FD inverse'!$A$51:$BH$51,1,'FD mesh'!$B$15+1)*Setup!$B$22</f>
        <v>0</v>
      </c>
      <c r="BB188" s="0" t="n">
        <f aca="false">SUMPRODUCT('FD inverse'!$A$52:$BH$52,'FD mesh'!$B$84:$BI$84,$E187:$BL187)+'FD inverse'!$A$52*$C188/Setup!$B$17+INDEX('FD inverse'!$A$52:$BH$52,1,'FD mesh'!$B$15+1)*Setup!$B$22</f>
        <v>0</v>
      </c>
      <c r="BC188" s="0" t="n">
        <f aca="false">SUMPRODUCT('FD inverse'!$A$53:$BH$53,'FD mesh'!$B$84:$BI$84,$E187:$BL187)+'FD inverse'!$A$53*$C188/Setup!$B$17+INDEX('FD inverse'!$A$53:$BH$53,1,'FD mesh'!$B$15+1)*Setup!$B$22</f>
        <v>0</v>
      </c>
      <c r="BD188" s="0" t="n">
        <f aca="false">SUMPRODUCT('FD inverse'!$A$54:$BH$54,'FD mesh'!$B$84:$BI$84,$E187:$BL187)+'FD inverse'!$A$54*$C188/Setup!$B$17+INDEX('FD inverse'!$A$54:$BH$54,1,'FD mesh'!$B$15+1)*Setup!$B$22</f>
        <v>0</v>
      </c>
      <c r="BE188" s="0" t="n">
        <f aca="false">SUMPRODUCT('FD inverse'!$A$55:$BH$55,'FD mesh'!$B$84:$BI$84,$E187:$BL187)+'FD inverse'!$A$55*$C188/Setup!$B$17+INDEX('FD inverse'!$A$55:$BH$55,1,'FD mesh'!$B$15+1)*Setup!$B$22</f>
        <v>0</v>
      </c>
      <c r="BF188" s="0" t="n">
        <f aca="false">SUMPRODUCT('FD inverse'!$A$56:$BH$56,'FD mesh'!$B$84:$BI$84,$E187:$BL187)+'FD inverse'!$A$56*$C188/Setup!$B$17+INDEX('FD inverse'!$A$56:$BH$56,1,'FD mesh'!$B$15+1)*Setup!$B$22</f>
        <v>0</v>
      </c>
      <c r="BG188" s="0" t="n">
        <f aca="false">SUMPRODUCT('FD inverse'!$A$57:$BH$57,'FD mesh'!$B$84:$BI$84,$E187:$BL187)+'FD inverse'!$A$57*$C188/Setup!$B$17+INDEX('FD inverse'!$A$57:$BH$57,1,'FD mesh'!$B$15+1)*Setup!$B$22</f>
        <v>0</v>
      </c>
      <c r="BH188" s="0" t="n">
        <f aca="false">SUMPRODUCT('FD inverse'!$A$58:$BH$58,'FD mesh'!$B$84:$BI$84,$E187:$BL187)+'FD inverse'!$A$58*$C188/Setup!$B$17+INDEX('FD inverse'!$A$58:$BH$58,1,'FD mesh'!$B$15+1)*Setup!$B$22</f>
        <v>0</v>
      </c>
      <c r="BI188" s="0" t="n">
        <f aca="false">SUMPRODUCT('FD inverse'!$A$59:$BH$59,'FD mesh'!$B$84:$BI$84,$E187:$BL187)+'FD inverse'!$A$59*$C188/Setup!$B$17+INDEX('FD inverse'!$A$59:$BH$59,1,'FD mesh'!$B$15+1)*Setup!$B$22</f>
        <v>0</v>
      </c>
      <c r="BJ188" s="0" t="n">
        <f aca="false">SUMPRODUCT('FD inverse'!$A$60:$BH$60,'FD mesh'!$B$84:$BI$84,$E187:$BL187)+'FD inverse'!$A$60*$C188/Setup!$B$17+INDEX('FD inverse'!$A$60:$BH$60,1,'FD mesh'!$B$15+1)*Setup!$B$22</f>
        <v>0</v>
      </c>
      <c r="BK188" s="0" t="n">
        <f aca="false">SUMPRODUCT('FD inverse'!$A$61:$BH$61,'FD mesh'!$B$84:$BI$84,$E187:$BL187)+'FD inverse'!$A$61*$C188/Setup!$B$17+INDEX('FD inverse'!$A$61:$BH$61,1,'FD mesh'!$B$15+1)*Setup!$B$22</f>
        <v>0</v>
      </c>
      <c r="BL188" s="0" t="n">
        <f aca="false">SUMPRODUCT('FD inverse'!$A$62:$BH$62,'FD mesh'!$B$84:$BI$84,$E187:$BL187)+'FD inverse'!$A$62*$C188/Setup!$B$17+INDEX('FD inverse'!$A$62:$BH$62,1,'FD mesh'!$B$15+1)*Setup!$B$22</f>
        <v>0</v>
      </c>
    </row>
    <row r="189" customFormat="false" ht="15" hidden="false" customHeight="false" outlineLevel="0" collapsed="false">
      <c r="A189" s="0" t="n">
        <v>184</v>
      </c>
      <c r="B189" s="0" t="n">
        <f aca="false">A189*Setup!$B$11/3600</f>
        <v>15.3333333333333</v>
      </c>
      <c r="C189" s="0" t="n">
        <f aca="false">Setup!$B$7+Setup!$B$8*COS(2*PI()*(B189-Setup!$B$9)/24)</f>
        <v>27.9392310120488</v>
      </c>
      <c r="D189" s="0" t="n">
        <f aca="false">(C189-E189)/Setup!$B$17</f>
        <v>25.9822210678438</v>
      </c>
      <c r="E189" s="0" t="n">
        <f aca="false">SUMPRODUCT('FD inverse'!$A$3:$BH$3,'FD mesh'!$B$84:$BI$84,$E188:$BL188)+'FD inverse'!$A$3*$C189/Setup!$B$17+INDEX('FD inverse'!$A$3:$BH$3,1,'FD mesh'!$B$15+1)*Setup!$B$22</f>
        <v>24.5615422732291</v>
      </c>
      <c r="F189" s="0" t="n">
        <f aca="false">SUMPRODUCT('FD inverse'!$A$4:$BH$4,'FD mesh'!$B$84:$BI$84,$E188:$BL188)+'FD inverse'!$A$4*$C189/Setup!$B$17+INDEX('FD inverse'!$A$4:$BH$4,1,'FD mesh'!$B$15+1)*Setup!$B$22</f>
        <v>23.7939781788223</v>
      </c>
      <c r="G189" s="0" t="n">
        <f aca="false">SUMPRODUCT('FD inverse'!$A$5:$BH$5,'FD mesh'!$B$84:$BI$84,$E188:$BL188)+'FD inverse'!$A$5*$C189/Setup!$B$17+INDEX('FD inverse'!$A$5:$BH$5,1,'FD mesh'!$B$15+1)*Setup!$B$22</f>
        <v>23.0387594002212</v>
      </c>
      <c r="H189" s="0" t="n">
        <f aca="false">SUMPRODUCT('FD inverse'!$A$6:$BH$6,'FD mesh'!$B$84:$BI$84,$E188:$BL188)+'FD inverse'!$A$6*$C189/Setup!$B$17+INDEX('FD inverse'!$A$6:$BH$6,1,'FD mesh'!$B$15+1)*Setup!$B$22</f>
        <v>20.5231953945642</v>
      </c>
      <c r="I189" s="0" t="n">
        <f aca="false">SUMPRODUCT('FD inverse'!$A$7:$BH$7,'FD mesh'!$B$84:$BI$84,$E188:$BL188)+'FD inverse'!$A$7*$C189/Setup!$B$17+INDEX('FD inverse'!$A$7:$BH$7,1,'FD mesh'!$B$15+1)*Setup!$B$22</f>
        <v>20.3109705324961</v>
      </c>
      <c r="J189" s="0" t="n">
        <f aca="false">SUMPRODUCT('FD inverse'!$A$8:$BH$8,'FD mesh'!$B$84:$BI$84,$E188:$BL188)+'FD inverse'!$A$8*$C189/Setup!$B$17+INDEX('FD inverse'!$A$8:$BH$8,1,'FD mesh'!$B$15+1)*Setup!$B$22</f>
        <v>20.1197515618</v>
      </c>
      <c r="K189" s="0" t="n">
        <f aca="false">SUMPRODUCT('FD inverse'!$A$9:$BH$9,'FD mesh'!$B$84:$BI$84,$E188:$BL188)+'FD inverse'!$A$9*$C189/Setup!$B$17+INDEX('FD inverse'!$A$9:$BH$9,1,'FD mesh'!$B$15+1)*Setup!$B$22</f>
        <v>19.9496914819312</v>
      </c>
      <c r="L189" s="0" t="n">
        <f aca="false">SUMPRODUCT('FD inverse'!$A$10:$BH$10,'FD mesh'!$B$84:$BI$84,$E188:$BL188)+'FD inverse'!$A$10*$C189/Setup!$B$17+INDEX('FD inverse'!$A$10:$BH$10,1,'FD mesh'!$B$15+1)*Setup!$B$22</f>
        <v>19.8008873719156</v>
      </c>
      <c r="M189" s="0" t="n">
        <f aca="false">SUMPRODUCT('FD inverse'!$A$11:$BH$11,'FD mesh'!$B$84:$BI$84,$E188:$BL188)+'FD inverse'!$A$11*$C189/Setup!$B$17+INDEX('FD inverse'!$A$11:$BH$11,1,'FD mesh'!$B$15+1)*Setup!$B$22</f>
        <v>19.6733927818296</v>
      </c>
      <c r="N189" s="0" t="n">
        <f aca="false">SUMPRODUCT('FD inverse'!$A$12:$BH$12,'FD mesh'!$B$84:$BI$84,$E188:$BL188)+'FD inverse'!$A$12*$C189/Setup!$B$17+INDEX('FD inverse'!$A$12:$BH$12,1,'FD mesh'!$B$15+1)*Setup!$B$22</f>
        <v>19.5672284131592</v>
      </c>
      <c r="O189" s="0" t="n">
        <f aca="false">SUMPRODUCT('FD inverse'!$A$13:$BH$13,'FD mesh'!$B$84:$BI$84,$E188:$BL188)+'FD inverse'!$A$13*$C189/Setup!$B$17+INDEX('FD inverse'!$A$13:$BH$13,1,'FD mesh'!$B$15+1)*Setup!$B$22</f>
        <v>19.482391115087</v>
      </c>
      <c r="P189" s="0" t="n">
        <f aca="false">SUMPRODUCT('FD inverse'!$A$14:$BH$14,'FD mesh'!$B$84:$BI$84,$E188:$BL188)+'FD inverse'!$A$14*$C189/Setup!$B$17+INDEX('FD inverse'!$A$14:$BH$14,1,'FD mesh'!$B$15+1)*Setup!$B$22</f>
        <v>19.4188612232956</v>
      </c>
      <c r="Q189" s="0" t="n">
        <f aca="false">SUMPRODUCT('FD inverse'!$A$15:$BH$15,'FD mesh'!$B$84:$BI$84,$E188:$BL188)+'FD inverse'!$A$15*$C189/Setup!$B$17+INDEX('FD inverse'!$A$15:$BH$15,1,'FD mesh'!$B$15+1)*Setup!$B$22</f>
        <v>19.376608265854</v>
      </c>
      <c r="R189" s="0" t="n">
        <f aca="false">SUMPRODUCT('FD inverse'!$A$16:$BH$16,'FD mesh'!$B$84:$BI$84,$E188:$BL188)+'FD inverse'!$A$16*$C189/Setup!$B$17+INDEX('FD inverse'!$A$16:$BH$16,1,'FD mesh'!$B$15+1)*Setup!$B$22</f>
        <v>19.3555950574558</v>
      </c>
      <c r="S189" s="0" t="n">
        <f aca="false">SUMPRODUCT('FD inverse'!$A$17:$BH$17,'FD mesh'!$B$84:$BI$84,$E188:$BL188)+'FD inverse'!$A$17*$C189/Setup!$B$17+INDEX('FD inverse'!$A$17:$BH$17,1,'FD mesh'!$B$15+1)*Setup!$B$22</f>
        <v>19.0246575694951</v>
      </c>
      <c r="T189" s="0" t="n">
        <f aca="false">SUMPRODUCT('FD inverse'!$A$18:$BH$18,'FD mesh'!$B$84:$BI$84,$E188:$BL188)+'FD inverse'!$A$18*$C189/Setup!$B$17+INDEX('FD inverse'!$A$18:$BH$18,1,'FD mesh'!$B$15+1)*Setup!$B$22</f>
        <v>18.7036004486797</v>
      </c>
      <c r="U189" s="0" t="n">
        <f aca="false">SUMPRODUCT('FD inverse'!$A$19:$BH$19,'FD mesh'!$B$84:$BI$84,$E188:$BL188)+'FD inverse'!$A$19*$C189/Setup!$B$17+INDEX('FD inverse'!$A$19:$BH$19,1,'FD mesh'!$B$15+1)*Setup!$B$22</f>
        <v>18.3917301395265</v>
      </c>
      <c r="V189" s="0" t="n">
        <f aca="false">SUMPRODUCT('FD inverse'!$A$20:$BH$20,'FD mesh'!$B$84:$BI$84,$E188:$BL188)+'FD inverse'!$A$20*$C189/Setup!$B$17+INDEX('FD inverse'!$A$20:$BH$20,1,'FD mesh'!$B$15+1)*Setup!$B$22</f>
        <v>18.0883539606377</v>
      </c>
      <c r="W189" s="0" t="n">
        <f aca="false">SUMPRODUCT('FD inverse'!$A$21:$BH$21,'FD mesh'!$B$84:$BI$84,$E188:$BL188)+'FD inverse'!$A$21*$C189/Setup!$B$17+INDEX('FD inverse'!$A$21:$BH$21,1,'FD mesh'!$B$15+1)*Setup!$B$22</f>
        <v>17.7927806958012</v>
      </c>
      <c r="X189" s="0" t="n">
        <f aca="false">SUMPRODUCT('FD inverse'!$A$22:$BH$22,'FD mesh'!$B$84:$BI$84,$E188:$BL188)+'FD inverse'!$A$22*$C189/Setup!$B$17+INDEX('FD inverse'!$A$22:$BH$22,1,'FD mesh'!$B$15+1)*Setup!$B$22</f>
        <v>17.5043210336046</v>
      </c>
      <c r="Y189" s="0" t="n">
        <f aca="false">SUMPRODUCT('FD inverse'!$A$23:$BH$23,'FD mesh'!$B$84:$BI$84,$E188:$BL188)+'FD inverse'!$A$23*$C189/Setup!$B$17+INDEX('FD inverse'!$A$23:$BH$23,1,'FD mesh'!$B$15+1)*Setup!$B$22</f>
        <v>17.2222878695322</v>
      </c>
      <c r="Z189" s="0" t="n">
        <f aca="false">SUMPRODUCT('FD inverse'!$A$24:$BH$24,'FD mesh'!$B$84:$BI$84,$E188:$BL188)+'FD inverse'!$A$24*$C189/Setup!$B$17+INDEX('FD inverse'!$A$24:$BH$24,1,'FD mesh'!$B$15+1)*Setup!$B$22</f>
        <v>16.9459964841566</v>
      </c>
      <c r="AA189" s="0" t="n">
        <f aca="false">SUMPRODUCT('FD inverse'!$A$25:$BH$25,'FD mesh'!$B$84:$BI$84,$E188:$BL188)+'FD inverse'!$A$25*$C189/Setup!$B$17+INDEX('FD inverse'!$A$25:$BH$25,1,'FD mesh'!$B$15+1)*Setup!$B$22</f>
        <v>16.6747646106771</v>
      </c>
      <c r="AB189" s="0" t="n">
        <f aca="false">SUMPRODUCT('FD inverse'!$A$26:$BH$26,'FD mesh'!$B$84:$BI$84,$E188:$BL188)+'FD inverse'!$A$26*$C189/Setup!$B$17+INDEX('FD inverse'!$A$26:$BH$26,1,'FD mesh'!$B$15+1)*Setup!$B$22</f>
        <v>16.4079124047286</v>
      </c>
      <c r="AC189" s="0" t="n">
        <f aca="false">SUMPRODUCT('FD inverse'!$A$27:$BH$27,'FD mesh'!$B$84:$BI$84,$E188:$BL188)+'FD inverse'!$A$27*$C189/Setup!$B$17+INDEX('FD inverse'!$A$27:$BH$27,1,'FD mesh'!$B$15+1)*Setup!$B$22</f>
        <v>16.1447623290645</v>
      </c>
      <c r="AD189" s="0" t="n">
        <f aca="false">SUMPRODUCT('FD inverse'!$A$28:$BH$28,'FD mesh'!$B$84:$BI$84,$E188:$BL188)+'FD inverse'!$A$28*$C189/Setup!$B$17+INDEX('FD inverse'!$A$28:$BH$28,1,'FD mesh'!$B$15+1)*Setup!$B$22</f>
        <v>15.8846389654354</v>
      </c>
      <c r="AE189" s="0" t="n">
        <f aca="false">SUMPRODUCT('FD inverse'!$A$29:$BH$29,'FD mesh'!$B$84:$BI$84,$E188:$BL188)+'FD inverse'!$A$29*$C189/Setup!$B$17+INDEX('FD inverse'!$A$29:$BH$29,1,'FD mesh'!$B$15+1)*Setup!$B$22</f>
        <v>15.6268687657218</v>
      </c>
      <c r="AF189" s="0" t="n">
        <f aca="false">SUMPRODUCT('FD inverse'!$A$30:$BH$30,'FD mesh'!$B$84:$BI$84,$E188:$BL188)+'FD inverse'!$A$30*$C189/Setup!$B$17+INDEX('FD inverse'!$A$30:$BH$30,1,'FD mesh'!$B$15+1)*Setup!$B$22</f>
        <v>15.3707797541587</v>
      </c>
      <c r="AG189" s="0" t="n">
        <f aca="false">SUMPRODUCT('FD inverse'!$A$31:$BH$31,'FD mesh'!$B$84:$BI$84,$E188:$BL188)+'FD inverse'!$A$31*$C189/Setup!$B$17+INDEX('FD inverse'!$A$31:$BH$31,1,'FD mesh'!$B$15+1)*Setup!$B$22</f>
        <v>15.1157011922988</v>
      </c>
      <c r="AH189" s="0" t="n">
        <f aca="false">SUMPRODUCT('FD inverse'!$A$32:$BH$32,'FD mesh'!$B$84:$BI$84,$E188:$BL188)+'FD inverse'!$A$32*$C189/Setup!$B$17+INDEX('FD inverse'!$A$32:$BH$32,1,'FD mesh'!$B$15+1)*Setup!$B$22</f>
        <v>15.1052500601483</v>
      </c>
      <c r="AI189" s="0" t="n">
        <f aca="false">SUMPRODUCT('FD inverse'!$A$33:$BH$33,'FD mesh'!$B$84:$BI$84,$E188:$BL188)+'FD inverse'!$A$33*$C189/Setup!$B$17+INDEX('FD inverse'!$A$33:$BH$33,1,'FD mesh'!$B$15+1)*Setup!$B$22</f>
        <v>15.0953369913916</v>
      </c>
      <c r="AJ189" s="0" t="n">
        <f aca="false">SUMPRODUCT('FD inverse'!$A$34:$BH$34,'FD mesh'!$B$84:$BI$84,$E188:$BL188)+'FD inverse'!$A$34*$C189/Setup!$B$17+INDEX('FD inverse'!$A$34:$BH$34,1,'FD mesh'!$B$15+1)*Setup!$B$22</f>
        <v>15.0859156073419</v>
      </c>
      <c r="AK189" s="0" t="n">
        <f aca="false">SUMPRODUCT('FD inverse'!$A$35:$BH$35,'FD mesh'!$B$84:$BI$84,$E188:$BL188)+'FD inverse'!$A$35*$C189/Setup!$B$17+INDEX('FD inverse'!$A$35:$BH$35,1,'FD mesh'!$B$15+1)*Setup!$B$22</f>
        <v>15.0769408897399</v>
      </c>
      <c r="AL189" s="0" t="n">
        <f aca="false">SUMPRODUCT('FD inverse'!$A$36:$BH$36,'FD mesh'!$B$84:$BI$84,$E188:$BL188)+'FD inverse'!$A$36*$C189/Setup!$B$17+INDEX('FD inverse'!$A$36:$BH$36,1,'FD mesh'!$B$15+1)*Setup!$B$22</f>
        <v>15.0683691012381</v>
      </c>
      <c r="AM189" s="0" t="n">
        <f aca="false">SUMPRODUCT('FD inverse'!$A$37:$BH$37,'FD mesh'!$B$84:$BI$84,$E188:$BL188)+'FD inverse'!$A$37*$C189/Setup!$B$17+INDEX('FD inverse'!$A$37:$BH$37,1,'FD mesh'!$B$15+1)*Setup!$B$22</f>
        <v>15.0601576963335</v>
      </c>
      <c r="AN189" s="0" t="n">
        <f aca="false">SUMPRODUCT('FD inverse'!$A$38:$BH$38,'FD mesh'!$B$84:$BI$84,$E188:$BL188)+'FD inverse'!$A$38*$C189/Setup!$B$17+INDEX('FD inverse'!$A$38:$BH$38,1,'FD mesh'!$B$15+1)*Setup!$B$22</f>
        <v>15.0522652243113</v>
      </c>
      <c r="AO189" s="0" t="n">
        <f aca="false">SUMPRODUCT('FD inverse'!$A$39:$BH$39,'FD mesh'!$B$84:$BI$84,$E188:$BL188)+'FD inverse'!$A$39*$C189/Setup!$B$17+INDEX('FD inverse'!$A$39:$BH$39,1,'FD mesh'!$B$15+1)*Setup!$B$22</f>
        <v>15.0446512255607</v>
      </c>
      <c r="AP189" s="0" t="n">
        <f aca="false">SUMPRODUCT('FD inverse'!$A$40:$BH$40,'FD mesh'!$B$84:$BI$84,$E188:$BL188)+'FD inverse'!$A$40*$C189/Setup!$B$17+INDEX('FD inverse'!$A$40:$BH$40,1,'FD mesh'!$B$15+1)*Setup!$B$22</f>
        <v>15.0372761224325</v>
      </c>
      <c r="AQ189" s="0" t="n">
        <f aca="false">SUMPRODUCT('FD inverse'!$A$41:$BH$41,'FD mesh'!$B$84:$BI$84,$E188:$BL188)+'FD inverse'!$A$41*$C189/Setup!$B$17+INDEX('FD inverse'!$A$41:$BH$41,1,'FD mesh'!$B$15+1)*Setup!$B$22</f>
        <v>15.030101105649</v>
      </c>
      <c r="AR189" s="0" t="n">
        <f aca="false">SUMPRODUCT('FD inverse'!$A$42:$BH$42,'FD mesh'!$B$84:$BI$84,$E188:$BL188)+'FD inverse'!$A$42*$C189/Setup!$B$17+INDEX('FD inverse'!$A$42:$BH$42,1,'FD mesh'!$B$15+1)*Setup!$B$22</f>
        <v>15.0230880171242</v>
      </c>
      <c r="AS189" s="0" t="n">
        <f aca="false">SUMPRODUCT('FD inverse'!$A$43:$BH$43,'FD mesh'!$B$84:$BI$84,$E188:$BL188)+'FD inverse'!$A$43*$C189/Setup!$B$17+INDEX('FD inverse'!$A$43:$BH$43,1,'FD mesh'!$B$15+1)*Setup!$B$22</f>
        <v>0</v>
      </c>
      <c r="AT189" s="0" t="n">
        <f aca="false">SUMPRODUCT('FD inverse'!$A$44:$BH$44,'FD mesh'!$B$84:$BI$84,$E188:$BL188)+'FD inverse'!$A$44*$C189/Setup!$B$17+INDEX('FD inverse'!$A$44:$BH$44,1,'FD mesh'!$B$15+1)*Setup!$B$22</f>
        <v>0</v>
      </c>
      <c r="AU189" s="0" t="n">
        <f aca="false">SUMPRODUCT('FD inverse'!$A$45:$BH$45,'FD mesh'!$B$84:$BI$84,$E188:$BL188)+'FD inverse'!$A$45*$C189/Setup!$B$17+INDEX('FD inverse'!$A$45:$BH$45,1,'FD mesh'!$B$15+1)*Setup!$B$22</f>
        <v>0</v>
      </c>
      <c r="AV189" s="0" t="n">
        <f aca="false">SUMPRODUCT('FD inverse'!$A$46:$BH$46,'FD mesh'!$B$84:$BI$84,$E188:$BL188)+'FD inverse'!$A$46*$C189/Setup!$B$17+INDEX('FD inverse'!$A$46:$BH$46,1,'FD mesh'!$B$15+1)*Setup!$B$22</f>
        <v>0</v>
      </c>
      <c r="AW189" s="0" t="n">
        <f aca="false">SUMPRODUCT('FD inverse'!$A$47:$BH$47,'FD mesh'!$B$84:$BI$84,$E188:$BL188)+'FD inverse'!$A$47*$C189/Setup!$B$17+INDEX('FD inverse'!$A$47:$BH$47,1,'FD mesh'!$B$15+1)*Setup!$B$22</f>
        <v>0</v>
      </c>
      <c r="AX189" s="0" t="n">
        <f aca="false">SUMPRODUCT('FD inverse'!$A$48:$BH$48,'FD mesh'!$B$84:$BI$84,$E188:$BL188)+'FD inverse'!$A$48*$C189/Setup!$B$17+INDEX('FD inverse'!$A$48:$BH$48,1,'FD mesh'!$B$15+1)*Setup!$B$22</f>
        <v>0</v>
      </c>
      <c r="AY189" s="0" t="n">
        <f aca="false">SUMPRODUCT('FD inverse'!$A$49:$BH$49,'FD mesh'!$B$84:$BI$84,$E188:$BL188)+'FD inverse'!$A$49*$C189/Setup!$B$17+INDEX('FD inverse'!$A$49:$BH$49,1,'FD mesh'!$B$15+1)*Setup!$B$22</f>
        <v>0</v>
      </c>
      <c r="AZ189" s="0" t="n">
        <f aca="false">SUMPRODUCT('FD inverse'!$A$50:$BH$50,'FD mesh'!$B$84:$BI$84,$E188:$BL188)+'FD inverse'!$A$50*$C189/Setup!$B$17+INDEX('FD inverse'!$A$50:$BH$50,1,'FD mesh'!$B$15+1)*Setup!$B$22</f>
        <v>0</v>
      </c>
      <c r="BA189" s="0" t="n">
        <f aca="false">SUMPRODUCT('FD inverse'!$A$51:$BH$51,'FD mesh'!$B$84:$BI$84,$E188:$BL188)+'FD inverse'!$A$51*$C189/Setup!$B$17+INDEX('FD inverse'!$A$51:$BH$51,1,'FD mesh'!$B$15+1)*Setup!$B$22</f>
        <v>0</v>
      </c>
      <c r="BB189" s="0" t="n">
        <f aca="false">SUMPRODUCT('FD inverse'!$A$52:$BH$52,'FD mesh'!$B$84:$BI$84,$E188:$BL188)+'FD inverse'!$A$52*$C189/Setup!$B$17+INDEX('FD inverse'!$A$52:$BH$52,1,'FD mesh'!$B$15+1)*Setup!$B$22</f>
        <v>0</v>
      </c>
      <c r="BC189" s="0" t="n">
        <f aca="false">SUMPRODUCT('FD inverse'!$A$53:$BH$53,'FD mesh'!$B$84:$BI$84,$E188:$BL188)+'FD inverse'!$A$53*$C189/Setup!$B$17+INDEX('FD inverse'!$A$53:$BH$53,1,'FD mesh'!$B$15+1)*Setup!$B$22</f>
        <v>0</v>
      </c>
      <c r="BD189" s="0" t="n">
        <f aca="false">SUMPRODUCT('FD inverse'!$A$54:$BH$54,'FD mesh'!$B$84:$BI$84,$E188:$BL188)+'FD inverse'!$A$54*$C189/Setup!$B$17+INDEX('FD inverse'!$A$54:$BH$54,1,'FD mesh'!$B$15+1)*Setup!$B$22</f>
        <v>0</v>
      </c>
      <c r="BE189" s="0" t="n">
        <f aca="false">SUMPRODUCT('FD inverse'!$A$55:$BH$55,'FD mesh'!$B$84:$BI$84,$E188:$BL188)+'FD inverse'!$A$55*$C189/Setup!$B$17+INDEX('FD inverse'!$A$55:$BH$55,1,'FD mesh'!$B$15+1)*Setup!$B$22</f>
        <v>0</v>
      </c>
      <c r="BF189" s="0" t="n">
        <f aca="false">SUMPRODUCT('FD inverse'!$A$56:$BH$56,'FD mesh'!$B$84:$BI$84,$E188:$BL188)+'FD inverse'!$A$56*$C189/Setup!$B$17+INDEX('FD inverse'!$A$56:$BH$56,1,'FD mesh'!$B$15+1)*Setup!$B$22</f>
        <v>0</v>
      </c>
      <c r="BG189" s="0" t="n">
        <f aca="false">SUMPRODUCT('FD inverse'!$A$57:$BH$57,'FD mesh'!$B$84:$BI$84,$E188:$BL188)+'FD inverse'!$A$57*$C189/Setup!$B$17+INDEX('FD inverse'!$A$57:$BH$57,1,'FD mesh'!$B$15+1)*Setup!$B$22</f>
        <v>0</v>
      </c>
      <c r="BH189" s="0" t="n">
        <f aca="false">SUMPRODUCT('FD inverse'!$A$58:$BH$58,'FD mesh'!$B$84:$BI$84,$E188:$BL188)+'FD inverse'!$A$58*$C189/Setup!$B$17+INDEX('FD inverse'!$A$58:$BH$58,1,'FD mesh'!$B$15+1)*Setup!$B$22</f>
        <v>0</v>
      </c>
      <c r="BI189" s="0" t="n">
        <f aca="false">SUMPRODUCT('FD inverse'!$A$59:$BH$59,'FD mesh'!$B$84:$BI$84,$E188:$BL188)+'FD inverse'!$A$59*$C189/Setup!$B$17+INDEX('FD inverse'!$A$59:$BH$59,1,'FD mesh'!$B$15+1)*Setup!$B$22</f>
        <v>0</v>
      </c>
      <c r="BJ189" s="0" t="n">
        <f aca="false">SUMPRODUCT('FD inverse'!$A$60:$BH$60,'FD mesh'!$B$84:$BI$84,$E188:$BL188)+'FD inverse'!$A$60*$C189/Setup!$B$17+INDEX('FD inverse'!$A$60:$BH$60,1,'FD mesh'!$B$15+1)*Setup!$B$22</f>
        <v>0</v>
      </c>
      <c r="BK189" s="0" t="n">
        <f aca="false">SUMPRODUCT('FD inverse'!$A$61:$BH$61,'FD mesh'!$B$84:$BI$84,$E188:$BL188)+'FD inverse'!$A$61*$C189/Setup!$B$17+INDEX('FD inverse'!$A$61:$BH$61,1,'FD mesh'!$B$15+1)*Setup!$B$22</f>
        <v>0</v>
      </c>
      <c r="BL189" s="0" t="n">
        <f aca="false">SUMPRODUCT('FD inverse'!$A$62:$BH$62,'FD mesh'!$B$84:$BI$84,$E188:$BL188)+'FD inverse'!$A$62*$C189/Setup!$B$17+INDEX('FD inverse'!$A$62:$BH$62,1,'FD mesh'!$B$15+1)*Setup!$B$22</f>
        <v>0</v>
      </c>
    </row>
    <row r="190" customFormat="false" ht="15" hidden="false" customHeight="false" outlineLevel="0" collapsed="false">
      <c r="A190" s="0" t="n">
        <v>185</v>
      </c>
      <c r="B190" s="0" t="n">
        <f aca="false">A190*Setup!$B$11/3600</f>
        <v>15.4166666666667</v>
      </c>
      <c r="C190" s="0" t="n">
        <f aca="false">Setup!$B$7+Setup!$B$8*COS(2*PI()*(B190-Setup!$B$9)/24)</f>
        <v>27.953446041871</v>
      </c>
      <c r="D190" s="0" t="n">
        <f aca="false">(C190-E190)/Setup!$B$17</f>
        <v>25.897658918082</v>
      </c>
      <c r="E190" s="0" t="n">
        <f aca="false">SUMPRODUCT('FD inverse'!$A$3:$BH$3,'FD mesh'!$B$84:$BI$84,$E189:$BL189)+'FD inverse'!$A$3*$C190/Setup!$B$17+INDEX('FD inverse'!$A$3:$BH$3,1,'FD mesh'!$B$15+1)*Setup!$B$22</f>
        <v>24.5867503825204</v>
      </c>
      <c r="F190" s="0" t="n">
        <f aca="false">SUMPRODUCT('FD inverse'!$A$4:$BH$4,'FD mesh'!$B$84:$BI$84,$E189:$BL189)+'FD inverse'!$A$4*$C190/Setup!$B$17+INDEX('FD inverse'!$A$4:$BH$4,1,'FD mesh'!$B$15+1)*Setup!$B$22</f>
        <v>23.821457234073</v>
      </c>
      <c r="G190" s="0" t="n">
        <f aca="false">SUMPRODUCT('FD inverse'!$A$5:$BH$5,'FD mesh'!$B$84:$BI$84,$E189:$BL189)+'FD inverse'!$A$5*$C190/Setup!$B$17+INDEX('FD inverse'!$A$5:$BH$5,1,'FD mesh'!$B$15+1)*Setup!$B$22</f>
        <v>23.0680907589114</v>
      </c>
      <c r="H190" s="0" t="n">
        <f aca="false">SUMPRODUCT('FD inverse'!$A$6:$BH$6,'FD mesh'!$B$84:$BI$84,$E189:$BL189)+'FD inverse'!$A$6*$C190/Setup!$B$17+INDEX('FD inverse'!$A$6:$BH$6,1,'FD mesh'!$B$15+1)*Setup!$B$22</f>
        <v>20.5581668514135</v>
      </c>
      <c r="I190" s="0" t="n">
        <f aca="false">SUMPRODUCT('FD inverse'!$A$7:$BH$7,'FD mesh'!$B$84:$BI$84,$E189:$BL189)+'FD inverse'!$A$7*$C190/Setup!$B$17+INDEX('FD inverse'!$A$7:$BH$7,1,'FD mesh'!$B$15+1)*Setup!$B$22</f>
        <v>20.3463657554252</v>
      </c>
      <c r="J190" s="0" t="n">
        <f aca="false">SUMPRODUCT('FD inverse'!$A$8:$BH$8,'FD mesh'!$B$84:$BI$84,$E189:$BL189)+'FD inverse'!$A$8*$C190/Setup!$B$17+INDEX('FD inverse'!$A$8:$BH$8,1,'FD mesh'!$B$15+1)*Setup!$B$22</f>
        <v>20.1554467968583</v>
      </c>
      <c r="K190" s="0" t="n">
        <f aca="false">SUMPRODUCT('FD inverse'!$A$9:$BH$9,'FD mesh'!$B$84:$BI$84,$E189:$BL189)+'FD inverse'!$A$9*$C190/Setup!$B$17+INDEX('FD inverse'!$A$9:$BH$9,1,'FD mesh'!$B$15+1)*Setup!$B$22</f>
        <v>19.9855869740191</v>
      </c>
      <c r="L190" s="0" t="n">
        <f aca="false">SUMPRODUCT('FD inverse'!$A$10:$BH$10,'FD mesh'!$B$84:$BI$84,$E189:$BL189)+'FD inverse'!$A$10*$C190/Setup!$B$17+INDEX('FD inverse'!$A$10:$BH$10,1,'FD mesh'!$B$15+1)*Setup!$B$22</f>
        <v>19.8369044326476</v>
      </c>
      <c r="M190" s="0" t="n">
        <f aca="false">SUMPRODUCT('FD inverse'!$A$11:$BH$11,'FD mesh'!$B$84:$BI$84,$E189:$BL189)+'FD inverse'!$A$11*$C190/Setup!$B$17+INDEX('FD inverse'!$A$11:$BH$11,1,'FD mesh'!$B$15+1)*Setup!$B$22</f>
        <v>19.7094708946579</v>
      </c>
      <c r="N190" s="0" t="n">
        <f aca="false">SUMPRODUCT('FD inverse'!$A$12:$BH$12,'FD mesh'!$B$84:$BI$84,$E189:$BL189)+'FD inverse'!$A$12*$C190/Setup!$B$17+INDEX('FD inverse'!$A$12:$BH$12,1,'FD mesh'!$B$15+1)*Setup!$B$22</f>
        <v>19.6033223789857</v>
      </c>
      <c r="O190" s="0" t="n">
        <f aca="false">SUMPRODUCT('FD inverse'!$A$13:$BH$13,'FD mesh'!$B$84:$BI$84,$E189:$BL189)+'FD inverse'!$A$13*$C190/Setup!$B$17+INDEX('FD inverse'!$A$13:$BH$13,1,'FD mesh'!$B$15+1)*Setup!$B$22</f>
        <v>19.5184682384325</v>
      </c>
      <c r="P190" s="0" t="n">
        <f aca="false">SUMPRODUCT('FD inverse'!$A$14:$BH$14,'FD mesh'!$B$84:$BI$84,$E189:$BL189)+'FD inverse'!$A$14*$C190/Setup!$B$17+INDEX('FD inverse'!$A$14:$BH$14,1,'FD mesh'!$B$15+1)*Setup!$B$22</f>
        <v>19.4548985364311</v>
      </c>
      <c r="Q190" s="0" t="n">
        <f aca="false">SUMPRODUCT('FD inverse'!$A$15:$BH$15,'FD mesh'!$B$84:$BI$84,$E189:$BL189)+'FD inverse'!$A$15*$C190/Setup!$B$17+INDEX('FD inverse'!$A$15:$BH$15,1,'FD mesh'!$B$15+1)*Setup!$B$22</f>
        <v>19.4125897861322</v>
      </c>
      <c r="R190" s="0" t="n">
        <f aca="false">SUMPRODUCT('FD inverse'!$A$16:$BH$16,'FD mesh'!$B$84:$BI$84,$E189:$BL189)+'FD inverse'!$A$16*$C190/Setup!$B$17+INDEX('FD inverse'!$A$16:$BH$16,1,'FD mesh'!$B$15+1)*Setup!$B$22</f>
        <v>19.3915090713956</v>
      </c>
      <c r="S190" s="0" t="n">
        <f aca="false">SUMPRODUCT('FD inverse'!$A$17:$BH$17,'FD mesh'!$B$84:$BI$84,$E189:$BL189)+'FD inverse'!$A$17*$C190/Setup!$B$17+INDEX('FD inverse'!$A$17:$BH$17,1,'FD mesh'!$B$15+1)*Setup!$B$22</f>
        <v>19.0582258570917</v>
      </c>
      <c r="T190" s="0" t="n">
        <f aca="false">SUMPRODUCT('FD inverse'!$A$18:$BH$18,'FD mesh'!$B$84:$BI$84,$E189:$BL189)+'FD inverse'!$A$18*$C190/Setup!$B$17+INDEX('FD inverse'!$A$18:$BH$18,1,'FD mesh'!$B$15+1)*Setup!$B$22</f>
        <v>18.7348213102806</v>
      </c>
      <c r="U190" s="0" t="n">
        <f aca="false">SUMPRODUCT('FD inverse'!$A$19:$BH$19,'FD mesh'!$B$84:$BI$84,$E189:$BL189)+'FD inverse'!$A$19*$C190/Setup!$B$17+INDEX('FD inverse'!$A$19:$BH$19,1,'FD mesh'!$B$15+1)*Setup!$B$22</f>
        <v>18.4206046170264</v>
      </c>
      <c r="V190" s="0" t="n">
        <f aca="false">SUMPRODUCT('FD inverse'!$A$20:$BH$20,'FD mesh'!$B$84:$BI$84,$E189:$BL189)+'FD inverse'!$A$20*$C190/Setup!$B$17+INDEX('FD inverse'!$A$20:$BH$20,1,'FD mesh'!$B$15+1)*Setup!$B$22</f>
        <v>18.1148852700078</v>
      </c>
      <c r="W190" s="0" t="n">
        <f aca="false">SUMPRODUCT('FD inverse'!$A$21:$BH$21,'FD mesh'!$B$84:$BI$84,$E189:$BL189)+'FD inverse'!$A$21*$C190/Setup!$B$17+INDEX('FD inverse'!$A$21:$BH$21,1,'FD mesh'!$B$15+1)*Setup!$B$22</f>
        <v>17.8169737083181</v>
      </c>
      <c r="X190" s="0" t="n">
        <f aca="false">SUMPRODUCT('FD inverse'!$A$22:$BH$22,'FD mesh'!$B$84:$BI$84,$E189:$BL189)+'FD inverse'!$A$22*$C190/Setup!$B$17+INDEX('FD inverse'!$A$22:$BH$22,1,'FD mesh'!$B$15+1)*Setup!$B$22</f>
        <v>17.5261818045977</v>
      </c>
      <c r="Y190" s="0" t="n">
        <f aca="false">SUMPRODUCT('FD inverse'!$A$23:$BH$23,'FD mesh'!$B$84:$BI$84,$E189:$BL189)+'FD inverse'!$A$23*$C190/Setup!$B$17+INDEX('FD inverse'!$A$23:$BH$23,1,'FD mesh'!$B$15+1)*Setup!$B$22</f>
        <v>17.2418232134838</v>
      </c>
      <c r="Z190" s="0" t="n">
        <f aca="false">SUMPRODUCT('FD inverse'!$A$24:$BH$24,'FD mesh'!$B$84:$BI$84,$E189:$BL189)+'FD inverse'!$A$24*$C190/Setup!$B$17+INDEX('FD inverse'!$A$24:$BH$24,1,'FD mesh'!$B$15+1)*Setup!$B$22</f>
        <v>16.9632135950186</v>
      </c>
      <c r="AA190" s="0" t="n">
        <f aca="false">SUMPRODUCT('FD inverse'!$A$25:$BH$25,'FD mesh'!$B$84:$BI$84,$E189:$BL189)+'FD inverse'!$A$25*$C190/Setup!$B$17+INDEX('FD inverse'!$A$25:$BH$25,1,'FD mesh'!$B$15+1)*Setup!$B$22</f>
        <v>16.6896707263213</v>
      </c>
      <c r="AB190" s="0" t="n">
        <f aca="false">SUMPRODUCT('FD inverse'!$A$26:$BH$26,'FD mesh'!$B$84:$BI$84,$E189:$BL189)+'FD inverse'!$A$26*$C190/Setup!$B$17+INDEX('FD inverse'!$A$26:$BH$26,1,'FD mesh'!$B$15+1)*Setup!$B$22</f>
        <v>16.4205145145135</v>
      </c>
      <c r="AC190" s="0" t="n">
        <f aca="false">SUMPRODUCT('FD inverse'!$A$27:$BH$27,'FD mesh'!$B$84:$BI$84,$E189:$BL189)+'FD inverse'!$A$27*$C190/Setup!$B$17+INDEX('FD inverse'!$A$27:$BH$27,1,'FD mesh'!$B$15+1)*Setup!$B$22</f>
        <v>16.1550669235854</v>
      </c>
      <c r="AD190" s="0" t="n">
        <f aca="false">SUMPRODUCT('FD inverse'!$A$28:$BH$28,'FD mesh'!$B$84:$BI$84,$E189:$BL189)+'FD inverse'!$A$28*$C190/Setup!$B$17+INDEX('FD inverse'!$A$28:$BH$28,1,'FD mesh'!$B$15+1)*Setup!$B$22</f>
        <v>15.8926518276162</v>
      </c>
      <c r="AE190" s="0" t="n">
        <f aca="false">SUMPRODUCT('FD inverse'!$A$29:$BH$29,'FD mesh'!$B$84:$BI$84,$E189:$BL189)+'FD inverse'!$A$29*$C190/Setup!$B$17+INDEX('FD inverse'!$A$29:$BH$29,1,'FD mesh'!$B$15+1)*Setup!$B$22</f>
        <v>15.6325948025174</v>
      </c>
      <c r="AF190" s="0" t="n">
        <f aca="false">SUMPRODUCT('FD inverse'!$A$30:$BH$30,'FD mesh'!$B$84:$BI$84,$E189:$BL189)+'FD inverse'!$A$30*$C190/Setup!$B$17+INDEX('FD inverse'!$A$30:$BH$30,1,'FD mesh'!$B$15+1)*Setup!$B$22</f>
        <v>15.374222868247</v>
      </c>
      <c r="AG190" s="0" t="n">
        <f aca="false">SUMPRODUCT('FD inverse'!$A$31:$BH$31,'FD mesh'!$B$84:$BI$84,$E189:$BL189)+'FD inverse'!$A$31*$C190/Setup!$B$17+INDEX('FD inverse'!$A$31:$BH$31,1,'FD mesh'!$B$15+1)*Setup!$B$22</f>
        <v>15.1168641932655</v>
      </c>
      <c r="AH190" s="0" t="n">
        <f aca="false">SUMPRODUCT('FD inverse'!$A$32:$BH$32,'FD mesh'!$B$84:$BI$84,$E189:$BL189)+'FD inverse'!$A$32*$C190/Setup!$B$17+INDEX('FD inverse'!$A$32:$BH$32,1,'FD mesh'!$B$15+1)*Setup!$B$22</f>
        <v>15.1063184258961</v>
      </c>
      <c r="AI190" s="0" t="n">
        <f aca="false">SUMPRODUCT('FD inverse'!$A$33:$BH$33,'FD mesh'!$B$84:$BI$84,$E189:$BL189)+'FD inverse'!$A$33*$C190/Setup!$B$17+INDEX('FD inverse'!$A$33:$BH$33,1,'FD mesh'!$B$15+1)*Setup!$B$22</f>
        <v>15.096313489876</v>
      </c>
      <c r="AJ190" s="0" t="n">
        <f aca="false">SUMPRODUCT('FD inverse'!$A$34:$BH$34,'FD mesh'!$B$84:$BI$84,$E189:$BL189)+'FD inverse'!$A$34*$C190/Setup!$B$17+INDEX('FD inverse'!$A$34:$BH$34,1,'FD mesh'!$B$15+1)*Setup!$B$22</f>
        <v>15.0868028798806</v>
      </c>
      <c r="AK190" s="0" t="n">
        <f aca="false">SUMPRODUCT('FD inverse'!$A$35:$BH$35,'FD mesh'!$B$84:$BI$84,$E189:$BL189)+'FD inverse'!$A$35*$C190/Setup!$B$17+INDEX('FD inverse'!$A$35:$BH$35,1,'FD mesh'!$B$15+1)*Setup!$B$22</f>
        <v>15.077741427681</v>
      </c>
      <c r="AL190" s="0" t="n">
        <f aca="false">SUMPRODUCT('FD inverse'!$A$36:$BH$36,'FD mesh'!$B$84:$BI$84,$E189:$BL189)+'FD inverse'!$A$36*$C190/Setup!$B$17+INDEX('FD inverse'!$A$36:$BH$36,1,'FD mesh'!$B$15+1)*Setup!$B$22</f>
        <v>15.0690852262262</v>
      </c>
      <c r="AM190" s="0" t="n">
        <f aca="false">SUMPRODUCT('FD inverse'!$A$37:$BH$37,'FD mesh'!$B$84:$BI$84,$E189:$BL189)+'FD inverse'!$A$37*$C190/Setup!$B$17+INDEX('FD inverse'!$A$37:$BH$37,1,'FD mesh'!$B$15+1)*Setup!$B$22</f>
        <v>15.060791543735</v>
      </c>
      <c r="AN190" s="0" t="n">
        <f aca="false">SUMPRODUCT('FD inverse'!$A$38:$BH$38,'FD mesh'!$B$84:$BI$84,$E189:$BL189)+'FD inverse'!$A$38*$C190/Setup!$B$17+INDEX('FD inverse'!$A$38:$BH$38,1,'FD mesh'!$B$15+1)*Setup!$B$22</f>
        <v>15.052818729398</v>
      </c>
      <c r="AO190" s="0" t="n">
        <f aca="false">SUMPRODUCT('FD inverse'!$A$39:$BH$39,'FD mesh'!$B$84:$BI$84,$E189:$BL189)+'FD inverse'!$A$39*$C190/Setup!$B$17+INDEX('FD inverse'!$A$39:$BH$39,1,'FD mesh'!$B$15+1)*Setup!$B$22</f>
        <v>15.0451261120848</v>
      </c>
      <c r="AP190" s="0" t="n">
        <f aca="false">SUMPRODUCT('FD inverse'!$A$40:$BH$40,'FD mesh'!$B$84:$BI$84,$E189:$BL189)+'FD inverse'!$A$40*$C190/Setup!$B$17+INDEX('FD inverse'!$A$40:$BH$40,1,'FD mesh'!$B$15+1)*Setup!$B$22</f>
        <v>15.0376738932683</v>
      </c>
      <c r="AQ190" s="0" t="n">
        <f aca="false">SUMPRODUCT('FD inverse'!$A$41:$BH$41,'FD mesh'!$B$84:$BI$84,$E189:$BL189)+'FD inverse'!$A$41*$C190/Setup!$B$17+INDEX('FD inverse'!$A$41:$BH$41,1,'FD mesh'!$B$15+1)*Setup!$B$22</f>
        <v>15.0304230352108</v>
      </c>
      <c r="AR190" s="0" t="n">
        <f aca="false">SUMPRODUCT('FD inverse'!$A$42:$BH$42,'FD mesh'!$B$84:$BI$84,$E189:$BL189)+'FD inverse'!$A$42*$C190/Setup!$B$17+INDEX('FD inverse'!$A$42:$BH$42,1,'FD mesh'!$B$15+1)*Setup!$B$22</f>
        <v>15.0233351453127</v>
      </c>
      <c r="AS190" s="0" t="n">
        <f aca="false">SUMPRODUCT('FD inverse'!$A$43:$BH$43,'FD mesh'!$B$84:$BI$84,$E189:$BL189)+'FD inverse'!$A$43*$C190/Setup!$B$17+INDEX('FD inverse'!$A$43:$BH$43,1,'FD mesh'!$B$15+1)*Setup!$B$22</f>
        <v>0</v>
      </c>
      <c r="AT190" s="0" t="n">
        <f aca="false">SUMPRODUCT('FD inverse'!$A$44:$BH$44,'FD mesh'!$B$84:$BI$84,$E189:$BL189)+'FD inverse'!$A$44*$C190/Setup!$B$17+INDEX('FD inverse'!$A$44:$BH$44,1,'FD mesh'!$B$15+1)*Setup!$B$22</f>
        <v>0</v>
      </c>
      <c r="AU190" s="0" t="n">
        <f aca="false">SUMPRODUCT('FD inverse'!$A$45:$BH$45,'FD mesh'!$B$84:$BI$84,$E189:$BL189)+'FD inverse'!$A$45*$C190/Setup!$B$17+INDEX('FD inverse'!$A$45:$BH$45,1,'FD mesh'!$B$15+1)*Setup!$B$22</f>
        <v>0</v>
      </c>
      <c r="AV190" s="0" t="n">
        <f aca="false">SUMPRODUCT('FD inverse'!$A$46:$BH$46,'FD mesh'!$B$84:$BI$84,$E189:$BL189)+'FD inverse'!$A$46*$C190/Setup!$B$17+INDEX('FD inverse'!$A$46:$BH$46,1,'FD mesh'!$B$15+1)*Setup!$B$22</f>
        <v>0</v>
      </c>
      <c r="AW190" s="0" t="n">
        <f aca="false">SUMPRODUCT('FD inverse'!$A$47:$BH$47,'FD mesh'!$B$84:$BI$84,$E189:$BL189)+'FD inverse'!$A$47*$C190/Setup!$B$17+INDEX('FD inverse'!$A$47:$BH$47,1,'FD mesh'!$B$15+1)*Setup!$B$22</f>
        <v>0</v>
      </c>
      <c r="AX190" s="0" t="n">
        <f aca="false">SUMPRODUCT('FD inverse'!$A$48:$BH$48,'FD mesh'!$B$84:$BI$84,$E189:$BL189)+'FD inverse'!$A$48*$C190/Setup!$B$17+INDEX('FD inverse'!$A$48:$BH$48,1,'FD mesh'!$B$15+1)*Setup!$B$22</f>
        <v>0</v>
      </c>
      <c r="AY190" s="0" t="n">
        <f aca="false">SUMPRODUCT('FD inverse'!$A$49:$BH$49,'FD mesh'!$B$84:$BI$84,$E189:$BL189)+'FD inverse'!$A$49*$C190/Setup!$B$17+INDEX('FD inverse'!$A$49:$BH$49,1,'FD mesh'!$B$15+1)*Setup!$B$22</f>
        <v>0</v>
      </c>
      <c r="AZ190" s="0" t="n">
        <f aca="false">SUMPRODUCT('FD inverse'!$A$50:$BH$50,'FD mesh'!$B$84:$BI$84,$E189:$BL189)+'FD inverse'!$A$50*$C190/Setup!$B$17+INDEX('FD inverse'!$A$50:$BH$50,1,'FD mesh'!$B$15+1)*Setup!$B$22</f>
        <v>0</v>
      </c>
      <c r="BA190" s="0" t="n">
        <f aca="false">SUMPRODUCT('FD inverse'!$A$51:$BH$51,'FD mesh'!$B$84:$BI$84,$E189:$BL189)+'FD inverse'!$A$51*$C190/Setup!$B$17+INDEX('FD inverse'!$A$51:$BH$51,1,'FD mesh'!$B$15+1)*Setup!$B$22</f>
        <v>0</v>
      </c>
      <c r="BB190" s="0" t="n">
        <f aca="false">SUMPRODUCT('FD inverse'!$A$52:$BH$52,'FD mesh'!$B$84:$BI$84,$E189:$BL189)+'FD inverse'!$A$52*$C190/Setup!$B$17+INDEX('FD inverse'!$A$52:$BH$52,1,'FD mesh'!$B$15+1)*Setup!$B$22</f>
        <v>0</v>
      </c>
      <c r="BC190" s="0" t="n">
        <f aca="false">SUMPRODUCT('FD inverse'!$A$53:$BH$53,'FD mesh'!$B$84:$BI$84,$E189:$BL189)+'FD inverse'!$A$53*$C190/Setup!$B$17+INDEX('FD inverse'!$A$53:$BH$53,1,'FD mesh'!$B$15+1)*Setup!$B$22</f>
        <v>0</v>
      </c>
      <c r="BD190" s="0" t="n">
        <f aca="false">SUMPRODUCT('FD inverse'!$A$54:$BH$54,'FD mesh'!$B$84:$BI$84,$E189:$BL189)+'FD inverse'!$A$54*$C190/Setup!$B$17+INDEX('FD inverse'!$A$54:$BH$54,1,'FD mesh'!$B$15+1)*Setup!$B$22</f>
        <v>0</v>
      </c>
      <c r="BE190" s="0" t="n">
        <f aca="false">SUMPRODUCT('FD inverse'!$A$55:$BH$55,'FD mesh'!$B$84:$BI$84,$E189:$BL189)+'FD inverse'!$A$55*$C190/Setup!$B$17+INDEX('FD inverse'!$A$55:$BH$55,1,'FD mesh'!$B$15+1)*Setup!$B$22</f>
        <v>0</v>
      </c>
      <c r="BF190" s="0" t="n">
        <f aca="false">SUMPRODUCT('FD inverse'!$A$56:$BH$56,'FD mesh'!$B$84:$BI$84,$E189:$BL189)+'FD inverse'!$A$56*$C190/Setup!$B$17+INDEX('FD inverse'!$A$56:$BH$56,1,'FD mesh'!$B$15+1)*Setup!$B$22</f>
        <v>0</v>
      </c>
      <c r="BG190" s="0" t="n">
        <f aca="false">SUMPRODUCT('FD inverse'!$A$57:$BH$57,'FD mesh'!$B$84:$BI$84,$E189:$BL189)+'FD inverse'!$A$57*$C190/Setup!$B$17+INDEX('FD inverse'!$A$57:$BH$57,1,'FD mesh'!$B$15+1)*Setup!$B$22</f>
        <v>0</v>
      </c>
      <c r="BH190" s="0" t="n">
        <f aca="false">SUMPRODUCT('FD inverse'!$A$58:$BH$58,'FD mesh'!$B$84:$BI$84,$E189:$BL189)+'FD inverse'!$A$58*$C190/Setup!$B$17+INDEX('FD inverse'!$A$58:$BH$58,1,'FD mesh'!$B$15+1)*Setup!$B$22</f>
        <v>0</v>
      </c>
      <c r="BI190" s="0" t="n">
        <f aca="false">SUMPRODUCT('FD inverse'!$A$59:$BH$59,'FD mesh'!$B$84:$BI$84,$E189:$BL189)+'FD inverse'!$A$59*$C190/Setup!$B$17+INDEX('FD inverse'!$A$59:$BH$59,1,'FD mesh'!$B$15+1)*Setup!$B$22</f>
        <v>0</v>
      </c>
      <c r="BJ190" s="0" t="n">
        <f aca="false">SUMPRODUCT('FD inverse'!$A$60:$BH$60,'FD mesh'!$B$84:$BI$84,$E189:$BL189)+'FD inverse'!$A$60*$C190/Setup!$B$17+INDEX('FD inverse'!$A$60:$BH$60,1,'FD mesh'!$B$15+1)*Setup!$B$22</f>
        <v>0</v>
      </c>
      <c r="BK190" s="0" t="n">
        <f aca="false">SUMPRODUCT('FD inverse'!$A$61:$BH$61,'FD mesh'!$B$84:$BI$84,$E189:$BL189)+'FD inverse'!$A$61*$C190/Setup!$B$17+INDEX('FD inverse'!$A$61:$BH$61,1,'FD mesh'!$B$15+1)*Setup!$B$22</f>
        <v>0</v>
      </c>
      <c r="BL190" s="0" t="n">
        <f aca="false">SUMPRODUCT('FD inverse'!$A$62:$BH$62,'FD mesh'!$B$84:$BI$84,$E189:$BL189)+'FD inverse'!$A$62*$C190/Setup!$B$17+INDEX('FD inverse'!$A$62:$BH$62,1,'FD mesh'!$B$15+1)*Setup!$B$22</f>
        <v>0</v>
      </c>
    </row>
    <row r="191" customFormat="false" ht="15" hidden="false" customHeight="false" outlineLevel="0" collapsed="false">
      <c r="A191" s="0" t="n">
        <v>186</v>
      </c>
      <c r="B191" s="0" t="n">
        <f aca="false">A191*Setup!$B$11/3600</f>
        <v>15.5</v>
      </c>
      <c r="C191" s="0" t="n">
        <f aca="false">Setup!$B$7+Setup!$B$8*COS(2*PI()*(B191-Setup!$B$9)/24)</f>
        <v>27.9657794454952</v>
      </c>
      <c r="D191" s="0" t="n">
        <f aca="false">(C191-E191)/Setup!$B$17</f>
        <v>25.8073986638379</v>
      </c>
      <c r="E191" s="0" t="n">
        <f aca="false">SUMPRODUCT('FD inverse'!$A$3:$BH$3,'FD mesh'!$B$84:$BI$84,$E190:$BL190)+'FD inverse'!$A$3*$C191/Setup!$B$17+INDEX('FD inverse'!$A$3:$BH$3,1,'FD mesh'!$B$15+1)*Setup!$B$22</f>
        <v>24.6108176191963</v>
      </c>
      <c r="F191" s="0" t="n">
        <f aca="false">SUMPRODUCT('FD inverse'!$A$4:$BH$4,'FD mesh'!$B$84:$BI$84,$E190:$BL190)+'FD inverse'!$A$4*$C191/Setup!$B$17+INDEX('FD inverse'!$A$4:$BH$4,1,'FD mesh'!$B$15+1)*Setup!$B$22</f>
        <v>23.8479632026365</v>
      </c>
      <c r="G191" s="0" t="n">
        <f aca="false">SUMPRODUCT('FD inverse'!$A$5:$BH$5,'FD mesh'!$B$84:$BI$84,$E190:$BL190)+'FD inverse'!$A$5*$C191/Setup!$B$17+INDEX('FD inverse'!$A$5:$BH$5,1,'FD mesh'!$B$15+1)*Setup!$B$22</f>
        <v>23.0966131127102</v>
      </c>
      <c r="H191" s="0" t="n">
        <f aca="false">SUMPRODUCT('FD inverse'!$A$6:$BH$6,'FD mesh'!$B$84:$BI$84,$E190:$BL190)+'FD inverse'!$A$6*$C191/Setup!$B$17+INDEX('FD inverse'!$A$6:$BH$6,1,'FD mesh'!$B$15+1)*Setup!$B$22</f>
        <v>20.5928743602028</v>
      </c>
      <c r="I191" s="0" t="n">
        <f aca="false">SUMPRODUCT('FD inverse'!$A$7:$BH$7,'FD mesh'!$B$84:$BI$84,$E190:$BL190)+'FD inverse'!$A$7*$C191/Setup!$B$17+INDEX('FD inverse'!$A$7:$BH$7,1,'FD mesh'!$B$15+1)*Setup!$B$22</f>
        <v>20.3815427622786</v>
      </c>
      <c r="J191" s="0" t="n">
        <f aca="false">SUMPRODUCT('FD inverse'!$A$8:$BH$8,'FD mesh'!$B$84:$BI$84,$E190:$BL190)+'FD inverse'!$A$8*$C191/Setup!$B$17+INDEX('FD inverse'!$A$8:$BH$8,1,'FD mesh'!$B$15+1)*Setup!$B$22</f>
        <v>20.1909645607282</v>
      </c>
      <c r="K191" s="0" t="n">
        <f aca="false">SUMPRODUCT('FD inverse'!$A$9:$BH$9,'FD mesh'!$B$84:$BI$84,$E190:$BL190)+'FD inverse'!$A$9*$C191/Setup!$B$17+INDEX('FD inverse'!$A$9:$BH$9,1,'FD mesh'!$B$15+1)*Setup!$B$22</f>
        <v>20.0213407921393</v>
      </c>
      <c r="L191" s="0" t="n">
        <f aca="false">SUMPRODUCT('FD inverse'!$A$10:$BH$10,'FD mesh'!$B$84:$BI$84,$E190:$BL190)+'FD inverse'!$A$10*$C191/Setup!$B$17+INDEX('FD inverse'!$A$10:$BH$10,1,'FD mesh'!$B$15+1)*Setup!$B$22</f>
        <v>19.8728107215563</v>
      </c>
      <c r="M191" s="0" t="n">
        <f aca="false">SUMPRODUCT('FD inverse'!$A$11:$BH$11,'FD mesh'!$B$84:$BI$84,$E190:$BL190)+'FD inverse'!$A$11*$C191/Setup!$B$17+INDEX('FD inverse'!$A$11:$BH$11,1,'FD mesh'!$B$15+1)*Setup!$B$22</f>
        <v>19.745464302247</v>
      </c>
      <c r="N191" s="0" t="n">
        <f aca="false">SUMPRODUCT('FD inverse'!$A$12:$BH$12,'FD mesh'!$B$84:$BI$84,$E190:$BL190)+'FD inverse'!$A$12*$C191/Setup!$B$17+INDEX('FD inverse'!$A$12:$BH$12,1,'FD mesh'!$B$15+1)*Setup!$B$22</f>
        <v>19.6393529316629</v>
      </c>
      <c r="O191" s="0" t="n">
        <f aca="false">SUMPRODUCT('FD inverse'!$A$13:$BH$13,'FD mesh'!$B$84:$BI$84,$E190:$BL190)+'FD inverse'!$A$13*$C191/Setup!$B$17+INDEX('FD inverse'!$A$13:$BH$13,1,'FD mesh'!$B$15+1)*Setup!$B$22</f>
        <v>19.5544985243101</v>
      </c>
      <c r="P191" s="0" t="n">
        <f aca="false">SUMPRODUCT('FD inverse'!$A$14:$BH$14,'FD mesh'!$B$84:$BI$84,$E190:$BL190)+'FD inverse'!$A$14*$C191/Setup!$B$17+INDEX('FD inverse'!$A$14:$BH$14,1,'FD mesh'!$B$15+1)*Setup!$B$22</f>
        <v>19.4909009227848</v>
      </c>
      <c r="Q191" s="0" t="n">
        <f aca="false">SUMPRODUCT('FD inverse'!$A$15:$BH$15,'FD mesh'!$B$84:$BI$84,$E190:$BL190)+'FD inverse'!$A$15*$C191/Setup!$B$17+INDEX('FD inverse'!$A$15:$BH$15,1,'FD mesh'!$B$15+1)*Setup!$B$22</f>
        <v>19.4485436671908</v>
      </c>
      <c r="R191" s="0" t="n">
        <f aca="false">SUMPRODUCT('FD inverse'!$A$16:$BH$16,'FD mesh'!$B$84:$BI$84,$E190:$BL190)+'FD inverse'!$A$16*$C191/Setup!$B$17+INDEX('FD inverse'!$A$16:$BH$16,1,'FD mesh'!$B$15+1)*Setup!$B$22</f>
        <v>19.4273981408349</v>
      </c>
      <c r="S191" s="0" t="n">
        <f aca="false">SUMPRODUCT('FD inverse'!$A$17:$BH$17,'FD mesh'!$B$84:$BI$84,$E190:$BL190)+'FD inverse'!$A$17*$C191/Setup!$B$17+INDEX('FD inverse'!$A$17:$BH$17,1,'FD mesh'!$B$15+1)*Setup!$B$22</f>
        <v>19.0917812000322</v>
      </c>
      <c r="T191" s="0" t="n">
        <f aca="false">SUMPRODUCT('FD inverse'!$A$18:$BH$18,'FD mesh'!$B$84:$BI$84,$E190:$BL190)+'FD inverse'!$A$18*$C191/Setup!$B$17+INDEX('FD inverse'!$A$18:$BH$18,1,'FD mesh'!$B$15+1)*Setup!$B$22</f>
        <v>18.766039117295</v>
      </c>
      <c r="U191" s="0" t="n">
        <f aca="false">SUMPRODUCT('FD inverse'!$A$19:$BH$19,'FD mesh'!$B$84:$BI$84,$E190:$BL190)+'FD inverse'!$A$19*$C191/Setup!$B$17+INDEX('FD inverse'!$A$19:$BH$19,1,'FD mesh'!$B$15+1)*Setup!$B$22</f>
        <v>18.4494839891933</v>
      </c>
      <c r="V191" s="0" t="n">
        <f aca="false">SUMPRODUCT('FD inverse'!$A$20:$BH$20,'FD mesh'!$B$84:$BI$84,$E190:$BL190)+'FD inverse'!$A$20*$C191/Setup!$B$17+INDEX('FD inverse'!$A$20:$BH$20,1,'FD mesh'!$B$15+1)*Setup!$B$22</f>
        <v>18.141427647758</v>
      </c>
      <c r="W191" s="0" t="n">
        <f aca="false">SUMPRODUCT('FD inverse'!$A$21:$BH$21,'FD mesh'!$B$84:$BI$84,$E190:$BL190)+'FD inverse'!$A$21*$C191/Setup!$B$17+INDEX('FD inverse'!$A$21:$BH$21,1,'FD mesh'!$B$15+1)*Setup!$B$22</f>
        <v>17.8411823489176</v>
      </c>
      <c r="X191" s="0" t="n">
        <f aca="false">SUMPRODUCT('FD inverse'!$A$22:$BH$22,'FD mesh'!$B$84:$BI$84,$E190:$BL190)+'FD inverse'!$A$22*$C191/Setup!$B$17+INDEX('FD inverse'!$A$22:$BH$22,1,'FD mesh'!$B$15+1)*Setup!$B$22</f>
        <v>17.548061307168</v>
      </c>
      <c r="Y191" s="0" t="n">
        <f aca="false">SUMPRODUCT('FD inverse'!$A$23:$BH$23,'FD mesh'!$B$84:$BI$84,$E190:$BL190)+'FD inverse'!$A$23*$C191/Setup!$B$17+INDEX('FD inverse'!$A$23:$BH$23,1,'FD mesh'!$B$15+1)*Setup!$B$22</f>
        <v>17.2613790904606</v>
      </c>
      <c r="Z191" s="0" t="n">
        <f aca="false">SUMPRODUCT('FD inverse'!$A$24:$BH$24,'FD mesh'!$B$84:$BI$84,$E190:$BL190)+'FD inverse'!$A$24*$C191/Setup!$B$17+INDEX('FD inverse'!$A$24:$BH$24,1,'FD mesh'!$B$15+1)*Setup!$B$22</f>
        <v>16.9804518889777</v>
      </c>
      <c r="AA191" s="0" t="n">
        <f aca="false">SUMPRODUCT('FD inverse'!$A$25:$BH$25,'FD mesh'!$B$84:$BI$84,$E190:$BL190)+'FD inverse'!$A$25*$C191/Setup!$B$17+INDEX('FD inverse'!$A$25:$BH$25,1,'FD mesh'!$B$15+1)*Setup!$B$22</f>
        <v>16.7045976711456</v>
      </c>
      <c r="AB191" s="0" t="n">
        <f aca="false">SUMPRODUCT('FD inverse'!$A$26:$BH$26,'FD mesh'!$B$84:$BI$84,$E190:$BL190)+'FD inverse'!$A$26*$C191/Setup!$B$17+INDEX('FD inverse'!$A$26:$BH$26,1,'FD mesh'!$B$15+1)*Setup!$B$22</f>
        <v>16.4331362399333</v>
      </c>
      <c r="AC191" s="0" t="n">
        <f aca="false">SUMPRODUCT('FD inverse'!$A$27:$BH$27,'FD mesh'!$B$84:$BI$84,$E190:$BL190)+'FD inverse'!$A$27*$C191/Setup!$B$17+INDEX('FD inverse'!$A$27:$BH$27,1,'FD mesh'!$B$15+1)*Setup!$B$22</f>
        <v>16.1653892022016</v>
      </c>
      <c r="AD191" s="0" t="n">
        <f aca="false">SUMPRODUCT('FD inverse'!$A$28:$BH$28,'FD mesh'!$B$84:$BI$84,$E190:$BL190)+'FD inverse'!$A$28*$C191/Setup!$B$17+INDEX('FD inverse'!$A$28:$BH$28,1,'FD mesh'!$B$15+1)*Setup!$B$22</f>
        <v>15.9006798636056</v>
      </c>
      <c r="AE191" s="0" t="n">
        <f aca="false">SUMPRODUCT('FD inverse'!$A$29:$BH$29,'FD mesh'!$B$84:$BI$84,$E190:$BL190)+'FD inverse'!$A$29*$C191/Setup!$B$17+INDEX('FD inverse'!$A$29:$BH$29,1,'FD mesh'!$B$15+1)*Setup!$B$22</f>
        <v>15.6383330613151</v>
      </c>
      <c r="AF191" s="0" t="n">
        <f aca="false">SUMPRODUCT('FD inverse'!$A$30:$BH$30,'FD mesh'!$B$84:$BI$84,$E190:$BL190)+'FD inverse'!$A$30*$C191/Setup!$B$17+INDEX('FD inverse'!$A$30:$BH$30,1,'FD mesh'!$B$15+1)*Setup!$B$22</f>
        <v>15.3776749466136</v>
      </c>
      <c r="AG191" s="0" t="n">
        <f aca="false">SUMPRODUCT('FD inverse'!$A$31:$BH$31,'FD mesh'!$B$84:$BI$84,$E190:$BL190)+'FD inverse'!$A$31*$C191/Setup!$B$17+INDEX('FD inverse'!$A$31:$BH$31,1,'FD mesh'!$B$15+1)*Setup!$B$22</f>
        <v>15.11803272926</v>
      </c>
      <c r="AH191" s="0" t="n">
        <f aca="false">SUMPRODUCT('FD inverse'!$A$32:$BH$32,'FD mesh'!$B$84:$BI$84,$E190:$BL190)+'FD inverse'!$A$32*$C191/Setup!$B$17+INDEX('FD inverse'!$A$32:$BH$32,1,'FD mesh'!$B$15+1)*Setup!$B$22</f>
        <v>15.1073921487174</v>
      </c>
      <c r="AI191" s="0" t="n">
        <f aca="false">SUMPRODUCT('FD inverse'!$A$33:$BH$33,'FD mesh'!$B$84:$BI$84,$E190:$BL190)+'FD inverse'!$A$33*$C191/Setup!$B$17+INDEX('FD inverse'!$A$33:$BH$33,1,'FD mesh'!$B$15+1)*Setup!$B$22</f>
        <v>15.0972951113983</v>
      </c>
      <c r="AJ191" s="0" t="n">
        <f aca="false">SUMPRODUCT('FD inverse'!$A$34:$BH$34,'FD mesh'!$B$84:$BI$84,$E190:$BL190)+'FD inverse'!$A$34*$C191/Setup!$B$17+INDEX('FD inverse'!$A$34:$BH$34,1,'FD mesh'!$B$15+1)*Setup!$B$22</f>
        <v>15.0876949935035</v>
      </c>
      <c r="AK191" s="0" t="n">
        <f aca="false">SUMPRODUCT('FD inverse'!$A$35:$BH$35,'FD mesh'!$B$84:$BI$84,$E190:$BL190)+'FD inverse'!$A$35*$C191/Setup!$B$17+INDEX('FD inverse'!$A$35:$BH$35,1,'FD mesh'!$B$15+1)*Setup!$B$22</f>
        <v>15.0785464840729</v>
      </c>
      <c r="AL191" s="0" t="n">
        <f aca="false">SUMPRODUCT('FD inverse'!$A$36:$BH$36,'FD mesh'!$B$84:$BI$84,$E190:$BL190)+'FD inverse'!$A$36*$C191/Setup!$B$17+INDEX('FD inverse'!$A$36:$BH$36,1,'FD mesh'!$B$15+1)*Setup!$B$22</f>
        <v>15.0698055127309</v>
      </c>
      <c r="AM191" s="0" t="n">
        <f aca="false">SUMPRODUCT('FD inverse'!$A$37:$BH$37,'FD mesh'!$B$84:$BI$84,$E190:$BL190)+'FD inverse'!$A$37*$C191/Setup!$B$17+INDEX('FD inverse'!$A$37:$BH$37,1,'FD mesh'!$B$15+1)*Setup!$B$22</f>
        <v>15.061429167008</v>
      </c>
      <c r="AN191" s="0" t="n">
        <f aca="false">SUMPRODUCT('FD inverse'!$A$38:$BH$38,'FD mesh'!$B$84:$BI$84,$E190:$BL190)+'FD inverse'!$A$38*$C191/Setup!$B$17+INDEX('FD inverse'!$A$38:$BH$38,1,'FD mesh'!$B$15+1)*Setup!$B$22</f>
        <v>15.0533756008725</v>
      </c>
      <c r="AO191" s="0" t="n">
        <f aca="false">SUMPRODUCT('FD inverse'!$A$39:$BH$39,'FD mesh'!$B$84:$BI$84,$E190:$BL190)+'FD inverse'!$A$39*$C191/Setup!$B$17+INDEX('FD inverse'!$A$39:$BH$39,1,'FD mesh'!$B$15+1)*Setup!$B$22</f>
        <v>15.0456039359039</v>
      </c>
      <c r="AP191" s="0" t="n">
        <f aca="false">SUMPRODUCT('FD inverse'!$A$40:$BH$40,'FD mesh'!$B$84:$BI$84,$E190:$BL190)+'FD inverse'!$A$40*$C191/Setup!$B$17+INDEX('FD inverse'!$A$40:$BH$40,1,'FD mesh'!$B$15+1)*Setup!$B$22</f>
        <v>15.0380741563583</v>
      </c>
      <c r="AQ191" s="0" t="n">
        <f aca="false">SUMPRODUCT('FD inverse'!$A$41:$BH$41,'FD mesh'!$B$84:$BI$84,$E190:$BL190)+'FD inverse'!$A$41*$C191/Setup!$B$17+INDEX('FD inverse'!$A$41:$BH$41,1,'FD mesh'!$B$15+1)*Setup!$B$22</f>
        <v>15.0307469992082</v>
      </c>
      <c r="AR191" s="0" t="n">
        <f aca="false">SUMPRODUCT('FD inverse'!$A$42:$BH$42,'FD mesh'!$B$84:$BI$84,$E190:$BL190)+'FD inverse'!$A$42*$C191/Setup!$B$17+INDEX('FD inverse'!$A$42:$BH$42,1,'FD mesh'!$B$15+1)*Setup!$B$22</f>
        <v>15.0235838400955</v>
      </c>
      <c r="AS191" s="0" t="n">
        <f aca="false">SUMPRODUCT('FD inverse'!$A$43:$BH$43,'FD mesh'!$B$84:$BI$84,$E190:$BL190)+'FD inverse'!$A$43*$C191/Setup!$B$17+INDEX('FD inverse'!$A$43:$BH$43,1,'FD mesh'!$B$15+1)*Setup!$B$22</f>
        <v>0</v>
      </c>
      <c r="AT191" s="0" t="n">
        <f aca="false">SUMPRODUCT('FD inverse'!$A$44:$BH$44,'FD mesh'!$B$84:$BI$84,$E190:$BL190)+'FD inverse'!$A$44*$C191/Setup!$B$17+INDEX('FD inverse'!$A$44:$BH$44,1,'FD mesh'!$B$15+1)*Setup!$B$22</f>
        <v>0</v>
      </c>
      <c r="AU191" s="0" t="n">
        <f aca="false">SUMPRODUCT('FD inverse'!$A$45:$BH$45,'FD mesh'!$B$84:$BI$84,$E190:$BL190)+'FD inverse'!$A$45*$C191/Setup!$B$17+INDEX('FD inverse'!$A$45:$BH$45,1,'FD mesh'!$B$15+1)*Setup!$B$22</f>
        <v>0</v>
      </c>
      <c r="AV191" s="0" t="n">
        <f aca="false">SUMPRODUCT('FD inverse'!$A$46:$BH$46,'FD mesh'!$B$84:$BI$84,$E190:$BL190)+'FD inverse'!$A$46*$C191/Setup!$B$17+INDEX('FD inverse'!$A$46:$BH$46,1,'FD mesh'!$B$15+1)*Setup!$B$22</f>
        <v>0</v>
      </c>
      <c r="AW191" s="0" t="n">
        <f aca="false">SUMPRODUCT('FD inverse'!$A$47:$BH$47,'FD mesh'!$B$84:$BI$84,$E190:$BL190)+'FD inverse'!$A$47*$C191/Setup!$B$17+INDEX('FD inverse'!$A$47:$BH$47,1,'FD mesh'!$B$15+1)*Setup!$B$22</f>
        <v>0</v>
      </c>
      <c r="AX191" s="0" t="n">
        <f aca="false">SUMPRODUCT('FD inverse'!$A$48:$BH$48,'FD mesh'!$B$84:$BI$84,$E190:$BL190)+'FD inverse'!$A$48*$C191/Setup!$B$17+INDEX('FD inverse'!$A$48:$BH$48,1,'FD mesh'!$B$15+1)*Setup!$B$22</f>
        <v>0</v>
      </c>
      <c r="AY191" s="0" t="n">
        <f aca="false">SUMPRODUCT('FD inverse'!$A$49:$BH$49,'FD mesh'!$B$84:$BI$84,$E190:$BL190)+'FD inverse'!$A$49*$C191/Setup!$B$17+INDEX('FD inverse'!$A$49:$BH$49,1,'FD mesh'!$B$15+1)*Setup!$B$22</f>
        <v>0</v>
      </c>
      <c r="AZ191" s="0" t="n">
        <f aca="false">SUMPRODUCT('FD inverse'!$A$50:$BH$50,'FD mesh'!$B$84:$BI$84,$E190:$BL190)+'FD inverse'!$A$50*$C191/Setup!$B$17+INDEX('FD inverse'!$A$50:$BH$50,1,'FD mesh'!$B$15+1)*Setup!$B$22</f>
        <v>0</v>
      </c>
      <c r="BA191" s="0" t="n">
        <f aca="false">SUMPRODUCT('FD inverse'!$A$51:$BH$51,'FD mesh'!$B$84:$BI$84,$E190:$BL190)+'FD inverse'!$A$51*$C191/Setup!$B$17+INDEX('FD inverse'!$A$51:$BH$51,1,'FD mesh'!$B$15+1)*Setup!$B$22</f>
        <v>0</v>
      </c>
      <c r="BB191" s="0" t="n">
        <f aca="false">SUMPRODUCT('FD inverse'!$A$52:$BH$52,'FD mesh'!$B$84:$BI$84,$E190:$BL190)+'FD inverse'!$A$52*$C191/Setup!$B$17+INDEX('FD inverse'!$A$52:$BH$52,1,'FD mesh'!$B$15+1)*Setup!$B$22</f>
        <v>0</v>
      </c>
      <c r="BC191" s="0" t="n">
        <f aca="false">SUMPRODUCT('FD inverse'!$A$53:$BH$53,'FD mesh'!$B$84:$BI$84,$E190:$BL190)+'FD inverse'!$A$53*$C191/Setup!$B$17+INDEX('FD inverse'!$A$53:$BH$53,1,'FD mesh'!$B$15+1)*Setup!$B$22</f>
        <v>0</v>
      </c>
      <c r="BD191" s="0" t="n">
        <f aca="false">SUMPRODUCT('FD inverse'!$A$54:$BH$54,'FD mesh'!$B$84:$BI$84,$E190:$BL190)+'FD inverse'!$A$54*$C191/Setup!$B$17+INDEX('FD inverse'!$A$54:$BH$54,1,'FD mesh'!$B$15+1)*Setup!$B$22</f>
        <v>0</v>
      </c>
      <c r="BE191" s="0" t="n">
        <f aca="false">SUMPRODUCT('FD inverse'!$A$55:$BH$55,'FD mesh'!$B$84:$BI$84,$E190:$BL190)+'FD inverse'!$A$55*$C191/Setup!$B$17+INDEX('FD inverse'!$A$55:$BH$55,1,'FD mesh'!$B$15+1)*Setup!$B$22</f>
        <v>0</v>
      </c>
      <c r="BF191" s="0" t="n">
        <f aca="false">SUMPRODUCT('FD inverse'!$A$56:$BH$56,'FD mesh'!$B$84:$BI$84,$E190:$BL190)+'FD inverse'!$A$56*$C191/Setup!$B$17+INDEX('FD inverse'!$A$56:$BH$56,1,'FD mesh'!$B$15+1)*Setup!$B$22</f>
        <v>0</v>
      </c>
      <c r="BG191" s="0" t="n">
        <f aca="false">SUMPRODUCT('FD inverse'!$A$57:$BH$57,'FD mesh'!$B$84:$BI$84,$E190:$BL190)+'FD inverse'!$A$57*$C191/Setup!$B$17+INDEX('FD inverse'!$A$57:$BH$57,1,'FD mesh'!$B$15+1)*Setup!$B$22</f>
        <v>0</v>
      </c>
      <c r="BH191" s="0" t="n">
        <f aca="false">SUMPRODUCT('FD inverse'!$A$58:$BH$58,'FD mesh'!$B$84:$BI$84,$E190:$BL190)+'FD inverse'!$A$58*$C191/Setup!$B$17+INDEX('FD inverse'!$A$58:$BH$58,1,'FD mesh'!$B$15+1)*Setup!$B$22</f>
        <v>0</v>
      </c>
      <c r="BI191" s="0" t="n">
        <f aca="false">SUMPRODUCT('FD inverse'!$A$59:$BH$59,'FD mesh'!$B$84:$BI$84,$E190:$BL190)+'FD inverse'!$A$59*$C191/Setup!$B$17+INDEX('FD inverse'!$A$59:$BH$59,1,'FD mesh'!$B$15+1)*Setup!$B$22</f>
        <v>0</v>
      </c>
      <c r="BJ191" s="0" t="n">
        <f aca="false">SUMPRODUCT('FD inverse'!$A$60:$BH$60,'FD mesh'!$B$84:$BI$84,$E190:$BL190)+'FD inverse'!$A$60*$C191/Setup!$B$17+INDEX('FD inverse'!$A$60:$BH$60,1,'FD mesh'!$B$15+1)*Setup!$B$22</f>
        <v>0</v>
      </c>
      <c r="BK191" s="0" t="n">
        <f aca="false">SUMPRODUCT('FD inverse'!$A$61:$BH$61,'FD mesh'!$B$84:$BI$84,$E190:$BL190)+'FD inverse'!$A$61*$C191/Setup!$B$17+INDEX('FD inverse'!$A$61:$BH$61,1,'FD mesh'!$B$15+1)*Setup!$B$22</f>
        <v>0</v>
      </c>
      <c r="BL191" s="0" t="n">
        <f aca="false">SUMPRODUCT('FD inverse'!$A$62:$BH$62,'FD mesh'!$B$84:$BI$84,$E190:$BL190)+'FD inverse'!$A$62*$C191/Setup!$B$17+INDEX('FD inverse'!$A$62:$BH$62,1,'FD mesh'!$B$15+1)*Setup!$B$22</f>
        <v>0</v>
      </c>
    </row>
    <row r="192" customFormat="false" ht="15" hidden="false" customHeight="false" outlineLevel="0" collapsed="false">
      <c r="A192" s="0" t="n">
        <v>187</v>
      </c>
      <c r="B192" s="0" t="n">
        <f aca="false">A192*Setup!$B$11/3600</f>
        <v>15.5833333333333</v>
      </c>
      <c r="C192" s="0" t="n">
        <f aca="false">Setup!$B$7+Setup!$B$8*COS(2*PI()*(B192-Setup!$B$9)/24)</f>
        <v>27.9762253528893</v>
      </c>
      <c r="D192" s="0" t="n">
        <f aca="false">(C192-E192)/Setup!$B$17</f>
        <v>25.7114549359679</v>
      </c>
      <c r="E192" s="0" t="n">
        <f aca="false">SUMPRODUCT('FD inverse'!$A$3:$BH$3,'FD mesh'!$B$84:$BI$84,$E191:$BL191)+'FD inverse'!$A$3*$C192/Setup!$B$17+INDEX('FD inverse'!$A$3:$BH$3,1,'FD mesh'!$B$15+1)*Setup!$B$22</f>
        <v>24.6337362112135</v>
      </c>
      <c r="F192" s="0" t="n">
        <f aca="false">SUMPRODUCT('FD inverse'!$A$4:$BH$4,'FD mesh'!$B$84:$BI$84,$E191:$BL191)+'FD inverse'!$A$4*$C192/Setup!$B$17+INDEX('FD inverse'!$A$4:$BH$4,1,'FD mesh'!$B$15+1)*Setup!$B$22</f>
        <v>23.8734879909007</v>
      </c>
      <c r="G192" s="0" t="n">
        <f aca="false">SUMPRODUCT('FD inverse'!$A$5:$BH$5,'FD mesh'!$B$84:$BI$84,$E191:$BL191)+'FD inverse'!$A$5*$C192/Setup!$B$17+INDEX('FD inverse'!$A$5:$BH$5,1,'FD mesh'!$B$15+1)*Setup!$B$22</f>
        <v>23.1243182377164</v>
      </c>
      <c r="H192" s="0" t="n">
        <f aca="false">SUMPRODUCT('FD inverse'!$A$6:$BH$6,'FD mesh'!$B$84:$BI$84,$E191:$BL191)+'FD inverse'!$A$6*$C192/Setup!$B$17+INDEX('FD inverse'!$A$6:$BH$6,1,'FD mesh'!$B$15+1)*Setup!$B$22</f>
        <v>20.6273095206677</v>
      </c>
      <c r="I192" s="0" t="n">
        <f aca="false">SUMPRODUCT('FD inverse'!$A$7:$BH$7,'FD mesh'!$B$84:$BI$84,$E191:$BL191)+'FD inverse'!$A$7*$C192/Setup!$B$17+INDEX('FD inverse'!$A$7:$BH$7,1,'FD mesh'!$B$15+1)*Setup!$B$22</f>
        <v>20.4164931623639</v>
      </c>
      <c r="J192" s="0" t="n">
        <f aca="false">SUMPRODUCT('FD inverse'!$A$8:$BH$8,'FD mesh'!$B$84:$BI$84,$E191:$BL191)+'FD inverse'!$A$8*$C192/Setup!$B$17+INDEX('FD inverse'!$A$8:$BH$8,1,'FD mesh'!$B$15+1)*Setup!$B$22</f>
        <v>20.2262965091252</v>
      </c>
      <c r="K192" s="0" t="n">
        <f aca="false">SUMPRODUCT('FD inverse'!$A$9:$BH$9,'FD mesh'!$B$84:$BI$84,$E191:$BL191)+'FD inverse'!$A$9*$C192/Setup!$B$17+INDEX('FD inverse'!$A$9:$BH$9,1,'FD mesh'!$B$15+1)*Setup!$B$22</f>
        <v>20.0569446632004</v>
      </c>
      <c r="L192" s="0" t="n">
        <f aca="false">SUMPRODUCT('FD inverse'!$A$10:$BH$10,'FD mesh'!$B$84:$BI$84,$E191:$BL191)+'FD inverse'!$A$10*$C192/Setup!$B$17+INDEX('FD inverse'!$A$10:$BH$10,1,'FD mesh'!$B$15+1)*Setup!$B$22</f>
        <v>19.9085980509399</v>
      </c>
      <c r="M192" s="0" t="n">
        <f aca="false">SUMPRODUCT('FD inverse'!$A$11:$BH$11,'FD mesh'!$B$84:$BI$84,$E191:$BL191)+'FD inverse'!$A$11*$C192/Setup!$B$17+INDEX('FD inverse'!$A$11:$BH$11,1,'FD mesh'!$B$15+1)*Setup!$B$22</f>
        <v>19.7813649073423</v>
      </c>
      <c r="N192" s="0" t="n">
        <f aca="false">SUMPRODUCT('FD inverse'!$A$12:$BH$12,'FD mesh'!$B$84:$BI$84,$E191:$BL191)+'FD inverse'!$A$12*$C192/Setup!$B$17+INDEX('FD inverse'!$A$12:$BH$12,1,'FD mesh'!$B$15+1)*Setup!$B$22</f>
        <v>19.675312061736</v>
      </c>
      <c r="O192" s="0" t="n">
        <f aca="false">SUMPRODUCT('FD inverse'!$A$13:$BH$13,'FD mesh'!$B$84:$BI$84,$E191:$BL191)+'FD inverse'!$A$13*$C192/Setup!$B$17+INDEX('FD inverse'!$A$13:$BH$13,1,'FD mesh'!$B$15+1)*Setup!$B$22</f>
        <v>19.5904740421316</v>
      </c>
      <c r="P192" s="0" t="n">
        <f aca="false">SUMPRODUCT('FD inverse'!$A$14:$BH$14,'FD mesh'!$B$84:$BI$84,$E191:$BL191)+'FD inverse'!$A$14*$C192/Setup!$B$17+INDEX('FD inverse'!$A$14:$BH$14,1,'FD mesh'!$B$15+1)*Setup!$B$22</f>
        <v>19.5268605168171</v>
      </c>
      <c r="Q192" s="0" t="n">
        <f aca="false">SUMPRODUCT('FD inverse'!$A$15:$BH$15,'FD mesh'!$B$84:$BI$84,$E191:$BL191)+'FD inverse'!$A$15*$C192/Setup!$B$17+INDEX('FD inverse'!$A$15:$BH$15,1,'FD mesh'!$B$15+1)*Setup!$B$22</f>
        <v>19.4844620912267</v>
      </c>
      <c r="R192" s="0" t="n">
        <f aca="false">SUMPRODUCT('FD inverse'!$A$16:$BH$16,'FD mesh'!$B$84:$BI$84,$E191:$BL191)+'FD inverse'!$A$16*$C192/Setup!$B$17+INDEX('FD inverse'!$A$16:$BH$16,1,'FD mesh'!$B$15+1)*Setup!$B$22</f>
        <v>19.4632544762769</v>
      </c>
      <c r="S192" s="0" t="n">
        <f aca="false">SUMPRODUCT('FD inverse'!$A$17:$BH$17,'FD mesh'!$B$84:$BI$84,$E191:$BL191)+'FD inverse'!$A$17*$C192/Setup!$B$17+INDEX('FD inverse'!$A$17:$BH$17,1,'FD mesh'!$B$15+1)*Setup!$B$22</f>
        <v>19.1253163919443</v>
      </c>
      <c r="T192" s="0" t="n">
        <f aca="false">SUMPRODUCT('FD inverse'!$A$18:$BH$18,'FD mesh'!$B$84:$BI$84,$E191:$BL191)+'FD inverse'!$A$18*$C192/Setup!$B$17+INDEX('FD inverse'!$A$18:$BH$18,1,'FD mesh'!$B$15+1)*Setup!$B$22</f>
        <v>18.7972472355171</v>
      </c>
      <c r="U192" s="0" t="n">
        <f aca="false">SUMPRODUCT('FD inverse'!$A$19:$BH$19,'FD mesh'!$B$84:$BI$84,$E191:$BL191)+'FD inverse'!$A$19*$C192/Setup!$B$17+INDEX('FD inverse'!$A$19:$BH$19,1,'FD mesh'!$B$15+1)*Setup!$B$22</f>
        <v>18.4783621824526</v>
      </c>
      <c r="V192" s="0" t="n">
        <f aca="false">SUMPRODUCT('FD inverse'!$A$20:$BH$20,'FD mesh'!$B$84:$BI$84,$E191:$BL191)+'FD inverse'!$A$20*$C192/Setup!$B$17+INDEX('FD inverse'!$A$20:$BH$20,1,'FD mesh'!$B$15+1)*Setup!$B$22</f>
        <v>18.1679755691185</v>
      </c>
      <c r="W192" s="0" t="n">
        <f aca="false">SUMPRODUCT('FD inverse'!$A$21:$BH$21,'FD mesh'!$B$84:$BI$84,$E191:$BL191)+'FD inverse'!$A$21*$C192/Setup!$B$17+INDEX('FD inverse'!$A$21:$BH$21,1,'FD mesh'!$B$15+1)*Setup!$B$22</f>
        <v>17.8654016297849</v>
      </c>
      <c r="X192" s="0" t="n">
        <f aca="false">SUMPRODUCT('FD inverse'!$A$22:$BH$22,'FD mesh'!$B$84:$BI$84,$E191:$BL191)+'FD inverse'!$A$22*$C192/Setup!$B$17+INDEX('FD inverse'!$A$22:$BH$22,1,'FD mesh'!$B$15+1)*Setup!$B$22</f>
        <v>17.5699550788208</v>
      </c>
      <c r="Y192" s="0" t="n">
        <f aca="false">SUMPRODUCT('FD inverse'!$A$23:$BH$23,'FD mesh'!$B$84:$BI$84,$E191:$BL191)+'FD inverse'!$A$23*$C192/Setup!$B$17+INDEX('FD inverse'!$A$23:$BH$23,1,'FD mesh'!$B$15+1)*Setup!$B$22</f>
        <v>17.280951552086</v>
      </c>
      <c r="Z192" s="0" t="n">
        <f aca="false">SUMPRODUCT('FD inverse'!$A$24:$BH$24,'FD mesh'!$B$84:$BI$84,$E191:$BL191)+'FD inverse'!$A$24*$C192/Setup!$B$17+INDEX('FD inverse'!$A$24:$BH$24,1,'FD mesh'!$B$15+1)*Setup!$B$22</f>
        <v>16.9977079212009</v>
      </c>
      <c r="AA192" s="0" t="n">
        <f aca="false">SUMPRODUCT('FD inverse'!$A$25:$BH$25,'FD mesh'!$B$84:$BI$84,$E191:$BL191)+'FD inverse'!$A$25*$C192/Setup!$B$17+INDEX('FD inverse'!$A$25:$BH$25,1,'FD mesh'!$B$15+1)*Setup!$B$22</f>
        <v>16.7195424940843</v>
      </c>
      <c r="AB192" s="0" t="n">
        <f aca="false">SUMPRODUCT('FD inverse'!$A$26:$BH$26,'FD mesh'!$B$84:$BI$84,$E191:$BL191)+'FD inverse'!$A$26*$C192/Setup!$B$17+INDEX('FD inverse'!$A$26:$BH$26,1,'FD mesh'!$B$15+1)*Setup!$B$22</f>
        <v>16.4457751148612</v>
      </c>
      <c r="AC192" s="0" t="n">
        <f aca="false">SUMPRODUCT('FD inverse'!$A$27:$BH$27,'FD mesh'!$B$84:$BI$84,$E191:$BL191)+'FD inverse'!$A$27*$C192/Setup!$B$17+INDEX('FD inverse'!$A$27:$BH$27,1,'FD mesh'!$B$15+1)*Setup!$B$22</f>
        <v>16.1757271759739</v>
      </c>
      <c r="AD192" s="0" t="n">
        <f aca="false">SUMPRODUCT('FD inverse'!$A$28:$BH$28,'FD mesh'!$B$84:$BI$84,$E191:$BL191)+'FD inverse'!$A$28*$C192/Setup!$B$17+INDEX('FD inverse'!$A$28:$BH$28,1,'FD mesh'!$B$15+1)*Setup!$B$22</f>
        <v>15.9087215550826</v>
      </c>
      <c r="AE192" s="0" t="n">
        <f aca="false">SUMPRODUCT('FD inverse'!$A$29:$BH$29,'FD mesh'!$B$84:$BI$84,$E191:$BL191)+'FD inverse'!$A$29*$C192/Setup!$B$17+INDEX('FD inverse'!$A$29:$BH$29,1,'FD mesh'!$B$15+1)*Setup!$B$22</f>
        <v>15.6440824891116</v>
      </c>
      <c r="AF192" s="0" t="n">
        <f aca="false">SUMPRODUCT('FD inverse'!$A$30:$BH$30,'FD mesh'!$B$84:$BI$84,$E191:$BL191)+'FD inverse'!$A$30*$C192/Setup!$B$17+INDEX('FD inverse'!$A$30:$BH$30,1,'FD mesh'!$B$15+1)*Setup!$B$22</f>
        <v>15.3811353976064</v>
      </c>
      <c r="AG192" s="0" t="n">
        <f aca="false">SUMPRODUCT('FD inverse'!$A$31:$BH$31,'FD mesh'!$B$84:$BI$84,$E191:$BL191)+'FD inverse'!$A$31*$C192/Setup!$B$17+INDEX('FD inverse'!$A$31:$BH$31,1,'FD mesh'!$B$15+1)*Setup!$B$22</f>
        <v>15.1192066673934</v>
      </c>
      <c r="AH192" s="0" t="n">
        <f aca="false">SUMPRODUCT('FD inverse'!$A$32:$BH$32,'FD mesh'!$B$84:$BI$84,$E191:$BL191)+'FD inverse'!$A$32*$C192/Setup!$B$17+INDEX('FD inverse'!$A$32:$BH$32,1,'FD mesh'!$B$15+1)*Setup!$B$22</f>
        <v>15.1084711140153</v>
      </c>
      <c r="AI192" s="0" t="n">
        <f aca="false">SUMPRODUCT('FD inverse'!$A$33:$BH$33,'FD mesh'!$B$84:$BI$84,$E191:$BL191)+'FD inverse'!$A$33*$C192/Setup!$B$17+INDEX('FD inverse'!$A$33:$BH$33,1,'FD mesh'!$B$15+1)*Setup!$B$22</f>
        <v>15.098281757723</v>
      </c>
      <c r="AJ192" s="0" t="n">
        <f aca="false">SUMPRODUCT('FD inverse'!$A$34:$BH$34,'FD mesh'!$B$84:$BI$84,$E191:$BL191)+'FD inverse'!$A$34*$C192/Setup!$B$17+INDEX('FD inverse'!$A$34:$BH$34,1,'FD mesh'!$B$15+1)*Setup!$B$22</f>
        <v>15.0885918645259</v>
      </c>
      <c r="AK192" s="0" t="n">
        <f aca="false">SUMPRODUCT('FD inverse'!$A$35:$BH$35,'FD mesh'!$B$84:$BI$84,$E191:$BL191)+'FD inverse'!$A$35*$C192/Setup!$B$17+INDEX('FD inverse'!$A$35:$BH$35,1,'FD mesh'!$B$15+1)*Setup!$B$22</f>
        <v>15.0793559880982</v>
      </c>
      <c r="AL192" s="0" t="n">
        <f aca="false">SUMPRODUCT('FD inverse'!$A$36:$BH$36,'FD mesh'!$B$84:$BI$84,$E191:$BL191)+'FD inverse'!$A$36*$C192/Setup!$B$17+INDEX('FD inverse'!$A$36:$BH$36,1,'FD mesh'!$B$15+1)*Setup!$B$22</f>
        <v>15.0705299012534</v>
      </c>
      <c r="AM192" s="0" t="n">
        <f aca="false">SUMPRODUCT('FD inverse'!$A$37:$BH$37,'FD mesh'!$B$84:$BI$84,$E191:$BL191)+'FD inverse'!$A$37*$C192/Setup!$B$17+INDEX('FD inverse'!$A$37:$BH$37,1,'FD mesh'!$B$15+1)*Setup!$B$22</f>
        <v>15.0620705165638</v>
      </c>
      <c r="AN192" s="0" t="n">
        <f aca="false">SUMPRODUCT('FD inverse'!$A$38:$BH$38,'FD mesh'!$B$84:$BI$84,$E191:$BL191)+'FD inverse'!$A$38*$C192/Setup!$B$17+INDEX('FD inverse'!$A$38:$BH$38,1,'FD mesh'!$B$15+1)*Setup!$B$22</f>
        <v>15.0539357977916</v>
      </c>
      <c r="AO192" s="0" t="n">
        <f aca="false">SUMPRODUCT('FD inverse'!$A$39:$BH$39,'FD mesh'!$B$84:$BI$84,$E191:$BL191)+'FD inverse'!$A$39*$C192/Setup!$B$17+INDEX('FD inverse'!$A$39:$BH$39,1,'FD mesh'!$B$15+1)*Setup!$B$22</f>
        <v>15.046084663603</v>
      </c>
      <c r="AP192" s="0" t="n">
        <f aca="false">SUMPRODUCT('FD inverse'!$A$40:$BH$40,'FD mesh'!$B$84:$BI$84,$E191:$BL191)+'FD inverse'!$A$40*$C192/Setup!$B$17+INDEX('FD inverse'!$A$40:$BH$40,1,'FD mesh'!$B$15+1)*Setup!$B$22</f>
        <v>15.0384768848483</v>
      </c>
      <c r="AQ192" s="0" t="n">
        <f aca="false">SUMPRODUCT('FD inverse'!$A$41:$BH$41,'FD mesh'!$B$84:$BI$84,$E191:$BL191)+'FD inverse'!$A$41*$C192/Setup!$B$17+INDEX('FD inverse'!$A$41:$BH$41,1,'FD mesh'!$B$15+1)*Setup!$B$22</f>
        <v>15.0310729765315</v>
      </c>
      <c r="AR192" s="0" t="n">
        <f aca="false">SUMPRODUCT('FD inverse'!$A$42:$BH$42,'FD mesh'!$B$84:$BI$84,$E191:$BL191)+'FD inverse'!$A$42*$C192/Setup!$B$17+INDEX('FD inverse'!$A$42:$BH$42,1,'FD mesh'!$B$15+1)*Setup!$B$22</f>
        <v>15.0238340854441</v>
      </c>
      <c r="AS192" s="0" t="n">
        <f aca="false">SUMPRODUCT('FD inverse'!$A$43:$BH$43,'FD mesh'!$B$84:$BI$84,$E191:$BL191)+'FD inverse'!$A$43*$C192/Setup!$B$17+INDEX('FD inverse'!$A$43:$BH$43,1,'FD mesh'!$B$15+1)*Setup!$B$22</f>
        <v>0</v>
      </c>
      <c r="AT192" s="0" t="n">
        <f aca="false">SUMPRODUCT('FD inverse'!$A$44:$BH$44,'FD mesh'!$B$84:$BI$84,$E191:$BL191)+'FD inverse'!$A$44*$C192/Setup!$B$17+INDEX('FD inverse'!$A$44:$BH$44,1,'FD mesh'!$B$15+1)*Setup!$B$22</f>
        <v>0</v>
      </c>
      <c r="AU192" s="0" t="n">
        <f aca="false">SUMPRODUCT('FD inverse'!$A$45:$BH$45,'FD mesh'!$B$84:$BI$84,$E191:$BL191)+'FD inverse'!$A$45*$C192/Setup!$B$17+INDEX('FD inverse'!$A$45:$BH$45,1,'FD mesh'!$B$15+1)*Setup!$B$22</f>
        <v>0</v>
      </c>
      <c r="AV192" s="0" t="n">
        <f aca="false">SUMPRODUCT('FD inverse'!$A$46:$BH$46,'FD mesh'!$B$84:$BI$84,$E191:$BL191)+'FD inverse'!$A$46*$C192/Setup!$B$17+INDEX('FD inverse'!$A$46:$BH$46,1,'FD mesh'!$B$15+1)*Setup!$B$22</f>
        <v>0</v>
      </c>
      <c r="AW192" s="0" t="n">
        <f aca="false">SUMPRODUCT('FD inverse'!$A$47:$BH$47,'FD mesh'!$B$84:$BI$84,$E191:$BL191)+'FD inverse'!$A$47*$C192/Setup!$B$17+INDEX('FD inverse'!$A$47:$BH$47,1,'FD mesh'!$B$15+1)*Setup!$B$22</f>
        <v>0</v>
      </c>
      <c r="AX192" s="0" t="n">
        <f aca="false">SUMPRODUCT('FD inverse'!$A$48:$BH$48,'FD mesh'!$B$84:$BI$84,$E191:$BL191)+'FD inverse'!$A$48*$C192/Setup!$B$17+INDEX('FD inverse'!$A$48:$BH$48,1,'FD mesh'!$B$15+1)*Setup!$B$22</f>
        <v>0</v>
      </c>
      <c r="AY192" s="0" t="n">
        <f aca="false">SUMPRODUCT('FD inverse'!$A$49:$BH$49,'FD mesh'!$B$84:$BI$84,$E191:$BL191)+'FD inverse'!$A$49*$C192/Setup!$B$17+INDEX('FD inverse'!$A$49:$BH$49,1,'FD mesh'!$B$15+1)*Setup!$B$22</f>
        <v>0</v>
      </c>
      <c r="AZ192" s="0" t="n">
        <f aca="false">SUMPRODUCT('FD inverse'!$A$50:$BH$50,'FD mesh'!$B$84:$BI$84,$E191:$BL191)+'FD inverse'!$A$50*$C192/Setup!$B$17+INDEX('FD inverse'!$A$50:$BH$50,1,'FD mesh'!$B$15+1)*Setup!$B$22</f>
        <v>0</v>
      </c>
      <c r="BA192" s="0" t="n">
        <f aca="false">SUMPRODUCT('FD inverse'!$A$51:$BH$51,'FD mesh'!$B$84:$BI$84,$E191:$BL191)+'FD inverse'!$A$51*$C192/Setup!$B$17+INDEX('FD inverse'!$A$51:$BH$51,1,'FD mesh'!$B$15+1)*Setup!$B$22</f>
        <v>0</v>
      </c>
      <c r="BB192" s="0" t="n">
        <f aca="false">SUMPRODUCT('FD inverse'!$A$52:$BH$52,'FD mesh'!$B$84:$BI$84,$E191:$BL191)+'FD inverse'!$A$52*$C192/Setup!$B$17+INDEX('FD inverse'!$A$52:$BH$52,1,'FD mesh'!$B$15+1)*Setup!$B$22</f>
        <v>0</v>
      </c>
      <c r="BC192" s="0" t="n">
        <f aca="false">SUMPRODUCT('FD inverse'!$A$53:$BH$53,'FD mesh'!$B$84:$BI$84,$E191:$BL191)+'FD inverse'!$A$53*$C192/Setup!$B$17+INDEX('FD inverse'!$A$53:$BH$53,1,'FD mesh'!$B$15+1)*Setup!$B$22</f>
        <v>0</v>
      </c>
      <c r="BD192" s="0" t="n">
        <f aca="false">SUMPRODUCT('FD inverse'!$A$54:$BH$54,'FD mesh'!$B$84:$BI$84,$E191:$BL191)+'FD inverse'!$A$54*$C192/Setup!$B$17+INDEX('FD inverse'!$A$54:$BH$54,1,'FD mesh'!$B$15+1)*Setup!$B$22</f>
        <v>0</v>
      </c>
      <c r="BE192" s="0" t="n">
        <f aca="false">SUMPRODUCT('FD inverse'!$A$55:$BH$55,'FD mesh'!$B$84:$BI$84,$E191:$BL191)+'FD inverse'!$A$55*$C192/Setup!$B$17+INDEX('FD inverse'!$A$55:$BH$55,1,'FD mesh'!$B$15+1)*Setup!$B$22</f>
        <v>0</v>
      </c>
      <c r="BF192" s="0" t="n">
        <f aca="false">SUMPRODUCT('FD inverse'!$A$56:$BH$56,'FD mesh'!$B$84:$BI$84,$E191:$BL191)+'FD inverse'!$A$56*$C192/Setup!$B$17+INDEX('FD inverse'!$A$56:$BH$56,1,'FD mesh'!$B$15+1)*Setup!$B$22</f>
        <v>0</v>
      </c>
      <c r="BG192" s="0" t="n">
        <f aca="false">SUMPRODUCT('FD inverse'!$A$57:$BH$57,'FD mesh'!$B$84:$BI$84,$E191:$BL191)+'FD inverse'!$A$57*$C192/Setup!$B$17+INDEX('FD inverse'!$A$57:$BH$57,1,'FD mesh'!$B$15+1)*Setup!$B$22</f>
        <v>0</v>
      </c>
      <c r="BH192" s="0" t="n">
        <f aca="false">SUMPRODUCT('FD inverse'!$A$58:$BH$58,'FD mesh'!$B$84:$BI$84,$E191:$BL191)+'FD inverse'!$A$58*$C192/Setup!$B$17+INDEX('FD inverse'!$A$58:$BH$58,1,'FD mesh'!$B$15+1)*Setup!$B$22</f>
        <v>0</v>
      </c>
      <c r="BI192" s="0" t="n">
        <f aca="false">SUMPRODUCT('FD inverse'!$A$59:$BH$59,'FD mesh'!$B$84:$BI$84,$E191:$BL191)+'FD inverse'!$A$59*$C192/Setup!$B$17+INDEX('FD inverse'!$A$59:$BH$59,1,'FD mesh'!$B$15+1)*Setup!$B$22</f>
        <v>0</v>
      </c>
      <c r="BJ192" s="0" t="n">
        <f aca="false">SUMPRODUCT('FD inverse'!$A$60:$BH$60,'FD mesh'!$B$84:$BI$84,$E191:$BL191)+'FD inverse'!$A$60*$C192/Setup!$B$17+INDEX('FD inverse'!$A$60:$BH$60,1,'FD mesh'!$B$15+1)*Setup!$B$22</f>
        <v>0</v>
      </c>
      <c r="BK192" s="0" t="n">
        <f aca="false">SUMPRODUCT('FD inverse'!$A$61:$BH$61,'FD mesh'!$B$84:$BI$84,$E191:$BL191)+'FD inverse'!$A$61*$C192/Setup!$B$17+INDEX('FD inverse'!$A$61:$BH$61,1,'FD mesh'!$B$15+1)*Setup!$B$22</f>
        <v>0</v>
      </c>
      <c r="BL192" s="0" t="n">
        <f aca="false">SUMPRODUCT('FD inverse'!$A$62:$BH$62,'FD mesh'!$B$84:$BI$84,$E191:$BL191)+'FD inverse'!$A$62*$C192/Setup!$B$17+INDEX('FD inverse'!$A$62:$BH$62,1,'FD mesh'!$B$15+1)*Setup!$B$22</f>
        <v>0</v>
      </c>
    </row>
    <row r="193" customFormat="false" ht="15" hidden="false" customHeight="false" outlineLevel="0" collapsed="false">
      <c r="A193" s="0" t="n">
        <v>188</v>
      </c>
      <c r="B193" s="0" t="n">
        <f aca="false">A193*Setup!$B$11/3600</f>
        <v>15.6666666666667</v>
      </c>
      <c r="C193" s="0" t="n">
        <f aca="false">Setup!$B$7+Setup!$B$8*COS(2*PI()*(B193-Setup!$B$9)/24)</f>
        <v>27.984778792367</v>
      </c>
      <c r="D193" s="0" t="n">
        <f aca="false">(C193-E193)/Setup!$B$17</f>
        <v>25.6098452101632</v>
      </c>
      <c r="E193" s="0" t="n">
        <f aca="false">SUMPRODUCT('FD inverse'!$A$3:$BH$3,'FD mesh'!$B$84:$BI$84,$E192:$BL192)+'FD inverse'!$A$3*$C193/Setup!$B$17+INDEX('FD inverse'!$A$3:$BH$3,1,'FD mesh'!$B$15+1)*Setup!$B$22</f>
        <v>24.6554989150458</v>
      </c>
      <c r="F193" s="0" t="n">
        <f aca="false">SUMPRODUCT('FD inverse'!$A$4:$BH$4,'FD mesh'!$B$84:$BI$84,$E192:$BL192)+'FD inverse'!$A$4*$C193/Setup!$B$17+INDEX('FD inverse'!$A$4:$BH$4,1,'FD mesh'!$B$15+1)*Setup!$B$22</f>
        <v>23.8980239499251</v>
      </c>
      <c r="G193" s="0" t="n">
        <f aca="false">SUMPRODUCT('FD inverse'!$A$5:$BH$5,'FD mesh'!$B$84:$BI$84,$E192:$BL192)+'FD inverse'!$A$5*$C193/Setup!$B$17+INDEX('FD inverse'!$A$5:$BH$5,1,'FD mesh'!$B$15+1)*Setup!$B$22</f>
        <v>23.1511982725756</v>
      </c>
      <c r="H193" s="0" t="n">
        <f aca="false">SUMPRODUCT('FD inverse'!$A$6:$BH$6,'FD mesh'!$B$84:$BI$84,$E192:$BL192)+'FD inverse'!$A$6*$C193/Setup!$B$17+INDEX('FD inverse'!$A$6:$BH$6,1,'FD mesh'!$B$15+1)*Setup!$B$22</f>
        <v>20.6614640220992</v>
      </c>
      <c r="I193" s="0" t="n">
        <f aca="false">SUMPRODUCT('FD inverse'!$A$7:$BH$7,'FD mesh'!$B$84:$BI$84,$E192:$BL192)+'FD inverse'!$A$7*$C193/Setup!$B$17+INDEX('FD inverse'!$A$7:$BH$7,1,'FD mesh'!$B$15+1)*Setup!$B$22</f>
        <v>20.4512086316239</v>
      </c>
      <c r="J193" s="0" t="n">
        <f aca="false">SUMPRODUCT('FD inverse'!$A$8:$BH$8,'FD mesh'!$B$84:$BI$84,$E192:$BL192)+'FD inverse'!$A$8*$C193/Setup!$B$17+INDEX('FD inverse'!$A$8:$BH$8,1,'FD mesh'!$B$15+1)*Setup!$B$22</f>
        <v>20.2614343439568</v>
      </c>
      <c r="K193" s="0" t="n">
        <f aca="false">SUMPRODUCT('FD inverse'!$A$9:$BH$9,'FD mesh'!$B$84:$BI$84,$E192:$BL192)+'FD inverse'!$A$9*$C193/Setup!$B$17+INDEX('FD inverse'!$A$9:$BH$9,1,'FD mesh'!$B$15+1)*Setup!$B$22</f>
        <v>20.0923903423261</v>
      </c>
      <c r="L193" s="0" t="n">
        <f aca="false">SUMPRODUCT('FD inverse'!$A$10:$BH$10,'FD mesh'!$B$84:$BI$84,$E192:$BL192)+'FD inverse'!$A$10*$C193/Setup!$B$17+INDEX('FD inverse'!$A$10:$BH$10,1,'FD mesh'!$B$15+1)*Setup!$B$22</f>
        <v>19.9442582457843</v>
      </c>
      <c r="M193" s="0" t="n">
        <f aca="false">SUMPRODUCT('FD inverse'!$A$11:$BH$11,'FD mesh'!$B$84:$BI$84,$E192:$BL192)+'FD inverse'!$A$11*$C193/Setup!$B$17+INDEX('FD inverse'!$A$11:$BH$11,1,'FD mesh'!$B$15+1)*Setup!$B$22</f>
        <v>19.8171646122775</v>
      </c>
      <c r="N193" s="0" t="n">
        <f aca="false">SUMPRODUCT('FD inverse'!$A$12:$BH$12,'FD mesh'!$B$84:$BI$84,$E192:$BL192)+'FD inverse'!$A$12*$C193/Setup!$B$17+INDEX('FD inverse'!$A$12:$BH$12,1,'FD mesh'!$B$15+1)*Setup!$B$22</f>
        <v>19.711191748644</v>
      </c>
      <c r="O193" s="0" t="n">
        <f aca="false">SUMPRODUCT('FD inverse'!$A$13:$BH$13,'FD mesh'!$B$84:$BI$84,$E192:$BL192)+'FD inverse'!$A$13*$C193/Setup!$B$17+INDEX('FD inverse'!$A$13:$BH$13,1,'FD mesh'!$B$15+1)*Setup!$B$22</f>
        <v>19.6263868418884</v>
      </c>
      <c r="P193" s="0" t="n">
        <f aca="false">SUMPRODUCT('FD inverse'!$A$14:$BH$14,'FD mesh'!$B$84:$BI$84,$E192:$BL192)+'FD inverse'!$A$14*$C193/Setup!$B$17+INDEX('FD inverse'!$A$14:$BH$14,1,'FD mesh'!$B$15+1)*Setup!$B$22</f>
        <v>19.5627694276146</v>
      </c>
      <c r="Q193" s="0" t="n">
        <f aca="false">SUMPRODUCT('FD inverse'!$A$15:$BH$15,'FD mesh'!$B$84:$BI$84,$E192:$BL192)+'FD inverse'!$A$15*$C193/Setup!$B$17+INDEX('FD inverse'!$A$15:$BH$15,1,'FD mesh'!$B$15+1)*Setup!$B$22</f>
        <v>19.5203372114516</v>
      </c>
      <c r="R193" s="0" t="n">
        <f aca="false">SUMPRODUCT('FD inverse'!$A$16:$BH$16,'FD mesh'!$B$84:$BI$84,$E192:$BL192)+'FD inverse'!$A$16*$C193/Setup!$B$17+INDEX('FD inverse'!$A$16:$BH$16,1,'FD mesh'!$B$15+1)*Setup!$B$22</f>
        <v>19.499070257958</v>
      </c>
      <c r="S193" s="0" t="n">
        <f aca="false">SUMPRODUCT('FD inverse'!$A$17:$BH$17,'FD mesh'!$B$84:$BI$84,$E192:$BL192)+'FD inverse'!$A$17*$C193/Setup!$B$17+INDEX('FD inverse'!$A$17:$BH$17,1,'FD mesh'!$B$15+1)*Setup!$B$22</f>
        <v>19.1588241928635</v>
      </c>
      <c r="T193" s="0" t="n">
        <f aca="false">SUMPRODUCT('FD inverse'!$A$18:$BH$18,'FD mesh'!$B$84:$BI$84,$E192:$BL192)+'FD inverse'!$A$18*$C193/Setup!$B$17+INDEX('FD inverse'!$A$18:$BH$18,1,'FD mesh'!$B$15+1)*Setup!$B$22</f>
        <v>18.8284389948967</v>
      </c>
      <c r="U193" s="0" t="n">
        <f aca="false">SUMPRODUCT('FD inverse'!$A$19:$BH$19,'FD mesh'!$B$84:$BI$84,$E192:$BL192)+'FD inverse'!$A$19*$C193/Setup!$B$17+INDEX('FD inverse'!$A$19:$BH$19,1,'FD mesh'!$B$15+1)*Setup!$B$22</f>
        <v>18.5072330861186</v>
      </c>
      <c r="V193" s="0" t="n">
        <f aca="false">SUMPRODUCT('FD inverse'!$A$20:$BH$20,'FD mesh'!$B$84:$BI$84,$E192:$BL192)+'FD inverse'!$A$20*$C193/Setup!$B$17+INDEX('FD inverse'!$A$20:$BH$20,1,'FD mesh'!$B$15+1)*Setup!$B$22</f>
        <v>18.1945234718481</v>
      </c>
      <c r="W193" s="0" t="n">
        <f aca="false">SUMPRODUCT('FD inverse'!$A$21:$BH$21,'FD mesh'!$B$84:$BI$84,$E192:$BL192)+'FD inverse'!$A$21*$C193/Setup!$B$17+INDEX('FD inverse'!$A$21:$BH$21,1,'FD mesh'!$B$15+1)*Setup!$B$22</f>
        <v>17.889626526095</v>
      </c>
      <c r="X193" s="0" t="n">
        <f aca="false">SUMPRODUCT('FD inverse'!$A$22:$BH$22,'FD mesh'!$B$84:$BI$84,$E192:$BL192)+'FD inverse'!$A$22*$C193/Setup!$B$17+INDEX('FD inverse'!$A$22:$BH$22,1,'FD mesh'!$B$15+1)*Setup!$B$22</f>
        <v>17.5918586212561</v>
      </c>
      <c r="Y193" s="0" t="n">
        <f aca="false">SUMPRODUCT('FD inverse'!$A$23:$BH$23,'FD mesh'!$B$84:$BI$84,$E192:$BL192)+'FD inverse'!$A$23*$C193/Setup!$B$17+INDEX('FD inverse'!$A$23:$BH$23,1,'FD mesh'!$B$15+1)*Setup!$B$22</f>
        <v>17.3005366160482</v>
      </c>
      <c r="Z193" s="0" t="n">
        <f aca="false">SUMPRODUCT('FD inverse'!$A$24:$BH$24,'FD mesh'!$B$84:$BI$84,$E192:$BL192)+'FD inverse'!$A$24*$C193/Setup!$B$17+INDEX('FD inverse'!$A$24:$BH$24,1,'FD mesh'!$B$15+1)*Setup!$B$22</f>
        <v>17.0149782153777</v>
      </c>
      <c r="AA193" s="0" t="n">
        <f aca="false">SUMPRODUCT('FD inverse'!$A$25:$BH$25,'FD mesh'!$B$84:$BI$84,$E192:$BL192)+'FD inverse'!$A$25*$C193/Setup!$B$17+INDEX('FD inverse'!$A$25:$BH$25,1,'FD mesh'!$B$15+1)*Setup!$B$22</f>
        <v>16.734502215565</v>
      </c>
      <c r="AB193" s="0" t="n">
        <f aca="false">SUMPRODUCT('FD inverse'!$A$26:$BH$26,'FD mesh'!$B$84:$BI$84,$E192:$BL192)+'FD inverse'!$A$26*$C193/Setup!$B$17+INDEX('FD inverse'!$A$26:$BH$26,1,'FD mesh'!$B$15+1)*Setup!$B$22</f>
        <v>16.4584286480737</v>
      </c>
      <c r="AC193" s="0" t="n">
        <f aca="false">SUMPRODUCT('FD inverse'!$A$27:$BH$27,'FD mesh'!$B$84:$BI$84,$E192:$BL192)+'FD inverse'!$A$27*$C193/Setup!$B$17+INDEX('FD inverse'!$A$27:$BH$27,1,'FD mesh'!$B$15+1)*Setup!$B$22</f>
        <v>16.1860788346421</v>
      </c>
      <c r="AD193" s="0" t="n">
        <f aca="false">SUMPRODUCT('FD inverse'!$A$28:$BH$28,'FD mesh'!$B$84:$BI$84,$E192:$BL192)+'FD inverse'!$A$28*$C193/Setup!$B$17+INDEX('FD inverse'!$A$28:$BH$28,1,'FD mesh'!$B$15+1)*Setup!$B$22</f>
        <v>15.9167753664757</v>
      </c>
      <c r="AE193" s="0" t="n">
        <f aca="false">SUMPRODUCT('FD inverse'!$A$29:$BH$29,'FD mesh'!$B$84:$BI$84,$E192:$BL192)+'FD inverse'!$A$29*$C193/Setup!$B$17+INDEX('FD inverse'!$A$29:$BH$29,1,'FD mesh'!$B$15+1)*Setup!$B$22</f>
        <v>15.6498420199479</v>
      </c>
      <c r="AF193" s="0" t="n">
        <f aca="false">SUMPRODUCT('FD inverse'!$A$30:$BH$30,'FD mesh'!$B$84:$BI$84,$E192:$BL192)+'FD inverse'!$A$30*$C193/Setup!$B$17+INDEX('FD inverse'!$A$30:$BH$30,1,'FD mesh'!$B$15+1)*Setup!$B$22</f>
        <v>15.3846036210662</v>
      </c>
      <c r="AG193" s="0" t="n">
        <f aca="false">SUMPRODUCT('FD inverse'!$A$31:$BH$31,'FD mesh'!$B$84:$BI$84,$E192:$BL192)+'FD inverse'!$A$31*$C193/Setup!$B$17+INDEX('FD inverse'!$A$31:$BH$31,1,'FD mesh'!$B$15+1)*Setup!$B$22</f>
        <v>15.1203858708027</v>
      </c>
      <c r="AH193" s="0" t="n">
        <f aca="false">SUMPRODUCT('FD inverse'!$A$32:$BH$32,'FD mesh'!$B$84:$BI$84,$E192:$BL192)+'FD inverse'!$A$32*$C193/Setup!$B$17+INDEX('FD inverse'!$A$32:$BH$32,1,'FD mesh'!$B$15+1)*Setup!$B$22</f>
        <v>15.1095552034237</v>
      </c>
      <c r="AI193" s="0" t="n">
        <f aca="false">SUMPRODUCT('FD inverse'!$A$33:$BH$33,'FD mesh'!$B$84:$BI$84,$E192:$BL192)+'FD inverse'!$A$33*$C193/Setup!$B$17+INDEX('FD inverse'!$A$33:$BH$33,1,'FD mesh'!$B$15+1)*Setup!$B$22</f>
        <v>15.0992733270732</v>
      </c>
      <c r="AJ193" s="0" t="n">
        <f aca="false">SUMPRODUCT('FD inverse'!$A$34:$BH$34,'FD mesh'!$B$84:$BI$84,$E192:$BL192)+'FD inverse'!$A$34*$C193/Setup!$B$17+INDEX('FD inverse'!$A$34:$BH$34,1,'FD mesh'!$B$15+1)*Setup!$B$22</f>
        <v>15.0894934059668</v>
      </c>
      <c r="AK193" s="0" t="n">
        <f aca="false">SUMPRODUCT('FD inverse'!$A$35:$BH$35,'FD mesh'!$B$84:$BI$84,$E192:$BL192)+'FD inverse'!$A$35*$C193/Setup!$B$17+INDEX('FD inverse'!$A$35:$BH$35,1,'FD mesh'!$B$15+1)*Setup!$B$22</f>
        <v>15.080169865903</v>
      </c>
      <c r="AL193" s="0" t="n">
        <f aca="false">SUMPRODUCT('FD inverse'!$A$36:$BH$36,'FD mesh'!$B$84:$BI$84,$E192:$BL192)+'FD inverse'!$A$36*$C193/Setup!$B$17+INDEX('FD inverse'!$A$36:$BH$36,1,'FD mesh'!$B$15+1)*Setup!$B$22</f>
        <v>15.0712583295303</v>
      </c>
      <c r="AM193" s="0" t="n">
        <f aca="false">SUMPRODUCT('FD inverse'!$A$37:$BH$37,'FD mesh'!$B$84:$BI$84,$E192:$BL192)+'FD inverse'!$A$37*$C193/Setup!$B$17+INDEX('FD inverse'!$A$37:$BH$37,1,'FD mesh'!$B$15+1)*Setup!$B$22</f>
        <v>15.0627155403294</v>
      </c>
      <c r="AN193" s="0" t="n">
        <f aca="false">SUMPRODUCT('FD inverse'!$A$38:$BH$38,'FD mesh'!$B$84:$BI$84,$E192:$BL192)+'FD inverse'!$A$38*$C193/Setup!$B$17+INDEX('FD inverse'!$A$38:$BH$38,1,'FD mesh'!$B$15+1)*Setup!$B$22</f>
        <v>15.0544992770156</v>
      </c>
      <c r="AO193" s="0" t="n">
        <f aca="false">SUMPRODUCT('FD inverse'!$A$39:$BH$39,'FD mesh'!$B$84:$BI$84,$E192:$BL192)+'FD inverse'!$A$39*$C193/Setup!$B$17+INDEX('FD inverse'!$A$39:$BH$39,1,'FD mesh'!$B$15+1)*Setup!$B$22</f>
        <v>15.0465682598636</v>
      </c>
      <c r="AP193" s="0" t="n">
        <f aca="false">SUMPRODUCT('FD inverse'!$A$40:$BH$40,'FD mesh'!$B$84:$BI$84,$E192:$BL192)+'FD inverse'!$A$40*$C193/Setup!$B$17+INDEX('FD inverse'!$A$40:$BH$40,1,'FD mesh'!$B$15+1)*Setup!$B$22</f>
        <v>15.0388820502777</v>
      </c>
      <c r="AQ193" s="0" t="n">
        <f aca="false">SUMPRODUCT('FD inverse'!$A$41:$BH$41,'FD mesh'!$B$84:$BI$84,$E192:$BL192)+'FD inverse'!$A$41*$C193/Setup!$B$17+INDEX('FD inverse'!$A$41:$BH$41,1,'FD mesh'!$B$15+1)*Setup!$B$22</f>
        <v>15.0314009447643</v>
      </c>
      <c r="AR193" s="0" t="n">
        <f aca="false">SUMPRODUCT('FD inverse'!$A$42:$BH$42,'FD mesh'!$B$84:$BI$84,$E192:$BL192)+'FD inverse'!$A$42*$C193/Setup!$B$17+INDEX('FD inverse'!$A$42:$BH$42,1,'FD mesh'!$B$15+1)*Setup!$B$22</f>
        <v>15.0240858643245</v>
      </c>
      <c r="AS193" s="0" t="n">
        <f aca="false">SUMPRODUCT('FD inverse'!$A$43:$BH$43,'FD mesh'!$B$84:$BI$84,$E192:$BL192)+'FD inverse'!$A$43*$C193/Setup!$B$17+INDEX('FD inverse'!$A$43:$BH$43,1,'FD mesh'!$B$15+1)*Setup!$B$22</f>
        <v>0</v>
      </c>
      <c r="AT193" s="0" t="n">
        <f aca="false">SUMPRODUCT('FD inverse'!$A$44:$BH$44,'FD mesh'!$B$84:$BI$84,$E192:$BL192)+'FD inverse'!$A$44*$C193/Setup!$B$17+INDEX('FD inverse'!$A$44:$BH$44,1,'FD mesh'!$B$15+1)*Setup!$B$22</f>
        <v>0</v>
      </c>
      <c r="AU193" s="0" t="n">
        <f aca="false">SUMPRODUCT('FD inverse'!$A$45:$BH$45,'FD mesh'!$B$84:$BI$84,$E192:$BL192)+'FD inverse'!$A$45*$C193/Setup!$B$17+INDEX('FD inverse'!$A$45:$BH$45,1,'FD mesh'!$B$15+1)*Setup!$B$22</f>
        <v>0</v>
      </c>
      <c r="AV193" s="0" t="n">
        <f aca="false">SUMPRODUCT('FD inverse'!$A$46:$BH$46,'FD mesh'!$B$84:$BI$84,$E192:$BL192)+'FD inverse'!$A$46*$C193/Setup!$B$17+INDEX('FD inverse'!$A$46:$BH$46,1,'FD mesh'!$B$15+1)*Setup!$B$22</f>
        <v>0</v>
      </c>
      <c r="AW193" s="0" t="n">
        <f aca="false">SUMPRODUCT('FD inverse'!$A$47:$BH$47,'FD mesh'!$B$84:$BI$84,$E192:$BL192)+'FD inverse'!$A$47*$C193/Setup!$B$17+INDEX('FD inverse'!$A$47:$BH$47,1,'FD mesh'!$B$15+1)*Setup!$B$22</f>
        <v>0</v>
      </c>
      <c r="AX193" s="0" t="n">
        <f aca="false">SUMPRODUCT('FD inverse'!$A$48:$BH$48,'FD mesh'!$B$84:$BI$84,$E192:$BL192)+'FD inverse'!$A$48*$C193/Setup!$B$17+INDEX('FD inverse'!$A$48:$BH$48,1,'FD mesh'!$B$15+1)*Setup!$B$22</f>
        <v>0</v>
      </c>
      <c r="AY193" s="0" t="n">
        <f aca="false">SUMPRODUCT('FD inverse'!$A$49:$BH$49,'FD mesh'!$B$84:$BI$84,$E192:$BL192)+'FD inverse'!$A$49*$C193/Setup!$B$17+INDEX('FD inverse'!$A$49:$BH$49,1,'FD mesh'!$B$15+1)*Setup!$B$22</f>
        <v>0</v>
      </c>
      <c r="AZ193" s="0" t="n">
        <f aca="false">SUMPRODUCT('FD inverse'!$A$50:$BH$50,'FD mesh'!$B$84:$BI$84,$E192:$BL192)+'FD inverse'!$A$50*$C193/Setup!$B$17+INDEX('FD inverse'!$A$50:$BH$50,1,'FD mesh'!$B$15+1)*Setup!$B$22</f>
        <v>0</v>
      </c>
      <c r="BA193" s="0" t="n">
        <f aca="false">SUMPRODUCT('FD inverse'!$A$51:$BH$51,'FD mesh'!$B$84:$BI$84,$E192:$BL192)+'FD inverse'!$A$51*$C193/Setup!$B$17+INDEX('FD inverse'!$A$51:$BH$51,1,'FD mesh'!$B$15+1)*Setup!$B$22</f>
        <v>0</v>
      </c>
      <c r="BB193" s="0" t="n">
        <f aca="false">SUMPRODUCT('FD inverse'!$A$52:$BH$52,'FD mesh'!$B$84:$BI$84,$E192:$BL192)+'FD inverse'!$A$52*$C193/Setup!$B$17+INDEX('FD inverse'!$A$52:$BH$52,1,'FD mesh'!$B$15+1)*Setup!$B$22</f>
        <v>0</v>
      </c>
      <c r="BC193" s="0" t="n">
        <f aca="false">SUMPRODUCT('FD inverse'!$A$53:$BH$53,'FD mesh'!$B$84:$BI$84,$E192:$BL192)+'FD inverse'!$A$53*$C193/Setup!$B$17+INDEX('FD inverse'!$A$53:$BH$53,1,'FD mesh'!$B$15+1)*Setup!$B$22</f>
        <v>0</v>
      </c>
      <c r="BD193" s="0" t="n">
        <f aca="false">SUMPRODUCT('FD inverse'!$A$54:$BH$54,'FD mesh'!$B$84:$BI$84,$E192:$BL192)+'FD inverse'!$A$54*$C193/Setup!$B$17+INDEX('FD inverse'!$A$54:$BH$54,1,'FD mesh'!$B$15+1)*Setup!$B$22</f>
        <v>0</v>
      </c>
      <c r="BE193" s="0" t="n">
        <f aca="false">SUMPRODUCT('FD inverse'!$A$55:$BH$55,'FD mesh'!$B$84:$BI$84,$E192:$BL192)+'FD inverse'!$A$55*$C193/Setup!$B$17+INDEX('FD inverse'!$A$55:$BH$55,1,'FD mesh'!$B$15+1)*Setup!$B$22</f>
        <v>0</v>
      </c>
      <c r="BF193" s="0" t="n">
        <f aca="false">SUMPRODUCT('FD inverse'!$A$56:$BH$56,'FD mesh'!$B$84:$BI$84,$E192:$BL192)+'FD inverse'!$A$56*$C193/Setup!$B$17+INDEX('FD inverse'!$A$56:$BH$56,1,'FD mesh'!$B$15+1)*Setup!$B$22</f>
        <v>0</v>
      </c>
      <c r="BG193" s="0" t="n">
        <f aca="false">SUMPRODUCT('FD inverse'!$A$57:$BH$57,'FD mesh'!$B$84:$BI$84,$E192:$BL192)+'FD inverse'!$A$57*$C193/Setup!$B$17+INDEX('FD inverse'!$A$57:$BH$57,1,'FD mesh'!$B$15+1)*Setup!$B$22</f>
        <v>0</v>
      </c>
      <c r="BH193" s="0" t="n">
        <f aca="false">SUMPRODUCT('FD inverse'!$A$58:$BH$58,'FD mesh'!$B$84:$BI$84,$E192:$BL192)+'FD inverse'!$A$58*$C193/Setup!$B$17+INDEX('FD inverse'!$A$58:$BH$58,1,'FD mesh'!$B$15+1)*Setup!$B$22</f>
        <v>0</v>
      </c>
      <c r="BI193" s="0" t="n">
        <f aca="false">SUMPRODUCT('FD inverse'!$A$59:$BH$59,'FD mesh'!$B$84:$BI$84,$E192:$BL192)+'FD inverse'!$A$59*$C193/Setup!$B$17+INDEX('FD inverse'!$A$59:$BH$59,1,'FD mesh'!$B$15+1)*Setup!$B$22</f>
        <v>0</v>
      </c>
      <c r="BJ193" s="0" t="n">
        <f aca="false">SUMPRODUCT('FD inverse'!$A$60:$BH$60,'FD mesh'!$B$84:$BI$84,$E192:$BL192)+'FD inverse'!$A$60*$C193/Setup!$B$17+INDEX('FD inverse'!$A$60:$BH$60,1,'FD mesh'!$B$15+1)*Setup!$B$22</f>
        <v>0</v>
      </c>
      <c r="BK193" s="0" t="n">
        <f aca="false">SUMPRODUCT('FD inverse'!$A$61:$BH$61,'FD mesh'!$B$84:$BI$84,$E192:$BL192)+'FD inverse'!$A$61*$C193/Setup!$B$17+INDEX('FD inverse'!$A$61:$BH$61,1,'FD mesh'!$B$15+1)*Setup!$B$22</f>
        <v>0</v>
      </c>
      <c r="BL193" s="0" t="n">
        <f aca="false">SUMPRODUCT('FD inverse'!$A$62:$BH$62,'FD mesh'!$B$84:$BI$84,$E192:$BL192)+'FD inverse'!$A$62*$C193/Setup!$B$17+INDEX('FD inverse'!$A$62:$BH$62,1,'FD mesh'!$B$15+1)*Setup!$B$22</f>
        <v>0</v>
      </c>
    </row>
    <row r="194" customFormat="false" ht="15" hidden="false" customHeight="false" outlineLevel="0" collapsed="false">
      <c r="A194" s="0" t="n">
        <v>189</v>
      </c>
      <c r="B194" s="0" t="n">
        <f aca="false">A194*Setup!$B$11/3600</f>
        <v>15.75</v>
      </c>
      <c r="C194" s="0" t="n">
        <f aca="false">Setup!$B$7+Setup!$B$8*COS(2*PI()*(B194-Setup!$B$9)/24)</f>
        <v>27.9914356929544</v>
      </c>
      <c r="D194" s="0" t="n">
        <f aca="false">(C194-E194)/Setup!$B$17</f>
        <v>25.5025897979406</v>
      </c>
      <c r="E194" s="0" t="n">
        <f aca="false">SUMPRODUCT('FD inverse'!$A$3:$BH$3,'FD mesh'!$B$84:$BI$84,$E193:$BL193)+'FD inverse'!$A$3*$C194/Setup!$B$17+INDEX('FD inverse'!$A$3:$BH$3,1,'FD mesh'!$B$15+1)*Setup!$B$22</f>
        <v>24.6760990192221</v>
      </c>
      <c r="F194" s="0" t="n">
        <f aca="false">SUMPRODUCT('FD inverse'!$A$4:$BH$4,'FD mesh'!$B$84:$BI$84,$E193:$BL193)+'FD inverse'!$A$4*$C194/Setup!$B$17+INDEX('FD inverse'!$A$4:$BH$4,1,'FD mesh'!$B$15+1)*Setup!$B$22</f>
        <v>23.9215638791927</v>
      </c>
      <c r="G194" s="0" t="n">
        <f aca="false">SUMPRODUCT('FD inverse'!$A$5:$BH$5,'FD mesh'!$B$84:$BI$84,$E193:$BL193)+'FD inverse'!$A$5*$C194/Setup!$B$17+INDEX('FD inverse'!$A$5:$BH$5,1,'FD mesh'!$B$15+1)*Setup!$B$22</f>
        <v>23.1772457223524</v>
      </c>
      <c r="H194" s="0" t="n">
        <f aca="false">SUMPRODUCT('FD inverse'!$A$6:$BH$6,'FD mesh'!$B$84:$BI$84,$E193:$BL193)+'FD inverse'!$A$6*$C194/Setup!$B$17+INDEX('FD inverse'!$A$6:$BH$6,1,'FD mesh'!$B$15+1)*Setup!$B$22</f>
        <v>20.6953296474978</v>
      </c>
      <c r="I194" s="0" t="n">
        <f aca="false">SUMPRODUCT('FD inverse'!$A$7:$BH$7,'FD mesh'!$B$84:$BI$84,$E193:$BL193)+'FD inverse'!$A$7*$C194/Setup!$B$17+INDEX('FD inverse'!$A$7:$BH$7,1,'FD mesh'!$B$15+1)*Setup!$B$22</f>
        <v>20.4856809168023</v>
      </c>
      <c r="J194" s="0" t="n">
        <f aca="false">SUMPRODUCT('FD inverse'!$A$8:$BH$8,'FD mesh'!$B$84:$BI$84,$E193:$BL193)+'FD inverse'!$A$8*$C194/Setup!$B$17+INDEX('FD inverse'!$A$8:$BH$8,1,'FD mesh'!$B$15+1)*Setup!$B$22</f>
        <v>20.2963698174804</v>
      </c>
      <c r="K194" s="0" t="n">
        <f aca="false">SUMPRODUCT('FD inverse'!$A$9:$BH$9,'FD mesh'!$B$84:$BI$84,$E193:$BL193)+'FD inverse'!$A$9*$C194/Setup!$B$17+INDEX('FD inverse'!$A$9:$BH$9,1,'FD mesh'!$B$15+1)*Setup!$B$22</f>
        <v>20.1276696169926</v>
      </c>
      <c r="L194" s="0" t="n">
        <f aca="false">SUMPRODUCT('FD inverse'!$A$10:$BH$10,'FD mesh'!$B$84:$BI$84,$E193:$BL193)+'FD inverse'!$A$10*$C194/Setup!$B$17+INDEX('FD inverse'!$A$10:$BH$10,1,'FD mesh'!$B$15+1)*Setup!$B$22</f>
        <v>19.9797831478714</v>
      </c>
      <c r="M194" s="0" t="n">
        <f aca="false">SUMPRODUCT('FD inverse'!$A$11:$BH$11,'FD mesh'!$B$84:$BI$84,$E193:$BL193)+'FD inverse'!$A$11*$C194/Setup!$B$17+INDEX('FD inverse'!$A$11:$BH$11,1,'FD mesh'!$B$15+1)*Setup!$B$22</f>
        <v>19.8528553230494</v>
      </c>
      <c r="N194" s="0" t="n">
        <f aca="false">SUMPRODUCT('FD inverse'!$A$12:$BH$12,'FD mesh'!$B$84:$BI$84,$E193:$BL193)+'FD inverse'!$A$12*$C194/Setup!$B$17+INDEX('FD inverse'!$A$12:$BH$12,1,'FD mesh'!$B$15+1)*Setup!$B$22</f>
        <v>19.7469839647595</v>
      </c>
      <c r="O194" s="0" t="n">
        <f aca="false">SUMPRODUCT('FD inverse'!$A$13:$BH$13,'FD mesh'!$B$84:$BI$84,$E193:$BL193)+'FD inverse'!$A$13*$C194/Setup!$B$17+INDEX('FD inverse'!$A$13:$BH$13,1,'FD mesh'!$B$15+1)*Setup!$B$22</f>
        <v>19.6622289581601</v>
      </c>
      <c r="P194" s="0" t="n">
        <f aca="false">SUMPRODUCT('FD inverse'!$A$14:$BH$14,'FD mesh'!$B$84:$BI$84,$E193:$BL193)+'FD inverse'!$A$14*$C194/Setup!$B$17+INDEX('FD inverse'!$A$14:$BH$14,1,'FD mesh'!$B$15+1)*Setup!$B$22</f>
        <v>19.5986197428715</v>
      </c>
      <c r="Q194" s="0" t="n">
        <f aca="false">SUMPRODUCT('FD inverse'!$A$15:$BH$15,'FD mesh'!$B$84:$BI$84,$E193:$BL193)+'FD inverse'!$A$15*$C194/Setup!$B$17+INDEX('FD inverse'!$A$15:$BH$15,1,'FD mesh'!$B$15+1)*Setup!$B$22</f>
        <v>19.5561611560529</v>
      </c>
      <c r="R194" s="0" t="n">
        <f aca="false">SUMPRODUCT('FD inverse'!$A$16:$BH$16,'FD mesh'!$B$84:$BI$84,$E193:$BL193)+'FD inverse'!$A$16*$C194/Setup!$B$17+INDEX('FD inverse'!$A$16:$BH$16,1,'FD mesh'!$B$15+1)*Setup!$B$22</f>
        <v>19.5348376397957</v>
      </c>
      <c r="S194" s="0" t="n">
        <f aca="false">SUMPRODUCT('FD inverse'!$A$17:$BH$17,'FD mesh'!$B$84:$BI$84,$E193:$BL193)+'FD inverse'!$A$17*$C194/Setup!$B$17+INDEX('FD inverse'!$A$17:$BH$17,1,'FD mesh'!$B$15+1)*Setup!$B$22</f>
        <v>19.1922973328913</v>
      </c>
      <c r="T194" s="0" t="n">
        <f aca="false">SUMPRODUCT('FD inverse'!$A$18:$BH$18,'FD mesh'!$B$84:$BI$84,$E193:$BL193)+'FD inverse'!$A$18*$C194/Setup!$B$17+INDEX('FD inverse'!$A$18:$BH$18,1,'FD mesh'!$B$15+1)*Setup!$B$22</f>
        <v>18.8596076929094</v>
      </c>
      <c r="U194" s="0" t="n">
        <f aca="false">SUMPRODUCT('FD inverse'!$A$19:$BH$19,'FD mesh'!$B$84:$BI$84,$E193:$BL193)+'FD inverse'!$A$19*$C194/Setup!$B$17+INDEX('FD inverse'!$A$19:$BH$19,1,'FD mesh'!$B$15+1)*Setup!$B$22</f>
        <v>18.5360905554856</v>
      </c>
      <c r="V194" s="0" t="n">
        <f aca="false">SUMPRODUCT('FD inverse'!$A$20:$BH$20,'FD mesh'!$B$84:$BI$84,$E193:$BL193)+'FD inverse'!$A$20*$C194/Setup!$B$17+INDEX('FD inverse'!$A$20:$BH$20,1,'FD mesh'!$B$15+1)*Setup!$B$22</f>
        <v>18.2210657590469</v>
      </c>
      <c r="W194" s="0" t="n">
        <f aca="false">SUMPRODUCT('FD inverse'!$A$21:$BH$21,'FD mesh'!$B$84:$BI$84,$E193:$BL193)+'FD inverse'!$A$21*$C194/Setup!$B$17+INDEX('FD inverse'!$A$21:$BH$21,1,'FD mesh'!$B$15+1)*Setup!$B$22</f>
        <v>17.9138519785553</v>
      </c>
      <c r="X194" s="0" t="n">
        <f aca="false">SUMPRODUCT('FD inverse'!$A$22:$BH$22,'FD mesh'!$B$84:$BI$84,$E193:$BL193)+'FD inverse'!$A$22*$C194/Setup!$B$17+INDEX('FD inverse'!$A$22:$BH$22,1,'FD mesh'!$B$15+1)*Setup!$B$22</f>
        <v>17.6137674026448</v>
      </c>
      <c r="Y194" s="0" t="n">
        <f aca="false">SUMPRODUCT('FD inverse'!$A$23:$BH$23,'FD mesh'!$B$84:$BI$84,$E193:$BL193)+'FD inverse'!$A$23*$C194/Setup!$B$17+INDEX('FD inverse'!$A$23:$BH$23,1,'FD mesh'!$B$15+1)*Setup!$B$22</f>
        <v>17.3201302681144</v>
      </c>
      <c r="Z194" s="0" t="n">
        <f aca="false">SUMPRODUCT('FD inverse'!$A$24:$BH$24,'FD mesh'!$B$84:$BI$84,$E193:$BL193)+'FD inverse'!$A$24*$C194/Setup!$B$17+INDEX('FD inverse'!$A$24:$BH$24,1,'FD mesh'!$B$15+1)*Setup!$B$22</f>
        <v>17.0322592654778</v>
      </c>
      <c r="AA194" s="0" t="n">
        <f aca="false">SUMPRODUCT('FD inverse'!$A$25:$BH$25,'FD mesh'!$B$84:$BI$84,$E193:$BL193)+'FD inverse'!$A$25*$C194/Setup!$B$17+INDEX('FD inverse'!$A$25:$BH$25,1,'FD mesh'!$B$15+1)*Setup!$B$22</f>
        <v>16.7494738290135</v>
      </c>
      <c r="AB194" s="0" t="n">
        <f aca="false">SUMPRODUCT('FD inverse'!$A$26:$BH$26,'FD mesh'!$B$84:$BI$84,$E193:$BL193)+'FD inverse'!$A$26*$C194/Setup!$B$17+INDEX('FD inverse'!$A$26:$BH$26,1,'FD mesh'!$B$15+1)*Setup!$B$22</f>
        <v>16.4710943245069</v>
      </c>
      <c r="AC194" s="0" t="n">
        <f aca="false">SUMPRODUCT('FD inverse'!$A$27:$BH$27,'FD mesh'!$B$84:$BI$84,$E193:$BL193)+'FD inverse'!$A$27*$C194/Setup!$B$17+INDEX('FD inverse'!$A$27:$BH$27,1,'FD mesh'!$B$15+1)*Setup!$B$22</f>
        <v>16.1964421476364</v>
      </c>
      <c r="AD194" s="0" t="n">
        <f aca="false">SUMPRODUCT('FD inverse'!$A$28:$BH$28,'FD mesh'!$B$84:$BI$84,$E193:$BL193)+'FD inverse'!$A$28*$C194/Setup!$B$17+INDEX('FD inverse'!$A$28:$BH$28,1,'FD mesh'!$B$15+1)*Setup!$B$22</f>
        <v>15.9248397457328</v>
      </c>
      <c r="AE194" s="0" t="n">
        <f aca="false">SUMPRODUCT('FD inverse'!$A$29:$BH$29,'FD mesh'!$B$84:$BI$84,$E193:$BL193)+'FD inverse'!$A$29*$C194/Setup!$B$17+INDEX('FD inverse'!$A$29:$BH$29,1,'FD mesh'!$B$15+1)*Setup!$B$22</f>
        <v>15.6556105754392</v>
      </c>
      <c r="AF194" s="0" t="n">
        <f aca="false">SUMPRODUCT('FD inverse'!$A$30:$BH$30,'FD mesh'!$B$84:$BI$84,$E193:$BL193)+'FD inverse'!$A$30*$C194/Setup!$B$17+INDEX('FD inverse'!$A$30:$BH$30,1,'FD mesh'!$B$15+1)*Setup!$B$22</f>
        <v>15.3880790086187</v>
      </c>
      <c r="AG194" s="0" t="n">
        <f aca="false">SUMPRODUCT('FD inverse'!$A$31:$BH$31,'FD mesh'!$B$84:$BI$84,$E193:$BL193)+'FD inverse'!$A$31*$C194/Setup!$B$17+INDEX('FD inverse'!$A$31:$BH$31,1,'FD mesh'!$B$15+1)*Setup!$B$22</f>
        <v>15.1215701987065</v>
      </c>
      <c r="AH194" s="0" t="n">
        <f aca="false">SUMPRODUCT('FD inverse'!$A$32:$BH$32,'FD mesh'!$B$84:$BI$84,$E193:$BL193)+'FD inverse'!$A$32*$C194/Setup!$B$17+INDEX('FD inverse'!$A$32:$BH$32,1,'FD mesh'!$B$15+1)*Setup!$B$22</f>
        <v>15.1106442948537</v>
      </c>
      <c r="AI194" s="0" t="n">
        <f aca="false">SUMPRODUCT('FD inverse'!$A$33:$BH$33,'FD mesh'!$B$84:$BI$84,$E193:$BL193)+'FD inverse'!$A$33*$C194/Setup!$B$17+INDEX('FD inverse'!$A$33:$BH$33,1,'FD mesh'!$B$15+1)*Setup!$B$22</f>
        <v>15.1002697141679</v>
      </c>
      <c r="AJ194" s="0" t="n">
        <f aca="false">SUMPRODUCT('FD inverse'!$A$34:$BH$34,'FD mesh'!$B$84:$BI$84,$E193:$BL193)+'FD inverse'!$A$34*$C194/Setup!$B$17+INDEX('FD inverse'!$A$34:$BH$34,1,'FD mesh'!$B$15+1)*Setup!$B$22</f>
        <v>15.0903995275794</v>
      </c>
      <c r="AK194" s="0" t="n">
        <f aca="false">SUMPRODUCT('FD inverse'!$A$35:$BH$35,'FD mesh'!$B$84:$BI$84,$E193:$BL193)+'FD inverse'!$A$35*$C194/Setup!$B$17+INDEX('FD inverse'!$A$35:$BH$35,1,'FD mesh'!$B$15+1)*Setup!$B$22</f>
        <v>15.0809880406221</v>
      </c>
      <c r="AL194" s="0" t="n">
        <f aca="false">SUMPRODUCT('FD inverse'!$A$36:$BH$36,'FD mesh'!$B$84:$BI$84,$E193:$BL193)+'FD inverse'!$A$36*$C194/Setup!$B$17+INDEX('FD inverse'!$A$36:$BH$36,1,'FD mesh'!$B$15+1)*Setup!$B$22</f>
        <v>15.0719907325529</v>
      </c>
      <c r="AM194" s="0" t="n">
        <f aca="false">SUMPRODUCT('FD inverse'!$A$37:$BH$37,'FD mesh'!$B$84:$BI$84,$E193:$BL193)+'FD inverse'!$A$37*$C194/Setup!$B$17+INDEX('FD inverse'!$A$37:$BH$37,1,'FD mesh'!$B$15+1)*Setup!$B$22</f>
        <v>15.0633641837632</v>
      </c>
      <c r="AN194" s="0" t="n">
        <f aca="false">SUMPRODUCT('FD inverse'!$A$38:$BH$38,'FD mesh'!$B$84:$BI$84,$E193:$BL193)+'FD inverse'!$A$38*$C194/Setup!$B$17+INDEX('FD inverse'!$A$38:$BH$38,1,'FD mesh'!$B$15+1)*Setup!$B$22</f>
        <v>15.05506599322</v>
      </c>
      <c r="AO194" s="0" t="n">
        <f aca="false">SUMPRODUCT('FD inverse'!$A$39:$BH$39,'FD mesh'!$B$84:$BI$84,$E193:$BL193)+'FD inverse'!$A$39*$C194/Setup!$B$17+INDEX('FD inverse'!$A$39:$BH$39,1,'FD mesh'!$B$15+1)*Setup!$B$22</f>
        <v>15.0470546874729</v>
      </c>
      <c r="AP194" s="0" t="n">
        <f aca="false">SUMPRODUCT('FD inverse'!$A$40:$BH$40,'FD mesh'!$B$84:$BI$84,$E193:$BL193)+'FD inverse'!$A$40*$C194/Setup!$B$17+INDEX('FD inverse'!$A$40:$BH$40,1,'FD mesh'!$B$15+1)*Setup!$B$22</f>
        <v>15.0392896225855</v>
      </c>
      <c r="AQ194" s="0" t="n">
        <f aca="false">SUMPRODUCT('FD inverse'!$A$41:$BH$41,'FD mesh'!$B$84:$BI$84,$E193:$BL193)+'FD inverse'!$A$41*$C194/Setup!$B$17+INDEX('FD inverse'!$A$41:$BH$41,1,'FD mesh'!$B$15+1)*Setup!$B$22</f>
        <v>15.031730880188</v>
      </c>
      <c r="AR194" s="0" t="n">
        <f aca="false">SUMPRODUCT('FD inverse'!$A$42:$BH$42,'FD mesh'!$B$84:$BI$84,$E193:$BL193)+'FD inverse'!$A$42*$C194/Setup!$B$17+INDEX('FD inverse'!$A$42:$BH$42,1,'FD mesh'!$B$15+1)*Setup!$B$22</f>
        <v>15.0243391587015</v>
      </c>
      <c r="AS194" s="0" t="n">
        <f aca="false">SUMPRODUCT('FD inverse'!$A$43:$BH$43,'FD mesh'!$B$84:$BI$84,$E193:$BL193)+'FD inverse'!$A$43*$C194/Setup!$B$17+INDEX('FD inverse'!$A$43:$BH$43,1,'FD mesh'!$B$15+1)*Setup!$B$22</f>
        <v>0</v>
      </c>
      <c r="AT194" s="0" t="n">
        <f aca="false">SUMPRODUCT('FD inverse'!$A$44:$BH$44,'FD mesh'!$B$84:$BI$84,$E193:$BL193)+'FD inverse'!$A$44*$C194/Setup!$B$17+INDEX('FD inverse'!$A$44:$BH$44,1,'FD mesh'!$B$15+1)*Setup!$B$22</f>
        <v>0</v>
      </c>
      <c r="AU194" s="0" t="n">
        <f aca="false">SUMPRODUCT('FD inverse'!$A$45:$BH$45,'FD mesh'!$B$84:$BI$84,$E193:$BL193)+'FD inverse'!$A$45*$C194/Setup!$B$17+INDEX('FD inverse'!$A$45:$BH$45,1,'FD mesh'!$B$15+1)*Setup!$B$22</f>
        <v>0</v>
      </c>
      <c r="AV194" s="0" t="n">
        <f aca="false">SUMPRODUCT('FD inverse'!$A$46:$BH$46,'FD mesh'!$B$84:$BI$84,$E193:$BL193)+'FD inverse'!$A$46*$C194/Setup!$B$17+INDEX('FD inverse'!$A$46:$BH$46,1,'FD mesh'!$B$15+1)*Setup!$B$22</f>
        <v>0</v>
      </c>
      <c r="AW194" s="0" t="n">
        <f aca="false">SUMPRODUCT('FD inverse'!$A$47:$BH$47,'FD mesh'!$B$84:$BI$84,$E193:$BL193)+'FD inverse'!$A$47*$C194/Setup!$B$17+INDEX('FD inverse'!$A$47:$BH$47,1,'FD mesh'!$B$15+1)*Setup!$B$22</f>
        <v>0</v>
      </c>
      <c r="AX194" s="0" t="n">
        <f aca="false">SUMPRODUCT('FD inverse'!$A$48:$BH$48,'FD mesh'!$B$84:$BI$84,$E193:$BL193)+'FD inverse'!$A$48*$C194/Setup!$B$17+INDEX('FD inverse'!$A$48:$BH$48,1,'FD mesh'!$B$15+1)*Setup!$B$22</f>
        <v>0</v>
      </c>
      <c r="AY194" s="0" t="n">
        <f aca="false">SUMPRODUCT('FD inverse'!$A$49:$BH$49,'FD mesh'!$B$84:$BI$84,$E193:$BL193)+'FD inverse'!$A$49*$C194/Setup!$B$17+INDEX('FD inverse'!$A$49:$BH$49,1,'FD mesh'!$B$15+1)*Setup!$B$22</f>
        <v>0</v>
      </c>
      <c r="AZ194" s="0" t="n">
        <f aca="false">SUMPRODUCT('FD inverse'!$A$50:$BH$50,'FD mesh'!$B$84:$BI$84,$E193:$BL193)+'FD inverse'!$A$50*$C194/Setup!$B$17+INDEX('FD inverse'!$A$50:$BH$50,1,'FD mesh'!$B$15+1)*Setup!$B$22</f>
        <v>0</v>
      </c>
      <c r="BA194" s="0" t="n">
        <f aca="false">SUMPRODUCT('FD inverse'!$A$51:$BH$51,'FD mesh'!$B$84:$BI$84,$E193:$BL193)+'FD inverse'!$A$51*$C194/Setup!$B$17+INDEX('FD inverse'!$A$51:$BH$51,1,'FD mesh'!$B$15+1)*Setup!$B$22</f>
        <v>0</v>
      </c>
      <c r="BB194" s="0" t="n">
        <f aca="false">SUMPRODUCT('FD inverse'!$A$52:$BH$52,'FD mesh'!$B$84:$BI$84,$E193:$BL193)+'FD inverse'!$A$52*$C194/Setup!$B$17+INDEX('FD inverse'!$A$52:$BH$52,1,'FD mesh'!$B$15+1)*Setup!$B$22</f>
        <v>0</v>
      </c>
      <c r="BC194" s="0" t="n">
        <f aca="false">SUMPRODUCT('FD inverse'!$A$53:$BH$53,'FD mesh'!$B$84:$BI$84,$E193:$BL193)+'FD inverse'!$A$53*$C194/Setup!$B$17+INDEX('FD inverse'!$A$53:$BH$53,1,'FD mesh'!$B$15+1)*Setup!$B$22</f>
        <v>0</v>
      </c>
      <c r="BD194" s="0" t="n">
        <f aca="false">SUMPRODUCT('FD inverse'!$A$54:$BH$54,'FD mesh'!$B$84:$BI$84,$E193:$BL193)+'FD inverse'!$A$54*$C194/Setup!$B$17+INDEX('FD inverse'!$A$54:$BH$54,1,'FD mesh'!$B$15+1)*Setup!$B$22</f>
        <v>0</v>
      </c>
      <c r="BE194" s="0" t="n">
        <f aca="false">SUMPRODUCT('FD inverse'!$A$55:$BH$55,'FD mesh'!$B$84:$BI$84,$E193:$BL193)+'FD inverse'!$A$55*$C194/Setup!$B$17+INDEX('FD inverse'!$A$55:$BH$55,1,'FD mesh'!$B$15+1)*Setup!$B$22</f>
        <v>0</v>
      </c>
      <c r="BF194" s="0" t="n">
        <f aca="false">SUMPRODUCT('FD inverse'!$A$56:$BH$56,'FD mesh'!$B$84:$BI$84,$E193:$BL193)+'FD inverse'!$A$56*$C194/Setup!$B$17+INDEX('FD inverse'!$A$56:$BH$56,1,'FD mesh'!$B$15+1)*Setup!$B$22</f>
        <v>0</v>
      </c>
      <c r="BG194" s="0" t="n">
        <f aca="false">SUMPRODUCT('FD inverse'!$A$57:$BH$57,'FD mesh'!$B$84:$BI$84,$E193:$BL193)+'FD inverse'!$A$57*$C194/Setup!$B$17+INDEX('FD inverse'!$A$57:$BH$57,1,'FD mesh'!$B$15+1)*Setup!$B$22</f>
        <v>0</v>
      </c>
      <c r="BH194" s="0" t="n">
        <f aca="false">SUMPRODUCT('FD inverse'!$A$58:$BH$58,'FD mesh'!$B$84:$BI$84,$E193:$BL193)+'FD inverse'!$A$58*$C194/Setup!$B$17+INDEX('FD inverse'!$A$58:$BH$58,1,'FD mesh'!$B$15+1)*Setup!$B$22</f>
        <v>0</v>
      </c>
      <c r="BI194" s="0" t="n">
        <f aca="false">SUMPRODUCT('FD inverse'!$A$59:$BH$59,'FD mesh'!$B$84:$BI$84,$E193:$BL193)+'FD inverse'!$A$59*$C194/Setup!$B$17+INDEX('FD inverse'!$A$59:$BH$59,1,'FD mesh'!$B$15+1)*Setup!$B$22</f>
        <v>0</v>
      </c>
      <c r="BJ194" s="0" t="n">
        <f aca="false">SUMPRODUCT('FD inverse'!$A$60:$BH$60,'FD mesh'!$B$84:$BI$84,$E193:$BL193)+'FD inverse'!$A$60*$C194/Setup!$B$17+INDEX('FD inverse'!$A$60:$BH$60,1,'FD mesh'!$B$15+1)*Setup!$B$22</f>
        <v>0</v>
      </c>
      <c r="BK194" s="0" t="n">
        <f aca="false">SUMPRODUCT('FD inverse'!$A$61:$BH$61,'FD mesh'!$B$84:$BI$84,$E193:$BL193)+'FD inverse'!$A$61*$C194/Setup!$B$17+INDEX('FD inverse'!$A$61:$BH$61,1,'FD mesh'!$B$15+1)*Setup!$B$22</f>
        <v>0</v>
      </c>
      <c r="BL194" s="0" t="n">
        <f aca="false">SUMPRODUCT('FD inverse'!$A$62:$BH$62,'FD mesh'!$B$84:$BI$84,$E193:$BL193)+'FD inverse'!$A$62*$C194/Setup!$B$17+INDEX('FD inverse'!$A$62:$BH$62,1,'FD mesh'!$B$15+1)*Setup!$B$22</f>
        <v>0</v>
      </c>
    </row>
    <row r="195" customFormat="false" ht="15" hidden="false" customHeight="false" outlineLevel="0" collapsed="false">
      <c r="A195" s="0" t="n">
        <v>190</v>
      </c>
      <c r="B195" s="0" t="n">
        <f aca="false">A195*Setup!$B$11/3600</f>
        <v>15.8333333333333</v>
      </c>
      <c r="C195" s="0" t="n">
        <f aca="false">Setup!$B$7+Setup!$B$8*COS(2*PI()*(B195-Setup!$B$9)/24)</f>
        <v>27.9961928863274</v>
      </c>
      <c r="D195" s="0" t="n">
        <f aca="false">(C195-E195)/Setup!$B$17</f>
        <v>25.3897118362876</v>
      </c>
      <c r="E195" s="0" t="n">
        <f aca="false">SUMPRODUCT('FD inverse'!$A$3:$BH$3,'FD mesh'!$B$84:$BI$84,$E194:$BL194)+'FD inverse'!$A$3*$C195/Setup!$B$17+INDEX('FD inverse'!$A$3:$BH$3,1,'FD mesh'!$B$15+1)*Setup!$B$22</f>
        <v>24.6955303476101</v>
      </c>
      <c r="F195" s="0" t="n">
        <f aca="false">SUMPRODUCT('FD inverse'!$A$4:$BH$4,'FD mesh'!$B$84:$BI$84,$E194:$BL194)+'FD inverse'!$A$4*$C195/Setup!$B$17+INDEX('FD inverse'!$A$4:$BH$4,1,'FD mesh'!$B$15+1)*Setup!$B$22</f>
        <v>23.944101030146</v>
      </c>
      <c r="G195" s="0" t="n">
        <f aca="false">SUMPRODUCT('FD inverse'!$A$5:$BH$5,'FD mesh'!$B$84:$BI$84,$E194:$BL194)+'FD inverse'!$A$5*$C195/Setup!$B$17+INDEX('FD inverse'!$A$5:$BH$5,1,'FD mesh'!$B$15+1)*Setup!$B$22</f>
        <v>23.2024534622276</v>
      </c>
      <c r="H195" s="0" t="n">
        <f aca="false">SUMPRODUCT('FD inverse'!$A$6:$BH$6,'FD mesh'!$B$84:$BI$84,$E194:$BL194)+'FD inverse'!$A$6*$C195/Setup!$B$17+INDEX('FD inverse'!$A$6:$BH$6,1,'FD mesh'!$B$15+1)*Setup!$B$22</f>
        <v>20.7288982776809</v>
      </c>
      <c r="I195" s="0" t="n">
        <f aca="false">SUMPRODUCT('FD inverse'!$A$7:$BH$7,'FD mesh'!$B$84:$BI$84,$E194:$BL194)+'FD inverse'!$A$7*$C195/Setup!$B$17+INDEX('FD inverse'!$A$7:$BH$7,1,'FD mesh'!$B$15+1)*Setup!$B$22</f>
        <v>20.5199018395744</v>
      </c>
      <c r="J195" s="0" t="n">
        <f aca="false">SUMPRODUCT('FD inverse'!$A$8:$BH$8,'FD mesh'!$B$84:$BI$84,$E194:$BL194)+'FD inverse'!$A$8*$C195/Setup!$B$17+INDEX('FD inverse'!$A$8:$BH$8,1,'FD mesh'!$B$15+1)*Setup!$B$22</f>
        <v>20.3310947364368</v>
      </c>
      <c r="K195" s="0" t="n">
        <f aca="false">SUMPRODUCT('FD inverse'!$A$9:$BH$9,'FD mesh'!$B$84:$BI$84,$E194:$BL194)+'FD inverse'!$A$9*$C195/Setup!$B$17+INDEX('FD inverse'!$A$9:$BH$9,1,'FD mesh'!$B$15+1)*Setup!$B$22</f>
        <v>20.1627743111494</v>
      </c>
      <c r="L195" s="0" t="n">
        <f aca="false">SUMPRODUCT('FD inverse'!$A$10:$BH$10,'FD mesh'!$B$84:$BI$84,$E194:$BL194)+'FD inverse'!$A$10*$C195/Setup!$B$17+INDEX('FD inverse'!$A$10:$BH$10,1,'FD mesh'!$B$15+1)*Setup!$B$22</f>
        <v>20.015164619878</v>
      </c>
      <c r="M195" s="0" t="n">
        <f aca="false">SUMPRODUCT('FD inverse'!$A$11:$BH$11,'FD mesh'!$B$84:$BI$84,$E194:$BL194)+'FD inverse'!$A$11*$C195/Setup!$B$17+INDEX('FD inverse'!$A$11:$BH$11,1,'FD mesh'!$B$15+1)*Setup!$B$22</f>
        <v>19.8884289533892</v>
      </c>
      <c r="N195" s="0" t="n">
        <f aca="false">SUMPRODUCT('FD inverse'!$A$12:$BH$12,'FD mesh'!$B$84:$BI$84,$E194:$BL194)+'FD inverse'!$A$12*$C195/Setup!$B$17+INDEX('FD inverse'!$A$12:$BH$12,1,'FD mesh'!$B$15+1)*Setup!$B$22</f>
        <v>19.7826806794312</v>
      </c>
      <c r="O195" s="0" t="n">
        <f aca="false">SUMPRODUCT('FD inverse'!$A$13:$BH$13,'FD mesh'!$B$84:$BI$84,$E194:$BL194)+'FD inverse'!$A$13*$C195/Setup!$B$17+INDEX('FD inverse'!$A$13:$BH$13,1,'FD mesh'!$B$15+1)*Setup!$B$22</f>
        <v>19.6979924141292</v>
      </c>
      <c r="P195" s="0" t="n">
        <f aca="false">SUMPRODUCT('FD inverse'!$A$14:$BH$14,'FD mesh'!$B$84:$BI$84,$E194:$BL194)+'FD inverse'!$A$14*$C195/Setup!$B$17+INDEX('FD inverse'!$A$14:$BH$14,1,'FD mesh'!$B$15+1)*Setup!$B$22</f>
        <v>19.6344035328797</v>
      </c>
      <c r="Q195" s="0" t="n">
        <f aca="false">SUMPRODUCT('FD inverse'!$A$15:$BH$15,'FD mesh'!$B$84:$BI$84,$E194:$BL194)+'FD inverse'!$A$15*$C195/Setup!$B$17+INDEX('FD inverse'!$A$15:$BH$15,1,'FD mesh'!$B$15+1)*Setup!$B$22</f>
        <v>19.5919260321661</v>
      </c>
      <c r="R195" s="0" t="n">
        <f aca="false">SUMPRODUCT('FD inverse'!$A$16:$BH$16,'FD mesh'!$B$84:$BI$84,$E194:$BL194)+'FD inverse'!$A$16*$C195/Setup!$B$17+INDEX('FD inverse'!$A$16:$BH$16,1,'FD mesh'!$B$15+1)*Setup!$B$22</f>
        <v>19.5705487533483</v>
      </c>
      <c r="S195" s="0" t="n">
        <f aca="false">SUMPRODUCT('FD inverse'!$A$17:$BH$17,'FD mesh'!$B$84:$BI$84,$E194:$BL194)+'FD inverse'!$A$17*$C195/Setup!$B$17+INDEX('FD inverse'!$A$17:$BH$17,1,'FD mesh'!$B$15+1)*Setup!$B$22</f>
        <v>19.2257285158656</v>
      </c>
      <c r="T195" s="0" t="n">
        <f aca="false">SUMPRODUCT('FD inverse'!$A$18:$BH$18,'FD mesh'!$B$84:$BI$84,$E194:$BL194)+'FD inverse'!$A$18*$C195/Setup!$B$17+INDEX('FD inverse'!$A$18:$BH$18,1,'FD mesh'!$B$15+1)*Setup!$B$22</f>
        <v>18.8907465979439</v>
      </c>
      <c r="U195" s="0" t="n">
        <f aca="false">SUMPRODUCT('FD inverse'!$A$19:$BH$19,'FD mesh'!$B$84:$BI$84,$E194:$BL194)+'FD inverse'!$A$19*$C195/Setup!$B$17+INDEX('FD inverse'!$A$19:$BH$19,1,'FD mesh'!$B$15+1)*Setup!$B$22</f>
        <v>18.5649284149324</v>
      </c>
      <c r="V195" s="0" t="n">
        <f aca="false">SUMPRODUCT('FD inverse'!$A$20:$BH$20,'FD mesh'!$B$84:$BI$84,$E194:$BL194)+'FD inverse'!$A$20*$C195/Setup!$B$17+INDEX('FD inverse'!$A$20:$BH$20,1,'FD mesh'!$B$15+1)*Setup!$B$22</f>
        <v>18.2475968019866</v>
      </c>
      <c r="W195" s="0" t="n">
        <f aca="false">SUMPRODUCT('FD inverse'!$A$21:$BH$21,'FD mesh'!$B$84:$BI$84,$E194:$BL194)+'FD inverse'!$A$21*$C195/Setup!$B$17+INDEX('FD inverse'!$A$21:$BH$21,1,'FD mesh'!$B$15+1)*Setup!$B$22</f>
        <v>17.9380728959631</v>
      </c>
      <c r="X195" s="0" t="n">
        <f aca="false">SUMPRODUCT('FD inverse'!$A$22:$BH$22,'FD mesh'!$B$84:$BI$84,$E194:$BL194)+'FD inverse'!$A$22*$C195/Setup!$B$17+INDEX('FD inverse'!$A$22:$BH$22,1,'FD mesh'!$B$15+1)*Setup!$B$22</f>
        <v>17.6356768599197</v>
      </c>
      <c r="Y195" s="0" t="n">
        <f aca="false">SUMPRODUCT('FD inverse'!$A$23:$BH$23,'FD mesh'!$B$84:$BI$84,$E194:$BL194)+'FD inverse'!$A$23*$C195/Setup!$B$17+INDEX('FD inverse'!$A$23:$BH$23,1,'FD mesh'!$B$15+1)*Setup!$B$22</f>
        <v>17.33972846416</v>
      </c>
      <c r="Z195" s="0" t="n">
        <f aca="false">SUMPRODUCT('FD inverse'!$A$24:$BH$24,'FD mesh'!$B$84:$BI$84,$E194:$BL194)+'FD inverse'!$A$24*$C195/Setup!$B$17+INDEX('FD inverse'!$A$24:$BH$24,1,'FD mesh'!$B$15+1)*Setup!$B$22</f>
        <v>17.0495475375223</v>
      </c>
      <c r="AA195" s="0" t="n">
        <f aca="false">SUMPRODUCT('FD inverse'!$A$25:$BH$25,'FD mesh'!$B$84:$BI$84,$E194:$BL194)+'FD inverse'!$A$25*$C195/Setup!$B$17+INDEX('FD inverse'!$A$25:$BH$25,1,'FD mesh'!$B$15+1)*Setup!$B$22</f>
        <v>16.764454302372</v>
      </c>
      <c r="AB195" s="0" t="n">
        <f aca="false">SUMPRODUCT('FD inverse'!$A$26:$BH$26,'FD mesh'!$B$84:$BI$84,$E194:$BL194)+'FD inverse'!$A$26*$C195/Setup!$B$17+INDEX('FD inverse'!$A$26:$BH$26,1,'FD mesh'!$B$15+1)*Setup!$B$22</f>
        <v>16.4837696065243</v>
      </c>
      <c r="AC195" s="0" t="n">
        <f aca="false">SUMPRODUCT('FD inverse'!$A$27:$BH$27,'FD mesh'!$B$84:$BI$84,$E194:$BL194)+'FD inverse'!$A$27*$C195/Setup!$B$17+INDEX('FD inverse'!$A$27:$BH$27,1,'FD mesh'!$B$15+1)*Setup!$B$22</f>
        <v>16.2068150650989</v>
      </c>
      <c r="AD195" s="0" t="n">
        <f aca="false">SUMPRODUCT('FD inverse'!$A$28:$BH$28,'FD mesh'!$B$84:$BI$84,$E194:$BL194)+'FD inverse'!$A$28*$C195/Setup!$B$17+INDEX('FD inverse'!$A$28:$BH$28,1,'FD mesh'!$B$15+1)*Setup!$B$22</f>
        <v>15.9329131250981</v>
      </c>
      <c r="AE195" s="0" t="n">
        <f aca="false">SUMPRODUCT('FD inverse'!$A$29:$BH$29,'FD mesh'!$B$84:$BI$84,$E194:$BL194)+'FD inverse'!$A$29*$C195/Setup!$B$17+INDEX('FD inverse'!$A$29:$BH$29,1,'FD mesh'!$B$15+1)*Setup!$B$22</f>
        <v>15.6613870653106</v>
      </c>
      <c r="AF195" s="0" t="n">
        <f aca="false">SUMPRODUCT('FD inverse'!$A$30:$BH$30,'FD mesh'!$B$84:$BI$84,$E194:$BL194)+'FD inverse'!$A$30*$C195/Setup!$B$17+INDEX('FD inverse'!$A$30:$BH$30,1,'FD mesh'!$B$15+1)*Setup!$B$22</f>
        <v>15.391560943971</v>
      </c>
      <c r="AG195" s="0" t="n">
        <f aca="false">SUMPRODUCT('FD inverse'!$A$31:$BH$31,'FD mesh'!$B$84:$BI$84,$E194:$BL194)+'FD inverse'!$A$31*$C195/Setup!$B$17+INDEX('FD inverse'!$A$31:$BH$31,1,'FD mesh'!$B$15+1)*Setup!$B$22</f>
        <v>15.1227595064636</v>
      </c>
      <c r="AH195" s="0" t="n">
        <f aca="false">SUMPRODUCT('FD inverse'!$A$32:$BH$32,'FD mesh'!$B$84:$BI$84,$E194:$BL194)+'FD inverse'!$A$32*$C195/Setup!$B$17+INDEX('FD inverse'!$A$32:$BH$32,1,'FD mesh'!$B$15+1)*Setup!$B$22</f>
        <v>15.1117382625424</v>
      </c>
      <c r="AI195" s="0" t="n">
        <f aca="false">SUMPRODUCT('FD inverse'!$A$33:$BH$33,'FD mesh'!$B$84:$BI$84,$E194:$BL194)+'FD inverse'!$A$33*$C195/Setup!$B$17+INDEX('FD inverse'!$A$33:$BH$33,1,'FD mesh'!$B$15+1)*Setup!$B$22</f>
        <v>15.1012708102628</v>
      </c>
      <c r="AJ195" s="0" t="n">
        <f aca="false">SUMPRODUCT('FD inverse'!$A$34:$BH$34,'FD mesh'!$B$84:$BI$84,$E194:$BL194)+'FD inverse'!$A$34*$C195/Setup!$B$17+INDEX('FD inverse'!$A$34:$BH$34,1,'FD mesh'!$B$15+1)*Setup!$B$22</f>
        <v>15.0913101358848</v>
      </c>
      <c r="AK195" s="0" t="n">
        <f aca="false">SUMPRODUCT('FD inverse'!$A$35:$BH$35,'FD mesh'!$B$84:$BI$84,$E194:$BL194)+'FD inverse'!$A$35*$C195/Setup!$B$17+INDEX('FD inverse'!$A$35:$BH$35,1,'FD mesh'!$B$15+1)*Setup!$B$22</f>
        <v>15.0818104324053</v>
      </c>
      <c r="AL195" s="0" t="n">
        <f aca="false">SUMPRODUCT('FD inverse'!$A$36:$BH$36,'FD mesh'!$B$84:$BI$84,$E194:$BL194)+'FD inverse'!$A$36*$C195/Setup!$B$17+INDEX('FD inverse'!$A$36:$BH$36,1,'FD mesh'!$B$15+1)*Setup!$B$22</f>
        <v>15.0727270425886</v>
      </c>
      <c r="AM195" s="0" t="n">
        <f aca="false">SUMPRODUCT('FD inverse'!$A$37:$BH$37,'FD mesh'!$B$84:$BI$84,$E194:$BL194)+'FD inverse'!$A$37*$C195/Setup!$B$17+INDEX('FD inverse'!$A$37:$BH$37,1,'FD mesh'!$B$15+1)*Setup!$B$22</f>
        <v>15.0640163898716</v>
      </c>
      <c r="AN195" s="0" t="n">
        <f aca="false">SUMPRODUCT('FD inverse'!$A$38:$BH$38,'FD mesh'!$B$84:$BI$84,$E194:$BL194)+'FD inverse'!$A$38*$C195/Setup!$B$17+INDEX('FD inverse'!$A$38:$BH$38,1,'FD mesh'!$B$15+1)*Setup!$B$22</f>
        <v>15.0556358989091</v>
      </c>
      <c r="AO195" s="0" t="n">
        <f aca="false">SUMPRODUCT('FD inverse'!$A$39:$BH$39,'FD mesh'!$B$84:$BI$84,$E194:$BL194)+'FD inverse'!$A$39*$C195/Setup!$B$17+INDEX('FD inverse'!$A$39:$BH$39,1,'FD mesh'!$B$15+1)*Setup!$B$22</f>
        <v>15.0475439073331</v>
      </c>
      <c r="AP195" s="0" t="n">
        <f aca="false">SUMPRODUCT('FD inverse'!$A$40:$BH$40,'FD mesh'!$B$84:$BI$84,$E194:$BL194)+'FD inverse'!$A$40*$C195/Setup!$B$17+INDEX('FD inverse'!$A$40:$BH$40,1,'FD mesh'!$B$15+1)*Setup!$B$22</f>
        <v>15.0396995701187</v>
      </c>
      <c r="AQ195" s="0" t="n">
        <f aca="false">SUMPRODUCT('FD inverse'!$A$41:$BH$41,'FD mesh'!$B$84:$BI$84,$E194:$BL194)+'FD inverse'!$A$41*$C195/Setup!$B$17+INDEX('FD inverse'!$A$41:$BH$41,1,'FD mesh'!$B$15+1)*Setup!$B$22</f>
        <v>15.0320627577881</v>
      </c>
      <c r="AR195" s="0" t="n">
        <f aca="false">SUMPRODUCT('FD inverse'!$A$42:$BH$42,'FD mesh'!$B$84:$BI$84,$E194:$BL194)+'FD inverse'!$A$42*$C195/Setup!$B$17+INDEX('FD inverse'!$A$42:$BH$42,1,'FD mesh'!$B$15+1)*Setup!$B$22</f>
        <v>15.0245939495428</v>
      </c>
      <c r="AS195" s="0" t="n">
        <f aca="false">SUMPRODUCT('FD inverse'!$A$43:$BH$43,'FD mesh'!$B$84:$BI$84,$E194:$BL194)+'FD inverse'!$A$43*$C195/Setup!$B$17+INDEX('FD inverse'!$A$43:$BH$43,1,'FD mesh'!$B$15+1)*Setup!$B$22</f>
        <v>0</v>
      </c>
      <c r="AT195" s="0" t="n">
        <f aca="false">SUMPRODUCT('FD inverse'!$A$44:$BH$44,'FD mesh'!$B$84:$BI$84,$E194:$BL194)+'FD inverse'!$A$44*$C195/Setup!$B$17+INDEX('FD inverse'!$A$44:$BH$44,1,'FD mesh'!$B$15+1)*Setup!$B$22</f>
        <v>0</v>
      </c>
      <c r="AU195" s="0" t="n">
        <f aca="false">SUMPRODUCT('FD inverse'!$A$45:$BH$45,'FD mesh'!$B$84:$BI$84,$E194:$BL194)+'FD inverse'!$A$45*$C195/Setup!$B$17+INDEX('FD inverse'!$A$45:$BH$45,1,'FD mesh'!$B$15+1)*Setup!$B$22</f>
        <v>0</v>
      </c>
      <c r="AV195" s="0" t="n">
        <f aca="false">SUMPRODUCT('FD inverse'!$A$46:$BH$46,'FD mesh'!$B$84:$BI$84,$E194:$BL194)+'FD inverse'!$A$46*$C195/Setup!$B$17+INDEX('FD inverse'!$A$46:$BH$46,1,'FD mesh'!$B$15+1)*Setup!$B$22</f>
        <v>0</v>
      </c>
      <c r="AW195" s="0" t="n">
        <f aca="false">SUMPRODUCT('FD inverse'!$A$47:$BH$47,'FD mesh'!$B$84:$BI$84,$E194:$BL194)+'FD inverse'!$A$47*$C195/Setup!$B$17+INDEX('FD inverse'!$A$47:$BH$47,1,'FD mesh'!$B$15+1)*Setup!$B$22</f>
        <v>0</v>
      </c>
      <c r="AX195" s="0" t="n">
        <f aca="false">SUMPRODUCT('FD inverse'!$A$48:$BH$48,'FD mesh'!$B$84:$BI$84,$E194:$BL194)+'FD inverse'!$A$48*$C195/Setup!$B$17+INDEX('FD inverse'!$A$48:$BH$48,1,'FD mesh'!$B$15+1)*Setup!$B$22</f>
        <v>0</v>
      </c>
      <c r="AY195" s="0" t="n">
        <f aca="false">SUMPRODUCT('FD inverse'!$A$49:$BH$49,'FD mesh'!$B$84:$BI$84,$E194:$BL194)+'FD inverse'!$A$49*$C195/Setup!$B$17+INDEX('FD inverse'!$A$49:$BH$49,1,'FD mesh'!$B$15+1)*Setup!$B$22</f>
        <v>0</v>
      </c>
      <c r="AZ195" s="0" t="n">
        <f aca="false">SUMPRODUCT('FD inverse'!$A$50:$BH$50,'FD mesh'!$B$84:$BI$84,$E194:$BL194)+'FD inverse'!$A$50*$C195/Setup!$B$17+INDEX('FD inverse'!$A$50:$BH$50,1,'FD mesh'!$B$15+1)*Setup!$B$22</f>
        <v>0</v>
      </c>
      <c r="BA195" s="0" t="n">
        <f aca="false">SUMPRODUCT('FD inverse'!$A$51:$BH$51,'FD mesh'!$B$84:$BI$84,$E194:$BL194)+'FD inverse'!$A$51*$C195/Setup!$B$17+INDEX('FD inverse'!$A$51:$BH$51,1,'FD mesh'!$B$15+1)*Setup!$B$22</f>
        <v>0</v>
      </c>
      <c r="BB195" s="0" t="n">
        <f aca="false">SUMPRODUCT('FD inverse'!$A$52:$BH$52,'FD mesh'!$B$84:$BI$84,$E194:$BL194)+'FD inverse'!$A$52*$C195/Setup!$B$17+INDEX('FD inverse'!$A$52:$BH$52,1,'FD mesh'!$B$15+1)*Setup!$B$22</f>
        <v>0</v>
      </c>
      <c r="BC195" s="0" t="n">
        <f aca="false">SUMPRODUCT('FD inverse'!$A$53:$BH$53,'FD mesh'!$B$84:$BI$84,$E194:$BL194)+'FD inverse'!$A$53*$C195/Setup!$B$17+INDEX('FD inverse'!$A$53:$BH$53,1,'FD mesh'!$B$15+1)*Setup!$B$22</f>
        <v>0</v>
      </c>
      <c r="BD195" s="0" t="n">
        <f aca="false">SUMPRODUCT('FD inverse'!$A$54:$BH$54,'FD mesh'!$B$84:$BI$84,$E194:$BL194)+'FD inverse'!$A$54*$C195/Setup!$B$17+INDEX('FD inverse'!$A$54:$BH$54,1,'FD mesh'!$B$15+1)*Setup!$B$22</f>
        <v>0</v>
      </c>
      <c r="BE195" s="0" t="n">
        <f aca="false">SUMPRODUCT('FD inverse'!$A$55:$BH$55,'FD mesh'!$B$84:$BI$84,$E194:$BL194)+'FD inverse'!$A$55*$C195/Setup!$B$17+INDEX('FD inverse'!$A$55:$BH$55,1,'FD mesh'!$B$15+1)*Setup!$B$22</f>
        <v>0</v>
      </c>
      <c r="BF195" s="0" t="n">
        <f aca="false">SUMPRODUCT('FD inverse'!$A$56:$BH$56,'FD mesh'!$B$84:$BI$84,$E194:$BL194)+'FD inverse'!$A$56*$C195/Setup!$B$17+INDEX('FD inverse'!$A$56:$BH$56,1,'FD mesh'!$B$15+1)*Setup!$B$22</f>
        <v>0</v>
      </c>
      <c r="BG195" s="0" t="n">
        <f aca="false">SUMPRODUCT('FD inverse'!$A$57:$BH$57,'FD mesh'!$B$84:$BI$84,$E194:$BL194)+'FD inverse'!$A$57*$C195/Setup!$B$17+INDEX('FD inverse'!$A$57:$BH$57,1,'FD mesh'!$B$15+1)*Setup!$B$22</f>
        <v>0</v>
      </c>
      <c r="BH195" s="0" t="n">
        <f aca="false">SUMPRODUCT('FD inverse'!$A$58:$BH$58,'FD mesh'!$B$84:$BI$84,$E194:$BL194)+'FD inverse'!$A$58*$C195/Setup!$B$17+INDEX('FD inverse'!$A$58:$BH$58,1,'FD mesh'!$B$15+1)*Setup!$B$22</f>
        <v>0</v>
      </c>
      <c r="BI195" s="0" t="n">
        <f aca="false">SUMPRODUCT('FD inverse'!$A$59:$BH$59,'FD mesh'!$B$84:$BI$84,$E194:$BL194)+'FD inverse'!$A$59*$C195/Setup!$B$17+INDEX('FD inverse'!$A$59:$BH$59,1,'FD mesh'!$B$15+1)*Setup!$B$22</f>
        <v>0</v>
      </c>
      <c r="BJ195" s="0" t="n">
        <f aca="false">SUMPRODUCT('FD inverse'!$A$60:$BH$60,'FD mesh'!$B$84:$BI$84,$E194:$BL194)+'FD inverse'!$A$60*$C195/Setup!$B$17+INDEX('FD inverse'!$A$60:$BH$60,1,'FD mesh'!$B$15+1)*Setup!$B$22</f>
        <v>0</v>
      </c>
      <c r="BK195" s="0" t="n">
        <f aca="false">SUMPRODUCT('FD inverse'!$A$61:$BH$61,'FD mesh'!$B$84:$BI$84,$E194:$BL194)+'FD inverse'!$A$61*$C195/Setup!$B$17+INDEX('FD inverse'!$A$61:$BH$61,1,'FD mesh'!$B$15+1)*Setup!$B$22</f>
        <v>0</v>
      </c>
      <c r="BL195" s="0" t="n">
        <f aca="false">SUMPRODUCT('FD inverse'!$A$62:$BH$62,'FD mesh'!$B$84:$BI$84,$E194:$BL194)+'FD inverse'!$A$62*$C195/Setup!$B$17+INDEX('FD inverse'!$A$62:$BH$62,1,'FD mesh'!$B$15+1)*Setup!$B$22</f>
        <v>0</v>
      </c>
    </row>
    <row r="196" customFormat="false" ht="15" hidden="false" customHeight="false" outlineLevel="0" collapsed="false">
      <c r="A196" s="0" t="n">
        <v>191</v>
      </c>
      <c r="B196" s="0" t="n">
        <f aca="false">A196*Setup!$B$11/3600</f>
        <v>15.9166666666667</v>
      </c>
      <c r="C196" s="0" t="n">
        <f aca="false">Setup!$B$7+Setup!$B$8*COS(2*PI()*(B196-Setup!$B$9)/24)</f>
        <v>27.9990481083196</v>
      </c>
      <c r="D196" s="0" t="n">
        <f aca="false">(C196-E196)/Setup!$B$17</f>
        <v>25.2712372759661</v>
      </c>
      <c r="E196" s="0" t="n">
        <f aca="false">SUMPRODUCT('FD inverse'!$A$3:$BH$3,'FD mesh'!$B$84:$BI$84,$E195:$BL195)+'FD inverse'!$A$3*$C196/Setup!$B$17+INDEX('FD inverse'!$A$3:$BH$3,1,'FD mesh'!$B$15+1)*Setup!$B$22</f>
        <v>24.713787262444</v>
      </c>
      <c r="F196" s="0" t="n">
        <f aca="false">SUMPRODUCT('FD inverse'!$A$4:$BH$4,'FD mesh'!$B$84:$BI$84,$E195:$BL195)+'FD inverse'!$A$4*$C196/Setup!$B$17+INDEX('FD inverse'!$A$4:$BH$4,1,'FD mesh'!$B$15+1)*Setup!$B$22</f>
        <v>23.9656291095085</v>
      </c>
      <c r="G196" s="0" t="n">
        <f aca="false">SUMPRODUCT('FD inverse'!$A$5:$BH$5,'FD mesh'!$B$84:$BI$84,$E195:$BL195)+'FD inverse'!$A$5*$C196/Setup!$B$17+INDEX('FD inverse'!$A$5:$BH$5,1,'FD mesh'!$B$15+1)*Setup!$B$22</f>
        <v>23.2268147410184</v>
      </c>
      <c r="H196" s="0" t="n">
        <f aca="false">SUMPRODUCT('FD inverse'!$A$6:$BH$6,'FD mesh'!$B$84:$BI$84,$E195:$BL195)+'FD inverse'!$A$6*$C196/Setup!$B$17+INDEX('FD inverse'!$A$6:$BH$6,1,'FD mesh'!$B$15+1)*Setup!$B$22</f>
        <v>20.7621618953436</v>
      </c>
      <c r="I196" s="0" t="n">
        <f aca="false">SUMPRODUCT('FD inverse'!$A$7:$BH$7,'FD mesh'!$B$84:$BI$84,$E195:$BL195)+'FD inverse'!$A$7*$C196/Setup!$B$17+INDEX('FD inverse'!$A$7:$BH$7,1,'FD mesh'!$B$15+1)*Setup!$B$22</f>
        <v>20.5538633006416</v>
      </c>
      <c r="J196" s="0" t="n">
        <f aca="false">SUMPRODUCT('FD inverse'!$A$8:$BH$8,'FD mesh'!$B$84:$BI$84,$E195:$BL195)+'FD inverse'!$A$8*$C196/Setup!$B$17+INDEX('FD inverse'!$A$8:$BH$8,1,'FD mesh'!$B$15+1)*Setup!$B$22</f>
        <v>20.3656009661561</v>
      </c>
      <c r="K196" s="0" t="n">
        <f aca="false">SUMPRODUCT('FD inverse'!$A$9:$BH$9,'FD mesh'!$B$84:$BI$84,$E195:$BL195)+'FD inverse'!$A$9*$C196/Setup!$B$17+INDEX('FD inverse'!$A$9:$BH$9,1,'FD mesh'!$B$15+1)*Setup!$B$22</f>
        <v>20.1976962893223</v>
      </c>
      <c r="L196" s="0" t="n">
        <f aca="false">SUMPRODUCT('FD inverse'!$A$10:$BH$10,'FD mesh'!$B$84:$BI$84,$E195:$BL195)+'FD inverse'!$A$10*$C196/Setup!$B$17+INDEX('FD inverse'!$A$10:$BH$10,1,'FD mesh'!$B$15+1)*Setup!$B$22</f>
        <v>20.0503945494636</v>
      </c>
      <c r="M196" s="0" t="n">
        <f aca="false">SUMPRODUCT('FD inverse'!$A$11:$BH$11,'FD mesh'!$B$84:$BI$84,$E195:$BL195)+'FD inverse'!$A$11*$C196/Setup!$B$17+INDEX('FD inverse'!$A$11:$BH$11,1,'FD mesh'!$B$15+1)*Setup!$B$22</f>
        <v>19.9238774288294</v>
      </c>
      <c r="N196" s="0" t="n">
        <f aca="false">SUMPRODUCT('FD inverse'!$A$12:$BH$12,'FD mesh'!$B$84:$BI$84,$E195:$BL195)+'FD inverse'!$A$12*$C196/Setup!$B$17+INDEX('FD inverse'!$A$12:$BH$12,1,'FD mesh'!$B$15+1)*Setup!$B$22</f>
        <v>19.8182738630272</v>
      </c>
      <c r="O196" s="0" t="n">
        <f aca="false">SUMPRODUCT('FD inverse'!$A$13:$BH$13,'FD mesh'!$B$84:$BI$84,$E195:$BL195)+'FD inverse'!$A$13*$C196/Setup!$B$17+INDEX('FD inverse'!$A$13:$BH$13,1,'FD mesh'!$B$15+1)*Setup!$B$22</f>
        <v>19.7336692256002</v>
      </c>
      <c r="P196" s="0" t="n">
        <f aca="false">SUMPRODUCT('FD inverse'!$A$14:$BH$14,'FD mesh'!$B$84:$BI$84,$E195:$BL195)+'FD inverse'!$A$14*$C196/Setup!$B$17+INDEX('FD inverse'!$A$14:$BH$14,1,'FD mesh'!$B$15+1)*Setup!$B$22</f>
        <v>19.6701128545277</v>
      </c>
      <c r="Q196" s="0" t="n">
        <f aca="false">SUMPRODUCT('FD inverse'!$A$15:$BH$15,'FD mesh'!$B$84:$BI$84,$E195:$BL195)+'FD inverse'!$A$15*$C196/Setup!$B$17+INDEX('FD inverse'!$A$15:$BH$15,1,'FD mesh'!$B$15+1)*Setup!$B$22</f>
        <v>19.6276239298552</v>
      </c>
      <c r="R196" s="0" t="n">
        <f aca="false">SUMPRODUCT('FD inverse'!$A$16:$BH$16,'FD mesh'!$B$84:$BI$84,$E195:$BL195)+'FD inverse'!$A$16*$C196/Setup!$B$17+INDEX('FD inverse'!$A$16:$BH$16,1,'FD mesh'!$B$15+1)*Setup!$B$22</f>
        <v>19.606195711784</v>
      </c>
      <c r="S196" s="0" t="n">
        <f aca="false">SUMPRODUCT('FD inverse'!$A$17:$BH$17,'FD mesh'!$B$84:$BI$84,$E195:$BL195)+'FD inverse'!$A$17*$C196/Setup!$B$17+INDEX('FD inverse'!$A$17:$BH$17,1,'FD mesh'!$B$15+1)*Setup!$B$22</f>
        <v>19.259110423043</v>
      </c>
      <c r="T196" s="0" t="n">
        <f aca="false">SUMPRODUCT('FD inverse'!$A$18:$BH$18,'FD mesh'!$B$84:$BI$84,$E195:$BL195)+'FD inverse'!$A$18*$C196/Setup!$B$17+INDEX('FD inverse'!$A$18:$BH$18,1,'FD mesh'!$B$15+1)*Setup!$B$22</f>
        <v>18.9218489527</v>
      </c>
      <c r="U196" s="0" t="n">
        <f aca="false">SUMPRODUCT('FD inverse'!$A$19:$BH$19,'FD mesh'!$B$84:$BI$84,$E195:$BL195)+'FD inverse'!$A$19*$C196/Setup!$B$17+INDEX('FD inverse'!$A$19:$BH$19,1,'FD mesh'!$B$15+1)*Setup!$B$22</f>
        <v>18.5937404610423</v>
      </c>
      <c r="V196" s="0" t="n">
        <f aca="false">SUMPRODUCT('FD inverse'!$A$20:$BH$20,'FD mesh'!$B$84:$BI$84,$E195:$BL195)+'FD inverse'!$A$20*$C196/Setup!$B$17+INDEX('FD inverse'!$A$20:$BH$20,1,'FD mesh'!$B$15+1)*Setup!$B$22</f>
        <v>18.2741109429541</v>
      </c>
      <c r="W196" s="0" t="n">
        <f aca="false">SUMPRODUCT('FD inverse'!$A$21:$BH$21,'FD mesh'!$B$84:$BI$84,$E195:$BL195)+'FD inverse'!$A$21*$C196/Setup!$B$17+INDEX('FD inverse'!$A$21:$BH$21,1,'FD mesh'!$B$15+1)*Setup!$B$22</f>
        <v>17.9622841577792</v>
      </c>
      <c r="X196" s="0" t="n">
        <f aca="false">SUMPRODUCT('FD inverse'!$A$22:$BH$22,'FD mesh'!$B$84:$BI$84,$E195:$BL195)+'FD inverse'!$A$22*$C196/Setup!$B$17+INDEX('FD inverse'!$A$22:$BH$22,1,'FD mesh'!$B$15+1)*Setup!$B$22</f>
        <v>17.6575824010816</v>
      </c>
      <c r="Y196" s="0" t="n">
        <f aca="false">SUMPRODUCT('FD inverse'!$A$23:$BH$23,'FD mesh'!$B$84:$BI$84,$E195:$BL195)+'FD inverse'!$A$23*$C196/Setup!$B$17+INDEX('FD inverse'!$A$23:$BH$23,1,'FD mesh'!$B$15+1)*Setup!$B$22</f>
        <v>17.3593271322116</v>
      </c>
      <c r="Z196" s="0" t="n">
        <f aca="false">SUMPRODUCT('FD inverse'!$A$24:$BH$24,'FD mesh'!$B$84:$BI$84,$E195:$BL195)+'FD inverse'!$A$24*$C196/Setup!$B$17+INDEX('FD inverse'!$A$24:$BH$24,1,'FD mesh'!$B$15+1)*Setup!$B$22</f>
        <v>17.0668394713683</v>
      </c>
      <c r="AA196" s="0" t="n">
        <f aca="false">SUMPRODUCT('FD inverse'!$A$25:$BH$25,'FD mesh'!$B$84:$BI$84,$E195:$BL195)+'FD inverse'!$A$25*$C196/Setup!$B$17+INDEX('FD inverse'!$A$25:$BH$25,1,'FD mesh'!$B$15+1)*Setup!$B$22</f>
        <v>16.7794405796282</v>
      </c>
      <c r="AB196" s="0" t="n">
        <f aca="false">SUMPRODUCT('FD inverse'!$A$26:$BH$26,'FD mesh'!$B$84:$BI$84,$E195:$BL195)+'FD inverse'!$A$26*$C196/Setup!$B$17+INDEX('FD inverse'!$A$26:$BH$26,1,'FD mesh'!$B$15+1)*Setup!$B$22</f>
        <v>16.496451935195</v>
      </c>
      <c r="AC196" s="0" t="n">
        <f aca="false">SUMPRODUCT('FD inverse'!$A$27:$BH$27,'FD mesh'!$B$84:$BI$84,$E195:$BL195)+'FD inverse'!$A$27*$C196/Setup!$B$17+INDEX('FD inverse'!$A$27:$BH$27,1,'FD mesh'!$B$15+1)*Setup!$B$22</f>
        <v>16.2171955189134</v>
      </c>
      <c r="AD196" s="0" t="n">
        <f aca="false">SUMPRODUCT('FD inverse'!$A$28:$BH$28,'FD mesh'!$B$84:$BI$84,$E195:$BL195)+'FD inverse'!$A$28*$C196/Setup!$B$17+INDEX('FD inverse'!$A$28:$BH$28,1,'FD mesh'!$B$15+1)*Setup!$B$22</f>
        <v>15.9409939218973</v>
      </c>
      <c r="AE196" s="0" t="n">
        <f aca="false">SUMPRODUCT('FD inverse'!$A$29:$BH$29,'FD mesh'!$B$84:$BI$84,$E195:$BL195)+'FD inverse'!$A$29*$C196/Setup!$B$17+INDEX('FD inverse'!$A$29:$BH$29,1,'FD mesh'!$B$15+1)*Setup!$B$22</f>
        <v>15.6671703879392</v>
      </c>
      <c r="AF196" s="0" t="n">
        <f aca="false">SUMPRODUCT('FD inverse'!$A$30:$BH$30,'FD mesh'!$B$84:$BI$84,$E195:$BL195)+'FD inverse'!$A$30*$C196/Setup!$B$17+INDEX('FD inverse'!$A$30:$BH$30,1,'FD mesh'!$B$15+1)*Setup!$B$22</f>
        <v>15.3950488032118</v>
      </c>
      <c r="AG196" s="0" t="n">
        <f aca="false">SUMPRODUCT('FD inverse'!$A$31:$BH$31,'FD mesh'!$B$84:$BI$84,$E195:$BL195)+'FD inverse'!$A$31*$C196/Setup!$B$17+INDEX('FD inverse'!$A$31:$BH$31,1,'FD mesh'!$B$15+1)*Setup!$B$22</f>
        <v>15.1239536456324</v>
      </c>
      <c r="AH196" s="0" t="n">
        <f aca="false">SUMPRODUCT('FD inverse'!$A$32:$BH$32,'FD mesh'!$B$84:$BI$84,$E195:$BL195)+'FD inverse'!$A$32*$C196/Setup!$B$17+INDEX('FD inverse'!$A$32:$BH$32,1,'FD mesh'!$B$15+1)*Setup!$B$22</f>
        <v>15.1128369771035</v>
      </c>
      <c r="AI196" s="0" t="n">
        <f aca="false">SUMPRODUCT('FD inverse'!$A$33:$BH$33,'FD mesh'!$B$84:$BI$84,$E195:$BL195)+'FD inverse'!$A$33*$C196/Setup!$B$17+INDEX('FD inverse'!$A$33:$BH$33,1,'FD mesh'!$B$15+1)*Setup!$B$22</f>
        <v>15.1022765031922</v>
      </c>
      <c r="AJ196" s="0" t="n">
        <f aca="false">SUMPRODUCT('FD inverse'!$A$34:$BH$34,'FD mesh'!$B$84:$BI$84,$E195:$BL195)+'FD inverse'!$A$34*$C196/Setup!$B$17+INDEX('FD inverse'!$A$34:$BH$34,1,'FD mesh'!$B$15+1)*Setup!$B$22</f>
        <v>15.0922251342061</v>
      </c>
      <c r="AK196" s="0" t="n">
        <f aca="false">SUMPRODUCT('FD inverse'!$A$35:$BH$35,'FD mesh'!$B$84:$BI$84,$E195:$BL195)+'FD inverse'!$A$35*$C196/Setup!$B$17+INDEX('FD inverse'!$A$35:$BH$35,1,'FD mesh'!$B$15+1)*Setup!$B$22</f>
        <v>15.0826369584456</v>
      </c>
      <c r="AL196" s="0" t="n">
        <f aca="false">SUMPRODUCT('FD inverse'!$A$36:$BH$36,'FD mesh'!$B$84:$BI$84,$E195:$BL195)+'FD inverse'!$A$36*$C196/Setup!$B$17+INDEX('FD inverse'!$A$36:$BH$36,1,'FD mesh'!$B$15+1)*Setup!$B$22</f>
        <v>15.0734671892041</v>
      </c>
      <c r="AM196" s="0" t="n">
        <f aca="false">SUMPRODUCT('FD inverse'!$A$37:$BH$37,'FD mesh'!$B$84:$BI$84,$E195:$BL195)+'FD inverse'!$A$37*$C196/Setup!$B$17+INDEX('FD inverse'!$A$37:$BH$37,1,'FD mesh'!$B$15+1)*Setup!$B$22</f>
        <v>15.0646720992275</v>
      </c>
      <c r="AN196" s="0" t="n">
        <f aca="false">SUMPRODUCT('FD inverse'!$A$38:$BH$38,'FD mesh'!$B$84:$BI$84,$E195:$BL195)+'FD inverse'!$A$38*$C196/Setup!$B$17+INDEX('FD inverse'!$A$38:$BH$38,1,'FD mesh'!$B$15+1)*Setup!$B$22</f>
        <v>15.0562089444298</v>
      </c>
      <c r="AO196" s="0" t="n">
        <f aca="false">SUMPRODUCT('FD inverse'!$A$39:$BH$39,'FD mesh'!$B$84:$BI$84,$E195:$BL195)+'FD inverse'!$A$39*$C196/Setup!$B$17+INDEX('FD inverse'!$A$39:$BH$39,1,'FD mesh'!$B$15+1)*Setup!$B$22</f>
        <v>15.0480358784738</v>
      </c>
      <c r="AP196" s="0" t="n">
        <f aca="false">SUMPRODUCT('FD inverse'!$A$40:$BH$40,'FD mesh'!$B$84:$BI$84,$E195:$BL195)+'FD inverse'!$A$40*$C196/Setup!$B$17+INDEX('FD inverse'!$A$40:$BH$40,1,'FD mesh'!$B$15+1)*Setup!$B$22</f>
        <v>15.0401118596408</v>
      </c>
      <c r="AQ196" s="0" t="n">
        <f aca="false">SUMPRODUCT('FD inverse'!$A$41:$BH$41,'FD mesh'!$B$84:$BI$84,$E195:$BL195)+'FD inverse'!$A$41*$C196/Setup!$B$17+INDEX('FD inverse'!$A$41:$BH$41,1,'FD mesh'!$B$15+1)*Setup!$B$22</f>
        <v>15.0323965512604</v>
      </c>
      <c r="AR196" s="0" t="n">
        <f aca="false">SUMPRODUCT('FD inverse'!$A$42:$BH$42,'FD mesh'!$B$84:$BI$84,$E195:$BL195)+'FD inverse'!$A$42*$C196/Setup!$B$17+INDEX('FD inverse'!$A$42:$BH$42,1,'FD mesh'!$B$15+1)*Setup!$B$22</f>
        <v>15.024850216824</v>
      </c>
      <c r="AS196" s="0" t="n">
        <f aca="false">SUMPRODUCT('FD inverse'!$A$43:$BH$43,'FD mesh'!$B$84:$BI$84,$E195:$BL195)+'FD inverse'!$A$43*$C196/Setup!$B$17+INDEX('FD inverse'!$A$43:$BH$43,1,'FD mesh'!$B$15+1)*Setup!$B$22</f>
        <v>0</v>
      </c>
      <c r="AT196" s="0" t="n">
        <f aca="false">SUMPRODUCT('FD inverse'!$A$44:$BH$44,'FD mesh'!$B$84:$BI$84,$E195:$BL195)+'FD inverse'!$A$44*$C196/Setup!$B$17+INDEX('FD inverse'!$A$44:$BH$44,1,'FD mesh'!$B$15+1)*Setup!$B$22</f>
        <v>0</v>
      </c>
      <c r="AU196" s="0" t="n">
        <f aca="false">SUMPRODUCT('FD inverse'!$A$45:$BH$45,'FD mesh'!$B$84:$BI$84,$E195:$BL195)+'FD inverse'!$A$45*$C196/Setup!$B$17+INDEX('FD inverse'!$A$45:$BH$45,1,'FD mesh'!$B$15+1)*Setup!$B$22</f>
        <v>0</v>
      </c>
      <c r="AV196" s="0" t="n">
        <f aca="false">SUMPRODUCT('FD inverse'!$A$46:$BH$46,'FD mesh'!$B$84:$BI$84,$E195:$BL195)+'FD inverse'!$A$46*$C196/Setup!$B$17+INDEX('FD inverse'!$A$46:$BH$46,1,'FD mesh'!$B$15+1)*Setup!$B$22</f>
        <v>0</v>
      </c>
      <c r="AW196" s="0" t="n">
        <f aca="false">SUMPRODUCT('FD inverse'!$A$47:$BH$47,'FD mesh'!$B$84:$BI$84,$E195:$BL195)+'FD inverse'!$A$47*$C196/Setup!$B$17+INDEX('FD inverse'!$A$47:$BH$47,1,'FD mesh'!$B$15+1)*Setup!$B$22</f>
        <v>0</v>
      </c>
      <c r="AX196" s="0" t="n">
        <f aca="false">SUMPRODUCT('FD inverse'!$A$48:$BH$48,'FD mesh'!$B$84:$BI$84,$E195:$BL195)+'FD inverse'!$A$48*$C196/Setup!$B$17+INDEX('FD inverse'!$A$48:$BH$48,1,'FD mesh'!$B$15+1)*Setup!$B$22</f>
        <v>0</v>
      </c>
      <c r="AY196" s="0" t="n">
        <f aca="false">SUMPRODUCT('FD inverse'!$A$49:$BH$49,'FD mesh'!$B$84:$BI$84,$E195:$BL195)+'FD inverse'!$A$49*$C196/Setup!$B$17+INDEX('FD inverse'!$A$49:$BH$49,1,'FD mesh'!$B$15+1)*Setup!$B$22</f>
        <v>0</v>
      </c>
      <c r="AZ196" s="0" t="n">
        <f aca="false">SUMPRODUCT('FD inverse'!$A$50:$BH$50,'FD mesh'!$B$84:$BI$84,$E195:$BL195)+'FD inverse'!$A$50*$C196/Setup!$B$17+INDEX('FD inverse'!$A$50:$BH$50,1,'FD mesh'!$B$15+1)*Setup!$B$22</f>
        <v>0</v>
      </c>
      <c r="BA196" s="0" t="n">
        <f aca="false">SUMPRODUCT('FD inverse'!$A$51:$BH$51,'FD mesh'!$B$84:$BI$84,$E195:$BL195)+'FD inverse'!$A$51*$C196/Setup!$B$17+INDEX('FD inverse'!$A$51:$BH$51,1,'FD mesh'!$B$15+1)*Setup!$B$22</f>
        <v>0</v>
      </c>
      <c r="BB196" s="0" t="n">
        <f aca="false">SUMPRODUCT('FD inverse'!$A$52:$BH$52,'FD mesh'!$B$84:$BI$84,$E195:$BL195)+'FD inverse'!$A$52*$C196/Setup!$B$17+INDEX('FD inverse'!$A$52:$BH$52,1,'FD mesh'!$B$15+1)*Setup!$B$22</f>
        <v>0</v>
      </c>
      <c r="BC196" s="0" t="n">
        <f aca="false">SUMPRODUCT('FD inverse'!$A$53:$BH$53,'FD mesh'!$B$84:$BI$84,$E195:$BL195)+'FD inverse'!$A$53*$C196/Setup!$B$17+INDEX('FD inverse'!$A$53:$BH$53,1,'FD mesh'!$B$15+1)*Setup!$B$22</f>
        <v>0</v>
      </c>
      <c r="BD196" s="0" t="n">
        <f aca="false">SUMPRODUCT('FD inverse'!$A$54:$BH$54,'FD mesh'!$B$84:$BI$84,$E195:$BL195)+'FD inverse'!$A$54*$C196/Setup!$B$17+INDEX('FD inverse'!$A$54:$BH$54,1,'FD mesh'!$B$15+1)*Setup!$B$22</f>
        <v>0</v>
      </c>
      <c r="BE196" s="0" t="n">
        <f aca="false">SUMPRODUCT('FD inverse'!$A$55:$BH$55,'FD mesh'!$B$84:$BI$84,$E195:$BL195)+'FD inverse'!$A$55*$C196/Setup!$B$17+INDEX('FD inverse'!$A$55:$BH$55,1,'FD mesh'!$B$15+1)*Setup!$B$22</f>
        <v>0</v>
      </c>
      <c r="BF196" s="0" t="n">
        <f aca="false">SUMPRODUCT('FD inverse'!$A$56:$BH$56,'FD mesh'!$B$84:$BI$84,$E195:$BL195)+'FD inverse'!$A$56*$C196/Setup!$B$17+INDEX('FD inverse'!$A$56:$BH$56,1,'FD mesh'!$B$15+1)*Setup!$B$22</f>
        <v>0</v>
      </c>
      <c r="BG196" s="0" t="n">
        <f aca="false">SUMPRODUCT('FD inverse'!$A$57:$BH$57,'FD mesh'!$B$84:$BI$84,$E195:$BL195)+'FD inverse'!$A$57*$C196/Setup!$B$17+INDEX('FD inverse'!$A$57:$BH$57,1,'FD mesh'!$B$15+1)*Setup!$B$22</f>
        <v>0</v>
      </c>
      <c r="BH196" s="0" t="n">
        <f aca="false">SUMPRODUCT('FD inverse'!$A$58:$BH$58,'FD mesh'!$B$84:$BI$84,$E195:$BL195)+'FD inverse'!$A$58*$C196/Setup!$B$17+INDEX('FD inverse'!$A$58:$BH$58,1,'FD mesh'!$B$15+1)*Setup!$B$22</f>
        <v>0</v>
      </c>
      <c r="BI196" s="0" t="n">
        <f aca="false">SUMPRODUCT('FD inverse'!$A$59:$BH$59,'FD mesh'!$B$84:$BI$84,$E195:$BL195)+'FD inverse'!$A$59*$C196/Setup!$B$17+INDEX('FD inverse'!$A$59:$BH$59,1,'FD mesh'!$B$15+1)*Setup!$B$22</f>
        <v>0</v>
      </c>
      <c r="BJ196" s="0" t="n">
        <f aca="false">SUMPRODUCT('FD inverse'!$A$60:$BH$60,'FD mesh'!$B$84:$BI$84,$E195:$BL195)+'FD inverse'!$A$60*$C196/Setup!$B$17+INDEX('FD inverse'!$A$60:$BH$60,1,'FD mesh'!$B$15+1)*Setup!$B$22</f>
        <v>0</v>
      </c>
      <c r="BK196" s="0" t="n">
        <f aca="false">SUMPRODUCT('FD inverse'!$A$61:$BH$61,'FD mesh'!$B$84:$BI$84,$E195:$BL195)+'FD inverse'!$A$61*$C196/Setup!$B$17+INDEX('FD inverse'!$A$61:$BH$61,1,'FD mesh'!$B$15+1)*Setup!$B$22</f>
        <v>0</v>
      </c>
      <c r="BL196" s="0" t="n">
        <f aca="false">SUMPRODUCT('FD inverse'!$A$62:$BH$62,'FD mesh'!$B$84:$BI$84,$E195:$BL195)+'FD inverse'!$A$62*$C196/Setup!$B$17+INDEX('FD inverse'!$A$62:$BH$62,1,'FD mesh'!$B$15+1)*Setup!$B$22</f>
        <v>0</v>
      </c>
    </row>
    <row r="197" customFormat="false" ht="15" hidden="false" customHeight="false" outlineLevel="0" collapsed="false">
      <c r="A197" s="0" t="n">
        <v>192</v>
      </c>
      <c r="B197" s="0" t="n">
        <f aca="false">A197*Setup!$B$11/3600</f>
        <v>16</v>
      </c>
      <c r="C197" s="0" t="n">
        <f aca="false">Setup!$B$7+Setup!$B$8*COS(2*PI()*(B197-Setup!$B$9)/24)</f>
        <v>28</v>
      </c>
      <c r="D197" s="0" t="n">
        <f aca="false">(C197-E197)/Setup!$B$17</f>
        <v>25.1471948684804</v>
      </c>
      <c r="E197" s="0" t="n">
        <f aca="false">SUMPRODUCT('FD inverse'!$A$3:$BH$3,'FD mesh'!$B$84:$BI$84,$E196:$BL196)+'FD inverse'!$A$3*$C197/Setup!$B$17+INDEX('FD inverse'!$A$3:$BH$3,1,'FD mesh'!$B$15+1)*Setup!$B$22</f>
        <v>24.7308646670975</v>
      </c>
      <c r="F197" s="0" t="n">
        <f aca="false">SUMPRODUCT('FD inverse'!$A$4:$BH$4,'FD mesh'!$B$84:$BI$84,$E196:$BL196)+'FD inverse'!$A$4*$C197/Setup!$B$17+INDEX('FD inverse'!$A$4:$BH$4,1,'FD mesh'!$B$15+1)*Setup!$B$22</f>
        <v>23.9861422823887</v>
      </c>
      <c r="G197" s="0" t="n">
        <f aca="false">SUMPRODUCT('FD inverse'!$A$5:$BH$5,'FD mesh'!$B$84:$BI$84,$E196:$BL196)+'FD inverse'!$A$5*$C197/Setup!$B$17+INDEX('FD inverse'!$A$5:$BH$5,1,'FD mesh'!$B$15+1)*Setup!$B$22</f>
        <v>23.2503231845204</v>
      </c>
      <c r="H197" s="0" t="n">
        <f aca="false">SUMPRODUCT('FD inverse'!$A$6:$BH$6,'FD mesh'!$B$84:$BI$84,$E196:$BL196)+'FD inverse'!$A$6*$C197/Setup!$B$17+INDEX('FD inverse'!$A$6:$BH$6,1,'FD mesh'!$B$15+1)*Setup!$B$22</f>
        <v>20.7951125890694</v>
      </c>
      <c r="I197" s="0" t="n">
        <f aca="false">SUMPRODUCT('FD inverse'!$A$7:$BH$7,'FD mesh'!$B$84:$BI$84,$E196:$BL196)+'FD inverse'!$A$7*$C197/Setup!$B$17+INDEX('FD inverse'!$A$7:$BH$7,1,'FD mesh'!$B$15+1)*Setup!$B$22</f>
        <v>20.5875572837864</v>
      </c>
      <c r="J197" s="0" t="n">
        <f aca="false">SUMPRODUCT('FD inverse'!$A$8:$BH$8,'FD mesh'!$B$84:$BI$84,$E196:$BL196)+'FD inverse'!$A$8*$C197/Setup!$B$17+INDEX('FD inverse'!$A$8:$BH$8,1,'FD mesh'!$B$15+1)*Setup!$B$22</f>
        <v>20.399880434636</v>
      </c>
      <c r="K197" s="0" t="n">
        <f aca="false">SUMPRODUCT('FD inverse'!$A$9:$BH$9,'FD mesh'!$B$84:$BI$84,$E196:$BL196)+'FD inverse'!$A$9*$C197/Setup!$B$17+INDEX('FD inverse'!$A$9:$BH$9,1,'FD mesh'!$B$15+1)*Setup!$B$22</f>
        <v>20.2324274606949</v>
      </c>
      <c r="L197" s="0" t="n">
        <f aca="false">SUMPRODUCT('FD inverse'!$A$10:$BH$10,'FD mesh'!$B$84:$BI$84,$E196:$BL196)+'FD inverse'!$A$10*$C197/Setup!$B$17+INDEX('FD inverse'!$A$10:$BH$10,1,'FD mesh'!$B$15+1)*Setup!$B$22</f>
        <v>20.0854648533453</v>
      </c>
      <c r="M197" s="0" t="n">
        <f aca="false">SUMPRODUCT('FD inverse'!$A$11:$BH$11,'FD mesh'!$B$84:$BI$84,$E196:$BL196)+'FD inverse'!$A$11*$C197/Setup!$B$17+INDEX('FD inverse'!$A$11:$BH$11,1,'FD mesh'!$B$15+1)*Setup!$B$22</f>
        <v>19.9591926907638</v>
      </c>
      <c r="N197" s="0" t="n">
        <f aca="false">SUMPRODUCT('FD inverse'!$A$12:$BH$12,'FD mesh'!$B$84:$BI$84,$E196:$BL196)+'FD inverse'!$A$12*$C197/Setup!$B$17+INDEX('FD inverse'!$A$12:$BH$12,1,'FD mesh'!$B$15+1)*Setup!$B$22</f>
        <v>19.8537554909755</v>
      </c>
      <c r="O197" s="0" t="n">
        <f aca="false">SUMPRODUCT('FD inverse'!$A$13:$BH$13,'FD mesh'!$B$84:$BI$84,$E196:$BL196)+'FD inverse'!$A$13*$C197/Setup!$B$17+INDEX('FD inverse'!$A$13:$BH$13,1,'FD mesh'!$B$15+1)*Setup!$B$22</f>
        <v>19.7692514050209</v>
      </c>
      <c r="P197" s="0" t="n">
        <f aca="false">SUMPRODUCT('FD inverse'!$A$14:$BH$14,'FD mesh'!$B$84:$BI$84,$E196:$BL196)+'FD inverse'!$A$14*$C197/Setup!$B$17+INDEX('FD inverse'!$A$14:$BH$14,1,'FD mesh'!$B$15+1)*Setup!$B$22</f>
        <v>19.7057397553028</v>
      </c>
      <c r="Q197" s="0" t="n">
        <f aca="false">SUMPRODUCT('FD inverse'!$A$15:$BH$15,'FD mesh'!$B$84:$BI$84,$E196:$BL196)+'FD inverse'!$A$15*$C197/Setup!$B$17+INDEX('FD inverse'!$A$15:$BH$15,1,'FD mesh'!$B$15+1)*Setup!$B$22</f>
        <v>19.6632469261009</v>
      </c>
      <c r="R197" s="0" t="n">
        <f aca="false">SUMPRODUCT('FD inverse'!$A$16:$BH$16,'FD mesh'!$B$84:$BI$84,$E196:$BL196)+'FD inverse'!$A$16*$C197/Setup!$B$17+INDEX('FD inverse'!$A$16:$BH$16,1,'FD mesh'!$B$15+1)*Setup!$B$22</f>
        <v>19.6417706138581</v>
      </c>
      <c r="S197" s="0" t="n">
        <f aca="false">SUMPRODUCT('FD inverse'!$A$17:$BH$17,'FD mesh'!$B$84:$BI$84,$E196:$BL196)+'FD inverse'!$A$17*$C197/Setup!$B$17+INDEX('FD inverse'!$A$17:$BH$17,1,'FD mesh'!$B$15+1)*Setup!$B$22</f>
        <v>19.2924357167915</v>
      </c>
      <c r="T197" s="0" t="n">
        <f aca="false">SUMPRODUCT('FD inverse'!$A$18:$BH$18,'FD mesh'!$B$84:$BI$84,$E196:$BL196)+'FD inverse'!$A$18*$C197/Setup!$B$17+INDEX('FD inverse'!$A$18:$BH$18,1,'FD mesh'!$B$15+1)*Setup!$B$22</f>
        <v>18.9529079775994</v>
      </c>
      <c r="U197" s="0" t="n">
        <f aca="false">SUMPRODUCT('FD inverse'!$A$19:$BH$19,'FD mesh'!$B$84:$BI$84,$E196:$BL196)+'FD inverse'!$A$19*$C197/Setup!$B$17+INDEX('FD inverse'!$A$19:$BH$19,1,'FD mesh'!$B$15+1)*Setup!$B$22</f>
        <v>18.6225204657348</v>
      </c>
      <c r="V197" s="0" t="n">
        <f aca="false">SUMPRODUCT('FD inverse'!$A$20:$BH$20,'FD mesh'!$B$84:$BI$84,$E196:$BL196)+'FD inverse'!$A$20*$C197/Setup!$B$17+INDEX('FD inverse'!$A$20:$BH$20,1,'FD mesh'!$B$15+1)*Setup!$B$22</f>
        <v>18.3006024981084</v>
      </c>
      <c r="W197" s="0" t="n">
        <f aca="false">SUMPRODUCT('FD inverse'!$A$21:$BH$21,'FD mesh'!$B$84:$BI$84,$E196:$BL196)+'FD inverse'!$A$21*$C197/Setup!$B$17+INDEX('FD inverse'!$A$21:$BH$21,1,'FD mesh'!$B$15+1)*Setup!$B$22</f>
        <v>17.986480616713</v>
      </c>
      <c r="X197" s="0" t="n">
        <f aca="false">SUMPRODUCT('FD inverse'!$A$22:$BH$22,'FD mesh'!$B$84:$BI$84,$E196:$BL196)+'FD inverse'!$A$22*$C197/Setup!$B$17+INDEX('FD inverse'!$A$22:$BH$22,1,'FD mesh'!$B$15+1)*Setup!$B$22</f>
        <v>17.6794794075181</v>
      </c>
      <c r="Y197" s="0" t="n">
        <f aca="false">SUMPRODUCT('FD inverse'!$A$23:$BH$23,'FD mesh'!$B$84:$BI$84,$E196:$BL196)+'FD inverse'!$A$23*$C197/Setup!$B$17+INDEX('FD inverse'!$A$23:$BH$23,1,'FD mesh'!$B$15+1)*Setup!$B$22</f>
        <v>17.3789221745032</v>
      </c>
      <c r="Z197" s="0" t="n">
        <f aca="false">SUMPRODUCT('FD inverse'!$A$24:$BH$24,'FD mesh'!$B$84:$BI$84,$E196:$BL196)+'FD inverse'!$A$24*$C197/Setup!$B$17+INDEX('FD inverse'!$A$24:$BH$24,1,'FD mesh'!$B$15+1)*Setup!$B$22</f>
        <v>17.0841314825055</v>
      </c>
      <c r="AA197" s="0" t="n">
        <f aca="false">SUMPRODUCT('FD inverse'!$A$25:$BH$25,'FD mesh'!$B$84:$BI$84,$E196:$BL196)+'FD inverse'!$A$25*$C197/Setup!$B$17+INDEX('FD inverse'!$A$25:$BH$25,1,'FD mesh'!$B$15+1)*Setup!$B$22</f>
        <v>16.7944295823568</v>
      </c>
      <c r="AB197" s="0" t="n">
        <f aca="false">SUMPRODUCT('FD inverse'!$A$26:$BH$26,'FD mesh'!$B$84:$BI$84,$E196:$BL196)+'FD inverse'!$A$26*$C197/Setup!$B$17+INDEX('FD inverse'!$A$26:$BH$26,1,'FD mesh'!$B$15+1)*Setup!$B$22</f>
        <v>16.5091387315825</v>
      </c>
      <c r="AC197" s="0" t="n">
        <f aca="false">SUMPRODUCT('FD inverse'!$A$27:$BH$27,'FD mesh'!$B$84:$BI$84,$E196:$BL196)+'FD inverse'!$A$27*$C197/Setup!$B$17+INDEX('FD inverse'!$A$27:$BH$27,1,'FD mesh'!$B$15+1)*Setup!$B$22</f>
        <v>16.227581423745</v>
      </c>
      <c r="AD197" s="0" t="n">
        <f aca="false">SUMPRODUCT('FD inverse'!$A$28:$BH$28,'FD mesh'!$B$84:$BI$84,$E196:$BL196)+'FD inverse'!$A$28*$C197/Setup!$B$17+INDEX('FD inverse'!$A$28:$BH$28,1,'FD mesh'!$B$15+1)*Setup!$B$22</f>
        <v>15.9490805393295</v>
      </c>
      <c r="AE197" s="0" t="n">
        <f aca="false">SUMPRODUCT('FD inverse'!$A$29:$BH$29,'FD mesh'!$B$84:$BI$84,$E196:$BL196)+'FD inverse'!$A$29*$C197/Setup!$B$17+INDEX('FD inverse'!$A$29:$BH$29,1,'FD mesh'!$B$15+1)*Setup!$B$22</f>
        <v>15.6729594309012</v>
      </c>
      <c r="AF197" s="0" t="n">
        <f aca="false">SUMPRODUCT('FD inverse'!$A$30:$BH$30,'FD mesh'!$B$84:$BI$84,$E196:$BL196)+'FD inverse'!$A$30*$C197/Setup!$B$17+INDEX('FD inverse'!$A$30:$BH$30,1,'FD mesh'!$B$15+1)*Setup!$B$22</f>
        <v>15.3985419551159</v>
      </c>
      <c r="AG197" s="0" t="n">
        <f aca="false">SUMPRODUCT('FD inverse'!$A$31:$BH$31,'FD mesh'!$B$84:$BI$84,$E196:$BL196)+'FD inverse'!$A$31*$C197/Setup!$B$17+INDEX('FD inverse'!$A$31:$BH$31,1,'FD mesh'!$B$15+1)*Setup!$B$22</f>
        <v>15.1251524640339</v>
      </c>
      <c r="AH197" s="0" t="n">
        <f aca="false">SUMPRODUCT('FD inverse'!$A$32:$BH$32,'FD mesh'!$B$84:$BI$84,$E196:$BL196)+'FD inverse'!$A$32*$C197/Setup!$B$17+INDEX('FD inverse'!$A$32:$BH$32,1,'FD mesh'!$B$15+1)*Setup!$B$22</f>
        <v>15.1139403055797</v>
      </c>
      <c r="AI197" s="0" t="n">
        <f aca="false">SUMPRODUCT('FD inverse'!$A$33:$BH$33,'FD mesh'!$B$84:$BI$84,$E196:$BL196)+'FD inverse'!$A$33*$C197/Setup!$B$17+INDEX('FD inverse'!$A$33:$BH$33,1,'FD mesh'!$B$15+1)*Setup!$B$22</f>
        <v>15.1032866774135</v>
      </c>
      <c r="AJ197" s="0" t="n">
        <f aca="false">SUMPRODUCT('FD inverse'!$A$34:$BH$34,'FD mesh'!$B$84:$BI$84,$E196:$BL196)+'FD inverse'!$A$34*$C197/Setup!$B$17+INDEX('FD inverse'!$A$34:$BH$34,1,'FD mesh'!$B$15+1)*Setup!$B$22</f>
        <v>15.0931444227055</v>
      </c>
      <c r="AK197" s="0" t="n">
        <f aca="false">SUMPRODUCT('FD inverse'!$A$35:$BH$35,'FD mesh'!$B$84:$BI$84,$E196:$BL196)+'FD inverse'!$A$35*$C197/Setup!$B$17+INDEX('FD inverse'!$A$35:$BH$35,1,'FD mesh'!$B$15+1)*Setup!$B$22</f>
        <v>15.08346753301</v>
      </c>
      <c r="AL197" s="0" t="n">
        <f aca="false">SUMPRODUCT('FD inverse'!$A$36:$BH$36,'FD mesh'!$B$84:$BI$84,$E196:$BL196)+'FD inverse'!$A$36*$C197/Setup!$B$17+INDEX('FD inverse'!$A$36:$BH$36,1,'FD mesh'!$B$15+1)*Setup!$B$22</f>
        <v>15.0742110992899</v>
      </c>
      <c r="AM197" s="0" t="n">
        <f aca="false">SUMPRODUCT('FD inverse'!$A$37:$BH$37,'FD mesh'!$B$84:$BI$84,$E196:$BL196)+'FD inverse'!$A$37*$C197/Setup!$B$17+INDEX('FD inverse'!$A$37:$BH$37,1,'FD mesh'!$B$15+1)*Setup!$B$22</f>
        <v>15.0653312499898</v>
      </c>
      <c r="AN197" s="0" t="n">
        <f aca="false">SUMPRODUCT('FD inverse'!$A$38:$BH$38,'FD mesh'!$B$84:$BI$84,$E196:$BL196)+'FD inverse'!$A$38*$C197/Setup!$B$17+INDEX('FD inverse'!$A$38:$BH$38,1,'FD mesh'!$B$15+1)*Setup!$B$22</f>
        <v>15.056785077988</v>
      </c>
      <c r="AO197" s="0" t="n">
        <f aca="false">SUMPRODUCT('FD inverse'!$A$39:$BH$39,'FD mesh'!$B$84:$BI$84,$E196:$BL196)+'FD inverse'!$A$39*$C197/Setup!$B$17+INDEX('FD inverse'!$A$39:$BH$39,1,'FD mesh'!$B$15+1)*Setup!$B$22</f>
        <v>15.0485305580635</v>
      </c>
      <c r="AP197" s="0" t="n">
        <f aca="false">SUMPRODUCT('FD inverse'!$A$40:$BH$40,'FD mesh'!$B$84:$BI$84,$E196:$BL196)+'FD inverse'!$A$40*$C197/Setup!$B$17+INDEX('FD inverse'!$A$40:$BH$40,1,'FD mesh'!$B$15+1)*Setup!$B$22</f>
        <v>15.0405264563415</v>
      </c>
      <c r="AQ197" s="0" t="n">
        <f aca="false">SUMPRODUCT('FD inverse'!$A$41:$BH$41,'FD mesh'!$B$84:$BI$84,$E196:$BL196)+'FD inverse'!$A$41*$C197/Setup!$B$17+INDEX('FD inverse'!$A$41:$BH$41,1,'FD mesh'!$B$15+1)*Setup!$B$22</f>
        <v>15.0327322330188</v>
      </c>
      <c r="AR197" s="0" t="n">
        <f aca="false">SUMPRODUCT('FD inverse'!$A$42:$BH$42,'FD mesh'!$B$84:$BI$84,$E196:$BL196)+'FD inverse'!$A$42*$C197/Setup!$B$17+INDEX('FD inverse'!$A$42:$BH$42,1,'FD mesh'!$B$15+1)*Setup!$B$22</f>
        <v>15.0251079395341</v>
      </c>
      <c r="AS197" s="0" t="n">
        <f aca="false">SUMPRODUCT('FD inverse'!$A$43:$BH$43,'FD mesh'!$B$84:$BI$84,$E196:$BL196)+'FD inverse'!$A$43*$C197/Setup!$B$17+INDEX('FD inverse'!$A$43:$BH$43,1,'FD mesh'!$B$15+1)*Setup!$B$22</f>
        <v>0</v>
      </c>
      <c r="AT197" s="0" t="n">
        <f aca="false">SUMPRODUCT('FD inverse'!$A$44:$BH$44,'FD mesh'!$B$84:$BI$84,$E196:$BL196)+'FD inverse'!$A$44*$C197/Setup!$B$17+INDEX('FD inverse'!$A$44:$BH$44,1,'FD mesh'!$B$15+1)*Setup!$B$22</f>
        <v>0</v>
      </c>
      <c r="AU197" s="0" t="n">
        <f aca="false">SUMPRODUCT('FD inverse'!$A$45:$BH$45,'FD mesh'!$B$84:$BI$84,$E196:$BL196)+'FD inverse'!$A$45*$C197/Setup!$B$17+INDEX('FD inverse'!$A$45:$BH$45,1,'FD mesh'!$B$15+1)*Setup!$B$22</f>
        <v>0</v>
      </c>
      <c r="AV197" s="0" t="n">
        <f aca="false">SUMPRODUCT('FD inverse'!$A$46:$BH$46,'FD mesh'!$B$84:$BI$84,$E196:$BL196)+'FD inverse'!$A$46*$C197/Setup!$B$17+INDEX('FD inverse'!$A$46:$BH$46,1,'FD mesh'!$B$15+1)*Setup!$B$22</f>
        <v>0</v>
      </c>
      <c r="AW197" s="0" t="n">
        <f aca="false">SUMPRODUCT('FD inverse'!$A$47:$BH$47,'FD mesh'!$B$84:$BI$84,$E196:$BL196)+'FD inverse'!$A$47*$C197/Setup!$B$17+INDEX('FD inverse'!$A$47:$BH$47,1,'FD mesh'!$B$15+1)*Setup!$B$22</f>
        <v>0</v>
      </c>
      <c r="AX197" s="0" t="n">
        <f aca="false">SUMPRODUCT('FD inverse'!$A$48:$BH$48,'FD mesh'!$B$84:$BI$84,$E196:$BL196)+'FD inverse'!$A$48*$C197/Setup!$B$17+INDEX('FD inverse'!$A$48:$BH$48,1,'FD mesh'!$B$15+1)*Setup!$B$22</f>
        <v>0</v>
      </c>
      <c r="AY197" s="0" t="n">
        <f aca="false">SUMPRODUCT('FD inverse'!$A$49:$BH$49,'FD mesh'!$B$84:$BI$84,$E196:$BL196)+'FD inverse'!$A$49*$C197/Setup!$B$17+INDEX('FD inverse'!$A$49:$BH$49,1,'FD mesh'!$B$15+1)*Setup!$B$22</f>
        <v>0</v>
      </c>
      <c r="AZ197" s="0" t="n">
        <f aca="false">SUMPRODUCT('FD inverse'!$A$50:$BH$50,'FD mesh'!$B$84:$BI$84,$E196:$BL196)+'FD inverse'!$A$50*$C197/Setup!$B$17+INDEX('FD inverse'!$A$50:$BH$50,1,'FD mesh'!$B$15+1)*Setup!$B$22</f>
        <v>0</v>
      </c>
      <c r="BA197" s="0" t="n">
        <f aca="false">SUMPRODUCT('FD inverse'!$A$51:$BH$51,'FD mesh'!$B$84:$BI$84,$E196:$BL196)+'FD inverse'!$A$51*$C197/Setup!$B$17+INDEX('FD inverse'!$A$51:$BH$51,1,'FD mesh'!$B$15+1)*Setup!$B$22</f>
        <v>0</v>
      </c>
      <c r="BB197" s="0" t="n">
        <f aca="false">SUMPRODUCT('FD inverse'!$A$52:$BH$52,'FD mesh'!$B$84:$BI$84,$E196:$BL196)+'FD inverse'!$A$52*$C197/Setup!$B$17+INDEX('FD inverse'!$A$52:$BH$52,1,'FD mesh'!$B$15+1)*Setup!$B$22</f>
        <v>0</v>
      </c>
      <c r="BC197" s="0" t="n">
        <f aca="false">SUMPRODUCT('FD inverse'!$A$53:$BH$53,'FD mesh'!$B$84:$BI$84,$E196:$BL196)+'FD inverse'!$A$53*$C197/Setup!$B$17+INDEX('FD inverse'!$A$53:$BH$53,1,'FD mesh'!$B$15+1)*Setup!$B$22</f>
        <v>0</v>
      </c>
      <c r="BD197" s="0" t="n">
        <f aca="false">SUMPRODUCT('FD inverse'!$A$54:$BH$54,'FD mesh'!$B$84:$BI$84,$E196:$BL196)+'FD inverse'!$A$54*$C197/Setup!$B$17+INDEX('FD inverse'!$A$54:$BH$54,1,'FD mesh'!$B$15+1)*Setup!$B$22</f>
        <v>0</v>
      </c>
      <c r="BE197" s="0" t="n">
        <f aca="false">SUMPRODUCT('FD inverse'!$A$55:$BH$55,'FD mesh'!$B$84:$BI$84,$E196:$BL196)+'FD inverse'!$A$55*$C197/Setup!$B$17+INDEX('FD inverse'!$A$55:$BH$55,1,'FD mesh'!$B$15+1)*Setup!$B$22</f>
        <v>0</v>
      </c>
      <c r="BF197" s="0" t="n">
        <f aca="false">SUMPRODUCT('FD inverse'!$A$56:$BH$56,'FD mesh'!$B$84:$BI$84,$E196:$BL196)+'FD inverse'!$A$56*$C197/Setup!$B$17+INDEX('FD inverse'!$A$56:$BH$56,1,'FD mesh'!$B$15+1)*Setup!$B$22</f>
        <v>0</v>
      </c>
      <c r="BG197" s="0" t="n">
        <f aca="false">SUMPRODUCT('FD inverse'!$A$57:$BH$57,'FD mesh'!$B$84:$BI$84,$E196:$BL196)+'FD inverse'!$A$57*$C197/Setup!$B$17+INDEX('FD inverse'!$A$57:$BH$57,1,'FD mesh'!$B$15+1)*Setup!$B$22</f>
        <v>0</v>
      </c>
      <c r="BH197" s="0" t="n">
        <f aca="false">SUMPRODUCT('FD inverse'!$A$58:$BH$58,'FD mesh'!$B$84:$BI$84,$E196:$BL196)+'FD inverse'!$A$58*$C197/Setup!$B$17+INDEX('FD inverse'!$A$58:$BH$58,1,'FD mesh'!$B$15+1)*Setup!$B$22</f>
        <v>0</v>
      </c>
      <c r="BI197" s="0" t="n">
        <f aca="false">SUMPRODUCT('FD inverse'!$A$59:$BH$59,'FD mesh'!$B$84:$BI$84,$E196:$BL196)+'FD inverse'!$A$59*$C197/Setup!$B$17+INDEX('FD inverse'!$A$59:$BH$59,1,'FD mesh'!$B$15+1)*Setup!$B$22</f>
        <v>0</v>
      </c>
      <c r="BJ197" s="0" t="n">
        <f aca="false">SUMPRODUCT('FD inverse'!$A$60:$BH$60,'FD mesh'!$B$84:$BI$84,$E196:$BL196)+'FD inverse'!$A$60*$C197/Setup!$B$17+INDEX('FD inverse'!$A$60:$BH$60,1,'FD mesh'!$B$15+1)*Setup!$B$22</f>
        <v>0</v>
      </c>
      <c r="BK197" s="0" t="n">
        <f aca="false">SUMPRODUCT('FD inverse'!$A$61:$BH$61,'FD mesh'!$B$84:$BI$84,$E196:$BL196)+'FD inverse'!$A$61*$C197/Setup!$B$17+INDEX('FD inverse'!$A$61:$BH$61,1,'FD mesh'!$B$15+1)*Setup!$B$22</f>
        <v>0</v>
      </c>
      <c r="BL197" s="0" t="n">
        <f aca="false">SUMPRODUCT('FD inverse'!$A$62:$BH$62,'FD mesh'!$B$84:$BI$84,$E196:$BL196)+'FD inverse'!$A$62*$C197/Setup!$B$17+INDEX('FD inverse'!$A$62:$BH$62,1,'FD mesh'!$B$15+1)*Setup!$B$22</f>
        <v>0</v>
      </c>
    </row>
    <row r="198" customFormat="false" ht="15" hidden="false" customHeight="false" outlineLevel="0" collapsed="false">
      <c r="A198" s="0" t="n">
        <v>193</v>
      </c>
      <c r="B198" s="0" t="n">
        <f aca="false">A198*Setup!$B$11/3600</f>
        <v>16.0833333333333</v>
      </c>
      <c r="C198" s="0" t="n">
        <f aca="false">Setup!$B$7+Setup!$B$8*COS(2*PI()*(B198-Setup!$B$9)/24)</f>
        <v>27.9990481083196</v>
      </c>
      <c r="D198" s="0" t="n">
        <f aca="false">(C198-E198)/Setup!$B$17</f>
        <v>25.0176161517152</v>
      </c>
      <c r="E198" s="0" t="n">
        <f aca="false">SUMPRODUCT('FD inverse'!$A$3:$BH$3,'FD mesh'!$B$84:$BI$84,$E197:$BL197)+'FD inverse'!$A$3*$C198/Setup!$B$17+INDEX('FD inverse'!$A$3:$BH$3,1,'FD mesh'!$B$15+1)*Setup!$B$22</f>
        <v>24.7467580085967</v>
      </c>
      <c r="F198" s="0" t="n">
        <f aca="false">SUMPRODUCT('FD inverse'!$A$4:$BH$4,'FD mesh'!$B$84:$BI$84,$E197:$BL197)+'FD inverse'!$A$4*$C198/Setup!$B$17+INDEX('FD inverse'!$A$4:$BH$4,1,'FD mesh'!$B$15+1)*Setup!$B$22</f>
        <v>24.0056351751656</v>
      </c>
      <c r="G198" s="0" t="n">
        <f aca="false">SUMPRODUCT('FD inverse'!$A$5:$BH$5,'FD mesh'!$B$84:$BI$84,$E197:$BL197)+'FD inverse'!$A$5*$C198/Setup!$B$17+INDEX('FD inverse'!$A$5:$BH$5,1,'FD mesh'!$B$15+1)*Setup!$B$22</f>
        <v>23.2729727986689</v>
      </c>
      <c r="H198" s="0" t="n">
        <f aca="false">SUMPRODUCT('FD inverse'!$A$6:$BH$6,'FD mesh'!$B$84:$BI$84,$E197:$BL197)+'FD inverse'!$A$6*$C198/Setup!$B$17+INDEX('FD inverse'!$A$6:$BH$6,1,'FD mesh'!$B$15+1)*Setup!$B$22</f>
        <v>20.8277425572901</v>
      </c>
      <c r="I198" s="0" t="n">
        <f aca="false">SUMPRODUCT('FD inverse'!$A$7:$BH$7,'FD mesh'!$B$84:$BI$84,$E197:$BL197)+'FD inverse'!$A$7*$C198/Setup!$B$17+INDEX('FD inverse'!$A$7:$BH$7,1,'FD mesh'!$B$15+1)*Setup!$B$22</f>
        <v>20.620975859888</v>
      </c>
      <c r="J198" s="0" t="n">
        <f aca="false">SUMPRODUCT('FD inverse'!$A$8:$BH$8,'FD mesh'!$B$84:$BI$84,$E197:$BL197)+'FD inverse'!$A$8*$C198/Setup!$B$17+INDEX('FD inverse'!$A$8:$BH$8,1,'FD mesh'!$B$15+1)*Setup!$B$22</f>
        <v>20.4339251365872</v>
      </c>
      <c r="K198" s="0" t="n">
        <f aca="false">SUMPRODUCT('FD inverse'!$A$9:$BH$9,'FD mesh'!$B$84:$BI$84,$E197:$BL197)+'FD inverse'!$A$9*$C198/Setup!$B$17+INDEX('FD inverse'!$A$9:$BH$9,1,'FD mesh'!$B$15+1)*Setup!$B$22</f>
        <v>20.2669597831691</v>
      </c>
      <c r="L198" s="0" t="n">
        <f aca="false">SUMPRODUCT('FD inverse'!$A$10:$BH$10,'FD mesh'!$B$84:$BI$84,$E197:$BL197)+'FD inverse'!$A$10*$C198/Setup!$B$17+INDEX('FD inverse'!$A$10:$BH$10,1,'FD mesh'!$B$15+1)*Setup!$B$22</f>
        <v>20.1203674813583</v>
      </c>
      <c r="M198" s="0" t="n">
        <f aca="false">SUMPRODUCT('FD inverse'!$A$11:$BH$11,'FD mesh'!$B$84:$BI$84,$E197:$BL197)+'FD inverse'!$A$11*$C198/Setup!$B$17+INDEX('FD inverse'!$A$11:$BH$11,1,'FD mesh'!$B$15+1)*Setup!$B$22</f>
        <v>19.9943667004991</v>
      </c>
      <c r="N198" s="0" t="n">
        <f aca="false">SUMPRODUCT('FD inverse'!$A$12:$BH$12,'FD mesh'!$B$84:$BI$84,$E197:$BL197)+'FD inverse'!$A$12*$C198/Setup!$B$17+INDEX('FD inverse'!$A$12:$BH$12,1,'FD mesh'!$B$15+1)*Setup!$B$22</f>
        <v>19.8891175478022</v>
      </c>
      <c r="O198" s="0" t="n">
        <f aca="false">SUMPRODUCT('FD inverse'!$A$13:$BH$13,'FD mesh'!$B$84:$BI$84,$E197:$BL197)+'FD inverse'!$A$13*$C198/Setup!$B$17+INDEX('FD inverse'!$A$13:$BH$13,1,'FD mesh'!$B$15+1)*Setup!$B$22</f>
        <v>19.8047309655047</v>
      </c>
      <c r="P198" s="0" t="n">
        <f aca="false">SUMPRODUCT('FD inverse'!$A$14:$BH$14,'FD mesh'!$B$84:$BI$84,$E197:$BL197)+'FD inverse'!$A$14*$C198/Setup!$B$17+INDEX('FD inverse'!$A$14:$BH$14,1,'FD mesh'!$B$15+1)*Setup!$B$22</f>
        <v>19.7412762772979</v>
      </c>
      <c r="Q198" s="0" t="n">
        <f aca="false">SUMPRODUCT('FD inverse'!$A$15:$BH$15,'FD mesh'!$B$84:$BI$84,$E197:$BL197)+'FD inverse'!$A$15*$C198/Setup!$B$17+INDEX('FD inverse'!$A$15:$BH$15,1,'FD mesh'!$B$15+1)*Setup!$B$22</f>
        <v>19.6987870887932</v>
      </c>
      <c r="R198" s="0" t="n">
        <f aca="false">SUMPRODUCT('FD inverse'!$A$16:$BH$16,'FD mesh'!$B$84:$BI$84,$E197:$BL197)+'FD inverse'!$A$16*$C198/Setup!$B$17+INDEX('FD inverse'!$A$16:$BH$16,1,'FD mesh'!$B$15+1)*Setup!$B$22</f>
        <v>19.6772655478947</v>
      </c>
      <c r="S198" s="0" t="n">
        <f aca="false">SUMPRODUCT('FD inverse'!$A$17:$BH$17,'FD mesh'!$B$84:$BI$84,$E197:$BL197)+'FD inverse'!$A$17*$C198/Setup!$B$17+INDEX('FD inverse'!$A$17:$BH$17,1,'FD mesh'!$B$15+1)*Setup!$B$22</f>
        <v>19.3256970442897</v>
      </c>
      <c r="T198" s="0" t="n">
        <f aca="false">SUMPRODUCT('FD inverse'!$A$18:$BH$18,'FD mesh'!$B$84:$BI$84,$E197:$BL197)+'FD inverse'!$A$18*$C198/Setup!$B$17+INDEX('FD inverse'!$A$18:$BH$18,1,'FD mesh'!$B$15+1)*Setup!$B$22</f>
        <v>18.9839168742055</v>
      </c>
      <c r="U198" s="0" t="n">
        <f aca="false">SUMPRODUCT('FD inverse'!$A$19:$BH$19,'FD mesh'!$B$84:$BI$84,$E197:$BL197)+'FD inverse'!$A$19*$C198/Setup!$B$17+INDEX('FD inverse'!$A$19:$BH$19,1,'FD mesh'!$B$15+1)*Setup!$B$22</f>
        <v>18.6512621794083</v>
      </c>
      <c r="V198" s="0" t="n">
        <f aca="false">SUMPRODUCT('FD inverse'!$A$20:$BH$20,'FD mesh'!$B$84:$BI$84,$E197:$BL197)+'FD inverse'!$A$20*$C198/Setup!$B$17+INDEX('FD inverse'!$A$20:$BH$20,1,'FD mesh'!$B$15+1)*Setup!$B$22</f>
        <v>18.3270657603494</v>
      </c>
      <c r="W198" s="0" t="n">
        <f aca="false">SUMPRODUCT('FD inverse'!$A$21:$BH$21,'FD mesh'!$B$84:$BI$84,$E197:$BL197)+'FD inverse'!$A$21*$C198/Setup!$B$17+INDEX('FD inverse'!$A$21:$BH$21,1,'FD mesh'!$B$15+1)*Setup!$B$22</f>
        <v>18.0106571013213</v>
      </c>
      <c r="X198" s="0" t="n">
        <f aca="false">SUMPRODUCT('FD inverse'!$A$22:$BH$22,'FD mesh'!$B$84:$BI$84,$E197:$BL197)+'FD inverse'!$A$22*$C198/Setup!$B$17+INDEX('FD inverse'!$A$22:$BH$22,1,'FD mesh'!$B$15+1)*Setup!$B$22</f>
        <v>17.7013632363352</v>
      </c>
      <c r="Y198" s="0" t="n">
        <f aca="false">SUMPRODUCT('FD inverse'!$A$23:$BH$23,'FD mesh'!$B$84:$BI$84,$E197:$BL197)+'FD inverse'!$A$23*$C198/Setup!$B$17+INDEX('FD inverse'!$A$23:$BH$23,1,'FD mesh'!$B$15+1)*Setup!$B$22</f>
        <v>17.3985094695438</v>
      </c>
      <c r="Z198" s="0" t="n">
        <f aca="false">SUMPRODUCT('FD inverse'!$A$24:$BH$24,'FD mesh'!$B$84:$BI$84,$E197:$BL197)+'FD inverse'!$A$24*$C198/Setup!$B$17+INDEX('FD inverse'!$A$24:$BH$24,1,'FD mesh'!$B$15+1)*Setup!$B$22</f>
        <v>17.1014199638643</v>
      </c>
      <c r="AA198" s="0" t="n">
        <f aca="false">SUMPRODUCT('FD inverse'!$A$25:$BH$25,'FD mesh'!$B$84:$BI$84,$E197:$BL197)+'FD inverse'!$A$25*$C198/Setup!$B$17+INDEX('FD inverse'!$A$25:$BH$25,1,'FD mesh'!$B$15+1)*Setup!$B$22</f>
        <v>16.8094182112704</v>
      </c>
      <c r="AB198" s="0" t="n">
        <f aca="false">SUMPRODUCT('FD inverse'!$A$26:$BH$26,'FD mesh'!$B$84:$BI$84,$E197:$BL197)+'FD inverse'!$A$26*$C198/Setup!$B$17+INDEX('FD inverse'!$A$26:$BH$26,1,'FD mesh'!$B$15+1)*Setup!$B$22</f>
        <v>16.5218273980424</v>
      </c>
      <c r="AC198" s="0" t="n">
        <f aca="false">SUMPRODUCT('FD inverse'!$A$27:$BH$27,'FD mesh'!$B$84:$BI$84,$E197:$BL197)+'FD inverse'!$A$27*$C198/Setup!$B$17+INDEX('FD inverse'!$A$27:$BH$27,1,'FD mesh'!$B$15+1)*Setup!$B$22</f>
        <v>16.2379706780871</v>
      </c>
      <c r="AD198" s="0" t="n">
        <f aca="false">SUMPRODUCT('FD inverse'!$A$28:$BH$28,'FD mesh'!$B$84:$BI$84,$E197:$BL197)+'FD inverse'!$A$28*$C198/Setup!$B$17+INDEX('FD inverse'!$A$28:$BH$28,1,'FD mesh'!$B$15+1)*Setup!$B$22</f>
        <v>15.9571713672666</v>
      </c>
      <c r="AE198" s="0" t="n">
        <f aca="false">SUMPRODUCT('FD inverse'!$A$29:$BH$29,'FD mesh'!$B$84:$BI$84,$E197:$BL197)+'FD inverse'!$A$29*$C198/Setup!$B$17+INDEX('FD inverse'!$A$29:$BH$29,1,'FD mesh'!$B$15+1)*Setup!$B$22</f>
        <v>15.6787530715248</v>
      </c>
      <c r="AF198" s="0" t="n">
        <f aca="false">SUMPRODUCT('FD inverse'!$A$30:$BH$30,'FD mesh'!$B$84:$BI$84,$E197:$BL197)+'FD inverse'!$A$30*$C198/Setup!$B$17+INDEX('FD inverse'!$A$30:$BH$30,1,'FD mesh'!$B$15+1)*Setup!$B$22</f>
        <v>15.4020397614523</v>
      </c>
      <c r="AG198" s="0" t="n">
        <f aca="false">SUMPRODUCT('FD inverse'!$A$31:$BH$31,'FD mesh'!$B$84:$BI$84,$E197:$BL197)+'FD inverse'!$A$31*$C198/Setup!$B$17+INDEX('FD inverse'!$A$31:$BH$31,1,'FD mesh'!$B$15+1)*Setup!$B$22</f>
        <v>15.1263558058159</v>
      </c>
      <c r="AH198" s="0" t="n">
        <f aca="false">SUMPRODUCT('FD inverse'!$A$32:$BH$32,'FD mesh'!$B$84:$BI$84,$E197:$BL197)+'FD inverse'!$A$32*$C198/Setup!$B$17+INDEX('FD inverse'!$A$32:$BH$32,1,'FD mesh'!$B$15+1)*Setup!$B$22</f>
        <v>15.1150481114984</v>
      </c>
      <c r="AI198" s="0" t="n">
        <f aca="false">SUMPRODUCT('FD inverse'!$A$33:$BH$33,'FD mesh'!$B$84:$BI$84,$E197:$BL197)+'FD inverse'!$A$33*$C198/Setup!$B$17+INDEX('FD inverse'!$A$33:$BH$33,1,'FD mesh'!$B$15+1)*Setup!$B$22</f>
        <v>15.1043012140531</v>
      </c>
      <c r="AJ198" s="0" t="n">
        <f aca="false">SUMPRODUCT('FD inverse'!$A$34:$BH$34,'FD mesh'!$B$84:$BI$84,$E197:$BL197)+'FD inverse'!$A$34*$C198/Setup!$B$17+INDEX('FD inverse'!$A$34:$BH$34,1,'FD mesh'!$B$15+1)*Setup!$B$22</f>
        <v>15.0940678984229</v>
      </c>
      <c r="AK198" s="0" t="n">
        <f aca="false">SUMPRODUCT('FD inverse'!$A$35:$BH$35,'FD mesh'!$B$84:$BI$84,$E197:$BL197)+'FD inverse'!$A$35*$C198/Setup!$B$17+INDEX('FD inverse'!$A$35:$BH$35,1,'FD mesh'!$B$15+1)*Setup!$B$22</f>
        <v>15.0843020674715</v>
      </c>
      <c r="AL198" s="0" t="n">
        <f aca="false">SUMPRODUCT('FD inverse'!$A$36:$BH$36,'FD mesh'!$B$84:$BI$84,$E197:$BL197)+'FD inverse'!$A$36*$C198/Setup!$B$17+INDEX('FD inverse'!$A$36:$BH$36,1,'FD mesh'!$B$15+1)*Setup!$B$22</f>
        <v>15.0749586970864</v>
      </c>
      <c r="AM198" s="0" t="n">
        <f aca="false">SUMPRODUCT('FD inverse'!$A$37:$BH$37,'FD mesh'!$B$84:$BI$84,$E197:$BL197)+'FD inverse'!$A$37*$C198/Setup!$B$17+INDEX('FD inverse'!$A$37:$BH$37,1,'FD mesh'!$B$15+1)*Setup!$B$22</f>
        <v>15.0659937779254</v>
      </c>
      <c r="AN198" s="0" t="n">
        <f aca="false">SUMPRODUCT('FD inverse'!$A$38:$BH$38,'FD mesh'!$B$84:$BI$84,$E197:$BL197)+'FD inverse'!$A$38*$C198/Setup!$B$17+INDEX('FD inverse'!$A$38:$BH$38,1,'FD mesh'!$B$15+1)*Setup!$B$22</f>
        <v>15.0573642456655</v>
      </c>
      <c r="AO198" s="0" t="n">
        <f aca="false">SUMPRODUCT('FD inverse'!$A$39:$BH$39,'FD mesh'!$B$84:$BI$84,$E197:$BL197)+'FD inverse'!$A$39*$C198/Setup!$B$17+INDEX('FD inverse'!$A$39:$BH$39,1,'FD mesh'!$B$15+1)*Setup!$B$22</f>
        <v>15.0490279014241</v>
      </c>
      <c r="AP198" s="0" t="n">
        <f aca="false">SUMPRODUCT('FD inverse'!$A$40:$BH$40,'FD mesh'!$B$84:$BI$84,$E197:$BL197)+'FD inverse'!$A$40*$C198/Setup!$B$17+INDEX('FD inverse'!$A$40:$BH$40,1,'FD mesh'!$B$15+1)*Setup!$B$22</f>
        <v>15.0409433238472</v>
      </c>
      <c r="AQ198" s="0" t="n">
        <f aca="false">SUMPRODUCT('FD inverse'!$A$41:$BH$41,'FD mesh'!$B$84:$BI$84,$E197:$BL197)+'FD inverse'!$A$41*$C198/Setup!$B$17+INDEX('FD inverse'!$A$41:$BH$41,1,'FD mesh'!$B$15+1)*Setup!$B$22</f>
        <v>15.0330697742035</v>
      </c>
      <c r="AR198" s="0" t="n">
        <f aca="false">SUMPRODUCT('FD inverse'!$A$42:$BH$42,'FD mesh'!$B$84:$BI$84,$E197:$BL197)+'FD inverse'!$A$42*$C198/Setup!$B$17+INDEX('FD inverse'!$A$42:$BH$42,1,'FD mesh'!$B$15+1)*Setup!$B$22</f>
        <v>15.0253670956822</v>
      </c>
      <c r="AS198" s="0" t="n">
        <f aca="false">SUMPRODUCT('FD inverse'!$A$43:$BH$43,'FD mesh'!$B$84:$BI$84,$E197:$BL197)+'FD inverse'!$A$43*$C198/Setup!$B$17+INDEX('FD inverse'!$A$43:$BH$43,1,'FD mesh'!$B$15+1)*Setup!$B$22</f>
        <v>0</v>
      </c>
      <c r="AT198" s="0" t="n">
        <f aca="false">SUMPRODUCT('FD inverse'!$A$44:$BH$44,'FD mesh'!$B$84:$BI$84,$E197:$BL197)+'FD inverse'!$A$44*$C198/Setup!$B$17+INDEX('FD inverse'!$A$44:$BH$44,1,'FD mesh'!$B$15+1)*Setup!$B$22</f>
        <v>0</v>
      </c>
      <c r="AU198" s="0" t="n">
        <f aca="false">SUMPRODUCT('FD inverse'!$A$45:$BH$45,'FD mesh'!$B$84:$BI$84,$E197:$BL197)+'FD inverse'!$A$45*$C198/Setup!$B$17+INDEX('FD inverse'!$A$45:$BH$45,1,'FD mesh'!$B$15+1)*Setup!$B$22</f>
        <v>0</v>
      </c>
      <c r="AV198" s="0" t="n">
        <f aca="false">SUMPRODUCT('FD inverse'!$A$46:$BH$46,'FD mesh'!$B$84:$BI$84,$E197:$BL197)+'FD inverse'!$A$46*$C198/Setup!$B$17+INDEX('FD inverse'!$A$46:$BH$46,1,'FD mesh'!$B$15+1)*Setup!$B$22</f>
        <v>0</v>
      </c>
      <c r="AW198" s="0" t="n">
        <f aca="false">SUMPRODUCT('FD inverse'!$A$47:$BH$47,'FD mesh'!$B$84:$BI$84,$E197:$BL197)+'FD inverse'!$A$47*$C198/Setup!$B$17+INDEX('FD inverse'!$A$47:$BH$47,1,'FD mesh'!$B$15+1)*Setup!$B$22</f>
        <v>0</v>
      </c>
      <c r="AX198" s="0" t="n">
        <f aca="false">SUMPRODUCT('FD inverse'!$A$48:$BH$48,'FD mesh'!$B$84:$BI$84,$E197:$BL197)+'FD inverse'!$A$48*$C198/Setup!$B$17+INDEX('FD inverse'!$A$48:$BH$48,1,'FD mesh'!$B$15+1)*Setup!$B$22</f>
        <v>0</v>
      </c>
      <c r="AY198" s="0" t="n">
        <f aca="false">SUMPRODUCT('FD inverse'!$A$49:$BH$49,'FD mesh'!$B$84:$BI$84,$E197:$BL197)+'FD inverse'!$A$49*$C198/Setup!$B$17+INDEX('FD inverse'!$A$49:$BH$49,1,'FD mesh'!$B$15+1)*Setup!$B$22</f>
        <v>0</v>
      </c>
      <c r="AZ198" s="0" t="n">
        <f aca="false">SUMPRODUCT('FD inverse'!$A$50:$BH$50,'FD mesh'!$B$84:$BI$84,$E197:$BL197)+'FD inverse'!$A$50*$C198/Setup!$B$17+INDEX('FD inverse'!$A$50:$BH$50,1,'FD mesh'!$B$15+1)*Setup!$B$22</f>
        <v>0</v>
      </c>
      <c r="BA198" s="0" t="n">
        <f aca="false">SUMPRODUCT('FD inverse'!$A$51:$BH$51,'FD mesh'!$B$84:$BI$84,$E197:$BL197)+'FD inverse'!$A$51*$C198/Setup!$B$17+INDEX('FD inverse'!$A$51:$BH$51,1,'FD mesh'!$B$15+1)*Setup!$B$22</f>
        <v>0</v>
      </c>
      <c r="BB198" s="0" t="n">
        <f aca="false">SUMPRODUCT('FD inverse'!$A$52:$BH$52,'FD mesh'!$B$84:$BI$84,$E197:$BL197)+'FD inverse'!$A$52*$C198/Setup!$B$17+INDEX('FD inverse'!$A$52:$BH$52,1,'FD mesh'!$B$15+1)*Setup!$B$22</f>
        <v>0</v>
      </c>
      <c r="BC198" s="0" t="n">
        <f aca="false">SUMPRODUCT('FD inverse'!$A$53:$BH$53,'FD mesh'!$B$84:$BI$84,$E197:$BL197)+'FD inverse'!$A$53*$C198/Setup!$B$17+INDEX('FD inverse'!$A$53:$BH$53,1,'FD mesh'!$B$15+1)*Setup!$B$22</f>
        <v>0</v>
      </c>
      <c r="BD198" s="0" t="n">
        <f aca="false">SUMPRODUCT('FD inverse'!$A$54:$BH$54,'FD mesh'!$B$84:$BI$84,$E197:$BL197)+'FD inverse'!$A$54*$C198/Setup!$B$17+INDEX('FD inverse'!$A$54:$BH$54,1,'FD mesh'!$B$15+1)*Setup!$B$22</f>
        <v>0</v>
      </c>
      <c r="BE198" s="0" t="n">
        <f aca="false">SUMPRODUCT('FD inverse'!$A$55:$BH$55,'FD mesh'!$B$84:$BI$84,$E197:$BL197)+'FD inverse'!$A$55*$C198/Setup!$B$17+INDEX('FD inverse'!$A$55:$BH$55,1,'FD mesh'!$B$15+1)*Setup!$B$22</f>
        <v>0</v>
      </c>
      <c r="BF198" s="0" t="n">
        <f aca="false">SUMPRODUCT('FD inverse'!$A$56:$BH$56,'FD mesh'!$B$84:$BI$84,$E197:$BL197)+'FD inverse'!$A$56*$C198/Setup!$B$17+INDEX('FD inverse'!$A$56:$BH$56,1,'FD mesh'!$B$15+1)*Setup!$B$22</f>
        <v>0</v>
      </c>
      <c r="BG198" s="0" t="n">
        <f aca="false">SUMPRODUCT('FD inverse'!$A$57:$BH$57,'FD mesh'!$B$84:$BI$84,$E197:$BL197)+'FD inverse'!$A$57*$C198/Setup!$B$17+INDEX('FD inverse'!$A$57:$BH$57,1,'FD mesh'!$B$15+1)*Setup!$B$22</f>
        <v>0</v>
      </c>
      <c r="BH198" s="0" t="n">
        <f aca="false">SUMPRODUCT('FD inverse'!$A$58:$BH$58,'FD mesh'!$B$84:$BI$84,$E197:$BL197)+'FD inverse'!$A$58*$C198/Setup!$B$17+INDEX('FD inverse'!$A$58:$BH$58,1,'FD mesh'!$B$15+1)*Setup!$B$22</f>
        <v>0</v>
      </c>
      <c r="BI198" s="0" t="n">
        <f aca="false">SUMPRODUCT('FD inverse'!$A$59:$BH$59,'FD mesh'!$B$84:$BI$84,$E197:$BL197)+'FD inverse'!$A$59*$C198/Setup!$B$17+INDEX('FD inverse'!$A$59:$BH$59,1,'FD mesh'!$B$15+1)*Setup!$B$22</f>
        <v>0</v>
      </c>
      <c r="BJ198" s="0" t="n">
        <f aca="false">SUMPRODUCT('FD inverse'!$A$60:$BH$60,'FD mesh'!$B$84:$BI$84,$E197:$BL197)+'FD inverse'!$A$60*$C198/Setup!$B$17+INDEX('FD inverse'!$A$60:$BH$60,1,'FD mesh'!$B$15+1)*Setup!$B$22</f>
        <v>0</v>
      </c>
      <c r="BK198" s="0" t="n">
        <f aca="false">SUMPRODUCT('FD inverse'!$A$61:$BH$61,'FD mesh'!$B$84:$BI$84,$E197:$BL197)+'FD inverse'!$A$61*$C198/Setup!$B$17+INDEX('FD inverse'!$A$61:$BH$61,1,'FD mesh'!$B$15+1)*Setup!$B$22</f>
        <v>0</v>
      </c>
      <c r="BL198" s="0" t="n">
        <f aca="false">SUMPRODUCT('FD inverse'!$A$62:$BH$62,'FD mesh'!$B$84:$BI$84,$E197:$BL197)+'FD inverse'!$A$62*$C198/Setup!$B$17+INDEX('FD inverse'!$A$62:$BH$62,1,'FD mesh'!$B$15+1)*Setup!$B$22</f>
        <v>0</v>
      </c>
    </row>
    <row r="199" customFormat="false" ht="15" hidden="false" customHeight="false" outlineLevel="0" collapsed="false">
      <c r="A199" s="0" t="n">
        <v>194</v>
      </c>
      <c r="B199" s="0" t="n">
        <f aca="false">A199*Setup!$B$11/3600</f>
        <v>16.1666666666667</v>
      </c>
      <c r="C199" s="0" t="n">
        <f aca="false">Setup!$B$7+Setup!$B$8*COS(2*PI()*(B199-Setup!$B$9)/24)</f>
        <v>27.9961928863274</v>
      </c>
      <c r="D199" s="0" t="n">
        <f aca="false">(C199-E199)/Setup!$B$17</f>
        <v>24.8825354342508</v>
      </c>
      <c r="E199" s="0" t="n">
        <f aca="false">SUMPRODUCT('FD inverse'!$A$3:$BH$3,'FD mesh'!$B$84:$BI$84,$E198:$BL198)+'FD inverse'!$A$3*$C199/Setup!$B$17+INDEX('FD inverse'!$A$3:$BH$3,1,'FD mesh'!$B$15+1)*Setup!$B$22</f>
        <v>24.7614632798748</v>
      </c>
      <c r="F199" s="0" t="n">
        <f aca="false">SUMPRODUCT('FD inverse'!$A$4:$BH$4,'FD mesh'!$B$84:$BI$84,$E198:$BL198)+'FD inverse'!$A$4*$C199/Setup!$B$17+INDEX('FD inverse'!$A$4:$BH$4,1,'FD mesh'!$B$15+1)*Setup!$B$22</f>
        <v>24.0241028781532</v>
      </c>
      <c r="G199" s="0" t="n">
        <f aca="false">SUMPRODUCT('FD inverse'!$A$5:$BH$5,'FD mesh'!$B$84:$BI$84,$E198:$BL198)+'FD inverse'!$A$5*$C199/Setup!$B$17+INDEX('FD inverse'!$A$5:$BH$5,1,'FD mesh'!$B$15+1)*Setup!$B$22</f>
        <v>23.2947579725199</v>
      </c>
      <c r="H199" s="0" t="n">
        <f aca="false">SUMPRODUCT('FD inverse'!$A$6:$BH$6,'FD mesh'!$B$84:$BI$84,$E198:$BL198)+'FD inverse'!$A$6*$C199/Setup!$B$17+INDEX('FD inverse'!$A$6:$BH$6,1,'FD mesh'!$B$15+1)*Setup!$B$22</f>
        <v>20.8600441121917</v>
      </c>
      <c r="I199" s="0" t="n">
        <f aca="false">SUMPRODUCT('FD inverse'!$A$7:$BH$7,'FD mesh'!$B$84:$BI$84,$E198:$BL198)+'FD inverse'!$A$7*$C199/Setup!$B$17+INDEX('FD inverse'!$A$7:$BH$7,1,'FD mesh'!$B$15+1)*Setup!$B$22</f>
        <v>20.6541111908947</v>
      </c>
      <c r="J199" s="0" t="n">
        <f aca="false">SUMPRODUCT('FD inverse'!$A$8:$BH$8,'FD mesh'!$B$84:$BI$84,$E198:$BL198)+'FD inverse'!$A$8*$C199/Setup!$B$17+INDEX('FD inverse'!$A$8:$BH$8,1,'FD mesh'!$B$15+1)*Setup!$B$22</f>
        <v>20.4677271374482</v>
      </c>
      <c r="K199" s="0" t="n">
        <f aca="false">SUMPRODUCT('FD inverse'!$A$9:$BH$9,'FD mesh'!$B$84:$BI$84,$E198:$BL198)+'FD inverse'!$A$9*$C199/Setup!$B$17+INDEX('FD inverse'!$A$9:$BH$9,1,'FD mesh'!$B$15+1)*Setup!$B$22</f>
        <v>20.3012852674006</v>
      </c>
      <c r="L199" s="0" t="n">
        <f aca="false">SUMPRODUCT('FD inverse'!$A$10:$BH$10,'FD mesh'!$B$84:$BI$84,$E198:$BL198)+'FD inverse'!$A$10*$C199/Setup!$B$17+INDEX('FD inverse'!$A$10:$BH$10,1,'FD mesh'!$B$15+1)*Setup!$B$22</f>
        <v>20.1550944204984</v>
      </c>
      <c r="M199" s="0" t="n">
        <f aca="false">SUMPRODUCT('FD inverse'!$A$11:$BH$11,'FD mesh'!$B$84:$BI$84,$E198:$BL198)+'FD inverse'!$A$11*$C199/Setup!$B$17+INDEX('FD inverse'!$A$11:$BH$11,1,'FD mesh'!$B$15+1)*Setup!$B$22</f>
        <v>20.0293914432954</v>
      </c>
      <c r="N199" s="0" t="n">
        <f aca="false">SUMPRODUCT('FD inverse'!$A$12:$BH$12,'FD mesh'!$B$84:$BI$84,$E198:$BL198)+'FD inverse'!$A$12*$C199/Setup!$B$17+INDEX('FD inverse'!$A$12:$BH$12,1,'FD mesh'!$B$15+1)*Setup!$B$22</f>
        <v>19.924352031164</v>
      </c>
      <c r="O199" s="0" t="n">
        <f aca="false">SUMPRODUCT('FD inverse'!$A$13:$BH$13,'FD mesh'!$B$84:$BI$84,$E198:$BL198)+'FD inverse'!$A$13*$C199/Setup!$B$17+INDEX('FD inverse'!$A$13:$BH$13,1,'FD mesh'!$B$15+1)*Setup!$B$22</f>
        <v>19.8400999248508</v>
      </c>
      <c r="P199" s="0" t="n">
        <f aca="false">SUMPRODUCT('FD inverse'!$A$14:$BH$14,'FD mesh'!$B$84:$BI$84,$E198:$BL198)+'FD inverse'!$A$14*$C199/Setup!$B$17+INDEX('FD inverse'!$A$14:$BH$14,1,'FD mesh'!$B$15+1)*Setup!$B$22</f>
        <v>19.7767144612197</v>
      </c>
      <c r="Q199" s="0" t="n">
        <f aca="false">SUMPRODUCT('FD inverse'!$A$15:$BH$15,'FD mesh'!$B$84:$BI$84,$E198:$BL198)+'FD inverse'!$A$15*$C199/Setup!$B$17+INDEX('FD inverse'!$A$15:$BH$15,1,'FD mesh'!$B$15+1)*Setup!$B$22</f>
        <v>19.7342364807283</v>
      </c>
      <c r="R199" s="0" t="n">
        <f aca="false">SUMPRODUCT('FD inverse'!$A$16:$BH$16,'FD mesh'!$B$84:$BI$84,$E198:$BL198)+'FD inverse'!$A$16*$C199/Setup!$B$17+INDEX('FD inverse'!$A$16:$BH$16,1,'FD mesh'!$B$15+1)*Setup!$B$22</f>
        <v>19.7126725957739</v>
      </c>
      <c r="S199" s="0" t="n">
        <f aca="false">SUMPRODUCT('FD inverse'!$A$17:$BH$17,'FD mesh'!$B$84:$BI$84,$E198:$BL198)+'FD inverse'!$A$17*$C199/Setup!$B$17+INDEX('FD inverse'!$A$17:$BH$17,1,'FD mesh'!$B$15+1)*Setup!$B$22</f>
        <v>19.3588870412339</v>
      </c>
      <c r="T199" s="0" t="n">
        <f aca="false">SUMPRODUCT('FD inverse'!$A$18:$BH$18,'FD mesh'!$B$84:$BI$84,$E198:$BL198)+'FD inverse'!$A$18*$C199/Setup!$B$17+INDEX('FD inverse'!$A$18:$BH$18,1,'FD mesh'!$B$15+1)*Setup!$B$22</f>
        <v>19.0148688286518</v>
      </c>
      <c r="U199" s="0" t="n">
        <f aca="false">SUMPRODUCT('FD inverse'!$A$19:$BH$19,'FD mesh'!$B$84:$BI$84,$E198:$BL198)+'FD inverse'!$A$19*$C199/Setup!$B$17+INDEX('FD inverse'!$A$19:$BH$19,1,'FD mesh'!$B$15+1)*Setup!$B$22</f>
        <v>18.6799593340925</v>
      </c>
      <c r="V199" s="0" t="n">
        <f aca="false">SUMPRODUCT('FD inverse'!$A$20:$BH$20,'FD mesh'!$B$84:$BI$84,$E198:$BL198)+'FD inverse'!$A$20*$C199/Setup!$B$17+INDEX('FD inverse'!$A$20:$BH$20,1,'FD mesh'!$B$15+1)*Setup!$B$22</f>
        <v>18.3534950021973</v>
      </c>
      <c r="W199" s="0" t="n">
        <f aca="false">SUMPRODUCT('FD inverse'!$A$21:$BH$21,'FD mesh'!$B$84:$BI$84,$E198:$BL198)+'FD inverse'!$A$21*$C199/Setup!$B$17+INDEX('FD inverse'!$A$21:$BH$21,1,'FD mesh'!$B$15+1)*Setup!$B$22</f>
        <v>18.0348084186174</v>
      </c>
      <c r="X199" s="0" t="n">
        <f aca="false">SUMPRODUCT('FD inverse'!$A$22:$BH$22,'FD mesh'!$B$84:$BI$84,$E198:$BL198)+'FD inverse'!$A$22*$C199/Setup!$B$17+INDEX('FD inverse'!$A$22:$BH$22,1,'FD mesh'!$B$15+1)*Setup!$B$22</f>
        <v>17.723229222699</v>
      </c>
      <c r="Y199" s="0" t="n">
        <f aca="false">SUMPRODUCT('FD inverse'!$A$23:$BH$23,'FD mesh'!$B$84:$BI$84,$E198:$BL198)+'FD inverse'!$A$23*$C199/Setup!$B$17+INDEX('FD inverse'!$A$23:$BH$23,1,'FD mesh'!$B$15+1)*Setup!$B$22</f>
        <v>17.4180848741961</v>
      </c>
      <c r="Z199" s="0" t="n">
        <f aca="false">SUMPRODUCT('FD inverse'!$A$24:$BH$24,'FD mesh'!$B$84:$BI$84,$E198:$BL198)+'FD inverse'!$A$24*$C199/Setup!$B$17+INDEX('FD inverse'!$A$24:$BH$24,1,'FD mesh'!$B$15+1)*Setup!$B$22</f>
        <v>17.1187012876339</v>
      </c>
      <c r="AA199" s="0" t="n">
        <f aca="false">SUMPRODUCT('FD inverse'!$A$25:$BH$25,'FD mesh'!$B$84:$BI$84,$E198:$BL198)+'FD inverse'!$A$25*$C199/Setup!$B$17+INDEX('FD inverse'!$A$25:$BH$25,1,'FD mesh'!$B$15+1)*Setup!$B$22</f>
        <v>16.8244033477809</v>
      </c>
      <c r="AB199" s="0" t="n">
        <f aca="false">SUMPRODUCT('FD inverse'!$A$26:$BH$26,'FD mesh'!$B$84:$BI$84,$E198:$BL198)+'FD inverse'!$A$26*$C199/Setup!$B$17+INDEX('FD inverse'!$A$26:$BH$26,1,'FD mesh'!$B$15+1)*Setup!$B$22</f>
        <v>16.5345153195297</v>
      </c>
      <c r="AC199" s="0" t="n">
        <f aca="false">SUMPRODUCT('FD inverse'!$A$27:$BH$27,'FD mesh'!$B$84:$BI$84,$E198:$BL198)+'FD inverse'!$A$27*$C199/Setup!$B$17+INDEX('FD inverse'!$A$27:$BH$27,1,'FD mesh'!$B$15+1)*Setup!$B$22</f>
        <v>16.2483611653162</v>
      </c>
      <c r="AD199" s="0" t="n">
        <f aca="false">SUMPRODUCT('FD inverse'!$A$28:$BH$28,'FD mesh'!$B$84:$BI$84,$E198:$BL198)+'FD inverse'!$A$28*$C199/Setup!$B$17+INDEX('FD inverse'!$A$28:$BH$28,1,'FD mesh'!$B$15+1)*Setup!$B$22</f>
        <v>15.9652647830586</v>
      </c>
      <c r="AE199" s="0" t="n">
        <f aca="false">SUMPRODUCT('FD inverse'!$A$29:$BH$29,'FD mesh'!$B$84:$BI$84,$E198:$BL198)+'FD inverse'!$A$29*$C199/Setup!$B$17+INDEX('FD inverse'!$A$29:$BH$29,1,'FD mesh'!$B$15+1)*Setup!$B$22</f>
        <v>15.6845501774485</v>
      </c>
      <c r="AF199" s="0" t="n">
        <f aca="false">SUMPRODUCT('FD inverse'!$A$30:$BH$30,'FD mesh'!$B$84:$BI$84,$E198:$BL198)+'FD inverse'!$A$30*$C199/Setup!$B$17+INDEX('FD inverse'!$A$30:$BH$30,1,'FD mesh'!$B$15+1)*Setup!$B$22</f>
        <v>15.4055415772959</v>
      </c>
      <c r="AG199" s="0" t="n">
        <f aca="false">SUMPRODUCT('FD inverse'!$A$31:$BH$31,'FD mesh'!$B$84:$BI$84,$E198:$BL198)+'FD inverse'!$A$31*$C199/Setup!$B$17+INDEX('FD inverse'!$A$31:$BH$31,1,'FD mesh'!$B$15+1)*Setup!$B$22</f>
        <v>15.1275635115201</v>
      </c>
      <c r="AH199" s="0" t="n">
        <f aca="false">SUMPRODUCT('FD inverse'!$A$32:$BH$32,'FD mesh'!$B$84:$BI$84,$E198:$BL198)+'FD inverse'!$A$32*$C199/Setup!$B$17+INDEX('FD inverse'!$A$32:$BH$32,1,'FD mesh'!$B$15+1)*Setup!$B$22</f>
        <v>15.1161602549277</v>
      </c>
      <c r="AI199" s="0" t="n">
        <f aca="false">SUMPRODUCT('FD inverse'!$A$33:$BH$33,'FD mesh'!$B$84:$BI$84,$E198:$BL198)+'FD inverse'!$A$33*$C199/Setup!$B$17+INDEX('FD inverse'!$A$33:$BH$33,1,'FD mesh'!$B$15+1)*Setup!$B$22</f>
        <v>15.1053199909554</v>
      </c>
      <c r="AJ199" s="0" t="n">
        <f aca="false">SUMPRODUCT('FD inverse'!$A$34:$BH$34,'FD mesh'!$B$84:$BI$84,$E198:$BL198)+'FD inverse'!$A$34*$C199/Setup!$B$17+INDEX('FD inverse'!$A$34:$BH$34,1,'FD mesh'!$B$15+1)*Setup!$B$22</f>
        <v>15.0949954553167</v>
      </c>
      <c r="AK199" s="0" t="n">
        <f aca="false">SUMPRODUCT('FD inverse'!$A$35:$BH$35,'FD mesh'!$B$84:$BI$84,$E198:$BL198)+'FD inverse'!$A$35*$C199/Setup!$B$17+INDEX('FD inverse'!$A$35:$BH$35,1,'FD mesh'!$B$15+1)*Setup!$B$22</f>
        <v>15.0851404703421</v>
      </c>
      <c r="AL199" s="0" t="n">
        <f aca="false">SUMPRODUCT('FD inverse'!$A$36:$BH$36,'FD mesh'!$B$84:$BI$84,$E198:$BL198)+'FD inverse'!$A$36*$C199/Setup!$B$17+INDEX('FD inverse'!$A$36:$BH$36,1,'FD mesh'!$B$15+1)*Setup!$B$22</f>
        <v>15.0757099042118</v>
      </c>
      <c r="AM199" s="0" t="n">
        <f aca="false">SUMPRODUCT('FD inverse'!$A$37:$BH$37,'FD mesh'!$B$84:$BI$84,$E198:$BL198)+'FD inverse'!$A$37*$C199/Setup!$B$17+INDEX('FD inverse'!$A$37:$BH$37,1,'FD mesh'!$B$15+1)*Setup!$B$22</f>
        <v>15.0666596164312</v>
      </c>
      <c r="AN199" s="0" t="n">
        <f aca="false">SUMPRODUCT('FD inverse'!$A$38:$BH$38,'FD mesh'!$B$84:$BI$84,$E198:$BL198)+'FD inverse'!$A$38*$C199/Setup!$B$17+INDEX('FD inverse'!$A$38:$BH$38,1,'FD mesh'!$B$15+1)*Setup!$B$22</f>
        <v>15.0579463914385</v>
      </c>
      <c r="AO199" s="0" t="n">
        <f aca="false">SUMPRODUCT('FD inverse'!$A$39:$BH$39,'FD mesh'!$B$84:$BI$84,$E198:$BL198)+'FD inverse'!$A$39*$C199/Setup!$B$17+INDEX('FD inverse'!$A$39:$BH$39,1,'FD mesh'!$B$15+1)*Setup!$B$22</f>
        <v>15.0495278620448</v>
      </c>
      <c r="AP199" s="0" t="n">
        <f aca="false">SUMPRODUCT('FD inverse'!$A$40:$BH$40,'FD mesh'!$B$84:$BI$84,$E198:$BL198)+'FD inverse'!$A$40*$C199/Setup!$B$17+INDEX('FD inverse'!$A$40:$BH$40,1,'FD mesh'!$B$15+1)*Setup!$B$22</f>
        <v>15.0413624242331</v>
      </c>
      <c r="AQ199" s="0" t="n">
        <f aca="false">SUMPRODUCT('FD inverse'!$A$41:$BH$41,'FD mesh'!$B$84:$BI$84,$E198:$BL198)+'FD inverse'!$A$41*$C199/Setup!$B$17+INDEX('FD inverse'!$A$41:$BH$41,1,'FD mesh'!$B$15+1)*Setup!$B$22</f>
        <v>15.0334091446899</v>
      </c>
      <c r="AR199" s="0" t="n">
        <f aca="false">SUMPRODUCT('FD inverse'!$A$42:$BH$42,'FD mesh'!$B$84:$BI$84,$E198:$BL198)+'FD inverse'!$A$42*$C199/Setup!$B$17+INDEX('FD inverse'!$A$42:$BH$42,1,'FD mesh'!$B$15+1)*Setup!$B$22</f>
        <v>15.0256276623038</v>
      </c>
      <c r="AS199" s="0" t="n">
        <f aca="false">SUMPRODUCT('FD inverse'!$A$43:$BH$43,'FD mesh'!$B$84:$BI$84,$E198:$BL198)+'FD inverse'!$A$43*$C199/Setup!$B$17+INDEX('FD inverse'!$A$43:$BH$43,1,'FD mesh'!$B$15+1)*Setup!$B$22</f>
        <v>0</v>
      </c>
      <c r="AT199" s="0" t="n">
        <f aca="false">SUMPRODUCT('FD inverse'!$A$44:$BH$44,'FD mesh'!$B$84:$BI$84,$E198:$BL198)+'FD inverse'!$A$44*$C199/Setup!$B$17+INDEX('FD inverse'!$A$44:$BH$44,1,'FD mesh'!$B$15+1)*Setup!$B$22</f>
        <v>0</v>
      </c>
      <c r="AU199" s="0" t="n">
        <f aca="false">SUMPRODUCT('FD inverse'!$A$45:$BH$45,'FD mesh'!$B$84:$BI$84,$E198:$BL198)+'FD inverse'!$A$45*$C199/Setup!$B$17+INDEX('FD inverse'!$A$45:$BH$45,1,'FD mesh'!$B$15+1)*Setup!$B$22</f>
        <v>0</v>
      </c>
      <c r="AV199" s="0" t="n">
        <f aca="false">SUMPRODUCT('FD inverse'!$A$46:$BH$46,'FD mesh'!$B$84:$BI$84,$E198:$BL198)+'FD inverse'!$A$46*$C199/Setup!$B$17+INDEX('FD inverse'!$A$46:$BH$46,1,'FD mesh'!$B$15+1)*Setup!$B$22</f>
        <v>0</v>
      </c>
      <c r="AW199" s="0" t="n">
        <f aca="false">SUMPRODUCT('FD inverse'!$A$47:$BH$47,'FD mesh'!$B$84:$BI$84,$E198:$BL198)+'FD inverse'!$A$47*$C199/Setup!$B$17+INDEX('FD inverse'!$A$47:$BH$47,1,'FD mesh'!$B$15+1)*Setup!$B$22</f>
        <v>0</v>
      </c>
      <c r="AX199" s="0" t="n">
        <f aca="false">SUMPRODUCT('FD inverse'!$A$48:$BH$48,'FD mesh'!$B$84:$BI$84,$E198:$BL198)+'FD inverse'!$A$48*$C199/Setup!$B$17+INDEX('FD inverse'!$A$48:$BH$48,1,'FD mesh'!$B$15+1)*Setup!$B$22</f>
        <v>0</v>
      </c>
      <c r="AY199" s="0" t="n">
        <f aca="false">SUMPRODUCT('FD inverse'!$A$49:$BH$49,'FD mesh'!$B$84:$BI$84,$E198:$BL198)+'FD inverse'!$A$49*$C199/Setup!$B$17+INDEX('FD inverse'!$A$49:$BH$49,1,'FD mesh'!$B$15+1)*Setup!$B$22</f>
        <v>0</v>
      </c>
      <c r="AZ199" s="0" t="n">
        <f aca="false">SUMPRODUCT('FD inverse'!$A$50:$BH$50,'FD mesh'!$B$84:$BI$84,$E198:$BL198)+'FD inverse'!$A$50*$C199/Setup!$B$17+INDEX('FD inverse'!$A$50:$BH$50,1,'FD mesh'!$B$15+1)*Setup!$B$22</f>
        <v>0</v>
      </c>
      <c r="BA199" s="0" t="n">
        <f aca="false">SUMPRODUCT('FD inverse'!$A$51:$BH$51,'FD mesh'!$B$84:$BI$84,$E198:$BL198)+'FD inverse'!$A$51*$C199/Setup!$B$17+INDEX('FD inverse'!$A$51:$BH$51,1,'FD mesh'!$B$15+1)*Setup!$B$22</f>
        <v>0</v>
      </c>
      <c r="BB199" s="0" t="n">
        <f aca="false">SUMPRODUCT('FD inverse'!$A$52:$BH$52,'FD mesh'!$B$84:$BI$84,$E198:$BL198)+'FD inverse'!$A$52*$C199/Setup!$B$17+INDEX('FD inverse'!$A$52:$BH$52,1,'FD mesh'!$B$15+1)*Setup!$B$22</f>
        <v>0</v>
      </c>
      <c r="BC199" s="0" t="n">
        <f aca="false">SUMPRODUCT('FD inverse'!$A$53:$BH$53,'FD mesh'!$B$84:$BI$84,$E198:$BL198)+'FD inverse'!$A$53*$C199/Setup!$B$17+INDEX('FD inverse'!$A$53:$BH$53,1,'FD mesh'!$B$15+1)*Setup!$B$22</f>
        <v>0</v>
      </c>
      <c r="BD199" s="0" t="n">
        <f aca="false">SUMPRODUCT('FD inverse'!$A$54:$BH$54,'FD mesh'!$B$84:$BI$84,$E198:$BL198)+'FD inverse'!$A$54*$C199/Setup!$B$17+INDEX('FD inverse'!$A$54:$BH$54,1,'FD mesh'!$B$15+1)*Setup!$B$22</f>
        <v>0</v>
      </c>
      <c r="BE199" s="0" t="n">
        <f aca="false">SUMPRODUCT('FD inverse'!$A$55:$BH$55,'FD mesh'!$B$84:$BI$84,$E198:$BL198)+'FD inverse'!$A$55*$C199/Setup!$B$17+INDEX('FD inverse'!$A$55:$BH$55,1,'FD mesh'!$B$15+1)*Setup!$B$22</f>
        <v>0</v>
      </c>
      <c r="BF199" s="0" t="n">
        <f aca="false">SUMPRODUCT('FD inverse'!$A$56:$BH$56,'FD mesh'!$B$84:$BI$84,$E198:$BL198)+'FD inverse'!$A$56*$C199/Setup!$B$17+INDEX('FD inverse'!$A$56:$BH$56,1,'FD mesh'!$B$15+1)*Setup!$B$22</f>
        <v>0</v>
      </c>
      <c r="BG199" s="0" t="n">
        <f aca="false">SUMPRODUCT('FD inverse'!$A$57:$BH$57,'FD mesh'!$B$84:$BI$84,$E198:$BL198)+'FD inverse'!$A$57*$C199/Setup!$B$17+INDEX('FD inverse'!$A$57:$BH$57,1,'FD mesh'!$B$15+1)*Setup!$B$22</f>
        <v>0</v>
      </c>
      <c r="BH199" s="0" t="n">
        <f aca="false">SUMPRODUCT('FD inverse'!$A$58:$BH$58,'FD mesh'!$B$84:$BI$84,$E198:$BL198)+'FD inverse'!$A$58*$C199/Setup!$B$17+INDEX('FD inverse'!$A$58:$BH$58,1,'FD mesh'!$B$15+1)*Setup!$B$22</f>
        <v>0</v>
      </c>
      <c r="BI199" s="0" t="n">
        <f aca="false">SUMPRODUCT('FD inverse'!$A$59:$BH$59,'FD mesh'!$B$84:$BI$84,$E198:$BL198)+'FD inverse'!$A$59*$C199/Setup!$B$17+INDEX('FD inverse'!$A$59:$BH$59,1,'FD mesh'!$B$15+1)*Setup!$B$22</f>
        <v>0</v>
      </c>
      <c r="BJ199" s="0" t="n">
        <f aca="false">SUMPRODUCT('FD inverse'!$A$60:$BH$60,'FD mesh'!$B$84:$BI$84,$E198:$BL198)+'FD inverse'!$A$60*$C199/Setup!$B$17+INDEX('FD inverse'!$A$60:$BH$60,1,'FD mesh'!$B$15+1)*Setup!$B$22</f>
        <v>0</v>
      </c>
      <c r="BK199" s="0" t="n">
        <f aca="false">SUMPRODUCT('FD inverse'!$A$61:$BH$61,'FD mesh'!$B$84:$BI$84,$E198:$BL198)+'FD inverse'!$A$61*$C199/Setup!$B$17+INDEX('FD inverse'!$A$61:$BH$61,1,'FD mesh'!$B$15+1)*Setup!$B$22</f>
        <v>0</v>
      </c>
      <c r="BL199" s="0" t="n">
        <f aca="false">SUMPRODUCT('FD inverse'!$A$62:$BH$62,'FD mesh'!$B$84:$BI$84,$E198:$BL198)+'FD inverse'!$A$62*$C199/Setup!$B$17+INDEX('FD inverse'!$A$62:$BH$62,1,'FD mesh'!$B$15+1)*Setup!$B$22</f>
        <v>0</v>
      </c>
    </row>
    <row r="200" customFormat="false" ht="15" hidden="false" customHeight="false" outlineLevel="0" collapsed="false">
      <c r="A200" s="0" t="n">
        <v>195</v>
      </c>
      <c r="B200" s="0" t="n">
        <f aca="false">A200*Setup!$B$11/3600</f>
        <v>16.25</v>
      </c>
      <c r="C200" s="0" t="n">
        <f aca="false">Setup!$B$7+Setup!$B$8*COS(2*PI()*(B200-Setup!$B$9)/24)</f>
        <v>27.9914356929544</v>
      </c>
      <c r="D200" s="0" t="n">
        <f aca="false">(C200-E200)/Setup!$B$17</f>
        <v>24.7419897783639</v>
      </c>
      <c r="E200" s="0" t="n">
        <f aca="false">SUMPRODUCT('FD inverse'!$A$3:$BH$3,'FD mesh'!$B$84:$BI$84,$E199:$BL199)+'FD inverse'!$A$3*$C200/Setup!$B$17+INDEX('FD inverse'!$A$3:$BH$3,1,'FD mesh'!$B$15+1)*Setup!$B$22</f>
        <v>24.7749770217671</v>
      </c>
      <c r="F200" s="0" t="n">
        <f aca="false">SUMPRODUCT('FD inverse'!$A$4:$BH$4,'FD mesh'!$B$84:$BI$84,$E199:$BL199)+'FD inverse'!$A$4*$C200/Setup!$B$17+INDEX('FD inverse'!$A$4:$BH$4,1,'FD mesh'!$B$15+1)*Setup!$B$22</f>
        <v>24.0415409480449</v>
      </c>
      <c r="G200" s="0" t="n">
        <f aca="false">SUMPRODUCT('FD inverse'!$A$5:$BH$5,'FD mesh'!$B$84:$BI$84,$E199:$BL199)+'FD inverse'!$A$5*$C200/Setup!$B$17+INDEX('FD inverse'!$A$5:$BH$5,1,'FD mesh'!$B$15+1)*Setup!$B$22</f>
        <v>23.3156734810465</v>
      </c>
      <c r="H200" s="0" t="n">
        <f aca="false">SUMPRODUCT('FD inverse'!$A$6:$BH$6,'FD mesh'!$B$84:$BI$84,$E199:$BL199)+'FD inverse'!$A$6*$C200/Setup!$B$17+INDEX('FD inverse'!$A$6:$BH$6,1,'FD mesh'!$B$15+1)*Setup!$B$22</f>
        <v>20.892009683566</v>
      </c>
      <c r="I200" s="0" t="n">
        <f aca="false">SUMPRODUCT('FD inverse'!$A$7:$BH$7,'FD mesh'!$B$84:$BI$84,$E199:$BL199)+'FD inverse'!$A$7*$C200/Setup!$B$17+INDEX('FD inverse'!$A$7:$BH$7,1,'FD mesh'!$B$15+1)*Setup!$B$22</f>
        <v>20.6869555337519</v>
      </c>
      <c r="J200" s="0" t="n">
        <f aca="false">SUMPRODUCT('FD inverse'!$A$8:$BH$8,'FD mesh'!$B$84:$BI$84,$E199:$BL199)+'FD inverse'!$A$8*$C200/Setup!$B$17+INDEX('FD inverse'!$A$8:$BH$8,1,'FD mesh'!$B$15+1)*Setup!$B$22</f>
        <v>20.5012785773639</v>
      </c>
      <c r="K200" s="0" t="n">
        <f aca="false">SUMPRODUCT('FD inverse'!$A$9:$BH$9,'FD mesh'!$B$84:$BI$84,$E199:$BL199)+'FD inverse'!$A$9*$C200/Setup!$B$17+INDEX('FD inverse'!$A$9:$BH$9,1,'FD mesh'!$B$15+1)*Setup!$B$22</f>
        <v>20.3353959808082</v>
      </c>
      <c r="L200" s="0" t="n">
        <f aca="false">SUMPRODUCT('FD inverse'!$A$10:$BH$10,'FD mesh'!$B$84:$BI$84,$E199:$BL199)+'FD inverse'!$A$10*$C200/Setup!$B$17+INDEX('FD inverse'!$A$10:$BH$10,1,'FD mesh'!$B$15+1)*Setup!$B$22</f>
        <v>20.1896376989472</v>
      </c>
      <c r="M200" s="0" t="n">
        <f aca="false">SUMPRODUCT('FD inverse'!$A$11:$BH$11,'FD mesh'!$B$84:$BI$84,$E199:$BL199)+'FD inverse'!$A$11*$C200/Setup!$B$17+INDEX('FD inverse'!$A$11:$BH$11,1,'FD mesh'!$B$15+1)*Setup!$B$22</f>
        <v>20.0642589323953</v>
      </c>
      <c r="N200" s="0" t="n">
        <f aca="false">SUMPRODUCT('FD inverse'!$A$12:$BH$12,'FD mesh'!$B$84:$BI$84,$E199:$BL199)+'FD inverse'!$A$12*$C200/Setup!$B$17+INDEX('FD inverse'!$A$12:$BH$12,1,'FD mesh'!$B$15+1)*Setup!$B$22</f>
        <v>19.9594509558727</v>
      </c>
      <c r="O200" s="0" t="n">
        <f aca="false">SUMPRODUCT('FD inverse'!$A$13:$BH$13,'FD mesh'!$B$84:$BI$84,$E199:$BL199)+'FD inverse'!$A$13*$C200/Setup!$B$17+INDEX('FD inverse'!$A$13:$BH$13,1,'FD mesh'!$B$15+1)*Setup!$B$22</f>
        <v>19.8753503095618</v>
      </c>
      <c r="P200" s="0" t="n">
        <f aca="false">SUMPRODUCT('FD inverse'!$A$14:$BH$14,'FD mesh'!$B$84:$BI$84,$E199:$BL199)+'FD inverse'!$A$14*$C200/Setup!$B$17+INDEX('FD inverse'!$A$14:$BH$14,1,'FD mesh'!$B$15+1)*Setup!$B$22</f>
        <v>19.812046350396</v>
      </c>
      <c r="Q200" s="0" t="n">
        <f aca="false">SUMPRODUCT('FD inverse'!$A$15:$BH$15,'FD mesh'!$B$84:$BI$84,$E199:$BL199)+'FD inverse'!$A$15*$C200/Setup!$B$17+INDEX('FD inverse'!$A$15:$BH$15,1,'FD mesh'!$B$15+1)*Setup!$B$22</f>
        <v>19.7695871636055</v>
      </c>
      <c r="R200" s="0" t="n">
        <f aca="false">SUMPRODUCT('FD inverse'!$A$16:$BH$16,'FD mesh'!$B$84:$BI$84,$E199:$BL199)+'FD inverse'!$A$16*$C200/Setup!$B$17+INDEX('FD inverse'!$A$16:$BH$16,1,'FD mesh'!$B$15+1)*Setup!$B$22</f>
        <v>19.7479838369195</v>
      </c>
      <c r="S200" s="0" t="n">
        <f aca="false">SUMPRODUCT('FD inverse'!$A$17:$BH$17,'FD mesh'!$B$84:$BI$84,$E199:$BL199)+'FD inverse'!$A$17*$C200/Setup!$B$17+INDEX('FD inverse'!$A$17:$BH$17,1,'FD mesh'!$B$15+1)*Setup!$B$22</f>
        <v>19.3919983355486</v>
      </c>
      <c r="T200" s="0" t="n">
        <f aca="false">SUMPRODUCT('FD inverse'!$A$18:$BH$18,'FD mesh'!$B$84:$BI$84,$E199:$BL199)+'FD inverse'!$A$18*$C200/Setup!$B$17+INDEX('FD inverse'!$A$18:$BH$18,1,'FD mesh'!$B$15+1)*Setup!$B$22</f>
        <v>19.045757015076</v>
      </c>
      <c r="U200" s="0" t="n">
        <f aca="false">SUMPRODUCT('FD inverse'!$A$19:$BH$19,'FD mesh'!$B$84:$BI$84,$E199:$BL199)+'FD inverse'!$A$19*$C200/Setup!$B$17+INDEX('FD inverse'!$A$19:$BH$19,1,'FD mesh'!$B$15+1)*Setup!$B$22</f>
        <v>18.7086056466081</v>
      </c>
      <c r="V200" s="0" t="n">
        <f aca="false">SUMPRODUCT('FD inverse'!$A$20:$BH$20,'FD mesh'!$B$84:$BI$84,$E199:$BL199)+'FD inverse'!$A$20*$C200/Setup!$B$17+INDEX('FD inverse'!$A$20:$BH$20,1,'FD mesh'!$B$15+1)*Setup!$B$22</f>
        <v>18.3798844786807</v>
      </c>
      <c r="W200" s="0" t="n">
        <f aca="false">SUMPRODUCT('FD inverse'!$A$21:$BH$21,'FD mesh'!$B$84:$BI$84,$E199:$BL199)+'FD inverse'!$A$21*$C200/Setup!$B$17+INDEX('FD inverse'!$A$21:$BH$21,1,'FD mesh'!$B$15+1)*Setup!$B$22</f>
        <v>18.0589293566897</v>
      </c>
      <c r="X200" s="0" t="n">
        <f aca="false">SUMPRODUCT('FD inverse'!$A$22:$BH$22,'FD mesh'!$B$84:$BI$84,$E199:$BL199)+'FD inverse'!$A$22*$C200/Setup!$B$17+INDEX('FD inverse'!$A$22:$BH$22,1,'FD mesh'!$B$15+1)*Setup!$B$22</f>
        <v>17.7450726821886</v>
      </c>
      <c r="Y200" s="0" t="n">
        <f aca="false">SUMPRODUCT('FD inverse'!$A$23:$BH$23,'FD mesh'!$B$84:$BI$84,$E199:$BL199)+'FD inverse'!$A$23*$C200/Setup!$B$17+INDEX('FD inverse'!$A$23:$BH$23,1,'FD mesh'!$B$15+1)*Setup!$B$22</f>
        <v>17.4376442257658</v>
      </c>
      <c r="Z200" s="0" t="n">
        <f aca="false">SUMPRODUCT('FD inverse'!$A$24:$BH$24,'FD mesh'!$B$84:$BI$84,$E199:$BL199)+'FD inverse'!$A$24*$C200/Setup!$B$17+INDEX('FD inverse'!$A$24:$BH$24,1,'FD mesh'!$B$15+1)*Setup!$B$22</f>
        <v>17.1359718070907</v>
      </c>
      <c r="AA200" s="0" t="n">
        <f aca="false">SUMPRODUCT('FD inverse'!$A$25:$BH$25,'FD mesh'!$B$84:$BI$84,$E199:$BL199)+'FD inverse'!$A$25*$C200/Setup!$B$17+INDEX('FD inverse'!$A$25:$BH$25,1,'FD mesh'!$B$15+1)*Setup!$B$22</f>
        <v>16.8393818555701</v>
      </c>
      <c r="AB200" s="0" t="n">
        <f aca="false">SUMPRODUCT('FD inverse'!$A$26:$BH$26,'FD mesh'!$B$84:$BI$84,$E199:$BL199)+'FD inverse'!$A$26*$C200/Setup!$B$17+INDEX('FD inverse'!$A$26:$BH$26,1,'FD mesh'!$B$15+1)*Setup!$B$22</f>
        <v>16.5471998649131</v>
      </c>
      <c r="AC200" s="0" t="n">
        <f aca="false">SUMPRODUCT('FD inverse'!$A$27:$BH$27,'FD mesh'!$B$84:$BI$84,$E199:$BL199)+'FD inverse'!$A$27*$C200/Setup!$B$17+INDEX('FD inverse'!$A$27:$BH$27,1,'FD mesh'!$B$15+1)*Setup!$B$22</f>
        <v>16.2587507547547</v>
      </c>
      <c r="AD200" s="0" t="n">
        <f aca="false">SUMPRODUCT('FD inverse'!$A$28:$BH$28,'FD mesh'!$B$84:$BI$84,$E199:$BL199)+'FD inverse'!$A$28*$C200/Setup!$B$17+INDEX('FD inverse'!$A$28:$BH$28,1,'FD mesh'!$B$15+1)*Setup!$B$22</f>
        <v>15.9733591523453</v>
      </c>
      <c r="AE200" s="0" t="n">
        <f aca="false">SUMPRODUCT('FD inverse'!$A$29:$BH$29,'FD mesh'!$B$84:$BI$84,$E199:$BL199)+'FD inverse'!$A$29*$C200/Setup!$B$17+INDEX('FD inverse'!$A$29:$BH$29,1,'FD mesh'!$B$15+1)*Setup!$B$22</f>
        <v>15.6903496071832</v>
      </c>
      <c r="AF200" s="0" t="n">
        <f aca="false">SUMPRODUCT('FD inverse'!$A$30:$BH$30,'FD mesh'!$B$84:$BI$84,$E199:$BL199)+'FD inverse'!$A$30*$C200/Setup!$B$17+INDEX('FD inverse'!$A$30:$BH$30,1,'FD mesh'!$B$15+1)*Setup!$B$22</f>
        <v>15.4090467513429</v>
      </c>
      <c r="AG200" s="0" t="n">
        <f aca="false">SUMPRODUCT('FD inverse'!$A$31:$BH$31,'FD mesh'!$B$84:$BI$84,$E199:$BL199)+'FD inverse'!$A$31*$C200/Setup!$B$17+INDEX('FD inverse'!$A$31:$BH$31,1,'FD mesh'!$B$15+1)*Setup!$B$22</f>
        <v>15.1287754181509</v>
      </c>
      <c r="AH200" s="0" t="n">
        <f aca="false">SUMPRODUCT('FD inverse'!$A$32:$BH$32,'FD mesh'!$B$84:$BI$84,$E199:$BL199)+'FD inverse'!$A$32*$C200/Setup!$B$17+INDEX('FD inverse'!$A$32:$BH$32,1,'FD mesh'!$B$15+1)*Setup!$B$22</f>
        <v>15.1172765925363</v>
      </c>
      <c r="AI200" s="0" t="n">
        <f aca="false">SUMPRODUCT('FD inverse'!$A$33:$BH$33,'FD mesh'!$B$84:$BI$84,$E199:$BL199)+'FD inverse'!$A$33*$C200/Setup!$B$17+INDEX('FD inverse'!$A$33:$BH$33,1,'FD mesh'!$B$15+1)*Setup!$B$22</f>
        <v>15.1063428827321</v>
      </c>
      <c r="AJ200" s="0" t="n">
        <f aca="false">SUMPRODUCT('FD inverse'!$A$34:$BH$34,'FD mesh'!$B$84:$BI$84,$E199:$BL199)+'FD inverse'!$A$34*$C200/Setup!$B$17+INDEX('FD inverse'!$A$34:$BH$34,1,'FD mesh'!$B$15+1)*Setup!$B$22</f>
        <v>15.0959269843056</v>
      </c>
      <c r="AK200" s="0" t="n">
        <f aca="false">SUMPRODUCT('FD inverse'!$A$35:$BH$35,'FD mesh'!$B$84:$BI$84,$E199:$BL199)+'FD inverse'!$A$35*$C200/Setup!$B$17+INDEX('FD inverse'!$A$35:$BH$35,1,'FD mesh'!$B$15+1)*Setup!$B$22</f>
        <v>15.0859826473094</v>
      </c>
      <c r="AL200" s="0" t="n">
        <f aca="false">SUMPRODUCT('FD inverse'!$A$36:$BH$36,'FD mesh'!$B$84:$BI$84,$E199:$BL199)+'FD inverse'!$A$36*$C200/Setup!$B$17+INDEX('FD inverse'!$A$36:$BH$36,1,'FD mesh'!$B$15+1)*Setup!$B$22</f>
        <v>15.0764646396921</v>
      </c>
      <c r="AM200" s="0" t="n">
        <f aca="false">SUMPRODUCT('FD inverse'!$A$37:$BH$37,'FD mesh'!$B$84:$BI$84,$E199:$BL199)+'FD inverse'!$A$37*$C200/Setup!$B$17+INDEX('FD inverse'!$A$37:$BH$37,1,'FD mesh'!$B$15+1)*Setup!$B$22</f>
        <v>15.0673286965589</v>
      </c>
      <c r="AN200" s="0" t="n">
        <f aca="false">SUMPRODUCT('FD inverse'!$A$38:$BH$38,'FD mesh'!$B$84:$BI$84,$E199:$BL199)+'FD inverse'!$A$38*$C200/Setup!$B$17+INDEX('FD inverse'!$A$38:$BH$38,1,'FD mesh'!$B$15+1)*Setup!$B$22</f>
        <v>15.0585314571973</v>
      </c>
      <c r="AO200" s="0" t="n">
        <f aca="false">SUMPRODUCT('FD inverse'!$A$39:$BH$39,'FD mesh'!$B$84:$BI$84,$E199:$BL199)+'FD inverse'!$A$39*$C200/Setup!$B$17+INDEX('FD inverse'!$A$39:$BH$39,1,'FD mesh'!$B$15+1)*Setup!$B$22</f>
        <v>15.0500303915988</v>
      </c>
      <c r="AP200" s="0" t="n">
        <f aca="false">SUMPRODUCT('FD inverse'!$A$40:$BH$40,'FD mesh'!$B$84:$BI$84,$E199:$BL199)+'FD inverse'!$A$40*$C200/Setup!$B$17+INDEX('FD inverse'!$A$40:$BH$40,1,'FD mesh'!$B$15+1)*Setup!$B$22</f>
        <v>15.0417837180355</v>
      </c>
      <c r="AQ200" s="0" t="n">
        <f aca="false">SUMPRODUCT('FD inverse'!$A$41:$BH$41,'FD mesh'!$B$84:$BI$84,$E199:$BL199)+'FD inverse'!$A$41*$C200/Setup!$B$17+INDEX('FD inverse'!$A$41:$BH$41,1,'FD mesh'!$B$15+1)*Setup!$B$22</f>
        <v>15.0337503130986</v>
      </c>
      <c r="AR200" s="0" t="n">
        <f aca="false">SUMPRODUCT('FD inverse'!$A$42:$BH$42,'FD mesh'!$B$84:$BI$84,$E199:$BL199)+'FD inverse'!$A$42*$C200/Setup!$B$17+INDEX('FD inverse'!$A$42:$BH$42,1,'FD mesh'!$B$15+1)*Setup!$B$22</f>
        <v>15.0258896154685</v>
      </c>
      <c r="AS200" s="0" t="n">
        <f aca="false">SUMPRODUCT('FD inverse'!$A$43:$BH$43,'FD mesh'!$B$84:$BI$84,$E199:$BL199)+'FD inverse'!$A$43*$C200/Setup!$B$17+INDEX('FD inverse'!$A$43:$BH$43,1,'FD mesh'!$B$15+1)*Setup!$B$22</f>
        <v>0</v>
      </c>
      <c r="AT200" s="0" t="n">
        <f aca="false">SUMPRODUCT('FD inverse'!$A$44:$BH$44,'FD mesh'!$B$84:$BI$84,$E199:$BL199)+'FD inverse'!$A$44*$C200/Setup!$B$17+INDEX('FD inverse'!$A$44:$BH$44,1,'FD mesh'!$B$15+1)*Setup!$B$22</f>
        <v>0</v>
      </c>
      <c r="AU200" s="0" t="n">
        <f aca="false">SUMPRODUCT('FD inverse'!$A$45:$BH$45,'FD mesh'!$B$84:$BI$84,$E199:$BL199)+'FD inverse'!$A$45*$C200/Setup!$B$17+INDEX('FD inverse'!$A$45:$BH$45,1,'FD mesh'!$B$15+1)*Setup!$B$22</f>
        <v>0</v>
      </c>
      <c r="AV200" s="0" t="n">
        <f aca="false">SUMPRODUCT('FD inverse'!$A$46:$BH$46,'FD mesh'!$B$84:$BI$84,$E199:$BL199)+'FD inverse'!$A$46*$C200/Setup!$B$17+INDEX('FD inverse'!$A$46:$BH$46,1,'FD mesh'!$B$15+1)*Setup!$B$22</f>
        <v>0</v>
      </c>
      <c r="AW200" s="0" t="n">
        <f aca="false">SUMPRODUCT('FD inverse'!$A$47:$BH$47,'FD mesh'!$B$84:$BI$84,$E199:$BL199)+'FD inverse'!$A$47*$C200/Setup!$B$17+INDEX('FD inverse'!$A$47:$BH$47,1,'FD mesh'!$B$15+1)*Setup!$B$22</f>
        <v>0</v>
      </c>
      <c r="AX200" s="0" t="n">
        <f aca="false">SUMPRODUCT('FD inverse'!$A$48:$BH$48,'FD mesh'!$B$84:$BI$84,$E199:$BL199)+'FD inverse'!$A$48*$C200/Setup!$B$17+INDEX('FD inverse'!$A$48:$BH$48,1,'FD mesh'!$B$15+1)*Setup!$B$22</f>
        <v>0</v>
      </c>
      <c r="AY200" s="0" t="n">
        <f aca="false">SUMPRODUCT('FD inverse'!$A$49:$BH$49,'FD mesh'!$B$84:$BI$84,$E199:$BL199)+'FD inverse'!$A$49*$C200/Setup!$B$17+INDEX('FD inverse'!$A$49:$BH$49,1,'FD mesh'!$B$15+1)*Setup!$B$22</f>
        <v>0</v>
      </c>
      <c r="AZ200" s="0" t="n">
        <f aca="false">SUMPRODUCT('FD inverse'!$A$50:$BH$50,'FD mesh'!$B$84:$BI$84,$E199:$BL199)+'FD inverse'!$A$50*$C200/Setup!$B$17+INDEX('FD inverse'!$A$50:$BH$50,1,'FD mesh'!$B$15+1)*Setup!$B$22</f>
        <v>0</v>
      </c>
      <c r="BA200" s="0" t="n">
        <f aca="false">SUMPRODUCT('FD inverse'!$A$51:$BH$51,'FD mesh'!$B$84:$BI$84,$E199:$BL199)+'FD inverse'!$A$51*$C200/Setup!$B$17+INDEX('FD inverse'!$A$51:$BH$51,1,'FD mesh'!$B$15+1)*Setup!$B$22</f>
        <v>0</v>
      </c>
      <c r="BB200" s="0" t="n">
        <f aca="false">SUMPRODUCT('FD inverse'!$A$52:$BH$52,'FD mesh'!$B$84:$BI$84,$E199:$BL199)+'FD inverse'!$A$52*$C200/Setup!$B$17+INDEX('FD inverse'!$A$52:$BH$52,1,'FD mesh'!$B$15+1)*Setup!$B$22</f>
        <v>0</v>
      </c>
      <c r="BC200" s="0" t="n">
        <f aca="false">SUMPRODUCT('FD inverse'!$A$53:$BH$53,'FD mesh'!$B$84:$BI$84,$E199:$BL199)+'FD inverse'!$A$53*$C200/Setup!$B$17+INDEX('FD inverse'!$A$53:$BH$53,1,'FD mesh'!$B$15+1)*Setup!$B$22</f>
        <v>0</v>
      </c>
      <c r="BD200" s="0" t="n">
        <f aca="false">SUMPRODUCT('FD inverse'!$A$54:$BH$54,'FD mesh'!$B$84:$BI$84,$E199:$BL199)+'FD inverse'!$A$54*$C200/Setup!$B$17+INDEX('FD inverse'!$A$54:$BH$54,1,'FD mesh'!$B$15+1)*Setup!$B$22</f>
        <v>0</v>
      </c>
      <c r="BE200" s="0" t="n">
        <f aca="false">SUMPRODUCT('FD inverse'!$A$55:$BH$55,'FD mesh'!$B$84:$BI$84,$E199:$BL199)+'FD inverse'!$A$55*$C200/Setup!$B$17+INDEX('FD inverse'!$A$55:$BH$55,1,'FD mesh'!$B$15+1)*Setup!$B$22</f>
        <v>0</v>
      </c>
      <c r="BF200" s="0" t="n">
        <f aca="false">SUMPRODUCT('FD inverse'!$A$56:$BH$56,'FD mesh'!$B$84:$BI$84,$E199:$BL199)+'FD inverse'!$A$56*$C200/Setup!$B$17+INDEX('FD inverse'!$A$56:$BH$56,1,'FD mesh'!$B$15+1)*Setup!$B$22</f>
        <v>0</v>
      </c>
      <c r="BG200" s="0" t="n">
        <f aca="false">SUMPRODUCT('FD inverse'!$A$57:$BH$57,'FD mesh'!$B$84:$BI$84,$E199:$BL199)+'FD inverse'!$A$57*$C200/Setup!$B$17+INDEX('FD inverse'!$A$57:$BH$57,1,'FD mesh'!$B$15+1)*Setup!$B$22</f>
        <v>0</v>
      </c>
      <c r="BH200" s="0" t="n">
        <f aca="false">SUMPRODUCT('FD inverse'!$A$58:$BH$58,'FD mesh'!$B$84:$BI$84,$E199:$BL199)+'FD inverse'!$A$58*$C200/Setup!$B$17+INDEX('FD inverse'!$A$58:$BH$58,1,'FD mesh'!$B$15+1)*Setup!$B$22</f>
        <v>0</v>
      </c>
      <c r="BI200" s="0" t="n">
        <f aca="false">SUMPRODUCT('FD inverse'!$A$59:$BH$59,'FD mesh'!$B$84:$BI$84,$E199:$BL199)+'FD inverse'!$A$59*$C200/Setup!$B$17+INDEX('FD inverse'!$A$59:$BH$59,1,'FD mesh'!$B$15+1)*Setup!$B$22</f>
        <v>0</v>
      </c>
      <c r="BJ200" s="0" t="n">
        <f aca="false">SUMPRODUCT('FD inverse'!$A$60:$BH$60,'FD mesh'!$B$84:$BI$84,$E199:$BL199)+'FD inverse'!$A$60*$C200/Setup!$B$17+INDEX('FD inverse'!$A$60:$BH$60,1,'FD mesh'!$B$15+1)*Setup!$B$22</f>
        <v>0</v>
      </c>
      <c r="BK200" s="0" t="n">
        <f aca="false">SUMPRODUCT('FD inverse'!$A$61:$BH$61,'FD mesh'!$B$84:$BI$84,$E199:$BL199)+'FD inverse'!$A$61*$C200/Setup!$B$17+INDEX('FD inverse'!$A$61:$BH$61,1,'FD mesh'!$B$15+1)*Setup!$B$22</f>
        <v>0</v>
      </c>
      <c r="BL200" s="0" t="n">
        <f aca="false">SUMPRODUCT('FD inverse'!$A$62:$BH$62,'FD mesh'!$B$84:$BI$84,$E199:$BL199)+'FD inverse'!$A$62*$C200/Setup!$B$17+INDEX('FD inverse'!$A$62:$BH$62,1,'FD mesh'!$B$15+1)*Setup!$B$22</f>
        <v>0</v>
      </c>
    </row>
    <row r="201" customFormat="false" ht="15" hidden="false" customHeight="false" outlineLevel="0" collapsed="false">
      <c r="A201" s="0" t="n">
        <v>196</v>
      </c>
      <c r="B201" s="0" t="n">
        <f aca="false">A201*Setup!$B$11/3600</f>
        <v>16.3333333333333</v>
      </c>
      <c r="C201" s="0" t="n">
        <f aca="false">Setup!$B$7+Setup!$B$8*COS(2*PI()*(B201-Setup!$B$9)/24)</f>
        <v>27.984778792367</v>
      </c>
      <c r="D201" s="0" t="n">
        <f aca="false">(C201-E201)/Setup!$B$17</f>
        <v>24.59601898172</v>
      </c>
      <c r="E201" s="0" t="n">
        <f aca="false">SUMPRODUCT('FD inverse'!$A$3:$BH$3,'FD mesh'!$B$84:$BI$84,$E200:$BL200)+'FD inverse'!$A$3*$C201/Setup!$B$17+INDEX('FD inverse'!$A$3:$BH$3,1,'FD mesh'!$B$15+1)*Setup!$B$22</f>
        <v>24.7872963247434</v>
      </c>
      <c r="F201" s="0" t="n">
        <f aca="false">SUMPRODUCT('FD inverse'!$A$4:$BH$4,'FD mesh'!$B$84:$BI$84,$E200:$BL200)+'FD inverse'!$A$4*$C201/Setup!$B$17+INDEX('FD inverse'!$A$4:$BH$4,1,'FD mesh'!$B$15+1)*Setup!$B$22</f>
        <v>24.0579454101347</v>
      </c>
      <c r="G201" s="0" t="n">
        <f aca="false">SUMPRODUCT('FD inverse'!$A$5:$BH$5,'FD mesh'!$B$84:$BI$84,$E200:$BL200)+'FD inverse'!$A$5*$C201/Setup!$B$17+INDEX('FD inverse'!$A$5:$BH$5,1,'FD mesh'!$B$15+1)*Setup!$B$22</f>
        <v>23.3357144877525</v>
      </c>
      <c r="H201" s="0" t="n">
        <f aca="false">SUMPRODUCT('FD inverse'!$A$6:$BH$6,'FD mesh'!$B$84:$BI$84,$E200:$BL200)+'FD inverse'!$A$6*$C201/Setup!$B$17+INDEX('FD inverse'!$A$6:$BH$6,1,'FD mesh'!$B$15+1)*Setup!$B$22</f>
        <v>20.9236318226048</v>
      </c>
      <c r="I201" s="0" t="n">
        <f aca="false">SUMPRODUCT('FD inverse'!$A$7:$BH$7,'FD mesh'!$B$84:$BI$84,$E200:$BL200)+'FD inverse'!$A$7*$C201/Setup!$B$17+INDEX('FD inverse'!$A$7:$BH$7,1,'FD mesh'!$B$15+1)*Setup!$B$22</f>
        <v>20.7195012442846</v>
      </c>
      <c r="J201" s="0" t="n">
        <f aca="false">SUMPRODUCT('FD inverse'!$A$8:$BH$8,'FD mesh'!$B$84:$BI$84,$E200:$BL200)+'FD inverse'!$A$8*$C201/Setup!$B$17+INDEX('FD inverse'!$A$8:$BH$8,1,'FD mesh'!$B$15+1)*Setup!$B$22</f>
        <v>20.5345716751282</v>
      </c>
      <c r="K201" s="0" t="n">
        <f aca="false">SUMPRODUCT('FD inverse'!$A$9:$BH$9,'FD mesh'!$B$84:$BI$84,$E200:$BL200)+'FD inverse'!$A$9*$C201/Setup!$B$17+INDEX('FD inverse'!$A$9:$BH$9,1,'FD mesh'!$B$15+1)*Setup!$B$22</f>
        <v>20.3692840515555</v>
      </c>
      <c r="L201" s="0" t="n">
        <f aca="false">SUMPRODUCT('FD inverse'!$A$10:$BH$10,'FD mesh'!$B$84:$BI$84,$E200:$BL200)+'FD inverse'!$A$10*$C201/Setup!$B$17+INDEX('FD inverse'!$A$10:$BH$10,1,'FD mesh'!$B$15+1)*Setup!$B$22</f>
        <v>20.2239893900755</v>
      </c>
      <c r="M201" s="0" t="n">
        <f aca="false">SUMPRODUCT('FD inverse'!$A$11:$BH$11,'FD mesh'!$B$84:$BI$84,$E200:$BL200)+'FD inverse'!$A$11*$C201/Setup!$B$17+INDEX('FD inverse'!$A$11:$BH$11,1,'FD mesh'!$B$15+1)*Setup!$B$22</f>
        <v>20.0989612130371</v>
      </c>
      <c r="N201" s="0" t="n">
        <f aca="false">SUMPRODUCT('FD inverse'!$A$12:$BH$12,'FD mesh'!$B$84:$BI$84,$E200:$BL200)+'FD inverse'!$A$12*$C201/Setup!$B$17+INDEX('FD inverse'!$A$12:$BH$12,1,'FD mesh'!$B$15+1)*Setup!$B$22</f>
        <v>19.9944063579112</v>
      </c>
      <c r="O201" s="0" t="n">
        <f aca="false">SUMPRODUCT('FD inverse'!$A$13:$BH$13,'FD mesh'!$B$84:$BI$84,$E200:$BL200)+'FD inverse'!$A$13*$C201/Setup!$B$17+INDEX('FD inverse'!$A$13:$BH$13,1,'FD mesh'!$B$15+1)*Setup!$B$22</f>
        <v>19.9104741588552</v>
      </c>
      <c r="P201" s="0" t="n">
        <f aca="false">SUMPRODUCT('FD inverse'!$A$14:$BH$14,'FD mesh'!$B$84:$BI$84,$E200:$BL200)+'FD inverse'!$A$14*$C201/Setup!$B$17+INDEX('FD inverse'!$A$14:$BH$14,1,'FD mesh'!$B$15+1)*Setup!$B$22</f>
        <v>19.8472639947806</v>
      </c>
      <c r="Q201" s="0" t="n">
        <f aca="false">SUMPRODUCT('FD inverse'!$A$15:$BH$15,'FD mesh'!$B$84:$BI$84,$E200:$BL200)+'FD inverse'!$A$15*$C201/Setup!$B$17+INDEX('FD inverse'!$A$15:$BH$15,1,'FD mesh'!$B$15+1)*Setup!$B$22</f>
        <v>19.8048312020244</v>
      </c>
      <c r="R201" s="0" t="n">
        <f aca="false">SUMPRODUCT('FD inverse'!$A$16:$BH$16,'FD mesh'!$B$84:$BI$84,$E200:$BL200)+'FD inverse'!$A$16*$C201/Setup!$B$17+INDEX('FD inverse'!$A$16:$BH$16,1,'FD mesh'!$B$15+1)*Setup!$B$22</f>
        <v>19.7831913522881</v>
      </c>
      <c r="S201" s="0" t="n">
        <f aca="false">SUMPRODUCT('FD inverse'!$A$17:$BH$17,'FD mesh'!$B$84:$BI$84,$E200:$BL200)+'FD inverse'!$A$17*$C201/Setup!$B$17+INDEX('FD inverse'!$A$17:$BH$17,1,'FD mesh'!$B$15+1)*Setup!$B$22</f>
        <v>19.4250235510998</v>
      </c>
      <c r="T201" s="0" t="n">
        <f aca="false">SUMPRODUCT('FD inverse'!$A$18:$BH$18,'FD mesh'!$B$84:$BI$84,$E200:$BL200)+'FD inverse'!$A$18*$C201/Setup!$B$17+INDEX('FD inverse'!$A$18:$BH$18,1,'FD mesh'!$B$15+1)*Setup!$B$22</f>
        <v>19.0765745990595</v>
      </c>
      <c r="U201" s="0" t="n">
        <f aca="false">SUMPRODUCT('FD inverse'!$A$19:$BH$19,'FD mesh'!$B$84:$BI$84,$E200:$BL200)+'FD inverse'!$A$19*$C201/Setup!$B$17+INDEX('FD inverse'!$A$19:$BH$19,1,'FD mesh'!$B$15+1)*Setup!$B$22</f>
        <v>18.7371948217343</v>
      </c>
      <c r="V201" s="0" t="n">
        <f aca="false">SUMPRODUCT('FD inverse'!$A$20:$BH$20,'FD mesh'!$B$84:$BI$84,$E200:$BL200)+'FD inverse'!$A$20*$C201/Setup!$B$17+INDEX('FD inverse'!$A$20:$BH$20,1,'FD mesh'!$B$15+1)*Setup!$B$22</f>
        <v>18.4062284302319</v>
      </c>
      <c r="W201" s="0" t="n">
        <f aca="false">SUMPRODUCT('FD inverse'!$A$21:$BH$21,'FD mesh'!$B$84:$BI$84,$E200:$BL200)+'FD inverse'!$A$21*$C201/Setup!$B$17+INDEX('FD inverse'!$A$21:$BH$21,1,'FD mesh'!$B$15+1)*Setup!$B$22</f>
        <v>18.0830146873289</v>
      </c>
      <c r="X201" s="0" t="n">
        <f aca="false">SUMPRODUCT('FD inverse'!$A$22:$BH$22,'FD mesh'!$B$84:$BI$84,$E200:$BL200)+'FD inverse'!$A$22*$C201/Setup!$B$17+INDEX('FD inverse'!$A$22:$BH$22,1,'FD mesh'!$B$15+1)*Setup!$B$22</f>
        <v>17.7668889131569</v>
      </c>
      <c r="Y201" s="0" t="n">
        <f aca="false">SUMPRODUCT('FD inverse'!$A$23:$BH$23,'FD mesh'!$B$84:$BI$84,$E200:$BL200)+'FD inverse'!$A$23*$C201/Setup!$B$17+INDEX('FD inverse'!$A$23:$BH$23,1,'FD mesh'!$B$15+1)*Setup!$B$22</f>
        <v>17.4571833440985</v>
      </c>
      <c r="Z201" s="0" t="n">
        <f aca="false">SUMPRODUCT('FD inverse'!$A$24:$BH$24,'FD mesh'!$B$84:$BI$84,$E200:$BL200)+'FD inverse'!$A$24*$C201/Setup!$B$17+INDEX('FD inverse'!$A$24:$BH$24,1,'FD mesh'!$B$15+1)*Setup!$B$22</f>
        <v>17.1532278584351</v>
      </c>
      <c r="AA201" s="0" t="n">
        <f aca="false">SUMPRODUCT('FD inverse'!$A$25:$BH$25,'FD mesh'!$B$84:$BI$84,$E200:$BL200)+'FD inverse'!$A$25*$C201/Setup!$B$17+INDEX('FD inverse'!$A$25:$BH$25,1,'FD mesh'!$B$15+1)*Setup!$B$22</f>
        <v>16.8543505821673</v>
      </c>
      <c r="AB201" s="0" t="n">
        <f aca="false">SUMPRODUCT('FD inverse'!$A$26:$BH$26,'FD mesh'!$B$84:$BI$84,$E200:$BL200)+'FD inverse'!$A$26*$C201/Setup!$B$17+INDEX('FD inverse'!$A$26:$BH$26,1,'FD mesh'!$B$15+1)*Setup!$B$22</f>
        <v>16.5598783882981</v>
      </c>
      <c r="AC201" s="0" t="n">
        <f aca="false">SUMPRODUCT('FD inverse'!$A$27:$BH$27,'FD mesh'!$B$84:$BI$84,$E200:$BL200)+'FD inverse'!$A$27*$C201/Setup!$B$17+INDEX('FD inverse'!$A$27:$BH$27,1,'FD mesh'!$B$15+1)*Setup!$B$22</f>
        <v>16.2691373027394</v>
      </c>
      <c r="AD201" s="0" t="n">
        <f aca="false">SUMPRODUCT('FD inverse'!$A$28:$BH$28,'FD mesh'!$B$84:$BI$84,$E200:$BL200)+'FD inverse'!$A$28*$C201/Setup!$B$17+INDEX('FD inverse'!$A$28:$BH$28,1,'FD mesh'!$B$15+1)*Setup!$B$22</f>
        <v>15.9814528298733</v>
      </c>
      <c r="AE201" s="0" t="n">
        <f aca="false">SUMPRODUCT('FD inverse'!$A$29:$BH$29,'FD mesh'!$B$84:$BI$84,$E200:$BL200)+'FD inverse'!$A$29*$C201/Setup!$B$17+INDEX('FD inverse'!$A$29:$BH$29,1,'FD mesh'!$B$15+1)*Setup!$B$22</f>
        <v>15.6961502106798</v>
      </c>
      <c r="AF201" s="0" t="n">
        <f aca="false">SUMPRODUCT('FD inverse'!$A$30:$BH$30,'FD mesh'!$B$84:$BI$84,$E200:$BL200)+'FD inverse'!$A$30*$C201/Setup!$B$17+INDEX('FD inverse'!$A$30:$BH$30,1,'FD mesh'!$B$15+1)*Setup!$B$22</f>
        <v>15.4125546262296</v>
      </c>
      <c r="AG201" s="0" t="n">
        <f aca="false">SUMPRODUCT('FD inverse'!$A$31:$BH$31,'FD mesh'!$B$84:$BI$84,$E200:$BL200)+'FD inverse'!$A$31*$C201/Setup!$B$17+INDEX('FD inverse'!$A$31:$BH$31,1,'FD mesh'!$B$15+1)*Setup!$B$22</f>
        <v>15.1299913592461</v>
      </c>
      <c r="AH201" s="0" t="n">
        <f aca="false">SUMPRODUCT('FD inverse'!$A$32:$BH$32,'FD mesh'!$B$84:$BI$84,$E200:$BL200)+'FD inverse'!$A$32*$C201/Setup!$B$17+INDEX('FD inverse'!$A$32:$BH$32,1,'FD mesh'!$B$15+1)*Setup!$B$22</f>
        <v>15.1183969776542</v>
      </c>
      <c r="AI201" s="0" t="n">
        <f aca="false">SUMPRODUCT('FD inverse'!$A$33:$BH$33,'FD mesh'!$B$84:$BI$84,$E200:$BL200)+'FD inverse'!$A$33*$C201/Setup!$B$17+INDEX('FD inverse'!$A$33:$BH$33,1,'FD mesh'!$B$15+1)*Setup!$B$22</f>
        <v>15.1073697608149</v>
      </c>
      <c r="AJ201" s="0" t="n">
        <f aca="false">SUMPRODUCT('FD inverse'!$A$34:$BH$34,'FD mesh'!$B$84:$BI$84,$E200:$BL200)+'FD inverse'!$A$34*$C201/Setup!$B$17+INDEX('FD inverse'!$A$34:$BH$34,1,'FD mesh'!$B$15+1)*Setup!$B$22</f>
        <v>15.0968623733135</v>
      </c>
      <c r="AK201" s="0" t="n">
        <f aca="false">SUMPRODUCT('FD inverse'!$A$35:$BH$35,'FD mesh'!$B$84:$BI$84,$E200:$BL200)+'FD inverse'!$A$35*$C201/Setup!$B$17+INDEX('FD inverse'!$A$35:$BH$35,1,'FD mesh'!$B$15+1)*Setup!$B$22</f>
        <v>15.0868285012729</v>
      </c>
      <c r="AL201" s="0" t="n">
        <f aca="false">SUMPRODUCT('FD inverse'!$A$36:$BH$36,'FD mesh'!$B$84:$BI$84,$E200:$BL200)+'FD inverse'!$A$36*$C201/Setup!$B$17+INDEX('FD inverse'!$A$36:$BH$36,1,'FD mesh'!$B$15+1)*Setup!$B$22</f>
        <v>15.0772228199913</v>
      </c>
      <c r="AM201" s="0" t="n">
        <f aca="false">SUMPRODUCT('FD inverse'!$A$37:$BH$37,'FD mesh'!$B$84:$BI$84,$E200:$BL200)+'FD inverse'!$A$37*$C201/Setup!$B$17+INDEX('FD inverse'!$A$37:$BH$37,1,'FD mesh'!$B$15+1)*Setup!$B$22</f>
        <v>15.0680009470404</v>
      </c>
      <c r="AN201" s="0" t="n">
        <f aca="false">SUMPRODUCT('FD inverse'!$A$38:$BH$38,'FD mesh'!$B$84:$BI$84,$E200:$BL200)+'FD inverse'!$A$38*$C201/Setup!$B$17+INDEX('FD inverse'!$A$38:$BH$38,1,'FD mesh'!$B$15+1)*Setup!$B$22</f>
        <v>15.0591193827674</v>
      </c>
      <c r="AO201" s="0" t="n">
        <f aca="false">SUMPRODUCT('FD inverse'!$A$39:$BH$39,'FD mesh'!$B$84:$BI$84,$E200:$BL200)+'FD inverse'!$A$39*$C201/Setup!$B$17+INDEX('FD inverse'!$A$39:$BH$39,1,'FD mesh'!$B$15+1)*Setup!$B$22</f>
        <v>15.0505354399598</v>
      </c>
      <c r="AP201" s="0" t="n">
        <f aca="false">SUMPRODUCT('FD inverse'!$A$40:$BH$40,'FD mesh'!$B$84:$BI$84,$E200:$BL200)+'FD inverse'!$A$40*$C201/Setup!$B$17+INDEX('FD inverse'!$A$40:$BH$40,1,'FD mesh'!$B$15+1)*Setup!$B$22</f>
        <v>15.0422071642654</v>
      </c>
      <c r="AQ201" s="0" t="n">
        <f aca="false">SUMPRODUCT('FD inverse'!$A$41:$BH$41,'FD mesh'!$B$84:$BI$84,$E200:$BL200)+'FD inverse'!$A$41*$C201/Setup!$B$17+INDEX('FD inverse'!$A$41:$BH$41,1,'FD mesh'!$B$15+1)*Setup!$B$22</f>
        <v>15.0340932468059</v>
      </c>
      <c r="AR201" s="0" t="n">
        <f aca="false">SUMPRODUCT('FD inverse'!$A$42:$BH$42,'FD mesh'!$B$84:$BI$84,$E200:$BL200)+'FD inverse'!$A$42*$C201/Setup!$B$17+INDEX('FD inverse'!$A$42:$BH$42,1,'FD mesh'!$B$15+1)*Setup!$B$22</f>
        <v>15.026152930288</v>
      </c>
      <c r="AS201" s="0" t="n">
        <f aca="false">SUMPRODUCT('FD inverse'!$A$43:$BH$43,'FD mesh'!$B$84:$BI$84,$E200:$BL200)+'FD inverse'!$A$43*$C201/Setup!$B$17+INDEX('FD inverse'!$A$43:$BH$43,1,'FD mesh'!$B$15+1)*Setup!$B$22</f>
        <v>0</v>
      </c>
      <c r="AT201" s="0" t="n">
        <f aca="false">SUMPRODUCT('FD inverse'!$A$44:$BH$44,'FD mesh'!$B$84:$BI$84,$E200:$BL200)+'FD inverse'!$A$44*$C201/Setup!$B$17+INDEX('FD inverse'!$A$44:$BH$44,1,'FD mesh'!$B$15+1)*Setup!$B$22</f>
        <v>0</v>
      </c>
      <c r="AU201" s="0" t="n">
        <f aca="false">SUMPRODUCT('FD inverse'!$A$45:$BH$45,'FD mesh'!$B$84:$BI$84,$E200:$BL200)+'FD inverse'!$A$45*$C201/Setup!$B$17+INDEX('FD inverse'!$A$45:$BH$45,1,'FD mesh'!$B$15+1)*Setup!$B$22</f>
        <v>0</v>
      </c>
      <c r="AV201" s="0" t="n">
        <f aca="false">SUMPRODUCT('FD inverse'!$A$46:$BH$46,'FD mesh'!$B$84:$BI$84,$E200:$BL200)+'FD inverse'!$A$46*$C201/Setup!$B$17+INDEX('FD inverse'!$A$46:$BH$46,1,'FD mesh'!$B$15+1)*Setup!$B$22</f>
        <v>0</v>
      </c>
      <c r="AW201" s="0" t="n">
        <f aca="false">SUMPRODUCT('FD inverse'!$A$47:$BH$47,'FD mesh'!$B$84:$BI$84,$E200:$BL200)+'FD inverse'!$A$47*$C201/Setup!$B$17+INDEX('FD inverse'!$A$47:$BH$47,1,'FD mesh'!$B$15+1)*Setup!$B$22</f>
        <v>0</v>
      </c>
      <c r="AX201" s="0" t="n">
        <f aca="false">SUMPRODUCT('FD inverse'!$A$48:$BH$48,'FD mesh'!$B$84:$BI$84,$E200:$BL200)+'FD inverse'!$A$48*$C201/Setup!$B$17+INDEX('FD inverse'!$A$48:$BH$48,1,'FD mesh'!$B$15+1)*Setup!$B$22</f>
        <v>0</v>
      </c>
      <c r="AY201" s="0" t="n">
        <f aca="false">SUMPRODUCT('FD inverse'!$A$49:$BH$49,'FD mesh'!$B$84:$BI$84,$E200:$BL200)+'FD inverse'!$A$49*$C201/Setup!$B$17+INDEX('FD inverse'!$A$49:$BH$49,1,'FD mesh'!$B$15+1)*Setup!$B$22</f>
        <v>0</v>
      </c>
      <c r="AZ201" s="0" t="n">
        <f aca="false">SUMPRODUCT('FD inverse'!$A$50:$BH$50,'FD mesh'!$B$84:$BI$84,$E200:$BL200)+'FD inverse'!$A$50*$C201/Setup!$B$17+INDEX('FD inverse'!$A$50:$BH$50,1,'FD mesh'!$B$15+1)*Setup!$B$22</f>
        <v>0</v>
      </c>
      <c r="BA201" s="0" t="n">
        <f aca="false">SUMPRODUCT('FD inverse'!$A$51:$BH$51,'FD mesh'!$B$84:$BI$84,$E200:$BL200)+'FD inverse'!$A$51*$C201/Setup!$B$17+INDEX('FD inverse'!$A$51:$BH$51,1,'FD mesh'!$B$15+1)*Setup!$B$22</f>
        <v>0</v>
      </c>
      <c r="BB201" s="0" t="n">
        <f aca="false">SUMPRODUCT('FD inverse'!$A$52:$BH$52,'FD mesh'!$B$84:$BI$84,$E200:$BL200)+'FD inverse'!$A$52*$C201/Setup!$B$17+INDEX('FD inverse'!$A$52:$BH$52,1,'FD mesh'!$B$15+1)*Setup!$B$22</f>
        <v>0</v>
      </c>
      <c r="BC201" s="0" t="n">
        <f aca="false">SUMPRODUCT('FD inverse'!$A$53:$BH$53,'FD mesh'!$B$84:$BI$84,$E200:$BL200)+'FD inverse'!$A$53*$C201/Setup!$B$17+INDEX('FD inverse'!$A$53:$BH$53,1,'FD mesh'!$B$15+1)*Setup!$B$22</f>
        <v>0</v>
      </c>
      <c r="BD201" s="0" t="n">
        <f aca="false">SUMPRODUCT('FD inverse'!$A$54:$BH$54,'FD mesh'!$B$84:$BI$84,$E200:$BL200)+'FD inverse'!$A$54*$C201/Setup!$B$17+INDEX('FD inverse'!$A$54:$BH$54,1,'FD mesh'!$B$15+1)*Setup!$B$22</f>
        <v>0</v>
      </c>
      <c r="BE201" s="0" t="n">
        <f aca="false">SUMPRODUCT('FD inverse'!$A$55:$BH$55,'FD mesh'!$B$84:$BI$84,$E200:$BL200)+'FD inverse'!$A$55*$C201/Setup!$B$17+INDEX('FD inverse'!$A$55:$BH$55,1,'FD mesh'!$B$15+1)*Setup!$B$22</f>
        <v>0</v>
      </c>
      <c r="BF201" s="0" t="n">
        <f aca="false">SUMPRODUCT('FD inverse'!$A$56:$BH$56,'FD mesh'!$B$84:$BI$84,$E200:$BL200)+'FD inverse'!$A$56*$C201/Setup!$B$17+INDEX('FD inverse'!$A$56:$BH$56,1,'FD mesh'!$B$15+1)*Setup!$B$22</f>
        <v>0</v>
      </c>
      <c r="BG201" s="0" t="n">
        <f aca="false">SUMPRODUCT('FD inverse'!$A$57:$BH$57,'FD mesh'!$B$84:$BI$84,$E200:$BL200)+'FD inverse'!$A$57*$C201/Setup!$B$17+INDEX('FD inverse'!$A$57:$BH$57,1,'FD mesh'!$B$15+1)*Setup!$B$22</f>
        <v>0</v>
      </c>
      <c r="BH201" s="0" t="n">
        <f aca="false">SUMPRODUCT('FD inverse'!$A$58:$BH$58,'FD mesh'!$B$84:$BI$84,$E200:$BL200)+'FD inverse'!$A$58*$C201/Setup!$B$17+INDEX('FD inverse'!$A$58:$BH$58,1,'FD mesh'!$B$15+1)*Setup!$B$22</f>
        <v>0</v>
      </c>
      <c r="BI201" s="0" t="n">
        <f aca="false">SUMPRODUCT('FD inverse'!$A$59:$BH$59,'FD mesh'!$B$84:$BI$84,$E200:$BL200)+'FD inverse'!$A$59*$C201/Setup!$B$17+INDEX('FD inverse'!$A$59:$BH$59,1,'FD mesh'!$B$15+1)*Setup!$B$22</f>
        <v>0</v>
      </c>
      <c r="BJ201" s="0" t="n">
        <f aca="false">SUMPRODUCT('FD inverse'!$A$60:$BH$60,'FD mesh'!$B$84:$BI$84,$E200:$BL200)+'FD inverse'!$A$60*$C201/Setup!$B$17+INDEX('FD inverse'!$A$60:$BH$60,1,'FD mesh'!$B$15+1)*Setup!$B$22</f>
        <v>0</v>
      </c>
      <c r="BK201" s="0" t="n">
        <f aca="false">SUMPRODUCT('FD inverse'!$A$61:$BH$61,'FD mesh'!$B$84:$BI$84,$E200:$BL200)+'FD inverse'!$A$61*$C201/Setup!$B$17+INDEX('FD inverse'!$A$61:$BH$61,1,'FD mesh'!$B$15+1)*Setup!$B$22</f>
        <v>0</v>
      </c>
      <c r="BL201" s="0" t="n">
        <f aca="false">SUMPRODUCT('FD inverse'!$A$62:$BH$62,'FD mesh'!$B$84:$BI$84,$E200:$BL200)+'FD inverse'!$A$62*$C201/Setup!$B$17+INDEX('FD inverse'!$A$62:$BH$62,1,'FD mesh'!$B$15+1)*Setup!$B$22</f>
        <v>0</v>
      </c>
    </row>
    <row r="202" customFormat="false" ht="15" hidden="false" customHeight="false" outlineLevel="0" collapsed="false">
      <c r="A202" s="0" t="n">
        <v>197</v>
      </c>
      <c r="B202" s="0" t="n">
        <f aca="false">A202*Setup!$B$11/3600</f>
        <v>16.4166666666667</v>
      </c>
      <c r="C202" s="0" t="n">
        <f aca="false">Setup!$B$7+Setup!$B$8*COS(2*PI()*(B202-Setup!$B$9)/24)</f>
        <v>27.9762253528893</v>
      </c>
      <c r="D202" s="0" t="n">
        <f aca="false">(C202-E202)/Setup!$B$17</f>
        <v>24.4446655577676</v>
      </c>
      <c r="E202" s="0" t="n">
        <f aca="false">SUMPRODUCT('FD inverse'!$A$3:$BH$3,'FD mesh'!$B$84:$BI$84,$E201:$BL201)+'FD inverse'!$A$3*$C202/Setup!$B$17+INDEX('FD inverse'!$A$3:$BH$3,1,'FD mesh'!$B$15+1)*Setup!$B$22</f>
        <v>24.7984188303795</v>
      </c>
      <c r="F202" s="0" t="n">
        <f aca="false">SUMPRODUCT('FD inverse'!$A$4:$BH$4,'FD mesh'!$B$84:$BI$84,$E201:$BL201)+'FD inverse'!$A$4*$C202/Setup!$B$17+INDEX('FD inverse'!$A$4:$BH$4,1,'FD mesh'!$B$15+1)*Setup!$B$22</f>
        <v>24.0733127603149</v>
      </c>
      <c r="G202" s="0" t="n">
        <f aca="false">SUMPRODUCT('FD inverse'!$A$5:$BH$5,'FD mesh'!$B$84:$BI$84,$E201:$BL201)+'FD inverse'!$A$5*$C202/Setup!$B$17+INDEX('FD inverse'!$A$5:$BH$5,1,'FD mesh'!$B$15+1)*Setup!$B$22</f>
        <v>23.3548765470993</v>
      </c>
      <c r="H202" s="0" t="n">
        <f aca="false">SUMPRODUCT('FD inverse'!$A$6:$BH$6,'FD mesh'!$B$84:$BI$84,$E201:$BL201)+'FD inverse'!$A$6*$C202/Setup!$B$17+INDEX('FD inverse'!$A$6:$BH$6,1,'FD mesh'!$B$15+1)*Setup!$B$22</f>
        <v>20.9549032056353</v>
      </c>
      <c r="I202" s="0" t="n">
        <f aca="false">SUMPRODUCT('FD inverse'!$A$7:$BH$7,'FD mesh'!$B$84:$BI$84,$E201:$BL201)+'FD inverse'!$A$7*$C202/Setup!$B$17+INDEX('FD inverse'!$A$7:$BH$7,1,'FD mesh'!$B$15+1)*Setup!$B$22</f>
        <v>20.751740781031</v>
      </c>
      <c r="J202" s="0" t="n">
        <f aca="false">SUMPRODUCT('FD inverse'!$A$8:$BH$8,'FD mesh'!$B$84:$BI$84,$E201:$BL201)+'FD inverse'!$A$8*$C202/Setup!$B$17+INDEX('FD inverse'!$A$8:$BH$8,1,'FD mesh'!$B$15+1)*Setup!$B$22</f>
        <v>20.5675987320882</v>
      </c>
      <c r="K202" s="0" t="n">
        <f aca="false">SUMPRODUCT('FD inverse'!$A$9:$BH$9,'FD mesh'!$B$84:$BI$84,$E201:$BL201)+'FD inverse'!$A$9*$C202/Setup!$B$17+INDEX('FD inverse'!$A$9:$BH$9,1,'FD mesh'!$B$15+1)*Setup!$B$22</f>
        <v>20.4029416725023</v>
      </c>
      <c r="L202" s="0" t="n">
        <f aca="false">SUMPRODUCT('FD inverse'!$A$10:$BH$10,'FD mesh'!$B$84:$BI$84,$E201:$BL201)+'FD inverse'!$A$10*$C202/Setup!$B$17+INDEX('FD inverse'!$A$10:$BH$10,1,'FD mesh'!$B$15+1)*Setup!$B$22</f>
        <v>20.2581416164249</v>
      </c>
      <c r="M202" s="0" t="n">
        <f aca="false">SUMPRODUCT('FD inverse'!$A$11:$BH$11,'FD mesh'!$B$84:$BI$84,$E201:$BL201)+'FD inverse'!$A$11*$C202/Setup!$B$17+INDEX('FD inverse'!$A$11:$BH$11,1,'FD mesh'!$B$15+1)*Setup!$B$22</f>
        <v>20.1334903664533</v>
      </c>
      <c r="N202" s="0" t="n">
        <f aca="false">SUMPRODUCT('FD inverse'!$A$12:$BH$12,'FD mesh'!$B$84:$BI$84,$E201:$BL201)+'FD inverse'!$A$12*$C202/Setup!$B$17+INDEX('FD inverse'!$A$12:$BH$12,1,'FD mesh'!$B$15+1)*Setup!$B$22</f>
        <v>20.0292102984381</v>
      </c>
      <c r="O202" s="0" t="n">
        <f aca="false">SUMPRODUCT('FD inverse'!$A$13:$BH$13,'FD mesh'!$B$84:$BI$84,$E201:$BL201)+'FD inverse'!$A$13*$C202/Setup!$B$17+INDEX('FD inverse'!$A$13:$BH$13,1,'FD mesh'!$B$15+1)*Setup!$B$22</f>
        <v>19.9454635286689</v>
      </c>
      <c r="P202" s="0" t="n">
        <f aca="false">SUMPRODUCT('FD inverse'!$A$14:$BH$14,'FD mesh'!$B$84:$BI$84,$E201:$BL201)+'FD inverse'!$A$14*$C202/Setup!$B$17+INDEX('FD inverse'!$A$14:$BH$14,1,'FD mesh'!$B$15+1)*Setup!$B$22</f>
        <v>19.8823594549549</v>
      </c>
      <c r="Q202" s="0" t="n">
        <f aca="false">SUMPRODUCT('FD inverse'!$A$15:$BH$15,'FD mesh'!$B$84:$BI$84,$E201:$BL201)+'FD inverse'!$A$15*$C202/Setup!$B$17+INDEX('FD inverse'!$A$15:$BH$15,1,'FD mesh'!$B$15+1)*Setup!$B$22</f>
        <v>19.8399606674795</v>
      </c>
      <c r="R202" s="0" t="n">
        <f aca="false">SUMPRODUCT('FD inverse'!$A$16:$BH$16,'FD mesh'!$B$84:$BI$84,$E201:$BL201)+'FD inverse'!$A$16*$C202/Setup!$B$17+INDEX('FD inverse'!$A$16:$BH$16,1,'FD mesh'!$B$15+1)*Setup!$B$22</f>
        <v>19.8182872283551</v>
      </c>
      <c r="S202" s="0" t="n">
        <f aca="false">SUMPRODUCT('FD inverse'!$A$17:$BH$17,'FD mesh'!$B$84:$BI$84,$E201:$BL201)+'FD inverse'!$A$17*$C202/Setup!$B$17+INDEX('FD inverse'!$A$17:$BH$17,1,'FD mesh'!$B$15+1)*Setup!$B$22</f>
        <v>19.4579553114099</v>
      </c>
      <c r="T202" s="0" t="n">
        <f aca="false">SUMPRODUCT('FD inverse'!$A$18:$BH$18,'FD mesh'!$B$84:$BI$84,$E201:$BL201)+'FD inverse'!$A$18*$C202/Setup!$B$17+INDEX('FD inverse'!$A$18:$BH$18,1,'FD mesh'!$B$15+1)*Setup!$B$22</f>
        <v>19.1073147410702</v>
      </c>
      <c r="U202" s="0" t="n">
        <f aca="false">SUMPRODUCT('FD inverse'!$A$19:$BH$19,'FD mesh'!$B$84:$BI$84,$E201:$BL201)+'FD inverse'!$A$19*$C202/Setup!$B$17+INDEX('FD inverse'!$A$19:$BH$19,1,'FD mesh'!$B$15+1)*Setup!$B$22</f>
        <v>18.7657205553794</v>
      </c>
      <c r="V202" s="0" t="n">
        <f aca="false">SUMPRODUCT('FD inverse'!$A$20:$BH$20,'FD mesh'!$B$84:$BI$84,$E201:$BL201)+'FD inverse'!$A$20*$C202/Setup!$B$17+INDEX('FD inverse'!$A$20:$BH$20,1,'FD mesh'!$B$15+1)*Setup!$B$22</f>
        <v>18.4325210855899</v>
      </c>
      <c r="W202" s="0" t="n">
        <f aca="false">SUMPRODUCT('FD inverse'!$A$21:$BH$21,'FD mesh'!$B$84:$BI$84,$E201:$BL201)+'FD inverse'!$A$21*$C202/Setup!$B$17+INDEX('FD inverse'!$A$21:$BH$21,1,'FD mesh'!$B$15+1)*Setup!$B$22</f>
        <v>18.1070591686628</v>
      </c>
      <c r="X202" s="0" t="n">
        <f aca="false">SUMPRODUCT('FD inverse'!$A$22:$BH$22,'FD mesh'!$B$84:$BI$84,$E201:$BL201)+'FD inverse'!$A$22*$C202/Setup!$B$17+INDEX('FD inverse'!$A$22:$BH$22,1,'FD mesh'!$B$15+1)*Setup!$B$22</f>
        <v>17.7886731990998</v>
      </c>
      <c r="Y202" s="0" t="n">
        <f aca="false">SUMPRODUCT('FD inverse'!$A$23:$BH$23,'FD mesh'!$B$84:$BI$84,$E201:$BL201)+'FD inverse'!$A$23*$C202/Setup!$B$17+INDEX('FD inverse'!$A$23:$BH$23,1,'FD mesh'!$B$15+1)*Setup!$B$22</f>
        <v>17.4766980336856</v>
      </c>
      <c r="Z202" s="0" t="n">
        <f aca="false">SUMPRODUCT('FD inverse'!$A$24:$BH$24,'FD mesh'!$B$84:$BI$84,$E201:$BL201)+'FD inverse'!$A$24*$C202/Setup!$B$17+INDEX('FD inverse'!$A$24:$BH$24,1,'FD mesh'!$B$15+1)*Setup!$B$22</f>
        <v>17.1704657626356</v>
      </c>
      <c r="AA202" s="0" t="n">
        <f aca="false">SUMPRODUCT('FD inverse'!$A$25:$BH$25,'FD mesh'!$B$84:$BI$84,$E201:$BL201)+'FD inverse'!$A$25*$C202/Setup!$B$17+INDEX('FD inverse'!$A$25:$BH$25,1,'FD mesh'!$B$15+1)*Setup!$B$22</f>
        <v>16.869306360536</v>
      </c>
      <c r="AB202" s="0" t="n">
        <f aca="false">SUMPRODUCT('FD inverse'!$A$26:$BH$26,'FD mesh'!$B$84:$BI$84,$E201:$BL201)+'FD inverse'!$A$26*$C202/Setup!$B$17+INDEX('FD inverse'!$A$26:$BH$26,1,'FD mesh'!$B$15+1)*Setup!$B$22</f>
        <v>16.5725482303564</v>
      </c>
      <c r="AC202" s="0" t="n">
        <f aca="false">SUMPRODUCT('FD inverse'!$A$27:$BH$27,'FD mesh'!$B$84:$BI$84,$E201:$BL201)+'FD inverse'!$A$27*$C202/Setup!$B$17+INDEX('FD inverse'!$A$27:$BH$27,1,'FD mesh'!$B$15+1)*Setup!$B$22</f>
        <v>16.2795186536968</v>
      </c>
      <c r="AD202" s="0" t="n">
        <f aca="false">SUMPRODUCT('FD inverse'!$A$28:$BH$28,'FD mesh'!$B$84:$BI$84,$E201:$BL201)+'FD inverse'!$A$28*$C202/Setup!$B$17+INDEX('FD inverse'!$A$28:$BH$28,1,'FD mesh'!$B$15+1)*Setup!$B$22</f>
        <v>15.989544160319</v>
      </c>
      <c r="AE202" s="0" t="n">
        <f aca="false">SUMPRODUCT('FD inverse'!$A$29:$BH$29,'FD mesh'!$B$84:$BI$84,$E201:$BL201)+'FD inverse'!$A$29*$C202/Setup!$B$17+INDEX('FD inverse'!$A$29:$BH$29,1,'FD mesh'!$B$15+1)*Setup!$B$22</f>
        <v>15.701950829901</v>
      </c>
      <c r="AF202" s="0" t="n">
        <f aca="false">SUMPRODUCT('FD inverse'!$A$30:$BH$30,'FD mesh'!$B$84:$BI$84,$E201:$BL201)+'FD inverse'!$A$30*$C202/Setup!$B$17+INDEX('FD inverse'!$A$30:$BH$30,1,'FD mesh'!$B$15+1)*Setup!$B$22</f>
        <v>15.4160645388537</v>
      </c>
      <c r="AG202" s="0" t="n">
        <f aca="false">SUMPRODUCT('FD inverse'!$A$31:$BH$31,'FD mesh'!$B$84:$BI$84,$E201:$BL201)+'FD inverse'!$A$31*$C202/Setup!$B$17+INDEX('FD inverse'!$A$31:$BH$31,1,'FD mesh'!$B$15+1)*Setup!$B$22</f>
        <v>15.1312111649501</v>
      </c>
      <c r="AH202" s="0" t="n">
        <f aca="false">SUMPRODUCT('FD inverse'!$A$32:$BH$32,'FD mesh'!$B$84:$BI$84,$E201:$BL201)+'FD inverse'!$A$32*$C202/Setup!$B$17+INDEX('FD inverse'!$A$32:$BH$32,1,'FD mesh'!$B$15+1)*Setup!$B$22</f>
        <v>15.1195212603353</v>
      </c>
      <c r="AI202" s="0" t="n">
        <f aca="false">SUMPRODUCT('FD inverse'!$A$33:$BH$33,'FD mesh'!$B$84:$BI$84,$E201:$BL201)+'FD inverse'!$A$33*$C202/Setup!$B$17+INDEX('FD inverse'!$A$33:$BH$33,1,'FD mesh'!$B$15+1)*Setup!$B$22</f>
        <v>15.1084004935096</v>
      </c>
      <c r="AJ202" s="0" t="n">
        <f aca="false">SUMPRODUCT('FD inverse'!$A$34:$BH$34,'FD mesh'!$B$84:$BI$84,$E201:$BL201)+'FD inverse'!$A$34*$C202/Setup!$B$17+INDEX('FD inverse'!$A$34:$BH$34,1,'FD mesh'!$B$15+1)*Setup!$B$22</f>
        <v>15.097801507315</v>
      </c>
      <c r="AK202" s="0" t="n">
        <f aca="false">SUMPRODUCT('FD inverse'!$A$35:$BH$35,'FD mesh'!$B$84:$BI$84,$E201:$BL201)+'FD inverse'!$A$35*$C202/Setup!$B$17+INDEX('FD inverse'!$A$35:$BH$35,1,'FD mesh'!$B$15+1)*Setup!$B$22</f>
        <v>15.0876779323832</v>
      </c>
      <c r="AL202" s="0" t="n">
        <f aca="false">SUMPRODUCT('FD inverse'!$A$36:$BH$36,'FD mesh'!$B$84:$BI$84,$E201:$BL201)+'FD inverse'!$A$36*$C202/Setup!$B$17+INDEX('FD inverse'!$A$36:$BH$36,1,'FD mesh'!$B$15+1)*Setup!$B$22</f>
        <v>15.0779843590444</v>
      </c>
      <c r="AM202" s="0" t="n">
        <f aca="false">SUMPRODUCT('FD inverse'!$A$37:$BH$37,'FD mesh'!$B$84:$BI$84,$E201:$BL201)+'FD inverse'!$A$37*$C202/Setup!$B$17+INDEX('FD inverse'!$A$37:$BH$37,1,'FD mesh'!$B$15+1)*Setup!$B$22</f>
        <v>15.0686762943151</v>
      </c>
      <c r="AN202" s="0" t="n">
        <f aca="false">SUMPRODUCT('FD inverse'!$A$38:$BH$38,'FD mesh'!$B$84:$BI$84,$E201:$BL201)+'FD inverse'!$A$38*$C202/Setup!$B$17+INDEX('FD inverse'!$A$38:$BH$38,1,'FD mesh'!$B$15+1)*Setup!$B$22</f>
        <v>15.0597101059317</v>
      </c>
      <c r="AO202" s="0" t="n">
        <f aca="false">SUMPRODUCT('FD inverse'!$A$39:$BH$39,'FD mesh'!$B$84:$BI$84,$E201:$BL201)+'FD inverse'!$A$39*$C202/Setup!$B$17+INDEX('FD inverse'!$A$39:$BH$39,1,'FD mesh'!$B$15+1)*Setup!$B$22</f>
        <v>15.0510429552202</v>
      </c>
      <c r="AP202" s="0" t="n">
        <f aca="false">SUMPRODUCT('FD inverse'!$A$40:$BH$40,'FD mesh'!$B$84:$BI$84,$E201:$BL201)+'FD inverse'!$A$40*$C202/Setup!$B$17+INDEX('FD inverse'!$A$40:$BH$40,1,'FD mesh'!$B$15+1)*Setup!$B$22</f>
        <v>15.0426327204232</v>
      </c>
      <c r="AQ202" s="0" t="n">
        <f aca="false">SUMPRODUCT('FD inverse'!$A$41:$BH$41,'FD mesh'!$B$84:$BI$84,$E201:$BL201)+'FD inverse'!$A$41*$C202/Setup!$B$17+INDEX('FD inverse'!$A$41:$BH$41,1,'FD mesh'!$B$15+1)*Setup!$B$22</f>
        <v>15.0344379119553</v>
      </c>
      <c r="AR202" s="0" t="n">
        <f aca="false">SUMPRODUCT('FD inverse'!$A$42:$BH$42,'FD mesh'!$B$84:$BI$84,$E201:$BL201)+'FD inverse'!$A$42*$C202/Setup!$B$17+INDEX('FD inverse'!$A$42:$BH$42,1,'FD mesh'!$B$15+1)*Setup!$B$22</f>
        <v>15.0264175809248</v>
      </c>
      <c r="AS202" s="0" t="n">
        <f aca="false">SUMPRODUCT('FD inverse'!$A$43:$BH$43,'FD mesh'!$B$84:$BI$84,$E201:$BL201)+'FD inverse'!$A$43*$C202/Setup!$B$17+INDEX('FD inverse'!$A$43:$BH$43,1,'FD mesh'!$B$15+1)*Setup!$B$22</f>
        <v>0</v>
      </c>
      <c r="AT202" s="0" t="n">
        <f aca="false">SUMPRODUCT('FD inverse'!$A$44:$BH$44,'FD mesh'!$B$84:$BI$84,$E201:$BL201)+'FD inverse'!$A$44*$C202/Setup!$B$17+INDEX('FD inverse'!$A$44:$BH$44,1,'FD mesh'!$B$15+1)*Setup!$B$22</f>
        <v>0</v>
      </c>
      <c r="AU202" s="0" t="n">
        <f aca="false">SUMPRODUCT('FD inverse'!$A$45:$BH$45,'FD mesh'!$B$84:$BI$84,$E201:$BL201)+'FD inverse'!$A$45*$C202/Setup!$B$17+INDEX('FD inverse'!$A$45:$BH$45,1,'FD mesh'!$B$15+1)*Setup!$B$22</f>
        <v>0</v>
      </c>
      <c r="AV202" s="0" t="n">
        <f aca="false">SUMPRODUCT('FD inverse'!$A$46:$BH$46,'FD mesh'!$B$84:$BI$84,$E201:$BL201)+'FD inverse'!$A$46*$C202/Setup!$B$17+INDEX('FD inverse'!$A$46:$BH$46,1,'FD mesh'!$B$15+1)*Setup!$B$22</f>
        <v>0</v>
      </c>
      <c r="AW202" s="0" t="n">
        <f aca="false">SUMPRODUCT('FD inverse'!$A$47:$BH$47,'FD mesh'!$B$84:$BI$84,$E201:$BL201)+'FD inverse'!$A$47*$C202/Setup!$B$17+INDEX('FD inverse'!$A$47:$BH$47,1,'FD mesh'!$B$15+1)*Setup!$B$22</f>
        <v>0</v>
      </c>
      <c r="AX202" s="0" t="n">
        <f aca="false">SUMPRODUCT('FD inverse'!$A$48:$BH$48,'FD mesh'!$B$84:$BI$84,$E201:$BL201)+'FD inverse'!$A$48*$C202/Setup!$B$17+INDEX('FD inverse'!$A$48:$BH$48,1,'FD mesh'!$B$15+1)*Setup!$B$22</f>
        <v>0</v>
      </c>
      <c r="AY202" s="0" t="n">
        <f aca="false">SUMPRODUCT('FD inverse'!$A$49:$BH$49,'FD mesh'!$B$84:$BI$84,$E201:$BL201)+'FD inverse'!$A$49*$C202/Setup!$B$17+INDEX('FD inverse'!$A$49:$BH$49,1,'FD mesh'!$B$15+1)*Setup!$B$22</f>
        <v>0</v>
      </c>
      <c r="AZ202" s="0" t="n">
        <f aca="false">SUMPRODUCT('FD inverse'!$A$50:$BH$50,'FD mesh'!$B$84:$BI$84,$E201:$BL201)+'FD inverse'!$A$50*$C202/Setup!$B$17+INDEX('FD inverse'!$A$50:$BH$50,1,'FD mesh'!$B$15+1)*Setup!$B$22</f>
        <v>0</v>
      </c>
      <c r="BA202" s="0" t="n">
        <f aca="false">SUMPRODUCT('FD inverse'!$A$51:$BH$51,'FD mesh'!$B$84:$BI$84,$E201:$BL201)+'FD inverse'!$A$51*$C202/Setup!$B$17+INDEX('FD inverse'!$A$51:$BH$51,1,'FD mesh'!$B$15+1)*Setup!$B$22</f>
        <v>0</v>
      </c>
      <c r="BB202" s="0" t="n">
        <f aca="false">SUMPRODUCT('FD inverse'!$A$52:$BH$52,'FD mesh'!$B$84:$BI$84,$E201:$BL201)+'FD inverse'!$A$52*$C202/Setup!$B$17+INDEX('FD inverse'!$A$52:$BH$52,1,'FD mesh'!$B$15+1)*Setup!$B$22</f>
        <v>0</v>
      </c>
      <c r="BC202" s="0" t="n">
        <f aca="false">SUMPRODUCT('FD inverse'!$A$53:$BH$53,'FD mesh'!$B$84:$BI$84,$E201:$BL201)+'FD inverse'!$A$53*$C202/Setup!$B$17+INDEX('FD inverse'!$A$53:$BH$53,1,'FD mesh'!$B$15+1)*Setup!$B$22</f>
        <v>0</v>
      </c>
      <c r="BD202" s="0" t="n">
        <f aca="false">SUMPRODUCT('FD inverse'!$A$54:$BH$54,'FD mesh'!$B$84:$BI$84,$E201:$BL201)+'FD inverse'!$A$54*$C202/Setup!$B$17+INDEX('FD inverse'!$A$54:$BH$54,1,'FD mesh'!$B$15+1)*Setup!$B$22</f>
        <v>0</v>
      </c>
      <c r="BE202" s="0" t="n">
        <f aca="false">SUMPRODUCT('FD inverse'!$A$55:$BH$55,'FD mesh'!$B$84:$BI$84,$E201:$BL201)+'FD inverse'!$A$55*$C202/Setup!$B$17+INDEX('FD inverse'!$A$55:$BH$55,1,'FD mesh'!$B$15+1)*Setup!$B$22</f>
        <v>0</v>
      </c>
      <c r="BF202" s="0" t="n">
        <f aca="false">SUMPRODUCT('FD inverse'!$A$56:$BH$56,'FD mesh'!$B$84:$BI$84,$E201:$BL201)+'FD inverse'!$A$56*$C202/Setup!$B$17+INDEX('FD inverse'!$A$56:$BH$56,1,'FD mesh'!$B$15+1)*Setup!$B$22</f>
        <v>0</v>
      </c>
      <c r="BG202" s="0" t="n">
        <f aca="false">SUMPRODUCT('FD inverse'!$A$57:$BH$57,'FD mesh'!$B$84:$BI$84,$E201:$BL201)+'FD inverse'!$A$57*$C202/Setup!$B$17+INDEX('FD inverse'!$A$57:$BH$57,1,'FD mesh'!$B$15+1)*Setup!$B$22</f>
        <v>0</v>
      </c>
      <c r="BH202" s="0" t="n">
        <f aca="false">SUMPRODUCT('FD inverse'!$A$58:$BH$58,'FD mesh'!$B$84:$BI$84,$E201:$BL201)+'FD inverse'!$A$58*$C202/Setup!$B$17+INDEX('FD inverse'!$A$58:$BH$58,1,'FD mesh'!$B$15+1)*Setup!$B$22</f>
        <v>0</v>
      </c>
      <c r="BI202" s="0" t="n">
        <f aca="false">SUMPRODUCT('FD inverse'!$A$59:$BH$59,'FD mesh'!$B$84:$BI$84,$E201:$BL201)+'FD inverse'!$A$59*$C202/Setup!$B$17+INDEX('FD inverse'!$A$59:$BH$59,1,'FD mesh'!$B$15+1)*Setup!$B$22</f>
        <v>0</v>
      </c>
      <c r="BJ202" s="0" t="n">
        <f aca="false">SUMPRODUCT('FD inverse'!$A$60:$BH$60,'FD mesh'!$B$84:$BI$84,$E201:$BL201)+'FD inverse'!$A$60*$C202/Setup!$B$17+INDEX('FD inverse'!$A$60:$BH$60,1,'FD mesh'!$B$15+1)*Setup!$B$22</f>
        <v>0</v>
      </c>
      <c r="BK202" s="0" t="n">
        <f aca="false">SUMPRODUCT('FD inverse'!$A$61:$BH$61,'FD mesh'!$B$84:$BI$84,$E201:$BL201)+'FD inverse'!$A$61*$C202/Setup!$B$17+INDEX('FD inverse'!$A$61:$BH$61,1,'FD mesh'!$B$15+1)*Setup!$B$22</f>
        <v>0</v>
      </c>
      <c r="BL202" s="0" t="n">
        <f aca="false">SUMPRODUCT('FD inverse'!$A$62:$BH$62,'FD mesh'!$B$84:$BI$84,$E201:$BL201)+'FD inverse'!$A$62*$C202/Setup!$B$17+INDEX('FD inverse'!$A$62:$BH$62,1,'FD mesh'!$B$15+1)*Setup!$B$22</f>
        <v>0</v>
      </c>
    </row>
    <row r="203" customFormat="false" ht="15" hidden="false" customHeight="false" outlineLevel="0" collapsed="false">
      <c r="A203" s="0" t="n">
        <v>198</v>
      </c>
      <c r="B203" s="0" t="n">
        <f aca="false">A203*Setup!$B$11/3600</f>
        <v>16.5</v>
      </c>
      <c r="C203" s="0" t="n">
        <f aca="false">Setup!$B$7+Setup!$B$8*COS(2*PI()*(B203-Setup!$B$9)/24)</f>
        <v>27.9657794454952</v>
      </c>
      <c r="D203" s="0" t="n">
        <f aca="false">(C203-E203)/Setup!$B$17</f>
        <v>24.2879747148434</v>
      </c>
      <c r="E203" s="0" t="n">
        <f aca="false">SUMPRODUCT('FD inverse'!$A$3:$BH$3,'FD mesh'!$B$84:$BI$84,$E202:$BL202)+'FD inverse'!$A$3*$C203/Setup!$B$17+INDEX('FD inverse'!$A$3:$BH$3,1,'FD mesh'!$B$15+1)*Setup!$B$22</f>
        <v>24.8083427325656</v>
      </c>
      <c r="F203" s="0" t="n">
        <f aca="false">SUMPRODUCT('FD inverse'!$A$4:$BH$4,'FD mesh'!$B$84:$BI$84,$E202:$BL202)+'FD inverse'!$A$4*$C203/Setup!$B$17+INDEX('FD inverse'!$A$4:$BH$4,1,'FD mesh'!$B$15+1)*Setup!$B$22</f>
        <v>24.0876399668492</v>
      </c>
      <c r="G203" s="0" t="n">
        <f aca="false">SUMPRODUCT('FD inverse'!$A$5:$BH$5,'FD mesh'!$B$84:$BI$84,$E202:$BL202)+'FD inverse'!$A$5*$C203/Setup!$B$17+INDEX('FD inverse'!$A$5:$BH$5,1,'FD mesh'!$B$15+1)*Setup!$B$22</f>
        <v>23.3731556067467</v>
      </c>
      <c r="H203" s="0" t="n">
        <f aca="false">SUMPRODUCT('FD inverse'!$A$6:$BH$6,'FD mesh'!$B$84:$BI$84,$E202:$BL202)+'FD inverse'!$A$6*$C203/Setup!$B$17+INDEX('FD inverse'!$A$6:$BH$6,1,'FD mesh'!$B$15+1)*Setup!$B$22</f>
        <v>20.9858166377953</v>
      </c>
      <c r="I203" s="0" t="n">
        <f aca="false">SUMPRODUCT('FD inverse'!$A$7:$BH$7,'FD mesh'!$B$84:$BI$84,$E202:$BL202)+'FD inverse'!$A$7*$C203/Setup!$B$17+INDEX('FD inverse'!$A$7:$BH$7,1,'FD mesh'!$B$15+1)*Setup!$B$22</f>
        <v>20.7836667090267</v>
      </c>
      <c r="J203" s="0" t="n">
        <f aca="false">SUMPRODUCT('FD inverse'!$A$8:$BH$8,'FD mesh'!$B$84:$BI$84,$E202:$BL202)+'FD inverse'!$A$8*$C203/Setup!$B$17+INDEX('FD inverse'!$A$8:$BH$8,1,'FD mesh'!$B$15+1)*Setup!$B$22</f>
        <v>20.6003521360079</v>
      </c>
      <c r="K203" s="0" t="n">
        <f aca="false">SUMPRODUCT('FD inverse'!$A$9:$BH$9,'FD mesh'!$B$84:$BI$84,$E202:$BL202)+'FD inverse'!$A$9*$C203/Setup!$B$17+INDEX('FD inverse'!$A$9:$BH$9,1,'FD mesh'!$B$15+1)*Setup!$B$22</f>
        <v>20.4363611051245</v>
      </c>
      <c r="L203" s="0" t="n">
        <f aca="false">SUMPRODUCT('FD inverse'!$A$10:$BH$10,'FD mesh'!$B$84:$BI$84,$E202:$BL202)+'FD inverse'!$A$10*$C203/Setup!$B$17+INDEX('FD inverse'!$A$10:$BH$10,1,'FD mesh'!$B$15+1)*Setup!$B$22</f>
        <v>20.2920865536642</v>
      </c>
      <c r="M203" s="0" t="n">
        <f aca="false">SUMPRODUCT('FD inverse'!$A$11:$BH$11,'FD mesh'!$B$84:$BI$84,$E202:$BL202)+'FD inverse'!$A$11*$C203/Setup!$B$17+INDEX('FD inverse'!$A$11:$BH$11,1,'FD mesh'!$B$15+1)*Setup!$B$22</f>
        <v>20.1678385138496</v>
      </c>
      <c r="N203" s="0" t="n">
        <f aca="false">SUMPRODUCT('FD inverse'!$A$12:$BH$12,'FD mesh'!$B$84:$BI$84,$E202:$BL202)+'FD inverse'!$A$12*$C203/Setup!$B$17+INDEX('FD inverse'!$A$12:$BH$12,1,'FD mesh'!$B$15+1)*Setup!$B$22</f>
        <v>20.0638548677792</v>
      </c>
      <c r="O203" s="0" t="n">
        <f aca="false">SUMPRODUCT('FD inverse'!$A$13:$BH$13,'FD mesh'!$B$84:$BI$84,$E202:$BL202)+'FD inverse'!$A$13*$C203/Setup!$B$17+INDEX('FD inverse'!$A$13:$BH$13,1,'FD mesh'!$B$15+1)*Setup!$B$22</f>
        <v>19.9803104956564</v>
      </c>
      <c r="P203" s="0" t="n">
        <f aca="false">SUMPRODUCT('FD inverse'!$A$14:$BH$14,'FD mesh'!$B$84:$BI$84,$E202:$BL202)+'FD inverse'!$A$14*$C203/Setup!$B$17+INDEX('FD inverse'!$A$14:$BH$14,1,'FD mesh'!$B$15+1)*Setup!$B$22</f>
        <v>19.9173248061221</v>
      </c>
      <c r="Q203" s="0" t="n">
        <f aca="false">SUMPRODUCT('FD inverse'!$A$15:$BH$15,'FD mesh'!$B$84:$BI$84,$E202:$BL202)+'FD inverse'!$A$15*$C203/Setup!$B$17+INDEX('FD inverse'!$A$15:$BH$15,1,'FD mesh'!$B$15+1)*Setup!$B$22</f>
        <v>19.8749676423503</v>
      </c>
      <c r="R203" s="0" t="n">
        <f aca="false">SUMPRODUCT('FD inverse'!$A$16:$BH$16,'FD mesh'!$B$84:$BI$84,$E202:$BL202)+'FD inverse'!$A$16*$C203/Setup!$B$17+INDEX('FD inverse'!$A$16:$BH$16,1,'FD mesh'!$B$15+1)*Setup!$B$22</f>
        <v>19.853263561098</v>
      </c>
      <c r="S203" s="0" t="n">
        <f aca="false">SUMPRODUCT('FD inverse'!$A$17:$BH$17,'FD mesh'!$B$84:$BI$84,$E202:$BL202)+'FD inverse'!$A$17*$C203/Setup!$B$17+INDEX('FD inverse'!$A$17:$BH$17,1,'FD mesh'!$B$15+1)*Setup!$B$22</f>
        <v>19.4907862433708</v>
      </c>
      <c r="T203" s="0" t="n">
        <f aca="false">SUMPRODUCT('FD inverse'!$A$18:$BH$18,'FD mesh'!$B$84:$BI$84,$E202:$BL202)+'FD inverse'!$A$18*$C203/Setup!$B$17+INDEX('FD inverse'!$A$18:$BH$18,1,'FD mesh'!$B$15+1)*Setup!$B$22</f>
        <v>19.1379705999064</v>
      </c>
      <c r="U203" s="0" t="n">
        <f aca="false">SUMPRODUCT('FD inverse'!$A$19:$BH$19,'FD mesh'!$B$84:$BI$84,$E202:$BL202)+'FD inverse'!$A$19*$C203/Setup!$B$17+INDEX('FD inverse'!$A$19:$BH$19,1,'FD mesh'!$B$15+1)*Setup!$B$22</f>
        <v>18.7941765377566</v>
      </c>
      <c r="V203" s="0" t="n">
        <f aca="false">SUMPRODUCT('FD inverse'!$A$20:$BH$20,'FD mesh'!$B$84:$BI$84,$E202:$BL202)+'FD inverse'!$A$20*$C203/Setup!$B$17+INDEX('FD inverse'!$A$20:$BH$20,1,'FD mesh'!$B$15+1)*Setup!$B$22</f>
        <v>18.4587566647064</v>
      </c>
      <c r="W203" s="0" t="n">
        <f aca="false">SUMPRODUCT('FD inverse'!$A$21:$BH$21,'FD mesh'!$B$84:$BI$84,$E202:$BL202)+'FD inverse'!$A$21*$C203/Setup!$B$17+INDEX('FD inverse'!$A$21:$BH$21,1,'FD mesh'!$B$15+1)*Setup!$B$22</f>
        <v>18.1310575477961</v>
      </c>
      <c r="X203" s="0" t="n">
        <f aca="false">SUMPRODUCT('FD inverse'!$A$22:$BH$22,'FD mesh'!$B$84:$BI$84,$E202:$BL202)+'FD inverse'!$A$22*$C203/Setup!$B$17+INDEX('FD inverse'!$A$22:$BH$22,1,'FD mesh'!$B$15+1)*Setup!$B$22</f>
        <v>17.8104208110309</v>
      </c>
      <c r="Y203" s="0" t="n">
        <f aca="false">SUMPRODUCT('FD inverse'!$A$23:$BH$23,'FD mesh'!$B$84:$BI$84,$E202:$BL202)+'FD inverse'!$A$23*$C203/Setup!$B$17+INDEX('FD inverse'!$A$23:$BH$23,1,'FD mesh'!$B$15+1)*Setup!$B$22</f>
        <v>17.4961840857767</v>
      </c>
      <c r="Z203" s="0" t="n">
        <f aca="false">SUMPRODUCT('FD inverse'!$A$24:$BH$24,'FD mesh'!$B$84:$BI$84,$E202:$BL202)+'FD inverse'!$A$24*$C203/Setup!$B$17+INDEX('FD inverse'!$A$24:$BH$24,1,'FD mesh'!$B$15+1)*Setup!$B$22</f>
        <v>17.1876818272809</v>
      </c>
      <c r="AA203" s="0" t="n">
        <f aca="false">SUMPRODUCT('FD inverse'!$A$25:$BH$25,'FD mesh'!$B$84:$BI$84,$E202:$BL202)+'FD inverse'!$A$25*$C203/Setup!$B$17+INDEX('FD inverse'!$A$25:$BH$25,1,'FD mesh'!$B$15+1)*Setup!$B$22</f>
        <v>16.8842460106664</v>
      </c>
      <c r="AB203" s="0" t="n">
        <f aca="false">SUMPRODUCT('FD inverse'!$A$26:$BH$26,'FD mesh'!$B$84:$BI$84,$E202:$BL202)+'FD inverse'!$A$26*$C203/Setup!$B$17+INDEX('FD inverse'!$A$26:$BH$26,1,'FD mesh'!$B$15+1)*Setup!$B$22</f>
        <v>16.5852067196617</v>
      </c>
      <c r="AC203" s="0" t="n">
        <f aca="false">SUMPRODUCT('FD inverse'!$A$27:$BH$27,'FD mesh'!$B$84:$BI$84,$E202:$BL202)+'FD inverse'!$A$27*$C203/Setup!$B$17+INDEX('FD inverse'!$A$27:$BH$27,1,'FD mesh'!$B$15+1)*Setup!$B$22</f>
        <v>16.289892641224</v>
      </c>
      <c r="AD203" s="0" t="n">
        <f aca="false">SUMPRODUCT('FD inverse'!$A$28:$BH$28,'FD mesh'!$B$84:$BI$84,$E202:$BL202)+'FD inverse'!$A$28*$C203/Setup!$B$17+INDEX('FD inverse'!$A$28:$BH$28,1,'FD mesh'!$B$15+1)*Setup!$B$22</f>
        <v>15.9976314791157</v>
      </c>
      <c r="AE203" s="0" t="n">
        <f aca="false">SUMPRODUCT('FD inverse'!$A$29:$BH$29,'FD mesh'!$B$84:$BI$84,$E202:$BL202)+'FD inverse'!$A$29*$C203/Setup!$B$17+INDEX('FD inverse'!$A$29:$BH$29,1,'FD mesh'!$B$15+1)*Setup!$B$22</f>
        <v>15.7077502993961</v>
      </c>
      <c r="AF203" s="0" t="n">
        <f aca="false">SUMPRODUCT('FD inverse'!$A$30:$BH$30,'FD mesh'!$B$84:$BI$84,$E202:$BL202)+'FD inverse'!$A$30*$C203/Setup!$B$17+INDEX('FD inverse'!$A$30:$BH$30,1,'FD mesh'!$B$15+1)*Setup!$B$22</f>
        <v>15.4195758206994</v>
      </c>
      <c r="AG203" s="0" t="n">
        <f aca="false">SUMPRODUCT('FD inverse'!$A$31:$BH$31,'FD mesh'!$B$84:$BI$84,$E202:$BL202)+'FD inverse'!$A$31*$C203/Setup!$B$17+INDEX('FD inverse'!$A$31:$BH$31,1,'FD mesh'!$B$15+1)*Setup!$B$22</f>
        <v>15.1324346620887</v>
      </c>
      <c r="AH203" s="0" t="n">
        <f aca="false">SUMPRODUCT('FD inverse'!$A$32:$BH$32,'FD mesh'!$B$84:$BI$84,$E202:$BL202)+'FD inverse'!$A$32*$C203/Setup!$B$17+INDEX('FD inverse'!$A$32:$BH$32,1,'FD mesh'!$B$15+1)*Setup!$B$22</f>
        <v>15.1206492874231</v>
      </c>
      <c r="AI203" s="0" t="n">
        <f aca="false">SUMPRODUCT('FD inverse'!$A$33:$BH$33,'FD mesh'!$B$84:$BI$84,$E202:$BL202)+'FD inverse'!$A$33*$C203/Setup!$B$17+INDEX('FD inverse'!$A$33:$BH$33,1,'FD mesh'!$B$15+1)*Setup!$B$22</f>
        <v>15.1094349460515</v>
      </c>
      <c r="AJ203" s="0" t="n">
        <f aca="false">SUMPRODUCT('FD inverse'!$A$34:$BH$34,'FD mesh'!$B$84:$BI$84,$E202:$BL202)+'FD inverse'!$A$34*$C203/Setup!$B$17+INDEX('FD inverse'!$A$34:$BH$34,1,'FD mesh'!$B$15+1)*Setup!$B$22</f>
        <v>15.0987442683832</v>
      </c>
      <c r="AK203" s="0" t="n">
        <f aca="false">SUMPRODUCT('FD inverse'!$A$35:$BH$35,'FD mesh'!$B$84:$BI$84,$E202:$BL202)+'FD inverse'!$A$35*$C203/Setup!$B$17+INDEX('FD inverse'!$A$35:$BH$35,1,'FD mesh'!$B$15+1)*Setup!$B$22</f>
        <v>15.0885308380824</v>
      </c>
      <c r="AL203" s="0" t="n">
        <f aca="false">SUMPRODUCT('FD inverse'!$A$36:$BH$36,'FD mesh'!$B$84:$BI$84,$E202:$BL202)+'FD inverse'!$A$36*$C203/Setup!$B$17+INDEX('FD inverse'!$A$36:$BH$36,1,'FD mesh'!$B$15+1)*Setup!$B$22</f>
        <v>15.0787491682917</v>
      </c>
      <c r="AM203" s="0" t="n">
        <f aca="false">SUMPRODUCT('FD inverse'!$A$37:$BH$37,'FD mesh'!$B$84:$BI$84,$E202:$BL202)+'FD inverse'!$A$37*$C203/Setup!$B$17+INDEX('FD inverse'!$A$37:$BH$37,1,'FD mesh'!$B$15+1)*Setup!$B$22</f>
        <v>15.069354662558</v>
      </c>
      <c r="AN203" s="0" t="n">
        <f aca="false">SUMPRODUCT('FD inverse'!$A$38:$BH$38,'FD mesh'!$B$84:$BI$84,$E202:$BL202)+'FD inverse'!$A$38*$C203/Setup!$B$17+INDEX('FD inverse'!$A$38:$BH$38,1,'FD mesh'!$B$15+1)*Setup!$B$22</f>
        <v>15.0603035624538</v>
      </c>
      <c r="AO203" s="0" t="n">
        <f aca="false">SUMPRODUCT('FD inverse'!$A$39:$BH$39,'FD mesh'!$B$84:$BI$84,$E202:$BL202)+'FD inverse'!$A$39*$C203/Setup!$B$17+INDEX('FD inverse'!$A$39:$BH$39,1,'FD mesh'!$B$15+1)*Setup!$B$22</f>
        <v>15.0515528837104</v>
      </c>
      <c r="AP203" s="0" t="n">
        <f aca="false">SUMPRODUCT('FD inverse'!$A$40:$BH$40,'FD mesh'!$B$84:$BI$84,$E202:$BL202)+'FD inverse'!$A$40*$C203/Setup!$B$17+INDEX('FD inverse'!$A$40:$BH$40,1,'FD mesh'!$B$15+1)*Setup!$B$22</f>
        <v>15.043060342514</v>
      </c>
      <c r="AQ203" s="0" t="n">
        <f aca="false">SUMPRODUCT('FD inverse'!$A$41:$BH$41,'FD mesh'!$B$84:$BI$84,$E202:$BL202)+'FD inverse'!$A$41*$C203/Setup!$B$17+INDEX('FD inverse'!$A$41:$BH$41,1,'FD mesh'!$B$15+1)*Setup!$B$22</f>
        <v>15.0347842734694</v>
      </c>
      <c r="AR203" s="0" t="n">
        <f aca="false">SUMPRODUCT('FD inverse'!$A$42:$BH$42,'FD mesh'!$B$84:$BI$84,$E202:$BL202)+'FD inverse'!$A$42*$C203/Setup!$B$17+INDEX('FD inverse'!$A$42:$BH$42,1,'FD mesh'!$B$15+1)*Setup!$B$22</f>
        <v>15.0266835406012</v>
      </c>
      <c r="AS203" s="0" t="n">
        <f aca="false">SUMPRODUCT('FD inverse'!$A$43:$BH$43,'FD mesh'!$B$84:$BI$84,$E202:$BL202)+'FD inverse'!$A$43*$C203/Setup!$B$17+INDEX('FD inverse'!$A$43:$BH$43,1,'FD mesh'!$B$15+1)*Setup!$B$22</f>
        <v>0</v>
      </c>
      <c r="AT203" s="0" t="n">
        <f aca="false">SUMPRODUCT('FD inverse'!$A$44:$BH$44,'FD mesh'!$B$84:$BI$84,$E202:$BL202)+'FD inverse'!$A$44*$C203/Setup!$B$17+INDEX('FD inverse'!$A$44:$BH$44,1,'FD mesh'!$B$15+1)*Setup!$B$22</f>
        <v>0</v>
      </c>
      <c r="AU203" s="0" t="n">
        <f aca="false">SUMPRODUCT('FD inverse'!$A$45:$BH$45,'FD mesh'!$B$84:$BI$84,$E202:$BL202)+'FD inverse'!$A$45*$C203/Setup!$B$17+INDEX('FD inverse'!$A$45:$BH$45,1,'FD mesh'!$B$15+1)*Setup!$B$22</f>
        <v>0</v>
      </c>
      <c r="AV203" s="0" t="n">
        <f aca="false">SUMPRODUCT('FD inverse'!$A$46:$BH$46,'FD mesh'!$B$84:$BI$84,$E202:$BL202)+'FD inverse'!$A$46*$C203/Setup!$B$17+INDEX('FD inverse'!$A$46:$BH$46,1,'FD mesh'!$B$15+1)*Setup!$B$22</f>
        <v>0</v>
      </c>
      <c r="AW203" s="0" t="n">
        <f aca="false">SUMPRODUCT('FD inverse'!$A$47:$BH$47,'FD mesh'!$B$84:$BI$84,$E202:$BL202)+'FD inverse'!$A$47*$C203/Setup!$B$17+INDEX('FD inverse'!$A$47:$BH$47,1,'FD mesh'!$B$15+1)*Setup!$B$22</f>
        <v>0</v>
      </c>
      <c r="AX203" s="0" t="n">
        <f aca="false">SUMPRODUCT('FD inverse'!$A$48:$BH$48,'FD mesh'!$B$84:$BI$84,$E202:$BL202)+'FD inverse'!$A$48*$C203/Setup!$B$17+INDEX('FD inverse'!$A$48:$BH$48,1,'FD mesh'!$B$15+1)*Setup!$B$22</f>
        <v>0</v>
      </c>
      <c r="AY203" s="0" t="n">
        <f aca="false">SUMPRODUCT('FD inverse'!$A$49:$BH$49,'FD mesh'!$B$84:$BI$84,$E202:$BL202)+'FD inverse'!$A$49*$C203/Setup!$B$17+INDEX('FD inverse'!$A$49:$BH$49,1,'FD mesh'!$B$15+1)*Setup!$B$22</f>
        <v>0</v>
      </c>
      <c r="AZ203" s="0" t="n">
        <f aca="false">SUMPRODUCT('FD inverse'!$A$50:$BH$50,'FD mesh'!$B$84:$BI$84,$E202:$BL202)+'FD inverse'!$A$50*$C203/Setup!$B$17+INDEX('FD inverse'!$A$50:$BH$50,1,'FD mesh'!$B$15+1)*Setup!$B$22</f>
        <v>0</v>
      </c>
      <c r="BA203" s="0" t="n">
        <f aca="false">SUMPRODUCT('FD inverse'!$A$51:$BH$51,'FD mesh'!$B$84:$BI$84,$E202:$BL202)+'FD inverse'!$A$51*$C203/Setup!$B$17+INDEX('FD inverse'!$A$51:$BH$51,1,'FD mesh'!$B$15+1)*Setup!$B$22</f>
        <v>0</v>
      </c>
      <c r="BB203" s="0" t="n">
        <f aca="false">SUMPRODUCT('FD inverse'!$A$52:$BH$52,'FD mesh'!$B$84:$BI$84,$E202:$BL202)+'FD inverse'!$A$52*$C203/Setup!$B$17+INDEX('FD inverse'!$A$52:$BH$52,1,'FD mesh'!$B$15+1)*Setup!$B$22</f>
        <v>0</v>
      </c>
      <c r="BC203" s="0" t="n">
        <f aca="false">SUMPRODUCT('FD inverse'!$A$53:$BH$53,'FD mesh'!$B$84:$BI$84,$E202:$BL202)+'FD inverse'!$A$53*$C203/Setup!$B$17+INDEX('FD inverse'!$A$53:$BH$53,1,'FD mesh'!$B$15+1)*Setup!$B$22</f>
        <v>0</v>
      </c>
      <c r="BD203" s="0" t="n">
        <f aca="false">SUMPRODUCT('FD inverse'!$A$54:$BH$54,'FD mesh'!$B$84:$BI$84,$E202:$BL202)+'FD inverse'!$A$54*$C203/Setup!$B$17+INDEX('FD inverse'!$A$54:$BH$54,1,'FD mesh'!$B$15+1)*Setup!$B$22</f>
        <v>0</v>
      </c>
      <c r="BE203" s="0" t="n">
        <f aca="false">SUMPRODUCT('FD inverse'!$A$55:$BH$55,'FD mesh'!$B$84:$BI$84,$E202:$BL202)+'FD inverse'!$A$55*$C203/Setup!$B$17+INDEX('FD inverse'!$A$55:$BH$55,1,'FD mesh'!$B$15+1)*Setup!$B$22</f>
        <v>0</v>
      </c>
      <c r="BF203" s="0" t="n">
        <f aca="false">SUMPRODUCT('FD inverse'!$A$56:$BH$56,'FD mesh'!$B$84:$BI$84,$E202:$BL202)+'FD inverse'!$A$56*$C203/Setup!$B$17+INDEX('FD inverse'!$A$56:$BH$56,1,'FD mesh'!$B$15+1)*Setup!$B$22</f>
        <v>0</v>
      </c>
      <c r="BG203" s="0" t="n">
        <f aca="false">SUMPRODUCT('FD inverse'!$A$57:$BH$57,'FD mesh'!$B$84:$BI$84,$E202:$BL202)+'FD inverse'!$A$57*$C203/Setup!$B$17+INDEX('FD inverse'!$A$57:$BH$57,1,'FD mesh'!$B$15+1)*Setup!$B$22</f>
        <v>0</v>
      </c>
      <c r="BH203" s="0" t="n">
        <f aca="false">SUMPRODUCT('FD inverse'!$A$58:$BH$58,'FD mesh'!$B$84:$BI$84,$E202:$BL202)+'FD inverse'!$A$58*$C203/Setup!$B$17+INDEX('FD inverse'!$A$58:$BH$58,1,'FD mesh'!$B$15+1)*Setup!$B$22</f>
        <v>0</v>
      </c>
      <c r="BI203" s="0" t="n">
        <f aca="false">SUMPRODUCT('FD inverse'!$A$59:$BH$59,'FD mesh'!$B$84:$BI$84,$E202:$BL202)+'FD inverse'!$A$59*$C203/Setup!$B$17+INDEX('FD inverse'!$A$59:$BH$59,1,'FD mesh'!$B$15+1)*Setup!$B$22</f>
        <v>0</v>
      </c>
      <c r="BJ203" s="0" t="n">
        <f aca="false">SUMPRODUCT('FD inverse'!$A$60:$BH$60,'FD mesh'!$B$84:$BI$84,$E202:$BL202)+'FD inverse'!$A$60*$C203/Setup!$B$17+INDEX('FD inverse'!$A$60:$BH$60,1,'FD mesh'!$B$15+1)*Setup!$B$22</f>
        <v>0</v>
      </c>
      <c r="BK203" s="0" t="n">
        <f aca="false">SUMPRODUCT('FD inverse'!$A$61:$BH$61,'FD mesh'!$B$84:$BI$84,$E202:$BL202)+'FD inverse'!$A$61*$C203/Setup!$B$17+INDEX('FD inverse'!$A$61:$BH$61,1,'FD mesh'!$B$15+1)*Setup!$B$22</f>
        <v>0</v>
      </c>
      <c r="BL203" s="0" t="n">
        <f aca="false">SUMPRODUCT('FD inverse'!$A$62:$BH$62,'FD mesh'!$B$84:$BI$84,$E202:$BL202)+'FD inverse'!$A$62*$C203/Setup!$B$17+INDEX('FD inverse'!$A$62:$BH$62,1,'FD mesh'!$B$15+1)*Setup!$B$22</f>
        <v>0</v>
      </c>
    </row>
    <row r="204" customFormat="false" ht="15" hidden="false" customHeight="false" outlineLevel="0" collapsed="false">
      <c r="A204" s="0" t="n">
        <v>199</v>
      </c>
      <c r="B204" s="0" t="n">
        <f aca="false">A204*Setup!$B$11/3600</f>
        <v>16.5833333333333</v>
      </c>
      <c r="C204" s="0" t="n">
        <f aca="false">Setup!$B$7+Setup!$B$8*COS(2*PI()*(B204-Setup!$B$9)/24)</f>
        <v>27.953446041871</v>
      </c>
      <c r="D204" s="0" t="n">
        <f aca="false">(C204-E204)/Setup!$B$17</f>
        <v>24.1259943339981</v>
      </c>
      <c r="E204" s="0" t="n">
        <f aca="false">SUMPRODUCT('FD inverse'!$A$3:$BH$3,'FD mesh'!$B$84:$BI$84,$E203:$BL203)+'FD inverse'!$A$3*$C204/Setup!$B$17+INDEX('FD inverse'!$A$3:$BH$3,1,'FD mesh'!$B$15+1)*Setup!$B$22</f>
        <v>24.8170667784513</v>
      </c>
      <c r="F204" s="0" t="n">
        <f aca="false">SUMPRODUCT('FD inverse'!$A$4:$BH$4,'FD mesh'!$B$84:$BI$84,$E203:$BL203)+'FD inverse'!$A$4*$C204/Setup!$B$17+INDEX('FD inverse'!$A$4:$BH$4,1,'FD mesh'!$B$15+1)*Setup!$B$22</f>
        <v>24.1009244719211</v>
      </c>
      <c r="G204" s="0" t="n">
        <f aca="false">SUMPRODUCT('FD inverse'!$A$5:$BH$5,'FD mesh'!$B$84:$BI$84,$E203:$BL203)+'FD inverse'!$A$5*$C204/Setup!$B$17+INDEX('FD inverse'!$A$5:$BH$5,1,'FD mesh'!$B$15+1)*Setup!$B$22</f>
        <v>23.3905480096061</v>
      </c>
      <c r="H204" s="0" t="n">
        <f aca="false">SUMPRODUCT('FD inverse'!$A$6:$BH$6,'FD mesh'!$B$84:$BI$84,$E203:$BL203)+'FD inverse'!$A$6*$C204/Setup!$B$17+INDEX('FD inverse'!$A$6:$BH$6,1,'FD mesh'!$B$15+1)*Setup!$B$22</f>
        <v>21.016365056646</v>
      </c>
      <c r="I204" s="0" t="n">
        <f aca="false">SUMPRODUCT('FD inverse'!$A$7:$BH$7,'FD mesh'!$B$84:$BI$84,$E203:$BL203)+'FD inverse'!$A$7*$C204/Setup!$B$17+INDEX('FD inverse'!$A$7:$BH$7,1,'FD mesh'!$B$15+1)*Setup!$B$22</f>
        <v>20.8152717035376</v>
      </c>
      <c r="J204" s="0" t="n">
        <f aca="false">SUMPRODUCT('FD inverse'!$A$8:$BH$8,'FD mesh'!$B$84:$BI$84,$E203:$BL203)+'FD inverse'!$A$8*$C204/Setup!$B$17+INDEX('FD inverse'!$A$8:$BH$8,1,'FD mesh'!$B$15+1)*Setup!$B$22</f>
        <v>20.63282436489</v>
      </c>
      <c r="K204" s="0" t="n">
        <f aca="false">SUMPRODUCT('FD inverse'!$A$9:$BH$9,'FD mesh'!$B$84:$BI$84,$E203:$BL203)+'FD inverse'!$A$9*$C204/Setup!$B$17+INDEX('FD inverse'!$A$9:$BH$9,1,'FD mesh'!$B$15+1)*Setup!$B$22</f>
        <v>20.4695346833999</v>
      </c>
      <c r="L204" s="0" t="n">
        <f aca="false">SUMPRODUCT('FD inverse'!$A$10:$BH$10,'FD mesh'!$B$84:$BI$84,$E203:$BL203)+'FD inverse'!$A$10*$C204/Setup!$B$17+INDEX('FD inverse'!$A$10:$BH$10,1,'FD mesh'!$B$15+1)*Setup!$B$22</f>
        <v>20.3258164345207</v>
      </c>
      <c r="M204" s="0" t="n">
        <f aca="false">SUMPRODUCT('FD inverse'!$A$11:$BH$11,'FD mesh'!$B$84:$BI$84,$E203:$BL203)+'FD inverse'!$A$11*$C204/Setup!$B$17+INDEX('FD inverse'!$A$11:$BH$11,1,'FD mesh'!$B$15+1)*Setup!$B$22</f>
        <v>20.2019978203651</v>
      </c>
      <c r="N204" s="0" t="n">
        <f aca="false">SUMPRODUCT('FD inverse'!$A$12:$BH$12,'FD mesh'!$B$84:$BI$84,$E203:$BL203)+'FD inverse'!$A$12*$C204/Setup!$B$17+INDEX('FD inverse'!$A$12:$BH$12,1,'FD mesh'!$B$15+1)*Setup!$B$22</f>
        <v>20.0983321894044</v>
      </c>
      <c r="O204" s="0" t="n">
        <f aca="false">SUMPRODUCT('FD inverse'!$A$13:$BH$13,'FD mesh'!$B$84:$BI$84,$E203:$BL203)+'FD inverse'!$A$13*$C204/Setup!$B$17+INDEX('FD inverse'!$A$13:$BH$13,1,'FD mesh'!$B$15+1)*Setup!$B$22</f>
        <v>20.0150071611724</v>
      </c>
      <c r="P204" s="0" t="n">
        <f aca="false">SUMPRODUCT('FD inverse'!$A$14:$BH$14,'FD mesh'!$B$84:$BI$84,$E203:$BL203)+'FD inverse'!$A$14*$C204/Setup!$B$17+INDEX('FD inverse'!$A$14:$BH$14,1,'FD mesh'!$B$15+1)*Setup!$B$22</f>
        <v>19.9521521420944</v>
      </c>
      <c r="Q204" s="0" t="n">
        <f aca="false">SUMPRODUCT('FD inverse'!$A$15:$BH$15,'FD mesh'!$B$84:$BI$84,$E203:$BL203)+'FD inverse'!$A$15*$C204/Setup!$B$17+INDEX('FD inverse'!$A$15:$BH$15,1,'FD mesh'!$B$15+1)*Setup!$B$22</f>
        <v>19.9098442238851</v>
      </c>
      <c r="R204" s="0" t="n">
        <f aca="false">SUMPRODUCT('FD inverse'!$A$16:$BH$16,'FD mesh'!$B$84:$BI$84,$E203:$BL203)+'FD inverse'!$A$16*$C204/Setup!$B$17+INDEX('FD inverse'!$A$16:$BH$16,1,'FD mesh'!$B$15+1)*Setup!$B$22</f>
        <v>19.8881124599735</v>
      </c>
      <c r="S204" s="0" t="n">
        <f aca="false">SUMPRODUCT('FD inverse'!$A$17:$BH$17,'FD mesh'!$B$84:$BI$84,$E203:$BL203)+'FD inverse'!$A$17*$C204/Setup!$B$17+INDEX('FD inverse'!$A$17:$BH$17,1,'FD mesh'!$B$15+1)*Setup!$B$22</f>
        <v>19.5235089809553</v>
      </c>
      <c r="T204" s="0" t="n">
        <f aca="false">SUMPRODUCT('FD inverse'!$A$18:$BH$18,'FD mesh'!$B$84:$BI$84,$E203:$BL203)+'FD inverse'!$A$18*$C204/Setup!$B$17+INDEX('FD inverse'!$A$18:$BH$18,1,'FD mesh'!$B$15+1)*Setup!$B$22</f>
        <v>19.1685353361405</v>
      </c>
      <c r="U204" s="0" t="n">
        <f aca="false">SUMPRODUCT('FD inverse'!$A$19:$BH$19,'FD mesh'!$B$84:$BI$84,$E203:$BL203)+'FD inverse'!$A$19*$C204/Setup!$B$17+INDEX('FD inverse'!$A$19:$BH$19,1,'FD mesh'!$B$15+1)*Setup!$B$22</f>
        <v>18.8225564565604</v>
      </c>
      <c r="V204" s="0" t="n">
        <f aca="false">SUMPRODUCT('FD inverse'!$A$20:$BH$20,'FD mesh'!$B$84:$BI$84,$E203:$BL203)+'FD inverse'!$A$20*$C204/Setup!$B$17+INDEX('FD inverse'!$A$20:$BH$20,1,'FD mesh'!$B$15+1)*Setup!$B$22</f>
        <v>18.4849293816568</v>
      </c>
      <c r="W204" s="0" t="n">
        <f aca="false">SUMPRODUCT('FD inverse'!$A$21:$BH$21,'FD mesh'!$B$84:$BI$84,$E203:$BL203)+'FD inverse'!$A$21*$C204/Setup!$B$17+INDEX('FD inverse'!$A$21:$BH$21,1,'FD mesh'!$B$15+1)*Setup!$B$22</f>
        <v>18.1550045634558</v>
      </c>
      <c r="X204" s="0" t="n">
        <f aca="false">SUMPRODUCT('FD inverse'!$A$22:$BH$22,'FD mesh'!$B$84:$BI$84,$E203:$BL203)+'FD inverse'!$A$22*$C204/Setup!$B$17+INDEX('FD inverse'!$A$22:$BH$22,1,'FD mesh'!$B$15+1)*Setup!$B$22</f>
        <v>17.8321270098632</v>
      </c>
      <c r="Y204" s="0" t="n">
        <f aca="false">SUMPRODUCT('FD inverse'!$A$23:$BH$23,'FD mesh'!$B$84:$BI$84,$E203:$BL203)+'FD inverse'!$A$23*$C204/Setup!$B$17+INDEX('FD inverse'!$A$23:$BH$23,1,'FD mesh'!$B$15+1)*Setup!$B$22</f>
        <v>17.5156372804984</v>
      </c>
      <c r="Z204" s="0" t="n">
        <f aca="false">SUMPRODUCT('FD inverse'!$A$24:$BH$24,'FD mesh'!$B$84:$BI$84,$E203:$BL203)+'FD inverse'!$A$24*$C204/Setup!$B$17+INDEX('FD inverse'!$A$24:$BH$24,1,'FD mesh'!$B$15+1)*Setup!$B$22</f>
        <v>17.2048723484374</v>
      </c>
      <c r="AA204" s="0" t="n">
        <f aca="false">SUMPRODUCT('FD inverse'!$A$25:$BH$25,'FD mesh'!$B$84:$BI$84,$E203:$BL203)+'FD inverse'!$A$25*$C204/Setup!$B$17+INDEX('FD inverse'!$A$25:$BH$25,1,'FD mesh'!$B$15+1)*Setup!$B$22</f>
        <v>16.8991663411738</v>
      </c>
      <c r="AB204" s="0" t="n">
        <f aca="false">SUMPRODUCT('FD inverse'!$A$26:$BH$26,'FD mesh'!$B$84:$BI$84,$E203:$BL203)+'FD inverse'!$A$26*$C204/Setup!$B$17+INDEX('FD inverse'!$A$26:$BH$26,1,'FD mesh'!$B$15+1)*Setup!$B$22</f>
        <v>16.5978511740311</v>
      </c>
      <c r="AC204" s="0" t="n">
        <f aca="false">SUMPRODUCT('FD inverse'!$A$27:$BH$27,'FD mesh'!$B$84:$BI$84,$E203:$BL203)+'FD inverse'!$A$27*$C204/Setup!$B$17+INDEX('FD inverse'!$A$27:$BH$27,1,'FD mesh'!$B$15+1)*Setup!$B$22</f>
        <v>16.3002570891742</v>
      </c>
      <c r="AD204" s="0" t="n">
        <f aca="false">SUMPRODUCT('FD inverse'!$A$28:$BH$28,'FD mesh'!$B$84:$BI$84,$E203:$BL203)+'FD inverse'!$A$28*$C204/Setup!$B$17+INDEX('FD inverse'!$A$28:$BH$28,1,'FD mesh'!$B$15+1)*Setup!$B$22</f>
        <v>16.0057131132854</v>
      </c>
      <c r="AE204" s="0" t="n">
        <f aca="false">SUMPRODUCT('FD inverse'!$A$29:$BH$29,'FD mesh'!$B$84:$BI$84,$E203:$BL203)+'FD inverse'!$A$29*$C204/Setup!$B$17+INDEX('FD inverse'!$A$29:$BH$29,1,'FD mesh'!$B$15+1)*Setup!$B$22</f>
        <v>15.713547446881</v>
      </c>
      <c r="AF204" s="0" t="n">
        <f aca="false">SUMPRODUCT('FD inverse'!$A$30:$BH$30,'FD mesh'!$B$84:$BI$84,$E203:$BL203)+'FD inverse'!$A$30*$C204/Setup!$B$17+INDEX('FD inverse'!$A$30:$BH$30,1,'FD mesh'!$B$15+1)*Setup!$B$22</f>
        <v>15.423087798165</v>
      </c>
      <c r="AG204" s="0" t="n">
        <f aca="false">SUMPRODUCT('FD inverse'!$A$31:$BH$31,'FD mesh'!$B$84:$BI$84,$E203:$BL203)+'FD inverse'!$A$31*$C204/Setup!$B$17+INDEX('FD inverse'!$A$31:$BH$31,1,'FD mesh'!$B$15+1)*Setup!$B$22</f>
        <v>15.133661674246</v>
      </c>
      <c r="AH204" s="0" t="n">
        <f aca="false">SUMPRODUCT('FD inverse'!$A$32:$BH$32,'FD mesh'!$B$84:$BI$84,$E203:$BL203)+'FD inverse'!$A$32*$C204/Setup!$B$17+INDEX('FD inverse'!$A$32:$BH$32,1,'FD mesh'!$B$15+1)*Setup!$B$22</f>
        <v>15.1217809026167</v>
      </c>
      <c r="AI204" s="0" t="n">
        <f aca="false">SUMPRODUCT('FD inverse'!$A$33:$BH$33,'FD mesh'!$B$84:$BI$84,$E203:$BL203)+'FD inverse'!$A$33*$C204/Setup!$B$17+INDEX('FD inverse'!$A$33:$BH$33,1,'FD mesh'!$B$15+1)*Setup!$B$22</f>
        <v>15.1104729806631</v>
      </c>
      <c r="AJ204" s="0" t="n">
        <f aca="false">SUMPRODUCT('FD inverse'!$A$34:$BH$34,'FD mesh'!$B$84:$BI$84,$E203:$BL203)+'FD inverse'!$A$34*$C204/Setup!$B$17+INDEX('FD inverse'!$A$34:$BH$34,1,'FD mesh'!$B$15+1)*Setup!$B$22</f>
        <v>15.0996905357392</v>
      </c>
      <c r="AK204" s="0" t="n">
        <f aca="false">SUMPRODUCT('FD inverse'!$A$35:$BH$35,'FD mesh'!$B$84:$BI$84,$E203:$BL203)+'FD inverse'!$A$35*$C204/Setup!$B$17+INDEX('FD inverse'!$A$35:$BH$35,1,'FD mesh'!$B$15+1)*Setup!$B$22</f>
        <v>15.0893871131464</v>
      </c>
      <c r="AL204" s="0" t="n">
        <f aca="false">SUMPRODUCT('FD inverse'!$A$36:$BH$36,'FD mesh'!$B$84:$BI$84,$E203:$BL203)+'FD inverse'!$A$36*$C204/Setup!$B$17+INDEX('FD inverse'!$A$36:$BH$36,1,'FD mesh'!$B$15+1)*Setup!$B$22</f>
        <v>15.0795171567138</v>
      </c>
      <c r="AM204" s="0" t="n">
        <f aca="false">SUMPRODUCT('FD inverse'!$A$37:$BH$37,'FD mesh'!$B$84:$BI$84,$E203:$BL203)+'FD inverse'!$A$37*$C204/Setup!$B$17+INDEX('FD inverse'!$A$37:$BH$37,1,'FD mesh'!$B$15+1)*Setup!$B$22</f>
        <v>15.0700359737097</v>
      </c>
      <c r="AN204" s="0" t="n">
        <f aca="false">SUMPRODUCT('FD inverse'!$A$38:$BH$38,'FD mesh'!$B$84:$BI$84,$E203:$BL203)+'FD inverse'!$A$38*$C204/Setup!$B$17+INDEX('FD inverse'!$A$38:$BH$38,1,'FD mesh'!$B$15+1)*Setup!$B$22</f>
        <v>15.0608996861033</v>
      </c>
      <c r="AO204" s="0" t="n">
        <f aca="false">SUMPRODUCT('FD inverse'!$A$39:$BH$39,'FD mesh'!$B$84:$BI$84,$E203:$BL203)+'FD inverse'!$A$39*$C204/Setup!$B$17+INDEX('FD inverse'!$A$39:$BH$39,1,'FD mesh'!$B$15+1)*Setup!$B$22</f>
        <v>15.052065170019</v>
      </c>
      <c r="AP204" s="0" t="n">
        <f aca="false">SUMPRODUCT('FD inverse'!$A$40:$BH$40,'FD mesh'!$B$84:$BI$84,$E203:$BL203)+'FD inverse'!$A$40*$C204/Setup!$B$17+INDEX('FD inverse'!$A$40:$BH$40,1,'FD mesh'!$B$15+1)*Setup!$B$22</f>
        <v>15.0434899850637</v>
      </c>
      <c r="AQ204" s="0" t="n">
        <f aca="false">SUMPRODUCT('FD inverse'!$A$41:$BH$41,'FD mesh'!$B$84:$BI$84,$E203:$BL203)+'FD inverse'!$A$41*$C204/Setup!$B$17+INDEX('FD inverse'!$A$41:$BH$41,1,'FD mesh'!$B$15+1)*Setup!$B$22</f>
        <v>15.0351322950631</v>
      </c>
      <c r="AR204" s="0" t="n">
        <f aca="false">SUMPRODUCT('FD inverse'!$A$42:$BH$42,'FD mesh'!$B$84:$BI$84,$E203:$BL203)+'FD inverse'!$A$42*$C204/Setup!$B$17+INDEX('FD inverse'!$A$42:$BH$42,1,'FD mesh'!$B$15+1)*Setup!$B$22</f>
        <v>15.0269507816093</v>
      </c>
      <c r="AS204" s="0" t="n">
        <f aca="false">SUMPRODUCT('FD inverse'!$A$43:$BH$43,'FD mesh'!$B$84:$BI$84,$E203:$BL203)+'FD inverse'!$A$43*$C204/Setup!$B$17+INDEX('FD inverse'!$A$43:$BH$43,1,'FD mesh'!$B$15+1)*Setup!$B$22</f>
        <v>0</v>
      </c>
      <c r="AT204" s="0" t="n">
        <f aca="false">SUMPRODUCT('FD inverse'!$A$44:$BH$44,'FD mesh'!$B$84:$BI$84,$E203:$BL203)+'FD inverse'!$A$44*$C204/Setup!$B$17+INDEX('FD inverse'!$A$44:$BH$44,1,'FD mesh'!$B$15+1)*Setup!$B$22</f>
        <v>0</v>
      </c>
      <c r="AU204" s="0" t="n">
        <f aca="false">SUMPRODUCT('FD inverse'!$A$45:$BH$45,'FD mesh'!$B$84:$BI$84,$E203:$BL203)+'FD inverse'!$A$45*$C204/Setup!$B$17+INDEX('FD inverse'!$A$45:$BH$45,1,'FD mesh'!$B$15+1)*Setup!$B$22</f>
        <v>0</v>
      </c>
      <c r="AV204" s="0" t="n">
        <f aca="false">SUMPRODUCT('FD inverse'!$A$46:$BH$46,'FD mesh'!$B$84:$BI$84,$E203:$BL203)+'FD inverse'!$A$46*$C204/Setup!$B$17+INDEX('FD inverse'!$A$46:$BH$46,1,'FD mesh'!$B$15+1)*Setup!$B$22</f>
        <v>0</v>
      </c>
      <c r="AW204" s="0" t="n">
        <f aca="false">SUMPRODUCT('FD inverse'!$A$47:$BH$47,'FD mesh'!$B$84:$BI$84,$E203:$BL203)+'FD inverse'!$A$47*$C204/Setup!$B$17+INDEX('FD inverse'!$A$47:$BH$47,1,'FD mesh'!$B$15+1)*Setup!$B$22</f>
        <v>0</v>
      </c>
      <c r="AX204" s="0" t="n">
        <f aca="false">SUMPRODUCT('FD inverse'!$A$48:$BH$48,'FD mesh'!$B$84:$BI$84,$E203:$BL203)+'FD inverse'!$A$48*$C204/Setup!$B$17+INDEX('FD inverse'!$A$48:$BH$48,1,'FD mesh'!$B$15+1)*Setup!$B$22</f>
        <v>0</v>
      </c>
      <c r="AY204" s="0" t="n">
        <f aca="false">SUMPRODUCT('FD inverse'!$A$49:$BH$49,'FD mesh'!$B$84:$BI$84,$E203:$BL203)+'FD inverse'!$A$49*$C204/Setup!$B$17+INDEX('FD inverse'!$A$49:$BH$49,1,'FD mesh'!$B$15+1)*Setup!$B$22</f>
        <v>0</v>
      </c>
      <c r="AZ204" s="0" t="n">
        <f aca="false">SUMPRODUCT('FD inverse'!$A$50:$BH$50,'FD mesh'!$B$84:$BI$84,$E203:$BL203)+'FD inverse'!$A$50*$C204/Setup!$B$17+INDEX('FD inverse'!$A$50:$BH$50,1,'FD mesh'!$B$15+1)*Setup!$B$22</f>
        <v>0</v>
      </c>
      <c r="BA204" s="0" t="n">
        <f aca="false">SUMPRODUCT('FD inverse'!$A$51:$BH$51,'FD mesh'!$B$84:$BI$84,$E203:$BL203)+'FD inverse'!$A$51*$C204/Setup!$B$17+INDEX('FD inverse'!$A$51:$BH$51,1,'FD mesh'!$B$15+1)*Setup!$B$22</f>
        <v>0</v>
      </c>
      <c r="BB204" s="0" t="n">
        <f aca="false">SUMPRODUCT('FD inverse'!$A$52:$BH$52,'FD mesh'!$B$84:$BI$84,$E203:$BL203)+'FD inverse'!$A$52*$C204/Setup!$B$17+INDEX('FD inverse'!$A$52:$BH$52,1,'FD mesh'!$B$15+1)*Setup!$B$22</f>
        <v>0</v>
      </c>
      <c r="BC204" s="0" t="n">
        <f aca="false">SUMPRODUCT('FD inverse'!$A$53:$BH$53,'FD mesh'!$B$84:$BI$84,$E203:$BL203)+'FD inverse'!$A$53*$C204/Setup!$B$17+INDEX('FD inverse'!$A$53:$BH$53,1,'FD mesh'!$B$15+1)*Setup!$B$22</f>
        <v>0</v>
      </c>
      <c r="BD204" s="0" t="n">
        <f aca="false">SUMPRODUCT('FD inverse'!$A$54:$BH$54,'FD mesh'!$B$84:$BI$84,$E203:$BL203)+'FD inverse'!$A$54*$C204/Setup!$B$17+INDEX('FD inverse'!$A$54:$BH$54,1,'FD mesh'!$B$15+1)*Setup!$B$22</f>
        <v>0</v>
      </c>
      <c r="BE204" s="0" t="n">
        <f aca="false">SUMPRODUCT('FD inverse'!$A$55:$BH$55,'FD mesh'!$B$84:$BI$84,$E203:$BL203)+'FD inverse'!$A$55*$C204/Setup!$B$17+INDEX('FD inverse'!$A$55:$BH$55,1,'FD mesh'!$B$15+1)*Setup!$B$22</f>
        <v>0</v>
      </c>
      <c r="BF204" s="0" t="n">
        <f aca="false">SUMPRODUCT('FD inverse'!$A$56:$BH$56,'FD mesh'!$B$84:$BI$84,$E203:$BL203)+'FD inverse'!$A$56*$C204/Setup!$B$17+INDEX('FD inverse'!$A$56:$BH$56,1,'FD mesh'!$B$15+1)*Setup!$B$22</f>
        <v>0</v>
      </c>
      <c r="BG204" s="0" t="n">
        <f aca="false">SUMPRODUCT('FD inverse'!$A$57:$BH$57,'FD mesh'!$B$84:$BI$84,$E203:$BL203)+'FD inverse'!$A$57*$C204/Setup!$B$17+INDEX('FD inverse'!$A$57:$BH$57,1,'FD mesh'!$B$15+1)*Setup!$B$22</f>
        <v>0</v>
      </c>
      <c r="BH204" s="0" t="n">
        <f aca="false">SUMPRODUCT('FD inverse'!$A$58:$BH$58,'FD mesh'!$B$84:$BI$84,$E203:$BL203)+'FD inverse'!$A$58*$C204/Setup!$B$17+INDEX('FD inverse'!$A$58:$BH$58,1,'FD mesh'!$B$15+1)*Setup!$B$22</f>
        <v>0</v>
      </c>
      <c r="BI204" s="0" t="n">
        <f aca="false">SUMPRODUCT('FD inverse'!$A$59:$BH$59,'FD mesh'!$B$84:$BI$84,$E203:$BL203)+'FD inverse'!$A$59*$C204/Setup!$B$17+INDEX('FD inverse'!$A$59:$BH$59,1,'FD mesh'!$B$15+1)*Setup!$B$22</f>
        <v>0</v>
      </c>
      <c r="BJ204" s="0" t="n">
        <f aca="false">SUMPRODUCT('FD inverse'!$A$60:$BH$60,'FD mesh'!$B$84:$BI$84,$E203:$BL203)+'FD inverse'!$A$60*$C204/Setup!$B$17+INDEX('FD inverse'!$A$60:$BH$60,1,'FD mesh'!$B$15+1)*Setup!$B$22</f>
        <v>0</v>
      </c>
      <c r="BK204" s="0" t="n">
        <f aca="false">SUMPRODUCT('FD inverse'!$A$61:$BH$61,'FD mesh'!$B$84:$BI$84,$E203:$BL203)+'FD inverse'!$A$61*$C204/Setup!$B$17+INDEX('FD inverse'!$A$61:$BH$61,1,'FD mesh'!$B$15+1)*Setup!$B$22</f>
        <v>0</v>
      </c>
      <c r="BL204" s="0" t="n">
        <f aca="false">SUMPRODUCT('FD inverse'!$A$62:$BH$62,'FD mesh'!$B$84:$BI$84,$E203:$BL203)+'FD inverse'!$A$62*$C204/Setup!$B$17+INDEX('FD inverse'!$A$62:$BH$62,1,'FD mesh'!$B$15+1)*Setup!$B$22</f>
        <v>0</v>
      </c>
    </row>
    <row r="205" customFormat="false" ht="15" hidden="false" customHeight="false" outlineLevel="0" collapsed="false">
      <c r="A205" s="0" t="n">
        <v>200</v>
      </c>
      <c r="B205" s="0" t="n">
        <f aca="false">A205*Setup!$B$11/3600</f>
        <v>16.6666666666667</v>
      </c>
      <c r="C205" s="0" t="n">
        <f aca="false">Setup!$B$7+Setup!$B$8*COS(2*PI()*(B205-Setup!$B$9)/24)</f>
        <v>27.9392310120488</v>
      </c>
      <c r="D205" s="0" t="n">
        <f aca="false">(C205-E205)/Setup!$B$17</f>
        <v>23.958774945553</v>
      </c>
      <c r="E205" s="0" t="n">
        <f aca="false">SUMPRODUCT('FD inverse'!$A$3:$BH$3,'FD mesh'!$B$84:$BI$84,$E204:$BL204)+'FD inverse'!$A$3*$C205/Setup!$B$17+INDEX('FD inverse'!$A$3:$BH$3,1,'FD mesh'!$B$15+1)*Setup!$B$22</f>
        <v>24.8245902691269</v>
      </c>
      <c r="F205" s="0" t="n">
        <f aca="false">SUMPRODUCT('FD inverse'!$A$4:$BH$4,'FD mesh'!$B$84:$BI$84,$E204:$BL204)+'FD inverse'!$A$4*$C205/Setup!$B$17+INDEX('FD inverse'!$A$4:$BH$4,1,'FD mesh'!$B$15+1)*Setup!$B$22</f>
        <v>24.113164192955</v>
      </c>
      <c r="G205" s="0" t="n">
        <f aca="false">SUMPRODUCT('FD inverse'!$A$5:$BH$5,'FD mesh'!$B$84:$BI$84,$E204:$BL204)+'FD inverse'!$A$5*$C205/Setup!$B$17+INDEX('FD inverse'!$A$5:$BH$5,1,'FD mesh'!$B$15+1)*Setup!$B$22</f>
        <v>23.4070504957041</v>
      </c>
      <c r="H205" s="0" t="n">
        <f aca="false">SUMPRODUCT('FD inverse'!$A$6:$BH$6,'FD mesh'!$B$84:$BI$84,$E204:$BL204)+'FD inverse'!$A$6*$C205/Setup!$B$17+INDEX('FD inverse'!$A$6:$BH$6,1,'FD mesh'!$B$15+1)*Setup!$B$22</f>
        <v>21.0465415357208</v>
      </c>
      <c r="I205" s="0" t="n">
        <f aca="false">SUMPRODUCT('FD inverse'!$A$7:$BH$7,'FD mesh'!$B$84:$BI$84,$E204:$BL204)+'FD inverse'!$A$7*$C205/Setup!$B$17+INDEX('FD inverse'!$A$7:$BH$7,1,'FD mesh'!$B$15+1)*Setup!$B$22</f>
        <v>20.8465485537385</v>
      </c>
      <c r="J205" s="0" t="n">
        <f aca="false">SUMPRODUCT('FD inverse'!$A$8:$BH$8,'FD mesh'!$B$84:$BI$84,$E204:$BL204)+'FD inverse'!$A$8*$C205/Setup!$B$17+INDEX('FD inverse'!$A$8:$BH$8,1,'FD mesh'!$B$15+1)*Setup!$B$22</f>
        <v>20.6650079907537</v>
      </c>
      <c r="K205" s="0" t="n">
        <f aca="false">SUMPRODUCT('FD inverse'!$A$9:$BH$9,'FD mesh'!$B$84:$BI$84,$E204:$BL204)+'FD inverse'!$A$9*$C205/Setup!$B$17+INDEX('FD inverse'!$A$9:$BH$9,1,'FD mesh'!$B$15+1)*Setup!$B$22</f>
        <v>20.502454817659</v>
      </c>
      <c r="L205" s="0" t="n">
        <f aca="false">SUMPRODUCT('FD inverse'!$A$10:$BH$10,'FD mesh'!$B$84:$BI$84,$E204:$BL204)+'FD inverse'!$A$10*$C205/Setup!$B$17+INDEX('FD inverse'!$A$10:$BH$10,1,'FD mesh'!$B$15+1)*Setup!$B$22</f>
        <v>20.3593235526817</v>
      </c>
      <c r="M205" s="0" t="n">
        <f aca="false">SUMPRODUCT('FD inverse'!$A$11:$BH$11,'FD mesh'!$B$84:$BI$84,$E204:$BL204)+'FD inverse'!$A$11*$C205/Setup!$B$17+INDEX('FD inverse'!$A$11:$BH$11,1,'FD mesh'!$B$15+1)*Setup!$B$22</f>
        <v>20.2359604990088</v>
      </c>
      <c r="N205" s="0" t="n">
        <f aca="false">SUMPRODUCT('FD inverse'!$A$12:$BH$12,'FD mesh'!$B$84:$BI$84,$E204:$BL204)+'FD inverse'!$A$12*$C205/Setup!$B$17+INDEX('FD inverse'!$A$12:$BH$12,1,'FD mesh'!$B$15+1)*Setup!$B$22</f>
        <v>20.1326344238869</v>
      </c>
      <c r="O205" s="0" t="n">
        <f aca="false">SUMPRODUCT('FD inverse'!$A$13:$BH$13,'FD mesh'!$B$84:$BI$84,$E204:$BL204)+'FD inverse'!$A$13*$C205/Setup!$B$17+INDEX('FD inverse'!$A$13:$BH$13,1,'FD mesh'!$B$15+1)*Setup!$B$22</f>
        <v>20.0495456552443</v>
      </c>
      <c r="P205" s="0" t="n">
        <f aca="false">SUMPRODUCT('FD inverse'!$A$14:$BH$14,'FD mesh'!$B$84:$BI$84,$E204:$BL204)+'FD inverse'!$A$14*$C205/Setup!$B$17+INDEX('FD inverse'!$A$14:$BH$14,1,'FD mesh'!$B$15+1)*Setup!$B$22</f>
        <v>19.9868335792696</v>
      </c>
      <c r="Q205" s="0" t="n">
        <f aca="false">SUMPRODUCT('FD inverse'!$A$15:$BH$15,'FD mesh'!$B$84:$BI$84,$E204:$BL204)+'FD inverse'!$A$15*$C205/Setup!$B$17+INDEX('FD inverse'!$A$15:$BH$15,1,'FD mesh'!$B$15+1)*Setup!$B$22</f>
        <v>19.9445825281769</v>
      </c>
      <c r="R205" s="0" t="n">
        <f aca="false">SUMPRODUCT('FD inverse'!$A$16:$BH$16,'FD mesh'!$B$84:$BI$84,$E204:$BL204)+'FD inverse'!$A$16*$C205/Setup!$B$17+INDEX('FD inverse'!$A$16:$BH$16,1,'FD mesh'!$B$15+1)*Setup!$B$22</f>
        <v>19.9228260518877</v>
      </c>
      <c r="S205" s="0" t="n">
        <f aca="false">SUMPRODUCT('FD inverse'!$A$17:$BH$17,'FD mesh'!$B$84:$BI$84,$E204:$BL204)+'FD inverse'!$A$17*$C205/Setup!$B$17+INDEX('FD inverse'!$A$17:$BH$17,1,'FD mesh'!$B$15+1)*Setup!$B$22</f>
        <v>19.5561161689238</v>
      </c>
      <c r="T205" s="0" t="n">
        <f aca="false">SUMPRODUCT('FD inverse'!$A$18:$BH$18,'FD mesh'!$B$84:$BI$84,$E204:$BL204)+'FD inverse'!$A$18*$C205/Setup!$B$17+INDEX('FD inverse'!$A$18:$BH$18,1,'FD mesh'!$B$15+1)*Setup!$B$22</f>
        <v>19.1990021155621</v>
      </c>
      <c r="U205" s="0" t="n">
        <f aca="false">SUMPRODUCT('FD inverse'!$A$19:$BH$19,'FD mesh'!$B$84:$BI$84,$E204:$BL204)+'FD inverse'!$A$19*$C205/Setup!$B$17+INDEX('FD inverse'!$A$19:$BH$19,1,'FD mesh'!$B$15+1)*Setup!$B$22</f>
        <v>18.8508540001444</v>
      </c>
      <c r="V205" s="0" t="n">
        <f aca="false">SUMPRODUCT('FD inverse'!$A$20:$BH$20,'FD mesh'!$B$84:$BI$84,$E204:$BL204)+'FD inverse'!$A$20*$C205/Setup!$B$17+INDEX('FD inverse'!$A$20:$BH$20,1,'FD mesh'!$B$15+1)*Setup!$B$22</f>
        <v>18.5110334475528</v>
      </c>
      <c r="W205" s="0" t="n">
        <f aca="false">SUMPRODUCT('FD inverse'!$A$21:$BH$21,'FD mesh'!$B$84:$BI$84,$E204:$BL204)+'FD inverse'!$A$21*$C205/Setup!$B$17+INDEX('FD inverse'!$A$21:$BH$21,1,'FD mesh'!$B$15+1)*Setup!$B$22</f>
        <v>18.1788949486392</v>
      </c>
      <c r="X205" s="0" t="n">
        <f aca="false">SUMPRODUCT('FD inverse'!$A$22:$BH$22,'FD mesh'!$B$84:$BI$84,$E204:$BL204)+'FD inverse'!$A$22*$C205/Setup!$B$17+INDEX('FD inverse'!$A$22:$BH$22,1,'FD mesh'!$B$15+1)*Setup!$B$22</f>
        <v>17.8537870487939</v>
      </c>
      <c r="Y205" s="0" t="n">
        <f aca="false">SUMPRODUCT('FD inverse'!$A$23:$BH$23,'FD mesh'!$B$84:$BI$84,$E204:$BL204)+'FD inverse'!$A$23*$C205/Setup!$B$17+INDEX('FD inverse'!$A$23:$BH$23,1,'FD mesh'!$B$15+1)*Setup!$B$22</f>
        <v>17.5350533889767</v>
      </c>
      <c r="Z205" s="0" t="n">
        <f aca="false">SUMPRODUCT('FD inverse'!$A$24:$BH$24,'FD mesh'!$B$84:$BI$84,$E204:$BL204)+'FD inverse'!$A$24*$C205/Setup!$B$17+INDEX('FD inverse'!$A$24:$BH$24,1,'FD mesh'!$B$15+1)*Setup!$B$22</f>
        <v>17.2220336125118</v>
      </c>
      <c r="AA205" s="0" t="n">
        <f aca="false">SUMPRODUCT('FD inverse'!$A$25:$BH$25,'FD mesh'!$B$84:$BI$84,$E204:$BL204)+'FD inverse'!$A$25*$C205/Setup!$B$17+INDEX('FD inverse'!$A$25:$BH$25,1,'FD mesh'!$B$15+1)*Setup!$B$22</f>
        <v>16.914064150903</v>
      </c>
      <c r="AB205" s="0" t="n">
        <f aca="false">SUMPRODUCT('FD inverse'!$A$26:$BH$26,'FD mesh'!$B$84:$BI$84,$E204:$BL204)+'FD inverse'!$A$26*$C205/Setup!$B$17+INDEX('FD inverse'!$A$26:$BH$26,1,'FD mesh'!$B$15+1)*Setup!$B$22</f>
        <v>16.6104789018717</v>
      </c>
      <c r="AC205" s="0" t="n">
        <f aca="false">SUMPRODUCT('FD inverse'!$A$27:$BH$27,'FD mesh'!$B$84:$BI$84,$E204:$BL204)+'FD inverse'!$A$27*$C205/Setup!$B$17+INDEX('FD inverse'!$A$27:$BH$27,1,'FD mesh'!$B$15+1)*Setup!$B$22</f>
        <v>16.3106098127478</v>
      </c>
      <c r="AD205" s="0" t="n">
        <f aca="false">SUMPRODUCT('FD inverse'!$A$28:$BH$28,'FD mesh'!$B$84:$BI$84,$E204:$BL204)+'FD inverse'!$A$28*$C205/Setup!$B$17+INDEX('FD inverse'!$A$28:$BH$28,1,'FD mesh'!$B$15+1)*Setup!$B$22</f>
        <v>16.0137873822755</v>
      </c>
      <c r="AE205" s="0" t="n">
        <f aca="false">SUMPRODUCT('FD inverse'!$A$29:$BH$29,'FD mesh'!$B$84:$BI$84,$E204:$BL204)+'FD inverse'!$A$29*$C205/Setup!$B$17+INDEX('FD inverse'!$A$29:$BH$29,1,'FD mesh'!$B$15+1)*Setup!$B$22</f>
        <v>15.7193410938203</v>
      </c>
      <c r="AF205" s="0" t="n">
        <f aca="false">SUMPRODUCT('FD inverse'!$A$30:$BH$30,'FD mesh'!$B$84:$BI$84,$E204:$BL204)+'FD inverse'!$A$30*$C205/Setup!$B$17+INDEX('FD inverse'!$A$30:$BH$30,1,'FD mesh'!$B$15+1)*Setup!$B$22</f>
        <v>15.426599792893</v>
      </c>
      <c r="AG205" s="0" t="n">
        <f aca="false">SUMPRODUCT('FD inverse'!$A$31:$BH$31,'FD mesh'!$B$84:$BI$84,$E204:$BL204)+'FD inverse'!$A$31*$C205/Setup!$B$17+INDEX('FD inverse'!$A$31:$BH$31,1,'FD mesh'!$B$15+1)*Setup!$B$22</f>
        <v>15.1348920218428</v>
      </c>
      <c r="AH205" s="0" t="n">
        <f aca="false">SUMPRODUCT('FD inverse'!$A$32:$BH$32,'FD mesh'!$B$84:$BI$84,$E204:$BL204)+'FD inverse'!$A$32*$C205/Setup!$B$17+INDEX('FD inverse'!$A$32:$BH$32,1,'FD mesh'!$B$15+1)*Setup!$B$22</f>
        <v>15.1229159465397</v>
      </c>
      <c r="AI205" s="0" t="n">
        <f aca="false">SUMPRODUCT('FD inverse'!$A$33:$BH$33,'FD mesh'!$B$84:$BI$84,$E204:$BL204)+'FD inverse'!$A$33*$C205/Setup!$B$17+INDEX('FD inverse'!$A$33:$BH$33,1,'FD mesh'!$B$15+1)*Setup!$B$22</f>
        <v>15.1115144566141</v>
      </c>
      <c r="AJ205" s="0" t="n">
        <f aca="false">SUMPRODUCT('FD inverse'!$A$34:$BH$34,'FD mesh'!$B$84:$BI$84,$E204:$BL204)+'FD inverse'!$A$34*$C205/Setup!$B$17+INDEX('FD inverse'!$A$34:$BH$34,1,'FD mesh'!$B$15+1)*Setup!$B$22</f>
        <v>15.1006401858033</v>
      </c>
      <c r="AK205" s="0" t="n">
        <f aca="false">SUMPRODUCT('FD inverse'!$A$35:$BH$35,'FD mesh'!$B$84:$BI$84,$E204:$BL204)+'FD inverse'!$A$35*$C205/Setup!$B$17+INDEX('FD inverse'!$A$35:$BH$35,1,'FD mesh'!$B$15+1)*Setup!$B$22</f>
        <v>15.0902466497284</v>
      </c>
      <c r="AL205" s="0" t="n">
        <f aca="false">SUMPRODUCT('FD inverse'!$A$36:$BH$36,'FD mesh'!$B$84:$BI$84,$E204:$BL204)+'FD inverse'!$A$36*$C205/Setup!$B$17+INDEX('FD inverse'!$A$36:$BH$36,1,'FD mesh'!$B$15+1)*Setup!$B$22</f>
        <v>15.0802882308691</v>
      </c>
      <c r="AM205" s="0" t="n">
        <f aca="false">SUMPRODUCT('FD inverse'!$A$37:$BH$37,'FD mesh'!$B$84:$BI$84,$E204:$BL204)+'FD inverse'!$A$37*$C205/Setup!$B$17+INDEX('FD inverse'!$A$37:$BH$37,1,'FD mesh'!$B$15+1)*Setup!$B$22</f>
        <v>15.0707201475075</v>
      </c>
      <c r="AN205" s="0" t="n">
        <f aca="false">SUMPRODUCT('FD inverse'!$A$38:$BH$38,'FD mesh'!$B$84:$BI$84,$E204:$BL204)+'FD inverse'!$A$38*$C205/Setup!$B$17+INDEX('FD inverse'!$A$38:$BH$38,1,'FD mesh'!$B$15+1)*Setup!$B$22</f>
        <v>15.0614984086811</v>
      </c>
      <c r="AO205" s="0" t="n">
        <f aca="false">SUMPRODUCT('FD inverse'!$A$39:$BH$39,'FD mesh'!$B$84:$BI$84,$E204:$BL204)+'FD inverse'!$A$39*$C205/Setup!$B$17+INDEX('FD inverse'!$A$39:$BH$39,1,'FD mesh'!$B$15+1)*Setup!$B$22</f>
        <v>15.0525797570141</v>
      </c>
      <c r="AP205" s="0" t="n">
        <f aca="false">SUMPRODUCT('FD inverse'!$A$40:$BH$40,'FD mesh'!$B$84:$BI$84,$E204:$BL204)+'FD inverse'!$A$40*$C205/Setup!$B$17+INDEX('FD inverse'!$A$40:$BH$40,1,'FD mesh'!$B$15+1)*Setup!$B$22</f>
        <v>15.0439216011366</v>
      </c>
      <c r="AQ205" s="0" t="n">
        <f aca="false">SUMPRODUCT('FD inverse'!$A$41:$BH$41,'FD mesh'!$B$84:$BI$84,$E204:$BL204)+'FD inverse'!$A$41*$C205/Setup!$B$17+INDEX('FD inverse'!$A$41:$BH$41,1,'FD mesh'!$B$15+1)*Setup!$B$22</f>
        <v>15.0354819392568</v>
      </c>
      <c r="AR205" s="0" t="n">
        <f aca="false">SUMPRODUCT('FD inverse'!$A$42:$BH$42,'FD mesh'!$B$84:$BI$84,$E204:$BL204)+'FD inverse'!$A$42*$C205/Setup!$B$17+INDEX('FD inverse'!$A$42:$BH$42,1,'FD mesh'!$B$15+1)*Setup!$B$22</f>
        <v>15.0272192753213</v>
      </c>
      <c r="AS205" s="0" t="n">
        <f aca="false">SUMPRODUCT('FD inverse'!$A$43:$BH$43,'FD mesh'!$B$84:$BI$84,$E204:$BL204)+'FD inverse'!$A$43*$C205/Setup!$B$17+INDEX('FD inverse'!$A$43:$BH$43,1,'FD mesh'!$B$15+1)*Setup!$B$22</f>
        <v>0</v>
      </c>
      <c r="AT205" s="0" t="n">
        <f aca="false">SUMPRODUCT('FD inverse'!$A$44:$BH$44,'FD mesh'!$B$84:$BI$84,$E204:$BL204)+'FD inverse'!$A$44*$C205/Setup!$B$17+INDEX('FD inverse'!$A$44:$BH$44,1,'FD mesh'!$B$15+1)*Setup!$B$22</f>
        <v>0</v>
      </c>
      <c r="AU205" s="0" t="n">
        <f aca="false">SUMPRODUCT('FD inverse'!$A$45:$BH$45,'FD mesh'!$B$84:$BI$84,$E204:$BL204)+'FD inverse'!$A$45*$C205/Setup!$B$17+INDEX('FD inverse'!$A$45:$BH$45,1,'FD mesh'!$B$15+1)*Setup!$B$22</f>
        <v>0</v>
      </c>
      <c r="AV205" s="0" t="n">
        <f aca="false">SUMPRODUCT('FD inverse'!$A$46:$BH$46,'FD mesh'!$B$84:$BI$84,$E204:$BL204)+'FD inverse'!$A$46*$C205/Setup!$B$17+INDEX('FD inverse'!$A$46:$BH$46,1,'FD mesh'!$B$15+1)*Setup!$B$22</f>
        <v>0</v>
      </c>
      <c r="AW205" s="0" t="n">
        <f aca="false">SUMPRODUCT('FD inverse'!$A$47:$BH$47,'FD mesh'!$B$84:$BI$84,$E204:$BL204)+'FD inverse'!$A$47*$C205/Setup!$B$17+INDEX('FD inverse'!$A$47:$BH$47,1,'FD mesh'!$B$15+1)*Setup!$B$22</f>
        <v>0</v>
      </c>
      <c r="AX205" s="0" t="n">
        <f aca="false">SUMPRODUCT('FD inverse'!$A$48:$BH$48,'FD mesh'!$B$84:$BI$84,$E204:$BL204)+'FD inverse'!$A$48*$C205/Setup!$B$17+INDEX('FD inverse'!$A$48:$BH$48,1,'FD mesh'!$B$15+1)*Setup!$B$22</f>
        <v>0</v>
      </c>
      <c r="AY205" s="0" t="n">
        <f aca="false">SUMPRODUCT('FD inverse'!$A$49:$BH$49,'FD mesh'!$B$84:$BI$84,$E204:$BL204)+'FD inverse'!$A$49*$C205/Setup!$B$17+INDEX('FD inverse'!$A$49:$BH$49,1,'FD mesh'!$B$15+1)*Setup!$B$22</f>
        <v>0</v>
      </c>
      <c r="AZ205" s="0" t="n">
        <f aca="false">SUMPRODUCT('FD inverse'!$A$50:$BH$50,'FD mesh'!$B$84:$BI$84,$E204:$BL204)+'FD inverse'!$A$50*$C205/Setup!$B$17+INDEX('FD inverse'!$A$50:$BH$50,1,'FD mesh'!$B$15+1)*Setup!$B$22</f>
        <v>0</v>
      </c>
      <c r="BA205" s="0" t="n">
        <f aca="false">SUMPRODUCT('FD inverse'!$A$51:$BH$51,'FD mesh'!$B$84:$BI$84,$E204:$BL204)+'FD inverse'!$A$51*$C205/Setup!$B$17+INDEX('FD inverse'!$A$51:$BH$51,1,'FD mesh'!$B$15+1)*Setup!$B$22</f>
        <v>0</v>
      </c>
      <c r="BB205" s="0" t="n">
        <f aca="false">SUMPRODUCT('FD inverse'!$A$52:$BH$52,'FD mesh'!$B$84:$BI$84,$E204:$BL204)+'FD inverse'!$A$52*$C205/Setup!$B$17+INDEX('FD inverse'!$A$52:$BH$52,1,'FD mesh'!$B$15+1)*Setup!$B$22</f>
        <v>0</v>
      </c>
      <c r="BC205" s="0" t="n">
        <f aca="false">SUMPRODUCT('FD inverse'!$A$53:$BH$53,'FD mesh'!$B$84:$BI$84,$E204:$BL204)+'FD inverse'!$A$53*$C205/Setup!$B$17+INDEX('FD inverse'!$A$53:$BH$53,1,'FD mesh'!$B$15+1)*Setup!$B$22</f>
        <v>0</v>
      </c>
      <c r="BD205" s="0" t="n">
        <f aca="false">SUMPRODUCT('FD inverse'!$A$54:$BH$54,'FD mesh'!$B$84:$BI$84,$E204:$BL204)+'FD inverse'!$A$54*$C205/Setup!$B$17+INDEX('FD inverse'!$A$54:$BH$54,1,'FD mesh'!$B$15+1)*Setup!$B$22</f>
        <v>0</v>
      </c>
      <c r="BE205" s="0" t="n">
        <f aca="false">SUMPRODUCT('FD inverse'!$A$55:$BH$55,'FD mesh'!$B$84:$BI$84,$E204:$BL204)+'FD inverse'!$A$55*$C205/Setup!$B$17+INDEX('FD inverse'!$A$55:$BH$55,1,'FD mesh'!$B$15+1)*Setup!$B$22</f>
        <v>0</v>
      </c>
      <c r="BF205" s="0" t="n">
        <f aca="false">SUMPRODUCT('FD inverse'!$A$56:$BH$56,'FD mesh'!$B$84:$BI$84,$E204:$BL204)+'FD inverse'!$A$56*$C205/Setup!$B$17+INDEX('FD inverse'!$A$56:$BH$56,1,'FD mesh'!$B$15+1)*Setup!$B$22</f>
        <v>0</v>
      </c>
      <c r="BG205" s="0" t="n">
        <f aca="false">SUMPRODUCT('FD inverse'!$A$57:$BH$57,'FD mesh'!$B$84:$BI$84,$E204:$BL204)+'FD inverse'!$A$57*$C205/Setup!$B$17+INDEX('FD inverse'!$A$57:$BH$57,1,'FD mesh'!$B$15+1)*Setup!$B$22</f>
        <v>0</v>
      </c>
      <c r="BH205" s="0" t="n">
        <f aca="false">SUMPRODUCT('FD inverse'!$A$58:$BH$58,'FD mesh'!$B$84:$BI$84,$E204:$BL204)+'FD inverse'!$A$58*$C205/Setup!$B$17+INDEX('FD inverse'!$A$58:$BH$58,1,'FD mesh'!$B$15+1)*Setup!$B$22</f>
        <v>0</v>
      </c>
      <c r="BI205" s="0" t="n">
        <f aca="false">SUMPRODUCT('FD inverse'!$A$59:$BH$59,'FD mesh'!$B$84:$BI$84,$E204:$BL204)+'FD inverse'!$A$59*$C205/Setup!$B$17+INDEX('FD inverse'!$A$59:$BH$59,1,'FD mesh'!$B$15+1)*Setup!$B$22</f>
        <v>0</v>
      </c>
      <c r="BJ205" s="0" t="n">
        <f aca="false">SUMPRODUCT('FD inverse'!$A$60:$BH$60,'FD mesh'!$B$84:$BI$84,$E204:$BL204)+'FD inverse'!$A$60*$C205/Setup!$B$17+INDEX('FD inverse'!$A$60:$BH$60,1,'FD mesh'!$B$15+1)*Setup!$B$22</f>
        <v>0</v>
      </c>
      <c r="BK205" s="0" t="n">
        <f aca="false">SUMPRODUCT('FD inverse'!$A$61:$BH$61,'FD mesh'!$B$84:$BI$84,$E204:$BL204)+'FD inverse'!$A$61*$C205/Setup!$B$17+INDEX('FD inverse'!$A$61:$BH$61,1,'FD mesh'!$B$15+1)*Setup!$B$22</f>
        <v>0</v>
      </c>
      <c r="BL205" s="0" t="n">
        <f aca="false">SUMPRODUCT('FD inverse'!$A$62:$BH$62,'FD mesh'!$B$84:$BI$84,$E204:$BL204)+'FD inverse'!$A$62*$C205/Setup!$B$17+INDEX('FD inverse'!$A$62:$BH$62,1,'FD mesh'!$B$15+1)*Setup!$B$22</f>
        <v>0</v>
      </c>
    </row>
    <row r="206" customFormat="false" ht="15" hidden="false" customHeight="false" outlineLevel="0" collapsed="false">
      <c r="A206" s="0" t="n">
        <v>201</v>
      </c>
      <c r="B206" s="0" t="n">
        <f aca="false">A206*Setup!$B$11/3600</f>
        <v>16.75</v>
      </c>
      <c r="C206" s="0" t="n">
        <f aca="false">Setup!$B$7+Setup!$B$8*COS(2*PI()*(B206-Setup!$B$9)/24)</f>
        <v>27.9231411216129</v>
      </c>
      <c r="D206" s="0" t="n">
        <f aca="false">(C206-E206)/Setup!$B$17</f>
        <v>23.7863697043993</v>
      </c>
      <c r="E206" s="0" t="n">
        <f aca="false">SUMPRODUCT('FD inverse'!$A$3:$BH$3,'FD mesh'!$B$84:$BI$84,$E205:$BL205)+'FD inverse'!$A$3*$C206/Setup!$B$17+INDEX('FD inverse'!$A$3:$BH$3,1,'FD mesh'!$B$15+1)*Setup!$B$22</f>
        <v>24.830913060041</v>
      </c>
      <c r="F206" s="0" t="n">
        <f aca="false">SUMPRODUCT('FD inverse'!$A$4:$BH$4,'FD mesh'!$B$84:$BI$84,$E205:$BL205)+'FD inverse'!$A$4*$C206/Setup!$B$17+INDEX('FD inverse'!$A$4:$BH$4,1,'FD mesh'!$B$15+1)*Setup!$B$22</f>
        <v>24.1243575237121</v>
      </c>
      <c r="G206" s="0" t="n">
        <f aca="false">SUMPRODUCT('FD inverse'!$A$5:$BH$5,'FD mesh'!$B$84:$BI$84,$E205:$BL205)+'FD inverse'!$A$5*$C206/Setup!$B$17+INDEX('FD inverse'!$A$5:$BH$5,1,'FD mesh'!$B$15+1)*Setup!$B$22</f>
        <v>23.4226602038577</v>
      </c>
      <c r="H206" s="0" t="n">
        <f aca="false">SUMPRODUCT('FD inverse'!$A$6:$BH$6,'FD mesh'!$B$84:$BI$84,$E205:$BL205)+'FD inverse'!$A$6*$C206/Setup!$B$17+INDEX('FD inverse'!$A$6:$BH$6,1,'FD mesh'!$B$15+1)*Setup!$B$22</f>
        <v>21.0763392880087</v>
      </c>
      <c r="I206" s="0" t="n">
        <f aca="false">SUMPRODUCT('FD inverse'!$A$7:$BH$7,'FD mesh'!$B$84:$BI$84,$E205:$BL205)+'FD inverse'!$A$7*$C206/Setup!$B$17+INDEX('FD inverse'!$A$7:$BH$7,1,'FD mesh'!$B$15+1)*Setup!$B$22</f>
        <v>20.877490166337</v>
      </c>
      <c r="J206" s="0" t="n">
        <f aca="false">SUMPRODUCT('FD inverse'!$A$8:$BH$8,'FD mesh'!$B$84:$BI$84,$E205:$BL205)+'FD inverse'!$A$8*$C206/Setup!$B$17+INDEX('FD inverse'!$A$8:$BH$8,1,'FD mesh'!$B$15+1)*Setup!$B$22</f>
        <v>20.6968956833666</v>
      </c>
      <c r="K206" s="0" t="n">
        <f aca="false">SUMPRODUCT('FD inverse'!$A$9:$BH$9,'FD mesh'!$B$84:$BI$84,$E205:$BL205)+'FD inverse'!$A$9*$C206/Setup!$B$17+INDEX('FD inverse'!$A$9:$BH$9,1,'FD mesh'!$B$15+1)*Setup!$B$22</f>
        <v>20.5351139983978</v>
      </c>
      <c r="L206" s="0" t="n">
        <f aca="false">SUMPRODUCT('FD inverse'!$A$10:$BH$10,'FD mesh'!$B$84:$BI$84,$E205:$BL205)+'FD inverse'!$A$10*$C206/Setup!$B$17+INDEX('FD inverse'!$A$10:$BH$10,1,'FD mesh'!$B$15+1)*Setup!$B$22</f>
        <v>20.3926002666674</v>
      </c>
      <c r="M206" s="0" t="n">
        <f aca="false">SUMPRODUCT('FD inverse'!$A$11:$BH$11,'FD mesh'!$B$84:$BI$84,$E205:$BL205)+'FD inverse'!$A$11*$C206/Setup!$B$17+INDEX('FD inverse'!$A$11:$BH$11,1,'FD mesh'!$B$15+1)*Setup!$B$22</f>
        <v>20.2697188145745</v>
      </c>
      <c r="N206" s="0" t="n">
        <f aca="false">SUMPRODUCT('FD inverse'!$A$12:$BH$12,'FD mesh'!$B$84:$BI$84,$E205:$BL205)+'FD inverse'!$A$12*$C206/Setup!$B$17+INDEX('FD inverse'!$A$12:$BH$12,1,'FD mesh'!$B$15+1)*Setup!$B$22</f>
        <v>20.1667537728449</v>
      </c>
      <c r="O206" s="0" t="n">
        <f aca="false">SUMPRODUCT('FD inverse'!$A$13:$BH$13,'FD mesh'!$B$84:$BI$84,$E205:$BL205)+'FD inverse'!$A$13*$C206/Setup!$B$17+INDEX('FD inverse'!$A$13:$BH$13,1,'FD mesh'!$B$15+1)*Setup!$B$22</f>
        <v>20.08391814053</v>
      </c>
      <c r="P206" s="0" t="n">
        <f aca="false">SUMPRODUCT('FD inverse'!$A$14:$BH$14,'FD mesh'!$B$84:$BI$84,$E205:$BL205)+'FD inverse'!$A$14*$C206/Setup!$B$17+INDEX('FD inverse'!$A$14:$BH$14,1,'FD mesh'!$B$15+1)*Setup!$B$22</f>
        <v>20.0213612605961</v>
      </c>
      <c r="Q206" s="0" t="n">
        <f aca="false">SUMPRODUCT('FD inverse'!$A$15:$BH$15,'FD mesh'!$B$84:$BI$84,$E205:$BL205)+'FD inverse'!$A$15*$C206/Setup!$B$17+INDEX('FD inverse'!$A$15:$BH$15,1,'FD mesh'!$B$15+1)*Setup!$B$22</f>
        <v>19.9791746941291</v>
      </c>
      <c r="R206" s="0" t="n">
        <f aca="false">SUMPRODUCT('FD inverse'!$A$16:$BH$16,'FD mesh'!$B$84:$BI$84,$E205:$BL205)+'FD inverse'!$A$16*$C206/Setup!$B$17+INDEX('FD inverse'!$A$16:$BH$16,1,'FD mesh'!$B$15+1)*Setup!$B$22</f>
        <v>19.957396485156</v>
      </c>
      <c r="S206" s="0" t="n">
        <f aca="false">SUMPRODUCT('FD inverse'!$A$17:$BH$17,'FD mesh'!$B$84:$BI$84,$E205:$BL205)+'FD inverse'!$A$17*$C206/Setup!$B$17+INDEX('FD inverse'!$A$17:$BH$17,1,'FD mesh'!$B$15+1)*Setup!$B$22</f>
        <v>19.5886004665247</v>
      </c>
      <c r="T206" s="0" t="n">
        <f aca="false">SUMPRODUCT('FD inverse'!$A$18:$BH$18,'FD mesh'!$B$84:$BI$84,$E205:$BL205)+'FD inverse'!$A$18*$C206/Setup!$B$17+INDEX('FD inverse'!$A$18:$BH$18,1,'FD mesh'!$B$15+1)*Setup!$B$22</f>
        <v>19.2293641126158</v>
      </c>
      <c r="U206" s="0" t="n">
        <f aca="false">SUMPRODUCT('FD inverse'!$A$19:$BH$19,'FD mesh'!$B$84:$BI$84,$E205:$BL205)+'FD inverse'!$A$19*$C206/Setup!$B$17+INDEX('FD inverse'!$A$19:$BH$19,1,'FD mesh'!$B$15+1)*Setup!$B$22</f>
        <v>18.8790628606971</v>
      </c>
      <c r="V206" s="0" t="n">
        <f aca="false">SUMPRODUCT('FD inverse'!$A$20:$BH$20,'FD mesh'!$B$84:$BI$84,$E205:$BL205)+'FD inverse'!$A$20*$C206/Setup!$B$17+INDEX('FD inverse'!$A$20:$BH$20,1,'FD mesh'!$B$15+1)*Setup!$B$22</f>
        <v>18.5370630734553</v>
      </c>
      <c r="W206" s="0" t="n">
        <f aca="false">SUMPRODUCT('FD inverse'!$A$21:$BH$21,'FD mesh'!$B$84:$BI$84,$E205:$BL205)+'FD inverse'!$A$21*$C206/Setup!$B$17+INDEX('FD inverse'!$A$21:$BH$21,1,'FD mesh'!$B$15+1)*Setup!$B$22</f>
        <v>18.2027234332648</v>
      </c>
      <c r="X206" s="0" t="n">
        <f aca="false">SUMPRODUCT('FD inverse'!$A$22:$BH$22,'FD mesh'!$B$84:$BI$84,$E205:$BL205)+'FD inverse'!$A$22*$C206/Setup!$B$17+INDEX('FD inverse'!$A$22:$BH$22,1,'FD mesh'!$B$15+1)*Setup!$B$22</f>
        <v>17.8753961756927</v>
      </c>
      <c r="Y206" s="0" t="n">
        <f aca="false">SUMPRODUCT('FD inverse'!$A$23:$BH$23,'FD mesh'!$B$84:$BI$84,$E205:$BL205)+'FD inverse'!$A$23*$C206/Setup!$B$17+INDEX('FD inverse'!$A$23:$BH$23,1,'FD mesh'!$B$15+1)*Setup!$B$22</f>
        <v>17.5544281754652</v>
      </c>
      <c r="Z206" s="0" t="n">
        <f aca="false">SUMPRODUCT('FD inverse'!$A$24:$BH$24,'FD mesh'!$B$84:$BI$84,$E205:$BL205)+'FD inverse'!$A$24*$C206/Setup!$B$17+INDEX('FD inverse'!$A$24:$BH$24,1,'FD mesh'!$B$15+1)*Setup!$B$22</f>
        <v>17.2391618981185</v>
      </c>
      <c r="AA206" s="0" t="n">
        <f aca="false">SUMPRODUCT('FD inverse'!$A$25:$BH$25,'FD mesh'!$B$84:$BI$84,$E205:$BL205)+'FD inverse'!$A$25*$C206/Setup!$B$17+INDEX('FD inverse'!$A$25:$BH$25,1,'FD mesh'!$B$15+1)*Setup!$B$22</f>
        <v>16.9289362305361</v>
      </c>
      <c r="AB206" s="0" t="n">
        <f aca="false">SUMPRODUCT('FD inverse'!$A$26:$BH$26,'FD mesh'!$B$84:$BI$84,$E205:$BL205)+'FD inverse'!$A$26*$C206/Setup!$B$17+INDEX('FD inverse'!$A$26:$BH$26,1,'FD mesh'!$B$15+1)*Setup!$B$22</f>
        <v>16.6230872035315</v>
      </c>
      <c r="AC206" s="0" t="n">
        <f aca="false">SUMPRODUCT('FD inverse'!$A$27:$BH$27,'FD mesh'!$B$84:$BI$84,$E205:$BL205)+'FD inverse'!$A$27*$C206/Setup!$B$17+INDEX('FD inverse'!$A$27:$BH$27,1,'FD mesh'!$B$15+1)*Setup!$B$22</f>
        <v>16.3209486195868</v>
      </c>
      <c r="AD206" s="0" t="n">
        <f aca="false">SUMPRODUCT('FD inverse'!$A$28:$BH$28,'FD mesh'!$B$84:$BI$84,$E205:$BL205)+'FD inverse'!$A$28*$C206/Setup!$B$17+INDEX('FD inverse'!$A$28:$BH$28,1,'FD mesh'!$B$15+1)*Setup!$B$22</f>
        <v>16.0218525987976</v>
      </c>
      <c r="AE206" s="0" t="n">
        <f aca="false">SUMPRODUCT('FD inverse'!$A$29:$BH$29,'FD mesh'!$B$84:$BI$84,$E205:$BL205)+'FD inverse'!$A$29*$C206/Setup!$B$17+INDEX('FD inverse'!$A$29:$BH$29,1,'FD mesh'!$B$15+1)*Setup!$B$22</f>
        <v>15.7251300560134</v>
      </c>
      <c r="AF206" s="0" t="n">
        <f aca="false">SUMPRODUCT('FD inverse'!$A$30:$BH$30,'FD mesh'!$B$84:$BI$84,$E205:$BL205)+'FD inverse'!$A$30*$C206/Setup!$B$17+INDEX('FD inverse'!$A$30:$BH$30,1,'FD mesh'!$B$15+1)*Setup!$B$22</f>
        <v>15.4301111221033</v>
      </c>
      <c r="AG206" s="0" t="n">
        <f aca="false">SUMPRODUCT('FD inverse'!$A$31:$BH$31,'FD mesh'!$B$84:$BI$84,$E205:$BL205)+'FD inverse'!$A$31*$C206/Setup!$B$17+INDEX('FD inverse'!$A$31:$BH$31,1,'FD mesh'!$B$15+1)*Setup!$B$22</f>
        <v>15.1361255222178</v>
      </c>
      <c r="AH206" s="0" t="n">
        <f aca="false">SUMPRODUCT('FD inverse'!$A$32:$BH$32,'FD mesh'!$B$84:$BI$84,$E205:$BL205)+'FD inverse'!$A$32*$C206/Setup!$B$17+INDEX('FD inverse'!$A$32:$BH$32,1,'FD mesh'!$B$15+1)*Setup!$B$22</f>
        <v>15.1240542568107</v>
      </c>
      <c r="AI206" s="0" t="n">
        <f aca="false">SUMPRODUCT('FD inverse'!$A$33:$BH$33,'FD mesh'!$B$84:$BI$84,$E205:$BL205)+'FD inverse'!$A$33*$C206/Setup!$B$17+INDEX('FD inverse'!$A$33:$BH$33,1,'FD mesh'!$B$15+1)*Setup!$B$22</f>
        <v>15.1125592302816</v>
      </c>
      <c r="AJ206" s="0" t="n">
        <f aca="false">SUMPRODUCT('FD inverse'!$A$34:$BH$34,'FD mesh'!$B$84:$BI$84,$E205:$BL205)+'FD inverse'!$A$34*$C206/Setup!$B$17+INDEX('FD inverse'!$A$34:$BH$34,1,'FD mesh'!$B$15+1)*Setup!$B$22</f>
        <v>15.1015930922475</v>
      </c>
      <c r="AK206" s="0" t="n">
        <f aca="false">SUMPRODUCT('FD inverse'!$A$35:$BH$35,'FD mesh'!$B$84:$BI$84,$E205:$BL205)+'FD inverse'!$A$35*$C206/Setup!$B$17+INDEX('FD inverse'!$A$35:$BH$35,1,'FD mesh'!$B$15+1)*Setup!$B$22</f>
        <v>15.0911093374039</v>
      </c>
      <c r="AL206" s="0" t="n">
        <f aca="false">SUMPRODUCT('FD inverse'!$A$36:$BH$36,'FD mesh'!$B$84:$BI$84,$E205:$BL205)+'FD inverse'!$A$36*$C206/Setup!$B$17+INDEX('FD inverse'!$A$36:$BH$36,1,'FD mesh'!$B$15+1)*Setup!$B$22</f>
        <v>15.081062294932</v>
      </c>
      <c r="AM206" s="0" t="n">
        <f aca="false">SUMPRODUCT('FD inverse'!$A$37:$BH$37,'FD mesh'!$B$84:$BI$84,$E205:$BL205)+'FD inverse'!$A$37*$C206/Setup!$B$17+INDEX('FD inverse'!$A$37:$BH$37,1,'FD mesh'!$B$15+1)*Setup!$B$22</f>
        <v>15.071407101518</v>
      </c>
      <c r="AN206" s="0" t="n">
        <f aca="false">SUMPRODUCT('FD inverse'!$A$38:$BH$38,'FD mesh'!$B$84:$BI$84,$E205:$BL205)+'FD inverse'!$A$38*$C206/Setup!$B$17+INDEX('FD inverse'!$A$38:$BH$38,1,'FD mesh'!$B$15+1)*Setup!$B$22</f>
        <v>15.0620996600468</v>
      </c>
      <c r="AO206" s="0" t="n">
        <f aca="false">SUMPRODUCT('FD inverse'!$A$39:$BH$39,'FD mesh'!$B$84:$BI$84,$E205:$BL205)+'FD inverse'!$A$39*$C206/Setup!$B$17+INDEX('FD inverse'!$A$39:$BH$39,1,'FD mesh'!$B$15+1)*Setup!$B$22</f>
        <v>15.0530965858657</v>
      </c>
      <c r="AP206" s="0" t="n">
        <f aca="false">SUMPRODUCT('FD inverse'!$A$40:$BH$40,'FD mesh'!$B$84:$BI$84,$E205:$BL205)+'FD inverse'!$A$40*$C206/Setup!$B$17+INDEX('FD inverse'!$A$40:$BH$40,1,'FD mesh'!$B$15+1)*Setup!$B$22</f>
        <v>15.0443551423535</v>
      </c>
      <c r="AQ206" s="0" t="n">
        <f aca="false">SUMPRODUCT('FD inverse'!$A$41:$BH$41,'FD mesh'!$B$84:$BI$84,$E205:$BL205)+'FD inverse'!$A$41*$C206/Setup!$B$17+INDEX('FD inverse'!$A$41:$BH$41,1,'FD mesh'!$B$15+1)*Setup!$B$22</f>
        <v>15.0358331673911</v>
      </c>
      <c r="AR206" s="0" t="n">
        <f aca="false">SUMPRODUCT('FD inverse'!$A$42:$BH$42,'FD mesh'!$B$84:$BI$84,$E205:$BL205)+'FD inverse'!$A$42*$C206/Setup!$B$17+INDEX('FD inverse'!$A$42:$BH$42,1,'FD mesh'!$B$15+1)*Setup!$B$22</f>
        <v>15.0274889922001</v>
      </c>
      <c r="AS206" s="0" t="n">
        <f aca="false">SUMPRODUCT('FD inverse'!$A$43:$BH$43,'FD mesh'!$B$84:$BI$84,$E205:$BL205)+'FD inverse'!$A$43*$C206/Setup!$B$17+INDEX('FD inverse'!$A$43:$BH$43,1,'FD mesh'!$B$15+1)*Setup!$B$22</f>
        <v>0</v>
      </c>
      <c r="AT206" s="0" t="n">
        <f aca="false">SUMPRODUCT('FD inverse'!$A$44:$BH$44,'FD mesh'!$B$84:$BI$84,$E205:$BL205)+'FD inverse'!$A$44*$C206/Setup!$B$17+INDEX('FD inverse'!$A$44:$BH$44,1,'FD mesh'!$B$15+1)*Setup!$B$22</f>
        <v>0</v>
      </c>
      <c r="AU206" s="0" t="n">
        <f aca="false">SUMPRODUCT('FD inverse'!$A$45:$BH$45,'FD mesh'!$B$84:$BI$84,$E205:$BL205)+'FD inverse'!$A$45*$C206/Setup!$B$17+INDEX('FD inverse'!$A$45:$BH$45,1,'FD mesh'!$B$15+1)*Setup!$B$22</f>
        <v>0</v>
      </c>
      <c r="AV206" s="0" t="n">
        <f aca="false">SUMPRODUCT('FD inverse'!$A$46:$BH$46,'FD mesh'!$B$84:$BI$84,$E205:$BL205)+'FD inverse'!$A$46*$C206/Setup!$B$17+INDEX('FD inverse'!$A$46:$BH$46,1,'FD mesh'!$B$15+1)*Setup!$B$22</f>
        <v>0</v>
      </c>
      <c r="AW206" s="0" t="n">
        <f aca="false">SUMPRODUCT('FD inverse'!$A$47:$BH$47,'FD mesh'!$B$84:$BI$84,$E205:$BL205)+'FD inverse'!$A$47*$C206/Setup!$B$17+INDEX('FD inverse'!$A$47:$BH$47,1,'FD mesh'!$B$15+1)*Setup!$B$22</f>
        <v>0</v>
      </c>
      <c r="AX206" s="0" t="n">
        <f aca="false">SUMPRODUCT('FD inverse'!$A$48:$BH$48,'FD mesh'!$B$84:$BI$84,$E205:$BL205)+'FD inverse'!$A$48*$C206/Setup!$B$17+INDEX('FD inverse'!$A$48:$BH$48,1,'FD mesh'!$B$15+1)*Setup!$B$22</f>
        <v>0</v>
      </c>
      <c r="AY206" s="0" t="n">
        <f aca="false">SUMPRODUCT('FD inverse'!$A$49:$BH$49,'FD mesh'!$B$84:$BI$84,$E205:$BL205)+'FD inverse'!$A$49*$C206/Setup!$B$17+INDEX('FD inverse'!$A$49:$BH$49,1,'FD mesh'!$B$15+1)*Setup!$B$22</f>
        <v>0</v>
      </c>
      <c r="AZ206" s="0" t="n">
        <f aca="false">SUMPRODUCT('FD inverse'!$A$50:$BH$50,'FD mesh'!$B$84:$BI$84,$E205:$BL205)+'FD inverse'!$A$50*$C206/Setup!$B$17+INDEX('FD inverse'!$A$50:$BH$50,1,'FD mesh'!$B$15+1)*Setup!$B$22</f>
        <v>0</v>
      </c>
      <c r="BA206" s="0" t="n">
        <f aca="false">SUMPRODUCT('FD inverse'!$A$51:$BH$51,'FD mesh'!$B$84:$BI$84,$E205:$BL205)+'FD inverse'!$A$51*$C206/Setup!$B$17+INDEX('FD inverse'!$A$51:$BH$51,1,'FD mesh'!$B$15+1)*Setup!$B$22</f>
        <v>0</v>
      </c>
      <c r="BB206" s="0" t="n">
        <f aca="false">SUMPRODUCT('FD inverse'!$A$52:$BH$52,'FD mesh'!$B$84:$BI$84,$E205:$BL205)+'FD inverse'!$A$52*$C206/Setup!$B$17+INDEX('FD inverse'!$A$52:$BH$52,1,'FD mesh'!$B$15+1)*Setup!$B$22</f>
        <v>0</v>
      </c>
      <c r="BC206" s="0" t="n">
        <f aca="false">SUMPRODUCT('FD inverse'!$A$53:$BH$53,'FD mesh'!$B$84:$BI$84,$E205:$BL205)+'FD inverse'!$A$53*$C206/Setup!$B$17+INDEX('FD inverse'!$A$53:$BH$53,1,'FD mesh'!$B$15+1)*Setup!$B$22</f>
        <v>0</v>
      </c>
      <c r="BD206" s="0" t="n">
        <f aca="false">SUMPRODUCT('FD inverse'!$A$54:$BH$54,'FD mesh'!$B$84:$BI$84,$E205:$BL205)+'FD inverse'!$A$54*$C206/Setup!$B$17+INDEX('FD inverse'!$A$54:$BH$54,1,'FD mesh'!$B$15+1)*Setup!$B$22</f>
        <v>0</v>
      </c>
      <c r="BE206" s="0" t="n">
        <f aca="false">SUMPRODUCT('FD inverse'!$A$55:$BH$55,'FD mesh'!$B$84:$BI$84,$E205:$BL205)+'FD inverse'!$A$55*$C206/Setup!$B$17+INDEX('FD inverse'!$A$55:$BH$55,1,'FD mesh'!$B$15+1)*Setup!$B$22</f>
        <v>0</v>
      </c>
      <c r="BF206" s="0" t="n">
        <f aca="false">SUMPRODUCT('FD inverse'!$A$56:$BH$56,'FD mesh'!$B$84:$BI$84,$E205:$BL205)+'FD inverse'!$A$56*$C206/Setup!$B$17+INDEX('FD inverse'!$A$56:$BH$56,1,'FD mesh'!$B$15+1)*Setup!$B$22</f>
        <v>0</v>
      </c>
      <c r="BG206" s="0" t="n">
        <f aca="false">SUMPRODUCT('FD inverse'!$A$57:$BH$57,'FD mesh'!$B$84:$BI$84,$E205:$BL205)+'FD inverse'!$A$57*$C206/Setup!$B$17+INDEX('FD inverse'!$A$57:$BH$57,1,'FD mesh'!$B$15+1)*Setup!$B$22</f>
        <v>0</v>
      </c>
      <c r="BH206" s="0" t="n">
        <f aca="false">SUMPRODUCT('FD inverse'!$A$58:$BH$58,'FD mesh'!$B$84:$BI$84,$E205:$BL205)+'FD inverse'!$A$58*$C206/Setup!$B$17+INDEX('FD inverse'!$A$58:$BH$58,1,'FD mesh'!$B$15+1)*Setup!$B$22</f>
        <v>0</v>
      </c>
      <c r="BI206" s="0" t="n">
        <f aca="false">SUMPRODUCT('FD inverse'!$A$59:$BH$59,'FD mesh'!$B$84:$BI$84,$E205:$BL205)+'FD inverse'!$A$59*$C206/Setup!$B$17+INDEX('FD inverse'!$A$59:$BH$59,1,'FD mesh'!$B$15+1)*Setup!$B$22</f>
        <v>0</v>
      </c>
      <c r="BJ206" s="0" t="n">
        <f aca="false">SUMPRODUCT('FD inverse'!$A$60:$BH$60,'FD mesh'!$B$84:$BI$84,$E205:$BL205)+'FD inverse'!$A$60*$C206/Setup!$B$17+INDEX('FD inverse'!$A$60:$BH$60,1,'FD mesh'!$B$15+1)*Setup!$B$22</f>
        <v>0</v>
      </c>
      <c r="BK206" s="0" t="n">
        <f aca="false">SUMPRODUCT('FD inverse'!$A$61:$BH$61,'FD mesh'!$B$84:$BI$84,$E205:$BL205)+'FD inverse'!$A$61*$C206/Setup!$B$17+INDEX('FD inverse'!$A$61:$BH$61,1,'FD mesh'!$B$15+1)*Setup!$B$22</f>
        <v>0</v>
      </c>
      <c r="BL206" s="0" t="n">
        <f aca="false">SUMPRODUCT('FD inverse'!$A$62:$BH$62,'FD mesh'!$B$84:$BI$84,$E205:$BL205)+'FD inverse'!$A$62*$C206/Setup!$B$17+INDEX('FD inverse'!$A$62:$BH$62,1,'FD mesh'!$B$15+1)*Setup!$B$22</f>
        <v>0</v>
      </c>
    </row>
    <row r="207" customFormat="false" ht="15" hidden="false" customHeight="false" outlineLevel="0" collapsed="false">
      <c r="A207" s="0" t="n">
        <v>202</v>
      </c>
      <c r="B207" s="0" t="n">
        <f aca="false">A207*Setup!$B$11/3600</f>
        <v>16.8333333333333</v>
      </c>
      <c r="C207" s="0" t="n">
        <f aca="false">Setup!$B$7+Setup!$B$8*COS(2*PI()*(B207-Setup!$B$9)/24)</f>
        <v>27.9051840284797</v>
      </c>
      <c r="D207" s="0" t="n">
        <f aca="false">(C207-E207)/Setup!$B$17</f>
        <v>23.6088343640516</v>
      </c>
      <c r="E207" s="0" t="n">
        <f aca="false">SUMPRODUCT('FD inverse'!$A$3:$BH$3,'FD mesh'!$B$84:$BI$84,$E206:$BL206)+'FD inverse'!$A$3*$C207/Setup!$B$17+INDEX('FD inverse'!$A$3:$BH$3,1,'FD mesh'!$B$15+1)*Setup!$B$22</f>
        <v>24.836035561153</v>
      </c>
      <c r="F207" s="0" t="n">
        <f aca="false">SUMPRODUCT('FD inverse'!$A$4:$BH$4,'FD mesh'!$B$84:$BI$84,$E206:$BL206)+'FD inverse'!$A$4*$C207/Setup!$B$17+INDEX('FD inverse'!$A$4:$BH$4,1,'FD mesh'!$B$15+1)*Setup!$B$22</f>
        <v>24.1345033351577</v>
      </c>
      <c r="G207" s="0" t="n">
        <f aca="false">SUMPRODUCT('FD inverse'!$A$5:$BH$5,'FD mesh'!$B$84:$BI$84,$E206:$BL206)+'FD inverse'!$A$5*$C207/Setup!$B$17+INDEX('FD inverse'!$A$5:$BH$5,1,'FD mesh'!$B$15+1)*Setup!$B$22</f>
        <v>23.4373746731578</v>
      </c>
      <c r="H207" s="0" t="n">
        <f aca="false">SUMPRODUCT('FD inverse'!$A$6:$BH$6,'FD mesh'!$B$84:$BI$84,$E206:$BL206)+'FD inverse'!$A$6*$C207/Setup!$B$17+INDEX('FD inverse'!$A$6:$BH$6,1,'FD mesh'!$B$15+1)*Setup!$B$22</f>
        <v>21.1057516693697</v>
      </c>
      <c r="I207" s="0" t="n">
        <f aca="false">SUMPRODUCT('FD inverse'!$A$7:$BH$7,'FD mesh'!$B$84:$BI$84,$E206:$BL206)+'FD inverse'!$A$7*$C207/Setup!$B$17+INDEX('FD inverse'!$A$7:$BH$7,1,'FD mesh'!$B$15+1)*Setup!$B$22</f>
        <v>20.9080895691409</v>
      </c>
      <c r="J207" s="0" t="n">
        <f aca="false">SUMPRODUCT('FD inverse'!$A$8:$BH$8,'FD mesh'!$B$84:$BI$84,$E206:$BL206)+'FD inverse'!$A$8*$C207/Setup!$B$17+INDEX('FD inverse'!$A$8:$BH$8,1,'FD mesh'!$B$15+1)*Setup!$B$22</f>
        <v>20.7284802139293</v>
      </c>
      <c r="K207" s="0" t="n">
        <f aca="false">SUMPRODUCT('FD inverse'!$A$9:$BH$9,'FD mesh'!$B$84:$BI$84,$E206:$BL206)+'FD inverse'!$A$9*$C207/Setup!$B$17+INDEX('FD inverse'!$A$9:$BH$9,1,'FD mesh'!$B$15+1)*Setup!$B$22</f>
        <v>20.5675048000525</v>
      </c>
      <c r="L207" s="0" t="n">
        <f aca="false">SUMPRODUCT('FD inverse'!$A$10:$BH$10,'FD mesh'!$B$84:$BI$84,$E206:$BL206)+'FD inverse'!$A$10*$C207/Setup!$B$17+INDEX('FD inverse'!$A$10:$BH$10,1,'FD mesh'!$B$15+1)*Setup!$B$22</f>
        <v>20.4256390036711</v>
      </c>
      <c r="M207" s="0" t="n">
        <f aca="false">SUMPRODUCT('FD inverse'!$A$11:$BH$11,'FD mesh'!$B$84:$BI$84,$E206:$BL206)+'FD inverse'!$A$11*$C207/Setup!$B$17+INDEX('FD inverse'!$A$11:$BH$11,1,'FD mesh'!$B$15+1)*Setup!$B$22</f>
        <v>20.3032650875279</v>
      </c>
      <c r="N207" s="0" t="n">
        <f aca="false">SUMPRODUCT('FD inverse'!$A$12:$BH$12,'FD mesh'!$B$84:$BI$84,$E206:$BL206)+'FD inverse'!$A$12*$C207/Setup!$B$17+INDEX('FD inverse'!$A$12:$BH$12,1,'FD mesh'!$B$15+1)*Setup!$B$22</f>
        <v>20.2006824828617</v>
      </c>
      <c r="O207" s="0" t="n">
        <f aca="false">SUMPRODUCT('FD inverse'!$A$13:$BH$13,'FD mesh'!$B$84:$BI$84,$E206:$BL206)+'FD inverse'!$A$13*$C207/Setup!$B$17+INDEX('FD inverse'!$A$13:$BH$13,1,'FD mesh'!$B$15+1)*Setup!$B$22</f>
        <v>20.1181168162585</v>
      </c>
      <c r="P207" s="0" t="n">
        <f aca="false">SUMPRODUCT('FD inverse'!$A$14:$BH$14,'FD mesh'!$B$84:$BI$84,$E206:$BL206)+'FD inverse'!$A$14*$C207/Setup!$B$17+INDEX('FD inverse'!$A$14:$BH$14,1,'FD mesh'!$B$15+1)*Setup!$B$22</f>
        <v>20.0557273595245</v>
      </c>
      <c r="Q207" s="0" t="n">
        <f aca="false">SUMPRODUCT('FD inverse'!$A$15:$BH$15,'FD mesh'!$B$84:$BI$84,$E206:$BL206)+'FD inverse'!$A$15*$C207/Setup!$B$17+INDEX('FD inverse'!$A$15:$BH$15,1,'FD mesh'!$B$15+1)*Setup!$B$22</f>
        <v>20.0136128874091</v>
      </c>
      <c r="R207" s="0" t="n">
        <f aca="false">SUMPRODUCT('FD inverse'!$A$16:$BH$16,'FD mesh'!$B$84:$BI$84,$E206:$BL206)+'FD inverse'!$A$16*$C207/Setup!$B$17+INDEX('FD inverse'!$A$16:$BH$16,1,'FD mesh'!$B$15+1)*Setup!$B$22</f>
        <v>19.991815933453</v>
      </c>
      <c r="S207" s="0" t="n">
        <f aca="false">SUMPRODUCT('FD inverse'!$A$17:$BH$17,'FD mesh'!$B$84:$BI$84,$E206:$BL206)+'FD inverse'!$A$17*$C207/Setup!$B$17+INDEX('FD inverse'!$A$17:$BH$17,1,'FD mesh'!$B$15+1)*Setup!$B$22</f>
        <v>19.6209545511872</v>
      </c>
      <c r="T207" s="0" t="n">
        <f aca="false">SUMPRODUCT('FD inverse'!$A$18:$BH$18,'FD mesh'!$B$84:$BI$84,$E206:$BL206)+'FD inverse'!$A$18*$C207/Setup!$B$17+INDEX('FD inverse'!$A$18:$BH$18,1,'FD mesh'!$B$15+1)*Setup!$B$22</f>
        <v>19.2596145138363</v>
      </c>
      <c r="U207" s="0" t="n">
        <f aca="false">SUMPRODUCT('FD inverse'!$A$19:$BH$19,'FD mesh'!$B$84:$BI$84,$E206:$BL206)+'FD inverse'!$A$19*$C207/Setup!$B$17+INDEX('FD inverse'!$A$19:$BH$19,1,'FD mesh'!$B$15+1)*Setup!$B$22</f>
        <v>18.907176737416</v>
      </c>
      <c r="V207" s="0" t="n">
        <f aca="false">SUMPRODUCT('FD inverse'!$A$20:$BH$20,'FD mesh'!$B$84:$BI$84,$E206:$BL206)+'FD inverse'!$A$20*$C207/Setup!$B$17+INDEX('FD inverse'!$A$20:$BH$20,1,'FD mesh'!$B$15+1)*Setup!$B$22</f>
        <v>18.5630124732873</v>
      </c>
      <c r="W207" s="0" t="n">
        <f aca="false">SUMPRODUCT('FD inverse'!$A$21:$BH$21,'FD mesh'!$B$84:$BI$84,$E206:$BL206)+'FD inverse'!$A$21*$C207/Setup!$B$17+INDEX('FD inverse'!$A$21:$BH$21,1,'FD mesh'!$B$15+1)*Setup!$B$22</f>
        <v>18.2264847468235</v>
      </c>
      <c r="X207" s="0" t="n">
        <f aca="false">SUMPRODUCT('FD inverse'!$A$22:$BH$22,'FD mesh'!$B$84:$BI$84,$E206:$BL206)+'FD inverse'!$A$22*$C207/Setup!$B$17+INDEX('FD inverse'!$A$22:$BH$22,1,'FD mesh'!$B$15+1)*Setup!$B$22</f>
        <v>17.8969496354927</v>
      </c>
      <c r="Y207" s="0" t="n">
        <f aca="false">SUMPRODUCT('FD inverse'!$A$23:$BH$23,'FD mesh'!$B$84:$BI$84,$E206:$BL206)+'FD inverse'!$A$23*$C207/Setup!$B$17+INDEX('FD inverse'!$A$23:$BH$23,1,'FD mesh'!$B$15+1)*Setup!$B$22</f>
        <v>17.5737573994744</v>
      </c>
      <c r="Z207" s="0" t="n">
        <f aca="false">SUMPRODUCT('FD inverse'!$A$24:$BH$24,'FD mesh'!$B$84:$BI$84,$E206:$BL206)+'FD inverse'!$A$24*$C207/Setup!$B$17+INDEX('FD inverse'!$A$24:$BH$24,1,'FD mesh'!$B$15+1)*Setup!$B$22</f>
        <v>17.2562534779502</v>
      </c>
      <c r="AA207" s="0" t="n">
        <f aca="false">SUMPRODUCT('FD inverse'!$A$25:$BH$25,'FD mesh'!$B$84:$BI$84,$E206:$BL206)+'FD inverse'!$A$25*$C207/Setup!$B$17+INDEX('FD inverse'!$A$25:$BH$25,1,'FD mesh'!$B$15+1)*Setup!$B$22</f>
        <v>16.9437793642051</v>
      </c>
      <c r="AB207" s="0" t="n">
        <f aca="false">SUMPRODUCT('FD inverse'!$A$26:$BH$26,'FD mesh'!$B$84:$BI$84,$E206:$BL206)+'FD inverse'!$A$26*$C207/Setup!$B$17+INDEX('FD inverse'!$A$26:$BH$26,1,'FD mesh'!$B$15+1)*Setup!$B$22</f>
        <v>16.635673372654</v>
      </c>
      <c r="AC207" s="0" t="n">
        <f aca="false">SUMPRODUCT('FD inverse'!$A$27:$BH$27,'FD mesh'!$B$84:$BI$84,$E206:$BL206)+'FD inverse'!$A$27*$C207/Setup!$B$17+INDEX('FD inverse'!$A$27:$BH$27,1,'FD mesh'!$B$15+1)*Setup!$B$22</f>
        <v>16.3312713108732</v>
      </c>
      <c r="AD207" s="0" t="n">
        <f aca="false">SUMPRODUCT('FD inverse'!$A$28:$BH$28,'FD mesh'!$B$84:$BI$84,$E206:$BL206)+'FD inverse'!$A$28*$C207/Setup!$B$17+INDEX('FD inverse'!$A$28:$BH$28,1,'FD mesh'!$B$15+1)*Setup!$B$22</f>
        <v>16.029907069671</v>
      </c>
      <c r="AE207" s="0" t="n">
        <f aca="false">SUMPRODUCT('FD inverse'!$A$29:$BH$29,'FD mesh'!$B$84:$BI$84,$E206:$BL206)+'FD inverse'!$A$29*$C207/Setup!$B$17+INDEX('FD inverse'!$A$29:$BH$29,1,'FD mesh'!$B$15+1)*Setup!$B$22</f>
        <v>15.7309131441829</v>
      </c>
      <c r="AF207" s="0" t="n">
        <f aca="false">SUMPRODUCT('FD inverse'!$A$30:$BH$30,'FD mesh'!$B$84:$BI$84,$E206:$BL206)+'FD inverse'!$A$30*$C207/Setup!$B$17+INDEX('FD inverse'!$A$30:$BH$30,1,'FD mesh'!$B$15+1)*Setup!$B$22</f>
        <v>15.4336210989277</v>
      </c>
      <c r="AG207" s="0" t="n">
        <f aca="false">SUMPRODUCT('FD inverse'!$A$31:$BH$31,'FD mesh'!$B$84:$BI$84,$E206:$BL206)+'FD inverse'!$A$31*$C207/Setup!$B$17+INDEX('FD inverse'!$A$31:$BH$31,1,'FD mesh'!$B$15+1)*Setup!$B$22</f>
        <v>15.1373619897093</v>
      </c>
      <c r="AH207" s="0" t="n">
        <f aca="false">SUMPRODUCT('FD inverse'!$A$32:$BH$32,'FD mesh'!$B$84:$BI$84,$E206:$BL206)+'FD inverse'!$A$32*$C207/Setup!$B$17+INDEX('FD inverse'!$A$32:$BH$32,1,'FD mesh'!$B$15+1)*Setup!$B$22</f>
        <v>15.1251956681152</v>
      </c>
      <c r="AI207" s="0" t="n">
        <f aca="false">SUMPRODUCT('FD inverse'!$A$33:$BH$33,'FD mesh'!$B$84:$BI$84,$E206:$BL206)+'FD inverse'!$A$33*$C207/Setup!$B$17+INDEX('FD inverse'!$A$33:$BH$33,1,'FD mesh'!$B$15+1)*Setup!$B$22</f>
        <v>15.1136071552138</v>
      </c>
      <c r="AJ207" s="0" t="n">
        <f aca="false">SUMPRODUCT('FD inverse'!$A$34:$BH$34,'FD mesh'!$B$84:$BI$84,$E206:$BL206)+'FD inverse'!$A$34*$C207/Setup!$B$17+INDEX('FD inverse'!$A$34:$BH$34,1,'FD mesh'!$B$15+1)*Setup!$B$22</f>
        <v>15.1025491260501</v>
      </c>
      <c r="AK207" s="0" t="n">
        <f aca="false">SUMPRODUCT('FD inverse'!$A$35:$BH$35,'FD mesh'!$B$84:$BI$84,$E206:$BL206)+'FD inverse'!$A$35*$C207/Setup!$B$17+INDEX('FD inverse'!$A$35:$BH$35,1,'FD mesh'!$B$15+1)*Setup!$B$22</f>
        <v>15.0919750632179</v>
      </c>
      <c r="AL207" s="0" t="n">
        <f aca="false">SUMPRODUCT('FD inverse'!$A$36:$BH$36,'FD mesh'!$B$84:$BI$84,$E206:$BL206)+'FD inverse'!$A$36*$C207/Setup!$B$17+INDEX('FD inverse'!$A$36:$BH$36,1,'FD mesh'!$B$15+1)*Setup!$B$22</f>
        <v>15.081839250733</v>
      </c>
      <c r="AM207" s="0" t="n">
        <f aca="false">SUMPRODUCT('FD inverse'!$A$37:$BH$37,'FD mesh'!$B$84:$BI$84,$E206:$BL206)+'FD inverse'!$A$37*$C207/Setup!$B$17+INDEX('FD inverse'!$A$37:$BH$37,1,'FD mesh'!$B$15+1)*Setup!$B$22</f>
        <v>15.0720967511705</v>
      </c>
      <c r="AN207" s="0" t="n">
        <f aca="false">SUMPRODUCT('FD inverse'!$A$38:$BH$38,'FD mesh'!$B$84:$BI$84,$E206:$BL206)+'FD inverse'!$A$38*$C207/Setup!$B$17+INDEX('FD inverse'!$A$38:$BH$38,1,'FD mesh'!$B$15+1)*Setup!$B$22</f>
        <v>15.0627033681469</v>
      </c>
      <c r="AO207" s="0" t="n">
        <f aca="false">SUMPRODUCT('FD inverse'!$A$39:$BH$39,'FD mesh'!$B$84:$BI$84,$E206:$BL206)+'FD inverse'!$A$39*$C207/Setup!$B$17+INDEX('FD inverse'!$A$39:$BH$39,1,'FD mesh'!$B$15+1)*Setup!$B$22</f>
        <v>15.0536155960688</v>
      </c>
      <c r="AP207" s="0" t="n">
        <f aca="false">SUMPRODUCT('FD inverse'!$A$40:$BH$40,'FD mesh'!$B$84:$BI$84,$E206:$BL206)+'FD inverse'!$A$40*$C207/Setup!$B$17+INDEX('FD inverse'!$A$40:$BH$40,1,'FD mesh'!$B$15+1)*Setup!$B$22</f>
        <v>15.0447905589101</v>
      </c>
      <c r="AQ207" s="0" t="n">
        <f aca="false">SUMPRODUCT('FD inverse'!$A$41:$BH$41,'FD mesh'!$B$84:$BI$84,$E206:$BL206)+'FD inverse'!$A$41*$C207/Setup!$B$17+INDEX('FD inverse'!$A$41:$BH$41,1,'FD mesh'!$B$15+1)*Setup!$B$22</f>
        <v>15.0361859396414</v>
      </c>
      <c r="AR207" s="0" t="n">
        <f aca="false">SUMPRODUCT('FD inverse'!$A$42:$BH$42,'FD mesh'!$B$84:$BI$84,$E206:$BL206)+'FD inverse'!$A$42*$C207/Setup!$B$17+INDEX('FD inverse'!$A$42:$BH$42,1,'FD mesh'!$B$15+1)*Setup!$B$22</f>
        <v>15.0277599018114</v>
      </c>
      <c r="AS207" s="0" t="n">
        <f aca="false">SUMPRODUCT('FD inverse'!$A$43:$BH$43,'FD mesh'!$B$84:$BI$84,$E206:$BL206)+'FD inverse'!$A$43*$C207/Setup!$B$17+INDEX('FD inverse'!$A$43:$BH$43,1,'FD mesh'!$B$15+1)*Setup!$B$22</f>
        <v>0</v>
      </c>
      <c r="AT207" s="0" t="n">
        <f aca="false">SUMPRODUCT('FD inverse'!$A$44:$BH$44,'FD mesh'!$B$84:$BI$84,$E206:$BL206)+'FD inverse'!$A$44*$C207/Setup!$B$17+INDEX('FD inverse'!$A$44:$BH$44,1,'FD mesh'!$B$15+1)*Setup!$B$22</f>
        <v>0</v>
      </c>
      <c r="AU207" s="0" t="n">
        <f aca="false">SUMPRODUCT('FD inverse'!$A$45:$BH$45,'FD mesh'!$B$84:$BI$84,$E206:$BL206)+'FD inverse'!$A$45*$C207/Setup!$B$17+INDEX('FD inverse'!$A$45:$BH$45,1,'FD mesh'!$B$15+1)*Setup!$B$22</f>
        <v>0</v>
      </c>
      <c r="AV207" s="0" t="n">
        <f aca="false">SUMPRODUCT('FD inverse'!$A$46:$BH$46,'FD mesh'!$B$84:$BI$84,$E206:$BL206)+'FD inverse'!$A$46*$C207/Setup!$B$17+INDEX('FD inverse'!$A$46:$BH$46,1,'FD mesh'!$B$15+1)*Setup!$B$22</f>
        <v>0</v>
      </c>
      <c r="AW207" s="0" t="n">
        <f aca="false">SUMPRODUCT('FD inverse'!$A$47:$BH$47,'FD mesh'!$B$84:$BI$84,$E206:$BL206)+'FD inverse'!$A$47*$C207/Setup!$B$17+INDEX('FD inverse'!$A$47:$BH$47,1,'FD mesh'!$B$15+1)*Setup!$B$22</f>
        <v>0</v>
      </c>
      <c r="AX207" s="0" t="n">
        <f aca="false">SUMPRODUCT('FD inverse'!$A$48:$BH$48,'FD mesh'!$B$84:$BI$84,$E206:$BL206)+'FD inverse'!$A$48*$C207/Setup!$B$17+INDEX('FD inverse'!$A$48:$BH$48,1,'FD mesh'!$B$15+1)*Setup!$B$22</f>
        <v>0</v>
      </c>
      <c r="AY207" s="0" t="n">
        <f aca="false">SUMPRODUCT('FD inverse'!$A$49:$BH$49,'FD mesh'!$B$84:$BI$84,$E206:$BL206)+'FD inverse'!$A$49*$C207/Setup!$B$17+INDEX('FD inverse'!$A$49:$BH$49,1,'FD mesh'!$B$15+1)*Setup!$B$22</f>
        <v>0</v>
      </c>
      <c r="AZ207" s="0" t="n">
        <f aca="false">SUMPRODUCT('FD inverse'!$A$50:$BH$50,'FD mesh'!$B$84:$BI$84,$E206:$BL206)+'FD inverse'!$A$50*$C207/Setup!$B$17+INDEX('FD inverse'!$A$50:$BH$50,1,'FD mesh'!$B$15+1)*Setup!$B$22</f>
        <v>0</v>
      </c>
      <c r="BA207" s="0" t="n">
        <f aca="false">SUMPRODUCT('FD inverse'!$A$51:$BH$51,'FD mesh'!$B$84:$BI$84,$E206:$BL206)+'FD inverse'!$A$51*$C207/Setup!$B$17+INDEX('FD inverse'!$A$51:$BH$51,1,'FD mesh'!$B$15+1)*Setup!$B$22</f>
        <v>0</v>
      </c>
      <c r="BB207" s="0" t="n">
        <f aca="false">SUMPRODUCT('FD inverse'!$A$52:$BH$52,'FD mesh'!$B$84:$BI$84,$E206:$BL206)+'FD inverse'!$A$52*$C207/Setup!$B$17+INDEX('FD inverse'!$A$52:$BH$52,1,'FD mesh'!$B$15+1)*Setup!$B$22</f>
        <v>0</v>
      </c>
      <c r="BC207" s="0" t="n">
        <f aca="false">SUMPRODUCT('FD inverse'!$A$53:$BH$53,'FD mesh'!$B$84:$BI$84,$E206:$BL206)+'FD inverse'!$A$53*$C207/Setup!$B$17+INDEX('FD inverse'!$A$53:$BH$53,1,'FD mesh'!$B$15+1)*Setup!$B$22</f>
        <v>0</v>
      </c>
      <c r="BD207" s="0" t="n">
        <f aca="false">SUMPRODUCT('FD inverse'!$A$54:$BH$54,'FD mesh'!$B$84:$BI$84,$E206:$BL206)+'FD inverse'!$A$54*$C207/Setup!$B$17+INDEX('FD inverse'!$A$54:$BH$54,1,'FD mesh'!$B$15+1)*Setup!$B$22</f>
        <v>0</v>
      </c>
      <c r="BE207" s="0" t="n">
        <f aca="false">SUMPRODUCT('FD inverse'!$A$55:$BH$55,'FD mesh'!$B$84:$BI$84,$E206:$BL206)+'FD inverse'!$A$55*$C207/Setup!$B$17+INDEX('FD inverse'!$A$55:$BH$55,1,'FD mesh'!$B$15+1)*Setup!$B$22</f>
        <v>0</v>
      </c>
      <c r="BF207" s="0" t="n">
        <f aca="false">SUMPRODUCT('FD inverse'!$A$56:$BH$56,'FD mesh'!$B$84:$BI$84,$E206:$BL206)+'FD inverse'!$A$56*$C207/Setup!$B$17+INDEX('FD inverse'!$A$56:$BH$56,1,'FD mesh'!$B$15+1)*Setup!$B$22</f>
        <v>0</v>
      </c>
      <c r="BG207" s="0" t="n">
        <f aca="false">SUMPRODUCT('FD inverse'!$A$57:$BH$57,'FD mesh'!$B$84:$BI$84,$E206:$BL206)+'FD inverse'!$A$57*$C207/Setup!$B$17+INDEX('FD inverse'!$A$57:$BH$57,1,'FD mesh'!$B$15+1)*Setup!$B$22</f>
        <v>0</v>
      </c>
      <c r="BH207" s="0" t="n">
        <f aca="false">SUMPRODUCT('FD inverse'!$A$58:$BH$58,'FD mesh'!$B$84:$BI$84,$E206:$BL206)+'FD inverse'!$A$58*$C207/Setup!$B$17+INDEX('FD inverse'!$A$58:$BH$58,1,'FD mesh'!$B$15+1)*Setup!$B$22</f>
        <v>0</v>
      </c>
      <c r="BI207" s="0" t="n">
        <f aca="false">SUMPRODUCT('FD inverse'!$A$59:$BH$59,'FD mesh'!$B$84:$BI$84,$E206:$BL206)+'FD inverse'!$A$59*$C207/Setup!$B$17+INDEX('FD inverse'!$A$59:$BH$59,1,'FD mesh'!$B$15+1)*Setup!$B$22</f>
        <v>0</v>
      </c>
      <c r="BJ207" s="0" t="n">
        <f aca="false">SUMPRODUCT('FD inverse'!$A$60:$BH$60,'FD mesh'!$B$84:$BI$84,$E206:$BL206)+'FD inverse'!$A$60*$C207/Setup!$B$17+INDEX('FD inverse'!$A$60:$BH$60,1,'FD mesh'!$B$15+1)*Setup!$B$22</f>
        <v>0</v>
      </c>
      <c r="BK207" s="0" t="n">
        <f aca="false">SUMPRODUCT('FD inverse'!$A$61:$BH$61,'FD mesh'!$B$84:$BI$84,$E206:$BL206)+'FD inverse'!$A$61*$C207/Setup!$B$17+INDEX('FD inverse'!$A$61:$BH$61,1,'FD mesh'!$B$15+1)*Setup!$B$22</f>
        <v>0</v>
      </c>
      <c r="BL207" s="0" t="n">
        <f aca="false">SUMPRODUCT('FD inverse'!$A$62:$BH$62,'FD mesh'!$B$84:$BI$84,$E206:$BL206)+'FD inverse'!$A$62*$C207/Setup!$B$17+INDEX('FD inverse'!$A$62:$BH$62,1,'FD mesh'!$B$15+1)*Setup!$B$22</f>
        <v>0</v>
      </c>
    </row>
    <row r="208" customFormat="false" ht="15" hidden="false" customHeight="false" outlineLevel="0" collapsed="false">
      <c r="A208" s="0" t="n">
        <v>203</v>
      </c>
      <c r="B208" s="0" t="n">
        <f aca="false">A208*Setup!$B$11/3600</f>
        <v>16.9166666666667</v>
      </c>
      <c r="C208" s="0" t="n">
        <f aca="false">Setup!$B$7+Setup!$B$8*COS(2*PI()*(B208-Setup!$B$9)/24)</f>
        <v>27.885368279253</v>
      </c>
      <c r="D208" s="0" t="n">
        <f aca="false">(C208-E208)/Setup!$B$17</f>
        <v>23.4262272494676</v>
      </c>
      <c r="E208" s="0" t="n">
        <f aca="false">SUMPRODUCT('FD inverse'!$A$3:$BH$3,'FD mesh'!$B$84:$BI$84,$E207:$BL207)+'FD inverse'!$A$3*$C208/Setup!$B$17+INDEX('FD inverse'!$A$3:$BH$3,1,'FD mesh'!$B$15+1)*Setup!$B$22</f>
        <v>24.8399587368223</v>
      </c>
      <c r="F208" s="0" t="n">
        <f aca="false">SUMPRODUCT('FD inverse'!$A$4:$BH$4,'FD mesh'!$B$84:$BI$84,$E207:$BL207)+'FD inverse'!$A$4*$C208/Setup!$B$17+INDEX('FD inverse'!$A$4:$BH$4,1,'FD mesh'!$B$15+1)*Setup!$B$22</f>
        <v>24.1436009761016</v>
      </c>
      <c r="G208" s="0" t="n">
        <f aca="false">SUMPRODUCT('FD inverse'!$A$5:$BH$5,'FD mesh'!$B$84:$BI$84,$E207:$BL207)+'FD inverse'!$A$5*$C208/Setup!$B$17+INDEX('FD inverse'!$A$5:$BH$5,1,'FD mesh'!$B$15+1)*Setup!$B$22</f>
        <v>23.4511918442629</v>
      </c>
      <c r="H208" s="0" t="n">
        <f aca="false">SUMPRODUCT('FD inverse'!$A$6:$BH$6,'FD mesh'!$B$84:$BI$84,$E207:$BL207)+'FD inverse'!$A$6*$C208/Setup!$B$17+INDEX('FD inverse'!$A$6:$BH$6,1,'FD mesh'!$B$15+1)*Setup!$B$22</f>
        <v>21.1347721818824</v>
      </c>
      <c r="I208" s="0" t="n">
        <f aca="false">SUMPRODUCT('FD inverse'!$A$7:$BH$7,'FD mesh'!$B$84:$BI$84,$E207:$BL207)+'FD inverse'!$A$7*$C208/Setup!$B$17+INDEX('FD inverse'!$A$7:$BH$7,1,'FD mesh'!$B$15+1)*Setup!$B$22</f>
        <v>20.9383399145663</v>
      </c>
      <c r="J208" s="0" t="n">
        <f aca="false">SUMPRODUCT('FD inverse'!$A$8:$BH$8,'FD mesh'!$B$84:$BI$84,$E207:$BL207)+'FD inverse'!$A$8*$C208/Setup!$B$17+INDEX('FD inverse'!$A$8:$BH$8,1,'FD mesh'!$B$15+1)*Setup!$B$22</f>
        <v>20.7597544587106</v>
      </c>
      <c r="K208" s="0" t="n">
        <f aca="false">SUMPRODUCT('FD inverse'!$A$9:$BH$9,'FD mesh'!$B$84:$BI$84,$E207:$BL207)+'FD inverse'!$A$9*$C208/Setup!$B$17+INDEX('FD inverse'!$A$9:$BH$9,1,'FD mesh'!$B$15+1)*Setup!$B$22</f>
        <v>20.5996198847318</v>
      </c>
      <c r="L208" s="0" t="n">
        <f aca="false">SUMPRODUCT('FD inverse'!$A$10:$BH$10,'FD mesh'!$B$84:$BI$84,$E207:$BL207)+'FD inverse'!$A$10*$C208/Setup!$B$17+INDEX('FD inverse'!$A$10:$BH$10,1,'FD mesh'!$B$15+1)*Setup!$B$22</f>
        <v>20.4584322633661</v>
      </c>
      <c r="M208" s="0" t="n">
        <f aca="false">SUMPRODUCT('FD inverse'!$A$11:$BH$11,'FD mesh'!$B$84:$BI$84,$E207:$BL207)+'FD inverse'!$A$11*$C208/Setup!$B$17+INDEX('FD inverse'!$A$11:$BH$11,1,'FD mesh'!$B$15+1)*Setup!$B$22</f>
        <v>20.3365916978677</v>
      </c>
      <c r="N208" s="0" t="n">
        <f aca="false">SUMPRODUCT('FD inverse'!$A$12:$BH$12,'FD mesh'!$B$84:$BI$84,$E207:$BL207)+'FD inverse'!$A$12*$C208/Setup!$B$17+INDEX('FD inverse'!$A$12:$BH$12,1,'FD mesh'!$B$15+1)*Setup!$B$22</f>
        <v>20.2344128493839</v>
      </c>
      <c r="O208" s="0" t="n">
        <f aca="false">SUMPRODUCT('FD inverse'!$A$13:$BH$13,'FD mesh'!$B$84:$BI$84,$E207:$BL207)+'FD inverse'!$A$13*$C208/Setup!$B$17+INDEX('FD inverse'!$A$13:$BH$13,1,'FD mesh'!$B$15+1)*Setup!$B$22</f>
        <v>20.1521339221522</v>
      </c>
      <c r="P208" s="0" t="n">
        <f aca="false">SUMPRODUCT('FD inverse'!$A$14:$BH$14,'FD mesh'!$B$84:$BI$84,$E207:$BL207)+'FD inverse'!$A$14*$C208/Setup!$B$17+INDEX('FD inverse'!$A$14:$BH$14,1,'FD mesh'!$B$15+1)*Setup!$B$22</f>
        <v>20.0899240839433</v>
      </c>
      <c r="Q208" s="0" t="n">
        <f aca="false">SUMPRODUCT('FD inverse'!$A$15:$BH$15,'FD mesh'!$B$84:$BI$84,$E207:$BL207)+'FD inverse'!$A$15*$C208/Setup!$B$17+INDEX('FD inverse'!$A$15:$BH$15,1,'FD mesh'!$B$15+1)*Setup!$B$22</f>
        <v>20.0478893043886</v>
      </c>
      <c r="R208" s="0" t="n">
        <f aca="false">SUMPRODUCT('FD inverse'!$A$16:$BH$16,'FD mesh'!$B$84:$BI$84,$E207:$BL207)+'FD inverse'!$A$16*$C208/Setup!$B$17+INDEX('FD inverse'!$A$16:$BH$16,1,'FD mesh'!$B$15+1)*Setup!$B$22</f>
        <v>20.0260765997481</v>
      </c>
      <c r="S208" s="0" t="n">
        <f aca="false">SUMPRODUCT('FD inverse'!$A$17:$BH$17,'FD mesh'!$B$84:$BI$84,$E207:$BL207)+'FD inverse'!$A$17*$C208/Setup!$B$17+INDEX('FD inverse'!$A$17:$BH$17,1,'FD mesh'!$B$15+1)*Setup!$B$22</f>
        <v>19.6531711222046</v>
      </c>
      <c r="T208" s="0" t="n">
        <f aca="false">SUMPRODUCT('FD inverse'!$A$18:$BH$18,'FD mesh'!$B$84:$BI$84,$E207:$BL207)+'FD inverse'!$A$18*$C208/Setup!$B$17+INDEX('FD inverse'!$A$18:$BH$18,1,'FD mesh'!$B$15+1)*Setup!$B$22</f>
        <v>19.2897465212749</v>
      </c>
      <c r="U208" s="0" t="n">
        <f aca="false">SUMPRODUCT('FD inverse'!$A$19:$BH$19,'FD mesh'!$B$84:$BI$84,$E207:$BL207)+'FD inverse'!$A$19*$C208/Setup!$B$17+INDEX('FD inverse'!$A$19:$BH$19,1,'FD mesh'!$B$15+1)*Setup!$B$22</f>
        <v>18.9351893396771</v>
      </c>
      <c r="V208" s="0" t="n">
        <f aca="false">SUMPRODUCT('FD inverse'!$A$20:$BH$20,'FD mesh'!$B$84:$BI$84,$E207:$BL207)+'FD inverse'!$A$20*$C208/Setup!$B$17+INDEX('FD inverse'!$A$20:$BH$20,1,'FD mesh'!$B$15+1)*Setup!$B$22</f>
        <v>18.5888758667446</v>
      </c>
      <c r="W208" s="0" t="n">
        <f aca="false">SUMPRODUCT('FD inverse'!$A$21:$BH$21,'FD mesh'!$B$84:$BI$84,$E207:$BL207)+'FD inverse'!$A$21*$C208/Setup!$B$17+INDEX('FD inverse'!$A$21:$BH$21,1,'FD mesh'!$B$15+1)*Setup!$B$22</f>
        <v>18.2501736210296</v>
      </c>
      <c r="X208" s="0" t="n">
        <f aca="false">SUMPRODUCT('FD inverse'!$A$22:$BH$22,'FD mesh'!$B$84:$BI$84,$E207:$BL207)+'FD inverse'!$A$22*$C208/Setup!$B$17+INDEX('FD inverse'!$A$22:$BH$22,1,'FD mesh'!$B$15+1)*Setup!$B$22</f>
        <v>17.9184426725809</v>
      </c>
      <c r="Y208" s="0" t="n">
        <f aca="false">SUMPRODUCT('FD inverse'!$A$23:$BH$23,'FD mesh'!$B$84:$BI$84,$E207:$BL207)+'FD inverse'!$A$23*$C208/Setup!$B$17+INDEX('FD inverse'!$A$23:$BH$23,1,'FD mesh'!$B$15+1)*Setup!$B$22</f>
        <v>17.593036817904</v>
      </c>
      <c r="Z208" s="0" t="n">
        <f aca="false">SUMPRODUCT('FD inverse'!$A$24:$BH$24,'FD mesh'!$B$84:$BI$84,$E207:$BL207)+'FD inverse'!$A$24*$C208/Setup!$B$17+INDEX('FD inverse'!$A$24:$BH$24,1,'FD mesh'!$B$15+1)*Setup!$B$22</f>
        <v>17.2733046206506</v>
      </c>
      <c r="AA208" s="0" t="n">
        <f aca="false">SUMPRODUCT('FD inverse'!$A$25:$BH$25,'FD mesh'!$B$84:$BI$84,$E207:$BL207)+'FD inverse'!$A$25*$C208/Setup!$B$17+INDEX('FD inverse'!$A$25:$BH$25,1,'FD mesh'!$B$15+1)*Setup!$B$22</f>
        <v>16.9585903311062</v>
      </c>
      <c r="AB208" s="0" t="n">
        <f aca="false">SUMPRODUCT('FD inverse'!$A$26:$BH$26,'FD mesh'!$B$84:$BI$84,$E207:$BL207)+'FD inverse'!$A$26*$C208/Setup!$B$17+INDEX('FD inverse'!$A$26:$BH$26,1,'FD mesh'!$B$15+1)*Setup!$B$22</f>
        <v>16.6482346975355</v>
      </c>
      <c r="AC208" s="0" t="n">
        <f aca="false">SUMPRODUCT('FD inverse'!$A$27:$BH$27,'FD mesh'!$B$84:$BI$84,$E207:$BL207)+'FD inverse'!$A$27*$C208/Setup!$B$17+INDEX('FD inverse'!$A$27:$BH$27,1,'FD mesh'!$B$15+1)*Setup!$B$22</f>
        <v>16.34157568243</v>
      </c>
      <c r="AD208" s="0" t="n">
        <f aca="false">SUMPRODUCT('FD inverse'!$A$28:$BH$28,'FD mesh'!$B$84:$BI$84,$E207:$BL207)+'FD inverse'!$A$28*$C208/Setup!$B$17+INDEX('FD inverse'!$A$28:$BH$28,1,'FD mesh'!$B$15+1)*Setup!$B$22</f>
        <v>16.0379490966684</v>
      </c>
      <c r="AE208" s="0" t="n">
        <f aca="false">SUMPRODUCT('FD inverse'!$A$29:$BH$29,'FD mesh'!$B$84:$BI$84,$E207:$BL207)+'FD inverse'!$A$29*$C208/Setup!$B$17+INDEX('FD inverse'!$A$29:$BH$29,1,'FD mesh'!$B$15+1)*Setup!$B$22</f>
        <v>15.736689164566</v>
      </c>
      <c r="AF208" s="0" t="n">
        <f aca="false">SUMPRODUCT('FD inverse'!$A$30:$BH$30,'FD mesh'!$B$84:$BI$84,$E207:$BL207)+'FD inverse'!$A$30*$C208/Setup!$B$17+INDEX('FD inverse'!$A$30:$BH$30,1,'FD mesh'!$B$15+1)*Setup!$B$22</f>
        <v>15.4371290327477</v>
      </c>
      <c r="AG208" s="0" t="n">
        <f aca="false">SUMPRODUCT('FD inverse'!$A$31:$BH$31,'FD mesh'!$B$84:$BI$84,$E207:$BL207)+'FD inverse'!$A$31*$C208/Setup!$B$17+INDEX('FD inverse'!$A$31:$BH$31,1,'FD mesh'!$B$15+1)*Setup!$B$22</f>
        <v>15.1386012357394</v>
      </c>
      <c r="AH208" s="0" t="n">
        <f aca="false">SUMPRODUCT('FD inverse'!$A$32:$BH$32,'FD mesh'!$B$84:$BI$84,$E207:$BL207)+'FD inverse'!$A$32*$C208/Setup!$B$17+INDEX('FD inverse'!$A$32:$BH$32,1,'FD mesh'!$B$15+1)*Setup!$B$22</f>
        <v>15.1263400122797</v>
      </c>
      <c r="AI208" s="0" t="n">
        <f aca="false">SUMPRODUCT('FD inverse'!$A$33:$BH$33,'FD mesh'!$B$84:$BI$84,$E207:$BL207)+'FD inverse'!$A$33*$C208/Setup!$B$17+INDEX('FD inverse'!$A$33:$BH$33,1,'FD mesh'!$B$15+1)*Setup!$B$22</f>
        <v>15.114658082194</v>
      </c>
      <c r="AJ208" s="0" t="n">
        <f aca="false">SUMPRODUCT('FD inverse'!$A$34:$BH$34,'FD mesh'!$B$84:$BI$84,$E207:$BL207)+'FD inverse'!$A$34*$C208/Setup!$B$17+INDEX('FD inverse'!$A$34:$BH$34,1,'FD mesh'!$B$15+1)*Setup!$B$22</f>
        <v>15.1035081555518</v>
      </c>
      <c r="AK208" s="0" t="n">
        <f aca="false">SUMPRODUCT('FD inverse'!$A$35:$BH$35,'FD mesh'!$B$84:$BI$84,$E207:$BL207)+'FD inverse'!$A$35*$C208/Setup!$B$17+INDEX('FD inverse'!$A$35:$BH$35,1,'FD mesh'!$B$15+1)*Setup!$B$22</f>
        <v>15.0928437117329</v>
      </c>
      <c r="AL208" s="0" t="n">
        <f aca="false">SUMPRODUCT('FD inverse'!$A$36:$BH$36,'FD mesh'!$B$84:$BI$84,$E207:$BL207)+'FD inverse'!$A$36*$C208/Setup!$B$17+INDEX('FD inverse'!$A$36:$BH$36,1,'FD mesh'!$B$15+1)*Setup!$B$22</f>
        <v>15.0826189978</v>
      </c>
      <c r="AM208" s="0" t="n">
        <f aca="false">SUMPRODUCT('FD inverse'!$A$37:$BH$37,'FD mesh'!$B$84:$BI$84,$E207:$BL207)+'FD inverse'!$A$37*$C208/Setup!$B$17+INDEX('FD inverse'!$A$37:$BH$37,1,'FD mesh'!$B$15+1)*Setup!$B$22</f>
        <v>15.0727890097924</v>
      </c>
      <c r="AN208" s="0" t="n">
        <f aca="false">SUMPRODUCT('FD inverse'!$A$38:$BH$38,'FD mesh'!$B$84:$BI$84,$E207:$BL207)+'FD inverse'!$A$38*$C208/Setup!$B$17+INDEX('FD inverse'!$A$38:$BH$38,1,'FD mesh'!$B$15+1)*Setup!$B$22</f>
        <v>15.0633094590441</v>
      </c>
      <c r="AO208" s="0" t="n">
        <f aca="false">SUMPRODUCT('FD inverse'!$A$39:$BH$39,'FD mesh'!$B$84:$BI$84,$E207:$BL207)+'FD inverse'!$A$39*$C208/Setup!$B$17+INDEX('FD inverse'!$A$39:$BH$39,1,'FD mesh'!$B$15+1)*Setup!$B$22</f>
        <v>15.0541367254683</v>
      </c>
      <c r="AP208" s="0" t="n">
        <f aca="false">SUMPRODUCT('FD inverse'!$A$40:$BH$40,'FD mesh'!$B$84:$BI$84,$E207:$BL207)+'FD inverse'!$A$40*$C208/Setup!$B$17+INDEX('FD inverse'!$A$40:$BH$40,1,'FD mesh'!$B$15+1)*Setup!$B$22</f>
        <v>15.0452277995977</v>
      </c>
      <c r="AQ208" s="0" t="n">
        <f aca="false">SUMPRODUCT('FD inverse'!$A$41:$BH$41,'FD mesh'!$B$84:$BI$84,$E207:$BL207)+'FD inverse'!$A$41*$C208/Setup!$B$17+INDEX('FD inverse'!$A$41:$BH$41,1,'FD mesh'!$B$15+1)*Setup!$B$22</f>
        <v>15.0365402150343</v>
      </c>
      <c r="AR208" s="0" t="n">
        <f aca="false">SUMPRODUCT('FD inverse'!$A$42:$BH$42,'FD mesh'!$B$84:$BI$84,$E207:$BL207)+'FD inverse'!$A$42*$C208/Setup!$B$17+INDEX('FD inverse'!$A$42:$BH$42,1,'FD mesh'!$B$15+1)*Setup!$B$22</f>
        <v>15.0280319728349</v>
      </c>
      <c r="AS208" s="0" t="n">
        <f aca="false">SUMPRODUCT('FD inverse'!$A$43:$BH$43,'FD mesh'!$B$84:$BI$84,$E207:$BL207)+'FD inverse'!$A$43*$C208/Setup!$B$17+INDEX('FD inverse'!$A$43:$BH$43,1,'FD mesh'!$B$15+1)*Setup!$B$22</f>
        <v>0</v>
      </c>
      <c r="AT208" s="0" t="n">
        <f aca="false">SUMPRODUCT('FD inverse'!$A$44:$BH$44,'FD mesh'!$B$84:$BI$84,$E207:$BL207)+'FD inverse'!$A$44*$C208/Setup!$B$17+INDEX('FD inverse'!$A$44:$BH$44,1,'FD mesh'!$B$15+1)*Setup!$B$22</f>
        <v>0</v>
      </c>
      <c r="AU208" s="0" t="n">
        <f aca="false">SUMPRODUCT('FD inverse'!$A$45:$BH$45,'FD mesh'!$B$84:$BI$84,$E207:$BL207)+'FD inverse'!$A$45*$C208/Setup!$B$17+INDEX('FD inverse'!$A$45:$BH$45,1,'FD mesh'!$B$15+1)*Setup!$B$22</f>
        <v>0</v>
      </c>
      <c r="AV208" s="0" t="n">
        <f aca="false">SUMPRODUCT('FD inverse'!$A$46:$BH$46,'FD mesh'!$B$84:$BI$84,$E207:$BL207)+'FD inverse'!$A$46*$C208/Setup!$B$17+INDEX('FD inverse'!$A$46:$BH$46,1,'FD mesh'!$B$15+1)*Setup!$B$22</f>
        <v>0</v>
      </c>
      <c r="AW208" s="0" t="n">
        <f aca="false">SUMPRODUCT('FD inverse'!$A$47:$BH$47,'FD mesh'!$B$84:$BI$84,$E207:$BL207)+'FD inverse'!$A$47*$C208/Setup!$B$17+INDEX('FD inverse'!$A$47:$BH$47,1,'FD mesh'!$B$15+1)*Setup!$B$22</f>
        <v>0</v>
      </c>
      <c r="AX208" s="0" t="n">
        <f aca="false">SUMPRODUCT('FD inverse'!$A$48:$BH$48,'FD mesh'!$B$84:$BI$84,$E207:$BL207)+'FD inverse'!$A$48*$C208/Setup!$B$17+INDEX('FD inverse'!$A$48:$BH$48,1,'FD mesh'!$B$15+1)*Setup!$B$22</f>
        <v>0</v>
      </c>
      <c r="AY208" s="0" t="n">
        <f aca="false">SUMPRODUCT('FD inverse'!$A$49:$BH$49,'FD mesh'!$B$84:$BI$84,$E207:$BL207)+'FD inverse'!$A$49*$C208/Setup!$B$17+INDEX('FD inverse'!$A$49:$BH$49,1,'FD mesh'!$B$15+1)*Setup!$B$22</f>
        <v>0</v>
      </c>
      <c r="AZ208" s="0" t="n">
        <f aca="false">SUMPRODUCT('FD inverse'!$A$50:$BH$50,'FD mesh'!$B$84:$BI$84,$E207:$BL207)+'FD inverse'!$A$50*$C208/Setup!$B$17+INDEX('FD inverse'!$A$50:$BH$50,1,'FD mesh'!$B$15+1)*Setup!$B$22</f>
        <v>0</v>
      </c>
      <c r="BA208" s="0" t="n">
        <f aca="false">SUMPRODUCT('FD inverse'!$A$51:$BH$51,'FD mesh'!$B$84:$BI$84,$E207:$BL207)+'FD inverse'!$A$51*$C208/Setup!$B$17+INDEX('FD inverse'!$A$51:$BH$51,1,'FD mesh'!$B$15+1)*Setup!$B$22</f>
        <v>0</v>
      </c>
      <c r="BB208" s="0" t="n">
        <f aca="false">SUMPRODUCT('FD inverse'!$A$52:$BH$52,'FD mesh'!$B$84:$BI$84,$E207:$BL207)+'FD inverse'!$A$52*$C208/Setup!$B$17+INDEX('FD inverse'!$A$52:$BH$52,1,'FD mesh'!$B$15+1)*Setup!$B$22</f>
        <v>0</v>
      </c>
      <c r="BC208" s="0" t="n">
        <f aca="false">SUMPRODUCT('FD inverse'!$A$53:$BH$53,'FD mesh'!$B$84:$BI$84,$E207:$BL207)+'FD inverse'!$A$53*$C208/Setup!$B$17+INDEX('FD inverse'!$A$53:$BH$53,1,'FD mesh'!$B$15+1)*Setup!$B$22</f>
        <v>0</v>
      </c>
      <c r="BD208" s="0" t="n">
        <f aca="false">SUMPRODUCT('FD inverse'!$A$54:$BH$54,'FD mesh'!$B$84:$BI$84,$E207:$BL207)+'FD inverse'!$A$54*$C208/Setup!$B$17+INDEX('FD inverse'!$A$54:$BH$54,1,'FD mesh'!$B$15+1)*Setup!$B$22</f>
        <v>0</v>
      </c>
      <c r="BE208" s="0" t="n">
        <f aca="false">SUMPRODUCT('FD inverse'!$A$55:$BH$55,'FD mesh'!$B$84:$BI$84,$E207:$BL207)+'FD inverse'!$A$55*$C208/Setup!$B$17+INDEX('FD inverse'!$A$55:$BH$55,1,'FD mesh'!$B$15+1)*Setup!$B$22</f>
        <v>0</v>
      </c>
      <c r="BF208" s="0" t="n">
        <f aca="false">SUMPRODUCT('FD inverse'!$A$56:$BH$56,'FD mesh'!$B$84:$BI$84,$E207:$BL207)+'FD inverse'!$A$56*$C208/Setup!$B$17+INDEX('FD inverse'!$A$56:$BH$56,1,'FD mesh'!$B$15+1)*Setup!$B$22</f>
        <v>0</v>
      </c>
      <c r="BG208" s="0" t="n">
        <f aca="false">SUMPRODUCT('FD inverse'!$A$57:$BH$57,'FD mesh'!$B$84:$BI$84,$E207:$BL207)+'FD inverse'!$A$57*$C208/Setup!$B$17+INDEX('FD inverse'!$A$57:$BH$57,1,'FD mesh'!$B$15+1)*Setup!$B$22</f>
        <v>0</v>
      </c>
      <c r="BH208" s="0" t="n">
        <f aca="false">SUMPRODUCT('FD inverse'!$A$58:$BH$58,'FD mesh'!$B$84:$BI$84,$E207:$BL207)+'FD inverse'!$A$58*$C208/Setup!$B$17+INDEX('FD inverse'!$A$58:$BH$58,1,'FD mesh'!$B$15+1)*Setup!$B$22</f>
        <v>0</v>
      </c>
      <c r="BI208" s="0" t="n">
        <f aca="false">SUMPRODUCT('FD inverse'!$A$59:$BH$59,'FD mesh'!$B$84:$BI$84,$E207:$BL207)+'FD inverse'!$A$59*$C208/Setup!$B$17+INDEX('FD inverse'!$A$59:$BH$59,1,'FD mesh'!$B$15+1)*Setup!$B$22</f>
        <v>0</v>
      </c>
      <c r="BJ208" s="0" t="n">
        <f aca="false">SUMPRODUCT('FD inverse'!$A$60:$BH$60,'FD mesh'!$B$84:$BI$84,$E207:$BL207)+'FD inverse'!$A$60*$C208/Setup!$B$17+INDEX('FD inverse'!$A$60:$BH$60,1,'FD mesh'!$B$15+1)*Setup!$B$22</f>
        <v>0</v>
      </c>
      <c r="BK208" s="0" t="n">
        <f aca="false">SUMPRODUCT('FD inverse'!$A$61:$BH$61,'FD mesh'!$B$84:$BI$84,$E207:$BL207)+'FD inverse'!$A$61*$C208/Setup!$B$17+INDEX('FD inverse'!$A$61:$BH$61,1,'FD mesh'!$B$15+1)*Setup!$B$22</f>
        <v>0</v>
      </c>
      <c r="BL208" s="0" t="n">
        <f aca="false">SUMPRODUCT('FD inverse'!$A$62:$BH$62,'FD mesh'!$B$84:$BI$84,$E207:$BL207)+'FD inverse'!$A$62*$C208/Setup!$B$17+INDEX('FD inverse'!$A$62:$BH$62,1,'FD mesh'!$B$15+1)*Setup!$B$22</f>
        <v>0</v>
      </c>
    </row>
    <row r="209" customFormat="false" ht="15" hidden="false" customHeight="false" outlineLevel="0" collapsed="false">
      <c r="A209" s="0" t="n">
        <v>204</v>
      </c>
      <c r="B209" s="0" t="n">
        <f aca="false">A209*Setup!$B$11/3600</f>
        <v>17</v>
      </c>
      <c r="C209" s="0" t="n">
        <f aca="false">Setup!$B$7+Setup!$B$8*COS(2*PI()*(B209-Setup!$B$9)/24)</f>
        <v>27.8637033051563</v>
      </c>
      <c r="D209" s="0" t="n">
        <f aca="false">(C209-E209)/Setup!$B$17</f>
        <v>23.2386092286472</v>
      </c>
      <c r="E209" s="0" t="n">
        <f aca="false">SUMPRODUCT('FD inverse'!$A$3:$BH$3,'FD mesh'!$B$84:$BI$84,$E208:$BL208)+'FD inverse'!$A$3*$C209/Setup!$B$17+INDEX('FD inverse'!$A$3:$BH$3,1,'FD mesh'!$B$15+1)*Setup!$B$22</f>
        <v>24.8426841054321</v>
      </c>
      <c r="F209" s="0" t="n">
        <f aca="false">SUMPRODUCT('FD inverse'!$A$4:$BH$4,'FD mesh'!$B$84:$BI$84,$E208:$BL208)+'FD inverse'!$A$4*$C209/Setup!$B$17+INDEX('FD inverse'!$A$4:$BH$4,1,'FD mesh'!$B$15+1)*Setup!$B$22</f>
        <v>24.1516502736107</v>
      </c>
      <c r="G209" s="0" t="n">
        <f aca="false">SUMPRODUCT('FD inverse'!$A$5:$BH$5,'FD mesh'!$B$84:$BI$84,$E208:$BL208)+'FD inverse'!$A$5*$C209/Setup!$B$17+INDEX('FD inverse'!$A$5:$BH$5,1,'FD mesh'!$B$15+1)*Setup!$B$22</f>
        <v>23.4641100604998</v>
      </c>
      <c r="H209" s="0" t="n">
        <f aca="false">SUMPRODUCT('FD inverse'!$A$6:$BH$6,'FD mesh'!$B$84:$BI$84,$E208:$BL208)+'FD inverse'!$A$6*$C209/Setup!$B$17+INDEX('FD inverse'!$A$6:$BH$6,1,'FD mesh'!$B$15+1)*Setup!$B$22</f>
        <v>21.1633944771199</v>
      </c>
      <c r="I209" s="0" t="n">
        <f aca="false">SUMPRODUCT('FD inverse'!$A$7:$BH$7,'FD mesh'!$B$84:$BI$84,$E208:$BL208)+'FD inverse'!$A$7*$C209/Setup!$B$17+INDEX('FD inverse'!$A$7:$BH$7,1,'FD mesh'!$B$15+1)*Setup!$B$22</f>
        <v>20.9682344830856</v>
      </c>
      <c r="J209" s="0" t="n">
        <f aca="false">SUMPRODUCT('FD inverse'!$A$8:$BH$8,'FD mesh'!$B$84:$BI$84,$E208:$BL208)+'FD inverse'!$A$8*$C209/Setup!$B$17+INDEX('FD inverse'!$A$8:$BH$8,1,'FD mesh'!$B$15+1)*Setup!$B$22</f>
        <v>20.790711402632</v>
      </c>
      <c r="K209" s="0" t="n">
        <f aca="false">SUMPRODUCT('FD inverse'!$A$9:$BH$9,'FD mesh'!$B$84:$BI$84,$E208:$BL208)+'FD inverse'!$A$9*$C209/Setup!$B$17+INDEX('FD inverse'!$A$9:$BH$9,1,'FD mesh'!$B$15+1)*Setup!$B$22</f>
        <v>20.6314520059078</v>
      </c>
      <c r="L209" s="0" t="n">
        <f aca="false">SUMPRODUCT('FD inverse'!$A$10:$BH$10,'FD mesh'!$B$84:$BI$84,$E208:$BL208)+'FD inverse'!$A$10*$C209/Setup!$B$17+INDEX('FD inverse'!$A$10:$BH$10,1,'FD mesh'!$B$15+1)*Setup!$B$22</f>
        <v>20.4909726216768</v>
      </c>
      <c r="M209" s="0" t="n">
        <f aca="false">SUMPRODUCT('FD inverse'!$A$11:$BH$11,'FD mesh'!$B$84:$BI$84,$E208:$BL208)+'FD inverse'!$A$11*$C209/Setup!$B$17+INDEX('FD inverse'!$A$11:$BH$11,1,'FD mesh'!$B$15+1)*Setup!$B$22</f>
        <v>20.3696910889564</v>
      </c>
      <c r="N209" s="0" t="n">
        <f aca="false">SUMPRODUCT('FD inverse'!$A$12:$BH$12,'FD mesh'!$B$84:$BI$84,$E208:$BL208)+'FD inverse'!$A$12*$C209/Setup!$B$17+INDEX('FD inverse'!$A$12:$BH$12,1,'FD mesh'!$B$15+1)*Setup!$B$22</f>
        <v>20.2679372205953</v>
      </c>
      <c r="O209" s="0" t="n">
        <f aca="false">SUMPRODUCT('FD inverse'!$A$13:$BH$13,'FD mesh'!$B$84:$BI$84,$E208:$BL208)+'FD inverse'!$A$13*$C209/Setup!$B$17+INDEX('FD inverse'!$A$13:$BH$13,1,'FD mesh'!$B$15+1)*Setup!$B$22</f>
        <v>20.1859617423294</v>
      </c>
      <c r="P209" s="0" t="n">
        <f aca="false">SUMPRODUCT('FD inverse'!$A$14:$BH$14,'FD mesh'!$B$84:$BI$84,$E208:$BL208)+'FD inverse'!$A$14*$C209/Setup!$B$17+INDEX('FD inverse'!$A$14:$BH$14,1,'FD mesh'!$B$15+1)*Setup!$B$22</f>
        <v>20.1239436800972</v>
      </c>
      <c r="Q209" s="0" t="n">
        <f aca="false">SUMPRODUCT('FD inverse'!$A$15:$BH$15,'FD mesh'!$B$84:$BI$84,$E208:$BL208)+'FD inverse'!$A$15*$C209/Setup!$B$17+INDEX('FD inverse'!$A$15:$BH$15,1,'FD mesh'!$B$15+1)*Setup!$B$22</f>
        <v>20.0819961760678</v>
      </c>
      <c r="R209" s="0" t="n">
        <f aca="false">SUMPRODUCT('FD inverse'!$A$16:$BH$16,'FD mesh'!$B$84:$BI$84,$E208:$BL208)+'FD inverse'!$A$16*$C209/Setup!$B$17+INDEX('FD inverse'!$A$16:$BH$16,1,'FD mesh'!$B$15+1)*Setup!$B$22</f>
        <v>20.0601707202267</v>
      </c>
      <c r="S209" s="0" t="n">
        <f aca="false">SUMPRODUCT('FD inverse'!$A$17:$BH$17,'FD mesh'!$B$84:$BI$84,$E208:$BL208)+'FD inverse'!$A$17*$C209/Setup!$B$17+INDEX('FD inverse'!$A$17:$BH$17,1,'FD mesh'!$B$15+1)*Setup!$B$22</f>
        <v>19.685242904406</v>
      </c>
      <c r="T209" s="0" t="n">
        <f aca="false">SUMPRODUCT('FD inverse'!$A$18:$BH$18,'FD mesh'!$B$84:$BI$84,$E208:$BL208)+'FD inverse'!$A$18*$C209/Setup!$B$17+INDEX('FD inverse'!$A$18:$BH$18,1,'FD mesh'!$B$15+1)*Setup!$B$22</f>
        <v>19.3197533559188</v>
      </c>
      <c r="U209" s="0" t="n">
        <f aca="false">SUMPRODUCT('FD inverse'!$A$19:$BH$19,'FD mesh'!$B$84:$BI$84,$E208:$BL208)+'FD inverse'!$A$19*$C209/Setup!$B$17+INDEX('FD inverse'!$A$19:$BH$19,1,'FD mesh'!$B$15+1)*Setup!$B$22</f>
        <v>18.9630943901983</v>
      </c>
      <c r="V209" s="0" t="n">
        <f aca="false">SUMPRODUCT('FD inverse'!$A$20:$BH$20,'FD mesh'!$B$84:$BI$84,$E208:$BL208)+'FD inverse'!$A$20*$C209/Setup!$B$17+INDEX('FD inverse'!$A$20:$BH$20,1,'FD mesh'!$B$15+1)*Setup!$B$22</f>
        <v>18.6146474822026</v>
      </c>
      <c r="W209" s="0" t="n">
        <f aca="false">SUMPRODUCT('FD inverse'!$A$21:$BH$21,'FD mesh'!$B$84:$BI$84,$E208:$BL208)+'FD inverse'!$A$21*$C209/Setup!$B$17+INDEX('FD inverse'!$A$21:$BH$21,1,'FD mesh'!$B$15+1)*Setup!$B$22</f>
        <v>18.2737847924702</v>
      </c>
      <c r="X209" s="0" t="n">
        <f aca="false">SUMPRODUCT('FD inverse'!$A$22:$BH$22,'FD mesh'!$B$84:$BI$84,$E208:$BL208)+'FD inverse'!$A$22*$C209/Setup!$B$17+INDEX('FD inverse'!$A$22:$BH$22,1,'FD mesh'!$B$15+1)*Setup!$B$22</f>
        <v>17.9398705331904</v>
      </c>
      <c r="Y209" s="0" t="n">
        <f aca="false">SUMPRODUCT('FD inverse'!$A$23:$BH$23,'FD mesh'!$B$84:$BI$84,$E208:$BL208)+'FD inverse'!$A$23*$C209/Setup!$B$17+INDEX('FD inverse'!$A$23:$BH$23,1,'FD mesh'!$B$15+1)*Setup!$B$22</f>
        <v>17.6122621871756</v>
      </c>
      <c r="Z209" s="0" t="n">
        <f aca="false">SUMPRODUCT('FD inverse'!$A$24:$BH$24,'FD mesh'!$B$84:$BI$84,$E208:$BL208)+'FD inverse'!$A$24*$C209/Setup!$B$17+INDEX('FD inverse'!$A$24:$BH$24,1,'FD mesh'!$B$15+1)*Setup!$B$22</f>
        <v>17.2903115926893</v>
      </c>
      <c r="AA209" s="0" t="n">
        <f aca="false">SUMPRODUCT('FD inverse'!$A$25:$BH$25,'FD mesh'!$B$84:$BI$84,$E208:$BL208)+'FD inverse'!$A$25*$C209/Setup!$B$17+INDEX('FD inverse'!$A$25:$BH$25,1,'FD mesh'!$B$15+1)*Setup!$B$22</f>
        <v>16.9733659071173</v>
      </c>
      <c r="AB209" s="0" t="n">
        <f aca="false">SUMPRODUCT('FD inverse'!$A$26:$BH$26,'FD mesh'!$B$84:$BI$84,$E208:$BL208)+'FD inverse'!$A$26*$C209/Setup!$B$17+INDEX('FD inverse'!$A$26:$BH$26,1,'FD mesh'!$B$15+1)*Setup!$B$22</f>
        <v>16.6607684624858</v>
      </c>
      <c r="AC209" s="0" t="n">
        <f aca="false">SUMPRODUCT('FD inverse'!$A$27:$BH$27,'FD mesh'!$B$84:$BI$84,$E208:$BL208)+'FD inverse'!$A$27*$C209/Setup!$B$17+INDEX('FD inverse'!$A$27:$BH$27,1,'FD mesh'!$B$15+1)*Setup!$B$22</f>
        <v>16.3518595258253</v>
      </c>
      <c r="AD209" s="0" t="n">
        <f aca="false">SUMPRODUCT('FD inverse'!$A$28:$BH$28,'FD mesh'!$B$84:$BI$84,$E208:$BL208)+'FD inverse'!$A$28*$C209/Setup!$B$17+INDEX('FD inverse'!$A$28:$BH$28,1,'FD mesh'!$B$15+1)*Setup!$B$22</f>
        <v>16.0459769773641</v>
      </c>
      <c r="AE209" s="0" t="n">
        <f aca="false">SUMPRODUCT('FD inverse'!$A$29:$BH$29,'FD mesh'!$B$84:$BI$84,$E208:$BL208)+'FD inverse'!$A$29*$C209/Setup!$B$17+INDEX('FD inverse'!$A$29:$BH$29,1,'FD mesh'!$B$15+1)*Setup!$B$22</f>
        <v>15.7424569195075</v>
      </c>
      <c r="AF209" s="0" t="n">
        <f aca="false">SUMPRODUCT('FD inverse'!$A$30:$BH$30,'FD mesh'!$B$84:$BI$84,$E208:$BL208)+'FD inverse'!$A$30*$C209/Setup!$B$17+INDEX('FD inverse'!$A$30:$BH$30,1,'FD mesh'!$B$15+1)*Setup!$B$22</f>
        <v>15.4406342295338</v>
      </c>
      <c r="AG209" s="0" t="n">
        <f aca="false">SUMPRODUCT('FD inverse'!$A$31:$BH$31,'FD mesh'!$B$84:$BI$84,$E208:$BL208)+'FD inverse'!$A$31*$C209/Setup!$B$17+INDEX('FD inverse'!$A$31:$BH$31,1,'FD mesh'!$B$15+1)*Setup!$B$22</f>
        <v>15.1398430689</v>
      </c>
      <c r="AH209" s="0" t="n">
        <f aca="false">SUMPRODUCT('FD inverse'!$A$32:$BH$32,'FD mesh'!$B$84:$BI$84,$E208:$BL208)+'FD inverse'!$A$32*$C209/Setup!$B$17+INDEX('FD inverse'!$A$32:$BH$32,1,'FD mesh'!$B$15+1)*Setup!$B$22</f>
        <v>15.127487118347</v>
      </c>
      <c r="AI209" s="0" t="n">
        <f aca="false">SUMPRODUCT('FD inverse'!$A$33:$BH$33,'FD mesh'!$B$84:$BI$84,$E208:$BL208)+'FD inverse'!$A$33*$C209/Setup!$B$17+INDEX('FD inverse'!$A$33:$BH$33,1,'FD mesh'!$B$15+1)*Setup!$B$22</f>
        <v>15.1157118593067</v>
      </c>
      <c r="AJ209" s="0" t="n">
        <f aca="false">SUMPRODUCT('FD inverse'!$A$34:$BH$34,'FD mesh'!$B$84:$BI$84,$E208:$BL208)+'FD inverse'!$A$34*$C209/Setup!$B$17+INDEX('FD inverse'!$A$34:$BH$34,1,'FD mesh'!$B$15+1)*Setup!$B$22</f>
        <v>15.1044700465127</v>
      </c>
      <c r="AK209" s="0" t="n">
        <f aca="false">SUMPRODUCT('FD inverse'!$A$35:$BH$35,'FD mesh'!$B$84:$BI$84,$E208:$BL208)+'FD inverse'!$A$35*$C209/Setup!$B$17+INDEX('FD inverse'!$A$35:$BH$35,1,'FD mesh'!$B$15+1)*Setup!$B$22</f>
        <v>15.0937151650786</v>
      </c>
      <c r="AL209" s="0" t="n">
        <f aca="false">SUMPRODUCT('FD inverse'!$A$36:$BH$36,'FD mesh'!$B$84:$BI$84,$E208:$BL208)+'FD inverse'!$A$36*$C209/Setup!$B$17+INDEX('FD inverse'!$A$36:$BH$36,1,'FD mesh'!$B$15+1)*Setup!$B$22</f>
        <v>15.0834014334004</v>
      </c>
      <c r="AM209" s="0" t="n">
        <f aca="false">SUMPRODUCT('FD inverse'!$A$37:$BH$37,'FD mesh'!$B$84:$BI$84,$E208:$BL208)+'FD inverse'!$A$37*$C209/Setup!$B$17+INDEX('FD inverse'!$A$37:$BH$37,1,'FD mesh'!$B$15+1)*Setup!$B$22</f>
        <v>15.0734837886452</v>
      </c>
      <c r="AN209" s="0" t="n">
        <f aca="false">SUMPRODUCT('FD inverse'!$A$38:$BH$38,'FD mesh'!$B$84:$BI$84,$E208:$BL208)+'FD inverse'!$A$38*$C209/Setup!$B$17+INDEX('FD inverse'!$A$38:$BH$38,1,'FD mesh'!$B$15+1)*Setup!$B$22</f>
        <v>15.0639178569482</v>
      </c>
      <c r="AO209" s="0" t="n">
        <f aca="false">SUMPRODUCT('FD inverse'!$A$39:$BH$39,'FD mesh'!$B$84:$BI$84,$E208:$BL208)+'FD inverse'!$A$39*$C209/Setup!$B$17+INDEX('FD inverse'!$A$39:$BH$39,1,'FD mesh'!$B$15+1)*Setup!$B$22</f>
        <v>15.0546599102836</v>
      </c>
      <c r="AP209" s="0" t="n">
        <f aca="false">SUMPRODUCT('FD inverse'!$A$40:$BH$40,'FD mesh'!$B$84:$BI$84,$E208:$BL208)+'FD inverse'!$A$40*$C209/Setup!$B$17+INDEX('FD inverse'!$A$40:$BH$40,1,'FD mesh'!$B$15+1)*Setup!$B$22</f>
        <v>15.0456668118232</v>
      </c>
      <c r="AQ209" s="0" t="n">
        <f aca="false">SUMPRODUCT('FD inverse'!$A$41:$BH$41,'FD mesh'!$B$84:$BI$84,$E208:$BL208)+'FD inverse'!$A$41*$C209/Setup!$B$17+INDEX('FD inverse'!$A$41:$BH$41,1,'FD mesh'!$B$15+1)*Setup!$B$22</f>
        <v>15.0368959514632</v>
      </c>
      <c r="AR209" s="0" t="n">
        <f aca="false">SUMPRODUCT('FD inverse'!$A$42:$BH$42,'FD mesh'!$B$84:$BI$84,$E208:$BL208)+'FD inverse'!$A$42*$C209/Setup!$B$17+INDEX('FD inverse'!$A$42:$BH$42,1,'FD mesh'!$B$15+1)*Setup!$B$22</f>
        <v>15.0283051730773</v>
      </c>
      <c r="AS209" s="0" t="n">
        <f aca="false">SUMPRODUCT('FD inverse'!$A$43:$BH$43,'FD mesh'!$B$84:$BI$84,$E208:$BL208)+'FD inverse'!$A$43*$C209/Setup!$B$17+INDEX('FD inverse'!$A$43:$BH$43,1,'FD mesh'!$B$15+1)*Setup!$B$22</f>
        <v>0</v>
      </c>
      <c r="AT209" s="0" t="n">
        <f aca="false">SUMPRODUCT('FD inverse'!$A$44:$BH$44,'FD mesh'!$B$84:$BI$84,$E208:$BL208)+'FD inverse'!$A$44*$C209/Setup!$B$17+INDEX('FD inverse'!$A$44:$BH$44,1,'FD mesh'!$B$15+1)*Setup!$B$22</f>
        <v>0</v>
      </c>
      <c r="AU209" s="0" t="n">
        <f aca="false">SUMPRODUCT('FD inverse'!$A$45:$BH$45,'FD mesh'!$B$84:$BI$84,$E208:$BL208)+'FD inverse'!$A$45*$C209/Setup!$B$17+INDEX('FD inverse'!$A$45:$BH$45,1,'FD mesh'!$B$15+1)*Setup!$B$22</f>
        <v>0</v>
      </c>
      <c r="AV209" s="0" t="n">
        <f aca="false">SUMPRODUCT('FD inverse'!$A$46:$BH$46,'FD mesh'!$B$84:$BI$84,$E208:$BL208)+'FD inverse'!$A$46*$C209/Setup!$B$17+INDEX('FD inverse'!$A$46:$BH$46,1,'FD mesh'!$B$15+1)*Setup!$B$22</f>
        <v>0</v>
      </c>
      <c r="AW209" s="0" t="n">
        <f aca="false">SUMPRODUCT('FD inverse'!$A$47:$BH$47,'FD mesh'!$B$84:$BI$84,$E208:$BL208)+'FD inverse'!$A$47*$C209/Setup!$B$17+INDEX('FD inverse'!$A$47:$BH$47,1,'FD mesh'!$B$15+1)*Setup!$B$22</f>
        <v>0</v>
      </c>
      <c r="AX209" s="0" t="n">
        <f aca="false">SUMPRODUCT('FD inverse'!$A$48:$BH$48,'FD mesh'!$B$84:$BI$84,$E208:$BL208)+'FD inverse'!$A$48*$C209/Setup!$B$17+INDEX('FD inverse'!$A$48:$BH$48,1,'FD mesh'!$B$15+1)*Setup!$B$22</f>
        <v>0</v>
      </c>
      <c r="AY209" s="0" t="n">
        <f aca="false">SUMPRODUCT('FD inverse'!$A$49:$BH$49,'FD mesh'!$B$84:$BI$84,$E208:$BL208)+'FD inverse'!$A$49*$C209/Setup!$B$17+INDEX('FD inverse'!$A$49:$BH$49,1,'FD mesh'!$B$15+1)*Setup!$B$22</f>
        <v>0</v>
      </c>
      <c r="AZ209" s="0" t="n">
        <f aca="false">SUMPRODUCT('FD inverse'!$A$50:$BH$50,'FD mesh'!$B$84:$BI$84,$E208:$BL208)+'FD inverse'!$A$50*$C209/Setup!$B$17+INDEX('FD inverse'!$A$50:$BH$50,1,'FD mesh'!$B$15+1)*Setup!$B$22</f>
        <v>0</v>
      </c>
      <c r="BA209" s="0" t="n">
        <f aca="false">SUMPRODUCT('FD inverse'!$A$51:$BH$51,'FD mesh'!$B$84:$BI$84,$E208:$BL208)+'FD inverse'!$A$51*$C209/Setup!$B$17+INDEX('FD inverse'!$A$51:$BH$51,1,'FD mesh'!$B$15+1)*Setup!$B$22</f>
        <v>0</v>
      </c>
      <c r="BB209" s="0" t="n">
        <f aca="false">SUMPRODUCT('FD inverse'!$A$52:$BH$52,'FD mesh'!$B$84:$BI$84,$E208:$BL208)+'FD inverse'!$A$52*$C209/Setup!$B$17+INDEX('FD inverse'!$A$52:$BH$52,1,'FD mesh'!$B$15+1)*Setup!$B$22</f>
        <v>0</v>
      </c>
      <c r="BC209" s="0" t="n">
        <f aca="false">SUMPRODUCT('FD inverse'!$A$53:$BH$53,'FD mesh'!$B$84:$BI$84,$E208:$BL208)+'FD inverse'!$A$53*$C209/Setup!$B$17+INDEX('FD inverse'!$A$53:$BH$53,1,'FD mesh'!$B$15+1)*Setup!$B$22</f>
        <v>0</v>
      </c>
      <c r="BD209" s="0" t="n">
        <f aca="false">SUMPRODUCT('FD inverse'!$A$54:$BH$54,'FD mesh'!$B$84:$BI$84,$E208:$BL208)+'FD inverse'!$A$54*$C209/Setup!$B$17+INDEX('FD inverse'!$A$54:$BH$54,1,'FD mesh'!$B$15+1)*Setup!$B$22</f>
        <v>0</v>
      </c>
      <c r="BE209" s="0" t="n">
        <f aca="false">SUMPRODUCT('FD inverse'!$A$55:$BH$55,'FD mesh'!$B$84:$BI$84,$E208:$BL208)+'FD inverse'!$A$55*$C209/Setup!$B$17+INDEX('FD inverse'!$A$55:$BH$55,1,'FD mesh'!$B$15+1)*Setup!$B$22</f>
        <v>0</v>
      </c>
      <c r="BF209" s="0" t="n">
        <f aca="false">SUMPRODUCT('FD inverse'!$A$56:$BH$56,'FD mesh'!$B$84:$BI$84,$E208:$BL208)+'FD inverse'!$A$56*$C209/Setup!$B$17+INDEX('FD inverse'!$A$56:$BH$56,1,'FD mesh'!$B$15+1)*Setup!$B$22</f>
        <v>0</v>
      </c>
      <c r="BG209" s="0" t="n">
        <f aca="false">SUMPRODUCT('FD inverse'!$A$57:$BH$57,'FD mesh'!$B$84:$BI$84,$E208:$BL208)+'FD inverse'!$A$57*$C209/Setup!$B$17+INDEX('FD inverse'!$A$57:$BH$57,1,'FD mesh'!$B$15+1)*Setup!$B$22</f>
        <v>0</v>
      </c>
      <c r="BH209" s="0" t="n">
        <f aca="false">SUMPRODUCT('FD inverse'!$A$58:$BH$58,'FD mesh'!$B$84:$BI$84,$E208:$BL208)+'FD inverse'!$A$58*$C209/Setup!$B$17+INDEX('FD inverse'!$A$58:$BH$58,1,'FD mesh'!$B$15+1)*Setup!$B$22</f>
        <v>0</v>
      </c>
      <c r="BI209" s="0" t="n">
        <f aca="false">SUMPRODUCT('FD inverse'!$A$59:$BH$59,'FD mesh'!$B$84:$BI$84,$E208:$BL208)+'FD inverse'!$A$59*$C209/Setup!$B$17+INDEX('FD inverse'!$A$59:$BH$59,1,'FD mesh'!$B$15+1)*Setup!$B$22</f>
        <v>0</v>
      </c>
      <c r="BJ209" s="0" t="n">
        <f aca="false">SUMPRODUCT('FD inverse'!$A$60:$BH$60,'FD mesh'!$B$84:$BI$84,$E208:$BL208)+'FD inverse'!$A$60*$C209/Setup!$B$17+INDEX('FD inverse'!$A$60:$BH$60,1,'FD mesh'!$B$15+1)*Setup!$B$22</f>
        <v>0</v>
      </c>
      <c r="BK209" s="0" t="n">
        <f aca="false">SUMPRODUCT('FD inverse'!$A$61:$BH$61,'FD mesh'!$B$84:$BI$84,$E208:$BL208)+'FD inverse'!$A$61*$C209/Setup!$B$17+INDEX('FD inverse'!$A$61:$BH$61,1,'FD mesh'!$B$15+1)*Setup!$B$22</f>
        <v>0</v>
      </c>
      <c r="BL209" s="0" t="n">
        <f aca="false">SUMPRODUCT('FD inverse'!$A$62:$BH$62,'FD mesh'!$B$84:$BI$84,$E208:$BL208)+'FD inverse'!$A$62*$C209/Setup!$B$17+INDEX('FD inverse'!$A$62:$BH$62,1,'FD mesh'!$B$15+1)*Setup!$B$22</f>
        <v>0</v>
      </c>
    </row>
    <row r="210" customFormat="false" ht="15" hidden="false" customHeight="false" outlineLevel="0" collapsed="false">
      <c r="A210" s="0" t="n">
        <v>205</v>
      </c>
      <c r="B210" s="0" t="n">
        <f aca="false">A210*Setup!$B$11/3600</f>
        <v>17.0833333333333</v>
      </c>
      <c r="C210" s="0" t="n">
        <f aca="false">Setup!$B$7+Setup!$B$8*COS(2*PI()*(B210-Setup!$B$9)/24)</f>
        <v>27.8401994175437</v>
      </c>
      <c r="D210" s="0" t="n">
        <f aca="false">(C210-E210)/Setup!$B$17</f>
        <v>23.0460436830242</v>
      </c>
      <c r="E210" s="0" t="n">
        <f aca="false">SUMPRODUCT('FD inverse'!$A$3:$BH$3,'FD mesh'!$B$84:$BI$84,$E209:$BL209)+'FD inverse'!$A$3*$C210/Setup!$B$17+INDEX('FD inverse'!$A$3:$BH$3,1,'FD mesh'!$B$15+1)*Setup!$B$22</f>
        <v>24.8442137387506</v>
      </c>
      <c r="F210" s="0" t="n">
        <f aca="false">SUMPRODUCT('FD inverse'!$A$4:$BH$4,'FD mesh'!$B$84:$BI$84,$E209:$BL209)+'FD inverse'!$A$4*$C210/Setup!$B$17+INDEX('FD inverse'!$A$4:$BH$4,1,'FD mesh'!$B$15+1)*Setup!$B$22</f>
        <v>24.1586515331927</v>
      </c>
      <c r="G210" s="0" t="n">
        <f aca="false">SUMPRODUCT('FD inverse'!$A$5:$BH$5,'FD mesh'!$B$84:$BI$84,$E209:$BL209)+'FD inverse'!$A$5*$C210/Setup!$B$17+INDEX('FD inverse'!$A$5:$BH$5,1,'FD mesh'!$B$15+1)*Setup!$B$22</f>
        <v>23.4761280687729</v>
      </c>
      <c r="H210" s="0" t="n">
        <f aca="false">SUMPRODUCT('FD inverse'!$A$6:$BH$6,'FD mesh'!$B$84:$BI$84,$E209:$BL209)+'FD inverse'!$A$6*$C210/Setup!$B$17+INDEX('FD inverse'!$A$6:$BH$6,1,'FD mesh'!$B$15+1)*Setup!$B$22</f>
        <v>21.1916123593548</v>
      </c>
      <c r="I210" s="0" t="n">
        <f aca="false">SUMPRODUCT('FD inverse'!$A$7:$BH$7,'FD mesh'!$B$84:$BI$84,$E209:$BL209)+'FD inverse'!$A$7*$C210/Setup!$B$17+INDEX('FD inverse'!$A$7:$BH$7,1,'FD mesh'!$B$15+1)*Setup!$B$22</f>
        <v>20.9977666866142</v>
      </c>
      <c r="J210" s="0" t="n">
        <f aca="false">SUMPRODUCT('FD inverse'!$A$8:$BH$8,'FD mesh'!$B$84:$BI$84,$E209:$BL209)+'FD inverse'!$A$8*$C210/Setup!$B$17+INDEX('FD inverse'!$A$8:$BH$8,1,'FD mesh'!$B$15+1)*Setup!$B$22</f>
        <v>20.821344142799</v>
      </c>
      <c r="K210" s="0" t="n">
        <f aca="false">SUMPRODUCT('FD inverse'!$A$9:$BH$9,'FD mesh'!$B$84:$BI$84,$E209:$BL209)+'FD inverse'!$A$9*$C210/Setup!$B$17+INDEX('FD inverse'!$A$9:$BH$9,1,'FD mesh'!$B$15+1)*Setup!$B$22</f>
        <v>20.6629940120617</v>
      </c>
      <c r="L210" s="0" t="n">
        <f aca="false">SUMPRODUCT('FD inverse'!$A$10:$BH$10,'FD mesh'!$B$84:$BI$84,$E209:$BL209)+'FD inverse'!$A$10*$C210/Setup!$B$17+INDEX('FD inverse'!$A$10:$BH$10,1,'FD mesh'!$B$15+1)*Setup!$B$22</f>
        <v>20.5232527345125</v>
      </c>
      <c r="M210" s="0" t="n">
        <f aca="false">SUMPRODUCT('FD inverse'!$A$11:$BH$11,'FD mesh'!$B$84:$BI$84,$E209:$BL209)+'FD inverse'!$A$11*$C210/Setup!$B$17+INDEX('FD inverse'!$A$11:$BH$11,1,'FD mesh'!$B$15+1)*Setup!$B$22</f>
        <v>20.4025557713207</v>
      </c>
      <c r="N210" s="0" t="n">
        <f aca="false">SUMPRODUCT('FD inverse'!$A$12:$BH$12,'FD mesh'!$B$84:$BI$84,$E209:$BL209)+'FD inverse'!$A$12*$C210/Setup!$B$17+INDEX('FD inverse'!$A$12:$BH$12,1,'FD mesh'!$B$15+1)*Setup!$B$22</f>
        <v>20.3012480012643</v>
      </c>
      <c r="O210" s="0" t="n">
        <f aca="false">SUMPRODUCT('FD inverse'!$A$13:$BH$13,'FD mesh'!$B$84:$BI$84,$E209:$BL209)+'FD inverse'!$A$13*$C210/Setup!$B$17+INDEX('FD inverse'!$A$13:$BH$13,1,'FD mesh'!$B$15+1)*Setup!$B$22</f>
        <v>20.2195926091836</v>
      </c>
      <c r="P210" s="0" t="n">
        <f aca="false">SUMPRODUCT('FD inverse'!$A$14:$BH$14,'FD mesh'!$B$84:$BI$84,$E209:$BL209)+'FD inverse'!$A$14*$C210/Setup!$B$17+INDEX('FD inverse'!$A$14:$BH$14,1,'FD mesh'!$B$15+1)*Setup!$B$22</f>
        <v>20.1577784364859</v>
      </c>
      <c r="Q210" s="0" t="n">
        <f aca="false">SUMPRODUCT('FD inverse'!$A$15:$BH$15,'FD mesh'!$B$84:$BI$84,$E209:$BL209)+'FD inverse'!$A$15*$C210/Setup!$B$17+INDEX('FD inverse'!$A$15:$BH$15,1,'FD mesh'!$B$15+1)*Setup!$B$22</f>
        <v>20.1159257719821</v>
      </c>
      <c r="R210" s="0" t="n">
        <f aca="false">SUMPRODUCT('FD inverse'!$A$16:$BH$16,'FD mesh'!$B$84:$BI$84,$E209:$BL209)+'FD inverse'!$A$16*$C210/Setup!$B$17+INDEX('FD inverse'!$A$16:$BH$16,1,'FD mesh'!$B$15+1)*Setup!$B$22</f>
        <v>20.0940905681948</v>
      </c>
      <c r="S210" s="0" t="n">
        <f aca="false">SUMPRODUCT('FD inverse'!$A$17:$BH$17,'FD mesh'!$B$84:$BI$84,$E209:$BL209)+'FD inverse'!$A$17*$C210/Setup!$B$17+INDEX('FD inverse'!$A$17:$BH$17,1,'FD mesh'!$B$15+1)*Setup!$B$22</f>
        <v>19.7171626518147</v>
      </c>
      <c r="T210" s="0" t="n">
        <f aca="false">SUMPRODUCT('FD inverse'!$A$18:$BH$18,'FD mesh'!$B$84:$BI$84,$E209:$BL209)+'FD inverse'!$A$18*$C210/Setup!$B$17+INDEX('FD inverse'!$A$18:$BH$18,1,'FD mesh'!$B$15+1)*Setup!$B$22</f>
        <v>19.3496282611005</v>
      </c>
      <c r="U210" s="0" t="n">
        <f aca="false">SUMPRODUCT('FD inverse'!$A$19:$BH$19,'FD mesh'!$B$84:$BI$84,$E209:$BL209)+'FD inverse'!$A$19*$C210/Setup!$B$17+INDEX('FD inverse'!$A$19:$BH$19,1,'FD mesh'!$B$15+1)*Setup!$B$22</f>
        <v>18.990885628197</v>
      </c>
      <c r="V210" s="0" t="n">
        <f aca="false">SUMPRODUCT('FD inverse'!$A$20:$BH$20,'FD mesh'!$B$84:$BI$84,$E209:$BL209)+'FD inverse'!$A$20*$C210/Setup!$B$17+INDEX('FD inverse'!$A$20:$BH$20,1,'FD mesh'!$B$15+1)*Setup!$B$22</f>
        <v>18.6403215596189</v>
      </c>
      <c r="W210" s="0" t="n">
        <f aca="false">SUMPRODUCT('FD inverse'!$A$21:$BH$21,'FD mesh'!$B$84:$BI$84,$E209:$BL209)+'FD inverse'!$A$21*$C210/Setup!$B$17+INDEX('FD inverse'!$A$21:$BH$21,1,'FD mesh'!$B$15+1)*Setup!$B$22</f>
        <v>18.2973130052518</v>
      </c>
      <c r="X210" s="0" t="n">
        <f aca="false">SUMPRODUCT('FD inverse'!$A$22:$BH$22,'FD mesh'!$B$84:$BI$84,$E209:$BL209)+'FD inverse'!$A$22*$C210/Setup!$B$17+INDEX('FD inverse'!$A$22:$BH$22,1,'FD mesh'!$B$15+1)*Setup!$B$22</f>
        <v>17.961228467789</v>
      </c>
      <c r="Y210" s="0" t="n">
        <f aca="false">SUMPRODUCT('FD inverse'!$A$23:$BH$23,'FD mesh'!$B$84:$BI$84,$E209:$BL209)+'FD inverse'!$A$23*$C210/Setup!$B$17+INDEX('FD inverse'!$A$23:$BH$23,1,'FD mesh'!$B$15+1)*Setup!$B$22</f>
        <v>17.6314292653653</v>
      </c>
      <c r="Z210" s="0" t="n">
        <f aca="false">SUMPRODUCT('FD inverse'!$A$24:$BH$24,'FD mesh'!$B$84:$BI$84,$E209:$BL209)+'FD inverse'!$A$24*$C210/Setup!$B$17+INDEX('FD inverse'!$A$24:$BH$24,1,'FD mesh'!$B$15+1)*Setup!$B$22</f>
        <v>17.3072706602374</v>
      </c>
      <c r="AA210" s="0" t="n">
        <f aca="false">SUMPRODUCT('FD inverse'!$A$25:$BH$25,'FD mesh'!$B$84:$BI$84,$E209:$BL209)+'FD inverse'!$A$25*$C210/Setup!$B$17+INDEX('FD inverse'!$A$25:$BH$25,1,'FD mesh'!$B$15+1)*Setup!$B$22</f>
        <v>16.9881028664166</v>
      </c>
      <c r="AB210" s="0" t="n">
        <f aca="false">SUMPRODUCT('FD inverse'!$A$26:$BH$26,'FD mesh'!$B$84:$BI$84,$E209:$BL209)+'FD inverse'!$A$26*$C210/Setup!$B$17+INDEX('FD inverse'!$A$26:$BH$26,1,'FD mesh'!$B$15+1)*Setup!$B$22</f>
        <v>16.6732719491894</v>
      </c>
      <c r="AC210" s="0" t="n">
        <f aca="false">SUMPRODUCT('FD inverse'!$A$27:$BH$27,'FD mesh'!$B$84:$BI$84,$E209:$BL209)+'FD inverse'!$A$27*$C210/Setup!$B$17+INDEX('FD inverse'!$A$27:$BH$27,1,'FD mesh'!$B$15+1)*Setup!$B$22</f>
        <v>16.362120629478</v>
      </c>
      <c r="AD210" s="0" t="n">
        <f aca="false">SUMPRODUCT('FD inverse'!$A$28:$BH$28,'FD mesh'!$B$84:$BI$84,$E209:$BL209)+'FD inverse'!$A$28*$C210/Setup!$B$17+INDEX('FD inverse'!$A$28:$BH$28,1,'FD mesh'!$B$15+1)*Setup!$B$22</f>
        <v>16.0539890059843</v>
      </c>
      <c r="AE210" s="0" t="n">
        <f aca="false">SUMPRODUCT('FD inverse'!$A$29:$BH$29,'FD mesh'!$B$84:$BI$84,$E209:$BL209)+'FD inverse'!$A$29*$C210/Setup!$B$17+INDEX('FD inverse'!$A$29:$BH$29,1,'FD mesh'!$B$15+1)*Setup!$B$22</f>
        <v>15.7482152080561</v>
      </c>
      <c r="AF210" s="0" t="n">
        <f aca="false">SUMPRODUCT('FD inverse'!$A$30:$BH$30,'FD mesh'!$B$84:$BI$84,$E209:$BL209)+'FD inverse'!$A$30*$C210/Setup!$B$17+INDEX('FD inverse'!$A$30:$BH$30,1,'FD mesh'!$B$15+1)*Setup!$B$22</f>
        <v>15.4441359921864</v>
      </c>
      <c r="AG210" s="0" t="n">
        <f aca="false">SUMPRODUCT('FD inverse'!$A$31:$BH$31,'FD mesh'!$B$84:$BI$84,$E209:$BL209)+'FD inverse'!$A$31*$C210/Setup!$B$17+INDEX('FD inverse'!$A$31:$BH$31,1,'FD mesh'!$B$15+1)*Setup!$B$22</f>
        <v>15.1410872950402</v>
      </c>
      <c r="AH210" s="0" t="n">
        <f aca="false">SUMPRODUCT('FD inverse'!$A$32:$BH$32,'FD mesh'!$B$84:$BI$84,$E209:$BL209)+'FD inverse'!$A$32*$C210/Setup!$B$17+INDEX('FD inverse'!$A$32:$BH$32,1,'FD mesh'!$B$15+1)*Setup!$B$22</f>
        <v>15.1286368126534</v>
      </c>
      <c r="AI210" s="0" t="n">
        <f aca="false">SUMPRODUCT('FD inverse'!$A$33:$BH$33,'FD mesh'!$B$84:$BI$84,$E209:$BL209)+'FD inverse'!$A$33*$C210/Setup!$B$17+INDEX('FD inverse'!$A$33:$BH$33,1,'FD mesh'!$B$15+1)*Setup!$B$22</f>
        <v>15.1167683320056</v>
      </c>
      <c r="AJ210" s="0" t="n">
        <f aca="false">SUMPRODUCT('FD inverse'!$A$34:$BH$34,'FD mesh'!$B$84:$BI$84,$E209:$BL209)+'FD inverse'!$A$34*$C210/Setup!$B$17+INDEX('FD inverse'!$A$34:$BH$34,1,'FD mesh'!$B$15+1)*Setup!$B$22</f>
        <v>15.105434662172</v>
      </c>
      <c r="AK210" s="0" t="n">
        <f aca="false">SUMPRODUCT('FD inverse'!$A$35:$BH$35,'FD mesh'!$B$84:$BI$84,$E209:$BL209)+'FD inverse'!$A$35*$C210/Setup!$B$17+INDEX('FD inverse'!$A$35:$BH$35,1,'FD mesh'!$B$15+1)*Setup!$B$22</f>
        <v>15.0945893030032</v>
      </c>
      <c r="AL210" s="0" t="n">
        <f aca="false">SUMPRODUCT('FD inverse'!$A$36:$BH$36,'FD mesh'!$B$84:$BI$84,$E209:$BL209)+'FD inverse'!$A$36*$C210/Setup!$B$17+INDEX('FD inverse'!$A$36:$BH$36,1,'FD mesh'!$B$15+1)*Setup!$B$22</f>
        <v>15.084186452586</v>
      </c>
      <c r="AM210" s="0" t="n">
        <f aca="false">SUMPRODUCT('FD inverse'!$A$37:$BH$37,'FD mesh'!$B$84:$BI$84,$E209:$BL209)+'FD inverse'!$A$37*$C210/Setup!$B$17+INDEX('FD inverse'!$A$37:$BH$37,1,'FD mesh'!$B$15+1)*Setup!$B$22</f>
        <v>15.0741809969621</v>
      </c>
      <c r="AN210" s="0" t="n">
        <f aca="false">SUMPRODUCT('FD inverse'!$A$38:$BH$38,'FD mesh'!$B$84:$BI$84,$E209:$BL209)+'FD inverse'!$A$38*$C210/Setup!$B$17+INDEX('FD inverse'!$A$38:$BH$38,1,'FD mesh'!$B$15+1)*Setup!$B$22</f>
        <v>15.0645284842472</v>
      </c>
      <c r="AO210" s="0" t="n">
        <f aca="false">SUMPRODUCT('FD inverse'!$A$39:$BH$39,'FD mesh'!$B$84:$BI$84,$E209:$BL209)+'FD inverse'!$A$39*$C210/Setup!$B$17+INDEX('FD inverse'!$A$39:$BH$39,1,'FD mesh'!$B$15+1)*Setup!$B$22</f>
        <v>15.0551850851357</v>
      </c>
      <c r="AP210" s="0" t="n">
        <f aca="false">SUMPRODUCT('FD inverse'!$A$40:$BH$40,'FD mesh'!$B$84:$BI$84,$E209:$BL209)+'FD inverse'!$A$40*$C210/Setup!$B$17+INDEX('FD inverse'!$A$40:$BH$40,1,'FD mesh'!$B$15+1)*Setup!$B$22</f>
        <v>15.0461075416309</v>
      </c>
      <c r="AQ210" s="0" t="n">
        <f aca="false">SUMPRODUCT('FD inverse'!$A$41:$BH$41,'FD mesh'!$B$84:$BI$84,$E209:$BL209)+'FD inverse'!$A$41*$C210/Setup!$B$17+INDEX('FD inverse'!$A$41:$BH$41,1,'FD mesh'!$B$15+1)*Setup!$B$22</f>
        <v>15.0372531057061</v>
      </c>
      <c r="AR210" s="0" t="n">
        <f aca="false">SUMPRODUCT('FD inverse'!$A$42:$BH$42,'FD mesh'!$B$84:$BI$84,$E209:$BL209)+'FD inverse'!$A$42*$C210/Setup!$B$17+INDEX('FD inverse'!$A$42:$BH$42,1,'FD mesh'!$B$15+1)*Setup!$B$22</f>
        <v>15.0285794694854</v>
      </c>
      <c r="AS210" s="0" t="n">
        <f aca="false">SUMPRODUCT('FD inverse'!$A$43:$BH$43,'FD mesh'!$B$84:$BI$84,$E209:$BL209)+'FD inverse'!$A$43*$C210/Setup!$B$17+INDEX('FD inverse'!$A$43:$BH$43,1,'FD mesh'!$B$15+1)*Setup!$B$22</f>
        <v>0</v>
      </c>
      <c r="AT210" s="0" t="n">
        <f aca="false">SUMPRODUCT('FD inverse'!$A$44:$BH$44,'FD mesh'!$B$84:$BI$84,$E209:$BL209)+'FD inverse'!$A$44*$C210/Setup!$B$17+INDEX('FD inverse'!$A$44:$BH$44,1,'FD mesh'!$B$15+1)*Setup!$B$22</f>
        <v>0</v>
      </c>
      <c r="AU210" s="0" t="n">
        <f aca="false">SUMPRODUCT('FD inverse'!$A$45:$BH$45,'FD mesh'!$B$84:$BI$84,$E209:$BL209)+'FD inverse'!$A$45*$C210/Setup!$B$17+INDEX('FD inverse'!$A$45:$BH$45,1,'FD mesh'!$B$15+1)*Setup!$B$22</f>
        <v>0</v>
      </c>
      <c r="AV210" s="0" t="n">
        <f aca="false">SUMPRODUCT('FD inverse'!$A$46:$BH$46,'FD mesh'!$B$84:$BI$84,$E209:$BL209)+'FD inverse'!$A$46*$C210/Setup!$B$17+INDEX('FD inverse'!$A$46:$BH$46,1,'FD mesh'!$B$15+1)*Setup!$B$22</f>
        <v>0</v>
      </c>
      <c r="AW210" s="0" t="n">
        <f aca="false">SUMPRODUCT('FD inverse'!$A$47:$BH$47,'FD mesh'!$B$84:$BI$84,$E209:$BL209)+'FD inverse'!$A$47*$C210/Setup!$B$17+INDEX('FD inverse'!$A$47:$BH$47,1,'FD mesh'!$B$15+1)*Setup!$B$22</f>
        <v>0</v>
      </c>
      <c r="AX210" s="0" t="n">
        <f aca="false">SUMPRODUCT('FD inverse'!$A$48:$BH$48,'FD mesh'!$B$84:$BI$84,$E209:$BL209)+'FD inverse'!$A$48*$C210/Setup!$B$17+INDEX('FD inverse'!$A$48:$BH$48,1,'FD mesh'!$B$15+1)*Setup!$B$22</f>
        <v>0</v>
      </c>
      <c r="AY210" s="0" t="n">
        <f aca="false">SUMPRODUCT('FD inverse'!$A$49:$BH$49,'FD mesh'!$B$84:$BI$84,$E209:$BL209)+'FD inverse'!$A$49*$C210/Setup!$B$17+INDEX('FD inverse'!$A$49:$BH$49,1,'FD mesh'!$B$15+1)*Setup!$B$22</f>
        <v>0</v>
      </c>
      <c r="AZ210" s="0" t="n">
        <f aca="false">SUMPRODUCT('FD inverse'!$A$50:$BH$50,'FD mesh'!$B$84:$BI$84,$E209:$BL209)+'FD inverse'!$A$50*$C210/Setup!$B$17+INDEX('FD inverse'!$A$50:$BH$50,1,'FD mesh'!$B$15+1)*Setup!$B$22</f>
        <v>0</v>
      </c>
      <c r="BA210" s="0" t="n">
        <f aca="false">SUMPRODUCT('FD inverse'!$A$51:$BH$51,'FD mesh'!$B$84:$BI$84,$E209:$BL209)+'FD inverse'!$A$51*$C210/Setup!$B$17+INDEX('FD inverse'!$A$51:$BH$51,1,'FD mesh'!$B$15+1)*Setup!$B$22</f>
        <v>0</v>
      </c>
      <c r="BB210" s="0" t="n">
        <f aca="false">SUMPRODUCT('FD inverse'!$A$52:$BH$52,'FD mesh'!$B$84:$BI$84,$E209:$BL209)+'FD inverse'!$A$52*$C210/Setup!$B$17+INDEX('FD inverse'!$A$52:$BH$52,1,'FD mesh'!$B$15+1)*Setup!$B$22</f>
        <v>0</v>
      </c>
      <c r="BC210" s="0" t="n">
        <f aca="false">SUMPRODUCT('FD inverse'!$A$53:$BH$53,'FD mesh'!$B$84:$BI$84,$E209:$BL209)+'FD inverse'!$A$53*$C210/Setup!$B$17+INDEX('FD inverse'!$A$53:$BH$53,1,'FD mesh'!$B$15+1)*Setup!$B$22</f>
        <v>0</v>
      </c>
      <c r="BD210" s="0" t="n">
        <f aca="false">SUMPRODUCT('FD inverse'!$A$54:$BH$54,'FD mesh'!$B$84:$BI$84,$E209:$BL209)+'FD inverse'!$A$54*$C210/Setup!$B$17+INDEX('FD inverse'!$A$54:$BH$54,1,'FD mesh'!$B$15+1)*Setup!$B$22</f>
        <v>0</v>
      </c>
      <c r="BE210" s="0" t="n">
        <f aca="false">SUMPRODUCT('FD inverse'!$A$55:$BH$55,'FD mesh'!$B$84:$BI$84,$E209:$BL209)+'FD inverse'!$A$55*$C210/Setup!$B$17+INDEX('FD inverse'!$A$55:$BH$55,1,'FD mesh'!$B$15+1)*Setup!$B$22</f>
        <v>0</v>
      </c>
      <c r="BF210" s="0" t="n">
        <f aca="false">SUMPRODUCT('FD inverse'!$A$56:$BH$56,'FD mesh'!$B$84:$BI$84,$E209:$BL209)+'FD inverse'!$A$56*$C210/Setup!$B$17+INDEX('FD inverse'!$A$56:$BH$56,1,'FD mesh'!$B$15+1)*Setup!$B$22</f>
        <v>0</v>
      </c>
      <c r="BG210" s="0" t="n">
        <f aca="false">SUMPRODUCT('FD inverse'!$A$57:$BH$57,'FD mesh'!$B$84:$BI$84,$E209:$BL209)+'FD inverse'!$A$57*$C210/Setup!$B$17+INDEX('FD inverse'!$A$57:$BH$57,1,'FD mesh'!$B$15+1)*Setup!$B$22</f>
        <v>0</v>
      </c>
      <c r="BH210" s="0" t="n">
        <f aca="false">SUMPRODUCT('FD inverse'!$A$58:$BH$58,'FD mesh'!$B$84:$BI$84,$E209:$BL209)+'FD inverse'!$A$58*$C210/Setup!$B$17+INDEX('FD inverse'!$A$58:$BH$58,1,'FD mesh'!$B$15+1)*Setup!$B$22</f>
        <v>0</v>
      </c>
      <c r="BI210" s="0" t="n">
        <f aca="false">SUMPRODUCT('FD inverse'!$A$59:$BH$59,'FD mesh'!$B$84:$BI$84,$E209:$BL209)+'FD inverse'!$A$59*$C210/Setup!$B$17+INDEX('FD inverse'!$A$59:$BH$59,1,'FD mesh'!$B$15+1)*Setup!$B$22</f>
        <v>0</v>
      </c>
      <c r="BJ210" s="0" t="n">
        <f aca="false">SUMPRODUCT('FD inverse'!$A$60:$BH$60,'FD mesh'!$B$84:$BI$84,$E209:$BL209)+'FD inverse'!$A$60*$C210/Setup!$B$17+INDEX('FD inverse'!$A$60:$BH$60,1,'FD mesh'!$B$15+1)*Setup!$B$22</f>
        <v>0</v>
      </c>
      <c r="BK210" s="0" t="n">
        <f aca="false">SUMPRODUCT('FD inverse'!$A$61:$BH$61,'FD mesh'!$B$84:$BI$84,$E209:$BL209)+'FD inverse'!$A$61*$C210/Setup!$B$17+INDEX('FD inverse'!$A$61:$BH$61,1,'FD mesh'!$B$15+1)*Setup!$B$22</f>
        <v>0</v>
      </c>
      <c r="BL210" s="0" t="n">
        <f aca="false">SUMPRODUCT('FD inverse'!$A$62:$BH$62,'FD mesh'!$B$84:$BI$84,$E209:$BL209)+'FD inverse'!$A$62*$C210/Setup!$B$17+INDEX('FD inverse'!$A$62:$BH$62,1,'FD mesh'!$B$15+1)*Setup!$B$22</f>
        <v>0</v>
      </c>
    </row>
    <row r="211" customFormat="false" ht="15" hidden="false" customHeight="false" outlineLevel="0" collapsed="false">
      <c r="A211" s="0" t="n">
        <v>206</v>
      </c>
      <c r="B211" s="0" t="n">
        <f aca="false">A211*Setup!$B$11/3600</f>
        <v>17.1666666666667</v>
      </c>
      <c r="C211" s="0" t="n">
        <f aca="false">Setup!$B$7+Setup!$B$8*COS(2*PI()*(B211-Setup!$B$9)/24)</f>
        <v>27.8148678029929</v>
      </c>
      <c r="D211" s="0" t="n">
        <f aca="false">(C211-E211)/Setup!$B$17</f>
        <v>22.8485964766653</v>
      </c>
      <c r="E211" s="0" t="n">
        <f aca="false">SUMPRODUCT('FD inverse'!$A$3:$BH$3,'FD mesh'!$B$84:$BI$84,$E210:$BL210)+'FD inverse'!$A$3*$C211/Setup!$B$17+INDEX('FD inverse'!$A$3:$BH$3,1,'FD mesh'!$B$15+1)*Setup!$B$22</f>
        <v>24.8445502610264</v>
      </c>
      <c r="F211" s="0" t="n">
        <f aca="false">SUMPRODUCT('FD inverse'!$A$4:$BH$4,'FD mesh'!$B$84:$BI$84,$E210:$BL210)+'FD inverse'!$A$4*$C211/Setup!$B$17+INDEX('FD inverse'!$A$4:$BH$4,1,'FD mesh'!$B$15+1)*Setup!$B$22</f>
        <v>24.1646055387525</v>
      </c>
      <c r="G211" s="0" t="n">
        <f aca="false">SUMPRODUCT('FD inverse'!$A$5:$BH$5,'FD mesh'!$B$84:$BI$84,$E210:$BL210)+'FD inverse'!$A$5*$C211/Setup!$B$17+INDEX('FD inverse'!$A$5:$BH$5,1,'FD mesh'!$B$15+1)*Setup!$B$22</f>
        <v>23.4872450202806</v>
      </c>
      <c r="H211" s="0" t="n">
        <f aca="false">SUMPRODUCT('FD inverse'!$A$6:$BH$6,'FD mesh'!$B$84:$BI$84,$E210:$BL210)+'FD inverse'!$A$6*$C211/Setup!$B$17+INDEX('FD inverse'!$A$6:$BH$6,1,'FD mesh'!$B$15+1)*Setup!$B$22</f>
        <v>21.2194197886892</v>
      </c>
      <c r="I211" s="0" t="n">
        <f aca="false">SUMPRODUCT('FD inverse'!$A$7:$BH$7,'FD mesh'!$B$84:$BI$84,$E210:$BL210)+'FD inverse'!$A$7*$C211/Setup!$B$17+INDEX('FD inverse'!$A$7:$BH$7,1,'FD mesh'!$B$15+1)*Setup!$B$22</f>
        <v>21.0269300718328</v>
      </c>
      <c r="J211" s="0" t="n">
        <f aca="false">SUMPRODUCT('FD inverse'!$A$8:$BH$8,'FD mesh'!$B$84:$BI$84,$E210:$BL210)+'FD inverse'!$A$8*$C211/Setup!$B$17+INDEX('FD inverse'!$A$8:$BH$8,1,'FD mesh'!$B$15+1)*Setup!$B$22</f>
        <v>20.8516458919787</v>
      </c>
      <c r="K211" s="0" t="n">
        <f aca="false">SUMPRODUCT('FD inverse'!$A$9:$BH$9,'FD mesh'!$B$84:$BI$84,$E210:$BL210)+'FD inverse'!$A$9*$C211/Setup!$B$17+INDEX('FD inverse'!$A$9:$BH$9,1,'FD mesh'!$B$15+1)*Setup!$B$22</f>
        <v>20.6942388502836</v>
      </c>
      <c r="L211" s="0" t="n">
        <f aca="false">SUMPRODUCT('FD inverse'!$A$10:$BH$10,'FD mesh'!$B$84:$BI$84,$E210:$BL210)+'FD inverse'!$A$10*$C211/Setup!$B$17+INDEX('FD inverse'!$A$10:$BH$10,1,'FD mesh'!$B$15+1)*Setup!$B$22</f>
        <v>20.5552653414629</v>
      </c>
      <c r="M211" s="0" t="n">
        <f aca="false">SUMPRODUCT('FD inverse'!$A$11:$BH$11,'FD mesh'!$B$84:$BI$84,$E210:$BL210)+'FD inverse'!$A$11*$C211/Setup!$B$17+INDEX('FD inverse'!$A$11:$BH$11,1,'FD mesh'!$B$15+1)*Setup!$B$22</f>
        <v>20.4351783264181</v>
      </c>
      <c r="N211" s="0" t="n">
        <f aca="false">SUMPRODUCT('FD inverse'!$A$12:$BH$12,'FD mesh'!$B$84:$BI$84,$E210:$BL210)+'FD inverse'!$A$12*$C211/Setup!$B$17+INDEX('FD inverse'!$A$12:$BH$12,1,'FD mesh'!$B$15+1)*Setup!$B$22</f>
        <v>20.3343376565636</v>
      </c>
      <c r="O211" s="0" t="n">
        <f aca="false">SUMPRODUCT('FD inverse'!$A$13:$BH$13,'FD mesh'!$B$84:$BI$84,$E210:$BL210)+'FD inverse'!$A$13*$C211/Setup!$B$17+INDEX('FD inverse'!$A$13:$BH$13,1,'FD mesh'!$B$15+1)*Setup!$B$22</f>
        <v>20.2530189072397</v>
      </c>
      <c r="P211" s="0" t="n">
        <f aca="false">SUMPRODUCT('FD inverse'!$A$14:$BH$14,'FD mesh'!$B$84:$BI$84,$E210:$BL210)+'FD inverse'!$A$14*$C211/Setup!$B$17+INDEX('FD inverse'!$A$14:$BH$14,1,'FD mesh'!$B$15+1)*Setup!$B$22</f>
        <v>20.1914206877425</v>
      </c>
      <c r="Q211" s="0" t="n">
        <f aca="false">SUMPRODUCT('FD inverse'!$A$15:$BH$15,'FD mesh'!$B$84:$BI$84,$E210:$BL210)+'FD inverse'!$A$15*$C211/Setup!$B$17+INDEX('FD inverse'!$A$15:$BH$15,1,'FD mesh'!$B$15+1)*Setup!$B$22</f>
        <v>20.1496704040899</v>
      </c>
      <c r="R211" s="0" t="n">
        <f aca="false">SUMPRODUCT('FD inverse'!$A$16:$BH$16,'FD mesh'!$B$84:$BI$84,$E210:$BL210)+'FD inverse'!$A$16*$C211/Setup!$B$17+INDEX('FD inverse'!$A$16:$BH$16,1,'FD mesh'!$B$15+1)*Setup!$B$22</f>
        <v>20.127828457964</v>
      </c>
      <c r="S211" s="0" t="n">
        <f aca="false">SUMPRODUCT('FD inverse'!$A$17:$BH$17,'FD mesh'!$B$84:$BI$84,$E210:$BL210)+'FD inverse'!$A$17*$C211/Setup!$B$17+INDEX('FD inverse'!$A$17:$BH$17,1,'FD mesh'!$B$15+1)*Setup!$B$22</f>
        <v>19.7489231512922</v>
      </c>
      <c r="T211" s="0" t="n">
        <f aca="false">SUMPRODUCT('FD inverse'!$A$18:$BH$18,'FD mesh'!$B$84:$BI$84,$E210:$BL210)+'FD inverse'!$A$18*$C211/Setup!$B$17+INDEX('FD inverse'!$A$18:$BH$18,1,'FD mesh'!$B$15+1)*Setup!$B$22</f>
        <v>19.3793645058953</v>
      </c>
      <c r="U211" s="0" t="n">
        <f aca="false">SUMPRODUCT('FD inverse'!$A$19:$BH$19,'FD mesh'!$B$84:$BI$84,$E210:$BL210)+'FD inverse'!$A$19*$C211/Setup!$B$17+INDEX('FD inverse'!$A$19:$BH$19,1,'FD mesh'!$B$15+1)*Setup!$B$22</f>
        <v>19.0185568125379</v>
      </c>
      <c r="V211" s="0" t="n">
        <f aca="false">SUMPRODUCT('FD inverse'!$A$20:$BH$20,'FD mesh'!$B$84:$BI$84,$E210:$BL210)+'FD inverse'!$A$20*$C211/Setup!$B$17+INDEX('FD inverse'!$A$20:$BH$20,1,'FD mesh'!$B$15+1)*Setup!$B$22</f>
        <v>18.6658923534295</v>
      </c>
      <c r="W211" s="0" t="n">
        <f aca="false">SUMPRODUCT('FD inverse'!$A$21:$BH$21,'FD mesh'!$B$84:$BI$84,$E210:$BL210)+'FD inverse'!$A$21*$C211/Setup!$B$17+INDEX('FD inverse'!$A$21:$BH$21,1,'FD mesh'!$B$15+1)*Setup!$B$22</f>
        <v>18.3207530136424</v>
      </c>
      <c r="X211" s="0" t="n">
        <f aca="false">SUMPRODUCT('FD inverse'!$A$22:$BH$22,'FD mesh'!$B$84:$BI$84,$E210:$BL210)+'FD inverse'!$A$22*$C211/Setup!$B$17+INDEX('FD inverse'!$A$22:$BH$22,1,'FD mesh'!$B$15+1)*Setup!$B$22</f>
        <v>17.9825117334675</v>
      </c>
      <c r="Y211" s="0" t="n">
        <f aca="false">SUMPRODUCT('FD inverse'!$A$23:$BH$23,'FD mesh'!$B$84:$BI$84,$E210:$BL210)+'FD inverse'!$A$23*$C211/Setup!$B$17+INDEX('FD inverse'!$A$23:$BH$23,1,'FD mesh'!$B$15+1)*Setup!$B$22</f>
        <v>17.6505338143351</v>
      </c>
      <c r="Z211" s="0" t="n">
        <f aca="false">SUMPRODUCT('FD inverse'!$A$24:$BH$24,'FD mesh'!$B$84:$BI$84,$E210:$BL210)+'FD inverse'!$A$24*$C211/Setup!$B$17+INDEX('FD inverse'!$A$24:$BH$24,1,'FD mesh'!$B$15+1)*Setup!$B$22</f>
        <v>17.3241780910423</v>
      </c>
      <c r="AA211" s="0" t="n">
        <f aca="false">SUMPRODUCT('FD inverse'!$A$25:$BH$25,'FD mesh'!$B$84:$BI$84,$E210:$BL210)+'FD inverse'!$A$25*$C211/Setup!$B$17+INDEX('FD inverse'!$A$25:$BH$25,1,'FD mesh'!$B$15+1)*Setup!$B$22</f>
        <v>17.0027979831007</v>
      </c>
      <c r="AB211" s="0" t="n">
        <f aca="false">SUMPRODUCT('FD inverse'!$A$26:$BH$26,'FD mesh'!$B$84:$BI$84,$E210:$BL210)+'FD inverse'!$A$26*$C211/Setup!$B$17+INDEX('FD inverse'!$A$26:$BH$26,1,'FD mesh'!$B$15+1)*Setup!$B$22</f>
        <v>16.6857424380691</v>
      </c>
      <c r="AC211" s="0" t="n">
        <f aca="false">SUMPRODUCT('FD inverse'!$A$27:$BH$27,'FD mesh'!$B$84:$BI$84,$E210:$BL210)+'FD inverse'!$A$27*$C211/Setup!$B$17+INDEX('FD inverse'!$A$27:$BH$27,1,'FD mesh'!$B$15+1)*Setup!$B$22</f>
        <v>16.3723567797648</v>
      </c>
      <c r="AD211" s="0" t="n">
        <f aca="false">SUMPRODUCT('FD inverse'!$A$28:$BH$28,'FD mesh'!$B$84:$BI$84,$E210:$BL210)+'FD inverse'!$A$28*$C211/Setup!$B$17+INDEX('FD inverse'!$A$28:$BH$28,1,'FD mesh'!$B$15+1)*Setup!$B$22</f>
        <v>16.0619834742593</v>
      </c>
      <c r="AE211" s="0" t="n">
        <f aca="false">SUMPRODUCT('FD inverse'!$A$29:$BH$29,'FD mesh'!$B$84:$BI$84,$E210:$BL210)+'FD inverse'!$A$29*$C211/Setup!$B$17+INDEX('FD inverse'!$A$29:$BH$29,1,'FD mesh'!$B$15+1)*Setup!$B$22</f>
        <v>15.7539628265605</v>
      </c>
      <c r="AF211" s="0" t="n">
        <f aca="false">SUMPRODUCT('FD inverse'!$A$30:$BH$30,'FD mesh'!$B$84:$BI$84,$E210:$BL210)+'FD inverse'!$A$30*$C211/Setup!$B$17+INDEX('FD inverse'!$A$30:$BH$30,1,'FD mesh'!$B$15+1)*Setup!$B$22</f>
        <v>15.4476336208786</v>
      </c>
      <c r="AG211" s="0" t="n">
        <f aca="false">SUMPRODUCT('FD inverse'!$A$31:$BH$31,'FD mesh'!$B$84:$BI$84,$E210:$BL210)+'FD inverse'!$A$31*$C211/Setup!$B$17+INDEX('FD inverse'!$A$31:$BH$31,1,'FD mesh'!$B$15+1)*Setup!$B$22</f>
        <v>15.1423337173548</v>
      </c>
      <c r="AH211" s="0" t="n">
        <f aca="false">SUMPRODUCT('FD inverse'!$A$32:$BH$32,'FD mesh'!$B$84:$BI$84,$E210:$BL210)+'FD inverse'!$A$32*$C211/Setup!$B$17+INDEX('FD inverse'!$A$32:$BH$32,1,'FD mesh'!$B$15+1)*Setup!$B$22</f>
        <v>15.1297889189074</v>
      </c>
      <c r="AI211" s="0" t="n">
        <f aca="false">SUMPRODUCT('FD inverse'!$A$33:$BH$33,'FD mesh'!$B$84:$BI$84,$E210:$BL210)+'FD inverse'!$A$33*$C211/Setup!$B$17+INDEX('FD inverse'!$A$33:$BH$33,1,'FD mesh'!$B$15+1)*Setup!$B$22</f>
        <v>15.1178273431825</v>
      </c>
      <c r="AJ211" s="0" t="n">
        <f aca="false">SUMPRODUCT('FD inverse'!$A$34:$BH$34,'FD mesh'!$B$84:$BI$84,$E210:$BL210)+'FD inverse'!$A$34*$C211/Setup!$B$17+INDEX('FD inverse'!$A$34:$BH$34,1,'FD mesh'!$B$15+1)*Setup!$B$22</f>
        <v>15.1064018633078</v>
      </c>
      <c r="AK211" s="0" t="n">
        <f aca="false">SUMPRODUCT('FD inverse'!$A$35:$BH$35,'FD mesh'!$B$84:$BI$84,$E210:$BL210)+'FD inverse'!$A$35*$C211/Setup!$B$17+INDEX('FD inverse'!$A$35:$BH$35,1,'FD mesh'!$B$15+1)*Setup!$B$22</f>
        <v>15.0954660029257</v>
      </c>
      <c r="AL211" s="0" t="n">
        <f aca="false">SUMPRODUCT('FD inverse'!$A$36:$BH$36,'FD mesh'!$B$84:$BI$84,$E210:$BL210)+'FD inverse'!$A$36*$C211/Setup!$B$17+INDEX('FD inverse'!$A$36:$BH$36,1,'FD mesh'!$B$15+1)*Setup!$B$22</f>
        <v>15.0849739482376</v>
      </c>
      <c r="AM211" s="0" t="n">
        <f aca="false">SUMPRODUCT('FD inverse'!$A$37:$BH$37,'FD mesh'!$B$84:$BI$84,$E210:$BL210)+'FD inverse'!$A$37*$C211/Setup!$B$17+INDEX('FD inverse'!$A$37:$BH$37,1,'FD mesh'!$B$15+1)*Setup!$B$22</f>
        <v>15.0748805419869</v>
      </c>
      <c r="AN211" s="0" t="n">
        <f aca="false">SUMPRODUCT('FD inverse'!$A$38:$BH$38,'FD mesh'!$B$84:$BI$84,$E210:$BL210)+'FD inverse'!$A$38*$C211/Setup!$B$17+INDEX('FD inverse'!$A$38:$BH$38,1,'FD mesh'!$B$15+1)*Setup!$B$22</f>
        <v>15.0651412615404</v>
      </c>
      <c r="AO211" s="0" t="n">
        <f aca="false">SUMPRODUCT('FD inverse'!$A$39:$BH$39,'FD mesh'!$B$84:$BI$84,$E210:$BL210)+'FD inverse'!$A$39*$C211/Setup!$B$17+INDEX('FD inverse'!$A$39:$BH$39,1,'FD mesh'!$B$15+1)*Setup!$B$22</f>
        <v>15.0557121830739</v>
      </c>
      <c r="AP211" s="0" t="n">
        <f aca="false">SUMPRODUCT('FD inverse'!$A$40:$BH$40,'FD mesh'!$B$84:$BI$84,$E210:$BL210)+'FD inverse'!$A$40*$C211/Setup!$B$17+INDEX('FD inverse'!$A$40:$BH$40,1,'FD mesh'!$B$15+1)*Setup!$B$22</f>
        <v>15.0465499337246</v>
      </c>
      <c r="AQ211" s="0" t="n">
        <f aca="false">SUMPRODUCT('FD inverse'!$A$41:$BH$41,'FD mesh'!$B$84:$BI$84,$E210:$BL210)+'FD inverse'!$A$41*$C211/Setup!$B$17+INDEX('FD inverse'!$A$41:$BH$41,1,'FD mesh'!$B$15+1)*Setup!$B$22</f>
        <v>15.0376116334427</v>
      </c>
      <c r="AR211" s="0" t="n">
        <f aca="false">SUMPRODUCT('FD inverse'!$A$42:$BH$42,'FD mesh'!$B$84:$BI$84,$E210:$BL210)+'FD inverse'!$A$42*$C211/Setup!$B$17+INDEX('FD inverse'!$A$42:$BH$42,1,'FD mesh'!$B$15+1)*Setup!$B$22</f>
        <v>15.0288548281593</v>
      </c>
      <c r="AS211" s="0" t="n">
        <f aca="false">SUMPRODUCT('FD inverse'!$A$43:$BH$43,'FD mesh'!$B$84:$BI$84,$E210:$BL210)+'FD inverse'!$A$43*$C211/Setup!$B$17+INDEX('FD inverse'!$A$43:$BH$43,1,'FD mesh'!$B$15+1)*Setup!$B$22</f>
        <v>0</v>
      </c>
      <c r="AT211" s="0" t="n">
        <f aca="false">SUMPRODUCT('FD inverse'!$A$44:$BH$44,'FD mesh'!$B$84:$BI$84,$E210:$BL210)+'FD inverse'!$A$44*$C211/Setup!$B$17+INDEX('FD inverse'!$A$44:$BH$44,1,'FD mesh'!$B$15+1)*Setup!$B$22</f>
        <v>0</v>
      </c>
      <c r="AU211" s="0" t="n">
        <f aca="false">SUMPRODUCT('FD inverse'!$A$45:$BH$45,'FD mesh'!$B$84:$BI$84,$E210:$BL210)+'FD inverse'!$A$45*$C211/Setup!$B$17+INDEX('FD inverse'!$A$45:$BH$45,1,'FD mesh'!$B$15+1)*Setup!$B$22</f>
        <v>0</v>
      </c>
      <c r="AV211" s="0" t="n">
        <f aca="false">SUMPRODUCT('FD inverse'!$A$46:$BH$46,'FD mesh'!$B$84:$BI$84,$E210:$BL210)+'FD inverse'!$A$46*$C211/Setup!$B$17+INDEX('FD inverse'!$A$46:$BH$46,1,'FD mesh'!$B$15+1)*Setup!$B$22</f>
        <v>0</v>
      </c>
      <c r="AW211" s="0" t="n">
        <f aca="false">SUMPRODUCT('FD inverse'!$A$47:$BH$47,'FD mesh'!$B$84:$BI$84,$E210:$BL210)+'FD inverse'!$A$47*$C211/Setup!$B$17+INDEX('FD inverse'!$A$47:$BH$47,1,'FD mesh'!$B$15+1)*Setup!$B$22</f>
        <v>0</v>
      </c>
      <c r="AX211" s="0" t="n">
        <f aca="false">SUMPRODUCT('FD inverse'!$A$48:$BH$48,'FD mesh'!$B$84:$BI$84,$E210:$BL210)+'FD inverse'!$A$48*$C211/Setup!$B$17+INDEX('FD inverse'!$A$48:$BH$48,1,'FD mesh'!$B$15+1)*Setup!$B$22</f>
        <v>0</v>
      </c>
      <c r="AY211" s="0" t="n">
        <f aca="false">SUMPRODUCT('FD inverse'!$A$49:$BH$49,'FD mesh'!$B$84:$BI$84,$E210:$BL210)+'FD inverse'!$A$49*$C211/Setup!$B$17+INDEX('FD inverse'!$A$49:$BH$49,1,'FD mesh'!$B$15+1)*Setup!$B$22</f>
        <v>0</v>
      </c>
      <c r="AZ211" s="0" t="n">
        <f aca="false">SUMPRODUCT('FD inverse'!$A$50:$BH$50,'FD mesh'!$B$84:$BI$84,$E210:$BL210)+'FD inverse'!$A$50*$C211/Setup!$B$17+INDEX('FD inverse'!$A$50:$BH$50,1,'FD mesh'!$B$15+1)*Setup!$B$22</f>
        <v>0</v>
      </c>
      <c r="BA211" s="0" t="n">
        <f aca="false">SUMPRODUCT('FD inverse'!$A$51:$BH$51,'FD mesh'!$B$84:$BI$84,$E210:$BL210)+'FD inverse'!$A$51*$C211/Setup!$B$17+INDEX('FD inverse'!$A$51:$BH$51,1,'FD mesh'!$B$15+1)*Setup!$B$22</f>
        <v>0</v>
      </c>
      <c r="BB211" s="0" t="n">
        <f aca="false">SUMPRODUCT('FD inverse'!$A$52:$BH$52,'FD mesh'!$B$84:$BI$84,$E210:$BL210)+'FD inverse'!$A$52*$C211/Setup!$B$17+INDEX('FD inverse'!$A$52:$BH$52,1,'FD mesh'!$B$15+1)*Setup!$B$22</f>
        <v>0</v>
      </c>
      <c r="BC211" s="0" t="n">
        <f aca="false">SUMPRODUCT('FD inverse'!$A$53:$BH$53,'FD mesh'!$B$84:$BI$84,$E210:$BL210)+'FD inverse'!$A$53*$C211/Setup!$B$17+INDEX('FD inverse'!$A$53:$BH$53,1,'FD mesh'!$B$15+1)*Setup!$B$22</f>
        <v>0</v>
      </c>
      <c r="BD211" s="0" t="n">
        <f aca="false">SUMPRODUCT('FD inverse'!$A$54:$BH$54,'FD mesh'!$B$84:$BI$84,$E210:$BL210)+'FD inverse'!$A$54*$C211/Setup!$B$17+INDEX('FD inverse'!$A$54:$BH$54,1,'FD mesh'!$B$15+1)*Setup!$B$22</f>
        <v>0</v>
      </c>
      <c r="BE211" s="0" t="n">
        <f aca="false">SUMPRODUCT('FD inverse'!$A$55:$BH$55,'FD mesh'!$B$84:$BI$84,$E210:$BL210)+'FD inverse'!$A$55*$C211/Setup!$B$17+INDEX('FD inverse'!$A$55:$BH$55,1,'FD mesh'!$B$15+1)*Setup!$B$22</f>
        <v>0</v>
      </c>
      <c r="BF211" s="0" t="n">
        <f aca="false">SUMPRODUCT('FD inverse'!$A$56:$BH$56,'FD mesh'!$B$84:$BI$84,$E210:$BL210)+'FD inverse'!$A$56*$C211/Setup!$B$17+INDEX('FD inverse'!$A$56:$BH$56,1,'FD mesh'!$B$15+1)*Setup!$B$22</f>
        <v>0</v>
      </c>
      <c r="BG211" s="0" t="n">
        <f aca="false">SUMPRODUCT('FD inverse'!$A$57:$BH$57,'FD mesh'!$B$84:$BI$84,$E210:$BL210)+'FD inverse'!$A$57*$C211/Setup!$B$17+INDEX('FD inverse'!$A$57:$BH$57,1,'FD mesh'!$B$15+1)*Setup!$B$22</f>
        <v>0</v>
      </c>
      <c r="BH211" s="0" t="n">
        <f aca="false">SUMPRODUCT('FD inverse'!$A$58:$BH$58,'FD mesh'!$B$84:$BI$84,$E210:$BL210)+'FD inverse'!$A$58*$C211/Setup!$B$17+INDEX('FD inverse'!$A$58:$BH$58,1,'FD mesh'!$B$15+1)*Setup!$B$22</f>
        <v>0</v>
      </c>
      <c r="BI211" s="0" t="n">
        <f aca="false">SUMPRODUCT('FD inverse'!$A$59:$BH$59,'FD mesh'!$B$84:$BI$84,$E210:$BL210)+'FD inverse'!$A$59*$C211/Setup!$B$17+INDEX('FD inverse'!$A$59:$BH$59,1,'FD mesh'!$B$15+1)*Setup!$B$22</f>
        <v>0</v>
      </c>
      <c r="BJ211" s="0" t="n">
        <f aca="false">SUMPRODUCT('FD inverse'!$A$60:$BH$60,'FD mesh'!$B$84:$BI$84,$E210:$BL210)+'FD inverse'!$A$60*$C211/Setup!$B$17+INDEX('FD inverse'!$A$60:$BH$60,1,'FD mesh'!$B$15+1)*Setup!$B$22</f>
        <v>0</v>
      </c>
      <c r="BK211" s="0" t="n">
        <f aca="false">SUMPRODUCT('FD inverse'!$A$61:$BH$61,'FD mesh'!$B$84:$BI$84,$E210:$BL210)+'FD inverse'!$A$61*$C211/Setup!$B$17+INDEX('FD inverse'!$A$61:$BH$61,1,'FD mesh'!$B$15+1)*Setup!$B$22</f>
        <v>0</v>
      </c>
      <c r="BL211" s="0" t="n">
        <f aca="false">SUMPRODUCT('FD inverse'!$A$62:$BH$62,'FD mesh'!$B$84:$BI$84,$E210:$BL210)+'FD inverse'!$A$62*$C211/Setup!$B$17+INDEX('FD inverse'!$A$62:$BH$62,1,'FD mesh'!$B$15+1)*Setup!$B$22</f>
        <v>0</v>
      </c>
    </row>
    <row r="212" customFormat="false" ht="15" hidden="false" customHeight="false" outlineLevel="0" collapsed="false">
      <c r="A212" s="0" t="n">
        <v>207</v>
      </c>
      <c r="B212" s="0" t="n">
        <f aca="false">A212*Setup!$B$11/3600</f>
        <v>17.25</v>
      </c>
      <c r="C212" s="0" t="n">
        <f aca="false">Setup!$B$7+Setup!$B$8*COS(2*PI()*(B212-Setup!$B$9)/24)</f>
        <v>27.7877205179804</v>
      </c>
      <c r="D212" s="0" t="n">
        <f aca="false">(C212-E212)/Setup!$B$17</f>
        <v>22.6463359242907</v>
      </c>
      <c r="E212" s="0" t="n">
        <f aca="false">SUMPRODUCT('FD inverse'!$A$3:$BH$3,'FD mesh'!$B$84:$BI$84,$E211:$BL211)+'FD inverse'!$A$3*$C212/Setup!$B$17+INDEX('FD inverse'!$A$3:$BH$3,1,'FD mesh'!$B$15+1)*Setup!$B$22</f>
        <v>24.8436968478226</v>
      </c>
      <c r="F212" s="0" t="n">
        <f aca="false">SUMPRODUCT('FD inverse'!$A$4:$BH$4,'FD mesh'!$B$84:$BI$84,$E211:$BL211)+'FD inverse'!$A$4*$C212/Setup!$B$17+INDEX('FD inverse'!$A$4:$BH$4,1,'FD mesh'!$B$15+1)*Setup!$B$22</f>
        <v>24.1695135523196</v>
      </c>
      <c r="G212" s="0" t="n">
        <f aca="false">SUMPRODUCT('FD inverse'!$A$5:$BH$5,'FD mesh'!$B$84:$BI$84,$E211:$BL211)+'FD inverse'!$A$5*$C212/Setup!$B$17+INDEX('FD inverse'!$A$5:$BH$5,1,'FD mesh'!$B$15+1)*Setup!$B$22</f>
        <v>23.4974604710384</v>
      </c>
      <c r="H212" s="0" t="n">
        <f aca="false">SUMPRODUCT('FD inverse'!$A$6:$BH$6,'FD mesh'!$B$84:$BI$84,$E211:$BL211)+'FD inverse'!$A$6*$C212/Setup!$B$17+INDEX('FD inverse'!$A$6:$BH$6,1,'FD mesh'!$B$15+1)*Setup!$B$22</f>
        <v>21.2468108841112</v>
      </c>
      <c r="I212" s="0" t="n">
        <f aca="false">SUMPRODUCT('FD inverse'!$A$7:$BH$7,'FD mesh'!$B$84:$BI$84,$E211:$BL211)+'FD inverse'!$A$7*$C212/Setup!$B$17+INDEX('FD inverse'!$A$7:$BH$7,1,'FD mesh'!$B$15+1)*Setup!$B$22</f>
        <v>21.0557183234457</v>
      </c>
      <c r="J212" s="0" t="n">
        <f aca="false">SUMPRODUCT('FD inverse'!$A$8:$BH$8,'FD mesh'!$B$84:$BI$84,$E211:$BL211)+'FD inverse'!$A$8*$C212/Setup!$B$17+INDEX('FD inverse'!$A$8:$BH$8,1,'FD mesh'!$B$15+1)*Setup!$B$22</f>
        <v>20.8816099820208</v>
      </c>
      <c r="K212" s="0" t="n">
        <f aca="false">SUMPRODUCT('FD inverse'!$A$9:$BH$9,'FD mesh'!$B$84:$BI$84,$E211:$BL211)+'FD inverse'!$A$9*$C212/Setup!$B$17+INDEX('FD inverse'!$A$9:$BH$9,1,'FD mesh'!$B$15+1)*Setup!$B$22</f>
        <v>20.7251795698244</v>
      </c>
      <c r="L212" s="0" t="n">
        <f aca="false">SUMPRODUCT('FD inverse'!$A$10:$BH$10,'FD mesh'!$B$84:$BI$84,$E211:$BL211)+'FD inverse'!$A$10*$C212/Setup!$B$17+INDEX('FD inverse'!$A$10:$BH$10,1,'FD mesh'!$B$15+1)*Setup!$B$22</f>
        <v>20.5870032694513</v>
      </c>
      <c r="M212" s="0" t="n">
        <f aca="false">SUMPRODUCT('FD inverse'!$A$11:$BH$11,'FD mesh'!$B$84:$BI$84,$E211:$BL211)+'FD inverse'!$A$11*$C212/Setup!$B$17+INDEX('FD inverse'!$A$11:$BH$11,1,'FD mesh'!$B$15+1)*Setup!$B$22</f>
        <v>20.4675514103695</v>
      </c>
      <c r="N212" s="0" t="n">
        <f aca="false">SUMPRODUCT('FD inverse'!$A$12:$BH$12,'FD mesh'!$B$84:$BI$84,$E211:$BL211)+'FD inverse'!$A$12*$C212/Setup!$B$17+INDEX('FD inverse'!$A$12:$BH$12,1,'FD mesh'!$B$15+1)*Setup!$B$22</f>
        <v>20.3671987158606</v>
      </c>
      <c r="O212" s="0" t="n">
        <f aca="false">SUMPRODUCT('FD inverse'!$A$13:$BH$13,'FD mesh'!$B$84:$BI$84,$E211:$BL211)+'FD inverse'!$A$13*$C212/Setup!$B$17+INDEX('FD inverse'!$A$13:$BH$13,1,'FD mesh'!$B$15+1)*Setup!$B$22</f>
        <v>20.2862330769843</v>
      </c>
      <c r="P212" s="0" t="n">
        <f aca="false">SUMPRODUCT('FD inverse'!$A$14:$BH$14,'FD mesh'!$B$84:$BI$84,$E211:$BL211)+'FD inverse'!$A$14*$C212/Setup!$B$17+INDEX('FD inverse'!$A$14:$BH$14,1,'FD mesh'!$B$15+1)*Setup!$B$22</f>
        <v>20.2248628184882</v>
      </c>
      <c r="Q212" s="0" t="n">
        <f aca="false">SUMPRODUCT('FD inverse'!$A$15:$BH$15,'FD mesh'!$B$84:$BI$84,$E211:$BL211)+'FD inverse'!$A$15*$C212/Setup!$B$17+INDEX('FD inverse'!$A$15:$BH$15,1,'FD mesh'!$B$15+1)*Setup!$B$22</f>
        <v>20.1832224306385</v>
      </c>
      <c r="R212" s="0" t="n">
        <f aca="false">SUMPRODUCT('FD inverse'!$A$16:$BH$16,'FD mesh'!$B$84:$BI$84,$E211:$BL211)+'FD inverse'!$A$16*$C212/Setup!$B$17+INDEX('FD inverse'!$A$16:$BH$16,1,'FD mesh'!$B$15+1)*Setup!$B$22</f>
        <v>20.1613767487172</v>
      </c>
      <c r="S212" s="0" t="n">
        <f aca="false">SUMPRODUCT('FD inverse'!$A$17:$BH$17,'FD mesh'!$B$84:$BI$84,$E211:$BL211)+'FD inverse'!$A$17*$C212/Setup!$B$17+INDEX('FD inverse'!$A$17:$BH$17,1,'FD mesh'!$B$15+1)*Setup!$B$22</f>
        <v>19.7805172261658</v>
      </c>
      <c r="T212" s="0" t="n">
        <f aca="false">SUMPRODUCT('FD inverse'!$A$18:$BH$18,'FD mesh'!$B$84:$BI$84,$E211:$BL211)+'FD inverse'!$A$18*$C212/Setup!$B$17+INDEX('FD inverse'!$A$18:$BH$18,1,'FD mesh'!$B$15+1)*Setup!$B$22</f>
        <v>19.4089553885057</v>
      </c>
      <c r="U212" s="0" t="n">
        <f aca="false">SUMPRODUCT('FD inverse'!$A$19:$BH$19,'FD mesh'!$B$84:$BI$84,$E211:$BL211)+'FD inverse'!$A$19*$C212/Setup!$B$17+INDEX('FD inverse'!$A$19:$BH$19,1,'FD mesh'!$B$15+1)*Setup!$B$22</f>
        <v>19.0461017248711</v>
      </c>
      <c r="V212" s="0" t="n">
        <f aca="false">SUMPRODUCT('FD inverse'!$A$20:$BH$20,'FD mesh'!$B$84:$BI$84,$E211:$BL211)+'FD inverse'!$A$20*$C212/Setup!$B$17+INDEX('FD inverse'!$A$20:$BH$20,1,'FD mesh'!$B$15+1)*Setup!$B$22</f>
        <v>18.6913541354373</v>
      </c>
      <c r="W212" s="0" t="n">
        <f aca="false">SUMPRODUCT('FD inverse'!$A$21:$BH$21,'FD mesh'!$B$84:$BI$84,$E211:$BL211)+'FD inverse'!$A$21*$C212/Setup!$B$17+INDEX('FD inverse'!$A$21:$BH$21,1,'FD mesh'!$B$15+1)*Setup!$B$22</f>
        <v>18.3440995847086</v>
      </c>
      <c r="X212" s="0" t="n">
        <f aca="false">SUMPRODUCT('FD inverse'!$A$22:$BH$22,'FD mesh'!$B$84:$BI$84,$E211:$BL211)+'FD inverse'!$A$22*$C212/Setup!$B$17+INDEX('FD inverse'!$A$22:$BH$22,1,'FD mesh'!$B$15+1)*Setup!$B$22</f>
        <v>18.0037155963223</v>
      </c>
      <c r="Y212" s="0" t="n">
        <f aca="false">SUMPRODUCT('FD inverse'!$A$23:$BH$23,'FD mesh'!$B$84:$BI$84,$E211:$BL211)+'FD inverse'!$A$23*$C212/Setup!$B$17+INDEX('FD inverse'!$A$23:$BH$23,1,'FD mesh'!$B$15+1)*Setup!$B$22</f>
        <v>17.6695716018619</v>
      </c>
      <c r="Z212" s="0" t="n">
        <f aca="false">SUMPRODUCT('FD inverse'!$A$24:$BH$24,'FD mesh'!$B$84:$BI$84,$E211:$BL211)+'FD inverse'!$A$24*$C212/Setup!$B$17+INDEX('FD inverse'!$A$24:$BH$24,1,'FD mesh'!$B$15+1)*Setup!$B$22</f>
        <v>17.3410301563022</v>
      </c>
      <c r="AA212" s="0" t="n">
        <f aca="false">SUMPRODUCT('FD inverse'!$A$25:$BH$25,'FD mesh'!$B$84:$BI$84,$E211:$BL211)+'FD inverse'!$A$25*$C212/Setup!$B$17+INDEX('FD inverse'!$A$25:$BH$25,1,'FD mesh'!$B$15+1)*Setup!$B$22</f>
        <v>17.0174480328047</v>
      </c>
      <c r="AB212" s="0" t="n">
        <f aca="false">SUMPRODUCT('FD inverse'!$A$26:$BH$26,'FD mesh'!$B$84:$BI$84,$E211:$BL211)+'FD inverse'!$A$26*$C212/Setup!$B$17+INDEX('FD inverse'!$A$26:$BH$26,1,'FD mesh'!$B$15+1)*Setup!$B$22</f>
        <v>16.6981772096487</v>
      </c>
      <c r="AC212" s="0" t="n">
        <f aca="false">SUMPRODUCT('FD inverse'!$A$27:$BH$27,'FD mesh'!$B$84:$BI$84,$E211:$BL211)+'FD inverse'!$A$27*$C212/Setup!$B$17+INDEX('FD inverse'!$A$27:$BH$27,1,'FD mesh'!$B$15+1)*Setup!$B$22</f>
        <v>16.3825657621289</v>
      </c>
      <c r="AD212" s="0" t="n">
        <f aca="false">SUMPRODUCT('FD inverse'!$A$28:$BH$28,'FD mesh'!$B$84:$BI$84,$E211:$BL211)+'FD inverse'!$A$28*$C212/Setup!$B$17+INDEX('FD inverse'!$A$28:$BH$28,1,'FD mesh'!$B$15+1)*Setup!$B$22</f>
        <v>16.0699586722763</v>
      </c>
      <c r="AE212" s="0" t="n">
        <f aca="false">SUMPRODUCT('FD inverse'!$A$29:$BH$29,'FD mesh'!$B$84:$BI$84,$E211:$BL211)+'FD inverse'!$A$29*$C212/Setup!$B$17+INDEX('FD inverse'!$A$29:$BH$29,1,'FD mesh'!$B$15+1)*Setup!$B$22</f>
        <v>15.7596985692687</v>
      </c>
      <c r="AF212" s="0" t="n">
        <f aca="false">SUMPRODUCT('FD inverse'!$A$30:$BH$30,'FD mesh'!$B$84:$BI$84,$E211:$BL211)+'FD inverse'!$A$30*$C212/Setup!$B$17+INDEX('FD inverse'!$A$30:$BH$30,1,'FD mesh'!$B$15+1)*Setup!$B$22</f>
        <v>15.4511264134009</v>
      </c>
      <c r="AG212" s="0" t="n">
        <f aca="false">SUMPRODUCT('FD inverse'!$A$31:$BH$31,'FD mesh'!$B$84:$BI$84,$E211:$BL211)+'FD inverse'!$A$31*$C212/Setup!$B$17+INDEX('FD inverse'!$A$31:$BH$31,1,'FD mesh'!$B$15+1)*Setup!$B$22</f>
        <v>15.1435821364755</v>
      </c>
      <c r="AH212" s="0" t="n">
        <f aca="false">SUMPRODUCT('FD inverse'!$A$32:$BH$32,'FD mesh'!$B$84:$BI$84,$E211:$BL211)+'FD inverse'!$A$32*$C212/Setup!$B$17+INDEX('FD inverse'!$A$32:$BH$32,1,'FD mesh'!$B$15+1)*Setup!$B$22</f>
        <v>15.1309432582701</v>
      </c>
      <c r="AI212" s="0" t="n">
        <f aca="false">SUMPRODUCT('FD inverse'!$A$33:$BH$33,'FD mesh'!$B$84:$BI$84,$E211:$BL211)+'FD inverse'!$A$33*$C212/Setup!$B$17+INDEX('FD inverse'!$A$33:$BH$33,1,'FD mesh'!$B$15+1)*Setup!$B$22</f>
        <v>15.1188887332382</v>
      </c>
      <c r="AJ212" s="0" t="n">
        <f aca="false">SUMPRODUCT('FD inverse'!$A$34:$BH$34,'FD mesh'!$B$84:$BI$84,$E211:$BL211)+'FD inverse'!$A$34*$C212/Setup!$B$17+INDEX('FD inverse'!$A$34:$BH$34,1,'FD mesh'!$B$15+1)*Setup!$B$22</f>
        <v>15.1073715082997</v>
      </c>
      <c r="AK212" s="0" t="n">
        <f aca="false">SUMPRODUCT('FD inverse'!$A$35:$BH$35,'FD mesh'!$B$84:$BI$84,$E211:$BL211)+'FD inverse'!$A$35*$C212/Setup!$B$17+INDEX('FD inverse'!$A$35:$BH$35,1,'FD mesh'!$B$15+1)*Setup!$B$22</f>
        <v>15.09634513999</v>
      </c>
      <c r="AL212" s="0" t="n">
        <f aca="false">SUMPRODUCT('FD inverse'!$A$36:$BH$36,'FD mesh'!$B$84:$BI$84,$E211:$BL211)+'FD inverse'!$A$36*$C212/Setup!$B$17+INDEX('FD inverse'!$A$36:$BH$36,1,'FD mesh'!$B$15+1)*Setup!$B$22</f>
        <v>15.0857638111117</v>
      </c>
      <c r="AM212" s="0" t="n">
        <f aca="false">SUMPRODUCT('FD inverse'!$A$37:$BH$37,'FD mesh'!$B$84:$BI$84,$E211:$BL211)+'FD inverse'!$A$37*$C212/Setup!$B$17+INDEX('FD inverse'!$A$37:$BH$37,1,'FD mesh'!$B$15+1)*Setup!$B$22</f>
        <v>15.0755823290132</v>
      </c>
      <c r="AN212" s="0" t="n">
        <f aca="false">SUMPRODUCT('FD inverse'!$A$38:$BH$38,'FD mesh'!$B$84:$BI$84,$E211:$BL211)+'FD inverse'!$A$38*$C212/Setup!$B$17+INDEX('FD inverse'!$A$38:$BH$38,1,'FD mesh'!$B$15+1)*Setup!$B$22</f>
        <v>15.0657561076719</v>
      </c>
      <c r="AO212" s="0" t="n">
        <f aca="false">SUMPRODUCT('FD inverse'!$A$39:$BH$39,'FD mesh'!$B$84:$BI$84,$E211:$BL211)+'FD inverse'!$A$39*$C212/Setup!$B$17+INDEX('FD inverse'!$A$39:$BH$39,1,'FD mesh'!$B$15+1)*Setup!$B$22</f>
        <v>15.0562411356043</v>
      </c>
      <c r="AP212" s="0" t="n">
        <f aca="false">SUMPRODUCT('FD inverse'!$A$40:$BH$40,'FD mesh'!$B$84:$BI$84,$E211:$BL211)+'FD inverse'!$A$40*$C212/Setup!$B$17+INDEX('FD inverse'!$A$40:$BH$40,1,'FD mesh'!$B$15+1)*Setup!$B$22</f>
        <v>15.0469939314909</v>
      </c>
      <c r="AQ212" s="0" t="n">
        <f aca="false">SUMPRODUCT('FD inverse'!$A$41:$BH$41,'FD mesh'!$B$84:$BI$84,$E211:$BL211)+'FD inverse'!$A$41*$C212/Setup!$B$17+INDEX('FD inverse'!$A$41:$BH$41,1,'FD mesh'!$B$15+1)*Setup!$B$22</f>
        <v>15.0379714892737</v>
      </c>
      <c r="AR212" s="0" t="n">
        <f aca="false">SUMPRODUCT('FD inverse'!$A$42:$BH$42,'FD mesh'!$B$84:$BI$84,$E211:$BL211)+'FD inverse'!$A$42*$C212/Setup!$B$17+INDEX('FD inverse'!$A$42:$BH$42,1,'FD mesh'!$B$15+1)*Setup!$B$22</f>
        <v>15.0291312143667</v>
      </c>
      <c r="AS212" s="0" t="n">
        <f aca="false">SUMPRODUCT('FD inverse'!$A$43:$BH$43,'FD mesh'!$B$84:$BI$84,$E211:$BL211)+'FD inverse'!$A$43*$C212/Setup!$B$17+INDEX('FD inverse'!$A$43:$BH$43,1,'FD mesh'!$B$15+1)*Setup!$B$22</f>
        <v>0</v>
      </c>
      <c r="AT212" s="0" t="n">
        <f aca="false">SUMPRODUCT('FD inverse'!$A$44:$BH$44,'FD mesh'!$B$84:$BI$84,$E211:$BL211)+'FD inverse'!$A$44*$C212/Setup!$B$17+INDEX('FD inverse'!$A$44:$BH$44,1,'FD mesh'!$B$15+1)*Setup!$B$22</f>
        <v>0</v>
      </c>
      <c r="AU212" s="0" t="n">
        <f aca="false">SUMPRODUCT('FD inverse'!$A$45:$BH$45,'FD mesh'!$B$84:$BI$84,$E211:$BL211)+'FD inverse'!$A$45*$C212/Setup!$B$17+INDEX('FD inverse'!$A$45:$BH$45,1,'FD mesh'!$B$15+1)*Setup!$B$22</f>
        <v>0</v>
      </c>
      <c r="AV212" s="0" t="n">
        <f aca="false">SUMPRODUCT('FD inverse'!$A$46:$BH$46,'FD mesh'!$B$84:$BI$84,$E211:$BL211)+'FD inverse'!$A$46*$C212/Setup!$B$17+INDEX('FD inverse'!$A$46:$BH$46,1,'FD mesh'!$B$15+1)*Setup!$B$22</f>
        <v>0</v>
      </c>
      <c r="AW212" s="0" t="n">
        <f aca="false">SUMPRODUCT('FD inverse'!$A$47:$BH$47,'FD mesh'!$B$84:$BI$84,$E211:$BL211)+'FD inverse'!$A$47*$C212/Setup!$B$17+INDEX('FD inverse'!$A$47:$BH$47,1,'FD mesh'!$B$15+1)*Setup!$B$22</f>
        <v>0</v>
      </c>
      <c r="AX212" s="0" t="n">
        <f aca="false">SUMPRODUCT('FD inverse'!$A$48:$BH$48,'FD mesh'!$B$84:$BI$84,$E211:$BL211)+'FD inverse'!$A$48*$C212/Setup!$B$17+INDEX('FD inverse'!$A$48:$BH$48,1,'FD mesh'!$B$15+1)*Setup!$B$22</f>
        <v>0</v>
      </c>
      <c r="AY212" s="0" t="n">
        <f aca="false">SUMPRODUCT('FD inverse'!$A$49:$BH$49,'FD mesh'!$B$84:$BI$84,$E211:$BL211)+'FD inverse'!$A$49*$C212/Setup!$B$17+INDEX('FD inverse'!$A$49:$BH$49,1,'FD mesh'!$B$15+1)*Setup!$B$22</f>
        <v>0</v>
      </c>
      <c r="AZ212" s="0" t="n">
        <f aca="false">SUMPRODUCT('FD inverse'!$A$50:$BH$50,'FD mesh'!$B$84:$BI$84,$E211:$BL211)+'FD inverse'!$A$50*$C212/Setup!$B$17+INDEX('FD inverse'!$A$50:$BH$50,1,'FD mesh'!$B$15+1)*Setup!$B$22</f>
        <v>0</v>
      </c>
      <c r="BA212" s="0" t="n">
        <f aca="false">SUMPRODUCT('FD inverse'!$A$51:$BH$51,'FD mesh'!$B$84:$BI$84,$E211:$BL211)+'FD inverse'!$A$51*$C212/Setup!$B$17+INDEX('FD inverse'!$A$51:$BH$51,1,'FD mesh'!$B$15+1)*Setup!$B$22</f>
        <v>0</v>
      </c>
      <c r="BB212" s="0" t="n">
        <f aca="false">SUMPRODUCT('FD inverse'!$A$52:$BH$52,'FD mesh'!$B$84:$BI$84,$E211:$BL211)+'FD inverse'!$A$52*$C212/Setup!$B$17+INDEX('FD inverse'!$A$52:$BH$52,1,'FD mesh'!$B$15+1)*Setup!$B$22</f>
        <v>0</v>
      </c>
      <c r="BC212" s="0" t="n">
        <f aca="false">SUMPRODUCT('FD inverse'!$A$53:$BH$53,'FD mesh'!$B$84:$BI$84,$E211:$BL211)+'FD inverse'!$A$53*$C212/Setup!$B$17+INDEX('FD inverse'!$A$53:$BH$53,1,'FD mesh'!$B$15+1)*Setup!$B$22</f>
        <v>0</v>
      </c>
      <c r="BD212" s="0" t="n">
        <f aca="false">SUMPRODUCT('FD inverse'!$A$54:$BH$54,'FD mesh'!$B$84:$BI$84,$E211:$BL211)+'FD inverse'!$A$54*$C212/Setup!$B$17+INDEX('FD inverse'!$A$54:$BH$54,1,'FD mesh'!$B$15+1)*Setup!$B$22</f>
        <v>0</v>
      </c>
      <c r="BE212" s="0" t="n">
        <f aca="false">SUMPRODUCT('FD inverse'!$A$55:$BH$55,'FD mesh'!$B$84:$BI$84,$E211:$BL211)+'FD inverse'!$A$55*$C212/Setup!$B$17+INDEX('FD inverse'!$A$55:$BH$55,1,'FD mesh'!$B$15+1)*Setup!$B$22</f>
        <v>0</v>
      </c>
      <c r="BF212" s="0" t="n">
        <f aca="false">SUMPRODUCT('FD inverse'!$A$56:$BH$56,'FD mesh'!$B$84:$BI$84,$E211:$BL211)+'FD inverse'!$A$56*$C212/Setup!$B$17+INDEX('FD inverse'!$A$56:$BH$56,1,'FD mesh'!$B$15+1)*Setup!$B$22</f>
        <v>0</v>
      </c>
      <c r="BG212" s="0" t="n">
        <f aca="false">SUMPRODUCT('FD inverse'!$A$57:$BH$57,'FD mesh'!$B$84:$BI$84,$E211:$BL211)+'FD inverse'!$A$57*$C212/Setup!$B$17+INDEX('FD inverse'!$A$57:$BH$57,1,'FD mesh'!$B$15+1)*Setup!$B$22</f>
        <v>0</v>
      </c>
      <c r="BH212" s="0" t="n">
        <f aca="false">SUMPRODUCT('FD inverse'!$A$58:$BH$58,'FD mesh'!$B$84:$BI$84,$E211:$BL211)+'FD inverse'!$A$58*$C212/Setup!$B$17+INDEX('FD inverse'!$A$58:$BH$58,1,'FD mesh'!$B$15+1)*Setup!$B$22</f>
        <v>0</v>
      </c>
      <c r="BI212" s="0" t="n">
        <f aca="false">SUMPRODUCT('FD inverse'!$A$59:$BH$59,'FD mesh'!$B$84:$BI$84,$E211:$BL211)+'FD inverse'!$A$59*$C212/Setup!$B$17+INDEX('FD inverse'!$A$59:$BH$59,1,'FD mesh'!$B$15+1)*Setup!$B$22</f>
        <v>0</v>
      </c>
      <c r="BJ212" s="0" t="n">
        <f aca="false">SUMPRODUCT('FD inverse'!$A$60:$BH$60,'FD mesh'!$B$84:$BI$84,$E211:$BL211)+'FD inverse'!$A$60*$C212/Setup!$B$17+INDEX('FD inverse'!$A$60:$BH$60,1,'FD mesh'!$B$15+1)*Setup!$B$22</f>
        <v>0</v>
      </c>
      <c r="BK212" s="0" t="n">
        <f aca="false">SUMPRODUCT('FD inverse'!$A$61:$BH$61,'FD mesh'!$B$84:$BI$84,$E211:$BL211)+'FD inverse'!$A$61*$C212/Setup!$B$17+INDEX('FD inverse'!$A$61:$BH$61,1,'FD mesh'!$B$15+1)*Setup!$B$22</f>
        <v>0</v>
      </c>
      <c r="BL212" s="0" t="n">
        <f aca="false">SUMPRODUCT('FD inverse'!$A$62:$BH$62,'FD mesh'!$B$84:$BI$84,$E211:$BL211)+'FD inverse'!$A$62*$C212/Setup!$B$17+INDEX('FD inverse'!$A$62:$BH$62,1,'FD mesh'!$B$15+1)*Setup!$B$22</f>
        <v>0</v>
      </c>
    </row>
    <row r="213" customFormat="false" ht="15" hidden="false" customHeight="false" outlineLevel="0" collapsed="false">
      <c r="A213" s="0" t="n">
        <v>208</v>
      </c>
      <c r="B213" s="0" t="n">
        <f aca="false">A213*Setup!$B$11/3600</f>
        <v>17.3333333333333</v>
      </c>
      <c r="C213" s="0" t="n">
        <f aca="false">Setup!$B$7+Setup!$B$8*COS(2*PI()*(B213-Setup!$B$9)/24)</f>
        <v>27.7587704831436</v>
      </c>
      <c r="D213" s="0" t="n">
        <f aca="false">(C213-E213)/Setup!$B$17</f>
        <v>22.439332758131</v>
      </c>
      <c r="E213" s="0" t="n">
        <f aca="false">SUMPRODUCT('FD inverse'!$A$3:$BH$3,'FD mesh'!$B$84:$BI$84,$E212:$BL212)+'FD inverse'!$A$3*$C213/Setup!$B$17+INDEX('FD inverse'!$A$3:$BH$3,1,'FD mesh'!$B$15+1)*Setup!$B$22</f>
        <v>24.8416572245866</v>
      </c>
      <c r="F213" s="0" t="n">
        <f aca="false">SUMPRODUCT('FD inverse'!$A$4:$BH$4,'FD mesh'!$B$84:$BI$84,$E212:$BL212)+'FD inverse'!$A$4*$C213/Setup!$B$17+INDEX('FD inverse'!$A$4:$BH$4,1,'FD mesh'!$B$15+1)*Setup!$B$22</f>
        <v>24.1733773135481</v>
      </c>
      <c r="G213" s="0" t="n">
        <f aca="false">SUMPRODUCT('FD inverse'!$A$5:$BH$5,'FD mesh'!$B$84:$BI$84,$E212:$BL212)+'FD inverse'!$A$5*$C213/Setup!$B$17+INDEX('FD inverse'!$A$5:$BH$5,1,'FD mesh'!$B$15+1)*Setup!$B$22</f>
        <v>23.5067743822095</v>
      </c>
      <c r="H213" s="0" t="n">
        <f aca="false">SUMPRODUCT('FD inverse'!$A$6:$BH$6,'FD mesh'!$B$84:$BI$84,$E212:$BL212)+'FD inverse'!$A$6*$C213/Setup!$B$17+INDEX('FD inverse'!$A$6:$BH$6,1,'FD mesh'!$B$15+1)*Setup!$B$22</f>
        <v>21.2737799264739</v>
      </c>
      <c r="I213" s="0" t="n">
        <f aca="false">SUMPRODUCT('FD inverse'!$A$7:$BH$7,'FD mesh'!$B$84:$BI$84,$E212:$BL212)+'FD inverse'!$A$7*$C213/Setup!$B$17+INDEX('FD inverse'!$A$7:$BH$7,1,'FD mesh'!$B$15+1)*Setup!$B$22</f>
        <v>21.0841252673712</v>
      </c>
      <c r="J213" s="0" t="n">
        <f aca="false">SUMPRODUCT('FD inverse'!$A$8:$BH$8,'FD mesh'!$B$84:$BI$84,$E212:$BL212)+'FD inverse'!$A$8*$C213/Setup!$B$17+INDEX('FD inverse'!$A$8:$BH$8,1,'FD mesh'!$B$15+1)*Setup!$B$22</f>
        <v>20.9112298672216</v>
      </c>
      <c r="K213" s="0" t="n">
        <f aca="false">SUMPRODUCT('FD inverse'!$A$9:$BH$9,'FD mesh'!$B$84:$BI$84,$E212:$BL212)+'FD inverse'!$A$9*$C213/Setup!$B$17+INDEX('FD inverse'!$A$9:$BH$9,1,'FD mesh'!$B$15+1)*Setup!$B$22</f>
        <v>20.7558093255975</v>
      </c>
      <c r="L213" s="0" t="n">
        <f aca="false">SUMPRODUCT('FD inverse'!$A$10:$BH$10,'FD mesh'!$B$84:$BI$84,$E212:$BL212)+'FD inverse'!$A$10*$C213/Setup!$B$17+INDEX('FD inverse'!$A$10:$BH$10,1,'FD mesh'!$B$15+1)*Setup!$B$22</f>
        <v>20.618459436347</v>
      </c>
      <c r="M213" s="0" t="n">
        <f aca="false">SUMPRODUCT('FD inverse'!$A$11:$BH$11,'FD mesh'!$B$84:$BI$84,$E212:$BL212)+'FD inverse'!$A$11*$C213/Setup!$B$17+INDEX('FD inverse'!$A$11:$BH$11,1,'FD mesh'!$B$15+1)*Setup!$B$22</f>
        <v>20.4996677576545</v>
      </c>
      <c r="N213" s="0" t="n">
        <f aca="false">SUMPRODUCT('FD inverse'!$A$12:$BH$12,'FD mesh'!$B$84:$BI$84,$E212:$BL212)+'FD inverse'!$A$12*$C213/Setup!$B$17+INDEX('FD inverse'!$A$12:$BH$12,1,'FD mesh'!$B$15+1)*Setup!$B$22</f>
        <v>20.3998237764752</v>
      </c>
      <c r="O213" s="0" t="n">
        <f aca="false">SUMPRODUCT('FD inverse'!$A$13:$BH$13,'FD mesh'!$B$84:$BI$84,$E212:$BL212)+'FD inverse'!$A$13*$C213/Setup!$B$17+INDEX('FD inverse'!$A$13:$BH$13,1,'FD mesh'!$B$15+1)*Setup!$B$22</f>
        <v>20.3192276186673</v>
      </c>
      <c r="P213" s="0" t="n">
        <f aca="false">SUMPRODUCT('FD inverse'!$A$14:$BH$14,'FD mesh'!$B$84:$BI$84,$E212:$BL212)+'FD inverse'!$A$14*$C213/Setup!$B$17+INDEX('FD inverse'!$A$14:$BH$14,1,'FD mesh'!$B$15+1)*Setup!$B$22</f>
        <v>20.2580972671622</v>
      </c>
      <c r="Q213" s="0" t="n">
        <f aca="false">SUMPRODUCT('FD inverse'!$A$15:$BH$15,'FD mesh'!$B$84:$BI$84,$E212:$BL212)+'FD inverse'!$A$15*$C213/Setup!$B$17+INDEX('FD inverse'!$A$15:$BH$15,1,'FD mesh'!$B$15+1)*Setup!$B$22</f>
        <v>20.2165742600074</v>
      </c>
      <c r="R213" s="0" t="n">
        <f aca="false">SUMPRODUCT('FD inverse'!$A$16:$BH$16,'FD mesh'!$B$84:$BI$84,$E212:$BL212)+'FD inverse'!$A$16*$C213/Setup!$B$17+INDEX('FD inverse'!$A$16:$BH$16,1,'FD mesh'!$B$15+1)*Setup!$B$22</f>
        <v>20.1947278483506</v>
      </c>
      <c r="S213" s="0" t="n">
        <f aca="false">SUMPRODUCT('FD inverse'!$A$17:$BH$17,'FD mesh'!$B$84:$BI$84,$E212:$BL212)+'FD inverse'!$A$17*$C213/Setup!$B$17+INDEX('FD inverse'!$A$17:$BH$17,1,'FD mesh'!$B$15+1)*Setup!$B$22</f>
        <v>19.8119377398368</v>
      </c>
      <c r="T213" s="0" t="n">
        <f aca="false">SUMPRODUCT('FD inverse'!$A$18:$BH$18,'FD mesh'!$B$84:$BI$84,$E212:$BL212)+'FD inverse'!$A$18*$C213/Setup!$B$17+INDEX('FD inverse'!$A$18:$BH$18,1,'FD mesh'!$B$15+1)*Setup!$B$22</f>
        <v>19.4383942396319</v>
      </c>
      <c r="U213" s="0" t="n">
        <f aca="false">SUMPRODUCT('FD inverse'!$A$19:$BH$19,'FD mesh'!$B$84:$BI$84,$E212:$BL212)+'FD inverse'!$A$19*$C213/Setup!$B$17+INDEX('FD inverse'!$A$19:$BH$19,1,'FD mesh'!$B$15+1)*Setup!$B$22</f>
        <v>19.0735141727584</v>
      </c>
      <c r="V213" s="0" t="n">
        <f aca="false">SUMPRODUCT('FD inverse'!$A$20:$BH$20,'FD mesh'!$B$84:$BI$84,$E212:$BL212)+'FD inverse'!$A$20*$C213/Setup!$B$17+INDEX('FD inverse'!$A$20:$BH$20,1,'FD mesh'!$B$15+1)*Setup!$B$22</f>
        <v>18.7167011976917</v>
      </c>
      <c r="W213" s="0" t="n">
        <f aca="false">SUMPRODUCT('FD inverse'!$A$21:$BH$21,'FD mesh'!$B$84:$BI$84,$E212:$BL212)+'FD inverse'!$A$21*$C213/Setup!$B$17+INDEX('FD inverse'!$A$21:$BH$21,1,'FD mesh'!$B$15+1)*Setup!$B$22</f>
        <v>18.3673475009456</v>
      </c>
      <c r="X213" s="0" t="n">
        <f aca="false">SUMPRODUCT('FD inverse'!$A$22:$BH$22,'FD mesh'!$B$84:$BI$84,$E212:$BL212)+'FD inverse'!$A$22*$C213/Setup!$B$17+INDEX('FD inverse'!$A$22:$BH$22,1,'FD mesh'!$B$15+1)*Setup!$B$22</f>
        <v>18.024835333835</v>
      </c>
      <c r="Y213" s="0" t="n">
        <f aca="false">SUMPRODUCT('FD inverse'!$A$23:$BH$23,'FD mesh'!$B$84:$BI$84,$E212:$BL212)+'FD inverse'!$A$23*$C213/Setup!$B$17+INDEX('FD inverse'!$A$23:$BH$23,1,'FD mesh'!$B$15+1)*Setup!$B$22</f>
        <v>17.6885384037638</v>
      </c>
      <c r="Z213" s="0" t="n">
        <f aca="false">SUMPRODUCT('FD inverse'!$A$24:$BH$24,'FD mesh'!$B$84:$BI$84,$E212:$BL212)+'FD inverse'!$A$24*$C213/Setup!$B$17+INDEX('FD inverse'!$A$24:$BH$24,1,'FD mesh'!$B$15+1)*Setup!$B$22</f>
        <v>17.3578231325381</v>
      </c>
      <c r="AA213" s="0" t="n">
        <f aca="false">SUMPRODUCT('FD inverse'!$A$25:$BH$25,'FD mesh'!$B$84:$BI$84,$E212:$BL212)+'FD inverse'!$A$25*$C213/Setup!$B$17+INDEX('FD inverse'!$A$25:$BH$25,1,'FD mesh'!$B$15+1)*Setup!$B$22</f>
        <v>17.0320497943189</v>
      </c>
      <c r="AB213" s="0" t="n">
        <f aca="false">SUMPRODUCT('FD inverse'!$A$26:$BH$26,'FD mesh'!$B$84:$BI$84,$E212:$BL212)+'FD inverse'!$A$26*$C213/Setup!$B$17+INDEX('FD inverse'!$A$26:$BH$26,1,'FD mesh'!$B$15+1)*Setup!$B$22</f>
        <v>16.7105735459168</v>
      </c>
      <c r="AC213" s="0" t="n">
        <f aca="false">SUMPRODUCT('FD inverse'!$A$27:$BH$27,'FD mesh'!$B$84:$BI$84,$E212:$BL212)+'FD inverse'!$A$27*$C213/Setup!$B$17+INDEX('FD inverse'!$A$27:$BH$27,1,'FD mesh'!$B$15+1)*Setup!$B$22</f>
        <v>16.3927453621879</v>
      </c>
      <c r="AD213" s="0" t="n">
        <f aca="false">SUMPRODUCT('FD inverse'!$A$28:$BH$28,'FD mesh'!$B$84:$BI$84,$E212:$BL212)+'FD inverse'!$A$28*$C213/Setup!$B$17+INDEX('FD inverse'!$A$28:$BH$28,1,'FD mesh'!$B$15+1)*Setup!$B$22</f>
        <v>16.0779128893335</v>
      </c>
      <c r="AE213" s="0" t="n">
        <f aca="false">SUMPRODUCT('FD inverse'!$A$29:$BH$29,'FD mesh'!$B$84:$BI$84,$E212:$BL212)+'FD inverse'!$A$29*$C213/Setup!$B$17+INDEX('FD inverse'!$A$29:$BH$29,1,'FD mesh'!$B$15+1)*Setup!$B$22</f>
        <v>15.7654212289273</v>
      </c>
      <c r="AF213" s="0" t="n">
        <f aca="false">SUMPRODUCT('FD inverse'!$A$30:$BH$30,'FD mesh'!$B$84:$BI$84,$E212:$BL212)+'FD inverse'!$A$30*$C213/Setup!$B$17+INDEX('FD inverse'!$A$30:$BH$30,1,'FD mesh'!$B$15+1)*Setup!$B$22</f>
        <v>15.4546136655065</v>
      </c>
      <c r="AG213" s="0" t="n">
        <f aca="false">SUMPRODUCT('FD inverse'!$A$31:$BH$31,'FD mesh'!$B$84:$BI$84,$E212:$BL212)+'FD inverse'!$A$31*$C213/Setup!$B$17+INDEX('FD inverse'!$A$31:$BH$31,1,'FD mesh'!$B$15+1)*Setup!$B$22</f>
        <v>15.1448323505624</v>
      </c>
      <c r="AH213" s="0" t="n">
        <f aca="false">SUMPRODUCT('FD inverse'!$A$32:$BH$32,'FD mesh'!$B$84:$BI$84,$E212:$BL212)+'FD inverse'!$A$32*$C213/Setup!$B$17+INDEX('FD inverse'!$A$32:$BH$32,1,'FD mesh'!$B$15+1)*Setup!$B$22</f>
        <v>15.1320996494365</v>
      </c>
      <c r="AI213" s="0" t="n">
        <f aca="false">SUMPRODUCT('FD inverse'!$A$33:$BH$33,'FD mesh'!$B$84:$BI$84,$E212:$BL212)+'FD inverse'!$A$33*$C213/Setup!$B$17+INDEX('FD inverse'!$A$33:$BH$33,1,'FD mesh'!$B$15+1)*Setup!$B$22</f>
        <v>15.1199523401544</v>
      </c>
      <c r="AJ213" s="0" t="n">
        <f aca="false">SUMPRODUCT('FD inverse'!$A$34:$BH$34,'FD mesh'!$B$84:$BI$84,$E212:$BL212)+'FD inverse'!$A$34*$C213/Setup!$B$17+INDEX('FD inverse'!$A$34:$BH$34,1,'FD mesh'!$B$15+1)*Setup!$B$22</f>
        <v>15.1083434531916</v>
      </c>
      <c r="AK213" s="0" t="n">
        <f aca="false">SUMPRODUCT('FD inverse'!$A$35:$BH$35,'FD mesh'!$B$84:$BI$84,$E212:$BL212)+'FD inverse'!$A$35*$C213/Setup!$B$17+INDEX('FD inverse'!$A$35:$BH$35,1,'FD mesh'!$B$15+1)*Setup!$B$22</f>
        <v>15.0972265871201</v>
      </c>
      <c r="AL213" s="0" t="n">
        <f aca="false">SUMPRODUCT('FD inverse'!$A$36:$BH$36,'FD mesh'!$B$84:$BI$84,$E212:$BL212)+'FD inverse'!$A$36*$C213/Setup!$B$17+INDEX('FD inverse'!$A$36:$BH$36,1,'FD mesh'!$B$15+1)*Setup!$B$22</f>
        <v>15.0865559298883</v>
      </c>
      <c r="AM213" s="0" t="n">
        <f aca="false">SUMPRODUCT('FD inverse'!$A$37:$BH$37,'FD mesh'!$B$84:$BI$84,$E212:$BL212)+'FD inverse'!$A$37*$C213/Setup!$B$17+INDEX('FD inverse'!$A$37:$BH$37,1,'FD mesh'!$B$15+1)*Setup!$B$22</f>
        <v>15.0762862614264</v>
      </c>
      <c r="AN213" s="0" t="n">
        <f aca="false">SUMPRODUCT('FD inverse'!$A$38:$BH$38,'FD mesh'!$B$84:$BI$84,$E212:$BL212)+'FD inverse'!$A$38*$C213/Setup!$B$17+INDEX('FD inverse'!$A$38:$BH$38,1,'FD mesh'!$B$15+1)*Setup!$B$22</f>
        <v>15.0663729397657</v>
      </c>
      <c r="AO213" s="0" t="n">
        <f aca="false">SUMPRODUCT('FD inverse'!$A$39:$BH$39,'FD mesh'!$B$84:$BI$84,$E212:$BL212)+'FD inverse'!$A$39*$C213/Setup!$B$17+INDEX('FD inverse'!$A$39:$BH$39,1,'FD mesh'!$B$15+1)*Setup!$B$22</f>
        <v>15.0567718727186</v>
      </c>
      <c r="AP213" s="0" t="n">
        <f aca="false">SUMPRODUCT('FD inverse'!$A$40:$BH$40,'FD mesh'!$B$84:$BI$84,$E212:$BL212)+'FD inverse'!$A$40*$C213/Setup!$B$17+INDEX('FD inverse'!$A$40:$BH$40,1,'FD mesh'!$B$15+1)*Setup!$B$22</f>
        <v>15.0474394770233</v>
      </c>
      <c r="AQ213" s="0" t="n">
        <f aca="false">SUMPRODUCT('FD inverse'!$A$41:$BH$41,'FD mesh'!$B$84:$BI$84,$E212:$BL212)+'FD inverse'!$A$41*$C213/Setup!$B$17+INDEX('FD inverse'!$A$41:$BH$41,1,'FD mesh'!$B$15+1)*Setup!$B$22</f>
        <v>15.0383326267389</v>
      </c>
      <c r="AR213" s="0" t="n">
        <f aca="false">SUMPRODUCT('FD inverse'!$A$42:$BH$42,'FD mesh'!$B$84:$BI$84,$E212:$BL212)+'FD inverse'!$A$42*$C213/Setup!$B$17+INDEX('FD inverse'!$A$42:$BH$42,1,'FD mesh'!$B$15+1)*Setup!$B$22</f>
        <v>15.0294085925574</v>
      </c>
      <c r="AS213" s="0" t="n">
        <f aca="false">SUMPRODUCT('FD inverse'!$A$43:$BH$43,'FD mesh'!$B$84:$BI$84,$E212:$BL212)+'FD inverse'!$A$43*$C213/Setup!$B$17+INDEX('FD inverse'!$A$43:$BH$43,1,'FD mesh'!$B$15+1)*Setup!$B$22</f>
        <v>0</v>
      </c>
      <c r="AT213" s="0" t="n">
        <f aca="false">SUMPRODUCT('FD inverse'!$A$44:$BH$44,'FD mesh'!$B$84:$BI$84,$E212:$BL212)+'FD inverse'!$A$44*$C213/Setup!$B$17+INDEX('FD inverse'!$A$44:$BH$44,1,'FD mesh'!$B$15+1)*Setup!$B$22</f>
        <v>0</v>
      </c>
      <c r="AU213" s="0" t="n">
        <f aca="false">SUMPRODUCT('FD inverse'!$A$45:$BH$45,'FD mesh'!$B$84:$BI$84,$E212:$BL212)+'FD inverse'!$A$45*$C213/Setup!$B$17+INDEX('FD inverse'!$A$45:$BH$45,1,'FD mesh'!$B$15+1)*Setup!$B$22</f>
        <v>0</v>
      </c>
      <c r="AV213" s="0" t="n">
        <f aca="false">SUMPRODUCT('FD inverse'!$A$46:$BH$46,'FD mesh'!$B$84:$BI$84,$E212:$BL212)+'FD inverse'!$A$46*$C213/Setup!$B$17+INDEX('FD inverse'!$A$46:$BH$46,1,'FD mesh'!$B$15+1)*Setup!$B$22</f>
        <v>0</v>
      </c>
      <c r="AW213" s="0" t="n">
        <f aca="false">SUMPRODUCT('FD inverse'!$A$47:$BH$47,'FD mesh'!$B$84:$BI$84,$E212:$BL212)+'FD inverse'!$A$47*$C213/Setup!$B$17+INDEX('FD inverse'!$A$47:$BH$47,1,'FD mesh'!$B$15+1)*Setup!$B$22</f>
        <v>0</v>
      </c>
      <c r="AX213" s="0" t="n">
        <f aca="false">SUMPRODUCT('FD inverse'!$A$48:$BH$48,'FD mesh'!$B$84:$BI$84,$E212:$BL212)+'FD inverse'!$A$48*$C213/Setup!$B$17+INDEX('FD inverse'!$A$48:$BH$48,1,'FD mesh'!$B$15+1)*Setup!$B$22</f>
        <v>0</v>
      </c>
      <c r="AY213" s="0" t="n">
        <f aca="false">SUMPRODUCT('FD inverse'!$A$49:$BH$49,'FD mesh'!$B$84:$BI$84,$E212:$BL212)+'FD inverse'!$A$49*$C213/Setup!$B$17+INDEX('FD inverse'!$A$49:$BH$49,1,'FD mesh'!$B$15+1)*Setup!$B$22</f>
        <v>0</v>
      </c>
      <c r="AZ213" s="0" t="n">
        <f aca="false">SUMPRODUCT('FD inverse'!$A$50:$BH$50,'FD mesh'!$B$84:$BI$84,$E212:$BL212)+'FD inverse'!$A$50*$C213/Setup!$B$17+INDEX('FD inverse'!$A$50:$BH$50,1,'FD mesh'!$B$15+1)*Setup!$B$22</f>
        <v>0</v>
      </c>
      <c r="BA213" s="0" t="n">
        <f aca="false">SUMPRODUCT('FD inverse'!$A$51:$BH$51,'FD mesh'!$B$84:$BI$84,$E212:$BL212)+'FD inverse'!$A$51*$C213/Setup!$B$17+INDEX('FD inverse'!$A$51:$BH$51,1,'FD mesh'!$B$15+1)*Setup!$B$22</f>
        <v>0</v>
      </c>
      <c r="BB213" s="0" t="n">
        <f aca="false">SUMPRODUCT('FD inverse'!$A$52:$BH$52,'FD mesh'!$B$84:$BI$84,$E212:$BL212)+'FD inverse'!$A$52*$C213/Setup!$B$17+INDEX('FD inverse'!$A$52:$BH$52,1,'FD mesh'!$B$15+1)*Setup!$B$22</f>
        <v>0</v>
      </c>
      <c r="BC213" s="0" t="n">
        <f aca="false">SUMPRODUCT('FD inverse'!$A$53:$BH$53,'FD mesh'!$B$84:$BI$84,$E212:$BL212)+'FD inverse'!$A$53*$C213/Setup!$B$17+INDEX('FD inverse'!$A$53:$BH$53,1,'FD mesh'!$B$15+1)*Setup!$B$22</f>
        <v>0</v>
      </c>
      <c r="BD213" s="0" t="n">
        <f aca="false">SUMPRODUCT('FD inverse'!$A$54:$BH$54,'FD mesh'!$B$84:$BI$84,$E212:$BL212)+'FD inverse'!$A$54*$C213/Setup!$B$17+INDEX('FD inverse'!$A$54:$BH$54,1,'FD mesh'!$B$15+1)*Setup!$B$22</f>
        <v>0</v>
      </c>
      <c r="BE213" s="0" t="n">
        <f aca="false">SUMPRODUCT('FD inverse'!$A$55:$BH$55,'FD mesh'!$B$84:$BI$84,$E212:$BL212)+'FD inverse'!$A$55*$C213/Setup!$B$17+INDEX('FD inverse'!$A$55:$BH$55,1,'FD mesh'!$B$15+1)*Setup!$B$22</f>
        <v>0</v>
      </c>
      <c r="BF213" s="0" t="n">
        <f aca="false">SUMPRODUCT('FD inverse'!$A$56:$BH$56,'FD mesh'!$B$84:$BI$84,$E212:$BL212)+'FD inverse'!$A$56*$C213/Setup!$B$17+INDEX('FD inverse'!$A$56:$BH$56,1,'FD mesh'!$B$15+1)*Setup!$B$22</f>
        <v>0</v>
      </c>
      <c r="BG213" s="0" t="n">
        <f aca="false">SUMPRODUCT('FD inverse'!$A$57:$BH$57,'FD mesh'!$B$84:$BI$84,$E212:$BL212)+'FD inverse'!$A$57*$C213/Setup!$B$17+INDEX('FD inverse'!$A$57:$BH$57,1,'FD mesh'!$B$15+1)*Setup!$B$22</f>
        <v>0</v>
      </c>
      <c r="BH213" s="0" t="n">
        <f aca="false">SUMPRODUCT('FD inverse'!$A$58:$BH$58,'FD mesh'!$B$84:$BI$84,$E212:$BL212)+'FD inverse'!$A$58*$C213/Setup!$B$17+INDEX('FD inverse'!$A$58:$BH$58,1,'FD mesh'!$B$15+1)*Setup!$B$22</f>
        <v>0</v>
      </c>
      <c r="BI213" s="0" t="n">
        <f aca="false">SUMPRODUCT('FD inverse'!$A$59:$BH$59,'FD mesh'!$B$84:$BI$84,$E212:$BL212)+'FD inverse'!$A$59*$C213/Setup!$B$17+INDEX('FD inverse'!$A$59:$BH$59,1,'FD mesh'!$B$15+1)*Setup!$B$22</f>
        <v>0</v>
      </c>
      <c r="BJ213" s="0" t="n">
        <f aca="false">SUMPRODUCT('FD inverse'!$A$60:$BH$60,'FD mesh'!$B$84:$BI$84,$E212:$BL212)+'FD inverse'!$A$60*$C213/Setup!$B$17+INDEX('FD inverse'!$A$60:$BH$60,1,'FD mesh'!$B$15+1)*Setup!$B$22</f>
        <v>0</v>
      </c>
      <c r="BK213" s="0" t="n">
        <f aca="false">SUMPRODUCT('FD inverse'!$A$61:$BH$61,'FD mesh'!$B$84:$BI$84,$E212:$BL212)+'FD inverse'!$A$61*$C213/Setup!$B$17+INDEX('FD inverse'!$A$61:$BH$61,1,'FD mesh'!$B$15+1)*Setup!$B$22</f>
        <v>0</v>
      </c>
      <c r="BL213" s="0" t="n">
        <f aca="false">SUMPRODUCT('FD inverse'!$A$62:$BH$62,'FD mesh'!$B$84:$BI$84,$E212:$BL212)+'FD inverse'!$A$62*$C213/Setup!$B$17+INDEX('FD inverse'!$A$62:$BH$62,1,'FD mesh'!$B$15+1)*Setup!$B$22</f>
        <v>0</v>
      </c>
    </row>
    <row r="214" customFormat="false" ht="15" hidden="false" customHeight="false" outlineLevel="0" collapsed="false">
      <c r="A214" s="0" t="n">
        <v>209</v>
      </c>
      <c r="B214" s="0" t="n">
        <f aca="false">A214*Setup!$B$11/3600</f>
        <v>17.4166666666667</v>
      </c>
      <c r="C214" s="0" t="n">
        <f aca="false">Setup!$B$7+Setup!$B$8*COS(2*PI()*(B214-Setup!$B$9)/24)</f>
        <v>27.7280314771312</v>
      </c>
      <c r="D214" s="0" t="n">
        <f aca="false">(C214-E214)/Setup!$B$17</f>
        <v>22.227660093637</v>
      </c>
      <c r="E214" s="0" t="n">
        <f aca="false">SUMPRODUCT('FD inverse'!$A$3:$BH$3,'FD mesh'!$B$84:$BI$84,$E213:$BL213)+'FD inverse'!$A$3*$C214/Setup!$B$17+INDEX('FD inverse'!$A$3:$BH$3,1,'FD mesh'!$B$15+1)*Setup!$B$22</f>
        <v>24.8384356649584</v>
      </c>
      <c r="F214" s="0" t="n">
        <f aca="false">SUMPRODUCT('FD inverse'!$A$4:$BH$4,'FD mesh'!$B$84:$BI$84,$E213:$BL213)+'FD inverse'!$A$4*$C214/Setup!$B$17+INDEX('FD inverse'!$A$4:$BH$4,1,'FD mesh'!$B$15+1)*Setup!$B$22</f>
        <v>24.1761990389884</v>
      </c>
      <c r="G214" s="0" t="n">
        <f aca="false">SUMPRODUCT('FD inverse'!$A$5:$BH$5,'FD mesh'!$B$84:$BI$84,$E213:$BL213)+'FD inverse'!$A$5*$C214/Setup!$B$17+INDEX('FD inverse'!$A$5:$BH$5,1,'FD mesh'!$B$15+1)*Setup!$B$22</f>
        <v>23.5151871202407</v>
      </c>
      <c r="H214" s="0" t="n">
        <f aca="false">SUMPRODUCT('FD inverse'!$A$6:$BH$6,'FD mesh'!$B$84:$BI$84,$E213:$BL213)+'FD inverse'!$A$6*$C214/Setup!$B$17+INDEX('FD inverse'!$A$6:$BH$6,1,'FD mesh'!$B$15+1)*Setup!$B$22</f>
        <v>21.3003213613962</v>
      </c>
      <c r="I214" s="0" t="n">
        <f aca="false">SUMPRODUCT('FD inverse'!$A$7:$BH$7,'FD mesh'!$B$84:$BI$84,$E213:$BL213)+'FD inverse'!$A$7*$C214/Setup!$B$17+INDEX('FD inverse'!$A$7:$BH$7,1,'FD mesh'!$B$15+1)*Setup!$B$22</f>
        <v>21.112144873865</v>
      </c>
      <c r="J214" s="0" t="n">
        <f aca="false">SUMPRODUCT('FD inverse'!$A$8:$BH$8,'FD mesh'!$B$84:$BI$84,$E213:$BL213)+'FD inverse'!$A$8*$C214/Setup!$B$17+INDEX('FD inverse'!$A$8:$BH$8,1,'FD mesh'!$B$15+1)*Setup!$B$22</f>
        <v>20.9404991276279</v>
      </c>
      <c r="K214" s="0" t="n">
        <f aca="false">SUMPRODUCT('FD inverse'!$A$9:$BH$9,'FD mesh'!$B$84:$BI$84,$E213:$BL213)+'FD inverse'!$A$9*$C214/Setup!$B$17+INDEX('FD inverse'!$A$9:$BH$9,1,'FD mesh'!$B$15+1)*Setup!$B$22</f>
        <v>20.7861213816306</v>
      </c>
      <c r="L214" s="0" t="n">
        <f aca="false">SUMPRODUCT('FD inverse'!$A$10:$BH$10,'FD mesh'!$B$84:$BI$84,$E213:$BL213)+'FD inverse'!$A$10*$C214/Setup!$B$17+INDEX('FD inverse'!$A$10:$BH$10,1,'FD mesh'!$B$15+1)*Setup!$B$22</f>
        <v>20.6496268545319</v>
      </c>
      <c r="M214" s="0" t="n">
        <f aca="false">SUMPRODUCT('FD inverse'!$A$11:$BH$11,'FD mesh'!$B$84:$BI$84,$E213:$BL213)+'FD inverse'!$A$11*$C214/Setup!$B$17+INDEX('FD inverse'!$A$11:$BH$11,1,'FD mesh'!$B$15+1)*Setup!$B$22</f>
        <v>20.5315201847693</v>
      </c>
      <c r="N214" s="0" t="n">
        <f aca="false">SUMPRODUCT('FD inverse'!$A$12:$BH$12,'FD mesh'!$B$84:$BI$84,$E213:$BL213)+'FD inverse'!$A$12*$C214/Setup!$B$17+INDEX('FD inverse'!$A$12:$BH$12,1,'FD mesh'!$B$15+1)*Setup!$B$22</f>
        <v>20.4322055074049</v>
      </c>
      <c r="O214" s="0" t="n">
        <f aca="false">SUMPRODUCT('FD inverse'!$A$13:$BH$13,'FD mesh'!$B$84:$BI$84,$E213:$BL213)+'FD inverse'!$A$13*$C214/Setup!$B$17+INDEX('FD inverse'!$A$13:$BH$13,1,'FD mesh'!$B$15+1)*Setup!$B$22</f>
        <v>20.3519950960758</v>
      </c>
      <c r="P214" s="0" t="n">
        <f aca="false">SUMPRODUCT('FD inverse'!$A$14:$BH$14,'FD mesh'!$B$84:$BI$84,$E213:$BL213)+'FD inverse'!$A$14*$C214/Setup!$B$17+INDEX('FD inverse'!$A$14:$BH$14,1,'FD mesh'!$B$15+1)*Setup!$B$22</f>
        <v>20.2911165298254</v>
      </c>
      <c r="Q214" s="0" t="n">
        <f aca="false">SUMPRODUCT('FD inverse'!$A$15:$BH$15,'FD mesh'!$B$84:$BI$84,$E213:$BL213)+'FD inverse'!$A$15*$C214/Setup!$B$17+INDEX('FD inverse'!$A$15:$BH$15,1,'FD mesh'!$B$15+1)*Setup!$B$22</f>
        <v>20.2497183545267</v>
      </c>
      <c r="R214" s="0" t="n">
        <f aca="false">SUMPRODUCT('FD inverse'!$A$16:$BH$16,'FD mesh'!$B$84:$BI$84,$E213:$BL213)+'FD inverse'!$A$16*$C214/Setup!$B$17+INDEX('FD inverse'!$A$16:$BH$16,1,'FD mesh'!$B$15+1)*Setup!$B$22</f>
        <v>20.2278742172925</v>
      </c>
      <c r="S214" s="0" t="n">
        <f aca="false">SUMPRODUCT('FD inverse'!$A$17:$BH$17,'FD mesh'!$B$84:$BI$84,$E213:$BL213)+'FD inverse'!$A$17*$C214/Setup!$B$17+INDEX('FD inverse'!$A$17:$BH$17,1,'FD mesh'!$B$15+1)*Setup!$B$22</f>
        <v>19.84317759937</v>
      </c>
      <c r="T214" s="0" t="n">
        <f aca="false">SUMPRODUCT('FD inverse'!$A$18:$BH$18,'FD mesh'!$B$84:$BI$84,$E213:$BL213)+'FD inverse'!$A$18*$C214/Setup!$B$17+INDEX('FD inverse'!$A$18:$BH$18,1,'FD mesh'!$B$15+1)*Setup!$B$22</f>
        <v>19.4676744258245</v>
      </c>
      <c r="U214" s="0" t="n">
        <f aca="false">SUMPRODUCT('FD inverse'!$A$19:$BH$19,'FD mesh'!$B$84:$BI$84,$E213:$BL213)+'FD inverse'!$A$19*$C214/Setup!$B$17+INDEX('FD inverse'!$A$19:$BH$19,1,'FD mesh'!$B$15+1)*Setup!$B$22</f>
        <v>19.1007879927871</v>
      </c>
      <c r="V214" s="0" t="n">
        <f aca="false">SUMPRODUCT('FD inverse'!$A$20:$BH$20,'FD mesh'!$B$84:$BI$84,$E213:$BL213)+'FD inverse'!$A$20*$C214/Setup!$B$17+INDEX('FD inverse'!$A$20:$BH$20,1,'FD mesh'!$B$15+1)*Setup!$B$22</f>
        <v>18.7419278553582</v>
      </c>
      <c r="W214" s="0" t="n">
        <f aca="false">SUMPRODUCT('FD inverse'!$A$21:$BH$21,'FD mesh'!$B$84:$BI$84,$E213:$BL213)+'FD inverse'!$A$21*$C214/Setup!$B$17+INDEX('FD inverse'!$A$21:$BH$21,1,'FD mesh'!$B$15+1)*Setup!$B$22</f>
        <v>18.3904915628996</v>
      </c>
      <c r="X214" s="0" t="n">
        <f aca="false">SUMPRODUCT('FD inverse'!$A$22:$BH$22,'FD mesh'!$B$84:$BI$84,$E213:$BL213)+'FD inverse'!$A$22*$C214/Setup!$B$17+INDEX('FD inverse'!$A$22:$BH$22,1,'FD mesh'!$B$15+1)*Setup!$B$22</f>
        <v>18.0458662372447</v>
      </c>
      <c r="Y214" s="0" t="n">
        <f aca="false">SUMPRODUCT('FD inverse'!$A$23:$BH$23,'FD mesh'!$B$84:$BI$84,$E213:$BL213)+'FD inverse'!$A$23*$C214/Setup!$B$17+INDEX('FD inverse'!$A$23:$BH$23,1,'FD mesh'!$B$15+1)*Setup!$B$22</f>
        <v>17.7074300060218</v>
      </c>
      <c r="Z214" s="0" t="n">
        <f aca="false">SUMPRODUCT('FD inverse'!$A$24:$BH$24,'FD mesh'!$B$84:$BI$84,$E213:$BL213)+'FD inverse'!$A$24*$C214/Setup!$B$17+INDEX('FD inverse'!$A$24:$BH$24,1,'FD mesh'!$B$15+1)*Setup!$B$22</f>
        <v>17.3745533034633</v>
      </c>
      <c r="AA214" s="0" t="n">
        <f aca="false">SUMPRODUCT('FD inverse'!$A$25:$BH$25,'FD mesh'!$B$84:$BI$84,$E213:$BL213)+'FD inverse'!$A$25*$C214/Setup!$B$17+INDEX('FD inverse'!$A$25:$BH$25,1,'FD mesh'!$B$15+1)*Setup!$B$22</f>
        <v>17.0466000512057</v>
      </c>
      <c r="AB214" s="0" t="n">
        <f aca="false">SUMPRODUCT('FD inverse'!$A$26:$BH$26,'FD mesh'!$B$84:$BI$84,$E213:$BL213)+'FD inverse'!$A$26*$C214/Setup!$B$17+INDEX('FD inverse'!$A$26:$BH$26,1,'FD mesh'!$B$15+1)*Setup!$B$22</f>
        <v>16.7229287316891</v>
      </c>
      <c r="AC214" s="0" t="n">
        <f aca="false">SUMPRODUCT('FD inverse'!$A$27:$BH$27,'FD mesh'!$B$84:$BI$84,$E213:$BL213)+'FD inverse'!$A$27*$C214/Setup!$B$17+INDEX('FD inverse'!$A$27:$BH$27,1,'FD mesh'!$B$15+1)*Setup!$B$22</f>
        <v>16.4028933668426</v>
      </c>
      <c r="AD214" s="0" t="n">
        <f aca="false">SUMPRODUCT('FD inverse'!$A$28:$BH$28,'FD mesh'!$B$84:$BI$84,$E213:$BL213)+'FD inverse'!$A$28*$C214/Setup!$B$17+INDEX('FD inverse'!$A$28:$BH$28,1,'FD mesh'!$B$15+1)*Setup!$B$22</f>
        <v>16.0858444147946</v>
      </c>
      <c r="AE214" s="0" t="n">
        <f aca="false">SUMPRODUCT('FD inverse'!$A$29:$BH$29,'FD mesh'!$B$84:$BI$84,$E213:$BL213)+'FD inverse'!$A$29*$C214/Setup!$B$17+INDEX('FD inverse'!$A$29:$BH$29,1,'FD mesh'!$B$15+1)*Setup!$B$22</f>
        <v>15.7711295973822</v>
      </c>
      <c r="AF214" s="0" t="n">
        <f aca="false">SUMPRODUCT('FD inverse'!$A$30:$BH$30,'FD mesh'!$B$84:$BI$84,$E213:$BL213)+'FD inverse'!$A$30*$C214/Setup!$B$17+INDEX('FD inverse'!$A$30:$BH$30,1,'FD mesh'!$B$15+1)*Setup!$B$22</f>
        <v>15.4580946712579</v>
      </c>
      <c r="AG214" s="0" t="n">
        <f aca="false">SUMPRODUCT('FD inverse'!$A$31:$BH$31,'FD mesh'!$B$84:$BI$84,$E213:$BL213)+'FD inverse'!$A$31*$C214/Setup!$B$17+INDEX('FD inverse'!$A$31:$BH$31,1,'FD mesh'!$B$15+1)*Setup!$B$22</f>
        <v>15.1460841553977</v>
      </c>
      <c r="AH214" s="0" t="n">
        <f aca="false">SUMPRODUCT('FD inverse'!$A$32:$BH$32,'FD mesh'!$B$84:$BI$84,$E213:$BL213)+'FD inverse'!$A$32*$C214/Setup!$B$17+INDEX('FD inverse'!$A$32:$BH$32,1,'FD mesh'!$B$15+1)*Setup!$B$22</f>
        <v>15.1332579087191</v>
      </c>
      <c r="AI214" s="0" t="n">
        <f aca="false">SUMPRODUCT('FD inverse'!$A$33:$BH$33,'FD mesh'!$B$84:$BI$84,$E213:$BL213)+'FD inverse'!$A$33*$C214/Setup!$B$17+INDEX('FD inverse'!$A$33:$BH$33,1,'FD mesh'!$B$15+1)*Setup!$B$22</f>
        <v>15.1210179995678</v>
      </c>
      <c r="AJ214" s="0" t="n">
        <f aca="false">SUMPRODUCT('FD inverse'!$A$34:$BH$34,'FD mesh'!$B$84:$BI$84,$E213:$BL213)+'FD inverse'!$A$34*$C214/Setup!$B$17+INDEX('FD inverse'!$A$34:$BH$34,1,'FD mesh'!$B$15+1)*Setup!$B$22</f>
        <v>15.109317551757</v>
      </c>
      <c r="AK214" s="0" t="n">
        <f aca="false">SUMPRODUCT('FD inverse'!$A$35:$BH$35,'FD mesh'!$B$84:$BI$84,$E213:$BL213)+'FD inverse'!$A$35*$C214/Setup!$B$17+INDEX('FD inverse'!$A$35:$BH$35,1,'FD mesh'!$B$15+1)*Setup!$B$22</f>
        <v>15.0981102150765</v>
      </c>
      <c r="AL214" s="0" t="n">
        <f aca="false">SUMPRODUCT('FD inverse'!$A$36:$BH$36,'FD mesh'!$B$84:$BI$84,$E213:$BL213)+'FD inverse'!$A$36*$C214/Setup!$B$17+INDEX('FD inverse'!$A$36:$BH$36,1,'FD mesh'!$B$15+1)*Setup!$B$22</f>
        <v>15.0873501912203</v>
      </c>
      <c r="AM214" s="0" t="n">
        <f aca="false">SUMPRODUCT('FD inverse'!$A$37:$BH$37,'FD mesh'!$B$84:$BI$84,$E213:$BL213)+'FD inverse'!$A$37*$C214/Setup!$B$17+INDEX('FD inverse'!$A$37:$BH$37,1,'FD mesh'!$B$15+1)*Setup!$B$22</f>
        <v>15.0769922407448</v>
      </c>
      <c r="AN214" s="0" t="n">
        <f aca="false">SUMPRODUCT('FD inverse'!$A$38:$BH$38,'FD mesh'!$B$84:$BI$84,$E213:$BL213)+'FD inverse'!$A$38*$C214/Setup!$B$17+INDEX('FD inverse'!$A$38:$BH$38,1,'FD mesh'!$B$15+1)*Setup!$B$22</f>
        <v>15.0669916732613</v>
      </c>
      <c r="AO214" s="0" t="n">
        <f aca="false">SUMPRODUCT('FD inverse'!$A$39:$BH$39,'FD mesh'!$B$84:$BI$84,$E213:$BL213)+'FD inverse'!$A$39*$C214/Setup!$B$17+INDEX('FD inverse'!$A$39:$BH$39,1,'FD mesh'!$B$15+1)*Setup!$B$22</f>
        <v>15.0573043229246</v>
      </c>
      <c r="AP214" s="0" t="n">
        <f aca="false">SUMPRODUCT('FD inverse'!$A$40:$BH$40,'FD mesh'!$B$84:$BI$84,$E213:$BL213)+'FD inverse'!$A$40*$C214/Setup!$B$17+INDEX('FD inverse'!$A$40:$BH$40,1,'FD mesh'!$B$15+1)*Setup!$B$22</f>
        <v>15.0478865111462</v>
      </c>
      <c r="AQ214" s="0" t="n">
        <f aca="false">SUMPRODUCT('FD inverse'!$A$41:$BH$41,'FD mesh'!$B$84:$BI$84,$E213:$BL213)+'FD inverse'!$A$41*$C214/Setup!$B$17+INDEX('FD inverse'!$A$41:$BH$41,1,'FD mesh'!$B$15+1)*Setup!$B$22</f>
        <v>15.0386949983374</v>
      </c>
      <c r="AR214" s="0" t="n">
        <f aca="false">SUMPRODUCT('FD inverse'!$A$42:$BH$42,'FD mesh'!$B$84:$BI$84,$E213:$BL213)+'FD inverse'!$A$42*$C214/Setup!$B$17+INDEX('FD inverse'!$A$42:$BH$42,1,'FD mesh'!$B$15+1)*Setup!$B$22</f>
        <v>15.0296869263785</v>
      </c>
      <c r="AS214" s="0" t="n">
        <f aca="false">SUMPRODUCT('FD inverse'!$A$43:$BH$43,'FD mesh'!$B$84:$BI$84,$E213:$BL213)+'FD inverse'!$A$43*$C214/Setup!$B$17+INDEX('FD inverse'!$A$43:$BH$43,1,'FD mesh'!$B$15+1)*Setup!$B$22</f>
        <v>0</v>
      </c>
      <c r="AT214" s="0" t="n">
        <f aca="false">SUMPRODUCT('FD inverse'!$A$44:$BH$44,'FD mesh'!$B$84:$BI$84,$E213:$BL213)+'FD inverse'!$A$44*$C214/Setup!$B$17+INDEX('FD inverse'!$A$44:$BH$44,1,'FD mesh'!$B$15+1)*Setup!$B$22</f>
        <v>0</v>
      </c>
      <c r="AU214" s="0" t="n">
        <f aca="false">SUMPRODUCT('FD inverse'!$A$45:$BH$45,'FD mesh'!$B$84:$BI$84,$E213:$BL213)+'FD inverse'!$A$45*$C214/Setup!$B$17+INDEX('FD inverse'!$A$45:$BH$45,1,'FD mesh'!$B$15+1)*Setup!$B$22</f>
        <v>0</v>
      </c>
      <c r="AV214" s="0" t="n">
        <f aca="false">SUMPRODUCT('FD inverse'!$A$46:$BH$46,'FD mesh'!$B$84:$BI$84,$E213:$BL213)+'FD inverse'!$A$46*$C214/Setup!$B$17+INDEX('FD inverse'!$A$46:$BH$46,1,'FD mesh'!$B$15+1)*Setup!$B$22</f>
        <v>0</v>
      </c>
      <c r="AW214" s="0" t="n">
        <f aca="false">SUMPRODUCT('FD inverse'!$A$47:$BH$47,'FD mesh'!$B$84:$BI$84,$E213:$BL213)+'FD inverse'!$A$47*$C214/Setup!$B$17+INDEX('FD inverse'!$A$47:$BH$47,1,'FD mesh'!$B$15+1)*Setup!$B$22</f>
        <v>0</v>
      </c>
      <c r="AX214" s="0" t="n">
        <f aca="false">SUMPRODUCT('FD inverse'!$A$48:$BH$48,'FD mesh'!$B$84:$BI$84,$E213:$BL213)+'FD inverse'!$A$48*$C214/Setup!$B$17+INDEX('FD inverse'!$A$48:$BH$48,1,'FD mesh'!$B$15+1)*Setup!$B$22</f>
        <v>0</v>
      </c>
      <c r="AY214" s="0" t="n">
        <f aca="false">SUMPRODUCT('FD inverse'!$A$49:$BH$49,'FD mesh'!$B$84:$BI$84,$E213:$BL213)+'FD inverse'!$A$49*$C214/Setup!$B$17+INDEX('FD inverse'!$A$49:$BH$49,1,'FD mesh'!$B$15+1)*Setup!$B$22</f>
        <v>0</v>
      </c>
      <c r="AZ214" s="0" t="n">
        <f aca="false">SUMPRODUCT('FD inverse'!$A$50:$BH$50,'FD mesh'!$B$84:$BI$84,$E213:$BL213)+'FD inverse'!$A$50*$C214/Setup!$B$17+INDEX('FD inverse'!$A$50:$BH$50,1,'FD mesh'!$B$15+1)*Setup!$B$22</f>
        <v>0</v>
      </c>
      <c r="BA214" s="0" t="n">
        <f aca="false">SUMPRODUCT('FD inverse'!$A$51:$BH$51,'FD mesh'!$B$84:$BI$84,$E213:$BL213)+'FD inverse'!$A$51*$C214/Setup!$B$17+INDEX('FD inverse'!$A$51:$BH$51,1,'FD mesh'!$B$15+1)*Setup!$B$22</f>
        <v>0</v>
      </c>
      <c r="BB214" s="0" t="n">
        <f aca="false">SUMPRODUCT('FD inverse'!$A$52:$BH$52,'FD mesh'!$B$84:$BI$84,$E213:$BL213)+'FD inverse'!$A$52*$C214/Setup!$B$17+INDEX('FD inverse'!$A$52:$BH$52,1,'FD mesh'!$B$15+1)*Setup!$B$22</f>
        <v>0</v>
      </c>
      <c r="BC214" s="0" t="n">
        <f aca="false">SUMPRODUCT('FD inverse'!$A$53:$BH$53,'FD mesh'!$B$84:$BI$84,$E213:$BL213)+'FD inverse'!$A$53*$C214/Setup!$B$17+INDEX('FD inverse'!$A$53:$BH$53,1,'FD mesh'!$B$15+1)*Setup!$B$22</f>
        <v>0</v>
      </c>
      <c r="BD214" s="0" t="n">
        <f aca="false">SUMPRODUCT('FD inverse'!$A$54:$BH$54,'FD mesh'!$B$84:$BI$84,$E213:$BL213)+'FD inverse'!$A$54*$C214/Setup!$B$17+INDEX('FD inverse'!$A$54:$BH$54,1,'FD mesh'!$B$15+1)*Setup!$B$22</f>
        <v>0</v>
      </c>
      <c r="BE214" s="0" t="n">
        <f aca="false">SUMPRODUCT('FD inverse'!$A$55:$BH$55,'FD mesh'!$B$84:$BI$84,$E213:$BL213)+'FD inverse'!$A$55*$C214/Setup!$B$17+INDEX('FD inverse'!$A$55:$BH$55,1,'FD mesh'!$B$15+1)*Setup!$B$22</f>
        <v>0</v>
      </c>
      <c r="BF214" s="0" t="n">
        <f aca="false">SUMPRODUCT('FD inverse'!$A$56:$BH$56,'FD mesh'!$B$84:$BI$84,$E213:$BL213)+'FD inverse'!$A$56*$C214/Setup!$B$17+INDEX('FD inverse'!$A$56:$BH$56,1,'FD mesh'!$B$15+1)*Setup!$B$22</f>
        <v>0</v>
      </c>
      <c r="BG214" s="0" t="n">
        <f aca="false">SUMPRODUCT('FD inverse'!$A$57:$BH$57,'FD mesh'!$B$84:$BI$84,$E213:$BL213)+'FD inverse'!$A$57*$C214/Setup!$B$17+INDEX('FD inverse'!$A$57:$BH$57,1,'FD mesh'!$B$15+1)*Setup!$B$22</f>
        <v>0</v>
      </c>
      <c r="BH214" s="0" t="n">
        <f aca="false">SUMPRODUCT('FD inverse'!$A$58:$BH$58,'FD mesh'!$B$84:$BI$84,$E213:$BL213)+'FD inverse'!$A$58*$C214/Setup!$B$17+INDEX('FD inverse'!$A$58:$BH$58,1,'FD mesh'!$B$15+1)*Setup!$B$22</f>
        <v>0</v>
      </c>
      <c r="BI214" s="0" t="n">
        <f aca="false">SUMPRODUCT('FD inverse'!$A$59:$BH$59,'FD mesh'!$B$84:$BI$84,$E213:$BL213)+'FD inverse'!$A$59*$C214/Setup!$B$17+INDEX('FD inverse'!$A$59:$BH$59,1,'FD mesh'!$B$15+1)*Setup!$B$22</f>
        <v>0</v>
      </c>
      <c r="BJ214" s="0" t="n">
        <f aca="false">SUMPRODUCT('FD inverse'!$A$60:$BH$60,'FD mesh'!$B$84:$BI$84,$E213:$BL213)+'FD inverse'!$A$60*$C214/Setup!$B$17+INDEX('FD inverse'!$A$60:$BH$60,1,'FD mesh'!$B$15+1)*Setup!$B$22</f>
        <v>0</v>
      </c>
      <c r="BK214" s="0" t="n">
        <f aca="false">SUMPRODUCT('FD inverse'!$A$61:$BH$61,'FD mesh'!$B$84:$BI$84,$E213:$BL213)+'FD inverse'!$A$61*$C214/Setup!$B$17+INDEX('FD inverse'!$A$61:$BH$61,1,'FD mesh'!$B$15+1)*Setup!$B$22</f>
        <v>0</v>
      </c>
      <c r="BL214" s="0" t="n">
        <f aca="false">SUMPRODUCT('FD inverse'!$A$62:$BH$62,'FD mesh'!$B$84:$BI$84,$E213:$BL213)+'FD inverse'!$A$62*$C214/Setup!$B$17+INDEX('FD inverse'!$A$62:$BH$62,1,'FD mesh'!$B$15+1)*Setup!$B$22</f>
        <v>0</v>
      </c>
    </row>
    <row r="215" customFormat="false" ht="15" hidden="false" customHeight="false" outlineLevel="0" collapsed="false">
      <c r="A215" s="0" t="n">
        <v>210</v>
      </c>
      <c r="B215" s="0" t="n">
        <f aca="false">A215*Setup!$B$11/3600</f>
        <v>17.5</v>
      </c>
      <c r="C215" s="0" t="n">
        <f aca="false">Setup!$B$7+Setup!$B$8*COS(2*PI()*(B215-Setup!$B$9)/24)</f>
        <v>27.6955181300451</v>
      </c>
      <c r="D215" s="0" t="n">
        <f aca="false">(C215-E215)/Setup!$B$17</f>
        <v>22.0113933940582</v>
      </c>
      <c r="E215" s="0" t="n">
        <f aca="false">SUMPRODUCT('FD inverse'!$A$3:$BH$3,'FD mesh'!$B$84:$BI$84,$E214:$BL214)+'FD inverse'!$A$3*$C215/Setup!$B$17+INDEX('FD inverse'!$A$3:$BH$3,1,'FD mesh'!$B$15+1)*Setup!$B$22</f>
        <v>24.8340369888176</v>
      </c>
      <c r="F215" s="0" t="n">
        <f aca="false">SUMPRODUCT('FD inverse'!$A$4:$BH$4,'FD mesh'!$B$84:$BI$84,$E214:$BL214)+'FD inverse'!$A$4*$C215/Setup!$B$17+INDEX('FD inverse'!$A$4:$BH$4,1,'FD mesh'!$B$15+1)*Setup!$B$22</f>
        <v>24.1779814211315</v>
      </c>
      <c r="G215" s="0" t="n">
        <f aca="false">SUMPRODUCT('FD inverse'!$A$5:$BH$5,'FD mesh'!$B$84:$BI$84,$E214:$BL214)+'FD inverse'!$A$5*$C215/Setup!$B$17+INDEX('FD inverse'!$A$5:$BH$5,1,'FD mesh'!$B$15+1)*Setup!$B$22</f>
        <v>23.5226994568062</v>
      </c>
      <c r="H215" s="0" t="n">
        <f aca="false">SUMPRODUCT('FD inverse'!$A$6:$BH$6,'FD mesh'!$B$84:$BI$84,$E214:$BL214)+'FD inverse'!$A$6*$C215/Setup!$B$17+INDEX('FD inverse'!$A$6:$BH$6,1,'FD mesh'!$B$15+1)*Setup!$B$22</f>
        <v>21.3264298020856</v>
      </c>
      <c r="I215" s="0" t="n">
        <f aca="false">SUMPRODUCT('FD inverse'!$A$7:$BH$7,'FD mesh'!$B$84:$BI$84,$E214:$BL214)+'FD inverse'!$A$7*$C215/Setup!$B$17+INDEX('FD inverse'!$A$7:$BH$7,1,'FD mesh'!$B$15+1)*Setup!$B$22</f>
        <v>21.1397712605733</v>
      </c>
      <c r="J215" s="0" t="n">
        <f aca="false">SUMPRODUCT('FD inverse'!$A$8:$BH$8,'FD mesh'!$B$84:$BI$84,$E214:$BL214)+'FD inverse'!$A$8*$C215/Setup!$B$17+INDEX('FD inverse'!$A$8:$BH$8,1,'FD mesh'!$B$15+1)*Setup!$B$22</f>
        <v>20.9694114722812</v>
      </c>
      <c r="K215" s="0" t="n">
        <f aca="false">SUMPRODUCT('FD inverse'!$A$9:$BH$9,'FD mesh'!$B$84:$BI$84,$E214:$BL214)+'FD inverse'!$A$9*$C215/Setup!$B$17+INDEX('FD inverse'!$A$9:$BH$9,1,'FD mesh'!$B$15+1)*Setup!$B$22</f>
        <v>20.8161091144629</v>
      </c>
      <c r="L215" s="0" t="n">
        <f aca="false">SUMPRODUCT('FD inverse'!$A$10:$BH$10,'FD mesh'!$B$84:$BI$84,$E214:$BL214)+'FD inverse'!$A$10*$C215/Setup!$B$17+INDEX('FD inverse'!$A$10:$BH$10,1,'FD mesh'!$B$15+1)*Setup!$B$22</f>
        <v>20.6804986344219</v>
      </c>
      <c r="M215" s="0" t="n">
        <f aca="false">SUMPRODUCT('FD inverse'!$A$11:$BH$11,'FD mesh'!$B$84:$BI$84,$E214:$BL214)+'FD inverse'!$A$11*$C215/Setup!$B$17+INDEX('FD inverse'!$A$11:$BH$11,1,'FD mesh'!$B$15+1)*Setup!$B$22</f>
        <v>20.563101593844</v>
      </c>
      <c r="N215" s="0" t="n">
        <f aca="false">SUMPRODUCT('FD inverse'!$A$12:$BH$12,'FD mesh'!$B$84:$BI$84,$E214:$BL214)+'FD inverse'!$A$12*$C215/Setup!$B$17+INDEX('FD inverse'!$A$12:$BH$12,1,'FD mesh'!$B$15+1)*Setup!$B$22</f>
        <v>20.4643366530151</v>
      </c>
      <c r="O215" s="0" t="n">
        <f aca="false">SUMPRODUCT('FD inverse'!$A$13:$BH$13,'FD mesh'!$B$84:$BI$84,$E214:$BL214)+'FD inverse'!$A$13*$C215/Setup!$B$17+INDEX('FD inverse'!$A$13:$BH$13,1,'FD mesh'!$B$15+1)*Setup!$B$22</f>
        <v>20.3845281402749</v>
      </c>
      <c r="P215" s="0" t="n">
        <f aca="false">SUMPRODUCT('FD inverse'!$A$14:$BH$14,'FD mesh'!$B$84:$BI$84,$E214:$BL214)+'FD inverse'!$A$14*$C215/Setup!$B$17+INDEX('FD inverse'!$A$14:$BH$14,1,'FD mesh'!$B$15+1)*Setup!$B$22</f>
        <v>20.3239131639354</v>
      </c>
      <c r="Q215" s="0" t="n">
        <f aca="false">SUMPRODUCT('FD inverse'!$A$15:$BH$15,'FD mesh'!$B$84:$BI$84,$E214:$BL214)+'FD inverse'!$A$15*$C215/Setup!$B$17+INDEX('FD inverse'!$A$15:$BH$15,1,'FD mesh'!$B$15+1)*Setup!$B$22</f>
        <v>20.2826472342684</v>
      </c>
      <c r="R215" s="0" t="n">
        <f aca="false">SUMPRODUCT('FD inverse'!$A$16:$BH$16,'FD mesh'!$B$84:$BI$84,$E214:$BL214)+'FD inverse'!$A$16*$C215/Setup!$B$17+INDEX('FD inverse'!$A$16:$BH$16,1,'FD mesh'!$B$15+1)*Setup!$B$22</f>
        <v>20.2608083722956</v>
      </c>
      <c r="S215" s="0" t="n">
        <f aca="false">SUMPRODUCT('FD inverse'!$A$17:$BH$17,'FD mesh'!$B$84:$BI$84,$E214:$BL214)+'FD inverse'!$A$17*$C215/Setup!$B$17+INDEX('FD inverse'!$A$17:$BH$17,1,'FD mesh'!$B$15+1)*Setup!$B$22</f>
        <v>19.8742297590609</v>
      </c>
      <c r="T215" s="0" t="n">
        <f aca="false">SUMPRODUCT('FD inverse'!$A$18:$BH$18,'FD mesh'!$B$84:$BI$84,$E214:$BL214)+'FD inverse'!$A$18*$C215/Setup!$B$17+INDEX('FD inverse'!$A$18:$BH$18,1,'FD mesh'!$B$15+1)*Setup!$B$22</f>
        <v>19.496789352821</v>
      </c>
      <c r="U215" s="0" t="n">
        <f aca="false">SUMPRODUCT('FD inverse'!$A$19:$BH$19,'FD mesh'!$B$84:$BI$84,$E214:$BL214)+'FD inverse'!$A$19*$C215/Setup!$B$17+INDEX('FD inverse'!$A$19:$BH$19,1,'FD mesh'!$B$15+1)*Setup!$B$22</f>
        <v>19.1279170536686</v>
      </c>
      <c r="V215" s="0" t="n">
        <f aca="false">SUMPRODUCT('FD inverse'!$A$20:$BH$20,'FD mesh'!$B$84:$BI$84,$E214:$BL214)+'FD inverse'!$A$20*$C215/Setup!$B$17+INDEX('FD inverse'!$A$20:$BH$20,1,'FD mesh'!$B$15+1)*Setup!$B$22</f>
        <v>18.7670284495756</v>
      </c>
      <c r="W215" s="0" t="n">
        <f aca="false">SUMPRODUCT('FD inverse'!$A$21:$BH$21,'FD mesh'!$B$84:$BI$84,$E214:$BL214)+'FD inverse'!$A$21*$C215/Setup!$B$17+INDEX('FD inverse'!$A$21:$BH$21,1,'FD mesh'!$B$15+1)*Setup!$B$22</f>
        <v>18.4135265917809</v>
      </c>
      <c r="X215" s="0" t="n">
        <f aca="false">SUMPRODUCT('FD inverse'!$A$22:$BH$22,'FD mesh'!$B$84:$BI$84,$E214:$BL214)+'FD inverse'!$A$22*$C215/Setup!$B$17+INDEX('FD inverse'!$A$22:$BH$22,1,'FD mesh'!$B$15+1)*Setup!$B$22</f>
        <v>18.0668036139142</v>
      </c>
      <c r="Y215" s="0" t="n">
        <f aca="false">SUMPRODUCT('FD inverse'!$A$23:$BH$23,'FD mesh'!$B$84:$BI$84,$E214:$BL214)+'FD inverse'!$A$23*$C215/Setup!$B$17+INDEX('FD inverse'!$A$23:$BH$23,1,'FD mesh'!$B$15+1)*Setup!$B$22</f>
        <v>17.7262422068958</v>
      </c>
      <c r="Z215" s="0" t="n">
        <f aca="false">SUMPRODUCT('FD inverse'!$A$24:$BH$24,'FD mesh'!$B$84:$BI$84,$E214:$BL214)+'FD inverse'!$A$24*$C215/Setup!$B$17+INDEX('FD inverse'!$A$24:$BH$24,1,'FD mesh'!$B$15+1)*Setup!$B$22</f>
        <v>17.391216961849</v>
      </c>
      <c r="AA215" s="0" t="n">
        <f aca="false">SUMPRODUCT('FD inverse'!$A$25:$BH$25,'FD mesh'!$B$84:$BI$84,$E214:$BL214)+'FD inverse'!$A$25*$C215/Setup!$B$17+INDEX('FD inverse'!$A$25:$BH$25,1,'FD mesh'!$B$15+1)*Setup!$B$22</f>
        <v>17.0610955934128</v>
      </c>
      <c r="AB215" s="0" t="n">
        <f aca="false">SUMPRODUCT('FD inverse'!$A$26:$BH$26,'FD mesh'!$B$84:$BI$84,$E214:$BL214)+'FD inverse'!$A$26*$C215/Setup!$B$17+INDEX('FD inverse'!$A$26:$BH$26,1,'FD mesh'!$B$15+1)*Setup!$B$22</f>
        <v>16.735240055969</v>
      </c>
      <c r="AC215" s="0" t="n">
        <f aca="false">SUMPRODUCT('FD inverse'!$A$27:$BH$27,'FD mesh'!$B$84:$BI$84,$E214:$BL214)+'FD inverse'!$A$27*$C215/Setup!$B$17+INDEX('FD inverse'!$A$27:$BH$27,1,'FD mesh'!$B$15+1)*Setup!$B$22</f>
        <v>16.4130075653848</v>
      </c>
      <c r="AD215" s="0" t="n">
        <f aca="false">SUMPRODUCT('FD inverse'!$A$28:$BH$28,'FD mesh'!$B$84:$BI$84,$E214:$BL214)+'FD inverse'!$A$28*$C215/Setup!$B$17+INDEX('FD inverse'!$A$28:$BH$28,1,'FD mesh'!$B$15+1)*Setup!$B$22</f>
        <v>16.0937515389429</v>
      </c>
      <c r="AE215" s="0" t="n">
        <f aca="false">SUMPRODUCT('FD inverse'!$A$29:$BH$29,'FD mesh'!$B$84:$BI$84,$E214:$BL214)+'FD inverse'!$A$29*$C215/Setup!$B$17+INDEX('FD inverse'!$A$29:$BH$29,1,'FD mesh'!$B$15+1)*Setup!$B$22</f>
        <v>15.7768224661791</v>
      </c>
      <c r="AF215" s="0" t="n">
        <f aca="false">SUMPRODUCT('FD inverse'!$A$30:$BH$30,'FD mesh'!$B$84:$BI$84,$E214:$BL214)+'FD inverse'!$A$30*$C215/Setup!$B$17+INDEX('FD inverse'!$A$30:$BH$30,1,'FD mesh'!$B$15+1)*Setup!$B$22</f>
        <v>15.4615687233754</v>
      </c>
      <c r="AG215" s="0" t="n">
        <f aca="false">SUMPRODUCT('FD inverse'!$A$31:$BH$31,'FD mesh'!$B$84:$BI$84,$E214:$BL214)+'FD inverse'!$A$31*$C215/Setup!$B$17+INDEX('FD inverse'!$A$31:$BH$31,1,'FD mesh'!$B$15+1)*Setup!$B$22</f>
        <v>15.1473373444807</v>
      </c>
      <c r="AH215" s="0" t="n">
        <f aca="false">SUMPRODUCT('FD inverse'!$A$32:$BH$32,'FD mesh'!$B$84:$BI$84,$E214:$BL214)+'FD inverse'!$A$32*$C215/Setup!$B$17+INDEX('FD inverse'!$A$32:$BH$32,1,'FD mesh'!$B$15+1)*Setup!$B$22</f>
        <v>15.1344178501323</v>
      </c>
      <c r="AI215" s="0" t="n">
        <f aca="false">SUMPRODUCT('FD inverse'!$A$33:$BH$33,'FD mesh'!$B$84:$BI$84,$E214:$BL214)+'FD inverse'!$A$33*$C215/Setup!$B$17+INDEX('FD inverse'!$A$33:$BH$33,1,'FD mesh'!$B$15+1)*Setup!$B$22</f>
        <v>15.1220855448443</v>
      </c>
      <c r="AJ215" s="0" t="n">
        <f aca="false">SUMPRODUCT('FD inverse'!$A$34:$BH$34,'FD mesh'!$B$84:$BI$84,$E214:$BL214)+'FD inverse'!$A$34*$C215/Setup!$B$17+INDEX('FD inverse'!$A$34:$BH$34,1,'FD mesh'!$B$15+1)*Setup!$B$22</f>
        <v>15.1102936555643</v>
      </c>
      <c r="AK215" s="0" t="n">
        <f aca="false">SUMPRODUCT('FD inverse'!$A$35:$BH$35,'FD mesh'!$B$84:$BI$84,$E214:$BL214)+'FD inverse'!$A$35*$C215/Setup!$B$17+INDEX('FD inverse'!$A$35:$BH$35,1,'FD mesh'!$B$15+1)*Setup!$B$22</f>
        <v>15.0989958925143</v>
      </c>
      <c r="AL215" s="0" t="n">
        <f aca="false">SUMPRODUCT('FD inverse'!$A$36:$BH$36,'FD mesh'!$B$84:$BI$84,$E214:$BL214)+'FD inverse'!$A$36*$C215/Setup!$B$17+INDEX('FD inverse'!$A$36:$BH$36,1,'FD mesh'!$B$15+1)*Setup!$B$22</f>
        <v>15.0881464797832</v>
      </c>
      <c r="AM215" s="0" t="n">
        <f aca="false">SUMPRODUCT('FD inverse'!$A$37:$BH$37,'FD mesh'!$B$84:$BI$84,$E214:$BL214)+'FD inverse'!$A$37*$C215/Setup!$B$17+INDEX('FD inverse'!$A$37:$BH$37,1,'FD mesh'!$B$15+1)*Setup!$B$22</f>
        <v>15.0777001666638</v>
      </c>
      <c r="AN215" s="0" t="n">
        <f aca="false">SUMPRODUCT('FD inverse'!$A$38:$BH$38,'FD mesh'!$B$84:$BI$84,$E214:$BL214)+'FD inverse'!$A$38*$C215/Setup!$B$17+INDEX('FD inverse'!$A$38:$BH$38,1,'FD mesh'!$B$15+1)*Setup!$B$22</f>
        <v>15.0676122219504</v>
      </c>
      <c r="AO215" s="0" t="n">
        <f aca="false">SUMPRODUCT('FD inverse'!$A$39:$BH$39,'FD mesh'!$B$84:$BI$84,$E214:$BL214)+'FD inverse'!$A$39*$C215/Setup!$B$17+INDEX('FD inverse'!$A$39:$BH$39,1,'FD mesh'!$B$15+1)*Setup!$B$22</f>
        <v>15.0578384132766</v>
      </c>
      <c r="AP215" s="0" t="n">
        <f aca="false">SUMPRODUCT('FD inverse'!$A$40:$BH$40,'FD mesh'!$B$84:$BI$84,$E214:$BL214)+'FD inverse'!$A$40*$C215/Setup!$B$17+INDEX('FD inverse'!$A$40:$BH$40,1,'FD mesh'!$B$15+1)*Setup!$B$22</f>
        <v>15.0483349734408</v>
      </c>
      <c r="AQ215" s="0" t="n">
        <f aca="false">SUMPRODUCT('FD inverse'!$A$41:$BH$41,'FD mesh'!$B$84:$BI$84,$E214:$BL214)+'FD inverse'!$A$41*$C215/Setup!$B$17+INDEX('FD inverse'!$A$41:$BH$41,1,'FD mesh'!$B$15+1)*Setup!$B$22</f>
        <v>15.0390585555481</v>
      </c>
      <c r="AR215" s="0" t="n">
        <f aca="false">SUMPRODUCT('FD inverse'!$A$42:$BH$42,'FD mesh'!$B$84:$BI$84,$E214:$BL214)+'FD inverse'!$A$42*$C215/Setup!$B$17+INDEX('FD inverse'!$A$42:$BH$42,1,'FD mesh'!$B$15+1)*Setup!$B$22</f>
        <v>15.0299661786893</v>
      </c>
      <c r="AS215" s="0" t="n">
        <f aca="false">SUMPRODUCT('FD inverse'!$A$43:$BH$43,'FD mesh'!$B$84:$BI$84,$E214:$BL214)+'FD inverse'!$A$43*$C215/Setup!$B$17+INDEX('FD inverse'!$A$43:$BH$43,1,'FD mesh'!$B$15+1)*Setup!$B$22</f>
        <v>0</v>
      </c>
      <c r="AT215" s="0" t="n">
        <f aca="false">SUMPRODUCT('FD inverse'!$A$44:$BH$44,'FD mesh'!$B$84:$BI$84,$E214:$BL214)+'FD inverse'!$A$44*$C215/Setup!$B$17+INDEX('FD inverse'!$A$44:$BH$44,1,'FD mesh'!$B$15+1)*Setup!$B$22</f>
        <v>0</v>
      </c>
      <c r="AU215" s="0" t="n">
        <f aca="false">SUMPRODUCT('FD inverse'!$A$45:$BH$45,'FD mesh'!$B$84:$BI$84,$E214:$BL214)+'FD inverse'!$A$45*$C215/Setup!$B$17+INDEX('FD inverse'!$A$45:$BH$45,1,'FD mesh'!$B$15+1)*Setup!$B$22</f>
        <v>0</v>
      </c>
      <c r="AV215" s="0" t="n">
        <f aca="false">SUMPRODUCT('FD inverse'!$A$46:$BH$46,'FD mesh'!$B$84:$BI$84,$E214:$BL214)+'FD inverse'!$A$46*$C215/Setup!$B$17+INDEX('FD inverse'!$A$46:$BH$46,1,'FD mesh'!$B$15+1)*Setup!$B$22</f>
        <v>0</v>
      </c>
      <c r="AW215" s="0" t="n">
        <f aca="false">SUMPRODUCT('FD inverse'!$A$47:$BH$47,'FD mesh'!$B$84:$BI$84,$E214:$BL214)+'FD inverse'!$A$47*$C215/Setup!$B$17+INDEX('FD inverse'!$A$47:$BH$47,1,'FD mesh'!$B$15+1)*Setup!$B$22</f>
        <v>0</v>
      </c>
      <c r="AX215" s="0" t="n">
        <f aca="false">SUMPRODUCT('FD inverse'!$A$48:$BH$48,'FD mesh'!$B$84:$BI$84,$E214:$BL214)+'FD inverse'!$A$48*$C215/Setup!$B$17+INDEX('FD inverse'!$A$48:$BH$48,1,'FD mesh'!$B$15+1)*Setup!$B$22</f>
        <v>0</v>
      </c>
      <c r="AY215" s="0" t="n">
        <f aca="false">SUMPRODUCT('FD inverse'!$A$49:$BH$49,'FD mesh'!$B$84:$BI$84,$E214:$BL214)+'FD inverse'!$A$49*$C215/Setup!$B$17+INDEX('FD inverse'!$A$49:$BH$49,1,'FD mesh'!$B$15+1)*Setup!$B$22</f>
        <v>0</v>
      </c>
      <c r="AZ215" s="0" t="n">
        <f aca="false">SUMPRODUCT('FD inverse'!$A$50:$BH$50,'FD mesh'!$B$84:$BI$84,$E214:$BL214)+'FD inverse'!$A$50*$C215/Setup!$B$17+INDEX('FD inverse'!$A$50:$BH$50,1,'FD mesh'!$B$15+1)*Setup!$B$22</f>
        <v>0</v>
      </c>
      <c r="BA215" s="0" t="n">
        <f aca="false">SUMPRODUCT('FD inverse'!$A$51:$BH$51,'FD mesh'!$B$84:$BI$84,$E214:$BL214)+'FD inverse'!$A$51*$C215/Setup!$B$17+INDEX('FD inverse'!$A$51:$BH$51,1,'FD mesh'!$B$15+1)*Setup!$B$22</f>
        <v>0</v>
      </c>
      <c r="BB215" s="0" t="n">
        <f aca="false">SUMPRODUCT('FD inverse'!$A$52:$BH$52,'FD mesh'!$B$84:$BI$84,$E214:$BL214)+'FD inverse'!$A$52*$C215/Setup!$B$17+INDEX('FD inverse'!$A$52:$BH$52,1,'FD mesh'!$B$15+1)*Setup!$B$22</f>
        <v>0</v>
      </c>
      <c r="BC215" s="0" t="n">
        <f aca="false">SUMPRODUCT('FD inverse'!$A$53:$BH$53,'FD mesh'!$B$84:$BI$84,$E214:$BL214)+'FD inverse'!$A$53*$C215/Setup!$B$17+INDEX('FD inverse'!$A$53:$BH$53,1,'FD mesh'!$B$15+1)*Setup!$B$22</f>
        <v>0</v>
      </c>
      <c r="BD215" s="0" t="n">
        <f aca="false">SUMPRODUCT('FD inverse'!$A$54:$BH$54,'FD mesh'!$B$84:$BI$84,$E214:$BL214)+'FD inverse'!$A$54*$C215/Setup!$B$17+INDEX('FD inverse'!$A$54:$BH$54,1,'FD mesh'!$B$15+1)*Setup!$B$22</f>
        <v>0</v>
      </c>
      <c r="BE215" s="0" t="n">
        <f aca="false">SUMPRODUCT('FD inverse'!$A$55:$BH$55,'FD mesh'!$B$84:$BI$84,$E214:$BL214)+'FD inverse'!$A$55*$C215/Setup!$B$17+INDEX('FD inverse'!$A$55:$BH$55,1,'FD mesh'!$B$15+1)*Setup!$B$22</f>
        <v>0</v>
      </c>
      <c r="BF215" s="0" t="n">
        <f aca="false">SUMPRODUCT('FD inverse'!$A$56:$BH$56,'FD mesh'!$B$84:$BI$84,$E214:$BL214)+'FD inverse'!$A$56*$C215/Setup!$B$17+INDEX('FD inverse'!$A$56:$BH$56,1,'FD mesh'!$B$15+1)*Setup!$B$22</f>
        <v>0</v>
      </c>
      <c r="BG215" s="0" t="n">
        <f aca="false">SUMPRODUCT('FD inverse'!$A$57:$BH$57,'FD mesh'!$B$84:$BI$84,$E214:$BL214)+'FD inverse'!$A$57*$C215/Setup!$B$17+INDEX('FD inverse'!$A$57:$BH$57,1,'FD mesh'!$B$15+1)*Setup!$B$22</f>
        <v>0</v>
      </c>
      <c r="BH215" s="0" t="n">
        <f aca="false">SUMPRODUCT('FD inverse'!$A$58:$BH$58,'FD mesh'!$B$84:$BI$84,$E214:$BL214)+'FD inverse'!$A$58*$C215/Setup!$B$17+INDEX('FD inverse'!$A$58:$BH$58,1,'FD mesh'!$B$15+1)*Setup!$B$22</f>
        <v>0</v>
      </c>
      <c r="BI215" s="0" t="n">
        <f aca="false">SUMPRODUCT('FD inverse'!$A$59:$BH$59,'FD mesh'!$B$84:$BI$84,$E214:$BL214)+'FD inverse'!$A$59*$C215/Setup!$B$17+INDEX('FD inverse'!$A$59:$BH$59,1,'FD mesh'!$B$15+1)*Setup!$B$22</f>
        <v>0</v>
      </c>
      <c r="BJ215" s="0" t="n">
        <f aca="false">SUMPRODUCT('FD inverse'!$A$60:$BH$60,'FD mesh'!$B$84:$BI$84,$E214:$BL214)+'FD inverse'!$A$60*$C215/Setup!$B$17+INDEX('FD inverse'!$A$60:$BH$60,1,'FD mesh'!$B$15+1)*Setup!$B$22</f>
        <v>0</v>
      </c>
      <c r="BK215" s="0" t="n">
        <f aca="false">SUMPRODUCT('FD inverse'!$A$61:$BH$61,'FD mesh'!$B$84:$BI$84,$E214:$BL214)+'FD inverse'!$A$61*$C215/Setup!$B$17+INDEX('FD inverse'!$A$61:$BH$61,1,'FD mesh'!$B$15+1)*Setup!$B$22</f>
        <v>0</v>
      </c>
      <c r="BL215" s="0" t="n">
        <f aca="false">SUMPRODUCT('FD inverse'!$A$62:$BH$62,'FD mesh'!$B$84:$BI$84,$E214:$BL214)+'FD inverse'!$A$62*$C215/Setup!$B$17+INDEX('FD inverse'!$A$62:$BH$62,1,'FD mesh'!$B$15+1)*Setup!$B$22</f>
        <v>0</v>
      </c>
    </row>
    <row r="216" customFormat="false" ht="15" hidden="false" customHeight="false" outlineLevel="0" collapsed="false">
      <c r="A216" s="0" t="n">
        <v>211</v>
      </c>
      <c r="B216" s="0" t="n">
        <f aca="false">A216*Setup!$B$11/3600</f>
        <v>17.5833333333333</v>
      </c>
      <c r="C216" s="0" t="n">
        <f aca="false">Setup!$B$7+Setup!$B$8*COS(2*PI()*(B216-Setup!$B$9)/24)</f>
        <v>27.6612459164778</v>
      </c>
      <c r="D216" s="0" t="n">
        <f aca="false">(C216-E216)/Setup!$B$17</f>
        <v>21.7906104339068</v>
      </c>
      <c r="E216" s="0" t="n">
        <f aca="false">SUMPRODUCT('FD inverse'!$A$3:$BH$3,'FD mesh'!$B$84:$BI$84,$E215:$BL215)+'FD inverse'!$A$3*$C216/Setup!$B$17+INDEX('FD inverse'!$A$3:$BH$3,1,'FD mesh'!$B$15+1)*Setup!$B$22</f>
        <v>24.8284665600699</v>
      </c>
      <c r="F216" s="0" t="n">
        <f aca="false">SUMPRODUCT('FD inverse'!$A$4:$BH$4,'FD mesh'!$B$84:$BI$84,$E215:$BL215)+'FD inverse'!$A$4*$C216/Setup!$B$17+INDEX('FD inverse'!$A$4:$BH$4,1,'FD mesh'!$B$15+1)*Setup!$B$22</f>
        <v>24.1787276272269</v>
      </c>
      <c r="G216" s="0" t="n">
        <f aca="false">SUMPRODUCT('FD inverse'!$A$5:$BH$5,'FD mesh'!$B$84:$BI$84,$E215:$BL215)+'FD inverse'!$A$5*$C216/Setup!$B$17+INDEX('FD inverse'!$A$5:$BH$5,1,'FD mesh'!$B$15+1)*Setup!$B$22</f>
        <v>23.5293125685572</v>
      </c>
      <c r="H216" s="0" t="n">
        <f aca="false">SUMPRODUCT('FD inverse'!$A$6:$BH$6,'FD mesh'!$B$84:$BI$84,$E215:$BL215)+'FD inverse'!$A$6*$C216/Setup!$B$17+INDEX('FD inverse'!$A$6:$BH$6,1,'FD mesh'!$B$15+1)*Setup!$B$22</f>
        <v>21.3521000320788</v>
      </c>
      <c r="I216" s="0" t="n">
        <f aca="false">SUMPRODUCT('FD inverse'!$A$7:$BH$7,'FD mesh'!$B$84:$BI$84,$E215:$BL215)+'FD inverse'!$A$7*$C216/Setup!$B$17+INDEX('FD inverse'!$A$7:$BH$7,1,'FD mesh'!$B$15+1)*Setup!$B$22</f>
        <v>21.1669986955153</v>
      </c>
      <c r="J216" s="0" t="n">
        <f aca="false">SUMPRODUCT('FD inverse'!$A$8:$BH$8,'FD mesh'!$B$84:$BI$84,$E215:$BL215)+'FD inverse'!$A$8*$C216/Setup!$B$17+INDEX('FD inverse'!$A$8:$BH$8,1,'FD mesh'!$B$15+1)*Setup!$B$22</f>
        <v>20.9979607423984</v>
      </c>
      <c r="K216" s="0" t="n">
        <f aca="false">SUMPRODUCT('FD inverse'!$A$9:$BH$9,'FD mesh'!$B$84:$BI$84,$E215:$BL215)+'FD inverse'!$A$9*$C216/Setup!$B$17+INDEX('FD inverse'!$A$9:$BH$9,1,'FD mesh'!$B$15+1)*Setup!$B$22</f>
        <v>20.8457660164893</v>
      </c>
      <c r="L216" s="0" t="n">
        <f aca="false">SUMPRODUCT('FD inverse'!$A$10:$BH$10,'FD mesh'!$B$84:$BI$84,$E215:$BL215)+'FD inverse'!$A$10*$C216/Setup!$B$17+INDEX('FD inverse'!$A$10:$BH$10,1,'FD mesh'!$B$15+1)*Setup!$B$22</f>
        <v>20.7110679879409</v>
      </c>
      <c r="M216" s="0" t="n">
        <f aca="false">SUMPRODUCT('FD inverse'!$A$11:$BH$11,'FD mesh'!$B$84:$BI$84,$E215:$BL215)+'FD inverse'!$A$11*$C216/Setup!$B$17+INDEX('FD inverse'!$A$11:$BH$11,1,'FD mesh'!$B$15+1)*Setup!$B$22</f>
        <v>20.5944049762178</v>
      </c>
      <c r="N216" s="0" t="n">
        <f aca="false">SUMPRODUCT('FD inverse'!$A$12:$BH$12,'FD mesh'!$B$84:$BI$84,$E215:$BL215)+'FD inverse'!$A$12*$C216/Setup!$B$17+INDEX('FD inverse'!$A$12:$BH$12,1,'FD mesh'!$B$15+1)*Setup!$B$22</f>
        <v>20.4962100366918</v>
      </c>
      <c r="O216" s="0" t="n">
        <f aca="false">SUMPRODUCT('FD inverse'!$A$13:$BH$13,'FD mesh'!$B$84:$BI$84,$E215:$BL215)+'FD inverse'!$A$13*$C216/Setup!$B$17+INDEX('FD inverse'!$A$13:$BH$13,1,'FD mesh'!$B$15+1)*Setup!$B$22</f>
        <v>20.4168194533171</v>
      </c>
      <c r="P216" s="0" t="n">
        <f aca="false">SUMPRODUCT('FD inverse'!$A$14:$BH$14,'FD mesh'!$B$84:$BI$84,$E215:$BL215)+'FD inverse'!$A$14*$C216/Setup!$B$17+INDEX('FD inverse'!$A$14:$BH$14,1,'FD mesh'!$B$15+1)*Setup!$B$22</f>
        <v>20.3564797920912</v>
      </c>
      <c r="Q216" s="0" t="n">
        <f aca="false">SUMPRODUCT('FD inverse'!$A$15:$BH$15,'FD mesh'!$B$84:$BI$84,$E215:$BL215)+'FD inverse'!$A$15*$C216/Setup!$B$17+INDEX('FD inverse'!$A$15:$BH$15,1,'FD mesh'!$B$15+1)*Setup!$B$22</f>
        <v>20.3153534808098</v>
      </c>
      <c r="R216" s="0" t="n">
        <f aca="false">SUMPRODUCT('FD inverse'!$A$16:$BH$16,'FD mesh'!$B$84:$BI$84,$E215:$BL215)+'FD inverse'!$A$16*$C216/Setup!$B$17+INDEX('FD inverse'!$A$16:$BH$16,1,'FD mesh'!$B$15+1)*Setup!$B$22</f>
        <v>20.2935228902018</v>
      </c>
      <c r="S216" s="0" t="n">
        <f aca="false">SUMPRODUCT('FD inverse'!$A$17:$BH$17,'FD mesh'!$B$84:$BI$84,$E215:$BL215)+'FD inverse'!$A$17*$C216/Setup!$B$17+INDEX('FD inverse'!$A$17:$BH$17,1,'FD mesh'!$B$15+1)*Setup!$B$22</f>
        <v>19.9050872239793</v>
      </c>
      <c r="T216" s="0" t="n">
        <f aca="false">SUMPRODUCT('FD inverse'!$A$18:$BH$18,'FD mesh'!$B$84:$BI$84,$E215:$BL215)+'FD inverse'!$A$18*$C216/Setup!$B$17+INDEX('FD inverse'!$A$18:$BH$18,1,'FD mesh'!$B$15+1)*Setup!$B$22</f>
        <v>19.5257324688614</v>
      </c>
      <c r="U216" s="0" t="n">
        <f aca="false">SUMPRODUCT('FD inverse'!$A$19:$BH$19,'FD mesh'!$B$84:$BI$84,$E215:$BL215)+'FD inverse'!$A$19*$C216/Setup!$B$17+INDEX('FD inverse'!$A$19:$BH$19,1,'FD mesh'!$B$15+1)*Setup!$B$22</f>
        <v>19.1548952593211</v>
      </c>
      <c r="V216" s="0" t="n">
        <f aca="false">SUMPRODUCT('FD inverse'!$A$20:$BH$20,'FD mesh'!$B$84:$BI$84,$E215:$BL215)+'FD inverse'!$A$20*$C216/Setup!$B$17+INDEX('FD inverse'!$A$20:$BH$20,1,'FD mesh'!$B$15+1)*Setup!$B$22</f>
        <v>18.7919973503013</v>
      </c>
      <c r="W216" s="0" t="n">
        <f aca="false">SUMPRODUCT('FD inverse'!$A$21:$BH$21,'FD mesh'!$B$84:$BI$84,$E215:$BL215)+'FD inverse'!$A$21*$C216/Setup!$B$17+INDEX('FD inverse'!$A$21:$BH$21,1,'FD mesh'!$B$15+1)*Setup!$B$22</f>
        <v>18.4364474320666</v>
      </c>
      <c r="X216" s="0" t="n">
        <f aca="false">SUMPRODUCT('FD inverse'!$A$22:$BH$22,'FD mesh'!$B$84:$BI$84,$E215:$BL215)+'FD inverse'!$A$22*$C216/Setup!$B$17+INDEX('FD inverse'!$A$22:$BH$22,1,'FD mesh'!$B$15+1)*Setup!$B$22</f>
        <v>18.0876427896874</v>
      </c>
      <c r="Y216" s="0" t="n">
        <f aca="false">SUMPRODUCT('FD inverse'!$A$23:$BH$23,'FD mesh'!$B$84:$BI$84,$E215:$BL215)+'FD inverse'!$A$23*$C216/Setup!$B$17+INDEX('FD inverse'!$A$23:$BH$23,1,'FD mesh'!$B$15+1)*Setup!$B$22</f>
        <v>17.7449708190357</v>
      </c>
      <c r="Z216" s="0" t="n">
        <f aca="false">SUMPRODUCT('FD inverse'!$A$24:$BH$24,'FD mesh'!$B$84:$BI$84,$E215:$BL215)+'FD inverse'!$A$24*$C216/Setup!$B$17+INDEX('FD inverse'!$A$24:$BH$24,1,'FD mesh'!$B$15+1)*Setup!$B$22</f>
        <v>17.4078104113851</v>
      </c>
      <c r="AA216" s="0" t="n">
        <f aca="false">SUMPRODUCT('FD inverse'!$A$25:$BH$25,'FD mesh'!$B$84:$BI$84,$E215:$BL215)+'FD inverse'!$A$25*$C216/Setup!$B$17+INDEX('FD inverse'!$A$25:$BH$25,1,'FD mesh'!$B$15+1)*Setup!$B$22</f>
        <v>17.0755332188838</v>
      </c>
      <c r="AB216" s="0" t="n">
        <f aca="false">SUMPRODUCT('FD inverse'!$A$26:$BH$26,'FD mesh'!$B$84:$BI$84,$E215:$BL215)+'FD inverse'!$A$26*$C216/Setup!$B$17+INDEX('FD inverse'!$A$26:$BH$26,1,'FD mesh'!$B$15+1)*Setup!$B$22</f>
        <v>16.7475048133067</v>
      </c>
      <c r="AC216" s="0" t="n">
        <f aca="false">SUMPRODUCT('FD inverse'!$A$27:$BH$27,'FD mesh'!$B$84:$BI$84,$E215:$BL215)+'FD inverse'!$A$27*$C216/Setup!$B$17+INDEX('FD inverse'!$A$27:$BH$27,1,'FD mesh'!$B$15+1)*Setup!$B$22</f>
        <v>16.4230857506034</v>
      </c>
      <c r="AD216" s="0" t="n">
        <f aca="false">SUMPRODUCT('FD inverse'!$A$28:$BH$28,'FD mesh'!$B$84:$BI$84,$E215:$BL215)+'FD inverse'!$A$28*$C216/Setup!$B$17+INDEX('FD inverse'!$A$28:$BH$28,1,'FD mesh'!$B$15+1)*Setup!$B$22</f>
        <v>16.1016325538358</v>
      </c>
      <c r="AE216" s="0" t="n">
        <f aca="false">SUMPRODUCT('FD inverse'!$A$29:$BH$29,'FD mesh'!$B$84:$BI$84,$E215:$BL215)+'FD inverse'!$A$29*$C216/Setup!$B$17+INDEX('FD inverse'!$A$29:$BH$29,1,'FD mesh'!$B$15+1)*Setup!$B$22</f>
        <v>15.7824986271652</v>
      </c>
      <c r="AF216" s="0" t="n">
        <f aca="false">SUMPRODUCT('FD inverse'!$A$30:$BH$30,'FD mesh'!$B$84:$BI$84,$E215:$BL215)+'FD inverse'!$A$30*$C216/Setup!$B$17+INDEX('FD inverse'!$A$30:$BH$30,1,'FD mesh'!$B$15+1)*Setup!$B$22</f>
        <v>15.4650351135849</v>
      </c>
      <c r="AG216" s="0" t="n">
        <f aca="false">SUMPRODUCT('FD inverse'!$A$31:$BH$31,'FD mesh'!$B$84:$BI$84,$E215:$BL215)+'FD inverse'!$A$31*$C216/Setup!$B$17+INDEX('FD inverse'!$A$31:$BH$31,1,'FD mesh'!$B$15+1)*Setup!$B$22</f>
        <v>15.1485917091234</v>
      </c>
      <c r="AH216" s="0" t="n">
        <f aca="false">SUMPRODUCT('FD inverse'!$A$32:$BH$32,'FD mesh'!$B$84:$BI$84,$E215:$BL215)+'FD inverse'!$A$32*$C216/Setup!$B$17+INDEX('FD inverse'!$A$32:$BH$32,1,'FD mesh'!$B$15+1)*Setup!$B$22</f>
        <v>15.1355792854779</v>
      </c>
      <c r="AI216" s="0" t="n">
        <f aca="false">SUMPRODUCT('FD inverse'!$A$33:$BH$33,'FD mesh'!$B$84:$BI$84,$E215:$BL215)+'FD inverse'!$A$33*$C216/Setup!$B$17+INDEX('FD inverse'!$A$33:$BH$33,1,'FD mesh'!$B$15+1)*Setup!$B$22</f>
        <v>15.123154807156</v>
      </c>
      <c r="AJ216" s="0" t="n">
        <f aca="false">SUMPRODUCT('FD inverse'!$A$34:$BH$34,'FD mesh'!$B$84:$BI$84,$E215:$BL215)+'FD inverse'!$A$34*$C216/Setup!$B$17+INDEX('FD inverse'!$A$34:$BH$34,1,'FD mesh'!$B$15+1)*Setup!$B$22</f>
        <v>15.1112716140448</v>
      </c>
      <c r="AK216" s="0" t="n">
        <f aca="false">SUMPRODUCT('FD inverse'!$A$35:$BH$35,'FD mesh'!$B$84:$BI$84,$E215:$BL215)+'FD inverse'!$A$35*$C216/Setup!$B$17+INDEX('FD inverse'!$A$35:$BH$35,1,'FD mesh'!$B$15+1)*Setup!$B$22</f>
        <v>15.0998834860419</v>
      </c>
      <c r="AL216" s="0" t="n">
        <f aca="false">SUMPRODUCT('FD inverse'!$A$36:$BH$36,'FD mesh'!$B$84:$BI$84,$E215:$BL215)+'FD inverse'!$A$36*$C216/Setup!$B$17+INDEX('FD inverse'!$A$36:$BH$36,1,'FD mesh'!$B$15+1)*Setup!$B$22</f>
        <v>15.0889446783268</v>
      </c>
      <c r="AM216" s="0" t="n">
        <f aca="false">SUMPRODUCT('FD inverse'!$A$37:$BH$37,'FD mesh'!$B$84:$BI$84,$E215:$BL215)+'FD inverse'!$A$37*$C216/Setup!$B$17+INDEX('FD inverse'!$A$37:$BH$37,1,'FD mesh'!$B$15+1)*Setup!$B$22</f>
        <v>15.0784099370995</v>
      </c>
      <c r="AN216" s="0" t="n">
        <f aca="false">SUMPRODUCT('FD inverse'!$A$38:$BH$38,'FD mesh'!$B$84:$BI$84,$E215:$BL215)+'FD inverse'!$A$38*$C216/Setup!$B$17+INDEX('FD inverse'!$A$38:$BH$38,1,'FD mesh'!$B$15+1)*Setup!$B$22</f>
        <v>15.068234498015</v>
      </c>
      <c r="AO216" s="0" t="n">
        <f aca="false">SUMPRODUCT('FD inverse'!$A$39:$BH$39,'FD mesh'!$B$84:$BI$84,$E215:$BL215)+'FD inverse'!$A$39*$C216/Setup!$B$17+INDEX('FD inverse'!$A$39:$BH$39,1,'FD mesh'!$B$15+1)*Setup!$B$22</f>
        <v>15.0583740694074</v>
      </c>
      <c r="AP216" s="0" t="n">
        <f aca="false">SUMPRODUCT('FD inverse'!$A$40:$BH$40,'FD mesh'!$B$84:$BI$84,$E215:$BL215)+'FD inverse'!$A$40*$C216/Setup!$B$17+INDEX('FD inverse'!$A$40:$BH$40,1,'FD mesh'!$B$15+1)*Setup!$B$22</f>
        <v>15.0487848022712</v>
      </c>
      <c r="AQ216" s="0" t="n">
        <f aca="false">SUMPRODUCT('FD inverse'!$A$41:$BH$41,'FD mesh'!$B$84:$BI$84,$E215:$BL215)+'FD inverse'!$A$41*$C216/Setup!$B$17+INDEX('FD inverse'!$A$41:$BH$41,1,'FD mesh'!$B$15+1)*Setup!$B$22</f>
        <v>15.03942324885</v>
      </c>
      <c r="AR216" s="0" t="n">
        <f aca="false">SUMPRODUCT('FD inverse'!$A$42:$BH$42,'FD mesh'!$B$84:$BI$84,$E215:$BL215)+'FD inverse'!$A$42*$C216/Setup!$B$17+INDEX('FD inverse'!$A$42:$BH$42,1,'FD mesh'!$B$15+1)*Setup!$B$22</f>
        <v>15.0302463115782</v>
      </c>
      <c r="AS216" s="0" t="n">
        <f aca="false">SUMPRODUCT('FD inverse'!$A$43:$BH$43,'FD mesh'!$B$84:$BI$84,$E215:$BL215)+'FD inverse'!$A$43*$C216/Setup!$B$17+INDEX('FD inverse'!$A$43:$BH$43,1,'FD mesh'!$B$15+1)*Setup!$B$22</f>
        <v>0</v>
      </c>
      <c r="AT216" s="0" t="n">
        <f aca="false">SUMPRODUCT('FD inverse'!$A$44:$BH$44,'FD mesh'!$B$84:$BI$84,$E215:$BL215)+'FD inverse'!$A$44*$C216/Setup!$B$17+INDEX('FD inverse'!$A$44:$BH$44,1,'FD mesh'!$B$15+1)*Setup!$B$22</f>
        <v>0</v>
      </c>
      <c r="AU216" s="0" t="n">
        <f aca="false">SUMPRODUCT('FD inverse'!$A$45:$BH$45,'FD mesh'!$B$84:$BI$84,$E215:$BL215)+'FD inverse'!$A$45*$C216/Setup!$B$17+INDEX('FD inverse'!$A$45:$BH$45,1,'FD mesh'!$B$15+1)*Setup!$B$22</f>
        <v>0</v>
      </c>
      <c r="AV216" s="0" t="n">
        <f aca="false">SUMPRODUCT('FD inverse'!$A$46:$BH$46,'FD mesh'!$B$84:$BI$84,$E215:$BL215)+'FD inverse'!$A$46*$C216/Setup!$B$17+INDEX('FD inverse'!$A$46:$BH$46,1,'FD mesh'!$B$15+1)*Setup!$B$22</f>
        <v>0</v>
      </c>
      <c r="AW216" s="0" t="n">
        <f aca="false">SUMPRODUCT('FD inverse'!$A$47:$BH$47,'FD mesh'!$B$84:$BI$84,$E215:$BL215)+'FD inverse'!$A$47*$C216/Setup!$B$17+INDEX('FD inverse'!$A$47:$BH$47,1,'FD mesh'!$B$15+1)*Setup!$B$22</f>
        <v>0</v>
      </c>
      <c r="AX216" s="0" t="n">
        <f aca="false">SUMPRODUCT('FD inverse'!$A$48:$BH$48,'FD mesh'!$B$84:$BI$84,$E215:$BL215)+'FD inverse'!$A$48*$C216/Setup!$B$17+INDEX('FD inverse'!$A$48:$BH$48,1,'FD mesh'!$B$15+1)*Setup!$B$22</f>
        <v>0</v>
      </c>
      <c r="AY216" s="0" t="n">
        <f aca="false">SUMPRODUCT('FD inverse'!$A$49:$BH$49,'FD mesh'!$B$84:$BI$84,$E215:$BL215)+'FD inverse'!$A$49*$C216/Setup!$B$17+INDEX('FD inverse'!$A$49:$BH$49,1,'FD mesh'!$B$15+1)*Setup!$B$22</f>
        <v>0</v>
      </c>
      <c r="AZ216" s="0" t="n">
        <f aca="false">SUMPRODUCT('FD inverse'!$A$50:$BH$50,'FD mesh'!$B$84:$BI$84,$E215:$BL215)+'FD inverse'!$A$50*$C216/Setup!$B$17+INDEX('FD inverse'!$A$50:$BH$50,1,'FD mesh'!$B$15+1)*Setup!$B$22</f>
        <v>0</v>
      </c>
      <c r="BA216" s="0" t="n">
        <f aca="false">SUMPRODUCT('FD inverse'!$A$51:$BH$51,'FD mesh'!$B$84:$BI$84,$E215:$BL215)+'FD inverse'!$A$51*$C216/Setup!$B$17+INDEX('FD inverse'!$A$51:$BH$51,1,'FD mesh'!$B$15+1)*Setup!$B$22</f>
        <v>0</v>
      </c>
      <c r="BB216" s="0" t="n">
        <f aca="false">SUMPRODUCT('FD inverse'!$A$52:$BH$52,'FD mesh'!$B$84:$BI$84,$E215:$BL215)+'FD inverse'!$A$52*$C216/Setup!$B$17+INDEX('FD inverse'!$A$52:$BH$52,1,'FD mesh'!$B$15+1)*Setup!$B$22</f>
        <v>0</v>
      </c>
      <c r="BC216" s="0" t="n">
        <f aca="false">SUMPRODUCT('FD inverse'!$A$53:$BH$53,'FD mesh'!$B$84:$BI$84,$E215:$BL215)+'FD inverse'!$A$53*$C216/Setup!$B$17+INDEX('FD inverse'!$A$53:$BH$53,1,'FD mesh'!$B$15+1)*Setup!$B$22</f>
        <v>0</v>
      </c>
      <c r="BD216" s="0" t="n">
        <f aca="false">SUMPRODUCT('FD inverse'!$A$54:$BH$54,'FD mesh'!$B$84:$BI$84,$E215:$BL215)+'FD inverse'!$A$54*$C216/Setup!$B$17+INDEX('FD inverse'!$A$54:$BH$54,1,'FD mesh'!$B$15+1)*Setup!$B$22</f>
        <v>0</v>
      </c>
      <c r="BE216" s="0" t="n">
        <f aca="false">SUMPRODUCT('FD inverse'!$A$55:$BH$55,'FD mesh'!$B$84:$BI$84,$E215:$BL215)+'FD inverse'!$A$55*$C216/Setup!$B$17+INDEX('FD inverse'!$A$55:$BH$55,1,'FD mesh'!$B$15+1)*Setup!$B$22</f>
        <v>0</v>
      </c>
      <c r="BF216" s="0" t="n">
        <f aca="false">SUMPRODUCT('FD inverse'!$A$56:$BH$56,'FD mesh'!$B$84:$BI$84,$E215:$BL215)+'FD inverse'!$A$56*$C216/Setup!$B$17+INDEX('FD inverse'!$A$56:$BH$56,1,'FD mesh'!$B$15+1)*Setup!$B$22</f>
        <v>0</v>
      </c>
      <c r="BG216" s="0" t="n">
        <f aca="false">SUMPRODUCT('FD inverse'!$A$57:$BH$57,'FD mesh'!$B$84:$BI$84,$E215:$BL215)+'FD inverse'!$A$57*$C216/Setup!$B$17+INDEX('FD inverse'!$A$57:$BH$57,1,'FD mesh'!$B$15+1)*Setup!$B$22</f>
        <v>0</v>
      </c>
      <c r="BH216" s="0" t="n">
        <f aca="false">SUMPRODUCT('FD inverse'!$A$58:$BH$58,'FD mesh'!$B$84:$BI$84,$E215:$BL215)+'FD inverse'!$A$58*$C216/Setup!$B$17+INDEX('FD inverse'!$A$58:$BH$58,1,'FD mesh'!$B$15+1)*Setup!$B$22</f>
        <v>0</v>
      </c>
      <c r="BI216" s="0" t="n">
        <f aca="false">SUMPRODUCT('FD inverse'!$A$59:$BH$59,'FD mesh'!$B$84:$BI$84,$E215:$BL215)+'FD inverse'!$A$59*$C216/Setup!$B$17+INDEX('FD inverse'!$A$59:$BH$59,1,'FD mesh'!$B$15+1)*Setup!$B$22</f>
        <v>0</v>
      </c>
      <c r="BJ216" s="0" t="n">
        <f aca="false">SUMPRODUCT('FD inverse'!$A$60:$BH$60,'FD mesh'!$B$84:$BI$84,$E215:$BL215)+'FD inverse'!$A$60*$C216/Setup!$B$17+INDEX('FD inverse'!$A$60:$BH$60,1,'FD mesh'!$B$15+1)*Setup!$B$22</f>
        <v>0</v>
      </c>
      <c r="BK216" s="0" t="n">
        <f aca="false">SUMPRODUCT('FD inverse'!$A$61:$BH$61,'FD mesh'!$B$84:$BI$84,$E215:$BL215)+'FD inverse'!$A$61*$C216/Setup!$B$17+INDEX('FD inverse'!$A$61:$BH$61,1,'FD mesh'!$B$15+1)*Setup!$B$22</f>
        <v>0</v>
      </c>
      <c r="BL216" s="0" t="n">
        <f aca="false">SUMPRODUCT('FD inverse'!$A$62:$BH$62,'FD mesh'!$B$84:$BI$84,$E215:$BL215)+'FD inverse'!$A$62*$C216/Setup!$B$17+INDEX('FD inverse'!$A$62:$BH$62,1,'FD mesh'!$B$15+1)*Setup!$B$22</f>
        <v>0</v>
      </c>
    </row>
    <row r="217" customFormat="false" ht="15" hidden="false" customHeight="false" outlineLevel="0" collapsed="false">
      <c r="A217" s="0" t="n">
        <v>212</v>
      </c>
      <c r="B217" s="0" t="n">
        <f aca="false">A217*Setup!$B$11/3600</f>
        <v>17.6666666666667</v>
      </c>
      <c r="C217" s="0" t="n">
        <f aca="false">Setup!$B$7+Setup!$B$8*COS(2*PI()*(B217-Setup!$B$9)/24)</f>
        <v>27.6252311481466</v>
      </c>
      <c r="D217" s="0" t="n">
        <f aca="false">(C217-E217)/Setup!$B$17</f>
        <v>21.5653912613255</v>
      </c>
      <c r="E217" s="0" t="n">
        <f aca="false">SUMPRODUCT('FD inverse'!$A$3:$BH$3,'FD mesh'!$B$84:$BI$84,$E216:$BL216)+'FD inverse'!$A$3*$C217/Setup!$B$17+INDEX('FD inverse'!$A$3:$BH$3,1,'FD mesh'!$B$15+1)*Setup!$B$22</f>
        <v>24.8217302841743</v>
      </c>
      <c r="F217" s="0" t="n">
        <f aca="false">SUMPRODUCT('FD inverse'!$A$4:$BH$4,'FD mesh'!$B$84:$BI$84,$E216:$BL216)+'FD inverse'!$A$4*$C217/Setup!$B$17+INDEX('FD inverse'!$A$4:$BH$4,1,'FD mesh'!$B$15+1)*Setup!$B$22</f>
        <v>24.1784412978728</v>
      </c>
      <c r="G217" s="0" t="n">
        <f aca="false">SUMPRODUCT('FD inverse'!$A$5:$BH$5,'FD mesh'!$B$84:$BI$84,$E216:$BL216)+'FD inverse'!$A$5*$C217/Setup!$B$17+INDEX('FD inverse'!$A$5:$BH$5,1,'FD mesh'!$B$15+1)*Setup!$B$22</f>
        <v>23.535028036678</v>
      </c>
      <c r="H217" s="0" t="n">
        <f aca="false">SUMPRODUCT('FD inverse'!$A$6:$BH$6,'FD mesh'!$B$84:$BI$84,$E216:$BL216)+'FD inverse'!$A$6*$C217/Setup!$B$17+INDEX('FD inverse'!$A$6:$BH$6,1,'FD mesh'!$B$15+1)*Setup!$B$22</f>
        <v>21.3773270079015</v>
      </c>
      <c r="I217" s="0" t="n">
        <f aca="false">SUMPRODUCT('FD inverse'!$A$7:$BH$7,'FD mesh'!$B$84:$BI$84,$E216:$BL216)+'FD inverse'!$A$7*$C217/Setup!$B$17+INDEX('FD inverse'!$A$7:$BH$7,1,'FD mesh'!$B$15+1)*Setup!$B$22</f>
        <v>21.1938215999929</v>
      </c>
      <c r="J217" s="0" t="n">
        <f aca="false">SUMPRODUCT('FD inverse'!$A$8:$BH$8,'FD mesh'!$B$84:$BI$84,$E216:$BL216)+'FD inverse'!$A$8*$C217/Setup!$B$17+INDEX('FD inverse'!$A$8:$BH$8,1,'FD mesh'!$B$15+1)*Setup!$B$22</f>
        <v>21.0261409144899</v>
      </c>
      <c r="K217" s="0" t="n">
        <f aca="false">SUMPRODUCT('FD inverse'!$A$9:$BH$9,'FD mesh'!$B$84:$BI$84,$E216:$BL216)+'FD inverse'!$A$9*$C217/Setup!$B$17+INDEX('FD inverse'!$A$9:$BH$9,1,'FD mesh'!$B$15+1)*Setup!$B$22</f>
        <v>20.8750856992474</v>
      </c>
      <c r="L217" s="0" t="n">
        <f aca="false">SUMPRODUCT('FD inverse'!$A$10:$BH$10,'FD mesh'!$B$84:$BI$84,$E216:$BL216)+'FD inverse'!$A$10*$C217/Setup!$B$17+INDEX('FD inverse'!$A$10:$BH$10,1,'FD mesh'!$B$15+1)*Setup!$B$22</f>
        <v>20.7413282319448</v>
      </c>
      <c r="M217" s="0" t="n">
        <f aca="false">SUMPRODUCT('FD inverse'!$A$11:$BH$11,'FD mesh'!$B$84:$BI$84,$E216:$BL216)+'FD inverse'!$A$11*$C217/Setup!$B$17+INDEX('FD inverse'!$A$11:$BH$11,1,'FD mesh'!$B$15+1)*Setup!$B$22</f>
        <v>20.625423415972</v>
      </c>
      <c r="N217" s="0" t="n">
        <f aca="false">SUMPRODUCT('FD inverse'!$A$12:$BH$12,'FD mesh'!$B$84:$BI$84,$E216:$BL216)+'FD inverse'!$A$12*$C217/Setup!$B$17+INDEX('FD inverse'!$A$12:$BH$12,1,'FD mesh'!$B$15+1)*Setup!$B$22</f>
        <v>20.5278185644559</v>
      </c>
      <c r="O217" s="0" t="n">
        <f aca="false">SUMPRODUCT('FD inverse'!$A$13:$BH$13,'FD mesh'!$B$84:$BI$84,$E216:$BL216)+'FD inverse'!$A$13*$C217/Setup!$B$17+INDEX('FD inverse'!$A$13:$BH$13,1,'FD mesh'!$B$15+1)*Setup!$B$22</f>
        <v>20.4488618119156</v>
      </c>
      <c r="P217" s="0" t="n">
        <f aca="false">SUMPRODUCT('FD inverse'!$A$14:$BH$14,'FD mesh'!$B$84:$BI$84,$E216:$BL216)+'FD inverse'!$A$14*$C217/Setup!$B$17+INDEX('FD inverse'!$A$14:$BH$14,1,'FD mesh'!$B$15+1)*Setup!$B$22</f>
        <v>20.3888091057462</v>
      </c>
      <c r="Q217" s="0" t="n">
        <f aca="false">SUMPRODUCT('FD inverse'!$A$15:$BH$15,'FD mesh'!$B$84:$BI$84,$E216:$BL216)+'FD inverse'!$A$15*$C217/Setup!$B$17+INDEX('FD inverse'!$A$15:$BH$15,1,'FD mesh'!$B$15+1)*Setup!$B$22</f>
        <v>20.3478297409662</v>
      </c>
      <c r="R217" s="0" t="n">
        <f aca="false">SUMPRODUCT('FD inverse'!$A$16:$BH$16,'FD mesh'!$B$84:$BI$84,$E216:$BL216)+'FD inverse'!$A$16*$C217/Setup!$B$17+INDEX('FD inverse'!$A$16:$BH$16,1,'FD mesh'!$B$15+1)*Setup!$B$22</f>
        <v>20.3260104116767</v>
      </c>
      <c r="S217" s="0" t="n">
        <f aca="false">SUMPRODUCT('FD inverse'!$A$17:$BH$17,'FD mesh'!$B$84:$BI$84,$E216:$BL216)+'FD inverse'!$A$17*$C217/Setup!$B$17+INDEX('FD inverse'!$A$17:$BH$17,1,'FD mesh'!$B$15+1)*Setup!$B$22</f>
        <v>19.9357430534881</v>
      </c>
      <c r="T217" s="0" t="n">
        <f aca="false">SUMPRODUCT('FD inverse'!$A$18:$BH$18,'FD mesh'!$B$84:$BI$84,$E216:$BL216)+'FD inverse'!$A$18*$C217/Setup!$B$17+INDEX('FD inverse'!$A$18:$BH$18,1,'FD mesh'!$B$15+1)*Setup!$B$22</f>
        <v>19.5544972679835</v>
      </c>
      <c r="U217" s="0" t="n">
        <f aca="false">SUMPRODUCT('FD inverse'!$A$19:$BH$19,'FD mesh'!$B$84:$BI$84,$E216:$BL216)+'FD inverse'!$A$19*$C217/Setup!$B$17+INDEX('FD inverse'!$A$19:$BH$19,1,'FD mesh'!$B$15+1)*Setup!$B$22</f>
        <v>19.1817165519348</v>
      </c>
      <c r="V217" s="0" t="n">
        <f aca="false">SUMPRODUCT('FD inverse'!$A$20:$BH$20,'FD mesh'!$B$84:$BI$84,$E216:$BL216)+'FD inverse'!$A$20*$C217/Setup!$B$17+INDEX('FD inverse'!$A$20:$BH$20,1,'FD mesh'!$B$15+1)*Setup!$B$22</f>
        <v>18.816828959141</v>
      </c>
      <c r="W217" s="0" t="n">
        <f aca="false">SUMPRODUCT('FD inverse'!$A$21:$BH$21,'FD mesh'!$B$84:$BI$84,$E216:$BL216)+'FD inverse'!$A$21*$C217/Setup!$B$17+INDEX('FD inverse'!$A$21:$BH$21,1,'FD mesh'!$B$15+1)*Setup!$B$22</f>
        <v>18.4592489540915</v>
      </c>
      <c r="X217" s="0" t="n">
        <f aca="false">SUMPRODUCT('FD inverse'!$A$22:$BH$22,'FD mesh'!$B$84:$BI$84,$E216:$BL216)+'FD inverse'!$A$22*$C217/Setup!$B$17+INDEX('FD inverse'!$A$22:$BH$22,1,'FD mesh'!$B$15+1)*Setup!$B$22</f>
        <v>18.1083791112379</v>
      </c>
      <c r="Y217" s="0" t="n">
        <f aca="false">SUMPRODUCT('FD inverse'!$A$23:$BH$23,'FD mesh'!$B$84:$BI$84,$E216:$BL216)+'FD inverse'!$A$23*$C217/Setup!$B$17+INDEX('FD inverse'!$A$23:$BH$23,1,'FD mesh'!$B$15+1)*Setup!$B$22</f>
        <v>17.7636116715834</v>
      </c>
      <c r="Z217" s="0" t="n">
        <f aca="false">SUMPRODUCT('FD inverse'!$A$24:$BH$24,'FD mesh'!$B$84:$BI$84,$E216:$BL216)+'FD inverse'!$A$24*$C217/Setup!$B$17+INDEX('FD inverse'!$A$24:$BH$24,1,'FD mesh'!$B$15+1)*Setup!$B$22</f>
        <v>17.4243299685359</v>
      </c>
      <c r="AA217" s="0" t="n">
        <f aca="false">SUMPRODUCT('FD inverse'!$A$25:$BH$25,'FD mesh'!$B$84:$BI$84,$E216:$BL216)+'FD inverse'!$A$25*$C217/Setup!$B$17+INDEX('FD inverse'!$A$25:$BH$25,1,'FD mesh'!$B$15+1)*Setup!$B$22</f>
        <v>17.0899097351641</v>
      </c>
      <c r="AB217" s="0" t="n">
        <f aca="false">SUMPRODUCT('FD inverse'!$A$26:$BH$26,'FD mesh'!$B$84:$BI$84,$E216:$BL216)+'FD inverse'!$A$26*$C217/Setup!$B$17+INDEX('FD inverse'!$A$26:$BH$26,1,'FD mesh'!$B$15+1)*Setup!$B$22</f>
        <v>16.7597203051549</v>
      </c>
      <c r="AC217" s="0" t="n">
        <f aca="false">SUMPRODUCT('FD inverse'!$A$27:$BH$27,'FD mesh'!$B$84:$BI$84,$E216:$BL216)+'FD inverse'!$A$27*$C217/Setup!$B$17+INDEX('FD inverse'!$A$27:$BH$27,1,'FD mesh'!$B$15+1)*Setup!$B$22</f>
        <v>16.4331257198896</v>
      </c>
      <c r="AD217" s="0" t="n">
        <f aca="false">SUMPRODUCT('FD inverse'!$A$28:$BH$28,'FD mesh'!$B$84:$BI$84,$E216:$BL216)+'FD inverse'!$A$28*$C217/Setup!$B$17+INDEX('FD inverse'!$A$28:$BH$28,1,'FD mesh'!$B$15+1)*Setup!$B$22</f>
        <v>16.109485754157</v>
      </c>
      <c r="AE217" s="0" t="n">
        <f aca="false">SUMPRODUCT('FD inverse'!$A$29:$BH$29,'FD mesh'!$B$84:$BI$84,$E216:$BL216)+'FD inverse'!$A$29*$C217/Setup!$B$17+INDEX('FD inverse'!$A$29:$BH$29,1,'FD mesh'!$B$15+1)*Setup!$B$22</f>
        <v>15.7881568730904</v>
      </c>
      <c r="AF217" s="0" t="n">
        <f aca="false">SUMPRODUCT('FD inverse'!$A$30:$BH$30,'FD mesh'!$B$84:$BI$84,$E216:$BL216)+'FD inverse'!$A$30*$C217/Setup!$B$17+INDEX('FD inverse'!$A$30:$BH$30,1,'FD mesh'!$B$15+1)*Setup!$B$22</f>
        <v>15.4684931329675</v>
      </c>
      <c r="AG217" s="0" t="n">
        <f aca="false">SUMPRODUCT('FD inverse'!$A$31:$BH$31,'FD mesh'!$B$84:$BI$84,$E216:$BL216)+'FD inverse'!$A$31*$C217/Setup!$B$17+INDEX('FD inverse'!$A$31:$BH$31,1,'FD mesh'!$B$15+1)*Setup!$B$22</f>
        <v>15.1498470385487</v>
      </c>
      <c r="AH217" s="0" t="n">
        <f aca="false">SUMPRODUCT('FD inverse'!$A$32:$BH$32,'FD mesh'!$B$84:$BI$84,$E216:$BL216)+'FD inverse'!$A$32*$C217/Setup!$B$17+INDEX('FD inverse'!$A$32:$BH$32,1,'FD mesh'!$B$15+1)*Setup!$B$22</f>
        <v>15.1367420244332</v>
      </c>
      <c r="AI217" s="0" t="n">
        <f aca="false">SUMPRODUCT('FD inverse'!$A$33:$BH$33,'FD mesh'!$B$84:$BI$84,$E216:$BL216)+'FD inverse'!$A$33*$C217/Setup!$B$17+INDEX('FD inverse'!$A$33:$BH$33,1,'FD mesh'!$B$15+1)*Setup!$B$22</f>
        <v>15.1242256155584</v>
      </c>
      <c r="AJ217" s="0" t="n">
        <f aca="false">SUMPRODUCT('FD inverse'!$A$34:$BH$34,'FD mesh'!$B$84:$BI$84,$E216:$BL216)+'FD inverse'!$A$34*$C217/Setup!$B$17+INDEX('FD inverse'!$A$34:$BH$34,1,'FD mesh'!$B$15+1)*Setup!$B$22</f>
        <v>15.112251274561</v>
      </c>
      <c r="AK217" s="0" t="n">
        <f aca="false">SUMPRODUCT('FD inverse'!$A$35:$BH$35,'FD mesh'!$B$84:$BI$84,$E216:$BL216)+'FD inverse'!$A$35*$C217/Setup!$B$17+INDEX('FD inverse'!$A$35:$BH$35,1,'FD mesh'!$B$15+1)*Setup!$B$22</f>
        <v>15.1007728602816</v>
      </c>
      <c r="AL217" s="0" t="n">
        <f aca="false">SUMPRODUCT('FD inverse'!$A$36:$BH$36,'FD mesh'!$B$84:$BI$84,$E216:$BL216)+'FD inverse'!$A$36*$C217/Setup!$B$17+INDEX('FD inverse'!$A$36:$BH$36,1,'FD mesh'!$B$15+1)*Setup!$B$22</f>
        <v>15.0897446677275</v>
      </c>
      <c r="AM217" s="0" t="n">
        <f aca="false">SUMPRODUCT('FD inverse'!$A$37:$BH$37,'FD mesh'!$B$84:$BI$84,$E216:$BL216)+'FD inverse'!$A$37*$C217/Setup!$B$17+INDEX('FD inverse'!$A$37:$BH$37,1,'FD mesh'!$B$15+1)*Setup!$B$22</f>
        <v>15.0791214482343</v>
      </c>
      <c r="AN217" s="0" t="n">
        <f aca="false">SUMPRODUCT('FD inverse'!$A$38:$BH$38,'FD mesh'!$B$84:$BI$84,$E216:$BL216)+'FD inverse'!$A$38*$C217/Setup!$B$17+INDEX('FD inverse'!$A$38:$BH$38,1,'FD mesh'!$B$15+1)*Setup!$B$22</f>
        <v>15.068858412066</v>
      </c>
      <c r="AO217" s="0" t="n">
        <f aca="false">SUMPRODUCT('FD inverse'!$A$39:$BH$39,'FD mesh'!$B$84:$BI$84,$E216:$BL216)+'FD inverse'!$A$39*$C217/Setup!$B$17+INDEX('FD inverse'!$A$39:$BH$39,1,'FD mesh'!$B$15+1)*Setup!$B$22</f>
        <v>15.058911215561</v>
      </c>
      <c r="AP217" s="0" t="n">
        <f aca="false">SUMPRODUCT('FD inverse'!$A$40:$BH$40,'FD mesh'!$B$84:$BI$84,$E216:$BL216)+'FD inverse'!$A$40*$C217/Setup!$B$17+INDEX('FD inverse'!$A$40:$BH$40,1,'FD mesh'!$B$15+1)*Setup!$B$22</f>
        <v>15.0492359348112</v>
      </c>
      <c r="AQ217" s="0" t="n">
        <f aca="false">SUMPRODUCT('FD inverse'!$A$41:$BH$41,'FD mesh'!$B$84:$BI$84,$E216:$BL216)+'FD inverse'!$A$41*$C217/Setup!$B$17+INDEX('FD inverse'!$A$41:$BH$41,1,'FD mesh'!$B$15+1)*Setup!$B$22</f>
        <v>15.0397890277442</v>
      </c>
      <c r="AR217" s="0" t="n">
        <f aca="false">SUMPRODUCT('FD inverse'!$A$42:$BH$42,'FD mesh'!$B$84:$BI$84,$E216:$BL216)+'FD inverse'!$A$42*$C217/Setup!$B$17+INDEX('FD inverse'!$A$42:$BH$42,1,'FD mesh'!$B$15+1)*Setup!$B$22</f>
        <v>15.0305272863785</v>
      </c>
      <c r="AS217" s="0" t="n">
        <f aca="false">SUMPRODUCT('FD inverse'!$A$43:$BH$43,'FD mesh'!$B$84:$BI$84,$E216:$BL216)+'FD inverse'!$A$43*$C217/Setup!$B$17+INDEX('FD inverse'!$A$43:$BH$43,1,'FD mesh'!$B$15+1)*Setup!$B$22</f>
        <v>0</v>
      </c>
      <c r="AT217" s="0" t="n">
        <f aca="false">SUMPRODUCT('FD inverse'!$A$44:$BH$44,'FD mesh'!$B$84:$BI$84,$E216:$BL216)+'FD inverse'!$A$44*$C217/Setup!$B$17+INDEX('FD inverse'!$A$44:$BH$44,1,'FD mesh'!$B$15+1)*Setup!$B$22</f>
        <v>0</v>
      </c>
      <c r="AU217" s="0" t="n">
        <f aca="false">SUMPRODUCT('FD inverse'!$A$45:$BH$45,'FD mesh'!$B$84:$BI$84,$E216:$BL216)+'FD inverse'!$A$45*$C217/Setup!$B$17+INDEX('FD inverse'!$A$45:$BH$45,1,'FD mesh'!$B$15+1)*Setup!$B$22</f>
        <v>0</v>
      </c>
      <c r="AV217" s="0" t="n">
        <f aca="false">SUMPRODUCT('FD inverse'!$A$46:$BH$46,'FD mesh'!$B$84:$BI$84,$E216:$BL216)+'FD inverse'!$A$46*$C217/Setup!$B$17+INDEX('FD inverse'!$A$46:$BH$46,1,'FD mesh'!$B$15+1)*Setup!$B$22</f>
        <v>0</v>
      </c>
      <c r="AW217" s="0" t="n">
        <f aca="false">SUMPRODUCT('FD inverse'!$A$47:$BH$47,'FD mesh'!$B$84:$BI$84,$E216:$BL216)+'FD inverse'!$A$47*$C217/Setup!$B$17+INDEX('FD inverse'!$A$47:$BH$47,1,'FD mesh'!$B$15+1)*Setup!$B$22</f>
        <v>0</v>
      </c>
      <c r="AX217" s="0" t="n">
        <f aca="false">SUMPRODUCT('FD inverse'!$A$48:$BH$48,'FD mesh'!$B$84:$BI$84,$E216:$BL216)+'FD inverse'!$A$48*$C217/Setup!$B$17+INDEX('FD inverse'!$A$48:$BH$48,1,'FD mesh'!$B$15+1)*Setup!$B$22</f>
        <v>0</v>
      </c>
      <c r="AY217" s="0" t="n">
        <f aca="false">SUMPRODUCT('FD inverse'!$A$49:$BH$49,'FD mesh'!$B$84:$BI$84,$E216:$BL216)+'FD inverse'!$A$49*$C217/Setup!$B$17+INDEX('FD inverse'!$A$49:$BH$49,1,'FD mesh'!$B$15+1)*Setup!$B$22</f>
        <v>0</v>
      </c>
      <c r="AZ217" s="0" t="n">
        <f aca="false">SUMPRODUCT('FD inverse'!$A$50:$BH$50,'FD mesh'!$B$84:$BI$84,$E216:$BL216)+'FD inverse'!$A$50*$C217/Setup!$B$17+INDEX('FD inverse'!$A$50:$BH$50,1,'FD mesh'!$B$15+1)*Setup!$B$22</f>
        <v>0</v>
      </c>
      <c r="BA217" s="0" t="n">
        <f aca="false">SUMPRODUCT('FD inverse'!$A$51:$BH$51,'FD mesh'!$B$84:$BI$84,$E216:$BL216)+'FD inverse'!$A$51*$C217/Setup!$B$17+INDEX('FD inverse'!$A$51:$BH$51,1,'FD mesh'!$B$15+1)*Setup!$B$22</f>
        <v>0</v>
      </c>
      <c r="BB217" s="0" t="n">
        <f aca="false">SUMPRODUCT('FD inverse'!$A$52:$BH$52,'FD mesh'!$B$84:$BI$84,$E216:$BL216)+'FD inverse'!$A$52*$C217/Setup!$B$17+INDEX('FD inverse'!$A$52:$BH$52,1,'FD mesh'!$B$15+1)*Setup!$B$22</f>
        <v>0</v>
      </c>
      <c r="BC217" s="0" t="n">
        <f aca="false">SUMPRODUCT('FD inverse'!$A$53:$BH$53,'FD mesh'!$B$84:$BI$84,$E216:$BL216)+'FD inverse'!$A$53*$C217/Setup!$B$17+INDEX('FD inverse'!$A$53:$BH$53,1,'FD mesh'!$B$15+1)*Setup!$B$22</f>
        <v>0</v>
      </c>
      <c r="BD217" s="0" t="n">
        <f aca="false">SUMPRODUCT('FD inverse'!$A$54:$BH$54,'FD mesh'!$B$84:$BI$84,$E216:$BL216)+'FD inverse'!$A$54*$C217/Setup!$B$17+INDEX('FD inverse'!$A$54:$BH$54,1,'FD mesh'!$B$15+1)*Setup!$B$22</f>
        <v>0</v>
      </c>
      <c r="BE217" s="0" t="n">
        <f aca="false">SUMPRODUCT('FD inverse'!$A$55:$BH$55,'FD mesh'!$B$84:$BI$84,$E216:$BL216)+'FD inverse'!$A$55*$C217/Setup!$B$17+INDEX('FD inverse'!$A$55:$BH$55,1,'FD mesh'!$B$15+1)*Setup!$B$22</f>
        <v>0</v>
      </c>
      <c r="BF217" s="0" t="n">
        <f aca="false">SUMPRODUCT('FD inverse'!$A$56:$BH$56,'FD mesh'!$B$84:$BI$84,$E216:$BL216)+'FD inverse'!$A$56*$C217/Setup!$B$17+INDEX('FD inverse'!$A$56:$BH$56,1,'FD mesh'!$B$15+1)*Setup!$B$22</f>
        <v>0</v>
      </c>
      <c r="BG217" s="0" t="n">
        <f aca="false">SUMPRODUCT('FD inverse'!$A$57:$BH$57,'FD mesh'!$B$84:$BI$84,$E216:$BL216)+'FD inverse'!$A$57*$C217/Setup!$B$17+INDEX('FD inverse'!$A$57:$BH$57,1,'FD mesh'!$B$15+1)*Setup!$B$22</f>
        <v>0</v>
      </c>
      <c r="BH217" s="0" t="n">
        <f aca="false">SUMPRODUCT('FD inverse'!$A$58:$BH$58,'FD mesh'!$B$84:$BI$84,$E216:$BL216)+'FD inverse'!$A$58*$C217/Setup!$B$17+INDEX('FD inverse'!$A$58:$BH$58,1,'FD mesh'!$B$15+1)*Setup!$B$22</f>
        <v>0</v>
      </c>
      <c r="BI217" s="0" t="n">
        <f aca="false">SUMPRODUCT('FD inverse'!$A$59:$BH$59,'FD mesh'!$B$84:$BI$84,$E216:$BL216)+'FD inverse'!$A$59*$C217/Setup!$B$17+INDEX('FD inverse'!$A$59:$BH$59,1,'FD mesh'!$B$15+1)*Setup!$B$22</f>
        <v>0</v>
      </c>
      <c r="BJ217" s="0" t="n">
        <f aca="false">SUMPRODUCT('FD inverse'!$A$60:$BH$60,'FD mesh'!$B$84:$BI$84,$E216:$BL216)+'FD inverse'!$A$60*$C217/Setup!$B$17+INDEX('FD inverse'!$A$60:$BH$60,1,'FD mesh'!$B$15+1)*Setup!$B$22</f>
        <v>0</v>
      </c>
      <c r="BK217" s="0" t="n">
        <f aca="false">SUMPRODUCT('FD inverse'!$A$61:$BH$61,'FD mesh'!$B$84:$BI$84,$E216:$BL216)+'FD inverse'!$A$61*$C217/Setup!$B$17+INDEX('FD inverse'!$A$61:$BH$61,1,'FD mesh'!$B$15+1)*Setup!$B$22</f>
        <v>0</v>
      </c>
      <c r="BL217" s="0" t="n">
        <f aca="false">SUMPRODUCT('FD inverse'!$A$62:$BH$62,'FD mesh'!$B$84:$BI$84,$E216:$BL216)+'FD inverse'!$A$62*$C217/Setup!$B$17+INDEX('FD inverse'!$A$62:$BH$62,1,'FD mesh'!$B$15+1)*Setup!$B$22</f>
        <v>0</v>
      </c>
    </row>
    <row r="218" customFormat="false" ht="15" hidden="false" customHeight="false" outlineLevel="0" collapsed="false">
      <c r="A218" s="0" t="n">
        <v>213</v>
      </c>
      <c r="B218" s="0" t="n">
        <f aca="false">A218*Setup!$B$11/3600</f>
        <v>17.75</v>
      </c>
      <c r="C218" s="0" t="n">
        <f aca="false">Setup!$B$7+Setup!$B$8*COS(2*PI()*(B218-Setup!$B$9)/24)</f>
        <v>27.5874909661308</v>
      </c>
      <c r="D218" s="0" t="n">
        <f aca="false">(C218-E218)/Setup!$B$17</f>
        <v>21.335818159375</v>
      </c>
      <c r="E218" s="0" t="n">
        <f aca="false">SUMPRODUCT('FD inverse'!$A$3:$BH$3,'FD mesh'!$B$84:$BI$84,$E217:$BL217)+'FD inverse'!$A$3*$C218/Setup!$B$17+INDEX('FD inverse'!$A$3:$BH$3,1,'FD mesh'!$B$15+1)*Setup!$B$22</f>
        <v>24.813834605412</v>
      </c>
      <c r="F218" s="0" t="n">
        <f aca="false">SUMPRODUCT('FD inverse'!$A$4:$BH$4,'FD mesh'!$B$84:$BI$84,$E217:$BL217)+'FD inverse'!$A$4*$C218/Setup!$B$17+INDEX('FD inverse'!$A$4:$BH$4,1,'FD mesh'!$B$15+1)*Setup!$B$22</f>
        <v>24.1771265453817</v>
      </c>
      <c r="G218" s="0" t="n">
        <f aca="false">SUMPRODUCT('FD inverse'!$A$5:$BH$5,'FD mesh'!$B$84:$BI$84,$E217:$BL217)+'FD inverse'!$A$5*$C218/Setup!$B$17+INDEX('FD inverse'!$A$5:$BH$5,1,'FD mesh'!$B$15+1)*Setup!$B$22</f>
        <v>23.5398478462495</v>
      </c>
      <c r="H218" s="0" t="n">
        <f aca="false">SUMPRODUCT('FD inverse'!$A$6:$BH$6,'FD mesh'!$B$84:$BI$84,$E217:$BL217)+'FD inverse'!$A$6*$C218/Setup!$B$17+INDEX('FD inverse'!$A$6:$BH$6,1,'FD mesh'!$B$15+1)*Setup!$B$22</f>
        <v>21.4021058616444</v>
      </c>
      <c r="I218" s="0" t="n">
        <f aca="false">SUMPRODUCT('FD inverse'!$A$7:$BH$7,'FD mesh'!$B$84:$BI$84,$E217:$BL217)+'FD inverse'!$A$7*$C218/Setup!$B$17+INDEX('FD inverse'!$A$7:$BH$7,1,'FD mesh'!$B$15+1)*Setup!$B$22</f>
        <v>21.2202345514265</v>
      </c>
      <c r="J218" s="0" t="n">
        <f aca="false">SUMPRODUCT('FD inverse'!$A$8:$BH$8,'FD mesh'!$B$84:$BI$84,$E217:$BL217)+'FD inverse'!$A$8*$C218/Setup!$B$17+INDEX('FD inverse'!$A$8:$BH$8,1,'FD mesh'!$B$15+1)*Setup!$B$22</f>
        <v>21.0539461034113</v>
      </c>
      <c r="K218" s="0" t="n">
        <f aca="false">SUMPRODUCT('FD inverse'!$A$9:$BH$9,'FD mesh'!$B$84:$BI$84,$E217:$BL217)+'FD inverse'!$A$9*$C218/Setup!$B$17+INDEX('FD inverse'!$A$9:$BH$9,1,'FD mesh'!$B$15+1)*Setup!$B$22</f>
        <v>20.9040618966477</v>
      </c>
      <c r="L218" s="0" t="n">
        <f aca="false">SUMPRODUCT('FD inverse'!$A$10:$BH$10,'FD mesh'!$B$84:$BI$84,$E217:$BL217)+'FD inverse'!$A$10*$C218/Setup!$B$17+INDEX('FD inverse'!$A$10:$BH$10,1,'FD mesh'!$B$15+1)*Setup!$B$22</f>
        <v>20.7712727915953</v>
      </c>
      <c r="M218" s="0" t="n">
        <f aca="false">SUMPRODUCT('FD inverse'!$A$11:$BH$11,'FD mesh'!$B$84:$BI$84,$E217:$BL217)+'FD inverse'!$A$11*$C218/Setup!$B$17+INDEX('FD inverse'!$A$11:$BH$11,1,'FD mesh'!$B$15+1)*Setup!$B$22</f>
        <v>20.6561500934163</v>
      </c>
      <c r="N218" s="0" t="n">
        <f aca="false">SUMPRODUCT('FD inverse'!$A$12:$BH$12,'FD mesh'!$B$84:$BI$84,$E217:$BL217)+'FD inverse'!$A$12*$C218/Setup!$B$17+INDEX('FD inverse'!$A$12:$BH$12,1,'FD mesh'!$B$15+1)*Setup!$B$22</f>
        <v>20.5591552285377</v>
      </c>
      <c r="O218" s="0" t="n">
        <f aca="false">SUMPRODUCT('FD inverse'!$A$13:$BH$13,'FD mesh'!$B$84:$BI$84,$E217:$BL217)+'FD inverse'!$A$13*$C218/Setup!$B$17+INDEX('FD inverse'!$A$13:$BH$13,1,'FD mesh'!$B$15+1)*Setup!$B$22</f>
        <v>20.4806480710821</v>
      </c>
      <c r="P218" s="0" t="n">
        <f aca="false">SUMPRODUCT('FD inverse'!$A$14:$BH$14,'FD mesh'!$B$84:$BI$84,$E217:$BL217)+'FD inverse'!$A$14*$C218/Setup!$B$17+INDEX('FD inverse'!$A$14:$BH$14,1,'FD mesh'!$B$15+1)*Setup!$B$22</f>
        <v>20.4208938688869</v>
      </c>
      <c r="Q218" s="0" t="n">
        <f aca="false">SUMPRODUCT('FD inverse'!$A$15:$BH$15,'FD mesh'!$B$84:$BI$84,$E217:$BL217)+'FD inverse'!$A$15*$C218/Setup!$B$17+INDEX('FD inverse'!$A$15:$BH$15,1,'FD mesh'!$B$15+1)*Setup!$B$22</f>
        <v>20.3800687304916</v>
      </c>
      <c r="R218" s="0" t="n">
        <f aca="false">SUMPRODUCT('FD inverse'!$A$16:$BH$16,'FD mesh'!$B$84:$BI$84,$E217:$BL217)+'FD inverse'!$A$16*$C218/Setup!$B$17+INDEX('FD inverse'!$A$16:$BH$16,1,'FD mesh'!$B$15+1)*Setup!$B$22</f>
        <v>20.3582636449137</v>
      </c>
      <c r="S218" s="0" t="n">
        <f aca="false">SUMPRODUCT('FD inverse'!$A$17:$BH$17,'FD mesh'!$B$84:$BI$84,$E217:$BL217)+'FD inverse'!$A$17*$C218/Setup!$B$17+INDEX('FD inverse'!$A$17:$BH$17,1,'FD mesh'!$B$15+1)*Setup!$B$22</f>
        <v>19.9661903647352</v>
      </c>
      <c r="T218" s="0" t="n">
        <f aca="false">SUMPRODUCT('FD inverse'!$A$18:$BH$18,'FD mesh'!$B$84:$BI$84,$E217:$BL217)+'FD inverse'!$A$18*$C218/Setup!$B$17+INDEX('FD inverse'!$A$18:$BH$18,1,'FD mesh'!$B$15+1)*Setup!$B$22</f>
        <v>19.5830772932953</v>
      </c>
      <c r="U218" s="0" t="n">
        <f aca="false">SUMPRODUCT('FD inverse'!$A$19:$BH$19,'FD mesh'!$B$84:$BI$84,$E217:$BL217)+'FD inverse'!$A$19*$C218/Setup!$B$17+INDEX('FD inverse'!$A$19:$BH$19,1,'FD mesh'!$B$15+1)*Setup!$B$22</f>
        <v>19.2083749150185</v>
      </c>
      <c r="V218" s="0" t="n">
        <f aca="false">SUMPRODUCT('FD inverse'!$A$20:$BH$20,'FD mesh'!$B$84:$BI$84,$E217:$BL217)+'FD inverse'!$A$20*$C218/Setup!$B$17+INDEX('FD inverse'!$A$20:$BH$20,1,'FD mesh'!$B$15+1)*Setup!$B$22</f>
        <v>18.8415177121634</v>
      </c>
      <c r="W218" s="0" t="n">
        <f aca="false">SUMPRODUCT('FD inverse'!$A$21:$BH$21,'FD mesh'!$B$84:$BI$84,$E217:$BL217)+'FD inverse'!$A$21*$C218/Setup!$B$17+INDEX('FD inverse'!$A$21:$BH$21,1,'FD mesh'!$B$15+1)*Setup!$B$22</f>
        <v>18.4819260566264</v>
      </c>
      <c r="X218" s="0" t="n">
        <f aca="false">SUMPRODUCT('FD inverse'!$A$22:$BH$22,'FD mesh'!$B$84:$BI$84,$E217:$BL217)+'FD inverse'!$A$22*$C218/Setup!$B$17+INDEX('FD inverse'!$A$22:$BH$22,1,'FD mesh'!$B$15+1)*Setup!$B$22</f>
        <v>18.1290079484069</v>
      </c>
      <c r="Y218" s="0" t="n">
        <f aca="false">SUMPRODUCT('FD inverse'!$A$23:$BH$23,'FD mesh'!$B$84:$BI$84,$E217:$BL217)+'FD inverse'!$A$23*$C218/Setup!$B$17+INDEX('FD inverse'!$A$23:$BH$23,1,'FD mesh'!$B$15+1)*Setup!$B$22</f>
        <v>17.7821606122685</v>
      </c>
      <c r="Z218" s="0" t="n">
        <f aca="false">SUMPRODUCT('FD inverse'!$A$24:$BH$24,'FD mesh'!$B$84:$BI$84,$E217:$BL217)+'FD inverse'!$A$24*$C218/Setup!$B$17+INDEX('FD inverse'!$A$24:$BH$24,1,'FD mesh'!$B$15+1)*Setup!$B$22</f>
        <v>17.4407719643888</v>
      </c>
      <c r="AA218" s="0" t="n">
        <f aca="false">SUMPRODUCT('FD inverse'!$A$25:$BH$25,'FD mesh'!$B$84:$BI$84,$E217:$BL217)+'FD inverse'!$A$25*$C218/Setup!$B$17+INDEX('FD inverse'!$A$25:$BH$25,1,'FD mesh'!$B$15+1)*Setup!$B$22</f>
        <v>17.104221961003</v>
      </c>
      <c r="AB218" s="0" t="n">
        <f aca="false">SUMPRODUCT('FD inverse'!$A$26:$BH$26,'FD mesh'!$B$84:$BI$84,$E217:$BL217)+'FD inverse'!$A$26*$C218/Setup!$B$17+INDEX('FD inverse'!$A$26:$BH$26,1,'FD mesh'!$B$15+1)*Setup!$B$22</f>
        <v>16.7718838412213</v>
      </c>
      <c r="AC218" s="0" t="n">
        <f aca="false">SUMPRODUCT('FD inverse'!$A$27:$BH$27,'FD mesh'!$B$84:$BI$84,$E217:$BL217)+'FD inverse'!$A$27*$C218/Setup!$B$17+INDEX('FD inverse'!$A$27:$BH$27,1,'FD mesh'!$B$15+1)*Setup!$B$22</f>
        <v>16.4431252763391</v>
      </c>
      <c r="AD218" s="0" t="n">
        <f aca="false">SUMPRODUCT('FD inverse'!$A$28:$BH$28,'FD mesh'!$B$84:$BI$84,$E217:$BL217)+'FD inverse'!$A$28*$C218/Setup!$B$17+INDEX('FD inverse'!$A$28:$BH$28,1,'FD mesh'!$B$15+1)*Setup!$B$22</f>
        <v>16.1173094380691</v>
      </c>
      <c r="AE218" s="0" t="n">
        <f aca="false">SUMPRODUCT('FD inverse'!$A$29:$BH$29,'FD mesh'!$B$84:$BI$84,$E217:$BL217)+'FD inverse'!$A$29*$C218/Setup!$B$17+INDEX('FD inverse'!$A$29:$BH$29,1,'FD mesh'!$B$15+1)*Setup!$B$22</f>
        <v>15.7937959982076</v>
      </c>
      <c r="AF218" s="0" t="n">
        <f aca="false">SUMPRODUCT('FD inverse'!$A$30:$BH$30,'FD mesh'!$B$84:$BI$84,$E217:$BL217)+'FD inverse'!$A$30*$C218/Setup!$B$17+INDEX('FD inverse'!$A$30:$BH$30,1,'FD mesh'!$B$15+1)*Setup!$B$22</f>
        <v>15.4719420723092</v>
      </c>
      <c r="AG218" s="0" t="n">
        <f aca="false">SUMPRODUCT('FD inverse'!$A$31:$BH$31,'FD mesh'!$B$84:$BI$84,$E217:$BL217)+'FD inverse'!$A$31*$C218/Setup!$B$17+INDEX('FD inverse'!$A$31:$BH$31,1,'FD mesh'!$B$15+1)*Setup!$B$22</f>
        <v>15.1511031199885</v>
      </c>
      <c r="AH218" s="0" t="n">
        <f aca="false">SUMPRODUCT('FD inverse'!$A$32:$BH$32,'FD mesh'!$B$84:$BI$84,$E217:$BL217)+'FD inverse'!$A$32*$C218/Setup!$B$17+INDEX('FD inverse'!$A$32:$BH$32,1,'FD mesh'!$B$15+1)*Setup!$B$22</f>
        <v>15.1379058746383</v>
      </c>
      <c r="AI218" s="0" t="n">
        <f aca="false">SUMPRODUCT('FD inverse'!$A$33:$BH$33,'FD mesh'!$B$84:$BI$84,$E217:$BL217)+'FD inverse'!$A$33*$C218/Setup!$B$17+INDEX('FD inverse'!$A$33:$BH$33,1,'FD mesh'!$B$15+1)*Setup!$B$22</f>
        <v>15.1252977970691</v>
      </c>
      <c r="AJ218" s="0" t="n">
        <f aca="false">SUMPRODUCT('FD inverse'!$A$34:$BH$34,'FD mesh'!$B$84:$BI$84,$E217:$BL217)+'FD inverse'!$A$34*$C218/Setup!$B$17+INDEX('FD inverse'!$A$34:$BH$34,1,'FD mesh'!$B$15+1)*Setup!$B$22</f>
        <v>15.1132324824764</v>
      </c>
      <c r="AK218" s="0" t="n">
        <f aca="false">SUMPRODUCT('FD inverse'!$A$35:$BH$35,'FD mesh'!$B$84:$BI$84,$E217:$BL217)+'FD inverse'!$A$35*$C218/Setup!$B$17+INDEX('FD inverse'!$A$35:$BH$35,1,'FD mesh'!$B$15+1)*Setup!$B$22</f>
        <v>15.1016638779308</v>
      </c>
      <c r="AL218" s="0" t="n">
        <f aca="false">SUMPRODUCT('FD inverse'!$A$36:$BH$36,'FD mesh'!$B$84:$BI$84,$E217:$BL217)+'FD inverse'!$A$36*$C218/Setup!$B$17+INDEX('FD inverse'!$A$36:$BH$36,1,'FD mesh'!$B$15+1)*Setup!$B$22</f>
        <v>15.0905463270422</v>
      </c>
      <c r="AM218" s="0" t="n">
        <f aca="false">SUMPRODUCT('FD inverse'!$A$37:$BH$37,'FD mesh'!$B$84:$BI$84,$E217:$BL217)+'FD inverse'!$A$37*$C218/Setup!$B$17+INDEX('FD inverse'!$A$37:$BH$37,1,'FD mesh'!$B$15+1)*Setup!$B$22</f>
        <v>15.0798345945635</v>
      </c>
      <c r="AN218" s="0" t="n">
        <f aca="false">SUMPRODUCT('FD inverse'!$A$38:$BH$38,'FD mesh'!$B$84:$BI$84,$E217:$BL217)+'FD inverse'!$A$38*$C218/Setup!$B$17+INDEX('FD inverse'!$A$38:$BH$38,1,'FD mesh'!$B$15+1)*Setup!$B$22</f>
        <v>15.0694838731827</v>
      </c>
      <c r="AO218" s="0" t="n">
        <f aca="false">SUMPRODUCT('FD inverse'!$A$39:$BH$39,'FD mesh'!$B$84:$BI$84,$E217:$BL217)+'FD inverse'!$A$39*$C218/Setup!$B$17+INDEX('FD inverse'!$A$39:$BH$39,1,'FD mesh'!$B$15+1)*Setup!$B$22</f>
        <v>15.0594497746256</v>
      </c>
      <c r="AP218" s="0" t="n">
        <f aca="false">SUMPRODUCT('FD inverse'!$A$40:$BH$40,'FD mesh'!$B$84:$BI$84,$E217:$BL217)+'FD inverse'!$A$40*$C218/Setup!$B$17+INDEX('FD inverse'!$A$40:$BH$40,1,'FD mesh'!$B$15+1)*Setup!$B$22</f>
        <v>15.0496883070717</v>
      </c>
      <c r="AQ218" s="0" t="n">
        <f aca="false">SUMPRODUCT('FD inverse'!$A$41:$BH$41,'FD mesh'!$B$84:$BI$84,$E217:$BL217)+'FD inverse'!$A$41*$C218/Setup!$B$17+INDEX('FD inverse'!$A$41:$BH$41,1,'FD mesh'!$B$15+1)*Setup!$B$22</f>
        <v>15.0401558407757</v>
      </c>
      <c r="AR218" s="0" t="n">
        <f aca="false">SUMPRODUCT('FD inverse'!$A$42:$BH$42,'FD mesh'!$B$84:$BI$84,$E217:$BL217)+'FD inverse'!$A$42*$C218/Setup!$B$17+INDEX('FD inverse'!$A$42:$BH$42,1,'FD mesh'!$B$15+1)*Setup!$B$22</f>
        <v>15.0308090636852</v>
      </c>
      <c r="AS218" s="0" t="n">
        <f aca="false">SUMPRODUCT('FD inverse'!$A$43:$BH$43,'FD mesh'!$B$84:$BI$84,$E217:$BL217)+'FD inverse'!$A$43*$C218/Setup!$B$17+INDEX('FD inverse'!$A$43:$BH$43,1,'FD mesh'!$B$15+1)*Setup!$B$22</f>
        <v>0</v>
      </c>
      <c r="AT218" s="0" t="n">
        <f aca="false">SUMPRODUCT('FD inverse'!$A$44:$BH$44,'FD mesh'!$B$84:$BI$84,$E217:$BL217)+'FD inverse'!$A$44*$C218/Setup!$B$17+INDEX('FD inverse'!$A$44:$BH$44,1,'FD mesh'!$B$15+1)*Setup!$B$22</f>
        <v>0</v>
      </c>
      <c r="AU218" s="0" t="n">
        <f aca="false">SUMPRODUCT('FD inverse'!$A$45:$BH$45,'FD mesh'!$B$84:$BI$84,$E217:$BL217)+'FD inverse'!$A$45*$C218/Setup!$B$17+INDEX('FD inverse'!$A$45:$BH$45,1,'FD mesh'!$B$15+1)*Setup!$B$22</f>
        <v>0</v>
      </c>
      <c r="AV218" s="0" t="n">
        <f aca="false">SUMPRODUCT('FD inverse'!$A$46:$BH$46,'FD mesh'!$B$84:$BI$84,$E217:$BL217)+'FD inverse'!$A$46*$C218/Setup!$B$17+INDEX('FD inverse'!$A$46:$BH$46,1,'FD mesh'!$B$15+1)*Setup!$B$22</f>
        <v>0</v>
      </c>
      <c r="AW218" s="0" t="n">
        <f aca="false">SUMPRODUCT('FD inverse'!$A$47:$BH$47,'FD mesh'!$B$84:$BI$84,$E217:$BL217)+'FD inverse'!$A$47*$C218/Setup!$B$17+INDEX('FD inverse'!$A$47:$BH$47,1,'FD mesh'!$B$15+1)*Setup!$B$22</f>
        <v>0</v>
      </c>
      <c r="AX218" s="0" t="n">
        <f aca="false">SUMPRODUCT('FD inverse'!$A$48:$BH$48,'FD mesh'!$B$84:$BI$84,$E217:$BL217)+'FD inverse'!$A$48*$C218/Setup!$B$17+INDEX('FD inverse'!$A$48:$BH$48,1,'FD mesh'!$B$15+1)*Setup!$B$22</f>
        <v>0</v>
      </c>
      <c r="AY218" s="0" t="n">
        <f aca="false">SUMPRODUCT('FD inverse'!$A$49:$BH$49,'FD mesh'!$B$84:$BI$84,$E217:$BL217)+'FD inverse'!$A$49*$C218/Setup!$B$17+INDEX('FD inverse'!$A$49:$BH$49,1,'FD mesh'!$B$15+1)*Setup!$B$22</f>
        <v>0</v>
      </c>
      <c r="AZ218" s="0" t="n">
        <f aca="false">SUMPRODUCT('FD inverse'!$A$50:$BH$50,'FD mesh'!$B$84:$BI$84,$E217:$BL217)+'FD inverse'!$A$50*$C218/Setup!$B$17+INDEX('FD inverse'!$A$50:$BH$50,1,'FD mesh'!$B$15+1)*Setup!$B$22</f>
        <v>0</v>
      </c>
      <c r="BA218" s="0" t="n">
        <f aca="false">SUMPRODUCT('FD inverse'!$A$51:$BH$51,'FD mesh'!$B$84:$BI$84,$E217:$BL217)+'FD inverse'!$A$51*$C218/Setup!$B$17+INDEX('FD inverse'!$A$51:$BH$51,1,'FD mesh'!$B$15+1)*Setup!$B$22</f>
        <v>0</v>
      </c>
      <c r="BB218" s="0" t="n">
        <f aca="false">SUMPRODUCT('FD inverse'!$A$52:$BH$52,'FD mesh'!$B$84:$BI$84,$E217:$BL217)+'FD inverse'!$A$52*$C218/Setup!$B$17+INDEX('FD inverse'!$A$52:$BH$52,1,'FD mesh'!$B$15+1)*Setup!$B$22</f>
        <v>0</v>
      </c>
      <c r="BC218" s="0" t="n">
        <f aca="false">SUMPRODUCT('FD inverse'!$A$53:$BH$53,'FD mesh'!$B$84:$BI$84,$E217:$BL217)+'FD inverse'!$A$53*$C218/Setup!$B$17+INDEX('FD inverse'!$A$53:$BH$53,1,'FD mesh'!$B$15+1)*Setup!$B$22</f>
        <v>0</v>
      </c>
      <c r="BD218" s="0" t="n">
        <f aca="false">SUMPRODUCT('FD inverse'!$A$54:$BH$54,'FD mesh'!$B$84:$BI$84,$E217:$BL217)+'FD inverse'!$A$54*$C218/Setup!$B$17+INDEX('FD inverse'!$A$54:$BH$54,1,'FD mesh'!$B$15+1)*Setup!$B$22</f>
        <v>0</v>
      </c>
      <c r="BE218" s="0" t="n">
        <f aca="false">SUMPRODUCT('FD inverse'!$A$55:$BH$55,'FD mesh'!$B$84:$BI$84,$E217:$BL217)+'FD inverse'!$A$55*$C218/Setup!$B$17+INDEX('FD inverse'!$A$55:$BH$55,1,'FD mesh'!$B$15+1)*Setup!$B$22</f>
        <v>0</v>
      </c>
      <c r="BF218" s="0" t="n">
        <f aca="false">SUMPRODUCT('FD inverse'!$A$56:$BH$56,'FD mesh'!$B$84:$BI$84,$E217:$BL217)+'FD inverse'!$A$56*$C218/Setup!$B$17+INDEX('FD inverse'!$A$56:$BH$56,1,'FD mesh'!$B$15+1)*Setup!$B$22</f>
        <v>0</v>
      </c>
      <c r="BG218" s="0" t="n">
        <f aca="false">SUMPRODUCT('FD inverse'!$A$57:$BH$57,'FD mesh'!$B$84:$BI$84,$E217:$BL217)+'FD inverse'!$A$57*$C218/Setup!$B$17+INDEX('FD inverse'!$A$57:$BH$57,1,'FD mesh'!$B$15+1)*Setup!$B$22</f>
        <v>0</v>
      </c>
      <c r="BH218" s="0" t="n">
        <f aca="false">SUMPRODUCT('FD inverse'!$A$58:$BH$58,'FD mesh'!$B$84:$BI$84,$E217:$BL217)+'FD inverse'!$A$58*$C218/Setup!$B$17+INDEX('FD inverse'!$A$58:$BH$58,1,'FD mesh'!$B$15+1)*Setup!$B$22</f>
        <v>0</v>
      </c>
      <c r="BI218" s="0" t="n">
        <f aca="false">SUMPRODUCT('FD inverse'!$A$59:$BH$59,'FD mesh'!$B$84:$BI$84,$E217:$BL217)+'FD inverse'!$A$59*$C218/Setup!$B$17+INDEX('FD inverse'!$A$59:$BH$59,1,'FD mesh'!$B$15+1)*Setup!$B$22</f>
        <v>0</v>
      </c>
      <c r="BJ218" s="0" t="n">
        <f aca="false">SUMPRODUCT('FD inverse'!$A$60:$BH$60,'FD mesh'!$B$84:$BI$84,$E217:$BL217)+'FD inverse'!$A$60*$C218/Setup!$B$17+INDEX('FD inverse'!$A$60:$BH$60,1,'FD mesh'!$B$15+1)*Setup!$B$22</f>
        <v>0</v>
      </c>
      <c r="BK218" s="0" t="n">
        <f aca="false">SUMPRODUCT('FD inverse'!$A$61:$BH$61,'FD mesh'!$B$84:$BI$84,$E217:$BL217)+'FD inverse'!$A$61*$C218/Setup!$B$17+INDEX('FD inverse'!$A$61:$BH$61,1,'FD mesh'!$B$15+1)*Setup!$B$22</f>
        <v>0</v>
      </c>
      <c r="BL218" s="0" t="n">
        <f aca="false">SUMPRODUCT('FD inverse'!$A$62:$BH$62,'FD mesh'!$B$84:$BI$84,$E217:$BL217)+'FD inverse'!$A$62*$C218/Setup!$B$17+INDEX('FD inverse'!$A$62:$BH$62,1,'FD mesh'!$B$15+1)*Setup!$B$22</f>
        <v>0</v>
      </c>
    </row>
    <row r="219" customFormat="false" ht="15" hidden="false" customHeight="false" outlineLevel="0" collapsed="false">
      <c r="A219" s="0" t="n">
        <v>214</v>
      </c>
      <c r="B219" s="0" t="n">
        <f aca="false">A219*Setup!$B$11/3600</f>
        <v>17.8333333333333</v>
      </c>
      <c r="C219" s="0" t="n">
        <f aca="false">Setup!$B$7+Setup!$B$8*COS(2*PI()*(B219-Setup!$B$9)/24)</f>
        <v>27.5480433327129</v>
      </c>
      <c r="D219" s="0" t="n">
        <f aca="false">(C219-E219)/Setup!$B$17</f>
        <v>21.1019756062617</v>
      </c>
      <c r="E219" s="0" t="n">
        <f aca="false">SUMPRODUCT('FD inverse'!$A$3:$BH$3,'FD mesh'!$B$84:$BI$84,$E218:$BL218)+'FD inverse'!$A$3*$C219/Setup!$B$17+INDEX('FD inverse'!$A$3:$BH$3,1,'FD mesh'!$B$15+1)*Setup!$B$22</f>
        <v>24.8047865038989</v>
      </c>
      <c r="F219" s="0" t="n">
        <f aca="false">SUMPRODUCT('FD inverse'!$A$4:$BH$4,'FD mesh'!$B$84:$BI$84,$E218:$BL218)+'FD inverse'!$A$4*$C219/Setup!$B$17+INDEX('FD inverse'!$A$4:$BH$4,1,'FD mesh'!$B$15+1)*Setup!$B$22</f>
        <v>24.1747879519208</v>
      </c>
      <c r="G219" s="0" t="n">
        <f aca="false">SUMPRODUCT('FD inverse'!$A$5:$BH$5,'FD mesh'!$B$84:$BI$84,$E218:$BL218)+'FD inverse'!$A$5*$C219/Setup!$B$17+INDEX('FD inverse'!$A$5:$BH$5,1,'FD mesh'!$B$15+1)*Setup!$B$22</f>
        <v>23.5437743854198</v>
      </c>
      <c r="H219" s="0" t="n">
        <f aca="false">SUMPRODUCT('FD inverse'!$A$6:$BH$6,'FD mesh'!$B$84:$BI$84,$E218:$BL218)+'FD inverse'!$A$6*$C219/Setup!$B$17+INDEX('FD inverse'!$A$6:$BH$6,1,'FD mesh'!$B$15+1)*Setup!$B$22</f>
        <v>21.4264319034549</v>
      </c>
      <c r="I219" s="0" t="n">
        <f aca="false">SUMPRODUCT('FD inverse'!$A$7:$BH$7,'FD mesh'!$B$84:$BI$84,$E218:$BL218)+'FD inverse'!$A$7*$C219/Setup!$B$17+INDEX('FD inverse'!$A$7:$BH$7,1,'FD mesh'!$B$15+1)*Setup!$B$22</f>
        <v>21.246232286116</v>
      </c>
      <c r="J219" s="0" t="n">
        <f aca="false">SUMPRODUCT('FD inverse'!$A$8:$BH$8,'FD mesh'!$B$84:$BI$84,$E218:$BL218)+'FD inverse'!$A$8*$C219/Setup!$B$17+INDEX('FD inverse'!$A$8:$BH$8,1,'FD mesh'!$B$15+1)*Setup!$B$22</f>
        <v>21.081370565349</v>
      </c>
      <c r="K219" s="0" t="n">
        <f aca="false">SUMPRODUCT('FD inverse'!$A$9:$BH$9,'FD mesh'!$B$84:$BI$84,$E218:$BL218)+'FD inverse'!$A$9*$C219/Setup!$B$17+INDEX('FD inverse'!$A$9:$BH$9,1,'FD mesh'!$B$15+1)*Setup!$B$22</f>
        <v>20.9326884681442</v>
      </c>
      <c r="L219" s="0" t="n">
        <f aca="false">SUMPRODUCT('FD inverse'!$A$10:$BH$10,'FD mesh'!$B$84:$BI$84,$E218:$BL218)+'FD inverse'!$A$10*$C219/Setup!$B$17+INDEX('FD inverse'!$A$10:$BH$10,1,'FD mesh'!$B$15+1)*Setup!$B$22</f>
        <v>20.8008952036805</v>
      </c>
      <c r="M219" s="0" t="n">
        <f aca="false">SUMPRODUCT('FD inverse'!$A$11:$BH$11,'FD mesh'!$B$84:$BI$84,$E218:$BL218)+'FD inverse'!$A$11*$C219/Setup!$B$17+INDEX('FD inverse'!$A$11:$BH$11,1,'FD mesh'!$B$15+1)*Setup!$B$22</f>
        <v>20.6865782885297</v>
      </c>
      <c r="N219" s="0" t="n">
        <f aca="false">SUMPRODUCT('FD inverse'!$A$12:$BH$12,'FD mesh'!$B$84:$BI$84,$E218:$BL218)+'FD inverse'!$A$12*$C219/Setup!$B$17+INDEX('FD inverse'!$A$12:$BH$12,1,'FD mesh'!$B$15+1)*Setup!$B$22</f>
        <v>20.5902131109089</v>
      </c>
      <c r="O219" s="0" t="n">
        <f aca="false">SUMPRODUCT('FD inverse'!$A$13:$BH$13,'FD mesh'!$B$84:$BI$84,$E218:$BL218)+'FD inverse'!$A$13*$C219/Setup!$B$17+INDEX('FD inverse'!$A$13:$BH$13,1,'FD mesh'!$B$15+1)*Setup!$B$22</f>
        <v>20.5121711677255</v>
      </c>
      <c r="P219" s="0" t="n">
        <f aca="false">SUMPRODUCT('FD inverse'!$A$14:$BH$14,'FD mesh'!$B$84:$BI$84,$E218:$BL218)+'FD inverse'!$A$14*$C219/Setup!$B$17+INDEX('FD inverse'!$A$14:$BH$14,1,'FD mesh'!$B$15+1)*Setup!$B$22</f>
        <v>20.4527269216767</v>
      </c>
      <c r="Q219" s="0" t="n">
        <f aca="false">SUMPRODUCT('FD inverse'!$A$15:$BH$15,'FD mesh'!$B$84:$BI$84,$E218:$BL218)+'FD inverse'!$A$15*$C219/Setup!$B$17+INDEX('FD inverse'!$A$15:$BH$15,1,'FD mesh'!$B$15+1)*Setup!$B$22</f>
        <v>20.4120632377459</v>
      </c>
      <c r="R219" s="0" t="n">
        <f aca="false">SUMPRODUCT('FD inverse'!$A$16:$BH$16,'FD mesh'!$B$84:$BI$84,$E218:$BL218)+'FD inverse'!$A$16*$C219/Setup!$B$17+INDEX('FD inverse'!$A$16:$BH$16,1,'FD mesh'!$B$15+1)*Setup!$B$22</f>
        <v>20.3902753693043</v>
      </c>
      <c r="S219" s="0" t="n">
        <f aca="false">SUMPRODUCT('FD inverse'!$A$17:$BH$17,'FD mesh'!$B$84:$BI$84,$E218:$BL218)+'FD inverse'!$A$17*$C219/Setup!$B$17+INDEX('FD inverse'!$A$17:$BH$17,1,'FD mesh'!$B$15+1)*Setup!$B$22</f>
        <v>19.9964223361175</v>
      </c>
      <c r="T219" s="0" t="n">
        <f aca="false">SUMPRODUCT('FD inverse'!$A$18:$BH$18,'FD mesh'!$B$84:$BI$84,$E218:$BL218)+'FD inverse'!$A$18*$C219/Setup!$B$17+INDEX('FD inverse'!$A$18:$BH$18,1,'FD mesh'!$B$15+1)*Setup!$B$22</f>
        <v>19.6114661402233</v>
      </c>
      <c r="U219" s="0" t="n">
        <f aca="false">SUMPRODUCT('FD inverse'!$A$19:$BH$19,'FD mesh'!$B$84:$BI$84,$E218:$BL218)+'FD inverse'!$A$19*$C219/Setup!$B$17+INDEX('FD inverse'!$A$19:$BH$19,1,'FD mesh'!$B$15+1)*Setup!$B$22</f>
        <v>19.234864376425</v>
      </c>
      <c r="V219" s="0" t="n">
        <f aca="false">SUMPRODUCT('FD inverse'!$A$20:$BH$20,'FD mesh'!$B$84:$BI$84,$E218:$BL218)+'FD inverse'!$A$20*$C219/Setup!$B$17+INDEX('FD inverse'!$A$20:$BH$20,1,'FD mesh'!$B$15+1)*Setup!$B$22</f>
        <v>18.8660580826978</v>
      </c>
      <c r="W219" s="0" t="n">
        <f aca="false">SUMPRODUCT('FD inverse'!$A$21:$BH$21,'FD mesh'!$B$84:$BI$84,$E218:$BL218)+'FD inverse'!$A$21*$C219/Setup!$B$17+INDEX('FD inverse'!$A$21:$BH$21,1,'FD mesh'!$B$15+1)*Setup!$B$22</f>
        <v>18.5044736694422</v>
      </c>
      <c r="X219" s="0" t="n">
        <f aca="false">SUMPRODUCT('FD inverse'!$A$22:$BH$22,'FD mesh'!$B$84:$BI$84,$E218:$BL218)+'FD inverse'!$A$22*$C219/Setup!$B$17+INDEX('FD inverse'!$A$22:$BH$22,1,'FD mesh'!$B$15+1)*Setup!$B$22</f>
        <v>18.1495246965295</v>
      </c>
      <c r="Y219" s="0" t="n">
        <f aca="false">SUMPRODUCT('FD inverse'!$A$23:$BH$23,'FD mesh'!$B$84:$BI$84,$E218:$BL218)+'FD inverse'!$A$23*$C219/Setup!$B$17+INDEX('FD inverse'!$A$23:$BH$23,1,'FD mesh'!$B$15+1)*Setup!$B$22</f>
        <v>17.8006135094928</v>
      </c>
      <c r="Z219" s="0" t="n">
        <f aca="false">SUMPRODUCT('FD inverse'!$A$24:$BH$24,'FD mesh'!$B$84:$BI$84,$E218:$BL218)+'FD inverse'!$A$24*$C219/Setup!$B$17+INDEX('FD inverse'!$A$24:$BH$24,1,'FD mesh'!$B$15+1)*Setup!$B$22</f>
        <v>17.4571327464965</v>
      </c>
      <c r="AA219" s="0" t="n">
        <f aca="false">SUMPRODUCT('FD inverse'!$A$25:$BH$25,'FD mesh'!$B$84:$BI$84,$E218:$BL218)+'FD inverse'!$A$25*$C219/Setup!$B$17+INDEX('FD inverse'!$A$25:$BH$25,1,'FD mesh'!$B$15+1)*Setup!$B$22</f>
        <v>17.1184667279491</v>
      </c>
      <c r="AB219" s="0" t="n">
        <f aca="false">SUMPRODUCT('FD inverse'!$A$26:$BH$26,'FD mesh'!$B$84:$BI$84,$E218:$BL218)+'FD inverse'!$A$26*$C219/Setup!$B$17+INDEX('FD inverse'!$A$26:$BH$26,1,'FD mesh'!$B$15+1)*Setup!$B$22</f>
        <v>16.7839927408171</v>
      </c>
      <c r="AC219" s="0" t="n">
        <f aca="false">SUMPRODUCT('FD inverse'!$A$27:$BH$27,'FD mesh'!$B$84:$BI$84,$E218:$BL218)+'FD inverse'!$A$27*$C219/Setup!$B$17+INDEX('FD inverse'!$A$27:$BH$27,1,'FD mesh'!$B$15+1)*Setup!$B$22</f>
        <v>16.453082229852</v>
      </c>
      <c r="AD219" s="0" t="n">
        <f aca="false">SUMPRODUCT('FD inverse'!$A$28:$BH$28,'FD mesh'!$B$84:$BI$84,$E218:$BL218)+'FD inverse'!$A$28*$C219/Setup!$B$17+INDEX('FD inverse'!$A$28:$BH$28,1,'FD mesh'!$B$15+1)*Setup!$B$22</f>
        <v>16.1251019080636</v>
      </c>
      <c r="AE219" s="0" t="n">
        <f aca="false">SUMPRODUCT('FD inverse'!$A$29:$BH$29,'FD mesh'!$B$84:$BI$84,$E218:$BL218)+'FD inverse'!$A$29*$C219/Setup!$B$17+INDEX('FD inverse'!$A$29:$BH$29,1,'FD mesh'!$B$15+1)*Setup!$B$22</f>
        <v>15.7994147988735</v>
      </c>
      <c r="AF219" s="0" t="n">
        <f aca="false">SUMPRODUCT('FD inverse'!$A$30:$BH$30,'FD mesh'!$B$84:$BI$84,$E218:$BL218)+'FD inverse'!$A$30*$C219/Setup!$B$17+INDEX('FD inverse'!$A$30:$BH$30,1,'FD mesh'!$B$15+1)*Setup!$B$22</f>
        <v>15.4753812224508</v>
      </c>
      <c r="AG219" s="0" t="n">
        <f aca="false">SUMPRODUCT('FD inverse'!$A$31:$BH$31,'FD mesh'!$B$84:$BI$84,$E218:$BL218)+'FD inverse'!$A$31*$C219/Setup!$B$17+INDEX('FD inverse'!$A$31:$BH$31,1,'FD mesh'!$B$15+1)*Setup!$B$22</f>
        <v>15.152359738784</v>
      </c>
      <c r="AH219" s="0" t="n">
        <f aca="false">SUMPRODUCT('FD inverse'!$A$32:$BH$32,'FD mesh'!$B$84:$BI$84,$E218:$BL218)+'FD inverse'!$A$32*$C219/Setup!$B$17+INDEX('FD inverse'!$A$32:$BH$32,1,'FD mesh'!$B$15+1)*Setup!$B$22</f>
        <v>15.1390706417867</v>
      </c>
      <c r="AI219" s="0" t="n">
        <f aca="false">SUMPRODUCT('FD inverse'!$A$33:$BH$33,'FD mesh'!$B$84:$BI$84,$E218:$BL218)+'FD inverse'!$A$33*$C219/Setup!$B$17+INDEX('FD inverse'!$A$33:$BH$33,1,'FD mesh'!$B$15+1)*Setup!$B$22</f>
        <v>15.1263711767482</v>
      </c>
      <c r="AJ219" s="0" t="n">
        <f aca="false">SUMPRODUCT('FD inverse'!$A$34:$BH$34,'FD mesh'!$B$84:$BI$84,$E218:$BL218)+'FD inverse'!$A$34*$C219/Setup!$B$17+INDEX('FD inverse'!$A$34:$BH$34,1,'FD mesh'!$B$15+1)*Setup!$B$22</f>
        <v>15.1142150812266</v>
      </c>
      <c r="AK219" s="0" t="n">
        <f aca="false">SUMPRODUCT('FD inverse'!$A$35:$BH$35,'FD mesh'!$B$84:$BI$84,$E218:$BL218)+'FD inverse'!$A$35*$C219/Setup!$B$17+INDEX('FD inverse'!$A$35:$BH$35,1,'FD mesh'!$B$15+1)*Setup!$B$22</f>
        <v>15.1025563998246</v>
      </c>
      <c r="AL219" s="0" t="n">
        <f aca="false">SUMPRODUCT('FD inverse'!$A$36:$BH$36,'FD mesh'!$B$84:$BI$84,$E218:$BL218)+'FD inverse'!$A$36*$C219/Setup!$B$17+INDEX('FD inverse'!$A$36:$BH$36,1,'FD mesh'!$B$15+1)*Setup!$B$22</f>
        <v>15.0913495335629</v>
      </c>
      <c r="AM219" s="0" t="n">
        <f aca="false">SUMPRODUCT('FD inverse'!$A$37:$BH$37,'FD mesh'!$B$84:$BI$84,$E218:$BL218)+'FD inverse'!$A$37*$C219/Setup!$B$17+INDEX('FD inverse'!$A$37:$BH$37,1,'FD mesh'!$B$15+1)*Setup!$B$22</f>
        <v>15.0805492689424</v>
      </c>
      <c r="AN219" s="0" t="n">
        <f aca="false">SUMPRODUCT('FD inverse'!$A$38:$BH$38,'FD mesh'!$B$84:$BI$84,$E218:$BL218)+'FD inverse'!$A$38*$C219/Setup!$B$17+INDEX('FD inverse'!$A$38:$BH$38,1,'FD mesh'!$B$15+1)*Setup!$B$22</f>
        <v>15.0701107889537</v>
      </c>
      <c r="AO219" s="0" t="n">
        <f aca="false">SUMPRODUCT('FD inverse'!$A$39:$BH$39,'FD mesh'!$B$84:$BI$84,$E218:$BL218)+'FD inverse'!$A$39*$C219/Setup!$B$17+INDEX('FD inverse'!$A$39:$BH$39,1,'FD mesh'!$B$15+1)*Setup!$B$22</f>
        <v>15.0599896681681</v>
      </c>
      <c r="AP219" s="0" t="n">
        <f aca="false">SUMPRODUCT('FD inverse'!$A$40:$BH$40,'FD mesh'!$B$84:$BI$84,$E218:$BL218)+'FD inverse'!$A$40*$C219/Setup!$B$17+INDEX('FD inverse'!$A$40:$BH$40,1,'FD mesh'!$B$15+1)*Setup!$B$22</f>
        <v>15.0501418539292</v>
      </c>
      <c r="AQ219" s="0" t="n">
        <f aca="false">SUMPRODUCT('FD inverse'!$A$41:$BH$41,'FD mesh'!$B$84:$BI$84,$E218:$BL218)+'FD inverse'!$A$41*$C219/Setup!$B$17+INDEX('FD inverse'!$A$41:$BH$41,1,'FD mesh'!$B$15+1)*Setup!$B$22</f>
        <v>15.0405236355563</v>
      </c>
      <c r="AR219" s="0" t="n">
        <f aca="false">SUMPRODUCT('FD inverse'!$A$42:$BH$42,'FD mesh'!$B$84:$BI$84,$E218:$BL218)+'FD inverse'!$A$42*$C219/Setup!$B$17+INDEX('FD inverse'!$A$42:$BH$42,1,'FD mesh'!$B$15+1)*Setup!$B$22</f>
        <v>15.0310916033728</v>
      </c>
      <c r="AS219" s="0" t="n">
        <f aca="false">SUMPRODUCT('FD inverse'!$A$43:$BH$43,'FD mesh'!$B$84:$BI$84,$E218:$BL218)+'FD inverse'!$A$43*$C219/Setup!$B$17+INDEX('FD inverse'!$A$43:$BH$43,1,'FD mesh'!$B$15+1)*Setup!$B$22</f>
        <v>0</v>
      </c>
      <c r="AT219" s="0" t="n">
        <f aca="false">SUMPRODUCT('FD inverse'!$A$44:$BH$44,'FD mesh'!$B$84:$BI$84,$E218:$BL218)+'FD inverse'!$A$44*$C219/Setup!$B$17+INDEX('FD inverse'!$A$44:$BH$44,1,'FD mesh'!$B$15+1)*Setup!$B$22</f>
        <v>0</v>
      </c>
      <c r="AU219" s="0" t="n">
        <f aca="false">SUMPRODUCT('FD inverse'!$A$45:$BH$45,'FD mesh'!$B$84:$BI$84,$E218:$BL218)+'FD inverse'!$A$45*$C219/Setup!$B$17+INDEX('FD inverse'!$A$45:$BH$45,1,'FD mesh'!$B$15+1)*Setup!$B$22</f>
        <v>0</v>
      </c>
      <c r="AV219" s="0" t="n">
        <f aca="false">SUMPRODUCT('FD inverse'!$A$46:$BH$46,'FD mesh'!$B$84:$BI$84,$E218:$BL218)+'FD inverse'!$A$46*$C219/Setup!$B$17+INDEX('FD inverse'!$A$46:$BH$46,1,'FD mesh'!$B$15+1)*Setup!$B$22</f>
        <v>0</v>
      </c>
      <c r="AW219" s="0" t="n">
        <f aca="false">SUMPRODUCT('FD inverse'!$A$47:$BH$47,'FD mesh'!$B$84:$BI$84,$E218:$BL218)+'FD inverse'!$A$47*$C219/Setup!$B$17+INDEX('FD inverse'!$A$47:$BH$47,1,'FD mesh'!$B$15+1)*Setup!$B$22</f>
        <v>0</v>
      </c>
      <c r="AX219" s="0" t="n">
        <f aca="false">SUMPRODUCT('FD inverse'!$A$48:$BH$48,'FD mesh'!$B$84:$BI$84,$E218:$BL218)+'FD inverse'!$A$48*$C219/Setup!$B$17+INDEX('FD inverse'!$A$48:$BH$48,1,'FD mesh'!$B$15+1)*Setup!$B$22</f>
        <v>0</v>
      </c>
      <c r="AY219" s="0" t="n">
        <f aca="false">SUMPRODUCT('FD inverse'!$A$49:$BH$49,'FD mesh'!$B$84:$BI$84,$E218:$BL218)+'FD inverse'!$A$49*$C219/Setup!$B$17+INDEX('FD inverse'!$A$49:$BH$49,1,'FD mesh'!$B$15+1)*Setup!$B$22</f>
        <v>0</v>
      </c>
      <c r="AZ219" s="0" t="n">
        <f aca="false">SUMPRODUCT('FD inverse'!$A$50:$BH$50,'FD mesh'!$B$84:$BI$84,$E218:$BL218)+'FD inverse'!$A$50*$C219/Setup!$B$17+INDEX('FD inverse'!$A$50:$BH$50,1,'FD mesh'!$B$15+1)*Setup!$B$22</f>
        <v>0</v>
      </c>
      <c r="BA219" s="0" t="n">
        <f aca="false">SUMPRODUCT('FD inverse'!$A$51:$BH$51,'FD mesh'!$B$84:$BI$84,$E218:$BL218)+'FD inverse'!$A$51*$C219/Setup!$B$17+INDEX('FD inverse'!$A$51:$BH$51,1,'FD mesh'!$B$15+1)*Setup!$B$22</f>
        <v>0</v>
      </c>
      <c r="BB219" s="0" t="n">
        <f aca="false">SUMPRODUCT('FD inverse'!$A$52:$BH$52,'FD mesh'!$B$84:$BI$84,$E218:$BL218)+'FD inverse'!$A$52*$C219/Setup!$B$17+INDEX('FD inverse'!$A$52:$BH$52,1,'FD mesh'!$B$15+1)*Setup!$B$22</f>
        <v>0</v>
      </c>
      <c r="BC219" s="0" t="n">
        <f aca="false">SUMPRODUCT('FD inverse'!$A$53:$BH$53,'FD mesh'!$B$84:$BI$84,$E218:$BL218)+'FD inverse'!$A$53*$C219/Setup!$B$17+INDEX('FD inverse'!$A$53:$BH$53,1,'FD mesh'!$B$15+1)*Setup!$B$22</f>
        <v>0</v>
      </c>
      <c r="BD219" s="0" t="n">
        <f aca="false">SUMPRODUCT('FD inverse'!$A$54:$BH$54,'FD mesh'!$B$84:$BI$84,$E218:$BL218)+'FD inverse'!$A$54*$C219/Setup!$B$17+INDEX('FD inverse'!$A$54:$BH$54,1,'FD mesh'!$B$15+1)*Setup!$B$22</f>
        <v>0</v>
      </c>
      <c r="BE219" s="0" t="n">
        <f aca="false">SUMPRODUCT('FD inverse'!$A$55:$BH$55,'FD mesh'!$B$84:$BI$84,$E218:$BL218)+'FD inverse'!$A$55*$C219/Setup!$B$17+INDEX('FD inverse'!$A$55:$BH$55,1,'FD mesh'!$B$15+1)*Setup!$B$22</f>
        <v>0</v>
      </c>
      <c r="BF219" s="0" t="n">
        <f aca="false">SUMPRODUCT('FD inverse'!$A$56:$BH$56,'FD mesh'!$B$84:$BI$84,$E218:$BL218)+'FD inverse'!$A$56*$C219/Setup!$B$17+INDEX('FD inverse'!$A$56:$BH$56,1,'FD mesh'!$B$15+1)*Setup!$B$22</f>
        <v>0</v>
      </c>
      <c r="BG219" s="0" t="n">
        <f aca="false">SUMPRODUCT('FD inverse'!$A$57:$BH$57,'FD mesh'!$B$84:$BI$84,$E218:$BL218)+'FD inverse'!$A$57*$C219/Setup!$B$17+INDEX('FD inverse'!$A$57:$BH$57,1,'FD mesh'!$B$15+1)*Setup!$B$22</f>
        <v>0</v>
      </c>
      <c r="BH219" s="0" t="n">
        <f aca="false">SUMPRODUCT('FD inverse'!$A$58:$BH$58,'FD mesh'!$B$84:$BI$84,$E218:$BL218)+'FD inverse'!$A$58*$C219/Setup!$B$17+INDEX('FD inverse'!$A$58:$BH$58,1,'FD mesh'!$B$15+1)*Setup!$B$22</f>
        <v>0</v>
      </c>
      <c r="BI219" s="0" t="n">
        <f aca="false">SUMPRODUCT('FD inverse'!$A$59:$BH$59,'FD mesh'!$B$84:$BI$84,$E218:$BL218)+'FD inverse'!$A$59*$C219/Setup!$B$17+INDEX('FD inverse'!$A$59:$BH$59,1,'FD mesh'!$B$15+1)*Setup!$B$22</f>
        <v>0</v>
      </c>
      <c r="BJ219" s="0" t="n">
        <f aca="false">SUMPRODUCT('FD inverse'!$A$60:$BH$60,'FD mesh'!$B$84:$BI$84,$E218:$BL218)+'FD inverse'!$A$60*$C219/Setup!$B$17+INDEX('FD inverse'!$A$60:$BH$60,1,'FD mesh'!$B$15+1)*Setup!$B$22</f>
        <v>0</v>
      </c>
      <c r="BK219" s="0" t="n">
        <f aca="false">SUMPRODUCT('FD inverse'!$A$61:$BH$61,'FD mesh'!$B$84:$BI$84,$E218:$BL218)+'FD inverse'!$A$61*$C219/Setup!$B$17+INDEX('FD inverse'!$A$61:$BH$61,1,'FD mesh'!$B$15+1)*Setup!$B$22</f>
        <v>0</v>
      </c>
      <c r="BL219" s="0" t="n">
        <f aca="false">SUMPRODUCT('FD inverse'!$A$62:$BH$62,'FD mesh'!$B$84:$BI$84,$E218:$BL218)+'FD inverse'!$A$62*$C219/Setup!$B$17+INDEX('FD inverse'!$A$62:$BH$62,1,'FD mesh'!$B$15+1)*Setup!$B$22</f>
        <v>0</v>
      </c>
    </row>
    <row r="220" customFormat="false" ht="15" hidden="false" customHeight="false" outlineLevel="0" collapsed="false">
      <c r="A220" s="0" t="n">
        <v>215</v>
      </c>
      <c r="B220" s="0" t="n">
        <f aca="false">A220*Setup!$B$11/3600</f>
        <v>17.9166666666667</v>
      </c>
      <c r="C220" s="0" t="n">
        <f aca="false">Setup!$B$7+Setup!$B$8*COS(2*PI()*(B220-Setup!$B$9)/24)</f>
        <v>27.50690702283</v>
      </c>
      <c r="D220" s="0" t="n">
        <f aca="false">(C220-E220)/Setup!$B$17</f>
        <v>20.8639502345238</v>
      </c>
      <c r="E220" s="0" t="n">
        <f aca="false">SUMPRODUCT('FD inverse'!$A$3:$BH$3,'FD mesh'!$B$84:$BI$84,$E219:$BL219)+'FD inverse'!$A$3*$C220/Setup!$B$17+INDEX('FD inverse'!$A$3:$BH$3,1,'FD mesh'!$B$15+1)*Setup!$B$22</f>
        <v>24.7945934923419</v>
      </c>
      <c r="F220" s="0" t="n">
        <f aca="false">SUMPRODUCT('FD inverse'!$A$4:$BH$4,'FD mesh'!$B$84:$BI$84,$E219:$BL219)+'FD inverse'!$A$4*$C220/Setup!$B$17+INDEX('FD inverse'!$A$4:$BH$4,1,'FD mesh'!$B$15+1)*Setup!$B$22</f>
        <v>24.1714305674275</v>
      </c>
      <c r="G220" s="0" t="n">
        <f aca="false">SUMPRODUCT('FD inverse'!$A$5:$BH$5,'FD mesh'!$B$84:$BI$84,$E219:$BL219)+'FD inverse'!$A$5*$C220/Setup!$B$17+INDEX('FD inverse'!$A$5:$BH$5,1,'FD mesh'!$B$15+1)*Setup!$B$22</f>
        <v>23.5468104443822</v>
      </c>
      <c r="H220" s="0" t="n">
        <f aca="false">SUMPRODUCT('FD inverse'!$A$6:$BH$6,'FD mesh'!$B$84:$BI$84,$E219:$BL219)+'FD inverse'!$A$6*$C220/Setup!$B$17+INDEX('FD inverse'!$A$6:$BH$6,1,'FD mesh'!$B$15+1)*Setup!$B$22</f>
        <v>21.4503006239434</v>
      </c>
      <c r="I220" s="0" t="n">
        <f aca="false">SUMPRODUCT('FD inverse'!$A$7:$BH$7,'FD mesh'!$B$84:$BI$84,$E219:$BL219)+'FD inverse'!$A$7*$C220/Setup!$B$17+INDEX('FD inverse'!$A$7:$BH$7,1,'FD mesh'!$B$15+1)*Setup!$B$22</f>
        <v>21.2718097019248</v>
      </c>
      <c r="J220" s="0" t="n">
        <f aca="false">SUMPRODUCT('FD inverse'!$A$8:$BH$8,'FD mesh'!$B$84:$BI$84,$E219:$BL219)+'FD inverse'!$A$8*$C220/Setup!$B$17+INDEX('FD inverse'!$A$8:$BH$8,1,'FD mesh'!$B$15+1)*Setup!$B$22</f>
        <v>21.1084087007373</v>
      </c>
      <c r="K220" s="0" t="n">
        <f aca="false">SUMPRODUCT('FD inverse'!$A$9:$BH$9,'FD mesh'!$B$84:$BI$84,$E219:$BL219)+'FD inverse'!$A$9*$C220/Setup!$B$17+INDEX('FD inverse'!$A$9:$BH$9,1,'FD mesh'!$B$15+1)*Setup!$B$22</f>
        <v>20.9609594018438</v>
      </c>
      <c r="L220" s="0" t="n">
        <f aca="false">SUMPRODUCT('FD inverse'!$A$10:$BH$10,'FD mesh'!$B$84:$BI$84,$E219:$BL219)+'FD inverse'!$A$10*$C220/Setup!$B$17+INDEX('FD inverse'!$A$10:$BH$10,1,'FD mesh'!$B$15+1)*Setup!$B$22</f>
        <v>20.8301891198822</v>
      </c>
      <c r="M220" s="0" t="n">
        <f aca="false">SUMPRODUCT('FD inverse'!$A$11:$BH$11,'FD mesh'!$B$84:$BI$84,$E219:$BL219)+'FD inverse'!$A$11*$C220/Setup!$B$17+INDEX('FD inverse'!$A$11:$BH$11,1,'FD mesh'!$B$15+1)*Setup!$B$22</f>
        <v>20.7167013843523</v>
      </c>
      <c r="N220" s="0" t="n">
        <f aca="false">SUMPRODUCT('FD inverse'!$A$12:$BH$12,'FD mesh'!$B$84:$BI$84,$E219:$BL219)+'FD inverse'!$A$12*$C220/Setup!$B$17+INDEX('FD inverse'!$A$12:$BH$12,1,'FD mesh'!$B$15+1)*Setup!$B$22</f>
        <v>20.6209853867709</v>
      </c>
      <c r="O220" s="0" t="n">
        <f aca="false">SUMPRODUCT('FD inverse'!$A$13:$BH$13,'FD mesh'!$B$84:$BI$84,$E219:$BL219)+'FD inverse'!$A$13*$C220/Setup!$B$17+INDEX('FD inverse'!$A$13:$BH$13,1,'FD mesh'!$B$15+1)*Setup!$B$22</f>
        <v>20.5434241242112</v>
      </c>
      <c r="P220" s="0" t="n">
        <f aca="false">SUMPRODUCT('FD inverse'!$A$14:$BH$14,'FD mesh'!$B$84:$BI$84,$E219:$BL219)+'FD inverse'!$A$14*$C220/Setup!$B$17+INDEX('FD inverse'!$A$14:$BH$14,1,'FD mesh'!$B$15+1)*Setup!$B$22</f>
        <v>20.484301184062</v>
      </c>
      <c r="Q220" s="0" t="n">
        <f aca="false">SUMPRODUCT('FD inverse'!$A$15:$BH$15,'FD mesh'!$B$84:$BI$84,$E219:$BL219)+'FD inverse'!$A$15*$C220/Setup!$B$17+INDEX('FD inverse'!$A$15:$BH$15,1,'FD mesh'!$B$15+1)*Setup!$B$22</f>
        <v>20.4438061273259</v>
      </c>
      <c r="R220" s="0" t="n">
        <f aca="false">SUMPRODUCT('FD inverse'!$A$16:$BH$16,'FD mesh'!$B$84:$BI$84,$E219:$BL219)+'FD inverse'!$A$16*$C220/Setup!$B$17+INDEX('FD inverse'!$A$16:$BH$16,1,'FD mesh'!$B$15+1)*Setup!$B$22</f>
        <v>20.4220384390737</v>
      </c>
      <c r="S220" s="0" t="n">
        <f aca="false">SUMPRODUCT('FD inverse'!$A$17:$BH$17,'FD mesh'!$B$84:$BI$84,$E219:$BL219)+'FD inverse'!$A$17*$C220/Setup!$B$17+INDEX('FD inverse'!$A$17:$BH$17,1,'FD mesh'!$B$15+1)*Setup!$B$22</f>
        <v>20.0264322107138</v>
      </c>
      <c r="T220" s="0" t="n">
        <f aca="false">SUMPRODUCT('FD inverse'!$A$18:$BH$18,'FD mesh'!$B$84:$BI$84,$E219:$BL219)+'FD inverse'!$A$18*$C220/Setup!$B$17+INDEX('FD inverse'!$A$18:$BH$18,1,'FD mesh'!$B$15+1)*Setup!$B$22</f>
        <v>19.6396574597352</v>
      </c>
      <c r="U220" s="0" t="n">
        <f aca="false">SUMPRODUCT('FD inverse'!$A$19:$BH$19,'FD mesh'!$B$84:$BI$84,$E219:$BL219)+'FD inverse'!$A$19*$C220/Setup!$B$17+INDEX('FD inverse'!$A$19:$BH$19,1,'FD mesh'!$B$15+1)*Setup!$B$22</f>
        <v>19.2611790113557</v>
      </c>
      <c r="V220" s="0" t="n">
        <f aca="false">SUMPRODUCT('FD inverse'!$A$20:$BH$20,'FD mesh'!$B$84:$BI$84,$E219:$BL219)+'FD inverse'!$A$20*$C220/Setup!$B$17+INDEX('FD inverse'!$A$20:$BH$20,1,'FD mesh'!$B$15+1)*Setup!$B$22</f>
        <v>18.890444584113</v>
      </c>
      <c r="W220" s="0" t="n">
        <f aca="false">SUMPRODUCT('FD inverse'!$A$21:$BH$21,'FD mesh'!$B$84:$BI$84,$E219:$BL219)+'FD inverse'!$A$21*$C220/Setup!$B$17+INDEX('FD inverse'!$A$21:$BH$21,1,'FD mesh'!$B$15+1)*Setup!$B$22</f>
        <v>18.5268867558582</v>
      </c>
      <c r="X220" s="0" t="n">
        <f aca="false">SUMPRODUCT('FD inverse'!$A$22:$BH$22,'FD mesh'!$B$84:$BI$84,$E219:$BL219)+'FD inverse'!$A$22*$C220/Setup!$B$17+INDEX('FD inverse'!$A$22:$BH$22,1,'FD mesh'!$B$15+1)*Setup!$B$22</f>
        <v>18.1699247787486</v>
      </c>
      <c r="Y220" s="0" t="n">
        <f aca="false">SUMPRODUCT('FD inverse'!$A$23:$BH$23,'FD mesh'!$B$84:$BI$84,$E219:$BL219)+'FD inverse'!$A$23*$C220/Setup!$B$17+INDEX('FD inverse'!$A$23:$BH$23,1,'FD mesh'!$B$15+1)*Setup!$B$22</f>
        <v>17.8189662544064</v>
      </c>
      <c r="Z220" s="0" t="n">
        <f aca="false">SUMPRODUCT('FD inverse'!$A$24:$BH$24,'FD mesh'!$B$84:$BI$84,$E219:$BL219)+'FD inverse'!$A$24*$C220/Setup!$B$17+INDEX('FD inverse'!$A$24:$BH$24,1,'FD mesh'!$B$15+1)*Setup!$B$22</f>
        <v>17.4734086807102</v>
      </c>
      <c r="AA220" s="0" t="n">
        <f aca="false">SUMPRODUCT('FD inverse'!$A$25:$BH$25,'FD mesh'!$B$84:$BI$84,$E219:$BL219)+'FD inverse'!$A$25*$C220/Setup!$B$17+INDEX('FD inverse'!$A$25:$BH$25,1,'FD mesh'!$B$15+1)*Setup!$B$22</f>
        <v>17.1326408819398</v>
      </c>
      <c r="AB220" s="0" t="n">
        <f aca="false">SUMPRODUCT('FD inverse'!$A$26:$BH$26,'FD mesh'!$B$84:$BI$84,$E219:$BL219)+'FD inverse'!$A$26*$C220/Setup!$B$17+INDEX('FD inverse'!$A$26:$BH$26,1,'FD mesh'!$B$15+1)*Setup!$B$22</f>
        <v>16.7960443342009</v>
      </c>
      <c r="AC220" s="0" t="n">
        <f aca="false">SUMPRODUCT('FD inverse'!$A$27:$BH$27,'FD mesh'!$B$84:$BI$84,$E219:$BL219)+'FD inverse'!$A$27*$C220/Setup!$B$17+INDEX('FD inverse'!$A$27:$BH$27,1,'FD mesh'!$B$15+1)*Setup!$B$22</f>
        <v>16.4629943982292</v>
      </c>
      <c r="AD220" s="0" t="n">
        <f aca="false">SUMPRODUCT('FD inverse'!$A$28:$BH$28,'FD mesh'!$B$84:$BI$84,$E219:$BL219)+'FD inverse'!$A$28*$C220/Setup!$B$17+INDEX('FD inverse'!$A$28:$BH$28,1,'FD mesh'!$B$15+1)*Setup!$B$22</f>
        <v>16.1328614718086</v>
      </c>
      <c r="AE220" s="0" t="n">
        <f aca="false">SUMPRODUCT('FD inverse'!$A$29:$BH$29,'FD mesh'!$B$84:$BI$84,$E219:$BL219)+'FD inverse'!$A$29*$C220/Setup!$B$17+INDEX('FD inverse'!$A$29:$BH$29,1,'FD mesh'!$B$15+1)*Setup!$B$22</f>
        <v>15.8050120741472</v>
      </c>
      <c r="AF220" s="0" t="n">
        <f aca="false">SUMPRODUCT('FD inverse'!$A$30:$BH$30,'FD mesh'!$B$84:$BI$84,$E219:$BL219)+'FD inverse'!$A$30*$C220/Setup!$B$17+INDEX('FD inverse'!$A$30:$BH$30,1,'FD mesh'!$B$15+1)*Setup!$B$22</f>
        <v>15.4788098746378</v>
      </c>
      <c r="AG220" s="0" t="n">
        <f aca="false">SUMPRODUCT('FD inverse'!$A$31:$BH$31,'FD mesh'!$B$84:$BI$84,$E219:$BL219)+'FD inverse'!$A$31*$C220/Setup!$B$17+INDEX('FD inverse'!$A$31:$BH$31,1,'FD mesh'!$B$15+1)*Setup!$B$22</f>
        <v>15.1536166784863</v>
      </c>
      <c r="AH220" s="0" t="n">
        <f aca="false">SUMPRODUCT('FD inverse'!$A$32:$BH$32,'FD mesh'!$B$84:$BI$84,$E219:$BL219)+'FD inverse'!$A$32*$C220/Setup!$B$17+INDEX('FD inverse'!$A$32:$BH$32,1,'FD mesh'!$B$15+1)*Setup!$B$22</f>
        <v>15.1402361297154</v>
      </c>
      <c r="AI220" s="0" t="n">
        <f aca="false">SUMPRODUCT('FD inverse'!$A$33:$BH$33,'FD mesh'!$B$84:$BI$84,$E219:$BL219)+'FD inverse'!$A$33*$C220/Setup!$B$17+INDEX('FD inverse'!$A$33:$BH$33,1,'FD mesh'!$B$15+1)*Setup!$B$22</f>
        <v>15.1274455777789</v>
      </c>
      <c r="AJ220" s="0" t="n">
        <f aca="false">SUMPRODUCT('FD inverse'!$A$34:$BH$34,'FD mesh'!$B$84:$BI$84,$E219:$BL219)+'FD inverse'!$A$34*$C220/Setup!$B$17+INDEX('FD inverse'!$A$34:$BH$34,1,'FD mesh'!$B$15+1)*Setup!$B$22</f>
        <v>15.115198912391</v>
      </c>
      <c r="AK220" s="0" t="n">
        <f aca="false">SUMPRODUCT('FD inverse'!$A$35:$BH$35,'FD mesh'!$B$84:$BI$84,$E219:$BL219)+'FD inverse'!$A$35*$C220/Setup!$B$17+INDEX('FD inverse'!$A$35:$BH$35,1,'FD mesh'!$B$15+1)*Setup!$B$22</f>
        <v>15.1034502849994</v>
      </c>
      <c r="AL220" s="0" t="n">
        <f aca="false">SUMPRODUCT('FD inverse'!$A$36:$BH$36,'FD mesh'!$B$84:$BI$84,$E219:$BL219)+'FD inverse'!$A$36*$C220/Setup!$B$17+INDEX('FD inverse'!$A$36:$BH$36,1,'FD mesh'!$B$15+1)*Setup!$B$22</f>
        <v>15.0921541628722</v>
      </c>
      <c r="AM220" s="0" t="n">
        <f aca="false">SUMPRODUCT('FD inverse'!$A$37:$BH$37,'FD mesh'!$B$84:$BI$84,$E219:$BL219)+'FD inverse'!$A$37*$C220/Setup!$B$17+INDEX('FD inverse'!$A$37:$BH$37,1,'FD mesh'!$B$15+1)*Setup!$B$22</f>
        <v>15.0812653626346</v>
      </c>
      <c r="AN220" s="0" t="n">
        <f aca="false">SUMPRODUCT('FD inverse'!$A$38:$BH$38,'FD mesh'!$B$84:$BI$84,$E219:$BL219)+'FD inverse'!$A$38*$C220/Setup!$B$17+INDEX('FD inverse'!$A$38:$BH$38,1,'FD mesh'!$B$15+1)*Setup!$B$22</f>
        <v>15.0707390655178</v>
      </c>
      <c r="AO220" s="0" t="n">
        <f aca="false">SUMPRODUCT('FD inverse'!$A$39:$BH$39,'FD mesh'!$B$84:$BI$84,$E219:$BL219)+'FD inverse'!$A$39*$C220/Setup!$B$17+INDEX('FD inverse'!$A$39:$BH$39,1,'FD mesh'!$B$15+1)*Setup!$B$22</f>
        <v>15.0605308164691</v>
      </c>
      <c r="AP220" s="0" t="n">
        <f aca="false">SUMPRODUCT('FD inverse'!$A$40:$BH$40,'FD mesh'!$B$84:$BI$84,$E219:$BL219)+'FD inverse'!$A$40*$C220/Setup!$B$17+INDEX('FD inverse'!$A$40:$BH$40,1,'FD mesh'!$B$15+1)*Setup!$B$22</f>
        <v>15.0505965091546</v>
      </c>
      <c r="AQ220" s="0" t="n">
        <f aca="false">SUMPRODUCT('FD inverse'!$A$41:$BH$41,'FD mesh'!$B$84:$BI$84,$E219:$BL219)+'FD inverse'!$A$41*$C220/Setup!$B$17+INDEX('FD inverse'!$A$41:$BH$41,1,'FD mesh'!$B$15+1)*Setup!$B$22</f>
        <v>15.0408923587874</v>
      </c>
      <c r="AR220" s="0" t="n">
        <f aca="false">SUMPRODUCT('FD inverse'!$A$42:$BH$42,'FD mesh'!$B$84:$BI$84,$E219:$BL219)+'FD inverse'!$A$42*$C220/Setup!$B$17+INDEX('FD inverse'!$A$42:$BH$42,1,'FD mesh'!$B$15+1)*Setup!$B$22</f>
        <v>15.0313748646128</v>
      </c>
      <c r="AS220" s="0" t="n">
        <f aca="false">SUMPRODUCT('FD inverse'!$A$43:$BH$43,'FD mesh'!$B$84:$BI$84,$E219:$BL219)+'FD inverse'!$A$43*$C220/Setup!$B$17+INDEX('FD inverse'!$A$43:$BH$43,1,'FD mesh'!$B$15+1)*Setup!$B$22</f>
        <v>0</v>
      </c>
      <c r="AT220" s="0" t="n">
        <f aca="false">SUMPRODUCT('FD inverse'!$A$44:$BH$44,'FD mesh'!$B$84:$BI$84,$E219:$BL219)+'FD inverse'!$A$44*$C220/Setup!$B$17+INDEX('FD inverse'!$A$44:$BH$44,1,'FD mesh'!$B$15+1)*Setup!$B$22</f>
        <v>0</v>
      </c>
      <c r="AU220" s="0" t="n">
        <f aca="false">SUMPRODUCT('FD inverse'!$A$45:$BH$45,'FD mesh'!$B$84:$BI$84,$E219:$BL219)+'FD inverse'!$A$45*$C220/Setup!$B$17+INDEX('FD inverse'!$A$45:$BH$45,1,'FD mesh'!$B$15+1)*Setup!$B$22</f>
        <v>0</v>
      </c>
      <c r="AV220" s="0" t="n">
        <f aca="false">SUMPRODUCT('FD inverse'!$A$46:$BH$46,'FD mesh'!$B$84:$BI$84,$E219:$BL219)+'FD inverse'!$A$46*$C220/Setup!$B$17+INDEX('FD inverse'!$A$46:$BH$46,1,'FD mesh'!$B$15+1)*Setup!$B$22</f>
        <v>0</v>
      </c>
      <c r="AW220" s="0" t="n">
        <f aca="false">SUMPRODUCT('FD inverse'!$A$47:$BH$47,'FD mesh'!$B$84:$BI$84,$E219:$BL219)+'FD inverse'!$A$47*$C220/Setup!$B$17+INDEX('FD inverse'!$A$47:$BH$47,1,'FD mesh'!$B$15+1)*Setup!$B$22</f>
        <v>0</v>
      </c>
      <c r="AX220" s="0" t="n">
        <f aca="false">SUMPRODUCT('FD inverse'!$A$48:$BH$48,'FD mesh'!$B$84:$BI$84,$E219:$BL219)+'FD inverse'!$A$48*$C220/Setup!$B$17+INDEX('FD inverse'!$A$48:$BH$48,1,'FD mesh'!$B$15+1)*Setup!$B$22</f>
        <v>0</v>
      </c>
      <c r="AY220" s="0" t="n">
        <f aca="false">SUMPRODUCT('FD inverse'!$A$49:$BH$49,'FD mesh'!$B$84:$BI$84,$E219:$BL219)+'FD inverse'!$A$49*$C220/Setup!$B$17+INDEX('FD inverse'!$A$49:$BH$49,1,'FD mesh'!$B$15+1)*Setup!$B$22</f>
        <v>0</v>
      </c>
      <c r="AZ220" s="0" t="n">
        <f aca="false">SUMPRODUCT('FD inverse'!$A$50:$BH$50,'FD mesh'!$B$84:$BI$84,$E219:$BL219)+'FD inverse'!$A$50*$C220/Setup!$B$17+INDEX('FD inverse'!$A$50:$BH$50,1,'FD mesh'!$B$15+1)*Setup!$B$22</f>
        <v>0</v>
      </c>
      <c r="BA220" s="0" t="n">
        <f aca="false">SUMPRODUCT('FD inverse'!$A$51:$BH$51,'FD mesh'!$B$84:$BI$84,$E219:$BL219)+'FD inverse'!$A$51*$C220/Setup!$B$17+INDEX('FD inverse'!$A$51:$BH$51,1,'FD mesh'!$B$15+1)*Setup!$B$22</f>
        <v>0</v>
      </c>
      <c r="BB220" s="0" t="n">
        <f aca="false">SUMPRODUCT('FD inverse'!$A$52:$BH$52,'FD mesh'!$B$84:$BI$84,$E219:$BL219)+'FD inverse'!$A$52*$C220/Setup!$B$17+INDEX('FD inverse'!$A$52:$BH$52,1,'FD mesh'!$B$15+1)*Setup!$B$22</f>
        <v>0</v>
      </c>
      <c r="BC220" s="0" t="n">
        <f aca="false">SUMPRODUCT('FD inverse'!$A$53:$BH$53,'FD mesh'!$B$84:$BI$84,$E219:$BL219)+'FD inverse'!$A$53*$C220/Setup!$B$17+INDEX('FD inverse'!$A$53:$BH$53,1,'FD mesh'!$B$15+1)*Setup!$B$22</f>
        <v>0</v>
      </c>
      <c r="BD220" s="0" t="n">
        <f aca="false">SUMPRODUCT('FD inverse'!$A$54:$BH$54,'FD mesh'!$B$84:$BI$84,$E219:$BL219)+'FD inverse'!$A$54*$C220/Setup!$B$17+INDEX('FD inverse'!$A$54:$BH$54,1,'FD mesh'!$B$15+1)*Setup!$B$22</f>
        <v>0</v>
      </c>
      <c r="BE220" s="0" t="n">
        <f aca="false">SUMPRODUCT('FD inverse'!$A$55:$BH$55,'FD mesh'!$B$84:$BI$84,$E219:$BL219)+'FD inverse'!$A$55*$C220/Setup!$B$17+INDEX('FD inverse'!$A$55:$BH$55,1,'FD mesh'!$B$15+1)*Setup!$B$22</f>
        <v>0</v>
      </c>
      <c r="BF220" s="0" t="n">
        <f aca="false">SUMPRODUCT('FD inverse'!$A$56:$BH$56,'FD mesh'!$B$84:$BI$84,$E219:$BL219)+'FD inverse'!$A$56*$C220/Setup!$B$17+INDEX('FD inverse'!$A$56:$BH$56,1,'FD mesh'!$B$15+1)*Setup!$B$22</f>
        <v>0</v>
      </c>
      <c r="BG220" s="0" t="n">
        <f aca="false">SUMPRODUCT('FD inverse'!$A$57:$BH$57,'FD mesh'!$B$84:$BI$84,$E219:$BL219)+'FD inverse'!$A$57*$C220/Setup!$B$17+INDEX('FD inverse'!$A$57:$BH$57,1,'FD mesh'!$B$15+1)*Setup!$B$22</f>
        <v>0</v>
      </c>
      <c r="BH220" s="0" t="n">
        <f aca="false">SUMPRODUCT('FD inverse'!$A$58:$BH$58,'FD mesh'!$B$84:$BI$84,$E219:$BL219)+'FD inverse'!$A$58*$C220/Setup!$B$17+INDEX('FD inverse'!$A$58:$BH$58,1,'FD mesh'!$B$15+1)*Setup!$B$22</f>
        <v>0</v>
      </c>
      <c r="BI220" s="0" t="n">
        <f aca="false">SUMPRODUCT('FD inverse'!$A$59:$BH$59,'FD mesh'!$B$84:$BI$84,$E219:$BL219)+'FD inverse'!$A$59*$C220/Setup!$B$17+INDEX('FD inverse'!$A$59:$BH$59,1,'FD mesh'!$B$15+1)*Setup!$B$22</f>
        <v>0</v>
      </c>
      <c r="BJ220" s="0" t="n">
        <f aca="false">SUMPRODUCT('FD inverse'!$A$60:$BH$60,'FD mesh'!$B$84:$BI$84,$E219:$BL219)+'FD inverse'!$A$60*$C220/Setup!$B$17+INDEX('FD inverse'!$A$60:$BH$60,1,'FD mesh'!$B$15+1)*Setup!$B$22</f>
        <v>0</v>
      </c>
      <c r="BK220" s="0" t="n">
        <f aca="false">SUMPRODUCT('FD inverse'!$A$61:$BH$61,'FD mesh'!$B$84:$BI$84,$E219:$BL219)+'FD inverse'!$A$61*$C220/Setup!$B$17+INDEX('FD inverse'!$A$61:$BH$61,1,'FD mesh'!$B$15+1)*Setup!$B$22</f>
        <v>0</v>
      </c>
      <c r="BL220" s="0" t="n">
        <f aca="false">SUMPRODUCT('FD inverse'!$A$62:$BH$62,'FD mesh'!$B$84:$BI$84,$E219:$BL219)+'FD inverse'!$A$62*$C220/Setup!$B$17+INDEX('FD inverse'!$A$62:$BH$62,1,'FD mesh'!$B$15+1)*Setup!$B$22</f>
        <v>0</v>
      </c>
    </row>
    <row r="221" customFormat="false" ht="15" hidden="false" customHeight="false" outlineLevel="0" collapsed="false">
      <c r="A221" s="0" t="n">
        <v>216</v>
      </c>
      <c r="B221" s="0" t="n">
        <f aca="false">A221*Setup!$B$11/3600</f>
        <v>18</v>
      </c>
      <c r="C221" s="0" t="n">
        <f aca="false">Setup!$B$7+Setup!$B$8*COS(2*PI()*(B221-Setup!$B$9)/24)</f>
        <v>27.4641016151378</v>
      </c>
      <c r="D221" s="0" t="n">
        <f aca="false">(C221-E221)/Setup!$B$17</f>
        <v>20.6218307891944</v>
      </c>
      <c r="E221" s="0" t="n">
        <f aca="false">SUMPRODUCT('FD inverse'!$A$3:$BH$3,'FD mesh'!$B$84:$BI$84,$E220:$BL220)+'FD inverse'!$A$3*$C221/Setup!$B$17+INDEX('FD inverse'!$A$3:$BH$3,1,'FD mesh'!$B$15+1)*Setup!$B$22</f>
        <v>24.7832636125425</v>
      </c>
      <c r="F221" s="0" t="n">
        <f aca="false">SUMPRODUCT('FD inverse'!$A$4:$BH$4,'FD mesh'!$B$84:$BI$84,$E220:$BL220)+'FD inverse'!$A$4*$C221/Setup!$B$17+INDEX('FD inverse'!$A$4:$BH$4,1,'FD mesh'!$B$15+1)*Setup!$B$22</f>
        <v>24.1670599073024</v>
      </c>
      <c r="G221" s="0" t="n">
        <f aca="false">SUMPRODUCT('FD inverse'!$A$5:$BH$5,'FD mesh'!$B$84:$BI$84,$E220:$BL220)+'FD inverse'!$A$5*$C221/Setup!$B$17+INDEX('FD inverse'!$A$5:$BH$5,1,'FD mesh'!$B$15+1)*Setup!$B$22</f>
        <v>23.5489592141609</v>
      </c>
      <c r="H221" s="0" t="n">
        <f aca="false">SUMPRODUCT('FD inverse'!$A$6:$BH$6,'FD mesh'!$B$84:$BI$84,$E220:$BL220)+'FD inverse'!$A$6*$C221/Setup!$B$17+INDEX('FD inverse'!$A$6:$BH$6,1,'FD mesh'!$B$15+1)*Setup!$B$22</f>
        <v>21.4737076965024</v>
      </c>
      <c r="I221" s="0" t="n">
        <f aca="false">SUMPRODUCT('FD inverse'!$A$7:$BH$7,'FD mesh'!$B$84:$BI$84,$E220:$BL220)+'FD inverse'!$A$7*$C221/Setup!$B$17+INDEX('FD inverse'!$A$7:$BH$7,1,'FD mesh'!$B$15+1)*Setup!$B$22</f>
        <v>21.2969618608864</v>
      </c>
      <c r="J221" s="0" t="n">
        <f aca="false">SUMPRODUCT('FD inverse'!$A$8:$BH$8,'FD mesh'!$B$84:$BI$84,$E220:$BL220)+'FD inverse'!$A$8*$C221/Setup!$B$17+INDEX('FD inverse'!$A$8:$BH$8,1,'FD mesh'!$B$15+1)*Setup!$B$22</f>
        <v>21.135055057106</v>
      </c>
      <c r="K221" s="0" t="n">
        <f aca="false">SUMPRODUCT('FD inverse'!$A$9:$BH$9,'FD mesh'!$B$84:$BI$84,$E220:$BL220)+'FD inverse'!$A$9*$C221/Setup!$B$17+INDEX('FD inverse'!$A$9:$BH$9,1,'FD mesh'!$B$15+1)*Setup!$B$22</f>
        <v>20.9888688175549</v>
      </c>
      <c r="L221" s="0" t="n">
        <f aca="false">SUMPRODUCT('FD inverse'!$A$10:$BH$10,'FD mesh'!$B$84:$BI$84,$E220:$BL220)+'FD inverse'!$A$10*$C221/Setup!$B$17+INDEX('FD inverse'!$A$10:$BH$10,1,'FD mesh'!$B$15+1)*Setup!$B$22</f>
        <v>20.8591483099868</v>
      </c>
      <c r="M221" s="0" t="n">
        <f aca="false">SUMPRODUCT('FD inverse'!$A$11:$BH$11,'FD mesh'!$B$84:$BI$84,$E220:$BL220)+'FD inverse'!$A$11*$C221/Setup!$B$17+INDEX('FD inverse'!$A$11:$BH$11,1,'FD mesh'!$B$15+1)*Setup!$B$22</f>
        <v>20.7465128703271</v>
      </c>
      <c r="N221" s="0" t="n">
        <f aca="false">SUMPRODUCT('FD inverse'!$A$12:$BH$12,'FD mesh'!$B$84:$BI$84,$E220:$BL220)+'FD inverse'!$A$12*$C221/Setup!$B$17+INDEX('FD inverse'!$A$12:$BH$12,1,'FD mesh'!$B$15+1)*Setup!$B$22</f>
        <v>20.6514653279977</v>
      </c>
      <c r="O221" s="0" t="n">
        <f aca="false">SUMPRODUCT('FD inverse'!$A$13:$BH$13,'FD mesh'!$B$84:$BI$84,$E220:$BL220)+'FD inverse'!$A$13*$C221/Setup!$B$17+INDEX('FD inverse'!$A$13:$BH$13,1,'FD mesh'!$B$15+1)*Setup!$B$22</f>
        <v>20.5744000518787</v>
      </c>
      <c r="P221" s="0" t="n">
        <f aca="false">SUMPRODUCT('FD inverse'!$A$14:$BH$14,'FD mesh'!$B$84:$BI$84,$E220:$BL220)+'FD inverse'!$A$14*$C221/Setup!$B$17+INDEX('FD inverse'!$A$14:$BH$14,1,'FD mesh'!$B$15+1)*Setup!$B$22</f>
        <v>20.5156096593395</v>
      </c>
      <c r="Q221" s="0" t="n">
        <f aca="false">SUMPRODUCT('FD inverse'!$A$15:$BH$15,'FD mesh'!$B$84:$BI$84,$E220:$BL220)+'FD inverse'!$A$15*$C221/Setup!$B$17+INDEX('FD inverse'!$A$15:$BH$15,1,'FD mesh'!$B$15+1)*Setup!$B$22</f>
        <v>20.47529034366</v>
      </c>
      <c r="R221" s="0" t="n">
        <f aca="false">SUMPRODUCT('FD inverse'!$A$16:$BH$16,'FD mesh'!$B$84:$BI$84,$E220:$BL220)+'FD inverse'!$A$16*$C221/Setup!$B$17+INDEX('FD inverse'!$A$16:$BH$16,1,'FD mesh'!$B$15+1)*Setup!$B$22</f>
        <v>20.4535457868798</v>
      </c>
      <c r="S221" s="0" t="n">
        <f aca="false">SUMPRODUCT('FD inverse'!$A$17:$BH$17,'FD mesh'!$B$84:$BI$84,$E220:$BL220)+'FD inverse'!$A$17*$C221/Setup!$B$17+INDEX('FD inverse'!$A$17:$BH$17,1,'FD mesh'!$B$15+1)*Setup!$B$22</f>
        <v>20.0562132996869</v>
      </c>
      <c r="T221" s="0" t="n">
        <f aca="false">SUMPRODUCT('FD inverse'!$A$18:$BH$18,'FD mesh'!$B$84:$BI$84,$E220:$BL220)+'FD inverse'!$A$18*$C221/Setup!$B$17+INDEX('FD inverse'!$A$18:$BH$18,1,'FD mesh'!$B$15+1)*Setup!$B$22</f>
        <v>19.6676449615347</v>
      </c>
      <c r="U221" s="0" t="n">
        <f aca="false">SUMPRODUCT('FD inverse'!$A$19:$BH$19,'FD mesh'!$B$84:$BI$84,$E220:$BL220)+'FD inverse'!$A$19*$C221/Setup!$B$17+INDEX('FD inverse'!$A$19:$BH$19,1,'FD mesh'!$B$15+1)*Setup!$B$22</f>
        <v>19.2873129453407</v>
      </c>
      <c r="V221" s="0" t="n">
        <f aca="false">SUMPRODUCT('FD inverse'!$A$20:$BH$20,'FD mesh'!$B$84:$BI$84,$E220:$BL220)+'FD inverse'!$A$20*$C221/Setup!$B$17+INDEX('FD inverse'!$A$20:$BH$20,1,'FD mesh'!$B$15+1)*Setup!$B$22</f>
        <v>18.9146717725766</v>
      </c>
      <c r="W221" s="0" t="n">
        <f aca="false">SUMPRODUCT('FD inverse'!$A$21:$BH$21,'FD mesh'!$B$84:$BI$84,$E220:$BL220)+'FD inverse'!$A$21*$C221/Setup!$B$17+INDEX('FD inverse'!$A$21:$BH$21,1,'FD mesh'!$B$15+1)*Setup!$B$22</f>
        <v>18.5491603152746</v>
      </c>
      <c r="X221" s="0" t="n">
        <f aca="false">SUMPRODUCT('FD inverse'!$A$22:$BH$22,'FD mesh'!$B$84:$BI$84,$E220:$BL220)+'FD inverse'!$A$22*$C221/Setup!$B$17+INDEX('FD inverse'!$A$22:$BH$22,1,'FD mesh'!$B$15+1)*Setup!$B$22</f>
        <v>18.1902036483151</v>
      </c>
      <c r="Y221" s="0" t="n">
        <f aca="false">SUMPRODUCT('FD inverse'!$A$23:$BH$23,'FD mesh'!$B$84:$BI$84,$E220:$BL220)+'FD inverse'!$A$23*$C221/Setup!$B$17+INDEX('FD inverse'!$A$23:$BH$23,1,'FD mesh'!$B$15+1)*Setup!$B$22</f>
        <v>17.8372147629709</v>
      </c>
      <c r="Z221" s="0" t="n">
        <f aca="false">SUMPRODUCT('FD inverse'!$A$24:$BH$24,'FD mesh'!$B$84:$BI$84,$E220:$BL220)+'FD inverse'!$A$24*$C221/Setup!$B$17+INDEX('FD inverse'!$A$24:$BH$24,1,'FD mesh'!$B$15+1)*Setup!$B$22</f>
        <v>17.4895961530043</v>
      </c>
      <c r="AA221" s="0" t="n">
        <f aca="false">SUMPRODUCT('FD inverse'!$A$25:$BH$25,'FD mesh'!$B$84:$BI$84,$E220:$BL220)+'FD inverse'!$A$25*$C221/Setup!$B$17+INDEX('FD inverse'!$A$25:$BH$25,1,'FD mesh'!$B$15+1)*Setup!$B$22</f>
        <v>17.1467412848842</v>
      </c>
      <c r="AB221" s="0" t="n">
        <f aca="false">SUMPRODUCT('FD inverse'!$A$26:$BH$26,'FD mesh'!$B$84:$BI$84,$E220:$BL220)+'FD inverse'!$A$26*$C221/Setup!$B$17+INDEX('FD inverse'!$A$26:$BH$26,1,'FD mesh'!$B$15+1)*Setup!$B$22</f>
        <v>16.8080359639164</v>
      </c>
      <c r="AC221" s="0" t="n">
        <f aca="false">SUMPRODUCT('FD inverse'!$A$27:$BH$27,'FD mesh'!$B$84:$BI$84,$E220:$BL220)+'FD inverse'!$A$27*$C221/Setup!$B$17+INDEX('FD inverse'!$A$27:$BH$27,1,'FD mesh'!$B$15+1)*Setup!$B$22</f>
        <v>16.4728596082648</v>
      </c>
      <c r="AD221" s="0" t="n">
        <f aca="false">SUMPRODUCT('FD inverse'!$A$28:$BH$28,'FD mesh'!$B$84:$BI$84,$E220:$BL220)+'FD inverse'!$A$28*$C221/Setup!$B$17+INDEX('FD inverse'!$A$28:$BH$28,1,'FD mesh'!$B$15+1)*Setup!$B$22</f>
        <v>16.1405864429951</v>
      </c>
      <c r="AE221" s="0" t="n">
        <f aca="false">SUMPRODUCT('FD inverse'!$A$29:$BH$29,'FD mesh'!$B$84:$BI$84,$E220:$BL220)+'FD inverse'!$A$29*$C221/Setup!$B$17+INDEX('FD inverse'!$A$29:$BH$29,1,'FD mesh'!$B$15+1)*Setup!$B$22</f>
        <v>15.8105866263889</v>
      </c>
      <c r="AF221" s="0" t="n">
        <f aca="false">SUMPRODUCT('FD inverse'!$A$30:$BH$30,'FD mesh'!$B$84:$BI$84,$E220:$BL220)+'FD inverse'!$A$30*$C221/Setup!$B$17+INDEX('FD inverse'!$A$30:$BH$30,1,'FD mesh'!$B$15+1)*Setup!$B$22</f>
        <v>15.4822273208709</v>
      </c>
      <c r="AG221" s="0" t="n">
        <f aca="false">SUMPRODUCT('FD inverse'!$A$31:$BH$31,'FD mesh'!$B$84:$BI$84,$E220:$BL220)+'FD inverse'!$A$31*$C221/Setup!$B$17+INDEX('FD inverse'!$A$31:$BH$31,1,'FD mesh'!$B$15+1)*Setup!$B$22</f>
        <v>15.1548737209587</v>
      </c>
      <c r="AH221" s="0" t="n">
        <f aca="false">SUMPRODUCT('FD inverse'!$A$32:$BH$32,'FD mesh'!$B$84:$BI$84,$E220:$BL220)+'FD inverse'!$A$32*$C221/Setup!$B$17+INDEX('FD inverse'!$A$32:$BH$32,1,'FD mesh'!$B$15+1)*Setup!$B$22</f>
        <v>15.1414021404972</v>
      </c>
      <c r="AI221" s="0" t="n">
        <f aca="false">SUMPRODUCT('FD inverse'!$A$33:$BH$33,'FD mesh'!$B$84:$BI$84,$E220:$BL220)+'FD inverse'!$A$33*$C221/Setup!$B$17+INDEX('FD inverse'!$A$33:$BH$33,1,'FD mesh'!$B$15+1)*Setup!$B$22</f>
        <v>15.1285208215503</v>
      </c>
      <c r="AJ221" s="0" t="n">
        <f aca="false">SUMPRODUCT('FD inverse'!$A$34:$BH$34,'FD mesh'!$B$84:$BI$84,$E220:$BL220)+'FD inverse'!$A$34*$C221/Setup!$B$17+INDEX('FD inverse'!$A$34:$BH$34,1,'FD mesh'!$B$15+1)*Setup!$B$22</f>
        <v>15.1161838157668</v>
      </c>
      <c r="AK221" s="0" t="n">
        <f aca="false">SUMPRODUCT('FD inverse'!$A$35:$BH$35,'FD mesh'!$B$84:$BI$84,$E220:$BL220)+'FD inverse'!$A$35*$C221/Setup!$B$17+INDEX('FD inverse'!$A$35:$BH$35,1,'FD mesh'!$B$15+1)*Setup!$B$22</f>
        <v>15.1043453907576</v>
      </c>
      <c r="AL221" s="0" t="n">
        <f aca="false">SUMPRODUCT('FD inverse'!$A$36:$BH$36,'FD mesh'!$B$84:$BI$84,$E220:$BL220)+'FD inverse'!$A$36*$C221/Setup!$B$17+INDEX('FD inverse'!$A$36:$BH$36,1,'FD mesh'!$B$15+1)*Setup!$B$22</f>
        <v>15.0929600889002</v>
      </c>
      <c r="AM221" s="0" t="n">
        <f aca="false">SUMPRODUCT('FD inverse'!$A$37:$BH$37,'FD mesh'!$B$84:$BI$84,$E220:$BL220)+'FD inverse'!$A$37*$C221/Setup!$B$17+INDEX('FD inverse'!$A$37:$BH$37,1,'FD mesh'!$B$15+1)*Setup!$B$22</f>
        <v>15.0819827653614</v>
      </c>
      <c r="AN221" s="0" t="n">
        <f aca="false">SUMPRODUCT('FD inverse'!$A$38:$BH$38,'FD mesh'!$B$84:$BI$84,$E220:$BL220)+'FD inverse'!$A$38*$C221/Setup!$B$17+INDEX('FD inverse'!$A$38:$BH$38,1,'FD mesh'!$B$15+1)*Setup!$B$22</f>
        <v>15.0713686076069</v>
      </c>
      <c r="AO221" s="0" t="n">
        <f aca="false">SUMPRODUCT('FD inverse'!$A$39:$BH$39,'FD mesh'!$B$84:$BI$84,$E220:$BL220)+'FD inverse'!$A$39*$C221/Setup!$B$17+INDEX('FD inverse'!$A$39:$BH$39,1,'FD mesh'!$B$15+1)*Setup!$B$22</f>
        <v>15.0610731385583</v>
      </c>
      <c r="AP221" s="0" t="n">
        <f aca="false">SUMPRODUCT('FD inverse'!$A$40:$BH$40,'FD mesh'!$B$84:$BI$84,$E220:$BL220)+'FD inverse'!$A$40*$C221/Setup!$B$17+INDEX('FD inverse'!$A$40:$BH$40,1,'FD mesh'!$B$15+1)*Setup!$B$22</f>
        <v>15.0510522054427</v>
      </c>
      <c r="AQ221" s="0" t="n">
        <f aca="false">SUMPRODUCT('FD inverse'!$A$41:$BH$41,'FD mesh'!$B$84:$BI$84,$E220:$BL220)+'FD inverse'!$A$41*$C221/Setup!$B$17+INDEX('FD inverse'!$A$41:$BH$41,1,'FD mesh'!$B$15+1)*Setup!$B$22</f>
        <v>15.0412619562842</v>
      </c>
      <c r="AR221" s="0" t="n">
        <f aca="false">SUMPRODUCT('FD inverse'!$A$42:$BH$42,'FD mesh'!$B$84:$BI$84,$E220:$BL220)+'FD inverse'!$A$42*$C221/Setup!$B$17+INDEX('FD inverse'!$A$42:$BH$42,1,'FD mesh'!$B$15+1)*Setup!$B$22</f>
        <v>15.0316588058916</v>
      </c>
      <c r="AS221" s="0" t="n">
        <f aca="false">SUMPRODUCT('FD inverse'!$A$43:$BH$43,'FD mesh'!$B$84:$BI$84,$E220:$BL220)+'FD inverse'!$A$43*$C221/Setup!$B$17+INDEX('FD inverse'!$A$43:$BH$43,1,'FD mesh'!$B$15+1)*Setup!$B$22</f>
        <v>0</v>
      </c>
      <c r="AT221" s="0" t="n">
        <f aca="false">SUMPRODUCT('FD inverse'!$A$44:$BH$44,'FD mesh'!$B$84:$BI$84,$E220:$BL220)+'FD inverse'!$A$44*$C221/Setup!$B$17+INDEX('FD inverse'!$A$44:$BH$44,1,'FD mesh'!$B$15+1)*Setup!$B$22</f>
        <v>0</v>
      </c>
      <c r="AU221" s="0" t="n">
        <f aca="false">SUMPRODUCT('FD inverse'!$A$45:$BH$45,'FD mesh'!$B$84:$BI$84,$E220:$BL220)+'FD inverse'!$A$45*$C221/Setup!$B$17+INDEX('FD inverse'!$A$45:$BH$45,1,'FD mesh'!$B$15+1)*Setup!$B$22</f>
        <v>0</v>
      </c>
      <c r="AV221" s="0" t="n">
        <f aca="false">SUMPRODUCT('FD inverse'!$A$46:$BH$46,'FD mesh'!$B$84:$BI$84,$E220:$BL220)+'FD inverse'!$A$46*$C221/Setup!$B$17+INDEX('FD inverse'!$A$46:$BH$46,1,'FD mesh'!$B$15+1)*Setup!$B$22</f>
        <v>0</v>
      </c>
      <c r="AW221" s="0" t="n">
        <f aca="false">SUMPRODUCT('FD inverse'!$A$47:$BH$47,'FD mesh'!$B$84:$BI$84,$E220:$BL220)+'FD inverse'!$A$47*$C221/Setup!$B$17+INDEX('FD inverse'!$A$47:$BH$47,1,'FD mesh'!$B$15+1)*Setup!$B$22</f>
        <v>0</v>
      </c>
      <c r="AX221" s="0" t="n">
        <f aca="false">SUMPRODUCT('FD inverse'!$A$48:$BH$48,'FD mesh'!$B$84:$BI$84,$E220:$BL220)+'FD inverse'!$A$48*$C221/Setup!$B$17+INDEX('FD inverse'!$A$48:$BH$48,1,'FD mesh'!$B$15+1)*Setup!$B$22</f>
        <v>0</v>
      </c>
      <c r="AY221" s="0" t="n">
        <f aca="false">SUMPRODUCT('FD inverse'!$A$49:$BH$49,'FD mesh'!$B$84:$BI$84,$E220:$BL220)+'FD inverse'!$A$49*$C221/Setup!$B$17+INDEX('FD inverse'!$A$49:$BH$49,1,'FD mesh'!$B$15+1)*Setup!$B$22</f>
        <v>0</v>
      </c>
      <c r="AZ221" s="0" t="n">
        <f aca="false">SUMPRODUCT('FD inverse'!$A$50:$BH$50,'FD mesh'!$B$84:$BI$84,$E220:$BL220)+'FD inverse'!$A$50*$C221/Setup!$B$17+INDEX('FD inverse'!$A$50:$BH$50,1,'FD mesh'!$B$15+1)*Setup!$B$22</f>
        <v>0</v>
      </c>
      <c r="BA221" s="0" t="n">
        <f aca="false">SUMPRODUCT('FD inverse'!$A$51:$BH$51,'FD mesh'!$B$84:$BI$84,$E220:$BL220)+'FD inverse'!$A$51*$C221/Setup!$B$17+INDEX('FD inverse'!$A$51:$BH$51,1,'FD mesh'!$B$15+1)*Setup!$B$22</f>
        <v>0</v>
      </c>
      <c r="BB221" s="0" t="n">
        <f aca="false">SUMPRODUCT('FD inverse'!$A$52:$BH$52,'FD mesh'!$B$84:$BI$84,$E220:$BL220)+'FD inverse'!$A$52*$C221/Setup!$B$17+INDEX('FD inverse'!$A$52:$BH$52,1,'FD mesh'!$B$15+1)*Setup!$B$22</f>
        <v>0</v>
      </c>
      <c r="BC221" s="0" t="n">
        <f aca="false">SUMPRODUCT('FD inverse'!$A$53:$BH$53,'FD mesh'!$B$84:$BI$84,$E220:$BL220)+'FD inverse'!$A$53*$C221/Setup!$B$17+INDEX('FD inverse'!$A$53:$BH$53,1,'FD mesh'!$B$15+1)*Setup!$B$22</f>
        <v>0</v>
      </c>
      <c r="BD221" s="0" t="n">
        <f aca="false">SUMPRODUCT('FD inverse'!$A$54:$BH$54,'FD mesh'!$B$84:$BI$84,$E220:$BL220)+'FD inverse'!$A$54*$C221/Setup!$B$17+INDEX('FD inverse'!$A$54:$BH$54,1,'FD mesh'!$B$15+1)*Setup!$B$22</f>
        <v>0</v>
      </c>
      <c r="BE221" s="0" t="n">
        <f aca="false">SUMPRODUCT('FD inverse'!$A$55:$BH$55,'FD mesh'!$B$84:$BI$84,$E220:$BL220)+'FD inverse'!$A$55*$C221/Setup!$B$17+INDEX('FD inverse'!$A$55:$BH$55,1,'FD mesh'!$B$15+1)*Setup!$B$22</f>
        <v>0</v>
      </c>
      <c r="BF221" s="0" t="n">
        <f aca="false">SUMPRODUCT('FD inverse'!$A$56:$BH$56,'FD mesh'!$B$84:$BI$84,$E220:$BL220)+'FD inverse'!$A$56*$C221/Setup!$B$17+INDEX('FD inverse'!$A$56:$BH$56,1,'FD mesh'!$B$15+1)*Setup!$B$22</f>
        <v>0</v>
      </c>
      <c r="BG221" s="0" t="n">
        <f aca="false">SUMPRODUCT('FD inverse'!$A$57:$BH$57,'FD mesh'!$B$84:$BI$84,$E220:$BL220)+'FD inverse'!$A$57*$C221/Setup!$B$17+INDEX('FD inverse'!$A$57:$BH$57,1,'FD mesh'!$B$15+1)*Setup!$B$22</f>
        <v>0</v>
      </c>
      <c r="BH221" s="0" t="n">
        <f aca="false">SUMPRODUCT('FD inverse'!$A$58:$BH$58,'FD mesh'!$B$84:$BI$84,$E220:$BL220)+'FD inverse'!$A$58*$C221/Setup!$B$17+INDEX('FD inverse'!$A$58:$BH$58,1,'FD mesh'!$B$15+1)*Setup!$B$22</f>
        <v>0</v>
      </c>
      <c r="BI221" s="0" t="n">
        <f aca="false">SUMPRODUCT('FD inverse'!$A$59:$BH$59,'FD mesh'!$B$84:$BI$84,$E220:$BL220)+'FD inverse'!$A$59*$C221/Setup!$B$17+INDEX('FD inverse'!$A$59:$BH$59,1,'FD mesh'!$B$15+1)*Setup!$B$22</f>
        <v>0</v>
      </c>
      <c r="BJ221" s="0" t="n">
        <f aca="false">SUMPRODUCT('FD inverse'!$A$60:$BH$60,'FD mesh'!$B$84:$BI$84,$E220:$BL220)+'FD inverse'!$A$60*$C221/Setup!$B$17+INDEX('FD inverse'!$A$60:$BH$60,1,'FD mesh'!$B$15+1)*Setup!$B$22</f>
        <v>0</v>
      </c>
      <c r="BK221" s="0" t="n">
        <f aca="false">SUMPRODUCT('FD inverse'!$A$61:$BH$61,'FD mesh'!$B$84:$BI$84,$E220:$BL220)+'FD inverse'!$A$61*$C221/Setup!$B$17+INDEX('FD inverse'!$A$61:$BH$61,1,'FD mesh'!$B$15+1)*Setup!$B$22</f>
        <v>0</v>
      </c>
      <c r="BL221" s="0" t="n">
        <f aca="false">SUMPRODUCT('FD inverse'!$A$62:$BH$62,'FD mesh'!$B$84:$BI$84,$E220:$BL220)+'FD inverse'!$A$62*$C221/Setup!$B$17+INDEX('FD inverse'!$A$62:$BH$62,1,'FD mesh'!$B$15+1)*Setup!$B$22</f>
        <v>0</v>
      </c>
    </row>
    <row r="222" customFormat="false" ht="15" hidden="false" customHeight="false" outlineLevel="0" collapsed="false">
      <c r="A222" s="0" t="n">
        <v>217</v>
      </c>
      <c r="B222" s="0" t="n">
        <f aca="false">A222*Setup!$B$11/3600</f>
        <v>18.0833333333333</v>
      </c>
      <c r="C222" s="0" t="n">
        <f aca="false">Setup!$B$7+Setup!$B$8*COS(2*PI()*(B222-Setup!$B$9)/24)</f>
        <v>27.4196474826918</v>
      </c>
      <c r="D222" s="0" t="n">
        <f aca="false">(C222-E222)/Setup!$B$17</f>
        <v>20.3757080849625</v>
      </c>
      <c r="E222" s="0" t="n">
        <f aca="false">SUMPRODUCT('FD inverse'!$A$3:$BH$3,'FD mesh'!$B$84:$BI$84,$E221:$BL221)+'FD inverse'!$A$3*$C222/Setup!$B$17+INDEX('FD inverse'!$A$3:$BH$3,1,'FD mesh'!$B$15+1)*Setup!$B$22</f>
        <v>24.7708054316467</v>
      </c>
      <c r="F222" s="0" t="n">
        <f aca="false">SUMPRODUCT('FD inverse'!$A$4:$BH$4,'FD mesh'!$B$84:$BI$84,$E221:$BL221)+'FD inverse'!$A$4*$C222/Setup!$B$17+INDEX('FD inverse'!$A$4:$BH$4,1,'FD mesh'!$B$15+1)*Setup!$B$22</f>
        <v>24.1616819498809</v>
      </c>
      <c r="G222" s="0" t="n">
        <f aca="false">SUMPRODUCT('FD inverse'!$A$5:$BH$5,'FD mesh'!$B$84:$BI$84,$E221:$BL221)+'FD inverse'!$A$5*$C222/Setup!$B$17+INDEX('FD inverse'!$A$5:$BH$5,1,'FD mesh'!$B$15+1)*Setup!$B$22</f>
        <v>23.5502242852066</v>
      </c>
      <c r="H222" s="0" t="n">
        <f aca="false">SUMPRODUCT('FD inverse'!$A$6:$BH$6,'FD mesh'!$B$84:$BI$84,$E221:$BL221)+'FD inverse'!$A$6*$C222/Setup!$B$17+INDEX('FD inverse'!$A$6:$BH$6,1,'FD mesh'!$B$15+1)*Setup!$B$22</f>
        <v>21.4966489795383</v>
      </c>
      <c r="I222" s="0" t="n">
        <f aca="false">SUMPRODUCT('FD inverse'!$A$7:$BH$7,'FD mesh'!$B$84:$BI$84,$E221:$BL221)+'FD inverse'!$A$7*$C222/Setup!$B$17+INDEX('FD inverse'!$A$7:$BH$7,1,'FD mesh'!$B$15+1)*Setup!$B$22</f>
        <v>21.3216839917316</v>
      </c>
      <c r="J222" s="0" t="n">
        <f aca="false">SUMPRODUCT('FD inverse'!$A$8:$BH$8,'FD mesh'!$B$84:$BI$84,$E221:$BL221)+'FD inverse'!$A$8*$C222/Setup!$B$17+INDEX('FD inverse'!$A$8:$BH$8,1,'FD mesh'!$B$15+1)*Setup!$B$22</f>
        <v>21.1613043318572</v>
      </c>
      <c r="K222" s="0" t="n">
        <f aca="false">SUMPRODUCT('FD inverse'!$A$9:$BH$9,'FD mesh'!$B$84:$BI$84,$E221:$BL221)+'FD inverse'!$A$9*$C222/Setup!$B$17+INDEX('FD inverse'!$A$9:$BH$9,1,'FD mesh'!$B$15+1)*Setup!$B$22</f>
        <v>21.0164109697712</v>
      </c>
      <c r="L222" s="0" t="n">
        <f aca="false">SUMPRODUCT('FD inverse'!$A$10:$BH$10,'FD mesh'!$B$84:$BI$84,$E221:$BL221)+'FD inverse'!$A$10*$C222/Setup!$B$17+INDEX('FD inverse'!$A$10:$BH$10,1,'FD mesh'!$B$15+1)*Setup!$B$22</f>
        <v>20.8877666650398</v>
      </c>
      <c r="M222" s="0" t="n">
        <f aca="false">SUMPRODUCT('FD inverse'!$A$11:$BH$11,'FD mesh'!$B$84:$BI$84,$E221:$BL221)+'FD inverse'!$A$11*$C222/Setup!$B$17+INDEX('FD inverse'!$A$11:$BH$11,1,'FD mesh'!$B$15+1)*Setup!$B$22</f>
        <v>20.7760063455905</v>
      </c>
      <c r="N222" s="0" t="n">
        <f aca="false">SUMPRODUCT('FD inverse'!$A$12:$BH$12,'FD mesh'!$B$84:$BI$84,$E221:$BL221)+'FD inverse'!$A$12*$C222/Setup!$B$17+INDEX('FD inverse'!$A$12:$BH$12,1,'FD mesh'!$B$15+1)*Setup!$B$22</f>
        <v>20.6816463065325</v>
      </c>
      <c r="O222" s="0" t="n">
        <f aca="false">SUMPRODUCT('FD inverse'!$A$13:$BH$13,'FD mesh'!$B$84:$BI$84,$E221:$BL221)+'FD inverse'!$A$13*$C222/Setup!$B$17+INDEX('FD inverse'!$A$13:$BH$13,1,'FD mesh'!$B$15+1)*Setup!$B$22</f>
        <v>20.6050921545156</v>
      </c>
      <c r="P222" s="0" t="n">
        <f aca="false">SUMPRODUCT('FD inverse'!$A$14:$BH$14,'FD mesh'!$B$84:$BI$84,$E221:$BL221)+'FD inverse'!$A$14*$C222/Setup!$B$17+INDEX('FD inverse'!$A$14:$BH$14,1,'FD mesh'!$B$15+1)*Setup!$B$22</f>
        <v>20.5466454376828</v>
      </c>
      <c r="Q222" s="0" t="n">
        <f aca="false">SUMPRODUCT('FD inverse'!$A$15:$BH$15,'FD mesh'!$B$84:$BI$84,$E221:$BL221)+'FD inverse'!$A$15*$C222/Setup!$B$17+INDEX('FD inverse'!$A$15:$BH$15,1,'FD mesh'!$B$15+1)*Setup!$B$22</f>
        <v>20.5065089145629</v>
      </c>
      <c r="R222" s="0" t="n">
        <f aca="false">SUMPRODUCT('FD inverse'!$A$16:$BH$16,'FD mesh'!$B$84:$BI$84,$E221:$BL221)+'FD inverse'!$A$16*$C222/Setup!$B$17+INDEX('FD inverse'!$A$16:$BH$16,1,'FD mesh'!$B$15+1)*Setup!$B$22</f>
        <v>20.484790427374</v>
      </c>
      <c r="S222" s="0" t="n">
        <f aca="false">SUMPRODUCT('FD inverse'!$A$17:$BH$17,'FD mesh'!$B$84:$BI$84,$E221:$BL221)+'FD inverse'!$A$17*$C222/Setup!$B$17+INDEX('FD inverse'!$A$17:$BH$17,1,'FD mesh'!$B$15+1)*Setup!$B$22</f>
        <v>20.0857589856522</v>
      </c>
      <c r="T222" s="0" t="n">
        <f aca="false">SUMPRODUCT('FD inverse'!$A$18:$BH$18,'FD mesh'!$B$84:$BI$84,$E221:$BL221)+'FD inverse'!$A$18*$C222/Setup!$B$17+INDEX('FD inverse'!$A$18:$BH$18,1,'FD mesh'!$B$15+1)*Setup!$B$22</f>
        <v>19.6954224172288</v>
      </c>
      <c r="U222" s="0" t="n">
        <f aca="false">SUMPRODUCT('FD inverse'!$A$19:$BH$19,'FD mesh'!$B$84:$BI$84,$E221:$BL221)+'FD inverse'!$A$19*$C222/Setup!$B$17+INDEX('FD inverse'!$A$19:$BH$19,1,'FD mesh'!$B$15+1)*Setup!$B$22</f>
        <v>19.3132603571954</v>
      </c>
      <c r="V222" s="0" t="n">
        <f aca="false">SUMPRODUCT('FD inverse'!$A$20:$BH$20,'FD mesh'!$B$84:$BI$84,$E221:$BL221)+'FD inverse'!$A$20*$C222/Setup!$B$17+INDEX('FD inverse'!$A$20:$BH$20,1,'FD mesh'!$B$15+1)*Setup!$B$22</f>
        <v>18.9387342497934</v>
      </c>
      <c r="W222" s="0" t="n">
        <f aca="false">SUMPRODUCT('FD inverse'!$A$21:$BH$21,'FD mesh'!$B$84:$BI$84,$E221:$BL221)+'FD inverse'!$A$21*$C222/Setup!$B$17+INDEX('FD inverse'!$A$21:$BH$21,1,'FD mesh'!$B$15+1)*Setup!$B$22</f>
        <v>18.5712893856868</v>
      </c>
      <c r="X222" s="0" t="n">
        <f aca="false">SUMPRODUCT('FD inverse'!$A$22:$BH$22,'FD mesh'!$B$84:$BI$84,$E221:$BL221)+'FD inverse'!$A$22*$C222/Setup!$B$17+INDEX('FD inverse'!$A$22:$BH$22,1,'FD mesh'!$B$15+1)*Setup!$B$22</f>
        <v>18.2103567908728</v>
      </c>
      <c r="Y222" s="0" t="n">
        <f aca="false">SUMPRODUCT('FD inverse'!$A$23:$BH$23,'FD mesh'!$B$84:$BI$84,$E221:$BL221)+'FD inverse'!$A$23*$C222/Setup!$B$17+INDEX('FD inverse'!$A$23:$BH$23,1,'FD mesh'!$B$15+1)*Setup!$B$22</f>
        <v>17.8553549780116</v>
      </c>
      <c r="Z222" s="0" t="n">
        <f aca="false">SUMPRODUCT('FD inverse'!$A$24:$BH$24,'FD mesh'!$B$84:$BI$84,$E221:$BL221)+'FD inverse'!$A$24*$C222/Setup!$B$17+INDEX('FD inverse'!$A$24:$BH$24,1,'FD mesh'!$B$15+1)*Setup!$B$22</f>
        <v>17.5056915712909</v>
      </c>
      <c r="AA222" s="0" t="n">
        <f aca="false">SUMPRODUCT('FD inverse'!$A$25:$BH$25,'FD mesh'!$B$84:$BI$84,$E221:$BL221)+'FD inverse'!$A$25*$C222/Setup!$B$17+INDEX('FD inverse'!$A$25:$BH$25,1,'FD mesh'!$B$15+1)*Setup!$B$22</f>
        <v>17.1607648162374</v>
      </c>
      <c r="AB222" s="0" t="n">
        <f aca="false">SUMPRODUCT('FD inverse'!$A$26:$BH$26,'FD mesh'!$B$84:$BI$84,$E221:$BL221)+'FD inverse'!$A$26*$C222/Setup!$B$17+INDEX('FD inverse'!$A$26:$BH$26,1,'FD mesh'!$B$15+1)*Setup!$B$22</f>
        <v>16.8199649861251</v>
      </c>
      <c r="AC222" s="0" t="n">
        <f aca="false">SUMPRODUCT('FD inverse'!$A$27:$BH$27,'FD mesh'!$B$84:$BI$84,$E221:$BL221)+'FD inverse'!$A$27*$C222/Setup!$B$17+INDEX('FD inverse'!$A$27:$BH$27,1,'FD mesh'!$B$15+1)*Setup!$B$22</f>
        <v>16.4826756968341</v>
      </c>
      <c r="AD222" s="0" t="n">
        <f aca="false">SUMPRODUCT('FD inverse'!$A$28:$BH$28,'FD mesh'!$B$84:$BI$84,$E221:$BL221)+'FD inverse'!$A$28*$C222/Setup!$B$17+INDEX('FD inverse'!$A$28:$BH$28,1,'FD mesh'!$B$15+1)*Setup!$B$22</f>
        <v>16.1482751421793</v>
      </c>
      <c r="AE222" s="0" t="n">
        <f aca="false">SUMPRODUCT('FD inverse'!$A$29:$BH$29,'FD mesh'!$B$84:$BI$84,$E221:$BL221)+'FD inverse'!$A$29*$C222/Setup!$B$17+INDEX('FD inverse'!$A$29:$BH$29,1,'FD mesh'!$B$15+1)*Setup!$B$22</f>
        <v>15.8161372618558</v>
      </c>
      <c r="AF222" s="0" t="n">
        <f aca="false">SUMPRODUCT('FD inverse'!$A$30:$BH$30,'FD mesh'!$B$84:$BI$84,$E221:$BL221)+'FD inverse'!$A$30*$C222/Setup!$B$17+INDEX('FD inverse'!$A$30:$BH$30,1,'FD mesh'!$B$15+1)*Setup!$B$22</f>
        <v>15.4856328542555</v>
      </c>
      <c r="AG222" s="0" t="n">
        <f aca="false">SUMPRODUCT('FD inverse'!$A$31:$BH$31,'FD mesh'!$B$84:$BI$84,$E221:$BL221)+'FD inverse'!$A$31*$C222/Setup!$B$17+INDEX('FD inverse'!$A$31:$BH$31,1,'FD mesh'!$B$15+1)*Setup!$B$22</f>
        <v>15.1561306464798</v>
      </c>
      <c r="AH222" s="0" t="n">
        <f aca="false">SUMPRODUCT('FD inverse'!$A$32:$BH$32,'FD mesh'!$B$84:$BI$84,$E221:$BL221)+'FD inverse'!$A$32*$C222/Setup!$B$17+INDEX('FD inverse'!$A$32:$BH$32,1,'FD mesh'!$B$15+1)*Setup!$B$22</f>
        <v>15.1425684745334</v>
      </c>
      <c r="AI222" s="0" t="n">
        <f aca="false">SUMPRODUCT('FD inverse'!$A$33:$BH$33,'FD mesh'!$B$84:$BI$84,$E221:$BL221)+'FD inverse'!$A$33*$C222/Setup!$B$17+INDEX('FD inverse'!$A$33:$BH$33,1,'FD mesh'!$B$15+1)*Setup!$B$22</f>
        <v>15.1295967277404</v>
      </c>
      <c r="AJ222" s="0" t="n">
        <f aca="false">SUMPRODUCT('FD inverse'!$A$34:$BH$34,'FD mesh'!$B$84:$BI$84,$E221:$BL221)+'FD inverse'!$A$34*$C222/Setup!$B$17+INDEX('FD inverse'!$A$34:$BH$34,1,'FD mesh'!$B$15+1)*Setup!$B$22</f>
        <v>15.1171696294424</v>
      </c>
      <c r="AK222" s="0" t="n">
        <f aca="false">SUMPRODUCT('FD inverse'!$A$35:$BH$35,'FD mesh'!$B$84:$BI$84,$E221:$BL221)+'FD inverse'!$A$35*$C222/Setup!$B$17+INDEX('FD inverse'!$A$35:$BH$35,1,'FD mesh'!$B$15+1)*Setup!$B$22</f>
        <v>15.1052415727334</v>
      </c>
      <c r="AL222" s="0" t="n">
        <f aca="false">SUMPRODUCT('FD inverse'!$A$36:$BH$36,'FD mesh'!$B$84:$BI$84,$E221:$BL221)+'FD inverse'!$A$36*$C222/Setup!$B$17+INDEX('FD inverse'!$A$36:$BH$36,1,'FD mesh'!$B$15+1)*Setup!$B$22</f>
        <v>15.0937671839824</v>
      </c>
      <c r="AM222" s="0" t="n">
        <f aca="false">SUMPRODUCT('FD inverse'!$A$37:$BH$37,'FD mesh'!$B$84:$BI$84,$E221:$BL221)+'FD inverse'!$A$37*$C222/Setup!$B$17+INDEX('FD inverse'!$A$37:$BH$37,1,'FD mesh'!$B$15+1)*Setup!$B$22</f>
        <v>15.0827013653521</v>
      </c>
      <c r="AN222" s="0" t="n">
        <f aca="false">SUMPRODUCT('FD inverse'!$A$38:$BH$38,'FD mesh'!$B$84:$BI$84,$E221:$BL221)+'FD inverse'!$A$38*$C222/Setup!$B$17+INDEX('FD inverse'!$A$38:$BH$38,1,'FD mesh'!$B$15+1)*Setup!$B$22</f>
        <v>15.0719993185886</v>
      </c>
      <c r="AO222" s="0" t="n">
        <f aca="false">SUMPRODUCT('FD inverse'!$A$39:$BH$39,'FD mesh'!$B$84:$BI$84,$E221:$BL221)+'FD inverse'!$A$39*$C222/Setup!$B$17+INDEX('FD inverse'!$A$39:$BH$39,1,'FD mesh'!$B$15+1)*Setup!$B$22</f>
        <v>15.0616165522515</v>
      </c>
      <c r="AP222" s="0" t="n">
        <f aca="false">SUMPRODUCT('FD inverse'!$A$40:$BH$40,'FD mesh'!$B$84:$BI$84,$E221:$BL221)+'FD inverse'!$A$40*$C222/Setup!$B$17+INDEX('FD inverse'!$A$40:$BH$40,1,'FD mesh'!$B$15+1)*Setup!$B$22</f>
        <v>15.0515088744423</v>
      </c>
      <c r="AQ222" s="0" t="n">
        <f aca="false">SUMPRODUCT('FD inverse'!$A$41:$BH$41,'FD mesh'!$B$84:$BI$84,$E221:$BL221)+'FD inverse'!$A$41*$C222/Setup!$B$17+INDEX('FD inverse'!$A$41:$BH$41,1,'FD mesh'!$B$15+1)*Setup!$B$22</f>
        <v>15.0416323729994</v>
      </c>
      <c r="AR222" s="0" t="n">
        <f aca="false">SUMPRODUCT('FD inverse'!$A$42:$BH$42,'FD mesh'!$B$84:$BI$84,$E221:$BL221)+'FD inverse'!$A$42*$C222/Setup!$B$17+INDEX('FD inverse'!$A$42:$BH$42,1,'FD mesh'!$B$15+1)*Setup!$B$22</f>
        <v>15.0319433850296</v>
      </c>
      <c r="AS222" s="0" t="n">
        <f aca="false">SUMPRODUCT('FD inverse'!$A$43:$BH$43,'FD mesh'!$B$84:$BI$84,$E221:$BL221)+'FD inverse'!$A$43*$C222/Setup!$B$17+INDEX('FD inverse'!$A$43:$BH$43,1,'FD mesh'!$B$15+1)*Setup!$B$22</f>
        <v>0</v>
      </c>
      <c r="AT222" s="0" t="n">
        <f aca="false">SUMPRODUCT('FD inverse'!$A$44:$BH$44,'FD mesh'!$B$84:$BI$84,$E221:$BL221)+'FD inverse'!$A$44*$C222/Setup!$B$17+INDEX('FD inverse'!$A$44:$BH$44,1,'FD mesh'!$B$15+1)*Setup!$B$22</f>
        <v>0</v>
      </c>
      <c r="AU222" s="0" t="n">
        <f aca="false">SUMPRODUCT('FD inverse'!$A$45:$BH$45,'FD mesh'!$B$84:$BI$84,$E221:$BL221)+'FD inverse'!$A$45*$C222/Setup!$B$17+INDEX('FD inverse'!$A$45:$BH$45,1,'FD mesh'!$B$15+1)*Setup!$B$22</f>
        <v>0</v>
      </c>
      <c r="AV222" s="0" t="n">
        <f aca="false">SUMPRODUCT('FD inverse'!$A$46:$BH$46,'FD mesh'!$B$84:$BI$84,$E221:$BL221)+'FD inverse'!$A$46*$C222/Setup!$B$17+INDEX('FD inverse'!$A$46:$BH$46,1,'FD mesh'!$B$15+1)*Setup!$B$22</f>
        <v>0</v>
      </c>
      <c r="AW222" s="0" t="n">
        <f aca="false">SUMPRODUCT('FD inverse'!$A$47:$BH$47,'FD mesh'!$B$84:$BI$84,$E221:$BL221)+'FD inverse'!$A$47*$C222/Setup!$B$17+INDEX('FD inverse'!$A$47:$BH$47,1,'FD mesh'!$B$15+1)*Setup!$B$22</f>
        <v>0</v>
      </c>
      <c r="AX222" s="0" t="n">
        <f aca="false">SUMPRODUCT('FD inverse'!$A$48:$BH$48,'FD mesh'!$B$84:$BI$84,$E221:$BL221)+'FD inverse'!$A$48*$C222/Setup!$B$17+INDEX('FD inverse'!$A$48:$BH$48,1,'FD mesh'!$B$15+1)*Setup!$B$22</f>
        <v>0</v>
      </c>
      <c r="AY222" s="0" t="n">
        <f aca="false">SUMPRODUCT('FD inverse'!$A$49:$BH$49,'FD mesh'!$B$84:$BI$84,$E221:$BL221)+'FD inverse'!$A$49*$C222/Setup!$B$17+INDEX('FD inverse'!$A$49:$BH$49,1,'FD mesh'!$B$15+1)*Setup!$B$22</f>
        <v>0</v>
      </c>
      <c r="AZ222" s="0" t="n">
        <f aca="false">SUMPRODUCT('FD inverse'!$A$50:$BH$50,'FD mesh'!$B$84:$BI$84,$E221:$BL221)+'FD inverse'!$A$50*$C222/Setup!$B$17+INDEX('FD inverse'!$A$50:$BH$50,1,'FD mesh'!$B$15+1)*Setup!$B$22</f>
        <v>0</v>
      </c>
      <c r="BA222" s="0" t="n">
        <f aca="false">SUMPRODUCT('FD inverse'!$A$51:$BH$51,'FD mesh'!$B$84:$BI$84,$E221:$BL221)+'FD inverse'!$A$51*$C222/Setup!$B$17+INDEX('FD inverse'!$A$51:$BH$51,1,'FD mesh'!$B$15+1)*Setup!$B$22</f>
        <v>0</v>
      </c>
      <c r="BB222" s="0" t="n">
        <f aca="false">SUMPRODUCT('FD inverse'!$A$52:$BH$52,'FD mesh'!$B$84:$BI$84,$E221:$BL221)+'FD inverse'!$A$52*$C222/Setup!$B$17+INDEX('FD inverse'!$A$52:$BH$52,1,'FD mesh'!$B$15+1)*Setup!$B$22</f>
        <v>0</v>
      </c>
      <c r="BC222" s="0" t="n">
        <f aca="false">SUMPRODUCT('FD inverse'!$A$53:$BH$53,'FD mesh'!$B$84:$BI$84,$E221:$BL221)+'FD inverse'!$A$53*$C222/Setup!$B$17+INDEX('FD inverse'!$A$53:$BH$53,1,'FD mesh'!$B$15+1)*Setup!$B$22</f>
        <v>0</v>
      </c>
      <c r="BD222" s="0" t="n">
        <f aca="false">SUMPRODUCT('FD inverse'!$A$54:$BH$54,'FD mesh'!$B$84:$BI$84,$E221:$BL221)+'FD inverse'!$A$54*$C222/Setup!$B$17+INDEX('FD inverse'!$A$54:$BH$54,1,'FD mesh'!$B$15+1)*Setup!$B$22</f>
        <v>0</v>
      </c>
      <c r="BE222" s="0" t="n">
        <f aca="false">SUMPRODUCT('FD inverse'!$A$55:$BH$55,'FD mesh'!$B$84:$BI$84,$E221:$BL221)+'FD inverse'!$A$55*$C222/Setup!$B$17+INDEX('FD inverse'!$A$55:$BH$55,1,'FD mesh'!$B$15+1)*Setup!$B$22</f>
        <v>0</v>
      </c>
      <c r="BF222" s="0" t="n">
        <f aca="false">SUMPRODUCT('FD inverse'!$A$56:$BH$56,'FD mesh'!$B$84:$BI$84,$E221:$BL221)+'FD inverse'!$A$56*$C222/Setup!$B$17+INDEX('FD inverse'!$A$56:$BH$56,1,'FD mesh'!$B$15+1)*Setup!$B$22</f>
        <v>0</v>
      </c>
      <c r="BG222" s="0" t="n">
        <f aca="false">SUMPRODUCT('FD inverse'!$A$57:$BH$57,'FD mesh'!$B$84:$BI$84,$E221:$BL221)+'FD inverse'!$A$57*$C222/Setup!$B$17+INDEX('FD inverse'!$A$57:$BH$57,1,'FD mesh'!$B$15+1)*Setup!$B$22</f>
        <v>0</v>
      </c>
      <c r="BH222" s="0" t="n">
        <f aca="false">SUMPRODUCT('FD inverse'!$A$58:$BH$58,'FD mesh'!$B$84:$BI$84,$E221:$BL221)+'FD inverse'!$A$58*$C222/Setup!$B$17+INDEX('FD inverse'!$A$58:$BH$58,1,'FD mesh'!$B$15+1)*Setup!$B$22</f>
        <v>0</v>
      </c>
      <c r="BI222" s="0" t="n">
        <f aca="false">SUMPRODUCT('FD inverse'!$A$59:$BH$59,'FD mesh'!$B$84:$BI$84,$E221:$BL221)+'FD inverse'!$A$59*$C222/Setup!$B$17+INDEX('FD inverse'!$A$59:$BH$59,1,'FD mesh'!$B$15+1)*Setup!$B$22</f>
        <v>0</v>
      </c>
      <c r="BJ222" s="0" t="n">
        <f aca="false">SUMPRODUCT('FD inverse'!$A$60:$BH$60,'FD mesh'!$B$84:$BI$84,$E221:$BL221)+'FD inverse'!$A$60*$C222/Setup!$B$17+INDEX('FD inverse'!$A$60:$BH$60,1,'FD mesh'!$B$15+1)*Setup!$B$22</f>
        <v>0</v>
      </c>
      <c r="BK222" s="0" t="n">
        <f aca="false">SUMPRODUCT('FD inverse'!$A$61:$BH$61,'FD mesh'!$B$84:$BI$84,$E221:$BL221)+'FD inverse'!$A$61*$C222/Setup!$B$17+INDEX('FD inverse'!$A$61:$BH$61,1,'FD mesh'!$B$15+1)*Setup!$B$22</f>
        <v>0</v>
      </c>
      <c r="BL222" s="0" t="n">
        <f aca="false">SUMPRODUCT('FD inverse'!$A$62:$BH$62,'FD mesh'!$B$84:$BI$84,$E221:$BL221)+'FD inverse'!$A$62*$C222/Setup!$B$17+INDEX('FD inverse'!$A$62:$BH$62,1,'FD mesh'!$B$15+1)*Setup!$B$22</f>
        <v>0</v>
      </c>
    </row>
    <row r="223" customFormat="false" ht="15" hidden="false" customHeight="false" outlineLevel="0" collapsed="false">
      <c r="A223" s="0" t="n">
        <v>218</v>
      </c>
      <c r="B223" s="0" t="n">
        <f aca="false">A223*Setup!$B$11/3600</f>
        <v>18.1666666666667</v>
      </c>
      <c r="C223" s="0" t="n">
        <f aca="false">Setup!$B$7+Setup!$B$8*COS(2*PI()*(B223-Setup!$B$9)/24)</f>
        <v>27.3735657832515</v>
      </c>
      <c r="D223" s="0" t="n">
        <f aca="false">(C223-E223)/Setup!$B$17</f>
        <v>20.1256749623523</v>
      </c>
      <c r="E223" s="0" t="n">
        <f aca="false">SUMPRODUCT('FD inverse'!$A$3:$BH$3,'FD mesh'!$B$84:$BI$84,$E222:$BL222)+'FD inverse'!$A$3*$C223/Setup!$B$17+INDEX('FD inverse'!$A$3:$BH$3,1,'FD mesh'!$B$15+1)*Setup!$B$22</f>
        <v>24.7572280381457</v>
      </c>
      <c r="F223" s="0" t="n">
        <f aca="false">SUMPRODUCT('FD inverse'!$A$4:$BH$4,'FD mesh'!$B$84:$BI$84,$E222:$BL222)+'FD inverse'!$A$4*$C223/Setup!$B$17+INDEX('FD inverse'!$A$4:$BH$4,1,'FD mesh'!$B$15+1)*Setup!$B$22</f>
        <v>24.1553031336825</v>
      </c>
      <c r="G223" s="0" t="n">
        <f aca="false">SUMPRODUCT('FD inverse'!$A$5:$BH$5,'FD mesh'!$B$84:$BI$84,$E222:$BL222)+'FD inverse'!$A$5*$C223/Setup!$B$17+INDEX('FD inverse'!$A$5:$BH$5,1,'FD mesh'!$B$15+1)*Setup!$B$22</f>
        <v>23.5506096457999</v>
      </c>
      <c r="H223" s="0" t="n">
        <f aca="false">SUMPRODUCT('FD inverse'!$A$6:$BH$6,'FD mesh'!$B$84:$BI$84,$E222:$BL222)+'FD inverse'!$A$6*$C223/Setup!$B$17+INDEX('FD inverse'!$A$6:$BH$6,1,'FD mesh'!$B$15+1)*Setup!$B$22</f>
        <v>21.5191205186136</v>
      </c>
      <c r="I223" s="0" t="n">
        <f aca="false">SUMPRODUCT('FD inverse'!$A$7:$BH$7,'FD mesh'!$B$84:$BI$84,$E222:$BL222)+'FD inverse'!$A$7*$C223/Setup!$B$17+INDEX('FD inverse'!$A$7:$BH$7,1,'FD mesh'!$B$15+1)*Setup!$B$22</f>
        <v>21.3459714923361</v>
      </c>
      <c r="J223" s="0" t="n">
        <f aca="false">SUMPRODUCT('FD inverse'!$A$8:$BH$8,'FD mesh'!$B$84:$BI$84,$E222:$BL222)+'FD inverse'!$A$8*$C223/Setup!$B$17+INDEX('FD inverse'!$A$8:$BH$8,1,'FD mesh'!$B$15+1)*Setup!$B$22</f>
        <v>21.1871513749699</v>
      </c>
      <c r="K223" s="0" t="n">
        <f aca="false">SUMPRODUCT('FD inverse'!$A$9:$BH$9,'FD mesh'!$B$84:$BI$84,$E222:$BL222)+'FD inverse'!$A$9*$C223/Setup!$B$17+INDEX('FD inverse'!$A$9:$BH$9,1,'FD mesh'!$B$15+1)*Setup!$B$22</f>
        <v>21.0435802505905</v>
      </c>
      <c r="L223" s="0" t="n">
        <f aca="false">SUMPRODUCT('FD inverse'!$A$10:$BH$10,'FD mesh'!$B$84:$BI$84,$E222:$BL222)+'FD inverse'!$A$10*$C223/Setup!$B$17+INDEX('FD inverse'!$A$10:$BH$10,1,'FD mesh'!$B$15+1)*Setup!$B$22</f>
        <v>20.9160382004408</v>
      </c>
      <c r="M223" s="0" t="n">
        <f aca="false">SUMPRODUCT('FD inverse'!$A$11:$BH$11,'FD mesh'!$B$84:$BI$84,$E222:$BL222)+'FD inverse'!$A$11*$C223/Setup!$B$17+INDEX('FD inverse'!$A$11:$BH$11,1,'FD mesh'!$B$15+1)*Setup!$B$22</f>
        <v>20.8051755222091</v>
      </c>
      <c r="N223" s="0" t="n">
        <f aca="false">SUMPRODUCT('FD inverse'!$A$12:$BH$12,'FD mesh'!$B$84:$BI$84,$E222:$BL222)+'FD inverse'!$A$12*$C223/Setup!$B$17+INDEX('FD inverse'!$A$12:$BH$12,1,'FD mesh'!$B$15+1)*Setup!$B$22</f>
        <v>20.7115217977348</v>
      </c>
      <c r="O223" s="0" t="n">
        <f aca="false">SUMPRODUCT('FD inverse'!$A$13:$BH$13,'FD mesh'!$B$84:$BI$84,$E222:$BL222)+'FD inverse'!$A$13*$C223/Setup!$B$17+INDEX('FD inverse'!$A$13:$BH$13,1,'FD mesh'!$B$15+1)*Setup!$B$22</f>
        <v>20.6354937317868</v>
      </c>
      <c r="P223" s="0" t="n">
        <f aca="false">SUMPRODUCT('FD inverse'!$A$14:$BH$14,'FD mesh'!$B$84:$BI$84,$E222:$BL222)+'FD inverse'!$A$14*$C223/Setup!$B$17+INDEX('FD inverse'!$A$14:$BH$14,1,'FD mesh'!$B$15+1)*Setup!$B$22</f>
        <v>20.5774016996272</v>
      </c>
      <c r="Q223" s="0" t="n">
        <f aca="false">SUMPRODUCT('FD inverse'!$A$15:$BH$15,'FD mesh'!$B$84:$BI$84,$E222:$BL222)+'FD inverse'!$A$15*$C223/Setup!$B$17+INDEX('FD inverse'!$A$15:$BH$15,1,'FD mesh'!$B$15+1)*Setup!$B$22</f>
        <v>20.5374549547504</v>
      </c>
      <c r="R223" s="0" t="n">
        <f aca="false">SUMPRODUCT('FD inverse'!$A$16:$BH$16,'FD mesh'!$B$84:$BI$84,$E222:$BL222)+'FD inverse'!$A$16*$C223/Setup!$B$17+INDEX('FD inverse'!$A$16:$BH$16,1,'FD mesh'!$B$15+1)*Setup!$B$22</f>
        <v>20.5157654607216</v>
      </c>
      <c r="S223" s="0" t="n">
        <f aca="false">SUMPRODUCT('FD inverse'!$A$17:$BH$17,'FD mesh'!$B$84:$BI$84,$E222:$BL222)+'FD inverse'!$A$17*$C223/Setup!$B$17+INDEX('FD inverse'!$A$17:$BH$17,1,'FD mesh'!$B$15+1)*Setup!$B$22</f>
        <v>20.115062726011</v>
      </c>
      <c r="T223" s="0" t="n">
        <f aca="false">SUMPRODUCT('FD inverse'!$A$18:$BH$18,'FD mesh'!$B$84:$BI$84,$E222:$BL222)+'FD inverse'!$A$18*$C223/Setup!$B$17+INDEX('FD inverse'!$A$18:$BH$18,1,'FD mesh'!$B$15+1)*Setup!$B$22</f>
        <v>19.7229836634631</v>
      </c>
      <c r="U223" s="0" t="n">
        <f aca="false">SUMPRODUCT('FD inverse'!$A$19:$BH$19,'FD mesh'!$B$84:$BI$84,$E222:$BL222)+'FD inverse'!$A$19*$C223/Setup!$B$17+INDEX('FD inverse'!$A$19:$BH$19,1,'FD mesh'!$B$15+1)*Setup!$B$22</f>
        <v>19.3390154819499</v>
      </c>
      <c r="V223" s="0" t="n">
        <f aca="false">SUMPRODUCT('FD inverse'!$A$20:$BH$20,'FD mesh'!$B$84:$BI$84,$E222:$BL222)+'FD inverse'!$A$20*$C223/Setup!$B$17+INDEX('FD inverse'!$A$20:$BH$20,1,'FD mesh'!$B$15+1)*Setup!$B$22</f>
        <v>18.9626266657216</v>
      </c>
      <c r="W223" s="0" t="n">
        <f aca="false">SUMPRODUCT('FD inverse'!$A$21:$BH$21,'FD mesh'!$B$84:$BI$84,$E222:$BL222)+'FD inverse'!$A$21*$C223/Setup!$B$17+INDEX('FD inverse'!$A$21:$BH$21,1,'FD mesh'!$B$15+1)*Setup!$B$22</f>
        <v>18.5932690461808</v>
      </c>
      <c r="X223" s="0" t="n">
        <f aca="false">SUMPRODUCT('FD inverse'!$A$22:$BH$22,'FD mesh'!$B$84:$BI$84,$E222:$BL222)+'FD inverse'!$A$22*$C223/Setup!$B$17+INDEX('FD inverse'!$A$22:$BH$22,1,'FD mesh'!$B$15+1)*Setup!$B$22</f>
        <v>18.2303797267282</v>
      </c>
      <c r="Y223" s="0" t="n">
        <f aca="false">SUMPRODUCT('FD inverse'!$A$23:$BH$23,'FD mesh'!$B$84:$BI$84,$E222:$BL222)+'FD inverse'!$A$23*$C223/Setup!$B$17+INDEX('FD inverse'!$A$23:$BH$23,1,'FD mesh'!$B$15+1)*Setup!$B$22</f>
        <v>17.8733828712558</v>
      </c>
      <c r="Z223" s="0" t="n">
        <f aca="false">SUMPRODUCT('FD inverse'!$A$24:$BH$24,'FD mesh'!$B$84:$BI$84,$E222:$BL222)+'FD inverse'!$A$24*$C223/Setup!$B$17+INDEX('FD inverse'!$A$24:$BH$24,1,'FD mesh'!$B$15+1)*Setup!$B$22</f>
        <v>17.5216913672239</v>
      </c>
      <c r="AA223" s="0" t="n">
        <f aca="false">SUMPRODUCT('FD inverse'!$A$25:$BH$25,'FD mesh'!$B$84:$BI$84,$E222:$BL222)+'FD inverse'!$A$25*$C223/Setup!$B$17+INDEX('FD inverse'!$A$25:$BH$25,1,'FD mesh'!$B$15+1)*Setup!$B$22</f>
        <v>17.1747083745666</v>
      </c>
      <c r="AB223" s="0" t="n">
        <f aca="false">SUMPRODUCT('FD inverse'!$A$26:$BH$26,'FD mesh'!$B$84:$BI$84,$E222:$BL222)+'FD inverse'!$A$26*$C223/Setup!$B$17+INDEX('FD inverse'!$A$26:$BH$26,1,'FD mesh'!$B$15+1)*Setup!$B$22</f>
        <v>16.8318287719318</v>
      </c>
      <c r="AC223" s="0" t="n">
        <f aca="false">SUMPRODUCT('FD inverse'!$A$27:$BH$27,'FD mesh'!$B$84:$BI$84,$E222:$BL222)+'FD inverse'!$A$27*$C223/Setup!$B$17+INDEX('FD inverse'!$A$27:$BH$27,1,'FD mesh'!$B$15+1)*Setup!$B$22</f>
        <v>16.4924405119774</v>
      </c>
      <c r="AD223" s="0" t="n">
        <f aca="false">SUMPRODUCT('FD inverse'!$A$28:$BH$28,'FD mesh'!$B$84:$BI$84,$E222:$BL222)+'FD inverse'!$A$28*$C223/Setup!$B$17+INDEX('FD inverse'!$A$28:$BH$28,1,'FD mesh'!$B$15+1)*Setup!$B$22</f>
        <v>16.1559258976222</v>
      </c>
      <c r="AE223" s="0" t="n">
        <f aca="false">SUMPRODUCT('FD inverse'!$A$29:$BH$29,'FD mesh'!$B$84:$BI$84,$E222:$BL222)+'FD inverse'!$A$29*$C223/Setup!$B$17+INDEX('FD inverse'!$A$29:$BH$29,1,'FD mesh'!$B$15+1)*Setup!$B$22</f>
        <v>15.8216627912974</v>
      </c>
      <c r="AF223" s="0" t="n">
        <f aca="false">SUMPRODUCT('FD inverse'!$A$30:$BH$30,'FD mesh'!$B$84:$BI$84,$E222:$BL222)+'FD inverse'!$A$30*$C223/Setup!$B$17+INDEX('FD inverse'!$A$30:$BH$30,1,'FD mesh'!$B$15+1)*Setup!$B$22</f>
        <v>15.4890257693512</v>
      </c>
      <c r="AG223" s="0" t="n">
        <f aca="false">SUMPRODUCT('FD inverse'!$A$31:$BH$31,'FD mesh'!$B$84:$BI$84,$E222:$BL222)+'FD inverse'!$A$31*$C223/Setup!$B$17+INDEX('FD inverse'!$A$31:$BH$31,1,'FD mesh'!$B$15+1)*Setup!$B$22</f>
        <v>15.1573872338474</v>
      </c>
      <c r="AH223" s="0" t="n">
        <f aca="false">SUMPRODUCT('FD inverse'!$A$32:$BH$32,'FD mesh'!$B$84:$BI$84,$E222:$BL222)+'FD inverse'!$A$32*$C223/Setup!$B$17+INDEX('FD inverse'!$A$32:$BH$32,1,'FD mesh'!$B$15+1)*Setup!$B$22</f>
        <v>15.1437349306478</v>
      </c>
      <c r="AI223" s="0" t="n">
        <f aca="false">SUMPRODUCT('FD inverse'!$A$33:$BH$33,'FD mesh'!$B$84:$BI$84,$E222:$BL222)+'FD inverse'!$A$33*$C223/Setup!$B$17+INDEX('FD inverse'!$A$33:$BH$33,1,'FD mesh'!$B$15+1)*Setup!$B$22</f>
        <v>15.1306731144005</v>
      </c>
      <c r="AJ223" s="0" t="n">
        <f aca="false">SUMPRODUCT('FD inverse'!$A$34:$BH$34,'FD mesh'!$B$84:$BI$84,$E222:$BL222)+'FD inverse'!$A$34*$C223/Setup!$B$17+INDEX('FD inverse'!$A$34:$BH$34,1,'FD mesh'!$B$15+1)*Setup!$B$22</f>
        <v>15.1181561898731</v>
      </c>
      <c r="AK223" s="0" t="n">
        <f aca="false">SUMPRODUCT('FD inverse'!$A$35:$BH$35,'FD mesh'!$B$84:$BI$84,$E222:$BL222)+'FD inverse'!$A$35*$C223/Setup!$B$17+INDEX('FD inverse'!$A$35:$BH$35,1,'FD mesh'!$B$15+1)*Setup!$B$22</f>
        <v>15.1061386849594</v>
      </c>
      <c r="AL223" s="0" t="n">
        <f aca="false">SUMPRODUCT('FD inverse'!$A$36:$BH$36,'FD mesh'!$B$84:$BI$84,$E222:$BL222)+'FD inverse'!$A$36*$C223/Setup!$B$17+INDEX('FD inverse'!$A$36:$BH$36,1,'FD mesh'!$B$15+1)*Setup!$B$22</f>
        <v>15.0945753189179</v>
      </c>
      <c r="AM223" s="0" t="n">
        <f aca="false">SUMPRODUCT('FD inverse'!$A$37:$BH$37,'FD mesh'!$B$84:$BI$84,$E222:$BL222)+'FD inverse'!$A$37*$C223/Setup!$B$17+INDEX('FD inverse'!$A$37:$BH$37,1,'FD mesh'!$B$15+1)*Setup!$B$22</f>
        <v>15.0834210493947</v>
      </c>
      <c r="AN223" s="0" t="n">
        <f aca="false">SUMPRODUCT('FD inverse'!$A$38:$BH$38,'FD mesh'!$B$84:$BI$84,$E222:$BL222)+'FD inverse'!$A$38*$C223/Setup!$B$17+INDEX('FD inverse'!$A$38:$BH$38,1,'FD mesh'!$B$15+1)*Setup!$B$22</f>
        <v>15.0726311005106</v>
      </c>
      <c r="AO223" s="0" t="n">
        <f aca="false">SUMPRODUCT('FD inverse'!$A$39:$BH$39,'FD mesh'!$B$84:$BI$84,$E222:$BL222)+'FD inverse'!$A$39*$C223/Setup!$B$17+INDEX('FD inverse'!$A$39:$BH$39,1,'FD mesh'!$B$15+1)*Setup!$B$22</f>
        <v>15.0621609741872</v>
      </c>
      <c r="AP223" s="0" t="n">
        <f aca="false">SUMPRODUCT('FD inverse'!$A$40:$BH$40,'FD mesh'!$B$84:$BI$84,$E222:$BL222)+'FD inverse'!$A$40*$C223/Setup!$B$17+INDEX('FD inverse'!$A$40:$BH$40,1,'FD mesh'!$B$15+1)*Setup!$B$22</f>
        <v>15.0519664467876</v>
      </c>
      <c r="AQ223" s="0" t="n">
        <f aca="false">SUMPRODUCT('FD inverse'!$A$41:$BH$41,'FD mesh'!$B$84:$BI$84,$E222:$BL222)+'FD inverse'!$A$41*$C223/Setup!$B$17+INDEX('FD inverse'!$A$41:$BH$41,1,'FD mesh'!$B$15+1)*Setup!$B$22</f>
        <v>15.0420035530484</v>
      </c>
      <c r="AR223" s="0" t="n">
        <f aca="false">SUMPRODUCT('FD inverse'!$A$42:$BH$42,'FD mesh'!$B$84:$BI$84,$E222:$BL222)+'FD inverse'!$A$42*$C223/Setup!$B$17+INDEX('FD inverse'!$A$42:$BH$42,1,'FD mesh'!$B$15+1)*Setup!$B$22</f>
        <v>15.0322285591996</v>
      </c>
      <c r="AS223" s="0" t="n">
        <f aca="false">SUMPRODUCT('FD inverse'!$A$43:$BH$43,'FD mesh'!$B$84:$BI$84,$E222:$BL222)+'FD inverse'!$A$43*$C223/Setup!$B$17+INDEX('FD inverse'!$A$43:$BH$43,1,'FD mesh'!$B$15+1)*Setup!$B$22</f>
        <v>0</v>
      </c>
      <c r="AT223" s="0" t="n">
        <f aca="false">SUMPRODUCT('FD inverse'!$A$44:$BH$44,'FD mesh'!$B$84:$BI$84,$E222:$BL222)+'FD inverse'!$A$44*$C223/Setup!$B$17+INDEX('FD inverse'!$A$44:$BH$44,1,'FD mesh'!$B$15+1)*Setup!$B$22</f>
        <v>0</v>
      </c>
      <c r="AU223" s="0" t="n">
        <f aca="false">SUMPRODUCT('FD inverse'!$A$45:$BH$45,'FD mesh'!$B$84:$BI$84,$E222:$BL222)+'FD inverse'!$A$45*$C223/Setup!$B$17+INDEX('FD inverse'!$A$45:$BH$45,1,'FD mesh'!$B$15+1)*Setup!$B$22</f>
        <v>0</v>
      </c>
      <c r="AV223" s="0" t="n">
        <f aca="false">SUMPRODUCT('FD inverse'!$A$46:$BH$46,'FD mesh'!$B$84:$BI$84,$E222:$BL222)+'FD inverse'!$A$46*$C223/Setup!$B$17+INDEX('FD inverse'!$A$46:$BH$46,1,'FD mesh'!$B$15+1)*Setup!$B$22</f>
        <v>0</v>
      </c>
      <c r="AW223" s="0" t="n">
        <f aca="false">SUMPRODUCT('FD inverse'!$A$47:$BH$47,'FD mesh'!$B$84:$BI$84,$E222:$BL222)+'FD inverse'!$A$47*$C223/Setup!$B$17+INDEX('FD inverse'!$A$47:$BH$47,1,'FD mesh'!$B$15+1)*Setup!$B$22</f>
        <v>0</v>
      </c>
      <c r="AX223" s="0" t="n">
        <f aca="false">SUMPRODUCT('FD inverse'!$A$48:$BH$48,'FD mesh'!$B$84:$BI$84,$E222:$BL222)+'FD inverse'!$A$48*$C223/Setup!$B$17+INDEX('FD inverse'!$A$48:$BH$48,1,'FD mesh'!$B$15+1)*Setup!$B$22</f>
        <v>0</v>
      </c>
      <c r="AY223" s="0" t="n">
        <f aca="false">SUMPRODUCT('FD inverse'!$A$49:$BH$49,'FD mesh'!$B$84:$BI$84,$E222:$BL222)+'FD inverse'!$A$49*$C223/Setup!$B$17+INDEX('FD inverse'!$A$49:$BH$49,1,'FD mesh'!$B$15+1)*Setup!$B$22</f>
        <v>0</v>
      </c>
      <c r="AZ223" s="0" t="n">
        <f aca="false">SUMPRODUCT('FD inverse'!$A$50:$BH$50,'FD mesh'!$B$84:$BI$84,$E222:$BL222)+'FD inverse'!$A$50*$C223/Setup!$B$17+INDEX('FD inverse'!$A$50:$BH$50,1,'FD mesh'!$B$15+1)*Setup!$B$22</f>
        <v>0</v>
      </c>
      <c r="BA223" s="0" t="n">
        <f aca="false">SUMPRODUCT('FD inverse'!$A$51:$BH$51,'FD mesh'!$B$84:$BI$84,$E222:$BL222)+'FD inverse'!$A$51*$C223/Setup!$B$17+INDEX('FD inverse'!$A$51:$BH$51,1,'FD mesh'!$B$15+1)*Setup!$B$22</f>
        <v>0</v>
      </c>
      <c r="BB223" s="0" t="n">
        <f aca="false">SUMPRODUCT('FD inverse'!$A$52:$BH$52,'FD mesh'!$B$84:$BI$84,$E222:$BL222)+'FD inverse'!$A$52*$C223/Setup!$B$17+INDEX('FD inverse'!$A$52:$BH$52,1,'FD mesh'!$B$15+1)*Setup!$B$22</f>
        <v>0</v>
      </c>
      <c r="BC223" s="0" t="n">
        <f aca="false">SUMPRODUCT('FD inverse'!$A$53:$BH$53,'FD mesh'!$B$84:$BI$84,$E222:$BL222)+'FD inverse'!$A$53*$C223/Setup!$B$17+INDEX('FD inverse'!$A$53:$BH$53,1,'FD mesh'!$B$15+1)*Setup!$B$22</f>
        <v>0</v>
      </c>
      <c r="BD223" s="0" t="n">
        <f aca="false">SUMPRODUCT('FD inverse'!$A$54:$BH$54,'FD mesh'!$B$84:$BI$84,$E222:$BL222)+'FD inverse'!$A$54*$C223/Setup!$B$17+INDEX('FD inverse'!$A$54:$BH$54,1,'FD mesh'!$B$15+1)*Setup!$B$22</f>
        <v>0</v>
      </c>
      <c r="BE223" s="0" t="n">
        <f aca="false">SUMPRODUCT('FD inverse'!$A$55:$BH$55,'FD mesh'!$B$84:$BI$84,$E222:$BL222)+'FD inverse'!$A$55*$C223/Setup!$B$17+INDEX('FD inverse'!$A$55:$BH$55,1,'FD mesh'!$B$15+1)*Setup!$B$22</f>
        <v>0</v>
      </c>
      <c r="BF223" s="0" t="n">
        <f aca="false">SUMPRODUCT('FD inverse'!$A$56:$BH$56,'FD mesh'!$B$84:$BI$84,$E222:$BL222)+'FD inverse'!$A$56*$C223/Setup!$B$17+INDEX('FD inverse'!$A$56:$BH$56,1,'FD mesh'!$B$15+1)*Setup!$B$22</f>
        <v>0</v>
      </c>
      <c r="BG223" s="0" t="n">
        <f aca="false">SUMPRODUCT('FD inverse'!$A$57:$BH$57,'FD mesh'!$B$84:$BI$84,$E222:$BL222)+'FD inverse'!$A$57*$C223/Setup!$B$17+INDEX('FD inverse'!$A$57:$BH$57,1,'FD mesh'!$B$15+1)*Setup!$B$22</f>
        <v>0</v>
      </c>
      <c r="BH223" s="0" t="n">
        <f aca="false">SUMPRODUCT('FD inverse'!$A$58:$BH$58,'FD mesh'!$B$84:$BI$84,$E222:$BL222)+'FD inverse'!$A$58*$C223/Setup!$B$17+INDEX('FD inverse'!$A$58:$BH$58,1,'FD mesh'!$B$15+1)*Setup!$B$22</f>
        <v>0</v>
      </c>
      <c r="BI223" s="0" t="n">
        <f aca="false">SUMPRODUCT('FD inverse'!$A$59:$BH$59,'FD mesh'!$B$84:$BI$84,$E222:$BL222)+'FD inverse'!$A$59*$C223/Setup!$B$17+INDEX('FD inverse'!$A$59:$BH$59,1,'FD mesh'!$B$15+1)*Setup!$B$22</f>
        <v>0</v>
      </c>
      <c r="BJ223" s="0" t="n">
        <f aca="false">SUMPRODUCT('FD inverse'!$A$60:$BH$60,'FD mesh'!$B$84:$BI$84,$E222:$BL222)+'FD inverse'!$A$60*$C223/Setup!$B$17+INDEX('FD inverse'!$A$60:$BH$60,1,'FD mesh'!$B$15+1)*Setup!$B$22</f>
        <v>0</v>
      </c>
      <c r="BK223" s="0" t="n">
        <f aca="false">SUMPRODUCT('FD inverse'!$A$61:$BH$61,'FD mesh'!$B$84:$BI$84,$E222:$BL222)+'FD inverse'!$A$61*$C223/Setup!$B$17+INDEX('FD inverse'!$A$61:$BH$61,1,'FD mesh'!$B$15+1)*Setup!$B$22</f>
        <v>0</v>
      </c>
      <c r="BL223" s="0" t="n">
        <f aca="false">SUMPRODUCT('FD inverse'!$A$62:$BH$62,'FD mesh'!$B$84:$BI$84,$E222:$BL222)+'FD inverse'!$A$62*$C223/Setup!$B$17+INDEX('FD inverse'!$A$62:$BH$62,1,'FD mesh'!$B$15+1)*Setup!$B$22</f>
        <v>0</v>
      </c>
    </row>
    <row r="224" customFormat="false" ht="15" hidden="false" customHeight="false" outlineLevel="0" collapsed="false">
      <c r="A224" s="0" t="n">
        <v>219</v>
      </c>
      <c r="B224" s="0" t="n">
        <f aca="false">A224*Setup!$B$11/3600</f>
        <v>18.25</v>
      </c>
      <c r="C224" s="0" t="n">
        <f aca="false">Setup!$B$7+Setup!$B$8*COS(2*PI()*(B224-Setup!$B$9)/24)</f>
        <v>27.3258784492102</v>
      </c>
      <c r="D224" s="0" t="n">
        <f aca="false">(C224-E224)/Setup!$B$17</f>
        <v>19.8718262429405</v>
      </c>
      <c r="E224" s="0" t="n">
        <f aca="false">SUMPRODUCT('FD inverse'!$A$3:$BH$3,'FD mesh'!$B$84:$BI$84,$E223:$BL223)+'FD inverse'!$A$3*$C224/Setup!$B$17+INDEX('FD inverse'!$A$3:$BH$3,1,'FD mesh'!$B$15+1)*Setup!$B$22</f>
        <v>24.7425410376279</v>
      </c>
      <c r="F224" s="0" t="n">
        <f aca="false">SUMPRODUCT('FD inverse'!$A$4:$BH$4,'FD mesh'!$B$84:$BI$84,$E223:$BL223)+'FD inverse'!$A$4*$C224/Setup!$B$17+INDEX('FD inverse'!$A$4:$BH$4,1,'FD mesh'!$B$15+1)*Setup!$B$22</f>
        <v>24.1479303544419</v>
      </c>
      <c r="G224" s="0" t="n">
        <f aca="false">SUMPRODUCT('FD inverse'!$A$5:$BH$5,'FD mesh'!$B$84:$BI$84,$E223:$BL223)+'FD inverse'!$A$5*$C224/Setup!$B$17+INDEX('FD inverse'!$A$5:$BH$5,1,'FD mesh'!$B$15+1)*Setup!$B$22</f>
        <v>23.550119680266</v>
      </c>
      <c r="H224" s="0" t="n">
        <f aca="false">SUMPRODUCT('FD inverse'!$A$6:$BH$6,'FD mesh'!$B$84:$BI$84,$E223:$BL223)+'FD inverse'!$A$6*$C224/Setup!$B$17+INDEX('FD inverse'!$A$6:$BH$6,1,'FD mesh'!$B$15+1)*Setup!$B$22</f>
        <v>21.5411185485</v>
      </c>
      <c r="I224" s="0" t="n">
        <f aca="false">SUMPRODUCT('FD inverse'!$A$7:$BH$7,'FD mesh'!$B$84:$BI$84,$E223:$BL223)+'FD inverse'!$A$7*$C224/Setup!$B$17+INDEX('FD inverse'!$A$7:$BH$7,1,'FD mesh'!$B$15+1)*Setup!$B$22</f>
        <v>21.3698199320861</v>
      </c>
      <c r="J224" s="0" t="n">
        <f aca="false">SUMPRODUCT('FD inverse'!$A$8:$BH$8,'FD mesh'!$B$84:$BI$84,$E223:$BL223)+'FD inverse'!$A$8*$C224/Setup!$B$17+INDEX('FD inverse'!$A$8:$BH$8,1,'FD mesh'!$B$15+1)*Setup!$B$22</f>
        <v>21.2125911916307</v>
      </c>
      <c r="K224" s="0" t="n">
        <f aca="false">SUMPRODUCT('FD inverse'!$A$9:$BH$9,'FD mesh'!$B$84:$BI$84,$E223:$BL223)+'FD inverse'!$A$9*$C224/Setup!$B$17+INDEX('FD inverse'!$A$9:$BH$9,1,'FD mesh'!$B$15+1)*Setup!$B$22</f>
        <v>21.0703711925682</v>
      </c>
      <c r="L224" s="0" t="n">
        <f aca="false">SUMPRODUCT('FD inverse'!$A$10:$BH$10,'FD mesh'!$B$84:$BI$84,$E223:$BL223)+'FD inverse'!$A$10*$C224/Setup!$B$17+INDEX('FD inverse'!$A$10:$BH$10,1,'FD mesh'!$B$15+1)*Setup!$B$22</f>
        <v>20.9439570589793</v>
      </c>
      <c r="M224" s="0" t="n">
        <f aca="false">SUMPRODUCT('FD inverse'!$A$11:$BH$11,'FD mesh'!$B$84:$BI$84,$E223:$BL223)+'FD inverse'!$A$11*$C224/Setup!$B$17+INDEX('FD inverse'!$A$11:$BH$11,1,'FD mesh'!$B$15+1)*Setup!$B$22</f>
        <v>20.8340142283628</v>
      </c>
      <c r="N224" s="0" t="n">
        <f aca="false">SUMPRODUCT('FD inverse'!$A$12:$BH$12,'FD mesh'!$B$84:$BI$84,$E223:$BL223)+'FD inverse'!$A$12*$C224/Setup!$B$17+INDEX('FD inverse'!$A$12:$BH$12,1,'FD mesh'!$B$15+1)*Setup!$B$22</f>
        <v>20.7410853836778</v>
      </c>
      <c r="O224" s="0" t="n">
        <f aca="false">SUMPRODUCT('FD inverse'!$A$13:$BH$13,'FD mesh'!$B$84:$BI$84,$E223:$BL223)+'FD inverse'!$A$13*$C224/Setup!$B$17+INDEX('FD inverse'!$A$13:$BH$13,1,'FD mesh'!$B$15+1)*Setup!$B$22</f>
        <v>20.6655981826171</v>
      </c>
      <c r="P224" s="0" t="n">
        <f aca="false">SUMPRODUCT('FD inverse'!$A$14:$BH$14,'FD mesh'!$B$84:$BI$84,$E223:$BL223)+'FD inverse'!$A$14*$C224/Setup!$B$17+INDEX('FD inverse'!$A$14:$BH$14,1,'FD mesh'!$B$15+1)*Setup!$B$22</f>
        <v>20.6078717195093</v>
      </c>
      <c r="Q224" s="0" t="n">
        <f aca="false">SUMPRODUCT('FD inverse'!$A$15:$BH$15,'FD mesh'!$B$84:$BI$84,$E223:$BL223)+'FD inverse'!$A$15*$C224/Setup!$B$17+INDEX('FD inverse'!$A$15:$BH$15,1,'FD mesh'!$B$15+1)*Setup!$B$22</f>
        <v>20.5681216693112</v>
      </c>
      <c r="R224" s="0" t="n">
        <f aca="false">SUMPRODUCT('FD inverse'!$A$16:$BH$16,'FD mesh'!$B$84:$BI$84,$E223:$BL223)+'FD inverse'!$A$16*$C224/Setup!$B$17+INDEX('FD inverse'!$A$16:$BH$16,1,'FD mesh'!$B$15+1)*Setup!$B$22</f>
        <v>20.5464640760813</v>
      </c>
      <c r="S224" s="0" t="n">
        <f aca="false">SUMPRODUCT('FD inverse'!$A$17:$BH$17,'FD mesh'!$B$84:$BI$84,$E223:$BL223)+'FD inverse'!$A$17*$C224/Setup!$B$17+INDEX('FD inverse'!$A$17:$BH$17,1,'FD mesh'!$B$15+1)*Setup!$B$22</f>
        <v>20.1441180562479</v>
      </c>
      <c r="T224" s="0" t="n">
        <f aca="false">SUMPRODUCT('FD inverse'!$A$18:$BH$18,'FD mesh'!$B$84:$BI$84,$E223:$BL223)+'FD inverse'!$A$18*$C224/Setup!$B$17+INDEX('FD inverse'!$A$18:$BH$18,1,'FD mesh'!$B$15+1)*Setup!$B$22</f>
        <v>19.750322605027</v>
      </c>
      <c r="U224" s="0" t="n">
        <f aca="false">SUMPRODUCT('FD inverse'!$A$19:$BH$19,'FD mesh'!$B$84:$BI$84,$E223:$BL223)+'FD inverse'!$A$19*$C224/Setup!$B$17+INDEX('FD inverse'!$A$19:$BH$19,1,'FD mesh'!$B$15+1)*Setup!$B$22</f>
        <v>19.3645726137521</v>
      </c>
      <c r="V224" s="0" t="n">
        <f aca="false">SUMPRODUCT('FD inverse'!$A$20:$BH$20,'FD mesh'!$B$84:$BI$84,$E223:$BL223)+'FD inverse'!$A$20*$C224/Setup!$B$17+INDEX('FD inverse'!$A$20:$BH$20,1,'FD mesh'!$B$15+1)*Setup!$B$22</f>
        <v>18.9863437212647</v>
      </c>
      <c r="W224" s="0" t="n">
        <f aca="false">SUMPRODUCT('FD inverse'!$A$21:$BH$21,'FD mesh'!$B$84:$BI$84,$E223:$BL223)+'FD inverse'!$A$21*$C224/Setup!$B$17+INDEX('FD inverse'!$A$21:$BH$21,1,'FD mesh'!$B$15+1)*Setup!$B$22</f>
        <v>18.6150944194085</v>
      </c>
      <c r="X224" s="0" t="n">
        <f aca="false">SUMPRODUCT('FD inverse'!$A$22:$BH$22,'FD mesh'!$B$84:$BI$84,$E223:$BL223)+'FD inverse'!$A$22*$C224/Setup!$B$17+INDEX('FD inverse'!$A$22:$BH$22,1,'FD mesh'!$B$15+1)*Setup!$B$22</f>
        <v>18.2502680131022</v>
      </c>
      <c r="Y224" s="0" t="n">
        <f aca="false">SUMPRODUCT('FD inverse'!$A$23:$BH$23,'FD mesh'!$B$84:$BI$84,$E223:$BL223)+'FD inverse'!$A$23*$C224/Setup!$B$17+INDEX('FD inverse'!$A$23:$BH$23,1,'FD mesh'!$B$15+1)*Setup!$B$22</f>
        <v>17.8912944453573</v>
      </c>
      <c r="Z224" s="0" t="n">
        <f aca="false">SUMPRODUCT('FD inverse'!$A$24:$BH$24,'FD mesh'!$B$84:$BI$84,$E223:$BL223)+'FD inverse'!$A$24*$C224/Setup!$B$17+INDEX('FD inverse'!$A$24:$BH$24,1,'FD mesh'!$B$15+1)*Setup!$B$22</f>
        <v>17.5375919979909</v>
      </c>
      <c r="AA224" s="0" t="n">
        <f aca="false">SUMPRODUCT('FD inverse'!$A$25:$BH$25,'FD mesh'!$B$84:$BI$84,$E223:$BL223)+'FD inverse'!$A$25*$C224/Setup!$B$17+INDEX('FD inverse'!$A$25:$BH$25,1,'FD mesh'!$B$15+1)*Setup!$B$22</f>
        <v>17.1885688791074</v>
      </c>
      <c r="AB224" s="0" t="n">
        <f aca="false">SUMPRODUCT('FD inverse'!$A$26:$BH$26,'FD mesh'!$B$84:$BI$84,$E223:$BL223)+'FD inverse'!$A$26*$C224/Setup!$B$17+INDEX('FD inverse'!$A$26:$BH$26,1,'FD mesh'!$B$15+1)*Setup!$B$22</f>
        <v>16.8436247087031</v>
      </c>
      <c r="AC224" s="0" t="n">
        <f aca="false">SUMPRODUCT('FD inverse'!$A$27:$BH$27,'FD mesh'!$B$84:$BI$84,$E223:$BL223)+'FD inverse'!$A$27*$C224/Setup!$B$17+INDEX('FD inverse'!$A$27:$BH$27,1,'FD mesh'!$B$15+1)*Setup!$B$22</f>
        <v>16.5021519139772</v>
      </c>
      <c r="AD224" s="0" t="n">
        <f aca="false">SUMPRODUCT('FD inverse'!$A$28:$BH$28,'FD mesh'!$B$84:$BI$84,$E223:$BL223)+'FD inverse'!$A$28*$C224/Setup!$B$17+INDEX('FD inverse'!$A$28:$BH$28,1,'FD mesh'!$B$15+1)*Setup!$B$22</f>
        <v>16.1635370461255</v>
      </c>
      <c r="AE224" s="0" t="n">
        <f aca="false">SUMPRODUCT('FD inverse'!$A$29:$BH$29,'FD mesh'!$B$84:$BI$84,$E223:$BL223)+'FD inverse'!$A$29*$C224/Setup!$B$17+INDEX('FD inverse'!$A$29:$BH$29,1,'FD mesh'!$B$15+1)*Setup!$B$22</f>
        <v>15.8271620305477</v>
      </c>
      <c r="AF224" s="0" t="n">
        <f aca="false">SUMPRODUCT('FD inverse'!$A$30:$BH$30,'FD mesh'!$B$84:$BI$84,$E223:$BL223)+'FD inverse'!$A$30*$C224/Setup!$B$17+INDEX('FD inverse'!$A$30:$BH$30,1,'FD mesh'!$B$15+1)*Setup!$B$22</f>
        <v>15.4924053625206</v>
      </c>
      <c r="AG224" s="0" t="n">
        <f aca="false">SUMPRODUCT('FD inverse'!$A$31:$BH$31,'FD mesh'!$B$84:$BI$84,$E223:$BL223)+'FD inverse'!$A$31*$C224/Setup!$B$17+INDEX('FD inverse'!$A$31:$BH$31,1,'FD mesh'!$B$15+1)*Setup!$B$22</f>
        <v>15.1586432604834</v>
      </c>
      <c r="AH224" s="0" t="n">
        <f aca="false">SUMPRODUCT('FD inverse'!$A$32:$BH$32,'FD mesh'!$B$84:$BI$84,$E223:$BL223)+'FD inverse'!$A$32*$C224/Setup!$B$17+INDEX('FD inverse'!$A$32:$BH$32,1,'FD mesh'!$B$15+1)*Setup!$B$22</f>
        <v>15.1449013061817</v>
      </c>
      <c r="AI224" s="0" t="n">
        <f aca="false">SUMPRODUCT('FD inverse'!$A$33:$BH$33,'FD mesh'!$B$84:$BI$84,$E223:$BL223)+'FD inverse'!$A$33*$C224/Setup!$B$17+INDEX('FD inverse'!$A$33:$BH$33,1,'FD mesh'!$B$15+1)*Setup!$B$22</f>
        <v>15.1317497980406</v>
      </c>
      <c r="AJ224" s="0" t="n">
        <f aca="false">SUMPRODUCT('FD inverse'!$A$34:$BH$34,'FD mesh'!$B$84:$BI$84,$E223:$BL223)+'FD inverse'!$A$34*$C224/Setup!$B$17+INDEX('FD inverse'!$A$34:$BH$34,1,'FD mesh'!$B$15+1)*Setup!$B$22</f>
        <v>15.1191433319575</v>
      </c>
      <c r="AK224" s="0" t="n">
        <f aca="false">SUMPRODUCT('FD inverse'!$A$35:$BH$35,'FD mesh'!$B$84:$BI$84,$E223:$BL223)+'FD inverse'!$A$35*$C224/Setup!$B$17+INDEX('FD inverse'!$A$35:$BH$35,1,'FD mesh'!$B$15+1)*Setup!$B$22</f>
        <v>15.1070365799346</v>
      </c>
      <c r="AL224" s="0" t="n">
        <f aca="false">SUMPRODUCT('FD inverse'!$A$36:$BH$36,'FD mesh'!$B$84:$BI$84,$E223:$BL223)+'FD inverse'!$A$36*$C224/Setup!$B$17+INDEX('FD inverse'!$A$36:$BH$36,1,'FD mesh'!$B$15+1)*Setup!$B$22</f>
        <v>15.0953843630294</v>
      </c>
      <c r="AM224" s="0" t="n">
        <f aca="false">SUMPRODUCT('FD inverse'!$A$37:$BH$37,'FD mesh'!$B$84:$BI$84,$E223:$BL223)+'FD inverse'!$A$37*$C224/Setup!$B$17+INDEX('FD inverse'!$A$37:$BH$37,1,'FD mesh'!$B$15+1)*Setup!$B$22</f>
        <v>15.0841417028884</v>
      </c>
      <c r="AN224" s="0" t="n">
        <f aca="false">SUMPRODUCT('FD inverse'!$A$38:$BH$38,'FD mesh'!$B$84:$BI$84,$E223:$BL223)+'FD inverse'!$A$38*$C224/Setup!$B$17+INDEX('FD inverse'!$A$38:$BH$38,1,'FD mesh'!$B$15+1)*Setup!$B$22</f>
        <v>15.0732638541448</v>
      </c>
      <c r="AO224" s="0" t="n">
        <f aca="false">SUMPRODUCT('FD inverse'!$A$39:$BH$39,'FD mesh'!$B$84:$BI$84,$E223:$BL223)+'FD inverse'!$A$39*$C224/Setup!$B$17+INDEX('FD inverse'!$A$39:$BH$39,1,'FD mesh'!$B$15+1)*Setup!$B$22</f>
        <v>15.0627063198651</v>
      </c>
      <c r="AP224" s="0" t="n">
        <f aca="false">SUMPRODUCT('FD inverse'!$A$40:$BH$40,'FD mesh'!$B$84:$BI$84,$E223:$BL223)+'FD inverse'!$A$40*$C224/Setup!$B$17+INDEX('FD inverse'!$A$40:$BH$40,1,'FD mesh'!$B$15+1)*Setup!$B$22</f>
        <v>15.0524248521287</v>
      </c>
      <c r="AQ224" s="0" t="n">
        <f aca="false">SUMPRODUCT('FD inverse'!$A$41:$BH$41,'FD mesh'!$B$84:$BI$84,$E223:$BL223)+'FD inverse'!$A$41*$C224/Setup!$B$17+INDEX('FD inverse'!$A$41:$BH$41,1,'FD mesh'!$B$15+1)*Setup!$B$22</f>
        <v>15.0423754397344</v>
      </c>
      <c r="AR224" s="0" t="n">
        <f aca="false">SUMPRODUCT('FD inverse'!$A$42:$BH$42,'FD mesh'!$B$84:$BI$84,$E223:$BL223)+'FD inverse'!$A$42*$C224/Setup!$B$17+INDEX('FD inverse'!$A$42:$BH$42,1,'FD mesh'!$B$15+1)*Setup!$B$22</f>
        <v>15.0325142849464</v>
      </c>
      <c r="AS224" s="0" t="n">
        <f aca="false">SUMPRODUCT('FD inverse'!$A$43:$BH$43,'FD mesh'!$B$84:$BI$84,$E223:$BL223)+'FD inverse'!$A$43*$C224/Setup!$B$17+INDEX('FD inverse'!$A$43:$BH$43,1,'FD mesh'!$B$15+1)*Setup!$B$22</f>
        <v>0</v>
      </c>
      <c r="AT224" s="0" t="n">
        <f aca="false">SUMPRODUCT('FD inverse'!$A$44:$BH$44,'FD mesh'!$B$84:$BI$84,$E223:$BL223)+'FD inverse'!$A$44*$C224/Setup!$B$17+INDEX('FD inverse'!$A$44:$BH$44,1,'FD mesh'!$B$15+1)*Setup!$B$22</f>
        <v>0</v>
      </c>
      <c r="AU224" s="0" t="n">
        <f aca="false">SUMPRODUCT('FD inverse'!$A$45:$BH$45,'FD mesh'!$B$84:$BI$84,$E223:$BL223)+'FD inverse'!$A$45*$C224/Setup!$B$17+INDEX('FD inverse'!$A$45:$BH$45,1,'FD mesh'!$B$15+1)*Setup!$B$22</f>
        <v>0</v>
      </c>
      <c r="AV224" s="0" t="n">
        <f aca="false">SUMPRODUCT('FD inverse'!$A$46:$BH$46,'FD mesh'!$B$84:$BI$84,$E223:$BL223)+'FD inverse'!$A$46*$C224/Setup!$B$17+INDEX('FD inverse'!$A$46:$BH$46,1,'FD mesh'!$B$15+1)*Setup!$B$22</f>
        <v>0</v>
      </c>
      <c r="AW224" s="0" t="n">
        <f aca="false">SUMPRODUCT('FD inverse'!$A$47:$BH$47,'FD mesh'!$B$84:$BI$84,$E223:$BL223)+'FD inverse'!$A$47*$C224/Setup!$B$17+INDEX('FD inverse'!$A$47:$BH$47,1,'FD mesh'!$B$15+1)*Setup!$B$22</f>
        <v>0</v>
      </c>
      <c r="AX224" s="0" t="n">
        <f aca="false">SUMPRODUCT('FD inverse'!$A$48:$BH$48,'FD mesh'!$B$84:$BI$84,$E223:$BL223)+'FD inverse'!$A$48*$C224/Setup!$B$17+INDEX('FD inverse'!$A$48:$BH$48,1,'FD mesh'!$B$15+1)*Setup!$B$22</f>
        <v>0</v>
      </c>
      <c r="AY224" s="0" t="n">
        <f aca="false">SUMPRODUCT('FD inverse'!$A$49:$BH$49,'FD mesh'!$B$84:$BI$84,$E223:$BL223)+'FD inverse'!$A$49*$C224/Setup!$B$17+INDEX('FD inverse'!$A$49:$BH$49,1,'FD mesh'!$B$15+1)*Setup!$B$22</f>
        <v>0</v>
      </c>
      <c r="AZ224" s="0" t="n">
        <f aca="false">SUMPRODUCT('FD inverse'!$A$50:$BH$50,'FD mesh'!$B$84:$BI$84,$E223:$BL223)+'FD inverse'!$A$50*$C224/Setup!$B$17+INDEX('FD inverse'!$A$50:$BH$50,1,'FD mesh'!$B$15+1)*Setup!$B$22</f>
        <v>0</v>
      </c>
      <c r="BA224" s="0" t="n">
        <f aca="false">SUMPRODUCT('FD inverse'!$A$51:$BH$51,'FD mesh'!$B$84:$BI$84,$E223:$BL223)+'FD inverse'!$A$51*$C224/Setup!$B$17+INDEX('FD inverse'!$A$51:$BH$51,1,'FD mesh'!$B$15+1)*Setup!$B$22</f>
        <v>0</v>
      </c>
      <c r="BB224" s="0" t="n">
        <f aca="false">SUMPRODUCT('FD inverse'!$A$52:$BH$52,'FD mesh'!$B$84:$BI$84,$E223:$BL223)+'FD inverse'!$A$52*$C224/Setup!$B$17+INDEX('FD inverse'!$A$52:$BH$52,1,'FD mesh'!$B$15+1)*Setup!$B$22</f>
        <v>0</v>
      </c>
      <c r="BC224" s="0" t="n">
        <f aca="false">SUMPRODUCT('FD inverse'!$A$53:$BH$53,'FD mesh'!$B$84:$BI$84,$E223:$BL223)+'FD inverse'!$A$53*$C224/Setup!$B$17+INDEX('FD inverse'!$A$53:$BH$53,1,'FD mesh'!$B$15+1)*Setup!$B$22</f>
        <v>0</v>
      </c>
      <c r="BD224" s="0" t="n">
        <f aca="false">SUMPRODUCT('FD inverse'!$A$54:$BH$54,'FD mesh'!$B$84:$BI$84,$E223:$BL223)+'FD inverse'!$A$54*$C224/Setup!$B$17+INDEX('FD inverse'!$A$54:$BH$54,1,'FD mesh'!$B$15+1)*Setup!$B$22</f>
        <v>0</v>
      </c>
      <c r="BE224" s="0" t="n">
        <f aca="false">SUMPRODUCT('FD inverse'!$A$55:$BH$55,'FD mesh'!$B$84:$BI$84,$E223:$BL223)+'FD inverse'!$A$55*$C224/Setup!$B$17+INDEX('FD inverse'!$A$55:$BH$55,1,'FD mesh'!$B$15+1)*Setup!$B$22</f>
        <v>0</v>
      </c>
      <c r="BF224" s="0" t="n">
        <f aca="false">SUMPRODUCT('FD inverse'!$A$56:$BH$56,'FD mesh'!$B$84:$BI$84,$E223:$BL223)+'FD inverse'!$A$56*$C224/Setup!$B$17+INDEX('FD inverse'!$A$56:$BH$56,1,'FD mesh'!$B$15+1)*Setup!$B$22</f>
        <v>0</v>
      </c>
      <c r="BG224" s="0" t="n">
        <f aca="false">SUMPRODUCT('FD inverse'!$A$57:$BH$57,'FD mesh'!$B$84:$BI$84,$E223:$BL223)+'FD inverse'!$A$57*$C224/Setup!$B$17+INDEX('FD inverse'!$A$57:$BH$57,1,'FD mesh'!$B$15+1)*Setup!$B$22</f>
        <v>0</v>
      </c>
      <c r="BH224" s="0" t="n">
        <f aca="false">SUMPRODUCT('FD inverse'!$A$58:$BH$58,'FD mesh'!$B$84:$BI$84,$E223:$BL223)+'FD inverse'!$A$58*$C224/Setup!$B$17+INDEX('FD inverse'!$A$58:$BH$58,1,'FD mesh'!$B$15+1)*Setup!$B$22</f>
        <v>0</v>
      </c>
      <c r="BI224" s="0" t="n">
        <f aca="false">SUMPRODUCT('FD inverse'!$A$59:$BH$59,'FD mesh'!$B$84:$BI$84,$E223:$BL223)+'FD inverse'!$A$59*$C224/Setup!$B$17+INDEX('FD inverse'!$A$59:$BH$59,1,'FD mesh'!$B$15+1)*Setup!$B$22</f>
        <v>0</v>
      </c>
      <c r="BJ224" s="0" t="n">
        <f aca="false">SUMPRODUCT('FD inverse'!$A$60:$BH$60,'FD mesh'!$B$84:$BI$84,$E223:$BL223)+'FD inverse'!$A$60*$C224/Setup!$B$17+INDEX('FD inverse'!$A$60:$BH$60,1,'FD mesh'!$B$15+1)*Setup!$B$22</f>
        <v>0</v>
      </c>
      <c r="BK224" s="0" t="n">
        <f aca="false">SUMPRODUCT('FD inverse'!$A$61:$BH$61,'FD mesh'!$B$84:$BI$84,$E223:$BL223)+'FD inverse'!$A$61*$C224/Setup!$B$17+INDEX('FD inverse'!$A$61:$BH$61,1,'FD mesh'!$B$15+1)*Setup!$B$22</f>
        <v>0</v>
      </c>
      <c r="BL224" s="0" t="n">
        <f aca="false">SUMPRODUCT('FD inverse'!$A$62:$BH$62,'FD mesh'!$B$84:$BI$84,$E223:$BL223)+'FD inverse'!$A$62*$C224/Setup!$B$17+INDEX('FD inverse'!$A$62:$BH$62,1,'FD mesh'!$B$15+1)*Setup!$B$22</f>
        <v>0</v>
      </c>
    </row>
    <row r="225" customFormat="false" ht="15" hidden="false" customHeight="false" outlineLevel="0" collapsed="false">
      <c r="A225" s="0" t="n">
        <v>220</v>
      </c>
      <c r="B225" s="0" t="n">
        <f aca="false">A225*Setup!$B$11/3600</f>
        <v>18.3333333333333</v>
      </c>
      <c r="C225" s="0" t="n">
        <f aca="false">Setup!$B$7+Setup!$B$8*COS(2*PI()*(B225-Setup!$B$9)/24)</f>
        <v>27.276608177156</v>
      </c>
      <c r="D225" s="0" t="n">
        <f aca="false">(C225-E225)/Setup!$B$17</f>
        <v>19.6142586836344</v>
      </c>
      <c r="E225" s="0" t="n">
        <f aca="false">SUMPRODUCT('FD inverse'!$A$3:$BH$3,'FD mesh'!$B$84:$BI$84,$E224:$BL224)+'FD inverse'!$A$3*$C225/Setup!$B$17+INDEX('FD inverse'!$A$3:$BH$3,1,'FD mesh'!$B$15+1)*Setup!$B$22</f>
        <v>24.7267545482835</v>
      </c>
      <c r="F225" s="0" t="n">
        <f aca="false">SUMPRODUCT('FD inverse'!$A$4:$BH$4,'FD mesh'!$B$84:$BI$84,$E224:$BL224)+'FD inverse'!$A$4*$C225/Setup!$B$17+INDEX('FD inverse'!$A$4:$BH$4,1,'FD mesh'!$B$15+1)*Setup!$B$22</f>
        <v>24.1395709619213</v>
      </c>
      <c r="G225" s="0" t="n">
        <f aca="false">SUMPRODUCT('FD inverse'!$A$5:$BH$5,'FD mesh'!$B$84:$BI$84,$E224:$BL224)+'FD inverse'!$A$5*$C225/Setup!$B$17+INDEX('FD inverse'!$A$5:$BH$5,1,'FD mesh'!$B$15+1)*Setup!$B$22</f>
        <v>23.5487591669997</v>
      </c>
      <c r="H225" s="0" t="n">
        <f aca="false">SUMPRODUCT('FD inverse'!$A$6:$BH$6,'FD mesh'!$B$84:$BI$84,$E224:$BL224)+'FD inverse'!$A$6*$C225/Setup!$B$17+INDEX('FD inverse'!$A$6:$BH$6,1,'FD mesh'!$B$15+1)*Setup!$B$22</f>
        <v>21.56263949514</v>
      </c>
      <c r="I225" s="0" t="n">
        <f aca="false">SUMPRODUCT('FD inverse'!$A$7:$BH$7,'FD mesh'!$B$84:$BI$84,$E224:$BL224)+'FD inverse'!$A$7*$C225/Setup!$B$17+INDEX('FD inverse'!$A$7:$BH$7,1,'FD mesh'!$B$15+1)*Setup!$B$22</f>
        <v>21.3932250541613</v>
      </c>
      <c r="J225" s="0" t="n">
        <f aca="false">SUMPRODUCT('FD inverse'!$A$8:$BH$8,'FD mesh'!$B$84:$BI$84,$E224:$BL224)+'FD inverse'!$A$8*$C225/Setup!$B$17+INDEX('FD inverse'!$A$8:$BH$8,1,'FD mesh'!$B$15+1)*Setup!$B$22</f>
        <v>21.2376189447903</v>
      </c>
      <c r="K225" s="0" t="n">
        <f aca="false">SUMPRODUCT('FD inverse'!$A$9:$BH$9,'FD mesh'!$B$84:$BI$84,$E224:$BL224)+'FD inverse'!$A$9*$C225/Setup!$B$17+INDEX('FD inverse'!$A$9:$BH$9,1,'FD mesh'!$B$15+1)*Setup!$B$22</f>
        <v>21.0967784715017</v>
      </c>
      <c r="L225" s="0" t="n">
        <f aca="false">SUMPRODUCT('FD inverse'!$A$10:$BH$10,'FD mesh'!$B$84:$BI$84,$E224:$BL224)+'FD inverse'!$A$10*$C225/Setup!$B$17+INDEX('FD inverse'!$A$10:$BH$10,1,'FD mesh'!$B$15+1)*Setup!$B$22</f>
        <v>20.971517513808</v>
      </c>
      <c r="M225" s="0" t="n">
        <f aca="false">SUMPRODUCT('FD inverse'!$A$11:$BH$11,'FD mesh'!$B$84:$BI$84,$E224:$BL224)+'FD inverse'!$A$11*$C225/Setup!$B$17+INDEX('FD inverse'!$A$11:$BH$11,1,'FD mesh'!$B$15+1)*Setup!$B$22</f>
        <v>20.8625164114706</v>
      </c>
      <c r="N225" s="0" t="n">
        <f aca="false">SUMPRODUCT('FD inverse'!$A$12:$BH$12,'FD mesh'!$B$84:$BI$84,$E224:$BL224)+'FD inverse'!$A$12*$C225/Setup!$B$17+INDEX('FD inverse'!$A$12:$BH$12,1,'FD mesh'!$B$15+1)*Setup!$B$22</f>
        <v>20.7703307563944</v>
      </c>
      <c r="O225" s="0" t="n">
        <f aca="false">SUMPRODUCT('FD inverse'!$A$13:$BH$13,'FD mesh'!$B$84:$BI$84,$E224:$BL224)+'FD inverse'!$A$13*$C225/Setup!$B$17+INDEX('FD inverse'!$A$13:$BH$13,1,'FD mesh'!$B$15+1)*Setup!$B$22</f>
        <v>20.6953990085255</v>
      </c>
      <c r="P225" s="0" t="n">
        <f aca="false">SUMPRODUCT('FD inverse'!$A$14:$BH$14,'FD mesh'!$B$84:$BI$84,$E224:$BL224)+'FD inverse'!$A$14*$C225/Setup!$B$17+INDEX('FD inverse'!$A$14:$BH$14,1,'FD mesh'!$B$15+1)*Setup!$B$22</f>
        <v>20.6380488688622</v>
      </c>
      <c r="Q225" s="0" t="n">
        <f aca="false">SUMPRODUCT('FD inverse'!$A$15:$BH$15,'FD mesh'!$B$84:$BI$84,$E224:$BL224)+'FD inverse'!$A$15*$C225/Setup!$B$17+INDEX('FD inverse'!$A$15:$BH$15,1,'FD mesh'!$B$15+1)*Setup!$B$22</f>
        <v>20.5985023571358</v>
      </c>
      <c r="R225" s="0" t="n">
        <f aca="false">SUMPRODUCT('FD inverse'!$A$16:$BH$16,'FD mesh'!$B$84:$BI$84,$E224:$BL224)+'FD inverse'!$A$16*$C225/Setup!$B$17+INDEX('FD inverse'!$A$16:$BH$16,1,'FD mesh'!$B$15+1)*Setup!$B$22</f>
        <v>20.5768795550404</v>
      </c>
      <c r="S225" s="0" t="n">
        <f aca="false">SUMPRODUCT('FD inverse'!$A$17:$BH$17,'FD mesh'!$B$84:$BI$84,$E224:$BL224)+'FD inverse'!$A$17*$C225/Setup!$B$17+INDEX('FD inverse'!$A$17:$BH$17,1,'FD mesh'!$B$15+1)*Setup!$B$22</f>
        <v>20.1729185931896</v>
      </c>
      <c r="T225" s="0" t="n">
        <f aca="false">SUMPRODUCT('FD inverse'!$A$18:$BH$18,'FD mesh'!$B$84:$BI$84,$E224:$BL224)+'FD inverse'!$A$18*$C225/Setup!$B$17+INDEX('FD inverse'!$A$18:$BH$18,1,'FD mesh'!$B$15+1)*Setup!$B$22</f>
        <v>19.7774332179245</v>
      </c>
      <c r="U225" s="0" t="n">
        <f aca="false">SUMPRODUCT('FD inverse'!$A$19:$BH$19,'FD mesh'!$B$84:$BI$84,$E224:$BL224)+'FD inverse'!$A$19*$C225/Setup!$B$17+INDEX('FD inverse'!$A$19:$BH$19,1,'FD mesh'!$B$15+1)*Setup!$B$22</f>
        <v>19.3899261087406</v>
      </c>
      <c r="V225" s="0" t="n">
        <f aca="false">SUMPRODUCT('FD inverse'!$A$20:$BH$20,'FD mesh'!$B$84:$BI$84,$E224:$BL224)+'FD inverse'!$A$20*$C225/Setup!$B$17+INDEX('FD inverse'!$A$20:$BH$20,1,'FD mesh'!$B$15+1)*Setup!$B$22</f>
        <v>19.009880170939</v>
      </c>
      <c r="W225" s="0" t="n">
        <f aca="false">SUMPRODUCT('FD inverse'!$A$21:$BH$21,'FD mesh'!$B$84:$BI$84,$E224:$BL224)+'FD inverse'!$A$21*$C225/Setup!$B$17+INDEX('FD inverse'!$A$21:$BH$21,1,'FD mesh'!$B$15+1)*Setup!$B$22</f>
        <v>18.6367606740417</v>
      </c>
      <c r="X225" s="0" t="n">
        <f aca="false">SUMPRODUCT('FD inverse'!$A$22:$BH$22,'FD mesh'!$B$84:$BI$84,$E224:$BL224)+'FD inverse'!$A$22*$C225/Setup!$B$17+INDEX('FD inverse'!$A$22:$BH$22,1,'FD mesh'!$B$15+1)*Setup!$B$22</f>
        <v>18.270017246365</v>
      </c>
      <c r="Y225" s="0" t="n">
        <f aca="false">SUMPRODUCT('FD inverse'!$A$23:$BH$23,'FD mesh'!$B$84:$BI$84,$E224:$BL224)+'FD inverse'!$A$23*$C225/Setup!$B$17+INDEX('FD inverse'!$A$23:$BH$23,1,'FD mesh'!$B$15+1)*Setup!$B$22</f>
        <v>17.9090857359056</v>
      </c>
      <c r="Z225" s="0" t="n">
        <f aca="false">SUMPRODUCT('FD inverse'!$A$24:$BH$24,'FD mesh'!$B$84:$BI$84,$E224:$BL224)+'FD inverse'!$A$24*$C225/Setup!$B$17+INDEX('FD inverse'!$A$24:$BH$24,1,'FD mesh'!$B$15+1)*Setup!$B$22</f>
        <v>17.5533899480933</v>
      </c>
      <c r="AA225" s="0" t="n">
        <f aca="false">SUMPRODUCT('FD inverse'!$A$25:$BH$25,'FD mesh'!$B$84:$BI$84,$E224:$BL224)+'FD inverse'!$A$25*$C225/Setup!$B$17+INDEX('FD inverse'!$A$25:$BH$25,1,'FD mesh'!$B$15+1)*Setup!$B$22</f>
        <v>17.202343271311</v>
      </c>
      <c r="AB225" s="0" t="n">
        <f aca="false">SUMPRODUCT('FD inverse'!$A$26:$BH$26,'FD mesh'!$B$84:$BI$84,$E224:$BL224)+'FD inverse'!$A$26*$C225/Setup!$B$17+INDEX('FD inverse'!$A$26:$BH$26,1,'FD mesh'!$B$15+1)*Setup!$B$22</f>
        <v>16.8553502013773</v>
      </c>
      <c r="AC225" s="0" t="n">
        <f aca="false">SUMPRODUCT('FD inverse'!$A$27:$BH$27,'FD mesh'!$B$84:$BI$84,$E224:$BL224)+'FD inverse'!$A$27*$C225/Setup!$B$17+INDEX('FD inverse'!$A$27:$BH$27,1,'FD mesh'!$B$15+1)*Setup!$B$22</f>
        <v>16.5118077764306</v>
      </c>
      <c r="AD225" s="0" t="n">
        <f aca="false">SUMPRODUCT('FD inverse'!$A$28:$BH$28,'FD mesh'!$B$84:$BI$84,$E224:$BL224)+'FD inverse'!$A$28*$C225/Setup!$B$17+INDEX('FD inverse'!$A$28:$BH$28,1,'FD mesh'!$B$15+1)*Setup!$B$22</f>
        <v>16.171106933863</v>
      </c>
      <c r="AE225" s="0" t="n">
        <f aca="false">SUMPRODUCT('FD inverse'!$A$29:$BH$29,'FD mesh'!$B$84:$BI$84,$E224:$BL224)+'FD inverse'!$A$29*$C225/Setup!$B$17+INDEX('FD inverse'!$A$29:$BH$29,1,'FD mesh'!$B$15+1)*Setup!$B$22</f>
        <v>15.8326338011153</v>
      </c>
      <c r="AF225" s="0" t="n">
        <f aca="false">SUMPRODUCT('FD inverse'!$A$30:$BH$30,'FD mesh'!$B$84:$BI$84,$E224:$BL224)+'FD inverse'!$A$30*$C225/Setup!$B$17+INDEX('FD inverse'!$A$30:$BH$30,1,'FD mesh'!$B$15+1)*Setup!$B$22</f>
        <v>15.4957709322775</v>
      </c>
      <c r="AG225" s="0" t="n">
        <f aca="false">SUMPRODUCT('FD inverse'!$A$31:$BH$31,'FD mesh'!$B$84:$BI$84,$E224:$BL224)+'FD inverse'!$A$31*$C225/Setup!$B$17+INDEX('FD inverse'!$A$31:$BH$31,1,'FD mesh'!$B$15+1)*Setup!$B$22</f>
        <v>15.1598985025396</v>
      </c>
      <c r="AH225" s="0" t="n">
        <f aca="false">SUMPRODUCT('FD inverse'!$A$32:$BH$32,'FD mesh'!$B$84:$BI$84,$E224:$BL224)+'FD inverse'!$A$32*$C225/Setup!$B$17+INDEX('FD inverse'!$A$32:$BH$32,1,'FD mesh'!$B$15+1)*Setup!$B$22</f>
        <v>15.1460673970894</v>
      </c>
      <c r="AI225" s="0" t="n">
        <f aca="false">SUMPRODUCT('FD inverse'!$A$33:$BH$33,'FD mesh'!$B$84:$BI$84,$E224:$BL224)+'FD inverse'!$A$33*$C225/Setup!$B$17+INDEX('FD inverse'!$A$33:$BH$33,1,'FD mesh'!$B$15+1)*Setup!$B$22</f>
        <v>15.1328265937155</v>
      </c>
      <c r="AJ225" s="0" t="n">
        <f aca="false">SUMPRODUCT('FD inverse'!$A$34:$BH$34,'FD mesh'!$B$84:$BI$84,$E224:$BL224)+'FD inverse'!$A$34*$C225/Setup!$B$17+INDEX('FD inverse'!$A$34:$BH$34,1,'FD mesh'!$B$15+1)*Setup!$B$22</f>
        <v>15.1201308891142</v>
      </c>
      <c r="AK225" s="0" t="n">
        <f aca="false">SUMPRODUCT('FD inverse'!$A$35:$BH$35,'FD mesh'!$B$84:$BI$84,$E224:$BL224)+'FD inverse'!$A$35*$C225/Setup!$B$17+INDEX('FD inverse'!$A$35:$BH$35,1,'FD mesh'!$B$15+1)*Setup!$B$22</f>
        <v>15.1079351086922</v>
      </c>
      <c r="AL225" s="0" t="n">
        <f aca="false">SUMPRODUCT('FD inverse'!$A$36:$BH$36,'FD mesh'!$B$84:$BI$84,$E224:$BL224)+'FD inverse'!$A$36*$C225/Setup!$B$17+INDEX('FD inverse'!$A$36:$BH$36,1,'FD mesh'!$B$15+1)*Setup!$B$22</f>
        <v>15.0961941842233</v>
      </c>
      <c r="AM225" s="0" t="n">
        <f aca="false">SUMPRODUCT('FD inverse'!$A$37:$BH$37,'FD mesh'!$B$84:$BI$84,$E224:$BL224)+'FD inverse'!$A$37*$C225/Setup!$B$17+INDEX('FD inverse'!$A$37:$BH$37,1,'FD mesh'!$B$15+1)*Setup!$B$22</f>
        <v>15.0848632098955</v>
      </c>
      <c r="AN225" s="0" t="n">
        <f aca="false">SUMPRODUCT('FD inverse'!$A$38:$BH$38,'FD mesh'!$B$84:$BI$84,$E224:$BL224)+'FD inverse'!$A$38*$C225/Setup!$B$17+INDEX('FD inverse'!$A$38:$BH$38,1,'FD mesh'!$B$15+1)*Setup!$B$22</f>
        <v>15.0738974790333</v>
      </c>
      <c r="AO225" s="0" t="n">
        <f aca="false">SUMPRODUCT('FD inverse'!$A$39:$BH$39,'FD mesh'!$B$84:$BI$84,$E224:$BL224)+'FD inverse'!$A$39*$C225/Setup!$B$17+INDEX('FD inverse'!$A$39:$BH$39,1,'FD mesh'!$B$15+1)*Setup!$B$22</f>
        <v>15.063252503684</v>
      </c>
      <c r="AP225" s="0" t="n">
        <f aca="false">SUMPRODUCT('FD inverse'!$A$40:$BH$40,'FD mesh'!$B$84:$BI$84,$E224:$BL224)+'FD inverse'!$A$40*$C225/Setup!$B$17+INDEX('FD inverse'!$A$40:$BH$40,1,'FD mesh'!$B$15+1)*Setup!$B$22</f>
        <v>15.0528840191643</v>
      </c>
      <c r="AQ225" s="0" t="n">
        <f aca="false">SUMPRODUCT('FD inverse'!$A$41:$BH$41,'FD mesh'!$B$84:$BI$84,$E224:$BL224)+'FD inverse'!$A$41*$C225/Setup!$B$17+INDEX('FD inverse'!$A$41:$BH$41,1,'FD mesh'!$B$15+1)*Setup!$B$22</f>
        <v>15.0427479755741</v>
      </c>
      <c r="AR225" s="0" t="n">
        <f aca="false">SUMPRODUCT('FD inverse'!$A$42:$BH$42,'FD mesh'!$B$84:$BI$84,$E224:$BL224)+'FD inverse'!$A$42*$C225/Setup!$B$17+INDEX('FD inverse'!$A$42:$BH$42,1,'FD mesh'!$B$15+1)*Setup!$B$22</f>
        <v>15.0328005182066</v>
      </c>
      <c r="AS225" s="0" t="n">
        <f aca="false">SUMPRODUCT('FD inverse'!$A$43:$BH$43,'FD mesh'!$B$84:$BI$84,$E224:$BL224)+'FD inverse'!$A$43*$C225/Setup!$B$17+INDEX('FD inverse'!$A$43:$BH$43,1,'FD mesh'!$B$15+1)*Setup!$B$22</f>
        <v>0</v>
      </c>
      <c r="AT225" s="0" t="n">
        <f aca="false">SUMPRODUCT('FD inverse'!$A$44:$BH$44,'FD mesh'!$B$84:$BI$84,$E224:$BL224)+'FD inverse'!$A$44*$C225/Setup!$B$17+INDEX('FD inverse'!$A$44:$BH$44,1,'FD mesh'!$B$15+1)*Setup!$B$22</f>
        <v>0</v>
      </c>
      <c r="AU225" s="0" t="n">
        <f aca="false">SUMPRODUCT('FD inverse'!$A$45:$BH$45,'FD mesh'!$B$84:$BI$84,$E224:$BL224)+'FD inverse'!$A$45*$C225/Setup!$B$17+INDEX('FD inverse'!$A$45:$BH$45,1,'FD mesh'!$B$15+1)*Setup!$B$22</f>
        <v>0</v>
      </c>
      <c r="AV225" s="0" t="n">
        <f aca="false">SUMPRODUCT('FD inverse'!$A$46:$BH$46,'FD mesh'!$B$84:$BI$84,$E224:$BL224)+'FD inverse'!$A$46*$C225/Setup!$B$17+INDEX('FD inverse'!$A$46:$BH$46,1,'FD mesh'!$B$15+1)*Setup!$B$22</f>
        <v>0</v>
      </c>
      <c r="AW225" s="0" t="n">
        <f aca="false">SUMPRODUCT('FD inverse'!$A$47:$BH$47,'FD mesh'!$B$84:$BI$84,$E224:$BL224)+'FD inverse'!$A$47*$C225/Setup!$B$17+INDEX('FD inverse'!$A$47:$BH$47,1,'FD mesh'!$B$15+1)*Setup!$B$22</f>
        <v>0</v>
      </c>
      <c r="AX225" s="0" t="n">
        <f aca="false">SUMPRODUCT('FD inverse'!$A$48:$BH$48,'FD mesh'!$B$84:$BI$84,$E224:$BL224)+'FD inverse'!$A$48*$C225/Setup!$B$17+INDEX('FD inverse'!$A$48:$BH$48,1,'FD mesh'!$B$15+1)*Setup!$B$22</f>
        <v>0</v>
      </c>
      <c r="AY225" s="0" t="n">
        <f aca="false">SUMPRODUCT('FD inverse'!$A$49:$BH$49,'FD mesh'!$B$84:$BI$84,$E224:$BL224)+'FD inverse'!$A$49*$C225/Setup!$B$17+INDEX('FD inverse'!$A$49:$BH$49,1,'FD mesh'!$B$15+1)*Setup!$B$22</f>
        <v>0</v>
      </c>
      <c r="AZ225" s="0" t="n">
        <f aca="false">SUMPRODUCT('FD inverse'!$A$50:$BH$50,'FD mesh'!$B$84:$BI$84,$E224:$BL224)+'FD inverse'!$A$50*$C225/Setup!$B$17+INDEX('FD inverse'!$A$50:$BH$50,1,'FD mesh'!$B$15+1)*Setup!$B$22</f>
        <v>0</v>
      </c>
      <c r="BA225" s="0" t="n">
        <f aca="false">SUMPRODUCT('FD inverse'!$A$51:$BH$51,'FD mesh'!$B$84:$BI$84,$E224:$BL224)+'FD inverse'!$A$51*$C225/Setup!$B$17+INDEX('FD inverse'!$A$51:$BH$51,1,'FD mesh'!$B$15+1)*Setup!$B$22</f>
        <v>0</v>
      </c>
      <c r="BB225" s="0" t="n">
        <f aca="false">SUMPRODUCT('FD inverse'!$A$52:$BH$52,'FD mesh'!$B$84:$BI$84,$E224:$BL224)+'FD inverse'!$A$52*$C225/Setup!$B$17+INDEX('FD inverse'!$A$52:$BH$52,1,'FD mesh'!$B$15+1)*Setup!$B$22</f>
        <v>0</v>
      </c>
      <c r="BC225" s="0" t="n">
        <f aca="false">SUMPRODUCT('FD inverse'!$A$53:$BH$53,'FD mesh'!$B$84:$BI$84,$E224:$BL224)+'FD inverse'!$A$53*$C225/Setup!$B$17+INDEX('FD inverse'!$A$53:$BH$53,1,'FD mesh'!$B$15+1)*Setup!$B$22</f>
        <v>0</v>
      </c>
      <c r="BD225" s="0" t="n">
        <f aca="false">SUMPRODUCT('FD inverse'!$A$54:$BH$54,'FD mesh'!$B$84:$BI$84,$E224:$BL224)+'FD inverse'!$A$54*$C225/Setup!$B$17+INDEX('FD inverse'!$A$54:$BH$54,1,'FD mesh'!$B$15+1)*Setup!$B$22</f>
        <v>0</v>
      </c>
      <c r="BE225" s="0" t="n">
        <f aca="false">SUMPRODUCT('FD inverse'!$A$55:$BH$55,'FD mesh'!$B$84:$BI$84,$E224:$BL224)+'FD inverse'!$A$55*$C225/Setup!$B$17+INDEX('FD inverse'!$A$55:$BH$55,1,'FD mesh'!$B$15+1)*Setup!$B$22</f>
        <v>0</v>
      </c>
      <c r="BF225" s="0" t="n">
        <f aca="false">SUMPRODUCT('FD inverse'!$A$56:$BH$56,'FD mesh'!$B$84:$BI$84,$E224:$BL224)+'FD inverse'!$A$56*$C225/Setup!$B$17+INDEX('FD inverse'!$A$56:$BH$56,1,'FD mesh'!$B$15+1)*Setup!$B$22</f>
        <v>0</v>
      </c>
      <c r="BG225" s="0" t="n">
        <f aca="false">SUMPRODUCT('FD inverse'!$A$57:$BH$57,'FD mesh'!$B$84:$BI$84,$E224:$BL224)+'FD inverse'!$A$57*$C225/Setup!$B$17+INDEX('FD inverse'!$A$57:$BH$57,1,'FD mesh'!$B$15+1)*Setup!$B$22</f>
        <v>0</v>
      </c>
      <c r="BH225" s="0" t="n">
        <f aca="false">SUMPRODUCT('FD inverse'!$A$58:$BH$58,'FD mesh'!$B$84:$BI$84,$E224:$BL224)+'FD inverse'!$A$58*$C225/Setup!$B$17+INDEX('FD inverse'!$A$58:$BH$58,1,'FD mesh'!$B$15+1)*Setup!$B$22</f>
        <v>0</v>
      </c>
      <c r="BI225" s="0" t="n">
        <f aca="false">SUMPRODUCT('FD inverse'!$A$59:$BH$59,'FD mesh'!$B$84:$BI$84,$E224:$BL224)+'FD inverse'!$A$59*$C225/Setup!$B$17+INDEX('FD inverse'!$A$59:$BH$59,1,'FD mesh'!$B$15+1)*Setup!$B$22</f>
        <v>0</v>
      </c>
      <c r="BJ225" s="0" t="n">
        <f aca="false">SUMPRODUCT('FD inverse'!$A$60:$BH$60,'FD mesh'!$B$84:$BI$84,$E224:$BL224)+'FD inverse'!$A$60*$C225/Setup!$B$17+INDEX('FD inverse'!$A$60:$BH$60,1,'FD mesh'!$B$15+1)*Setup!$B$22</f>
        <v>0</v>
      </c>
      <c r="BK225" s="0" t="n">
        <f aca="false">SUMPRODUCT('FD inverse'!$A$61:$BH$61,'FD mesh'!$B$84:$BI$84,$E224:$BL224)+'FD inverse'!$A$61*$C225/Setup!$B$17+INDEX('FD inverse'!$A$61:$BH$61,1,'FD mesh'!$B$15+1)*Setup!$B$22</f>
        <v>0</v>
      </c>
      <c r="BL225" s="0" t="n">
        <f aca="false">SUMPRODUCT('FD inverse'!$A$62:$BH$62,'FD mesh'!$B$84:$BI$84,$E224:$BL224)+'FD inverse'!$A$62*$C225/Setup!$B$17+INDEX('FD inverse'!$A$62:$BH$62,1,'FD mesh'!$B$15+1)*Setup!$B$22</f>
        <v>0</v>
      </c>
    </row>
    <row r="226" customFormat="false" ht="15" hidden="false" customHeight="false" outlineLevel="0" collapsed="false">
      <c r="A226" s="0" t="n">
        <v>221</v>
      </c>
      <c r="B226" s="0" t="n">
        <f aca="false">A226*Setup!$B$11/3600</f>
        <v>18.4166666666667</v>
      </c>
      <c r="C226" s="0" t="n">
        <f aca="false">Setup!$B$7+Setup!$B$8*COS(2*PI()*(B226-Setup!$B$9)/24)</f>
        <v>27.2257784170699</v>
      </c>
      <c r="D226" s="0" t="n">
        <f aca="false">(C226-E226)/Setup!$B$17</f>
        <v>19.3530709300315</v>
      </c>
      <c r="E226" s="0" t="n">
        <f aca="false">SUMPRODUCT('FD inverse'!$A$3:$BH$3,'FD mesh'!$B$84:$BI$84,$E225:$BL225)+'FD inverse'!$A$3*$C226/Setup!$B$17+INDEX('FD inverse'!$A$3:$BH$3,1,'FD mesh'!$B$15+1)*Setup!$B$22</f>
        <v>24.7098791961658</v>
      </c>
      <c r="F226" s="0" t="n">
        <f aca="false">SUMPRODUCT('FD inverse'!$A$4:$BH$4,'FD mesh'!$B$84:$BI$84,$E225:$BL225)+'FD inverse'!$A$4*$C226/Setup!$B$17+INDEX('FD inverse'!$A$4:$BH$4,1,'FD mesh'!$B$15+1)*Setup!$B$22</f>
        <v>24.1302327565064</v>
      </c>
      <c r="G226" s="0" t="n">
        <f aca="false">SUMPRODUCT('FD inverse'!$A$5:$BH$5,'FD mesh'!$B$84:$BI$84,$E225:$BL225)+'FD inverse'!$A$5*$C226/Setup!$B$17+INDEX('FD inverse'!$A$5:$BH$5,1,'FD mesh'!$B$15+1)*Setup!$B$22</f>
        <v>23.5465332763024</v>
      </c>
      <c r="H226" s="0" t="n">
        <f aca="false">SUMPRODUCT('FD inverse'!$A$6:$BH$6,'FD mesh'!$B$84:$BI$84,$E225:$BL225)+'FD inverse'!$A$6*$C226/Setup!$B$17+INDEX('FD inverse'!$A$6:$BH$6,1,'FD mesh'!$B$15+1)*Setup!$B$22</f>
        <v>21.5836799775167</v>
      </c>
      <c r="I226" s="0" t="n">
        <f aca="false">SUMPRODUCT('FD inverse'!$A$7:$BH$7,'FD mesh'!$B$84:$BI$84,$E225:$BL225)+'FD inverse'!$A$7*$C226/Setup!$B$17+INDEX('FD inverse'!$A$7:$BH$7,1,'FD mesh'!$B$15+1)*Setup!$B$22</f>
        <v>21.4161827777352</v>
      </c>
      <c r="J226" s="0" t="n">
        <f aca="false">SUMPRODUCT('FD inverse'!$A$8:$BH$8,'FD mesh'!$B$84:$BI$84,$E225:$BL225)+'FD inverse'!$A$8*$C226/Setup!$B$17+INDEX('FD inverse'!$A$8:$BH$8,1,'FD mesh'!$B$15+1)*Setup!$B$22</f>
        <v>21.2622299576434</v>
      </c>
      <c r="K226" s="0" t="n">
        <f aca="false">SUMPRODUCT('FD inverse'!$A$9:$BH$9,'FD mesh'!$B$84:$BI$84,$E225:$BL225)+'FD inverse'!$A$9*$C226/Setup!$B$17+INDEX('FD inverse'!$A$9:$BH$9,1,'FD mesh'!$B$15+1)*Setup!$B$22</f>
        <v>21.1227969091464</v>
      </c>
      <c r="L226" s="0" t="n">
        <f aca="false">SUMPRODUCT('FD inverse'!$A$10:$BH$10,'FD mesh'!$B$84:$BI$84,$E225:$BL225)+'FD inverse'!$A$10*$C226/Setup!$B$17+INDEX('FD inverse'!$A$10:$BH$10,1,'FD mesh'!$B$15+1)*Setup!$B$22</f>
        <v>20.9987139713543</v>
      </c>
      <c r="M226" s="0" t="n">
        <f aca="false">SUMPRODUCT('FD inverse'!$A$11:$BH$11,'FD mesh'!$B$84:$BI$84,$E225:$BL225)+'FD inverse'!$A$11*$C226/Setup!$B$17+INDEX('FD inverse'!$A$11:$BH$11,1,'FD mesh'!$B$15+1)*Setup!$B$22</f>
        <v>20.8906761412591</v>
      </c>
      <c r="N226" s="0" t="n">
        <f aca="false">SUMPRODUCT('FD inverse'!$A$12:$BH$12,'FD mesh'!$B$84:$BI$84,$E225:$BL225)+'FD inverse'!$A$12*$C226/Setup!$B$17+INDEX('FD inverse'!$A$12:$BH$12,1,'FD mesh'!$B$15+1)*Setup!$B$22</f>
        <v>20.7992517210686</v>
      </c>
      <c r="O226" s="0" t="n">
        <f aca="false">SUMPRODUCT('FD inverse'!$A$13:$BH$13,'FD mesh'!$B$84:$BI$84,$E225:$BL225)+'FD inverse'!$A$13*$C226/Setup!$B$17+INDEX('FD inverse'!$A$13:$BH$13,1,'FD mesh'!$B$15+1)*Setup!$B$22</f>
        <v>20.7248898169101</v>
      </c>
      <c r="P226" s="0" t="n">
        <f aca="false">SUMPRODUCT('FD inverse'!$A$14:$BH$14,'FD mesh'!$B$84:$BI$84,$E225:$BL225)+'FD inverse'!$A$14*$C226/Setup!$B$17+INDEX('FD inverse'!$A$14:$BH$14,1,'FD mesh'!$B$15+1)*Setup!$B$22</f>
        <v>20.6679266197632</v>
      </c>
      <c r="Q226" s="0" t="n">
        <f aca="false">SUMPRODUCT('FD inverse'!$A$15:$BH$15,'FD mesh'!$B$84:$BI$84,$E225:$BL225)+'FD inverse'!$A$15*$C226/Setup!$B$17+INDEX('FD inverse'!$A$15:$BH$15,1,'FD mesh'!$B$15+1)*Setup!$B$22</f>
        <v>20.6285904142983</v>
      </c>
      <c r="R226" s="0" t="n">
        <f aca="false">SUMPRODUCT('FD inverse'!$A$16:$BH$16,'FD mesh'!$B$84:$BI$84,$E225:$BL225)+'FD inverse'!$A$16*$C226/Setup!$B$17+INDEX('FD inverse'!$A$16:$BH$16,1,'FD mesh'!$B$15+1)*Setup!$B$22</f>
        <v>20.607005275006</v>
      </c>
      <c r="S226" s="0" t="n">
        <f aca="false">SUMPRODUCT('FD inverse'!$A$17:$BH$17,'FD mesh'!$B$84:$BI$84,$E225:$BL225)+'FD inverse'!$A$17*$C226/Setup!$B$17+INDEX('FD inverse'!$A$17:$BH$17,1,'FD mesh'!$B$15+1)*Setup!$B$22</f>
        <v>20.2014580382246</v>
      </c>
      <c r="T226" s="0" t="n">
        <f aca="false">SUMPRODUCT('FD inverse'!$A$18:$BH$18,'FD mesh'!$B$84:$BI$84,$E225:$BL225)+'FD inverse'!$A$18*$C226/Setup!$B$17+INDEX('FD inverse'!$A$18:$BH$18,1,'FD mesh'!$B$15+1)*Setup!$B$22</f>
        <v>19.8043095524107</v>
      </c>
      <c r="U226" s="0" t="n">
        <f aca="false">SUMPRODUCT('FD inverse'!$A$19:$BH$19,'FD mesh'!$B$84:$BI$84,$E225:$BL225)+'FD inverse'!$A$19*$C226/Setup!$B$17+INDEX('FD inverse'!$A$19:$BH$19,1,'FD mesh'!$B$15+1)*Setup!$B$22</f>
        <v>19.4150703878885</v>
      </c>
      <c r="V226" s="0" t="n">
        <f aca="false">SUMPRODUCT('FD inverse'!$A$20:$BH$20,'FD mesh'!$B$84:$BI$84,$E225:$BL225)+'FD inverse'!$A$20*$C226/Setup!$B$17+INDEX('FD inverse'!$A$20:$BH$20,1,'FD mesh'!$B$15+1)*Setup!$B$22</f>
        <v>19.0332308255155</v>
      </c>
      <c r="W226" s="0" t="n">
        <f aca="false">SUMPRODUCT('FD inverse'!$A$21:$BH$21,'FD mesh'!$B$84:$BI$84,$E225:$BL225)+'FD inverse'!$A$21*$C226/Setup!$B$17+INDEX('FD inverse'!$A$21:$BH$21,1,'FD mesh'!$B$15+1)*Setup!$B$22</f>
        <v>18.6582630272036</v>
      </c>
      <c r="X226" s="0" t="n">
        <f aca="false">SUMPRODUCT('FD inverse'!$A$22:$BH$22,'FD mesh'!$B$84:$BI$84,$E225:$BL225)+'FD inverse'!$A$22*$C226/Setup!$B$17+INDEX('FD inverse'!$A$22:$BH$22,1,'FD mesh'!$B$15+1)*Setup!$B$22</f>
        <v>18.2896230642508</v>
      </c>
      <c r="Y226" s="0" t="n">
        <f aca="false">SUMPRODUCT('FD inverse'!$A$23:$BH$23,'FD mesh'!$B$84:$BI$84,$E225:$BL225)+'FD inverse'!$A$23*$C226/Setup!$B$17+INDEX('FD inverse'!$A$23:$BH$23,1,'FD mesh'!$B$15+1)*Setup!$B$22</f>
        <v>17.9267528134188</v>
      </c>
      <c r="Z226" s="0" t="n">
        <f aca="false">SUMPRODUCT('FD inverse'!$A$24:$BH$24,'FD mesh'!$B$84:$BI$84,$E225:$BL225)+'FD inverse'!$A$24*$C226/Setup!$B$17+INDEX('FD inverse'!$A$24:$BH$24,1,'FD mesh'!$B$15+1)*Setup!$B$22</f>
        <v>17.569081731112</v>
      </c>
      <c r="AA226" s="0" t="n">
        <f aca="false">SUMPRODUCT('FD inverse'!$A$25:$BH$25,'FD mesh'!$B$84:$BI$84,$E225:$BL225)+'FD inverse'!$A$25*$C226/Setup!$B$17+INDEX('FD inverse'!$A$25:$BH$25,1,'FD mesh'!$B$15+1)*Setup!$B$22</f>
        <v>17.2160285163793</v>
      </c>
      <c r="AB226" s="0" t="n">
        <f aca="false">SUMPRODUCT('FD inverse'!$A$26:$BH$26,'FD mesh'!$B$84:$BI$84,$E225:$BL225)+'FD inverse'!$A$26*$C226/Setup!$B$17+INDEX('FD inverse'!$A$26:$BH$26,1,'FD mesh'!$B$15+1)*Setup!$B$22</f>
        <v>16.8670026737667</v>
      </c>
      <c r="AC226" s="0" t="n">
        <f aca="false">SUMPRODUCT('FD inverse'!$A$27:$BH$27,'FD mesh'!$B$84:$BI$84,$E225:$BL225)+'FD inverse'!$A$27*$C226/Setup!$B$17+INDEX('FD inverse'!$A$27:$BH$27,1,'FD mesh'!$B$15+1)*Setup!$B$22</f>
        <v>16.5214059873144</v>
      </c>
      <c r="AD226" s="0" t="n">
        <f aca="false">SUMPRODUCT('FD inverse'!$A$28:$BH$28,'FD mesh'!$B$84:$BI$84,$E225:$BL225)+'FD inverse'!$A$28*$C226/Setup!$B$17+INDEX('FD inverse'!$A$28:$BH$28,1,'FD mesh'!$B$15+1)*Setup!$B$22</f>
        <v>16.178633917208</v>
      </c>
      <c r="AE226" s="0" t="n">
        <f aca="false">SUMPRODUCT('FD inverse'!$A$29:$BH$29,'FD mesh'!$B$84:$BI$84,$E225:$BL225)+'FD inverse'!$A$29*$C226/Setup!$B$17+INDEX('FD inverse'!$A$29:$BH$29,1,'FD mesh'!$B$15+1)*Setup!$B$22</f>
        <v>15.8380769307716</v>
      </c>
      <c r="AF226" s="0" t="n">
        <f aca="false">SUMPRODUCT('FD inverse'!$A$30:$BH$30,'FD mesh'!$B$84:$BI$84,$E225:$BL225)+'FD inverse'!$A$30*$C226/Setup!$B$17+INDEX('FD inverse'!$A$30:$BH$30,1,'FD mesh'!$B$15+1)*Setup!$B$22</f>
        <v>15.4991217796342</v>
      </c>
      <c r="AG226" s="0" t="n">
        <f aca="false">SUMPRODUCT('FD inverse'!$A$31:$BH$31,'FD mesh'!$B$84:$BI$84,$E225:$BL225)+'FD inverse'!$A$31*$C226/Setup!$B$17+INDEX('FD inverse'!$A$31:$BH$31,1,'FD mesh'!$B$15+1)*Setup!$B$22</f>
        <v>15.1611527350045</v>
      </c>
      <c r="AH226" s="0" t="n">
        <f aca="false">SUMPRODUCT('FD inverse'!$A$32:$BH$32,'FD mesh'!$B$84:$BI$84,$E225:$BL225)+'FD inverse'!$A$32*$C226/Setup!$B$17+INDEX('FD inverse'!$A$32:$BH$32,1,'FD mesh'!$B$15+1)*Setup!$B$22</f>
        <v>15.1472329980352</v>
      </c>
      <c r="AI226" s="0" t="n">
        <f aca="false">SUMPRODUCT('FD inverse'!$A$33:$BH$33,'FD mesh'!$B$84:$BI$84,$E225:$BL225)+'FD inverse'!$A$33*$C226/Setup!$B$17+INDEX('FD inverse'!$A$33:$BH$33,1,'FD mesh'!$B$15+1)*Setup!$B$22</f>
        <v>15.133903315112</v>
      </c>
      <c r="AJ226" s="0" t="n">
        <f aca="false">SUMPRODUCT('FD inverse'!$A$34:$BH$34,'FD mesh'!$B$84:$BI$84,$E225:$BL225)+'FD inverse'!$A$34*$C226/Setup!$B$17+INDEX('FD inverse'!$A$34:$BH$34,1,'FD mesh'!$B$15+1)*Setup!$B$22</f>
        <v>15.1211186933602</v>
      </c>
      <c r="AK226" s="0" t="n">
        <f aca="false">SUMPRODUCT('FD inverse'!$A$35:$BH$35,'FD mesh'!$B$84:$BI$84,$E225:$BL225)+'FD inverse'!$A$35*$C226/Setup!$B$17+INDEX('FD inverse'!$A$35:$BH$35,1,'FD mesh'!$B$15+1)*Setup!$B$22</f>
        <v>15.1088341208699</v>
      </c>
      <c r="AL226" s="0" t="n">
        <f aca="false">SUMPRODUCT('FD inverse'!$A$36:$BH$36,'FD mesh'!$B$84:$BI$84,$E225:$BL225)+'FD inverse'!$A$36*$C226/Setup!$B$17+INDEX('FD inverse'!$A$36:$BH$36,1,'FD mesh'!$B$15+1)*Setup!$B$22</f>
        <v>15.097004649051</v>
      </c>
      <c r="AM226" s="0" t="n">
        <f aca="false">SUMPRODUCT('FD inverse'!$A$37:$BH$37,'FD mesh'!$B$84:$BI$84,$E225:$BL225)+'FD inverse'!$A$37*$C226/Setup!$B$17+INDEX('FD inverse'!$A$37:$BH$37,1,'FD mesh'!$B$15+1)*Setup!$B$22</f>
        <v>15.0855854531956</v>
      </c>
      <c r="AN226" s="0" t="n">
        <f aca="false">SUMPRODUCT('FD inverse'!$A$38:$BH$38,'FD mesh'!$B$84:$BI$84,$E225:$BL225)+'FD inverse'!$A$38*$C226/Setup!$B$17+INDEX('FD inverse'!$A$38:$BH$38,1,'FD mesh'!$B$15+1)*Setup!$B$22</f>
        <v>15.0745318735343</v>
      </c>
      <c r="AO226" s="0" t="n">
        <f aca="false">SUMPRODUCT('FD inverse'!$A$39:$BH$39,'FD mesh'!$B$84:$BI$84,$E225:$BL225)+'FD inverse'!$A$39*$C226/Setup!$B$17+INDEX('FD inverse'!$A$39:$BH$39,1,'FD mesh'!$B$15+1)*Setup!$B$22</f>
        <v>15.0637994389815</v>
      </c>
      <c r="AP226" s="0" t="n">
        <f aca="false">SUMPRODUCT('FD inverse'!$A$40:$BH$40,'FD mesh'!$B$84:$BI$84,$E225:$BL225)+'FD inverse'!$A$40*$C226/Setup!$B$17+INDEX('FD inverse'!$A$40:$BH$40,1,'FD mesh'!$B$15+1)*Setup!$B$22</f>
        <v>15.053343875674</v>
      </c>
      <c r="AQ226" s="0" t="n">
        <f aca="false">SUMPRODUCT('FD inverse'!$A$41:$BH$41,'FD mesh'!$B$84:$BI$84,$E225:$BL225)+'FD inverse'!$A$41*$C226/Setup!$B$17+INDEX('FD inverse'!$A$41:$BH$41,1,'FD mesh'!$B$15+1)*Setup!$B$22</f>
        <v>15.0431211023236</v>
      </c>
      <c r="AR226" s="0" t="n">
        <f aca="false">SUMPRODUCT('FD inverse'!$A$42:$BH$42,'FD mesh'!$B$84:$BI$84,$E225:$BL225)+'FD inverse'!$A$42*$C226/Setup!$B$17+INDEX('FD inverse'!$A$42:$BH$42,1,'FD mesh'!$B$15+1)*Setup!$B$22</f>
        <v>15.0330872143283</v>
      </c>
      <c r="AS226" s="0" t="n">
        <f aca="false">SUMPRODUCT('FD inverse'!$A$43:$BH$43,'FD mesh'!$B$84:$BI$84,$E225:$BL225)+'FD inverse'!$A$43*$C226/Setup!$B$17+INDEX('FD inverse'!$A$43:$BH$43,1,'FD mesh'!$B$15+1)*Setup!$B$22</f>
        <v>0</v>
      </c>
      <c r="AT226" s="0" t="n">
        <f aca="false">SUMPRODUCT('FD inverse'!$A$44:$BH$44,'FD mesh'!$B$84:$BI$84,$E225:$BL225)+'FD inverse'!$A$44*$C226/Setup!$B$17+INDEX('FD inverse'!$A$44:$BH$44,1,'FD mesh'!$B$15+1)*Setup!$B$22</f>
        <v>0</v>
      </c>
      <c r="AU226" s="0" t="n">
        <f aca="false">SUMPRODUCT('FD inverse'!$A$45:$BH$45,'FD mesh'!$B$84:$BI$84,$E225:$BL225)+'FD inverse'!$A$45*$C226/Setup!$B$17+INDEX('FD inverse'!$A$45:$BH$45,1,'FD mesh'!$B$15+1)*Setup!$B$22</f>
        <v>0</v>
      </c>
      <c r="AV226" s="0" t="n">
        <f aca="false">SUMPRODUCT('FD inverse'!$A$46:$BH$46,'FD mesh'!$B$84:$BI$84,$E225:$BL225)+'FD inverse'!$A$46*$C226/Setup!$B$17+INDEX('FD inverse'!$A$46:$BH$46,1,'FD mesh'!$B$15+1)*Setup!$B$22</f>
        <v>0</v>
      </c>
      <c r="AW226" s="0" t="n">
        <f aca="false">SUMPRODUCT('FD inverse'!$A$47:$BH$47,'FD mesh'!$B$84:$BI$84,$E225:$BL225)+'FD inverse'!$A$47*$C226/Setup!$B$17+INDEX('FD inverse'!$A$47:$BH$47,1,'FD mesh'!$B$15+1)*Setup!$B$22</f>
        <v>0</v>
      </c>
      <c r="AX226" s="0" t="n">
        <f aca="false">SUMPRODUCT('FD inverse'!$A$48:$BH$48,'FD mesh'!$B$84:$BI$84,$E225:$BL225)+'FD inverse'!$A$48*$C226/Setup!$B$17+INDEX('FD inverse'!$A$48:$BH$48,1,'FD mesh'!$B$15+1)*Setup!$B$22</f>
        <v>0</v>
      </c>
      <c r="AY226" s="0" t="n">
        <f aca="false">SUMPRODUCT('FD inverse'!$A$49:$BH$49,'FD mesh'!$B$84:$BI$84,$E225:$BL225)+'FD inverse'!$A$49*$C226/Setup!$B$17+INDEX('FD inverse'!$A$49:$BH$49,1,'FD mesh'!$B$15+1)*Setup!$B$22</f>
        <v>0</v>
      </c>
      <c r="AZ226" s="0" t="n">
        <f aca="false">SUMPRODUCT('FD inverse'!$A$50:$BH$50,'FD mesh'!$B$84:$BI$84,$E225:$BL225)+'FD inverse'!$A$50*$C226/Setup!$B$17+INDEX('FD inverse'!$A$50:$BH$50,1,'FD mesh'!$B$15+1)*Setup!$B$22</f>
        <v>0</v>
      </c>
      <c r="BA226" s="0" t="n">
        <f aca="false">SUMPRODUCT('FD inverse'!$A$51:$BH$51,'FD mesh'!$B$84:$BI$84,$E225:$BL225)+'FD inverse'!$A$51*$C226/Setup!$B$17+INDEX('FD inverse'!$A$51:$BH$51,1,'FD mesh'!$B$15+1)*Setup!$B$22</f>
        <v>0</v>
      </c>
      <c r="BB226" s="0" t="n">
        <f aca="false">SUMPRODUCT('FD inverse'!$A$52:$BH$52,'FD mesh'!$B$84:$BI$84,$E225:$BL225)+'FD inverse'!$A$52*$C226/Setup!$B$17+INDEX('FD inverse'!$A$52:$BH$52,1,'FD mesh'!$B$15+1)*Setup!$B$22</f>
        <v>0</v>
      </c>
      <c r="BC226" s="0" t="n">
        <f aca="false">SUMPRODUCT('FD inverse'!$A$53:$BH$53,'FD mesh'!$B$84:$BI$84,$E225:$BL225)+'FD inverse'!$A$53*$C226/Setup!$B$17+INDEX('FD inverse'!$A$53:$BH$53,1,'FD mesh'!$B$15+1)*Setup!$B$22</f>
        <v>0</v>
      </c>
      <c r="BD226" s="0" t="n">
        <f aca="false">SUMPRODUCT('FD inverse'!$A$54:$BH$54,'FD mesh'!$B$84:$BI$84,$E225:$BL225)+'FD inverse'!$A$54*$C226/Setup!$B$17+INDEX('FD inverse'!$A$54:$BH$54,1,'FD mesh'!$B$15+1)*Setup!$B$22</f>
        <v>0</v>
      </c>
      <c r="BE226" s="0" t="n">
        <f aca="false">SUMPRODUCT('FD inverse'!$A$55:$BH$55,'FD mesh'!$B$84:$BI$84,$E225:$BL225)+'FD inverse'!$A$55*$C226/Setup!$B$17+INDEX('FD inverse'!$A$55:$BH$55,1,'FD mesh'!$B$15+1)*Setup!$B$22</f>
        <v>0</v>
      </c>
      <c r="BF226" s="0" t="n">
        <f aca="false">SUMPRODUCT('FD inverse'!$A$56:$BH$56,'FD mesh'!$B$84:$BI$84,$E225:$BL225)+'FD inverse'!$A$56*$C226/Setup!$B$17+INDEX('FD inverse'!$A$56:$BH$56,1,'FD mesh'!$B$15+1)*Setup!$B$22</f>
        <v>0</v>
      </c>
      <c r="BG226" s="0" t="n">
        <f aca="false">SUMPRODUCT('FD inverse'!$A$57:$BH$57,'FD mesh'!$B$84:$BI$84,$E225:$BL225)+'FD inverse'!$A$57*$C226/Setup!$B$17+INDEX('FD inverse'!$A$57:$BH$57,1,'FD mesh'!$B$15+1)*Setup!$B$22</f>
        <v>0</v>
      </c>
      <c r="BH226" s="0" t="n">
        <f aca="false">SUMPRODUCT('FD inverse'!$A$58:$BH$58,'FD mesh'!$B$84:$BI$84,$E225:$BL225)+'FD inverse'!$A$58*$C226/Setup!$B$17+INDEX('FD inverse'!$A$58:$BH$58,1,'FD mesh'!$B$15+1)*Setup!$B$22</f>
        <v>0</v>
      </c>
      <c r="BI226" s="0" t="n">
        <f aca="false">SUMPRODUCT('FD inverse'!$A$59:$BH$59,'FD mesh'!$B$84:$BI$84,$E225:$BL225)+'FD inverse'!$A$59*$C226/Setup!$B$17+INDEX('FD inverse'!$A$59:$BH$59,1,'FD mesh'!$B$15+1)*Setup!$B$22</f>
        <v>0</v>
      </c>
      <c r="BJ226" s="0" t="n">
        <f aca="false">SUMPRODUCT('FD inverse'!$A$60:$BH$60,'FD mesh'!$B$84:$BI$84,$E225:$BL225)+'FD inverse'!$A$60*$C226/Setup!$B$17+INDEX('FD inverse'!$A$60:$BH$60,1,'FD mesh'!$B$15+1)*Setup!$B$22</f>
        <v>0</v>
      </c>
      <c r="BK226" s="0" t="n">
        <f aca="false">SUMPRODUCT('FD inverse'!$A$61:$BH$61,'FD mesh'!$B$84:$BI$84,$E225:$BL225)+'FD inverse'!$A$61*$C226/Setup!$B$17+INDEX('FD inverse'!$A$61:$BH$61,1,'FD mesh'!$B$15+1)*Setup!$B$22</f>
        <v>0</v>
      </c>
      <c r="BL226" s="0" t="n">
        <f aca="false">SUMPRODUCT('FD inverse'!$A$62:$BH$62,'FD mesh'!$B$84:$BI$84,$E225:$BL225)+'FD inverse'!$A$62*$C226/Setup!$B$17+INDEX('FD inverse'!$A$62:$BH$62,1,'FD mesh'!$B$15+1)*Setup!$B$22</f>
        <v>0</v>
      </c>
    </row>
    <row r="227" customFormat="false" ht="15" hidden="false" customHeight="false" outlineLevel="0" collapsed="false">
      <c r="A227" s="0" t="n">
        <v>222</v>
      </c>
      <c r="B227" s="0" t="n">
        <f aca="false">A227*Setup!$B$11/3600</f>
        <v>18.5</v>
      </c>
      <c r="C227" s="0" t="n">
        <f aca="false">Setup!$B$7+Setup!$B$8*COS(2*PI()*(B227-Setup!$B$9)/24)</f>
        <v>27.1734133611649</v>
      </c>
      <c r="D227" s="0" t="n">
        <f aca="false">(C227-E227)/Setup!$B$17</f>
        <v>19.088363468883</v>
      </c>
      <c r="E227" s="0" t="n">
        <f aca="false">SUMPRODUCT('FD inverse'!$A$3:$BH$3,'FD mesh'!$B$84:$BI$84,$E226:$BL226)+'FD inverse'!$A$3*$C227/Setup!$B$17+INDEX('FD inverse'!$A$3:$BH$3,1,'FD mesh'!$B$15+1)*Setup!$B$22</f>
        <v>24.6919261102101</v>
      </c>
      <c r="F227" s="0" t="n">
        <f aca="false">SUMPRODUCT('FD inverse'!$A$4:$BH$4,'FD mesh'!$B$84:$BI$84,$E226:$BL226)+'FD inverse'!$A$4*$C227/Setup!$B$17+INDEX('FD inverse'!$A$4:$BH$4,1,'FD mesh'!$B$15+1)*Setup!$B$22</f>
        <v>24.1199239855878</v>
      </c>
      <c r="G227" s="0" t="n">
        <f aca="false">SUMPRODUCT('FD inverse'!$A$5:$BH$5,'FD mesh'!$B$84:$BI$84,$E226:$BL226)+'FD inverse'!$A$5*$C227/Setup!$B$17+INDEX('FD inverse'!$A$5:$BH$5,1,'FD mesh'!$B$15+1)*Setup!$B$22</f>
        <v>23.5434475680321</v>
      </c>
      <c r="H227" s="0" t="n">
        <f aca="false">SUMPRODUCT('FD inverse'!$A$6:$BH$6,'FD mesh'!$B$84:$BI$84,$E226:$BL226)+'FD inverse'!$A$6*$C227/Setup!$B$17+INDEX('FD inverse'!$A$6:$BH$6,1,'FD mesh'!$B$15+1)*Setup!$B$22</f>
        <v>21.6042368094311</v>
      </c>
      <c r="I227" s="0" t="n">
        <f aca="false">SUMPRODUCT('FD inverse'!$A$7:$BH$7,'FD mesh'!$B$84:$BI$84,$E226:$BL226)+'FD inverse'!$A$7*$C227/Setup!$B$17+INDEX('FD inverse'!$A$7:$BH$7,1,'FD mesh'!$B$15+1)*Setup!$B$22</f>
        <v>21.4386892000901</v>
      </c>
      <c r="J227" s="0" t="n">
        <f aca="false">SUMPRODUCT('FD inverse'!$A$8:$BH$8,'FD mesh'!$B$84:$BI$84,$E226:$BL226)+'FD inverse'!$A$8*$C227/Setup!$B$17+INDEX('FD inverse'!$A$8:$BH$8,1,'FD mesh'!$B$15+1)*Setup!$B$22</f>
        <v>21.2864197160323</v>
      </c>
      <c r="K227" s="0" t="n">
        <f aca="false">SUMPRODUCT('FD inverse'!$A$9:$BH$9,'FD mesh'!$B$84:$BI$84,$E226:$BL226)+'FD inverse'!$A$9*$C227/Setup!$B$17+INDEX('FD inverse'!$A$9:$BH$9,1,'FD mesh'!$B$15+1)*Setup!$B$22</f>
        <v>21.1484214758616</v>
      </c>
      <c r="L227" s="0" t="n">
        <f aca="false">SUMPRODUCT('FD inverse'!$A$10:$BH$10,'FD mesh'!$B$84:$BI$84,$E226:$BL226)+'FD inverse'!$A$10*$C227/Setup!$B$17+INDEX('FD inverse'!$A$10:$BH$10,1,'FD mesh'!$B$15+1)*Setup!$B$22</f>
        <v>21.025540974166</v>
      </c>
      <c r="M227" s="0" t="n">
        <f aca="false">SUMPRODUCT('FD inverse'!$A$11:$BH$11,'FD mesh'!$B$84:$BI$84,$E226:$BL226)+'FD inverse'!$A$11*$C227/Setup!$B$17+INDEX('FD inverse'!$A$11:$BH$11,1,'FD mesh'!$B$15+1)*Setup!$B$22</f>
        <v>20.9184876127723</v>
      </c>
      <c r="N227" s="0" t="n">
        <f aca="false">SUMPRODUCT('FD inverse'!$A$12:$BH$12,'FD mesh'!$B$84:$BI$84,$E226:$BL226)+'FD inverse'!$A$12*$C227/Setup!$B$17+INDEX('FD inverse'!$A$12:$BH$12,1,'FD mesh'!$B$15+1)*Setup!$B$22</f>
        <v>20.827842199174</v>
      </c>
      <c r="O227" s="0" t="n">
        <f aca="false">SUMPRODUCT('FD inverse'!$A$13:$BH$13,'FD mesh'!$B$84:$BI$84,$E226:$BL226)+'FD inverse'!$A$13*$C227/Setup!$B$17+INDEX('FD inverse'!$A$13:$BH$13,1,'FD mesh'!$B$15+1)*Setup!$B$22</f>
        <v>20.7540643242811</v>
      </c>
      <c r="P227" s="0" t="n">
        <f aca="false">SUMPRODUCT('FD inverse'!$A$14:$BH$14,'FD mesh'!$B$84:$BI$84,$E226:$BL226)+'FD inverse'!$A$14*$C227/Setup!$B$17+INDEX('FD inverse'!$A$14:$BH$14,1,'FD mesh'!$B$15+1)*Setup!$B$22</f>
        <v>20.697498548132</v>
      </c>
      <c r="Q227" s="0" t="n">
        <f aca="false">SUMPRODUCT('FD inverse'!$A$15:$BH$15,'FD mesh'!$B$84:$BI$84,$E226:$BL226)+'FD inverse'!$A$15*$C227/Setup!$B$17+INDEX('FD inverse'!$A$15:$BH$15,1,'FD mesh'!$B$15+1)*Setup!$B$22</f>
        <v>20.6583793373923</v>
      </c>
      <c r="R227" s="0" t="n">
        <f aca="false">SUMPRODUCT('FD inverse'!$A$16:$BH$16,'FD mesh'!$B$84:$BI$84,$E226:$BL226)+'FD inverse'!$A$16*$C227/Setup!$B$17+INDEX('FD inverse'!$A$16:$BH$16,1,'FD mesh'!$B$15+1)*Setup!$B$22</f>
        <v>20.6368347125486</v>
      </c>
      <c r="S227" s="0" t="n">
        <f aca="false">SUMPRODUCT('FD inverse'!$A$17:$BH$17,'FD mesh'!$B$84:$BI$84,$E226:$BL226)+'FD inverse'!$A$17*$C227/Setup!$B$17+INDEX('FD inverse'!$A$17:$BH$17,1,'FD mesh'!$B$15+1)*Setup!$B$22</f>
        <v>20.2297301804814</v>
      </c>
      <c r="T227" s="0" t="n">
        <f aca="false">SUMPRODUCT('FD inverse'!$A$18:$BH$18,'FD mesh'!$B$84:$BI$84,$E226:$BL226)+'FD inverse'!$A$18*$C227/Setup!$B$17+INDEX('FD inverse'!$A$18:$BH$18,1,'FD mesh'!$B$15+1)*Setup!$B$22</f>
        <v>19.8309457359926</v>
      </c>
      <c r="U227" s="0" t="n">
        <f aca="false">SUMPRODUCT('FD inverse'!$A$19:$BH$19,'FD mesh'!$B$84:$BI$84,$E226:$BL226)+'FD inverse'!$A$19*$C227/Setup!$B$17+INDEX('FD inverse'!$A$19:$BH$19,1,'FD mesh'!$B$15+1)*Setup!$B$22</f>
        <v>19.439999939815</v>
      </c>
      <c r="V227" s="0" t="n">
        <f aca="false">SUMPRODUCT('FD inverse'!$A$20:$BH$20,'FD mesh'!$B$84:$BI$84,$E226:$BL226)+'FD inverse'!$A$20*$C227/Setup!$B$17+INDEX('FD inverse'!$A$20:$BH$20,1,'FD mesh'!$B$15+1)*Setup!$B$22</f>
        <v>19.0563905546329</v>
      </c>
      <c r="W227" s="0" t="n">
        <f aca="false">SUMPRODUCT('FD inverse'!$A$21:$BH$21,'FD mesh'!$B$84:$BI$84,$E226:$BL226)+'FD inverse'!$A$21*$C227/Setup!$B$17+INDEX('FD inverse'!$A$21:$BH$21,1,'FD mesh'!$B$15+1)*Setup!$B$22</f>
        <v>18.6795967468769</v>
      </c>
      <c r="X227" s="0" t="n">
        <f aca="false">SUMPRODUCT('FD inverse'!$A$22:$BH$22,'FD mesh'!$B$84:$BI$84,$E226:$BL226)+'FD inverse'!$A$22*$C227/Setup!$B$17+INDEX('FD inverse'!$A$22:$BH$22,1,'FD mesh'!$B$15+1)*Setup!$B$22</f>
        <v>18.3090811480532</v>
      </c>
      <c r="Y227" s="0" t="n">
        <f aca="false">SUMPRODUCT('FD inverse'!$A$23:$BH$23,'FD mesh'!$B$84:$BI$84,$E226:$BL226)+'FD inverse'!$A$23*$C227/Setup!$B$17+INDEX('FD inverse'!$A$23:$BH$23,1,'FD mesh'!$B$15+1)*Setup!$B$22</f>
        <v>17.9442917853199</v>
      </c>
      <c r="Z227" s="0" t="n">
        <f aca="false">SUMPRODUCT('FD inverse'!$A$24:$BH$24,'FD mesh'!$B$84:$BI$84,$E226:$BL226)+'FD inverse'!$A$24*$C227/Setup!$B$17+INDEX('FD inverse'!$A$24:$BH$24,1,'FD mesh'!$B$15+1)*Setup!$B$22</f>
        <v>17.5846638914604</v>
      </c>
      <c r="AA227" s="0" t="n">
        <f aca="false">SUMPRODUCT('FD inverse'!$A$25:$BH$25,'FD mesh'!$B$84:$BI$84,$E226:$BL226)+'FD inverse'!$A$25*$C227/Setup!$B$17+INDEX('FD inverse'!$A$25:$BH$25,1,'FD mesh'!$B$15+1)*Setup!$B$22</f>
        <v>17.2296216047892</v>
      </c>
      <c r="AB227" s="0" t="n">
        <f aca="false">SUMPRODUCT('FD inverse'!$A$26:$BH$26,'FD mesh'!$B$84:$BI$84,$E226:$BL226)+'FD inverse'!$A$26*$C227/Setup!$B$17+INDEX('FD inverse'!$A$26:$BH$26,1,'FD mesh'!$B$15+1)*Setup!$B$22</f>
        <v>16.8785795698501</v>
      </c>
      <c r="AC227" s="0" t="n">
        <f aca="false">SUMPRODUCT('FD inverse'!$A$27:$BH$27,'FD mesh'!$B$84:$BI$84,$E226:$BL226)+'FD inverse'!$A$27*$C227/Setup!$B$17+INDEX('FD inverse'!$A$27:$BH$27,1,'FD mesh'!$B$15+1)*Setup!$B$22</f>
        <v>16.530944450044</v>
      </c>
      <c r="AD227" s="0" t="n">
        <f aca="false">SUMPRODUCT('FD inverse'!$A$28:$BH$28,'FD mesh'!$B$84:$BI$84,$E226:$BL226)+'FD inverse'!$A$28*$C227/Setup!$B$17+INDEX('FD inverse'!$A$28:$BH$28,1,'FD mesh'!$B$15+1)*Setup!$B$22</f>
        <v>16.1861163635556</v>
      </c>
      <c r="AE227" s="0" t="n">
        <f aca="false">SUMPRODUCT('FD inverse'!$A$29:$BH$29,'FD mesh'!$B$84:$BI$84,$E226:$BL226)+'FD inverse'!$A$29*$C227/Setup!$B$17+INDEX('FD inverse'!$A$29:$BH$29,1,'FD mesh'!$B$15+1)*Setup!$B$22</f>
        <v>15.8434902541351</v>
      </c>
      <c r="AF227" s="0" t="n">
        <f aca="false">SUMPRODUCT('FD inverse'!$A$30:$BH$30,'FD mesh'!$B$84:$BI$84,$E226:$BL226)+'FD inverse'!$A$30*$C227/Setup!$B$17+INDEX('FD inverse'!$A$30:$BH$30,1,'FD mesh'!$B$15+1)*Setup!$B$22</f>
        <v>15.5024572084473</v>
      </c>
      <c r="AG227" s="0" t="n">
        <f aca="false">SUMPRODUCT('FD inverse'!$A$31:$BH$31,'FD mesh'!$B$84:$BI$84,$E226:$BL226)+'FD inverse'!$A$31*$C227/Setup!$B$17+INDEX('FD inverse'!$A$31:$BH$31,1,'FD mesh'!$B$15+1)*Setup!$B$22</f>
        <v>15.1624057318103</v>
      </c>
      <c r="AH227" s="0" t="n">
        <f aca="false">SUMPRODUCT('FD inverse'!$A$32:$BH$32,'FD mesh'!$B$84:$BI$84,$E226:$BL226)+'FD inverse'!$A$32*$C227/Setup!$B$17+INDEX('FD inverse'!$A$32:$BH$32,1,'FD mesh'!$B$15+1)*Setup!$B$22</f>
        <v>15.1483979024903</v>
      </c>
      <c r="AI227" s="0" t="n">
        <f aca="false">SUMPRODUCT('FD inverse'!$A$33:$BH$33,'FD mesh'!$B$84:$BI$84,$E226:$BL226)+'FD inverse'!$A$33*$C227/Setup!$B$17+INDEX('FD inverse'!$A$33:$BH$33,1,'FD mesh'!$B$15+1)*Setup!$B$22</f>
        <v>15.1349797746371</v>
      </c>
      <c r="AJ227" s="0" t="n">
        <f aca="false">SUMPRODUCT('FD inverse'!$A$34:$BH$34,'FD mesh'!$B$84:$BI$84,$E226:$BL226)+'FD inverse'!$A$34*$C227/Setup!$B$17+INDEX('FD inverse'!$A$34:$BH$34,1,'FD mesh'!$B$15+1)*Setup!$B$22</f>
        <v>15.1221065753896</v>
      </c>
      <c r="AK227" s="0" t="n">
        <f aca="false">SUMPRODUCT('FD inverse'!$A$35:$BH$35,'FD mesh'!$B$84:$BI$84,$E226:$BL226)+'FD inverse'!$A$35*$C227/Setup!$B$17+INDEX('FD inverse'!$A$35:$BH$35,1,'FD mesh'!$B$15+1)*Setup!$B$22</f>
        <v>15.1097334647796</v>
      </c>
      <c r="AL227" s="0" t="n">
        <f aca="false">SUMPRODUCT('FD inverse'!$A$36:$BH$36,'FD mesh'!$B$84:$BI$84,$E226:$BL226)+'FD inverse'!$A$36*$C227/Setup!$B$17+INDEX('FD inverse'!$A$36:$BH$36,1,'FD mesh'!$B$15+1)*Setup!$B$22</f>
        <v>15.0978156227714</v>
      </c>
      <c r="AM227" s="0" t="n">
        <f aca="false">SUMPRODUCT('FD inverse'!$A$37:$BH$37,'FD mesh'!$B$84:$BI$84,$E226:$BL226)+'FD inverse'!$A$37*$C227/Setup!$B$17+INDEX('FD inverse'!$A$37:$BH$37,1,'FD mesh'!$B$15+1)*Setup!$B$22</f>
        <v>15.0863083143397</v>
      </c>
      <c r="AN227" s="0" t="n">
        <f aca="false">SUMPRODUCT('FD inverse'!$A$38:$BH$38,'FD mesh'!$B$84:$BI$84,$E226:$BL226)+'FD inverse'!$A$38*$C227/Setup!$B$17+INDEX('FD inverse'!$A$38:$BH$38,1,'FD mesh'!$B$15+1)*Setup!$B$22</f>
        <v>15.075166934869</v>
      </c>
      <c r="AO227" s="0" t="n">
        <f aca="false">SUMPRODUCT('FD inverse'!$A$39:$BH$39,'FD mesh'!$B$84:$BI$84,$E226:$BL226)+'FD inverse'!$A$39*$C227/Setup!$B$17+INDEX('FD inverse'!$A$39:$BH$39,1,'FD mesh'!$B$15+1)*Setup!$B$22</f>
        <v>15.0643470380735</v>
      </c>
      <c r="AP227" s="0" t="n">
        <f aca="false">SUMPRODUCT('FD inverse'!$A$40:$BH$40,'FD mesh'!$B$84:$BI$84,$E226:$BL226)+'FD inverse'!$A$40*$C227/Setup!$B$17+INDEX('FD inverse'!$A$40:$BH$40,1,'FD mesh'!$B$15+1)*Setup!$B$22</f>
        <v>15.0538043485513</v>
      </c>
      <c r="AQ227" s="0" t="n">
        <f aca="false">SUMPRODUCT('FD inverse'!$A$41:$BH$41,'FD mesh'!$B$84:$BI$84,$E226:$BL226)+'FD inverse'!$A$41*$C227/Setup!$B$17+INDEX('FD inverse'!$A$41:$BH$41,1,'FD mesh'!$B$15+1)*Setup!$B$22</f>
        <v>15.0434947610058</v>
      </c>
      <c r="AR227" s="0" t="n">
        <f aca="false">SUMPRODUCT('FD inverse'!$A$42:$BH$42,'FD mesh'!$B$84:$BI$84,$E226:$BL226)+'FD inverse'!$A$42*$C227/Setup!$B$17+INDEX('FD inverse'!$A$42:$BH$42,1,'FD mesh'!$B$15+1)*Setup!$B$22</f>
        <v>15.0333743280919</v>
      </c>
      <c r="AS227" s="0" t="n">
        <f aca="false">SUMPRODUCT('FD inverse'!$A$43:$BH$43,'FD mesh'!$B$84:$BI$84,$E226:$BL226)+'FD inverse'!$A$43*$C227/Setup!$B$17+INDEX('FD inverse'!$A$43:$BH$43,1,'FD mesh'!$B$15+1)*Setup!$B$22</f>
        <v>0</v>
      </c>
      <c r="AT227" s="0" t="n">
        <f aca="false">SUMPRODUCT('FD inverse'!$A$44:$BH$44,'FD mesh'!$B$84:$BI$84,$E226:$BL226)+'FD inverse'!$A$44*$C227/Setup!$B$17+INDEX('FD inverse'!$A$44:$BH$44,1,'FD mesh'!$B$15+1)*Setup!$B$22</f>
        <v>0</v>
      </c>
      <c r="AU227" s="0" t="n">
        <f aca="false">SUMPRODUCT('FD inverse'!$A$45:$BH$45,'FD mesh'!$B$84:$BI$84,$E226:$BL226)+'FD inverse'!$A$45*$C227/Setup!$B$17+INDEX('FD inverse'!$A$45:$BH$45,1,'FD mesh'!$B$15+1)*Setup!$B$22</f>
        <v>0</v>
      </c>
      <c r="AV227" s="0" t="n">
        <f aca="false">SUMPRODUCT('FD inverse'!$A$46:$BH$46,'FD mesh'!$B$84:$BI$84,$E226:$BL226)+'FD inverse'!$A$46*$C227/Setup!$B$17+INDEX('FD inverse'!$A$46:$BH$46,1,'FD mesh'!$B$15+1)*Setup!$B$22</f>
        <v>0</v>
      </c>
      <c r="AW227" s="0" t="n">
        <f aca="false">SUMPRODUCT('FD inverse'!$A$47:$BH$47,'FD mesh'!$B$84:$BI$84,$E226:$BL226)+'FD inverse'!$A$47*$C227/Setup!$B$17+INDEX('FD inverse'!$A$47:$BH$47,1,'FD mesh'!$B$15+1)*Setup!$B$22</f>
        <v>0</v>
      </c>
      <c r="AX227" s="0" t="n">
        <f aca="false">SUMPRODUCT('FD inverse'!$A$48:$BH$48,'FD mesh'!$B$84:$BI$84,$E226:$BL226)+'FD inverse'!$A$48*$C227/Setup!$B$17+INDEX('FD inverse'!$A$48:$BH$48,1,'FD mesh'!$B$15+1)*Setup!$B$22</f>
        <v>0</v>
      </c>
      <c r="AY227" s="0" t="n">
        <f aca="false">SUMPRODUCT('FD inverse'!$A$49:$BH$49,'FD mesh'!$B$84:$BI$84,$E226:$BL226)+'FD inverse'!$A$49*$C227/Setup!$B$17+INDEX('FD inverse'!$A$49:$BH$49,1,'FD mesh'!$B$15+1)*Setup!$B$22</f>
        <v>0</v>
      </c>
      <c r="AZ227" s="0" t="n">
        <f aca="false">SUMPRODUCT('FD inverse'!$A$50:$BH$50,'FD mesh'!$B$84:$BI$84,$E226:$BL226)+'FD inverse'!$A$50*$C227/Setup!$B$17+INDEX('FD inverse'!$A$50:$BH$50,1,'FD mesh'!$B$15+1)*Setup!$B$22</f>
        <v>0</v>
      </c>
      <c r="BA227" s="0" t="n">
        <f aca="false">SUMPRODUCT('FD inverse'!$A$51:$BH$51,'FD mesh'!$B$84:$BI$84,$E226:$BL226)+'FD inverse'!$A$51*$C227/Setup!$B$17+INDEX('FD inverse'!$A$51:$BH$51,1,'FD mesh'!$B$15+1)*Setup!$B$22</f>
        <v>0</v>
      </c>
      <c r="BB227" s="0" t="n">
        <f aca="false">SUMPRODUCT('FD inverse'!$A$52:$BH$52,'FD mesh'!$B$84:$BI$84,$E226:$BL226)+'FD inverse'!$A$52*$C227/Setup!$B$17+INDEX('FD inverse'!$A$52:$BH$52,1,'FD mesh'!$B$15+1)*Setup!$B$22</f>
        <v>0</v>
      </c>
      <c r="BC227" s="0" t="n">
        <f aca="false">SUMPRODUCT('FD inverse'!$A$53:$BH$53,'FD mesh'!$B$84:$BI$84,$E226:$BL226)+'FD inverse'!$A$53*$C227/Setup!$B$17+INDEX('FD inverse'!$A$53:$BH$53,1,'FD mesh'!$B$15+1)*Setup!$B$22</f>
        <v>0</v>
      </c>
      <c r="BD227" s="0" t="n">
        <f aca="false">SUMPRODUCT('FD inverse'!$A$54:$BH$54,'FD mesh'!$B$84:$BI$84,$E226:$BL226)+'FD inverse'!$A$54*$C227/Setup!$B$17+INDEX('FD inverse'!$A$54:$BH$54,1,'FD mesh'!$B$15+1)*Setup!$B$22</f>
        <v>0</v>
      </c>
      <c r="BE227" s="0" t="n">
        <f aca="false">SUMPRODUCT('FD inverse'!$A$55:$BH$55,'FD mesh'!$B$84:$BI$84,$E226:$BL226)+'FD inverse'!$A$55*$C227/Setup!$B$17+INDEX('FD inverse'!$A$55:$BH$55,1,'FD mesh'!$B$15+1)*Setup!$B$22</f>
        <v>0</v>
      </c>
      <c r="BF227" s="0" t="n">
        <f aca="false">SUMPRODUCT('FD inverse'!$A$56:$BH$56,'FD mesh'!$B$84:$BI$84,$E226:$BL226)+'FD inverse'!$A$56*$C227/Setup!$B$17+INDEX('FD inverse'!$A$56:$BH$56,1,'FD mesh'!$B$15+1)*Setup!$B$22</f>
        <v>0</v>
      </c>
      <c r="BG227" s="0" t="n">
        <f aca="false">SUMPRODUCT('FD inverse'!$A$57:$BH$57,'FD mesh'!$B$84:$BI$84,$E226:$BL226)+'FD inverse'!$A$57*$C227/Setup!$B$17+INDEX('FD inverse'!$A$57:$BH$57,1,'FD mesh'!$B$15+1)*Setup!$B$22</f>
        <v>0</v>
      </c>
      <c r="BH227" s="0" t="n">
        <f aca="false">SUMPRODUCT('FD inverse'!$A$58:$BH$58,'FD mesh'!$B$84:$BI$84,$E226:$BL226)+'FD inverse'!$A$58*$C227/Setup!$B$17+INDEX('FD inverse'!$A$58:$BH$58,1,'FD mesh'!$B$15+1)*Setup!$B$22</f>
        <v>0</v>
      </c>
      <c r="BI227" s="0" t="n">
        <f aca="false">SUMPRODUCT('FD inverse'!$A$59:$BH$59,'FD mesh'!$B$84:$BI$84,$E226:$BL226)+'FD inverse'!$A$59*$C227/Setup!$B$17+INDEX('FD inverse'!$A$59:$BH$59,1,'FD mesh'!$B$15+1)*Setup!$B$22</f>
        <v>0</v>
      </c>
      <c r="BJ227" s="0" t="n">
        <f aca="false">SUMPRODUCT('FD inverse'!$A$60:$BH$60,'FD mesh'!$B$84:$BI$84,$E226:$BL226)+'FD inverse'!$A$60*$C227/Setup!$B$17+INDEX('FD inverse'!$A$60:$BH$60,1,'FD mesh'!$B$15+1)*Setup!$B$22</f>
        <v>0</v>
      </c>
      <c r="BK227" s="0" t="n">
        <f aca="false">SUMPRODUCT('FD inverse'!$A$61:$BH$61,'FD mesh'!$B$84:$BI$84,$E226:$BL226)+'FD inverse'!$A$61*$C227/Setup!$B$17+INDEX('FD inverse'!$A$61:$BH$61,1,'FD mesh'!$B$15+1)*Setup!$B$22</f>
        <v>0</v>
      </c>
      <c r="BL227" s="0" t="n">
        <f aca="false">SUMPRODUCT('FD inverse'!$A$62:$BH$62,'FD mesh'!$B$84:$BI$84,$E226:$BL226)+'FD inverse'!$A$62*$C227/Setup!$B$17+INDEX('FD inverse'!$A$62:$BH$62,1,'FD mesh'!$B$15+1)*Setup!$B$22</f>
        <v>0</v>
      </c>
    </row>
    <row r="228" customFormat="false" ht="15" hidden="false" customHeight="false" outlineLevel="0" collapsed="false">
      <c r="A228" s="0" t="n">
        <v>223</v>
      </c>
      <c r="B228" s="0" t="n">
        <f aca="false">A228*Setup!$B$11/3600</f>
        <v>18.5833333333333</v>
      </c>
      <c r="C228" s="0" t="n">
        <f aca="false">Setup!$B$7+Setup!$B$8*COS(2*PI()*(B228-Setup!$B$9)/24)</f>
        <v>27.1195379323715</v>
      </c>
      <c r="D228" s="0" t="n">
        <f aca="false">(C228-E228)/Setup!$B$17</f>
        <v>18.8202385796843</v>
      </c>
      <c r="E228" s="0" t="n">
        <f aca="false">SUMPRODUCT('FD inverse'!$A$3:$BH$3,'FD mesh'!$B$84:$BI$84,$E227:$BL227)+'FD inverse'!$A$3*$C228/Setup!$B$17+INDEX('FD inverse'!$A$3:$BH$3,1,'FD mesh'!$B$15+1)*Setup!$B$22</f>
        <v>24.6729069170126</v>
      </c>
      <c r="F228" s="0" t="n">
        <f aca="false">SUMPRODUCT('FD inverse'!$A$4:$BH$4,'FD mesh'!$B$84:$BI$84,$E227:$BL227)+'FD inverse'!$A$4*$C228/Setup!$B$17+INDEX('FD inverse'!$A$4:$BH$4,1,'FD mesh'!$B$15+1)*Setup!$B$22</f>
        <v>24.1086533397283</v>
      </c>
      <c r="G228" s="0" t="n">
        <f aca="false">SUMPRODUCT('FD inverse'!$A$5:$BH$5,'FD mesh'!$B$84:$BI$84,$E227:$BL227)+'FD inverse'!$A$5*$C228/Setup!$B$17+INDEX('FD inverse'!$A$5:$BH$5,1,'FD mesh'!$B$15+1)*Setup!$B$22</f>
        <v>23.5395079890676</v>
      </c>
      <c r="H228" s="0" t="n">
        <f aca="false">SUMPRODUCT('FD inverse'!$A$6:$BH$6,'FD mesh'!$B$84:$BI$84,$E227:$BL227)+'FD inverse'!$A$6*$C228/Setup!$B$17+INDEX('FD inverse'!$A$6:$BH$6,1,'FD mesh'!$B$15+1)*Setup!$B$22</f>
        <v>21.624307001186</v>
      </c>
      <c r="I228" s="0" t="n">
        <f aca="false">SUMPRODUCT('FD inverse'!$A$7:$BH$7,'FD mesh'!$B$84:$BI$84,$E227:$BL227)+'FD inverse'!$A$7*$C228/Setup!$B$17+INDEX('FD inverse'!$A$7:$BH$7,1,'FD mesh'!$B$15+1)*Setup!$B$22</f>
        <v>21.4607405986463</v>
      </c>
      <c r="J228" s="0" t="n">
        <f aca="false">SUMPRODUCT('FD inverse'!$A$8:$BH$8,'FD mesh'!$B$84:$BI$84,$E227:$BL227)+'FD inverse'!$A$8*$C228/Setup!$B$17+INDEX('FD inverse'!$A$8:$BH$8,1,'FD mesh'!$B$15+1)*Setup!$B$22</f>
        <v>21.3101838707709</v>
      </c>
      <c r="K228" s="0" t="n">
        <f aca="false">SUMPRODUCT('FD inverse'!$A$9:$BH$9,'FD mesh'!$B$84:$BI$84,$E227:$BL227)+'FD inverse'!$A$9*$C228/Setup!$B$17+INDEX('FD inverse'!$A$9:$BH$9,1,'FD mesh'!$B$15+1)*Setup!$B$22</f>
        <v>21.1736472931839</v>
      </c>
      <c r="L228" s="0" t="n">
        <f aca="false">SUMPRODUCT('FD inverse'!$A$10:$BH$10,'FD mesh'!$B$84:$BI$84,$E227:$BL227)+'FD inverse'!$A$10*$C228/Setup!$B$17+INDEX('FD inverse'!$A$10:$BH$10,1,'FD mesh'!$B$15+1)*Setup!$B$22</f>
        <v>21.0519932036927</v>
      </c>
      <c r="M228" s="0" t="n">
        <f aca="false">SUMPRODUCT('FD inverse'!$A$11:$BH$11,'FD mesh'!$B$84:$BI$84,$E227:$BL227)+'FD inverse'!$A$11*$C228/Setup!$B$17+INDEX('FD inverse'!$A$11:$BH$11,1,'FD mesh'!$B$15+1)*Setup!$B$22</f>
        <v>20.9459451493204</v>
      </c>
      <c r="N228" s="0" t="n">
        <f aca="false">SUMPRODUCT('FD inverse'!$A$12:$BH$12,'FD mesh'!$B$84:$BI$84,$E227:$BL227)+'FD inverse'!$A$12*$C228/Setup!$B$17+INDEX('FD inverse'!$A$12:$BH$12,1,'FD mesh'!$B$15+1)*Setup!$B$22</f>
        <v>20.8560962315546</v>
      </c>
      <c r="O228" s="0" t="n">
        <f aca="false">SUMPRODUCT('FD inverse'!$A$13:$BH$13,'FD mesh'!$B$84:$BI$84,$E227:$BL227)+'FD inverse'!$A$13*$C228/Setup!$B$17+INDEX('FD inverse'!$A$13:$BH$13,1,'FD mesh'!$B$15+1)*Setup!$B$22</f>
        <v>20.782916359441</v>
      </c>
      <c r="P228" s="0" t="n">
        <f aca="false">SUMPRODUCT('FD inverse'!$A$14:$BH$14,'FD mesh'!$B$84:$BI$84,$E227:$BL227)+'FD inverse'!$A$14*$C228/Setup!$B$17+INDEX('FD inverse'!$A$14:$BH$14,1,'FD mesh'!$B$15+1)*Setup!$B$22</f>
        <v>20.7267583369794</v>
      </c>
      <c r="Q228" s="0" t="n">
        <f aca="false">SUMPRODUCT('FD inverse'!$A$15:$BH$15,'FD mesh'!$B$84:$BI$84,$E227:$BL227)+'FD inverse'!$A$15*$C228/Setup!$B$17+INDEX('FD inverse'!$A$15:$BH$15,1,'FD mesh'!$B$15+1)*Setup!$B$22</f>
        <v>20.6878627268172</v>
      </c>
      <c r="R228" s="0" t="n">
        <f aca="false">SUMPRODUCT('FD inverse'!$A$16:$BH$16,'FD mesh'!$B$84:$BI$84,$E227:$BL227)+'FD inverse'!$A$16*$C228/Setup!$B$17+INDEX('FD inverse'!$A$16:$BH$16,1,'FD mesh'!$B$15+1)*Setup!$B$22</f>
        <v>20.6663614466991</v>
      </c>
      <c r="S228" s="0" t="n">
        <f aca="false">SUMPRODUCT('FD inverse'!$A$17:$BH$17,'FD mesh'!$B$84:$BI$84,$E227:$BL227)+'FD inverse'!$A$17*$C228/Setup!$B$17+INDEX('FD inverse'!$A$17:$BH$17,1,'FD mesh'!$B$15+1)*Setup!$B$22</f>
        <v>20.2577288999641</v>
      </c>
      <c r="T228" s="0" t="n">
        <f aca="false">SUMPRODUCT('FD inverse'!$A$18:$BH$18,'FD mesh'!$B$84:$BI$84,$E227:$BL227)+'FD inverse'!$A$18*$C228/Setup!$B$17+INDEX('FD inverse'!$A$18:$BH$18,1,'FD mesh'!$B$15+1)*Setup!$B$22</f>
        <v>19.8573359763912</v>
      </c>
      <c r="U228" s="0" t="n">
        <f aca="false">SUMPRODUCT('FD inverse'!$A$19:$BH$19,'FD mesh'!$B$84:$BI$84,$E227:$BL227)+'FD inverse'!$A$19*$C228/Setup!$B$17+INDEX('FD inverse'!$A$19:$BH$19,1,'FD mesh'!$B$15+1)*Setup!$B$22</f>
        <v>19.4647093235642</v>
      </c>
      <c r="V228" s="0" t="n">
        <f aca="false">SUMPRODUCT('FD inverse'!$A$20:$BH$20,'FD mesh'!$B$84:$BI$84,$E227:$BL227)+'FD inverse'!$A$20*$C228/Setup!$B$17+INDEX('FD inverse'!$A$20:$BH$20,1,'FD mesh'!$B$15+1)*Setup!$B$22</f>
        <v>19.0793542893834</v>
      </c>
      <c r="W228" s="0" t="n">
        <f aca="false">SUMPRODUCT('FD inverse'!$A$21:$BH$21,'FD mesh'!$B$84:$BI$84,$E227:$BL227)+'FD inverse'!$A$21*$C228/Setup!$B$17+INDEX('FD inverse'!$A$21:$BH$21,1,'FD mesh'!$B$15+1)*Setup!$B$22</f>
        <v>18.7007571542863</v>
      </c>
      <c r="X228" s="0" t="n">
        <f aca="false">SUMPRODUCT('FD inverse'!$A$22:$BH$22,'FD mesh'!$B$84:$BI$84,$E227:$BL227)+'FD inverse'!$A$22*$C228/Setup!$B$17+INDEX('FD inverse'!$A$22:$BH$22,1,'FD mesh'!$B$15+1)*Setup!$B$22</f>
        <v>18.3283872247982</v>
      </c>
      <c r="Y228" s="0" t="n">
        <f aca="false">SUMPRODUCT('FD inverse'!$A$23:$BH$23,'FD mesh'!$B$84:$BI$84,$E227:$BL227)+'FD inverse'!$A$23*$C228/Setup!$B$17+INDEX('FD inverse'!$A$23:$BH$23,1,'FD mesh'!$B$15+1)*Setup!$B$22</f>
        <v>17.9616987978951</v>
      </c>
      <c r="Z228" s="0" t="n">
        <f aca="false">SUMPRODUCT('FD inverse'!$A$24:$BH$24,'FD mesh'!$B$84:$BI$84,$E227:$BL227)+'FD inverse'!$A$24*$C228/Setup!$B$17+INDEX('FD inverse'!$A$24:$BH$24,1,'FD mesh'!$B$15+1)*Setup!$B$22</f>
        <v>17.6001330061212</v>
      </c>
      <c r="AA228" s="0" t="n">
        <f aca="false">SUMPRODUCT('FD inverse'!$A$25:$BH$25,'FD mesh'!$B$84:$BI$84,$E227:$BL227)+'FD inverse'!$A$25*$C228/Setup!$B$17+INDEX('FD inverse'!$A$25:$BH$25,1,'FD mesh'!$B$15+1)*Setup!$B$22</f>
        <v>17.2431195538047</v>
      </c>
      <c r="AB228" s="0" t="n">
        <f aca="false">SUMPRODUCT('FD inverse'!$A$26:$BH$26,'FD mesh'!$B$84:$BI$84,$E227:$BL227)+'FD inverse'!$A$26*$C228/Setup!$B$17+INDEX('FD inverse'!$A$26:$BH$26,1,'FD mesh'!$B$15+1)*Setup!$B$22</f>
        <v>16.8900783550555</v>
      </c>
      <c r="AC228" s="0" t="n">
        <f aca="false">SUMPRODUCT('FD inverse'!$A$27:$BH$27,'FD mesh'!$B$84:$BI$84,$E227:$BL227)+'FD inverse'!$A$27*$C228/Setup!$B$17+INDEX('FD inverse'!$A$27:$BH$27,1,'FD mesh'!$B$15+1)*Setup!$B$22</f>
        <v>16.540421084524</v>
      </c>
      <c r="AD228" s="0" t="n">
        <f aca="false">SUMPRODUCT('FD inverse'!$A$28:$BH$28,'FD mesh'!$B$84:$BI$84,$E227:$BL227)+'FD inverse'!$A$28*$C228/Setup!$B$17+INDEX('FD inverse'!$A$28:$BH$28,1,'FD mesh'!$B$15+1)*Setup!$B$22</f>
        <v>16.1935526521395</v>
      </c>
      <c r="AE228" s="0" t="n">
        <f aca="false">SUMPRODUCT('FD inverse'!$A$29:$BH$29,'FD mesh'!$B$84:$BI$84,$E227:$BL227)+'FD inverse'!$A$29*$C228/Setup!$B$17+INDEX('FD inverse'!$A$29:$BH$29,1,'FD mesh'!$B$15+1)*Setup!$B$22</f>
        <v>15.8488726132526</v>
      </c>
      <c r="AF228" s="0" t="n">
        <f aca="false">SUMPRODUCT('FD inverse'!$A$30:$BH$30,'FD mesh'!$B$84:$BI$84,$E227:$BL227)+'FD inverse'!$A$30*$C228/Setup!$B$17+INDEX('FD inverse'!$A$30:$BH$30,1,'FD mesh'!$B$15+1)*Setup!$B$22</f>
        <v>15.5057765257631</v>
      </c>
      <c r="AG228" s="0" t="n">
        <f aca="false">SUMPRODUCT('FD inverse'!$A$31:$BH$31,'FD mesh'!$B$84:$BI$84,$E227:$BL227)+'FD inverse'!$A$31*$C228/Setup!$B$17+INDEX('FD inverse'!$A$31:$BH$31,1,'FD mesh'!$B$15+1)*Setup!$B$22</f>
        <v>15.1636572659408</v>
      </c>
      <c r="AH228" s="0" t="n">
        <f aca="false">SUMPRODUCT('FD inverse'!$A$32:$BH$32,'FD mesh'!$B$84:$BI$84,$E227:$BL227)+'FD inverse'!$A$32*$C228/Setup!$B$17+INDEX('FD inverse'!$A$32:$BH$32,1,'FD mesh'!$B$15+1)*Setup!$B$22</f>
        <v>15.1495619028317</v>
      </c>
      <c r="AI228" s="0" t="n">
        <f aca="false">SUMPRODUCT('FD inverse'!$A$33:$BH$33,'FD mesh'!$B$84:$BI$84,$E227:$BL227)+'FD inverse'!$A$33*$C228/Setup!$B$17+INDEX('FD inverse'!$A$33:$BH$33,1,'FD mesh'!$B$15+1)*Setup!$B$22</f>
        <v>15.136055783506</v>
      </c>
      <c r="AJ228" s="0" t="n">
        <f aca="false">SUMPRODUCT('FD inverse'!$A$34:$BH$34,'FD mesh'!$B$84:$BI$84,$E227:$BL227)+'FD inverse'!$A$34*$C228/Setup!$B$17+INDEX('FD inverse'!$A$34:$BH$34,1,'FD mesh'!$B$15+1)*Setup!$B$22</f>
        <v>15.1230943646537</v>
      </c>
      <c r="AK228" s="0" t="n">
        <f aca="false">SUMPRODUCT('FD inverse'!$A$35:$BH$35,'FD mesh'!$B$84:$BI$84,$E227:$BL227)+'FD inverse'!$A$35*$C228/Setup!$B$17+INDEX('FD inverse'!$A$35:$BH$35,1,'FD mesh'!$B$15+1)*Setup!$B$22</f>
        <v>15.1106329874788</v>
      </c>
      <c r="AL228" s="0" t="n">
        <f aca="false">SUMPRODUCT('FD inverse'!$A$36:$BH$36,'FD mesh'!$B$84:$BI$84,$E227:$BL227)+'FD inverse'!$A$36*$C228/Setup!$B$17+INDEX('FD inverse'!$A$36:$BH$36,1,'FD mesh'!$B$15+1)*Setup!$B$22</f>
        <v>15.098626969413</v>
      </c>
      <c r="AM228" s="0" t="n">
        <f aca="false">SUMPRODUCT('FD inverse'!$A$37:$BH$37,'FD mesh'!$B$84:$BI$84,$E227:$BL227)+'FD inverse'!$A$37*$C228/Setup!$B$17+INDEX('FD inverse'!$A$37:$BH$37,1,'FD mesh'!$B$15+1)*Setup!$B$22</f>
        <v>15.0870316737052</v>
      </c>
      <c r="AN228" s="0" t="n">
        <f aca="false">SUMPRODUCT('FD inverse'!$A$38:$BH$38,'FD mesh'!$B$84:$BI$84,$E227:$BL227)+'FD inverse'!$A$38*$C228/Setup!$B$17+INDEX('FD inverse'!$A$38:$BH$38,1,'FD mesh'!$B$15+1)*Setup!$B$22</f>
        <v>15.0758025591694</v>
      </c>
      <c r="AO228" s="0" t="n">
        <f aca="false">SUMPRODUCT('FD inverse'!$A$39:$BH$39,'FD mesh'!$B$84:$BI$84,$E227:$BL227)+'FD inverse'!$A$39*$C228/Setup!$B$17+INDEX('FD inverse'!$A$39:$BH$39,1,'FD mesh'!$B$15+1)*Setup!$B$22</f>
        <v>15.0648952122949</v>
      </c>
      <c r="AP228" s="0" t="n">
        <f aca="false">SUMPRODUCT('FD inverse'!$A$40:$BH$40,'FD mesh'!$B$84:$BI$84,$E227:$BL227)+'FD inverse'!$A$40*$C228/Setup!$B$17+INDEX('FD inverse'!$A$40:$BH$40,1,'FD mesh'!$B$15+1)*Setup!$B$22</f>
        <v>15.0542653638375</v>
      </c>
      <c r="AQ228" s="0" t="n">
        <f aca="false">SUMPRODUCT('FD inverse'!$A$41:$BH$41,'FD mesh'!$B$84:$BI$84,$E227:$BL227)+'FD inverse'!$A$41*$C228/Setup!$B$17+INDEX('FD inverse'!$A$41:$BH$41,1,'FD mesh'!$B$15+1)*Setup!$B$22</f>
        <v>15.0438688919367</v>
      </c>
      <c r="AR228" s="0" t="n">
        <f aca="false">SUMPRODUCT('FD inverse'!$A$42:$BH$42,'FD mesh'!$B$84:$BI$84,$E227:$BL227)+'FD inverse'!$A$42*$C228/Setup!$B$17+INDEX('FD inverse'!$A$42:$BH$42,1,'FD mesh'!$B$15+1)*Setup!$B$22</f>
        <v>15.0336618137306</v>
      </c>
      <c r="AS228" s="0" t="n">
        <f aca="false">SUMPRODUCT('FD inverse'!$A$43:$BH$43,'FD mesh'!$B$84:$BI$84,$E227:$BL227)+'FD inverse'!$A$43*$C228/Setup!$B$17+INDEX('FD inverse'!$A$43:$BH$43,1,'FD mesh'!$B$15+1)*Setup!$B$22</f>
        <v>0</v>
      </c>
      <c r="AT228" s="0" t="n">
        <f aca="false">SUMPRODUCT('FD inverse'!$A$44:$BH$44,'FD mesh'!$B$84:$BI$84,$E227:$BL227)+'FD inverse'!$A$44*$C228/Setup!$B$17+INDEX('FD inverse'!$A$44:$BH$44,1,'FD mesh'!$B$15+1)*Setup!$B$22</f>
        <v>0</v>
      </c>
      <c r="AU228" s="0" t="n">
        <f aca="false">SUMPRODUCT('FD inverse'!$A$45:$BH$45,'FD mesh'!$B$84:$BI$84,$E227:$BL227)+'FD inverse'!$A$45*$C228/Setup!$B$17+INDEX('FD inverse'!$A$45:$BH$45,1,'FD mesh'!$B$15+1)*Setup!$B$22</f>
        <v>0</v>
      </c>
      <c r="AV228" s="0" t="n">
        <f aca="false">SUMPRODUCT('FD inverse'!$A$46:$BH$46,'FD mesh'!$B$84:$BI$84,$E227:$BL227)+'FD inverse'!$A$46*$C228/Setup!$B$17+INDEX('FD inverse'!$A$46:$BH$46,1,'FD mesh'!$B$15+1)*Setup!$B$22</f>
        <v>0</v>
      </c>
      <c r="AW228" s="0" t="n">
        <f aca="false">SUMPRODUCT('FD inverse'!$A$47:$BH$47,'FD mesh'!$B$84:$BI$84,$E227:$BL227)+'FD inverse'!$A$47*$C228/Setup!$B$17+INDEX('FD inverse'!$A$47:$BH$47,1,'FD mesh'!$B$15+1)*Setup!$B$22</f>
        <v>0</v>
      </c>
      <c r="AX228" s="0" t="n">
        <f aca="false">SUMPRODUCT('FD inverse'!$A$48:$BH$48,'FD mesh'!$B$84:$BI$84,$E227:$BL227)+'FD inverse'!$A$48*$C228/Setup!$B$17+INDEX('FD inverse'!$A$48:$BH$48,1,'FD mesh'!$B$15+1)*Setup!$B$22</f>
        <v>0</v>
      </c>
      <c r="AY228" s="0" t="n">
        <f aca="false">SUMPRODUCT('FD inverse'!$A$49:$BH$49,'FD mesh'!$B$84:$BI$84,$E227:$BL227)+'FD inverse'!$A$49*$C228/Setup!$B$17+INDEX('FD inverse'!$A$49:$BH$49,1,'FD mesh'!$B$15+1)*Setup!$B$22</f>
        <v>0</v>
      </c>
      <c r="AZ228" s="0" t="n">
        <f aca="false">SUMPRODUCT('FD inverse'!$A$50:$BH$50,'FD mesh'!$B$84:$BI$84,$E227:$BL227)+'FD inverse'!$A$50*$C228/Setup!$B$17+INDEX('FD inverse'!$A$50:$BH$50,1,'FD mesh'!$B$15+1)*Setup!$B$22</f>
        <v>0</v>
      </c>
      <c r="BA228" s="0" t="n">
        <f aca="false">SUMPRODUCT('FD inverse'!$A$51:$BH$51,'FD mesh'!$B$84:$BI$84,$E227:$BL227)+'FD inverse'!$A$51*$C228/Setup!$B$17+INDEX('FD inverse'!$A$51:$BH$51,1,'FD mesh'!$B$15+1)*Setup!$B$22</f>
        <v>0</v>
      </c>
      <c r="BB228" s="0" t="n">
        <f aca="false">SUMPRODUCT('FD inverse'!$A$52:$BH$52,'FD mesh'!$B$84:$BI$84,$E227:$BL227)+'FD inverse'!$A$52*$C228/Setup!$B$17+INDEX('FD inverse'!$A$52:$BH$52,1,'FD mesh'!$B$15+1)*Setup!$B$22</f>
        <v>0</v>
      </c>
      <c r="BC228" s="0" t="n">
        <f aca="false">SUMPRODUCT('FD inverse'!$A$53:$BH$53,'FD mesh'!$B$84:$BI$84,$E227:$BL227)+'FD inverse'!$A$53*$C228/Setup!$B$17+INDEX('FD inverse'!$A$53:$BH$53,1,'FD mesh'!$B$15+1)*Setup!$B$22</f>
        <v>0</v>
      </c>
      <c r="BD228" s="0" t="n">
        <f aca="false">SUMPRODUCT('FD inverse'!$A$54:$BH$54,'FD mesh'!$B$84:$BI$84,$E227:$BL227)+'FD inverse'!$A$54*$C228/Setup!$B$17+INDEX('FD inverse'!$A$54:$BH$54,1,'FD mesh'!$B$15+1)*Setup!$B$22</f>
        <v>0</v>
      </c>
      <c r="BE228" s="0" t="n">
        <f aca="false">SUMPRODUCT('FD inverse'!$A$55:$BH$55,'FD mesh'!$B$84:$BI$84,$E227:$BL227)+'FD inverse'!$A$55*$C228/Setup!$B$17+INDEX('FD inverse'!$A$55:$BH$55,1,'FD mesh'!$B$15+1)*Setup!$B$22</f>
        <v>0</v>
      </c>
      <c r="BF228" s="0" t="n">
        <f aca="false">SUMPRODUCT('FD inverse'!$A$56:$BH$56,'FD mesh'!$B$84:$BI$84,$E227:$BL227)+'FD inverse'!$A$56*$C228/Setup!$B$17+INDEX('FD inverse'!$A$56:$BH$56,1,'FD mesh'!$B$15+1)*Setup!$B$22</f>
        <v>0</v>
      </c>
      <c r="BG228" s="0" t="n">
        <f aca="false">SUMPRODUCT('FD inverse'!$A$57:$BH$57,'FD mesh'!$B$84:$BI$84,$E227:$BL227)+'FD inverse'!$A$57*$C228/Setup!$B$17+INDEX('FD inverse'!$A$57:$BH$57,1,'FD mesh'!$B$15+1)*Setup!$B$22</f>
        <v>0</v>
      </c>
      <c r="BH228" s="0" t="n">
        <f aca="false">SUMPRODUCT('FD inverse'!$A$58:$BH$58,'FD mesh'!$B$84:$BI$84,$E227:$BL227)+'FD inverse'!$A$58*$C228/Setup!$B$17+INDEX('FD inverse'!$A$58:$BH$58,1,'FD mesh'!$B$15+1)*Setup!$B$22</f>
        <v>0</v>
      </c>
      <c r="BI228" s="0" t="n">
        <f aca="false">SUMPRODUCT('FD inverse'!$A$59:$BH$59,'FD mesh'!$B$84:$BI$84,$E227:$BL227)+'FD inverse'!$A$59*$C228/Setup!$B$17+INDEX('FD inverse'!$A$59:$BH$59,1,'FD mesh'!$B$15+1)*Setup!$B$22</f>
        <v>0</v>
      </c>
      <c r="BJ228" s="0" t="n">
        <f aca="false">SUMPRODUCT('FD inverse'!$A$60:$BH$60,'FD mesh'!$B$84:$BI$84,$E227:$BL227)+'FD inverse'!$A$60*$C228/Setup!$B$17+INDEX('FD inverse'!$A$60:$BH$60,1,'FD mesh'!$B$15+1)*Setup!$B$22</f>
        <v>0</v>
      </c>
      <c r="BK228" s="0" t="n">
        <f aca="false">SUMPRODUCT('FD inverse'!$A$61:$BH$61,'FD mesh'!$B$84:$BI$84,$E227:$BL227)+'FD inverse'!$A$61*$C228/Setup!$B$17+INDEX('FD inverse'!$A$61:$BH$61,1,'FD mesh'!$B$15+1)*Setup!$B$22</f>
        <v>0</v>
      </c>
      <c r="BL228" s="0" t="n">
        <f aca="false">SUMPRODUCT('FD inverse'!$A$62:$BH$62,'FD mesh'!$B$84:$BI$84,$E227:$BL227)+'FD inverse'!$A$62*$C228/Setup!$B$17+INDEX('FD inverse'!$A$62:$BH$62,1,'FD mesh'!$B$15+1)*Setup!$B$22</f>
        <v>0</v>
      </c>
    </row>
    <row r="229" customFormat="false" ht="15" hidden="false" customHeight="false" outlineLevel="0" collapsed="false">
      <c r="A229" s="0" t="n">
        <v>224</v>
      </c>
      <c r="B229" s="0" t="n">
        <f aca="false">A229*Setup!$B$11/3600</f>
        <v>18.6666666666667</v>
      </c>
      <c r="C229" s="0" t="n">
        <f aca="false">Setup!$B$7+Setup!$B$8*COS(2*PI()*(B229-Setup!$B$9)/24)</f>
        <v>27.0641777724759</v>
      </c>
      <c r="D229" s="0" t="n">
        <f aca="false">(C229-E229)/Setup!$B$17</f>
        <v>18.5488002854146</v>
      </c>
      <c r="E229" s="0" t="n">
        <f aca="false">SUMPRODUCT('FD inverse'!$A$3:$BH$3,'FD mesh'!$B$84:$BI$84,$E228:$BL228)+'FD inverse'!$A$3*$C229/Setup!$B$17+INDEX('FD inverse'!$A$3:$BH$3,1,'FD mesh'!$B$15+1)*Setup!$B$22</f>
        <v>24.652833735372</v>
      </c>
      <c r="F229" s="0" t="n">
        <f aca="false">SUMPRODUCT('FD inverse'!$A$4:$BH$4,'FD mesh'!$B$84:$BI$84,$E228:$BL228)+'FD inverse'!$A$4*$C229/Setup!$B$17+INDEX('FD inverse'!$A$4:$BH$4,1,'FD mesh'!$B$15+1)*Setup!$B$22</f>
        <v>24.0964299486197</v>
      </c>
      <c r="G229" s="0" t="n">
        <f aca="false">SUMPRODUCT('FD inverse'!$A$5:$BH$5,'FD mesh'!$B$84:$BI$84,$E228:$BL228)+'FD inverse'!$A$5*$C229/Setup!$B$17+INDEX('FD inverse'!$A$5:$BH$5,1,'FD mesh'!$B$15+1)*Setup!$B$22</f>
        <v>23.5347208705877</v>
      </c>
      <c r="H229" s="0" t="n">
        <f aca="false">SUMPRODUCT('FD inverse'!$A$6:$BH$6,'FD mesh'!$B$84:$BI$84,$E228:$BL228)+'FD inverse'!$A$6*$C229/Setup!$B$17+INDEX('FD inverse'!$A$6:$BH$6,1,'FD mesh'!$B$15+1)*Setup!$B$22</f>
        <v>21.6438877611749</v>
      </c>
      <c r="I229" s="0" t="n">
        <f aca="false">SUMPRODUCT('FD inverse'!$A$7:$BH$7,'FD mesh'!$B$84:$BI$84,$E228:$BL228)+'FD inverse'!$A$7*$C229/Setup!$B$17+INDEX('FD inverse'!$A$7:$BH$7,1,'FD mesh'!$B$15+1)*Setup!$B$22</f>
        <v>21.4823334329051</v>
      </c>
      <c r="J229" s="0" t="n">
        <f aca="false">SUMPRODUCT('FD inverse'!$A$8:$BH$8,'FD mesh'!$B$84:$BI$84,$E228:$BL228)+'FD inverse'!$A$8*$C229/Setup!$B$17+INDEX('FD inverse'!$A$8:$BH$8,1,'FD mesh'!$B$15+1)*Setup!$B$22</f>
        <v>21.3335182398911</v>
      </c>
      <c r="K229" s="0" t="n">
        <f aca="false">SUMPRODUCT('FD inverse'!$A$9:$BH$9,'FD mesh'!$B$84:$BI$84,$E228:$BL228)+'FD inverse'!$A$9*$C229/Setup!$B$17+INDEX('FD inverse'!$A$9:$BH$9,1,'FD mesh'!$B$15+1)*Setup!$B$22</f>
        <v>21.1984696363286</v>
      </c>
      <c r="L229" s="0" t="n">
        <f aca="false">SUMPRODUCT('FD inverse'!$A$10:$BH$10,'FD mesh'!$B$84:$BI$84,$E228:$BL228)+'FD inverse'!$A$10*$C229/Setup!$B$17+INDEX('FD inverse'!$A$10:$BH$10,1,'FD mesh'!$B$15+1)*Setup!$B$22</f>
        <v>21.078065482999</v>
      </c>
      <c r="M229" s="0" t="n">
        <f aca="false">SUMPRODUCT('FD inverse'!$A$11:$BH$11,'FD mesh'!$B$84:$BI$84,$E228:$BL228)+'FD inverse'!$A$11*$C229/Setup!$B$17+INDEX('FD inverse'!$A$11:$BH$11,1,'FD mesh'!$B$15+1)*Setup!$B$22</f>
        <v>20.9730432053663</v>
      </c>
      <c r="N229" s="0" t="n">
        <f aca="false">SUMPRODUCT('FD inverse'!$A$12:$BH$12,'FD mesh'!$B$84:$BI$84,$E228:$BL228)+'FD inverse'!$A$12*$C229/Setup!$B$17+INDEX('FD inverse'!$A$12:$BH$12,1,'FD mesh'!$B$15+1)*Setup!$B$22</f>
        <v>20.884007981448</v>
      </c>
      <c r="O229" s="0" t="n">
        <f aca="false">SUMPRODUCT('FD inverse'!$A$13:$BH$13,'FD mesh'!$B$84:$BI$84,$E228:$BL228)+'FD inverse'!$A$13*$C229/Setup!$B$17+INDEX('FD inverse'!$A$13:$BH$13,1,'FD mesh'!$B$15+1)*Setup!$B$22</f>
        <v>20.8114398666113</v>
      </c>
      <c r="P229" s="0" t="n">
        <f aca="false">SUMPRODUCT('FD inverse'!$A$14:$BH$14,'FD mesh'!$B$84:$BI$84,$E228:$BL228)+'FD inverse'!$A$14*$C229/Setup!$B$17+INDEX('FD inverse'!$A$14:$BH$14,1,'FD mesh'!$B$15+1)*Setup!$B$22</f>
        <v>20.7556997796037</v>
      </c>
      <c r="Q229" s="0" t="n">
        <f aca="false">SUMPRODUCT('FD inverse'!$A$15:$BH$15,'FD mesh'!$B$84:$BI$84,$E228:$BL228)+'FD inverse'!$A$15*$C229/Setup!$B$17+INDEX('FD inverse'!$A$15:$BH$15,1,'FD mesh'!$B$15+1)*Setup!$B$22</f>
        <v>20.7170342900146</v>
      </c>
      <c r="R229" s="0" t="n">
        <f aca="false">SUMPRODUCT('FD inverse'!$A$16:$BH$16,'FD mesh'!$B$84:$BI$84,$E228:$BL228)+'FD inverse'!$A$16*$C229/Setup!$B$17+INDEX('FD inverse'!$A$16:$BH$16,1,'FD mesh'!$B$15+1)*Setup!$B$22</f>
        <v>20.695579162194</v>
      </c>
      <c r="S229" s="0" t="n">
        <f aca="false">SUMPRODUCT('FD inverse'!$A$17:$BH$17,'FD mesh'!$B$84:$BI$84,$E228:$BL228)+'FD inverse'!$A$17*$C229/Setup!$B$17+INDEX('FD inverse'!$A$17:$BH$17,1,'FD mesh'!$B$15+1)*Setup!$B$22</f>
        <v>20.2854481706442</v>
      </c>
      <c r="T229" s="0" t="n">
        <f aca="false">SUMPRODUCT('FD inverse'!$A$18:$BH$18,'FD mesh'!$B$84:$BI$84,$E228:$BL228)+'FD inverse'!$A$18*$C229/Setup!$B$17+INDEX('FD inverse'!$A$18:$BH$18,1,'FD mesh'!$B$15+1)*Setup!$B$22</f>
        <v>19.8834745644659</v>
      </c>
      <c r="U229" s="0" t="n">
        <f aca="false">SUMPRODUCT('FD inverse'!$A$19:$BH$19,'FD mesh'!$B$84:$BI$84,$E228:$BL228)+'FD inverse'!$A$19*$C229/Setup!$B$17+INDEX('FD inverse'!$A$19:$BH$19,1,'FD mesh'!$B$15+1)*Setup!$B$22</f>
        <v>19.4891931713497</v>
      </c>
      <c r="V229" s="0" t="n">
        <f aca="false">SUMPRODUCT('FD inverse'!$A$20:$BH$20,'FD mesh'!$B$84:$BI$84,$E228:$BL228)+'FD inverse'!$A$20*$C229/Setup!$B$17+INDEX('FD inverse'!$A$20:$BH$20,1,'FD mesh'!$B$15+1)*Setup!$B$22</f>
        <v>19.1021170248675</v>
      </c>
      <c r="W229" s="0" t="n">
        <f aca="false">SUMPRODUCT('FD inverse'!$A$21:$BH$21,'FD mesh'!$B$84:$BI$84,$E228:$BL228)+'FD inverse'!$A$21*$C229/Setup!$B$17+INDEX('FD inverse'!$A$21:$BH$21,1,'FD mesh'!$B$15+1)*Setup!$B$22</f>
        <v>18.7217396262563</v>
      </c>
      <c r="X229" s="0" t="n">
        <f aca="false">SUMPRODUCT('FD inverse'!$A$22:$BH$22,'FD mesh'!$B$84:$BI$84,$E228:$BL228)+'FD inverse'!$A$22*$C229/Setup!$B$17+INDEX('FD inverse'!$A$22:$BH$22,1,'FD mesh'!$B$15+1)*Setup!$B$22</f>
        <v>18.3475370693963</v>
      </c>
      <c r="Y229" s="0" t="n">
        <f aca="false">SUMPRODUCT('FD inverse'!$A$23:$BH$23,'FD mesh'!$B$84:$BI$84,$E228:$BL228)+'FD inverse'!$A$23*$C229/Setup!$B$17+INDEX('FD inverse'!$A$23:$BH$23,1,'FD mesh'!$B$15+1)*Setup!$B$22</f>
        <v>17.9789700382323</v>
      </c>
      <c r="Z229" s="0" t="n">
        <f aca="false">SUMPRODUCT('FD inverse'!$A$24:$BH$24,'FD mesh'!$B$84:$BI$84,$E228:$BL228)+'FD inverse'!$A$24*$C229/Setup!$B$17+INDEX('FD inverse'!$A$24:$BH$24,1,'FD mesh'!$B$15+1)*Setup!$B$22</f>
        <v>17.6154856863675</v>
      </c>
      <c r="AA229" s="0" t="n">
        <f aca="false">SUMPRODUCT('FD inverse'!$A$25:$BH$25,'FD mesh'!$B$84:$BI$84,$E228:$BL228)+'FD inverse'!$A$25*$C229/Setup!$B$17+INDEX('FD inverse'!$A$25:$BH$25,1,'FD mesh'!$B$15+1)*Setup!$B$22</f>
        <v>17.2565194089752</v>
      </c>
      <c r="AB229" s="0" t="n">
        <f aca="false">SUMPRODUCT('FD inverse'!$A$26:$BH$26,'FD mesh'!$B$84:$BI$84,$E228:$BL228)+'FD inverse'!$A$26*$C229/Setup!$B$17+INDEX('FD inverse'!$A$26:$BH$26,1,'FD mesh'!$B$15+1)*Setup!$B$22</f>
        <v>16.9014965175332</v>
      </c>
      <c r="AC229" s="0" t="n">
        <f aca="false">SUMPRODUCT('FD inverse'!$A$27:$BH$27,'FD mesh'!$B$84:$BI$84,$E228:$BL228)+'FD inverse'!$A$27*$C229/Setup!$B$17+INDEX('FD inverse'!$A$27:$BH$27,1,'FD mesh'!$B$15+1)*Setup!$B$22</f>
        <v>16.5498338281917</v>
      </c>
      <c r="AD229" s="0" t="n">
        <f aca="false">SUMPRODUCT('FD inverse'!$A$28:$BH$28,'FD mesh'!$B$84:$BI$84,$E228:$BL228)+'FD inverse'!$A$28*$C229/Setup!$B$17+INDEX('FD inverse'!$A$28:$BH$28,1,'FD mesh'!$B$15+1)*Setup!$B$22</f>
        <v>16.2009411748438</v>
      </c>
      <c r="AE229" s="0" t="n">
        <f aca="false">SUMPRODUCT('FD inverse'!$A$29:$BH$29,'FD mesh'!$B$84:$BI$84,$E228:$BL228)+'FD inverse'!$A$29*$C229/Setup!$B$17+INDEX('FD inverse'!$A$29:$BH$29,1,'FD mesh'!$B$15+1)*Setup!$B$22</f>
        <v>15.8542228581775</v>
      </c>
      <c r="AF229" s="0" t="n">
        <f aca="false">SUMPRODUCT('FD inverse'!$A$30:$BH$30,'FD mesh'!$B$84:$BI$84,$E228:$BL228)+'FD inverse'!$A$30*$C229/Setup!$B$17+INDEX('FD inverse'!$A$30:$BH$30,1,'FD mesh'!$B$15+1)*Setup!$B$22</f>
        <v>15.5090790421605</v>
      </c>
      <c r="AG229" s="0" t="n">
        <f aca="false">SUMPRODUCT('FD inverse'!$A$31:$BH$31,'FD mesh'!$B$84:$BI$84,$E228:$BL228)+'FD inverse'!$A$31*$C229/Setup!$B$17+INDEX('FD inverse'!$A$31:$BH$31,1,'FD mesh'!$B$15+1)*Setup!$B$22</f>
        <v>15.1649071095405</v>
      </c>
      <c r="AH229" s="0" t="n">
        <f aca="false">SUMPRODUCT('FD inverse'!$A$32:$BH$32,'FD mesh'!$B$84:$BI$84,$E228:$BL228)+'FD inverse'!$A$32*$C229/Setup!$B$17+INDEX('FD inverse'!$A$32:$BH$32,1,'FD mesh'!$B$15+1)*Setup!$B$22</f>
        <v>15.1507247904403</v>
      </c>
      <c r="AI229" s="0" t="n">
        <f aca="false">SUMPRODUCT('FD inverse'!$A$33:$BH$33,'FD mesh'!$B$84:$BI$84,$E228:$BL228)+'FD inverse'!$A$33*$C229/Setup!$B$17+INDEX('FD inverse'!$A$33:$BH$33,1,'FD mesh'!$B$15+1)*Setup!$B$22</f>
        <v>15.1371311518325</v>
      </c>
      <c r="AJ229" s="0" t="n">
        <f aca="false">SUMPRODUCT('FD inverse'!$A$34:$BH$34,'FD mesh'!$B$84:$BI$84,$E228:$BL228)+'FD inverse'!$A$34*$C229/Setup!$B$17+INDEX('FD inverse'!$A$34:$BH$34,1,'FD mesh'!$B$15+1)*Setup!$B$22</f>
        <v>15.1240818894408</v>
      </c>
      <c r="AK229" s="0" t="n">
        <f aca="false">SUMPRODUCT('FD inverse'!$A$35:$BH$35,'FD mesh'!$B$84:$BI$84,$E228:$BL228)+'FD inverse'!$A$35*$C229/Setup!$B$17+INDEX('FD inverse'!$A$35:$BH$35,1,'FD mesh'!$B$15+1)*Setup!$B$22</f>
        <v>15.1115325348421</v>
      </c>
      <c r="AL229" s="0" t="n">
        <f aca="false">SUMPRODUCT('FD inverse'!$A$36:$BH$36,'FD mesh'!$B$84:$BI$84,$E228:$BL228)+'FD inverse'!$A$36*$C229/Setup!$B$17+INDEX('FD inverse'!$A$36:$BH$36,1,'FD mesh'!$B$15+1)*Setup!$B$22</f>
        <v>15.0994385518382</v>
      </c>
      <c r="AM229" s="0" t="n">
        <f aca="false">SUMPRODUCT('FD inverse'!$A$37:$BH$37,'FD mesh'!$B$84:$BI$84,$E228:$BL228)+'FD inverse'!$A$37*$C229/Setup!$B$17+INDEX('FD inverse'!$A$37:$BH$37,1,'FD mesh'!$B$15+1)*Setup!$B$22</f>
        <v>15.0877554105513</v>
      </c>
      <c r="AN229" s="0" t="n">
        <f aca="false">SUMPRODUCT('FD inverse'!$A$38:$BH$38,'FD mesh'!$B$84:$BI$84,$E228:$BL228)+'FD inverse'!$A$38*$C229/Setup!$B$17+INDEX('FD inverse'!$A$38:$BH$38,1,'FD mesh'!$B$15+1)*Setup!$B$22</f>
        <v>15.0764386415259</v>
      </c>
      <c r="AO229" s="0" t="n">
        <f aca="false">SUMPRODUCT('FD inverse'!$A$39:$BH$39,'FD mesh'!$B$84:$BI$84,$E228:$BL228)+'FD inverse'!$A$39*$C229/Setup!$B$17+INDEX('FD inverse'!$A$39:$BH$39,1,'FD mesh'!$B$15+1)*Setup!$B$22</f>
        <v>15.0654438720405</v>
      </c>
      <c r="AP229" s="0" t="n">
        <f aca="false">SUMPRODUCT('FD inverse'!$A$40:$BH$40,'FD mesh'!$B$84:$BI$84,$E228:$BL228)+'FD inverse'!$A$40*$C229/Setup!$B$17+INDEX('FD inverse'!$A$40:$BH$40,1,'FD mesh'!$B$15+1)*Setup!$B$22</f>
        <v>15.0547268467556</v>
      </c>
      <c r="AQ229" s="0" t="n">
        <f aca="false">SUMPRODUCT('FD inverse'!$A$41:$BH$41,'FD mesh'!$B$84:$BI$84,$E228:$BL228)+'FD inverse'!$A$41*$C229/Setup!$B$17+INDEX('FD inverse'!$A$41:$BH$41,1,'FD mesh'!$B$15+1)*Setup!$B$22</f>
        <v>15.0442434347532</v>
      </c>
      <c r="AR229" s="0" t="n">
        <f aca="false">SUMPRODUCT('FD inverse'!$A$42:$BH$42,'FD mesh'!$B$84:$BI$84,$E228:$BL228)+'FD inverse'!$A$42*$C229/Setup!$B$17+INDEX('FD inverse'!$A$42:$BH$42,1,'FD mesh'!$B$15+1)*Setup!$B$22</f>
        <v>15.0339496249515</v>
      </c>
      <c r="AS229" s="0" t="n">
        <f aca="false">SUMPRODUCT('FD inverse'!$A$43:$BH$43,'FD mesh'!$B$84:$BI$84,$E228:$BL228)+'FD inverse'!$A$43*$C229/Setup!$B$17+INDEX('FD inverse'!$A$43:$BH$43,1,'FD mesh'!$B$15+1)*Setup!$B$22</f>
        <v>0</v>
      </c>
      <c r="AT229" s="0" t="n">
        <f aca="false">SUMPRODUCT('FD inverse'!$A$44:$BH$44,'FD mesh'!$B$84:$BI$84,$E228:$BL228)+'FD inverse'!$A$44*$C229/Setup!$B$17+INDEX('FD inverse'!$A$44:$BH$44,1,'FD mesh'!$B$15+1)*Setup!$B$22</f>
        <v>0</v>
      </c>
      <c r="AU229" s="0" t="n">
        <f aca="false">SUMPRODUCT('FD inverse'!$A$45:$BH$45,'FD mesh'!$B$84:$BI$84,$E228:$BL228)+'FD inverse'!$A$45*$C229/Setup!$B$17+INDEX('FD inverse'!$A$45:$BH$45,1,'FD mesh'!$B$15+1)*Setup!$B$22</f>
        <v>0</v>
      </c>
      <c r="AV229" s="0" t="n">
        <f aca="false">SUMPRODUCT('FD inverse'!$A$46:$BH$46,'FD mesh'!$B$84:$BI$84,$E228:$BL228)+'FD inverse'!$A$46*$C229/Setup!$B$17+INDEX('FD inverse'!$A$46:$BH$46,1,'FD mesh'!$B$15+1)*Setup!$B$22</f>
        <v>0</v>
      </c>
      <c r="AW229" s="0" t="n">
        <f aca="false">SUMPRODUCT('FD inverse'!$A$47:$BH$47,'FD mesh'!$B$84:$BI$84,$E228:$BL228)+'FD inverse'!$A$47*$C229/Setup!$B$17+INDEX('FD inverse'!$A$47:$BH$47,1,'FD mesh'!$B$15+1)*Setup!$B$22</f>
        <v>0</v>
      </c>
      <c r="AX229" s="0" t="n">
        <f aca="false">SUMPRODUCT('FD inverse'!$A$48:$BH$48,'FD mesh'!$B$84:$BI$84,$E228:$BL228)+'FD inverse'!$A$48*$C229/Setup!$B$17+INDEX('FD inverse'!$A$48:$BH$48,1,'FD mesh'!$B$15+1)*Setup!$B$22</f>
        <v>0</v>
      </c>
      <c r="AY229" s="0" t="n">
        <f aca="false">SUMPRODUCT('FD inverse'!$A$49:$BH$49,'FD mesh'!$B$84:$BI$84,$E228:$BL228)+'FD inverse'!$A$49*$C229/Setup!$B$17+INDEX('FD inverse'!$A$49:$BH$49,1,'FD mesh'!$B$15+1)*Setup!$B$22</f>
        <v>0</v>
      </c>
      <c r="AZ229" s="0" t="n">
        <f aca="false">SUMPRODUCT('FD inverse'!$A$50:$BH$50,'FD mesh'!$B$84:$BI$84,$E228:$BL228)+'FD inverse'!$A$50*$C229/Setup!$B$17+INDEX('FD inverse'!$A$50:$BH$50,1,'FD mesh'!$B$15+1)*Setup!$B$22</f>
        <v>0</v>
      </c>
      <c r="BA229" s="0" t="n">
        <f aca="false">SUMPRODUCT('FD inverse'!$A$51:$BH$51,'FD mesh'!$B$84:$BI$84,$E228:$BL228)+'FD inverse'!$A$51*$C229/Setup!$B$17+INDEX('FD inverse'!$A$51:$BH$51,1,'FD mesh'!$B$15+1)*Setup!$B$22</f>
        <v>0</v>
      </c>
      <c r="BB229" s="0" t="n">
        <f aca="false">SUMPRODUCT('FD inverse'!$A$52:$BH$52,'FD mesh'!$B$84:$BI$84,$E228:$BL228)+'FD inverse'!$A$52*$C229/Setup!$B$17+INDEX('FD inverse'!$A$52:$BH$52,1,'FD mesh'!$B$15+1)*Setup!$B$22</f>
        <v>0</v>
      </c>
      <c r="BC229" s="0" t="n">
        <f aca="false">SUMPRODUCT('FD inverse'!$A$53:$BH$53,'FD mesh'!$B$84:$BI$84,$E228:$BL228)+'FD inverse'!$A$53*$C229/Setup!$B$17+INDEX('FD inverse'!$A$53:$BH$53,1,'FD mesh'!$B$15+1)*Setup!$B$22</f>
        <v>0</v>
      </c>
      <c r="BD229" s="0" t="n">
        <f aca="false">SUMPRODUCT('FD inverse'!$A$54:$BH$54,'FD mesh'!$B$84:$BI$84,$E228:$BL228)+'FD inverse'!$A$54*$C229/Setup!$B$17+INDEX('FD inverse'!$A$54:$BH$54,1,'FD mesh'!$B$15+1)*Setup!$B$22</f>
        <v>0</v>
      </c>
      <c r="BE229" s="0" t="n">
        <f aca="false">SUMPRODUCT('FD inverse'!$A$55:$BH$55,'FD mesh'!$B$84:$BI$84,$E228:$BL228)+'FD inverse'!$A$55*$C229/Setup!$B$17+INDEX('FD inverse'!$A$55:$BH$55,1,'FD mesh'!$B$15+1)*Setup!$B$22</f>
        <v>0</v>
      </c>
      <c r="BF229" s="0" t="n">
        <f aca="false">SUMPRODUCT('FD inverse'!$A$56:$BH$56,'FD mesh'!$B$84:$BI$84,$E228:$BL228)+'FD inverse'!$A$56*$C229/Setup!$B$17+INDEX('FD inverse'!$A$56:$BH$56,1,'FD mesh'!$B$15+1)*Setup!$B$22</f>
        <v>0</v>
      </c>
      <c r="BG229" s="0" t="n">
        <f aca="false">SUMPRODUCT('FD inverse'!$A$57:$BH$57,'FD mesh'!$B$84:$BI$84,$E228:$BL228)+'FD inverse'!$A$57*$C229/Setup!$B$17+INDEX('FD inverse'!$A$57:$BH$57,1,'FD mesh'!$B$15+1)*Setup!$B$22</f>
        <v>0</v>
      </c>
      <c r="BH229" s="0" t="n">
        <f aca="false">SUMPRODUCT('FD inverse'!$A$58:$BH$58,'FD mesh'!$B$84:$BI$84,$E228:$BL228)+'FD inverse'!$A$58*$C229/Setup!$B$17+INDEX('FD inverse'!$A$58:$BH$58,1,'FD mesh'!$B$15+1)*Setup!$B$22</f>
        <v>0</v>
      </c>
      <c r="BI229" s="0" t="n">
        <f aca="false">SUMPRODUCT('FD inverse'!$A$59:$BH$59,'FD mesh'!$B$84:$BI$84,$E228:$BL228)+'FD inverse'!$A$59*$C229/Setup!$B$17+INDEX('FD inverse'!$A$59:$BH$59,1,'FD mesh'!$B$15+1)*Setup!$B$22</f>
        <v>0</v>
      </c>
      <c r="BJ229" s="0" t="n">
        <f aca="false">SUMPRODUCT('FD inverse'!$A$60:$BH$60,'FD mesh'!$B$84:$BI$84,$E228:$BL228)+'FD inverse'!$A$60*$C229/Setup!$B$17+INDEX('FD inverse'!$A$60:$BH$60,1,'FD mesh'!$B$15+1)*Setup!$B$22</f>
        <v>0</v>
      </c>
      <c r="BK229" s="0" t="n">
        <f aca="false">SUMPRODUCT('FD inverse'!$A$61:$BH$61,'FD mesh'!$B$84:$BI$84,$E228:$BL228)+'FD inverse'!$A$61*$C229/Setup!$B$17+INDEX('FD inverse'!$A$61:$BH$61,1,'FD mesh'!$B$15+1)*Setup!$B$22</f>
        <v>0</v>
      </c>
      <c r="BL229" s="0" t="n">
        <f aca="false">SUMPRODUCT('FD inverse'!$A$62:$BH$62,'FD mesh'!$B$84:$BI$84,$E228:$BL228)+'FD inverse'!$A$62*$C229/Setup!$B$17+INDEX('FD inverse'!$A$62:$BH$62,1,'FD mesh'!$B$15+1)*Setup!$B$22</f>
        <v>0</v>
      </c>
    </row>
    <row r="230" customFormat="false" ht="15" hidden="false" customHeight="false" outlineLevel="0" collapsed="false">
      <c r="A230" s="0" t="n">
        <v>225</v>
      </c>
      <c r="B230" s="0" t="n">
        <f aca="false">A230*Setup!$B$11/3600</f>
        <v>18.75</v>
      </c>
      <c r="C230" s="0" t="n">
        <f aca="false">Setup!$B$7+Setup!$B$8*COS(2*PI()*(B230-Setup!$B$9)/24)</f>
        <v>27.0073592299159</v>
      </c>
      <c r="D230" s="0" t="n">
        <f aca="false">(C230-E230)/Setup!$B$17</f>
        <v>18.2741543024503</v>
      </c>
      <c r="E230" s="0" t="n">
        <f aca="false">SUMPRODUCT('FD inverse'!$A$3:$BH$3,'FD mesh'!$B$84:$BI$84,$E229:$BL229)+'FD inverse'!$A$3*$C230/Setup!$B$17+INDEX('FD inverse'!$A$3:$BH$3,1,'FD mesh'!$B$15+1)*Setup!$B$22</f>
        <v>24.6317191705974</v>
      </c>
      <c r="F230" s="0" t="n">
        <f aca="false">SUMPRODUCT('FD inverse'!$A$4:$BH$4,'FD mesh'!$B$84:$BI$84,$E229:$BL229)+'FD inverse'!$A$4*$C230/Setup!$B$17+INDEX('FD inverse'!$A$4:$BH$4,1,'FD mesh'!$B$15+1)*Setup!$B$22</f>
        <v>24.0832633768296</v>
      </c>
      <c r="G230" s="0" t="n">
        <f aca="false">SUMPRODUCT('FD inverse'!$A$5:$BH$5,'FD mesh'!$B$84:$BI$84,$E229:$BL229)+'FD inverse'!$A$5*$C230/Setup!$B$17+INDEX('FD inverse'!$A$5:$BH$5,1,'FD mesh'!$B$15+1)*Setup!$B$22</f>
        <v>23.5290929251667</v>
      </c>
      <c r="H230" s="0" t="n">
        <f aca="false">SUMPRODUCT('FD inverse'!$A$6:$BH$6,'FD mesh'!$B$84:$BI$84,$E229:$BL229)+'FD inverse'!$A$6*$C230/Setup!$B$17+INDEX('FD inverse'!$A$6:$BH$6,1,'FD mesh'!$B$15+1)*Setup!$B$22</f>
        <v>21.6629764973767</v>
      </c>
      <c r="I230" s="0" t="n">
        <f aca="false">SUMPRODUCT('FD inverse'!$A$7:$BH$7,'FD mesh'!$B$84:$BI$84,$E229:$BL229)+'FD inverse'!$A$7*$C230/Setup!$B$17+INDEX('FD inverse'!$A$7:$BH$7,1,'FD mesh'!$B$15+1)*Setup!$B$22</f>
        <v>21.5034643463044</v>
      </c>
      <c r="J230" s="0" t="n">
        <f aca="false">SUMPRODUCT('FD inverse'!$A$8:$BH$8,'FD mesh'!$B$84:$BI$84,$E229:$BL229)+'FD inverse'!$A$8*$C230/Setup!$B$17+INDEX('FD inverse'!$A$8:$BH$8,1,'FD mesh'!$B$15+1)*Setup!$B$22</f>
        <v>21.3564188108069</v>
      </c>
      <c r="K230" s="0" t="n">
        <f aca="false">SUMPRODUCT('FD inverse'!$A$9:$BH$9,'FD mesh'!$B$84:$BI$84,$E229:$BL229)+'FD inverse'!$A$9*$C230/Setup!$B$17+INDEX('FD inverse'!$A$9:$BH$9,1,'FD mesh'!$B$15+1)*Setup!$B$22</f>
        <v>21.2228839366166</v>
      </c>
      <c r="L230" s="0" t="n">
        <f aca="false">SUMPRODUCT('FD inverse'!$A$10:$BH$10,'FD mesh'!$B$84:$BI$84,$E229:$BL229)+'FD inverse'!$A$10*$C230/Setup!$B$17+INDEX('FD inverse'!$A$10:$BH$10,1,'FD mesh'!$B$15+1)*Setup!$B$22</f>
        <v>21.1037527794104</v>
      </c>
      <c r="M230" s="0" t="n">
        <f aca="false">SUMPRODUCT('FD inverse'!$A$11:$BH$11,'FD mesh'!$B$84:$BI$84,$E229:$BL229)+'FD inverse'!$A$11*$C230/Setup!$B$17+INDEX('FD inverse'!$A$11:$BH$11,1,'FD mesh'!$B$15+1)*Setup!$B$22</f>
        <v>20.9997763693496</v>
      </c>
      <c r="N230" s="0" t="n">
        <f aca="false">SUMPRODUCT('FD inverse'!$A$12:$BH$12,'FD mesh'!$B$84:$BI$84,$E229:$BL229)+'FD inverse'!$A$12*$C230/Setup!$B$17+INDEX('FD inverse'!$A$12:$BH$12,1,'FD mesh'!$B$15+1)*Setup!$B$22</f>
        <v>20.9115717374502</v>
      </c>
      <c r="O230" s="0" t="n">
        <f aca="false">SUMPRODUCT('FD inverse'!$A$13:$BH$13,'FD mesh'!$B$84:$BI$84,$E229:$BL229)+'FD inverse'!$A$13*$C230/Setup!$B$17+INDEX('FD inverse'!$A$13:$BH$13,1,'FD mesh'!$B$15+1)*Setup!$B$22</f>
        <v>20.8396289085018</v>
      </c>
      <c r="P230" s="0" t="n">
        <f aca="false">SUMPRODUCT('FD inverse'!$A$14:$BH$14,'FD mesh'!$B$84:$BI$84,$E229:$BL229)+'FD inverse'!$A$14*$C230/Setup!$B$17+INDEX('FD inverse'!$A$14:$BH$14,1,'FD mesh'!$B$15+1)*Setup!$B$22</f>
        <v>20.7843167827337</v>
      </c>
      <c r="Q230" s="0" t="n">
        <f aca="false">SUMPRODUCT('FD inverse'!$A$15:$BH$15,'FD mesh'!$B$84:$BI$84,$E229:$BL229)+'FD inverse'!$A$15*$C230/Setup!$B$17+INDEX('FD inverse'!$A$15:$BH$15,1,'FD mesh'!$B$15+1)*Setup!$B$22</f>
        <v>20.7458878446529</v>
      </c>
      <c r="R230" s="0" t="n">
        <f aca="false">SUMPRODUCT('FD inverse'!$A$16:$BH$16,'FD mesh'!$B$84:$BI$84,$E229:$BL229)+'FD inverse'!$A$16*$C230/Setup!$B$17+INDEX('FD inverse'!$A$16:$BH$16,1,'FD mesh'!$B$15+1)*Setup!$B$22</f>
        <v>20.7244816526713</v>
      </c>
      <c r="S230" s="0" t="n">
        <f aca="false">SUMPRODUCT('FD inverse'!$A$17:$BH$17,'FD mesh'!$B$84:$BI$84,$E229:$BL229)+'FD inverse'!$A$17*$C230/Setup!$B$17+INDEX('FD inverse'!$A$17:$BH$17,1,'FD mesh'!$B$15+1)*Setup!$B$22</f>
        <v>20.3128820635062</v>
      </c>
      <c r="T230" s="0" t="n">
        <f aca="false">SUMPRODUCT('FD inverse'!$A$18:$BH$18,'FD mesh'!$B$84:$BI$84,$E229:$BL229)+'FD inverse'!$A$18*$C230/Setup!$B$17+INDEX('FD inverse'!$A$18:$BH$18,1,'FD mesh'!$B$15+1)*Setup!$B$22</f>
        <v>19.9093558770977</v>
      </c>
      <c r="U230" s="0" t="n">
        <f aca="false">SUMPRODUCT('FD inverse'!$A$19:$BH$19,'FD mesh'!$B$84:$BI$84,$E229:$BL229)+'FD inverse'!$A$19*$C230/Setup!$B$17+INDEX('FD inverse'!$A$19:$BH$19,1,'FD mesh'!$B$15+1)*Setup!$B$22</f>
        <v>19.5134461912637</v>
      </c>
      <c r="V230" s="0" t="n">
        <f aca="false">SUMPRODUCT('FD inverse'!$A$20:$BH$20,'FD mesh'!$B$84:$BI$84,$E229:$BL229)+'FD inverse'!$A$20*$C230/Setup!$B$17+INDEX('FD inverse'!$A$20:$BH$20,1,'FD mesh'!$B$15+1)*Setup!$B$22</f>
        <v>19.1246738227186</v>
      </c>
      <c r="W230" s="0" t="n">
        <f aca="false">SUMPRODUCT('FD inverse'!$A$21:$BH$21,'FD mesh'!$B$84:$BI$84,$E229:$BL229)+'FD inverse'!$A$21*$C230/Setup!$B$17+INDEX('FD inverse'!$A$21:$BH$21,1,'FD mesh'!$B$15+1)*Setup!$B$22</f>
        <v>18.7425395975411</v>
      </c>
      <c r="X230" s="0" t="n">
        <f aca="false">SUMPRODUCT('FD inverse'!$A$22:$BH$22,'FD mesh'!$B$84:$BI$84,$E229:$BL229)+'FD inverse'!$A$22*$C230/Setup!$B$17+INDEX('FD inverse'!$A$22:$BH$22,1,'FD mesh'!$B$15+1)*Setup!$B$22</f>
        <v>18.3665265067704</v>
      </c>
      <c r="Y230" s="0" t="n">
        <f aca="false">SUMPRODUCT('FD inverse'!$A$23:$BH$23,'FD mesh'!$B$84:$BI$84,$E229:$BL229)+'FD inverse'!$A$23*$C230/Setup!$B$17+INDEX('FD inverse'!$A$23:$BH$23,1,'FD mesh'!$B$15+1)*Setup!$B$22</f>
        <v>17.9961017361411</v>
      </c>
      <c r="Z230" s="0" t="n">
        <f aca="false">SUMPRODUCT('FD inverse'!$A$24:$BH$24,'FD mesh'!$B$84:$BI$84,$E229:$BL229)+'FD inverse'!$A$24*$C230/Setup!$B$17+INDEX('FD inverse'!$A$24:$BH$24,1,'FD mesh'!$B$15+1)*Setup!$B$22</f>
        <v>17.6307185794679</v>
      </c>
      <c r="AA230" s="0" t="n">
        <f aca="false">SUMPRODUCT('FD inverse'!$A$25:$BH$25,'FD mesh'!$B$84:$BI$84,$E229:$BL229)+'FD inverse'!$A$25*$C230/Setup!$B$17+INDEX('FD inverse'!$A$25:$BH$25,1,'FD mesh'!$B$15+1)*Setup!$B$22</f>
        <v>17.2698182456213</v>
      </c>
      <c r="AB230" s="0" t="n">
        <f aca="false">SUMPRODUCT('FD inverse'!$A$26:$BH$26,'FD mesh'!$B$84:$BI$84,$E229:$BL229)+'FD inverse'!$A$26*$C230/Setup!$B$17+INDEX('FD inverse'!$A$26:$BH$26,1,'FD mesh'!$B$15+1)*Setup!$B$22</f>
        <v>16.9128315694163</v>
      </c>
      <c r="AC230" s="0" t="n">
        <f aca="false">SUMPRODUCT('FD inverse'!$A$27:$BH$27,'FD mesh'!$B$84:$BI$84,$E229:$BL229)+'FD inverse'!$A$27*$C230/Setup!$B$17+INDEX('FD inverse'!$A$27:$BH$27,1,'FD mesh'!$B$15+1)*Setup!$B$22</f>
        <v>16.5591806370512</v>
      </c>
      <c r="AD230" s="0" t="n">
        <f aca="false">SUMPRODUCT('FD inverse'!$A$28:$BH$28,'FD mesh'!$B$84:$BI$84,$E229:$BL229)+'FD inverse'!$A$28*$C230/Setup!$B$17+INDEX('FD inverse'!$A$28:$BH$28,1,'FD mesh'!$B$15+1)*Setup!$B$22</f>
        <v>16.2082803370077</v>
      </c>
      <c r="AE230" s="0" t="n">
        <f aca="false">SUMPRODUCT('FD inverse'!$A$29:$BH$29,'FD mesh'!$B$84:$BI$84,$E229:$BL229)+'FD inverse'!$A$29*$C230/Setup!$B$17+INDEX('FD inverse'!$A$29:$BH$29,1,'FD mesh'!$B$15+1)*Setup!$B$22</f>
        <v>15.8595398475437</v>
      </c>
      <c r="AF230" s="0" t="n">
        <f aca="false">SUMPRODUCT('FD inverse'!$A$30:$BH$30,'FD mesh'!$B$84:$BI$84,$E229:$BL229)+'FD inverse'!$A$30*$C230/Setup!$B$17+INDEX('FD inverse'!$A$30:$BH$30,1,'FD mesh'!$B$15+1)*Setup!$B$22</f>
        <v>15.5123640720933</v>
      </c>
      <c r="AG230" s="0" t="n">
        <f aca="false">SUMPRODUCT('FD inverse'!$A$31:$BH$31,'FD mesh'!$B$84:$BI$84,$E229:$BL229)+'FD inverse'!$A$31*$C230/Setup!$B$17+INDEX('FD inverse'!$A$31:$BH$31,1,'FD mesh'!$B$15+1)*Setup!$B$22</f>
        <v>15.1661550340232</v>
      </c>
      <c r="AH230" s="0" t="n">
        <f aca="false">SUMPRODUCT('FD inverse'!$A$32:$BH$32,'FD mesh'!$B$84:$BI$84,$E229:$BL229)+'FD inverse'!$A$32*$C230/Setup!$B$17+INDEX('FD inverse'!$A$32:$BH$32,1,'FD mesh'!$B$15+1)*Setup!$B$22</f>
        <v>15.1518863558008</v>
      </c>
      <c r="AI230" s="0" t="n">
        <f aca="false">SUMPRODUCT('FD inverse'!$A$33:$BH$33,'FD mesh'!$B$84:$BI$84,$E229:$BL229)+'FD inverse'!$A$33*$C230/Setup!$B$17+INDEX('FD inverse'!$A$33:$BH$33,1,'FD mesh'!$B$15+1)*Setup!$B$22</f>
        <v>15.1382056887185</v>
      </c>
      <c r="AJ230" s="0" t="n">
        <f aca="false">SUMPRODUCT('FD inverse'!$A$34:$BH$34,'FD mesh'!$B$84:$BI$84,$E229:$BL229)+'FD inverse'!$A$34*$C230/Setup!$B$17+INDEX('FD inverse'!$A$34:$BH$34,1,'FD mesh'!$B$15+1)*Setup!$B$22</f>
        <v>15.1250689769579</v>
      </c>
      <c r="AK230" s="0" t="n">
        <f aca="false">SUMPRODUCT('FD inverse'!$A$35:$BH$35,'FD mesh'!$B$84:$BI$84,$E229:$BL229)+'FD inverse'!$A$35*$C230/Setup!$B$17+INDEX('FD inverse'!$A$35:$BH$35,1,'FD mesh'!$B$15+1)*Setup!$B$22</f>
        <v>15.1124319516343</v>
      </c>
      <c r="AL230" s="0" t="n">
        <f aca="false">SUMPRODUCT('FD inverse'!$A$36:$BH$36,'FD mesh'!$B$84:$BI$84,$E229:$BL229)+'FD inverse'!$A$36*$C230/Setup!$B$17+INDEX('FD inverse'!$A$36:$BH$36,1,'FD mesh'!$B$15+1)*Setup!$B$22</f>
        <v>15.1002502318073</v>
      </c>
      <c r="AM230" s="0" t="n">
        <f aca="false">SUMPRODUCT('FD inverse'!$A$37:$BH$37,'FD mesh'!$B$84:$BI$84,$E229:$BL229)+'FD inverse'!$A$37*$C230/Setup!$B$17+INDEX('FD inverse'!$A$37:$BH$37,1,'FD mesh'!$B$15+1)*Setup!$B$22</f>
        <v>15.0884794030761</v>
      </c>
      <c r="AN230" s="0" t="n">
        <f aca="false">SUMPRODUCT('FD inverse'!$A$38:$BH$38,'FD mesh'!$B$84:$BI$84,$E229:$BL229)+'FD inverse'!$A$38*$C230/Setup!$B$17+INDEX('FD inverse'!$A$38:$BH$38,1,'FD mesh'!$B$15+1)*Setup!$B$22</f>
        <v>15.0770750760369</v>
      </c>
      <c r="AO230" s="0" t="n">
        <f aca="false">SUMPRODUCT('FD inverse'!$A$39:$BH$39,'FD mesh'!$B$84:$BI$84,$E229:$BL229)+'FD inverse'!$A$39*$C230/Setup!$B$17+INDEX('FD inverse'!$A$39:$BH$39,1,'FD mesh'!$B$15+1)*Setup!$B$22</f>
        <v>15.0659929268063</v>
      </c>
      <c r="AP230" s="0" t="n">
        <f aca="false">SUMPRODUCT('FD inverse'!$A$40:$BH$40,'FD mesh'!$B$84:$BI$84,$E229:$BL229)+'FD inverse'!$A$40*$C230/Setup!$B$17+INDEX('FD inverse'!$A$40:$BH$40,1,'FD mesh'!$B$15+1)*Setup!$B$22</f>
        <v>15.0551887217447</v>
      </c>
      <c r="AQ230" s="0" t="n">
        <f aca="false">SUMPRODUCT('FD inverse'!$A$41:$BH$41,'FD mesh'!$B$84:$BI$84,$E229:$BL229)+'FD inverse'!$A$41*$C230/Setup!$B$17+INDEX('FD inverse'!$A$41:$BH$41,1,'FD mesh'!$B$15+1)*Setup!$B$22</f>
        <v>15.044618328441</v>
      </c>
      <c r="AR230" s="0" t="n">
        <f aca="false">SUMPRODUCT('FD inverse'!$A$42:$BH$42,'FD mesh'!$B$84:$BI$84,$E229:$BL229)+'FD inverse'!$A$42*$C230/Setup!$B$17+INDEX('FD inverse'!$A$42:$BH$42,1,'FD mesh'!$B$15+1)*Setup!$B$22</f>
        <v>15.0342377149571</v>
      </c>
      <c r="AS230" s="0" t="n">
        <f aca="false">SUMPRODUCT('FD inverse'!$A$43:$BH$43,'FD mesh'!$B$84:$BI$84,$E229:$BL229)+'FD inverse'!$A$43*$C230/Setup!$B$17+INDEX('FD inverse'!$A$43:$BH$43,1,'FD mesh'!$B$15+1)*Setup!$B$22</f>
        <v>0</v>
      </c>
      <c r="AT230" s="0" t="n">
        <f aca="false">SUMPRODUCT('FD inverse'!$A$44:$BH$44,'FD mesh'!$B$84:$BI$84,$E229:$BL229)+'FD inverse'!$A$44*$C230/Setup!$B$17+INDEX('FD inverse'!$A$44:$BH$44,1,'FD mesh'!$B$15+1)*Setup!$B$22</f>
        <v>0</v>
      </c>
      <c r="AU230" s="0" t="n">
        <f aca="false">SUMPRODUCT('FD inverse'!$A$45:$BH$45,'FD mesh'!$B$84:$BI$84,$E229:$BL229)+'FD inverse'!$A$45*$C230/Setup!$B$17+INDEX('FD inverse'!$A$45:$BH$45,1,'FD mesh'!$B$15+1)*Setup!$B$22</f>
        <v>0</v>
      </c>
      <c r="AV230" s="0" t="n">
        <f aca="false">SUMPRODUCT('FD inverse'!$A$46:$BH$46,'FD mesh'!$B$84:$BI$84,$E229:$BL229)+'FD inverse'!$A$46*$C230/Setup!$B$17+INDEX('FD inverse'!$A$46:$BH$46,1,'FD mesh'!$B$15+1)*Setup!$B$22</f>
        <v>0</v>
      </c>
      <c r="AW230" s="0" t="n">
        <f aca="false">SUMPRODUCT('FD inverse'!$A$47:$BH$47,'FD mesh'!$B$84:$BI$84,$E229:$BL229)+'FD inverse'!$A$47*$C230/Setup!$B$17+INDEX('FD inverse'!$A$47:$BH$47,1,'FD mesh'!$B$15+1)*Setup!$B$22</f>
        <v>0</v>
      </c>
      <c r="AX230" s="0" t="n">
        <f aca="false">SUMPRODUCT('FD inverse'!$A$48:$BH$48,'FD mesh'!$B$84:$BI$84,$E229:$BL229)+'FD inverse'!$A$48*$C230/Setup!$B$17+INDEX('FD inverse'!$A$48:$BH$48,1,'FD mesh'!$B$15+1)*Setup!$B$22</f>
        <v>0</v>
      </c>
      <c r="AY230" s="0" t="n">
        <f aca="false">SUMPRODUCT('FD inverse'!$A$49:$BH$49,'FD mesh'!$B$84:$BI$84,$E229:$BL229)+'FD inverse'!$A$49*$C230/Setup!$B$17+INDEX('FD inverse'!$A$49:$BH$49,1,'FD mesh'!$B$15+1)*Setup!$B$22</f>
        <v>0</v>
      </c>
      <c r="AZ230" s="0" t="n">
        <f aca="false">SUMPRODUCT('FD inverse'!$A$50:$BH$50,'FD mesh'!$B$84:$BI$84,$E229:$BL229)+'FD inverse'!$A$50*$C230/Setup!$B$17+INDEX('FD inverse'!$A$50:$BH$50,1,'FD mesh'!$B$15+1)*Setup!$B$22</f>
        <v>0</v>
      </c>
      <c r="BA230" s="0" t="n">
        <f aca="false">SUMPRODUCT('FD inverse'!$A$51:$BH$51,'FD mesh'!$B$84:$BI$84,$E229:$BL229)+'FD inverse'!$A$51*$C230/Setup!$B$17+INDEX('FD inverse'!$A$51:$BH$51,1,'FD mesh'!$B$15+1)*Setup!$B$22</f>
        <v>0</v>
      </c>
      <c r="BB230" s="0" t="n">
        <f aca="false">SUMPRODUCT('FD inverse'!$A$52:$BH$52,'FD mesh'!$B$84:$BI$84,$E229:$BL229)+'FD inverse'!$A$52*$C230/Setup!$B$17+INDEX('FD inverse'!$A$52:$BH$52,1,'FD mesh'!$B$15+1)*Setup!$B$22</f>
        <v>0</v>
      </c>
      <c r="BC230" s="0" t="n">
        <f aca="false">SUMPRODUCT('FD inverse'!$A$53:$BH$53,'FD mesh'!$B$84:$BI$84,$E229:$BL229)+'FD inverse'!$A$53*$C230/Setup!$B$17+INDEX('FD inverse'!$A$53:$BH$53,1,'FD mesh'!$B$15+1)*Setup!$B$22</f>
        <v>0</v>
      </c>
      <c r="BD230" s="0" t="n">
        <f aca="false">SUMPRODUCT('FD inverse'!$A$54:$BH$54,'FD mesh'!$B$84:$BI$84,$E229:$BL229)+'FD inverse'!$A$54*$C230/Setup!$B$17+INDEX('FD inverse'!$A$54:$BH$54,1,'FD mesh'!$B$15+1)*Setup!$B$22</f>
        <v>0</v>
      </c>
      <c r="BE230" s="0" t="n">
        <f aca="false">SUMPRODUCT('FD inverse'!$A$55:$BH$55,'FD mesh'!$B$84:$BI$84,$E229:$BL229)+'FD inverse'!$A$55*$C230/Setup!$B$17+INDEX('FD inverse'!$A$55:$BH$55,1,'FD mesh'!$B$15+1)*Setup!$B$22</f>
        <v>0</v>
      </c>
      <c r="BF230" s="0" t="n">
        <f aca="false">SUMPRODUCT('FD inverse'!$A$56:$BH$56,'FD mesh'!$B$84:$BI$84,$E229:$BL229)+'FD inverse'!$A$56*$C230/Setup!$B$17+INDEX('FD inverse'!$A$56:$BH$56,1,'FD mesh'!$B$15+1)*Setup!$B$22</f>
        <v>0</v>
      </c>
      <c r="BG230" s="0" t="n">
        <f aca="false">SUMPRODUCT('FD inverse'!$A$57:$BH$57,'FD mesh'!$B$84:$BI$84,$E229:$BL229)+'FD inverse'!$A$57*$C230/Setup!$B$17+INDEX('FD inverse'!$A$57:$BH$57,1,'FD mesh'!$B$15+1)*Setup!$B$22</f>
        <v>0</v>
      </c>
      <c r="BH230" s="0" t="n">
        <f aca="false">SUMPRODUCT('FD inverse'!$A$58:$BH$58,'FD mesh'!$B$84:$BI$84,$E229:$BL229)+'FD inverse'!$A$58*$C230/Setup!$B$17+INDEX('FD inverse'!$A$58:$BH$58,1,'FD mesh'!$B$15+1)*Setup!$B$22</f>
        <v>0</v>
      </c>
      <c r="BI230" s="0" t="n">
        <f aca="false">SUMPRODUCT('FD inverse'!$A$59:$BH$59,'FD mesh'!$B$84:$BI$84,$E229:$BL229)+'FD inverse'!$A$59*$C230/Setup!$B$17+INDEX('FD inverse'!$A$59:$BH$59,1,'FD mesh'!$B$15+1)*Setup!$B$22</f>
        <v>0</v>
      </c>
      <c r="BJ230" s="0" t="n">
        <f aca="false">SUMPRODUCT('FD inverse'!$A$60:$BH$60,'FD mesh'!$B$84:$BI$84,$E229:$BL229)+'FD inverse'!$A$60*$C230/Setup!$B$17+INDEX('FD inverse'!$A$60:$BH$60,1,'FD mesh'!$B$15+1)*Setup!$B$22</f>
        <v>0</v>
      </c>
      <c r="BK230" s="0" t="n">
        <f aca="false">SUMPRODUCT('FD inverse'!$A$61:$BH$61,'FD mesh'!$B$84:$BI$84,$E229:$BL229)+'FD inverse'!$A$61*$C230/Setup!$B$17+INDEX('FD inverse'!$A$61:$BH$61,1,'FD mesh'!$B$15+1)*Setup!$B$22</f>
        <v>0</v>
      </c>
      <c r="BL230" s="0" t="n">
        <f aca="false">SUMPRODUCT('FD inverse'!$A$62:$BH$62,'FD mesh'!$B$84:$BI$84,$E229:$BL229)+'FD inverse'!$A$62*$C230/Setup!$B$17+INDEX('FD inverse'!$A$62:$BH$62,1,'FD mesh'!$B$15+1)*Setup!$B$22</f>
        <v>0</v>
      </c>
    </row>
    <row r="231" customFormat="false" ht="15" hidden="false" customHeight="false" outlineLevel="0" collapsed="false">
      <c r="A231" s="0" t="n">
        <v>226</v>
      </c>
      <c r="B231" s="0" t="n">
        <f aca="false">A231*Setup!$B$11/3600</f>
        <v>18.8333333333333</v>
      </c>
      <c r="C231" s="0" t="n">
        <f aca="false">Setup!$B$7+Setup!$B$8*COS(2*PI()*(B231-Setup!$B$9)/24)</f>
        <v>26.9491093472405</v>
      </c>
      <c r="D231" s="0" t="n">
        <f aca="false">(C231-E231)/Setup!$B$17</f>
        <v>17.9964079896746</v>
      </c>
      <c r="E231" s="0" t="n">
        <f aca="false">SUMPRODUCT('FD inverse'!$A$3:$BH$3,'FD mesh'!$B$84:$BI$84,$E230:$BL230)+'FD inverse'!$A$3*$C231/Setup!$B$17+INDEX('FD inverse'!$A$3:$BH$3,1,'FD mesh'!$B$15+1)*Setup!$B$22</f>
        <v>24.6095763085828</v>
      </c>
      <c r="F231" s="0" t="n">
        <f aca="false">SUMPRODUCT('FD inverse'!$A$4:$BH$4,'FD mesh'!$B$84:$BI$84,$E230:$BL230)+'FD inverse'!$A$4*$C231/Setup!$B$17+INDEX('FD inverse'!$A$4:$BH$4,1,'FD mesh'!$B$15+1)*Setup!$B$22</f>
        <v>24.0691636193408</v>
      </c>
      <c r="G231" s="0" t="n">
        <f aca="false">SUMPRODUCT('FD inverse'!$A$5:$BH$5,'FD mesh'!$B$84:$BI$84,$E230:$BL230)+'FD inverse'!$A$5*$C231/Setup!$B$17+INDEX('FD inverse'!$A$5:$BH$5,1,'FD mesh'!$B$15+1)*Setup!$B$22</f>
        <v>23.5226312436888</v>
      </c>
      <c r="H231" s="0" t="n">
        <f aca="false">SUMPRODUCT('FD inverse'!$A$6:$BH$6,'FD mesh'!$B$84:$BI$84,$E230:$BL230)+'FD inverse'!$A$6*$C231/Setup!$B$17+INDEX('FD inverse'!$A$6:$BH$6,1,'FD mesh'!$B$15+1)*Setup!$B$22</f>
        <v>21.6815708187536</v>
      </c>
      <c r="I231" s="0" t="n">
        <f aca="false">SUMPRODUCT('FD inverse'!$A$7:$BH$7,'FD mesh'!$B$84:$BI$84,$E230:$BL230)+'FD inverse'!$A$7*$C231/Setup!$B$17+INDEX('FD inverse'!$A$7:$BH$7,1,'FD mesh'!$B$15+1)*Setup!$B$22</f>
        <v>21.5241301679856</v>
      </c>
      <c r="J231" s="0" t="n">
        <f aca="false">SUMPRODUCT('FD inverse'!$A$8:$BH$8,'FD mesh'!$B$84:$BI$84,$E230:$BL230)+'FD inverse'!$A$8*$C231/Setup!$B$17+INDEX('FD inverse'!$A$8:$BH$8,1,'FD mesh'!$B$15+1)*Setup!$B$22</f>
        <v>21.3788817423982</v>
      </c>
      <c r="K231" s="0" t="n">
        <f aca="false">SUMPRODUCT('FD inverse'!$A$9:$BH$9,'FD mesh'!$B$84:$BI$84,$E230:$BL230)+'FD inverse'!$A$9*$C231/Setup!$B$17+INDEX('FD inverse'!$A$9:$BH$9,1,'FD mesh'!$B$15+1)*Setup!$B$22</f>
        <v>21.2468857838263</v>
      </c>
      <c r="L231" s="0" t="n">
        <f aca="false">SUMPRODUCT('FD inverse'!$A$10:$BH$10,'FD mesh'!$B$84:$BI$84,$E230:$BL230)+'FD inverse'!$A$10*$C231/Setup!$B$17+INDEX('FD inverse'!$A$10:$BH$10,1,'FD mesh'!$B$15+1)*Setup!$B$22</f>
        <v>21.1290502070891</v>
      </c>
      <c r="M231" s="0" t="n">
        <f aca="false">SUMPRODUCT('FD inverse'!$A$11:$BH$11,'FD mesh'!$B$84:$BI$84,$E230:$BL230)+'FD inverse'!$A$11*$C231/Setup!$B$17+INDEX('FD inverse'!$A$11:$BH$11,1,'FD mesh'!$B$15+1)*Setup!$B$22</f>
        <v>21.0261393664455</v>
      </c>
      <c r="N231" s="0" t="n">
        <f aca="false">SUMPRODUCT('FD inverse'!$A$12:$BH$12,'FD mesh'!$B$84:$BI$84,$E230:$BL230)+'FD inverse'!$A$12*$C231/Setup!$B$17+INDEX('FD inverse'!$A$12:$BH$12,1,'FD mesh'!$B$15+1)*Setup!$B$22</f>
        <v>20.938781916419</v>
      </c>
      <c r="O231" s="0" t="n">
        <f aca="false">SUMPRODUCT('FD inverse'!$A$13:$BH$13,'FD mesh'!$B$84:$BI$84,$E230:$BL230)+'FD inverse'!$A$13*$C231/Setup!$B$17+INDEX('FD inverse'!$A$13:$BH$13,1,'FD mesh'!$B$15+1)*Setup!$B$22</f>
        <v>20.8674776693239</v>
      </c>
      <c r="P231" s="0" t="n">
        <f aca="false">SUMPRODUCT('FD inverse'!$A$14:$BH$14,'FD mesh'!$B$84:$BI$84,$E230:$BL230)+'FD inverse'!$A$14*$C231/Setup!$B$17+INDEX('FD inverse'!$A$14:$BH$14,1,'FD mesh'!$B$15+1)*Setup!$B$22</f>
        <v>20.8126033696165</v>
      </c>
      <c r="Q231" s="0" t="n">
        <f aca="false">SUMPRODUCT('FD inverse'!$A$15:$BH$15,'FD mesh'!$B$84:$BI$84,$E230:$BL230)+'FD inverse'!$A$15*$C231/Setup!$B$17+INDEX('FD inverse'!$A$15:$BH$15,1,'FD mesh'!$B$15+1)*Setup!$B$22</f>
        <v>20.7744173217574</v>
      </c>
      <c r="R231" s="0" t="n">
        <f aca="false">SUMPRODUCT('FD inverse'!$A$16:$BH$16,'FD mesh'!$B$84:$BI$84,$E230:$BL230)+'FD inverse'!$A$16*$C231/Setup!$B$17+INDEX('FD inverse'!$A$16:$BH$16,1,'FD mesh'!$B$15+1)*Setup!$B$22</f>
        <v>20.7530628238125</v>
      </c>
      <c r="S231" s="0" t="n">
        <f aca="false">SUMPRODUCT('FD inverse'!$A$17:$BH$17,'FD mesh'!$B$84:$BI$84,$E230:$BL230)+'FD inverse'!$A$17*$C231/Setup!$B$17+INDEX('FD inverse'!$A$17:$BH$17,1,'FD mesh'!$B$15+1)*Setup!$B$22</f>
        <v>20.340024749547</v>
      </c>
      <c r="T231" s="0" t="n">
        <f aca="false">SUMPRODUCT('FD inverse'!$A$18:$BH$18,'FD mesh'!$B$84:$BI$84,$E230:$BL230)+'FD inverse'!$A$18*$C231/Setup!$B$17+INDEX('FD inverse'!$A$18:$BH$18,1,'FD mesh'!$B$15+1)*Setup!$B$22</f>
        <v>19.9349743800307</v>
      </c>
      <c r="U231" s="0" t="n">
        <f aca="false">SUMPRODUCT('FD inverse'!$A$19:$BH$19,'FD mesh'!$B$84:$BI$84,$E230:$BL230)+'FD inverse'!$A$19*$C231/Setup!$B$17+INDEX('FD inverse'!$A$19:$BH$19,1,'FD mesh'!$B$15+1)*Setup!$B$22</f>
        <v>19.537463169949</v>
      </c>
      <c r="V231" s="0" t="n">
        <f aca="false">SUMPRODUCT('FD inverse'!$A$20:$BH$20,'FD mesh'!$B$84:$BI$84,$E230:$BL230)+'FD inverse'!$A$20*$C231/Setup!$B$17+INDEX('FD inverse'!$A$20:$BH$20,1,'FD mesh'!$B$15+1)*Setup!$B$22</f>
        <v>19.1470198135946</v>
      </c>
      <c r="W231" s="0" t="n">
        <f aca="false">SUMPRODUCT('FD inverse'!$A$21:$BH$21,'FD mesh'!$B$84:$BI$84,$E230:$BL230)+'FD inverse'!$A$21*$C231/Setup!$B$17+INDEX('FD inverse'!$A$21:$BH$21,1,'FD mesh'!$B$15+1)*Setup!$B$22</f>
        <v>18.7631525631267</v>
      </c>
      <c r="X231" s="0" t="n">
        <f aca="false">SUMPRODUCT('FD inverse'!$A$22:$BH$22,'FD mesh'!$B$84:$BI$84,$E230:$BL230)+'FD inverse'!$A$22*$C231/Setup!$B$17+INDEX('FD inverse'!$A$22:$BH$22,1,'FD mesh'!$B$15+1)*Setup!$B$22</f>
        <v>18.3853514139596</v>
      </c>
      <c r="Y231" s="0" t="n">
        <f aca="false">SUMPRODUCT('FD inverse'!$A$23:$BH$23,'FD mesh'!$B$84:$BI$84,$E230:$BL230)+'FD inverse'!$A$23*$C231/Setup!$B$17+INDEX('FD inverse'!$A$23:$BH$23,1,'FD mesh'!$B$15+1)*Setup!$B$22</f>
        <v>18.0130901660511</v>
      </c>
      <c r="Z231" s="0" t="n">
        <f aca="false">SUMPRODUCT('FD inverse'!$A$24:$BH$24,'FD mesh'!$B$84:$BI$84,$E230:$BL230)+'FD inverse'!$A$24*$C231/Setup!$B$17+INDEX('FD inverse'!$A$24:$BH$24,1,'FD mesh'!$B$15+1)*Setup!$B$22</f>
        <v>17.6458283703732</v>
      </c>
      <c r="AA231" s="0" t="n">
        <f aca="false">SUMPRODUCT('FD inverse'!$A$25:$BH$25,'FD mesh'!$B$84:$BI$84,$E230:$BL230)+'FD inverse'!$A$25*$C231/Setup!$B$17+INDEX('FD inverse'!$A$25:$BH$25,1,'FD mesh'!$B$15+1)*Setup!$B$22</f>
        <v>17.2830131703047</v>
      </c>
      <c r="AB231" s="0" t="n">
        <f aca="false">SUMPRODUCT('FD inverse'!$A$26:$BH$26,'FD mesh'!$B$84:$BI$84,$E230:$BL230)+'FD inverse'!$A$26*$C231/Setup!$B$17+INDEX('FD inverse'!$A$26:$BH$26,1,'FD mesh'!$B$15+1)*Setup!$B$22</f>
        <v>16.9240810480715</v>
      </c>
      <c r="AC231" s="0" t="n">
        <f aca="false">SUMPRODUCT('FD inverse'!$A$27:$BH$27,'FD mesh'!$B$84:$BI$84,$E230:$BL230)+'FD inverse'!$A$27*$C231/Setup!$B$17+INDEX('FD inverse'!$A$27:$BH$27,1,'FD mesh'!$B$15+1)*Setup!$B$22</f>
        <v>16.5684594866997</v>
      </c>
      <c r="AD231" s="0" t="n">
        <f aca="false">SUMPRODUCT('FD inverse'!$A$28:$BH$28,'FD mesh'!$B$84:$BI$84,$E230:$BL230)+'FD inverse'!$A$28*$C231/Setup!$B$17+INDEX('FD inverse'!$A$28:$BH$28,1,'FD mesh'!$B$15+1)*Setup!$B$22</f>
        <v>16.2155685582245</v>
      </c>
      <c r="AE231" s="0" t="n">
        <f aca="false">SUMPRODUCT('FD inverse'!$A$29:$BH$29,'FD mesh'!$B$84:$BI$84,$E230:$BL230)+'FD inverse'!$A$29*$C231/Setup!$B$17+INDEX('FD inverse'!$A$29:$BH$29,1,'FD mesh'!$B$15+1)*Setup!$B$22</f>
        <v>15.8648224491359</v>
      </c>
      <c r="AF231" s="0" t="n">
        <f aca="false">SUMPRODUCT('FD inverse'!$A$30:$BH$30,'FD mesh'!$B$84:$BI$84,$E230:$BL230)+'FD inverse'!$A$30*$C231/Setup!$B$17+INDEX('FD inverse'!$A$30:$BH$30,1,'FD mesh'!$B$15+1)*Setup!$B$22</f>
        <v>15.5156309342303</v>
      </c>
      <c r="AG231" s="0" t="n">
        <f aca="false">SUMPRODUCT('FD inverse'!$A$31:$BH$31,'FD mesh'!$B$84:$BI$84,$E230:$BL230)+'FD inverse'!$A$31*$C231/Setup!$B$17+INDEX('FD inverse'!$A$31:$BH$31,1,'FD mesh'!$B$15+1)*Setup!$B$22</f>
        <v>15.167400810182</v>
      </c>
      <c r="AH231" s="0" t="n">
        <f aca="false">SUMPRODUCT('FD inverse'!$A$32:$BH$32,'FD mesh'!$B$84:$BI$84,$E230:$BL230)+'FD inverse'!$A$32*$C231/Setup!$B$17+INDEX('FD inverse'!$A$32:$BH$32,1,'FD mesh'!$B$15+1)*Setup!$B$22</f>
        <v>15.153046388602</v>
      </c>
      <c r="AI231" s="0" t="n">
        <f aca="false">SUMPRODUCT('FD inverse'!$A$33:$BH$33,'FD mesh'!$B$84:$BI$84,$E230:$BL230)+'FD inverse'!$A$33*$C231/Setup!$B$17+INDEX('FD inverse'!$A$33:$BH$33,1,'FD mesh'!$B$15+1)*Setup!$B$22</f>
        <v>15.1392792023452</v>
      </c>
      <c r="AJ231" s="0" t="n">
        <f aca="false">SUMPRODUCT('FD inverse'!$A$34:$BH$34,'FD mesh'!$B$84:$BI$84,$E230:$BL230)+'FD inverse'!$A$34*$C231/Setup!$B$17+INDEX('FD inverse'!$A$34:$BH$34,1,'FD mesh'!$B$15+1)*Setup!$B$22</f>
        <v>15.1260554534125</v>
      </c>
      <c r="AK231" s="0" t="n">
        <f aca="false">SUMPRODUCT('FD inverse'!$A$35:$BH$35,'FD mesh'!$B$84:$BI$84,$E230:$BL230)+'FD inverse'!$A$35*$C231/Setup!$B$17+INDEX('FD inverse'!$A$35:$BH$35,1,'FD mesh'!$B$15+1)*Setup!$B$22</f>
        <v>15.1133310815829</v>
      </c>
      <c r="AL231" s="0" t="n">
        <f aca="false">SUMPRODUCT('FD inverse'!$A$36:$BH$36,'FD mesh'!$B$84:$BI$84,$E230:$BL230)+'FD inverse'!$A$36*$C231/Setup!$B$17+INDEX('FD inverse'!$A$36:$BH$36,1,'FD mesh'!$B$15+1)*Setup!$B$22</f>
        <v>15.1010618700431</v>
      </c>
      <c r="AM231" s="0" t="n">
        <f aca="false">SUMPRODUCT('FD inverse'!$A$37:$BH$37,'FD mesh'!$B$84:$BI$84,$E230:$BL230)+'FD inverse'!$A$37*$C231/Setup!$B$17+INDEX('FD inverse'!$A$37:$BH$37,1,'FD mesh'!$B$15+1)*Setup!$B$22</f>
        <v>15.089203528473</v>
      </c>
      <c r="AN231" s="0" t="n">
        <f aca="false">SUMPRODUCT('FD inverse'!$A$38:$BH$38,'FD mesh'!$B$84:$BI$84,$E230:$BL230)+'FD inverse'!$A$38*$C231/Setup!$B$17+INDEX('FD inverse'!$A$38:$BH$38,1,'FD mesh'!$B$15+1)*Setup!$B$22</f>
        <v>15.0777117558576</v>
      </c>
      <c r="AO231" s="0" t="n">
        <f aca="false">SUMPRODUCT('FD inverse'!$A$39:$BH$39,'FD mesh'!$B$84:$BI$84,$E230:$BL230)+'FD inverse'!$A$39*$C231/Setup!$B$17+INDEX('FD inverse'!$A$39:$BH$39,1,'FD mesh'!$B$15+1)*Setup!$B$22</f>
        <v>15.0665422852323</v>
      </c>
      <c r="AP231" s="0" t="n">
        <f aca="false">SUMPRODUCT('FD inverse'!$A$40:$BH$40,'FD mesh'!$B$84:$BI$84,$E230:$BL230)+'FD inverse'!$A$40*$C231/Setup!$B$17+INDEX('FD inverse'!$A$40:$BH$40,1,'FD mesh'!$B$15+1)*Setup!$B$22</f>
        <v>15.0556509124956</v>
      </c>
      <c r="AQ231" s="0" t="n">
        <f aca="false">SUMPRODUCT('FD inverse'!$A$41:$BH$41,'FD mesh'!$B$84:$BI$84,$E230:$BL230)+'FD inverse'!$A$41*$C231/Setup!$B$17+INDEX('FD inverse'!$A$41:$BH$41,1,'FD mesh'!$B$15+1)*Setup!$B$22</f>
        <v>15.0449935113629</v>
      </c>
      <c r="AR231" s="0" t="n">
        <f aca="false">SUMPRODUCT('FD inverse'!$A$42:$BH$42,'FD mesh'!$B$84:$BI$84,$E230:$BL230)+'FD inverse'!$A$42*$C231/Setup!$B$17+INDEX('FD inverse'!$A$42:$BH$42,1,'FD mesh'!$B$15+1)*Setup!$B$22</f>
        <v>15.0345260364668</v>
      </c>
      <c r="AS231" s="0" t="n">
        <f aca="false">SUMPRODUCT('FD inverse'!$A$43:$BH$43,'FD mesh'!$B$84:$BI$84,$E230:$BL230)+'FD inverse'!$A$43*$C231/Setup!$B$17+INDEX('FD inverse'!$A$43:$BH$43,1,'FD mesh'!$B$15+1)*Setup!$B$22</f>
        <v>0</v>
      </c>
      <c r="AT231" s="0" t="n">
        <f aca="false">SUMPRODUCT('FD inverse'!$A$44:$BH$44,'FD mesh'!$B$84:$BI$84,$E230:$BL230)+'FD inverse'!$A$44*$C231/Setup!$B$17+INDEX('FD inverse'!$A$44:$BH$44,1,'FD mesh'!$B$15+1)*Setup!$B$22</f>
        <v>0</v>
      </c>
      <c r="AU231" s="0" t="n">
        <f aca="false">SUMPRODUCT('FD inverse'!$A$45:$BH$45,'FD mesh'!$B$84:$BI$84,$E230:$BL230)+'FD inverse'!$A$45*$C231/Setup!$B$17+INDEX('FD inverse'!$A$45:$BH$45,1,'FD mesh'!$B$15+1)*Setup!$B$22</f>
        <v>0</v>
      </c>
      <c r="AV231" s="0" t="n">
        <f aca="false">SUMPRODUCT('FD inverse'!$A$46:$BH$46,'FD mesh'!$B$84:$BI$84,$E230:$BL230)+'FD inverse'!$A$46*$C231/Setup!$B$17+INDEX('FD inverse'!$A$46:$BH$46,1,'FD mesh'!$B$15+1)*Setup!$B$22</f>
        <v>0</v>
      </c>
      <c r="AW231" s="0" t="n">
        <f aca="false">SUMPRODUCT('FD inverse'!$A$47:$BH$47,'FD mesh'!$B$84:$BI$84,$E230:$BL230)+'FD inverse'!$A$47*$C231/Setup!$B$17+INDEX('FD inverse'!$A$47:$BH$47,1,'FD mesh'!$B$15+1)*Setup!$B$22</f>
        <v>0</v>
      </c>
      <c r="AX231" s="0" t="n">
        <f aca="false">SUMPRODUCT('FD inverse'!$A$48:$BH$48,'FD mesh'!$B$84:$BI$84,$E230:$BL230)+'FD inverse'!$A$48*$C231/Setup!$B$17+INDEX('FD inverse'!$A$48:$BH$48,1,'FD mesh'!$B$15+1)*Setup!$B$22</f>
        <v>0</v>
      </c>
      <c r="AY231" s="0" t="n">
        <f aca="false">SUMPRODUCT('FD inverse'!$A$49:$BH$49,'FD mesh'!$B$84:$BI$84,$E230:$BL230)+'FD inverse'!$A$49*$C231/Setup!$B$17+INDEX('FD inverse'!$A$49:$BH$49,1,'FD mesh'!$B$15+1)*Setup!$B$22</f>
        <v>0</v>
      </c>
      <c r="AZ231" s="0" t="n">
        <f aca="false">SUMPRODUCT('FD inverse'!$A$50:$BH$50,'FD mesh'!$B$84:$BI$84,$E230:$BL230)+'FD inverse'!$A$50*$C231/Setup!$B$17+INDEX('FD inverse'!$A$50:$BH$50,1,'FD mesh'!$B$15+1)*Setup!$B$22</f>
        <v>0</v>
      </c>
      <c r="BA231" s="0" t="n">
        <f aca="false">SUMPRODUCT('FD inverse'!$A$51:$BH$51,'FD mesh'!$B$84:$BI$84,$E230:$BL230)+'FD inverse'!$A$51*$C231/Setup!$B$17+INDEX('FD inverse'!$A$51:$BH$51,1,'FD mesh'!$B$15+1)*Setup!$B$22</f>
        <v>0</v>
      </c>
      <c r="BB231" s="0" t="n">
        <f aca="false">SUMPRODUCT('FD inverse'!$A$52:$BH$52,'FD mesh'!$B$84:$BI$84,$E230:$BL230)+'FD inverse'!$A$52*$C231/Setup!$B$17+INDEX('FD inverse'!$A$52:$BH$52,1,'FD mesh'!$B$15+1)*Setup!$B$22</f>
        <v>0</v>
      </c>
      <c r="BC231" s="0" t="n">
        <f aca="false">SUMPRODUCT('FD inverse'!$A$53:$BH$53,'FD mesh'!$B$84:$BI$84,$E230:$BL230)+'FD inverse'!$A$53*$C231/Setup!$B$17+INDEX('FD inverse'!$A$53:$BH$53,1,'FD mesh'!$B$15+1)*Setup!$B$22</f>
        <v>0</v>
      </c>
      <c r="BD231" s="0" t="n">
        <f aca="false">SUMPRODUCT('FD inverse'!$A$54:$BH$54,'FD mesh'!$B$84:$BI$84,$E230:$BL230)+'FD inverse'!$A$54*$C231/Setup!$B$17+INDEX('FD inverse'!$A$54:$BH$54,1,'FD mesh'!$B$15+1)*Setup!$B$22</f>
        <v>0</v>
      </c>
      <c r="BE231" s="0" t="n">
        <f aca="false">SUMPRODUCT('FD inverse'!$A$55:$BH$55,'FD mesh'!$B$84:$BI$84,$E230:$BL230)+'FD inverse'!$A$55*$C231/Setup!$B$17+INDEX('FD inverse'!$A$55:$BH$55,1,'FD mesh'!$B$15+1)*Setup!$B$22</f>
        <v>0</v>
      </c>
      <c r="BF231" s="0" t="n">
        <f aca="false">SUMPRODUCT('FD inverse'!$A$56:$BH$56,'FD mesh'!$B$84:$BI$84,$E230:$BL230)+'FD inverse'!$A$56*$C231/Setup!$B$17+INDEX('FD inverse'!$A$56:$BH$56,1,'FD mesh'!$B$15+1)*Setup!$B$22</f>
        <v>0</v>
      </c>
      <c r="BG231" s="0" t="n">
        <f aca="false">SUMPRODUCT('FD inverse'!$A$57:$BH$57,'FD mesh'!$B$84:$BI$84,$E230:$BL230)+'FD inverse'!$A$57*$C231/Setup!$B$17+INDEX('FD inverse'!$A$57:$BH$57,1,'FD mesh'!$B$15+1)*Setup!$B$22</f>
        <v>0</v>
      </c>
      <c r="BH231" s="0" t="n">
        <f aca="false">SUMPRODUCT('FD inverse'!$A$58:$BH$58,'FD mesh'!$B$84:$BI$84,$E230:$BL230)+'FD inverse'!$A$58*$C231/Setup!$B$17+INDEX('FD inverse'!$A$58:$BH$58,1,'FD mesh'!$B$15+1)*Setup!$B$22</f>
        <v>0</v>
      </c>
      <c r="BI231" s="0" t="n">
        <f aca="false">SUMPRODUCT('FD inverse'!$A$59:$BH$59,'FD mesh'!$B$84:$BI$84,$E230:$BL230)+'FD inverse'!$A$59*$C231/Setup!$B$17+INDEX('FD inverse'!$A$59:$BH$59,1,'FD mesh'!$B$15+1)*Setup!$B$22</f>
        <v>0</v>
      </c>
      <c r="BJ231" s="0" t="n">
        <f aca="false">SUMPRODUCT('FD inverse'!$A$60:$BH$60,'FD mesh'!$B$84:$BI$84,$E230:$BL230)+'FD inverse'!$A$60*$C231/Setup!$B$17+INDEX('FD inverse'!$A$60:$BH$60,1,'FD mesh'!$B$15+1)*Setup!$B$22</f>
        <v>0</v>
      </c>
      <c r="BK231" s="0" t="n">
        <f aca="false">SUMPRODUCT('FD inverse'!$A$61:$BH$61,'FD mesh'!$B$84:$BI$84,$E230:$BL230)+'FD inverse'!$A$61*$C231/Setup!$B$17+INDEX('FD inverse'!$A$61:$BH$61,1,'FD mesh'!$B$15+1)*Setup!$B$22</f>
        <v>0</v>
      </c>
      <c r="BL231" s="0" t="n">
        <f aca="false">SUMPRODUCT('FD inverse'!$A$62:$BH$62,'FD mesh'!$B$84:$BI$84,$E230:$BL230)+'FD inverse'!$A$62*$C231/Setup!$B$17+INDEX('FD inverse'!$A$62:$BH$62,1,'FD mesh'!$B$15+1)*Setup!$B$22</f>
        <v>0</v>
      </c>
    </row>
    <row r="232" customFormat="false" ht="15" hidden="false" customHeight="false" outlineLevel="0" collapsed="false">
      <c r="A232" s="0" t="n">
        <v>227</v>
      </c>
      <c r="B232" s="0" t="n">
        <f aca="false">A232*Setup!$B$11/3600</f>
        <v>18.9166666666667</v>
      </c>
      <c r="C232" s="0" t="n">
        <f aca="false">Setup!$B$7+Setup!$B$8*COS(2*PI()*(B232-Setup!$B$9)/24)</f>
        <v>26.889455848239</v>
      </c>
      <c r="D232" s="0" t="n">
        <f aca="false">(C232-E232)/Setup!$B$17</f>
        <v>17.7156702968086</v>
      </c>
      <c r="E232" s="0" t="n">
        <f aca="false">SUMPRODUCT('FD inverse'!$A$3:$BH$3,'FD mesh'!$B$84:$BI$84,$E231:$BL231)+'FD inverse'!$A$3*$C232/Setup!$B$17+INDEX('FD inverse'!$A$3:$BH$3,1,'FD mesh'!$B$15+1)*Setup!$B$22</f>
        <v>24.5864187096539</v>
      </c>
      <c r="F232" s="0" t="n">
        <f aca="false">SUMPRODUCT('FD inverse'!$A$4:$BH$4,'FD mesh'!$B$84:$BI$84,$E231:$BL231)+'FD inverse'!$A$4*$C232/Setup!$B$17+INDEX('FD inverse'!$A$4:$BH$4,1,'FD mesh'!$B$15+1)*Setup!$B$22</f>
        <v>24.0541410968861</v>
      </c>
      <c r="G232" s="0" t="n">
        <f aca="false">SUMPRODUCT('FD inverse'!$A$5:$BH$5,'FD mesh'!$B$84:$BI$84,$E231:$BL231)+'FD inverse'!$A$5*$C232/Setup!$B$17+INDEX('FD inverse'!$A$5:$BH$5,1,'FD mesh'!$B$15+1)*Setup!$B$22</f>
        <v>23.5153432920806</v>
      </c>
      <c r="H232" s="0" t="n">
        <f aca="false">SUMPRODUCT('FD inverse'!$A$6:$BH$6,'FD mesh'!$B$84:$BI$84,$E231:$BL231)+'FD inverse'!$A$6*$C232/Setup!$B$17+INDEX('FD inverse'!$A$6:$BH$6,1,'FD mesh'!$B$15+1)*Setup!$B$22</f>
        <v>21.6996685365534</v>
      </c>
      <c r="I232" s="0" t="n">
        <f aca="false">SUMPRODUCT('FD inverse'!$A$7:$BH$7,'FD mesh'!$B$84:$BI$84,$E231:$BL231)+'FD inverse'!$A$7*$C232/Setup!$B$17+INDEX('FD inverse'!$A$7:$BH$7,1,'FD mesh'!$B$15+1)*Setup!$B$22</f>
        <v>21.5443279144713</v>
      </c>
      <c r="J232" s="0" t="n">
        <f aca="false">SUMPRODUCT('FD inverse'!$A$8:$BH$8,'FD mesh'!$B$84:$BI$84,$E231:$BL231)+'FD inverse'!$A$8*$C232/Setup!$B$17+INDEX('FD inverse'!$A$8:$BH$8,1,'FD mesh'!$B$15+1)*Setup!$B$22</f>
        <v>21.4009033670119</v>
      </c>
      <c r="K232" s="0" t="n">
        <f aca="false">SUMPRODUCT('FD inverse'!$A$9:$BH$9,'FD mesh'!$B$84:$BI$84,$E231:$BL231)+'FD inverse'!$A$9*$C232/Setup!$B$17+INDEX('FD inverse'!$A$9:$BH$9,1,'FD mesh'!$B$15+1)*Setup!$B$22</f>
        <v>21.2704709284692</v>
      </c>
      <c r="L232" s="0" t="n">
        <f aca="false">SUMPRODUCT('FD inverse'!$A$10:$BH$10,'FD mesh'!$B$84:$BI$84,$E231:$BL231)+'FD inverse'!$A$10*$C232/Setup!$B$17+INDEX('FD inverse'!$A$10:$BH$10,1,'FD mesh'!$B$15+1)*Setup!$B$22</f>
        <v>21.1539530295388</v>
      </c>
      <c r="M232" s="0" t="n">
        <f aca="false">SUMPRODUCT('FD inverse'!$A$11:$BH$11,'FD mesh'!$B$84:$BI$84,$E231:$BL231)+'FD inverse'!$A$11*$C232/Setup!$B$17+INDEX('FD inverse'!$A$11:$BH$11,1,'FD mesh'!$B$15+1)*Setup!$B$22</f>
        <v>21.0521270612573</v>
      </c>
      <c r="N232" s="0" t="n">
        <f aca="false">SUMPRODUCT('FD inverse'!$A$12:$BH$12,'FD mesh'!$B$84:$BI$84,$E231:$BL231)+'FD inverse'!$A$12*$C232/Setup!$B$17+INDEX('FD inverse'!$A$12:$BH$12,1,'FD mesh'!$B$15+1)*Setup!$B$22</f>
        <v>20.965633066316</v>
      </c>
      <c r="O232" s="0" t="n">
        <f aca="false">SUMPRODUCT('FD inverse'!$A$13:$BH$13,'FD mesh'!$B$84:$BI$84,$E231:$BL231)+'FD inverse'!$A$13*$C232/Setup!$B$17+INDEX('FD inverse'!$A$13:$BH$13,1,'FD mesh'!$B$15+1)*Setup!$B$22</f>
        <v>20.8949804577446</v>
      </c>
      <c r="P232" s="0" t="n">
        <f aca="false">SUMPRODUCT('FD inverse'!$A$14:$BH$14,'FD mesh'!$B$84:$BI$84,$E231:$BL231)+'FD inverse'!$A$14*$C232/Setup!$B$17+INDEX('FD inverse'!$A$14:$BH$14,1,'FD mesh'!$B$15+1)*Setup!$B$22</f>
        <v>20.8405536830497</v>
      </c>
      <c r="Q232" s="0" t="n">
        <f aca="false">SUMPRODUCT('FD inverse'!$A$15:$BH$15,'FD mesh'!$B$84:$BI$84,$E231:$BL231)+'FD inverse'!$A$15*$C232/Setup!$B$17+INDEX('FD inverse'!$A$15:$BH$15,1,'FD mesh'!$B$15+1)*Setup!$B$22</f>
        <v>20.8026167687874</v>
      </c>
      <c r="R232" s="0" t="n">
        <f aca="false">SUMPRODUCT('FD inverse'!$A$16:$BH$16,'FD mesh'!$B$84:$BI$84,$E231:$BL231)+'FD inverse'!$A$16*$C232/Setup!$B$17+INDEX('FD inverse'!$A$16:$BH$16,1,'FD mesh'!$B$15+1)*Setup!$B$22</f>
        <v>20.7813166964307</v>
      </c>
      <c r="S232" s="0" t="n">
        <f aca="false">SUMPRODUCT('FD inverse'!$A$17:$BH$17,'FD mesh'!$B$84:$BI$84,$E231:$BL231)+'FD inverse'!$A$17*$C232/Setup!$B$17+INDEX('FD inverse'!$A$17:$BH$17,1,'FD mesh'!$B$15+1)*Setup!$B$22</f>
        <v>20.366870502726</v>
      </c>
      <c r="T232" s="0" t="n">
        <f aca="false">SUMPRODUCT('FD inverse'!$A$18:$BH$18,'FD mesh'!$B$84:$BI$84,$E231:$BL231)+'FD inverse'!$A$18*$C232/Setup!$B$17+INDEX('FD inverse'!$A$18:$BH$18,1,'FD mesh'!$B$15+1)*Setup!$B$22</f>
        <v>19.9603246306712</v>
      </c>
      <c r="U232" s="0" t="n">
        <f aca="false">SUMPRODUCT('FD inverse'!$A$19:$BH$19,'FD mesh'!$B$84:$BI$84,$E231:$BL231)+'FD inverse'!$A$19*$C232/Setup!$B$17+INDEX('FD inverse'!$A$19:$BH$19,1,'FD mesh'!$B$15+1)*Setup!$B$22</f>
        <v>19.5612389752334</v>
      </c>
      <c r="V232" s="0" t="n">
        <f aca="false">SUMPRODUCT('FD inverse'!$A$20:$BH$20,'FD mesh'!$B$84:$BI$84,$E231:$BL231)+'FD inverse'!$A$20*$C232/Setup!$B$17+INDEX('FD inverse'!$A$20:$BH$20,1,'FD mesh'!$B$15+1)*Setup!$B$22</f>
        <v>19.1691501996365</v>
      </c>
      <c r="W232" s="0" t="n">
        <f aca="false">SUMPRODUCT('FD inverse'!$A$21:$BH$21,'FD mesh'!$B$84:$BI$84,$E231:$BL231)+'FD inverse'!$A$21*$C232/Setup!$B$17+INDEX('FD inverse'!$A$21:$BH$21,1,'FD mesh'!$B$15+1)*Setup!$B$22</f>
        <v>18.7835740805033</v>
      </c>
      <c r="X232" s="0" t="n">
        <f aca="false">SUMPRODUCT('FD inverse'!$A$22:$BH$22,'FD mesh'!$B$84:$BI$84,$E231:$BL231)+'FD inverse'!$A$22*$C232/Setup!$B$17+INDEX('FD inverse'!$A$22:$BH$22,1,'FD mesh'!$B$15+1)*Setup!$B$22</f>
        <v>18.4040077221981</v>
      </c>
      <c r="Y232" s="0" t="n">
        <f aca="false">SUMPRODUCT('FD inverse'!$A$23:$BH$23,'FD mesh'!$B$84:$BI$84,$E231:$BL231)+'FD inverse'!$A$23*$C232/Setup!$B$17+INDEX('FD inverse'!$A$23:$BH$23,1,'FD mesh'!$B$15+1)*Setup!$B$22</f>
        <v>18.0299316488888</v>
      </c>
      <c r="Z232" s="0" t="n">
        <f aca="false">SUMPRODUCT('FD inverse'!$A$24:$BH$24,'FD mesh'!$B$84:$BI$84,$E231:$BL231)+'FD inverse'!$A$24*$C232/Setup!$B$17+INDEX('FD inverse'!$A$24:$BH$24,1,'FD mesh'!$B$15+1)*Setup!$B$22</f>
        <v>17.660811783386</v>
      </c>
      <c r="AA232" s="0" t="n">
        <f aca="false">SUMPRODUCT('FD inverse'!$A$25:$BH$25,'FD mesh'!$B$84:$BI$84,$E231:$BL231)+'FD inverse'!$A$25*$C232/Setup!$B$17+INDEX('FD inverse'!$A$25:$BH$25,1,'FD mesh'!$B$15+1)*Setup!$B$22</f>
        <v>17.2961013222841</v>
      </c>
      <c r="AB232" s="0" t="n">
        <f aca="false">SUMPRODUCT('FD inverse'!$A$26:$BH$26,'FD mesh'!$B$84:$BI$84,$E231:$BL231)+'FD inverse'!$A$26*$C232/Setup!$B$17+INDEX('FD inverse'!$A$26:$BH$26,1,'FD mesh'!$B$15+1)*Setup!$B$22</f>
        <v>16.9352425173361</v>
      </c>
      <c r="AC232" s="0" t="n">
        <f aca="false">SUMPRODUCT('FD inverse'!$A$27:$BH$27,'FD mesh'!$B$84:$BI$84,$E231:$BL231)+'FD inverse'!$A$27*$C232/Setup!$B$17+INDEX('FD inverse'!$A$27:$BH$27,1,'FD mesh'!$B$15+1)*Setup!$B$22</f>
        <v>16.5776683733431</v>
      </c>
      <c r="AD232" s="0" t="n">
        <f aca="false">SUMPRODUCT('FD inverse'!$A$28:$BH$28,'FD mesh'!$B$84:$BI$84,$E231:$BL231)+'FD inverse'!$A$28*$C232/Setup!$B$17+INDEX('FD inverse'!$A$28:$BH$28,1,'FD mesh'!$B$15+1)*Setup!$B$22</f>
        <v>16.2228042731339</v>
      </c>
      <c r="AE232" s="0" t="n">
        <f aca="false">SUMPRODUCT('FD inverse'!$A$29:$BH$29,'FD mesh'!$B$84:$BI$84,$E231:$BL231)+'FD inverse'!$A$29*$C232/Setup!$B$17+INDEX('FD inverse'!$A$29:$BH$29,1,'FD mesh'!$B$15+1)*Setup!$B$22</f>
        <v>15.870069540455</v>
      </c>
      <c r="AF232" s="0" t="n">
        <f aca="false">SUMPRODUCT('FD inverse'!$A$30:$BH$30,'FD mesh'!$B$84:$BI$84,$E231:$BL231)+'FD inverse'!$A$30*$C232/Setup!$B$17+INDEX('FD inverse'!$A$30:$BH$30,1,'FD mesh'!$B$15+1)*Setup!$B$22</f>
        <v>15.518878951793</v>
      </c>
      <c r="AG232" s="0" t="n">
        <f aca="false">SUMPRODUCT('FD inverse'!$A$31:$BH$31,'FD mesh'!$B$84:$BI$84,$E231:$BL231)+'FD inverse'!$A$31*$C232/Setup!$B$17+INDEX('FD inverse'!$A$31:$BH$31,1,'FD mesh'!$B$15+1)*Setup!$B$22</f>
        <v>15.1686442082994</v>
      </c>
      <c r="AH232" s="0" t="n">
        <f aca="false">SUMPRODUCT('FD inverse'!$A$32:$BH$32,'FD mesh'!$B$84:$BI$84,$E231:$BL231)+'FD inverse'!$A$32*$C232/Setup!$B$17+INDEX('FD inverse'!$A$32:$BH$32,1,'FD mesh'!$B$15+1)*Setup!$B$22</f>
        <v>15.1542046778369</v>
      </c>
      <c r="AI232" s="0" t="n">
        <f aca="false">SUMPRODUCT('FD inverse'!$A$33:$BH$33,'FD mesh'!$B$84:$BI$84,$E231:$BL231)+'FD inverse'!$A$33*$C232/Setup!$B$17+INDEX('FD inverse'!$A$33:$BH$33,1,'FD mesh'!$B$15+1)*Setup!$B$22</f>
        <v>15.140351500064</v>
      </c>
      <c r="AJ232" s="0" t="n">
        <f aca="false">SUMPRODUCT('FD inverse'!$A$34:$BH$34,'FD mesh'!$B$84:$BI$84,$E231:$BL231)+'FD inverse'!$A$34*$C232/Setup!$B$17+INDEX('FD inverse'!$A$34:$BH$34,1,'FD mesh'!$B$15+1)*Setup!$B$22</f>
        <v>15.1270411440949</v>
      </c>
      <c r="AK232" s="0" t="n">
        <f aca="false">SUMPRODUCT('FD inverse'!$A$35:$BH$35,'FD mesh'!$B$84:$BI$84,$E231:$BL231)+'FD inverse'!$A$35*$C232/Setup!$B$17+INDEX('FD inverse'!$A$35:$BH$35,1,'FD mesh'!$B$15+1)*Setup!$B$22</f>
        <v>15.1142297674527</v>
      </c>
      <c r="AL232" s="0" t="n">
        <f aca="false">SUMPRODUCT('FD inverse'!$A$36:$BH$36,'FD mesh'!$B$84:$BI$84,$E231:$BL231)+'FD inverse'!$A$36*$C232/Setup!$B$17+INDEX('FD inverse'!$A$36:$BH$36,1,'FD mesh'!$B$15+1)*Setup!$B$22</f>
        <v>15.1018733262974</v>
      </c>
      <c r="AM232" s="0" t="n">
        <f aca="false">SUMPRODUCT('FD inverse'!$A$37:$BH$37,'FD mesh'!$B$84:$BI$84,$E231:$BL231)+'FD inverse'!$A$37*$C232/Setup!$B$17+INDEX('FD inverse'!$A$37:$BH$37,1,'FD mesh'!$B$15+1)*Setup!$B$22</f>
        <v>15.0899276629884</v>
      </c>
      <c r="AN232" s="0" t="n">
        <f aca="false">SUMPRODUCT('FD inverse'!$A$38:$BH$38,'FD mesh'!$B$84:$BI$84,$E231:$BL231)+'FD inverse'!$A$38*$C232/Setup!$B$17+INDEX('FD inverse'!$A$38:$BH$38,1,'FD mesh'!$B$15+1)*Setup!$B$22</f>
        <v>15.0783485732503</v>
      </c>
      <c r="AO232" s="0" t="n">
        <f aca="false">SUMPRODUCT('FD inverse'!$A$39:$BH$39,'FD mesh'!$B$84:$BI$84,$E231:$BL231)+'FD inverse'!$A$39*$C232/Setup!$B$17+INDEX('FD inverse'!$A$39:$BH$39,1,'FD mesh'!$B$15+1)*Setup!$B$22</f>
        <v>15.0670918551443</v>
      </c>
      <c r="AP232" s="0" t="n">
        <f aca="false">SUMPRODUCT('FD inverse'!$A$40:$BH$40,'FD mesh'!$B$84:$BI$84,$E231:$BL231)+'FD inverse'!$A$40*$C232/Setup!$B$17+INDEX('FD inverse'!$A$40:$BH$40,1,'FD mesh'!$B$15+1)*Setup!$B$22</f>
        <v>15.0561133419861</v>
      </c>
      <c r="AQ232" s="0" t="n">
        <f aca="false">SUMPRODUCT('FD inverse'!$A$41:$BH$41,'FD mesh'!$B$84:$BI$84,$E231:$BL231)+'FD inverse'!$A$41*$C232/Setup!$B$17+INDEX('FD inverse'!$A$41:$BH$41,1,'FD mesh'!$B$15+1)*Setup!$B$22</f>
        <v>15.0453689212872</v>
      </c>
      <c r="AR232" s="0" t="n">
        <f aca="false">SUMPRODUCT('FD inverse'!$A$42:$BH$42,'FD mesh'!$B$84:$BI$84,$E231:$BL231)+'FD inverse'!$A$42*$C232/Setup!$B$17+INDEX('FD inverse'!$A$42:$BH$42,1,'FD mesh'!$B$15+1)*Setup!$B$22</f>
        <v>15.034814541739</v>
      </c>
      <c r="AS232" s="0" t="n">
        <f aca="false">SUMPRODUCT('FD inverse'!$A$43:$BH$43,'FD mesh'!$B$84:$BI$84,$E231:$BL231)+'FD inverse'!$A$43*$C232/Setup!$B$17+INDEX('FD inverse'!$A$43:$BH$43,1,'FD mesh'!$B$15+1)*Setup!$B$22</f>
        <v>0</v>
      </c>
      <c r="AT232" s="0" t="n">
        <f aca="false">SUMPRODUCT('FD inverse'!$A$44:$BH$44,'FD mesh'!$B$84:$BI$84,$E231:$BL231)+'FD inverse'!$A$44*$C232/Setup!$B$17+INDEX('FD inverse'!$A$44:$BH$44,1,'FD mesh'!$B$15+1)*Setup!$B$22</f>
        <v>0</v>
      </c>
      <c r="AU232" s="0" t="n">
        <f aca="false">SUMPRODUCT('FD inverse'!$A$45:$BH$45,'FD mesh'!$B$84:$BI$84,$E231:$BL231)+'FD inverse'!$A$45*$C232/Setup!$B$17+INDEX('FD inverse'!$A$45:$BH$45,1,'FD mesh'!$B$15+1)*Setup!$B$22</f>
        <v>0</v>
      </c>
      <c r="AV232" s="0" t="n">
        <f aca="false">SUMPRODUCT('FD inverse'!$A$46:$BH$46,'FD mesh'!$B$84:$BI$84,$E231:$BL231)+'FD inverse'!$A$46*$C232/Setup!$B$17+INDEX('FD inverse'!$A$46:$BH$46,1,'FD mesh'!$B$15+1)*Setup!$B$22</f>
        <v>0</v>
      </c>
      <c r="AW232" s="0" t="n">
        <f aca="false">SUMPRODUCT('FD inverse'!$A$47:$BH$47,'FD mesh'!$B$84:$BI$84,$E231:$BL231)+'FD inverse'!$A$47*$C232/Setup!$B$17+INDEX('FD inverse'!$A$47:$BH$47,1,'FD mesh'!$B$15+1)*Setup!$B$22</f>
        <v>0</v>
      </c>
      <c r="AX232" s="0" t="n">
        <f aca="false">SUMPRODUCT('FD inverse'!$A$48:$BH$48,'FD mesh'!$B$84:$BI$84,$E231:$BL231)+'FD inverse'!$A$48*$C232/Setup!$B$17+INDEX('FD inverse'!$A$48:$BH$48,1,'FD mesh'!$B$15+1)*Setup!$B$22</f>
        <v>0</v>
      </c>
      <c r="AY232" s="0" t="n">
        <f aca="false">SUMPRODUCT('FD inverse'!$A$49:$BH$49,'FD mesh'!$B$84:$BI$84,$E231:$BL231)+'FD inverse'!$A$49*$C232/Setup!$B$17+INDEX('FD inverse'!$A$49:$BH$49,1,'FD mesh'!$B$15+1)*Setup!$B$22</f>
        <v>0</v>
      </c>
      <c r="AZ232" s="0" t="n">
        <f aca="false">SUMPRODUCT('FD inverse'!$A$50:$BH$50,'FD mesh'!$B$84:$BI$84,$E231:$BL231)+'FD inverse'!$A$50*$C232/Setup!$B$17+INDEX('FD inverse'!$A$50:$BH$50,1,'FD mesh'!$B$15+1)*Setup!$B$22</f>
        <v>0</v>
      </c>
      <c r="BA232" s="0" t="n">
        <f aca="false">SUMPRODUCT('FD inverse'!$A$51:$BH$51,'FD mesh'!$B$84:$BI$84,$E231:$BL231)+'FD inverse'!$A$51*$C232/Setup!$B$17+INDEX('FD inverse'!$A$51:$BH$51,1,'FD mesh'!$B$15+1)*Setup!$B$22</f>
        <v>0</v>
      </c>
      <c r="BB232" s="0" t="n">
        <f aca="false">SUMPRODUCT('FD inverse'!$A$52:$BH$52,'FD mesh'!$B$84:$BI$84,$E231:$BL231)+'FD inverse'!$A$52*$C232/Setup!$B$17+INDEX('FD inverse'!$A$52:$BH$52,1,'FD mesh'!$B$15+1)*Setup!$B$22</f>
        <v>0</v>
      </c>
      <c r="BC232" s="0" t="n">
        <f aca="false">SUMPRODUCT('FD inverse'!$A$53:$BH$53,'FD mesh'!$B$84:$BI$84,$E231:$BL231)+'FD inverse'!$A$53*$C232/Setup!$B$17+INDEX('FD inverse'!$A$53:$BH$53,1,'FD mesh'!$B$15+1)*Setup!$B$22</f>
        <v>0</v>
      </c>
      <c r="BD232" s="0" t="n">
        <f aca="false">SUMPRODUCT('FD inverse'!$A$54:$BH$54,'FD mesh'!$B$84:$BI$84,$E231:$BL231)+'FD inverse'!$A$54*$C232/Setup!$B$17+INDEX('FD inverse'!$A$54:$BH$54,1,'FD mesh'!$B$15+1)*Setup!$B$22</f>
        <v>0</v>
      </c>
      <c r="BE232" s="0" t="n">
        <f aca="false">SUMPRODUCT('FD inverse'!$A$55:$BH$55,'FD mesh'!$B$84:$BI$84,$E231:$BL231)+'FD inverse'!$A$55*$C232/Setup!$B$17+INDEX('FD inverse'!$A$55:$BH$55,1,'FD mesh'!$B$15+1)*Setup!$B$22</f>
        <v>0</v>
      </c>
      <c r="BF232" s="0" t="n">
        <f aca="false">SUMPRODUCT('FD inverse'!$A$56:$BH$56,'FD mesh'!$B$84:$BI$84,$E231:$BL231)+'FD inverse'!$A$56*$C232/Setup!$B$17+INDEX('FD inverse'!$A$56:$BH$56,1,'FD mesh'!$B$15+1)*Setup!$B$22</f>
        <v>0</v>
      </c>
      <c r="BG232" s="0" t="n">
        <f aca="false">SUMPRODUCT('FD inverse'!$A$57:$BH$57,'FD mesh'!$B$84:$BI$84,$E231:$BL231)+'FD inverse'!$A$57*$C232/Setup!$B$17+INDEX('FD inverse'!$A$57:$BH$57,1,'FD mesh'!$B$15+1)*Setup!$B$22</f>
        <v>0</v>
      </c>
      <c r="BH232" s="0" t="n">
        <f aca="false">SUMPRODUCT('FD inverse'!$A$58:$BH$58,'FD mesh'!$B$84:$BI$84,$E231:$BL231)+'FD inverse'!$A$58*$C232/Setup!$B$17+INDEX('FD inverse'!$A$58:$BH$58,1,'FD mesh'!$B$15+1)*Setup!$B$22</f>
        <v>0</v>
      </c>
      <c r="BI232" s="0" t="n">
        <f aca="false">SUMPRODUCT('FD inverse'!$A$59:$BH$59,'FD mesh'!$B$84:$BI$84,$E231:$BL231)+'FD inverse'!$A$59*$C232/Setup!$B$17+INDEX('FD inverse'!$A$59:$BH$59,1,'FD mesh'!$B$15+1)*Setup!$B$22</f>
        <v>0</v>
      </c>
      <c r="BJ232" s="0" t="n">
        <f aca="false">SUMPRODUCT('FD inverse'!$A$60:$BH$60,'FD mesh'!$B$84:$BI$84,$E231:$BL231)+'FD inverse'!$A$60*$C232/Setup!$B$17+INDEX('FD inverse'!$A$60:$BH$60,1,'FD mesh'!$B$15+1)*Setup!$B$22</f>
        <v>0</v>
      </c>
      <c r="BK232" s="0" t="n">
        <f aca="false">SUMPRODUCT('FD inverse'!$A$61:$BH$61,'FD mesh'!$B$84:$BI$84,$E231:$BL231)+'FD inverse'!$A$61*$C232/Setup!$B$17+INDEX('FD inverse'!$A$61:$BH$61,1,'FD mesh'!$B$15+1)*Setup!$B$22</f>
        <v>0</v>
      </c>
      <c r="BL232" s="0" t="n">
        <f aca="false">SUMPRODUCT('FD inverse'!$A$62:$BH$62,'FD mesh'!$B$84:$BI$84,$E231:$BL231)+'FD inverse'!$A$62*$C232/Setup!$B$17+INDEX('FD inverse'!$A$62:$BH$62,1,'FD mesh'!$B$15+1)*Setup!$B$22</f>
        <v>0</v>
      </c>
    </row>
    <row r="233" customFormat="false" ht="15" hidden="false" customHeight="false" outlineLevel="0" collapsed="false">
      <c r="A233" s="0" t="n">
        <v>228</v>
      </c>
      <c r="B233" s="0" t="n">
        <f aca="false">A233*Setup!$B$11/3600</f>
        <v>19</v>
      </c>
      <c r="C233" s="0" t="n">
        <f aca="false">Setup!$B$7+Setup!$B$8*COS(2*PI()*(B233-Setup!$B$9)/24)</f>
        <v>26.8284271247462</v>
      </c>
      <c r="D233" s="0" t="n">
        <f aca="false">(C233-E233)/Setup!$B$17</f>
        <v>17.4320517119881</v>
      </c>
      <c r="E233" s="0" t="n">
        <f aca="false">SUMPRODUCT('FD inverse'!$A$3:$BH$3,'FD mesh'!$B$84:$BI$84,$E232:$BL232)+'FD inverse'!$A$3*$C233/Setup!$B$17+INDEX('FD inverse'!$A$3:$BH$3,1,'FD mesh'!$B$15+1)*Setup!$B$22</f>
        <v>24.5622604021877</v>
      </c>
      <c r="F233" s="0" t="n">
        <f aca="false">SUMPRODUCT('FD inverse'!$A$4:$BH$4,'FD mesh'!$B$84:$BI$84,$E232:$BL232)+'FD inverse'!$A$4*$C233/Setup!$B$17+INDEX('FD inverse'!$A$4:$BH$4,1,'FD mesh'!$B$15+1)*Setup!$B$22</f>
        <v>24.0382066510787</v>
      </c>
      <c r="G233" s="0" t="n">
        <f aca="false">SUMPRODUCT('FD inverse'!$A$5:$BH$5,'FD mesh'!$B$84:$BI$84,$E232:$BL232)+'FD inverse'!$A$5*$C233/Setup!$B$17+INDEX('FD inverse'!$A$5:$BH$5,1,'FD mesh'!$B$15+1)*Setup!$B$22</f>
        <v>23.5072369078659</v>
      </c>
      <c r="H233" s="0" t="n">
        <f aca="false">SUMPRODUCT('FD inverse'!$A$6:$BH$6,'FD mesh'!$B$84:$BI$84,$E232:$BL232)+'FD inverse'!$A$6*$C233/Setup!$B$17+INDEX('FD inverse'!$A$6:$BH$6,1,'FD mesh'!$B$15+1)*Setup!$B$22</f>
        <v>21.717267665514</v>
      </c>
      <c r="I233" s="0" t="n">
        <f aca="false">SUMPRODUCT('FD inverse'!$A$7:$BH$7,'FD mesh'!$B$84:$BI$84,$E232:$BL232)+'FD inverse'!$A$7*$C233/Setup!$B$17+INDEX('FD inverse'!$A$7:$BH$7,1,'FD mesh'!$B$15+1)*Setup!$B$22</f>
        <v>21.5640547912529</v>
      </c>
      <c r="J233" s="0" t="n">
        <f aca="false">SUMPRODUCT('FD inverse'!$A$8:$BH$8,'FD mesh'!$B$84:$BI$84,$E232:$BL232)+'FD inverse'!$A$8*$C233/Setup!$B$17+INDEX('FD inverse'!$A$8:$BH$8,1,'FD mesh'!$B$15+1)*Setup!$B$22</f>
        <v>21.4224801923793</v>
      </c>
      <c r="K233" s="0" t="n">
        <f aca="false">SUMPRODUCT('FD inverse'!$A$9:$BH$9,'FD mesh'!$B$84:$BI$84,$E232:$BL232)+'FD inverse'!$A$9*$C233/Setup!$B$17+INDEX('FD inverse'!$A$9:$BH$9,1,'FD mesh'!$B$15+1)*Setup!$B$22</f>
        <v>21.2936352839879</v>
      </c>
      <c r="L233" s="0" t="n">
        <f aca="false">SUMPRODUCT('FD inverse'!$A$10:$BH$10,'FD mesh'!$B$84:$BI$84,$E232:$BL232)+'FD inverse'!$A$10*$C233/Setup!$B$17+INDEX('FD inverse'!$A$10:$BH$10,1,'FD mesh'!$B$15+1)*Setup!$B$22</f>
        <v>21.1784566620382</v>
      </c>
      <c r="M233" s="0" t="n">
        <f aca="false">SUMPRODUCT('FD inverse'!$A$11:$BH$11,'FD mesh'!$B$84:$BI$84,$E232:$BL232)+'FD inverse'!$A$11*$C233/Setup!$B$17+INDEX('FD inverse'!$A$11:$BH$11,1,'FD mesh'!$B$15+1)*Setup!$B$22</f>
        <v>21.0777344604422</v>
      </c>
      <c r="N233" s="0" t="n">
        <f aca="false">SUMPRODUCT('FD inverse'!$A$12:$BH$12,'FD mesh'!$B$84:$BI$84,$E232:$BL232)+'FD inverse'!$A$12*$C233/Setup!$B$17+INDEX('FD inverse'!$A$12:$BH$12,1,'FD mesh'!$B$15+1)*Setup!$B$22</f>
        <v>20.9921198689847</v>
      </c>
      <c r="O233" s="0" t="n">
        <f aca="false">SUMPRODUCT('FD inverse'!$A$13:$BH$13,'FD mesh'!$B$84:$BI$84,$E232:$BL232)+'FD inverse'!$A$13*$C233/Setup!$B$17+INDEX('FD inverse'!$A$13:$BH$13,1,'FD mesh'!$B$15+1)*Setup!$B$22</f>
        <v>20.9221317097802</v>
      </c>
      <c r="P233" s="0" t="n">
        <f aca="false">SUMPRODUCT('FD inverse'!$A$14:$BH$14,'FD mesh'!$B$84:$BI$84,$E232:$BL232)+'FD inverse'!$A$14*$C233/Setup!$B$17+INDEX('FD inverse'!$A$14:$BH$14,1,'FD mesh'!$B$15+1)*Setup!$B$22</f>
        <v>20.8681619883549</v>
      </c>
      <c r="Q233" s="0" t="n">
        <f aca="false">SUMPRODUCT('FD inverse'!$A$15:$BH$15,'FD mesh'!$B$84:$BI$84,$E232:$BL232)+'FD inverse'!$A$15*$C233/Setup!$B$17+INDEX('FD inverse'!$A$15:$BH$15,1,'FD mesh'!$B$15+1)*Setup!$B$22</f>
        <v>20.8304803526552</v>
      </c>
      <c r="R233" s="0" t="n">
        <f aca="false">SUMPRODUCT('FD inverse'!$A$16:$BH$16,'FD mesh'!$B$84:$BI$84,$E232:$BL232)+'FD inverse'!$A$16*$C233/Setup!$B$17+INDEX('FD inverse'!$A$16:$BH$16,1,'FD mesh'!$B$15+1)*Setup!$B$22</f>
        <v>20.809237409503</v>
      </c>
      <c r="S233" s="0" t="n">
        <f aca="false">SUMPRODUCT('FD inverse'!$A$17:$BH$17,'FD mesh'!$B$84:$BI$84,$E232:$BL232)+'FD inverse'!$A$17*$C233/Setup!$B$17+INDEX('FD inverse'!$A$17:$BH$17,1,'FD mesh'!$B$15+1)*Setup!$B$22</f>
        <v>20.3934137028659</v>
      </c>
      <c r="T233" s="0" t="n">
        <f aca="false">SUMPRODUCT('FD inverse'!$A$18:$BH$18,'FD mesh'!$B$84:$BI$84,$E232:$BL232)+'FD inverse'!$A$18*$C233/Setup!$B$17+INDEX('FD inverse'!$A$18:$BH$18,1,'FD mesh'!$B$15+1)*Setup!$B$22</f>
        <v>19.9854012808415</v>
      </c>
      <c r="U233" s="0" t="n">
        <f aca="false">SUMPRODUCT('FD inverse'!$A$19:$BH$19,'FD mesh'!$B$84:$BI$84,$E232:$BL232)+'FD inverse'!$A$19*$C233/Setup!$B$17+INDEX('FD inverse'!$A$19:$BH$19,1,'FD mesh'!$B$15+1)*Setup!$B$22</f>
        <v>19.5847685587243</v>
      </c>
      <c r="V233" s="0" t="n">
        <f aca="false">SUMPRODUCT('FD inverse'!$A$20:$BH$20,'FD mesh'!$B$84:$BI$84,$E232:$BL232)+'FD inverse'!$A$20*$C233/Setup!$B$17+INDEX('FD inverse'!$A$20:$BH$20,1,'FD mesh'!$B$15+1)*Setup!$B$22</f>
        <v>19.1910602568916</v>
      </c>
      <c r="W233" s="0" t="n">
        <f aca="false">SUMPRODUCT('FD inverse'!$A$21:$BH$21,'FD mesh'!$B$84:$BI$84,$E232:$BL232)+'FD inverse'!$A$21*$C233/Setup!$B$17+INDEX('FD inverse'!$A$21:$BH$21,1,'FD mesh'!$B$15+1)*Setup!$B$22</f>
        <v>18.8037997719083</v>
      </c>
      <c r="X233" s="0" t="n">
        <f aca="false">SUMPRODUCT('FD inverse'!$A$22:$BH$22,'FD mesh'!$B$84:$BI$84,$E232:$BL232)+'FD inverse'!$A$22*$C233/Setup!$B$17+INDEX('FD inverse'!$A$22:$BH$22,1,'FD mesh'!$B$15+1)*Setup!$B$22</f>
        <v>18.422491418967</v>
      </c>
      <c r="Y233" s="0" t="n">
        <f aca="false">SUMPRODUCT('FD inverse'!$A$23:$BH$23,'FD mesh'!$B$84:$BI$84,$E232:$BL232)+'FD inverse'!$A$23*$C233/Setup!$B$17+INDEX('FD inverse'!$A$23:$BH$23,1,'FD mesh'!$B$15+1)*Setup!$B$22</f>
        <v>18.0466225539319</v>
      </c>
      <c r="Z233" s="0" t="n">
        <f aca="false">SUMPRODUCT('FD inverse'!$A$24:$BH$24,'FD mesh'!$B$84:$BI$84,$E232:$BL232)+'FD inverse'!$A$24*$C233/Setup!$B$17+INDEX('FD inverse'!$A$24:$BH$24,1,'FD mesh'!$B$15+1)*Setup!$B$22</f>
        <v>17.6756655838096</v>
      </c>
      <c r="AA233" s="0" t="n">
        <f aca="false">SUMPRODUCT('FD inverse'!$A$25:$BH$25,'FD mesh'!$B$84:$BI$84,$E232:$BL232)+'FD inverse'!$A$25*$C233/Setup!$B$17+INDEX('FD inverse'!$A$25:$BH$25,1,'FD mesh'!$B$15+1)*Setup!$B$22</f>
        <v>17.3090798749548</v>
      </c>
      <c r="AB233" s="0" t="n">
        <f aca="false">SUMPRODUCT('FD inverse'!$A$26:$BH$26,'FD mesh'!$B$84:$BI$84,$E232:$BL232)+'FD inverse'!$A$26*$C233/Setup!$B$17+INDEX('FD inverse'!$A$26:$BH$26,1,'FD mesh'!$B$15+1)*Setup!$B$22</f>
        <v>16.9463135687432</v>
      </c>
      <c r="AC233" s="0" t="n">
        <f aca="false">SUMPRODUCT('FD inverse'!$A$27:$BH$27,'FD mesh'!$B$84:$BI$84,$E232:$BL232)+'FD inverse'!$A$27*$C233/Setup!$B$17+INDEX('FD inverse'!$A$27:$BH$27,1,'FD mesh'!$B$15+1)*Setup!$B$22</f>
        <v>16.5868053148028</v>
      </c>
      <c r="AD233" s="0" t="n">
        <f aca="false">SUMPRODUCT('FD inverse'!$A$28:$BH$28,'FD mesh'!$B$84:$BI$84,$E232:$BL232)+'FD inverse'!$A$28*$C233/Setup!$B$17+INDEX('FD inverse'!$A$28:$BH$28,1,'FD mesh'!$B$15+1)*Setup!$B$22</f>
        <v>16.2299859322062</v>
      </c>
      <c r="AE233" s="0" t="n">
        <f aca="false">SUMPRODUCT('FD inverse'!$A$29:$BH$29,'FD mesh'!$B$84:$BI$84,$E232:$BL232)+'FD inverse'!$A$29*$C233/Setup!$B$17+INDEX('FD inverse'!$A$29:$BH$29,1,'FD mesh'!$B$15+1)*Setup!$B$22</f>
        <v>15.8752800092795</v>
      </c>
      <c r="AF233" s="0" t="n">
        <f aca="false">SUMPRODUCT('FD inverse'!$A$30:$BH$30,'FD mesh'!$B$84:$BI$84,$E232:$BL232)+'FD inverse'!$A$30*$C233/Setup!$B$17+INDEX('FD inverse'!$A$30:$BH$30,1,'FD mesh'!$B$15+1)*Setup!$B$22</f>
        <v>15.5221074528925</v>
      </c>
      <c r="AG233" s="0" t="n">
        <f aca="false">SUMPRODUCT('FD inverse'!$A$31:$BH$31,'FD mesh'!$B$84:$BI$84,$E232:$BL232)+'FD inverse'!$A$31*$C233/Setup!$B$17+INDEX('FD inverse'!$A$31:$BH$31,1,'FD mesh'!$B$15+1)*Setup!$B$22</f>
        <v>15.1698849982578</v>
      </c>
      <c r="AH233" s="0" t="n">
        <f aca="false">SUMPRODUCT('FD inverse'!$A$32:$BH$32,'FD mesh'!$B$84:$BI$84,$E232:$BL232)+'FD inverse'!$A$32*$C233/Setup!$B$17+INDEX('FD inverse'!$A$32:$BH$32,1,'FD mesh'!$B$15+1)*Setup!$B$22</f>
        <v>15.155361011904</v>
      </c>
      <c r="AI233" s="0" t="n">
        <f aca="false">SUMPRODUCT('FD inverse'!$A$33:$BH$33,'FD mesh'!$B$84:$BI$84,$E232:$BL232)+'FD inverse'!$A$33*$C233/Setup!$B$17+INDEX('FD inverse'!$A$33:$BH$33,1,'FD mesh'!$B$15+1)*Setup!$B$22</f>
        <v>15.1414223884892</v>
      </c>
      <c r="AJ233" s="0" t="n">
        <f aca="false">SUMPRODUCT('FD inverse'!$A$34:$BH$34,'FD mesh'!$B$84:$BI$84,$E232:$BL232)+'FD inverse'!$A$34*$C233/Setup!$B$17+INDEX('FD inverse'!$A$34:$BH$34,1,'FD mesh'!$B$15+1)*Setup!$B$22</f>
        <v>15.1280258734611</v>
      </c>
      <c r="AK233" s="0" t="n">
        <f aca="false">SUMPRODUCT('FD inverse'!$A$35:$BH$35,'FD mesh'!$B$84:$BI$84,$E232:$BL232)+'FD inverse'!$A$35*$C233/Setup!$B$17+INDEX('FD inverse'!$A$35:$BH$35,1,'FD mesh'!$B$15+1)*Setup!$B$22</f>
        <v>15.1151278511197</v>
      </c>
      <c r="AL233" s="0" t="n">
        <f aca="false">SUMPRODUCT('FD inverse'!$A$36:$BH$36,'FD mesh'!$B$84:$BI$84,$E232:$BL232)+'FD inverse'!$A$36*$C233/Setup!$B$17+INDEX('FD inverse'!$A$36:$BH$36,1,'FD mesh'!$B$15+1)*Setup!$B$22</f>
        <v>15.1026844594162</v>
      </c>
      <c r="AM233" s="0" t="n">
        <f aca="false">SUMPRODUCT('FD inverse'!$A$37:$BH$37,'FD mesh'!$B$84:$BI$84,$E232:$BL232)+'FD inverse'!$A$37*$C233/Setup!$B$17+INDEX('FD inverse'!$A$37:$BH$37,1,'FD mesh'!$B$15+1)*Setup!$B$22</f>
        <v>15.0906516819804</v>
      </c>
      <c r="AN233" s="0" t="n">
        <f aca="false">SUMPRODUCT('FD inverse'!$A$38:$BH$38,'FD mesh'!$B$84:$BI$84,$E232:$BL232)+'FD inverse'!$A$38*$C233/Setup!$B$17+INDEX('FD inverse'!$A$38:$BH$38,1,'FD mesh'!$B$15+1)*Setup!$B$22</f>
        <v>15.0789854196348</v>
      </c>
      <c r="AO233" s="0" t="n">
        <f aca="false">SUMPRODUCT('FD inverse'!$A$39:$BH$39,'FD mesh'!$B$84:$BI$84,$E232:$BL232)+'FD inverse'!$A$39*$C233/Setup!$B$17+INDEX('FD inverse'!$A$39:$BH$39,1,'FD mesh'!$B$15+1)*Setup!$B$22</f>
        <v>15.0676415435976</v>
      </c>
      <c r="AP233" s="0" t="n">
        <f aca="false">SUMPRODUCT('FD inverse'!$A$40:$BH$40,'FD mesh'!$B$84:$BI$84,$E232:$BL232)+'FD inverse'!$A$40*$C233/Setup!$B$17+INDEX('FD inverse'!$A$40:$BH$40,1,'FD mesh'!$B$15+1)*Setup!$B$22</f>
        <v>15.0565759325167</v>
      </c>
      <c r="AQ233" s="0" t="n">
        <f aca="false">SUMPRODUCT('FD inverse'!$A$41:$BH$41,'FD mesh'!$B$84:$BI$84,$E232:$BL232)+'FD inverse'!$A$41*$C233/Setup!$B$17+INDEX('FD inverse'!$A$41:$BH$41,1,'FD mesh'!$B$15+1)*Setup!$B$22</f>
        <v>15.0457444954173</v>
      </c>
      <c r="AR233" s="0" t="n">
        <f aca="false">SUMPRODUCT('FD inverse'!$A$42:$BH$42,'FD mesh'!$B$84:$BI$84,$E232:$BL232)+'FD inverse'!$A$42*$C233/Setup!$B$17+INDEX('FD inverse'!$A$42:$BH$42,1,'FD mesh'!$B$15+1)*Setup!$B$22</f>
        <v>15.0351031825932</v>
      </c>
      <c r="AS233" s="0" t="n">
        <f aca="false">SUMPRODUCT('FD inverse'!$A$43:$BH$43,'FD mesh'!$B$84:$BI$84,$E232:$BL232)+'FD inverse'!$A$43*$C233/Setup!$B$17+INDEX('FD inverse'!$A$43:$BH$43,1,'FD mesh'!$B$15+1)*Setup!$B$22</f>
        <v>0</v>
      </c>
      <c r="AT233" s="0" t="n">
        <f aca="false">SUMPRODUCT('FD inverse'!$A$44:$BH$44,'FD mesh'!$B$84:$BI$84,$E232:$BL232)+'FD inverse'!$A$44*$C233/Setup!$B$17+INDEX('FD inverse'!$A$44:$BH$44,1,'FD mesh'!$B$15+1)*Setup!$B$22</f>
        <v>0</v>
      </c>
      <c r="AU233" s="0" t="n">
        <f aca="false">SUMPRODUCT('FD inverse'!$A$45:$BH$45,'FD mesh'!$B$84:$BI$84,$E232:$BL232)+'FD inverse'!$A$45*$C233/Setup!$B$17+INDEX('FD inverse'!$A$45:$BH$45,1,'FD mesh'!$B$15+1)*Setup!$B$22</f>
        <v>0</v>
      </c>
      <c r="AV233" s="0" t="n">
        <f aca="false">SUMPRODUCT('FD inverse'!$A$46:$BH$46,'FD mesh'!$B$84:$BI$84,$E232:$BL232)+'FD inverse'!$A$46*$C233/Setup!$B$17+INDEX('FD inverse'!$A$46:$BH$46,1,'FD mesh'!$B$15+1)*Setup!$B$22</f>
        <v>0</v>
      </c>
      <c r="AW233" s="0" t="n">
        <f aca="false">SUMPRODUCT('FD inverse'!$A$47:$BH$47,'FD mesh'!$B$84:$BI$84,$E232:$BL232)+'FD inverse'!$A$47*$C233/Setup!$B$17+INDEX('FD inverse'!$A$47:$BH$47,1,'FD mesh'!$B$15+1)*Setup!$B$22</f>
        <v>0</v>
      </c>
      <c r="AX233" s="0" t="n">
        <f aca="false">SUMPRODUCT('FD inverse'!$A$48:$BH$48,'FD mesh'!$B$84:$BI$84,$E232:$BL232)+'FD inverse'!$A$48*$C233/Setup!$B$17+INDEX('FD inverse'!$A$48:$BH$48,1,'FD mesh'!$B$15+1)*Setup!$B$22</f>
        <v>0</v>
      </c>
      <c r="AY233" s="0" t="n">
        <f aca="false">SUMPRODUCT('FD inverse'!$A$49:$BH$49,'FD mesh'!$B$84:$BI$84,$E232:$BL232)+'FD inverse'!$A$49*$C233/Setup!$B$17+INDEX('FD inverse'!$A$49:$BH$49,1,'FD mesh'!$B$15+1)*Setup!$B$22</f>
        <v>0</v>
      </c>
      <c r="AZ233" s="0" t="n">
        <f aca="false">SUMPRODUCT('FD inverse'!$A$50:$BH$50,'FD mesh'!$B$84:$BI$84,$E232:$BL232)+'FD inverse'!$A$50*$C233/Setup!$B$17+INDEX('FD inverse'!$A$50:$BH$50,1,'FD mesh'!$B$15+1)*Setup!$B$22</f>
        <v>0</v>
      </c>
      <c r="BA233" s="0" t="n">
        <f aca="false">SUMPRODUCT('FD inverse'!$A$51:$BH$51,'FD mesh'!$B$84:$BI$84,$E232:$BL232)+'FD inverse'!$A$51*$C233/Setup!$B$17+INDEX('FD inverse'!$A$51:$BH$51,1,'FD mesh'!$B$15+1)*Setup!$B$22</f>
        <v>0</v>
      </c>
      <c r="BB233" s="0" t="n">
        <f aca="false">SUMPRODUCT('FD inverse'!$A$52:$BH$52,'FD mesh'!$B$84:$BI$84,$E232:$BL232)+'FD inverse'!$A$52*$C233/Setup!$B$17+INDEX('FD inverse'!$A$52:$BH$52,1,'FD mesh'!$B$15+1)*Setup!$B$22</f>
        <v>0</v>
      </c>
      <c r="BC233" s="0" t="n">
        <f aca="false">SUMPRODUCT('FD inverse'!$A$53:$BH$53,'FD mesh'!$B$84:$BI$84,$E232:$BL232)+'FD inverse'!$A$53*$C233/Setup!$B$17+INDEX('FD inverse'!$A$53:$BH$53,1,'FD mesh'!$B$15+1)*Setup!$B$22</f>
        <v>0</v>
      </c>
      <c r="BD233" s="0" t="n">
        <f aca="false">SUMPRODUCT('FD inverse'!$A$54:$BH$54,'FD mesh'!$B$84:$BI$84,$E232:$BL232)+'FD inverse'!$A$54*$C233/Setup!$B$17+INDEX('FD inverse'!$A$54:$BH$54,1,'FD mesh'!$B$15+1)*Setup!$B$22</f>
        <v>0</v>
      </c>
      <c r="BE233" s="0" t="n">
        <f aca="false">SUMPRODUCT('FD inverse'!$A$55:$BH$55,'FD mesh'!$B$84:$BI$84,$E232:$BL232)+'FD inverse'!$A$55*$C233/Setup!$B$17+INDEX('FD inverse'!$A$55:$BH$55,1,'FD mesh'!$B$15+1)*Setup!$B$22</f>
        <v>0</v>
      </c>
      <c r="BF233" s="0" t="n">
        <f aca="false">SUMPRODUCT('FD inverse'!$A$56:$BH$56,'FD mesh'!$B$84:$BI$84,$E232:$BL232)+'FD inverse'!$A$56*$C233/Setup!$B$17+INDEX('FD inverse'!$A$56:$BH$56,1,'FD mesh'!$B$15+1)*Setup!$B$22</f>
        <v>0</v>
      </c>
      <c r="BG233" s="0" t="n">
        <f aca="false">SUMPRODUCT('FD inverse'!$A$57:$BH$57,'FD mesh'!$B$84:$BI$84,$E232:$BL232)+'FD inverse'!$A$57*$C233/Setup!$B$17+INDEX('FD inverse'!$A$57:$BH$57,1,'FD mesh'!$B$15+1)*Setup!$B$22</f>
        <v>0</v>
      </c>
      <c r="BH233" s="0" t="n">
        <f aca="false">SUMPRODUCT('FD inverse'!$A$58:$BH$58,'FD mesh'!$B$84:$BI$84,$E232:$BL232)+'FD inverse'!$A$58*$C233/Setup!$B$17+INDEX('FD inverse'!$A$58:$BH$58,1,'FD mesh'!$B$15+1)*Setup!$B$22</f>
        <v>0</v>
      </c>
      <c r="BI233" s="0" t="n">
        <f aca="false">SUMPRODUCT('FD inverse'!$A$59:$BH$59,'FD mesh'!$B$84:$BI$84,$E232:$BL232)+'FD inverse'!$A$59*$C233/Setup!$B$17+INDEX('FD inverse'!$A$59:$BH$59,1,'FD mesh'!$B$15+1)*Setup!$B$22</f>
        <v>0</v>
      </c>
      <c r="BJ233" s="0" t="n">
        <f aca="false">SUMPRODUCT('FD inverse'!$A$60:$BH$60,'FD mesh'!$B$84:$BI$84,$E232:$BL232)+'FD inverse'!$A$60*$C233/Setup!$B$17+INDEX('FD inverse'!$A$60:$BH$60,1,'FD mesh'!$B$15+1)*Setup!$B$22</f>
        <v>0</v>
      </c>
      <c r="BK233" s="0" t="n">
        <f aca="false">SUMPRODUCT('FD inverse'!$A$61:$BH$61,'FD mesh'!$B$84:$BI$84,$E232:$BL232)+'FD inverse'!$A$61*$C233/Setup!$B$17+INDEX('FD inverse'!$A$61:$BH$61,1,'FD mesh'!$B$15+1)*Setup!$B$22</f>
        <v>0</v>
      </c>
      <c r="BL233" s="0" t="n">
        <f aca="false">SUMPRODUCT('FD inverse'!$A$62:$BH$62,'FD mesh'!$B$84:$BI$84,$E232:$BL232)+'FD inverse'!$A$62*$C233/Setup!$B$17+INDEX('FD inverse'!$A$62:$BH$62,1,'FD mesh'!$B$15+1)*Setup!$B$22</f>
        <v>0</v>
      </c>
    </row>
    <row r="234" customFormat="false" ht="15" hidden="false" customHeight="false" outlineLevel="0" collapsed="false">
      <c r="A234" s="0" t="n">
        <v>229</v>
      </c>
      <c r="B234" s="0" t="n">
        <f aca="false">A234*Setup!$B$11/3600</f>
        <v>19.0833333333333</v>
      </c>
      <c r="C234" s="0" t="n">
        <f aca="false">Setup!$B$7+Setup!$B$8*COS(2*PI()*(B234-Setup!$B$9)/24)</f>
        <v>26.7660522231291</v>
      </c>
      <c r="D234" s="0" t="n">
        <f aca="false">(C234-E234)/Setup!$B$17</f>
        <v>17.1456642086107</v>
      </c>
      <c r="E234" s="0" t="n">
        <f aca="false">SUMPRODUCT('FD inverse'!$A$3:$BH$3,'FD mesh'!$B$84:$BI$84,$E233:$BL233)+'FD inverse'!$A$3*$C234/Setup!$B$17+INDEX('FD inverse'!$A$3:$BH$3,1,'FD mesh'!$B$15+1)*Setup!$B$22</f>
        <v>24.5371158760097</v>
      </c>
      <c r="F234" s="0" t="n">
        <f aca="false">SUMPRODUCT('FD inverse'!$A$4:$BH$4,'FD mesh'!$B$84:$BI$84,$E233:$BL233)+'FD inverse'!$A$4*$C234/Setup!$B$17+INDEX('FD inverse'!$A$4:$BH$4,1,'FD mesh'!$B$15+1)*Setup!$B$22</f>
        <v>24.0213715393433</v>
      </c>
      <c r="G234" s="0" t="n">
        <f aca="false">SUMPRODUCT('FD inverse'!$A$5:$BH$5,'FD mesh'!$B$84:$BI$84,$E233:$BL233)+'FD inverse'!$A$5*$C234/Setup!$B$17+INDEX('FD inverse'!$A$5:$BH$5,1,'FD mesh'!$B$15+1)*Setup!$B$22</f>
        <v>23.4983202965416</v>
      </c>
      <c r="H234" s="0" t="n">
        <f aca="false">SUMPRODUCT('FD inverse'!$A$6:$BH$6,'FD mesh'!$B$84:$BI$84,$E233:$BL233)+'FD inverse'!$A$6*$C234/Setup!$B$17+INDEX('FD inverse'!$A$6:$BH$6,1,'FD mesh'!$B$15+1)*Setup!$B$22</f>
        <v>21.7343664249709</v>
      </c>
      <c r="I234" s="0" t="n">
        <f aca="false">SUMPRODUCT('FD inverse'!$A$7:$BH$7,'FD mesh'!$B$84:$BI$84,$E233:$BL233)+'FD inverse'!$A$7*$C234/Setup!$B$17+INDEX('FD inverse'!$A$7:$BH$7,1,'FD mesh'!$B$15+1)*Setup!$B$22</f>
        <v>21.5833081942882</v>
      </c>
      <c r="J234" s="0" t="n">
        <f aca="false">SUMPRODUCT('FD inverse'!$A$8:$BH$8,'FD mesh'!$B$84:$BI$84,$E233:$BL233)+'FD inverse'!$A$8*$C234/Setup!$B$17+INDEX('FD inverse'!$A$8:$BH$8,1,'FD mesh'!$B$15+1)*Setup!$B$22</f>
        <v>21.4436089034494</v>
      </c>
      <c r="K234" s="0" t="n">
        <f aca="false">SUMPRODUCT('FD inverse'!$A$9:$BH$9,'FD mesh'!$B$84:$BI$84,$E233:$BL233)+'FD inverse'!$A$9*$C234/Setup!$B$17+INDEX('FD inverse'!$A$9:$BH$9,1,'FD mesh'!$B$15+1)*Setup!$B$22</f>
        <v>21.3163749288761</v>
      </c>
      <c r="L234" s="0" t="n">
        <f aca="false">SUMPRODUCT('FD inverse'!$A$10:$BH$10,'FD mesh'!$B$84:$BI$84,$E233:$BL233)+'FD inverse'!$A$10*$C234/Setup!$B$17+INDEX('FD inverse'!$A$10:$BH$10,1,'FD mesh'!$B$15+1)*Setup!$B$22</f>
        <v>21.2025566740008</v>
      </c>
      <c r="M234" s="0" t="n">
        <f aca="false">SUMPRODUCT('FD inverse'!$A$11:$BH$11,'FD mesh'!$B$84:$BI$84,$E233:$BL233)+'FD inverse'!$A$11*$C234/Setup!$B$17+INDEX('FD inverse'!$A$11:$BH$11,1,'FD mesh'!$B$15+1)*Setup!$B$22</f>
        <v>21.1029567152686</v>
      </c>
      <c r="N234" s="0" t="n">
        <f aca="false">SUMPRODUCT('FD inverse'!$A$12:$BH$12,'FD mesh'!$B$84:$BI$84,$E233:$BL233)+'FD inverse'!$A$12*$C234/Setup!$B$17+INDEX('FD inverse'!$A$12:$BH$12,1,'FD mesh'!$B$15+1)*Setup!$B$22</f>
        <v>21.0182371428647</v>
      </c>
      <c r="O234" s="0" t="n">
        <f aca="false">SUMPRODUCT('FD inverse'!$A$13:$BH$13,'FD mesh'!$B$84:$BI$84,$E233:$BL233)+'FD inverse'!$A$13*$C234/Setup!$B$17+INDEX('FD inverse'!$A$13:$BH$13,1,'FD mesh'!$B$15+1)*Setup!$B$22</f>
        <v>20.948925991629</v>
      </c>
      <c r="P234" s="0" t="n">
        <f aca="false">SUMPRODUCT('FD inverse'!$A$14:$BH$14,'FD mesh'!$B$84:$BI$84,$E233:$BL233)+'FD inverse'!$A$14*$C234/Setup!$B$17+INDEX('FD inverse'!$A$14:$BH$14,1,'FD mesh'!$B$15+1)*Setup!$B$22</f>
        <v>20.8954226762922</v>
      </c>
      <c r="Q234" s="0" t="n">
        <f aca="false">SUMPRODUCT('FD inverse'!$A$15:$BH$15,'FD mesh'!$B$84:$BI$84,$E233:$BL233)+'FD inverse'!$A$15*$C234/Setup!$B$17+INDEX('FD inverse'!$A$15:$BH$15,1,'FD mesh'!$B$15+1)*Setup!$B$22</f>
        <v>20.8580023626883</v>
      </c>
      <c r="R234" s="0" t="n">
        <f aca="false">SUMPRODUCT('FD inverse'!$A$16:$BH$16,'FD mesh'!$B$84:$BI$84,$E233:$BL233)+'FD inverse'!$A$16*$C234/Setup!$B$17+INDEX('FD inverse'!$A$16:$BH$16,1,'FD mesh'!$B$15+1)*Setup!$B$22</f>
        <v>20.8368192231454</v>
      </c>
      <c r="S234" s="0" t="n">
        <f aca="false">SUMPRODUCT('FD inverse'!$A$17:$BH$17,'FD mesh'!$B$84:$BI$84,$E233:$BL233)+'FD inverse'!$A$17*$C234/Setup!$B$17+INDEX('FD inverse'!$A$17:$BH$17,1,'FD mesh'!$B$15+1)*Setup!$B$22</f>
        <v>20.419648838502</v>
      </c>
      <c r="T234" s="0" t="n">
        <f aca="false">SUMPRODUCT('FD inverse'!$A$18:$BH$18,'FD mesh'!$B$84:$BI$84,$E233:$BL233)+'FD inverse'!$A$18*$C234/Setup!$B$17+INDEX('FD inverse'!$A$18:$BH$18,1,'FD mesh'!$B$15+1)*Setup!$B$22</f>
        <v>20.0101990794886</v>
      </c>
      <c r="U234" s="0" t="n">
        <f aca="false">SUMPRODUCT('FD inverse'!$A$19:$BH$19,'FD mesh'!$B$84:$BI$84,$E233:$BL233)+'FD inverse'!$A$19*$C234/Setup!$B$17+INDEX('FD inverse'!$A$19:$BH$19,1,'FD mesh'!$B$15+1)*Setup!$B$22</f>
        <v>19.6080469583628</v>
      </c>
      <c r="V234" s="0" t="n">
        <f aca="false">SUMPRODUCT('FD inverse'!$A$20:$BH$20,'FD mesh'!$B$84:$BI$84,$E233:$BL233)+'FD inverse'!$A$20*$C234/Setup!$B$17+INDEX('FD inverse'!$A$20:$BH$20,1,'FD mesh'!$B$15+1)*Setup!$B$22</f>
        <v>19.212745337702</v>
      </c>
      <c r="W234" s="0" t="n">
        <f aca="false">SUMPRODUCT('FD inverse'!$A$21:$BH$21,'FD mesh'!$B$84:$BI$84,$E233:$BL233)+'FD inverse'!$A$21*$C234/Setup!$B$17+INDEX('FD inverse'!$A$21:$BH$21,1,'FD mesh'!$B$15+1)*Setup!$B$22</f>
        <v>18.8238253265369</v>
      </c>
      <c r="X234" s="0" t="n">
        <f aca="false">SUMPRODUCT('FD inverse'!$A$22:$BH$22,'FD mesh'!$B$84:$BI$84,$E233:$BL233)+'FD inverse'!$A$22*$C234/Setup!$B$17+INDEX('FD inverse'!$A$22:$BH$22,1,'FD mesh'!$B$15+1)*Setup!$B$22</f>
        <v>18.4407985500196</v>
      </c>
      <c r="Y234" s="0" t="n">
        <f aca="false">SUMPRODUCT('FD inverse'!$A$23:$BH$23,'FD mesh'!$B$84:$BI$84,$E233:$BL233)+'FD inverse'!$A$23*$C234/Setup!$B$17+INDEX('FD inverse'!$A$23:$BH$23,1,'FD mesh'!$B$15+1)*Setup!$B$22</f>
        <v>18.0631593006407</v>
      </c>
      <c r="Z234" s="0" t="n">
        <f aca="false">SUMPRODUCT('FD inverse'!$A$24:$BH$24,'FD mesh'!$B$84:$BI$84,$E233:$BL233)+'FD inverse'!$A$24*$C234/Setup!$B$17+INDEX('FD inverse'!$A$24:$BH$24,1,'FD mesh'!$B$15+1)*Setup!$B$22</f>
        <v>17.6903865795789</v>
      </c>
      <c r="AA234" s="0" t="n">
        <f aca="false">SUMPRODUCT('FD inverse'!$A$25:$BH$25,'FD mesh'!$B$84:$BI$84,$E233:$BL233)+'FD inverse'!$A$25*$C234/Setup!$B$17+INDEX('FD inverse'!$A$25:$BH$25,1,'FD mesh'!$B$15+1)*Setup!$B$22</f>
        <v>17.3219460372721</v>
      </c>
      <c r="AB234" s="0" t="n">
        <f aca="false">SUMPRODUCT('FD inverse'!$A$26:$BH$26,'FD mesh'!$B$84:$BI$84,$E233:$BL233)+'FD inverse'!$A$26*$C234/Setup!$B$17+INDEX('FD inverse'!$A$26:$BH$26,1,'FD mesh'!$B$15+1)*Setup!$B$22</f>
        <v>16.957291822733</v>
      </c>
      <c r="AC234" s="0" t="n">
        <f aca="false">SUMPRODUCT('FD inverse'!$A$27:$BH$27,'FD mesh'!$B$84:$BI$84,$E233:$BL233)+'FD inverse'!$A$27*$C234/Setup!$B$17+INDEX('FD inverse'!$A$27:$BH$27,1,'FD mesh'!$B$15+1)*Setup!$B$22</f>
        <v>16.5958683515108</v>
      </c>
      <c r="AD234" s="0" t="n">
        <f aca="false">SUMPRODUCT('FD inverse'!$A$28:$BH$28,'FD mesh'!$B$84:$BI$84,$E233:$BL233)+'FD inverse'!$A$28*$C234/Setup!$B$17+INDEX('FD inverse'!$A$28:$BH$28,1,'FD mesh'!$B$15+1)*Setup!$B$22</f>
        <v>16.23711200252</v>
      </c>
      <c r="AE234" s="0" t="n">
        <f aca="false">SUMPRODUCT('FD inverse'!$A$29:$BH$29,'FD mesh'!$B$84:$BI$84,$E233:$BL233)+'FD inverse'!$A$29*$C234/Setup!$B$17+INDEX('FD inverse'!$A$29:$BH$29,1,'FD mesh'!$B$15+1)*Setup!$B$22</f>
        <v>15.8804527542214</v>
      </c>
      <c r="AF234" s="0" t="n">
        <f aca="false">SUMPRODUCT('FD inverse'!$A$30:$BH$30,'FD mesh'!$B$84:$BI$84,$E233:$BL233)+'FD inverse'!$A$30*$C234/Setup!$B$17+INDEX('FD inverse'!$A$30:$BH$30,1,'FD mesh'!$B$15+1)*Setup!$B$22</f>
        <v>15.5253157708629</v>
      </c>
      <c r="AG234" s="0" t="n">
        <f aca="false">SUMPRODUCT('FD inverse'!$A$31:$BH$31,'FD mesh'!$B$84:$BI$84,$E233:$BL233)+'FD inverse'!$A$31*$C234/Setup!$B$17+INDEX('FD inverse'!$A$31:$BH$31,1,'FD mesh'!$B$15+1)*Setup!$B$22</f>
        <v>15.17112294965</v>
      </c>
      <c r="AH234" s="0" t="n">
        <f aca="false">SUMPRODUCT('FD inverse'!$A$32:$BH$32,'FD mesh'!$B$84:$BI$84,$E233:$BL233)+'FD inverse'!$A$32*$C234/Setup!$B$17+INDEX('FD inverse'!$A$32:$BH$32,1,'FD mesh'!$B$15+1)*Setup!$B$22</f>
        <v>15.1565151787094</v>
      </c>
      <c r="AI234" s="0" t="n">
        <f aca="false">SUMPRODUCT('FD inverse'!$A$33:$BH$33,'FD mesh'!$B$84:$BI$84,$E233:$BL233)+'FD inverse'!$A$33*$C234/Setup!$B$17+INDEX('FD inverse'!$A$33:$BH$33,1,'FD mesh'!$B$15+1)*Setup!$B$22</f>
        <v>15.1424916735897</v>
      </c>
      <c r="AJ234" s="0" t="n">
        <f aca="false">SUMPRODUCT('FD inverse'!$A$34:$BH$34,'FD mesh'!$B$84:$BI$84,$E233:$BL233)+'FD inverse'!$A$34*$C234/Setup!$B$17+INDEX('FD inverse'!$A$34:$BH$34,1,'FD mesh'!$B$15+1)*Setup!$B$22</f>
        <v>15.129009465217</v>
      </c>
      <c r="AK234" s="0" t="n">
        <f aca="false">SUMPRODUCT('FD inverse'!$A$35:$BH$35,'FD mesh'!$B$84:$BI$84,$E233:$BL233)+'FD inverse'!$A$35*$C234/Setup!$B$17+INDEX('FD inverse'!$A$35:$BH$35,1,'FD mesh'!$B$15+1)*Setup!$B$22</f>
        <v>15.1160251736464</v>
      </c>
      <c r="AL234" s="0" t="n">
        <f aca="false">SUMPRODUCT('FD inverse'!$A$36:$BH$36,'FD mesh'!$B$84:$BI$84,$E233:$BL233)+'FD inverse'!$A$36*$C234/Setup!$B$17+INDEX('FD inverse'!$A$36:$BH$36,1,'FD mesh'!$B$15+1)*Setup!$B$22</f>
        <v>15.103495127407</v>
      </c>
      <c r="AM234" s="0" t="n">
        <f aca="false">SUMPRODUCT('FD inverse'!$A$37:$BH$37,'FD mesh'!$B$84:$BI$84,$E233:$BL233)+'FD inverse'!$A$37*$C234/Setup!$B$17+INDEX('FD inverse'!$A$37:$BH$37,1,'FD mesh'!$B$15+1)*Setup!$B$22</f>
        <v>15.0913754599769</v>
      </c>
      <c r="AN234" s="0" t="n">
        <f aca="false">SUMPRODUCT('FD inverse'!$A$38:$BH$38,'FD mesh'!$B$84:$BI$84,$E233:$BL233)+'FD inverse'!$A$38*$C234/Setup!$B$17+INDEX('FD inverse'!$A$38:$BH$38,1,'FD mesh'!$B$15+1)*Setup!$B$22</f>
        <v>15.0796221856396</v>
      </c>
      <c r="AO234" s="0" t="n">
        <f aca="false">SUMPRODUCT('FD inverse'!$A$39:$BH$39,'FD mesh'!$B$84:$BI$84,$E233:$BL233)+'FD inverse'!$A$39*$C234/Setup!$B$17+INDEX('FD inverse'!$A$39:$BH$39,1,'FD mesh'!$B$15+1)*Setup!$B$22</f>
        <v>15.0681912569206</v>
      </c>
      <c r="AP234" s="0" t="n">
        <f aca="false">SUMPRODUCT('FD inverse'!$A$40:$BH$40,'FD mesh'!$B$84:$BI$84,$E233:$BL233)+'FD inverse'!$A$40*$C234/Setup!$B$17+INDEX('FD inverse'!$A$40:$BH$40,1,'FD mesh'!$B$15+1)*Setup!$B$22</f>
        <v>15.0570386057473</v>
      </c>
      <c r="AQ234" s="0" t="n">
        <f aca="false">SUMPRODUCT('FD inverse'!$A$41:$BH$41,'FD mesh'!$B$84:$BI$84,$E233:$BL233)+'FD inverse'!$A$41*$C234/Setup!$B$17+INDEX('FD inverse'!$A$41:$BH$41,1,'FD mesh'!$B$15+1)*Setup!$B$22</f>
        <v>15.0461201704202</v>
      </c>
      <c r="AR234" s="0" t="n">
        <f aca="false">SUMPRODUCT('FD inverse'!$A$42:$BH$42,'FD mesh'!$B$84:$BI$84,$E233:$BL233)+'FD inverse'!$A$42*$C234/Setup!$B$17+INDEX('FD inverse'!$A$42:$BH$42,1,'FD mesh'!$B$15+1)*Setup!$B$22</f>
        <v>15.0353919104327</v>
      </c>
      <c r="AS234" s="0" t="n">
        <f aca="false">SUMPRODUCT('FD inverse'!$A$43:$BH$43,'FD mesh'!$B$84:$BI$84,$E233:$BL233)+'FD inverse'!$A$43*$C234/Setup!$B$17+INDEX('FD inverse'!$A$43:$BH$43,1,'FD mesh'!$B$15+1)*Setup!$B$22</f>
        <v>0</v>
      </c>
      <c r="AT234" s="0" t="n">
        <f aca="false">SUMPRODUCT('FD inverse'!$A$44:$BH$44,'FD mesh'!$B$84:$BI$84,$E233:$BL233)+'FD inverse'!$A$44*$C234/Setup!$B$17+INDEX('FD inverse'!$A$44:$BH$44,1,'FD mesh'!$B$15+1)*Setup!$B$22</f>
        <v>0</v>
      </c>
      <c r="AU234" s="0" t="n">
        <f aca="false">SUMPRODUCT('FD inverse'!$A$45:$BH$45,'FD mesh'!$B$84:$BI$84,$E233:$BL233)+'FD inverse'!$A$45*$C234/Setup!$B$17+INDEX('FD inverse'!$A$45:$BH$45,1,'FD mesh'!$B$15+1)*Setup!$B$22</f>
        <v>0</v>
      </c>
      <c r="AV234" s="0" t="n">
        <f aca="false">SUMPRODUCT('FD inverse'!$A$46:$BH$46,'FD mesh'!$B$84:$BI$84,$E233:$BL233)+'FD inverse'!$A$46*$C234/Setup!$B$17+INDEX('FD inverse'!$A$46:$BH$46,1,'FD mesh'!$B$15+1)*Setup!$B$22</f>
        <v>0</v>
      </c>
      <c r="AW234" s="0" t="n">
        <f aca="false">SUMPRODUCT('FD inverse'!$A$47:$BH$47,'FD mesh'!$B$84:$BI$84,$E233:$BL233)+'FD inverse'!$A$47*$C234/Setup!$B$17+INDEX('FD inverse'!$A$47:$BH$47,1,'FD mesh'!$B$15+1)*Setup!$B$22</f>
        <v>0</v>
      </c>
      <c r="AX234" s="0" t="n">
        <f aca="false">SUMPRODUCT('FD inverse'!$A$48:$BH$48,'FD mesh'!$B$84:$BI$84,$E233:$BL233)+'FD inverse'!$A$48*$C234/Setup!$B$17+INDEX('FD inverse'!$A$48:$BH$48,1,'FD mesh'!$B$15+1)*Setup!$B$22</f>
        <v>0</v>
      </c>
      <c r="AY234" s="0" t="n">
        <f aca="false">SUMPRODUCT('FD inverse'!$A$49:$BH$49,'FD mesh'!$B$84:$BI$84,$E233:$BL233)+'FD inverse'!$A$49*$C234/Setup!$B$17+INDEX('FD inverse'!$A$49:$BH$49,1,'FD mesh'!$B$15+1)*Setup!$B$22</f>
        <v>0</v>
      </c>
      <c r="AZ234" s="0" t="n">
        <f aca="false">SUMPRODUCT('FD inverse'!$A$50:$BH$50,'FD mesh'!$B$84:$BI$84,$E233:$BL233)+'FD inverse'!$A$50*$C234/Setup!$B$17+INDEX('FD inverse'!$A$50:$BH$50,1,'FD mesh'!$B$15+1)*Setup!$B$22</f>
        <v>0</v>
      </c>
      <c r="BA234" s="0" t="n">
        <f aca="false">SUMPRODUCT('FD inverse'!$A$51:$BH$51,'FD mesh'!$B$84:$BI$84,$E233:$BL233)+'FD inverse'!$A$51*$C234/Setup!$B$17+INDEX('FD inverse'!$A$51:$BH$51,1,'FD mesh'!$B$15+1)*Setup!$B$22</f>
        <v>0</v>
      </c>
      <c r="BB234" s="0" t="n">
        <f aca="false">SUMPRODUCT('FD inverse'!$A$52:$BH$52,'FD mesh'!$B$84:$BI$84,$E233:$BL233)+'FD inverse'!$A$52*$C234/Setup!$B$17+INDEX('FD inverse'!$A$52:$BH$52,1,'FD mesh'!$B$15+1)*Setup!$B$22</f>
        <v>0</v>
      </c>
      <c r="BC234" s="0" t="n">
        <f aca="false">SUMPRODUCT('FD inverse'!$A$53:$BH$53,'FD mesh'!$B$84:$BI$84,$E233:$BL233)+'FD inverse'!$A$53*$C234/Setup!$B$17+INDEX('FD inverse'!$A$53:$BH$53,1,'FD mesh'!$B$15+1)*Setup!$B$22</f>
        <v>0</v>
      </c>
      <c r="BD234" s="0" t="n">
        <f aca="false">SUMPRODUCT('FD inverse'!$A$54:$BH$54,'FD mesh'!$B$84:$BI$84,$E233:$BL233)+'FD inverse'!$A$54*$C234/Setup!$B$17+INDEX('FD inverse'!$A$54:$BH$54,1,'FD mesh'!$B$15+1)*Setup!$B$22</f>
        <v>0</v>
      </c>
      <c r="BE234" s="0" t="n">
        <f aca="false">SUMPRODUCT('FD inverse'!$A$55:$BH$55,'FD mesh'!$B$84:$BI$84,$E233:$BL233)+'FD inverse'!$A$55*$C234/Setup!$B$17+INDEX('FD inverse'!$A$55:$BH$55,1,'FD mesh'!$B$15+1)*Setup!$B$22</f>
        <v>0</v>
      </c>
      <c r="BF234" s="0" t="n">
        <f aca="false">SUMPRODUCT('FD inverse'!$A$56:$BH$56,'FD mesh'!$B$84:$BI$84,$E233:$BL233)+'FD inverse'!$A$56*$C234/Setup!$B$17+INDEX('FD inverse'!$A$56:$BH$56,1,'FD mesh'!$B$15+1)*Setup!$B$22</f>
        <v>0</v>
      </c>
      <c r="BG234" s="0" t="n">
        <f aca="false">SUMPRODUCT('FD inverse'!$A$57:$BH$57,'FD mesh'!$B$84:$BI$84,$E233:$BL233)+'FD inverse'!$A$57*$C234/Setup!$B$17+INDEX('FD inverse'!$A$57:$BH$57,1,'FD mesh'!$B$15+1)*Setup!$B$22</f>
        <v>0</v>
      </c>
      <c r="BH234" s="0" t="n">
        <f aca="false">SUMPRODUCT('FD inverse'!$A$58:$BH$58,'FD mesh'!$B$84:$BI$84,$E233:$BL233)+'FD inverse'!$A$58*$C234/Setup!$B$17+INDEX('FD inverse'!$A$58:$BH$58,1,'FD mesh'!$B$15+1)*Setup!$B$22</f>
        <v>0</v>
      </c>
      <c r="BI234" s="0" t="n">
        <f aca="false">SUMPRODUCT('FD inverse'!$A$59:$BH$59,'FD mesh'!$B$84:$BI$84,$E233:$BL233)+'FD inverse'!$A$59*$C234/Setup!$B$17+INDEX('FD inverse'!$A$59:$BH$59,1,'FD mesh'!$B$15+1)*Setup!$B$22</f>
        <v>0</v>
      </c>
      <c r="BJ234" s="0" t="n">
        <f aca="false">SUMPRODUCT('FD inverse'!$A$60:$BH$60,'FD mesh'!$B$84:$BI$84,$E233:$BL233)+'FD inverse'!$A$60*$C234/Setup!$B$17+INDEX('FD inverse'!$A$60:$BH$60,1,'FD mesh'!$B$15+1)*Setup!$B$22</f>
        <v>0</v>
      </c>
      <c r="BK234" s="0" t="n">
        <f aca="false">SUMPRODUCT('FD inverse'!$A$61:$BH$61,'FD mesh'!$B$84:$BI$84,$E233:$BL233)+'FD inverse'!$A$61*$C234/Setup!$B$17+INDEX('FD inverse'!$A$61:$BH$61,1,'FD mesh'!$B$15+1)*Setup!$B$22</f>
        <v>0</v>
      </c>
      <c r="BL234" s="0" t="n">
        <f aca="false">SUMPRODUCT('FD inverse'!$A$62:$BH$62,'FD mesh'!$B$84:$BI$84,$E233:$BL233)+'FD inverse'!$A$62*$C234/Setup!$B$17+INDEX('FD inverse'!$A$62:$BH$62,1,'FD mesh'!$B$15+1)*Setup!$B$22</f>
        <v>0</v>
      </c>
    </row>
    <row r="235" customFormat="false" ht="15" hidden="false" customHeight="false" outlineLevel="0" collapsed="false">
      <c r="A235" s="0" t="n">
        <v>230</v>
      </c>
      <c r="B235" s="0" t="n">
        <f aca="false">A235*Setup!$B$11/3600</f>
        <v>19.1666666666667</v>
      </c>
      <c r="C235" s="0" t="n">
        <f aca="false">Setup!$B$7+Setup!$B$8*COS(2*PI()*(B235-Setup!$B$9)/24)</f>
        <v>26.7023608304626</v>
      </c>
      <c r="D235" s="0" t="n">
        <f aca="false">(C235-E235)/Setup!$B$17</f>
        <v>16.856621191479</v>
      </c>
      <c r="E235" s="0" t="n">
        <f aca="false">SUMPRODUCT('FD inverse'!$A$3:$BH$3,'FD mesh'!$B$84:$BI$84,$E234:$BL234)+'FD inverse'!$A$3*$C235/Setup!$B$17+INDEX('FD inverse'!$A$3:$BH$3,1,'FD mesh'!$B$15+1)*Setup!$B$22</f>
        <v>24.5110000755704</v>
      </c>
      <c r="F235" s="0" t="n">
        <f aca="false">SUMPRODUCT('FD inverse'!$A$4:$BH$4,'FD mesh'!$B$84:$BI$84,$E234:$BL234)+'FD inverse'!$A$4*$C235/Setup!$B$17+INDEX('FD inverse'!$A$4:$BH$4,1,'FD mesh'!$B$15+1)*Setup!$B$22</f>
        <v>24.0036474296473</v>
      </c>
      <c r="G235" s="0" t="n">
        <f aca="false">SUMPRODUCT('FD inverse'!$A$5:$BH$5,'FD mesh'!$B$84:$BI$84,$E234:$BL234)+'FD inverse'!$A$5*$C235/Setup!$B$17+INDEX('FD inverse'!$A$5:$BH$5,1,'FD mesh'!$B$15+1)*Setup!$B$22</f>
        <v>23.4886020277798</v>
      </c>
      <c r="H235" s="0" t="n">
        <f aca="false">SUMPRODUCT('FD inverse'!$A$6:$BH$6,'FD mesh'!$B$84:$BI$84,$E234:$BL234)+'FD inverse'!$A$6*$C235/Setup!$B$17+INDEX('FD inverse'!$A$6:$BH$6,1,'FD mesh'!$B$15+1)*Setup!$B$22</f>
        <v>21.7509632398661</v>
      </c>
      <c r="I235" s="0" t="n">
        <f aca="false">SUMPRODUCT('FD inverse'!$A$7:$BH$7,'FD mesh'!$B$84:$BI$84,$E234:$BL234)+'FD inverse'!$A$7*$C235/Setup!$B$17+INDEX('FD inverse'!$A$7:$BH$7,1,'FD mesh'!$B$15+1)*Setup!$B$22</f>
        <v>21.6020857114062</v>
      </c>
      <c r="J235" s="0" t="n">
        <f aca="false">SUMPRODUCT('FD inverse'!$A$8:$BH$8,'FD mesh'!$B$84:$BI$84,$E234:$BL234)+'FD inverse'!$A$8*$C235/Setup!$B$17+INDEX('FD inverse'!$A$8:$BH$8,1,'FD mesh'!$B$15+1)*Setup!$B$22</f>
        <v>21.4642863641369</v>
      </c>
      <c r="K235" s="0" t="n">
        <f aca="false">SUMPRODUCT('FD inverse'!$A$9:$BH$9,'FD mesh'!$B$84:$BI$84,$E234:$BL234)+'FD inverse'!$A$9*$C235/Setup!$B$17+INDEX('FD inverse'!$A$9:$BH$9,1,'FD mesh'!$B$15+1)*Setup!$B$22</f>
        <v>21.3386861087187</v>
      </c>
      <c r="L235" s="0" t="n">
        <f aca="false">SUMPRODUCT('FD inverse'!$A$10:$BH$10,'FD mesh'!$B$84:$BI$84,$E234:$BL234)+'FD inverse'!$A$10*$C235/Setup!$B$17+INDEX('FD inverse'!$A$10:$BH$10,1,'FD mesh'!$B$15+1)*Setup!$B$22</f>
        <v>21.2262487912606</v>
      </c>
      <c r="M235" s="0" t="n">
        <f aca="false">SUMPRODUCT('FD inverse'!$A$11:$BH$11,'FD mesh'!$B$84:$BI$84,$E234:$BL234)+'FD inverse'!$A$11*$C235/Setup!$B$17+INDEX('FD inverse'!$A$11:$BH$11,1,'FD mesh'!$B$15+1)*Setup!$B$22</f>
        <v>21.1277891241034</v>
      </c>
      <c r="N235" s="0" t="n">
        <f aca="false">SUMPRODUCT('FD inverse'!$A$12:$BH$12,'FD mesh'!$B$84:$BI$84,$E234:$BL234)+'FD inverse'!$A$12*$C235/Setup!$B$17+INDEX('FD inverse'!$A$12:$BH$12,1,'FD mesh'!$B$15+1)*Setup!$B$22</f>
        <v>21.0439798456392</v>
      </c>
      <c r="O235" s="0" t="n">
        <f aca="false">SUMPRODUCT('FD inverse'!$A$13:$BH$13,'FD mesh'!$B$84:$BI$84,$E234:$BL234)+'FD inverse'!$A$13*$C235/Setup!$B$17+INDEX('FD inverse'!$A$13:$BH$13,1,'FD mesh'!$B$15+1)*Setup!$B$22</f>
        <v>20.9753580024403</v>
      </c>
      <c r="P235" s="0" t="n">
        <f aca="false">SUMPRODUCT('FD inverse'!$A$14:$BH$14,'FD mesh'!$B$84:$BI$84,$E234:$BL234)+'FD inverse'!$A$14*$C235/Setup!$B$17+INDEX('FD inverse'!$A$14:$BH$14,1,'FD mesh'!$B$15+1)*Setup!$B$22</f>
        <v>20.9223302659147</v>
      </c>
      <c r="Q235" s="0" t="n">
        <f aca="false">SUMPRODUCT('FD inverse'!$A$15:$BH$15,'FD mesh'!$B$84:$BI$84,$E234:$BL234)+'FD inverse'!$A$15*$C235/Setup!$B$17+INDEX('FD inverse'!$A$15:$BH$15,1,'FD mesh'!$B$15+1)*Setup!$B$22</f>
        <v>20.8851772135323</v>
      </c>
      <c r="R235" s="0" t="n">
        <f aca="false">SUMPRODUCT('FD inverse'!$A$16:$BH$16,'FD mesh'!$B$84:$BI$84,$E234:$BL234)+'FD inverse'!$A$16*$C235/Setup!$B$17+INDEX('FD inverse'!$A$16:$BH$16,1,'FD mesh'!$B$15+1)*Setup!$B$22</f>
        <v>20.8640565215297</v>
      </c>
      <c r="S235" s="0" t="n">
        <f aca="false">SUMPRODUCT('FD inverse'!$A$17:$BH$17,'FD mesh'!$B$84:$BI$84,$E234:$BL234)+'FD inverse'!$A$17*$C235/Setup!$B$17+INDEX('FD inverse'!$A$17:$BH$17,1,'FD mesh'!$B$15+1)*Setup!$B$22</f>
        <v>20.4455705096787</v>
      </c>
      <c r="T235" s="0" t="n">
        <f aca="false">SUMPRODUCT('FD inverse'!$A$18:$BH$18,'FD mesh'!$B$84:$BI$84,$E234:$BL234)+'FD inverse'!$A$18*$C235/Setup!$B$17+INDEX('FD inverse'!$A$18:$BH$18,1,'FD mesh'!$B$15+1)*Setup!$B$22</f>
        <v>20.0347128753456</v>
      </c>
      <c r="U235" s="0" t="n">
        <f aca="false">SUMPRODUCT('FD inverse'!$A$19:$BH$19,'FD mesh'!$B$84:$BI$84,$E234:$BL234)+'FD inverse'!$A$19*$C235/Setup!$B$17+INDEX('FD inverse'!$A$19:$BH$19,1,'FD mesh'!$B$15+1)*Setup!$B$22</f>
        <v>19.631069300936</v>
      </c>
      <c r="V235" s="0" t="n">
        <f aca="false">SUMPRODUCT('FD inverse'!$A$20:$BH$20,'FD mesh'!$B$84:$BI$84,$E234:$BL234)+'FD inverse'!$A$20*$C235/Setup!$B$17+INDEX('FD inverse'!$A$20:$BH$20,1,'FD mesh'!$B$15+1)*Setup!$B$22</f>
        <v>19.2342008730551</v>
      </c>
      <c r="W235" s="0" t="n">
        <f aca="false">SUMPRODUCT('FD inverse'!$A$21:$BH$21,'FD mesh'!$B$84:$BI$84,$E234:$BL234)+'FD inverse'!$A$21*$C235/Setup!$B$17+INDEX('FD inverse'!$A$21:$BH$21,1,'FD mesh'!$B$15+1)*Setup!$B$22</f>
        <v>18.8436465027211</v>
      </c>
      <c r="X235" s="0" t="n">
        <f aca="false">SUMPRODUCT('FD inverse'!$A$22:$BH$22,'FD mesh'!$B$84:$BI$84,$E234:$BL234)+'FD inverse'!$A$22*$C235/Setup!$B$17+INDEX('FD inverse'!$A$22:$BH$22,1,'FD mesh'!$B$15+1)*Setup!$B$22</f>
        <v>18.4589252213783</v>
      </c>
      <c r="Y235" s="0" t="n">
        <f aca="false">SUMPRODUCT('FD inverse'!$A$23:$BH$23,'FD mesh'!$B$84:$BI$84,$E234:$BL234)+'FD inverse'!$A$23*$C235/Setup!$B$17+INDEX('FD inverse'!$A$23:$BH$23,1,'FD mesh'!$B$15+1)*Setup!$B$22</f>
        <v>18.079538360464</v>
      </c>
      <c r="Z235" s="0" t="n">
        <f aca="false">SUMPRODUCT('FD inverse'!$A$24:$BH$24,'FD mesh'!$B$84:$BI$84,$E234:$BL234)+'FD inverse'!$A$24*$C235/Setup!$B$17+INDEX('FD inverse'!$A$24:$BH$24,1,'FD mesh'!$B$15+1)*Setup!$B$22</f>
        <v>17.7049716228691</v>
      </c>
      <c r="AA235" s="0" t="n">
        <f aca="false">SUMPRODUCT('FD inverse'!$A$25:$BH$25,'FD mesh'!$B$84:$BI$84,$E234:$BL234)+'FD inverse'!$A$25*$C235/Setup!$B$17+INDEX('FD inverse'!$A$25:$BH$25,1,'FD mesh'!$B$15+1)*Setup!$B$22</f>
        <v>17.3346970551567</v>
      </c>
      <c r="AB235" s="0" t="n">
        <f aca="false">SUMPRODUCT('FD inverse'!$A$26:$BH$26,'FD mesh'!$B$84:$BI$84,$E234:$BL234)+'FD inverse'!$A$26*$C235/Setup!$B$17+INDEX('FD inverse'!$A$26:$BH$26,1,'FD mesh'!$B$15+1)*Setup!$B$22</f>
        <v>16.9681749298503</v>
      </c>
      <c r="AC235" s="0" t="n">
        <f aca="false">SUMPRODUCT('FD inverse'!$A$27:$BH$27,'FD mesh'!$B$84:$BI$84,$E234:$BL234)+'FD inverse'!$A$27*$C235/Setup!$B$17+INDEX('FD inverse'!$A$27:$BH$27,1,'FD mesh'!$B$15+1)*Setup!$B$22</f>
        <v>16.6048555474957</v>
      </c>
      <c r="AD235" s="0" t="n">
        <f aca="false">SUMPRODUCT('FD inverse'!$A$28:$BH$28,'FD mesh'!$B$84:$BI$84,$E234:$BL234)+'FD inverse'!$A$28*$C235/Setup!$B$17+INDEX('FD inverse'!$A$28:$BH$28,1,'FD mesh'!$B$15+1)*Setup!$B$22</f>
        <v>16.2441809685308</v>
      </c>
      <c r="AE235" s="0" t="n">
        <f aca="false">SUMPRODUCT('FD inverse'!$A$29:$BH$29,'FD mesh'!$B$84:$BI$84,$E234:$BL234)+'FD inverse'!$A$29*$C235/Setup!$B$17+INDEX('FD inverse'!$A$29:$BH$29,1,'FD mesh'!$B$15+1)*Setup!$B$22</f>
        <v>15.8855866852778</v>
      </c>
      <c r="AF235" s="0" t="n">
        <f aca="false">SUMPRODUCT('FD inverse'!$A$30:$BH$30,'FD mesh'!$B$84:$BI$84,$E234:$BL234)+'FD inverse'!$A$30*$C235/Setup!$B$17+INDEX('FD inverse'!$A$30:$BH$30,1,'FD mesh'!$B$15+1)*Setup!$B$22</f>
        <v>15.5285032445927</v>
      </c>
      <c r="AG235" s="0" t="n">
        <f aca="false">SUMPRODUCT('FD inverse'!$A$31:$BH$31,'FD mesh'!$B$84:$BI$84,$E234:$BL234)+'FD inverse'!$A$31*$C235/Setup!$B$17+INDEX('FD inverse'!$A$31:$BH$31,1,'FD mesh'!$B$15+1)*Setup!$B$22</f>
        <v>15.172357831891</v>
      </c>
      <c r="AH235" s="0" t="n">
        <f aca="false">SUMPRODUCT('FD inverse'!$A$32:$BH$32,'FD mesh'!$B$84:$BI$84,$E234:$BL234)+'FD inverse'!$A$32*$C235/Setup!$B$17+INDEX('FD inverse'!$A$32:$BH$32,1,'FD mesh'!$B$15+1)*Setup!$B$22</f>
        <v>15.1576669657677</v>
      </c>
      <c r="AI235" s="0" t="n">
        <f aca="false">SUMPRODUCT('FD inverse'!$A$33:$BH$33,'FD mesh'!$B$84:$BI$84,$E234:$BL234)+'FD inverse'!$A$33*$C235/Setup!$B$17+INDEX('FD inverse'!$A$33:$BH$33,1,'FD mesh'!$B$15+1)*Setup!$B$22</f>
        <v>15.1435591607826</v>
      </c>
      <c r="AJ235" s="0" t="n">
        <f aca="false">SUMPRODUCT('FD inverse'!$A$34:$BH$34,'FD mesh'!$B$84:$BI$84,$E234:$BL234)+'FD inverse'!$A$34*$C235/Setup!$B$17+INDEX('FD inverse'!$A$34:$BH$34,1,'FD mesh'!$B$15+1)*Setup!$B$22</f>
        <v>15.1299917424021</v>
      </c>
      <c r="AK235" s="0" t="n">
        <f aca="false">SUMPRODUCT('FD inverse'!$A$35:$BH$35,'FD mesh'!$B$84:$BI$84,$E234:$BL234)+'FD inverse'!$A$35*$C235/Setup!$B$17+INDEX('FD inverse'!$A$35:$BH$35,1,'FD mesh'!$B$15+1)*Setup!$B$22</f>
        <v>15.1169215753576</v>
      </c>
      <c r="AL235" s="0" t="n">
        <f aca="false">SUMPRODUCT('FD inverse'!$A$36:$BH$36,'FD mesh'!$B$84:$BI$84,$E234:$BL234)+'FD inverse'!$A$36*$C235/Setup!$B$17+INDEX('FD inverse'!$A$36:$BH$36,1,'FD mesh'!$B$15+1)*Setup!$B$22</f>
        <v>15.1043051875063</v>
      </c>
      <c r="AM235" s="0" t="n">
        <f aca="false">SUMPRODUCT('FD inverse'!$A$37:$BH$37,'FD mesh'!$B$84:$BI$84,$E234:$BL234)+'FD inverse'!$A$37*$C235/Setup!$B$17+INDEX('FD inverse'!$A$37:$BH$37,1,'FD mesh'!$B$15+1)*Setup!$B$22</f>
        <v>15.0920988707355</v>
      </c>
      <c r="AN235" s="0" t="n">
        <f aca="false">SUMPRODUCT('FD inverse'!$A$38:$BH$38,'FD mesh'!$B$84:$BI$84,$E234:$BL234)+'FD inverse'!$A$38*$C235/Setup!$B$17+INDEX('FD inverse'!$A$38:$BH$38,1,'FD mesh'!$B$15+1)*Setup!$B$22</f>
        <v>15.0802587611532</v>
      </c>
      <c r="AO235" s="0" t="n">
        <f aca="false">SUMPRODUCT('FD inverse'!$A$39:$BH$39,'FD mesh'!$B$84:$BI$84,$E234:$BL234)+'FD inverse'!$A$39*$C235/Setup!$B$17+INDEX('FD inverse'!$A$39:$BH$39,1,'FD mesh'!$B$15+1)*Setup!$B$22</f>
        <v>15.0687409007582</v>
      </c>
      <c r="AP235" s="0" t="n">
        <f aca="false">SUMPRODUCT('FD inverse'!$A$40:$BH$40,'FD mesh'!$B$84:$BI$84,$E234:$BL234)+'FD inverse'!$A$40*$C235/Setup!$B$17+INDEX('FD inverse'!$A$40:$BH$40,1,'FD mesh'!$B$15+1)*Setup!$B$22</f>
        <v>15.0575012827339</v>
      </c>
      <c r="AQ235" s="0" t="n">
        <f aca="false">SUMPRODUCT('FD inverse'!$A$41:$BH$41,'FD mesh'!$B$84:$BI$84,$E234:$BL234)+'FD inverse'!$A$41*$C235/Setup!$B$17+INDEX('FD inverse'!$A$41:$BH$41,1,'FD mesh'!$B$15+1)*Setup!$B$22</f>
        <v>15.0464958824571</v>
      </c>
      <c r="AR235" s="0" t="n">
        <f aca="false">SUMPRODUCT('FD inverse'!$A$42:$BH$42,'FD mesh'!$B$84:$BI$84,$E234:$BL234)+'FD inverse'!$A$42*$C235/Setup!$B$17+INDEX('FD inverse'!$A$42:$BH$42,1,'FD mesh'!$B$15+1)*Setup!$B$22</f>
        <v>15.0356806762672</v>
      </c>
      <c r="AS235" s="0" t="n">
        <f aca="false">SUMPRODUCT('FD inverse'!$A$43:$BH$43,'FD mesh'!$B$84:$BI$84,$E234:$BL234)+'FD inverse'!$A$43*$C235/Setup!$B$17+INDEX('FD inverse'!$A$43:$BH$43,1,'FD mesh'!$B$15+1)*Setup!$B$22</f>
        <v>0</v>
      </c>
      <c r="AT235" s="0" t="n">
        <f aca="false">SUMPRODUCT('FD inverse'!$A$44:$BH$44,'FD mesh'!$B$84:$BI$84,$E234:$BL234)+'FD inverse'!$A$44*$C235/Setup!$B$17+INDEX('FD inverse'!$A$44:$BH$44,1,'FD mesh'!$B$15+1)*Setup!$B$22</f>
        <v>0</v>
      </c>
      <c r="AU235" s="0" t="n">
        <f aca="false">SUMPRODUCT('FD inverse'!$A$45:$BH$45,'FD mesh'!$B$84:$BI$84,$E234:$BL234)+'FD inverse'!$A$45*$C235/Setup!$B$17+INDEX('FD inverse'!$A$45:$BH$45,1,'FD mesh'!$B$15+1)*Setup!$B$22</f>
        <v>0</v>
      </c>
      <c r="AV235" s="0" t="n">
        <f aca="false">SUMPRODUCT('FD inverse'!$A$46:$BH$46,'FD mesh'!$B$84:$BI$84,$E234:$BL234)+'FD inverse'!$A$46*$C235/Setup!$B$17+INDEX('FD inverse'!$A$46:$BH$46,1,'FD mesh'!$B$15+1)*Setup!$B$22</f>
        <v>0</v>
      </c>
      <c r="AW235" s="0" t="n">
        <f aca="false">SUMPRODUCT('FD inverse'!$A$47:$BH$47,'FD mesh'!$B$84:$BI$84,$E234:$BL234)+'FD inverse'!$A$47*$C235/Setup!$B$17+INDEX('FD inverse'!$A$47:$BH$47,1,'FD mesh'!$B$15+1)*Setup!$B$22</f>
        <v>0</v>
      </c>
      <c r="AX235" s="0" t="n">
        <f aca="false">SUMPRODUCT('FD inverse'!$A$48:$BH$48,'FD mesh'!$B$84:$BI$84,$E234:$BL234)+'FD inverse'!$A$48*$C235/Setup!$B$17+INDEX('FD inverse'!$A$48:$BH$48,1,'FD mesh'!$B$15+1)*Setup!$B$22</f>
        <v>0</v>
      </c>
      <c r="AY235" s="0" t="n">
        <f aca="false">SUMPRODUCT('FD inverse'!$A$49:$BH$49,'FD mesh'!$B$84:$BI$84,$E234:$BL234)+'FD inverse'!$A$49*$C235/Setup!$B$17+INDEX('FD inverse'!$A$49:$BH$49,1,'FD mesh'!$B$15+1)*Setup!$B$22</f>
        <v>0</v>
      </c>
      <c r="AZ235" s="0" t="n">
        <f aca="false">SUMPRODUCT('FD inverse'!$A$50:$BH$50,'FD mesh'!$B$84:$BI$84,$E234:$BL234)+'FD inverse'!$A$50*$C235/Setup!$B$17+INDEX('FD inverse'!$A$50:$BH$50,1,'FD mesh'!$B$15+1)*Setup!$B$22</f>
        <v>0</v>
      </c>
      <c r="BA235" s="0" t="n">
        <f aca="false">SUMPRODUCT('FD inverse'!$A$51:$BH$51,'FD mesh'!$B$84:$BI$84,$E234:$BL234)+'FD inverse'!$A$51*$C235/Setup!$B$17+INDEX('FD inverse'!$A$51:$BH$51,1,'FD mesh'!$B$15+1)*Setup!$B$22</f>
        <v>0</v>
      </c>
      <c r="BB235" s="0" t="n">
        <f aca="false">SUMPRODUCT('FD inverse'!$A$52:$BH$52,'FD mesh'!$B$84:$BI$84,$E234:$BL234)+'FD inverse'!$A$52*$C235/Setup!$B$17+INDEX('FD inverse'!$A$52:$BH$52,1,'FD mesh'!$B$15+1)*Setup!$B$22</f>
        <v>0</v>
      </c>
      <c r="BC235" s="0" t="n">
        <f aca="false">SUMPRODUCT('FD inverse'!$A$53:$BH$53,'FD mesh'!$B$84:$BI$84,$E234:$BL234)+'FD inverse'!$A$53*$C235/Setup!$B$17+INDEX('FD inverse'!$A$53:$BH$53,1,'FD mesh'!$B$15+1)*Setup!$B$22</f>
        <v>0</v>
      </c>
      <c r="BD235" s="0" t="n">
        <f aca="false">SUMPRODUCT('FD inverse'!$A$54:$BH$54,'FD mesh'!$B$84:$BI$84,$E234:$BL234)+'FD inverse'!$A$54*$C235/Setup!$B$17+INDEX('FD inverse'!$A$54:$BH$54,1,'FD mesh'!$B$15+1)*Setup!$B$22</f>
        <v>0</v>
      </c>
      <c r="BE235" s="0" t="n">
        <f aca="false">SUMPRODUCT('FD inverse'!$A$55:$BH$55,'FD mesh'!$B$84:$BI$84,$E234:$BL234)+'FD inverse'!$A$55*$C235/Setup!$B$17+INDEX('FD inverse'!$A$55:$BH$55,1,'FD mesh'!$B$15+1)*Setup!$B$22</f>
        <v>0</v>
      </c>
      <c r="BF235" s="0" t="n">
        <f aca="false">SUMPRODUCT('FD inverse'!$A$56:$BH$56,'FD mesh'!$B$84:$BI$84,$E234:$BL234)+'FD inverse'!$A$56*$C235/Setup!$B$17+INDEX('FD inverse'!$A$56:$BH$56,1,'FD mesh'!$B$15+1)*Setup!$B$22</f>
        <v>0</v>
      </c>
      <c r="BG235" s="0" t="n">
        <f aca="false">SUMPRODUCT('FD inverse'!$A$57:$BH$57,'FD mesh'!$B$84:$BI$84,$E234:$BL234)+'FD inverse'!$A$57*$C235/Setup!$B$17+INDEX('FD inverse'!$A$57:$BH$57,1,'FD mesh'!$B$15+1)*Setup!$B$22</f>
        <v>0</v>
      </c>
      <c r="BH235" s="0" t="n">
        <f aca="false">SUMPRODUCT('FD inverse'!$A$58:$BH$58,'FD mesh'!$B$84:$BI$84,$E234:$BL234)+'FD inverse'!$A$58*$C235/Setup!$B$17+INDEX('FD inverse'!$A$58:$BH$58,1,'FD mesh'!$B$15+1)*Setup!$B$22</f>
        <v>0</v>
      </c>
      <c r="BI235" s="0" t="n">
        <f aca="false">SUMPRODUCT('FD inverse'!$A$59:$BH$59,'FD mesh'!$B$84:$BI$84,$E234:$BL234)+'FD inverse'!$A$59*$C235/Setup!$B$17+INDEX('FD inverse'!$A$59:$BH$59,1,'FD mesh'!$B$15+1)*Setup!$B$22</f>
        <v>0</v>
      </c>
      <c r="BJ235" s="0" t="n">
        <f aca="false">SUMPRODUCT('FD inverse'!$A$60:$BH$60,'FD mesh'!$B$84:$BI$84,$E234:$BL234)+'FD inverse'!$A$60*$C235/Setup!$B$17+INDEX('FD inverse'!$A$60:$BH$60,1,'FD mesh'!$B$15+1)*Setup!$B$22</f>
        <v>0</v>
      </c>
      <c r="BK235" s="0" t="n">
        <f aca="false">SUMPRODUCT('FD inverse'!$A$61:$BH$61,'FD mesh'!$B$84:$BI$84,$E234:$BL234)+'FD inverse'!$A$61*$C235/Setup!$B$17+INDEX('FD inverse'!$A$61:$BH$61,1,'FD mesh'!$B$15+1)*Setup!$B$22</f>
        <v>0</v>
      </c>
      <c r="BL235" s="0" t="n">
        <f aca="false">SUMPRODUCT('FD inverse'!$A$62:$BH$62,'FD mesh'!$B$84:$BI$84,$E234:$BL234)+'FD inverse'!$A$62*$C235/Setup!$B$17+INDEX('FD inverse'!$A$62:$BH$62,1,'FD mesh'!$B$15+1)*Setup!$B$22</f>
        <v>0</v>
      </c>
    </row>
    <row r="236" customFormat="false" ht="15" hidden="false" customHeight="false" outlineLevel="0" collapsed="false">
      <c r="A236" s="0" t="n">
        <v>231</v>
      </c>
      <c r="B236" s="0" t="n">
        <f aca="false">A236*Setup!$B$11/3600</f>
        <v>19.25</v>
      </c>
      <c r="C236" s="0" t="n">
        <f aca="false">Setup!$B$7+Setup!$B$8*COS(2*PI()*(B236-Setup!$B$9)/24)</f>
        <v>26.6373832604003</v>
      </c>
      <c r="D236" s="0" t="n">
        <f aca="false">(C236-E236)/Setup!$B$17</f>
        <v>16.5650374422656</v>
      </c>
      <c r="E236" s="0" t="n">
        <f aca="false">SUMPRODUCT('FD inverse'!$A$3:$BH$3,'FD mesh'!$B$84:$BI$84,$E235:$BL235)+'FD inverse'!$A$3*$C236/Setup!$B$17+INDEX('FD inverse'!$A$3:$BH$3,1,'FD mesh'!$B$15+1)*Setup!$B$22</f>
        <v>24.4839283929058</v>
      </c>
      <c r="F236" s="0" t="n">
        <f aca="false">SUMPRODUCT('FD inverse'!$A$4:$BH$4,'FD mesh'!$B$84:$BI$84,$E235:$BL235)+'FD inverse'!$A$4*$C236/Setup!$B$17+INDEX('FD inverse'!$A$4:$BH$4,1,'FD mesh'!$B$15+1)*Setup!$B$22</f>
        <v>23.9850463950378</v>
      </c>
      <c r="G236" s="0" t="n">
        <f aca="false">SUMPRODUCT('FD inverse'!$A$5:$BH$5,'FD mesh'!$B$84:$BI$84,$E235:$BL235)+'FD inverse'!$A$5*$C236/Setup!$B$17+INDEX('FD inverse'!$A$5:$BH$5,1,'FD mesh'!$B$15+1)*Setup!$B$22</f>
        <v>23.478091031454</v>
      </c>
      <c r="H236" s="0" t="n">
        <f aca="false">SUMPRODUCT('FD inverse'!$A$6:$BH$6,'FD mesh'!$B$84:$BI$84,$E235:$BL235)+'FD inverse'!$A$6*$C236/Setup!$B$17+INDEX('FD inverse'!$A$6:$BH$6,1,'FD mesh'!$B$15+1)*Setup!$B$22</f>
        <v>21.7670567416582</v>
      </c>
      <c r="I236" s="0" t="n">
        <f aca="false">SUMPRODUCT('FD inverse'!$A$7:$BH$7,'FD mesh'!$B$84:$BI$84,$E235:$BL235)+'FD inverse'!$A$7*$C236/Setup!$B$17+INDEX('FD inverse'!$A$7:$BH$7,1,'FD mesh'!$B$15+1)*Setup!$B$22</f>
        <v>21.6203851236209</v>
      </c>
      <c r="J236" s="0" t="n">
        <f aca="false">SUMPRODUCT('FD inverse'!$A$8:$BH$8,'FD mesh'!$B$84:$BI$84,$E235:$BL235)+'FD inverse'!$A$8*$C236/Setup!$B$17+INDEX('FD inverse'!$A$8:$BH$8,1,'FD mesh'!$B$15+1)*Setup!$B$22</f>
        <v>21.4845096189845</v>
      </c>
      <c r="K236" s="0" t="n">
        <f aca="false">SUMPRODUCT('FD inverse'!$A$9:$BH$9,'FD mesh'!$B$84:$BI$84,$E235:$BL235)+'FD inverse'!$A$9*$C236/Setup!$B$17+INDEX('FD inverse'!$A$9:$BH$9,1,'FD mesh'!$B$15+1)*Setup!$B$22</f>
        <v>21.3605652381519</v>
      </c>
      <c r="L236" s="0" t="n">
        <f aca="false">SUMPRODUCT('FD inverse'!$A$10:$BH$10,'FD mesh'!$B$84:$BI$84,$E235:$BL235)+'FD inverse'!$A$10*$C236/Setup!$B$17+INDEX('FD inverse'!$A$10:$BH$10,1,'FD mesh'!$B$15+1)*Setup!$B$22</f>
        <v>21.2495288982829</v>
      </c>
      <c r="M236" s="0" t="n">
        <f aca="false">SUMPRODUCT('FD inverse'!$A$11:$BH$11,'FD mesh'!$B$84:$BI$84,$E235:$BL235)+'FD inverse'!$A$11*$C236/Setup!$B$17+INDEX('FD inverse'!$A$11:$BH$11,1,'FD mesh'!$B$15+1)*Setup!$B$22</f>
        <v>21.1522271348283</v>
      </c>
      <c r="N236" s="0" t="n">
        <f aca="false">SUMPRODUCT('FD inverse'!$A$12:$BH$12,'FD mesh'!$B$84:$BI$84,$E235:$BL235)+'FD inverse'!$A$12*$C236/Setup!$B$17+INDEX('FD inverse'!$A$12:$BH$12,1,'FD mesh'!$B$15+1)*Setup!$B$22</f>
        <v>21.0693430768161</v>
      </c>
      <c r="O236" s="0" t="n">
        <f aca="false">SUMPRODUCT('FD inverse'!$A$13:$BH$13,'FD mesh'!$B$84:$BI$84,$E235:$BL235)+'FD inverse'!$A$13*$C236/Setup!$B$17+INDEX('FD inverse'!$A$13:$BH$13,1,'FD mesh'!$B$15+1)*Setup!$B$22</f>
        <v>21.0014225770203</v>
      </c>
      <c r="P236" s="0" t="n">
        <f aca="false">SUMPRODUCT('FD inverse'!$A$14:$BH$14,'FD mesh'!$B$84:$BI$84,$E235:$BL235)+'FD inverse'!$A$14*$C236/Setup!$B$17+INDEX('FD inverse'!$A$14:$BH$14,1,'FD mesh'!$B$15+1)*Setup!$B$22</f>
        <v>20.9488794073603</v>
      </c>
      <c r="Q236" s="0" t="n">
        <f aca="false">SUMPRODUCT('FD inverse'!$A$15:$BH$15,'FD mesh'!$B$84:$BI$84,$E235:$BL235)+'FD inverse'!$A$15*$C236/Setup!$B$17+INDEX('FD inverse'!$A$15:$BH$15,1,'FD mesh'!$B$15+1)*Setup!$B$22</f>
        <v>20.9119994479926</v>
      </c>
      <c r="R236" s="0" t="n">
        <f aca="false">SUMPRODUCT('FD inverse'!$A$16:$BH$16,'FD mesh'!$B$84:$BI$84,$E235:$BL235)+'FD inverse'!$A$16*$C236/Setup!$B$17+INDEX('FD inverse'!$A$16:$BH$16,1,'FD mesh'!$B$15+1)*Setup!$B$22</f>
        <v>20.8909438157401</v>
      </c>
      <c r="S236" s="0" t="n">
        <f aca="false">SUMPRODUCT('FD inverse'!$A$17:$BH$17,'FD mesh'!$B$84:$BI$84,$E235:$BL235)+'FD inverse'!$A$17*$C236/Setup!$B$17+INDEX('FD inverse'!$A$17:$BH$17,1,'FD mesh'!$B$15+1)*Setup!$B$22</f>
        <v>20.4711734306932</v>
      </c>
      <c r="T236" s="0" t="n">
        <f aca="false">SUMPRODUCT('FD inverse'!$A$18:$BH$18,'FD mesh'!$B$84:$BI$84,$E235:$BL235)+'FD inverse'!$A$18*$C236/Setup!$B$17+INDEX('FD inverse'!$A$18:$BH$18,1,'FD mesh'!$B$15+1)*Setup!$B$22</f>
        <v>20.0589376195449</v>
      </c>
      <c r="U236" s="0" t="n">
        <f aca="false">SUMPRODUCT('FD inverse'!$A$19:$BH$19,'FD mesh'!$B$84:$BI$84,$E235:$BL235)+'FD inverse'!$A$19*$C236/Setup!$B$17+INDEX('FD inverse'!$A$19:$BH$19,1,'FD mesh'!$B$15+1)*Setup!$B$22</f>
        <v>19.6538308045467</v>
      </c>
      <c r="V236" s="0" t="n">
        <f aca="false">SUMPRODUCT('FD inverse'!$A$20:$BH$20,'FD mesh'!$B$84:$BI$84,$E235:$BL235)+'FD inverse'!$A$20*$C236/Setup!$B$17+INDEX('FD inverse'!$A$20:$BH$20,1,'FD mesh'!$B$15+1)*Setup!$B$22</f>
        <v>19.2554223748967</v>
      </c>
      <c r="W236" s="0" t="n">
        <f aca="false">SUMPRODUCT('FD inverse'!$A$21:$BH$21,'FD mesh'!$B$84:$BI$84,$E235:$BL235)+'FD inverse'!$A$21*$C236/Setup!$B$17+INDEX('FD inverse'!$A$21:$BH$21,1,'FD mesh'!$B$15+1)*Setup!$B$22</f>
        <v>18.8632591300744</v>
      </c>
      <c r="X236" s="0" t="n">
        <f aca="false">SUMPRODUCT('FD inverse'!$A$22:$BH$22,'FD mesh'!$B$84:$BI$84,$E235:$BL235)+'FD inverse'!$A$22*$C236/Setup!$B$17+INDEX('FD inverse'!$A$22:$BH$22,1,'FD mesh'!$B$15+1)*Setup!$B$22</f>
        <v>18.4768676013018</v>
      </c>
      <c r="Y236" s="0" t="n">
        <f aca="false">SUMPRODUCT('FD inverse'!$A$23:$BH$23,'FD mesh'!$B$84:$BI$84,$E235:$BL235)+'FD inverse'!$A$23*$C236/Setup!$B$17+INDEX('FD inverse'!$A$23:$BH$23,1,'FD mesh'!$B$15+1)*Setup!$B$22</f>
        <v>18.095756258621</v>
      </c>
      <c r="Z236" s="0" t="n">
        <f aca="false">SUMPRODUCT('FD inverse'!$A$24:$BH$24,'FD mesh'!$B$84:$BI$84,$E235:$BL235)+'FD inverse'!$A$24*$C236/Setup!$B$17+INDEX('FD inverse'!$A$24:$BH$24,1,'FD mesh'!$B$15+1)*Setup!$B$22</f>
        <v>17.7194176116836</v>
      </c>
      <c r="AA236" s="0" t="n">
        <f aca="false">SUMPRODUCT('FD inverse'!$A$25:$BH$25,'FD mesh'!$B$84:$BI$84,$E235:$BL235)+'FD inverse'!$A$25*$C236/Setup!$B$17+INDEX('FD inverse'!$A$25:$BH$25,1,'FD mesh'!$B$15+1)*Setup!$B$22</f>
        <v>17.3473302128831</v>
      </c>
      <c r="AB236" s="0" t="n">
        <f aca="false">SUMPRODUCT('FD inverse'!$A$26:$BH$26,'FD mesh'!$B$84:$BI$84,$E235:$BL235)+'FD inverse'!$A$26*$C236/Setup!$B$17+INDEX('FD inverse'!$A$26:$BH$26,1,'FD mesh'!$B$15+1)*Setup!$B$22</f>
        <v>16.9789605719277</v>
      </c>
      <c r="AC236" s="0" t="n">
        <f aca="false">SUMPRODUCT('FD inverse'!$A$27:$BH$27,'FD mesh'!$B$84:$BI$84,$E235:$BL235)+'FD inverse'!$A$27*$C236/Setup!$B$17+INDEX('FD inverse'!$A$27:$BH$27,1,'FD mesh'!$B$15+1)*Setup!$B$22</f>
        <v>16.6137649913551</v>
      </c>
      <c r="AD236" s="0" t="n">
        <f aca="false">SUMPRODUCT('FD inverse'!$A$28:$BH$28,'FD mesh'!$B$84:$BI$84,$E235:$BL235)+'FD inverse'!$A$28*$C236/Setup!$B$17+INDEX('FD inverse'!$A$28:$BH$28,1,'FD mesh'!$B$15+1)*Setup!$B$22</f>
        <v>16.2511913328326</v>
      </c>
      <c r="AE236" s="0" t="n">
        <f aca="false">SUMPRODUCT('FD inverse'!$A$29:$BH$29,'FD mesh'!$B$84:$BI$84,$E235:$BL235)+'FD inverse'!$A$29*$C236/Setup!$B$17+INDEX('FD inverse'!$A$29:$BH$29,1,'FD mesh'!$B$15+1)*Setup!$B$22</f>
        <v>15.890680724376</v>
      </c>
      <c r="AF236" s="0" t="n">
        <f aca="false">SUMPRODUCT('FD inverse'!$A$30:$BH$30,'FD mesh'!$B$84:$BI$84,$E235:$BL235)+'FD inverse'!$A$30*$C236/Setup!$B$17+INDEX('FD inverse'!$A$30:$BH$30,1,'FD mesh'!$B$15+1)*Setup!$B$22</f>
        <v>15.531669218854</v>
      </c>
      <c r="AG236" s="0" t="n">
        <f aca="false">SUMPRODUCT('FD inverse'!$A$31:$BH$31,'FD mesh'!$B$84:$BI$84,$E235:$BL235)+'FD inverse'!$A$31*$C236/Setup!$B$17+INDEX('FD inverse'!$A$31:$BH$31,1,'FD mesh'!$B$15+1)*Setup!$B$22</f>
        <v>15.173589414329</v>
      </c>
      <c r="AH236" s="0" t="n">
        <f aca="false">SUMPRODUCT('FD inverse'!$A$32:$BH$32,'FD mesh'!$B$84:$BI$84,$E235:$BL235)+'FD inverse'!$A$32*$C236/Setup!$B$17+INDEX('FD inverse'!$A$32:$BH$32,1,'FD mesh'!$B$15+1)*Setup!$B$22</f>
        <v>15.1588161603051</v>
      </c>
      <c r="AI236" s="0" t="n">
        <f aca="false">SUMPRODUCT('FD inverse'!$A$33:$BH$33,'FD mesh'!$B$84:$BI$84,$E235:$BL235)+'FD inverse'!$A$33*$C236/Setup!$B$17+INDEX('FD inverse'!$A$33:$BH$33,1,'FD mesh'!$B$15+1)*Setup!$B$22</f>
        <v>15.1446246550257</v>
      </c>
      <c r="AJ236" s="0" t="n">
        <f aca="false">SUMPRODUCT('FD inverse'!$A$34:$BH$34,'FD mesh'!$B$84:$BI$84,$E235:$BL235)+'FD inverse'!$A$34*$C236/Setup!$B$17+INDEX('FD inverse'!$A$34:$BH$34,1,'FD mesh'!$B$15+1)*Setup!$B$22</f>
        <v>15.1309725274738</v>
      </c>
      <c r="AK236" s="0" t="n">
        <f aca="false">SUMPRODUCT('FD inverse'!$A$35:$BH$35,'FD mesh'!$B$84:$BI$84,$E235:$BL235)+'FD inverse'!$A$35*$C236/Setup!$B$17+INDEX('FD inverse'!$A$35:$BH$35,1,'FD mesh'!$B$15+1)*Setup!$B$22</f>
        <v>15.1178168959159</v>
      </c>
      <c r="AL236" s="0" t="n">
        <f aca="false">SUMPRODUCT('FD inverse'!$A$36:$BH$36,'FD mesh'!$B$84:$BI$84,$E235:$BL235)+'FD inverse'!$A$36*$C236/Setup!$B$17+INDEX('FD inverse'!$A$36:$BH$36,1,'FD mesh'!$B$15+1)*Setup!$B$22</f>
        <v>15.1051144962466</v>
      </c>
      <c r="AM236" s="0" t="n">
        <f aca="false">SUMPRODUCT('FD inverse'!$A$37:$BH$37,'FD mesh'!$B$84:$BI$84,$E235:$BL235)+'FD inverse'!$A$37*$C236/Setup!$B$17+INDEX('FD inverse'!$A$37:$BH$37,1,'FD mesh'!$B$15+1)*Setup!$B$22</f>
        <v>15.0928217873027</v>
      </c>
      <c r="AN236" s="0" t="n">
        <f aca="false">SUMPRODUCT('FD inverse'!$A$38:$BH$38,'FD mesh'!$B$84:$BI$84,$E235:$BL235)+'FD inverse'!$A$38*$C236/Setup!$B$17+INDEX('FD inverse'!$A$38:$BH$38,1,'FD mesh'!$B$15+1)*Setup!$B$22</f>
        <v>15.0808950353763</v>
      </c>
      <c r="AO236" s="0" t="n">
        <f aca="false">SUMPRODUCT('FD inverse'!$A$39:$BH$39,'FD mesh'!$B$84:$BI$84,$E235:$BL235)+'FD inverse'!$A$39*$C236/Setup!$B$17+INDEX('FD inverse'!$A$39:$BH$39,1,'FD mesh'!$B$15+1)*Setup!$B$22</f>
        <v>15.069290380117</v>
      </c>
      <c r="AP236" s="0" t="n">
        <f aca="false">SUMPRODUCT('FD inverse'!$A$40:$BH$40,'FD mesh'!$B$84:$BI$84,$E235:$BL235)+'FD inverse'!$A$40*$C236/Setup!$B$17+INDEX('FD inverse'!$A$40:$BH$40,1,'FD mesh'!$B$15+1)*Setup!$B$22</f>
        <v>15.0579638839654</v>
      </c>
      <c r="AQ236" s="0" t="n">
        <f aca="false">SUMPRODUCT('FD inverse'!$A$41:$BH$41,'FD mesh'!$B$84:$BI$84,$E235:$BL235)+'FD inverse'!$A$41*$C236/Setup!$B$17+INDEX('FD inverse'!$A$41:$BH$41,1,'FD mesh'!$B$15+1)*Setup!$B$22</f>
        <v>15.0468715672124</v>
      </c>
      <c r="AR236" s="0" t="n">
        <f aca="false">SUMPRODUCT('FD inverse'!$A$42:$BH$42,'FD mesh'!$B$84:$BI$84,$E235:$BL235)+'FD inverse'!$A$42*$C236/Setup!$B$17+INDEX('FD inverse'!$A$42:$BH$42,1,'FD mesh'!$B$15+1)*Setup!$B$22</f>
        <v>15.0359694307359</v>
      </c>
      <c r="AS236" s="0" t="n">
        <f aca="false">SUMPRODUCT('FD inverse'!$A$43:$BH$43,'FD mesh'!$B$84:$BI$84,$E235:$BL235)+'FD inverse'!$A$43*$C236/Setup!$B$17+INDEX('FD inverse'!$A$43:$BH$43,1,'FD mesh'!$B$15+1)*Setup!$B$22</f>
        <v>0</v>
      </c>
      <c r="AT236" s="0" t="n">
        <f aca="false">SUMPRODUCT('FD inverse'!$A$44:$BH$44,'FD mesh'!$B$84:$BI$84,$E235:$BL235)+'FD inverse'!$A$44*$C236/Setup!$B$17+INDEX('FD inverse'!$A$44:$BH$44,1,'FD mesh'!$B$15+1)*Setup!$B$22</f>
        <v>0</v>
      </c>
      <c r="AU236" s="0" t="n">
        <f aca="false">SUMPRODUCT('FD inverse'!$A$45:$BH$45,'FD mesh'!$B$84:$BI$84,$E235:$BL235)+'FD inverse'!$A$45*$C236/Setup!$B$17+INDEX('FD inverse'!$A$45:$BH$45,1,'FD mesh'!$B$15+1)*Setup!$B$22</f>
        <v>0</v>
      </c>
      <c r="AV236" s="0" t="n">
        <f aca="false">SUMPRODUCT('FD inverse'!$A$46:$BH$46,'FD mesh'!$B$84:$BI$84,$E235:$BL235)+'FD inverse'!$A$46*$C236/Setup!$B$17+INDEX('FD inverse'!$A$46:$BH$46,1,'FD mesh'!$B$15+1)*Setup!$B$22</f>
        <v>0</v>
      </c>
      <c r="AW236" s="0" t="n">
        <f aca="false">SUMPRODUCT('FD inverse'!$A$47:$BH$47,'FD mesh'!$B$84:$BI$84,$E235:$BL235)+'FD inverse'!$A$47*$C236/Setup!$B$17+INDEX('FD inverse'!$A$47:$BH$47,1,'FD mesh'!$B$15+1)*Setup!$B$22</f>
        <v>0</v>
      </c>
      <c r="AX236" s="0" t="n">
        <f aca="false">SUMPRODUCT('FD inverse'!$A$48:$BH$48,'FD mesh'!$B$84:$BI$84,$E235:$BL235)+'FD inverse'!$A$48*$C236/Setup!$B$17+INDEX('FD inverse'!$A$48:$BH$48,1,'FD mesh'!$B$15+1)*Setup!$B$22</f>
        <v>0</v>
      </c>
      <c r="AY236" s="0" t="n">
        <f aca="false">SUMPRODUCT('FD inverse'!$A$49:$BH$49,'FD mesh'!$B$84:$BI$84,$E235:$BL235)+'FD inverse'!$A$49*$C236/Setup!$B$17+INDEX('FD inverse'!$A$49:$BH$49,1,'FD mesh'!$B$15+1)*Setup!$B$22</f>
        <v>0</v>
      </c>
      <c r="AZ236" s="0" t="n">
        <f aca="false">SUMPRODUCT('FD inverse'!$A$50:$BH$50,'FD mesh'!$B$84:$BI$84,$E235:$BL235)+'FD inverse'!$A$50*$C236/Setup!$B$17+INDEX('FD inverse'!$A$50:$BH$50,1,'FD mesh'!$B$15+1)*Setup!$B$22</f>
        <v>0</v>
      </c>
      <c r="BA236" s="0" t="n">
        <f aca="false">SUMPRODUCT('FD inverse'!$A$51:$BH$51,'FD mesh'!$B$84:$BI$84,$E235:$BL235)+'FD inverse'!$A$51*$C236/Setup!$B$17+INDEX('FD inverse'!$A$51:$BH$51,1,'FD mesh'!$B$15+1)*Setup!$B$22</f>
        <v>0</v>
      </c>
      <c r="BB236" s="0" t="n">
        <f aca="false">SUMPRODUCT('FD inverse'!$A$52:$BH$52,'FD mesh'!$B$84:$BI$84,$E235:$BL235)+'FD inverse'!$A$52*$C236/Setup!$B$17+INDEX('FD inverse'!$A$52:$BH$52,1,'FD mesh'!$B$15+1)*Setup!$B$22</f>
        <v>0</v>
      </c>
      <c r="BC236" s="0" t="n">
        <f aca="false">SUMPRODUCT('FD inverse'!$A$53:$BH$53,'FD mesh'!$B$84:$BI$84,$E235:$BL235)+'FD inverse'!$A$53*$C236/Setup!$B$17+INDEX('FD inverse'!$A$53:$BH$53,1,'FD mesh'!$B$15+1)*Setup!$B$22</f>
        <v>0</v>
      </c>
      <c r="BD236" s="0" t="n">
        <f aca="false">SUMPRODUCT('FD inverse'!$A$54:$BH$54,'FD mesh'!$B$84:$BI$84,$E235:$BL235)+'FD inverse'!$A$54*$C236/Setup!$B$17+INDEX('FD inverse'!$A$54:$BH$54,1,'FD mesh'!$B$15+1)*Setup!$B$22</f>
        <v>0</v>
      </c>
      <c r="BE236" s="0" t="n">
        <f aca="false">SUMPRODUCT('FD inverse'!$A$55:$BH$55,'FD mesh'!$B$84:$BI$84,$E235:$BL235)+'FD inverse'!$A$55*$C236/Setup!$B$17+INDEX('FD inverse'!$A$55:$BH$55,1,'FD mesh'!$B$15+1)*Setup!$B$22</f>
        <v>0</v>
      </c>
      <c r="BF236" s="0" t="n">
        <f aca="false">SUMPRODUCT('FD inverse'!$A$56:$BH$56,'FD mesh'!$B$84:$BI$84,$E235:$BL235)+'FD inverse'!$A$56*$C236/Setup!$B$17+INDEX('FD inverse'!$A$56:$BH$56,1,'FD mesh'!$B$15+1)*Setup!$B$22</f>
        <v>0</v>
      </c>
      <c r="BG236" s="0" t="n">
        <f aca="false">SUMPRODUCT('FD inverse'!$A$57:$BH$57,'FD mesh'!$B$84:$BI$84,$E235:$BL235)+'FD inverse'!$A$57*$C236/Setup!$B$17+INDEX('FD inverse'!$A$57:$BH$57,1,'FD mesh'!$B$15+1)*Setup!$B$22</f>
        <v>0</v>
      </c>
      <c r="BH236" s="0" t="n">
        <f aca="false">SUMPRODUCT('FD inverse'!$A$58:$BH$58,'FD mesh'!$B$84:$BI$84,$E235:$BL235)+'FD inverse'!$A$58*$C236/Setup!$B$17+INDEX('FD inverse'!$A$58:$BH$58,1,'FD mesh'!$B$15+1)*Setup!$B$22</f>
        <v>0</v>
      </c>
      <c r="BI236" s="0" t="n">
        <f aca="false">SUMPRODUCT('FD inverse'!$A$59:$BH$59,'FD mesh'!$B$84:$BI$84,$E235:$BL235)+'FD inverse'!$A$59*$C236/Setup!$B$17+INDEX('FD inverse'!$A$59:$BH$59,1,'FD mesh'!$B$15+1)*Setup!$B$22</f>
        <v>0</v>
      </c>
      <c r="BJ236" s="0" t="n">
        <f aca="false">SUMPRODUCT('FD inverse'!$A$60:$BH$60,'FD mesh'!$B$84:$BI$84,$E235:$BL235)+'FD inverse'!$A$60*$C236/Setup!$B$17+INDEX('FD inverse'!$A$60:$BH$60,1,'FD mesh'!$B$15+1)*Setup!$B$22</f>
        <v>0</v>
      </c>
      <c r="BK236" s="0" t="n">
        <f aca="false">SUMPRODUCT('FD inverse'!$A$61:$BH$61,'FD mesh'!$B$84:$BI$84,$E235:$BL235)+'FD inverse'!$A$61*$C236/Setup!$B$17+INDEX('FD inverse'!$A$61:$BH$61,1,'FD mesh'!$B$15+1)*Setup!$B$22</f>
        <v>0</v>
      </c>
      <c r="BL236" s="0" t="n">
        <f aca="false">SUMPRODUCT('FD inverse'!$A$62:$BH$62,'FD mesh'!$B$84:$BI$84,$E235:$BL235)+'FD inverse'!$A$62*$C236/Setup!$B$17+INDEX('FD inverse'!$A$62:$BH$62,1,'FD mesh'!$B$15+1)*Setup!$B$22</f>
        <v>0</v>
      </c>
    </row>
    <row r="237" customFormat="false" ht="15" hidden="false" customHeight="false" outlineLevel="0" collapsed="false">
      <c r="A237" s="0" t="n">
        <v>232</v>
      </c>
      <c r="B237" s="0" t="n">
        <f aca="false">A237*Setup!$B$11/3600</f>
        <v>19.3333333333333</v>
      </c>
      <c r="C237" s="0" t="n">
        <f aca="false">Setup!$B$7+Setup!$B$8*COS(2*PI()*(B237-Setup!$B$9)/24)</f>
        <v>26.5711504387462</v>
      </c>
      <c r="D237" s="0" t="n">
        <f aca="false">(C237-E237)/Setup!$B$17</f>
        <v>16.2710290643251</v>
      </c>
      <c r="E237" s="0" t="n">
        <f aca="false">SUMPRODUCT('FD inverse'!$A$3:$BH$3,'FD mesh'!$B$84:$BI$84,$E236:$BL236)+'FD inverse'!$A$3*$C237/Setup!$B$17+INDEX('FD inverse'!$A$3:$BH$3,1,'FD mesh'!$B$15+1)*Setup!$B$22</f>
        <v>24.4559166603839</v>
      </c>
      <c r="F237" s="0" t="n">
        <f aca="false">SUMPRODUCT('FD inverse'!$A$4:$BH$4,'FD mesh'!$B$84:$BI$84,$E236:$BL236)+'FD inverse'!$A$4*$C237/Setup!$B$17+INDEX('FD inverse'!$A$4:$BH$4,1,'FD mesh'!$B$15+1)*Setup!$B$22</f>
        <v>23.9655809079842</v>
      </c>
      <c r="G237" s="0" t="n">
        <f aca="false">SUMPRODUCT('FD inverse'!$A$5:$BH$5,'FD mesh'!$B$84:$BI$84,$E236:$BL236)+'FD inverse'!$A$5*$C237/Setup!$B$17+INDEX('FD inverse'!$A$5:$BH$5,1,'FD mesh'!$B$15+1)*Setup!$B$22</f>
        <v>23.4667965934952</v>
      </c>
      <c r="H237" s="0" t="n">
        <f aca="false">SUMPRODUCT('FD inverse'!$A$6:$BH$6,'FD mesh'!$B$84:$BI$84,$E236:$BL236)+'FD inverse'!$A$6*$C237/Setup!$B$17+INDEX('FD inverse'!$A$6:$BH$6,1,'FD mesh'!$B$15+1)*Setup!$B$22</f>
        <v>21.782645769134</v>
      </c>
      <c r="I237" s="0" t="n">
        <f aca="false">SUMPRODUCT('FD inverse'!$A$7:$BH$7,'FD mesh'!$B$84:$BI$84,$E236:$BL236)+'FD inverse'!$A$7*$C237/Setup!$B$17+INDEX('FD inverse'!$A$7:$BH$7,1,'FD mesh'!$B$15+1)*Setup!$B$22</f>
        <v>21.6382044063515</v>
      </c>
      <c r="J237" s="0" t="n">
        <f aca="false">SUMPRODUCT('FD inverse'!$A$8:$BH$8,'FD mesh'!$B$84:$BI$84,$E236:$BL236)+'FD inverse'!$A$8*$C237/Setup!$B$17+INDEX('FD inverse'!$A$8:$BH$8,1,'FD mesh'!$B$15+1)*Setup!$B$22</f>
        <v>21.5042758947376</v>
      </c>
      <c r="K237" s="0" t="n">
        <f aca="false">SUMPRODUCT('FD inverse'!$A$9:$BH$9,'FD mesh'!$B$84:$BI$84,$E236:$BL236)+'FD inverse'!$A$9*$C237/Setup!$B$17+INDEX('FD inverse'!$A$9:$BH$9,1,'FD mesh'!$B$15+1)*Setup!$B$22</f>
        <v>21.382008902742</v>
      </c>
      <c r="L237" s="0" t="n">
        <f aca="false">SUMPRODUCT('FD inverse'!$A$10:$BH$10,'FD mesh'!$B$84:$BI$84,$E236:$BL236)+'FD inverse'!$A$10*$C237/Setup!$B$17+INDEX('FD inverse'!$A$10:$BH$10,1,'FD mesh'!$B$15+1)*Setup!$B$22</f>
        <v>21.272393040298</v>
      </c>
      <c r="M237" s="0" t="n">
        <f aca="false">SUMPRODUCT('FD inverse'!$A$11:$BH$11,'FD mesh'!$B$84:$BI$84,$E236:$BL236)+'FD inverse'!$A$11*$C237/Setup!$B$17+INDEX('FD inverse'!$A$11:$BH$11,1,'FD mesh'!$B$15+1)*Setup!$B$22</f>
        <v>21.1762663471845</v>
      </c>
      <c r="N237" s="0" t="n">
        <f aca="false">SUMPRODUCT('FD inverse'!$A$12:$BH$12,'FD mesh'!$B$84:$BI$84,$E236:$BL236)+'FD inverse'!$A$12*$C237/Setup!$B$17+INDEX('FD inverse'!$A$12:$BH$12,1,'FD mesh'!$B$15+1)*Setup!$B$22</f>
        <v>21.0943220802399</v>
      </c>
      <c r="O237" s="0" t="n">
        <f aca="false">SUMPRODUCT('FD inverse'!$A$13:$BH$13,'FD mesh'!$B$84:$BI$84,$E236:$BL236)+'FD inverse'!$A$13*$C237/Setup!$B$17+INDEX('FD inverse'!$A$13:$BH$13,1,'FD mesh'!$B$15+1)*Setup!$B$22</f>
        <v>21.0271146884716</v>
      </c>
      <c r="P237" s="0" t="n">
        <f aca="false">SUMPRODUCT('FD inverse'!$A$14:$BH$14,'FD mesh'!$B$84:$BI$84,$E236:$BL236)+'FD inverse'!$A$14*$C237/Setup!$B$17+INDEX('FD inverse'!$A$14:$BH$14,1,'FD mesh'!$B$15+1)*Setup!$B$22</f>
        <v>20.9750648845801</v>
      </c>
      <c r="Q237" s="0" t="n">
        <f aca="false">SUMPRODUCT('FD inverse'!$A$15:$BH$15,'FD mesh'!$B$84:$BI$84,$E236:$BL236)+'FD inverse'!$A$15*$C237/Setup!$B$17+INDEX('FD inverse'!$A$15:$BH$15,1,'FD mesh'!$B$15+1)*Setup!$B$22</f>
        <v>20.9384637398153</v>
      </c>
      <c r="R237" s="0" t="n">
        <f aca="false">SUMPRODUCT('FD inverse'!$A$16:$BH$16,'FD mesh'!$B$84:$BI$84,$E236:$BL236)+'FD inverse'!$A$16*$C237/Setup!$B$17+INDEX('FD inverse'!$A$16:$BH$16,1,'FD mesh'!$B$15+1)*Setup!$B$22</f>
        <v>20.9174757465683</v>
      </c>
      <c r="S237" s="0" t="n">
        <f aca="false">SUMPRODUCT('FD inverse'!$A$17:$BH$17,'FD mesh'!$B$84:$BI$84,$E236:$BL236)+'FD inverse'!$A$17*$C237/Setup!$B$17+INDEX('FD inverse'!$A$17:$BH$17,1,'FD mesh'!$B$15+1)*Setup!$B$22</f>
        <v>20.4964524327821</v>
      </c>
      <c r="T237" s="0" t="n">
        <f aca="false">SUMPRODUCT('FD inverse'!$A$18:$BH$18,'FD mesh'!$B$84:$BI$84,$E236:$BL236)+'FD inverse'!$A$18*$C237/Setup!$B$17+INDEX('FD inverse'!$A$18:$BH$18,1,'FD mesh'!$B$15+1)*Setup!$B$22</f>
        <v>20.0828683681821</v>
      </c>
      <c r="U237" s="0" t="n">
        <f aca="false">SUMPRODUCT('FD inverse'!$A$19:$BH$19,'FD mesh'!$B$84:$BI$84,$E236:$BL236)+'FD inverse'!$A$19*$C237/Setup!$B$17+INDEX('FD inverse'!$A$19:$BH$19,1,'FD mesh'!$B$15+1)*Setup!$B$22</f>
        <v>19.6763267810381</v>
      </c>
      <c r="V237" s="0" t="n">
        <f aca="false">SUMPRODUCT('FD inverse'!$A$20:$BH$20,'FD mesh'!$B$84:$BI$84,$E236:$BL236)+'FD inverse'!$A$20*$C237/Setup!$B$17+INDEX('FD inverse'!$A$20:$BH$20,1,'FD mesh'!$B$15+1)*Setup!$B$22</f>
        <v>19.2764054384045</v>
      </c>
      <c r="W237" s="0" t="n">
        <f aca="false">SUMPRODUCT('FD inverse'!$A$21:$BH$21,'FD mesh'!$B$84:$BI$84,$E236:$BL236)+'FD inverse'!$A$21*$C237/Setup!$B$17+INDEX('FD inverse'!$A$21:$BH$21,1,'FD mesh'!$B$15+1)*Setup!$B$22</f>
        <v>18.8826591116031</v>
      </c>
      <c r="X237" s="0" t="n">
        <f aca="false">SUMPRODUCT('FD inverse'!$A$22:$BH$22,'FD mesh'!$B$84:$BI$84,$E236:$BL236)+'FD inverse'!$A$22*$C237/Setup!$B$17+INDEX('FD inverse'!$A$22:$BH$22,1,'FD mesh'!$B$15+1)*Setup!$B$22</f>
        <v>18.4946219222231</v>
      </c>
      <c r="Y237" s="0" t="n">
        <f aca="false">SUMPRODUCT('FD inverse'!$A$23:$BH$23,'FD mesh'!$B$84:$BI$84,$E236:$BL236)+'FD inverse'!$A$23*$C237/Setup!$B$17+INDEX('FD inverse'!$A$23:$BH$23,1,'FD mesh'!$B$15+1)*Setup!$B$22</f>
        <v>18.111809575857</v>
      </c>
      <c r="Z237" s="0" t="n">
        <f aca="false">SUMPRODUCT('FD inverse'!$A$24:$BH$24,'FD mesh'!$B$84:$BI$84,$E236:$BL236)+'FD inverse'!$A$24*$C237/Setup!$B$17+INDEX('FD inverse'!$A$24:$BH$24,1,'FD mesh'!$B$15+1)*Setup!$B$22</f>
        <v>17.7337214914203</v>
      </c>
      <c r="AA237" s="0" t="n">
        <f aca="false">SUMPRODUCT('FD inverse'!$A$25:$BH$25,'FD mesh'!$B$84:$BI$84,$E236:$BL236)+'FD inverse'!$A$25*$C237/Setup!$B$17+INDEX('FD inverse'!$A$25:$BH$25,1,'FD mesh'!$B$15+1)*Setup!$B$22</f>
        <v>17.3598428344491</v>
      </c>
      <c r="AB237" s="0" t="n">
        <f aca="false">SUMPRODUCT('FD inverse'!$A$26:$BH$26,'FD mesh'!$B$84:$BI$84,$E236:$BL236)+'FD inverse'!$A$26*$C237/Setup!$B$17+INDEX('FD inverse'!$A$26:$BH$26,1,'FD mesh'!$B$15+1)*Setup!$B$22</f>
        <v>16.989646463253</v>
      </c>
      <c r="AC237" s="0" t="n">
        <f aca="false">SUMPRODUCT('FD inverse'!$A$27:$BH$27,'FD mesh'!$B$84:$BI$84,$E236:$BL236)+'FD inverse'!$A$27*$C237/Setup!$B$17+INDEX('FD inverse'!$A$27:$BH$27,1,'FD mesh'!$B$15+1)*Setup!$B$22</f>
        <v>16.6225947972183</v>
      </c>
      <c r="AD237" s="0" t="n">
        <f aca="false">SUMPRODUCT('FD inverse'!$A$28:$BH$28,'FD mesh'!$B$84:$BI$84,$E236:$BL236)+'FD inverse'!$A$28*$C237/Setup!$B$17+INDEX('FD inverse'!$A$28:$BH$28,1,'FD mesh'!$B$15+1)*Setup!$B$22</f>
        <v>16.2581416169092</v>
      </c>
      <c r="AE237" s="0" t="n">
        <f aca="false">SUMPRODUCT('FD inverse'!$A$29:$BH$29,'FD mesh'!$B$84:$BI$84,$E236:$BL236)+'FD inverse'!$A$29*$C237/Setup!$B$17+INDEX('FD inverse'!$A$29:$BH$29,1,'FD mesh'!$B$15+1)*Setup!$B$22</f>
        <v>15.895733805914</v>
      </c>
      <c r="AF237" s="0" t="n">
        <f aca="false">SUMPRODUCT('FD inverse'!$A$30:$BH$30,'FD mesh'!$B$84:$BI$84,$E236:$BL236)+'FD inverse'!$A$30*$C237/Setup!$B$17+INDEX('FD inverse'!$A$30:$BH$30,1,'FD mesh'!$B$15+1)*Setup!$B$22</f>
        <v>15.5348130446285</v>
      </c>
      <c r="AG237" s="0" t="n">
        <f aca="false">SUMPRODUCT('FD inverse'!$A$31:$BH$31,'FD mesh'!$B$84:$BI$84,$E236:$BL236)+'FD inverse'!$A$31*$C237/Setup!$B$17+INDEX('FD inverse'!$A$31:$BH$31,1,'FD mesh'!$B$15+1)*Setup!$B$22</f>
        <v>15.1748174663567</v>
      </c>
      <c r="AH237" s="0" t="n">
        <f aca="false">SUMPRODUCT('FD inverse'!$A$32:$BH$32,'FD mesh'!$B$84:$BI$84,$E236:$BL236)+'FD inverse'!$A$32*$C237/Setup!$B$17+INDEX('FD inverse'!$A$32:$BH$32,1,'FD mesh'!$B$15+1)*Setup!$B$22</f>
        <v>15.1599625493616</v>
      </c>
      <c r="AI237" s="0" t="n">
        <f aca="false">SUMPRODUCT('FD inverse'!$A$33:$BH$33,'FD mesh'!$B$84:$BI$84,$E236:$BL236)+'FD inverse'!$A$33*$C237/Setup!$B$17+INDEX('FD inverse'!$A$33:$BH$33,1,'FD mesh'!$B$15+1)*Setup!$B$22</f>
        <v>15.1456879609119</v>
      </c>
      <c r="AJ237" s="0" t="n">
        <f aca="false">SUMPRODUCT('FD inverse'!$A$34:$BH$34,'FD mesh'!$B$84:$BI$84,$E236:$BL236)+'FD inverse'!$A$34*$C237/Setup!$B$17+INDEX('FD inverse'!$A$34:$BH$34,1,'FD mesh'!$B$15+1)*Setup!$B$22</f>
        <v>15.1319516423931</v>
      </c>
      <c r="AK237" s="0" t="n">
        <f aca="false">SUMPRODUCT('FD inverse'!$A$35:$BH$35,'FD mesh'!$B$84:$BI$84,$E236:$BL236)+'FD inverse'!$A$35*$C237/Setup!$B$17+INDEX('FD inverse'!$A$35:$BH$35,1,'FD mesh'!$B$15+1)*Setup!$B$22</f>
        <v>15.1187109743986</v>
      </c>
      <c r="AL237" s="0" t="n">
        <f aca="false">SUMPRODUCT('FD inverse'!$A$36:$BH$36,'FD mesh'!$B$84:$BI$84,$E236:$BL236)+'FD inverse'!$A$36*$C237/Setup!$B$17+INDEX('FD inverse'!$A$36:$BH$36,1,'FD mesh'!$B$15+1)*Setup!$B$22</f>
        <v>15.1059229095256</v>
      </c>
      <c r="AM237" s="0" t="n">
        <f aca="false">SUMPRODUCT('FD inverse'!$A$37:$BH$37,'FD mesh'!$B$84:$BI$84,$E236:$BL236)+'FD inverse'!$A$37*$C237/Setup!$B$17+INDEX('FD inverse'!$A$37:$BH$37,1,'FD mesh'!$B$15+1)*Setup!$B$22</f>
        <v>15.0935440820747</v>
      </c>
      <c r="AN237" s="0" t="n">
        <f aca="false">SUMPRODUCT('FD inverse'!$A$38:$BH$38,'FD mesh'!$B$84:$BI$84,$E236:$BL236)+'FD inverse'!$A$38*$C237/Setup!$B$17+INDEX('FD inverse'!$A$38:$BH$38,1,'FD mesh'!$B$15+1)*Setup!$B$22</f>
        <v>15.0815308968742</v>
      </c>
      <c r="AO237" s="0" t="n">
        <f aca="false">SUMPRODUCT('FD inverse'!$A$39:$BH$39,'FD mesh'!$B$84:$BI$84,$E236:$BL236)+'FD inverse'!$A$39*$C237/Setup!$B$17+INDEX('FD inverse'!$A$39:$BH$39,1,'FD mesh'!$B$15+1)*Setup!$B$22</f>
        <v>15.0698395994098</v>
      </c>
      <c r="AP237" s="0" t="n">
        <f aca="false">SUMPRODUCT('FD inverse'!$A$40:$BH$40,'FD mesh'!$B$84:$BI$84,$E236:$BL236)+'FD inverse'!$A$40*$C237/Setup!$B$17+INDEX('FD inverse'!$A$40:$BH$40,1,'FD mesh'!$B$15+1)*Setup!$B$22</f>
        <v>15.0584263294016</v>
      </c>
      <c r="AQ237" s="0" t="n">
        <f aca="false">SUMPRODUCT('FD inverse'!$A$41:$BH$41,'FD mesh'!$B$84:$BI$84,$E236:$BL236)+'FD inverse'!$A$41*$C237/Setup!$B$17+INDEX('FD inverse'!$A$41:$BH$41,1,'FD mesh'!$B$15+1)*Setup!$B$22</f>
        <v>15.047247159925</v>
      </c>
      <c r="AR237" s="0" t="n">
        <f aca="false">SUMPRODUCT('FD inverse'!$A$42:$BH$42,'FD mesh'!$B$84:$BI$84,$E236:$BL236)+'FD inverse'!$A$42*$C237/Setup!$B$17+INDEX('FD inverse'!$A$42:$BH$42,1,'FD mesh'!$B$15+1)*Setup!$B$22</f>
        <v>15.0362581241305</v>
      </c>
      <c r="AS237" s="0" t="n">
        <f aca="false">SUMPRODUCT('FD inverse'!$A$43:$BH$43,'FD mesh'!$B$84:$BI$84,$E236:$BL236)+'FD inverse'!$A$43*$C237/Setup!$B$17+INDEX('FD inverse'!$A$43:$BH$43,1,'FD mesh'!$B$15+1)*Setup!$B$22</f>
        <v>0</v>
      </c>
      <c r="AT237" s="0" t="n">
        <f aca="false">SUMPRODUCT('FD inverse'!$A$44:$BH$44,'FD mesh'!$B$84:$BI$84,$E236:$BL236)+'FD inverse'!$A$44*$C237/Setup!$B$17+INDEX('FD inverse'!$A$44:$BH$44,1,'FD mesh'!$B$15+1)*Setup!$B$22</f>
        <v>0</v>
      </c>
      <c r="AU237" s="0" t="n">
        <f aca="false">SUMPRODUCT('FD inverse'!$A$45:$BH$45,'FD mesh'!$B$84:$BI$84,$E236:$BL236)+'FD inverse'!$A$45*$C237/Setup!$B$17+INDEX('FD inverse'!$A$45:$BH$45,1,'FD mesh'!$B$15+1)*Setup!$B$22</f>
        <v>0</v>
      </c>
      <c r="AV237" s="0" t="n">
        <f aca="false">SUMPRODUCT('FD inverse'!$A$46:$BH$46,'FD mesh'!$B$84:$BI$84,$E236:$BL236)+'FD inverse'!$A$46*$C237/Setup!$B$17+INDEX('FD inverse'!$A$46:$BH$46,1,'FD mesh'!$B$15+1)*Setup!$B$22</f>
        <v>0</v>
      </c>
      <c r="AW237" s="0" t="n">
        <f aca="false">SUMPRODUCT('FD inverse'!$A$47:$BH$47,'FD mesh'!$B$84:$BI$84,$E236:$BL236)+'FD inverse'!$A$47*$C237/Setup!$B$17+INDEX('FD inverse'!$A$47:$BH$47,1,'FD mesh'!$B$15+1)*Setup!$B$22</f>
        <v>0</v>
      </c>
      <c r="AX237" s="0" t="n">
        <f aca="false">SUMPRODUCT('FD inverse'!$A$48:$BH$48,'FD mesh'!$B$84:$BI$84,$E236:$BL236)+'FD inverse'!$A$48*$C237/Setup!$B$17+INDEX('FD inverse'!$A$48:$BH$48,1,'FD mesh'!$B$15+1)*Setup!$B$22</f>
        <v>0</v>
      </c>
      <c r="AY237" s="0" t="n">
        <f aca="false">SUMPRODUCT('FD inverse'!$A$49:$BH$49,'FD mesh'!$B$84:$BI$84,$E236:$BL236)+'FD inverse'!$A$49*$C237/Setup!$B$17+INDEX('FD inverse'!$A$49:$BH$49,1,'FD mesh'!$B$15+1)*Setup!$B$22</f>
        <v>0</v>
      </c>
      <c r="AZ237" s="0" t="n">
        <f aca="false">SUMPRODUCT('FD inverse'!$A$50:$BH$50,'FD mesh'!$B$84:$BI$84,$E236:$BL236)+'FD inverse'!$A$50*$C237/Setup!$B$17+INDEX('FD inverse'!$A$50:$BH$50,1,'FD mesh'!$B$15+1)*Setup!$B$22</f>
        <v>0</v>
      </c>
      <c r="BA237" s="0" t="n">
        <f aca="false">SUMPRODUCT('FD inverse'!$A$51:$BH$51,'FD mesh'!$B$84:$BI$84,$E236:$BL236)+'FD inverse'!$A$51*$C237/Setup!$B$17+INDEX('FD inverse'!$A$51:$BH$51,1,'FD mesh'!$B$15+1)*Setup!$B$22</f>
        <v>0</v>
      </c>
      <c r="BB237" s="0" t="n">
        <f aca="false">SUMPRODUCT('FD inverse'!$A$52:$BH$52,'FD mesh'!$B$84:$BI$84,$E236:$BL236)+'FD inverse'!$A$52*$C237/Setup!$B$17+INDEX('FD inverse'!$A$52:$BH$52,1,'FD mesh'!$B$15+1)*Setup!$B$22</f>
        <v>0</v>
      </c>
      <c r="BC237" s="0" t="n">
        <f aca="false">SUMPRODUCT('FD inverse'!$A$53:$BH$53,'FD mesh'!$B$84:$BI$84,$E236:$BL236)+'FD inverse'!$A$53*$C237/Setup!$B$17+INDEX('FD inverse'!$A$53:$BH$53,1,'FD mesh'!$B$15+1)*Setup!$B$22</f>
        <v>0</v>
      </c>
      <c r="BD237" s="0" t="n">
        <f aca="false">SUMPRODUCT('FD inverse'!$A$54:$BH$54,'FD mesh'!$B$84:$BI$84,$E236:$BL236)+'FD inverse'!$A$54*$C237/Setup!$B$17+INDEX('FD inverse'!$A$54:$BH$54,1,'FD mesh'!$B$15+1)*Setup!$B$22</f>
        <v>0</v>
      </c>
      <c r="BE237" s="0" t="n">
        <f aca="false">SUMPRODUCT('FD inverse'!$A$55:$BH$55,'FD mesh'!$B$84:$BI$84,$E236:$BL236)+'FD inverse'!$A$55*$C237/Setup!$B$17+INDEX('FD inverse'!$A$55:$BH$55,1,'FD mesh'!$B$15+1)*Setup!$B$22</f>
        <v>0</v>
      </c>
      <c r="BF237" s="0" t="n">
        <f aca="false">SUMPRODUCT('FD inverse'!$A$56:$BH$56,'FD mesh'!$B$84:$BI$84,$E236:$BL236)+'FD inverse'!$A$56*$C237/Setup!$B$17+INDEX('FD inverse'!$A$56:$BH$56,1,'FD mesh'!$B$15+1)*Setup!$B$22</f>
        <v>0</v>
      </c>
      <c r="BG237" s="0" t="n">
        <f aca="false">SUMPRODUCT('FD inverse'!$A$57:$BH$57,'FD mesh'!$B$84:$BI$84,$E236:$BL236)+'FD inverse'!$A$57*$C237/Setup!$B$17+INDEX('FD inverse'!$A$57:$BH$57,1,'FD mesh'!$B$15+1)*Setup!$B$22</f>
        <v>0</v>
      </c>
      <c r="BH237" s="0" t="n">
        <f aca="false">SUMPRODUCT('FD inverse'!$A$58:$BH$58,'FD mesh'!$B$84:$BI$84,$E236:$BL236)+'FD inverse'!$A$58*$C237/Setup!$B$17+INDEX('FD inverse'!$A$58:$BH$58,1,'FD mesh'!$B$15+1)*Setup!$B$22</f>
        <v>0</v>
      </c>
      <c r="BI237" s="0" t="n">
        <f aca="false">SUMPRODUCT('FD inverse'!$A$59:$BH$59,'FD mesh'!$B$84:$BI$84,$E236:$BL236)+'FD inverse'!$A$59*$C237/Setup!$B$17+INDEX('FD inverse'!$A$59:$BH$59,1,'FD mesh'!$B$15+1)*Setup!$B$22</f>
        <v>0</v>
      </c>
      <c r="BJ237" s="0" t="n">
        <f aca="false">SUMPRODUCT('FD inverse'!$A$60:$BH$60,'FD mesh'!$B$84:$BI$84,$E236:$BL236)+'FD inverse'!$A$60*$C237/Setup!$B$17+INDEX('FD inverse'!$A$60:$BH$60,1,'FD mesh'!$B$15+1)*Setup!$B$22</f>
        <v>0</v>
      </c>
      <c r="BK237" s="0" t="n">
        <f aca="false">SUMPRODUCT('FD inverse'!$A$61:$BH$61,'FD mesh'!$B$84:$BI$84,$E236:$BL236)+'FD inverse'!$A$61*$C237/Setup!$B$17+INDEX('FD inverse'!$A$61:$BH$61,1,'FD mesh'!$B$15+1)*Setup!$B$22</f>
        <v>0</v>
      </c>
      <c r="BL237" s="0" t="n">
        <f aca="false">SUMPRODUCT('FD inverse'!$A$62:$BH$62,'FD mesh'!$B$84:$BI$84,$E236:$BL236)+'FD inverse'!$A$62*$C237/Setup!$B$17+INDEX('FD inverse'!$A$62:$BH$62,1,'FD mesh'!$B$15+1)*Setup!$B$22</f>
        <v>0</v>
      </c>
    </row>
    <row r="238" customFormat="false" ht="15" hidden="false" customHeight="false" outlineLevel="0" collapsed="false">
      <c r="A238" s="0" t="n">
        <v>233</v>
      </c>
      <c r="B238" s="0" t="n">
        <f aca="false">A238*Setup!$B$11/3600</f>
        <v>19.4166666666667</v>
      </c>
      <c r="C238" s="0" t="n">
        <f aca="false">Setup!$B$7+Setup!$B$8*COS(2*PI()*(B238-Setup!$B$9)/24)</f>
        <v>26.5036938887362</v>
      </c>
      <c r="D238" s="0" t="n">
        <f aca="false">(C238-E238)/Setup!$B$17</f>
        <v>15.9747134268801</v>
      </c>
      <c r="E238" s="0" t="n">
        <f aca="false">SUMPRODUCT('FD inverse'!$A$3:$BH$3,'FD mesh'!$B$84:$BI$84,$E237:$BL237)+'FD inverse'!$A$3*$C238/Setup!$B$17+INDEX('FD inverse'!$A$3:$BH$3,1,'FD mesh'!$B$15+1)*Setup!$B$22</f>
        <v>24.4269811432418</v>
      </c>
      <c r="F238" s="0" t="n">
        <f aca="false">SUMPRODUCT('FD inverse'!$A$4:$BH$4,'FD mesh'!$B$84:$BI$84,$E237:$BL237)+'FD inverse'!$A$4*$C238/Setup!$B$17+INDEX('FD inverse'!$A$4:$BH$4,1,'FD mesh'!$B$15+1)*Setup!$B$22</f>
        <v>23.9452638345303</v>
      </c>
      <c r="G238" s="0" t="n">
        <f aca="false">SUMPRODUCT('FD inverse'!$A$5:$BH$5,'FD mesh'!$B$84:$BI$84,$E237:$BL237)+'FD inverse'!$A$5*$C238/Setup!$B$17+INDEX('FD inverse'!$A$5:$BH$5,1,'FD mesh'!$B$15+1)*Setup!$B$22</f>
        <v>23.4547283515766</v>
      </c>
      <c r="H238" s="0" t="n">
        <f aca="false">SUMPRODUCT('FD inverse'!$A$6:$BH$6,'FD mesh'!$B$84:$BI$84,$E237:$BL237)+'FD inverse'!$A$6*$C238/Setup!$B$17+INDEX('FD inverse'!$A$6:$BH$6,1,'FD mesh'!$B$15+1)*Setup!$B$22</f>
        <v>21.79772936912</v>
      </c>
      <c r="I238" s="0" t="n">
        <f aca="false">SUMPRODUCT('FD inverse'!$A$7:$BH$7,'FD mesh'!$B$84:$BI$84,$E237:$BL237)+'FD inverse'!$A$7*$C238/Setup!$B$17+INDEX('FD inverse'!$A$7:$BH$7,1,'FD mesh'!$B$15+1)*Setup!$B$22</f>
        <v>21.6555417305503</v>
      </c>
      <c r="J238" s="0" t="n">
        <f aca="false">SUMPRODUCT('FD inverse'!$A$8:$BH$8,'FD mesh'!$B$84:$BI$84,$E237:$BL237)+'FD inverse'!$A$8*$C238/Setup!$B$17+INDEX('FD inverse'!$A$8:$BH$8,1,'FD mesh'!$B$15+1)*Setup!$B$22</f>
        <v>21.5235826018325</v>
      </c>
      <c r="K238" s="0" t="n">
        <f aca="false">SUMPRODUCT('FD inverse'!$A$9:$BH$9,'FD mesh'!$B$84:$BI$84,$E237:$BL237)+'FD inverse'!$A$9*$C238/Setup!$B$17+INDEX('FD inverse'!$A$9:$BH$9,1,'FD mesh'!$B$15+1)*Setup!$B$22</f>
        <v>21.4030138607813</v>
      </c>
      <c r="L238" s="0" t="n">
        <f aca="false">SUMPRODUCT('FD inverse'!$A$10:$BH$10,'FD mesh'!$B$84:$BI$84,$E237:$BL237)+'FD inverse'!$A$10*$C238/Setup!$B$17+INDEX('FD inverse'!$A$10:$BH$10,1,'FD mesh'!$B$15+1)*Setup!$B$22</f>
        <v>21.294837425358</v>
      </c>
      <c r="M238" s="0" t="n">
        <f aca="false">SUMPRODUCT('FD inverse'!$A$11:$BH$11,'FD mesh'!$B$84:$BI$84,$E237:$BL237)+'FD inverse'!$A$11*$C238/Setup!$B$17+INDEX('FD inverse'!$A$11:$BH$11,1,'FD mesh'!$B$15+1)*Setup!$B$22</f>
        <v>21.199902515044</v>
      </c>
      <c r="N238" s="0" t="n">
        <f aca="false">SUMPRODUCT('FD inverse'!$A$12:$BH$12,'FD mesh'!$B$84:$BI$84,$E237:$BL237)+'FD inverse'!$A$12*$C238/Setup!$B$17+INDEX('FD inverse'!$A$12:$BH$12,1,'FD mesh'!$B$15+1)*Setup!$B$22</f>
        <v>21.1189122465348</v>
      </c>
      <c r="O238" s="0" t="n">
        <f aca="false">SUMPRODUCT('FD inverse'!$A$13:$BH$13,'FD mesh'!$B$84:$BI$84,$E237:$BL237)+'FD inverse'!$A$13*$C238/Setup!$B$17+INDEX('FD inverse'!$A$13:$BH$13,1,'FD mesh'!$B$15+1)*Setup!$B$22</f>
        <v>21.0524294507661</v>
      </c>
      <c r="P238" s="0" t="n">
        <f aca="false">SUMPRODUCT('FD inverse'!$A$14:$BH$14,'FD mesh'!$B$84:$BI$84,$E237:$BL237)+'FD inverse'!$A$14*$C238/Setup!$B$17+INDEX('FD inverse'!$A$14:$BH$14,1,'FD mesh'!$B$15+1)*Setup!$B$22</f>
        <v>21.000881618003</v>
      </c>
      <c r="Q238" s="0" t="n">
        <f aca="false">SUMPRODUCT('FD inverse'!$A$15:$BH$15,'FD mesh'!$B$84:$BI$84,$E237:$BL237)+'FD inverse'!$A$15*$C238/Setup!$B$17+INDEX('FD inverse'!$A$15:$BH$15,1,'FD mesh'!$B$15+1)*Setup!$B$22</f>
        <v>20.964564896404</v>
      </c>
      <c r="R238" s="0" t="n">
        <f aca="false">SUMPRODUCT('FD inverse'!$A$16:$BH$16,'FD mesh'!$B$84:$BI$84,$E237:$BL237)+'FD inverse'!$A$16*$C238/Setup!$B$17+INDEX('FD inverse'!$A$16:$BH$16,1,'FD mesh'!$B$15+1)*Setup!$B$22</f>
        <v>20.9436470872466</v>
      </c>
      <c r="S238" s="0" t="n">
        <f aca="false">SUMPRODUCT('FD inverse'!$A$17:$BH$17,'FD mesh'!$B$84:$BI$84,$E237:$BL237)+'FD inverse'!$A$17*$C238/Setup!$B$17+INDEX('FD inverse'!$A$17:$BH$17,1,'FD mesh'!$B$15+1)*Setup!$B$22</f>
        <v>20.5214024667533</v>
      </c>
      <c r="T238" s="0" t="n">
        <f aca="false">SUMPRODUCT('FD inverse'!$A$18:$BH$18,'FD mesh'!$B$84:$BI$84,$E237:$BL237)+'FD inverse'!$A$18*$C238/Setup!$B$17+INDEX('FD inverse'!$A$18:$BH$18,1,'FD mesh'!$B$15+1)*Setup!$B$22</f>
        <v>20.1065002848286</v>
      </c>
      <c r="U238" s="0" t="n">
        <f aca="false">SUMPRODUCT('FD inverse'!$A$19:$BH$19,'FD mesh'!$B$84:$BI$84,$E237:$BL237)+'FD inverse'!$A$19*$C238/Setup!$B$17+INDEX('FD inverse'!$A$19:$BH$19,1,'FD mesh'!$B$15+1)*Setup!$B$22</f>
        <v>19.6985526383742</v>
      </c>
      <c r="V238" s="0" t="n">
        <f aca="false">SUMPRODUCT('FD inverse'!$A$20:$BH$20,'FD mesh'!$B$84:$BI$84,$E237:$BL237)+'FD inverse'!$A$20*$C238/Setup!$B$17+INDEX('FD inverse'!$A$20:$BH$20,1,'FD mesh'!$B$15+1)*Setup!$B$22</f>
        <v>19.2971457442216</v>
      </c>
      <c r="W238" s="0" t="n">
        <f aca="false">SUMPRODUCT('FD inverse'!$A$21:$BH$21,'FD mesh'!$B$84:$BI$84,$E237:$BL237)+'FD inverse'!$A$21*$C238/Setup!$B$17+INDEX('FD inverse'!$A$21:$BH$21,1,'FD mesh'!$B$15+1)*Setup!$B$22</f>
        <v>18.9018424257809</v>
      </c>
      <c r="X238" s="0" t="n">
        <f aca="false">SUMPRODUCT('FD inverse'!$A$22:$BH$22,'FD mesh'!$B$84:$BI$84,$E237:$BL237)+'FD inverse'!$A$22*$C238/Setup!$B$17+INDEX('FD inverse'!$A$22:$BH$22,1,'FD mesh'!$B$15+1)*Setup!$B$22</f>
        <v>18.5121844826553</v>
      </c>
      <c r="Y238" s="0" t="n">
        <f aca="false">SUMPRODUCT('FD inverse'!$A$23:$BH$23,'FD mesh'!$B$84:$BI$84,$E237:$BL237)+'FD inverse'!$A$23*$C238/Setup!$B$17+INDEX('FD inverse'!$A$23:$BH$23,1,'FD mesh'!$B$15+1)*Setup!$B$22</f>
        <v>18.1276949501713</v>
      </c>
      <c r="Z238" s="0" t="n">
        <f aca="false">SUMPRODUCT('FD inverse'!$A$24:$BH$24,'FD mesh'!$B$84:$BI$84,$E237:$BL237)+'FD inverse'!$A$24*$C238/Setup!$B$17+INDEX('FD inverse'!$A$24:$BH$24,1,'FD mesh'!$B$15+1)*Setup!$B$22</f>
        <v>17.747880256414</v>
      </c>
      <c r="AA238" s="0" t="n">
        <f aca="false">SUMPRODUCT('FD inverse'!$A$25:$BH$25,'FD mesh'!$B$84:$BI$84,$E237:$BL237)+'FD inverse'!$A$25*$C238/Setup!$B$17+INDEX('FD inverse'!$A$25:$BH$25,1,'FD mesh'!$B$15+1)*Setup!$B$22</f>
        <v>17.3722322849263</v>
      </c>
      <c r="AB238" s="0" t="n">
        <f aca="false">SUMPRODUCT('FD inverse'!$A$26:$BH$26,'FD mesh'!$B$84:$BI$84,$E237:$BL237)+'FD inverse'!$A$26*$C238/Setup!$B$17+INDEX('FD inverse'!$A$26:$BH$26,1,'FD mesh'!$B$15+1)*Setup!$B$22</f>
        <v>17.0002303517218</v>
      </c>
      <c r="AC238" s="0" t="n">
        <f aca="false">SUMPRODUCT('FD inverse'!$A$27:$BH$27,'FD mesh'!$B$84:$BI$84,$E237:$BL237)+'FD inverse'!$A$27*$C238/Setup!$B$17+INDEX('FD inverse'!$A$27:$BH$27,1,'FD mesh'!$B$15+1)*Setup!$B$22</f>
        <v>16.6313431056954</v>
      </c>
      <c r="AD238" s="0" t="n">
        <f aca="false">SUMPRODUCT('FD inverse'!$A$28:$BH$28,'FD mesh'!$B$84:$BI$84,$E237:$BL237)+'FD inverse'!$A$28*$C238/Setup!$B$17+INDEX('FD inverse'!$A$28:$BH$28,1,'FD mesh'!$B$15+1)*Setup!$B$22</f>
        <v>16.2650303618779</v>
      </c>
      <c r="AE238" s="0" t="n">
        <f aca="false">SUMPRODUCT('FD inverse'!$A$29:$BH$29,'FD mesh'!$B$84:$BI$84,$E237:$BL237)+'FD inverse'!$A$29*$C238/Setup!$B$17+INDEX('FD inverse'!$A$29:$BH$29,1,'FD mesh'!$B$15+1)*Setup!$B$22</f>
        <v>15.9007448772941</v>
      </c>
      <c r="AF238" s="0" t="n">
        <f aca="false">SUMPRODUCT('FD inverse'!$A$30:$BH$30,'FD mesh'!$B$84:$BI$84,$E237:$BL237)+'FD inverse'!$A$30*$C238/Setup!$B$17+INDEX('FD inverse'!$A$30:$BH$30,1,'FD mesh'!$B$15+1)*Setup!$B$22</f>
        <v>15.5379340794307</v>
      </c>
      <c r="AG238" s="0" t="n">
        <f aca="false">SUMPRODUCT('FD inverse'!$A$31:$BH$31,'FD mesh'!$B$84:$BI$84,$E237:$BL237)+'FD inverse'!$A$31*$C238/Setup!$B$17+INDEX('FD inverse'!$A$31:$BH$31,1,'FD mesh'!$B$15+1)*Setup!$B$22</f>
        <v>15.1760417575234</v>
      </c>
      <c r="AH238" s="0" t="n">
        <f aca="false">SUMPRODUCT('FD inverse'!$A$32:$BH$32,'FD mesh'!$B$84:$BI$84,$E237:$BL237)+'FD inverse'!$A$32*$C238/Setup!$B$17+INDEX('FD inverse'!$A$32:$BH$32,1,'FD mesh'!$B$15+1)*Setup!$B$22</f>
        <v>15.1611059198937</v>
      </c>
      <c r="AI238" s="0" t="n">
        <f aca="false">SUMPRODUCT('FD inverse'!$A$33:$BH$33,'FD mesh'!$B$84:$BI$84,$E237:$BL237)+'FD inverse'!$A$33*$C238/Setup!$B$17+INDEX('FD inverse'!$A$33:$BH$33,1,'FD mesh'!$B$15+1)*Setup!$B$22</f>
        <v>15.1467488827629</v>
      </c>
      <c r="AJ238" s="0" t="n">
        <f aca="false">SUMPRODUCT('FD inverse'!$A$34:$BH$34,'FD mesh'!$B$84:$BI$84,$E237:$BL237)+'FD inverse'!$A$34*$C238/Setup!$B$17+INDEX('FD inverse'!$A$34:$BH$34,1,'FD mesh'!$B$15+1)*Setup!$B$22</f>
        <v>15.1329289087094</v>
      </c>
      <c r="AK238" s="0" t="n">
        <f aca="false">SUMPRODUCT('FD inverse'!$A$35:$BH$35,'FD mesh'!$B$84:$BI$84,$E237:$BL237)+'FD inverse'!$A$35*$C238/Setup!$B$17+INDEX('FD inverse'!$A$35:$BH$35,1,'FD mesh'!$B$15+1)*Setup!$B$22</f>
        <v>15.1196036493747</v>
      </c>
      <c r="AL238" s="0" t="n">
        <f aca="false">SUMPRODUCT('FD inverse'!$A$36:$BH$36,'FD mesh'!$B$84:$BI$84,$E237:$BL237)+'FD inverse'!$A$36*$C238/Setup!$B$17+INDEX('FD inverse'!$A$36:$BH$36,1,'FD mesh'!$B$15+1)*Setup!$B$22</f>
        <v>15.106730282674</v>
      </c>
      <c r="AM238" s="0" t="n">
        <f aca="false">SUMPRODUCT('FD inverse'!$A$37:$BH$37,'FD mesh'!$B$84:$BI$84,$E237:$BL237)+'FD inverse'!$A$37*$C238/Setup!$B$17+INDEX('FD inverse'!$A$37:$BH$37,1,'FD mesh'!$B$15+1)*Setup!$B$22</f>
        <v>15.0942656268575</v>
      </c>
      <c r="AN238" s="0" t="n">
        <f aca="false">SUMPRODUCT('FD inverse'!$A$38:$BH$38,'FD mesh'!$B$84:$BI$84,$E237:$BL237)+'FD inverse'!$A$38*$C238/Setup!$B$17+INDEX('FD inverse'!$A$38:$BH$38,1,'FD mesh'!$B$15+1)*Setup!$B$22</f>
        <v>15.0821662336294</v>
      </c>
      <c r="AO238" s="0" t="n">
        <f aca="false">SUMPRODUCT('FD inverse'!$A$39:$BH$39,'FD mesh'!$B$84:$BI$84,$E237:$BL237)+'FD inverse'!$A$39*$C238/Setup!$B$17+INDEX('FD inverse'!$A$39:$BH$39,1,'FD mesh'!$B$15+1)*Setup!$B$22</f>
        <v>15.0703884625007</v>
      </c>
      <c r="AP238" s="0" t="n">
        <f aca="false">SUMPRODUCT('FD inverse'!$A$40:$BH$40,'FD mesh'!$B$84:$BI$84,$E237:$BL237)+'FD inverse'!$A$40*$C238/Setup!$B$17+INDEX('FD inverse'!$A$40:$BH$40,1,'FD mesh'!$B$15+1)*Setup!$B$22</f>
        <v>15.0588885385107</v>
      </c>
      <c r="AQ238" s="0" t="n">
        <f aca="false">SUMPRODUCT('FD inverse'!$A$41:$BH$41,'FD mesh'!$B$84:$BI$84,$E237:$BL237)+'FD inverse'!$A$41*$C238/Setup!$B$17+INDEX('FD inverse'!$A$41:$BH$41,1,'FD mesh'!$B$15+1)*Setup!$B$22</f>
        <v>15.0476225954179</v>
      </c>
      <c r="AR238" s="0" t="n">
        <f aca="false">SUMPRODUCT('FD inverse'!$A$42:$BH$42,'FD mesh'!$B$84:$BI$84,$E237:$BL237)+'FD inverse'!$A$42*$C238/Setup!$B$17+INDEX('FD inverse'!$A$42:$BH$42,1,'FD mesh'!$B$15+1)*Setup!$B$22</f>
        <v>15.0365467064191</v>
      </c>
      <c r="AS238" s="0" t="n">
        <f aca="false">SUMPRODUCT('FD inverse'!$A$43:$BH$43,'FD mesh'!$B$84:$BI$84,$E237:$BL237)+'FD inverse'!$A$43*$C238/Setup!$B$17+INDEX('FD inverse'!$A$43:$BH$43,1,'FD mesh'!$B$15+1)*Setup!$B$22</f>
        <v>0</v>
      </c>
      <c r="AT238" s="0" t="n">
        <f aca="false">SUMPRODUCT('FD inverse'!$A$44:$BH$44,'FD mesh'!$B$84:$BI$84,$E237:$BL237)+'FD inverse'!$A$44*$C238/Setup!$B$17+INDEX('FD inverse'!$A$44:$BH$44,1,'FD mesh'!$B$15+1)*Setup!$B$22</f>
        <v>0</v>
      </c>
      <c r="AU238" s="0" t="n">
        <f aca="false">SUMPRODUCT('FD inverse'!$A$45:$BH$45,'FD mesh'!$B$84:$BI$84,$E237:$BL237)+'FD inverse'!$A$45*$C238/Setup!$B$17+INDEX('FD inverse'!$A$45:$BH$45,1,'FD mesh'!$B$15+1)*Setup!$B$22</f>
        <v>0</v>
      </c>
      <c r="AV238" s="0" t="n">
        <f aca="false">SUMPRODUCT('FD inverse'!$A$46:$BH$46,'FD mesh'!$B$84:$BI$84,$E237:$BL237)+'FD inverse'!$A$46*$C238/Setup!$B$17+INDEX('FD inverse'!$A$46:$BH$46,1,'FD mesh'!$B$15+1)*Setup!$B$22</f>
        <v>0</v>
      </c>
      <c r="AW238" s="0" t="n">
        <f aca="false">SUMPRODUCT('FD inverse'!$A$47:$BH$47,'FD mesh'!$B$84:$BI$84,$E237:$BL237)+'FD inverse'!$A$47*$C238/Setup!$B$17+INDEX('FD inverse'!$A$47:$BH$47,1,'FD mesh'!$B$15+1)*Setup!$B$22</f>
        <v>0</v>
      </c>
      <c r="AX238" s="0" t="n">
        <f aca="false">SUMPRODUCT('FD inverse'!$A$48:$BH$48,'FD mesh'!$B$84:$BI$84,$E237:$BL237)+'FD inverse'!$A$48*$C238/Setup!$B$17+INDEX('FD inverse'!$A$48:$BH$48,1,'FD mesh'!$B$15+1)*Setup!$B$22</f>
        <v>0</v>
      </c>
      <c r="AY238" s="0" t="n">
        <f aca="false">SUMPRODUCT('FD inverse'!$A$49:$BH$49,'FD mesh'!$B$84:$BI$84,$E237:$BL237)+'FD inverse'!$A$49*$C238/Setup!$B$17+INDEX('FD inverse'!$A$49:$BH$49,1,'FD mesh'!$B$15+1)*Setup!$B$22</f>
        <v>0</v>
      </c>
      <c r="AZ238" s="0" t="n">
        <f aca="false">SUMPRODUCT('FD inverse'!$A$50:$BH$50,'FD mesh'!$B$84:$BI$84,$E237:$BL237)+'FD inverse'!$A$50*$C238/Setup!$B$17+INDEX('FD inverse'!$A$50:$BH$50,1,'FD mesh'!$B$15+1)*Setup!$B$22</f>
        <v>0</v>
      </c>
      <c r="BA238" s="0" t="n">
        <f aca="false">SUMPRODUCT('FD inverse'!$A$51:$BH$51,'FD mesh'!$B$84:$BI$84,$E237:$BL237)+'FD inverse'!$A$51*$C238/Setup!$B$17+INDEX('FD inverse'!$A$51:$BH$51,1,'FD mesh'!$B$15+1)*Setup!$B$22</f>
        <v>0</v>
      </c>
      <c r="BB238" s="0" t="n">
        <f aca="false">SUMPRODUCT('FD inverse'!$A$52:$BH$52,'FD mesh'!$B$84:$BI$84,$E237:$BL237)+'FD inverse'!$A$52*$C238/Setup!$B$17+INDEX('FD inverse'!$A$52:$BH$52,1,'FD mesh'!$B$15+1)*Setup!$B$22</f>
        <v>0</v>
      </c>
      <c r="BC238" s="0" t="n">
        <f aca="false">SUMPRODUCT('FD inverse'!$A$53:$BH$53,'FD mesh'!$B$84:$BI$84,$E237:$BL237)+'FD inverse'!$A$53*$C238/Setup!$B$17+INDEX('FD inverse'!$A$53:$BH$53,1,'FD mesh'!$B$15+1)*Setup!$B$22</f>
        <v>0</v>
      </c>
      <c r="BD238" s="0" t="n">
        <f aca="false">SUMPRODUCT('FD inverse'!$A$54:$BH$54,'FD mesh'!$B$84:$BI$84,$E237:$BL237)+'FD inverse'!$A$54*$C238/Setup!$B$17+INDEX('FD inverse'!$A$54:$BH$54,1,'FD mesh'!$B$15+1)*Setup!$B$22</f>
        <v>0</v>
      </c>
      <c r="BE238" s="0" t="n">
        <f aca="false">SUMPRODUCT('FD inverse'!$A$55:$BH$55,'FD mesh'!$B$84:$BI$84,$E237:$BL237)+'FD inverse'!$A$55*$C238/Setup!$B$17+INDEX('FD inverse'!$A$55:$BH$55,1,'FD mesh'!$B$15+1)*Setup!$B$22</f>
        <v>0</v>
      </c>
      <c r="BF238" s="0" t="n">
        <f aca="false">SUMPRODUCT('FD inverse'!$A$56:$BH$56,'FD mesh'!$B$84:$BI$84,$E237:$BL237)+'FD inverse'!$A$56*$C238/Setup!$B$17+INDEX('FD inverse'!$A$56:$BH$56,1,'FD mesh'!$B$15+1)*Setup!$B$22</f>
        <v>0</v>
      </c>
      <c r="BG238" s="0" t="n">
        <f aca="false">SUMPRODUCT('FD inverse'!$A$57:$BH$57,'FD mesh'!$B$84:$BI$84,$E237:$BL237)+'FD inverse'!$A$57*$C238/Setup!$B$17+INDEX('FD inverse'!$A$57:$BH$57,1,'FD mesh'!$B$15+1)*Setup!$B$22</f>
        <v>0</v>
      </c>
      <c r="BH238" s="0" t="n">
        <f aca="false">SUMPRODUCT('FD inverse'!$A$58:$BH$58,'FD mesh'!$B$84:$BI$84,$E237:$BL237)+'FD inverse'!$A$58*$C238/Setup!$B$17+INDEX('FD inverse'!$A$58:$BH$58,1,'FD mesh'!$B$15+1)*Setup!$B$22</f>
        <v>0</v>
      </c>
      <c r="BI238" s="0" t="n">
        <f aca="false">SUMPRODUCT('FD inverse'!$A$59:$BH$59,'FD mesh'!$B$84:$BI$84,$E237:$BL237)+'FD inverse'!$A$59*$C238/Setup!$B$17+INDEX('FD inverse'!$A$59:$BH$59,1,'FD mesh'!$B$15+1)*Setup!$B$22</f>
        <v>0</v>
      </c>
      <c r="BJ238" s="0" t="n">
        <f aca="false">SUMPRODUCT('FD inverse'!$A$60:$BH$60,'FD mesh'!$B$84:$BI$84,$E237:$BL237)+'FD inverse'!$A$60*$C238/Setup!$B$17+INDEX('FD inverse'!$A$60:$BH$60,1,'FD mesh'!$B$15+1)*Setup!$B$22</f>
        <v>0</v>
      </c>
      <c r="BK238" s="0" t="n">
        <f aca="false">SUMPRODUCT('FD inverse'!$A$61:$BH$61,'FD mesh'!$B$84:$BI$84,$E237:$BL237)+'FD inverse'!$A$61*$C238/Setup!$B$17+INDEX('FD inverse'!$A$61:$BH$61,1,'FD mesh'!$B$15+1)*Setup!$B$22</f>
        <v>0</v>
      </c>
      <c r="BL238" s="0" t="n">
        <f aca="false">SUMPRODUCT('FD inverse'!$A$62:$BH$62,'FD mesh'!$B$84:$BI$84,$E237:$BL237)+'FD inverse'!$A$62*$C238/Setup!$B$17+INDEX('FD inverse'!$A$62:$BH$62,1,'FD mesh'!$B$15+1)*Setup!$B$22</f>
        <v>0</v>
      </c>
    </row>
    <row r="239" customFormat="false" ht="15" hidden="false" customHeight="false" outlineLevel="0" collapsed="false">
      <c r="A239" s="0" t="n">
        <v>234</v>
      </c>
      <c r="B239" s="0" t="n">
        <f aca="false">A239*Setup!$B$11/3600</f>
        <v>19.5</v>
      </c>
      <c r="C239" s="0" t="n">
        <f aca="false">Setup!$B$7+Setup!$B$8*COS(2*PI()*(B239-Setup!$B$9)/24)</f>
        <v>26.4350457160349</v>
      </c>
      <c r="D239" s="0" t="n">
        <f aca="false">(C239-E239)/Setup!$B$17</f>
        <v>15.6762091086072</v>
      </c>
      <c r="E239" s="0" t="n">
        <f aca="false">SUMPRODUCT('FD inverse'!$A$3:$BH$3,'FD mesh'!$B$84:$BI$84,$E238:$BL238)+'FD inverse'!$A$3*$C239/Setup!$B$17+INDEX('FD inverse'!$A$3:$BH$3,1,'FD mesh'!$B$15+1)*Setup!$B$22</f>
        <v>24.397138531916</v>
      </c>
      <c r="F239" s="0" t="n">
        <f aca="false">SUMPRODUCT('FD inverse'!$A$4:$BH$4,'FD mesh'!$B$84:$BI$84,$E238:$BL238)+'FD inverse'!$A$4*$C239/Setup!$B$17+INDEX('FD inverse'!$A$4:$BH$4,1,'FD mesh'!$B$15+1)*Setup!$B$22</f>
        <v>23.9241084282594</v>
      </c>
      <c r="G239" s="0" t="n">
        <f aca="false">SUMPRODUCT('FD inverse'!$A$5:$BH$5,'FD mesh'!$B$84:$BI$84,$E238:$BL238)+'FD inverse'!$A$5*$C239/Setup!$B$17+INDEX('FD inverse'!$A$5:$BH$5,1,'FD mesh'!$B$15+1)*Setup!$B$22</f>
        <v>23.4418962906312</v>
      </c>
      <c r="H239" s="0" t="n">
        <f aca="false">SUMPRODUCT('FD inverse'!$A$6:$BH$6,'FD mesh'!$B$84:$BI$84,$E238:$BL238)+'FD inverse'!$A$6*$C239/Setup!$B$17+INDEX('FD inverse'!$A$6:$BH$6,1,'FD mesh'!$B$15+1)*Setup!$B$22</f>
        <v>21.8123067970944</v>
      </c>
      <c r="I239" s="0" t="n">
        <f aca="false">SUMPRODUCT('FD inverse'!$A$7:$BH$7,'FD mesh'!$B$84:$BI$84,$E238:$BL238)+'FD inverse'!$A$7*$C239/Setup!$B$17+INDEX('FD inverse'!$A$7:$BH$7,1,'FD mesh'!$B$15+1)*Setup!$B$22</f>
        <v>21.6723954637355</v>
      </c>
      <c r="J239" s="0" t="n">
        <f aca="false">SUMPRODUCT('FD inverse'!$A$8:$BH$8,'FD mesh'!$B$84:$BI$84,$E238:$BL238)+'FD inverse'!$A$8*$C239/Setup!$B$17+INDEX('FD inverse'!$A$8:$BH$8,1,'FD mesh'!$B$15+1)*Setup!$B$22</f>
        <v>21.5424273357956</v>
      </c>
      <c r="K239" s="0" t="n">
        <f aca="false">SUMPRODUCT('FD inverse'!$A$9:$BH$9,'FD mesh'!$B$84:$BI$84,$E238:$BL238)+'FD inverse'!$A$9*$C239/Setup!$B$17+INDEX('FD inverse'!$A$9:$BH$9,1,'FD mesh'!$B$15+1)*Setup!$B$22</f>
        <v>21.4235770450021</v>
      </c>
      <c r="L239" s="0" t="n">
        <f aca="false">SUMPRODUCT('FD inverse'!$A$10:$BH$10,'FD mesh'!$B$84:$BI$84,$E238:$BL238)+'FD inverse'!$A$10*$C239/Setup!$B$17+INDEX('FD inverse'!$A$10:$BH$10,1,'FD mesh'!$B$15+1)*Setup!$B$22</f>
        <v>21.3168584263153</v>
      </c>
      <c r="M239" s="0" t="n">
        <f aca="false">SUMPRODUCT('FD inverse'!$A$11:$BH$11,'FD mesh'!$B$84:$BI$84,$E238:$BL238)+'FD inverse'!$A$11*$C239/Setup!$B$17+INDEX('FD inverse'!$A$11:$BH$11,1,'FD mesh'!$B$15+1)*Setup!$B$22</f>
        <v>21.2231315486062</v>
      </c>
      <c r="N239" s="0" t="n">
        <f aca="false">SUMPRODUCT('FD inverse'!$A$12:$BH$12,'FD mesh'!$B$84:$BI$84,$E238:$BL238)+'FD inverse'!$A$12*$C239/Setup!$B$17+INDEX('FD inverse'!$A$12:$BH$12,1,'FD mesh'!$B$15+1)*Setup!$B$22</f>
        <v>21.1431091154767</v>
      </c>
      <c r="O239" s="0" t="n">
        <f aca="false">SUMPRODUCT('FD inverse'!$A$13:$BH$13,'FD mesh'!$B$84:$BI$84,$E238:$BL238)+'FD inverse'!$A$13*$C239/Setup!$B$17+INDEX('FD inverse'!$A$13:$BH$13,1,'FD mesh'!$B$15+1)*Setup!$B$22</f>
        <v>21.0773621212509</v>
      </c>
      <c r="P239" s="0" t="n">
        <f aca="false">SUMPRODUCT('FD inverse'!$A$14:$BH$14,'FD mesh'!$B$84:$BI$84,$E238:$BL238)+'FD inverse'!$A$14*$C239/Setup!$B$17+INDEX('FD inverse'!$A$14:$BH$14,1,'FD mesh'!$B$15+1)*Setup!$B$22</f>
        <v>21.0263246671341</v>
      </c>
      <c r="Q239" s="0" t="n">
        <f aca="false">SUMPRODUCT('FD inverse'!$A$15:$BH$15,'FD mesh'!$B$84:$BI$84,$E238:$BL238)+'FD inverse'!$A$15*$C239/Setup!$B$17+INDEX('FD inverse'!$A$15:$BH$15,1,'FD mesh'!$B$15+1)*Setup!$B$22</f>
        <v>20.9902978614722</v>
      </c>
      <c r="R239" s="0" t="n">
        <f aca="false">SUMPRODUCT('FD inverse'!$A$16:$BH$16,'FD mesh'!$B$84:$BI$84,$E238:$BL238)+'FD inverse'!$A$16*$C239/Setup!$B$17+INDEX('FD inverse'!$A$16:$BH$16,1,'FD mesh'!$B$15+1)*Setup!$B$22</f>
        <v>20.969452746116</v>
      </c>
      <c r="S239" s="0" t="n">
        <f aca="false">SUMPRODUCT('FD inverse'!$A$17:$BH$17,'FD mesh'!$B$84:$BI$84,$E238:$BL238)+'FD inverse'!$A$17*$C239/Setup!$B$17+INDEX('FD inverse'!$A$17:$BH$17,1,'FD mesh'!$B$15+1)*Setup!$B$22</f>
        <v>20.5460186055589</v>
      </c>
      <c r="T239" s="0" t="n">
        <f aca="false">SUMPRODUCT('FD inverse'!$A$18:$BH$18,'FD mesh'!$B$84:$BI$84,$E238:$BL238)+'FD inverse'!$A$18*$C239/Setup!$B$17+INDEX('FD inverse'!$A$18:$BH$18,1,'FD mesh'!$B$15+1)*Setup!$B$22</f>
        <v>20.1298286429931</v>
      </c>
      <c r="U239" s="0" t="n">
        <f aca="false">SUMPRODUCT('FD inverse'!$A$19:$BH$19,'FD mesh'!$B$84:$BI$84,$E238:$BL238)+'FD inverse'!$A$19*$C239/Setup!$B$17+INDEX('FD inverse'!$A$19:$BH$19,1,'FD mesh'!$B$15+1)*Setup!$B$22</f>
        <v>19.7205038829729</v>
      </c>
      <c r="V239" s="0" t="n">
        <f aca="false">SUMPRODUCT('FD inverse'!$A$20:$BH$20,'FD mesh'!$B$84:$BI$84,$E238:$BL238)+'FD inverse'!$A$20*$C239/Setup!$B$17+INDEX('FD inverse'!$A$20:$BH$20,1,'FD mesh'!$B$15+1)*Setup!$B$22</f>
        <v>19.3176390606489</v>
      </c>
      <c r="W239" s="0" t="n">
        <f aca="false">SUMPRODUCT('FD inverse'!$A$21:$BH$21,'FD mesh'!$B$84:$BI$84,$E238:$BL238)+'FD inverse'!$A$21*$C239/Setup!$B$17+INDEX('FD inverse'!$A$21:$BH$21,1,'FD mesh'!$B$15+1)*Setup!$B$22</f>
        <v>18.9208051285877</v>
      </c>
      <c r="X239" s="0" t="n">
        <f aca="false">SUMPRODUCT('FD inverse'!$A$22:$BH$22,'FD mesh'!$B$84:$BI$84,$E238:$BL238)+'FD inverse'!$A$22*$C239/Setup!$B$17+INDEX('FD inverse'!$A$22:$BH$22,1,'FD mesh'!$B$15+1)*Setup!$B$22</f>
        <v>18.5295516490669</v>
      </c>
      <c r="Y239" s="0" t="n">
        <f aca="false">SUMPRODUCT('FD inverse'!$A$23:$BH$23,'FD mesh'!$B$84:$BI$84,$E238:$BL238)+'FD inverse'!$A$23*$C239/Setup!$B$17+INDEX('FD inverse'!$A$23:$BH$23,1,'FD mesh'!$B$15+1)*Setup!$B$22</f>
        <v>18.1434090785186</v>
      </c>
      <c r="Z239" s="0" t="n">
        <f aca="false">SUMPRODUCT('FD inverse'!$A$24:$BH$24,'FD mesh'!$B$84:$BI$84,$E238:$BL238)+'FD inverse'!$A$24*$C239/Setup!$B$17+INDEX('FD inverse'!$A$24:$BH$24,1,'FD mesh'!$B$15+1)*Setup!$B$22</f>
        <v>17.7618909514555</v>
      </c>
      <c r="AA239" s="0" t="n">
        <f aca="false">SUMPRODUCT('FD inverse'!$A$25:$BH$25,'FD mesh'!$B$84:$BI$84,$E238:$BL238)+'FD inverse'!$A$25*$C239/Setup!$B$17+INDEX('FD inverse'!$A$25:$BH$25,1,'FD mesh'!$B$15+1)*Setup!$B$22</f>
        <v>17.3844959717902</v>
      </c>
      <c r="AB239" s="0" t="n">
        <f aca="false">SUMPRODUCT('FD inverse'!$A$26:$BH$26,'FD mesh'!$B$84:$BI$84,$E238:$BL238)+'FD inverse'!$A$26*$C239/Setup!$B$17+INDEX('FD inverse'!$A$26:$BH$26,1,'FD mesh'!$B$15+1)*Setup!$B$22</f>
        <v>17.0107100199735</v>
      </c>
      <c r="AC239" s="0" t="n">
        <f aca="false">SUMPRODUCT('FD inverse'!$A$27:$BH$27,'FD mesh'!$B$84:$BI$84,$E238:$BL238)+'FD inverse'!$A$27*$C239/Setup!$B$17+INDEX('FD inverse'!$A$27:$BH$27,1,'FD mesh'!$B$15+1)*Setup!$B$22</f>
        <v>16.6400080848137</v>
      </c>
      <c r="AD239" s="0" t="n">
        <f aca="false">SUMPRODUCT('FD inverse'!$A$28:$BH$28,'FD mesh'!$B$84:$BI$84,$E238:$BL238)+'FD inverse'!$A$28*$C239/Setup!$B$17+INDEX('FD inverse'!$A$28:$BH$28,1,'FD mesh'!$B$15+1)*Setup!$B$22</f>
        <v>16.271856129223</v>
      </c>
      <c r="AE239" s="0" t="n">
        <f aca="false">SUMPRODUCT('FD inverse'!$A$29:$BH$29,'FD mesh'!$B$84:$BI$84,$E238:$BL238)+'FD inverse'!$A$29*$C239/Setup!$B$17+INDEX('FD inverse'!$A$29:$BH$29,1,'FD mesh'!$B$15+1)*Setup!$B$22</f>
        <v>15.9057128994511</v>
      </c>
      <c r="AF239" s="0" t="n">
        <f aca="false">SUMPRODUCT('FD inverse'!$A$30:$BH$30,'FD mesh'!$B$84:$BI$84,$E238:$BL238)+'FD inverse'!$A$30*$C239/Setup!$B$17+INDEX('FD inverse'!$A$30:$BH$30,1,'FD mesh'!$B$15+1)*Setup!$B$22</f>
        <v>15.5410316876282</v>
      </c>
      <c r="AG239" s="0" t="n">
        <f aca="false">SUMPRODUCT('FD inverse'!$A$31:$BH$31,'FD mesh'!$B$84:$BI$84,$E238:$BL238)+'FD inverse'!$A$31*$C239/Setup!$B$17+INDEX('FD inverse'!$A$31:$BH$31,1,'FD mesh'!$B$15+1)*Setup!$B$22</f>
        <v>15.1772620576463</v>
      </c>
      <c r="AH239" s="0" t="n">
        <f aca="false">SUMPRODUCT('FD inverse'!$A$32:$BH$32,'FD mesh'!$B$84:$BI$84,$E238:$BL238)+'FD inverse'!$A$32*$C239/Setup!$B$17+INDEX('FD inverse'!$A$32:$BH$32,1,'FD mesh'!$B$15+1)*Setup!$B$22</f>
        <v>15.1622460588774</v>
      </c>
      <c r="AI239" s="0" t="n">
        <f aca="false">SUMPRODUCT('FD inverse'!$A$33:$BH$33,'FD mesh'!$B$84:$BI$84,$E238:$BL238)+'FD inverse'!$A$33*$C239/Setup!$B$17+INDEX('FD inverse'!$A$33:$BH$33,1,'FD mesh'!$B$15+1)*Setup!$B$22</f>
        <v>15.1478072247231</v>
      </c>
      <c r="AJ239" s="0" t="n">
        <f aca="false">SUMPRODUCT('FD inverse'!$A$34:$BH$34,'FD mesh'!$B$84:$BI$84,$E238:$BL238)+'FD inverse'!$A$34*$C239/Setup!$B$17+INDEX('FD inverse'!$A$34:$BH$34,1,'FD mesh'!$B$15+1)*Setup!$B$22</f>
        <v>15.133904147646</v>
      </c>
      <c r="AK239" s="0" t="n">
        <f aca="false">SUMPRODUCT('FD inverse'!$A$35:$BH$35,'FD mesh'!$B$84:$BI$84,$E238:$BL238)+'FD inverse'!$A$35*$C239/Setup!$B$17+INDEX('FD inverse'!$A$35:$BH$35,1,'FD mesh'!$B$15+1)*Setup!$B$22</f>
        <v>15.1204947589815</v>
      </c>
      <c r="AL239" s="0" t="n">
        <f aca="false">SUMPRODUCT('FD inverse'!$A$36:$BH$36,'FD mesh'!$B$84:$BI$84,$E238:$BL238)+'FD inverse'!$A$36*$C239/Setup!$B$17+INDEX('FD inverse'!$A$36:$BH$36,1,'FD mesh'!$B$15+1)*Setup!$B$22</f>
        <v>15.1075364705251</v>
      </c>
      <c r="AM239" s="0" t="n">
        <f aca="false">SUMPRODUCT('FD inverse'!$A$37:$BH$37,'FD mesh'!$B$84:$BI$84,$E238:$BL238)+'FD inverse'!$A$37*$C239/Setup!$B$17+INDEX('FD inverse'!$A$37:$BH$37,1,'FD mesh'!$B$15+1)*Setup!$B$22</f>
        <v>15.0949862929281</v>
      </c>
      <c r="AN239" s="0" t="n">
        <f aca="false">SUMPRODUCT('FD inverse'!$A$38:$BH$38,'FD mesh'!$B$84:$BI$84,$E238:$BL238)+'FD inverse'!$A$38*$C239/Setup!$B$17+INDEX('FD inverse'!$A$38:$BH$38,1,'FD mesh'!$B$15+1)*Setup!$B$22</f>
        <v>15.0828009330952</v>
      </c>
      <c r="AO239" s="0" t="n">
        <f aca="false">SUMPRODUCT('FD inverse'!$A$39:$BH$39,'FD mesh'!$B$84:$BI$84,$E238:$BL238)+'FD inverse'!$A$39*$C239/Setup!$B$17+INDEX('FD inverse'!$A$39:$BH$39,1,'FD mesh'!$B$15+1)*Setup!$B$22</f>
        <v>15.070936872751</v>
      </c>
      <c r="AP239" s="0" t="n">
        <f aca="false">SUMPRODUCT('FD inverse'!$A$40:$BH$40,'FD mesh'!$B$84:$BI$84,$E238:$BL238)+'FD inverse'!$A$40*$C239/Setup!$B$17+INDEX('FD inverse'!$A$40:$BH$40,1,'FD mesh'!$B$15+1)*Setup!$B$22</f>
        <v>15.0593504303072</v>
      </c>
      <c r="AQ239" s="0" t="n">
        <f aca="false">SUMPRODUCT('FD inverse'!$A$41:$BH$41,'FD mesh'!$B$84:$BI$84,$E238:$BL238)+'FD inverse'!$A$41*$C239/Setup!$B$17+INDEX('FD inverse'!$A$41:$BH$41,1,'FD mesh'!$B$15+1)*Setup!$B$22</f>
        <v>15.0479978081297</v>
      </c>
      <c r="AR239" s="0" t="n">
        <f aca="false">SUMPRODUCT('FD inverse'!$A$42:$BH$42,'FD mesh'!$B$84:$BI$84,$E238:$BL238)+'FD inverse'!$A$42*$C239/Setup!$B$17+INDEX('FD inverse'!$A$42:$BH$42,1,'FD mesh'!$B$15+1)*Setup!$B$22</f>
        <v>15.0368351272693</v>
      </c>
      <c r="AS239" s="0" t="n">
        <f aca="false">SUMPRODUCT('FD inverse'!$A$43:$BH$43,'FD mesh'!$B$84:$BI$84,$E238:$BL238)+'FD inverse'!$A$43*$C239/Setup!$B$17+INDEX('FD inverse'!$A$43:$BH$43,1,'FD mesh'!$B$15+1)*Setup!$B$22</f>
        <v>0</v>
      </c>
      <c r="AT239" s="0" t="n">
        <f aca="false">SUMPRODUCT('FD inverse'!$A$44:$BH$44,'FD mesh'!$B$84:$BI$84,$E238:$BL238)+'FD inverse'!$A$44*$C239/Setup!$B$17+INDEX('FD inverse'!$A$44:$BH$44,1,'FD mesh'!$B$15+1)*Setup!$B$22</f>
        <v>0</v>
      </c>
      <c r="AU239" s="0" t="n">
        <f aca="false">SUMPRODUCT('FD inverse'!$A$45:$BH$45,'FD mesh'!$B$84:$BI$84,$E238:$BL238)+'FD inverse'!$A$45*$C239/Setup!$B$17+INDEX('FD inverse'!$A$45:$BH$45,1,'FD mesh'!$B$15+1)*Setup!$B$22</f>
        <v>0</v>
      </c>
      <c r="AV239" s="0" t="n">
        <f aca="false">SUMPRODUCT('FD inverse'!$A$46:$BH$46,'FD mesh'!$B$84:$BI$84,$E238:$BL238)+'FD inverse'!$A$46*$C239/Setup!$B$17+INDEX('FD inverse'!$A$46:$BH$46,1,'FD mesh'!$B$15+1)*Setup!$B$22</f>
        <v>0</v>
      </c>
      <c r="AW239" s="0" t="n">
        <f aca="false">SUMPRODUCT('FD inverse'!$A$47:$BH$47,'FD mesh'!$B$84:$BI$84,$E238:$BL238)+'FD inverse'!$A$47*$C239/Setup!$B$17+INDEX('FD inverse'!$A$47:$BH$47,1,'FD mesh'!$B$15+1)*Setup!$B$22</f>
        <v>0</v>
      </c>
      <c r="AX239" s="0" t="n">
        <f aca="false">SUMPRODUCT('FD inverse'!$A$48:$BH$48,'FD mesh'!$B$84:$BI$84,$E238:$BL238)+'FD inverse'!$A$48*$C239/Setup!$B$17+INDEX('FD inverse'!$A$48:$BH$48,1,'FD mesh'!$B$15+1)*Setup!$B$22</f>
        <v>0</v>
      </c>
      <c r="AY239" s="0" t="n">
        <f aca="false">SUMPRODUCT('FD inverse'!$A$49:$BH$49,'FD mesh'!$B$84:$BI$84,$E238:$BL238)+'FD inverse'!$A$49*$C239/Setup!$B$17+INDEX('FD inverse'!$A$49:$BH$49,1,'FD mesh'!$B$15+1)*Setup!$B$22</f>
        <v>0</v>
      </c>
      <c r="AZ239" s="0" t="n">
        <f aca="false">SUMPRODUCT('FD inverse'!$A$50:$BH$50,'FD mesh'!$B$84:$BI$84,$E238:$BL238)+'FD inverse'!$A$50*$C239/Setup!$B$17+INDEX('FD inverse'!$A$50:$BH$50,1,'FD mesh'!$B$15+1)*Setup!$B$22</f>
        <v>0</v>
      </c>
      <c r="BA239" s="0" t="n">
        <f aca="false">SUMPRODUCT('FD inverse'!$A$51:$BH$51,'FD mesh'!$B$84:$BI$84,$E238:$BL238)+'FD inverse'!$A$51*$C239/Setup!$B$17+INDEX('FD inverse'!$A$51:$BH$51,1,'FD mesh'!$B$15+1)*Setup!$B$22</f>
        <v>0</v>
      </c>
      <c r="BB239" s="0" t="n">
        <f aca="false">SUMPRODUCT('FD inverse'!$A$52:$BH$52,'FD mesh'!$B$84:$BI$84,$E238:$BL238)+'FD inverse'!$A$52*$C239/Setup!$B$17+INDEX('FD inverse'!$A$52:$BH$52,1,'FD mesh'!$B$15+1)*Setup!$B$22</f>
        <v>0</v>
      </c>
      <c r="BC239" s="0" t="n">
        <f aca="false">SUMPRODUCT('FD inverse'!$A$53:$BH$53,'FD mesh'!$B$84:$BI$84,$E238:$BL238)+'FD inverse'!$A$53*$C239/Setup!$B$17+INDEX('FD inverse'!$A$53:$BH$53,1,'FD mesh'!$B$15+1)*Setup!$B$22</f>
        <v>0</v>
      </c>
      <c r="BD239" s="0" t="n">
        <f aca="false">SUMPRODUCT('FD inverse'!$A$54:$BH$54,'FD mesh'!$B$84:$BI$84,$E238:$BL238)+'FD inverse'!$A$54*$C239/Setup!$B$17+INDEX('FD inverse'!$A$54:$BH$54,1,'FD mesh'!$B$15+1)*Setup!$B$22</f>
        <v>0</v>
      </c>
      <c r="BE239" s="0" t="n">
        <f aca="false">SUMPRODUCT('FD inverse'!$A$55:$BH$55,'FD mesh'!$B$84:$BI$84,$E238:$BL238)+'FD inverse'!$A$55*$C239/Setup!$B$17+INDEX('FD inverse'!$A$55:$BH$55,1,'FD mesh'!$B$15+1)*Setup!$B$22</f>
        <v>0</v>
      </c>
      <c r="BF239" s="0" t="n">
        <f aca="false">SUMPRODUCT('FD inverse'!$A$56:$BH$56,'FD mesh'!$B$84:$BI$84,$E238:$BL238)+'FD inverse'!$A$56*$C239/Setup!$B$17+INDEX('FD inverse'!$A$56:$BH$56,1,'FD mesh'!$B$15+1)*Setup!$B$22</f>
        <v>0</v>
      </c>
      <c r="BG239" s="0" t="n">
        <f aca="false">SUMPRODUCT('FD inverse'!$A$57:$BH$57,'FD mesh'!$B$84:$BI$84,$E238:$BL238)+'FD inverse'!$A$57*$C239/Setup!$B$17+INDEX('FD inverse'!$A$57:$BH$57,1,'FD mesh'!$B$15+1)*Setup!$B$22</f>
        <v>0</v>
      </c>
      <c r="BH239" s="0" t="n">
        <f aca="false">SUMPRODUCT('FD inverse'!$A$58:$BH$58,'FD mesh'!$B$84:$BI$84,$E238:$BL238)+'FD inverse'!$A$58*$C239/Setup!$B$17+INDEX('FD inverse'!$A$58:$BH$58,1,'FD mesh'!$B$15+1)*Setup!$B$22</f>
        <v>0</v>
      </c>
      <c r="BI239" s="0" t="n">
        <f aca="false">SUMPRODUCT('FD inverse'!$A$59:$BH$59,'FD mesh'!$B$84:$BI$84,$E238:$BL238)+'FD inverse'!$A$59*$C239/Setup!$B$17+INDEX('FD inverse'!$A$59:$BH$59,1,'FD mesh'!$B$15+1)*Setup!$B$22</f>
        <v>0</v>
      </c>
      <c r="BJ239" s="0" t="n">
        <f aca="false">SUMPRODUCT('FD inverse'!$A$60:$BH$60,'FD mesh'!$B$84:$BI$84,$E238:$BL238)+'FD inverse'!$A$60*$C239/Setup!$B$17+INDEX('FD inverse'!$A$60:$BH$60,1,'FD mesh'!$B$15+1)*Setup!$B$22</f>
        <v>0</v>
      </c>
      <c r="BK239" s="0" t="n">
        <f aca="false">SUMPRODUCT('FD inverse'!$A$61:$BH$61,'FD mesh'!$B$84:$BI$84,$E238:$BL238)+'FD inverse'!$A$61*$C239/Setup!$B$17+INDEX('FD inverse'!$A$61:$BH$61,1,'FD mesh'!$B$15+1)*Setup!$B$22</f>
        <v>0</v>
      </c>
      <c r="BL239" s="0" t="n">
        <f aca="false">SUMPRODUCT('FD inverse'!$A$62:$BH$62,'FD mesh'!$B$84:$BI$84,$E238:$BL238)+'FD inverse'!$A$62*$C239/Setup!$B$17+INDEX('FD inverse'!$A$62:$BH$62,1,'FD mesh'!$B$15+1)*Setup!$B$22</f>
        <v>0</v>
      </c>
    </row>
    <row r="240" customFormat="false" ht="15" hidden="false" customHeight="false" outlineLevel="0" collapsed="false">
      <c r="A240" s="0" t="n">
        <v>235</v>
      </c>
      <c r="B240" s="0" t="n">
        <f aca="false">A240*Setup!$B$11/3600</f>
        <v>19.5833333333333</v>
      </c>
      <c r="C240" s="0" t="n">
        <f aca="false">Setup!$B$7+Setup!$B$8*COS(2*PI()*(B240-Setup!$B$9)/24)</f>
        <v>26.3652385934543</v>
      </c>
      <c r="D240" s="0" t="n">
        <f aca="false">(C240-E240)/Setup!$B$17</f>
        <v>15.3756358406506</v>
      </c>
      <c r="E240" s="0" t="n">
        <f aca="false">SUMPRODUCT('FD inverse'!$A$3:$BH$3,'FD mesh'!$B$84:$BI$84,$E239:$BL239)+'FD inverse'!$A$3*$C240/Setup!$B$17+INDEX('FD inverse'!$A$3:$BH$3,1,'FD mesh'!$B$15+1)*Setup!$B$22</f>
        <v>24.3664059341697</v>
      </c>
      <c r="F240" s="0" t="n">
        <f aca="false">SUMPRODUCT('FD inverse'!$A$4:$BH$4,'FD mesh'!$B$84:$BI$84,$E239:$BL239)+'FD inverse'!$A$4*$C240/Setup!$B$17+INDEX('FD inverse'!$A$4:$BH$4,1,'FD mesh'!$B$15+1)*Setup!$B$22</f>
        <v>23.902128324074</v>
      </c>
      <c r="G240" s="0" t="n">
        <f aca="false">SUMPRODUCT('FD inverse'!$A$5:$BH$5,'FD mesh'!$B$84:$BI$84,$E239:$BL239)+'FD inverse'!$A$5*$C240/Setup!$B$17+INDEX('FD inverse'!$A$5:$BH$5,1,'FD mesh'!$B$15+1)*Setup!$B$22</f>
        <v>23.4283107382034</v>
      </c>
      <c r="H240" s="0" t="n">
        <f aca="false">SUMPRODUCT('FD inverse'!$A$6:$BH$6,'FD mesh'!$B$84:$BI$84,$E239:$BL239)+'FD inverse'!$A$6*$C240/Setup!$B$17+INDEX('FD inverse'!$A$6:$BH$6,1,'FD mesh'!$B$15+1)*Setup!$B$22</f>
        <v>21.8263775176993</v>
      </c>
      <c r="I240" s="0" t="n">
        <f aca="false">SUMPRODUCT('FD inverse'!$A$7:$BH$7,'FD mesh'!$B$84:$BI$84,$E239:$BL239)+'FD inverse'!$A$7*$C240/Setup!$B$17+INDEX('FD inverse'!$A$7:$BH$7,1,'FD mesh'!$B$15+1)*Setup!$B$22</f>
        <v>21.6887641709305</v>
      </c>
      <c r="J240" s="0" t="n">
        <f aca="false">SUMPRODUCT('FD inverse'!$A$8:$BH$8,'FD mesh'!$B$84:$BI$84,$E239:$BL239)+'FD inverse'!$A$8*$C240/Setup!$B$17+INDEX('FD inverse'!$A$8:$BH$8,1,'FD mesh'!$B$15+1)*Setup!$B$22</f>
        <v>21.5608078785539</v>
      </c>
      <c r="K240" s="0" t="n">
        <f aca="false">SUMPRODUCT('FD inverse'!$A$9:$BH$9,'FD mesh'!$B$84:$BI$84,$E239:$BL239)+'FD inverse'!$A$9*$C240/Setup!$B$17+INDEX('FD inverse'!$A$9:$BH$9,1,'FD mesh'!$B$15+1)*Setup!$B$22</f>
        <v>21.4436955642058</v>
      </c>
      <c r="L240" s="0" t="n">
        <f aca="false">SUMPRODUCT('FD inverse'!$A$10:$BH$10,'FD mesh'!$B$84:$BI$84,$E239:$BL239)+'FD inverse'!$A$10*$C240/Setup!$B$17+INDEX('FD inverse'!$A$10:$BH$10,1,'FD mesh'!$B$15+1)*Setup!$B$22</f>
        <v>21.3384525827213</v>
      </c>
      <c r="M240" s="0" t="n">
        <f aca="false">SUMPRODUCT('FD inverse'!$A$11:$BH$11,'FD mesh'!$B$84:$BI$84,$E239:$BL239)+'FD inverse'!$A$11*$C240/Setup!$B$17+INDEX('FD inverse'!$A$11:$BH$11,1,'FD mesh'!$B$15+1)*Setup!$B$22</f>
        <v>21.2459495165205</v>
      </c>
      <c r="N240" s="0" t="n">
        <f aca="false">SUMPRODUCT('FD inverse'!$A$12:$BH$12,'FD mesh'!$B$84:$BI$84,$E239:$BL239)+'FD inverse'!$A$12*$C240/Setup!$B$17+INDEX('FD inverse'!$A$12:$BH$12,1,'FD mesh'!$B$15+1)*Setup!$B$22</f>
        <v>21.1669083782928</v>
      </c>
      <c r="O240" s="0" t="n">
        <f aca="false">SUMPRODUCT('FD inverse'!$A$13:$BH$13,'FD mesh'!$B$84:$BI$84,$E239:$BL239)+'FD inverse'!$A$13*$C240/Setup!$B$17+INDEX('FD inverse'!$A$13:$BH$13,1,'FD mesh'!$B$15+1)*Setup!$B$22</f>
        <v>21.1019081030835</v>
      </c>
      <c r="P240" s="0" t="n">
        <f aca="false">SUMPRODUCT('FD inverse'!$A$14:$BH$14,'FD mesh'!$B$84:$BI$84,$E239:$BL239)+'FD inverse'!$A$14*$C240/Setup!$B$17+INDEX('FD inverse'!$A$14:$BH$14,1,'FD mesh'!$B$15+1)*Setup!$B$22</f>
        <v>21.0513892330852</v>
      </c>
      <c r="Q240" s="0" t="n">
        <f aca="false">SUMPRODUCT('FD inverse'!$A$15:$BH$15,'FD mesh'!$B$84:$BI$84,$E239:$BL239)+'FD inverse'!$A$15*$C240/Setup!$B$17+INDEX('FD inverse'!$A$15:$BH$15,1,'FD mesh'!$B$15+1)*Setup!$B$22</f>
        <v>21.0156577176303</v>
      </c>
      <c r="R240" s="0" t="n">
        <f aca="false">SUMPRODUCT('FD inverse'!$A$16:$BH$16,'FD mesh'!$B$84:$BI$84,$E239:$BL239)+'FD inverse'!$A$16*$C240/Setup!$B$17+INDEX('FD inverse'!$A$16:$BH$16,1,'FD mesh'!$B$15+1)*Setup!$B$22</f>
        <v>20.9948877692304</v>
      </c>
      <c r="S240" s="0" t="n">
        <f aca="false">SUMPRODUCT('FD inverse'!$A$17:$BH$17,'FD mesh'!$B$84:$BI$84,$E239:$BL239)+'FD inverse'!$A$17*$C240/Setup!$B$17+INDEX('FD inverse'!$A$17:$BH$17,1,'FD mesh'!$B$15+1)*Setup!$B$22</f>
        <v>20.57029604681</v>
      </c>
      <c r="T240" s="0" t="n">
        <f aca="false">SUMPRODUCT('FD inverse'!$A$18:$BH$18,'FD mesh'!$B$84:$BI$84,$E239:$BL239)+'FD inverse'!$A$18*$C240/Setup!$B$17+INDEX('FD inverse'!$A$18:$BH$18,1,'FD mesh'!$B$15+1)*Setup!$B$22</f>
        <v>20.1528488285292</v>
      </c>
      <c r="U240" s="0" t="n">
        <f aca="false">SUMPRODUCT('FD inverse'!$A$19:$BH$19,'FD mesh'!$B$84:$BI$84,$E239:$BL239)+'FD inverse'!$A$19*$C240/Setup!$B$17+INDEX('FD inverse'!$A$19:$BH$19,1,'FD mesh'!$B$15+1)*Setup!$B$22</f>
        <v>19.7421761219919</v>
      </c>
      <c r="V240" s="0" t="n">
        <f aca="false">SUMPRODUCT('FD inverse'!$A$20:$BH$20,'FD mesh'!$B$84:$BI$84,$E239:$BL239)+'FD inverse'!$A$20*$C240/Setup!$B$17+INDEX('FD inverse'!$A$20:$BH$20,1,'FD mesh'!$B$15+1)*Setup!$B$22</f>
        <v>19.3378812457945</v>
      </c>
      <c r="W240" s="0" t="n">
        <f aca="false">SUMPRODUCT('FD inverse'!$A$21:$BH$21,'FD mesh'!$B$84:$BI$84,$E239:$BL239)+'FD inverse'!$A$21*$C240/Setup!$B$17+INDEX('FD inverse'!$A$21:$BH$21,1,'FD mesh'!$B$15+1)*Setup!$B$22</f>
        <v>18.9395433555113</v>
      </c>
      <c r="X240" s="0" t="n">
        <f aca="false">SUMPRODUCT('FD inverse'!$A$22:$BH$22,'FD mesh'!$B$84:$BI$84,$E239:$BL239)+'FD inverse'!$A$22*$C240/Setup!$B$17+INDEX('FD inverse'!$A$22:$BH$22,1,'FD mesh'!$B$15+1)*Setup!$B$22</f>
        <v>18.5467198577228</v>
      </c>
      <c r="Y240" s="0" t="n">
        <f aca="false">SUMPRODUCT('FD inverse'!$A$23:$BH$23,'FD mesh'!$B$84:$BI$84,$E239:$BL239)+'FD inverse'!$A$23*$C240/Setup!$B$17+INDEX('FD inverse'!$A$23:$BH$23,1,'FD mesh'!$B$15+1)*Setup!$B$22</f>
        <v>18.1589487184817</v>
      </c>
      <c r="Z240" s="0" t="n">
        <f aca="false">SUMPRODUCT('FD inverse'!$A$24:$BH$24,'FD mesh'!$B$84:$BI$84,$E239:$BL239)+'FD inverse'!$A$24*$C240/Setup!$B$17+INDEX('FD inverse'!$A$24:$BH$24,1,'FD mesh'!$B$15+1)*Setup!$B$22</f>
        <v>17.7757506732868</v>
      </c>
      <c r="AA240" s="0" t="n">
        <f aca="false">SUMPRODUCT('FD inverse'!$A$25:$BH$25,'FD mesh'!$B$84:$BI$84,$E239:$BL239)+'FD inverse'!$A$25*$C240/Setup!$B$17+INDEX('FD inverse'!$A$25:$BH$25,1,'FD mesh'!$B$15+1)*Setup!$B$22</f>
        <v>17.3966313462308</v>
      </c>
      <c r="AB240" s="0" t="n">
        <f aca="false">SUMPRODUCT('FD inverse'!$A$26:$BH$26,'FD mesh'!$B$84:$BI$84,$E239:$BL239)+'FD inverse'!$A$26*$C240/Setup!$B$17+INDEX('FD inverse'!$A$26:$BH$26,1,'FD mesh'!$B$15+1)*Setup!$B$22</f>
        <v>17.0210832865102</v>
      </c>
      <c r="AC240" s="0" t="n">
        <f aca="false">SUMPRODUCT('FD inverse'!$A$27:$BH$27,'FD mesh'!$B$84:$BI$84,$E239:$BL239)+'FD inverse'!$A$27*$C240/Setup!$B$17+INDEX('FD inverse'!$A$27:$BH$27,1,'FD mesh'!$B$15+1)*Setup!$B$22</f>
        <v>16.6485879309418</v>
      </c>
      <c r="AD240" s="0" t="n">
        <f aca="false">SUMPRODUCT('FD inverse'!$A$28:$BH$28,'FD mesh'!$B$84:$BI$84,$E239:$BL239)+'FD inverse'!$A$28*$C240/Setup!$B$17+INDEX('FD inverse'!$A$28:$BH$28,1,'FD mesh'!$B$15+1)*Setup!$B$22</f>
        <v>16.2786175015197</v>
      </c>
      <c r="AE240" s="0" t="n">
        <f aca="false">SUMPRODUCT('FD inverse'!$A$29:$BH$29,'FD mesh'!$B$84:$BI$84,$E239:$BL239)+'FD inverse'!$A$29*$C240/Setup!$B$17+INDEX('FD inverse'!$A$29:$BH$29,1,'FD mesh'!$B$15+1)*Setup!$B$22</f>
        <v>15.9106368473736</v>
      </c>
      <c r="AF240" s="0" t="n">
        <f aca="false">SUMPRODUCT('FD inverse'!$A$30:$BH$30,'FD mesh'!$B$84:$BI$84,$E239:$BL239)+'FD inverse'!$A$30*$C240/Setup!$B$17+INDEX('FD inverse'!$A$30:$BH$30,1,'FD mesh'!$B$15+1)*Setup!$B$22</f>
        <v>15.5441052407589</v>
      </c>
      <c r="AG240" s="0" t="n">
        <f aca="false">SUMPRODUCT('FD inverse'!$A$31:$BH$31,'FD mesh'!$B$84:$BI$84,$E239:$BL239)+'FD inverse'!$A$31*$C240/Setup!$B$17+INDEX('FD inverse'!$A$31:$BH$31,1,'FD mesh'!$B$15+1)*Setup!$B$22</f>
        <v>15.1784781369226</v>
      </c>
      <c r="AH240" s="0" t="n">
        <f aca="false">SUMPRODUCT('FD inverse'!$A$32:$BH$32,'FD mesh'!$B$84:$BI$84,$E239:$BL239)+'FD inverse'!$A$32*$C240/Setup!$B$17+INDEX('FD inverse'!$A$32:$BH$32,1,'FD mesh'!$B$15+1)*Setup!$B$22</f>
        <v>15.1633827534113</v>
      </c>
      <c r="AI240" s="0" t="n">
        <f aca="false">SUMPRODUCT('FD inverse'!$A$33:$BH$33,'FD mesh'!$B$84:$BI$84,$E239:$BL239)+'FD inverse'!$A$33*$C240/Setup!$B$17+INDEX('FD inverse'!$A$33:$BH$33,1,'FD mesh'!$B$15+1)*Setup!$B$22</f>
        <v>15.1488627908546</v>
      </c>
      <c r="AJ240" s="0" t="n">
        <f aca="false">SUMPRODUCT('FD inverse'!$A$34:$BH$34,'FD mesh'!$B$84:$BI$84,$E239:$BL239)+'FD inverse'!$A$34*$C240/Setup!$B$17+INDEX('FD inverse'!$A$34:$BH$34,1,'FD mesh'!$B$15+1)*Setup!$B$22</f>
        <v>15.1348771801868</v>
      </c>
      <c r="AK240" s="0" t="n">
        <f aca="false">SUMPRODUCT('FD inverse'!$A$35:$BH$35,'FD mesh'!$B$84:$BI$84,$E239:$BL239)+'FD inverse'!$A$35*$C240/Setup!$B$17+INDEX('FD inverse'!$A$35:$BH$35,1,'FD mesh'!$B$15+1)*Setup!$B$22</f>
        <v>15.1213841410031</v>
      </c>
      <c r="AL240" s="0" t="n">
        <f aca="false">SUMPRODUCT('FD inverse'!$A$36:$BH$36,'FD mesh'!$B$84:$BI$84,$E239:$BL239)+'FD inverse'!$A$36*$C240/Setup!$B$17+INDEX('FD inverse'!$A$36:$BH$36,1,'FD mesh'!$B$15+1)*Setup!$B$22</f>
        <v>15.1083413274841</v>
      </c>
      <c r="AM240" s="0" t="n">
        <f aca="false">SUMPRODUCT('FD inverse'!$A$37:$BH$37,'FD mesh'!$B$84:$BI$84,$E239:$BL239)+'FD inverse'!$A$37*$C240/Setup!$B$17+INDEX('FD inverse'!$A$37:$BH$37,1,'FD mesh'!$B$15+1)*Setup!$B$22</f>
        <v>15.0957059510961</v>
      </c>
      <c r="AN240" s="0" t="n">
        <f aca="false">SUMPRODUCT('FD inverse'!$A$38:$BH$38,'FD mesh'!$B$84:$BI$84,$E239:$BL239)+'FD inverse'!$A$38*$C240/Setup!$B$17+INDEX('FD inverse'!$A$38:$BH$38,1,'FD mesh'!$B$15+1)*Setup!$B$22</f>
        <v>15.0834348822488</v>
      </c>
      <c r="AO240" s="0" t="n">
        <f aca="false">SUMPRODUCT('FD inverse'!$A$39:$BH$39,'FD mesh'!$B$84:$BI$84,$E239:$BL239)+'FD inverse'!$A$39*$C240/Setup!$B$17+INDEX('FD inverse'!$A$39:$BH$39,1,'FD mesh'!$B$15+1)*Setup!$B$22</f>
        <v>15.0714847330649</v>
      </c>
      <c r="AP240" s="0" t="n">
        <f aca="false">SUMPRODUCT('FD inverse'!$A$40:$BH$40,'FD mesh'!$B$84:$BI$84,$E239:$BL239)+'FD inverse'!$A$40*$C240/Setup!$B$17+INDEX('FD inverse'!$A$40:$BH$40,1,'FD mesh'!$B$15+1)*Setup!$B$22</f>
        <v>15.0598119233909</v>
      </c>
      <c r="AQ240" s="0" t="n">
        <f aca="false">SUMPRODUCT('FD inverse'!$A$41:$BH$41,'FD mesh'!$B$84:$BI$84,$E239:$BL239)+'FD inverse'!$A$41*$C240/Setup!$B$17+INDEX('FD inverse'!$A$41:$BH$41,1,'FD mesh'!$B$15+1)*Setup!$B$22</f>
        <v>15.0483727321455</v>
      </c>
      <c r="AR240" s="0" t="n">
        <f aca="false">SUMPRODUCT('FD inverse'!$A$42:$BH$42,'FD mesh'!$B$84:$BI$84,$E239:$BL239)+'FD inverse'!$A$42*$C240/Setup!$B$17+INDEX('FD inverse'!$A$42:$BH$42,1,'FD mesh'!$B$15+1)*Setup!$B$22</f>
        <v>15.0371233360725</v>
      </c>
      <c r="AS240" s="0" t="n">
        <f aca="false">SUMPRODUCT('FD inverse'!$A$43:$BH$43,'FD mesh'!$B$84:$BI$84,$E239:$BL239)+'FD inverse'!$A$43*$C240/Setup!$B$17+INDEX('FD inverse'!$A$43:$BH$43,1,'FD mesh'!$B$15+1)*Setup!$B$22</f>
        <v>0</v>
      </c>
      <c r="AT240" s="0" t="n">
        <f aca="false">SUMPRODUCT('FD inverse'!$A$44:$BH$44,'FD mesh'!$B$84:$BI$84,$E239:$BL239)+'FD inverse'!$A$44*$C240/Setup!$B$17+INDEX('FD inverse'!$A$44:$BH$44,1,'FD mesh'!$B$15+1)*Setup!$B$22</f>
        <v>0</v>
      </c>
      <c r="AU240" s="0" t="n">
        <f aca="false">SUMPRODUCT('FD inverse'!$A$45:$BH$45,'FD mesh'!$B$84:$BI$84,$E239:$BL239)+'FD inverse'!$A$45*$C240/Setup!$B$17+INDEX('FD inverse'!$A$45:$BH$45,1,'FD mesh'!$B$15+1)*Setup!$B$22</f>
        <v>0</v>
      </c>
      <c r="AV240" s="0" t="n">
        <f aca="false">SUMPRODUCT('FD inverse'!$A$46:$BH$46,'FD mesh'!$B$84:$BI$84,$E239:$BL239)+'FD inverse'!$A$46*$C240/Setup!$B$17+INDEX('FD inverse'!$A$46:$BH$46,1,'FD mesh'!$B$15+1)*Setup!$B$22</f>
        <v>0</v>
      </c>
      <c r="AW240" s="0" t="n">
        <f aca="false">SUMPRODUCT('FD inverse'!$A$47:$BH$47,'FD mesh'!$B$84:$BI$84,$E239:$BL239)+'FD inverse'!$A$47*$C240/Setup!$B$17+INDEX('FD inverse'!$A$47:$BH$47,1,'FD mesh'!$B$15+1)*Setup!$B$22</f>
        <v>0</v>
      </c>
      <c r="AX240" s="0" t="n">
        <f aca="false">SUMPRODUCT('FD inverse'!$A$48:$BH$48,'FD mesh'!$B$84:$BI$84,$E239:$BL239)+'FD inverse'!$A$48*$C240/Setup!$B$17+INDEX('FD inverse'!$A$48:$BH$48,1,'FD mesh'!$B$15+1)*Setup!$B$22</f>
        <v>0</v>
      </c>
      <c r="AY240" s="0" t="n">
        <f aca="false">SUMPRODUCT('FD inverse'!$A$49:$BH$49,'FD mesh'!$B$84:$BI$84,$E239:$BL239)+'FD inverse'!$A$49*$C240/Setup!$B$17+INDEX('FD inverse'!$A$49:$BH$49,1,'FD mesh'!$B$15+1)*Setup!$B$22</f>
        <v>0</v>
      </c>
      <c r="AZ240" s="0" t="n">
        <f aca="false">SUMPRODUCT('FD inverse'!$A$50:$BH$50,'FD mesh'!$B$84:$BI$84,$E239:$BL239)+'FD inverse'!$A$50*$C240/Setup!$B$17+INDEX('FD inverse'!$A$50:$BH$50,1,'FD mesh'!$B$15+1)*Setup!$B$22</f>
        <v>0</v>
      </c>
      <c r="BA240" s="0" t="n">
        <f aca="false">SUMPRODUCT('FD inverse'!$A$51:$BH$51,'FD mesh'!$B$84:$BI$84,$E239:$BL239)+'FD inverse'!$A$51*$C240/Setup!$B$17+INDEX('FD inverse'!$A$51:$BH$51,1,'FD mesh'!$B$15+1)*Setup!$B$22</f>
        <v>0</v>
      </c>
      <c r="BB240" s="0" t="n">
        <f aca="false">SUMPRODUCT('FD inverse'!$A$52:$BH$52,'FD mesh'!$B$84:$BI$84,$E239:$BL239)+'FD inverse'!$A$52*$C240/Setup!$B$17+INDEX('FD inverse'!$A$52:$BH$52,1,'FD mesh'!$B$15+1)*Setup!$B$22</f>
        <v>0</v>
      </c>
      <c r="BC240" s="0" t="n">
        <f aca="false">SUMPRODUCT('FD inverse'!$A$53:$BH$53,'FD mesh'!$B$84:$BI$84,$E239:$BL239)+'FD inverse'!$A$53*$C240/Setup!$B$17+INDEX('FD inverse'!$A$53:$BH$53,1,'FD mesh'!$B$15+1)*Setup!$B$22</f>
        <v>0</v>
      </c>
      <c r="BD240" s="0" t="n">
        <f aca="false">SUMPRODUCT('FD inverse'!$A$54:$BH$54,'FD mesh'!$B$84:$BI$84,$E239:$BL239)+'FD inverse'!$A$54*$C240/Setup!$B$17+INDEX('FD inverse'!$A$54:$BH$54,1,'FD mesh'!$B$15+1)*Setup!$B$22</f>
        <v>0</v>
      </c>
      <c r="BE240" s="0" t="n">
        <f aca="false">SUMPRODUCT('FD inverse'!$A$55:$BH$55,'FD mesh'!$B$84:$BI$84,$E239:$BL239)+'FD inverse'!$A$55*$C240/Setup!$B$17+INDEX('FD inverse'!$A$55:$BH$55,1,'FD mesh'!$B$15+1)*Setup!$B$22</f>
        <v>0</v>
      </c>
      <c r="BF240" s="0" t="n">
        <f aca="false">SUMPRODUCT('FD inverse'!$A$56:$BH$56,'FD mesh'!$B$84:$BI$84,$E239:$BL239)+'FD inverse'!$A$56*$C240/Setup!$B$17+INDEX('FD inverse'!$A$56:$BH$56,1,'FD mesh'!$B$15+1)*Setup!$B$22</f>
        <v>0</v>
      </c>
      <c r="BG240" s="0" t="n">
        <f aca="false">SUMPRODUCT('FD inverse'!$A$57:$BH$57,'FD mesh'!$B$84:$BI$84,$E239:$BL239)+'FD inverse'!$A$57*$C240/Setup!$B$17+INDEX('FD inverse'!$A$57:$BH$57,1,'FD mesh'!$B$15+1)*Setup!$B$22</f>
        <v>0</v>
      </c>
      <c r="BH240" s="0" t="n">
        <f aca="false">SUMPRODUCT('FD inverse'!$A$58:$BH$58,'FD mesh'!$B$84:$BI$84,$E239:$BL239)+'FD inverse'!$A$58*$C240/Setup!$B$17+INDEX('FD inverse'!$A$58:$BH$58,1,'FD mesh'!$B$15+1)*Setup!$B$22</f>
        <v>0</v>
      </c>
      <c r="BI240" s="0" t="n">
        <f aca="false">SUMPRODUCT('FD inverse'!$A$59:$BH$59,'FD mesh'!$B$84:$BI$84,$E239:$BL239)+'FD inverse'!$A$59*$C240/Setup!$B$17+INDEX('FD inverse'!$A$59:$BH$59,1,'FD mesh'!$B$15+1)*Setup!$B$22</f>
        <v>0</v>
      </c>
      <c r="BJ240" s="0" t="n">
        <f aca="false">SUMPRODUCT('FD inverse'!$A$60:$BH$60,'FD mesh'!$B$84:$BI$84,$E239:$BL239)+'FD inverse'!$A$60*$C240/Setup!$B$17+INDEX('FD inverse'!$A$60:$BH$60,1,'FD mesh'!$B$15+1)*Setup!$B$22</f>
        <v>0</v>
      </c>
      <c r="BK240" s="0" t="n">
        <f aca="false">SUMPRODUCT('FD inverse'!$A$61:$BH$61,'FD mesh'!$B$84:$BI$84,$E239:$BL239)+'FD inverse'!$A$61*$C240/Setup!$B$17+INDEX('FD inverse'!$A$61:$BH$61,1,'FD mesh'!$B$15+1)*Setup!$B$22</f>
        <v>0</v>
      </c>
      <c r="BL240" s="0" t="n">
        <f aca="false">SUMPRODUCT('FD inverse'!$A$62:$BH$62,'FD mesh'!$B$84:$BI$84,$E239:$BL239)+'FD inverse'!$A$62*$C240/Setup!$B$17+INDEX('FD inverse'!$A$62:$BH$62,1,'FD mesh'!$B$15+1)*Setup!$B$22</f>
        <v>0</v>
      </c>
    </row>
    <row r="241" customFormat="false" ht="15" hidden="false" customHeight="false" outlineLevel="0" collapsed="false">
      <c r="A241" s="0" t="n">
        <v>236</v>
      </c>
      <c r="B241" s="0" t="n">
        <f aca="false">A241*Setup!$B$11/3600</f>
        <v>19.6666666666667</v>
      </c>
      <c r="C241" s="0" t="n">
        <f aca="false">Setup!$B$7+Setup!$B$8*COS(2*PI()*(B241-Setup!$B$9)/24)</f>
        <v>26.2943057454042</v>
      </c>
      <c r="D241" s="0" t="n">
        <f aca="false">(C241-E241)/Setup!$B$17</f>
        <v>15.0731144490894</v>
      </c>
      <c r="E241" s="0" t="n">
        <f aca="false">SUMPRODUCT('FD inverse'!$A$3:$BH$3,'FD mesh'!$B$84:$BI$84,$E240:$BL240)+'FD inverse'!$A$3*$C241/Setup!$B$17+INDEX('FD inverse'!$A$3:$BH$3,1,'FD mesh'!$B$15+1)*Setup!$B$22</f>
        <v>24.3348008670226</v>
      </c>
      <c r="F241" s="0" t="n">
        <f aca="false">SUMPRODUCT('FD inverse'!$A$4:$BH$4,'FD mesh'!$B$84:$BI$84,$E240:$BL240)+'FD inverse'!$A$4*$C241/Setup!$B$17+INDEX('FD inverse'!$A$4:$BH$4,1,'FD mesh'!$B$15+1)*Setup!$B$22</f>
        <v>23.8793375317933</v>
      </c>
      <c r="G241" s="0" t="n">
        <f aca="false">SUMPRODUCT('FD inverse'!$A$5:$BH$5,'FD mesh'!$B$84:$BI$84,$E240:$BL240)+'FD inverse'!$A$5*$C241/Setup!$B$17+INDEX('FD inverse'!$A$5:$BH$5,1,'FD mesh'!$B$15+1)*Setup!$B$22</f>
        <v>23.4139823596366</v>
      </c>
      <c r="H241" s="0" t="n">
        <f aca="false">SUMPRODUCT('FD inverse'!$A$6:$BH$6,'FD mesh'!$B$84:$BI$84,$E240:$BL240)+'FD inverse'!$A$6*$C241/Setup!$B$17+INDEX('FD inverse'!$A$6:$BH$6,1,'FD mesh'!$B$15+1)*Setup!$B$22</f>
        <v>21.8399412051518</v>
      </c>
      <c r="I241" s="0" t="n">
        <f aca="false">SUMPRODUCT('FD inverse'!$A$7:$BH$7,'FD mesh'!$B$84:$BI$84,$E240:$BL240)+'FD inverse'!$A$7*$C241/Setup!$B$17+INDEX('FD inverse'!$A$7:$BH$7,1,'FD mesh'!$B$15+1)*Setup!$B$22</f>
        <v>21.7046466155078</v>
      </c>
      <c r="J241" s="0" t="n">
        <f aca="false">SUMPRODUCT('FD inverse'!$A$8:$BH$8,'FD mesh'!$B$84:$BI$84,$E240:$BL240)+'FD inverse'!$A$8*$C241/Setup!$B$17+INDEX('FD inverse'!$A$8:$BH$8,1,'FD mesh'!$B$15+1)*Setup!$B$22</f>
        <v>21.5787221996558</v>
      </c>
      <c r="K241" s="0" t="n">
        <f aca="false">SUMPRODUCT('FD inverse'!$A$9:$BH$9,'FD mesh'!$B$84:$BI$84,$E240:$BL240)+'FD inverse'!$A$9*$C241/Setup!$B$17+INDEX('FD inverse'!$A$9:$BH$9,1,'FD mesh'!$B$15+1)*Setup!$B$22</f>
        <v>21.4633667048079</v>
      </c>
      <c r="L241" s="0" t="n">
        <f aca="false">SUMPRODUCT('FD inverse'!$A$10:$BH$10,'FD mesh'!$B$84:$BI$84,$E240:$BL240)+'FD inverse'!$A$10*$C241/Setup!$B$17+INDEX('FD inverse'!$A$10:$BH$10,1,'FD mesh'!$B$15+1)*Setup!$B$22</f>
        <v>21.3596166026455</v>
      </c>
      <c r="M241" s="0" t="n">
        <f aca="false">SUMPRODUCT('FD inverse'!$A$11:$BH$11,'FD mesh'!$B$84:$BI$84,$E240:$BL240)+'FD inverse'!$A$11*$C241/Setup!$B$17+INDEX('FD inverse'!$A$11:$BH$11,1,'FD mesh'!$B$15+1)*Setup!$B$22</f>
        <v>21.2683526479311</v>
      </c>
      <c r="N241" s="0" t="n">
        <f aca="false">SUMPRODUCT('FD inverse'!$A$12:$BH$12,'FD mesh'!$B$84:$BI$84,$E240:$BL240)+'FD inverse'!$A$12*$C241/Setup!$B$17+INDEX('FD inverse'!$A$12:$BH$12,1,'FD mesh'!$B$15+1)*Setup!$B$22</f>
        <v>21.1903058798896</v>
      </c>
      <c r="O241" s="0" t="n">
        <f aca="false">SUMPRODUCT('FD inverse'!$A$13:$BH$13,'FD mesh'!$B$84:$BI$84,$E240:$BL240)+'FD inverse'!$A$13*$C241/Setup!$B$17+INDEX('FD inverse'!$A$13:$BH$13,1,'FD mesh'!$B$15+1)*Setup!$B$22</f>
        <v>21.1260629475983</v>
      </c>
      <c r="P241" s="0" t="n">
        <f aca="false">SUMPRODUCT('FD inverse'!$A$14:$BH$14,'FD mesh'!$B$84:$BI$84,$E240:$BL240)+'FD inverse'!$A$14*$C241/Setup!$B$17+INDEX('FD inverse'!$A$14:$BH$14,1,'FD mesh'!$B$15+1)*Setup!$B$22</f>
        <v>21.0760706610385</v>
      </c>
      <c r="Q241" s="0" t="n">
        <f aca="false">SUMPRODUCT('FD inverse'!$A$15:$BH$15,'FD mesh'!$B$84:$BI$84,$E240:$BL240)+'FD inverse'!$A$15*$C241/Setup!$B$17+INDEX('FD inverse'!$A$15:$BH$15,1,'FD mesh'!$B$15+1)*Setup!$B$22</f>
        <v>21.0406396889055</v>
      </c>
      <c r="R241" s="0" t="n">
        <f aca="false">SUMPRODUCT('FD inverse'!$A$16:$BH$16,'FD mesh'!$B$84:$BI$84,$E240:$BL240)+'FD inverse'!$A$16*$C241/Setup!$B$17+INDEX('FD inverse'!$A$16:$BH$16,1,'FD mesh'!$B$15+1)*Setup!$B$22</f>
        <v>21.0199473428935</v>
      </c>
      <c r="S241" s="0" t="n">
        <f aca="false">SUMPRODUCT('FD inverse'!$A$17:$BH$17,'FD mesh'!$B$84:$BI$84,$E240:$BL240)+'FD inverse'!$A$17*$C241/Setup!$B$17+INDEX('FD inverse'!$A$17:$BH$17,1,'FD mesh'!$B$15+1)*Setup!$B$22</f>
        <v>20.5942301152309</v>
      </c>
      <c r="T241" s="0" t="n">
        <f aca="false">SUMPRODUCT('FD inverse'!$A$18:$BH$18,'FD mesh'!$B$84:$BI$84,$E240:$BL240)+'FD inverse'!$A$18*$C241/Setup!$B$17+INDEX('FD inverse'!$A$18:$BH$18,1,'FD mesh'!$B$15+1)*Setup!$B$22</f>
        <v>20.1755563419894</v>
      </c>
      <c r="U241" s="0" t="n">
        <f aca="false">SUMPRODUCT('FD inverse'!$A$19:$BH$19,'FD mesh'!$B$84:$BI$84,$E240:$BL240)+'FD inverse'!$A$19*$C241/Setup!$B$17+INDEX('FD inverse'!$A$19:$BH$19,1,'FD mesh'!$B$15+1)*Setup!$B$22</f>
        <v>19.7635650655661</v>
      </c>
      <c r="V241" s="0" t="n">
        <f aca="false">SUMPRODUCT('FD inverse'!$A$20:$BH$20,'FD mesh'!$B$84:$BI$84,$E240:$BL240)+'FD inverse'!$A$20*$C241/Setup!$B$17+INDEX('FD inverse'!$A$20:$BH$20,1,'FD mesh'!$B$15+1)*Setup!$B$22</f>
        <v>19.3578682496804</v>
      </c>
      <c r="W241" s="0" t="n">
        <f aca="false">SUMPRODUCT('FD inverse'!$A$21:$BH$21,'FD mesh'!$B$84:$BI$84,$E240:$BL240)+'FD inverse'!$A$21*$C241/Setup!$B$17+INDEX('FD inverse'!$A$21:$BH$21,1,'FD mesh'!$B$15+1)*Setup!$B$22</f>
        <v>18.9580533235097</v>
      </c>
      <c r="X241" s="0" t="n">
        <f aca="false">SUMPRODUCT('FD inverse'!$A$22:$BH$22,'FD mesh'!$B$84:$BI$84,$E240:$BL240)+'FD inverse'!$A$22*$C241/Setup!$B$17+INDEX('FD inverse'!$A$22:$BH$22,1,'FD mesh'!$B$15+1)*Setup!$B$22</f>
        <v>18.5636856164927</v>
      </c>
      <c r="Y241" s="0" t="n">
        <f aca="false">SUMPRODUCT('FD inverse'!$A$23:$BH$23,'FD mesh'!$B$84:$BI$84,$E240:$BL240)+'FD inverse'!$A$23*$C241/Setup!$B$17+INDEX('FD inverse'!$A$23:$BH$23,1,'FD mesh'!$B$15+1)*Setup!$B$22</f>
        <v>18.1743106899138</v>
      </c>
      <c r="Z241" s="0" t="n">
        <f aca="false">SUMPRODUCT('FD inverse'!$A$24:$BH$24,'FD mesh'!$B$84:$BI$84,$E240:$BL240)+'FD inverse'!$A$24*$C241/Setup!$B$17+INDEX('FD inverse'!$A$24:$BH$24,1,'FD mesh'!$B$15+1)*Setup!$B$22</f>
        <v>17.7894565720707</v>
      </c>
      <c r="AA241" s="0" t="n">
        <f aca="false">SUMPRODUCT('FD inverse'!$A$25:$BH$25,'FD mesh'!$B$84:$BI$84,$E240:$BL240)+'FD inverse'!$A$25*$C241/Setup!$B$17+INDEX('FD inverse'!$A$25:$BH$25,1,'FD mesh'!$B$15+1)*Setup!$B$22</f>
        <v>17.408635904441</v>
      </c>
      <c r="AB241" s="0" t="n">
        <f aca="false">SUMPRODUCT('FD inverse'!$A$26:$BH$26,'FD mesh'!$B$84:$BI$84,$E240:$BL240)+'FD inverse'!$A$26*$C241/Setup!$B$17+INDEX('FD inverse'!$A$26:$BH$26,1,'FD mesh'!$B$15+1)*Setup!$B$22</f>
        <v>17.031348006799</v>
      </c>
      <c r="AC241" s="0" t="n">
        <f aca="false">SUMPRODUCT('FD inverse'!$A$27:$BH$27,'FD mesh'!$B$84:$BI$84,$E240:$BL240)+'FD inverse'!$A$27*$C241/Setup!$B$17+INDEX('FD inverse'!$A$27:$BH$27,1,'FD mesh'!$B$15+1)*Setup!$B$22</f>
        <v>16.6570808696991</v>
      </c>
      <c r="AD241" s="0" t="n">
        <f aca="false">SUMPRODUCT('FD inverse'!$A$28:$BH$28,'FD mesh'!$B$84:$BI$84,$E240:$BL240)+'FD inverse'!$A$28*$C241/Setup!$B$17+INDEX('FD inverse'!$A$28:$BH$28,1,'FD mesh'!$B$15+1)*Setup!$B$22</f>
        <v>16.2853130831478</v>
      </c>
      <c r="AE241" s="0" t="n">
        <f aca="false">SUMPRODUCT('FD inverse'!$A$29:$BH$29,'FD mesh'!$B$84:$BI$84,$E240:$BL240)+'FD inverse'!$A$29*$C241/Setup!$B$17+INDEX('FD inverse'!$A$29:$BH$29,1,'FD mesh'!$B$15+1)*Setup!$B$22</f>
        <v>15.9155157106185</v>
      </c>
      <c r="AF241" s="0" t="n">
        <f aca="false">SUMPRODUCT('FD inverse'!$A$30:$BH$30,'FD mesh'!$B$84:$BI$84,$E240:$BL240)+'FD inverse'!$A$30*$C241/Setup!$B$17+INDEX('FD inverse'!$A$30:$BH$30,1,'FD mesh'!$B$15+1)*Setup!$B$22</f>
        <v>15.5471541178441</v>
      </c>
      <c r="AG241" s="0" t="n">
        <f aca="false">SUMPRODUCT('FD inverse'!$A$31:$BH$31,'FD mesh'!$B$84:$BI$84,$E240:$BL240)+'FD inverse'!$A$31*$C241/Setup!$B$17+INDEX('FD inverse'!$A$31:$BH$31,1,'FD mesh'!$B$15+1)*Setup!$B$22</f>
        <v>15.1796897660406</v>
      </c>
      <c r="AH241" s="0" t="n">
        <f aca="false">SUMPRODUCT('FD inverse'!$A$32:$BH$32,'FD mesh'!$B$84:$BI$84,$E240:$BL240)+'FD inverse'!$A$32*$C241/Setup!$B$17+INDEX('FD inverse'!$A$32:$BH$32,1,'FD mesh'!$B$15+1)*Setup!$B$22</f>
        <v>15.1645157908193</v>
      </c>
      <c r="AI241" s="0" t="n">
        <f aca="false">SUMPRODUCT('FD inverse'!$A$33:$BH$33,'FD mesh'!$B$84:$BI$84,$E240:$BL240)+'FD inverse'!$A$33*$C241/Setup!$B$17+INDEX('FD inverse'!$A$33:$BH$33,1,'FD mesh'!$B$15+1)*Setup!$B$22</f>
        <v>15.1499153852314</v>
      </c>
      <c r="AJ241" s="0" t="n">
        <f aca="false">SUMPRODUCT('FD inverse'!$A$34:$BH$34,'FD mesh'!$B$84:$BI$84,$E240:$BL240)+'FD inverse'!$A$34*$C241/Setup!$B$17+INDEX('FD inverse'!$A$34:$BH$34,1,'FD mesh'!$B$15+1)*Setup!$B$22</f>
        <v>15.1358478271616</v>
      </c>
      <c r="AK241" s="0" t="n">
        <f aca="false">SUMPRODUCT('FD inverse'!$A$35:$BH$35,'FD mesh'!$B$84:$BI$84,$E240:$BL240)+'FD inverse'!$A$35*$C241/Setup!$B$17+INDEX('FD inverse'!$A$35:$BH$35,1,'FD mesh'!$B$15+1)*Setup!$B$22</f>
        <v>15.1222716329475</v>
      </c>
      <c r="AL241" s="0" t="n">
        <f aca="false">SUMPRODUCT('FD inverse'!$A$36:$BH$36,'FD mesh'!$B$84:$BI$84,$E240:$BL240)+'FD inverse'!$A$36*$C241/Setup!$B$17+INDEX('FD inverse'!$A$36:$BH$36,1,'FD mesh'!$B$15+1)*Setup!$B$22</f>
        <v>15.1091447075975</v>
      </c>
      <c r="AM241" s="0" t="n">
        <f aca="false">SUMPRODUCT('FD inverse'!$A$37:$BH$37,'FD mesh'!$B$84:$BI$84,$E240:$BL240)+'FD inverse'!$A$37*$C241/Setup!$B$17+INDEX('FD inverse'!$A$37:$BH$37,1,'FD mesh'!$B$15+1)*Setup!$B$22</f>
        <v>15.0964244717652</v>
      </c>
      <c r="AN241" s="0" t="n">
        <f aca="false">SUMPRODUCT('FD inverse'!$A$38:$BH$38,'FD mesh'!$B$84:$BI$84,$E240:$BL240)+'FD inverse'!$A$38*$C241/Setup!$B$17+INDEX('FD inverse'!$A$38:$BH$38,1,'FD mesh'!$B$15+1)*Setup!$B$22</f>
        <v>15.0840679676455</v>
      </c>
      <c r="AO241" s="0" t="n">
        <f aca="false">SUMPRODUCT('FD inverse'!$A$39:$BH$39,'FD mesh'!$B$84:$BI$84,$E240:$BL240)+'FD inverse'!$A$39*$C241/Setup!$B$17+INDEX('FD inverse'!$A$39:$BH$39,1,'FD mesh'!$B$15+1)*Setup!$B$22</f>
        <v>15.0720319459355</v>
      </c>
      <c r="AP241" s="0" t="n">
        <f aca="false">SUMPRODUCT('FD inverse'!$A$40:$BH$40,'FD mesh'!$B$84:$BI$84,$E240:$BL240)+'FD inverse'!$A$40*$C241/Setup!$B$17+INDEX('FD inverse'!$A$40:$BH$40,1,'FD mesh'!$B$15+1)*Setup!$B$22</f>
        <v>15.0602729359848</v>
      </c>
      <c r="AQ241" s="0" t="n">
        <f aca="false">SUMPRODUCT('FD inverse'!$A$41:$BH$41,'FD mesh'!$B$84:$BI$84,$E240:$BL240)+'FD inverse'!$A$41*$C241/Setup!$B$17+INDEX('FD inverse'!$A$41:$BH$41,1,'FD mesh'!$B$15+1)*Setup!$B$22</f>
        <v>15.0487473012277</v>
      </c>
      <c r="AR241" s="0" t="n">
        <f aca="false">SUMPRODUCT('FD inverse'!$A$42:$BH$42,'FD mesh'!$B$84:$BI$84,$E240:$BL240)+'FD inverse'!$A$42*$C241/Setup!$B$17+INDEX('FD inverse'!$A$42:$BH$42,1,'FD mesh'!$B$15+1)*Setup!$B$22</f>
        <v>15.0374112819676</v>
      </c>
      <c r="AS241" s="0" t="n">
        <f aca="false">SUMPRODUCT('FD inverse'!$A$43:$BH$43,'FD mesh'!$B$84:$BI$84,$E240:$BL240)+'FD inverse'!$A$43*$C241/Setup!$B$17+INDEX('FD inverse'!$A$43:$BH$43,1,'FD mesh'!$B$15+1)*Setup!$B$22</f>
        <v>0</v>
      </c>
      <c r="AT241" s="0" t="n">
        <f aca="false">SUMPRODUCT('FD inverse'!$A$44:$BH$44,'FD mesh'!$B$84:$BI$84,$E240:$BL240)+'FD inverse'!$A$44*$C241/Setup!$B$17+INDEX('FD inverse'!$A$44:$BH$44,1,'FD mesh'!$B$15+1)*Setup!$B$22</f>
        <v>0</v>
      </c>
      <c r="AU241" s="0" t="n">
        <f aca="false">SUMPRODUCT('FD inverse'!$A$45:$BH$45,'FD mesh'!$B$84:$BI$84,$E240:$BL240)+'FD inverse'!$A$45*$C241/Setup!$B$17+INDEX('FD inverse'!$A$45:$BH$45,1,'FD mesh'!$B$15+1)*Setup!$B$22</f>
        <v>0</v>
      </c>
      <c r="AV241" s="0" t="n">
        <f aca="false">SUMPRODUCT('FD inverse'!$A$46:$BH$46,'FD mesh'!$B$84:$BI$84,$E240:$BL240)+'FD inverse'!$A$46*$C241/Setup!$B$17+INDEX('FD inverse'!$A$46:$BH$46,1,'FD mesh'!$B$15+1)*Setup!$B$22</f>
        <v>0</v>
      </c>
      <c r="AW241" s="0" t="n">
        <f aca="false">SUMPRODUCT('FD inverse'!$A$47:$BH$47,'FD mesh'!$B$84:$BI$84,$E240:$BL240)+'FD inverse'!$A$47*$C241/Setup!$B$17+INDEX('FD inverse'!$A$47:$BH$47,1,'FD mesh'!$B$15+1)*Setup!$B$22</f>
        <v>0</v>
      </c>
      <c r="AX241" s="0" t="n">
        <f aca="false">SUMPRODUCT('FD inverse'!$A$48:$BH$48,'FD mesh'!$B$84:$BI$84,$E240:$BL240)+'FD inverse'!$A$48*$C241/Setup!$B$17+INDEX('FD inverse'!$A$48:$BH$48,1,'FD mesh'!$B$15+1)*Setup!$B$22</f>
        <v>0</v>
      </c>
      <c r="AY241" s="0" t="n">
        <f aca="false">SUMPRODUCT('FD inverse'!$A$49:$BH$49,'FD mesh'!$B$84:$BI$84,$E240:$BL240)+'FD inverse'!$A$49*$C241/Setup!$B$17+INDEX('FD inverse'!$A$49:$BH$49,1,'FD mesh'!$B$15+1)*Setup!$B$22</f>
        <v>0</v>
      </c>
      <c r="AZ241" s="0" t="n">
        <f aca="false">SUMPRODUCT('FD inverse'!$A$50:$BH$50,'FD mesh'!$B$84:$BI$84,$E240:$BL240)+'FD inverse'!$A$50*$C241/Setup!$B$17+INDEX('FD inverse'!$A$50:$BH$50,1,'FD mesh'!$B$15+1)*Setup!$B$22</f>
        <v>0</v>
      </c>
      <c r="BA241" s="0" t="n">
        <f aca="false">SUMPRODUCT('FD inverse'!$A$51:$BH$51,'FD mesh'!$B$84:$BI$84,$E240:$BL240)+'FD inverse'!$A$51*$C241/Setup!$B$17+INDEX('FD inverse'!$A$51:$BH$51,1,'FD mesh'!$B$15+1)*Setup!$B$22</f>
        <v>0</v>
      </c>
      <c r="BB241" s="0" t="n">
        <f aca="false">SUMPRODUCT('FD inverse'!$A$52:$BH$52,'FD mesh'!$B$84:$BI$84,$E240:$BL240)+'FD inverse'!$A$52*$C241/Setup!$B$17+INDEX('FD inverse'!$A$52:$BH$52,1,'FD mesh'!$B$15+1)*Setup!$B$22</f>
        <v>0</v>
      </c>
      <c r="BC241" s="0" t="n">
        <f aca="false">SUMPRODUCT('FD inverse'!$A$53:$BH$53,'FD mesh'!$B$84:$BI$84,$E240:$BL240)+'FD inverse'!$A$53*$C241/Setup!$B$17+INDEX('FD inverse'!$A$53:$BH$53,1,'FD mesh'!$B$15+1)*Setup!$B$22</f>
        <v>0</v>
      </c>
      <c r="BD241" s="0" t="n">
        <f aca="false">SUMPRODUCT('FD inverse'!$A$54:$BH$54,'FD mesh'!$B$84:$BI$84,$E240:$BL240)+'FD inverse'!$A$54*$C241/Setup!$B$17+INDEX('FD inverse'!$A$54:$BH$54,1,'FD mesh'!$B$15+1)*Setup!$B$22</f>
        <v>0</v>
      </c>
      <c r="BE241" s="0" t="n">
        <f aca="false">SUMPRODUCT('FD inverse'!$A$55:$BH$55,'FD mesh'!$B$84:$BI$84,$E240:$BL240)+'FD inverse'!$A$55*$C241/Setup!$B$17+INDEX('FD inverse'!$A$55:$BH$55,1,'FD mesh'!$B$15+1)*Setup!$B$22</f>
        <v>0</v>
      </c>
      <c r="BF241" s="0" t="n">
        <f aca="false">SUMPRODUCT('FD inverse'!$A$56:$BH$56,'FD mesh'!$B$84:$BI$84,$E240:$BL240)+'FD inverse'!$A$56*$C241/Setup!$B$17+INDEX('FD inverse'!$A$56:$BH$56,1,'FD mesh'!$B$15+1)*Setup!$B$22</f>
        <v>0</v>
      </c>
      <c r="BG241" s="0" t="n">
        <f aca="false">SUMPRODUCT('FD inverse'!$A$57:$BH$57,'FD mesh'!$B$84:$BI$84,$E240:$BL240)+'FD inverse'!$A$57*$C241/Setup!$B$17+INDEX('FD inverse'!$A$57:$BH$57,1,'FD mesh'!$B$15+1)*Setup!$B$22</f>
        <v>0</v>
      </c>
      <c r="BH241" s="0" t="n">
        <f aca="false">SUMPRODUCT('FD inverse'!$A$58:$BH$58,'FD mesh'!$B$84:$BI$84,$E240:$BL240)+'FD inverse'!$A$58*$C241/Setup!$B$17+INDEX('FD inverse'!$A$58:$BH$58,1,'FD mesh'!$B$15+1)*Setup!$B$22</f>
        <v>0</v>
      </c>
      <c r="BI241" s="0" t="n">
        <f aca="false">SUMPRODUCT('FD inverse'!$A$59:$BH$59,'FD mesh'!$B$84:$BI$84,$E240:$BL240)+'FD inverse'!$A$59*$C241/Setup!$B$17+INDEX('FD inverse'!$A$59:$BH$59,1,'FD mesh'!$B$15+1)*Setup!$B$22</f>
        <v>0</v>
      </c>
      <c r="BJ241" s="0" t="n">
        <f aca="false">SUMPRODUCT('FD inverse'!$A$60:$BH$60,'FD mesh'!$B$84:$BI$84,$E240:$BL240)+'FD inverse'!$A$60*$C241/Setup!$B$17+INDEX('FD inverse'!$A$60:$BH$60,1,'FD mesh'!$B$15+1)*Setup!$B$22</f>
        <v>0</v>
      </c>
      <c r="BK241" s="0" t="n">
        <f aca="false">SUMPRODUCT('FD inverse'!$A$61:$BH$61,'FD mesh'!$B$84:$BI$84,$E240:$BL240)+'FD inverse'!$A$61*$C241/Setup!$B$17+INDEX('FD inverse'!$A$61:$BH$61,1,'FD mesh'!$B$15+1)*Setup!$B$22</f>
        <v>0</v>
      </c>
      <c r="BL241" s="0" t="n">
        <f aca="false">SUMPRODUCT('FD inverse'!$A$62:$BH$62,'FD mesh'!$B$84:$BI$84,$E240:$BL240)+'FD inverse'!$A$62*$C241/Setup!$B$17+INDEX('FD inverse'!$A$62:$BH$62,1,'FD mesh'!$B$15+1)*Setup!$B$22</f>
        <v>0</v>
      </c>
    </row>
    <row r="242" customFormat="false" ht="15" hidden="false" customHeight="false" outlineLevel="0" collapsed="false">
      <c r="A242" s="0" t="n">
        <v>237</v>
      </c>
      <c r="B242" s="0" t="n">
        <f aca="false">A242*Setup!$B$11/3600</f>
        <v>19.75</v>
      </c>
      <c r="C242" s="0" t="n">
        <f aca="false">Setup!$B$7+Setup!$B$8*COS(2*PI()*(B242-Setup!$B$9)/24)</f>
        <v>26.2222809320784</v>
      </c>
      <c r="D242" s="0" t="n">
        <f aca="false">(C242-E242)/Setup!$B$17</f>
        <v>14.7687667968866</v>
      </c>
      <c r="E242" s="0" t="n">
        <f aca="false">SUMPRODUCT('FD inverse'!$A$3:$BH$3,'FD mesh'!$B$84:$BI$84,$E241:$BL241)+'FD inverse'!$A$3*$C242/Setup!$B$17+INDEX('FD inverse'!$A$3:$BH$3,1,'FD mesh'!$B$15+1)*Setup!$B$22</f>
        <v>24.3023412484831</v>
      </c>
      <c r="F242" s="0" t="n">
        <f aca="false">SUMPRODUCT('FD inverse'!$A$4:$BH$4,'FD mesh'!$B$84:$BI$84,$E241:$BL241)+'FD inverse'!$A$4*$C242/Setup!$B$17+INDEX('FD inverse'!$A$4:$BH$4,1,'FD mesh'!$B$15+1)*Setup!$B$22</f>
        <v>23.8557504295723</v>
      </c>
      <c r="G242" s="0" t="n">
        <f aca="false">SUMPRODUCT('FD inverse'!$A$5:$BH$5,'FD mesh'!$B$84:$BI$84,$E241:$BL241)+'FD inverse'!$A$5*$C242/Setup!$B$17+INDEX('FD inverse'!$A$5:$BH$5,1,'FD mesh'!$B$15+1)*Setup!$B$22</f>
        <v>23.3989221531003</v>
      </c>
      <c r="H242" s="0" t="n">
        <f aca="false">SUMPRODUCT('FD inverse'!$A$6:$BH$6,'FD mesh'!$B$84:$BI$84,$E241:$BL241)+'FD inverse'!$A$6*$C242/Setup!$B$17+INDEX('FD inverse'!$A$6:$BH$6,1,'FD mesh'!$B$15+1)*Setup!$B$22</f>
        <v>21.8529977435552</v>
      </c>
      <c r="I242" s="0" t="n">
        <f aca="false">SUMPRODUCT('FD inverse'!$A$7:$BH$7,'FD mesh'!$B$84:$BI$84,$E241:$BL241)+'FD inverse'!$A$7*$C242/Setup!$B$17+INDEX('FD inverse'!$A$7:$BH$7,1,'FD mesh'!$B$15+1)*Setup!$B$22</f>
        <v>21.7200417599386</v>
      </c>
      <c r="J242" s="0" t="n">
        <f aca="false">SUMPRODUCT('FD inverse'!$A$8:$BH$8,'FD mesh'!$B$84:$BI$84,$E241:$BL241)+'FD inverse'!$A$8*$C242/Setup!$B$17+INDEX('FD inverse'!$A$8:$BH$8,1,'FD mesh'!$B$15+1)*Setup!$B$22</f>
        <v>21.5961684574022</v>
      </c>
      <c r="K242" s="0" t="n">
        <f aca="false">SUMPRODUCT('FD inverse'!$A$9:$BH$9,'FD mesh'!$B$84:$BI$84,$E241:$BL241)+'FD inverse'!$A$9*$C242/Setup!$B$17+INDEX('FD inverse'!$A$9:$BH$9,1,'FD mesh'!$B$15+1)*Setup!$B$22</f>
        <v>21.4825879322973</v>
      </c>
      <c r="L242" s="0" t="n">
        <f aca="false">SUMPRODUCT('FD inverse'!$A$10:$BH$10,'FD mesh'!$B$84:$BI$84,$E241:$BL241)+'FD inverse'!$A$10*$C242/Setup!$B$17+INDEX('FD inverse'!$A$10:$BH$10,1,'FD mesh'!$B$15+1)*Setup!$B$22</f>
        <v>21.3803473644133</v>
      </c>
      <c r="M242" s="0" t="n">
        <f aca="false">SUMPRODUCT('FD inverse'!$A$11:$BH$11,'FD mesh'!$B$84:$BI$84,$E241:$BL241)+'FD inverse'!$A$11*$C242/Setup!$B$17+INDEX('FD inverse'!$A$11:$BH$11,1,'FD mesh'!$B$15+1)*Setup!$B$22</f>
        <v>21.2903373344454</v>
      </c>
      <c r="N242" s="0" t="n">
        <f aca="false">SUMPRODUCT('FD inverse'!$A$12:$BH$12,'FD mesh'!$B$84:$BI$84,$E241:$BL241)+'FD inverse'!$A$12*$C242/Setup!$B$17+INDEX('FD inverse'!$A$12:$BH$12,1,'FD mesh'!$B$15+1)*Setup!$B$22</f>
        <v>21.2132976210051</v>
      </c>
      <c r="O242" s="0" t="n">
        <f aca="false">SUMPRODUCT('FD inverse'!$A$13:$BH$13,'FD mesh'!$B$84:$BI$84,$E241:$BL241)+'FD inverse'!$A$13*$C242/Setup!$B$17+INDEX('FD inverse'!$A$13:$BH$13,1,'FD mesh'!$B$15+1)*Setup!$B$22</f>
        <v>21.1498223566005</v>
      </c>
      <c r="P242" s="0" t="n">
        <f aca="false">SUMPRODUCT('FD inverse'!$A$14:$BH$14,'FD mesh'!$B$84:$BI$84,$E241:$BL241)+'FD inverse'!$A$14*$C242/Setup!$B$17+INDEX('FD inverse'!$A$14:$BH$14,1,'FD mesh'!$B$15+1)*Setup!$B$22</f>
        <v>21.1003644426397</v>
      </c>
      <c r="Q242" s="0" t="n">
        <f aca="false">SUMPRODUCT('FD inverse'!$A$15:$BH$15,'FD mesh'!$B$84:$BI$84,$E241:$BL241)+'FD inverse'!$A$15*$C242/Setup!$B$17+INDEX('FD inverse'!$A$15:$BH$15,1,'FD mesh'!$B$15+1)*Setup!$B$22</f>
        <v>21.0652391431929</v>
      </c>
      <c r="R242" s="0" t="n">
        <f aca="false">SUMPRODUCT('FD inverse'!$A$16:$BH$16,'FD mesh'!$B$84:$BI$84,$E241:$BL241)+'FD inverse'!$A$16*$C242/Setup!$B$17+INDEX('FD inverse'!$A$16:$BH$16,1,'FD mesh'!$B$15+1)*Setup!$B$22</f>
        <v>21.044626796128</v>
      </c>
      <c r="S242" s="0" t="n">
        <f aca="false">SUMPRODUCT('FD inverse'!$A$17:$BH$17,'FD mesh'!$B$84:$BI$84,$E241:$BL241)+'FD inverse'!$A$17*$C242/Setup!$B$17+INDEX('FD inverse'!$A$17:$BH$17,1,'FD mesh'!$B$15+1)*Setup!$B$22</f>
        <v>20.6178162650519</v>
      </c>
      <c r="T242" s="0" t="n">
        <f aca="false">SUMPRODUCT('FD inverse'!$A$18:$BH$18,'FD mesh'!$B$84:$BI$84,$E241:$BL241)+'FD inverse'!$A$18*$C242/Setup!$B$17+INDEX('FD inverse'!$A$18:$BH$18,1,'FD mesh'!$B$15+1)*Setup!$B$22</f>
        <v>20.1979468009232</v>
      </c>
      <c r="U242" s="0" t="n">
        <f aca="false">SUMPRODUCT('FD inverse'!$A$19:$BH$19,'FD mesh'!$B$84:$BI$84,$E241:$BL241)+'FD inverse'!$A$19*$C242/Setup!$B$17+INDEX('FD inverse'!$A$19:$BH$19,1,'FD mesh'!$B$15+1)*Setup!$B$22</f>
        <v>19.784666528995</v>
      </c>
      <c r="V242" s="0" t="n">
        <f aca="false">SUMPRODUCT('FD inverse'!$A$20:$BH$20,'FD mesh'!$B$84:$BI$84,$E241:$BL241)+'FD inverse'!$A$20*$C242/Setup!$B$17+INDEX('FD inverse'!$A$20:$BH$20,1,'FD mesh'!$B$15+1)*Setup!$B$22</f>
        <v>19.3775961163044</v>
      </c>
      <c r="W242" s="0" t="n">
        <f aca="false">SUMPRODUCT('FD inverse'!$A$21:$BH$21,'FD mesh'!$B$84:$BI$84,$E241:$BL241)+'FD inverse'!$A$21*$C242/Setup!$B$17+INDEX('FD inverse'!$A$21:$BH$21,1,'FD mesh'!$B$15+1)*Setup!$B$22</f>
        <v>18.9763313329347</v>
      </c>
      <c r="X242" s="0" t="n">
        <f aca="false">SUMPRODUCT('FD inverse'!$A$22:$BH$22,'FD mesh'!$B$84:$BI$84,$E241:$BL241)+'FD inverse'!$A$22*$C242/Setup!$B$17+INDEX('FD inverse'!$A$22:$BH$22,1,'FD mesh'!$B$15+1)*Setup!$B$22</f>
        <v>18.5804455066243</v>
      </c>
      <c r="Y242" s="0" t="n">
        <f aca="false">SUMPRODUCT('FD inverse'!$A$23:$BH$23,'FD mesh'!$B$84:$BI$84,$E241:$BL241)+'FD inverse'!$A$23*$C242/Setup!$B$17+INDEX('FD inverse'!$A$23:$BH$23,1,'FD mesh'!$B$15+1)*Setup!$B$22</f>
        <v>18.1894918765526</v>
      </c>
      <c r="Z242" s="0" t="n">
        <f aca="false">SUMPRODUCT('FD inverse'!$A$24:$BH$24,'FD mesh'!$B$84:$BI$84,$E241:$BL241)+'FD inverse'!$A$24*$C242/Setup!$B$17+INDEX('FD inverse'!$A$24:$BH$24,1,'FD mesh'!$B$15+1)*Setup!$B$22</f>
        <v>17.8030058528347</v>
      </c>
      <c r="AA242" s="0" t="n">
        <f aca="false">SUMPRODUCT('FD inverse'!$A$25:$BH$25,'FD mesh'!$B$84:$BI$84,$E241:$BL241)+'FD inverse'!$A$25*$C242/Setup!$B$17+INDEX('FD inverse'!$A$25:$BH$25,1,'FD mesh'!$B$15+1)*Setup!$B$22</f>
        <v>17.4205071888844</v>
      </c>
      <c r="AB242" s="0" t="n">
        <f aca="false">SUMPRODUCT('FD inverse'!$A$26:$BH$26,'FD mesh'!$B$84:$BI$84,$E241:$BL241)+'FD inverse'!$A$26*$C242/Setup!$B$17+INDEX('FD inverse'!$A$26:$BH$26,1,'FD mesh'!$B$15+1)*Setup!$B$22</f>
        <v>17.0415020743561</v>
      </c>
      <c r="AC242" s="0" t="n">
        <f aca="false">SUMPRODUCT('FD inverse'!$A$27:$BH$27,'FD mesh'!$B$84:$BI$84,$E241:$BL241)+'FD inverse'!$A$27*$C242/Setup!$B$17+INDEX('FD inverse'!$A$27:$BH$27,1,'FD mesh'!$B$15+1)*Setup!$B$22</f>
        <v>16.6654851568517</v>
      </c>
      <c r="AD242" s="0" t="n">
        <f aca="false">SUMPRODUCT('FD inverse'!$A$28:$BH$28,'FD mesh'!$B$84:$BI$84,$E241:$BL241)+'FD inverse'!$A$28*$C242/Setup!$B$17+INDEX('FD inverse'!$A$28:$BH$28,1,'FD mesh'!$B$15+1)*Setup!$B$22</f>
        <v>16.291941500995</v>
      </c>
      <c r="AE242" s="0" t="n">
        <f aca="false">SUMPRODUCT('FD inverse'!$A$29:$BH$29,'FD mesh'!$B$84:$BI$84,$E241:$BL241)+'FD inverse'!$A$29*$C242/Setup!$B$17+INDEX('FD inverse'!$A$29:$BH$29,1,'FD mesh'!$B$15+1)*Setup!$B$22</f>
        <v>15.9203484938192</v>
      </c>
      <c r="AF242" s="0" t="n">
        <f aca="false">SUMPRODUCT('FD inverse'!$A$30:$BH$30,'FD mesh'!$B$84:$BI$84,$E241:$BL241)+'FD inverse'!$A$30*$C242/Setup!$B$17+INDEX('FD inverse'!$A$30:$BH$30,1,'FD mesh'!$B$15+1)*Setup!$B$22</f>
        <v>15.5501777056995</v>
      </c>
      <c r="AG242" s="0" t="n">
        <f aca="false">SUMPRODUCT('FD inverse'!$A$31:$BH$31,'FD mesh'!$B$84:$BI$84,$E241:$BL241)+'FD inverse'!$A$31*$C242/Setup!$B$17+INDEX('FD inverse'!$A$31:$BH$31,1,'FD mesh'!$B$15+1)*Setup!$B$22</f>
        <v>15.1808967162915</v>
      </c>
      <c r="AH242" s="0" t="n">
        <f aca="false">SUMPRODUCT('FD inverse'!$A$32:$BH$32,'FD mesh'!$B$84:$BI$84,$E241:$BL241)+'FD inverse'!$A$32*$C242/Setup!$B$17+INDEX('FD inverse'!$A$32:$BH$32,1,'FD mesh'!$B$15+1)*Setup!$B$22</f>
        <v>15.1656449587543</v>
      </c>
      <c r="AI242" s="0" t="n">
        <f aca="false">SUMPRODUCT('FD inverse'!$A$33:$BH$33,'FD mesh'!$B$84:$BI$84,$E241:$BL241)+'FD inverse'!$A$33*$C242/Setup!$B$17+INDEX('FD inverse'!$A$33:$BH$33,1,'FD mesh'!$B$15+1)*Setup!$B$22</f>
        <v>15.1509648120341</v>
      </c>
      <c r="AJ242" s="0" t="n">
        <f aca="false">SUMPRODUCT('FD inverse'!$A$34:$BH$34,'FD mesh'!$B$84:$BI$84,$E241:$BL241)+'FD inverse'!$A$34*$C242/Setup!$B$17+INDEX('FD inverse'!$A$34:$BH$34,1,'FD mesh'!$B$15+1)*Setup!$B$22</f>
        <v>15.136815909333</v>
      </c>
      <c r="AK242" s="0" t="n">
        <f aca="false">SUMPRODUCT('FD inverse'!$A$35:$BH$35,'FD mesh'!$B$84:$BI$84,$E241:$BL241)+'FD inverse'!$A$35*$C242/Setup!$B$17+INDEX('FD inverse'!$A$35:$BH$35,1,'FD mesh'!$B$15+1)*Setup!$B$22</f>
        <v>15.1231570721251</v>
      </c>
      <c r="AL242" s="0" t="n">
        <f aca="false">SUMPRODUCT('FD inverse'!$A$36:$BH$36,'FD mesh'!$B$84:$BI$84,$E241:$BL241)+'FD inverse'!$A$36*$C242/Setup!$B$17+INDEX('FD inverse'!$A$36:$BH$36,1,'FD mesh'!$B$15+1)*Setup!$B$22</f>
        <v>15.1099464646234</v>
      </c>
      <c r="AM242" s="0" t="n">
        <f aca="false">SUMPRODUCT('FD inverse'!$A$37:$BH$37,'FD mesh'!$B$84:$BI$84,$E241:$BL241)+'FD inverse'!$A$37*$C242/Setup!$B$17+INDEX('FD inverse'!$A$37:$BH$37,1,'FD mesh'!$B$15+1)*Setup!$B$22</f>
        <v>15.0971417249952</v>
      </c>
      <c r="AN242" s="0" t="n">
        <f aca="false">SUMPRODUCT('FD inverse'!$A$38:$BH$38,'FD mesh'!$B$84:$BI$84,$E241:$BL241)+'FD inverse'!$A$38*$C242/Setup!$B$17+INDEX('FD inverse'!$A$38:$BH$38,1,'FD mesh'!$B$15+1)*Setup!$B$22</f>
        <v>15.0847000754727</v>
      </c>
      <c r="AO242" s="0" t="n">
        <f aca="false">SUMPRODUCT('FD inverse'!$A$39:$BH$39,'FD mesh'!$B$84:$BI$84,$E241:$BL241)+'FD inverse'!$A$39*$C242/Setup!$B$17+INDEX('FD inverse'!$A$39:$BH$39,1,'FD mesh'!$B$15+1)*Setup!$B$22</f>
        <v>15.0725784134918</v>
      </c>
      <c r="AP242" s="0" t="n">
        <f aca="false">SUMPRODUCT('FD inverse'!$A$40:$BH$40,'FD mesh'!$B$84:$BI$84,$E241:$BL241)+'FD inverse'!$A$40*$C242/Setup!$B$17+INDEX('FD inverse'!$A$40:$BH$40,1,'FD mesh'!$B$15+1)*Setup!$B$22</f>
        <v>15.0607333859747</v>
      </c>
      <c r="AQ242" s="0" t="n">
        <f aca="false">SUMPRODUCT('FD inverse'!$A$41:$BH$41,'FD mesh'!$B$84:$BI$84,$E241:$BL241)+'FD inverse'!$A$41*$C242/Setup!$B$17+INDEX('FD inverse'!$A$41:$BH$41,1,'FD mesh'!$B$15+1)*Setup!$B$22</f>
        <v>15.0491214488482</v>
      </c>
      <c r="AR242" s="0" t="n">
        <f aca="false">SUMPRODUCT('FD inverse'!$A$42:$BH$42,'FD mesh'!$B$84:$BI$84,$E241:$BL241)+'FD inverse'!$A$42*$C242/Setup!$B$17+INDEX('FD inverse'!$A$42:$BH$42,1,'FD mesh'!$B$15+1)*Setup!$B$22</f>
        <v>15.0376989138651</v>
      </c>
      <c r="AS242" s="0" t="n">
        <f aca="false">SUMPRODUCT('FD inverse'!$A$43:$BH$43,'FD mesh'!$B$84:$BI$84,$E241:$BL241)+'FD inverse'!$A$43*$C242/Setup!$B$17+INDEX('FD inverse'!$A$43:$BH$43,1,'FD mesh'!$B$15+1)*Setup!$B$22</f>
        <v>0</v>
      </c>
      <c r="AT242" s="0" t="n">
        <f aca="false">SUMPRODUCT('FD inverse'!$A$44:$BH$44,'FD mesh'!$B$84:$BI$84,$E241:$BL241)+'FD inverse'!$A$44*$C242/Setup!$B$17+INDEX('FD inverse'!$A$44:$BH$44,1,'FD mesh'!$B$15+1)*Setup!$B$22</f>
        <v>0</v>
      </c>
      <c r="AU242" s="0" t="n">
        <f aca="false">SUMPRODUCT('FD inverse'!$A$45:$BH$45,'FD mesh'!$B$84:$BI$84,$E241:$BL241)+'FD inverse'!$A$45*$C242/Setup!$B$17+INDEX('FD inverse'!$A$45:$BH$45,1,'FD mesh'!$B$15+1)*Setup!$B$22</f>
        <v>0</v>
      </c>
      <c r="AV242" s="0" t="n">
        <f aca="false">SUMPRODUCT('FD inverse'!$A$46:$BH$46,'FD mesh'!$B$84:$BI$84,$E241:$BL241)+'FD inverse'!$A$46*$C242/Setup!$B$17+INDEX('FD inverse'!$A$46:$BH$46,1,'FD mesh'!$B$15+1)*Setup!$B$22</f>
        <v>0</v>
      </c>
      <c r="AW242" s="0" t="n">
        <f aca="false">SUMPRODUCT('FD inverse'!$A$47:$BH$47,'FD mesh'!$B$84:$BI$84,$E241:$BL241)+'FD inverse'!$A$47*$C242/Setup!$B$17+INDEX('FD inverse'!$A$47:$BH$47,1,'FD mesh'!$B$15+1)*Setup!$B$22</f>
        <v>0</v>
      </c>
      <c r="AX242" s="0" t="n">
        <f aca="false">SUMPRODUCT('FD inverse'!$A$48:$BH$48,'FD mesh'!$B$84:$BI$84,$E241:$BL241)+'FD inverse'!$A$48*$C242/Setup!$B$17+INDEX('FD inverse'!$A$48:$BH$48,1,'FD mesh'!$B$15+1)*Setup!$B$22</f>
        <v>0</v>
      </c>
      <c r="AY242" s="0" t="n">
        <f aca="false">SUMPRODUCT('FD inverse'!$A$49:$BH$49,'FD mesh'!$B$84:$BI$84,$E241:$BL241)+'FD inverse'!$A$49*$C242/Setup!$B$17+INDEX('FD inverse'!$A$49:$BH$49,1,'FD mesh'!$B$15+1)*Setup!$B$22</f>
        <v>0</v>
      </c>
      <c r="AZ242" s="0" t="n">
        <f aca="false">SUMPRODUCT('FD inverse'!$A$50:$BH$50,'FD mesh'!$B$84:$BI$84,$E241:$BL241)+'FD inverse'!$A$50*$C242/Setup!$B$17+INDEX('FD inverse'!$A$50:$BH$50,1,'FD mesh'!$B$15+1)*Setup!$B$22</f>
        <v>0</v>
      </c>
      <c r="BA242" s="0" t="n">
        <f aca="false">SUMPRODUCT('FD inverse'!$A$51:$BH$51,'FD mesh'!$B$84:$BI$84,$E241:$BL241)+'FD inverse'!$A$51*$C242/Setup!$B$17+INDEX('FD inverse'!$A$51:$BH$51,1,'FD mesh'!$B$15+1)*Setup!$B$22</f>
        <v>0</v>
      </c>
      <c r="BB242" s="0" t="n">
        <f aca="false">SUMPRODUCT('FD inverse'!$A$52:$BH$52,'FD mesh'!$B$84:$BI$84,$E241:$BL241)+'FD inverse'!$A$52*$C242/Setup!$B$17+INDEX('FD inverse'!$A$52:$BH$52,1,'FD mesh'!$B$15+1)*Setup!$B$22</f>
        <v>0</v>
      </c>
      <c r="BC242" s="0" t="n">
        <f aca="false">SUMPRODUCT('FD inverse'!$A$53:$BH$53,'FD mesh'!$B$84:$BI$84,$E241:$BL241)+'FD inverse'!$A$53*$C242/Setup!$B$17+INDEX('FD inverse'!$A$53:$BH$53,1,'FD mesh'!$B$15+1)*Setup!$B$22</f>
        <v>0</v>
      </c>
      <c r="BD242" s="0" t="n">
        <f aca="false">SUMPRODUCT('FD inverse'!$A$54:$BH$54,'FD mesh'!$B$84:$BI$84,$E241:$BL241)+'FD inverse'!$A$54*$C242/Setup!$B$17+INDEX('FD inverse'!$A$54:$BH$54,1,'FD mesh'!$B$15+1)*Setup!$B$22</f>
        <v>0</v>
      </c>
      <c r="BE242" s="0" t="n">
        <f aca="false">SUMPRODUCT('FD inverse'!$A$55:$BH$55,'FD mesh'!$B$84:$BI$84,$E241:$BL241)+'FD inverse'!$A$55*$C242/Setup!$B$17+INDEX('FD inverse'!$A$55:$BH$55,1,'FD mesh'!$B$15+1)*Setup!$B$22</f>
        <v>0</v>
      </c>
      <c r="BF242" s="0" t="n">
        <f aca="false">SUMPRODUCT('FD inverse'!$A$56:$BH$56,'FD mesh'!$B$84:$BI$84,$E241:$BL241)+'FD inverse'!$A$56*$C242/Setup!$B$17+INDEX('FD inverse'!$A$56:$BH$56,1,'FD mesh'!$B$15+1)*Setup!$B$22</f>
        <v>0</v>
      </c>
      <c r="BG242" s="0" t="n">
        <f aca="false">SUMPRODUCT('FD inverse'!$A$57:$BH$57,'FD mesh'!$B$84:$BI$84,$E241:$BL241)+'FD inverse'!$A$57*$C242/Setup!$B$17+INDEX('FD inverse'!$A$57:$BH$57,1,'FD mesh'!$B$15+1)*Setup!$B$22</f>
        <v>0</v>
      </c>
      <c r="BH242" s="0" t="n">
        <f aca="false">SUMPRODUCT('FD inverse'!$A$58:$BH$58,'FD mesh'!$B$84:$BI$84,$E241:$BL241)+'FD inverse'!$A$58*$C242/Setup!$B$17+INDEX('FD inverse'!$A$58:$BH$58,1,'FD mesh'!$B$15+1)*Setup!$B$22</f>
        <v>0</v>
      </c>
      <c r="BI242" s="0" t="n">
        <f aca="false">SUMPRODUCT('FD inverse'!$A$59:$BH$59,'FD mesh'!$B$84:$BI$84,$E241:$BL241)+'FD inverse'!$A$59*$C242/Setup!$B$17+INDEX('FD inverse'!$A$59:$BH$59,1,'FD mesh'!$B$15+1)*Setup!$B$22</f>
        <v>0</v>
      </c>
      <c r="BJ242" s="0" t="n">
        <f aca="false">SUMPRODUCT('FD inverse'!$A$60:$BH$60,'FD mesh'!$B$84:$BI$84,$E241:$BL241)+'FD inverse'!$A$60*$C242/Setup!$B$17+INDEX('FD inverse'!$A$60:$BH$60,1,'FD mesh'!$B$15+1)*Setup!$B$22</f>
        <v>0</v>
      </c>
      <c r="BK242" s="0" t="n">
        <f aca="false">SUMPRODUCT('FD inverse'!$A$61:$BH$61,'FD mesh'!$B$84:$BI$84,$E241:$BL241)+'FD inverse'!$A$61*$C242/Setup!$B$17+INDEX('FD inverse'!$A$61:$BH$61,1,'FD mesh'!$B$15+1)*Setup!$B$22</f>
        <v>0</v>
      </c>
      <c r="BL242" s="0" t="n">
        <f aca="false">SUMPRODUCT('FD inverse'!$A$62:$BH$62,'FD mesh'!$B$84:$BI$84,$E241:$BL241)+'FD inverse'!$A$62*$C242/Setup!$B$17+INDEX('FD inverse'!$A$62:$BH$62,1,'FD mesh'!$B$15+1)*Setup!$B$22</f>
        <v>0</v>
      </c>
    </row>
    <row r="243" customFormat="false" ht="15" hidden="false" customHeight="false" outlineLevel="0" collapsed="false">
      <c r="A243" s="0" t="n">
        <v>238</v>
      </c>
      <c r="B243" s="0" t="n">
        <f aca="false">A243*Setup!$B$11/3600</f>
        <v>19.8333333333333</v>
      </c>
      <c r="C243" s="0" t="n">
        <f aca="false">Setup!$B$7+Setup!$B$8*COS(2*PI()*(B243-Setup!$B$9)/24)</f>
        <v>26.1491984333873</v>
      </c>
      <c r="D243" s="0" t="n">
        <f aca="false">(C243-E243)/Setup!$B$17</f>
        <v>14.4627157253478</v>
      </c>
      <c r="E243" s="0" t="n">
        <f aca="false">SUMPRODUCT('FD inverse'!$A$3:$BH$3,'FD mesh'!$B$84:$BI$84,$E242:$BL242)+'FD inverse'!$A$3*$C243/Setup!$B$17+INDEX('FD inverse'!$A$3:$BH$3,1,'FD mesh'!$B$15+1)*Setup!$B$22</f>
        <v>24.2690453890921</v>
      </c>
      <c r="F243" s="0" t="n">
        <f aca="false">SUMPRODUCT('FD inverse'!$A$4:$BH$4,'FD mesh'!$B$84:$BI$84,$E242:$BL242)+'FD inverse'!$A$4*$C243/Setup!$B$17+INDEX('FD inverse'!$A$4:$BH$4,1,'FD mesh'!$B$15+1)*Setup!$B$22</f>
        <v>23.8313817571454</v>
      </c>
      <c r="G243" s="0" t="n">
        <f aca="false">SUMPRODUCT('FD inverse'!$A$5:$BH$5,'FD mesh'!$B$84:$BI$84,$E242:$BL242)+'FD inverse'!$A$5*$C243/Setup!$B$17+INDEX('FD inverse'!$A$5:$BH$5,1,'FD mesh'!$B$15+1)*Setup!$B$22</f>
        <v>23.3831414444579</v>
      </c>
      <c r="H243" s="0" t="n">
        <f aca="false">SUMPRODUCT('FD inverse'!$A$6:$BH$6,'FD mesh'!$B$84:$BI$84,$E242:$BL242)+'FD inverse'!$A$6*$C243/Setup!$B$17+INDEX('FD inverse'!$A$6:$BH$6,1,'FD mesh'!$B$15+1)*Setup!$B$22</f>
        <v>21.8655472271096</v>
      </c>
      <c r="I243" s="0" t="n">
        <f aca="false">SUMPRODUCT('FD inverse'!$A$7:$BH$7,'FD mesh'!$B$84:$BI$84,$E242:$BL242)+'FD inverse'!$A$7*$C243/Setup!$B$17+INDEX('FD inverse'!$A$7:$BH$7,1,'FD mesh'!$B$15+1)*Setup!$B$22</f>
        <v>21.7349487664458</v>
      </c>
      <c r="J243" s="0" t="n">
        <f aca="false">SUMPRODUCT('FD inverse'!$A$8:$BH$8,'FD mesh'!$B$84:$BI$84,$E242:$BL242)+'FD inverse'!$A$8*$C243/Setup!$B$17+INDEX('FD inverse'!$A$8:$BH$8,1,'FD mesh'!$B$15+1)*Setup!$B$22</f>
        <v>21.6131449998866</v>
      </c>
      <c r="K243" s="0" t="n">
        <f aca="false">SUMPRODUCT('FD inverse'!$A$9:$BH$9,'FD mesh'!$B$84:$BI$84,$E242:$BL242)+'FD inverse'!$A$9*$C243/Setup!$B$17+INDEX('FD inverse'!$A$9:$BH$9,1,'FD mesh'!$B$15+1)*Setup!$B$22</f>
        <v>21.5013568926101</v>
      </c>
      <c r="L243" s="0" t="n">
        <f aca="false">SUMPRODUCT('FD inverse'!$A$10:$BH$10,'FD mesh'!$B$84:$BI$84,$E242:$BL242)+'FD inverse'!$A$10*$C243/Setup!$B$17+INDEX('FD inverse'!$A$10:$BH$10,1,'FD mesh'!$B$15+1)*Setup!$B$22</f>
        <v>21.4006419182617</v>
      </c>
      <c r="M243" s="0" t="n">
        <f aca="false">SUMPRODUCT('FD inverse'!$A$11:$BH$11,'FD mesh'!$B$84:$BI$84,$E242:$BL242)+'FD inverse'!$A$11*$C243/Setup!$B$17+INDEX('FD inverse'!$A$11:$BH$11,1,'FD mesh'!$B$15+1)*Setup!$B$22</f>
        <v>21.3119001320243</v>
      </c>
      <c r="N243" s="0" t="n">
        <f aca="false">SUMPRODUCT('FD inverse'!$A$12:$BH$12,'FD mesh'!$B$84:$BI$84,$E242:$BL242)+'FD inverse'!$A$12*$C243/Setup!$B$17+INDEX('FD inverse'!$A$12:$BH$12,1,'FD mesh'!$B$15+1)*Setup!$B$22</f>
        <v>21.2358797602877</v>
      </c>
      <c r="O243" s="0" t="n">
        <f aca="false">SUMPRODUCT('FD inverse'!$A$13:$BH$13,'FD mesh'!$B$84:$BI$84,$E242:$BL242)+'FD inverse'!$A$13*$C243/Setup!$B$17+INDEX('FD inverse'!$A$13:$BH$13,1,'FD mesh'!$B$15+1)*Setup!$B$22</f>
        <v>21.1731821845882</v>
      </c>
      <c r="P243" s="0" t="n">
        <f aca="false">SUMPRODUCT('FD inverse'!$A$14:$BH$14,'FD mesh'!$B$84:$BI$84,$E242:$BL242)+'FD inverse'!$A$14*$C243/Setup!$B$17+INDEX('FD inverse'!$A$14:$BH$14,1,'FD mesh'!$B$15+1)*Setup!$B$22</f>
        <v>21.1242662183208</v>
      </c>
      <c r="Q243" s="0" t="n">
        <f aca="false">SUMPRODUCT('FD inverse'!$A$15:$BH$15,'FD mesh'!$B$84:$BI$84,$E242:$BL242)+'FD inverse'!$A$15*$C243/Setup!$B$17+INDEX('FD inverse'!$A$15:$BH$15,1,'FD mesh'!$B$15+1)*Setup!$B$22</f>
        <v>21.0894515946382</v>
      </c>
      <c r="R243" s="0" t="n">
        <f aca="false">SUMPRODUCT('FD inverse'!$A$16:$BH$16,'FD mesh'!$B$84:$BI$84,$E242:$BL242)+'FD inverse'!$A$16*$C243/Setup!$B$17+INDEX('FD inverse'!$A$16:$BH$16,1,'FD mesh'!$B$15+1)*Setup!$B$22</f>
        <v>21.0689216030767</v>
      </c>
      <c r="S243" s="0" t="n">
        <f aca="false">SUMPRODUCT('FD inverse'!$A$17:$BH$17,'FD mesh'!$B$84:$BI$84,$E242:$BL242)+'FD inverse'!$A$17*$C243/Setup!$B$17+INDEX('FD inverse'!$A$17:$BH$17,1,'FD mesh'!$B$15+1)*Setup!$B$22</f>
        <v>20.64105008234</v>
      </c>
      <c r="T243" s="0" t="n">
        <f aca="false">SUMPRODUCT('FD inverse'!$A$18:$BH$18,'FD mesh'!$B$84:$BI$84,$E242:$BL242)+'FD inverse'!$A$18*$C243/Setup!$B$17+INDEX('FD inverse'!$A$18:$BH$18,1,'FD mesh'!$B$15+1)*Setup!$B$22</f>
        <v>20.2200159421194</v>
      </c>
      <c r="U243" s="0" t="n">
        <f aca="false">SUMPRODUCT('FD inverse'!$A$19:$BH$19,'FD mesh'!$B$84:$BI$84,$E242:$BL242)+'FD inverse'!$A$19*$C243/Setup!$B$17+INDEX('FD inverse'!$A$19:$BH$19,1,'FD mesh'!$B$15+1)*Setup!$B$22</f>
        <v>19.8054764348795</v>
      </c>
      <c r="V243" s="0" t="n">
        <f aca="false">SUMPRODUCT('FD inverse'!$A$20:$BH$20,'FD mesh'!$B$84:$BI$84,$E242:$BL242)+'FD inverse'!$A$20*$C243/Setup!$B$17+INDEX('FD inverse'!$A$20:$BH$20,1,'FD mesh'!$B$15+1)*Setup!$B$22</f>
        <v>19.3970609856571</v>
      </c>
      <c r="W243" s="0" t="n">
        <f aca="false">SUMPRODUCT('FD inverse'!$A$21:$BH$21,'FD mesh'!$B$84:$BI$84,$E242:$BL242)+'FD inverse'!$A$21*$C243/Setup!$B$17+INDEX('FD inverse'!$A$21:$BH$21,1,'FD mesh'!$B$15+1)*Setup!$B$22</f>
        <v>18.9943737694155</v>
      </c>
      <c r="X243" s="0" t="n">
        <f aca="false">SUMPRODUCT('FD inverse'!$A$22:$BH$22,'FD mesh'!$B$84:$BI$84,$E242:$BL242)+'FD inverse'!$A$22*$C243/Setup!$B$17+INDEX('FD inverse'!$A$22:$BH$22,1,'FD mesh'!$B$15+1)*Setup!$B$22</f>
        <v>18.5969961844812</v>
      </c>
      <c r="Y243" s="0" t="n">
        <f aca="false">SUMPRODUCT('FD inverse'!$A$23:$BH$23,'FD mesh'!$B$84:$BI$84,$E242:$BL242)+'FD inverse'!$A$23*$C243/Setup!$B$17+INDEX('FD inverse'!$A$23:$BH$23,1,'FD mesh'!$B$15+1)*Setup!$B$22</f>
        <v>18.204489227602</v>
      </c>
      <c r="Z243" s="0" t="n">
        <f aca="false">SUMPRODUCT('FD inverse'!$A$24:$BH$24,'FD mesh'!$B$84:$BI$84,$E242:$BL242)+'FD inverse'!$A$24*$C243/Setup!$B$17+INDEX('FD inverse'!$A$24:$BH$24,1,'FD mesh'!$B$15+1)*Setup!$B$22</f>
        <v>17.8163957768887</v>
      </c>
      <c r="AA243" s="0" t="n">
        <f aca="false">SUMPRODUCT('FD inverse'!$A$25:$BH$25,'FD mesh'!$B$84:$BI$84,$E242:$BL242)+'FD inverse'!$A$25*$C243/Setup!$B$17+INDEX('FD inverse'!$A$25:$BH$25,1,'FD mesh'!$B$15+1)*Setup!$B$22</f>
        <v>17.4322427895398</v>
      </c>
      <c r="AB243" s="0" t="n">
        <f aca="false">SUMPRODUCT('FD inverse'!$A$26:$BH$26,'FD mesh'!$B$84:$BI$84,$E242:$BL242)+'FD inverse'!$A$26*$C243/Setup!$B$17+INDEX('FD inverse'!$A$26:$BH$26,1,'FD mesh'!$B$15+1)*Setup!$B$22</f>
        <v>17.0515434218124</v>
      </c>
      <c r="AC243" s="0" t="n">
        <f aca="false">SUMPRODUCT('FD inverse'!$A$27:$BH$27,'FD mesh'!$B$84:$BI$84,$E242:$BL242)+'FD inverse'!$A$27*$C243/Setup!$B$17+INDEX('FD inverse'!$A$27:$BH$27,1,'FD mesh'!$B$15+1)*Setup!$B$22</f>
        <v>16.6737990791936</v>
      </c>
      <c r="AD243" s="0" t="n">
        <f aca="false">SUMPRODUCT('FD inverse'!$A$28:$BH$28,'FD mesh'!$B$84:$BI$84,$E242:$BL242)+'FD inverse'!$A$28*$C243/Setup!$B$17+INDEX('FD inverse'!$A$28:$BH$28,1,'FD mesh'!$B$15+1)*Setup!$B$22</f>
        <v>16.2985014051497</v>
      </c>
      <c r="AE243" s="0" t="n">
        <f aca="false">SUMPRODUCT('FD inverse'!$A$29:$BH$29,'FD mesh'!$B$84:$BI$84,$E242:$BL242)+'FD inverse'!$A$29*$C243/Setup!$B$17+INDEX('FD inverse'!$A$29:$BH$29,1,'FD mesh'!$B$15+1)*Setup!$B$22</f>
        <v>15.9251342171856</v>
      </c>
      <c r="AF243" s="0" t="n">
        <f aca="false">SUMPRODUCT('FD inverse'!$A$30:$BH$30,'FD mesh'!$B$84:$BI$84,$E242:$BL242)+'FD inverse'!$A$30*$C243/Setup!$B$17+INDEX('FD inverse'!$A$30:$BH$30,1,'FD mesh'!$B$15+1)*Setup!$B$22</f>
        <v>15.5531753992407</v>
      </c>
      <c r="AG243" s="0" t="n">
        <f aca="false">SUMPRODUCT('FD inverse'!$A$31:$BH$31,'FD mesh'!$B$84:$BI$84,$E242:$BL242)+'FD inverse'!$A$31*$C243/Setup!$B$17+INDEX('FD inverse'!$A$31:$BH$31,1,'FD mesh'!$B$15+1)*Setup!$B$22</f>
        <v>15.1820987596809</v>
      </c>
      <c r="AH243" s="0" t="n">
        <f aca="false">SUMPRODUCT('FD inverse'!$A$32:$BH$32,'FD mesh'!$B$84:$BI$84,$E242:$BL242)+'FD inverse'!$A$32*$C243/Setup!$B$17+INDEX('FD inverse'!$A$32:$BH$32,1,'FD mesh'!$B$15+1)*Setup!$B$22</f>
        <v>15.1667700453008</v>
      </c>
      <c r="AI243" s="0" t="n">
        <f aca="false">SUMPRODUCT('FD inverse'!$A$33:$BH$33,'FD mesh'!$B$84:$BI$84,$E242:$BL242)+'FD inverse'!$A$33*$C243/Setup!$B$17+INDEX('FD inverse'!$A$33:$BH$33,1,'FD mesh'!$B$15+1)*Setup!$B$22</f>
        <v>15.1520108756448</v>
      </c>
      <c r="AJ243" s="0" t="n">
        <f aca="false">SUMPRODUCT('FD inverse'!$A$34:$BH$34,'FD mesh'!$B$84:$BI$84,$E242:$BL242)+'FD inverse'!$A$34*$C243/Setup!$B$17+INDEX('FD inverse'!$A$34:$BH$34,1,'FD mesh'!$B$15+1)*Setup!$B$22</f>
        <v>15.1377812474827</v>
      </c>
      <c r="AK243" s="0" t="n">
        <f aca="false">SUMPRODUCT('FD inverse'!$A$35:$BH$35,'FD mesh'!$B$84:$BI$84,$E242:$BL242)+'FD inverse'!$A$35*$C243/Setup!$B$17+INDEX('FD inverse'!$A$35:$BH$35,1,'FD mesh'!$B$15+1)*Setup!$B$22</f>
        <v>15.1240402957269</v>
      </c>
      <c r="AL243" s="0" t="n">
        <f aca="false">SUMPRODUCT('FD inverse'!$A$36:$BH$36,'FD mesh'!$B$84:$BI$84,$E242:$BL242)+'FD inverse'!$A$36*$C243/Setup!$B$17+INDEX('FD inverse'!$A$36:$BH$36,1,'FD mesh'!$B$15+1)*Setup!$B$22</f>
        <v>15.1107464521017</v>
      </c>
      <c r="AM243" s="0" t="n">
        <f aca="false">SUMPRODUCT('FD inverse'!$A$37:$BH$37,'FD mesh'!$B$84:$BI$84,$E242:$BL242)+'FD inverse'!$A$37*$C243/Setup!$B$17+INDEX('FD inverse'!$A$37:$BH$37,1,'FD mesh'!$B$15+1)*Setup!$B$22</f>
        <v>15.0978575805643</v>
      </c>
      <c r="AN243" s="0" t="n">
        <f aca="false">SUMPRODUCT('FD inverse'!$A$38:$BH$38,'FD mesh'!$B$84:$BI$84,$E242:$BL242)+'FD inverse'!$A$38*$C243/Setup!$B$17+INDEX('FD inverse'!$A$38:$BH$38,1,'FD mesh'!$B$15+1)*Setup!$B$22</f>
        <v>15.0853310916044</v>
      </c>
      <c r="AO243" s="0" t="n">
        <f aca="false">SUMPRODUCT('FD inverse'!$A$39:$BH$39,'FD mesh'!$B$84:$BI$84,$E242:$BL242)+'FD inverse'!$A$39*$C243/Setup!$B$17+INDEX('FD inverse'!$A$39:$BH$39,1,'FD mesh'!$B$15+1)*Setup!$B$22</f>
        <v>15.0731240375447</v>
      </c>
      <c r="AP243" s="0" t="n">
        <f aca="false">SUMPRODUCT('FD inverse'!$A$40:$BH$40,'FD mesh'!$B$84:$BI$84,$E242:$BL242)+'FD inverse'!$A$40*$C243/Setup!$B$17+INDEX('FD inverse'!$A$40:$BH$40,1,'FD mesh'!$B$15+1)*Setup!$B$22</f>
        <v>15.0611931909481</v>
      </c>
      <c r="AQ243" s="0" t="n">
        <f aca="false">SUMPRODUCT('FD inverse'!$A$41:$BH$41,'FD mesh'!$B$84:$BI$84,$E242:$BL242)+'FD inverse'!$A$41*$C243/Setup!$B$17+INDEX('FD inverse'!$A$41:$BH$41,1,'FD mesh'!$B$15+1)*Setup!$B$22</f>
        <v>15.0494951082198</v>
      </c>
      <c r="AR243" s="0" t="n">
        <f aca="false">SUMPRODUCT('FD inverse'!$A$42:$BH$42,'FD mesh'!$B$84:$BI$84,$E242:$BL242)+'FD inverse'!$A$42*$C243/Setup!$B$17+INDEX('FD inverse'!$A$42:$BH$42,1,'FD mesh'!$B$15+1)*Setup!$B$22</f>
        <v>15.0379861804719</v>
      </c>
      <c r="AS243" s="0" t="n">
        <f aca="false">SUMPRODUCT('FD inverse'!$A$43:$BH$43,'FD mesh'!$B$84:$BI$84,$E242:$BL242)+'FD inverse'!$A$43*$C243/Setup!$B$17+INDEX('FD inverse'!$A$43:$BH$43,1,'FD mesh'!$B$15+1)*Setup!$B$22</f>
        <v>0</v>
      </c>
      <c r="AT243" s="0" t="n">
        <f aca="false">SUMPRODUCT('FD inverse'!$A$44:$BH$44,'FD mesh'!$B$84:$BI$84,$E242:$BL242)+'FD inverse'!$A$44*$C243/Setup!$B$17+INDEX('FD inverse'!$A$44:$BH$44,1,'FD mesh'!$B$15+1)*Setup!$B$22</f>
        <v>0</v>
      </c>
      <c r="AU243" s="0" t="n">
        <f aca="false">SUMPRODUCT('FD inverse'!$A$45:$BH$45,'FD mesh'!$B$84:$BI$84,$E242:$BL242)+'FD inverse'!$A$45*$C243/Setup!$B$17+INDEX('FD inverse'!$A$45:$BH$45,1,'FD mesh'!$B$15+1)*Setup!$B$22</f>
        <v>0</v>
      </c>
      <c r="AV243" s="0" t="n">
        <f aca="false">SUMPRODUCT('FD inverse'!$A$46:$BH$46,'FD mesh'!$B$84:$BI$84,$E242:$BL242)+'FD inverse'!$A$46*$C243/Setup!$B$17+INDEX('FD inverse'!$A$46:$BH$46,1,'FD mesh'!$B$15+1)*Setup!$B$22</f>
        <v>0</v>
      </c>
      <c r="AW243" s="0" t="n">
        <f aca="false">SUMPRODUCT('FD inverse'!$A$47:$BH$47,'FD mesh'!$B$84:$BI$84,$E242:$BL242)+'FD inverse'!$A$47*$C243/Setup!$B$17+INDEX('FD inverse'!$A$47:$BH$47,1,'FD mesh'!$B$15+1)*Setup!$B$22</f>
        <v>0</v>
      </c>
      <c r="AX243" s="0" t="n">
        <f aca="false">SUMPRODUCT('FD inverse'!$A$48:$BH$48,'FD mesh'!$B$84:$BI$84,$E242:$BL242)+'FD inverse'!$A$48*$C243/Setup!$B$17+INDEX('FD inverse'!$A$48:$BH$48,1,'FD mesh'!$B$15+1)*Setup!$B$22</f>
        <v>0</v>
      </c>
      <c r="AY243" s="0" t="n">
        <f aca="false">SUMPRODUCT('FD inverse'!$A$49:$BH$49,'FD mesh'!$B$84:$BI$84,$E242:$BL242)+'FD inverse'!$A$49*$C243/Setup!$B$17+INDEX('FD inverse'!$A$49:$BH$49,1,'FD mesh'!$B$15+1)*Setup!$B$22</f>
        <v>0</v>
      </c>
      <c r="AZ243" s="0" t="n">
        <f aca="false">SUMPRODUCT('FD inverse'!$A$50:$BH$50,'FD mesh'!$B$84:$BI$84,$E242:$BL242)+'FD inverse'!$A$50*$C243/Setup!$B$17+INDEX('FD inverse'!$A$50:$BH$50,1,'FD mesh'!$B$15+1)*Setup!$B$22</f>
        <v>0</v>
      </c>
      <c r="BA243" s="0" t="n">
        <f aca="false">SUMPRODUCT('FD inverse'!$A$51:$BH$51,'FD mesh'!$B$84:$BI$84,$E242:$BL242)+'FD inverse'!$A$51*$C243/Setup!$B$17+INDEX('FD inverse'!$A$51:$BH$51,1,'FD mesh'!$B$15+1)*Setup!$B$22</f>
        <v>0</v>
      </c>
      <c r="BB243" s="0" t="n">
        <f aca="false">SUMPRODUCT('FD inverse'!$A$52:$BH$52,'FD mesh'!$B$84:$BI$84,$E242:$BL242)+'FD inverse'!$A$52*$C243/Setup!$B$17+INDEX('FD inverse'!$A$52:$BH$52,1,'FD mesh'!$B$15+1)*Setup!$B$22</f>
        <v>0</v>
      </c>
      <c r="BC243" s="0" t="n">
        <f aca="false">SUMPRODUCT('FD inverse'!$A$53:$BH$53,'FD mesh'!$B$84:$BI$84,$E242:$BL242)+'FD inverse'!$A$53*$C243/Setup!$B$17+INDEX('FD inverse'!$A$53:$BH$53,1,'FD mesh'!$B$15+1)*Setup!$B$22</f>
        <v>0</v>
      </c>
      <c r="BD243" s="0" t="n">
        <f aca="false">SUMPRODUCT('FD inverse'!$A$54:$BH$54,'FD mesh'!$B$84:$BI$84,$E242:$BL242)+'FD inverse'!$A$54*$C243/Setup!$B$17+INDEX('FD inverse'!$A$54:$BH$54,1,'FD mesh'!$B$15+1)*Setup!$B$22</f>
        <v>0</v>
      </c>
      <c r="BE243" s="0" t="n">
        <f aca="false">SUMPRODUCT('FD inverse'!$A$55:$BH$55,'FD mesh'!$B$84:$BI$84,$E242:$BL242)+'FD inverse'!$A$55*$C243/Setup!$B$17+INDEX('FD inverse'!$A$55:$BH$55,1,'FD mesh'!$B$15+1)*Setup!$B$22</f>
        <v>0</v>
      </c>
      <c r="BF243" s="0" t="n">
        <f aca="false">SUMPRODUCT('FD inverse'!$A$56:$BH$56,'FD mesh'!$B$84:$BI$84,$E242:$BL242)+'FD inverse'!$A$56*$C243/Setup!$B$17+INDEX('FD inverse'!$A$56:$BH$56,1,'FD mesh'!$B$15+1)*Setup!$B$22</f>
        <v>0</v>
      </c>
      <c r="BG243" s="0" t="n">
        <f aca="false">SUMPRODUCT('FD inverse'!$A$57:$BH$57,'FD mesh'!$B$84:$BI$84,$E242:$BL242)+'FD inverse'!$A$57*$C243/Setup!$B$17+INDEX('FD inverse'!$A$57:$BH$57,1,'FD mesh'!$B$15+1)*Setup!$B$22</f>
        <v>0</v>
      </c>
      <c r="BH243" s="0" t="n">
        <f aca="false">SUMPRODUCT('FD inverse'!$A$58:$BH$58,'FD mesh'!$B$84:$BI$84,$E242:$BL242)+'FD inverse'!$A$58*$C243/Setup!$B$17+INDEX('FD inverse'!$A$58:$BH$58,1,'FD mesh'!$B$15+1)*Setup!$B$22</f>
        <v>0</v>
      </c>
      <c r="BI243" s="0" t="n">
        <f aca="false">SUMPRODUCT('FD inverse'!$A$59:$BH$59,'FD mesh'!$B$84:$BI$84,$E242:$BL242)+'FD inverse'!$A$59*$C243/Setup!$B$17+INDEX('FD inverse'!$A$59:$BH$59,1,'FD mesh'!$B$15+1)*Setup!$B$22</f>
        <v>0</v>
      </c>
      <c r="BJ243" s="0" t="n">
        <f aca="false">SUMPRODUCT('FD inverse'!$A$60:$BH$60,'FD mesh'!$B$84:$BI$84,$E242:$BL242)+'FD inverse'!$A$60*$C243/Setup!$B$17+INDEX('FD inverse'!$A$60:$BH$60,1,'FD mesh'!$B$15+1)*Setup!$B$22</f>
        <v>0</v>
      </c>
      <c r="BK243" s="0" t="n">
        <f aca="false">SUMPRODUCT('FD inverse'!$A$61:$BH$61,'FD mesh'!$B$84:$BI$84,$E242:$BL242)+'FD inverse'!$A$61*$C243/Setup!$B$17+INDEX('FD inverse'!$A$61:$BH$61,1,'FD mesh'!$B$15+1)*Setup!$B$22</f>
        <v>0</v>
      </c>
      <c r="BL243" s="0" t="n">
        <f aca="false">SUMPRODUCT('FD inverse'!$A$62:$BH$62,'FD mesh'!$B$84:$BI$84,$E242:$BL242)+'FD inverse'!$A$62*$C243/Setup!$B$17+INDEX('FD inverse'!$A$62:$BH$62,1,'FD mesh'!$B$15+1)*Setup!$B$22</f>
        <v>0</v>
      </c>
    </row>
    <row r="244" customFormat="false" ht="15" hidden="false" customHeight="false" outlineLevel="0" collapsed="false">
      <c r="A244" s="0" t="n">
        <v>239</v>
      </c>
      <c r="B244" s="0" t="n">
        <f aca="false">A244*Setup!$B$11/3600</f>
        <v>19.9166666666667</v>
      </c>
      <c r="C244" s="0" t="n">
        <f aca="false">Setup!$B$7+Setup!$B$8*COS(2*PI()*(B244-Setup!$B$9)/24)</f>
        <v>26.0750930326421</v>
      </c>
      <c r="D244" s="0" t="n">
        <f aca="false">(C244-E244)/Setup!$B$17</f>
        <v>14.1550849951156</v>
      </c>
      <c r="E244" s="0" t="n">
        <f aca="false">SUMPRODUCT('FD inverse'!$A$3:$BH$3,'FD mesh'!$B$84:$BI$84,$E243:$BL243)+'FD inverse'!$A$3*$C244/Setup!$B$17+INDEX('FD inverse'!$A$3:$BH$3,1,'FD mesh'!$B$15+1)*Setup!$B$22</f>
        <v>24.2349319832771</v>
      </c>
      <c r="F244" s="0" t="n">
        <f aca="false">SUMPRODUCT('FD inverse'!$A$4:$BH$4,'FD mesh'!$B$84:$BI$84,$E243:$BL243)+'FD inverse'!$A$4*$C244/Setup!$B$17+INDEX('FD inverse'!$A$4:$BH$4,1,'FD mesh'!$B$15+1)*Setup!$B$22</f>
        <v>23.8062466088966</v>
      </c>
      <c r="G244" s="0" t="n">
        <f aca="false">SUMPRODUCT('FD inverse'!$A$5:$BH$5,'FD mesh'!$B$84:$BI$84,$E243:$BL243)+'FD inverse'!$A$5*$C244/Setup!$B$17+INDEX('FD inverse'!$A$5:$BH$5,1,'FD mesh'!$B$15+1)*Setup!$B$22</f>
        <v>23.3666518819776</v>
      </c>
      <c r="H244" s="0" t="n">
        <f aca="false">SUMPRODUCT('FD inverse'!$A$6:$BH$6,'FD mesh'!$B$84:$BI$84,$E243:$BL243)+'FD inverse'!$A$6*$C244/Setup!$B$17+INDEX('FD inverse'!$A$6:$BH$6,1,'FD mesh'!$B$15+1)*Setup!$B$22</f>
        <v>21.877589960221</v>
      </c>
      <c r="I244" s="0" t="n">
        <f aca="false">SUMPRODUCT('FD inverse'!$A$7:$BH$7,'FD mesh'!$B$84:$BI$84,$E243:$BL243)+'FD inverse'!$A$7*$C244/Setup!$B$17+INDEX('FD inverse'!$A$7:$BH$7,1,'FD mesh'!$B$15+1)*Setup!$B$22</f>
        <v>21.7493669975616</v>
      </c>
      <c r="J244" s="0" t="n">
        <f aca="false">SUMPRODUCT('FD inverse'!$A$8:$BH$8,'FD mesh'!$B$84:$BI$84,$E243:$BL243)+'FD inverse'!$A$8*$C244/Setup!$B$17+INDEX('FD inverse'!$A$8:$BH$8,1,'FD mesh'!$B$15+1)*Setup!$B$22</f>
        <v>21.6296503659439</v>
      </c>
      <c r="K244" s="0" t="n">
        <f aca="false">SUMPRODUCT('FD inverse'!$A$9:$BH$9,'FD mesh'!$B$84:$BI$84,$E243:$BL243)+'FD inverse'!$A$9*$C244/Setup!$B$17+INDEX('FD inverse'!$A$9:$BH$9,1,'FD mesh'!$B$15+1)*Setup!$B$22</f>
        <v>21.5196714134161</v>
      </c>
      <c r="L244" s="0" t="n">
        <f aca="false">SUMPRODUCT('FD inverse'!$A$10:$BH$10,'FD mesh'!$B$84:$BI$84,$E243:$BL243)+'FD inverse'!$A$10*$C244/Setup!$B$17+INDEX('FD inverse'!$A$10:$BH$10,1,'FD mesh'!$B$15+1)*Setup!$B$22</f>
        <v>21.4204974879125</v>
      </c>
      <c r="M244" s="0" t="n">
        <f aca="false">SUMPRODUCT('FD inverse'!$A$11:$BH$11,'FD mesh'!$B$84:$BI$84,$E243:$BL243)+'FD inverse'!$A$11*$C244/Setup!$B$17+INDEX('FD inverse'!$A$11:$BH$11,1,'FD mesh'!$B$15+1)*Setup!$B$22</f>
        <v>21.333037762793</v>
      </c>
      <c r="N244" s="0" t="n">
        <f aca="false">SUMPRODUCT('FD inverse'!$A$12:$BH$12,'FD mesh'!$B$84:$BI$84,$E243:$BL243)+'FD inverse'!$A$12*$C244/Setup!$B$17+INDEX('FD inverse'!$A$12:$BH$12,1,'FD mesh'!$B$15+1)*Setup!$B$22</f>
        <v>21.258048616298</v>
      </c>
      <c r="O244" s="0" t="n">
        <f aca="false">SUMPRODUCT('FD inverse'!$A$13:$BH$13,'FD mesh'!$B$84:$BI$84,$E243:$BL243)+'FD inverse'!$A$13*$C244/Setup!$B$17+INDEX('FD inverse'!$A$13:$BH$13,1,'FD mesh'!$B$15+1)*Setup!$B$22</f>
        <v>21.1961384409005</v>
      </c>
      <c r="P244" s="0" t="n">
        <f aca="false">SUMPRODUCT('FD inverse'!$A$14:$BH$14,'FD mesh'!$B$84:$BI$84,$E243:$BL243)+'FD inverse'!$A$14*$C244/Setup!$B$17+INDEX('FD inverse'!$A$14:$BH$14,1,'FD mesh'!$B$15+1)*Setup!$B$22</f>
        <v>21.1477717795515</v>
      </c>
      <c r="Q244" s="0" t="n">
        <f aca="false">SUMPRODUCT('FD inverse'!$A$15:$BH$15,'FD mesh'!$B$84:$BI$84,$E243:$BL243)+'FD inverse'!$A$15*$C244/Setup!$B$17+INDEX('FD inverse'!$A$15:$BH$15,1,'FD mesh'!$B$15+1)*Setup!$B$22</f>
        <v>21.1132727059493</v>
      </c>
      <c r="R244" s="0" t="n">
        <f aca="false">SUMPRODUCT('FD inverse'!$A$16:$BH$16,'FD mesh'!$B$84:$BI$84,$E243:$BL243)+'FD inverse'!$A$16*$C244/Setup!$B$17+INDEX('FD inverse'!$A$16:$BH$16,1,'FD mesh'!$B$15+1)*Setup!$B$22</f>
        <v>21.092827385333</v>
      </c>
      <c r="S244" s="0" t="n">
        <f aca="false">SUMPRODUCT('FD inverse'!$A$17:$BH$17,'FD mesh'!$B$84:$BI$84,$E243:$BL243)+'FD inverse'!$A$17*$C244/Setup!$B$17+INDEX('FD inverse'!$A$17:$BH$17,1,'FD mesh'!$B$15+1)*Setup!$B$22</f>
        <v>20.6639272872655</v>
      </c>
      <c r="T244" s="0" t="n">
        <f aca="false">SUMPRODUCT('FD inverse'!$A$18:$BH$18,'FD mesh'!$B$84:$BI$84,$E243:$BL243)+'FD inverse'!$A$18*$C244/Setup!$B$17+INDEX('FD inverse'!$A$18:$BH$18,1,'FD mesh'!$B$15+1)*Setup!$B$22</f>
        <v>20.2417596237905</v>
      </c>
      <c r="U244" s="0" t="n">
        <f aca="false">SUMPRODUCT('FD inverse'!$A$19:$BH$19,'FD mesh'!$B$84:$BI$84,$E243:$BL243)+'FD inverse'!$A$19*$C244/Setup!$B$17+INDEX('FD inverse'!$A$19:$BH$19,1,'FD mesh'!$B$15+1)*Setup!$B$22</f>
        <v>19.8259908152072</v>
      </c>
      <c r="V244" s="0" t="n">
        <f aca="false">SUMPRODUCT('FD inverse'!$A$20:$BH$20,'FD mesh'!$B$84:$BI$84,$E243:$BL243)+'FD inverse'!$A$20*$C244/Setup!$B$17+INDEX('FD inverse'!$A$20:$BH$20,1,'FD mesh'!$B$15+1)*Setup!$B$22</f>
        <v>19.4162590956917</v>
      </c>
      <c r="W244" s="0" t="n">
        <f aca="false">SUMPRODUCT('FD inverse'!$A$21:$BH$21,'FD mesh'!$B$84:$BI$84,$E243:$BL243)+'FD inverse'!$A$21*$C244/Setup!$B$17+INDEX('FD inverse'!$A$21:$BH$21,1,'FD mesh'!$B$15+1)*Setup!$B$22</f>
        <v>19.0121771057007</v>
      </c>
      <c r="X244" s="0" t="n">
        <f aca="false">SUMPRODUCT('FD inverse'!$A$22:$BH$22,'FD mesh'!$B$84:$BI$84,$E243:$BL243)+'FD inverse'!$A$22*$C244/Setup!$B$17+INDEX('FD inverse'!$A$22:$BH$22,1,'FD mesh'!$B$15+1)*Setup!$B$22</f>
        <v>18.613334383245</v>
      </c>
      <c r="Y244" s="0" t="n">
        <f aca="false">SUMPRODUCT('FD inverse'!$A$23:$BH$23,'FD mesh'!$B$84:$BI$84,$E243:$BL243)+'FD inverse'!$A$23*$C244/Setup!$B$17+INDEX('FD inverse'!$A$23:$BH$23,1,'FD mesh'!$B$15+1)*Setup!$B$22</f>
        <v>18.2192997592828</v>
      </c>
      <c r="Z244" s="0" t="n">
        <f aca="false">SUMPRODUCT('FD inverse'!$A$24:$BH$24,'FD mesh'!$B$84:$BI$84,$E243:$BL243)+'FD inverse'!$A$24*$C244/Setup!$B$17+INDEX('FD inverse'!$A$24:$BH$24,1,'FD mesh'!$B$15+1)*Setup!$B$22</f>
        <v>17.8296236632151</v>
      </c>
      <c r="AA244" s="0" t="n">
        <f aca="false">SUMPRODUCT('FD inverse'!$A$25:$BH$25,'FD mesh'!$B$84:$BI$84,$E243:$BL243)+'FD inverse'!$A$25*$C244/Setup!$B$17+INDEX('FD inverse'!$A$25:$BH$25,1,'FD mesh'!$B$15+1)*Setup!$B$22</f>
        <v>17.4438403451235</v>
      </c>
      <c r="AB244" s="0" t="n">
        <f aca="false">SUMPRODUCT('FD inverse'!$A$26:$BH$26,'FD mesh'!$B$84:$BI$84,$E243:$BL243)+'FD inverse'!$A$26*$C244/Setup!$B$17+INDEX('FD inverse'!$A$26:$BH$26,1,'FD mesh'!$B$15+1)*Setup!$B$22</f>
        <v>17.0614700219609</v>
      </c>
      <c r="AC244" s="0" t="n">
        <f aca="false">SUMPRODUCT('FD inverse'!$A$27:$BH$27,'FD mesh'!$B$84:$BI$84,$E243:$BL243)+'FD inverse'!$A$27*$C244/Setup!$B$17+INDEX('FD inverse'!$A$27:$BH$27,1,'FD mesh'!$B$15+1)*Setup!$B$22</f>
        <v>16.6820209554133</v>
      </c>
      <c r="AD244" s="0" t="n">
        <f aca="false">SUMPRODUCT('FD inverse'!$A$28:$BH$28,'FD mesh'!$B$84:$BI$84,$E243:$BL243)+'FD inverse'!$A$28*$C244/Setup!$B$17+INDEX('FD inverse'!$A$28:$BH$28,1,'FD mesh'!$B$15+1)*Setup!$B$22</f>
        <v>16.3049914695819</v>
      </c>
      <c r="AE244" s="0" t="n">
        <f aca="false">SUMPRODUCT('FD inverse'!$A$29:$BH$29,'FD mesh'!$B$84:$BI$84,$E243:$BL243)+'FD inverse'!$A$29*$C244/Setup!$B$17+INDEX('FD inverse'!$A$29:$BH$29,1,'FD mesh'!$B$15+1)*Setup!$B$22</f>
        <v>15.9298719169977</v>
      </c>
      <c r="AF244" s="0" t="n">
        <f aca="false">SUMPRODUCT('FD inverse'!$A$30:$BH$30,'FD mesh'!$B$84:$BI$84,$E243:$BL243)+'FD inverse'!$A$30*$C244/Setup!$B$17+INDEX('FD inverse'!$A$30:$BH$30,1,'FD mesh'!$B$15+1)*Setup!$B$22</f>
        <v>15.5561466017867</v>
      </c>
      <c r="AG244" s="0" t="n">
        <f aca="false">SUMPRODUCT('FD inverse'!$A$31:$BH$31,'FD mesh'!$B$84:$BI$84,$E243:$BL243)+'FD inverse'!$A$31*$C244/Setup!$B$17+INDEX('FD inverse'!$A$31:$BH$31,1,'FD mesh'!$B$15+1)*Setup!$B$22</f>
        <v>15.1832956690394</v>
      </c>
      <c r="AH244" s="0" t="n">
        <f aca="false">SUMPRODUCT('FD inverse'!$A$32:$BH$32,'FD mesh'!$B$84:$BI$84,$E243:$BL243)+'FD inverse'!$A$32*$C244/Setup!$B$17+INDEX('FD inverse'!$A$32:$BH$32,1,'FD mesh'!$B$15+1)*Setup!$B$22</f>
        <v>15.1678908390779</v>
      </c>
      <c r="AI244" s="0" t="n">
        <f aca="false">SUMPRODUCT('FD inverse'!$A$33:$BH$33,'FD mesh'!$B$84:$BI$84,$E243:$BL243)+'FD inverse'!$A$33*$C244/Setup!$B$17+INDEX('FD inverse'!$A$33:$BH$33,1,'FD mesh'!$B$15+1)*Setup!$B$22</f>
        <v>15.1530533807419</v>
      </c>
      <c r="AJ244" s="0" t="n">
        <f aca="false">SUMPRODUCT('FD inverse'!$A$34:$BH$34,'FD mesh'!$B$84:$BI$84,$E243:$BL243)+'FD inverse'!$A$34*$C244/Setup!$B$17+INDEX('FD inverse'!$A$34:$BH$34,1,'FD mesh'!$B$15+1)*Setup!$B$22</f>
        <v>15.1387436624982</v>
      </c>
      <c r="AK244" s="0" t="n">
        <f aca="false">SUMPRODUCT('FD inverse'!$A$35:$BH$35,'FD mesh'!$B$84:$BI$84,$E243:$BL243)+'FD inverse'!$A$35*$C244/Setup!$B$17+INDEX('FD inverse'!$A$35:$BH$35,1,'FD mesh'!$B$15+1)*Setup!$B$22</f>
        <v>15.1249211409029</v>
      </c>
      <c r="AL244" s="0" t="n">
        <f aca="false">SUMPRODUCT('FD inverse'!$A$36:$BH$36,'FD mesh'!$B$84:$BI$84,$E243:$BL243)+'FD inverse'!$A$36*$C244/Setup!$B$17+INDEX('FD inverse'!$A$36:$BH$36,1,'FD mesh'!$B$15+1)*Setup!$B$22</f>
        <v>15.1115445234244</v>
      </c>
      <c r="AM244" s="0" t="n">
        <f aca="false">SUMPRODUCT('FD inverse'!$A$37:$BH$37,'FD mesh'!$B$84:$BI$84,$E243:$BL243)+'FD inverse'!$A$37*$C244/Setup!$B$17+INDEX('FD inverse'!$A$37:$BH$37,1,'FD mesh'!$B$15+1)*Setup!$B$22</f>
        <v>15.0985719080315</v>
      </c>
      <c r="AN244" s="0" t="n">
        <f aca="false">SUMPRODUCT('FD inverse'!$A$38:$BH$38,'FD mesh'!$B$84:$BI$84,$E243:$BL243)+'FD inverse'!$A$38*$C244/Setup!$B$17+INDEX('FD inverse'!$A$38:$BH$38,1,'FD mesh'!$B$15+1)*Setup!$B$22</f>
        <v>15.0859609016558</v>
      </c>
      <c r="AO244" s="0" t="n">
        <f aca="false">SUMPRODUCT('FD inverse'!$A$39:$BH$39,'FD mesh'!$B$84:$BI$84,$E243:$BL243)+'FD inverse'!$A$39*$C244/Setup!$B$17+INDEX('FD inverse'!$A$39:$BH$39,1,'FD mesh'!$B$15+1)*Setup!$B$22</f>
        <v>15.0736687196347</v>
      </c>
      <c r="AP244" s="0" t="n">
        <f aca="false">SUMPRODUCT('FD inverse'!$A$40:$BH$40,'FD mesh'!$B$84:$BI$84,$E243:$BL243)+'FD inverse'!$A$40*$C244/Setup!$B$17+INDEX('FD inverse'!$A$40:$BH$40,1,'FD mesh'!$B$15+1)*Setup!$B$22</f>
        <v>15.0616522682333</v>
      </c>
      <c r="AQ244" s="0" t="n">
        <f aca="false">SUMPRODUCT('FD inverse'!$A$41:$BH$41,'FD mesh'!$B$84:$BI$84,$E243:$BL243)+'FD inverse'!$A$41*$C244/Setup!$B$17+INDEX('FD inverse'!$A$41:$BH$41,1,'FD mesh'!$B$15+1)*Setup!$B$22</f>
        <v>15.0498682123277</v>
      </c>
      <c r="AR244" s="0" t="n">
        <f aca="false">SUMPRODUCT('FD inverse'!$A$42:$BH$42,'FD mesh'!$B$84:$BI$84,$E243:$BL243)+'FD inverse'!$A$42*$C244/Setup!$B$17+INDEX('FD inverse'!$A$42:$BH$42,1,'FD mesh'!$B$15+1)*Setup!$B$22</f>
        <v>15.0382730303153</v>
      </c>
      <c r="AS244" s="0" t="n">
        <f aca="false">SUMPRODUCT('FD inverse'!$A$43:$BH$43,'FD mesh'!$B$84:$BI$84,$E243:$BL243)+'FD inverse'!$A$43*$C244/Setup!$B$17+INDEX('FD inverse'!$A$43:$BH$43,1,'FD mesh'!$B$15+1)*Setup!$B$22</f>
        <v>0</v>
      </c>
      <c r="AT244" s="0" t="n">
        <f aca="false">SUMPRODUCT('FD inverse'!$A$44:$BH$44,'FD mesh'!$B$84:$BI$84,$E243:$BL243)+'FD inverse'!$A$44*$C244/Setup!$B$17+INDEX('FD inverse'!$A$44:$BH$44,1,'FD mesh'!$B$15+1)*Setup!$B$22</f>
        <v>0</v>
      </c>
      <c r="AU244" s="0" t="n">
        <f aca="false">SUMPRODUCT('FD inverse'!$A$45:$BH$45,'FD mesh'!$B$84:$BI$84,$E243:$BL243)+'FD inverse'!$A$45*$C244/Setup!$B$17+INDEX('FD inverse'!$A$45:$BH$45,1,'FD mesh'!$B$15+1)*Setup!$B$22</f>
        <v>0</v>
      </c>
      <c r="AV244" s="0" t="n">
        <f aca="false">SUMPRODUCT('FD inverse'!$A$46:$BH$46,'FD mesh'!$B$84:$BI$84,$E243:$BL243)+'FD inverse'!$A$46*$C244/Setup!$B$17+INDEX('FD inverse'!$A$46:$BH$46,1,'FD mesh'!$B$15+1)*Setup!$B$22</f>
        <v>0</v>
      </c>
      <c r="AW244" s="0" t="n">
        <f aca="false">SUMPRODUCT('FD inverse'!$A$47:$BH$47,'FD mesh'!$B$84:$BI$84,$E243:$BL243)+'FD inverse'!$A$47*$C244/Setup!$B$17+INDEX('FD inverse'!$A$47:$BH$47,1,'FD mesh'!$B$15+1)*Setup!$B$22</f>
        <v>0</v>
      </c>
      <c r="AX244" s="0" t="n">
        <f aca="false">SUMPRODUCT('FD inverse'!$A$48:$BH$48,'FD mesh'!$B$84:$BI$84,$E243:$BL243)+'FD inverse'!$A$48*$C244/Setup!$B$17+INDEX('FD inverse'!$A$48:$BH$48,1,'FD mesh'!$B$15+1)*Setup!$B$22</f>
        <v>0</v>
      </c>
      <c r="AY244" s="0" t="n">
        <f aca="false">SUMPRODUCT('FD inverse'!$A$49:$BH$49,'FD mesh'!$B$84:$BI$84,$E243:$BL243)+'FD inverse'!$A$49*$C244/Setup!$B$17+INDEX('FD inverse'!$A$49:$BH$49,1,'FD mesh'!$B$15+1)*Setup!$B$22</f>
        <v>0</v>
      </c>
      <c r="AZ244" s="0" t="n">
        <f aca="false">SUMPRODUCT('FD inverse'!$A$50:$BH$50,'FD mesh'!$B$84:$BI$84,$E243:$BL243)+'FD inverse'!$A$50*$C244/Setup!$B$17+INDEX('FD inverse'!$A$50:$BH$50,1,'FD mesh'!$B$15+1)*Setup!$B$22</f>
        <v>0</v>
      </c>
      <c r="BA244" s="0" t="n">
        <f aca="false">SUMPRODUCT('FD inverse'!$A$51:$BH$51,'FD mesh'!$B$84:$BI$84,$E243:$BL243)+'FD inverse'!$A$51*$C244/Setup!$B$17+INDEX('FD inverse'!$A$51:$BH$51,1,'FD mesh'!$B$15+1)*Setup!$B$22</f>
        <v>0</v>
      </c>
      <c r="BB244" s="0" t="n">
        <f aca="false">SUMPRODUCT('FD inverse'!$A$52:$BH$52,'FD mesh'!$B$84:$BI$84,$E243:$BL243)+'FD inverse'!$A$52*$C244/Setup!$B$17+INDEX('FD inverse'!$A$52:$BH$52,1,'FD mesh'!$B$15+1)*Setup!$B$22</f>
        <v>0</v>
      </c>
      <c r="BC244" s="0" t="n">
        <f aca="false">SUMPRODUCT('FD inverse'!$A$53:$BH$53,'FD mesh'!$B$84:$BI$84,$E243:$BL243)+'FD inverse'!$A$53*$C244/Setup!$B$17+INDEX('FD inverse'!$A$53:$BH$53,1,'FD mesh'!$B$15+1)*Setup!$B$22</f>
        <v>0</v>
      </c>
      <c r="BD244" s="0" t="n">
        <f aca="false">SUMPRODUCT('FD inverse'!$A$54:$BH$54,'FD mesh'!$B$84:$BI$84,$E243:$BL243)+'FD inverse'!$A$54*$C244/Setup!$B$17+INDEX('FD inverse'!$A$54:$BH$54,1,'FD mesh'!$B$15+1)*Setup!$B$22</f>
        <v>0</v>
      </c>
      <c r="BE244" s="0" t="n">
        <f aca="false">SUMPRODUCT('FD inverse'!$A$55:$BH$55,'FD mesh'!$B$84:$BI$84,$E243:$BL243)+'FD inverse'!$A$55*$C244/Setup!$B$17+INDEX('FD inverse'!$A$55:$BH$55,1,'FD mesh'!$B$15+1)*Setup!$B$22</f>
        <v>0</v>
      </c>
      <c r="BF244" s="0" t="n">
        <f aca="false">SUMPRODUCT('FD inverse'!$A$56:$BH$56,'FD mesh'!$B$84:$BI$84,$E243:$BL243)+'FD inverse'!$A$56*$C244/Setup!$B$17+INDEX('FD inverse'!$A$56:$BH$56,1,'FD mesh'!$B$15+1)*Setup!$B$22</f>
        <v>0</v>
      </c>
      <c r="BG244" s="0" t="n">
        <f aca="false">SUMPRODUCT('FD inverse'!$A$57:$BH$57,'FD mesh'!$B$84:$BI$84,$E243:$BL243)+'FD inverse'!$A$57*$C244/Setup!$B$17+INDEX('FD inverse'!$A$57:$BH$57,1,'FD mesh'!$B$15+1)*Setup!$B$22</f>
        <v>0</v>
      </c>
      <c r="BH244" s="0" t="n">
        <f aca="false">SUMPRODUCT('FD inverse'!$A$58:$BH$58,'FD mesh'!$B$84:$BI$84,$E243:$BL243)+'FD inverse'!$A$58*$C244/Setup!$B$17+INDEX('FD inverse'!$A$58:$BH$58,1,'FD mesh'!$B$15+1)*Setup!$B$22</f>
        <v>0</v>
      </c>
      <c r="BI244" s="0" t="n">
        <f aca="false">SUMPRODUCT('FD inverse'!$A$59:$BH$59,'FD mesh'!$B$84:$BI$84,$E243:$BL243)+'FD inverse'!$A$59*$C244/Setup!$B$17+INDEX('FD inverse'!$A$59:$BH$59,1,'FD mesh'!$B$15+1)*Setup!$B$22</f>
        <v>0</v>
      </c>
      <c r="BJ244" s="0" t="n">
        <f aca="false">SUMPRODUCT('FD inverse'!$A$60:$BH$60,'FD mesh'!$B$84:$BI$84,$E243:$BL243)+'FD inverse'!$A$60*$C244/Setup!$B$17+INDEX('FD inverse'!$A$60:$BH$60,1,'FD mesh'!$B$15+1)*Setup!$B$22</f>
        <v>0</v>
      </c>
      <c r="BK244" s="0" t="n">
        <f aca="false">SUMPRODUCT('FD inverse'!$A$61:$BH$61,'FD mesh'!$B$84:$BI$84,$E243:$BL243)+'FD inverse'!$A$61*$C244/Setup!$B$17+INDEX('FD inverse'!$A$61:$BH$61,1,'FD mesh'!$B$15+1)*Setup!$B$22</f>
        <v>0</v>
      </c>
      <c r="BL244" s="0" t="n">
        <f aca="false">SUMPRODUCT('FD inverse'!$A$62:$BH$62,'FD mesh'!$B$84:$BI$84,$E243:$BL243)+'FD inverse'!$A$62*$C244/Setup!$B$17+INDEX('FD inverse'!$A$62:$BH$62,1,'FD mesh'!$B$15+1)*Setup!$B$22</f>
        <v>0</v>
      </c>
    </row>
    <row r="245" customFormat="false" ht="15" hidden="false" customHeight="false" outlineLevel="0" collapsed="false">
      <c r="A245" s="0" t="n">
        <v>240</v>
      </c>
      <c r="B245" s="0" t="n">
        <f aca="false">A245*Setup!$B$11/3600</f>
        <v>20</v>
      </c>
      <c r="C245" s="0" t="n">
        <f aca="false">Setup!$B$7+Setup!$B$8*COS(2*PI()*(B245-Setup!$B$9)/24)</f>
        <v>26</v>
      </c>
      <c r="D245" s="0" t="n">
        <f aca="false">(C245-E245)/Setup!$B$17</f>
        <v>13.8459992267314</v>
      </c>
      <c r="E245" s="0" t="n">
        <f aca="false">SUMPRODUCT('FD inverse'!$A$3:$BH$3,'FD mesh'!$B$84:$BI$84,$E244:$BL244)+'FD inverse'!$A$3*$C245/Setup!$B$17+INDEX('FD inverse'!$A$3:$BH$3,1,'FD mesh'!$B$15+1)*Setup!$B$22</f>
        <v>24.2000201005249</v>
      </c>
      <c r="F245" s="0" t="n">
        <f aca="false">SUMPRODUCT('FD inverse'!$A$4:$BH$4,'FD mesh'!$B$84:$BI$84,$E244:$BL244)+'FD inverse'!$A$4*$C245/Setup!$B$17+INDEX('FD inverse'!$A$4:$BH$4,1,'FD mesh'!$B$15+1)*Setup!$B$22</f>
        <v>23.7803604267611</v>
      </c>
      <c r="G245" s="0" t="n">
        <f aca="false">SUMPRODUCT('FD inverse'!$A$5:$BH$5,'FD mesh'!$B$84:$BI$84,$E244:$BL244)+'FD inverse'!$A$5*$C245/Setup!$B$17+INDEX('FD inverse'!$A$5:$BH$5,1,'FD mesh'!$B$15+1)*Setup!$B$22</f>
        <v>23.3494654308898</v>
      </c>
      <c r="H245" s="0" t="n">
        <f aca="false">SUMPRODUCT('FD inverse'!$A$6:$BH$6,'FD mesh'!$B$84:$BI$84,$E244:$BL244)+'FD inverse'!$A$6*$C245/Setup!$B$17+INDEX('FD inverse'!$A$6:$BH$6,1,'FD mesh'!$B$15+1)*Setup!$B$22</f>
        <v>21.8891264575107</v>
      </c>
      <c r="I245" s="0" t="n">
        <f aca="false">SUMPRODUCT('FD inverse'!$A$7:$BH$7,'FD mesh'!$B$84:$BI$84,$E244:$BL244)+'FD inverse'!$A$7*$C245/Setup!$B$17+INDEX('FD inverse'!$A$7:$BH$7,1,'FD mesh'!$B$15+1)*Setup!$B$22</f>
        <v>21.7632960165892</v>
      </c>
      <c r="J245" s="0" t="n">
        <f aca="false">SUMPRODUCT('FD inverse'!$A$8:$BH$8,'FD mesh'!$B$84:$BI$84,$E244:$BL244)+'FD inverse'!$A$8*$C245/Setup!$B$17+INDEX('FD inverse'!$A$8:$BH$8,1,'FD mesh'!$B$15+1)*Setup!$B$22</f>
        <v>21.6456832860084</v>
      </c>
      <c r="K245" s="0" t="n">
        <f aca="false">SUMPRODUCT('FD inverse'!$A$9:$BH$9,'FD mesh'!$B$84:$BI$84,$E244:$BL244)+'FD inverse'!$A$9*$C245/Setup!$B$17+INDEX('FD inverse'!$A$9:$BH$9,1,'FD mesh'!$B$15+1)*Setup!$B$22</f>
        <v>21.5375295053182</v>
      </c>
      <c r="L245" s="0" t="n">
        <f aca="false">SUMPRODUCT('FD inverse'!$A$10:$BH$10,'FD mesh'!$B$84:$BI$84,$E244:$BL244)+'FD inverse'!$A$10*$C245/Setup!$B$17+INDEX('FD inverse'!$A$10:$BH$10,1,'FD mesh'!$B$15+1)*Setup!$B$22</f>
        <v>21.4399114720627</v>
      </c>
      <c r="M245" s="0" t="n">
        <f aca="false">SUMPRODUCT('FD inverse'!$A$11:$BH$11,'FD mesh'!$B$84:$BI$84,$E244:$BL244)+'FD inverse'!$A$11*$C245/Setup!$B$17+INDEX('FD inverse'!$A$11:$BH$11,1,'FD mesh'!$B$15+1)*Setup!$B$22</f>
        <v>21.353747116772</v>
      </c>
      <c r="N245" s="0" t="n">
        <f aca="false">SUMPRODUCT('FD inverse'!$A$12:$BH$12,'FD mesh'!$B$84:$BI$84,$E244:$BL244)+'FD inverse'!$A$12*$C245/Setup!$B$17+INDEX('FD inverse'!$A$12:$BH$12,1,'FD mesh'!$B$15+1)*Setup!$B$22</f>
        <v>21.2798006694335</v>
      </c>
      <c r="O245" s="0" t="n">
        <f aca="false">SUMPRODUCT('FD inverse'!$A$13:$BH$13,'FD mesh'!$B$84:$BI$84,$E244:$BL244)+'FD inverse'!$A$13*$C245/Setup!$B$17+INDEX('FD inverse'!$A$13:$BH$13,1,'FD mesh'!$B$15+1)*Setup!$B$22</f>
        <v>21.2186872917916</v>
      </c>
      <c r="P245" s="0" t="n">
        <f aca="false">SUMPRODUCT('FD inverse'!$A$14:$BH$14,'FD mesh'!$B$84:$BI$84,$E244:$BL244)+'FD inverse'!$A$14*$C245/Setup!$B$17+INDEX('FD inverse'!$A$14:$BH$14,1,'FD mesh'!$B$15+1)*Setup!$B$22</f>
        <v>21.1708770710175</v>
      </c>
      <c r="Q245" s="0" t="n">
        <f aca="false">SUMPRODUCT('FD inverse'!$A$15:$BH$15,'FD mesh'!$B$84:$BI$84,$E244:$BL244)+'FD inverse'!$A$15*$C245/Setup!$B$17+INDEX('FD inverse'!$A$15:$BH$15,1,'FD mesh'!$B$15+1)*Setup!$B$22</f>
        <v>21.1366982906364</v>
      </c>
      <c r="R245" s="0" t="n">
        <f aca="false">SUMPRODUCT('FD inverse'!$A$16:$BH$16,'FD mesh'!$B$84:$BI$84,$E244:$BL244)+'FD inverse'!$A$16*$C245/Setup!$B$17+INDEX('FD inverse'!$A$16:$BH$16,1,'FD mesh'!$B$15+1)*Setup!$B$22</f>
        <v>21.1163399142005</v>
      </c>
      <c r="S245" s="0" t="n">
        <f aca="false">SUMPRODUCT('FD inverse'!$A$17:$BH$17,'FD mesh'!$B$84:$BI$84,$E244:$BL244)+'FD inverse'!$A$17*$C245/Setup!$B$17+INDEX('FD inverse'!$A$17:$BH$17,1,'FD mesh'!$B$15+1)*Setup!$B$22</f>
        <v>20.6864437363049</v>
      </c>
      <c r="T245" s="0" t="n">
        <f aca="false">SUMPRODUCT('FD inverse'!$A$18:$BH$18,'FD mesh'!$B$84:$BI$84,$E244:$BL244)+'FD inverse'!$A$18*$C245/Setup!$B$17+INDEX('FD inverse'!$A$18:$BH$18,1,'FD mesh'!$B$15+1)*Setup!$B$22</f>
        <v>20.2631738276981</v>
      </c>
      <c r="U245" s="0" t="n">
        <f aca="false">SUMPRODUCT('FD inverse'!$A$19:$BH$19,'FD mesh'!$B$84:$BI$84,$E244:$BL244)+'FD inverse'!$A$19*$C245/Setup!$B$17+INDEX('FD inverse'!$A$19:$BH$19,1,'FD mesh'!$B$15+1)*Setup!$B$22</f>
        <v>19.8462058133841</v>
      </c>
      <c r="V245" s="0" t="n">
        <f aca="false">SUMPRODUCT('FD inverse'!$A$20:$BH$20,'FD mesh'!$B$84:$BI$84,$E244:$BL244)+'FD inverse'!$A$20*$C245/Setup!$B$17+INDEX('FD inverse'!$A$20:$BH$20,1,'FD mesh'!$B$15+1)*Setup!$B$22</f>
        <v>19.4351867842478</v>
      </c>
      <c r="W245" s="0" t="n">
        <f aca="false">SUMPRODUCT('FD inverse'!$A$21:$BH$21,'FD mesh'!$B$84:$BI$84,$E244:$BL244)+'FD inverse'!$A$21*$C245/Setup!$B$17+INDEX('FD inverse'!$A$21:$BH$21,1,'FD mesh'!$B$15+1)*Setup!$B$22</f>
        <v>19.029737903458</v>
      </c>
      <c r="X245" s="0" t="n">
        <f aca="false">SUMPRODUCT('FD inverse'!$A$22:$BH$22,'FD mesh'!$B$84:$BI$84,$E244:$BL244)+'FD inverse'!$A$22*$C245/Setup!$B$17+INDEX('FD inverse'!$A$22:$BH$22,1,'FD mesh'!$B$15+1)*Setup!$B$22</f>
        <v>18.6294569145797</v>
      </c>
      <c r="Y245" s="0" t="n">
        <f aca="false">SUMPRODUCT('FD inverse'!$A$23:$BH$23,'FD mesh'!$B$84:$BI$84,$E244:$BL244)+'FD inverse'!$A$23*$C245/Setup!$B$17+INDEX('FD inverse'!$A$23:$BH$23,1,'FD mesh'!$B$15+1)*Setup!$B$22</f>
        <v>18.2339205563514</v>
      </c>
      <c r="Z245" s="0" t="n">
        <f aca="false">SUMPRODUCT('FD inverse'!$A$24:$BH$24,'FD mesh'!$B$84:$BI$84,$E244:$BL244)+'FD inverse'!$A$24*$C245/Setup!$B$17+INDEX('FD inverse'!$A$24:$BH$24,1,'FD mesh'!$B$15+1)*Setup!$B$22</f>
        <v>17.8426868898317</v>
      </c>
      <c r="AA245" s="0" t="n">
        <f aca="false">SUMPRODUCT('FD inverse'!$A$25:$BH$25,'FD mesh'!$B$84:$BI$84,$E244:$BL244)+'FD inverse'!$A$25*$C245/Setup!$B$17+INDEX('FD inverse'!$A$25:$BH$25,1,'FD mesh'!$B$15+1)*Setup!$B$22</f>
        <v>17.4552975442879</v>
      </c>
      <c r="AB245" s="0" t="n">
        <f aca="false">SUMPRODUCT('FD inverse'!$A$26:$BH$26,'FD mesh'!$B$84:$BI$84,$E244:$BL244)+'FD inverse'!$A$26*$C245/Setup!$B$17+INDEX('FD inverse'!$A$26:$BH$26,1,'FD mesh'!$B$15+1)*Setup!$B$22</f>
        <v>17.0712798887838</v>
      </c>
      <c r="AC245" s="0" t="n">
        <f aca="false">SUMPRODUCT('FD inverse'!$A$27:$BH$27,'FD mesh'!$B$84:$BI$84,$E244:$BL244)+'FD inverse'!$A$27*$C245/Setup!$B$17+INDEX('FD inverse'!$A$27:$BH$27,1,'FD mesh'!$B$15+1)*Setup!$B$22</f>
        <v>16.6901491369449</v>
      </c>
      <c r="AD245" s="0" t="n">
        <f aca="false">SUMPRODUCT('FD inverse'!$A$28:$BH$28,'FD mesh'!$B$84:$BI$84,$E244:$BL244)+'FD inverse'!$A$28*$C245/Setup!$B$17+INDEX('FD inverse'!$A$28:$BH$28,1,'FD mesh'!$B$15+1)*Setup!$B$22</f>
        <v>16.3114103928137</v>
      </c>
      <c r="AE245" s="0" t="n">
        <f aca="false">SUMPRODUCT('FD inverse'!$A$29:$BH$29,'FD mesh'!$B$84:$BI$84,$E244:$BL244)+'FD inverse'!$A$29*$C245/Setup!$B$17+INDEX('FD inverse'!$A$29:$BH$29,1,'FD mesh'!$B$15+1)*Setup!$B$22</f>
        <v>15.9345606460908</v>
      </c>
      <c r="AF245" s="0" t="n">
        <f aca="false">SUMPRODUCT('FD inverse'!$A$30:$BH$30,'FD mesh'!$B$84:$BI$84,$E244:$BL244)+'FD inverse'!$A$30*$C245/Setup!$B$17+INDEX('FD inverse'!$A$30:$BH$30,1,'FD mesh'!$B$15+1)*Setup!$B$22</f>
        <v>15.5590907253582</v>
      </c>
      <c r="AG245" s="0" t="n">
        <f aca="false">SUMPRODUCT('FD inverse'!$A$31:$BH$31,'FD mesh'!$B$84:$BI$84,$E244:$BL244)+'FD inverse'!$A$31*$C245/Setup!$B$17+INDEX('FD inverse'!$A$31:$BH$31,1,'FD mesh'!$B$15+1)*Setup!$B$22</f>
        <v>15.1844872181338</v>
      </c>
      <c r="AH245" s="0" t="n">
        <f aca="false">SUMPRODUCT('FD inverse'!$A$32:$BH$32,'FD mesh'!$B$84:$BI$84,$E244:$BL244)+'FD inverse'!$A$32*$C245/Setup!$B$17+INDEX('FD inverse'!$A$32:$BH$32,1,'FD mesh'!$B$15+1)*Setup!$B$22</f>
        <v>15.1690071293425</v>
      </c>
      <c r="AI245" s="0" t="n">
        <f aca="false">SUMPRODUCT('FD inverse'!$A$33:$BH$33,'FD mesh'!$B$84:$BI$84,$E244:$BL244)+'FD inverse'!$A$33*$C245/Setup!$B$17+INDEX('FD inverse'!$A$33:$BH$33,1,'FD mesh'!$B$15+1)*Setup!$B$22</f>
        <v>15.1540921323947</v>
      </c>
      <c r="AJ245" s="0" t="n">
        <f aca="false">SUMPRODUCT('FD inverse'!$A$34:$BH$34,'FD mesh'!$B$84:$BI$84,$E244:$BL244)+'FD inverse'!$A$34*$C245/Setup!$B$17+INDEX('FD inverse'!$A$34:$BH$34,1,'FD mesh'!$B$15+1)*Setup!$B$22</f>
        <v>15.1397029754594</v>
      </c>
      <c r="AK245" s="0" t="n">
        <f aca="false">SUMPRODUCT('FD inverse'!$A$35:$BH$35,'FD mesh'!$B$84:$BI$84,$E244:$BL244)+'FD inverse'!$A$35*$C245/Setup!$B$17+INDEX('FD inverse'!$A$35:$BH$35,1,'FD mesh'!$B$15+1)*Setup!$B$22</f>
        <v>15.125799444841</v>
      </c>
      <c r="AL245" s="0" t="n">
        <f aca="false">SUMPRODUCT('FD inverse'!$A$36:$BH$36,'FD mesh'!$B$84:$BI$84,$E244:$BL244)+'FD inverse'!$A$36*$C245/Setup!$B$17+INDEX('FD inverse'!$A$36:$BH$36,1,'FD mesh'!$B$15+1)*Setup!$B$22</f>
        <v>15.1123405319062</v>
      </c>
      <c r="AM245" s="0" t="n">
        <f aca="false">SUMPRODUCT('FD inverse'!$A$37:$BH$37,'FD mesh'!$B$84:$BI$84,$E244:$BL244)+'FD inverse'!$A$37*$C245/Setup!$B$17+INDEX('FD inverse'!$A$37:$BH$37,1,'FD mesh'!$B$15+1)*Setup!$B$22</f>
        <v>15.0992845767995</v>
      </c>
      <c r="AN245" s="0" t="n">
        <f aca="false">SUMPRODUCT('FD inverse'!$A$38:$BH$38,'FD mesh'!$B$84:$BI$84,$E244:$BL244)+'FD inverse'!$A$38*$C245/Setup!$B$17+INDEX('FD inverse'!$A$38:$BH$38,1,'FD mesh'!$B$15+1)*Setup!$B$22</f>
        <v>15.0865893910382</v>
      </c>
      <c r="AO245" s="0" t="n">
        <f aca="false">SUMPRODUCT('FD inverse'!$A$39:$BH$39,'FD mesh'!$B$84:$BI$84,$E244:$BL244)+'FD inverse'!$A$39*$C245/Setup!$B$17+INDEX('FD inverse'!$A$39:$BH$39,1,'FD mesh'!$B$15+1)*Setup!$B$22</f>
        <v>15.0742123610785</v>
      </c>
      <c r="AP245" s="0" t="n">
        <f aca="false">SUMPRODUCT('FD inverse'!$A$40:$BH$40,'FD mesh'!$B$84:$BI$84,$E244:$BL244)+'FD inverse'!$A$40*$C245/Setup!$B$17+INDEX('FD inverse'!$A$40:$BH$40,1,'FD mesh'!$B$15+1)*Setup!$B$22</f>
        <v>15.0621105349393</v>
      </c>
      <c r="AQ245" s="0" t="n">
        <f aca="false">SUMPRODUCT('FD inverse'!$A$41:$BH$41,'FD mesh'!$B$84:$BI$84,$E244:$BL244)+'FD inverse'!$A$41*$C245/Setup!$B$17+INDEX('FD inverse'!$A$41:$BH$41,1,'FD mesh'!$B$15+1)*Setup!$B$22</f>
        <v>15.0502406939621</v>
      </c>
      <c r="AR245" s="0" t="n">
        <f aca="false">SUMPRODUCT('FD inverse'!$A$42:$BH$42,'FD mesh'!$B$84:$BI$84,$E244:$BL244)+'FD inverse'!$A$42*$C245/Setup!$B$17+INDEX('FD inverse'!$A$42:$BH$42,1,'FD mesh'!$B$15+1)*Setup!$B$22</f>
        <v>15.0385594117678</v>
      </c>
      <c r="AS245" s="0" t="n">
        <f aca="false">SUMPRODUCT('FD inverse'!$A$43:$BH$43,'FD mesh'!$B$84:$BI$84,$E244:$BL244)+'FD inverse'!$A$43*$C245/Setup!$B$17+INDEX('FD inverse'!$A$43:$BH$43,1,'FD mesh'!$B$15+1)*Setup!$B$22</f>
        <v>0</v>
      </c>
      <c r="AT245" s="0" t="n">
        <f aca="false">SUMPRODUCT('FD inverse'!$A$44:$BH$44,'FD mesh'!$B$84:$BI$84,$E244:$BL244)+'FD inverse'!$A$44*$C245/Setup!$B$17+INDEX('FD inverse'!$A$44:$BH$44,1,'FD mesh'!$B$15+1)*Setup!$B$22</f>
        <v>0</v>
      </c>
      <c r="AU245" s="0" t="n">
        <f aca="false">SUMPRODUCT('FD inverse'!$A$45:$BH$45,'FD mesh'!$B$84:$BI$84,$E244:$BL244)+'FD inverse'!$A$45*$C245/Setup!$B$17+INDEX('FD inverse'!$A$45:$BH$45,1,'FD mesh'!$B$15+1)*Setup!$B$22</f>
        <v>0</v>
      </c>
      <c r="AV245" s="0" t="n">
        <f aca="false">SUMPRODUCT('FD inverse'!$A$46:$BH$46,'FD mesh'!$B$84:$BI$84,$E244:$BL244)+'FD inverse'!$A$46*$C245/Setup!$B$17+INDEX('FD inverse'!$A$46:$BH$46,1,'FD mesh'!$B$15+1)*Setup!$B$22</f>
        <v>0</v>
      </c>
      <c r="AW245" s="0" t="n">
        <f aca="false">SUMPRODUCT('FD inverse'!$A$47:$BH$47,'FD mesh'!$B$84:$BI$84,$E244:$BL244)+'FD inverse'!$A$47*$C245/Setup!$B$17+INDEX('FD inverse'!$A$47:$BH$47,1,'FD mesh'!$B$15+1)*Setup!$B$22</f>
        <v>0</v>
      </c>
      <c r="AX245" s="0" t="n">
        <f aca="false">SUMPRODUCT('FD inverse'!$A$48:$BH$48,'FD mesh'!$B$84:$BI$84,$E244:$BL244)+'FD inverse'!$A$48*$C245/Setup!$B$17+INDEX('FD inverse'!$A$48:$BH$48,1,'FD mesh'!$B$15+1)*Setup!$B$22</f>
        <v>0</v>
      </c>
      <c r="AY245" s="0" t="n">
        <f aca="false">SUMPRODUCT('FD inverse'!$A$49:$BH$49,'FD mesh'!$B$84:$BI$84,$E244:$BL244)+'FD inverse'!$A$49*$C245/Setup!$B$17+INDEX('FD inverse'!$A$49:$BH$49,1,'FD mesh'!$B$15+1)*Setup!$B$22</f>
        <v>0</v>
      </c>
      <c r="AZ245" s="0" t="n">
        <f aca="false">SUMPRODUCT('FD inverse'!$A$50:$BH$50,'FD mesh'!$B$84:$BI$84,$E244:$BL244)+'FD inverse'!$A$50*$C245/Setup!$B$17+INDEX('FD inverse'!$A$50:$BH$50,1,'FD mesh'!$B$15+1)*Setup!$B$22</f>
        <v>0</v>
      </c>
      <c r="BA245" s="0" t="n">
        <f aca="false">SUMPRODUCT('FD inverse'!$A$51:$BH$51,'FD mesh'!$B$84:$BI$84,$E244:$BL244)+'FD inverse'!$A$51*$C245/Setup!$B$17+INDEX('FD inverse'!$A$51:$BH$51,1,'FD mesh'!$B$15+1)*Setup!$B$22</f>
        <v>0</v>
      </c>
      <c r="BB245" s="0" t="n">
        <f aca="false">SUMPRODUCT('FD inverse'!$A$52:$BH$52,'FD mesh'!$B$84:$BI$84,$E244:$BL244)+'FD inverse'!$A$52*$C245/Setup!$B$17+INDEX('FD inverse'!$A$52:$BH$52,1,'FD mesh'!$B$15+1)*Setup!$B$22</f>
        <v>0</v>
      </c>
      <c r="BC245" s="0" t="n">
        <f aca="false">SUMPRODUCT('FD inverse'!$A$53:$BH$53,'FD mesh'!$B$84:$BI$84,$E244:$BL244)+'FD inverse'!$A$53*$C245/Setup!$B$17+INDEX('FD inverse'!$A$53:$BH$53,1,'FD mesh'!$B$15+1)*Setup!$B$22</f>
        <v>0</v>
      </c>
      <c r="BD245" s="0" t="n">
        <f aca="false">SUMPRODUCT('FD inverse'!$A$54:$BH$54,'FD mesh'!$B$84:$BI$84,$E244:$BL244)+'FD inverse'!$A$54*$C245/Setup!$B$17+INDEX('FD inverse'!$A$54:$BH$54,1,'FD mesh'!$B$15+1)*Setup!$B$22</f>
        <v>0</v>
      </c>
      <c r="BE245" s="0" t="n">
        <f aca="false">SUMPRODUCT('FD inverse'!$A$55:$BH$55,'FD mesh'!$B$84:$BI$84,$E244:$BL244)+'FD inverse'!$A$55*$C245/Setup!$B$17+INDEX('FD inverse'!$A$55:$BH$55,1,'FD mesh'!$B$15+1)*Setup!$B$22</f>
        <v>0</v>
      </c>
      <c r="BF245" s="0" t="n">
        <f aca="false">SUMPRODUCT('FD inverse'!$A$56:$BH$56,'FD mesh'!$B$84:$BI$84,$E244:$BL244)+'FD inverse'!$A$56*$C245/Setup!$B$17+INDEX('FD inverse'!$A$56:$BH$56,1,'FD mesh'!$B$15+1)*Setup!$B$22</f>
        <v>0</v>
      </c>
      <c r="BG245" s="0" t="n">
        <f aca="false">SUMPRODUCT('FD inverse'!$A$57:$BH$57,'FD mesh'!$B$84:$BI$84,$E244:$BL244)+'FD inverse'!$A$57*$C245/Setup!$B$17+INDEX('FD inverse'!$A$57:$BH$57,1,'FD mesh'!$B$15+1)*Setup!$B$22</f>
        <v>0</v>
      </c>
      <c r="BH245" s="0" t="n">
        <f aca="false">SUMPRODUCT('FD inverse'!$A$58:$BH$58,'FD mesh'!$B$84:$BI$84,$E244:$BL244)+'FD inverse'!$A$58*$C245/Setup!$B$17+INDEX('FD inverse'!$A$58:$BH$58,1,'FD mesh'!$B$15+1)*Setup!$B$22</f>
        <v>0</v>
      </c>
      <c r="BI245" s="0" t="n">
        <f aca="false">SUMPRODUCT('FD inverse'!$A$59:$BH$59,'FD mesh'!$B$84:$BI$84,$E244:$BL244)+'FD inverse'!$A$59*$C245/Setup!$B$17+INDEX('FD inverse'!$A$59:$BH$59,1,'FD mesh'!$B$15+1)*Setup!$B$22</f>
        <v>0</v>
      </c>
      <c r="BJ245" s="0" t="n">
        <f aca="false">SUMPRODUCT('FD inverse'!$A$60:$BH$60,'FD mesh'!$B$84:$BI$84,$E244:$BL244)+'FD inverse'!$A$60*$C245/Setup!$B$17+INDEX('FD inverse'!$A$60:$BH$60,1,'FD mesh'!$B$15+1)*Setup!$B$22</f>
        <v>0</v>
      </c>
      <c r="BK245" s="0" t="n">
        <f aca="false">SUMPRODUCT('FD inverse'!$A$61:$BH$61,'FD mesh'!$B$84:$BI$84,$E244:$BL244)+'FD inverse'!$A$61*$C245/Setup!$B$17+INDEX('FD inverse'!$A$61:$BH$61,1,'FD mesh'!$B$15+1)*Setup!$B$22</f>
        <v>0</v>
      </c>
      <c r="BL245" s="0" t="n">
        <f aca="false">SUMPRODUCT('FD inverse'!$A$62:$BH$62,'FD mesh'!$B$84:$BI$84,$E244:$BL244)+'FD inverse'!$A$62*$C245/Setup!$B$17+INDEX('FD inverse'!$A$62:$BH$62,1,'FD mesh'!$B$15+1)*Setup!$B$22</f>
        <v>0</v>
      </c>
    </row>
    <row r="246" customFormat="false" ht="15" hidden="false" customHeight="false" outlineLevel="0" collapsed="false">
      <c r="A246" s="0" t="n">
        <v>241</v>
      </c>
      <c r="B246" s="0" t="n">
        <f aca="false">A246*Setup!$B$11/3600</f>
        <v>20.0833333333333</v>
      </c>
      <c r="C246" s="0" t="n">
        <f aca="false">Setup!$B$7+Setup!$B$8*COS(2*PI()*(B246-Setup!$B$9)/24)</f>
        <v>25.9239550756776</v>
      </c>
      <c r="D246" s="0" t="n">
        <f aca="false">(C246-E246)/Setup!$B$17</f>
        <v>13.5355838407878</v>
      </c>
      <c r="E246" s="0" t="n">
        <f aca="false">SUMPRODUCT('FD inverse'!$A$3:$BH$3,'FD mesh'!$B$84:$BI$84,$E245:$BL245)+'FD inverse'!$A$3*$C246/Setup!$B$17+INDEX('FD inverse'!$A$3:$BH$3,1,'FD mesh'!$B$15+1)*Setup!$B$22</f>
        <v>24.1643291763751</v>
      </c>
      <c r="F246" s="0" t="n">
        <f aca="false">SUMPRODUCT('FD inverse'!$A$4:$BH$4,'FD mesh'!$B$84:$BI$84,$E245:$BL245)+'FD inverse'!$A$4*$C246/Setup!$B$17+INDEX('FD inverse'!$A$4:$BH$4,1,'FD mesh'!$B$15+1)*Setup!$B$22</f>
        <v>23.753738992961</v>
      </c>
      <c r="G246" s="0" t="n">
        <f aca="false">SUMPRODUCT('FD inverse'!$A$5:$BH$5,'FD mesh'!$B$84:$BI$84,$E245:$BL245)+'FD inverse'!$A$5*$C246/Setup!$B$17+INDEX('FD inverse'!$A$5:$BH$5,1,'FD mesh'!$B$15+1)*Setup!$B$22</f>
        <v>23.3315943677935</v>
      </c>
      <c r="H246" s="0" t="n">
        <f aca="false">SUMPRODUCT('FD inverse'!$A$6:$BH$6,'FD mesh'!$B$84:$BI$84,$E245:$BL245)+'FD inverse'!$A$6*$C246/Setup!$B$17+INDEX('FD inverse'!$A$6:$BH$6,1,'FD mesh'!$B$15+1)*Setup!$B$22</f>
        <v>21.9001574437227</v>
      </c>
      <c r="I246" s="0" t="n">
        <f aca="false">SUMPRODUCT('FD inverse'!$A$7:$BH$7,'FD mesh'!$B$84:$BI$84,$E245:$BL245)+'FD inverse'!$A$7*$C246/Setup!$B$17+INDEX('FD inverse'!$A$7:$BH$7,1,'FD mesh'!$B$15+1)*Setup!$B$22</f>
        <v>21.7767355879678</v>
      </c>
      <c r="J246" s="0" t="n">
        <f aca="false">SUMPRODUCT('FD inverse'!$A$8:$BH$8,'FD mesh'!$B$84:$BI$84,$E245:$BL245)+'FD inverse'!$A$8*$C246/Setup!$B$17+INDEX('FD inverse'!$A$8:$BH$8,1,'FD mesh'!$B$15+1)*Setup!$B$22</f>
        <v>21.6612426828786</v>
      </c>
      <c r="K246" s="0" t="n">
        <f aca="false">SUMPRODUCT('FD inverse'!$A$9:$BH$9,'FD mesh'!$B$84:$BI$84,$E245:$BL245)+'FD inverse'!$A$9*$C246/Setup!$B$17+INDEX('FD inverse'!$A$9:$BH$9,1,'FD mesh'!$B$15+1)*Setup!$B$22</f>
        <v>21.5549293629637</v>
      </c>
      <c r="L246" s="0" t="n">
        <f aca="false">SUMPRODUCT('FD inverse'!$A$10:$BH$10,'FD mesh'!$B$84:$BI$84,$E245:$BL245)+'FD inverse'!$A$10*$C246/Setup!$B$17+INDEX('FD inverse'!$A$10:$BH$10,1,'FD mesh'!$B$15+1)*Setup!$B$22</f>
        <v>21.4588814457894</v>
      </c>
      <c r="M246" s="0" t="n">
        <f aca="false">SUMPRODUCT('FD inverse'!$A$11:$BH$11,'FD mesh'!$B$84:$BI$84,$E245:$BL245)+'FD inverse'!$A$11*$C246/Setup!$B$17+INDEX('FD inverse'!$A$11:$BH$11,1,'FD mesh'!$B$15+1)*Setup!$B$22</f>
        <v>21.3740252535277</v>
      </c>
      <c r="N246" s="0" t="n">
        <f aca="false">SUMPRODUCT('FD inverse'!$A$12:$BH$12,'FD mesh'!$B$84:$BI$84,$E245:$BL245)+'FD inverse'!$A$12*$C246/Setup!$B$17+INDEX('FD inverse'!$A$12:$BH$12,1,'FD mesh'!$B$15+1)*Setup!$B$22</f>
        <v>21.3011325637767</v>
      </c>
      <c r="O246" s="0" t="n">
        <f aca="false">SUMPRODUCT('FD inverse'!$A$13:$BH$13,'FD mesh'!$B$84:$BI$84,$E245:$BL245)+'FD inverse'!$A$13*$C246/Setup!$B$17+INDEX('FD inverse'!$A$13:$BH$13,1,'FD mesh'!$B$15+1)*Setup!$B$22</f>
        <v>21.2408250624288</v>
      </c>
      <c r="P246" s="0" t="n">
        <f aca="false">SUMPRODUCT('FD inverse'!$A$14:$BH$14,'FD mesh'!$B$84:$BI$84,$E245:$BL245)+'FD inverse'!$A$14*$C246/Setup!$B$17+INDEX('FD inverse'!$A$14:$BH$14,1,'FD mesh'!$B$15+1)*Setup!$B$22</f>
        <v>21.1935781927253</v>
      </c>
      <c r="Q246" s="0" t="n">
        <f aca="false">SUMPRODUCT('FD inverse'!$A$15:$BH$15,'FD mesh'!$B$84:$BI$84,$E245:$BL245)+'FD inverse'!$A$15*$C246/Setup!$B$17+INDEX('FD inverse'!$A$15:$BH$15,1,'FD mesh'!$B$15+1)*Setup!$B$22</f>
        <v>21.1597243151797</v>
      </c>
      <c r="R246" s="0" t="n">
        <f aca="false">SUMPRODUCT('FD inverse'!$A$16:$BH$16,'FD mesh'!$B$84:$BI$84,$E245:$BL245)+'FD inverse'!$A$16*$C246/Setup!$B$17+INDEX('FD inverse'!$A$16:$BH$16,1,'FD mesh'!$B$15+1)*Setup!$B$22</f>
        <v>21.1394551128809</v>
      </c>
      <c r="S246" s="0" t="n">
        <f aca="false">SUMPRODUCT('FD inverse'!$A$17:$BH$17,'FD mesh'!$B$84:$BI$84,$E245:$BL245)+'FD inverse'!$A$17*$C246/Setup!$B$17+INDEX('FD inverse'!$A$17:$BH$17,1,'FD mesh'!$B$15+1)*Setup!$B$22</f>
        <v>20.708595424377</v>
      </c>
      <c r="T246" s="0" t="n">
        <f aca="false">SUMPRODUCT('FD inverse'!$A$18:$BH$18,'FD mesh'!$B$84:$BI$84,$E245:$BL245)+'FD inverse'!$A$18*$C246/Setup!$B$17+INDEX('FD inverse'!$A$18:$BH$18,1,'FD mesh'!$B$15+1)*Setup!$B$22</f>
        <v>20.28425466122</v>
      </c>
      <c r="U246" s="0" t="n">
        <f aca="false">SUMPRODUCT('FD inverse'!$A$19:$BH$19,'FD mesh'!$B$84:$BI$84,$E245:$BL245)+'FD inverse'!$A$19*$C246/Setup!$B$17+INDEX('FD inverse'!$A$19:$BH$19,1,'FD mesh'!$B$15+1)*Setup!$B$22</f>
        <v>19.8661176862138</v>
      </c>
      <c r="V246" s="0" t="n">
        <f aca="false">SUMPRODUCT('FD inverse'!$A$20:$BH$20,'FD mesh'!$B$84:$BI$84,$E245:$BL245)+'FD inverse'!$A$20*$C246/Setup!$B$17+INDEX('FD inverse'!$A$20:$BH$20,1,'FD mesh'!$B$15+1)*Setup!$B$22</f>
        <v>19.453840490926</v>
      </c>
      <c r="W246" s="0" t="n">
        <f aca="false">SUMPRODUCT('FD inverse'!$A$21:$BH$21,'FD mesh'!$B$84:$BI$84,$E245:$BL245)+'FD inverse'!$A$21*$C246/Setup!$B$17+INDEX('FD inverse'!$A$21:$BH$21,1,'FD mesh'!$B$15+1)*Setup!$B$22</f>
        <v>19.0470528150322</v>
      </c>
      <c r="X246" s="0" t="n">
        <f aca="false">SUMPRODUCT('FD inverse'!$A$22:$BH$22,'FD mesh'!$B$84:$BI$84,$E245:$BL245)+'FD inverse'!$A$22*$C246/Setup!$B$17+INDEX('FD inverse'!$A$22:$BH$22,1,'FD mesh'!$B$15+1)*Setup!$B$22</f>
        <v>18.6453606702586</v>
      </c>
      <c r="Y246" s="0" t="n">
        <f aca="false">SUMPRODUCT('FD inverse'!$A$23:$BH$23,'FD mesh'!$B$84:$BI$84,$E245:$BL245)+'FD inverse'!$A$23*$C246/Setup!$B$17+INDEX('FD inverse'!$A$23:$BH$23,1,'FD mesh'!$B$15+1)*Setup!$B$22</f>
        <v>18.2483487735849</v>
      </c>
      <c r="Z246" s="0" t="n">
        <f aca="false">SUMPRODUCT('FD inverse'!$A$24:$BH$24,'FD mesh'!$B$84:$BI$84,$E245:$BL245)+'FD inverse'!$A$24*$C246/Setup!$B$17+INDEX('FD inverse'!$A$24:$BH$24,1,'FD mesh'!$B$15+1)*Setup!$B$22</f>
        <v>17.8555828951257</v>
      </c>
      <c r="AA246" s="0" t="n">
        <f aca="false">SUMPRODUCT('FD inverse'!$A$25:$BH$25,'FD mesh'!$B$84:$BI$84,$E245:$BL245)+'FD inverse'!$A$25*$C246/Setup!$B$17+INDEX('FD inverse'!$A$25:$BH$25,1,'FD mesh'!$B$15+1)*Setup!$B$22</f>
        <v>17.4666121267958</v>
      </c>
      <c r="AB246" s="0" t="n">
        <f aca="false">SUMPRODUCT('FD inverse'!$A$26:$BH$26,'FD mesh'!$B$84:$BI$84,$E245:$BL245)+'FD inverse'!$A$26*$C246/Setup!$B$17+INDEX('FD inverse'!$A$26:$BH$26,1,'FD mesh'!$B$15+1)*Setup!$B$22</f>
        <v>17.0809710784611</v>
      </c>
      <c r="AC246" s="0" t="n">
        <f aca="false">SUMPRODUCT('FD inverse'!$A$27:$BH$27,'FD mesh'!$B$84:$BI$84,$E245:$BL245)+'FD inverse'!$A$27*$C246/Setup!$B$17+INDEX('FD inverse'!$A$27:$BH$27,1,'FD mesh'!$B$15+1)*Setup!$B$22</f>
        <v>16.6981820088029</v>
      </c>
      <c r="AD246" s="0" t="n">
        <f aca="false">SUMPRODUCT('FD inverse'!$A$28:$BH$28,'FD mesh'!$B$84:$BI$84,$E245:$BL245)+'FD inverse'!$A$28*$C246/Setup!$B$17+INDEX('FD inverse'!$A$28:$BH$28,1,'FD mesh'!$B$15+1)*Setup!$B$22</f>
        <v>16.3177568985772</v>
      </c>
      <c r="AE246" s="0" t="n">
        <f aca="false">SUMPRODUCT('FD inverse'!$A$29:$BH$29,'FD mesh'!$B$84:$BI$84,$E245:$BL245)+'FD inverse'!$A$29*$C246/Setup!$B$17+INDEX('FD inverse'!$A$29:$BH$29,1,'FD mesh'!$B$15+1)*Setup!$B$22</f>
        <v>15.9391994743333</v>
      </c>
      <c r="AF246" s="0" t="n">
        <f aca="false">SUMPRODUCT('FD inverse'!$A$30:$BH$30,'FD mesh'!$B$84:$BI$84,$E245:$BL245)+'FD inverse'!$A$30*$C246/Setup!$B$17+INDEX('FD inverse'!$A$30:$BH$30,1,'FD mesh'!$B$15+1)*Setup!$B$22</f>
        <v>15.5620071909723</v>
      </c>
      <c r="AG246" s="0" t="n">
        <f aca="false">SUMPRODUCT('FD inverse'!$A$31:$BH$31,'FD mesh'!$B$84:$BI$84,$E245:$BL245)+'FD inverse'!$A$31*$C246/Setup!$B$17+INDEX('FD inverse'!$A$31:$BH$31,1,'FD mesh'!$B$15+1)*Setup!$B$22</f>
        <v>15.1856731817776</v>
      </c>
      <c r="AH246" s="0" t="n">
        <f aca="false">SUMPRODUCT('FD inverse'!$A$32:$BH$32,'FD mesh'!$B$84:$BI$84,$E245:$BL245)+'FD inverse'!$A$32*$C246/Setup!$B$17+INDEX('FD inverse'!$A$32:$BH$32,1,'FD mesh'!$B$15+1)*Setup!$B$22</f>
        <v>15.1701187060912</v>
      </c>
      <c r="AI246" s="0" t="n">
        <f aca="false">SUMPRODUCT('FD inverse'!$A$33:$BH$33,'FD mesh'!$B$84:$BI$84,$E245:$BL245)+'FD inverse'!$A$33*$C246/Setup!$B$17+INDEX('FD inverse'!$A$33:$BH$33,1,'FD mesh'!$B$15+1)*Setup!$B$22</f>
        <v>15.1551269361582</v>
      </c>
      <c r="AJ246" s="0" t="n">
        <f aca="false">SUMPRODUCT('FD inverse'!$A$34:$BH$34,'FD mesh'!$B$84:$BI$84,$E245:$BL245)+'FD inverse'!$A$34*$C246/Setup!$B$17+INDEX('FD inverse'!$A$34:$BH$34,1,'FD mesh'!$B$15+1)*Setup!$B$22</f>
        <v>15.140659007725</v>
      </c>
      <c r="AK246" s="0" t="n">
        <f aca="false">SUMPRODUCT('FD inverse'!$A$35:$BH$35,'FD mesh'!$B$84:$BI$84,$E245:$BL245)+'FD inverse'!$A$35*$C246/Setup!$B$17+INDEX('FD inverse'!$A$35:$BH$35,1,'FD mesh'!$B$15+1)*Setup!$B$22</f>
        <v>15.1266750448452</v>
      </c>
      <c r="AL246" s="0" t="n">
        <f aca="false">SUMPRODUCT('FD inverse'!$A$36:$BH$36,'FD mesh'!$B$84:$BI$84,$E245:$BL245)+'FD inverse'!$A$36*$C246/Setup!$B$17+INDEX('FD inverse'!$A$36:$BH$36,1,'FD mesh'!$B$15+1)*Setup!$B$22</f>
        <v>15.1131343308553</v>
      </c>
      <c r="AM246" s="0" t="n">
        <f aca="false">SUMPRODUCT('FD inverse'!$A$37:$BH$37,'FD mesh'!$B$84:$BI$84,$E245:$BL245)+'FD inverse'!$A$37*$C246/Setup!$B$17+INDEX('FD inverse'!$A$37:$BH$37,1,'FD mesh'!$B$15+1)*Setup!$B$22</f>
        <v>15.0999954561773</v>
      </c>
      <c r="AN246" s="0" t="n">
        <f aca="false">SUMPRODUCT('FD inverse'!$A$38:$BH$38,'FD mesh'!$B$84:$BI$84,$E245:$BL245)+'FD inverse'!$A$38*$C246/Setup!$B$17+INDEX('FD inverse'!$A$38:$BH$38,1,'FD mesh'!$B$15+1)*Setup!$B$22</f>
        <v>15.087216445014</v>
      </c>
      <c r="AO246" s="0" t="n">
        <f aca="false">SUMPRODUCT('FD inverse'!$A$39:$BH$39,'FD mesh'!$B$84:$BI$84,$E245:$BL245)+'FD inverse'!$A$39*$C246/Setup!$B$17+INDEX('FD inverse'!$A$39:$BH$39,1,'FD mesh'!$B$15+1)*Setup!$B$22</f>
        <v>15.0747548630164</v>
      </c>
      <c r="AP246" s="0" t="n">
        <f aca="false">SUMPRODUCT('FD inverse'!$A$40:$BH$40,'FD mesh'!$B$84:$BI$84,$E245:$BL245)+'FD inverse'!$A$40*$C246/Setup!$B$17+INDEX('FD inverse'!$A$40:$BH$40,1,'FD mesh'!$B$15+1)*Setup!$B$22</f>
        <v>15.0625679079954</v>
      </c>
      <c r="AQ246" s="0" t="n">
        <f aca="false">SUMPRODUCT('FD inverse'!$A$41:$BH$41,'FD mesh'!$B$84:$BI$84,$E245:$BL245)+'FD inverse'!$A$41*$C246/Setup!$B$17+INDEX('FD inverse'!$A$41:$BH$41,1,'FD mesh'!$B$15+1)*Setup!$B$22</f>
        <v>15.0506124857501</v>
      </c>
      <c r="AR246" s="0" t="n">
        <f aca="false">SUMPRODUCT('FD inverse'!$A$42:$BH$42,'FD mesh'!$B$84:$BI$84,$E245:$BL245)+'FD inverse'!$A$42*$C246/Setup!$B$17+INDEX('FD inverse'!$A$42:$BH$42,1,'FD mesh'!$B$15+1)*Setup!$B$22</f>
        <v>15.0388452730715</v>
      </c>
      <c r="AS246" s="0" t="n">
        <f aca="false">SUMPRODUCT('FD inverse'!$A$43:$BH$43,'FD mesh'!$B$84:$BI$84,$E245:$BL245)+'FD inverse'!$A$43*$C246/Setup!$B$17+INDEX('FD inverse'!$A$43:$BH$43,1,'FD mesh'!$B$15+1)*Setup!$B$22</f>
        <v>0</v>
      </c>
      <c r="AT246" s="0" t="n">
        <f aca="false">SUMPRODUCT('FD inverse'!$A$44:$BH$44,'FD mesh'!$B$84:$BI$84,$E245:$BL245)+'FD inverse'!$A$44*$C246/Setup!$B$17+INDEX('FD inverse'!$A$44:$BH$44,1,'FD mesh'!$B$15+1)*Setup!$B$22</f>
        <v>0</v>
      </c>
      <c r="AU246" s="0" t="n">
        <f aca="false">SUMPRODUCT('FD inverse'!$A$45:$BH$45,'FD mesh'!$B$84:$BI$84,$E245:$BL245)+'FD inverse'!$A$45*$C246/Setup!$B$17+INDEX('FD inverse'!$A$45:$BH$45,1,'FD mesh'!$B$15+1)*Setup!$B$22</f>
        <v>0</v>
      </c>
      <c r="AV246" s="0" t="n">
        <f aca="false">SUMPRODUCT('FD inverse'!$A$46:$BH$46,'FD mesh'!$B$84:$BI$84,$E245:$BL245)+'FD inverse'!$A$46*$C246/Setup!$B$17+INDEX('FD inverse'!$A$46:$BH$46,1,'FD mesh'!$B$15+1)*Setup!$B$22</f>
        <v>0</v>
      </c>
      <c r="AW246" s="0" t="n">
        <f aca="false">SUMPRODUCT('FD inverse'!$A$47:$BH$47,'FD mesh'!$B$84:$BI$84,$E245:$BL245)+'FD inverse'!$A$47*$C246/Setup!$B$17+INDEX('FD inverse'!$A$47:$BH$47,1,'FD mesh'!$B$15+1)*Setup!$B$22</f>
        <v>0</v>
      </c>
      <c r="AX246" s="0" t="n">
        <f aca="false">SUMPRODUCT('FD inverse'!$A$48:$BH$48,'FD mesh'!$B$84:$BI$84,$E245:$BL245)+'FD inverse'!$A$48*$C246/Setup!$B$17+INDEX('FD inverse'!$A$48:$BH$48,1,'FD mesh'!$B$15+1)*Setup!$B$22</f>
        <v>0</v>
      </c>
      <c r="AY246" s="0" t="n">
        <f aca="false">SUMPRODUCT('FD inverse'!$A$49:$BH$49,'FD mesh'!$B$84:$BI$84,$E245:$BL245)+'FD inverse'!$A$49*$C246/Setup!$B$17+INDEX('FD inverse'!$A$49:$BH$49,1,'FD mesh'!$B$15+1)*Setup!$B$22</f>
        <v>0</v>
      </c>
      <c r="AZ246" s="0" t="n">
        <f aca="false">SUMPRODUCT('FD inverse'!$A$50:$BH$50,'FD mesh'!$B$84:$BI$84,$E245:$BL245)+'FD inverse'!$A$50*$C246/Setup!$B$17+INDEX('FD inverse'!$A$50:$BH$50,1,'FD mesh'!$B$15+1)*Setup!$B$22</f>
        <v>0</v>
      </c>
      <c r="BA246" s="0" t="n">
        <f aca="false">SUMPRODUCT('FD inverse'!$A$51:$BH$51,'FD mesh'!$B$84:$BI$84,$E245:$BL245)+'FD inverse'!$A$51*$C246/Setup!$B$17+INDEX('FD inverse'!$A$51:$BH$51,1,'FD mesh'!$B$15+1)*Setup!$B$22</f>
        <v>0</v>
      </c>
      <c r="BB246" s="0" t="n">
        <f aca="false">SUMPRODUCT('FD inverse'!$A$52:$BH$52,'FD mesh'!$B$84:$BI$84,$E245:$BL245)+'FD inverse'!$A$52*$C246/Setup!$B$17+INDEX('FD inverse'!$A$52:$BH$52,1,'FD mesh'!$B$15+1)*Setup!$B$22</f>
        <v>0</v>
      </c>
      <c r="BC246" s="0" t="n">
        <f aca="false">SUMPRODUCT('FD inverse'!$A$53:$BH$53,'FD mesh'!$B$84:$BI$84,$E245:$BL245)+'FD inverse'!$A$53*$C246/Setup!$B$17+INDEX('FD inverse'!$A$53:$BH$53,1,'FD mesh'!$B$15+1)*Setup!$B$22</f>
        <v>0</v>
      </c>
      <c r="BD246" s="0" t="n">
        <f aca="false">SUMPRODUCT('FD inverse'!$A$54:$BH$54,'FD mesh'!$B$84:$BI$84,$E245:$BL245)+'FD inverse'!$A$54*$C246/Setup!$B$17+INDEX('FD inverse'!$A$54:$BH$54,1,'FD mesh'!$B$15+1)*Setup!$B$22</f>
        <v>0</v>
      </c>
      <c r="BE246" s="0" t="n">
        <f aca="false">SUMPRODUCT('FD inverse'!$A$55:$BH$55,'FD mesh'!$B$84:$BI$84,$E245:$BL245)+'FD inverse'!$A$55*$C246/Setup!$B$17+INDEX('FD inverse'!$A$55:$BH$55,1,'FD mesh'!$B$15+1)*Setup!$B$22</f>
        <v>0</v>
      </c>
      <c r="BF246" s="0" t="n">
        <f aca="false">SUMPRODUCT('FD inverse'!$A$56:$BH$56,'FD mesh'!$B$84:$BI$84,$E245:$BL245)+'FD inverse'!$A$56*$C246/Setup!$B$17+INDEX('FD inverse'!$A$56:$BH$56,1,'FD mesh'!$B$15+1)*Setup!$B$22</f>
        <v>0</v>
      </c>
      <c r="BG246" s="0" t="n">
        <f aca="false">SUMPRODUCT('FD inverse'!$A$57:$BH$57,'FD mesh'!$B$84:$BI$84,$E245:$BL245)+'FD inverse'!$A$57*$C246/Setup!$B$17+INDEX('FD inverse'!$A$57:$BH$57,1,'FD mesh'!$B$15+1)*Setup!$B$22</f>
        <v>0</v>
      </c>
      <c r="BH246" s="0" t="n">
        <f aca="false">SUMPRODUCT('FD inverse'!$A$58:$BH$58,'FD mesh'!$B$84:$BI$84,$E245:$BL245)+'FD inverse'!$A$58*$C246/Setup!$B$17+INDEX('FD inverse'!$A$58:$BH$58,1,'FD mesh'!$B$15+1)*Setup!$B$22</f>
        <v>0</v>
      </c>
      <c r="BI246" s="0" t="n">
        <f aca="false">SUMPRODUCT('FD inverse'!$A$59:$BH$59,'FD mesh'!$B$84:$BI$84,$E245:$BL245)+'FD inverse'!$A$59*$C246/Setup!$B$17+INDEX('FD inverse'!$A$59:$BH$59,1,'FD mesh'!$B$15+1)*Setup!$B$22</f>
        <v>0</v>
      </c>
      <c r="BJ246" s="0" t="n">
        <f aca="false">SUMPRODUCT('FD inverse'!$A$60:$BH$60,'FD mesh'!$B$84:$BI$84,$E245:$BL245)+'FD inverse'!$A$60*$C246/Setup!$B$17+INDEX('FD inverse'!$A$60:$BH$60,1,'FD mesh'!$B$15+1)*Setup!$B$22</f>
        <v>0</v>
      </c>
      <c r="BK246" s="0" t="n">
        <f aca="false">SUMPRODUCT('FD inverse'!$A$61:$BH$61,'FD mesh'!$B$84:$BI$84,$E245:$BL245)+'FD inverse'!$A$61*$C246/Setup!$B$17+INDEX('FD inverse'!$A$61:$BH$61,1,'FD mesh'!$B$15+1)*Setup!$B$22</f>
        <v>0</v>
      </c>
      <c r="BL246" s="0" t="n">
        <f aca="false">SUMPRODUCT('FD inverse'!$A$62:$BH$62,'FD mesh'!$B$84:$BI$84,$E245:$BL245)+'FD inverse'!$A$62*$C246/Setup!$B$17+INDEX('FD inverse'!$A$62:$BH$62,1,'FD mesh'!$B$15+1)*Setup!$B$22</f>
        <v>0</v>
      </c>
    </row>
    <row r="247" customFormat="false" ht="15" hidden="false" customHeight="false" outlineLevel="0" collapsed="false">
      <c r="A247" s="0" t="n">
        <v>242</v>
      </c>
      <c r="B247" s="0" t="n">
        <f aca="false">A247*Setup!$B$11/3600</f>
        <v>20.1666666666667</v>
      </c>
      <c r="C247" s="0" t="n">
        <f aca="false">Setup!$B$7+Setup!$B$8*COS(2*PI()*(B247-Setup!$B$9)/24)</f>
        <v>25.8469944529401</v>
      </c>
      <c r="D247" s="0" t="n">
        <f aca="false">(C247-E247)/Setup!$B$17</f>
        <v>13.2239649977056</v>
      </c>
      <c r="E247" s="0" t="n">
        <f aca="false">SUMPRODUCT('FD inverse'!$A$3:$BH$3,'FD mesh'!$B$84:$BI$84,$E246:$BL246)+'FD inverse'!$A$3*$C247/Setup!$B$17+INDEX('FD inverse'!$A$3:$BH$3,1,'FD mesh'!$B$15+1)*Setup!$B$22</f>
        <v>24.1278790032384</v>
      </c>
      <c r="F247" s="0" t="n">
        <f aca="false">SUMPRODUCT('FD inverse'!$A$4:$BH$4,'FD mesh'!$B$84:$BI$84,$E246:$BL246)+'FD inverse'!$A$4*$C247/Setup!$B$17+INDEX('FD inverse'!$A$4:$BH$4,1,'FD mesh'!$B$15+1)*Setup!$B$22</f>
        <v>23.7263984225789</v>
      </c>
      <c r="G247" s="0" t="n">
        <f aca="false">SUMPRODUCT('FD inverse'!$A$5:$BH$5,'FD mesh'!$B$84:$BI$84,$E246:$BL246)+'FD inverse'!$A$5*$C247/Setup!$B$17+INDEX('FD inverse'!$A$5:$BH$5,1,'FD mesh'!$B$15+1)*Setup!$B$22</f>
        <v>23.3130512749132</v>
      </c>
      <c r="H247" s="0" t="n">
        <f aca="false">SUMPRODUCT('FD inverse'!$A$6:$BH$6,'FD mesh'!$B$84:$BI$84,$E246:$BL246)+'FD inverse'!$A$6*$C247/Setup!$B$17+INDEX('FD inverse'!$A$6:$BH$6,1,'FD mesh'!$B$15+1)*Setup!$B$22</f>
        <v>21.9106838535312</v>
      </c>
      <c r="I247" s="0" t="n">
        <f aca="false">SUMPRODUCT('FD inverse'!$A$7:$BH$7,'FD mesh'!$B$84:$BI$84,$E246:$BL246)+'FD inverse'!$A$7*$C247/Setup!$B$17+INDEX('FD inverse'!$A$7:$BH$7,1,'FD mesh'!$B$15+1)*Setup!$B$22</f>
        <v>21.7896856775411</v>
      </c>
      <c r="J247" s="0" t="n">
        <f aca="false">SUMPRODUCT('FD inverse'!$A$8:$BH$8,'FD mesh'!$B$84:$BI$84,$E246:$BL246)+'FD inverse'!$A$8*$C247/Setup!$B$17+INDEX('FD inverse'!$A$8:$BH$8,1,'FD mesh'!$B$15+1)*Setup!$B$22</f>
        <v>21.6763276723909</v>
      </c>
      <c r="K247" s="0" t="n">
        <f aca="false">SUMPRODUCT('FD inverse'!$A$9:$BH$9,'FD mesh'!$B$84:$BI$84,$E246:$BL246)+'FD inverse'!$A$9*$C247/Setup!$B$17+INDEX('FD inverse'!$A$9:$BH$9,1,'FD mesh'!$B$15+1)*Setup!$B$22</f>
        <v>21.5718693660679</v>
      </c>
      <c r="L247" s="0" t="n">
        <f aca="false">SUMPRODUCT('FD inverse'!$A$10:$BH$10,'FD mesh'!$B$84:$BI$84,$E246:$BL246)+'FD inverse'!$A$10*$C247/Setup!$B$17+INDEX('FD inverse'!$A$10:$BH$10,1,'FD mesh'!$B$15+1)*Setup!$B$22</f>
        <v>21.4774051618713</v>
      </c>
      <c r="M247" s="0" t="n">
        <f aca="false">SUMPRODUCT('FD inverse'!$A$11:$BH$11,'FD mesh'!$B$84:$BI$84,$E246:$BL246)+'FD inverse'!$A$11*$C247/Setup!$B$17+INDEX('FD inverse'!$A$11:$BH$11,1,'FD mesh'!$B$15+1)*Setup!$B$22</f>
        <v>21.3938694037408</v>
      </c>
      <c r="N247" s="0" t="n">
        <f aca="false">SUMPRODUCT('FD inverse'!$A$12:$BH$12,'FD mesh'!$B$84:$BI$84,$E246:$BL246)+'FD inverse'!$A$12*$C247/Setup!$B$17+INDEX('FD inverse'!$A$12:$BH$12,1,'FD mesh'!$B$15+1)*Setup!$B$22</f>
        <v>21.3220411088628</v>
      </c>
      <c r="O247" s="0" t="n">
        <f aca="false">SUMPRODUCT('FD inverse'!$A$13:$BH$13,'FD mesh'!$B$84:$BI$84,$E246:$BL246)+'FD inverse'!$A$13*$C247/Setup!$B$17+INDEX('FD inverse'!$A$13:$BH$13,1,'FD mesh'!$B$15+1)*Setup!$B$22</f>
        <v>21.2625482388143</v>
      </c>
      <c r="P247" s="0" t="n">
        <f aca="false">SUMPRODUCT('FD inverse'!$A$14:$BH$14,'FD mesh'!$B$84:$BI$84,$E246:$BL246)+'FD inverse'!$A$14*$C247/Setup!$B$17+INDEX('FD inverse'!$A$14:$BH$14,1,'FD mesh'!$B$15+1)*Setup!$B$22</f>
        <v>21.2158714020317</v>
      </c>
      <c r="Q247" s="0" t="n">
        <f aca="false">SUMPRODUCT('FD inverse'!$A$15:$BH$15,'FD mesh'!$B$84:$BI$84,$E246:$BL246)+'FD inverse'!$A$15*$C247/Setup!$B$17+INDEX('FD inverse'!$A$15:$BH$15,1,'FD mesh'!$B$15+1)*Setup!$B$22</f>
        <v>21.1823469011229</v>
      </c>
      <c r="R247" s="0" t="n">
        <f aca="false">SUMPRODUCT('FD inverse'!$A$16:$BH$16,'FD mesh'!$B$84:$BI$84,$E246:$BL246)+'FD inverse'!$A$16*$C247/Setup!$B$17+INDEX('FD inverse'!$A$16:$BH$16,1,'FD mesh'!$B$15+1)*Setup!$B$22</f>
        <v>21.1621690585878</v>
      </c>
      <c r="S247" s="0" t="n">
        <f aca="false">SUMPRODUCT('FD inverse'!$A$17:$BH$17,'FD mesh'!$B$84:$BI$84,$E246:$BL246)+'FD inverse'!$A$17*$C247/Setup!$B$17+INDEX('FD inverse'!$A$17:$BH$17,1,'FD mesh'!$B$15+1)*Setup!$B$22</f>
        <v>20.7303784869129</v>
      </c>
      <c r="T247" s="0" t="n">
        <f aca="false">SUMPRODUCT('FD inverse'!$A$18:$BH$18,'FD mesh'!$B$84:$BI$84,$E246:$BL246)+'FD inverse'!$A$18*$C247/Setup!$B$17+INDEX('FD inverse'!$A$18:$BH$18,1,'FD mesh'!$B$15+1)*Setup!$B$22</f>
        <v>20.3049983593557</v>
      </c>
      <c r="U247" s="0" t="n">
        <f aca="false">SUMPRODUCT('FD inverse'!$A$19:$BH$19,'FD mesh'!$B$84:$BI$84,$E246:$BL246)+'FD inverse'!$A$19*$C247/Setup!$B$17+INDEX('FD inverse'!$A$19:$BH$19,1,'FD mesh'!$B$15+1)*Setup!$B$22</f>
        <v>19.8857228058212</v>
      </c>
      <c r="V247" s="0" t="n">
        <f aca="false">SUMPRODUCT('FD inverse'!$A$20:$BH$20,'FD mesh'!$B$84:$BI$84,$E246:$BL246)+'FD inverse'!$A$20*$C247/Setup!$B$17+INDEX('FD inverse'!$A$20:$BH$20,1,'FD mesh'!$B$15+1)*Setup!$B$22</f>
        <v>19.4722167589141</v>
      </c>
      <c r="W247" s="0" t="n">
        <f aca="false">SUMPRODUCT('FD inverse'!$A$21:$BH$21,'FD mesh'!$B$84:$BI$84,$E246:$BL246)+'FD inverse'!$A$21*$C247/Setup!$B$17+INDEX('FD inverse'!$A$21:$BH$21,1,'FD mesh'!$B$15+1)*Setup!$B$22</f>
        <v>19.0641185851578</v>
      </c>
      <c r="X247" s="0" t="n">
        <f aca="false">SUMPRODUCT('FD inverse'!$A$22:$BH$22,'FD mesh'!$B$84:$BI$84,$E246:$BL246)+'FD inverse'!$A$22*$C247/Setup!$B$17+INDEX('FD inverse'!$A$22:$BH$22,1,'FD mesh'!$B$15+1)*Setup!$B$22</f>
        <v>18.6610426237527</v>
      </c>
      <c r="Y247" s="0" t="n">
        <f aca="false">SUMPRODUCT('FD inverse'!$A$23:$BH$23,'FD mesh'!$B$84:$BI$84,$E246:$BL246)+'FD inverse'!$A$23*$C247/Setup!$B$17+INDEX('FD inverse'!$A$23:$BH$23,1,'FD mesh'!$B$15+1)*Setup!$B$22</f>
        <v>18.2625816372331</v>
      </c>
      <c r="Z247" s="0" t="n">
        <f aca="false">SUMPRODUCT('FD inverse'!$A$24:$BH$24,'FD mesh'!$B$84:$BI$84,$E246:$BL246)+'FD inverse'!$A$24*$C247/Setup!$B$17+INDEX('FD inverse'!$A$24:$BH$24,1,'FD mesh'!$B$15+1)*Setup!$B$22</f>
        <v>17.8683091791585</v>
      </c>
      <c r="AA247" s="0" t="n">
        <f aca="false">SUMPRODUCT('FD inverse'!$A$25:$BH$25,'FD mesh'!$B$84:$BI$84,$E246:$BL246)+'FD inverse'!$A$25*$C247/Setup!$B$17+INDEX('FD inverse'!$A$25:$BH$25,1,'FD mesh'!$B$15+1)*Setup!$B$22</f>
        <v>17.4777818846706</v>
      </c>
      <c r="AB247" s="0" t="n">
        <f aca="false">SUMPRODUCT('FD inverse'!$A$26:$BH$26,'FD mesh'!$B$84:$BI$84,$E246:$BL246)+'FD inverse'!$A$26*$C247/Setup!$B$17+INDEX('FD inverse'!$A$26:$BH$26,1,'FD mesh'!$B$15+1)*Setup!$B$22</f>
        <v>17.0905416903573</v>
      </c>
      <c r="AC247" s="0" t="n">
        <f aca="false">SUMPRODUCT('FD inverse'!$A$27:$BH$27,'FD mesh'!$B$84:$BI$84,$E246:$BL246)+'FD inverse'!$A$27*$C247/Setup!$B$17+INDEX('FD inverse'!$A$27:$BH$27,1,'FD mesh'!$B$15+1)*Setup!$B$22</f>
        <v>16.7061179904021</v>
      </c>
      <c r="AD247" s="0" t="n">
        <f aca="false">SUMPRODUCT('FD inverse'!$A$28:$BH$28,'FD mesh'!$B$84:$BI$84,$E246:$BL246)+'FD inverse'!$A$28*$C247/Setup!$B$17+INDEX('FD inverse'!$A$28:$BH$28,1,'FD mesh'!$B$15+1)*Setup!$B$22</f>
        <v>16.3240297364604</v>
      </c>
      <c r="AE247" s="0" t="n">
        <f aca="false">SUMPRODUCT('FD inverse'!$A$29:$BH$29,'FD mesh'!$B$84:$BI$84,$E246:$BL246)+'FD inverse'!$A$29*$C247/Setup!$B$17+INDEX('FD inverse'!$A$29:$BH$29,1,'FD mesh'!$B$15+1)*Setup!$B$22</f>
        <v>15.9437874890958</v>
      </c>
      <c r="AF247" s="0" t="n">
        <f aca="false">SUMPRODUCT('FD inverse'!$A$30:$BH$30,'FD mesh'!$B$84:$BI$84,$E246:$BL246)+'FD inverse'!$A$30*$C247/Setup!$B$17+INDEX('FD inverse'!$A$30:$BH$30,1,'FD mesh'!$B$15+1)*Setup!$B$22</f>
        <v>15.5648954289326</v>
      </c>
      <c r="AG247" s="0" t="n">
        <f aca="false">SUMPRODUCT('FD inverse'!$A$31:$BH$31,'FD mesh'!$B$84:$BI$84,$E246:$BL246)+'FD inverse'!$A$31*$C247/Setup!$B$17+INDEX('FD inverse'!$A$31:$BH$31,1,'FD mesh'!$B$15+1)*Setup!$B$22</f>
        <v>15.1868533359407</v>
      </c>
      <c r="AH247" s="0" t="n">
        <f aca="false">SUMPRODUCT('FD inverse'!$A$32:$BH$32,'FD mesh'!$B$84:$BI$84,$E246:$BL246)+'FD inverse'!$A$32*$C247/Setup!$B$17+INDEX('FD inverse'!$A$32:$BH$32,1,'FD mesh'!$B$15+1)*Setup!$B$22</f>
        <v>15.1712253601635</v>
      </c>
      <c r="AI247" s="0" t="n">
        <f aca="false">SUMPRODUCT('FD inverse'!$A$33:$BH$33,'FD mesh'!$B$84:$BI$84,$E246:$BL246)+'FD inverse'!$A$33*$C247/Setup!$B$17+INDEX('FD inverse'!$A$33:$BH$33,1,'FD mesh'!$B$15+1)*Setup!$B$22</f>
        <v>15.1561575981674</v>
      </c>
      <c r="AJ247" s="0" t="n">
        <f aca="false">SUMPRODUCT('FD inverse'!$A$34:$BH$34,'FD mesh'!$B$84:$BI$84,$E246:$BL246)+'FD inverse'!$A$34*$C247/Setup!$B$17+INDEX('FD inverse'!$A$34:$BH$34,1,'FD mesh'!$B$15+1)*Setup!$B$22</f>
        <v>15.1416115810197</v>
      </c>
      <c r="AK247" s="0" t="n">
        <f aca="false">SUMPRODUCT('FD inverse'!$A$35:$BH$35,'FD mesh'!$B$84:$BI$84,$E246:$BL246)+'FD inverse'!$A$35*$C247/Setup!$B$17+INDEX('FD inverse'!$A$35:$BH$35,1,'FD mesh'!$B$15+1)*Setup!$B$22</f>
        <v>15.1275477784147</v>
      </c>
      <c r="AL247" s="0" t="n">
        <f aca="false">SUMPRODUCT('FD inverse'!$A$36:$BH$36,'FD mesh'!$B$84:$BI$84,$E246:$BL246)+'FD inverse'!$A$36*$C247/Setup!$B$17+INDEX('FD inverse'!$A$36:$BH$36,1,'FD mesh'!$B$15+1)*Setup!$B$22</f>
        <v>15.1139257736443</v>
      </c>
      <c r="AM247" s="0" t="n">
        <f aca="false">SUMPRODUCT('FD inverse'!$A$37:$BH$37,'FD mesh'!$B$84:$BI$84,$E246:$BL246)+'FD inverse'!$A$37*$C247/Setup!$B$17+INDEX('FD inverse'!$A$37:$BH$37,1,'FD mesh'!$B$15+1)*Setup!$B$22</f>
        <v>15.1007044154431</v>
      </c>
      <c r="AN247" s="0" t="n">
        <f aca="false">SUMPRODUCT('FD inverse'!$A$38:$BH$38,'FD mesh'!$B$84:$BI$84,$E246:$BL246)+'FD inverse'!$A$38*$C247/Setup!$B$17+INDEX('FD inverse'!$A$38:$BH$38,1,'FD mesh'!$B$15+1)*Setup!$B$22</f>
        <v>15.087841948752</v>
      </c>
      <c r="AO247" s="0" t="n">
        <f aca="false">SUMPRODUCT('FD inverse'!$A$39:$BH$39,'FD mesh'!$B$84:$BI$84,$E246:$BL246)+'FD inverse'!$A$39*$C247/Setup!$B$17+INDEX('FD inverse'!$A$39:$BH$39,1,'FD mesh'!$B$15+1)*Setup!$B$22</f>
        <v>15.0752961264603</v>
      </c>
      <c r="AP247" s="0" t="n">
        <f aca="false">SUMPRODUCT('FD inverse'!$A$40:$BH$40,'FD mesh'!$B$84:$BI$84,$E246:$BL246)+'FD inverse'!$A$40*$C247/Setup!$B$17+INDEX('FD inverse'!$A$40:$BH$40,1,'FD mesh'!$B$15+1)*Setup!$B$22</f>
        <v>15.0630243041909</v>
      </c>
      <c r="AQ247" s="0" t="n">
        <f aca="false">SUMPRODUCT('FD inverse'!$A$41:$BH$41,'FD mesh'!$B$84:$BI$84,$E246:$BL246)+'FD inverse'!$A$41*$C247/Setup!$B$17+INDEX('FD inverse'!$A$41:$BH$41,1,'FD mesh'!$B$15+1)*Setup!$B$22</f>
        <v>15.0509835201879</v>
      </c>
      <c r="AR247" s="0" t="n">
        <f aca="false">SUMPRODUCT('FD inverse'!$A$42:$BH$42,'FD mesh'!$B$84:$BI$84,$E246:$BL246)+'FD inverse'!$A$42*$C247/Setup!$B$17+INDEX('FD inverse'!$A$42:$BH$42,1,'FD mesh'!$B$15+1)*Setup!$B$22</f>
        <v>15.0391305623636</v>
      </c>
      <c r="AS247" s="0" t="n">
        <f aca="false">SUMPRODUCT('FD inverse'!$A$43:$BH$43,'FD mesh'!$B$84:$BI$84,$E246:$BL246)+'FD inverse'!$A$43*$C247/Setup!$B$17+INDEX('FD inverse'!$A$43:$BH$43,1,'FD mesh'!$B$15+1)*Setup!$B$22</f>
        <v>0</v>
      </c>
      <c r="AT247" s="0" t="n">
        <f aca="false">SUMPRODUCT('FD inverse'!$A$44:$BH$44,'FD mesh'!$B$84:$BI$84,$E246:$BL246)+'FD inverse'!$A$44*$C247/Setup!$B$17+INDEX('FD inverse'!$A$44:$BH$44,1,'FD mesh'!$B$15+1)*Setup!$B$22</f>
        <v>0</v>
      </c>
      <c r="AU247" s="0" t="n">
        <f aca="false">SUMPRODUCT('FD inverse'!$A$45:$BH$45,'FD mesh'!$B$84:$BI$84,$E246:$BL246)+'FD inverse'!$A$45*$C247/Setup!$B$17+INDEX('FD inverse'!$A$45:$BH$45,1,'FD mesh'!$B$15+1)*Setup!$B$22</f>
        <v>0</v>
      </c>
      <c r="AV247" s="0" t="n">
        <f aca="false">SUMPRODUCT('FD inverse'!$A$46:$BH$46,'FD mesh'!$B$84:$BI$84,$E246:$BL246)+'FD inverse'!$A$46*$C247/Setup!$B$17+INDEX('FD inverse'!$A$46:$BH$46,1,'FD mesh'!$B$15+1)*Setup!$B$22</f>
        <v>0</v>
      </c>
      <c r="AW247" s="0" t="n">
        <f aca="false">SUMPRODUCT('FD inverse'!$A$47:$BH$47,'FD mesh'!$B$84:$BI$84,$E246:$BL246)+'FD inverse'!$A$47*$C247/Setup!$B$17+INDEX('FD inverse'!$A$47:$BH$47,1,'FD mesh'!$B$15+1)*Setup!$B$22</f>
        <v>0</v>
      </c>
      <c r="AX247" s="0" t="n">
        <f aca="false">SUMPRODUCT('FD inverse'!$A$48:$BH$48,'FD mesh'!$B$84:$BI$84,$E246:$BL246)+'FD inverse'!$A$48*$C247/Setup!$B$17+INDEX('FD inverse'!$A$48:$BH$48,1,'FD mesh'!$B$15+1)*Setup!$B$22</f>
        <v>0</v>
      </c>
      <c r="AY247" s="0" t="n">
        <f aca="false">SUMPRODUCT('FD inverse'!$A$49:$BH$49,'FD mesh'!$B$84:$BI$84,$E246:$BL246)+'FD inverse'!$A$49*$C247/Setup!$B$17+INDEX('FD inverse'!$A$49:$BH$49,1,'FD mesh'!$B$15+1)*Setup!$B$22</f>
        <v>0</v>
      </c>
      <c r="AZ247" s="0" t="n">
        <f aca="false">SUMPRODUCT('FD inverse'!$A$50:$BH$50,'FD mesh'!$B$84:$BI$84,$E246:$BL246)+'FD inverse'!$A$50*$C247/Setup!$B$17+INDEX('FD inverse'!$A$50:$BH$50,1,'FD mesh'!$B$15+1)*Setup!$B$22</f>
        <v>0</v>
      </c>
      <c r="BA247" s="0" t="n">
        <f aca="false">SUMPRODUCT('FD inverse'!$A$51:$BH$51,'FD mesh'!$B$84:$BI$84,$E246:$BL246)+'FD inverse'!$A$51*$C247/Setup!$B$17+INDEX('FD inverse'!$A$51:$BH$51,1,'FD mesh'!$B$15+1)*Setup!$B$22</f>
        <v>0</v>
      </c>
      <c r="BB247" s="0" t="n">
        <f aca="false">SUMPRODUCT('FD inverse'!$A$52:$BH$52,'FD mesh'!$B$84:$BI$84,$E246:$BL246)+'FD inverse'!$A$52*$C247/Setup!$B$17+INDEX('FD inverse'!$A$52:$BH$52,1,'FD mesh'!$B$15+1)*Setup!$B$22</f>
        <v>0</v>
      </c>
      <c r="BC247" s="0" t="n">
        <f aca="false">SUMPRODUCT('FD inverse'!$A$53:$BH$53,'FD mesh'!$B$84:$BI$84,$E246:$BL246)+'FD inverse'!$A$53*$C247/Setup!$B$17+INDEX('FD inverse'!$A$53:$BH$53,1,'FD mesh'!$B$15+1)*Setup!$B$22</f>
        <v>0</v>
      </c>
      <c r="BD247" s="0" t="n">
        <f aca="false">SUMPRODUCT('FD inverse'!$A$54:$BH$54,'FD mesh'!$B$84:$BI$84,$E246:$BL246)+'FD inverse'!$A$54*$C247/Setup!$B$17+INDEX('FD inverse'!$A$54:$BH$54,1,'FD mesh'!$B$15+1)*Setup!$B$22</f>
        <v>0</v>
      </c>
      <c r="BE247" s="0" t="n">
        <f aca="false">SUMPRODUCT('FD inverse'!$A$55:$BH$55,'FD mesh'!$B$84:$BI$84,$E246:$BL246)+'FD inverse'!$A$55*$C247/Setup!$B$17+INDEX('FD inverse'!$A$55:$BH$55,1,'FD mesh'!$B$15+1)*Setup!$B$22</f>
        <v>0</v>
      </c>
      <c r="BF247" s="0" t="n">
        <f aca="false">SUMPRODUCT('FD inverse'!$A$56:$BH$56,'FD mesh'!$B$84:$BI$84,$E246:$BL246)+'FD inverse'!$A$56*$C247/Setup!$B$17+INDEX('FD inverse'!$A$56:$BH$56,1,'FD mesh'!$B$15+1)*Setup!$B$22</f>
        <v>0</v>
      </c>
      <c r="BG247" s="0" t="n">
        <f aca="false">SUMPRODUCT('FD inverse'!$A$57:$BH$57,'FD mesh'!$B$84:$BI$84,$E246:$BL246)+'FD inverse'!$A$57*$C247/Setup!$B$17+INDEX('FD inverse'!$A$57:$BH$57,1,'FD mesh'!$B$15+1)*Setup!$B$22</f>
        <v>0</v>
      </c>
      <c r="BH247" s="0" t="n">
        <f aca="false">SUMPRODUCT('FD inverse'!$A$58:$BH$58,'FD mesh'!$B$84:$BI$84,$E246:$BL246)+'FD inverse'!$A$58*$C247/Setup!$B$17+INDEX('FD inverse'!$A$58:$BH$58,1,'FD mesh'!$B$15+1)*Setup!$B$22</f>
        <v>0</v>
      </c>
      <c r="BI247" s="0" t="n">
        <f aca="false">SUMPRODUCT('FD inverse'!$A$59:$BH$59,'FD mesh'!$B$84:$BI$84,$E246:$BL246)+'FD inverse'!$A$59*$C247/Setup!$B$17+INDEX('FD inverse'!$A$59:$BH$59,1,'FD mesh'!$B$15+1)*Setup!$B$22</f>
        <v>0</v>
      </c>
      <c r="BJ247" s="0" t="n">
        <f aca="false">SUMPRODUCT('FD inverse'!$A$60:$BH$60,'FD mesh'!$B$84:$BI$84,$E246:$BL246)+'FD inverse'!$A$60*$C247/Setup!$B$17+INDEX('FD inverse'!$A$60:$BH$60,1,'FD mesh'!$B$15+1)*Setup!$B$22</f>
        <v>0</v>
      </c>
      <c r="BK247" s="0" t="n">
        <f aca="false">SUMPRODUCT('FD inverse'!$A$61:$BH$61,'FD mesh'!$B$84:$BI$84,$E246:$BL246)+'FD inverse'!$A$61*$C247/Setup!$B$17+INDEX('FD inverse'!$A$61:$BH$61,1,'FD mesh'!$B$15+1)*Setup!$B$22</f>
        <v>0</v>
      </c>
      <c r="BL247" s="0" t="n">
        <f aca="false">SUMPRODUCT('FD inverse'!$A$62:$BH$62,'FD mesh'!$B$84:$BI$84,$E246:$BL246)+'FD inverse'!$A$62*$C247/Setup!$B$17+INDEX('FD inverse'!$A$62:$BH$62,1,'FD mesh'!$B$15+1)*Setup!$B$22</f>
        <v>0</v>
      </c>
    </row>
    <row r="248" customFormat="false" ht="15" hidden="false" customHeight="false" outlineLevel="0" collapsed="false">
      <c r="A248" s="0" t="n">
        <v>243</v>
      </c>
      <c r="B248" s="0" t="n">
        <f aca="false">A248*Setup!$B$11/3600</f>
        <v>20.25</v>
      </c>
      <c r="C248" s="0" t="n">
        <f aca="false">Setup!$B$7+Setup!$B$8*COS(2*PI()*(B248-Setup!$B$9)/24)</f>
        <v>25.769154760876</v>
      </c>
      <c r="D248" s="0" t="n">
        <f aca="false">(C248-E248)/Setup!$B$17</f>
        <v>12.9112695371589</v>
      </c>
      <c r="E248" s="0" t="n">
        <f aca="false">SUMPRODUCT('FD inverse'!$A$3:$BH$3,'FD mesh'!$B$84:$BI$84,$E247:$BL247)+'FD inverse'!$A$3*$C248/Setup!$B$17+INDEX('FD inverse'!$A$3:$BH$3,1,'FD mesh'!$B$15+1)*Setup!$B$22</f>
        <v>24.0906897210454</v>
      </c>
      <c r="F248" s="0" t="n">
        <f aca="false">SUMPRODUCT('FD inverse'!$A$4:$BH$4,'FD mesh'!$B$84:$BI$84,$E247:$BL247)+'FD inverse'!$A$4*$C248/Setup!$B$17+INDEX('FD inverse'!$A$4:$BH$4,1,'FD mesh'!$B$15+1)*Setup!$B$22</f>
        <v>23.6983551559714</v>
      </c>
      <c r="G248" s="0" t="n">
        <f aca="false">SUMPRODUCT('FD inverse'!$A$5:$BH$5,'FD mesh'!$B$84:$BI$84,$E247:$BL247)+'FD inverse'!$A$5*$C248/Setup!$B$17+INDEX('FD inverse'!$A$5:$BH$5,1,'FD mesh'!$B$15+1)*Setup!$B$22</f>
        <v>23.2938490342103</v>
      </c>
      <c r="H248" s="0" t="n">
        <f aca="false">SUMPRODUCT('FD inverse'!$A$6:$BH$6,'FD mesh'!$B$84:$BI$84,$E247:$BL247)+'FD inverse'!$A$6*$C248/Setup!$B$17+INDEX('FD inverse'!$A$6:$BH$6,1,'FD mesh'!$B$15+1)*Setup!$B$22</f>
        <v>21.920706831247</v>
      </c>
      <c r="I248" s="0" t="n">
        <f aca="false">SUMPRODUCT('FD inverse'!$A$7:$BH$7,'FD mesh'!$B$84:$BI$84,$E247:$BL247)+'FD inverse'!$A$7*$C248/Setup!$B$17+INDEX('FD inverse'!$A$7:$BH$7,1,'FD mesh'!$B$15+1)*Setup!$B$22</f>
        <v>21.8021464527298</v>
      </c>
      <c r="J248" s="0" t="n">
        <f aca="false">SUMPRODUCT('FD inverse'!$A$8:$BH$8,'FD mesh'!$B$84:$BI$84,$E247:$BL247)+'FD inverse'!$A$8*$C248/Setup!$B$17+INDEX('FD inverse'!$A$8:$BH$8,1,'FD mesh'!$B$15+1)*Setup!$B$22</f>
        <v>21.6909375639995</v>
      </c>
      <c r="K248" s="0" t="n">
        <f aca="false">SUMPRODUCT('FD inverse'!$A$9:$BH$9,'FD mesh'!$B$84:$BI$84,$E247:$BL247)+'FD inverse'!$A$9*$C248/Setup!$B$17+INDEX('FD inverse'!$A$9:$BH$9,1,'FD mesh'!$B$15+1)*Setup!$B$22</f>
        <v>21.588348080348</v>
      </c>
      <c r="L248" s="0" t="n">
        <f aca="false">SUMPRODUCT('FD inverse'!$A$10:$BH$10,'FD mesh'!$B$84:$BI$84,$E247:$BL247)+'FD inverse'!$A$10*$C248/Setup!$B$17+INDEX('FD inverse'!$A$10:$BH$10,1,'FD mesh'!$B$15+1)*Setup!$B$22</f>
        <v>21.4954805520241</v>
      </c>
      <c r="M248" s="0" t="n">
        <f aca="false">SUMPRODUCT('FD inverse'!$A$11:$BH$11,'FD mesh'!$B$84:$BI$84,$E247:$BL247)+'FD inverse'!$A$11*$C248/Setup!$B$17+INDEX('FD inverse'!$A$11:$BH$11,1,'FD mesh'!$B$15+1)*Setup!$B$22</f>
        <v>21.4132769706929</v>
      </c>
      <c r="N248" s="0" t="n">
        <f aca="false">SUMPRODUCT('FD inverse'!$A$12:$BH$12,'FD mesh'!$B$84:$BI$84,$E247:$BL247)+'FD inverse'!$A$12*$C248/Setup!$B$17+INDEX('FD inverse'!$A$12:$BH$12,1,'FD mesh'!$B$15+1)*Setup!$B$22</f>
        <v>21.3425232813688</v>
      </c>
      <c r="O248" s="0" t="n">
        <f aca="false">SUMPRODUCT('FD inverse'!$A$13:$BH$13,'FD mesh'!$B$84:$BI$84,$E247:$BL247)+'FD inverse'!$A$13*$C248/Setup!$B$17+INDEX('FD inverse'!$A$13:$BH$13,1,'FD mesh'!$B$15+1)*Setup!$B$22</f>
        <v>21.2838534696295</v>
      </c>
      <c r="P248" s="0" t="n">
        <f aca="false">SUMPRODUCT('FD inverse'!$A$14:$BH$14,'FD mesh'!$B$84:$BI$84,$E247:$BL247)+'FD inverse'!$A$14*$C248/Setup!$B$17+INDEX('FD inverse'!$A$14:$BH$14,1,'FD mesh'!$B$15+1)*Setup!$B$22</f>
        <v>21.2377531155982</v>
      </c>
      <c r="Q248" s="0" t="n">
        <f aca="false">SUMPRODUCT('FD inverse'!$A$15:$BH$15,'FD mesh'!$B$84:$BI$84,$E247:$BL247)+'FD inverse'!$A$15*$C248/Setup!$B$17+INDEX('FD inverse'!$A$15:$BH$15,1,'FD mesh'!$B$15+1)*Setup!$B$22</f>
        <v>21.2045623270929</v>
      </c>
      <c r="R248" s="0" t="n">
        <f aca="false">SUMPRODUCT('FD inverse'!$A$16:$BH$16,'FD mesh'!$B$84:$BI$84,$E247:$BL247)+'FD inverse'!$A$16*$C248/Setup!$B$17+INDEX('FD inverse'!$A$16:$BH$16,1,'FD mesh'!$B$15+1)*Setup!$B$22</f>
        <v>21.1844779845876</v>
      </c>
      <c r="S248" s="0" t="n">
        <f aca="false">SUMPRODUCT('FD inverse'!$A$17:$BH$17,'FD mesh'!$B$84:$BI$84,$E247:$BL247)+'FD inverse'!$A$17*$C248/Setup!$B$17+INDEX('FD inverse'!$A$17:$BH$17,1,'FD mesh'!$B$15+1)*Setup!$B$22</f>
        <v>20.7517892018585</v>
      </c>
      <c r="T248" s="0" t="n">
        <f aca="false">SUMPRODUCT('FD inverse'!$A$18:$BH$18,'FD mesh'!$B$84:$BI$84,$E247:$BL247)+'FD inverse'!$A$18*$C248/Setup!$B$17+INDEX('FD inverse'!$A$18:$BH$18,1,'FD mesh'!$B$15+1)*Setup!$B$22</f>
        <v>20.3254012866705</v>
      </c>
      <c r="U248" s="0" t="n">
        <f aca="false">SUMPRODUCT('FD inverse'!$A$19:$BH$19,'FD mesh'!$B$84:$BI$84,$E247:$BL247)+'FD inverse'!$A$19*$C248/Setup!$B$17+INDEX('FD inverse'!$A$19:$BH$19,1,'FD mesh'!$B$15+1)*Setup!$B$22</f>
        <v>19.9050176615209</v>
      </c>
      <c r="V248" s="0" t="n">
        <f aca="false">SUMPRODUCT('FD inverse'!$A$20:$BH$20,'FD mesh'!$B$84:$BI$84,$E247:$BL247)+'FD inverse'!$A$20*$C248/Setup!$B$17+INDEX('FD inverse'!$A$20:$BH$20,1,'FD mesh'!$B$15+1)*Setup!$B$22</f>
        <v>19.4903122367629</v>
      </c>
      <c r="W248" s="0" t="n">
        <f aca="false">SUMPRODUCT('FD inverse'!$A$21:$BH$21,'FD mesh'!$B$84:$BI$84,$E247:$BL247)+'FD inverse'!$A$21*$C248/Setup!$B$17+INDEX('FD inverse'!$A$21:$BH$21,1,'FD mesh'!$B$15+1)*Setup!$B$22</f>
        <v>19.080932052629</v>
      </c>
      <c r="X248" s="0" t="n">
        <f aca="false">SUMPRODUCT('FD inverse'!$A$22:$BH$22,'FD mesh'!$B$84:$BI$84,$E247:$BL247)+'FD inverse'!$A$22*$C248/Setup!$B$17+INDEX('FD inverse'!$A$22:$BH$22,1,'FD mesh'!$B$15+1)*Setup!$B$22</f>
        <v>18.6764998317795</v>
      </c>
      <c r="Y248" s="0" t="n">
        <f aca="false">SUMPRODUCT('FD inverse'!$A$23:$BH$23,'FD mesh'!$B$84:$BI$84,$E247:$BL247)+'FD inverse'!$A$23*$C248/Setup!$B$17+INDEX('FD inverse'!$A$23:$BH$23,1,'FD mesh'!$B$15+1)*Setup!$B$22</f>
        <v>18.2766164464349</v>
      </c>
      <c r="Z248" s="0" t="n">
        <f aca="false">SUMPRODUCT('FD inverse'!$A$24:$BH$24,'FD mesh'!$B$84:$BI$84,$E247:$BL247)+'FD inverse'!$A$24*$C248/Setup!$B$17+INDEX('FD inverse'!$A$24:$BH$24,1,'FD mesh'!$B$15+1)*Setup!$B$22</f>
        <v>17.8808633049412</v>
      </c>
      <c r="AA248" s="0" t="n">
        <f aca="false">SUMPRODUCT('FD inverse'!$A$25:$BH$25,'FD mesh'!$B$84:$BI$84,$E247:$BL247)+'FD inverse'!$A$25*$C248/Setup!$B$17+INDEX('FD inverse'!$A$25:$BH$25,1,'FD mesh'!$B$15+1)*Setup!$B$22</f>
        <v>17.4888046633208</v>
      </c>
      <c r="AB248" s="0" t="n">
        <f aca="false">SUMPRODUCT('FD inverse'!$A$26:$BH$26,'FD mesh'!$B$84:$BI$84,$E247:$BL247)+'FD inverse'!$A$26*$C248/Setup!$B$17+INDEX('FD inverse'!$A$26:$BH$26,1,'FD mesh'!$B$15+1)*Setup!$B$22</f>
        <v>17.0999898679888</v>
      </c>
      <c r="AC248" s="0" t="n">
        <f aca="false">SUMPRODUCT('FD inverse'!$A$27:$BH$27,'FD mesh'!$B$84:$BI$84,$E247:$BL247)+'FD inverse'!$A$27*$C248/Setup!$B$17+INDEX('FD inverse'!$A$27:$BH$27,1,'FD mesh'!$B$15+1)*Setup!$B$22</f>
        <v>16.7139555363598</v>
      </c>
      <c r="AD248" s="0" t="n">
        <f aca="false">SUMPRODUCT('FD inverse'!$A$28:$BH$28,'FD mesh'!$B$84:$BI$84,$E247:$BL247)+'FD inverse'!$A$28*$C248/Setup!$B$17+INDEX('FD inverse'!$A$28:$BH$28,1,'FD mesh'!$B$15+1)*Setup!$B$22</f>
        <v>16.3302276825412</v>
      </c>
      <c r="AE248" s="0" t="n">
        <f aca="false">SUMPRODUCT('FD inverse'!$A$29:$BH$29,'FD mesh'!$B$84:$BI$84,$E247:$BL247)+'FD inverse'!$A$29*$C248/Setup!$B$17+INDEX('FD inverse'!$A$29:$BH$29,1,'FD mesh'!$B$15+1)*Setup!$B$22</f>
        <v>15.9483237957121</v>
      </c>
      <c r="AF248" s="0" t="n">
        <f aca="false">SUMPRODUCT('FD inverse'!$A$30:$BH$30,'FD mesh'!$B$84:$BI$84,$E247:$BL247)+'FD inverse'!$A$30*$C248/Setup!$B$17+INDEX('FD inverse'!$A$30:$BH$30,1,'FD mesh'!$B$15+1)*Setup!$B$22</f>
        <v>15.5677548791158</v>
      </c>
      <c r="AG248" s="0" t="n">
        <f aca="false">SUMPRODUCT('FD inverse'!$A$31:$BH$31,'FD mesh'!$B$84:$BI$84,$E247:$BL247)+'FD inverse'!$A$31*$C248/Setup!$B$17+INDEX('FD inverse'!$A$31:$BH$31,1,'FD mesh'!$B$15+1)*Setup!$B$22</f>
        <v>15.1880274578592</v>
      </c>
      <c r="AH248" s="0" t="n">
        <f aca="false">SUMPRODUCT('FD inverse'!$A$32:$BH$32,'FD mesh'!$B$84:$BI$84,$E247:$BL247)+'FD inverse'!$A$32*$C248/Setup!$B$17+INDEX('FD inverse'!$A$32:$BH$32,1,'FD mesh'!$B$15+1)*Setup!$B$22</f>
        <v>15.172326883343</v>
      </c>
      <c r="AI248" s="0" t="n">
        <f aca="false">SUMPRODUCT('FD inverse'!$A$33:$BH$33,'FD mesh'!$B$84:$BI$84,$E247:$BL247)+'FD inverse'!$A$33*$C248/Setup!$B$17+INDEX('FD inverse'!$A$33:$BH$33,1,'FD mesh'!$B$15+1)*Setup!$B$22</f>
        <v>15.1571839252318</v>
      </c>
      <c r="AJ248" s="0" t="n">
        <f aca="false">SUMPRODUCT('FD inverse'!$A$34:$BH$34,'FD mesh'!$B$84:$BI$84,$E247:$BL247)+'FD inverse'!$A$34*$C248/Setup!$B$17+INDEX('FD inverse'!$A$34:$BH$34,1,'FD mesh'!$B$15+1)*Setup!$B$22</f>
        <v>15.1425605175203</v>
      </c>
      <c r="AK248" s="0" t="n">
        <f aca="false">SUMPRODUCT('FD inverse'!$A$35:$BH$35,'FD mesh'!$B$84:$BI$84,$E247:$BL247)+'FD inverse'!$A$35*$C248/Setup!$B$17+INDEX('FD inverse'!$A$35:$BH$35,1,'FD mesh'!$B$15+1)*Setup!$B$22</f>
        <v>15.1284174833223</v>
      </c>
      <c r="AL248" s="0" t="n">
        <f aca="false">SUMPRODUCT('FD inverse'!$A$36:$BH$36,'FD mesh'!$B$84:$BI$84,$E247:$BL247)+'FD inverse'!$A$36*$C248/Setup!$B$17+INDEX('FD inverse'!$A$36:$BH$36,1,'FD mesh'!$B$15+1)*Setup!$B$22</f>
        <v>15.1147147137807</v>
      </c>
      <c r="AM248" s="0" t="n">
        <f aca="false">SUMPRODUCT('FD inverse'!$A$37:$BH$37,'FD mesh'!$B$84:$BI$84,$E247:$BL247)+'FD inverse'!$A$37*$C248/Setup!$B$17+INDEX('FD inverse'!$A$37:$BH$37,1,'FD mesh'!$B$15+1)*Setup!$B$22</f>
        <v>15.1014113239079</v>
      </c>
      <c r="AN248" s="0" t="n">
        <f aca="false">SUMPRODUCT('FD inverse'!$A$38:$BH$38,'FD mesh'!$B$84:$BI$84,$E247:$BL247)+'FD inverse'!$A$38*$C248/Setup!$B$17+INDEX('FD inverse'!$A$38:$BH$38,1,'FD mesh'!$B$15+1)*Setup!$B$22</f>
        <v>15.0884657873823</v>
      </c>
      <c r="AO248" s="0" t="n">
        <f aca="false">SUMPRODUCT('FD inverse'!$A$39:$BH$39,'FD mesh'!$B$84:$BI$84,$E247:$BL247)+'FD inverse'!$A$39*$C248/Setup!$B$17+INDEX('FD inverse'!$A$39:$BH$39,1,'FD mesh'!$B$15+1)*Setup!$B$22</f>
        <v>15.0758360523404</v>
      </c>
      <c r="AP248" s="0" t="n">
        <f aca="false">SUMPRODUCT('FD inverse'!$A$40:$BH$40,'FD mesh'!$B$84:$BI$84,$E247:$BL247)+'FD inverse'!$A$40*$C248/Setup!$B$17+INDEX('FD inverse'!$A$40:$BH$40,1,'FD mesh'!$B$15+1)*Setup!$B$22</f>
        <v>15.0634796402152</v>
      </c>
      <c r="AQ248" s="0" t="n">
        <f aca="false">SUMPRODUCT('FD inverse'!$A$41:$BH$41,'FD mesh'!$B$84:$BI$84,$E247:$BL247)+'FD inverse'!$A$41*$C248/Setup!$B$17+INDEX('FD inverse'!$A$41:$BH$41,1,'FD mesh'!$B$15+1)*Setup!$B$22</f>
        <v>15.0513537296734</v>
      </c>
      <c r="AR248" s="0" t="n">
        <f aca="false">SUMPRODUCT('FD inverse'!$A$42:$BH$42,'FD mesh'!$B$84:$BI$84,$E247:$BL247)+'FD inverse'!$A$42*$C248/Setup!$B$17+INDEX('FD inverse'!$A$42:$BH$42,1,'FD mesh'!$B$15+1)*Setup!$B$22</f>
        <v>15.0394152277004</v>
      </c>
      <c r="AS248" s="0" t="n">
        <f aca="false">SUMPRODUCT('FD inverse'!$A$43:$BH$43,'FD mesh'!$B$84:$BI$84,$E247:$BL247)+'FD inverse'!$A$43*$C248/Setup!$B$17+INDEX('FD inverse'!$A$43:$BH$43,1,'FD mesh'!$B$15+1)*Setup!$B$22</f>
        <v>0</v>
      </c>
      <c r="AT248" s="0" t="n">
        <f aca="false">SUMPRODUCT('FD inverse'!$A$44:$BH$44,'FD mesh'!$B$84:$BI$84,$E247:$BL247)+'FD inverse'!$A$44*$C248/Setup!$B$17+INDEX('FD inverse'!$A$44:$BH$44,1,'FD mesh'!$B$15+1)*Setup!$B$22</f>
        <v>0</v>
      </c>
      <c r="AU248" s="0" t="n">
        <f aca="false">SUMPRODUCT('FD inverse'!$A$45:$BH$45,'FD mesh'!$B$84:$BI$84,$E247:$BL247)+'FD inverse'!$A$45*$C248/Setup!$B$17+INDEX('FD inverse'!$A$45:$BH$45,1,'FD mesh'!$B$15+1)*Setup!$B$22</f>
        <v>0</v>
      </c>
      <c r="AV248" s="0" t="n">
        <f aca="false">SUMPRODUCT('FD inverse'!$A$46:$BH$46,'FD mesh'!$B$84:$BI$84,$E247:$BL247)+'FD inverse'!$A$46*$C248/Setup!$B$17+INDEX('FD inverse'!$A$46:$BH$46,1,'FD mesh'!$B$15+1)*Setup!$B$22</f>
        <v>0</v>
      </c>
      <c r="AW248" s="0" t="n">
        <f aca="false">SUMPRODUCT('FD inverse'!$A$47:$BH$47,'FD mesh'!$B$84:$BI$84,$E247:$BL247)+'FD inverse'!$A$47*$C248/Setup!$B$17+INDEX('FD inverse'!$A$47:$BH$47,1,'FD mesh'!$B$15+1)*Setup!$B$22</f>
        <v>0</v>
      </c>
      <c r="AX248" s="0" t="n">
        <f aca="false">SUMPRODUCT('FD inverse'!$A$48:$BH$48,'FD mesh'!$B$84:$BI$84,$E247:$BL247)+'FD inverse'!$A$48*$C248/Setup!$B$17+INDEX('FD inverse'!$A$48:$BH$48,1,'FD mesh'!$B$15+1)*Setup!$B$22</f>
        <v>0</v>
      </c>
      <c r="AY248" s="0" t="n">
        <f aca="false">SUMPRODUCT('FD inverse'!$A$49:$BH$49,'FD mesh'!$B$84:$BI$84,$E247:$BL247)+'FD inverse'!$A$49*$C248/Setup!$B$17+INDEX('FD inverse'!$A$49:$BH$49,1,'FD mesh'!$B$15+1)*Setup!$B$22</f>
        <v>0</v>
      </c>
      <c r="AZ248" s="0" t="n">
        <f aca="false">SUMPRODUCT('FD inverse'!$A$50:$BH$50,'FD mesh'!$B$84:$BI$84,$E247:$BL247)+'FD inverse'!$A$50*$C248/Setup!$B$17+INDEX('FD inverse'!$A$50:$BH$50,1,'FD mesh'!$B$15+1)*Setup!$B$22</f>
        <v>0</v>
      </c>
      <c r="BA248" s="0" t="n">
        <f aca="false">SUMPRODUCT('FD inverse'!$A$51:$BH$51,'FD mesh'!$B$84:$BI$84,$E247:$BL247)+'FD inverse'!$A$51*$C248/Setup!$B$17+INDEX('FD inverse'!$A$51:$BH$51,1,'FD mesh'!$B$15+1)*Setup!$B$22</f>
        <v>0</v>
      </c>
      <c r="BB248" s="0" t="n">
        <f aca="false">SUMPRODUCT('FD inverse'!$A$52:$BH$52,'FD mesh'!$B$84:$BI$84,$E247:$BL247)+'FD inverse'!$A$52*$C248/Setup!$B$17+INDEX('FD inverse'!$A$52:$BH$52,1,'FD mesh'!$B$15+1)*Setup!$B$22</f>
        <v>0</v>
      </c>
      <c r="BC248" s="0" t="n">
        <f aca="false">SUMPRODUCT('FD inverse'!$A$53:$BH$53,'FD mesh'!$B$84:$BI$84,$E247:$BL247)+'FD inverse'!$A$53*$C248/Setup!$B$17+INDEX('FD inverse'!$A$53:$BH$53,1,'FD mesh'!$B$15+1)*Setup!$B$22</f>
        <v>0</v>
      </c>
      <c r="BD248" s="0" t="n">
        <f aca="false">SUMPRODUCT('FD inverse'!$A$54:$BH$54,'FD mesh'!$B$84:$BI$84,$E247:$BL247)+'FD inverse'!$A$54*$C248/Setup!$B$17+INDEX('FD inverse'!$A$54:$BH$54,1,'FD mesh'!$B$15+1)*Setup!$B$22</f>
        <v>0</v>
      </c>
      <c r="BE248" s="0" t="n">
        <f aca="false">SUMPRODUCT('FD inverse'!$A$55:$BH$55,'FD mesh'!$B$84:$BI$84,$E247:$BL247)+'FD inverse'!$A$55*$C248/Setup!$B$17+INDEX('FD inverse'!$A$55:$BH$55,1,'FD mesh'!$B$15+1)*Setup!$B$22</f>
        <v>0</v>
      </c>
      <c r="BF248" s="0" t="n">
        <f aca="false">SUMPRODUCT('FD inverse'!$A$56:$BH$56,'FD mesh'!$B$84:$BI$84,$E247:$BL247)+'FD inverse'!$A$56*$C248/Setup!$B$17+INDEX('FD inverse'!$A$56:$BH$56,1,'FD mesh'!$B$15+1)*Setup!$B$22</f>
        <v>0</v>
      </c>
      <c r="BG248" s="0" t="n">
        <f aca="false">SUMPRODUCT('FD inverse'!$A$57:$BH$57,'FD mesh'!$B$84:$BI$84,$E247:$BL247)+'FD inverse'!$A$57*$C248/Setup!$B$17+INDEX('FD inverse'!$A$57:$BH$57,1,'FD mesh'!$B$15+1)*Setup!$B$22</f>
        <v>0</v>
      </c>
      <c r="BH248" s="0" t="n">
        <f aca="false">SUMPRODUCT('FD inverse'!$A$58:$BH$58,'FD mesh'!$B$84:$BI$84,$E247:$BL247)+'FD inverse'!$A$58*$C248/Setup!$B$17+INDEX('FD inverse'!$A$58:$BH$58,1,'FD mesh'!$B$15+1)*Setup!$B$22</f>
        <v>0</v>
      </c>
      <c r="BI248" s="0" t="n">
        <f aca="false">SUMPRODUCT('FD inverse'!$A$59:$BH$59,'FD mesh'!$B$84:$BI$84,$E247:$BL247)+'FD inverse'!$A$59*$C248/Setup!$B$17+INDEX('FD inverse'!$A$59:$BH$59,1,'FD mesh'!$B$15+1)*Setup!$B$22</f>
        <v>0</v>
      </c>
      <c r="BJ248" s="0" t="n">
        <f aca="false">SUMPRODUCT('FD inverse'!$A$60:$BH$60,'FD mesh'!$B$84:$BI$84,$E247:$BL247)+'FD inverse'!$A$60*$C248/Setup!$B$17+INDEX('FD inverse'!$A$60:$BH$60,1,'FD mesh'!$B$15+1)*Setup!$B$22</f>
        <v>0</v>
      </c>
      <c r="BK248" s="0" t="n">
        <f aca="false">SUMPRODUCT('FD inverse'!$A$61:$BH$61,'FD mesh'!$B$84:$BI$84,$E247:$BL247)+'FD inverse'!$A$61*$C248/Setup!$B$17+INDEX('FD inverse'!$A$61:$BH$61,1,'FD mesh'!$B$15+1)*Setup!$B$22</f>
        <v>0</v>
      </c>
      <c r="BL248" s="0" t="n">
        <f aca="false">SUMPRODUCT('FD inverse'!$A$62:$BH$62,'FD mesh'!$B$84:$BI$84,$E247:$BL247)+'FD inverse'!$A$62*$C248/Setup!$B$17+INDEX('FD inverse'!$A$62:$BH$62,1,'FD mesh'!$B$15+1)*Setup!$B$22</f>
        <v>0</v>
      </c>
    </row>
    <row r="249" customFormat="false" ht="15" hidden="false" customHeight="false" outlineLevel="0" collapsed="false">
      <c r="A249" s="0" t="n">
        <v>244</v>
      </c>
      <c r="B249" s="0" t="n">
        <f aca="false">A249*Setup!$B$11/3600</f>
        <v>20.3333333333333</v>
      </c>
      <c r="C249" s="0" t="n">
        <f aca="false">Setup!$B$7+Setup!$B$8*COS(2*PI()*(B249-Setup!$B$9)/24)</f>
        <v>25.6904730469628</v>
      </c>
      <c r="D249" s="0" t="n">
        <f aca="false">(C249-E249)/Setup!$B$17</f>
        <v>12.5976249171813</v>
      </c>
      <c r="E249" s="0" t="n">
        <f aca="false">SUMPRODUCT('FD inverse'!$A$3:$BH$3,'FD mesh'!$B$84:$BI$84,$E248:$BL248)+'FD inverse'!$A$3*$C249/Setup!$B$17+INDEX('FD inverse'!$A$3:$BH$3,1,'FD mesh'!$B$15+1)*Setup!$B$22</f>
        <v>24.0527818077292</v>
      </c>
      <c r="F249" s="0" t="n">
        <f aca="false">SUMPRODUCT('FD inverse'!$A$4:$BH$4,'FD mesh'!$B$84:$BI$84,$E248:$BL248)+'FD inverse'!$A$4*$C249/Setup!$B$17+INDEX('FD inverse'!$A$4:$BH$4,1,'FD mesh'!$B$15+1)*Setup!$B$22</f>
        <v>23.6696259510295</v>
      </c>
      <c r="G249" s="0" t="n">
        <f aca="false">SUMPRODUCT('FD inverse'!$A$5:$BH$5,'FD mesh'!$B$84:$BI$84,$E248:$BL248)+'FD inverse'!$A$5*$C249/Setup!$B$17+INDEX('FD inverse'!$A$5:$BH$5,1,'FD mesh'!$B$15+1)*Setup!$B$22</f>
        <v>23.2740008213515</v>
      </c>
      <c r="H249" s="0" t="n">
        <f aca="false">SUMPRODUCT('FD inverse'!$A$6:$BH$6,'FD mesh'!$B$84:$BI$84,$E248:$BL248)+'FD inverse'!$A$6*$C249/Setup!$B$17+INDEX('FD inverse'!$A$6:$BH$6,1,'FD mesh'!$B$15+1)*Setup!$B$22</f>
        <v>21.9302277304238</v>
      </c>
      <c r="I249" s="0" t="n">
        <f aca="false">SUMPRODUCT('FD inverse'!$A$7:$BH$7,'FD mesh'!$B$84:$BI$84,$E248:$BL248)+'FD inverse'!$A$7*$C249/Setup!$B$17+INDEX('FD inverse'!$A$7:$BH$7,1,'FD mesh'!$B$15+1)*Setup!$B$22</f>
        <v>21.8141182826063</v>
      </c>
      <c r="J249" s="0" t="n">
        <f aca="false">SUMPRODUCT('FD inverse'!$A$8:$BH$8,'FD mesh'!$B$84:$BI$84,$E248:$BL248)+'FD inverse'!$A$8*$C249/Setup!$B$17+INDEX('FD inverse'!$A$8:$BH$8,1,'FD mesh'!$B$15+1)*Setup!$B$22</f>
        <v>21.7050718612645</v>
      </c>
      <c r="K249" s="0" t="n">
        <f aca="false">SUMPRODUCT('FD inverse'!$A$9:$BH$9,'FD mesh'!$B$84:$BI$84,$E248:$BL248)+'FD inverse'!$A$9*$C249/Setup!$B$17+INDEX('FD inverse'!$A$9:$BH$9,1,'FD mesh'!$B$15+1)*Setup!$B$22</f>
        <v>21.604364258368</v>
      </c>
      <c r="L249" s="0" t="n">
        <f aca="false">SUMPRODUCT('FD inverse'!$A$10:$BH$10,'FD mesh'!$B$84:$BI$84,$E248:$BL248)+'FD inverse'!$A$10*$C249/Setup!$B$17+INDEX('FD inverse'!$A$10:$BH$10,1,'FD mesh'!$B$15+1)*Setup!$B$22</f>
        <v>21.5131057280498</v>
      </c>
      <c r="M249" s="0" t="n">
        <f aca="false">SUMPRODUCT('FD inverse'!$A$11:$BH$11,'FD mesh'!$B$84:$BI$84,$E248:$BL248)+'FD inverse'!$A$11*$C249/Setup!$B$17+INDEX('FD inverse'!$A$11:$BH$11,1,'FD mesh'!$B$15+1)*Setup!$B$22</f>
        <v>21.4322455316701</v>
      </c>
      <c r="N249" s="0" t="n">
        <f aca="false">SUMPRODUCT('FD inverse'!$A$12:$BH$12,'FD mesh'!$B$84:$BI$84,$E248:$BL248)+'FD inverse'!$A$12*$C249/Setup!$B$17+INDEX('FD inverse'!$A$12:$BH$12,1,'FD mesh'!$B$15+1)*Setup!$B$22</f>
        <v>21.3625762267224</v>
      </c>
      <c r="O249" s="0" t="n">
        <f aca="false">SUMPRODUCT('FD inverse'!$A$13:$BH$13,'FD mesh'!$B$84:$BI$84,$E248:$BL248)+'FD inverse'!$A$13*$C249/Setup!$B$17+INDEX('FD inverse'!$A$13:$BH$13,1,'FD mesh'!$B$15+1)*Setup!$B$22</f>
        <v>21.3047375680009</v>
      </c>
      <c r="P249" s="0" t="n">
        <f aca="false">SUMPRODUCT('FD inverse'!$A$14:$BH$14,'FD mesh'!$B$84:$BI$84,$E248:$BL248)+'FD inverse'!$A$14*$C249/Setup!$B$17+INDEX('FD inverse'!$A$14:$BH$14,1,'FD mesh'!$B$15+1)*Setup!$B$22</f>
        <v>21.2592199112685</v>
      </c>
      <c r="Q249" s="0" t="n">
        <f aca="false">SUMPRODUCT('FD inverse'!$A$15:$BH$15,'FD mesh'!$B$84:$BI$84,$E248:$BL248)+'FD inverse'!$A$15*$C249/Setup!$B$17+INDEX('FD inverse'!$A$15:$BH$15,1,'FD mesh'!$B$15+1)*Setup!$B$22</f>
        <v>21.2263670307428</v>
      </c>
      <c r="R249" s="0" t="n">
        <f aca="false">SUMPRODUCT('FD inverse'!$A$16:$BH$16,'FD mesh'!$B$84:$BI$84,$E248:$BL248)+'FD inverse'!$A$16*$C249/Setup!$B$17+INDEX('FD inverse'!$A$16:$BH$16,1,'FD mesh'!$B$15+1)*Setup!$B$22</f>
        <v>21.206378282164</v>
      </c>
      <c r="S249" s="0" t="n">
        <f aca="false">SUMPRODUCT('FD inverse'!$A$17:$BH$17,'FD mesh'!$B$84:$BI$84,$E248:$BL248)+'FD inverse'!$A$17*$C249/Setup!$B$17+INDEX('FD inverse'!$A$17:$BH$17,1,'FD mesh'!$B$15+1)*Setup!$B$22</f>
        <v>20.7728239916078</v>
      </c>
      <c r="T249" s="0" t="n">
        <f aca="false">SUMPRODUCT('FD inverse'!$A$18:$BH$18,'FD mesh'!$B$84:$BI$84,$E248:$BL248)+'FD inverse'!$A$18*$C249/Setup!$B$17+INDEX('FD inverse'!$A$18:$BH$18,1,'FD mesh'!$B$15+1)*Setup!$B$22</f>
        <v>20.345459939178</v>
      </c>
      <c r="U249" s="0" t="n">
        <f aca="false">SUMPRODUCT('FD inverse'!$A$19:$BH$19,'FD mesh'!$B$84:$BI$84,$E248:$BL248)+'FD inverse'!$A$19*$C249/Setup!$B$17+INDEX('FD inverse'!$A$19:$BH$19,1,'FD mesh'!$B$15+1)*Setup!$B$22</f>
        <v>19.9239988616289</v>
      </c>
      <c r="V249" s="0" t="n">
        <f aca="false">SUMPRODUCT('FD inverse'!$A$20:$BH$20,'FD mesh'!$B$84:$BI$84,$E248:$BL248)+'FD inverse'!$A$20*$C249/Setup!$B$17+INDEX('FD inverse'!$A$20:$BH$20,1,'FD mesh'!$B$15+1)*Setup!$B$22</f>
        <v>19.5081236801116</v>
      </c>
      <c r="W249" s="0" t="n">
        <f aca="false">SUMPRODUCT('FD inverse'!$A$21:$BH$21,'FD mesh'!$B$84:$BI$84,$E248:$BL248)+'FD inverse'!$A$21*$C249/Setup!$B$17+INDEX('FD inverse'!$A$21:$BH$21,1,'FD mesh'!$B$15+1)*Setup!$B$22</f>
        <v>19.0974901519227</v>
      </c>
      <c r="X249" s="0" t="n">
        <f aca="false">SUMPRODUCT('FD inverse'!$A$22:$BH$22,'FD mesh'!$B$84:$BI$84,$E248:$BL248)+'FD inverse'!$A$22*$C249/Setup!$B$17+INDEX('FD inverse'!$A$22:$BH$22,1,'FD mesh'!$B$15+1)*Setup!$B$22</f>
        <v>18.6917294358116</v>
      </c>
      <c r="Y249" s="0" t="n">
        <f aca="false">SUMPRODUCT('FD inverse'!$A$23:$BH$23,'FD mesh'!$B$84:$BI$84,$E248:$BL248)+'FD inverse'!$A$23*$C249/Setup!$B$17+INDEX('FD inverse'!$A$23:$BH$23,1,'FD mesh'!$B$15+1)*Setup!$B$22</f>
        <v>18.2904505746013</v>
      </c>
      <c r="Z249" s="0" t="n">
        <f aca="false">SUMPRODUCT('FD inverse'!$A$24:$BH$24,'FD mesh'!$B$84:$BI$84,$E248:$BL248)+'FD inverse'!$A$24*$C249/Setup!$B$17+INDEX('FD inverse'!$A$24:$BH$24,1,'FD mesh'!$B$15+1)*Setup!$B$22</f>
        <v>17.8932428996801</v>
      </c>
      <c r="AA249" s="0" t="n">
        <f aca="false">SUMPRODUCT('FD inverse'!$A$25:$BH$25,'FD mesh'!$B$84:$BI$84,$E248:$BL248)+'FD inverse'!$A$25*$C249/Setup!$B$17+INDEX('FD inverse'!$A$25:$BH$25,1,'FD mesh'!$B$15+1)*Setup!$B$22</f>
        <v>17.4996783626391</v>
      </c>
      <c r="AB249" s="0" t="n">
        <f aca="false">SUMPRODUCT('FD inverse'!$A$26:$BH$26,'FD mesh'!$B$84:$BI$84,$E248:$BL248)+'FD inverse'!$A$26*$C249/Setup!$B$17+INDEX('FD inverse'!$A$26:$BH$26,1,'FD mesh'!$B$15+1)*Setup!$B$22</f>
        <v>17.1093137999689</v>
      </c>
      <c r="AC249" s="0" t="n">
        <f aca="false">SUMPRODUCT('FD inverse'!$A$27:$BH$27,'FD mesh'!$B$84:$BI$84,$E248:$BL248)+'FD inverse'!$A$27*$C249/Setup!$B$17+INDEX('FD inverse'!$A$27:$BH$27,1,'FD mesh'!$B$15+1)*Setup!$B$22</f>
        <v>16.7216931372815</v>
      </c>
      <c r="AD249" s="0" t="n">
        <f aca="false">SUMPRODUCT('FD inverse'!$A$28:$BH$28,'FD mesh'!$B$84:$BI$84,$E248:$BL248)+'FD inverse'!$A$28*$C249/Setup!$B$17+INDEX('FD inverse'!$A$28:$BH$28,1,'FD mesh'!$B$15+1)*Setup!$B$22</f>
        <v>16.3363495400082</v>
      </c>
      <c r="AE249" s="0" t="n">
        <f aca="false">SUMPRODUCT('FD inverse'!$A$29:$BH$29,'FD mesh'!$B$84:$BI$84,$E248:$BL248)+'FD inverse'!$A$29*$C249/Setup!$B$17+INDEX('FD inverse'!$A$29:$BH$29,1,'FD mesh'!$B$15+1)*Setup!$B$22</f>
        <v>15.9528075179323</v>
      </c>
      <c r="AF249" s="0" t="n">
        <f aca="false">SUMPRODUCT('FD inverse'!$A$30:$BH$30,'FD mesh'!$B$84:$BI$84,$E248:$BL248)+'FD inverse'!$A$30*$C249/Setup!$B$17+INDEX('FD inverse'!$A$30:$BH$30,1,'FD mesh'!$B$15+1)*Setup!$B$22</f>
        <v>15.5705849912526</v>
      </c>
      <c r="AG249" s="0" t="n">
        <f aca="false">SUMPRODUCT('FD inverse'!$A$31:$BH$31,'FD mesh'!$B$84:$BI$84,$E248:$BL248)+'FD inverse'!$A$31*$C249/Setup!$B$17+INDEX('FD inverse'!$A$31:$BH$31,1,'FD mesh'!$B$15+1)*Setup!$B$22</f>
        <v>15.1891953261446</v>
      </c>
      <c r="AH249" s="0" t="n">
        <f aca="false">SUMPRODUCT('FD inverse'!$A$32:$BH$32,'FD mesh'!$B$84:$BI$84,$E248:$BL248)+'FD inverse'!$A$32*$C249/Setup!$B$17+INDEX('FD inverse'!$A$32:$BH$32,1,'FD mesh'!$B$15+1)*Setup!$B$22</f>
        <v>15.1734230684598</v>
      </c>
      <c r="AI249" s="0" t="n">
        <f aca="false">SUMPRODUCT('FD inverse'!$A$33:$BH$33,'FD mesh'!$B$84:$BI$84,$E248:$BL248)+'FD inverse'!$A$33*$C249/Setup!$B$17+INDEX('FD inverse'!$A$33:$BH$33,1,'FD mesh'!$B$15+1)*Setup!$B$22</f>
        <v>15.1582057249297</v>
      </c>
      <c r="AJ249" s="0" t="n">
        <f aca="false">SUMPRODUCT('FD inverse'!$A$34:$BH$34,'FD mesh'!$B$84:$BI$84,$E248:$BL248)+'FD inverse'!$A$34*$C249/Setup!$B$17+INDEX('FD inverse'!$A$34:$BH$34,1,'FD mesh'!$B$15+1)*Setup!$B$22</f>
        <v>15.1435056399421</v>
      </c>
      <c r="AK249" s="0" t="n">
        <f aca="false">SUMPRODUCT('FD inverse'!$A$35:$BH$35,'FD mesh'!$B$84:$BI$84,$E248:$BL248)+'FD inverse'!$A$35*$C249/Setup!$B$17+INDEX('FD inverse'!$A$35:$BH$35,1,'FD mesh'!$B$15+1)*Setup!$B$22</f>
        <v>15.1292839976935</v>
      </c>
      <c r="AL249" s="0" t="n">
        <f aca="false">SUMPRODUCT('FD inverse'!$A$36:$BH$36,'FD mesh'!$B$84:$BI$84,$E248:$BL248)+'FD inverse'!$A$36*$C249/Setup!$B$17+INDEX('FD inverse'!$A$36:$BH$36,1,'FD mesh'!$B$15+1)*Setup!$B$22</f>
        <v>15.1155010049782</v>
      </c>
      <c r="AM249" s="0" t="n">
        <f aca="false">SUMPRODUCT('FD inverse'!$A$37:$BH$37,'FD mesh'!$B$84:$BI$84,$E248:$BL248)+'FD inverse'!$A$37*$C249/Setup!$B$17+INDEX('FD inverse'!$A$37:$BH$37,1,'FD mesh'!$B$15+1)*Setup!$B$22</f>
        <v>15.1021160509778</v>
      </c>
      <c r="AN249" s="0" t="n">
        <f aca="false">SUMPRODUCT('FD inverse'!$A$38:$BH$38,'FD mesh'!$B$84:$BI$84,$E248:$BL248)+'FD inverse'!$A$38*$C249/Setup!$B$17+INDEX('FD inverse'!$A$38:$BH$38,1,'FD mesh'!$B$15+1)*Setup!$B$22</f>
        <v>15.0890878460524</v>
      </c>
      <c r="AO249" s="0" t="n">
        <f aca="false">SUMPRODUCT('FD inverse'!$A$39:$BH$39,'FD mesh'!$B$84:$BI$84,$E248:$BL248)+'FD inverse'!$A$39*$C249/Setup!$B$17+INDEX('FD inverse'!$A$39:$BH$39,1,'FD mesh'!$B$15+1)*Setup!$B$22</f>
        <v>15.0763745415537</v>
      </c>
      <c r="AP249" s="0" t="n">
        <f aca="false">SUMPRODUCT('FD inverse'!$A$40:$BH$40,'FD mesh'!$B$84:$BI$84,$E248:$BL248)+'FD inverse'!$A$40*$C249/Setup!$B$17+INDEX('FD inverse'!$A$40:$BH$40,1,'FD mesh'!$B$15+1)*Setup!$B$22</f>
        <v>15.063933832698</v>
      </c>
      <c r="AQ249" s="0" t="n">
        <f aca="false">SUMPRODUCT('FD inverse'!$A$41:$BH$41,'FD mesh'!$B$84:$BI$84,$E248:$BL248)+'FD inverse'!$A$41*$C249/Setup!$B$17+INDEX('FD inverse'!$A$41:$BH$41,1,'FD mesh'!$B$15+1)*Setup!$B$22</f>
        <v>15.0517230465386</v>
      </c>
      <c r="AR249" s="0" t="n">
        <f aca="false">SUMPRODUCT('FD inverse'!$A$42:$BH$42,'FD mesh'!$B$84:$BI$84,$E248:$BL248)+'FD inverse'!$A$42*$C249/Setup!$B$17+INDEX('FD inverse'!$A$42:$BH$42,1,'FD mesh'!$B$15+1)*Setup!$B$22</f>
        <v>15.0396992170829</v>
      </c>
      <c r="AS249" s="0" t="n">
        <f aca="false">SUMPRODUCT('FD inverse'!$A$43:$BH$43,'FD mesh'!$B$84:$BI$84,$E248:$BL248)+'FD inverse'!$A$43*$C249/Setup!$B$17+INDEX('FD inverse'!$A$43:$BH$43,1,'FD mesh'!$B$15+1)*Setup!$B$22</f>
        <v>0</v>
      </c>
      <c r="AT249" s="0" t="n">
        <f aca="false">SUMPRODUCT('FD inverse'!$A$44:$BH$44,'FD mesh'!$B$84:$BI$84,$E248:$BL248)+'FD inverse'!$A$44*$C249/Setup!$B$17+INDEX('FD inverse'!$A$44:$BH$44,1,'FD mesh'!$B$15+1)*Setup!$B$22</f>
        <v>0</v>
      </c>
      <c r="AU249" s="0" t="n">
        <f aca="false">SUMPRODUCT('FD inverse'!$A$45:$BH$45,'FD mesh'!$B$84:$BI$84,$E248:$BL248)+'FD inverse'!$A$45*$C249/Setup!$B$17+INDEX('FD inverse'!$A$45:$BH$45,1,'FD mesh'!$B$15+1)*Setup!$B$22</f>
        <v>0</v>
      </c>
      <c r="AV249" s="0" t="n">
        <f aca="false">SUMPRODUCT('FD inverse'!$A$46:$BH$46,'FD mesh'!$B$84:$BI$84,$E248:$BL248)+'FD inverse'!$A$46*$C249/Setup!$B$17+INDEX('FD inverse'!$A$46:$BH$46,1,'FD mesh'!$B$15+1)*Setup!$B$22</f>
        <v>0</v>
      </c>
      <c r="AW249" s="0" t="n">
        <f aca="false">SUMPRODUCT('FD inverse'!$A$47:$BH$47,'FD mesh'!$B$84:$BI$84,$E248:$BL248)+'FD inverse'!$A$47*$C249/Setup!$B$17+INDEX('FD inverse'!$A$47:$BH$47,1,'FD mesh'!$B$15+1)*Setup!$B$22</f>
        <v>0</v>
      </c>
      <c r="AX249" s="0" t="n">
        <f aca="false">SUMPRODUCT('FD inverse'!$A$48:$BH$48,'FD mesh'!$B$84:$BI$84,$E248:$BL248)+'FD inverse'!$A$48*$C249/Setup!$B$17+INDEX('FD inverse'!$A$48:$BH$48,1,'FD mesh'!$B$15+1)*Setup!$B$22</f>
        <v>0</v>
      </c>
      <c r="AY249" s="0" t="n">
        <f aca="false">SUMPRODUCT('FD inverse'!$A$49:$BH$49,'FD mesh'!$B$84:$BI$84,$E248:$BL248)+'FD inverse'!$A$49*$C249/Setup!$B$17+INDEX('FD inverse'!$A$49:$BH$49,1,'FD mesh'!$B$15+1)*Setup!$B$22</f>
        <v>0</v>
      </c>
      <c r="AZ249" s="0" t="n">
        <f aca="false">SUMPRODUCT('FD inverse'!$A$50:$BH$50,'FD mesh'!$B$84:$BI$84,$E248:$BL248)+'FD inverse'!$A$50*$C249/Setup!$B$17+INDEX('FD inverse'!$A$50:$BH$50,1,'FD mesh'!$B$15+1)*Setup!$B$22</f>
        <v>0</v>
      </c>
      <c r="BA249" s="0" t="n">
        <f aca="false">SUMPRODUCT('FD inverse'!$A$51:$BH$51,'FD mesh'!$B$84:$BI$84,$E248:$BL248)+'FD inverse'!$A$51*$C249/Setup!$B$17+INDEX('FD inverse'!$A$51:$BH$51,1,'FD mesh'!$B$15+1)*Setup!$B$22</f>
        <v>0</v>
      </c>
      <c r="BB249" s="0" t="n">
        <f aca="false">SUMPRODUCT('FD inverse'!$A$52:$BH$52,'FD mesh'!$B$84:$BI$84,$E248:$BL248)+'FD inverse'!$A$52*$C249/Setup!$B$17+INDEX('FD inverse'!$A$52:$BH$52,1,'FD mesh'!$B$15+1)*Setup!$B$22</f>
        <v>0</v>
      </c>
      <c r="BC249" s="0" t="n">
        <f aca="false">SUMPRODUCT('FD inverse'!$A$53:$BH$53,'FD mesh'!$B$84:$BI$84,$E248:$BL248)+'FD inverse'!$A$53*$C249/Setup!$B$17+INDEX('FD inverse'!$A$53:$BH$53,1,'FD mesh'!$B$15+1)*Setup!$B$22</f>
        <v>0</v>
      </c>
      <c r="BD249" s="0" t="n">
        <f aca="false">SUMPRODUCT('FD inverse'!$A$54:$BH$54,'FD mesh'!$B$84:$BI$84,$E248:$BL248)+'FD inverse'!$A$54*$C249/Setup!$B$17+INDEX('FD inverse'!$A$54:$BH$54,1,'FD mesh'!$B$15+1)*Setup!$B$22</f>
        <v>0</v>
      </c>
      <c r="BE249" s="0" t="n">
        <f aca="false">SUMPRODUCT('FD inverse'!$A$55:$BH$55,'FD mesh'!$B$84:$BI$84,$E248:$BL248)+'FD inverse'!$A$55*$C249/Setup!$B$17+INDEX('FD inverse'!$A$55:$BH$55,1,'FD mesh'!$B$15+1)*Setup!$B$22</f>
        <v>0</v>
      </c>
      <c r="BF249" s="0" t="n">
        <f aca="false">SUMPRODUCT('FD inverse'!$A$56:$BH$56,'FD mesh'!$B$84:$BI$84,$E248:$BL248)+'FD inverse'!$A$56*$C249/Setup!$B$17+INDEX('FD inverse'!$A$56:$BH$56,1,'FD mesh'!$B$15+1)*Setup!$B$22</f>
        <v>0</v>
      </c>
      <c r="BG249" s="0" t="n">
        <f aca="false">SUMPRODUCT('FD inverse'!$A$57:$BH$57,'FD mesh'!$B$84:$BI$84,$E248:$BL248)+'FD inverse'!$A$57*$C249/Setup!$B$17+INDEX('FD inverse'!$A$57:$BH$57,1,'FD mesh'!$B$15+1)*Setup!$B$22</f>
        <v>0</v>
      </c>
      <c r="BH249" s="0" t="n">
        <f aca="false">SUMPRODUCT('FD inverse'!$A$58:$BH$58,'FD mesh'!$B$84:$BI$84,$E248:$BL248)+'FD inverse'!$A$58*$C249/Setup!$B$17+INDEX('FD inverse'!$A$58:$BH$58,1,'FD mesh'!$B$15+1)*Setup!$B$22</f>
        <v>0</v>
      </c>
      <c r="BI249" s="0" t="n">
        <f aca="false">SUMPRODUCT('FD inverse'!$A$59:$BH$59,'FD mesh'!$B$84:$BI$84,$E248:$BL248)+'FD inverse'!$A$59*$C249/Setup!$B$17+INDEX('FD inverse'!$A$59:$BH$59,1,'FD mesh'!$B$15+1)*Setup!$B$22</f>
        <v>0</v>
      </c>
      <c r="BJ249" s="0" t="n">
        <f aca="false">SUMPRODUCT('FD inverse'!$A$60:$BH$60,'FD mesh'!$B$84:$BI$84,$E248:$BL248)+'FD inverse'!$A$60*$C249/Setup!$B$17+INDEX('FD inverse'!$A$60:$BH$60,1,'FD mesh'!$B$15+1)*Setup!$B$22</f>
        <v>0</v>
      </c>
      <c r="BK249" s="0" t="n">
        <f aca="false">SUMPRODUCT('FD inverse'!$A$61:$BH$61,'FD mesh'!$B$84:$BI$84,$E248:$BL248)+'FD inverse'!$A$61*$C249/Setup!$B$17+INDEX('FD inverse'!$A$61:$BH$61,1,'FD mesh'!$B$15+1)*Setup!$B$22</f>
        <v>0</v>
      </c>
      <c r="BL249" s="0" t="n">
        <f aca="false">SUMPRODUCT('FD inverse'!$A$62:$BH$62,'FD mesh'!$B$84:$BI$84,$E248:$BL248)+'FD inverse'!$A$62*$C249/Setup!$B$17+INDEX('FD inverse'!$A$62:$BH$62,1,'FD mesh'!$B$15+1)*Setup!$B$22</f>
        <v>0</v>
      </c>
    </row>
    <row r="250" customFormat="false" ht="15" hidden="false" customHeight="false" outlineLevel="0" collapsed="false">
      <c r="A250" s="0" t="n">
        <v>245</v>
      </c>
      <c r="B250" s="0" t="n">
        <f aca="false">A250*Setup!$B$11/3600</f>
        <v>20.4166666666667</v>
      </c>
      <c r="C250" s="0" t="n">
        <f aca="false">Setup!$B$7+Setup!$B$8*COS(2*PI()*(B250-Setup!$B$9)/24)</f>
        <v>25.6109867594349</v>
      </c>
      <c r="D250" s="0" t="n">
        <f aca="false">(C250-E250)/Setup!$B$17</f>
        <v>12.2831591529794</v>
      </c>
      <c r="E250" s="0" t="n">
        <f aca="false">SUMPRODUCT('FD inverse'!$A$3:$BH$3,'FD mesh'!$B$84:$BI$84,$E249:$BL249)+'FD inverse'!$A$3*$C250/Setup!$B$17+INDEX('FD inverse'!$A$3:$BH$3,1,'FD mesh'!$B$15+1)*Setup!$B$22</f>
        <v>24.0141760695476</v>
      </c>
      <c r="F250" s="0" t="n">
        <f aca="false">SUMPRODUCT('FD inverse'!$A$4:$BH$4,'FD mesh'!$B$84:$BI$84,$E249:$BL249)+'FD inverse'!$A$4*$C250/Setup!$B$17+INDEX('FD inverse'!$A$4:$BH$4,1,'FD mesh'!$B$15+1)*Setup!$B$22</f>
        <v>23.6402278752851</v>
      </c>
      <c r="G250" s="0" t="n">
        <f aca="false">SUMPRODUCT('FD inverse'!$A$5:$BH$5,'FD mesh'!$B$84:$BI$84,$E249:$BL249)+'FD inverse'!$A$5*$C250/Setup!$B$17+INDEX('FD inverse'!$A$5:$BH$5,1,'FD mesh'!$B$15+1)*Setup!$B$22</f>
        <v>23.2535200995363</v>
      </c>
      <c r="H250" s="0" t="n">
        <f aca="false">SUMPRODUCT('FD inverse'!$A$6:$BH$6,'FD mesh'!$B$84:$BI$84,$E249:$BL249)+'FD inverse'!$A$6*$C250/Setup!$B$17+INDEX('FD inverse'!$A$6:$BH$6,1,'FD mesh'!$B$15+1)*Setup!$B$22</f>
        <v>21.9392481133636</v>
      </c>
      <c r="I250" s="0" t="n">
        <f aca="false">SUMPRODUCT('FD inverse'!$A$7:$BH$7,'FD mesh'!$B$84:$BI$84,$E249:$BL249)+'FD inverse'!$A$7*$C250/Setup!$B$17+INDEX('FD inverse'!$A$7:$BH$7,1,'FD mesh'!$B$15+1)*Setup!$B$22</f>
        <v>21.8256017378733</v>
      </c>
      <c r="J250" s="0" t="n">
        <f aca="false">SUMPRODUCT('FD inverse'!$A$8:$BH$8,'FD mesh'!$B$84:$BI$84,$E249:$BL249)+'FD inverse'!$A$8*$C250/Setup!$B$17+INDEX('FD inverse'!$A$8:$BH$8,1,'FD mesh'!$B$15+1)*Setup!$B$22</f>
        <v>21.7187302622455</v>
      </c>
      <c r="K250" s="0" t="n">
        <f aca="false">SUMPRODUCT('FD inverse'!$A$9:$BH$9,'FD mesh'!$B$84:$BI$84,$E249:$BL249)+'FD inverse'!$A$9*$C250/Setup!$B$17+INDEX('FD inverse'!$A$9:$BH$9,1,'FD mesh'!$B$15+1)*Setup!$B$22</f>
        <v>21.6199168402939</v>
      </c>
      <c r="L250" s="0" t="n">
        <f aca="false">SUMPRODUCT('FD inverse'!$A$10:$BH$10,'FD mesh'!$B$84:$BI$84,$E249:$BL249)+'FD inverse'!$A$10*$C250/Setup!$B$17+INDEX('FD inverse'!$A$10:$BH$10,1,'FD mesh'!$B$15+1)*Setup!$B$22</f>
        <v>21.5302789829003</v>
      </c>
      <c r="M250" s="0" t="n">
        <f aca="false">SUMPRODUCT('FD inverse'!$A$11:$BH$11,'FD mesh'!$B$84:$BI$84,$E249:$BL249)+'FD inverse'!$A$11*$C250/Setup!$B$17+INDEX('FD inverse'!$A$11:$BH$11,1,'FD mesh'!$B$15+1)*Setup!$B$22</f>
        <v>21.4507728392828</v>
      </c>
      <c r="N250" s="0" t="n">
        <f aca="false">SUMPRODUCT('FD inverse'!$A$12:$BH$12,'FD mesh'!$B$84:$BI$84,$E249:$BL249)+'FD inverse'!$A$12*$C250/Setup!$B$17+INDEX('FD inverse'!$A$12:$BH$12,1,'FD mesh'!$B$15+1)*Setup!$B$22</f>
        <v>21.3821972606286</v>
      </c>
      <c r="O250" s="0" t="n">
        <f aca="false">SUMPRODUCT('FD inverse'!$A$13:$BH$13,'FD mesh'!$B$84:$BI$84,$E249:$BL249)+'FD inverse'!$A$13*$C250/Setup!$B$17+INDEX('FD inverse'!$A$13:$BH$13,1,'FD mesh'!$B$15+1)*Setup!$B$22</f>
        <v>21.3251975131874</v>
      </c>
      <c r="P250" s="0" t="n">
        <f aca="false">SUMPRODUCT('FD inverse'!$A$14:$BH$14,'FD mesh'!$B$84:$BI$84,$E249:$BL249)+'FD inverse'!$A$14*$C250/Setup!$B$17+INDEX('FD inverse'!$A$14:$BH$14,1,'FD mesh'!$B$15+1)*Setup!$B$22</f>
        <v>21.2802685298681</v>
      </c>
      <c r="Q250" s="0" t="n">
        <f aca="false">SUMPRODUCT('FD inverse'!$A$15:$BH$15,'FD mesh'!$B$84:$BI$84,$E249:$BL249)+'FD inverse'!$A$15*$C250/Setup!$B$17+INDEX('FD inverse'!$A$15:$BH$15,1,'FD mesh'!$B$15+1)*Setup!$B$22</f>
        <v>21.2477576106194</v>
      </c>
      <c r="R250" s="0" t="n">
        <f aca="false">SUMPRODUCT('FD inverse'!$A$16:$BH$16,'FD mesh'!$B$84:$BI$84,$E249:$BL249)+'FD inverse'!$A$16*$C250/Setup!$B$17+INDEX('FD inverse'!$A$16:$BH$16,1,'FD mesh'!$B$15+1)*Setup!$B$22</f>
        <v>21.2278665025074</v>
      </c>
      <c r="S250" s="0" t="n">
        <f aca="false">SUMPRODUCT('FD inverse'!$A$17:$BH$17,'FD mesh'!$B$84:$BI$84,$E249:$BL249)+'FD inverse'!$A$17*$C250/Setup!$B$17+INDEX('FD inverse'!$A$17:$BH$17,1,'FD mesh'!$B$15+1)*Setup!$B$22</f>
        <v>20.7934794248675</v>
      </c>
      <c r="T250" s="0" t="n">
        <f aca="false">SUMPRODUCT('FD inverse'!$A$18:$BH$18,'FD mesh'!$B$84:$BI$84,$E249:$BL249)+'FD inverse'!$A$18*$C250/Setup!$B$17+INDEX('FD inverse'!$A$18:$BH$18,1,'FD mesh'!$B$15+1)*Setup!$B$22</f>
        <v>20.3651709461583</v>
      </c>
      <c r="U250" s="0" t="n">
        <f aca="false">SUMPRODUCT('FD inverse'!$A$19:$BH$19,'FD mesh'!$B$84:$BI$84,$E249:$BL249)+'FD inverse'!$A$19*$C250/Setup!$B$17+INDEX('FD inverse'!$A$19:$BH$19,1,'FD mesh'!$B$15+1)*Setup!$B$22</f>
        <v>19.9426631352176</v>
      </c>
      <c r="V250" s="0" t="n">
        <f aca="false">SUMPRODUCT('FD inverse'!$A$20:$BH$20,'FD mesh'!$B$84:$BI$84,$E249:$BL249)+'FD inverse'!$A$20*$C250/Setup!$B$17+INDEX('FD inverse'!$A$20:$BH$20,1,'FD mesh'!$B$15+1)*Setup!$B$22</f>
        <v>19.5256479533616</v>
      </c>
      <c r="W250" s="0" t="n">
        <f aca="false">SUMPRODUCT('FD inverse'!$A$21:$BH$21,'FD mesh'!$B$84:$BI$84,$E249:$BL249)+'FD inverse'!$A$21*$C250/Setup!$B$17+INDEX('FD inverse'!$A$21:$BH$21,1,'FD mesh'!$B$15+1)*Setup!$B$22</f>
        <v>19.1137899147763</v>
      </c>
      <c r="X250" s="0" t="n">
        <f aca="false">SUMPRODUCT('FD inverse'!$A$22:$BH$22,'FD mesh'!$B$84:$BI$84,$E249:$BL249)+'FD inverse'!$A$22*$C250/Setup!$B$17+INDEX('FD inverse'!$A$22:$BH$22,1,'FD mesh'!$B$15+1)*Setup!$B$22</f>
        <v>18.706728663545</v>
      </c>
      <c r="Y250" s="0" t="n">
        <f aca="false">SUMPRODUCT('FD inverse'!$A$23:$BH$23,'FD mesh'!$B$84:$BI$84,$E249:$BL249)+'FD inverse'!$A$23*$C250/Setup!$B$17+INDEX('FD inverse'!$A$23:$BH$23,1,'FD mesh'!$B$15+1)*Setup!$B$22</f>
        <v>18.304081470761</v>
      </c>
      <c r="Z250" s="0" t="n">
        <f aca="false">SUMPRODUCT('FD inverse'!$A$24:$BH$24,'FD mesh'!$B$84:$BI$84,$E249:$BL249)+'FD inverse'!$A$24*$C250/Setup!$B$17+INDEX('FD inverse'!$A$24:$BH$24,1,'FD mesh'!$B$15+1)*Setup!$B$22</f>
        <v>17.9054456559897</v>
      </c>
      <c r="AA250" s="0" t="n">
        <f aca="false">SUMPRODUCT('FD inverse'!$A$25:$BH$25,'FD mesh'!$B$84:$BI$84,$E249:$BL249)+'FD inverse'!$A$25*$C250/Setup!$B$17+INDEX('FD inverse'!$A$25:$BH$25,1,'FD mesh'!$B$15+1)*Setup!$B$22</f>
        <v>17.5104009380753</v>
      </c>
      <c r="AB250" s="0" t="n">
        <f aca="false">SUMPRODUCT('FD inverse'!$A$26:$BH$26,'FD mesh'!$B$84:$BI$84,$E249:$BL249)+'FD inverse'!$A$26*$C250/Setup!$B$17+INDEX('FD inverse'!$A$26:$BH$26,1,'FD mesh'!$B$15+1)*Setup!$B$22</f>
        <v>17.1185117209321</v>
      </c>
      <c r="AC250" s="0" t="n">
        <f aca="false">SUMPRODUCT('FD inverse'!$A$27:$BH$27,'FD mesh'!$B$84:$BI$84,$E249:$BL249)+'FD inverse'!$A$27*$C250/Setup!$B$17+INDEX('FD inverse'!$A$27:$BH$27,1,'FD mesh'!$B$15+1)*Setup!$B$22</f>
        <v>16.7293293205296</v>
      </c>
      <c r="AD250" s="0" t="n">
        <f aca="false">SUMPRODUCT('FD inverse'!$A$28:$BH$28,'FD mesh'!$B$84:$BI$84,$E249:$BL249)+'FD inverse'!$A$28*$C250/Setup!$B$17+INDEX('FD inverse'!$A$28:$BH$28,1,'FD mesh'!$B$15+1)*Setup!$B$22</f>
        <v>16.3423941397686</v>
      </c>
      <c r="AE250" s="0" t="n">
        <f aca="false">SUMPRODUCT('FD inverse'!$A$29:$BH$29,'FD mesh'!$B$84:$BI$84,$E249:$BL249)+'FD inverse'!$A$29*$C250/Setup!$B$17+INDEX('FD inverse'!$A$29:$BH$29,1,'FD mesh'!$B$15+1)*Setup!$B$22</f>
        <v>15.9572377983656</v>
      </c>
      <c r="AF250" s="0" t="n">
        <f aca="false">SUMPRODUCT('FD inverse'!$A$30:$BH$30,'FD mesh'!$B$84:$BI$84,$E249:$BL249)+'FD inverse'!$A$30*$C250/Setup!$B$17+INDEX('FD inverse'!$A$30:$BH$30,1,'FD mesh'!$B$15+1)*Setup!$B$22</f>
        <v>15.5733852252046</v>
      </c>
      <c r="AG250" s="0" t="n">
        <f aca="false">SUMPRODUCT('FD inverse'!$A$31:$BH$31,'FD mesh'!$B$84:$BI$84,$E249:$BL249)+'FD inverse'!$A$31*$C250/Setup!$B$17+INDEX('FD inverse'!$A$31:$BH$31,1,'FD mesh'!$B$15+1)*Setup!$B$22</f>
        <v>15.1903567208922</v>
      </c>
      <c r="AH250" s="0" t="n">
        <f aca="false">SUMPRODUCT('FD inverse'!$A$32:$BH$32,'FD mesh'!$B$84:$BI$84,$E249:$BL249)+'FD inverse'!$A$32*$C250/Setup!$B$17+INDEX('FD inverse'!$A$32:$BH$32,1,'FD mesh'!$B$15+1)*Setup!$B$22</f>
        <v>15.1745137094914</v>
      </c>
      <c r="AI250" s="0" t="n">
        <f aca="false">SUMPRODUCT('FD inverse'!$A$33:$BH$33,'FD mesh'!$B$84:$BI$84,$E249:$BL249)+'FD inverse'!$A$33*$C250/Setup!$B$17+INDEX('FD inverse'!$A$33:$BH$33,1,'FD mesh'!$B$15+1)*Setup!$B$22</f>
        <v>15.1592228057017</v>
      </c>
      <c r="AJ250" s="0" t="n">
        <f aca="false">SUMPRODUCT('FD inverse'!$A$34:$BH$34,'FD mesh'!$B$84:$BI$84,$E249:$BL249)+'FD inverse'!$A$34*$C250/Setup!$B$17+INDEX('FD inverse'!$A$34:$BH$34,1,'FD mesh'!$B$15+1)*Setup!$B$22</f>
        <v>15.1444467716254</v>
      </c>
      <c r="AK250" s="0" t="n">
        <f aca="false">SUMPRODUCT('FD inverse'!$A$35:$BH$35,'FD mesh'!$B$84:$BI$84,$E249:$BL249)+'FD inverse'!$A$35*$C250/Setup!$B$17+INDEX('FD inverse'!$A$35:$BH$35,1,'FD mesh'!$B$15+1)*Setup!$B$22</f>
        <v>15.1301471600845</v>
      </c>
      <c r="AL250" s="0" t="n">
        <f aca="false">SUMPRODUCT('FD inverse'!$A$36:$BH$36,'FD mesh'!$B$84:$BI$84,$E249:$BL249)+'FD inverse'!$A$36*$C250/Setup!$B$17+INDEX('FD inverse'!$A$36:$BH$36,1,'FD mesh'!$B$15+1)*Setup!$B$22</f>
        <v>15.1162845012274</v>
      </c>
      <c r="AM250" s="0" t="n">
        <f aca="false">SUMPRODUCT('FD inverse'!$A$37:$BH$37,'FD mesh'!$B$84:$BI$84,$E249:$BL249)+'FD inverse'!$A$37*$C250/Setup!$B$17+INDEX('FD inverse'!$A$37:$BH$37,1,'FD mesh'!$B$15+1)*Setup!$B$22</f>
        <v>15.1028184662179</v>
      </c>
      <c r="AN250" s="0" t="n">
        <f aca="false">SUMPRODUCT('FD inverse'!$A$38:$BH$38,'FD mesh'!$B$84:$BI$84,$E249:$BL249)+'FD inverse'!$A$38*$C250/Setup!$B$17+INDEX('FD inverse'!$A$38:$BH$38,1,'FD mesh'!$B$15+1)*Setup!$B$22</f>
        <v>15.089708009982</v>
      </c>
      <c r="AO250" s="0" t="n">
        <f aca="false">SUMPRODUCT('FD inverse'!$A$39:$BH$39,'FD mesh'!$B$84:$BI$84,$E249:$BL249)+'FD inverse'!$A$39*$C250/Setup!$B$17+INDEX('FD inverse'!$A$39:$BH$39,1,'FD mesh'!$B$15+1)*Setup!$B$22</f>
        <v>15.0769114950115</v>
      </c>
      <c r="AP250" s="0" t="n">
        <f aca="false">SUMPRODUCT('FD inverse'!$A$40:$BH$40,'FD mesh'!$B$84:$BI$84,$E249:$BL249)+'FD inverse'!$A$40*$C250/Setup!$B$17+INDEX('FD inverse'!$A$40:$BH$40,1,'FD mesh'!$B$15+1)*Setup!$B$22</f>
        <v>15.0643867982491</v>
      </c>
      <c r="AQ250" s="0" t="n">
        <f aca="false">SUMPRODUCT('FD inverse'!$A$41:$BH$41,'FD mesh'!$B$84:$BI$84,$E249:$BL249)+'FD inverse'!$A$41*$C250/Setup!$B$17+INDEX('FD inverse'!$A$41:$BH$41,1,'FD mesh'!$B$15+1)*Setup!$B$22</f>
        <v>15.052091403082</v>
      </c>
      <c r="AR250" s="0" t="n">
        <f aca="false">SUMPRODUCT('FD inverse'!$A$42:$BH$42,'FD mesh'!$B$84:$BI$84,$E249:$BL249)+'FD inverse'!$A$42*$C250/Setup!$B$17+INDEX('FD inverse'!$A$42:$BH$42,1,'FD mesh'!$B$15+1)*Setup!$B$22</f>
        <v>15.0399824784816</v>
      </c>
      <c r="AS250" s="0" t="n">
        <f aca="false">SUMPRODUCT('FD inverse'!$A$43:$BH$43,'FD mesh'!$B$84:$BI$84,$E249:$BL249)+'FD inverse'!$A$43*$C250/Setup!$B$17+INDEX('FD inverse'!$A$43:$BH$43,1,'FD mesh'!$B$15+1)*Setup!$B$22</f>
        <v>0</v>
      </c>
      <c r="AT250" s="0" t="n">
        <f aca="false">SUMPRODUCT('FD inverse'!$A$44:$BH$44,'FD mesh'!$B$84:$BI$84,$E249:$BL249)+'FD inverse'!$A$44*$C250/Setup!$B$17+INDEX('FD inverse'!$A$44:$BH$44,1,'FD mesh'!$B$15+1)*Setup!$B$22</f>
        <v>0</v>
      </c>
      <c r="AU250" s="0" t="n">
        <f aca="false">SUMPRODUCT('FD inverse'!$A$45:$BH$45,'FD mesh'!$B$84:$BI$84,$E249:$BL249)+'FD inverse'!$A$45*$C250/Setup!$B$17+INDEX('FD inverse'!$A$45:$BH$45,1,'FD mesh'!$B$15+1)*Setup!$B$22</f>
        <v>0</v>
      </c>
      <c r="AV250" s="0" t="n">
        <f aca="false">SUMPRODUCT('FD inverse'!$A$46:$BH$46,'FD mesh'!$B$84:$BI$84,$E249:$BL249)+'FD inverse'!$A$46*$C250/Setup!$B$17+INDEX('FD inverse'!$A$46:$BH$46,1,'FD mesh'!$B$15+1)*Setup!$B$22</f>
        <v>0</v>
      </c>
      <c r="AW250" s="0" t="n">
        <f aca="false">SUMPRODUCT('FD inverse'!$A$47:$BH$47,'FD mesh'!$B$84:$BI$84,$E249:$BL249)+'FD inverse'!$A$47*$C250/Setup!$B$17+INDEX('FD inverse'!$A$47:$BH$47,1,'FD mesh'!$B$15+1)*Setup!$B$22</f>
        <v>0</v>
      </c>
      <c r="AX250" s="0" t="n">
        <f aca="false">SUMPRODUCT('FD inverse'!$A$48:$BH$48,'FD mesh'!$B$84:$BI$84,$E249:$BL249)+'FD inverse'!$A$48*$C250/Setup!$B$17+INDEX('FD inverse'!$A$48:$BH$48,1,'FD mesh'!$B$15+1)*Setup!$B$22</f>
        <v>0</v>
      </c>
      <c r="AY250" s="0" t="n">
        <f aca="false">SUMPRODUCT('FD inverse'!$A$49:$BH$49,'FD mesh'!$B$84:$BI$84,$E249:$BL249)+'FD inverse'!$A$49*$C250/Setup!$B$17+INDEX('FD inverse'!$A$49:$BH$49,1,'FD mesh'!$B$15+1)*Setup!$B$22</f>
        <v>0</v>
      </c>
      <c r="AZ250" s="0" t="n">
        <f aca="false">SUMPRODUCT('FD inverse'!$A$50:$BH$50,'FD mesh'!$B$84:$BI$84,$E249:$BL249)+'FD inverse'!$A$50*$C250/Setup!$B$17+INDEX('FD inverse'!$A$50:$BH$50,1,'FD mesh'!$B$15+1)*Setup!$B$22</f>
        <v>0</v>
      </c>
      <c r="BA250" s="0" t="n">
        <f aca="false">SUMPRODUCT('FD inverse'!$A$51:$BH$51,'FD mesh'!$B$84:$BI$84,$E249:$BL249)+'FD inverse'!$A$51*$C250/Setup!$B$17+INDEX('FD inverse'!$A$51:$BH$51,1,'FD mesh'!$B$15+1)*Setup!$B$22</f>
        <v>0</v>
      </c>
      <c r="BB250" s="0" t="n">
        <f aca="false">SUMPRODUCT('FD inverse'!$A$52:$BH$52,'FD mesh'!$B$84:$BI$84,$E249:$BL249)+'FD inverse'!$A$52*$C250/Setup!$B$17+INDEX('FD inverse'!$A$52:$BH$52,1,'FD mesh'!$B$15+1)*Setup!$B$22</f>
        <v>0</v>
      </c>
      <c r="BC250" s="0" t="n">
        <f aca="false">SUMPRODUCT('FD inverse'!$A$53:$BH$53,'FD mesh'!$B$84:$BI$84,$E249:$BL249)+'FD inverse'!$A$53*$C250/Setup!$B$17+INDEX('FD inverse'!$A$53:$BH$53,1,'FD mesh'!$B$15+1)*Setup!$B$22</f>
        <v>0</v>
      </c>
      <c r="BD250" s="0" t="n">
        <f aca="false">SUMPRODUCT('FD inverse'!$A$54:$BH$54,'FD mesh'!$B$84:$BI$84,$E249:$BL249)+'FD inverse'!$A$54*$C250/Setup!$B$17+INDEX('FD inverse'!$A$54:$BH$54,1,'FD mesh'!$B$15+1)*Setup!$B$22</f>
        <v>0</v>
      </c>
      <c r="BE250" s="0" t="n">
        <f aca="false">SUMPRODUCT('FD inverse'!$A$55:$BH$55,'FD mesh'!$B$84:$BI$84,$E249:$BL249)+'FD inverse'!$A$55*$C250/Setup!$B$17+INDEX('FD inverse'!$A$55:$BH$55,1,'FD mesh'!$B$15+1)*Setup!$B$22</f>
        <v>0</v>
      </c>
      <c r="BF250" s="0" t="n">
        <f aca="false">SUMPRODUCT('FD inverse'!$A$56:$BH$56,'FD mesh'!$B$84:$BI$84,$E249:$BL249)+'FD inverse'!$A$56*$C250/Setup!$B$17+INDEX('FD inverse'!$A$56:$BH$56,1,'FD mesh'!$B$15+1)*Setup!$B$22</f>
        <v>0</v>
      </c>
      <c r="BG250" s="0" t="n">
        <f aca="false">SUMPRODUCT('FD inverse'!$A$57:$BH$57,'FD mesh'!$B$84:$BI$84,$E249:$BL249)+'FD inverse'!$A$57*$C250/Setup!$B$17+INDEX('FD inverse'!$A$57:$BH$57,1,'FD mesh'!$B$15+1)*Setup!$B$22</f>
        <v>0</v>
      </c>
      <c r="BH250" s="0" t="n">
        <f aca="false">SUMPRODUCT('FD inverse'!$A$58:$BH$58,'FD mesh'!$B$84:$BI$84,$E249:$BL249)+'FD inverse'!$A$58*$C250/Setup!$B$17+INDEX('FD inverse'!$A$58:$BH$58,1,'FD mesh'!$B$15+1)*Setup!$B$22</f>
        <v>0</v>
      </c>
      <c r="BI250" s="0" t="n">
        <f aca="false">SUMPRODUCT('FD inverse'!$A$59:$BH$59,'FD mesh'!$B$84:$BI$84,$E249:$BL249)+'FD inverse'!$A$59*$C250/Setup!$B$17+INDEX('FD inverse'!$A$59:$BH$59,1,'FD mesh'!$B$15+1)*Setup!$B$22</f>
        <v>0</v>
      </c>
      <c r="BJ250" s="0" t="n">
        <f aca="false">SUMPRODUCT('FD inverse'!$A$60:$BH$60,'FD mesh'!$B$84:$BI$84,$E249:$BL249)+'FD inverse'!$A$60*$C250/Setup!$B$17+INDEX('FD inverse'!$A$60:$BH$60,1,'FD mesh'!$B$15+1)*Setup!$B$22</f>
        <v>0</v>
      </c>
      <c r="BK250" s="0" t="n">
        <f aca="false">SUMPRODUCT('FD inverse'!$A$61:$BH$61,'FD mesh'!$B$84:$BI$84,$E249:$BL249)+'FD inverse'!$A$61*$C250/Setup!$B$17+INDEX('FD inverse'!$A$61:$BH$61,1,'FD mesh'!$B$15+1)*Setup!$B$22</f>
        <v>0</v>
      </c>
      <c r="BL250" s="0" t="n">
        <f aca="false">SUMPRODUCT('FD inverse'!$A$62:$BH$62,'FD mesh'!$B$84:$BI$84,$E249:$BL249)+'FD inverse'!$A$62*$C250/Setup!$B$17+INDEX('FD inverse'!$A$62:$BH$62,1,'FD mesh'!$B$15+1)*Setup!$B$22</f>
        <v>0</v>
      </c>
    </row>
    <row r="251" customFormat="false" ht="15" hidden="false" customHeight="false" outlineLevel="0" collapsed="false">
      <c r="A251" s="0" t="n">
        <v>246</v>
      </c>
      <c r="B251" s="0" t="n">
        <f aca="false">A251*Setup!$B$11/3600</f>
        <v>20.5</v>
      </c>
      <c r="C251" s="0" t="n">
        <f aca="false">Setup!$B$7+Setup!$B$8*COS(2*PI()*(B251-Setup!$B$9)/24)</f>
        <v>25.5307337294604</v>
      </c>
      <c r="D251" s="0" t="n">
        <f aca="false">(C251-E251)/Setup!$B$17</f>
        <v>11.9680007554844</v>
      </c>
      <c r="E251" s="0" t="n">
        <f aca="false">SUMPRODUCT('FD inverse'!$A$3:$BH$3,'FD mesh'!$B$84:$BI$84,$E250:$BL250)+'FD inverse'!$A$3*$C251/Setup!$B$17+INDEX('FD inverse'!$A$3:$BH$3,1,'FD mesh'!$B$15+1)*Setup!$B$22</f>
        <v>23.9748936312474</v>
      </c>
      <c r="F251" s="0" t="n">
        <f aca="false">SUMPRODUCT('FD inverse'!$A$4:$BH$4,'FD mesh'!$B$84:$BI$84,$E250:$BL250)+'FD inverse'!$A$4*$C251/Setup!$B$17+INDEX('FD inverse'!$A$4:$BH$4,1,'FD mesh'!$B$15+1)*Setup!$B$22</f>
        <v>23.6101782978717</v>
      </c>
      <c r="G251" s="0" t="n">
        <f aca="false">SUMPRODUCT('FD inverse'!$A$5:$BH$5,'FD mesh'!$B$84:$BI$84,$E250:$BL250)+'FD inverse'!$A$5*$C251/Setup!$B$17+INDEX('FD inverse'!$A$5:$BH$5,1,'FD mesh'!$B$15+1)*Setup!$B$22</f>
        <v>23.2324206131881</v>
      </c>
      <c r="H251" s="0" t="n">
        <f aca="false">SUMPRODUCT('FD inverse'!$A$6:$BH$6,'FD mesh'!$B$84:$BI$84,$E250:$BL250)+'FD inverse'!$A$6*$C251/Setup!$B$17+INDEX('FD inverse'!$A$6:$BH$6,1,'FD mesh'!$B$15+1)*Setup!$B$22</f>
        <v>21.9477697505222</v>
      </c>
      <c r="I251" s="0" t="n">
        <f aca="false">SUMPRODUCT('FD inverse'!$A$7:$BH$7,'FD mesh'!$B$84:$BI$84,$E250:$BL250)+'FD inverse'!$A$7*$C251/Setup!$B$17+INDEX('FD inverse'!$A$7:$BH$7,1,'FD mesh'!$B$15+1)*Setup!$B$22</f>
        <v>21.836597590746</v>
      </c>
      <c r="J251" s="0" t="n">
        <f aca="false">SUMPRODUCT('FD inverse'!$A$8:$BH$8,'FD mesh'!$B$84:$BI$84,$E250:$BL250)+'FD inverse'!$A$8*$C251/Setup!$B$17+INDEX('FD inverse'!$A$8:$BH$8,1,'FD mesh'!$B$15+1)*Setup!$B$22</f>
        <v>21.7319126598034</v>
      </c>
      <c r="K251" s="0" t="n">
        <f aca="false">SUMPRODUCT('FD inverse'!$A$9:$BH$9,'FD mesh'!$B$84:$BI$84,$E250:$BL250)+'FD inverse'!$A$9*$C251/Setup!$B$17+INDEX('FD inverse'!$A$9:$BH$9,1,'FD mesh'!$B$15+1)*Setup!$B$22</f>
        <v>21.6350049545585</v>
      </c>
      <c r="L251" s="0" t="n">
        <f aca="false">SUMPRODUCT('FD inverse'!$A$10:$BH$10,'FD mesh'!$B$84:$BI$84,$E250:$BL250)+'FD inverse'!$A$10*$C251/Setup!$B$17+INDEX('FD inverse'!$A$10:$BH$10,1,'FD mesh'!$B$15+1)*Setup!$B$22</f>
        <v>21.5469987916528</v>
      </c>
      <c r="M251" s="0" t="n">
        <f aca="false">SUMPRODUCT('FD inverse'!$A$11:$BH$11,'FD mesh'!$B$84:$BI$84,$E250:$BL250)+'FD inverse'!$A$11*$C251/Setup!$B$17+INDEX('FD inverse'!$A$11:$BH$11,1,'FD mesh'!$B$15+1)*Setup!$B$22</f>
        <v>21.4688568227012</v>
      </c>
      <c r="N251" s="0" t="n">
        <f aca="false">SUMPRODUCT('FD inverse'!$A$12:$BH$12,'FD mesh'!$B$84:$BI$84,$E250:$BL250)+'FD inverse'!$A$12*$C251/Setup!$B$17+INDEX('FD inverse'!$A$12:$BH$12,1,'FD mesh'!$B$15+1)*Setup!$B$22</f>
        <v>21.4013838705158</v>
      </c>
      <c r="O251" s="0" t="n">
        <f aca="false">SUMPRODUCT('FD inverse'!$A$13:$BH$13,'FD mesh'!$B$84:$BI$84,$E250:$BL250)+'FD inverse'!$A$13*$C251/Setup!$B$17+INDEX('FD inverse'!$A$13:$BH$13,1,'FD mesh'!$B$15+1)*Setup!$B$22</f>
        <v>21.345230452187</v>
      </c>
      <c r="P251" s="0" t="n">
        <f aca="false">SUMPRODUCT('FD inverse'!$A$14:$BH$14,'FD mesh'!$B$84:$BI$84,$E250:$BL250)+'FD inverse'!$A$14*$C251/Setup!$B$17+INDEX('FD inverse'!$A$14:$BH$14,1,'FD mesh'!$B$15+1)*Setup!$B$22</f>
        <v>21.3008958769259</v>
      </c>
      <c r="Q251" s="0" t="n">
        <f aca="false">SUMPRODUCT('FD inverse'!$A$15:$BH$15,'FD mesh'!$B$84:$BI$84,$E250:$BL250)+'FD inverse'!$A$15*$C251/Setup!$B$17+INDEX('FD inverse'!$A$15:$BH$15,1,'FD mesh'!$B$15+1)*Setup!$B$22</f>
        <v>21.2687308279526</v>
      </c>
      <c r="R251" s="0" t="n">
        <f aca="false">SUMPRODUCT('FD inverse'!$A$16:$BH$16,'FD mesh'!$B$84:$BI$84,$E250:$BL250)+'FD inverse'!$A$16*$C251/Setup!$B$17+INDEX('FD inverse'!$A$16:$BH$16,1,'FD mesh'!$B$15+1)*Setup!$B$22</f>
        <v>21.2489393585269</v>
      </c>
      <c r="S251" s="0" t="n">
        <f aca="false">SUMPRODUCT('FD inverse'!$A$17:$BH$17,'FD mesh'!$B$84:$BI$84,$E250:$BL250)+'FD inverse'!$A$17*$C251/Setup!$B$17+INDEX('FD inverse'!$A$17:$BH$17,1,'FD mesh'!$B$15+1)*Setup!$B$22</f>
        <v>20.8137522184498</v>
      </c>
      <c r="T251" s="0" t="n">
        <f aca="false">SUMPRODUCT('FD inverse'!$A$18:$BH$18,'FD mesh'!$B$84:$BI$84,$E250:$BL250)+'FD inverse'!$A$18*$C251/Setup!$B$17+INDEX('FD inverse'!$A$18:$BH$18,1,'FD mesh'!$B$15+1)*Setup!$B$22</f>
        <v>20.3845310719128</v>
      </c>
      <c r="U251" s="0" t="n">
        <f aca="false">SUMPRODUCT('FD inverse'!$A$19:$BH$19,'FD mesh'!$B$84:$BI$84,$E250:$BL250)+'FD inverse'!$A$19*$C251/Setup!$B$17+INDEX('FD inverse'!$A$19:$BH$19,1,'FD mesh'!$B$15+1)*Setup!$B$22</f>
        <v>19.961007333812</v>
      </c>
      <c r="V251" s="0" t="n">
        <f aca="false">SUMPRODUCT('FD inverse'!$A$20:$BH$20,'FD mesh'!$B$84:$BI$84,$E250:$BL250)+'FD inverse'!$A$20*$C251/Setup!$B$17+INDEX('FD inverse'!$A$20:$BH$20,1,'FD mesh'!$B$15+1)*Setup!$B$22</f>
        <v>19.5428820312976</v>
      </c>
      <c r="W251" s="0" t="n">
        <f aca="false">SUMPRODUCT('FD inverse'!$A$21:$BH$21,'FD mesh'!$B$84:$BI$84,$E250:$BL250)+'FD inverse'!$A$21*$C251/Setup!$B$17+INDEX('FD inverse'!$A$21:$BH$21,1,'FD mesh'!$B$15+1)*Setup!$B$22</f>
        <v>19.1298284717186</v>
      </c>
      <c r="X251" s="0" t="n">
        <f aca="false">SUMPRODUCT('FD inverse'!$A$22:$BH$22,'FD mesh'!$B$84:$BI$84,$E250:$BL250)+'FD inverse'!$A$22*$C251/Setup!$B$17+INDEX('FD inverse'!$A$22:$BH$22,1,'FD mesh'!$B$15+1)*Setup!$B$22</f>
        <v>18.7214948303255</v>
      </c>
      <c r="Y251" s="0" t="n">
        <f aca="false">SUMPRODUCT('FD inverse'!$A$23:$BH$23,'FD mesh'!$B$84:$BI$84,$E250:$BL250)+'FD inverse'!$A$23*$C251/Setup!$B$17+INDEX('FD inverse'!$A$23:$BH$23,1,'FD mesh'!$B$15+1)*Setup!$B$22</f>
        <v>18.3175066608706</v>
      </c>
      <c r="Z251" s="0" t="n">
        <f aca="false">SUMPRODUCT('FD inverse'!$A$24:$BH$24,'FD mesh'!$B$84:$BI$84,$E250:$BL250)+'FD inverse'!$A$24*$C251/Setup!$B$17+INDEX('FD inverse'!$A$24:$BH$24,1,'FD mesh'!$B$15+1)*Setup!$B$22</f>
        <v>17.9174693330766</v>
      </c>
      <c r="AA251" s="0" t="n">
        <f aca="false">SUMPRODUCT('FD inverse'!$A$25:$BH$25,'FD mesh'!$B$84:$BI$84,$E250:$BL250)+'FD inverse'!$A$25*$C251/Setup!$B$17+INDEX('FD inverse'!$A$25:$BH$25,1,'FD mesh'!$B$15+1)*Setup!$B$22</f>
        <v>17.5209704016824</v>
      </c>
      <c r="AB251" s="0" t="n">
        <f aca="false">SUMPRODUCT('FD inverse'!$A$26:$BH$26,'FD mesh'!$B$84:$BI$84,$E250:$BL250)+'FD inverse'!$A$26*$C251/Setup!$B$17+INDEX('FD inverse'!$A$26:$BH$26,1,'FD mesh'!$B$15+1)*Setup!$B$22</f>
        <v>17.1275819124355</v>
      </c>
      <c r="AC251" s="0" t="n">
        <f aca="false">SUMPRODUCT('FD inverse'!$A$27:$BH$27,'FD mesh'!$B$84:$BI$84,$E250:$BL250)+'FD inverse'!$A$27*$C251/Setup!$B$17+INDEX('FD inverse'!$A$27:$BH$27,1,'FD mesh'!$B$15+1)*Setup!$B$22</f>
        <v>16.7368626509739</v>
      </c>
      <c r="AD251" s="0" t="n">
        <f aca="false">SUMPRODUCT('FD inverse'!$A$28:$BH$28,'FD mesh'!$B$84:$BI$84,$E250:$BL250)+'FD inverse'!$A$28*$C251/Setup!$B$17+INDEX('FD inverse'!$A$28:$BH$28,1,'FD mesh'!$B$15+1)*Setup!$B$22</f>
        <v>16.3483603410431</v>
      </c>
      <c r="AE251" s="0" t="n">
        <f aca="false">SUMPRODUCT('FD inverse'!$A$29:$BH$29,'FD mesh'!$B$84:$BI$84,$E250:$BL250)+'FD inverse'!$A$29*$C251/Setup!$B$17+INDEX('FD inverse'!$A$29:$BH$29,1,'FD mesh'!$B$15+1)*Setup!$B$22</f>
        <v>15.9616137989159</v>
      </c>
      <c r="AF251" s="0" t="n">
        <f aca="false">SUMPRODUCT('FD inverse'!$A$30:$BH$30,'FD mesh'!$B$84:$BI$84,$E250:$BL250)+'FD inverse'!$A$30*$C251/Setup!$B$17+INDEX('FD inverse'!$A$30:$BH$30,1,'FD mesh'!$B$15+1)*Setup!$B$22</f>
        <v>15.5761550512363</v>
      </c>
      <c r="AG251" s="0" t="n">
        <f aca="false">SUMPRODUCT('FD inverse'!$A$31:$BH$31,'FD mesh'!$B$84:$BI$84,$E250:$BL250)+'FD inverse'!$A$31*$C251/Setup!$B$17+INDEX('FD inverse'!$A$31:$BH$31,1,'FD mesh'!$B$15+1)*Setup!$B$22</f>
        <v>15.191511423789</v>
      </c>
      <c r="AH251" s="0" t="n">
        <f aca="false">SUMPRODUCT('FD inverse'!$A$32:$BH$32,'FD mesh'!$B$84:$BI$84,$E250:$BL250)+'FD inverse'!$A$32*$C251/Setup!$B$17+INDEX('FD inverse'!$A$32:$BH$32,1,'FD mesh'!$B$15+1)*Setup!$B$22</f>
        <v>15.1755986016636</v>
      </c>
      <c r="AI251" s="0" t="n">
        <f aca="false">SUMPRODUCT('FD inverse'!$A$33:$BH$33,'FD mesh'!$B$84:$BI$84,$E250:$BL250)+'FD inverse'!$A$33*$C251/Setup!$B$17+INDEX('FD inverse'!$A$33:$BH$33,1,'FD mesh'!$B$15+1)*Setup!$B$22</f>
        <v>15.1602349769444</v>
      </c>
      <c r="AJ251" s="0" t="n">
        <f aca="false">SUMPRODUCT('FD inverse'!$A$34:$BH$34,'FD mesh'!$B$84:$BI$84,$E250:$BL250)+'FD inverse'!$A$34*$C251/Setup!$B$17+INDEX('FD inverse'!$A$34:$BH$34,1,'FD mesh'!$B$15+1)*Setup!$B$22</f>
        <v>15.1453837366217</v>
      </c>
      <c r="AK251" s="0" t="n">
        <f aca="false">SUMPRODUCT('FD inverse'!$A$35:$BH$35,'FD mesh'!$B$84:$BI$84,$E250:$BL250)+'FD inverse'!$A$35*$C251/Setup!$B$17+INDEX('FD inverse'!$A$35:$BH$35,1,'FD mesh'!$B$15+1)*Setup!$B$22</f>
        <v>15.1310068095613</v>
      </c>
      <c r="AL251" s="0" t="n">
        <f aca="false">SUMPRODUCT('FD inverse'!$A$36:$BH$36,'FD mesh'!$B$84:$BI$84,$E250:$BL250)+'FD inverse'!$A$36*$C251/Setup!$B$17+INDEX('FD inverse'!$A$36:$BH$36,1,'FD mesh'!$B$15+1)*Setup!$B$22</f>
        <v>15.1170650568666</v>
      </c>
      <c r="AM251" s="0" t="n">
        <f aca="false">SUMPRODUCT('FD inverse'!$A$37:$BH$37,'FD mesh'!$B$84:$BI$84,$E250:$BL250)+'FD inverse'!$A$37*$C251/Setup!$B$17+INDEX('FD inverse'!$A$37:$BH$37,1,'FD mesh'!$B$15+1)*Setup!$B$22</f>
        <v>15.1035184394152</v>
      </c>
      <c r="AN251" s="0" t="n">
        <f aca="false">SUMPRODUCT('FD inverse'!$A$38:$BH$38,'FD mesh'!$B$84:$BI$84,$E250:$BL250)+'FD inverse'!$A$38*$C251/Setup!$B$17+INDEX('FD inverse'!$A$38:$BH$38,1,'FD mesh'!$B$15+1)*Setup!$B$22</f>
        <v>15.0903261645188</v>
      </c>
      <c r="AO251" s="0" t="n">
        <f aca="false">SUMPRODUCT('FD inverse'!$A$39:$BH$39,'FD mesh'!$B$84:$BI$84,$E250:$BL250)+'FD inverse'!$A$39*$C251/Setup!$B$17+INDEX('FD inverse'!$A$39:$BH$39,1,'FD mesh'!$B$15+1)*Setup!$B$22</f>
        <v>15.0774468136871</v>
      </c>
      <c r="AP251" s="0" t="n">
        <f aca="false">SUMPRODUCT('FD inverse'!$A$40:$BH$40,'FD mesh'!$B$84:$BI$84,$E250:$BL250)+'FD inverse'!$A$40*$C251/Setup!$B$17+INDEX('FD inverse'!$A$40:$BH$40,1,'FD mesh'!$B$15+1)*Setup!$B$22</f>
        <v>15.0648384534991</v>
      </c>
      <c r="AQ251" s="0" t="n">
        <f aca="false">SUMPRODUCT('FD inverse'!$A$41:$BH$41,'FD mesh'!$B$84:$BI$84,$E250:$BL250)+'FD inverse'!$A$41*$C251/Setup!$B$17+INDEX('FD inverse'!$A$41:$BH$41,1,'FD mesh'!$B$15+1)*Setup!$B$22</f>
        <v>15.0524587316017</v>
      </c>
      <c r="AR251" s="0" t="n">
        <f aca="false">SUMPRODUCT('FD inverse'!$A$42:$BH$42,'FD mesh'!$B$84:$BI$84,$E250:$BL250)+'FD inverse'!$A$42*$C251/Setup!$B$17+INDEX('FD inverse'!$A$42:$BH$42,1,'FD mesh'!$B$15+1)*Setup!$B$22</f>
        <v>15.0402649598617</v>
      </c>
      <c r="AS251" s="0" t="n">
        <f aca="false">SUMPRODUCT('FD inverse'!$A$43:$BH$43,'FD mesh'!$B$84:$BI$84,$E250:$BL250)+'FD inverse'!$A$43*$C251/Setup!$B$17+INDEX('FD inverse'!$A$43:$BH$43,1,'FD mesh'!$B$15+1)*Setup!$B$22</f>
        <v>0</v>
      </c>
      <c r="AT251" s="0" t="n">
        <f aca="false">SUMPRODUCT('FD inverse'!$A$44:$BH$44,'FD mesh'!$B$84:$BI$84,$E250:$BL250)+'FD inverse'!$A$44*$C251/Setup!$B$17+INDEX('FD inverse'!$A$44:$BH$44,1,'FD mesh'!$B$15+1)*Setup!$B$22</f>
        <v>0</v>
      </c>
      <c r="AU251" s="0" t="n">
        <f aca="false">SUMPRODUCT('FD inverse'!$A$45:$BH$45,'FD mesh'!$B$84:$BI$84,$E250:$BL250)+'FD inverse'!$A$45*$C251/Setup!$B$17+INDEX('FD inverse'!$A$45:$BH$45,1,'FD mesh'!$B$15+1)*Setup!$B$22</f>
        <v>0</v>
      </c>
      <c r="AV251" s="0" t="n">
        <f aca="false">SUMPRODUCT('FD inverse'!$A$46:$BH$46,'FD mesh'!$B$84:$BI$84,$E250:$BL250)+'FD inverse'!$A$46*$C251/Setup!$B$17+INDEX('FD inverse'!$A$46:$BH$46,1,'FD mesh'!$B$15+1)*Setup!$B$22</f>
        <v>0</v>
      </c>
      <c r="AW251" s="0" t="n">
        <f aca="false">SUMPRODUCT('FD inverse'!$A$47:$BH$47,'FD mesh'!$B$84:$BI$84,$E250:$BL250)+'FD inverse'!$A$47*$C251/Setup!$B$17+INDEX('FD inverse'!$A$47:$BH$47,1,'FD mesh'!$B$15+1)*Setup!$B$22</f>
        <v>0</v>
      </c>
      <c r="AX251" s="0" t="n">
        <f aca="false">SUMPRODUCT('FD inverse'!$A$48:$BH$48,'FD mesh'!$B$84:$BI$84,$E250:$BL250)+'FD inverse'!$A$48*$C251/Setup!$B$17+INDEX('FD inverse'!$A$48:$BH$48,1,'FD mesh'!$B$15+1)*Setup!$B$22</f>
        <v>0</v>
      </c>
      <c r="AY251" s="0" t="n">
        <f aca="false">SUMPRODUCT('FD inverse'!$A$49:$BH$49,'FD mesh'!$B$84:$BI$84,$E250:$BL250)+'FD inverse'!$A$49*$C251/Setup!$B$17+INDEX('FD inverse'!$A$49:$BH$49,1,'FD mesh'!$B$15+1)*Setup!$B$22</f>
        <v>0</v>
      </c>
      <c r="AZ251" s="0" t="n">
        <f aca="false">SUMPRODUCT('FD inverse'!$A$50:$BH$50,'FD mesh'!$B$84:$BI$84,$E250:$BL250)+'FD inverse'!$A$50*$C251/Setup!$B$17+INDEX('FD inverse'!$A$50:$BH$50,1,'FD mesh'!$B$15+1)*Setup!$B$22</f>
        <v>0</v>
      </c>
      <c r="BA251" s="0" t="n">
        <f aca="false">SUMPRODUCT('FD inverse'!$A$51:$BH$51,'FD mesh'!$B$84:$BI$84,$E250:$BL250)+'FD inverse'!$A$51*$C251/Setup!$B$17+INDEX('FD inverse'!$A$51:$BH$51,1,'FD mesh'!$B$15+1)*Setup!$B$22</f>
        <v>0</v>
      </c>
      <c r="BB251" s="0" t="n">
        <f aca="false">SUMPRODUCT('FD inverse'!$A$52:$BH$52,'FD mesh'!$B$84:$BI$84,$E250:$BL250)+'FD inverse'!$A$52*$C251/Setup!$B$17+INDEX('FD inverse'!$A$52:$BH$52,1,'FD mesh'!$B$15+1)*Setup!$B$22</f>
        <v>0</v>
      </c>
      <c r="BC251" s="0" t="n">
        <f aca="false">SUMPRODUCT('FD inverse'!$A$53:$BH$53,'FD mesh'!$B$84:$BI$84,$E250:$BL250)+'FD inverse'!$A$53*$C251/Setup!$B$17+INDEX('FD inverse'!$A$53:$BH$53,1,'FD mesh'!$B$15+1)*Setup!$B$22</f>
        <v>0</v>
      </c>
      <c r="BD251" s="0" t="n">
        <f aca="false">SUMPRODUCT('FD inverse'!$A$54:$BH$54,'FD mesh'!$B$84:$BI$84,$E250:$BL250)+'FD inverse'!$A$54*$C251/Setup!$B$17+INDEX('FD inverse'!$A$54:$BH$54,1,'FD mesh'!$B$15+1)*Setup!$B$22</f>
        <v>0</v>
      </c>
      <c r="BE251" s="0" t="n">
        <f aca="false">SUMPRODUCT('FD inverse'!$A$55:$BH$55,'FD mesh'!$B$84:$BI$84,$E250:$BL250)+'FD inverse'!$A$55*$C251/Setup!$B$17+INDEX('FD inverse'!$A$55:$BH$55,1,'FD mesh'!$B$15+1)*Setup!$B$22</f>
        <v>0</v>
      </c>
      <c r="BF251" s="0" t="n">
        <f aca="false">SUMPRODUCT('FD inverse'!$A$56:$BH$56,'FD mesh'!$B$84:$BI$84,$E250:$BL250)+'FD inverse'!$A$56*$C251/Setup!$B$17+INDEX('FD inverse'!$A$56:$BH$56,1,'FD mesh'!$B$15+1)*Setup!$B$22</f>
        <v>0</v>
      </c>
      <c r="BG251" s="0" t="n">
        <f aca="false">SUMPRODUCT('FD inverse'!$A$57:$BH$57,'FD mesh'!$B$84:$BI$84,$E250:$BL250)+'FD inverse'!$A$57*$C251/Setup!$B$17+INDEX('FD inverse'!$A$57:$BH$57,1,'FD mesh'!$B$15+1)*Setup!$B$22</f>
        <v>0</v>
      </c>
      <c r="BH251" s="0" t="n">
        <f aca="false">SUMPRODUCT('FD inverse'!$A$58:$BH$58,'FD mesh'!$B$84:$BI$84,$E250:$BL250)+'FD inverse'!$A$58*$C251/Setup!$B$17+INDEX('FD inverse'!$A$58:$BH$58,1,'FD mesh'!$B$15+1)*Setup!$B$22</f>
        <v>0</v>
      </c>
      <c r="BI251" s="0" t="n">
        <f aca="false">SUMPRODUCT('FD inverse'!$A$59:$BH$59,'FD mesh'!$B$84:$BI$84,$E250:$BL250)+'FD inverse'!$A$59*$C251/Setup!$B$17+INDEX('FD inverse'!$A$59:$BH$59,1,'FD mesh'!$B$15+1)*Setup!$B$22</f>
        <v>0</v>
      </c>
      <c r="BJ251" s="0" t="n">
        <f aca="false">SUMPRODUCT('FD inverse'!$A$60:$BH$60,'FD mesh'!$B$84:$BI$84,$E250:$BL250)+'FD inverse'!$A$60*$C251/Setup!$B$17+INDEX('FD inverse'!$A$60:$BH$60,1,'FD mesh'!$B$15+1)*Setup!$B$22</f>
        <v>0</v>
      </c>
      <c r="BK251" s="0" t="n">
        <f aca="false">SUMPRODUCT('FD inverse'!$A$61:$BH$61,'FD mesh'!$B$84:$BI$84,$E250:$BL250)+'FD inverse'!$A$61*$C251/Setup!$B$17+INDEX('FD inverse'!$A$61:$BH$61,1,'FD mesh'!$B$15+1)*Setup!$B$22</f>
        <v>0</v>
      </c>
      <c r="BL251" s="0" t="n">
        <f aca="false">SUMPRODUCT('FD inverse'!$A$62:$BH$62,'FD mesh'!$B$84:$BI$84,$E250:$BL250)+'FD inverse'!$A$62*$C251/Setup!$B$17+INDEX('FD inverse'!$A$62:$BH$62,1,'FD mesh'!$B$15+1)*Setup!$B$22</f>
        <v>0</v>
      </c>
    </row>
    <row r="252" customFormat="false" ht="15" hidden="false" customHeight="false" outlineLevel="0" collapsed="false">
      <c r="A252" s="0" t="n">
        <v>247</v>
      </c>
      <c r="B252" s="0" t="n">
        <f aca="false">A252*Setup!$B$11/3600</f>
        <v>20.5833333333333</v>
      </c>
      <c r="C252" s="0" t="n">
        <f aca="false">Setup!$B$7+Setup!$B$8*COS(2*PI()*(B252-Setup!$B$9)/24)</f>
        <v>25.4497521531348</v>
      </c>
      <c r="D252" s="0" t="n">
        <f aca="false">(C252-E252)/Setup!$B$17</f>
        <v>11.6522786696695</v>
      </c>
      <c r="E252" s="0" t="n">
        <f aca="false">SUMPRODUCT('FD inverse'!$A$3:$BH$3,'FD mesh'!$B$84:$BI$84,$E251:$BL251)+'FD inverse'!$A$3*$C252/Setup!$B$17+INDEX('FD inverse'!$A$3:$BH$3,1,'FD mesh'!$B$15+1)*Setup!$B$22</f>
        <v>23.9349559260778</v>
      </c>
      <c r="F252" s="0" t="n">
        <f aca="false">SUMPRODUCT('FD inverse'!$A$4:$BH$4,'FD mesh'!$B$84:$BI$84,$E251:$BL251)+'FD inverse'!$A$4*$C252/Setup!$B$17+INDEX('FD inverse'!$A$4:$BH$4,1,'FD mesh'!$B$15+1)*Setup!$B$22</f>
        <v>23.5794948813397</v>
      </c>
      <c r="G252" s="0" t="n">
        <f aca="false">SUMPRODUCT('FD inverse'!$A$5:$BH$5,'FD mesh'!$B$84:$BI$84,$E251:$BL251)+'FD inverse'!$A$5*$C252/Setup!$B$17+INDEX('FD inverse'!$A$5:$BH$5,1,'FD mesh'!$B$15+1)*Setup!$B$22</f>
        <v>23.2107163815097</v>
      </c>
      <c r="H252" s="0" t="n">
        <f aca="false">SUMPRODUCT('FD inverse'!$A$6:$BH$6,'FD mesh'!$B$84:$BI$84,$E251:$BL251)+'FD inverse'!$A$6*$C252/Setup!$B$17+INDEX('FD inverse'!$A$6:$BH$6,1,'FD mesh'!$B$15+1)*Setup!$B$22</f>
        <v>21.9557946198153</v>
      </c>
      <c r="I252" s="0" t="n">
        <f aca="false">SUMPRODUCT('FD inverse'!$A$7:$BH$7,'FD mesh'!$B$84:$BI$84,$E251:$BL251)+'FD inverse'!$A$7*$C252/Setup!$B$17+INDEX('FD inverse'!$A$7:$BH$7,1,'FD mesh'!$B$15+1)*Setup!$B$22</f>
        <v>21.8471068147371</v>
      </c>
      <c r="J252" s="0" t="n">
        <f aca="false">SUMPRODUCT('FD inverse'!$A$8:$BH$8,'FD mesh'!$B$84:$BI$84,$E251:$BL251)+'FD inverse'!$A$8*$C252/Setup!$B$17+INDEX('FD inverse'!$A$8:$BH$8,1,'FD mesh'!$B$15+1)*Setup!$B$22</f>
        <v>21.7446191418071</v>
      </c>
      <c r="K252" s="0" t="n">
        <f aca="false">SUMPRODUCT('FD inverse'!$A$9:$BH$9,'FD mesh'!$B$84:$BI$84,$E251:$BL251)+'FD inverse'!$A$9*$C252/Setup!$B$17+INDEX('FD inverse'!$A$9:$BH$9,1,'FD mesh'!$B$15+1)*Setup!$B$22</f>
        <v>21.6496279184367</v>
      </c>
      <c r="L252" s="0" t="n">
        <f aca="false">SUMPRODUCT('FD inverse'!$A$10:$BH$10,'FD mesh'!$B$84:$BI$84,$E251:$BL251)+'FD inverse'!$A$10*$C252/Setup!$B$17+INDEX('FD inverse'!$A$10:$BH$10,1,'FD mesh'!$B$15+1)*Setup!$B$22</f>
        <v>21.5632638123985</v>
      </c>
      <c r="M252" s="0" t="n">
        <f aca="false">SUMPRODUCT('FD inverse'!$A$11:$BH$11,'FD mesh'!$B$84:$BI$84,$E251:$BL251)+'FD inverse'!$A$11*$C252/Setup!$B$17+INDEX('FD inverse'!$A$11:$BH$11,1,'FD mesh'!$B$15+1)*Setup!$B$22</f>
        <v>21.4864955888062</v>
      </c>
      <c r="N252" s="0" t="n">
        <f aca="false">SUMPRODUCT('FD inverse'!$A$12:$BH$12,'FD mesh'!$B$84:$BI$84,$E251:$BL251)+'FD inverse'!$A$12*$C252/Setup!$B$17+INDEX('FD inverse'!$A$12:$BH$12,1,'FD mesh'!$B$15+1)*Setup!$B$22</f>
        <v>21.4201337168983</v>
      </c>
      <c r="O252" s="0" t="n">
        <f aca="false">SUMPRODUCT('FD inverse'!$A$13:$BH$13,'FD mesh'!$B$84:$BI$84,$E251:$BL251)+'FD inverse'!$A$13*$C252/Setup!$B$17+INDEX('FD inverse'!$A$13:$BH$13,1,'FD mesh'!$B$15+1)*Setup!$B$22</f>
        <v>21.3648337012633</v>
      </c>
      <c r="P252" s="0" t="n">
        <f aca="false">SUMPRODUCT('FD inverse'!$A$14:$BH$14,'FD mesh'!$B$84:$BI$84,$E251:$BL251)+'FD inverse'!$A$14*$C252/Setup!$B$17+INDEX('FD inverse'!$A$14:$BH$14,1,'FD mesh'!$B$15+1)*Setup!$B$22</f>
        <v>21.3210990243164</v>
      </c>
      <c r="Q252" s="0" t="n">
        <f aca="false">SUMPRODUCT('FD inverse'!$A$15:$BH$15,'FD mesh'!$B$84:$BI$84,$E251:$BL251)+'FD inverse'!$A$15*$C252/Setup!$B$17+INDEX('FD inverse'!$A$15:$BH$15,1,'FD mesh'!$B$15+1)*Setup!$B$22</f>
        <v>21.2892836083667</v>
      </c>
      <c r="R252" s="0" t="n">
        <f aca="false">SUMPRODUCT('FD inverse'!$A$16:$BH$16,'FD mesh'!$B$84:$BI$84,$E251:$BL251)+'FD inverse'!$A$16*$C252/Setup!$B$17+INDEX('FD inverse'!$A$16:$BH$16,1,'FD mesh'!$B$15+1)*Setup!$B$22</f>
        <v>21.2695937265847</v>
      </c>
      <c r="S252" s="0" t="n">
        <f aca="false">SUMPRODUCT('FD inverse'!$A$17:$BH$17,'FD mesh'!$B$84:$BI$84,$E251:$BL251)+'FD inverse'!$A$17*$C252/Setup!$B$17+INDEX('FD inverse'!$A$17:$BH$17,1,'FD mesh'!$B$15+1)*Setup!$B$22</f>
        <v>20.8336392389959</v>
      </c>
      <c r="T252" s="0" t="n">
        <f aca="false">SUMPRODUCT('FD inverse'!$A$18:$BH$18,'FD mesh'!$B$84:$BI$84,$E251:$BL251)+'FD inverse'!$A$18*$C252/Setup!$B$17+INDEX('FD inverse'!$A$18:$BH$18,1,'FD mesh'!$B$15+1)*Setup!$B$22</f>
        <v>20.4035372174534</v>
      </c>
      <c r="U252" s="0" t="n">
        <f aca="false">SUMPRODUCT('FD inverse'!$A$19:$BH$19,'FD mesh'!$B$84:$BI$84,$E251:$BL251)+'FD inverse'!$A$19*$C252/Setup!$B$17+INDEX('FD inverse'!$A$19:$BH$19,1,'FD mesh'!$B$15+1)*Setup!$B$22</f>
        <v>19.9790284330273</v>
      </c>
      <c r="V252" s="0" t="n">
        <f aca="false">SUMPRODUCT('FD inverse'!$A$20:$BH$20,'FD mesh'!$B$84:$BI$84,$E251:$BL251)+'FD inverse'!$A$20*$C252/Setup!$B$17+INDEX('FD inverse'!$A$20:$BH$20,1,'FD mesh'!$B$15+1)*Setup!$B$22</f>
        <v>19.5598230006559</v>
      </c>
      <c r="W252" s="0" t="n">
        <f aca="false">SUMPRODUCT('FD inverse'!$A$21:$BH$21,'FD mesh'!$B$84:$BI$84,$E251:$BL251)+'FD inverse'!$A$21*$C252/Setup!$B$17+INDEX('FD inverse'!$A$21:$BH$21,1,'FD mesh'!$B$15+1)*Setup!$B$22</f>
        <v>19.1456030535529</v>
      </c>
      <c r="X252" s="0" t="n">
        <f aca="false">SUMPRODUCT('FD inverse'!$A$22:$BH$22,'FD mesh'!$B$84:$BI$84,$E251:$BL251)+'FD inverse'!$A$22*$C252/Setup!$B$17+INDEX('FD inverse'!$A$22:$BH$22,1,'FD mesh'!$B$15+1)*Setup!$B$22</f>
        <v>18.7360253405326</v>
      </c>
      <c r="Y252" s="0" t="n">
        <f aca="false">SUMPRODUCT('FD inverse'!$A$23:$BH$23,'FD mesh'!$B$84:$BI$84,$E251:$BL251)+'FD inverse'!$A$23*$C252/Setup!$B$17+INDEX('FD inverse'!$A$23:$BH$23,1,'FD mesh'!$B$15+1)*Setup!$B$22</f>
        <v>18.3307237490875</v>
      </c>
      <c r="Z252" s="0" t="n">
        <f aca="false">SUMPRODUCT('FD inverse'!$A$24:$BH$24,'FD mesh'!$B$84:$BI$84,$E251:$BL251)+'FD inverse'!$A$24*$C252/Setup!$B$17+INDEX('FD inverse'!$A$24:$BH$24,1,'FD mesh'!$B$15+1)*Setup!$B$22</f>
        <v>17.9293117578891</v>
      </c>
      <c r="AA252" s="0" t="n">
        <f aca="false">SUMPRODUCT('FD inverse'!$A$25:$BH$25,'FD mesh'!$B$84:$BI$84,$E251:$BL251)+'FD inverse'!$A$25*$C252/Setup!$B$17+INDEX('FD inverse'!$A$25:$BH$25,1,'FD mesh'!$B$15+1)*Setup!$B$22</f>
        <v>17.5313848231355</v>
      </c>
      <c r="AB252" s="0" t="n">
        <f aca="false">SUMPRODUCT('FD inverse'!$A$26:$BH$26,'FD mesh'!$B$84:$BI$84,$E251:$BL251)+'FD inverse'!$A$26*$C252/Setup!$B$17+INDEX('FD inverse'!$A$26:$BH$26,1,'FD mesh'!$B$15+1)*Setup!$B$22</f>
        <v>17.136522703838</v>
      </c>
      <c r="AC252" s="0" t="n">
        <f aca="false">SUMPRODUCT('FD inverse'!$A$27:$BH$27,'FD mesh'!$B$84:$BI$84,$E251:$BL251)+'FD inverse'!$A$27*$C252/Setup!$B$17+INDEX('FD inverse'!$A$27:$BH$27,1,'FD mesh'!$B$15+1)*Setup!$B$22</f>
        <v>16.7442917317248</v>
      </c>
      <c r="AD252" s="0" t="n">
        <f aca="false">SUMPRODUCT('FD inverse'!$A$28:$BH$28,'FD mesh'!$B$84:$BI$84,$E251:$BL251)+'FD inverse'!$A$28*$C252/Setup!$B$17+INDEX('FD inverse'!$A$28:$BH$28,1,'FD mesh'!$B$15+1)*Setup!$B$22</f>
        <v>16.3542470319468</v>
      </c>
      <c r="AE252" s="0" t="n">
        <f aca="false">SUMPRODUCT('FD inverse'!$A$29:$BH$29,'FD mesh'!$B$84:$BI$84,$E251:$BL251)+'FD inverse'!$A$29*$C252/Setup!$B$17+INDEX('FD inverse'!$A$29:$BH$29,1,'FD mesh'!$B$15+1)*Setup!$B$22</f>
        <v>15.9659347012062</v>
      </c>
      <c r="AF252" s="0" t="n">
        <f aca="false">SUMPRODUCT('FD inverse'!$A$30:$BH$30,'FD mesh'!$B$84:$BI$84,$E251:$BL251)+'FD inverse'!$A$30*$C252/Setup!$B$17+INDEX('FD inverse'!$A$30:$BH$30,1,'FD mesh'!$B$15+1)*Setup!$B$22</f>
        <v>15.5788939502824</v>
      </c>
      <c r="AG252" s="0" t="n">
        <f aca="false">SUMPRODUCT('FD inverse'!$A$31:$BH$31,'FD mesh'!$B$84:$BI$84,$E251:$BL251)+'FD inverse'!$A$31*$C252/Setup!$B$17+INDEX('FD inverse'!$A$31:$BH$31,1,'FD mesh'!$B$15+1)*Setup!$B$22</f>
        <v>15.1926592182209</v>
      </c>
      <c r="AH252" s="0" t="n">
        <f aca="false">SUMPRODUCT('FD inverse'!$A$32:$BH$32,'FD mesh'!$B$84:$BI$84,$E251:$BL251)+'FD inverse'!$A$32*$C252/Setup!$B$17+INDEX('FD inverse'!$A$32:$BH$32,1,'FD mesh'!$B$15+1)*Setup!$B$22</f>
        <v>15.1766775415509</v>
      </c>
      <c r="AI252" s="0" t="n">
        <f aca="false">SUMPRODUCT('FD inverse'!$A$33:$BH$33,'FD mesh'!$B$84:$BI$84,$E251:$BL251)+'FD inverse'!$A$33*$C252/Setup!$B$17+INDEX('FD inverse'!$A$33:$BH$33,1,'FD mesh'!$B$15+1)*Setup!$B$22</f>
        <v>15.1612420491034</v>
      </c>
      <c r="AJ252" s="0" t="n">
        <f aca="false">SUMPRODUCT('FD inverse'!$A$34:$BH$34,'FD mesh'!$B$84:$BI$84,$E251:$BL251)+'FD inverse'!$A$34*$C252/Setup!$B$17+INDEX('FD inverse'!$A$34:$BH$34,1,'FD mesh'!$B$15+1)*Setup!$B$22</f>
        <v>15.1463163597787</v>
      </c>
      <c r="AK252" s="0" t="n">
        <f aca="false">SUMPRODUCT('FD inverse'!$A$35:$BH$35,'FD mesh'!$B$84:$BI$84,$E251:$BL251)+'FD inverse'!$A$35*$C252/Setup!$B$17+INDEX('FD inverse'!$A$35:$BH$35,1,'FD mesh'!$B$15+1)*Setup!$B$22</f>
        <v>15.1318627857775</v>
      </c>
      <c r="AL252" s="0" t="n">
        <f aca="false">SUMPRODUCT('FD inverse'!$A$36:$BH$36,'FD mesh'!$B$84:$BI$84,$E251:$BL251)+'FD inverse'!$A$36*$C252/Setup!$B$17+INDEX('FD inverse'!$A$36:$BH$36,1,'FD mesh'!$B$15+1)*Setup!$B$22</f>
        <v>15.1178425266528</v>
      </c>
      <c r="AM252" s="0" t="n">
        <f aca="false">SUMPRODUCT('FD inverse'!$A$37:$BH$37,'FD mesh'!$B$84:$BI$84,$E251:$BL251)+'FD inverse'!$A$37*$C252/Setup!$B$17+INDEX('FD inverse'!$A$37:$BH$37,1,'FD mesh'!$B$15+1)*Setup!$B$22</f>
        <v>15.1042158406414</v>
      </c>
      <c r="AN252" s="0" t="n">
        <f aca="false">SUMPRODUCT('FD inverse'!$A$38:$BH$38,'FD mesh'!$B$84:$BI$84,$E251:$BL251)+'FD inverse'!$A$38*$C252/Setup!$B$17+INDEX('FD inverse'!$A$38:$BH$38,1,'FD mesh'!$B$15+1)*Setup!$B$22</f>
        <v>15.0909421951942</v>
      </c>
      <c r="AO252" s="0" t="n">
        <f aca="false">SUMPRODUCT('FD inverse'!$A$39:$BH$39,'FD mesh'!$B$84:$BI$84,$E251:$BL251)+'FD inverse'!$A$39*$C252/Setup!$B$17+INDEX('FD inverse'!$A$39:$BH$39,1,'FD mesh'!$B$15+1)*Setup!$B$22</f>
        <v>15.0779803986639</v>
      </c>
      <c r="AP252" s="0" t="n">
        <f aca="false">SUMPRODUCT('FD inverse'!$A$40:$BH$40,'FD mesh'!$B$84:$BI$84,$E251:$BL251)+'FD inverse'!$A$40*$C252/Setup!$B$17+INDEX('FD inverse'!$A$40:$BH$40,1,'FD mesh'!$B$15+1)*Setup!$B$22</f>
        <v>15.0652887151391</v>
      </c>
      <c r="AQ252" s="0" t="n">
        <f aca="false">SUMPRODUCT('FD inverse'!$A$41:$BH$41,'FD mesh'!$B$84:$BI$84,$E251:$BL251)+'FD inverse'!$A$41*$C252/Setup!$B$17+INDEX('FD inverse'!$A$41:$BH$41,1,'FD mesh'!$B$15+1)*Setup!$B$22</f>
        <v>15.0528249644275</v>
      </c>
      <c r="AR252" s="0" t="n">
        <f aca="false">SUMPRODUCT('FD inverse'!$A$42:$BH$42,'FD mesh'!$B$84:$BI$84,$E251:$BL251)+'FD inverse'!$A$42*$C252/Setup!$B$17+INDEX('FD inverse'!$A$42:$BH$42,1,'FD mesh'!$B$15+1)*Setup!$B$22</f>
        <v>15.0405466092078</v>
      </c>
      <c r="AS252" s="0" t="n">
        <f aca="false">SUMPRODUCT('FD inverse'!$A$43:$BH$43,'FD mesh'!$B$84:$BI$84,$E251:$BL251)+'FD inverse'!$A$43*$C252/Setup!$B$17+INDEX('FD inverse'!$A$43:$BH$43,1,'FD mesh'!$B$15+1)*Setup!$B$22</f>
        <v>0</v>
      </c>
      <c r="AT252" s="0" t="n">
        <f aca="false">SUMPRODUCT('FD inverse'!$A$44:$BH$44,'FD mesh'!$B$84:$BI$84,$E251:$BL251)+'FD inverse'!$A$44*$C252/Setup!$B$17+INDEX('FD inverse'!$A$44:$BH$44,1,'FD mesh'!$B$15+1)*Setup!$B$22</f>
        <v>0</v>
      </c>
      <c r="AU252" s="0" t="n">
        <f aca="false">SUMPRODUCT('FD inverse'!$A$45:$BH$45,'FD mesh'!$B$84:$BI$84,$E251:$BL251)+'FD inverse'!$A$45*$C252/Setup!$B$17+INDEX('FD inverse'!$A$45:$BH$45,1,'FD mesh'!$B$15+1)*Setup!$B$22</f>
        <v>0</v>
      </c>
      <c r="AV252" s="0" t="n">
        <f aca="false">SUMPRODUCT('FD inverse'!$A$46:$BH$46,'FD mesh'!$B$84:$BI$84,$E251:$BL251)+'FD inverse'!$A$46*$C252/Setup!$B$17+INDEX('FD inverse'!$A$46:$BH$46,1,'FD mesh'!$B$15+1)*Setup!$B$22</f>
        <v>0</v>
      </c>
      <c r="AW252" s="0" t="n">
        <f aca="false">SUMPRODUCT('FD inverse'!$A$47:$BH$47,'FD mesh'!$B$84:$BI$84,$E251:$BL251)+'FD inverse'!$A$47*$C252/Setup!$B$17+INDEX('FD inverse'!$A$47:$BH$47,1,'FD mesh'!$B$15+1)*Setup!$B$22</f>
        <v>0</v>
      </c>
      <c r="AX252" s="0" t="n">
        <f aca="false">SUMPRODUCT('FD inverse'!$A$48:$BH$48,'FD mesh'!$B$84:$BI$84,$E251:$BL251)+'FD inverse'!$A$48*$C252/Setup!$B$17+INDEX('FD inverse'!$A$48:$BH$48,1,'FD mesh'!$B$15+1)*Setup!$B$22</f>
        <v>0</v>
      </c>
      <c r="AY252" s="0" t="n">
        <f aca="false">SUMPRODUCT('FD inverse'!$A$49:$BH$49,'FD mesh'!$B$84:$BI$84,$E251:$BL251)+'FD inverse'!$A$49*$C252/Setup!$B$17+INDEX('FD inverse'!$A$49:$BH$49,1,'FD mesh'!$B$15+1)*Setup!$B$22</f>
        <v>0</v>
      </c>
      <c r="AZ252" s="0" t="n">
        <f aca="false">SUMPRODUCT('FD inverse'!$A$50:$BH$50,'FD mesh'!$B$84:$BI$84,$E251:$BL251)+'FD inverse'!$A$50*$C252/Setup!$B$17+INDEX('FD inverse'!$A$50:$BH$50,1,'FD mesh'!$B$15+1)*Setup!$B$22</f>
        <v>0</v>
      </c>
      <c r="BA252" s="0" t="n">
        <f aca="false">SUMPRODUCT('FD inverse'!$A$51:$BH$51,'FD mesh'!$B$84:$BI$84,$E251:$BL251)+'FD inverse'!$A$51*$C252/Setup!$B$17+INDEX('FD inverse'!$A$51:$BH$51,1,'FD mesh'!$B$15+1)*Setup!$B$22</f>
        <v>0</v>
      </c>
      <c r="BB252" s="0" t="n">
        <f aca="false">SUMPRODUCT('FD inverse'!$A$52:$BH$52,'FD mesh'!$B$84:$BI$84,$E251:$BL251)+'FD inverse'!$A$52*$C252/Setup!$B$17+INDEX('FD inverse'!$A$52:$BH$52,1,'FD mesh'!$B$15+1)*Setup!$B$22</f>
        <v>0</v>
      </c>
      <c r="BC252" s="0" t="n">
        <f aca="false">SUMPRODUCT('FD inverse'!$A$53:$BH$53,'FD mesh'!$B$84:$BI$84,$E251:$BL251)+'FD inverse'!$A$53*$C252/Setup!$B$17+INDEX('FD inverse'!$A$53:$BH$53,1,'FD mesh'!$B$15+1)*Setup!$B$22</f>
        <v>0</v>
      </c>
      <c r="BD252" s="0" t="n">
        <f aca="false">SUMPRODUCT('FD inverse'!$A$54:$BH$54,'FD mesh'!$B$84:$BI$84,$E251:$BL251)+'FD inverse'!$A$54*$C252/Setup!$B$17+INDEX('FD inverse'!$A$54:$BH$54,1,'FD mesh'!$B$15+1)*Setup!$B$22</f>
        <v>0</v>
      </c>
      <c r="BE252" s="0" t="n">
        <f aca="false">SUMPRODUCT('FD inverse'!$A$55:$BH$55,'FD mesh'!$B$84:$BI$84,$E251:$BL251)+'FD inverse'!$A$55*$C252/Setup!$B$17+INDEX('FD inverse'!$A$55:$BH$55,1,'FD mesh'!$B$15+1)*Setup!$B$22</f>
        <v>0</v>
      </c>
      <c r="BF252" s="0" t="n">
        <f aca="false">SUMPRODUCT('FD inverse'!$A$56:$BH$56,'FD mesh'!$B$84:$BI$84,$E251:$BL251)+'FD inverse'!$A$56*$C252/Setup!$B$17+INDEX('FD inverse'!$A$56:$BH$56,1,'FD mesh'!$B$15+1)*Setup!$B$22</f>
        <v>0</v>
      </c>
      <c r="BG252" s="0" t="n">
        <f aca="false">SUMPRODUCT('FD inverse'!$A$57:$BH$57,'FD mesh'!$B$84:$BI$84,$E251:$BL251)+'FD inverse'!$A$57*$C252/Setup!$B$17+INDEX('FD inverse'!$A$57:$BH$57,1,'FD mesh'!$B$15+1)*Setup!$B$22</f>
        <v>0</v>
      </c>
      <c r="BH252" s="0" t="n">
        <f aca="false">SUMPRODUCT('FD inverse'!$A$58:$BH$58,'FD mesh'!$B$84:$BI$84,$E251:$BL251)+'FD inverse'!$A$58*$C252/Setup!$B$17+INDEX('FD inverse'!$A$58:$BH$58,1,'FD mesh'!$B$15+1)*Setup!$B$22</f>
        <v>0</v>
      </c>
      <c r="BI252" s="0" t="n">
        <f aca="false">SUMPRODUCT('FD inverse'!$A$59:$BH$59,'FD mesh'!$B$84:$BI$84,$E251:$BL251)+'FD inverse'!$A$59*$C252/Setup!$B$17+INDEX('FD inverse'!$A$59:$BH$59,1,'FD mesh'!$B$15+1)*Setup!$B$22</f>
        <v>0</v>
      </c>
      <c r="BJ252" s="0" t="n">
        <f aca="false">SUMPRODUCT('FD inverse'!$A$60:$BH$60,'FD mesh'!$B$84:$BI$84,$E251:$BL251)+'FD inverse'!$A$60*$C252/Setup!$B$17+INDEX('FD inverse'!$A$60:$BH$60,1,'FD mesh'!$B$15+1)*Setup!$B$22</f>
        <v>0</v>
      </c>
      <c r="BK252" s="0" t="n">
        <f aca="false">SUMPRODUCT('FD inverse'!$A$61:$BH$61,'FD mesh'!$B$84:$BI$84,$E251:$BL251)+'FD inverse'!$A$61*$C252/Setup!$B$17+INDEX('FD inverse'!$A$61:$BH$61,1,'FD mesh'!$B$15+1)*Setup!$B$22</f>
        <v>0</v>
      </c>
      <c r="BL252" s="0" t="n">
        <f aca="false">SUMPRODUCT('FD inverse'!$A$62:$BH$62,'FD mesh'!$B$84:$BI$84,$E251:$BL251)+'FD inverse'!$A$62*$C252/Setup!$B$17+INDEX('FD inverse'!$A$62:$BH$62,1,'FD mesh'!$B$15+1)*Setup!$B$22</f>
        <v>0</v>
      </c>
    </row>
    <row r="253" customFormat="false" ht="15" hidden="false" customHeight="false" outlineLevel="0" collapsed="false">
      <c r="A253" s="0" t="n">
        <v>248</v>
      </c>
      <c r="B253" s="0" t="n">
        <f aca="false">A253*Setup!$B$11/3600</f>
        <v>20.6666666666667</v>
      </c>
      <c r="C253" s="0" t="n">
        <f aca="false">Setup!$B$7+Setup!$B$8*COS(2*PI()*(B253-Setup!$B$9)/24)</f>
        <v>25.3680805733027</v>
      </c>
      <c r="D253" s="0" t="n">
        <f aca="false">(C253-E253)/Setup!$B$17</f>
        <v>11.3361222126642</v>
      </c>
      <c r="E253" s="0" t="n">
        <f aca="false">SUMPRODUCT('FD inverse'!$A$3:$BH$3,'FD mesh'!$B$84:$BI$84,$E252:$BL252)+'FD inverse'!$A$3*$C253/Setup!$B$17+INDEX('FD inverse'!$A$3:$BH$3,1,'FD mesh'!$B$15+1)*Setup!$B$22</f>
        <v>23.8943846856563</v>
      </c>
      <c r="F253" s="0" t="n">
        <f aca="false">SUMPRODUCT('FD inverse'!$A$4:$BH$4,'FD mesh'!$B$84:$BI$84,$E252:$BL252)+'FD inverse'!$A$4*$C253/Setup!$B$17+INDEX('FD inverse'!$A$4:$BH$4,1,'FD mesh'!$B$15+1)*Setup!$B$22</f>
        <v>23.5481955733328</v>
      </c>
      <c r="G253" s="0" t="n">
        <f aca="false">SUMPRODUCT('FD inverse'!$A$5:$BH$5,'FD mesh'!$B$84:$BI$84,$E252:$BL252)+'FD inverse'!$A$5*$C253/Setup!$B$17+INDEX('FD inverse'!$A$5:$BH$5,1,'FD mesh'!$B$15+1)*Setup!$B$22</f>
        <v>23.188421691909</v>
      </c>
      <c r="H253" s="0" t="n">
        <f aca="false">SUMPRODUCT('FD inverse'!$A$6:$BH$6,'FD mesh'!$B$84:$BI$84,$E252:$BL252)+'FD inverse'!$A$6*$C253/Setup!$B$17+INDEX('FD inverse'!$A$6:$BH$6,1,'FD mesh'!$B$15+1)*Setup!$B$22</f>
        <v>21.9633249058248</v>
      </c>
      <c r="I253" s="0" t="n">
        <f aca="false">SUMPRODUCT('FD inverse'!$A$7:$BH$7,'FD mesh'!$B$84:$BI$84,$E252:$BL252)+'FD inverse'!$A$7*$C253/Setup!$B$17+INDEX('FD inverse'!$A$7:$BH$7,1,'FD mesh'!$B$15+1)*Setup!$B$22</f>
        <v>21.8571305843451</v>
      </c>
      <c r="J253" s="0" t="n">
        <f aca="false">SUMPRODUCT('FD inverse'!$A$8:$BH$8,'FD mesh'!$B$84:$BI$84,$E252:$BL252)+'FD inverse'!$A$8*$C253/Setup!$B$17+INDEX('FD inverse'!$A$8:$BH$8,1,'FD mesh'!$B$15+1)*Setup!$B$22</f>
        <v>21.7568499912478</v>
      </c>
      <c r="K253" s="0" t="n">
        <f aca="false">SUMPRODUCT('FD inverse'!$A$9:$BH$9,'FD mesh'!$B$84:$BI$84,$E252:$BL252)+'FD inverse'!$A$9*$C253/Setup!$B$17+INDEX('FD inverse'!$A$9:$BH$9,1,'FD mesh'!$B$15+1)*Setup!$B$22</f>
        <v>21.6637852385286</v>
      </c>
      <c r="L253" s="0" t="n">
        <f aca="false">SUMPRODUCT('FD inverse'!$A$10:$BH$10,'FD mesh'!$B$84:$BI$84,$E252:$BL252)+'FD inverse'!$A$10*$C253/Setup!$B$17+INDEX('FD inverse'!$A$10:$BH$10,1,'FD mesh'!$B$15+1)*Setup!$B$22</f>
        <v>21.5790728870435</v>
      </c>
      <c r="M253" s="0" t="n">
        <f aca="false">SUMPRODUCT('FD inverse'!$A$11:$BH$11,'FD mesh'!$B$84:$BI$84,$E252:$BL252)+'FD inverse'!$A$11*$C253/Setup!$B$17+INDEX('FD inverse'!$A$11:$BH$11,1,'FD mesh'!$B$15+1)*Setup!$B$22</f>
        <v>21.5036874232545</v>
      </c>
      <c r="N253" s="0" t="n">
        <f aca="false">SUMPRODUCT('FD inverse'!$A$12:$BH$12,'FD mesh'!$B$84:$BI$84,$E252:$BL252)+'FD inverse'!$A$12*$C253/Setup!$B$17+INDEX('FD inverse'!$A$12:$BH$12,1,'FD mesh'!$B$15+1)*Setup!$B$22</f>
        <v>21.4384446346563</v>
      </c>
      <c r="O253" s="0" t="n">
        <f aca="false">SUMPRODUCT('FD inverse'!$A$13:$BH$13,'FD mesh'!$B$84:$BI$84,$E252:$BL252)+'FD inverse'!$A$13*$C253/Setup!$B$17+INDEX('FD inverse'!$A$13:$BH$13,1,'FD mesh'!$B$15+1)*Setup!$B$22</f>
        <v>21.3840047473903</v>
      </c>
      <c r="P253" s="0" t="n">
        <f aca="false">SUMPRODUCT('FD inverse'!$A$14:$BH$14,'FD mesh'!$B$84:$BI$84,$E252:$BL252)+'FD inverse'!$A$14*$C253/Setup!$B$17+INDEX('FD inverse'!$A$14:$BH$14,1,'FD mesh'!$B$15+1)*Setup!$B$22</f>
        <v>21.3408752118216</v>
      </c>
      <c r="Q253" s="0" t="n">
        <f aca="false">SUMPRODUCT('FD inverse'!$A$15:$BH$15,'FD mesh'!$B$84:$BI$84,$E252:$BL252)+'FD inverse'!$A$15*$C253/Setup!$B$17+INDEX('FD inverse'!$A$15:$BH$15,1,'FD mesh'!$B$15+1)*Setup!$B$22</f>
        <v>21.3094130435127</v>
      </c>
      <c r="R253" s="0" t="n">
        <f aca="false">SUMPRODUCT('FD inverse'!$A$16:$BH$16,'FD mesh'!$B$84:$BI$84,$E252:$BL252)+'FD inverse'!$A$16*$C253/Setup!$B$17+INDEX('FD inverse'!$A$16:$BH$16,1,'FD mesh'!$B$15+1)*Setup!$B$22</f>
        <v>21.2898266481513</v>
      </c>
      <c r="S253" s="0" t="n">
        <f aca="false">SUMPRODUCT('FD inverse'!$A$17:$BH$17,'FD mesh'!$B$84:$BI$84,$E252:$BL252)+'FD inverse'!$A$17*$C253/Setup!$B$17+INDEX('FD inverse'!$A$17:$BH$17,1,'FD mesh'!$B$15+1)*Setup!$B$22</f>
        <v>20.8531375046251</v>
      </c>
      <c r="T253" s="0" t="n">
        <f aca="false">SUMPRODUCT('FD inverse'!$A$18:$BH$18,'FD mesh'!$B$84:$BI$84,$E252:$BL252)+'FD inverse'!$A$18*$C253/Setup!$B$17+INDEX('FD inverse'!$A$18:$BH$18,1,'FD mesh'!$B$15+1)*Setup!$B$22</f>
        <v>20.4221864221269</v>
      </c>
      <c r="U253" s="0" t="n">
        <f aca="false">SUMPRODUCT('FD inverse'!$A$19:$BH$19,'FD mesh'!$B$84:$BI$84,$E252:$BL252)+'FD inverse'!$A$19*$C253/Setup!$B$17+INDEX('FD inverse'!$A$19:$BH$19,1,'FD mesh'!$B$15+1)*Setup!$B$22</f>
        <v>19.9967235341468</v>
      </c>
      <c r="V253" s="0" t="n">
        <f aca="false">SUMPRODUCT('FD inverse'!$A$20:$BH$20,'FD mesh'!$B$84:$BI$84,$E252:$BL252)+'FD inverse'!$A$20*$C253/Setup!$B$17+INDEX('FD inverse'!$A$20:$BH$20,1,'FD mesh'!$B$15+1)*Setup!$B$22</f>
        <v>19.5764680616391</v>
      </c>
      <c r="W253" s="0" t="n">
        <f aca="false">SUMPRODUCT('FD inverse'!$A$21:$BH$21,'FD mesh'!$B$84:$BI$84,$E252:$BL252)+'FD inverse'!$A$21*$C253/Setup!$B$17+INDEX('FD inverse'!$A$21:$BH$21,1,'FD mesh'!$B$15+1)*Setup!$B$22</f>
        <v>19.1611109927922</v>
      </c>
      <c r="X253" s="0" t="n">
        <f aca="false">SUMPRODUCT('FD inverse'!$A$22:$BH$22,'FD mesh'!$B$84:$BI$84,$E252:$BL252)+'FD inverse'!$A$22*$C253/Setup!$B$17+INDEX('FD inverse'!$A$22:$BH$22,1,'FD mesh'!$B$15+1)*Setup!$B$22</f>
        <v>18.7503176889213</v>
      </c>
      <c r="Y253" s="0" t="n">
        <f aca="false">SUMPRODUCT('FD inverse'!$A$23:$BH$23,'FD mesh'!$B$84:$BI$84,$E252:$BL252)+'FD inverse'!$A$23*$C253/Setup!$B$17+INDEX('FD inverse'!$A$23:$BH$23,1,'FD mesh'!$B$15+1)*Setup!$B$22</f>
        <v>18.3437304190049</v>
      </c>
      <c r="Z253" s="0" t="n">
        <f aca="false">SUMPRODUCT('FD inverse'!$A$24:$BH$24,'FD mesh'!$B$84:$BI$84,$E252:$BL252)+'FD inverse'!$A$24*$C253/Setup!$B$17+INDEX('FD inverse'!$A$24:$BH$24,1,'FD mesh'!$B$15+1)*Setup!$B$22</f>
        <v>17.9409708262356</v>
      </c>
      <c r="AA253" s="0" t="n">
        <f aca="false">SUMPRODUCT('FD inverse'!$A$25:$BH$25,'FD mesh'!$B$84:$BI$84,$E252:$BL252)+'FD inverse'!$A$25*$C253/Setup!$B$17+INDEX('FD inverse'!$A$25:$BH$25,1,'FD mesh'!$B$15+1)*Setup!$B$22</f>
        <v>17.5416423307225</v>
      </c>
      <c r="AB253" s="0" t="n">
        <f aca="false">SUMPRODUCT('FD inverse'!$A$26:$BH$26,'FD mesh'!$B$84:$BI$84,$E252:$BL252)+'FD inverse'!$A$26*$C253/Setup!$B$17+INDEX('FD inverse'!$A$26:$BH$26,1,'FD mesh'!$B$15+1)*Setup!$B$22</f>
        <v>17.1453324731565</v>
      </c>
      <c r="AC253" s="0" t="n">
        <f aca="false">SUMPRODUCT('FD inverse'!$A$27:$BH$27,'FD mesh'!$B$84:$BI$84,$E252:$BL252)+'FD inverse'!$A$27*$C253/Setup!$B$17+INDEX('FD inverse'!$A$27:$BH$27,1,'FD mesh'!$B$15+1)*Setup!$B$22</f>
        <v>16.7516152048471</v>
      </c>
      <c r="AD253" s="0" t="n">
        <f aca="false">SUMPRODUCT('FD inverse'!$A$28:$BH$28,'FD mesh'!$B$84:$BI$84,$E252:$BL252)+'FD inverse'!$A$28*$C253/Setup!$B$17+INDEX('FD inverse'!$A$28:$BH$28,1,'FD mesh'!$B$15+1)*Setup!$B$22</f>
        <v>16.3600531300566</v>
      </c>
      <c r="AE253" s="0" t="n">
        <f aca="false">SUMPRODUCT('FD inverse'!$A$29:$BH$29,'FD mesh'!$B$84:$BI$84,$E252:$BL252)+'FD inverse'!$A$29*$C253/Setup!$B$17+INDEX('FD inverse'!$A$29:$BH$29,1,'FD mesh'!$B$15+1)*Setup!$B$22</f>
        <v>15.9701997069955</v>
      </c>
      <c r="AF253" s="0" t="n">
        <f aca="false">SUMPRODUCT('FD inverse'!$A$30:$BH$30,'FD mesh'!$B$84:$BI$84,$E252:$BL252)+'FD inverse'!$A$30*$C253/Setup!$B$17+INDEX('FD inverse'!$A$30:$BH$30,1,'FD mesh'!$B$15+1)*Setup!$B$22</f>
        <v>15.5816014142096</v>
      </c>
      <c r="AG253" s="0" t="n">
        <f aca="false">SUMPRODUCT('FD inverse'!$A$31:$BH$31,'FD mesh'!$B$84:$BI$84,$E252:$BL252)+'FD inverse'!$A$31*$C253/Setup!$B$17+INDEX('FD inverse'!$A$31:$BH$31,1,'FD mesh'!$B$15+1)*Setup!$B$22</f>
        <v>15.1937998893793</v>
      </c>
      <c r="AH253" s="0" t="n">
        <f aca="false">SUMPRODUCT('FD inverse'!$A$32:$BH$32,'FD mesh'!$B$84:$BI$84,$E252:$BL252)+'FD inverse'!$A$32*$C253/Setup!$B$17+INDEX('FD inverse'!$A$32:$BH$32,1,'FD mesh'!$B$15+1)*Setup!$B$22</f>
        <v>15.1777503271762</v>
      </c>
      <c r="AI253" s="0" t="n">
        <f aca="false">SUMPRODUCT('FD inverse'!$A$33:$BH$33,'FD mesh'!$B$84:$BI$84,$E252:$BL252)+'FD inverse'!$A$33*$C253/Setup!$B$17+INDEX('FD inverse'!$A$33:$BH$33,1,'FD mesh'!$B$15+1)*Setup!$B$22</f>
        <v>15.1622438337662</v>
      </c>
      <c r="AJ253" s="0" t="n">
        <f aca="false">SUMPRODUCT('FD inverse'!$A$34:$BH$34,'FD mesh'!$B$84:$BI$84,$E252:$BL252)+'FD inverse'!$A$34*$C253/Setup!$B$17+INDEX('FD inverse'!$A$34:$BH$34,1,'FD mesh'!$B$15+1)*Setup!$B$22</f>
        <v>15.1472444668269</v>
      </c>
      <c r="AK253" s="0" t="n">
        <f aca="false">SUMPRODUCT('FD inverse'!$A$35:$BH$35,'FD mesh'!$B$84:$BI$84,$E252:$BL252)+'FD inverse'!$A$35*$C253/Setup!$B$17+INDEX('FD inverse'!$A$35:$BH$35,1,'FD mesh'!$B$15+1)*Setup!$B$22</f>
        <v>15.1327149290526</v>
      </c>
      <c r="AL253" s="0" t="n">
        <f aca="false">SUMPRODUCT('FD inverse'!$A$36:$BH$36,'FD mesh'!$B$84:$BI$84,$E252:$BL252)+'FD inverse'!$A$36*$C253/Setup!$B$17+INDEX('FD inverse'!$A$36:$BH$36,1,'FD mesh'!$B$15+1)*Setup!$B$22</f>
        <v>15.1186167658318</v>
      </c>
      <c r="AM253" s="0" t="n">
        <f aca="false">SUMPRODUCT('FD inverse'!$A$37:$BH$37,'FD mesh'!$B$84:$BI$84,$E252:$BL252)+'FD inverse'!$A$37*$C253/Setup!$B$17+INDEX('FD inverse'!$A$37:$BH$37,1,'FD mesh'!$B$15+1)*Setup!$B$22</f>
        <v>15.1049105403166</v>
      </c>
      <c r="AN253" s="0" t="n">
        <f aca="false">SUMPRODUCT('FD inverse'!$A$38:$BH$38,'FD mesh'!$B$84:$BI$84,$E252:$BL252)+'FD inverse'!$A$38*$C253/Setup!$B$17+INDEX('FD inverse'!$A$38:$BH$38,1,'FD mesh'!$B$15+1)*Setup!$B$22</f>
        <v>15.0915559877781</v>
      </c>
      <c r="AO253" s="0" t="n">
        <f aca="false">SUMPRODUCT('FD inverse'!$A$39:$BH$39,'FD mesh'!$B$84:$BI$84,$E252:$BL252)+'FD inverse'!$A$39*$C253/Setup!$B$17+INDEX('FD inverse'!$A$39:$BH$39,1,'FD mesh'!$B$15+1)*Setup!$B$22</f>
        <v>15.0785121511832</v>
      </c>
      <c r="AP253" s="0" t="n">
        <f aca="false">SUMPRODUCT('FD inverse'!$A$40:$BH$40,'FD mesh'!$B$84:$BI$84,$E252:$BL252)+'FD inverse'!$A$40*$C253/Setup!$B$17+INDEX('FD inverse'!$A$40:$BH$40,1,'FD mesh'!$B$15+1)*Setup!$B$22</f>
        <v>15.0657374999616</v>
      </c>
      <c r="AQ253" s="0" t="n">
        <f aca="false">SUMPRODUCT('FD inverse'!$A$41:$BH$41,'FD mesh'!$B$84:$BI$84,$E252:$BL252)+'FD inverse'!$A$41*$C253/Setup!$B$17+INDEX('FD inverse'!$A$41:$BH$41,1,'FD mesh'!$B$15+1)*Setup!$B$22</f>
        <v>15.053190033954</v>
      </c>
      <c r="AR253" s="0" t="n">
        <f aca="false">SUMPRODUCT('FD inverse'!$A$42:$BH$42,'FD mesh'!$B$84:$BI$84,$E252:$BL252)+'FD inverse'!$A$42*$C253/Setup!$B$17+INDEX('FD inverse'!$A$42:$BH$42,1,'FD mesh'!$B$15+1)*Setup!$B$22</f>
        <v>15.0408273745496</v>
      </c>
      <c r="AS253" s="0" t="n">
        <f aca="false">SUMPRODUCT('FD inverse'!$A$43:$BH$43,'FD mesh'!$B$84:$BI$84,$E252:$BL252)+'FD inverse'!$A$43*$C253/Setup!$B$17+INDEX('FD inverse'!$A$43:$BH$43,1,'FD mesh'!$B$15+1)*Setup!$B$22</f>
        <v>0</v>
      </c>
      <c r="AT253" s="0" t="n">
        <f aca="false">SUMPRODUCT('FD inverse'!$A$44:$BH$44,'FD mesh'!$B$84:$BI$84,$E252:$BL252)+'FD inverse'!$A$44*$C253/Setup!$B$17+INDEX('FD inverse'!$A$44:$BH$44,1,'FD mesh'!$B$15+1)*Setup!$B$22</f>
        <v>0</v>
      </c>
      <c r="AU253" s="0" t="n">
        <f aca="false">SUMPRODUCT('FD inverse'!$A$45:$BH$45,'FD mesh'!$B$84:$BI$84,$E252:$BL252)+'FD inverse'!$A$45*$C253/Setup!$B$17+INDEX('FD inverse'!$A$45:$BH$45,1,'FD mesh'!$B$15+1)*Setup!$B$22</f>
        <v>0</v>
      </c>
      <c r="AV253" s="0" t="n">
        <f aca="false">SUMPRODUCT('FD inverse'!$A$46:$BH$46,'FD mesh'!$B$84:$BI$84,$E252:$BL252)+'FD inverse'!$A$46*$C253/Setup!$B$17+INDEX('FD inverse'!$A$46:$BH$46,1,'FD mesh'!$B$15+1)*Setup!$B$22</f>
        <v>0</v>
      </c>
      <c r="AW253" s="0" t="n">
        <f aca="false">SUMPRODUCT('FD inverse'!$A$47:$BH$47,'FD mesh'!$B$84:$BI$84,$E252:$BL252)+'FD inverse'!$A$47*$C253/Setup!$B$17+INDEX('FD inverse'!$A$47:$BH$47,1,'FD mesh'!$B$15+1)*Setup!$B$22</f>
        <v>0</v>
      </c>
      <c r="AX253" s="0" t="n">
        <f aca="false">SUMPRODUCT('FD inverse'!$A$48:$BH$48,'FD mesh'!$B$84:$BI$84,$E252:$BL252)+'FD inverse'!$A$48*$C253/Setup!$B$17+INDEX('FD inverse'!$A$48:$BH$48,1,'FD mesh'!$B$15+1)*Setup!$B$22</f>
        <v>0</v>
      </c>
      <c r="AY253" s="0" t="n">
        <f aca="false">SUMPRODUCT('FD inverse'!$A$49:$BH$49,'FD mesh'!$B$84:$BI$84,$E252:$BL252)+'FD inverse'!$A$49*$C253/Setup!$B$17+INDEX('FD inverse'!$A$49:$BH$49,1,'FD mesh'!$B$15+1)*Setup!$B$22</f>
        <v>0</v>
      </c>
      <c r="AZ253" s="0" t="n">
        <f aca="false">SUMPRODUCT('FD inverse'!$A$50:$BH$50,'FD mesh'!$B$84:$BI$84,$E252:$BL252)+'FD inverse'!$A$50*$C253/Setup!$B$17+INDEX('FD inverse'!$A$50:$BH$50,1,'FD mesh'!$B$15+1)*Setup!$B$22</f>
        <v>0</v>
      </c>
      <c r="BA253" s="0" t="n">
        <f aca="false">SUMPRODUCT('FD inverse'!$A$51:$BH$51,'FD mesh'!$B$84:$BI$84,$E252:$BL252)+'FD inverse'!$A$51*$C253/Setup!$B$17+INDEX('FD inverse'!$A$51:$BH$51,1,'FD mesh'!$B$15+1)*Setup!$B$22</f>
        <v>0</v>
      </c>
      <c r="BB253" s="0" t="n">
        <f aca="false">SUMPRODUCT('FD inverse'!$A$52:$BH$52,'FD mesh'!$B$84:$BI$84,$E252:$BL252)+'FD inverse'!$A$52*$C253/Setup!$B$17+INDEX('FD inverse'!$A$52:$BH$52,1,'FD mesh'!$B$15+1)*Setup!$B$22</f>
        <v>0</v>
      </c>
      <c r="BC253" s="0" t="n">
        <f aca="false">SUMPRODUCT('FD inverse'!$A$53:$BH$53,'FD mesh'!$B$84:$BI$84,$E252:$BL252)+'FD inverse'!$A$53*$C253/Setup!$B$17+INDEX('FD inverse'!$A$53:$BH$53,1,'FD mesh'!$B$15+1)*Setup!$B$22</f>
        <v>0</v>
      </c>
      <c r="BD253" s="0" t="n">
        <f aca="false">SUMPRODUCT('FD inverse'!$A$54:$BH$54,'FD mesh'!$B$84:$BI$84,$E252:$BL252)+'FD inverse'!$A$54*$C253/Setup!$B$17+INDEX('FD inverse'!$A$54:$BH$54,1,'FD mesh'!$B$15+1)*Setup!$B$22</f>
        <v>0</v>
      </c>
      <c r="BE253" s="0" t="n">
        <f aca="false">SUMPRODUCT('FD inverse'!$A$55:$BH$55,'FD mesh'!$B$84:$BI$84,$E252:$BL252)+'FD inverse'!$A$55*$C253/Setup!$B$17+INDEX('FD inverse'!$A$55:$BH$55,1,'FD mesh'!$B$15+1)*Setup!$B$22</f>
        <v>0</v>
      </c>
      <c r="BF253" s="0" t="n">
        <f aca="false">SUMPRODUCT('FD inverse'!$A$56:$BH$56,'FD mesh'!$B$84:$BI$84,$E252:$BL252)+'FD inverse'!$A$56*$C253/Setup!$B$17+INDEX('FD inverse'!$A$56:$BH$56,1,'FD mesh'!$B$15+1)*Setup!$B$22</f>
        <v>0</v>
      </c>
      <c r="BG253" s="0" t="n">
        <f aca="false">SUMPRODUCT('FD inverse'!$A$57:$BH$57,'FD mesh'!$B$84:$BI$84,$E252:$BL252)+'FD inverse'!$A$57*$C253/Setup!$B$17+INDEX('FD inverse'!$A$57:$BH$57,1,'FD mesh'!$B$15+1)*Setup!$B$22</f>
        <v>0</v>
      </c>
      <c r="BH253" s="0" t="n">
        <f aca="false">SUMPRODUCT('FD inverse'!$A$58:$BH$58,'FD mesh'!$B$84:$BI$84,$E252:$BL252)+'FD inverse'!$A$58*$C253/Setup!$B$17+INDEX('FD inverse'!$A$58:$BH$58,1,'FD mesh'!$B$15+1)*Setup!$B$22</f>
        <v>0</v>
      </c>
      <c r="BI253" s="0" t="n">
        <f aca="false">SUMPRODUCT('FD inverse'!$A$59:$BH$59,'FD mesh'!$B$84:$BI$84,$E252:$BL252)+'FD inverse'!$A$59*$C253/Setup!$B$17+INDEX('FD inverse'!$A$59:$BH$59,1,'FD mesh'!$B$15+1)*Setup!$B$22</f>
        <v>0</v>
      </c>
      <c r="BJ253" s="0" t="n">
        <f aca="false">SUMPRODUCT('FD inverse'!$A$60:$BH$60,'FD mesh'!$B$84:$BI$84,$E252:$BL252)+'FD inverse'!$A$60*$C253/Setup!$B$17+INDEX('FD inverse'!$A$60:$BH$60,1,'FD mesh'!$B$15+1)*Setup!$B$22</f>
        <v>0</v>
      </c>
      <c r="BK253" s="0" t="n">
        <f aca="false">SUMPRODUCT('FD inverse'!$A$61:$BH$61,'FD mesh'!$B$84:$BI$84,$E252:$BL252)+'FD inverse'!$A$61*$C253/Setup!$B$17+INDEX('FD inverse'!$A$61:$BH$61,1,'FD mesh'!$B$15+1)*Setup!$B$22</f>
        <v>0</v>
      </c>
      <c r="BL253" s="0" t="n">
        <f aca="false">SUMPRODUCT('FD inverse'!$A$62:$BH$62,'FD mesh'!$B$84:$BI$84,$E252:$BL252)+'FD inverse'!$A$62*$C253/Setup!$B$17+INDEX('FD inverse'!$A$62:$BH$62,1,'FD mesh'!$B$15+1)*Setup!$B$22</f>
        <v>0</v>
      </c>
    </row>
    <row r="254" customFormat="false" ht="15" hidden="false" customHeight="false" outlineLevel="0" collapsed="false">
      <c r="A254" s="0" t="n">
        <v>249</v>
      </c>
      <c r="B254" s="0" t="n">
        <f aca="false">A254*Setup!$B$11/3600</f>
        <v>20.75</v>
      </c>
      <c r="C254" s="0" t="n">
        <f aca="false">Setup!$B$7+Setup!$B$8*COS(2*PI()*(B254-Setup!$B$9)/24)</f>
        <v>25.2857578612126</v>
      </c>
      <c r="D254" s="0" t="n">
        <f aca="false">(C254-E254)/Setup!$B$17</f>
        <v>11.0196610116932</v>
      </c>
      <c r="E254" s="0" t="n">
        <f aca="false">SUMPRODUCT('FD inverse'!$A$3:$BH$3,'FD mesh'!$B$84:$BI$84,$E253:$BL253)+'FD inverse'!$A$3*$C254/Setup!$B$17+INDEX('FD inverse'!$A$3:$BH$3,1,'FD mesh'!$B$15+1)*Setup!$B$22</f>
        <v>23.8532019296925</v>
      </c>
      <c r="F254" s="0" t="n">
        <f aca="false">SUMPRODUCT('FD inverse'!$A$4:$BH$4,'FD mesh'!$B$84:$BI$84,$E253:$BL253)+'FD inverse'!$A$4*$C254/Setup!$B$17+INDEX('FD inverse'!$A$4:$BH$4,1,'FD mesh'!$B$15+1)*Setup!$B$22</f>
        <v>23.5162985981272</v>
      </c>
      <c r="G254" s="0" t="n">
        <f aca="false">SUMPRODUCT('FD inverse'!$A$5:$BH$5,'FD mesh'!$B$84:$BI$84,$E253:$BL253)+'FD inverse'!$A$5*$C254/Setup!$B$17+INDEX('FD inverse'!$A$5:$BH$5,1,'FD mesh'!$B$15+1)*Setup!$B$22</f>
        <v>23.1655510932955</v>
      </c>
      <c r="H254" s="0" t="n">
        <f aca="false">SUMPRODUCT('FD inverse'!$A$6:$BH$6,'FD mesh'!$B$84:$BI$84,$E253:$BL253)+'FD inverse'!$A$6*$C254/Setup!$B$17+INDEX('FD inverse'!$A$6:$BH$6,1,'FD mesh'!$B$15+1)*Setup!$B$22</f>
        <v>21.9703629989054</v>
      </c>
      <c r="I254" s="0" t="n">
        <f aca="false">SUMPRODUCT('FD inverse'!$A$7:$BH$7,'FD mesh'!$B$84:$BI$84,$E253:$BL253)+'FD inverse'!$A$7*$C254/Setup!$B$17+INDEX('FD inverse'!$A$7:$BH$7,1,'FD mesh'!$B$15+1)*Setup!$B$22</f>
        <v>21.8666702746468</v>
      </c>
      <c r="J254" s="0" t="n">
        <f aca="false">SUMPRODUCT('FD inverse'!$A$8:$BH$8,'FD mesh'!$B$84:$BI$84,$E253:$BL253)+'FD inverse'!$A$8*$C254/Setup!$B$17+INDEX('FD inverse'!$A$8:$BH$8,1,'FD mesh'!$B$15+1)*Setup!$B$22</f>
        <v>21.7686056862595</v>
      </c>
      <c r="K254" s="0" t="n">
        <f aca="false">SUMPRODUCT('FD inverse'!$A$9:$BH$9,'FD mesh'!$B$84:$BI$84,$E253:$BL253)+'FD inverse'!$A$9*$C254/Setup!$B$17+INDEX('FD inverse'!$A$9:$BH$9,1,'FD mesh'!$B$15+1)*Setup!$B$22</f>
        <v>21.6774766111534</v>
      </c>
      <c r="L254" s="0" t="n">
        <f aca="false">SUMPRODUCT('FD inverse'!$A$10:$BH$10,'FD mesh'!$B$84:$BI$84,$E253:$BL253)+'FD inverse'!$A$10*$C254/Setup!$B$17+INDEX('FD inverse'!$A$10:$BH$10,1,'FD mesh'!$B$15+1)*Setup!$B$22</f>
        <v>21.5944250420205</v>
      </c>
      <c r="M254" s="0" t="n">
        <f aca="false">SUMPRODUCT('FD inverse'!$A$11:$BH$11,'FD mesh'!$B$84:$BI$84,$E253:$BL253)+'FD inverse'!$A$11*$C254/Setup!$B$17+INDEX('FD inverse'!$A$11:$BH$11,1,'FD mesh'!$B$15+1)*Setup!$B$22</f>
        <v>21.5204307914583</v>
      </c>
      <c r="N254" s="0" t="n">
        <f aca="false">SUMPRODUCT('FD inverse'!$A$12:$BH$12,'FD mesh'!$B$84:$BI$84,$E253:$BL253)+'FD inverse'!$A$12*$C254/Setup!$B$17+INDEX('FD inverse'!$A$12:$BH$12,1,'FD mesh'!$B$15+1)*Setup!$B$22</f>
        <v>21.4563146342315</v>
      </c>
      <c r="O254" s="0" t="n">
        <f aca="false">SUMPRODUCT('FD inverse'!$A$13:$BH$13,'FD mesh'!$B$84:$BI$84,$E253:$BL253)+'FD inverse'!$A$13*$C254/Setup!$B$17+INDEX('FD inverse'!$A$13:$BH$13,1,'FD mesh'!$B$15+1)*Setup!$B$22</f>
        <v>21.4027412496156</v>
      </c>
      <c r="P254" s="0" t="n">
        <f aca="false">SUMPRODUCT('FD inverse'!$A$14:$BH$14,'FD mesh'!$B$84:$BI$84,$E253:$BL253)+'FD inverse'!$A$14*$C254/Setup!$B$17+INDEX('FD inverse'!$A$14:$BH$14,1,'FD mesh'!$B$15+1)*Setup!$B$22</f>
        <v>21.3602218486133</v>
      </c>
      <c r="Q254" s="0" t="n">
        <f aca="false">SUMPRODUCT('FD inverse'!$A$15:$BH$15,'FD mesh'!$B$84:$BI$84,$E253:$BL253)+'FD inverse'!$A$15*$C254/Setup!$B$17+INDEX('FD inverse'!$A$15:$BH$15,1,'FD mesh'!$B$15+1)*Setup!$B$22</f>
        <v>21.3291163926208</v>
      </c>
      <c r="R254" s="0" t="n">
        <f aca="false">SUMPRODUCT('FD inverse'!$A$16:$BH$16,'FD mesh'!$B$84:$BI$84,$E253:$BL253)+'FD inverse'!$A$16*$C254/Setup!$B$17+INDEX('FD inverse'!$A$16:$BH$16,1,'FD mesh'!$B$15+1)*Setup!$B$22</f>
        <v>21.3096353313824</v>
      </c>
      <c r="S254" s="0" t="n">
        <f aca="false">SUMPRODUCT('FD inverse'!$A$17:$BH$17,'FD mesh'!$B$84:$BI$84,$E253:$BL253)+'FD inverse'!$A$17*$C254/Setup!$B$17+INDEX('FD inverse'!$A$17:$BH$17,1,'FD mesh'!$B$15+1)*Setup!$B$22</f>
        <v>20.8722441865132</v>
      </c>
      <c r="T254" s="0" t="n">
        <f aca="false">SUMPRODUCT('FD inverse'!$A$18:$BH$18,'FD mesh'!$B$84:$BI$84,$E253:$BL253)+'FD inverse'!$A$18*$C254/Setup!$B$17+INDEX('FD inverse'!$A$18:$BH$18,1,'FD mesh'!$B$15+1)*Setup!$B$22</f>
        <v>20.4404758651711</v>
      </c>
      <c r="U254" s="0" t="n">
        <f aca="false">SUMPRODUCT('FD inverse'!$A$19:$BH$19,'FD mesh'!$B$84:$BI$84,$E253:$BL253)+'FD inverse'!$A$19*$C254/Setup!$B$17+INDEX('FD inverse'!$A$19:$BH$19,1,'FD mesh'!$B$15+1)*Setup!$B$22</f>
        <v>20.0140898656392</v>
      </c>
      <c r="V254" s="0" t="n">
        <f aca="false">SUMPRODUCT('FD inverse'!$A$20:$BH$20,'FD mesh'!$B$84:$BI$84,$E253:$BL253)+'FD inverse'!$A$20*$C254/Setup!$B$17+INDEX('FD inverse'!$A$20:$BH$20,1,'FD mesh'!$B$15+1)*Setup!$B$22</f>
        <v>19.5928145293751</v>
      </c>
      <c r="W254" s="0" t="n">
        <f aca="false">SUMPRODUCT('FD inverse'!$A$21:$BH$21,'FD mesh'!$B$84:$BI$84,$E253:$BL253)+'FD inverse'!$A$21*$C254/Setup!$B$17+INDEX('FD inverse'!$A$21:$BH$21,1,'FD mesh'!$B$15+1)*Setup!$B$22</f>
        <v>19.1763497250446</v>
      </c>
      <c r="X254" s="0" t="n">
        <f aca="false">SUMPRODUCT('FD inverse'!$A$22:$BH$22,'FD mesh'!$B$84:$BI$84,$E253:$BL253)+'FD inverse'!$A$22*$C254/Setup!$B$17+INDEX('FD inverse'!$A$22:$BH$22,1,'FD mesh'!$B$15+1)*Setup!$B$22</f>
        <v>18.7643694619199</v>
      </c>
      <c r="Y254" s="0" t="n">
        <f aca="false">SUMPRODUCT('FD inverse'!$A$23:$BH$23,'FD mesh'!$B$84:$BI$84,$E253:$BL253)+'FD inverse'!$A$23*$C254/Setup!$B$17+INDEX('FD inverse'!$A$23:$BH$23,1,'FD mesh'!$B$15+1)*Setup!$B$22</f>
        <v>18.356524434849</v>
      </c>
      <c r="Z254" s="0" t="n">
        <f aca="false">SUMPRODUCT('FD inverse'!$A$24:$BH$24,'FD mesh'!$B$84:$BI$84,$E253:$BL253)+'FD inverse'!$A$24*$C254/Setup!$B$17+INDEX('FD inverse'!$A$24:$BH$24,1,'FD mesh'!$B$15+1)*Setup!$B$22</f>
        <v>17.9524445038695</v>
      </c>
      <c r="AA254" s="0" t="n">
        <f aca="false">SUMPRODUCT('FD inverse'!$A$25:$BH$25,'FD mesh'!$B$84:$BI$84,$E253:$BL253)+'FD inverse'!$A$25*$C254/Setup!$B$17+INDEX('FD inverse'!$A$25:$BH$25,1,'FD mesh'!$B$15+1)*Setup!$B$22</f>
        <v>17.5517411123079</v>
      </c>
      <c r="AB254" s="0" t="n">
        <f aca="false">SUMPRODUCT('FD inverse'!$A$26:$BH$26,'FD mesh'!$B$84:$BI$84,$E253:$BL253)+'FD inverse'!$A$26*$C254/Setup!$B$17+INDEX('FD inverse'!$A$26:$BH$26,1,'FD mesh'!$B$15+1)*Setup!$B$22</f>
        <v>17.1540096478986</v>
      </c>
      <c r="AC254" s="0" t="n">
        <f aca="false">SUMPRODUCT('FD inverse'!$A$27:$BH$27,'FD mesh'!$B$84:$BI$84,$E253:$BL253)+'FD inverse'!$A$27*$C254/Setup!$B$17+INDEX('FD inverse'!$A$27:$BH$27,1,'FD mesh'!$B$15+1)*Setup!$B$22</f>
        <v>16.7588317520563</v>
      </c>
      <c r="AD254" s="0" t="n">
        <f aca="false">SUMPRODUCT('FD inverse'!$A$28:$BH$28,'FD mesh'!$B$84:$BI$84,$E253:$BL253)+'FD inverse'!$A$28*$C254/Setup!$B$17+INDEX('FD inverse'!$A$28:$BH$28,1,'FD mesh'!$B$15+1)*Setup!$B$22</f>
        <v>16.3657775829641</v>
      </c>
      <c r="AE254" s="0" t="n">
        <f aca="false">SUMPRODUCT('FD inverse'!$A$29:$BH$29,'FD mesh'!$B$84:$BI$84,$E253:$BL253)+'FD inverse'!$A$29*$C254/Setup!$B$17+INDEX('FD inverse'!$A$29:$BH$29,1,'FD mesh'!$B$15+1)*Setup!$B$22</f>
        <v>15.9744080385847</v>
      </c>
      <c r="AF254" s="0" t="n">
        <f aca="false">SUMPRODUCT('FD inverse'!$A$30:$BH$30,'FD mesh'!$B$84:$BI$84,$E253:$BL253)+'FD inverse'!$A$30*$C254/Setup!$B$17+INDEX('FD inverse'!$A$30:$BH$30,1,'FD mesh'!$B$15+1)*Setup!$B$22</f>
        <v>15.5842769460731</v>
      </c>
      <c r="AG254" s="0" t="n">
        <f aca="false">SUMPRODUCT('FD inverse'!$A$31:$BH$31,'FD mesh'!$B$84:$BI$84,$E253:$BL253)+'FD inverse'!$A$31*$C254/Setup!$B$17+INDEX('FD inverse'!$A$31:$BH$31,1,'FD mesh'!$B$15+1)*Setup!$B$22</f>
        <v>15.1949332243669</v>
      </c>
      <c r="AH254" s="0" t="n">
        <f aca="false">SUMPRODUCT('FD inverse'!$A$32:$BH$32,'FD mesh'!$B$84:$BI$84,$E253:$BL253)+'FD inverse'!$A$32*$C254/Setup!$B$17+INDEX('FD inverse'!$A$32:$BH$32,1,'FD mesh'!$B$15+1)*Setup!$B$22</f>
        <v>15.1788167581099</v>
      </c>
      <c r="AI254" s="0" t="n">
        <f aca="false">SUMPRODUCT('FD inverse'!$A$33:$BH$33,'FD mesh'!$B$84:$BI$84,$E253:$BL253)+'FD inverse'!$A$33*$C254/Setup!$B$17+INDEX('FD inverse'!$A$33:$BH$33,1,'FD mesh'!$B$15+1)*Setup!$B$22</f>
        <v>15.1632401437547</v>
      </c>
      <c r="AJ254" s="0" t="n">
        <f aca="false">SUMPRODUCT('FD inverse'!$A$34:$BH$34,'FD mesh'!$B$84:$BI$84,$E253:$BL253)+'FD inverse'!$A$34*$C254/Setup!$B$17+INDEX('FD inverse'!$A$34:$BH$34,1,'FD mesh'!$B$15+1)*Setup!$B$22</f>
        <v>15.1481678844638</v>
      </c>
      <c r="AK254" s="0" t="n">
        <f aca="false">SUMPRODUCT('FD inverse'!$A$35:$BH$35,'FD mesh'!$B$84:$BI$84,$E253:$BL253)+'FD inverse'!$A$35*$C254/Setup!$B$17+INDEX('FD inverse'!$A$35:$BH$35,1,'FD mesh'!$B$15+1)*Setup!$B$22</f>
        <v>15.13356308045</v>
      </c>
      <c r="AL254" s="0" t="n">
        <f aca="false">SUMPRODUCT('FD inverse'!$A$36:$BH$36,'FD mesh'!$B$84:$BI$84,$E253:$BL253)+'FD inverse'!$A$36*$C254/Setup!$B$17+INDEX('FD inverse'!$A$36:$BH$36,1,'FD mesh'!$B$15+1)*Setup!$B$22</f>
        <v>15.1193876302092</v>
      </c>
      <c r="AM254" s="0" t="n">
        <f aca="false">SUMPRODUCT('FD inverse'!$A$37:$BH$37,'FD mesh'!$B$84:$BI$84,$E253:$BL253)+'FD inverse'!$A$37*$C254/Setup!$B$17+INDEX('FD inverse'!$A$37:$BH$37,1,'FD mesh'!$B$15+1)*Setup!$B$22</f>
        <v>15.1056024092717</v>
      </c>
      <c r="AN254" s="0" t="n">
        <f aca="false">SUMPRODUCT('FD inverse'!$A$38:$BH$38,'FD mesh'!$B$84:$BI$84,$E253:$BL253)+'FD inverse'!$A$38*$C254/Setup!$B$17+INDEX('FD inverse'!$A$38:$BH$38,1,'FD mesh'!$B$15+1)*Setup!$B$22</f>
        <v>15.0921674283351</v>
      </c>
      <c r="AO254" s="0" t="n">
        <f aca="false">SUMPRODUCT('FD inverse'!$A$39:$BH$39,'FD mesh'!$B$84:$BI$84,$E253:$BL253)+'FD inverse'!$A$39*$C254/Setup!$B$17+INDEX('FD inverse'!$A$39:$BH$39,1,'FD mesh'!$B$15+1)*Setup!$B$22</f>
        <v>15.0790419726921</v>
      </c>
      <c r="AP254" s="0" t="n">
        <f aca="false">SUMPRODUCT('FD inverse'!$A$40:$BH$40,'FD mesh'!$B$84:$BI$84,$E253:$BL253)+'FD inverse'!$A$40*$C254/Setup!$B$17+INDEX('FD inverse'!$A$40:$BH$40,1,'FD mesh'!$B$15+1)*Setup!$B$22</f>
        <v>15.0661847249002</v>
      </c>
      <c r="AQ254" s="0" t="n">
        <f aca="false">SUMPRODUCT('FD inverse'!$A$41:$BH$41,'FD mesh'!$B$84:$BI$84,$E253:$BL253)+'FD inverse'!$A$41*$C254/Setup!$B$17+INDEX('FD inverse'!$A$41:$BH$41,1,'FD mesh'!$B$15+1)*Setup!$B$22</f>
        <v>15.0535538726734</v>
      </c>
      <c r="AR254" s="0" t="n">
        <f aca="false">SUMPRODUCT('FD inverse'!$A$42:$BH$42,'FD mesh'!$B$84:$BI$84,$E253:$BL253)+'FD inverse'!$A$42*$C254/Setup!$B$17+INDEX('FD inverse'!$A$42:$BH$42,1,'FD mesh'!$B$15+1)*Setup!$B$22</f>
        <v>15.0411072039867</v>
      </c>
      <c r="AS254" s="0" t="n">
        <f aca="false">SUMPRODUCT('FD inverse'!$A$43:$BH$43,'FD mesh'!$B$84:$BI$84,$E253:$BL253)+'FD inverse'!$A$43*$C254/Setup!$B$17+INDEX('FD inverse'!$A$43:$BH$43,1,'FD mesh'!$B$15+1)*Setup!$B$22</f>
        <v>0</v>
      </c>
      <c r="AT254" s="0" t="n">
        <f aca="false">SUMPRODUCT('FD inverse'!$A$44:$BH$44,'FD mesh'!$B$84:$BI$84,$E253:$BL253)+'FD inverse'!$A$44*$C254/Setup!$B$17+INDEX('FD inverse'!$A$44:$BH$44,1,'FD mesh'!$B$15+1)*Setup!$B$22</f>
        <v>0</v>
      </c>
      <c r="AU254" s="0" t="n">
        <f aca="false">SUMPRODUCT('FD inverse'!$A$45:$BH$45,'FD mesh'!$B$84:$BI$84,$E253:$BL253)+'FD inverse'!$A$45*$C254/Setup!$B$17+INDEX('FD inverse'!$A$45:$BH$45,1,'FD mesh'!$B$15+1)*Setup!$B$22</f>
        <v>0</v>
      </c>
      <c r="AV254" s="0" t="n">
        <f aca="false">SUMPRODUCT('FD inverse'!$A$46:$BH$46,'FD mesh'!$B$84:$BI$84,$E253:$BL253)+'FD inverse'!$A$46*$C254/Setup!$B$17+INDEX('FD inverse'!$A$46:$BH$46,1,'FD mesh'!$B$15+1)*Setup!$B$22</f>
        <v>0</v>
      </c>
      <c r="AW254" s="0" t="n">
        <f aca="false">SUMPRODUCT('FD inverse'!$A$47:$BH$47,'FD mesh'!$B$84:$BI$84,$E253:$BL253)+'FD inverse'!$A$47*$C254/Setup!$B$17+INDEX('FD inverse'!$A$47:$BH$47,1,'FD mesh'!$B$15+1)*Setup!$B$22</f>
        <v>0</v>
      </c>
      <c r="AX254" s="0" t="n">
        <f aca="false">SUMPRODUCT('FD inverse'!$A$48:$BH$48,'FD mesh'!$B$84:$BI$84,$E253:$BL253)+'FD inverse'!$A$48*$C254/Setup!$B$17+INDEX('FD inverse'!$A$48:$BH$48,1,'FD mesh'!$B$15+1)*Setup!$B$22</f>
        <v>0</v>
      </c>
      <c r="AY254" s="0" t="n">
        <f aca="false">SUMPRODUCT('FD inverse'!$A$49:$BH$49,'FD mesh'!$B$84:$BI$84,$E253:$BL253)+'FD inverse'!$A$49*$C254/Setup!$B$17+INDEX('FD inverse'!$A$49:$BH$49,1,'FD mesh'!$B$15+1)*Setup!$B$22</f>
        <v>0</v>
      </c>
      <c r="AZ254" s="0" t="n">
        <f aca="false">SUMPRODUCT('FD inverse'!$A$50:$BH$50,'FD mesh'!$B$84:$BI$84,$E253:$BL253)+'FD inverse'!$A$50*$C254/Setup!$B$17+INDEX('FD inverse'!$A$50:$BH$50,1,'FD mesh'!$B$15+1)*Setup!$B$22</f>
        <v>0</v>
      </c>
      <c r="BA254" s="0" t="n">
        <f aca="false">SUMPRODUCT('FD inverse'!$A$51:$BH$51,'FD mesh'!$B$84:$BI$84,$E253:$BL253)+'FD inverse'!$A$51*$C254/Setup!$B$17+INDEX('FD inverse'!$A$51:$BH$51,1,'FD mesh'!$B$15+1)*Setup!$B$22</f>
        <v>0</v>
      </c>
      <c r="BB254" s="0" t="n">
        <f aca="false">SUMPRODUCT('FD inverse'!$A$52:$BH$52,'FD mesh'!$B$84:$BI$84,$E253:$BL253)+'FD inverse'!$A$52*$C254/Setup!$B$17+INDEX('FD inverse'!$A$52:$BH$52,1,'FD mesh'!$B$15+1)*Setup!$B$22</f>
        <v>0</v>
      </c>
      <c r="BC254" s="0" t="n">
        <f aca="false">SUMPRODUCT('FD inverse'!$A$53:$BH$53,'FD mesh'!$B$84:$BI$84,$E253:$BL253)+'FD inverse'!$A$53*$C254/Setup!$B$17+INDEX('FD inverse'!$A$53:$BH$53,1,'FD mesh'!$B$15+1)*Setup!$B$22</f>
        <v>0</v>
      </c>
      <c r="BD254" s="0" t="n">
        <f aca="false">SUMPRODUCT('FD inverse'!$A$54:$BH$54,'FD mesh'!$B$84:$BI$84,$E253:$BL253)+'FD inverse'!$A$54*$C254/Setup!$B$17+INDEX('FD inverse'!$A$54:$BH$54,1,'FD mesh'!$B$15+1)*Setup!$B$22</f>
        <v>0</v>
      </c>
      <c r="BE254" s="0" t="n">
        <f aca="false">SUMPRODUCT('FD inverse'!$A$55:$BH$55,'FD mesh'!$B$84:$BI$84,$E253:$BL253)+'FD inverse'!$A$55*$C254/Setup!$B$17+INDEX('FD inverse'!$A$55:$BH$55,1,'FD mesh'!$B$15+1)*Setup!$B$22</f>
        <v>0</v>
      </c>
      <c r="BF254" s="0" t="n">
        <f aca="false">SUMPRODUCT('FD inverse'!$A$56:$BH$56,'FD mesh'!$B$84:$BI$84,$E253:$BL253)+'FD inverse'!$A$56*$C254/Setup!$B$17+INDEX('FD inverse'!$A$56:$BH$56,1,'FD mesh'!$B$15+1)*Setup!$B$22</f>
        <v>0</v>
      </c>
      <c r="BG254" s="0" t="n">
        <f aca="false">SUMPRODUCT('FD inverse'!$A$57:$BH$57,'FD mesh'!$B$84:$BI$84,$E253:$BL253)+'FD inverse'!$A$57*$C254/Setup!$B$17+INDEX('FD inverse'!$A$57:$BH$57,1,'FD mesh'!$B$15+1)*Setup!$B$22</f>
        <v>0</v>
      </c>
      <c r="BH254" s="0" t="n">
        <f aca="false">SUMPRODUCT('FD inverse'!$A$58:$BH$58,'FD mesh'!$B$84:$BI$84,$E253:$BL253)+'FD inverse'!$A$58*$C254/Setup!$B$17+INDEX('FD inverse'!$A$58:$BH$58,1,'FD mesh'!$B$15+1)*Setup!$B$22</f>
        <v>0</v>
      </c>
      <c r="BI254" s="0" t="n">
        <f aca="false">SUMPRODUCT('FD inverse'!$A$59:$BH$59,'FD mesh'!$B$84:$BI$84,$E253:$BL253)+'FD inverse'!$A$59*$C254/Setup!$B$17+INDEX('FD inverse'!$A$59:$BH$59,1,'FD mesh'!$B$15+1)*Setup!$B$22</f>
        <v>0</v>
      </c>
      <c r="BJ254" s="0" t="n">
        <f aca="false">SUMPRODUCT('FD inverse'!$A$60:$BH$60,'FD mesh'!$B$84:$BI$84,$E253:$BL253)+'FD inverse'!$A$60*$C254/Setup!$B$17+INDEX('FD inverse'!$A$60:$BH$60,1,'FD mesh'!$B$15+1)*Setup!$B$22</f>
        <v>0</v>
      </c>
      <c r="BK254" s="0" t="n">
        <f aca="false">SUMPRODUCT('FD inverse'!$A$61:$BH$61,'FD mesh'!$B$84:$BI$84,$E253:$BL253)+'FD inverse'!$A$61*$C254/Setup!$B$17+INDEX('FD inverse'!$A$61:$BH$61,1,'FD mesh'!$B$15+1)*Setup!$B$22</f>
        <v>0</v>
      </c>
      <c r="BL254" s="0" t="n">
        <f aca="false">SUMPRODUCT('FD inverse'!$A$62:$BH$62,'FD mesh'!$B$84:$BI$84,$E253:$BL253)+'FD inverse'!$A$62*$C254/Setup!$B$17+INDEX('FD inverse'!$A$62:$BH$62,1,'FD mesh'!$B$15+1)*Setup!$B$22</f>
        <v>0</v>
      </c>
    </row>
    <row r="255" customFormat="false" ht="15" hidden="false" customHeight="false" outlineLevel="0" collapsed="false">
      <c r="A255" s="0" t="n">
        <v>250</v>
      </c>
      <c r="B255" s="0" t="n">
        <f aca="false">A255*Setup!$B$11/3600</f>
        <v>20.8333333333333</v>
      </c>
      <c r="C255" s="0" t="n">
        <f aca="false">Setup!$B$7+Setup!$B$8*COS(2*PI()*(B255-Setup!$B$9)/24)</f>
        <v>25.2028231980171</v>
      </c>
      <c r="D255" s="0" t="n">
        <f aca="false">(C255-E255)/Setup!$B$17</f>
        <v>10.7030249418708</v>
      </c>
      <c r="E255" s="0" t="n">
        <f aca="false">SUMPRODUCT('FD inverse'!$A$3:$BH$3,'FD mesh'!$B$84:$BI$84,$E254:$BL254)+'FD inverse'!$A$3*$C255/Setup!$B$17+INDEX('FD inverse'!$A$3:$BH$3,1,'FD mesh'!$B$15+1)*Setup!$B$22</f>
        <v>23.8114299555739</v>
      </c>
      <c r="F255" s="0" t="n">
        <f aca="false">SUMPRODUCT('FD inverse'!$A$4:$BH$4,'FD mesh'!$B$84:$BI$84,$E254:$BL254)+'FD inverse'!$A$4*$C255/Setup!$B$17+INDEX('FD inverse'!$A$4:$BH$4,1,'FD mesh'!$B$15+1)*Setup!$B$22</f>
        <v>23.4838224480396</v>
      </c>
      <c r="G255" s="0" t="n">
        <f aca="false">SUMPRODUCT('FD inverse'!$A$5:$BH$5,'FD mesh'!$B$84:$BI$84,$E254:$BL254)+'FD inverse'!$A$5*$C255/Setup!$B$17+INDEX('FD inverse'!$A$5:$BH$5,1,'FD mesh'!$B$15+1)*Setup!$B$22</f>
        <v>23.142119389252</v>
      </c>
      <c r="H255" s="0" t="n">
        <f aca="false">SUMPRODUCT('FD inverse'!$A$6:$BH$6,'FD mesh'!$B$84:$BI$84,$E254:$BL254)+'FD inverse'!$A$6*$C255/Setup!$B$17+INDEX('FD inverse'!$A$6:$BH$6,1,'FD mesh'!$B$15+1)*Setup!$B$22</f>
        <v>21.9769114941939</v>
      </c>
      <c r="I255" s="0" t="n">
        <f aca="false">SUMPRODUCT('FD inverse'!$A$7:$BH$7,'FD mesh'!$B$84:$BI$84,$E254:$BL254)+'FD inverse'!$A$7*$C255/Setup!$B$17+INDEX('FD inverse'!$A$7:$BH$7,1,'FD mesh'!$B$15+1)*Setup!$B$22</f>
        <v>21.8757274607931</v>
      </c>
      <c r="J255" s="0" t="n">
        <f aca="false">SUMPRODUCT('FD inverse'!$A$8:$BH$8,'FD mesh'!$B$84:$BI$84,$E254:$BL254)+'FD inverse'!$A$8*$C255/Setup!$B$17+INDEX('FD inverse'!$A$8:$BH$8,1,'FD mesh'!$B$15+1)*Setup!$B$22</f>
        <v>21.7798869000449</v>
      </c>
      <c r="K255" s="0" t="n">
        <f aca="false">SUMPRODUCT('FD inverse'!$A$9:$BH$9,'FD mesh'!$B$84:$BI$84,$E254:$BL254)+'FD inverse'!$A$9*$C255/Setup!$B$17+INDEX('FD inverse'!$A$9:$BH$9,1,'FD mesh'!$B$15+1)*Setup!$B$22</f>
        <v>21.6907019226508</v>
      </c>
      <c r="L255" s="0" t="n">
        <f aca="false">SUMPRODUCT('FD inverse'!$A$10:$BH$10,'FD mesh'!$B$84:$BI$84,$E254:$BL254)+'FD inverse'!$A$10*$C255/Setup!$B$17+INDEX('FD inverse'!$A$10:$BH$10,1,'FD mesh'!$B$15+1)*Setup!$B$22</f>
        <v>21.6093194889132</v>
      </c>
      <c r="M255" s="0" t="n">
        <f aca="false">SUMPRODUCT('FD inverse'!$A$11:$BH$11,'FD mesh'!$B$84:$BI$84,$E254:$BL254)+'FD inverse'!$A$11*$C255/Setup!$B$17+INDEX('FD inverse'!$A$11:$BH$11,1,'FD mesh'!$B$15+1)*Setup!$B$22</f>
        <v>21.536724339478</v>
      </c>
      <c r="N255" s="0" t="n">
        <f aca="false">SUMPRODUCT('FD inverse'!$A$12:$BH$12,'FD mesh'!$B$84:$BI$84,$E254:$BL254)+'FD inverse'!$A$12*$C255/Setup!$B$17+INDEX('FD inverse'!$A$12:$BH$12,1,'FD mesh'!$B$15+1)*Setup!$B$22</f>
        <v>21.4737419027387</v>
      </c>
      <c r="O255" s="0" t="n">
        <f aca="false">SUMPRODUCT('FD inverse'!$A$13:$BH$13,'FD mesh'!$B$84:$BI$84,$E254:$BL254)+'FD inverse'!$A$13*$C255/Setup!$B$17+INDEX('FD inverse'!$A$13:$BH$13,1,'FD mesh'!$B$15+1)*Setup!$B$22</f>
        <v>21.42104104034</v>
      </c>
      <c r="P255" s="0" t="n">
        <f aca="false">SUMPRODUCT('FD inverse'!$A$14:$BH$14,'FD mesh'!$B$84:$BI$84,$E254:$BL254)+'FD inverse'!$A$14*$C255/Setup!$B$17+INDEX('FD inverse'!$A$14:$BH$14,1,'FD mesh'!$B$15+1)*Setup!$B$22</f>
        <v>21.379136514652</v>
      </c>
      <c r="Q255" s="0" t="n">
        <f aca="false">SUMPRODUCT('FD inverse'!$A$15:$BH$15,'FD mesh'!$B$84:$BI$84,$E254:$BL254)+'FD inverse'!$A$15*$C255/Setup!$B$17+INDEX('FD inverse'!$A$15:$BH$15,1,'FD mesh'!$B$15+1)*Setup!$B$22</f>
        <v>21.348391083972</v>
      </c>
      <c r="R255" s="0" t="n">
        <f aca="false">SUMPRODUCT('FD inverse'!$A$16:$BH$16,'FD mesh'!$B$84:$BI$84,$E254:$BL254)+'FD inverse'!$A$16*$C255/Setup!$B$17+INDEX('FD inverse'!$A$16:$BH$16,1,'FD mesh'!$B$15+1)*Setup!$B$22</f>
        <v>21.3290171526142</v>
      </c>
      <c r="S255" s="0" t="n">
        <f aca="false">SUMPRODUCT('FD inverse'!$A$17:$BH$17,'FD mesh'!$B$84:$BI$84,$E254:$BL254)+'FD inverse'!$A$17*$C255/Setup!$B$17+INDEX('FD inverse'!$A$17:$BH$17,1,'FD mesh'!$B$15+1)*Setup!$B$22</f>
        <v>20.8909566103959</v>
      </c>
      <c r="T255" s="0" t="n">
        <f aca="false">SUMPRODUCT('FD inverse'!$A$18:$BH$18,'FD mesh'!$B$84:$BI$84,$E254:$BL254)+'FD inverse'!$A$18*$C255/Setup!$B$17+INDEX('FD inverse'!$A$18:$BH$18,1,'FD mesh'!$B$15+1)*Setup!$B$22</f>
        <v>20.4584028672058</v>
      </c>
      <c r="U255" s="0" t="n">
        <f aca="false">SUMPRODUCT('FD inverse'!$A$19:$BH$19,'FD mesh'!$B$84:$BI$84,$E254:$BL254)+'FD inverse'!$A$19*$C255/Setup!$B$17+INDEX('FD inverse'!$A$19:$BH$19,1,'FD mesh'!$B$15+1)*Setup!$B$22</f>
        <v>20.0311247846146</v>
      </c>
      <c r="V255" s="0" t="n">
        <f aca="false">SUMPRODUCT('FD inverse'!$A$20:$BH$20,'FD mesh'!$B$84:$BI$84,$E254:$BL254)+'FD inverse'!$A$20*$C255/Setup!$B$17+INDEX('FD inverse'!$A$20:$BH$20,1,'FD mesh'!$B$15+1)*Setup!$B$22</f>
        <v>19.6088598353218</v>
      </c>
      <c r="W255" s="0" t="n">
        <f aca="false">SUMPRODUCT('FD inverse'!$A$21:$BH$21,'FD mesh'!$B$84:$BI$84,$E254:$BL254)+'FD inverse'!$A$21*$C255/Setup!$B$17+INDEX('FD inverse'!$A$21:$BH$21,1,'FD mesh'!$B$15+1)*Setup!$B$22</f>
        <v>19.1913167903506</v>
      </c>
      <c r="X255" s="0" t="n">
        <f aca="false">SUMPRODUCT('FD inverse'!$A$22:$BH$22,'FD mesh'!$B$84:$BI$84,$E254:$BL254)+'FD inverse'!$A$22*$C255/Setup!$B$17+INDEX('FD inverse'!$A$22:$BH$22,1,'FD mesh'!$B$15+1)*Setup!$B$22</f>
        <v>18.7781783388836</v>
      </c>
      <c r="Y255" s="0" t="n">
        <f aca="false">SUMPRODUCT('FD inverse'!$A$23:$BH$23,'FD mesh'!$B$84:$BI$84,$E254:$BL254)+'FD inverse'!$A$23*$C255/Setup!$B$17+INDEX('FD inverse'!$A$23:$BH$23,1,'FD mesh'!$B$15+1)*Setup!$B$22</f>
        <v>18.3691036426374</v>
      </c>
      <c r="Z255" s="0" t="n">
        <f aca="false">SUMPRODUCT('FD inverse'!$A$24:$BH$24,'FD mesh'!$B$84:$BI$84,$E254:$BL254)+'FD inverse'!$A$24*$C255/Setup!$B$17+INDEX('FD inverse'!$A$24:$BH$24,1,'FD mesh'!$B$15+1)*Setup!$B$22</f>
        <v>17.9637308275403</v>
      </c>
      <c r="AA255" s="0" t="n">
        <f aca="false">SUMPRODUCT('FD inverse'!$A$25:$BH$25,'FD mesh'!$B$84:$BI$84,$E254:$BL254)+'FD inverse'!$A$25*$C255/Setup!$B$17+INDEX('FD inverse'!$A$25:$BH$25,1,'FD mesh'!$B$15+1)*Setup!$B$22</f>
        <v>17.5616794162664</v>
      </c>
      <c r="AB255" s="0" t="n">
        <f aca="false">SUMPRODUCT('FD inverse'!$A$26:$BH$26,'FD mesh'!$B$84:$BI$84,$E254:$BL254)+'FD inverse'!$A$26*$C255/Setup!$B$17+INDEX('FD inverse'!$A$26:$BH$26,1,'FD mesh'!$B$15+1)*Setup!$B$22</f>
        <v>17.1625527058717</v>
      </c>
      <c r="AC255" s="0" t="n">
        <f aca="false">SUMPRODUCT('FD inverse'!$A$27:$BH$27,'FD mesh'!$B$84:$BI$84,$E254:$BL254)+'FD inverse'!$A$27*$C255/Setup!$B$17+INDEX('FD inverse'!$A$27:$BH$27,1,'FD mesh'!$B$15+1)*Setup!$B$22</f>
        <v>16.7659400953948</v>
      </c>
      <c r="AD255" s="0" t="n">
        <f aca="false">SUMPRODUCT('FD inverse'!$A$28:$BH$28,'FD mesh'!$B$84:$BI$84,$E254:$BL254)+'FD inverse'!$A$28*$C255/Setup!$B$17+INDEX('FD inverse'!$A$28:$BH$28,1,'FD mesh'!$B$15+1)*Setup!$B$22</f>
        <v>16.3714193688147</v>
      </c>
      <c r="AE255" s="0" t="n">
        <f aca="false">SUMPRODUCT('FD inverse'!$A$29:$BH$29,'FD mesh'!$B$84:$BI$84,$E254:$BL254)+'FD inverse'!$A$29*$C255/Setup!$B$17+INDEX('FD inverse'!$A$29:$BH$29,1,'FD mesh'!$B$15+1)*Setup!$B$22</f>
        <v>15.9785589392135</v>
      </c>
      <c r="AF255" s="0" t="n">
        <f aca="false">SUMPRODUCT('FD inverse'!$A$30:$BH$30,'FD mesh'!$B$84:$BI$84,$E254:$BL254)+'FD inverse'!$A$30*$C255/Setup!$B$17+INDEX('FD inverse'!$A$30:$BH$30,1,'FD mesh'!$B$15+1)*Setup!$B$22</f>
        <v>15.5869200603687</v>
      </c>
      <c r="AG255" s="0" t="n">
        <f aca="false">SUMPRODUCT('FD inverse'!$A$31:$BH$31,'FD mesh'!$B$84:$BI$84,$E254:$BL254)+'FD inverse'!$A$31*$C255/Setup!$B$17+INDEX('FD inverse'!$A$31:$BH$31,1,'FD mesh'!$B$15+1)*Setup!$B$22</f>
        <v>15.1960590123023</v>
      </c>
      <c r="AH255" s="0" t="n">
        <f aca="false">SUMPRODUCT('FD inverse'!$A$32:$BH$32,'FD mesh'!$B$84:$BI$84,$E254:$BL254)+'FD inverse'!$A$32*$C255/Setup!$B$17+INDEX('FD inverse'!$A$32:$BH$32,1,'FD mesh'!$B$15+1)*Setup!$B$22</f>
        <v>15.1798766355683</v>
      </c>
      <c r="AI255" s="0" t="n">
        <f aca="false">SUMPRODUCT('FD inverse'!$A$33:$BH$33,'FD mesh'!$B$84:$BI$84,$E254:$BL254)+'FD inverse'!$A$33*$C255/Setup!$B$17+INDEX('FD inverse'!$A$33:$BH$33,1,'FD mesh'!$B$15+1)*Setup!$B$22</f>
        <v>15.1642307932162</v>
      </c>
      <c r="AJ255" s="0" t="n">
        <f aca="false">SUMPRODUCT('FD inverse'!$A$34:$BH$34,'FD mesh'!$B$84:$BI$84,$E254:$BL254)+'FD inverse'!$A$34*$C255/Setup!$B$17+INDEX('FD inverse'!$A$34:$BH$34,1,'FD mesh'!$B$15+1)*Setup!$B$22</f>
        <v>15.1490864404392</v>
      </c>
      <c r="AK255" s="0" t="n">
        <f aca="false">SUMPRODUCT('FD inverse'!$A$35:$BH$35,'FD mesh'!$B$84:$BI$84,$E254:$BL254)+'FD inverse'!$A$35*$C255/Setup!$B$17+INDEX('FD inverse'!$A$35:$BH$35,1,'FD mesh'!$B$15+1)*Setup!$B$22</f>
        <v>15.1344070818543</v>
      </c>
      <c r="AL255" s="0" t="n">
        <f aca="false">SUMPRODUCT('FD inverse'!$A$36:$BH$36,'FD mesh'!$B$84:$BI$84,$E254:$BL254)+'FD inverse'!$A$36*$C255/Setup!$B$17+INDEX('FD inverse'!$A$36:$BH$36,1,'FD mesh'!$B$15+1)*Setup!$B$22</f>
        <v>15.1201549762203</v>
      </c>
      <c r="AM255" s="0" t="n">
        <f aca="false">SUMPRODUCT('FD inverse'!$A$37:$BH$37,'FD mesh'!$B$84:$BI$84,$E254:$BL254)+'FD inverse'!$A$37*$C255/Setup!$B$17+INDEX('FD inverse'!$A$37:$BH$37,1,'FD mesh'!$B$15+1)*Setup!$B$22</f>
        <v>15.1062913188115</v>
      </c>
      <c r="AN255" s="0" t="n">
        <f aca="false">SUMPRODUCT('FD inverse'!$A$38:$BH$38,'FD mesh'!$B$84:$BI$84,$E254:$BL254)+'FD inverse'!$A$38*$C255/Setup!$B$17+INDEX('FD inverse'!$A$38:$BH$38,1,'FD mesh'!$B$15+1)*Setup!$B$22</f>
        <v>15.0927764032795</v>
      </c>
      <c r="AO255" s="0" t="n">
        <f aca="false">SUMPRODUCT('FD inverse'!$A$39:$BH$39,'FD mesh'!$B$84:$BI$84,$E254:$BL254)+'FD inverse'!$A$39*$C255/Setup!$B$17+INDEX('FD inverse'!$A$39:$BH$39,1,'FD mesh'!$B$15+1)*Setup!$B$22</f>
        <v>15.079569764891</v>
      </c>
      <c r="AP255" s="0" t="n">
        <f aca="false">SUMPRODUCT('FD inverse'!$A$40:$BH$40,'FD mesh'!$B$84:$BI$84,$E254:$BL254)+'FD inverse'!$A$40*$C255/Setup!$B$17+INDEX('FD inverse'!$A$40:$BH$40,1,'FD mesh'!$B$15+1)*Setup!$B$22</f>
        <v>15.0666303070704</v>
      </c>
      <c r="AQ255" s="0" t="n">
        <f aca="false">SUMPRODUCT('FD inverse'!$A$41:$BH$41,'FD mesh'!$B$84:$BI$84,$E254:$BL254)+'FD inverse'!$A$41*$C255/Setup!$B$17+INDEX('FD inverse'!$A$41:$BH$41,1,'FD mesh'!$B$15+1)*Setup!$B$22</f>
        <v>15.0539164132076</v>
      </c>
      <c r="AR255" s="0" t="n">
        <f aca="false">SUMPRODUCT('FD inverse'!$A$42:$BH$42,'FD mesh'!$B$84:$BI$84,$E254:$BL254)+'FD inverse'!$A$42*$C255/Setup!$B$17+INDEX('FD inverse'!$A$42:$BH$42,1,'FD mesh'!$B$15+1)*Setup!$B$22</f>
        <v>15.0413860457136</v>
      </c>
      <c r="AS255" s="0" t="n">
        <f aca="false">SUMPRODUCT('FD inverse'!$A$43:$BH$43,'FD mesh'!$B$84:$BI$84,$E254:$BL254)+'FD inverse'!$A$43*$C255/Setup!$B$17+INDEX('FD inverse'!$A$43:$BH$43,1,'FD mesh'!$B$15+1)*Setup!$B$22</f>
        <v>0</v>
      </c>
      <c r="AT255" s="0" t="n">
        <f aca="false">SUMPRODUCT('FD inverse'!$A$44:$BH$44,'FD mesh'!$B$84:$BI$84,$E254:$BL254)+'FD inverse'!$A$44*$C255/Setup!$B$17+INDEX('FD inverse'!$A$44:$BH$44,1,'FD mesh'!$B$15+1)*Setup!$B$22</f>
        <v>0</v>
      </c>
      <c r="AU255" s="0" t="n">
        <f aca="false">SUMPRODUCT('FD inverse'!$A$45:$BH$45,'FD mesh'!$B$84:$BI$84,$E254:$BL254)+'FD inverse'!$A$45*$C255/Setup!$B$17+INDEX('FD inverse'!$A$45:$BH$45,1,'FD mesh'!$B$15+1)*Setup!$B$22</f>
        <v>0</v>
      </c>
      <c r="AV255" s="0" t="n">
        <f aca="false">SUMPRODUCT('FD inverse'!$A$46:$BH$46,'FD mesh'!$B$84:$BI$84,$E254:$BL254)+'FD inverse'!$A$46*$C255/Setup!$B$17+INDEX('FD inverse'!$A$46:$BH$46,1,'FD mesh'!$B$15+1)*Setup!$B$22</f>
        <v>0</v>
      </c>
      <c r="AW255" s="0" t="n">
        <f aca="false">SUMPRODUCT('FD inverse'!$A$47:$BH$47,'FD mesh'!$B$84:$BI$84,$E254:$BL254)+'FD inverse'!$A$47*$C255/Setup!$B$17+INDEX('FD inverse'!$A$47:$BH$47,1,'FD mesh'!$B$15+1)*Setup!$B$22</f>
        <v>0</v>
      </c>
      <c r="AX255" s="0" t="n">
        <f aca="false">SUMPRODUCT('FD inverse'!$A$48:$BH$48,'FD mesh'!$B$84:$BI$84,$E254:$BL254)+'FD inverse'!$A$48*$C255/Setup!$B$17+INDEX('FD inverse'!$A$48:$BH$48,1,'FD mesh'!$B$15+1)*Setup!$B$22</f>
        <v>0</v>
      </c>
      <c r="AY255" s="0" t="n">
        <f aca="false">SUMPRODUCT('FD inverse'!$A$49:$BH$49,'FD mesh'!$B$84:$BI$84,$E254:$BL254)+'FD inverse'!$A$49*$C255/Setup!$B$17+INDEX('FD inverse'!$A$49:$BH$49,1,'FD mesh'!$B$15+1)*Setup!$B$22</f>
        <v>0</v>
      </c>
      <c r="AZ255" s="0" t="n">
        <f aca="false">SUMPRODUCT('FD inverse'!$A$50:$BH$50,'FD mesh'!$B$84:$BI$84,$E254:$BL254)+'FD inverse'!$A$50*$C255/Setup!$B$17+INDEX('FD inverse'!$A$50:$BH$50,1,'FD mesh'!$B$15+1)*Setup!$B$22</f>
        <v>0</v>
      </c>
      <c r="BA255" s="0" t="n">
        <f aca="false">SUMPRODUCT('FD inverse'!$A$51:$BH$51,'FD mesh'!$B$84:$BI$84,$E254:$BL254)+'FD inverse'!$A$51*$C255/Setup!$B$17+INDEX('FD inverse'!$A$51:$BH$51,1,'FD mesh'!$B$15+1)*Setup!$B$22</f>
        <v>0</v>
      </c>
      <c r="BB255" s="0" t="n">
        <f aca="false">SUMPRODUCT('FD inverse'!$A$52:$BH$52,'FD mesh'!$B$84:$BI$84,$E254:$BL254)+'FD inverse'!$A$52*$C255/Setup!$B$17+INDEX('FD inverse'!$A$52:$BH$52,1,'FD mesh'!$B$15+1)*Setup!$B$22</f>
        <v>0</v>
      </c>
      <c r="BC255" s="0" t="n">
        <f aca="false">SUMPRODUCT('FD inverse'!$A$53:$BH$53,'FD mesh'!$B$84:$BI$84,$E254:$BL254)+'FD inverse'!$A$53*$C255/Setup!$B$17+INDEX('FD inverse'!$A$53:$BH$53,1,'FD mesh'!$B$15+1)*Setup!$B$22</f>
        <v>0</v>
      </c>
      <c r="BD255" s="0" t="n">
        <f aca="false">SUMPRODUCT('FD inverse'!$A$54:$BH$54,'FD mesh'!$B$84:$BI$84,$E254:$BL254)+'FD inverse'!$A$54*$C255/Setup!$B$17+INDEX('FD inverse'!$A$54:$BH$54,1,'FD mesh'!$B$15+1)*Setup!$B$22</f>
        <v>0</v>
      </c>
      <c r="BE255" s="0" t="n">
        <f aca="false">SUMPRODUCT('FD inverse'!$A$55:$BH$55,'FD mesh'!$B$84:$BI$84,$E254:$BL254)+'FD inverse'!$A$55*$C255/Setup!$B$17+INDEX('FD inverse'!$A$55:$BH$55,1,'FD mesh'!$B$15+1)*Setup!$B$22</f>
        <v>0</v>
      </c>
      <c r="BF255" s="0" t="n">
        <f aca="false">SUMPRODUCT('FD inverse'!$A$56:$BH$56,'FD mesh'!$B$84:$BI$84,$E254:$BL254)+'FD inverse'!$A$56*$C255/Setup!$B$17+INDEX('FD inverse'!$A$56:$BH$56,1,'FD mesh'!$B$15+1)*Setup!$B$22</f>
        <v>0</v>
      </c>
      <c r="BG255" s="0" t="n">
        <f aca="false">SUMPRODUCT('FD inverse'!$A$57:$BH$57,'FD mesh'!$B$84:$BI$84,$E254:$BL254)+'FD inverse'!$A$57*$C255/Setup!$B$17+INDEX('FD inverse'!$A$57:$BH$57,1,'FD mesh'!$B$15+1)*Setup!$B$22</f>
        <v>0</v>
      </c>
      <c r="BH255" s="0" t="n">
        <f aca="false">SUMPRODUCT('FD inverse'!$A$58:$BH$58,'FD mesh'!$B$84:$BI$84,$E254:$BL254)+'FD inverse'!$A$58*$C255/Setup!$B$17+INDEX('FD inverse'!$A$58:$BH$58,1,'FD mesh'!$B$15+1)*Setup!$B$22</f>
        <v>0</v>
      </c>
      <c r="BI255" s="0" t="n">
        <f aca="false">SUMPRODUCT('FD inverse'!$A$59:$BH$59,'FD mesh'!$B$84:$BI$84,$E254:$BL254)+'FD inverse'!$A$59*$C255/Setup!$B$17+INDEX('FD inverse'!$A$59:$BH$59,1,'FD mesh'!$B$15+1)*Setup!$B$22</f>
        <v>0</v>
      </c>
      <c r="BJ255" s="0" t="n">
        <f aca="false">SUMPRODUCT('FD inverse'!$A$60:$BH$60,'FD mesh'!$B$84:$BI$84,$E254:$BL254)+'FD inverse'!$A$60*$C255/Setup!$B$17+INDEX('FD inverse'!$A$60:$BH$60,1,'FD mesh'!$B$15+1)*Setup!$B$22</f>
        <v>0</v>
      </c>
      <c r="BK255" s="0" t="n">
        <f aca="false">SUMPRODUCT('FD inverse'!$A$61:$BH$61,'FD mesh'!$B$84:$BI$84,$E254:$BL254)+'FD inverse'!$A$61*$C255/Setup!$B$17+INDEX('FD inverse'!$A$61:$BH$61,1,'FD mesh'!$B$15+1)*Setup!$B$22</f>
        <v>0</v>
      </c>
      <c r="BL255" s="0" t="n">
        <f aca="false">SUMPRODUCT('FD inverse'!$A$62:$BH$62,'FD mesh'!$B$84:$BI$84,$E254:$BL254)+'FD inverse'!$A$62*$C255/Setup!$B$17+INDEX('FD inverse'!$A$62:$BH$62,1,'FD mesh'!$B$15+1)*Setup!$B$22</f>
        <v>0</v>
      </c>
    </row>
    <row r="256" customFormat="false" ht="15" hidden="false" customHeight="false" outlineLevel="0" collapsed="false">
      <c r="A256" s="0" t="n">
        <v>251</v>
      </c>
      <c r="B256" s="0" t="n">
        <f aca="false">A256*Setup!$B$11/3600</f>
        <v>20.9166666666667</v>
      </c>
      <c r="C256" s="0" t="n">
        <f aca="false">Setup!$B$7+Setup!$B$8*COS(2*PI()*(B256-Setup!$B$9)/24)</f>
        <v>25.119316056124</v>
      </c>
      <c r="D256" s="0" t="n">
        <f aca="false">(C256-E256)/Setup!$B$17</f>
        <v>10.3863440638799</v>
      </c>
      <c r="E256" s="0" t="n">
        <f aca="false">SUMPRODUCT('FD inverse'!$A$3:$BH$3,'FD mesh'!$B$84:$BI$84,$E255:$BL255)+'FD inverse'!$A$3*$C256/Setup!$B$17+INDEX('FD inverse'!$A$3:$BH$3,1,'FD mesh'!$B$15+1)*Setup!$B$22</f>
        <v>23.7690913278196</v>
      </c>
      <c r="F256" s="0" t="n">
        <f aca="false">SUMPRODUCT('FD inverse'!$A$4:$BH$4,'FD mesh'!$B$84:$BI$84,$E255:$BL255)+'FD inverse'!$A$4*$C256/Setup!$B$17+INDEX('FD inverse'!$A$4:$BH$4,1,'FD mesh'!$B$15+1)*Setup!$B$22</f>
        <v>23.4507858747068</v>
      </c>
      <c r="G256" s="0" t="n">
        <f aca="false">SUMPRODUCT('FD inverse'!$A$5:$BH$5,'FD mesh'!$B$84:$BI$84,$E255:$BL255)+'FD inverse'!$A$5*$C256/Setup!$B$17+INDEX('FD inverse'!$A$5:$BH$5,1,'FD mesh'!$B$15+1)*Setup!$B$22</f>
        <v>23.1181416310851</v>
      </c>
      <c r="H256" s="0" t="n">
        <f aca="false">SUMPRODUCT('FD inverse'!$A$6:$BH$6,'FD mesh'!$B$84:$BI$84,$E255:$BL255)+'FD inverse'!$A$6*$C256/Setup!$B$17+INDEX('FD inverse'!$A$6:$BH$6,1,'FD mesh'!$B$15+1)*Setup!$B$22</f>
        <v>21.9829731905193</v>
      </c>
      <c r="I256" s="0" t="n">
        <f aca="false">SUMPRODUCT('FD inverse'!$A$7:$BH$7,'FD mesh'!$B$84:$BI$84,$E255:$BL255)+'FD inverse'!$A$7*$C256/Setup!$B$17+INDEX('FD inverse'!$A$7:$BH$7,1,'FD mesh'!$B$15+1)*Setup!$B$22</f>
        <v>21.8843039174089</v>
      </c>
      <c r="J256" s="0" t="n">
        <f aca="false">SUMPRODUCT('FD inverse'!$A$8:$BH$8,'FD mesh'!$B$84:$BI$84,$E255:$BL255)+'FD inverse'!$A$8*$C256/Setup!$B$17+INDEX('FD inverse'!$A$8:$BH$8,1,'FD mesh'!$B$15+1)*Setup!$B$22</f>
        <v>21.7906945007089</v>
      </c>
      <c r="K256" s="0" t="n">
        <f aca="false">SUMPRODUCT('FD inverse'!$A$9:$BH$9,'FD mesh'!$B$84:$BI$84,$E255:$BL255)+'FD inverse'!$A$9*$C256/Setup!$B$17+INDEX('FD inverse'!$A$9:$BH$9,1,'FD mesh'!$B$15+1)*Setup!$B$22</f>
        <v>21.7034612495925</v>
      </c>
      <c r="L256" s="0" t="n">
        <f aca="false">SUMPRODUCT('FD inverse'!$A$10:$BH$10,'FD mesh'!$B$84:$BI$84,$E255:$BL255)+'FD inverse'!$A$10*$C256/Setup!$B$17+INDEX('FD inverse'!$A$10:$BH$10,1,'FD mesh'!$B$15+1)*Setup!$B$22</f>
        <v>21.6237556249903</v>
      </c>
      <c r="M256" s="0" t="n">
        <f aca="false">SUMPRODUCT('FD inverse'!$A$11:$BH$11,'FD mesh'!$B$84:$BI$84,$E255:$BL255)+'FD inverse'!$A$11*$C256/Setup!$B$17+INDEX('FD inverse'!$A$11:$BH$11,1,'FD mesh'!$B$15+1)*Setup!$B$22</f>
        <v>21.5525668948289</v>
      </c>
      <c r="N256" s="0" t="n">
        <f aca="false">SUMPRODUCT('FD inverse'!$A$12:$BH$12,'FD mesh'!$B$84:$BI$84,$E255:$BL255)+'FD inverse'!$A$12*$C256/Setup!$B$17+INDEX('FD inverse'!$A$12:$BH$12,1,'FD mesh'!$B$15+1)*Setup!$B$22</f>
        <v>21.4907248049925</v>
      </c>
      <c r="O256" s="0" t="n">
        <f aca="false">SUMPRODUCT('FD inverse'!$A$13:$BH$13,'FD mesh'!$B$84:$BI$84,$E255:$BL255)+'FD inverse'!$A$13*$C256/Setup!$B$17+INDEX('FD inverse'!$A$13:$BH$13,1,'FD mesh'!$B$15+1)*Setup!$B$22</f>
        <v>21.4389021265152</v>
      </c>
      <c r="P256" s="0" t="n">
        <f aca="false">SUMPRODUCT('FD inverse'!$A$14:$BH$14,'FD mesh'!$B$84:$BI$84,$E255:$BL255)+'FD inverse'!$A$14*$C256/Setup!$B$17+INDEX('FD inverse'!$A$14:$BH$14,1,'FD mesh'!$B$15+1)*Setup!$B$22</f>
        <v>21.3976169620056</v>
      </c>
      <c r="Q256" s="0" t="n">
        <f aca="false">SUMPRODUCT('FD inverse'!$A$15:$BH$15,'FD mesh'!$B$84:$BI$84,$E255:$BL255)+'FD inverse'!$A$15*$C256/Setup!$B$17+INDEX('FD inverse'!$A$15:$BH$15,1,'FD mesh'!$B$15+1)*Setup!$B$22</f>
        <v>21.3672347162887</v>
      </c>
      <c r="R256" s="0" t="n">
        <f aca="false">SUMPRODUCT('FD inverse'!$A$16:$BH$16,'FD mesh'!$B$84:$BI$84,$E255:$BL255)+'FD inverse'!$A$16*$C256/Setup!$B$17+INDEX('FD inverse'!$A$16:$BH$16,1,'FD mesh'!$B$15+1)*Setup!$B$22</f>
        <v>21.3479696577793</v>
      </c>
      <c r="S256" s="0" t="n">
        <f aca="false">SUMPRODUCT('FD inverse'!$A$17:$BH$17,'FD mesh'!$B$84:$BI$84,$E255:$BL255)+'FD inverse'!$A$17*$C256/Setup!$B$17+INDEX('FD inverse'!$A$17:$BH$17,1,'FD mesh'!$B$15+1)*Setup!$B$22</f>
        <v>20.909272257998</v>
      </c>
      <c r="T256" s="0" t="n">
        <f aca="false">SUMPRODUCT('FD inverse'!$A$18:$BH$18,'FD mesh'!$B$84:$BI$84,$E255:$BL255)+'FD inverse'!$A$18*$C256/Setup!$B$17+INDEX('FD inverse'!$A$18:$BH$18,1,'FD mesh'!$B$15+1)*Setup!$B$22</f>
        <v>20.475964891654</v>
      </c>
      <c r="U256" s="0" t="n">
        <f aca="false">SUMPRODUCT('FD inverse'!$A$19:$BH$19,'FD mesh'!$B$84:$BI$84,$E255:$BL255)+'FD inverse'!$A$19*$C256/Setup!$B$17+INDEX('FD inverse'!$A$19:$BH$19,1,'FD mesh'!$B$15+1)*Setup!$B$22</f>
        <v>20.047825778219</v>
      </c>
      <c r="V256" s="0" t="n">
        <f aca="false">SUMPRODUCT('FD inverse'!$A$20:$BH$20,'FD mesh'!$B$84:$BI$84,$E255:$BL255)+'FD inverse'!$A$20*$C256/Setup!$B$17+INDEX('FD inverse'!$A$20:$BH$20,1,'FD mesh'!$B$15+1)*Setup!$B$22</f>
        <v>19.6246015286161</v>
      </c>
      <c r="W256" s="0" t="n">
        <f aca="false">SUMPRODUCT('FD inverse'!$A$21:$BH$21,'FD mesh'!$B$84:$BI$84,$E255:$BL255)+'FD inverse'!$A$21*$C256/Setup!$B$17+INDEX('FD inverse'!$A$21:$BH$21,1,'FD mesh'!$B$15+1)*Setup!$B$22</f>
        <v>19.2060098344684</v>
      </c>
      <c r="X256" s="0" t="n">
        <f aca="false">SUMPRODUCT('FD inverse'!$A$22:$BH$22,'FD mesh'!$B$84:$BI$84,$E255:$BL255)+'FD inverse'!$A$22*$C256/Setup!$B$17+INDEX('FD inverse'!$A$22:$BH$22,1,'FD mesh'!$B$15+1)*Setup!$B$22</f>
        <v>18.7917420933039</v>
      </c>
      <c r="Y256" s="0" t="n">
        <f aca="false">SUMPRODUCT('FD inverse'!$A$23:$BH$23,'FD mesh'!$B$84:$BI$84,$E255:$BL255)+'FD inverse'!$A$23*$C256/Setup!$B$17+INDEX('FD inverse'!$A$23:$BH$23,1,'FD mesh'!$B$15+1)*Setup!$B$22</f>
        <v>18.3814659712974</v>
      </c>
      <c r="Z256" s="0" t="n">
        <f aca="false">SUMPRODUCT('FD inverse'!$A$24:$BH$24,'FD mesh'!$B$84:$BI$84,$E255:$BL255)+'FD inverse'!$A$24*$C256/Setup!$B$17+INDEX('FD inverse'!$A$24:$BH$24,1,'FD mesh'!$B$15+1)*Setup!$B$22</f>
        <v>17.9748279060108</v>
      </c>
      <c r="AA256" s="0" t="n">
        <f aca="false">SUMPRODUCT('FD inverse'!$A$25:$BH$25,'FD mesh'!$B$84:$BI$84,$E255:$BL255)+'FD inverse'!$A$25*$C256/Setup!$B$17+INDEX('FD inverse'!$A$25:$BH$25,1,'FD mesh'!$B$15+1)*Setup!$B$22</f>
        <v>17.5714555523885</v>
      </c>
      <c r="AB256" s="0" t="n">
        <f aca="false">SUMPRODUCT('FD inverse'!$A$26:$BH$26,'FD mesh'!$B$84:$BI$84,$E255:$BL255)+'FD inverse'!$A$26*$C256/Setup!$B$17+INDEX('FD inverse'!$A$26:$BH$26,1,'FD mesh'!$B$15+1)*Setup!$B$22</f>
        <v>17.1709601759677</v>
      </c>
      <c r="AC256" s="0" t="n">
        <f aca="false">SUMPRODUCT('FD inverse'!$A$27:$BH$27,'FD mesh'!$B$84:$BI$84,$E255:$BL255)+'FD inverse'!$A$27*$C256/Setup!$B$17+INDEX('FD inverse'!$A$27:$BH$27,1,'FD mesh'!$B$15+1)*Setup!$B$22</f>
        <v>16.7729389978895</v>
      </c>
      <c r="AD256" s="0" t="n">
        <f aca="false">SUMPRODUCT('FD inverse'!$A$28:$BH$28,'FD mesh'!$B$84:$BI$84,$E255:$BL255)+'FD inverse'!$A$28*$C256/Setup!$B$17+INDEX('FD inverse'!$A$28:$BH$28,1,'FD mesh'!$B$15+1)*Setup!$B$22</f>
        <v>16.3769774968312</v>
      </c>
      <c r="AE256" s="0" t="n">
        <f aca="false">SUMPRODUCT('FD inverse'!$A$29:$BH$29,'FD mesh'!$B$84:$BI$84,$E255:$BL255)+'FD inverse'!$A$29*$C256/Setup!$B$17+INDEX('FD inverse'!$A$29:$BH$29,1,'FD mesh'!$B$15+1)*Setup!$B$22</f>
        <v>15.9826516734463</v>
      </c>
      <c r="AF256" s="0" t="n">
        <f aca="false">SUMPRODUCT('FD inverse'!$A$30:$BH$30,'FD mesh'!$B$84:$BI$84,$E255:$BL255)+'FD inverse'!$A$30*$C256/Setup!$B$17+INDEX('FD inverse'!$A$30:$BH$30,1,'FD mesh'!$B$15+1)*Setup!$B$22</f>
        <v>15.5895302832785</v>
      </c>
      <c r="AG256" s="0" t="n">
        <f aca="false">SUMPRODUCT('FD inverse'!$A$31:$BH$31,'FD mesh'!$B$84:$BI$84,$E255:$BL255)+'FD inverse'!$A$31*$C256/Setup!$B$17+INDEX('FD inverse'!$A$31:$BH$31,1,'FD mesh'!$B$15+1)*Setup!$B$22</f>
        <v>15.1971770444242</v>
      </c>
      <c r="AH256" s="0" t="n">
        <f aca="false">SUMPRODUCT('FD inverse'!$A$32:$BH$32,'FD mesh'!$B$84:$BI$84,$E255:$BL255)+'FD inverse'!$A$32*$C256/Setup!$B$17+INDEX('FD inverse'!$A$32:$BH$32,1,'FD mesh'!$B$15+1)*Setup!$B$22</f>
        <v>15.1809297625119</v>
      </c>
      <c r="AI256" s="0" t="n">
        <f aca="false">SUMPRODUCT('FD inverse'!$A$33:$BH$33,'FD mesh'!$B$84:$BI$84,$E255:$BL255)+'FD inverse'!$A$33*$C256/Setup!$B$17+INDEX('FD inverse'!$A$33:$BH$33,1,'FD mesh'!$B$15+1)*Setup!$B$22</f>
        <v>15.1652155977154</v>
      </c>
      <c r="AJ256" s="0" t="n">
        <f aca="false">SUMPRODUCT('FD inverse'!$A$34:$BH$34,'FD mesh'!$B$84:$BI$84,$E255:$BL255)+'FD inverse'!$A$34*$C256/Setup!$B$17+INDEX('FD inverse'!$A$34:$BH$34,1,'FD mesh'!$B$15+1)*Setup!$B$22</f>
        <v>15.1499999636394</v>
      </c>
      <c r="AK256" s="0" t="n">
        <f aca="false">SUMPRODUCT('FD inverse'!$A$35:$BH$35,'FD mesh'!$B$84:$BI$84,$E255:$BL255)+'FD inverse'!$A$35*$C256/Setup!$B$17+INDEX('FD inverse'!$A$35:$BH$35,1,'FD mesh'!$B$15+1)*Setup!$B$22</f>
        <v>15.1352467760488</v>
      </c>
      <c r="AL256" s="0" t="n">
        <f aca="false">SUMPRODUCT('FD inverse'!$A$36:$BH$36,'FD mesh'!$B$84:$BI$84,$E255:$BL255)+'FD inverse'!$A$36*$C256/Setup!$B$17+INDEX('FD inverse'!$A$36:$BH$36,1,'FD mesh'!$B$15+1)*Setup!$B$22</f>
        <v>15.1209186610002</v>
      </c>
      <c r="AM256" s="0" t="n">
        <f aca="false">SUMPRODUCT('FD inverse'!$A$37:$BH$37,'FD mesh'!$B$84:$BI$84,$E255:$BL255)+'FD inverse'!$A$37*$C256/Setup!$B$17+INDEX('FD inverse'!$A$37:$BH$37,1,'FD mesh'!$B$15+1)*Setup!$B$22</f>
        <v>15.1069771407774</v>
      </c>
      <c r="AN256" s="0" t="n">
        <f aca="false">SUMPRODUCT('FD inverse'!$A$38:$BH$38,'FD mesh'!$B$84:$BI$84,$E255:$BL255)+'FD inverse'!$A$38*$C256/Setup!$B$17+INDEX('FD inverse'!$A$38:$BH$38,1,'FD mesh'!$B$15+1)*Setup!$B$22</f>
        <v>15.0933827994303</v>
      </c>
      <c r="AO256" s="0" t="n">
        <f aca="false">SUMPRODUCT('FD inverse'!$A$39:$BH$39,'FD mesh'!$B$84:$BI$84,$E255:$BL255)+'FD inverse'!$A$39*$C256/Setup!$B$17+INDEX('FD inverse'!$A$39:$BH$39,1,'FD mesh'!$B$15+1)*Setup!$B$22</f>
        <v>15.0800954297821</v>
      </c>
      <c r="AP256" s="0" t="n">
        <f aca="false">SUMPRODUCT('FD inverse'!$A$40:$BH$40,'FD mesh'!$B$84:$BI$84,$E255:$BL255)+'FD inverse'!$A$40*$C256/Setup!$B$17+INDEX('FD inverse'!$A$40:$BH$40,1,'FD mesh'!$B$15+1)*Setup!$B$22</f>
        <v>15.0670741638094</v>
      </c>
      <c r="AQ256" s="0" t="n">
        <f aca="false">SUMPRODUCT('FD inverse'!$A$41:$BH$41,'FD mesh'!$B$84:$BI$84,$E255:$BL255)+'FD inverse'!$A$41*$C256/Setup!$B$17+INDEX('FD inverse'!$A$41:$BH$41,1,'FD mesh'!$B$15+1)*Setup!$B$22</f>
        <v>15.0542775883415</v>
      </c>
      <c r="AR256" s="0" t="n">
        <f aca="false">SUMPRODUCT('FD inverse'!$A$42:$BH$42,'FD mesh'!$B$84:$BI$84,$E255:$BL255)+'FD inverse'!$A$42*$C256/Setup!$B$17+INDEX('FD inverse'!$A$42:$BH$42,1,'FD mesh'!$B$15+1)*Setup!$B$22</f>
        <v>15.0416638480455</v>
      </c>
      <c r="AS256" s="0" t="n">
        <f aca="false">SUMPRODUCT('FD inverse'!$A$43:$BH$43,'FD mesh'!$B$84:$BI$84,$E255:$BL255)+'FD inverse'!$A$43*$C256/Setup!$B$17+INDEX('FD inverse'!$A$43:$BH$43,1,'FD mesh'!$B$15+1)*Setup!$B$22</f>
        <v>0</v>
      </c>
      <c r="AT256" s="0" t="n">
        <f aca="false">SUMPRODUCT('FD inverse'!$A$44:$BH$44,'FD mesh'!$B$84:$BI$84,$E255:$BL255)+'FD inverse'!$A$44*$C256/Setup!$B$17+INDEX('FD inverse'!$A$44:$BH$44,1,'FD mesh'!$B$15+1)*Setup!$B$22</f>
        <v>0</v>
      </c>
      <c r="AU256" s="0" t="n">
        <f aca="false">SUMPRODUCT('FD inverse'!$A$45:$BH$45,'FD mesh'!$B$84:$BI$84,$E255:$BL255)+'FD inverse'!$A$45*$C256/Setup!$B$17+INDEX('FD inverse'!$A$45:$BH$45,1,'FD mesh'!$B$15+1)*Setup!$B$22</f>
        <v>0</v>
      </c>
      <c r="AV256" s="0" t="n">
        <f aca="false">SUMPRODUCT('FD inverse'!$A$46:$BH$46,'FD mesh'!$B$84:$BI$84,$E255:$BL255)+'FD inverse'!$A$46*$C256/Setup!$B$17+INDEX('FD inverse'!$A$46:$BH$46,1,'FD mesh'!$B$15+1)*Setup!$B$22</f>
        <v>0</v>
      </c>
      <c r="AW256" s="0" t="n">
        <f aca="false">SUMPRODUCT('FD inverse'!$A$47:$BH$47,'FD mesh'!$B$84:$BI$84,$E255:$BL255)+'FD inverse'!$A$47*$C256/Setup!$B$17+INDEX('FD inverse'!$A$47:$BH$47,1,'FD mesh'!$B$15+1)*Setup!$B$22</f>
        <v>0</v>
      </c>
      <c r="AX256" s="0" t="n">
        <f aca="false">SUMPRODUCT('FD inverse'!$A$48:$BH$48,'FD mesh'!$B$84:$BI$84,$E255:$BL255)+'FD inverse'!$A$48*$C256/Setup!$B$17+INDEX('FD inverse'!$A$48:$BH$48,1,'FD mesh'!$B$15+1)*Setup!$B$22</f>
        <v>0</v>
      </c>
      <c r="AY256" s="0" t="n">
        <f aca="false">SUMPRODUCT('FD inverse'!$A$49:$BH$49,'FD mesh'!$B$84:$BI$84,$E255:$BL255)+'FD inverse'!$A$49*$C256/Setup!$B$17+INDEX('FD inverse'!$A$49:$BH$49,1,'FD mesh'!$B$15+1)*Setup!$B$22</f>
        <v>0</v>
      </c>
      <c r="AZ256" s="0" t="n">
        <f aca="false">SUMPRODUCT('FD inverse'!$A$50:$BH$50,'FD mesh'!$B$84:$BI$84,$E255:$BL255)+'FD inverse'!$A$50*$C256/Setup!$B$17+INDEX('FD inverse'!$A$50:$BH$50,1,'FD mesh'!$B$15+1)*Setup!$B$22</f>
        <v>0</v>
      </c>
      <c r="BA256" s="0" t="n">
        <f aca="false">SUMPRODUCT('FD inverse'!$A$51:$BH$51,'FD mesh'!$B$84:$BI$84,$E255:$BL255)+'FD inverse'!$A$51*$C256/Setup!$B$17+INDEX('FD inverse'!$A$51:$BH$51,1,'FD mesh'!$B$15+1)*Setup!$B$22</f>
        <v>0</v>
      </c>
      <c r="BB256" s="0" t="n">
        <f aca="false">SUMPRODUCT('FD inverse'!$A$52:$BH$52,'FD mesh'!$B$84:$BI$84,$E255:$BL255)+'FD inverse'!$A$52*$C256/Setup!$B$17+INDEX('FD inverse'!$A$52:$BH$52,1,'FD mesh'!$B$15+1)*Setup!$B$22</f>
        <v>0</v>
      </c>
      <c r="BC256" s="0" t="n">
        <f aca="false">SUMPRODUCT('FD inverse'!$A$53:$BH$53,'FD mesh'!$B$84:$BI$84,$E255:$BL255)+'FD inverse'!$A$53*$C256/Setup!$B$17+INDEX('FD inverse'!$A$53:$BH$53,1,'FD mesh'!$B$15+1)*Setup!$B$22</f>
        <v>0</v>
      </c>
      <c r="BD256" s="0" t="n">
        <f aca="false">SUMPRODUCT('FD inverse'!$A$54:$BH$54,'FD mesh'!$B$84:$BI$84,$E255:$BL255)+'FD inverse'!$A$54*$C256/Setup!$B$17+INDEX('FD inverse'!$A$54:$BH$54,1,'FD mesh'!$B$15+1)*Setup!$B$22</f>
        <v>0</v>
      </c>
      <c r="BE256" s="0" t="n">
        <f aca="false">SUMPRODUCT('FD inverse'!$A$55:$BH$55,'FD mesh'!$B$84:$BI$84,$E255:$BL255)+'FD inverse'!$A$55*$C256/Setup!$B$17+INDEX('FD inverse'!$A$55:$BH$55,1,'FD mesh'!$B$15+1)*Setup!$B$22</f>
        <v>0</v>
      </c>
      <c r="BF256" s="0" t="n">
        <f aca="false">SUMPRODUCT('FD inverse'!$A$56:$BH$56,'FD mesh'!$B$84:$BI$84,$E255:$BL255)+'FD inverse'!$A$56*$C256/Setup!$B$17+INDEX('FD inverse'!$A$56:$BH$56,1,'FD mesh'!$B$15+1)*Setup!$B$22</f>
        <v>0</v>
      </c>
      <c r="BG256" s="0" t="n">
        <f aca="false">SUMPRODUCT('FD inverse'!$A$57:$BH$57,'FD mesh'!$B$84:$BI$84,$E255:$BL255)+'FD inverse'!$A$57*$C256/Setup!$B$17+INDEX('FD inverse'!$A$57:$BH$57,1,'FD mesh'!$B$15+1)*Setup!$B$22</f>
        <v>0</v>
      </c>
      <c r="BH256" s="0" t="n">
        <f aca="false">SUMPRODUCT('FD inverse'!$A$58:$BH$58,'FD mesh'!$B$84:$BI$84,$E255:$BL255)+'FD inverse'!$A$58*$C256/Setup!$B$17+INDEX('FD inverse'!$A$58:$BH$58,1,'FD mesh'!$B$15+1)*Setup!$B$22</f>
        <v>0</v>
      </c>
      <c r="BI256" s="0" t="n">
        <f aca="false">SUMPRODUCT('FD inverse'!$A$59:$BH$59,'FD mesh'!$B$84:$BI$84,$E255:$BL255)+'FD inverse'!$A$59*$C256/Setup!$B$17+INDEX('FD inverse'!$A$59:$BH$59,1,'FD mesh'!$B$15+1)*Setup!$B$22</f>
        <v>0</v>
      </c>
      <c r="BJ256" s="0" t="n">
        <f aca="false">SUMPRODUCT('FD inverse'!$A$60:$BH$60,'FD mesh'!$B$84:$BI$84,$E255:$BL255)+'FD inverse'!$A$60*$C256/Setup!$B$17+INDEX('FD inverse'!$A$60:$BH$60,1,'FD mesh'!$B$15+1)*Setup!$B$22</f>
        <v>0</v>
      </c>
      <c r="BK256" s="0" t="n">
        <f aca="false">SUMPRODUCT('FD inverse'!$A$61:$BH$61,'FD mesh'!$B$84:$BI$84,$E255:$BL255)+'FD inverse'!$A$61*$C256/Setup!$B$17+INDEX('FD inverse'!$A$61:$BH$61,1,'FD mesh'!$B$15+1)*Setup!$B$22</f>
        <v>0</v>
      </c>
      <c r="BL256" s="0" t="n">
        <f aca="false">SUMPRODUCT('FD inverse'!$A$62:$BH$62,'FD mesh'!$B$84:$BI$84,$E255:$BL255)+'FD inverse'!$A$62*$C256/Setup!$B$17+INDEX('FD inverse'!$A$62:$BH$62,1,'FD mesh'!$B$15+1)*Setup!$B$22</f>
        <v>0</v>
      </c>
    </row>
    <row r="257" customFormat="false" ht="15" hidden="false" customHeight="false" outlineLevel="0" collapsed="false">
      <c r="A257" s="0" t="n">
        <v>252</v>
      </c>
      <c r="B257" s="0" t="n">
        <f aca="false">A257*Setup!$B$11/3600</f>
        <v>21</v>
      </c>
      <c r="C257" s="0" t="n">
        <f aca="false">Setup!$B$7+Setup!$B$8*COS(2*PI()*(B257-Setup!$B$9)/24)</f>
        <v>25.0352761804101</v>
      </c>
      <c r="D257" s="0" t="n">
        <f aca="false">(C257-E257)/Setup!$B$17</f>
        <v>10.0697485615646</v>
      </c>
      <c r="E257" s="0" t="n">
        <f aca="false">SUMPRODUCT('FD inverse'!$A$3:$BH$3,'FD mesh'!$B$84:$BI$84,$E256:$BL256)+'FD inverse'!$A$3*$C257/Setup!$B$17+INDEX('FD inverse'!$A$3:$BH$3,1,'FD mesh'!$B$15+1)*Setup!$B$22</f>
        <v>23.7262088674067</v>
      </c>
      <c r="F257" s="0" t="n">
        <f aca="false">SUMPRODUCT('FD inverse'!$A$4:$BH$4,'FD mesh'!$B$84:$BI$84,$E256:$BL256)+'FD inverse'!$A$4*$C257/Setup!$B$17+INDEX('FD inverse'!$A$4:$BH$4,1,'FD mesh'!$B$15+1)*Setup!$B$22</f>
        <v>23.4172078802418</v>
      </c>
      <c r="G257" s="0" t="n">
        <f aca="false">SUMPRODUCT('FD inverse'!$A$5:$BH$5,'FD mesh'!$B$84:$BI$84,$E256:$BL256)+'FD inverse'!$A$5*$C257/Setup!$B$17+INDEX('FD inverse'!$A$5:$BH$5,1,'FD mesh'!$B$15+1)*Setup!$B$22</f>
        <v>23.0936331107569</v>
      </c>
      <c r="H257" s="0" t="n">
        <f aca="false">SUMPRODUCT('FD inverse'!$A$6:$BH$6,'FD mesh'!$B$84:$BI$84,$E256:$BL256)+'FD inverse'!$A$6*$C257/Setup!$B$17+INDEX('FD inverse'!$A$6:$BH$6,1,'FD mesh'!$B$15+1)*Setup!$B$22</f>
        <v>21.9885510892152</v>
      </c>
      <c r="I257" s="0" t="n">
        <f aca="false">SUMPRODUCT('FD inverse'!$A$7:$BH$7,'FD mesh'!$B$84:$BI$84,$E256:$BL256)+'FD inverse'!$A$7*$C257/Setup!$B$17+INDEX('FD inverse'!$A$7:$BH$7,1,'FD mesh'!$B$15+1)*Setup!$B$22</f>
        <v>21.8924016178976</v>
      </c>
      <c r="J257" s="0" t="n">
        <f aca="false">SUMPRODUCT('FD inverse'!$A$8:$BH$8,'FD mesh'!$B$84:$BI$84,$E256:$BL256)+'FD inverse'!$A$8*$C257/Setup!$B$17+INDEX('FD inverse'!$A$8:$BH$8,1,'FD mesh'!$B$15+1)*Setup!$B$22</f>
        <v>21.8010295509982</v>
      </c>
      <c r="K257" s="0" t="n">
        <f aca="false">SUMPRODUCT('FD inverse'!$A$9:$BH$9,'FD mesh'!$B$84:$BI$84,$E256:$BL256)+'FD inverse'!$A$9*$C257/Setup!$B$17+INDEX('FD inverse'!$A$9:$BH$9,1,'FD mesh'!$B$15+1)*Setup!$B$22</f>
        <v>21.7157548589007</v>
      </c>
      <c r="L257" s="0" t="n">
        <f aca="false">SUMPRODUCT('FD inverse'!$A$10:$BH$10,'FD mesh'!$B$84:$BI$84,$E256:$BL256)+'FD inverse'!$A$10*$C257/Setup!$B$17+INDEX('FD inverse'!$A$10:$BH$10,1,'FD mesh'!$B$15+1)*Setup!$B$22</f>
        <v>21.6377330336517</v>
      </c>
      <c r="M257" s="0" t="n">
        <f aca="false">SUMPRODUCT('FD inverse'!$A$11:$BH$11,'FD mesh'!$B$84:$BI$84,$E256:$BL256)+'FD inverse'!$A$11*$C257/Setup!$B$17+INDEX('FD inverse'!$A$11:$BH$11,1,'FD mesh'!$B$15+1)*Setup!$B$22</f>
        <v>21.5679574672</v>
      </c>
      <c r="N257" s="0" t="n">
        <f aca="false">SUMPRODUCT('FD inverse'!$A$12:$BH$12,'FD mesh'!$B$84:$BI$84,$E256:$BL256)+'FD inverse'!$A$12*$C257/Setup!$B$17+INDEX('FD inverse'!$A$12:$BH$12,1,'FD mesh'!$B$15+1)*Setup!$B$22</f>
        <v>21.5072618844482</v>
      </c>
      <c r="O257" s="0" t="n">
        <f aca="false">SUMPRODUCT('FD inverse'!$A$13:$BH$13,'FD mesh'!$B$84:$BI$84,$E256:$BL256)+'FD inverse'!$A$13*$C257/Setup!$B$17+INDEX('FD inverse'!$A$13:$BH$13,1,'FD mesh'!$B$15+1)*Setup!$B$22</f>
        <v>21.4563226907558</v>
      </c>
      <c r="P257" s="0" t="n">
        <f aca="false">SUMPRODUCT('FD inverse'!$A$14:$BH$14,'FD mesh'!$B$84:$BI$84,$E256:$BL256)+'FD inverse'!$A$14*$C257/Setup!$B$17+INDEX('FD inverse'!$A$14:$BH$14,1,'FD mesh'!$B$15+1)*Setup!$B$22</f>
        <v>21.4156611160843</v>
      </c>
      <c r="Q257" s="0" t="n">
        <f aca="false">SUMPRODUCT('FD inverse'!$A$15:$BH$15,'FD mesh'!$B$84:$BI$84,$E256:$BL256)+'FD inverse'!$A$15*$C257/Setup!$B$17+INDEX('FD inverse'!$A$15:$BH$15,1,'FD mesh'!$B$15+1)*Setup!$B$22</f>
        <v>21.3856450600434</v>
      </c>
      <c r="R257" s="0" t="n">
        <f aca="false">SUMPRODUCT('FD inverse'!$A$16:$BH$16,'FD mesh'!$B$84:$BI$84,$E256:$BL256)+'FD inverse'!$A$16*$C257/Setup!$B$17+INDEX('FD inverse'!$A$16:$BH$16,1,'FD mesh'!$B$15+1)*Setup!$B$22</f>
        <v>21.3664905637397</v>
      </c>
      <c r="S257" s="0" t="n">
        <f aca="false">SUMPRODUCT('FD inverse'!$A$17:$BH$17,'FD mesh'!$B$84:$BI$84,$E256:$BL256)+'FD inverse'!$A$17*$C257/Setup!$B$17+INDEX('FD inverse'!$A$17:$BH$17,1,'FD mesh'!$B$15+1)*Setup!$B$22</f>
        <v>20.9271887683885</v>
      </c>
      <c r="T257" s="0" t="n">
        <f aca="false">SUMPRODUCT('FD inverse'!$A$18:$BH$18,'FD mesh'!$B$84:$BI$84,$E256:$BL256)+'FD inverse'!$A$18*$C257/Setup!$B$17+INDEX('FD inverse'!$A$18:$BH$18,1,'FD mesh'!$B$15+1)*Setup!$B$22</f>
        <v>20.4931595460951</v>
      </c>
      <c r="U257" s="0" t="n">
        <f aca="false">SUMPRODUCT('FD inverse'!$A$19:$BH$19,'FD mesh'!$B$84:$BI$84,$E256:$BL256)+'FD inverse'!$A$19*$C257/Setup!$B$17+INDEX('FD inverse'!$A$19:$BH$19,1,'FD mesh'!$B$15+1)*Setup!$B$22</f>
        <v>20.0641904649657</v>
      </c>
      <c r="V257" s="0" t="n">
        <f aca="false">SUMPRODUCT('FD inverse'!$A$20:$BH$20,'FD mesh'!$B$84:$BI$84,$E256:$BL256)+'FD inverse'!$A$20*$C257/Setup!$B$17+INDEX('FD inverse'!$A$20:$BH$20,1,'FD mesh'!$B$15+1)*Setup!$B$22</f>
        <v>19.6400372773648</v>
      </c>
      <c r="W257" s="0" t="n">
        <f aca="false">SUMPRODUCT('FD inverse'!$A$21:$BH$21,'FD mesh'!$B$84:$BI$84,$E256:$BL256)+'FD inverse'!$A$21*$C257/Setup!$B$17+INDEX('FD inverse'!$A$21:$BH$21,1,'FD mesh'!$B$15+1)*Setup!$B$22</f>
        <v>19.2204266101098</v>
      </c>
      <c r="X257" s="0" t="n">
        <f aca="false">SUMPRODUCT('FD inverse'!$A$22:$BH$22,'FD mesh'!$B$84:$BI$84,$E256:$BL256)+'FD inverse'!$A$22*$C257/Setup!$B$17+INDEX('FD inverse'!$A$22:$BH$22,1,'FD mesh'!$B$15+1)*Setup!$B$22</f>
        <v>18.8050585939722</v>
      </c>
      <c r="Y257" s="0" t="n">
        <f aca="false">SUMPRODUCT('FD inverse'!$A$23:$BH$23,'FD mesh'!$B$84:$BI$84,$E256:$BL256)+'FD inverse'!$A$23*$C257/Setup!$B$17+INDEX('FD inverse'!$A$23:$BH$23,1,'FD mesh'!$B$15+1)*Setup!$B$22</f>
        <v>18.3936094337456</v>
      </c>
      <c r="Z257" s="0" t="n">
        <f aca="false">SUMPRODUCT('FD inverse'!$A$24:$BH$24,'FD mesh'!$B$84:$BI$84,$E256:$BL256)+'FD inverse'!$A$24*$C257/Setup!$B$17+INDEX('FD inverse'!$A$24:$BH$24,1,'FD mesh'!$B$15+1)*Setup!$B$22</f>
        <v>17.9857339210394</v>
      </c>
      <c r="AA257" s="0" t="n">
        <f aca="false">SUMPRODUCT('FD inverse'!$A$25:$BH$25,'FD mesh'!$B$84:$BI$84,$E256:$BL256)+'FD inverse'!$A$25*$C257/Setup!$B$17+INDEX('FD inverse'!$A$25:$BH$25,1,'FD mesh'!$B$15+1)*Setup!$B$22</f>
        <v>17.5810678927559</v>
      </c>
      <c r="AB257" s="0" t="n">
        <f aca="false">SUMPRODUCT('FD inverse'!$A$26:$BH$26,'FD mesh'!$B$84:$BI$84,$E256:$BL256)+'FD inverse'!$A$26*$C257/Setup!$B$17+INDEX('FD inverse'!$A$26:$BH$26,1,'FD mesh'!$B$15+1)*Setup!$B$22</f>
        <v>17.1792306389234</v>
      </c>
      <c r="AC257" s="0" t="n">
        <f aca="false">SUMPRODUCT('FD inverse'!$A$27:$BH$27,'FD mesh'!$B$84:$BI$84,$E256:$BL256)+'FD inverse'!$A$27*$C257/Setup!$B$17+INDEX('FD inverse'!$A$27:$BH$27,1,'FD mesh'!$B$15+1)*Setup!$B$22</f>
        <v>16.7798272641893</v>
      </c>
      <c r="AD257" s="0" t="n">
        <f aca="false">SUMPRODUCT('FD inverse'!$A$28:$BH$28,'FD mesh'!$B$84:$BI$84,$E256:$BL256)+'FD inverse'!$A$28*$C257/Setup!$B$17+INDEX('FD inverse'!$A$28:$BH$28,1,'FD mesh'!$B$15+1)*Setup!$B$22</f>
        <v>16.3824510078234</v>
      </c>
      <c r="AE257" s="0" t="n">
        <f aca="false">SUMPRODUCT('FD inverse'!$A$29:$BH$29,'FD mesh'!$B$84:$BI$84,$E256:$BL256)+'FD inverse'!$A$29*$C257/Setup!$B$17+INDEX('FD inverse'!$A$29:$BH$29,1,'FD mesh'!$B$15+1)*Setup!$B$22</f>
        <v>15.9866855275495</v>
      </c>
      <c r="AF257" s="0" t="n">
        <f aca="false">SUMPRODUCT('FD inverse'!$A$30:$BH$30,'FD mesh'!$B$84:$BI$84,$E256:$BL256)+'FD inverse'!$A$30*$C257/Setup!$B$17+INDEX('FD inverse'!$A$30:$BH$30,1,'FD mesh'!$B$15+1)*Setup!$B$22</f>
        <v>15.5921071529117</v>
      </c>
      <c r="AG257" s="0" t="n">
        <f aca="false">SUMPRODUCT('FD inverse'!$A$31:$BH$31,'FD mesh'!$B$84:$BI$84,$E256:$BL256)+'FD inverse'!$A$31*$C257/Setup!$B$17+INDEX('FD inverse'!$A$31:$BH$31,1,'FD mesh'!$B$15+1)*Setup!$B$22</f>
        <v>15.1982871141945</v>
      </c>
      <c r="AH257" s="0" t="n">
        <f aca="false">SUMPRODUCT('FD inverse'!$A$32:$BH$32,'FD mesh'!$B$84:$BI$84,$E256:$BL256)+'FD inverse'!$A$32*$C257/Setup!$B$17+INDEX('FD inverse'!$A$32:$BH$32,1,'FD mesh'!$B$15+1)*Setup!$B$22</f>
        <v>15.1819759437418</v>
      </c>
      <c r="AI257" s="0" t="n">
        <f aca="false">SUMPRODUCT('FD inverse'!$A$33:$BH$33,'FD mesh'!$B$84:$BI$84,$E256:$BL256)+'FD inverse'!$A$33*$C257/Setup!$B$17+INDEX('FD inverse'!$A$33:$BH$33,1,'FD mesh'!$B$15+1)*Setup!$B$22</f>
        <v>15.1661943743245</v>
      </c>
      <c r="AJ257" s="0" t="n">
        <f aca="false">SUMPRODUCT('FD inverse'!$A$34:$BH$34,'FD mesh'!$B$84:$BI$84,$E256:$BL256)+'FD inverse'!$A$34*$C257/Setup!$B$17+INDEX('FD inverse'!$A$34:$BH$34,1,'FD mesh'!$B$15+1)*Setup!$B$22</f>
        <v>15.1509082841711</v>
      </c>
      <c r="AK257" s="0" t="n">
        <f aca="false">SUMPRODUCT('FD inverse'!$A$35:$BH$35,'FD mesh'!$B$84:$BI$84,$E256:$BL256)+'FD inverse'!$A$35*$C257/Setup!$B$17+INDEX('FD inverse'!$A$35:$BH$35,1,'FD mesh'!$B$15+1)*Setup!$B$22</f>
        <v>15.1360820067923</v>
      </c>
      <c r="AL257" s="0" t="n">
        <f aca="false">SUMPRODUCT('FD inverse'!$A$36:$BH$36,'FD mesh'!$B$84:$BI$84,$E256:$BL256)+'FD inverse'!$A$36*$C257/Setup!$B$17+INDEX('FD inverse'!$A$36:$BH$36,1,'FD mesh'!$B$15+1)*Setup!$B$22</f>
        <v>15.1216785424538</v>
      </c>
      <c r="AM257" s="0" t="n">
        <f aca="false">SUMPRODUCT('FD inverse'!$A$37:$BH$37,'FD mesh'!$B$84:$BI$84,$E256:$BL256)+'FD inverse'!$A$37*$C257/Setup!$B$17+INDEX('FD inverse'!$A$37:$BH$37,1,'FD mesh'!$B$15+1)*Setup!$B$22</f>
        <v>15.1076597476097</v>
      </c>
      <c r="AN257" s="0" t="n">
        <f aca="false">SUMPRODUCT('FD inverse'!$A$38:$BH$38,'FD mesh'!$B$84:$BI$84,$E256:$BL256)+'FD inverse'!$A$38*$C257/Setup!$B$17+INDEX('FD inverse'!$A$38:$BH$38,1,'FD mesh'!$B$15+1)*Setup!$B$22</f>
        <v>15.0939865040668</v>
      </c>
      <c r="AO257" s="0" t="n">
        <f aca="false">SUMPRODUCT('FD inverse'!$A$39:$BH$39,'FD mesh'!$B$84:$BI$84,$E256:$BL256)+'FD inverse'!$A$39*$C257/Setup!$B$17+INDEX('FD inverse'!$A$39:$BH$39,1,'FD mesh'!$B$15+1)*Setup!$B$22</f>
        <v>15.0806188697161</v>
      </c>
      <c r="AP257" s="0" t="n">
        <f aca="false">SUMPRODUCT('FD inverse'!$A$40:$BH$40,'FD mesh'!$B$84:$BI$84,$E256:$BL256)+'FD inverse'!$A$40*$C257/Setup!$B$17+INDEX('FD inverse'!$A$40:$BH$40,1,'FD mesh'!$B$15+1)*Setup!$B$22</f>
        <v>15.0675162127165</v>
      </c>
      <c r="AQ257" s="0" t="n">
        <f aca="false">SUMPRODUCT('FD inverse'!$A$41:$BH$41,'FD mesh'!$B$84:$BI$84,$E256:$BL256)+'FD inverse'!$A$41*$C257/Setup!$B$17+INDEX('FD inverse'!$A$41:$BH$41,1,'FD mesh'!$B$15+1)*Setup!$B$22</f>
        <v>15.0546373310555</v>
      </c>
      <c r="AR257" s="0" t="n">
        <f aca="false">SUMPRODUCT('FD inverse'!$A$42:$BH$42,'FD mesh'!$B$84:$BI$84,$E256:$BL256)+'FD inverse'!$A$42*$C257/Setup!$B$17+INDEX('FD inverse'!$A$42:$BH$42,1,'FD mesh'!$B$15+1)*Setup!$B$22</f>
        <v>15.0419405594423</v>
      </c>
      <c r="AS257" s="0" t="n">
        <f aca="false">SUMPRODUCT('FD inverse'!$A$43:$BH$43,'FD mesh'!$B$84:$BI$84,$E256:$BL256)+'FD inverse'!$A$43*$C257/Setup!$B$17+INDEX('FD inverse'!$A$43:$BH$43,1,'FD mesh'!$B$15+1)*Setup!$B$22</f>
        <v>0</v>
      </c>
      <c r="AT257" s="0" t="n">
        <f aca="false">SUMPRODUCT('FD inverse'!$A$44:$BH$44,'FD mesh'!$B$84:$BI$84,$E256:$BL256)+'FD inverse'!$A$44*$C257/Setup!$B$17+INDEX('FD inverse'!$A$44:$BH$44,1,'FD mesh'!$B$15+1)*Setup!$B$22</f>
        <v>0</v>
      </c>
      <c r="AU257" s="0" t="n">
        <f aca="false">SUMPRODUCT('FD inverse'!$A$45:$BH$45,'FD mesh'!$B$84:$BI$84,$E256:$BL256)+'FD inverse'!$A$45*$C257/Setup!$B$17+INDEX('FD inverse'!$A$45:$BH$45,1,'FD mesh'!$B$15+1)*Setup!$B$22</f>
        <v>0</v>
      </c>
      <c r="AV257" s="0" t="n">
        <f aca="false">SUMPRODUCT('FD inverse'!$A$46:$BH$46,'FD mesh'!$B$84:$BI$84,$E256:$BL256)+'FD inverse'!$A$46*$C257/Setup!$B$17+INDEX('FD inverse'!$A$46:$BH$46,1,'FD mesh'!$B$15+1)*Setup!$B$22</f>
        <v>0</v>
      </c>
      <c r="AW257" s="0" t="n">
        <f aca="false">SUMPRODUCT('FD inverse'!$A$47:$BH$47,'FD mesh'!$B$84:$BI$84,$E256:$BL256)+'FD inverse'!$A$47*$C257/Setup!$B$17+INDEX('FD inverse'!$A$47:$BH$47,1,'FD mesh'!$B$15+1)*Setup!$B$22</f>
        <v>0</v>
      </c>
      <c r="AX257" s="0" t="n">
        <f aca="false">SUMPRODUCT('FD inverse'!$A$48:$BH$48,'FD mesh'!$B$84:$BI$84,$E256:$BL256)+'FD inverse'!$A$48*$C257/Setup!$B$17+INDEX('FD inverse'!$A$48:$BH$48,1,'FD mesh'!$B$15+1)*Setup!$B$22</f>
        <v>0</v>
      </c>
      <c r="AY257" s="0" t="n">
        <f aca="false">SUMPRODUCT('FD inverse'!$A$49:$BH$49,'FD mesh'!$B$84:$BI$84,$E256:$BL256)+'FD inverse'!$A$49*$C257/Setup!$B$17+INDEX('FD inverse'!$A$49:$BH$49,1,'FD mesh'!$B$15+1)*Setup!$B$22</f>
        <v>0</v>
      </c>
      <c r="AZ257" s="0" t="n">
        <f aca="false">SUMPRODUCT('FD inverse'!$A$50:$BH$50,'FD mesh'!$B$84:$BI$84,$E256:$BL256)+'FD inverse'!$A$50*$C257/Setup!$B$17+INDEX('FD inverse'!$A$50:$BH$50,1,'FD mesh'!$B$15+1)*Setup!$B$22</f>
        <v>0</v>
      </c>
      <c r="BA257" s="0" t="n">
        <f aca="false">SUMPRODUCT('FD inverse'!$A$51:$BH$51,'FD mesh'!$B$84:$BI$84,$E256:$BL256)+'FD inverse'!$A$51*$C257/Setup!$B$17+INDEX('FD inverse'!$A$51:$BH$51,1,'FD mesh'!$B$15+1)*Setup!$B$22</f>
        <v>0</v>
      </c>
      <c r="BB257" s="0" t="n">
        <f aca="false">SUMPRODUCT('FD inverse'!$A$52:$BH$52,'FD mesh'!$B$84:$BI$84,$E256:$BL256)+'FD inverse'!$A$52*$C257/Setup!$B$17+INDEX('FD inverse'!$A$52:$BH$52,1,'FD mesh'!$B$15+1)*Setup!$B$22</f>
        <v>0</v>
      </c>
      <c r="BC257" s="0" t="n">
        <f aca="false">SUMPRODUCT('FD inverse'!$A$53:$BH$53,'FD mesh'!$B$84:$BI$84,$E256:$BL256)+'FD inverse'!$A$53*$C257/Setup!$B$17+INDEX('FD inverse'!$A$53:$BH$53,1,'FD mesh'!$B$15+1)*Setup!$B$22</f>
        <v>0</v>
      </c>
      <c r="BD257" s="0" t="n">
        <f aca="false">SUMPRODUCT('FD inverse'!$A$54:$BH$54,'FD mesh'!$B$84:$BI$84,$E256:$BL256)+'FD inverse'!$A$54*$C257/Setup!$B$17+INDEX('FD inverse'!$A$54:$BH$54,1,'FD mesh'!$B$15+1)*Setup!$B$22</f>
        <v>0</v>
      </c>
      <c r="BE257" s="0" t="n">
        <f aca="false">SUMPRODUCT('FD inverse'!$A$55:$BH$55,'FD mesh'!$B$84:$BI$84,$E256:$BL256)+'FD inverse'!$A$55*$C257/Setup!$B$17+INDEX('FD inverse'!$A$55:$BH$55,1,'FD mesh'!$B$15+1)*Setup!$B$22</f>
        <v>0</v>
      </c>
      <c r="BF257" s="0" t="n">
        <f aca="false">SUMPRODUCT('FD inverse'!$A$56:$BH$56,'FD mesh'!$B$84:$BI$84,$E256:$BL256)+'FD inverse'!$A$56*$C257/Setup!$B$17+INDEX('FD inverse'!$A$56:$BH$56,1,'FD mesh'!$B$15+1)*Setup!$B$22</f>
        <v>0</v>
      </c>
      <c r="BG257" s="0" t="n">
        <f aca="false">SUMPRODUCT('FD inverse'!$A$57:$BH$57,'FD mesh'!$B$84:$BI$84,$E256:$BL256)+'FD inverse'!$A$57*$C257/Setup!$B$17+INDEX('FD inverse'!$A$57:$BH$57,1,'FD mesh'!$B$15+1)*Setup!$B$22</f>
        <v>0</v>
      </c>
      <c r="BH257" s="0" t="n">
        <f aca="false">SUMPRODUCT('FD inverse'!$A$58:$BH$58,'FD mesh'!$B$84:$BI$84,$E256:$BL256)+'FD inverse'!$A$58*$C257/Setup!$B$17+INDEX('FD inverse'!$A$58:$BH$58,1,'FD mesh'!$B$15+1)*Setup!$B$22</f>
        <v>0</v>
      </c>
      <c r="BI257" s="0" t="n">
        <f aca="false">SUMPRODUCT('FD inverse'!$A$59:$BH$59,'FD mesh'!$B$84:$BI$84,$E256:$BL256)+'FD inverse'!$A$59*$C257/Setup!$B$17+INDEX('FD inverse'!$A$59:$BH$59,1,'FD mesh'!$B$15+1)*Setup!$B$22</f>
        <v>0</v>
      </c>
      <c r="BJ257" s="0" t="n">
        <f aca="false">SUMPRODUCT('FD inverse'!$A$60:$BH$60,'FD mesh'!$B$84:$BI$84,$E256:$BL256)+'FD inverse'!$A$60*$C257/Setup!$B$17+INDEX('FD inverse'!$A$60:$BH$60,1,'FD mesh'!$B$15+1)*Setup!$B$22</f>
        <v>0</v>
      </c>
      <c r="BK257" s="0" t="n">
        <f aca="false">SUMPRODUCT('FD inverse'!$A$61:$BH$61,'FD mesh'!$B$84:$BI$84,$E256:$BL256)+'FD inverse'!$A$61*$C257/Setup!$B$17+INDEX('FD inverse'!$A$61:$BH$61,1,'FD mesh'!$B$15+1)*Setup!$B$22</f>
        <v>0</v>
      </c>
      <c r="BL257" s="0" t="n">
        <f aca="false">SUMPRODUCT('FD inverse'!$A$62:$BH$62,'FD mesh'!$B$84:$BI$84,$E256:$BL256)+'FD inverse'!$A$62*$C257/Setup!$B$17+INDEX('FD inverse'!$A$62:$BH$62,1,'FD mesh'!$B$15+1)*Setup!$B$22</f>
        <v>0</v>
      </c>
    </row>
    <row r="258" customFormat="false" ht="15" hidden="false" customHeight="false" outlineLevel="0" collapsed="false">
      <c r="A258" s="0" t="n">
        <v>253</v>
      </c>
      <c r="B258" s="0" t="n">
        <f aca="false">A258*Setup!$B$11/3600</f>
        <v>21.0833333333333</v>
      </c>
      <c r="C258" s="0" t="n">
        <f aca="false">Setup!$B$7+Setup!$B$8*COS(2*PI()*(B258-Setup!$B$9)/24)</f>
        <v>24.9507435693047</v>
      </c>
      <c r="D258" s="0" t="n">
        <f aca="false">(C258-E258)/Setup!$B$17</f>
        <v>9.75336867946708</v>
      </c>
      <c r="E258" s="0" t="n">
        <f aca="false">SUMPRODUCT('FD inverse'!$A$3:$BH$3,'FD mesh'!$B$84:$BI$84,$E257:$BL257)+'FD inverse'!$A$3*$C258/Setup!$B$17+INDEX('FD inverse'!$A$3:$BH$3,1,'FD mesh'!$B$15+1)*Setup!$B$22</f>
        <v>23.682805640974</v>
      </c>
      <c r="F258" s="0" t="n">
        <f aca="false">SUMPRODUCT('FD inverse'!$A$4:$BH$4,'FD mesh'!$B$84:$BI$84,$E257:$BL257)+'FD inverse'!$A$4*$C258/Setup!$B$17+INDEX('FD inverse'!$A$4:$BH$4,1,'FD mesh'!$B$15+1)*Setup!$B$22</f>
        <v>23.3831077082694</v>
      </c>
      <c r="G258" s="0" t="n">
        <f aca="false">SUMPRODUCT('FD inverse'!$A$5:$BH$5,'FD mesh'!$B$84:$BI$84,$E257:$BL257)+'FD inverse'!$A$5*$C258/Setup!$B$17+INDEX('FD inverse'!$A$5:$BH$5,1,'FD mesh'!$B$15+1)*Setup!$B$22</f>
        <v>23.0686093537019</v>
      </c>
      <c r="H258" s="0" t="n">
        <f aca="false">SUMPRODUCT('FD inverse'!$A$6:$BH$6,'FD mesh'!$B$84:$BI$84,$E257:$BL257)+'FD inverse'!$A$6*$C258/Setup!$B$17+INDEX('FD inverse'!$A$6:$BH$6,1,'FD mesh'!$B$15+1)*Setup!$B$22</f>
        <v>21.9936483928358</v>
      </c>
      <c r="I258" s="0" t="n">
        <f aca="false">SUMPRODUCT('FD inverse'!$A$7:$BH$7,'FD mesh'!$B$84:$BI$84,$E257:$BL257)+'FD inverse'!$A$7*$C258/Setup!$B$17+INDEX('FD inverse'!$A$7:$BH$7,1,'FD mesh'!$B$15+1)*Setup!$B$22</f>
        <v>21.9000227336502</v>
      </c>
      <c r="J258" s="0" t="n">
        <f aca="false">SUMPRODUCT('FD inverse'!$A$8:$BH$8,'FD mesh'!$B$84:$BI$84,$E257:$BL257)+'FD inverse'!$A$8*$C258/Setup!$B$17+INDEX('FD inverse'!$A$8:$BH$8,1,'FD mesh'!$B$15+1)*Setup!$B$22</f>
        <v>21.8108933079469</v>
      </c>
      <c r="K258" s="0" t="n">
        <f aca="false">SUMPRODUCT('FD inverse'!$A$9:$BH$9,'FD mesh'!$B$84:$BI$84,$E257:$BL257)+'FD inverse'!$A$9*$C258/Setup!$B$17+INDEX('FD inverse'!$A$9:$BH$9,1,'FD mesh'!$B$15+1)*Setup!$B$22</f>
        <v>21.7275832078771</v>
      </c>
      <c r="L258" s="0" t="n">
        <f aca="false">SUMPRODUCT('FD inverse'!$A$10:$BH$10,'FD mesh'!$B$84:$BI$84,$E257:$BL257)+'FD inverse'!$A$10*$C258/Setup!$B$17+INDEX('FD inverse'!$A$10:$BH$10,1,'FD mesh'!$B$15+1)*Setup!$B$22</f>
        <v>21.6512514847846</v>
      </c>
      <c r="M258" s="0" t="n">
        <f aca="false">SUMPRODUCT('FD inverse'!$A$11:$BH$11,'FD mesh'!$B$84:$BI$84,$E257:$BL257)+'FD inverse'!$A$11*$C258/Setup!$B$17+INDEX('FD inverse'!$A$11:$BH$11,1,'FD mesh'!$B$15+1)*Setup!$B$22</f>
        <v>21.582895249086</v>
      </c>
      <c r="N258" s="0" t="n">
        <f aca="false">SUMPRODUCT('FD inverse'!$A$12:$BH$12,'FD mesh'!$B$84:$BI$84,$E257:$BL257)+'FD inverse'!$A$12*$C258/Setup!$B$17+INDEX('FD inverse'!$A$12:$BH$12,1,'FD mesh'!$B$15+1)*Setup!$B$22</f>
        <v>21.5233518640577</v>
      </c>
      <c r="O258" s="0" t="n">
        <f aca="false">SUMPRODUCT('FD inverse'!$A$13:$BH$13,'FD mesh'!$B$84:$BI$84,$E257:$BL257)+'FD inverse'!$A$13*$C258/Setup!$B$17+INDEX('FD inverse'!$A$13:$BH$13,1,'FD mesh'!$B$15+1)*Setup!$B$22</f>
        <v>21.4733010923683</v>
      </c>
      <c r="P258" s="0" t="n">
        <f aca="false">SUMPRODUCT('FD inverse'!$A$14:$BH$14,'FD mesh'!$B$84:$BI$84,$E257:$BL257)+'FD inverse'!$A$14*$C258/Setup!$B$17+INDEX('FD inverse'!$A$14:$BH$14,1,'FD mesh'!$B$15+1)*Setup!$B$22</f>
        <v>21.4332670767924</v>
      </c>
      <c r="Q258" s="0" t="n">
        <f aca="false">SUMPRODUCT('FD inverse'!$A$15:$BH$15,'FD mesh'!$B$84:$BI$84,$E257:$BL257)+'FD inverse'!$A$15*$C258/Setup!$B$17+INDEX('FD inverse'!$A$15:$BH$15,1,'FD mesh'!$B$15+1)*Setup!$B$22</f>
        <v>21.4036200586845</v>
      </c>
      <c r="R258" s="0" t="n">
        <f aca="false">SUMPRODUCT('FD inverse'!$A$16:$BH$16,'FD mesh'!$B$84:$BI$84,$E257:$BL257)+'FD inverse'!$A$16*$C258/Setup!$B$17+INDEX('FD inverse'!$A$16:$BH$16,1,'FD mesh'!$B$15+1)*Setup!$B$22</f>
        <v>21.3845777595388</v>
      </c>
      <c r="S258" s="0" t="n">
        <f aca="false">SUMPRODUCT('FD inverse'!$A$17:$BH$17,'FD mesh'!$B$84:$BI$84,$E257:$BL257)+'FD inverse'!$A$17*$C258/Setup!$B$17+INDEX('FD inverse'!$A$17:$BH$17,1,'FD mesh'!$B$15+1)*Setup!$B$22</f>
        <v>20.9447039392588</v>
      </c>
      <c r="T258" s="0" t="n">
        <f aca="false">SUMPRODUCT('FD inverse'!$A$18:$BH$18,'FD mesh'!$B$84:$BI$84,$E257:$BL257)+'FD inverse'!$A$18*$C258/Setup!$B$17+INDEX('FD inverse'!$A$18:$BH$18,1,'FD mesh'!$B$15+1)*Setup!$B$22</f>
        <v>20.5099845835491</v>
      </c>
      <c r="U258" s="0" t="n">
        <f aca="false">SUMPRODUCT('FD inverse'!$A$19:$BH$19,'FD mesh'!$B$84:$BI$84,$E257:$BL257)+'FD inverse'!$A$19*$C258/Setup!$B$17+INDEX('FD inverse'!$A$19:$BH$19,1,'FD mesh'!$B$15+1)*Setup!$B$22</f>
        <v>20.0802165960045</v>
      </c>
      <c r="V258" s="0" t="n">
        <f aca="false">SUMPRODUCT('FD inverse'!$A$20:$BH$20,'FD mesh'!$B$84:$BI$84,$E257:$BL257)+'FD inverse'!$A$20*$C258/Setup!$B$17+INDEX('FD inverse'!$A$20:$BH$20,1,'FD mesh'!$B$15+1)*Setup!$B$22</f>
        <v>19.6551648698799</v>
      </c>
      <c r="W258" s="0" t="n">
        <f aca="false">SUMPRODUCT('FD inverse'!$A$21:$BH$21,'FD mesh'!$B$84:$BI$84,$E257:$BL257)+'FD inverse'!$A$21*$C258/Setup!$B$17+INDEX('FD inverse'!$A$21:$BH$21,1,'FD mesh'!$B$15+1)*Setup!$B$22</f>
        <v>19.234564978124</v>
      </c>
      <c r="X258" s="0" t="n">
        <f aca="false">SUMPRODUCT('FD inverse'!$A$22:$BH$22,'FD mesh'!$B$84:$BI$84,$E257:$BL257)+'FD inverse'!$A$22*$C258/Setup!$B$17+INDEX('FD inverse'!$A$22:$BH$22,1,'FD mesh'!$B$15+1)*Setup!$B$22</f>
        <v>18.818125806098</v>
      </c>
      <c r="Y258" s="0" t="n">
        <f aca="false">SUMPRODUCT('FD inverse'!$A$23:$BH$23,'FD mesh'!$B$84:$BI$84,$E257:$BL257)+'FD inverse'!$A$23*$C258/Setup!$B$17+INDEX('FD inverse'!$A$23:$BH$23,1,'FD mesh'!$B$15+1)*Setup!$B$22</f>
        <v>18.4055321279261</v>
      </c>
      <c r="Z258" s="0" t="n">
        <f aca="false">SUMPRODUCT('FD inverse'!$A$24:$BH$24,'FD mesh'!$B$84:$BI$84,$E257:$BL257)+'FD inverse'!$A$24*$C258/Setup!$B$17+INDEX('FD inverse'!$A$24:$BH$24,1,'FD mesh'!$B$15+1)*Setup!$B$22</f>
        <v>17.9964471283274</v>
      </c>
      <c r="AA258" s="0" t="n">
        <f aca="false">SUMPRODUCT('FD inverse'!$A$25:$BH$25,'FD mesh'!$B$84:$BI$84,$E257:$BL257)+'FD inverse'!$A$25*$C258/Setup!$B$17+INDEX('FD inverse'!$A$25:$BH$25,1,'FD mesh'!$B$15+1)*Setup!$B$22</f>
        <v>17.5905148725877</v>
      </c>
      <c r="AB258" s="0" t="n">
        <f aca="false">SUMPRODUCT('FD inverse'!$A$26:$BH$26,'FD mesh'!$B$84:$BI$84,$E257:$BL257)+'FD inverse'!$A$26*$C258/Setup!$B$17+INDEX('FD inverse'!$A$26:$BH$26,1,'FD mesh'!$B$15+1)*Setup!$B$22</f>
        <v>17.1873627280557</v>
      </c>
      <c r="AC258" s="0" t="n">
        <f aca="false">SUMPRODUCT('FD inverse'!$A$27:$BH$27,'FD mesh'!$B$84:$BI$84,$E257:$BL257)+'FD inverse'!$A$27*$C258/Setup!$B$17+INDEX('FD inverse'!$A$27:$BH$27,1,'FD mesh'!$B$15+1)*Setup!$B$22</f>
        <v>16.7866037411826</v>
      </c>
      <c r="AD258" s="0" t="n">
        <f aca="false">SUMPRODUCT('FD inverse'!$A$28:$BH$28,'FD mesh'!$B$84:$BI$84,$E257:$BL257)+'FD inverse'!$A$28*$C258/Setup!$B$17+INDEX('FD inverse'!$A$28:$BH$28,1,'FD mesh'!$B$15+1)*Setup!$B$22</f>
        <v>16.3878389746818</v>
      </c>
      <c r="AE258" s="0" t="n">
        <f aca="false">SUMPRODUCT('FD inverse'!$A$29:$BH$29,'FD mesh'!$B$84:$BI$84,$E257:$BL257)+'FD inverse'!$A$29*$C258/Setup!$B$17+INDEX('FD inverse'!$A$29:$BH$29,1,'FD mesh'!$B$15+1)*Setup!$B$22</f>
        <v>15.9906598098566</v>
      </c>
      <c r="AF258" s="0" t="n">
        <f aca="false">SUMPRODUCT('FD inverse'!$A$30:$BH$30,'FD mesh'!$B$84:$BI$84,$E257:$BL257)+'FD inverse'!$A$30*$C258/Setup!$B$17+INDEX('FD inverse'!$A$30:$BH$30,1,'FD mesh'!$B$15+1)*Setup!$B$22</f>
        <v>15.5946502195389</v>
      </c>
      <c r="AG258" s="0" t="n">
        <f aca="false">SUMPRODUCT('FD inverse'!$A$31:$BH$31,'FD mesh'!$B$84:$BI$84,$E257:$BL257)+'FD inverse'!$A$31*$C258/Setup!$B$17+INDEX('FD inverse'!$A$31:$BH$31,1,'FD mesh'!$B$15+1)*Setup!$B$22</f>
        <v>15.1993890174</v>
      </c>
      <c r="AH258" s="0" t="n">
        <f aca="false">SUMPRODUCT('FD inverse'!$A$32:$BH$32,'FD mesh'!$B$84:$BI$84,$E257:$BL257)+'FD inverse'!$A$32*$C258/Setup!$B$17+INDEX('FD inverse'!$A$32:$BH$32,1,'FD mesh'!$B$15+1)*Setup!$B$22</f>
        <v>15.183014985996</v>
      </c>
      <c r="AI258" s="0" t="n">
        <f aca="false">SUMPRODUCT('FD inverse'!$A$33:$BH$33,'FD mesh'!$B$84:$BI$84,$E257:$BL257)+'FD inverse'!$A$33*$C258/Setup!$B$17+INDEX('FD inverse'!$A$33:$BH$33,1,'FD mesh'!$B$15+1)*Setup!$B$22</f>
        <v>15.1671669417134</v>
      </c>
      <c r="AJ258" s="0" t="n">
        <f aca="false">SUMPRODUCT('FD inverse'!$A$34:$BH$34,'FD mesh'!$B$84:$BI$84,$E257:$BL257)+'FD inverse'!$A$34*$C258/Setup!$B$17+INDEX('FD inverse'!$A$34:$BH$34,1,'FD mesh'!$B$15+1)*Setup!$B$22</f>
        <v>15.1518112334445</v>
      </c>
      <c r="AK258" s="0" t="n">
        <f aca="false">SUMPRODUCT('FD inverse'!$A$35:$BH$35,'FD mesh'!$B$84:$BI$84,$E257:$BL257)+'FD inverse'!$A$35*$C258/Setup!$B$17+INDEX('FD inverse'!$A$35:$BH$35,1,'FD mesh'!$B$15+1)*Setup!$B$22</f>
        <v>15.1369126188956</v>
      </c>
      <c r="AL258" s="0" t="n">
        <f aca="false">SUMPRODUCT('FD inverse'!$A$36:$BH$36,'FD mesh'!$B$84:$BI$84,$E257:$BL257)+'FD inverse'!$A$36*$C258/Setup!$B$17+INDEX('FD inverse'!$A$36:$BH$36,1,'FD mesh'!$B$15+1)*Setup!$B$22</f>
        <v>15.122434479325</v>
      </c>
      <c r="AM258" s="0" t="n">
        <f aca="false">SUMPRODUCT('FD inverse'!$A$37:$BH$37,'FD mesh'!$B$84:$BI$84,$E257:$BL257)+'FD inverse'!$A$37*$C258/Setup!$B$17+INDEX('FD inverse'!$A$37:$BH$37,1,'FD mesh'!$B$15+1)*Setup!$B$22</f>
        <v>15.1083390124102</v>
      </c>
      <c r="AN258" s="0" t="n">
        <f aca="false">SUMPRODUCT('FD inverse'!$A$38:$BH$38,'FD mesh'!$B$84:$BI$84,$E257:$BL257)+'FD inverse'!$A$38*$C258/Setup!$B$17+INDEX('FD inverse'!$A$38:$BH$38,1,'FD mesh'!$B$15+1)*Setup!$B$22</f>
        <v>15.0945874049831</v>
      </c>
      <c r="AO258" s="0" t="n">
        <f aca="false">SUMPRODUCT('FD inverse'!$A$39:$BH$39,'FD mesh'!$B$84:$BI$84,$E257:$BL257)+'FD inverse'!$A$39*$C258/Setup!$B$17+INDEX('FD inverse'!$A$39:$BH$39,1,'FD mesh'!$B$15+1)*Setup!$B$22</f>
        <v>15.0811399874405</v>
      </c>
      <c r="AP258" s="0" t="n">
        <f aca="false">SUMPRODUCT('FD inverse'!$A$40:$BH$40,'FD mesh'!$B$84:$BI$84,$E257:$BL257)+'FD inverse'!$A$40*$C258/Setup!$B$17+INDEX('FD inverse'!$A$40:$BH$40,1,'FD mesh'!$B$15+1)*Setup!$B$22</f>
        <v>15.067956371693</v>
      </c>
      <c r="AQ258" s="0" t="n">
        <f aca="false">SUMPRODUCT('FD inverse'!$A$41:$BH$41,'FD mesh'!$B$84:$BI$84,$E257:$BL257)+'FD inverse'!$A$41*$C258/Setup!$B$17+INDEX('FD inverse'!$A$41:$BH$41,1,'FD mesh'!$B$15+1)*Setup!$B$22</f>
        <v>15.0549955745577</v>
      </c>
      <c r="AR258" s="0" t="n">
        <f aca="false">SUMPRODUCT('FD inverse'!$A$42:$BH$42,'FD mesh'!$B$84:$BI$84,$E257:$BL257)+'FD inverse'!$A$42*$C258/Setup!$B$17+INDEX('FD inverse'!$A$42:$BH$42,1,'FD mesh'!$B$15+1)*Setup!$B$22</f>
        <v>15.0422161285347</v>
      </c>
      <c r="AS258" s="0" t="n">
        <f aca="false">SUMPRODUCT('FD inverse'!$A$43:$BH$43,'FD mesh'!$B$84:$BI$84,$E257:$BL257)+'FD inverse'!$A$43*$C258/Setup!$B$17+INDEX('FD inverse'!$A$43:$BH$43,1,'FD mesh'!$B$15+1)*Setup!$B$22</f>
        <v>0</v>
      </c>
      <c r="AT258" s="0" t="n">
        <f aca="false">SUMPRODUCT('FD inverse'!$A$44:$BH$44,'FD mesh'!$B$84:$BI$84,$E257:$BL257)+'FD inverse'!$A$44*$C258/Setup!$B$17+INDEX('FD inverse'!$A$44:$BH$44,1,'FD mesh'!$B$15+1)*Setup!$B$22</f>
        <v>0</v>
      </c>
      <c r="AU258" s="0" t="n">
        <f aca="false">SUMPRODUCT('FD inverse'!$A$45:$BH$45,'FD mesh'!$B$84:$BI$84,$E257:$BL257)+'FD inverse'!$A$45*$C258/Setup!$B$17+INDEX('FD inverse'!$A$45:$BH$45,1,'FD mesh'!$B$15+1)*Setup!$B$22</f>
        <v>0</v>
      </c>
      <c r="AV258" s="0" t="n">
        <f aca="false">SUMPRODUCT('FD inverse'!$A$46:$BH$46,'FD mesh'!$B$84:$BI$84,$E257:$BL257)+'FD inverse'!$A$46*$C258/Setup!$B$17+INDEX('FD inverse'!$A$46:$BH$46,1,'FD mesh'!$B$15+1)*Setup!$B$22</f>
        <v>0</v>
      </c>
      <c r="AW258" s="0" t="n">
        <f aca="false">SUMPRODUCT('FD inverse'!$A$47:$BH$47,'FD mesh'!$B$84:$BI$84,$E257:$BL257)+'FD inverse'!$A$47*$C258/Setup!$B$17+INDEX('FD inverse'!$A$47:$BH$47,1,'FD mesh'!$B$15+1)*Setup!$B$22</f>
        <v>0</v>
      </c>
      <c r="AX258" s="0" t="n">
        <f aca="false">SUMPRODUCT('FD inverse'!$A$48:$BH$48,'FD mesh'!$B$84:$BI$84,$E257:$BL257)+'FD inverse'!$A$48*$C258/Setup!$B$17+INDEX('FD inverse'!$A$48:$BH$48,1,'FD mesh'!$B$15+1)*Setup!$B$22</f>
        <v>0</v>
      </c>
      <c r="AY258" s="0" t="n">
        <f aca="false">SUMPRODUCT('FD inverse'!$A$49:$BH$49,'FD mesh'!$B$84:$BI$84,$E257:$BL257)+'FD inverse'!$A$49*$C258/Setup!$B$17+INDEX('FD inverse'!$A$49:$BH$49,1,'FD mesh'!$B$15+1)*Setup!$B$22</f>
        <v>0</v>
      </c>
      <c r="AZ258" s="0" t="n">
        <f aca="false">SUMPRODUCT('FD inverse'!$A$50:$BH$50,'FD mesh'!$B$84:$BI$84,$E257:$BL257)+'FD inverse'!$A$50*$C258/Setup!$B$17+INDEX('FD inverse'!$A$50:$BH$50,1,'FD mesh'!$B$15+1)*Setup!$B$22</f>
        <v>0</v>
      </c>
      <c r="BA258" s="0" t="n">
        <f aca="false">SUMPRODUCT('FD inverse'!$A$51:$BH$51,'FD mesh'!$B$84:$BI$84,$E257:$BL257)+'FD inverse'!$A$51*$C258/Setup!$B$17+INDEX('FD inverse'!$A$51:$BH$51,1,'FD mesh'!$B$15+1)*Setup!$B$22</f>
        <v>0</v>
      </c>
      <c r="BB258" s="0" t="n">
        <f aca="false">SUMPRODUCT('FD inverse'!$A$52:$BH$52,'FD mesh'!$B$84:$BI$84,$E257:$BL257)+'FD inverse'!$A$52*$C258/Setup!$B$17+INDEX('FD inverse'!$A$52:$BH$52,1,'FD mesh'!$B$15+1)*Setup!$B$22</f>
        <v>0</v>
      </c>
      <c r="BC258" s="0" t="n">
        <f aca="false">SUMPRODUCT('FD inverse'!$A$53:$BH$53,'FD mesh'!$B$84:$BI$84,$E257:$BL257)+'FD inverse'!$A$53*$C258/Setup!$B$17+INDEX('FD inverse'!$A$53:$BH$53,1,'FD mesh'!$B$15+1)*Setup!$B$22</f>
        <v>0</v>
      </c>
      <c r="BD258" s="0" t="n">
        <f aca="false">SUMPRODUCT('FD inverse'!$A$54:$BH$54,'FD mesh'!$B$84:$BI$84,$E257:$BL257)+'FD inverse'!$A$54*$C258/Setup!$B$17+INDEX('FD inverse'!$A$54:$BH$54,1,'FD mesh'!$B$15+1)*Setup!$B$22</f>
        <v>0</v>
      </c>
      <c r="BE258" s="0" t="n">
        <f aca="false">SUMPRODUCT('FD inverse'!$A$55:$BH$55,'FD mesh'!$B$84:$BI$84,$E257:$BL257)+'FD inverse'!$A$55*$C258/Setup!$B$17+INDEX('FD inverse'!$A$55:$BH$55,1,'FD mesh'!$B$15+1)*Setup!$B$22</f>
        <v>0</v>
      </c>
      <c r="BF258" s="0" t="n">
        <f aca="false">SUMPRODUCT('FD inverse'!$A$56:$BH$56,'FD mesh'!$B$84:$BI$84,$E257:$BL257)+'FD inverse'!$A$56*$C258/Setup!$B$17+INDEX('FD inverse'!$A$56:$BH$56,1,'FD mesh'!$B$15+1)*Setup!$B$22</f>
        <v>0</v>
      </c>
      <c r="BG258" s="0" t="n">
        <f aca="false">SUMPRODUCT('FD inverse'!$A$57:$BH$57,'FD mesh'!$B$84:$BI$84,$E257:$BL257)+'FD inverse'!$A$57*$C258/Setup!$B$17+INDEX('FD inverse'!$A$57:$BH$57,1,'FD mesh'!$B$15+1)*Setup!$B$22</f>
        <v>0</v>
      </c>
      <c r="BH258" s="0" t="n">
        <f aca="false">SUMPRODUCT('FD inverse'!$A$58:$BH$58,'FD mesh'!$B$84:$BI$84,$E257:$BL257)+'FD inverse'!$A$58*$C258/Setup!$B$17+INDEX('FD inverse'!$A$58:$BH$58,1,'FD mesh'!$B$15+1)*Setup!$B$22</f>
        <v>0</v>
      </c>
      <c r="BI258" s="0" t="n">
        <f aca="false">SUMPRODUCT('FD inverse'!$A$59:$BH$59,'FD mesh'!$B$84:$BI$84,$E257:$BL257)+'FD inverse'!$A$59*$C258/Setup!$B$17+INDEX('FD inverse'!$A$59:$BH$59,1,'FD mesh'!$B$15+1)*Setup!$B$22</f>
        <v>0</v>
      </c>
      <c r="BJ258" s="0" t="n">
        <f aca="false">SUMPRODUCT('FD inverse'!$A$60:$BH$60,'FD mesh'!$B$84:$BI$84,$E257:$BL257)+'FD inverse'!$A$60*$C258/Setup!$B$17+INDEX('FD inverse'!$A$60:$BH$60,1,'FD mesh'!$B$15+1)*Setup!$B$22</f>
        <v>0</v>
      </c>
      <c r="BK258" s="0" t="n">
        <f aca="false">SUMPRODUCT('FD inverse'!$A$61:$BH$61,'FD mesh'!$B$84:$BI$84,$E257:$BL257)+'FD inverse'!$A$61*$C258/Setup!$B$17+INDEX('FD inverse'!$A$61:$BH$61,1,'FD mesh'!$B$15+1)*Setup!$B$22</f>
        <v>0</v>
      </c>
      <c r="BL258" s="0" t="n">
        <f aca="false">SUMPRODUCT('FD inverse'!$A$62:$BH$62,'FD mesh'!$B$84:$BI$84,$E257:$BL257)+'FD inverse'!$A$62*$C258/Setup!$B$17+INDEX('FD inverse'!$A$62:$BH$62,1,'FD mesh'!$B$15+1)*Setup!$B$22</f>
        <v>0</v>
      </c>
    </row>
    <row r="259" customFormat="false" ht="15" hidden="false" customHeight="false" outlineLevel="0" collapsed="false">
      <c r="A259" s="0" t="n">
        <v>254</v>
      </c>
      <c r="B259" s="0" t="n">
        <f aca="false">A259*Setup!$B$11/3600</f>
        <v>21.1666666666667</v>
      </c>
      <c r="C259" s="0" t="n">
        <f aca="false">Setup!$B$7+Setup!$B$8*COS(2*PI()*(B259-Setup!$B$9)/24)</f>
        <v>24.8657584557524</v>
      </c>
      <c r="D259" s="0" t="n">
        <f aca="false">(C259-E259)/Setup!$B$17</f>
        <v>9.43733466033845</v>
      </c>
      <c r="E259" s="0" t="n">
        <f aca="false">SUMPRODUCT('FD inverse'!$A$3:$BH$3,'FD mesh'!$B$84:$BI$84,$E258:$BL258)+'FD inverse'!$A$3*$C259/Setup!$B$17+INDEX('FD inverse'!$A$3:$BH$3,1,'FD mesh'!$B$15+1)*Setup!$B$22</f>
        <v>23.6389049499084</v>
      </c>
      <c r="F259" s="0" t="n">
        <f aca="false">SUMPRODUCT('FD inverse'!$A$4:$BH$4,'FD mesh'!$B$84:$BI$84,$E258:$BL258)+'FD inverse'!$A$4*$C259/Setup!$B$17+INDEX('FD inverse'!$A$4:$BH$4,1,'FD mesh'!$B$15+1)*Setup!$B$22</f>
        <v>23.3485048348481</v>
      </c>
      <c r="G259" s="0" t="n">
        <f aca="false">SUMPRODUCT('FD inverse'!$A$5:$BH$5,'FD mesh'!$B$84:$BI$84,$E258:$BL258)+'FD inverse'!$A$5*$C259/Setup!$B$17+INDEX('FD inverse'!$A$5:$BH$5,1,'FD mesh'!$B$15+1)*Setup!$B$22</f>
        <v>23.0430861115321</v>
      </c>
      <c r="H259" s="0" t="n">
        <f aca="false">SUMPRODUCT('FD inverse'!$A$6:$BH$6,'FD mesh'!$B$84:$BI$84,$E258:$BL258)+'FD inverse'!$A$6*$C259/Setup!$B$17+INDEX('FD inverse'!$A$6:$BH$6,1,'FD mesh'!$B$15+1)*Setup!$B$22</f>
        <v>21.9982685037748</v>
      </c>
      <c r="I259" s="0" t="n">
        <f aca="false">SUMPRODUCT('FD inverse'!$A$7:$BH$7,'FD mesh'!$B$84:$BI$84,$E258:$BL258)+'FD inverse'!$A$7*$C259/Setup!$B$17+INDEX('FD inverse'!$A$7:$BH$7,1,'FD mesh'!$B$15+1)*Setup!$B$22</f>
        <v>21.9071696331588</v>
      </c>
      <c r="J259" s="0" t="n">
        <f aca="false">SUMPRODUCT('FD inverse'!$A$8:$BH$8,'FD mesh'!$B$84:$BI$84,$E258:$BL258)+'FD inverse'!$A$8*$C259/Setup!$B$17+INDEX('FD inverse'!$A$8:$BH$8,1,'FD mesh'!$B$15+1)*Setup!$B$22</f>
        <v>21.8202872224299</v>
      </c>
      <c r="K259" s="0" t="n">
        <f aca="false">SUMPRODUCT('FD inverse'!$A$9:$BH$9,'FD mesh'!$B$84:$BI$84,$E258:$BL258)+'FD inverse'!$A$9*$C259/Setup!$B$17+INDEX('FD inverse'!$A$9:$BH$9,1,'FD mesh'!$B$15+1)*Setup!$B$22</f>
        <v>21.7389469441392</v>
      </c>
      <c r="L259" s="0" t="n">
        <f aca="false">SUMPRODUCT('FD inverse'!$A$10:$BH$10,'FD mesh'!$B$84:$BI$84,$E258:$BL258)+'FD inverse'!$A$10*$C259/Setup!$B$17+INDEX('FD inverse'!$A$10:$BH$10,1,'FD mesh'!$B$15+1)*Setup!$B$22</f>
        <v>21.6643109350298</v>
      </c>
      <c r="M259" s="0" t="n">
        <f aca="false">SUMPRODUCT('FD inverse'!$A$11:$BH$11,'FD mesh'!$B$84:$BI$84,$E258:$BL258)+'FD inverse'!$A$11*$C259/Setup!$B$17+INDEX('FD inverse'!$A$11:$BH$11,1,'FD mesh'!$B$15+1)*Setup!$B$22</f>
        <v>21.5973796163306</v>
      </c>
      <c r="N259" s="0" t="n">
        <f aca="false">SUMPRODUCT('FD inverse'!$A$12:$BH$12,'FD mesh'!$B$84:$BI$84,$E258:$BL258)+'FD inverse'!$A$12*$C259/Setup!$B$17+INDEX('FD inverse'!$A$12:$BH$12,1,'FD mesh'!$B$15+1)*Setup!$B$22</f>
        <v>21.5389936470382</v>
      </c>
      <c r="O259" s="0" t="n">
        <f aca="false">SUMPRODUCT('FD inverse'!$A$13:$BH$13,'FD mesh'!$B$84:$BI$84,$E258:$BL258)+'FD inverse'!$A$13*$C259/Setup!$B$17+INDEX('FD inverse'!$A$13:$BH$13,1,'FD mesh'!$B$15+1)*Setup!$B$22</f>
        <v>21.4898358682947</v>
      </c>
      <c r="P259" s="0" t="n">
        <f aca="false">SUMPRODUCT('FD inverse'!$A$14:$BH$14,'FD mesh'!$B$84:$BI$84,$E258:$BL258)+'FD inverse'!$A$14*$C259/Setup!$B$17+INDEX('FD inverse'!$A$14:$BH$14,1,'FD mesh'!$B$15+1)*Setup!$B$22</f>
        <v>21.4504331195963</v>
      </c>
      <c r="Q259" s="0" t="n">
        <f aca="false">SUMPRODUCT('FD inverse'!$A$15:$BH$15,'FD mesh'!$B$84:$BI$84,$E258:$BL258)+'FD inverse'!$A$15*$C259/Setup!$B$17+INDEX('FD inverse'!$A$15:$BH$15,1,'FD mesh'!$B$15+1)*Setup!$B$22</f>
        <v>21.4211578297793</v>
      </c>
      <c r="R259" s="0" t="n">
        <f aca="false">SUMPRODUCT('FD inverse'!$A$16:$BH$16,'FD mesh'!$B$84:$BI$84,$E258:$BL258)+'FD inverse'!$A$16*$C259/Setup!$B$17+INDEX('FD inverse'!$A$16:$BH$16,1,'FD mesh'!$B$15+1)*Setup!$B$22</f>
        <v>21.4022293075699</v>
      </c>
      <c r="S259" s="0" t="n">
        <f aca="false">SUMPRODUCT('FD inverse'!$A$17:$BH$17,'FD mesh'!$B$84:$BI$84,$E258:$BL258)+'FD inverse'!$A$17*$C259/Setup!$B$17+INDEX('FD inverse'!$A$17:$BH$17,1,'FD mesh'!$B$15+1)*Setup!$B$22</f>
        <v>20.9618157281255</v>
      </c>
      <c r="T259" s="0" t="n">
        <f aca="false">SUMPRODUCT('FD inverse'!$A$18:$BH$18,'FD mesh'!$B$84:$BI$84,$E258:$BL258)+'FD inverse'!$A$18*$C259/Setup!$B$17+INDEX('FD inverse'!$A$18:$BH$18,1,'FD mesh'!$B$15+1)*Setup!$B$22</f>
        <v>20.5264379036905</v>
      </c>
      <c r="U259" s="0" t="n">
        <f aca="false">SUMPRODUCT('FD inverse'!$A$19:$BH$19,'FD mesh'!$B$84:$BI$84,$E258:$BL258)+'FD inverse'!$A$19*$C259/Setup!$B$17+INDEX('FD inverse'!$A$19:$BH$19,1,'FD mesh'!$B$15+1)*Setup!$B$22</f>
        <v>20.0959020563256</v>
      </c>
      <c r="V259" s="0" t="n">
        <f aca="false">SUMPRODUCT('FD inverse'!$A$20:$BH$20,'FD mesh'!$B$84:$BI$84,$E258:$BL258)+'FD inverse'!$A$20*$C259/Setup!$B$17+INDEX('FD inverse'!$A$20:$BH$20,1,'FD mesh'!$B$15+1)*Setup!$B$22</f>
        <v>19.6699822158553</v>
      </c>
      <c r="W259" s="0" t="n">
        <f aca="false">SUMPRODUCT('FD inverse'!$A$21:$BH$21,'FD mesh'!$B$84:$BI$84,$E258:$BL258)+'FD inverse'!$A$21*$C259/Setup!$B$17+INDEX('FD inverse'!$A$21:$BH$21,1,'FD mesh'!$B$15+1)*Setup!$B$22</f>
        <v>19.2484229086291</v>
      </c>
      <c r="X259" s="0" t="n">
        <f aca="false">SUMPRODUCT('FD inverse'!$A$22:$BH$22,'FD mesh'!$B$84:$BI$84,$E258:$BL258)+'FD inverse'!$A$22*$C259/Setup!$B$17+INDEX('FD inverse'!$A$22:$BH$22,1,'FD mesh'!$B$15+1)*Setup!$B$22</f>
        <v>18.8309417923802</v>
      </c>
      <c r="Y259" s="0" t="n">
        <f aca="false">SUMPRODUCT('FD inverse'!$A$23:$BH$23,'FD mesh'!$B$84:$BI$84,$E258:$BL258)+'FD inverse'!$A$23*$C259/Setup!$B$17+INDEX('FD inverse'!$A$23:$BH$23,1,'FD mesh'!$B$15+1)*Setup!$B$22</f>
        <v>18.4172322378087</v>
      </c>
      <c r="Z259" s="0" t="n">
        <f aca="false">SUMPRODUCT('FD inverse'!$A$24:$BH$24,'FD mesh'!$B$84:$BI$84,$E258:$BL258)+'FD inverse'!$A$24*$C259/Setup!$B$17+INDEX('FD inverse'!$A$24:$BH$24,1,'FD mesh'!$B$15+1)*Setup!$B$22</f>
        <v>18.0069658584311</v>
      </c>
      <c r="AA259" s="0" t="n">
        <f aca="false">SUMPRODUCT('FD inverse'!$A$25:$BH$25,'FD mesh'!$B$84:$BI$84,$E258:$BL258)+'FD inverse'!$A$25*$C259/Setup!$B$17+INDEX('FD inverse'!$A$25:$BH$25,1,'FD mesh'!$B$15+1)*Setup!$B$22</f>
        <v>17.5997949910555</v>
      </c>
      <c r="AB259" s="0" t="n">
        <f aca="false">SUMPRODUCT('FD inverse'!$A$26:$BH$26,'FD mesh'!$B$84:$BI$84,$E258:$BL258)+'FD inverse'!$A$26*$C259/Setup!$B$17+INDEX('FD inverse'!$A$26:$BH$26,1,'FD mesh'!$B$15+1)*Setup!$B$22</f>
        <v>17.1953551299719</v>
      </c>
      <c r="AC259" s="0" t="n">
        <f aca="false">SUMPRODUCT('FD inverse'!$A$27:$BH$27,'FD mesh'!$B$84:$BI$84,$E258:$BL258)+'FD inverse'!$A$27*$C259/Setup!$B$17+INDEX('FD inverse'!$A$27:$BH$27,1,'FD mesh'!$B$15+1)*Setup!$B$22</f>
        <v>16.793267318595</v>
      </c>
      <c r="AD259" s="0" t="n">
        <f aca="false">SUMPRODUCT('FD inverse'!$A$28:$BH$28,'FD mesh'!$B$84:$BI$84,$E258:$BL258)+'FD inverse'!$A$28*$C259/Setup!$B$17+INDEX('FD inverse'!$A$28:$BH$28,1,'FD mesh'!$B$15+1)*Setup!$B$22</f>
        <v>16.3931405028567</v>
      </c>
      <c r="AE259" s="0" t="n">
        <f aca="false">SUMPRODUCT('FD inverse'!$A$29:$BH$29,'FD mesh'!$B$84:$BI$84,$E258:$BL258)+'FD inverse'!$A$29*$C259/Setup!$B$17+INDEX('FD inverse'!$A$29:$BH$29,1,'FD mesh'!$B$15+1)*Setup!$B$22</f>
        <v>15.9945738511242</v>
      </c>
      <c r="AF259" s="0" t="n">
        <f aca="false">SUMPRODUCT('FD inverse'!$A$30:$BH$30,'FD mesh'!$B$84:$BI$84,$E258:$BL258)+'FD inverse'!$A$30*$C259/Setup!$B$17+INDEX('FD inverse'!$A$30:$BH$30,1,'FD mesh'!$B$15+1)*Setup!$B$22</f>
        <v>15.5971590458218</v>
      </c>
      <c r="AG259" s="0" t="n">
        <f aca="false">SUMPRODUCT('FD inverse'!$A$31:$BH$31,'FD mesh'!$B$84:$BI$84,$E258:$BL258)+'FD inverse'!$A$31*$C259/Setup!$B$17+INDEX('FD inverse'!$A$31:$BH$31,1,'FD mesh'!$B$15+1)*Setup!$B$22</f>
        <v>15.2004825522541</v>
      </c>
      <c r="AH259" s="0" t="n">
        <f aca="false">SUMPRODUCT('FD inverse'!$A$32:$BH$32,'FD mesh'!$B$84:$BI$84,$E258:$BL258)+'FD inverse'!$A$32*$C259/Setup!$B$17+INDEX('FD inverse'!$A$32:$BH$32,1,'FD mesh'!$B$15+1)*Setup!$B$22</f>
        <v>15.1840466980451</v>
      </c>
      <c r="AI259" s="0" t="n">
        <f aca="false">SUMPRODUCT('FD inverse'!$A$33:$BH$33,'FD mesh'!$B$84:$BI$84,$E258:$BL258)+'FD inverse'!$A$33*$C259/Setup!$B$17+INDEX('FD inverse'!$A$33:$BH$33,1,'FD mesh'!$B$15+1)*Setup!$B$22</f>
        <v>15.168133120239</v>
      </c>
      <c r="AJ259" s="0" t="n">
        <f aca="false">SUMPRODUCT('FD inverse'!$A$34:$BH$34,'FD mesh'!$B$84:$BI$84,$E258:$BL258)+'FD inverse'!$A$34*$C259/Setup!$B$17+INDEX('FD inverse'!$A$34:$BH$34,1,'FD mesh'!$B$15+1)*Setup!$B$22</f>
        <v>15.1527086442567</v>
      </c>
      <c r="AK259" s="0" t="n">
        <f aca="false">SUMPRODUCT('FD inverse'!$A$35:$BH$35,'FD mesh'!$B$84:$BI$84,$E258:$BL258)+'FD inverse'!$A$35*$C259/Setup!$B$17+INDEX('FD inverse'!$A$35:$BH$35,1,'FD mesh'!$B$15+1)*Setup!$B$22</f>
        <v>15.1377384582977</v>
      </c>
      <c r="AL259" s="0" t="n">
        <f aca="false">SUMPRODUCT('FD inverse'!$A$36:$BH$36,'FD mesh'!$B$84:$BI$84,$E258:$BL258)+'FD inverse'!$A$36*$C259/Setup!$B$17+INDEX('FD inverse'!$A$36:$BH$36,1,'FD mesh'!$B$15+1)*Setup!$B$22</f>
        <v>15.1231863312657</v>
      </c>
      <c r="AM259" s="0" t="n">
        <f aca="false">SUMPRODUCT('FD inverse'!$A$37:$BH$37,'FD mesh'!$B$84:$BI$84,$E258:$BL258)+'FD inverse'!$A$37*$C259/Setup!$B$17+INDEX('FD inverse'!$A$37:$BH$37,1,'FD mesh'!$B$15+1)*Setup!$B$22</f>
        <v>15.1090148090037</v>
      </c>
      <c r="AN259" s="0" t="n">
        <f aca="false">SUMPRODUCT('FD inverse'!$A$38:$BH$38,'FD mesh'!$B$84:$BI$84,$E258:$BL258)+'FD inverse'!$A$38*$C259/Setup!$B$17+INDEX('FD inverse'!$A$38:$BH$38,1,'FD mesh'!$B$15+1)*Setup!$B$22</f>
        <v>15.0951853905432</v>
      </c>
      <c r="AO259" s="0" t="n">
        <f aca="false">SUMPRODUCT('FD inverse'!$A$39:$BH$39,'FD mesh'!$B$84:$BI$84,$E258:$BL258)+'FD inverse'!$A$39*$C259/Setup!$B$17+INDEX('FD inverse'!$A$39:$BH$39,1,'FD mesh'!$B$15+1)*Setup!$B$22</f>
        <v>15.0816586861466</v>
      </c>
      <c r="AP259" s="0" t="n">
        <f aca="false">SUMPRODUCT('FD inverse'!$A$40:$BH$40,'FD mesh'!$B$84:$BI$84,$E258:$BL258)+'FD inverse'!$A$40*$C259/Setup!$B$17+INDEX('FD inverse'!$A$40:$BH$40,1,'FD mesh'!$B$15+1)*Setup!$B$22</f>
        <v>15.0683945589824</v>
      </c>
      <c r="AQ259" s="0" t="n">
        <f aca="false">SUMPRODUCT('FD inverse'!$A$41:$BH$41,'FD mesh'!$B$84:$BI$84,$E258:$BL258)+'FD inverse'!$A$41*$C259/Setup!$B$17+INDEX('FD inverse'!$A$41:$BH$41,1,'FD mesh'!$B$15+1)*Setup!$B$22</f>
        <v>15.0553522523169</v>
      </c>
      <c r="AR259" s="0" t="n">
        <f aca="false">SUMPRODUCT('FD inverse'!$A$42:$BH$42,'FD mesh'!$B$84:$BI$84,$E258:$BL258)+'FD inverse'!$A$42*$C259/Setup!$B$17+INDEX('FD inverse'!$A$42:$BH$42,1,'FD mesh'!$B$15+1)*Setup!$B$22</f>
        <v>15.0424905041485</v>
      </c>
      <c r="AS259" s="0" t="n">
        <f aca="false">SUMPRODUCT('FD inverse'!$A$43:$BH$43,'FD mesh'!$B$84:$BI$84,$E258:$BL258)+'FD inverse'!$A$43*$C259/Setup!$B$17+INDEX('FD inverse'!$A$43:$BH$43,1,'FD mesh'!$B$15+1)*Setup!$B$22</f>
        <v>0</v>
      </c>
      <c r="AT259" s="0" t="n">
        <f aca="false">SUMPRODUCT('FD inverse'!$A$44:$BH$44,'FD mesh'!$B$84:$BI$84,$E258:$BL258)+'FD inverse'!$A$44*$C259/Setup!$B$17+INDEX('FD inverse'!$A$44:$BH$44,1,'FD mesh'!$B$15+1)*Setup!$B$22</f>
        <v>0</v>
      </c>
      <c r="AU259" s="0" t="n">
        <f aca="false">SUMPRODUCT('FD inverse'!$A$45:$BH$45,'FD mesh'!$B$84:$BI$84,$E258:$BL258)+'FD inverse'!$A$45*$C259/Setup!$B$17+INDEX('FD inverse'!$A$45:$BH$45,1,'FD mesh'!$B$15+1)*Setup!$B$22</f>
        <v>0</v>
      </c>
      <c r="AV259" s="0" t="n">
        <f aca="false">SUMPRODUCT('FD inverse'!$A$46:$BH$46,'FD mesh'!$B$84:$BI$84,$E258:$BL258)+'FD inverse'!$A$46*$C259/Setup!$B$17+INDEX('FD inverse'!$A$46:$BH$46,1,'FD mesh'!$B$15+1)*Setup!$B$22</f>
        <v>0</v>
      </c>
      <c r="AW259" s="0" t="n">
        <f aca="false">SUMPRODUCT('FD inverse'!$A$47:$BH$47,'FD mesh'!$B$84:$BI$84,$E258:$BL258)+'FD inverse'!$A$47*$C259/Setup!$B$17+INDEX('FD inverse'!$A$47:$BH$47,1,'FD mesh'!$B$15+1)*Setup!$B$22</f>
        <v>0</v>
      </c>
      <c r="AX259" s="0" t="n">
        <f aca="false">SUMPRODUCT('FD inverse'!$A$48:$BH$48,'FD mesh'!$B$84:$BI$84,$E258:$BL258)+'FD inverse'!$A$48*$C259/Setup!$B$17+INDEX('FD inverse'!$A$48:$BH$48,1,'FD mesh'!$B$15+1)*Setup!$B$22</f>
        <v>0</v>
      </c>
      <c r="AY259" s="0" t="n">
        <f aca="false">SUMPRODUCT('FD inverse'!$A$49:$BH$49,'FD mesh'!$B$84:$BI$84,$E258:$BL258)+'FD inverse'!$A$49*$C259/Setup!$B$17+INDEX('FD inverse'!$A$49:$BH$49,1,'FD mesh'!$B$15+1)*Setup!$B$22</f>
        <v>0</v>
      </c>
      <c r="AZ259" s="0" t="n">
        <f aca="false">SUMPRODUCT('FD inverse'!$A$50:$BH$50,'FD mesh'!$B$84:$BI$84,$E258:$BL258)+'FD inverse'!$A$50*$C259/Setup!$B$17+INDEX('FD inverse'!$A$50:$BH$50,1,'FD mesh'!$B$15+1)*Setup!$B$22</f>
        <v>0</v>
      </c>
      <c r="BA259" s="0" t="n">
        <f aca="false">SUMPRODUCT('FD inverse'!$A$51:$BH$51,'FD mesh'!$B$84:$BI$84,$E258:$BL258)+'FD inverse'!$A$51*$C259/Setup!$B$17+INDEX('FD inverse'!$A$51:$BH$51,1,'FD mesh'!$B$15+1)*Setup!$B$22</f>
        <v>0</v>
      </c>
      <c r="BB259" s="0" t="n">
        <f aca="false">SUMPRODUCT('FD inverse'!$A$52:$BH$52,'FD mesh'!$B$84:$BI$84,$E258:$BL258)+'FD inverse'!$A$52*$C259/Setup!$B$17+INDEX('FD inverse'!$A$52:$BH$52,1,'FD mesh'!$B$15+1)*Setup!$B$22</f>
        <v>0</v>
      </c>
      <c r="BC259" s="0" t="n">
        <f aca="false">SUMPRODUCT('FD inverse'!$A$53:$BH$53,'FD mesh'!$B$84:$BI$84,$E258:$BL258)+'FD inverse'!$A$53*$C259/Setup!$B$17+INDEX('FD inverse'!$A$53:$BH$53,1,'FD mesh'!$B$15+1)*Setup!$B$22</f>
        <v>0</v>
      </c>
      <c r="BD259" s="0" t="n">
        <f aca="false">SUMPRODUCT('FD inverse'!$A$54:$BH$54,'FD mesh'!$B$84:$BI$84,$E258:$BL258)+'FD inverse'!$A$54*$C259/Setup!$B$17+INDEX('FD inverse'!$A$54:$BH$54,1,'FD mesh'!$B$15+1)*Setup!$B$22</f>
        <v>0</v>
      </c>
      <c r="BE259" s="0" t="n">
        <f aca="false">SUMPRODUCT('FD inverse'!$A$55:$BH$55,'FD mesh'!$B$84:$BI$84,$E258:$BL258)+'FD inverse'!$A$55*$C259/Setup!$B$17+INDEX('FD inverse'!$A$55:$BH$55,1,'FD mesh'!$B$15+1)*Setup!$B$22</f>
        <v>0</v>
      </c>
      <c r="BF259" s="0" t="n">
        <f aca="false">SUMPRODUCT('FD inverse'!$A$56:$BH$56,'FD mesh'!$B$84:$BI$84,$E258:$BL258)+'FD inverse'!$A$56*$C259/Setup!$B$17+INDEX('FD inverse'!$A$56:$BH$56,1,'FD mesh'!$B$15+1)*Setup!$B$22</f>
        <v>0</v>
      </c>
      <c r="BG259" s="0" t="n">
        <f aca="false">SUMPRODUCT('FD inverse'!$A$57:$BH$57,'FD mesh'!$B$84:$BI$84,$E258:$BL258)+'FD inverse'!$A$57*$C259/Setup!$B$17+INDEX('FD inverse'!$A$57:$BH$57,1,'FD mesh'!$B$15+1)*Setup!$B$22</f>
        <v>0</v>
      </c>
      <c r="BH259" s="0" t="n">
        <f aca="false">SUMPRODUCT('FD inverse'!$A$58:$BH$58,'FD mesh'!$B$84:$BI$84,$E258:$BL258)+'FD inverse'!$A$58*$C259/Setup!$B$17+INDEX('FD inverse'!$A$58:$BH$58,1,'FD mesh'!$B$15+1)*Setup!$B$22</f>
        <v>0</v>
      </c>
      <c r="BI259" s="0" t="n">
        <f aca="false">SUMPRODUCT('FD inverse'!$A$59:$BH$59,'FD mesh'!$B$84:$BI$84,$E258:$BL258)+'FD inverse'!$A$59*$C259/Setup!$B$17+INDEX('FD inverse'!$A$59:$BH$59,1,'FD mesh'!$B$15+1)*Setup!$B$22</f>
        <v>0</v>
      </c>
      <c r="BJ259" s="0" t="n">
        <f aca="false">SUMPRODUCT('FD inverse'!$A$60:$BH$60,'FD mesh'!$B$84:$BI$84,$E258:$BL258)+'FD inverse'!$A$60*$C259/Setup!$B$17+INDEX('FD inverse'!$A$60:$BH$60,1,'FD mesh'!$B$15+1)*Setup!$B$22</f>
        <v>0</v>
      </c>
      <c r="BK259" s="0" t="n">
        <f aca="false">SUMPRODUCT('FD inverse'!$A$61:$BH$61,'FD mesh'!$B$84:$BI$84,$E258:$BL258)+'FD inverse'!$A$61*$C259/Setup!$B$17+INDEX('FD inverse'!$A$61:$BH$61,1,'FD mesh'!$B$15+1)*Setup!$B$22</f>
        <v>0</v>
      </c>
      <c r="BL259" s="0" t="n">
        <f aca="false">SUMPRODUCT('FD inverse'!$A$62:$BH$62,'FD mesh'!$B$84:$BI$84,$E258:$BL258)+'FD inverse'!$A$62*$C259/Setup!$B$17+INDEX('FD inverse'!$A$62:$BH$62,1,'FD mesh'!$B$15+1)*Setup!$B$22</f>
        <v>0</v>
      </c>
    </row>
    <row r="260" customFormat="false" ht="15" hidden="false" customHeight="false" outlineLevel="0" collapsed="false">
      <c r="A260" s="0" t="n">
        <v>255</v>
      </c>
      <c r="B260" s="0" t="n">
        <f aca="false">A260*Setup!$B$11/3600</f>
        <v>21.25</v>
      </c>
      <c r="C260" s="0" t="n">
        <f aca="false">Setup!$B$7+Setup!$B$8*COS(2*PI()*(B260-Setup!$B$9)/24)</f>
        <v>24.7803612880645</v>
      </c>
      <c r="D260" s="0" t="n">
        <f aca="false">(C260-E260)/Setup!$B$17</f>
        <v>9.12177668265206</v>
      </c>
      <c r="E260" s="0" t="n">
        <f aca="false">SUMPRODUCT('FD inverse'!$A$3:$BH$3,'FD mesh'!$B$84:$BI$84,$E259:$BL259)+'FD inverse'!$A$3*$C260/Setup!$B$17+INDEX('FD inverse'!$A$3:$BH$3,1,'FD mesh'!$B$15+1)*Setup!$B$22</f>
        <v>23.5945303193197</v>
      </c>
      <c r="F260" s="0" t="n">
        <f aca="false">SUMPRODUCT('FD inverse'!$A$4:$BH$4,'FD mesh'!$B$84:$BI$84,$E259:$BL259)+'FD inverse'!$A$4*$C260/Setup!$B$17+INDEX('FD inverse'!$A$4:$BH$4,1,'FD mesh'!$B$15+1)*Setup!$B$22</f>
        <v>23.3134189592792</v>
      </c>
      <c r="G260" s="0" t="n">
        <f aca="false">SUMPRODUCT('FD inverse'!$A$5:$BH$5,'FD mesh'!$B$84:$BI$84,$E259:$BL259)+'FD inverse'!$A$5*$C260/Setup!$B$17+INDEX('FD inverse'!$A$5:$BH$5,1,'FD mesh'!$B$15+1)*Setup!$B$22</f>
        <v>23.0170793546342</v>
      </c>
      <c r="H260" s="0" t="n">
        <f aca="false">SUMPRODUCT('FD inverse'!$A$6:$BH$6,'FD mesh'!$B$84:$BI$84,$E259:$BL259)+'FD inverse'!$A$6*$C260/Setup!$B$17+INDEX('FD inverse'!$A$6:$BH$6,1,'FD mesh'!$B$15+1)*Setup!$B$22</f>
        <v>22.0024150227886</v>
      </c>
      <c r="I260" s="0" t="n">
        <f aca="false">SUMPRODUCT('FD inverse'!$A$7:$BH$7,'FD mesh'!$B$84:$BI$84,$E259:$BL259)+'FD inverse'!$A$7*$C260/Setup!$B$17+INDEX('FD inverse'!$A$7:$BH$7,1,'FD mesh'!$B$15+1)*Setup!$B$22</f>
        <v>21.9138448810365</v>
      </c>
      <c r="J260" s="0" t="n">
        <f aca="false">SUMPRODUCT('FD inverse'!$A$8:$BH$8,'FD mesh'!$B$84:$BI$84,$E259:$BL259)+'FD inverse'!$A$8*$C260/Setup!$B$17+INDEX('FD inverse'!$A$8:$BH$8,1,'FD mesh'!$B$15+1)*Setup!$B$22</f>
        <v>21.8292129386221</v>
      </c>
      <c r="K260" s="0" t="n">
        <f aca="false">SUMPRODUCT('FD inverse'!$A$9:$BH$9,'FD mesh'!$B$84:$BI$84,$E259:$BL259)+'FD inverse'!$A$9*$C260/Setup!$B$17+INDEX('FD inverse'!$A$9:$BH$9,1,'FD mesh'!$B$15+1)*Setup!$B$22</f>
        <v>21.7498469054658</v>
      </c>
      <c r="L260" s="0" t="n">
        <f aca="false">SUMPRODUCT('FD inverse'!$A$10:$BH$10,'FD mesh'!$B$84:$BI$84,$E259:$BL259)+'FD inverse'!$A$10*$C260/Setup!$B$17+INDEX('FD inverse'!$A$10:$BH$10,1,'FD mesh'!$B$15+1)*Setup!$B$22</f>
        <v>21.6769115279594</v>
      </c>
      <c r="M260" s="0" t="n">
        <f aca="false">SUMPRODUCT('FD inverse'!$A$11:$BH$11,'FD mesh'!$B$84:$BI$84,$E259:$BL259)+'FD inverse'!$A$11*$C260/Setup!$B$17+INDEX('FD inverse'!$A$11:$BH$11,1,'FD mesh'!$B$15+1)*Setup!$B$22</f>
        <v>21.6114101285825</v>
      </c>
      <c r="N260" s="0" t="n">
        <f aca="false">SUMPRODUCT('FD inverse'!$A$12:$BH$12,'FD mesh'!$B$84:$BI$84,$E259:$BL259)+'FD inverse'!$A$12*$C260/Setup!$B$17+INDEX('FD inverse'!$A$12:$BH$12,1,'FD mesh'!$B$15+1)*Setup!$B$22</f>
        <v>21.5541863175549</v>
      </c>
      <c r="O260" s="0" t="n">
        <f aca="false">SUMPRODUCT('FD inverse'!$A$13:$BH$13,'FD mesh'!$B$84:$BI$84,$E259:$BL259)+'FD inverse'!$A$13*$C260/Setup!$B$17+INDEX('FD inverse'!$A$13:$BH$13,1,'FD mesh'!$B$15+1)*Setup!$B$22</f>
        <v>21.5059257339708</v>
      </c>
      <c r="P260" s="0" t="n">
        <f aca="false">SUMPRODUCT('FD inverse'!$A$14:$BH$14,'FD mesh'!$B$84:$BI$84,$E259:$BL259)+'FD inverse'!$A$14*$C260/Setup!$B$17+INDEX('FD inverse'!$A$14:$BH$14,1,'FD mesh'!$B$15+1)*Setup!$B$22</f>
        <v>21.4671576965082</v>
      </c>
      <c r="Q260" s="0" t="n">
        <f aca="false">SUMPRODUCT('FD inverse'!$A$15:$BH$15,'FD mesh'!$B$84:$BI$84,$E259:$BL259)+'FD inverse'!$A$15*$C260/Setup!$B$17+INDEX('FD inverse'!$A$15:$BH$15,1,'FD mesh'!$B$15+1)*Setup!$B$22</f>
        <v>21.4382566660733</v>
      </c>
      <c r="R260" s="0" t="n">
        <f aca="false">SUMPRODUCT('FD inverse'!$A$16:$BH$16,'FD mesh'!$B$84:$BI$84,$E259:$BL259)+'FD inverse'!$A$16*$C260/Setup!$B$17+INDEX('FD inverse'!$A$16:$BH$16,1,'FD mesh'!$B$15+1)*Setup!$B$22</f>
        <v>21.4194434446615</v>
      </c>
      <c r="S260" s="0" t="n">
        <f aca="false">SUMPRODUCT('FD inverse'!$A$17:$BH$17,'FD mesh'!$B$84:$BI$84,$E259:$BL259)+'FD inverse'!$A$17*$C260/Setup!$B$17+INDEX('FD inverse'!$A$17:$BH$17,1,'FD mesh'!$B$15+1)*Setup!$B$22</f>
        <v>20.9785222534564</v>
      </c>
      <c r="T260" s="0" t="n">
        <f aca="false">SUMPRODUCT('FD inverse'!$A$18:$BH$18,'FD mesh'!$B$84:$BI$84,$E259:$BL259)+'FD inverse'!$A$18*$C260/Setup!$B$17+INDEX('FD inverse'!$A$18:$BH$18,1,'FD mesh'!$B$15+1)*Setup!$B$22</f>
        <v>20.5425175539915</v>
      </c>
      <c r="U260" s="0" t="n">
        <f aca="false">SUMPRODUCT('FD inverse'!$A$19:$BH$19,'FD mesh'!$B$84:$BI$84,$E259:$BL259)+'FD inverse'!$A$19*$C260/Setup!$B$17+INDEX('FD inverse'!$A$19:$BH$19,1,'FD mesh'!$B$15+1)*Setup!$B$22</f>
        <v>20.1112448659009</v>
      </c>
      <c r="V260" s="0" t="n">
        <f aca="false">SUMPRODUCT('FD inverse'!$A$20:$BH$20,'FD mesh'!$B$84:$BI$84,$E259:$BL259)+'FD inverse'!$A$20*$C260/Setup!$B$17+INDEX('FD inverse'!$A$20:$BH$20,1,'FD mesh'!$B$15+1)*Setup!$B$22</f>
        <v>19.6844873474852</v>
      </c>
      <c r="W260" s="0" t="n">
        <f aca="false">SUMPRODUCT('FD inverse'!$A$21:$BH$21,'FD mesh'!$B$84:$BI$84,$E259:$BL259)+'FD inverse'!$A$21*$C260/Setup!$B$17+INDEX('FD inverse'!$A$21:$BH$21,1,'FD mesh'!$B$15+1)*Setup!$B$22</f>
        <v>19.2619984820921</v>
      </c>
      <c r="X260" s="0" t="n">
        <f aca="false">SUMPRODUCT('FD inverse'!$A$22:$BH$22,'FD mesh'!$B$84:$BI$84,$E259:$BL259)+'FD inverse'!$A$22*$C260/Setup!$B$17+INDEX('FD inverse'!$A$22:$BH$22,1,'FD mesh'!$B$15+1)*Setup!$B$22</f>
        <v>18.8435047140324</v>
      </c>
      <c r="Y260" s="0" t="n">
        <f aca="false">SUMPRODUCT('FD inverse'!$A$23:$BH$23,'FD mesh'!$B$84:$BI$84,$E259:$BL259)+'FD inverse'!$A$23*$C260/Setup!$B$17+INDEX('FD inverse'!$A$23:$BH$23,1,'FD mesh'!$B$15+1)*Setup!$B$22</f>
        <v>18.4287080343447</v>
      </c>
      <c r="Z260" s="0" t="n">
        <f aca="false">SUMPRODUCT('FD inverse'!$A$24:$BH$24,'FD mesh'!$B$84:$BI$84,$E259:$BL259)+'FD inverse'!$A$24*$C260/Setup!$B$17+INDEX('FD inverse'!$A$24:$BH$24,1,'FD mesh'!$B$15+1)*Setup!$B$22</f>
        <v>18.0172885176375</v>
      </c>
      <c r="AA260" s="0" t="n">
        <f aca="false">SUMPRODUCT('FD inverse'!$A$25:$BH$25,'FD mesh'!$B$84:$BI$84,$E259:$BL259)+'FD inverse'!$A$25*$C260/Setup!$B$17+INDEX('FD inverse'!$A$25:$BH$25,1,'FD mesh'!$B$15+1)*Setup!$B$22</f>
        <v>17.6089068120682</v>
      </c>
      <c r="AB260" s="0" t="n">
        <f aca="false">SUMPRODUCT('FD inverse'!$A$26:$BH$26,'FD mesh'!$B$84:$BI$84,$E259:$BL259)+'FD inverse'!$A$26*$C260/Setup!$B$17+INDEX('FD inverse'!$A$26:$BH$26,1,'FD mesh'!$B$15+1)*Setup!$B$22</f>
        <v>17.2032065852541</v>
      </c>
      <c r="AC260" s="0" t="n">
        <f aca="false">SUMPRODUCT('FD inverse'!$A$27:$BH$27,'FD mesh'!$B$84:$BI$84,$E259:$BL259)+'FD inverse'!$A$27*$C260/Setup!$B$17+INDEX('FD inverse'!$A$27:$BH$27,1,'FD mesh'!$B$15+1)*Setup!$B$22</f>
        <v>16.799816929566</v>
      </c>
      <c r="AD260" s="0" t="n">
        <f aca="false">SUMPRODUCT('FD inverse'!$A$28:$BH$28,'FD mesh'!$B$84:$BI$84,$E259:$BL259)+'FD inverse'!$A$28*$C260/Setup!$B$17+INDEX('FD inverse'!$A$28:$BH$28,1,'FD mesh'!$B$15+1)*Setup!$B$22</f>
        <v>16.3983547308207</v>
      </c>
      <c r="AE260" s="0" t="n">
        <f aca="false">SUMPRODUCT('FD inverse'!$A$29:$BH$29,'FD mesh'!$B$84:$BI$84,$E259:$BL259)+'FD inverse'!$A$29*$C260/Setup!$B$17+INDEX('FD inverse'!$A$29:$BH$29,1,'FD mesh'!$B$15+1)*Setup!$B$22</f>
        <v>15.9984270048763</v>
      </c>
      <c r="AF260" s="0" t="n">
        <f aca="false">SUMPRODUCT('FD inverse'!$A$30:$BH$30,'FD mesh'!$B$84:$BI$84,$E259:$BL259)+'FD inverse'!$A$30*$C260/Setup!$B$17+INDEX('FD inverse'!$A$30:$BH$30,1,'FD mesh'!$B$15+1)*Setup!$B$22</f>
        <v>15.5996332070361</v>
      </c>
      <c r="AG260" s="0" t="n">
        <f aca="false">SUMPRODUCT('FD inverse'!$A$31:$BH$31,'FD mesh'!$B$84:$BI$84,$E259:$BL259)+'FD inverse'!$A$31*$C260/Setup!$B$17+INDEX('FD inverse'!$A$31:$BH$31,1,'FD mesh'!$B$15+1)*Setup!$B$22</f>
        <v>15.2015675194961</v>
      </c>
      <c r="AH260" s="0" t="n">
        <f aca="false">SUMPRODUCT('FD inverse'!$A$32:$BH$32,'FD mesh'!$B$84:$BI$84,$E259:$BL259)+'FD inverse'!$A$32*$C260/Setup!$B$17+INDEX('FD inverse'!$A$32:$BH$32,1,'FD mesh'!$B$15+1)*Setup!$B$22</f>
        <v>15.1850708907866</v>
      </c>
      <c r="AI260" s="0" t="n">
        <f aca="false">SUMPRODUCT('FD inverse'!$A$33:$BH$33,'FD mesh'!$B$84:$BI$84,$E259:$BL259)+'FD inverse'!$A$33*$C260/Setup!$B$17+INDEX('FD inverse'!$A$33:$BH$33,1,'FD mesh'!$B$15+1)*Setup!$B$22</f>
        <v>15.1690927320333</v>
      </c>
      <c r="AJ260" s="0" t="n">
        <f aca="false">SUMPRODUCT('FD inverse'!$A$34:$BH$34,'FD mesh'!$B$84:$BI$84,$E259:$BL259)+'FD inverse'!$A$34*$C260/Setup!$B$17+INDEX('FD inverse'!$A$34:$BH$34,1,'FD mesh'!$B$15+1)*Setup!$B$22</f>
        <v>15.1536003508732</v>
      </c>
      <c r="AK260" s="0" t="n">
        <f aca="false">SUMPRODUCT('FD inverse'!$A$35:$BH$35,'FD mesh'!$B$84:$BI$84,$E259:$BL259)+'FD inverse'!$A$35*$C260/Setup!$B$17+INDEX('FD inverse'!$A$35:$BH$35,1,'FD mesh'!$B$15+1)*Setup!$B$22</f>
        <v>15.1385593721412</v>
      </c>
      <c r="AL260" s="0" t="n">
        <f aca="false">SUMPRODUCT('FD inverse'!$A$36:$BH$36,'FD mesh'!$B$84:$BI$84,$E259:$BL259)+'FD inverse'!$A$36*$C260/Setup!$B$17+INDEX('FD inverse'!$A$36:$BH$36,1,'FD mesh'!$B$15+1)*Setup!$B$22</f>
        <v>15.1239339589051</v>
      </c>
      <c r="AM260" s="0" t="n">
        <f aca="false">SUMPRODUCT('FD inverse'!$A$37:$BH$37,'FD mesh'!$B$84:$BI$84,$E259:$BL259)+'FD inverse'!$A$37*$C260/Setup!$B$17+INDEX('FD inverse'!$A$37:$BH$37,1,'FD mesh'!$B$15+1)*Setup!$B$22</f>
        <v>15.1096870120002</v>
      </c>
      <c r="AN260" s="0" t="n">
        <f aca="false">SUMPRODUCT('FD inverse'!$A$38:$BH$38,'FD mesh'!$B$84:$BI$84,$E259:$BL259)+'FD inverse'!$A$38*$C260/Setup!$B$17+INDEX('FD inverse'!$A$38:$BH$38,1,'FD mesh'!$B$15+1)*Setup!$B$22</f>
        <v>15.0957803497351</v>
      </c>
      <c r="AO260" s="0" t="n">
        <f aca="false">SUMPRODUCT('FD inverse'!$A$39:$BH$39,'FD mesh'!$B$84:$BI$84,$E259:$BL259)+'FD inverse'!$A$39*$C260/Setup!$B$17+INDEX('FD inverse'!$A$39:$BH$39,1,'FD mesh'!$B$15+1)*Setup!$B$22</f>
        <v>15.0821748695169</v>
      </c>
      <c r="AP260" s="0" t="n">
        <f aca="false">SUMPRODUCT('FD inverse'!$A$40:$BH$40,'FD mesh'!$B$84:$BI$84,$E259:$BL259)+'FD inverse'!$A$40*$C260/Setup!$B$17+INDEX('FD inverse'!$A$40:$BH$40,1,'FD mesh'!$B$15+1)*Setup!$B$22</f>
        <v>15.06883069321</v>
      </c>
      <c r="AQ260" s="0" t="n">
        <f aca="false">SUMPRODUCT('FD inverse'!$A$41:$BH$41,'FD mesh'!$B$84:$BI$84,$E259:$BL259)+'FD inverse'!$A$41*$C260/Setup!$B$17+INDEX('FD inverse'!$A$41:$BH$41,1,'FD mesh'!$B$15+1)*Setup!$B$22</f>
        <v>15.0557072980947</v>
      </c>
      <c r="AR260" s="0" t="n">
        <f aca="false">SUMPRODUCT('FD inverse'!$A$42:$BH$42,'FD mesh'!$B$84:$BI$84,$E259:$BL259)+'FD inverse'!$A$42*$C260/Setup!$B$17+INDEX('FD inverse'!$A$42:$BH$42,1,'FD mesh'!$B$15+1)*Setup!$B$22</f>
        <v>15.0427636353301</v>
      </c>
      <c r="AS260" s="0" t="n">
        <f aca="false">SUMPRODUCT('FD inverse'!$A$43:$BH$43,'FD mesh'!$B$84:$BI$84,$E259:$BL259)+'FD inverse'!$A$43*$C260/Setup!$B$17+INDEX('FD inverse'!$A$43:$BH$43,1,'FD mesh'!$B$15+1)*Setup!$B$22</f>
        <v>0</v>
      </c>
      <c r="AT260" s="0" t="n">
        <f aca="false">SUMPRODUCT('FD inverse'!$A$44:$BH$44,'FD mesh'!$B$84:$BI$84,$E259:$BL259)+'FD inverse'!$A$44*$C260/Setup!$B$17+INDEX('FD inverse'!$A$44:$BH$44,1,'FD mesh'!$B$15+1)*Setup!$B$22</f>
        <v>0</v>
      </c>
      <c r="AU260" s="0" t="n">
        <f aca="false">SUMPRODUCT('FD inverse'!$A$45:$BH$45,'FD mesh'!$B$84:$BI$84,$E259:$BL259)+'FD inverse'!$A$45*$C260/Setup!$B$17+INDEX('FD inverse'!$A$45:$BH$45,1,'FD mesh'!$B$15+1)*Setup!$B$22</f>
        <v>0</v>
      </c>
      <c r="AV260" s="0" t="n">
        <f aca="false">SUMPRODUCT('FD inverse'!$A$46:$BH$46,'FD mesh'!$B$84:$BI$84,$E259:$BL259)+'FD inverse'!$A$46*$C260/Setup!$B$17+INDEX('FD inverse'!$A$46:$BH$46,1,'FD mesh'!$B$15+1)*Setup!$B$22</f>
        <v>0</v>
      </c>
      <c r="AW260" s="0" t="n">
        <f aca="false">SUMPRODUCT('FD inverse'!$A$47:$BH$47,'FD mesh'!$B$84:$BI$84,$E259:$BL259)+'FD inverse'!$A$47*$C260/Setup!$B$17+INDEX('FD inverse'!$A$47:$BH$47,1,'FD mesh'!$B$15+1)*Setup!$B$22</f>
        <v>0</v>
      </c>
      <c r="AX260" s="0" t="n">
        <f aca="false">SUMPRODUCT('FD inverse'!$A$48:$BH$48,'FD mesh'!$B$84:$BI$84,$E259:$BL259)+'FD inverse'!$A$48*$C260/Setup!$B$17+INDEX('FD inverse'!$A$48:$BH$48,1,'FD mesh'!$B$15+1)*Setup!$B$22</f>
        <v>0</v>
      </c>
      <c r="AY260" s="0" t="n">
        <f aca="false">SUMPRODUCT('FD inverse'!$A$49:$BH$49,'FD mesh'!$B$84:$BI$84,$E259:$BL259)+'FD inverse'!$A$49*$C260/Setup!$B$17+INDEX('FD inverse'!$A$49:$BH$49,1,'FD mesh'!$B$15+1)*Setup!$B$22</f>
        <v>0</v>
      </c>
      <c r="AZ260" s="0" t="n">
        <f aca="false">SUMPRODUCT('FD inverse'!$A$50:$BH$50,'FD mesh'!$B$84:$BI$84,$E259:$BL259)+'FD inverse'!$A$50*$C260/Setup!$B$17+INDEX('FD inverse'!$A$50:$BH$50,1,'FD mesh'!$B$15+1)*Setup!$B$22</f>
        <v>0</v>
      </c>
      <c r="BA260" s="0" t="n">
        <f aca="false">SUMPRODUCT('FD inverse'!$A$51:$BH$51,'FD mesh'!$B$84:$BI$84,$E259:$BL259)+'FD inverse'!$A$51*$C260/Setup!$B$17+INDEX('FD inverse'!$A$51:$BH$51,1,'FD mesh'!$B$15+1)*Setup!$B$22</f>
        <v>0</v>
      </c>
      <c r="BB260" s="0" t="n">
        <f aca="false">SUMPRODUCT('FD inverse'!$A$52:$BH$52,'FD mesh'!$B$84:$BI$84,$E259:$BL259)+'FD inverse'!$A$52*$C260/Setup!$B$17+INDEX('FD inverse'!$A$52:$BH$52,1,'FD mesh'!$B$15+1)*Setup!$B$22</f>
        <v>0</v>
      </c>
      <c r="BC260" s="0" t="n">
        <f aca="false">SUMPRODUCT('FD inverse'!$A$53:$BH$53,'FD mesh'!$B$84:$BI$84,$E259:$BL259)+'FD inverse'!$A$53*$C260/Setup!$B$17+INDEX('FD inverse'!$A$53:$BH$53,1,'FD mesh'!$B$15+1)*Setup!$B$22</f>
        <v>0</v>
      </c>
      <c r="BD260" s="0" t="n">
        <f aca="false">SUMPRODUCT('FD inverse'!$A$54:$BH$54,'FD mesh'!$B$84:$BI$84,$E259:$BL259)+'FD inverse'!$A$54*$C260/Setup!$B$17+INDEX('FD inverse'!$A$54:$BH$54,1,'FD mesh'!$B$15+1)*Setup!$B$22</f>
        <v>0</v>
      </c>
      <c r="BE260" s="0" t="n">
        <f aca="false">SUMPRODUCT('FD inverse'!$A$55:$BH$55,'FD mesh'!$B$84:$BI$84,$E259:$BL259)+'FD inverse'!$A$55*$C260/Setup!$B$17+INDEX('FD inverse'!$A$55:$BH$55,1,'FD mesh'!$B$15+1)*Setup!$B$22</f>
        <v>0</v>
      </c>
      <c r="BF260" s="0" t="n">
        <f aca="false">SUMPRODUCT('FD inverse'!$A$56:$BH$56,'FD mesh'!$B$84:$BI$84,$E259:$BL259)+'FD inverse'!$A$56*$C260/Setup!$B$17+INDEX('FD inverse'!$A$56:$BH$56,1,'FD mesh'!$B$15+1)*Setup!$B$22</f>
        <v>0</v>
      </c>
      <c r="BG260" s="0" t="n">
        <f aca="false">SUMPRODUCT('FD inverse'!$A$57:$BH$57,'FD mesh'!$B$84:$BI$84,$E259:$BL259)+'FD inverse'!$A$57*$C260/Setup!$B$17+INDEX('FD inverse'!$A$57:$BH$57,1,'FD mesh'!$B$15+1)*Setup!$B$22</f>
        <v>0</v>
      </c>
      <c r="BH260" s="0" t="n">
        <f aca="false">SUMPRODUCT('FD inverse'!$A$58:$BH$58,'FD mesh'!$B$84:$BI$84,$E259:$BL259)+'FD inverse'!$A$58*$C260/Setup!$B$17+INDEX('FD inverse'!$A$58:$BH$58,1,'FD mesh'!$B$15+1)*Setup!$B$22</f>
        <v>0</v>
      </c>
      <c r="BI260" s="0" t="n">
        <f aca="false">SUMPRODUCT('FD inverse'!$A$59:$BH$59,'FD mesh'!$B$84:$BI$84,$E259:$BL259)+'FD inverse'!$A$59*$C260/Setup!$B$17+INDEX('FD inverse'!$A$59:$BH$59,1,'FD mesh'!$B$15+1)*Setup!$B$22</f>
        <v>0</v>
      </c>
      <c r="BJ260" s="0" t="n">
        <f aca="false">SUMPRODUCT('FD inverse'!$A$60:$BH$60,'FD mesh'!$B$84:$BI$84,$E259:$BL259)+'FD inverse'!$A$60*$C260/Setup!$B$17+INDEX('FD inverse'!$A$60:$BH$60,1,'FD mesh'!$B$15+1)*Setup!$B$22</f>
        <v>0</v>
      </c>
      <c r="BK260" s="0" t="n">
        <f aca="false">SUMPRODUCT('FD inverse'!$A$61:$BH$61,'FD mesh'!$B$84:$BI$84,$E259:$BL259)+'FD inverse'!$A$61*$C260/Setup!$B$17+INDEX('FD inverse'!$A$61:$BH$61,1,'FD mesh'!$B$15+1)*Setup!$B$22</f>
        <v>0</v>
      </c>
      <c r="BL260" s="0" t="n">
        <f aca="false">SUMPRODUCT('FD inverse'!$A$62:$BH$62,'FD mesh'!$B$84:$BI$84,$E259:$BL259)+'FD inverse'!$A$62*$C260/Setup!$B$17+INDEX('FD inverse'!$A$62:$BH$62,1,'FD mesh'!$B$15+1)*Setup!$B$22</f>
        <v>0</v>
      </c>
    </row>
    <row r="261" customFormat="false" ht="15" hidden="false" customHeight="false" outlineLevel="0" collapsed="false">
      <c r="A261" s="0" t="n">
        <v>256</v>
      </c>
      <c r="B261" s="0" t="n">
        <f aca="false">A261*Setup!$B$11/3600</f>
        <v>21.3333333333333</v>
      </c>
      <c r="C261" s="0" t="n">
        <f aca="false">Setup!$B$7+Setup!$B$8*COS(2*PI()*(B261-Setup!$B$9)/24)</f>
        <v>24.6945927106677</v>
      </c>
      <c r="D261" s="0" t="n">
        <f aca="false">(C261-E261)/Setup!$B$17</f>
        <v>8.80682479815063</v>
      </c>
      <c r="E261" s="0" t="n">
        <f aca="false">SUMPRODUCT('FD inverse'!$A$3:$BH$3,'FD mesh'!$B$84:$BI$84,$E260:$BL260)+'FD inverse'!$A$3*$C261/Setup!$B$17+INDEX('FD inverse'!$A$3:$BH$3,1,'FD mesh'!$B$15+1)*Setup!$B$22</f>
        <v>23.5497054869081</v>
      </c>
      <c r="F261" s="0" t="n">
        <f aca="false">SUMPRODUCT('FD inverse'!$A$4:$BH$4,'FD mesh'!$B$84:$BI$84,$E260:$BL260)+'FD inverse'!$A$4*$C261/Setup!$B$17+INDEX('FD inverse'!$A$4:$BH$4,1,'FD mesh'!$B$15+1)*Setup!$B$22</f>
        <v>23.2778699948104</v>
      </c>
      <c r="G261" s="0" t="n">
        <f aca="false">SUMPRODUCT('FD inverse'!$A$5:$BH$5,'FD mesh'!$B$84:$BI$84,$E260:$BL260)+'FD inverse'!$A$5*$C261/Setup!$B$17+INDEX('FD inverse'!$A$5:$BH$5,1,'FD mesh'!$B$15+1)*Setup!$B$22</f>
        <v>22.9906052646619</v>
      </c>
      <c r="H261" s="0" t="n">
        <f aca="false">SUMPRODUCT('FD inverse'!$A$6:$BH$6,'FD mesh'!$B$84:$BI$84,$E260:$BL260)+'FD inverse'!$A$6*$C261/Setup!$B$17+INDEX('FD inverse'!$A$6:$BH$6,1,'FD mesh'!$B$15+1)*Setup!$B$22</f>
        <v>22.0060917474248</v>
      </c>
      <c r="I261" s="0" t="n">
        <f aca="false">SUMPRODUCT('FD inverse'!$A$7:$BH$7,'FD mesh'!$B$84:$BI$84,$E260:$BL260)+'FD inverse'!$A$7*$C261/Setup!$B$17+INDEX('FD inverse'!$A$7:$BH$7,1,'FD mesh'!$B$15+1)*Setup!$B$22</f>
        <v>21.9200512369425</v>
      </c>
      <c r="J261" s="0" t="n">
        <f aca="false">SUMPRODUCT('FD inverse'!$A$8:$BH$8,'FD mesh'!$B$84:$BI$84,$E260:$BL260)+'FD inverse'!$A$8*$C261/Setup!$B$17+INDEX('FD inverse'!$A$8:$BH$8,1,'FD mesh'!$B$15+1)*Setup!$B$22</f>
        <v>21.8376722933664</v>
      </c>
      <c r="K261" s="0" t="n">
        <f aca="false">SUMPRODUCT('FD inverse'!$A$9:$BH$9,'FD mesh'!$B$84:$BI$84,$E260:$BL260)+'FD inverse'!$A$9*$C261/Setup!$B$17+INDEX('FD inverse'!$A$9:$BH$9,1,'FD mesh'!$B$15+1)*Setup!$B$22</f>
        <v>21.760284119551</v>
      </c>
      <c r="L261" s="0" t="n">
        <f aca="false">SUMPRODUCT('FD inverse'!$A$10:$BH$10,'FD mesh'!$B$84:$BI$84,$E260:$BL260)+'FD inverse'!$A$10*$C261/Setup!$B$17+INDEX('FD inverse'!$A$10:$BH$10,1,'FD mesh'!$B$15+1)*Setup!$B$22</f>
        <v>21.6890535941634</v>
      </c>
      <c r="M261" s="0" t="n">
        <f aca="false">SUMPRODUCT('FD inverse'!$A$11:$BH$11,'FD mesh'!$B$84:$BI$84,$E260:$BL260)+'FD inverse'!$A$11*$C261/Setup!$B$17+INDEX('FD inverse'!$A$11:$BH$11,1,'FD mesh'!$B$15+1)*Setup!$B$22</f>
        <v>21.6249865296632</v>
      </c>
      <c r="N261" s="0" t="n">
        <f aca="false">SUMPRODUCT('FD inverse'!$A$12:$BH$12,'FD mesh'!$B$84:$BI$84,$E260:$BL260)+'FD inverse'!$A$12*$C261/Setup!$B$17+INDEX('FD inverse'!$A$12:$BH$12,1,'FD mesh'!$B$15+1)*Setup!$B$22</f>
        <v>21.5689291413168</v>
      </c>
      <c r="O261" s="0" t="n">
        <f aca="false">SUMPRODUCT('FD inverse'!$A$13:$BH$13,'FD mesh'!$B$84:$BI$84,$E260:$BL260)+'FD inverse'!$A$13*$C261/Setup!$B$17+INDEX('FD inverse'!$A$13:$BH$13,1,'FD mesh'!$B$15+1)*Setup!$B$22</f>
        <v>21.5215695840984</v>
      </c>
      <c r="P261" s="0" t="n">
        <f aca="false">SUMPRODUCT('FD inverse'!$A$14:$BH$14,'FD mesh'!$B$84:$BI$84,$E260:$BL260)+'FD inverse'!$A$14*$C261/Setup!$B$17+INDEX('FD inverse'!$A$14:$BH$14,1,'FD mesh'!$B$15+1)*Setup!$B$22</f>
        <v>21.4834394369848</v>
      </c>
      <c r="Q261" s="0" t="n">
        <f aca="false">SUMPRODUCT('FD inverse'!$A$15:$BH$15,'FD mesh'!$B$84:$BI$84,$E260:$BL260)+'FD inverse'!$A$15*$C261/Setup!$B$17+INDEX('FD inverse'!$A$15:$BH$15,1,'FD mesh'!$B$15+1)*Setup!$B$22</f>
        <v>21.454915036465</v>
      </c>
      <c r="R261" s="0" t="n">
        <f aca="false">SUMPRODUCT('FD inverse'!$A$16:$BH$16,'FD mesh'!$B$84:$BI$84,$E260:$BL260)+'FD inverse'!$A$16*$C261/Setup!$B$17+INDEX('FD inverse'!$A$16:$BH$16,1,'FD mesh'!$B$15+1)*Setup!$B$22</f>
        <v>21.4362185830789</v>
      </c>
      <c r="S261" s="0" t="n">
        <f aca="false">SUMPRODUCT('FD inverse'!$A$17:$BH$17,'FD mesh'!$B$84:$BI$84,$E260:$BL260)+'FD inverse'!$A$17*$C261/Setup!$B$17+INDEX('FD inverse'!$A$17:$BH$17,1,'FD mesh'!$B$15+1)*Setup!$B$22</f>
        <v>20.9948217957182</v>
      </c>
      <c r="T261" s="0" t="n">
        <f aca="false">SUMPRODUCT('FD inverse'!$A$18:$BH$18,'FD mesh'!$B$84:$BI$84,$E260:$BL260)+'FD inverse'!$A$18*$C261/Setup!$B$17+INDEX('FD inverse'!$A$18:$BH$18,1,'FD mesh'!$B$15+1)*Setup!$B$22</f>
        <v>20.5582217307946</v>
      </c>
      <c r="U261" s="0" t="n">
        <f aca="false">SUMPRODUCT('FD inverse'!$A$19:$BH$19,'FD mesh'!$B$84:$BI$84,$E260:$BL260)+'FD inverse'!$A$19*$C261/Setup!$B$17+INDEX('FD inverse'!$A$19:$BH$19,1,'FD mesh'!$B$15+1)*Setup!$B$22</f>
        <v>20.1262431807587</v>
      </c>
      <c r="V261" s="0" t="n">
        <f aca="false">SUMPRODUCT('FD inverse'!$A$20:$BH$20,'FD mesh'!$B$84:$BI$84,$E260:$BL260)+'FD inverse'!$A$20*$C261/Setup!$B$17+INDEX('FD inverse'!$A$20:$BH$20,1,'FD mesh'!$B$15+1)*Setup!$B$22</f>
        <v>19.6986784205238</v>
      </c>
      <c r="W261" s="0" t="n">
        <f aca="false">SUMPRODUCT('FD inverse'!$A$21:$BH$21,'FD mesh'!$B$84:$BI$84,$E260:$BL260)+'FD inverse'!$A$21*$C261/Setup!$B$17+INDEX('FD inverse'!$A$21:$BH$21,1,'FD mesh'!$B$15+1)*Setup!$B$22</f>
        <v>19.2752898903546</v>
      </c>
      <c r="X261" s="0" t="n">
        <f aca="false">SUMPRODUCT('FD inverse'!$A$22:$BH$22,'FD mesh'!$B$84:$BI$84,$E260:$BL260)+'FD inverse'!$A$22*$C261/Setup!$B$17+INDEX('FD inverse'!$A$22:$BH$22,1,'FD mesh'!$B$15+1)*Setup!$B$22</f>
        <v>18.8558128317599</v>
      </c>
      <c r="Y261" s="0" t="n">
        <f aca="false">SUMPRODUCT('FD inverse'!$A$23:$BH$23,'FD mesh'!$B$84:$BI$84,$E260:$BL260)+'FD inverse'!$A$23*$C261/Setup!$B$17+INDEX('FD inverse'!$A$23:$BH$23,1,'FD mesh'!$B$15+1)*Setup!$B$22</f>
        <v>18.439957876382</v>
      </c>
      <c r="Z261" s="0" t="n">
        <f aca="false">SUMPRODUCT('FD inverse'!$A$24:$BH$24,'FD mesh'!$B$84:$BI$84,$E260:$BL260)+'FD inverse'!$A$24*$C261/Setup!$B$17+INDEX('FD inverse'!$A$24:$BH$24,1,'FD mesh'!$B$15+1)*Setup!$B$22</f>
        <v>18.0274135888037</v>
      </c>
      <c r="AA261" s="0" t="n">
        <f aca="false">SUMPRODUCT('FD inverse'!$A$25:$BH$25,'FD mesh'!$B$84:$BI$84,$E260:$BL260)+'FD inverse'!$A$25*$C261/Setup!$B$17+INDEX('FD inverse'!$A$25:$BH$25,1,'FD mesh'!$B$15+1)*Setup!$B$22</f>
        <v>17.6178489650257</v>
      </c>
      <c r="AB261" s="0" t="n">
        <f aca="false">SUMPRODUCT('FD inverse'!$A$26:$BH$26,'FD mesh'!$B$84:$BI$84,$E260:$BL260)+'FD inverse'!$A$26*$C261/Setup!$B$17+INDEX('FD inverse'!$A$26:$BH$26,1,'FD mesh'!$B$15+1)*Setup!$B$22</f>
        <v>17.210915889118</v>
      </c>
      <c r="AC261" s="0" t="n">
        <f aca="false">SUMPRODUCT('FD inverse'!$A$27:$BH$27,'FD mesh'!$B$84:$BI$84,$E260:$BL260)+'FD inverse'!$A$27*$C261/Setup!$B$17+INDEX('FD inverse'!$A$27:$BH$27,1,'FD mesh'!$B$15+1)*Setup!$B$22</f>
        <v>16.8062515512046</v>
      </c>
      <c r="AD261" s="0" t="n">
        <f aca="false">SUMPRODUCT('FD inverse'!$A$28:$BH$28,'FD mesh'!$B$84:$BI$84,$E260:$BL260)+'FD inverse'!$A$28*$C261/Setup!$B$17+INDEX('FD inverse'!$A$28:$BH$28,1,'FD mesh'!$B$15+1)*Setup!$B$22</f>
        <v>16.4034808305163</v>
      </c>
      <c r="AE261" s="0" t="n">
        <f aca="false">SUMPRODUCT('FD inverse'!$A$29:$BH$29,'FD mesh'!$B$84:$BI$84,$E260:$BL260)+'FD inverse'!$A$29*$C261/Setup!$B$17+INDEX('FD inverse'!$A$29:$BH$29,1,'FD mesh'!$B$15+1)*Setup!$B$22</f>
        <v>16.0022186477385</v>
      </c>
      <c r="AF261" s="0" t="n">
        <f aca="false">SUMPRODUCT('FD inverse'!$A$30:$BH$30,'FD mesh'!$B$84:$BI$84,$E260:$BL260)+'FD inverse'!$A$30*$C261/Setup!$B$17+INDEX('FD inverse'!$A$30:$BH$30,1,'FD mesh'!$B$15+1)*Setup!$B$22</f>
        <v>15.6020722912886</v>
      </c>
      <c r="AG261" s="0" t="n">
        <f aca="false">SUMPRODUCT('FD inverse'!$A$31:$BH$31,'FD mesh'!$B$84:$BI$84,$E260:$BL260)+'FD inverse'!$A$31*$C261/Setup!$B$17+INDEX('FD inverse'!$A$31:$BH$31,1,'FD mesh'!$B$15+1)*Setup!$B$22</f>
        <v>15.2026437224902</v>
      </c>
      <c r="AH261" s="0" t="n">
        <f aca="false">SUMPRODUCT('FD inverse'!$A$32:$BH$32,'FD mesh'!$B$84:$BI$84,$E260:$BL260)+'FD inverse'!$A$32*$C261/Setup!$B$17+INDEX('FD inverse'!$A$32:$BH$32,1,'FD mesh'!$B$15+1)*Setup!$B$22</f>
        <v>15.1860873773383</v>
      </c>
      <c r="AI261" s="0" t="n">
        <f aca="false">SUMPRODUCT('FD inverse'!$A$33:$BH$33,'FD mesh'!$B$84:$BI$84,$E260:$BL260)+'FD inverse'!$A$33*$C261/Setup!$B$17+INDEX('FD inverse'!$A$33:$BH$33,1,'FD mesh'!$B$15+1)*Setup!$B$22</f>
        <v>15.1700456010917</v>
      </c>
      <c r="AJ261" s="0" t="n">
        <f aca="false">SUMPRODUCT('FD inverse'!$A$34:$BH$34,'FD mesh'!$B$84:$BI$84,$E260:$BL260)+'FD inverse'!$A$34*$C261/Setup!$B$17+INDEX('FD inverse'!$A$34:$BH$34,1,'FD mesh'!$B$15+1)*Setup!$B$22</f>
        <v>15.1544861891101</v>
      </c>
      <c r="AK261" s="0" t="n">
        <f aca="false">SUMPRODUCT('FD inverse'!$A$35:$BH$35,'FD mesh'!$B$84:$BI$84,$E260:$BL260)+'FD inverse'!$A$35*$C261/Setup!$B$17+INDEX('FD inverse'!$A$35:$BH$35,1,'FD mesh'!$B$15+1)*Setup!$B$22</f>
        <v>15.1393752088476</v>
      </c>
      <c r="AL261" s="0" t="n">
        <f aca="false">SUMPRODUCT('FD inverse'!$A$36:$BH$36,'FD mesh'!$B$84:$BI$84,$E260:$BL260)+'FD inverse'!$A$36*$C261/Setup!$B$17+INDEX('FD inverse'!$A$36:$BH$36,1,'FD mesh'!$B$15+1)*Setup!$B$22</f>
        <v>15.1246772239173</v>
      </c>
      <c r="AM261" s="0" t="n">
        <f aca="false">SUMPRODUCT('FD inverse'!$A$37:$BH$37,'FD mesh'!$B$84:$BI$84,$E260:$BL260)+'FD inverse'!$A$37*$C261/Setup!$B$17+INDEX('FD inverse'!$A$37:$BH$37,1,'FD mesh'!$B$15+1)*Setup!$B$22</f>
        <v>15.1103554968559</v>
      </c>
      <c r="AN261" s="0" t="n">
        <f aca="false">SUMPRODUCT('FD inverse'!$A$38:$BH$38,'FD mesh'!$B$84:$BI$84,$E260:$BL260)+'FD inverse'!$A$38*$C261/Setup!$B$17+INDEX('FD inverse'!$A$38:$BH$38,1,'FD mesh'!$B$15+1)*Setup!$B$22</f>
        <v>15.0963721722257</v>
      </c>
      <c r="AO261" s="0" t="n">
        <f aca="false">SUMPRODUCT('FD inverse'!$A$39:$BH$39,'FD mesh'!$B$84:$BI$84,$E260:$BL260)+'FD inverse'!$A$39*$C261/Setup!$B$17+INDEX('FD inverse'!$A$39:$BH$39,1,'FD mesh'!$B$15+1)*Setup!$B$22</f>
        <v>15.082688441772</v>
      </c>
      <c r="AP261" s="0" t="n">
        <f aca="false">SUMPRODUCT('FD inverse'!$A$40:$BH$40,'FD mesh'!$B$84:$BI$84,$E260:$BL260)+'FD inverse'!$A$40*$C261/Setup!$B$17+INDEX('FD inverse'!$A$40:$BH$40,1,'FD mesh'!$B$15+1)*Setup!$B$22</f>
        <v>15.0692646934229</v>
      </c>
      <c r="AQ261" s="0" t="n">
        <f aca="false">SUMPRODUCT('FD inverse'!$A$41:$BH$41,'FD mesh'!$B$84:$BI$84,$E260:$BL260)+'FD inverse'!$A$41*$C261/Setup!$B$17+INDEX('FD inverse'!$A$41:$BH$41,1,'FD mesh'!$B$15+1)*Setup!$B$22</f>
        <v>15.0560606459781</v>
      </c>
      <c r="AR261" s="0" t="n">
        <f aca="false">SUMPRODUCT('FD inverse'!$A$42:$BH$42,'FD mesh'!$B$84:$BI$84,$E260:$BL260)+'FD inverse'!$A$42*$C261/Setup!$B$17+INDEX('FD inverse'!$A$42:$BH$42,1,'FD mesh'!$B$15+1)*Setup!$B$22</f>
        <v>15.0430354713705</v>
      </c>
      <c r="AS261" s="0" t="n">
        <f aca="false">SUMPRODUCT('FD inverse'!$A$43:$BH$43,'FD mesh'!$B$84:$BI$84,$E260:$BL260)+'FD inverse'!$A$43*$C261/Setup!$B$17+INDEX('FD inverse'!$A$43:$BH$43,1,'FD mesh'!$B$15+1)*Setup!$B$22</f>
        <v>0</v>
      </c>
      <c r="AT261" s="0" t="n">
        <f aca="false">SUMPRODUCT('FD inverse'!$A$44:$BH$44,'FD mesh'!$B$84:$BI$84,$E260:$BL260)+'FD inverse'!$A$44*$C261/Setup!$B$17+INDEX('FD inverse'!$A$44:$BH$44,1,'FD mesh'!$B$15+1)*Setup!$B$22</f>
        <v>0</v>
      </c>
      <c r="AU261" s="0" t="n">
        <f aca="false">SUMPRODUCT('FD inverse'!$A$45:$BH$45,'FD mesh'!$B$84:$BI$84,$E260:$BL260)+'FD inverse'!$A$45*$C261/Setup!$B$17+INDEX('FD inverse'!$A$45:$BH$45,1,'FD mesh'!$B$15+1)*Setup!$B$22</f>
        <v>0</v>
      </c>
      <c r="AV261" s="0" t="n">
        <f aca="false">SUMPRODUCT('FD inverse'!$A$46:$BH$46,'FD mesh'!$B$84:$BI$84,$E260:$BL260)+'FD inverse'!$A$46*$C261/Setup!$B$17+INDEX('FD inverse'!$A$46:$BH$46,1,'FD mesh'!$B$15+1)*Setup!$B$22</f>
        <v>0</v>
      </c>
      <c r="AW261" s="0" t="n">
        <f aca="false">SUMPRODUCT('FD inverse'!$A$47:$BH$47,'FD mesh'!$B$84:$BI$84,$E260:$BL260)+'FD inverse'!$A$47*$C261/Setup!$B$17+INDEX('FD inverse'!$A$47:$BH$47,1,'FD mesh'!$B$15+1)*Setup!$B$22</f>
        <v>0</v>
      </c>
      <c r="AX261" s="0" t="n">
        <f aca="false">SUMPRODUCT('FD inverse'!$A$48:$BH$48,'FD mesh'!$B$84:$BI$84,$E260:$BL260)+'FD inverse'!$A$48*$C261/Setup!$B$17+INDEX('FD inverse'!$A$48:$BH$48,1,'FD mesh'!$B$15+1)*Setup!$B$22</f>
        <v>0</v>
      </c>
      <c r="AY261" s="0" t="n">
        <f aca="false">SUMPRODUCT('FD inverse'!$A$49:$BH$49,'FD mesh'!$B$84:$BI$84,$E260:$BL260)+'FD inverse'!$A$49*$C261/Setup!$B$17+INDEX('FD inverse'!$A$49:$BH$49,1,'FD mesh'!$B$15+1)*Setup!$B$22</f>
        <v>0</v>
      </c>
      <c r="AZ261" s="0" t="n">
        <f aca="false">SUMPRODUCT('FD inverse'!$A$50:$BH$50,'FD mesh'!$B$84:$BI$84,$E260:$BL260)+'FD inverse'!$A$50*$C261/Setup!$B$17+INDEX('FD inverse'!$A$50:$BH$50,1,'FD mesh'!$B$15+1)*Setup!$B$22</f>
        <v>0</v>
      </c>
      <c r="BA261" s="0" t="n">
        <f aca="false">SUMPRODUCT('FD inverse'!$A$51:$BH$51,'FD mesh'!$B$84:$BI$84,$E260:$BL260)+'FD inverse'!$A$51*$C261/Setup!$B$17+INDEX('FD inverse'!$A$51:$BH$51,1,'FD mesh'!$B$15+1)*Setup!$B$22</f>
        <v>0</v>
      </c>
      <c r="BB261" s="0" t="n">
        <f aca="false">SUMPRODUCT('FD inverse'!$A$52:$BH$52,'FD mesh'!$B$84:$BI$84,$E260:$BL260)+'FD inverse'!$A$52*$C261/Setup!$B$17+INDEX('FD inverse'!$A$52:$BH$52,1,'FD mesh'!$B$15+1)*Setup!$B$22</f>
        <v>0</v>
      </c>
      <c r="BC261" s="0" t="n">
        <f aca="false">SUMPRODUCT('FD inverse'!$A$53:$BH$53,'FD mesh'!$B$84:$BI$84,$E260:$BL260)+'FD inverse'!$A$53*$C261/Setup!$B$17+INDEX('FD inverse'!$A$53:$BH$53,1,'FD mesh'!$B$15+1)*Setup!$B$22</f>
        <v>0</v>
      </c>
      <c r="BD261" s="0" t="n">
        <f aca="false">SUMPRODUCT('FD inverse'!$A$54:$BH$54,'FD mesh'!$B$84:$BI$84,$E260:$BL260)+'FD inverse'!$A$54*$C261/Setup!$B$17+INDEX('FD inverse'!$A$54:$BH$54,1,'FD mesh'!$B$15+1)*Setup!$B$22</f>
        <v>0</v>
      </c>
      <c r="BE261" s="0" t="n">
        <f aca="false">SUMPRODUCT('FD inverse'!$A$55:$BH$55,'FD mesh'!$B$84:$BI$84,$E260:$BL260)+'FD inverse'!$A$55*$C261/Setup!$B$17+INDEX('FD inverse'!$A$55:$BH$55,1,'FD mesh'!$B$15+1)*Setup!$B$22</f>
        <v>0</v>
      </c>
      <c r="BF261" s="0" t="n">
        <f aca="false">SUMPRODUCT('FD inverse'!$A$56:$BH$56,'FD mesh'!$B$84:$BI$84,$E260:$BL260)+'FD inverse'!$A$56*$C261/Setup!$B$17+INDEX('FD inverse'!$A$56:$BH$56,1,'FD mesh'!$B$15+1)*Setup!$B$22</f>
        <v>0</v>
      </c>
      <c r="BG261" s="0" t="n">
        <f aca="false">SUMPRODUCT('FD inverse'!$A$57:$BH$57,'FD mesh'!$B$84:$BI$84,$E260:$BL260)+'FD inverse'!$A$57*$C261/Setup!$B$17+INDEX('FD inverse'!$A$57:$BH$57,1,'FD mesh'!$B$15+1)*Setup!$B$22</f>
        <v>0</v>
      </c>
      <c r="BH261" s="0" t="n">
        <f aca="false">SUMPRODUCT('FD inverse'!$A$58:$BH$58,'FD mesh'!$B$84:$BI$84,$E260:$BL260)+'FD inverse'!$A$58*$C261/Setup!$B$17+INDEX('FD inverse'!$A$58:$BH$58,1,'FD mesh'!$B$15+1)*Setup!$B$22</f>
        <v>0</v>
      </c>
      <c r="BI261" s="0" t="n">
        <f aca="false">SUMPRODUCT('FD inverse'!$A$59:$BH$59,'FD mesh'!$B$84:$BI$84,$E260:$BL260)+'FD inverse'!$A$59*$C261/Setup!$B$17+INDEX('FD inverse'!$A$59:$BH$59,1,'FD mesh'!$B$15+1)*Setup!$B$22</f>
        <v>0</v>
      </c>
      <c r="BJ261" s="0" t="n">
        <f aca="false">SUMPRODUCT('FD inverse'!$A$60:$BH$60,'FD mesh'!$B$84:$BI$84,$E260:$BL260)+'FD inverse'!$A$60*$C261/Setup!$B$17+INDEX('FD inverse'!$A$60:$BH$60,1,'FD mesh'!$B$15+1)*Setup!$B$22</f>
        <v>0</v>
      </c>
      <c r="BK261" s="0" t="n">
        <f aca="false">SUMPRODUCT('FD inverse'!$A$61:$BH$61,'FD mesh'!$B$84:$BI$84,$E260:$BL260)+'FD inverse'!$A$61*$C261/Setup!$B$17+INDEX('FD inverse'!$A$61:$BH$61,1,'FD mesh'!$B$15+1)*Setup!$B$22</f>
        <v>0</v>
      </c>
      <c r="BL261" s="0" t="n">
        <f aca="false">SUMPRODUCT('FD inverse'!$A$62:$BH$62,'FD mesh'!$B$84:$BI$84,$E260:$BL260)+'FD inverse'!$A$62*$C261/Setup!$B$17+INDEX('FD inverse'!$A$62:$BH$62,1,'FD mesh'!$B$15+1)*Setup!$B$22</f>
        <v>0</v>
      </c>
    </row>
    <row r="262" customFormat="false" ht="15" hidden="false" customHeight="false" outlineLevel="0" collapsed="false">
      <c r="A262" s="0" t="n">
        <v>257</v>
      </c>
      <c r="B262" s="0" t="n">
        <f aca="false">A262*Setup!$B$11/3600</f>
        <v>21.4166666666667</v>
      </c>
      <c r="C262" s="0" t="n">
        <f aca="false">Setup!$B$7+Setup!$B$8*COS(2*PI()*(B262-Setup!$B$9)/24)</f>
        <v>24.6084935447597</v>
      </c>
      <c r="D262" s="0" t="n">
        <f aca="false">(C262-E262)/Setup!$B$17</f>
        <v>8.49260886945562</v>
      </c>
      <c r="E262" s="0" t="n">
        <f aca="false">SUMPRODUCT('FD inverse'!$A$3:$BH$3,'FD mesh'!$B$84:$BI$84,$E261:$BL261)+'FD inverse'!$A$3*$C262/Setup!$B$17+INDEX('FD inverse'!$A$3:$BH$3,1,'FD mesh'!$B$15+1)*Setup!$B$22</f>
        <v>23.5044543917304</v>
      </c>
      <c r="F262" s="0" t="n">
        <f aca="false">SUMPRODUCT('FD inverse'!$A$4:$BH$4,'FD mesh'!$B$84:$BI$84,$E261:$BL261)+'FD inverse'!$A$4*$C262/Setup!$B$17+INDEX('FD inverse'!$A$4:$BH$4,1,'FD mesh'!$B$15+1)*Setup!$B$22</f>
        <v>23.2418780592366</v>
      </c>
      <c r="G262" s="0" t="n">
        <f aca="false">SUMPRODUCT('FD inverse'!$A$5:$BH$5,'FD mesh'!$B$84:$BI$84,$E261:$BL261)+'FD inverse'!$A$5*$C262/Setup!$B$17+INDEX('FD inverse'!$A$5:$BH$5,1,'FD mesh'!$B$15+1)*Setup!$B$22</f>
        <v>22.9636802269278</v>
      </c>
      <c r="H262" s="0" t="n">
        <f aca="false">SUMPRODUCT('FD inverse'!$A$6:$BH$6,'FD mesh'!$B$84:$BI$84,$E261:$BL261)+'FD inverse'!$A$6*$C262/Setup!$B$17+INDEX('FD inverse'!$A$6:$BH$6,1,'FD mesh'!$B$15+1)*Setup!$B$22</f>
        <v>22.0093026703556</v>
      </c>
      <c r="I262" s="0" t="n">
        <f aca="false">SUMPRODUCT('FD inverse'!$A$7:$BH$7,'FD mesh'!$B$84:$BI$84,$E261:$BL261)+'FD inverse'!$A$7*$C262/Setup!$B$17+INDEX('FD inverse'!$A$7:$BH$7,1,'FD mesh'!$B$15+1)*Setup!$B$22</f>
        <v>21.9257916544143</v>
      </c>
      <c r="J262" s="0" t="n">
        <f aca="false">SUMPRODUCT('FD inverse'!$A$8:$BH$8,'FD mesh'!$B$84:$BI$84,$E261:$BL261)+'FD inverse'!$A$8*$C262/Setup!$B$17+INDEX('FD inverse'!$A$8:$BH$8,1,'FD mesh'!$B$15+1)*Setup!$B$22</f>
        <v>21.8456673154476</v>
      </c>
      <c r="K262" s="0" t="n">
        <f aca="false">SUMPRODUCT('FD inverse'!$A$9:$BH$9,'FD mesh'!$B$84:$BI$84,$E261:$BL261)+'FD inverse'!$A$9*$C262/Setup!$B$17+INDEX('FD inverse'!$A$9:$BH$9,1,'FD mesh'!$B$15+1)*Setup!$B$22</f>
        <v>21.7702598036674</v>
      </c>
      <c r="L262" s="0" t="n">
        <f aca="false">SUMPRODUCT('FD inverse'!$A$10:$BH$10,'FD mesh'!$B$84:$BI$84,$E261:$BL261)+'FD inverse'!$A$10*$C262/Setup!$B$17+INDEX('FD inverse'!$A$10:$BH$10,1,'FD mesh'!$B$15+1)*Setup!$B$22</f>
        <v>21.7007376512478</v>
      </c>
      <c r="M262" s="0" t="n">
        <f aca="false">SUMPRODUCT('FD inverse'!$A$11:$BH$11,'FD mesh'!$B$84:$BI$84,$E261:$BL261)+'FD inverse'!$A$11*$C262/Setup!$B$17+INDEX('FD inverse'!$A$11:$BH$11,1,'FD mesh'!$B$15+1)*Setup!$B$22</f>
        <v>21.6381087478456</v>
      </c>
      <c r="N262" s="0" t="n">
        <f aca="false">SUMPRODUCT('FD inverse'!$A$12:$BH$12,'FD mesh'!$B$84:$BI$84,$E261:$BL261)+'FD inverse'!$A$12*$C262/Setup!$B$17+INDEX('FD inverse'!$A$12:$BH$12,1,'FD mesh'!$B$15+1)*Setup!$B$22</f>
        <v>21.583221566085</v>
      </c>
      <c r="O262" s="0" t="n">
        <f aca="false">SUMPRODUCT('FD inverse'!$A$13:$BH$13,'FD mesh'!$B$84:$BI$84,$E261:$BL261)+'FD inverse'!$A$13*$C262/Setup!$B$17+INDEX('FD inverse'!$A$13:$BH$13,1,'FD mesh'!$B$15+1)*Setup!$B$22</f>
        <v>21.5367664933321</v>
      </c>
      <c r="P262" s="0" t="n">
        <f aca="false">SUMPRODUCT('FD inverse'!$A$14:$BH$14,'FD mesh'!$B$84:$BI$84,$E261:$BL261)+'FD inverse'!$A$14*$C262/Setup!$B$17+INDEX('FD inverse'!$A$14:$BH$14,1,'FD mesh'!$B$15+1)*Setup!$B$22</f>
        <v>21.4992771487407</v>
      </c>
      <c r="Q262" s="0" t="n">
        <f aca="false">SUMPRODUCT('FD inverse'!$A$15:$BH$15,'FD mesh'!$B$84:$BI$84,$E261:$BL261)+'FD inverse'!$A$15*$C262/Setup!$B$17+INDEX('FD inverse'!$A$15:$BH$15,1,'FD mesh'!$B$15+1)*Setup!$B$22</f>
        <v>21.4711315868961</v>
      </c>
      <c r="R262" s="0" t="n">
        <f aca="false">SUMPRODUCT('FD inverse'!$A$16:$BH$16,'FD mesh'!$B$84:$BI$84,$E261:$BL261)+'FD inverse'!$A$16*$C262/Setup!$B$17+INDEX('FD inverse'!$A$16:$BH$16,1,'FD mesh'!$B$15+1)*Setup!$B$22</f>
        <v>21.4525533114416</v>
      </c>
      <c r="S262" s="0" t="n">
        <f aca="false">SUMPRODUCT('FD inverse'!$A$17:$BH$17,'FD mesh'!$B$84:$BI$84,$E261:$BL261)+'FD inverse'!$A$17*$C262/Setup!$B$17+INDEX('FD inverse'!$A$17:$BH$17,1,'FD mesh'!$B$15+1)*Setup!$B$22</f>
        <v>21.0107127983477</v>
      </c>
      <c r="T262" s="0" t="n">
        <f aca="false">SUMPRODUCT('FD inverse'!$A$18:$BH$18,'FD mesh'!$B$84:$BI$84,$E261:$BL261)+'FD inverse'!$A$18*$C262/Setup!$B$17+INDEX('FD inverse'!$A$18:$BH$18,1,'FD mesh'!$B$15+1)*Setup!$B$22</f>
        <v>20.5735487803135</v>
      </c>
      <c r="U262" s="0" t="n">
        <f aca="false">SUMPRODUCT('FD inverse'!$A$19:$BH$19,'FD mesh'!$B$84:$BI$84,$E261:$BL261)+'FD inverse'!$A$19*$C262/Setup!$B$17+INDEX('FD inverse'!$A$19:$BH$19,1,'FD mesh'!$B$15+1)*Setup!$B$22</f>
        <v>20.1408952939947</v>
      </c>
      <c r="V262" s="0" t="n">
        <f aca="false">SUMPRODUCT('FD inverse'!$A$20:$BH$20,'FD mesh'!$B$84:$BI$84,$E261:$BL261)+'FD inverse'!$A$20*$C262/Setup!$B$17+INDEX('FD inverse'!$A$20:$BH$20,1,'FD mesh'!$B$15+1)*Setup!$B$22</f>
        <v>19.7125537152854</v>
      </c>
      <c r="W262" s="0" t="n">
        <f aca="false">SUMPRODUCT('FD inverse'!$A$21:$BH$21,'FD mesh'!$B$84:$BI$84,$E261:$BL261)+'FD inverse'!$A$21*$C262/Setup!$B$17+INDEX('FD inverse'!$A$21:$BH$21,1,'FD mesh'!$B$15+1)*Setup!$B$22</f>
        <v>19.288295437606</v>
      </c>
      <c r="X262" s="0" t="n">
        <f aca="false">SUMPRODUCT('FD inverse'!$A$22:$BH$22,'FD mesh'!$B$84:$BI$84,$E261:$BL261)+'FD inverse'!$A$22*$C262/Setup!$B$17+INDEX('FD inverse'!$A$22:$BH$22,1,'FD mesh'!$B$15+1)*Setup!$B$22</f>
        <v>18.8678645066891</v>
      </c>
      <c r="Y262" s="0" t="n">
        <f aca="false">SUMPRODUCT('FD inverse'!$A$23:$BH$23,'FD mesh'!$B$84:$BI$84,$E261:$BL261)+'FD inverse'!$A$23*$C262/Setup!$B$17+INDEX('FD inverse'!$A$23:$BH$23,1,'FD mesh'!$B$15+1)*Setup!$B$22</f>
        <v>18.4509802115372</v>
      </c>
      <c r="Z262" s="0" t="n">
        <f aca="false">SUMPRODUCT('FD inverse'!$A$24:$BH$24,'FD mesh'!$B$84:$BI$84,$E261:$BL261)+'FD inverse'!$A$24*$C262/Setup!$B$17+INDEX('FD inverse'!$A$24:$BH$24,1,'FD mesh'!$B$15+1)*Setup!$B$22</f>
        <v>18.0373396321594</v>
      </c>
      <c r="AA262" s="0" t="n">
        <f aca="false">SUMPRODUCT('FD inverse'!$A$25:$BH$25,'FD mesh'!$B$84:$BI$84,$E261:$BL261)+'FD inverse'!$A$25*$C262/Setup!$B$17+INDEX('FD inverse'!$A$25:$BH$25,1,'FD mesh'!$B$15+1)*Setup!$B$22</f>
        <v>17.6266201455407</v>
      </c>
      <c r="AB262" s="0" t="n">
        <f aca="false">SUMPRODUCT('FD inverse'!$A$26:$BH$26,'FD mesh'!$B$84:$BI$84,$E261:$BL261)+'FD inverse'!$A$26*$C262/Setup!$B$17+INDEX('FD inverse'!$A$26:$BH$26,1,'FD mesh'!$B$15+1)*Setup!$B$22</f>
        <v>17.218481892045</v>
      </c>
      <c r="AC262" s="0" t="n">
        <f aca="false">SUMPRODUCT('FD inverse'!$A$27:$BH$27,'FD mesh'!$B$84:$BI$84,$E261:$BL261)+'FD inverse'!$A$27*$C262/Setup!$B$17+INDEX('FD inverse'!$A$27:$BH$27,1,'FD mesh'!$B$15+1)*Setup!$B$22</f>
        <v>16.8125702051249</v>
      </c>
      <c r="AD262" s="0" t="n">
        <f aca="false">SUMPRODUCT('FD inverse'!$A$28:$BH$28,'FD mesh'!$B$84:$BI$84,$E261:$BL261)+'FD inverse'!$A$28*$C262/Setup!$B$17+INDEX('FD inverse'!$A$28:$BH$28,1,'FD mesh'!$B$15+1)*Setup!$B$22</f>
        <v>16.408518007787</v>
      </c>
      <c r="AE262" s="0" t="n">
        <f aca="false">SUMPRODUCT('FD inverse'!$A$29:$BH$29,'FD mesh'!$B$84:$BI$84,$E261:$BL261)+'FD inverse'!$A$29*$C262/Setup!$B$17+INDEX('FD inverse'!$A$29:$BH$29,1,'FD mesh'!$B$15+1)*Setup!$B$22</f>
        <v>16.0059481797602</v>
      </c>
      <c r="AF262" s="0" t="n">
        <f aca="false">SUMPRODUCT('FD inverse'!$A$30:$BH$30,'FD mesh'!$B$84:$BI$84,$E261:$BL261)+'FD inverse'!$A$30*$C262/Setup!$B$17+INDEX('FD inverse'!$A$30:$BH$30,1,'FD mesh'!$B$15+1)*Setup!$B$22</f>
        <v>15.6044758997285</v>
      </c>
      <c r="AG262" s="0" t="n">
        <f aca="false">SUMPRODUCT('FD inverse'!$A$31:$BH$31,'FD mesh'!$B$84:$BI$84,$E261:$BL261)+'FD inverse'!$A$31*$C262/Setup!$B$17+INDEX('FD inverse'!$A$31:$BH$31,1,'FD mesh'!$B$15+1)*Setup!$B$22</f>
        <v>15.2037109673233</v>
      </c>
      <c r="AH262" s="0" t="n">
        <f aca="false">SUMPRODUCT('FD inverse'!$A$32:$BH$32,'FD mesh'!$B$84:$BI$84,$E261:$BL261)+'FD inverse'!$A$32*$C262/Setup!$B$17+INDEX('FD inverse'!$A$32:$BH$32,1,'FD mesh'!$B$15+1)*Setup!$B$22</f>
        <v>15.1870959731307</v>
      </c>
      <c r="AI262" s="0" t="n">
        <f aca="false">SUMPRODUCT('FD inverse'!$A$33:$BH$33,'FD mesh'!$B$84:$BI$84,$E261:$BL261)+'FD inverse'!$A$33*$C262/Setup!$B$17+INDEX('FD inverse'!$A$33:$BH$33,1,'FD mesh'!$B$15+1)*Setup!$B$22</f>
        <v>15.1709915533595</v>
      </c>
      <c r="AJ262" s="0" t="n">
        <f aca="false">SUMPRODUCT('FD inverse'!$A$34:$BH$34,'FD mesh'!$B$84:$BI$84,$E261:$BL261)+'FD inverse'!$A$34*$C262/Setup!$B$17+INDEX('FD inverse'!$A$34:$BH$34,1,'FD mesh'!$B$15+1)*Setup!$B$22</f>
        <v>15.1553659964145</v>
      </c>
      <c r="AK262" s="0" t="n">
        <f aca="false">SUMPRODUCT('FD inverse'!$A$35:$BH$35,'FD mesh'!$B$84:$BI$84,$E261:$BL261)+'FD inverse'!$A$35*$C262/Setup!$B$17+INDEX('FD inverse'!$A$35:$BH$35,1,'FD mesh'!$B$15+1)*Setup!$B$22</f>
        <v>15.1401858181917</v>
      </c>
      <c r="AL262" s="0" t="n">
        <f aca="false">SUMPRODUCT('FD inverse'!$A$36:$BH$36,'FD mesh'!$B$84:$BI$84,$E261:$BL261)+'FD inverse'!$A$36*$C262/Setup!$B$17+INDEX('FD inverse'!$A$36:$BH$36,1,'FD mesh'!$B$15+1)*Setup!$B$22</f>
        <v>15.1254159890898</v>
      </c>
      <c r="AM262" s="0" t="n">
        <f aca="false">SUMPRODUCT('FD inverse'!$A$37:$BH$37,'FD mesh'!$B$84:$BI$84,$E261:$BL261)+'FD inverse'!$A$37*$C262/Setup!$B$17+INDEX('FD inverse'!$A$37:$BH$37,1,'FD mesh'!$B$15+1)*Setup!$B$22</f>
        <v>15.1110201399344</v>
      </c>
      <c r="AN262" s="0" t="n">
        <f aca="false">SUMPRODUCT('FD inverse'!$A$38:$BH$38,'FD mesh'!$B$84:$BI$84,$E261:$BL261)+'FD inverse'!$A$38*$C262/Setup!$B$17+INDEX('FD inverse'!$A$38:$BH$38,1,'FD mesh'!$B$15+1)*Setup!$B$22</f>
        <v>15.0969607484143</v>
      </c>
      <c r="AO262" s="0" t="n">
        <f aca="false">SUMPRODUCT('FD inverse'!$A$39:$BH$39,'FD mesh'!$B$84:$BI$84,$E261:$BL261)+'FD inverse'!$A$39*$C262/Setup!$B$17+INDEX('FD inverse'!$A$39:$BH$39,1,'FD mesh'!$B$15+1)*Setup!$B$22</f>
        <v>15.0831993077175</v>
      </c>
      <c r="AP262" s="0" t="n">
        <f aca="false">SUMPRODUCT('FD inverse'!$A$40:$BH$40,'FD mesh'!$B$84:$BI$84,$E261:$BL261)+'FD inverse'!$A$40*$C262/Setup!$B$17+INDEX('FD inverse'!$A$40:$BH$40,1,'FD mesh'!$B$15+1)*Setup!$B$22</f>
        <v>15.0696964791293</v>
      </c>
      <c r="AQ262" s="0" t="n">
        <f aca="false">SUMPRODUCT('FD inverse'!$A$41:$BH$41,'FD mesh'!$B$84:$BI$84,$E261:$BL261)+'FD inverse'!$A$41*$C262/Setup!$B$17+INDEX('FD inverse'!$A$41:$BH$41,1,'FD mesh'!$B$15+1)*Setup!$B$22</f>
        <v>15.0564122304111</v>
      </c>
      <c r="AR262" s="0" t="n">
        <f aca="false">SUMPRODUCT('FD inverse'!$A$42:$BH$42,'FD mesh'!$B$84:$BI$84,$E261:$BL261)+'FD inverse'!$A$42*$C262/Setup!$B$17+INDEX('FD inverse'!$A$42:$BH$42,1,'FD mesh'!$B$15+1)*Setup!$B$22</f>
        <v>15.0433059618311</v>
      </c>
      <c r="AS262" s="0" t="n">
        <f aca="false">SUMPRODUCT('FD inverse'!$A$43:$BH$43,'FD mesh'!$B$84:$BI$84,$E261:$BL261)+'FD inverse'!$A$43*$C262/Setup!$B$17+INDEX('FD inverse'!$A$43:$BH$43,1,'FD mesh'!$B$15+1)*Setup!$B$22</f>
        <v>0</v>
      </c>
      <c r="AT262" s="0" t="n">
        <f aca="false">SUMPRODUCT('FD inverse'!$A$44:$BH$44,'FD mesh'!$B$84:$BI$84,$E261:$BL261)+'FD inverse'!$A$44*$C262/Setup!$B$17+INDEX('FD inverse'!$A$44:$BH$44,1,'FD mesh'!$B$15+1)*Setup!$B$22</f>
        <v>0</v>
      </c>
      <c r="AU262" s="0" t="n">
        <f aca="false">SUMPRODUCT('FD inverse'!$A$45:$BH$45,'FD mesh'!$B$84:$BI$84,$E261:$BL261)+'FD inverse'!$A$45*$C262/Setup!$B$17+INDEX('FD inverse'!$A$45:$BH$45,1,'FD mesh'!$B$15+1)*Setup!$B$22</f>
        <v>0</v>
      </c>
      <c r="AV262" s="0" t="n">
        <f aca="false">SUMPRODUCT('FD inverse'!$A$46:$BH$46,'FD mesh'!$B$84:$BI$84,$E261:$BL261)+'FD inverse'!$A$46*$C262/Setup!$B$17+INDEX('FD inverse'!$A$46:$BH$46,1,'FD mesh'!$B$15+1)*Setup!$B$22</f>
        <v>0</v>
      </c>
      <c r="AW262" s="0" t="n">
        <f aca="false">SUMPRODUCT('FD inverse'!$A$47:$BH$47,'FD mesh'!$B$84:$BI$84,$E261:$BL261)+'FD inverse'!$A$47*$C262/Setup!$B$17+INDEX('FD inverse'!$A$47:$BH$47,1,'FD mesh'!$B$15+1)*Setup!$B$22</f>
        <v>0</v>
      </c>
      <c r="AX262" s="0" t="n">
        <f aca="false">SUMPRODUCT('FD inverse'!$A$48:$BH$48,'FD mesh'!$B$84:$BI$84,$E261:$BL261)+'FD inverse'!$A$48*$C262/Setup!$B$17+INDEX('FD inverse'!$A$48:$BH$48,1,'FD mesh'!$B$15+1)*Setup!$B$22</f>
        <v>0</v>
      </c>
      <c r="AY262" s="0" t="n">
        <f aca="false">SUMPRODUCT('FD inverse'!$A$49:$BH$49,'FD mesh'!$B$84:$BI$84,$E261:$BL261)+'FD inverse'!$A$49*$C262/Setup!$B$17+INDEX('FD inverse'!$A$49:$BH$49,1,'FD mesh'!$B$15+1)*Setup!$B$22</f>
        <v>0</v>
      </c>
      <c r="AZ262" s="0" t="n">
        <f aca="false">SUMPRODUCT('FD inverse'!$A$50:$BH$50,'FD mesh'!$B$84:$BI$84,$E261:$BL261)+'FD inverse'!$A$50*$C262/Setup!$B$17+INDEX('FD inverse'!$A$50:$BH$50,1,'FD mesh'!$B$15+1)*Setup!$B$22</f>
        <v>0</v>
      </c>
      <c r="BA262" s="0" t="n">
        <f aca="false">SUMPRODUCT('FD inverse'!$A$51:$BH$51,'FD mesh'!$B$84:$BI$84,$E261:$BL261)+'FD inverse'!$A$51*$C262/Setup!$B$17+INDEX('FD inverse'!$A$51:$BH$51,1,'FD mesh'!$B$15+1)*Setup!$B$22</f>
        <v>0</v>
      </c>
      <c r="BB262" s="0" t="n">
        <f aca="false">SUMPRODUCT('FD inverse'!$A$52:$BH$52,'FD mesh'!$B$84:$BI$84,$E261:$BL261)+'FD inverse'!$A$52*$C262/Setup!$B$17+INDEX('FD inverse'!$A$52:$BH$52,1,'FD mesh'!$B$15+1)*Setup!$B$22</f>
        <v>0</v>
      </c>
      <c r="BC262" s="0" t="n">
        <f aca="false">SUMPRODUCT('FD inverse'!$A$53:$BH$53,'FD mesh'!$B$84:$BI$84,$E261:$BL261)+'FD inverse'!$A$53*$C262/Setup!$B$17+INDEX('FD inverse'!$A$53:$BH$53,1,'FD mesh'!$B$15+1)*Setup!$B$22</f>
        <v>0</v>
      </c>
      <c r="BD262" s="0" t="n">
        <f aca="false">SUMPRODUCT('FD inverse'!$A$54:$BH$54,'FD mesh'!$B$84:$BI$84,$E261:$BL261)+'FD inverse'!$A$54*$C262/Setup!$B$17+INDEX('FD inverse'!$A$54:$BH$54,1,'FD mesh'!$B$15+1)*Setup!$B$22</f>
        <v>0</v>
      </c>
      <c r="BE262" s="0" t="n">
        <f aca="false">SUMPRODUCT('FD inverse'!$A$55:$BH$55,'FD mesh'!$B$84:$BI$84,$E261:$BL261)+'FD inverse'!$A$55*$C262/Setup!$B$17+INDEX('FD inverse'!$A$55:$BH$55,1,'FD mesh'!$B$15+1)*Setup!$B$22</f>
        <v>0</v>
      </c>
      <c r="BF262" s="0" t="n">
        <f aca="false">SUMPRODUCT('FD inverse'!$A$56:$BH$56,'FD mesh'!$B$84:$BI$84,$E261:$BL261)+'FD inverse'!$A$56*$C262/Setup!$B$17+INDEX('FD inverse'!$A$56:$BH$56,1,'FD mesh'!$B$15+1)*Setup!$B$22</f>
        <v>0</v>
      </c>
      <c r="BG262" s="0" t="n">
        <f aca="false">SUMPRODUCT('FD inverse'!$A$57:$BH$57,'FD mesh'!$B$84:$BI$84,$E261:$BL261)+'FD inverse'!$A$57*$C262/Setup!$B$17+INDEX('FD inverse'!$A$57:$BH$57,1,'FD mesh'!$B$15+1)*Setup!$B$22</f>
        <v>0</v>
      </c>
      <c r="BH262" s="0" t="n">
        <f aca="false">SUMPRODUCT('FD inverse'!$A$58:$BH$58,'FD mesh'!$B$84:$BI$84,$E261:$BL261)+'FD inverse'!$A$58*$C262/Setup!$B$17+INDEX('FD inverse'!$A$58:$BH$58,1,'FD mesh'!$B$15+1)*Setup!$B$22</f>
        <v>0</v>
      </c>
      <c r="BI262" s="0" t="n">
        <f aca="false">SUMPRODUCT('FD inverse'!$A$59:$BH$59,'FD mesh'!$B$84:$BI$84,$E261:$BL261)+'FD inverse'!$A$59*$C262/Setup!$B$17+INDEX('FD inverse'!$A$59:$BH$59,1,'FD mesh'!$B$15+1)*Setup!$B$22</f>
        <v>0</v>
      </c>
      <c r="BJ262" s="0" t="n">
        <f aca="false">SUMPRODUCT('FD inverse'!$A$60:$BH$60,'FD mesh'!$B$84:$BI$84,$E261:$BL261)+'FD inverse'!$A$60*$C262/Setup!$B$17+INDEX('FD inverse'!$A$60:$BH$60,1,'FD mesh'!$B$15+1)*Setup!$B$22</f>
        <v>0</v>
      </c>
      <c r="BK262" s="0" t="n">
        <f aca="false">SUMPRODUCT('FD inverse'!$A$61:$BH$61,'FD mesh'!$B$84:$BI$84,$E261:$BL261)+'FD inverse'!$A$61*$C262/Setup!$B$17+INDEX('FD inverse'!$A$61:$BH$61,1,'FD mesh'!$B$15+1)*Setup!$B$22</f>
        <v>0</v>
      </c>
      <c r="BL262" s="0" t="n">
        <f aca="false">SUMPRODUCT('FD inverse'!$A$62:$BH$62,'FD mesh'!$B$84:$BI$84,$E261:$BL261)+'FD inverse'!$A$62*$C262/Setup!$B$17+INDEX('FD inverse'!$A$62:$BH$62,1,'FD mesh'!$B$15+1)*Setup!$B$22</f>
        <v>0</v>
      </c>
    </row>
    <row r="263" customFormat="false" ht="15" hidden="false" customHeight="false" outlineLevel="0" collapsed="false">
      <c r="A263" s="0" t="n">
        <v>258</v>
      </c>
      <c r="B263" s="0" t="n">
        <f aca="false">A263*Setup!$B$11/3600</f>
        <v>21.5</v>
      </c>
      <c r="C263" s="0" t="n">
        <f aca="false">Setup!$B$7+Setup!$B$8*COS(2*PI()*(B263-Setup!$B$9)/24)</f>
        <v>24.5221047688802</v>
      </c>
      <c r="D263" s="0" t="n">
        <f aca="false">(C263-E263)/Setup!$B$17</f>
        <v>8.17925850776952</v>
      </c>
      <c r="E263" s="0" t="n">
        <f aca="false">SUMPRODUCT('FD inverse'!$A$3:$BH$3,'FD mesh'!$B$84:$BI$84,$E262:$BL262)+'FD inverse'!$A$3*$C263/Setup!$B$17+INDEX('FD inverse'!$A$3:$BH$3,1,'FD mesh'!$B$15+1)*Setup!$B$22</f>
        <v>23.4588011628702</v>
      </c>
      <c r="F263" s="0" t="n">
        <f aca="false">SUMPRODUCT('FD inverse'!$A$4:$BH$4,'FD mesh'!$B$84:$BI$84,$E262:$BL262)+'FD inverse'!$A$4*$C263/Setup!$B$17+INDEX('FD inverse'!$A$4:$BH$4,1,'FD mesh'!$B$15+1)*Setup!$B$22</f>
        <v>23.2054634654036</v>
      </c>
      <c r="G263" s="0" t="n">
        <f aca="false">SUMPRODUCT('FD inverse'!$A$5:$BH$5,'FD mesh'!$B$84:$BI$84,$E262:$BL262)+'FD inverse'!$A$5*$C263/Setup!$B$17+INDEX('FD inverse'!$A$5:$BH$5,1,'FD mesh'!$B$15+1)*Setup!$B$22</f>
        <v>22.9363208226971</v>
      </c>
      <c r="H263" s="0" t="n">
        <f aca="false">SUMPRODUCT('FD inverse'!$A$6:$BH$6,'FD mesh'!$B$84:$BI$84,$E262:$BL262)+'FD inverse'!$A$6*$C263/Setup!$B$17+INDEX('FD inverse'!$A$6:$BH$6,1,'FD mesh'!$B$15+1)*Setup!$B$22</f>
        <v>22.0120519776183</v>
      </c>
      <c r="I263" s="0" t="n">
        <f aca="false">SUMPRODUCT('FD inverse'!$A$7:$BH$7,'FD mesh'!$B$84:$BI$84,$E262:$BL262)+'FD inverse'!$A$7*$C263/Setup!$B$17+INDEX('FD inverse'!$A$7:$BH$7,1,'FD mesh'!$B$15+1)*Setup!$B$22</f>
        <v>21.9310692796062</v>
      </c>
      <c r="J263" s="0" t="n">
        <f aca="false">SUMPRODUCT('FD inverse'!$A$8:$BH$8,'FD mesh'!$B$84:$BI$84,$E262:$BL262)+'FD inverse'!$A$8*$C263/Setup!$B$17+INDEX('FD inverse'!$A$8:$BH$8,1,'FD mesh'!$B$15+1)*Setup!$B$22</f>
        <v>21.8532002247752</v>
      </c>
      <c r="K263" s="0" t="n">
        <f aca="false">SUMPRODUCT('FD inverse'!$A$9:$BH$9,'FD mesh'!$B$84:$BI$84,$E262:$BL262)+'FD inverse'!$A$9*$C263/Setup!$B$17+INDEX('FD inverse'!$A$9:$BH$9,1,'FD mesh'!$B$15+1)*Setup!$B$22</f>
        <v>21.7797753642378</v>
      </c>
      <c r="L263" s="0" t="n">
        <f aca="false">SUMPRODUCT('FD inverse'!$A$10:$BH$10,'FD mesh'!$B$84:$BI$84,$E262:$BL262)+'FD inverse'!$A$10*$C263/Setup!$B$17+INDEX('FD inverse'!$A$10:$BH$10,1,'FD mesh'!$B$15+1)*Setup!$B$22</f>
        <v>21.7119644037419</v>
      </c>
      <c r="M263" s="0" t="n">
        <f aca="false">SUMPRODUCT('FD inverse'!$A$11:$BH$11,'FD mesh'!$B$84:$BI$84,$E262:$BL262)+'FD inverse'!$A$11*$C263/Setup!$B$17+INDEX('FD inverse'!$A$11:$BH$11,1,'FD mesh'!$B$15+1)*Setup!$B$22</f>
        <v>21.6507768960448</v>
      </c>
      <c r="N263" s="0" t="n">
        <f aca="false">SUMPRODUCT('FD inverse'!$A$12:$BH$12,'FD mesh'!$B$84:$BI$84,$E262:$BL262)+'FD inverse'!$A$12*$C263/Setup!$B$17+INDEX('FD inverse'!$A$12:$BH$12,1,'FD mesh'!$B$15+1)*Setup!$B$22</f>
        <v>21.5970632220935</v>
      </c>
      <c r="O263" s="0" t="n">
        <f aca="false">SUMPRODUCT('FD inverse'!$A$13:$BH$13,'FD mesh'!$B$84:$BI$84,$E262:$BL262)+'FD inverse'!$A$13*$C263/Setup!$B$17+INDEX('FD inverse'!$A$13:$BH$13,1,'FD mesh'!$B$15+1)*Setup!$B$22</f>
        <v>21.5515157168789</v>
      </c>
      <c r="P263" s="0" t="n">
        <f aca="false">SUMPRODUCT('FD inverse'!$A$14:$BH$14,'FD mesh'!$B$84:$BI$84,$E262:$BL262)+'FD inverse'!$A$14*$C263/Setup!$B$17+INDEX('FD inverse'!$A$14:$BH$14,1,'FD mesh'!$B$15+1)*Setup!$B$22</f>
        <v>21.5146698184766</v>
      </c>
      <c r="Q263" s="0" t="n">
        <f aca="false">SUMPRODUCT('FD inverse'!$A$15:$BH$15,'FD mesh'!$B$84:$BI$84,$E262:$BL262)+'FD inverse'!$A$15*$C263/Setup!$B$17+INDEX('FD inverse'!$A$15:$BH$15,1,'FD mesh'!$B$15+1)*Setup!$B$22</f>
        <v>21.4869051411574</v>
      </c>
      <c r="R263" s="0" t="n">
        <f aca="false">SUMPRODUCT('FD inverse'!$A$16:$BH$16,'FD mesh'!$B$84:$BI$84,$E262:$BL262)+'FD inverse'!$A$16*$C263/Setup!$B$17+INDEX('FD inverse'!$A$16:$BH$16,1,'FD mesh'!$B$15+1)*Setup!$B$22</f>
        <v>21.4684463955558</v>
      </c>
      <c r="S263" s="0" t="n">
        <f aca="false">SUMPRODUCT('FD inverse'!$A$17:$BH$17,'FD mesh'!$B$84:$BI$84,$E262:$BL262)+'FD inverse'!$A$17*$C263/Setup!$B$17+INDEX('FD inverse'!$A$17:$BH$17,1,'FD mesh'!$B$15+1)*Setup!$B$22</f>
        <v>21.0261938686438</v>
      </c>
      <c r="T263" s="0" t="n">
        <f aca="false">SUMPRODUCT('FD inverse'!$A$18:$BH$18,'FD mesh'!$B$84:$BI$84,$E262:$BL262)+'FD inverse'!$A$18*$C263/Setup!$B$17+INDEX('FD inverse'!$A$18:$BH$18,1,'FD mesh'!$B$15+1)*Setup!$B$22</f>
        <v>20.5884971995618</v>
      </c>
      <c r="U263" s="0" t="n">
        <f aca="false">SUMPRODUCT('FD inverse'!$A$19:$BH$19,'FD mesh'!$B$84:$BI$84,$E262:$BL262)+'FD inverse'!$A$19*$C263/Setup!$B$17+INDEX('FD inverse'!$A$19:$BH$19,1,'FD mesh'!$B$15+1)*Setup!$B$22</f>
        <v>20.1551996367158</v>
      </c>
      <c r="V263" s="0" t="n">
        <f aca="false">SUMPRODUCT('FD inverse'!$A$20:$BH$20,'FD mesh'!$B$84:$BI$84,$E262:$BL262)+'FD inverse'!$A$20*$C263/Setup!$B$17+INDEX('FD inverse'!$A$20:$BH$20,1,'FD mesh'!$B$15+1)*Setup!$B$22</f>
        <v>19.7261116375849</v>
      </c>
      <c r="W263" s="0" t="n">
        <f aca="false">SUMPRODUCT('FD inverse'!$A$21:$BH$21,'FD mesh'!$B$84:$BI$84,$E262:$BL262)+'FD inverse'!$A$21*$C263/Setup!$B$17+INDEX('FD inverse'!$A$21:$BH$21,1,'FD mesh'!$B$15+1)*Setup!$B$22</f>
        <v>19.301013541302</v>
      </c>
      <c r="X263" s="0" t="n">
        <f aca="false">SUMPRODUCT('FD inverse'!$A$22:$BH$22,'FD mesh'!$B$84:$BI$84,$E262:$BL262)+'FD inverse'!$A$22*$C263/Setup!$B$17+INDEX('FD inverse'!$A$22:$BH$22,1,'FD mesh'!$B$15+1)*Setup!$B$22</f>
        <v>18.8796582012497</v>
      </c>
      <c r="Y263" s="0" t="n">
        <f aca="false">SUMPRODUCT('FD inverse'!$A$23:$BH$23,'FD mesh'!$B$84:$BI$84,$E262:$BL262)+'FD inverse'!$A$23*$C263/Setup!$B$17+INDEX('FD inverse'!$A$23:$BH$23,1,'FD mesh'!$B$15+1)*Setup!$B$22</f>
        <v>18.4617735770252</v>
      </c>
      <c r="Z263" s="0" t="n">
        <f aca="false">SUMPRODUCT('FD inverse'!$A$24:$BH$24,'FD mesh'!$B$84:$BI$84,$E262:$BL262)+'FD inverse'!$A$24*$C263/Setup!$B$17+INDEX('FD inverse'!$A$24:$BH$24,1,'FD mesh'!$B$15+1)*Setup!$B$22</f>
        <v>18.047065286073</v>
      </c>
      <c r="AA263" s="0" t="n">
        <f aca="false">SUMPRODUCT('FD inverse'!$A$25:$BH$25,'FD mesh'!$B$84:$BI$84,$E262:$BL262)+'FD inverse'!$A$25*$C263/Setup!$B$17+INDEX('FD inverse'!$A$25:$BH$25,1,'FD mesh'!$B$15+1)*Setup!$B$22</f>
        <v>17.6352191161295</v>
      </c>
      <c r="AB263" s="0" t="n">
        <f aca="false">SUMPRODUCT('FD inverse'!$A$26:$BH$26,'FD mesh'!$B$84:$BI$84,$E262:$BL262)+'FD inverse'!$A$26*$C263/Setup!$B$17+INDEX('FD inverse'!$A$26:$BH$26,1,'FD mesh'!$B$15+1)*Setup!$B$22</f>
        <v>17.2259035003879</v>
      </c>
      <c r="AC263" s="0" t="n">
        <f aca="false">SUMPRODUCT('FD inverse'!$A$27:$BH$27,'FD mesh'!$B$84:$BI$84,$E262:$BL262)+'FD inverse'!$A$27*$C263/Setup!$B$17+INDEX('FD inverse'!$A$27:$BH$27,1,'FD mesh'!$B$15+1)*Setup!$B$22</f>
        <v>16.8187719579587</v>
      </c>
      <c r="AD263" s="0" t="n">
        <f aca="false">SUMPRODUCT('FD inverse'!$A$28:$BH$28,'FD mesh'!$B$84:$BI$84,$E262:$BL262)+'FD inverse'!$A$28*$C263/Setup!$B$17+INDEX('FD inverse'!$A$28:$BH$28,1,'FD mesh'!$B$15+1)*Setup!$B$22</f>
        <v>16.4134655027921</v>
      </c>
      <c r="AE263" s="0" t="n">
        <f aca="false">SUMPRODUCT('FD inverse'!$A$29:$BH$29,'FD mesh'!$B$84:$BI$84,$E262:$BL262)+'FD inverse'!$A$29*$C263/Setup!$B$17+INDEX('FD inverse'!$A$29:$BH$29,1,'FD mesh'!$B$15+1)*Setup!$B$22</f>
        <v>16.0096150247269</v>
      </c>
      <c r="AF263" s="0" t="n">
        <f aca="false">SUMPRODUCT('FD inverse'!$A$30:$BH$30,'FD mesh'!$B$84:$BI$84,$E262:$BL262)+'FD inverse'!$A$30*$C263/Setup!$B$17+INDEX('FD inverse'!$A$30:$BH$30,1,'FD mesh'!$B$15+1)*Setup!$B$22</f>
        <v>15.6068436467519</v>
      </c>
      <c r="AG263" s="0" t="n">
        <f aca="false">SUMPRODUCT('FD inverse'!$A$31:$BH$31,'FD mesh'!$B$84:$BI$84,$E262:$BL262)+'FD inverse'!$A$31*$C263/Setup!$B$17+INDEX('FD inverse'!$A$31:$BH$31,1,'FD mesh'!$B$15+1)*Setup!$B$22</f>
        <v>15.204769062901</v>
      </c>
      <c r="AH263" s="0" t="n">
        <f aca="false">SUMPRODUCT('FD inverse'!$A$32:$BH$32,'FD mesh'!$B$84:$BI$84,$E262:$BL262)+'FD inverse'!$A$32*$C263/Setup!$B$17+INDEX('FD inverse'!$A$32:$BH$32,1,'FD mesh'!$B$15+1)*Setup!$B$22</f>
        <v>15.188096495999</v>
      </c>
      <c r="AI263" s="0" t="n">
        <f aca="false">SUMPRODUCT('FD inverse'!$A$33:$BH$33,'FD mesh'!$B$84:$BI$84,$E262:$BL262)+'FD inverse'!$A$33*$C263/Setup!$B$17+INDEX('FD inverse'!$A$33:$BH$33,1,'FD mesh'!$B$15+1)*Setup!$B$22</f>
        <v>15.1719304168181</v>
      </c>
      <c r="AJ263" s="0" t="n">
        <f aca="false">SUMPRODUCT('FD inverse'!$A$34:$BH$34,'FD mesh'!$B$84:$BI$84,$E262:$BL262)+'FD inverse'!$A$34*$C263/Setup!$B$17+INDEX('FD inverse'!$A$34:$BH$34,1,'FD mesh'!$B$15+1)*Setup!$B$22</f>
        <v>15.156239611945</v>
      </c>
      <c r="AK263" s="0" t="n">
        <f aca="false">SUMPRODUCT('FD inverse'!$A$35:$BH$35,'FD mesh'!$B$84:$BI$84,$E262:$BL262)+'FD inverse'!$A$35*$C263/Setup!$B$17+INDEX('FD inverse'!$A$35:$BH$35,1,'FD mesh'!$B$15+1)*Setup!$B$22</f>
        <v>15.1409910513755</v>
      </c>
      <c r="AL263" s="0" t="n">
        <f aca="false">SUMPRODUCT('FD inverse'!$A$36:$BH$36,'FD mesh'!$B$84:$BI$84,$E262:$BL262)+'FD inverse'!$A$36*$C263/Setup!$B$17+INDEX('FD inverse'!$A$36:$BH$36,1,'FD mesh'!$B$15+1)*Setup!$B$22</f>
        <v>15.1261501183909</v>
      </c>
      <c r="AM263" s="0" t="n">
        <f aca="false">SUMPRODUCT('FD inverse'!$A$37:$BH$37,'FD mesh'!$B$84:$BI$84,$E262:$BL262)+'FD inverse'!$A$37*$C263/Setup!$B$17+INDEX('FD inverse'!$A$37:$BH$37,1,'FD mesh'!$B$15+1)*Setup!$B$22</f>
        <v>15.1116808185677</v>
      </c>
      <c r="AN263" s="0" t="n">
        <f aca="false">SUMPRODUCT('FD inverse'!$A$38:$BH$38,'FD mesh'!$B$84:$BI$84,$E262:$BL262)+'FD inverse'!$A$38*$C263/Setup!$B$17+INDEX('FD inverse'!$A$38:$BH$38,1,'FD mesh'!$B$15+1)*Setup!$B$22</f>
        <v>15.0975459694862</v>
      </c>
      <c r="AO263" s="0" t="n">
        <f aca="false">SUMPRODUCT('FD inverse'!$A$39:$BH$39,'FD mesh'!$B$84:$BI$84,$E262:$BL262)+'FD inverse'!$A$39*$C263/Setup!$B$17+INDEX('FD inverse'!$A$39:$BH$39,1,'FD mesh'!$B$15+1)*Setup!$B$22</f>
        <v>15.0837073727909</v>
      </c>
      <c r="AP263" s="0" t="n">
        <f aca="false">SUMPRODUCT('FD inverse'!$A$40:$BH$40,'FD mesh'!$B$84:$BI$84,$E262:$BL262)+'FD inverse'!$A$40*$C263/Setup!$B$17+INDEX('FD inverse'!$A$40:$BH$40,1,'FD mesh'!$B$15+1)*Setup!$B$22</f>
        <v>15.070125970338</v>
      </c>
      <c r="AQ263" s="0" t="n">
        <f aca="false">SUMPRODUCT('FD inverse'!$A$41:$BH$41,'FD mesh'!$B$84:$BI$84,$E262:$BL262)+'FD inverse'!$A$41*$C263/Setup!$B$17+INDEX('FD inverse'!$A$41:$BH$41,1,'FD mesh'!$B$15+1)*Setup!$B$22</f>
        <v>15.0567619862276</v>
      </c>
      <c r="AR263" s="0" t="n">
        <f aca="false">SUMPRODUCT('FD inverse'!$A$42:$BH$42,'FD mesh'!$B$84:$BI$84,$E262:$BL262)+'FD inverse'!$A$42*$C263/Setup!$B$17+INDEX('FD inverse'!$A$42:$BH$42,1,'FD mesh'!$B$15+1)*Setup!$B$22</f>
        <v>15.0435750565675</v>
      </c>
      <c r="AS263" s="0" t="n">
        <f aca="false">SUMPRODUCT('FD inverse'!$A$43:$BH$43,'FD mesh'!$B$84:$BI$84,$E262:$BL262)+'FD inverse'!$A$43*$C263/Setup!$B$17+INDEX('FD inverse'!$A$43:$BH$43,1,'FD mesh'!$B$15+1)*Setup!$B$22</f>
        <v>0</v>
      </c>
      <c r="AT263" s="0" t="n">
        <f aca="false">SUMPRODUCT('FD inverse'!$A$44:$BH$44,'FD mesh'!$B$84:$BI$84,$E262:$BL262)+'FD inverse'!$A$44*$C263/Setup!$B$17+INDEX('FD inverse'!$A$44:$BH$44,1,'FD mesh'!$B$15+1)*Setup!$B$22</f>
        <v>0</v>
      </c>
      <c r="AU263" s="0" t="n">
        <f aca="false">SUMPRODUCT('FD inverse'!$A$45:$BH$45,'FD mesh'!$B$84:$BI$84,$E262:$BL262)+'FD inverse'!$A$45*$C263/Setup!$B$17+INDEX('FD inverse'!$A$45:$BH$45,1,'FD mesh'!$B$15+1)*Setup!$B$22</f>
        <v>0</v>
      </c>
      <c r="AV263" s="0" t="n">
        <f aca="false">SUMPRODUCT('FD inverse'!$A$46:$BH$46,'FD mesh'!$B$84:$BI$84,$E262:$BL262)+'FD inverse'!$A$46*$C263/Setup!$B$17+INDEX('FD inverse'!$A$46:$BH$46,1,'FD mesh'!$B$15+1)*Setup!$B$22</f>
        <v>0</v>
      </c>
      <c r="AW263" s="0" t="n">
        <f aca="false">SUMPRODUCT('FD inverse'!$A$47:$BH$47,'FD mesh'!$B$84:$BI$84,$E262:$BL262)+'FD inverse'!$A$47*$C263/Setup!$B$17+INDEX('FD inverse'!$A$47:$BH$47,1,'FD mesh'!$B$15+1)*Setup!$B$22</f>
        <v>0</v>
      </c>
      <c r="AX263" s="0" t="n">
        <f aca="false">SUMPRODUCT('FD inverse'!$A$48:$BH$48,'FD mesh'!$B$84:$BI$84,$E262:$BL262)+'FD inverse'!$A$48*$C263/Setup!$B$17+INDEX('FD inverse'!$A$48:$BH$48,1,'FD mesh'!$B$15+1)*Setup!$B$22</f>
        <v>0</v>
      </c>
      <c r="AY263" s="0" t="n">
        <f aca="false">SUMPRODUCT('FD inverse'!$A$49:$BH$49,'FD mesh'!$B$84:$BI$84,$E262:$BL262)+'FD inverse'!$A$49*$C263/Setup!$B$17+INDEX('FD inverse'!$A$49:$BH$49,1,'FD mesh'!$B$15+1)*Setup!$B$22</f>
        <v>0</v>
      </c>
      <c r="AZ263" s="0" t="n">
        <f aca="false">SUMPRODUCT('FD inverse'!$A$50:$BH$50,'FD mesh'!$B$84:$BI$84,$E262:$BL262)+'FD inverse'!$A$50*$C263/Setup!$B$17+INDEX('FD inverse'!$A$50:$BH$50,1,'FD mesh'!$B$15+1)*Setup!$B$22</f>
        <v>0</v>
      </c>
      <c r="BA263" s="0" t="n">
        <f aca="false">SUMPRODUCT('FD inverse'!$A$51:$BH$51,'FD mesh'!$B$84:$BI$84,$E262:$BL262)+'FD inverse'!$A$51*$C263/Setup!$B$17+INDEX('FD inverse'!$A$51:$BH$51,1,'FD mesh'!$B$15+1)*Setup!$B$22</f>
        <v>0</v>
      </c>
      <c r="BB263" s="0" t="n">
        <f aca="false">SUMPRODUCT('FD inverse'!$A$52:$BH$52,'FD mesh'!$B$84:$BI$84,$E262:$BL262)+'FD inverse'!$A$52*$C263/Setup!$B$17+INDEX('FD inverse'!$A$52:$BH$52,1,'FD mesh'!$B$15+1)*Setup!$B$22</f>
        <v>0</v>
      </c>
      <c r="BC263" s="0" t="n">
        <f aca="false">SUMPRODUCT('FD inverse'!$A$53:$BH$53,'FD mesh'!$B$84:$BI$84,$E262:$BL262)+'FD inverse'!$A$53*$C263/Setup!$B$17+INDEX('FD inverse'!$A$53:$BH$53,1,'FD mesh'!$B$15+1)*Setup!$B$22</f>
        <v>0</v>
      </c>
      <c r="BD263" s="0" t="n">
        <f aca="false">SUMPRODUCT('FD inverse'!$A$54:$BH$54,'FD mesh'!$B$84:$BI$84,$E262:$BL262)+'FD inverse'!$A$54*$C263/Setup!$B$17+INDEX('FD inverse'!$A$54:$BH$54,1,'FD mesh'!$B$15+1)*Setup!$B$22</f>
        <v>0</v>
      </c>
      <c r="BE263" s="0" t="n">
        <f aca="false">SUMPRODUCT('FD inverse'!$A$55:$BH$55,'FD mesh'!$B$84:$BI$84,$E262:$BL262)+'FD inverse'!$A$55*$C263/Setup!$B$17+INDEX('FD inverse'!$A$55:$BH$55,1,'FD mesh'!$B$15+1)*Setup!$B$22</f>
        <v>0</v>
      </c>
      <c r="BF263" s="0" t="n">
        <f aca="false">SUMPRODUCT('FD inverse'!$A$56:$BH$56,'FD mesh'!$B$84:$BI$84,$E262:$BL262)+'FD inverse'!$A$56*$C263/Setup!$B$17+INDEX('FD inverse'!$A$56:$BH$56,1,'FD mesh'!$B$15+1)*Setup!$B$22</f>
        <v>0</v>
      </c>
      <c r="BG263" s="0" t="n">
        <f aca="false">SUMPRODUCT('FD inverse'!$A$57:$BH$57,'FD mesh'!$B$84:$BI$84,$E262:$BL262)+'FD inverse'!$A$57*$C263/Setup!$B$17+INDEX('FD inverse'!$A$57:$BH$57,1,'FD mesh'!$B$15+1)*Setup!$B$22</f>
        <v>0</v>
      </c>
      <c r="BH263" s="0" t="n">
        <f aca="false">SUMPRODUCT('FD inverse'!$A$58:$BH$58,'FD mesh'!$B$84:$BI$84,$E262:$BL262)+'FD inverse'!$A$58*$C263/Setup!$B$17+INDEX('FD inverse'!$A$58:$BH$58,1,'FD mesh'!$B$15+1)*Setup!$B$22</f>
        <v>0</v>
      </c>
      <c r="BI263" s="0" t="n">
        <f aca="false">SUMPRODUCT('FD inverse'!$A$59:$BH$59,'FD mesh'!$B$84:$BI$84,$E262:$BL262)+'FD inverse'!$A$59*$C263/Setup!$B$17+INDEX('FD inverse'!$A$59:$BH$59,1,'FD mesh'!$B$15+1)*Setup!$B$22</f>
        <v>0</v>
      </c>
      <c r="BJ263" s="0" t="n">
        <f aca="false">SUMPRODUCT('FD inverse'!$A$60:$BH$60,'FD mesh'!$B$84:$BI$84,$E262:$BL262)+'FD inverse'!$A$60*$C263/Setup!$B$17+INDEX('FD inverse'!$A$60:$BH$60,1,'FD mesh'!$B$15+1)*Setup!$B$22</f>
        <v>0</v>
      </c>
      <c r="BK263" s="0" t="n">
        <f aca="false">SUMPRODUCT('FD inverse'!$A$61:$BH$61,'FD mesh'!$B$84:$BI$84,$E262:$BL262)+'FD inverse'!$A$61*$C263/Setup!$B$17+INDEX('FD inverse'!$A$61:$BH$61,1,'FD mesh'!$B$15+1)*Setup!$B$22</f>
        <v>0</v>
      </c>
      <c r="BL263" s="0" t="n">
        <f aca="false">SUMPRODUCT('FD inverse'!$A$62:$BH$62,'FD mesh'!$B$84:$BI$84,$E262:$BL262)+'FD inverse'!$A$62*$C263/Setup!$B$17+INDEX('FD inverse'!$A$62:$BH$62,1,'FD mesh'!$B$15+1)*Setup!$B$22</f>
        <v>0</v>
      </c>
    </row>
    <row r="264" customFormat="false" ht="15" hidden="false" customHeight="false" outlineLevel="0" collapsed="false">
      <c r="A264" s="0" t="n">
        <v>259</v>
      </c>
      <c r="B264" s="0" t="n">
        <f aca="false">A264*Setup!$B$11/3600</f>
        <v>21.5833333333333</v>
      </c>
      <c r="C264" s="0" t="n">
        <f aca="false">Setup!$B$7+Setup!$B$8*COS(2*PI()*(B264-Setup!$B$9)/24)</f>
        <v>24.4354674994079</v>
      </c>
      <c r="D264" s="0" t="n">
        <f aca="false">(C264-E264)/Setup!$B$17</f>
        <v>7.8669030106998</v>
      </c>
      <c r="E264" s="0" t="n">
        <f aca="false">SUMPRODUCT('FD inverse'!$A$3:$BH$3,'FD mesh'!$B$84:$BI$84,$E263:$BL263)+'FD inverse'!$A$3*$C264/Setup!$B$17+INDEX('FD inverse'!$A$3:$BH$3,1,'FD mesh'!$B$15+1)*Setup!$B$22</f>
        <v>23.4127701080169</v>
      </c>
      <c r="F264" s="0" t="n">
        <f aca="false">SUMPRODUCT('FD inverse'!$A$4:$BH$4,'FD mesh'!$B$84:$BI$84,$E263:$BL263)+'FD inverse'!$A$4*$C264/Setup!$B$17+INDEX('FD inverse'!$A$4:$BH$4,1,'FD mesh'!$B$15+1)*Setup!$B$22</f>
        <v>23.1686467116179</v>
      </c>
      <c r="G264" s="0" t="n">
        <f aca="false">SUMPRODUCT('FD inverse'!$A$5:$BH$5,'FD mesh'!$B$84:$BI$84,$E263:$BL263)+'FD inverse'!$A$5*$C264/Setup!$B$17+INDEX('FD inverse'!$A$5:$BH$5,1,'FD mesh'!$B$15+1)*Setup!$B$22</f>
        <v>22.9085438213884</v>
      </c>
      <c r="H264" s="0" t="n">
        <f aca="false">SUMPRODUCT('FD inverse'!$A$6:$BH$6,'FD mesh'!$B$84:$BI$84,$E263:$BL263)+'FD inverse'!$A$6*$C264/Setup!$B$17+INDEX('FD inverse'!$A$6:$BH$6,1,'FD mesh'!$B$15+1)*Setup!$B$22</f>
        <v>22.0143440467628</v>
      </c>
      <c r="I264" s="0" t="n">
        <f aca="false">SUMPRODUCT('FD inverse'!$A$7:$BH$7,'FD mesh'!$B$84:$BI$84,$E263:$BL263)+'FD inverse'!$A$7*$C264/Setup!$B$17+INDEX('FD inverse'!$A$7:$BH$7,1,'FD mesh'!$B$15+1)*Setup!$B$22</f>
        <v>21.9358874499359</v>
      </c>
      <c r="J264" s="0" t="n">
        <f aca="false">SUMPRODUCT('FD inverse'!$A$8:$BH$8,'FD mesh'!$B$84:$BI$84,$E263:$BL263)+'FD inverse'!$A$8*$C264/Setup!$B$17+INDEX('FD inverse'!$A$8:$BH$8,1,'FD mesh'!$B$15+1)*Setup!$B$22</f>
        <v>21.8602734314746</v>
      </c>
      <c r="K264" s="0" t="n">
        <f aca="false">SUMPRODUCT('FD inverse'!$A$9:$BH$9,'FD mesh'!$B$84:$BI$84,$E263:$BL263)+'FD inverse'!$A$9*$C264/Setup!$B$17+INDEX('FD inverse'!$A$9:$BH$9,1,'FD mesh'!$B$15+1)*Setup!$B$22</f>
        <v>21.7888323963167</v>
      </c>
      <c r="L264" s="0" t="n">
        <f aca="false">SUMPRODUCT('FD inverse'!$A$10:$BH$10,'FD mesh'!$B$84:$BI$84,$E263:$BL263)+'FD inverse'!$A$10*$C264/Setup!$B$17+INDEX('FD inverse'!$A$10:$BH$10,1,'FD mesh'!$B$15+1)*Setup!$B$22</f>
        <v>21.7227347429163</v>
      </c>
      <c r="M264" s="0" t="n">
        <f aca="false">SUMPRODUCT('FD inverse'!$A$11:$BH$11,'FD mesh'!$B$84:$BI$84,$E263:$BL263)+'FD inverse'!$A$11*$C264/Setup!$B$17+INDEX('FD inverse'!$A$11:$BH$11,1,'FD mesh'!$B$15+1)*Setup!$B$22</f>
        <v>21.6629912719197</v>
      </c>
      <c r="N264" s="0" t="n">
        <f aca="false">SUMPRODUCT('FD inverse'!$A$12:$BH$12,'FD mesh'!$B$84:$BI$84,$E263:$BL263)+'FD inverse'!$A$12*$C264/Setup!$B$17+INDEX('FD inverse'!$A$12:$BH$12,1,'FD mesh'!$B$15+1)*Setup!$B$22</f>
        <v>21.6104539223832</v>
      </c>
      <c r="O264" s="0" t="n">
        <f aca="false">SUMPRODUCT('FD inverse'!$A$13:$BH$13,'FD mesh'!$B$84:$BI$84,$E263:$BL263)+'FD inverse'!$A$13*$C264/Setup!$B$17+INDEX('FD inverse'!$A$13:$BH$13,1,'FD mesh'!$B$15+1)*Setup!$B$22</f>
        <v>21.5658166910117</v>
      </c>
      <c r="P264" s="0" t="n">
        <f aca="false">SUMPRODUCT('FD inverse'!$A$14:$BH$14,'FD mesh'!$B$84:$BI$84,$E263:$BL263)+'FD inverse'!$A$14*$C264/Setup!$B$17+INDEX('FD inverse'!$A$14:$BH$14,1,'FD mesh'!$B$15+1)*Setup!$B$22</f>
        <v>21.529616612521</v>
      </c>
      <c r="Q264" s="0" t="n">
        <f aca="false">SUMPRODUCT('FD inverse'!$A$15:$BH$15,'FD mesh'!$B$84:$BI$84,$E263:$BL263)+'FD inverse'!$A$15*$C264/Setup!$B$17+INDEX('FD inverse'!$A$15:$BH$15,1,'FD mesh'!$B$15+1)*Setup!$B$22</f>
        <v>21.502234701608</v>
      </c>
      <c r="R264" s="0" t="n">
        <f aca="false">SUMPRODUCT('FD inverse'!$A$16:$BH$16,'FD mesh'!$B$84:$BI$84,$E263:$BL263)+'FD inverse'!$A$16*$C264/Setup!$B$17+INDEX('FD inverse'!$A$16:$BH$16,1,'FD mesh'!$B$15+1)*Setup!$B$22</f>
        <v>21.4838967791616</v>
      </c>
      <c r="S264" s="0" t="n">
        <f aca="false">SUMPRODUCT('FD inverse'!$A$17:$BH$17,'FD mesh'!$B$84:$BI$84,$E263:$BL263)+'FD inverse'!$A$17*$C264/Setup!$B$17+INDEX('FD inverse'!$A$17:$BH$17,1,'FD mesh'!$B$15+1)*Setup!$B$22</f>
        <v>21.0412637785807</v>
      </c>
      <c r="T264" s="0" t="n">
        <f aca="false">SUMPRODUCT('FD inverse'!$A$18:$BH$18,'FD mesh'!$B$84:$BI$84,$E263:$BL263)+'FD inverse'!$A$18*$C264/Setup!$B$17+INDEX('FD inverse'!$A$18:$BH$18,1,'FD mesh'!$B$15+1)*Setup!$B$22</f>
        <v>20.6030656372098</v>
      </c>
      <c r="U264" s="0" t="n">
        <f aca="false">SUMPRODUCT('FD inverse'!$A$19:$BH$19,'FD mesh'!$B$84:$BI$84,$E263:$BL263)+'FD inverse'!$A$19*$C264/Setup!$B$17+INDEX('FD inverse'!$A$19:$BH$19,1,'FD mesh'!$B$15+1)*Setup!$B$22</f>
        <v>20.1691547789181</v>
      </c>
      <c r="V264" s="0" t="n">
        <f aca="false">SUMPRODUCT('FD inverse'!$A$20:$BH$20,'FD mesh'!$B$84:$BI$84,$E263:$BL263)+'FD inverse'!$A$20*$C264/Setup!$B$17+INDEX('FD inverse'!$A$20:$BH$20,1,'FD mesh'!$B$15+1)*Setup!$B$22</f>
        <v>19.7393507196174</v>
      </c>
      <c r="W264" s="0" t="n">
        <f aca="false">SUMPRODUCT('FD inverse'!$A$21:$BH$21,'FD mesh'!$B$84:$BI$84,$E263:$BL263)+'FD inverse'!$A$21*$C264/Setup!$B$17+INDEX('FD inverse'!$A$21:$BH$21,1,'FD mesh'!$B$15+1)*Setup!$B$22</f>
        <v>19.3134427330292</v>
      </c>
      <c r="X264" s="0" t="n">
        <f aca="false">SUMPRODUCT('FD inverse'!$A$22:$BH$22,'FD mesh'!$B$84:$BI$84,$E263:$BL263)+'FD inverse'!$A$22*$C264/Setup!$B$17+INDEX('FD inverse'!$A$22:$BH$22,1,'FD mesh'!$B$15+1)*Setup!$B$22</f>
        <v>18.8911924800064</v>
      </c>
      <c r="Y264" s="0" t="n">
        <f aca="false">SUMPRODUCT('FD inverse'!$A$23:$BH$23,'FD mesh'!$B$84:$BI$84,$E263:$BL263)+'FD inverse'!$A$23*$C264/Setup!$B$17+INDEX('FD inverse'!$A$23:$BH$23,1,'FD mesh'!$B$15+1)*Setup!$B$22</f>
        <v>18.4723366004462</v>
      </c>
      <c r="Z264" s="0" t="n">
        <f aca="false">SUMPRODUCT('FD inverse'!$A$24:$BH$24,'FD mesh'!$B$84:$BI$84,$E263:$BL263)+'FD inverse'!$A$24*$C264/Setup!$B$17+INDEX('FD inverse'!$A$24:$BH$24,1,'FD mesh'!$B$15+1)*Setup!$B$22</f>
        <v>18.0565892677785</v>
      </c>
      <c r="AA264" s="0" t="n">
        <f aca="false">SUMPRODUCT('FD inverse'!$A$25:$BH$25,'FD mesh'!$B$84:$BI$84,$E263:$BL263)+'FD inverse'!$A$25*$C264/Setup!$B$17+INDEX('FD inverse'!$A$25:$BH$25,1,'FD mesh'!$B$15+1)*Setup!$B$22</f>
        <v>17.6436447068699</v>
      </c>
      <c r="AB264" s="0" t="n">
        <f aca="false">SUMPRODUCT('FD inverse'!$A$26:$BH$26,'FD mesh'!$B$84:$BI$84,$E263:$BL263)+'FD inverse'!$A$26*$C264/Setup!$B$17+INDEX('FD inverse'!$A$26:$BH$26,1,'FD mesh'!$B$15+1)*Setup!$B$22</f>
        <v>17.2331796769507</v>
      </c>
      <c r="AC264" s="0" t="n">
        <f aca="false">SUMPRODUCT('FD inverse'!$A$27:$BH$27,'FD mesh'!$B$84:$BI$84,$E263:$BL263)+'FD inverse'!$A$27*$C264/Setup!$B$17+INDEX('FD inverse'!$A$27:$BH$27,1,'FD mesh'!$B$15+1)*Setup!$B$22</f>
        <v>16.8248559218485</v>
      </c>
      <c r="AD264" s="0" t="n">
        <f aca="false">SUMPRODUCT('FD inverse'!$A$28:$BH$28,'FD mesh'!$B$84:$BI$84,$E263:$BL263)+'FD inverse'!$A$28*$C264/Setup!$B$17+INDEX('FD inverse'!$A$28:$BH$28,1,'FD mesh'!$B$15+1)*Setup!$B$22</f>
        <v>16.4183225904052</v>
      </c>
      <c r="AE264" s="0" t="n">
        <f aca="false">SUMPRODUCT('FD inverse'!$A$29:$BH$29,'FD mesh'!$B$84:$BI$84,$E263:$BL263)+'FD inverse'!$A$29*$C264/Setup!$B$17+INDEX('FD inverse'!$A$29:$BH$29,1,'FD mesh'!$B$15+1)*Setup!$B$22</f>
        <v>16.0132186304596</v>
      </c>
      <c r="AF264" s="0" t="n">
        <f aca="false">SUMPRODUCT('FD inverse'!$A$30:$BH$30,'FD mesh'!$B$84:$BI$84,$E263:$BL263)+'FD inverse'!$A$30*$C264/Setup!$B$17+INDEX('FD inverse'!$A$30:$BH$30,1,'FD mesh'!$B$15+1)*Setup!$B$22</f>
        <v>15.6091751602009</v>
      </c>
      <c r="AG264" s="0" t="n">
        <f aca="false">SUMPRODUCT('FD inverse'!$A$31:$BH$31,'FD mesh'!$B$84:$BI$84,$E263:$BL263)+'FD inverse'!$A$31*$C264/Setup!$B$17+INDEX('FD inverse'!$A$31:$BH$31,1,'FD mesh'!$B$15+1)*Setup!$B$22</f>
        <v>15.2058178210431</v>
      </c>
      <c r="AH264" s="0" t="n">
        <f aca="false">SUMPRODUCT('FD inverse'!$A$32:$BH$32,'FD mesh'!$B$84:$BI$84,$E263:$BL263)+'FD inverse'!$A$32*$C264/Setup!$B$17+INDEX('FD inverse'!$A$32:$BH$32,1,'FD mesh'!$B$15+1)*Setup!$B$22</f>
        <v>15.1890887662728</v>
      </c>
      <c r="AI264" s="0" t="n">
        <f aca="false">SUMPRODUCT('FD inverse'!$A$33:$BH$33,'FD mesh'!$B$84:$BI$84,$E263:$BL263)+'FD inverse'!$A$33*$C264/Setup!$B$17+INDEX('FD inverse'!$A$33:$BH$33,1,'FD mesh'!$B$15+1)*Setup!$B$22</f>
        <v>15.1728620215702</v>
      </c>
      <c r="AJ264" s="0" t="n">
        <f aca="false">SUMPRODUCT('FD inverse'!$A$34:$BH$34,'FD mesh'!$B$84:$BI$84,$E263:$BL263)+'FD inverse'!$A$34*$C264/Setup!$B$17+INDEX('FD inverse'!$A$34:$BH$34,1,'FD mesh'!$B$15+1)*Setup!$B$22</f>
        <v>15.157106876651</v>
      </c>
      <c r="AK264" s="0" t="n">
        <f aca="false">SUMPRODUCT('FD inverse'!$A$35:$BH$35,'FD mesh'!$B$84:$BI$84,$E263:$BL263)+'FD inverse'!$A$35*$C264/Setup!$B$17+INDEX('FD inverse'!$A$35:$BH$35,1,'FD mesh'!$B$15+1)*Setup!$B$22</f>
        <v>15.1417907611018</v>
      </c>
      <c r="AL264" s="0" t="n">
        <f aca="false">SUMPRODUCT('FD inverse'!$A$36:$BH$36,'FD mesh'!$B$84:$BI$84,$E263:$BL263)+'FD inverse'!$A$36*$C264/Setup!$B$17+INDEX('FD inverse'!$A$36:$BH$36,1,'FD mesh'!$B$15+1)*Setup!$B$22</f>
        <v>15.126879477036</v>
      </c>
      <c r="AM264" s="0" t="n">
        <f aca="false">SUMPRODUCT('FD inverse'!$A$37:$BH$37,'FD mesh'!$B$84:$BI$84,$E263:$BL263)+'FD inverse'!$A$37*$C264/Setup!$B$17+INDEX('FD inverse'!$A$37:$BH$37,1,'FD mesh'!$B$15+1)*Setup!$B$22</f>
        <v>15.1123374111157</v>
      </c>
      <c r="AN264" s="0" t="n">
        <f aca="false">SUMPRODUCT('FD inverse'!$A$38:$BH$38,'FD mesh'!$B$84:$BI$84,$E263:$BL263)+'FD inverse'!$A$38*$C264/Setup!$B$17+INDEX('FD inverse'!$A$38:$BH$38,1,'FD mesh'!$B$15+1)*Setup!$B$22</f>
        <v>15.0981277274667</v>
      </c>
      <c r="AO264" s="0" t="n">
        <f aca="false">SUMPRODUCT('FD inverse'!$A$39:$BH$39,'FD mesh'!$B$84:$BI$84,$E263:$BL263)+'FD inverse'!$A$39*$C264/Setup!$B$17+INDEX('FD inverse'!$A$39:$BH$39,1,'FD mesh'!$B$15+1)*Setup!$B$22</f>
        <v>15.0842125431072</v>
      </c>
      <c r="AP264" s="0" t="n">
        <f aca="false">SUMPRODUCT('FD inverse'!$A$40:$BH$40,'FD mesh'!$B$84:$BI$84,$E263:$BL263)+'FD inverse'!$A$40*$C264/Setup!$B$17+INDEX('FD inverse'!$A$40:$BH$40,1,'FD mesh'!$B$15+1)*Setup!$B$22</f>
        <v>15.0705530875975</v>
      </c>
      <c r="AQ264" s="0" t="n">
        <f aca="false">SUMPRODUCT('FD inverse'!$A$41:$BH$41,'FD mesh'!$B$84:$BI$84,$E263:$BL263)+'FD inverse'!$A$41*$C264/Setup!$B$17+INDEX('FD inverse'!$A$41:$BH$41,1,'FD mesh'!$B$15+1)*Setup!$B$22</f>
        <v>15.0571098486825</v>
      </c>
      <c r="AR264" s="0" t="n">
        <f aca="false">SUMPRODUCT('FD inverse'!$A$42:$BH$42,'FD mesh'!$B$84:$BI$84,$E263:$BL263)+'FD inverse'!$A$42*$C264/Setup!$B$17+INDEX('FD inverse'!$A$42:$BH$42,1,'FD mesh'!$B$15+1)*Setup!$B$22</f>
        <v>15.0438427057545</v>
      </c>
      <c r="AS264" s="0" t="n">
        <f aca="false">SUMPRODUCT('FD inverse'!$A$43:$BH$43,'FD mesh'!$B$84:$BI$84,$E263:$BL263)+'FD inverse'!$A$43*$C264/Setup!$B$17+INDEX('FD inverse'!$A$43:$BH$43,1,'FD mesh'!$B$15+1)*Setup!$B$22</f>
        <v>0</v>
      </c>
      <c r="AT264" s="0" t="n">
        <f aca="false">SUMPRODUCT('FD inverse'!$A$44:$BH$44,'FD mesh'!$B$84:$BI$84,$E263:$BL263)+'FD inverse'!$A$44*$C264/Setup!$B$17+INDEX('FD inverse'!$A$44:$BH$44,1,'FD mesh'!$B$15+1)*Setup!$B$22</f>
        <v>0</v>
      </c>
      <c r="AU264" s="0" t="n">
        <f aca="false">SUMPRODUCT('FD inverse'!$A$45:$BH$45,'FD mesh'!$B$84:$BI$84,$E263:$BL263)+'FD inverse'!$A$45*$C264/Setup!$B$17+INDEX('FD inverse'!$A$45:$BH$45,1,'FD mesh'!$B$15+1)*Setup!$B$22</f>
        <v>0</v>
      </c>
      <c r="AV264" s="0" t="n">
        <f aca="false">SUMPRODUCT('FD inverse'!$A$46:$BH$46,'FD mesh'!$B$84:$BI$84,$E263:$BL263)+'FD inverse'!$A$46*$C264/Setup!$B$17+INDEX('FD inverse'!$A$46:$BH$46,1,'FD mesh'!$B$15+1)*Setup!$B$22</f>
        <v>0</v>
      </c>
      <c r="AW264" s="0" t="n">
        <f aca="false">SUMPRODUCT('FD inverse'!$A$47:$BH$47,'FD mesh'!$B$84:$BI$84,$E263:$BL263)+'FD inverse'!$A$47*$C264/Setup!$B$17+INDEX('FD inverse'!$A$47:$BH$47,1,'FD mesh'!$B$15+1)*Setup!$B$22</f>
        <v>0</v>
      </c>
      <c r="AX264" s="0" t="n">
        <f aca="false">SUMPRODUCT('FD inverse'!$A$48:$BH$48,'FD mesh'!$B$84:$BI$84,$E263:$BL263)+'FD inverse'!$A$48*$C264/Setup!$B$17+INDEX('FD inverse'!$A$48:$BH$48,1,'FD mesh'!$B$15+1)*Setup!$B$22</f>
        <v>0</v>
      </c>
      <c r="AY264" s="0" t="n">
        <f aca="false">SUMPRODUCT('FD inverse'!$A$49:$BH$49,'FD mesh'!$B$84:$BI$84,$E263:$BL263)+'FD inverse'!$A$49*$C264/Setup!$B$17+INDEX('FD inverse'!$A$49:$BH$49,1,'FD mesh'!$B$15+1)*Setup!$B$22</f>
        <v>0</v>
      </c>
      <c r="AZ264" s="0" t="n">
        <f aca="false">SUMPRODUCT('FD inverse'!$A$50:$BH$50,'FD mesh'!$B$84:$BI$84,$E263:$BL263)+'FD inverse'!$A$50*$C264/Setup!$B$17+INDEX('FD inverse'!$A$50:$BH$50,1,'FD mesh'!$B$15+1)*Setup!$B$22</f>
        <v>0</v>
      </c>
      <c r="BA264" s="0" t="n">
        <f aca="false">SUMPRODUCT('FD inverse'!$A$51:$BH$51,'FD mesh'!$B$84:$BI$84,$E263:$BL263)+'FD inverse'!$A$51*$C264/Setup!$B$17+INDEX('FD inverse'!$A$51:$BH$51,1,'FD mesh'!$B$15+1)*Setup!$B$22</f>
        <v>0</v>
      </c>
      <c r="BB264" s="0" t="n">
        <f aca="false">SUMPRODUCT('FD inverse'!$A$52:$BH$52,'FD mesh'!$B$84:$BI$84,$E263:$BL263)+'FD inverse'!$A$52*$C264/Setup!$B$17+INDEX('FD inverse'!$A$52:$BH$52,1,'FD mesh'!$B$15+1)*Setup!$B$22</f>
        <v>0</v>
      </c>
      <c r="BC264" s="0" t="n">
        <f aca="false">SUMPRODUCT('FD inverse'!$A$53:$BH$53,'FD mesh'!$B$84:$BI$84,$E263:$BL263)+'FD inverse'!$A$53*$C264/Setup!$B$17+INDEX('FD inverse'!$A$53:$BH$53,1,'FD mesh'!$B$15+1)*Setup!$B$22</f>
        <v>0</v>
      </c>
      <c r="BD264" s="0" t="n">
        <f aca="false">SUMPRODUCT('FD inverse'!$A$54:$BH$54,'FD mesh'!$B$84:$BI$84,$E263:$BL263)+'FD inverse'!$A$54*$C264/Setup!$B$17+INDEX('FD inverse'!$A$54:$BH$54,1,'FD mesh'!$B$15+1)*Setup!$B$22</f>
        <v>0</v>
      </c>
      <c r="BE264" s="0" t="n">
        <f aca="false">SUMPRODUCT('FD inverse'!$A$55:$BH$55,'FD mesh'!$B$84:$BI$84,$E263:$BL263)+'FD inverse'!$A$55*$C264/Setup!$B$17+INDEX('FD inverse'!$A$55:$BH$55,1,'FD mesh'!$B$15+1)*Setup!$B$22</f>
        <v>0</v>
      </c>
      <c r="BF264" s="0" t="n">
        <f aca="false">SUMPRODUCT('FD inverse'!$A$56:$BH$56,'FD mesh'!$B$84:$BI$84,$E263:$BL263)+'FD inverse'!$A$56*$C264/Setup!$B$17+INDEX('FD inverse'!$A$56:$BH$56,1,'FD mesh'!$B$15+1)*Setup!$B$22</f>
        <v>0</v>
      </c>
      <c r="BG264" s="0" t="n">
        <f aca="false">SUMPRODUCT('FD inverse'!$A$57:$BH$57,'FD mesh'!$B$84:$BI$84,$E263:$BL263)+'FD inverse'!$A$57*$C264/Setup!$B$17+INDEX('FD inverse'!$A$57:$BH$57,1,'FD mesh'!$B$15+1)*Setup!$B$22</f>
        <v>0</v>
      </c>
      <c r="BH264" s="0" t="n">
        <f aca="false">SUMPRODUCT('FD inverse'!$A$58:$BH$58,'FD mesh'!$B$84:$BI$84,$E263:$BL263)+'FD inverse'!$A$58*$C264/Setup!$B$17+INDEX('FD inverse'!$A$58:$BH$58,1,'FD mesh'!$B$15+1)*Setup!$B$22</f>
        <v>0</v>
      </c>
      <c r="BI264" s="0" t="n">
        <f aca="false">SUMPRODUCT('FD inverse'!$A$59:$BH$59,'FD mesh'!$B$84:$BI$84,$E263:$BL263)+'FD inverse'!$A$59*$C264/Setup!$B$17+INDEX('FD inverse'!$A$59:$BH$59,1,'FD mesh'!$B$15+1)*Setup!$B$22</f>
        <v>0</v>
      </c>
      <c r="BJ264" s="0" t="n">
        <f aca="false">SUMPRODUCT('FD inverse'!$A$60:$BH$60,'FD mesh'!$B$84:$BI$84,$E263:$BL263)+'FD inverse'!$A$60*$C264/Setup!$B$17+INDEX('FD inverse'!$A$60:$BH$60,1,'FD mesh'!$B$15+1)*Setup!$B$22</f>
        <v>0</v>
      </c>
      <c r="BK264" s="0" t="n">
        <f aca="false">SUMPRODUCT('FD inverse'!$A$61:$BH$61,'FD mesh'!$B$84:$BI$84,$E263:$BL263)+'FD inverse'!$A$61*$C264/Setup!$B$17+INDEX('FD inverse'!$A$61:$BH$61,1,'FD mesh'!$B$15+1)*Setup!$B$22</f>
        <v>0</v>
      </c>
      <c r="BL264" s="0" t="n">
        <f aca="false">SUMPRODUCT('FD inverse'!$A$62:$BH$62,'FD mesh'!$B$84:$BI$84,$E263:$BL263)+'FD inverse'!$A$62*$C264/Setup!$B$17+INDEX('FD inverse'!$A$62:$BH$62,1,'FD mesh'!$B$15+1)*Setup!$B$22</f>
        <v>0</v>
      </c>
    </row>
    <row r="265" customFormat="false" ht="15" hidden="false" customHeight="false" outlineLevel="0" collapsed="false">
      <c r="A265" s="0" t="n">
        <v>260</v>
      </c>
      <c r="B265" s="0" t="n">
        <f aca="false">A265*Setup!$B$11/3600</f>
        <v>21.6666666666667</v>
      </c>
      <c r="C265" s="0" t="n">
        <f aca="false">Setup!$B$7+Setup!$B$8*COS(2*PI()*(B265-Setup!$B$9)/24)</f>
        <v>24.3486229709906</v>
      </c>
      <c r="D265" s="0" t="n">
        <f aca="false">(C265-E265)/Setup!$B$17</f>
        <v>7.55567130023483</v>
      </c>
      <c r="E265" s="0" t="n">
        <f aca="false">SUMPRODUCT('FD inverse'!$A$3:$BH$3,'FD mesh'!$B$84:$BI$84,$E264:$BL264)+'FD inverse'!$A$3*$C265/Setup!$B$17+INDEX('FD inverse'!$A$3:$BH$3,1,'FD mesh'!$B$15+1)*Setup!$B$22</f>
        <v>23.3663857019601</v>
      </c>
      <c r="F265" s="0" t="n">
        <f aca="false">SUMPRODUCT('FD inverse'!$A$4:$BH$4,'FD mesh'!$B$84:$BI$84,$E264:$BL264)+'FD inverse'!$A$4*$C265/Setup!$B$17+INDEX('FD inverse'!$A$4:$BH$4,1,'FD mesh'!$B$15+1)*Setup!$B$22</f>
        <v>23.1314484719681</v>
      </c>
      <c r="G265" s="0" t="n">
        <f aca="false">SUMPRODUCT('FD inverse'!$A$5:$BH$5,'FD mesh'!$B$84:$BI$84,$E264:$BL264)+'FD inverse'!$A$5*$C265/Setup!$B$17+INDEX('FD inverse'!$A$5:$BH$5,1,'FD mesh'!$B$15+1)*Setup!$B$22</f>
        <v>22.8803661726836</v>
      </c>
      <c r="H265" s="0" t="n">
        <f aca="false">SUMPRODUCT('FD inverse'!$A$6:$BH$6,'FD mesh'!$B$84:$BI$84,$E264:$BL264)+'FD inverse'!$A$6*$C265/Setup!$B$17+INDEX('FD inverse'!$A$6:$BH$6,1,'FD mesh'!$B$15+1)*Setup!$B$22</f>
        <v>22.0161834449071</v>
      </c>
      <c r="I265" s="0" t="n">
        <f aca="false">SUMPRODUCT('FD inverse'!$A$7:$BH$7,'FD mesh'!$B$84:$BI$84,$E264:$BL264)+'FD inverse'!$A$7*$C265/Setup!$B$17+INDEX('FD inverse'!$A$7:$BH$7,1,'FD mesh'!$B$15+1)*Setup!$B$22</f>
        <v>21.9402496926391</v>
      </c>
      <c r="J265" s="0" t="n">
        <f aca="false">SUMPRODUCT('FD inverse'!$A$8:$BH$8,'FD mesh'!$B$84:$BI$84,$E264:$BL264)+'FD inverse'!$A$8*$C265/Setup!$B$17+INDEX('FD inverse'!$A$8:$BH$8,1,'FD mesh'!$B$15+1)*Setup!$B$22</f>
        <v>21.8668895348862</v>
      </c>
      <c r="K265" s="0" t="n">
        <f aca="false">SUMPRODUCT('FD inverse'!$A$9:$BH$9,'FD mesh'!$B$84:$BI$84,$E264:$BL264)+'FD inverse'!$A$9*$C265/Setup!$B$17+INDEX('FD inverse'!$A$9:$BH$9,1,'FD mesh'!$B$15+1)*Setup!$B$22</f>
        <v>21.7974326829809</v>
      </c>
      <c r="L265" s="0" t="n">
        <f aca="false">SUMPRODUCT('FD inverse'!$A$10:$BH$10,'FD mesh'!$B$84:$BI$84,$E264:$BL264)+'FD inverse'!$A$10*$C265/Setup!$B$17+INDEX('FD inverse'!$A$10:$BH$10,1,'FD mesh'!$B$15+1)*Setup!$B$22</f>
        <v>21.7330497465117</v>
      </c>
      <c r="M265" s="0" t="n">
        <f aca="false">SUMPRODUCT('FD inverse'!$A$11:$BH$11,'FD mesh'!$B$84:$BI$84,$E264:$BL264)+'FD inverse'!$A$11*$C265/Setup!$B$17+INDEX('FD inverse'!$A$11:$BH$11,1,'FD mesh'!$B$15+1)*Setup!$B$22</f>
        <v>21.6747523578864</v>
      </c>
      <c r="N265" s="0" t="n">
        <f aca="false">SUMPRODUCT('FD inverse'!$A$12:$BH$12,'FD mesh'!$B$84:$BI$84,$E264:$BL264)+'FD inverse'!$A$12*$C265/Setup!$B$17+INDEX('FD inverse'!$A$12:$BH$12,1,'FD mesh'!$B$15+1)*Setup!$B$22</f>
        <v>21.6233936630468</v>
      </c>
      <c r="O265" s="0" t="n">
        <f aca="false">SUMPRODUCT('FD inverse'!$A$13:$BH$13,'FD mesh'!$B$84:$BI$84,$E264:$BL264)+'FD inverse'!$A$13*$C265/Setup!$B$17+INDEX('FD inverse'!$A$13:$BH$13,1,'FD mesh'!$B$15+1)*Setup!$B$22</f>
        <v>21.5796690334954</v>
      </c>
      <c r="P265" s="0" t="n">
        <f aca="false">SUMPRODUCT('FD inverse'!$A$14:$BH$14,'FD mesh'!$B$84:$BI$84,$E264:$BL264)+'FD inverse'!$A$14*$C265/Setup!$B$17+INDEX('FD inverse'!$A$14:$BH$14,1,'FD mesh'!$B$15+1)*Setup!$B$22</f>
        <v>21.5441168773858</v>
      </c>
      <c r="Q265" s="0" t="n">
        <f aca="false">SUMPRODUCT('FD inverse'!$A$15:$BH$15,'FD mesh'!$B$84:$BI$84,$E264:$BL264)+'FD inverse'!$A$15*$C265/Setup!$B$17+INDEX('FD inverse'!$A$15:$BH$15,1,'FD mesh'!$B$15+1)*Setup!$B$22</f>
        <v>21.51711944981</v>
      </c>
      <c r="R265" s="0" t="n">
        <f aca="false">SUMPRODUCT('FD inverse'!$A$16:$BH$16,'FD mesh'!$B$84:$BI$84,$E264:$BL264)+'FD inverse'!$A$16*$C265/Setup!$B$17+INDEX('FD inverse'!$A$16:$BH$16,1,'FD mesh'!$B$15+1)*Setup!$B$22</f>
        <v>21.4989035845952</v>
      </c>
      <c r="S265" s="0" t="n">
        <f aca="false">SUMPRODUCT('FD inverse'!$A$17:$BH$17,'FD mesh'!$B$84:$BI$84,$E264:$BL264)+'FD inverse'!$A$17*$C265/Setup!$B$17+INDEX('FD inverse'!$A$17:$BH$17,1,'FD mesh'!$B$15+1)*Setup!$B$22</f>
        <v>21.0559214655425</v>
      </c>
      <c r="T265" s="0" t="n">
        <f aca="false">SUMPRODUCT('FD inverse'!$A$18:$BH$18,'FD mesh'!$B$84:$BI$84,$E264:$BL264)+'FD inverse'!$A$18*$C265/Setup!$B$17+INDEX('FD inverse'!$A$18:$BH$18,1,'FD mesh'!$B$15+1)*Setup!$B$22</f>
        <v>20.6172528943672</v>
      </c>
      <c r="U265" s="0" t="n">
        <f aca="false">SUMPRODUCT('FD inverse'!$A$19:$BH$19,'FD mesh'!$B$84:$BI$84,$E264:$BL264)+'FD inverse'!$A$19*$C265/Setup!$B$17+INDEX('FD inverse'!$A$19:$BH$19,1,'FD mesh'!$B$15+1)*Setup!$B$22</f>
        <v>20.1827594302983</v>
      </c>
      <c r="V265" s="0" t="n">
        <f aca="false">SUMPRODUCT('FD inverse'!$A$20:$BH$20,'FD mesh'!$B$84:$BI$84,$E264:$BL264)+'FD inverse'!$A$20*$C265/Setup!$B$17+INDEX('FD inverse'!$A$20:$BH$20,1,'FD mesh'!$B$15+1)*Setup!$B$22</f>
        <v>19.7522696207784</v>
      </c>
      <c r="W265" s="0" t="n">
        <f aca="false">SUMPRODUCT('FD inverse'!$A$21:$BH$21,'FD mesh'!$B$84:$BI$84,$E264:$BL264)+'FD inverse'!$A$21*$C265/Setup!$B$17+INDEX('FD inverse'!$A$21:$BH$21,1,'FD mesh'!$B$15+1)*Setup!$B$22</f>
        <v>19.3255816593144</v>
      </c>
      <c r="X265" s="0" t="n">
        <f aca="false">SUMPRODUCT('FD inverse'!$A$22:$BH$22,'FD mesh'!$B$84:$BI$84,$E264:$BL264)+'FD inverse'!$A$22*$C265/Setup!$B$17+INDEX('FD inverse'!$A$22:$BH$22,1,'FD mesh'!$B$15+1)*Setup!$B$22</f>
        <v>18.9024660104429</v>
      </c>
      <c r="Y265" s="0" t="n">
        <f aca="false">SUMPRODUCT('FD inverse'!$A$23:$BH$23,'FD mesh'!$B$84:$BI$84,$E264:$BL264)+'FD inverse'!$A$23*$C265/Setup!$B$17+INDEX('FD inverse'!$A$23:$BH$23,1,'FD mesh'!$B$15+1)*Setup!$B$22</f>
        <v>18.4826680005285</v>
      </c>
      <c r="Z265" s="0" t="n">
        <f aca="false">SUMPRODUCT('FD inverse'!$A$24:$BH$24,'FD mesh'!$B$84:$BI$84,$E264:$BL264)+'FD inverse'!$A$24*$C265/Setup!$B$17+INDEX('FD inverse'!$A$24:$BH$24,1,'FD mesh'!$B$15+1)*Setup!$B$22</f>
        <v>18.0659103740668</v>
      </c>
      <c r="AA265" s="0" t="n">
        <f aca="false">SUMPRODUCT('FD inverse'!$A$25:$BH$25,'FD mesh'!$B$84:$BI$84,$E264:$BL264)+'FD inverse'!$A$25*$C265/Setup!$B$17+INDEX('FD inverse'!$A$25:$BH$25,1,'FD mesh'!$B$15+1)*Setup!$B$22</f>
        <v>17.6518958160271</v>
      </c>
      <c r="AB265" s="0" t="n">
        <f aca="false">SUMPRODUCT('FD inverse'!$A$26:$BH$26,'FD mesh'!$B$84:$BI$84,$E264:$BL264)+'FD inverse'!$A$26*$C265/Setup!$B$17+INDEX('FD inverse'!$A$26:$BH$26,1,'FD mesh'!$B$15+1)*Setup!$B$22</f>
        <v>17.2403094415394</v>
      </c>
      <c r="AC265" s="0" t="n">
        <f aca="false">SUMPRODUCT('FD inverse'!$A$27:$BH$27,'FD mesh'!$B$84:$BI$84,$E264:$BL264)+'FD inverse'!$A$27*$C265/Setup!$B$17+INDEX('FD inverse'!$A$27:$BH$27,1,'FD mesh'!$B$15+1)*Setup!$B$22</f>
        <v>16.8308212549164</v>
      </c>
      <c r="AD265" s="0" t="n">
        <f aca="false">SUMPRODUCT('FD inverse'!$A$28:$BH$28,'FD mesh'!$B$84:$BI$84,$E264:$BL264)+'FD inverse'!$A$28*$C265/Setup!$B$17+INDEX('FD inverse'!$A$28:$BH$28,1,'FD mesh'!$B$15+1)*Setup!$B$22</f>
        <v>16.4230885805963</v>
      </c>
      <c r="AE265" s="0" t="n">
        <f aca="false">SUMPRODUCT('FD inverse'!$A$29:$BH$29,'FD mesh'!$B$84:$BI$84,$E264:$BL264)+'FD inverse'!$A$29*$C265/Setup!$B$17+INDEX('FD inverse'!$A$29:$BH$29,1,'FD mesh'!$B$15+1)*Setup!$B$22</f>
        <v>16.0167584691038</v>
      </c>
      <c r="AF265" s="0" t="n">
        <f aca="false">SUMPRODUCT('FD inverse'!$A$30:$BH$30,'FD mesh'!$B$84:$BI$84,$E264:$BL264)+'FD inverse'!$A$30*$C265/Setup!$B$17+INDEX('FD inverse'!$A$30:$BH$30,1,'FD mesh'!$B$15+1)*Setup!$B$22</f>
        <v>15.6114700815553</v>
      </c>
      <c r="AG265" s="0" t="n">
        <f aca="false">SUMPRODUCT('FD inverse'!$A$31:$BH$31,'FD mesh'!$B$84:$BI$84,$E264:$BL264)+'FD inverse'!$A$31*$C265/Setup!$B$17+INDEX('FD inverse'!$A$31:$BH$31,1,'FD mesh'!$B$15+1)*Setup!$B$22</f>
        <v>15.2068570565767</v>
      </c>
      <c r="AH265" s="0" t="n">
        <f aca="false">SUMPRODUCT('FD inverse'!$A$32:$BH$32,'FD mesh'!$B$84:$BI$84,$E264:$BL264)+'FD inverse'!$A$32*$C265/Setup!$B$17+INDEX('FD inverse'!$A$32:$BH$32,1,'FD mesh'!$B$15+1)*Setup!$B$22</f>
        <v>15.1900726068657</v>
      </c>
      <c r="AI265" s="0" t="n">
        <f aca="false">SUMPRODUCT('FD inverse'!$A$33:$BH$33,'FD mesh'!$B$84:$BI$84,$E264:$BL264)+'FD inverse'!$A$33*$C265/Setup!$B$17+INDEX('FD inverse'!$A$33:$BH$33,1,'FD mesh'!$B$15+1)*Setup!$B$22</f>
        <v>15.1737861999239</v>
      </c>
      <c r="AJ265" s="0" t="n">
        <f aca="false">SUMPRODUCT('FD inverse'!$A$34:$BH$34,'FD mesh'!$B$84:$BI$84,$E264:$BL264)+'FD inverse'!$A$34*$C265/Setup!$B$17+INDEX('FD inverse'!$A$34:$BH$34,1,'FD mesh'!$B$15+1)*Setup!$B$22</f>
        <v>15.1579676333513</v>
      </c>
      <c r="AK265" s="0" t="n">
        <f aca="false">SUMPRODUCT('FD inverse'!$A$35:$BH$35,'FD mesh'!$B$84:$BI$84,$E264:$BL264)+'FD inverse'!$A$35*$C265/Setup!$B$17+INDEX('FD inverse'!$A$35:$BH$35,1,'FD mesh'!$B$15+1)*Setup!$B$22</f>
        <v>15.1425848016465</v>
      </c>
      <c r="AL265" s="0" t="n">
        <f aca="false">SUMPRODUCT('FD inverse'!$A$36:$BH$36,'FD mesh'!$B$84:$BI$84,$E264:$BL264)+'FD inverse'!$A$36*$C265/Setup!$B$17+INDEX('FD inverse'!$A$36:$BH$36,1,'FD mesh'!$B$15+1)*Setup!$B$22</f>
        <v>15.1276039315547</v>
      </c>
      <c r="AM265" s="0" t="n">
        <f aca="false">SUMPRODUCT('FD inverse'!$A$37:$BH$37,'FD mesh'!$B$84:$BI$84,$E264:$BL264)+'FD inverse'!$A$37*$C265/Setup!$B$17+INDEX('FD inverse'!$A$37:$BH$37,1,'FD mesh'!$B$15+1)*Setup!$B$22</f>
        <v>15.1129897970268</v>
      </c>
      <c r="AN265" s="0" t="n">
        <f aca="false">SUMPRODUCT('FD inverse'!$A$38:$BH$38,'FD mesh'!$B$84:$BI$84,$E264:$BL264)+'FD inverse'!$A$38*$C265/Setup!$B$17+INDEX('FD inverse'!$A$38:$BH$38,1,'FD mesh'!$B$15+1)*Setup!$B$22</f>
        <v>15.0987059152736</v>
      </c>
      <c r="AO265" s="0" t="n">
        <f aca="false">SUMPRODUCT('FD inverse'!$A$39:$BH$39,'FD mesh'!$B$84:$BI$84,$E264:$BL264)+'FD inverse'!$A$39*$C265/Setup!$B$17+INDEX('FD inverse'!$A$39:$BH$39,1,'FD mesh'!$B$15+1)*Setup!$B$22</f>
        <v>15.0847147255058</v>
      </c>
      <c r="AP265" s="0" t="n">
        <f aca="false">SUMPRODUCT('FD inverse'!$A$40:$BH$40,'FD mesh'!$B$84:$BI$84,$E264:$BL264)+'FD inverse'!$A$40*$C265/Setup!$B$17+INDEX('FD inverse'!$A$40:$BH$40,1,'FD mesh'!$B$15+1)*Setup!$B$22</f>
        <v>15.0709777520349</v>
      </c>
      <c r="AQ265" s="0" t="n">
        <f aca="false">SUMPRODUCT('FD inverse'!$A$41:$BH$41,'FD mesh'!$B$84:$BI$84,$E264:$BL264)+'FD inverse'!$A$41*$C265/Setup!$B$17+INDEX('FD inverse'!$A$41:$BH$41,1,'FD mesh'!$B$15+1)*Setup!$B$22</f>
        <v>15.0574557534837</v>
      </c>
      <c r="AR265" s="0" t="n">
        <f aca="false">SUMPRODUCT('FD inverse'!$A$42:$BH$42,'FD mesh'!$B$84:$BI$84,$E264:$BL264)+'FD inverse'!$A$42*$C265/Setup!$B$17+INDEX('FD inverse'!$A$42:$BH$42,1,'FD mesh'!$B$15+1)*Setup!$B$22</f>
        <v>15.0441088599102</v>
      </c>
      <c r="AS265" s="0" t="n">
        <f aca="false">SUMPRODUCT('FD inverse'!$A$43:$BH$43,'FD mesh'!$B$84:$BI$84,$E264:$BL264)+'FD inverse'!$A$43*$C265/Setup!$B$17+INDEX('FD inverse'!$A$43:$BH$43,1,'FD mesh'!$B$15+1)*Setup!$B$22</f>
        <v>0</v>
      </c>
      <c r="AT265" s="0" t="n">
        <f aca="false">SUMPRODUCT('FD inverse'!$A$44:$BH$44,'FD mesh'!$B$84:$BI$84,$E264:$BL264)+'FD inverse'!$A$44*$C265/Setup!$B$17+INDEX('FD inverse'!$A$44:$BH$44,1,'FD mesh'!$B$15+1)*Setup!$B$22</f>
        <v>0</v>
      </c>
      <c r="AU265" s="0" t="n">
        <f aca="false">SUMPRODUCT('FD inverse'!$A$45:$BH$45,'FD mesh'!$B$84:$BI$84,$E264:$BL264)+'FD inverse'!$A$45*$C265/Setup!$B$17+INDEX('FD inverse'!$A$45:$BH$45,1,'FD mesh'!$B$15+1)*Setup!$B$22</f>
        <v>0</v>
      </c>
      <c r="AV265" s="0" t="n">
        <f aca="false">SUMPRODUCT('FD inverse'!$A$46:$BH$46,'FD mesh'!$B$84:$BI$84,$E264:$BL264)+'FD inverse'!$A$46*$C265/Setup!$B$17+INDEX('FD inverse'!$A$46:$BH$46,1,'FD mesh'!$B$15+1)*Setup!$B$22</f>
        <v>0</v>
      </c>
      <c r="AW265" s="0" t="n">
        <f aca="false">SUMPRODUCT('FD inverse'!$A$47:$BH$47,'FD mesh'!$B$84:$BI$84,$E264:$BL264)+'FD inverse'!$A$47*$C265/Setup!$B$17+INDEX('FD inverse'!$A$47:$BH$47,1,'FD mesh'!$B$15+1)*Setup!$B$22</f>
        <v>0</v>
      </c>
      <c r="AX265" s="0" t="n">
        <f aca="false">SUMPRODUCT('FD inverse'!$A$48:$BH$48,'FD mesh'!$B$84:$BI$84,$E264:$BL264)+'FD inverse'!$A$48*$C265/Setup!$B$17+INDEX('FD inverse'!$A$48:$BH$48,1,'FD mesh'!$B$15+1)*Setup!$B$22</f>
        <v>0</v>
      </c>
      <c r="AY265" s="0" t="n">
        <f aca="false">SUMPRODUCT('FD inverse'!$A$49:$BH$49,'FD mesh'!$B$84:$BI$84,$E264:$BL264)+'FD inverse'!$A$49*$C265/Setup!$B$17+INDEX('FD inverse'!$A$49:$BH$49,1,'FD mesh'!$B$15+1)*Setup!$B$22</f>
        <v>0</v>
      </c>
      <c r="AZ265" s="0" t="n">
        <f aca="false">SUMPRODUCT('FD inverse'!$A$50:$BH$50,'FD mesh'!$B$84:$BI$84,$E264:$BL264)+'FD inverse'!$A$50*$C265/Setup!$B$17+INDEX('FD inverse'!$A$50:$BH$50,1,'FD mesh'!$B$15+1)*Setup!$B$22</f>
        <v>0</v>
      </c>
      <c r="BA265" s="0" t="n">
        <f aca="false">SUMPRODUCT('FD inverse'!$A$51:$BH$51,'FD mesh'!$B$84:$BI$84,$E264:$BL264)+'FD inverse'!$A$51*$C265/Setup!$B$17+INDEX('FD inverse'!$A$51:$BH$51,1,'FD mesh'!$B$15+1)*Setup!$B$22</f>
        <v>0</v>
      </c>
      <c r="BB265" s="0" t="n">
        <f aca="false">SUMPRODUCT('FD inverse'!$A$52:$BH$52,'FD mesh'!$B$84:$BI$84,$E264:$BL264)+'FD inverse'!$A$52*$C265/Setup!$B$17+INDEX('FD inverse'!$A$52:$BH$52,1,'FD mesh'!$B$15+1)*Setup!$B$22</f>
        <v>0</v>
      </c>
      <c r="BC265" s="0" t="n">
        <f aca="false">SUMPRODUCT('FD inverse'!$A$53:$BH$53,'FD mesh'!$B$84:$BI$84,$E264:$BL264)+'FD inverse'!$A$53*$C265/Setup!$B$17+INDEX('FD inverse'!$A$53:$BH$53,1,'FD mesh'!$B$15+1)*Setup!$B$22</f>
        <v>0</v>
      </c>
      <c r="BD265" s="0" t="n">
        <f aca="false">SUMPRODUCT('FD inverse'!$A$54:$BH$54,'FD mesh'!$B$84:$BI$84,$E264:$BL264)+'FD inverse'!$A$54*$C265/Setup!$B$17+INDEX('FD inverse'!$A$54:$BH$54,1,'FD mesh'!$B$15+1)*Setup!$B$22</f>
        <v>0</v>
      </c>
      <c r="BE265" s="0" t="n">
        <f aca="false">SUMPRODUCT('FD inverse'!$A$55:$BH$55,'FD mesh'!$B$84:$BI$84,$E264:$BL264)+'FD inverse'!$A$55*$C265/Setup!$B$17+INDEX('FD inverse'!$A$55:$BH$55,1,'FD mesh'!$B$15+1)*Setup!$B$22</f>
        <v>0</v>
      </c>
      <c r="BF265" s="0" t="n">
        <f aca="false">SUMPRODUCT('FD inverse'!$A$56:$BH$56,'FD mesh'!$B$84:$BI$84,$E264:$BL264)+'FD inverse'!$A$56*$C265/Setup!$B$17+INDEX('FD inverse'!$A$56:$BH$56,1,'FD mesh'!$B$15+1)*Setup!$B$22</f>
        <v>0</v>
      </c>
      <c r="BG265" s="0" t="n">
        <f aca="false">SUMPRODUCT('FD inverse'!$A$57:$BH$57,'FD mesh'!$B$84:$BI$84,$E264:$BL264)+'FD inverse'!$A$57*$C265/Setup!$B$17+INDEX('FD inverse'!$A$57:$BH$57,1,'FD mesh'!$B$15+1)*Setup!$B$22</f>
        <v>0</v>
      </c>
      <c r="BH265" s="0" t="n">
        <f aca="false">SUMPRODUCT('FD inverse'!$A$58:$BH$58,'FD mesh'!$B$84:$BI$84,$E264:$BL264)+'FD inverse'!$A$58*$C265/Setup!$B$17+INDEX('FD inverse'!$A$58:$BH$58,1,'FD mesh'!$B$15+1)*Setup!$B$22</f>
        <v>0</v>
      </c>
      <c r="BI265" s="0" t="n">
        <f aca="false">SUMPRODUCT('FD inverse'!$A$59:$BH$59,'FD mesh'!$B$84:$BI$84,$E264:$BL264)+'FD inverse'!$A$59*$C265/Setup!$B$17+INDEX('FD inverse'!$A$59:$BH$59,1,'FD mesh'!$B$15+1)*Setup!$B$22</f>
        <v>0</v>
      </c>
      <c r="BJ265" s="0" t="n">
        <f aca="false">SUMPRODUCT('FD inverse'!$A$60:$BH$60,'FD mesh'!$B$84:$BI$84,$E264:$BL264)+'FD inverse'!$A$60*$C265/Setup!$B$17+INDEX('FD inverse'!$A$60:$BH$60,1,'FD mesh'!$B$15+1)*Setup!$B$22</f>
        <v>0</v>
      </c>
      <c r="BK265" s="0" t="n">
        <f aca="false">SUMPRODUCT('FD inverse'!$A$61:$BH$61,'FD mesh'!$B$84:$BI$84,$E264:$BL264)+'FD inverse'!$A$61*$C265/Setup!$B$17+INDEX('FD inverse'!$A$61:$BH$61,1,'FD mesh'!$B$15+1)*Setup!$B$22</f>
        <v>0</v>
      </c>
      <c r="BL265" s="0" t="n">
        <f aca="false">SUMPRODUCT('FD inverse'!$A$62:$BH$62,'FD mesh'!$B$84:$BI$84,$E264:$BL264)+'FD inverse'!$A$62*$C265/Setup!$B$17+INDEX('FD inverse'!$A$62:$BH$62,1,'FD mesh'!$B$15+1)*Setup!$B$22</f>
        <v>0</v>
      </c>
    </row>
    <row r="266" customFormat="false" ht="15" hidden="false" customHeight="false" outlineLevel="0" collapsed="false">
      <c r="A266" s="0" t="n">
        <v>261</v>
      </c>
      <c r="B266" s="0" t="n">
        <f aca="false">A266*Setup!$B$11/3600</f>
        <v>21.75</v>
      </c>
      <c r="C266" s="0" t="n">
        <f aca="false">Setup!$B$7+Setup!$B$8*COS(2*PI()*(B266-Setup!$B$9)/24)</f>
        <v>24.2616125169206</v>
      </c>
      <c r="D266" s="0" t="n">
        <f aca="false">(C266-E266)/Setup!$B$17</f>
        <v>7.24569186090079</v>
      </c>
      <c r="E266" s="0" t="n">
        <f aca="false">SUMPRODUCT('FD inverse'!$A$3:$BH$3,'FD mesh'!$B$84:$BI$84,$E265:$BL265)+'FD inverse'!$A$3*$C266/Setup!$B$17+INDEX('FD inverse'!$A$3:$BH$3,1,'FD mesh'!$B$15+1)*Setup!$B$22</f>
        <v>23.3196725750035</v>
      </c>
      <c r="F266" s="0" t="n">
        <f aca="false">SUMPRODUCT('FD inverse'!$A$4:$BH$4,'FD mesh'!$B$84:$BI$84,$E265:$BL265)+'FD inverse'!$A$4*$C266/Setup!$B$17+INDEX('FD inverse'!$A$4:$BH$4,1,'FD mesh'!$B$15+1)*Setup!$B$22</f>
        <v>23.0938895865622</v>
      </c>
      <c r="G266" s="0" t="n">
        <f aca="false">SUMPRODUCT('FD inverse'!$A$5:$BH$5,'FD mesh'!$B$84:$BI$84,$E265:$BL265)+'FD inverse'!$A$5*$C266/Setup!$B$17+INDEX('FD inverse'!$A$5:$BH$5,1,'FD mesh'!$B$15+1)*Setup!$B$22</f>
        <v>22.8518049985524</v>
      </c>
      <c r="H266" s="0" t="n">
        <f aca="false">SUMPRODUCT('FD inverse'!$A$6:$BH$6,'FD mesh'!$B$84:$BI$84,$E265:$BL265)+'FD inverse'!$A$6*$C266/Setup!$B$17+INDEX('FD inverse'!$A$6:$BH$6,1,'FD mesh'!$B$15+1)*Setup!$B$22</f>
        <v>22.0175749267023</v>
      </c>
      <c r="I266" s="0" t="n">
        <f aca="false">SUMPRODUCT('FD inverse'!$A$7:$BH$7,'FD mesh'!$B$84:$BI$84,$E265:$BL265)+'FD inverse'!$A$7*$C266/Setup!$B$17+INDEX('FD inverse'!$A$7:$BH$7,1,'FD mesh'!$B$15+1)*Setup!$B$22</f>
        <v>21.9441597232333</v>
      </c>
      <c r="J266" s="0" t="n">
        <f aca="false">SUMPRODUCT('FD inverse'!$A$8:$BH$8,'FD mesh'!$B$84:$BI$84,$E265:$BL265)+'FD inverse'!$A$8*$C266/Setup!$B$17+INDEX('FD inverse'!$A$8:$BH$8,1,'FD mesh'!$B$15+1)*Setup!$B$22</f>
        <v>21.8730513224748</v>
      </c>
      <c r="K266" s="0" t="n">
        <f aca="false">SUMPRODUCT('FD inverse'!$A$9:$BH$9,'FD mesh'!$B$84:$BI$84,$E265:$BL265)+'FD inverse'!$A$9*$C266/Setup!$B$17+INDEX('FD inverse'!$A$9:$BH$9,1,'FD mesh'!$B$15+1)*Setup!$B$22</f>
        <v>21.8055781946299</v>
      </c>
      <c r="L266" s="0" t="n">
        <f aca="false">SUMPRODUCT('FD inverse'!$A$10:$BH$10,'FD mesh'!$B$84:$BI$84,$E265:$BL265)+'FD inverse'!$A$10*$C266/Setup!$B$17+INDEX('FD inverse'!$A$10:$BH$10,1,'FD mesh'!$B$15+1)*Setup!$B$22</f>
        <v>21.7429106783773</v>
      </c>
      <c r="M266" s="0" t="n">
        <f aca="false">SUMPRODUCT('FD inverse'!$A$11:$BH$11,'FD mesh'!$B$84:$BI$84,$E265:$BL265)+'FD inverse'!$A$11*$C266/Setup!$B$17+INDEX('FD inverse'!$A$11:$BH$11,1,'FD mesh'!$B$15+1)*Setup!$B$22</f>
        <v>21.6860608210425</v>
      </c>
      <c r="N266" s="0" t="n">
        <f aca="false">SUMPRODUCT('FD inverse'!$A$12:$BH$12,'FD mesh'!$B$84:$BI$84,$E265:$BL265)+'FD inverse'!$A$12*$C266/Setup!$B$17+INDEX('FD inverse'!$A$12:$BH$12,1,'FD mesh'!$B$15+1)*Setup!$B$22</f>
        <v>21.6358826233869</v>
      </c>
      <c r="O266" s="0" t="n">
        <f aca="false">SUMPRODUCT('FD inverse'!$A$13:$BH$13,'FD mesh'!$B$84:$BI$84,$E265:$BL265)+'FD inverse'!$A$13*$C266/Setup!$B$17+INDEX('FD inverse'!$A$13:$BH$13,1,'FD mesh'!$B$15+1)*Setup!$B$22</f>
        <v>21.5930725439261</v>
      </c>
      <c r="P266" s="0" t="n">
        <f aca="false">SUMPRODUCT('FD inverse'!$A$14:$BH$14,'FD mesh'!$B$84:$BI$84,$E265:$BL265)+'FD inverse'!$A$14*$C266/Setup!$B$17+INDEX('FD inverse'!$A$14:$BH$14,1,'FD mesh'!$B$15+1)*Setup!$B$22</f>
        <v>21.5581701402355</v>
      </c>
      <c r="Q266" s="0" t="n">
        <f aca="false">SUMPRODUCT('FD inverse'!$A$15:$BH$15,'FD mesh'!$B$84:$BI$84,$E265:$BL265)+'FD inverse'!$A$15*$C266/Setup!$B$17+INDEX('FD inverse'!$A$15:$BH$15,1,'FD mesh'!$B$15+1)*Setup!$B$22</f>
        <v>21.5315587470758</v>
      </c>
      <c r="R266" s="0" t="n">
        <f aca="false">SUMPRODUCT('FD inverse'!$A$16:$BH$16,'FD mesh'!$B$84:$BI$84,$E265:$BL265)+'FD inverse'!$A$16*$C266/Setup!$B$17+INDEX('FD inverse'!$A$16:$BH$16,1,'FD mesh'!$B$15+1)*Setup!$B$22</f>
        <v>21.5134661133649</v>
      </c>
      <c r="S266" s="0" t="n">
        <f aca="false">SUMPRODUCT('FD inverse'!$A$17:$BH$17,'FD mesh'!$B$84:$BI$84,$E265:$BL265)+'FD inverse'!$A$17*$C266/Setup!$B$17+INDEX('FD inverse'!$A$17:$BH$17,1,'FD mesh'!$B$15+1)*Setup!$B$22</f>
        <v>21.0701660329784</v>
      </c>
      <c r="T266" s="0" t="n">
        <f aca="false">SUMPRODUCT('FD inverse'!$A$18:$BH$18,'FD mesh'!$B$84:$BI$84,$E265:$BL265)+'FD inverse'!$A$18*$C266/Setup!$B$17+INDEX('FD inverse'!$A$18:$BH$18,1,'FD mesh'!$B$15+1)*Setup!$B$22</f>
        <v>20.6310579252945</v>
      </c>
      <c r="U266" s="0" t="n">
        <f aca="false">SUMPRODUCT('FD inverse'!$A$19:$BH$19,'FD mesh'!$B$84:$BI$84,$E265:$BL265)+'FD inverse'!$A$19*$C266/Setup!$B$17+INDEX('FD inverse'!$A$19:$BH$19,1,'FD mesh'!$B$15+1)*Setup!$B$22</f>
        <v>20.1960124409977</v>
      </c>
      <c r="V266" s="0" t="n">
        <f aca="false">SUMPRODUCT('FD inverse'!$A$20:$BH$20,'FD mesh'!$B$84:$BI$84,$E265:$BL265)+'FD inverse'!$A$20*$C266/Setup!$B$17+INDEX('FD inverse'!$A$20:$BH$20,1,'FD mesh'!$B$15+1)*Setup!$B$22</f>
        <v>19.764867128421</v>
      </c>
      <c r="W266" s="0" t="n">
        <f aca="false">SUMPRODUCT('FD inverse'!$A$21:$BH$21,'FD mesh'!$B$84:$BI$84,$E265:$BL265)+'FD inverse'!$A$21*$C266/Setup!$B$17+INDEX('FD inverse'!$A$21:$BH$21,1,'FD mesh'!$B$15+1)*Setup!$B$22</f>
        <v>19.3374290823791</v>
      </c>
      <c r="X266" s="0" t="n">
        <f aca="false">SUMPRODUCT('FD inverse'!$A$22:$BH$22,'FD mesh'!$B$84:$BI$84,$E265:$BL265)+'FD inverse'!$A$22*$C266/Setup!$B$17+INDEX('FD inverse'!$A$22:$BH$22,1,'FD mesh'!$B$15+1)*Setup!$B$22</f>
        <v>18.9134775636963</v>
      </c>
      <c r="Y266" s="0" t="n">
        <f aca="false">SUMPRODUCT('FD inverse'!$A$23:$BH$23,'FD mesh'!$B$84:$BI$84,$E265:$BL265)+'FD inverse'!$A$23*$C266/Setup!$B$17+INDEX('FD inverse'!$A$23:$BH$23,1,'FD mesh'!$B$15+1)*Setup!$B$22</f>
        <v>18.492766587828</v>
      </c>
      <c r="Z266" s="0" t="n">
        <f aca="false">SUMPRODUCT('FD inverse'!$A$24:$BH$24,'FD mesh'!$B$84:$BI$84,$E265:$BL265)+'FD inverse'!$A$24*$C266/Setup!$B$17+INDEX('FD inverse'!$A$24:$BH$24,1,'FD mesh'!$B$15+1)*Setup!$B$22</f>
        <v>18.0750274819365</v>
      </c>
      <c r="AA266" s="0" t="n">
        <f aca="false">SUMPRODUCT('FD inverse'!$A$25:$BH$25,'FD mesh'!$B$84:$BI$84,$E265:$BL265)+'FD inverse'!$A$25*$C266/Setup!$B$17+INDEX('FD inverse'!$A$25:$BH$25,1,'FD mesh'!$B$15+1)*Setup!$B$22</f>
        <v>17.6599714106466</v>
      </c>
      <c r="AB266" s="0" t="n">
        <f aca="false">SUMPRODUCT('FD inverse'!$A$26:$BH$26,'FD mesh'!$B$84:$BI$84,$E265:$BL265)+'FD inverse'!$A$26*$C266/Setup!$B$17+INDEX('FD inverse'!$A$26:$BH$26,1,'FD mesh'!$B$15+1)*Setup!$B$22</f>
        <v>17.2472918714876</v>
      </c>
      <c r="AC266" s="0" t="n">
        <f aca="false">SUMPRODUCT('FD inverse'!$A$27:$BH$27,'FD mesh'!$B$84:$BI$84,$E265:$BL265)+'FD inverse'!$A$27*$C266/Setup!$B$17+INDEX('FD inverse'!$A$27:$BH$27,1,'FD mesh'!$B$15+1)*Setup!$B$22</f>
        <v>16.8366671617133</v>
      </c>
      <c r="AD266" s="0" t="n">
        <f aca="false">SUMPRODUCT('FD inverse'!$A$28:$BH$28,'FD mesh'!$B$84:$BI$84,$E265:$BL265)+'FD inverse'!$A$28*$C266/Setup!$B$17+INDEX('FD inverse'!$A$28:$BH$28,1,'FD mesh'!$B$15+1)*Setup!$B$22</f>
        <v>16.4277628187964</v>
      </c>
      <c r="AE266" s="0" t="n">
        <f aca="false">SUMPRODUCT('FD inverse'!$A$29:$BH$29,'FD mesh'!$B$84:$BI$84,$E265:$BL265)+'FD inverse'!$A$29*$C266/Setup!$B$17+INDEX('FD inverse'!$A$29:$BH$29,1,'FD mesh'!$B$15+1)*Setup!$B$22</f>
        <v>16.020234037407</v>
      </c>
      <c r="AF266" s="0" t="n">
        <f aca="false">SUMPRODUCT('FD inverse'!$A$30:$BH$30,'FD mesh'!$B$84:$BI$84,$E265:$BL265)+'FD inverse'!$A$30*$C266/Setup!$B$17+INDEX('FD inverse'!$A$30:$BH$30,1,'FD mesh'!$B$15+1)*Setup!$B$22</f>
        <v>15.6137280661182</v>
      </c>
      <c r="AG266" s="0" t="n">
        <f aca="false">SUMPRODUCT('FD inverse'!$A$31:$BH$31,'FD mesh'!$B$84:$BI$84,$E265:$BL265)+'FD inverse'!$A$31*$C266/Setup!$B$17+INDEX('FD inverse'!$A$31:$BH$31,1,'FD mesh'!$B$15+1)*Setup!$B$22</f>
        <v>15.2078865874294</v>
      </c>
      <c r="AH266" s="0" t="n">
        <f aca="false">SUMPRODUCT('FD inverse'!$A$32:$BH$32,'FD mesh'!$B$84:$BI$84,$E265:$BL265)+'FD inverse'!$A$32*$C266/Setup!$B$17+INDEX('FD inverse'!$A$32:$BH$32,1,'FD mesh'!$B$15+1)*Setup!$B$22</f>
        <v>15.1910478433635</v>
      </c>
      <c r="AI266" s="0" t="n">
        <f aca="false">SUMPRODUCT('FD inverse'!$A$33:$BH$33,'FD mesh'!$B$84:$BI$84,$E265:$BL265)+'FD inverse'!$A$33*$C266/Setup!$B$17+INDEX('FD inverse'!$A$33:$BH$33,1,'FD mesh'!$B$15+1)*Setup!$B$22</f>
        <v>15.1747027864756</v>
      </c>
      <c r="AJ266" s="0" t="n">
        <f aca="false">SUMPRODUCT('FD inverse'!$A$34:$BH$34,'FD mesh'!$B$84:$BI$84,$E265:$BL265)+'FD inverse'!$A$34*$C266/Setup!$B$17+INDEX('FD inverse'!$A$34:$BH$34,1,'FD mesh'!$B$15+1)*Setup!$B$22</f>
        <v>15.1588217268121</v>
      </c>
      <c r="AK266" s="0" t="n">
        <f aca="false">SUMPRODUCT('FD inverse'!$A$35:$BH$35,'FD mesh'!$B$84:$BI$84,$E265:$BL265)+'FD inverse'!$A$35*$C266/Setup!$B$17+INDEX('FD inverse'!$A$35:$BH$35,1,'FD mesh'!$B$15+1)*Setup!$B$22</f>
        <v>15.1433730289309</v>
      </c>
      <c r="AL266" s="0" t="n">
        <f aca="false">SUMPRODUCT('FD inverse'!$A$36:$BH$36,'FD mesh'!$B$84:$BI$84,$E265:$BL265)+'FD inverse'!$A$36*$C266/Setup!$B$17+INDEX('FD inverse'!$A$36:$BH$36,1,'FD mesh'!$B$15+1)*Setup!$B$22</f>
        <v>15.1283233498563</v>
      </c>
      <c r="AM266" s="0" t="n">
        <f aca="false">SUMPRODUCT('FD inverse'!$A$37:$BH$37,'FD mesh'!$B$84:$BI$84,$E265:$BL265)+'FD inverse'!$A$37*$C266/Setup!$B$17+INDEX('FD inverse'!$A$37:$BH$37,1,'FD mesh'!$B$15+1)*Setup!$B$22</f>
        <v>15.1136378568966</v>
      </c>
      <c r="AN266" s="0" t="n">
        <f aca="false">SUMPRODUCT('FD inverse'!$A$38:$BH$38,'FD mesh'!$B$84:$BI$84,$E265:$BL265)+'FD inverse'!$A$38*$C266/Setup!$B$17+INDEX('FD inverse'!$A$38:$BH$38,1,'FD mesh'!$B$15+1)*Setup!$B$22</f>
        <v>15.0992804267699</v>
      </c>
      <c r="AO266" s="0" t="n">
        <f aca="false">SUMPRODUCT('FD inverse'!$A$39:$BH$39,'FD mesh'!$B$84:$BI$84,$E265:$BL265)+'FD inverse'!$A$39*$C266/Setup!$B$17+INDEX('FD inverse'!$A$39:$BH$39,1,'FD mesh'!$B$15+1)*Setup!$B$22</f>
        <v>15.0852138275955</v>
      </c>
      <c r="AP266" s="0" t="n">
        <f aca="false">SUMPRODUCT('FD inverse'!$A$40:$BH$40,'FD mesh'!$B$84:$BI$84,$E265:$BL265)+'FD inverse'!$A$40*$C266/Setup!$B$17+INDEX('FD inverse'!$A$40:$BH$40,1,'FD mesh'!$B$15+1)*Setup!$B$22</f>
        <v>15.0713998853948</v>
      </c>
      <c r="AQ266" s="0" t="n">
        <f aca="false">SUMPRODUCT('FD inverse'!$A$41:$BH$41,'FD mesh'!$B$84:$BI$84,$E265:$BL265)+'FD inverse'!$A$41*$C266/Setup!$B$17+INDEX('FD inverse'!$A$41:$BH$41,1,'FD mesh'!$B$15+1)*Setup!$B$22</f>
        <v>15.0577996368239</v>
      </c>
      <c r="AR266" s="0" t="n">
        <f aca="false">SUMPRODUCT('FD inverse'!$A$42:$BH$42,'FD mesh'!$B$84:$BI$84,$E265:$BL265)+'FD inverse'!$A$42*$C266/Setup!$B$17+INDEX('FD inverse'!$A$42:$BH$42,1,'FD mesh'!$B$15+1)*Setup!$B$22</f>
        <v>15.0443734699206</v>
      </c>
      <c r="AS266" s="0" t="n">
        <f aca="false">SUMPRODUCT('FD inverse'!$A$43:$BH$43,'FD mesh'!$B$84:$BI$84,$E265:$BL265)+'FD inverse'!$A$43*$C266/Setup!$B$17+INDEX('FD inverse'!$A$43:$BH$43,1,'FD mesh'!$B$15+1)*Setup!$B$22</f>
        <v>0</v>
      </c>
      <c r="AT266" s="0" t="n">
        <f aca="false">SUMPRODUCT('FD inverse'!$A$44:$BH$44,'FD mesh'!$B$84:$BI$84,$E265:$BL265)+'FD inverse'!$A$44*$C266/Setup!$B$17+INDEX('FD inverse'!$A$44:$BH$44,1,'FD mesh'!$B$15+1)*Setup!$B$22</f>
        <v>0</v>
      </c>
      <c r="AU266" s="0" t="n">
        <f aca="false">SUMPRODUCT('FD inverse'!$A$45:$BH$45,'FD mesh'!$B$84:$BI$84,$E265:$BL265)+'FD inverse'!$A$45*$C266/Setup!$B$17+INDEX('FD inverse'!$A$45:$BH$45,1,'FD mesh'!$B$15+1)*Setup!$B$22</f>
        <v>0</v>
      </c>
      <c r="AV266" s="0" t="n">
        <f aca="false">SUMPRODUCT('FD inverse'!$A$46:$BH$46,'FD mesh'!$B$84:$BI$84,$E265:$BL265)+'FD inverse'!$A$46*$C266/Setup!$B$17+INDEX('FD inverse'!$A$46:$BH$46,1,'FD mesh'!$B$15+1)*Setup!$B$22</f>
        <v>0</v>
      </c>
      <c r="AW266" s="0" t="n">
        <f aca="false">SUMPRODUCT('FD inverse'!$A$47:$BH$47,'FD mesh'!$B$84:$BI$84,$E265:$BL265)+'FD inverse'!$A$47*$C266/Setup!$B$17+INDEX('FD inverse'!$A$47:$BH$47,1,'FD mesh'!$B$15+1)*Setup!$B$22</f>
        <v>0</v>
      </c>
      <c r="AX266" s="0" t="n">
        <f aca="false">SUMPRODUCT('FD inverse'!$A$48:$BH$48,'FD mesh'!$B$84:$BI$84,$E265:$BL265)+'FD inverse'!$A$48*$C266/Setup!$B$17+INDEX('FD inverse'!$A$48:$BH$48,1,'FD mesh'!$B$15+1)*Setup!$B$22</f>
        <v>0</v>
      </c>
      <c r="AY266" s="0" t="n">
        <f aca="false">SUMPRODUCT('FD inverse'!$A$49:$BH$49,'FD mesh'!$B$84:$BI$84,$E265:$BL265)+'FD inverse'!$A$49*$C266/Setup!$B$17+INDEX('FD inverse'!$A$49:$BH$49,1,'FD mesh'!$B$15+1)*Setup!$B$22</f>
        <v>0</v>
      </c>
      <c r="AZ266" s="0" t="n">
        <f aca="false">SUMPRODUCT('FD inverse'!$A$50:$BH$50,'FD mesh'!$B$84:$BI$84,$E265:$BL265)+'FD inverse'!$A$50*$C266/Setup!$B$17+INDEX('FD inverse'!$A$50:$BH$50,1,'FD mesh'!$B$15+1)*Setup!$B$22</f>
        <v>0</v>
      </c>
      <c r="BA266" s="0" t="n">
        <f aca="false">SUMPRODUCT('FD inverse'!$A$51:$BH$51,'FD mesh'!$B$84:$BI$84,$E265:$BL265)+'FD inverse'!$A$51*$C266/Setup!$B$17+INDEX('FD inverse'!$A$51:$BH$51,1,'FD mesh'!$B$15+1)*Setup!$B$22</f>
        <v>0</v>
      </c>
      <c r="BB266" s="0" t="n">
        <f aca="false">SUMPRODUCT('FD inverse'!$A$52:$BH$52,'FD mesh'!$B$84:$BI$84,$E265:$BL265)+'FD inverse'!$A$52*$C266/Setup!$B$17+INDEX('FD inverse'!$A$52:$BH$52,1,'FD mesh'!$B$15+1)*Setup!$B$22</f>
        <v>0</v>
      </c>
      <c r="BC266" s="0" t="n">
        <f aca="false">SUMPRODUCT('FD inverse'!$A$53:$BH$53,'FD mesh'!$B$84:$BI$84,$E265:$BL265)+'FD inverse'!$A$53*$C266/Setup!$B$17+INDEX('FD inverse'!$A$53:$BH$53,1,'FD mesh'!$B$15+1)*Setup!$B$22</f>
        <v>0</v>
      </c>
      <c r="BD266" s="0" t="n">
        <f aca="false">SUMPRODUCT('FD inverse'!$A$54:$BH$54,'FD mesh'!$B$84:$BI$84,$E265:$BL265)+'FD inverse'!$A$54*$C266/Setup!$B$17+INDEX('FD inverse'!$A$54:$BH$54,1,'FD mesh'!$B$15+1)*Setup!$B$22</f>
        <v>0</v>
      </c>
      <c r="BE266" s="0" t="n">
        <f aca="false">SUMPRODUCT('FD inverse'!$A$55:$BH$55,'FD mesh'!$B$84:$BI$84,$E265:$BL265)+'FD inverse'!$A$55*$C266/Setup!$B$17+INDEX('FD inverse'!$A$55:$BH$55,1,'FD mesh'!$B$15+1)*Setup!$B$22</f>
        <v>0</v>
      </c>
      <c r="BF266" s="0" t="n">
        <f aca="false">SUMPRODUCT('FD inverse'!$A$56:$BH$56,'FD mesh'!$B$84:$BI$84,$E265:$BL265)+'FD inverse'!$A$56*$C266/Setup!$B$17+INDEX('FD inverse'!$A$56:$BH$56,1,'FD mesh'!$B$15+1)*Setup!$B$22</f>
        <v>0</v>
      </c>
      <c r="BG266" s="0" t="n">
        <f aca="false">SUMPRODUCT('FD inverse'!$A$57:$BH$57,'FD mesh'!$B$84:$BI$84,$E265:$BL265)+'FD inverse'!$A$57*$C266/Setup!$B$17+INDEX('FD inverse'!$A$57:$BH$57,1,'FD mesh'!$B$15+1)*Setup!$B$22</f>
        <v>0</v>
      </c>
      <c r="BH266" s="0" t="n">
        <f aca="false">SUMPRODUCT('FD inverse'!$A$58:$BH$58,'FD mesh'!$B$84:$BI$84,$E265:$BL265)+'FD inverse'!$A$58*$C266/Setup!$B$17+INDEX('FD inverse'!$A$58:$BH$58,1,'FD mesh'!$B$15+1)*Setup!$B$22</f>
        <v>0</v>
      </c>
      <c r="BI266" s="0" t="n">
        <f aca="false">SUMPRODUCT('FD inverse'!$A$59:$BH$59,'FD mesh'!$B$84:$BI$84,$E265:$BL265)+'FD inverse'!$A$59*$C266/Setup!$B$17+INDEX('FD inverse'!$A$59:$BH$59,1,'FD mesh'!$B$15+1)*Setup!$B$22</f>
        <v>0</v>
      </c>
      <c r="BJ266" s="0" t="n">
        <f aca="false">SUMPRODUCT('FD inverse'!$A$60:$BH$60,'FD mesh'!$B$84:$BI$84,$E265:$BL265)+'FD inverse'!$A$60*$C266/Setup!$B$17+INDEX('FD inverse'!$A$60:$BH$60,1,'FD mesh'!$B$15+1)*Setup!$B$22</f>
        <v>0</v>
      </c>
      <c r="BK266" s="0" t="n">
        <f aca="false">SUMPRODUCT('FD inverse'!$A$61:$BH$61,'FD mesh'!$B$84:$BI$84,$E265:$BL265)+'FD inverse'!$A$61*$C266/Setup!$B$17+INDEX('FD inverse'!$A$61:$BH$61,1,'FD mesh'!$B$15+1)*Setup!$B$22</f>
        <v>0</v>
      </c>
      <c r="BL266" s="0" t="n">
        <f aca="false">SUMPRODUCT('FD inverse'!$A$62:$BH$62,'FD mesh'!$B$84:$BI$84,$E265:$BL265)+'FD inverse'!$A$62*$C266/Setup!$B$17+INDEX('FD inverse'!$A$62:$BH$62,1,'FD mesh'!$B$15+1)*Setup!$B$22</f>
        <v>0</v>
      </c>
    </row>
    <row r="267" customFormat="false" ht="15" hidden="false" customHeight="false" outlineLevel="0" collapsed="false">
      <c r="A267" s="0" t="n">
        <v>262</v>
      </c>
      <c r="B267" s="0" t="n">
        <f aca="false">A267*Setup!$B$11/3600</f>
        <v>21.8333333333333</v>
      </c>
      <c r="C267" s="0" t="n">
        <f aca="false">Setup!$B$7+Setup!$B$8*COS(2*PI()*(B267-Setup!$B$9)/24)</f>
        <v>24.1744775494613</v>
      </c>
      <c r="D267" s="0" t="n">
        <f aca="false">(C267-E267)/Setup!$B$17</f>
        <v>6.93709267812936</v>
      </c>
      <c r="E267" s="0" t="n">
        <f aca="false">SUMPRODUCT('FD inverse'!$A$3:$BH$3,'FD mesh'!$B$84:$BI$84,$E266:$BL266)+'FD inverse'!$A$3*$C267/Setup!$B$17+INDEX('FD inverse'!$A$3:$BH$3,1,'FD mesh'!$B$15+1)*Setup!$B$22</f>
        <v>23.2726555013045</v>
      </c>
      <c r="F267" s="0" t="n">
        <f aca="false">SUMPRODUCT('FD inverse'!$A$4:$BH$4,'FD mesh'!$B$84:$BI$84,$E266:$BL266)+'FD inverse'!$A$4*$C267/Setup!$B$17+INDEX('FD inverse'!$A$4:$BH$4,1,'FD mesh'!$B$15+1)*Setup!$B$22</f>
        <v>23.0559910516859</v>
      </c>
      <c r="G267" s="0" t="n">
        <f aca="false">SUMPRODUCT('FD inverse'!$A$5:$BH$5,'FD mesh'!$B$84:$BI$84,$E266:$BL266)+'FD inverse'!$A$5*$C267/Setup!$B$17+INDEX('FD inverse'!$A$5:$BH$5,1,'FD mesh'!$B$15+1)*Setup!$B$22</f>
        <v>22.822877585194</v>
      </c>
      <c r="H267" s="0" t="n">
        <f aca="false">SUMPRODUCT('FD inverse'!$A$6:$BH$6,'FD mesh'!$B$84:$BI$84,$E266:$BL266)+'FD inverse'!$A$6*$C267/Setup!$B$17+INDEX('FD inverse'!$A$6:$BH$6,1,'FD mesh'!$B$15+1)*Setup!$B$22</f>
        <v>22.0185234322072</v>
      </c>
      <c r="I267" s="0" t="n">
        <f aca="false">SUMPRODUCT('FD inverse'!$A$7:$BH$7,'FD mesh'!$B$84:$BI$84,$E266:$BL266)+'FD inverse'!$A$7*$C267/Setup!$B$17+INDEX('FD inverse'!$A$7:$BH$7,1,'FD mesh'!$B$15+1)*Setup!$B$22</f>
        <v>21.9476214438912</v>
      </c>
      <c r="J267" s="0" t="n">
        <f aca="false">SUMPRODUCT('FD inverse'!$A$8:$BH$8,'FD mesh'!$B$84:$BI$84,$E266:$BL266)+'FD inverse'!$A$8*$C267/Setup!$B$17+INDEX('FD inverse'!$A$8:$BH$8,1,'FD mesh'!$B$15+1)*Setup!$B$22</f>
        <v>21.8787617686477</v>
      </c>
      <c r="K267" s="0" t="n">
        <f aca="false">SUMPRODUCT('FD inverse'!$A$9:$BH$9,'FD mesh'!$B$84:$BI$84,$E266:$BL266)+'FD inverse'!$A$9*$C267/Setup!$B$17+INDEX('FD inverse'!$A$9:$BH$9,1,'FD mesh'!$B$15+1)*Setup!$B$22</f>
        <v>21.8132710881965</v>
      </c>
      <c r="L267" s="0" t="n">
        <f aca="false">SUMPRODUCT('FD inverse'!$A$10:$BH$10,'FD mesh'!$B$84:$BI$84,$E266:$BL266)+'FD inverse'!$A$10*$C267/Setup!$B$17+INDEX('FD inverse'!$A$10:$BH$10,1,'FD mesh'!$B$15+1)*Setup!$B$22</f>
        <v>21.7523189880206</v>
      </c>
      <c r="M267" s="0" t="n">
        <f aca="false">SUMPRODUCT('FD inverse'!$A$11:$BH$11,'FD mesh'!$B$84:$BI$84,$E266:$BL266)+'FD inverse'!$A$11*$C267/Setup!$B$17+INDEX('FD inverse'!$A$11:$BH$11,1,'FD mesh'!$B$15+1)*Setup!$B$22</f>
        <v>21.6969175130031</v>
      </c>
      <c r="N267" s="0" t="n">
        <f aca="false">SUMPRODUCT('FD inverse'!$A$12:$BH$12,'FD mesh'!$B$84:$BI$84,$E266:$BL266)+'FD inverse'!$A$12*$C267/Setup!$B$17+INDEX('FD inverse'!$A$12:$BH$12,1,'FD mesh'!$B$15+1)*Setup!$B$22</f>
        <v>21.6479211659858</v>
      </c>
      <c r="O267" s="0" t="n">
        <f aca="false">SUMPRODUCT('FD inverse'!$A$13:$BH$13,'FD mesh'!$B$84:$BI$84,$E266:$BL266)+'FD inverse'!$A$13*$C267/Setup!$B$17+INDEX('FD inverse'!$A$13:$BH$13,1,'FD mesh'!$B$15+1)*Setup!$B$22</f>
        <v>21.6060272039827</v>
      </c>
      <c r="P267" s="0" t="n">
        <f aca="false">SUMPRODUCT('FD inverse'!$A$14:$BH$14,'FD mesh'!$B$84:$BI$84,$E266:$BL266)+'FD inverse'!$A$14*$C267/Setup!$B$17+INDEX('FD inverse'!$A$14:$BH$14,1,'FD mesh'!$B$15+1)*Setup!$B$22</f>
        <v>21.5717761092695</v>
      </c>
      <c r="Q267" s="0" t="n">
        <f aca="false">SUMPRODUCT('FD inverse'!$A$15:$BH$15,'FD mesh'!$B$84:$BI$84,$E266:$BL266)+'FD inverse'!$A$15*$C267/Setup!$B$17+INDEX('FD inverse'!$A$15:$BH$15,1,'FD mesh'!$B$15+1)*Setup!$B$22</f>
        <v>21.5455521349304</v>
      </c>
      <c r="R267" s="0" t="n">
        <f aca="false">SUMPRODUCT('FD inverse'!$A$16:$BH$16,'FD mesh'!$B$84:$BI$84,$E266:$BL266)+'FD inverse'!$A$16*$C267/Setup!$B$17+INDEX('FD inverse'!$A$16:$BH$16,1,'FD mesh'!$B$15+1)*Setup!$B$22</f>
        <v>21.5275838466413</v>
      </c>
      <c r="S267" s="0" t="n">
        <f aca="false">SUMPRODUCT('FD inverse'!$A$17:$BH$17,'FD mesh'!$B$84:$BI$84,$E266:$BL266)+'FD inverse'!$A$17*$C267/Setup!$B$17+INDEX('FD inverse'!$A$17:$BH$17,1,'FD mesh'!$B$15+1)*Setup!$B$22</f>
        <v>21.0839967509772</v>
      </c>
      <c r="T267" s="0" t="n">
        <f aca="false">SUMPRODUCT('FD inverse'!$A$18:$BH$18,'FD mesh'!$B$84:$BI$84,$E266:$BL266)+'FD inverse'!$A$18*$C267/Setup!$B$17+INDEX('FD inverse'!$A$18:$BH$18,1,'FD mesh'!$B$15+1)*Setup!$B$22</f>
        <v>20.6444798380385</v>
      </c>
      <c r="U267" s="0" t="n">
        <f aca="false">SUMPRODUCT('FD inverse'!$A$19:$BH$19,'FD mesh'!$B$84:$BI$84,$E266:$BL266)+'FD inverse'!$A$19*$C267/Setup!$B$17+INDEX('FD inverse'!$A$19:$BH$19,1,'FD mesh'!$B$15+1)*Setup!$B$22</f>
        <v>20.2089128022788</v>
      </c>
      <c r="V267" s="0" t="n">
        <f aca="false">SUMPRODUCT('FD inverse'!$A$20:$BH$20,'FD mesh'!$B$84:$BI$84,$E266:$BL266)+'FD inverse'!$A$20*$C267/Setup!$B$17+INDEX('FD inverse'!$A$20:$BH$20,1,'FD mesh'!$B$15+1)*Setup!$B$22</f>
        <v>19.7771421585533</v>
      </c>
      <c r="W267" s="0" t="n">
        <f aca="false">SUMPRODUCT('FD inverse'!$A$21:$BH$21,'FD mesh'!$B$84:$BI$84,$E266:$BL266)+'FD inverse'!$A$21*$C267/Setup!$B$17+INDEX('FD inverse'!$A$21:$BH$21,1,'FD mesh'!$B$15+1)*Setup!$B$22</f>
        <v>19.3489838808381</v>
      </c>
      <c r="X267" s="0" t="n">
        <f aca="false">SUMPRODUCT('FD inverse'!$A$22:$BH$22,'FD mesh'!$B$84:$BI$84,$E266:$BL266)+'FD inverse'!$A$22*$C267/Setup!$B$17+INDEX('FD inverse'!$A$22:$BH$22,1,'FD mesh'!$B$15+1)*Setup!$B$22</f>
        <v>18.9242260152409</v>
      </c>
      <c r="Y267" s="0" t="n">
        <f aca="false">SUMPRODUCT('FD inverse'!$A$23:$BH$23,'FD mesh'!$B$84:$BI$84,$E266:$BL266)+'FD inverse'!$A$23*$C267/Setup!$B$17+INDEX('FD inverse'!$A$23:$BH$23,1,'FD mesh'!$B$15+1)*Setup!$B$22</f>
        <v>18.5026312653839</v>
      </c>
      <c r="Z267" s="0" t="n">
        <f aca="false">SUMPRODUCT('FD inverse'!$A$24:$BH$24,'FD mesh'!$B$84:$BI$84,$E266:$BL266)+'FD inverse'!$A$24*$C267/Setup!$B$17+INDEX('FD inverse'!$A$24:$BH$24,1,'FD mesh'!$B$15+1)*Setup!$B$22</f>
        <v>18.0839395492077</v>
      </c>
      <c r="AA267" s="0" t="n">
        <f aca="false">SUMPRODUCT('FD inverse'!$A$25:$BH$25,'FD mesh'!$B$84:$BI$84,$E266:$BL266)+'FD inverse'!$A$25*$C267/Setup!$B$17+INDEX('FD inverse'!$A$25:$BH$25,1,'FD mesh'!$B$15+1)*Setup!$B$22</f>
        <v>17.6678705271142</v>
      </c>
      <c r="AB267" s="0" t="n">
        <f aca="false">SUMPRODUCT('FD inverse'!$A$26:$BH$26,'FD mesh'!$B$84:$BI$84,$E266:$BL266)+'FD inverse'!$A$26*$C267/Setup!$B$17+INDEX('FD inverse'!$A$26:$BH$26,1,'FD mesh'!$B$15+1)*Setup!$B$22</f>
        <v>17.2541261021525</v>
      </c>
      <c r="AC267" s="0" t="n">
        <f aca="false">SUMPRODUCT('FD inverse'!$A$27:$BH$27,'FD mesh'!$B$84:$BI$84,$E266:$BL266)+'FD inverse'!$A$27*$C267/Setup!$B$17+INDEX('FD inverse'!$A$27:$BH$27,1,'FD mesh'!$B$15+1)*Setup!$B$22</f>
        <v>16.8423928936437</v>
      </c>
      <c r="AD267" s="0" t="n">
        <f aca="false">SUMPRODUCT('FD inverse'!$A$28:$BH$28,'FD mesh'!$B$84:$BI$84,$E266:$BL266)+'FD inverse'!$A$28*$C267/Setup!$B$17+INDEX('FD inverse'!$A$28:$BH$28,1,'FD mesh'!$B$15+1)*Setup!$B$22</f>
        <v>16.4323446862458</v>
      </c>
      <c r="AE267" s="0" t="n">
        <f aca="false">SUMPRODUCT('FD inverse'!$A$29:$BH$29,'FD mesh'!$B$84:$BI$84,$E266:$BL266)+'FD inverse'!$A$29*$C267/Setup!$B$17+INDEX('FD inverse'!$A$29:$BH$29,1,'FD mesh'!$B$15+1)*Setup!$B$22</f>
        <v>16.0236448569831</v>
      </c>
      <c r="AF267" s="0" t="n">
        <f aca="false">SUMPRODUCT('FD inverse'!$A$30:$BH$30,'FD mesh'!$B$84:$BI$84,$E266:$BL266)+'FD inverse'!$A$30*$C267/Setup!$B$17+INDEX('FD inverse'!$A$30:$BH$30,1,'FD mesh'!$B$15+1)*Setup!$B$22</f>
        <v>15.6159487831956</v>
      </c>
      <c r="AG267" s="0" t="n">
        <f aca="false">SUMPRODUCT('FD inverse'!$A$31:$BH$31,'FD mesh'!$B$84:$BI$84,$E266:$BL266)+'FD inverse'!$A$31*$C267/Setup!$B$17+INDEX('FD inverse'!$A$31:$BH$31,1,'FD mesh'!$B$15+1)*Setup!$B$22</f>
        <v>15.2089062347194</v>
      </c>
      <c r="AH267" s="0" t="n">
        <f aca="false">SUMPRODUCT('FD inverse'!$A$32:$BH$32,'FD mesh'!$B$84:$BI$84,$E266:$BL266)+'FD inverse'!$A$32*$C267/Setup!$B$17+INDEX('FD inverse'!$A$32:$BH$32,1,'FD mesh'!$B$15+1)*Setup!$B$22</f>
        <v>15.1920143041106</v>
      </c>
      <c r="AI267" s="0" t="n">
        <f aca="false">SUMPRODUCT('FD inverse'!$A$33:$BH$33,'FD mesh'!$B$84:$BI$84,$E266:$BL266)+'FD inverse'!$A$33*$C267/Setup!$B$17+INDEX('FD inverse'!$A$33:$BH$33,1,'FD mesh'!$B$15+1)*Setup!$B$22</f>
        <v>15.1756116181927</v>
      </c>
      <c r="AJ267" s="0" t="n">
        <f aca="false">SUMPRODUCT('FD inverse'!$A$34:$BH$34,'FD mesh'!$B$84:$BI$84,$E266:$BL266)+'FD inverse'!$A$34*$C267/Setup!$B$17+INDEX('FD inverse'!$A$34:$BH$34,1,'FD mesh'!$B$15+1)*Setup!$B$22</f>
        <v>15.1596690038233</v>
      </c>
      <c r="AK267" s="0" t="n">
        <f aca="false">SUMPRODUCT('FD inverse'!$A$35:$BH$35,'FD mesh'!$B$84:$BI$84,$E266:$BL266)+'FD inverse'!$A$35*$C267/Setup!$B$17+INDEX('FD inverse'!$A$35:$BH$35,1,'FD mesh'!$B$15+1)*Setup!$B$22</f>
        <v>15.1441553005925</v>
      </c>
      <c r="AL267" s="0" t="n">
        <f aca="false">SUMPRODUCT('FD inverse'!$A$36:$BH$36,'FD mesh'!$B$84:$BI$84,$E266:$BL266)+'FD inverse'!$A$36*$C267/Setup!$B$17+INDEX('FD inverse'!$A$36:$BH$36,1,'FD mesh'!$B$15+1)*Setup!$B$22</f>
        <v>15.129037601295</v>
      </c>
      <c r="AM267" s="0" t="n">
        <f aca="false">SUMPRODUCT('FD inverse'!$A$37:$BH$37,'FD mesh'!$B$84:$BI$84,$E266:$BL266)+'FD inverse'!$A$37*$C267/Setup!$B$17+INDEX('FD inverse'!$A$37:$BH$37,1,'FD mesh'!$B$15+1)*Setup!$B$22</f>
        <v>15.1142814725273</v>
      </c>
      <c r="AN267" s="0" t="n">
        <f aca="false">SUMPRODUCT('FD inverse'!$A$38:$BH$38,'FD mesh'!$B$84:$BI$84,$E266:$BL266)+'FD inverse'!$A$38*$C267/Setup!$B$17+INDEX('FD inverse'!$A$38:$BH$38,1,'FD mesh'!$B$15+1)*Setup!$B$22</f>
        <v>15.0998511568162</v>
      </c>
      <c r="AO267" s="0" t="n">
        <f aca="false">SUMPRODUCT('FD inverse'!$A$39:$BH$39,'FD mesh'!$B$84:$BI$84,$E266:$BL266)+'FD inverse'!$A$39*$C267/Setup!$B$17+INDEX('FD inverse'!$A$39:$BH$39,1,'FD mesh'!$B$15+1)*Setup!$B$22</f>
        <v>15.0857097578004</v>
      </c>
      <c r="AP267" s="0" t="n">
        <f aca="false">SUMPRODUCT('FD inverse'!$A$40:$BH$40,'FD mesh'!$B$84:$BI$84,$E266:$BL266)+'FD inverse'!$A$40*$C267/Setup!$B$17+INDEX('FD inverse'!$A$40:$BH$40,1,'FD mesh'!$B$15+1)*Setup!$B$22</f>
        <v>15.0718194100773</v>
      </c>
      <c r="AQ267" s="0" t="n">
        <f aca="false">SUMPRODUCT('FD inverse'!$A$41:$BH$41,'FD mesh'!$B$84:$BI$84,$E266:$BL266)+'FD inverse'!$A$41*$C267/Setup!$B$17+INDEX('FD inverse'!$A$41:$BH$41,1,'FD mesh'!$B$15+1)*Setup!$B$22</f>
        <v>15.0581414354114</v>
      </c>
      <c r="AR267" s="0" t="n">
        <f aca="false">SUMPRODUCT('FD inverse'!$A$42:$BH$42,'FD mesh'!$B$84:$BI$84,$E266:$BL266)+'FD inverse'!$A$42*$C267/Setup!$B$17+INDEX('FD inverse'!$A$42:$BH$42,1,'FD mesh'!$B$15+1)*Setup!$B$22</f>
        <v>15.0446364870633</v>
      </c>
      <c r="AS267" s="0" t="n">
        <f aca="false">SUMPRODUCT('FD inverse'!$A$43:$BH$43,'FD mesh'!$B$84:$BI$84,$E266:$BL266)+'FD inverse'!$A$43*$C267/Setup!$B$17+INDEX('FD inverse'!$A$43:$BH$43,1,'FD mesh'!$B$15+1)*Setup!$B$22</f>
        <v>0</v>
      </c>
      <c r="AT267" s="0" t="n">
        <f aca="false">SUMPRODUCT('FD inverse'!$A$44:$BH$44,'FD mesh'!$B$84:$BI$84,$E266:$BL266)+'FD inverse'!$A$44*$C267/Setup!$B$17+INDEX('FD inverse'!$A$44:$BH$44,1,'FD mesh'!$B$15+1)*Setup!$B$22</f>
        <v>0</v>
      </c>
      <c r="AU267" s="0" t="n">
        <f aca="false">SUMPRODUCT('FD inverse'!$A$45:$BH$45,'FD mesh'!$B$84:$BI$84,$E266:$BL266)+'FD inverse'!$A$45*$C267/Setup!$B$17+INDEX('FD inverse'!$A$45:$BH$45,1,'FD mesh'!$B$15+1)*Setup!$B$22</f>
        <v>0</v>
      </c>
      <c r="AV267" s="0" t="n">
        <f aca="false">SUMPRODUCT('FD inverse'!$A$46:$BH$46,'FD mesh'!$B$84:$BI$84,$E266:$BL266)+'FD inverse'!$A$46*$C267/Setup!$B$17+INDEX('FD inverse'!$A$46:$BH$46,1,'FD mesh'!$B$15+1)*Setup!$B$22</f>
        <v>0</v>
      </c>
      <c r="AW267" s="0" t="n">
        <f aca="false">SUMPRODUCT('FD inverse'!$A$47:$BH$47,'FD mesh'!$B$84:$BI$84,$E266:$BL266)+'FD inverse'!$A$47*$C267/Setup!$B$17+INDEX('FD inverse'!$A$47:$BH$47,1,'FD mesh'!$B$15+1)*Setup!$B$22</f>
        <v>0</v>
      </c>
      <c r="AX267" s="0" t="n">
        <f aca="false">SUMPRODUCT('FD inverse'!$A$48:$BH$48,'FD mesh'!$B$84:$BI$84,$E266:$BL266)+'FD inverse'!$A$48*$C267/Setup!$B$17+INDEX('FD inverse'!$A$48:$BH$48,1,'FD mesh'!$B$15+1)*Setup!$B$22</f>
        <v>0</v>
      </c>
      <c r="AY267" s="0" t="n">
        <f aca="false">SUMPRODUCT('FD inverse'!$A$49:$BH$49,'FD mesh'!$B$84:$BI$84,$E266:$BL266)+'FD inverse'!$A$49*$C267/Setup!$B$17+INDEX('FD inverse'!$A$49:$BH$49,1,'FD mesh'!$B$15+1)*Setup!$B$22</f>
        <v>0</v>
      </c>
      <c r="AZ267" s="0" t="n">
        <f aca="false">SUMPRODUCT('FD inverse'!$A$50:$BH$50,'FD mesh'!$B$84:$BI$84,$E266:$BL266)+'FD inverse'!$A$50*$C267/Setup!$B$17+INDEX('FD inverse'!$A$50:$BH$50,1,'FD mesh'!$B$15+1)*Setup!$B$22</f>
        <v>0</v>
      </c>
      <c r="BA267" s="0" t="n">
        <f aca="false">SUMPRODUCT('FD inverse'!$A$51:$BH$51,'FD mesh'!$B$84:$BI$84,$E266:$BL266)+'FD inverse'!$A$51*$C267/Setup!$B$17+INDEX('FD inverse'!$A$51:$BH$51,1,'FD mesh'!$B$15+1)*Setup!$B$22</f>
        <v>0</v>
      </c>
      <c r="BB267" s="0" t="n">
        <f aca="false">SUMPRODUCT('FD inverse'!$A$52:$BH$52,'FD mesh'!$B$84:$BI$84,$E266:$BL266)+'FD inverse'!$A$52*$C267/Setup!$B$17+INDEX('FD inverse'!$A$52:$BH$52,1,'FD mesh'!$B$15+1)*Setup!$B$22</f>
        <v>0</v>
      </c>
      <c r="BC267" s="0" t="n">
        <f aca="false">SUMPRODUCT('FD inverse'!$A$53:$BH$53,'FD mesh'!$B$84:$BI$84,$E266:$BL266)+'FD inverse'!$A$53*$C267/Setup!$B$17+INDEX('FD inverse'!$A$53:$BH$53,1,'FD mesh'!$B$15+1)*Setup!$B$22</f>
        <v>0</v>
      </c>
      <c r="BD267" s="0" t="n">
        <f aca="false">SUMPRODUCT('FD inverse'!$A$54:$BH$54,'FD mesh'!$B$84:$BI$84,$E266:$BL266)+'FD inverse'!$A$54*$C267/Setup!$B$17+INDEX('FD inverse'!$A$54:$BH$54,1,'FD mesh'!$B$15+1)*Setup!$B$22</f>
        <v>0</v>
      </c>
      <c r="BE267" s="0" t="n">
        <f aca="false">SUMPRODUCT('FD inverse'!$A$55:$BH$55,'FD mesh'!$B$84:$BI$84,$E266:$BL266)+'FD inverse'!$A$55*$C267/Setup!$B$17+INDEX('FD inverse'!$A$55:$BH$55,1,'FD mesh'!$B$15+1)*Setup!$B$22</f>
        <v>0</v>
      </c>
      <c r="BF267" s="0" t="n">
        <f aca="false">SUMPRODUCT('FD inverse'!$A$56:$BH$56,'FD mesh'!$B$84:$BI$84,$E266:$BL266)+'FD inverse'!$A$56*$C267/Setup!$B$17+INDEX('FD inverse'!$A$56:$BH$56,1,'FD mesh'!$B$15+1)*Setup!$B$22</f>
        <v>0</v>
      </c>
      <c r="BG267" s="0" t="n">
        <f aca="false">SUMPRODUCT('FD inverse'!$A$57:$BH$57,'FD mesh'!$B$84:$BI$84,$E266:$BL266)+'FD inverse'!$A$57*$C267/Setup!$B$17+INDEX('FD inverse'!$A$57:$BH$57,1,'FD mesh'!$B$15+1)*Setup!$B$22</f>
        <v>0</v>
      </c>
      <c r="BH267" s="0" t="n">
        <f aca="false">SUMPRODUCT('FD inverse'!$A$58:$BH$58,'FD mesh'!$B$84:$BI$84,$E266:$BL266)+'FD inverse'!$A$58*$C267/Setup!$B$17+INDEX('FD inverse'!$A$58:$BH$58,1,'FD mesh'!$B$15+1)*Setup!$B$22</f>
        <v>0</v>
      </c>
      <c r="BI267" s="0" t="n">
        <f aca="false">SUMPRODUCT('FD inverse'!$A$59:$BH$59,'FD mesh'!$B$84:$BI$84,$E266:$BL266)+'FD inverse'!$A$59*$C267/Setup!$B$17+INDEX('FD inverse'!$A$59:$BH$59,1,'FD mesh'!$B$15+1)*Setup!$B$22</f>
        <v>0</v>
      </c>
      <c r="BJ267" s="0" t="n">
        <f aca="false">SUMPRODUCT('FD inverse'!$A$60:$BH$60,'FD mesh'!$B$84:$BI$84,$E266:$BL266)+'FD inverse'!$A$60*$C267/Setup!$B$17+INDEX('FD inverse'!$A$60:$BH$60,1,'FD mesh'!$B$15+1)*Setup!$B$22</f>
        <v>0</v>
      </c>
      <c r="BK267" s="0" t="n">
        <f aca="false">SUMPRODUCT('FD inverse'!$A$61:$BH$61,'FD mesh'!$B$84:$BI$84,$E266:$BL266)+'FD inverse'!$A$61*$C267/Setup!$B$17+INDEX('FD inverse'!$A$61:$BH$61,1,'FD mesh'!$B$15+1)*Setup!$B$22</f>
        <v>0</v>
      </c>
      <c r="BL267" s="0" t="n">
        <f aca="false">SUMPRODUCT('FD inverse'!$A$62:$BH$62,'FD mesh'!$B$84:$BI$84,$E266:$BL266)+'FD inverse'!$A$62*$C267/Setup!$B$17+INDEX('FD inverse'!$A$62:$BH$62,1,'FD mesh'!$B$15+1)*Setup!$B$22</f>
        <v>0</v>
      </c>
    </row>
    <row r="268" customFormat="false" ht="15" hidden="false" customHeight="false" outlineLevel="0" collapsed="false">
      <c r="A268" s="0" t="n">
        <v>263</v>
      </c>
      <c r="B268" s="0" t="n">
        <f aca="false">A268*Setup!$B$11/3600</f>
        <v>21.9166666666667</v>
      </c>
      <c r="C268" s="0" t="n">
        <f aca="false">Setup!$B$7+Setup!$B$8*COS(2*PI()*(B268-Setup!$B$9)/24)</f>
        <v>24.0872595401382</v>
      </c>
      <c r="D268" s="0" t="n">
        <f aca="false">(C268-E268)/Setup!$B$17</f>
        <v>6.63000117686512</v>
      </c>
      <c r="E268" s="0" t="n">
        <f aca="false">SUMPRODUCT('FD inverse'!$A$3:$BH$3,'FD mesh'!$B$84:$BI$84,$E267:$BL267)+'FD inverse'!$A$3*$C268/Setup!$B$17+INDEX('FD inverse'!$A$3:$BH$3,1,'FD mesh'!$B$15+1)*Setup!$B$22</f>
        <v>23.2253593871458</v>
      </c>
      <c r="F268" s="0" t="n">
        <f aca="false">SUMPRODUCT('FD inverse'!$A$4:$BH$4,'FD mesh'!$B$84:$BI$84,$E267:$BL267)+'FD inverse'!$A$4*$C268/Setup!$B$17+INDEX('FD inverse'!$A$4:$BH$4,1,'FD mesh'!$B$15+1)*Setup!$B$22</f>
        <v>23.0177740098857</v>
      </c>
      <c r="G268" s="0" t="n">
        <f aca="false">SUMPRODUCT('FD inverse'!$A$5:$BH$5,'FD mesh'!$B$84:$BI$84,$E267:$BL267)+'FD inverse'!$A$5*$C268/Setup!$B$17+INDEX('FD inverse'!$A$5:$BH$5,1,'FD mesh'!$B$15+1)*Setup!$B$22</f>
        <v>22.7936013748998</v>
      </c>
      <c r="H268" s="0" t="n">
        <f aca="false">SUMPRODUCT('FD inverse'!$A$6:$BH$6,'FD mesh'!$B$84:$BI$84,$E267:$BL267)+'FD inverse'!$A$6*$C268/Setup!$B$17+INDEX('FD inverse'!$A$6:$BH$6,1,'FD mesh'!$B$15+1)*Setup!$B$22</f>
        <v>22.0190340846743</v>
      </c>
      <c r="I268" s="0" t="n">
        <f aca="false">SUMPRODUCT('FD inverse'!$A$7:$BH$7,'FD mesh'!$B$84:$BI$84,$E267:$BL267)+'FD inverse'!$A$7*$C268/Setup!$B$17+INDEX('FD inverse'!$A$7:$BH$7,1,'FD mesh'!$B$15+1)*Setup!$B$22</f>
        <v>21.9506389417242</v>
      </c>
      <c r="J268" s="0" t="n">
        <f aca="false">SUMPRODUCT('FD inverse'!$A$8:$BH$8,'FD mesh'!$B$84:$BI$84,$E267:$BL267)+'FD inverse'!$A$8*$C268/Setup!$B$17+INDEX('FD inverse'!$A$8:$BH$8,1,'FD mesh'!$B$15+1)*Setup!$B$22</f>
        <v>21.884024033484</v>
      </c>
      <c r="K268" s="0" t="n">
        <f aca="false">SUMPRODUCT('FD inverse'!$A$9:$BH$9,'FD mesh'!$B$84:$BI$84,$E267:$BL267)+'FD inverse'!$A$9*$C268/Setup!$B$17+INDEX('FD inverse'!$A$9:$BH$9,1,'FD mesh'!$B$15+1)*Setup!$B$22</f>
        <v>21.820513706268</v>
      </c>
      <c r="L268" s="0" t="n">
        <f aca="false">SUMPRODUCT('FD inverse'!$A$10:$BH$10,'FD mesh'!$B$84:$BI$84,$E267:$BL267)+'FD inverse'!$A$10*$C268/Setup!$B$17+INDEX('FD inverse'!$A$10:$BH$10,1,'FD mesh'!$B$15+1)*Setup!$B$22</f>
        <v>21.7612763100677</v>
      </c>
      <c r="M268" s="0" t="n">
        <f aca="false">SUMPRODUCT('FD inverse'!$A$11:$BH$11,'FD mesh'!$B$84:$BI$84,$E267:$BL267)+'FD inverse'!$A$11*$C268/Setup!$B$17+INDEX('FD inverse'!$A$11:$BH$11,1,'FD mesh'!$B$15+1)*Setup!$B$22</f>
        <v>21.7073234696474</v>
      </c>
      <c r="N268" s="0" t="n">
        <f aca="false">SUMPRODUCT('FD inverse'!$A$12:$BH$12,'FD mesh'!$B$84:$BI$84,$E267:$BL267)+'FD inverse'!$A$12*$C268/Setup!$B$17+INDEX('FD inverse'!$A$12:$BH$12,1,'FD mesh'!$B$15+1)*Setup!$B$22</f>
        <v>21.659509836687</v>
      </c>
      <c r="O268" s="0" t="n">
        <f aca="false">SUMPRODUCT('FD inverse'!$A$13:$BH$13,'FD mesh'!$B$84:$BI$84,$E267:$BL267)+'FD inverse'!$A$13*$C268/Setup!$B$17+INDEX('FD inverse'!$A$13:$BH$13,1,'FD mesh'!$B$15+1)*Setup!$B$22</f>
        <v>21.6185331775915</v>
      </c>
      <c r="P268" s="0" t="n">
        <f aca="false">SUMPRODUCT('FD inverse'!$A$14:$BH$14,'FD mesh'!$B$84:$BI$84,$E267:$BL267)+'FD inverse'!$A$14*$C268/Setup!$B$17+INDEX('FD inverse'!$A$14:$BH$14,1,'FD mesh'!$B$15+1)*Setup!$B$22</f>
        <v>21.5849346740174</v>
      </c>
      <c r="Q268" s="0" t="n">
        <f aca="false">SUMPRODUCT('FD inverse'!$A$15:$BH$15,'FD mesh'!$B$84:$BI$84,$E267:$BL267)+'FD inverse'!$A$15*$C268/Setup!$B$17+INDEX('FD inverse'!$A$15:$BH$15,1,'FD mesh'!$B$15+1)*Setup!$B$22</f>
        <v>21.5590993354863</v>
      </c>
      <c r="R268" s="0" t="n">
        <f aca="false">SUMPRODUCT('FD inverse'!$A$16:$BH$16,'FD mesh'!$B$84:$BI$84,$E267:$BL267)+'FD inverse'!$A$16*$C268/Setup!$B$17+INDEX('FD inverse'!$A$16:$BH$16,1,'FD mesh'!$B$15+1)*Setup!$B$22</f>
        <v>21.5412564456608</v>
      </c>
      <c r="S268" s="0" t="n">
        <f aca="false">SUMPRODUCT('FD inverse'!$A$17:$BH$17,'FD mesh'!$B$84:$BI$84,$E267:$BL267)+'FD inverse'!$A$17*$C268/Setup!$B$17+INDEX('FD inverse'!$A$17:$BH$17,1,'FD mesh'!$B$15+1)*Setup!$B$22</f>
        <v>21.0974130567629</v>
      </c>
      <c r="T268" s="0" t="n">
        <f aca="false">SUMPRODUCT('FD inverse'!$A$18:$BH$18,'FD mesh'!$B$84:$BI$84,$E267:$BL267)+'FD inverse'!$A$18*$C268/Setup!$B$17+INDEX('FD inverse'!$A$18:$BH$18,1,'FD mesh'!$B$15+1)*Setup!$B$22</f>
        <v>20.6575178949964</v>
      </c>
      <c r="U268" s="0" t="n">
        <f aca="false">SUMPRODUCT('FD inverse'!$A$19:$BH$19,'FD mesh'!$B$84:$BI$84,$E267:$BL267)+'FD inverse'!$A$19*$C268/Setup!$B$17+INDEX('FD inverse'!$A$19:$BH$19,1,'FD mesh'!$B$15+1)*Setup!$B$22</f>
        <v>20.2214596471345</v>
      </c>
      <c r="V268" s="0" t="n">
        <f aca="false">SUMPRODUCT('FD inverse'!$A$20:$BH$20,'FD mesh'!$B$84:$BI$84,$E267:$BL267)+'FD inverse'!$A$20*$C268/Setup!$B$17+INDEX('FD inverse'!$A$20:$BH$20,1,'FD mesh'!$B$15+1)*Setup!$B$22</f>
        <v>19.7890937564731</v>
      </c>
      <c r="W268" s="0" t="n">
        <f aca="false">SUMPRODUCT('FD inverse'!$A$21:$BH$21,'FD mesh'!$B$84:$BI$84,$E267:$BL267)+'FD inverse'!$A$21*$C268/Setup!$B$17+INDEX('FD inverse'!$A$21:$BH$21,1,'FD mesh'!$B$15+1)*Setup!$B$22</f>
        <v>19.3602450503424</v>
      </c>
      <c r="X268" s="0" t="n">
        <f aca="false">SUMPRODUCT('FD inverse'!$A$22:$BH$22,'FD mesh'!$B$84:$BI$84,$E267:$BL267)+'FD inverse'!$A$22*$C268/Setup!$B$17+INDEX('FD inverse'!$A$22:$BH$22,1,'FD mesh'!$B$15+1)*Setup!$B$22</f>
        <v>18.9347103455229</v>
      </c>
      <c r="Y268" s="0" t="n">
        <f aca="false">SUMPRODUCT('FD inverse'!$A$23:$BH$23,'FD mesh'!$B$84:$BI$84,$E267:$BL267)+'FD inverse'!$A$23*$C268/Setup!$B$17+INDEX('FD inverse'!$A$23:$BH$23,1,'FD mesh'!$B$15+1)*Setup!$B$22</f>
        <v>18.5122610293292</v>
      </c>
      <c r="Z268" s="0" t="n">
        <f aca="false">SUMPRODUCT('FD inverse'!$A$24:$BH$24,'FD mesh'!$B$84:$BI$84,$E267:$BL267)+'FD inverse'!$A$24*$C268/Setup!$B$17+INDEX('FD inverse'!$A$24:$BH$24,1,'FD mesh'!$B$15+1)*Setup!$B$22</f>
        <v>18.0926456150966</v>
      </c>
      <c r="AA268" s="0" t="n">
        <f aca="false">SUMPRODUCT('FD inverse'!$A$25:$BH$25,'FD mesh'!$B$84:$BI$84,$E267:$BL267)+'FD inverse'!$A$25*$C268/Setup!$B$17+INDEX('FD inverse'!$A$25:$BH$25,1,'FD mesh'!$B$15+1)*Setup!$B$22</f>
        <v>17.6755922716827</v>
      </c>
      <c r="AB268" s="0" t="n">
        <f aca="false">SUMPRODUCT('FD inverse'!$A$26:$BH$26,'FD mesh'!$B$84:$BI$84,$E267:$BL267)+'FD inverse'!$A$26*$C268/Setup!$B$17+INDEX('FD inverse'!$A$26:$BH$26,1,'FD mesh'!$B$15+1)*Setup!$B$22</f>
        <v>17.2608113273848</v>
      </c>
      <c r="AC268" s="0" t="n">
        <f aca="false">SUMPRODUCT('FD inverse'!$A$27:$BH$27,'FD mesh'!$B$84:$BI$84,$E267:$BL267)+'FD inverse'!$A$27*$C268/Setup!$B$17+INDEX('FD inverse'!$A$27:$BH$27,1,'FD mesh'!$B$15+1)*Setup!$B$22</f>
        <v>16.8479977493694</v>
      </c>
      <c r="AD268" s="0" t="n">
        <f aca="false">SUMPRODUCT('FD inverse'!$A$28:$BH$28,'FD mesh'!$B$84:$BI$84,$E267:$BL267)+'FD inverse'!$A$28*$C268/Setup!$B$17+INDEX('FD inverse'!$A$28:$BH$28,1,'FD mesh'!$B$15+1)*Setup!$B$22</f>
        <v>16.4368336003249</v>
      </c>
      <c r="AE268" s="0" t="n">
        <f aca="false">SUMPRODUCT('FD inverse'!$A$29:$BH$29,'FD mesh'!$B$84:$BI$84,$E267:$BL267)+'FD inverse'!$A$29*$C268/Setup!$B$17+INDEX('FD inverse'!$A$29:$BH$29,1,'FD mesh'!$B$15+1)*Setup!$B$22</f>
        <v>16.0269904745664</v>
      </c>
      <c r="AF268" s="0" t="n">
        <f aca="false">SUMPRODUCT('FD inverse'!$A$30:$BH$30,'FD mesh'!$B$84:$BI$84,$E267:$BL267)+'FD inverse'!$A$30*$C268/Setup!$B$17+INDEX('FD inverse'!$A$30:$BH$30,1,'FD mesh'!$B$15+1)*Setup!$B$22</f>
        <v>15.6181319162682</v>
      </c>
      <c r="AG268" s="0" t="n">
        <f aca="false">SUMPRODUCT('FD inverse'!$A$31:$BH$31,'FD mesh'!$B$84:$BI$84,$E267:$BL267)+'FD inverse'!$A$31*$C268/Setup!$B$17+INDEX('FD inverse'!$A$31:$BH$31,1,'FD mesh'!$B$15+1)*Setup!$B$22</f>
        <v>15.2099158228456</v>
      </c>
      <c r="AH268" s="0" t="n">
        <f aca="false">SUMPRODUCT('FD inverse'!$A$32:$BH$32,'FD mesh'!$B$84:$BI$84,$E267:$BL267)+'FD inverse'!$A$32*$C268/Setup!$B$17+INDEX('FD inverse'!$A$32:$BH$32,1,'FD mesh'!$B$15+1)*Setup!$B$22</f>
        <v>15.1929718202961</v>
      </c>
      <c r="AI268" s="0" t="n">
        <f aca="false">SUMPRODUCT('FD inverse'!$A$33:$BH$33,'FD mesh'!$B$84:$BI$84,$E267:$BL267)+'FD inverse'!$A$33*$C268/Setup!$B$17+INDEX('FD inverse'!$A$33:$BH$33,1,'FD mesh'!$B$15+1)*Setup!$B$22</f>
        <v>15.1765125344943</v>
      </c>
      <c r="AJ268" s="0" t="n">
        <f aca="false">SUMPRODUCT('FD inverse'!$A$34:$BH$34,'FD mesh'!$B$84:$BI$84,$E267:$BL267)+'FD inverse'!$A$34*$C268/Setup!$B$17+INDEX('FD inverse'!$A$34:$BH$34,1,'FD mesh'!$B$15+1)*Setup!$B$22</f>
        <v>15.1605093132754</v>
      </c>
      <c r="AK268" s="0" t="n">
        <f aca="false">SUMPRODUCT('FD inverse'!$A$35:$BH$35,'FD mesh'!$B$84:$BI$84,$E267:$BL267)+'FD inverse'!$A$35*$C268/Setup!$B$17+INDEX('FD inverse'!$A$35:$BH$35,1,'FD mesh'!$B$15+1)*Setup!$B$22</f>
        <v>15.1449314760561</v>
      </c>
      <c r="AL268" s="0" t="n">
        <f aca="false">SUMPRODUCT('FD inverse'!$A$36:$BH$36,'FD mesh'!$B$84:$BI$84,$E267:$BL267)+'FD inverse'!$A$36*$C268/Setup!$B$17+INDEX('FD inverse'!$A$36:$BH$36,1,'FD mesh'!$B$15+1)*Setup!$B$22</f>
        <v>15.1297465567343</v>
      </c>
      <c r="AM268" s="0" t="n">
        <f aca="false">SUMPRODUCT('FD inverse'!$A$37:$BH$37,'FD mesh'!$B$84:$BI$84,$E267:$BL267)+'FD inverse'!$A$37*$C268/Setup!$B$17+INDEX('FD inverse'!$A$37:$BH$37,1,'FD mesh'!$B$15+1)*Setup!$B$22</f>
        <v>15.1149205269853</v>
      </c>
      <c r="AN268" s="0" t="n">
        <f aca="false">SUMPRODUCT('FD inverse'!$A$38:$BH$38,'FD mesh'!$B$84:$BI$84,$E267:$BL267)+'FD inverse'!$A$38*$C268/Setup!$B$17+INDEX('FD inverse'!$A$38:$BH$38,1,'FD mesh'!$B$15+1)*Setup!$B$22</f>
        <v>15.1004180013225</v>
      </c>
      <c r="AO268" s="0" t="n">
        <f aca="false">SUMPRODUCT('FD inverse'!$A$39:$BH$39,'FD mesh'!$B$84:$BI$84,$E267:$BL267)+'FD inverse'!$A$39*$C268/Setup!$B$17+INDEX('FD inverse'!$A$39:$BH$39,1,'FD mesh'!$B$15+1)*Setup!$B$22</f>
        <v>15.086202425405</v>
      </c>
      <c r="AP268" s="0" t="n">
        <f aca="false">SUMPRODUCT('FD inverse'!$A$40:$BH$40,'FD mesh'!$B$84:$BI$84,$E267:$BL267)+'FD inverse'!$A$40*$C268/Setup!$B$17+INDEX('FD inverse'!$A$40:$BH$40,1,'FD mesh'!$B$15+1)*Setup!$B$22</f>
        <v>15.0722362491767</v>
      </c>
      <c r="AQ268" s="0" t="n">
        <f aca="false">SUMPRODUCT('FD inverse'!$A$41:$BH$41,'FD mesh'!$B$84:$BI$84,$E267:$BL267)+'FD inverse'!$A$41*$C268/Setup!$B$17+INDEX('FD inverse'!$A$41:$BH$41,1,'FD mesh'!$B$15+1)*Setup!$B$22</f>
        <v>15.0584810865017</v>
      </c>
      <c r="AR268" s="0" t="n">
        <f aca="false">SUMPRODUCT('FD inverse'!$A$42:$BH$42,'FD mesh'!$B$84:$BI$84,$E267:$BL267)+'FD inverse'!$A$42*$C268/Setup!$B$17+INDEX('FD inverse'!$A$42:$BH$42,1,'FD mesh'!$B$15+1)*Setup!$B$22</f>
        <v>15.0448978630319</v>
      </c>
      <c r="AS268" s="0" t="n">
        <f aca="false">SUMPRODUCT('FD inverse'!$A$43:$BH$43,'FD mesh'!$B$84:$BI$84,$E267:$BL267)+'FD inverse'!$A$43*$C268/Setup!$B$17+INDEX('FD inverse'!$A$43:$BH$43,1,'FD mesh'!$B$15+1)*Setup!$B$22</f>
        <v>0</v>
      </c>
      <c r="AT268" s="0" t="n">
        <f aca="false">SUMPRODUCT('FD inverse'!$A$44:$BH$44,'FD mesh'!$B$84:$BI$84,$E267:$BL267)+'FD inverse'!$A$44*$C268/Setup!$B$17+INDEX('FD inverse'!$A$44:$BH$44,1,'FD mesh'!$B$15+1)*Setup!$B$22</f>
        <v>0</v>
      </c>
      <c r="AU268" s="0" t="n">
        <f aca="false">SUMPRODUCT('FD inverse'!$A$45:$BH$45,'FD mesh'!$B$84:$BI$84,$E267:$BL267)+'FD inverse'!$A$45*$C268/Setup!$B$17+INDEX('FD inverse'!$A$45:$BH$45,1,'FD mesh'!$B$15+1)*Setup!$B$22</f>
        <v>0</v>
      </c>
      <c r="AV268" s="0" t="n">
        <f aca="false">SUMPRODUCT('FD inverse'!$A$46:$BH$46,'FD mesh'!$B$84:$BI$84,$E267:$BL267)+'FD inverse'!$A$46*$C268/Setup!$B$17+INDEX('FD inverse'!$A$46:$BH$46,1,'FD mesh'!$B$15+1)*Setup!$B$22</f>
        <v>0</v>
      </c>
      <c r="AW268" s="0" t="n">
        <f aca="false">SUMPRODUCT('FD inverse'!$A$47:$BH$47,'FD mesh'!$B$84:$BI$84,$E267:$BL267)+'FD inverse'!$A$47*$C268/Setup!$B$17+INDEX('FD inverse'!$A$47:$BH$47,1,'FD mesh'!$B$15+1)*Setup!$B$22</f>
        <v>0</v>
      </c>
      <c r="AX268" s="0" t="n">
        <f aca="false">SUMPRODUCT('FD inverse'!$A$48:$BH$48,'FD mesh'!$B$84:$BI$84,$E267:$BL267)+'FD inverse'!$A$48*$C268/Setup!$B$17+INDEX('FD inverse'!$A$48:$BH$48,1,'FD mesh'!$B$15+1)*Setup!$B$22</f>
        <v>0</v>
      </c>
      <c r="AY268" s="0" t="n">
        <f aca="false">SUMPRODUCT('FD inverse'!$A$49:$BH$49,'FD mesh'!$B$84:$BI$84,$E267:$BL267)+'FD inverse'!$A$49*$C268/Setup!$B$17+INDEX('FD inverse'!$A$49:$BH$49,1,'FD mesh'!$B$15+1)*Setup!$B$22</f>
        <v>0</v>
      </c>
      <c r="AZ268" s="0" t="n">
        <f aca="false">SUMPRODUCT('FD inverse'!$A$50:$BH$50,'FD mesh'!$B$84:$BI$84,$E267:$BL267)+'FD inverse'!$A$50*$C268/Setup!$B$17+INDEX('FD inverse'!$A$50:$BH$50,1,'FD mesh'!$B$15+1)*Setup!$B$22</f>
        <v>0</v>
      </c>
      <c r="BA268" s="0" t="n">
        <f aca="false">SUMPRODUCT('FD inverse'!$A$51:$BH$51,'FD mesh'!$B$84:$BI$84,$E267:$BL267)+'FD inverse'!$A$51*$C268/Setup!$B$17+INDEX('FD inverse'!$A$51:$BH$51,1,'FD mesh'!$B$15+1)*Setup!$B$22</f>
        <v>0</v>
      </c>
      <c r="BB268" s="0" t="n">
        <f aca="false">SUMPRODUCT('FD inverse'!$A$52:$BH$52,'FD mesh'!$B$84:$BI$84,$E267:$BL267)+'FD inverse'!$A$52*$C268/Setup!$B$17+INDEX('FD inverse'!$A$52:$BH$52,1,'FD mesh'!$B$15+1)*Setup!$B$22</f>
        <v>0</v>
      </c>
      <c r="BC268" s="0" t="n">
        <f aca="false">SUMPRODUCT('FD inverse'!$A$53:$BH$53,'FD mesh'!$B$84:$BI$84,$E267:$BL267)+'FD inverse'!$A$53*$C268/Setup!$B$17+INDEX('FD inverse'!$A$53:$BH$53,1,'FD mesh'!$B$15+1)*Setup!$B$22</f>
        <v>0</v>
      </c>
      <c r="BD268" s="0" t="n">
        <f aca="false">SUMPRODUCT('FD inverse'!$A$54:$BH$54,'FD mesh'!$B$84:$BI$84,$E267:$BL267)+'FD inverse'!$A$54*$C268/Setup!$B$17+INDEX('FD inverse'!$A$54:$BH$54,1,'FD mesh'!$B$15+1)*Setup!$B$22</f>
        <v>0</v>
      </c>
      <c r="BE268" s="0" t="n">
        <f aca="false">SUMPRODUCT('FD inverse'!$A$55:$BH$55,'FD mesh'!$B$84:$BI$84,$E267:$BL267)+'FD inverse'!$A$55*$C268/Setup!$B$17+INDEX('FD inverse'!$A$55:$BH$55,1,'FD mesh'!$B$15+1)*Setup!$B$22</f>
        <v>0</v>
      </c>
      <c r="BF268" s="0" t="n">
        <f aca="false">SUMPRODUCT('FD inverse'!$A$56:$BH$56,'FD mesh'!$B$84:$BI$84,$E267:$BL267)+'FD inverse'!$A$56*$C268/Setup!$B$17+INDEX('FD inverse'!$A$56:$BH$56,1,'FD mesh'!$B$15+1)*Setup!$B$22</f>
        <v>0</v>
      </c>
      <c r="BG268" s="0" t="n">
        <f aca="false">SUMPRODUCT('FD inverse'!$A$57:$BH$57,'FD mesh'!$B$84:$BI$84,$E267:$BL267)+'FD inverse'!$A$57*$C268/Setup!$B$17+INDEX('FD inverse'!$A$57:$BH$57,1,'FD mesh'!$B$15+1)*Setup!$B$22</f>
        <v>0</v>
      </c>
      <c r="BH268" s="0" t="n">
        <f aca="false">SUMPRODUCT('FD inverse'!$A$58:$BH$58,'FD mesh'!$B$84:$BI$84,$E267:$BL267)+'FD inverse'!$A$58*$C268/Setup!$B$17+INDEX('FD inverse'!$A$58:$BH$58,1,'FD mesh'!$B$15+1)*Setup!$B$22</f>
        <v>0</v>
      </c>
      <c r="BI268" s="0" t="n">
        <f aca="false">SUMPRODUCT('FD inverse'!$A$59:$BH$59,'FD mesh'!$B$84:$BI$84,$E267:$BL267)+'FD inverse'!$A$59*$C268/Setup!$B$17+INDEX('FD inverse'!$A$59:$BH$59,1,'FD mesh'!$B$15+1)*Setup!$B$22</f>
        <v>0</v>
      </c>
      <c r="BJ268" s="0" t="n">
        <f aca="false">SUMPRODUCT('FD inverse'!$A$60:$BH$60,'FD mesh'!$B$84:$BI$84,$E267:$BL267)+'FD inverse'!$A$60*$C268/Setup!$B$17+INDEX('FD inverse'!$A$60:$BH$60,1,'FD mesh'!$B$15+1)*Setup!$B$22</f>
        <v>0</v>
      </c>
      <c r="BK268" s="0" t="n">
        <f aca="false">SUMPRODUCT('FD inverse'!$A$61:$BH$61,'FD mesh'!$B$84:$BI$84,$E267:$BL267)+'FD inverse'!$A$61*$C268/Setup!$B$17+INDEX('FD inverse'!$A$61:$BH$61,1,'FD mesh'!$B$15+1)*Setup!$B$22</f>
        <v>0</v>
      </c>
      <c r="BL268" s="0" t="n">
        <f aca="false">SUMPRODUCT('FD inverse'!$A$62:$BH$62,'FD mesh'!$B$84:$BI$84,$E267:$BL267)+'FD inverse'!$A$62*$C268/Setup!$B$17+INDEX('FD inverse'!$A$62:$BH$62,1,'FD mesh'!$B$15+1)*Setup!$B$22</f>
        <v>0</v>
      </c>
    </row>
    <row r="269" customFormat="false" ht="15" hidden="false" customHeight="false" outlineLevel="0" collapsed="false">
      <c r="A269" s="0" t="n">
        <v>264</v>
      </c>
      <c r="B269" s="0" t="n">
        <f aca="false">A269*Setup!$B$11/3600</f>
        <v>22</v>
      </c>
      <c r="C269" s="0" t="n">
        <f aca="false">Setup!$B$7+Setup!$B$8*COS(2*PI()*(B269-Setup!$B$9)/24)</f>
        <v>24</v>
      </c>
      <c r="D269" s="0" t="n">
        <f aca="false">(C269-E269)/Setup!$B$17</f>
        <v>6.32454416044215</v>
      </c>
      <c r="E269" s="0" t="n">
        <f aca="false">SUMPRODUCT('FD inverse'!$A$3:$BH$3,'FD mesh'!$B$84:$BI$84,$E268:$BL268)+'FD inverse'!$A$3*$C269/Setup!$B$17+INDEX('FD inverse'!$A$3:$BH$3,1,'FD mesh'!$B$15+1)*Setup!$B$22</f>
        <v>23.1778092591425</v>
      </c>
      <c r="F269" s="0" t="n">
        <f aca="false">SUMPRODUCT('FD inverse'!$A$4:$BH$4,'FD mesh'!$B$84:$BI$84,$E268:$BL268)+'FD inverse'!$A$4*$C269/Setup!$B$17+INDEX('FD inverse'!$A$4:$BH$4,1,'FD mesh'!$B$15+1)*Setup!$B$22</f>
        <v>22.9792597399818</v>
      </c>
      <c r="G269" s="0" t="n">
        <f aca="false">SUMPRODUCT('FD inverse'!$A$5:$BH$5,'FD mesh'!$B$84:$BI$84,$E268:$BL268)+'FD inverse'!$A$5*$C269/Setup!$B$17+INDEX('FD inverse'!$A$5:$BH$5,1,'FD mesh'!$B$15+1)*Setup!$B$22</f>
        <v>22.763993957842</v>
      </c>
      <c r="H269" s="0" t="n">
        <f aca="false">SUMPRODUCT('FD inverse'!$A$6:$BH$6,'FD mesh'!$B$84:$BI$84,$E268:$BL268)+'FD inverse'!$A$6*$C269/Setup!$B$17+INDEX('FD inverse'!$A$6:$BH$6,1,'FD mesh'!$B$15+1)*Setup!$B$22</f>
        <v>22.0191121882478</v>
      </c>
      <c r="I269" s="0" t="n">
        <f aca="false">SUMPRODUCT('FD inverse'!$A$7:$BH$7,'FD mesh'!$B$84:$BI$84,$E268:$BL268)+'FD inverse'!$A$7*$C269/Setup!$B$17+INDEX('FD inverse'!$A$7:$BH$7,1,'FD mesh'!$B$15+1)*Setup!$B$22</f>
        <v>21.9532164869779</v>
      </c>
      <c r="J269" s="0" t="n">
        <f aca="false">SUMPRODUCT('FD inverse'!$A$8:$BH$8,'FD mesh'!$B$84:$BI$84,$E268:$BL268)+'FD inverse'!$A$8*$C269/Setup!$B$17+INDEX('FD inverse'!$A$8:$BH$8,1,'FD mesh'!$B$15+1)*Setup!$B$22</f>
        <v>21.8888414613739</v>
      </c>
      <c r="K269" s="0" t="n">
        <f aca="false">SUMPRODUCT('FD inverse'!$A$9:$BH$9,'FD mesh'!$B$84:$BI$84,$E268:$BL268)+'FD inverse'!$A$9*$C269/Setup!$B$17+INDEX('FD inverse'!$A$9:$BH$9,1,'FD mesh'!$B$15+1)*Setup!$B$22</f>
        <v>21.827308576118</v>
      </c>
      <c r="L269" s="0" t="n">
        <f aca="false">SUMPRODUCT('FD inverse'!$A$10:$BH$10,'FD mesh'!$B$84:$BI$84,$E268:$BL268)+'FD inverse'!$A$10*$C269/Setup!$B$17+INDEX('FD inverse'!$A$10:$BH$10,1,'FD mesh'!$B$15+1)*Setup!$B$22</f>
        <v>21.7697844636349</v>
      </c>
      <c r="M269" s="0" t="n">
        <f aca="false">SUMPRODUCT('FD inverse'!$A$11:$BH$11,'FD mesh'!$B$84:$BI$84,$E268:$BL268)+'FD inverse'!$A$11*$C269/Setup!$B$17+INDEX('FD inverse'!$A$11:$BH$11,1,'FD mesh'!$B$15+1)*Setup!$B$22</f>
        <v>21.7172799107784</v>
      </c>
      <c r="N269" s="0" t="n">
        <f aca="false">SUMPRODUCT('FD inverse'!$A$12:$BH$12,'FD mesh'!$B$84:$BI$84,$E268:$BL268)+'FD inverse'!$A$12*$C269/Setup!$B$17+INDEX('FD inverse'!$A$12:$BH$12,1,'FD mesh'!$B$15+1)*Setup!$B$22</f>
        <v>21.6706493644889</v>
      </c>
      <c r="O269" s="0" t="n">
        <f aca="false">SUMPRODUCT('FD inverse'!$A$13:$BH$13,'FD mesh'!$B$84:$BI$84,$E268:$BL268)+'FD inverse'!$A$13*$C269/Setup!$B$17+INDEX('FD inverse'!$A$13:$BH$13,1,'FD mesh'!$B$15+1)*Setup!$B$22</f>
        <v>21.6305908110029</v>
      </c>
      <c r="P269" s="0" t="n">
        <f aca="false">SUMPRODUCT('FD inverse'!$A$14:$BH$14,'FD mesh'!$B$84:$BI$84,$E268:$BL268)+'FD inverse'!$A$14*$C269/Setup!$B$17+INDEX('FD inverse'!$A$14:$BH$14,1,'FD mesh'!$B$15+1)*Setup!$B$22</f>
        <v>21.5976459055473</v>
      </c>
      <c r="Q269" s="0" t="n">
        <f aca="false">SUMPRODUCT('FD inverse'!$A$15:$BH$15,'FD mesh'!$B$84:$BI$84,$E268:$BL268)+'FD inverse'!$A$15*$C269/Setup!$B$17+INDEX('FD inverse'!$A$15:$BH$15,1,'FD mesh'!$B$15+1)*Setup!$B$22</f>
        <v>21.5722002517317</v>
      </c>
      <c r="R269" s="0" t="n">
        <f aca="false">SUMPRODUCT('FD inverse'!$A$16:$BH$16,'FD mesh'!$B$84:$BI$84,$E268:$BL268)+'FD inverse'!$A$16*$C269/Setup!$B$17+INDEX('FD inverse'!$A$16:$BH$16,1,'FD mesh'!$B$15+1)*Setup!$B$22</f>
        <v>21.5544837520432</v>
      </c>
      <c r="S269" s="0" t="n">
        <f aca="false">SUMPRODUCT('FD inverse'!$A$17:$BH$17,'FD mesh'!$B$84:$BI$84,$E268:$BL268)+'FD inverse'!$A$17*$C269/Setup!$B$17+INDEX('FD inverse'!$A$17:$BH$17,1,'FD mesh'!$B$15+1)*Setup!$B$22</f>
        <v>21.1104145551094</v>
      </c>
      <c r="T269" s="0" t="n">
        <f aca="false">SUMPRODUCT('FD inverse'!$A$18:$BH$18,'FD mesh'!$B$84:$BI$84,$E268:$BL268)+'FD inverse'!$A$18*$C269/Setup!$B$17+INDEX('FD inverse'!$A$18:$BH$18,1,'FD mesh'!$B$15+1)*Setup!$B$22</f>
        <v>20.6701715134034</v>
      </c>
      <c r="U269" s="0" t="n">
        <f aca="false">SUMPRODUCT('FD inverse'!$A$19:$BH$19,'FD mesh'!$B$84:$BI$84,$E268:$BL268)+'FD inverse'!$A$19*$C269/Setup!$B$17+INDEX('FD inverse'!$A$19:$BH$19,1,'FD mesh'!$B$15+1)*Setup!$B$22</f>
        <v>20.2336522508285</v>
      </c>
      <c r="V269" s="0" t="n">
        <f aca="false">SUMPRODUCT('FD inverse'!$A$20:$BH$20,'FD mesh'!$B$84:$BI$84,$E268:$BL268)+'FD inverse'!$A$20*$C269/Setup!$B$17+INDEX('FD inverse'!$A$20:$BH$20,1,'FD mesh'!$B$15+1)*Setup!$B$22</f>
        <v>19.8007210973408</v>
      </c>
      <c r="W269" s="0" t="n">
        <f aca="false">SUMPRODUCT('FD inverse'!$A$21:$BH$21,'FD mesh'!$B$84:$BI$84,$E268:$BL268)+'FD inverse'!$A$21*$C269/Setup!$B$17+INDEX('FD inverse'!$A$21:$BH$21,1,'FD mesh'!$B$15+1)*Setup!$B$22</f>
        <v>19.3712117041655</v>
      </c>
      <c r="X269" s="0" t="n">
        <f aca="false">SUMPRODUCT('FD inverse'!$A$22:$BH$22,'FD mesh'!$B$84:$BI$84,$E268:$BL268)+'FD inverse'!$A$22*$C269/Setup!$B$17+INDEX('FD inverse'!$A$22:$BH$22,1,'FD mesh'!$B$15+1)*Setup!$B$22</f>
        <v>18.9449296405439</v>
      </c>
      <c r="Y269" s="0" t="n">
        <f aca="false">SUMPRODUCT('FD inverse'!$A$23:$BH$23,'FD mesh'!$B$84:$BI$84,$E268:$BL268)+'FD inverse'!$A$23*$C269/Setup!$B$17+INDEX('FD inverse'!$A$23:$BH$23,1,'FD mesh'!$B$15+1)*Setup!$B$22</f>
        <v>18.5216549694571</v>
      </c>
      <c r="Z269" s="0" t="n">
        <f aca="false">SUMPRODUCT('FD inverse'!$A$24:$BH$24,'FD mesh'!$B$84:$BI$84,$E268:$BL268)+'FD inverse'!$A$24*$C269/Setup!$B$17+INDEX('FD inverse'!$A$24:$BH$24,1,'FD mesh'!$B$15+1)*Setup!$B$22</f>
        <v>18.1011448007507</v>
      </c>
      <c r="AA269" s="0" t="n">
        <f aca="false">SUMPRODUCT('FD inverse'!$A$25:$BH$25,'FD mesh'!$B$84:$BI$84,$E268:$BL268)+'FD inverse'!$A$25*$C269/Setup!$B$17+INDEX('FD inverse'!$A$25:$BH$25,1,'FD mesh'!$B$15+1)*Setup!$B$22</f>
        <v>17.6831358209654</v>
      </c>
      <c r="AB269" s="0" t="n">
        <f aca="false">SUMPRODUCT('FD inverse'!$A$26:$BH$26,'FD mesh'!$B$84:$BI$84,$E268:$BL268)+'FD inverse'!$A$26*$C269/Setup!$B$17+INDEX('FD inverse'!$A$26:$BH$26,1,'FD mesh'!$B$15+1)*Setup!$B$22</f>
        <v>17.267346799969</v>
      </c>
      <c r="AC269" s="0" t="n">
        <f aca="false">SUMPRODUCT('FD inverse'!$A$27:$BH$27,'FD mesh'!$B$84:$BI$84,$E268:$BL268)+'FD inverse'!$A$27*$C269/Setup!$B$17+INDEX('FD inverse'!$A$27:$BH$27,1,'FD mesh'!$B$15+1)*Setup!$B$22</f>
        <v>16.8534810751903</v>
      </c>
      <c r="AD269" s="0" t="n">
        <f aca="false">SUMPRODUCT('FD inverse'!$A$28:$BH$28,'FD mesh'!$B$84:$BI$84,$E268:$BL268)+'FD inverse'!$A$28*$C269/Setup!$B$17+INDEX('FD inverse'!$A$28:$BH$28,1,'FD mesh'!$B$15+1)*Setup!$B$22</f>
        <v>16.4412290148674</v>
      </c>
      <c r="AE269" s="0" t="n">
        <f aca="false">SUMPRODUCT('FD inverse'!$A$29:$BH$29,'FD mesh'!$B$84:$BI$84,$E268:$BL268)+'FD inverse'!$A$29*$C269/Setup!$B$17+INDEX('FD inverse'!$A$29:$BH$29,1,'FD mesh'!$B$15+1)*Setup!$B$22</f>
        <v>16.0302704622528</v>
      </c>
      <c r="AF269" s="0" t="n">
        <f aca="false">SUMPRODUCT('FD inverse'!$A$30:$BH$30,'FD mesh'!$B$84:$BI$84,$E268:$BL268)+'FD inverse'!$A$30*$C269/Setup!$B$17+INDEX('FD inverse'!$A$30:$BH$30,1,'FD mesh'!$B$15+1)*Setup!$B$22</f>
        <v>15.6202771631574</v>
      </c>
      <c r="AG269" s="0" t="n">
        <f aca="false">SUMPRODUCT('FD inverse'!$A$31:$BH$31,'FD mesh'!$B$84:$BI$84,$E268:$BL268)+'FD inverse'!$A$31*$C269/Setup!$B$17+INDEX('FD inverse'!$A$31:$BH$31,1,'FD mesh'!$B$15+1)*Setup!$B$22</f>
        <v>15.2109151795751</v>
      </c>
      <c r="AH269" s="0" t="n">
        <f aca="false">SUMPRODUCT('FD inverse'!$A$32:$BH$32,'FD mesh'!$B$84:$BI$84,$E268:$BL268)+'FD inverse'!$A$32*$C269/Setup!$B$17+INDEX('FD inverse'!$A$32:$BH$32,1,'FD mesh'!$B$15+1)*Setup!$B$22</f>
        <v>15.1939202260376</v>
      </c>
      <c r="AI269" s="0" t="n">
        <f aca="false">SUMPRODUCT('FD inverse'!$A$33:$BH$33,'FD mesh'!$B$84:$BI$84,$E268:$BL268)+'FD inverse'!$A$33*$C269/Setup!$B$17+INDEX('FD inverse'!$A$33:$BH$33,1,'FD mesh'!$B$15+1)*Setup!$B$22</f>
        <v>15.1774053773312</v>
      </c>
      <c r="AJ269" s="0" t="n">
        <f aca="false">SUMPRODUCT('FD inverse'!$A$34:$BH$34,'FD mesh'!$B$84:$BI$84,$E268:$BL268)+'FD inverse'!$A$34*$C269/Setup!$B$17+INDEX('FD inverse'!$A$34:$BH$34,1,'FD mesh'!$B$15+1)*Setup!$B$22</f>
        <v>15.1613425062337</v>
      </c>
      <c r="AK269" s="0" t="n">
        <f aca="false">SUMPRODUCT('FD inverse'!$A$35:$BH$35,'FD mesh'!$B$84:$BI$84,$E268:$BL268)+'FD inverse'!$A$35*$C269/Setup!$B$17+INDEX('FD inverse'!$A$35:$BH$35,1,'FD mesh'!$B$15+1)*Setup!$B$22</f>
        <v>15.1457014166029</v>
      </c>
      <c r="AL269" s="0" t="n">
        <f aca="false">SUMPRODUCT('FD inverse'!$A$36:$BH$36,'FD mesh'!$B$84:$BI$84,$E268:$BL268)+'FD inverse'!$A$36*$C269/Setup!$B$17+INDEX('FD inverse'!$A$36:$BH$36,1,'FD mesh'!$B$15+1)*Setup!$B$22</f>
        <v>15.1304500886111</v>
      </c>
      <c r="AM269" s="0" t="n">
        <f aca="false">SUMPRODUCT('FD inverse'!$A$37:$BH$37,'FD mesh'!$B$84:$BI$84,$E268:$BL268)+'FD inverse'!$A$37*$C269/Setup!$B$17+INDEX('FD inverse'!$A$37:$BH$37,1,'FD mesh'!$B$15+1)*Setup!$B$22</f>
        <v>15.1155549046599</v>
      </c>
      <c r="AN269" s="0" t="n">
        <f aca="false">SUMPRODUCT('FD inverse'!$A$38:$BH$38,'FD mesh'!$B$84:$BI$84,$E268:$BL268)+'FD inverse'!$A$38*$C269/Setup!$B$17+INDEX('FD inverse'!$A$38:$BH$38,1,'FD mesh'!$B$15+1)*Setup!$B$22</f>
        <v>15.1009808572993</v>
      </c>
      <c r="AO269" s="0" t="n">
        <f aca="false">SUMPRODUCT('FD inverse'!$A$39:$BH$39,'FD mesh'!$B$84:$BI$84,$E268:$BL268)+'FD inverse'!$A$39*$C269/Setup!$B$17+INDEX('FD inverse'!$A$39:$BH$39,1,'FD mesh'!$B$15+1)*Setup!$B$22</f>
        <v>15.0866917405985</v>
      </c>
      <c r="AP269" s="0" t="n">
        <f aca="false">SUMPRODUCT('FD inverse'!$A$40:$BH$40,'FD mesh'!$B$84:$BI$84,$E268:$BL268)+'FD inverse'!$A$40*$C269/Setup!$B$17+INDEX('FD inverse'!$A$40:$BH$40,1,'FD mesh'!$B$15+1)*Setup!$B$22</f>
        <v>15.0726503265191</v>
      </c>
      <c r="AQ269" s="0" t="n">
        <f aca="false">SUMPRODUCT('FD inverse'!$A$41:$BH$41,'FD mesh'!$B$84:$BI$84,$E268:$BL268)+'FD inverse'!$A$41*$C269/Setup!$B$17+INDEX('FD inverse'!$A$41:$BH$41,1,'FD mesh'!$B$15+1)*Setup!$B$22</f>
        <v>15.058818527928</v>
      </c>
      <c r="AR269" s="0" t="n">
        <f aca="false">SUMPRODUCT('FD inverse'!$A$42:$BH$42,'FD mesh'!$B$84:$BI$84,$E268:$BL268)+'FD inverse'!$A$42*$C269/Setup!$B$17+INDEX('FD inverse'!$A$42:$BH$42,1,'FD mesh'!$B$15+1)*Setup!$B$22</f>
        <v>15.0451575499592</v>
      </c>
      <c r="AS269" s="0" t="n">
        <f aca="false">SUMPRODUCT('FD inverse'!$A$43:$BH$43,'FD mesh'!$B$84:$BI$84,$E268:$BL268)+'FD inverse'!$A$43*$C269/Setup!$B$17+INDEX('FD inverse'!$A$43:$BH$43,1,'FD mesh'!$B$15+1)*Setup!$B$22</f>
        <v>0</v>
      </c>
      <c r="AT269" s="0" t="n">
        <f aca="false">SUMPRODUCT('FD inverse'!$A$44:$BH$44,'FD mesh'!$B$84:$BI$84,$E268:$BL268)+'FD inverse'!$A$44*$C269/Setup!$B$17+INDEX('FD inverse'!$A$44:$BH$44,1,'FD mesh'!$B$15+1)*Setup!$B$22</f>
        <v>0</v>
      </c>
      <c r="AU269" s="0" t="n">
        <f aca="false">SUMPRODUCT('FD inverse'!$A$45:$BH$45,'FD mesh'!$B$84:$BI$84,$E268:$BL268)+'FD inverse'!$A$45*$C269/Setup!$B$17+INDEX('FD inverse'!$A$45:$BH$45,1,'FD mesh'!$B$15+1)*Setup!$B$22</f>
        <v>0</v>
      </c>
      <c r="AV269" s="0" t="n">
        <f aca="false">SUMPRODUCT('FD inverse'!$A$46:$BH$46,'FD mesh'!$B$84:$BI$84,$E268:$BL268)+'FD inverse'!$A$46*$C269/Setup!$B$17+INDEX('FD inverse'!$A$46:$BH$46,1,'FD mesh'!$B$15+1)*Setup!$B$22</f>
        <v>0</v>
      </c>
      <c r="AW269" s="0" t="n">
        <f aca="false">SUMPRODUCT('FD inverse'!$A$47:$BH$47,'FD mesh'!$B$84:$BI$84,$E268:$BL268)+'FD inverse'!$A$47*$C269/Setup!$B$17+INDEX('FD inverse'!$A$47:$BH$47,1,'FD mesh'!$B$15+1)*Setup!$B$22</f>
        <v>0</v>
      </c>
      <c r="AX269" s="0" t="n">
        <f aca="false">SUMPRODUCT('FD inverse'!$A$48:$BH$48,'FD mesh'!$B$84:$BI$84,$E268:$BL268)+'FD inverse'!$A$48*$C269/Setup!$B$17+INDEX('FD inverse'!$A$48:$BH$48,1,'FD mesh'!$B$15+1)*Setup!$B$22</f>
        <v>0</v>
      </c>
      <c r="AY269" s="0" t="n">
        <f aca="false">SUMPRODUCT('FD inverse'!$A$49:$BH$49,'FD mesh'!$B$84:$BI$84,$E268:$BL268)+'FD inverse'!$A$49*$C269/Setup!$B$17+INDEX('FD inverse'!$A$49:$BH$49,1,'FD mesh'!$B$15+1)*Setup!$B$22</f>
        <v>0</v>
      </c>
      <c r="AZ269" s="0" t="n">
        <f aca="false">SUMPRODUCT('FD inverse'!$A$50:$BH$50,'FD mesh'!$B$84:$BI$84,$E268:$BL268)+'FD inverse'!$A$50*$C269/Setup!$B$17+INDEX('FD inverse'!$A$50:$BH$50,1,'FD mesh'!$B$15+1)*Setup!$B$22</f>
        <v>0</v>
      </c>
      <c r="BA269" s="0" t="n">
        <f aca="false">SUMPRODUCT('FD inverse'!$A$51:$BH$51,'FD mesh'!$B$84:$BI$84,$E268:$BL268)+'FD inverse'!$A$51*$C269/Setup!$B$17+INDEX('FD inverse'!$A$51:$BH$51,1,'FD mesh'!$B$15+1)*Setup!$B$22</f>
        <v>0</v>
      </c>
      <c r="BB269" s="0" t="n">
        <f aca="false">SUMPRODUCT('FD inverse'!$A$52:$BH$52,'FD mesh'!$B$84:$BI$84,$E268:$BL268)+'FD inverse'!$A$52*$C269/Setup!$B$17+INDEX('FD inverse'!$A$52:$BH$52,1,'FD mesh'!$B$15+1)*Setup!$B$22</f>
        <v>0</v>
      </c>
      <c r="BC269" s="0" t="n">
        <f aca="false">SUMPRODUCT('FD inverse'!$A$53:$BH$53,'FD mesh'!$B$84:$BI$84,$E268:$BL268)+'FD inverse'!$A$53*$C269/Setup!$B$17+INDEX('FD inverse'!$A$53:$BH$53,1,'FD mesh'!$B$15+1)*Setup!$B$22</f>
        <v>0</v>
      </c>
      <c r="BD269" s="0" t="n">
        <f aca="false">SUMPRODUCT('FD inverse'!$A$54:$BH$54,'FD mesh'!$B$84:$BI$84,$E268:$BL268)+'FD inverse'!$A$54*$C269/Setup!$B$17+INDEX('FD inverse'!$A$54:$BH$54,1,'FD mesh'!$B$15+1)*Setup!$B$22</f>
        <v>0</v>
      </c>
      <c r="BE269" s="0" t="n">
        <f aca="false">SUMPRODUCT('FD inverse'!$A$55:$BH$55,'FD mesh'!$B$84:$BI$84,$E268:$BL268)+'FD inverse'!$A$55*$C269/Setup!$B$17+INDEX('FD inverse'!$A$55:$BH$55,1,'FD mesh'!$B$15+1)*Setup!$B$22</f>
        <v>0</v>
      </c>
      <c r="BF269" s="0" t="n">
        <f aca="false">SUMPRODUCT('FD inverse'!$A$56:$BH$56,'FD mesh'!$B$84:$BI$84,$E268:$BL268)+'FD inverse'!$A$56*$C269/Setup!$B$17+INDEX('FD inverse'!$A$56:$BH$56,1,'FD mesh'!$B$15+1)*Setup!$B$22</f>
        <v>0</v>
      </c>
      <c r="BG269" s="0" t="n">
        <f aca="false">SUMPRODUCT('FD inverse'!$A$57:$BH$57,'FD mesh'!$B$84:$BI$84,$E268:$BL268)+'FD inverse'!$A$57*$C269/Setup!$B$17+INDEX('FD inverse'!$A$57:$BH$57,1,'FD mesh'!$B$15+1)*Setup!$B$22</f>
        <v>0</v>
      </c>
      <c r="BH269" s="0" t="n">
        <f aca="false">SUMPRODUCT('FD inverse'!$A$58:$BH$58,'FD mesh'!$B$84:$BI$84,$E268:$BL268)+'FD inverse'!$A$58*$C269/Setup!$B$17+INDEX('FD inverse'!$A$58:$BH$58,1,'FD mesh'!$B$15+1)*Setup!$B$22</f>
        <v>0</v>
      </c>
      <c r="BI269" s="0" t="n">
        <f aca="false">SUMPRODUCT('FD inverse'!$A$59:$BH$59,'FD mesh'!$B$84:$BI$84,$E268:$BL268)+'FD inverse'!$A$59*$C269/Setup!$B$17+INDEX('FD inverse'!$A$59:$BH$59,1,'FD mesh'!$B$15+1)*Setup!$B$22</f>
        <v>0</v>
      </c>
      <c r="BJ269" s="0" t="n">
        <f aca="false">SUMPRODUCT('FD inverse'!$A$60:$BH$60,'FD mesh'!$B$84:$BI$84,$E268:$BL268)+'FD inverse'!$A$60*$C269/Setup!$B$17+INDEX('FD inverse'!$A$60:$BH$60,1,'FD mesh'!$B$15+1)*Setup!$B$22</f>
        <v>0</v>
      </c>
      <c r="BK269" s="0" t="n">
        <f aca="false">SUMPRODUCT('FD inverse'!$A$61:$BH$61,'FD mesh'!$B$84:$BI$84,$E268:$BL268)+'FD inverse'!$A$61*$C269/Setup!$B$17+INDEX('FD inverse'!$A$61:$BH$61,1,'FD mesh'!$B$15+1)*Setup!$B$22</f>
        <v>0</v>
      </c>
      <c r="BL269" s="0" t="n">
        <f aca="false">SUMPRODUCT('FD inverse'!$A$62:$BH$62,'FD mesh'!$B$84:$BI$84,$E268:$BL268)+'FD inverse'!$A$62*$C269/Setup!$B$17+INDEX('FD inverse'!$A$62:$BH$62,1,'FD mesh'!$B$15+1)*Setup!$B$22</f>
        <v>0</v>
      </c>
    </row>
    <row r="270" customFormat="false" ht="15" hidden="false" customHeight="false" outlineLevel="0" collapsed="false">
      <c r="A270" s="0" t="n">
        <v>265</v>
      </c>
      <c r="B270" s="0" t="n">
        <f aca="false">A270*Setup!$B$11/3600</f>
        <v>22.0833333333333</v>
      </c>
      <c r="C270" s="0" t="n">
        <f aca="false">Setup!$B$7+Setup!$B$8*COS(2*PI()*(B270-Setup!$B$9)/24)</f>
        <v>23.9127404598618</v>
      </c>
      <c r="D270" s="0" t="n">
        <f aca="false">(C270-E270)/Setup!$B$17</f>
        <v>6.02084774975896</v>
      </c>
      <c r="E270" s="0" t="n">
        <f aca="false">SUMPRODUCT('FD inverse'!$A$3:$BH$3,'FD mesh'!$B$84:$BI$84,$E269:$BL269)+'FD inverse'!$A$3*$C270/Setup!$B$17+INDEX('FD inverse'!$A$3:$BH$3,1,'FD mesh'!$B$15+1)*Setup!$B$22</f>
        <v>23.1300302523931</v>
      </c>
      <c r="F270" s="0" t="n">
        <f aca="false">SUMPRODUCT('FD inverse'!$A$4:$BH$4,'FD mesh'!$B$84:$BI$84,$E269:$BL269)+'FD inverse'!$A$4*$C270/Setup!$B$17+INDEX('FD inverse'!$A$4:$BH$4,1,'FD mesh'!$B$15+1)*Setup!$B$22</f>
        <v>22.9404696470169</v>
      </c>
      <c r="G270" s="0" t="n">
        <f aca="false">SUMPRODUCT('FD inverse'!$A$5:$BH$5,'FD mesh'!$B$84:$BI$84,$E269:$BL269)+'FD inverse'!$A$5*$C270/Setup!$B$17+INDEX('FD inverse'!$A$5:$BH$5,1,'FD mesh'!$B$15+1)*Setup!$B$22</f>
        <v>22.7340730637913</v>
      </c>
      <c r="H270" s="0" t="n">
        <f aca="false">SUMPRODUCT('FD inverse'!$A$6:$BH$6,'FD mesh'!$B$84:$BI$84,$E269:$BL269)+'FD inverse'!$A$6*$C270/Setup!$B$17+INDEX('FD inverse'!$A$6:$BH$6,1,'FD mesh'!$B$15+1)*Setup!$B$22</f>
        <v>22.0187632255748</v>
      </c>
      <c r="I270" s="0" t="n">
        <f aca="false">SUMPRODUCT('FD inverse'!$A$7:$BH$7,'FD mesh'!$B$84:$BI$84,$E269:$BL269)+'FD inverse'!$A$7*$C270/Setup!$B$17+INDEX('FD inverse'!$A$7:$BH$7,1,'FD mesh'!$B$15+1)*Setup!$B$22</f>
        <v>21.9553585311389</v>
      </c>
      <c r="J270" s="0" t="n">
        <f aca="false">SUMPRODUCT('FD inverse'!$A$8:$BH$8,'FD mesh'!$B$84:$BI$84,$E269:$BL269)+'FD inverse'!$A$8*$C270/Setup!$B$17+INDEX('FD inverse'!$A$8:$BH$8,1,'FD mesh'!$B$15+1)*Setup!$B$22</f>
        <v>21.8932175795707</v>
      </c>
      <c r="K270" s="0" t="n">
        <f aca="false">SUMPRODUCT('FD inverse'!$A$9:$BH$9,'FD mesh'!$B$84:$BI$84,$E269:$BL269)+'FD inverse'!$A$9*$C270/Setup!$B$17+INDEX('FD inverse'!$A$9:$BH$9,1,'FD mesh'!$B$15+1)*Setup!$B$22</f>
        <v>21.8336584086497</v>
      </c>
      <c r="L270" s="0" t="n">
        <f aca="false">SUMPRODUCT('FD inverse'!$A$10:$BH$10,'FD mesh'!$B$84:$BI$84,$E269:$BL269)+'FD inverse'!$A$10*$C270/Setup!$B$17+INDEX('FD inverse'!$A$10:$BH$10,1,'FD mesh'!$B$15+1)*Setup!$B$22</f>
        <v>21.7778454516116</v>
      </c>
      <c r="M270" s="0" t="n">
        <f aca="false">SUMPRODUCT('FD inverse'!$A$11:$BH$11,'FD mesh'!$B$84:$BI$84,$E269:$BL269)+'FD inverse'!$A$11*$C270/Setup!$B$17+INDEX('FD inverse'!$A$11:$BH$11,1,'FD mesh'!$B$15+1)*Setup!$B$22</f>
        <v>21.7267882396925</v>
      </c>
      <c r="N270" s="0" t="n">
        <f aca="false">SUMPRODUCT('FD inverse'!$A$12:$BH$12,'FD mesh'!$B$84:$BI$84,$E269:$BL269)+'FD inverse'!$A$12*$C270/Setup!$B$17+INDEX('FD inverse'!$A$12:$BH$12,1,'FD mesh'!$B$15+1)*Setup!$B$22</f>
        <v>21.6813406613511</v>
      </c>
      <c r="O270" s="0" t="n">
        <f aca="false">SUMPRODUCT('FD inverse'!$A$13:$BH$13,'FD mesh'!$B$84:$BI$84,$E269:$BL269)+'FD inverse'!$A$13*$C270/Setup!$B$17+INDEX('FD inverse'!$A$13:$BH$13,1,'FD mesh'!$B$15+1)*Setup!$B$22</f>
        <v>21.6422006327809</v>
      </c>
      <c r="P270" s="0" t="n">
        <f aca="false">SUMPRODUCT('FD inverse'!$A$14:$BH$14,'FD mesh'!$B$84:$BI$84,$E269:$BL269)+'FD inverse'!$A$14*$C270/Setup!$B$17+INDEX('FD inverse'!$A$14:$BH$14,1,'FD mesh'!$B$15+1)*Setup!$B$22</f>
        <v>21.609910056587</v>
      </c>
      <c r="Q270" s="0" t="n">
        <f aca="false">SUMPRODUCT('FD inverse'!$A$15:$BH$15,'FD mesh'!$B$84:$BI$84,$E269:$BL269)+'FD inverse'!$A$15*$C270/Setup!$B$17+INDEX('FD inverse'!$A$15:$BH$15,1,'FD mesh'!$B$15+1)*Setup!$B$22</f>
        <v>21.5848549677322</v>
      </c>
      <c r="R270" s="0" t="n">
        <f aca="false">SUMPRODUCT('FD inverse'!$A$16:$BH$16,'FD mesh'!$B$84:$BI$84,$E269:$BL269)+'FD inverse'!$A$16*$C270/Setup!$B$17+INDEX('FD inverse'!$A$16:$BH$16,1,'FD mesh'!$B$15+1)*Setup!$B$22</f>
        <v>21.5672657880223</v>
      </c>
      <c r="S270" s="0" t="n">
        <f aca="false">SUMPRODUCT('FD inverse'!$A$17:$BH$17,'FD mesh'!$B$84:$BI$84,$E269:$BL269)+'FD inverse'!$A$17*$C270/Setup!$B$17+INDEX('FD inverse'!$A$17:$BH$17,1,'FD mesh'!$B$15+1)*Setup!$B$22</f>
        <v>21.1230010186747</v>
      </c>
      <c r="T270" s="0" t="n">
        <f aca="false">SUMPRODUCT('FD inverse'!$A$18:$BH$18,'FD mesh'!$B$84:$BI$84,$E269:$BL269)+'FD inverse'!$A$18*$C270/Setup!$B$17+INDEX('FD inverse'!$A$18:$BH$18,1,'FD mesh'!$B$15+1)*Setup!$B$22</f>
        <v>20.6824402657478</v>
      </c>
      <c r="U270" s="0" t="n">
        <f aca="false">SUMPRODUCT('FD inverse'!$A$19:$BH$19,'FD mesh'!$B$84:$BI$84,$E269:$BL269)+'FD inverse'!$A$19*$C270/Setup!$B$17+INDEX('FD inverse'!$A$19:$BH$19,1,'FD mesh'!$B$15+1)*Setup!$B$22</f>
        <v>20.2454900313679</v>
      </c>
      <c r="V270" s="0" t="n">
        <f aca="false">SUMPRODUCT('FD inverse'!$A$20:$BH$20,'FD mesh'!$B$84:$BI$84,$E269:$BL269)+'FD inverse'!$A$20*$C270/Setup!$B$17+INDEX('FD inverse'!$A$20:$BH$20,1,'FD mesh'!$B$15+1)*Setup!$B$22</f>
        <v>19.8120234866896</v>
      </c>
      <c r="W270" s="0" t="n">
        <f aca="false">SUMPRODUCT('FD inverse'!$A$21:$BH$21,'FD mesh'!$B$84:$BI$84,$E269:$BL269)+'FD inverse'!$A$21*$C270/Setup!$B$17+INDEX('FD inverse'!$A$21:$BH$21,1,'FD mesh'!$B$15+1)*Setup!$B$22</f>
        <v>19.381883073734</v>
      </c>
      <c r="X270" s="0" t="n">
        <f aca="false">SUMPRODUCT('FD inverse'!$A$22:$BH$22,'FD mesh'!$B$84:$BI$84,$E269:$BL269)+'FD inverse'!$A$22*$C270/Setup!$B$17+INDEX('FD inverse'!$A$22:$BH$22,1,'FD mesh'!$B$15+1)*Setup!$B$22</f>
        <v>18.9548830923943</v>
      </c>
      <c r="Y270" s="0" t="n">
        <f aca="false">SUMPRODUCT('FD inverse'!$A$23:$BH$23,'FD mesh'!$B$84:$BI$84,$E269:$BL269)+'FD inverse'!$A$23*$C270/Setup!$B$17+INDEX('FD inverse'!$A$23:$BH$23,1,'FD mesh'!$B$15+1)*Setup!$B$22</f>
        <v>18.530812269742</v>
      </c>
      <c r="Z270" s="0" t="n">
        <f aca="false">SUMPRODUCT('FD inverse'!$A$24:$BH$24,'FD mesh'!$B$84:$BI$84,$E269:$BL269)+'FD inverse'!$A$24*$C270/Setup!$B$17+INDEX('FD inverse'!$A$24:$BH$24,1,'FD mesh'!$B$15+1)*Setup!$B$22</f>
        <v>18.109436309745</v>
      </c>
      <c r="AA270" s="0" t="n">
        <f aca="false">SUMPRODUCT('FD inverse'!$A$25:$BH$25,'FD mesh'!$B$84:$BI$84,$E269:$BL269)+'FD inverse'!$A$25*$C270/Setup!$B$17+INDEX('FD inverse'!$A$25:$BH$25,1,'FD mesh'!$B$15+1)*Setup!$B$22</f>
        <v>17.6905004223948</v>
      </c>
      <c r="AB270" s="0" t="n">
        <f aca="false">SUMPRODUCT('FD inverse'!$A$26:$BH$26,'FD mesh'!$B$84:$BI$84,$E269:$BL269)+'FD inverse'!$A$26*$C270/Setup!$B$17+INDEX('FD inverse'!$A$26:$BH$26,1,'FD mesh'!$B$15+1)*Setup!$B$22</f>
        <v>17.2737318320368</v>
      </c>
      <c r="AC270" s="0" t="n">
        <f aca="false">SUMPRODUCT('FD inverse'!$A$27:$BH$27,'FD mesh'!$B$84:$BI$84,$E269:$BL269)+'FD inverse'!$A$27*$C270/Setup!$B$17+INDEX('FD inverse'!$A$27:$BH$27,1,'FD mesh'!$B$15+1)*Setup!$B$22</f>
        <v>16.8588422654016</v>
      </c>
      <c r="AD270" s="0" t="n">
        <f aca="false">SUMPRODUCT('FD inverse'!$A$28:$BH$28,'FD mesh'!$B$84:$BI$84,$E269:$BL269)+'FD inverse'!$A$28*$C270/Setup!$B$17+INDEX('FD inverse'!$A$28:$BH$28,1,'FD mesh'!$B$15+1)*Setup!$B$22</f>
        <v>16.4455304204571</v>
      </c>
      <c r="AE270" s="0" t="n">
        <f aca="false">SUMPRODUCT('FD inverse'!$A$29:$BH$29,'FD mesh'!$B$84:$BI$84,$E269:$BL269)+'FD inverse'!$A$29*$C270/Setup!$B$17+INDEX('FD inverse'!$A$29:$BH$29,1,'FD mesh'!$B$15+1)*Setup!$B$22</f>
        <v>16.0334844177291</v>
      </c>
      <c r="AF270" s="0" t="n">
        <f aca="false">SUMPRODUCT('FD inverse'!$A$30:$BH$30,'FD mesh'!$B$84:$BI$84,$E269:$BL269)+'FD inverse'!$A$30*$C270/Setup!$B$17+INDEX('FD inverse'!$A$30:$BH$30,1,'FD mesh'!$B$15+1)*Setup!$B$22</f>
        <v>15.6223842361841</v>
      </c>
      <c r="AG270" s="0" t="n">
        <f aca="false">SUMPRODUCT('FD inverse'!$A$31:$BH$31,'FD mesh'!$B$84:$BI$84,$E269:$BL269)+'FD inverse'!$A$31*$C270/Setup!$B$17+INDEX('FD inverse'!$A$31:$BH$31,1,'FD mesh'!$B$15+1)*Setup!$B$22</f>
        <v>15.2119041361297</v>
      </c>
      <c r="AH270" s="0" t="n">
        <f aca="false">SUMPRODUCT('FD inverse'!$A$32:$BH$32,'FD mesh'!$B$84:$BI$84,$E269:$BL269)+'FD inverse'!$A$32*$C270/Setup!$B$17+INDEX('FD inverse'!$A$32:$BH$32,1,'FD mesh'!$B$15+1)*Setup!$B$22</f>
        <v>15.1948593584643</v>
      </c>
      <c r="AI270" s="0" t="n">
        <f aca="false">SUMPRODUCT('FD inverse'!$A$33:$BH$33,'FD mesh'!$B$84:$BI$84,$E269:$BL269)+'FD inverse'!$A$33*$C270/Setup!$B$17+INDEX('FD inverse'!$A$33:$BH$33,1,'FD mesh'!$B$15+1)*Setup!$B$22</f>
        <v>15.1782899912644</v>
      </c>
      <c r="AJ270" s="0" t="n">
        <f aca="false">SUMPRODUCT('FD inverse'!$A$34:$BH$34,'FD mesh'!$B$84:$BI$84,$E269:$BL269)+'FD inverse'!$A$34*$C270/Setup!$B$17+INDEX('FD inverse'!$A$34:$BH$34,1,'FD mesh'!$B$15+1)*Setup!$B$22</f>
        <v>15.162168436013</v>
      </c>
      <c r="AK270" s="0" t="n">
        <f aca="false">SUMPRODUCT('FD inverse'!$A$35:$BH$35,'FD mesh'!$B$84:$BI$84,$E269:$BL269)+'FD inverse'!$A$35*$C270/Setup!$B$17+INDEX('FD inverse'!$A$35:$BH$35,1,'FD mesh'!$B$15+1)*Setup!$B$22</f>
        <v>15.1464649854396</v>
      </c>
      <c r="AL270" s="0" t="n">
        <f aca="false">SUMPRODUCT('FD inverse'!$A$36:$BH$36,'FD mesh'!$B$84:$BI$84,$E269:$BL269)+'FD inverse'!$A$36*$C270/Setup!$B$17+INDEX('FD inverse'!$A$36:$BH$36,1,'FD mesh'!$B$15+1)*Setup!$B$22</f>
        <v>15.1311480709988</v>
      </c>
      <c r="AM270" s="0" t="n">
        <f aca="false">SUMPRODUCT('FD inverse'!$A$37:$BH$37,'FD mesh'!$B$84:$BI$84,$E269:$BL269)+'FD inverse'!$A$37*$C270/Setup!$B$17+INDEX('FD inverse'!$A$37:$BH$37,1,'FD mesh'!$B$15+1)*Setup!$B$22</f>
        <v>15.1161844913194</v>
      </c>
      <c r="AN270" s="0" t="n">
        <f aca="false">SUMPRODUCT('FD inverse'!$A$38:$BH$38,'FD mesh'!$B$84:$BI$84,$E269:$BL269)+'FD inverse'!$A$38*$C270/Setup!$B$17+INDEX('FD inverse'!$A$38:$BH$38,1,'FD mesh'!$B$15+1)*Setup!$B$22</f>
        <v>15.1015396229085</v>
      </c>
      <c r="AO270" s="0" t="n">
        <f aca="false">SUMPRODUCT('FD inverse'!$A$39:$BH$39,'FD mesh'!$B$84:$BI$84,$E269:$BL269)+'FD inverse'!$A$39*$C270/Setup!$B$17+INDEX('FD inverse'!$A$39:$BH$39,1,'FD mesh'!$B$15+1)*Setup!$B$22</f>
        <v>15.0871776145192</v>
      </c>
      <c r="AP270" s="0" t="n">
        <f aca="false">SUMPRODUCT('FD inverse'!$A$40:$BH$40,'FD mesh'!$B$84:$BI$84,$E269:$BL269)+'FD inverse'!$A$40*$C270/Setup!$B$17+INDEX('FD inverse'!$A$40:$BH$40,1,'FD mesh'!$B$15+1)*Setup!$B$22</f>
        <v>15.0730615666997</v>
      </c>
      <c r="AQ270" s="0" t="n">
        <f aca="false">SUMPRODUCT('FD inverse'!$A$41:$BH$41,'FD mesh'!$B$84:$BI$84,$E269:$BL269)+'FD inverse'!$A$41*$C270/Setup!$B$17+INDEX('FD inverse'!$A$41:$BH$41,1,'FD mesh'!$B$15+1)*Setup!$B$22</f>
        <v>15.0591536981319</v>
      </c>
      <c r="AR270" s="0" t="n">
        <f aca="false">SUMPRODUCT('FD inverse'!$A$42:$BH$42,'FD mesh'!$B$84:$BI$84,$E269:$BL269)+'FD inverse'!$A$42*$C270/Setup!$B$17+INDEX('FD inverse'!$A$42:$BH$42,1,'FD mesh'!$B$15+1)*Setup!$B$22</f>
        <v>15.0454155004413</v>
      </c>
      <c r="AS270" s="0" t="n">
        <f aca="false">SUMPRODUCT('FD inverse'!$A$43:$BH$43,'FD mesh'!$B$84:$BI$84,$E269:$BL269)+'FD inverse'!$A$43*$C270/Setup!$B$17+INDEX('FD inverse'!$A$43:$BH$43,1,'FD mesh'!$B$15+1)*Setup!$B$22</f>
        <v>0</v>
      </c>
      <c r="AT270" s="0" t="n">
        <f aca="false">SUMPRODUCT('FD inverse'!$A$44:$BH$44,'FD mesh'!$B$84:$BI$84,$E269:$BL269)+'FD inverse'!$A$44*$C270/Setup!$B$17+INDEX('FD inverse'!$A$44:$BH$44,1,'FD mesh'!$B$15+1)*Setup!$B$22</f>
        <v>0</v>
      </c>
      <c r="AU270" s="0" t="n">
        <f aca="false">SUMPRODUCT('FD inverse'!$A$45:$BH$45,'FD mesh'!$B$84:$BI$84,$E269:$BL269)+'FD inverse'!$A$45*$C270/Setup!$B$17+INDEX('FD inverse'!$A$45:$BH$45,1,'FD mesh'!$B$15+1)*Setup!$B$22</f>
        <v>0</v>
      </c>
      <c r="AV270" s="0" t="n">
        <f aca="false">SUMPRODUCT('FD inverse'!$A$46:$BH$46,'FD mesh'!$B$84:$BI$84,$E269:$BL269)+'FD inverse'!$A$46*$C270/Setup!$B$17+INDEX('FD inverse'!$A$46:$BH$46,1,'FD mesh'!$B$15+1)*Setup!$B$22</f>
        <v>0</v>
      </c>
      <c r="AW270" s="0" t="n">
        <f aca="false">SUMPRODUCT('FD inverse'!$A$47:$BH$47,'FD mesh'!$B$84:$BI$84,$E269:$BL269)+'FD inverse'!$A$47*$C270/Setup!$B$17+INDEX('FD inverse'!$A$47:$BH$47,1,'FD mesh'!$B$15+1)*Setup!$B$22</f>
        <v>0</v>
      </c>
      <c r="AX270" s="0" t="n">
        <f aca="false">SUMPRODUCT('FD inverse'!$A$48:$BH$48,'FD mesh'!$B$84:$BI$84,$E269:$BL269)+'FD inverse'!$A$48*$C270/Setup!$B$17+INDEX('FD inverse'!$A$48:$BH$48,1,'FD mesh'!$B$15+1)*Setup!$B$22</f>
        <v>0</v>
      </c>
      <c r="AY270" s="0" t="n">
        <f aca="false">SUMPRODUCT('FD inverse'!$A$49:$BH$49,'FD mesh'!$B$84:$BI$84,$E269:$BL269)+'FD inverse'!$A$49*$C270/Setup!$B$17+INDEX('FD inverse'!$A$49:$BH$49,1,'FD mesh'!$B$15+1)*Setup!$B$22</f>
        <v>0</v>
      </c>
      <c r="AZ270" s="0" t="n">
        <f aca="false">SUMPRODUCT('FD inverse'!$A$50:$BH$50,'FD mesh'!$B$84:$BI$84,$E269:$BL269)+'FD inverse'!$A$50*$C270/Setup!$B$17+INDEX('FD inverse'!$A$50:$BH$50,1,'FD mesh'!$B$15+1)*Setup!$B$22</f>
        <v>0</v>
      </c>
      <c r="BA270" s="0" t="n">
        <f aca="false">SUMPRODUCT('FD inverse'!$A$51:$BH$51,'FD mesh'!$B$84:$BI$84,$E269:$BL269)+'FD inverse'!$A$51*$C270/Setup!$B$17+INDEX('FD inverse'!$A$51:$BH$51,1,'FD mesh'!$B$15+1)*Setup!$B$22</f>
        <v>0</v>
      </c>
      <c r="BB270" s="0" t="n">
        <f aca="false">SUMPRODUCT('FD inverse'!$A$52:$BH$52,'FD mesh'!$B$84:$BI$84,$E269:$BL269)+'FD inverse'!$A$52*$C270/Setup!$B$17+INDEX('FD inverse'!$A$52:$BH$52,1,'FD mesh'!$B$15+1)*Setup!$B$22</f>
        <v>0</v>
      </c>
      <c r="BC270" s="0" t="n">
        <f aca="false">SUMPRODUCT('FD inverse'!$A$53:$BH$53,'FD mesh'!$B$84:$BI$84,$E269:$BL269)+'FD inverse'!$A$53*$C270/Setup!$B$17+INDEX('FD inverse'!$A$53:$BH$53,1,'FD mesh'!$B$15+1)*Setup!$B$22</f>
        <v>0</v>
      </c>
      <c r="BD270" s="0" t="n">
        <f aca="false">SUMPRODUCT('FD inverse'!$A$54:$BH$54,'FD mesh'!$B$84:$BI$84,$E269:$BL269)+'FD inverse'!$A$54*$C270/Setup!$B$17+INDEX('FD inverse'!$A$54:$BH$54,1,'FD mesh'!$B$15+1)*Setup!$B$22</f>
        <v>0</v>
      </c>
      <c r="BE270" s="0" t="n">
        <f aca="false">SUMPRODUCT('FD inverse'!$A$55:$BH$55,'FD mesh'!$B$84:$BI$84,$E269:$BL269)+'FD inverse'!$A$55*$C270/Setup!$B$17+INDEX('FD inverse'!$A$55:$BH$55,1,'FD mesh'!$B$15+1)*Setup!$B$22</f>
        <v>0</v>
      </c>
      <c r="BF270" s="0" t="n">
        <f aca="false">SUMPRODUCT('FD inverse'!$A$56:$BH$56,'FD mesh'!$B$84:$BI$84,$E269:$BL269)+'FD inverse'!$A$56*$C270/Setup!$B$17+INDEX('FD inverse'!$A$56:$BH$56,1,'FD mesh'!$B$15+1)*Setup!$B$22</f>
        <v>0</v>
      </c>
      <c r="BG270" s="0" t="n">
        <f aca="false">SUMPRODUCT('FD inverse'!$A$57:$BH$57,'FD mesh'!$B$84:$BI$84,$E269:$BL269)+'FD inverse'!$A$57*$C270/Setup!$B$17+INDEX('FD inverse'!$A$57:$BH$57,1,'FD mesh'!$B$15+1)*Setup!$B$22</f>
        <v>0</v>
      </c>
      <c r="BH270" s="0" t="n">
        <f aca="false">SUMPRODUCT('FD inverse'!$A$58:$BH$58,'FD mesh'!$B$84:$BI$84,$E269:$BL269)+'FD inverse'!$A$58*$C270/Setup!$B$17+INDEX('FD inverse'!$A$58:$BH$58,1,'FD mesh'!$B$15+1)*Setup!$B$22</f>
        <v>0</v>
      </c>
      <c r="BI270" s="0" t="n">
        <f aca="false">SUMPRODUCT('FD inverse'!$A$59:$BH$59,'FD mesh'!$B$84:$BI$84,$E269:$BL269)+'FD inverse'!$A$59*$C270/Setup!$B$17+INDEX('FD inverse'!$A$59:$BH$59,1,'FD mesh'!$B$15+1)*Setup!$B$22</f>
        <v>0</v>
      </c>
      <c r="BJ270" s="0" t="n">
        <f aca="false">SUMPRODUCT('FD inverse'!$A$60:$BH$60,'FD mesh'!$B$84:$BI$84,$E269:$BL269)+'FD inverse'!$A$60*$C270/Setup!$B$17+INDEX('FD inverse'!$A$60:$BH$60,1,'FD mesh'!$B$15+1)*Setup!$B$22</f>
        <v>0</v>
      </c>
      <c r="BK270" s="0" t="n">
        <f aca="false">SUMPRODUCT('FD inverse'!$A$61:$BH$61,'FD mesh'!$B$84:$BI$84,$E269:$BL269)+'FD inverse'!$A$61*$C270/Setup!$B$17+INDEX('FD inverse'!$A$61:$BH$61,1,'FD mesh'!$B$15+1)*Setup!$B$22</f>
        <v>0</v>
      </c>
      <c r="BL270" s="0" t="n">
        <f aca="false">SUMPRODUCT('FD inverse'!$A$62:$BH$62,'FD mesh'!$B$84:$BI$84,$E269:$BL269)+'FD inverse'!$A$62*$C270/Setup!$B$17+INDEX('FD inverse'!$A$62:$BH$62,1,'FD mesh'!$B$15+1)*Setup!$B$22</f>
        <v>0</v>
      </c>
    </row>
    <row r="271" customFormat="false" ht="15" hidden="false" customHeight="false" outlineLevel="0" collapsed="false">
      <c r="A271" s="0" t="n">
        <v>266</v>
      </c>
      <c r="B271" s="0" t="n">
        <f aca="false">A271*Setup!$B$11/3600</f>
        <v>22.1666666666667</v>
      </c>
      <c r="C271" s="0" t="n">
        <f aca="false">Setup!$B$7+Setup!$B$8*COS(2*PI()*(B271-Setup!$B$9)/24)</f>
        <v>23.8255224505387</v>
      </c>
      <c r="D271" s="0" t="n">
        <f aca="false">(C271-E271)/Setup!$B$17</f>
        <v>5.71903732278048</v>
      </c>
      <c r="E271" s="0" t="n">
        <f aca="false">SUMPRODUCT('FD inverse'!$A$3:$BH$3,'FD mesh'!$B$84:$BI$84,$E270:$BL270)+'FD inverse'!$A$3*$C271/Setup!$B$17+INDEX('FD inverse'!$A$3:$BH$3,1,'FD mesh'!$B$15+1)*Setup!$B$22</f>
        <v>23.0820475985772</v>
      </c>
      <c r="F271" s="0" t="n">
        <f aca="false">SUMPRODUCT('FD inverse'!$A$4:$BH$4,'FD mesh'!$B$84:$BI$84,$E270:$BL270)+'FD inverse'!$A$4*$C271/Setup!$B$17+INDEX('FD inverse'!$A$4:$BH$4,1,'FD mesh'!$B$15+1)*Setup!$B$22</f>
        <v>22.901425252143</v>
      </c>
      <c r="G271" s="0" t="n">
        <f aca="false">SUMPRODUCT('FD inverse'!$A$5:$BH$5,'FD mesh'!$B$84:$BI$84,$E270:$BL270)+'FD inverse'!$A$5*$C271/Setup!$B$17+INDEX('FD inverse'!$A$5:$BH$5,1,'FD mesh'!$B$15+1)*Setup!$B$22</f>
        <v>22.7038565537671</v>
      </c>
      <c r="H271" s="0" t="n">
        <f aca="false">SUMPRODUCT('FD inverse'!$A$6:$BH$6,'FD mesh'!$B$84:$BI$84,$E270:$BL270)+'FD inverse'!$A$6*$C271/Setup!$B$17+INDEX('FD inverse'!$A$6:$BH$6,1,'FD mesh'!$B$15+1)*Setup!$B$22</f>
        <v>22.0179928553312</v>
      </c>
      <c r="I271" s="0" t="n">
        <f aca="false">SUMPRODUCT('FD inverse'!$A$7:$BH$7,'FD mesh'!$B$84:$BI$84,$E270:$BL270)+'FD inverse'!$A$7*$C271/Setup!$B$17+INDEX('FD inverse'!$A$7:$BH$7,1,'FD mesh'!$B$15+1)*Setup!$B$22</f>
        <v>21.9570697049553</v>
      </c>
      <c r="J271" s="0" t="n">
        <f aca="false">SUMPRODUCT('FD inverse'!$A$8:$BH$8,'FD mesh'!$B$84:$BI$84,$E270:$BL270)+'FD inverse'!$A$8*$C271/Setup!$B$17+INDEX('FD inverse'!$A$8:$BH$8,1,'FD mesh'!$B$15+1)*Setup!$B$22</f>
        <v>21.8971560966539</v>
      </c>
      <c r="K271" s="0" t="n">
        <f aca="false">SUMPRODUCT('FD inverse'!$A$9:$BH$9,'FD mesh'!$B$84:$BI$84,$E270:$BL270)+'FD inverse'!$A$9*$C271/Setup!$B$17+INDEX('FD inverse'!$A$9:$BH$9,1,'FD mesh'!$B$15+1)*Setup!$B$22</f>
        <v>21.8395660972512</v>
      </c>
      <c r="L271" s="0" t="n">
        <f aca="false">SUMPRODUCT('FD inverse'!$A$10:$BH$10,'FD mesh'!$B$84:$BI$84,$E270:$BL270)+'FD inverse'!$A$10*$C271/Setup!$B$17+INDEX('FD inverse'!$A$10:$BH$10,1,'FD mesh'!$B$15+1)*Setup!$B$22</f>
        <v>21.7854614598554</v>
      </c>
      <c r="M271" s="0" t="n">
        <f aca="false">SUMPRODUCT('FD inverse'!$A$11:$BH$11,'FD mesh'!$B$84:$BI$84,$E270:$BL270)+'FD inverse'!$A$11*$C271/Setup!$B$17+INDEX('FD inverse'!$A$11:$BH$11,1,'FD mesh'!$B$15+1)*Setup!$B$22</f>
        <v>21.7358500426624</v>
      </c>
      <c r="N271" s="0" t="n">
        <f aca="false">SUMPRODUCT('FD inverse'!$A$12:$BH$12,'FD mesh'!$B$84:$BI$84,$E270:$BL270)+'FD inverse'!$A$12*$C271/Setup!$B$17+INDEX('FD inverse'!$A$12:$BH$12,1,'FD mesh'!$B$15+1)*Setup!$B$22</f>
        <v>21.6915848219118</v>
      </c>
      <c r="O271" s="0" t="n">
        <f aca="false">SUMPRODUCT('FD inverse'!$A$13:$BH$13,'FD mesh'!$B$84:$BI$84,$E270:$BL270)+'FD inverse'!$A$13*$C271/Setup!$B$17+INDEX('FD inverse'!$A$13:$BH$13,1,'FD mesh'!$B$15+1)*Setup!$B$22</f>
        <v>21.6533633537044</v>
      </c>
      <c r="P271" s="0" t="n">
        <f aca="false">SUMPRODUCT('FD inverse'!$A$14:$BH$14,'FD mesh'!$B$84:$BI$84,$E270:$BL270)+'FD inverse'!$A$14*$C271/Setup!$B$17+INDEX('FD inverse'!$A$14:$BH$14,1,'FD mesh'!$B$15+1)*Setup!$B$22</f>
        <v>21.621727561558</v>
      </c>
      <c r="Q271" s="0" t="n">
        <f aca="false">SUMPRODUCT('FD inverse'!$A$15:$BH$15,'FD mesh'!$B$84:$BI$84,$E270:$BL270)+'FD inverse'!$A$15*$C271/Setup!$B$17+INDEX('FD inverse'!$A$15:$BH$15,1,'FD mesh'!$B$15+1)*Setup!$B$22</f>
        <v>21.5970637487456</v>
      </c>
      <c r="R271" s="0" t="n">
        <f aca="false">SUMPRODUCT('FD inverse'!$A$16:$BH$16,'FD mesh'!$B$84:$BI$84,$E270:$BL270)+'FD inverse'!$A$16*$C271/Setup!$B$17+INDEX('FD inverse'!$A$16:$BH$16,1,'FD mesh'!$B$15+1)*Setup!$B$22</f>
        <v>21.5796027565901</v>
      </c>
      <c r="S271" s="0" t="n">
        <f aca="false">SUMPRODUCT('FD inverse'!$A$17:$BH$17,'FD mesh'!$B$84:$BI$84,$E270:$BL270)+'FD inverse'!$A$17*$C271/Setup!$B$17+INDEX('FD inverse'!$A$17:$BH$17,1,'FD mesh'!$B$15+1)*Setup!$B$22</f>
        <v>21.1351723882549</v>
      </c>
      <c r="T271" s="0" t="n">
        <f aca="false">SUMPRODUCT('FD inverse'!$A$18:$BH$18,'FD mesh'!$B$84:$BI$84,$E270:$BL270)+'FD inverse'!$A$18*$C271/Setup!$B$17+INDEX('FD inverse'!$A$18:$BH$18,1,'FD mesh'!$B$15+1)*Setup!$B$22</f>
        <v>20.6943238801105</v>
      </c>
      <c r="U271" s="0" t="n">
        <f aca="false">SUMPRODUCT('FD inverse'!$A$19:$BH$19,'FD mesh'!$B$84:$BI$84,$E270:$BL270)+'FD inverse'!$A$19*$C271/Setup!$B$17+INDEX('FD inverse'!$A$19:$BH$19,1,'FD mesh'!$B$15+1)*Setup!$B$22</f>
        <v>20.2569725499072</v>
      </c>
      <c r="V271" s="0" t="n">
        <f aca="false">SUMPRODUCT('FD inverse'!$A$20:$BH$20,'FD mesh'!$B$84:$BI$84,$E270:$BL270)+'FD inverse'!$A$20*$C271/Setup!$B$17+INDEX('FD inverse'!$A$20:$BH$20,1,'FD mesh'!$B$15+1)*Setup!$B$22</f>
        <v>19.8230003608739</v>
      </c>
      <c r="W271" s="0" t="n">
        <f aca="false">SUMPRODUCT('FD inverse'!$A$21:$BH$21,'FD mesh'!$B$84:$BI$84,$E270:$BL270)+'FD inverse'!$A$21*$C271/Setup!$B$17+INDEX('FD inverse'!$A$21:$BH$21,1,'FD mesh'!$B$15+1)*Setup!$B$22</f>
        <v>19.3922585091007</v>
      </c>
      <c r="X271" s="0" t="n">
        <f aca="false">SUMPRODUCT('FD inverse'!$A$22:$BH$22,'FD mesh'!$B$84:$BI$84,$E270:$BL270)+'FD inverse'!$A$22*$C271/Setup!$B$17+INDEX('FD inverse'!$A$22:$BH$22,1,'FD mesh'!$B$15+1)*Setup!$B$22</f>
        <v>18.9645699997353</v>
      </c>
      <c r="Y271" s="0" t="n">
        <f aca="false">SUMPRODUCT('FD inverse'!$A$23:$BH$23,'FD mesh'!$B$84:$BI$84,$E270:$BL270)+'FD inverse'!$A$23*$C271/Setup!$B$17+INDEX('FD inverse'!$A$23:$BH$23,1,'FD mesh'!$B$15+1)*Setup!$B$22</f>
        <v>18.539732208816</v>
      </c>
      <c r="Z271" s="0" t="n">
        <f aca="false">SUMPRODUCT('FD inverse'!$A$24:$BH$24,'FD mesh'!$B$84:$BI$84,$E270:$BL270)+'FD inverse'!$A$24*$C271/Setup!$B$17+INDEX('FD inverse'!$A$24:$BH$24,1,'FD mesh'!$B$15+1)*Setup!$B$22</f>
        <v>18.1175194285384</v>
      </c>
      <c r="AA271" s="0" t="n">
        <f aca="false">SUMPRODUCT('FD inverse'!$A$25:$BH$25,'FD mesh'!$B$84:$BI$84,$E270:$BL270)+'FD inverse'!$A$25*$C271/Setup!$B$17+INDEX('FD inverse'!$A$25:$BH$25,1,'FD mesh'!$B$15+1)*Setup!$B$22</f>
        <v>17.6976853946487</v>
      </c>
      <c r="AB271" s="0" t="n">
        <f aca="false">SUMPRODUCT('FD inverse'!$A$26:$BH$26,'FD mesh'!$B$84:$BI$84,$E270:$BL270)+'FD inverse'!$A$26*$C271/Setup!$B$17+INDEX('FD inverse'!$A$26:$BH$26,1,'FD mesh'!$B$15+1)*Setup!$B$22</f>
        <v>17.2799657954508</v>
      </c>
      <c r="AC271" s="0" t="n">
        <f aca="false">SUMPRODUCT('FD inverse'!$A$27:$BH$27,'FD mesh'!$B$84:$BI$84,$E270:$BL270)+'FD inverse'!$A$27*$C271/Setup!$B$17+INDEX('FD inverse'!$A$27:$BH$27,1,'FD mesh'!$B$15+1)*Setup!$B$22</f>
        <v>16.864080762629</v>
      </c>
      <c r="AD271" s="0" t="n">
        <f aca="false">SUMPRODUCT('FD inverse'!$A$28:$BH$28,'FD mesh'!$B$84:$BI$84,$E270:$BL270)+'FD inverse'!$A$28*$C271/Setup!$B$17+INDEX('FD inverse'!$A$28:$BH$28,1,'FD mesh'!$B$15+1)*Setup!$B$22</f>
        <v>16.4497373447056</v>
      </c>
      <c r="AE271" s="0" t="n">
        <f aca="false">SUMPRODUCT('FD inverse'!$A$29:$BH$29,'FD mesh'!$B$84:$BI$84,$E270:$BL270)+'FD inverse'!$A$29*$C271/Setup!$B$17+INDEX('FD inverse'!$A$29:$BH$29,1,'FD mesh'!$B$15+1)*Setup!$B$22</f>
        <v>16.0366319644896</v>
      </c>
      <c r="AF271" s="0" t="n">
        <f aca="false">SUMPRODUCT('FD inverse'!$A$30:$BH$30,'FD mesh'!$B$84:$BI$84,$E270:$BL270)+'FD inverse'!$A$30*$C271/Setup!$B$17+INDEX('FD inverse'!$A$30:$BH$30,1,'FD mesh'!$B$15+1)*Setup!$B$22</f>
        <v>15.6244528623202</v>
      </c>
      <c r="AG271" s="0" t="n">
        <f aca="false">SUMPRODUCT('FD inverse'!$A$31:$BH$31,'FD mesh'!$B$84:$BI$84,$E270:$BL270)+'FD inverse'!$A$31*$C271/Setup!$B$17+INDEX('FD inverse'!$A$31:$BH$31,1,'FD mesh'!$B$15+1)*Setup!$B$22</f>
        <v>15.212882527271</v>
      </c>
      <c r="AH271" s="0" t="n">
        <f aca="false">SUMPRODUCT('FD inverse'!$A$32:$BH$32,'FD mesh'!$B$84:$BI$84,$E270:$BL270)+'FD inverse'!$A$32*$C271/Setup!$B$17+INDEX('FD inverse'!$A$32:$BH$32,1,'FD mesh'!$B$15+1)*Setup!$B$22</f>
        <v>15.1957890577986</v>
      </c>
      <c r="AI271" s="0" t="n">
        <f aca="false">SUMPRODUCT('FD inverse'!$A$33:$BH$33,'FD mesh'!$B$84:$BI$84,$E270:$BL270)+'FD inverse'!$A$33*$C271/Setup!$B$17+INDEX('FD inverse'!$A$33:$BH$33,1,'FD mesh'!$B$15+1)*Setup!$B$22</f>
        <v>15.1791662235433</v>
      </c>
      <c r="AJ271" s="0" t="n">
        <f aca="false">SUMPRODUCT('FD inverse'!$A$34:$BH$34,'FD mesh'!$B$84:$BI$84,$E270:$BL270)+'FD inverse'!$A$34*$C271/Setup!$B$17+INDEX('FD inverse'!$A$34:$BH$34,1,'FD mesh'!$B$15+1)*Setup!$B$22</f>
        <v>15.16298695825</v>
      </c>
      <c r="AK271" s="0" t="n">
        <f aca="false">SUMPRODUCT('FD inverse'!$A$35:$BH$35,'FD mesh'!$B$84:$BI$84,$E270:$BL270)+'FD inverse'!$A$35*$C271/Setup!$B$17+INDEX('FD inverse'!$A$35:$BH$35,1,'FD mesh'!$B$15+1)*Setup!$B$22</f>
        <v>15.1472220477662</v>
      </c>
      <c r="AL271" s="0" t="n">
        <f aca="false">SUMPRODUCT('FD inverse'!$A$36:$BH$36,'FD mesh'!$B$84:$BI$84,$E270:$BL270)+'FD inverse'!$A$36*$C271/Setup!$B$17+INDEX('FD inverse'!$A$36:$BH$36,1,'FD mesh'!$B$15+1)*Setup!$B$22</f>
        <v>15.1318403796698</v>
      </c>
      <c r="AM271" s="0" t="n">
        <f aca="false">SUMPRODUCT('FD inverse'!$A$37:$BH$37,'FD mesh'!$B$84:$BI$84,$E270:$BL270)+'FD inverse'!$A$37*$C271/Setup!$B$17+INDEX('FD inverse'!$A$37:$BH$37,1,'FD mesh'!$B$15+1)*Setup!$B$22</f>
        <v>15.1168091741686</v>
      </c>
      <c r="AN271" s="0" t="n">
        <f aca="false">SUMPRODUCT('FD inverse'!$A$38:$BH$38,'FD mesh'!$B$84:$BI$84,$E270:$BL270)+'FD inverse'!$A$38*$C271/Setup!$B$17+INDEX('FD inverse'!$A$38:$BH$38,1,'FD mesh'!$B$15+1)*Setup!$B$22</f>
        <v>15.1020941975141</v>
      </c>
      <c r="AO271" s="0" t="n">
        <f aca="false">SUMPRODUCT('FD inverse'!$A$39:$BH$39,'FD mesh'!$B$84:$BI$84,$E270:$BL270)+'FD inverse'!$A$39*$C271/Setup!$B$17+INDEX('FD inverse'!$A$39:$BH$39,1,'FD mesh'!$B$15+1)*Setup!$B$22</f>
        <v>15.0876599592986</v>
      </c>
      <c r="AP271" s="0" t="n">
        <f aca="false">SUMPRODUCT('FD inverse'!$A$40:$BH$40,'FD mesh'!$B$84:$BI$84,$E270:$BL270)+'FD inverse'!$A$40*$C271/Setup!$B$17+INDEX('FD inverse'!$A$40:$BH$40,1,'FD mesh'!$B$15+1)*Setup!$B$22</f>
        <v>15.0734698951204</v>
      </c>
      <c r="AQ271" s="0" t="n">
        <f aca="false">SUMPRODUCT('FD inverse'!$A$41:$BH$41,'FD mesh'!$B$84:$BI$84,$E270:$BL270)+'FD inverse'!$A$41*$C271/Setup!$B$17+INDEX('FD inverse'!$A$41:$BH$41,1,'FD mesh'!$B$15+1)*Setup!$B$22</f>
        <v>15.0594865361939</v>
      </c>
      <c r="AR271" s="0" t="n">
        <f aca="false">SUMPRODUCT('FD inverse'!$A$42:$BH$42,'FD mesh'!$B$84:$BI$84,$E270:$BL270)+'FD inverse'!$A$42*$C271/Setup!$B$17+INDEX('FD inverse'!$A$42:$BH$42,1,'FD mesh'!$B$15+1)*Setup!$B$22</f>
        <v>15.0456716675607</v>
      </c>
      <c r="AS271" s="0" t="n">
        <f aca="false">SUMPRODUCT('FD inverse'!$A$43:$BH$43,'FD mesh'!$B$84:$BI$84,$E270:$BL270)+'FD inverse'!$A$43*$C271/Setup!$B$17+INDEX('FD inverse'!$A$43:$BH$43,1,'FD mesh'!$B$15+1)*Setup!$B$22</f>
        <v>0</v>
      </c>
      <c r="AT271" s="0" t="n">
        <f aca="false">SUMPRODUCT('FD inverse'!$A$44:$BH$44,'FD mesh'!$B$84:$BI$84,$E270:$BL270)+'FD inverse'!$A$44*$C271/Setup!$B$17+INDEX('FD inverse'!$A$44:$BH$44,1,'FD mesh'!$B$15+1)*Setup!$B$22</f>
        <v>0</v>
      </c>
      <c r="AU271" s="0" t="n">
        <f aca="false">SUMPRODUCT('FD inverse'!$A$45:$BH$45,'FD mesh'!$B$84:$BI$84,$E270:$BL270)+'FD inverse'!$A$45*$C271/Setup!$B$17+INDEX('FD inverse'!$A$45:$BH$45,1,'FD mesh'!$B$15+1)*Setup!$B$22</f>
        <v>0</v>
      </c>
      <c r="AV271" s="0" t="n">
        <f aca="false">SUMPRODUCT('FD inverse'!$A$46:$BH$46,'FD mesh'!$B$84:$BI$84,$E270:$BL270)+'FD inverse'!$A$46*$C271/Setup!$B$17+INDEX('FD inverse'!$A$46:$BH$46,1,'FD mesh'!$B$15+1)*Setup!$B$22</f>
        <v>0</v>
      </c>
      <c r="AW271" s="0" t="n">
        <f aca="false">SUMPRODUCT('FD inverse'!$A$47:$BH$47,'FD mesh'!$B$84:$BI$84,$E270:$BL270)+'FD inverse'!$A$47*$C271/Setup!$B$17+INDEX('FD inverse'!$A$47:$BH$47,1,'FD mesh'!$B$15+1)*Setup!$B$22</f>
        <v>0</v>
      </c>
      <c r="AX271" s="0" t="n">
        <f aca="false">SUMPRODUCT('FD inverse'!$A$48:$BH$48,'FD mesh'!$B$84:$BI$84,$E270:$BL270)+'FD inverse'!$A$48*$C271/Setup!$B$17+INDEX('FD inverse'!$A$48:$BH$48,1,'FD mesh'!$B$15+1)*Setup!$B$22</f>
        <v>0</v>
      </c>
      <c r="AY271" s="0" t="n">
        <f aca="false">SUMPRODUCT('FD inverse'!$A$49:$BH$49,'FD mesh'!$B$84:$BI$84,$E270:$BL270)+'FD inverse'!$A$49*$C271/Setup!$B$17+INDEX('FD inverse'!$A$49:$BH$49,1,'FD mesh'!$B$15+1)*Setup!$B$22</f>
        <v>0</v>
      </c>
      <c r="AZ271" s="0" t="n">
        <f aca="false">SUMPRODUCT('FD inverse'!$A$50:$BH$50,'FD mesh'!$B$84:$BI$84,$E270:$BL270)+'FD inverse'!$A$50*$C271/Setup!$B$17+INDEX('FD inverse'!$A$50:$BH$50,1,'FD mesh'!$B$15+1)*Setup!$B$22</f>
        <v>0</v>
      </c>
      <c r="BA271" s="0" t="n">
        <f aca="false">SUMPRODUCT('FD inverse'!$A$51:$BH$51,'FD mesh'!$B$84:$BI$84,$E270:$BL270)+'FD inverse'!$A$51*$C271/Setup!$B$17+INDEX('FD inverse'!$A$51:$BH$51,1,'FD mesh'!$B$15+1)*Setup!$B$22</f>
        <v>0</v>
      </c>
      <c r="BB271" s="0" t="n">
        <f aca="false">SUMPRODUCT('FD inverse'!$A$52:$BH$52,'FD mesh'!$B$84:$BI$84,$E270:$BL270)+'FD inverse'!$A$52*$C271/Setup!$B$17+INDEX('FD inverse'!$A$52:$BH$52,1,'FD mesh'!$B$15+1)*Setup!$B$22</f>
        <v>0</v>
      </c>
      <c r="BC271" s="0" t="n">
        <f aca="false">SUMPRODUCT('FD inverse'!$A$53:$BH$53,'FD mesh'!$B$84:$BI$84,$E270:$BL270)+'FD inverse'!$A$53*$C271/Setup!$B$17+INDEX('FD inverse'!$A$53:$BH$53,1,'FD mesh'!$B$15+1)*Setup!$B$22</f>
        <v>0</v>
      </c>
      <c r="BD271" s="0" t="n">
        <f aca="false">SUMPRODUCT('FD inverse'!$A$54:$BH$54,'FD mesh'!$B$84:$BI$84,$E270:$BL270)+'FD inverse'!$A$54*$C271/Setup!$B$17+INDEX('FD inverse'!$A$54:$BH$54,1,'FD mesh'!$B$15+1)*Setup!$B$22</f>
        <v>0</v>
      </c>
      <c r="BE271" s="0" t="n">
        <f aca="false">SUMPRODUCT('FD inverse'!$A$55:$BH$55,'FD mesh'!$B$84:$BI$84,$E270:$BL270)+'FD inverse'!$A$55*$C271/Setup!$B$17+INDEX('FD inverse'!$A$55:$BH$55,1,'FD mesh'!$B$15+1)*Setup!$B$22</f>
        <v>0</v>
      </c>
      <c r="BF271" s="0" t="n">
        <f aca="false">SUMPRODUCT('FD inverse'!$A$56:$BH$56,'FD mesh'!$B$84:$BI$84,$E270:$BL270)+'FD inverse'!$A$56*$C271/Setup!$B$17+INDEX('FD inverse'!$A$56:$BH$56,1,'FD mesh'!$B$15+1)*Setup!$B$22</f>
        <v>0</v>
      </c>
      <c r="BG271" s="0" t="n">
        <f aca="false">SUMPRODUCT('FD inverse'!$A$57:$BH$57,'FD mesh'!$B$84:$BI$84,$E270:$BL270)+'FD inverse'!$A$57*$C271/Setup!$B$17+INDEX('FD inverse'!$A$57:$BH$57,1,'FD mesh'!$B$15+1)*Setup!$B$22</f>
        <v>0</v>
      </c>
      <c r="BH271" s="0" t="n">
        <f aca="false">SUMPRODUCT('FD inverse'!$A$58:$BH$58,'FD mesh'!$B$84:$BI$84,$E270:$BL270)+'FD inverse'!$A$58*$C271/Setup!$B$17+INDEX('FD inverse'!$A$58:$BH$58,1,'FD mesh'!$B$15+1)*Setup!$B$22</f>
        <v>0</v>
      </c>
      <c r="BI271" s="0" t="n">
        <f aca="false">SUMPRODUCT('FD inverse'!$A$59:$BH$59,'FD mesh'!$B$84:$BI$84,$E270:$BL270)+'FD inverse'!$A$59*$C271/Setup!$B$17+INDEX('FD inverse'!$A$59:$BH$59,1,'FD mesh'!$B$15+1)*Setup!$B$22</f>
        <v>0</v>
      </c>
      <c r="BJ271" s="0" t="n">
        <f aca="false">SUMPRODUCT('FD inverse'!$A$60:$BH$60,'FD mesh'!$B$84:$BI$84,$E270:$BL270)+'FD inverse'!$A$60*$C271/Setup!$B$17+INDEX('FD inverse'!$A$60:$BH$60,1,'FD mesh'!$B$15+1)*Setup!$B$22</f>
        <v>0</v>
      </c>
      <c r="BK271" s="0" t="n">
        <f aca="false">SUMPRODUCT('FD inverse'!$A$61:$BH$61,'FD mesh'!$B$84:$BI$84,$E270:$BL270)+'FD inverse'!$A$61*$C271/Setup!$B$17+INDEX('FD inverse'!$A$61:$BH$61,1,'FD mesh'!$B$15+1)*Setup!$B$22</f>
        <v>0</v>
      </c>
      <c r="BL271" s="0" t="n">
        <f aca="false">SUMPRODUCT('FD inverse'!$A$62:$BH$62,'FD mesh'!$B$84:$BI$84,$E270:$BL270)+'FD inverse'!$A$62*$C271/Setup!$B$17+INDEX('FD inverse'!$A$62:$BH$62,1,'FD mesh'!$B$15+1)*Setup!$B$22</f>
        <v>0</v>
      </c>
    </row>
    <row r="272" customFormat="false" ht="15" hidden="false" customHeight="false" outlineLevel="0" collapsed="false">
      <c r="A272" s="0" t="n">
        <v>267</v>
      </c>
      <c r="B272" s="0" t="n">
        <f aca="false">A272*Setup!$B$11/3600</f>
        <v>22.25</v>
      </c>
      <c r="C272" s="0" t="n">
        <f aca="false">Setup!$B$7+Setup!$B$8*COS(2*PI()*(B272-Setup!$B$9)/24)</f>
        <v>23.7383874830794</v>
      </c>
      <c r="D272" s="0" t="n">
        <f aca="false">(C272-E272)/Setup!$B$17</f>
        <v>5.4192374543959</v>
      </c>
      <c r="E272" s="0" t="n">
        <f aca="false">SUMPRODUCT('FD inverse'!$A$3:$BH$3,'FD mesh'!$B$84:$BI$84,$E271:$BL271)+'FD inverse'!$A$3*$C272/Setup!$B$17+INDEX('FD inverse'!$A$3:$BH$3,1,'FD mesh'!$B$15+1)*Setup!$B$22</f>
        <v>23.033886614008</v>
      </c>
      <c r="F272" s="0" t="n">
        <f aca="false">SUMPRODUCT('FD inverse'!$A$4:$BH$4,'FD mesh'!$B$84:$BI$84,$E271:$BL271)+'FD inverse'!$A$4*$C272/Setup!$B$17+INDEX('FD inverse'!$A$4:$BH$4,1,'FD mesh'!$B$15+1)*Setup!$B$22</f>
        <v>22.862148182454</v>
      </c>
      <c r="G272" s="0" t="n">
        <f aca="false">SUMPRODUCT('FD inverse'!$A$5:$BH$5,'FD mesh'!$B$84:$BI$84,$E271:$BL271)+'FD inverse'!$A$5*$C272/Setup!$B$17+INDEX('FD inverse'!$A$5:$BH$5,1,'FD mesh'!$B$15+1)*Setup!$B$22</f>
        <v>22.6733624116253</v>
      </c>
      <c r="H272" s="0" t="n">
        <f aca="false">SUMPRODUCT('FD inverse'!$A$6:$BH$6,'FD mesh'!$B$84:$BI$84,$E271:$BL271)+'FD inverse'!$A$6*$C272/Setup!$B$17+INDEX('FD inverse'!$A$6:$BH$6,1,'FD mesh'!$B$15+1)*Setup!$B$22</f>
        <v>22.0168069096624</v>
      </c>
      <c r="I272" s="0" t="n">
        <f aca="false">SUMPRODUCT('FD inverse'!$A$7:$BH$7,'FD mesh'!$B$84:$BI$84,$E271:$BL271)+'FD inverse'!$A$7*$C272/Setup!$B$17+INDEX('FD inverse'!$A$7:$BH$7,1,'FD mesh'!$B$15+1)*Setup!$B$22</f>
        <v>21.9583548163711</v>
      </c>
      <c r="J272" s="0" t="n">
        <f aca="false">SUMPRODUCT('FD inverse'!$A$8:$BH$8,'FD mesh'!$B$84:$BI$84,$E271:$BL271)+'FD inverse'!$A$8*$C272/Setup!$B$17+INDEX('FD inverse'!$A$8:$BH$8,1,'FD mesh'!$B$15+1)*Setup!$B$22</f>
        <v>21.9006609009062</v>
      </c>
      <c r="K272" s="0" t="n">
        <f aca="false">SUMPRODUCT('FD inverse'!$A$9:$BH$9,'FD mesh'!$B$84:$BI$84,$E271:$BL271)+'FD inverse'!$A$9*$C272/Setup!$B$17+INDEX('FD inverse'!$A$9:$BH$9,1,'FD mesh'!$B$15+1)*Setup!$B$22</f>
        <v>21.8450347165635</v>
      </c>
      <c r="L272" s="0" t="n">
        <f aca="false">SUMPRODUCT('FD inverse'!$A$10:$BH$10,'FD mesh'!$B$84:$BI$84,$E271:$BL271)+'FD inverse'!$A$10*$C272/Setup!$B$17+INDEX('FD inverse'!$A$10:$BH$10,1,'FD mesh'!$B$15+1)*Setup!$B$22</f>
        <v>21.7926348562989</v>
      </c>
      <c r="M272" s="0" t="n">
        <f aca="false">SUMPRODUCT('FD inverse'!$A$11:$BH$11,'FD mesh'!$B$84:$BI$84,$E271:$BL271)+'FD inverse'!$A$11*$C272/Setup!$B$17+INDEX('FD inverse'!$A$11:$BH$11,1,'FD mesh'!$B$15+1)*Setup!$B$22</f>
        <v>21.7444670883314</v>
      </c>
      <c r="N272" s="0" t="n">
        <f aca="false">SUMPRODUCT('FD inverse'!$A$12:$BH$12,'FD mesh'!$B$84:$BI$84,$E271:$BL271)+'FD inverse'!$A$12*$C272/Setup!$B$17+INDEX('FD inverse'!$A$12:$BH$12,1,'FD mesh'!$B$15+1)*Setup!$B$22</f>
        <v>21.7013831231184</v>
      </c>
      <c r="O272" s="0" t="n">
        <f aca="false">SUMPRODUCT('FD inverse'!$A$13:$BH$13,'FD mesh'!$B$84:$BI$84,$E271:$BL271)+'FD inverse'!$A$13*$C272/Setup!$B$17+INDEX('FD inverse'!$A$13:$BH$13,1,'FD mesh'!$B$15+1)*Setup!$B$22</f>
        <v>21.664079866582</v>
      </c>
      <c r="P272" s="0" t="n">
        <f aca="false">SUMPRODUCT('FD inverse'!$A$14:$BH$14,'FD mesh'!$B$84:$BI$84,$E271:$BL271)+'FD inverse'!$A$14*$C272/Setup!$B$17+INDEX('FD inverse'!$A$14:$BH$14,1,'FD mesh'!$B$15+1)*Setup!$B$22</f>
        <v>21.633099036522</v>
      </c>
      <c r="Q272" s="0" t="n">
        <f aca="false">SUMPRODUCT('FD inverse'!$A$15:$BH$15,'FD mesh'!$B$84:$BI$84,$E271:$BL271)+'FD inverse'!$A$15*$C272/Setup!$B$17+INDEX('FD inverse'!$A$15:$BH$15,1,'FD mesh'!$B$15+1)*Setup!$B$22</f>
        <v>21.608827041249</v>
      </c>
      <c r="R272" s="0" t="n">
        <f aca="false">SUMPRODUCT('FD inverse'!$A$16:$BH$16,'FD mesh'!$B$84:$BI$84,$E271:$BL271)+'FD inverse'!$A$16*$C272/Setup!$B$17+INDEX('FD inverse'!$A$16:$BH$16,1,'FD mesh'!$B$15+1)*Setup!$B$22</f>
        <v>21.5914950415533</v>
      </c>
      <c r="S272" s="0" t="n">
        <f aca="false">SUMPRODUCT('FD inverse'!$A$17:$BH$17,'FD mesh'!$B$84:$BI$84,$E271:$BL271)+'FD inverse'!$A$17*$C272/Setup!$B$17+INDEX('FD inverse'!$A$17:$BH$17,1,'FD mesh'!$B$15+1)*Setup!$B$22</f>
        <v>21.146928772957</v>
      </c>
      <c r="T272" s="0" t="n">
        <f aca="false">SUMPRODUCT('FD inverse'!$A$18:$BH$18,'FD mesh'!$B$84:$BI$84,$E271:$BL271)+'FD inverse'!$A$18*$C272/Setup!$B$17+INDEX('FD inverse'!$A$18:$BH$18,1,'FD mesh'!$B$15+1)*Setup!$B$22</f>
        <v>20.7058222404302</v>
      </c>
      <c r="U272" s="0" t="n">
        <f aca="false">SUMPRODUCT('FD inverse'!$A$19:$BH$19,'FD mesh'!$B$84:$BI$84,$E271:$BL271)+'FD inverse'!$A$19*$C272/Setup!$B$17+INDEX('FD inverse'!$A$19:$BH$19,1,'FD mesh'!$B$15+1)*Setup!$B$22</f>
        <v>20.2680995110833</v>
      </c>
      <c r="V272" s="0" t="n">
        <f aca="false">SUMPRODUCT('FD inverse'!$A$20:$BH$20,'FD mesh'!$B$84:$BI$84,$E271:$BL271)+'FD inverse'!$A$20*$C272/Setup!$B$17+INDEX('FD inverse'!$A$20:$BH$20,1,'FD mesh'!$B$15+1)*Setup!$B$22</f>
        <v>19.8336512874538</v>
      </c>
      <c r="W272" s="0" t="n">
        <f aca="false">SUMPRODUCT('FD inverse'!$A$21:$BH$21,'FD mesh'!$B$84:$BI$84,$E271:$BL271)+'FD inverse'!$A$21*$C272/Setup!$B$17+INDEX('FD inverse'!$A$21:$BH$21,1,'FD mesh'!$B$15+1)*Setup!$B$22</f>
        <v>19.4023374793607</v>
      </c>
      <c r="X272" s="0" t="n">
        <f aca="false">SUMPRODUCT('FD inverse'!$A$22:$BH$22,'FD mesh'!$B$84:$BI$84,$E271:$BL271)+'FD inverse'!$A$22*$C272/Setup!$B$17+INDEX('FD inverse'!$A$22:$BH$22,1,'FD mesh'!$B$15+1)*Setup!$B$22</f>
        <v>18.9739897682299</v>
      </c>
      <c r="Y272" s="0" t="n">
        <f aca="false">SUMPRODUCT('FD inverse'!$A$23:$BH$23,'FD mesh'!$B$84:$BI$84,$E271:$BL271)+'FD inverse'!$A$23*$C272/Setup!$B$17+INDEX('FD inverse'!$A$23:$BH$23,1,'FD mesh'!$B$15+1)*Setup!$B$22</f>
        <v>18.5484141603988</v>
      </c>
      <c r="Z272" s="0" t="n">
        <f aca="false">SUMPRODUCT('FD inverse'!$A$24:$BH$24,'FD mesh'!$B$84:$BI$84,$E271:$BL271)+'FD inverse'!$A$24*$C272/Setup!$B$17+INDEX('FD inverse'!$A$24:$BH$24,1,'FD mesh'!$B$15+1)*Setup!$B$22</f>
        <v>18.1253935268908</v>
      </c>
      <c r="AA272" s="0" t="n">
        <f aca="false">SUMPRODUCT('FD inverse'!$A$25:$BH$25,'FD mesh'!$B$84:$BI$84,$E271:$BL271)+'FD inverse'!$A$25*$C272/Setup!$B$17+INDEX('FD inverse'!$A$25:$BH$25,1,'FD mesh'!$B$15+1)*Setup!$B$22</f>
        <v>17.7046901280407</v>
      </c>
      <c r="AB272" s="0" t="n">
        <f aca="false">SUMPRODUCT('FD inverse'!$A$26:$BH$26,'FD mesh'!$B$84:$BI$84,$E271:$BL271)+'FD inverse'!$A$26*$C272/Setup!$B$17+INDEX('FD inverse'!$A$26:$BH$26,1,'FD mesh'!$B$15+1)*Setup!$B$22</f>
        <v>17.2860481221603</v>
      </c>
      <c r="AC272" s="0" t="n">
        <f aca="false">SUMPRODUCT('FD inverse'!$A$27:$BH$27,'FD mesh'!$B$84:$BI$84,$E271:$BL271)+'FD inverse'!$A$27*$C272/Setup!$B$17+INDEX('FD inverse'!$A$27:$BH$27,1,'FD mesh'!$B$15+1)*Setup!$B$22</f>
        <v>16.8691960581401</v>
      </c>
      <c r="AD272" s="0" t="n">
        <f aca="false">SUMPRODUCT('FD inverse'!$A$28:$BH$28,'FD mesh'!$B$84:$BI$84,$E271:$BL271)+'FD inverse'!$A$28*$C272/Setup!$B$17+INDEX('FD inverse'!$A$28:$BH$28,1,'FD mesh'!$B$15+1)*Setup!$B$22</f>
        <v>16.4538493525132</v>
      </c>
      <c r="AE272" s="0" t="n">
        <f aca="false">SUMPRODUCT('FD inverse'!$A$29:$BH$29,'FD mesh'!$B$84:$BI$84,$E271:$BL271)+'FD inverse'!$A$29*$C272/Setup!$B$17+INDEX('FD inverse'!$A$29:$BH$29,1,'FD mesh'!$B$15+1)*Setup!$B$22</f>
        <v>16.0397127520411</v>
      </c>
      <c r="AF272" s="0" t="n">
        <f aca="false">SUMPRODUCT('FD inverse'!$A$30:$BH$30,'FD mesh'!$B$84:$BI$84,$E271:$BL271)+'FD inverse'!$A$30*$C272/Setup!$B$17+INDEX('FD inverse'!$A$30:$BH$30,1,'FD mesh'!$B$15+1)*Setup!$B$22</f>
        <v>15.6264827833342</v>
      </c>
      <c r="AG272" s="0" t="n">
        <f aca="false">SUMPRODUCT('FD inverse'!$A$31:$BH$31,'FD mesh'!$B$84:$BI$84,$E271:$BL271)+'FD inverse'!$A$31*$C272/Setup!$B$17+INDEX('FD inverse'!$A$31:$BH$31,1,'FD mesh'!$B$15+1)*Setup!$B$22</f>
        <v>15.2138501913828</v>
      </c>
      <c r="AH272" s="0" t="n">
        <f aca="false">SUMPRODUCT('FD inverse'!$A$32:$BH$32,'FD mesh'!$B$84:$BI$84,$E271:$BL271)+'FD inverse'!$A$32*$C272/Setup!$B$17+INDEX('FD inverse'!$A$32:$BH$32,1,'FD mesh'!$B$15+1)*Setup!$B$22</f>
        <v>15.1967091674364</v>
      </c>
      <c r="AI272" s="0" t="n">
        <f aca="false">SUMPRODUCT('FD inverse'!$A$33:$BH$33,'FD mesh'!$B$84:$BI$84,$E271:$BL271)+'FD inverse'!$A$33*$C272/Setup!$B$17+INDEX('FD inverse'!$A$33:$BH$33,1,'FD mesh'!$B$15+1)*Setup!$B$22</f>
        <v>15.1800339241816</v>
      </c>
      <c r="AJ272" s="0" t="n">
        <f aca="false">SUMPRODUCT('FD inverse'!$A$34:$BH$34,'FD mesh'!$B$84:$BI$84,$E271:$BL271)+'FD inverse'!$A$34*$C272/Setup!$B$17+INDEX('FD inverse'!$A$34:$BH$34,1,'FD mesh'!$B$15+1)*Setup!$B$22</f>
        <v>15.1637979309759</v>
      </c>
      <c r="AK272" s="0" t="n">
        <f aca="false">SUMPRODUCT('FD inverse'!$A$35:$BH$35,'FD mesh'!$B$84:$BI$84,$E271:$BL271)+'FD inverse'!$A$35*$C272/Setup!$B$17+INDEX('FD inverse'!$A$35:$BH$35,1,'FD mesh'!$B$15+1)*Setup!$B$22</f>
        <v>15.1479724708432</v>
      </c>
      <c r="AL272" s="0" t="n">
        <f aca="false">SUMPRODUCT('FD inverse'!$A$36:$BH$36,'FD mesh'!$B$84:$BI$84,$E271:$BL271)+'FD inverse'!$A$36*$C272/Setup!$B$17+INDEX('FD inverse'!$A$36:$BH$36,1,'FD mesh'!$B$15+1)*Setup!$B$22</f>
        <v>15.1325268921568</v>
      </c>
      <c r="AM272" s="0" t="n">
        <f aca="false">SUMPRODUCT('FD inverse'!$A$37:$BH$37,'FD mesh'!$B$84:$BI$84,$E271:$BL271)+'FD inverse'!$A$37*$C272/Setup!$B$17+INDEX('FD inverse'!$A$37:$BH$37,1,'FD mesh'!$B$15+1)*Setup!$B$22</f>
        <v>15.1174288419039</v>
      </c>
      <c r="AN272" s="0" t="n">
        <f aca="false">SUMPRODUCT('FD inverse'!$A$38:$BH$38,'FD mesh'!$B$84:$BI$84,$E271:$BL271)+'FD inverse'!$A$38*$C272/Setup!$B$17+INDEX('FD inverse'!$A$38:$BH$38,1,'FD mesh'!$B$15+1)*Setup!$B$22</f>
        <v>15.1026444817315</v>
      </c>
      <c r="AO272" s="0" t="n">
        <f aca="false">SUMPRODUCT('FD inverse'!$A$39:$BH$39,'FD mesh'!$B$84:$BI$84,$E271:$BL271)+'FD inverse'!$A$39*$C272/Setup!$B$17+INDEX('FD inverse'!$A$39:$BH$39,1,'FD mesh'!$B$15+1)*Setup!$B$22</f>
        <v>15.0881386881047</v>
      </c>
      <c r="AP272" s="0" t="n">
        <f aca="false">SUMPRODUCT('FD inverse'!$A$40:$BH$40,'FD mesh'!$B$84:$BI$84,$E271:$BL271)+'FD inverse'!$A$40*$C272/Setup!$B$17+INDEX('FD inverse'!$A$40:$BH$40,1,'FD mesh'!$B$15+1)*Setup!$B$22</f>
        <v>15.0738752380264</v>
      </c>
      <c r="AQ272" s="0" t="n">
        <f aca="false">SUMPRODUCT('FD inverse'!$A$41:$BH$41,'FD mesh'!$B$84:$BI$84,$E271:$BL271)+'FD inverse'!$A$41*$C272/Setup!$B$17+INDEX('FD inverse'!$A$41:$BH$41,1,'FD mesh'!$B$15+1)*Setup!$B$22</f>
        <v>15.0598169818633</v>
      </c>
      <c r="AR272" s="0" t="n">
        <f aca="false">SUMPRODUCT('FD inverse'!$A$42:$BH$42,'FD mesh'!$B$84:$BI$84,$E271:$BL271)+'FD inverse'!$A$42*$C272/Setup!$B$17+INDEX('FD inverse'!$A$42:$BH$42,1,'FD mesh'!$B$15+1)*Setup!$B$22</f>
        <v>15.0459260049094</v>
      </c>
      <c r="AS272" s="0" t="n">
        <f aca="false">SUMPRODUCT('FD inverse'!$A$43:$BH$43,'FD mesh'!$B$84:$BI$84,$E271:$BL271)+'FD inverse'!$A$43*$C272/Setup!$B$17+INDEX('FD inverse'!$A$43:$BH$43,1,'FD mesh'!$B$15+1)*Setup!$B$22</f>
        <v>0</v>
      </c>
      <c r="AT272" s="0" t="n">
        <f aca="false">SUMPRODUCT('FD inverse'!$A$44:$BH$44,'FD mesh'!$B$84:$BI$84,$E271:$BL271)+'FD inverse'!$A$44*$C272/Setup!$B$17+INDEX('FD inverse'!$A$44:$BH$44,1,'FD mesh'!$B$15+1)*Setup!$B$22</f>
        <v>0</v>
      </c>
      <c r="AU272" s="0" t="n">
        <f aca="false">SUMPRODUCT('FD inverse'!$A$45:$BH$45,'FD mesh'!$B$84:$BI$84,$E271:$BL271)+'FD inverse'!$A$45*$C272/Setup!$B$17+INDEX('FD inverse'!$A$45:$BH$45,1,'FD mesh'!$B$15+1)*Setup!$B$22</f>
        <v>0</v>
      </c>
      <c r="AV272" s="0" t="n">
        <f aca="false">SUMPRODUCT('FD inverse'!$A$46:$BH$46,'FD mesh'!$B$84:$BI$84,$E271:$BL271)+'FD inverse'!$A$46*$C272/Setup!$B$17+INDEX('FD inverse'!$A$46:$BH$46,1,'FD mesh'!$B$15+1)*Setup!$B$22</f>
        <v>0</v>
      </c>
      <c r="AW272" s="0" t="n">
        <f aca="false">SUMPRODUCT('FD inverse'!$A$47:$BH$47,'FD mesh'!$B$84:$BI$84,$E271:$BL271)+'FD inverse'!$A$47*$C272/Setup!$B$17+INDEX('FD inverse'!$A$47:$BH$47,1,'FD mesh'!$B$15+1)*Setup!$B$22</f>
        <v>0</v>
      </c>
      <c r="AX272" s="0" t="n">
        <f aca="false">SUMPRODUCT('FD inverse'!$A$48:$BH$48,'FD mesh'!$B$84:$BI$84,$E271:$BL271)+'FD inverse'!$A$48*$C272/Setup!$B$17+INDEX('FD inverse'!$A$48:$BH$48,1,'FD mesh'!$B$15+1)*Setup!$B$22</f>
        <v>0</v>
      </c>
      <c r="AY272" s="0" t="n">
        <f aca="false">SUMPRODUCT('FD inverse'!$A$49:$BH$49,'FD mesh'!$B$84:$BI$84,$E271:$BL271)+'FD inverse'!$A$49*$C272/Setup!$B$17+INDEX('FD inverse'!$A$49:$BH$49,1,'FD mesh'!$B$15+1)*Setup!$B$22</f>
        <v>0</v>
      </c>
      <c r="AZ272" s="0" t="n">
        <f aca="false">SUMPRODUCT('FD inverse'!$A$50:$BH$50,'FD mesh'!$B$84:$BI$84,$E271:$BL271)+'FD inverse'!$A$50*$C272/Setup!$B$17+INDEX('FD inverse'!$A$50:$BH$50,1,'FD mesh'!$B$15+1)*Setup!$B$22</f>
        <v>0</v>
      </c>
      <c r="BA272" s="0" t="n">
        <f aca="false">SUMPRODUCT('FD inverse'!$A$51:$BH$51,'FD mesh'!$B$84:$BI$84,$E271:$BL271)+'FD inverse'!$A$51*$C272/Setup!$B$17+INDEX('FD inverse'!$A$51:$BH$51,1,'FD mesh'!$B$15+1)*Setup!$B$22</f>
        <v>0</v>
      </c>
      <c r="BB272" s="0" t="n">
        <f aca="false">SUMPRODUCT('FD inverse'!$A$52:$BH$52,'FD mesh'!$B$84:$BI$84,$E271:$BL271)+'FD inverse'!$A$52*$C272/Setup!$B$17+INDEX('FD inverse'!$A$52:$BH$52,1,'FD mesh'!$B$15+1)*Setup!$B$22</f>
        <v>0</v>
      </c>
      <c r="BC272" s="0" t="n">
        <f aca="false">SUMPRODUCT('FD inverse'!$A$53:$BH$53,'FD mesh'!$B$84:$BI$84,$E271:$BL271)+'FD inverse'!$A$53*$C272/Setup!$B$17+INDEX('FD inverse'!$A$53:$BH$53,1,'FD mesh'!$B$15+1)*Setup!$B$22</f>
        <v>0</v>
      </c>
      <c r="BD272" s="0" t="n">
        <f aca="false">SUMPRODUCT('FD inverse'!$A$54:$BH$54,'FD mesh'!$B$84:$BI$84,$E271:$BL271)+'FD inverse'!$A$54*$C272/Setup!$B$17+INDEX('FD inverse'!$A$54:$BH$54,1,'FD mesh'!$B$15+1)*Setup!$B$22</f>
        <v>0</v>
      </c>
      <c r="BE272" s="0" t="n">
        <f aca="false">SUMPRODUCT('FD inverse'!$A$55:$BH$55,'FD mesh'!$B$84:$BI$84,$E271:$BL271)+'FD inverse'!$A$55*$C272/Setup!$B$17+INDEX('FD inverse'!$A$55:$BH$55,1,'FD mesh'!$B$15+1)*Setup!$B$22</f>
        <v>0</v>
      </c>
      <c r="BF272" s="0" t="n">
        <f aca="false">SUMPRODUCT('FD inverse'!$A$56:$BH$56,'FD mesh'!$B$84:$BI$84,$E271:$BL271)+'FD inverse'!$A$56*$C272/Setup!$B$17+INDEX('FD inverse'!$A$56:$BH$56,1,'FD mesh'!$B$15+1)*Setup!$B$22</f>
        <v>0</v>
      </c>
      <c r="BG272" s="0" t="n">
        <f aca="false">SUMPRODUCT('FD inverse'!$A$57:$BH$57,'FD mesh'!$B$84:$BI$84,$E271:$BL271)+'FD inverse'!$A$57*$C272/Setup!$B$17+INDEX('FD inverse'!$A$57:$BH$57,1,'FD mesh'!$B$15+1)*Setup!$B$22</f>
        <v>0</v>
      </c>
      <c r="BH272" s="0" t="n">
        <f aca="false">SUMPRODUCT('FD inverse'!$A$58:$BH$58,'FD mesh'!$B$84:$BI$84,$E271:$BL271)+'FD inverse'!$A$58*$C272/Setup!$B$17+INDEX('FD inverse'!$A$58:$BH$58,1,'FD mesh'!$B$15+1)*Setup!$B$22</f>
        <v>0</v>
      </c>
      <c r="BI272" s="0" t="n">
        <f aca="false">SUMPRODUCT('FD inverse'!$A$59:$BH$59,'FD mesh'!$B$84:$BI$84,$E271:$BL271)+'FD inverse'!$A$59*$C272/Setup!$B$17+INDEX('FD inverse'!$A$59:$BH$59,1,'FD mesh'!$B$15+1)*Setup!$B$22</f>
        <v>0</v>
      </c>
      <c r="BJ272" s="0" t="n">
        <f aca="false">SUMPRODUCT('FD inverse'!$A$60:$BH$60,'FD mesh'!$B$84:$BI$84,$E271:$BL271)+'FD inverse'!$A$60*$C272/Setup!$B$17+INDEX('FD inverse'!$A$60:$BH$60,1,'FD mesh'!$B$15+1)*Setup!$B$22</f>
        <v>0</v>
      </c>
      <c r="BK272" s="0" t="n">
        <f aca="false">SUMPRODUCT('FD inverse'!$A$61:$BH$61,'FD mesh'!$B$84:$BI$84,$E271:$BL271)+'FD inverse'!$A$61*$C272/Setup!$B$17+INDEX('FD inverse'!$A$61:$BH$61,1,'FD mesh'!$B$15+1)*Setup!$B$22</f>
        <v>0</v>
      </c>
      <c r="BL272" s="0" t="n">
        <f aca="false">SUMPRODUCT('FD inverse'!$A$62:$BH$62,'FD mesh'!$B$84:$BI$84,$E271:$BL271)+'FD inverse'!$A$62*$C272/Setup!$B$17+INDEX('FD inverse'!$A$62:$BH$62,1,'FD mesh'!$B$15+1)*Setup!$B$22</f>
        <v>0</v>
      </c>
    </row>
    <row r="273" customFormat="false" ht="15" hidden="false" customHeight="false" outlineLevel="0" collapsed="false">
      <c r="A273" s="0" t="n">
        <v>268</v>
      </c>
      <c r="B273" s="0" t="n">
        <f aca="false">A273*Setup!$B$11/3600</f>
        <v>22.3333333333333</v>
      </c>
      <c r="C273" s="0" t="n">
        <f aca="false">Setup!$B$7+Setup!$B$8*COS(2*PI()*(B273-Setup!$B$9)/24)</f>
        <v>23.6513770290094</v>
      </c>
      <c r="D273" s="0" t="n">
        <f aca="false">(C273-E273)/Setup!$B$17</f>
        <v>5.12157185666112</v>
      </c>
      <c r="E273" s="0" t="n">
        <f aca="false">SUMPRODUCT('FD inverse'!$A$3:$BH$3,'FD mesh'!$B$84:$BI$84,$E272:$BL272)+'FD inverse'!$A$3*$C273/Setup!$B$17+INDEX('FD inverse'!$A$3:$BH$3,1,'FD mesh'!$B$15+1)*Setup!$B$22</f>
        <v>22.9855726876434</v>
      </c>
      <c r="F273" s="0" t="n">
        <f aca="false">SUMPRODUCT('FD inverse'!$A$4:$BH$4,'FD mesh'!$B$84:$BI$84,$E272:$BL272)+'FD inverse'!$A$4*$C273/Setup!$B$17+INDEX('FD inverse'!$A$4:$BH$4,1,'FD mesh'!$B$15+1)*Setup!$B$22</f>
        <v>22.8226601607664</v>
      </c>
      <c r="G273" s="0" t="n">
        <f aca="false">SUMPRODUCT('FD inverse'!$A$5:$BH$5,'FD mesh'!$B$84:$BI$84,$E272:$BL272)+'FD inverse'!$A$5*$C273/Setup!$B$17+INDEX('FD inverse'!$A$5:$BH$5,1,'FD mesh'!$B$15+1)*Setup!$B$22</f>
        <v>22.6426087355874</v>
      </c>
      <c r="H273" s="0" t="n">
        <f aca="false">SUMPRODUCT('FD inverse'!$A$6:$BH$6,'FD mesh'!$B$84:$BI$84,$E272:$BL272)+'FD inverse'!$A$6*$C273/Setup!$B$17+INDEX('FD inverse'!$A$6:$BH$6,1,'FD mesh'!$B$15+1)*Setup!$B$22</f>
        <v>22.0152113915417</v>
      </c>
      <c r="I273" s="0" t="n">
        <f aca="false">SUMPRODUCT('FD inverse'!$A$7:$BH$7,'FD mesh'!$B$84:$BI$84,$E272:$BL272)+'FD inverse'!$A$7*$C273/Setup!$B$17+INDEX('FD inverse'!$A$7:$BH$7,1,'FD mesh'!$B$15+1)*Setup!$B$22</f>
        <v>21.9592188483752</v>
      </c>
      <c r="J273" s="0" t="n">
        <f aca="false">SUMPRODUCT('FD inverse'!$A$8:$BH$8,'FD mesh'!$B$84:$BI$84,$E272:$BL272)+'FD inverse'!$A$8*$C273/Setup!$B$17+INDEX('FD inverse'!$A$8:$BH$8,1,'FD mesh'!$B$15+1)*Setup!$B$22</f>
        <v>21.9037360586035</v>
      </c>
      <c r="K273" s="0" t="n">
        <f aca="false">SUMPRODUCT('FD inverse'!$A$9:$BH$9,'FD mesh'!$B$84:$BI$84,$E272:$BL272)+'FD inverse'!$A$9*$C273/Setup!$B$17+INDEX('FD inverse'!$A$9:$BH$9,1,'FD mesh'!$B$15+1)*Setup!$B$22</f>
        <v>21.8500675211605</v>
      </c>
      <c r="L273" s="0" t="n">
        <f aca="false">SUMPRODUCT('FD inverse'!$A$10:$BH$10,'FD mesh'!$B$84:$BI$84,$E272:$BL272)+'FD inverse'!$A$10*$C273/Setup!$B$17+INDEX('FD inverse'!$A$10:$BH$10,1,'FD mesh'!$B$15+1)*Setup!$B$22</f>
        <v>21.7993681899694</v>
      </c>
      <c r="M273" s="0" t="n">
        <f aca="false">SUMPRODUCT('FD inverse'!$A$11:$BH$11,'FD mesh'!$B$84:$BI$84,$E272:$BL272)+'FD inverse'!$A$11*$C273/Setup!$B$17+INDEX('FD inverse'!$A$11:$BH$11,1,'FD mesh'!$B$15+1)*Setup!$B$22</f>
        <v>21.7526413270206</v>
      </c>
      <c r="N273" s="0" t="n">
        <f aca="false">SUMPRODUCT('FD inverse'!$A$12:$BH$12,'FD mesh'!$B$84:$BI$84,$E272:$BL272)+'FD inverse'!$A$12*$C273/Setup!$B$17+INDEX('FD inverse'!$A$12:$BH$12,1,'FD mesh'!$B$15+1)*Setup!$B$22</f>
        <v>21.7107370237704</v>
      </c>
      <c r="O273" s="0" t="n">
        <f aca="false">SUMPRODUCT('FD inverse'!$A$13:$BH$13,'FD mesh'!$B$84:$BI$84,$E272:$BL272)+'FD inverse'!$A$13*$C273/Setup!$B$17+INDEX('FD inverse'!$A$13:$BH$13,1,'FD mesh'!$B$15+1)*Setup!$B$22</f>
        <v>21.6743512459786</v>
      </c>
      <c r="P273" s="0" t="n">
        <f aca="false">SUMPRODUCT('FD inverse'!$A$14:$BH$14,'FD mesh'!$B$84:$BI$84,$E272:$BL272)+'FD inverse'!$A$14*$C273/Setup!$B$17+INDEX('FD inverse'!$A$14:$BH$14,1,'FD mesh'!$B$15+1)*Setup!$B$22</f>
        <v>21.6440252790403</v>
      </c>
      <c r="Q273" s="0" t="n">
        <f aca="false">SUMPRODUCT('FD inverse'!$A$15:$BH$15,'FD mesh'!$B$84:$BI$84,$E272:$BL272)+'FD inverse'!$A$15*$C273/Setup!$B$17+INDEX('FD inverse'!$A$15:$BH$15,1,'FD mesh'!$B$15+1)*Setup!$B$22</f>
        <v>21.6201454728798</v>
      </c>
      <c r="R273" s="0" t="n">
        <f aca="false">SUMPRODUCT('FD inverse'!$A$16:$BH$16,'FD mesh'!$B$84:$BI$84,$E272:$BL272)+'FD inverse'!$A$16*$C273/Setup!$B$17+INDEX('FD inverse'!$A$16:$BH$16,1,'FD mesh'!$B$15+1)*Setup!$B$22</f>
        <v>21.6029432075044</v>
      </c>
      <c r="S273" s="0" t="n">
        <f aca="false">SUMPRODUCT('FD inverse'!$A$17:$BH$17,'FD mesh'!$B$84:$BI$84,$E272:$BL272)+'FD inverse'!$A$17*$C273/Setup!$B$17+INDEX('FD inverse'!$A$17:$BH$17,1,'FD mesh'!$B$15+1)*Setup!$B$22</f>
        <v>21.1582704502912</v>
      </c>
      <c r="T273" s="0" t="n">
        <f aca="false">SUMPRODUCT('FD inverse'!$A$18:$BH$18,'FD mesh'!$B$84:$BI$84,$E272:$BL272)+'FD inverse'!$A$18*$C273/Setup!$B$17+INDEX('FD inverse'!$A$18:$BH$18,1,'FD mesh'!$B$15+1)*Setup!$B$22</f>
        <v>20.7169353866935</v>
      </c>
      <c r="U273" s="0" t="n">
        <f aca="false">SUMPRODUCT('FD inverse'!$A$19:$BH$19,'FD mesh'!$B$84:$BI$84,$E272:$BL272)+'FD inverse'!$A$19*$C273/Setup!$B$17+INDEX('FD inverse'!$A$19:$BH$19,1,'FD mesh'!$B$15+1)*Setup!$B$22</f>
        <v>20.2788707632819</v>
      </c>
      <c r="V273" s="0" t="n">
        <f aca="false">SUMPRODUCT('FD inverse'!$A$20:$BH$20,'FD mesh'!$B$84:$BI$84,$E272:$BL272)+'FD inverse'!$A$20*$C273/Setup!$B$17+INDEX('FD inverse'!$A$20:$BH$20,1,'FD mesh'!$B$15+1)*Setup!$B$22</f>
        <v>19.8439759655172</v>
      </c>
      <c r="W273" s="0" t="n">
        <f aca="false">SUMPRODUCT('FD inverse'!$A$21:$BH$21,'FD mesh'!$B$84:$BI$84,$E272:$BL272)+'FD inverse'!$A$21*$C273/Setup!$B$17+INDEX('FD inverse'!$A$21:$BH$21,1,'FD mesh'!$B$15+1)*Setup!$B$22</f>
        <v>19.4121195730113</v>
      </c>
      <c r="X273" s="0" t="n">
        <f aca="false">SUMPRODUCT('FD inverse'!$A$22:$BH$22,'FD mesh'!$B$84:$BI$84,$E272:$BL272)+'FD inverse'!$A$22*$C273/Setup!$B$17+INDEX('FD inverse'!$A$22:$BH$22,1,'FD mesh'!$B$15+1)*Setup!$B$22</f>
        <v>18.9831419109225</v>
      </c>
      <c r="Y273" s="0" t="n">
        <f aca="false">SUMPRODUCT('FD inverse'!$A$23:$BH$23,'FD mesh'!$B$84:$BI$84,$E272:$BL272)+'FD inverse'!$A$23*$C273/Setup!$B$17+INDEX('FD inverse'!$A$23:$BH$23,1,'FD mesh'!$B$15+1)*Setup!$B$22</f>
        <v>18.5568575936833</v>
      </c>
      <c r="Z273" s="0" t="n">
        <f aca="false">SUMPRODUCT('FD inverse'!$A$24:$BH$24,'FD mesh'!$B$84:$BI$84,$E272:$BL272)+'FD inverse'!$A$24*$C273/Setup!$B$17+INDEX('FD inverse'!$A$24:$BH$24,1,'FD mesh'!$B$15+1)*Setup!$B$22</f>
        <v>18.1330580582392</v>
      </c>
      <c r="AA273" s="0" t="n">
        <f aca="false">SUMPRODUCT('FD inverse'!$A$25:$BH$25,'FD mesh'!$B$84:$BI$84,$E272:$BL272)+'FD inverse'!$A$25*$C273/Setup!$B$17+INDEX('FD inverse'!$A$25:$BH$25,1,'FD mesh'!$B$15+1)*Setup!$B$22</f>
        <v>17.7115140848777</v>
      </c>
      <c r="AB273" s="0" t="n">
        <f aca="false">SUMPRODUCT('FD inverse'!$A$26:$BH$26,'FD mesh'!$B$84:$BI$84,$E272:$BL272)+'FD inverse'!$A$26*$C273/Setup!$B$17+INDEX('FD inverse'!$A$26:$BH$26,1,'FD mesh'!$B$15+1)*Setup!$B$22</f>
        <v>17.2919783045281</v>
      </c>
      <c r="AC273" s="0" t="n">
        <f aca="false">SUMPRODUCT('FD inverse'!$A$27:$BH$27,'FD mesh'!$B$84:$BI$84,$E272:$BL272)+'FD inverse'!$A$27*$C273/Setup!$B$17+INDEX('FD inverse'!$A$27:$BH$27,1,'FD mesh'!$B$15+1)*Setup!$B$22</f>
        <v>16.8741876921326</v>
      </c>
      <c r="AD273" s="0" t="n">
        <f aca="false">SUMPRODUCT('FD inverse'!$A$28:$BH$28,'FD mesh'!$B$84:$BI$84,$E272:$BL272)+'FD inverse'!$A$28*$C273/Setup!$B$17+INDEX('FD inverse'!$A$28:$BH$28,1,'FD mesh'!$B$15+1)*Setup!$B$22</f>
        <v>16.457866046312</v>
      </c>
      <c r="AE273" s="0" t="n">
        <f aca="false">SUMPRODUCT('FD inverse'!$A$29:$BH$29,'FD mesh'!$B$84:$BI$84,$E272:$BL272)+'FD inverse'!$A$29*$C273/Setup!$B$17+INDEX('FD inverse'!$A$29:$BH$29,1,'FD mesh'!$B$15+1)*Setup!$B$22</f>
        <v>16.042726456095</v>
      </c>
      <c r="AF273" s="0" t="n">
        <f aca="false">SUMPRODUCT('FD inverse'!$A$30:$BH$30,'FD mesh'!$B$84:$BI$84,$E272:$BL272)+'FD inverse'!$A$30*$C273/Setup!$B$17+INDEX('FD inverse'!$A$30:$BH$30,1,'FD mesh'!$B$15+1)*Setup!$B$22</f>
        <v>15.6284737559282</v>
      </c>
      <c r="AG273" s="0" t="n">
        <f aca="false">SUMPRODUCT('FD inverse'!$A$31:$BH$31,'FD mesh'!$B$84:$BI$84,$E272:$BL272)+'FD inverse'!$A$31*$C273/Setup!$B$17+INDEX('FD inverse'!$A$31:$BH$31,1,'FD mesh'!$B$15+1)*Setup!$B$22</f>
        <v>15.2148069705533</v>
      </c>
      <c r="AH273" s="0" t="n">
        <f aca="false">SUMPRODUCT('FD inverse'!$A$32:$BH$32,'FD mesh'!$B$84:$BI$84,$E272:$BL272)+'FD inverse'!$A$32*$C273/Setup!$B$17+INDEX('FD inverse'!$A$32:$BH$32,1,'FD mesh'!$B$15+1)*Setup!$B$22</f>
        <v>15.197619534025</v>
      </c>
      <c r="AI273" s="0" t="n">
        <f aca="false">SUMPRODUCT('FD inverse'!$A$33:$BH$33,'FD mesh'!$B$84:$BI$84,$E272:$BL272)+'FD inverse'!$A$33*$C273/Setup!$B$17+INDEX('FD inverse'!$A$33:$BH$33,1,'FD mesh'!$B$15+1)*Setup!$B$22</f>
        <v>15.1808929460324</v>
      </c>
      <c r="AJ273" s="0" t="n">
        <f aca="false">SUMPRODUCT('FD inverse'!$A$34:$BH$34,'FD mesh'!$B$84:$BI$84,$E272:$BL272)+'FD inverse'!$A$34*$C273/Setup!$B$17+INDEX('FD inverse'!$A$34:$BH$34,1,'FD mesh'!$B$15+1)*Setup!$B$22</f>
        <v>15.1646012146867</v>
      </c>
      <c r="AK273" s="0" t="n">
        <f aca="false">SUMPRODUCT('FD inverse'!$A$35:$BH$35,'FD mesh'!$B$84:$BI$84,$E272:$BL272)+'FD inverse'!$A$35*$C273/Setup!$B$17+INDEX('FD inverse'!$A$35:$BH$35,1,'FD mesh'!$B$15+1)*Setup!$B$22</f>
        <v>15.1487161240576</v>
      </c>
      <c r="AL273" s="0" t="n">
        <f aca="false">SUMPRODUCT('FD inverse'!$A$36:$BH$36,'FD mesh'!$B$84:$BI$84,$E272:$BL272)+'FD inverse'!$A$36*$C273/Setup!$B$17+INDEX('FD inverse'!$A$36:$BH$36,1,'FD mesh'!$B$15+1)*Setup!$B$22</f>
        <v>15.1332074878142</v>
      </c>
      <c r="AM273" s="0" t="n">
        <f aca="false">SUMPRODUCT('FD inverse'!$A$37:$BH$37,'FD mesh'!$B$84:$BI$84,$E272:$BL272)+'FD inverse'!$A$37*$C273/Setup!$B$17+INDEX('FD inverse'!$A$37:$BH$37,1,'FD mesh'!$B$15+1)*Setup!$B$22</f>
        <v>15.118043384769</v>
      </c>
      <c r="AN273" s="0" t="n">
        <f aca="false">SUMPRODUCT('FD inverse'!$A$38:$BH$38,'FD mesh'!$B$84:$BI$84,$E272:$BL272)+'FD inverse'!$A$38*$C273/Setup!$B$17+INDEX('FD inverse'!$A$38:$BH$38,1,'FD mesh'!$B$15+1)*Setup!$B$22</f>
        <v>15.103190377477</v>
      </c>
      <c r="AO273" s="0" t="n">
        <f aca="false">SUMPRODUCT('FD inverse'!$A$39:$BH$39,'FD mesh'!$B$84:$BI$84,$E272:$BL272)+'FD inverse'!$A$39*$C273/Setup!$B$17+INDEX('FD inverse'!$A$39:$BH$39,1,'FD mesh'!$B$15+1)*Setup!$B$22</f>
        <v>15.088613715185</v>
      </c>
      <c r="AP273" s="0" t="n">
        <f aca="false">SUMPRODUCT('FD inverse'!$A$40:$BH$40,'FD mesh'!$B$84:$BI$84,$E272:$BL272)+'FD inverse'!$A$40*$C273/Setup!$B$17+INDEX('FD inverse'!$A$40:$BH$40,1,'FD mesh'!$B$15+1)*Setup!$B$22</f>
        <v>15.0742775225425</v>
      </c>
      <c r="AQ273" s="0" t="n">
        <f aca="false">SUMPRODUCT('FD inverse'!$A$41:$BH$41,'FD mesh'!$B$84:$BI$84,$E272:$BL272)+'FD inverse'!$A$41*$C273/Setup!$B$17+INDEX('FD inverse'!$A$41:$BH$41,1,'FD mesh'!$B$15+1)*Setup!$B$22</f>
        <v>15.0601449755881</v>
      </c>
      <c r="AR273" s="0" t="n">
        <f aca="false">SUMPRODUCT('FD inverse'!$A$42:$BH$42,'FD mesh'!$B$84:$BI$84,$E272:$BL272)+'FD inverse'!$A$42*$C273/Setup!$B$17+INDEX('FD inverse'!$A$42:$BH$42,1,'FD mesh'!$B$15+1)*Setup!$B$22</f>
        <v>15.0461784666118</v>
      </c>
      <c r="AS273" s="0" t="n">
        <f aca="false">SUMPRODUCT('FD inverse'!$A$43:$BH$43,'FD mesh'!$B$84:$BI$84,$E272:$BL272)+'FD inverse'!$A$43*$C273/Setup!$B$17+INDEX('FD inverse'!$A$43:$BH$43,1,'FD mesh'!$B$15+1)*Setup!$B$22</f>
        <v>0</v>
      </c>
      <c r="AT273" s="0" t="n">
        <f aca="false">SUMPRODUCT('FD inverse'!$A$44:$BH$44,'FD mesh'!$B$84:$BI$84,$E272:$BL272)+'FD inverse'!$A$44*$C273/Setup!$B$17+INDEX('FD inverse'!$A$44:$BH$44,1,'FD mesh'!$B$15+1)*Setup!$B$22</f>
        <v>0</v>
      </c>
      <c r="AU273" s="0" t="n">
        <f aca="false">SUMPRODUCT('FD inverse'!$A$45:$BH$45,'FD mesh'!$B$84:$BI$84,$E272:$BL272)+'FD inverse'!$A$45*$C273/Setup!$B$17+INDEX('FD inverse'!$A$45:$BH$45,1,'FD mesh'!$B$15+1)*Setup!$B$22</f>
        <v>0</v>
      </c>
      <c r="AV273" s="0" t="n">
        <f aca="false">SUMPRODUCT('FD inverse'!$A$46:$BH$46,'FD mesh'!$B$84:$BI$84,$E272:$BL272)+'FD inverse'!$A$46*$C273/Setup!$B$17+INDEX('FD inverse'!$A$46:$BH$46,1,'FD mesh'!$B$15+1)*Setup!$B$22</f>
        <v>0</v>
      </c>
      <c r="AW273" s="0" t="n">
        <f aca="false">SUMPRODUCT('FD inverse'!$A$47:$BH$47,'FD mesh'!$B$84:$BI$84,$E272:$BL272)+'FD inverse'!$A$47*$C273/Setup!$B$17+INDEX('FD inverse'!$A$47:$BH$47,1,'FD mesh'!$B$15+1)*Setup!$B$22</f>
        <v>0</v>
      </c>
      <c r="AX273" s="0" t="n">
        <f aca="false">SUMPRODUCT('FD inverse'!$A$48:$BH$48,'FD mesh'!$B$84:$BI$84,$E272:$BL272)+'FD inverse'!$A$48*$C273/Setup!$B$17+INDEX('FD inverse'!$A$48:$BH$48,1,'FD mesh'!$B$15+1)*Setup!$B$22</f>
        <v>0</v>
      </c>
      <c r="AY273" s="0" t="n">
        <f aca="false">SUMPRODUCT('FD inverse'!$A$49:$BH$49,'FD mesh'!$B$84:$BI$84,$E272:$BL272)+'FD inverse'!$A$49*$C273/Setup!$B$17+INDEX('FD inverse'!$A$49:$BH$49,1,'FD mesh'!$B$15+1)*Setup!$B$22</f>
        <v>0</v>
      </c>
      <c r="AZ273" s="0" t="n">
        <f aca="false">SUMPRODUCT('FD inverse'!$A$50:$BH$50,'FD mesh'!$B$84:$BI$84,$E272:$BL272)+'FD inverse'!$A$50*$C273/Setup!$B$17+INDEX('FD inverse'!$A$50:$BH$50,1,'FD mesh'!$B$15+1)*Setup!$B$22</f>
        <v>0</v>
      </c>
      <c r="BA273" s="0" t="n">
        <f aca="false">SUMPRODUCT('FD inverse'!$A$51:$BH$51,'FD mesh'!$B$84:$BI$84,$E272:$BL272)+'FD inverse'!$A$51*$C273/Setup!$B$17+INDEX('FD inverse'!$A$51:$BH$51,1,'FD mesh'!$B$15+1)*Setup!$B$22</f>
        <v>0</v>
      </c>
      <c r="BB273" s="0" t="n">
        <f aca="false">SUMPRODUCT('FD inverse'!$A$52:$BH$52,'FD mesh'!$B$84:$BI$84,$E272:$BL272)+'FD inverse'!$A$52*$C273/Setup!$B$17+INDEX('FD inverse'!$A$52:$BH$52,1,'FD mesh'!$B$15+1)*Setup!$B$22</f>
        <v>0</v>
      </c>
      <c r="BC273" s="0" t="n">
        <f aca="false">SUMPRODUCT('FD inverse'!$A$53:$BH$53,'FD mesh'!$B$84:$BI$84,$E272:$BL272)+'FD inverse'!$A$53*$C273/Setup!$B$17+INDEX('FD inverse'!$A$53:$BH$53,1,'FD mesh'!$B$15+1)*Setup!$B$22</f>
        <v>0</v>
      </c>
      <c r="BD273" s="0" t="n">
        <f aca="false">SUMPRODUCT('FD inverse'!$A$54:$BH$54,'FD mesh'!$B$84:$BI$84,$E272:$BL272)+'FD inverse'!$A$54*$C273/Setup!$B$17+INDEX('FD inverse'!$A$54:$BH$54,1,'FD mesh'!$B$15+1)*Setup!$B$22</f>
        <v>0</v>
      </c>
      <c r="BE273" s="0" t="n">
        <f aca="false">SUMPRODUCT('FD inverse'!$A$55:$BH$55,'FD mesh'!$B$84:$BI$84,$E272:$BL272)+'FD inverse'!$A$55*$C273/Setup!$B$17+INDEX('FD inverse'!$A$55:$BH$55,1,'FD mesh'!$B$15+1)*Setup!$B$22</f>
        <v>0</v>
      </c>
      <c r="BF273" s="0" t="n">
        <f aca="false">SUMPRODUCT('FD inverse'!$A$56:$BH$56,'FD mesh'!$B$84:$BI$84,$E272:$BL272)+'FD inverse'!$A$56*$C273/Setup!$B$17+INDEX('FD inverse'!$A$56:$BH$56,1,'FD mesh'!$B$15+1)*Setup!$B$22</f>
        <v>0</v>
      </c>
      <c r="BG273" s="0" t="n">
        <f aca="false">SUMPRODUCT('FD inverse'!$A$57:$BH$57,'FD mesh'!$B$84:$BI$84,$E272:$BL272)+'FD inverse'!$A$57*$C273/Setup!$B$17+INDEX('FD inverse'!$A$57:$BH$57,1,'FD mesh'!$B$15+1)*Setup!$B$22</f>
        <v>0</v>
      </c>
      <c r="BH273" s="0" t="n">
        <f aca="false">SUMPRODUCT('FD inverse'!$A$58:$BH$58,'FD mesh'!$B$84:$BI$84,$E272:$BL272)+'FD inverse'!$A$58*$C273/Setup!$B$17+INDEX('FD inverse'!$A$58:$BH$58,1,'FD mesh'!$B$15+1)*Setup!$B$22</f>
        <v>0</v>
      </c>
      <c r="BI273" s="0" t="n">
        <f aca="false">SUMPRODUCT('FD inverse'!$A$59:$BH$59,'FD mesh'!$B$84:$BI$84,$E272:$BL272)+'FD inverse'!$A$59*$C273/Setup!$B$17+INDEX('FD inverse'!$A$59:$BH$59,1,'FD mesh'!$B$15+1)*Setup!$B$22</f>
        <v>0</v>
      </c>
      <c r="BJ273" s="0" t="n">
        <f aca="false">SUMPRODUCT('FD inverse'!$A$60:$BH$60,'FD mesh'!$B$84:$BI$84,$E272:$BL272)+'FD inverse'!$A$60*$C273/Setup!$B$17+INDEX('FD inverse'!$A$60:$BH$60,1,'FD mesh'!$B$15+1)*Setup!$B$22</f>
        <v>0</v>
      </c>
      <c r="BK273" s="0" t="n">
        <f aca="false">SUMPRODUCT('FD inverse'!$A$61:$BH$61,'FD mesh'!$B$84:$BI$84,$E272:$BL272)+'FD inverse'!$A$61*$C273/Setup!$B$17+INDEX('FD inverse'!$A$61:$BH$61,1,'FD mesh'!$B$15+1)*Setup!$B$22</f>
        <v>0</v>
      </c>
      <c r="BL273" s="0" t="n">
        <f aca="false">SUMPRODUCT('FD inverse'!$A$62:$BH$62,'FD mesh'!$B$84:$BI$84,$E272:$BL272)+'FD inverse'!$A$62*$C273/Setup!$B$17+INDEX('FD inverse'!$A$62:$BH$62,1,'FD mesh'!$B$15+1)*Setup!$B$22</f>
        <v>0</v>
      </c>
    </row>
    <row r="274" customFormat="false" ht="15" hidden="false" customHeight="false" outlineLevel="0" collapsed="false">
      <c r="A274" s="0" t="n">
        <v>269</v>
      </c>
      <c r="B274" s="0" t="n">
        <f aca="false">A274*Setup!$B$11/3600</f>
        <v>22.4166666666667</v>
      </c>
      <c r="C274" s="0" t="n">
        <f aca="false">Setup!$B$7+Setup!$B$8*COS(2*PI()*(B274-Setup!$B$9)/24)</f>
        <v>23.5645325005921</v>
      </c>
      <c r="D274" s="0" t="n">
        <f aca="false">(C274-E274)/Setup!$B$17</f>
        <v>4.8261633194542</v>
      </c>
      <c r="E274" s="0" t="n">
        <f aca="false">SUMPRODUCT('FD inverse'!$A$3:$BH$3,'FD mesh'!$B$84:$BI$84,$E273:$BL273)+'FD inverse'!$A$3*$C274/Setup!$B$17+INDEX('FD inverse'!$A$3:$BH$3,1,'FD mesh'!$B$15+1)*Setup!$B$22</f>
        <v>22.9371312690631</v>
      </c>
      <c r="F274" s="0" t="n">
        <f aca="false">SUMPRODUCT('FD inverse'!$A$4:$BH$4,'FD mesh'!$B$84:$BI$84,$E273:$BL273)+'FD inverse'!$A$4*$C274/Setup!$B$17+INDEX('FD inverse'!$A$4:$BH$4,1,'FD mesh'!$B$15+1)*Setup!$B$22</f>
        <v>22.7829829953547</v>
      </c>
      <c r="G274" s="0" t="n">
        <f aca="false">SUMPRODUCT('FD inverse'!$A$5:$BH$5,'FD mesh'!$B$84:$BI$84,$E273:$BL273)+'FD inverse'!$A$5*$C274/Setup!$B$17+INDEX('FD inverse'!$A$5:$BH$5,1,'FD mesh'!$B$15+1)*Setup!$B$22</f>
        <v>22.6116137297141</v>
      </c>
      <c r="H274" s="0" t="n">
        <f aca="false">SUMPRODUCT('FD inverse'!$A$6:$BH$6,'FD mesh'!$B$84:$BI$84,$E273:$BL273)+'FD inverse'!$A$6*$C274/Setup!$B$17+INDEX('FD inverse'!$A$6:$BH$6,1,'FD mesh'!$B$15+1)*Setup!$B$22</f>
        <v>22.013212472046</v>
      </c>
      <c r="I274" s="0" t="n">
        <f aca="false">SUMPRODUCT('FD inverse'!$A$7:$BH$7,'FD mesh'!$B$84:$BI$84,$E273:$BL273)+'FD inverse'!$A$7*$C274/Setup!$B$17+INDEX('FD inverse'!$A$7:$BH$7,1,'FD mesh'!$B$15+1)*Setup!$B$22</f>
        <v>21.9596669567668</v>
      </c>
      <c r="J274" s="0" t="n">
        <f aca="false">SUMPRODUCT('FD inverse'!$A$8:$BH$8,'FD mesh'!$B$84:$BI$84,$E273:$BL273)+'FD inverse'!$A$8*$C274/Setup!$B$17+INDEX('FD inverse'!$A$8:$BH$8,1,'FD mesh'!$B$15+1)*Setup!$B$22</f>
        <v>21.9063858122203</v>
      </c>
      <c r="K274" s="0" t="n">
        <f aca="false">SUMPRODUCT('FD inverse'!$A$9:$BH$9,'FD mesh'!$B$84:$BI$84,$E273:$BL273)+'FD inverse'!$A$9*$C274/Setup!$B$17+INDEX('FD inverse'!$A$9:$BH$9,1,'FD mesh'!$B$15+1)*Setup!$B$22</f>
        <v>21.8546679441437</v>
      </c>
      <c r="L274" s="0" t="n">
        <f aca="false">SUMPRODUCT('FD inverse'!$A$10:$BH$10,'FD mesh'!$B$84:$BI$84,$E273:$BL273)+'FD inverse'!$A$10*$C274/Setup!$B$17+INDEX('FD inverse'!$A$10:$BH$10,1,'FD mesh'!$B$15+1)*Setup!$B$22</f>
        <v>21.8056641899216</v>
      </c>
      <c r="M274" s="0" t="n">
        <f aca="false">SUMPRODUCT('FD inverse'!$A$11:$BH$11,'FD mesh'!$B$84:$BI$84,$E273:$BL273)+'FD inverse'!$A$11*$C274/Setup!$B$17+INDEX('FD inverse'!$A$11:$BH$11,1,'FD mesh'!$B$15+1)*Setup!$B$22</f>
        <v>21.7603748899486</v>
      </c>
      <c r="N274" s="0" t="n">
        <f aca="false">SUMPRODUCT('FD inverse'!$A$12:$BH$12,'FD mesh'!$B$84:$BI$84,$E273:$BL273)+'FD inverse'!$A$12*$C274/Setup!$B$17+INDEX('FD inverse'!$A$12:$BH$12,1,'FD mesh'!$B$15+1)*Setup!$B$22</f>
        <v>21.7196481639745</v>
      </c>
      <c r="O274" s="0" t="n">
        <f aca="false">SUMPRODUCT('FD inverse'!$A$13:$BH$13,'FD mesh'!$B$84:$BI$84,$E273:$BL273)+'FD inverse'!$A$13*$C274/Setup!$B$17+INDEX('FD inverse'!$A$13:$BH$13,1,'FD mesh'!$B$15+1)*Setup!$B$22</f>
        <v>21.6841787478553</v>
      </c>
      <c r="P274" s="0" t="n">
        <f aca="false">SUMPRODUCT('FD inverse'!$A$14:$BH$14,'FD mesh'!$B$84:$BI$84,$E273:$BL273)+'FD inverse'!$A$14*$C274/Setup!$B$17+INDEX('FD inverse'!$A$14:$BH$14,1,'FD mesh'!$B$15+1)*Setup!$B$22</f>
        <v>21.6545072679465</v>
      </c>
      <c r="Q274" s="0" t="n">
        <f aca="false">SUMPRODUCT('FD inverse'!$A$15:$BH$15,'FD mesh'!$B$84:$BI$84,$E273:$BL273)+'FD inverse'!$A$15*$C274/Setup!$B$17+INDEX('FD inverse'!$A$15:$BH$15,1,'FD mesh'!$B$15+1)*Setup!$B$22</f>
        <v>21.6310198522891</v>
      </c>
      <c r="R274" s="0" t="n">
        <f aca="false">SUMPRODUCT('FD inverse'!$A$16:$BH$16,'FD mesh'!$B$84:$BI$84,$E273:$BL273)+'FD inverse'!$A$16*$C274/Setup!$B$17+INDEX('FD inverse'!$A$16:$BH$16,1,'FD mesh'!$B$15+1)*Setup!$B$22</f>
        <v>21.613947999705</v>
      </c>
      <c r="S274" s="0" t="n">
        <f aca="false">SUMPRODUCT('FD inverse'!$A$17:$BH$17,'FD mesh'!$B$84:$BI$84,$E273:$BL273)+'FD inverse'!$A$17*$C274/Setup!$B$17+INDEX('FD inverse'!$A$17:$BH$17,1,'FD mesh'!$B$15+1)*Setup!$B$22</f>
        <v>21.1691978661823</v>
      </c>
      <c r="T274" s="0" t="n">
        <f aca="false">SUMPRODUCT('FD inverse'!$A$18:$BH$18,'FD mesh'!$B$84:$BI$84,$E273:$BL273)+'FD inverse'!$A$18*$C274/Setup!$B$17+INDEX('FD inverse'!$A$18:$BH$18,1,'FD mesh'!$B$15+1)*Setup!$B$22</f>
        <v>20.7276635150503</v>
      </c>
      <c r="U274" s="0" t="n">
        <f aca="false">SUMPRODUCT('FD inverse'!$A$19:$BH$19,'FD mesh'!$B$84:$BI$84,$E273:$BL273)+'FD inverse'!$A$19*$C274/Setup!$B$17+INDEX('FD inverse'!$A$19:$BH$19,1,'FD mesh'!$B$15+1)*Setup!$B$22</f>
        <v>20.2892862988348</v>
      </c>
      <c r="V274" s="0" t="n">
        <f aca="false">SUMPRODUCT('FD inverse'!$A$20:$BH$20,'FD mesh'!$B$84:$BI$84,$E273:$BL273)+'FD inverse'!$A$20*$C274/Setup!$B$17+INDEX('FD inverse'!$A$20:$BH$20,1,'FD mesh'!$B$15+1)*Setup!$B$22</f>
        <v>19.8539742259391</v>
      </c>
      <c r="W274" s="0" t="n">
        <f aca="false">SUMPRODUCT('FD inverse'!$A$21:$BH$21,'FD mesh'!$B$84:$BI$84,$E273:$BL273)+'FD inverse'!$A$21*$C274/Setup!$B$17+INDEX('FD inverse'!$A$21:$BH$21,1,'FD mesh'!$B$15+1)*Setup!$B$22</f>
        <v>19.4216044982533</v>
      </c>
      <c r="X274" s="0" t="n">
        <f aca="false">SUMPRODUCT('FD inverse'!$A$22:$BH$22,'FD mesh'!$B$84:$BI$84,$E273:$BL273)+'FD inverse'!$A$22*$C274/Setup!$B$17+INDEX('FD inverse'!$A$22:$BH$22,1,'FD mesh'!$B$15+1)*Setup!$B$22</f>
        <v>18.9920260485673</v>
      </c>
      <c r="Y274" s="0" t="n">
        <f aca="false">SUMPRODUCT('FD inverse'!$A$23:$BH$23,'FD mesh'!$B$84:$BI$84,$E273:$BL273)+'FD inverse'!$A$23*$C274/Setup!$B$17+INDEX('FD inverse'!$A$23:$BH$23,1,'FD mesh'!$B$15+1)*Setup!$B$22</f>
        <v>18.5650620736739</v>
      </c>
      <c r="Z274" s="0" t="n">
        <f aca="false">SUMPRODUCT('FD inverse'!$A$24:$BH$24,'FD mesh'!$B$84:$BI$84,$E273:$BL273)+'FD inverse'!$A$24*$C274/Setup!$B$17+INDEX('FD inverse'!$A$24:$BH$24,1,'FD mesh'!$B$15+1)*Setup!$B$22</f>
        <v>18.1405125600349</v>
      </c>
      <c r="AA274" s="0" t="n">
        <f aca="false">SUMPRODUCT('FD inverse'!$A$25:$BH$25,'FD mesh'!$B$84:$BI$84,$E273:$BL273)+'FD inverse'!$A$25*$C274/Setup!$B$17+INDEX('FD inverse'!$A$25:$BH$25,1,'FD mesh'!$B$15+1)*Setup!$B$22</f>
        <v>17.7181567997815</v>
      </c>
      <c r="AB274" s="0" t="n">
        <f aca="false">SUMPRODUCT('FD inverse'!$A$26:$BH$26,'FD mesh'!$B$84:$BI$84,$E273:$BL273)+'FD inverse'!$A$26*$C274/Setup!$B$17+INDEX('FD inverse'!$A$26:$BH$26,1,'FD mesh'!$B$15+1)*Setup!$B$22</f>
        <v>17.2977558956284</v>
      </c>
      <c r="AC274" s="0" t="n">
        <f aca="false">SUMPRODUCT('FD inverse'!$A$27:$BH$27,'FD mesh'!$B$84:$BI$84,$E273:$BL273)+'FD inverse'!$A$27*$C274/Setup!$B$17+INDEX('FD inverse'!$A$27:$BH$27,1,'FD mesh'!$B$15+1)*Setup!$B$22</f>
        <v>16.879055253999</v>
      </c>
      <c r="AD274" s="0" t="n">
        <f aca="false">SUMPRODUCT('FD inverse'!$A$28:$BH$28,'FD mesh'!$B$84:$BI$84,$E273:$BL273)+'FD inverse'!$A$28*$C274/Setup!$B$17+INDEX('FD inverse'!$A$28:$BH$28,1,'FD mesh'!$B$15+1)*Setup!$B$22</f>
        <v>16.4617870662903</v>
      </c>
      <c r="AE274" s="0" t="n">
        <f aca="false">SUMPRODUCT('FD inverse'!$A$29:$BH$29,'FD mesh'!$B$84:$BI$84,$E273:$BL273)+'FD inverse'!$A$29*$C274/Setup!$B$17+INDEX('FD inverse'!$A$29:$BH$29,1,'FD mesh'!$B$15+1)*Setup!$B$22</f>
        <v>16.0456727787468</v>
      </c>
      <c r="AF274" s="0" t="n">
        <f aca="false">SUMPRODUCT('FD inverse'!$A$30:$BH$30,'FD mesh'!$B$84:$BI$84,$E273:$BL273)+'FD inverse'!$A$30*$C274/Setup!$B$17+INDEX('FD inverse'!$A$30:$BH$30,1,'FD mesh'!$B$15+1)*Setup!$B$22</f>
        <v>15.6304255518693</v>
      </c>
      <c r="AG274" s="0" t="n">
        <f aca="false">SUMPRODUCT('FD inverse'!$A$31:$BH$31,'FD mesh'!$B$84:$BI$84,$E273:$BL273)+'FD inverse'!$A$31*$C274/Setup!$B$17+INDEX('FD inverse'!$A$31:$BH$31,1,'FD mesh'!$B$15+1)*Setup!$B$22</f>
        <v>15.2157527106545</v>
      </c>
      <c r="AH274" s="0" t="n">
        <f aca="false">SUMPRODUCT('FD inverse'!$A$32:$BH$32,'FD mesh'!$B$84:$BI$84,$E273:$BL273)+'FD inverse'!$A$32*$C274/Setup!$B$17+INDEX('FD inverse'!$A$32:$BH$32,1,'FD mesh'!$B$15+1)*Setup!$B$22</f>
        <v>15.1985200075409</v>
      </c>
      <c r="AI274" s="0" t="n">
        <f aca="false">SUMPRODUCT('FD inverse'!$A$33:$BH$33,'FD mesh'!$B$84:$BI$84,$E273:$BL273)+'FD inverse'!$A$33*$C274/Setup!$B$17+INDEX('FD inverse'!$A$33:$BH$33,1,'FD mesh'!$B$15+1)*Setup!$B$22</f>
        <v>15.181743144862</v>
      </c>
      <c r="AJ274" s="0" t="n">
        <f aca="false">SUMPRODUCT('FD inverse'!$A$34:$BH$34,'FD mesh'!$B$84:$BI$84,$E273:$BL273)+'FD inverse'!$A$34*$C274/Setup!$B$17+INDEX('FD inverse'!$A$34:$BH$34,1,'FD mesh'!$B$15+1)*Setup!$B$22</f>
        <v>15.1653966724133</v>
      </c>
      <c r="AK274" s="0" t="n">
        <f aca="false">SUMPRODUCT('FD inverse'!$A$35:$BH$35,'FD mesh'!$B$84:$BI$84,$E273:$BL273)+'FD inverse'!$A$35*$C274/Setup!$B$17+INDEX('FD inverse'!$A$35:$BH$35,1,'FD mesh'!$B$15+1)*Setup!$B$22</f>
        <v>15.1494528789878</v>
      </c>
      <c r="AL274" s="0" t="n">
        <f aca="false">SUMPRODUCT('FD inverse'!$A$36:$BH$36,'FD mesh'!$B$84:$BI$84,$E273:$BL273)+'FD inverse'!$A$36*$C274/Setup!$B$17+INDEX('FD inverse'!$A$36:$BH$36,1,'FD mesh'!$B$15+1)*Setup!$B$22</f>
        <v>15.1338820478778</v>
      </c>
      <c r="AM274" s="0" t="n">
        <f aca="false">SUMPRODUCT('FD inverse'!$A$37:$BH$37,'FD mesh'!$B$84:$BI$84,$E273:$BL273)+'FD inverse'!$A$37*$C274/Setup!$B$17+INDEX('FD inverse'!$A$37:$BH$37,1,'FD mesh'!$B$15+1)*Setup!$B$22</f>
        <v>15.1186526946093</v>
      </c>
      <c r="AN274" s="0" t="n">
        <f aca="false">SUMPRODUCT('FD inverse'!$A$38:$BH$38,'FD mesh'!$B$84:$BI$84,$E273:$BL273)+'FD inverse'!$A$38*$C274/Setup!$B$17+INDEX('FD inverse'!$A$38:$BH$38,1,'FD mesh'!$B$15+1)*Setup!$B$22</f>
        <v>15.1037317880163</v>
      </c>
      <c r="AO274" s="0" t="n">
        <f aca="false">SUMPRODUCT('FD inverse'!$A$39:$BH$39,'FD mesh'!$B$84:$BI$84,$E273:$BL273)+'FD inverse'!$A$39*$C274/Setup!$B$17+INDEX('FD inverse'!$A$39:$BH$39,1,'FD mesh'!$B$15+1)*Setup!$B$22</f>
        <v>15.0890849559088</v>
      </c>
      <c r="AP274" s="0" t="n">
        <f aca="false">SUMPRODUCT('FD inverse'!$A$40:$BH$40,'FD mesh'!$B$84:$BI$84,$E273:$BL273)+'FD inverse'!$A$40*$C274/Setup!$B$17+INDEX('FD inverse'!$A$40:$BH$40,1,'FD mesh'!$B$15+1)*Setup!$B$22</f>
        <v>15.0746766767099</v>
      </c>
      <c r="AQ274" s="0" t="n">
        <f aca="false">SUMPRODUCT('FD inverse'!$A$41:$BH$41,'FD mesh'!$B$84:$BI$84,$E273:$BL273)+'FD inverse'!$A$41*$C274/Setup!$B$17+INDEX('FD inverse'!$A$41:$BH$41,1,'FD mesh'!$B$15+1)*Setup!$B$22</f>
        <v>15.0604704585442</v>
      </c>
      <c r="AR274" s="0" t="n">
        <f aca="false">SUMPRODUCT('FD inverse'!$A$42:$BH$42,'FD mesh'!$B$84:$BI$84,$E273:$BL273)+'FD inverse'!$A$42*$C274/Setup!$B$17+INDEX('FD inverse'!$A$42:$BH$42,1,'FD mesh'!$B$15+1)*Setup!$B$22</f>
        <v>15.0464290073479</v>
      </c>
      <c r="AS274" s="0" t="n">
        <f aca="false">SUMPRODUCT('FD inverse'!$A$43:$BH$43,'FD mesh'!$B$84:$BI$84,$E273:$BL273)+'FD inverse'!$A$43*$C274/Setup!$B$17+INDEX('FD inverse'!$A$43:$BH$43,1,'FD mesh'!$B$15+1)*Setup!$B$22</f>
        <v>0</v>
      </c>
      <c r="AT274" s="0" t="n">
        <f aca="false">SUMPRODUCT('FD inverse'!$A$44:$BH$44,'FD mesh'!$B$84:$BI$84,$E273:$BL273)+'FD inverse'!$A$44*$C274/Setup!$B$17+INDEX('FD inverse'!$A$44:$BH$44,1,'FD mesh'!$B$15+1)*Setup!$B$22</f>
        <v>0</v>
      </c>
      <c r="AU274" s="0" t="n">
        <f aca="false">SUMPRODUCT('FD inverse'!$A$45:$BH$45,'FD mesh'!$B$84:$BI$84,$E273:$BL273)+'FD inverse'!$A$45*$C274/Setup!$B$17+INDEX('FD inverse'!$A$45:$BH$45,1,'FD mesh'!$B$15+1)*Setup!$B$22</f>
        <v>0</v>
      </c>
      <c r="AV274" s="0" t="n">
        <f aca="false">SUMPRODUCT('FD inverse'!$A$46:$BH$46,'FD mesh'!$B$84:$BI$84,$E273:$BL273)+'FD inverse'!$A$46*$C274/Setup!$B$17+INDEX('FD inverse'!$A$46:$BH$46,1,'FD mesh'!$B$15+1)*Setup!$B$22</f>
        <v>0</v>
      </c>
      <c r="AW274" s="0" t="n">
        <f aca="false">SUMPRODUCT('FD inverse'!$A$47:$BH$47,'FD mesh'!$B$84:$BI$84,$E273:$BL273)+'FD inverse'!$A$47*$C274/Setup!$B$17+INDEX('FD inverse'!$A$47:$BH$47,1,'FD mesh'!$B$15+1)*Setup!$B$22</f>
        <v>0</v>
      </c>
      <c r="AX274" s="0" t="n">
        <f aca="false">SUMPRODUCT('FD inverse'!$A$48:$BH$48,'FD mesh'!$B$84:$BI$84,$E273:$BL273)+'FD inverse'!$A$48*$C274/Setup!$B$17+INDEX('FD inverse'!$A$48:$BH$48,1,'FD mesh'!$B$15+1)*Setup!$B$22</f>
        <v>0</v>
      </c>
      <c r="AY274" s="0" t="n">
        <f aca="false">SUMPRODUCT('FD inverse'!$A$49:$BH$49,'FD mesh'!$B$84:$BI$84,$E273:$BL273)+'FD inverse'!$A$49*$C274/Setup!$B$17+INDEX('FD inverse'!$A$49:$BH$49,1,'FD mesh'!$B$15+1)*Setup!$B$22</f>
        <v>0</v>
      </c>
      <c r="AZ274" s="0" t="n">
        <f aca="false">SUMPRODUCT('FD inverse'!$A$50:$BH$50,'FD mesh'!$B$84:$BI$84,$E273:$BL273)+'FD inverse'!$A$50*$C274/Setup!$B$17+INDEX('FD inverse'!$A$50:$BH$50,1,'FD mesh'!$B$15+1)*Setup!$B$22</f>
        <v>0</v>
      </c>
      <c r="BA274" s="0" t="n">
        <f aca="false">SUMPRODUCT('FD inverse'!$A$51:$BH$51,'FD mesh'!$B$84:$BI$84,$E273:$BL273)+'FD inverse'!$A$51*$C274/Setup!$B$17+INDEX('FD inverse'!$A$51:$BH$51,1,'FD mesh'!$B$15+1)*Setup!$B$22</f>
        <v>0</v>
      </c>
      <c r="BB274" s="0" t="n">
        <f aca="false">SUMPRODUCT('FD inverse'!$A$52:$BH$52,'FD mesh'!$B$84:$BI$84,$E273:$BL273)+'FD inverse'!$A$52*$C274/Setup!$B$17+INDEX('FD inverse'!$A$52:$BH$52,1,'FD mesh'!$B$15+1)*Setup!$B$22</f>
        <v>0</v>
      </c>
      <c r="BC274" s="0" t="n">
        <f aca="false">SUMPRODUCT('FD inverse'!$A$53:$BH$53,'FD mesh'!$B$84:$BI$84,$E273:$BL273)+'FD inverse'!$A$53*$C274/Setup!$B$17+INDEX('FD inverse'!$A$53:$BH$53,1,'FD mesh'!$B$15+1)*Setup!$B$22</f>
        <v>0</v>
      </c>
      <c r="BD274" s="0" t="n">
        <f aca="false">SUMPRODUCT('FD inverse'!$A$54:$BH$54,'FD mesh'!$B$84:$BI$84,$E273:$BL273)+'FD inverse'!$A$54*$C274/Setup!$B$17+INDEX('FD inverse'!$A$54:$BH$54,1,'FD mesh'!$B$15+1)*Setup!$B$22</f>
        <v>0</v>
      </c>
      <c r="BE274" s="0" t="n">
        <f aca="false">SUMPRODUCT('FD inverse'!$A$55:$BH$55,'FD mesh'!$B$84:$BI$84,$E273:$BL273)+'FD inverse'!$A$55*$C274/Setup!$B$17+INDEX('FD inverse'!$A$55:$BH$55,1,'FD mesh'!$B$15+1)*Setup!$B$22</f>
        <v>0</v>
      </c>
      <c r="BF274" s="0" t="n">
        <f aca="false">SUMPRODUCT('FD inverse'!$A$56:$BH$56,'FD mesh'!$B$84:$BI$84,$E273:$BL273)+'FD inverse'!$A$56*$C274/Setup!$B$17+INDEX('FD inverse'!$A$56:$BH$56,1,'FD mesh'!$B$15+1)*Setup!$B$22</f>
        <v>0</v>
      </c>
      <c r="BG274" s="0" t="n">
        <f aca="false">SUMPRODUCT('FD inverse'!$A$57:$BH$57,'FD mesh'!$B$84:$BI$84,$E273:$BL273)+'FD inverse'!$A$57*$C274/Setup!$B$17+INDEX('FD inverse'!$A$57:$BH$57,1,'FD mesh'!$B$15+1)*Setup!$B$22</f>
        <v>0</v>
      </c>
      <c r="BH274" s="0" t="n">
        <f aca="false">SUMPRODUCT('FD inverse'!$A$58:$BH$58,'FD mesh'!$B$84:$BI$84,$E273:$BL273)+'FD inverse'!$A$58*$C274/Setup!$B$17+INDEX('FD inverse'!$A$58:$BH$58,1,'FD mesh'!$B$15+1)*Setup!$B$22</f>
        <v>0</v>
      </c>
      <c r="BI274" s="0" t="n">
        <f aca="false">SUMPRODUCT('FD inverse'!$A$59:$BH$59,'FD mesh'!$B$84:$BI$84,$E273:$BL273)+'FD inverse'!$A$59*$C274/Setup!$B$17+INDEX('FD inverse'!$A$59:$BH$59,1,'FD mesh'!$B$15+1)*Setup!$B$22</f>
        <v>0</v>
      </c>
      <c r="BJ274" s="0" t="n">
        <f aca="false">SUMPRODUCT('FD inverse'!$A$60:$BH$60,'FD mesh'!$B$84:$BI$84,$E273:$BL273)+'FD inverse'!$A$60*$C274/Setup!$B$17+INDEX('FD inverse'!$A$60:$BH$60,1,'FD mesh'!$B$15+1)*Setup!$B$22</f>
        <v>0</v>
      </c>
      <c r="BK274" s="0" t="n">
        <f aca="false">SUMPRODUCT('FD inverse'!$A$61:$BH$61,'FD mesh'!$B$84:$BI$84,$E273:$BL273)+'FD inverse'!$A$61*$C274/Setup!$B$17+INDEX('FD inverse'!$A$61:$BH$61,1,'FD mesh'!$B$15+1)*Setup!$B$22</f>
        <v>0</v>
      </c>
      <c r="BL274" s="0" t="n">
        <f aca="false">SUMPRODUCT('FD inverse'!$A$62:$BH$62,'FD mesh'!$B$84:$BI$84,$E273:$BL273)+'FD inverse'!$A$62*$C274/Setup!$B$17+INDEX('FD inverse'!$A$62:$BH$62,1,'FD mesh'!$B$15+1)*Setup!$B$22</f>
        <v>0</v>
      </c>
    </row>
    <row r="275" customFormat="false" ht="15" hidden="false" customHeight="false" outlineLevel="0" collapsed="false">
      <c r="A275" s="0" t="n">
        <v>270</v>
      </c>
      <c r="B275" s="0" t="n">
        <f aca="false">A275*Setup!$B$11/3600</f>
        <v>22.5</v>
      </c>
      <c r="C275" s="0" t="n">
        <f aca="false">Setup!$B$7+Setup!$B$8*COS(2*PI()*(B275-Setup!$B$9)/24)</f>
        <v>23.4778952311198</v>
      </c>
      <c r="D275" s="0" t="n">
        <f aca="false">(C275-E275)/Setup!$B$17</f>
        <v>4.53313365157207</v>
      </c>
      <c r="E275" s="0" t="n">
        <f aca="false">SUMPRODUCT('FD inverse'!$A$3:$BH$3,'FD mesh'!$B$84:$BI$84,$E274:$BL274)+'FD inverse'!$A$3*$C275/Setup!$B$17+INDEX('FD inverse'!$A$3:$BH$3,1,'FD mesh'!$B$15+1)*Setup!$B$22</f>
        <v>22.8885878564154</v>
      </c>
      <c r="F275" s="0" t="n">
        <f aca="false">SUMPRODUCT('FD inverse'!$A$4:$BH$4,'FD mesh'!$B$84:$BI$84,$E274:$BL274)+'FD inverse'!$A$4*$C275/Setup!$B$17+INDEX('FD inverse'!$A$4:$BH$4,1,'FD mesh'!$B$15+1)*Setup!$B$22</f>
        <v>22.7431385696457</v>
      </c>
      <c r="G275" s="0" t="n">
        <f aca="false">SUMPRODUCT('FD inverse'!$A$5:$BH$5,'FD mesh'!$B$84:$BI$84,$E274:$BL274)+'FD inverse'!$A$5*$C275/Setup!$B$17+INDEX('FD inverse'!$A$5:$BH$5,1,'FD mesh'!$B$15+1)*Setup!$B$22</f>
        <v>22.5803956953288</v>
      </c>
      <c r="H275" s="0" t="n">
        <f aca="false">SUMPRODUCT('FD inverse'!$A$6:$BH$6,'FD mesh'!$B$84:$BI$84,$E274:$BL274)+'FD inverse'!$A$6*$C275/Setup!$B$17+INDEX('FD inverse'!$A$6:$BH$6,1,'FD mesh'!$B$15+1)*Setup!$B$22</f>
        <v>22.0108164875511</v>
      </c>
      <c r="I275" s="0" t="n">
        <f aca="false">SUMPRODUCT('FD inverse'!$A$7:$BH$7,'FD mesh'!$B$84:$BI$84,$E274:$BL274)+'FD inverse'!$A$7*$C275/Setup!$B$17+INDEX('FD inverse'!$A$7:$BH$7,1,'FD mesh'!$B$15+1)*Setup!$B$22</f>
        <v>21.9597044678378</v>
      </c>
      <c r="J275" s="0" t="n">
        <f aca="false">SUMPRODUCT('FD inverse'!$A$8:$BH$8,'FD mesh'!$B$84:$BI$84,$E274:$BL274)+'FD inverse'!$A$8*$C275/Setup!$B$17+INDEX('FD inverse'!$A$8:$BH$8,1,'FD mesh'!$B$15+1)*Setup!$B$22</f>
        <v>21.9086145785498</v>
      </c>
      <c r="K275" s="0" t="n">
        <f aca="false">SUMPRODUCT('FD inverse'!$A$9:$BH$9,'FD mesh'!$B$84:$BI$84,$E274:$BL274)+'FD inverse'!$A$9*$C275/Setup!$B$17+INDEX('FD inverse'!$A$9:$BH$9,1,'FD mesh'!$B$15+1)*Setup!$B$22</f>
        <v>21.858839595651</v>
      </c>
      <c r="L275" s="0" t="n">
        <f aca="false">SUMPRODUCT('FD inverse'!$A$10:$BH$10,'FD mesh'!$B$84:$BI$84,$E274:$BL274)+'FD inverse'!$A$10*$C275/Setup!$B$17+INDEX('FD inverse'!$A$10:$BH$10,1,'FD mesh'!$B$15+1)*Setup!$B$22</f>
        <v>21.8115257640839</v>
      </c>
      <c r="M275" s="0" t="n">
        <f aca="false">SUMPRODUCT('FD inverse'!$A$11:$BH$11,'FD mesh'!$B$84:$BI$84,$E274:$BL274)+'FD inverse'!$A$11*$C275/Setup!$B$17+INDEX('FD inverse'!$A$11:$BH$11,1,'FD mesh'!$B$15+1)*Setup!$B$22</f>
        <v>21.7676700883647</v>
      </c>
      <c r="N275" s="0" t="n">
        <f aca="false">SUMPRODUCT('FD inverse'!$A$12:$BH$12,'FD mesh'!$B$84:$BI$84,$E274:$BL274)+'FD inverse'!$A$12*$C275/Setup!$B$17+INDEX('FD inverse'!$A$12:$BH$12,1,'FD mesh'!$B$15+1)*Setup!$B$22</f>
        <v>21.7281183645133</v>
      </c>
      <c r="O275" s="0" t="n">
        <f aca="false">SUMPRODUCT('FD inverse'!$A$13:$BH$13,'FD mesh'!$B$84:$BI$84,$E274:$BL274)+'FD inverse'!$A$13*$C275/Setup!$B$17+INDEX('FD inverse'!$A$13:$BH$13,1,'FD mesh'!$B$15+1)*Setup!$B$22</f>
        <v>21.6935638091215</v>
      </c>
      <c r="P275" s="0" t="n">
        <f aca="false">SUMPRODUCT('FD inverse'!$A$14:$BH$14,'FD mesh'!$B$84:$BI$84,$E274:$BL274)+'FD inverse'!$A$14*$C275/Setup!$B$17+INDEX('FD inverse'!$A$14:$BH$14,1,'FD mesh'!$B$15+1)*Setup!$B$22</f>
        <v>21.6645461630312</v>
      </c>
      <c r="Q275" s="0" t="n">
        <f aca="false">SUMPRODUCT('FD inverse'!$A$15:$BH$15,'FD mesh'!$B$84:$BI$84,$E274:$BL274)+'FD inverse'!$A$15*$C275/Setup!$B$17+INDEX('FD inverse'!$A$15:$BH$15,1,'FD mesh'!$B$15+1)*Setup!$B$22</f>
        <v>21.6414511689083</v>
      </c>
      <c r="R275" s="0" t="n">
        <f aca="false">SUMPRODUCT('FD inverse'!$A$16:$BH$16,'FD mesh'!$B$84:$BI$84,$E274:$BL274)+'FD inverse'!$A$16*$C275/Setup!$B$17+INDEX('FD inverse'!$A$16:$BH$16,1,'FD mesh'!$B$15+1)*Setup!$B$22</f>
        <v>21.6245103438824</v>
      </c>
      <c r="S275" s="0" t="n">
        <f aca="false">SUMPRODUCT('FD inverse'!$A$17:$BH$17,'FD mesh'!$B$84:$BI$84,$E274:$BL274)+'FD inverse'!$A$17*$C275/Setup!$B$17+INDEX('FD inverse'!$A$17:$BH$17,1,'FD mesh'!$B$15+1)*Setup!$B$22</f>
        <v>21.1797116348998</v>
      </c>
      <c r="T275" s="0" t="n">
        <f aca="false">SUMPRODUCT('FD inverse'!$A$18:$BH$18,'FD mesh'!$B$84:$BI$84,$E274:$BL274)+'FD inverse'!$A$18*$C275/Setup!$B$17+INDEX('FD inverse'!$A$18:$BH$18,1,'FD mesh'!$B$15+1)*Setup!$B$22</f>
        <v>20.7380069778541</v>
      </c>
      <c r="U275" s="0" t="n">
        <f aca="false">SUMPRODUCT('FD inverse'!$A$19:$BH$19,'FD mesh'!$B$84:$BI$84,$E274:$BL274)+'FD inverse'!$A$19*$C275/Setup!$B$17+INDEX('FD inverse'!$A$19:$BH$19,1,'FD mesh'!$B$15+1)*Setup!$B$22</f>
        <v>20.2993462541479</v>
      </c>
      <c r="V275" s="0" t="n">
        <f aca="false">SUMPRODUCT('FD inverse'!$A$20:$BH$20,'FD mesh'!$B$84:$BI$84,$E274:$BL274)+'FD inverse'!$A$20*$C275/Setup!$B$17+INDEX('FD inverse'!$A$20:$BH$20,1,'FD mesh'!$B$15+1)*Setup!$B$22</f>
        <v>19.8636460315766</v>
      </c>
      <c r="W275" s="0" t="n">
        <f aca="false">SUMPRODUCT('FD inverse'!$A$21:$BH$21,'FD mesh'!$B$84:$BI$84,$E274:$BL274)+'FD inverse'!$A$21*$C275/Setup!$B$17+INDEX('FD inverse'!$A$21:$BH$21,1,'FD mesh'!$B$15+1)*Setup!$B$22</f>
        <v>19.4307920832358</v>
      </c>
      <c r="X275" s="0" t="n">
        <f aca="false">SUMPRODUCT('FD inverse'!$A$22:$BH$22,'FD mesh'!$B$84:$BI$84,$E274:$BL274)+'FD inverse'!$A$22*$C275/Setup!$B$17+INDEX('FD inverse'!$A$22:$BH$22,1,'FD mesh'!$B$15+1)*Setup!$B$22</f>
        <v>19.0006419099042</v>
      </c>
      <c r="Y275" s="0" t="n">
        <f aca="false">SUMPRODUCT('FD inverse'!$A$23:$BH$23,'FD mesh'!$B$84:$BI$84,$E274:$BL274)+'FD inverse'!$A$23*$C275/Setup!$B$17+INDEX('FD inverse'!$A$23:$BH$23,1,'FD mesh'!$B$15+1)*Setup!$B$22</f>
        <v>18.5730272614803</v>
      </c>
      <c r="Z275" s="0" t="n">
        <f aca="false">SUMPRODUCT('FD inverse'!$A$24:$BH$24,'FD mesh'!$B$84:$BI$84,$E274:$BL274)+'FD inverse'!$A$24*$C275/Setup!$B$17+INDEX('FD inverse'!$A$24:$BH$24,1,'FD mesh'!$B$15+1)*Setup!$B$22</f>
        <v>18.1477566540394</v>
      </c>
      <c r="AA275" s="0" t="n">
        <f aca="false">SUMPRODUCT('FD inverse'!$A$25:$BH$25,'FD mesh'!$B$84:$BI$84,$E274:$BL274)+'FD inverse'!$A$25*$C275/Setup!$B$17+INDEX('FD inverse'!$A$25:$BH$25,1,'FD mesh'!$B$15+1)*Setup!$B$22</f>
        <v>17.7246178799769</v>
      </c>
      <c r="AB275" s="0" t="n">
        <f aca="false">SUMPRODUCT('FD inverse'!$A$26:$BH$26,'FD mesh'!$B$84:$BI$84,$E274:$BL274)+'FD inverse'!$A$26*$C275/Setup!$B$17+INDEX('FD inverse'!$A$26:$BH$26,1,'FD mesh'!$B$15+1)*Setup!$B$22</f>
        <v>17.3033805095148</v>
      </c>
      <c r="AC275" s="0" t="n">
        <f aca="false">SUMPRODUCT('FD inverse'!$A$27:$BH$27,'FD mesh'!$B$84:$BI$84,$E274:$BL274)+'FD inverse'!$A$27*$C275/Setup!$B$17+INDEX('FD inverse'!$A$27:$BH$27,1,'FD mesh'!$B$15+1)*Setup!$B$22</f>
        <v>16.883798382568</v>
      </c>
      <c r="AD275" s="0" t="n">
        <f aca="false">SUMPRODUCT('FD inverse'!$A$28:$BH$28,'FD mesh'!$B$84:$BI$84,$E274:$BL274)+'FD inverse'!$A$28*$C275/Setup!$B$17+INDEX('FD inverse'!$A$28:$BH$28,1,'FD mesh'!$B$15+1)*Setup!$B$22</f>
        <v>16.4656120905999</v>
      </c>
      <c r="AE275" s="0" t="n">
        <f aca="false">SUMPRODUCT('FD inverse'!$A$29:$BH$29,'FD mesh'!$B$84:$BI$84,$E274:$BL274)+'FD inverse'!$A$29*$C275/Setup!$B$17+INDEX('FD inverse'!$A$29:$BH$29,1,'FD mesh'!$B$15+1)*Setup!$B$22</f>
        <v>16.048551448643</v>
      </c>
      <c r="AF275" s="0" t="n">
        <f aca="false">SUMPRODUCT('FD inverse'!$A$30:$BH$30,'FD mesh'!$B$84:$BI$84,$E274:$BL274)+'FD inverse'!$A$30*$C275/Setup!$B$17+INDEX('FD inverse'!$A$30:$BH$30,1,'FD mesh'!$B$15+1)*Setup!$B$22</f>
        <v>15.6323379581127</v>
      </c>
      <c r="AG275" s="0" t="n">
        <f aca="false">SUMPRODUCT('FD inverse'!$A$31:$BH$31,'FD mesh'!$B$84:$BI$84,$E274:$BL274)+'FD inverse'!$A$31*$C275/Setup!$B$17+INDEX('FD inverse'!$A$31:$BH$31,1,'FD mesh'!$B$15+1)*Setup!$B$22</f>
        <v>15.2166872614198</v>
      </c>
      <c r="AH275" s="0" t="n">
        <f aca="false">SUMPRODUCT('FD inverse'!$A$32:$BH$32,'FD mesh'!$B$84:$BI$84,$E274:$BL274)+'FD inverse'!$A$32*$C275/Setup!$B$17+INDEX('FD inverse'!$A$32:$BH$32,1,'FD mesh'!$B$15+1)*Setup!$B$22</f>
        <v>15.1994104413654</v>
      </c>
      <c r="AI275" s="0" t="n">
        <f aca="false">SUMPRODUCT('FD inverse'!$A$33:$BH$33,'FD mesh'!$B$84:$BI$84,$E274:$BL274)+'FD inverse'!$A$33*$C275/Setup!$B$17+INDEX('FD inverse'!$A$33:$BH$33,1,'FD mesh'!$B$15+1)*Setup!$B$22</f>
        <v>15.1825843794223</v>
      </c>
      <c r="AJ275" s="0" t="n">
        <f aca="false">SUMPRODUCT('FD inverse'!$A$34:$BH$34,'FD mesh'!$B$84:$BI$84,$E274:$BL274)+'FD inverse'!$A$34*$C275/Setup!$B$17+INDEX('FD inverse'!$A$34:$BH$34,1,'FD mesh'!$B$15+1)*Setup!$B$22</f>
        <v>15.16618416979</v>
      </c>
      <c r="AK275" s="0" t="n">
        <f aca="false">SUMPRODUCT('FD inverse'!$A$35:$BH$35,'FD mesh'!$B$84:$BI$84,$E274:$BL274)+'FD inverse'!$A$35*$C275/Setup!$B$17+INDEX('FD inverse'!$A$35:$BH$35,1,'FD mesh'!$B$15+1)*Setup!$B$22</f>
        <v>15.1501826094684</v>
      </c>
      <c r="AL275" s="0" t="n">
        <f aca="false">SUMPRODUCT('FD inverse'!$A$36:$BH$36,'FD mesh'!$B$84:$BI$84,$E274:$BL274)+'FD inverse'!$A$36*$C275/Setup!$B$17+INDEX('FD inverse'!$A$36:$BH$36,1,'FD mesh'!$B$15+1)*Setup!$B$22</f>
        <v>15.134550455524</v>
      </c>
      <c r="AM275" s="0" t="n">
        <f aca="false">SUMPRODUCT('FD inverse'!$A$37:$BH$37,'FD mesh'!$B$84:$BI$84,$E274:$BL274)+'FD inverse'!$A$37*$C275/Setup!$B$17+INDEX('FD inverse'!$A$37:$BH$37,1,'FD mesh'!$B$15+1)*Setup!$B$22</f>
        <v>15.1192566649257</v>
      </c>
      <c r="AN275" s="0" t="n">
        <f aca="false">SUMPRODUCT('FD inverse'!$A$38:$BH$38,'FD mesh'!$B$84:$BI$84,$E274:$BL274)+'FD inverse'!$A$38*$C275/Setup!$B$17+INDEX('FD inverse'!$A$38:$BH$38,1,'FD mesh'!$B$15+1)*Setup!$B$22</f>
        <v>15.1042686180129</v>
      </c>
      <c r="AO275" s="0" t="n">
        <f aca="false">SUMPRODUCT('FD inverse'!$A$39:$BH$39,'FD mesh'!$B$84:$BI$84,$E274:$BL274)+'FD inverse'!$A$39*$C275/Setup!$B$17+INDEX('FD inverse'!$A$39:$BH$39,1,'FD mesh'!$B$15+1)*Setup!$B$22</f>
        <v>15.0895523268093</v>
      </c>
      <c r="AP275" s="0" t="n">
        <f aca="false">SUMPRODUCT('FD inverse'!$A$40:$BH$40,'FD mesh'!$B$84:$BI$84,$E274:$BL274)+'FD inverse'!$A$40*$C275/Setup!$B$17+INDEX('FD inverse'!$A$40:$BH$40,1,'FD mesh'!$B$15+1)*Setup!$B$22</f>
        <v>15.0750726295207</v>
      </c>
      <c r="AQ275" s="0" t="n">
        <f aca="false">SUMPRODUCT('FD inverse'!$A$41:$BH$41,'FD mesh'!$B$84:$BI$84,$E274:$BL274)+'FD inverse'!$A$41*$C275/Setup!$B$17+INDEX('FD inverse'!$A$41:$BH$41,1,'FD mesh'!$B$15+1)*Setup!$B$22</f>
        <v>15.0607933726649</v>
      </c>
      <c r="AR275" s="0" t="n">
        <f aca="false">SUMPRODUCT('FD inverse'!$A$42:$BH$42,'FD mesh'!$B$84:$BI$84,$E274:$BL274)+'FD inverse'!$A$42*$C275/Setup!$B$17+INDEX('FD inverse'!$A$42:$BH$42,1,'FD mesh'!$B$15+1)*Setup!$B$22</f>
        <v>15.0466775823748</v>
      </c>
      <c r="AS275" s="0" t="n">
        <f aca="false">SUMPRODUCT('FD inverse'!$A$43:$BH$43,'FD mesh'!$B$84:$BI$84,$E274:$BL274)+'FD inverse'!$A$43*$C275/Setup!$B$17+INDEX('FD inverse'!$A$43:$BH$43,1,'FD mesh'!$B$15+1)*Setup!$B$22</f>
        <v>0</v>
      </c>
      <c r="AT275" s="0" t="n">
        <f aca="false">SUMPRODUCT('FD inverse'!$A$44:$BH$44,'FD mesh'!$B$84:$BI$84,$E274:$BL274)+'FD inverse'!$A$44*$C275/Setup!$B$17+INDEX('FD inverse'!$A$44:$BH$44,1,'FD mesh'!$B$15+1)*Setup!$B$22</f>
        <v>0</v>
      </c>
      <c r="AU275" s="0" t="n">
        <f aca="false">SUMPRODUCT('FD inverse'!$A$45:$BH$45,'FD mesh'!$B$84:$BI$84,$E274:$BL274)+'FD inverse'!$A$45*$C275/Setup!$B$17+INDEX('FD inverse'!$A$45:$BH$45,1,'FD mesh'!$B$15+1)*Setup!$B$22</f>
        <v>0</v>
      </c>
      <c r="AV275" s="0" t="n">
        <f aca="false">SUMPRODUCT('FD inverse'!$A$46:$BH$46,'FD mesh'!$B$84:$BI$84,$E274:$BL274)+'FD inverse'!$A$46*$C275/Setup!$B$17+INDEX('FD inverse'!$A$46:$BH$46,1,'FD mesh'!$B$15+1)*Setup!$B$22</f>
        <v>0</v>
      </c>
      <c r="AW275" s="0" t="n">
        <f aca="false">SUMPRODUCT('FD inverse'!$A$47:$BH$47,'FD mesh'!$B$84:$BI$84,$E274:$BL274)+'FD inverse'!$A$47*$C275/Setup!$B$17+INDEX('FD inverse'!$A$47:$BH$47,1,'FD mesh'!$B$15+1)*Setup!$B$22</f>
        <v>0</v>
      </c>
      <c r="AX275" s="0" t="n">
        <f aca="false">SUMPRODUCT('FD inverse'!$A$48:$BH$48,'FD mesh'!$B$84:$BI$84,$E274:$BL274)+'FD inverse'!$A$48*$C275/Setup!$B$17+INDEX('FD inverse'!$A$48:$BH$48,1,'FD mesh'!$B$15+1)*Setup!$B$22</f>
        <v>0</v>
      </c>
      <c r="AY275" s="0" t="n">
        <f aca="false">SUMPRODUCT('FD inverse'!$A$49:$BH$49,'FD mesh'!$B$84:$BI$84,$E274:$BL274)+'FD inverse'!$A$49*$C275/Setup!$B$17+INDEX('FD inverse'!$A$49:$BH$49,1,'FD mesh'!$B$15+1)*Setup!$B$22</f>
        <v>0</v>
      </c>
      <c r="AZ275" s="0" t="n">
        <f aca="false">SUMPRODUCT('FD inverse'!$A$50:$BH$50,'FD mesh'!$B$84:$BI$84,$E274:$BL274)+'FD inverse'!$A$50*$C275/Setup!$B$17+INDEX('FD inverse'!$A$50:$BH$50,1,'FD mesh'!$B$15+1)*Setup!$B$22</f>
        <v>0</v>
      </c>
      <c r="BA275" s="0" t="n">
        <f aca="false">SUMPRODUCT('FD inverse'!$A$51:$BH$51,'FD mesh'!$B$84:$BI$84,$E274:$BL274)+'FD inverse'!$A$51*$C275/Setup!$B$17+INDEX('FD inverse'!$A$51:$BH$51,1,'FD mesh'!$B$15+1)*Setup!$B$22</f>
        <v>0</v>
      </c>
      <c r="BB275" s="0" t="n">
        <f aca="false">SUMPRODUCT('FD inverse'!$A$52:$BH$52,'FD mesh'!$B$84:$BI$84,$E274:$BL274)+'FD inverse'!$A$52*$C275/Setup!$B$17+INDEX('FD inverse'!$A$52:$BH$52,1,'FD mesh'!$B$15+1)*Setup!$B$22</f>
        <v>0</v>
      </c>
      <c r="BC275" s="0" t="n">
        <f aca="false">SUMPRODUCT('FD inverse'!$A$53:$BH$53,'FD mesh'!$B$84:$BI$84,$E274:$BL274)+'FD inverse'!$A$53*$C275/Setup!$B$17+INDEX('FD inverse'!$A$53:$BH$53,1,'FD mesh'!$B$15+1)*Setup!$B$22</f>
        <v>0</v>
      </c>
      <c r="BD275" s="0" t="n">
        <f aca="false">SUMPRODUCT('FD inverse'!$A$54:$BH$54,'FD mesh'!$B$84:$BI$84,$E274:$BL274)+'FD inverse'!$A$54*$C275/Setup!$B$17+INDEX('FD inverse'!$A$54:$BH$54,1,'FD mesh'!$B$15+1)*Setup!$B$22</f>
        <v>0</v>
      </c>
      <c r="BE275" s="0" t="n">
        <f aca="false">SUMPRODUCT('FD inverse'!$A$55:$BH$55,'FD mesh'!$B$84:$BI$84,$E274:$BL274)+'FD inverse'!$A$55*$C275/Setup!$B$17+INDEX('FD inverse'!$A$55:$BH$55,1,'FD mesh'!$B$15+1)*Setup!$B$22</f>
        <v>0</v>
      </c>
      <c r="BF275" s="0" t="n">
        <f aca="false">SUMPRODUCT('FD inverse'!$A$56:$BH$56,'FD mesh'!$B$84:$BI$84,$E274:$BL274)+'FD inverse'!$A$56*$C275/Setup!$B$17+INDEX('FD inverse'!$A$56:$BH$56,1,'FD mesh'!$B$15+1)*Setup!$B$22</f>
        <v>0</v>
      </c>
      <c r="BG275" s="0" t="n">
        <f aca="false">SUMPRODUCT('FD inverse'!$A$57:$BH$57,'FD mesh'!$B$84:$BI$84,$E274:$BL274)+'FD inverse'!$A$57*$C275/Setup!$B$17+INDEX('FD inverse'!$A$57:$BH$57,1,'FD mesh'!$B$15+1)*Setup!$B$22</f>
        <v>0</v>
      </c>
      <c r="BH275" s="0" t="n">
        <f aca="false">SUMPRODUCT('FD inverse'!$A$58:$BH$58,'FD mesh'!$B$84:$BI$84,$E274:$BL274)+'FD inverse'!$A$58*$C275/Setup!$B$17+INDEX('FD inverse'!$A$58:$BH$58,1,'FD mesh'!$B$15+1)*Setup!$B$22</f>
        <v>0</v>
      </c>
      <c r="BI275" s="0" t="n">
        <f aca="false">SUMPRODUCT('FD inverse'!$A$59:$BH$59,'FD mesh'!$B$84:$BI$84,$E274:$BL274)+'FD inverse'!$A$59*$C275/Setup!$B$17+INDEX('FD inverse'!$A$59:$BH$59,1,'FD mesh'!$B$15+1)*Setup!$B$22</f>
        <v>0</v>
      </c>
      <c r="BJ275" s="0" t="n">
        <f aca="false">SUMPRODUCT('FD inverse'!$A$60:$BH$60,'FD mesh'!$B$84:$BI$84,$E274:$BL274)+'FD inverse'!$A$60*$C275/Setup!$B$17+INDEX('FD inverse'!$A$60:$BH$60,1,'FD mesh'!$B$15+1)*Setup!$B$22</f>
        <v>0</v>
      </c>
      <c r="BK275" s="0" t="n">
        <f aca="false">SUMPRODUCT('FD inverse'!$A$61:$BH$61,'FD mesh'!$B$84:$BI$84,$E274:$BL274)+'FD inverse'!$A$61*$C275/Setup!$B$17+INDEX('FD inverse'!$A$61:$BH$61,1,'FD mesh'!$B$15+1)*Setup!$B$22</f>
        <v>0</v>
      </c>
      <c r="BL275" s="0" t="n">
        <f aca="false">SUMPRODUCT('FD inverse'!$A$62:$BH$62,'FD mesh'!$B$84:$BI$84,$E274:$BL274)+'FD inverse'!$A$62*$C275/Setup!$B$17+INDEX('FD inverse'!$A$62:$BH$62,1,'FD mesh'!$B$15+1)*Setup!$B$22</f>
        <v>0</v>
      </c>
    </row>
    <row r="276" customFormat="false" ht="15" hidden="false" customHeight="false" outlineLevel="0" collapsed="false">
      <c r="A276" s="0" t="n">
        <v>271</v>
      </c>
      <c r="B276" s="0" t="n">
        <f aca="false">A276*Setup!$B$11/3600</f>
        <v>22.5833333333333</v>
      </c>
      <c r="C276" s="0" t="n">
        <f aca="false">Setup!$B$7+Setup!$B$8*COS(2*PI()*(B276-Setup!$B$9)/24)</f>
        <v>23.3915064552403</v>
      </c>
      <c r="D276" s="0" t="n">
        <f aca="false">(C276-E276)/Setup!$B$17</f>
        <v>4.24260362229618</v>
      </c>
      <c r="E276" s="0" t="n">
        <f aca="false">SUMPRODUCT('FD inverse'!$A$3:$BH$3,'FD mesh'!$B$84:$BI$84,$E275:$BL275)+'FD inverse'!$A$3*$C276/Setup!$B$17+INDEX('FD inverse'!$A$3:$BH$3,1,'FD mesh'!$B$15+1)*Setup!$B$22</f>
        <v>22.8399679843418</v>
      </c>
      <c r="F276" s="0" t="n">
        <f aca="false">SUMPRODUCT('FD inverse'!$A$4:$BH$4,'FD mesh'!$B$84:$BI$84,$E275:$BL275)+'FD inverse'!$A$4*$C276/Setup!$B$17+INDEX('FD inverse'!$A$4:$BH$4,1,'FD mesh'!$B$15+1)*Setup!$B$22</f>
        <v>22.7031488318766</v>
      </c>
      <c r="G276" s="0" t="n">
        <f aca="false">SUMPRODUCT('FD inverse'!$A$5:$BH$5,'FD mesh'!$B$84:$BI$84,$E275:$BL275)+'FD inverse'!$A$5*$C276/Setup!$B$17+INDEX('FD inverse'!$A$5:$BH$5,1,'FD mesh'!$B$15+1)*Setup!$B$22</f>
        <v>22.5489730223934</v>
      </c>
      <c r="H276" s="0" t="n">
        <f aca="false">SUMPRODUCT('FD inverse'!$A$6:$BH$6,'FD mesh'!$B$84:$BI$84,$E275:$BL275)+'FD inverse'!$A$6*$C276/Setup!$B$17+INDEX('FD inverse'!$A$6:$BH$6,1,'FD mesh'!$B$15+1)*Setup!$B$22</f>
        <v>22.0080299368481</v>
      </c>
      <c r="I276" s="0" t="n">
        <f aca="false">SUMPRODUCT('FD inverse'!$A$7:$BH$7,'FD mesh'!$B$84:$BI$84,$E275:$BL275)+'FD inverse'!$A$7*$C276/Setup!$B$17+INDEX('FD inverse'!$A$7:$BH$7,1,'FD mesh'!$B$15+1)*Setup!$B$22</f>
        <v>21.959336875973</v>
      </c>
      <c r="J276" s="0" t="n">
        <f aca="false">SUMPRODUCT('FD inverse'!$A$8:$BH$8,'FD mesh'!$B$84:$BI$84,$E275:$BL275)+'FD inverse'!$A$8*$C276/Setup!$B$17+INDEX('FD inverse'!$A$8:$BH$8,1,'FD mesh'!$B$15+1)*Setup!$B$22</f>
        <v>21.9104269467411</v>
      </c>
      <c r="K276" s="0" t="n">
        <f aca="false">SUMPRODUCT('FD inverse'!$A$9:$BH$9,'FD mesh'!$B$84:$BI$84,$E275:$BL275)+'FD inverse'!$A$9*$C276/Setup!$B$17+INDEX('FD inverse'!$A$9:$BH$9,1,'FD mesh'!$B$15+1)*Setup!$B$22</f>
        <v>21.8625862612799</v>
      </c>
      <c r="L276" s="0" t="n">
        <f aca="false">SUMPRODUCT('FD inverse'!$A$10:$BH$10,'FD mesh'!$B$84:$BI$84,$E275:$BL275)+'FD inverse'!$A$10*$C276/Setup!$B$17+INDEX('FD inverse'!$A$10:$BH$10,1,'FD mesh'!$B$15+1)*Setup!$B$22</f>
        <v>21.8169559980186</v>
      </c>
      <c r="M276" s="0" t="n">
        <f aca="false">SUMPRODUCT('FD inverse'!$A$11:$BH$11,'FD mesh'!$B$84:$BI$84,$E275:$BL275)+'FD inverse'!$A$11*$C276/Setup!$B$17+INDEX('FD inverse'!$A$11:$BH$11,1,'FD mesh'!$B$15+1)*Setup!$B$22</f>
        <v>21.7745294125949</v>
      </c>
      <c r="N276" s="0" t="n">
        <f aca="false">SUMPRODUCT('FD inverse'!$A$12:$BH$12,'FD mesh'!$B$84:$BI$84,$E275:$BL275)+'FD inverse'!$A$12*$C276/Setup!$B$17+INDEX('FD inverse'!$A$12:$BH$12,1,'FD mesh'!$B$15+1)*Setup!$B$22</f>
        <v>21.7361496261271</v>
      </c>
      <c r="O276" s="0" t="n">
        <f aca="false">SUMPRODUCT('FD inverse'!$A$13:$BH$13,'FD mesh'!$B$84:$BI$84,$E275:$BL275)+'FD inverse'!$A$13*$C276/Setup!$B$17+INDEX('FD inverse'!$A$13:$BH$13,1,'FD mesh'!$B$15+1)*Setup!$B$22</f>
        <v>21.702508047101</v>
      </c>
      <c r="P276" s="0" t="n">
        <f aca="false">SUMPRODUCT('FD inverse'!$A$14:$BH$14,'FD mesh'!$B$84:$BI$84,$E275:$BL275)+'FD inverse'!$A$14*$C276/Setup!$B$17+INDEX('FD inverse'!$A$14:$BH$14,1,'FD mesh'!$B$15+1)*Setup!$B$22</f>
        <v>21.674143304641</v>
      </c>
      <c r="Q276" s="0" t="n">
        <f aca="false">SUMPRODUCT('FD inverse'!$A$15:$BH$15,'FD mesh'!$B$84:$BI$84,$E275:$BL275)+'FD inverse'!$A$15*$C276/Setup!$B$17+INDEX('FD inverse'!$A$15:$BH$15,1,'FD mesh'!$B$15+1)*Setup!$B$22</f>
        <v>21.6514405926293</v>
      </c>
      <c r="R276" s="0" t="n">
        <f aca="false">SUMPRODUCT('FD inverse'!$A$16:$BH$16,'FD mesh'!$B$84:$BI$84,$E275:$BL275)+'FD inverse'!$A$16*$C276/Setup!$B$17+INDEX('FD inverse'!$A$16:$BH$16,1,'FD mesh'!$B$15+1)*Setup!$B$22</f>
        <v>21.6346313459398</v>
      </c>
      <c r="S276" s="0" t="n">
        <f aca="false">SUMPRODUCT('FD inverse'!$A$17:$BH$17,'FD mesh'!$B$84:$BI$84,$E275:$BL275)+'FD inverse'!$A$17*$C276/Setup!$B$17+INDEX('FD inverse'!$A$17:$BH$17,1,'FD mesh'!$B$15+1)*Setup!$B$22</f>
        <v>21.1898125389081</v>
      </c>
      <c r="T276" s="0" t="n">
        <f aca="false">SUMPRODUCT('FD inverse'!$A$18:$BH$18,'FD mesh'!$B$84:$BI$84,$E275:$BL275)+'FD inverse'!$A$18*$C276/Setup!$B$17+INDEX('FD inverse'!$A$18:$BH$18,1,'FD mesh'!$B$15+1)*Setup!$B$22</f>
        <v>20.7479662836275</v>
      </c>
      <c r="U276" s="0" t="n">
        <f aca="false">SUMPRODUCT('FD inverse'!$A$19:$BH$19,'FD mesh'!$B$84:$BI$84,$E275:$BL275)+'FD inverse'!$A$19*$C276/Setup!$B$17+INDEX('FD inverse'!$A$19:$BH$19,1,'FD mesh'!$B$15+1)*Setup!$B$22</f>
        <v>20.3090509097602</v>
      </c>
      <c r="V276" s="0" t="n">
        <f aca="false">SUMPRODUCT('FD inverse'!$A$20:$BH$20,'FD mesh'!$B$84:$BI$84,$E275:$BL275)+'FD inverse'!$A$20*$C276/Setup!$B$17+INDEX('FD inverse'!$A$20:$BH$20,1,'FD mesh'!$B$15+1)*Setup!$B$22</f>
        <v>19.8729914774016</v>
      </c>
      <c r="W276" s="0" t="n">
        <f aca="false">SUMPRODUCT('FD inverse'!$A$21:$BH$21,'FD mesh'!$B$84:$BI$84,$E275:$BL275)+'FD inverse'!$A$21*$C276/Setup!$B$17+INDEX('FD inverse'!$A$21:$BH$21,1,'FD mesh'!$B$15+1)*Setup!$B$22</f>
        <v>19.439682276243</v>
      </c>
      <c r="X276" s="0" t="n">
        <f aca="false">SUMPRODUCT('FD inverse'!$A$22:$BH$22,'FD mesh'!$B$84:$BI$84,$E275:$BL275)+'FD inverse'!$A$22*$C276/Setup!$B$17+INDEX('FD inverse'!$A$22:$BH$22,1,'FD mesh'!$B$15+1)*Setup!$B$22</f>
        <v>19.0089893318836</v>
      </c>
      <c r="Y276" s="0" t="n">
        <f aca="false">SUMPRODUCT('FD inverse'!$A$23:$BH$23,'FD mesh'!$B$84:$BI$84,$E275:$BL275)+'FD inverse'!$A$23*$C276/Setup!$B$17+INDEX('FD inverse'!$A$23:$BH$23,1,'FD mesh'!$B$15+1)*Setup!$B$22</f>
        <v>18.5807529145638</v>
      </c>
      <c r="Z276" s="0" t="n">
        <f aca="false">SUMPRODUCT('FD inverse'!$A$24:$BH$24,'FD mesh'!$B$84:$BI$84,$E275:$BL275)+'FD inverse'!$A$24*$C276/Setup!$B$17+INDEX('FD inverse'!$A$24:$BH$24,1,'FD mesh'!$B$15+1)*Setup!$B$22</f>
        <v>18.1547900465801</v>
      </c>
      <c r="AA276" s="0" t="n">
        <f aca="false">SUMPRODUCT('FD inverse'!$A$25:$BH$25,'FD mesh'!$B$84:$BI$84,$E275:$BL275)+'FD inverse'!$A$25*$C276/Setup!$B$17+INDEX('FD inverse'!$A$25:$BH$25,1,'FD mesh'!$B$15+1)*Setup!$B$22</f>
        <v>17.7308970055441</v>
      </c>
      <c r="AB276" s="0" t="n">
        <f aca="false">SUMPRODUCT('FD inverse'!$A$26:$BH$26,'FD mesh'!$B$84:$BI$84,$E275:$BL275)+'FD inverse'!$A$26*$C276/Setup!$B$17+INDEX('FD inverse'!$A$26:$BH$26,1,'FD mesh'!$B$15+1)*Setup!$B$22</f>
        <v>17.3088518214608</v>
      </c>
      <c r="AC276" s="0" t="n">
        <f aca="false">SUMPRODUCT('FD inverse'!$A$27:$BH$27,'FD mesh'!$B$84:$BI$84,$E275:$BL275)+'FD inverse'!$A$27*$C276/Setup!$B$17+INDEX('FD inverse'!$A$27:$BH$27,1,'FD mesh'!$B$15+1)*Setup!$B$22</f>
        <v>16.8884167663215</v>
      </c>
      <c r="AD276" s="0" t="n">
        <f aca="false">SUMPRODUCT('FD inverse'!$A$28:$BH$28,'FD mesh'!$B$84:$BI$84,$E275:$BL275)+'FD inverse'!$A$28*$C276/Setup!$B$17+INDEX('FD inverse'!$A$28:$BH$28,1,'FD mesh'!$B$15+1)*Setup!$B$22</f>
        <v>16.4693408355441</v>
      </c>
      <c r="AE276" s="0" t="n">
        <f aca="false">SUMPRODUCT('FD inverse'!$A$29:$BH$29,'FD mesh'!$B$84:$BI$84,$E275:$BL275)+'FD inverse'!$A$29*$C276/Setup!$B$17+INDEX('FD inverse'!$A$29:$BH$29,1,'FD mesh'!$B$15+1)*Setup!$B$22</f>
        <v>16.0513622211358</v>
      </c>
      <c r="AF276" s="0" t="n">
        <f aca="false">SUMPRODUCT('FD inverse'!$A$30:$BH$30,'FD mesh'!$B$84:$BI$84,$E275:$BL275)+'FD inverse'!$A$30*$C276/Setup!$B$17+INDEX('FD inverse'!$A$30:$BH$30,1,'FD mesh'!$B$15+1)*Setup!$B$22</f>
        <v>15.6342107769184</v>
      </c>
      <c r="AG276" s="0" t="n">
        <f aca="false">SUMPRODUCT('FD inverse'!$A$31:$BH$31,'FD mesh'!$B$84:$BI$84,$E275:$BL275)+'FD inverse'!$A$31*$C276/Setup!$B$17+INDEX('FD inverse'!$A$31:$BH$31,1,'FD mesh'!$B$15+1)*Setup!$B$22</f>
        <v>15.2176104765209</v>
      </c>
      <c r="AH276" s="0" t="n">
        <f aca="false">SUMPRODUCT('FD inverse'!$A$32:$BH$32,'FD mesh'!$B$84:$BI$84,$E275:$BL275)+'FD inverse'!$A$32*$C276/Setup!$B$17+INDEX('FD inverse'!$A$32:$BH$32,1,'FD mesh'!$B$15+1)*Setup!$B$22</f>
        <v>15.2002906923578</v>
      </c>
      <c r="AI276" s="0" t="n">
        <f aca="false">SUMPRODUCT('FD inverse'!$A$33:$BH$33,'FD mesh'!$B$84:$BI$84,$E275:$BL275)+'FD inverse'!$A$33*$C276/Setup!$B$17+INDEX('FD inverse'!$A$33:$BH$33,1,'FD mesh'!$B$15+1)*Setup!$B$22</f>
        <v>15.183416511522</v>
      </c>
      <c r="AJ276" s="0" t="n">
        <f aca="false">SUMPRODUCT('FD inverse'!$A$34:$BH$34,'FD mesh'!$B$84:$BI$84,$E275:$BL275)+'FD inverse'!$A$34*$C276/Setup!$B$17+INDEX('FD inverse'!$A$34:$BH$34,1,'FD mesh'!$B$15+1)*Setup!$B$22</f>
        <v>15.1669635751217</v>
      </c>
      <c r="AK276" s="0" t="n">
        <f aca="false">SUMPRODUCT('FD inverse'!$A$35:$BH$35,'FD mesh'!$B$84:$BI$84,$E275:$BL275)+'FD inverse'!$A$35*$C276/Setup!$B$17+INDEX('FD inverse'!$A$35:$BH$35,1,'FD mesh'!$B$15+1)*Setup!$B$22</f>
        <v>15.1509051916524</v>
      </c>
      <c r="AL276" s="0" t="n">
        <f aca="false">SUMPRODUCT('FD inverse'!$A$36:$BH$36,'FD mesh'!$B$84:$BI$84,$E275:$BL275)+'FD inverse'!$A$36*$C276/Setup!$B$17+INDEX('FD inverse'!$A$36:$BH$36,1,'FD mesh'!$B$15+1)*Setup!$B$22</f>
        <v>15.1352125959281</v>
      </c>
      <c r="AM276" s="0" t="n">
        <f aca="false">SUMPRODUCT('FD inverse'!$A$37:$BH$37,'FD mesh'!$B$84:$BI$84,$E275:$BL275)+'FD inverse'!$A$37*$C276/Setup!$B$17+INDEX('FD inverse'!$A$37:$BH$37,1,'FD mesh'!$B$15+1)*Setup!$B$22</f>
        <v>15.1198551909275</v>
      </c>
      <c r="AN276" s="0" t="n">
        <f aca="false">SUMPRODUCT('FD inverse'!$A$38:$BH$38,'FD mesh'!$B$84:$BI$84,$E275:$BL275)+'FD inverse'!$A$38*$C276/Setup!$B$17+INDEX('FD inverse'!$A$38:$BH$38,1,'FD mesh'!$B$15+1)*Setup!$B$22</f>
        <v>15.104800773575</v>
      </c>
      <c r="AO276" s="0" t="n">
        <f aca="false">SUMPRODUCT('FD inverse'!$A$39:$BH$39,'FD mesh'!$B$84:$BI$84,$E275:$BL275)+'FD inverse'!$A$39*$C276/Setup!$B$17+INDEX('FD inverse'!$A$39:$BH$39,1,'FD mesh'!$B$15+1)*Setup!$B$22</f>
        <v>15.0900157456252</v>
      </c>
      <c r="AP276" s="0" t="n">
        <f aca="false">SUMPRODUCT('FD inverse'!$A$40:$BH$40,'FD mesh'!$B$84:$BI$84,$E275:$BL275)+'FD inverse'!$A$40*$C276/Setup!$B$17+INDEX('FD inverse'!$A$40:$BH$40,1,'FD mesh'!$B$15+1)*Setup!$B$22</f>
        <v>15.0754653109541</v>
      </c>
      <c r="AQ276" s="0" t="n">
        <f aca="false">SUMPRODUCT('FD inverse'!$A$41:$BH$41,'FD mesh'!$B$84:$BI$84,$E275:$BL275)+'FD inverse'!$A$41*$C276/Setup!$B$17+INDEX('FD inverse'!$A$41:$BH$41,1,'FD mesh'!$B$15+1)*Setup!$B$22</f>
        <v>15.0611136606694</v>
      </c>
      <c r="AR276" s="0" t="n">
        <f aca="false">SUMPRODUCT('FD inverse'!$A$42:$BH$42,'FD mesh'!$B$84:$BI$84,$E275:$BL275)+'FD inverse'!$A$42*$C276/Setup!$B$17+INDEX('FD inverse'!$A$42:$BH$42,1,'FD mesh'!$B$15+1)*Setup!$B$22</f>
        <v>15.0469241475498</v>
      </c>
      <c r="AS276" s="0" t="n">
        <f aca="false">SUMPRODUCT('FD inverse'!$A$43:$BH$43,'FD mesh'!$B$84:$BI$84,$E275:$BL275)+'FD inverse'!$A$43*$C276/Setup!$B$17+INDEX('FD inverse'!$A$43:$BH$43,1,'FD mesh'!$B$15+1)*Setup!$B$22</f>
        <v>0</v>
      </c>
      <c r="AT276" s="0" t="n">
        <f aca="false">SUMPRODUCT('FD inverse'!$A$44:$BH$44,'FD mesh'!$B$84:$BI$84,$E275:$BL275)+'FD inverse'!$A$44*$C276/Setup!$B$17+INDEX('FD inverse'!$A$44:$BH$44,1,'FD mesh'!$B$15+1)*Setup!$B$22</f>
        <v>0</v>
      </c>
      <c r="AU276" s="0" t="n">
        <f aca="false">SUMPRODUCT('FD inverse'!$A$45:$BH$45,'FD mesh'!$B$84:$BI$84,$E275:$BL275)+'FD inverse'!$A$45*$C276/Setup!$B$17+INDEX('FD inverse'!$A$45:$BH$45,1,'FD mesh'!$B$15+1)*Setup!$B$22</f>
        <v>0</v>
      </c>
      <c r="AV276" s="0" t="n">
        <f aca="false">SUMPRODUCT('FD inverse'!$A$46:$BH$46,'FD mesh'!$B$84:$BI$84,$E275:$BL275)+'FD inverse'!$A$46*$C276/Setup!$B$17+INDEX('FD inverse'!$A$46:$BH$46,1,'FD mesh'!$B$15+1)*Setup!$B$22</f>
        <v>0</v>
      </c>
      <c r="AW276" s="0" t="n">
        <f aca="false">SUMPRODUCT('FD inverse'!$A$47:$BH$47,'FD mesh'!$B$84:$BI$84,$E275:$BL275)+'FD inverse'!$A$47*$C276/Setup!$B$17+INDEX('FD inverse'!$A$47:$BH$47,1,'FD mesh'!$B$15+1)*Setup!$B$22</f>
        <v>0</v>
      </c>
      <c r="AX276" s="0" t="n">
        <f aca="false">SUMPRODUCT('FD inverse'!$A$48:$BH$48,'FD mesh'!$B$84:$BI$84,$E275:$BL275)+'FD inverse'!$A$48*$C276/Setup!$B$17+INDEX('FD inverse'!$A$48:$BH$48,1,'FD mesh'!$B$15+1)*Setup!$B$22</f>
        <v>0</v>
      </c>
      <c r="AY276" s="0" t="n">
        <f aca="false">SUMPRODUCT('FD inverse'!$A$49:$BH$49,'FD mesh'!$B$84:$BI$84,$E275:$BL275)+'FD inverse'!$A$49*$C276/Setup!$B$17+INDEX('FD inverse'!$A$49:$BH$49,1,'FD mesh'!$B$15+1)*Setup!$B$22</f>
        <v>0</v>
      </c>
      <c r="AZ276" s="0" t="n">
        <f aca="false">SUMPRODUCT('FD inverse'!$A$50:$BH$50,'FD mesh'!$B$84:$BI$84,$E275:$BL275)+'FD inverse'!$A$50*$C276/Setup!$B$17+INDEX('FD inverse'!$A$50:$BH$50,1,'FD mesh'!$B$15+1)*Setup!$B$22</f>
        <v>0</v>
      </c>
      <c r="BA276" s="0" t="n">
        <f aca="false">SUMPRODUCT('FD inverse'!$A$51:$BH$51,'FD mesh'!$B$84:$BI$84,$E275:$BL275)+'FD inverse'!$A$51*$C276/Setup!$B$17+INDEX('FD inverse'!$A$51:$BH$51,1,'FD mesh'!$B$15+1)*Setup!$B$22</f>
        <v>0</v>
      </c>
      <c r="BB276" s="0" t="n">
        <f aca="false">SUMPRODUCT('FD inverse'!$A$52:$BH$52,'FD mesh'!$B$84:$BI$84,$E275:$BL275)+'FD inverse'!$A$52*$C276/Setup!$B$17+INDEX('FD inverse'!$A$52:$BH$52,1,'FD mesh'!$B$15+1)*Setup!$B$22</f>
        <v>0</v>
      </c>
      <c r="BC276" s="0" t="n">
        <f aca="false">SUMPRODUCT('FD inverse'!$A$53:$BH$53,'FD mesh'!$B$84:$BI$84,$E275:$BL275)+'FD inverse'!$A$53*$C276/Setup!$B$17+INDEX('FD inverse'!$A$53:$BH$53,1,'FD mesh'!$B$15+1)*Setup!$B$22</f>
        <v>0</v>
      </c>
      <c r="BD276" s="0" t="n">
        <f aca="false">SUMPRODUCT('FD inverse'!$A$54:$BH$54,'FD mesh'!$B$84:$BI$84,$E275:$BL275)+'FD inverse'!$A$54*$C276/Setup!$B$17+INDEX('FD inverse'!$A$54:$BH$54,1,'FD mesh'!$B$15+1)*Setup!$B$22</f>
        <v>0</v>
      </c>
      <c r="BE276" s="0" t="n">
        <f aca="false">SUMPRODUCT('FD inverse'!$A$55:$BH$55,'FD mesh'!$B$84:$BI$84,$E275:$BL275)+'FD inverse'!$A$55*$C276/Setup!$B$17+INDEX('FD inverse'!$A$55:$BH$55,1,'FD mesh'!$B$15+1)*Setup!$B$22</f>
        <v>0</v>
      </c>
      <c r="BF276" s="0" t="n">
        <f aca="false">SUMPRODUCT('FD inverse'!$A$56:$BH$56,'FD mesh'!$B$84:$BI$84,$E275:$BL275)+'FD inverse'!$A$56*$C276/Setup!$B$17+INDEX('FD inverse'!$A$56:$BH$56,1,'FD mesh'!$B$15+1)*Setup!$B$22</f>
        <v>0</v>
      </c>
      <c r="BG276" s="0" t="n">
        <f aca="false">SUMPRODUCT('FD inverse'!$A$57:$BH$57,'FD mesh'!$B$84:$BI$84,$E275:$BL275)+'FD inverse'!$A$57*$C276/Setup!$B$17+INDEX('FD inverse'!$A$57:$BH$57,1,'FD mesh'!$B$15+1)*Setup!$B$22</f>
        <v>0</v>
      </c>
      <c r="BH276" s="0" t="n">
        <f aca="false">SUMPRODUCT('FD inverse'!$A$58:$BH$58,'FD mesh'!$B$84:$BI$84,$E275:$BL275)+'FD inverse'!$A$58*$C276/Setup!$B$17+INDEX('FD inverse'!$A$58:$BH$58,1,'FD mesh'!$B$15+1)*Setup!$B$22</f>
        <v>0</v>
      </c>
      <c r="BI276" s="0" t="n">
        <f aca="false">SUMPRODUCT('FD inverse'!$A$59:$BH$59,'FD mesh'!$B$84:$BI$84,$E275:$BL275)+'FD inverse'!$A$59*$C276/Setup!$B$17+INDEX('FD inverse'!$A$59:$BH$59,1,'FD mesh'!$B$15+1)*Setup!$B$22</f>
        <v>0</v>
      </c>
      <c r="BJ276" s="0" t="n">
        <f aca="false">SUMPRODUCT('FD inverse'!$A$60:$BH$60,'FD mesh'!$B$84:$BI$84,$E275:$BL275)+'FD inverse'!$A$60*$C276/Setup!$B$17+INDEX('FD inverse'!$A$60:$BH$60,1,'FD mesh'!$B$15+1)*Setup!$B$22</f>
        <v>0</v>
      </c>
      <c r="BK276" s="0" t="n">
        <f aca="false">SUMPRODUCT('FD inverse'!$A$61:$BH$61,'FD mesh'!$B$84:$BI$84,$E275:$BL275)+'FD inverse'!$A$61*$C276/Setup!$B$17+INDEX('FD inverse'!$A$61:$BH$61,1,'FD mesh'!$B$15+1)*Setup!$B$22</f>
        <v>0</v>
      </c>
      <c r="BL276" s="0" t="n">
        <f aca="false">SUMPRODUCT('FD inverse'!$A$62:$BH$62,'FD mesh'!$B$84:$BI$84,$E275:$BL275)+'FD inverse'!$A$62*$C276/Setup!$B$17+INDEX('FD inverse'!$A$62:$BH$62,1,'FD mesh'!$B$15+1)*Setup!$B$22</f>
        <v>0</v>
      </c>
    </row>
    <row r="277" customFormat="false" ht="15" hidden="false" customHeight="false" outlineLevel="0" collapsed="false">
      <c r="A277" s="0" t="n">
        <v>272</v>
      </c>
      <c r="B277" s="0" t="n">
        <f aca="false">A277*Setup!$B$11/3600</f>
        <v>22.6666666666667</v>
      </c>
      <c r="C277" s="0" t="n">
        <f aca="false">Setup!$B$7+Setup!$B$8*COS(2*PI()*(B277-Setup!$B$9)/24)</f>
        <v>23.3054072893323</v>
      </c>
      <c r="D277" s="0" t="n">
        <f aca="false">(C277-E277)/Setup!$B$17</f>
        <v>3.95469290345544</v>
      </c>
      <c r="E277" s="0" t="n">
        <f aca="false">SUMPRODUCT('FD inverse'!$A$3:$BH$3,'FD mesh'!$B$84:$BI$84,$E276:$BL276)+'FD inverse'!$A$3*$C277/Setup!$B$17+INDEX('FD inverse'!$A$3:$BH$3,1,'FD mesh'!$B$15+1)*Setup!$B$22</f>
        <v>22.7912972118831</v>
      </c>
      <c r="F277" s="0" t="n">
        <f aca="false">SUMPRODUCT('FD inverse'!$A$4:$BH$4,'FD mesh'!$B$84:$BI$84,$E276:$BL276)+'FD inverse'!$A$4*$C277/Setup!$B$17+INDEX('FD inverse'!$A$4:$BH$4,1,'FD mesh'!$B$15+1)*Setup!$B$22</f>
        <v>22.6630357847213</v>
      </c>
      <c r="G277" s="0" t="n">
        <f aca="false">SUMPRODUCT('FD inverse'!$A$5:$BH$5,'FD mesh'!$B$84:$BI$84,$E276:$BL276)+'FD inverse'!$A$5*$C277/Setup!$B$17+INDEX('FD inverse'!$A$5:$BH$5,1,'FD mesh'!$B$15+1)*Setup!$B$22</f>
        <v>22.5173641808429</v>
      </c>
      <c r="H277" s="0" t="n">
        <f aca="false">SUMPRODUCT('FD inverse'!$A$6:$BH$6,'FD mesh'!$B$84:$BI$84,$E276:$BL276)+'FD inverse'!$A$6*$C277/Setup!$B$17+INDEX('FD inverse'!$A$6:$BH$6,1,'FD mesh'!$B$15+1)*Setup!$B$22</f>
        <v>22.004859478181</v>
      </c>
      <c r="I277" s="0" t="n">
        <f aca="false">SUMPRODUCT('FD inverse'!$A$7:$BH$7,'FD mesh'!$B$84:$BI$84,$E276:$BL276)+'FD inverse'!$A$7*$C277/Setup!$B$17+INDEX('FD inverse'!$A$7:$BH$7,1,'FD mesh'!$B$15+1)*Setup!$B$22</f>
        <v>21.9585698411704</v>
      </c>
      <c r="J277" s="0" t="n">
        <f aca="false">SUMPRODUCT('FD inverse'!$A$8:$BH$8,'FD mesh'!$B$84:$BI$84,$E276:$BL276)+'FD inverse'!$A$8*$C277/Setup!$B$17+INDEX('FD inverse'!$A$8:$BH$8,1,'FD mesh'!$B$15+1)*Setup!$B$22</f>
        <v>21.9118276762527</v>
      </c>
      <c r="K277" s="0" t="n">
        <f aca="false">SUMPRODUCT('FD inverse'!$A$9:$BH$9,'FD mesh'!$B$84:$BI$84,$E276:$BL276)+'FD inverse'!$A$9*$C277/Setup!$B$17+INDEX('FD inverse'!$A$9:$BH$9,1,'FD mesh'!$B$15+1)*Setup!$B$22</f>
        <v>21.8659119004274</v>
      </c>
      <c r="L277" s="0" t="n">
        <f aca="false">SUMPRODUCT('FD inverse'!$A$10:$BH$10,'FD mesh'!$B$84:$BI$84,$E276:$BL276)+'FD inverse'!$A$10*$C277/Setup!$B$17+INDEX('FD inverse'!$A$10:$BH$10,1,'FD mesh'!$B$15+1)*Setup!$B$22</f>
        <v>21.8219581535976</v>
      </c>
      <c r="M277" s="0" t="n">
        <f aca="false">SUMPRODUCT('FD inverse'!$A$11:$BH$11,'FD mesh'!$B$84:$BI$84,$E276:$BL276)+'FD inverse'!$A$11*$C277/Setup!$B$17+INDEX('FD inverse'!$A$11:$BH$11,1,'FD mesh'!$B$15+1)*Setup!$B$22</f>
        <v>21.7809555310033</v>
      </c>
      <c r="N277" s="0" t="n">
        <f aca="false">SUMPRODUCT('FD inverse'!$A$12:$BH$12,'FD mesh'!$B$84:$BI$84,$E276:$BL276)+'FD inverse'!$A$12*$C277/Setup!$B$17+INDEX('FD inverse'!$A$12:$BH$12,1,'FD mesh'!$B$15+1)*Setup!$B$22</f>
        <v>21.7437441287088</v>
      </c>
      <c r="O277" s="0" t="n">
        <f aca="false">SUMPRODUCT('FD inverse'!$A$13:$BH$13,'FD mesh'!$B$84:$BI$84,$E276:$BL276)+'FD inverse'!$A$13*$C277/Setup!$B$17+INDEX('FD inverse'!$A$13:$BH$13,1,'FD mesh'!$B$15+1)*Setup!$B$22</f>
        <v>21.7110132589111</v>
      </c>
      <c r="P277" s="0" t="n">
        <f aca="false">SUMPRODUCT('FD inverse'!$A$14:$BH$14,'FD mesh'!$B$84:$BI$84,$E276:$BL276)+'FD inverse'!$A$14*$C277/Setup!$B$17+INDEX('FD inverse'!$A$14:$BH$14,1,'FD mesh'!$B$15+1)*Setup!$B$22</f>
        <v>21.68330021319</v>
      </c>
      <c r="Q277" s="0" t="n">
        <f aca="false">SUMPRODUCT('FD inverse'!$A$15:$BH$15,'FD mesh'!$B$84:$BI$84,$E276:$BL276)+'FD inverse'!$A$15*$C277/Setup!$B$17+INDEX('FD inverse'!$A$15:$BH$15,1,'FD mesh'!$B$15+1)*Setup!$B$22</f>
        <v>21.6609894733975</v>
      </c>
      <c r="R277" s="0" t="n">
        <f aca="false">SUMPRODUCT('FD inverse'!$A$16:$BH$16,'FD mesh'!$B$84:$BI$84,$E276:$BL276)+'FD inverse'!$A$16*$C277/Setup!$B$17+INDEX('FD inverse'!$A$16:$BH$16,1,'FD mesh'!$B$15+1)*Setup!$B$22</f>
        <v>21.6443122915804</v>
      </c>
      <c r="S277" s="0" t="n">
        <f aca="false">SUMPRODUCT('FD inverse'!$A$17:$BH$17,'FD mesh'!$B$84:$BI$84,$E276:$BL276)+'FD inverse'!$A$17*$C277/Setup!$B$17+INDEX('FD inverse'!$A$17:$BH$17,1,'FD mesh'!$B$15+1)*Setup!$B$22</f>
        <v>21.1995015286351</v>
      </c>
      <c r="T277" s="0" t="n">
        <f aca="false">SUMPRODUCT('FD inverse'!$A$18:$BH$18,'FD mesh'!$B$84:$BI$84,$E276:$BL276)+'FD inverse'!$A$18*$C277/Setup!$B$17+INDEX('FD inverse'!$A$18:$BH$18,1,'FD mesh'!$B$15+1)*Setup!$B$22</f>
        <v>20.7575420969523</v>
      </c>
      <c r="U277" s="0" t="n">
        <f aca="false">SUMPRODUCT('FD inverse'!$A$19:$BH$19,'FD mesh'!$B$84:$BI$84,$E276:$BL276)+'FD inverse'!$A$19*$C277/Setup!$B$17+INDEX('FD inverse'!$A$19:$BH$19,1,'FD mesh'!$B$15+1)*Setup!$B$22</f>
        <v>20.3184006903336</v>
      </c>
      <c r="V277" s="0" t="n">
        <f aca="false">SUMPRODUCT('FD inverse'!$A$20:$BH$20,'FD mesh'!$B$84:$BI$84,$E276:$BL276)+'FD inverse'!$A$20*$C277/Setup!$B$17+INDEX('FD inverse'!$A$20:$BH$20,1,'FD mesh'!$B$15+1)*Setup!$B$22</f>
        <v>19.8820107905693</v>
      </c>
      <c r="W277" s="0" t="n">
        <f aca="false">SUMPRODUCT('FD inverse'!$A$21:$BH$21,'FD mesh'!$B$84:$BI$84,$E276:$BL276)+'FD inverse'!$A$21*$C277/Setup!$B$17+INDEX('FD inverse'!$A$21:$BH$21,1,'FD mesh'!$B$15+1)*Setup!$B$22</f>
        <v>19.448275145823</v>
      </c>
      <c r="X277" s="0" t="n">
        <f aca="false">SUMPRODUCT('FD inverse'!$A$22:$BH$22,'FD mesh'!$B$84:$BI$84,$E276:$BL276)+'FD inverse'!$A$22*$C277/Setup!$B$17+INDEX('FD inverse'!$A$22:$BH$22,1,'FD mesh'!$B$15+1)*Setup!$B$22</f>
        <v>19.0170682598389</v>
      </c>
      <c r="Y277" s="0" t="n">
        <f aca="false">SUMPRODUCT('FD inverse'!$A$23:$BH$23,'FD mesh'!$B$84:$BI$84,$E276:$BL276)+'FD inverse'!$A$23*$C277/Setup!$B$17+INDEX('FD inverse'!$A$23:$BH$23,1,'FD mesh'!$B$15+1)*Setup!$B$22</f>
        <v>18.5882388869387</v>
      </c>
      <c r="Z277" s="0" t="n">
        <f aca="false">SUMPRODUCT('FD inverse'!$A$24:$BH$24,'FD mesh'!$B$84:$BI$84,$E276:$BL276)+'FD inverse'!$A$24*$C277/Setup!$B$17+INDEX('FD inverse'!$A$24:$BH$24,1,'FD mesh'!$B$15+1)*Setup!$B$22</f>
        <v>18.161612528766</v>
      </c>
      <c r="AA277" s="0" t="n">
        <f aca="false">SUMPRODUCT('FD inverse'!$A$25:$BH$25,'FD mesh'!$B$84:$BI$84,$E276:$BL276)+'FD inverse'!$A$25*$C277/Setup!$B$17+INDEX('FD inverse'!$A$25:$BH$25,1,'FD mesh'!$B$15+1)*Setup!$B$22</f>
        <v>17.7369939296365</v>
      </c>
      <c r="AB277" s="0" t="n">
        <f aca="false">SUMPRODUCT('FD inverse'!$A$26:$BH$26,'FD mesh'!$B$84:$BI$84,$E276:$BL276)+'FD inverse'!$A$26*$C277/Setup!$B$17+INDEX('FD inverse'!$A$26:$BH$26,1,'FD mesh'!$B$15+1)*Setup!$B$22</f>
        <v>17.3141695681686</v>
      </c>
      <c r="AC277" s="0" t="n">
        <f aca="false">SUMPRODUCT('FD inverse'!$A$27:$BH$27,'FD mesh'!$B$84:$BI$84,$E276:$BL276)+'FD inverse'!$A$27*$C277/Setup!$B$17+INDEX('FD inverse'!$A$27:$BH$27,1,'FD mesh'!$B$15+1)*Setup!$B$22</f>
        <v>16.8929101435889</v>
      </c>
      <c r="AD277" s="0" t="n">
        <f aca="false">SUMPRODUCT('FD inverse'!$A$28:$BH$28,'FD mesh'!$B$84:$BI$84,$E276:$BL276)+'FD inverse'!$A$28*$C277/Setup!$B$17+INDEX('FD inverse'!$A$28:$BH$28,1,'FD mesh'!$B$15+1)*Setup!$B$22</f>
        <v>16.472973055748</v>
      </c>
      <c r="AE277" s="0" t="n">
        <f aca="false">SUMPRODUCT('FD inverse'!$A$29:$BH$29,'FD mesh'!$B$84:$BI$84,$E276:$BL276)+'FD inverse'!$A$29*$C277/Setup!$B$17+INDEX('FD inverse'!$A$29:$BH$29,1,'FD mesh'!$B$15+1)*Setup!$B$22</f>
        <v>16.0541048784242</v>
      </c>
      <c r="AF277" s="0" t="n">
        <f aca="false">SUMPRODUCT('FD inverse'!$A$30:$BH$30,'FD mesh'!$B$84:$BI$84,$E276:$BL276)+'FD inverse'!$A$30*$C277/Setup!$B$17+INDEX('FD inverse'!$A$30:$BH$30,1,'FD mesh'!$B$15+1)*Setup!$B$22</f>
        <v>15.6360438259596</v>
      </c>
      <c r="AG277" s="0" t="n">
        <f aca="false">SUMPRODUCT('FD inverse'!$A$31:$BH$31,'FD mesh'!$B$84:$BI$84,$E276:$BL276)+'FD inverse'!$A$31*$C277/Setup!$B$17+INDEX('FD inverse'!$A$31:$BH$31,1,'FD mesh'!$B$15+1)*Setup!$B$22</f>
        <v>15.2185222136414</v>
      </c>
      <c r="AH277" s="0" t="n">
        <f aca="false">SUMPRODUCT('FD inverse'!$A$32:$BH$32,'FD mesh'!$B$84:$BI$84,$E276:$BL276)+'FD inverse'!$A$32*$C277/Setup!$B$17+INDEX('FD inverse'!$A$32:$BH$32,1,'FD mesh'!$B$15+1)*Setup!$B$22</f>
        <v>15.2011606209286</v>
      </c>
      <c r="AI277" s="0" t="n">
        <f aca="false">SUMPRODUCT('FD inverse'!$A$33:$BH$33,'FD mesh'!$B$84:$BI$84,$E276:$BL276)+'FD inverse'!$A$33*$C277/Setup!$B$17+INDEX('FD inverse'!$A$33:$BH$33,1,'FD mesh'!$B$15+1)*Setup!$B$22</f>
        <v>15.1842394060957</v>
      </c>
      <c r="AJ277" s="0" t="n">
        <f aca="false">SUMPRODUCT('FD inverse'!$A$34:$BH$34,'FD mesh'!$B$84:$BI$84,$E276:$BL276)+'FD inverse'!$A$34*$C277/Setup!$B$17+INDEX('FD inverse'!$A$34:$BH$34,1,'FD mesh'!$B$15+1)*Setup!$B$22</f>
        <v>15.1677347594499</v>
      </c>
      <c r="AK277" s="0" t="n">
        <f aca="false">SUMPRODUCT('FD inverse'!$A$35:$BH$35,'FD mesh'!$B$84:$BI$84,$E276:$BL276)+'FD inverse'!$A$35*$C277/Setup!$B$17+INDEX('FD inverse'!$A$35:$BH$35,1,'FD mesh'!$B$15+1)*Setup!$B$22</f>
        <v>15.1516205040739</v>
      </c>
      <c r="AL277" s="0" t="n">
        <f aca="false">SUMPRODUCT('FD inverse'!$A$36:$BH$36,'FD mesh'!$B$84:$BI$84,$E276:$BL276)+'FD inverse'!$A$36*$C277/Setup!$B$17+INDEX('FD inverse'!$A$36:$BH$36,1,'FD mesh'!$B$15+1)*Setup!$B$22</f>
        <v>15.1358683563216</v>
      </c>
      <c r="AM277" s="0" t="n">
        <f aca="false">SUMPRODUCT('FD inverse'!$A$37:$BH$37,'FD mesh'!$B$84:$BI$84,$E276:$BL276)+'FD inverse'!$A$37*$C277/Setup!$B$17+INDEX('FD inverse'!$A$37:$BH$37,1,'FD mesh'!$B$15+1)*Setup!$B$22</f>
        <v>15.1204481695848</v>
      </c>
      <c r="AN277" s="0" t="n">
        <f aca="false">SUMPRODUCT('FD inverse'!$A$38:$BH$38,'FD mesh'!$B$84:$BI$84,$E276:$BL276)+'FD inverse'!$A$38*$C277/Setup!$B$17+INDEX('FD inverse'!$A$38:$BH$38,1,'FD mesh'!$B$15+1)*Setup!$B$22</f>
        <v>15.1053281623024</v>
      </c>
      <c r="AO277" s="0" t="n">
        <f aca="false">SUMPRODUCT('FD inverse'!$A$39:$BH$39,'FD mesh'!$B$84:$BI$84,$E276:$BL276)+'FD inverse'!$A$39*$C277/Setup!$B$17+INDEX('FD inverse'!$A$39:$BH$39,1,'FD mesh'!$B$15+1)*Setup!$B$22</f>
        <v>15.0904751313414</v>
      </c>
      <c r="AP277" s="0" t="n">
        <f aca="false">SUMPRODUCT('FD inverse'!$A$40:$BH$40,'FD mesh'!$B$84:$BI$84,$E276:$BL276)+'FD inverse'!$A$40*$C277/Setup!$B$17+INDEX('FD inverse'!$A$40:$BH$40,1,'FD mesh'!$B$15+1)*Setup!$B$22</f>
        <v>15.0758546520109</v>
      </c>
      <c r="AQ277" s="0" t="n">
        <f aca="false">SUMPRODUCT('FD inverse'!$A$41:$BH$41,'FD mesh'!$B$84:$BI$84,$E276:$BL276)+'FD inverse'!$A$41*$C277/Setup!$B$17+INDEX('FD inverse'!$A$41:$BH$41,1,'FD mesh'!$B$15+1)*Setup!$B$22</f>
        <v>15.0614312660913</v>
      </c>
      <c r="AR277" s="0" t="n">
        <f aca="false">SUMPRODUCT('FD inverse'!$A$42:$BH$42,'FD mesh'!$B$84:$BI$84,$E276:$BL276)+'FD inverse'!$A$42*$C277/Setup!$B$17+INDEX('FD inverse'!$A$42:$BH$42,1,'FD mesh'!$B$15+1)*Setup!$B$22</f>
        <v>15.0471686593517</v>
      </c>
      <c r="AS277" s="0" t="n">
        <f aca="false">SUMPRODUCT('FD inverse'!$A$43:$BH$43,'FD mesh'!$B$84:$BI$84,$E276:$BL276)+'FD inverse'!$A$43*$C277/Setup!$B$17+INDEX('FD inverse'!$A$43:$BH$43,1,'FD mesh'!$B$15+1)*Setup!$B$22</f>
        <v>0</v>
      </c>
      <c r="AT277" s="0" t="n">
        <f aca="false">SUMPRODUCT('FD inverse'!$A$44:$BH$44,'FD mesh'!$B$84:$BI$84,$E276:$BL276)+'FD inverse'!$A$44*$C277/Setup!$B$17+INDEX('FD inverse'!$A$44:$BH$44,1,'FD mesh'!$B$15+1)*Setup!$B$22</f>
        <v>0</v>
      </c>
      <c r="AU277" s="0" t="n">
        <f aca="false">SUMPRODUCT('FD inverse'!$A$45:$BH$45,'FD mesh'!$B$84:$BI$84,$E276:$BL276)+'FD inverse'!$A$45*$C277/Setup!$B$17+INDEX('FD inverse'!$A$45:$BH$45,1,'FD mesh'!$B$15+1)*Setup!$B$22</f>
        <v>0</v>
      </c>
      <c r="AV277" s="0" t="n">
        <f aca="false">SUMPRODUCT('FD inverse'!$A$46:$BH$46,'FD mesh'!$B$84:$BI$84,$E276:$BL276)+'FD inverse'!$A$46*$C277/Setup!$B$17+INDEX('FD inverse'!$A$46:$BH$46,1,'FD mesh'!$B$15+1)*Setup!$B$22</f>
        <v>0</v>
      </c>
      <c r="AW277" s="0" t="n">
        <f aca="false">SUMPRODUCT('FD inverse'!$A$47:$BH$47,'FD mesh'!$B$84:$BI$84,$E276:$BL276)+'FD inverse'!$A$47*$C277/Setup!$B$17+INDEX('FD inverse'!$A$47:$BH$47,1,'FD mesh'!$B$15+1)*Setup!$B$22</f>
        <v>0</v>
      </c>
      <c r="AX277" s="0" t="n">
        <f aca="false">SUMPRODUCT('FD inverse'!$A$48:$BH$48,'FD mesh'!$B$84:$BI$84,$E276:$BL276)+'FD inverse'!$A$48*$C277/Setup!$B$17+INDEX('FD inverse'!$A$48:$BH$48,1,'FD mesh'!$B$15+1)*Setup!$B$22</f>
        <v>0</v>
      </c>
      <c r="AY277" s="0" t="n">
        <f aca="false">SUMPRODUCT('FD inverse'!$A$49:$BH$49,'FD mesh'!$B$84:$BI$84,$E276:$BL276)+'FD inverse'!$A$49*$C277/Setup!$B$17+INDEX('FD inverse'!$A$49:$BH$49,1,'FD mesh'!$B$15+1)*Setup!$B$22</f>
        <v>0</v>
      </c>
      <c r="AZ277" s="0" t="n">
        <f aca="false">SUMPRODUCT('FD inverse'!$A$50:$BH$50,'FD mesh'!$B$84:$BI$84,$E276:$BL276)+'FD inverse'!$A$50*$C277/Setup!$B$17+INDEX('FD inverse'!$A$50:$BH$50,1,'FD mesh'!$B$15+1)*Setup!$B$22</f>
        <v>0</v>
      </c>
      <c r="BA277" s="0" t="n">
        <f aca="false">SUMPRODUCT('FD inverse'!$A$51:$BH$51,'FD mesh'!$B$84:$BI$84,$E276:$BL276)+'FD inverse'!$A$51*$C277/Setup!$B$17+INDEX('FD inverse'!$A$51:$BH$51,1,'FD mesh'!$B$15+1)*Setup!$B$22</f>
        <v>0</v>
      </c>
      <c r="BB277" s="0" t="n">
        <f aca="false">SUMPRODUCT('FD inverse'!$A$52:$BH$52,'FD mesh'!$B$84:$BI$84,$E276:$BL276)+'FD inverse'!$A$52*$C277/Setup!$B$17+INDEX('FD inverse'!$A$52:$BH$52,1,'FD mesh'!$B$15+1)*Setup!$B$22</f>
        <v>0</v>
      </c>
      <c r="BC277" s="0" t="n">
        <f aca="false">SUMPRODUCT('FD inverse'!$A$53:$BH$53,'FD mesh'!$B$84:$BI$84,$E276:$BL276)+'FD inverse'!$A$53*$C277/Setup!$B$17+INDEX('FD inverse'!$A$53:$BH$53,1,'FD mesh'!$B$15+1)*Setup!$B$22</f>
        <v>0</v>
      </c>
      <c r="BD277" s="0" t="n">
        <f aca="false">SUMPRODUCT('FD inverse'!$A$54:$BH$54,'FD mesh'!$B$84:$BI$84,$E276:$BL276)+'FD inverse'!$A$54*$C277/Setup!$B$17+INDEX('FD inverse'!$A$54:$BH$54,1,'FD mesh'!$B$15+1)*Setup!$B$22</f>
        <v>0</v>
      </c>
      <c r="BE277" s="0" t="n">
        <f aca="false">SUMPRODUCT('FD inverse'!$A$55:$BH$55,'FD mesh'!$B$84:$BI$84,$E276:$BL276)+'FD inverse'!$A$55*$C277/Setup!$B$17+INDEX('FD inverse'!$A$55:$BH$55,1,'FD mesh'!$B$15+1)*Setup!$B$22</f>
        <v>0</v>
      </c>
      <c r="BF277" s="0" t="n">
        <f aca="false">SUMPRODUCT('FD inverse'!$A$56:$BH$56,'FD mesh'!$B$84:$BI$84,$E276:$BL276)+'FD inverse'!$A$56*$C277/Setup!$B$17+INDEX('FD inverse'!$A$56:$BH$56,1,'FD mesh'!$B$15+1)*Setup!$B$22</f>
        <v>0</v>
      </c>
      <c r="BG277" s="0" t="n">
        <f aca="false">SUMPRODUCT('FD inverse'!$A$57:$BH$57,'FD mesh'!$B$84:$BI$84,$E276:$BL276)+'FD inverse'!$A$57*$C277/Setup!$B$17+INDEX('FD inverse'!$A$57:$BH$57,1,'FD mesh'!$B$15+1)*Setup!$B$22</f>
        <v>0</v>
      </c>
      <c r="BH277" s="0" t="n">
        <f aca="false">SUMPRODUCT('FD inverse'!$A$58:$BH$58,'FD mesh'!$B$84:$BI$84,$E276:$BL276)+'FD inverse'!$A$58*$C277/Setup!$B$17+INDEX('FD inverse'!$A$58:$BH$58,1,'FD mesh'!$B$15+1)*Setup!$B$22</f>
        <v>0</v>
      </c>
      <c r="BI277" s="0" t="n">
        <f aca="false">SUMPRODUCT('FD inverse'!$A$59:$BH$59,'FD mesh'!$B$84:$BI$84,$E276:$BL276)+'FD inverse'!$A$59*$C277/Setup!$B$17+INDEX('FD inverse'!$A$59:$BH$59,1,'FD mesh'!$B$15+1)*Setup!$B$22</f>
        <v>0</v>
      </c>
      <c r="BJ277" s="0" t="n">
        <f aca="false">SUMPRODUCT('FD inverse'!$A$60:$BH$60,'FD mesh'!$B$84:$BI$84,$E276:$BL276)+'FD inverse'!$A$60*$C277/Setup!$B$17+INDEX('FD inverse'!$A$60:$BH$60,1,'FD mesh'!$B$15+1)*Setup!$B$22</f>
        <v>0</v>
      </c>
      <c r="BK277" s="0" t="n">
        <f aca="false">SUMPRODUCT('FD inverse'!$A$61:$BH$61,'FD mesh'!$B$84:$BI$84,$E276:$BL276)+'FD inverse'!$A$61*$C277/Setup!$B$17+INDEX('FD inverse'!$A$61:$BH$61,1,'FD mesh'!$B$15+1)*Setup!$B$22</f>
        <v>0</v>
      </c>
      <c r="BL277" s="0" t="n">
        <f aca="false">SUMPRODUCT('FD inverse'!$A$62:$BH$62,'FD mesh'!$B$84:$BI$84,$E276:$BL276)+'FD inverse'!$A$62*$C277/Setup!$B$17+INDEX('FD inverse'!$A$62:$BH$62,1,'FD mesh'!$B$15+1)*Setup!$B$22</f>
        <v>0</v>
      </c>
    </row>
    <row r="278" customFormat="false" ht="15" hidden="false" customHeight="false" outlineLevel="0" collapsed="false">
      <c r="A278" s="0" t="n">
        <v>273</v>
      </c>
      <c r="B278" s="0" t="n">
        <f aca="false">A278*Setup!$B$11/3600</f>
        <v>22.75</v>
      </c>
      <c r="C278" s="0" t="n">
        <f aca="false">Setup!$B$7+Setup!$B$8*COS(2*PI()*(B278-Setup!$B$9)/24)</f>
        <v>23.2196387119355</v>
      </c>
      <c r="D278" s="0" t="n">
        <f aca="false">(C278-E278)/Setup!$B$17</f>
        <v>3.66952001201391</v>
      </c>
      <c r="E278" s="0" t="n">
        <f aca="false">SUMPRODUCT('FD inverse'!$A$3:$BH$3,'FD mesh'!$B$84:$BI$84,$E277:$BL277)+'FD inverse'!$A$3*$C278/Setup!$B$17+INDEX('FD inverse'!$A$3:$BH$3,1,'FD mesh'!$B$15+1)*Setup!$B$22</f>
        <v>22.7426011103737</v>
      </c>
      <c r="F278" s="0" t="n">
        <f aca="false">SUMPRODUCT('FD inverse'!$A$4:$BH$4,'FD mesh'!$B$84:$BI$84,$E277:$BL277)+'FD inverse'!$A$4*$C278/Setup!$B$17+INDEX('FD inverse'!$A$4:$BH$4,1,'FD mesh'!$B$15+1)*Setup!$B$22</f>
        <v>22.6228214748919</v>
      </c>
      <c r="G278" s="0" t="n">
        <f aca="false">SUMPRODUCT('FD inverse'!$A$5:$BH$5,'FD mesh'!$B$84:$BI$84,$E277:$BL277)+'FD inverse'!$A$5*$C278/Setup!$B$17+INDEX('FD inverse'!$A$5:$BH$5,1,'FD mesh'!$B$15+1)*Setup!$B$22</f>
        <v>22.4855877118801</v>
      </c>
      <c r="H278" s="0" t="n">
        <f aca="false">SUMPRODUCT('FD inverse'!$A$6:$BH$6,'FD mesh'!$B$84:$BI$84,$E277:$BL277)+'FD inverse'!$A$6*$C278/Setup!$B$17+INDEX('FD inverse'!$A$6:$BH$6,1,'FD mesh'!$B$15+1)*Setup!$B$22</f>
        <v>22.0013119262081</v>
      </c>
      <c r="I278" s="0" t="n">
        <f aca="false">SUMPRODUCT('FD inverse'!$A$7:$BH$7,'FD mesh'!$B$84:$BI$84,$E277:$BL277)+'FD inverse'!$A$7*$C278/Setup!$B$17+INDEX('FD inverse'!$A$7:$BH$7,1,'FD mesh'!$B$15+1)*Setup!$B$22</f>
        <v>21.9574091864812</v>
      </c>
      <c r="J278" s="0" t="n">
        <f aca="false">SUMPRODUCT('FD inverse'!$A$8:$BH$8,'FD mesh'!$B$84:$BI$84,$E277:$BL277)+'FD inverse'!$A$8*$C278/Setup!$B$17+INDEX('FD inverse'!$A$8:$BH$8,1,'FD mesh'!$B$15+1)*Setup!$B$22</f>
        <v>21.9128216947251</v>
      </c>
      <c r="K278" s="0" t="n">
        <f aca="false">SUMPRODUCT('FD inverse'!$A$9:$BH$9,'FD mesh'!$B$84:$BI$84,$E277:$BL277)+'FD inverse'!$A$9*$C278/Setup!$B$17+INDEX('FD inverse'!$A$9:$BH$9,1,'FD mesh'!$B$15+1)*Setup!$B$22</f>
        <v>21.8688206445458</v>
      </c>
      <c r="L278" s="0" t="n">
        <f aca="false">SUMPRODUCT('FD inverse'!$A$10:$BH$10,'FD mesh'!$B$84:$BI$84,$E277:$BL277)+'FD inverse'!$A$10*$C278/Setup!$B$17+INDEX('FD inverse'!$A$10:$BH$10,1,'FD mesh'!$B$15+1)*Setup!$B$22</f>
        <v>21.8265356675926</v>
      </c>
      <c r="M278" s="0" t="n">
        <f aca="false">SUMPRODUCT('FD inverse'!$A$11:$BH$11,'FD mesh'!$B$84:$BI$84,$E277:$BL277)+'FD inverse'!$A$11*$C278/Setup!$B$17+INDEX('FD inverse'!$A$11:$BH$11,1,'FD mesh'!$B$15+1)*Setup!$B$22</f>
        <v>21.7869512888666</v>
      </c>
      <c r="N278" s="0" t="n">
        <f aca="false">SUMPRODUCT('FD inverse'!$A$12:$BH$12,'FD mesh'!$B$84:$BI$84,$E277:$BL277)+'FD inverse'!$A$12*$C278/Setup!$B$17+INDEX('FD inverse'!$A$12:$BH$12,1,'FD mesh'!$B$15+1)*Setup!$B$22</f>
        <v>21.750904230414</v>
      </c>
      <c r="O278" s="0" t="n">
        <f aca="false">SUMPRODUCT('FD inverse'!$A$13:$BH$13,'FD mesh'!$B$84:$BI$84,$E277:$BL277)+'FD inverse'!$A$13*$C278/Setup!$B$17+INDEX('FD inverse'!$A$13:$BH$13,1,'FD mesh'!$B$15+1)*Setup!$B$22</f>
        <v>21.7190814207549</v>
      </c>
      <c r="P278" s="0" t="n">
        <f aca="false">SUMPRODUCT('FD inverse'!$A$14:$BH$14,'FD mesh'!$B$84:$BI$84,$E277:$BL277)+'FD inverse'!$A$14*$C278/Setup!$B$17+INDEX('FD inverse'!$A$14:$BH$14,1,'FD mesh'!$B$15+1)*Setup!$B$22</f>
        <v>21.6920185885849</v>
      </c>
      <c r="Q278" s="0" t="n">
        <f aca="false">SUMPRODUCT('FD inverse'!$A$15:$BH$15,'FD mesh'!$B$84:$BI$84,$E277:$BL277)+'FD inverse'!$A$15*$C278/Setup!$B$17+INDEX('FD inverse'!$A$15:$BH$15,1,'FD mesh'!$B$15+1)*Setup!$B$22</f>
        <v>21.6700993407187</v>
      </c>
      <c r="R278" s="0" t="n">
        <f aca="false">SUMPRODUCT('FD inverse'!$A$16:$BH$16,'FD mesh'!$B$84:$BI$84,$E277:$BL277)+'FD inverse'!$A$16*$C278/Setup!$B$17+INDEX('FD inverse'!$A$16:$BH$16,1,'FD mesh'!$B$15+1)*Setup!$B$22</f>
        <v>21.6535546458443</v>
      </c>
      <c r="S278" s="0" t="n">
        <f aca="false">SUMPRODUCT('FD inverse'!$A$17:$BH$17,'FD mesh'!$B$84:$BI$84,$E277:$BL277)+'FD inverse'!$A$17*$C278/Setup!$B$17+INDEX('FD inverse'!$A$17:$BH$17,1,'FD mesh'!$B$15+1)*Setup!$B$22</f>
        <v>21.2087797221602</v>
      </c>
      <c r="T278" s="0" t="n">
        <f aca="false">SUMPRODUCT('FD inverse'!$A$18:$BH$18,'FD mesh'!$B$84:$BI$84,$E277:$BL277)+'FD inverse'!$A$18*$C278/Setup!$B$17+INDEX('FD inverse'!$A$18:$BH$18,1,'FD mesh'!$B$15+1)*Setup!$B$22</f>
        <v>20.766735238285</v>
      </c>
      <c r="U278" s="0" t="n">
        <f aca="false">SUMPRODUCT('FD inverse'!$A$19:$BH$19,'FD mesh'!$B$84:$BI$84,$E277:$BL277)+'FD inverse'!$A$19*$C278/Setup!$B$17+INDEX('FD inverse'!$A$19:$BH$19,1,'FD mesh'!$B$15+1)*Setup!$B$22</f>
        <v>20.3273961645734</v>
      </c>
      <c r="V278" s="0" t="n">
        <f aca="false">SUMPRODUCT('FD inverse'!$A$20:$BH$20,'FD mesh'!$B$84:$BI$84,$E277:$BL277)+'FD inverse'!$A$20*$C278/Setup!$B$17+INDEX('FD inverse'!$A$20:$BH$20,1,'FD mesh'!$B$15+1)*Setup!$B$22</f>
        <v>19.8907043304238</v>
      </c>
      <c r="W278" s="0" t="n">
        <f aca="false">SUMPRODUCT('FD inverse'!$A$21:$BH$21,'FD mesh'!$B$84:$BI$84,$E277:$BL277)+'FD inverse'!$A$21*$C278/Setup!$B$17+INDEX('FD inverse'!$A$21:$BH$21,1,'FD mesh'!$B$15+1)*Setup!$B$22</f>
        <v>19.45657088086</v>
      </c>
      <c r="X278" s="0" t="n">
        <f aca="false">SUMPRODUCT('FD inverse'!$A$22:$BH$22,'FD mesh'!$B$84:$BI$84,$E277:$BL277)+'FD inverse'!$A$22*$C278/Setup!$B$17+INDEX('FD inverse'!$A$22:$BH$22,1,'FD mesh'!$B$15+1)*Setup!$B$22</f>
        <v>19.024878747607</v>
      </c>
      <c r="Y278" s="0" t="n">
        <f aca="false">SUMPRODUCT('FD inverse'!$A$23:$BH$23,'FD mesh'!$B$84:$BI$84,$E277:$BL277)+'FD inverse'!$A$23*$C278/Setup!$B$17+INDEX('FD inverse'!$A$23:$BH$23,1,'FD mesh'!$B$15+1)*Setup!$B$22</f>
        <v>18.5954851293258</v>
      </c>
      <c r="Z278" s="0" t="n">
        <f aca="false">SUMPRODUCT('FD inverse'!$A$24:$BH$24,'FD mesh'!$B$84:$BI$84,$E277:$BL277)+'FD inverse'!$A$24*$C278/Setup!$B$17+INDEX('FD inverse'!$A$24:$BH$24,1,'FD mesh'!$B$15+1)*Setup!$B$22</f>
        <v>18.1682239766615</v>
      </c>
      <c r="AA278" s="0" t="n">
        <f aca="false">SUMPRODUCT('FD inverse'!$A$25:$BH$25,'FD mesh'!$B$84:$BI$84,$E277:$BL277)+'FD inverse'!$A$25*$C278/Setup!$B$17+INDEX('FD inverse'!$A$25:$BH$25,1,'FD mesh'!$B$15+1)*Setup!$B$22</f>
        <v>17.7429084786635</v>
      </c>
      <c r="AB278" s="0" t="n">
        <f aca="false">SUMPRODUCT('FD inverse'!$A$26:$BH$26,'FD mesh'!$B$84:$BI$84,$E277:$BL277)+'FD inverse'!$A$26*$C278/Setup!$B$17+INDEX('FD inverse'!$A$26:$BH$26,1,'FD mesh'!$B$15+1)*Setup!$B$22</f>
        <v>17.3193335479505</v>
      </c>
      <c r="AC278" s="0" t="n">
        <f aca="false">SUMPRODUCT('FD inverse'!$A$27:$BH$27,'FD mesh'!$B$84:$BI$84,$E277:$BL277)+'FD inverse'!$A$27*$C278/Setup!$B$17+INDEX('FD inverse'!$A$27:$BH$27,1,'FD mesh'!$B$15+1)*Setup!$B$22</f>
        <v>16.8972783027163</v>
      </c>
      <c r="AD278" s="0" t="n">
        <f aca="false">SUMPRODUCT('FD inverse'!$A$28:$BH$28,'FD mesh'!$B$84:$BI$84,$E277:$BL277)+'FD inverse'!$A$28*$C278/Setup!$B$17+INDEX('FD inverse'!$A$28:$BH$28,1,'FD mesh'!$B$15+1)*Setup!$B$22</f>
        <v>16.4765085443109</v>
      </c>
      <c r="AE278" s="0" t="n">
        <f aca="false">SUMPRODUCT('FD inverse'!$A$29:$BH$29,'FD mesh'!$B$84:$BI$84,$E277:$BL277)+'FD inverse'!$A$29*$C278/Setup!$B$17+INDEX('FD inverse'!$A$29:$BH$29,1,'FD mesh'!$B$15+1)*Setup!$B$22</f>
        <v>16.0567792296826</v>
      </c>
      <c r="AF278" s="0" t="n">
        <f aca="false">SUMPRODUCT('FD inverse'!$A$30:$BH$30,'FD mesh'!$B$84:$BI$84,$E277:$BL277)+'FD inverse'!$A$30*$C278/Setup!$B$17+INDEX('FD inverse'!$A$30:$BH$30,1,'FD mesh'!$B$15+1)*Setup!$B$22</f>
        <v>15.6378369384247</v>
      </c>
      <c r="AG278" s="0" t="n">
        <f aca="false">SUMPRODUCT('FD inverse'!$A$31:$BH$31,'FD mesh'!$B$84:$BI$84,$E277:$BL277)+'FD inverse'!$A$31*$C278/Setup!$B$17+INDEX('FD inverse'!$A$31:$BH$31,1,'FD mesh'!$B$15+1)*Setup!$B$22</f>
        <v>15.2194223345494</v>
      </c>
      <c r="AH278" s="0" t="n">
        <f aca="false">SUMPRODUCT('FD inverse'!$A$32:$BH$32,'FD mesh'!$B$84:$BI$84,$E277:$BL277)+'FD inverse'!$A$32*$C278/Setup!$B$17+INDEX('FD inverse'!$A$32:$BH$32,1,'FD mesh'!$B$15+1)*Setup!$B$22</f>
        <v>15.20202009111</v>
      </c>
      <c r="AI278" s="0" t="n">
        <f aca="false">SUMPRODUCT('FD inverse'!$A$33:$BH$33,'FD mesh'!$B$84:$BI$84,$E277:$BL277)+'FD inverse'!$A$33*$C278/Setup!$B$17+INDEX('FD inverse'!$A$33:$BH$33,1,'FD mesh'!$B$15+1)*Setup!$B$22</f>
        <v>15.1850529312728</v>
      </c>
      <c r="AJ278" s="0" t="n">
        <f aca="false">SUMPRODUCT('FD inverse'!$A$34:$BH$34,'FD mesh'!$B$84:$BI$84,$E277:$BL277)+'FD inverse'!$A$34*$C278/Setup!$B$17+INDEX('FD inverse'!$A$34:$BH$34,1,'FD mesh'!$B$15+1)*Setup!$B$22</f>
        <v>15.1684975966182</v>
      </c>
      <c r="AK278" s="0" t="n">
        <f aca="false">SUMPRODUCT('FD inverse'!$A$35:$BH$35,'FD mesh'!$B$84:$BI$84,$E277:$BL277)+'FD inverse'!$A$35*$C278/Setup!$B$17+INDEX('FD inverse'!$A$35:$BH$35,1,'FD mesh'!$B$15+1)*Setup!$B$22</f>
        <v>15.1523284277087</v>
      </c>
      <c r="AL278" s="0" t="n">
        <f aca="false">SUMPRODUCT('FD inverse'!$A$36:$BH$36,'FD mesh'!$B$84:$BI$84,$E277:$BL277)+'FD inverse'!$A$36*$C278/Setup!$B$17+INDEX('FD inverse'!$A$36:$BH$36,1,'FD mesh'!$B$15+1)*Setup!$B$22</f>
        <v>15.1365176260489</v>
      </c>
      <c r="AM278" s="0" t="n">
        <f aca="false">SUMPRODUCT('FD inverse'!$A$37:$BH$37,'FD mesh'!$B$84:$BI$84,$E277:$BL277)+'FD inverse'!$A$37*$C278/Setup!$B$17+INDEX('FD inverse'!$A$37:$BH$37,1,'FD mesh'!$B$15+1)*Setup!$B$22</f>
        <v>15.1210354996798</v>
      </c>
      <c r="AN278" s="0" t="n">
        <f aca="false">SUMPRODUCT('FD inverse'!$A$38:$BH$38,'FD mesh'!$B$84:$BI$84,$E277:$BL277)+'FD inverse'!$A$38*$C278/Setup!$B$17+INDEX('FD inverse'!$A$38:$BH$38,1,'FD mesh'!$B$15+1)*Setup!$B$22</f>
        <v>15.1058506933329</v>
      </c>
      <c r="AO278" s="0" t="n">
        <f aca="false">SUMPRODUCT('FD inverse'!$A$39:$BH$39,'FD mesh'!$B$84:$BI$84,$E277:$BL277)+'FD inverse'!$A$39*$C278/Setup!$B$17+INDEX('FD inverse'!$A$39:$BH$39,1,'FD mesh'!$B$15+1)*Setup!$B$22</f>
        <v>15.0909304042291</v>
      </c>
      <c r="AP278" s="0" t="n">
        <f aca="false">SUMPRODUCT('FD inverse'!$A$40:$BH$40,'FD mesh'!$B$84:$BI$84,$E277:$BL277)+'FD inverse'!$A$40*$C278/Setup!$B$17+INDEX('FD inverse'!$A$40:$BH$40,1,'FD mesh'!$B$15+1)*Setup!$B$22</f>
        <v>15.0762405847476</v>
      </c>
      <c r="AQ278" s="0" t="n">
        <f aca="false">SUMPRODUCT('FD inverse'!$A$41:$BH$41,'FD mesh'!$B$84:$BI$84,$E277:$BL277)+'FD inverse'!$A$41*$C278/Setup!$B$17+INDEX('FD inverse'!$A$41:$BH$41,1,'FD mesh'!$B$15+1)*Setup!$B$22</f>
        <v>15.0617461333067</v>
      </c>
      <c r="AR278" s="0" t="n">
        <f aca="false">SUMPRODUCT('FD inverse'!$A$42:$BH$42,'FD mesh'!$B$84:$BI$84,$E277:$BL277)+'FD inverse'!$A$42*$C278/Setup!$B$17+INDEX('FD inverse'!$A$42:$BH$42,1,'FD mesh'!$B$15+1)*Setup!$B$22</f>
        <v>15.0474110749026</v>
      </c>
      <c r="AS278" s="0" t="n">
        <f aca="false">SUMPRODUCT('FD inverse'!$A$43:$BH$43,'FD mesh'!$B$84:$BI$84,$E277:$BL277)+'FD inverse'!$A$43*$C278/Setup!$B$17+INDEX('FD inverse'!$A$43:$BH$43,1,'FD mesh'!$B$15+1)*Setup!$B$22</f>
        <v>0</v>
      </c>
      <c r="AT278" s="0" t="n">
        <f aca="false">SUMPRODUCT('FD inverse'!$A$44:$BH$44,'FD mesh'!$B$84:$BI$84,$E277:$BL277)+'FD inverse'!$A$44*$C278/Setup!$B$17+INDEX('FD inverse'!$A$44:$BH$44,1,'FD mesh'!$B$15+1)*Setup!$B$22</f>
        <v>0</v>
      </c>
      <c r="AU278" s="0" t="n">
        <f aca="false">SUMPRODUCT('FD inverse'!$A$45:$BH$45,'FD mesh'!$B$84:$BI$84,$E277:$BL277)+'FD inverse'!$A$45*$C278/Setup!$B$17+INDEX('FD inverse'!$A$45:$BH$45,1,'FD mesh'!$B$15+1)*Setup!$B$22</f>
        <v>0</v>
      </c>
      <c r="AV278" s="0" t="n">
        <f aca="false">SUMPRODUCT('FD inverse'!$A$46:$BH$46,'FD mesh'!$B$84:$BI$84,$E277:$BL277)+'FD inverse'!$A$46*$C278/Setup!$B$17+INDEX('FD inverse'!$A$46:$BH$46,1,'FD mesh'!$B$15+1)*Setup!$B$22</f>
        <v>0</v>
      </c>
      <c r="AW278" s="0" t="n">
        <f aca="false">SUMPRODUCT('FD inverse'!$A$47:$BH$47,'FD mesh'!$B$84:$BI$84,$E277:$BL277)+'FD inverse'!$A$47*$C278/Setup!$B$17+INDEX('FD inverse'!$A$47:$BH$47,1,'FD mesh'!$B$15+1)*Setup!$B$22</f>
        <v>0</v>
      </c>
      <c r="AX278" s="0" t="n">
        <f aca="false">SUMPRODUCT('FD inverse'!$A$48:$BH$48,'FD mesh'!$B$84:$BI$84,$E277:$BL277)+'FD inverse'!$A$48*$C278/Setup!$B$17+INDEX('FD inverse'!$A$48:$BH$48,1,'FD mesh'!$B$15+1)*Setup!$B$22</f>
        <v>0</v>
      </c>
      <c r="AY278" s="0" t="n">
        <f aca="false">SUMPRODUCT('FD inverse'!$A$49:$BH$49,'FD mesh'!$B$84:$BI$84,$E277:$BL277)+'FD inverse'!$A$49*$C278/Setup!$B$17+INDEX('FD inverse'!$A$49:$BH$49,1,'FD mesh'!$B$15+1)*Setup!$B$22</f>
        <v>0</v>
      </c>
      <c r="AZ278" s="0" t="n">
        <f aca="false">SUMPRODUCT('FD inverse'!$A$50:$BH$50,'FD mesh'!$B$84:$BI$84,$E277:$BL277)+'FD inverse'!$A$50*$C278/Setup!$B$17+INDEX('FD inverse'!$A$50:$BH$50,1,'FD mesh'!$B$15+1)*Setup!$B$22</f>
        <v>0</v>
      </c>
      <c r="BA278" s="0" t="n">
        <f aca="false">SUMPRODUCT('FD inverse'!$A$51:$BH$51,'FD mesh'!$B$84:$BI$84,$E277:$BL277)+'FD inverse'!$A$51*$C278/Setup!$B$17+INDEX('FD inverse'!$A$51:$BH$51,1,'FD mesh'!$B$15+1)*Setup!$B$22</f>
        <v>0</v>
      </c>
      <c r="BB278" s="0" t="n">
        <f aca="false">SUMPRODUCT('FD inverse'!$A$52:$BH$52,'FD mesh'!$B$84:$BI$84,$E277:$BL277)+'FD inverse'!$A$52*$C278/Setup!$B$17+INDEX('FD inverse'!$A$52:$BH$52,1,'FD mesh'!$B$15+1)*Setup!$B$22</f>
        <v>0</v>
      </c>
      <c r="BC278" s="0" t="n">
        <f aca="false">SUMPRODUCT('FD inverse'!$A$53:$BH$53,'FD mesh'!$B$84:$BI$84,$E277:$BL277)+'FD inverse'!$A$53*$C278/Setup!$B$17+INDEX('FD inverse'!$A$53:$BH$53,1,'FD mesh'!$B$15+1)*Setup!$B$22</f>
        <v>0</v>
      </c>
      <c r="BD278" s="0" t="n">
        <f aca="false">SUMPRODUCT('FD inverse'!$A$54:$BH$54,'FD mesh'!$B$84:$BI$84,$E277:$BL277)+'FD inverse'!$A$54*$C278/Setup!$B$17+INDEX('FD inverse'!$A$54:$BH$54,1,'FD mesh'!$B$15+1)*Setup!$B$22</f>
        <v>0</v>
      </c>
      <c r="BE278" s="0" t="n">
        <f aca="false">SUMPRODUCT('FD inverse'!$A$55:$BH$55,'FD mesh'!$B$84:$BI$84,$E277:$BL277)+'FD inverse'!$A$55*$C278/Setup!$B$17+INDEX('FD inverse'!$A$55:$BH$55,1,'FD mesh'!$B$15+1)*Setup!$B$22</f>
        <v>0</v>
      </c>
      <c r="BF278" s="0" t="n">
        <f aca="false">SUMPRODUCT('FD inverse'!$A$56:$BH$56,'FD mesh'!$B$84:$BI$84,$E277:$BL277)+'FD inverse'!$A$56*$C278/Setup!$B$17+INDEX('FD inverse'!$A$56:$BH$56,1,'FD mesh'!$B$15+1)*Setup!$B$22</f>
        <v>0</v>
      </c>
      <c r="BG278" s="0" t="n">
        <f aca="false">SUMPRODUCT('FD inverse'!$A$57:$BH$57,'FD mesh'!$B$84:$BI$84,$E277:$BL277)+'FD inverse'!$A$57*$C278/Setup!$B$17+INDEX('FD inverse'!$A$57:$BH$57,1,'FD mesh'!$B$15+1)*Setup!$B$22</f>
        <v>0</v>
      </c>
      <c r="BH278" s="0" t="n">
        <f aca="false">SUMPRODUCT('FD inverse'!$A$58:$BH$58,'FD mesh'!$B$84:$BI$84,$E277:$BL277)+'FD inverse'!$A$58*$C278/Setup!$B$17+INDEX('FD inverse'!$A$58:$BH$58,1,'FD mesh'!$B$15+1)*Setup!$B$22</f>
        <v>0</v>
      </c>
      <c r="BI278" s="0" t="n">
        <f aca="false">SUMPRODUCT('FD inverse'!$A$59:$BH$59,'FD mesh'!$B$84:$BI$84,$E277:$BL277)+'FD inverse'!$A$59*$C278/Setup!$B$17+INDEX('FD inverse'!$A$59:$BH$59,1,'FD mesh'!$B$15+1)*Setup!$B$22</f>
        <v>0</v>
      </c>
      <c r="BJ278" s="0" t="n">
        <f aca="false">SUMPRODUCT('FD inverse'!$A$60:$BH$60,'FD mesh'!$B$84:$BI$84,$E277:$BL277)+'FD inverse'!$A$60*$C278/Setup!$B$17+INDEX('FD inverse'!$A$60:$BH$60,1,'FD mesh'!$B$15+1)*Setup!$B$22</f>
        <v>0</v>
      </c>
      <c r="BK278" s="0" t="n">
        <f aca="false">SUMPRODUCT('FD inverse'!$A$61:$BH$61,'FD mesh'!$B$84:$BI$84,$E277:$BL277)+'FD inverse'!$A$61*$C278/Setup!$B$17+INDEX('FD inverse'!$A$61:$BH$61,1,'FD mesh'!$B$15+1)*Setup!$B$22</f>
        <v>0</v>
      </c>
      <c r="BL278" s="0" t="n">
        <f aca="false">SUMPRODUCT('FD inverse'!$A$62:$BH$62,'FD mesh'!$B$84:$BI$84,$E277:$BL277)+'FD inverse'!$A$62*$C278/Setup!$B$17+INDEX('FD inverse'!$A$62:$BH$62,1,'FD mesh'!$B$15+1)*Setup!$B$22</f>
        <v>0</v>
      </c>
    </row>
    <row r="279" customFormat="false" ht="15" hidden="false" customHeight="false" outlineLevel="0" collapsed="false">
      <c r="A279" s="0" t="n">
        <v>274</v>
      </c>
      <c r="B279" s="0" t="n">
        <f aca="false">A279*Setup!$B$11/3600</f>
        <v>22.8333333333333</v>
      </c>
      <c r="C279" s="0" t="n">
        <f aca="false">Setup!$B$7+Setup!$B$8*COS(2*PI()*(B279-Setup!$B$9)/24)</f>
        <v>23.1342415442476</v>
      </c>
      <c r="D279" s="0" t="n">
        <f aca="false">(C279-E279)/Setup!$B$17</f>
        <v>3.38720225320974</v>
      </c>
      <c r="E279" s="0" t="n">
        <f aca="false">SUMPRODUCT('FD inverse'!$A$3:$BH$3,'FD mesh'!$B$84:$BI$84,$E278:$BL278)+'FD inverse'!$A$3*$C279/Setup!$B$17+INDEX('FD inverse'!$A$3:$BH$3,1,'FD mesh'!$B$15+1)*Setup!$B$22</f>
        <v>22.6939052513303</v>
      </c>
      <c r="F279" s="0" t="n">
        <f aca="false">SUMPRODUCT('FD inverse'!$A$4:$BH$4,'FD mesh'!$B$84:$BI$84,$E278:$BL278)+'FD inverse'!$A$4*$C279/Setup!$B$17+INDEX('FD inverse'!$A$4:$BH$4,1,'FD mesh'!$B$15+1)*Setup!$B$22</f>
        <v>22.5825279827172</v>
      </c>
      <c r="G279" s="0" t="n">
        <f aca="false">SUMPRODUCT('FD inverse'!$A$5:$BH$5,'FD mesh'!$B$84:$BI$84,$E278:$BL278)+'FD inverse'!$A$5*$C279/Setup!$B$17+INDEX('FD inverse'!$A$5:$BH$5,1,'FD mesh'!$B$15+1)*Setup!$B$22</f>
        <v>22.4536622192366</v>
      </c>
      <c r="H279" s="0" t="n">
        <f aca="false">SUMPRODUCT('FD inverse'!$A$6:$BH$6,'FD mesh'!$B$84:$BI$84,$E278:$BL278)+'FD inverse'!$A$6*$C279/Setup!$B$17+INDEX('FD inverse'!$A$6:$BH$6,1,'FD mesh'!$B$15+1)*Setup!$B$22</f>
        <v>21.9973942488891</v>
      </c>
      <c r="I279" s="0" t="n">
        <f aca="false">SUMPRODUCT('FD inverse'!$A$7:$BH$7,'FD mesh'!$B$84:$BI$84,$E278:$BL278)+'FD inverse'!$A$7*$C279/Setup!$B$17+INDEX('FD inverse'!$A$7:$BH$7,1,'FD mesh'!$B$15+1)*Setup!$B$22</f>
        <v>21.9558608953719</v>
      </c>
      <c r="J279" s="0" t="n">
        <f aca="false">SUMPRODUCT('FD inverse'!$A$8:$BH$8,'FD mesh'!$B$84:$BI$84,$E278:$BL278)+'FD inverse'!$A$8*$C279/Setup!$B$17+INDEX('FD inverse'!$A$8:$BH$8,1,'FD mesh'!$B$15+1)*Setup!$B$22</f>
        <v>21.9134140957726</v>
      </c>
      <c r="K279" s="0" t="n">
        <f aca="false">SUMPRODUCT('FD inverse'!$A$9:$BH$9,'FD mesh'!$B$84:$BI$84,$E278:$BL278)+'FD inverse'!$A$9*$C279/Setup!$B$17+INDEX('FD inverse'!$A$9:$BH$9,1,'FD mesh'!$B$15+1)*Setup!$B$22</f>
        <v>21.8713167953163</v>
      </c>
      <c r="L279" s="0" t="n">
        <f aca="false">SUMPRODUCT('FD inverse'!$A$10:$BH$10,'FD mesh'!$B$84:$BI$84,$E278:$BL278)+'FD inverse'!$A$10*$C279/Setup!$B$17+INDEX('FD inverse'!$A$10:$BH$10,1,'FD mesh'!$B$15+1)*Setup!$B$22</f>
        <v>21.8306921501818</v>
      </c>
      <c r="M279" s="0" t="n">
        <f aca="false">SUMPRODUCT('FD inverse'!$A$11:$BH$11,'FD mesh'!$B$84:$BI$84,$E278:$BL278)+'FD inverse'!$A$11*$C279/Setup!$B$17+INDEX('FD inverse'!$A$11:$BH$11,1,'FD mesh'!$B$15+1)*Setup!$B$22</f>
        <v>21.7925197071649</v>
      </c>
      <c r="N279" s="0" t="n">
        <f aca="false">SUMPRODUCT('FD inverse'!$A$12:$BH$12,'FD mesh'!$B$84:$BI$84,$E278:$BL278)+'FD inverse'!$A$12*$C279/Setup!$B$17+INDEX('FD inverse'!$A$12:$BH$12,1,'FD mesh'!$B$15+1)*Setup!$B$22</f>
        <v>21.7576324666838</v>
      </c>
      <c r="O279" s="0" t="n">
        <f aca="false">SUMPRODUCT('FD inverse'!$A$13:$BH$13,'FD mesh'!$B$84:$BI$84,$E278:$BL278)+'FD inverse'!$A$13*$C279/Setup!$B$17+INDEX('FD inverse'!$A$13:$BH$13,1,'FD mesh'!$B$15+1)*Setup!$B$22</f>
        <v>21.7267146871289</v>
      </c>
      <c r="P279" s="0" t="n">
        <f aca="false">SUMPRODUCT('FD inverse'!$A$14:$BH$14,'FD mesh'!$B$84:$BI$84,$E278:$BL278)+'FD inverse'!$A$14*$C279/Setup!$B$17+INDEX('FD inverse'!$A$14:$BH$14,1,'FD mesh'!$B$15+1)*Setup!$B$22</f>
        <v>21.7003003095646</v>
      </c>
      <c r="Q279" s="0" t="n">
        <f aca="false">SUMPRODUCT('FD inverse'!$A$15:$BH$15,'FD mesh'!$B$84:$BI$84,$E278:$BL278)+'FD inverse'!$A$15*$C279/Setup!$B$17+INDEX('FD inverse'!$A$15:$BH$15,1,'FD mesh'!$B$15+1)*Setup!$B$22</f>
        <v>21.6787719030797</v>
      </c>
      <c r="R279" s="0" t="n">
        <f aca="false">SUMPRODUCT('FD inverse'!$A$16:$BH$16,'FD mesh'!$B$84:$BI$84,$E278:$BL278)+'FD inverse'!$A$16*$C279/Setup!$B$17+INDEX('FD inverse'!$A$16:$BH$16,1,'FD mesh'!$B$15+1)*Setup!$B$22</f>
        <v>21.66236005256</v>
      </c>
      <c r="S279" s="0" t="n">
        <f aca="false">SUMPRODUCT('FD inverse'!$A$17:$BH$17,'FD mesh'!$B$84:$BI$84,$E278:$BL278)+'FD inverse'!$A$17*$C279/Setup!$B$17+INDEX('FD inverse'!$A$17:$BH$17,1,'FD mesh'!$B$15+1)*Setup!$B$22</f>
        <v>21.2176484048228</v>
      </c>
      <c r="T279" s="0" t="n">
        <f aca="false">SUMPRODUCT('FD inverse'!$A$18:$BH$18,'FD mesh'!$B$84:$BI$84,$E278:$BL278)+'FD inverse'!$A$18*$C279/Setup!$B$17+INDEX('FD inverse'!$A$18:$BH$18,1,'FD mesh'!$B$15+1)*Setup!$B$22</f>
        <v>20.7755466836978</v>
      </c>
      <c r="U279" s="0" t="n">
        <f aca="false">SUMPRODUCT('FD inverse'!$A$19:$BH$19,'FD mesh'!$B$84:$BI$84,$E278:$BL278)+'FD inverse'!$A$19*$C279/Setup!$B$17+INDEX('FD inverse'!$A$19:$BH$19,1,'FD mesh'!$B$15+1)*Setup!$B$22</f>
        <v>20.33603804508</v>
      </c>
      <c r="V279" s="0" t="n">
        <f aca="false">SUMPRODUCT('FD inverse'!$A$20:$BH$20,'FD mesh'!$B$84:$BI$84,$E278:$BL278)+'FD inverse'!$A$20*$C279/Setup!$B$17+INDEX('FD inverse'!$A$20:$BH$20,1,'FD mesh'!$B$15+1)*Setup!$B$22</f>
        <v>19.8990725884398</v>
      </c>
      <c r="W279" s="0" t="n">
        <f aca="false">SUMPRODUCT('FD inverse'!$A$21:$BH$21,'FD mesh'!$B$84:$BI$84,$E278:$BL278)+'FD inverse'!$A$21*$C279/Setup!$B$17+INDEX('FD inverse'!$A$21:$BH$21,1,'FD mesh'!$B$15+1)*Setup!$B$22</f>
        <v>19.4645697905871</v>
      </c>
      <c r="X279" s="0" t="n">
        <f aca="false">SUMPRODUCT('FD inverse'!$A$22:$BH$22,'FD mesh'!$B$84:$BI$84,$E278:$BL278)+'FD inverse'!$A$22*$C279/Setup!$B$17+INDEX('FD inverse'!$A$22:$BH$22,1,'FD mesh'!$B$15+1)*Setup!$B$22</f>
        <v>19.032420957597</v>
      </c>
      <c r="Y279" s="0" t="n">
        <f aca="false">SUMPRODUCT('FD inverse'!$A$23:$BH$23,'FD mesh'!$B$84:$BI$84,$E278:$BL278)+'FD inverse'!$A$23*$C279/Setup!$B$17+INDEX('FD inverse'!$A$23:$BH$23,1,'FD mesh'!$B$15+1)*Setup!$B$22</f>
        <v>18.6024916892612</v>
      </c>
      <c r="Z279" s="0" t="n">
        <f aca="false">SUMPRODUCT('FD inverse'!$A$24:$BH$24,'FD mesh'!$B$84:$BI$84,$E278:$BL278)+'FD inverse'!$A$24*$C279/Setup!$B$17+INDEX('FD inverse'!$A$24:$BH$24,1,'FD mesh'!$B$15+1)*Setup!$B$22</f>
        <v>18.1746243514205</v>
      </c>
      <c r="AA279" s="0" t="n">
        <f aca="false">SUMPRODUCT('FD inverse'!$A$25:$BH$25,'FD mesh'!$B$84:$BI$84,$E278:$BL278)+'FD inverse'!$A$25*$C279/Setup!$B$17+INDEX('FD inverse'!$A$25:$BH$25,1,'FD mesh'!$B$15+1)*Setup!$B$22</f>
        <v>17.7486405524376</v>
      </c>
      <c r="AB279" s="0" t="n">
        <f aca="false">SUMPRODUCT('FD inverse'!$A$26:$BH$26,'FD mesh'!$B$84:$BI$84,$E278:$BL278)+'FD inverse'!$A$26*$C279/Setup!$B$17+INDEX('FD inverse'!$A$26:$BH$26,1,'FD mesh'!$B$15+1)*Setup!$B$22</f>
        <v>17.3243436208796</v>
      </c>
      <c r="AC279" s="0" t="n">
        <f aca="false">SUMPRODUCT('FD inverse'!$A$27:$BH$27,'FD mesh'!$B$84:$BI$84,$E278:$BL278)+'FD inverse'!$A$27*$C279/Setup!$B$17+INDEX('FD inverse'!$A$27:$BH$27,1,'FD mesh'!$B$15+1)*Setup!$B$22</f>
        <v>16.9015210822122</v>
      </c>
      <c r="AD279" s="0" t="n">
        <f aca="false">SUMPRODUCT('FD inverse'!$A$28:$BH$28,'FD mesh'!$B$84:$BI$84,$E278:$BL278)+'FD inverse'!$A$28*$C279/Setup!$B$17+INDEX('FD inverse'!$A$28:$BH$28,1,'FD mesh'!$B$15+1)*Setup!$B$22</f>
        <v>16.4799471329393</v>
      </c>
      <c r="AE279" s="0" t="n">
        <f aca="false">SUMPRODUCT('FD inverse'!$A$29:$BH$29,'FD mesh'!$B$84:$BI$84,$E278:$BL278)+'FD inverse'!$A$29*$C279/Setup!$B$17+INDEX('FD inverse'!$A$29:$BH$29,1,'FD mesh'!$B$15+1)*Setup!$B$22</f>
        <v>16.059385111177</v>
      </c>
      <c r="AF279" s="0" t="n">
        <f aca="false">SUMPRODUCT('FD inverse'!$A$30:$BH$30,'FD mesh'!$B$84:$BI$84,$E278:$BL278)+'FD inverse'!$A$30*$C279/Setup!$B$17+INDEX('FD inverse'!$A$30:$BH$30,1,'FD mesh'!$B$15+1)*Setup!$B$22</f>
        <v>15.6395899631117</v>
      </c>
      <c r="AG279" s="0" t="n">
        <f aca="false">SUMPRODUCT('FD inverse'!$A$31:$BH$31,'FD mesh'!$B$84:$BI$84,$E278:$BL278)+'FD inverse'!$A$31*$C279/Setup!$B$17+INDEX('FD inverse'!$A$31:$BH$31,1,'FD mesh'!$B$15+1)*Setup!$B$22</f>
        <v>15.2203107051685</v>
      </c>
      <c r="AH279" s="0" t="n">
        <f aca="false">SUMPRODUCT('FD inverse'!$A$32:$BH$32,'FD mesh'!$B$84:$BI$84,$E278:$BL278)+'FD inverse'!$A$32*$C279/Setup!$B$17+INDEX('FD inverse'!$A$32:$BH$32,1,'FD mesh'!$B$15+1)*Setup!$B$22</f>
        <v>15.2028689706245</v>
      </c>
      <c r="AI279" s="0" t="n">
        <f aca="false">SUMPRODUCT('FD inverse'!$A$33:$BH$33,'FD mesh'!$B$84:$BI$84,$E278:$BL278)+'FD inverse'!$A$33*$C279/Setup!$B$17+INDEX('FD inverse'!$A$33:$BH$33,1,'FD mesh'!$B$15+1)*Setup!$B$22</f>
        <v>15.1858569584432</v>
      </c>
      <c r="AJ279" s="0" t="n">
        <f aca="false">SUMPRODUCT('FD inverse'!$A$34:$BH$34,'FD mesh'!$B$84:$BI$84,$E278:$BL278)+'FD inverse'!$A$34*$C279/Setup!$B$17+INDEX('FD inverse'!$A$34:$BH$34,1,'FD mesh'!$B$15+1)*Setup!$B$22</f>
        <v>15.1692519633349</v>
      </c>
      <c r="AK279" s="0" t="n">
        <f aca="false">SUMPRODUCT('FD inverse'!$A$35:$BH$35,'FD mesh'!$B$84:$BI$84,$E278:$BL278)+'FD inverse'!$A$35*$C279/Setup!$B$17+INDEX('FD inverse'!$A$35:$BH$35,1,'FD mesh'!$B$15+1)*Setup!$B$22</f>
        <v>15.153028846034</v>
      </c>
      <c r="AL279" s="0" t="n">
        <f aca="false">SUMPRODUCT('FD inverse'!$A$36:$BH$36,'FD mesh'!$B$84:$BI$84,$E278:$BL278)+'FD inverse'!$A$36*$C279/Setup!$B$17+INDEX('FD inverse'!$A$36:$BH$36,1,'FD mesh'!$B$15+1)*Setup!$B$22</f>
        <v>15.1371602966223</v>
      </c>
      <c r="AM279" s="0" t="n">
        <f aca="false">SUMPRODUCT('FD inverse'!$A$37:$BH$37,'FD mesh'!$B$84:$BI$84,$E278:$BL278)+'FD inverse'!$A$37*$C279/Setup!$B$17+INDEX('FD inverse'!$A$37:$BH$37,1,'FD mesh'!$B$15+1)*Setup!$B$22</f>
        <v>15.1216170818576</v>
      </c>
      <c r="AN279" s="0" t="n">
        <f aca="false">SUMPRODUCT('FD inverse'!$A$38:$BH$38,'FD mesh'!$B$84:$BI$84,$E278:$BL278)+'FD inverse'!$A$38*$C279/Setup!$B$17+INDEX('FD inverse'!$A$38:$BH$38,1,'FD mesh'!$B$15+1)*Setup!$B$22</f>
        <v>15.1063682773871</v>
      </c>
      <c r="AO279" s="0" t="n">
        <f aca="false">SUMPRODUCT('FD inverse'!$A$39:$BH$39,'FD mesh'!$B$84:$BI$84,$E278:$BL278)+'FD inverse'!$A$39*$C279/Setup!$B$17+INDEX('FD inverse'!$A$39:$BH$39,1,'FD mesh'!$B$15+1)*Setup!$B$22</f>
        <v>15.0913814858863</v>
      </c>
      <c r="AP279" s="0" t="n">
        <f aca="false">SUMPRODUCT('FD inverse'!$A$40:$BH$40,'FD mesh'!$B$84:$BI$84,$E278:$BL278)+'FD inverse'!$A$40*$C279/Setup!$B$17+INDEX('FD inverse'!$A$40:$BH$40,1,'FD mesh'!$B$15+1)*Setup!$B$22</f>
        <v>15.0766230423104</v>
      </c>
      <c r="AQ279" s="0" t="n">
        <f aca="false">SUMPRODUCT('FD inverse'!$A$41:$BH$41,'FD mesh'!$B$84:$BI$84,$E278:$BL278)+'FD inverse'!$A$41*$C279/Setup!$B$17+INDEX('FD inverse'!$A$41:$BH$41,1,'FD mesh'!$B$15+1)*Setup!$B$22</f>
        <v>15.0620582075619</v>
      </c>
      <c r="AR279" s="0" t="n">
        <f aca="false">SUMPRODUCT('FD inverse'!$A$42:$BH$42,'FD mesh'!$B$84:$BI$84,$E278:$BL278)+'FD inverse'!$A$42*$C279/Setup!$B$17+INDEX('FD inverse'!$A$42:$BH$42,1,'FD mesh'!$B$15+1)*Setup!$B$22</f>
        <v>15.0476513519895</v>
      </c>
      <c r="AS279" s="0" t="n">
        <f aca="false">SUMPRODUCT('FD inverse'!$A$43:$BH$43,'FD mesh'!$B$84:$BI$84,$E278:$BL278)+'FD inverse'!$A$43*$C279/Setup!$B$17+INDEX('FD inverse'!$A$43:$BH$43,1,'FD mesh'!$B$15+1)*Setup!$B$22</f>
        <v>0</v>
      </c>
      <c r="AT279" s="0" t="n">
        <f aca="false">SUMPRODUCT('FD inverse'!$A$44:$BH$44,'FD mesh'!$B$84:$BI$84,$E278:$BL278)+'FD inverse'!$A$44*$C279/Setup!$B$17+INDEX('FD inverse'!$A$44:$BH$44,1,'FD mesh'!$B$15+1)*Setup!$B$22</f>
        <v>0</v>
      </c>
      <c r="AU279" s="0" t="n">
        <f aca="false">SUMPRODUCT('FD inverse'!$A$45:$BH$45,'FD mesh'!$B$84:$BI$84,$E278:$BL278)+'FD inverse'!$A$45*$C279/Setup!$B$17+INDEX('FD inverse'!$A$45:$BH$45,1,'FD mesh'!$B$15+1)*Setup!$B$22</f>
        <v>0</v>
      </c>
      <c r="AV279" s="0" t="n">
        <f aca="false">SUMPRODUCT('FD inverse'!$A$46:$BH$46,'FD mesh'!$B$84:$BI$84,$E278:$BL278)+'FD inverse'!$A$46*$C279/Setup!$B$17+INDEX('FD inverse'!$A$46:$BH$46,1,'FD mesh'!$B$15+1)*Setup!$B$22</f>
        <v>0</v>
      </c>
      <c r="AW279" s="0" t="n">
        <f aca="false">SUMPRODUCT('FD inverse'!$A$47:$BH$47,'FD mesh'!$B$84:$BI$84,$E278:$BL278)+'FD inverse'!$A$47*$C279/Setup!$B$17+INDEX('FD inverse'!$A$47:$BH$47,1,'FD mesh'!$B$15+1)*Setup!$B$22</f>
        <v>0</v>
      </c>
      <c r="AX279" s="0" t="n">
        <f aca="false">SUMPRODUCT('FD inverse'!$A$48:$BH$48,'FD mesh'!$B$84:$BI$84,$E278:$BL278)+'FD inverse'!$A$48*$C279/Setup!$B$17+INDEX('FD inverse'!$A$48:$BH$48,1,'FD mesh'!$B$15+1)*Setup!$B$22</f>
        <v>0</v>
      </c>
      <c r="AY279" s="0" t="n">
        <f aca="false">SUMPRODUCT('FD inverse'!$A$49:$BH$49,'FD mesh'!$B$84:$BI$84,$E278:$BL278)+'FD inverse'!$A$49*$C279/Setup!$B$17+INDEX('FD inverse'!$A$49:$BH$49,1,'FD mesh'!$B$15+1)*Setup!$B$22</f>
        <v>0</v>
      </c>
      <c r="AZ279" s="0" t="n">
        <f aca="false">SUMPRODUCT('FD inverse'!$A$50:$BH$50,'FD mesh'!$B$84:$BI$84,$E278:$BL278)+'FD inverse'!$A$50*$C279/Setup!$B$17+INDEX('FD inverse'!$A$50:$BH$50,1,'FD mesh'!$B$15+1)*Setup!$B$22</f>
        <v>0</v>
      </c>
      <c r="BA279" s="0" t="n">
        <f aca="false">SUMPRODUCT('FD inverse'!$A$51:$BH$51,'FD mesh'!$B$84:$BI$84,$E278:$BL278)+'FD inverse'!$A$51*$C279/Setup!$B$17+INDEX('FD inverse'!$A$51:$BH$51,1,'FD mesh'!$B$15+1)*Setup!$B$22</f>
        <v>0</v>
      </c>
      <c r="BB279" s="0" t="n">
        <f aca="false">SUMPRODUCT('FD inverse'!$A$52:$BH$52,'FD mesh'!$B$84:$BI$84,$E278:$BL278)+'FD inverse'!$A$52*$C279/Setup!$B$17+INDEX('FD inverse'!$A$52:$BH$52,1,'FD mesh'!$B$15+1)*Setup!$B$22</f>
        <v>0</v>
      </c>
      <c r="BC279" s="0" t="n">
        <f aca="false">SUMPRODUCT('FD inverse'!$A$53:$BH$53,'FD mesh'!$B$84:$BI$84,$E278:$BL278)+'FD inverse'!$A$53*$C279/Setup!$B$17+INDEX('FD inverse'!$A$53:$BH$53,1,'FD mesh'!$B$15+1)*Setup!$B$22</f>
        <v>0</v>
      </c>
      <c r="BD279" s="0" t="n">
        <f aca="false">SUMPRODUCT('FD inverse'!$A$54:$BH$54,'FD mesh'!$B$84:$BI$84,$E278:$BL278)+'FD inverse'!$A$54*$C279/Setup!$B$17+INDEX('FD inverse'!$A$54:$BH$54,1,'FD mesh'!$B$15+1)*Setup!$B$22</f>
        <v>0</v>
      </c>
      <c r="BE279" s="0" t="n">
        <f aca="false">SUMPRODUCT('FD inverse'!$A$55:$BH$55,'FD mesh'!$B$84:$BI$84,$E278:$BL278)+'FD inverse'!$A$55*$C279/Setup!$B$17+INDEX('FD inverse'!$A$55:$BH$55,1,'FD mesh'!$B$15+1)*Setup!$B$22</f>
        <v>0</v>
      </c>
      <c r="BF279" s="0" t="n">
        <f aca="false">SUMPRODUCT('FD inverse'!$A$56:$BH$56,'FD mesh'!$B$84:$BI$84,$E278:$BL278)+'FD inverse'!$A$56*$C279/Setup!$B$17+INDEX('FD inverse'!$A$56:$BH$56,1,'FD mesh'!$B$15+1)*Setup!$B$22</f>
        <v>0</v>
      </c>
      <c r="BG279" s="0" t="n">
        <f aca="false">SUMPRODUCT('FD inverse'!$A$57:$BH$57,'FD mesh'!$B$84:$BI$84,$E278:$BL278)+'FD inverse'!$A$57*$C279/Setup!$B$17+INDEX('FD inverse'!$A$57:$BH$57,1,'FD mesh'!$B$15+1)*Setup!$B$22</f>
        <v>0</v>
      </c>
      <c r="BH279" s="0" t="n">
        <f aca="false">SUMPRODUCT('FD inverse'!$A$58:$BH$58,'FD mesh'!$B$84:$BI$84,$E278:$BL278)+'FD inverse'!$A$58*$C279/Setup!$B$17+INDEX('FD inverse'!$A$58:$BH$58,1,'FD mesh'!$B$15+1)*Setup!$B$22</f>
        <v>0</v>
      </c>
      <c r="BI279" s="0" t="n">
        <f aca="false">SUMPRODUCT('FD inverse'!$A$59:$BH$59,'FD mesh'!$B$84:$BI$84,$E278:$BL278)+'FD inverse'!$A$59*$C279/Setup!$B$17+INDEX('FD inverse'!$A$59:$BH$59,1,'FD mesh'!$B$15+1)*Setup!$B$22</f>
        <v>0</v>
      </c>
      <c r="BJ279" s="0" t="n">
        <f aca="false">SUMPRODUCT('FD inverse'!$A$60:$BH$60,'FD mesh'!$B$84:$BI$84,$E278:$BL278)+'FD inverse'!$A$60*$C279/Setup!$B$17+INDEX('FD inverse'!$A$60:$BH$60,1,'FD mesh'!$B$15+1)*Setup!$B$22</f>
        <v>0</v>
      </c>
      <c r="BK279" s="0" t="n">
        <f aca="false">SUMPRODUCT('FD inverse'!$A$61:$BH$61,'FD mesh'!$B$84:$BI$84,$E278:$BL278)+'FD inverse'!$A$61*$C279/Setup!$B$17+INDEX('FD inverse'!$A$61:$BH$61,1,'FD mesh'!$B$15+1)*Setup!$B$22</f>
        <v>0</v>
      </c>
      <c r="BL279" s="0" t="n">
        <f aca="false">SUMPRODUCT('FD inverse'!$A$62:$BH$62,'FD mesh'!$B$84:$BI$84,$E278:$BL278)+'FD inverse'!$A$62*$C279/Setup!$B$17+INDEX('FD inverse'!$A$62:$BH$62,1,'FD mesh'!$B$15+1)*Setup!$B$22</f>
        <v>0</v>
      </c>
    </row>
    <row r="280" customFormat="false" ht="15" hidden="false" customHeight="false" outlineLevel="0" collapsed="false">
      <c r="A280" s="0" t="n">
        <v>275</v>
      </c>
      <c r="B280" s="0" t="n">
        <f aca="false">A280*Setup!$B$11/3600</f>
        <v>22.9166666666667</v>
      </c>
      <c r="C280" s="0" t="n">
        <f aca="false">Setup!$B$7+Setup!$B$8*COS(2*PI()*(B280-Setup!$B$9)/24)</f>
        <v>23.0492564306953</v>
      </c>
      <c r="D280" s="0" t="n">
        <f aca="false">(C280-E280)/Setup!$B$17</f>
        <v>3.10785566427393</v>
      </c>
      <c r="E280" s="0" t="n">
        <f aca="false">SUMPRODUCT('FD inverse'!$A$3:$BH$3,'FD mesh'!$B$84:$BI$84,$E279:$BL279)+'FD inverse'!$A$3*$C280/Setup!$B$17+INDEX('FD inverse'!$A$3:$BH$3,1,'FD mesh'!$B$15+1)*Setup!$B$22</f>
        <v>22.6452351943397</v>
      </c>
      <c r="F280" s="0" t="n">
        <f aca="false">SUMPRODUCT('FD inverse'!$A$4:$BH$4,'FD mesh'!$B$84:$BI$84,$E279:$BL279)+'FD inverse'!$A$4*$C280/Setup!$B$17+INDEX('FD inverse'!$A$4:$BH$4,1,'FD mesh'!$B$15+1)*Setup!$B$22</f>
        <v>22.5421774117058</v>
      </c>
      <c r="G280" s="0" t="n">
        <f aca="false">SUMPRODUCT('FD inverse'!$A$5:$BH$5,'FD mesh'!$B$84:$BI$84,$E279:$BL279)+'FD inverse'!$A$5*$C280/Setup!$B$17+INDEX('FD inverse'!$A$5:$BH$5,1,'FD mesh'!$B$15+1)*Setup!$B$22</f>
        <v>22.4216063604039</v>
      </c>
      <c r="H280" s="0" t="n">
        <f aca="false">SUMPRODUCT('FD inverse'!$A$6:$BH$6,'FD mesh'!$B$84:$BI$84,$E279:$BL279)+'FD inverse'!$A$6*$C280/Setup!$B$17+INDEX('FD inverse'!$A$6:$BH$6,1,'FD mesh'!$B$15+1)*Setup!$B$22</f>
        <v>21.9931135642971</v>
      </c>
      <c r="I280" s="0" t="n">
        <f aca="false">SUMPRODUCT('FD inverse'!$A$7:$BH$7,'FD mesh'!$B$84:$BI$84,$E279:$BL279)+'FD inverse'!$A$7*$C280/Setup!$B$17+INDEX('FD inverse'!$A$7:$BH$7,1,'FD mesh'!$B$15+1)*Setup!$B$22</f>
        <v>21.9539311090098</v>
      </c>
      <c r="J280" s="0" t="n">
        <f aca="false">SUMPRODUCT('FD inverse'!$A$8:$BH$8,'FD mesh'!$B$84:$BI$84,$E279:$BL279)+'FD inverse'!$A$8*$C280/Setup!$B$17+INDEX('FD inverse'!$A$8:$BH$8,1,'FD mesh'!$B$15+1)*Setup!$B$22</f>
        <v>21.9136101366947</v>
      </c>
      <c r="K280" s="0" t="n">
        <f aca="false">SUMPRODUCT('FD inverse'!$A$9:$BH$9,'FD mesh'!$B$84:$BI$84,$E279:$BL279)+'FD inverse'!$A$9*$C280/Setup!$B$17+INDEX('FD inverse'!$A$9:$BH$9,1,'FD mesh'!$B$15+1)*Setup!$B$22</f>
        <v>21.8734048227407</v>
      </c>
      <c r="L280" s="0" t="n">
        <f aca="false">SUMPRODUCT('FD inverse'!$A$10:$BH$10,'FD mesh'!$B$84:$BI$84,$E279:$BL279)+'FD inverse'!$A$10*$C280/Setup!$B$17+INDEX('FD inverse'!$A$10:$BH$10,1,'FD mesh'!$B$15+1)*Setup!$B$22</f>
        <v>21.8344313833733</v>
      </c>
      <c r="M280" s="0" t="n">
        <f aca="false">SUMPRODUCT('FD inverse'!$A$11:$BH$11,'FD mesh'!$B$84:$BI$84,$E279:$BL279)+'FD inverse'!$A$11*$C280/Setup!$B$17+INDEX('FD inverse'!$A$11:$BH$11,1,'FD mesh'!$B$15+1)*Setup!$B$22</f>
        <v>21.7976639812871</v>
      </c>
      <c r="N280" s="0" t="n">
        <f aca="false">SUMPRODUCT('FD inverse'!$A$12:$BH$12,'FD mesh'!$B$84:$BI$84,$E279:$BL279)+'FD inverse'!$A$12*$C280/Setup!$B$17+INDEX('FD inverse'!$A$12:$BH$12,1,'FD mesh'!$B$15+1)*Setup!$B$22</f>
        <v>21.7639315491844</v>
      </c>
      <c r="O280" s="0" t="n">
        <f aca="false">SUMPRODUCT('FD inverse'!$A$13:$BH$13,'FD mesh'!$B$84:$BI$84,$E279:$BL279)+'FD inverse'!$A$13*$C280/Setup!$B$17+INDEX('FD inverse'!$A$13:$BH$13,1,'FD mesh'!$B$15+1)*Setup!$B$22</f>
        <v>21.7339153899435</v>
      </c>
      <c r="P280" s="0" t="n">
        <f aca="false">SUMPRODUCT('FD inverse'!$A$14:$BH$14,'FD mesh'!$B$84:$BI$84,$E279:$BL279)+'FD inverse'!$A$14*$C280/Setup!$B$17+INDEX('FD inverse'!$A$14:$BH$14,1,'FD mesh'!$B$15+1)*Setup!$B$22</f>
        <v>21.708147432953</v>
      </c>
      <c r="Q280" s="0" t="n">
        <f aca="false">SUMPRODUCT('FD inverse'!$A$15:$BH$15,'FD mesh'!$B$84:$BI$84,$E279:$BL279)+'FD inverse'!$A$15*$C280/Setup!$B$17+INDEX('FD inverse'!$A$15:$BH$15,1,'FD mesh'!$B$15+1)*Setup!$B$22</f>
        <v>21.6870090472831</v>
      </c>
      <c r="R280" s="0" t="n">
        <f aca="false">SUMPRODUCT('FD inverse'!$A$16:$BH$16,'FD mesh'!$B$84:$BI$84,$E279:$BL279)+'FD inverse'!$A$16*$C280/Setup!$B$17+INDEX('FD inverse'!$A$16:$BH$16,1,'FD mesh'!$B$15+1)*Setup!$B$22</f>
        <v>21.6707303337095</v>
      </c>
      <c r="S280" s="0" t="n">
        <f aca="false">SUMPRODUCT('FD inverse'!$A$17:$BH$17,'FD mesh'!$B$84:$BI$84,$E279:$BL279)+'FD inverse'!$A$17*$C280/Setup!$B$17+INDEX('FD inverse'!$A$17:$BH$17,1,'FD mesh'!$B$15+1)*Setup!$B$22</f>
        <v>21.226109028749</v>
      </c>
      <c r="T280" s="0" t="n">
        <f aca="false">SUMPRODUCT('FD inverse'!$A$18:$BH$18,'FD mesh'!$B$84:$BI$84,$E279:$BL279)+'FD inverse'!$A$18*$C280/Setup!$B$17+INDEX('FD inverse'!$A$18:$BH$18,1,'FD mesh'!$B$15+1)*Setup!$B$22</f>
        <v>20.7839775645439</v>
      </c>
      <c r="U280" s="0" t="n">
        <f aca="false">SUMPRODUCT('FD inverse'!$A$19:$BH$19,'FD mesh'!$B$84:$BI$84,$E279:$BL279)+'FD inverse'!$A$19*$C280/Setup!$B$17+INDEX('FD inverse'!$A$19:$BH$19,1,'FD mesh'!$B$15+1)*Setup!$B$22</f>
        <v>20.3443271881307</v>
      </c>
      <c r="V280" s="0" t="n">
        <f aca="false">SUMPRODUCT('FD inverse'!$A$20:$BH$20,'FD mesh'!$B$84:$BI$84,$E279:$BL279)+'FD inverse'!$A$20*$C280/Setup!$B$17+INDEX('FD inverse'!$A$20:$BH$20,1,'FD mesh'!$B$15+1)*Setup!$B$22</f>
        <v>19.907116188101</v>
      </c>
      <c r="W280" s="0" t="n">
        <f aca="false">SUMPRODUCT('FD inverse'!$A$21:$BH$21,'FD mesh'!$B$84:$BI$84,$E279:$BL279)+'FD inverse'!$A$21*$C280/Setup!$B$17+INDEX('FD inverse'!$A$21:$BH$21,1,'FD mesh'!$B$15+1)*Setup!$B$22</f>
        <v>19.472272304543</v>
      </c>
      <c r="X280" s="0" t="n">
        <f aca="false">SUMPRODUCT('FD inverse'!$A$22:$BH$22,'FD mesh'!$B$84:$BI$84,$E279:$BL279)+'FD inverse'!$A$22*$C280/Setup!$B$17+INDEX('FD inverse'!$A$22:$BH$22,1,'FD mesh'!$B$15+1)*Setup!$B$22</f>
        <v>19.0396951608063</v>
      </c>
      <c r="Y280" s="0" t="n">
        <f aca="false">SUMPRODUCT('FD inverse'!$A$23:$BH$23,'FD mesh'!$B$84:$BI$84,$E279:$BL279)+'FD inverse'!$A$23*$C280/Setup!$B$17+INDEX('FD inverse'!$A$23:$BH$23,1,'FD mesh'!$B$15+1)*Setup!$B$22</f>
        <v>18.6092587111568</v>
      </c>
      <c r="Z280" s="0" t="n">
        <f aca="false">SUMPRODUCT('FD inverse'!$A$24:$BH$24,'FD mesh'!$B$84:$BI$84,$E279:$BL279)+'FD inverse'!$A$24*$C280/Setup!$B$17+INDEX('FD inverse'!$A$24:$BH$24,1,'FD mesh'!$B$15+1)*Setup!$B$22</f>
        <v>18.1808136993796</v>
      </c>
      <c r="AA280" s="0" t="n">
        <f aca="false">SUMPRODUCT('FD inverse'!$A$25:$BH$25,'FD mesh'!$B$84:$BI$84,$E279:$BL279)+'FD inverse'!$A$25*$C280/Setup!$B$17+INDEX('FD inverse'!$A$25:$BH$25,1,'FD mesh'!$B$15+1)*Setup!$B$22</f>
        <v>17.7541901242874</v>
      </c>
      <c r="AB280" s="0" t="n">
        <f aca="false">SUMPRODUCT('FD inverse'!$A$26:$BH$26,'FD mesh'!$B$84:$BI$84,$E279:$BL279)+'FD inverse'!$A$26*$C280/Setup!$B$17+INDEX('FD inverse'!$A$26:$BH$26,1,'FD mesh'!$B$15+1)*Setup!$B$22</f>
        <v>17.3291997089111</v>
      </c>
      <c r="AC280" s="0" t="n">
        <f aca="false">SUMPRODUCT('FD inverse'!$A$27:$BH$27,'FD mesh'!$B$84:$BI$84,$E279:$BL279)+'FD inverse'!$A$27*$C280/Setup!$B$17+INDEX('FD inverse'!$A$27:$BH$27,1,'FD mesh'!$B$15+1)*Setup!$B$22</f>
        <v>16.9056383708697</v>
      </c>
      <c r="AD280" s="0" t="n">
        <f aca="false">SUMPRODUCT('FD inverse'!$A$28:$BH$28,'FD mesh'!$B$84:$BI$84,$E279:$BL279)+'FD inverse'!$A$28*$C280/Setup!$B$17+INDEX('FD inverse'!$A$28:$BH$28,1,'FD mesh'!$B$15+1)*Setup!$B$22</f>
        <v>16.4832886920618</v>
      </c>
      <c r="AE280" s="0" t="n">
        <f aca="false">SUMPRODUCT('FD inverse'!$A$29:$BH$29,'FD mesh'!$B$84:$BI$84,$E279:$BL279)+'FD inverse'!$A$29*$C280/Setup!$B$17+INDEX('FD inverse'!$A$29:$BH$29,1,'FD mesh'!$B$15+1)*Setup!$B$22</f>
        <v>16.0619223863672</v>
      </c>
      <c r="AF280" s="0" t="n">
        <f aca="false">SUMPRODUCT('FD inverse'!$A$30:$BH$30,'FD mesh'!$B$84:$BI$84,$E279:$BL279)+'FD inverse'!$A$30*$C280/Setup!$B$17+INDEX('FD inverse'!$A$30:$BH$30,1,'FD mesh'!$B$15+1)*Setup!$B$22</f>
        <v>15.6413027645142</v>
      </c>
      <c r="AG280" s="0" t="n">
        <f aca="false">SUMPRODUCT('FD inverse'!$A$31:$BH$31,'FD mesh'!$B$84:$BI$84,$E279:$BL279)+'FD inverse'!$A$31*$C280/Setup!$B$17+INDEX('FD inverse'!$A$31:$BH$31,1,'FD mesh'!$B$15+1)*Setup!$B$22</f>
        <v>15.2211871956455</v>
      </c>
      <c r="AH280" s="0" t="n">
        <f aca="false">SUMPRODUCT('FD inverse'!$A$32:$BH$32,'FD mesh'!$B$84:$BI$84,$E279:$BL279)+'FD inverse'!$A$32*$C280/Setup!$B$17+INDEX('FD inverse'!$A$32:$BH$32,1,'FD mesh'!$B$15+1)*Setup!$B$22</f>
        <v>15.2037071309527</v>
      </c>
      <c r="AI280" s="0" t="n">
        <f aca="false">SUMPRODUCT('FD inverse'!$A$33:$BH$33,'FD mesh'!$B$84:$BI$84,$E279:$BL279)+'FD inverse'!$A$33*$C280/Setup!$B$17+INDEX('FD inverse'!$A$33:$BH$33,1,'FD mesh'!$B$15+1)*Setup!$B$22</f>
        <v>15.1866513623234</v>
      </c>
      <c r="AJ280" s="0" t="n">
        <f aca="false">SUMPRODUCT('FD inverse'!$A$34:$BH$34,'FD mesh'!$B$84:$BI$84,$E279:$BL279)+'FD inverse'!$A$34*$C280/Setup!$B$17+INDEX('FD inverse'!$A$34:$BH$34,1,'FD mesh'!$B$15+1)*Setup!$B$22</f>
        <v>15.169997739236</v>
      </c>
      <c r="AK280" s="0" t="n">
        <f aca="false">SUMPRODUCT('FD inverse'!$A$35:$BH$35,'FD mesh'!$B$84:$BI$84,$E279:$BL279)+'FD inverse'!$A$35*$C280/Setup!$B$17+INDEX('FD inverse'!$A$35:$BH$35,1,'FD mesh'!$B$15+1)*Setup!$B$22</f>
        <v>15.1537216450873</v>
      </c>
      <c r="AL280" s="0" t="n">
        <f aca="false">SUMPRODUCT('FD inverse'!$A$36:$BH$36,'FD mesh'!$B$84:$BI$84,$E279:$BL279)+'FD inverse'!$A$36*$C280/Setup!$B$17+INDEX('FD inverse'!$A$36:$BH$36,1,'FD mesh'!$B$15+1)*Setup!$B$22</f>
        <v>15.1377962617768</v>
      </c>
      <c r="AM280" s="0" t="n">
        <f aca="false">SUMPRODUCT('FD inverse'!$A$37:$BH$37,'FD mesh'!$B$84:$BI$84,$E279:$BL279)+'FD inverse'!$A$37*$C280/Setup!$B$17+INDEX('FD inverse'!$A$37:$BH$37,1,'FD mesh'!$B$15+1)*Setup!$B$22</f>
        <v>15.1221928186759</v>
      </c>
      <c r="AN280" s="0" t="n">
        <f aca="false">SUMPRODUCT('FD inverse'!$A$38:$BH$38,'FD mesh'!$B$84:$BI$84,$E279:$BL279)+'FD inverse'!$A$38*$C280/Setup!$B$17+INDEX('FD inverse'!$A$38:$BH$38,1,'FD mesh'!$B$15+1)*Setup!$B$22</f>
        <v>15.1068808268134</v>
      </c>
      <c r="AO280" s="0" t="n">
        <f aca="false">SUMPRODUCT('FD inverse'!$A$39:$BH$39,'FD mesh'!$B$84:$BI$84,$E279:$BL279)+'FD inverse'!$A$39*$C280/Setup!$B$17+INDEX('FD inverse'!$A$39:$BH$39,1,'FD mesh'!$B$15+1)*Setup!$B$22</f>
        <v>15.0918282992762</v>
      </c>
      <c r="AP280" s="0" t="n">
        <f aca="false">SUMPRODUCT('FD inverse'!$A$40:$BH$40,'FD mesh'!$B$84:$BI$84,$E279:$BL279)+'FD inverse'!$A$40*$C280/Setup!$B$17+INDEX('FD inverse'!$A$40:$BH$40,1,'FD mesh'!$B$15+1)*Setup!$B$22</f>
        <v>15.0770019589684</v>
      </c>
      <c r="AQ280" s="0" t="n">
        <f aca="false">SUMPRODUCT('FD inverse'!$A$41:$BH$41,'FD mesh'!$B$84:$BI$84,$E279:$BL279)+'FD inverse'!$A$41*$C280/Setup!$B$17+INDEX('FD inverse'!$A$41:$BH$41,1,'FD mesh'!$B$15+1)*Setup!$B$22</f>
        <v>15.0623674350006</v>
      </c>
      <c r="AR280" s="0" t="n">
        <f aca="false">SUMPRODUCT('FD inverse'!$A$42:$BH$42,'FD mesh'!$B$84:$BI$84,$E279:$BL279)+'FD inverse'!$A$42*$C280/Setup!$B$17+INDEX('FD inverse'!$A$42:$BH$42,1,'FD mesh'!$B$15+1)*Setup!$B$22</f>
        <v>15.0478894490849</v>
      </c>
      <c r="AS280" s="0" t="n">
        <f aca="false">SUMPRODUCT('FD inverse'!$A$43:$BH$43,'FD mesh'!$B$84:$BI$84,$E279:$BL279)+'FD inverse'!$A$43*$C280/Setup!$B$17+INDEX('FD inverse'!$A$43:$BH$43,1,'FD mesh'!$B$15+1)*Setup!$B$22</f>
        <v>0</v>
      </c>
      <c r="AT280" s="0" t="n">
        <f aca="false">SUMPRODUCT('FD inverse'!$A$44:$BH$44,'FD mesh'!$B$84:$BI$84,$E279:$BL279)+'FD inverse'!$A$44*$C280/Setup!$B$17+INDEX('FD inverse'!$A$44:$BH$44,1,'FD mesh'!$B$15+1)*Setup!$B$22</f>
        <v>0</v>
      </c>
      <c r="AU280" s="0" t="n">
        <f aca="false">SUMPRODUCT('FD inverse'!$A$45:$BH$45,'FD mesh'!$B$84:$BI$84,$E279:$BL279)+'FD inverse'!$A$45*$C280/Setup!$B$17+INDEX('FD inverse'!$A$45:$BH$45,1,'FD mesh'!$B$15+1)*Setup!$B$22</f>
        <v>0</v>
      </c>
      <c r="AV280" s="0" t="n">
        <f aca="false">SUMPRODUCT('FD inverse'!$A$46:$BH$46,'FD mesh'!$B$84:$BI$84,$E279:$BL279)+'FD inverse'!$A$46*$C280/Setup!$B$17+INDEX('FD inverse'!$A$46:$BH$46,1,'FD mesh'!$B$15+1)*Setup!$B$22</f>
        <v>0</v>
      </c>
      <c r="AW280" s="0" t="n">
        <f aca="false">SUMPRODUCT('FD inverse'!$A$47:$BH$47,'FD mesh'!$B$84:$BI$84,$E279:$BL279)+'FD inverse'!$A$47*$C280/Setup!$B$17+INDEX('FD inverse'!$A$47:$BH$47,1,'FD mesh'!$B$15+1)*Setup!$B$22</f>
        <v>0</v>
      </c>
      <c r="AX280" s="0" t="n">
        <f aca="false">SUMPRODUCT('FD inverse'!$A$48:$BH$48,'FD mesh'!$B$84:$BI$84,$E279:$BL279)+'FD inverse'!$A$48*$C280/Setup!$B$17+INDEX('FD inverse'!$A$48:$BH$48,1,'FD mesh'!$B$15+1)*Setup!$B$22</f>
        <v>0</v>
      </c>
      <c r="AY280" s="0" t="n">
        <f aca="false">SUMPRODUCT('FD inverse'!$A$49:$BH$49,'FD mesh'!$B$84:$BI$84,$E279:$BL279)+'FD inverse'!$A$49*$C280/Setup!$B$17+INDEX('FD inverse'!$A$49:$BH$49,1,'FD mesh'!$B$15+1)*Setup!$B$22</f>
        <v>0</v>
      </c>
      <c r="AZ280" s="0" t="n">
        <f aca="false">SUMPRODUCT('FD inverse'!$A$50:$BH$50,'FD mesh'!$B$84:$BI$84,$E279:$BL279)+'FD inverse'!$A$50*$C280/Setup!$B$17+INDEX('FD inverse'!$A$50:$BH$50,1,'FD mesh'!$B$15+1)*Setup!$B$22</f>
        <v>0</v>
      </c>
      <c r="BA280" s="0" t="n">
        <f aca="false">SUMPRODUCT('FD inverse'!$A$51:$BH$51,'FD mesh'!$B$84:$BI$84,$E279:$BL279)+'FD inverse'!$A$51*$C280/Setup!$B$17+INDEX('FD inverse'!$A$51:$BH$51,1,'FD mesh'!$B$15+1)*Setup!$B$22</f>
        <v>0</v>
      </c>
      <c r="BB280" s="0" t="n">
        <f aca="false">SUMPRODUCT('FD inverse'!$A$52:$BH$52,'FD mesh'!$B$84:$BI$84,$E279:$BL279)+'FD inverse'!$A$52*$C280/Setup!$B$17+INDEX('FD inverse'!$A$52:$BH$52,1,'FD mesh'!$B$15+1)*Setup!$B$22</f>
        <v>0</v>
      </c>
      <c r="BC280" s="0" t="n">
        <f aca="false">SUMPRODUCT('FD inverse'!$A$53:$BH$53,'FD mesh'!$B$84:$BI$84,$E279:$BL279)+'FD inverse'!$A$53*$C280/Setup!$B$17+INDEX('FD inverse'!$A$53:$BH$53,1,'FD mesh'!$B$15+1)*Setup!$B$22</f>
        <v>0</v>
      </c>
      <c r="BD280" s="0" t="n">
        <f aca="false">SUMPRODUCT('FD inverse'!$A$54:$BH$54,'FD mesh'!$B$84:$BI$84,$E279:$BL279)+'FD inverse'!$A$54*$C280/Setup!$B$17+INDEX('FD inverse'!$A$54:$BH$54,1,'FD mesh'!$B$15+1)*Setup!$B$22</f>
        <v>0</v>
      </c>
      <c r="BE280" s="0" t="n">
        <f aca="false">SUMPRODUCT('FD inverse'!$A$55:$BH$55,'FD mesh'!$B$84:$BI$84,$E279:$BL279)+'FD inverse'!$A$55*$C280/Setup!$B$17+INDEX('FD inverse'!$A$55:$BH$55,1,'FD mesh'!$B$15+1)*Setup!$B$22</f>
        <v>0</v>
      </c>
      <c r="BF280" s="0" t="n">
        <f aca="false">SUMPRODUCT('FD inverse'!$A$56:$BH$56,'FD mesh'!$B$84:$BI$84,$E279:$BL279)+'FD inverse'!$A$56*$C280/Setup!$B$17+INDEX('FD inverse'!$A$56:$BH$56,1,'FD mesh'!$B$15+1)*Setup!$B$22</f>
        <v>0</v>
      </c>
      <c r="BG280" s="0" t="n">
        <f aca="false">SUMPRODUCT('FD inverse'!$A$57:$BH$57,'FD mesh'!$B$84:$BI$84,$E279:$BL279)+'FD inverse'!$A$57*$C280/Setup!$B$17+INDEX('FD inverse'!$A$57:$BH$57,1,'FD mesh'!$B$15+1)*Setup!$B$22</f>
        <v>0</v>
      </c>
      <c r="BH280" s="0" t="n">
        <f aca="false">SUMPRODUCT('FD inverse'!$A$58:$BH$58,'FD mesh'!$B$84:$BI$84,$E279:$BL279)+'FD inverse'!$A$58*$C280/Setup!$B$17+INDEX('FD inverse'!$A$58:$BH$58,1,'FD mesh'!$B$15+1)*Setup!$B$22</f>
        <v>0</v>
      </c>
      <c r="BI280" s="0" t="n">
        <f aca="false">SUMPRODUCT('FD inverse'!$A$59:$BH$59,'FD mesh'!$B$84:$BI$84,$E279:$BL279)+'FD inverse'!$A$59*$C280/Setup!$B$17+INDEX('FD inverse'!$A$59:$BH$59,1,'FD mesh'!$B$15+1)*Setup!$B$22</f>
        <v>0</v>
      </c>
      <c r="BJ280" s="0" t="n">
        <f aca="false">SUMPRODUCT('FD inverse'!$A$60:$BH$60,'FD mesh'!$B$84:$BI$84,$E279:$BL279)+'FD inverse'!$A$60*$C280/Setup!$B$17+INDEX('FD inverse'!$A$60:$BH$60,1,'FD mesh'!$B$15+1)*Setup!$B$22</f>
        <v>0</v>
      </c>
      <c r="BK280" s="0" t="n">
        <f aca="false">SUMPRODUCT('FD inverse'!$A$61:$BH$61,'FD mesh'!$B$84:$BI$84,$E279:$BL279)+'FD inverse'!$A$61*$C280/Setup!$B$17+INDEX('FD inverse'!$A$61:$BH$61,1,'FD mesh'!$B$15+1)*Setup!$B$22</f>
        <v>0</v>
      </c>
      <c r="BL280" s="0" t="n">
        <f aca="false">SUMPRODUCT('FD inverse'!$A$62:$BH$62,'FD mesh'!$B$84:$BI$84,$E279:$BL279)+'FD inverse'!$A$62*$C280/Setup!$B$17+INDEX('FD inverse'!$A$62:$BH$62,1,'FD mesh'!$B$15+1)*Setup!$B$22</f>
        <v>0</v>
      </c>
    </row>
    <row r="281" customFormat="false" ht="15" hidden="false" customHeight="false" outlineLevel="0" collapsed="false">
      <c r="A281" s="0" t="n">
        <v>276</v>
      </c>
      <c r="B281" s="0" t="n">
        <f aca="false">A281*Setup!$B$11/3600</f>
        <v>23</v>
      </c>
      <c r="C281" s="0" t="n">
        <f aca="false">Setup!$B$7+Setup!$B$8*COS(2*PI()*(B281-Setup!$B$9)/24)</f>
        <v>22.9647238195899</v>
      </c>
      <c r="D281" s="0" t="n">
        <f aca="false">(C281-E281)/Setup!$B$17</f>
        <v>2.83159495875408</v>
      </c>
      <c r="E281" s="0" t="n">
        <f aca="false">SUMPRODUCT('FD inverse'!$A$3:$BH$3,'FD mesh'!$B$84:$BI$84,$E280:$BL280)+'FD inverse'!$A$3*$C281/Setup!$B$17+INDEX('FD inverse'!$A$3:$BH$3,1,'FD mesh'!$B$15+1)*Setup!$B$22</f>
        <v>22.5966164749519</v>
      </c>
      <c r="F281" s="0" t="n">
        <f aca="false">SUMPRODUCT('FD inverse'!$A$4:$BH$4,'FD mesh'!$B$84:$BI$84,$E280:$BL280)+'FD inverse'!$A$4*$C281/Setup!$B$17+INDEX('FD inverse'!$A$4:$BH$4,1,'FD mesh'!$B$15+1)*Setup!$B$22</f>
        <v>22.501791878098</v>
      </c>
      <c r="G281" s="0" t="n">
        <f aca="false">SUMPRODUCT('FD inverse'!$A$5:$BH$5,'FD mesh'!$B$84:$BI$84,$E280:$BL280)+'FD inverse'!$A$5*$C281/Setup!$B$17+INDEX('FD inverse'!$A$5:$BH$5,1,'FD mesh'!$B$15+1)*Setup!$B$22</f>
        <v>22.389438837838</v>
      </c>
      <c r="H281" s="0" t="n">
        <f aca="false">SUMPRODUCT('FD inverse'!$A$6:$BH$6,'FD mesh'!$B$84:$BI$84,$E280:$BL280)+'FD inverse'!$A$6*$C281/Setup!$B$17+INDEX('FD inverse'!$A$6:$BH$6,1,'FD mesh'!$B$15+1)*Setup!$B$22</f>
        <v>21.9884771373599</v>
      </c>
      <c r="I281" s="0" t="n">
        <f aca="false">SUMPRODUCT('FD inverse'!$A$7:$BH$7,'FD mesh'!$B$84:$BI$84,$E280:$BL280)+'FD inverse'!$A$7*$C281/Setup!$B$17+INDEX('FD inverse'!$A$7:$BH$7,1,'FD mesh'!$B$15+1)*Setup!$B$22</f>
        <v>21.9516261234718</v>
      </c>
      <c r="J281" s="0" t="n">
        <f aca="false">SUMPRODUCT('FD inverse'!$A$8:$BH$8,'FD mesh'!$B$84:$BI$84,$E280:$BL280)+'FD inverse'!$A$8*$C281/Setup!$B$17+INDEX('FD inverse'!$A$8:$BH$8,1,'FD mesh'!$B$15+1)*Setup!$B$22</f>
        <v>21.9134152361099</v>
      </c>
      <c r="K281" s="0" t="n">
        <f aca="false">SUMPRODUCT('FD inverse'!$A$9:$BH$9,'FD mesh'!$B$84:$BI$84,$E280:$BL280)+'FD inverse'!$A$9*$C281/Setup!$B$17+INDEX('FD inverse'!$A$9:$BH$9,1,'FD mesh'!$B$15+1)*Setup!$B$22</f>
        <v>21.8750893631522</v>
      </c>
      <c r="L281" s="0" t="n">
        <f aca="false">SUMPRODUCT('FD inverse'!$A$10:$BH$10,'FD mesh'!$B$84:$BI$84,$E280:$BL280)+'FD inverse'!$A$10*$C281/Setup!$B$17+INDEX('FD inverse'!$A$10:$BH$10,1,'FD mesh'!$B$15+1)*Setup!$B$22</f>
        <v>21.8377573193459</v>
      </c>
      <c r="M281" s="0" t="n">
        <f aca="false">SUMPRODUCT('FD inverse'!$A$11:$BH$11,'FD mesh'!$B$84:$BI$84,$E280:$BL280)+'FD inverse'!$A$11*$C281/Setup!$B$17+INDEX('FD inverse'!$A$11:$BH$11,1,'FD mesh'!$B$15+1)*Setup!$B$22</f>
        <v>21.8023874796533</v>
      </c>
      <c r="N281" s="0" t="n">
        <f aca="false">SUMPRODUCT('FD inverse'!$A$12:$BH$12,'FD mesh'!$B$84:$BI$84,$E280:$BL280)+'FD inverse'!$A$12*$C281/Setup!$B$17+INDEX('FD inverse'!$A$12:$BH$12,1,'FD mesh'!$B$15+1)*Setup!$B$22</f>
        <v>21.7698043646605</v>
      </c>
      <c r="O281" s="0" t="n">
        <f aca="false">SUMPRODUCT('FD inverse'!$A$13:$BH$13,'FD mesh'!$B$84:$BI$84,$E280:$BL280)+'FD inverse'!$A$13*$C281/Setup!$B$17+INDEX('FD inverse'!$A$13:$BH$13,1,'FD mesh'!$B$15+1)*Setup!$B$22</f>
        <v>21.7406860375592</v>
      </c>
      <c r="P281" s="0" t="n">
        <f aca="false">SUMPRODUCT('FD inverse'!$A$14:$BH$14,'FD mesh'!$B$84:$BI$84,$E280:$BL280)+'FD inverse'!$A$14*$C281/Setup!$B$17+INDEX('FD inverse'!$A$14:$BH$14,1,'FD mesh'!$B$15+1)*Setup!$B$22</f>
        <v>21.7155621928271</v>
      </c>
      <c r="Q281" s="0" t="n">
        <f aca="false">SUMPRODUCT('FD inverse'!$A$15:$BH$15,'FD mesh'!$B$84:$BI$84,$E280:$BL280)+'FD inverse'!$A$15*$C281/Setup!$B$17+INDEX('FD inverse'!$A$15:$BH$15,1,'FD mesh'!$B$15+1)*Setup!$B$22</f>
        <v>21.6948128376963</v>
      </c>
      <c r="R281" s="0" t="n">
        <f aca="false">SUMPRODUCT('FD inverse'!$A$16:$BH$16,'FD mesh'!$B$84:$BI$84,$E280:$BL280)+'FD inverse'!$A$16*$C281/Setup!$B$17+INDEX('FD inverse'!$A$16:$BH$16,1,'FD mesh'!$B$15+1)*Setup!$B$22</f>
        <v>21.6786674887089</v>
      </c>
      <c r="S281" s="0" t="n">
        <f aca="false">SUMPRODUCT('FD inverse'!$A$17:$BH$17,'FD mesh'!$B$84:$BI$84,$E280:$BL280)+'FD inverse'!$A$17*$C281/Setup!$B$17+INDEX('FD inverse'!$A$17:$BH$17,1,'FD mesh'!$B$15+1)*Setup!$B$22</f>
        <v>21.2341632122996</v>
      </c>
      <c r="T281" s="0" t="n">
        <f aca="false">SUMPRODUCT('FD inverse'!$A$18:$BH$18,'FD mesh'!$B$84:$BI$84,$E280:$BL280)+'FD inverse'!$A$18*$C281/Setup!$B$17+INDEX('FD inverse'!$A$18:$BH$18,1,'FD mesh'!$B$15+1)*Setup!$B$22</f>
        <v>20.7920291670494</v>
      </c>
      <c r="U281" s="0" t="n">
        <f aca="false">SUMPRODUCT('FD inverse'!$A$19:$BH$19,'FD mesh'!$B$84:$BI$84,$E280:$BL280)+'FD inverse'!$A$19*$C281/Setup!$B$17+INDEX('FD inverse'!$A$19:$BH$19,1,'FD mesh'!$B$15+1)*Setup!$B$22</f>
        <v>20.3522645933937</v>
      </c>
      <c r="V281" s="0" t="n">
        <f aca="false">SUMPRODUCT('FD inverse'!$A$20:$BH$20,'FD mesh'!$B$84:$BI$84,$E280:$BL280)+'FD inverse'!$A$20*$C281/Setup!$B$17+INDEX('FD inverse'!$A$20:$BH$20,1,'FD mesh'!$B$15+1)*Setup!$B$22</f>
        <v>19.9148358847155</v>
      </c>
      <c r="W281" s="0" t="n">
        <f aca="false">SUMPRODUCT('FD inverse'!$A$21:$BH$21,'FD mesh'!$B$84:$BI$84,$E280:$BL280)+'FD inverse'!$A$21*$C281/Setup!$B$17+INDEX('FD inverse'!$A$21:$BH$21,1,'FD mesh'!$B$15+1)*Setup!$B$22</f>
        <v>19.4796789724695</v>
      </c>
      <c r="X281" s="0" t="n">
        <f aca="false">SUMPRODUCT('FD inverse'!$A$22:$BH$22,'FD mesh'!$B$84:$BI$84,$E280:$BL280)+'FD inverse'!$A$22*$C281/Setup!$B$17+INDEX('FD inverse'!$A$22:$BH$22,1,'FD mesh'!$B$15+1)*Setup!$B$22</f>
        <v>19.0467017367847</v>
      </c>
      <c r="Y281" s="0" t="n">
        <f aca="false">SUMPRODUCT('FD inverse'!$A$23:$BH$23,'FD mesh'!$B$84:$BI$84,$E280:$BL280)+'FD inverse'!$A$23*$C281/Setup!$B$17+INDEX('FD inverse'!$A$23:$BH$23,1,'FD mesh'!$B$15+1)*Setup!$B$22</f>
        <v>18.6157864363164</v>
      </c>
      <c r="Z281" s="0" t="n">
        <f aca="false">SUMPRODUCT('FD inverse'!$A$24:$BH$24,'FD mesh'!$B$84:$BI$84,$E280:$BL280)+'FD inverse'!$A$24*$C281/Setup!$B$17+INDEX('FD inverse'!$A$24:$BH$24,1,'FD mesh'!$B$15+1)*Setup!$B$22</f>
        <v>18.1867921521093</v>
      </c>
      <c r="AA281" s="0" t="n">
        <f aca="false">SUMPRODUCT('FD inverse'!$A$25:$BH$25,'FD mesh'!$B$84:$BI$84,$E280:$BL280)+'FD inverse'!$A$25*$C281/Setup!$B$17+INDEX('FD inverse'!$A$25:$BH$25,1,'FD mesh'!$B$15+1)*Setup!$B$22</f>
        <v>17.7595572411342</v>
      </c>
      <c r="AB281" s="0" t="n">
        <f aca="false">SUMPRODUCT('FD inverse'!$A$26:$BH$26,'FD mesh'!$B$84:$BI$84,$E280:$BL280)+'FD inverse'!$A$26*$C281/Setup!$B$17+INDEX('FD inverse'!$A$26:$BH$26,1,'FD mesh'!$B$15+1)*Setup!$B$22</f>
        <v>17.333901795974</v>
      </c>
      <c r="AC281" s="0" t="n">
        <f aca="false">SUMPRODUCT('FD inverse'!$A$27:$BH$27,'FD mesh'!$B$84:$BI$84,$E280:$BL280)+'FD inverse'!$A$27*$C281/Setup!$B$17+INDEX('FD inverse'!$A$27:$BH$27,1,'FD mesh'!$B$15+1)*Setup!$B$22</f>
        <v>16.9096301078637</v>
      </c>
      <c r="AD281" s="0" t="n">
        <f aca="false">SUMPRODUCT('FD inverse'!$A$28:$BH$28,'FD mesh'!$B$84:$BI$84,$E280:$BL280)+'FD inverse'!$A$28*$C281/Setup!$B$17+INDEX('FD inverse'!$A$28:$BH$28,1,'FD mesh'!$B$15+1)*Setup!$B$22</f>
        <v>16.486533130926</v>
      </c>
      <c r="AE281" s="0" t="n">
        <f aca="false">SUMPRODUCT('FD inverse'!$A$29:$BH$29,'FD mesh'!$B$84:$BI$84,$E280:$BL280)+'FD inverse'!$A$29*$C281/Setup!$B$17+INDEX('FD inverse'!$A$29:$BH$29,1,'FD mesh'!$B$15+1)*Setup!$B$22</f>
        <v>16.0643909459969</v>
      </c>
      <c r="AF281" s="0" t="n">
        <f aca="false">SUMPRODUCT('FD inverse'!$A$30:$BH$30,'FD mesh'!$B$84:$BI$84,$E280:$BL280)+'FD inverse'!$A$30*$C281/Setup!$B$17+INDEX('FD inverse'!$A$30:$BH$30,1,'FD mesh'!$B$15+1)*Setup!$B$22</f>
        <v>15.6429752229017</v>
      </c>
      <c r="AG281" s="0" t="n">
        <f aca="false">SUMPRODUCT('FD inverse'!$A$31:$BH$31,'FD mesh'!$B$84:$BI$84,$E280:$BL280)+'FD inverse'!$A$31*$C281/Setup!$B$17+INDEX('FD inverse'!$A$31:$BH$31,1,'FD mesh'!$B$15+1)*Setup!$B$22</f>
        <v>15.2220516804176</v>
      </c>
      <c r="AH281" s="0" t="n">
        <f aca="false">SUMPRODUCT('FD inverse'!$A$32:$BH$32,'FD mesh'!$B$84:$BI$84,$E280:$BL280)+'FD inverse'!$A$32*$C281/Setup!$B$17+INDEX('FD inverse'!$A$32:$BH$32,1,'FD mesh'!$B$15+1)*Setup!$B$22</f>
        <v>15.2045344473983</v>
      </c>
      <c r="AI281" s="0" t="n">
        <f aca="false">SUMPRODUCT('FD inverse'!$A$33:$BH$33,'FD mesh'!$B$84:$BI$84,$E280:$BL280)+'FD inverse'!$A$33*$C281/Setup!$B$17+INDEX('FD inverse'!$A$33:$BH$33,1,'FD mesh'!$B$15+1)*Setup!$B$22</f>
        <v>15.1874360210195</v>
      </c>
      <c r="AJ281" s="0" t="n">
        <f aca="false">SUMPRODUCT('FD inverse'!$A$34:$BH$34,'FD mesh'!$B$84:$BI$84,$E280:$BL280)+'FD inverse'!$A$34*$C281/Setup!$B$17+INDEX('FD inverse'!$A$34:$BH$34,1,'FD mesh'!$B$15+1)*Setup!$B$22</f>
        <v>15.1707348069457</v>
      </c>
      <c r="AK281" s="0" t="n">
        <f aca="false">SUMPRODUCT('FD inverse'!$A$35:$BH$35,'FD mesh'!$B$84:$BI$84,$E280:$BL280)+'FD inverse'!$A$35*$C281/Setup!$B$17+INDEX('FD inverse'!$A$35:$BH$35,1,'FD mesh'!$B$15+1)*Setup!$B$22</f>
        <v>15.1544067135237</v>
      </c>
      <c r="AL281" s="0" t="n">
        <f aca="false">SUMPRODUCT('FD inverse'!$A$36:$BH$36,'FD mesh'!$B$84:$BI$84,$E280:$BL280)+'FD inverse'!$A$36*$C281/Setup!$B$17+INDEX('FD inverse'!$A$36:$BH$36,1,'FD mesh'!$B$15+1)*Setup!$B$22</f>
        <v>15.1384254175234</v>
      </c>
      <c r="AM281" s="0" t="n">
        <f aca="false">SUMPRODUCT('FD inverse'!$A$37:$BH$37,'FD mesh'!$B$84:$BI$84,$E280:$BL280)+'FD inverse'!$A$37*$C281/Setup!$B$17+INDEX('FD inverse'!$A$37:$BH$37,1,'FD mesh'!$B$15+1)*Setup!$B$22</f>
        <v>15.1227626146536</v>
      </c>
      <c r="AN281" s="0" t="n">
        <f aca="false">SUMPRODUCT('FD inverse'!$A$38:$BH$38,'FD mesh'!$B$84:$BI$84,$E280:$BL280)+'FD inverse'!$A$38*$C281/Setup!$B$17+INDEX('FD inverse'!$A$38:$BH$38,1,'FD mesh'!$B$15+1)*Setup!$B$22</f>
        <v>15.1073882556318</v>
      </c>
      <c r="AO281" s="0" t="n">
        <f aca="false">SUMPRODUCT('FD inverse'!$A$39:$BH$39,'FD mesh'!$B$84:$BI$84,$E280:$BL280)+'FD inverse'!$A$39*$C281/Setup!$B$17+INDEX('FD inverse'!$A$39:$BH$39,1,'FD mesh'!$B$15+1)*Setup!$B$22</f>
        <v>15.0922707687657</v>
      </c>
      <c r="AP281" s="0" t="n">
        <f aca="false">SUMPRODUCT('FD inverse'!$A$40:$BH$40,'FD mesh'!$B$84:$BI$84,$E280:$BL280)+'FD inverse'!$A$40*$C281/Setup!$B$17+INDEX('FD inverse'!$A$40:$BH$40,1,'FD mesh'!$B$15+1)*Setup!$B$22</f>
        <v>15.0773772701468</v>
      </c>
      <c r="AQ281" s="0" t="n">
        <f aca="false">SUMPRODUCT('FD inverse'!$A$41:$BH$41,'FD mesh'!$B$84:$BI$84,$E280:$BL280)+'FD inverse'!$A$41*$C281/Setup!$B$17+INDEX('FD inverse'!$A$41:$BH$41,1,'FD mesh'!$B$15+1)*Setup!$B$22</f>
        <v>15.0626737626909</v>
      </c>
      <c r="AR281" s="0" t="n">
        <f aca="false">SUMPRODUCT('FD inverse'!$A$42:$BH$42,'FD mesh'!$B$84:$BI$84,$E280:$BL280)+'FD inverse'!$A$42*$C281/Setup!$B$17+INDEX('FD inverse'!$A$42:$BH$42,1,'FD mesh'!$B$15+1)*Setup!$B$22</f>
        <v>15.0481253253676</v>
      </c>
      <c r="AS281" s="0" t="n">
        <f aca="false">SUMPRODUCT('FD inverse'!$A$43:$BH$43,'FD mesh'!$B$84:$BI$84,$E280:$BL280)+'FD inverse'!$A$43*$C281/Setup!$B$17+INDEX('FD inverse'!$A$43:$BH$43,1,'FD mesh'!$B$15+1)*Setup!$B$22</f>
        <v>0</v>
      </c>
      <c r="AT281" s="0" t="n">
        <f aca="false">SUMPRODUCT('FD inverse'!$A$44:$BH$44,'FD mesh'!$B$84:$BI$84,$E280:$BL280)+'FD inverse'!$A$44*$C281/Setup!$B$17+INDEX('FD inverse'!$A$44:$BH$44,1,'FD mesh'!$B$15+1)*Setup!$B$22</f>
        <v>0</v>
      </c>
      <c r="AU281" s="0" t="n">
        <f aca="false">SUMPRODUCT('FD inverse'!$A$45:$BH$45,'FD mesh'!$B$84:$BI$84,$E280:$BL280)+'FD inverse'!$A$45*$C281/Setup!$B$17+INDEX('FD inverse'!$A$45:$BH$45,1,'FD mesh'!$B$15+1)*Setup!$B$22</f>
        <v>0</v>
      </c>
      <c r="AV281" s="0" t="n">
        <f aca="false">SUMPRODUCT('FD inverse'!$A$46:$BH$46,'FD mesh'!$B$84:$BI$84,$E280:$BL280)+'FD inverse'!$A$46*$C281/Setup!$B$17+INDEX('FD inverse'!$A$46:$BH$46,1,'FD mesh'!$B$15+1)*Setup!$B$22</f>
        <v>0</v>
      </c>
      <c r="AW281" s="0" t="n">
        <f aca="false">SUMPRODUCT('FD inverse'!$A$47:$BH$47,'FD mesh'!$B$84:$BI$84,$E280:$BL280)+'FD inverse'!$A$47*$C281/Setup!$B$17+INDEX('FD inverse'!$A$47:$BH$47,1,'FD mesh'!$B$15+1)*Setup!$B$22</f>
        <v>0</v>
      </c>
      <c r="AX281" s="0" t="n">
        <f aca="false">SUMPRODUCT('FD inverse'!$A$48:$BH$48,'FD mesh'!$B$84:$BI$84,$E280:$BL280)+'FD inverse'!$A$48*$C281/Setup!$B$17+INDEX('FD inverse'!$A$48:$BH$48,1,'FD mesh'!$B$15+1)*Setup!$B$22</f>
        <v>0</v>
      </c>
      <c r="AY281" s="0" t="n">
        <f aca="false">SUMPRODUCT('FD inverse'!$A$49:$BH$49,'FD mesh'!$B$84:$BI$84,$E280:$BL280)+'FD inverse'!$A$49*$C281/Setup!$B$17+INDEX('FD inverse'!$A$49:$BH$49,1,'FD mesh'!$B$15+1)*Setup!$B$22</f>
        <v>0</v>
      </c>
      <c r="AZ281" s="0" t="n">
        <f aca="false">SUMPRODUCT('FD inverse'!$A$50:$BH$50,'FD mesh'!$B$84:$BI$84,$E280:$BL280)+'FD inverse'!$A$50*$C281/Setup!$B$17+INDEX('FD inverse'!$A$50:$BH$50,1,'FD mesh'!$B$15+1)*Setup!$B$22</f>
        <v>0</v>
      </c>
      <c r="BA281" s="0" t="n">
        <f aca="false">SUMPRODUCT('FD inverse'!$A$51:$BH$51,'FD mesh'!$B$84:$BI$84,$E280:$BL280)+'FD inverse'!$A$51*$C281/Setup!$B$17+INDEX('FD inverse'!$A$51:$BH$51,1,'FD mesh'!$B$15+1)*Setup!$B$22</f>
        <v>0</v>
      </c>
      <c r="BB281" s="0" t="n">
        <f aca="false">SUMPRODUCT('FD inverse'!$A$52:$BH$52,'FD mesh'!$B$84:$BI$84,$E280:$BL280)+'FD inverse'!$A$52*$C281/Setup!$B$17+INDEX('FD inverse'!$A$52:$BH$52,1,'FD mesh'!$B$15+1)*Setup!$B$22</f>
        <v>0</v>
      </c>
      <c r="BC281" s="0" t="n">
        <f aca="false">SUMPRODUCT('FD inverse'!$A$53:$BH$53,'FD mesh'!$B$84:$BI$84,$E280:$BL280)+'FD inverse'!$A$53*$C281/Setup!$B$17+INDEX('FD inverse'!$A$53:$BH$53,1,'FD mesh'!$B$15+1)*Setup!$B$22</f>
        <v>0</v>
      </c>
      <c r="BD281" s="0" t="n">
        <f aca="false">SUMPRODUCT('FD inverse'!$A$54:$BH$54,'FD mesh'!$B$84:$BI$84,$E280:$BL280)+'FD inverse'!$A$54*$C281/Setup!$B$17+INDEX('FD inverse'!$A$54:$BH$54,1,'FD mesh'!$B$15+1)*Setup!$B$22</f>
        <v>0</v>
      </c>
      <c r="BE281" s="0" t="n">
        <f aca="false">SUMPRODUCT('FD inverse'!$A$55:$BH$55,'FD mesh'!$B$84:$BI$84,$E280:$BL280)+'FD inverse'!$A$55*$C281/Setup!$B$17+INDEX('FD inverse'!$A$55:$BH$55,1,'FD mesh'!$B$15+1)*Setup!$B$22</f>
        <v>0</v>
      </c>
      <c r="BF281" s="0" t="n">
        <f aca="false">SUMPRODUCT('FD inverse'!$A$56:$BH$56,'FD mesh'!$B$84:$BI$84,$E280:$BL280)+'FD inverse'!$A$56*$C281/Setup!$B$17+INDEX('FD inverse'!$A$56:$BH$56,1,'FD mesh'!$B$15+1)*Setup!$B$22</f>
        <v>0</v>
      </c>
      <c r="BG281" s="0" t="n">
        <f aca="false">SUMPRODUCT('FD inverse'!$A$57:$BH$57,'FD mesh'!$B$84:$BI$84,$E280:$BL280)+'FD inverse'!$A$57*$C281/Setup!$B$17+INDEX('FD inverse'!$A$57:$BH$57,1,'FD mesh'!$B$15+1)*Setup!$B$22</f>
        <v>0</v>
      </c>
      <c r="BH281" s="0" t="n">
        <f aca="false">SUMPRODUCT('FD inverse'!$A$58:$BH$58,'FD mesh'!$B$84:$BI$84,$E280:$BL280)+'FD inverse'!$A$58*$C281/Setup!$B$17+INDEX('FD inverse'!$A$58:$BH$58,1,'FD mesh'!$B$15+1)*Setup!$B$22</f>
        <v>0</v>
      </c>
      <c r="BI281" s="0" t="n">
        <f aca="false">SUMPRODUCT('FD inverse'!$A$59:$BH$59,'FD mesh'!$B$84:$BI$84,$E280:$BL280)+'FD inverse'!$A$59*$C281/Setup!$B$17+INDEX('FD inverse'!$A$59:$BH$59,1,'FD mesh'!$B$15+1)*Setup!$B$22</f>
        <v>0</v>
      </c>
      <c r="BJ281" s="0" t="n">
        <f aca="false">SUMPRODUCT('FD inverse'!$A$60:$BH$60,'FD mesh'!$B$84:$BI$84,$E280:$BL280)+'FD inverse'!$A$60*$C281/Setup!$B$17+INDEX('FD inverse'!$A$60:$BH$60,1,'FD mesh'!$B$15+1)*Setup!$B$22</f>
        <v>0</v>
      </c>
      <c r="BK281" s="0" t="n">
        <f aca="false">SUMPRODUCT('FD inverse'!$A$61:$BH$61,'FD mesh'!$B$84:$BI$84,$E280:$BL280)+'FD inverse'!$A$61*$C281/Setup!$B$17+INDEX('FD inverse'!$A$61:$BH$61,1,'FD mesh'!$B$15+1)*Setup!$B$22</f>
        <v>0</v>
      </c>
      <c r="BL281" s="0" t="n">
        <f aca="false">SUMPRODUCT('FD inverse'!$A$62:$BH$62,'FD mesh'!$B$84:$BI$84,$E280:$BL280)+'FD inverse'!$A$62*$C281/Setup!$B$17+INDEX('FD inverse'!$A$62:$BH$62,1,'FD mesh'!$B$15+1)*Setup!$B$22</f>
        <v>0</v>
      </c>
    </row>
    <row r="282" customFormat="false" ht="15" hidden="false" customHeight="false" outlineLevel="0" collapsed="false">
      <c r="A282" s="0" t="n">
        <v>277</v>
      </c>
      <c r="B282" s="0" t="n">
        <f aca="false">A282*Setup!$B$11/3600</f>
        <v>23.0833333333333</v>
      </c>
      <c r="C282" s="0" t="n">
        <f aca="false">Setup!$B$7+Setup!$B$8*COS(2*PI()*(B282-Setup!$B$9)/24)</f>
        <v>22.880683943876</v>
      </c>
      <c r="D282" s="0" t="n">
        <f aca="false">(C282-E282)/Setup!$B$17</f>
        <v>2.5585334714708</v>
      </c>
      <c r="E282" s="0" t="n">
        <f aca="false">SUMPRODUCT('FD inverse'!$A$3:$BH$3,'FD mesh'!$B$84:$BI$84,$E281:$BL281)+'FD inverse'!$A$3*$C282/Setup!$B$17+INDEX('FD inverse'!$A$3:$BH$3,1,'FD mesh'!$B$15+1)*Setup!$B$22</f>
        <v>22.5480745925848</v>
      </c>
      <c r="F282" s="0" t="n">
        <f aca="false">SUMPRODUCT('FD inverse'!$A$4:$BH$4,'FD mesh'!$B$84:$BI$84,$E281:$BL281)+'FD inverse'!$A$4*$C282/Setup!$B$17+INDEX('FD inverse'!$A$4:$BH$4,1,'FD mesh'!$B$15+1)*Setup!$B$22</f>
        <v>22.4613935004103</v>
      </c>
      <c r="G282" s="0" t="n">
        <f aca="false">SUMPRODUCT('FD inverse'!$A$5:$BH$5,'FD mesh'!$B$84:$BI$84,$E281:$BL281)+'FD inverse'!$A$5*$C282/Setup!$B$17+INDEX('FD inverse'!$A$5:$BH$5,1,'FD mesh'!$B$15+1)*Setup!$B$22</f>
        <v>22.3571783901422</v>
      </c>
      <c r="H282" s="0" t="n">
        <f aca="false">SUMPRODUCT('FD inverse'!$A$6:$BH$6,'FD mesh'!$B$84:$BI$84,$E281:$BL281)+'FD inverse'!$A$6*$C282/Setup!$B$17+INDEX('FD inverse'!$A$6:$BH$6,1,'FD mesh'!$B$15+1)*Setup!$B$22</f>
        <v>21.9834923765297</v>
      </c>
      <c r="I282" s="0" t="n">
        <f aca="false">SUMPRODUCT('FD inverse'!$A$7:$BH$7,'FD mesh'!$B$84:$BI$84,$E281:$BL281)+'FD inverse'!$A$7*$C282/Setup!$B$17+INDEX('FD inverse'!$A$7:$BH$7,1,'FD mesh'!$B$15+1)*Setup!$B$22</f>
        <v>21.9489523868796</v>
      </c>
      <c r="J282" s="0" t="n">
        <f aca="false">SUMPRODUCT('FD inverse'!$A$8:$BH$8,'FD mesh'!$B$84:$BI$84,$E281:$BL281)+'FD inverse'!$A$8*$C282/Setup!$B$17+INDEX('FD inverse'!$A$8:$BH$8,1,'FD mesh'!$B$15+1)*Setup!$B$22</f>
        <v>21.9128349715113</v>
      </c>
      <c r="K282" s="0" t="n">
        <f aca="false">SUMPRODUCT('FD inverse'!$A$9:$BH$9,'FD mesh'!$B$84:$BI$84,$E281:$BL281)+'FD inverse'!$A$9*$C282/Setup!$B$17+INDEX('FD inverse'!$A$9:$BH$9,1,'FD mesh'!$B$15+1)*Setup!$B$22</f>
        <v>21.8763752171469</v>
      </c>
      <c r="L282" s="0" t="n">
        <f aca="false">SUMPRODUCT('FD inverse'!$A$10:$BH$10,'FD mesh'!$B$84:$BI$84,$E281:$BL281)+'FD inverse'!$A$10*$C282/Setup!$B$17+INDEX('FD inverse'!$A$10:$BH$10,1,'FD mesh'!$B$15+1)*Setup!$B$22</f>
        <v>21.8406740787086</v>
      </c>
      <c r="M282" s="0" t="n">
        <f aca="false">SUMPRODUCT('FD inverse'!$A$11:$BH$11,'FD mesh'!$B$84:$BI$84,$E281:$BL281)+'FD inverse'!$A$11*$C282/Setup!$B$17+INDEX('FD inverse'!$A$11:$BH$11,1,'FD mesh'!$B$15+1)*Setup!$B$22</f>
        <v>21.8066937422541</v>
      </c>
      <c r="N282" s="0" t="n">
        <f aca="false">SUMPRODUCT('FD inverse'!$A$12:$BH$12,'FD mesh'!$B$84:$BI$84,$E281:$BL281)+'FD inverse'!$A$12*$C282/Setup!$B$17+INDEX('FD inverse'!$A$12:$BH$12,1,'FD mesh'!$B$15+1)*Setup!$B$22</f>
        <v>21.7752539737057</v>
      </c>
      <c r="O282" s="0" t="n">
        <f aca="false">SUMPRODUCT('FD inverse'!$A$13:$BH$13,'FD mesh'!$B$84:$BI$84,$E281:$BL281)+'FD inverse'!$A$13*$C282/Setup!$B$17+INDEX('FD inverse'!$A$13:$BH$13,1,'FD mesh'!$B$15+1)*Setup!$B$22</f>
        <v>21.7470293137385</v>
      </c>
      <c r="P282" s="0" t="n">
        <f aca="false">SUMPRODUCT('FD inverse'!$A$14:$BH$14,'FD mesh'!$B$84:$BI$84,$E281:$BL281)+'FD inverse'!$A$14*$C282/Setup!$B$17+INDEX('FD inverse'!$A$14:$BH$14,1,'FD mesh'!$B$15+1)*Setup!$B$22</f>
        <v>21.7225469995998</v>
      </c>
      <c r="Q282" s="0" t="n">
        <f aca="false">SUMPRODUCT('FD inverse'!$A$15:$BH$15,'FD mesh'!$B$84:$BI$84,$E281:$BL281)+'FD inverse'!$A$15*$C282/Setup!$B$17+INDEX('FD inverse'!$A$15:$BH$15,1,'FD mesh'!$B$15+1)*Setup!$B$22</f>
        <v>21.7021855154155</v>
      </c>
      <c r="R282" s="0" t="n">
        <f aca="false">SUMPRODUCT('FD inverse'!$A$16:$BH$16,'FD mesh'!$B$84:$BI$84,$E281:$BL281)+'FD inverse'!$A$16*$C282/Setup!$B$17+INDEX('FD inverse'!$A$16:$BH$16,1,'FD mesh'!$B$15+1)*Setup!$B$22</f>
        <v>21.6861736936024</v>
      </c>
      <c r="S282" s="0" t="n">
        <f aca="false">SUMPRODUCT('FD inverse'!$A$17:$BH$17,'FD mesh'!$B$84:$BI$84,$E281:$BL281)+'FD inverse'!$A$17*$C282/Setup!$B$17+INDEX('FD inverse'!$A$17:$BH$17,1,'FD mesh'!$B$15+1)*Setup!$B$22</f>
        <v>21.2418127394373</v>
      </c>
      <c r="T282" s="0" t="n">
        <f aca="false">SUMPRODUCT('FD inverse'!$A$18:$BH$18,'FD mesh'!$B$84:$BI$84,$E281:$BL281)+'FD inverse'!$A$18*$C282/Setup!$B$17+INDEX('FD inverse'!$A$18:$BH$18,1,'FD mesh'!$B$15+1)*Setup!$B$22</f>
        <v>20.79970293183</v>
      </c>
      <c r="U282" s="0" t="n">
        <f aca="false">SUMPRODUCT('FD inverse'!$A$19:$BH$19,'FD mesh'!$B$84:$BI$84,$E281:$BL281)+'FD inverse'!$A$19*$C282/Setup!$B$17+INDEX('FD inverse'!$A$19:$BH$19,1,'FD mesh'!$B$15+1)*Setup!$B$22</f>
        <v>20.3598514035724</v>
      </c>
      <c r="V282" s="0" t="n">
        <f aca="false">SUMPRODUCT('FD inverse'!$A$20:$BH$20,'FD mesh'!$B$84:$BI$84,$E281:$BL281)+'FD inverse'!$A$20*$C282/Setup!$B$17+INDEX('FD inverse'!$A$20:$BH$20,1,'FD mesh'!$B$15+1)*Setup!$B$22</f>
        <v>19.9222325651673</v>
      </c>
      <c r="W282" s="0" t="n">
        <f aca="false">SUMPRODUCT('FD inverse'!$A$21:$BH$21,'FD mesh'!$B$84:$BI$84,$E281:$BL281)+'FD inverse'!$A$21*$C282/Setup!$B$17+INDEX('FD inverse'!$A$21:$BH$21,1,'FD mesh'!$B$15+1)*Setup!$B$22</f>
        <v>19.4867904641524</v>
      </c>
      <c r="X282" s="0" t="n">
        <f aca="false">SUMPRODUCT('FD inverse'!$A$22:$BH$22,'FD mesh'!$B$84:$BI$84,$E281:$BL281)+'FD inverse'!$A$22*$C282/Setup!$B$17+INDEX('FD inverse'!$A$22:$BH$22,1,'FD mesh'!$B$15+1)*Setup!$B$22</f>
        <v>19.053441173547</v>
      </c>
      <c r="Y282" s="0" t="n">
        <f aca="false">SUMPRODUCT('FD inverse'!$A$23:$BH$23,'FD mesh'!$B$84:$BI$84,$E281:$BL281)+'FD inverse'!$A$23*$C282/Setup!$B$17+INDEX('FD inverse'!$A$23:$BH$23,1,'FD mesh'!$B$15+1)*Setup!$B$22</f>
        <v>18.622075202903</v>
      </c>
      <c r="Z282" s="0" t="n">
        <f aca="false">SUMPRODUCT('FD inverse'!$A$24:$BH$24,'FD mesh'!$B$84:$BI$84,$E281:$BL281)+'FD inverse'!$A$24*$C282/Setup!$B$17+INDEX('FD inverse'!$A$24:$BH$24,1,'FD mesh'!$B$15+1)*Setup!$B$22</f>
        <v>18.1925599264261</v>
      </c>
      <c r="AA282" s="0" t="n">
        <f aca="false">SUMPRODUCT('FD inverse'!$A$25:$BH$25,'FD mesh'!$B$84:$BI$84,$E281:$BL281)+'FD inverse'!$A$25*$C282/Setup!$B$17+INDEX('FD inverse'!$A$25:$BH$25,1,'FD mesh'!$B$15+1)*Setup!$B$22</f>
        <v>17.7647420235337</v>
      </c>
      <c r="AB282" s="0" t="n">
        <f aca="false">SUMPRODUCT('FD inverse'!$A$26:$BH$26,'FD mesh'!$B$84:$BI$84,$E281:$BL281)+'FD inverse'!$A$26*$C282/Setup!$B$17+INDEX('FD inverse'!$A$26:$BH$26,1,'FD mesh'!$B$15+1)*Setup!$B$22</f>
        <v>17.3384499280332</v>
      </c>
      <c r="AC282" s="0" t="n">
        <f aca="false">SUMPRODUCT('FD inverse'!$A$27:$BH$27,'FD mesh'!$B$84:$BI$84,$E281:$BL281)+'FD inverse'!$A$27*$C282/Setup!$B$17+INDEX('FD inverse'!$A$27:$BH$27,1,'FD mesh'!$B$15+1)*Setup!$B$22</f>
        <v>16.9134962828245</v>
      </c>
      <c r="AD282" s="0" t="n">
        <f aca="false">SUMPRODUCT('FD inverse'!$A$28:$BH$28,'FD mesh'!$B$84:$BI$84,$E281:$BL281)+'FD inverse'!$A$28*$C282/Setup!$B$17+INDEX('FD inverse'!$A$28:$BH$28,1,'FD mesh'!$B$15+1)*Setup!$B$22</f>
        <v>16.4896803976756</v>
      </c>
      <c r="AE282" s="0" t="n">
        <f aca="false">SUMPRODUCT('FD inverse'!$A$29:$BH$29,'FD mesh'!$B$84:$BI$84,$E281:$BL281)+'FD inverse'!$A$29*$C282/Setup!$B$17+INDEX('FD inverse'!$A$29:$BH$29,1,'FD mesh'!$B$15+1)*Setup!$B$22</f>
        <v>16.0667907081702</v>
      </c>
      <c r="AF282" s="0" t="n">
        <f aca="false">SUMPRODUCT('FD inverse'!$A$30:$BH$30,'FD mesh'!$B$84:$BI$84,$E281:$BL281)+'FD inverse'!$A$30*$C282/Setup!$B$17+INDEX('FD inverse'!$A$30:$BH$30,1,'FD mesh'!$B$15+1)*Setup!$B$22</f>
        <v>15.6446072343902</v>
      </c>
      <c r="AG282" s="0" t="n">
        <f aca="false">SUMPRODUCT('FD inverse'!$A$31:$BH$31,'FD mesh'!$B$84:$BI$84,$E281:$BL281)+'FD inverse'!$A$31*$C282/Setup!$B$17+INDEX('FD inverse'!$A$31:$BH$31,1,'FD mesh'!$B$15+1)*Setup!$B$22</f>
        <v>15.2229040382767</v>
      </c>
      <c r="AH282" s="0" t="n">
        <f aca="false">SUMPRODUCT('FD inverse'!$A$32:$BH$32,'FD mesh'!$B$84:$BI$84,$E281:$BL281)+'FD inverse'!$A$32*$C282/Setup!$B$17+INDEX('FD inverse'!$A$32:$BH$32,1,'FD mesh'!$B$15+1)*Setup!$B$22</f>
        <v>15.2053507991523</v>
      </c>
      <c r="AI282" s="0" t="n">
        <f aca="false">SUMPRODUCT('FD inverse'!$A$33:$BH$33,'FD mesh'!$B$84:$BI$84,$E281:$BL281)+'FD inverse'!$A$33*$C282/Setup!$B$17+INDEX('FD inverse'!$A$33:$BH$33,1,'FD mesh'!$B$15+1)*Setup!$B$22</f>
        <v>15.188210816089</v>
      </c>
      <c r="AJ282" s="0" t="n">
        <f aca="false">SUMPRODUCT('FD inverse'!$A$34:$BH$34,'FD mesh'!$B$84:$BI$84,$E281:$BL281)+'FD inverse'!$A$34*$C282/Setup!$B$17+INDEX('FD inverse'!$A$34:$BH$34,1,'FD mesh'!$B$15+1)*Setup!$B$22</f>
        <v>15.1714630521359</v>
      </c>
      <c r="AK282" s="0" t="n">
        <f aca="false">SUMPRODUCT('FD inverse'!$A$35:$BH$35,'FD mesh'!$B$84:$BI$84,$E281:$BL281)+'FD inverse'!$A$35*$C282/Setup!$B$17+INDEX('FD inverse'!$A$35:$BH$35,1,'FD mesh'!$B$15+1)*Setup!$B$22</f>
        <v>15.1550839426718</v>
      </c>
      <c r="AL282" s="0" t="n">
        <f aca="false">SUMPRODUCT('FD inverse'!$A$36:$BH$36,'FD mesh'!$B$84:$BI$84,$E281:$BL281)+'FD inverse'!$A$36*$C282/Setup!$B$17+INDEX('FD inverse'!$A$36:$BH$36,1,'FD mesh'!$B$15+1)*Setup!$B$22</f>
        <v>15.1390476622013</v>
      </c>
      <c r="AM282" s="0" t="n">
        <f aca="false">SUMPRODUCT('FD inverse'!$A$37:$BH$37,'FD mesh'!$B$84:$BI$84,$E281:$BL281)+'FD inverse'!$A$37*$C282/Setup!$B$17+INDEX('FD inverse'!$A$37:$BH$37,1,'FD mesh'!$B$15+1)*Setup!$B$22</f>
        <v>15.1233263763191</v>
      </c>
      <c r="AN282" s="0" t="n">
        <f aca="false">SUMPRODUCT('FD inverse'!$A$38:$BH$38,'FD mesh'!$B$84:$BI$84,$E281:$BL281)+'FD inverse'!$A$38*$C282/Setup!$B$17+INDEX('FD inverse'!$A$38:$BH$38,1,'FD mesh'!$B$15+1)*Setup!$B$22</f>
        <v>15.1078904795771</v>
      </c>
      <c r="AO282" s="0" t="n">
        <f aca="false">SUMPRODUCT('FD inverse'!$A$39:$BH$39,'FD mesh'!$B$84:$BI$84,$E281:$BL281)+'FD inverse'!$A$39*$C282/Setup!$B$17+INDEX('FD inverse'!$A$39:$BH$39,1,'FD mesh'!$B$15+1)*Setup!$B$22</f>
        <v>15.0927088201641</v>
      </c>
      <c r="AP282" s="0" t="n">
        <f aca="false">SUMPRODUCT('FD inverse'!$A$40:$BH$40,'FD mesh'!$B$84:$BI$84,$E281:$BL281)+'FD inverse'!$A$40*$C282/Setup!$B$17+INDEX('FD inverse'!$A$40:$BH$40,1,'FD mesh'!$B$15+1)*Setup!$B$22</f>
        <v>15.0777489124586</v>
      </c>
      <c r="AQ282" s="0" t="n">
        <f aca="false">SUMPRODUCT('FD inverse'!$A$41:$BH$41,'FD mesh'!$B$84:$BI$84,$E281:$BL281)+'FD inverse'!$A$41*$C282/Setup!$B$17+INDEX('FD inverse'!$A$41:$BH$41,1,'FD mesh'!$B$15+1)*Setup!$B$22</f>
        <v>15.0629771386515</v>
      </c>
      <c r="AR282" s="0" t="n">
        <f aca="false">SUMPRODUCT('FD inverse'!$A$42:$BH$42,'FD mesh'!$B$84:$BI$84,$E281:$BL281)+'FD inverse'!$A$42*$C282/Setup!$B$17+INDEX('FD inverse'!$A$42:$BH$42,1,'FD mesh'!$B$15+1)*Setup!$B$22</f>
        <v>15.0483589407435</v>
      </c>
      <c r="AS282" s="0" t="n">
        <f aca="false">SUMPRODUCT('FD inverse'!$A$43:$BH$43,'FD mesh'!$B$84:$BI$84,$E281:$BL281)+'FD inverse'!$A$43*$C282/Setup!$B$17+INDEX('FD inverse'!$A$43:$BH$43,1,'FD mesh'!$B$15+1)*Setup!$B$22</f>
        <v>0</v>
      </c>
      <c r="AT282" s="0" t="n">
        <f aca="false">SUMPRODUCT('FD inverse'!$A$44:$BH$44,'FD mesh'!$B$84:$BI$84,$E281:$BL281)+'FD inverse'!$A$44*$C282/Setup!$B$17+INDEX('FD inverse'!$A$44:$BH$44,1,'FD mesh'!$B$15+1)*Setup!$B$22</f>
        <v>0</v>
      </c>
      <c r="AU282" s="0" t="n">
        <f aca="false">SUMPRODUCT('FD inverse'!$A$45:$BH$45,'FD mesh'!$B$84:$BI$84,$E281:$BL281)+'FD inverse'!$A$45*$C282/Setup!$B$17+INDEX('FD inverse'!$A$45:$BH$45,1,'FD mesh'!$B$15+1)*Setup!$B$22</f>
        <v>0</v>
      </c>
      <c r="AV282" s="0" t="n">
        <f aca="false">SUMPRODUCT('FD inverse'!$A$46:$BH$46,'FD mesh'!$B$84:$BI$84,$E281:$BL281)+'FD inverse'!$A$46*$C282/Setup!$B$17+INDEX('FD inverse'!$A$46:$BH$46,1,'FD mesh'!$B$15+1)*Setup!$B$22</f>
        <v>0</v>
      </c>
      <c r="AW282" s="0" t="n">
        <f aca="false">SUMPRODUCT('FD inverse'!$A$47:$BH$47,'FD mesh'!$B$84:$BI$84,$E281:$BL281)+'FD inverse'!$A$47*$C282/Setup!$B$17+INDEX('FD inverse'!$A$47:$BH$47,1,'FD mesh'!$B$15+1)*Setup!$B$22</f>
        <v>0</v>
      </c>
      <c r="AX282" s="0" t="n">
        <f aca="false">SUMPRODUCT('FD inverse'!$A$48:$BH$48,'FD mesh'!$B$84:$BI$84,$E281:$BL281)+'FD inverse'!$A$48*$C282/Setup!$B$17+INDEX('FD inverse'!$A$48:$BH$48,1,'FD mesh'!$B$15+1)*Setup!$B$22</f>
        <v>0</v>
      </c>
      <c r="AY282" s="0" t="n">
        <f aca="false">SUMPRODUCT('FD inverse'!$A$49:$BH$49,'FD mesh'!$B$84:$BI$84,$E281:$BL281)+'FD inverse'!$A$49*$C282/Setup!$B$17+INDEX('FD inverse'!$A$49:$BH$49,1,'FD mesh'!$B$15+1)*Setup!$B$22</f>
        <v>0</v>
      </c>
      <c r="AZ282" s="0" t="n">
        <f aca="false">SUMPRODUCT('FD inverse'!$A$50:$BH$50,'FD mesh'!$B$84:$BI$84,$E281:$BL281)+'FD inverse'!$A$50*$C282/Setup!$B$17+INDEX('FD inverse'!$A$50:$BH$50,1,'FD mesh'!$B$15+1)*Setup!$B$22</f>
        <v>0</v>
      </c>
      <c r="BA282" s="0" t="n">
        <f aca="false">SUMPRODUCT('FD inverse'!$A$51:$BH$51,'FD mesh'!$B$84:$BI$84,$E281:$BL281)+'FD inverse'!$A$51*$C282/Setup!$B$17+INDEX('FD inverse'!$A$51:$BH$51,1,'FD mesh'!$B$15+1)*Setup!$B$22</f>
        <v>0</v>
      </c>
      <c r="BB282" s="0" t="n">
        <f aca="false">SUMPRODUCT('FD inverse'!$A$52:$BH$52,'FD mesh'!$B$84:$BI$84,$E281:$BL281)+'FD inverse'!$A$52*$C282/Setup!$B$17+INDEX('FD inverse'!$A$52:$BH$52,1,'FD mesh'!$B$15+1)*Setup!$B$22</f>
        <v>0</v>
      </c>
      <c r="BC282" s="0" t="n">
        <f aca="false">SUMPRODUCT('FD inverse'!$A$53:$BH$53,'FD mesh'!$B$84:$BI$84,$E281:$BL281)+'FD inverse'!$A$53*$C282/Setup!$B$17+INDEX('FD inverse'!$A$53:$BH$53,1,'FD mesh'!$B$15+1)*Setup!$B$22</f>
        <v>0</v>
      </c>
      <c r="BD282" s="0" t="n">
        <f aca="false">SUMPRODUCT('FD inverse'!$A$54:$BH$54,'FD mesh'!$B$84:$BI$84,$E281:$BL281)+'FD inverse'!$A$54*$C282/Setup!$B$17+INDEX('FD inverse'!$A$54:$BH$54,1,'FD mesh'!$B$15+1)*Setup!$B$22</f>
        <v>0</v>
      </c>
      <c r="BE282" s="0" t="n">
        <f aca="false">SUMPRODUCT('FD inverse'!$A$55:$BH$55,'FD mesh'!$B$84:$BI$84,$E281:$BL281)+'FD inverse'!$A$55*$C282/Setup!$B$17+INDEX('FD inverse'!$A$55:$BH$55,1,'FD mesh'!$B$15+1)*Setup!$B$22</f>
        <v>0</v>
      </c>
      <c r="BF282" s="0" t="n">
        <f aca="false">SUMPRODUCT('FD inverse'!$A$56:$BH$56,'FD mesh'!$B$84:$BI$84,$E281:$BL281)+'FD inverse'!$A$56*$C282/Setup!$B$17+INDEX('FD inverse'!$A$56:$BH$56,1,'FD mesh'!$B$15+1)*Setup!$B$22</f>
        <v>0</v>
      </c>
      <c r="BG282" s="0" t="n">
        <f aca="false">SUMPRODUCT('FD inverse'!$A$57:$BH$57,'FD mesh'!$B$84:$BI$84,$E281:$BL281)+'FD inverse'!$A$57*$C282/Setup!$B$17+INDEX('FD inverse'!$A$57:$BH$57,1,'FD mesh'!$B$15+1)*Setup!$B$22</f>
        <v>0</v>
      </c>
      <c r="BH282" s="0" t="n">
        <f aca="false">SUMPRODUCT('FD inverse'!$A$58:$BH$58,'FD mesh'!$B$84:$BI$84,$E281:$BL281)+'FD inverse'!$A$58*$C282/Setup!$B$17+INDEX('FD inverse'!$A$58:$BH$58,1,'FD mesh'!$B$15+1)*Setup!$B$22</f>
        <v>0</v>
      </c>
      <c r="BI282" s="0" t="n">
        <f aca="false">SUMPRODUCT('FD inverse'!$A$59:$BH$59,'FD mesh'!$B$84:$BI$84,$E281:$BL281)+'FD inverse'!$A$59*$C282/Setup!$B$17+INDEX('FD inverse'!$A$59:$BH$59,1,'FD mesh'!$B$15+1)*Setup!$B$22</f>
        <v>0</v>
      </c>
      <c r="BJ282" s="0" t="n">
        <f aca="false">SUMPRODUCT('FD inverse'!$A$60:$BH$60,'FD mesh'!$B$84:$BI$84,$E281:$BL281)+'FD inverse'!$A$60*$C282/Setup!$B$17+INDEX('FD inverse'!$A$60:$BH$60,1,'FD mesh'!$B$15+1)*Setup!$B$22</f>
        <v>0</v>
      </c>
      <c r="BK282" s="0" t="n">
        <f aca="false">SUMPRODUCT('FD inverse'!$A$61:$BH$61,'FD mesh'!$B$84:$BI$84,$E281:$BL281)+'FD inverse'!$A$61*$C282/Setup!$B$17+INDEX('FD inverse'!$A$61:$BH$61,1,'FD mesh'!$B$15+1)*Setup!$B$22</f>
        <v>0</v>
      </c>
      <c r="BL282" s="0" t="n">
        <f aca="false">SUMPRODUCT('FD inverse'!$A$62:$BH$62,'FD mesh'!$B$84:$BI$84,$E281:$BL281)+'FD inverse'!$A$62*$C282/Setup!$B$17+INDEX('FD inverse'!$A$62:$BH$62,1,'FD mesh'!$B$15+1)*Setup!$B$22</f>
        <v>0</v>
      </c>
    </row>
    <row r="283" customFormat="false" ht="15" hidden="false" customHeight="false" outlineLevel="0" collapsed="false">
      <c r="A283" s="0" t="n">
        <v>278</v>
      </c>
      <c r="B283" s="0" t="n">
        <f aca="false">A283*Setup!$B$11/3600</f>
        <v>23.1666666666667</v>
      </c>
      <c r="C283" s="0" t="n">
        <f aca="false">Setup!$B$7+Setup!$B$8*COS(2*PI()*(B283-Setup!$B$9)/24)</f>
        <v>22.7971768019829</v>
      </c>
      <c r="D283" s="0" t="n">
        <f aca="false">(C283-E283)/Setup!$B$17</f>
        <v>2.28878310413236</v>
      </c>
      <c r="E283" s="0" t="n">
        <f aca="false">SUMPRODUCT('FD inverse'!$A$3:$BH$3,'FD mesh'!$B$84:$BI$84,$E282:$BL282)+'FD inverse'!$A$3*$C283/Setup!$B$17+INDEX('FD inverse'!$A$3:$BH$3,1,'FD mesh'!$B$15+1)*Setup!$B$22</f>
        <v>22.4996349984457</v>
      </c>
      <c r="F283" s="0" t="n">
        <f aca="false">SUMPRODUCT('FD inverse'!$A$4:$BH$4,'FD mesh'!$B$84:$BI$84,$E282:$BL282)+'FD inverse'!$A$4*$C283/Setup!$B$17+INDEX('FD inverse'!$A$4:$BH$4,1,'FD mesh'!$B$15+1)*Setup!$B$22</f>
        <v>22.4210043889795</v>
      </c>
      <c r="G283" s="0" t="n">
        <f aca="false">SUMPRODUCT('FD inverse'!$A$5:$BH$5,'FD mesh'!$B$84:$BI$84,$E282:$BL282)+'FD inverse'!$A$5*$C283/Setup!$B$17+INDEX('FD inverse'!$A$5:$BH$5,1,'FD mesh'!$B$15+1)*Setup!$B$22</f>
        <v>22.3248437832326</v>
      </c>
      <c r="H283" s="0" t="n">
        <f aca="false">SUMPRODUCT('FD inverse'!$A$6:$BH$6,'FD mesh'!$B$84:$BI$84,$E282:$BL282)+'FD inverse'!$A$6*$C283/Setup!$B$17+INDEX('FD inverse'!$A$6:$BH$6,1,'FD mesh'!$B$15+1)*Setup!$B$22</f>
        <v>21.9781668303849</v>
      </c>
      <c r="I283" s="0" t="n">
        <f aca="false">SUMPRODUCT('FD inverse'!$A$7:$BH$7,'FD mesh'!$B$84:$BI$84,$E282:$BL282)+'FD inverse'!$A$7*$C283/Setup!$B$17+INDEX('FD inverse'!$A$7:$BH$7,1,'FD mesh'!$B$15+1)*Setup!$B$22</f>
        <v>21.9459164964618</v>
      </c>
      <c r="J283" s="0" t="n">
        <f aca="false">SUMPRODUCT('FD inverse'!$A$8:$BH$8,'FD mesh'!$B$84:$BI$84,$E282:$BL282)+'FD inverse'!$A$8*$C283/Setup!$B$17+INDEX('FD inverse'!$A$8:$BH$8,1,'FD mesh'!$B$15+1)*Setup!$B$22</f>
        <v>21.9118750767466</v>
      </c>
      <c r="K283" s="0" t="n">
        <f aca="false">SUMPRODUCT('FD inverse'!$A$9:$BH$9,'FD mesh'!$B$84:$BI$84,$E282:$BL282)+'FD inverse'!$A$9*$C283/Setup!$B$17+INDEX('FD inverse'!$A$9:$BH$9,1,'FD mesh'!$B$15+1)*Setup!$B$22</f>
        <v>21.8772673474356</v>
      </c>
      <c r="L283" s="0" t="n">
        <f aca="false">SUMPRODUCT('FD inverse'!$A$10:$BH$10,'FD mesh'!$B$84:$BI$84,$E282:$BL282)+'FD inverse'!$A$10*$C283/Setup!$B$17+INDEX('FD inverse'!$A$10:$BH$10,1,'FD mesh'!$B$15+1)*Setup!$B$22</f>
        <v>21.8431859486784</v>
      </c>
      <c r="M283" s="0" t="n">
        <f aca="false">SUMPRODUCT('FD inverse'!$A$11:$BH$11,'FD mesh'!$B$84:$BI$84,$E282:$BL282)+'FD inverse'!$A$11*$C283/Setup!$B$17+INDEX('FD inverse'!$A$11:$BH$11,1,'FD mesh'!$B$15+1)*Setup!$B$22</f>
        <v>21.810586479107</v>
      </c>
      <c r="N283" s="0" t="n">
        <f aca="false">SUMPRODUCT('FD inverse'!$A$12:$BH$12,'FD mesh'!$B$84:$BI$84,$E282:$BL282)+'FD inverse'!$A$12*$C283/Setup!$B$17+INDEX('FD inverse'!$A$12:$BH$12,1,'FD mesh'!$B$15+1)*Setup!$B$22</f>
        <v>21.7802836094488</v>
      </c>
      <c r="O283" s="0" t="n">
        <f aca="false">SUMPRODUCT('FD inverse'!$A$13:$BH$13,'FD mesh'!$B$84:$BI$84,$E282:$BL282)+'FD inverse'!$A$13*$C283/Setup!$B$17+INDEX('FD inverse'!$A$13:$BH$13,1,'FD mesh'!$B$15+1)*Setup!$B$22</f>
        <v>21.7529480765123</v>
      </c>
      <c r="P283" s="0" t="n">
        <f aca="false">SUMPRODUCT('FD inverse'!$A$14:$BH$14,'FD mesh'!$B$84:$BI$84,$E282:$BL282)+'FD inverse'!$A$14*$C283/Setup!$B$17+INDEX('FD inverse'!$A$14:$BH$14,1,'FD mesh'!$B$15+1)*Setup!$B$22</f>
        <v>21.7291044390176</v>
      </c>
      <c r="Q283" s="0" t="n">
        <f aca="false">SUMPRODUCT('FD inverse'!$A$15:$BH$15,'FD mesh'!$B$84:$BI$84,$E282:$BL282)+'FD inverse'!$A$15*$C283/Setup!$B$17+INDEX('FD inverse'!$A$15:$BH$15,1,'FD mesh'!$B$15+1)*Setup!$B$22</f>
        <v>21.7091294973446</v>
      </c>
      <c r="R283" s="0" t="n">
        <f aca="false">SUMPRODUCT('FD inverse'!$A$16:$BH$16,'FD mesh'!$B$84:$BI$84,$E282:$BL282)+'FD inverse'!$A$16*$C283/Setup!$B$17+INDEX('FD inverse'!$A$16:$BH$16,1,'FD mesh'!$B$15+1)*Setup!$B$22</f>
        <v>21.6932513001725</v>
      </c>
      <c r="S283" s="0" t="n">
        <f aca="false">SUMPRODUCT('FD inverse'!$A$17:$BH$17,'FD mesh'!$B$84:$BI$84,$E282:$BL282)+'FD inverse'!$A$17*$C283/Setup!$B$17+INDEX('FD inverse'!$A$17:$BH$17,1,'FD mesh'!$B$15+1)*Setup!$B$22</f>
        <v>21.2490595590154</v>
      </c>
      <c r="T283" s="0" t="n">
        <f aca="false">SUMPRODUCT('FD inverse'!$A$18:$BH$18,'FD mesh'!$B$84:$BI$84,$E282:$BL282)+'FD inverse'!$A$18*$C283/Setup!$B$17+INDEX('FD inverse'!$A$18:$BH$18,1,'FD mesh'!$B$15+1)*Setup!$B$22</f>
        <v>20.807000453334</v>
      </c>
      <c r="U283" s="0" t="n">
        <f aca="false">SUMPRODUCT('FD inverse'!$A$19:$BH$19,'FD mesh'!$B$84:$BI$84,$E282:$BL282)+'FD inverse'!$A$19*$C283/Setup!$B$17+INDEX('FD inverse'!$A$19:$BH$19,1,'FD mesh'!$B$15+1)*Setup!$B$22</f>
        <v>20.3670889039809</v>
      </c>
      <c r="V283" s="0" t="n">
        <f aca="false">SUMPRODUCT('FD inverse'!$A$20:$BH$20,'FD mesh'!$B$84:$BI$84,$E282:$BL282)+'FD inverse'!$A$20*$C283/Setup!$B$17+INDEX('FD inverse'!$A$20:$BH$20,1,'FD mesh'!$B$15+1)*Setup!$B$22</f>
        <v>19.9293072476053</v>
      </c>
      <c r="W283" s="0" t="n">
        <f aca="false">SUMPRODUCT('FD inverse'!$A$21:$BH$21,'FD mesh'!$B$84:$BI$84,$E282:$BL282)+'FD inverse'!$A$21*$C283/Setup!$B$17+INDEX('FD inverse'!$A$21:$BH$21,1,'FD mesh'!$B$15+1)*Setup!$B$22</f>
        <v>19.4936075692042</v>
      </c>
      <c r="X283" s="0" t="n">
        <f aca="false">SUMPRODUCT('FD inverse'!$A$22:$BH$22,'FD mesh'!$B$84:$BI$84,$E282:$BL282)+'FD inverse'!$A$22*$C283/Setup!$B$17+INDEX('FD inverse'!$A$22:$BH$22,1,'FD mesh'!$B$15+1)*Setup!$B$22</f>
        <v>19.0599140674327</v>
      </c>
      <c r="Y283" s="0" t="n">
        <f aca="false">SUMPRODUCT('FD inverse'!$A$23:$BH$23,'FD mesh'!$B$84:$BI$84,$E282:$BL282)+'FD inverse'!$A$23*$C283/Setup!$B$17+INDEX('FD inverse'!$A$23:$BH$23,1,'FD mesh'!$B$15+1)*Setup!$B$22</f>
        <v>18.6281254458618</v>
      </c>
      <c r="Z283" s="0" t="n">
        <f aca="false">SUMPRODUCT('FD inverse'!$A$24:$BH$24,'FD mesh'!$B$84:$BI$84,$E282:$BL282)+'FD inverse'!$A$24*$C283/Setup!$B$17+INDEX('FD inverse'!$A$24:$BH$24,1,'FD mesh'!$B$15+1)*Setup!$B$22</f>
        <v>18.1981173243617</v>
      </c>
      <c r="AA283" s="0" t="n">
        <f aca="false">SUMPRODUCT('FD inverse'!$A$25:$BH$25,'FD mesh'!$B$84:$BI$84,$E282:$BL282)+'FD inverse'!$A$25*$C283/Setup!$B$17+INDEX('FD inverse'!$A$25:$BH$25,1,'FD mesh'!$B$15+1)*Setup!$B$22</f>
        <v>17.7697446656826</v>
      </c>
      <c r="AB283" s="0" t="n">
        <f aca="false">SUMPRODUCT('FD inverse'!$A$26:$BH$26,'FD mesh'!$B$84:$BI$84,$E282:$BL282)+'FD inverse'!$A$26*$C283/Setup!$B$17+INDEX('FD inverse'!$A$26:$BH$26,1,'FD mesh'!$B$15+1)*Setup!$B$22</f>
        <v>17.3428442131217</v>
      </c>
      <c r="AC283" s="0" t="n">
        <f aca="false">SUMPRODUCT('FD inverse'!$A$27:$BH$27,'FD mesh'!$B$84:$BI$84,$E282:$BL282)+'FD inverse'!$A$27*$C283/Setup!$B$17+INDEX('FD inverse'!$A$27:$BH$27,1,'FD mesh'!$B$15+1)*Setup!$B$22</f>
        <v>16.9172369358868</v>
      </c>
      <c r="AD283" s="0" t="n">
        <f aca="false">SUMPRODUCT('FD inverse'!$A$28:$BH$28,'FD mesh'!$B$84:$BI$84,$E282:$BL282)+'FD inverse'!$A$28*$C283/Setup!$B$17+INDEX('FD inverse'!$A$28:$BH$28,1,'FD mesh'!$B$15+1)*Setup!$B$22</f>
        <v>16.4927304794102</v>
      </c>
      <c r="AE283" s="0" t="n">
        <f aca="false">SUMPRODUCT('FD inverse'!$A$29:$BH$29,'FD mesh'!$B$84:$BI$84,$E282:$BL282)+'FD inverse'!$A$29*$C283/Setup!$B$17+INDEX('FD inverse'!$A$29:$BH$29,1,'FD mesh'!$B$15+1)*Setup!$B$22</f>
        <v>16.0691216184155</v>
      </c>
      <c r="AF283" s="0" t="n">
        <f aca="false">SUMPRODUCT('FD inverse'!$A$30:$BH$30,'FD mesh'!$B$84:$BI$84,$E282:$BL282)+'FD inverse'!$A$30*$C283/Setup!$B$17+INDEX('FD inverse'!$A$30:$BH$30,1,'FD mesh'!$B$15+1)*Setup!$B$22</f>
        <v>15.6461987110072</v>
      </c>
      <c r="AG283" s="0" t="n">
        <f aca="false">SUMPRODUCT('FD inverse'!$A$31:$BH$31,'FD mesh'!$B$84:$BI$84,$E282:$BL282)+'FD inverse'!$A$31*$C283/Setup!$B$17+INDEX('FD inverse'!$A$31:$BH$31,1,'FD mesh'!$B$15+1)*Setup!$B$22</f>
        <v>15.223744152432</v>
      </c>
      <c r="AH283" s="0" t="n">
        <f aca="false">SUMPRODUCT('FD inverse'!$A$32:$BH$32,'FD mesh'!$B$84:$BI$84,$E282:$BL282)+'FD inverse'!$A$32*$C283/Setup!$B$17+INDEX('FD inverse'!$A$32:$BH$32,1,'FD mesh'!$B$15+1)*Setup!$B$22</f>
        <v>15.2061560693548</v>
      </c>
      <c r="AI283" s="0" t="n">
        <f aca="false">SUMPRODUCT('FD inverse'!$A$33:$BH$33,'FD mesh'!$B$84:$BI$84,$E282:$BL282)+'FD inverse'!$A$33*$C283/Setup!$B$17+INDEX('FD inverse'!$A$33:$BH$33,1,'FD mesh'!$B$15+1)*Setup!$B$22</f>
        <v>15.1889756326019</v>
      </c>
      <c r="AJ283" s="0" t="n">
        <f aca="false">SUMPRODUCT('FD inverse'!$A$34:$BH$34,'FD mesh'!$B$84:$BI$84,$E282:$BL282)+'FD inverse'!$A$34*$C283/Setup!$B$17+INDEX('FD inverse'!$A$34:$BH$34,1,'FD mesh'!$B$15+1)*Setup!$B$22</f>
        <v>15.1721823635841</v>
      </c>
      <c r="AK283" s="0" t="n">
        <f aca="false">SUMPRODUCT('FD inverse'!$A$35:$BH$35,'FD mesh'!$B$84:$BI$84,$E282:$BL282)+'FD inverse'!$A$35*$C283/Setup!$B$17+INDEX('FD inverse'!$A$35:$BH$35,1,'FD mesh'!$B$15+1)*Setup!$B$22</f>
        <v>15.1557532265893</v>
      </c>
      <c r="AL283" s="0" t="n">
        <f aca="false">SUMPRODUCT('FD inverse'!$A$36:$BH$36,'FD mesh'!$B$84:$BI$84,$E282:$BL282)+'FD inverse'!$A$36*$C283/Setup!$B$17+INDEX('FD inverse'!$A$36:$BH$36,1,'FD mesh'!$B$15+1)*Setup!$B$22</f>
        <v>15.1396628965294</v>
      </c>
      <c r="AM283" s="0" t="n">
        <f aca="false">SUMPRODUCT('FD inverse'!$A$37:$BH$37,'FD mesh'!$B$84:$BI$84,$E282:$BL282)+'FD inverse'!$A$37*$C283/Setup!$B$17+INDEX('FD inverse'!$A$37:$BH$37,1,'FD mesh'!$B$15+1)*Setup!$B$22</f>
        <v>15.1238840122571</v>
      </c>
      <c r="AN283" s="0" t="n">
        <f aca="false">SUMPRODUCT('FD inverse'!$A$38:$BH$38,'FD mesh'!$B$84:$BI$84,$E282:$BL282)+'FD inverse'!$A$38*$C283/Setup!$B$17+INDEX('FD inverse'!$A$38:$BH$38,1,'FD mesh'!$B$15+1)*Setup!$B$22</f>
        <v>15.1083874161408</v>
      </c>
      <c r="AO283" s="0" t="n">
        <f aca="false">SUMPRODUCT('FD inverse'!$A$39:$BH$39,'FD mesh'!$B$84:$BI$84,$E282:$BL282)+'FD inverse'!$A$39*$C283/Setup!$B$17+INDEX('FD inverse'!$A$39:$BH$39,1,'FD mesh'!$B$15+1)*Setup!$B$22</f>
        <v>15.0931423807591</v>
      </c>
      <c r="AP283" s="0" t="n">
        <f aca="false">SUMPRODUCT('FD inverse'!$A$40:$BH$40,'FD mesh'!$B$84:$BI$84,$E282:$BL282)+'FD inverse'!$A$40*$C283/Setup!$B$17+INDEX('FD inverse'!$A$40:$BH$40,1,'FD mesh'!$B$15+1)*Setup!$B$22</f>
        <v>15.078116823737</v>
      </c>
      <c r="AQ283" s="0" t="n">
        <f aca="false">SUMPRODUCT('FD inverse'!$A$41:$BH$41,'FD mesh'!$B$84:$BI$84,$E282:$BL282)+'FD inverse'!$A$41*$C283/Setup!$B$17+INDEX('FD inverse'!$A$41:$BH$41,1,'FD mesh'!$B$15+1)*Setup!$B$22</f>
        <v>15.0632775118781</v>
      </c>
      <c r="AR283" s="0" t="n">
        <f aca="false">SUMPRODUCT('FD inverse'!$A$42:$BH$42,'FD mesh'!$B$84:$BI$84,$E282:$BL282)+'FD inverse'!$A$42*$C283/Setup!$B$17+INDEX('FD inverse'!$A$42:$BH$42,1,'FD mesh'!$B$15+1)*Setup!$B$22</f>
        <v>15.048590255865</v>
      </c>
      <c r="AS283" s="0" t="n">
        <f aca="false">SUMPRODUCT('FD inverse'!$A$43:$BH$43,'FD mesh'!$B$84:$BI$84,$E282:$BL282)+'FD inverse'!$A$43*$C283/Setup!$B$17+INDEX('FD inverse'!$A$43:$BH$43,1,'FD mesh'!$B$15+1)*Setup!$B$22</f>
        <v>0</v>
      </c>
      <c r="AT283" s="0" t="n">
        <f aca="false">SUMPRODUCT('FD inverse'!$A$44:$BH$44,'FD mesh'!$B$84:$BI$84,$E282:$BL282)+'FD inverse'!$A$44*$C283/Setup!$B$17+INDEX('FD inverse'!$A$44:$BH$44,1,'FD mesh'!$B$15+1)*Setup!$B$22</f>
        <v>0</v>
      </c>
      <c r="AU283" s="0" t="n">
        <f aca="false">SUMPRODUCT('FD inverse'!$A$45:$BH$45,'FD mesh'!$B$84:$BI$84,$E282:$BL282)+'FD inverse'!$A$45*$C283/Setup!$B$17+INDEX('FD inverse'!$A$45:$BH$45,1,'FD mesh'!$B$15+1)*Setup!$B$22</f>
        <v>0</v>
      </c>
      <c r="AV283" s="0" t="n">
        <f aca="false">SUMPRODUCT('FD inverse'!$A$46:$BH$46,'FD mesh'!$B$84:$BI$84,$E282:$BL282)+'FD inverse'!$A$46*$C283/Setup!$B$17+INDEX('FD inverse'!$A$46:$BH$46,1,'FD mesh'!$B$15+1)*Setup!$B$22</f>
        <v>0</v>
      </c>
      <c r="AW283" s="0" t="n">
        <f aca="false">SUMPRODUCT('FD inverse'!$A$47:$BH$47,'FD mesh'!$B$84:$BI$84,$E282:$BL282)+'FD inverse'!$A$47*$C283/Setup!$B$17+INDEX('FD inverse'!$A$47:$BH$47,1,'FD mesh'!$B$15+1)*Setup!$B$22</f>
        <v>0</v>
      </c>
      <c r="AX283" s="0" t="n">
        <f aca="false">SUMPRODUCT('FD inverse'!$A$48:$BH$48,'FD mesh'!$B$84:$BI$84,$E282:$BL282)+'FD inverse'!$A$48*$C283/Setup!$B$17+INDEX('FD inverse'!$A$48:$BH$48,1,'FD mesh'!$B$15+1)*Setup!$B$22</f>
        <v>0</v>
      </c>
      <c r="AY283" s="0" t="n">
        <f aca="false">SUMPRODUCT('FD inverse'!$A$49:$BH$49,'FD mesh'!$B$84:$BI$84,$E282:$BL282)+'FD inverse'!$A$49*$C283/Setup!$B$17+INDEX('FD inverse'!$A$49:$BH$49,1,'FD mesh'!$B$15+1)*Setup!$B$22</f>
        <v>0</v>
      </c>
      <c r="AZ283" s="0" t="n">
        <f aca="false">SUMPRODUCT('FD inverse'!$A$50:$BH$50,'FD mesh'!$B$84:$BI$84,$E282:$BL282)+'FD inverse'!$A$50*$C283/Setup!$B$17+INDEX('FD inverse'!$A$50:$BH$50,1,'FD mesh'!$B$15+1)*Setup!$B$22</f>
        <v>0</v>
      </c>
      <c r="BA283" s="0" t="n">
        <f aca="false">SUMPRODUCT('FD inverse'!$A$51:$BH$51,'FD mesh'!$B$84:$BI$84,$E282:$BL282)+'FD inverse'!$A$51*$C283/Setup!$B$17+INDEX('FD inverse'!$A$51:$BH$51,1,'FD mesh'!$B$15+1)*Setup!$B$22</f>
        <v>0</v>
      </c>
      <c r="BB283" s="0" t="n">
        <f aca="false">SUMPRODUCT('FD inverse'!$A$52:$BH$52,'FD mesh'!$B$84:$BI$84,$E282:$BL282)+'FD inverse'!$A$52*$C283/Setup!$B$17+INDEX('FD inverse'!$A$52:$BH$52,1,'FD mesh'!$B$15+1)*Setup!$B$22</f>
        <v>0</v>
      </c>
      <c r="BC283" s="0" t="n">
        <f aca="false">SUMPRODUCT('FD inverse'!$A$53:$BH$53,'FD mesh'!$B$84:$BI$84,$E282:$BL282)+'FD inverse'!$A$53*$C283/Setup!$B$17+INDEX('FD inverse'!$A$53:$BH$53,1,'FD mesh'!$B$15+1)*Setup!$B$22</f>
        <v>0</v>
      </c>
      <c r="BD283" s="0" t="n">
        <f aca="false">SUMPRODUCT('FD inverse'!$A$54:$BH$54,'FD mesh'!$B$84:$BI$84,$E282:$BL282)+'FD inverse'!$A$54*$C283/Setup!$B$17+INDEX('FD inverse'!$A$54:$BH$54,1,'FD mesh'!$B$15+1)*Setup!$B$22</f>
        <v>0</v>
      </c>
      <c r="BE283" s="0" t="n">
        <f aca="false">SUMPRODUCT('FD inverse'!$A$55:$BH$55,'FD mesh'!$B$84:$BI$84,$E282:$BL282)+'FD inverse'!$A$55*$C283/Setup!$B$17+INDEX('FD inverse'!$A$55:$BH$55,1,'FD mesh'!$B$15+1)*Setup!$B$22</f>
        <v>0</v>
      </c>
      <c r="BF283" s="0" t="n">
        <f aca="false">SUMPRODUCT('FD inverse'!$A$56:$BH$56,'FD mesh'!$B$84:$BI$84,$E282:$BL282)+'FD inverse'!$A$56*$C283/Setup!$B$17+INDEX('FD inverse'!$A$56:$BH$56,1,'FD mesh'!$B$15+1)*Setup!$B$22</f>
        <v>0</v>
      </c>
      <c r="BG283" s="0" t="n">
        <f aca="false">SUMPRODUCT('FD inverse'!$A$57:$BH$57,'FD mesh'!$B$84:$BI$84,$E282:$BL282)+'FD inverse'!$A$57*$C283/Setup!$B$17+INDEX('FD inverse'!$A$57:$BH$57,1,'FD mesh'!$B$15+1)*Setup!$B$22</f>
        <v>0</v>
      </c>
      <c r="BH283" s="0" t="n">
        <f aca="false">SUMPRODUCT('FD inverse'!$A$58:$BH$58,'FD mesh'!$B$84:$BI$84,$E282:$BL282)+'FD inverse'!$A$58*$C283/Setup!$B$17+INDEX('FD inverse'!$A$58:$BH$58,1,'FD mesh'!$B$15+1)*Setup!$B$22</f>
        <v>0</v>
      </c>
      <c r="BI283" s="0" t="n">
        <f aca="false">SUMPRODUCT('FD inverse'!$A$59:$BH$59,'FD mesh'!$B$84:$BI$84,$E282:$BL282)+'FD inverse'!$A$59*$C283/Setup!$B$17+INDEX('FD inverse'!$A$59:$BH$59,1,'FD mesh'!$B$15+1)*Setup!$B$22</f>
        <v>0</v>
      </c>
      <c r="BJ283" s="0" t="n">
        <f aca="false">SUMPRODUCT('FD inverse'!$A$60:$BH$60,'FD mesh'!$B$84:$BI$84,$E282:$BL282)+'FD inverse'!$A$60*$C283/Setup!$B$17+INDEX('FD inverse'!$A$60:$BH$60,1,'FD mesh'!$B$15+1)*Setup!$B$22</f>
        <v>0</v>
      </c>
      <c r="BK283" s="0" t="n">
        <f aca="false">SUMPRODUCT('FD inverse'!$A$61:$BH$61,'FD mesh'!$B$84:$BI$84,$E282:$BL282)+'FD inverse'!$A$61*$C283/Setup!$B$17+INDEX('FD inverse'!$A$61:$BH$61,1,'FD mesh'!$B$15+1)*Setup!$B$22</f>
        <v>0</v>
      </c>
      <c r="BL283" s="0" t="n">
        <f aca="false">SUMPRODUCT('FD inverse'!$A$62:$BH$62,'FD mesh'!$B$84:$BI$84,$E282:$BL282)+'FD inverse'!$A$62*$C283/Setup!$B$17+INDEX('FD inverse'!$A$62:$BH$62,1,'FD mesh'!$B$15+1)*Setup!$B$22</f>
        <v>0</v>
      </c>
    </row>
    <row r="284" customFormat="false" ht="15" hidden="false" customHeight="false" outlineLevel="0" collapsed="false">
      <c r="A284" s="0" t="n">
        <v>279</v>
      </c>
      <c r="B284" s="0" t="n">
        <f aca="false">A284*Setup!$B$11/3600</f>
        <v>23.25</v>
      </c>
      <c r="C284" s="0" t="n">
        <f aca="false">Setup!$B$7+Setup!$B$8*COS(2*PI()*(B284-Setup!$B$9)/24)</f>
        <v>22.7142421387874</v>
      </c>
      <c r="D284" s="0" t="n">
        <f aca="false">(C284-E284)/Setup!$B$17</f>
        <v>2.02245427163364</v>
      </c>
      <c r="E284" s="0" t="n">
        <f aca="false">SUMPRODUCT('FD inverse'!$A$3:$BH$3,'FD mesh'!$B$84:$BI$84,$E283:$BL283)+'FD inverse'!$A$3*$C284/Setup!$B$17+INDEX('FD inverse'!$A$3:$BH$3,1,'FD mesh'!$B$15+1)*Setup!$B$22</f>
        <v>22.451323083475</v>
      </c>
      <c r="F284" s="0" t="n">
        <f aca="false">SUMPRODUCT('FD inverse'!$A$4:$BH$4,'FD mesh'!$B$84:$BI$84,$E283:$BL283)+'FD inverse'!$A$4*$C284/Setup!$B$17+INDEX('FD inverse'!$A$4:$BH$4,1,'FD mesh'!$B$15+1)*Setup!$B$22</f>
        <v>22.3806466355098</v>
      </c>
      <c r="G284" s="0" t="n">
        <f aca="false">SUMPRODUCT('FD inverse'!$A$5:$BH$5,'FD mesh'!$B$84:$BI$84,$E283:$BL283)+'FD inverse'!$A$5*$C284/Setup!$B$17+INDEX('FD inverse'!$A$5:$BH$5,1,'FD mesh'!$B$15+1)*Setup!$B$22</f>
        <v>22.2924538014902</v>
      </c>
      <c r="H284" s="0" t="n">
        <f aca="false">SUMPRODUCT('FD inverse'!$A$6:$BH$6,'FD mesh'!$B$84:$BI$84,$E283:$BL283)+'FD inverse'!$A$6*$C284/Setup!$B$17+INDEX('FD inverse'!$A$6:$BH$6,1,'FD mesh'!$B$15+1)*Setup!$B$22</f>
        <v>21.9725081841635</v>
      </c>
      <c r="I284" s="0" t="n">
        <f aca="false">SUMPRODUCT('FD inverse'!$A$7:$BH$7,'FD mesh'!$B$84:$BI$84,$E283:$BL283)+'FD inverse'!$A$7*$C284/Setup!$B$17+INDEX('FD inverse'!$A$7:$BH$7,1,'FD mesh'!$B$15+1)*Setup!$B$22</f>
        <v>21.9425251955442</v>
      </c>
      <c r="J284" s="0" t="n">
        <f aca="false">SUMPRODUCT('FD inverse'!$A$8:$BH$8,'FD mesh'!$B$84:$BI$84,$E283:$BL283)+'FD inverse'!$A$8*$C284/Setup!$B$17+INDEX('FD inverse'!$A$8:$BH$8,1,'FD mesh'!$B$15+1)*Setup!$B$22</f>
        <v>21.9105414394219</v>
      </c>
      <c r="K284" s="0" t="n">
        <f aca="false">SUMPRODUCT('FD inverse'!$A$9:$BH$9,'FD mesh'!$B$84:$BI$84,$E283:$BL283)+'FD inverse'!$A$9*$C284/Setup!$B$17+INDEX('FD inverse'!$A$9:$BH$9,1,'FD mesh'!$B$15+1)*Setup!$B$22</f>
        <v>21.8777708766184</v>
      </c>
      <c r="L284" s="0" t="n">
        <f aca="false">SUMPRODUCT('FD inverse'!$A$10:$BH$10,'FD mesh'!$B$84:$BI$84,$E283:$BL283)+'FD inverse'!$A$10*$C284/Setup!$B$17+INDEX('FD inverse'!$A$10:$BH$10,1,'FD mesh'!$B$15+1)*Setup!$B$22</f>
        <v>21.8452973811794</v>
      </c>
      <c r="M284" s="0" t="n">
        <f aca="false">SUMPRODUCT('FD inverse'!$A$11:$BH$11,'FD mesh'!$B$84:$BI$84,$E283:$BL283)+'FD inverse'!$A$11*$C284/Setup!$B$17+INDEX('FD inverse'!$A$11:$BH$11,1,'FD mesh'!$B$15+1)*Setup!$B$22</f>
        <v>21.8140695686319</v>
      </c>
      <c r="N284" s="0" t="n">
        <f aca="false">SUMPRODUCT('FD inverse'!$A$12:$BH$12,'FD mesh'!$B$84:$BI$84,$E283:$BL283)+'FD inverse'!$A$12*$C284/Setup!$B$17+INDEX('FD inverse'!$A$12:$BH$12,1,'FD mesh'!$B$15+1)*Setup!$B$22</f>
        <v>21.7848966761581</v>
      </c>
      <c r="O284" s="0" t="n">
        <f aca="false">SUMPRODUCT('FD inverse'!$A$13:$BH$13,'FD mesh'!$B$84:$BI$84,$E283:$BL283)+'FD inverse'!$A$13*$C284/Setup!$B$17+INDEX('FD inverse'!$A$13:$BH$13,1,'FD mesh'!$B$15+1)*Setup!$B$22</f>
        <v>21.7584453569641</v>
      </c>
      <c r="P284" s="0" t="n">
        <f aca="false">SUMPRODUCT('FD inverse'!$A$14:$BH$14,'FD mesh'!$B$84:$BI$84,$E283:$BL283)+'FD inverse'!$A$14*$C284/Setup!$B$17+INDEX('FD inverse'!$A$14:$BH$14,1,'FD mesh'!$B$15+1)*Setup!$B$22</f>
        <v>21.7352372710749</v>
      </c>
      <c r="Q284" s="0" t="n">
        <f aca="false">SUMPRODUCT('FD inverse'!$A$15:$BH$15,'FD mesh'!$B$84:$BI$84,$E283:$BL283)+'FD inverse'!$A$15*$C284/Setup!$B$17+INDEX('FD inverse'!$A$15:$BH$15,1,'FD mesh'!$B$15+1)*Setup!$B$22</f>
        <v>21.71564737519</v>
      </c>
      <c r="R284" s="0" t="n">
        <f aca="false">SUMPRODUCT('FD inverse'!$A$16:$BH$16,'FD mesh'!$B$84:$BI$84,$E283:$BL283)+'FD inverse'!$A$16*$C284/Setup!$B$17+INDEX('FD inverse'!$A$16:$BH$16,1,'FD mesh'!$B$15+1)*Setup!$B$22</f>
        <v>21.6999028349661</v>
      </c>
      <c r="S284" s="0" t="n">
        <f aca="false">SUMPRODUCT('FD inverse'!$A$17:$BH$17,'FD mesh'!$B$84:$BI$84,$E283:$BL283)+'FD inverse'!$A$17*$C284/Setup!$B$17+INDEX('FD inverse'!$A$17:$BH$17,1,'FD mesh'!$B$15+1)*Setup!$B$22</f>
        <v>21.2559057839859</v>
      </c>
      <c r="T284" s="0" t="n">
        <f aca="false">SUMPRODUCT('FD inverse'!$A$18:$BH$18,'FD mesh'!$B$84:$BI$84,$E283:$BL283)+'FD inverse'!$A$18*$C284/Setup!$B$17+INDEX('FD inverse'!$A$18:$BH$18,1,'FD mesh'!$B$15+1)*Setup!$B$22</f>
        <v>20.8139234792114</v>
      </c>
      <c r="U284" s="0" t="n">
        <f aca="false">SUMPRODUCT('FD inverse'!$A$19:$BH$19,'FD mesh'!$B$84:$BI$84,$E283:$BL283)+'FD inverse'!$A$19*$C284/Setup!$B$17+INDEX('FD inverse'!$A$19:$BH$19,1,'FD mesh'!$B$15+1)*Setup!$B$22</f>
        <v>20.3739785220523</v>
      </c>
      <c r="V284" s="0" t="n">
        <f aca="false">SUMPRODUCT('FD inverse'!$A$20:$BH$20,'FD mesh'!$B$84:$BI$84,$E283:$BL283)+'FD inverse'!$A$20*$C284/Setup!$B$17+INDEX('FD inverse'!$A$20:$BH$20,1,'FD mesh'!$B$15+1)*Setup!$B$22</f>
        <v>19.9360610810685</v>
      </c>
      <c r="W284" s="0" t="n">
        <f aca="false">SUMPRODUCT('FD inverse'!$A$21:$BH$21,'FD mesh'!$B$84:$BI$84,$E283:$BL283)+'FD inverse'!$A$21*$C284/Setup!$B$17+INDEX('FD inverse'!$A$21:$BH$21,1,'FD mesh'!$B$15+1)*Setup!$B$22</f>
        <v>19.5001311967895</v>
      </c>
      <c r="X284" s="0" t="n">
        <f aca="false">SUMPRODUCT('FD inverse'!$A$22:$BH$22,'FD mesh'!$B$84:$BI$84,$E283:$BL283)+'FD inverse'!$A$22*$C284/Setup!$B$17+INDEX('FD inverse'!$A$22:$BH$22,1,'FD mesh'!$B$15+1)*Setup!$B$22</f>
        <v>19.0661211229143</v>
      </c>
      <c r="Y284" s="0" t="n">
        <f aca="false">SUMPRODUCT('FD inverse'!$A$23:$BH$23,'FD mesh'!$B$84:$BI$84,$E283:$BL283)+'FD inverse'!$A$23*$C284/Setup!$B$17+INDEX('FD inverse'!$A$23:$BH$23,1,'FD mesh'!$B$15+1)*Setup!$B$22</f>
        <v>18.633937696795</v>
      </c>
      <c r="Z284" s="0" t="n">
        <f aca="false">SUMPRODUCT('FD inverse'!$A$24:$BH$24,'FD mesh'!$B$84:$BI$84,$E283:$BL283)+'FD inverse'!$A$24*$C284/Setup!$B$17+INDEX('FD inverse'!$A$24:$BH$24,1,'FD mesh'!$B$15+1)*Setup!$B$22</f>
        <v>18.2034647330932</v>
      </c>
      <c r="AA284" s="0" t="n">
        <f aca="false">SUMPRODUCT('FD inverse'!$A$25:$BH$25,'FD mesh'!$B$84:$BI$84,$E283:$BL283)+'FD inverse'!$A$25*$C284/Setup!$B$17+INDEX('FD inverse'!$A$25:$BH$25,1,'FD mesh'!$B$15+1)*Setup!$B$22</f>
        <v>17.7745654353896</v>
      </c>
      <c r="AB284" s="0" t="n">
        <f aca="false">SUMPRODUCT('FD inverse'!$A$26:$BH$26,'FD mesh'!$B$84:$BI$84,$E283:$BL283)+'FD inverse'!$A$26*$C284/Setup!$B$17+INDEX('FD inverse'!$A$26:$BH$26,1,'FD mesh'!$B$15+1)*Setup!$B$22</f>
        <v>17.3470848213426</v>
      </c>
      <c r="AC284" s="0" t="n">
        <f aca="false">SUMPRODUCT('FD inverse'!$A$27:$BH$27,'FD mesh'!$B$84:$BI$84,$E283:$BL283)+'FD inverse'!$A$27*$C284/Setup!$B$17+INDEX('FD inverse'!$A$27:$BH$27,1,'FD mesh'!$B$15+1)*Setup!$B$22</f>
        <v>16.9208521577149</v>
      </c>
      <c r="AD284" s="0" t="n">
        <f aca="false">SUMPRODUCT('FD inverse'!$A$28:$BH$28,'FD mesh'!$B$84:$BI$84,$E283:$BL283)+'FD inverse'!$A$28*$C284/Setup!$B$17+INDEX('FD inverse'!$A$28:$BH$28,1,'FD mesh'!$B$15+1)*Setup!$B$22</f>
        <v>16.4956834022251</v>
      </c>
      <c r="AE284" s="0" t="n">
        <f aca="false">SUMPRODUCT('FD inverse'!$A$29:$BH$29,'FD mesh'!$B$84:$BI$84,$E283:$BL283)+'FD inverse'!$A$29*$C284/Setup!$B$17+INDEX('FD inverse'!$A$29:$BH$29,1,'FD mesh'!$B$15+1)*Setup!$B$22</f>
        <v>16.0713836497352</v>
      </c>
      <c r="AF284" s="0" t="n">
        <f aca="false">SUMPRODUCT('FD inverse'!$A$30:$BH$30,'FD mesh'!$B$84:$BI$84,$E283:$BL283)+'FD inverse'!$A$30*$C284/Setup!$B$17+INDEX('FD inverse'!$A$30:$BH$30,1,'FD mesh'!$B$15+1)*Setup!$B$22</f>
        <v>15.647749580748</v>
      </c>
      <c r="AG284" s="0" t="n">
        <f aca="false">SUMPRODUCT('FD inverse'!$A$31:$BH$31,'FD mesh'!$B$84:$BI$84,$E283:$BL283)+'FD inverse'!$A$31*$C284/Setup!$B$17+INDEX('FD inverse'!$A$31:$BH$31,1,'FD mesh'!$B$15+1)*Setup!$B$22</f>
        <v>15.2245719105703</v>
      </c>
      <c r="AH284" s="0" t="n">
        <f aca="false">SUMPRODUCT('FD inverse'!$A$32:$BH$32,'FD mesh'!$B$84:$BI$84,$E283:$BL283)+'FD inverse'!$A$32*$C284/Setup!$B$17+INDEX('FD inverse'!$A$32:$BH$32,1,'FD mesh'!$B$15+1)*Setup!$B$22</f>
        <v>15.2069501451546</v>
      </c>
      <c r="AI284" s="0" t="n">
        <f aca="false">SUMPRODUCT('FD inverse'!$A$33:$BH$33,'FD mesh'!$B$84:$BI$84,$E283:$BL283)+'FD inverse'!$A$33*$C284/Setup!$B$17+INDEX('FD inverse'!$A$33:$BH$33,1,'FD mesh'!$B$15+1)*Setup!$B$22</f>
        <v>15.1897303591988</v>
      </c>
      <c r="AJ284" s="0" t="n">
        <f aca="false">SUMPRODUCT('FD inverse'!$A$34:$BH$34,'FD mesh'!$B$84:$BI$84,$E283:$BL283)+'FD inverse'!$A$34*$C284/Setup!$B$17+INDEX('FD inverse'!$A$34:$BH$34,1,'FD mesh'!$B$15+1)*Setup!$B$22</f>
        <v>15.1728926332302</v>
      </c>
      <c r="AK284" s="0" t="n">
        <f aca="false">SUMPRODUCT('FD inverse'!$A$35:$BH$35,'FD mesh'!$B$84:$BI$84,$E283:$BL283)+'FD inverse'!$A$35*$C284/Setup!$B$17+INDEX('FD inverse'!$A$35:$BH$35,1,'FD mesh'!$B$15+1)*Setup!$B$22</f>
        <v>15.1564144621162</v>
      </c>
      <c r="AL284" s="0" t="n">
        <f aca="false">SUMPRODUCT('FD inverse'!$A$36:$BH$36,'FD mesh'!$B$84:$BI$84,$E283:$BL283)+'FD inverse'!$A$36*$C284/Setup!$B$17+INDEX('FD inverse'!$A$36:$BH$36,1,'FD mesh'!$B$15+1)*Setup!$B$22</f>
        <v>15.1402710236562</v>
      </c>
      <c r="AM284" s="0" t="n">
        <f aca="false">SUMPRODUCT('FD inverse'!$A$37:$BH$37,'FD mesh'!$B$84:$BI$84,$E283:$BL283)+'FD inverse'!$A$37*$C284/Setup!$B$17+INDEX('FD inverse'!$A$37:$BH$37,1,'FD mesh'!$B$15+1)*Setup!$B$22</f>
        <v>15.1244354331549</v>
      </c>
      <c r="AN284" s="0" t="n">
        <f aca="false">SUMPRODUCT('FD inverse'!$A$38:$BH$38,'FD mesh'!$B$84:$BI$84,$E283:$BL283)+'FD inverse'!$A$38*$C284/Setup!$B$17+INDEX('FD inverse'!$A$38:$BH$38,1,'FD mesh'!$B$15+1)*Setup!$B$22</f>
        <v>15.1088789846131</v>
      </c>
      <c r="AO284" s="0" t="n">
        <f aca="false">SUMPRODUCT('FD inverse'!$A$39:$BH$39,'FD mesh'!$B$84:$BI$84,$E283:$BL283)+'FD inverse'!$A$39*$C284/Setup!$B$17+INDEX('FD inverse'!$A$39:$BH$39,1,'FD mesh'!$B$15+1)*Setup!$B$22</f>
        <v>15.0935713793544</v>
      </c>
      <c r="AP284" s="0" t="n">
        <f aca="false">SUMPRODUCT('FD inverse'!$A$40:$BH$40,'FD mesh'!$B$84:$BI$84,$E283:$BL283)+'FD inverse'!$A$40*$C284/Setup!$B$17+INDEX('FD inverse'!$A$40:$BH$40,1,'FD mesh'!$B$15+1)*Setup!$B$22</f>
        <v>15.0784809430658</v>
      </c>
      <c r="AQ284" s="0" t="n">
        <f aca="false">SUMPRODUCT('FD inverse'!$A$41:$BH$41,'FD mesh'!$B$84:$BI$84,$E283:$BL283)+'FD inverse'!$A$41*$C284/Setup!$B$17+INDEX('FD inverse'!$A$41:$BH$41,1,'FD mesh'!$B$15+1)*Setup!$B$22</f>
        <v>15.0635748323683</v>
      </c>
      <c r="AR284" s="0" t="n">
        <f aca="false">SUMPRODUCT('FD inverse'!$A$42:$BH$42,'FD mesh'!$B$84:$BI$84,$E283:$BL283)+'FD inverse'!$A$42*$C284/Setup!$B$17+INDEX('FD inverse'!$A$42:$BH$42,1,'FD mesh'!$B$15+1)*Setup!$B$22</f>
        <v>15.0488192321513</v>
      </c>
      <c r="AS284" s="0" t="n">
        <f aca="false">SUMPRODUCT('FD inverse'!$A$43:$BH$43,'FD mesh'!$B$84:$BI$84,$E283:$BL283)+'FD inverse'!$A$43*$C284/Setup!$B$17+INDEX('FD inverse'!$A$43:$BH$43,1,'FD mesh'!$B$15+1)*Setup!$B$22</f>
        <v>0</v>
      </c>
      <c r="AT284" s="0" t="n">
        <f aca="false">SUMPRODUCT('FD inverse'!$A$44:$BH$44,'FD mesh'!$B$84:$BI$84,$E283:$BL283)+'FD inverse'!$A$44*$C284/Setup!$B$17+INDEX('FD inverse'!$A$44:$BH$44,1,'FD mesh'!$B$15+1)*Setup!$B$22</f>
        <v>0</v>
      </c>
      <c r="AU284" s="0" t="n">
        <f aca="false">SUMPRODUCT('FD inverse'!$A$45:$BH$45,'FD mesh'!$B$84:$BI$84,$E283:$BL283)+'FD inverse'!$A$45*$C284/Setup!$B$17+INDEX('FD inverse'!$A$45:$BH$45,1,'FD mesh'!$B$15+1)*Setup!$B$22</f>
        <v>0</v>
      </c>
      <c r="AV284" s="0" t="n">
        <f aca="false">SUMPRODUCT('FD inverse'!$A$46:$BH$46,'FD mesh'!$B$84:$BI$84,$E283:$BL283)+'FD inverse'!$A$46*$C284/Setup!$B$17+INDEX('FD inverse'!$A$46:$BH$46,1,'FD mesh'!$B$15+1)*Setup!$B$22</f>
        <v>0</v>
      </c>
      <c r="AW284" s="0" t="n">
        <f aca="false">SUMPRODUCT('FD inverse'!$A$47:$BH$47,'FD mesh'!$B$84:$BI$84,$E283:$BL283)+'FD inverse'!$A$47*$C284/Setup!$B$17+INDEX('FD inverse'!$A$47:$BH$47,1,'FD mesh'!$B$15+1)*Setup!$B$22</f>
        <v>0</v>
      </c>
      <c r="AX284" s="0" t="n">
        <f aca="false">SUMPRODUCT('FD inverse'!$A$48:$BH$48,'FD mesh'!$B$84:$BI$84,$E283:$BL283)+'FD inverse'!$A$48*$C284/Setup!$B$17+INDEX('FD inverse'!$A$48:$BH$48,1,'FD mesh'!$B$15+1)*Setup!$B$22</f>
        <v>0</v>
      </c>
      <c r="AY284" s="0" t="n">
        <f aca="false">SUMPRODUCT('FD inverse'!$A$49:$BH$49,'FD mesh'!$B$84:$BI$84,$E283:$BL283)+'FD inverse'!$A$49*$C284/Setup!$B$17+INDEX('FD inverse'!$A$49:$BH$49,1,'FD mesh'!$B$15+1)*Setup!$B$22</f>
        <v>0</v>
      </c>
      <c r="AZ284" s="0" t="n">
        <f aca="false">SUMPRODUCT('FD inverse'!$A$50:$BH$50,'FD mesh'!$B$84:$BI$84,$E283:$BL283)+'FD inverse'!$A$50*$C284/Setup!$B$17+INDEX('FD inverse'!$A$50:$BH$50,1,'FD mesh'!$B$15+1)*Setup!$B$22</f>
        <v>0</v>
      </c>
      <c r="BA284" s="0" t="n">
        <f aca="false">SUMPRODUCT('FD inverse'!$A$51:$BH$51,'FD mesh'!$B$84:$BI$84,$E283:$BL283)+'FD inverse'!$A$51*$C284/Setup!$B$17+INDEX('FD inverse'!$A$51:$BH$51,1,'FD mesh'!$B$15+1)*Setup!$B$22</f>
        <v>0</v>
      </c>
      <c r="BB284" s="0" t="n">
        <f aca="false">SUMPRODUCT('FD inverse'!$A$52:$BH$52,'FD mesh'!$B$84:$BI$84,$E283:$BL283)+'FD inverse'!$A$52*$C284/Setup!$B$17+INDEX('FD inverse'!$A$52:$BH$52,1,'FD mesh'!$B$15+1)*Setup!$B$22</f>
        <v>0</v>
      </c>
      <c r="BC284" s="0" t="n">
        <f aca="false">SUMPRODUCT('FD inverse'!$A$53:$BH$53,'FD mesh'!$B$84:$BI$84,$E283:$BL283)+'FD inverse'!$A$53*$C284/Setup!$B$17+INDEX('FD inverse'!$A$53:$BH$53,1,'FD mesh'!$B$15+1)*Setup!$B$22</f>
        <v>0</v>
      </c>
      <c r="BD284" s="0" t="n">
        <f aca="false">SUMPRODUCT('FD inverse'!$A$54:$BH$54,'FD mesh'!$B$84:$BI$84,$E283:$BL283)+'FD inverse'!$A$54*$C284/Setup!$B$17+INDEX('FD inverse'!$A$54:$BH$54,1,'FD mesh'!$B$15+1)*Setup!$B$22</f>
        <v>0</v>
      </c>
      <c r="BE284" s="0" t="n">
        <f aca="false">SUMPRODUCT('FD inverse'!$A$55:$BH$55,'FD mesh'!$B$84:$BI$84,$E283:$BL283)+'FD inverse'!$A$55*$C284/Setup!$B$17+INDEX('FD inverse'!$A$55:$BH$55,1,'FD mesh'!$B$15+1)*Setup!$B$22</f>
        <v>0</v>
      </c>
      <c r="BF284" s="0" t="n">
        <f aca="false">SUMPRODUCT('FD inverse'!$A$56:$BH$56,'FD mesh'!$B$84:$BI$84,$E283:$BL283)+'FD inverse'!$A$56*$C284/Setup!$B$17+INDEX('FD inverse'!$A$56:$BH$56,1,'FD mesh'!$B$15+1)*Setup!$B$22</f>
        <v>0</v>
      </c>
      <c r="BG284" s="0" t="n">
        <f aca="false">SUMPRODUCT('FD inverse'!$A$57:$BH$57,'FD mesh'!$B$84:$BI$84,$E283:$BL283)+'FD inverse'!$A$57*$C284/Setup!$B$17+INDEX('FD inverse'!$A$57:$BH$57,1,'FD mesh'!$B$15+1)*Setup!$B$22</f>
        <v>0</v>
      </c>
      <c r="BH284" s="0" t="n">
        <f aca="false">SUMPRODUCT('FD inverse'!$A$58:$BH$58,'FD mesh'!$B$84:$BI$84,$E283:$BL283)+'FD inverse'!$A$58*$C284/Setup!$B$17+INDEX('FD inverse'!$A$58:$BH$58,1,'FD mesh'!$B$15+1)*Setup!$B$22</f>
        <v>0</v>
      </c>
      <c r="BI284" s="0" t="n">
        <f aca="false">SUMPRODUCT('FD inverse'!$A$59:$BH$59,'FD mesh'!$B$84:$BI$84,$E283:$BL283)+'FD inverse'!$A$59*$C284/Setup!$B$17+INDEX('FD inverse'!$A$59:$BH$59,1,'FD mesh'!$B$15+1)*Setup!$B$22</f>
        <v>0</v>
      </c>
      <c r="BJ284" s="0" t="n">
        <f aca="false">SUMPRODUCT('FD inverse'!$A$60:$BH$60,'FD mesh'!$B$84:$BI$84,$E283:$BL283)+'FD inverse'!$A$60*$C284/Setup!$B$17+INDEX('FD inverse'!$A$60:$BH$60,1,'FD mesh'!$B$15+1)*Setup!$B$22</f>
        <v>0</v>
      </c>
      <c r="BK284" s="0" t="n">
        <f aca="false">SUMPRODUCT('FD inverse'!$A$61:$BH$61,'FD mesh'!$B$84:$BI$84,$E283:$BL283)+'FD inverse'!$A$61*$C284/Setup!$B$17+INDEX('FD inverse'!$A$61:$BH$61,1,'FD mesh'!$B$15+1)*Setup!$B$22</f>
        <v>0</v>
      </c>
      <c r="BL284" s="0" t="n">
        <f aca="false">SUMPRODUCT('FD inverse'!$A$62:$BH$62,'FD mesh'!$B$84:$BI$84,$E283:$BL283)+'FD inverse'!$A$62*$C284/Setup!$B$17+INDEX('FD inverse'!$A$62:$BH$62,1,'FD mesh'!$B$15+1)*Setup!$B$22</f>
        <v>0</v>
      </c>
    </row>
    <row r="285" customFormat="false" ht="15" hidden="false" customHeight="false" outlineLevel="0" collapsed="false">
      <c r="A285" s="0" t="n">
        <v>280</v>
      </c>
      <c r="B285" s="0" t="n">
        <f aca="false">A285*Setup!$B$11/3600</f>
        <v>23.3333333333333</v>
      </c>
      <c r="C285" s="0" t="n">
        <f aca="false">Setup!$B$7+Setup!$B$8*COS(2*PI()*(B285-Setup!$B$9)/24)</f>
        <v>22.6319194266973</v>
      </c>
      <c r="D285" s="0" t="n">
        <f aca="false">(C285-E285)/Setup!$B$17</f>
        <v>1.75965584906494</v>
      </c>
      <c r="E285" s="0" t="n">
        <f aca="false">SUMPRODUCT('FD inverse'!$A$3:$BH$3,'FD mesh'!$B$84:$BI$84,$E284:$BL284)+'FD inverse'!$A$3*$C285/Setup!$B$17+INDEX('FD inverse'!$A$3:$BH$3,1,'FD mesh'!$B$15+1)*Setup!$B$22</f>
        <v>22.4031641663189</v>
      </c>
      <c r="F285" s="0" t="n">
        <f aca="false">SUMPRODUCT('FD inverse'!$A$4:$BH$4,'FD mesh'!$B$84:$BI$84,$E284:$BL284)+'FD inverse'!$A$4*$C285/Setup!$B$17+INDEX('FD inverse'!$A$4:$BH$4,1,'FD mesh'!$B$15+1)*Setup!$B$22</f>
        <v>22.3403423026286</v>
      </c>
      <c r="G285" s="0" t="n">
        <f aca="false">SUMPRODUCT('FD inverse'!$A$5:$BH$5,'FD mesh'!$B$84:$BI$84,$E284:$BL284)+'FD inverse'!$A$5*$C285/Setup!$B$17+INDEX('FD inverse'!$A$5:$BH$5,1,'FD mesh'!$B$15+1)*Setup!$B$22</f>
        <v>22.260027238903</v>
      </c>
      <c r="H285" s="0" t="n">
        <f aca="false">SUMPRODUCT('FD inverse'!$A$6:$BH$6,'FD mesh'!$B$84:$BI$84,$E284:$BL284)+'FD inverse'!$A$6*$C285/Setup!$B$17+INDEX('FD inverse'!$A$6:$BH$6,1,'FD mesh'!$B$15+1)*Setup!$B$22</f>
        <v>21.9665242562318</v>
      </c>
      <c r="I285" s="0" t="n">
        <f aca="false">SUMPRODUCT('FD inverse'!$A$7:$BH$7,'FD mesh'!$B$84:$BI$84,$E284:$BL284)+'FD inverse'!$A$7*$C285/Setup!$B$17+INDEX('FD inverse'!$A$7:$BH$7,1,'FD mesh'!$B$15+1)*Setup!$B$22</f>
        <v>21.9387853704698</v>
      </c>
      <c r="J285" s="0" t="n">
        <f aca="false">SUMPRODUCT('FD inverse'!$A$8:$BH$8,'FD mesh'!$B$84:$BI$84,$E284:$BL284)+'FD inverse'!$A$8*$C285/Setup!$B$17+INDEX('FD inverse'!$A$8:$BH$8,1,'FD mesh'!$B$15+1)*Setup!$B$22</f>
        <v>21.9088400982333</v>
      </c>
      <c r="K285" s="0" t="n">
        <f aca="false">SUMPRODUCT('FD inverse'!$A$9:$BH$9,'FD mesh'!$B$84:$BI$84,$E284:$BL284)+'FD inverse'!$A$9*$C285/Setup!$B$17+INDEX('FD inverse'!$A$9:$BH$9,1,'FD mesh'!$B$15+1)*Setup!$B$22</f>
        <v>21.8778910848825</v>
      </c>
      <c r="L285" s="0" t="n">
        <f aca="false">SUMPRODUCT('FD inverse'!$A$10:$BH$10,'FD mesh'!$B$84:$BI$84,$E284:$BL284)+'FD inverse'!$A$10*$C285/Setup!$B$17+INDEX('FD inverse'!$A$10:$BH$10,1,'FD mesh'!$B$15+1)*Setup!$B$22</f>
        <v>21.8470129908616</v>
      </c>
      <c r="M285" s="0" t="n">
        <f aca="false">SUMPRODUCT('FD inverse'!$A$11:$BH$11,'FD mesh'!$B$84:$BI$84,$E284:$BL284)+'FD inverse'!$A$11*$C285/Setup!$B$17+INDEX('FD inverse'!$A$11:$BH$11,1,'FD mesh'!$B$15+1)*Setup!$B$22</f>
        <v>21.8171470559451</v>
      </c>
      <c r="N285" s="0" t="n">
        <f aca="false">SUMPRODUCT('FD inverse'!$A$12:$BH$12,'FD mesh'!$B$84:$BI$84,$E284:$BL284)+'FD inverse'!$A$12*$C285/Setup!$B$17+INDEX('FD inverse'!$A$12:$BH$12,1,'FD mesh'!$B$15+1)*Setup!$B$22</f>
        <v>21.7890967477622</v>
      </c>
      <c r="O285" s="0" t="n">
        <f aca="false">SUMPRODUCT('FD inverse'!$A$13:$BH$13,'FD mesh'!$B$84:$BI$84,$E284:$BL284)+'FD inverse'!$A$13*$C285/Setup!$B$17+INDEX('FD inverse'!$A$13:$BH$13,1,'FD mesh'!$B$15+1)*Setup!$B$22</f>
        <v>21.7635243579297</v>
      </c>
      <c r="P285" s="0" t="n">
        <f aca="false">SUMPRODUCT('FD inverse'!$A$14:$BH$14,'FD mesh'!$B$84:$BI$84,$E284:$BL284)+'FD inverse'!$A$14*$C285/Setup!$B$17+INDEX('FD inverse'!$A$14:$BH$14,1,'FD mesh'!$B$15+1)*Setup!$B$22</f>
        <v>21.7409484288439</v>
      </c>
      <c r="Q285" s="0" t="n">
        <f aca="false">SUMPRODUCT('FD inverse'!$A$15:$BH$15,'FD mesh'!$B$84:$BI$84,$E284:$BL284)+'FD inverse'!$A$15*$C285/Setup!$B$17+INDEX('FD inverse'!$A$15:$BH$15,1,'FD mesh'!$B$15+1)*Setup!$B$22</f>
        <v>21.7217419143711</v>
      </c>
      <c r="R285" s="0" t="n">
        <f aca="false">SUMPRODUCT('FD inverse'!$A$16:$BH$16,'FD mesh'!$B$84:$BI$84,$E284:$BL284)+'FD inverse'!$A$16*$C285/Setup!$B$17+INDEX('FD inverse'!$A$16:$BH$16,1,'FD mesh'!$B$15+1)*Setup!$B$22</f>
        <v>21.7061309982352</v>
      </c>
      <c r="S285" s="0" t="n">
        <f aca="false">SUMPRODUCT('FD inverse'!$A$17:$BH$17,'FD mesh'!$B$84:$BI$84,$E284:$BL284)+'FD inverse'!$A$17*$C285/Setup!$B$17+INDEX('FD inverse'!$A$17:$BH$17,1,'FD mesh'!$B$15+1)*Setup!$B$22</f>
        <v>21.2623536905308</v>
      </c>
      <c r="T285" s="0" t="n">
        <f aca="false">SUMPRODUCT('FD inverse'!$A$18:$BH$18,'FD mesh'!$B$84:$BI$84,$E284:$BL284)+'FD inverse'!$A$18*$C285/Setup!$B$17+INDEX('FD inverse'!$A$18:$BH$18,1,'FD mesh'!$B$15+1)*Setup!$B$22</f>
        <v>20.8204739096096</v>
      </c>
      <c r="U285" s="0" t="n">
        <f aca="false">SUMPRODUCT('FD inverse'!$A$19:$BH$19,'FD mesh'!$B$84:$BI$84,$E284:$BL284)+'FD inverse'!$A$19*$C285/Setup!$B$17+INDEX('FD inverse'!$A$19:$BH$19,1,'FD mesh'!$B$15+1)*Setup!$B$22</f>
        <v>20.3805218267771</v>
      </c>
      <c r="V285" s="0" t="n">
        <f aca="false">SUMPRODUCT('FD inverse'!$A$20:$BH$20,'FD mesh'!$B$84:$BI$84,$E284:$BL284)+'FD inverse'!$A$20*$C285/Setup!$B$17+INDEX('FD inverse'!$A$20:$BH$20,1,'FD mesh'!$B$15+1)*Setup!$B$22</f>
        <v>19.9424953450492</v>
      </c>
      <c r="W285" s="0" t="n">
        <f aca="false">SUMPRODUCT('FD inverse'!$A$21:$BH$21,'FD mesh'!$B$84:$BI$84,$E284:$BL284)+'FD inverse'!$A$21*$C285/Setup!$B$17+INDEX('FD inverse'!$A$21:$BH$21,1,'FD mesh'!$B$15+1)*Setup!$B$22</f>
        <v>19.5063623752929</v>
      </c>
      <c r="X285" s="0" t="n">
        <f aca="false">SUMPRODUCT('FD inverse'!$A$22:$BH$22,'FD mesh'!$B$84:$BI$84,$E284:$BL284)+'FD inverse'!$A$22*$C285/Setup!$B$17+INDEX('FD inverse'!$A$22:$BH$22,1,'FD mesh'!$B$15+1)*Setup!$B$22</f>
        <v>19.0720631523532</v>
      </c>
      <c r="Y285" s="0" t="n">
        <f aca="false">SUMPRODUCT('FD inverse'!$A$23:$BH$23,'FD mesh'!$B$84:$BI$84,$E284:$BL284)+'FD inverse'!$A$23*$C285/Setup!$B$17+INDEX('FD inverse'!$A$23:$BH$23,1,'FD mesh'!$B$15+1)*Setup!$B$22</f>
        <v>18.6395125837913</v>
      </c>
      <c r="Z285" s="0" t="n">
        <f aca="false">SUMPRODUCT('FD inverse'!$A$24:$BH$24,'FD mesh'!$B$84:$BI$84,$E284:$BL284)+'FD inverse'!$A$24*$C285/Setup!$B$17+INDEX('FD inverse'!$A$24:$BH$24,1,'FD mesh'!$B$15+1)*Setup!$B$22</f>
        <v>18.2086026248311</v>
      </c>
      <c r="AA285" s="0" t="n">
        <f aca="false">SUMPRODUCT('FD inverse'!$A$25:$BH$25,'FD mesh'!$B$84:$BI$84,$E284:$BL284)+'FD inverse'!$A$25*$C285/Setup!$B$17+INDEX('FD inverse'!$A$25:$BH$25,1,'FD mesh'!$B$15+1)*Setup!$B$22</f>
        <v>17.779204674011</v>
      </c>
      <c r="AB285" s="0" t="n">
        <f aca="false">SUMPRODUCT('FD inverse'!$A$26:$BH$26,'FD mesh'!$B$84:$BI$84,$E284:$BL284)+'FD inverse'!$A$26*$C285/Setup!$B$17+INDEX('FD inverse'!$A$26:$BH$26,1,'FD mesh'!$B$15+1)*Setup!$B$22</f>
        <v>17.3511719848423</v>
      </c>
      <c r="AC285" s="0" t="n">
        <f aca="false">SUMPRODUCT('FD inverse'!$A$27:$BH$27,'FD mesh'!$B$84:$BI$84,$E284:$BL284)+'FD inverse'!$A$27*$C285/Setup!$B$17+INDEX('FD inverse'!$A$27:$BH$27,1,'FD mesh'!$B$15+1)*Setup!$B$22</f>
        <v>16.9243420895035</v>
      </c>
      <c r="AD285" s="0" t="n">
        <f aca="false">SUMPRODUCT('FD inverse'!$A$28:$BH$28,'FD mesh'!$B$84:$BI$84,$E284:$BL284)+'FD inverse'!$A$28*$C285/Setup!$B$17+INDEX('FD inverse'!$A$28:$BH$28,1,'FD mesh'!$B$15+1)*Setup!$B$22</f>
        <v>16.4985392312339</v>
      </c>
      <c r="AE285" s="0" t="n">
        <f aca="false">SUMPRODUCT('FD inverse'!$A$29:$BH$29,'FD mesh'!$B$84:$BI$84,$E284:$BL284)+'FD inverse'!$A$29*$C285/Setup!$B$17+INDEX('FD inverse'!$A$29:$BH$29,1,'FD mesh'!$B$15+1)*Setup!$B$22</f>
        <v>16.0735768026441</v>
      </c>
      <c r="AF285" s="0" t="n">
        <f aca="false">SUMPRODUCT('FD inverse'!$A$30:$BH$30,'FD mesh'!$B$84:$BI$84,$E284:$BL284)+'FD inverse'!$A$30*$C285/Setup!$B$17+INDEX('FD inverse'!$A$30:$BH$30,1,'FD mesh'!$B$15+1)*Setup!$B$22</f>
        <v>15.6492597876245</v>
      </c>
      <c r="AG285" s="0" t="n">
        <f aca="false">SUMPRODUCT('FD inverse'!$A$31:$BH$31,'FD mesh'!$B$84:$BI$84,$E284:$BL284)+'FD inverse'!$A$31*$C285/Setup!$B$17+INDEX('FD inverse'!$A$31:$BH$31,1,'FD mesh'!$B$15+1)*Setup!$B$22</f>
        <v>15.2253872049144</v>
      </c>
      <c r="AH285" s="0" t="n">
        <f aca="false">SUMPRODUCT('FD inverse'!$A$32:$BH$32,'FD mesh'!$B$84:$BI$84,$E284:$BL284)+'FD inverse'!$A$32*$C285/Setup!$B$17+INDEX('FD inverse'!$A$32:$BH$32,1,'FD mesh'!$B$15+1)*Setup!$B$22</f>
        <v>15.207732917768</v>
      </c>
      <c r="AI285" s="0" t="n">
        <f aca="false">SUMPRODUCT('FD inverse'!$A$33:$BH$33,'FD mesh'!$B$84:$BI$84,$E284:$BL284)+'FD inverse'!$A$33*$C285/Setup!$B$17+INDEX('FD inverse'!$A$33:$BH$33,1,'FD mesh'!$B$15+1)*Setup!$B$22</f>
        <v>15.1904748881482</v>
      </c>
      <c r="AJ285" s="0" t="n">
        <f aca="false">SUMPRODUCT('FD inverse'!$A$34:$BH$34,'FD mesh'!$B$84:$BI$84,$E284:$BL284)+'FD inverse'!$A$34*$C285/Setup!$B$17+INDEX('FD inverse'!$A$34:$BH$34,1,'FD mesh'!$B$15+1)*Setup!$B$22</f>
        <v>15.1735937562315</v>
      </c>
      <c r="AK285" s="0" t="n">
        <f aca="false">SUMPRODUCT('FD inverse'!$A$35:$BH$35,'FD mesh'!$B$84:$BI$84,$E284:$BL284)+'FD inverse'!$A$35*$C285/Setup!$B$17+INDEX('FD inverse'!$A$35:$BH$35,1,'FD mesh'!$B$15+1)*Setup!$B$22</f>
        <v>15.1570675489271</v>
      </c>
      <c r="AL285" s="0" t="n">
        <f aca="false">SUMPRODUCT('FD inverse'!$A$36:$BH$36,'FD mesh'!$B$84:$BI$84,$E284:$BL284)+'FD inverse'!$A$36*$C285/Setup!$B$17+INDEX('FD inverse'!$A$36:$BH$36,1,'FD mesh'!$B$15+1)*Setup!$B$22</f>
        <v>15.1408719492091</v>
      </c>
      <c r="AM285" s="0" t="n">
        <f aca="false">SUMPRODUCT('FD inverse'!$A$37:$BH$37,'FD mesh'!$B$84:$BI$84,$E284:$BL284)+'FD inverse'!$A$37*$C285/Setup!$B$17+INDEX('FD inverse'!$A$37:$BH$37,1,'FD mesh'!$B$15+1)*Setup!$B$22</f>
        <v>15.1249805518473</v>
      </c>
      <c r="AN285" s="0" t="n">
        <f aca="false">SUMPRODUCT('FD inverse'!$A$38:$BH$38,'FD mesh'!$B$84:$BI$84,$E284:$BL284)+'FD inverse'!$A$38*$C285/Setup!$B$17+INDEX('FD inverse'!$A$38:$BH$38,1,'FD mesh'!$B$15+1)*Setup!$B$22</f>
        <v>15.1093651061233</v>
      </c>
      <c r="AO285" s="0" t="n">
        <f aca="false">SUMPRODUCT('FD inverse'!$A$39:$BH$39,'FD mesh'!$B$84:$BI$84,$E284:$BL284)+'FD inverse'!$A$39*$C285/Setup!$B$17+INDEX('FD inverse'!$A$39:$BH$39,1,'FD mesh'!$B$15+1)*Setup!$B$22</f>
        <v>15.0939957463047</v>
      </c>
      <c r="AP285" s="0" t="n">
        <f aca="false">SUMPRODUCT('FD inverse'!$A$40:$BH$40,'FD mesh'!$B$84:$BI$84,$E284:$BL284)+'FD inverse'!$A$40*$C285/Setup!$B$17+INDEX('FD inverse'!$A$40:$BH$40,1,'FD mesh'!$B$15+1)*Setup!$B$22</f>
        <v>15.0788412108108</v>
      </c>
      <c r="AQ285" s="0" t="n">
        <f aca="false">SUMPRODUCT('FD inverse'!$A$41:$BH$41,'FD mesh'!$B$84:$BI$84,$E284:$BL284)+'FD inverse'!$A$41*$C285/Setup!$B$17+INDEX('FD inverse'!$A$41:$BH$41,1,'FD mesh'!$B$15+1)*Setup!$B$22</f>
        <v>15.0638690511477</v>
      </c>
      <c r="AR285" s="0" t="n">
        <f aca="false">SUMPRODUCT('FD inverse'!$A$42:$BH$42,'FD mesh'!$B$84:$BI$84,$E284:$BL284)+'FD inverse'!$A$42*$C285/Setup!$B$17+INDEX('FD inverse'!$A$42:$BH$42,1,'FD mesh'!$B$15+1)*Setup!$B$22</f>
        <v>15.0490458318075</v>
      </c>
      <c r="AS285" s="0" t="n">
        <f aca="false">SUMPRODUCT('FD inverse'!$A$43:$BH$43,'FD mesh'!$B$84:$BI$84,$E284:$BL284)+'FD inverse'!$A$43*$C285/Setup!$B$17+INDEX('FD inverse'!$A$43:$BH$43,1,'FD mesh'!$B$15+1)*Setup!$B$22</f>
        <v>0</v>
      </c>
      <c r="AT285" s="0" t="n">
        <f aca="false">SUMPRODUCT('FD inverse'!$A$44:$BH$44,'FD mesh'!$B$84:$BI$84,$E284:$BL284)+'FD inverse'!$A$44*$C285/Setup!$B$17+INDEX('FD inverse'!$A$44:$BH$44,1,'FD mesh'!$B$15+1)*Setup!$B$22</f>
        <v>0</v>
      </c>
      <c r="AU285" s="0" t="n">
        <f aca="false">SUMPRODUCT('FD inverse'!$A$45:$BH$45,'FD mesh'!$B$84:$BI$84,$E284:$BL284)+'FD inverse'!$A$45*$C285/Setup!$B$17+INDEX('FD inverse'!$A$45:$BH$45,1,'FD mesh'!$B$15+1)*Setup!$B$22</f>
        <v>0</v>
      </c>
      <c r="AV285" s="0" t="n">
        <f aca="false">SUMPRODUCT('FD inverse'!$A$46:$BH$46,'FD mesh'!$B$84:$BI$84,$E284:$BL284)+'FD inverse'!$A$46*$C285/Setup!$B$17+INDEX('FD inverse'!$A$46:$BH$46,1,'FD mesh'!$B$15+1)*Setup!$B$22</f>
        <v>0</v>
      </c>
      <c r="AW285" s="0" t="n">
        <f aca="false">SUMPRODUCT('FD inverse'!$A$47:$BH$47,'FD mesh'!$B$84:$BI$84,$E284:$BL284)+'FD inverse'!$A$47*$C285/Setup!$B$17+INDEX('FD inverse'!$A$47:$BH$47,1,'FD mesh'!$B$15+1)*Setup!$B$22</f>
        <v>0</v>
      </c>
      <c r="AX285" s="0" t="n">
        <f aca="false">SUMPRODUCT('FD inverse'!$A$48:$BH$48,'FD mesh'!$B$84:$BI$84,$E284:$BL284)+'FD inverse'!$A$48*$C285/Setup!$B$17+INDEX('FD inverse'!$A$48:$BH$48,1,'FD mesh'!$B$15+1)*Setup!$B$22</f>
        <v>0</v>
      </c>
      <c r="AY285" s="0" t="n">
        <f aca="false">SUMPRODUCT('FD inverse'!$A$49:$BH$49,'FD mesh'!$B$84:$BI$84,$E284:$BL284)+'FD inverse'!$A$49*$C285/Setup!$B$17+INDEX('FD inverse'!$A$49:$BH$49,1,'FD mesh'!$B$15+1)*Setup!$B$22</f>
        <v>0</v>
      </c>
      <c r="AZ285" s="0" t="n">
        <f aca="false">SUMPRODUCT('FD inverse'!$A$50:$BH$50,'FD mesh'!$B$84:$BI$84,$E284:$BL284)+'FD inverse'!$A$50*$C285/Setup!$B$17+INDEX('FD inverse'!$A$50:$BH$50,1,'FD mesh'!$B$15+1)*Setup!$B$22</f>
        <v>0</v>
      </c>
      <c r="BA285" s="0" t="n">
        <f aca="false">SUMPRODUCT('FD inverse'!$A$51:$BH$51,'FD mesh'!$B$84:$BI$84,$E284:$BL284)+'FD inverse'!$A$51*$C285/Setup!$B$17+INDEX('FD inverse'!$A$51:$BH$51,1,'FD mesh'!$B$15+1)*Setup!$B$22</f>
        <v>0</v>
      </c>
      <c r="BB285" s="0" t="n">
        <f aca="false">SUMPRODUCT('FD inverse'!$A$52:$BH$52,'FD mesh'!$B$84:$BI$84,$E284:$BL284)+'FD inverse'!$A$52*$C285/Setup!$B$17+INDEX('FD inverse'!$A$52:$BH$52,1,'FD mesh'!$B$15+1)*Setup!$B$22</f>
        <v>0</v>
      </c>
      <c r="BC285" s="0" t="n">
        <f aca="false">SUMPRODUCT('FD inverse'!$A$53:$BH$53,'FD mesh'!$B$84:$BI$84,$E284:$BL284)+'FD inverse'!$A$53*$C285/Setup!$B$17+INDEX('FD inverse'!$A$53:$BH$53,1,'FD mesh'!$B$15+1)*Setup!$B$22</f>
        <v>0</v>
      </c>
      <c r="BD285" s="0" t="n">
        <f aca="false">SUMPRODUCT('FD inverse'!$A$54:$BH$54,'FD mesh'!$B$84:$BI$84,$E284:$BL284)+'FD inverse'!$A$54*$C285/Setup!$B$17+INDEX('FD inverse'!$A$54:$BH$54,1,'FD mesh'!$B$15+1)*Setup!$B$22</f>
        <v>0</v>
      </c>
      <c r="BE285" s="0" t="n">
        <f aca="false">SUMPRODUCT('FD inverse'!$A$55:$BH$55,'FD mesh'!$B$84:$BI$84,$E284:$BL284)+'FD inverse'!$A$55*$C285/Setup!$B$17+INDEX('FD inverse'!$A$55:$BH$55,1,'FD mesh'!$B$15+1)*Setup!$B$22</f>
        <v>0</v>
      </c>
      <c r="BF285" s="0" t="n">
        <f aca="false">SUMPRODUCT('FD inverse'!$A$56:$BH$56,'FD mesh'!$B$84:$BI$84,$E284:$BL284)+'FD inverse'!$A$56*$C285/Setup!$B$17+INDEX('FD inverse'!$A$56:$BH$56,1,'FD mesh'!$B$15+1)*Setup!$B$22</f>
        <v>0</v>
      </c>
      <c r="BG285" s="0" t="n">
        <f aca="false">SUMPRODUCT('FD inverse'!$A$57:$BH$57,'FD mesh'!$B$84:$BI$84,$E284:$BL284)+'FD inverse'!$A$57*$C285/Setup!$B$17+INDEX('FD inverse'!$A$57:$BH$57,1,'FD mesh'!$B$15+1)*Setup!$B$22</f>
        <v>0</v>
      </c>
      <c r="BH285" s="0" t="n">
        <f aca="false">SUMPRODUCT('FD inverse'!$A$58:$BH$58,'FD mesh'!$B$84:$BI$84,$E284:$BL284)+'FD inverse'!$A$58*$C285/Setup!$B$17+INDEX('FD inverse'!$A$58:$BH$58,1,'FD mesh'!$B$15+1)*Setup!$B$22</f>
        <v>0</v>
      </c>
      <c r="BI285" s="0" t="n">
        <f aca="false">SUMPRODUCT('FD inverse'!$A$59:$BH$59,'FD mesh'!$B$84:$BI$84,$E284:$BL284)+'FD inverse'!$A$59*$C285/Setup!$B$17+INDEX('FD inverse'!$A$59:$BH$59,1,'FD mesh'!$B$15+1)*Setup!$B$22</f>
        <v>0</v>
      </c>
      <c r="BJ285" s="0" t="n">
        <f aca="false">SUMPRODUCT('FD inverse'!$A$60:$BH$60,'FD mesh'!$B$84:$BI$84,$E284:$BL284)+'FD inverse'!$A$60*$C285/Setup!$B$17+INDEX('FD inverse'!$A$60:$BH$60,1,'FD mesh'!$B$15+1)*Setup!$B$22</f>
        <v>0</v>
      </c>
      <c r="BK285" s="0" t="n">
        <f aca="false">SUMPRODUCT('FD inverse'!$A$61:$BH$61,'FD mesh'!$B$84:$BI$84,$E284:$BL284)+'FD inverse'!$A$61*$C285/Setup!$B$17+INDEX('FD inverse'!$A$61:$BH$61,1,'FD mesh'!$B$15+1)*Setup!$B$22</f>
        <v>0</v>
      </c>
      <c r="BL285" s="0" t="n">
        <f aca="false">SUMPRODUCT('FD inverse'!$A$62:$BH$62,'FD mesh'!$B$84:$BI$84,$E284:$BL284)+'FD inverse'!$A$62*$C285/Setup!$B$17+INDEX('FD inverse'!$A$62:$BH$62,1,'FD mesh'!$B$15+1)*Setup!$B$22</f>
        <v>0</v>
      </c>
    </row>
    <row r="286" customFormat="false" ht="15" hidden="false" customHeight="false" outlineLevel="0" collapsed="false">
      <c r="A286" s="0" t="n">
        <v>281</v>
      </c>
      <c r="B286" s="0" t="n">
        <f aca="false">A286*Setup!$B$11/3600</f>
        <v>23.4166666666667</v>
      </c>
      <c r="C286" s="0" t="n">
        <f aca="false">Setup!$B$7+Setup!$B$8*COS(2*PI()*(B286-Setup!$B$9)/24)</f>
        <v>22.5502478468652</v>
      </c>
      <c r="D286" s="0" t="n">
        <f aca="false">(C286-E286)/Setup!$B$17</f>
        <v>1.5004951194557</v>
      </c>
      <c r="E286" s="0" t="n">
        <f aca="false">SUMPRODUCT('FD inverse'!$A$3:$BH$3,'FD mesh'!$B$84:$BI$84,$E285:$BL285)+'FD inverse'!$A$3*$C286/Setup!$B$17+INDEX('FD inverse'!$A$3:$BH$3,1,'FD mesh'!$B$15+1)*Setup!$B$22</f>
        <v>22.355183481336</v>
      </c>
      <c r="F286" s="0" t="n">
        <f aca="false">SUMPRODUCT('FD inverse'!$A$4:$BH$4,'FD mesh'!$B$84:$BI$84,$E285:$BL285)+'FD inverse'!$A$4*$C286/Setup!$B$17+INDEX('FD inverse'!$A$4:$BH$4,1,'FD mesh'!$B$15+1)*Setup!$B$22</f>
        <v>22.3001134134553</v>
      </c>
      <c r="G286" s="0" t="n">
        <f aca="false">SUMPRODUCT('FD inverse'!$A$5:$BH$5,'FD mesh'!$B$84:$BI$84,$E285:$BL285)+'FD inverse'!$A$5*$C286/Setup!$B$17+INDEX('FD inverse'!$A$5:$BH$5,1,'FD mesh'!$B$15+1)*Setup!$B$22</f>
        <v>22.2275828902043</v>
      </c>
      <c r="H286" s="0" t="n">
        <f aca="false">SUMPRODUCT('FD inverse'!$A$6:$BH$6,'FD mesh'!$B$84:$BI$84,$E285:$BL285)+'FD inverse'!$A$6*$C286/Setup!$B$17+INDEX('FD inverse'!$A$6:$BH$6,1,'FD mesh'!$B$15+1)*Setup!$B$22</f>
        <v>21.9602229944883</v>
      </c>
      <c r="I286" s="0" t="n">
        <f aca="false">SUMPRODUCT('FD inverse'!$A$7:$BH$7,'FD mesh'!$B$84:$BI$84,$E285:$BL285)+'FD inverse'!$A$7*$C286/Setup!$B$17+INDEX('FD inverse'!$A$7:$BH$7,1,'FD mesh'!$B$15+1)*Setup!$B$22</f>
        <v>21.9347040474505</v>
      </c>
      <c r="J286" s="0" t="n">
        <f aca="false">SUMPRODUCT('FD inverse'!$A$8:$BH$8,'FD mesh'!$B$84:$BI$84,$E285:$BL285)+'FD inverse'!$A$8*$C286/Setup!$B$17+INDEX('FD inverse'!$A$8:$BH$8,1,'FD mesh'!$B$15+1)*Setup!$B$22</f>
        <v>21.9067772402242</v>
      </c>
      <c r="K286" s="0" t="n">
        <f aca="false">SUMPRODUCT('FD inverse'!$A$9:$BH$9,'FD mesh'!$B$84:$BI$84,$E285:$BL285)+'FD inverse'!$A$9*$C286/Setup!$B$17+INDEX('FD inverse'!$A$9:$BH$9,1,'FD mesh'!$B$15+1)*Setup!$B$22</f>
        <v>21.8776334076238</v>
      </c>
      <c r="L286" s="0" t="n">
        <f aca="false">SUMPRODUCT('FD inverse'!$A$10:$BH$10,'FD mesh'!$B$84:$BI$84,$E285:$BL285)+'FD inverse'!$A$10*$C286/Setup!$B$17+INDEX('FD inverse'!$A$10:$BH$10,1,'FD mesh'!$B$15+1)*Setup!$B$22</f>
        <v>21.8483375530419</v>
      </c>
      <c r="M286" s="0" t="n">
        <f aca="false">SUMPRODUCT('FD inverse'!$A$11:$BH$11,'FD mesh'!$B$84:$BI$84,$E285:$BL285)+'FD inverse'!$A$11*$C286/Setup!$B$17+INDEX('FD inverse'!$A$11:$BH$11,1,'FD mesh'!$B$15+1)*Setup!$B$22</f>
        <v>21.8198231510738</v>
      </c>
      <c r="N286" s="0" t="n">
        <f aca="false">SUMPRODUCT('FD inverse'!$A$12:$BH$12,'FD mesh'!$B$84:$BI$84,$E285:$BL285)+'FD inverse'!$A$12*$C286/Setup!$B$17+INDEX('FD inverse'!$A$12:$BH$12,1,'FD mesh'!$B$15+1)*Setup!$B$22</f>
        <v>21.7928875662907</v>
      </c>
      <c r="O286" s="0" t="n">
        <f aca="false">SUMPRODUCT('FD inverse'!$A$13:$BH$13,'FD mesh'!$B$84:$BI$84,$E285:$BL285)+'FD inverse'!$A$13*$C286/Setup!$B$17+INDEX('FD inverse'!$A$13:$BH$13,1,'FD mesh'!$B$15+1)*Setup!$B$22</f>
        <v>21.7681884526159</v>
      </c>
      <c r="P286" s="0" t="n">
        <f aca="false">SUMPRODUCT('FD inverse'!$A$14:$BH$14,'FD mesh'!$B$84:$BI$84,$E285:$BL285)+'FD inverse'!$A$14*$C286/Setup!$B$17+INDEX('FD inverse'!$A$14:$BH$14,1,'FD mesh'!$B$15+1)*Setup!$B$22</f>
        <v>21.7462410172221</v>
      </c>
      <c r="Q286" s="0" t="n">
        <f aca="false">SUMPRODUCT('FD inverse'!$A$15:$BH$15,'FD mesh'!$B$84:$BI$84,$E285:$BL285)+'FD inverse'!$A$15*$C286/Setup!$B$17+INDEX('FD inverse'!$A$15:$BH$15,1,'FD mesh'!$B$15+1)*Setup!$B$22</f>
        <v>21.7274160528478</v>
      </c>
      <c r="R286" s="0" t="n">
        <f aca="false">SUMPRODUCT('FD inverse'!$A$16:$BH$16,'FD mesh'!$B$84:$BI$84,$E285:$BL285)+'FD inverse'!$A$16*$C286/Setup!$B$17+INDEX('FD inverse'!$A$16:$BH$16,1,'FD mesh'!$B$15+1)*Setup!$B$22</f>
        <v>21.7119386627961</v>
      </c>
      <c r="S286" s="0" t="n">
        <f aca="false">SUMPRODUCT('FD inverse'!$A$17:$BH$17,'FD mesh'!$B$84:$BI$84,$E285:$BL285)+'FD inverse'!$A$17*$C286/Setup!$B$17+INDEX('FD inverse'!$A$17:$BH$17,1,'FD mesh'!$B$15+1)*Setup!$B$22</f>
        <v>21.268405717113</v>
      </c>
      <c r="T286" s="0" t="n">
        <f aca="false">SUMPRODUCT('FD inverse'!$A$18:$BH$18,'FD mesh'!$B$84:$BI$84,$E285:$BL285)+'FD inverse'!$A$18*$C286/Setup!$B$17+INDEX('FD inverse'!$A$18:$BH$18,1,'FD mesh'!$B$15+1)*Setup!$B$22</f>
        <v>20.8266537963954</v>
      </c>
      <c r="U286" s="0" t="n">
        <f aca="false">SUMPRODUCT('FD inverse'!$A$19:$BH$19,'FD mesh'!$B$84:$BI$84,$E285:$BL285)+'FD inverse'!$A$19*$C286/Setup!$B$17+INDEX('FD inverse'!$A$19:$BH$19,1,'FD mesh'!$B$15+1)*Setup!$B$22</f>
        <v>20.3867205280748</v>
      </c>
      <c r="V286" s="0" t="n">
        <f aca="false">SUMPRODUCT('FD inverse'!$A$20:$BH$20,'FD mesh'!$B$84:$BI$84,$E285:$BL285)+'FD inverse'!$A$20*$C286/Setup!$B$17+INDEX('FD inverse'!$A$20:$BH$20,1,'FD mesh'!$B$15+1)*Setup!$B$22</f>
        <v>19.9486114489932</v>
      </c>
      <c r="W286" s="0" t="n">
        <f aca="false">SUMPRODUCT('FD inverse'!$A$21:$BH$21,'FD mesh'!$B$84:$BI$84,$E285:$BL285)+'FD inverse'!$A$21*$C286/Setup!$B$17+INDEX('FD inverse'!$A$21:$BH$21,1,'FD mesh'!$B$15+1)*Setup!$B$22</f>
        <v>19.5123022519295</v>
      </c>
      <c r="X286" s="0" t="n">
        <f aca="false">SUMPRODUCT('FD inverse'!$A$22:$BH$22,'FD mesh'!$B$84:$BI$84,$E285:$BL285)+'FD inverse'!$A$22*$C286/Setup!$B$17+INDEX('FD inverse'!$A$22:$BH$22,1,'FD mesh'!$B$15+1)*Setup!$B$22</f>
        <v>19.0777410757045</v>
      </c>
      <c r="Y286" s="0" t="n">
        <f aca="false">SUMPRODUCT('FD inverse'!$A$23:$BH$23,'FD mesh'!$B$84:$BI$84,$E285:$BL285)+'FD inverse'!$A$23*$C286/Setup!$B$17+INDEX('FD inverse'!$A$23:$BH$23,1,'FD mesh'!$B$15+1)*Setup!$B$22</f>
        <v>18.6448508312086</v>
      </c>
      <c r="Z286" s="0" t="n">
        <f aca="false">SUMPRODUCT('FD inverse'!$A$24:$BH$24,'FD mesh'!$B$84:$BI$84,$E285:$BL285)+'FD inverse'!$A$24*$C286/Setup!$B$17+INDEX('FD inverse'!$A$24:$BH$24,1,'FD mesh'!$B$15+1)*Setup!$B$22</f>
        <v>18.213531556667</v>
      </c>
      <c r="AA286" s="0" t="n">
        <f aca="false">SUMPRODUCT('FD inverse'!$A$25:$BH$25,'FD mesh'!$B$84:$BI$84,$E285:$BL285)+'FD inverse'!$A$25*$C286/Setup!$B$17+INDEX('FD inverse'!$A$25:$BH$25,1,'FD mesh'!$B$15+1)*Setup!$B$22</f>
        <v>17.7836627963513</v>
      </c>
      <c r="AB286" s="0" t="n">
        <f aca="false">SUMPRODUCT('FD inverse'!$A$26:$BH$26,'FD mesh'!$B$84:$BI$84,$E285:$BL285)+'FD inverse'!$A$26*$C286/Setup!$B$17+INDEX('FD inverse'!$A$26:$BH$26,1,'FD mesh'!$B$15+1)*Setup!$B$22</f>
        <v>17.355105997753</v>
      </c>
      <c r="AC286" s="0" t="n">
        <f aca="false">SUMPRODUCT('FD inverse'!$A$27:$BH$27,'FD mesh'!$B$84:$BI$84,$E285:$BL285)+'FD inverse'!$A$27*$C286/Setup!$B$17+INDEX('FD inverse'!$A$27:$BH$27,1,'FD mesh'!$B$15+1)*Setup!$B$22</f>
        <v>16.9277069229541</v>
      </c>
      <c r="AD286" s="0" t="n">
        <f aca="false">SUMPRODUCT('FD inverse'!$A$28:$BH$28,'FD mesh'!$B$84:$BI$84,$E285:$BL285)+'FD inverse'!$A$28*$C286/Setup!$B$17+INDEX('FD inverse'!$A$28:$BH$28,1,'FD mesh'!$B$15+1)*Setup!$B$22</f>
        <v>16.5012980705708</v>
      </c>
      <c r="AE286" s="0" t="n">
        <f aca="false">SUMPRODUCT('FD inverse'!$A$29:$BH$29,'FD mesh'!$B$84:$BI$84,$E285:$BL285)+'FD inverse'!$A$29*$C286/Setup!$B$17+INDEX('FD inverse'!$A$29:$BH$29,1,'FD mesh'!$B$15+1)*Setup!$B$22</f>
        <v>16.0757011051923</v>
      </c>
      <c r="AF286" s="0" t="n">
        <f aca="false">SUMPRODUCT('FD inverse'!$A$30:$BH$30,'FD mesh'!$B$84:$BI$84,$E285:$BL285)+'FD inverse'!$A$30*$C286/Setup!$B$17+INDEX('FD inverse'!$A$30:$BH$30,1,'FD mesh'!$B$15+1)*Setup!$B$22</f>
        <v>15.6507292917065</v>
      </c>
      <c r="AG286" s="0" t="n">
        <f aca="false">SUMPRODUCT('FD inverse'!$A$31:$BH$31,'FD mesh'!$B$84:$BI$84,$E285:$BL285)+'FD inverse'!$A$31*$C286/Setup!$B$17+INDEX('FD inverse'!$A$31:$BH$31,1,'FD mesh'!$B$15+1)*Setup!$B$22</f>
        <v>15.2261899322792</v>
      </c>
      <c r="AH286" s="0" t="n">
        <f aca="false">SUMPRODUCT('FD inverse'!$A$32:$BH$32,'FD mesh'!$B$84:$BI$84,$E285:$BL285)+'FD inverse'!$A$32*$C286/Setup!$B$17+INDEX('FD inverse'!$A$32:$BH$32,1,'FD mesh'!$B$15+1)*Setup!$B$22</f>
        <v>15.2085042825346</v>
      </c>
      <c r="AI286" s="0" t="n">
        <f aca="false">SUMPRODUCT('FD inverse'!$A$33:$BH$33,'FD mesh'!$B$84:$BI$84,$E285:$BL285)+'FD inverse'!$A$33*$C286/Setup!$B$17+INDEX('FD inverse'!$A$33:$BH$33,1,'FD mesh'!$B$15+1)*Setup!$B$22</f>
        <v>15.1912091154017</v>
      </c>
      <c r="AJ286" s="0" t="n">
        <f aca="false">SUMPRODUCT('FD inverse'!$A$34:$BH$34,'FD mesh'!$B$84:$BI$84,$E285:$BL285)+'FD inverse'!$A$34*$C286/Setup!$B$17+INDEX('FD inverse'!$A$34:$BH$34,1,'FD mesh'!$B$15+1)*Setup!$B$22</f>
        <v>15.1742856310162</v>
      </c>
      <c r="AK286" s="0" t="n">
        <f aca="false">SUMPRODUCT('FD inverse'!$A$35:$BH$35,'FD mesh'!$B$84:$BI$84,$E285:$BL285)+'FD inverse'!$A$35*$C286/Setup!$B$17+INDEX('FD inverse'!$A$35:$BH$35,1,'FD mesh'!$B$15+1)*Setup!$B$22</f>
        <v>15.1577123895829</v>
      </c>
      <c r="AL286" s="0" t="n">
        <f aca="false">SUMPRODUCT('FD inverse'!$A$36:$BH$36,'FD mesh'!$B$84:$BI$84,$E285:$BL285)+'FD inverse'!$A$36*$C286/Setup!$B$17+INDEX('FD inverse'!$A$36:$BH$36,1,'FD mesh'!$B$15+1)*Setup!$B$22</f>
        <v>15.1414655813422</v>
      </c>
      <c r="AM286" s="0" t="n">
        <f aca="false">SUMPRODUCT('FD inverse'!$A$37:$BH$37,'FD mesh'!$B$84:$BI$84,$E285:$BL285)+'FD inverse'!$A$37*$C286/Setup!$B$17+INDEX('FD inverse'!$A$37:$BH$37,1,'FD mesh'!$B$15+1)*Setup!$B$22</f>
        <v>15.1255192833605</v>
      </c>
      <c r="AN286" s="0" t="n">
        <f aca="false">SUMPRODUCT('FD inverse'!$A$38:$BH$38,'FD mesh'!$B$84:$BI$84,$E285:$BL285)+'FD inverse'!$A$38*$C286/Setup!$B$17+INDEX('FD inverse'!$A$38:$BH$38,1,'FD mesh'!$B$15+1)*Setup!$B$22</f>
        <v>15.1098457036795</v>
      </c>
      <c r="AO286" s="0" t="n">
        <f aca="false">SUMPRODUCT('FD inverse'!$A$39:$BH$39,'FD mesh'!$B$84:$BI$84,$E285:$BL285)+'FD inverse'!$A$39*$C286/Setup!$B$17+INDEX('FD inverse'!$A$39:$BH$39,1,'FD mesh'!$B$15+1)*Setup!$B$22</f>
        <v>15.0944154135512</v>
      </c>
      <c r="AP286" s="0" t="n">
        <f aca="false">SUMPRODUCT('FD inverse'!$A$40:$BH$40,'FD mesh'!$B$84:$BI$84,$E285:$BL285)+'FD inverse'!$A$40*$C286/Setup!$B$17+INDEX('FD inverse'!$A$40:$BH$40,1,'FD mesh'!$B$15+1)*Setup!$B$22</f>
        <v>15.0791975686493</v>
      </c>
      <c r="AQ286" s="0" t="n">
        <f aca="false">SUMPRODUCT('FD inverse'!$A$41:$BH$41,'FD mesh'!$B$84:$BI$84,$E285:$BL285)+'FD inverse'!$A$41*$C286/Setup!$B$17+INDEX('FD inverse'!$A$41:$BH$41,1,'FD mesh'!$B$15+1)*Setup!$B$22</f>
        <v>15.0641601202934</v>
      </c>
      <c r="AR286" s="0" t="n">
        <f aca="false">SUMPRODUCT('FD inverse'!$A$42:$BH$42,'FD mesh'!$B$84:$BI$84,$E285:$BL285)+'FD inverse'!$A$42*$C286/Setup!$B$17+INDEX('FD inverse'!$A$42:$BH$42,1,'FD mesh'!$B$15+1)*Setup!$B$22</f>
        <v>15.0492700178433</v>
      </c>
      <c r="AS286" s="0" t="n">
        <f aca="false">SUMPRODUCT('FD inverse'!$A$43:$BH$43,'FD mesh'!$B$84:$BI$84,$E285:$BL285)+'FD inverse'!$A$43*$C286/Setup!$B$17+INDEX('FD inverse'!$A$43:$BH$43,1,'FD mesh'!$B$15+1)*Setup!$B$22</f>
        <v>0</v>
      </c>
      <c r="AT286" s="0" t="n">
        <f aca="false">SUMPRODUCT('FD inverse'!$A$44:$BH$44,'FD mesh'!$B$84:$BI$84,$E285:$BL285)+'FD inverse'!$A$44*$C286/Setup!$B$17+INDEX('FD inverse'!$A$44:$BH$44,1,'FD mesh'!$B$15+1)*Setup!$B$22</f>
        <v>0</v>
      </c>
      <c r="AU286" s="0" t="n">
        <f aca="false">SUMPRODUCT('FD inverse'!$A$45:$BH$45,'FD mesh'!$B$84:$BI$84,$E285:$BL285)+'FD inverse'!$A$45*$C286/Setup!$B$17+INDEX('FD inverse'!$A$45:$BH$45,1,'FD mesh'!$B$15+1)*Setup!$B$22</f>
        <v>0</v>
      </c>
      <c r="AV286" s="0" t="n">
        <f aca="false">SUMPRODUCT('FD inverse'!$A$46:$BH$46,'FD mesh'!$B$84:$BI$84,$E285:$BL285)+'FD inverse'!$A$46*$C286/Setup!$B$17+INDEX('FD inverse'!$A$46:$BH$46,1,'FD mesh'!$B$15+1)*Setup!$B$22</f>
        <v>0</v>
      </c>
      <c r="AW286" s="0" t="n">
        <f aca="false">SUMPRODUCT('FD inverse'!$A$47:$BH$47,'FD mesh'!$B$84:$BI$84,$E285:$BL285)+'FD inverse'!$A$47*$C286/Setup!$B$17+INDEX('FD inverse'!$A$47:$BH$47,1,'FD mesh'!$B$15+1)*Setup!$B$22</f>
        <v>0</v>
      </c>
      <c r="AX286" s="0" t="n">
        <f aca="false">SUMPRODUCT('FD inverse'!$A$48:$BH$48,'FD mesh'!$B$84:$BI$84,$E285:$BL285)+'FD inverse'!$A$48*$C286/Setup!$B$17+INDEX('FD inverse'!$A$48:$BH$48,1,'FD mesh'!$B$15+1)*Setup!$B$22</f>
        <v>0</v>
      </c>
      <c r="AY286" s="0" t="n">
        <f aca="false">SUMPRODUCT('FD inverse'!$A$49:$BH$49,'FD mesh'!$B$84:$BI$84,$E285:$BL285)+'FD inverse'!$A$49*$C286/Setup!$B$17+INDEX('FD inverse'!$A$49:$BH$49,1,'FD mesh'!$B$15+1)*Setup!$B$22</f>
        <v>0</v>
      </c>
      <c r="AZ286" s="0" t="n">
        <f aca="false">SUMPRODUCT('FD inverse'!$A$50:$BH$50,'FD mesh'!$B$84:$BI$84,$E285:$BL285)+'FD inverse'!$A$50*$C286/Setup!$B$17+INDEX('FD inverse'!$A$50:$BH$50,1,'FD mesh'!$B$15+1)*Setup!$B$22</f>
        <v>0</v>
      </c>
      <c r="BA286" s="0" t="n">
        <f aca="false">SUMPRODUCT('FD inverse'!$A$51:$BH$51,'FD mesh'!$B$84:$BI$84,$E285:$BL285)+'FD inverse'!$A$51*$C286/Setup!$B$17+INDEX('FD inverse'!$A$51:$BH$51,1,'FD mesh'!$B$15+1)*Setup!$B$22</f>
        <v>0</v>
      </c>
      <c r="BB286" s="0" t="n">
        <f aca="false">SUMPRODUCT('FD inverse'!$A$52:$BH$52,'FD mesh'!$B$84:$BI$84,$E285:$BL285)+'FD inverse'!$A$52*$C286/Setup!$B$17+INDEX('FD inverse'!$A$52:$BH$52,1,'FD mesh'!$B$15+1)*Setup!$B$22</f>
        <v>0</v>
      </c>
      <c r="BC286" s="0" t="n">
        <f aca="false">SUMPRODUCT('FD inverse'!$A$53:$BH$53,'FD mesh'!$B$84:$BI$84,$E285:$BL285)+'FD inverse'!$A$53*$C286/Setup!$B$17+INDEX('FD inverse'!$A$53:$BH$53,1,'FD mesh'!$B$15+1)*Setup!$B$22</f>
        <v>0</v>
      </c>
      <c r="BD286" s="0" t="n">
        <f aca="false">SUMPRODUCT('FD inverse'!$A$54:$BH$54,'FD mesh'!$B$84:$BI$84,$E285:$BL285)+'FD inverse'!$A$54*$C286/Setup!$B$17+INDEX('FD inverse'!$A$54:$BH$54,1,'FD mesh'!$B$15+1)*Setup!$B$22</f>
        <v>0</v>
      </c>
      <c r="BE286" s="0" t="n">
        <f aca="false">SUMPRODUCT('FD inverse'!$A$55:$BH$55,'FD mesh'!$B$84:$BI$84,$E285:$BL285)+'FD inverse'!$A$55*$C286/Setup!$B$17+INDEX('FD inverse'!$A$55:$BH$55,1,'FD mesh'!$B$15+1)*Setup!$B$22</f>
        <v>0</v>
      </c>
      <c r="BF286" s="0" t="n">
        <f aca="false">SUMPRODUCT('FD inverse'!$A$56:$BH$56,'FD mesh'!$B$84:$BI$84,$E285:$BL285)+'FD inverse'!$A$56*$C286/Setup!$B$17+INDEX('FD inverse'!$A$56:$BH$56,1,'FD mesh'!$B$15+1)*Setup!$B$22</f>
        <v>0</v>
      </c>
      <c r="BG286" s="0" t="n">
        <f aca="false">SUMPRODUCT('FD inverse'!$A$57:$BH$57,'FD mesh'!$B$84:$BI$84,$E285:$BL285)+'FD inverse'!$A$57*$C286/Setup!$B$17+INDEX('FD inverse'!$A$57:$BH$57,1,'FD mesh'!$B$15+1)*Setup!$B$22</f>
        <v>0</v>
      </c>
      <c r="BH286" s="0" t="n">
        <f aca="false">SUMPRODUCT('FD inverse'!$A$58:$BH$58,'FD mesh'!$B$84:$BI$84,$E285:$BL285)+'FD inverse'!$A$58*$C286/Setup!$B$17+INDEX('FD inverse'!$A$58:$BH$58,1,'FD mesh'!$B$15+1)*Setup!$B$22</f>
        <v>0</v>
      </c>
      <c r="BI286" s="0" t="n">
        <f aca="false">SUMPRODUCT('FD inverse'!$A$59:$BH$59,'FD mesh'!$B$84:$BI$84,$E285:$BL285)+'FD inverse'!$A$59*$C286/Setup!$B$17+INDEX('FD inverse'!$A$59:$BH$59,1,'FD mesh'!$B$15+1)*Setup!$B$22</f>
        <v>0</v>
      </c>
      <c r="BJ286" s="0" t="n">
        <f aca="false">SUMPRODUCT('FD inverse'!$A$60:$BH$60,'FD mesh'!$B$84:$BI$84,$E285:$BL285)+'FD inverse'!$A$60*$C286/Setup!$B$17+INDEX('FD inverse'!$A$60:$BH$60,1,'FD mesh'!$B$15+1)*Setup!$B$22</f>
        <v>0</v>
      </c>
      <c r="BK286" s="0" t="n">
        <f aca="false">SUMPRODUCT('FD inverse'!$A$61:$BH$61,'FD mesh'!$B$84:$BI$84,$E285:$BL285)+'FD inverse'!$A$61*$C286/Setup!$B$17+INDEX('FD inverse'!$A$61:$BH$61,1,'FD mesh'!$B$15+1)*Setup!$B$22</f>
        <v>0</v>
      </c>
      <c r="BL286" s="0" t="n">
        <f aca="false">SUMPRODUCT('FD inverse'!$A$62:$BH$62,'FD mesh'!$B$84:$BI$84,$E285:$BL285)+'FD inverse'!$A$62*$C286/Setup!$B$17+INDEX('FD inverse'!$A$62:$BH$62,1,'FD mesh'!$B$15+1)*Setup!$B$22</f>
        <v>0</v>
      </c>
    </row>
    <row r="287" customFormat="false" ht="15" hidden="false" customHeight="false" outlineLevel="0" collapsed="false">
      <c r="A287" s="0" t="n">
        <v>282</v>
      </c>
      <c r="B287" s="0" t="n">
        <f aca="false">A287*Setup!$B$11/3600</f>
        <v>23.5</v>
      </c>
      <c r="C287" s="0" t="n">
        <f aca="false">Setup!$B$7+Setup!$B$8*COS(2*PI()*(B287-Setup!$B$9)/24)</f>
        <v>22.4692662705396</v>
      </c>
      <c r="D287" s="0" t="n">
        <f aca="false">(C287-E287)/Setup!$B$17</f>
        <v>1.24507772227843</v>
      </c>
      <c r="E287" s="0" t="n">
        <f aca="false">SUMPRODUCT('FD inverse'!$A$3:$BH$3,'FD mesh'!$B$84:$BI$84,$E286:$BL286)+'FD inverse'!$A$3*$C287/Setup!$B$17+INDEX('FD inverse'!$A$3:$BH$3,1,'FD mesh'!$B$15+1)*Setup!$B$22</f>
        <v>22.3074061666434</v>
      </c>
      <c r="F287" s="0" t="n">
        <f aca="false">SUMPRODUCT('FD inverse'!$A$4:$BH$4,'FD mesh'!$B$84:$BI$84,$E286:$BL286)+'FD inverse'!$A$4*$C287/Setup!$B$17+INDEX('FD inverse'!$A$4:$BH$4,1,'FD mesh'!$B$15+1)*Setup!$B$22</f>
        <v>22.2599819411897</v>
      </c>
      <c r="G287" s="0" t="n">
        <f aca="false">SUMPRODUCT('FD inverse'!$A$5:$BH$5,'FD mesh'!$B$84:$BI$84,$E286:$BL286)+'FD inverse'!$A$5*$C287/Setup!$B$17+INDEX('FD inverse'!$A$5:$BH$5,1,'FD mesh'!$B$15+1)*Setup!$B$22</f>
        <v>22.1951395420097</v>
      </c>
      <c r="H287" s="0" t="n">
        <f aca="false">SUMPRODUCT('FD inverse'!$A$6:$BH$6,'FD mesh'!$B$84:$BI$84,$E286:$BL286)+'FD inverse'!$A$6*$C287/Setup!$B$17+INDEX('FD inverse'!$A$6:$BH$6,1,'FD mesh'!$B$15+1)*Setup!$B$22</f>
        <v>21.953612472706</v>
      </c>
      <c r="I287" s="0" t="n">
        <f aca="false">SUMPRODUCT('FD inverse'!$A$7:$BH$7,'FD mesh'!$B$84:$BI$84,$E286:$BL286)+'FD inverse'!$A$7*$C287/Setup!$B$17+INDEX('FD inverse'!$A$7:$BH$7,1,'FD mesh'!$B$15+1)*Setup!$B$22</f>
        <v>21.930288389351</v>
      </c>
      <c r="J287" s="0" t="n">
        <f aca="false">SUMPRODUCT('FD inverse'!$A$8:$BH$8,'FD mesh'!$B$84:$BI$84,$E286:$BL286)+'FD inverse'!$A$8*$C287/Setup!$B$17+INDEX('FD inverse'!$A$8:$BH$8,1,'FD mesh'!$B$15+1)*Setup!$B$22</f>
        <v>21.9043591979727</v>
      </c>
      <c r="K287" s="0" t="n">
        <f aca="false">SUMPRODUCT('FD inverse'!$A$9:$BH$9,'FD mesh'!$B$84:$BI$84,$E286:$BL286)+'FD inverse'!$A$9*$C287/Setup!$B$17+INDEX('FD inverse'!$A$9:$BH$9,1,'FD mesh'!$B$15+1)*Setup!$B$22</f>
        <v>21.8770034329946</v>
      </c>
      <c r="L287" s="0" t="n">
        <f aca="false">SUMPRODUCT('FD inverse'!$A$10:$BH$10,'FD mesh'!$B$84:$BI$84,$E286:$BL286)+'FD inverse'!$A$10*$C287/Setup!$B$17+INDEX('FD inverse'!$A$10:$BH$10,1,'FD mesh'!$B$15+1)*Setup!$B$22</f>
        <v>21.8492760015687</v>
      </c>
      <c r="M287" s="0" t="n">
        <f aca="false">SUMPRODUCT('FD inverse'!$A$11:$BH$11,'FD mesh'!$B$84:$BI$84,$E286:$BL286)+'FD inverse'!$A$11*$C287/Setup!$B$17+INDEX('FD inverse'!$A$11:$BH$11,1,'FD mesh'!$B$15+1)*Setup!$B$22</f>
        <v>21.8221022270908</v>
      </c>
      <c r="N287" s="0" t="n">
        <f aca="false">SUMPRODUCT('FD inverse'!$A$12:$BH$12,'FD mesh'!$B$84:$BI$84,$E286:$BL286)+'FD inverse'!$A$12*$C287/Setup!$B$17+INDEX('FD inverse'!$A$12:$BH$12,1,'FD mesh'!$B$15+1)*Setup!$B$22</f>
        <v>21.7962730402336</v>
      </c>
      <c r="O287" s="0" t="n">
        <f aca="false">SUMPRODUCT('FD inverse'!$A$13:$BH$13,'FD mesh'!$B$84:$BI$84,$E286:$BL286)+'FD inverse'!$A$13*$C287/Setup!$B$17+INDEX('FD inverse'!$A$13:$BH$13,1,'FD mesh'!$B$15+1)*Setup!$B$22</f>
        <v>21.7724411831363</v>
      </c>
      <c r="P287" s="0" t="n">
        <f aca="false">SUMPRODUCT('FD inverse'!$A$14:$BH$14,'FD mesh'!$B$84:$BI$84,$E286:$BL286)+'FD inverse'!$A$14*$C287/Setup!$B$17+INDEX('FD inverse'!$A$14:$BH$14,1,'FD mesh'!$B$15+1)*Setup!$B$22</f>
        <v>21.7511183115967</v>
      </c>
      <c r="Q287" s="0" t="n">
        <f aca="false">SUMPRODUCT('FD inverse'!$A$15:$BH$15,'FD mesh'!$B$84:$BI$84,$E286:$BL286)+'FD inverse'!$A$15*$C287/Setup!$B$17+INDEX('FD inverse'!$A$15:$BH$15,1,'FD mesh'!$B$15+1)*Setup!$B$22</f>
        <v>21.7326728998652</v>
      </c>
      <c r="R287" s="0" t="n">
        <f aca="false">SUMPRODUCT('FD inverse'!$A$16:$BH$16,'FD mesh'!$B$84:$BI$84,$E286:$BL286)+'FD inverse'!$A$16*$C287/Setup!$B$17+INDEX('FD inverse'!$A$16:$BH$16,1,'FD mesh'!$B$15+1)*Setup!$B$22</f>
        <v>21.7173288728046</v>
      </c>
      <c r="S287" s="0" t="n">
        <f aca="false">SUMPRODUCT('FD inverse'!$A$17:$BH$17,'FD mesh'!$B$84:$BI$84,$E286:$BL286)+'FD inverse'!$A$17*$C287/Setup!$B$17+INDEX('FD inverse'!$A$17:$BH$17,1,'FD mesh'!$B$15+1)*Setup!$B$22</f>
        <v>21.2740644634507</v>
      </c>
      <c r="T287" s="0" t="n">
        <f aca="false">SUMPRODUCT('FD inverse'!$A$18:$BH$18,'FD mesh'!$B$84:$BI$84,$E286:$BL286)+'FD inverse'!$A$18*$C287/Setup!$B$17+INDEX('FD inverse'!$A$18:$BH$18,1,'FD mesh'!$B$15+1)*Setup!$B$22</f>
        <v>20.8324653423047</v>
      </c>
      <c r="U287" s="0" t="n">
        <f aca="false">SUMPRODUCT('FD inverse'!$A$19:$BH$19,'FD mesh'!$B$84:$BI$84,$E286:$BL286)+'FD inverse'!$A$19*$C287/Setup!$B$17+INDEX('FD inverse'!$A$19:$BH$19,1,'FD mesh'!$B$15+1)*Setup!$B$22</f>
        <v>20.3925764760977</v>
      </c>
      <c r="V287" s="0" t="n">
        <f aca="false">SUMPRODUCT('FD inverse'!$A$20:$BH$20,'FD mesh'!$B$84:$BI$84,$E286:$BL286)+'FD inverse'!$A$20*$C287/Setup!$B$17+INDEX('FD inverse'!$A$20:$BH$20,1,'FD mesh'!$B$15+1)*Setup!$B$22</f>
        <v>19.9544109317374</v>
      </c>
      <c r="W287" s="0" t="n">
        <f aca="false">SUMPRODUCT('FD inverse'!$A$21:$BH$21,'FD mesh'!$B$84:$BI$84,$E286:$BL286)+'FD inverse'!$A$21*$C287/Setup!$B$17+INDEX('FD inverse'!$A$21:$BH$21,1,'FD mesh'!$B$15+1)*Setup!$B$22</f>
        <v>19.5179520922991</v>
      </c>
      <c r="X287" s="0" t="n">
        <f aca="false">SUMPRODUCT('FD inverse'!$A$22:$BH$22,'FD mesh'!$B$84:$BI$84,$E286:$BL286)+'FD inverse'!$A$22*$C287/Setup!$B$17+INDEX('FD inverse'!$A$22:$BH$22,1,'FD mesh'!$B$15+1)*Setup!$B$22</f>
        <v>19.0831559201694</v>
      </c>
      <c r="Y287" s="0" t="n">
        <f aca="false">SUMPRODUCT('FD inverse'!$A$23:$BH$23,'FD mesh'!$B$84:$BI$84,$E286:$BL286)+'FD inverse'!$A$23*$C287/Setup!$B$17+INDEX('FD inverse'!$A$23:$BH$23,1,'FD mesh'!$B$15+1)*Setup!$B$22</f>
        <v>18.6499532594109</v>
      </c>
      <c r="Z287" s="0" t="n">
        <f aca="false">SUMPRODUCT('FD inverse'!$A$24:$BH$24,'FD mesh'!$B$84:$BI$84,$E286:$BL286)+'FD inverse'!$A$24*$C287/Setup!$B$17+INDEX('FD inverse'!$A$24:$BH$24,1,'FD mesh'!$B$15+1)*Setup!$B$22</f>
        <v>18.2182521703805</v>
      </c>
      <c r="AA287" s="0" t="n">
        <f aca="false">SUMPRODUCT('FD inverse'!$A$25:$BH$25,'FD mesh'!$B$84:$BI$84,$E286:$BL286)+'FD inverse'!$A$25*$C287/Setup!$B$17+INDEX('FD inverse'!$A$25:$BH$25,1,'FD mesh'!$B$15+1)*Setup!$B$22</f>
        <v>17.7879402905287</v>
      </c>
      <c r="AB287" s="0" t="n">
        <f aca="false">SUMPRODUCT('FD inverse'!$A$26:$BH$26,'FD mesh'!$B$84:$BI$84,$E286:$BL286)+'FD inverse'!$A$26*$C287/Setup!$B$17+INDEX('FD inverse'!$A$26:$BH$26,1,'FD mesh'!$B$15+1)*Setup!$B$22</f>
        <v>17.3588872161062</v>
      </c>
      <c r="AC287" s="0" t="n">
        <f aca="false">SUMPRODUCT('FD inverse'!$A$27:$BH$27,'FD mesh'!$B$84:$BI$84,$E286:$BL286)+'FD inverse'!$A$27*$C287/Setup!$B$17+INDEX('FD inverse'!$A$27:$BH$27,1,'FD mesh'!$B$15+1)*Setup!$B$22</f>
        <v>16.9309469002277</v>
      </c>
      <c r="AD287" s="0" t="n">
        <f aca="false">SUMPRODUCT('FD inverse'!$A$28:$BH$28,'FD mesh'!$B$84:$BI$84,$E286:$BL286)+'FD inverse'!$A$28*$C287/Setup!$B$17+INDEX('FD inverse'!$A$28:$BH$28,1,'FD mesh'!$B$15+1)*Setup!$B$22</f>
        <v>16.5039600633754</v>
      </c>
      <c r="AE287" s="0" t="n">
        <f aca="false">SUMPRODUCT('FD inverse'!$A$29:$BH$29,'FD mesh'!$B$84:$BI$84,$E286:$BL286)+'FD inverse'!$A$29*$C287/Setup!$B$17+INDEX('FD inverse'!$A$29:$BH$29,1,'FD mesh'!$B$15+1)*Setup!$B$22</f>
        <v>16.0777566129771</v>
      </c>
      <c r="AF287" s="0" t="n">
        <f aca="false">SUMPRODUCT('FD inverse'!$A$30:$BH$30,'FD mesh'!$B$84:$BI$84,$E286:$BL286)+'FD inverse'!$A$30*$C287/Setup!$B$17+INDEX('FD inverse'!$A$30:$BH$30,1,'FD mesh'!$B$15+1)*Setup!$B$22</f>
        <v>15.6521580691554</v>
      </c>
      <c r="AG287" s="0" t="n">
        <f aca="false">SUMPRODUCT('FD inverse'!$A$31:$BH$31,'FD mesh'!$B$84:$BI$84,$E286:$BL286)+'FD inverse'!$A$31*$C287/Setup!$B$17+INDEX('FD inverse'!$A$31:$BH$31,1,'FD mesh'!$B$15+1)*Setup!$B$22</f>
        <v>15.2269799941258</v>
      </c>
      <c r="AH287" s="0" t="n">
        <f aca="false">SUMPRODUCT('FD inverse'!$A$32:$BH$32,'FD mesh'!$B$84:$BI$84,$E286:$BL286)+'FD inverse'!$A$32*$C287/Setup!$B$17+INDEX('FD inverse'!$A$32:$BH$32,1,'FD mesh'!$B$15+1)*Setup!$B$22</f>
        <v>15.2092641389717</v>
      </c>
      <c r="AI287" s="0" t="n">
        <f aca="false">SUMPRODUCT('FD inverse'!$A$33:$BH$33,'FD mesh'!$B$84:$BI$84,$E286:$BL286)+'FD inverse'!$A$33*$C287/Setup!$B$17+INDEX('FD inverse'!$A$33:$BH$33,1,'FD mesh'!$B$15+1)*Setup!$B$22</f>
        <v>15.1919329406479</v>
      </c>
      <c r="AJ287" s="0" t="n">
        <f aca="false">SUMPRODUCT('FD inverse'!$A$34:$BH$34,'FD mesh'!$B$84:$BI$84,$E286:$BL286)+'FD inverse'!$A$34*$C287/Setup!$B$17+INDEX('FD inverse'!$A$34:$BH$34,1,'FD mesh'!$B$15+1)*Setup!$B$22</f>
        <v>15.1749681593357</v>
      </c>
      <c r="AK287" s="0" t="n">
        <f aca="false">SUMPRODUCT('FD inverse'!$A$35:$BH$35,'FD mesh'!$B$84:$BI$84,$E286:$BL286)+'FD inverse'!$A$35*$C287/Setup!$B$17+INDEX('FD inverse'!$A$35:$BH$35,1,'FD mesh'!$B$15+1)*Setup!$B$22</f>
        <v>15.1583488895797</v>
      </c>
      <c r="AL287" s="0" t="n">
        <f aca="false">SUMPRODUCT('FD inverse'!$A$36:$BH$36,'FD mesh'!$B$84:$BI$84,$E286:$BL286)+'FD inverse'!$A$36*$C287/Setup!$B$17+INDEX('FD inverse'!$A$36:$BH$36,1,'FD mesh'!$B$15+1)*Setup!$B$22</f>
        <v>15.1420518307827</v>
      </c>
      <c r="AM287" s="0" t="n">
        <f aca="false">SUMPRODUCT('FD inverse'!$A$37:$BH$37,'FD mesh'!$B$84:$BI$84,$E286:$BL286)+'FD inverse'!$A$37*$C287/Setup!$B$17+INDEX('FD inverse'!$A$37:$BH$37,1,'FD mesh'!$B$15+1)*Setup!$B$22</f>
        <v>15.1260515449557</v>
      </c>
      <c r="AN287" s="0" t="n">
        <f aca="false">SUMPRODUCT('FD inverse'!$A$38:$BH$38,'FD mesh'!$B$84:$BI$84,$E286:$BL286)+'FD inverse'!$A$38*$C287/Setup!$B$17+INDEX('FD inverse'!$A$38:$BH$38,1,'FD mesh'!$B$15+1)*Setup!$B$22</f>
        <v>15.1103207022079</v>
      </c>
      <c r="AO287" s="0" t="n">
        <f aca="false">SUMPRODUCT('FD inverse'!$A$39:$BH$39,'FD mesh'!$B$84:$BI$84,$E286:$BL286)+'FD inverse'!$A$39*$C287/Setup!$B$17+INDEX('FD inverse'!$A$39:$BH$39,1,'FD mesh'!$B$15+1)*Setup!$B$22</f>
        <v>15.0948303146558</v>
      </c>
      <c r="AP287" s="0" t="n">
        <f aca="false">SUMPRODUCT('FD inverse'!$A$40:$BH$40,'FD mesh'!$B$84:$BI$84,$E286:$BL286)+'FD inverse'!$A$40*$C287/Setup!$B$17+INDEX('FD inverse'!$A$40:$BH$40,1,'FD mesh'!$B$15+1)*Setup!$B$22</f>
        <v>15.0795499595995</v>
      </c>
      <c r="AQ287" s="0" t="n">
        <f aca="false">SUMPRODUCT('FD inverse'!$A$41:$BH$41,'FD mesh'!$B$84:$BI$84,$E286:$BL286)+'FD inverse'!$A$41*$C287/Setup!$B$17+INDEX('FD inverse'!$A$41:$BH$41,1,'FD mesh'!$B$15+1)*Setup!$B$22</f>
        <v>15.0644479929589</v>
      </c>
      <c r="AR287" s="0" t="n">
        <f aca="false">SUMPRODUCT('FD inverse'!$A$42:$BH$42,'FD mesh'!$B$84:$BI$84,$E286:$BL286)+'FD inverse'!$A$42*$C287/Setup!$B$17+INDEX('FD inverse'!$A$42:$BH$42,1,'FD mesh'!$B$15+1)*Setup!$B$22</f>
        <v>15.0494917540923</v>
      </c>
      <c r="AS287" s="0" t="n">
        <f aca="false">SUMPRODUCT('FD inverse'!$A$43:$BH$43,'FD mesh'!$B$84:$BI$84,$E286:$BL286)+'FD inverse'!$A$43*$C287/Setup!$B$17+INDEX('FD inverse'!$A$43:$BH$43,1,'FD mesh'!$B$15+1)*Setup!$B$22</f>
        <v>0</v>
      </c>
      <c r="AT287" s="0" t="n">
        <f aca="false">SUMPRODUCT('FD inverse'!$A$44:$BH$44,'FD mesh'!$B$84:$BI$84,$E286:$BL286)+'FD inverse'!$A$44*$C287/Setup!$B$17+INDEX('FD inverse'!$A$44:$BH$44,1,'FD mesh'!$B$15+1)*Setup!$B$22</f>
        <v>0</v>
      </c>
      <c r="AU287" s="0" t="n">
        <f aca="false">SUMPRODUCT('FD inverse'!$A$45:$BH$45,'FD mesh'!$B$84:$BI$84,$E286:$BL286)+'FD inverse'!$A$45*$C287/Setup!$B$17+INDEX('FD inverse'!$A$45:$BH$45,1,'FD mesh'!$B$15+1)*Setup!$B$22</f>
        <v>0</v>
      </c>
      <c r="AV287" s="0" t="n">
        <f aca="false">SUMPRODUCT('FD inverse'!$A$46:$BH$46,'FD mesh'!$B$84:$BI$84,$E286:$BL286)+'FD inverse'!$A$46*$C287/Setup!$B$17+INDEX('FD inverse'!$A$46:$BH$46,1,'FD mesh'!$B$15+1)*Setup!$B$22</f>
        <v>0</v>
      </c>
      <c r="AW287" s="0" t="n">
        <f aca="false">SUMPRODUCT('FD inverse'!$A$47:$BH$47,'FD mesh'!$B$84:$BI$84,$E286:$BL286)+'FD inverse'!$A$47*$C287/Setup!$B$17+INDEX('FD inverse'!$A$47:$BH$47,1,'FD mesh'!$B$15+1)*Setup!$B$22</f>
        <v>0</v>
      </c>
      <c r="AX287" s="0" t="n">
        <f aca="false">SUMPRODUCT('FD inverse'!$A$48:$BH$48,'FD mesh'!$B$84:$BI$84,$E286:$BL286)+'FD inverse'!$A$48*$C287/Setup!$B$17+INDEX('FD inverse'!$A$48:$BH$48,1,'FD mesh'!$B$15+1)*Setup!$B$22</f>
        <v>0</v>
      </c>
      <c r="AY287" s="0" t="n">
        <f aca="false">SUMPRODUCT('FD inverse'!$A$49:$BH$49,'FD mesh'!$B$84:$BI$84,$E286:$BL286)+'FD inverse'!$A$49*$C287/Setup!$B$17+INDEX('FD inverse'!$A$49:$BH$49,1,'FD mesh'!$B$15+1)*Setup!$B$22</f>
        <v>0</v>
      </c>
      <c r="AZ287" s="0" t="n">
        <f aca="false">SUMPRODUCT('FD inverse'!$A$50:$BH$50,'FD mesh'!$B$84:$BI$84,$E286:$BL286)+'FD inverse'!$A$50*$C287/Setup!$B$17+INDEX('FD inverse'!$A$50:$BH$50,1,'FD mesh'!$B$15+1)*Setup!$B$22</f>
        <v>0</v>
      </c>
      <c r="BA287" s="0" t="n">
        <f aca="false">SUMPRODUCT('FD inverse'!$A$51:$BH$51,'FD mesh'!$B$84:$BI$84,$E286:$BL286)+'FD inverse'!$A$51*$C287/Setup!$B$17+INDEX('FD inverse'!$A$51:$BH$51,1,'FD mesh'!$B$15+1)*Setup!$B$22</f>
        <v>0</v>
      </c>
      <c r="BB287" s="0" t="n">
        <f aca="false">SUMPRODUCT('FD inverse'!$A$52:$BH$52,'FD mesh'!$B$84:$BI$84,$E286:$BL286)+'FD inverse'!$A$52*$C287/Setup!$B$17+INDEX('FD inverse'!$A$52:$BH$52,1,'FD mesh'!$B$15+1)*Setup!$B$22</f>
        <v>0</v>
      </c>
      <c r="BC287" s="0" t="n">
        <f aca="false">SUMPRODUCT('FD inverse'!$A$53:$BH$53,'FD mesh'!$B$84:$BI$84,$E286:$BL286)+'FD inverse'!$A$53*$C287/Setup!$B$17+INDEX('FD inverse'!$A$53:$BH$53,1,'FD mesh'!$B$15+1)*Setup!$B$22</f>
        <v>0</v>
      </c>
      <c r="BD287" s="0" t="n">
        <f aca="false">SUMPRODUCT('FD inverse'!$A$54:$BH$54,'FD mesh'!$B$84:$BI$84,$E286:$BL286)+'FD inverse'!$A$54*$C287/Setup!$B$17+INDEX('FD inverse'!$A$54:$BH$54,1,'FD mesh'!$B$15+1)*Setup!$B$22</f>
        <v>0</v>
      </c>
      <c r="BE287" s="0" t="n">
        <f aca="false">SUMPRODUCT('FD inverse'!$A$55:$BH$55,'FD mesh'!$B$84:$BI$84,$E286:$BL286)+'FD inverse'!$A$55*$C287/Setup!$B$17+INDEX('FD inverse'!$A$55:$BH$55,1,'FD mesh'!$B$15+1)*Setup!$B$22</f>
        <v>0</v>
      </c>
      <c r="BF287" s="0" t="n">
        <f aca="false">SUMPRODUCT('FD inverse'!$A$56:$BH$56,'FD mesh'!$B$84:$BI$84,$E286:$BL286)+'FD inverse'!$A$56*$C287/Setup!$B$17+INDEX('FD inverse'!$A$56:$BH$56,1,'FD mesh'!$B$15+1)*Setup!$B$22</f>
        <v>0</v>
      </c>
      <c r="BG287" s="0" t="n">
        <f aca="false">SUMPRODUCT('FD inverse'!$A$57:$BH$57,'FD mesh'!$B$84:$BI$84,$E286:$BL286)+'FD inverse'!$A$57*$C287/Setup!$B$17+INDEX('FD inverse'!$A$57:$BH$57,1,'FD mesh'!$B$15+1)*Setup!$B$22</f>
        <v>0</v>
      </c>
      <c r="BH287" s="0" t="n">
        <f aca="false">SUMPRODUCT('FD inverse'!$A$58:$BH$58,'FD mesh'!$B$84:$BI$84,$E286:$BL286)+'FD inverse'!$A$58*$C287/Setup!$B$17+INDEX('FD inverse'!$A$58:$BH$58,1,'FD mesh'!$B$15+1)*Setup!$B$22</f>
        <v>0</v>
      </c>
      <c r="BI287" s="0" t="n">
        <f aca="false">SUMPRODUCT('FD inverse'!$A$59:$BH$59,'FD mesh'!$B$84:$BI$84,$E286:$BL286)+'FD inverse'!$A$59*$C287/Setup!$B$17+INDEX('FD inverse'!$A$59:$BH$59,1,'FD mesh'!$B$15+1)*Setup!$B$22</f>
        <v>0</v>
      </c>
      <c r="BJ287" s="0" t="n">
        <f aca="false">SUMPRODUCT('FD inverse'!$A$60:$BH$60,'FD mesh'!$B$84:$BI$84,$E286:$BL286)+'FD inverse'!$A$60*$C287/Setup!$B$17+INDEX('FD inverse'!$A$60:$BH$60,1,'FD mesh'!$B$15+1)*Setup!$B$22</f>
        <v>0</v>
      </c>
      <c r="BK287" s="0" t="n">
        <f aca="false">SUMPRODUCT('FD inverse'!$A$61:$BH$61,'FD mesh'!$B$84:$BI$84,$E286:$BL286)+'FD inverse'!$A$61*$C287/Setup!$B$17+INDEX('FD inverse'!$A$61:$BH$61,1,'FD mesh'!$B$15+1)*Setup!$B$22</f>
        <v>0</v>
      </c>
      <c r="BL287" s="0" t="n">
        <f aca="false">SUMPRODUCT('FD inverse'!$A$62:$BH$62,'FD mesh'!$B$84:$BI$84,$E286:$BL286)+'FD inverse'!$A$62*$C287/Setup!$B$17+INDEX('FD inverse'!$A$62:$BH$62,1,'FD mesh'!$B$15+1)*Setup!$B$22</f>
        <v>0</v>
      </c>
    </row>
    <row r="288" customFormat="false" ht="15" hidden="false" customHeight="false" outlineLevel="0" collapsed="false">
      <c r="A288" s="0" t="n">
        <v>283</v>
      </c>
      <c r="B288" s="0" t="n">
        <f aca="false">A288*Setup!$B$11/3600</f>
        <v>23.5833333333333</v>
      </c>
      <c r="C288" s="0" t="n">
        <f aca="false">Setup!$B$7+Setup!$B$8*COS(2*PI()*(B288-Setup!$B$9)/24)</f>
        <v>22.3890132405651</v>
      </c>
      <c r="D288" s="0" t="n">
        <f aca="false">(C288-E288)/Setup!$B$17</f>
        <v>0.993507602736525</v>
      </c>
      <c r="E288" s="0" t="n">
        <f aca="false">SUMPRODUCT('FD inverse'!$A$3:$BH$3,'FD mesh'!$B$84:$BI$84,$E287:$BL287)+'FD inverse'!$A$3*$C288/Setup!$B$17+INDEX('FD inverse'!$A$3:$BH$3,1,'FD mesh'!$B$15+1)*Setup!$B$22</f>
        <v>22.2598572522093</v>
      </c>
      <c r="F288" s="0" t="n">
        <f aca="false">SUMPRODUCT('FD inverse'!$A$4:$BH$4,'FD mesh'!$B$84:$BI$84,$E287:$BL287)+'FD inverse'!$A$4*$C288/Setup!$B$17+INDEX('FD inverse'!$A$4:$BH$4,1,'FD mesh'!$B$15+1)*Setup!$B$22</f>
        <v>22.2199697987226</v>
      </c>
      <c r="G288" s="0" t="n">
        <f aca="false">SUMPRODUCT('FD inverse'!$A$5:$BH$5,'FD mesh'!$B$84:$BI$84,$E287:$BL287)+'FD inverse'!$A$5*$C288/Setup!$B$17+INDEX('FD inverse'!$A$5:$BH$5,1,'FD mesh'!$B$15+1)*Setup!$B$22</f>
        <v>22.1627159639568</v>
      </c>
      <c r="H288" s="0" t="n">
        <f aca="false">SUMPRODUCT('FD inverse'!$A$6:$BH$6,'FD mesh'!$B$84:$BI$84,$E287:$BL287)+'FD inverse'!$A$6*$C288/Setup!$B$17+INDEX('FD inverse'!$A$6:$BH$6,1,'FD mesh'!$B$15+1)*Setup!$B$22</f>
        <v>21.9467008868136</v>
      </c>
      <c r="I288" s="0" t="n">
        <f aca="false">SUMPRODUCT('FD inverse'!$A$7:$BH$7,'FD mesh'!$B$84:$BI$84,$E287:$BL287)+'FD inverse'!$A$7*$C288/Setup!$B$17+INDEX('FD inverse'!$A$7:$BH$7,1,'FD mesh'!$B$15+1)*Setup!$B$22</f>
        <v>21.9255456924078</v>
      </c>
      <c r="J288" s="0" t="n">
        <f aca="false">SUMPRODUCT('FD inverse'!$A$8:$BH$8,'FD mesh'!$B$84:$BI$84,$E287:$BL287)+'FD inverse'!$A$8*$C288/Setup!$B$17+INDEX('FD inverse'!$A$8:$BH$8,1,'FD mesh'!$B$15+1)*Setup!$B$22</f>
        <v>21.9015924467082</v>
      </c>
      <c r="K288" s="0" t="n">
        <f aca="false">SUMPRODUCT('FD inverse'!$A$9:$BH$9,'FD mesh'!$B$84:$BI$84,$E287:$BL287)+'FD inverse'!$A$9*$C288/Setup!$B$17+INDEX('FD inverse'!$A$9:$BH$9,1,'FD mesh'!$B$15+1)*Setup!$B$22</f>
        <v>21.8760068993777</v>
      </c>
      <c r="L288" s="0" t="n">
        <f aca="false">SUMPRODUCT('FD inverse'!$A$10:$BH$10,'FD mesh'!$B$84:$BI$84,$E287:$BL287)+'FD inverse'!$A$10*$C288/Setup!$B$17+INDEX('FD inverse'!$A$10:$BH$10,1,'FD mesh'!$B$15+1)*Setup!$B$22</f>
        <v>21.8498334266094</v>
      </c>
      <c r="M288" s="0" t="n">
        <f aca="false">SUMPRODUCT('FD inverse'!$A$11:$BH$11,'FD mesh'!$B$84:$BI$84,$E287:$BL287)+'FD inverse'!$A$11*$C288/Setup!$B$17+INDEX('FD inverse'!$A$11:$BH$11,1,'FD mesh'!$B$15+1)*Setup!$B$22</f>
        <v>21.823988818172</v>
      </c>
      <c r="N288" s="0" t="n">
        <f aca="false">SUMPRODUCT('FD inverse'!$A$12:$BH$12,'FD mesh'!$B$84:$BI$84,$E287:$BL287)+'FD inverse'!$A$12*$C288/Setup!$B$17+INDEX('FD inverse'!$A$12:$BH$12,1,'FD mesh'!$B$15+1)*Setup!$B$22</f>
        <v>21.7992572428208</v>
      </c>
      <c r="O288" s="0" t="n">
        <f aca="false">SUMPRODUCT('FD inverse'!$A$13:$BH$13,'FD mesh'!$B$84:$BI$84,$E287:$BL287)+'FD inverse'!$A$13*$C288/Setup!$B$17+INDEX('FD inverse'!$A$13:$BH$13,1,'FD mesh'!$B$15+1)*Setup!$B$22</f>
        <v>21.7762862589664</v>
      </c>
      <c r="P288" s="0" t="n">
        <f aca="false">SUMPRODUCT('FD inverse'!$A$14:$BH$14,'FD mesh'!$B$84:$BI$84,$E287:$BL287)+'FD inverse'!$A$14*$C288/Setup!$B$17+INDEX('FD inverse'!$A$14:$BH$14,1,'FD mesh'!$B$15+1)*Setup!$B$22</f>
        <v>21.7555837564277</v>
      </c>
      <c r="Q288" s="0" t="n">
        <f aca="false">SUMPRODUCT('FD inverse'!$A$15:$BH$15,'FD mesh'!$B$84:$BI$84,$E287:$BL287)+'FD inverse'!$A$15*$C288/Setup!$B$17+INDEX('FD inverse'!$A$15:$BH$15,1,'FD mesh'!$B$15+1)*Setup!$B$22</f>
        <v>21.7375157346152</v>
      </c>
      <c r="R288" s="0" t="n">
        <f aca="false">SUMPRODUCT('FD inverse'!$A$16:$BH$16,'FD mesh'!$B$84:$BI$84,$E287:$BL287)+'FD inverse'!$A$16*$C288/Setup!$B$17+INDEX('FD inverse'!$A$16:$BH$16,1,'FD mesh'!$B$15+1)*Setup!$B$22</f>
        <v>21.7223048424489</v>
      </c>
      <c r="S288" s="0" t="n">
        <f aca="false">SUMPRODUCT('FD inverse'!$A$17:$BH$17,'FD mesh'!$B$84:$BI$84,$E287:$BL287)+'FD inverse'!$A$17*$C288/Setup!$B$17+INDEX('FD inverse'!$A$17:$BH$17,1,'FD mesh'!$B$15+1)*Setup!$B$22</f>
        <v>21.2793326894139</v>
      </c>
      <c r="T288" s="0" t="n">
        <f aca="false">SUMPRODUCT('FD inverse'!$A$18:$BH$18,'FD mesh'!$B$84:$BI$84,$E287:$BL287)+'FD inverse'!$A$18*$C288/Setup!$B$17+INDEX('FD inverse'!$A$18:$BH$18,1,'FD mesh'!$B$15+1)*Setup!$B$22</f>
        <v>20.8379109000195</v>
      </c>
      <c r="U288" s="0" t="n">
        <f aca="false">SUMPRODUCT('FD inverse'!$A$19:$BH$19,'FD mesh'!$B$84:$BI$84,$E287:$BL287)+'FD inverse'!$A$19*$C288/Setup!$B$17+INDEX('FD inverse'!$A$19:$BH$19,1,'FD mesh'!$B$15+1)*Setup!$B$22</f>
        <v>20.3980916604669</v>
      </c>
      <c r="V288" s="0" t="n">
        <f aca="false">SUMPRODUCT('FD inverse'!$A$20:$BH$20,'FD mesh'!$B$84:$BI$84,$E287:$BL287)+'FD inverse'!$A$20*$C288/Setup!$B$17+INDEX('FD inverse'!$A$20:$BH$20,1,'FD mesh'!$B$15+1)*Setup!$B$22</f>
        <v>19.9598954608858</v>
      </c>
      <c r="W288" s="0" t="n">
        <f aca="false">SUMPRODUCT('FD inverse'!$A$21:$BH$21,'FD mesh'!$B$84:$BI$84,$E287:$BL287)+'FD inverse'!$A$21*$C288/Setup!$B$17+INDEX('FD inverse'!$A$21:$BH$21,1,'FD mesh'!$B$15+1)*Setup!$B$22</f>
        <v>19.5233132798826</v>
      </c>
      <c r="X288" s="0" t="n">
        <f aca="false">SUMPRODUCT('FD inverse'!$A$22:$BH$22,'FD mesh'!$B$84:$BI$84,$E287:$BL287)+'FD inverse'!$A$22*$C288/Setup!$B$17+INDEX('FD inverse'!$A$22:$BH$22,1,'FD mesh'!$B$15+1)*Setup!$B$22</f>
        <v>19.0883088197969</v>
      </c>
      <c r="Y288" s="0" t="n">
        <f aca="false">SUMPRODUCT('FD inverse'!$A$23:$BH$23,'FD mesh'!$B$84:$BI$84,$E287:$BL287)+'FD inverse'!$A$23*$C288/Setup!$B$17+INDEX('FD inverse'!$A$23:$BH$23,1,'FD mesh'!$B$15+1)*Setup!$B$22</f>
        <v>18.6548207844586</v>
      </c>
      <c r="Z288" s="0" t="n">
        <f aca="false">SUMPRODUCT('FD inverse'!$A$24:$BH$24,'FD mesh'!$B$84:$BI$84,$E287:$BL287)+'FD inverse'!$A$24*$C288/Setup!$B$17+INDEX('FD inverse'!$A$24:$BH$24,1,'FD mesh'!$B$15+1)*Setup!$B$22</f>
        <v>18.2227651922059</v>
      </c>
      <c r="AA288" s="0" t="n">
        <f aca="false">SUMPRODUCT('FD inverse'!$A$25:$BH$25,'FD mesh'!$B$84:$BI$84,$E287:$BL287)+'FD inverse'!$A$25*$C288/Setup!$B$17+INDEX('FD inverse'!$A$25:$BH$25,1,'FD mesh'!$B$15+1)*Setup!$B$22</f>
        <v>17.7920377178046</v>
      </c>
      <c r="AB288" s="0" t="n">
        <f aca="false">SUMPRODUCT('FD inverse'!$A$26:$BH$26,'FD mesh'!$B$84:$BI$84,$E287:$BL287)+'FD inverse'!$A$26*$C288/Setup!$B$17+INDEX('FD inverse'!$A$26:$BH$26,1,'FD mesh'!$B$15+1)*Setup!$B$22</f>
        <v>17.3625160577159</v>
      </c>
      <c r="AC288" s="0" t="n">
        <f aca="false">SUMPRODUCT('FD inverse'!$A$27:$BH$27,'FD mesh'!$B$84:$BI$84,$E287:$BL287)+'FD inverse'!$A$27*$C288/Setup!$B$17+INDEX('FD inverse'!$A$27:$BH$27,1,'FD mesh'!$B$15+1)*Setup!$B$22</f>
        <v>16.9340623138723</v>
      </c>
      <c r="AD288" s="0" t="n">
        <f aca="false">SUMPRODUCT('FD inverse'!$A$28:$BH$28,'FD mesh'!$B$84:$BI$84,$E287:$BL287)+'FD inverse'!$A$28*$C288/Setup!$B$17+INDEX('FD inverse'!$A$28:$BH$28,1,'FD mesh'!$B$15+1)*Setup!$B$22</f>
        <v>16.5065253917585</v>
      </c>
      <c r="AE288" s="0" t="n">
        <f aca="false">SUMPRODUCT('FD inverse'!$A$29:$BH$29,'FD mesh'!$B$84:$BI$84,$E287:$BL287)+'FD inverse'!$A$29*$C288/Setup!$B$17+INDEX('FD inverse'!$A$29:$BH$29,1,'FD mesh'!$B$15+1)*Setup!$B$22</f>
        <v>16.0797434091402</v>
      </c>
      <c r="AF288" s="0" t="n">
        <f aca="false">SUMPRODUCT('FD inverse'!$A$30:$BH$30,'FD mesh'!$B$84:$BI$84,$E287:$BL287)+'FD inverse'!$A$30*$C288/Setup!$B$17+INDEX('FD inverse'!$A$30:$BH$30,1,'FD mesh'!$B$15+1)*Setup!$B$22</f>
        <v>15.65354611225</v>
      </c>
      <c r="AG288" s="0" t="n">
        <f aca="false">SUMPRODUCT('FD inverse'!$A$31:$BH$31,'FD mesh'!$B$84:$BI$84,$E287:$BL287)+'FD inverse'!$A$31*$C288/Setup!$B$17+INDEX('FD inverse'!$A$31:$BH$31,1,'FD mesh'!$B$15+1)*Setup!$B$22</f>
        <v>15.2277572966133</v>
      </c>
      <c r="AH288" s="0" t="n">
        <f aca="false">SUMPRODUCT('FD inverse'!$A$32:$BH$32,'FD mesh'!$B$84:$BI$84,$E287:$BL287)+'FD inverse'!$A$32*$C288/Setup!$B$17+INDEX('FD inverse'!$A$32:$BH$32,1,'FD mesh'!$B$15+1)*Setup!$B$22</f>
        <v>15.2100123908267</v>
      </c>
      <c r="AI288" s="0" t="n">
        <f aca="false">SUMPRODUCT('FD inverse'!$A$33:$BH$33,'FD mesh'!$B$84:$BI$84,$E287:$BL287)+'FD inverse'!$A$33*$C288/Setup!$B$17+INDEX('FD inverse'!$A$33:$BH$33,1,'FD mesh'!$B$15+1)*Setup!$B$22</f>
        <v>15.1926462673639</v>
      </c>
      <c r="AJ288" s="0" t="n">
        <f aca="false">SUMPRODUCT('FD inverse'!$A$34:$BH$34,'FD mesh'!$B$84:$BI$84,$E287:$BL287)+'FD inverse'!$A$34*$C288/Setup!$B$17+INDEX('FD inverse'!$A$34:$BH$34,1,'FD mesh'!$B$15+1)*Setup!$B$22</f>
        <v>15.1756412463148</v>
      </c>
      <c r="AK288" s="0" t="n">
        <f aca="false">SUMPRODUCT('FD inverse'!$A$35:$BH$35,'FD mesh'!$B$84:$BI$84,$E287:$BL287)+'FD inverse'!$A$35*$C288/Setup!$B$17+INDEX('FD inverse'!$A$35:$BH$35,1,'FD mesh'!$B$15+1)*Setup!$B$22</f>
        <v>15.1589769573979</v>
      </c>
      <c r="AL288" s="0" t="n">
        <f aca="false">SUMPRODUCT('FD inverse'!$A$36:$BH$36,'FD mesh'!$B$84:$BI$84,$E287:$BL287)+'FD inverse'!$A$36*$C288/Setup!$B$17+INDEX('FD inverse'!$A$36:$BH$36,1,'FD mesh'!$B$15+1)*Setup!$B$22</f>
        <v>15.1426306108769</v>
      </c>
      <c r="AM288" s="0" t="n">
        <f aca="false">SUMPRODUCT('FD inverse'!$A$37:$BH$37,'FD mesh'!$B$84:$BI$84,$E287:$BL287)+'FD inverse'!$A$37*$C288/Setup!$B$17+INDEX('FD inverse'!$A$37:$BH$37,1,'FD mesh'!$B$15+1)*Setup!$B$22</f>
        <v>15.1265772561707</v>
      </c>
      <c r="AN288" s="0" t="n">
        <f aca="false">SUMPRODUCT('FD inverse'!$A$38:$BH$38,'FD mesh'!$B$84:$BI$84,$E287:$BL287)+'FD inverse'!$A$38*$C288/Setup!$B$17+INDEX('FD inverse'!$A$38:$BH$38,1,'FD mesh'!$B$15+1)*Setup!$B$22</f>
        <v>15.1107900285904</v>
      </c>
      <c r="AO288" s="0" t="n">
        <f aca="false">SUMPRODUCT('FD inverse'!$A$39:$BH$39,'FD mesh'!$B$84:$BI$84,$E287:$BL287)+'FD inverse'!$A$39*$C288/Setup!$B$17+INDEX('FD inverse'!$A$39:$BH$39,1,'FD mesh'!$B$15+1)*Setup!$B$22</f>
        <v>15.095240384835</v>
      </c>
      <c r="AP288" s="0" t="n">
        <f aca="false">SUMPRODUCT('FD inverse'!$A$40:$BH$40,'FD mesh'!$B$84:$BI$84,$E287:$BL287)+'FD inverse'!$A$40*$C288/Setup!$B$17+INDEX('FD inverse'!$A$40:$BH$40,1,'FD mesh'!$B$15+1)*Setup!$B$22</f>
        <v>15.0798983280496</v>
      </c>
      <c r="AQ288" s="0" t="n">
        <f aca="false">SUMPRODUCT('FD inverse'!$A$41:$BH$41,'FD mesh'!$B$84:$BI$84,$E287:$BL287)+'FD inverse'!$A$41*$C288/Setup!$B$17+INDEX('FD inverse'!$A$41:$BH$41,1,'FD mesh'!$B$15+1)*Setup!$B$22</f>
        <v>15.0647326233976</v>
      </c>
      <c r="AR288" s="0" t="n">
        <f aca="false">SUMPRODUCT('FD inverse'!$A$42:$BH$42,'FD mesh'!$B$84:$BI$84,$E287:$BL287)+'FD inverse'!$A$42*$C288/Setup!$B$17+INDEX('FD inverse'!$A$42:$BH$42,1,'FD mesh'!$B$15+1)*Setup!$B$22</f>
        <v>15.0497110052296</v>
      </c>
      <c r="AS288" s="0" t="n">
        <f aca="false">SUMPRODUCT('FD inverse'!$A$43:$BH$43,'FD mesh'!$B$84:$BI$84,$E287:$BL287)+'FD inverse'!$A$43*$C288/Setup!$B$17+INDEX('FD inverse'!$A$43:$BH$43,1,'FD mesh'!$B$15+1)*Setup!$B$22</f>
        <v>0</v>
      </c>
      <c r="AT288" s="0" t="n">
        <f aca="false">SUMPRODUCT('FD inverse'!$A$44:$BH$44,'FD mesh'!$B$84:$BI$84,$E287:$BL287)+'FD inverse'!$A$44*$C288/Setup!$B$17+INDEX('FD inverse'!$A$44:$BH$44,1,'FD mesh'!$B$15+1)*Setup!$B$22</f>
        <v>0</v>
      </c>
      <c r="AU288" s="0" t="n">
        <f aca="false">SUMPRODUCT('FD inverse'!$A$45:$BH$45,'FD mesh'!$B$84:$BI$84,$E287:$BL287)+'FD inverse'!$A$45*$C288/Setup!$B$17+INDEX('FD inverse'!$A$45:$BH$45,1,'FD mesh'!$B$15+1)*Setup!$B$22</f>
        <v>0</v>
      </c>
      <c r="AV288" s="0" t="n">
        <f aca="false">SUMPRODUCT('FD inverse'!$A$46:$BH$46,'FD mesh'!$B$84:$BI$84,$E287:$BL287)+'FD inverse'!$A$46*$C288/Setup!$B$17+INDEX('FD inverse'!$A$46:$BH$46,1,'FD mesh'!$B$15+1)*Setup!$B$22</f>
        <v>0</v>
      </c>
      <c r="AW288" s="0" t="n">
        <f aca="false">SUMPRODUCT('FD inverse'!$A$47:$BH$47,'FD mesh'!$B$84:$BI$84,$E287:$BL287)+'FD inverse'!$A$47*$C288/Setup!$B$17+INDEX('FD inverse'!$A$47:$BH$47,1,'FD mesh'!$B$15+1)*Setup!$B$22</f>
        <v>0</v>
      </c>
      <c r="AX288" s="0" t="n">
        <f aca="false">SUMPRODUCT('FD inverse'!$A$48:$BH$48,'FD mesh'!$B$84:$BI$84,$E287:$BL287)+'FD inverse'!$A$48*$C288/Setup!$B$17+INDEX('FD inverse'!$A$48:$BH$48,1,'FD mesh'!$B$15+1)*Setup!$B$22</f>
        <v>0</v>
      </c>
      <c r="AY288" s="0" t="n">
        <f aca="false">SUMPRODUCT('FD inverse'!$A$49:$BH$49,'FD mesh'!$B$84:$BI$84,$E287:$BL287)+'FD inverse'!$A$49*$C288/Setup!$B$17+INDEX('FD inverse'!$A$49:$BH$49,1,'FD mesh'!$B$15+1)*Setup!$B$22</f>
        <v>0</v>
      </c>
      <c r="AZ288" s="0" t="n">
        <f aca="false">SUMPRODUCT('FD inverse'!$A$50:$BH$50,'FD mesh'!$B$84:$BI$84,$E287:$BL287)+'FD inverse'!$A$50*$C288/Setup!$B$17+INDEX('FD inverse'!$A$50:$BH$50,1,'FD mesh'!$B$15+1)*Setup!$B$22</f>
        <v>0</v>
      </c>
      <c r="BA288" s="0" t="n">
        <f aca="false">SUMPRODUCT('FD inverse'!$A$51:$BH$51,'FD mesh'!$B$84:$BI$84,$E287:$BL287)+'FD inverse'!$A$51*$C288/Setup!$B$17+INDEX('FD inverse'!$A$51:$BH$51,1,'FD mesh'!$B$15+1)*Setup!$B$22</f>
        <v>0</v>
      </c>
      <c r="BB288" s="0" t="n">
        <f aca="false">SUMPRODUCT('FD inverse'!$A$52:$BH$52,'FD mesh'!$B$84:$BI$84,$E287:$BL287)+'FD inverse'!$A$52*$C288/Setup!$B$17+INDEX('FD inverse'!$A$52:$BH$52,1,'FD mesh'!$B$15+1)*Setup!$B$22</f>
        <v>0</v>
      </c>
      <c r="BC288" s="0" t="n">
        <f aca="false">SUMPRODUCT('FD inverse'!$A$53:$BH$53,'FD mesh'!$B$84:$BI$84,$E287:$BL287)+'FD inverse'!$A$53*$C288/Setup!$B$17+INDEX('FD inverse'!$A$53:$BH$53,1,'FD mesh'!$B$15+1)*Setup!$B$22</f>
        <v>0</v>
      </c>
      <c r="BD288" s="0" t="n">
        <f aca="false">SUMPRODUCT('FD inverse'!$A$54:$BH$54,'FD mesh'!$B$84:$BI$84,$E287:$BL287)+'FD inverse'!$A$54*$C288/Setup!$B$17+INDEX('FD inverse'!$A$54:$BH$54,1,'FD mesh'!$B$15+1)*Setup!$B$22</f>
        <v>0</v>
      </c>
      <c r="BE288" s="0" t="n">
        <f aca="false">SUMPRODUCT('FD inverse'!$A$55:$BH$55,'FD mesh'!$B$84:$BI$84,$E287:$BL287)+'FD inverse'!$A$55*$C288/Setup!$B$17+INDEX('FD inverse'!$A$55:$BH$55,1,'FD mesh'!$B$15+1)*Setup!$B$22</f>
        <v>0</v>
      </c>
      <c r="BF288" s="0" t="n">
        <f aca="false">SUMPRODUCT('FD inverse'!$A$56:$BH$56,'FD mesh'!$B$84:$BI$84,$E287:$BL287)+'FD inverse'!$A$56*$C288/Setup!$B$17+INDEX('FD inverse'!$A$56:$BH$56,1,'FD mesh'!$B$15+1)*Setup!$B$22</f>
        <v>0</v>
      </c>
      <c r="BG288" s="0" t="n">
        <f aca="false">SUMPRODUCT('FD inverse'!$A$57:$BH$57,'FD mesh'!$B$84:$BI$84,$E287:$BL287)+'FD inverse'!$A$57*$C288/Setup!$B$17+INDEX('FD inverse'!$A$57:$BH$57,1,'FD mesh'!$B$15+1)*Setup!$B$22</f>
        <v>0</v>
      </c>
      <c r="BH288" s="0" t="n">
        <f aca="false">SUMPRODUCT('FD inverse'!$A$58:$BH$58,'FD mesh'!$B$84:$BI$84,$E287:$BL287)+'FD inverse'!$A$58*$C288/Setup!$B$17+INDEX('FD inverse'!$A$58:$BH$58,1,'FD mesh'!$B$15+1)*Setup!$B$22</f>
        <v>0</v>
      </c>
      <c r="BI288" s="0" t="n">
        <f aca="false">SUMPRODUCT('FD inverse'!$A$59:$BH$59,'FD mesh'!$B$84:$BI$84,$E287:$BL287)+'FD inverse'!$A$59*$C288/Setup!$B$17+INDEX('FD inverse'!$A$59:$BH$59,1,'FD mesh'!$B$15+1)*Setup!$B$22</f>
        <v>0</v>
      </c>
      <c r="BJ288" s="0" t="n">
        <f aca="false">SUMPRODUCT('FD inverse'!$A$60:$BH$60,'FD mesh'!$B$84:$BI$84,$E287:$BL287)+'FD inverse'!$A$60*$C288/Setup!$B$17+INDEX('FD inverse'!$A$60:$BH$60,1,'FD mesh'!$B$15+1)*Setup!$B$22</f>
        <v>0</v>
      </c>
      <c r="BK288" s="0" t="n">
        <f aca="false">SUMPRODUCT('FD inverse'!$A$61:$BH$61,'FD mesh'!$B$84:$BI$84,$E287:$BL287)+'FD inverse'!$A$61*$C288/Setup!$B$17+INDEX('FD inverse'!$A$61:$BH$61,1,'FD mesh'!$B$15+1)*Setup!$B$22</f>
        <v>0</v>
      </c>
      <c r="BL288" s="0" t="n">
        <f aca="false">SUMPRODUCT('FD inverse'!$A$62:$BH$62,'FD mesh'!$B$84:$BI$84,$E287:$BL287)+'FD inverse'!$A$62*$C288/Setup!$B$17+INDEX('FD inverse'!$A$62:$BH$62,1,'FD mesh'!$B$15+1)*Setup!$B$22</f>
        <v>0</v>
      </c>
    </row>
    <row r="289" customFormat="false" ht="15" hidden="false" customHeight="false" outlineLevel="0" collapsed="false">
      <c r="A289" s="0" t="n">
        <v>284</v>
      </c>
      <c r="B289" s="0" t="n">
        <f aca="false">A289*Setup!$B$11/3600</f>
        <v>23.6666666666667</v>
      </c>
      <c r="C289" s="0" t="n">
        <f aca="false">Setup!$B$7+Setup!$B$8*COS(2*PI()*(B289-Setup!$B$9)/24)</f>
        <v>22.3095269530372</v>
      </c>
      <c r="D289" s="0" t="n">
        <f aca="false">(C289-E289)/Setup!$B$17</f>
        <v>0.745886961861249</v>
      </c>
      <c r="E289" s="0" t="n">
        <f aca="false">SUMPRODUCT('FD inverse'!$A$3:$BH$3,'FD mesh'!$B$84:$BI$84,$E288:$BL288)+'FD inverse'!$A$3*$C289/Setup!$B$17+INDEX('FD inverse'!$A$3:$BH$3,1,'FD mesh'!$B$15+1)*Setup!$B$22</f>
        <v>22.2125616479952</v>
      </c>
      <c r="F289" s="0" t="n">
        <f aca="false">SUMPRODUCT('FD inverse'!$A$4:$BH$4,'FD mesh'!$B$84:$BI$84,$E288:$BL288)+'FD inverse'!$A$4*$C289/Setup!$B$17+INDEX('FD inverse'!$A$4:$BH$4,1,'FD mesh'!$B$15+1)*Setup!$B$22</f>
        <v>22.1800988282753</v>
      </c>
      <c r="G289" s="0" t="n">
        <f aca="false">SUMPRODUCT('FD inverse'!$A$5:$BH$5,'FD mesh'!$B$84:$BI$84,$E288:$BL288)+'FD inverse'!$A$5*$C289/Setup!$B$17+INDEX('FD inverse'!$A$5:$BH$5,1,'FD mesh'!$B$15+1)*Setup!$B$22</f>
        <v>22.1303308998543</v>
      </c>
      <c r="H289" s="0" t="n">
        <f aca="false">SUMPRODUCT('FD inverse'!$A$6:$BH$6,'FD mesh'!$B$84:$BI$84,$E288:$BL288)+'FD inverse'!$A$6*$C289/Setup!$B$17+INDEX('FD inverse'!$A$6:$BH$6,1,'FD mesh'!$B$15+1)*Setup!$B$22</f>
        <v>21.9394965511184</v>
      </c>
      <c r="I289" s="0" t="n">
        <f aca="false">SUMPRODUCT('FD inverse'!$A$7:$BH$7,'FD mesh'!$B$84:$BI$84,$E288:$BL288)+'FD inverse'!$A$7*$C289/Setup!$B$17+INDEX('FD inverse'!$A$7:$BH$7,1,'FD mesh'!$B$15+1)*Setup!$B$22</f>
        <v>21.9204833828837</v>
      </c>
      <c r="J289" s="0" t="n">
        <f aca="false">SUMPRODUCT('FD inverse'!$A$8:$BH$8,'FD mesh'!$B$84:$BI$84,$E288:$BL288)+'FD inverse'!$A$8*$C289/Setup!$B$17+INDEX('FD inverse'!$A$8:$BH$8,1,'FD mesh'!$B$15+1)*Setup!$B$22</f>
        <v>21.8984836013603</v>
      </c>
      <c r="K289" s="0" t="n">
        <f aca="false">SUMPRODUCT('FD inverse'!$A$9:$BH$9,'FD mesh'!$B$84:$BI$84,$E288:$BL288)+'FD inverse'!$A$9*$C289/Setup!$B$17+INDEX('FD inverse'!$A$9:$BH$9,1,'FD mesh'!$B$15+1)*Setup!$B$22</f>
        <v>21.8746496927879</v>
      </c>
      <c r="L289" s="0" t="n">
        <f aca="false">SUMPRODUCT('FD inverse'!$A$10:$BH$10,'FD mesh'!$B$84:$BI$84,$E288:$BL288)+'FD inverse'!$A$10*$C289/Setup!$B$17+INDEX('FD inverse'!$A$10:$BH$10,1,'FD mesh'!$B$15+1)*Setup!$B$22</f>
        <v>21.8500150723632</v>
      </c>
      <c r="M289" s="0" t="n">
        <f aca="false">SUMPRODUCT('FD inverse'!$A$11:$BH$11,'FD mesh'!$B$84:$BI$84,$E288:$BL288)+'FD inverse'!$A$11*$C289/Setup!$B$17+INDEX('FD inverse'!$A$11:$BH$11,1,'FD mesh'!$B$15+1)*Setup!$B$22</f>
        <v>21.825487617575</v>
      </c>
      <c r="N289" s="0" t="n">
        <f aca="false">SUMPRODUCT('FD inverse'!$A$12:$BH$12,'FD mesh'!$B$84:$BI$84,$E288:$BL288)+'FD inverse'!$A$12*$C289/Setup!$B$17+INDEX('FD inverse'!$A$12:$BH$12,1,'FD mesh'!$B$15+1)*Setup!$B$22</f>
        <v>21.8018444102221</v>
      </c>
      <c r="O289" s="0" t="n">
        <f aca="false">SUMPRODUCT('FD inverse'!$A$13:$BH$13,'FD mesh'!$B$84:$BI$84,$E288:$BL288)+'FD inverse'!$A$13*$C289/Setup!$B$17+INDEX('FD inverse'!$A$13:$BH$13,1,'FD mesh'!$B$15+1)*Setup!$B$22</f>
        <v>21.7797275553184</v>
      </c>
      <c r="P289" s="0" t="n">
        <f aca="false">SUMPRODUCT('FD inverse'!$A$14:$BH$14,'FD mesh'!$B$84:$BI$84,$E288:$BL288)+'FD inverse'!$A$14*$C289/Setup!$B$17+INDEX('FD inverse'!$A$14:$BH$14,1,'FD mesh'!$B$15+1)*Setup!$B$22</f>
        <v>21.7596409637493</v>
      </c>
      <c r="Q289" s="0" t="n">
        <f aca="false">SUMPRODUCT('FD inverse'!$A$15:$BH$15,'FD mesh'!$B$84:$BI$84,$E288:$BL288)+'FD inverse'!$A$15*$C289/Setup!$B$17+INDEX('FD inverse'!$A$15:$BH$15,1,'FD mesh'!$B$15+1)*Setup!$B$22</f>
        <v>21.7419480048182</v>
      </c>
      <c r="R289" s="0" t="n">
        <f aca="false">SUMPRODUCT('FD inverse'!$A$16:$BH$16,'FD mesh'!$B$84:$BI$84,$E288:$BL288)+'FD inverse'!$A$16*$C289/Setup!$B$17+INDEX('FD inverse'!$A$16:$BH$16,1,'FD mesh'!$B$15+1)*Setup!$B$22</f>
        <v>21.7268699545616</v>
      </c>
      <c r="S289" s="0" t="n">
        <f aca="false">SUMPRODUCT('FD inverse'!$A$17:$BH$17,'FD mesh'!$B$84:$BI$84,$E288:$BL288)+'FD inverse'!$A$17*$C289/Setup!$B$17+INDEX('FD inverse'!$A$17:$BH$17,1,'FD mesh'!$B$15+1)*Setup!$B$22</f>
        <v>21.2842133138441</v>
      </c>
      <c r="T289" s="0" t="n">
        <f aca="false">SUMPRODUCT('FD inverse'!$A$18:$BH$18,'FD mesh'!$B$84:$BI$84,$E288:$BL288)+'FD inverse'!$A$18*$C289/Setup!$B$17+INDEX('FD inverse'!$A$18:$BH$18,1,'FD mesh'!$B$15+1)*Setup!$B$22</f>
        <v>20.8429929711732</v>
      </c>
      <c r="U289" s="0" t="n">
        <f aca="false">SUMPRODUCT('FD inverse'!$A$19:$BH$19,'FD mesh'!$B$84:$BI$84,$E288:$BL288)+'FD inverse'!$A$19*$C289/Setup!$B$17+INDEX('FD inverse'!$A$19:$BH$19,1,'FD mesh'!$B$15+1)*Setup!$B$22</f>
        <v>20.4032682094418</v>
      </c>
      <c r="V289" s="0" t="n">
        <f aca="false">SUMPRODUCT('FD inverse'!$A$20:$BH$20,'FD mesh'!$B$84:$BI$84,$E288:$BL288)+'FD inverse'!$A$20*$C289/Setup!$B$17+INDEX('FD inverse'!$A$20:$BH$20,1,'FD mesh'!$B$15+1)*Setup!$B$22</f>
        <v>19.965066832123</v>
      </c>
      <c r="W289" s="0" t="n">
        <f aca="false">SUMPRODUCT('FD inverse'!$A$21:$BH$21,'FD mesh'!$B$84:$BI$84,$E288:$BL288)+'FD inverse'!$A$21*$C289/Setup!$B$17+INDEX('FD inverse'!$A$21:$BH$21,1,'FD mesh'!$B$15+1)*Setup!$B$22</f>
        <v>19.5283873154827</v>
      </c>
      <c r="X289" s="0" t="n">
        <f aca="false">SUMPRODUCT('FD inverse'!$A$22:$BH$22,'FD mesh'!$B$84:$BI$84,$E288:$BL288)+'FD inverse'!$A$22*$C289/Setup!$B$17+INDEX('FD inverse'!$A$22:$BH$22,1,'FD mesh'!$B$15+1)*Setup!$B$22</f>
        <v>19.0932010150332</v>
      </c>
      <c r="Y289" s="0" t="n">
        <f aca="false">SUMPRODUCT('FD inverse'!$A$23:$BH$23,'FD mesh'!$B$84:$BI$84,$E288:$BL288)+'FD inverse'!$A$23*$C289/Setup!$B$17+INDEX('FD inverse'!$A$23:$BH$23,1,'FD mesh'!$B$15+1)*Setup!$B$22</f>
        <v>18.6594544177533</v>
      </c>
      <c r="Z289" s="0" t="n">
        <f aca="false">SUMPRODUCT('FD inverse'!$A$24:$BH$24,'FD mesh'!$B$84:$BI$84,$E288:$BL288)+'FD inverse'!$A$24*$C289/Setup!$B$17+INDEX('FD inverse'!$A$24:$BH$24,1,'FD mesh'!$B$15+1)*Setup!$B$22</f>
        <v>18.2270714325572</v>
      </c>
      <c r="AA289" s="0" t="n">
        <f aca="false">SUMPRODUCT('FD inverse'!$A$25:$BH$25,'FD mesh'!$B$84:$BI$84,$E288:$BL288)+'FD inverse'!$A$25*$C289/Setup!$B$17+INDEX('FD inverse'!$A$25:$BH$25,1,'FD mesh'!$B$15+1)*Setup!$B$22</f>
        <v>17.7959557123788</v>
      </c>
      <c r="AB289" s="0" t="n">
        <f aca="false">SUMPRODUCT('FD inverse'!$A$26:$BH$26,'FD mesh'!$B$84:$BI$84,$E288:$BL288)+'FD inverse'!$A$26*$C289/Setup!$B$17+INDEX('FD inverse'!$A$26:$BH$26,1,'FD mesh'!$B$15+1)*Setup!$B$22</f>
        <v>17.3659930020323</v>
      </c>
      <c r="AC289" s="0" t="n">
        <f aca="false">SUMPRODUCT('FD inverse'!$A$27:$BH$27,'FD mesh'!$B$84:$BI$84,$E288:$BL288)+'FD inverse'!$A$27*$C289/Setup!$B$17+INDEX('FD inverse'!$A$27:$BH$27,1,'FD mesh'!$B$15+1)*Setup!$B$22</f>
        <v>16.9370535067275</v>
      </c>
      <c r="AD289" s="0" t="n">
        <f aca="false">SUMPRODUCT('FD inverse'!$A$28:$BH$28,'FD mesh'!$B$84:$BI$84,$E288:$BL288)+'FD inverse'!$A$28*$C289/Setup!$B$17+INDEX('FD inverse'!$A$28:$BH$28,1,'FD mesh'!$B$15+1)*Setup!$B$22</f>
        <v>16.5089942767486</v>
      </c>
      <c r="AE289" s="0" t="n">
        <f aca="false">SUMPRODUCT('FD inverse'!$A$29:$BH$29,'FD mesh'!$B$84:$BI$84,$E288:$BL288)+'FD inverse'!$A$29*$C289/Setup!$B$17+INDEX('FD inverse'!$A$29:$BH$29,1,'FD mesh'!$B$15+1)*Setup!$B$22</f>
        <v>16.0816616043525</v>
      </c>
      <c r="AF289" s="0" t="n">
        <f aca="false">SUMPRODUCT('FD inverse'!$A$30:$BH$30,'FD mesh'!$B$84:$BI$84,$E288:$BL288)+'FD inverse'!$A$30*$C289/Setup!$B$17+INDEX('FD inverse'!$A$30:$BH$30,1,'FD mesh'!$B$15+1)*Setup!$B$22</f>
        <v>15.6548934294046</v>
      </c>
      <c r="AG289" s="0" t="n">
        <f aca="false">SUMPRODUCT('FD inverse'!$A$31:$BH$31,'FD mesh'!$B$84:$BI$84,$E288:$BL288)+'FD inverse'!$A$31*$C289/Setup!$B$17+INDEX('FD inverse'!$A$31:$BH$31,1,'FD mesh'!$B$15+1)*Setup!$B$22</f>
        <v>15.228521750648</v>
      </c>
      <c r="AH289" s="0" t="n">
        <f aca="false">SUMPRODUCT('FD inverse'!$A$32:$BH$32,'FD mesh'!$B$84:$BI$84,$E288:$BL288)+'FD inverse'!$A$32*$C289/Setup!$B$17+INDEX('FD inverse'!$A$32:$BH$32,1,'FD mesh'!$B$15+1)*Setup!$B$22</f>
        <v>15.2107489461275</v>
      </c>
      <c r="AI289" s="0" t="n">
        <f aca="false">SUMPRODUCT('FD inverse'!$A$33:$BH$33,'FD mesh'!$B$84:$BI$84,$E288:$BL288)+'FD inverse'!$A$33*$C289/Setup!$B$17+INDEX('FD inverse'!$A$33:$BH$33,1,'FD mesh'!$B$15+1)*Setup!$B$22</f>
        <v>15.1933490028655</v>
      </c>
      <c r="AJ289" s="0" t="n">
        <f aca="false">SUMPRODUCT('FD inverse'!$A$34:$BH$34,'FD mesh'!$B$84:$BI$84,$E288:$BL288)+'FD inverse'!$A$34*$C289/Setup!$B$17+INDEX('FD inverse'!$A$34:$BH$34,1,'FD mesh'!$B$15+1)*Setup!$B$22</f>
        <v>15.1763048005006</v>
      </c>
      <c r="AK289" s="0" t="n">
        <f aca="false">SUMPRODUCT('FD inverse'!$A$35:$BH$35,'FD mesh'!$B$84:$BI$84,$E288:$BL288)+'FD inverse'!$A$35*$C289/Setup!$B$17+INDEX('FD inverse'!$A$35:$BH$35,1,'FD mesh'!$B$15+1)*Setup!$B$22</f>
        <v>15.1595965045484</v>
      </c>
      <c r="AL289" s="0" t="n">
        <f aca="false">SUMPRODUCT('FD inverse'!$A$36:$BH$36,'FD mesh'!$B$84:$BI$84,$E288:$BL288)+'FD inverse'!$A$36*$C289/Setup!$B$17+INDEX('FD inverse'!$A$36:$BH$36,1,'FD mesh'!$B$15+1)*Setup!$B$22</f>
        <v>15.1432018376339</v>
      </c>
      <c r="AM289" s="0" t="n">
        <f aca="false">SUMPRODUCT('FD inverse'!$A$37:$BH$37,'FD mesh'!$B$84:$BI$84,$E288:$BL288)+'FD inverse'!$A$37*$C289/Setup!$B$17+INDEX('FD inverse'!$A$37:$BH$37,1,'FD mesh'!$B$15+1)*Setup!$B$22</f>
        <v>15.127096338861</v>
      </c>
      <c r="AN289" s="0" t="n">
        <f aca="false">SUMPRODUCT('FD inverse'!$A$38:$BH$38,'FD mesh'!$B$84:$BI$84,$E288:$BL288)+'FD inverse'!$A$38*$C289/Setup!$B$17+INDEX('FD inverse'!$A$38:$BH$38,1,'FD mesh'!$B$15+1)*Setup!$B$22</f>
        <v>15.1112536117021</v>
      </c>
      <c r="AO289" s="0" t="n">
        <f aca="false">SUMPRODUCT('FD inverse'!$A$39:$BH$39,'FD mesh'!$B$84:$BI$84,$E288:$BL288)+'FD inverse'!$A$39*$C289/Setup!$B$17+INDEX('FD inverse'!$A$39:$BH$39,1,'FD mesh'!$B$15+1)*Setup!$B$22</f>
        <v>15.0956455609921</v>
      </c>
      <c r="AP289" s="0" t="n">
        <f aca="false">SUMPRODUCT('FD inverse'!$A$40:$BH$40,'FD mesh'!$B$84:$BI$84,$E288:$BL288)+'FD inverse'!$A$40*$C289/Setup!$B$17+INDEX('FD inverse'!$A$40:$BH$40,1,'FD mesh'!$B$15+1)*Setup!$B$22</f>
        <v>15.0802426197854</v>
      </c>
      <c r="AQ289" s="0" t="n">
        <f aca="false">SUMPRODUCT('FD inverse'!$A$41:$BH$41,'FD mesh'!$B$84:$BI$84,$E288:$BL288)+'FD inverse'!$A$41*$C289/Setup!$B$17+INDEX('FD inverse'!$A$41:$BH$41,1,'FD mesh'!$B$15+1)*Setup!$B$22</f>
        <v>15.0650139669855</v>
      </c>
      <c r="AR289" s="0" t="n">
        <f aca="false">SUMPRODUCT('FD inverse'!$A$42:$BH$42,'FD mesh'!$B$84:$BI$84,$E288:$BL288)+'FD inverse'!$A$42*$C289/Setup!$B$17+INDEX('FD inverse'!$A$42:$BH$42,1,'FD mesh'!$B$15+1)*Setup!$B$22</f>
        <v>15.04992773679</v>
      </c>
      <c r="AS289" s="0" t="n">
        <f aca="false">SUMPRODUCT('FD inverse'!$A$43:$BH$43,'FD mesh'!$B$84:$BI$84,$E288:$BL288)+'FD inverse'!$A$43*$C289/Setup!$B$17+INDEX('FD inverse'!$A$43:$BH$43,1,'FD mesh'!$B$15+1)*Setup!$B$22</f>
        <v>0</v>
      </c>
      <c r="AT289" s="0" t="n">
        <f aca="false">SUMPRODUCT('FD inverse'!$A$44:$BH$44,'FD mesh'!$B$84:$BI$84,$E288:$BL288)+'FD inverse'!$A$44*$C289/Setup!$B$17+INDEX('FD inverse'!$A$44:$BH$44,1,'FD mesh'!$B$15+1)*Setup!$B$22</f>
        <v>0</v>
      </c>
      <c r="AU289" s="0" t="n">
        <f aca="false">SUMPRODUCT('FD inverse'!$A$45:$BH$45,'FD mesh'!$B$84:$BI$84,$E288:$BL288)+'FD inverse'!$A$45*$C289/Setup!$B$17+INDEX('FD inverse'!$A$45:$BH$45,1,'FD mesh'!$B$15+1)*Setup!$B$22</f>
        <v>0</v>
      </c>
      <c r="AV289" s="0" t="n">
        <f aca="false">SUMPRODUCT('FD inverse'!$A$46:$BH$46,'FD mesh'!$B$84:$BI$84,$E288:$BL288)+'FD inverse'!$A$46*$C289/Setup!$B$17+INDEX('FD inverse'!$A$46:$BH$46,1,'FD mesh'!$B$15+1)*Setup!$B$22</f>
        <v>0</v>
      </c>
      <c r="AW289" s="0" t="n">
        <f aca="false">SUMPRODUCT('FD inverse'!$A$47:$BH$47,'FD mesh'!$B$84:$BI$84,$E288:$BL288)+'FD inverse'!$A$47*$C289/Setup!$B$17+INDEX('FD inverse'!$A$47:$BH$47,1,'FD mesh'!$B$15+1)*Setup!$B$22</f>
        <v>0</v>
      </c>
      <c r="AX289" s="0" t="n">
        <f aca="false">SUMPRODUCT('FD inverse'!$A$48:$BH$48,'FD mesh'!$B$84:$BI$84,$E288:$BL288)+'FD inverse'!$A$48*$C289/Setup!$B$17+INDEX('FD inverse'!$A$48:$BH$48,1,'FD mesh'!$B$15+1)*Setup!$B$22</f>
        <v>0</v>
      </c>
      <c r="AY289" s="0" t="n">
        <f aca="false">SUMPRODUCT('FD inverse'!$A$49:$BH$49,'FD mesh'!$B$84:$BI$84,$E288:$BL288)+'FD inverse'!$A$49*$C289/Setup!$B$17+INDEX('FD inverse'!$A$49:$BH$49,1,'FD mesh'!$B$15+1)*Setup!$B$22</f>
        <v>0</v>
      </c>
      <c r="AZ289" s="0" t="n">
        <f aca="false">SUMPRODUCT('FD inverse'!$A$50:$BH$50,'FD mesh'!$B$84:$BI$84,$E288:$BL288)+'FD inverse'!$A$50*$C289/Setup!$B$17+INDEX('FD inverse'!$A$50:$BH$50,1,'FD mesh'!$B$15+1)*Setup!$B$22</f>
        <v>0</v>
      </c>
      <c r="BA289" s="0" t="n">
        <f aca="false">SUMPRODUCT('FD inverse'!$A$51:$BH$51,'FD mesh'!$B$84:$BI$84,$E288:$BL288)+'FD inverse'!$A$51*$C289/Setup!$B$17+INDEX('FD inverse'!$A$51:$BH$51,1,'FD mesh'!$B$15+1)*Setup!$B$22</f>
        <v>0</v>
      </c>
      <c r="BB289" s="0" t="n">
        <f aca="false">SUMPRODUCT('FD inverse'!$A$52:$BH$52,'FD mesh'!$B$84:$BI$84,$E288:$BL288)+'FD inverse'!$A$52*$C289/Setup!$B$17+INDEX('FD inverse'!$A$52:$BH$52,1,'FD mesh'!$B$15+1)*Setup!$B$22</f>
        <v>0</v>
      </c>
      <c r="BC289" s="0" t="n">
        <f aca="false">SUMPRODUCT('FD inverse'!$A$53:$BH$53,'FD mesh'!$B$84:$BI$84,$E288:$BL288)+'FD inverse'!$A$53*$C289/Setup!$B$17+INDEX('FD inverse'!$A$53:$BH$53,1,'FD mesh'!$B$15+1)*Setup!$B$22</f>
        <v>0</v>
      </c>
      <c r="BD289" s="0" t="n">
        <f aca="false">SUMPRODUCT('FD inverse'!$A$54:$BH$54,'FD mesh'!$B$84:$BI$84,$E288:$BL288)+'FD inverse'!$A$54*$C289/Setup!$B$17+INDEX('FD inverse'!$A$54:$BH$54,1,'FD mesh'!$B$15+1)*Setup!$B$22</f>
        <v>0</v>
      </c>
      <c r="BE289" s="0" t="n">
        <f aca="false">SUMPRODUCT('FD inverse'!$A$55:$BH$55,'FD mesh'!$B$84:$BI$84,$E288:$BL288)+'FD inverse'!$A$55*$C289/Setup!$B$17+INDEX('FD inverse'!$A$55:$BH$55,1,'FD mesh'!$B$15+1)*Setup!$B$22</f>
        <v>0</v>
      </c>
      <c r="BF289" s="0" t="n">
        <f aca="false">SUMPRODUCT('FD inverse'!$A$56:$BH$56,'FD mesh'!$B$84:$BI$84,$E288:$BL288)+'FD inverse'!$A$56*$C289/Setup!$B$17+INDEX('FD inverse'!$A$56:$BH$56,1,'FD mesh'!$B$15+1)*Setup!$B$22</f>
        <v>0</v>
      </c>
      <c r="BG289" s="0" t="n">
        <f aca="false">SUMPRODUCT('FD inverse'!$A$57:$BH$57,'FD mesh'!$B$84:$BI$84,$E288:$BL288)+'FD inverse'!$A$57*$C289/Setup!$B$17+INDEX('FD inverse'!$A$57:$BH$57,1,'FD mesh'!$B$15+1)*Setup!$B$22</f>
        <v>0</v>
      </c>
      <c r="BH289" s="0" t="n">
        <f aca="false">SUMPRODUCT('FD inverse'!$A$58:$BH$58,'FD mesh'!$B$84:$BI$84,$E288:$BL288)+'FD inverse'!$A$58*$C289/Setup!$B$17+INDEX('FD inverse'!$A$58:$BH$58,1,'FD mesh'!$B$15+1)*Setup!$B$22</f>
        <v>0</v>
      </c>
      <c r="BI289" s="0" t="n">
        <f aca="false">SUMPRODUCT('FD inverse'!$A$59:$BH$59,'FD mesh'!$B$84:$BI$84,$E288:$BL288)+'FD inverse'!$A$59*$C289/Setup!$B$17+INDEX('FD inverse'!$A$59:$BH$59,1,'FD mesh'!$B$15+1)*Setup!$B$22</f>
        <v>0</v>
      </c>
      <c r="BJ289" s="0" t="n">
        <f aca="false">SUMPRODUCT('FD inverse'!$A$60:$BH$60,'FD mesh'!$B$84:$BI$84,$E288:$BL288)+'FD inverse'!$A$60*$C289/Setup!$B$17+INDEX('FD inverse'!$A$60:$BH$60,1,'FD mesh'!$B$15+1)*Setup!$B$22</f>
        <v>0</v>
      </c>
      <c r="BK289" s="0" t="n">
        <f aca="false">SUMPRODUCT('FD inverse'!$A$61:$BH$61,'FD mesh'!$B$84:$BI$84,$E288:$BL288)+'FD inverse'!$A$61*$C289/Setup!$B$17+INDEX('FD inverse'!$A$61:$BH$61,1,'FD mesh'!$B$15+1)*Setup!$B$22</f>
        <v>0</v>
      </c>
      <c r="BL289" s="0" t="n">
        <f aca="false">SUMPRODUCT('FD inverse'!$A$62:$BH$62,'FD mesh'!$B$84:$BI$84,$E288:$BL288)+'FD inverse'!$A$62*$C289/Setup!$B$17+INDEX('FD inverse'!$A$62:$BH$62,1,'FD mesh'!$B$15+1)*Setup!$B$22</f>
        <v>0</v>
      </c>
    </row>
    <row r="290" customFormat="false" ht="15" hidden="false" customHeight="false" outlineLevel="0" collapsed="false">
      <c r="A290" s="0" t="n">
        <v>285</v>
      </c>
      <c r="B290" s="0" t="n">
        <f aca="false">A290*Setup!$B$11/3600</f>
        <v>23.75</v>
      </c>
      <c r="C290" s="0" t="n">
        <f aca="false">Setup!$B$7+Setup!$B$8*COS(2*PI()*(B290-Setup!$B$9)/24)</f>
        <v>22.230845239124</v>
      </c>
      <c r="D290" s="0" t="n">
        <f aca="false">(C290-E290)/Setup!$B$17</f>
        <v>0.502316207440364</v>
      </c>
      <c r="E290" s="0" t="n">
        <f aca="false">SUMPRODUCT('FD inverse'!$A$3:$BH$3,'FD mesh'!$B$84:$BI$84,$E289:$BL289)+'FD inverse'!$A$3*$C290/Setup!$B$17+INDEX('FD inverse'!$A$3:$BH$3,1,'FD mesh'!$B$15+1)*Setup!$B$22</f>
        <v>22.1655441321567</v>
      </c>
      <c r="F290" s="0" t="n">
        <f aca="false">SUMPRODUCT('FD inverse'!$A$4:$BH$4,'FD mesh'!$B$84:$BI$84,$E289:$BL289)+'FD inverse'!$A$4*$C290/Setup!$B$17+INDEX('FD inverse'!$A$4:$BH$4,1,'FD mesh'!$B$15+1)*Setup!$B$22</f>
        <v>22.1403907910725</v>
      </c>
      <c r="G290" s="0" t="n">
        <f aca="false">SUMPRODUCT('FD inverse'!$A$5:$BH$5,'FD mesh'!$B$84:$BI$84,$E289:$BL289)+'FD inverse'!$A$5*$C290/Setup!$B$17+INDEX('FD inverse'!$A$5:$BH$5,1,'FD mesh'!$B$15+1)*Setup!$B$22</f>
        <v>22.0980030588413</v>
      </c>
      <c r="H290" s="0" t="n">
        <f aca="false">SUMPRODUCT('FD inverse'!$A$6:$BH$6,'FD mesh'!$B$84:$BI$84,$E289:$BL289)+'FD inverse'!$A$6*$C290/Setup!$B$17+INDEX('FD inverse'!$A$6:$BH$6,1,'FD mesh'!$B$15+1)*Setup!$B$22</f>
        <v>21.9320078944723</v>
      </c>
      <c r="I290" s="0" t="n">
        <f aca="false">SUMPRODUCT('FD inverse'!$A$7:$BH$7,'FD mesh'!$B$84:$BI$84,$E289:$BL289)+'FD inverse'!$A$7*$C290/Setup!$B$17+INDEX('FD inverse'!$A$7:$BH$7,1,'FD mesh'!$B$15+1)*Setup!$B$22</f>
        <v>21.9151090136591</v>
      </c>
      <c r="J290" s="0" t="n">
        <f aca="false">SUMPRODUCT('FD inverse'!$A$8:$BH$8,'FD mesh'!$B$84:$BI$84,$E289:$BL289)+'FD inverse'!$A$8*$C290/Setup!$B$17+INDEX('FD inverse'!$A$8:$BH$8,1,'FD mesh'!$B$15+1)*Setup!$B$22</f>
        <v>21.8950394135393</v>
      </c>
      <c r="K290" s="0" t="n">
        <f aca="false">SUMPRODUCT('FD inverse'!$A$9:$BH$9,'FD mesh'!$B$84:$BI$84,$E289:$BL289)+'FD inverse'!$A$9*$C290/Setup!$B$17+INDEX('FD inverse'!$A$9:$BH$9,1,'FD mesh'!$B$15+1)*Setup!$B$22</f>
        <v>21.8729378442035</v>
      </c>
      <c r="L290" s="0" t="n">
        <f aca="false">SUMPRODUCT('FD inverse'!$A$10:$BH$10,'FD mesh'!$B$84:$BI$84,$E289:$BL289)+'FD inverse'!$A$10*$C290/Setup!$B$17+INDEX('FD inverse'!$A$10:$BH$10,1,'FD mesh'!$B$15+1)*Setup!$B$22</f>
        <v>21.8498263347</v>
      </c>
      <c r="M290" s="0" t="n">
        <f aca="false">SUMPRODUCT('FD inverse'!$A$11:$BH$11,'FD mesh'!$B$84:$BI$84,$E289:$BL289)+'FD inverse'!$A$11*$C290/Setup!$B$17+INDEX('FD inverse'!$A$11:$BH$11,1,'FD mesh'!$B$15+1)*Setup!$B$22</f>
        <v>21.8266034755427</v>
      </c>
      <c r="N290" s="0" t="n">
        <f aca="false">SUMPRODUCT('FD inverse'!$A$12:$BH$12,'FD mesh'!$B$84:$BI$84,$E289:$BL289)+'FD inverse'!$A$12*$C290/Setup!$B$17+INDEX('FD inverse'!$A$12:$BH$12,1,'FD mesh'!$B$15+1)*Setup!$B$22</f>
        <v>21.8040389396701</v>
      </c>
      <c r="O290" s="0" t="n">
        <f aca="false">SUMPRODUCT('FD inverse'!$A$13:$BH$13,'FD mesh'!$B$84:$BI$84,$E289:$BL289)+'FD inverse'!$A$13*$C290/Setup!$B$17+INDEX('FD inverse'!$A$13:$BH$13,1,'FD mesh'!$B$15+1)*Setup!$B$22</f>
        <v>21.7827691114366</v>
      </c>
      <c r="P290" s="0" t="n">
        <f aca="false">SUMPRODUCT('FD inverse'!$A$14:$BH$14,'FD mesh'!$B$84:$BI$84,$E289:$BL289)+'FD inverse'!$A$14*$C290/Setup!$B$17+INDEX('FD inverse'!$A$14:$BH$14,1,'FD mesh'!$B$15+1)*Setup!$B$22</f>
        <v>21.7632937115913</v>
      </c>
      <c r="Q290" s="0" t="n">
        <f aca="false">SUMPRODUCT('FD inverse'!$A$15:$BH$15,'FD mesh'!$B$84:$BI$84,$E289:$BL289)+'FD inverse'!$A$15*$C290/Setup!$B$17+INDEX('FD inverse'!$A$15:$BH$15,1,'FD mesh'!$B$15+1)*Setup!$B$22</f>
        <v>21.7459733252221</v>
      </c>
      <c r="R290" s="0" t="n">
        <f aca="false">SUMPRODUCT('FD inverse'!$A$16:$BH$16,'FD mesh'!$B$84:$BI$84,$E289:$BL289)+'FD inverse'!$A$16*$C290/Setup!$B$17+INDEX('FD inverse'!$A$16:$BH$16,1,'FD mesh'!$B$15+1)*Setup!$B$22</f>
        <v>21.7310277591501</v>
      </c>
      <c r="S290" s="0" t="n">
        <f aca="false">SUMPRODUCT('FD inverse'!$A$17:$BH$17,'FD mesh'!$B$84:$BI$84,$E289:$BL289)+'FD inverse'!$A$17*$C290/Setup!$B$17+INDEX('FD inverse'!$A$17:$BH$17,1,'FD mesh'!$B$15+1)*Setup!$B$22</f>
        <v>21.2887094132974</v>
      </c>
      <c r="T290" s="0" t="n">
        <f aca="false">SUMPRODUCT('FD inverse'!$A$18:$BH$18,'FD mesh'!$B$84:$BI$84,$E289:$BL289)+'FD inverse'!$A$18*$C290/Setup!$B$17+INDEX('FD inverse'!$A$18:$BH$18,1,'FD mesh'!$B$15+1)*Setup!$B$22</f>
        <v>20.8477142052839</v>
      </c>
      <c r="U290" s="0" t="n">
        <f aca="false">SUMPRODUCT('FD inverse'!$A$19:$BH$19,'FD mesh'!$B$84:$BI$84,$E289:$BL289)+'FD inverse'!$A$19*$C290/Setup!$B$17+INDEX('FD inverse'!$A$19:$BH$19,1,'FD mesh'!$B$15+1)*Setup!$B$22</f>
        <v>20.408108389023</v>
      </c>
      <c r="V290" s="0" t="n">
        <f aca="false">SUMPRODUCT('FD inverse'!$A$20:$BH$20,'FD mesh'!$B$84:$BI$84,$E289:$BL289)+'FD inverse'!$A$20*$C290/Setup!$B$17+INDEX('FD inverse'!$A$20:$BH$20,1,'FD mesh'!$B$15+1)*Setup!$B$22</f>
        <v>19.9699269684674</v>
      </c>
      <c r="W290" s="0" t="n">
        <f aca="false">SUMPRODUCT('FD inverse'!$A$21:$BH$21,'FD mesh'!$B$84:$BI$84,$E289:$BL289)+'FD inverse'!$A$21*$C290/Setup!$B$17+INDEX('FD inverse'!$A$21:$BH$21,1,'FD mesh'!$B$15+1)*Setup!$B$22</f>
        <v>19.5331758166075</v>
      </c>
      <c r="X290" s="0" t="n">
        <f aca="false">SUMPRODUCT('FD inverse'!$A$22:$BH$22,'FD mesh'!$B$84:$BI$84,$E289:$BL289)+'FD inverse'!$A$22*$C290/Setup!$B$17+INDEX('FD inverse'!$A$22:$BH$22,1,'FD mesh'!$B$15+1)*Setup!$B$22</f>
        <v>19.0978338522214</v>
      </c>
      <c r="Y290" s="0" t="n">
        <f aca="false">SUMPRODUCT('FD inverse'!$A$23:$BH$23,'FD mesh'!$B$84:$BI$84,$E289:$BL289)+'FD inverse'!$A$23*$C290/Setup!$B$17+INDEX('FD inverse'!$A$23:$BH$23,1,'FD mesh'!$B$15+1)*Setup!$B$22</f>
        <v>18.6638552656365</v>
      </c>
      <c r="Z290" s="0" t="n">
        <f aca="false">SUMPRODUCT('FD inverse'!$A$24:$BH$24,'FD mesh'!$B$84:$BI$84,$E289:$BL289)+'FD inverse'!$A$24*$C290/Setup!$B$17+INDEX('FD inverse'!$A$24:$BH$24,1,'FD mesh'!$B$15+1)*Setup!$B$22</f>
        <v>18.2311717857143</v>
      </c>
      <c r="AA290" s="0" t="n">
        <f aca="false">SUMPRODUCT('FD inverse'!$A$25:$BH$25,'FD mesh'!$B$84:$BI$84,$E289:$BL289)+'FD inverse'!$A$25*$C290/Setup!$B$17+INDEX('FD inverse'!$A$25:$BH$25,1,'FD mesh'!$B$15+1)*Setup!$B$22</f>
        <v>17.7996949811498</v>
      </c>
      <c r="AB290" s="0" t="n">
        <f aca="false">SUMPRODUCT('FD inverse'!$A$26:$BH$26,'FD mesh'!$B$84:$BI$84,$E289:$BL289)+'FD inverse'!$A$26*$C290/Setup!$B$17+INDEX('FD inverse'!$A$26:$BH$26,1,'FD mesh'!$B$15+1)*Setup!$B$22</f>
        <v>17.3693185899665</v>
      </c>
      <c r="AC290" s="0" t="n">
        <f aca="false">SUMPRODUCT('FD inverse'!$A$27:$BH$27,'FD mesh'!$B$84:$BI$84,$E289:$BL289)+'FD inverse'!$A$27*$C290/Setup!$B$17+INDEX('FD inverse'!$A$27:$BH$27,1,'FD mesh'!$B$15+1)*Setup!$B$22</f>
        <v>16.9399208718038</v>
      </c>
      <c r="AD290" s="0" t="n">
        <f aca="false">SUMPRODUCT('FD inverse'!$A$28:$BH$28,'FD mesh'!$B$84:$BI$84,$E289:$BL289)+'FD inverse'!$A$28*$C290/Setup!$B$17+INDEX('FD inverse'!$A$28:$BH$28,1,'FD mesh'!$B$15+1)*Setup!$B$22</f>
        <v>16.5113669782208</v>
      </c>
      <c r="AE290" s="0" t="n">
        <f aca="false">SUMPRODUCT('FD inverse'!$A$29:$BH$29,'FD mesh'!$B$84:$BI$84,$E289:$BL289)+'FD inverse'!$A$29*$C290/Setup!$B$17+INDEX('FD inverse'!$A$29:$BH$29,1,'FD mesh'!$B$15+1)*Setup!$B$22</f>
        <v>16.0835113367853</v>
      </c>
      <c r="AF290" s="0" t="n">
        <f aca="false">SUMPRODUCT('FD inverse'!$A$30:$BH$30,'FD mesh'!$B$84:$BI$84,$E289:$BL289)+'FD inverse'!$A$30*$C290/Setup!$B$17+INDEX('FD inverse'!$A$30:$BH$30,1,'FD mesh'!$B$15+1)*Setup!$B$22</f>
        <v>15.65620004518</v>
      </c>
      <c r="AG290" s="0" t="n">
        <f aca="false">SUMPRODUCT('FD inverse'!$A$31:$BH$31,'FD mesh'!$B$84:$BI$84,$E289:$BL289)+'FD inverse'!$A$31*$C290/Setup!$B$17+INDEX('FD inverse'!$A$31:$BH$31,1,'FD mesh'!$B$15+1)*Setup!$B$22</f>
        <v>15.2292732719315</v>
      </c>
      <c r="AH290" s="0" t="n">
        <f aca="false">SUMPRODUCT('FD inverse'!$A$32:$BH$32,'FD mesh'!$B$84:$BI$84,$E289:$BL289)+'FD inverse'!$A$32*$C290/Setup!$B$17+INDEX('FD inverse'!$A$32:$BH$32,1,'FD mesh'!$B$15+1)*Setup!$B$22</f>
        <v>15.2114737172305</v>
      </c>
      <c r="AI290" s="0" t="n">
        <f aca="false">SUMPRODUCT('FD inverse'!$A$33:$BH$33,'FD mesh'!$B$84:$BI$84,$E289:$BL289)+'FD inverse'!$A$33*$C290/Setup!$B$17+INDEX('FD inverse'!$A$33:$BH$33,1,'FD mesh'!$B$15+1)*Setup!$B$22</f>
        <v>15.1940410583557</v>
      </c>
      <c r="AJ290" s="0" t="n">
        <f aca="false">SUMPRODUCT('FD inverse'!$A$34:$BH$34,'FD mesh'!$B$84:$BI$84,$E289:$BL289)+'FD inverse'!$A$34*$C290/Setup!$B$17+INDEX('FD inverse'!$A$34:$BH$34,1,'FD mesh'!$B$15+1)*Setup!$B$22</f>
        <v>15.1769587339102</v>
      </c>
      <c r="AK290" s="0" t="n">
        <f aca="false">SUMPRODUCT('FD inverse'!$A$35:$BH$35,'FD mesh'!$B$84:$BI$84,$E289:$BL289)+'FD inverse'!$A$35*$C290/Setup!$B$17+INDEX('FD inverse'!$A$35:$BH$35,1,'FD mesh'!$B$15+1)*Setup!$B$22</f>
        <v>15.1602074456188</v>
      </c>
      <c r="AL290" s="0" t="n">
        <f aca="false">SUMPRODUCT('FD inverse'!$A$36:$BH$36,'FD mesh'!$B$84:$BI$84,$E289:$BL289)+'FD inverse'!$A$36*$C290/Setup!$B$17+INDEX('FD inverse'!$A$36:$BH$36,1,'FD mesh'!$B$15+1)*Setup!$B$22</f>
        <v>15.1437654297691</v>
      </c>
      <c r="AM290" s="0" t="n">
        <f aca="false">SUMPRODUCT('FD inverse'!$A$37:$BH$37,'FD mesh'!$B$84:$BI$84,$E289:$BL289)+'FD inverse'!$A$37*$C290/Setup!$B$17+INDEX('FD inverse'!$A$37:$BH$37,1,'FD mesh'!$B$15+1)*Setup!$B$22</f>
        <v>15.1276087172397</v>
      </c>
      <c r="AN290" s="0" t="n">
        <f aca="false">SUMPRODUCT('FD inverse'!$A$38:$BH$38,'FD mesh'!$B$84:$BI$84,$E289:$BL289)+'FD inverse'!$A$38*$C290/Setup!$B$17+INDEX('FD inverse'!$A$38:$BH$38,1,'FD mesh'!$B$15+1)*Setup!$B$22</f>
        <v>15.1117113824472</v>
      </c>
      <c r="AO290" s="0" t="n">
        <f aca="false">SUMPRODUCT('FD inverse'!$A$39:$BH$39,'FD mesh'!$B$84:$BI$84,$E289:$BL289)+'FD inverse'!$A$39*$C290/Setup!$B$17+INDEX('FD inverse'!$A$39:$BH$39,1,'FD mesh'!$B$15+1)*Setup!$B$22</f>
        <v>15.0960457817498</v>
      </c>
      <c r="AP290" s="0" t="n">
        <f aca="false">SUMPRODUCT('FD inverse'!$A$40:$BH$40,'FD mesh'!$B$84:$BI$84,$E289:$BL289)+'FD inverse'!$A$40*$C290/Setup!$B$17+INDEX('FD inverse'!$A$40:$BH$40,1,'FD mesh'!$B$15+1)*Setup!$B$22</f>
        <v>15.0805827820183</v>
      </c>
      <c r="AQ290" s="0" t="n">
        <f aca="false">SUMPRODUCT('FD inverse'!$A$41:$BH$41,'FD mesh'!$B$84:$BI$84,$E289:$BL289)+'FD inverse'!$A$41*$C290/Setup!$B$17+INDEX('FD inverse'!$A$41:$BH$41,1,'FD mesh'!$B$15+1)*Setup!$B$22</f>
        <v>15.0652919802443</v>
      </c>
      <c r="AR290" s="0" t="n">
        <f aca="false">SUMPRODUCT('FD inverse'!$A$42:$BH$42,'FD mesh'!$B$84:$BI$84,$E289:$BL289)+'FD inverse'!$A$42*$C290/Setup!$B$17+INDEX('FD inverse'!$A$42:$BH$42,1,'FD mesh'!$B$15+1)*Setup!$B$22</f>
        <v>15.0501419151853</v>
      </c>
      <c r="AS290" s="0" t="n">
        <f aca="false">SUMPRODUCT('FD inverse'!$A$43:$BH$43,'FD mesh'!$B$84:$BI$84,$E289:$BL289)+'FD inverse'!$A$43*$C290/Setup!$B$17+INDEX('FD inverse'!$A$43:$BH$43,1,'FD mesh'!$B$15+1)*Setup!$B$22</f>
        <v>0</v>
      </c>
      <c r="AT290" s="0" t="n">
        <f aca="false">SUMPRODUCT('FD inverse'!$A$44:$BH$44,'FD mesh'!$B$84:$BI$84,$E289:$BL289)+'FD inverse'!$A$44*$C290/Setup!$B$17+INDEX('FD inverse'!$A$44:$BH$44,1,'FD mesh'!$B$15+1)*Setup!$B$22</f>
        <v>0</v>
      </c>
      <c r="AU290" s="0" t="n">
        <f aca="false">SUMPRODUCT('FD inverse'!$A$45:$BH$45,'FD mesh'!$B$84:$BI$84,$E289:$BL289)+'FD inverse'!$A$45*$C290/Setup!$B$17+INDEX('FD inverse'!$A$45:$BH$45,1,'FD mesh'!$B$15+1)*Setup!$B$22</f>
        <v>0</v>
      </c>
      <c r="AV290" s="0" t="n">
        <f aca="false">SUMPRODUCT('FD inverse'!$A$46:$BH$46,'FD mesh'!$B$84:$BI$84,$E289:$BL289)+'FD inverse'!$A$46*$C290/Setup!$B$17+INDEX('FD inverse'!$A$46:$BH$46,1,'FD mesh'!$B$15+1)*Setup!$B$22</f>
        <v>0</v>
      </c>
      <c r="AW290" s="0" t="n">
        <f aca="false">SUMPRODUCT('FD inverse'!$A$47:$BH$47,'FD mesh'!$B$84:$BI$84,$E289:$BL289)+'FD inverse'!$A$47*$C290/Setup!$B$17+INDEX('FD inverse'!$A$47:$BH$47,1,'FD mesh'!$B$15+1)*Setup!$B$22</f>
        <v>0</v>
      </c>
      <c r="AX290" s="0" t="n">
        <f aca="false">SUMPRODUCT('FD inverse'!$A$48:$BH$48,'FD mesh'!$B$84:$BI$84,$E289:$BL289)+'FD inverse'!$A$48*$C290/Setup!$B$17+INDEX('FD inverse'!$A$48:$BH$48,1,'FD mesh'!$B$15+1)*Setup!$B$22</f>
        <v>0</v>
      </c>
      <c r="AY290" s="0" t="n">
        <f aca="false">SUMPRODUCT('FD inverse'!$A$49:$BH$49,'FD mesh'!$B$84:$BI$84,$E289:$BL289)+'FD inverse'!$A$49*$C290/Setup!$B$17+INDEX('FD inverse'!$A$49:$BH$49,1,'FD mesh'!$B$15+1)*Setup!$B$22</f>
        <v>0</v>
      </c>
      <c r="AZ290" s="0" t="n">
        <f aca="false">SUMPRODUCT('FD inverse'!$A$50:$BH$50,'FD mesh'!$B$84:$BI$84,$E289:$BL289)+'FD inverse'!$A$50*$C290/Setup!$B$17+INDEX('FD inverse'!$A$50:$BH$50,1,'FD mesh'!$B$15+1)*Setup!$B$22</f>
        <v>0</v>
      </c>
      <c r="BA290" s="0" t="n">
        <f aca="false">SUMPRODUCT('FD inverse'!$A$51:$BH$51,'FD mesh'!$B$84:$BI$84,$E289:$BL289)+'FD inverse'!$A$51*$C290/Setup!$B$17+INDEX('FD inverse'!$A$51:$BH$51,1,'FD mesh'!$B$15+1)*Setup!$B$22</f>
        <v>0</v>
      </c>
      <c r="BB290" s="0" t="n">
        <f aca="false">SUMPRODUCT('FD inverse'!$A$52:$BH$52,'FD mesh'!$B$84:$BI$84,$E289:$BL289)+'FD inverse'!$A$52*$C290/Setup!$B$17+INDEX('FD inverse'!$A$52:$BH$52,1,'FD mesh'!$B$15+1)*Setup!$B$22</f>
        <v>0</v>
      </c>
      <c r="BC290" s="0" t="n">
        <f aca="false">SUMPRODUCT('FD inverse'!$A$53:$BH$53,'FD mesh'!$B$84:$BI$84,$E289:$BL289)+'FD inverse'!$A$53*$C290/Setup!$B$17+INDEX('FD inverse'!$A$53:$BH$53,1,'FD mesh'!$B$15+1)*Setup!$B$22</f>
        <v>0</v>
      </c>
      <c r="BD290" s="0" t="n">
        <f aca="false">SUMPRODUCT('FD inverse'!$A$54:$BH$54,'FD mesh'!$B$84:$BI$84,$E289:$BL289)+'FD inverse'!$A$54*$C290/Setup!$B$17+INDEX('FD inverse'!$A$54:$BH$54,1,'FD mesh'!$B$15+1)*Setup!$B$22</f>
        <v>0</v>
      </c>
      <c r="BE290" s="0" t="n">
        <f aca="false">SUMPRODUCT('FD inverse'!$A$55:$BH$55,'FD mesh'!$B$84:$BI$84,$E289:$BL289)+'FD inverse'!$A$55*$C290/Setup!$B$17+INDEX('FD inverse'!$A$55:$BH$55,1,'FD mesh'!$B$15+1)*Setup!$B$22</f>
        <v>0</v>
      </c>
      <c r="BF290" s="0" t="n">
        <f aca="false">SUMPRODUCT('FD inverse'!$A$56:$BH$56,'FD mesh'!$B$84:$BI$84,$E289:$BL289)+'FD inverse'!$A$56*$C290/Setup!$B$17+INDEX('FD inverse'!$A$56:$BH$56,1,'FD mesh'!$B$15+1)*Setup!$B$22</f>
        <v>0</v>
      </c>
      <c r="BG290" s="0" t="n">
        <f aca="false">SUMPRODUCT('FD inverse'!$A$57:$BH$57,'FD mesh'!$B$84:$BI$84,$E289:$BL289)+'FD inverse'!$A$57*$C290/Setup!$B$17+INDEX('FD inverse'!$A$57:$BH$57,1,'FD mesh'!$B$15+1)*Setup!$B$22</f>
        <v>0</v>
      </c>
      <c r="BH290" s="0" t="n">
        <f aca="false">SUMPRODUCT('FD inverse'!$A$58:$BH$58,'FD mesh'!$B$84:$BI$84,$E289:$BL289)+'FD inverse'!$A$58*$C290/Setup!$B$17+INDEX('FD inverse'!$A$58:$BH$58,1,'FD mesh'!$B$15+1)*Setup!$B$22</f>
        <v>0</v>
      </c>
      <c r="BI290" s="0" t="n">
        <f aca="false">SUMPRODUCT('FD inverse'!$A$59:$BH$59,'FD mesh'!$B$84:$BI$84,$E289:$BL289)+'FD inverse'!$A$59*$C290/Setup!$B$17+INDEX('FD inverse'!$A$59:$BH$59,1,'FD mesh'!$B$15+1)*Setup!$B$22</f>
        <v>0</v>
      </c>
      <c r="BJ290" s="0" t="n">
        <f aca="false">SUMPRODUCT('FD inverse'!$A$60:$BH$60,'FD mesh'!$B$84:$BI$84,$E289:$BL289)+'FD inverse'!$A$60*$C290/Setup!$B$17+INDEX('FD inverse'!$A$60:$BH$60,1,'FD mesh'!$B$15+1)*Setup!$B$22</f>
        <v>0</v>
      </c>
      <c r="BK290" s="0" t="n">
        <f aca="false">SUMPRODUCT('FD inverse'!$A$61:$BH$61,'FD mesh'!$B$84:$BI$84,$E289:$BL289)+'FD inverse'!$A$61*$C290/Setup!$B$17+INDEX('FD inverse'!$A$61:$BH$61,1,'FD mesh'!$B$15+1)*Setup!$B$22</f>
        <v>0</v>
      </c>
      <c r="BL290" s="0" t="n">
        <f aca="false">SUMPRODUCT('FD inverse'!$A$62:$BH$62,'FD mesh'!$B$84:$BI$84,$E289:$BL289)+'FD inverse'!$A$62*$C290/Setup!$B$17+INDEX('FD inverse'!$A$62:$BH$62,1,'FD mesh'!$B$15+1)*Setup!$B$22</f>
        <v>0</v>
      </c>
    </row>
    <row r="291" customFormat="false" ht="15" hidden="false" customHeight="false" outlineLevel="0" collapsed="false">
      <c r="A291" s="0" t="n">
        <v>286</v>
      </c>
      <c r="B291" s="0" t="n">
        <f aca="false">A291*Setup!$B$11/3600</f>
        <v>23.8333333333333</v>
      </c>
      <c r="C291" s="0" t="n">
        <f aca="false">Setup!$B$7+Setup!$B$8*COS(2*PI()*(B291-Setup!$B$9)/24)</f>
        <v>22.1530055470599</v>
      </c>
      <c r="D291" s="0" t="n">
        <f aca="false">(C291-E291)/Setup!$B$17</f>
        <v>0.262893905802659</v>
      </c>
      <c r="E291" s="0" t="n">
        <f aca="false">SUMPRODUCT('FD inverse'!$A$3:$BH$3,'FD mesh'!$B$84:$BI$84,$E290:$BL290)+'FD inverse'!$A$3*$C291/Setup!$B$17+INDEX('FD inverse'!$A$3:$BH$3,1,'FD mesh'!$B$15+1)*Setup!$B$22</f>
        <v>22.1188293393055</v>
      </c>
      <c r="F291" s="0" t="n">
        <f aca="false">SUMPRODUCT('FD inverse'!$A$4:$BH$4,'FD mesh'!$B$84:$BI$84,$E290:$BL290)+'FD inverse'!$A$4*$C291/Setup!$B$17+INDEX('FD inverse'!$A$4:$BH$4,1,'FD mesh'!$B$15+1)*Setup!$B$22</f>
        <v>22.1008673570533</v>
      </c>
      <c r="G291" s="0" t="n">
        <f aca="false">SUMPRODUCT('FD inverse'!$A$5:$BH$5,'FD mesh'!$B$84:$BI$84,$E290:$BL290)+'FD inverse'!$A$5*$C291/Setup!$B$17+INDEX('FD inverse'!$A$5:$BH$5,1,'FD mesh'!$B$15+1)*Setup!$B$22</f>
        <v>22.0657511065634</v>
      </c>
      <c r="H291" s="0" t="n">
        <f aca="false">SUMPRODUCT('FD inverse'!$A$6:$BH$6,'FD mesh'!$B$84:$BI$84,$E290:$BL290)+'FD inverse'!$A$6*$C291/Setup!$B$17+INDEX('FD inverse'!$A$6:$BH$6,1,'FD mesh'!$B$15+1)*Setup!$B$22</f>
        <v>21.9242434563818</v>
      </c>
      <c r="I291" s="0" t="n">
        <f aca="false">SUMPRODUCT('FD inverse'!$A$7:$BH$7,'FD mesh'!$B$84:$BI$84,$E290:$BL290)+'FD inverse'!$A$7*$C291/Setup!$B$17+INDEX('FD inverse'!$A$7:$BH$7,1,'FD mesh'!$B$15+1)*Setup!$B$22</f>
        <v>21.9094302607638</v>
      </c>
      <c r="J291" s="0" t="n">
        <f aca="false">SUMPRODUCT('FD inverse'!$A$8:$BH$8,'FD mesh'!$B$84:$BI$84,$E290:$BL290)+'FD inverse'!$A$8*$C291/Setup!$B$17+INDEX('FD inverse'!$A$8:$BH$8,1,'FD mesh'!$B$15+1)*Setup!$B$22</f>
        <v>21.8912667684524</v>
      </c>
      <c r="K291" s="0" t="n">
        <f aca="false">SUMPRODUCT('FD inverse'!$A$9:$BH$9,'FD mesh'!$B$84:$BI$84,$E290:$BL290)+'FD inverse'!$A$9*$C291/Setup!$B$17+INDEX('FD inverse'!$A$9:$BH$9,1,'FD mesh'!$B$15+1)*Setup!$B$22</f>
        <v>21.8708775268272</v>
      </c>
      <c r="L291" s="0" t="n">
        <f aca="false">SUMPRODUCT('FD inverse'!$A$10:$BH$10,'FD mesh'!$B$84:$BI$84,$E290:$BL290)+'FD inverse'!$A$10*$C291/Setup!$B$17+INDEX('FD inverse'!$A$10:$BH$10,1,'FD mesh'!$B$15+1)*Setup!$B$22</f>
        <v>21.8492727587264</v>
      </c>
      <c r="M291" s="0" t="n">
        <f aca="false">SUMPRODUCT('FD inverse'!$A$11:$BH$11,'FD mesh'!$B$84:$BI$84,$E290:$BL290)+'FD inverse'!$A$11*$C291/Setup!$B$17+INDEX('FD inverse'!$A$11:$BH$11,1,'FD mesh'!$B$15+1)*Setup!$B$22</f>
        <v>21.8273413971308</v>
      </c>
      <c r="N291" s="0" t="n">
        <f aca="false">SUMPRODUCT('FD inverse'!$A$12:$BH$12,'FD mesh'!$B$84:$BI$84,$E290:$BL290)+'FD inverse'!$A$12*$C291/Setup!$B$17+INDEX('FD inverse'!$A$12:$BH$12,1,'FD mesh'!$B$15+1)*Setup!$B$22</f>
        <v>21.8058453875046</v>
      </c>
      <c r="O291" s="0" t="n">
        <f aca="false">SUMPRODUCT('FD inverse'!$A$13:$BH$13,'FD mesh'!$B$84:$BI$84,$E290:$BL290)+'FD inverse'!$A$13*$C291/Setup!$B$17+INDEX('FD inverse'!$A$13:$BH$13,1,'FD mesh'!$B$15+1)*Setup!$B$22</f>
        <v>21.7854151288132</v>
      </c>
      <c r="P291" s="0" t="n">
        <f aca="false">SUMPRODUCT('FD inverse'!$A$14:$BH$14,'FD mesh'!$B$84:$BI$84,$E290:$BL290)+'FD inverse'!$A$14*$C291/Setup!$B$17+INDEX('FD inverse'!$A$14:$BH$14,1,'FD mesh'!$B$15+1)*Setup!$B$22</f>
        <v>21.7665459423205</v>
      </c>
      <c r="Q291" s="0" t="n">
        <f aca="false">SUMPRODUCT('FD inverse'!$A$15:$BH$15,'FD mesh'!$B$84:$BI$84,$E290:$BL290)+'FD inverse'!$A$15*$C291/Setup!$B$17+INDEX('FD inverse'!$A$15:$BH$15,1,'FD mesh'!$B$15+1)*Setup!$B$22</f>
        <v>21.7495954760219</v>
      </c>
      <c r="R291" s="0" t="n">
        <f aca="false">SUMPRODUCT('FD inverse'!$A$16:$BH$16,'FD mesh'!$B$84:$BI$84,$E290:$BL290)+'FD inverse'!$A$16*$C291/Setup!$B$17+INDEX('FD inverse'!$A$16:$BH$16,1,'FD mesh'!$B$15+1)*Setup!$B$22</f>
        <v>21.7347819718472</v>
      </c>
      <c r="S291" s="0" t="n">
        <f aca="false">SUMPRODUCT('FD inverse'!$A$17:$BH$17,'FD mesh'!$B$84:$BI$84,$E290:$BL290)+'FD inverse'!$A$17*$C291/Setup!$B$17+INDEX('FD inverse'!$A$17:$BH$17,1,'FD mesh'!$B$15+1)*Setup!$B$22</f>
        <v>21.2928242207126</v>
      </c>
      <c r="T291" s="0" t="n">
        <f aca="false">SUMPRODUCT('FD inverse'!$A$18:$BH$18,'FD mesh'!$B$84:$BI$84,$E290:$BL290)+'FD inverse'!$A$18*$C291/Setup!$B$17+INDEX('FD inverse'!$A$18:$BH$18,1,'FD mesh'!$B$15+1)*Setup!$B$22</f>
        <v>20.8520773986174</v>
      </c>
      <c r="U291" s="0" t="n">
        <f aca="false">SUMPRODUCT('FD inverse'!$A$19:$BH$19,'FD mesh'!$B$84:$BI$84,$E290:$BL290)+'FD inverse'!$A$19*$C291/Setup!$B$17+INDEX('FD inverse'!$A$19:$BH$19,1,'FD mesh'!$B$15+1)*Setup!$B$22</f>
        <v>20.4126146019889</v>
      </c>
      <c r="V291" s="0" t="n">
        <f aca="false">SUMPRODUCT('FD inverse'!$A$20:$BH$20,'FD mesh'!$B$84:$BI$84,$E290:$BL290)+'FD inverse'!$A$20*$C291/Setup!$B$17+INDEX('FD inverse'!$A$20:$BH$20,1,'FD mesh'!$B$15+1)*Setup!$B$22</f>
        <v>19.9744779194618</v>
      </c>
      <c r="W291" s="0" t="n">
        <f aca="false">SUMPRODUCT('FD inverse'!$A$21:$BH$21,'FD mesh'!$B$84:$BI$84,$E290:$BL290)+'FD inverse'!$A$21*$C291/Setup!$B$17+INDEX('FD inverse'!$A$21:$BH$21,1,'FD mesh'!$B$15+1)*Setup!$B$22</f>
        <v>19.5376805167988</v>
      </c>
      <c r="X291" s="0" t="n">
        <f aca="false">SUMPRODUCT('FD inverse'!$A$22:$BH$22,'FD mesh'!$B$84:$BI$84,$E290:$BL290)+'FD inverse'!$A$22*$C291/Setup!$B$17+INDEX('FD inverse'!$A$22:$BH$22,1,'FD mesh'!$B$15+1)*Setup!$B$22</f>
        <v>19.1022087830493</v>
      </c>
      <c r="Y291" s="0" t="n">
        <f aca="false">SUMPRODUCT('FD inverse'!$A$23:$BH$23,'FD mesh'!$B$84:$BI$84,$E290:$BL290)+'FD inverse'!$A$23*$C291/Setup!$B$17+INDEX('FD inverse'!$A$23:$BH$23,1,'FD mesh'!$B$15+1)*Setup!$B$22</f>
        <v>18.6680245289433</v>
      </c>
      <c r="Z291" s="0" t="n">
        <f aca="false">SUMPRODUCT('FD inverse'!$A$24:$BH$24,'FD mesh'!$B$84:$BI$84,$E290:$BL290)+'FD inverse'!$A$24*$C291/Setup!$B$17+INDEX('FD inverse'!$A$24:$BH$24,1,'FD mesh'!$B$15+1)*Setup!$B$22</f>
        <v>18.2350672294676</v>
      </c>
      <c r="AA291" s="0" t="n">
        <f aca="false">SUMPRODUCT('FD inverse'!$A$25:$BH$25,'FD mesh'!$B$84:$BI$84,$E290:$BL290)+'FD inverse'!$A$25*$C291/Setup!$B$17+INDEX('FD inverse'!$A$25:$BH$25,1,'FD mesh'!$B$15+1)*Setup!$B$22</f>
        <v>17.8032563034394</v>
      </c>
      <c r="AB291" s="0" t="n">
        <f aca="false">SUMPRODUCT('FD inverse'!$A$26:$BH$26,'FD mesh'!$B$84:$BI$84,$E290:$BL290)+'FD inverse'!$A$26*$C291/Setup!$B$17+INDEX('FD inverse'!$A$26:$BH$26,1,'FD mesh'!$B$15+1)*Setup!$B$22</f>
        <v>17.372493423685</v>
      </c>
      <c r="AC291" s="0" t="n">
        <f aca="false">SUMPRODUCT('FD inverse'!$A$27:$BH$27,'FD mesh'!$B$84:$BI$84,$E290:$BL290)+'FD inverse'!$A$27*$C291/Setup!$B$17+INDEX('FD inverse'!$A$27:$BH$27,1,'FD mesh'!$B$15+1)*Setup!$B$22</f>
        <v>16.9426648521391</v>
      </c>
      <c r="AD291" s="0" t="n">
        <f aca="false">SUMPRODUCT('FD inverse'!$A$28:$BH$28,'FD mesh'!$B$84:$BI$84,$E290:$BL290)+'FD inverse'!$A$28*$C291/Setup!$B$17+INDEX('FD inverse'!$A$28:$BH$28,1,'FD mesh'!$B$15+1)*Setup!$B$22</f>
        <v>16.5136437948062</v>
      </c>
      <c r="AE291" s="0" t="n">
        <f aca="false">SUMPRODUCT('FD inverse'!$A$29:$BH$29,'FD mesh'!$B$84:$BI$84,$E290:$BL290)+'FD inverse'!$A$29*$C291/Setup!$B$17+INDEX('FD inverse'!$A$29:$BH$29,1,'FD mesh'!$B$15+1)*Setup!$B$22</f>
        <v>16.0852927720685</v>
      </c>
      <c r="AF291" s="0" t="n">
        <f aca="false">SUMPRODUCT('FD inverse'!$A$30:$BH$30,'FD mesh'!$B$84:$BI$84,$E290:$BL290)+'FD inverse'!$A$30*$C291/Setup!$B$17+INDEX('FD inverse'!$A$30:$BH$30,1,'FD mesh'!$B$15+1)*Setup!$B$22</f>
        <v>15.6574660002855</v>
      </c>
      <c r="AG291" s="0" t="n">
        <f aca="false">SUMPRODUCT('FD inverse'!$A$31:$BH$31,'FD mesh'!$B$84:$BI$84,$E290:$BL290)+'FD inverse'!$A$31*$C291/Setup!$B$17+INDEX('FD inverse'!$A$31:$BH$31,1,'FD mesh'!$B$15+1)*Setup!$B$22</f>
        <v>15.230011781005</v>
      </c>
      <c r="AH291" s="0" t="n">
        <f aca="false">SUMPRODUCT('FD inverse'!$A$32:$BH$32,'FD mesh'!$B$84:$BI$84,$E290:$BL290)+'FD inverse'!$A$32*$C291/Setup!$B$17+INDEX('FD inverse'!$A$32:$BH$32,1,'FD mesh'!$B$15+1)*Setup!$B$22</f>
        <v>15.2121866208672</v>
      </c>
      <c r="AI291" s="0" t="n">
        <f aca="false">SUMPRODUCT('FD inverse'!$A$33:$BH$33,'FD mesh'!$B$84:$BI$84,$E290:$BL290)+'FD inverse'!$A$33*$C291/Setup!$B$17+INDEX('FD inverse'!$A$33:$BH$33,1,'FD mesh'!$B$15+1)*Setup!$B$22</f>
        <v>15.1947223489707</v>
      </c>
      <c r="AJ291" s="0" t="n">
        <f aca="false">SUMPRODUCT('FD inverse'!$A$34:$BH$34,'FD mesh'!$B$84:$BI$84,$E290:$BL290)+'FD inverse'!$A$34*$C291/Setup!$B$17+INDEX('FD inverse'!$A$34:$BH$34,1,'FD mesh'!$B$15+1)*Setup!$B$22</f>
        <v>15.1776029620758</v>
      </c>
      <c r="AK291" s="0" t="n">
        <f aca="false">SUMPRODUCT('FD inverse'!$A$35:$BH$35,'FD mesh'!$B$84:$BI$84,$E290:$BL290)+'FD inverse'!$A$35*$C291/Setup!$B$17+INDEX('FD inverse'!$A$35:$BH$35,1,'FD mesh'!$B$15+1)*Setup!$B$22</f>
        <v>15.1608096983169</v>
      </c>
      <c r="AL291" s="0" t="n">
        <f aca="false">SUMPRODUCT('FD inverse'!$A$36:$BH$36,'FD mesh'!$B$84:$BI$84,$E290:$BL290)+'FD inverse'!$A$36*$C291/Setup!$B$17+INDEX('FD inverse'!$A$36:$BH$36,1,'FD mesh'!$B$15+1)*Setup!$B$22</f>
        <v>15.1443213087457</v>
      </c>
      <c r="AM291" s="0" t="n">
        <f aca="false">SUMPRODUCT('FD inverse'!$A$37:$BH$37,'FD mesh'!$B$84:$BI$84,$E290:$BL290)+'FD inverse'!$A$37*$C291/Setup!$B$17+INDEX('FD inverse'!$A$37:$BH$37,1,'FD mesh'!$B$15+1)*Setup!$B$22</f>
        <v>15.128114317916</v>
      </c>
      <c r="AN291" s="0" t="n">
        <f aca="false">SUMPRODUCT('FD inverse'!$A$38:$BH$38,'FD mesh'!$B$84:$BI$84,$E290:$BL290)+'FD inverse'!$A$38*$C291/Setup!$B$17+INDEX('FD inverse'!$A$38:$BH$38,1,'FD mesh'!$B$15+1)*Setup!$B$22</f>
        <v>15.1121632737944</v>
      </c>
      <c r="AO291" s="0" t="n">
        <f aca="false">SUMPRODUCT('FD inverse'!$A$39:$BH$39,'FD mesh'!$B$84:$BI$84,$E290:$BL290)+'FD inverse'!$A$39*$C291/Setup!$B$17+INDEX('FD inverse'!$A$39:$BH$39,1,'FD mesh'!$B$15+1)*Setup!$B$22</f>
        <v>15.0964409874812</v>
      </c>
      <c r="AP291" s="0" t="n">
        <f aca="false">SUMPRODUCT('FD inverse'!$A$40:$BH$40,'FD mesh'!$B$84:$BI$84,$E290:$BL290)+'FD inverse'!$A$40*$C291/Setup!$B$17+INDEX('FD inverse'!$A$40:$BH$40,1,'FD mesh'!$B$15+1)*Setup!$B$22</f>
        <v>15.0809187634121</v>
      </c>
      <c r="AQ291" s="0" t="n">
        <f aca="false">SUMPRODUCT('FD inverse'!$A$41:$BH$41,'FD mesh'!$B$84:$BI$84,$E290:$BL290)+'FD inverse'!$A$41*$C291/Setup!$B$17+INDEX('FD inverse'!$A$41:$BH$41,1,'FD mesh'!$B$15+1)*Setup!$B$22</f>
        <v>15.0655666208632</v>
      </c>
      <c r="AR291" s="0" t="n">
        <f aca="false">SUMPRODUCT('FD inverse'!$A$42:$BH$42,'FD mesh'!$B$84:$BI$84,$E290:$BL290)+'FD inverse'!$A$42*$C291/Setup!$B$17+INDEX('FD inverse'!$A$42:$BH$42,1,'FD mesh'!$B$15+1)*Setup!$B$22</f>
        <v>15.0503535077215</v>
      </c>
      <c r="AS291" s="0" t="n">
        <f aca="false">SUMPRODUCT('FD inverse'!$A$43:$BH$43,'FD mesh'!$B$84:$BI$84,$E290:$BL290)+'FD inverse'!$A$43*$C291/Setup!$B$17+INDEX('FD inverse'!$A$43:$BH$43,1,'FD mesh'!$B$15+1)*Setup!$B$22</f>
        <v>0</v>
      </c>
      <c r="AT291" s="0" t="n">
        <f aca="false">SUMPRODUCT('FD inverse'!$A$44:$BH$44,'FD mesh'!$B$84:$BI$84,$E290:$BL290)+'FD inverse'!$A$44*$C291/Setup!$B$17+INDEX('FD inverse'!$A$44:$BH$44,1,'FD mesh'!$B$15+1)*Setup!$B$22</f>
        <v>0</v>
      </c>
      <c r="AU291" s="0" t="n">
        <f aca="false">SUMPRODUCT('FD inverse'!$A$45:$BH$45,'FD mesh'!$B$84:$BI$84,$E290:$BL290)+'FD inverse'!$A$45*$C291/Setup!$B$17+INDEX('FD inverse'!$A$45:$BH$45,1,'FD mesh'!$B$15+1)*Setup!$B$22</f>
        <v>0</v>
      </c>
      <c r="AV291" s="0" t="n">
        <f aca="false">SUMPRODUCT('FD inverse'!$A$46:$BH$46,'FD mesh'!$B$84:$BI$84,$E290:$BL290)+'FD inverse'!$A$46*$C291/Setup!$B$17+INDEX('FD inverse'!$A$46:$BH$46,1,'FD mesh'!$B$15+1)*Setup!$B$22</f>
        <v>0</v>
      </c>
      <c r="AW291" s="0" t="n">
        <f aca="false">SUMPRODUCT('FD inverse'!$A$47:$BH$47,'FD mesh'!$B$84:$BI$84,$E290:$BL290)+'FD inverse'!$A$47*$C291/Setup!$B$17+INDEX('FD inverse'!$A$47:$BH$47,1,'FD mesh'!$B$15+1)*Setup!$B$22</f>
        <v>0</v>
      </c>
      <c r="AX291" s="0" t="n">
        <f aca="false">SUMPRODUCT('FD inverse'!$A$48:$BH$48,'FD mesh'!$B$84:$BI$84,$E290:$BL290)+'FD inverse'!$A$48*$C291/Setup!$B$17+INDEX('FD inverse'!$A$48:$BH$48,1,'FD mesh'!$B$15+1)*Setup!$B$22</f>
        <v>0</v>
      </c>
      <c r="AY291" s="0" t="n">
        <f aca="false">SUMPRODUCT('FD inverse'!$A$49:$BH$49,'FD mesh'!$B$84:$BI$84,$E290:$BL290)+'FD inverse'!$A$49*$C291/Setup!$B$17+INDEX('FD inverse'!$A$49:$BH$49,1,'FD mesh'!$B$15+1)*Setup!$B$22</f>
        <v>0</v>
      </c>
      <c r="AZ291" s="0" t="n">
        <f aca="false">SUMPRODUCT('FD inverse'!$A$50:$BH$50,'FD mesh'!$B$84:$BI$84,$E290:$BL290)+'FD inverse'!$A$50*$C291/Setup!$B$17+INDEX('FD inverse'!$A$50:$BH$50,1,'FD mesh'!$B$15+1)*Setup!$B$22</f>
        <v>0</v>
      </c>
      <c r="BA291" s="0" t="n">
        <f aca="false">SUMPRODUCT('FD inverse'!$A$51:$BH$51,'FD mesh'!$B$84:$BI$84,$E290:$BL290)+'FD inverse'!$A$51*$C291/Setup!$B$17+INDEX('FD inverse'!$A$51:$BH$51,1,'FD mesh'!$B$15+1)*Setup!$B$22</f>
        <v>0</v>
      </c>
      <c r="BB291" s="0" t="n">
        <f aca="false">SUMPRODUCT('FD inverse'!$A$52:$BH$52,'FD mesh'!$B$84:$BI$84,$E290:$BL290)+'FD inverse'!$A$52*$C291/Setup!$B$17+INDEX('FD inverse'!$A$52:$BH$52,1,'FD mesh'!$B$15+1)*Setup!$B$22</f>
        <v>0</v>
      </c>
      <c r="BC291" s="0" t="n">
        <f aca="false">SUMPRODUCT('FD inverse'!$A$53:$BH$53,'FD mesh'!$B$84:$BI$84,$E290:$BL290)+'FD inverse'!$A$53*$C291/Setup!$B$17+INDEX('FD inverse'!$A$53:$BH$53,1,'FD mesh'!$B$15+1)*Setup!$B$22</f>
        <v>0</v>
      </c>
      <c r="BD291" s="0" t="n">
        <f aca="false">SUMPRODUCT('FD inverse'!$A$54:$BH$54,'FD mesh'!$B$84:$BI$84,$E290:$BL290)+'FD inverse'!$A$54*$C291/Setup!$B$17+INDEX('FD inverse'!$A$54:$BH$54,1,'FD mesh'!$B$15+1)*Setup!$B$22</f>
        <v>0</v>
      </c>
      <c r="BE291" s="0" t="n">
        <f aca="false">SUMPRODUCT('FD inverse'!$A$55:$BH$55,'FD mesh'!$B$84:$BI$84,$E290:$BL290)+'FD inverse'!$A$55*$C291/Setup!$B$17+INDEX('FD inverse'!$A$55:$BH$55,1,'FD mesh'!$B$15+1)*Setup!$B$22</f>
        <v>0</v>
      </c>
      <c r="BF291" s="0" t="n">
        <f aca="false">SUMPRODUCT('FD inverse'!$A$56:$BH$56,'FD mesh'!$B$84:$BI$84,$E290:$BL290)+'FD inverse'!$A$56*$C291/Setup!$B$17+INDEX('FD inverse'!$A$56:$BH$56,1,'FD mesh'!$B$15+1)*Setup!$B$22</f>
        <v>0</v>
      </c>
      <c r="BG291" s="0" t="n">
        <f aca="false">SUMPRODUCT('FD inverse'!$A$57:$BH$57,'FD mesh'!$B$84:$BI$84,$E290:$BL290)+'FD inverse'!$A$57*$C291/Setup!$B$17+INDEX('FD inverse'!$A$57:$BH$57,1,'FD mesh'!$B$15+1)*Setup!$B$22</f>
        <v>0</v>
      </c>
      <c r="BH291" s="0" t="n">
        <f aca="false">SUMPRODUCT('FD inverse'!$A$58:$BH$58,'FD mesh'!$B$84:$BI$84,$E290:$BL290)+'FD inverse'!$A$58*$C291/Setup!$B$17+INDEX('FD inverse'!$A$58:$BH$58,1,'FD mesh'!$B$15+1)*Setup!$B$22</f>
        <v>0</v>
      </c>
      <c r="BI291" s="0" t="n">
        <f aca="false">SUMPRODUCT('FD inverse'!$A$59:$BH$59,'FD mesh'!$B$84:$BI$84,$E290:$BL290)+'FD inverse'!$A$59*$C291/Setup!$B$17+INDEX('FD inverse'!$A$59:$BH$59,1,'FD mesh'!$B$15+1)*Setup!$B$22</f>
        <v>0</v>
      </c>
      <c r="BJ291" s="0" t="n">
        <f aca="false">SUMPRODUCT('FD inverse'!$A$60:$BH$60,'FD mesh'!$B$84:$BI$84,$E290:$BL290)+'FD inverse'!$A$60*$C291/Setup!$B$17+INDEX('FD inverse'!$A$60:$BH$60,1,'FD mesh'!$B$15+1)*Setup!$B$22</f>
        <v>0</v>
      </c>
      <c r="BK291" s="0" t="n">
        <f aca="false">SUMPRODUCT('FD inverse'!$A$61:$BH$61,'FD mesh'!$B$84:$BI$84,$E290:$BL290)+'FD inverse'!$A$61*$C291/Setup!$B$17+INDEX('FD inverse'!$A$61:$BH$61,1,'FD mesh'!$B$15+1)*Setup!$B$22</f>
        <v>0</v>
      </c>
      <c r="BL291" s="0" t="n">
        <f aca="false">SUMPRODUCT('FD inverse'!$A$62:$BH$62,'FD mesh'!$B$84:$BI$84,$E290:$BL290)+'FD inverse'!$A$62*$C291/Setup!$B$17+INDEX('FD inverse'!$A$62:$BH$62,1,'FD mesh'!$B$15+1)*Setup!$B$22</f>
        <v>0</v>
      </c>
    </row>
    <row r="292" customFormat="false" ht="15" hidden="false" customHeight="false" outlineLevel="0" collapsed="false">
      <c r="A292" s="0" t="n">
        <v>287</v>
      </c>
      <c r="B292" s="0" t="n">
        <f aca="false">A292*Setup!$B$11/3600</f>
        <v>23.9166666666667</v>
      </c>
      <c r="C292" s="0" t="n">
        <f aca="false">Setup!$B$7+Setup!$B$8*COS(2*PI()*(B292-Setup!$B$9)/24)</f>
        <v>22.0760449243225</v>
      </c>
      <c r="D292" s="0" t="n">
        <f aca="false">(C292-E292)/Setup!$B$17</f>
        <v>0.0277167344811219</v>
      </c>
      <c r="E292" s="0" t="n">
        <f aca="false">SUMPRODUCT('FD inverse'!$A$3:$BH$3,'FD mesh'!$B$84:$BI$84,$E291:$BL291)+'FD inverse'!$A$3*$C292/Setup!$B$17+INDEX('FD inverse'!$A$3:$BH$3,1,'FD mesh'!$B$15+1)*Setup!$B$22</f>
        <v>22.0724417488399</v>
      </c>
      <c r="F292" s="0" t="n">
        <f aca="false">SUMPRODUCT('FD inverse'!$A$4:$BH$4,'FD mesh'!$B$84:$BI$84,$E291:$BL291)+'FD inverse'!$A$4*$C292/Setup!$B$17+INDEX('FD inverse'!$A$4:$BH$4,1,'FD mesh'!$B$15+1)*Setup!$B$22</f>
        <v>22.0615500946248</v>
      </c>
      <c r="G292" s="0" t="n">
        <f aca="false">SUMPRODUCT('FD inverse'!$A$5:$BH$5,'FD mesh'!$B$84:$BI$84,$E291:$BL291)+'FD inverse'!$A$5*$C292/Setup!$B$17+INDEX('FD inverse'!$A$5:$BH$5,1,'FD mesh'!$B$15+1)*Setup!$B$22</f>
        <v>22.0335936563697</v>
      </c>
      <c r="H292" s="0" t="n">
        <f aca="false">SUMPRODUCT('FD inverse'!$A$6:$BH$6,'FD mesh'!$B$84:$BI$84,$E291:$BL291)+'FD inverse'!$A$6*$C292/Setup!$B$17+INDEX('FD inverse'!$A$6:$BH$6,1,'FD mesh'!$B$15+1)*Setup!$B$22</f>
        <v>21.916211883066</v>
      </c>
      <c r="I292" s="0" t="n">
        <f aca="false">SUMPRODUCT('FD inverse'!$A$7:$BH$7,'FD mesh'!$B$84:$BI$84,$E291:$BL291)+'FD inverse'!$A$7*$C292/Setup!$B$17+INDEX('FD inverse'!$A$7:$BH$7,1,'FD mesh'!$B$15+1)*Setup!$B$22</f>
        <v>21.9034549198486</v>
      </c>
      <c r="J292" s="0" t="n">
        <f aca="false">SUMPRODUCT('FD inverse'!$A$8:$BH$8,'FD mesh'!$B$84:$BI$84,$E291:$BL291)+'FD inverse'!$A$8*$C292/Setup!$B$17+INDEX('FD inverse'!$A$8:$BH$8,1,'FD mesh'!$B$15+1)*Setup!$B$22</f>
        <v>21.887172681755</v>
      </c>
      <c r="K292" s="0" t="n">
        <f aca="false">SUMPRODUCT('FD inverse'!$A$9:$BH$9,'FD mesh'!$B$84:$BI$84,$E291:$BL291)+'FD inverse'!$A$9*$C292/Setup!$B$17+INDEX('FD inverse'!$A$9:$BH$9,1,'FD mesh'!$B$15+1)*Setup!$B$22</f>
        <v>21.8684750532794</v>
      </c>
      <c r="L292" s="0" t="n">
        <f aca="false">SUMPRODUCT('FD inverse'!$A$10:$BH$10,'FD mesh'!$B$84:$BI$84,$E291:$BL291)+'FD inverse'!$A$10*$C292/Setup!$B$17+INDEX('FD inverse'!$A$10:$BH$10,1,'FD mesh'!$B$15+1)*Setup!$B$22</f>
        <v>21.84836003628</v>
      </c>
      <c r="M292" s="0" t="n">
        <f aca="false">SUMPRODUCT('FD inverse'!$A$11:$BH$11,'FD mesh'!$B$84:$BI$84,$E291:$BL291)+'FD inverse'!$A$11*$C292/Setup!$B$17+INDEX('FD inverse'!$A$11:$BH$11,1,'FD mesh'!$B$15+1)*Setup!$B$22</f>
        <v>21.8277065399611</v>
      </c>
      <c r="N292" s="0" t="n">
        <f aca="false">SUMPRODUCT('FD inverse'!$A$12:$BH$12,'FD mesh'!$B$84:$BI$84,$E291:$BL291)+'FD inverse'!$A$12*$C292/Setup!$B$17+INDEX('FD inverse'!$A$12:$BH$12,1,'FD mesh'!$B$15+1)*Setup!$B$22</f>
        <v>21.807268467141</v>
      </c>
      <c r="O292" s="0" t="n">
        <f aca="false">SUMPRODUCT('FD inverse'!$A$13:$BH$13,'FD mesh'!$B$84:$BI$84,$E291:$BL291)+'FD inverse'!$A$13*$C292/Setup!$B$17+INDEX('FD inverse'!$A$13:$BH$13,1,'FD mesh'!$B$15+1)*Setup!$B$22</f>
        <v>21.7876699693277</v>
      </c>
      <c r="P292" s="0" t="n">
        <f aca="false">SUMPRODUCT('FD inverse'!$A$14:$BH$14,'FD mesh'!$B$84:$BI$84,$E291:$BL291)+'FD inverse'!$A$14*$C292/Setup!$B$17+INDEX('FD inverse'!$A$14:$BH$14,1,'FD mesh'!$B$15+1)*Setup!$B$22</f>
        <v>21.7694017609034</v>
      </c>
      <c r="Q292" s="0" t="n">
        <f aca="false">SUMPRODUCT('FD inverse'!$A$15:$BH$15,'FD mesh'!$B$84:$BI$84,$E291:$BL291)+'FD inverse'!$A$15*$C292/Setup!$B$17+INDEX('FD inverse'!$A$15:$BH$15,1,'FD mesh'!$B$15+1)*Setup!$B$22</f>
        <v>21.7528184012005</v>
      </c>
      <c r="R292" s="0" t="n">
        <f aca="false">SUMPRODUCT('FD inverse'!$A$16:$BH$16,'FD mesh'!$B$84:$BI$84,$E291:$BL291)+'FD inverse'!$A$16*$C292/Setup!$B$17+INDEX('FD inverse'!$A$16:$BH$16,1,'FD mesh'!$B$15+1)*Setup!$B$22</f>
        <v>21.7381364722815</v>
      </c>
      <c r="S292" s="0" t="n">
        <f aca="false">SUMPRODUCT('FD inverse'!$A$17:$BH$17,'FD mesh'!$B$84:$BI$84,$E291:$BL291)+'FD inverse'!$A$17*$C292/Setup!$B$17+INDEX('FD inverse'!$A$17:$BH$17,1,'FD mesh'!$B$15+1)*Setup!$B$22</f>
        <v>21.2965611240032</v>
      </c>
      <c r="T292" s="0" t="n">
        <f aca="false">SUMPRODUCT('FD inverse'!$A$18:$BH$18,'FD mesh'!$B$84:$BI$84,$E291:$BL291)+'FD inverse'!$A$18*$C292/Setup!$B$17+INDEX('FD inverse'!$A$18:$BH$18,1,'FD mesh'!$B$15+1)*Setup!$B$22</f>
        <v>20.8560854929789</v>
      </c>
      <c r="U292" s="0" t="n">
        <f aca="false">SUMPRODUCT('FD inverse'!$A$19:$BH$19,'FD mesh'!$B$84:$BI$84,$E291:$BL291)+'FD inverse'!$A$19*$C292/Setup!$B$17+INDEX('FD inverse'!$A$19:$BH$19,1,'FD mesh'!$B$15+1)*Setup!$B$22</f>
        <v>20.4167893868668</v>
      </c>
      <c r="V292" s="0" t="n">
        <f aca="false">SUMPRODUCT('FD inverse'!$A$20:$BH$20,'FD mesh'!$B$84:$BI$84,$E291:$BL291)+'FD inverse'!$A$20*$C292/Setup!$B$17+INDEX('FD inverse'!$A$20:$BH$20,1,'FD mesh'!$B$15+1)*Setup!$B$22</f>
        <v>19.9787218603044</v>
      </c>
      <c r="W292" s="0" t="n">
        <f aca="false">SUMPRODUCT('FD inverse'!$A$21:$BH$21,'FD mesh'!$B$84:$BI$84,$E291:$BL291)+'FD inverse'!$A$21*$C292/Setup!$B$17+INDEX('FD inverse'!$A$21:$BH$21,1,'FD mesh'!$B$15+1)*Setup!$B$22</f>
        <v>19.5419032649043</v>
      </c>
      <c r="X292" s="0" t="n">
        <f aca="false">SUMPRODUCT('FD inverse'!$A$22:$BH$22,'FD mesh'!$B$84:$BI$84,$E291:$BL291)+'FD inverse'!$A$22*$C292/Setup!$B$17+INDEX('FD inverse'!$A$22:$BH$22,1,'FD mesh'!$B$15+1)*Setup!$B$22</f>
        <v>19.1063273639466</v>
      </c>
      <c r="Y292" s="0" t="n">
        <f aca="false">SUMPRODUCT('FD inverse'!$A$23:$BH$23,'FD mesh'!$B$84:$BI$84,$E291:$BL291)+'FD inverse'!$A$23*$C292/Setup!$B$17+INDEX('FD inverse'!$A$23:$BH$23,1,'FD mesh'!$B$15+1)*Setup!$B$22</f>
        <v>18.6719635025102</v>
      </c>
      <c r="Z292" s="0" t="n">
        <f aca="false">SUMPRODUCT('FD inverse'!$A$24:$BH$24,'FD mesh'!$B$84:$BI$84,$E291:$BL291)+'FD inverse'!$A$24*$C292/Setup!$B$17+INDEX('FD inverse'!$A$24:$BH$24,1,'FD mesh'!$B$15+1)*Setup!$B$22</f>
        <v>18.2387588247234</v>
      </c>
      <c r="AA292" s="0" t="n">
        <f aca="false">SUMPRODUCT('FD inverse'!$A$25:$BH$25,'FD mesh'!$B$84:$BI$84,$E291:$BL291)+'FD inverse'!$A$25*$C292/Setup!$B$17+INDEX('FD inverse'!$A$25:$BH$25,1,'FD mesh'!$B$15+1)*Setup!$B$22</f>
        <v>17.8066405306833</v>
      </c>
      <c r="AB292" s="0" t="n">
        <f aca="false">SUMPRODUCT('FD inverse'!$A$26:$BH$26,'FD mesh'!$B$84:$BI$84,$E291:$BL291)+'FD inverse'!$A$26*$C292/Setup!$B$17+INDEX('FD inverse'!$A$26:$BH$26,1,'FD mesh'!$B$15+1)*Setup!$B$22</f>
        <v>17.375518166375</v>
      </c>
      <c r="AC292" s="0" t="n">
        <f aca="false">SUMPRODUCT('FD inverse'!$A$27:$BH$27,'FD mesh'!$B$84:$BI$84,$E291:$BL291)+'FD inverse'!$A$27*$C292/Setup!$B$17+INDEX('FD inverse'!$A$27:$BH$27,1,'FD mesh'!$B$15+1)*Setup!$B$22</f>
        <v>16.9452859406298</v>
      </c>
      <c r="AD292" s="0" t="n">
        <f aca="false">SUMPRODUCT('FD inverse'!$A$28:$BH$28,'FD mesh'!$B$84:$BI$84,$E291:$BL291)+'FD inverse'!$A$28*$C292/Setup!$B$17+INDEX('FD inverse'!$A$28:$BH$28,1,'FD mesh'!$B$15+1)*Setup!$B$22</f>
        <v>16.5158250637833</v>
      </c>
      <c r="AE292" s="0" t="n">
        <f aca="false">SUMPRODUCT('FD inverse'!$A$29:$BH$29,'FD mesh'!$B$84:$BI$84,$E291:$BL291)+'FD inverse'!$A$29*$C292/Setup!$B$17+INDEX('FD inverse'!$A$29:$BH$29,1,'FD mesh'!$B$15+1)*Setup!$B$22</f>
        <v>16.0870061032357</v>
      </c>
      <c r="AF292" s="0" t="n">
        <f aca="false">SUMPRODUCT('FD inverse'!$A$30:$BH$30,'FD mesh'!$B$84:$BI$84,$E291:$BL291)+'FD inverse'!$A$30*$C292/Setup!$B$17+INDEX('FD inverse'!$A$30:$BH$30,1,'FD mesh'!$B$15+1)*Setup!$B$22</f>
        <v>15.6586913515745</v>
      </c>
      <c r="AG292" s="0" t="n">
        <f aca="false">SUMPRODUCT('FD inverse'!$A$31:$BH$31,'FD mesh'!$B$84:$BI$84,$E291:$BL291)+'FD inverse'!$A$31*$C292/Setup!$B$17+INDEX('FD inverse'!$A$31:$BH$31,1,'FD mesh'!$B$15+1)*Setup!$B$22</f>
        <v>15.2307372032926</v>
      </c>
      <c r="AH292" s="0" t="n">
        <f aca="false">SUMPRODUCT('FD inverse'!$A$32:$BH$32,'FD mesh'!$B$84:$BI$84,$E291:$BL291)+'FD inverse'!$A$32*$C292/Setup!$B$17+INDEX('FD inverse'!$A$32:$BH$32,1,'FD mesh'!$B$15+1)*Setup!$B$22</f>
        <v>15.2128875781881</v>
      </c>
      <c r="AI292" s="0" t="n">
        <f aca="false">SUMPRODUCT('FD inverse'!$A$33:$BH$33,'FD mesh'!$B$84:$BI$84,$E291:$BL291)+'FD inverse'!$A$33*$C292/Setup!$B$17+INDEX('FD inverse'!$A$33:$BH$33,1,'FD mesh'!$B$15+1)*Setup!$B$22</f>
        <v>15.1953927938248</v>
      </c>
      <c r="AJ292" s="0" t="n">
        <f aca="false">SUMPRODUCT('FD inverse'!$A$34:$BH$34,'FD mesh'!$B$84:$BI$84,$E291:$BL291)+'FD inverse'!$A$34*$C292/Setup!$B$17+INDEX('FD inverse'!$A$34:$BH$34,1,'FD mesh'!$B$15+1)*Setup!$B$22</f>
        <v>15.1782374040891</v>
      </c>
      <c r="AK292" s="0" t="n">
        <f aca="false">SUMPRODUCT('FD inverse'!$A$35:$BH$35,'FD mesh'!$B$84:$BI$84,$E291:$BL291)+'FD inverse'!$A$35*$C292/Setup!$B$17+INDEX('FD inverse'!$A$35:$BH$35,1,'FD mesh'!$B$15+1)*Setup!$B$22</f>
        <v>15.1614031835138</v>
      </c>
      <c r="AL292" s="0" t="n">
        <f aca="false">SUMPRODUCT('FD inverse'!$A$36:$BH$36,'FD mesh'!$B$84:$BI$84,$E291:$BL291)+'FD inverse'!$A$36*$C292/Setup!$B$17+INDEX('FD inverse'!$A$36:$BH$36,1,'FD mesh'!$B$15+1)*Setup!$B$22</f>
        <v>15.1448693988149</v>
      </c>
      <c r="AM292" s="0" t="n">
        <f aca="false">SUMPRODUCT('FD inverse'!$A$37:$BH$37,'FD mesh'!$B$84:$BI$84,$E291:$BL291)+'FD inverse'!$A$37*$C292/Setup!$B$17+INDEX('FD inverse'!$A$37:$BH$37,1,'FD mesh'!$B$15+1)*Setup!$B$22</f>
        <v>15.1286130699335</v>
      </c>
      <c r="AN292" s="0" t="n">
        <f aca="false">SUMPRODUCT('FD inverse'!$A$38:$BH$38,'FD mesh'!$B$84:$BI$84,$E291:$BL291)+'FD inverse'!$A$38*$C292/Setup!$B$17+INDEX('FD inverse'!$A$38:$BH$38,1,'FD mesh'!$B$15+1)*Setup!$B$22</f>
        <v>15.1126092208111</v>
      </c>
      <c r="AO292" s="0" t="n">
        <f aca="false">SUMPRODUCT('FD inverse'!$A$39:$BH$39,'FD mesh'!$B$84:$BI$84,$E291:$BL291)+'FD inverse'!$A$39*$C292/Setup!$B$17+INDEX('FD inverse'!$A$39:$BH$39,1,'FD mesh'!$B$15+1)*Setup!$B$22</f>
        <v>15.0968311203401</v>
      </c>
      <c r="AP292" s="0" t="n">
        <f aca="false">SUMPRODUCT('FD inverse'!$A$40:$BH$40,'FD mesh'!$B$84:$BI$84,$E291:$BL291)+'FD inverse'!$A$40*$C292/Setup!$B$17+INDEX('FD inverse'!$A$40:$BH$40,1,'FD mesh'!$B$15+1)*Setup!$B$22</f>
        <v>15.0812505141084</v>
      </c>
      <c r="AQ292" s="0" t="n">
        <f aca="false">SUMPRODUCT('FD inverse'!$A$41:$BH$41,'FD mesh'!$B$84:$BI$84,$E291:$BL291)+'FD inverse'!$A$41*$C292/Setup!$B$17+INDEX('FD inverse'!$A$41:$BH$41,1,'FD mesh'!$B$15+1)*Setup!$B$22</f>
        <v>15.0658378477205</v>
      </c>
      <c r="AR292" s="0" t="n">
        <f aca="false">SUMPRODUCT('FD inverse'!$A$42:$BH$42,'FD mesh'!$B$84:$BI$84,$E291:$BL291)+'FD inverse'!$A$42*$C292/Setup!$B$17+INDEX('FD inverse'!$A$42:$BH$42,1,'FD mesh'!$B$15+1)*Setup!$B$22</f>
        <v>15.050562482615</v>
      </c>
      <c r="AS292" s="0" t="n">
        <f aca="false">SUMPRODUCT('FD inverse'!$A$43:$BH$43,'FD mesh'!$B$84:$BI$84,$E291:$BL291)+'FD inverse'!$A$43*$C292/Setup!$B$17+INDEX('FD inverse'!$A$43:$BH$43,1,'FD mesh'!$B$15+1)*Setup!$B$22</f>
        <v>0</v>
      </c>
      <c r="AT292" s="0" t="n">
        <f aca="false">SUMPRODUCT('FD inverse'!$A$44:$BH$44,'FD mesh'!$B$84:$BI$84,$E291:$BL291)+'FD inverse'!$A$44*$C292/Setup!$B$17+INDEX('FD inverse'!$A$44:$BH$44,1,'FD mesh'!$B$15+1)*Setup!$B$22</f>
        <v>0</v>
      </c>
      <c r="AU292" s="0" t="n">
        <f aca="false">SUMPRODUCT('FD inverse'!$A$45:$BH$45,'FD mesh'!$B$84:$BI$84,$E291:$BL291)+'FD inverse'!$A$45*$C292/Setup!$B$17+INDEX('FD inverse'!$A$45:$BH$45,1,'FD mesh'!$B$15+1)*Setup!$B$22</f>
        <v>0</v>
      </c>
      <c r="AV292" s="0" t="n">
        <f aca="false">SUMPRODUCT('FD inverse'!$A$46:$BH$46,'FD mesh'!$B$84:$BI$84,$E291:$BL291)+'FD inverse'!$A$46*$C292/Setup!$B$17+INDEX('FD inverse'!$A$46:$BH$46,1,'FD mesh'!$B$15+1)*Setup!$B$22</f>
        <v>0</v>
      </c>
      <c r="AW292" s="0" t="n">
        <f aca="false">SUMPRODUCT('FD inverse'!$A$47:$BH$47,'FD mesh'!$B$84:$BI$84,$E291:$BL291)+'FD inverse'!$A$47*$C292/Setup!$B$17+INDEX('FD inverse'!$A$47:$BH$47,1,'FD mesh'!$B$15+1)*Setup!$B$22</f>
        <v>0</v>
      </c>
      <c r="AX292" s="0" t="n">
        <f aca="false">SUMPRODUCT('FD inverse'!$A$48:$BH$48,'FD mesh'!$B$84:$BI$84,$E291:$BL291)+'FD inverse'!$A$48*$C292/Setup!$B$17+INDEX('FD inverse'!$A$48:$BH$48,1,'FD mesh'!$B$15+1)*Setup!$B$22</f>
        <v>0</v>
      </c>
      <c r="AY292" s="0" t="n">
        <f aca="false">SUMPRODUCT('FD inverse'!$A$49:$BH$49,'FD mesh'!$B$84:$BI$84,$E291:$BL291)+'FD inverse'!$A$49*$C292/Setup!$B$17+INDEX('FD inverse'!$A$49:$BH$49,1,'FD mesh'!$B$15+1)*Setup!$B$22</f>
        <v>0</v>
      </c>
      <c r="AZ292" s="0" t="n">
        <f aca="false">SUMPRODUCT('FD inverse'!$A$50:$BH$50,'FD mesh'!$B$84:$BI$84,$E291:$BL291)+'FD inverse'!$A$50*$C292/Setup!$B$17+INDEX('FD inverse'!$A$50:$BH$50,1,'FD mesh'!$B$15+1)*Setup!$B$22</f>
        <v>0</v>
      </c>
      <c r="BA292" s="0" t="n">
        <f aca="false">SUMPRODUCT('FD inverse'!$A$51:$BH$51,'FD mesh'!$B$84:$BI$84,$E291:$BL291)+'FD inverse'!$A$51*$C292/Setup!$B$17+INDEX('FD inverse'!$A$51:$BH$51,1,'FD mesh'!$B$15+1)*Setup!$B$22</f>
        <v>0</v>
      </c>
      <c r="BB292" s="0" t="n">
        <f aca="false">SUMPRODUCT('FD inverse'!$A$52:$BH$52,'FD mesh'!$B$84:$BI$84,$E291:$BL291)+'FD inverse'!$A$52*$C292/Setup!$B$17+INDEX('FD inverse'!$A$52:$BH$52,1,'FD mesh'!$B$15+1)*Setup!$B$22</f>
        <v>0</v>
      </c>
      <c r="BC292" s="0" t="n">
        <f aca="false">SUMPRODUCT('FD inverse'!$A$53:$BH$53,'FD mesh'!$B$84:$BI$84,$E291:$BL291)+'FD inverse'!$A$53*$C292/Setup!$B$17+INDEX('FD inverse'!$A$53:$BH$53,1,'FD mesh'!$B$15+1)*Setup!$B$22</f>
        <v>0</v>
      </c>
      <c r="BD292" s="0" t="n">
        <f aca="false">SUMPRODUCT('FD inverse'!$A$54:$BH$54,'FD mesh'!$B$84:$BI$84,$E291:$BL291)+'FD inverse'!$A$54*$C292/Setup!$B$17+INDEX('FD inverse'!$A$54:$BH$54,1,'FD mesh'!$B$15+1)*Setup!$B$22</f>
        <v>0</v>
      </c>
      <c r="BE292" s="0" t="n">
        <f aca="false">SUMPRODUCT('FD inverse'!$A$55:$BH$55,'FD mesh'!$B$84:$BI$84,$E291:$BL291)+'FD inverse'!$A$55*$C292/Setup!$B$17+INDEX('FD inverse'!$A$55:$BH$55,1,'FD mesh'!$B$15+1)*Setup!$B$22</f>
        <v>0</v>
      </c>
      <c r="BF292" s="0" t="n">
        <f aca="false">SUMPRODUCT('FD inverse'!$A$56:$BH$56,'FD mesh'!$B$84:$BI$84,$E291:$BL291)+'FD inverse'!$A$56*$C292/Setup!$B$17+INDEX('FD inverse'!$A$56:$BH$56,1,'FD mesh'!$B$15+1)*Setup!$B$22</f>
        <v>0</v>
      </c>
      <c r="BG292" s="0" t="n">
        <f aca="false">SUMPRODUCT('FD inverse'!$A$57:$BH$57,'FD mesh'!$B$84:$BI$84,$E291:$BL291)+'FD inverse'!$A$57*$C292/Setup!$B$17+INDEX('FD inverse'!$A$57:$BH$57,1,'FD mesh'!$B$15+1)*Setup!$B$22</f>
        <v>0</v>
      </c>
      <c r="BH292" s="0" t="n">
        <f aca="false">SUMPRODUCT('FD inverse'!$A$58:$BH$58,'FD mesh'!$B$84:$BI$84,$E291:$BL291)+'FD inverse'!$A$58*$C292/Setup!$B$17+INDEX('FD inverse'!$A$58:$BH$58,1,'FD mesh'!$B$15+1)*Setup!$B$22</f>
        <v>0</v>
      </c>
      <c r="BI292" s="0" t="n">
        <f aca="false">SUMPRODUCT('FD inverse'!$A$59:$BH$59,'FD mesh'!$B$84:$BI$84,$E291:$BL291)+'FD inverse'!$A$59*$C292/Setup!$B$17+INDEX('FD inverse'!$A$59:$BH$59,1,'FD mesh'!$B$15+1)*Setup!$B$22</f>
        <v>0</v>
      </c>
      <c r="BJ292" s="0" t="n">
        <f aca="false">SUMPRODUCT('FD inverse'!$A$60:$BH$60,'FD mesh'!$B$84:$BI$84,$E291:$BL291)+'FD inverse'!$A$60*$C292/Setup!$B$17+INDEX('FD inverse'!$A$60:$BH$60,1,'FD mesh'!$B$15+1)*Setup!$B$22</f>
        <v>0</v>
      </c>
      <c r="BK292" s="0" t="n">
        <f aca="false">SUMPRODUCT('FD inverse'!$A$61:$BH$61,'FD mesh'!$B$84:$BI$84,$E291:$BL291)+'FD inverse'!$A$61*$C292/Setup!$B$17+INDEX('FD inverse'!$A$61:$BH$61,1,'FD mesh'!$B$15+1)*Setup!$B$22</f>
        <v>0</v>
      </c>
      <c r="BL292" s="0" t="n">
        <f aca="false">SUMPRODUCT('FD inverse'!$A$62:$BH$62,'FD mesh'!$B$84:$BI$84,$E291:$BL291)+'FD inverse'!$A$62*$C292/Setup!$B$17+INDEX('FD inverse'!$A$62:$BH$62,1,'FD mesh'!$B$15+1)*Setup!$B$22</f>
        <v>0</v>
      </c>
    </row>
    <row r="293" customFormat="false" ht="15" hidden="false" customHeight="false" outlineLevel="0" collapsed="false">
      <c r="A293" s="0" t="n">
        <v>288</v>
      </c>
      <c r="B293" s="0" t="n">
        <f aca="false">A293*Setup!$B$11/3600</f>
        <v>24</v>
      </c>
      <c r="C293" s="0" t="n">
        <f aca="false">Setup!$B$7+Setup!$B$8*COS(2*PI()*(B293-Setup!$B$9)/24)</f>
        <v>22</v>
      </c>
      <c r="D293" s="0" t="n">
        <f aca="false">(C293-E293)/Setup!$B$17</f>
        <v>-0.203120564222969</v>
      </c>
      <c r="E293" s="0" t="n">
        <f aca="false">SUMPRODUCT('FD inverse'!$A$3:$BH$3,'FD mesh'!$B$84:$BI$84,$E292:$BL292)+'FD inverse'!$A$3*$C293/Setup!$B$17+INDEX('FD inverse'!$A$3:$BH$3,1,'FD mesh'!$B$15+1)*Setup!$B$22</f>
        <v>22.026405673349</v>
      </c>
      <c r="F293" s="0" t="n">
        <f aca="false">SUMPRODUCT('FD inverse'!$A$4:$BH$4,'FD mesh'!$B$84:$BI$84,$E292:$BL292)+'FD inverse'!$A$4*$C293/Setup!$B$17+INDEX('FD inverse'!$A$4:$BH$4,1,'FD mesh'!$B$15+1)*Setup!$B$22</f>
        <v>22.0224604604651</v>
      </c>
      <c r="G293" s="0" t="n">
        <f aca="false">SUMPRODUCT('FD inverse'!$A$5:$BH$5,'FD mesh'!$B$84:$BI$84,$E292:$BL292)+'FD inverse'!$A$5*$C293/Setup!$B$17+INDEX('FD inverse'!$A$5:$BH$5,1,'FD mesh'!$B$15+1)*Setup!$B$22</f>
        <v>22.0015492605327</v>
      </c>
      <c r="H293" s="0" t="n">
        <f aca="false">SUMPRODUCT('FD inverse'!$A$6:$BH$6,'FD mesh'!$B$84:$BI$84,$E292:$BL292)+'FD inverse'!$A$6*$C293/Setup!$B$17+INDEX('FD inverse'!$A$6:$BH$6,1,'FD mesh'!$B$15+1)*Setup!$B$22</f>
        <v>21.9079219234622</v>
      </c>
      <c r="I293" s="0" t="n">
        <f aca="false">SUMPRODUCT('FD inverse'!$A$7:$BH$7,'FD mesh'!$B$84:$BI$84,$E292:$BL292)+'FD inverse'!$A$7*$C293/Setup!$B$17+INDEX('FD inverse'!$A$7:$BH$7,1,'FD mesh'!$B$15+1)*Setup!$B$22</f>
        <v>21.8971909025994</v>
      </c>
      <c r="J293" s="0" t="n">
        <f aca="false">SUMPRODUCT('FD inverse'!$A$8:$BH$8,'FD mesh'!$B$84:$BI$84,$E292:$BL292)+'FD inverse'!$A$8*$C293/Setup!$B$17+INDEX('FD inverse'!$A$8:$BH$8,1,'FD mesh'!$B$15+1)*Setup!$B$22</f>
        <v>21.8827642963389</v>
      </c>
      <c r="K293" s="0" t="n">
        <f aca="false">SUMPRODUCT('FD inverse'!$A$9:$BH$9,'FD mesh'!$B$84:$BI$84,$E292:$BL292)+'FD inverse'!$A$9*$C293/Setup!$B$17+INDEX('FD inverse'!$A$9:$BH$9,1,'FD mesh'!$B$15+1)*Setup!$B$22</f>
        <v>21.8657368727237</v>
      </c>
      <c r="L293" s="0" t="n">
        <f aca="false">SUMPRODUCT('FD inverse'!$A$10:$BH$10,'FD mesh'!$B$84:$BI$84,$E292:$BL292)+'FD inverse'!$A$10*$C293/Setup!$B$17+INDEX('FD inverse'!$A$10:$BH$10,1,'FD mesh'!$B$15+1)*Setup!$B$22</f>
        <v>21.847094003353</v>
      </c>
      <c r="M293" s="0" t="n">
        <f aca="false">SUMPRODUCT('FD inverse'!$A$11:$BH$11,'FD mesh'!$B$84:$BI$84,$E292:$BL292)+'FD inverse'!$A$11*$C293/Setup!$B$17+INDEX('FD inverse'!$A$11:$BH$11,1,'FD mesh'!$B$15+1)*Setup!$B$22</f>
        <v>21.8277042119016</v>
      </c>
      <c r="N293" s="0" t="n">
        <f aca="false">SUMPRODUCT('FD inverse'!$A$12:$BH$12,'FD mesh'!$B$84:$BI$84,$E292:$BL292)+'FD inverse'!$A$12*$C293/Setup!$B$17+INDEX('FD inverse'!$A$12:$BH$12,1,'FD mesh'!$B$15+1)*Setup!$B$22</f>
        <v>21.8083130469636</v>
      </c>
      <c r="O293" s="0" t="n">
        <f aca="false">SUMPRODUCT('FD inverse'!$A$13:$BH$13,'FD mesh'!$B$84:$BI$84,$E292:$BL292)+'FD inverse'!$A$13*$C293/Setup!$B$17+INDEX('FD inverse'!$A$13:$BH$13,1,'FD mesh'!$B$15+1)*Setup!$B$22</f>
        <v>21.7895381533074</v>
      </c>
      <c r="P293" s="0" t="n">
        <f aca="false">SUMPRODUCT('FD inverse'!$A$14:$BH$14,'FD mesh'!$B$84:$BI$84,$E292:$BL292)+'FD inverse'!$A$14*$C293/Setup!$B$17+INDEX('FD inverse'!$A$14:$BH$14,1,'FD mesh'!$B$15+1)*Setup!$B$22</f>
        <v>21.7718654330907</v>
      </c>
      <c r="Q293" s="0" t="n">
        <f aca="false">SUMPRODUCT('FD inverse'!$A$15:$BH$15,'FD mesh'!$B$84:$BI$84,$E292:$BL292)+'FD inverse'!$A$15*$C293/Setup!$B$17+INDEX('FD inverse'!$A$15:$BH$15,1,'FD mesh'!$B$15+1)*Setup!$B$22</f>
        <v>21.7556462067897</v>
      </c>
      <c r="R293" s="0" t="n">
        <f aca="false">SUMPRODUCT('FD inverse'!$A$16:$BH$16,'FD mesh'!$B$84:$BI$84,$E292:$BL292)+'FD inverse'!$A$16*$C293/Setup!$B$17+INDEX('FD inverse'!$A$16:$BH$16,1,'FD mesh'!$B$15+1)*Setup!$B$22</f>
        <v>21.7410953023702</v>
      </c>
      <c r="S293" s="0" t="n">
        <f aca="false">SUMPRODUCT('FD inverse'!$A$17:$BH$17,'FD mesh'!$B$84:$BI$84,$E292:$BL292)+'FD inverse'!$A$17*$C293/Setup!$B$17+INDEX('FD inverse'!$A$17:$BH$17,1,'FD mesh'!$B$15+1)*Setup!$B$22</f>
        <v>21.2999236645758</v>
      </c>
      <c r="T293" s="0" t="n">
        <f aca="false">SUMPRODUCT('FD inverse'!$A$18:$BH$18,'FD mesh'!$B$84:$BI$84,$E292:$BL292)+'FD inverse'!$A$18*$C293/Setup!$B$17+INDEX('FD inverse'!$A$18:$BH$18,1,'FD mesh'!$B$15+1)*Setup!$B$22</f>
        <v>20.8597415744357</v>
      </c>
      <c r="U293" s="0" t="n">
        <f aca="false">SUMPRODUCT('FD inverse'!$A$19:$BH$19,'FD mesh'!$B$84:$BI$84,$E292:$BL292)+'FD inverse'!$A$19*$C293/Setup!$B$17+INDEX('FD inverse'!$A$19:$BH$19,1,'FD mesh'!$B$15+1)*Setup!$B$22</f>
        <v>20.4206354168386</v>
      </c>
      <c r="V293" s="0" t="n">
        <f aca="false">SUMPRODUCT('FD inverse'!$A$20:$BH$20,'FD mesh'!$B$84:$BI$84,$E292:$BL292)+'FD inverse'!$A$20*$C293/Setup!$B$17+INDEX('FD inverse'!$A$20:$BH$20,1,'FD mesh'!$B$15+1)*Setup!$B$22</f>
        <v>19.9826610909189</v>
      </c>
      <c r="W293" s="0" t="n">
        <f aca="false">SUMPRODUCT('FD inverse'!$A$21:$BH$21,'FD mesh'!$B$84:$BI$84,$E292:$BL292)+'FD inverse'!$A$21*$C293/Setup!$B$17+INDEX('FD inverse'!$A$21:$BH$21,1,'FD mesh'!$B$15+1)*Setup!$B$22</f>
        <v>19.5458460242943</v>
      </c>
      <c r="X293" s="0" t="n">
        <f aca="false">SUMPRODUCT('FD inverse'!$A$22:$BH$22,'FD mesh'!$B$84:$BI$84,$E292:$BL292)+'FD inverse'!$A$22*$C293/Setup!$B$17+INDEX('FD inverse'!$A$22:$BH$22,1,'FD mesh'!$B$15+1)*Setup!$B$22</f>
        <v>19.110191255433</v>
      </c>
      <c r="Y293" s="0" t="n">
        <f aca="false">SUMPRODUCT('FD inverse'!$A$23:$BH$23,'FD mesh'!$B$84:$BI$84,$E292:$BL292)+'FD inverse'!$A$23*$C293/Setup!$B$17+INDEX('FD inverse'!$A$23:$BH$23,1,'FD mesh'!$B$15+1)*Setup!$B$22</f>
        <v>18.6756735746378</v>
      </c>
      <c r="Z293" s="0" t="n">
        <f aca="false">SUMPRODUCT('FD inverse'!$A$24:$BH$24,'FD mesh'!$B$84:$BI$84,$E292:$BL292)+'FD inverse'!$A$24*$C293/Setup!$B$17+INDEX('FD inverse'!$A$24:$BH$24,1,'FD mesh'!$B$15+1)*Setup!$B$22</f>
        <v>18.2422477150686</v>
      </c>
      <c r="AA293" s="0" t="n">
        <f aca="false">SUMPRODUCT('FD inverse'!$A$25:$BH$25,'FD mesh'!$B$84:$BI$84,$E292:$BL292)+'FD inverse'!$A$25*$C293/Setup!$B$17+INDEX('FD inverse'!$A$25:$BH$25,1,'FD mesh'!$B$15+1)*Setup!$B$22</f>
        <v>17.8098485860868</v>
      </c>
      <c r="AB293" s="0" t="n">
        <f aca="false">SUMPRODUCT('FD inverse'!$A$26:$BH$26,'FD mesh'!$B$84:$BI$84,$E292:$BL292)+'FD inverse'!$A$26*$C293/Setup!$B$17+INDEX('FD inverse'!$A$26:$BH$26,1,'FD mesh'!$B$15+1)*Setup!$B$22</f>
        <v>17.3783935419809</v>
      </c>
      <c r="AC293" s="0" t="n">
        <f aca="false">SUMPRODUCT('FD inverse'!$A$27:$BH$27,'FD mesh'!$B$84:$BI$84,$E292:$BL292)+'FD inverse'!$A$27*$C293/Setup!$B$17+INDEX('FD inverse'!$A$27:$BH$27,1,'FD mesh'!$B$15+1)*Setup!$B$22</f>
        <v>16.947784679839</v>
      </c>
      <c r="AD293" s="0" t="n">
        <f aca="false">SUMPRODUCT('FD inverse'!$A$28:$BH$28,'FD mesh'!$B$84:$BI$84,$E292:$BL292)+'FD inverse'!$A$28*$C293/Setup!$B$17+INDEX('FD inverse'!$A$28:$BH$28,1,'FD mesh'!$B$15+1)*Setup!$B$22</f>
        <v>16.5179111609502</v>
      </c>
      <c r="AE293" s="0" t="n">
        <f aca="false">SUMPRODUCT('FD inverse'!$A$29:$BH$29,'FD mesh'!$B$84:$BI$84,$E292:$BL292)+'FD inverse'!$A$29*$C293/Setup!$B$17+INDEX('FD inverse'!$A$29:$BH$29,1,'FD mesh'!$B$15+1)*Setup!$B$22</f>
        <v>16.0886515506562</v>
      </c>
      <c r="AF293" s="0" t="n">
        <f aca="false">SUMPRODUCT('FD inverse'!$A$30:$BH$30,'FD mesh'!$B$84:$BI$84,$E292:$BL292)+'FD inverse'!$A$30*$C293/Setup!$B$17+INDEX('FD inverse'!$A$30:$BH$30,1,'FD mesh'!$B$15+1)*Setup!$B$22</f>
        <v>15.6598761720317</v>
      </c>
      <c r="AG293" s="0" t="n">
        <f aca="false">SUMPRODUCT('FD inverse'!$A$31:$BH$31,'FD mesh'!$B$84:$BI$84,$E292:$BL292)+'FD inverse'!$A$31*$C293/Setup!$B$17+INDEX('FD inverse'!$A$31:$BH$31,1,'FD mesh'!$B$15+1)*Setup!$B$22</f>
        <v>15.2314494691417</v>
      </c>
      <c r="AH293" s="0" t="n">
        <f aca="false">SUMPRODUCT('FD inverse'!$A$32:$BH$32,'FD mesh'!$B$84:$BI$84,$E292:$BL292)+'FD inverse'!$A$32*$C293/Setup!$B$17+INDEX('FD inverse'!$A$32:$BH$32,1,'FD mesh'!$B$15+1)*Setup!$B$22</f>
        <v>15.2135765148053</v>
      </c>
      <c r="AI293" s="0" t="n">
        <f aca="false">SUMPRODUCT('FD inverse'!$A$33:$BH$33,'FD mesh'!$B$84:$BI$84,$E292:$BL292)+'FD inverse'!$A$33*$C293/Setup!$B$17+INDEX('FD inverse'!$A$33:$BH$33,1,'FD mesh'!$B$15+1)*Setup!$B$22</f>
        <v>15.1960523160531</v>
      </c>
      <c r="AJ293" s="0" t="n">
        <f aca="false">SUMPRODUCT('FD inverse'!$A$34:$BH$34,'FD mesh'!$B$84:$BI$84,$E292:$BL292)+'FD inverse'!$A$34*$C293/Setup!$B$17+INDEX('FD inverse'!$A$34:$BH$34,1,'FD mesh'!$B$15+1)*Setup!$B$22</f>
        <v>15.1788619826436</v>
      </c>
      <c r="AK293" s="0" t="n">
        <f aca="false">SUMPRODUCT('FD inverse'!$A$35:$BH$35,'FD mesh'!$B$84:$BI$84,$E292:$BL292)+'FD inverse'!$A$35*$C293/Setup!$B$17+INDEX('FD inverse'!$A$35:$BH$35,1,'FD mesh'!$B$15+1)*Setup!$B$22</f>
        <v>15.1619878252844</v>
      </c>
      <c r="AL293" s="0" t="n">
        <f aca="false">SUMPRODUCT('FD inverse'!$A$36:$BH$36,'FD mesh'!$B$84:$BI$84,$E292:$BL292)+'FD inverse'!$A$36*$C293/Setup!$B$17+INDEX('FD inverse'!$A$36:$BH$36,1,'FD mesh'!$B$15+1)*Setup!$B$22</f>
        <v>15.1454096270558</v>
      </c>
      <c r="AM293" s="0" t="n">
        <f aca="false">SUMPRODUCT('FD inverse'!$A$37:$BH$37,'FD mesh'!$B$84:$BI$84,$E292:$BL292)+'FD inverse'!$A$37*$C293/Setup!$B$17+INDEX('FD inverse'!$A$37:$BH$37,1,'FD mesh'!$B$15+1)*Setup!$B$22</f>
        <v>15.1291049048058</v>
      </c>
      <c r="AN293" s="0" t="n">
        <f aca="false">SUMPRODUCT('FD inverse'!$A$38:$BH$38,'FD mesh'!$B$84:$BI$84,$E292:$BL292)+'FD inverse'!$A$38*$C293/Setup!$B$17+INDEX('FD inverse'!$A$38:$BH$38,1,'FD mesh'!$B$15+1)*Setup!$B$22</f>
        <v>15.1130491606967</v>
      </c>
      <c r="AO293" s="0" t="n">
        <f aca="false">SUMPRODUCT('FD inverse'!$A$39:$BH$39,'FD mesh'!$B$84:$BI$84,$E292:$BL292)+'FD inverse'!$A$39*$C293/Setup!$B$17+INDEX('FD inverse'!$A$39:$BH$39,1,'FD mesh'!$B$15+1)*Setup!$B$22</f>
        <v>15.097216124291</v>
      </c>
      <c r="AP293" s="0" t="n">
        <f aca="false">SUMPRODUCT('FD inverse'!$A$40:$BH$40,'FD mesh'!$B$84:$BI$84,$E292:$BL292)+'FD inverse'!$A$40*$C293/Setup!$B$17+INDEX('FD inverse'!$A$40:$BH$40,1,'FD mesh'!$B$15+1)*Setup!$B$22</f>
        <v>15.0815779857531</v>
      </c>
      <c r="AQ293" s="0" t="n">
        <f aca="false">SUMPRODUCT('FD inverse'!$A$41:$BH$41,'FD mesh'!$B$84:$BI$84,$E292:$BL292)+'FD inverse'!$A$41*$C293/Setup!$B$17+INDEX('FD inverse'!$A$41:$BH$41,1,'FD mesh'!$B$15+1)*Setup!$B$22</f>
        <v>15.0661056209045</v>
      </c>
      <c r="AR293" s="0" t="n">
        <f aca="false">SUMPRODUCT('FD inverse'!$A$42:$BH$42,'FD mesh'!$B$84:$BI$84,$E292:$BL292)+'FD inverse'!$A$42*$C293/Setup!$B$17+INDEX('FD inverse'!$A$42:$BH$42,1,'FD mesh'!$B$15+1)*Setup!$B$22</f>
        <v>15.0507688090093</v>
      </c>
      <c r="AS293" s="0" t="n">
        <f aca="false">SUMPRODUCT('FD inverse'!$A$43:$BH$43,'FD mesh'!$B$84:$BI$84,$E292:$BL292)+'FD inverse'!$A$43*$C293/Setup!$B$17+INDEX('FD inverse'!$A$43:$BH$43,1,'FD mesh'!$B$15+1)*Setup!$B$22</f>
        <v>0</v>
      </c>
      <c r="AT293" s="0" t="n">
        <f aca="false">SUMPRODUCT('FD inverse'!$A$44:$BH$44,'FD mesh'!$B$84:$BI$84,$E292:$BL292)+'FD inverse'!$A$44*$C293/Setup!$B$17+INDEX('FD inverse'!$A$44:$BH$44,1,'FD mesh'!$B$15+1)*Setup!$B$22</f>
        <v>0</v>
      </c>
      <c r="AU293" s="0" t="n">
        <f aca="false">SUMPRODUCT('FD inverse'!$A$45:$BH$45,'FD mesh'!$B$84:$BI$84,$E292:$BL292)+'FD inverse'!$A$45*$C293/Setup!$B$17+INDEX('FD inverse'!$A$45:$BH$45,1,'FD mesh'!$B$15+1)*Setup!$B$22</f>
        <v>0</v>
      </c>
      <c r="AV293" s="0" t="n">
        <f aca="false">SUMPRODUCT('FD inverse'!$A$46:$BH$46,'FD mesh'!$B$84:$BI$84,$E292:$BL292)+'FD inverse'!$A$46*$C293/Setup!$B$17+INDEX('FD inverse'!$A$46:$BH$46,1,'FD mesh'!$B$15+1)*Setup!$B$22</f>
        <v>0</v>
      </c>
      <c r="AW293" s="0" t="n">
        <f aca="false">SUMPRODUCT('FD inverse'!$A$47:$BH$47,'FD mesh'!$B$84:$BI$84,$E292:$BL292)+'FD inverse'!$A$47*$C293/Setup!$B$17+INDEX('FD inverse'!$A$47:$BH$47,1,'FD mesh'!$B$15+1)*Setup!$B$22</f>
        <v>0</v>
      </c>
      <c r="AX293" s="0" t="n">
        <f aca="false">SUMPRODUCT('FD inverse'!$A$48:$BH$48,'FD mesh'!$B$84:$BI$84,$E292:$BL292)+'FD inverse'!$A$48*$C293/Setup!$B$17+INDEX('FD inverse'!$A$48:$BH$48,1,'FD mesh'!$B$15+1)*Setup!$B$22</f>
        <v>0</v>
      </c>
      <c r="AY293" s="0" t="n">
        <f aca="false">SUMPRODUCT('FD inverse'!$A$49:$BH$49,'FD mesh'!$B$84:$BI$84,$E292:$BL292)+'FD inverse'!$A$49*$C293/Setup!$B$17+INDEX('FD inverse'!$A$49:$BH$49,1,'FD mesh'!$B$15+1)*Setup!$B$22</f>
        <v>0</v>
      </c>
      <c r="AZ293" s="0" t="n">
        <f aca="false">SUMPRODUCT('FD inverse'!$A$50:$BH$50,'FD mesh'!$B$84:$BI$84,$E292:$BL292)+'FD inverse'!$A$50*$C293/Setup!$B$17+INDEX('FD inverse'!$A$50:$BH$50,1,'FD mesh'!$B$15+1)*Setup!$B$22</f>
        <v>0</v>
      </c>
      <c r="BA293" s="0" t="n">
        <f aca="false">SUMPRODUCT('FD inverse'!$A$51:$BH$51,'FD mesh'!$B$84:$BI$84,$E292:$BL292)+'FD inverse'!$A$51*$C293/Setup!$B$17+INDEX('FD inverse'!$A$51:$BH$51,1,'FD mesh'!$B$15+1)*Setup!$B$22</f>
        <v>0</v>
      </c>
      <c r="BB293" s="0" t="n">
        <f aca="false">SUMPRODUCT('FD inverse'!$A$52:$BH$52,'FD mesh'!$B$84:$BI$84,$E292:$BL292)+'FD inverse'!$A$52*$C293/Setup!$B$17+INDEX('FD inverse'!$A$52:$BH$52,1,'FD mesh'!$B$15+1)*Setup!$B$22</f>
        <v>0</v>
      </c>
      <c r="BC293" s="0" t="n">
        <f aca="false">SUMPRODUCT('FD inverse'!$A$53:$BH$53,'FD mesh'!$B$84:$BI$84,$E292:$BL292)+'FD inverse'!$A$53*$C293/Setup!$B$17+INDEX('FD inverse'!$A$53:$BH$53,1,'FD mesh'!$B$15+1)*Setup!$B$22</f>
        <v>0</v>
      </c>
      <c r="BD293" s="0" t="n">
        <f aca="false">SUMPRODUCT('FD inverse'!$A$54:$BH$54,'FD mesh'!$B$84:$BI$84,$E292:$BL292)+'FD inverse'!$A$54*$C293/Setup!$B$17+INDEX('FD inverse'!$A$54:$BH$54,1,'FD mesh'!$B$15+1)*Setup!$B$22</f>
        <v>0</v>
      </c>
      <c r="BE293" s="0" t="n">
        <f aca="false">SUMPRODUCT('FD inverse'!$A$55:$BH$55,'FD mesh'!$B$84:$BI$84,$E292:$BL292)+'FD inverse'!$A$55*$C293/Setup!$B$17+INDEX('FD inverse'!$A$55:$BH$55,1,'FD mesh'!$B$15+1)*Setup!$B$22</f>
        <v>0</v>
      </c>
      <c r="BF293" s="0" t="n">
        <f aca="false">SUMPRODUCT('FD inverse'!$A$56:$BH$56,'FD mesh'!$B$84:$BI$84,$E292:$BL292)+'FD inverse'!$A$56*$C293/Setup!$B$17+INDEX('FD inverse'!$A$56:$BH$56,1,'FD mesh'!$B$15+1)*Setup!$B$22</f>
        <v>0</v>
      </c>
      <c r="BG293" s="0" t="n">
        <f aca="false">SUMPRODUCT('FD inverse'!$A$57:$BH$57,'FD mesh'!$B$84:$BI$84,$E292:$BL292)+'FD inverse'!$A$57*$C293/Setup!$B$17+INDEX('FD inverse'!$A$57:$BH$57,1,'FD mesh'!$B$15+1)*Setup!$B$22</f>
        <v>0</v>
      </c>
      <c r="BH293" s="0" t="n">
        <f aca="false">SUMPRODUCT('FD inverse'!$A$58:$BH$58,'FD mesh'!$B$84:$BI$84,$E292:$BL292)+'FD inverse'!$A$58*$C293/Setup!$B$17+INDEX('FD inverse'!$A$58:$BH$58,1,'FD mesh'!$B$15+1)*Setup!$B$22</f>
        <v>0</v>
      </c>
      <c r="BI293" s="0" t="n">
        <f aca="false">SUMPRODUCT('FD inverse'!$A$59:$BH$59,'FD mesh'!$B$84:$BI$84,$E292:$BL292)+'FD inverse'!$A$59*$C293/Setup!$B$17+INDEX('FD inverse'!$A$59:$BH$59,1,'FD mesh'!$B$15+1)*Setup!$B$22</f>
        <v>0</v>
      </c>
      <c r="BJ293" s="0" t="n">
        <f aca="false">SUMPRODUCT('FD inverse'!$A$60:$BH$60,'FD mesh'!$B$84:$BI$84,$E292:$BL292)+'FD inverse'!$A$60*$C293/Setup!$B$17+INDEX('FD inverse'!$A$60:$BH$60,1,'FD mesh'!$B$15+1)*Setup!$B$22</f>
        <v>0</v>
      </c>
      <c r="BK293" s="0" t="n">
        <f aca="false">SUMPRODUCT('FD inverse'!$A$61:$BH$61,'FD mesh'!$B$84:$BI$84,$E292:$BL292)+'FD inverse'!$A$61*$C293/Setup!$B$17+INDEX('FD inverse'!$A$61:$BH$61,1,'FD mesh'!$B$15+1)*Setup!$B$22</f>
        <v>0</v>
      </c>
      <c r="BL293" s="0" t="n">
        <f aca="false">SUMPRODUCT('FD inverse'!$A$62:$BH$62,'FD mesh'!$B$84:$BI$84,$E292:$BL292)+'FD inverse'!$A$62*$C293/Setup!$B$17+INDEX('FD inverse'!$A$62:$BH$62,1,'FD mesh'!$B$15+1)*Setup!$B$22</f>
        <v>0</v>
      </c>
    </row>
    <row r="294" customFormat="false" ht="15" hidden="false" customHeight="false" outlineLevel="0" collapsed="false">
      <c r="A294" s="0" t="n">
        <v>289</v>
      </c>
      <c r="B294" s="0" t="n">
        <f aca="false">A294*Setup!$B$11/3600</f>
        <v>24.0833333333333</v>
      </c>
      <c r="C294" s="0" t="n">
        <f aca="false">Setup!$B$7+Setup!$B$8*COS(2*PI()*(B294-Setup!$B$9)/24)</f>
        <v>21.9249069673579</v>
      </c>
      <c r="D294" s="0" t="n">
        <f aca="false">(C294-E294)/Setup!$B$17</f>
        <v>-0.429525228752872</v>
      </c>
      <c r="E294" s="0" t="n">
        <f aca="false">SUMPRODUCT('FD inverse'!$A$3:$BH$3,'FD mesh'!$B$84:$BI$84,$E293:$BL293)+'FD inverse'!$A$3*$C294/Setup!$B$17+INDEX('FD inverse'!$A$3:$BH$3,1,'FD mesh'!$B$15+1)*Setup!$B$22</f>
        <v>21.9807452470958</v>
      </c>
      <c r="F294" s="0" t="n">
        <f aca="false">SUMPRODUCT('FD inverse'!$A$4:$BH$4,'FD mesh'!$B$84:$BI$84,$E293:$BL293)+'FD inverse'!$A$4*$C294/Setup!$B$17+INDEX('FD inverse'!$A$4:$BH$4,1,'FD mesh'!$B$15+1)*Setup!$B$22</f>
        <v>21.9836197893772</v>
      </c>
      <c r="G294" s="0" t="n">
        <f aca="false">SUMPRODUCT('FD inverse'!$A$5:$BH$5,'FD mesh'!$B$84:$BI$84,$E293:$BL293)+'FD inverse'!$A$5*$C294/Setup!$B$17+INDEX('FD inverse'!$A$5:$BH$5,1,'FD mesh'!$B$15+1)*Setup!$B$22</f>
        <v>21.969636401499</v>
      </c>
      <c r="H294" s="0" t="n">
        <f aca="false">SUMPRODUCT('FD inverse'!$A$6:$BH$6,'FD mesh'!$B$84:$BI$84,$E293:$BL293)+'FD inverse'!$A$6*$C294/Setup!$B$17+INDEX('FD inverse'!$A$6:$BH$6,1,'FD mesh'!$B$15+1)*Setup!$B$22</f>
        <v>21.8993824251828</v>
      </c>
      <c r="I294" s="0" t="n">
        <f aca="false">SUMPRODUCT('FD inverse'!$A$7:$BH$7,'FD mesh'!$B$84:$BI$84,$E293:$BL293)+'FD inverse'!$A$7*$C294/Setup!$B$17+INDEX('FD inverse'!$A$7:$BH$7,1,'FD mesh'!$B$15+1)*Setup!$B$22</f>
        <v>21.890646233096</v>
      </c>
      <c r="J294" s="0" t="n">
        <f aca="false">SUMPRODUCT('FD inverse'!$A$8:$BH$8,'FD mesh'!$B$84:$BI$84,$E293:$BL293)+'FD inverse'!$A$8*$C294/Setup!$B$17+INDEX('FD inverse'!$A$8:$BH$8,1,'FD mesh'!$B$15+1)*Setup!$B$22</f>
        <v>21.8780488790603</v>
      </c>
      <c r="K294" s="0" t="n">
        <f aca="false">SUMPRODUCT('FD inverse'!$A$9:$BH$9,'FD mesh'!$B$84:$BI$84,$E293:$BL293)+'FD inverse'!$A$9*$C294/Setup!$B$17+INDEX('FD inverse'!$A$9:$BH$9,1,'FD mesh'!$B$15+1)*Setup!$B$22</f>
        <v>21.862669567928</v>
      </c>
      <c r="L294" s="0" t="n">
        <f aca="false">SUMPRODUCT('FD inverse'!$A$10:$BH$10,'FD mesh'!$B$84:$BI$84,$E293:$BL293)+'FD inverse'!$A$10*$C294/Setup!$B$17+INDEX('FD inverse'!$A$10:$BH$10,1,'FD mesh'!$B$15+1)*Setup!$B$22</f>
        <v>21.8454806374472</v>
      </c>
      <c r="M294" s="0" t="n">
        <f aca="false">SUMPRODUCT('FD inverse'!$A$11:$BH$11,'FD mesh'!$B$84:$BI$84,$E293:$BL293)+'FD inverse'!$A$11*$C294/Setup!$B$17+INDEX('FD inverse'!$A$11:$BH$11,1,'FD mesh'!$B$15+1)*Setup!$B$22</f>
        <v>21.8273398686739</v>
      </c>
      <c r="N294" s="0" t="n">
        <f aca="false">SUMPRODUCT('FD inverse'!$A$12:$BH$12,'FD mesh'!$B$84:$BI$84,$E293:$BL293)+'FD inverse'!$A$12*$C294/Setup!$B$17+INDEX('FD inverse'!$A$12:$BH$12,1,'FD mesh'!$B$15+1)*Setup!$B$22</f>
        <v>21.8089841481439</v>
      </c>
      <c r="O294" s="0" t="n">
        <f aca="false">SUMPRODUCT('FD inverse'!$A$13:$BH$13,'FD mesh'!$B$84:$BI$84,$E293:$BL293)+'FD inverse'!$A$13*$C294/Setup!$B$17+INDEX('FD inverse'!$A$13:$BH$13,1,'FD mesh'!$B$15+1)*Setup!$B$22</f>
        <v>21.7910243575138</v>
      </c>
      <c r="P294" s="0" t="n">
        <f aca="false">SUMPRODUCT('FD inverse'!$A$14:$BH$14,'FD mesh'!$B$84:$BI$84,$E293:$BL293)+'FD inverse'!$A$14*$C294/Setup!$B$17+INDEX('FD inverse'!$A$14:$BH$14,1,'FD mesh'!$B$15+1)*Setup!$B$22</f>
        <v>21.7739413835245</v>
      </c>
      <c r="Q294" s="0" t="n">
        <f aca="false">SUMPRODUCT('FD inverse'!$A$15:$BH$15,'FD mesh'!$B$84:$BI$84,$E293:$BL293)+'FD inverse'!$A$15*$C294/Setup!$B$17+INDEX('FD inverse'!$A$15:$BH$15,1,'FD mesh'!$B$15+1)*Setup!$B$22</f>
        <v>21.7580831590538</v>
      </c>
      <c r="R294" s="0" t="n">
        <f aca="false">SUMPRODUCT('FD inverse'!$A$16:$BH$16,'FD mesh'!$B$84:$BI$84,$E293:$BL293)+'FD inverse'!$A$16*$C294/Setup!$B$17+INDEX('FD inverse'!$A$16:$BH$16,1,'FD mesh'!$B$15+1)*Setup!$B$22</f>
        <v>21.7436626645325</v>
      </c>
      <c r="S294" s="0" t="n">
        <f aca="false">SUMPRODUCT('FD inverse'!$A$17:$BH$17,'FD mesh'!$B$84:$BI$84,$E293:$BL293)+'FD inverse'!$A$17*$C294/Setup!$B$17+INDEX('FD inverse'!$A$17:$BH$17,1,'FD mesh'!$B$15+1)*Setup!$B$22</f>
        <v>21.3029155357748</v>
      </c>
      <c r="T294" s="0" t="n">
        <f aca="false">SUMPRODUCT('FD inverse'!$A$18:$BH$18,'FD mesh'!$B$84:$BI$84,$E293:$BL293)+'FD inverse'!$A$18*$C294/Setup!$B$17+INDEX('FD inverse'!$A$18:$BH$18,1,'FD mesh'!$B$15+1)*Setup!$B$22</f>
        <v>20.8630488719699</v>
      </c>
      <c r="U294" s="0" t="n">
        <f aca="false">SUMPRODUCT('FD inverse'!$A$19:$BH$19,'FD mesh'!$B$84:$BI$84,$E293:$BL293)+'FD inverse'!$A$19*$C294/Setup!$B$17+INDEX('FD inverse'!$A$19:$BH$19,1,'FD mesh'!$B$15+1)*Setup!$B$22</f>
        <v>20.4241554985823</v>
      </c>
      <c r="V294" s="0" t="n">
        <f aca="false">SUMPRODUCT('FD inverse'!$A$20:$BH$20,'FD mesh'!$B$84:$BI$84,$E293:$BL293)+'FD inverse'!$A$20*$C294/Setup!$B$17+INDEX('FD inverse'!$A$20:$BH$20,1,'FD mesh'!$B$15+1)*Setup!$B$22</f>
        <v>19.9862980349649</v>
      </c>
      <c r="W294" s="0" t="n">
        <f aca="false">SUMPRODUCT('FD inverse'!$A$21:$BH$21,'FD mesh'!$B$84:$BI$84,$E293:$BL293)+'FD inverse'!$A$21*$C294/Setup!$B$17+INDEX('FD inverse'!$A$21:$BH$21,1,'FD mesh'!$B$15+1)*Setup!$B$22</f>
        <v>19.549510872024</v>
      </c>
      <c r="X294" s="0" t="n">
        <f aca="false">SUMPRODUCT('FD inverse'!$A$22:$BH$22,'FD mesh'!$B$84:$BI$84,$E293:$BL293)+'FD inverse'!$A$22*$C294/Setup!$B$17+INDEX('FD inverse'!$A$22:$BH$22,1,'FD mesh'!$B$15+1)*Setup!$B$22</f>
        <v>19.1138022214149</v>
      </c>
      <c r="Y294" s="0" t="n">
        <f aca="false">SUMPRODUCT('FD inverse'!$A$23:$BH$23,'FD mesh'!$B$84:$BI$84,$E293:$BL293)+'FD inverse'!$A$23*$C294/Setup!$B$17+INDEX('FD inverse'!$A$23:$BH$23,1,'FD mesh'!$B$15+1)*Setup!$B$22</f>
        <v>18.6791562265092</v>
      </c>
      <c r="Z294" s="0" t="n">
        <f aca="false">SUMPRODUCT('FD inverse'!$A$24:$BH$24,'FD mesh'!$B$84:$BI$84,$E293:$BL293)+'FD inverse'!$A$24*$C294/Setup!$B$17+INDEX('FD inverse'!$A$24:$BH$24,1,'FD mesh'!$B$15+1)*Setup!$B$22</f>
        <v>18.2455351262969</v>
      </c>
      <c r="AA294" s="0" t="n">
        <f aca="false">SUMPRODUCT('FD inverse'!$A$25:$BH$25,'FD mesh'!$B$84:$BI$84,$E293:$BL293)+'FD inverse'!$A$25*$C294/Setup!$B$17+INDEX('FD inverse'!$A$25:$BH$25,1,'FD mesh'!$B$15+1)*Setup!$B$22</f>
        <v>17.8128814642462</v>
      </c>
      <c r="AB294" s="0" t="n">
        <f aca="false">SUMPRODUCT('FD inverse'!$A$26:$BH$26,'FD mesh'!$B$84:$BI$84,$E293:$BL293)+'FD inverse'!$A$26*$C294/Setup!$B$17+INDEX('FD inverse'!$A$26:$BH$26,1,'FD mesh'!$B$15+1)*Setup!$B$22</f>
        <v>17.381120334911</v>
      </c>
      <c r="AC294" s="0" t="n">
        <f aca="false">SUMPRODUCT('FD inverse'!$A$27:$BH$27,'FD mesh'!$B$84:$BI$84,$E293:$BL293)+'FD inverse'!$A$27*$C294/Setup!$B$17+INDEX('FD inverse'!$A$27:$BH$27,1,'FD mesh'!$B$15+1)*Setup!$B$22</f>
        <v>16.9501616617809</v>
      </c>
      <c r="AD294" s="0" t="n">
        <f aca="false">SUMPRODUCT('FD inverse'!$A$28:$BH$28,'FD mesh'!$B$84:$BI$84,$E293:$BL293)+'FD inverse'!$A$28*$C294/Setup!$B$17+INDEX('FD inverse'!$A$28:$BH$28,1,'FD mesh'!$B$15+1)*Setup!$B$22</f>
        <v>16.5199025004794</v>
      </c>
      <c r="AE294" s="0" t="n">
        <f aca="false">SUMPRODUCT('FD inverse'!$A$29:$BH$29,'FD mesh'!$B$84:$BI$84,$E293:$BL293)+'FD inverse'!$A$29*$C294/Setup!$B$17+INDEX('FD inverse'!$A$29:$BH$29,1,'FD mesh'!$B$15+1)*Setup!$B$22</f>
        <v>16.0902293619536</v>
      </c>
      <c r="AF294" s="0" t="n">
        <f aca="false">SUMPRODUCT('FD inverse'!$A$30:$BH$30,'FD mesh'!$B$84:$BI$84,$E293:$BL293)+'FD inverse'!$A$30*$C294/Setup!$B$17+INDEX('FD inverse'!$A$30:$BH$30,1,'FD mesh'!$B$15+1)*Setup!$B$22</f>
        <v>15.6610205507525</v>
      </c>
      <c r="AG294" s="0" t="n">
        <f aca="false">SUMPRODUCT('FD inverse'!$A$31:$BH$31,'FD mesh'!$B$84:$BI$84,$E293:$BL293)+'FD inverse'!$A$31*$C294/Setup!$B$17+INDEX('FD inverse'!$A$31:$BH$31,1,'FD mesh'!$B$15+1)*Setup!$B$22</f>
        <v>15.2321485138606</v>
      </c>
      <c r="AH294" s="0" t="n">
        <f aca="false">SUMPRODUCT('FD inverse'!$A$32:$BH$32,'FD mesh'!$B$84:$BI$84,$E293:$BL293)+'FD inverse'!$A$32*$C294/Setup!$B$17+INDEX('FD inverse'!$A$32:$BH$32,1,'FD mesh'!$B$15+1)*Setup!$B$22</f>
        <v>15.214253360832</v>
      </c>
      <c r="AI294" s="0" t="n">
        <f aca="false">SUMPRODUCT('FD inverse'!$A$33:$BH$33,'FD mesh'!$B$84:$BI$84,$E293:$BL293)+'FD inverse'!$A$33*$C294/Setup!$B$17+INDEX('FD inverse'!$A$33:$BH$33,1,'FD mesh'!$B$15+1)*Setup!$B$22</f>
        <v>15.1967008428519</v>
      </c>
      <c r="AJ294" s="0" t="n">
        <f aca="false">SUMPRODUCT('FD inverse'!$A$34:$BH$34,'FD mesh'!$B$84:$BI$84,$E293:$BL293)+'FD inverse'!$A$34*$C294/Setup!$B$17+INDEX('FD inverse'!$A$34:$BH$34,1,'FD mesh'!$B$15+1)*Setup!$B$22</f>
        <v>15.179476624075</v>
      </c>
      <c r="AK294" s="0" t="n">
        <f aca="false">SUMPRODUCT('FD inverse'!$A$35:$BH$35,'FD mesh'!$B$84:$BI$84,$E293:$BL293)+'FD inverse'!$A$35*$C294/Setup!$B$17+INDEX('FD inverse'!$A$35:$BH$35,1,'FD mesh'!$B$15+1)*Setup!$B$22</f>
        <v>15.1625635509478</v>
      </c>
      <c r="AL294" s="0" t="n">
        <f aca="false">SUMPRODUCT('FD inverse'!$A$36:$BH$36,'FD mesh'!$B$84:$BI$84,$E293:$BL293)+'FD inverse'!$A$36*$C294/Setup!$B$17+INDEX('FD inverse'!$A$36:$BH$36,1,'FD mesh'!$B$15+1)*Setup!$B$22</f>
        <v>15.1459419234122</v>
      </c>
      <c r="AM294" s="0" t="n">
        <f aca="false">SUMPRODUCT('FD inverse'!$A$37:$BH$37,'FD mesh'!$B$84:$BI$84,$E293:$BL293)+'FD inverse'!$A$37*$C294/Setup!$B$17+INDEX('FD inverse'!$A$37:$BH$37,1,'FD mesh'!$B$15+1)*Setup!$B$22</f>
        <v>15.1295897565526</v>
      </c>
      <c r="AN294" s="0" t="n">
        <f aca="false">SUMPRODUCT('FD inverse'!$A$38:$BH$38,'FD mesh'!$B$84:$BI$84,$E293:$BL293)+'FD inverse'!$A$38*$C294/Setup!$B$17+INDEX('FD inverse'!$A$38:$BH$38,1,'FD mesh'!$B$15+1)*Setup!$B$22</f>
        <v>15.1134830328151</v>
      </c>
      <c r="AO294" s="0" t="n">
        <f aca="false">SUMPRODUCT('FD inverse'!$A$39:$BH$39,'FD mesh'!$B$84:$BI$84,$E293:$BL293)+'FD inverse'!$A$39*$C294/Setup!$B$17+INDEX('FD inverse'!$A$39:$BH$39,1,'FD mesh'!$B$15+1)*Setup!$B$22</f>
        <v>15.0975959451373</v>
      </c>
      <c r="AP294" s="0" t="n">
        <f aca="false">SUMPRODUCT('FD inverse'!$A$40:$BH$40,'FD mesh'!$B$84:$BI$84,$E293:$BL293)+'FD inverse'!$A$40*$C294/Setup!$B$17+INDEX('FD inverse'!$A$40:$BH$40,1,'FD mesh'!$B$15+1)*Setup!$B$22</f>
        <v>15.0819011315203</v>
      </c>
      <c r="AQ294" s="0" t="n">
        <f aca="false">SUMPRODUCT('FD inverse'!$A$41:$BH$41,'FD mesh'!$B$84:$BI$84,$E293:$BL293)+'FD inverse'!$A$41*$C294/Setup!$B$17+INDEX('FD inverse'!$A$41:$BH$41,1,'FD mesh'!$B$15+1)*Setup!$B$22</f>
        <v>15.0663699017339</v>
      </c>
      <c r="AR294" s="0" t="n">
        <f aca="false">SUMPRODUCT('FD inverse'!$A$42:$BH$42,'FD mesh'!$B$84:$BI$84,$E293:$BL293)+'FD inverse'!$A$42*$C294/Setup!$B$17+INDEX('FD inverse'!$A$42:$BH$42,1,'FD mesh'!$B$15+1)*Setup!$B$22</f>
        <v>15.0509724569906</v>
      </c>
      <c r="AS294" s="0" t="n">
        <f aca="false">SUMPRODUCT('FD inverse'!$A$43:$BH$43,'FD mesh'!$B$84:$BI$84,$E293:$BL293)+'FD inverse'!$A$43*$C294/Setup!$B$17+INDEX('FD inverse'!$A$43:$BH$43,1,'FD mesh'!$B$15+1)*Setup!$B$22</f>
        <v>0</v>
      </c>
      <c r="AT294" s="0" t="n">
        <f aca="false">SUMPRODUCT('FD inverse'!$A$44:$BH$44,'FD mesh'!$B$84:$BI$84,$E293:$BL293)+'FD inverse'!$A$44*$C294/Setup!$B$17+INDEX('FD inverse'!$A$44:$BH$44,1,'FD mesh'!$B$15+1)*Setup!$B$22</f>
        <v>0</v>
      </c>
      <c r="AU294" s="0" t="n">
        <f aca="false">SUMPRODUCT('FD inverse'!$A$45:$BH$45,'FD mesh'!$B$84:$BI$84,$E293:$BL293)+'FD inverse'!$A$45*$C294/Setup!$B$17+INDEX('FD inverse'!$A$45:$BH$45,1,'FD mesh'!$B$15+1)*Setup!$B$22</f>
        <v>0</v>
      </c>
      <c r="AV294" s="0" t="n">
        <f aca="false">SUMPRODUCT('FD inverse'!$A$46:$BH$46,'FD mesh'!$B$84:$BI$84,$E293:$BL293)+'FD inverse'!$A$46*$C294/Setup!$B$17+INDEX('FD inverse'!$A$46:$BH$46,1,'FD mesh'!$B$15+1)*Setup!$B$22</f>
        <v>0</v>
      </c>
      <c r="AW294" s="0" t="n">
        <f aca="false">SUMPRODUCT('FD inverse'!$A$47:$BH$47,'FD mesh'!$B$84:$BI$84,$E293:$BL293)+'FD inverse'!$A$47*$C294/Setup!$B$17+INDEX('FD inverse'!$A$47:$BH$47,1,'FD mesh'!$B$15+1)*Setup!$B$22</f>
        <v>0</v>
      </c>
      <c r="AX294" s="0" t="n">
        <f aca="false">SUMPRODUCT('FD inverse'!$A$48:$BH$48,'FD mesh'!$B$84:$BI$84,$E293:$BL293)+'FD inverse'!$A$48*$C294/Setup!$B$17+INDEX('FD inverse'!$A$48:$BH$48,1,'FD mesh'!$B$15+1)*Setup!$B$22</f>
        <v>0</v>
      </c>
      <c r="AY294" s="0" t="n">
        <f aca="false">SUMPRODUCT('FD inverse'!$A$49:$BH$49,'FD mesh'!$B$84:$BI$84,$E293:$BL293)+'FD inverse'!$A$49*$C294/Setup!$B$17+INDEX('FD inverse'!$A$49:$BH$49,1,'FD mesh'!$B$15+1)*Setup!$B$22</f>
        <v>0</v>
      </c>
      <c r="AZ294" s="0" t="n">
        <f aca="false">SUMPRODUCT('FD inverse'!$A$50:$BH$50,'FD mesh'!$B$84:$BI$84,$E293:$BL293)+'FD inverse'!$A$50*$C294/Setup!$B$17+INDEX('FD inverse'!$A$50:$BH$50,1,'FD mesh'!$B$15+1)*Setup!$B$22</f>
        <v>0</v>
      </c>
      <c r="BA294" s="0" t="n">
        <f aca="false">SUMPRODUCT('FD inverse'!$A$51:$BH$51,'FD mesh'!$B$84:$BI$84,$E293:$BL293)+'FD inverse'!$A$51*$C294/Setup!$B$17+INDEX('FD inverse'!$A$51:$BH$51,1,'FD mesh'!$B$15+1)*Setup!$B$22</f>
        <v>0</v>
      </c>
      <c r="BB294" s="0" t="n">
        <f aca="false">SUMPRODUCT('FD inverse'!$A$52:$BH$52,'FD mesh'!$B$84:$BI$84,$E293:$BL293)+'FD inverse'!$A$52*$C294/Setup!$B$17+INDEX('FD inverse'!$A$52:$BH$52,1,'FD mesh'!$B$15+1)*Setup!$B$22</f>
        <v>0</v>
      </c>
      <c r="BC294" s="0" t="n">
        <f aca="false">SUMPRODUCT('FD inverse'!$A$53:$BH$53,'FD mesh'!$B$84:$BI$84,$E293:$BL293)+'FD inverse'!$A$53*$C294/Setup!$B$17+INDEX('FD inverse'!$A$53:$BH$53,1,'FD mesh'!$B$15+1)*Setup!$B$22</f>
        <v>0</v>
      </c>
      <c r="BD294" s="0" t="n">
        <f aca="false">SUMPRODUCT('FD inverse'!$A$54:$BH$54,'FD mesh'!$B$84:$BI$84,$E293:$BL293)+'FD inverse'!$A$54*$C294/Setup!$B$17+INDEX('FD inverse'!$A$54:$BH$54,1,'FD mesh'!$B$15+1)*Setup!$B$22</f>
        <v>0</v>
      </c>
      <c r="BE294" s="0" t="n">
        <f aca="false">SUMPRODUCT('FD inverse'!$A$55:$BH$55,'FD mesh'!$B$84:$BI$84,$E293:$BL293)+'FD inverse'!$A$55*$C294/Setup!$B$17+INDEX('FD inverse'!$A$55:$BH$55,1,'FD mesh'!$B$15+1)*Setup!$B$22</f>
        <v>0</v>
      </c>
      <c r="BF294" s="0" t="n">
        <f aca="false">SUMPRODUCT('FD inverse'!$A$56:$BH$56,'FD mesh'!$B$84:$BI$84,$E293:$BL293)+'FD inverse'!$A$56*$C294/Setup!$B$17+INDEX('FD inverse'!$A$56:$BH$56,1,'FD mesh'!$B$15+1)*Setup!$B$22</f>
        <v>0</v>
      </c>
      <c r="BG294" s="0" t="n">
        <f aca="false">SUMPRODUCT('FD inverse'!$A$57:$BH$57,'FD mesh'!$B$84:$BI$84,$E293:$BL293)+'FD inverse'!$A$57*$C294/Setup!$B$17+INDEX('FD inverse'!$A$57:$BH$57,1,'FD mesh'!$B$15+1)*Setup!$B$22</f>
        <v>0</v>
      </c>
      <c r="BH294" s="0" t="n">
        <f aca="false">SUMPRODUCT('FD inverse'!$A$58:$BH$58,'FD mesh'!$B$84:$BI$84,$E293:$BL293)+'FD inverse'!$A$58*$C294/Setup!$B$17+INDEX('FD inverse'!$A$58:$BH$58,1,'FD mesh'!$B$15+1)*Setup!$B$22</f>
        <v>0</v>
      </c>
      <c r="BI294" s="0" t="n">
        <f aca="false">SUMPRODUCT('FD inverse'!$A$59:$BH$59,'FD mesh'!$B$84:$BI$84,$E293:$BL293)+'FD inverse'!$A$59*$C294/Setup!$B$17+INDEX('FD inverse'!$A$59:$BH$59,1,'FD mesh'!$B$15+1)*Setup!$B$22</f>
        <v>0</v>
      </c>
      <c r="BJ294" s="0" t="n">
        <f aca="false">SUMPRODUCT('FD inverse'!$A$60:$BH$60,'FD mesh'!$B$84:$BI$84,$E293:$BL293)+'FD inverse'!$A$60*$C294/Setup!$B$17+INDEX('FD inverse'!$A$60:$BH$60,1,'FD mesh'!$B$15+1)*Setup!$B$22</f>
        <v>0</v>
      </c>
      <c r="BK294" s="0" t="n">
        <f aca="false">SUMPRODUCT('FD inverse'!$A$61:$BH$61,'FD mesh'!$B$84:$BI$84,$E293:$BL293)+'FD inverse'!$A$61*$C294/Setup!$B$17+INDEX('FD inverse'!$A$61:$BH$61,1,'FD mesh'!$B$15+1)*Setup!$B$22</f>
        <v>0</v>
      </c>
      <c r="BL294" s="0" t="n">
        <f aca="false">SUMPRODUCT('FD inverse'!$A$62:$BH$62,'FD mesh'!$B$84:$BI$84,$E293:$BL293)+'FD inverse'!$A$62*$C294/Setup!$B$17+INDEX('FD inverse'!$A$62:$BH$62,1,'FD mesh'!$B$15+1)*Setup!$B$22</f>
        <v>0</v>
      </c>
    </row>
    <row r="295" customFormat="false" ht="15" hidden="false" customHeight="false" outlineLevel="0" collapsed="false">
      <c r="A295" s="0" t="n">
        <v>290</v>
      </c>
      <c r="B295" s="0" t="n">
        <f aca="false">A295*Setup!$B$11/3600</f>
        <v>24.1666666666667</v>
      </c>
      <c r="C295" s="0" t="n">
        <f aca="false">Setup!$B$7+Setup!$B$8*COS(2*PI()*(B295-Setup!$B$9)/24)</f>
        <v>21.8508015666127</v>
      </c>
      <c r="D295" s="0" t="n">
        <f aca="false">(C295-E295)/Setup!$B$17</f>
        <v>-0.651406522864306</v>
      </c>
      <c r="E295" s="0" t="n">
        <f aca="false">SUMPRODUCT('FD inverse'!$A$3:$BH$3,'FD mesh'!$B$84:$BI$84,$E294:$BL294)+'FD inverse'!$A$3*$C295/Setup!$B$17+INDEX('FD inverse'!$A$3:$BH$3,1,'FD mesh'!$B$15+1)*Setup!$B$22</f>
        <v>21.9354844145851</v>
      </c>
      <c r="F295" s="0" t="n">
        <f aca="false">SUMPRODUCT('FD inverse'!$A$4:$BH$4,'FD mesh'!$B$84:$BI$84,$E294:$BL294)+'FD inverse'!$A$4*$C295/Setup!$B$17+INDEX('FD inverse'!$A$4:$BH$4,1,'FD mesh'!$B$15+1)*Setup!$B$22</f>
        <v>21.9450492842023</v>
      </c>
      <c r="G295" s="0" t="n">
        <f aca="false">SUMPRODUCT('FD inverse'!$A$5:$BH$5,'FD mesh'!$B$84:$BI$84,$E294:$BL294)+'FD inverse'!$A$5*$C295/Setup!$B$17+INDEX('FD inverse'!$A$5:$BH$5,1,'FD mesh'!$B$15+1)*Setup!$B$22</f>
        <v>21.9378734831708</v>
      </c>
      <c r="H295" s="0" t="n">
        <f aca="false">SUMPRODUCT('FD inverse'!$A$6:$BH$6,'FD mesh'!$B$84:$BI$84,$E294:$BL294)+'FD inverse'!$A$6*$C295/Setup!$B$17+INDEX('FD inverse'!$A$6:$BH$6,1,'FD mesh'!$B$15+1)*Setup!$B$22</f>
        <v>21.8906023304238</v>
      </c>
      <c r="I295" s="0" t="n">
        <f aca="false">SUMPRODUCT('FD inverse'!$A$7:$BH$7,'FD mesh'!$B$84:$BI$84,$E294:$BL294)+'FD inverse'!$A$7*$C295/Setup!$B$17+INDEX('FD inverse'!$A$7:$BH$7,1,'FD mesh'!$B$15+1)*Setup!$B$22</f>
        <v>21.883829044116</v>
      </c>
      <c r="J295" s="0" t="n">
        <f aca="false">SUMPRODUCT('FD inverse'!$A$8:$BH$8,'FD mesh'!$B$84:$BI$84,$E294:$BL294)+'FD inverse'!$A$8*$C295/Setup!$B$17+INDEX('FD inverse'!$A$8:$BH$8,1,'FD mesh'!$B$15+1)*Setup!$B$22</f>
        <v>21.8730338174071</v>
      </c>
      <c r="K295" s="0" t="n">
        <f aca="false">SUMPRODUCT('FD inverse'!$A$9:$BH$9,'FD mesh'!$B$84:$BI$84,$E294:$BL294)+'FD inverse'!$A$9*$C295/Setup!$B$17+INDEX('FD inverse'!$A$9:$BH$9,1,'FD mesh'!$B$15+1)*Setup!$B$22</f>
        <v>21.8592798522598</v>
      </c>
      <c r="L295" s="0" t="n">
        <f aca="false">SUMPRODUCT('FD inverse'!$A$10:$BH$10,'FD mesh'!$B$84:$BI$84,$E294:$BL294)+'FD inverse'!$A$10*$C295/Setup!$B$17+INDEX('FD inverse'!$A$10:$BH$10,1,'FD mesh'!$B$15+1)*Setup!$B$22</f>
        <v>21.8435260548599</v>
      </c>
      <c r="M295" s="0" t="n">
        <f aca="false">SUMPRODUCT('FD inverse'!$A$11:$BH$11,'FD mesh'!$B$84:$BI$84,$E294:$BL294)+'FD inverse'!$A$11*$C295/Setup!$B$17+INDEX('FD inverse'!$A$11:$BH$11,1,'FD mesh'!$B$15+1)*Setup!$B$22</f>
        <v>21.8266191113908</v>
      </c>
      <c r="N295" s="0" t="n">
        <f aca="false">SUMPRODUCT('FD inverse'!$A$12:$BH$12,'FD mesh'!$B$84:$BI$84,$E294:$BL294)+'FD inverse'!$A$12*$C295/Setup!$B$17+INDEX('FD inverse'!$A$12:$BH$12,1,'FD mesh'!$B$15+1)*Setup!$B$22</f>
        <v>21.8092869423859</v>
      </c>
      <c r="O295" s="0" t="n">
        <f aca="false">SUMPRODUCT('FD inverse'!$A$13:$BH$13,'FD mesh'!$B$84:$BI$84,$E294:$BL294)+'FD inverse'!$A$13*$C295/Setup!$B$17+INDEX('FD inverse'!$A$13:$BH$13,1,'FD mesh'!$B$15+1)*Setup!$B$22</f>
        <v>21.7921334130519</v>
      </c>
      <c r="P295" s="0" t="n">
        <f aca="false">SUMPRODUCT('FD inverse'!$A$14:$BH$14,'FD mesh'!$B$84:$BI$84,$E294:$BL294)+'FD inverse'!$A$14*$C295/Setup!$B$17+INDEX('FD inverse'!$A$14:$BH$14,1,'FD mesh'!$B$15+1)*Setup!$B$22</f>
        <v>21.7756341937698</v>
      </c>
      <c r="Q295" s="0" t="n">
        <f aca="false">SUMPRODUCT('FD inverse'!$A$15:$BH$15,'FD mesh'!$B$84:$BI$84,$E294:$BL294)+'FD inverse'!$A$15*$C295/Setup!$B$17+INDEX('FD inverse'!$A$15:$BH$15,1,'FD mesh'!$B$15+1)*Setup!$B$22</f>
        <v>21.760133682597</v>
      </c>
      <c r="R295" s="0" t="n">
        <f aca="false">SUMPRODUCT('FD inverse'!$A$16:$BH$16,'FD mesh'!$B$84:$BI$84,$E294:$BL294)+'FD inverse'!$A$16*$C295/Setup!$B$17+INDEX('FD inverse'!$A$16:$BH$16,1,'FD mesh'!$B$15+1)*Setup!$B$22</f>
        <v>21.7458429198273</v>
      </c>
      <c r="S295" s="0" t="n">
        <f aca="false">SUMPRODUCT('FD inverse'!$A$17:$BH$17,'FD mesh'!$B$84:$BI$84,$E294:$BL294)+'FD inverse'!$A$17*$C295/Setup!$B$17+INDEX('FD inverse'!$A$17:$BH$17,1,'FD mesh'!$B$15+1)*Setup!$B$22</f>
        <v>21.3055405812534</v>
      </c>
      <c r="T295" s="0" t="n">
        <f aca="false">SUMPRODUCT('FD inverse'!$A$18:$BH$18,'FD mesh'!$B$84:$BI$84,$E294:$BL294)+'FD inverse'!$A$18*$C295/Setup!$B$17+INDEX('FD inverse'!$A$18:$BH$18,1,'FD mesh'!$B$15+1)*Setup!$B$22</f>
        <v>20.8660107560632</v>
      </c>
      <c r="U295" s="0" t="n">
        <f aca="false">SUMPRODUCT('FD inverse'!$A$19:$BH$19,'FD mesh'!$B$84:$BI$84,$E294:$BL294)+'FD inverse'!$A$19*$C295/Setup!$B$17+INDEX('FD inverse'!$A$19:$BH$19,1,'FD mesh'!$B$15+1)*Setup!$B$22</f>
        <v>20.427352571049</v>
      </c>
      <c r="V295" s="0" t="n">
        <f aca="false">SUMPRODUCT('FD inverse'!$A$20:$BH$20,'FD mesh'!$B$84:$BI$84,$E294:$BL294)+'FD inverse'!$A$20*$C295/Setup!$B$17+INDEX('FD inverse'!$A$20:$BH$20,1,'FD mesh'!$B$15+1)*Setup!$B$22</f>
        <v>19.9896352387893</v>
      </c>
      <c r="W295" s="0" t="n">
        <f aca="false">SUMPRODUCT('FD inverse'!$A$21:$BH$21,'FD mesh'!$B$84:$BI$84,$E294:$BL294)+'FD inverse'!$A$21*$C295/Setup!$B$17+INDEX('FD inverse'!$A$21:$BH$21,1,'FD mesh'!$B$15+1)*Setup!$B$22</f>
        <v>19.5528999979408</v>
      </c>
      <c r="X295" s="0" t="n">
        <f aca="false">SUMPRODUCT('FD inverse'!$A$22:$BH$22,'FD mesh'!$B$84:$BI$84,$E294:$BL294)+'FD inverse'!$A$22*$C295/Setup!$B$17+INDEX('FD inverse'!$A$22:$BH$22,1,'FD mesh'!$B$15+1)*Setup!$B$22</f>
        <v>19.1171621284335</v>
      </c>
      <c r="Y295" s="0" t="n">
        <f aca="false">SUMPRODUCT('FD inverse'!$A$23:$BH$23,'FD mesh'!$B$84:$BI$84,$E294:$BL294)+'FD inverse'!$A$23*$C295/Setup!$B$17+INDEX('FD inverse'!$A$23:$BH$23,1,'FD mesh'!$B$15+1)*Setup!$B$22</f>
        <v>18.6824130315631</v>
      </c>
      <c r="Z295" s="0" t="n">
        <f aca="false">SUMPRODUCT('FD inverse'!$A$24:$BH$24,'FD mesh'!$B$84:$BI$84,$E294:$BL294)+'FD inverse'!$A$24*$C295/Setup!$B$17+INDEX('FD inverse'!$A$24:$BH$24,1,'FD mesh'!$B$15+1)*Setup!$B$22</f>
        <v>18.2486223658944</v>
      </c>
      <c r="AA295" s="0" t="n">
        <f aca="false">SUMPRODUCT('FD inverse'!$A$25:$BH$25,'FD mesh'!$B$84:$BI$84,$E294:$BL294)+'FD inverse'!$A$25*$C295/Setup!$B$17+INDEX('FD inverse'!$A$25:$BH$25,1,'FD mesh'!$B$15+1)*Setup!$B$22</f>
        <v>17.8157402307357</v>
      </c>
      <c r="AB295" s="0" t="n">
        <f aca="false">SUMPRODUCT('FD inverse'!$A$26:$BH$26,'FD mesh'!$B$84:$BI$84,$E294:$BL294)+'FD inverse'!$A$26*$C295/Setup!$B$17+INDEX('FD inverse'!$A$26:$BH$26,1,'FD mesh'!$B$15+1)*Setup!$B$22</f>
        <v>17.3836993897154</v>
      </c>
      <c r="AC295" s="0" t="n">
        <f aca="false">SUMPRODUCT('FD inverse'!$A$27:$BH$27,'FD mesh'!$B$84:$BI$84,$E294:$BL294)+'FD inverse'!$A$27*$C295/Setup!$B$17+INDEX('FD inverse'!$A$27:$BH$27,1,'FD mesh'!$B$15+1)*Setup!$B$22</f>
        <v>16.9524175276803</v>
      </c>
      <c r="AD295" s="0" t="n">
        <f aca="false">SUMPRODUCT('FD inverse'!$A$28:$BH$28,'FD mesh'!$B$84:$BI$84,$E294:$BL294)+'FD inverse'!$A$28*$C295/Setup!$B$17+INDEX('FD inverse'!$A$28:$BH$28,1,'FD mesh'!$B$15+1)*Setup!$B$22</f>
        <v>16.5217995347529</v>
      </c>
      <c r="AE295" s="0" t="n">
        <f aca="false">SUMPRODUCT('FD inverse'!$A$29:$BH$29,'FD mesh'!$B$84:$BI$84,$E294:$BL294)+'FD inverse'!$A$29*$C295/Setup!$B$17+INDEX('FD inverse'!$A$29:$BH$29,1,'FD mesh'!$B$15+1)*Setup!$B$22</f>
        <v>16.0917398119117</v>
      </c>
      <c r="AF295" s="0" t="n">
        <f aca="false">SUMPRODUCT('FD inverse'!$A$30:$BH$30,'FD mesh'!$B$84:$BI$84,$E294:$BL294)+'FD inverse'!$A$30*$C295/Setup!$B$17+INDEX('FD inverse'!$A$30:$BH$30,1,'FD mesh'!$B$15+1)*Setup!$B$22</f>
        <v>15.6621245929152</v>
      </c>
      <c r="AG295" s="0" t="n">
        <f aca="false">SUMPRODUCT('FD inverse'!$A$31:$BH$31,'FD mesh'!$B$84:$BI$84,$E294:$BL294)+'FD inverse'!$A$31*$C295/Setup!$B$17+INDEX('FD inverse'!$A$31:$BH$31,1,'FD mesh'!$B$15+1)*Setup!$B$22</f>
        <v>15.2328342777553</v>
      </c>
      <c r="AH295" s="0" t="n">
        <f aca="false">SUMPRODUCT('FD inverse'!$A$32:$BH$32,'FD mesh'!$B$84:$BI$84,$E294:$BL294)+'FD inverse'!$A$32*$C295/Setup!$B$17+INDEX('FD inverse'!$A$32:$BH$32,1,'FD mesh'!$B$15+1)*Setup!$B$22</f>
        <v>15.2149180509204</v>
      </c>
      <c r="AI295" s="0" t="n">
        <f aca="false">SUMPRODUCT('FD inverse'!$A$33:$BH$33,'FD mesh'!$B$84:$BI$84,$E294:$BL294)+'FD inverse'!$A$33*$C295/Setup!$B$17+INDEX('FD inverse'!$A$33:$BH$33,1,'FD mesh'!$B$15+1)*Setup!$B$22</f>
        <v>15.1973383055181</v>
      </c>
      <c r="AJ295" s="0" t="n">
        <f aca="false">SUMPRODUCT('FD inverse'!$A$34:$BH$34,'FD mesh'!$B$84:$BI$84,$E294:$BL294)+'FD inverse'!$A$34*$C295/Setup!$B$17+INDEX('FD inverse'!$A$34:$BH$34,1,'FD mesh'!$B$15+1)*Setup!$B$22</f>
        <v>15.1800812584002</v>
      </c>
      <c r="AK295" s="0" t="n">
        <f aca="false">SUMPRODUCT('FD inverse'!$A$35:$BH$35,'FD mesh'!$B$84:$BI$84,$E294:$BL294)+'FD inverse'!$A$35*$C295/Setup!$B$17+INDEX('FD inverse'!$A$35:$BH$35,1,'FD mesh'!$B$15+1)*Setup!$B$22</f>
        <v>15.1631302911044</v>
      </c>
      <c r="AL295" s="0" t="n">
        <f aca="false">SUMPRODUCT('FD inverse'!$A$36:$BH$36,'FD mesh'!$B$84:$BI$84,$E294:$BL294)+'FD inverse'!$A$36*$C295/Setup!$B$17+INDEX('FD inverse'!$A$36:$BH$36,1,'FD mesh'!$B$15+1)*Setup!$B$22</f>
        <v>15.1464662207298</v>
      </c>
      <c r="AM295" s="0" t="n">
        <f aca="false">SUMPRODUCT('FD inverse'!$A$37:$BH$37,'FD mesh'!$B$84:$BI$84,$E294:$BL294)+'FD inverse'!$A$37*$C295/Setup!$B$17+INDEX('FD inverse'!$A$37:$BH$37,1,'FD mesh'!$B$15+1)*Setup!$B$22</f>
        <v>15.1300675617336</v>
      </c>
      <c r="AN295" s="0" t="n">
        <f aca="false">SUMPRODUCT('FD inverse'!$A$38:$BH$38,'FD mesh'!$B$84:$BI$84,$E294:$BL294)+'FD inverse'!$A$38*$C295/Setup!$B$17+INDEX('FD inverse'!$A$38:$BH$38,1,'FD mesh'!$B$15+1)*Setup!$B$22</f>
        <v>15.1139107787254</v>
      </c>
      <c r="AO295" s="0" t="n">
        <f aca="false">SUMPRODUCT('FD inverse'!$A$39:$BH$39,'FD mesh'!$B$84:$BI$84,$E294:$BL294)+'FD inverse'!$A$39*$C295/Setup!$B$17+INDEX('FD inverse'!$A$39:$BH$39,1,'FD mesh'!$B$15+1)*Setup!$B$22</f>
        <v>15.0979705305494</v>
      </c>
      <c r="AP295" s="0" t="n">
        <f aca="false">SUMPRODUCT('FD inverse'!$A$40:$BH$40,'FD mesh'!$B$84:$BI$84,$E294:$BL294)+'FD inverse'!$A$40*$C295/Setup!$B$17+INDEX('FD inverse'!$A$40:$BH$40,1,'FD mesh'!$B$15+1)*Setup!$B$22</f>
        <v>15.0822199061368</v>
      </c>
      <c r="AQ295" s="0" t="n">
        <f aca="false">SUMPRODUCT('FD inverse'!$A$41:$BH$41,'FD mesh'!$B$84:$BI$84,$E294:$BL294)+'FD inverse'!$A$41*$C295/Setup!$B$17+INDEX('FD inverse'!$A$41:$BH$41,1,'FD mesh'!$B$15+1)*Setup!$B$22</f>
        <v>15.0666306527776</v>
      </c>
      <c r="AR295" s="0" t="n">
        <f aca="false">SUMPRODUCT('FD inverse'!$A$42:$BH$42,'FD mesh'!$B$84:$BI$84,$E294:$BL294)+'FD inverse'!$A$42*$C295/Setup!$B$17+INDEX('FD inverse'!$A$42:$BH$42,1,'FD mesh'!$B$15+1)*Setup!$B$22</f>
        <v>15.0511733976027</v>
      </c>
      <c r="AS295" s="0" t="n">
        <f aca="false">SUMPRODUCT('FD inverse'!$A$43:$BH$43,'FD mesh'!$B$84:$BI$84,$E294:$BL294)+'FD inverse'!$A$43*$C295/Setup!$B$17+INDEX('FD inverse'!$A$43:$BH$43,1,'FD mesh'!$B$15+1)*Setup!$B$22</f>
        <v>0</v>
      </c>
      <c r="AT295" s="0" t="n">
        <f aca="false">SUMPRODUCT('FD inverse'!$A$44:$BH$44,'FD mesh'!$B$84:$BI$84,$E294:$BL294)+'FD inverse'!$A$44*$C295/Setup!$B$17+INDEX('FD inverse'!$A$44:$BH$44,1,'FD mesh'!$B$15+1)*Setup!$B$22</f>
        <v>0</v>
      </c>
      <c r="AU295" s="0" t="n">
        <f aca="false">SUMPRODUCT('FD inverse'!$A$45:$BH$45,'FD mesh'!$B$84:$BI$84,$E294:$BL294)+'FD inverse'!$A$45*$C295/Setup!$B$17+INDEX('FD inverse'!$A$45:$BH$45,1,'FD mesh'!$B$15+1)*Setup!$B$22</f>
        <v>0</v>
      </c>
      <c r="AV295" s="0" t="n">
        <f aca="false">SUMPRODUCT('FD inverse'!$A$46:$BH$46,'FD mesh'!$B$84:$BI$84,$E294:$BL294)+'FD inverse'!$A$46*$C295/Setup!$B$17+INDEX('FD inverse'!$A$46:$BH$46,1,'FD mesh'!$B$15+1)*Setup!$B$22</f>
        <v>0</v>
      </c>
      <c r="AW295" s="0" t="n">
        <f aca="false">SUMPRODUCT('FD inverse'!$A$47:$BH$47,'FD mesh'!$B$84:$BI$84,$E294:$BL294)+'FD inverse'!$A$47*$C295/Setup!$B$17+INDEX('FD inverse'!$A$47:$BH$47,1,'FD mesh'!$B$15+1)*Setup!$B$22</f>
        <v>0</v>
      </c>
      <c r="AX295" s="0" t="n">
        <f aca="false">SUMPRODUCT('FD inverse'!$A$48:$BH$48,'FD mesh'!$B$84:$BI$84,$E294:$BL294)+'FD inverse'!$A$48*$C295/Setup!$B$17+INDEX('FD inverse'!$A$48:$BH$48,1,'FD mesh'!$B$15+1)*Setup!$B$22</f>
        <v>0</v>
      </c>
      <c r="AY295" s="0" t="n">
        <f aca="false">SUMPRODUCT('FD inverse'!$A$49:$BH$49,'FD mesh'!$B$84:$BI$84,$E294:$BL294)+'FD inverse'!$A$49*$C295/Setup!$B$17+INDEX('FD inverse'!$A$49:$BH$49,1,'FD mesh'!$B$15+1)*Setup!$B$22</f>
        <v>0</v>
      </c>
      <c r="AZ295" s="0" t="n">
        <f aca="false">SUMPRODUCT('FD inverse'!$A$50:$BH$50,'FD mesh'!$B$84:$BI$84,$E294:$BL294)+'FD inverse'!$A$50*$C295/Setup!$B$17+INDEX('FD inverse'!$A$50:$BH$50,1,'FD mesh'!$B$15+1)*Setup!$B$22</f>
        <v>0</v>
      </c>
      <c r="BA295" s="0" t="n">
        <f aca="false">SUMPRODUCT('FD inverse'!$A$51:$BH$51,'FD mesh'!$B$84:$BI$84,$E294:$BL294)+'FD inverse'!$A$51*$C295/Setup!$B$17+INDEX('FD inverse'!$A$51:$BH$51,1,'FD mesh'!$B$15+1)*Setup!$B$22</f>
        <v>0</v>
      </c>
      <c r="BB295" s="0" t="n">
        <f aca="false">SUMPRODUCT('FD inverse'!$A$52:$BH$52,'FD mesh'!$B$84:$BI$84,$E294:$BL294)+'FD inverse'!$A$52*$C295/Setup!$B$17+INDEX('FD inverse'!$A$52:$BH$52,1,'FD mesh'!$B$15+1)*Setup!$B$22</f>
        <v>0</v>
      </c>
      <c r="BC295" s="0" t="n">
        <f aca="false">SUMPRODUCT('FD inverse'!$A$53:$BH$53,'FD mesh'!$B$84:$BI$84,$E294:$BL294)+'FD inverse'!$A$53*$C295/Setup!$B$17+INDEX('FD inverse'!$A$53:$BH$53,1,'FD mesh'!$B$15+1)*Setup!$B$22</f>
        <v>0</v>
      </c>
      <c r="BD295" s="0" t="n">
        <f aca="false">SUMPRODUCT('FD inverse'!$A$54:$BH$54,'FD mesh'!$B$84:$BI$84,$E294:$BL294)+'FD inverse'!$A$54*$C295/Setup!$B$17+INDEX('FD inverse'!$A$54:$BH$54,1,'FD mesh'!$B$15+1)*Setup!$B$22</f>
        <v>0</v>
      </c>
      <c r="BE295" s="0" t="n">
        <f aca="false">SUMPRODUCT('FD inverse'!$A$55:$BH$55,'FD mesh'!$B$84:$BI$84,$E294:$BL294)+'FD inverse'!$A$55*$C295/Setup!$B$17+INDEX('FD inverse'!$A$55:$BH$55,1,'FD mesh'!$B$15+1)*Setup!$B$22</f>
        <v>0</v>
      </c>
      <c r="BF295" s="0" t="n">
        <f aca="false">SUMPRODUCT('FD inverse'!$A$56:$BH$56,'FD mesh'!$B$84:$BI$84,$E294:$BL294)+'FD inverse'!$A$56*$C295/Setup!$B$17+INDEX('FD inverse'!$A$56:$BH$56,1,'FD mesh'!$B$15+1)*Setup!$B$22</f>
        <v>0</v>
      </c>
      <c r="BG295" s="0" t="n">
        <f aca="false">SUMPRODUCT('FD inverse'!$A$57:$BH$57,'FD mesh'!$B$84:$BI$84,$E294:$BL294)+'FD inverse'!$A$57*$C295/Setup!$B$17+INDEX('FD inverse'!$A$57:$BH$57,1,'FD mesh'!$B$15+1)*Setup!$B$22</f>
        <v>0</v>
      </c>
      <c r="BH295" s="0" t="n">
        <f aca="false">SUMPRODUCT('FD inverse'!$A$58:$BH$58,'FD mesh'!$B$84:$BI$84,$E294:$BL294)+'FD inverse'!$A$58*$C295/Setup!$B$17+INDEX('FD inverse'!$A$58:$BH$58,1,'FD mesh'!$B$15+1)*Setup!$B$22</f>
        <v>0</v>
      </c>
      <c r="BI295" s="0" t="n">
        <f aca="false">SUMPRODUCT('FD inverse'!$A$59:$BH$59,'FD mesh'!$B$84:$BI$84,$E294:$BL294)+'FD inverse'!$A$59*$C295/Setup!$B$17+INDEX('FD inverse'!$A$59:$BH$59,1,'FD mesh'!$B$15+1)*Setup!$B$22</f>
        <v>0</v>
      </c>
      <c r="BJ295" s="0" t="n">
        <f aca="false">SUMPRODUCT('FD inverse'!$A$60:$BH$60,'FD mesh'!$B$84:$BI$84,$E294:$BL294)+'FD inverse'!$A$60*$C295/Setup!$B$17+INDEX('FD inverse'!$A$60:$BH$60,1,'FD mesh'!$B$15+1)*Setup!$B$22</f>
        <v>0</v>
      </c>
      <c r="BK295" s="0" t="n">
        <f aca="false">SUMPRODUCT('FD inverse'!$A$61:$BH$61,'FD mesh'!$B$84:$BI$84,$E294:$BL294)+'FD inverse'!$A$61*$C295/Setup!$B$17+INDEX('FD inverse'!$A$61:$BH$61,1,'FD mesh'!$B$15+1)*Setup!$B$22</f>
        <v>0</v>
      </c>
      <c r="BL295" s="0" t="n">
        <f aca="false">SUMPRODUCT('FD inverse'!$A$62:$BH$62,'FD mesh'!$B$84:$BI$84,$E294:$BL294)+'FD inverse'!$A$62*$C295/Setup!$B$17+INDEX('FD inverse'!$A$62:$BH$62,1,'FD mesh'!$B$15+1)*Setup!$B$22</f>
        <v>0</v>
      </c>
    </row>
    <row r="296" customFormat="false" ht="15" hidden="false" customHeight="false" outlineLevel="0" collapsed="false">
      <c r="A296" s="0" t="n">
        <v>291</v>
      </c>
      <c r="B296" s="0" t="n">
        <f aca="false">A296*Setup!$B$11/3600</f>
        <v>24.25</v>
      </c>
      <c r="C296" s="0" t="n">
        <f aca="false">Setup!$B$7+Setup!$B$8*COS(2*PI()*(B296-Setup!$B$9)/24)</f>
        <v>21.7777190679216</v>
      </c>
      <c r="D296" s="0" t="n">
        <f aca="false">(C296-E296)/Setup!$B$17</f>
        <v>-0.868675779227273</v>
      </c>
      <c r="E296" s="0" t="n">
        <f aca="false">SUMPRODUCT('FD inverse'!$A$3:$BH$3,'FD mesh'!$B$84:$BI$84,$E295:$BL295)+'FD inverse'!$A$3*$C296/Setup!$B$17+INDEX('FD inverse'!$A$3:$BH$3,1,'FD mesh'!$B$15+1)*Setup!$B$22</f>
        <v>21.8906469192211</v>
      </c>
      <c r="F296" s="0" t="n">
        <f aca="false">SUMPRODUCT('FD inverse'!$A$4:$BH$4,'FD mesh'!$B$84:$BI$84,$E295:$BL295)+'FD inverse'!$A$4*$C296/Setup!$B$17+INDEX('FD inverse'!$A$4:$BH$4,1,'FD mesh'!$B$15+1)*Setup!$B$22</f>
        <v>21.9067700057945</v>
      </c>
      <c r="G296" s="0" t="n">
        <f aca="false">SUMPRODUCT('FD inverse'!$A$5:$BH$5,'FD mesh'!$B$84:$BI$84,$E295:$BL295)+'FD inverse'!$A$5*$C296/Setup!$B$17+INDEX('FD inverse'!$A$5:$BH$5,1,'FD mesh'!$B$15+1)*Setup!$B$22</f>
        <v>21.9062788222256</v>
      </c>
      <c r="H296" s="0" t="n">
        <f aca="false">SUMPRODUCT('FD inverse'!$A$6:$BH$6,'FD mesh'!$B$84:$BI$84,$E295:$BL295)+'FD inverse'!$A$6*$C296/Setup!$B$17+INDEX('FD inverse'!$A$6:$BH$6,1,'FD mesh'!$B$15+1)*Setup!$B$22</f>
        <v>21.8815906718282</v>
      </c>
      <c r="I296" s="0" t="n">
        <f aca="false">SUMPRODUCT('FD inverse'!$A$7:$BH$7,'FD mesh'!$B$84:$BI$84,$E295:$BL295)+'FD inverse'!$A$7*$C296/Setup!$B$17+INDEX('FD inverse'!$A$7:$BH$7,1,'FD mesh'!$B$15+1)*Setup!$B$22</f>
        <v>21.8767475733873</v>
      </c>
      <c r="J296" s="0" t="n">
        <f aca="false">SUMPRODUCT('FD inverse'!$A$8:$BH$8,'FD mesh'!$B$84:$BI$84,$E295:$BL295)+'FD inverse'!$A$8*$C296/Setup!$B$17+INDEX('FD inverse'!$A$8:$BH$8,1,'FD mesh'!$B$15+1)*Setup!$B$22</f>
        <v>21.8677266161093</v>
      </c>
      <c r="K296" s="0" t="n">
        <f aca="false">SUMPRODUCT('FD inverse'!$A$9:$BH$9,'FD mesh'!$B$84:$BI$84,$E295:$BL295)+'FD inverse'!$A$9*$C296/Setup!$B$17+INDEX('FD inverse'!$A$9:$BH$9,1,'FD mesh'!$B$15+1)*Setup!$B$22</f>
        <v>21.8555745666202</v>
      </c>
      <c r="L296" s="0" t="n">
        <f aca="false">SUMPRODUCT('FD inverse'!$A$10:$BH$10,'FD mesh'!$B$84:$BI$84,$E295:$BL295)+'FD inverse'!$A$10*$C296/Setup!$B$17+INDEX('FD inverse'!$A$10:$BH$10,1,'FD mesh'!$B$15+1)*Setup!$B$22</f>
        <v>21.8412365079042</v>
      </c>
      <c r="M296" s="0" t="n">
        <f aca="false">SUMPRODUCT('FD inverse'!$A$11:$BH$11,'FD mesh'!$B$84:$BI$84,$E295:$BL295)+'FD inverse'!$A$11*$C296/Setup!$B$17+INDEX('FD inverse'!$A$11:$BH$11,1,'FD mesh'!$B$15+1)*Setup!$B$22</f>
        <v>21.8255476840225</v>
      </c>
      <c r="N296" s="0" t="n">
        <f aca="false">SUMPRODUCT('FD inverse'!$A$12:$BH$12,'FD mesh'!$B$84:$BI$84,$E295:$BL295)+'FD inverse'!$A$12*$C296/Setup!$B$17+INDEX('FD inverse'!$A$12:$BH$12,1,'FD mesh'!$B$15+1)*Setup!$B$22</f>
        <v>21.8092267495991</v>
      </c>
      <c r="O296" s="0" t="n">
        <f aca="false">SUMPRODUCT('FD inverse'!$A$13:$BH$13,'FD mesh'!$B$84:$BI$84,$E295:$BL295)+'FD inverse'!$A$13*$C296/Setup!$B$17+INDEX('FD inverse'!$A$13:$BH$13,1,'FD mesh'!$B$15+1)*Setup!$B$22</f>
        <v>21.792870303207</v>
      </c>
      <c r="P296" s="0" t="n">
        <f aca="false">SUMPRODUCT('FD inverse'!$A$14:$BH$14,'FD mesh'!$B$84:$BI$84,$E295:$BL295)+'FD inverse'!$A$14*$C296/Setup!$B$17+INDEX('FD inverse'!$A$14:$BH$14,1,'FD mesh'!$B$15+1)*Setup!$B$22</f>
        <v>21.7769486002694</v>
      </c>
      <c r="Q296" s="0" t="n">
        <f aca="false">SUMPRODUCT('FD inverse'!$A$15:$BH$15,'FD mesh'!$B$84:$BI$84,$E295:$BL295)+'FD inverse'!$A$15*$C296/Setup!$B$17+INDEX('FD inverse'!$A$15:$BH$15,1,'FD mesh'!$B$15+1)*Setup!$B$22</f>
        <v>21.7618023583934</v>
      </c>
      <c r="R296" s="0" t="n">
        <f aca="false">SUMPRODUCT('FD inverse'!$A$16:$BH$16,'FD mesh'!$B$84:$BI$84,$E295:$BL295)+'FD inverse'!$A$16*$C296/Setup!$B$17+INDEX('FD inverse'!$A$16:$BH$16,1,'FD mesh'!$B$15+1)*Setup!$B$22</f>
        <v>21.7476405860138</v>
      </c>
      <c r="S296" s="0" t="n">
        <f aca="false">SUMPRODUCT('FD inverse'!$A$17:$BH$17,'FD mesh'!$B$84:$BI$84,$E295:$BL295)+'FD inverse'!$A$17*$C296/Setup!$B$17+INDEX('FD inverse'!$A$17:$BH$17,1,'FD mesh'!$B$15+1)*Setup!$B$22</f>
        <v>21.3078027932733</v>
      </c>
      <c r="T296" s="0" t="n">
        <f aca="false">SUMPRODUCT('FD inverse'!$A$18:$BH$18,'FD mesh'!$B$84:$BI$84,$E295:$BL295)+'FD inverse'!$A$18*$C296/Setup!$B$17+INDEX('FD inverse'!$A$18:$BH$18,1,'FD mesh'!$B$15+1)*Setup!$B$22</f>
        <v>20.8686307372129</v>
      </c>
      <c r="U296" s="0" t="n">
        <f aca="false">SUMPRODUCT('FD inverse'!$A$19:$BH$19,'FD mesh'!$B$84:$BI$84,$E295:$BL295)+'FD inverse'!$A$19*$C296/Setup!$B$17+INDEX('FD inverse'!$A$19:$BH$19,1,'FD mesh'!$B$15+1)*Setup!$B$22</f>
        <v>20.4302297041766</v>
      </c>
      <c r="V296" s="0" t="n">
        <f aca="false">SUMPRODUCT('FD inverse'!$A$20:$BH$20,'FD mesh'!$B$84:$BI$84,$E295:$BL295)+'FD inverse'!$A$20*$C296/Setup!$B$17+INDEX('FD inverse'!$A$20:$BH$20,1,'FD mesh'!$B$15+1)*Setup!$B$22</f>
        <v>19.9926753703178</v>
      </c>
      <c r="W296" s="0" t="n">
        <f aca="false">SUMPRODUCT('FD inverse'!$A$21:$BH$21,'FD mesh'!$B$84:$BI$84,$E295:$BL295)+'FD inverse'!$A$21*$C296/Setup!$B$17+INDEX('FD inverse'!$A$21:$BH$21,1,'FD mesh'!$B$15+1)*Setup!$B$22</f>
        <v>19.5560157037375</v>
      </c>
      <c r="X296" s="0" t="n">
        <f aca="false">SUMPRODUCT('FD inverse'!$A$22:$BH$22,'FD mesh'!$B$84:$BI$84,$E295:$BL295)+'FD inverse'!$A$22*$C296/Setup!$B$17+INDEX('FD inverse'!$A$22:$BH$22,1,'FD mesh'!$B$15+1)*Setup!$B$22</f>
        <v>19.120272944863</v>
      </c>
      <c r="Y296" s="0" t="n">
        <f aca="false">SUMPRODUCT('FD inverse'!$A$23:$BH$23,'FD mesh'!$B$84:$BI$84,$E295:$BL295)+'FD inverse'!$A$23*$C296/Setup!$B$17+INDEX('FD inverse'!$A$23:$BH$23,1,'FD mesh'!$B$15+1)*Setup!$B$22</f>
        <v>18.6854456548235</v>
      </c>
      <c r="Z296" s="0" t="n">
        <f aca="false">SUMPRODUCT('FD inverse'!$A$24:$BH$24,'FD mesh'!$B$84:$BI$84,$E295:$BL295)+'FD inverse'!$A$24*$C296/Setup!$B$17+INDEX('FD inverse'!$A$24:$BH$24,1,'FD mesh'!$B$15+1)*Setup!$B$22</f>
        <v>18.2515108224863</v>
      </c>
      <c r="AA296" s="0" t="n">
        <f aca="false">SUMPRODUCT('FD inverse'!$A$25:$BH$25,'FD mesh'!$B$84:$BI$84,$E295:$BL295)+'FD inverse'!$A$25*$C296/Setup!$B$17+INDEX('FD inverse'!$A$25:$BH$25,1,'FD mesh'!$B$15+1)*Setup!$B$22</f>
        <v>17.8184260216605</v>
      </c>
      <c r="AB296" s="0" t="n">
        <f aca="false">SUMPRODUCT('FD inverse'!$A$26:$BH$26,'FD mesh'!$B$84:$BI$84,$E295:$BL295)+'FD inverse'!$A$26*$C296/Setup!$B$17+INDEX('FD inverse'!$A$26:$BH$26,1,'FD mesh'!$B$15+1)*Setup!$B$22</f>
        <v>17.3861316107354</v>
      </c>
      <c r="AC296" s="0" t="n">
        <f aca="false">SUMPRODUCT('FD inverse'!$A$27:$BH$27,'FD mesh'!$B$84:$BI$84,$E295:$BL295)+'FD inverse'!$A$27*$C296/Setup!$B$17+INDEX('FD inverse'!$A$27:$BH$27,1,'FD mesh'!$B$15+1)*Setup!$B$22</f>
        <v>16.9545529677105</v>
      </c>
      <c r="AD296" s="0" t="n">
        <f aca="false">SUMPRODUCT('FD inverse'!$A$28:$BH$28,'FD mesh'!$B$84:$BI$84,$E295:$BL295)+'FD inverse'!$A$28*$C296/Setup!$B$17+INDEX('FD inverse'!$A$28:$BH$28,1,'FD mesh'!$B$15+1)*Setup!$B$22</f>
        <v>16.5236027541802</v>
      </c>
      <c r="AE296" s="0" t="n">
        <f aca="false">SUMPRODUCT('FD inverse'!$A$29:$BH$29,'FD mesh'!$B$84:$BI$84,$E295:$BL295)+'FD inverse'!$A$29*$C296/Setup!$B$17+INDEX('FD inverse'!$A$29:$BH$29,1,'FD mesh'!$B$15+1)*Setup!$B$22</f>
        <v>16.0931832023671</v>
      </c>
      <c r="AF296" s="0" t="n">
        <f aca="false">SUMPRODUCT('FD inverse'!$A$30:$BH$30,'FD mesh'!$B$84:$BI$84,$E295:$BL295)+'FD inverse'!$A$30*$C296/Setup!$B$17+INDEX('FD inverse'!$A$30:$BH$30,1,'FD mesh'!$B$15+1)*Setup!$B$22</f>
        <v>15.6631884197452</v>
      </c>
      <c r="AG296" s="0" t="n">
        <f aca="false">SUMPRODUCT('FD inverse'!$A$31:$BH$31,'FD mesh'!$B$84:$BI$84,$E295:$BL295)+'FD inverse'!$A$31*$C296/Setup!$B$17+INDEX('FD inverse'!$A$31:$BH$31,1,'FD mesh'!$B$15+1)*Setup!$B$22</f>
        <v>15.2335067061618</v>
      </c>
      <c r="AH296" s="0" t="n">
        <f aca="false">SUMPRODUCT('FD inverse'!$A$32:$BH$32,'FD mesh'!$B$84:$BI$84,$E295:$BL295)+'FD inverse'!$A$32*$C296/Setup!$B$17+INDEX('FD inverse'!$A$32:$BH$32,1,'FD mesh'!$B$15+1)*Setup!$B$22</f>
        <v>15.2155705242977</v>
      </c>
      <c r="AI296" s="0" t="n">
        <f aca="false">SUMPRODUCT('FD inverse'!$A$33:$BH$33,'FD mesh'!$B$84:$BI$84,$E295:$BL295)+'FD inverse'!$A$33*$C296/Setup!$B$17+INDEX('FD inverse'!$A$33:$BH$33,1,'FD mesh'!$B$15+1)*Setup!$B$22</f>
        <v>15.1979646394858</v>
      </c>
      <c r="AJ296" s="0" t="n">
        <f aca="false">SUMPRODUCT('FD inverse'!$A$34:$BH$34,'FD mesh'!$B$84:$BI$84,$E295:$BL295)+'FD inverse'!$A$34*$C296/Setup!$B$17+INDEX('FD inverse'!$A$34:$BH$34,1,'FD mesh'!$B$15+1)*Setup!$B$22</f>
        <v>15.1806758193547</v>
      </c>
      <c r="AK296" s="0" t="n">
        <f aca="false">SUMPRODUCT('FD inverse'!$A$35:$BH$35,'FD mesh'!$B$84:$BI$84,$E295:$BL295)+'FD inverse'!$A$35*$C296/Setup!$B$17+INDEX('FD inverse'!$A$35:$BH$35,1,'FD mesh'!$B$15+1)*Setup!$B$22</f>
        <v>15.1636879796734</v>
      </c>
      <c r="AL296" s="0" t="n">
        <f aca="false">SUMPRODUCT('FD inverse'!$A$36:$BH$36,'FD mesh'!$B$84:$BI$84,$E295:$BL295)+'FD inverse'!$A$36*$C296/Setup!$B$17+INDEX('FD inverse'!$A$36:$BH$36,1,'FD mesh'!$B$15+1)*Setup!$B$22</f>
        <v>15.1469824547911</v>
      </c>
      <c r="AM296" s="0" t="n">
        <f aca="false">SUMPRODUCT('FD inverse'!$A$37:$BH$37,'FD mesh'!$B$84:$BI$84,$E295:$BL295)+'FD inverse'!$A$37*$C296/Setup!$B$17+INDEX('FD inverse'!$A$37:$BH$37,1,'FD mesh'!$B$15+1)*Setup!$B$22</f>
        <v>15.1305382594812</v>
      </c>
      <c r="AN296" s="0" t="n">
        <f aca="false">SUMPRODUCT('FD inverse'!$A$38:$BH$38,'FD mesh'!$B$84:$BI$84,$E295:$BL295)+'FD inverse'!$A$38*$C296/Setup!$B$17+INDEX('FD inverse'!$A$38:$BH$38,1,'FD mesh'!$B$15+1)*Setup!$B$22</f>
        <v>15.1143323422128</v>
      </c>
      <c r="AO296" s="0" t="n">
        <f aca="false">SUMPRODUCT('FD inverse'!$A$39:$BH$39,'FD mesh'!$B$84:$BI$84,$E295:$BL295)+'FD inverse'!$A$39*$C296/Setup!$B$17+INDEX('FD inverse'!$A$39:$BH$39,1,'FD mesh'!$B$15+1)*Setup!$B$22</f>
        <v>15.0983398300917</v>
      </c>
      <c r="AP296" s="0" t="n">
        <f aca="false">SUMPRODUCT('FD inverse'!$A$40:$BH$40,'FD mesh'!$B$84:$BI$84,$E295:$BL295)+'FD inverse'!$A$40*$C296/Setup!$B$17+INDEX('FD inverse'!$A$40:$BH$40,1,'FD mesh'!$B$15+1)*Setup!$B$22</f>
        <v>15.0825342659052</v>
      </c>
      <c r="AQ296" s="0" t="n">
        <f aca="false">SUMPRODUCT('FD inverse'!$A$41:$BH$41,'FD mesh'!$B$84:$BI$84,$E295:$BL295)+'FD inverse'!$A$41*$C296/Setup!$B$17+INDEX('FD inverse'!$A$41:$BH$41,1,'FD mesh'!$B$15+1)*Setup!$B$22</f>
        <v>15.0668878378741</v>
      </c>
      <c r="AR296" s="0" t="n">
        <f aca="false">SUMPRODUCT('FD inverse'!$A$42:$BH$42,'FD mesh'!$B$84:$BI$84,$E295:$BL295)+'FD inverse'!$A$42*$C296/Setup!$B$17+INDEX('FD inverse'!$A$42:$BH$42,1,'FD mesh'!$B$15+1)*Setup!$B$22</f>
        <v>15.0513716028626</v>
      </c>
      <c r="AS296" s="0" t="n">
        <f aca="false">SUMPRODUCT('FD inverse'!$A$43:$BH$43,'FD mesh'!$B$84:$BI$84,$E295:$BL295)+'FD inverse'!$A$43*$C296/Setup!$B$17+INDEX('FD inverse'!$A$43:$BH$43,1,'FD mesh'!$B$15+1)*Setup!$B$22</f>
        <v>0</v>
      </c>
      <c r="AT296" s="0" t="n">
        <f aca="false">SUMPRODUCT('FD inverse'!$A$44:$BH$44,'FD mesh'!$B$84:$BI$84,$E295:$BL295)+'FD inverse'!$A$44*$C296/Setup!$B$17+INDEX('FD inverse'!$A$44:$BH$44,1,'FD mesh'!$B$15+1)*Setup!$B$22</f>
        <v>0</v>
      </c>
      <c r="AU296" s="0" t="n">
        <f aca="false">SUMPRODUCT('FD inverse'!$A$45:$BH$45,'FD mesh'!$B$84:$BI$84,$E295:$BL295)+'FD inverse'!$A$45*$C296/Setup!$B$17+INDEX('FD inverse'!$A$45:$BH$45,1,'FD mesh'!$B$15+1)*Setup!$B$22</f>
        <v>0</v>
      </c>
      <c r="AV296" s="0" t="n">
        <f aca="false">SUMPRODUCT('FD inverse'!$A$46:$BH$46,'FD mesh'!$B$84:$BI$84,$E295:$BL295)+'FD inverse'!$A$46*$C296/Setup!$B$17+INDEX('FD inverse'!$A$46:$BH$46,1,'FD mesh'!$B$15+1)*Setup!$B$22</f>
        <v>0</v>
      </c>
      <c r="AW296" s="0" t="n">
        <f aca="false">SUMPRODUCT('FD inverse'!$A$47:$BH$47,'FD mesh'!$B$84:$BI$84,$E295:$BL295)+'FD inverse'!$A$47*$C296/Setup!$B$17+INDEX('FD inverse'!$A$47:$BH$47,1,'FD mesh'!$B$15+1)*Setup!$B$22</f>
        <v>0</v>
      </c>
      <c r="AX296" s="0" t="n">
        <f aca="false">SUMPRODUCT('FD inverse'!$A$48:$BH$48,'FD mesh'!$B$84:$BI$84,$E295:$BL295)+'FD inverse'!$A$48*$C296/Setup!$B$17+INDEX('FD inverse'!$A$48:$BH$48,1,'FD mesh'!$B$15+1)*Setup!$B$22</f>
        <v>0</v>
      </c>
      <c r="AY296" s="0" t="n">
        <f aca="false">SUMPRODUCT('FD inverse'!$A$49:$BH$49,'FD mesh'!$B$84:$BI$84,$E295:$BL295)+'FD inverse'!$A$49*$C296/Setup!$B$17+INDEX('FD inverse'!$A$49:$BH$49,1,'FD mesh'!$B$15+1)*Setup!$B$22</f>
        <v>0</v>
      </c>
      <c r="AZ296" s="0" t="n">
        <f aca="false">SUMPRODUCT('FD inverse'!$A$50:$BH$50,'FD mesh'!$B$84:$BI$84,$E295:$BL295)+'FD inverse'!$A$50*$C296/Setup!$B$17+INDEX('FD inverse'!$A$50:$BH$50,1,'FD mesh'!$B$15+1)*Setup!$B$22</f>
        <v>0</v>
      </c>
      <c r="BA296" s="0" t="n">
        <f aca="false">SUMPRODUCT('FD inverse'!$A$51:$BH$51,'FD mesh'!$B$84:$BI$84,$E295:$BL295)+'FD inverse'!$A$51*$C296/Setup!$B$17+INDEX('FD inverse'!$A$51:$BH$51,1,'FD mesh'!$B$15+1)*Setup!$B$22</f>
        <v>0</v>
      </c>
      <c r="BB296" s="0" t="n">
        <f aca="false">SUMPRODUCT('FD inverse'!$A$52:$BH$52,'FD mesh'!$B$84:$BI$84,$E295:$BL295)+'FD inverse'!$A$52*$C296/Setup!$B$17+INDEX('FD inverse'!$A$52:$BH$52,1,'FD mesh'!$B$15+1)*Setup!$B$22</f>
        <v>0</v>
      </c>
      <c r="BC296" s="0" t="n">
        <f aca="false">SUMPRODUCT('FD inverse'!$A$53:$BH$53,'FD mesh'!$B$84:$BI$84,$E295:$BL295)+'FD inverse'!$A$53*$C296/Setup!$B$17+INDEX('FD inverse'!$A$53:$BH$53,1,'FD mesh'!$B$15+1)*Setup!$B$22</f>
        <v>0</v>
      </c>
      <c r="BD296" s="0" t="n">
        <f aca="false">SUMPRODUCT('FD inverse'!$A$54:$BH$54,'FD mesh'!$B$84:$BI$84,$E295:$BL295)+'FD inverse'!$A$54*$C296/Setup!$B$17+INDEX('FD inverse'!$A$54:$BH$54,1,'FD mesh'!$B$15+1)*Setup!$B$22</f>
        <v>0</v>
      </c>
      <c r="BE296" s="0" t="n">
        <f aca="false">SUMPRODUCT('FD inverse'!$A$55:$BH$55,'FD mesh'!$B$84:$BI$84,$E295:$BL295)+'FD inverse'!$A$55*$C296/Setup!$B$17+INDEX('FD inverse'!$A$55:$BH$55,1,'FD mesh'!$B$15+1)*Setup!$B$22</f>
        <v>0</v>
      </c>
      <c r="BF296" s="0" t="n">
        <f aca="false">SUMPRODUCT('FD inverse'!$A$56:$BH$56,'FD mesh'!$B$84:$BI$84,$E295:$BL295)+'FD inverse'!$A$56*$C296/Setup!$B$17+INDEX('FD inverse'!$A$56:$BH$56,1,'FD mesh'!$B$15+1)*Setup!$B$22</f>
        <v>0</v>
      </c>
      <c r="BG296" s="0" t="n">
        <f aca="false">SUMPRODUCT('FD inverse'!$A$57:$BH$57,'FD mesh'!$B$84:$BI$84,$E295:$BL295)+'FD inverse'!$A$57*$C296/Setup!$B$17+INDEX('FD inverse'!$A$57:$BH$57,1,'FD mesh'!$B$15+1)*Setup!$B$22</f>
        <v>0</v>
      </c>
      <c r="BH296" s="0" t="n">
        <f aca="false">SUMPRODUCT('FD inverse'!$A$58:$BH$58,'FD mesh'!$B$84:$BI$84,$E295:$BL295)+'FD inverse'!$A$58*$C296/Setup!$B$17+INDEX('FD inverse'!$A$58:$BH$58,1,'FD mesh'!$B$15+1)*Setup!$B$22</f>
        <v>0</v>
      </c>
      <c r="BI296" s="0" t="n">
        <f aca="false">SUMPRODUCT('FD inverse'!$A$59:$BH$59,'FD mesh'!$B$84:$BI$84,$E295:$BL295)+'FD inverse'!$A$59*$C296/Setup!$B$17+INDEX('FD inverse'!$A$59:$BH$59,1,'FD mesh'!$B$15+1)*Setup!$B$22</f>
        <v>0</v>
      </c>
      <c r="BJ296" s="0" t="n">
        <f aca="false">SUMPRODUCT('FD inverse'!$A$60:$BH$60,'FD mesh'!$B$84:$BI$84,$E295:$BL295)+'FD inverse'!$A$60*$C296/Setup!$B$17+INDEX('FD inverse'!$A$60:$BH$60,1,'FD mesh'!$B$15+1)*Setup!$B$22</f>
        <v>0</v>
      </c>
      <c r="BK296" s="0" t="n">
        <f aca="false">SUMPRODUCT('FD inverse'!$A$61:$BH$61,'FD mesh'!$B$84:$BI$84,$E295:$BL295)+'FD inverse'!$A$61*$C296/Setup!$B$17+INDEX('FD inverse'!$A$61:$BH$61,1,'FD mesh'!$B$15+1)*Setup!$B$22</f>
        <v>0</v>
      </c>
      <c r="BL296" s="0" t="n">
        <f aca="false">SUMPRODUCT('FD inverse'!$A$62:$BH$62,'FD mesh'!$B$84:$BI$84,$E295:$BL295)+'FD inverse'!$A$62*$C296/Setup!$B$17+INDEX('FD inverse'!$A$62:$BH$62,1,'FD mesh'!$B$15+1)*Setup!$B$22</f>
        <v>0</v>
      </c>
    </row>
    <row r="297" customFormat="false" ht="15" hidden="false" customHeight="false" outlineLevel="0" collapsed="false">
      <c r="A297" s="0" t="n">
        <v>292</v>
      </c>
      <c r="B297" s="0" t="n">
        <f aca="false">A297*Setup!$B$11/3600</f>
        <v>24.3333333333333</v>
      </c>
      <c r="C297" s="0" t="n">
        <f aca="false">Setup!$B$7+Setup!$B$8*COS(2*PI()*(B297-Setup!$B$9)/24)</f>
        <v>21.7056942545958</v>
      </c>
      <c r="D297" s="0" t="n">
        <f aca="false">(C297-E297)/Setup!$B$17</f>
        <v>-1.0812464420413</v>
      </c>
      <c r="E297" s="0" t="n">
        <f aca="false">SUMPRODUCT('FD inverse'!$A$3:$BH$3,'FD mesh'!$B$84:$BI$84,$E296:$BL296)+'FD inverse'!$A$3*$C297/Setup!$B$17+INDEX('FD inverse'!$A$3:$BH$3,1,'FD mesh'!$B$15+1)*Setup!$B$22</f>
        <v>21.8462562920612</v>
      </c>
      <c r="F297" s="0" t="n">
        <f aca="false">SUMPRODUCT('FD inverse'!$A$4:$BH$4,'FD mesh'!$B$84:$BI$84,$E296:$BL296)+'FD inverse'!$A$4*$C297/Setup!$B$17+INDEX('FD inverse'!$A$4:$BH$4,1,'FD mesh'!$B$15+1)*Setup!$B$22</f>
        <v>21.8688028630632</v>
      </c>
      <c r="G297" s="0" t="n">
        <f aca="false">SUMPRODUCT('FD inverse'!$A$5:$BH$5,'FD mesh'!$B$84:$BI$84,$E296:$BL296)+'FD inverse'!$A$5*$C297/Setup!$B$17+INDEX('FD inverse'!$A$5:$BH$5,1,'FD mesh'!$B$15+1)*Setup!$B$22</f>
        <v>21.8748706394769</v>
      </c>
      <c r="H297" s="0" t="n">
        <f aca="false">SUMPRODUCT('FD inverse'!$A$6:$BH$6,'FD mesh'!$B$84:$BI$84,$E296:$BL296)+'FD inverse'!$A$6*$C297/Setup!$B$17+INDEX('FD inverse'!$A$6:$BH$6,1,'FD mesh'!$B$15+1)*Setup!$B$22</f>
        <v>21.8723565683061</v>
      </c>
      <c r="I297" s="0" t="n">
        <f aca="false">SUMPRODUCT('FD inverse'!$A$7:$BH$7,'FD mesh'!$B$84:$BI$84,$E296:$BL296)+'FD inverse'!$A$7*$C297/Setup!$B$17+INDEX('FD inverse'!$A$7:$BH$7,1,'FD mesh'!$B$15+1)*Setup!$B$22</f>
        <v>21.8694101597889</v>
      </c>
      <c r="J297" s="0" t="n">
        <f aca="false">SUMPRODUCT('FD inverse'!$A$8:$BH$8,'FD mesh'!$B$84:$BI$84,$E296:$BL296)+'FD inverse'!$A$8*$C297/Setup!$B$17+INDEX('FD inverse'!$A$8:$BH$8,1,'FD mesh'!$B$15+1)*Setup!$B$22</f>
        <v>21.8621348936916</v>
      </c>
      <c r="K297" s="0" t="n">
        <f aca="false">SUMPRODUCT('FD inverse'!$A$9:$BH$9,'FD mesh'!$B$84:$BI$84,$E296:$BL296)+'FD inverse'!$A$9*$C297/Setup!$B$17+INDEX('FD inverse'!$A$9:$BH$9,1,'FD mesh'!$B$15+1)*Setup!$B$22</f>
        <v>21.8515606763153</v>
      </c>
      <c r="L297" s="0" t="n">
        <f aca="false">SUMPRODUCT('FD inverse'!$A$10:$BH$10,'FD mesh'!$B$84:$BI$84,$E296:$BL296)+'FD inverse'!$A$10*$C297/Setup!$B$17+INDEX('FD inverse'!$A$10:$BH$10,1,'FD mesh'!$B$15+1)*Setup!$B$22</f>
        <v>21.838618382063</v>
      </c>
      <c r="M297" s="0" t="n">
        <f aca="false">SUMPRODUCT('FD inverse'!$A$11:$BH$11,'FD mesh'!$B$84:$BI$84,$E296:$BL296)+'FD inverse'!$A$11*$C297/Setup!$B$17+INDEX('FD inverse'!$A$11:$BH$11,1,'FD mesh'!$B$15+1)*Setup!$B$22</f>
        <v>21.8241314707953</v>
      </c>
      <c r="N297" s="0" t="n">
        <f aca="false">SUMPRODUCT('FD inverse'!$A$12:$BH$12,'FD mesh'!$B$84:$BI$84,$E296:$BL296)+'FD inverse'!$A$12*$C297/Setup!$B$17+INDEX('FD inverse'!$A$12:$BH$12,1,'FD mesh'!$B$15+1)*Setup!$B$22</f>
        <v>21.8088090354998</v>
      </c>
      <c r="O297" s="0" t="n">
        <f aca="false">SUMPRODUCT('FD inverse'!$A$13:$BH$13,'FD mesh'!$B$84:$BI$84,$E296:$BL296)+'FD inverse'!$A$13*$C297/Setup!$B$17+INDEX('FD inverse'!$A$13:$BH$13,1,'FD mesh'!$B$15+1)*Setup!$B$22</f>
        <v>21.7932401612077</v>
      </c>
      <c r="P297" s="0" t="n">
        <f aca="false">SUMPRODUCT('FD inverse'!$A$14:$BH$14,'FD mesh'!$B$84:$BI$84,$E296:$BL296)+'FD inverse'!$A$14*$C297/Setup!$B$17+INDEX('FD inverse'!$A$14:$BH$14,1,'FD mesh'!$B$15+1)*Setup!$B$22</f>
        <v>21.7778894922257</v>
      </c>
      <c r="Q297" s="0" t="n">
        <f aca="false">SUMPRODUCT('FD inverse'!$A$15:$BH$15,'FD mesh'!$B$84:$BI$84,$E296:$BL296)+'FD inverse'!$A$15*$C297/Setup!$B$17+INDEX('FD inverse'!$A$15:$BH$15,1,'FD mesh'!$B$15+1)*Setup!$B$22</f>
        <v>21.763093921743</v>
      </c>
      <c r="R297" s="0" t="n">
        <f aca="false">SUMPRODUCT('FD inverse'!$A$16:$BH$16,'FD mesh'!$B$84:$BI$84,$E296:$BL296)+'FD inverse'!$A$16*$C297/Setup!$B$17+INDEX('FD inverse'!$A$16:$BH$16,1,'FD mesh'!$B$15+1)*Setup!$B$22</f>
        <v>21.7490603355373</v>
      </c>
      <c r="S297" s="0" t="n">
        <f aca="false">SUMPRODUCT('FD inverse'!$A$17:$BH$17,'FD mesh'!$B$84:$BI$84,$E296:$BL296)+'FD inverse'!$A$17*$C297/Setup!$B$17+INDEX('FD inverse'!$A$17:$BH$17,1,'FD mesh'!$B$15+1)*Setup!$B$22</f>
        <v>21.3097063109325</v>
      </c>
      <c r="T297" s="0" t="n">
        <f aca="false">SUMPRODUCT('FD inverse'!$A$18:$BH$18,'FD mesh'!$B$84:$BI$84,$E296:$BL296)+'FD inverse'!$A$18*$C297/Setup!$B$17+INDEX('FD inverse'!$A$18:$BH$18,1,'FD mesh'!$B$15+1)*Setup!$B$22</f>
        <v>20.8709124643816</v>
      </c>
      <c r="U297" s="0" t="n">
        <f aca="false">SUMPRODUCT('FD inverse'!$A$19:$BH$19,'FD mesh'!$B$84:$BI$84,$E296:$BL296)+'FD inverse'!$A$19*$C297/Setup!$B$17+INDEX('FD inverse'!$A$19:$BH$19,1,'FD mesh'!$B$15+1)*Setup!$B$22</f>
        <v>20.4327900975405</v>
      </c>
      <c r="V297" s="0" t="n">
        <f aca="false">SUMPRODUCT('FD inverse'!$A$20:$BH$20,'FD mesh'!$B$84:$BI$84,$E296:$BL296)+'FD inverse'!$A$20*$C297/Setup!$B$17+INDEX('FD inverse'!$A$20:$BH$20,1,'FD mesh'!$B$15+1)*Setup!$B$22</f>
        <v>19.9954212178892</v>
      </c>
      <c r="W297" s="0" t="n">
        <f aca="false">SUMPRODUCT('FD inverse'!$A$21:$BH$21,'FD mesh'!$B$84:$BI$84,$E296:$BL296)+'FD inverse'!$A$21*$C297/Setup!$B$17+INDEX('FD inverse'!$A$21:$BH$21,1,'FD mesh'!$B$15+1)*Setup!$B$22</f>
        <v>19.5588604019518</v>
      </c>
      <c r="X297" s="0" t="n">
        <f aca="false">SUMPRODUCT('FD inverse'!$A$22:$BH$22,'FD mesh'!$B$84:$BI$84,$E296:$BL296)+'FD inverse'!$A$22*$C297/Setup!$B$17+INDEX('FD inverse'!$A$22:$BH$22,1,'FD mesh'!$B$15+1)*Setup!$B$22</f>
        <v>19.1231367400604</v>
      </c>
      <c r="Y297" s="0" t="n">
        <f aca="false">SUMPRODUCT('FD inverse'!$A$23:$BH$23,'FD mesh'!$B$84:$BI$84,$E296:$BL296)+'FD inverse'!$A$23*$C297/Setup!$B$17+INDEX('FD inverse'!$A$23:$BH$23,1,'FD mesh'!$B$15+1)*Setup!$B$22</f>
        <v>18.6882558521842</v>
      </c>
      <c r="Z297" s="0" t="n">
        <f aca="false">SUMPRODUCT('FD inverse'!$A$24:$BH$24,'FD mesh'!$B$84:$BI$84,$E296:$BL296)+'FD inverse'!$A$24*$C297/Setup!$B$17+INDEX('FD inverse'!$A$24:$BH$24,1,'FD mesh'!$B$15+1)*Setup!$B$22</f>
        <v>18.2542019652455</v>
      </c>
      <c r="AA297" s="0" t="n">
        <f aca="false">SUMPRODUCT('FD inverse'!$A$25:$BH$25,'FD mesh'!$B$84:$BI$84,$E296:$BL296)+'FD inverse'!$A$25*$C297/Setup!$B$17+INDEX('FD inverse'!$A$25:$BH$25,1,'FD mesh'!$B$15+1)*Setup!$B$22</f>
        <v>17.820940043176</v>
      </c>
      <c r="AB297" s="0" t="n">
        <f aca="false">SUMPRODUCT('FD inverse'!$A$26:$BH$26,'FD mesh'!$B$84:$BI$84,$E296:$BL296)+'FD inverse'!$A$26*$C297/Setup!$B$17+INDEX('FD inverse'!$A$26:$BH$26,1,'FD mesh'!$B$15+1)*Setup!$B$22</f>
        <v>17.3884179617239</v>
      </c>
      <c r="AC297" s="0" t="n">
        <f aca="false">SUMPRODUCT('FD inverse'!$A$27:$BH$27,'FD mesh'!$B$84:$BI$84,$E296:$BL296)+'FD inverse'!$A$27*$C297/Setup!$B$17+INDEX('FD inverse'!$A$27:$BH$27,1,'FD mesh'!$B$15+1)*Setup!$B$22</f>
        <v>16.9565687207056</v>
      </c>
      <c r="AD297" s="0" t="n">
        <f aca="false">SUMPRODUCT('FD inverse'!$A$28:$BH$28,'FD mesh'!$B$84:$BI$84,$E296:$BL296)+'FD inverse'!$A$28*$C297/Setup!$B$17+INDEX('FD inverse'!$A$28:$BH$28,1,'FD mesh'!$B$15+1)*Setup!$B$22</f>
        <v>16.5253126869973</v>
      </c>
      <c r="AE297" s="0" t="n">
        <f aca="false">SUMPRODUCT('FD inverse'!$A$29:$BH$29,'FD mesh'!$B$84:$BI$84,$E296:$BL296)+'FD inverse'!$A$29*$C297/Setup!$B$17+INDEX('FD inverse'!$A$29:$BH$29,1,'FD mesh'!$B$15+1)*Setup!$B$22</f>
        <v>16.0945598620894</v>
      </c>
      <c r="AF297" s="0" t="n">
        <f aca="false">SUMPRODUCT('FD inverse'!$A$30:$BH$30,'FD mesh'!$B$84:$BI$84,$E296:$BL296)+'FD inverse'!$A$30*$C297/Setup!$B$17+INDEX('FD inverse'!$A$30:$BH$30,1,'FD mesh'!$B$15+1)*Setup!$B$22</f>
        <v>15.6642121684712</v>
      </c>
      <c r="AG297" s="0" t="n">
        <f aca="false">SUMPRODUCT('FD inverse'!$A$31:$BH$31,'FD mesh'!$B$84:$BI$84,$E296:$BL296)+'FD inverse'!$A$31*$C297/Setup!$B$17+INDEX('FD inverse'!$A$31:$BH$31,1,'FD mesh'!$B$15+1)*Setup!$B$22</f>
        <v>15.2341657494781</v>
      </c>
      <c r="AH297" s="0" t="n">
        <f aca="false">SUMPRODUCT('FD inverse'!$A$32:$BH$32,'FD mesh'!$B$84:$BI$84,$E296:$BL296)+'FD inverse'!$A$32*$C297/Setup!$B$17+INDEX('FD inverse'!$A$32:$BH$32,1,'FD mesh'!$B$15+1)*Setup!$B$22</f>
        <v>15.2162107247997</v>
      </c>
      <c r="AI297" s="0" t="n">
        <f aca="false">SUMPRODUCT('FD inverse'!$A$33:$BH$33,'FD mesh'!$B$84:$BI$84,$E296:$BL296)+'FD inverse'!$A$33*$C297/Setup!$B$17+INDEX('FD inverse'!$A$33:$BH$33,1,'FD mesh'!$B$15+1)*Setup!$B$22</f>
        <v>15.1985797843613</v>
      </c>
      <c r="AJ297" s="0" t="n">
        <f aca="false">SUMPRODUCT('FD inverse'!$A$34:$BH$34,'FD mesh'!$B$84:$BI$84,$E296:$BL296)+'FD inverse'!$A$34*$C297/Setup!$B$17+INDEX('FD inverse'!$A$34:$BH$34,1,'FD mesh'!$B$15+1)*Setup!$B$22</f>
        <v>15.1812602444276</v>
      </c>
      <c r="AK297" s="0" t="n">
        <f aca="false">SUMPRODUCT('FD inverse'!$A$35:$BH$35,'FD mesh'!$B$84:$BI$84,$E296:$BL296)+'FD inverse'!$A$35*$C297/Setup!$B$17+INDEX('FD inverse'!$A$35:$BH$35,1,'FD mesh'!$B$15+1)*Setup!$B$22</f>
        <v>15.1642365539271</v>
      </c>
      <c r="AL297" s="0" t="n">
        <f aca="false">SUMPRODUCT('FD inverse'!$A$36:$BH$36,'FD mesh'!$B$84:$BI$84,$E296:$BL296)+'FD inverse'!$A$36*$C297/Setup!$B$17+INDEX('FD inverse'!$A$36:$BH$36,1,'FD mesh'!$B$15+1)*Setup!$B$22</f>
        <v>15.1474905643491</v>
      </c>
      <c r="AM297" s="0" t="n">
        <f aca="false">SUMPRODUCT('FD inverse'!$A$37:$BH$37,'FD mesh'!$B$84:$BI$84,$E296:$BL296)+'FD inverse'!$A$37*$C297/Setup!$B$17+INDEX('FD inverse'!$A$37:$BH$37,1,'FD mesh'!$B$15+1)*Setup!$B$22</f>
        <v>15.1310017915327</v>
      </c>
      <c r="AN297" s="0" t="n">
        <f aca="false">SUMPRODUCT('FD inverse'!$A$38:$BH$38,'FD mesh'!$B$84:$BI$84,$E296:$BL296)+'FD inverse'!$A$38*$C297/Setup!$B$17+INDEX('FD inverse'!$A$38:$BH$38,1,'FD mesh'!$B$15+1)*Setup!$B$22</f>
        <v>15.1147476693175</v>
      </c>
      <c r="AO297" s="0" t="n">
        <f aca="false">SUMPRODUCT('FD inverse'!$A$39:$BH$39,'FD mesh'!$B$84:$BI$84,$E296:$BL296)+'FD inverse'!$A$39*$C297/Setup!$B$17+INDEX('FD inverse'!$A$39:$BH$39,1,'FD mesh'!$B$15+1)*Setup!$B$22</f>
        <v>15.0987037952489</v>
      </c>
      <c r="AP297" s="0" t="n">
        <f aca="false">SUMPRODUCT('FD inverse'!$A$40:$BH$40,'FD mesh'!$B$84:$BI$84,$E296:$BL296)+'FD inverse'!$A$40*$C297/Setup!$B$17+INDEX('FD inverse'!$A$40:$BH$40,1,'FD mesh'!$B$15+1)*Setup!$B$22</f>
        <v>15.0828441687263</v>
      </c>
      <c r="AQ297" s="0" t="n">
        <f aca="false">SUMPRODUCT('FD inverse'!$A$41:$BH$41,'FD mesh'!$B$84:$BI$84,$E296:$BL296)+'FD inverse'!$A$41*$C297/Setup!$B$17+INDEX('FD inverse'!$A$41:$BH$41,1,'FD mesh'!$B$15+1)*Setup!$B$22</f>
        <v>15.0671414221497</v>
      </c>
      <c r="AR297" s="0" t="n">
        <f aca="false">SUMPRODUCT('FD inverse'!$A$42:$BH$42,'FD mesh'!$B$84:$BI$84,$E296:$BL296)+'FD inverse'!$A$42*$C297/Setup!$B$17+INDEX('FD inverse'!$A$42:$BH$42,1,'FD mesh'!$B$15+1)*Setup!$B$22</f>
        <v>15.0515670457743</v>
      </c>
      <c r="AS297" s="0" t="n">
        <f aca="false">SUMPRODUCT('FD inverse'!$A$43:$BH$43,'FD mesh'!$B$84:$BI$84,$E296:$BL296)+'FD inverse'!$A$43*$C297/Setup!$B$17+INDEX('FD inverse'!$A$43:$BH$43,1,'FD mesh'!$B$15+1)*Setup!$B$22</f>
        <v>0</v>
      </c>
      <c r="AT297" s="0" t="n">
        <f aca="false">SUMPRODUCT('FD inverse'!$A$44:$BH$44,'FD mesh'!$B$84:$BI$84,$E296:$BL296)+'FD inverse'!$A$44*$C297/Setup!$B$17+INDEX('FD inverse'!$A$44:$BH$44,1,'FD mesh'!$B$15+1)*Setup!$B$22</f>
        <v>0</v>
      </c>
      <c r="AU297" s="0" t="n">
        <f aca="false">SUMPRODUCT('FD inverse'!$A$45:$BH$45,'FD mesh'!$B$84:$BI$84,$E296:$BL296)+'FD inverse'!$A$45*$C297/Setup!$B$17+INDEX('FD inverse'!$A$45:$BH$45,1,'FD mesh'!$B$15+1)*Setup!$B$22</f>
        <v>0</v>
      </c>
      <c r="AV297" s="0" t="n">
        <f aca="false">SUMPRODUCT('FD inverse'!$A$46:$BH$46,'FD mesh'!$B$84:$BI$84,$E296:$BL296)+'FD inverse'!$A$46*$C297/Setup!$B$17+INDEX('FD inverse'!$A$46:$BH$46,1,'FD mesh'!$B$15+1)*Setup!$B$22</f>
        <v>0</v>
      </c>
      <c r="AW297" s="0" t="n">
        <f aca="false">SUMPRODUCT('FD inverse'!$A$47:$BH$47,'FD mesh'!$B$84:$BI$84,$E296:$BL296)+'FD inverse'!$A$47*$C297/Setup!$B$17+INDEX('FD inverse'!$A$47:$BH$47,1,'FD mesh'!$B$15+1)*Setup!$B$22</f>
        <v>0</v>
      </c>
      <c r="AX297" s="0" t="n">
        <f aca="false">SUMPRODUCT('FD inverse'!$A$48:$BH$48,'FD mesh'!$B$84:$BI$84,$E296:$BL296)+'FD inverse'!$A$48*$C297/Setup!$B$17+INDEX('FD inverse'!$A$48:$BH$48,1,'FD mesh'!$B$15+1)*Setup!$B$22</f>
        <v>0</v>
      </c>
      <c r="AY297" s="0" t="n">
        <f aca="false">SUMPRODUCT('FD inverse'!$A$49:$BH$49,'FD mesh'!$B$84:$BI$84,$E296:$BL296)+'FD inverse'!$A$49*$C297/Setup!$B$17+INDEX('FD inverse'!$A$49:$BH$49,1,'FD mesh'!$B$15+1)*Setup!$B$22</f>
        <v>0</v>
      </c>
      <c r="AZ297" s="0" t="n">
        <f aca="false">SUMPRODUCT('FD inverse'!$A$50:$BH$50,'FD mesh'!$B$84:$BI$84,$E296:$BL296)+'FD inverse'!$A$50*$C297/Setup!$B$17+INDEX('FD inverse'!$A$50:$BH$50,1,'FD mesh'!$B$15+1)*Setup!$B$22</f>
        <v>0</v>
      </c>
      <c r="BA297" s="0" t="n">
        <f aca="false">SUMPRODUCT('FD inverse'!$A$51:$BH$51,'FD mesh'!$B$84:$BI$84,$E296:$BL296)+'FD inverse'!$A$51*$C297/Setup!$B$17+INDEX('FD inverse'!$A$51:$BH$51,1,'FD mesh'!$B$15+1)*Setup!$B$22</f>
        <v>0</v>
      </c>
      <c r="BB297" s="0" t="n">
        <f aca="false">SUMPRODUCT('FD inverse'!$A$52:$BH$52,'FD mesh'!$B$84:$BI$84,$E296:$BL296)+'FD inverse'!$A$52*$C297/Setup!$B$17+INDEX('FD inverse'!$A$52:$BH$52,1,'FD mesh'!$B$15+1)*Setup!$B$22</f>
        <v>0</v>
      </c>
      <c r="BC297" s="0" t="n">
        <f aca="false">SUMPRODUCT('FD inverse'!$A$53:$BH$53,'FD mesh'!$B$84:$BI$84,$E296:$BL296)+'FD inverse'!$A$53*$C297/Setup!$B$17+INDEX('FD inverse'!$A$53:$BH$53,1,'FD mesh'!$B$15+1)*Setup!$B$22</f>
        <v>0</v>
      </c>
      <c r="BD297" s="0" t="n">
        <f aca="false">SUMPRODUCT('FD inverse'!$A$54:$BH$54,'FD mesh'!$B$84:$BI$84,$E296:$BL296)+'FD inverse'!$A$54*$C297/Setup!$B$17+INDEX('FD inverse'!$A$54:$BH$54,1,'FD mesh'!$B$15+1)*Setup!$B$22</f>
        <v>0</v>
      </c>
      <c r="BE297" s="0" t="n">
        <f aca="false">SUMPRODUCT('FD inverse'!$A$55:$BH$55,'FD mesh'!$B$84:$BI$84,$E296:$BL296)+'FD inverse'!$A$55*$C297/Setup!$B$17+INDEX('FD inverse'!$A$55:$BH$55,1,'FD mesh'!$B$15+1)*Setup!$B$22</f>
        <v>0</v>
      </c>
      <c r="BF297" s="0" t="n">
        <f aca="false">SUMPRODUCT('FD inverse'!$A$56:$BH$56,'FD mesh'!$B$84:$BI$84,$E296:$BL296)+'FD inverse'!$A$56*$C297/Setup!$B$17+INDEX('FD inverse'!$A$56:$BH$56,1,'FD mesh'!$B$15+1)*Setup!$B$22</f>
        <v>0</v>
      </c>
      <c r="BG297" s="0" t="n">
        <f aca="false">SUMPRODUCT('FD inverse'!$A$57:$BH$57,'FD mesh'!$B$84:$BI$84,$E296:$BL296)+'FD inverse'!$A$57*$C297/Setup!$B$17+INDEX('FD inverse'!$A$57:$BH$57,1,'FD mesh'!$B$15+1)*Setup!$B$22</f>
        <v>0</v>
      </c>
      <c r="BH297" s="0" t="n">
        <f aca="false">SUMPRODUCT('FD inverse'!$A$58:$BH$58,'FD mesh'!$B$84:$BI$84,$E296:$BL296)+'FD inverse'!$A$58*$C297/Setup!$B$17+INDEX('FD inverse'!$A$58:$BH$58,1,'FD mesh'!$B$15+1)*Setup!$B$22</f>
        <v>0</v>
      </c>
      <c r="BI297" s="0" t="n">
        <f aca="false">SUMPRODUCT('FD inverse'!$A$59:$BH$59,'FD mesh'!$B$84:$BI$84,$E296:$BL296)+'FD inverse'!$A$59*$C297/Setup!$B$17+INDEX('FD inverse'!$A$59:$BH$59,1,'FD mesh'!$B$15+1)*Setup!$B$22</f>
        <v>0</v>
      </c>
      <c r="BJ297" s="0" t="n">
        <f aca="false">SUMPRODUCT('FD inverse'!$A$60:$BH$60,'FD mesh'!$B$84:$BI$84,$E296:$BL296)+'FD inverse'!$A$60*$C297/Setup!$B$17+INDEX('FD inverse'!$A$60:$BH$60,1,'FD mesh'!$B$15+1)*Setup!$B$22</f>
        <v>0</v>
      </c>
      <c r="BK297" s="0" t="n">
        <f aca="false">SUMPRODUCT('FD inverse'!$A$61:$BH$61,'FD mesh'!$B$84:$BI$84,$E296:$BL296)+'FD inverse'!$A$61*$C297/Setup!$B$17+INDEX('FD inverse'!$A$61:$BH$61,1,'FD mesh'!$B$15+1)*Setup!$B$22</f>
        <v>0</v>
      </c>
      <c r="BL297" s="0" t="n">
        <f aca="false">SUMPRODUCT('FD inverse'!$A$62:$BH$62,'FD mesh'!$B$84:$BI$84,$E296:$BL296)+'FD inverse'!$A$62*$C297/Setup!$B$17+INDEX('FD inverse'!$A$62:$BH$62,1,'FD mesh'!$B$15+1)*Setup!$B$22</f>
        <v>0</v>
      </c>
    </row>
    <row r="298" customFormat="false" ht="15" hidden="false" customHeight="false" outlineLevel="0" collapsed="false">
      <c r="A298" s="0" t="n">
        <v>293</v>
      </c>
      <c r="B298" s="0" t="n">
        <f aca="false">A298*Setup!$B$11/3600</f>
        <v>24.4166666666667</v>
      </c>
      <c r="C298" s="0" t="n">
        <f aca="false">Setup!$B$7+Setup!$B$8*COS(2*PI()*(B298-Setup!$B$9)/24)</f>
        <v>21.6347614065457</v>
      </c>
      <c r="D298" s="0" t="n">
        <f aca="false">(C298-E298)/Setup!$B$17</f>
        <v>-1.28903410864361</v>
      </c>
      <c r="E298" s="0" t="n">
        <f aca="false">SUMPRODUCT('FD inverse'!$A$3:$BH$3,'FD mesh'!$B$84:$BI$84,$E297:$BL297)+'FD inverse'!$A$3*$C298/Setup!$B$17+INDEX('FD inverse'!$A$3:$BH$3,1,'FD mesh'!$B$15+1)*Setup!$B$22</f>
        <v>21.8023358406693</v>
      </c>
      <c r="F298" s="0" t="n">
        <f aca="false">SUMPRODUCT('FD inverse'!$A$4:$BH$4,'FD mesh'!$B$84:$BI$84,$E297:$BL297)+'FD inverse'!$A$4*$C298/Setup!$B$17+INDEX('FD inverse'!$A$4:$BH$4,1,'FD mesh'!$B$15+1)*Setup!$B$22</f>
        <v>21.8311686030873</v>
      </c>
      <c r="G298" s="0" t="n">
        <f aca="false">SUMPRODUCT('FD inverse'!$A$5:$BH$5,'FD mesh'!$B$84:$BI$84,$E297:$BL297)+'FD inverse'!$A$5*$C298/Setup!$B$17+INDEX('FD inverse'!$A$5:$BH$5,1,'FD mesh'!$B$15+1)*Setup!$B$22</f>
        <v>21.8436670512797</v>
      </c>
      <c r="H298" s="0" t="n">
        <f aca="false">SUMPRODUCT('FD inverse'!$A$6:$BH$6,'FD mesh'!$B$84:$BI$84,$E297:$BL297)+'FD inverse'!$A$6*$C298/Setup!$B$17+INDEX('FD inverse'!$A$6:$BH$6,1,'FD mesh'!$B$15+1)*Setup!$B$22</f>
        <v>21.8629092208123</v>
      </c>
      <c r="I298" s="0" t="n">
        <f aca="false">SUMPRODUCT('FD inverse'!$A$7:$BH$7,'FD mesh'!$B$84:$BI$84,$E297:$BL297)+'FD inverse'!$A$7*$C298/Setup!$B$17+INDEX('FD inverse'!$A$7:$BH$7,1,'FD mesh'!$B$15+1)*Setup!$B$22</f>
        <v>21.8618252395044</v>
      </c>
      <c r="J298" s="0" t="n">
        <f aca="false">SUMPRODUCT('FD inverse'!$A$8:$BH$8,'FD mesh'!$B$84:$BI$84,$E297:$BL297)+'FD inverse'!$A$8*$C298/Setup!$B$17+INDEX('FD inverse'!$A$8:$BH$8,1,'FD mesh'!$B$15+1)*Setup!$B$22</f>
        <v>21.8562663789725</v>
      </c>
      <c r="K298" s="0" t="n">
        <f aca="false">SUMPRODUCT('FD inverse'!$A$9:$BH$9,'FD mesh'!$B$84:$BI$84,$E297:$BL297)+'FD inverse'!$A$9*$C298/Setup!$B$17+INDEX('FD inverse'!$A$9:$BH$9,1,'FD mesh'!$B$15+1)*Setup!$B$22</f>
        <v>21.8472452678689</v>
      </c>
      <c r="L298" s="0" t="n">
        <f aca="false">SUMPRODUCT('FD inverse'!$A$10:$BH$10,'FD mesh'!$B$84:$BI$84,$E297:$BL297)+'FD inverse'!$A$10*$C298/Setup!$B$17+INDEX('FD inverse'!$A$10:$BH$10,1,'FD mesh'!$B$15+1)*Setup!$B$22</f>
        <v>21.83567819308</v>
      </c>
      <c r="M298" s="0" t="n">
        <f aca="false">SUMPRODUCT('FD inverse'!$A$11:$BH$11,'FD mesh'!$B$84:$BI$84,$E297:$BL297)+'FD inverse'!$A$11*$C298/Setup!$B$17+INDEX('FD inverse'!$A$11:$BH$11,1,'FD mesh'!$B$15+1)*Setup!$B$22</f>
        <v>21.8223764935225</v>
      </c>
      <c r="N298" s="0" t="n">
        <f aca="false">SUMPRODUCT('FD inverse'!$A$12:$BH$12,'FD mesh'!$B$84:$BI$84,$E297:$BL297)+'FD inverse'!$A$12*$C298/Setup!$B$17+INDEX('FD inverse'!$A$12:$BH$12,1,'FD mesh'!$B$15+1)*Setup!$B$22</f>
        <v>21.8080394091432</v>
      </c>
      <c r="O298" s="0" t="n">
        <f aca="false">SUMPRODUCT('FD inverse'!$A$13:$BH$13,'FD mesh'!$B$84:$BI$84,$E297:$BL297)+'FD inverse'!$A$13*$C298/Setup!$B$17+INDEX('FD inverse'!$A$13:$BH$13,1,'FD mesh'!$B$15+1)*Setup!$B$22</f>
        <v>21.7932482679164</v>
      </c>
      <c r="P298" s="0" t="n">
        <f aca="false">SUMPRODUCT('FD inverse'!$A$14:$BH$14,'FD mesh'!$B$84:$BI$84,$E297:$BL297)+'FD inverse'!$A$14*$C298/Setup!$B$17+INDEX('FD inverse'!$A$14:$BH$14,1,'FD mesh'!$B$15+1)*Setup!$B$22</f>
        <v>21.7784619094086</v>
      </c>
      <c r="Q298" s="0" t="n">
        <f aca="false">SUMPRODUCT('FD inverse'!$A$15:$BH$15,'FD mesh'!$B$84:$BI$84,$E297:$BL297)+'FD inverse'!$A$15*$C298/Setup!$B$17+INDEX('FD inverse'!$A$15:$BH$15,1,'FD mesh'!$B$15+1)*Setup!$B$22</f>
        <v>21.7640132601532</v>
      </c>
      <c r="R298" s="0" t="n">
        <f aca="false">SUMPRODUCT('FD inverse'!$A$16:$BH$16,'FD mesh'!$B$84:$BI$84,$E297:$BL297)+'FD inverse'!$A$16*$C298/Setup!$B$17+INDEX('FD inverse'!$A$16:$BH$16,1,'FD mesh'!$B$15+1)*Setup!$B$22</f>
        <v>21.7501069934407</v>
      </c>
      <c r="S298" s="0" t="n">
        <f aca="false">SUMPRODUCT('FD inverse'!$A$17:$BH$17,'FD mesh'!$B$84:$BI$84,$E297:$BL297)+'FD inverse'!$A$17*$C298/Setup!$B$17+INDEX('FD inverse'!$A$17:$BH$17,1,'FD mesh'!$B$15+1)*Setup!$B$22</f>
        <v>21.3112554183228</v>
      </c>
      <c r="T298" s="0" t="n">
        <f aca="false">SUMPRODUCT('FD inverse'!$A$18:$BH$18,'FD mesh'!$B$84:$BI$84,$E297:$BL297)+'FD inverse'!$A$18*$C298/Setup!$B$17+INDEX('FD inverse'!$A$18:$BH$18,1,'FD mesh'!$B$15+1)*Setup!$B$22</f>
        <v>20.8728597233798</v>
      </c>
      <c r="U298" s="0" t="n">
        <f aca="false">SUMPRODUCT('FD inverse'!$A$19:$BH$19,'FD mesh'!$B$84:$BI$84,$E297:$BL297)+'FD inverse'!$A$19*$C298/Setup!$B$17+INDEX('FD inverse'!$A$19:$BH$19,1,'FD mesh'!$B$15+1)*Setup!$B$22</f>
        <v>20.435037078942</v>
      </c>
      <c r="V298" s="0" t="n">
        <f aca="false">SUMPRODUCT('FD inverse'!$A$20:$BH$20,'FD mesh'!$B$84:$BI$84,$E297:$BL297)+'FD inverse'!$A$20*$C298/Setup!$B$17+INDEX('FD inverse'!$A$20:$BH$20,1,'FD mesh'!$B$15+1)*Setup!$B$22</f>
        <v>19.9978756890309</v>
      </c>
      <c r="W298" s="0" t="n">
        <f aca="false">SUMPRODUCT('FD inverse'!$A$21:$BH$21,'FD mesh'!$B$84:$BI$84,$E297:$BL297)+'FD inverse'!$A$21*$C298/Setup!$B$17+INDEX('FD inverse'!$A$21:$BH$21,1,'FD mesh'!$B$15+1)*Setup!$B$22</f>
        <v>19.561436614913</v>
      </c>
      <c r="X298" s="0" t="n">
        <f aca="false">SUMPRODUCT('FD inverse'!$A$22:$BH$22,'FD mesh'!$B$84:$BI$84,$E297:$BL297)+'FD inverse'!$A$22*$C298/Setup!$B$17+INDEX('FD inverse'!$A$22:$BH$22,1,'FD mesh'!$B$15+1)*Setup!$B$22</f>
        <v>19.1257556834665</v>
      </c>
      <c r="Y298" s="0" t="n">
        <f aca="false">SUMPRODUCT('FD inverse'!$A$23:$BH$23,'FD mesh'!$B$84:$BI$84,$E297:$BL297)+'FD inverse'!$A$23*$C298/Setup!$B$17+INDEX('FD inverse'!$A$23:$BH$23,1,'FD mesh'!$B$15+1)*Setup!$B$22</f>
        <v>18.6908454696509</v>
      </c>
      <c r="Z298" s="0" t="n">
        <f aca="false">SUMPRODUCT('FD inverse'!$A$24:$BH$24,'FD mesh'!$B$84:$BI$84,$E297:$BL297)+'FD inverse'!$A$24*$C298/Setup!$B$17+INDEX('FD inverse'!$A$24:$BH$24,1,'FD mesh'!$B$15+1)*Setup!$B$22</f>
        <v>18.2566973432612</v>
      </c>
      <c r="AA298" s="0" t="n">
        <f aca="false">SUMPRODUCT('FD inverse'!$A$25:$BH$25,'FD mesh'!$B$84:$BI$84,$E297:$BL297)+'FD inverse'!$A$25*$C298/Setup!$B$17+INDEX('FD inverse'!$A$25:$BH$25,1,'FD mesh'!$B$15+1)*Setup!$B$22</f>
        <v>17.8232835709733</v>
      </c>
      <c r="AB298" s="0" t="n">
        <f aca="false">SUMPRODUCT('FD inverse'!$A$26:$BH$26,'FD mesh'!$B$84:$BI$84,$E297:$BL297)+'FD inverse'!$A$26*$C298/Setup!$B$17+INDEX('FD inverse'!$A$26:$BH$26,1,'FD mesh'!$B$15+1)*Setup!$B$22</f>
        <v>17.3905594654372</v>
      </c>
      <c r="AC298" s="0" t="n">
        <f aca="false">SUMPRODUCT('FD inverse'!$A$27:$BH$27,'FD mesh'!$B$84:$BI$84,$E297:$BL297)+'FD inverse'!$A$27*$C298/Setup!$B$17+INDEX('FD inverse'!$A$27:$BH$27,1,'FD mesh'!$B$15+1)*Setup!$B$22</f>
        <v>16.9584655738509</v>
      </c>
      <c r="AD298" s="0" t="n">
        <f aca="false">SUMPRODUCT('FD inverse'!$A$28:$BH$28,'FD mesh'!$B$84:$BI$84,$E297:$BL297)+'FD inverse'!$A$28*$C298/Setup!$B$17+INDEX('FD inverse'!$A$28:$BH$28,1,'FD mesh'!$B$15+1)*Setup!$B$22</f>
        <v>16.5269298990475</v>
      </c>
      <c r="AE298" s="0" t="n">
        <f aca="false">SUMPRODUCT('FD inverse'!$A$29:$BH$29,'FD mesh'!$B$84:$BI$84,$E297:$BL297)+'FD inverse'!$A$29*$C298/Setup!$B$17+INDEX('FD inverse'!$A$29:$BH$29,1,'FD mesh'!$B$15+1)*Setup!$B$22</f>
        <v>16.0958701466474</v>
      </c>
      <c r="AF298" s="0" t="n">
        <f aca="false">SUMPRODUCT('FD inverse'!$A$30:$BH$30,'FD mesh'!$B$84:$BI$84,$E297:$BL297)+'FD inverse'!$A$30*$C298/Setup!$B$17+INDEX('FD inverse'!$A$30:$BH$30,1,'FD mesh'!$B$15+1)*Setup!$B$22</f>
        <v>15.6651959922744</v>
      </c>
      <c r="AG298" s="0" t="n">
        <f aca="false">SUMPRODUCT('FD inverse'!$A$31:$BH$31,'FD mesh'!$B$84:$BI$84,$E297:$BL297)+'FD inverse'!$A$31*$C298/Setup!$B$17+INDEX('FD inverse'!$A$31:$BH$31,1,'FD mesh'!$B$15+1)*Setup!$B$22</f>
        <v>15.2348113631921</v>
      </c>
      <c r="AH298" s="0" t="n">
        <f aca="false">SUMPRODUCT('FD inverse'!$A$32:$BH$32,'FD mesh'!$B$84:$BI$84,$E297:$BL297)+'FD inverse'!$A$32*$C298/Setup!$B$17+INDEX('FD inverse'!$A$32:$BH$32,1,'FD mesh'!$B$15+1)*Setup!$B$22</f>
        <v>15.2168386009018</v>
      </c>
      <c r="AI298" s="0" t="n">
        <f aca="false">SUMPRODUCT('FD inverse'!$A$33:$BH$33,'FD mesh'!$B$84:$BI$84,$E297:$BL297)+'FD inverse'!$A$33*$C298/Setup!$B$17+INDEX('FD inverse'!$A$33:$BH$33,1,'FD mesh'!$B$15+1)*Setup!$B$22</f>
        <v>15.1991836839564</v>
      </c>
      <c r="AJ298" s="0" t="n">
        <f aca="false">SUMPRODUCT('FD inverse'!$A$34:$BH$34,'FD mesh'!$B$84:$BI$84,$E297:$BL297)+'FD inverse'!$A$34*$C298/Setup!$B$17+INDEX('FD inverse'!$A$34:$BH$34,1,'FD mesh'!$B$15+1)*Setup!$B$22</f>
        <v>15.1818344748957</v>
      </c>
      <c r="AK298" s="0" t="n">
        <f aca="false">SUMPRODUCT('FD inverse'!$A$35:$BH$35,'FD mesh'!$B$84:$BI$84,$E297:$BL297)+'FD inverse'!$A$35*$C298/Setup!$B$17+INDEX('FD inverse'!$A$35:$BH$35,1,'FD mesh'!$B$15+1)*Setup!$B$22</f>
        <v>15.1647759545243</v>
      </c>
      <c r="AL298" s="0" t="n">
        <f aca="false">SUMPRODUCT('FD inverse'!$A$36:$BH$36,'FD mesh'!$B$84:$BI$84,$E297:$BL297)+'FD inverse'!$A$36*$C298/Setup!$B$17+INDEX('FD inverse'!$A$36:$BH$36,1,'FD mesh'!$B$15+1)*Setup!$B$22</f>
        <v>15.1479904911593</v>
      </c>
      <c r="AM298" s="0" t="n">
        <f aca="false">SUMPRODUCT('FD inverse'!$A$37:$BH$37,'FD mesh'!$B$84:$BI$84,$E297:$BL297)+'FD inverse'!$A$37*$C298/Setup!$B$17+INDEX('FD inverse'!$A$37:$BH$37,1,'FD mesh'!$B$15+1)*Setup!$B$22</f>
        <v>15.1314581022606</v>
      </c>
      <c r="AN298" s="0" t="n">
        <f aca="false">SUMPRODUCT('FD inverse'!$A$38:$BH$38,'FD mesh'!$B$84:$BI$84,$E297:$BL297)+'FD inverse'!$A$38*$C298/Setup!$B$17+INDEX('FD inverse'!$A$38:$BH$38,1,'FD mesh'!$B$15+1)*Setup!$B$22</f>
        <v>15.1151567083626</v>
      </c>
      <c r="AO298" s="0" t="n">
        <f aca="false">SUMPRODUCT('FD inverse'!$A$39:$BH$39,'FD mesh'!$B$84:$BI$84,$E297:$BL297)+'FD inverse'!$A$39*$C298/Setup!$B$17+INDEX('FD inverse'!$A$39:$BH$39,1,'FD mesh'!$B$15+1)*Setup!$B$22</f>
        <v>15.0990623794508</v>
      </c>
      <c r="AP298" s="0" t="n">
        <f aca="false">SUMPRODUCT('FD inverse'!$A$40:$BH$40,'FD mesh'!$B$84:$BI$84,$E297:$BL297)+'FD inverse'!$A$40*$C298/Setup!$B$17+INDEX('FD inverse'!$A$40:$BH$40,1,'FD mesh'!$B$15+1)*Setup!$B$22</f>
        <v>15.0831495741212</v>
      </c>
      <c r="AQ298" s="0" t="n">
        <f aca="false">SUMPRODUCT('FD inverse'!$A$41:$BH$41,'FD mesh'!$B$84:$BI$84,$E297:$BL297)+'FD inverse'!$A$41*$C298/Setup!$B$17+INDEX('FD inverse'!$A$41:$BH$41,1,'FD mesh'!$B$15+1)*Setup!$B$22</f>
        <v>15.0673913720371</v>
      </c>
      <c r="AR298" s="0" t="n">
        <f aca="false">SUMPRODUCT('FD inverse'!$A$42:$BH$42,'FD mesh'!$B$84:$BI$84,$E297:$BL297)+'FD inverse'!$A$42*$C298/Setup!$B$17+INDEX('FD inverse'!$A$42:$BH$42,1,'FD mesh'!$B$15+1)*Setup!$B$22</f>
        <v>15.0517597003431</v>
      </c>
      <c r="AS298" s="0" t="n">
        <f aca="false">SUMPRODUCT('FD inverse'!$A$43:$BH$43,'FD mesh'!$B$84:$BI$84,$E297:$BL297)+'FD inverse'!$A$43*$C298/Setup!$B$17+INDEX('FD inverse'!$A$43:$BH$43,1,'FD mesh'!$B$15+1)*Setup!$B$22</f>
        <v>0</v>
      </c>
      <c r="AT298" s="0" t="n">
        <f aca="false">SUMPRODUCT('FD inverse'!$A$44:$BH$44,'FD mesh'!$B$84:$BI$84,$E297:$BL297)+'FD inverse'!$A$44*$C298/Setup!$B$17+INDEX('FD inverse'!$A$44:$BH$44,1,'FD mesh'!$B$15+1)*Setup!$B$22</f>
        <v>0</v>
      </c>
      <c r="AU298" s="0" t="n">
        <f aca="false">SUMPRODUCT('FD inverse'!$A$45:$BH$45,'FD mesh'!$B$84:$BI$84,$E297:$BL297)+'FD inverse'!$A$45*$C298/Setup!$B$17+INDEX('FD inverse'!$A$45:$BH$45,1,'FD mesh'!$B$15+1)*Setup!$B$22</f>
        <v>0</v>
      </c>
      <c r="AV298" s="0" t="n">
        <f aca="false">SUMPRODUCT('FD inverse'!$A$46:$BH$46,'FD mesh'!$B$84:$BI$84,$E297:$BL297)+'FD inverse'!$A$46*$C298/Setup!$B$17+INDEX('FD inverse'!$A$46:$BH$46,1,'FD mesh'!$B$15+1)*Setup!$B$22</f>
        <v>0</v>
      </c>
      <c r="AW298" s="0" t="n">
        <f aca="false">SUMPRODUCT('FD inverse'!$A$47:$BH$47,'FD mesh'!$B$84:$BI$84,$E297:$BL297)+'FD inverse'!$A$47*$C298/Setup!$B$17+INDEX('FD inverse'!$A$47:$BH$47,1,'FD mesh'!$B$15+1)*Setup!$B$22</f>
        <v>0</v>
      </c>
      <c r="AX298" s="0" t="n">
        <f aca="false">SUMPRODUCT('FD inverse'!$A$48:$BH$48,'FD mesh'!$B$84:$BI$84,$E297:$BL297)+'FD inverse'!$A$48*$C298/Setup!$B$17+INDEX('FD inverse'!$A$48:$BH$48,1,'FD mesh'!$B$15+1)*Setup!$B$22</f>
        <v>0</v>
      </c>
      <c r="AY298" s="0" t="n">
        <f aca="false">SUMPRODUCT('FD inverse'!$A$49:$BH$49,'FD mesh'!$B$84:$BI$84,$E297:$BL297)+'FD inverse'!$A$49*$C298/Setup!$B$17+INDEX('FD inverse'!$A$49:$BH$49,1,'FD mesh'!$B$15+1)*Setup!$B$22</f>
        <v>0</v>
      </c>
      <c r="AZ298" s="0" t="n">
        <f aca="false">SUMPRODUCT('FD inverse'!$A$50:$BH$50,'FD mesh'!$B$84:$BI$84,$E297:$BL297)+'FD inverse'!$A$50*$C298/Setup!$B$17+INDEX('FD inverse'!$A$50:$BH$50,1,'FD mesh'!$B$15+1)*Setup!$B$22</f>
        <v>0</v>
      </c>
      <c r="BA298" s="0" t="n">
        <f aca="false">SUMPRODUCT('FD inverse'!$A$51:$BH$51,'FD mesh'!$B$84:$BI$84,$E297:$BL297)+'FD inverse'!$A$51*$C298/Setup!$B$17+INDEX('FD inverse'!$A$51:$BH$51,1,'FD mesh'!$B$15+1)*Setup!$B$22</f>
        <v>0</v>
      </c>
      <c r="BB298" s="0" t="n">
        <f aca="false">SUMPRODUCT('FD inverse'!$A$52:$BH$52,'FD mesh'!$B$84:$BI$84,$E297:$BL297)+'FD inverse'!$A$52*$C298/Setup!$B$17+INDEX('FD inverse'!$A$52:$BH$52,1,'FD mesh'!$B$15+1)*Setup!$B$22</f>
        <v>0</v>
      </c>
      <c r="BC298" s="0" t="n">
        <f aca="false">SUMPRODUCT('FD inverse'!$A$53:$BH$53,'FD mesh'!$B$84:$BI$84,$E297:$BL297)+'FD inverse'!$A$53*$C298/Setup!$B$17+INDEX('FD inverse'!$A$53:$BH$53,1,'FD mesh'!$B$15+1)*Setup!$B$22</f>
        <v>0</v>
      </c>
      <c r="BD298" s="0" t="n">
        <f aca="false">SUMPRODUCT('FD inverse'!$A$54:$BH$54,'FD mesh'!$B$84:$BI$84,$E297:$BL297)+'FD inverse'!$A$54*$C298/Setup!$B$17+INDEX('FD inverse'!$A$54:$BH$54,1,'FD mesh'!$B$15+1)*Setup!$B$22</f>
        <v>0</v>
      </c>
      <c r="BE298" s="0" t="n">
        <f aca="false">SUMPRODUCT('FD inverse'!$A$55:$BH$55,'FD mesh'!$B$84:$BI$84,$E297:$BL297)+'FD inverse'!$A$55*$C298/Setup!$B$17+INDEX('FD inverse'!$A$55:$BH$55,1,'FD mesh'!$B$15+1)*Setup!$B$22</f>
        <v>0</v>
      </c>
      <c r="BF298" s="0" t="n">
        <f aca="false">SUMPRODUCT('FD inverse'!$A$56:$BH$56,'FD mesh'!$B$84:$BI$84,$E297:$BL297)+'FD inverse'!$A$56*$C298/Setup!$B$17+INDEX('FD inverse'!$A$56:$BH$56,1,'FD mesh'!$B$15+1)*Setup!$B$22</f>
        <v>0</v>
      </c>
      <c r="BG298" s="0" t="n">
        <f aca="false">SUMPRODUCT('FD inverse'!$A$57:$BH$57,'FD mesh'!$B$84:$BI$84,$E297:$BL297)+'FD inverse'!$A$57*$C298/Setup!$B$17+INDEX('FD inverse'!$A$57:$BH$57,1,'FD mesh'!$B$15+1)*Setup!$B$22</f>
        <v>0</v>
      </c>
      <c r="BH298" s="0" t="n">
        <f aca="false">SUMPRODUCT('FD inverse'!$A$58:$BH$58,'FD mesh'!$B$84:$BI$84,$E297:$BL297)+'FD inverse'!$A$58*$C298/Setup!$B$17+INDEX('FD inverse'!$A$58:$BH$58,1,'FD mesh'!$B$15+1)*Setup!$B$22</f>
        <v>0</v>
      </c>
      <c r="BI298" s="0" t="n">
        <f aca="false">SUMPRODUCT('FD inverse'!$A$59:$BH$59,'FD mesh'!$B$84:$BI$84,$E297:$BL297)+'FD inverse'!$A$59*$C298/Setup!$B$17+INDEX('FD inverse'!$A$59:$BH$59,1,'FD mesh'!$B$15+1)*Setup!$B$22</f>
        <v>0</v>
      </c>
      <c r="BJ298" s="0" t="n">
        <f aca="false">SUMPRODUCT('FD inverse'!$A$60:$BH$60,'FD mesh'!$B$84:$BI$84,$E297:$BL297)+'FD inverse'!$A$60*$C298/Setup!$B$17+INDEX('FD inverse'!$A$60:$BH$60,1,'FD mesh'!$B$15+1)*Setup!$B$22</f>
        <v>0</v>
      </c>
      <c r="BK298" s="0" t="n">
        <f aca="false">SUMPRODUCT('FD inverse'!$A$61:$BH$61,'FD mesh'!$B$84:$BI$84,$E297:$BL297)+'FD inverse'!$A$61*$C298/Setup!$B$17+INDEX('FD inverse'!$A$61:$BH$61,1,'FD mesh'!$B$15+1)*Setup!$B$22</f>
        <v>0</v>
      </c>
      <c r="BL298" s="0" t="n">
        <f aca="false">SUMPRODUCT('FD inverse'!$A$62:$BH$62,'FD mesh'!$B$84:$BI$84,$E297:$BL297)+'FD inverse'!$A$62*$C298/Setup!$B$17+INDEX('FD inverse'!$A$62:$BH$62,1,'FD mesh'!$B$15+1)*Setup!$B$22</f>
        <v>0</v>
      </c>
    </row>
    <row r="299" customFormat="false" ht="15" hidden="false" customHeight="false" outlineLevel="0" collapsed="false">
      <c r="A299" s="0" t="n">
        <v>294</v>
      </c>
      <c r="B299" s="0" t="n">
        <f aca="false">A299*Setup!$B$11/3600</f>
        <v>24.5</v>
      </c>
      <c r="C299" s="0" t="n">
        <f aca="false">Setup!$B$7+Setup!$B$8*COS(2*PI()*(B299-Setup!$B$9)/24)</f>
        <v>21.5649542839651</v>
      </c>
      <c r="D299" s="0" t="n">
        <f aca="false">(C299-E299)/Setup!$B$17</f>
        <v>-1.49195657009041</v>
      </c>
      <c r="E299" s="0" t="n">
        <f aca="false">SUMPRODUCT('FD inverse'!$A$3:$BH$3,'FD mesh'!$B$84:$BI$84,$E298:$BL298)+'FD inverse'!$A$3*$C299/Setup!$B$17+INDEX('FD inverse'!$A$3:$BH$3,1,'FD mesh'!$B$15+1)*Setup!$B$22</f>
        <v>21.7589086380769</v>
      </c>
      <c r="F299" s="0" t="n">
        <f aca="false">SUMPRODUCT('FD inverse'!$A$4:$BH$4,'FD mesh'!$B$84:$BI$84,$E298:$BL298)+'FD inverse'!$A$4*$C299/Setup!$B$17+INDEX('FD inverse'!$A$4:$BH$4,1,'FD mesh'!$B$15+1)*Setup!$B$22</f>
        <v>21.7938878013066</v>
      </c>
      <c r="G299" s="0" t="n">
        <f aca="false">SUMPRODUCT('FD inverse'!$A$5:$BH$5,'FD mesh'!$B$84:$BI$84,$E298:$BL298)+'FD inverse'!$A$5*$C299/Setup!$B$17+INDEX('FD inverse'!$A$5:$BH$5,1,'FD mesh'!$B$15+1)*Setup!$B$22</f>
        <v>21.8126860609858</v>
      </c>
      <c r="H299" s="0" t="n">
        <f aca="false">SUMPRODUCT('FD inverse'!$A$6:$BH$6,'FD mesh'!$B$84:$BI$84,$E298:$BL298)+'FD inverse'!$A$6*$C299/Setup!$B$17+INDEX('FD inverse'!$A$6:$BH$6,1,'FD mesh'!$B$15+1)*Setup!$B$22</f>
        <v>21.853257908085</v>
      </c>
      <c r="I299" s="0" t="n">
        <f aca="false">SUMPRODUCT('FD inverse'!$A$7:$BH$7,'FD mesh'!$B$84:$BI$84,$E298:$BL298)+'FD inverse'!$A$7*$C299/Setup!$B$17+INDEX('FD inverse'!$A$7:$BH$7,1,'FD mesh'!$B$15+1)*Setup!$B$22</f>
        <v>21.854001342127</v>
      </c>
      <c r="J299" s="0" t="n">
        <f aca="false">SUMPRODUCT('FD inverse'!$A$8:$BH$8,'FD mesh'!$B$84:$BI$84,$E298:$BL298)+'FD inverse'!$A$8*$C299/Setup!$B$17+INDEX('FD inverse'!$A$8:$BH$8,1,'FD mesh'!$B$15+1)*Setup!$B$22</f>
        <v>21.8501289075097</v>
      </c>
      <c r="K299" s="0" t="n">
        <f aca="false">SUMPRODUCT('FD inverse'!$A$9:$BH$9,'FD mesh'!$B$84:$BI$84,$E298:$BL298)+'FD inverse'!$A$9*$C299/Setup!$B$17+INDEX('FD inverse'!$A$9:$BH$9,1,'FD mesh'!$B$15+1)*Setup!$B$22</f>
        <v>21.8426355457758</v>
      </c>
      <c r="L299" s="0" t="n">
        <f aca="false">SUMPRODUCT('FD inverse'!$A$10:$BH$10,'FD mesh'!$B$84:$BI$84,$E298:$BL298)+'FD inverse'!$A$10*$C299/Setup!$B$17+INDEX('FD inverse'!$A$10:$BH$10,1,'FD mesh'!$B$15+1)*Setup!$B$22</f>
        <v>21.8324225839869</v>
      </c>
      <c r="M299" s="0" t="n">
        <f aca="false">SUMPRODUCT('FD inverse'!$A$11:$BH$11,'FD mesh'!$B$84:$BI$84,$E298:$BL298)+'FD inverse'!$A$11*$C299/Setup!$B$17+INDEX('FD inverse'!$A$11:$BH$11,1,'FD mesh'!$B$15+1)*Setup!$B$22</f>
        <v>21.8202889088688</v>
      </c>
      <c r="N299" s="0" t="n">
        <f aca="false">SUMPRODUCT('FD inverse'!$A$12:$BH$12,'FD mesh'!$B$84:$BI$84,$E298:$BL298)+'FD inverse'!$A$12*$C299/Setup!$B$17+INDEX('FD inverse'!$A$12:$BH$12,1,'FD mesh'!$B$15+1)*Setup!$B$22</f>
        <v>21.8069236203858</v>
      </c>
      <c r="O299" s="0" t="n">
        <f aca="false">SUMPRODUCT('FD inverse'!$A$13:$BH$13,'FD mesh'!$B$84:$BI$84,$E298:$BL298)+'FD inverse'!$A$13*$C299/Setup!$B$17+INDEX('FD inverse'!$A$13:$BH$13,1,'FD mesh'!$B$15+1)*Setup!$B$22</f>
        <v>21.7929000494499</v>
      </c>
      <c r="P299" s="0" t="n">
        <f aca="false">SUMPRODUCT('FD inverse'!$A$14:$BH$14,'FD mesh'!$B$84:$BI$84,$E298:$BL298)+'FD inverse'!$A$14*$C299/Setup!$B$17+INDEX('FD inverse'!$A$14:$BH$14,1,'FD mesh'!$B$15+1)*Setup!$B$22</f>
        <v>21.7786710398908</v>
      </c>
      <c r="Q299" s="0" t="n">
        <f aca="false">SUMPRODUCT('FD inverse'!$A$15:$BH$15,'FD mesh'!$B$84:$BI$84,$E298:$BL298)+'FD inverse'!$A$15*$C299/Setup!$B$17+INDEX('FD inverse'!$A$15:$BH$15,1,'FD mesh'!$B$15+1)*Setup!$B$22</f>
        <v>21.7645654111471</v>
      </c>
      <c r="R299" s="0" t="n">
        <f aca="false">SUMPRODUCT('FD inverse'!$A$16:$BH$16,'FD mesh'!$B$84:$BI$84,$E298:$BL298)+'FD inverse'!$A$16*$C299/Setup!$B$17+INDEX('FD inverse'!$A$16:$BH$16,1,'FD mesh'!$B$15+1)*Setup!$B$22</f>
        <v>21.7507855352022</v>
      </c>
      <c r="S299" s="0" t="n">
        <f aca="false">SUMPRODUCT('FD inverse'!$A$17:$BH$17,'FD mesh'!$B$84:$BI$84,$E298:$BL298)+'FD inverse'!$A$17*$C299/Setup!$B$17+INDEX('FD inverse'!$A$17:$BH$17,1,'FD mesh'!$B$15+1)*Setup!$B$22</f>
        <v>21.3124545426177</v>
      </c>
      <c r="T299" s="0" t="n">
        <f aca="false">SUMPRODUCT('FD inverse'!$A$18:$BH$18,'FD mesh'!$B$84:$BI$84,$E298:$BL298)+'FD inverse'!$A$18*$C299/Setup!$B$17+INDEX('FD inverse'!$A$18:$BH$18,1,'FD mesh'!$B$15+1)*Setup!$B$22</f>
        <v>20.8744764351828</v>
      </c>
      <c r="U299" s="0" t="n">
        <f aca="false">SUMPRODUCT('FD inverse'!$A$19:$BH$19,'FD mesh'!$B$84:$BI$84,$E298:$BL298)+'FD inverse'!$A$19*$C299/Setup!$B$17+INDEX('FD inverse'!$A$19:$BH$19,1,'FD mesh'!$B$15+1)*Setup!$B$22</f>
        <v>20.4369741029356</v>
      </c>
      <c r="V299" s="0" t="n">
        <f aca="false">SUMPRODUCT('FD inverse'!$A$20:$BH$20,'FD mesh'!$B$84:$BI$84,$E298:$BL298)+'FD inverse'!$A$20*$C299/Setup!$B$17+INDEX('FD inverse'!$A$20:$BH$20,1,'FD mesh'!$B$15+1)*Setup!$B$22</f>
        <v>20.000041809178</v>
      </c>
      <c r="W299" s="0" t="n">
        <f aca="false">SUMPRODUCT('FD inverse'!$A$21:$BH$21,'FD mesh'!$B$84:$BI$84,$E298:$BL298)+'FD inverse'!$A$21*$C299/Setup!$B$17+INDEX('FD inverse'!$A$21:$BH$21,1,'FD mesh'!$B$15+1)*Setup!$B$22</f>
        <v>19.5637469736351</v>
      </c>
      <c r="X299" s="0" t="n">
        <f aca="false">SUMPRODUCT('FD inverse'!$A$22:$BH$22,'FD mesh'!$B$84:$BI$84,$E298:$BL298)+'FD inverse'!$A$22*$C299/Setup!$B$17+INDEX('FD inverse'!$A$22:$BH$22,1,'FD mesh'!$B$15+1)*Setup!$B$22</f>
        <v>19.128132043659</v>
      </c>
      <c r="Y299" s="0" t="n">
        <f aca="false">SUMPRODUCT('FD inverse'!$A$23:$BH$23,'FD mesh'!$B$84:$BI$84,$E298:$BL298)+'FD inverse'!$A$23*$C299/Setup!$B$17+INDEX('FD inverse'!$A$23:$BH$23,1,'FD mesh'!$B$15+1)*Setup!$B$22</f>
        <v>18.6932164425395</v>
      </c>
      <c r="Z299" s="0" t="n">
        <f aca="false">SUMPRODUCT('FD inverse'!$A$24:$BH$24,'FD mesh'!$B$84:$BI$84,$E298:$BL298)+'FD inverse'!$A$24*$C299/Setup!$B$17+INDEX('FD inverse'!$A$24:$BH$24,1,'FD mesh'!$B$15+1)*Setup!$B$22</f>
        <v>18.2589985848701</v>
      </c>
      <c r="AA299" s="0" t="n">
        <f aca="false">SUMPRODUCT('FD inverse'!$A$25:$BH$25,'FD mesh'!$B$84:$BI$84,$E298:$BL298)+'FD inverse'!$A$25*$C299/Setup!$B$17+INDEX('FD inverse'!$A$25:$BH$25,1,'FD mesh'!$B$15+1)*Setup!$B$22</f>
        <v>17.8254579497313</v>
      </c>
      <c r="AB299" s="0" t="n">
        <f aca="false">SUMPRODUCT('FD inverse'!$A$26:$BH$26,'FD mesh'!$B$84:$BI$84,$E298:$BL298)+'FD inverse'!$A$26*$C299/Setup!$B$17+INDEX('FD inverse'!$A$26:$BH$26,1,'FD mesh'!$B$15+1)*Setup!$B$22</f>
        <v>17.3925572031985</v>
      </c>
      <c r="AC299" s="0" t="n">
        <f aca="false">SUMPRODUCT('FD inverse'!$A$27:$BH$27,'FD mesh'!$B$84:$BI$84,$E298:$BL298)+'FD inverse'!$A$27*$C299/Setup!$B$17+INDEX('FD inverse'!$A$27:$BH$27,1,'FD mesh'!$B$15+1)*Setup!$B$22</f>
        <v>16.9602443623498</v>
      </c>
      <c r="AD299" s="0" t="n">
        <f aca="false">SUMPRODUCT('FD inverse'!$A$28:$BH$28,'FD mesh'!$B$84:$BI$84,$E298:$BL298)+'FD inverse'!$A$28*$C299/Setup!$B$17+INDEX('FD inverse'!$A$28:$BH$28,1,'FD mesh'!$B$15+1)*Setup!$B$22</f>
        <v>16.528454993545</v>
      </c>
      <c r="AE299" s="0" t="n">
        <f aca="false">SUMPRODUCT('FD inverse'!$A$29:$BH$29,'FD mesh'!$B$84:$BI$84,$E298:$BL298)+'FD inverse'!$A$29*$C299/Setup!$B$17+INDEX('FD inverse'!$A$29:$BH$29,1,'FD mesh'!$B$15+1)*Setup!$B$22</f>
        <v>16.0971144382638</v>
      </c>
      <c r="AF299" s="0" t="n">
        <f aca="false">SUMPRODUCT('FD inverse'!$A$30:$BH$30,'FD mesh'!$B$84:$BI$84,$E298:$BL298)+'FD inverse'!$A$30*$C299/Setup!$B$17+INDEX('FD inverse'!$A$30:$BH$30,1,'FD mesh'!$B$15+1)*Setup!$B$22</f>
        <v>15.6661400602297</v>
      </c>
      <c r="AG299" s="0" t="n">
        <f aca="false">SUMPRODUCT('FD inverse'!$A$31:$BH$31,'FD mesh'!$B$84:$BI$84,$E298:$BL298)+'FD inverse'!$A$31*$C299/Setup!$B$17+INDEX('FD inverse'!$A$31:$BH$31,1,'FD mesh'!$B$15+1)*Setup!$B$22</f>
        <v>15.2354435079082</v>
      </c>
      <c r="AH299" s="0" t="n">
        <f aca="false">SUMPRODUCT('FD inverse'!$A$32:$BH$32,'FD mesh'!$B$84:$BI$84,$E298:$BL298)+'FD inverse'!$A$32*$C299/Setup!$B$17+INDEX('FD inverse'!$A$32:$BH$32,1,'FD mesh'!$B$15+1)*Setup!$B$22</f>
        <v>15.2174541057483</v>
      </c>
      <c r="AI299" s="0" t="n">
        <f aca="false">SUMPRODUCT('FD inverse'!$A$33:$BH$33,'FD mesh'!$B$84:$BI$84,$E298:$BL298)+'FD inverse'!$A$33*$C299/Setup!$B$17+INDEX('FD inverse'!$A$33:$BH$33,1,'FD mesh'!$B$15+1)*Setup!$B$22</f>
        <v>15.1997762863188</v>
      </c>
      <c r="AJ299" s="0" t="n">
        <f aca="false">SUMPRODUCT('FD inverse'!$A$34:$BH$34,'FD mesh'!$B$84:$BI$84,$E298:$BL298)+'FD inverse'!$A$34*$C299/Setup!$B$17+INDEX('FD inverse'!$A$34:$BH$34,1,'FD mesh'!$B$15+1)*Setup!$B$22</f>
        <v>15.1823984558548</v>
      </c>
      <c r="AK299" s="0" t="n">
        <f aca="false">SUMPRODUCT('FD inverse'!$A$35:$BH$35,'FD mesh'!$B$84:$BI$84,$E298:$BL298)+'FD inverse'!$A$35*$C299/Setup!$B$17+INDEX('FD inverse'!$A$35:$BH$35,1,'FD mesh'!$B$15+1)*Setup!$B$22</f>
        <v>15.1653061255425</v>
      </c>
      <c r="AL299" s="0" t="n">
        <f aca="false">SUMPRODUCT('FD inverse'!$A$36:$BH$36,'FD mesh'!$B$84:$BI$84,$E298:$BL298)+'FD inverse'!$A$36*$C299/Setup!$B$17+INDEX('FD inverse'!$A$36:$BH$36,1,'FD mesh'!$B$15+1)*Setup!$B$22</f>
        <v>15.1484821800111</v>
      </c>
      <c r="AM299" s="0" t="n">
        <f aca="false">SUMPRODUCT('FD inverse'!$A$37:$BH$37,'FD mesh'!$B$84:$BI$84,$E298:$BL298)+'FD inverse'!$A$37*$C299/Setup!$B$17+INDEX('FD inverse'!$A$37:$BH$37,1,'FD mesh'!$B$15+1)*Setup!$B$22</f>
        <v>15.1319071387017</v>
      </c>
      <c r="AN299" s="0" t="n">
        <f aca="false">SUMPRODUCT('FD inverse'!$A$38:$BH$38,'FD mesh'!$B$84:$BI$84,$E298:$BL298)+'FD inverse'!$A$38*$C299/Setup!$B$17+INDEX('FD inverse'!$A$38:$BH$38,1,'FD mesh'!$B$15+1)*Setup!$B$22</f>
        <v>15.1155594099816</v>
      </c>
      <c r="AO299" s="0" t="n">
        <f aca="false">SUMPRODUCT('FD inverse'!$A$39:$BH$39,'FD mesh'!$B$84:$BI$84,$E298:$BL298)+'FD inverse'!$A$39*$C299/Setup!$B$17+INDEX('FD inverse'!$A$39:$BH$39,1,'FD mesh'!$B$15+1)*Setup!$B$22</f>
        <v>15.0994155380965</v>
      </c>
      <c r="AP299" s="0" t="n">
        <f aca="false">SUMPRODUCT('FD inverse'!$A$40:$BH$40,'FD mesh'!$B$84:$BI$84,$E298:$BL298)+'FD inverse'!$A$40*$C299/Setup!$B$17+INDEX('FD inverse'!$A$40:$BH$40,1,'FD mesh'!$B$15+1)*Setup!$B$22</f>
        <v>15.0834504432523</v>
      </c>
      <c r="AQ299" s="0" t="n">
        <f aca="false">SUMPRODUCT('FD inverse'!$A$41:$BH$41,'FD mesh'!$B$84:$BI$84,$E298:$BL298)+'FD inverse'!$A$41*$C299/Setup!$B$17+INDEX('FD inverse'!$A$41:$BH$41,1,'FD mesh'!$B$15+1)*Setup!$B$22</f>
        <v>15.0676376552923</v>
      </c>
      <c r="AR299" s="0" t="n">
        <f aca="false">SUMPRODUCT('FD inverse'!$A$42:$BH$42,'FD mesh'!$B$84:$BI$84,$E298:$BL298)+'FD inverse'!$A$42*$C299/Setup!$B$17+INDEX('FD inverse'!$A$42:$BH$42,1,'FD mesh'!$B$15+1)*Setup!$B$22</f>
        <v>15.0519495415888</v>
      </c>
      <c r="AS299" s="0" t="n">
        <f aca="false">SUMPRODUCT('FD inverse'!$A$43:$BH$43,'FD mesh'!$B$84:$BI$84,$E298:$BL298)+'FD inverse'!$A$43*$C299/Setup!$B$17+INDEX('FD inverse'!$A$43:$BH$43,1,'FD mesh'!$B$15+1)*Setup!$B$22</f>
        <v>0</v>
      </c>
      <c r="AT299" s="0" t="n">
        <f aca="false">SUMPRODUCT('FD inverse'!$A$44:$BH$44,'FD mesh'!$B$84:$BI$84,$E298:$BL298)+'FD inverse'!$A$44*$C299/Setup!$B$17+INDEX('FD inverse'!$A$44:$BH$44,1,'FD mesh'!$B$15+1)*Setup!$B$22</f>
        <v>0</v>
      </c>
      <c r="AU299" s="0" t="n">
        <f aca="false">SUMPRODUCT('FD inverse'!$A$45:$BH$45,'FD mesh'!$B$84:$BI$84,$E298:$BL298)+'FD inverse'!$A$45*$C299/Setup!$B$17+INDEX('FD inverse'!$A$45:$BH$45,1,'FD mesh'!$B$15+1)*Setup!$B$22</f>
        <v>0</v>
      </c>
      <c r="AV299" s="0" t="n">
        <f aca="false">SUMPRODUCT('FD inverse'!$A$46:$BH$46,'FD mesh'!$B$84:$BI$84,$E298:$BL298)+'FD inverse'!$A$46*$C299/Setup!$B$17+INDEX('FD inverse'!$A$46:$BH$46,1,'FD mesh'!$B$15+1)*Setup!$B$22</f>
        <v>0</v>
      </c>
      <c r="AW299" s="0" t="n">
        <f aca="false">SUMPRODUCT('FD inverse'!$A$47:$BH$47,'FD mesh'!$B$84:$BI$84,$E298:$BL298)+'FD inverse'!$A$47*$C299/Setup!$B$17+INDEX('FD inverse'!$A$47:$BH$47,1,'FD mesh'!$B$15+1)*Setup!$B$22</f>
        <v>0</v>
      </c>
      <c r="AX299" s="0" t="n">
        <f aca="false">SUMPRODUCT('FD inverse'!$A$48:$BH$48,'FD mesh'!$B$84:$BI$84,$E298:$BL298)+'FD inverse'!$A$48*$C299/Setup!$B$17+INDEX('FD inverse'!$A$48:$BH$48,1,'FD mesh'!$B$15+1)*Setup!$B$22</f>
        <v>0</v>
      </c>
      <c r="AY299" s="0" t="n">
        <f aca="false">SUMPRODUCT('FD inverse'!$A$49:$BH$49,'FD mesh'!$B$84:$BI$84,$E298:$BL298)+'FD inverse'!$A$49*$C299/Setup!$B$17+INDEX('FD inverse'!$A$49:$BH$49,1,'FD mesh'!$B$15+1)*Setup!$B$22</f>
        <v>0</v>
      </c>
      <c r="AZ299" s="0" t="n">
        <f aca="false">SUMPRODUCT('FD inverse'!$A$50:$BH$50,'FD mesh'!$B$84:$BI$84,$E298:$BL298)+'FD inverse'!$A$50*$C299/Setup!$B$17+INDEX('FD inverse'!$A$50:$BH$50,1,'FD mesh'!$B$15+1)*Setup!$B$22</f>
        <v>0</v>
      </c>
      <c r="BA299" s="0" t="n">
        <f aca="false">SUMPRODUCT('FD inverse'!$A$51:$BH$51,'FD mesh'!$B$84:$BI$84,$E298:$BL298)+'FD inverse'!$A$51*$C299/Setup!$B$17+INDEX('FD inverse'!$A$51:$BH$51,1,'FD mesh'!$B$15+1)*Setup!$B$22</f>
        <v>0</v>
      </c>
      <c r="BB299" s="0" t="n">
        <f aca="false">SUMPRODUCT('FD inverse'!$A$52:$BH$52,'FD mesh'!$B$84:$BI$84,$E298:$BL298)+'FD inverse'!$A$52*$C299/Setup!$B$17+INDEX('FD inverse'!$A$52:$BH$52,1,'FD mesh'!$B$15+1)*Setup!$B$22</f>
        <v>0</v>
      </c>
      <c r="BC299" s="0" t="n">
        <f aca="false">SUMPRODUCT('FD inverse'!$A$53:$BH$53,'FD mesh'!$B$84:$BI$84,$E298:$BL298)+'FD inverse'!$A$53*$C299/Setup!$B$17+INDEX('FD inverse'!$A$53:$BH$53,1,'FD mesh'!$B$15+1)*Setup!$B$22</f>
        <v>0</v>
      </c>
      <c r="BD299" s="0" t="n">
        <f aca="false">SUMPRODUCT('FD inverse'!$A$54:$BH$54,'FD mesh'!$B$84:$BI$84,$E298:$BL298)+'FD inverse'!$A$54*$C299/Setup!$B$17+INDEX('FD inverse'!$A$54:$BH$54,1,'FD mesh'!$B$15+1)*Setup!$B$22</f>
        <v>0</v>
      </c>
      <c r="BE299" s="0" t="n">
        <f aca="false">SUMPRODUCT('FD inverse'!$A$55:$BH$55,'FD mesh'!$B$84:$BI$84,$E298:$BL298)+'FD inverse'!$A$55*$C299/Setup!$B$17+INDEX('FD inverse'!$A$55:$BH$55,1,'FD mesh'!$B$15+1)*Setup!$B$22</f>
        <v>0</v>
      </c>
      <c r="BF299" s="0" t="n">
        <f aca="false">SUMPRODUCT('FD inverse'!$A$56:$BH$56,'FD mesh'!$B$84:$BI$84,$E298:$BL298)+'FD inverse'!$A$56*$C299/Setup!$B$17+INDEX('FD inverse'!$A$56:$BH$56,1,'FD mesh'!$B$15+1)*Setup!$B$22</f>
        <v>0</v>
      </c>
      <c r="BG299" s="0" t="n">
        <f aca="false">SUMPRODUCT('FD inverse'!$A$57:$BH$57,'FD mesh'!$B$84:$BI$84,$E298:$BL298)+'FD inverse'!$A$57*$C299/Setup!$B$17+INDEX('FD inverse'!$A$57:$BH$57,1,'FD mesh'!$B$15+1)*Setup!$B$22</f>
        <v>0</v>
      </c>
      <c r="BH299" s="0" t="n">
        <f aca="false">SUMPRODUCT('FD inverse'!$A$58:$BH$58,'FD mesh'!$B$84:$BI$84,$E298:$BL298)+'FD inverse'!$A$58*$C299/Setup!$B$17+INDEX('FD inverse'!$A$58:$BH$58,1,'FD mesh'!$B$15+1)*Setup!$B$22</f>
        <v>0</v>
      </c>
      <c r="BI299" s="0" t="n">
        <f aca="false">SUMPRODUCT('FD inverse'!$A$59:$BH$59,'FD mesh'!$B$84:$BI$84,$E298:$BL298)+'FD inverse'!$A$59*$C299/Setup!$B$17+INDEX('FD inverse'!$A$59:$BH$59,1,'FD mesh'!$B$15+1)*Setup!$B$22</f>
        <v>0</v>
      </c>
      <c r="BJ299" s="0" t="n">
        <f aca="false">SUMPRODUCT('FD inverse'!$A$60:$BH$60,'FD mesh'!$B$84:$BI$84,$E298:$BL298)+'FD inverse'!$A$60*$C299/Setup!$B$17+INDEX('FD inverse'!$A$60:$BH$60,1,'FD mesh'!$B$15+1)*Setup!$B$22</f>
        <v>0</v>
      </c>
      <c r="BK299" s="0" t="n">
        <f aca="false">SUMPRODUCT('FD inverse'!$A$61:$BH$61,'FD mesh'!$B$84:$BI$84,$E298:$BL298)+'FD inverse'!$A$61*$C299/Setup!$B$17+INDEX('FD inverse'!$A$61:$BH$61,1,'FD mesh'!$B$15+1)*Setup!$B$22</f>
        <v>0</v>
      </c>
      <c r="BL299" s="0" t="n">
        <f aca="false">SUMPRODUCT('FD inverse'!$A$62:$BH$62,'FD mesh'!$B$84:$BI$84,$E298:$BL298)+'FD inverse'!$A$62*$C299/Setup!$B$17+INDEX('FD inverse'!$A$62:$BH$62,1,'FD mesh'!$B$15+1)*Setup!$B$22</f>
        <v>0</v>
      </c>
    </row>
    <row r="300" customFormat="false" ht="15" hidden="false" customHeight="false" outlineLevel="0" collapsed="false">
      <c r="A300" s="0" t="n">
        <v>295</v>
      </c>
      <c r="B300" s="0" t="n">
        <f aca="false">A300*Setup!$B$11/3600</f>
        <v>24.5833333333333</v>
      </c>
      <c r="C300" s="0" t="n">
        <f aca="false">Setup!$B$7+Setup!$B$8*COS(2*PI()*(B300-Setup!$B$9)/24)</f>
        <v>21.4963061112638</v>
      </c>
      <c r="D300" s="0" t="n">
        <f aca="false">(C300-E300)/Setup!$B$17</f>
        <v>-1.68993385069215</v>
      </c>
      <c r="E300" s="0" t="n">
        <f aca="false">SUMPRODUCT('FD inverse'!$A$3:$BH$3,'FD mesh'!$B$84:$BI$84,$E299:$BL299)+'FD inverse'!$A$3*$C300/Setup!$B$17+INDEX('FD inverse'!$A$3:$BH$3,1,'FD mesh'!$B$15+1)*Setup!$B$22</f>
        <v>21.7159975118537</v>
      </c>
      <c r="F300" s="0" t="n">
        <f aca="false">SUMPRODUCT('FD inverse'!$A$4:$BH$4,'FD mesh'!$B$84:$BI$84,$E299:$BL299)+'FD inverse'!$A$4*$C300/Setup!$B$17+INDEX('FD inverse'!$A$4:$BH$4,1,'FD mesh'!$B$15+1)*Setup!$B$22</f>
        <v>21.7569808517937</v>
      </c>
      <c r="G300" s="0" t="n">
        <f aca="false">SUMPRODUCT('FD inverse'!$A$5:$BH$5,'FD mesh'!$B$84:$BI$84,$E299:$BL299)+'FD inverse'!$A$5*$C300/Setup!$B$17+INDEX('FD inverse'!$A$5:$BH$5,1,'FD mesh'!$B$15+1)*Setup!$B$22</f>
        <v>21.781945550452</v>
      </c>
      <c r="H300" s="0" t="n">
        <f aca="false">SUMPRODUCT('FD inverse'!$A$6:$BH$6,'FD mesh'!$B$84:$BI$84,$E299:$BL299)+'FD inverse'!$A$6*$C300/Setup!$B$17+INDEX('FD inverse'!$A$6:$BH$6,1,'FD mesh'!$B$15+1)*Setup!$B$22</f>
        <v>21.8434119823462</v>
      </c>
      <c r="I300" s="0" t="n">
        <f aca="false">SUMPRODUCT('FD inverse'!$A$7:$BH$7,'FD mesh'!$B$84:$BI$84,$E299:$BL299)+'FD inverse'!$A$7*$C300/Setup!$B$17+INDEX('FD inverse'!$A$7:$BH$7,1,'FD mesh'!$B$15+1)*Setup!$B$22</f>
        <v>21.8459470867207</v>
      </c>
      <c r="J300" s="0" t="n">
        <f aca="false">SUMPRODUCT('FD inverse'!$A$8:$BH$8,'FD mesh'!$B$84:$BI$84,$E299:$BL299)+'FD inverse'!$A$8*$C300/Setup!$B$17+INDEX('FD inverse'!$A$8:$BH$8,1,'FD mesh'!$B$15+1)*Setup!$B$22</f>
        <v>21.8437304179941</v>
      </c>
      <c r="K300" s="0" t="n">
        <f aca="false">SUMPRODUCT('FD inverse'!$A$9:$BH$9,'FD mesh'!$B$84:$BI$84,$E299:$BL299)+'FD inverse'!$A$9*$C300/Setup!$B$17+INDEX('FD inverse'!$A$9:$BH$9,1,'FD mesh'!$B$15+1)*Setup!$B$22</f>
        <v>21.8377388291993</v>
      </c>
      <c r="L300" s="0" t="n">
        <f aca="false">SUMPRODUCT('FD inverse'!$A$10:$BH$10,'FD mesh'!$B$84:$BI$84,$E299:$BL299)+'FD inverse'!$A$10*$C300/Setup!$B$17+INDEX('FD inverse'!$A$10:$BH$10,1,'FD mesh'!$B$15+1)*Setup!$B$22</f>
        <v>21.8288583220702</v>
      </c>
      <c r="M300" s="0" t="n">
        <f aca="false">SUMPRODUCT('FD inverse'!$A$11:$BH$11,'FD mesh'!$B$84:$BI$84,$E299:$BL299)+'FD inverse'!$A$11*$C300/Setup!$B$17+INDEX('FD inverse'!$A$11:$BH$11,1,'FD mesh'!$B$15+1)*Setup!$B$22</f>
        <v>21.8178750055508</v>
      </c>
      <c r="N300" s="0" t="n">
        <f aca="false">SUMPRODUCT('FD inverse'!$A$12:$BH$12,'FD mesh'!$B$84:$BI$84,$E299:$BL299)+'FD inverse'!$A$12*$C300/Setup!$B$17+INDEX('FD inverse'!$A$12:$BH$12,1,'FD mesh'!$B$15+1)*Setup!$B$22</f>
        <v>21.8054675572804</v>
      </c>
      <c r="O300" s="0" t="n">
        <f aca="false">SUMPRODUCT('FD inverse'!$A$13:$BH$13,'FD mesh'!$B$84:$BI$84,$E299:$BL299)+'FD inverse'!$A$13*$C300/Setup!$B$17+INDEX('FD inverse'!$A$13:$BH$13,1,'FD mesh'!$B$15+1)*Setup!$B$22</f>
        <v>21.7922010747295</v>
      </c>
      <c r="P300" s="0" t="n">
        <f aca="false">SUMPRODUCT('FD inverse'!$A$14:$BH$14,'FD mesh'!$B$84:$BI$84,$E299:$BL299)+'FD inverse'!$A$14*$C300/Setup!$B$17+INDEX('FD inverse'!$A$14:$BH$14,1,'FD mesh'!$B$15+1)*Setup!$B$22</f>
        <v>21.7785222177124</v>
      </c>
      <c r="Q300" s="0" t="n">
        <f aca="false">SUMPRODUCT('FD inverse'!$A$15:$BH$15,'FD mesh'!$B$84:$BI$84,$E299:$BL299)+'FD inverse'!$A$15*$C300/Setup!$B$17+INDEX('FD inverse'!$A$15:$BH$15,1,'FD mesh'!$B$15+1)*Setup!$B$22</f>
        <v>21.76475556</v>
      </c>
      <c r="R300" s="0" t="n">
        <f aca="false">SUMPRODUCT('FD inverse'!$A$16:$BH$16,'FD mesh'!$B$84:$BI$84,$E299:$BL299)+'FD inverse'!$A$16*$C300/Setup!$B$17+INDEX('FD inverse'!$A$16:$BH$16,1,'FD mesh'!$B$15+1)*Setup!$B$22</f>
        <v>21.7511010845017</v>
      </c>
      <c r="S300" s="0" t="n">
        <f aca="false">SUMPRODUCT('FD inverse'!$A$17:$BH$17,'FD mesh'!$B$84:$BI$84,$E299:$BL299)+'FD inverse'!$A$17*$C300/Setup!$B$17+INDEX('FD inverse'!$A$17:$BH$17,1,'FD mesh'!$B$15+1)*Setup!$B$22</f>
        <v>21.3133082520912</v>
      </c>
      <c r="T300" s="0" t="n">
        <f aca="false">SUMPRODUCT('FD inverse'!$A$18:$BH$18,'FD mesh'!$B$84:$BI$84,$E299:$BL299)+'FD inverse'!$A$18*$C300/Setup!$B$17+INDEX('FD inverse'!$A$18:$BH$18,1,'FD mesh'!$B$15+1)*Setup!$B$22</f>
        <v>20.8757666541829</v>
      </c>
      <c r="U300" s="0" t="n">
        <f aca="false">SUMPRODUCT('FD inverse'!$A$19:$BH$19,'FD mesh'!$B$84:$BI$84,$E299:$BL299)+'FD inverse'!$A$19*$C300/Setup!$B$17+INDEX('FD inverse'!$A$19:$BH$19,1,'FD mesh'!$B$15+1)*Setup!$B$22</f>
        <v>20.4386047492947</v>
      </c>
      <c r="V300" s="0" t="n">
        <f aca="false">SUMPRODUCT('FD inverse'!$A$20:$BH$20,'FD mesh'!$B$84:$BI$84,$E299:$BL299)+'FD inverse'!$A$20*$C300/Setup!$B$17+INDEX('FD inverse'!$A$20:$BH$20,1,'FD mesh'!$B$15+1)*Setup!$B$22</f>
        <v>20.0019227203351</v>
      </c>
      <c r="W300" s="0" t="n">
        <f aca="false">SUMPRODUCT('FD inverse'!$A$21:$BH$21,'FD mesh'!$B$84:$BI$84,$E299:$BL299)+'FD inverse'!$A$21*$C300/Setup!$B$17+INDEX('FD inverse'!$A$21:$BH$21,1,'FD mesh'!$B$15+1)*Setup!$B$22</f>
        <v>19.5657942166588</v>
      </c>
      <c r="X300" s="0" t="n">
        <f aca="false">SUMPRODUCT('FD inverse'!$A$22:$BH$22,'FD mesh'!$B$84:$BI$84,$E299:$BL299)+'FD inverse'!$A$22*$C300/Setup!$B$17+INDEX('FD inverse'!$A$22:$BH$22,1,'FD mesh'!$B$15+1)*Setup!$B$22</f>
        <v>19.130268187358</v>
      </c>
      <c r="Y300" s="0" t="n">
        <f aca="false">SUMPRODUCT('FD inverse'!$A$23:$BH$23,'FD mesh'!$B$84:$BI$84,$E299:$BL299)+'FD inverse'!$A$23*$C300/Setup!$B$17+INDEX('FD inverse'!$A$23:$BH$23,1,'FD mesh'!$B$15+1)*Setup!$B$22</f>
        <v>18.6953707946315</v>
      </c>
      <c r="Z300" s="0" t="n">
        <f aca="false">SUMPRODUCT('FD inverse'!$A$24:$BH$24,'FD mesh'!$B$84:$BI$84,$E299:$BL299)+'FD inverse'!$A$24*$C300/Setup!$B$17+INDEX('FD inverse'!$A$24:$BH$24,1,'FD mesh'!$B$15+1)*Setup!$B$22</f>
        <v>18.2611073969493</v>
      </c>
      <c r="AA300" s="0" t="n">
        <f aca="false">SUMPRODUCT('FD inverse'!$A$25:$BH$25,'FD mesh'!$B$84:$BI$84,$E299:$BL299)+'FD inverse'!$A$25*$C300/Setup!$B$17+INDEX('FD inverse'!$A$25:$BH$25,1,'FD mesh'!$B$15+1)*Setup!$B$22</f>
        <v>17.8274645925361</v>
      </c>
      <c r="AB300" s="0" t="n">
        <f aca="false">SUMPRODUCT('FD inverse'!$A$26:$BH$26,'FD mesh'!$B$84:$BI$84,$E299:$BL299)+'FD inverse'!$A$26*$C300/Setup!$B$17+INDEX('FD inverse'!$A$26:$BH$26,1,'FD mesh'!$B$15+1)*Setup!$B$22</f>
        <v>17.3944123144341</v>
      </c>
      <c r="AC300" s="0" t="n">
        <f aca="false">SUMPRODUCT('FD inverse'!$A$27:$BH$27,'FD mesh'!$B$84:$BI$84,$E299:$BL299)+'FD inverse'!$A$27*$C300/Setup!$B$17+INDEX('FD inverse'!$A$27:$BH$27,1,'FD mesh'!$B$15+1)*Setup!$B$22</f>
        <v>16.9619059690671</v>
      </c>
      <c r="AD300" s="0" t="n">
        <f aca="false">SUMPRODUCT('FD inverse'!$A$28:$BH$28,'FD mesh'!$B$84:$BI$84,$E299:$BL299)+'FD inverse'!$A$28*$C300/Setup!$B$17+INDEX('FD inverse'!$A$28:$BH$28,1,'FD mesh'!$B$15+1)*Setup!$B$22</f>
        <v>16.5298886108197</v>
      </c>
      <c r="AE300" s="0" t="n">
        <f aca="false">SUMPRODUCT('FD inverse'!$A$29:$BH$29,'FD mesh'!$B$84:$BI$84,$E299:$BL299)+'FD inverse'!$A$29*$C300/Setup!$B$17+INDEX('FD inverse'!$A$29:$BH$29,1,'FD mesh'!$B$15+1)*Setup!$B$22</f>
        <v>16.0982931456561</v>
      </c>
      <c r="AF300" s="0" t="n">
        <f aca="false">SUMPRODUCT('FD inverse'!$A$30:$BH$30,'FD mesh'!$B$84:$BI$84,$E299:$BL299)+'FD inverse'!$A$30*$C300/Setup!$B$17+INDEX('FD inverse'!$A$30:$BH$30,1,'FD mesh'!$B$15+1)*Setup!$B$22</f>
        <v>15.6670445572393</v>
      </c>
      <c r="AG300" s="0" t="n">
        <f aca="false">SUMPRODUCT('FD inverse'!$A$31:$BH$31,'FD mesh'!$B$84:$BI$84,$E299:$BL299)+'FD inverse'!$A$31*$C300/Setup!$B$17+INDEX('FD inverse'!$A$31:$BH$31,1,'FD mesh'!$B$15+1)*Setup!$B$22</f>
        <v>15.236062149371</v>
      </c>
      <c r="AH300" s="0" t="n">
        <f aca="false">SUMPRODUCT('FD inverse'!$A$32:$BH$32,'FD mesh'!$B$84:$BI$84,$E299:$BL299)+'FD inverse'!$A$32*$C300/Setup!$B$17+INDEX('FD inverse'!$A$32:$BH$32,1,'FD mesh'!$B$15+1)*Setup!$B$22</f>
        <v>15.2180571971797</v>
      </c>
      <c r="AI300" s="0" t="n">
        <f aca="false">SUMPRODUCT('FD inverse'!$A$33:$BH$33,'FD mesh'!$B$84:$BI$84,$E299:$BL299)+'FD inverse'!$A$33*$C300/Setup!$B$17+INDEX('FD inverse'!$A$33:$BH$33,1,'FD mesh'!$B$15+1)*Setup!$B$22</f>
        <v>15.200357543762</v>
      </c>
      <c r="AJ300" s="0" t="n">
        <f aca="false">SUMPRODUCT('FD inverse'!$A$34:$BH$34,'FD mesh'!$B$84:$BI$84,$E299:$BL299)+'FD inverse'!$A$34*$C300/Setup!$B$17+INDEX('FD inverse'!$A$34:$BH$34,1,'FD mesh'!$B$15+1)*Setup!$B$22</f>
        <v>15.1829521362502</v>
      </c>
      <c r="AK300" s="0" t="n">
        <f aca="false">SUMPRODUCT('FD inverse'!$A$35:$BH$35,'FD mesh'!$B$84:$BI$84,$E299:$BL299)+'FD inverse'!$A$35*$C300/Setup!$B$17+INDEX('FD inverse'!$A$35:$BH$35,1,'FD mesh'!$B$15+1)*Setup!$B$22</f>
        <v>15.1658270145076</v>
      </c>
      <c r="AL300" s="0" t="n">
        <f aca="false">SUMPRODUCT('FD inverse'!$A$36:$BH$36,'FD mesh'!$B$84:$BI$84,$E299:$BL299)+'FD inverse'!$A$36*$C300/Setup!$B$17+INDEX('FD inverse'!$A$36:$BH$36,1,'FD mesh'!$B$15+1)*Setup!$B$22</f>
        <v>15.148965578757</v>
      </c>
      <c r="AM300" s="0" t="n">
        <f aca="false">SUMPRODUCT('FD inverse'!$A$37:$BH$37,'FD mesh'!$B$84:$BI$84,$E299:$BL299)+'FD inverse'!$A$37*$C300/Setup!$B$17+INDEX('FD inverse'!$A$37:$BH$37,1,'FD mesh'!$B$15+1)*Setup!$B$22</f>
        <v>15.1323488505857</v>
      </c>
      <c r="AN300" s="0" t="n">
        <f aca="false">SUMPRODUCT('FD inverse'!$A$38:$BH$38,'FD mesh'!$B$84:$BI$84,$E299:$BL299)+'FD inverse'!$A$38*$C300/Setup!$B$17+INDEX('FD inverse'!$A$38:$BH$38,1,'FD mesh'!$B$15+1)*Setup!$B$22</f>
        <v>15.115955727144</v>
      </c>
      <c r="AO300" s="0" t="n">
        <f aca="false">SUMPRODUCT('FD inverse'!$A$39:$BH$39,'FD mesh'!$B$84:$BI$84,$E299:$BL299)+'FD inverse'!$A$39*$C300/Setup!$B$17+INDEX('FD inverse'!$A$39:$BH$39,1,'FD mesh'!$B$15+1)*Setup!$B$22</f>
        <v>15.0997632285785</v>
      </c>
      <c r="AP300" s="0" t="n">
        <f aca="false">SUMPRODUCT('FD inverse'!$A$40:$BH$40,'FD mesh'!$B$84:$BI$84,$E299:$BL299)+'FD inverse'!$A$40*$C300/Setup!$B$17+INDEX('FD inverse'!$A$40:$BH$40,1,'FD mesh'!$B$15+1)*Setup!$B$22</f>
        <v>15.0837467389434</v>
      </c>
      <c r="AQ300" s="0" t="n">
        <f aca="false">SUMPRODUCT('FD inverse'!$A$41:$BH$41,'FD mesh'!$B$84:$BI$84,$E299:$BL299)+'FD inverse'!$A$41*$C300/Setup!$B$17+INDEX('FD inverse'!$A$41:$BH$41,1,'FD mesh'!$B$15+1)*Setup!$B$22</f>
        <v>15.0678802410117</v>
      </c>
      <c r="AR300" s="0" t="n">
        <f aca="false">SUMPRODUCT('FD inverse'!$A$42:$BH$42,'FD mesh'!$B$84:$BI$84,$E299:$BL299)+'FD inverse'!$A$42*$C300/Setup!$B$17+INDEX('FD inverse'!$A$42:$BH$42,1,'FD mesh'!$B$15+1)*Setup!$B$22</f>
        <v>15.0521365455588</v>
      </c>
      <c r="AS300" s="0" t="n">
        <f aca="false">SUMPRODUCT('FD inverse'!$A$43:$BH$43,'FD mesh'!$B$84:$BI$84,$E299:$BL299)+'FD inverse'!$A$43*$C300/Setup!$B$17+INDEX('FD inverse'!$A$43:$BH$43,1,'FD mesh'!$B$15+1)*Setup!$B$22</f>
        <v>0</v>
      </c>
      <c r="AT300" s="0" t="n">
        <f aca="false">SUMPRODUCT('FD inverse'!$A$44:$BH$44,'FD mesh'!$B$84:$BI$84,$E299:$BL299)+'FD inverse'!$A$44*$C300/Setup!$B$17+INDEX('FD inverse'!$A$44:$BH$44,1,'FD mesh'!$B$15+1)*Setup!$B$22</f>
        <v>0</v>
      </c>
      <c r="AU300" s="0" t="n">
        <f aca="false">SUMPRODUCT('FD inverse'!$A$45:$BH$45,'FD mesh'!$B$84:$BI$84,$E299:$BL299)+'FD inverse'!$A$45*$C300/Setup!$B$17+INDEX('FD inverse'!$A$45:$BH$45,1,'FD mesh'!$B$15+1)*Setup!$B$22</f>
        <v>0</v>
      </c>
      <c r="AV300" s="0" t="n">
        <f aca="false">SUMPRODUCT('FD inverse'!$A$46:$BH$46,'FD mesh'!$B$84:$BI$84,$E299:$BL299)+'FD inverse'!$A$46*$C300/Setup!$B$17+INDEX('FD inverse'!$A$46:$BH$46,1,'FD mesh'!$B$15+1)*Setup!$B$22</f>
        <v>0</v>
      </c>
      <c r="AW300" s="0" t="n">
        <f aca="false">SUMPRODUCT('FD inverse'!$A$47:$BH$47,'FD mesh'!$B$84:$BI$84,$E299:$BL299)+'FD inverse'!$A$47*$C300/Setup!$B$17+INDEX('FD inverse'!$A$47:$BH$47,1,'FD mesh'!$B$15+1)*Setup!$B$22</f>
        <v>0</v>
      </c>
      <c r="AX300" s="0" t="n">
        <f aca="false">SUMPRODUCT('FD inverse'!$A$48:$BH$48,'FD mesh'!$B$84:$BI$84,$E299:$BL299)+'FD inverse'!$A$48*$C300/Setup!$B$17+INDEX('FD inverse'!$A$48:$BH$48,1,'FD mesh'!$B$15+1)*Setup!$B$22</f>
        <v>0</v>
      </c>
      <c r="AY300" s="0" t="n">
        <f aca="false">SUMPRODUCT('FD inverse'!$A$49:$BH$49,'FD mesh'!$B$84:$BI$84,$E299:$BL299)+'FD inverse'!$A$49*$C300/Setup!$B$17+INDEX('FD inverse'!$A$49:$BH$49,1,'FD mesh'!$B$15+1)*Setup!$B$22</f>
        <v>0</v>
      </c>
      <c r="AZ300" s="0" t="n">
        <f aca="false">SUMPRODUCT('FD inverse'!$A$50:$BH$50,'FD mesh'!$B$84:$BI$84,$E299:$BL299)+'FD inverse'!$A$50*$C300/Setup!$B$17+INDEX('FD inverse'!$A$50:$BH$50,1,'FD mesh'!$B$15+1)*Setup!$B$22</f>
        <v>0</v>
      </c>
      <c r="BA300" s="0" t="n">
        <f aca="false">SUMPRODUCT('FD inverse'!$A$51:$BH$51,'FD mesh'!$B$84:$BI$84,$E299:$BL299)+'FD inverse'!$A$51*$C300/Setup!$B$17+INDEX('FD inverse'!$A$51:$BH$51,1,'FD mesh'!$B$15+1)*Setup!$B$22</f>
        <v>0</v>
      </c>
      <c r="BB300" s="0" t="n">
        <f aca="false">SUMPRODUCT('FD inverse'!$A$52:$BH$52,'FD mesh'!$B$84:$BI$84,$E299:$BL299)+'FD inverse'!$A$52*$C300/Setup!$B$17+INDEX('FD inverse'!$A$52:$BH$52,1,'FD mesh'!$B$15+1)*Setup!$B$22</f>
        <v>0</v>
      </c>
      <c r="BC300" s="0" t="n">
        <f aca="false">SUMPRODUCT('FD inverse'!$A$53:$BH$53,'FD mesh'!$B$84:$BI$84,$E299:$BL299)+'FD inverse'!$A$53*$C300/Setup!$B$17+INDEX('FD inverse'!$A$53:$BH$53,1,'FD mesh'!$B$15+1)*Setup!$B$22</f>
        <v>0</v>
      </c>
      <c r="BD300" s="0" t="n">
        <f aca="false">SUMPRODUCT('FD inverse'!$A$54:$BH$54,'FD mesh'!$B$84:$BI$84,$E299:$BL299)+'FD inverse'!$A$54*$C300/Setup!$B$17+INDEX('FD inverse'!$A$54:$BH$54,1,'FD mesh'!$B$15+1)*Setup!$B$22</f>
        <v>0</v>
      </c>
      <c r="BE300" s="0" t="n">
        <f aca="false">SUMPRODUCT('FD inverse'!$A$55:$BH$55,'FD mesh'!$B$84:$BI$84,$E299:$BL299)+'FD inverse'!$A$55*$C300/Setup!$B$17+INDEX('FD inverse'!$A$55:$BH$55,1,'FD mesh'!$B$15+1)*Setup!$B$22</f>
        <v>0</v>
      </c>
      <c r="BF300" s="0" t="n">
        <f aca="false">SUMPRODUCT('FD inverse'!$A$56:$BH$56,'FD mesh'!$B$84:$BI$84,$E299:$BL299)+'FD inverse'!$A$56*$C300/Setup!$B$17+INDEX('FD inverse'!$A$56:$BH$56,1,'FD mesh'!$B$15+1)*Setup!$B$22</f>
        <v>0</v>
      </c>
      <c r="BG300" s="0" t="n">
        <f aca="false">SUMPRODUCT('FD inverse'!$A$57:$BH$57,'FD mesh'!$B$84:$BI$84,$E299:$BL299)+'FD inverse'!$A$57*$C300/Setup!$B$17+INDEX('FD inverse'!$A$57:$BH$57,1,'FD mesh'!$B$15+1)*Setup!$B$22</f>
        <v>0</v>
      </c>
      <c r="BH300" s="0" t="n">
        <f aca="false">SUMPRODUCT('FD inverse'!$A$58:$BH$58,'FD mesh'!$B$84:$BI$84,$E299:$BL299)+'FD inverse'!$A$58*$C300/Setup!$B$17+INDEX('FD inverse'!$A$58:$BH$58,1,'FD mesh'!$B$15+1)*Setup!$B$22</f>
        <v>0</v>
      </c>
      <c r="BI300" s="0" t="n">
        <f aca="false">SUMPRODUCT('FD inverse'!$A$59:$BH$59,'FD mesh'!$B$84:$BI$84,$E299:$BL299)+'FD inverse'!$A$59*$C300/Setup!$B$17+INDEX('FD inverse'!$A$59:$BH$59,1,'FD mesh'!$B$15+1)*Setup!$B$22</f>
        <v>0</v>
      </c>
      <c r="BJ300" s="0" t="n">
        <f aca="false">SUMPRODUCT('FD inverse'!$A$60:$BH$60,'FD mesh'!$B$84:$BI$84,$E299:$BL299)+'FD inverse'!$A$60*$C300/Setup!$B$17+INDEX('FD inverse'!$A$60:$BH$60,1,'FD mesh'!$B$15+1)*Setup!$B$22</f>
        <v>0</v>
      </c>
      <c r="BK300" s="0" t="n">
        <f aca="false">SUMPRODUCT('FD inverse'!$A$61:$BH$61,'FD mesh'!$B$84:$BI$84,$E299:$BL299)+'FD inverse'!$A$61*$C300/Setup!$B$17+INDEX('FD inverse'!$A$61:$BH$61,1,'FD mesh'!$B$15+1)*Setup!$B$22</f>
        <v>0</v>
      </c>
      <c r="BL300" s="0" t="n">
        <f aca="false">SUMPRODUCT('FD inverse'!$A$62:$BH$62,'FD mesh'!$B$84:$BI$84,$E299:$BL299)+'FD inverse'!$A$62*$C300/Setup!$B$17+INDEX('FD inverse'!$A$62:$BH$62,1,'FD mesh'!$B$15+1)*Setup!$B$22</f>
        <v>0</v>
      </c>
    </row>
    <row r="301" customFormat="false" ht="15" hidden="false" customHeight="false" outlineLevel="0" collapsed="false">
      <c r="A301" s="0" t="n">
        <v>296</v>
      </c>
      <c r="B301" s="0" t="n">
        <f aca="false">A301*Setup!$B$11/3600</f>
        <v>24.6666666666667</v>
      </c>
      <c r="C301" s="0" t="n">
        <f aca="false">Setup!$B$7+Setup!$B$8*COS(2*PI()*(B301-Setup!$B$9)/24)</f>
        <v>21.4288495612538</v>
      </c>
      <c r="D301" s="0" t="n">
        <f aca="false">(C301-E301)/Setup!$B$17</f>
        <v>-1.88288824648387</v>
      </c>
      <c r="E301" s="0" t="n">
        <f aca="false">SUMPRODUCT('FD inverse'!$A$3:$BH$3,'FD mesh'!$B$84:$BI$84,$E300:$BL300)+'FD inverse'!$A$3*$C301/Setup!$B$17+INDEX('FD inverse'!$A$3:$BH$3,1,'FD mesh'!$B$15+1)*Setup!$B$22</f>
        <v>21.6736250332967</v>
      </c>
      <c r="F301" s="0" t="n">
        <f aca="false">SUMPRODUCT('FD inverse'!$A$4:$BH$4,'FD mesh'!$B$84:$BI$84,$E300:$BL300)+'FD inverse'!$A$4*$C301/Setup!$B$17+INDEX('FD inverse'!$A$4:$BH$4,1,'FD mesh'!$B$15+1)*Setup!$B$22</f>
        <v>21.7204679576124</v>
      </c>
      <c r="G301" s="0" t="n">
        <f aca="false">SUMPRODUCT('FD inverse'!$A$5:$BH$5,'FD mesh'!$B$84:$BI$84,$E300:$BL300)+'FD inverse'!$A$5*$C301/Setup!$B$17+INDEX('FD inverse'!$A$5:$BH$5,1,'FD mesh'!$B$15+1)*Setup!$B$22</f>
        <v>21.7514632716063</v>
      </c>
      <c r="H301" s="0" t="n">
        <f aca="false">SUMPRODUCT('FD inverse'!$A$6:$BH$6,'FD mesh'!$B$84:$BI$84,$E300:$BL300)+'FD inverse'!$A$6*$C301/Setup!$B$17+INDEX('FD inverse'!$A$6:$BH$6,1,'FD mesh'!$B$15+1)*Setup!$B$22</f>
        <v>21.8333808649676</v>
      </c>
      <c r="I301" s="0" t="n">
        <f aca="false">SUMPRODUCT('FD inverse'!$A$7:$BH$7,'FD mesh'!$B$84:$BI$84,$E300:$BL300)+'FD inverse'!$A$7*$C301/Setup!$B$17+INDEX('FD inverse'!$A$7:$BH$7,1,'FD mesh'!$B$15+1)*Setup!$B$22</f>
        <v>21.8376711778377</v>
      </c>
      <c r="J301" s="0" t="n">
        <f aca="false">SUMPRODUCT('FD inverse'!$A$8:$BH$8,'FD mesh'!$B$84:$BI$84,$E300:$BL300)+'FD inverse'!$A$8*$C301/Setup!$B$17+INDEX('FD inverse'!$A$8:$BH$8,1,'FD mesh'!$B$15+1)*Setup!$B$22</f>
        <v>21.837078948594</v>
      </c>
      <c r="K301" s="0" t="n">
        <f aca="false">SUMPRODUCT('FD inverse'!$A$9:$BH$9,'FD mesh'!$B$84:$BI$84,$E300:$BL300)+'FD inverse'!$A$9*$C301/Setup!$B$17+INDEX('FD inverse'!$A$9:$BH$9,1,'FD mesh'!$B$15+1)*Setup!$B$22</f>
        <v>21.8325625486127</v>
      </c>
      <c r="L301" s="0" t="n">
        <f aca="false">SUMPRODUCT('FD inverse'!$A$10:$BH$10,'FD mesh'!$B$84:$BI$84,$E300:$BL300)+'FD inverse'!$A$10*$C301/Setup!$B$17+INDEX('FD inverse'!$A$10:$BH$10,1,'FD mesh'!$B$15+1)*Setup!$B$22</f>
        <v>21.824992295778</v>
      </c>
      <c r="M301" s="0" t="n">
        <f aca="false">SUMPRODUCT('FD inverse'!$A$11:$BH$11,'FD mesh'!$B$84:$BI$84,$E300:$BL300)+'FD inverse'!$A$11*$C301/Setup!$B$17+INDEX('FD inverse'!$A$11:$BH$11,1,'FD mesh'!$B$15+1)*Setup!$B$22</f>
        <v>21.815141201473</v>
      </c>
      <c r="N301" s="0" t="n">
        <f aca="false">SUMPRODUCT('FD inverse'!$A$12:$BH$12,'FD mesh'!$B$84:$BI$84,$E300:$BL300)+'FD inverse'!$A$12*$C301/Setup!$B$17+INDEX('FD inverse'!$A$12:$BH$12,1,'FD mesh'!$B$15+1)*Setup!$B$22</f>
        <v>21.8036772434052</v>
      </c>
      <c r="O301" s="0" t="n">
        <f aca="false">SUMPRODUCT('FD inverse'!$A$13:$BH$13,'FD mesh'!$B$84:$BI$84,$E300:$BL300)+'FD inverse'!$A$13*$C301/Setup!$B$17+INDEX('FD inverse'!$A$13:$BH$13,1,'FD mesh'!$B$15+1)*Setup!$B$22</f>
        <v>21.7911570529627</v>
      </c>
      <c r="P301" s="0" t="n">
        <f aca="false">SUMPRODUCT('FD inverse'!$A$14:$BH$14,'FD mesh'!$B$84:$BI$84,$E300:$BL300)+'FD inverse'!$A$14*$C301/Setup!$B$17+INDEX('FD inverse'!$A$14:$BH$14,1,'FD mesh'!$B$15+1)*Setup!$B$22</f>
        <v>21.7780209204748</v>
      </c>
      <c r="Q301" s="0" t="n">
        <f aca="false">SUMPRODUCT('FD inverse'!$A$15:$BH$15,'FD mesh'!$B$84:$BI$84,$E300:$BL300)+'FD inverse'!$A$15*$C301/Setup!$B$17+INDEX('FD inverse'!$A$15:$BH$15,1,'FD mesh'!$B$15+1)*Setup!$B$22</f>
        <v>21.7645890374044</v>
      </c>
      <c r="R301" s="0" t="n">
        <f aca="false">SUMPRODUCT('FD inverse'!$A$16:$BH$16,'FD mesh'!$B$84:$BI$84,$E300:$BL300)+'FD inverse'!$A$16*$C301/Setup!$B$17+INDEX('FD inverse'!$A$16:$BH$16,1,'FD mesh'!$B$15+1)*Setup!$B$22</f>
        <v>21.7510589109147</v>
      </c>
      <c r="S301" s="0" t="n">
        <f aca="false">SUMPRODUCT('FD inverse'!$A$17:$BH$17,'FD mesh'!$B$84:$BI$84,$E300:$BL300)+'FD inverse'!$A$17*$C301/Setup!$B$17+INDEX('FD inverse'!$A$17:$BH$17,1,'FD mesh'!$B$15+1)*Setup!$B$22</f>
        <v>21.3138212540695</v>
      </c>
      <c r="T301" s="0" t="n">
        <f aca="false">SUMPRODUCT('FD inverse'!$A$18:$BH$18,'FD mesh'!$B$84:$BI$84,$E300:$BL300)+'FD inverse'!$A$18*$C301/Setup!$B$17+INDEX('FD inverse'!$A$18:$BH$18,1,'FD mesh'!$B$15+1)*Setup!$B$22</f>
        <v>20.8767345663778</v>
      </c>
      <c r="U301" s="0" t="n">
        <f aca="false">SUMPRODUCT('FD inverse'!$A$19:$BH$19,'FD mesh'!$B$84:$BI$84,$E300:$BL300)+'FD inverse'!$A$19*$C301/Setup!$B$17+INDEX('FD inverse'!$A$19:$BH$19,1,'FD mesh'!$B$15+1)*Setup!$B$22</f>
        <v>20.4399327214178</v>
      </c>
      <c r="V301" s="0" t="n">
        <f aca="false">SUMPRODUCT('FD inverse'!$A$20:$BH$20,'FD mesh'!$B$84:$BI$84,$E300:$BL300)+'FD inverse'!$A$20*$C301/Setup!$B$17+INDEX('FD inverse'!$A$20:$BH$20,1,'FD mesh'!$B$15+1)*Setup!$B$22</f>
        <v>20.0035216796825</v>
      </c>
      <c r="W301" s="0" t="n">
        <f aca="false">SUMPRODUCT('FD inverse'!$A$21:$BH$21,'FD mesh'!$B$84:$BI$84,$E300:$BL300)+'FD inverse'!$A$21*$C301/Setup!$B$17+INDEX('FD inverse'!$A$21:$BH$21,1,'FD mesh'!$B$15+1)*Setup!$B$22</f>
        <v>19.567581188841</v>
      </c>
      <c r="X301" s="0" t="n">
        <f aca="false">SUMPRODUCT('FD inverse'!$A$22:$BH$22,'FD mesh'!$B$84:$BI$84,$E300:$BL300)+'FD inverse'!$A$22*$C301/Setup!$B$17+INDEX('FD inverse'!$A$22:$BH$22,1,'FD mesh'!$B$15+1)*Setup!$B$22</f>
        <v>19.1321665783845</v>
      </c>
      <c r="Y301" s="0" t="n">
        <f aca="false">SUMPRODUCT('FD inverse'!$A$23:$BH$23,'FD mesh'!$B$84:$BI$84,$E300:$BL300)+'FD inverse'!$A$23*$C301/Setup!$B$17+INDEX('FD inverse'!$A$23:$BH$23,1,'FD mesh'!$B$15+1)*Setup!$B$22</f>
        <v>18.6973106372872</v>
      </c>
      <c r="Z301" s="0" t="n">
        <f aca="false">SUMPRODUCT('FD inverse'!$A$24:$BH$24,'FD mesh'!$B$84:$BI$84,$E300:$BL300)+'FD inverse'!$A$24*$C301/Setup!$B$17+INDEX('FD inverse'!$A$24:$BH$24,1,'FD mesh'!$B$15+1)*Setup!$B$22</f>
        <v>18.2630255641715</v>
      </c>
      <c r="AA301" s="0" t="n">
        <f aca="false">SUMPRODUCT('FD inverse'!$A$25:$BH$25,'FD mesh'!$B$84:$BI$84,$E300:$BL300)+'FD inverse'!$A$25*$C301/Setup!$B$17+INDEX('FD inverse'!$A$25:$BH$25,1,'FD mesh'!$B$15+1)*Setup!$B$22</f>
        <v>17.8293049802669</v>
      </c>
      <c r="AB301" s="0" t="n">
        <f aca="false">SUMPRODUCT('FD inverse'!$A$26:$BH$26,'FD mesh'!$B$84:$BI$84,$E300:$BL300)+'FD inverse'!$A$26*$C301/Setup!$B$17+INDEX('FD inverse'!$A$26:$BH$26,1,'FD mesh'!$B$15+1)*Setup!$B$22</f>
        <v>17.3961259961801</v>
      </c>
      <c r="AC301" s="0" t="n">
        <f aca="false">SUMPRODUCT('FD inverse'!$A$27:$BH$27,'FD mesh'!$B$84:$BI$84,$E300:$BL300)+'FD inverse'!$A$27*$C301/Setup!$B$17+INDEX('FD inverse'!$A$27:$BH$27,1,'FD mesh'!$B$15+1)*Setup!$B$22</f>
        <v>16.9634513241501</v>
      </c>
      <c r="AD301" s="0" t="n">
        <f aca="false">SUMPRODUCT('FD inverse'!$A$28:$BH$28,'FD mesh'!$B$84:$BI$84,$E300:$BL300)+'FD inverse'!$A$28*$C301/Setup!$B$17+INDEX('FD inverse'!$A$28:$BH$28,1,'FD mesh'!$B$15+1)*Setup!$B$22</f>
        <v>16.5312314280445</v>
      </c>
      <c r="AE301" s="0" t="n">
        <f aca="false">SUMPRODUCT('FD inverse'!$A$29:$BH$29,'FD mesh'!$B$84:$BI$84,$E300:$BL300)+'FD inverse'!$A$29*$C301/Setup!$B$17+INDEX('FD inverse'!$A$29:$BH$29,1,'FD mesh'!$B$15+1)*Setup!$B$22</f>
        <v>16.0994067038651</v>
      </c>
      <c r="AF301" s="0" t="n">
        <f aca="false">SUMPRODUCT('FD inverse'!$A$30:$BH$30,'FD mesh'!$B$84:$BI$84,$E300:$BL300)+'FD inverse'!$A$30*$C301/Setup!$B$17+INDEX('FD inverse'!$A$30:$BH$30,1,'FD mesh'!$B$15+1)*Setup!$B$22</f>
        <v>15.6679096839587</v>
      </c>
      <c r="AG301" s="0" t="n">
        <f aca="false">SUMPRODUCT('FD inverse'!$A$31:$BH$31,'FD mesh'!$B$84:$BI$84,$E300:$BL300)+'FD inverse'!$A$31*$C301/Setup!$B$17+INDEX('FD inverse'!$A$31:$BH$31,1,'FD mesh'!$B$15+1)*Setup!$B$22</f>
        <v>15.2366672584868</v>
      </c>
      <c r="AH301" s="0" t="n">
        <f aca="false">SUMPRODUCT('FD inverse'!$A$32:$BH$32,'FD mesh'!$B$84:$BI$84,$E300:$BL300)+'FD inverse'!$A$32*$C301/Setup!$B$17+INDEX('FD inverse'!$A$32:$BH$32,1,'FD mesh'!$B$15+1)*Setup!$B$22</f>
        <v>15.2186478377568</v>
      </c>
      <c r="AI301" s="0" t="n">
        <f aca="false">SUMPRODUCT('FD inverse'!$A$33:$BH$33,'FD mesh'!$B$84:$BI$84,$E300:$BL300)+'FD inverse'!$A$33*$C301/Setup!$B$17+INDEX('FD inverse'!$A$33:$BH$33,1,'FD mesh'!$B$15+1)*Setup!$B$22</f>
        <v>15.2009274128912</v>
      </c>
      <c r="AJ301" s="0" t="n">
        <f aca="false">SUMPRODUCT('FD inverse'!$A$34:$BH$34,'FD mesh'!$B$84:$BI$84,$E300:$BL300)+'FD inverse'!$A$34*$C301/Setup!$B$17+INDEX('FD inverse'!$A$34:$BH$34,1,'FD mesh'!$B$15+1)*Setup!$B$22</f>
        <v>15.1834954689048</v>
      </c>
      <c r="AK301" s="0" t="n">
        <f aca="false">SUMPRODUCT('FD inverse'!$A$35:$BH$35,'FD mesh'!$B$84:$BI$84,$E300:$BL300)+'FD inverse'!$A$35*$C301/Setup!$B$17+INDEX('FD inverse'!$A$35:$BH$35,1,'FD mesh'!$B$15+1)*Setup!$B$22</f>
        <v>15.1663385724228</v>
      </c>
      <c r="AL301" s="0" t="n">
        <f aca="false">SUMPRODUCT('FD inverse'!$A$36:$BH$36,'FD mesh'!$B$84:$BI$84,$E300:$BL300)+'FD inverse'!$A$36*$C301/Setup!$B$17+INDEX('FD inverse'!$A$36:$BH$36,1,'FD mesh'!$B$15+1)*Setup!$B$22</f>
        <v>15.1494406383403</v>
      </c>
      <c r="AM301" s="0" t="n">
        <f aca="false">SUMPRODUCT('FD inverse'!$A$37:$BH$37,'FD mesh'!$B$84:$BI$84,$E300:$BL300)+'FD inverse'!$A$37*$C301/Setup!$B$17+INDEX('FD inverse'!$A$37:$BH$37,1,'FD mesh'!$B$15+1)*Setup!$B$22</f>
        <v>15.1327831903611</v>
      </c>
      <c r="AN301" s="0" t="n">
        <f aca="false">SUMPRODUCT('FD inverse'!$A$38:$BH$38,'FD mesh'!$B$84:$BI$84,$E300:$BL300)+'FD inverse'!$A$38*$C301/Setup!$B$17+INDEX('FD inverse'!$A$38:$BH$38,1,'FD mesh'!$B$15+1)*Setup!$B$22</f>
        <v>15.1163456151805</v>
      </c>
      <c r="AO301" s="0" t="n">
        <f aca="false">SUMPRODUCT('FD inverse'!$A$39:$BH$39,'FD mesh'!$B$84:$BI$84,$E300:$BL300)+'FD inverse'!$A$39*$C301/Setup!$B$17+INDEX('FD inverse'!$A$39:$BH$39,1,'FD mesh'!$B$15+1)*Setup!$B$22</f>
        <v>15.1001054103042</v>
      </c>
      <c r="AP301" s="0" t="n">
        <f aca="false">SUMPRODUCT('FD inverse'!$A$40:$BH$40,'FD mesh'!$B$84:$BI$84,$E300:$BL300)+'FD inverse'!$A$40*$C301/Setup!$B$17+INDEX('FD inverse'!$A$40:$BH$40,1,'FD mesh'!$B$15+1)*Setup!$B$22</f>
        <v>15.0840384256991</v>
      </c>
      <c r="AQ301" s="0" t="n">
        <f aca="false">SUMPRODUCT('FD inverse'!$A$41:$BH$41,'FD mesh'!$B$84:$BI$84,$E300:$BL300)+'FD inverse'!$A$41*$C301/Setup!$B$17+INDEX('FD inverse'!$A$41:$BH$41,1,'FD mesh'!$B$15+1)*Setup!$B$22</f>
        <v>15.0681190996482</v>
      </c>
      <c r="AR301" s="0" t="n">
        <f aca="false">SUMPRODUCT('FD inverse'!$A$42:$BH$42,'FD mesh'!$B$84:$BI$84,$E300:$BL300)+'FD inverse'!$A$42*$C301/Setup!$B$17+INDEX('FD inverse'!$A$42:$BH$42,1,'FD mesh'!$B$15+1)*Setup!$B$22</f>
        <v>15.0523206893409</v>
      </c>
      <c r="AS301" s="0" t="n">
        <f aca="false">SUMPRODUCT('FD inverse'!$A$43:$BH$43,'FD mesh'!$B$84:$BI$84,$E300:$BL300)+'FD inverse'!$A$43*$C301/Setup!$B$17+INDEX('FD inverse'!$A$43:$BH$43,1,'FD mesh'!$B$15+1)*Setup!$B$22</f>
        <v>0</v>
      </c>
      <c r="AT301" s="0" t="n">
        <f aca="false">SUMPRODUCT('FD inverse'!$A$44:$BH$44,'FD mesh'!$B$84:$BI$84,$E300:$BL300)+'FD inverse'!$A$44*$C301/Setup!$B$17+INDEX('FD inverse'!$A$44:$BH$44,1,'FD mesh'!$B$15+1)*Setup!$B$22</f>
        <v>0</v>
      </c>
      <c r="AU301" s="0" t="n">
        <f aca="false">SUMPRODUCT('FD inverse'!$A$45:$BH$45,'FD mesh'!$B$84:$BI$84,$E300:$BL300)+'FD inverse'!$A$45*$C301/Setup!$B$17+INDEX('FD inverse'!$A$45:$BH$45,1,'FD mesh'!$B$15+1)*Setup!$B$22</f>
        <v>0</v>
      </c>
      <c r="AV301" s="0" t="n">
        <f aca="false">SUMPRODUCT('FD inverse'!$A$46:$BH$46,'FD mesh'!$B$84:$BI$84,$E300:$BL300)+'FD inverse'!$A$46*$C301/Setup!$B$17+INDEX('FD inverse'!$A$46:$BH$46,1,'FD mesh'!$B$15+1)*Setup!$B$22</f>
        <v>0</v>
      </c>
      <c r="AW301" s="0" t="n">
        <f aca="false">SUMPRODUCT('FD inverse'!$A$47:$BH$47,'FD mesh'!$B$84:$BI$84,$E300:$BL300)+'FD inverse'!$A$47*$C301/Setup!$B$17+INDEX('FD inverse'!$A$47:$BH$47,1,'FD mesh'!$B$15+1)*Setup!$B$22</f>
        <v>0</v>
      </c>
      <c r="AX301" s="0" t="n">
        <f aca="false">SUMPRODUCT('FD inverse'!$A$48:$BH$48,'FD mesh'!$B$84:$BI$84,$E300:$BL300)+'FD inverse'!$A$48*$C301/Setup!$B$17+INDEX('FD inverse'!$A$48:$BH$48,1,'FD mesh'!$B$15+1)*Setup!$B$22</f>
        <v>0</v>
      </c>
      <c r="AY301" s="0" t="n">
        <f aca="false">SUMPRODUCT('FD inverse'!$A$49:$BH$49,'FD mesh'!$B$84:$BI$84,$E300:$BL300)+'FD inverse'!$A$49*$C301/Setup!$B$17+INDEX('FD inverse'!$A$49:$BH$49,1,'FD mesh'!$B$15+1)*Setup!$B$22</f>
        <v>0</v>
      </c>
      <c r="AZ301" s="0" t="n">
        <f aca="false">SUMPRODUCT('FD inverse'!$A$50:$BH$50,'FD mesh'!$B$84:$BI$84,$E300:$BL300)+'FD inverse'!$A$50*$C301/Setup!$B$17+INDEX('FD inverse'!$A$50:$BH$50,1,'FD mesh'!$B$15+1)*Setup!$B$22</f>
        <v>0</v>
      </c>
      <c r="BA301" s="0" t="n">
        <f aca="false">SUMPRODUCT('FD inverse'!$A$51:$BH$51,'FD mesh'!$B$84:$BI$84,$E300:$BL300)+'FD inverse'!$A$51*$C301/Setup!$B$17+INDEX('FD inverse'!$A$51:$BH$51,1,'FD mesh'!$B$15+1)*Setup!$B$22</f>
        <v>0</v>
      </c>
      <c r="BB301" s="0" t="n">
        <f aca="false">SUMPRODUCT('FD inverse'!$A$52:$BH$52,'FD mesh'!$B$84:$BI$84,$E300:$BL300)+'FD inverse'!$A$52*$C301/Setup!$B$17+INDEX('FD inverse'!$A$52:$BH$52,1,'FD mesh'!$B$15+1)*Setup!$B$22</f>
        <v>0</v>
      </c>
      <c r="BC301" s="0" t="n">
        <f aca="false">SUMPRODUCT('FD inverse'!$A$53:$BH$53,'FD mesh'!$B$84:$BI$84,$E300:$BL300)+'FD inverse'!$A$53*$C301/Setup!$B$17+INDEX('FD inverse'!$A$53:$BH$53,1,'FD mesh'!$B$15+1)*Setup!$B$22</f>
        <v>0</v>
      </c>
      <c r="BD301" s="0" t="n">
        <f aca="false">SUMPRODUCT('FD inverse'!$A$54:$BH$54,'FD mesh'!$B$84:$BI$84,$E300:$BL300)+'FD inverse'!$A$54*$C301/Setup!$B$17+INDEX('FD inverse'!$A$54:$BH$54,1,'FD mesh'!$B$15+1)*Setup!$B$22</f>
        <v>0</v>
      </c>
      <c r="BE301" s="0" t="n">
        <f aca="false">SUMPRODUCT('FD inverse'!$A$55:$BH$55,'FD mesh'!$B$84:$BI$84,$E300:$BL300)+'FD inverse'!$A$55*$C301/Setup!$B$17+INDEX('FD inverse'!$A$55:$BH$55,1,'FD mesh'!$B$15+1)*Setup!$B$22</f>
        <v>0</v>
      </c>
      <c r="BF301" s="0" t="n">
        <f aca="false">SUMPRODUCT('FD inverse'!$A$56:$BH$56,'FD mesh'!$B$84:$BI$84,$E300:$BL300)+'FD inverse'!$A$56*$C301/Setup!$B$17+INDEX('FD inverse'!$A$56:$BH$56,1,'FD mesh'!$B$15+1)*Setup!$B$22</f>
        <v>0</v>
      </c>
      <c r="BG301" s="0" t="n">
        <f aca="false">SUMPRODUCT('FD inverse'!$A$57:$BH$57,'FD mesh'!$B$84:$BI$84,$E300:$BL300)+'FD inverse'!$A$57*$C301/Setup!$B$17+INDEX('FD inverse'!$A$57:$BH$57,1,'FD mesh'!$B$15+1)*Setup!$B$22</f>
        <v>0</v>
      </c>
      <c r="BH301" s="0" t="n">
        <f aca="false">SUMPRODUCT('FD inverse'!$A$58:$BH$58,'FD mesh'!$B$84:$BI$84,$E300:$BL300)+'FD inverse'!$A$58*$C301/Setup!$B$17+INDEX('FD inverse'!$A$58:$BH$58,1,'FD mesh'!$B$15+1)*Setup!$B$22</f>
        <v>0</v>
      </c>
      <c r="BI301" s="0" t="n">
        <f aca="false">SUMPRODUCT('FD inverse'!$A$59:$BH$59,'FD mesh'!$B$84:$BI$84,$E300:$BL300)+'FD inverse'!$A$59*$C301/Setup!$B$17+INDEX('FD inverse'!$A$59:$BH$59,1,'FD mesh'!$B$15+1)*Setup!$B$22</f>
        <v>0</v>
      </c>
      <c r="BJ301" s="0" t="n">
        <f aca="false">SUMPRODUCT('FD inverse'!$A$60:$BH$60,'FD mesh'!$B$84:$BI$84,$E300:$BL300)+'FD inverse'!$A$60*$C301/Setup!$B$17+INDEX('FD inverse'!$A$60:$BH$60,1,'FD mesh'!$B$15+1)*Setup!$B$22</f>
        <v>0</v>
      </c>
      <c r="BK301" s="0" t="n">
        <f aca="false">SUMPRODUCT('FD inverse'!$A$61:$BH$61,'FD mesh'!$B$84:$BI$84,$E300:$BL300)+'FD inverse'!$A$61*$C301/Setup!$B$17+INDEX('FD inverse'!$A$61:$BH$61,1,'FD mesh'!$B$15+1)*Setup!$B$22</f>
        <v>0</v>
      </c>
      <c r="BL301" s="0" t="n">
        <f aca="false">SUMPRODUCT('FD inverse'!$A$62:$BH$62,'FD mesh'!$B$84:$BI$84,$E300:$BL300)+'FD inverse'!$A$62*$C301/Setup!$B$17+INDEX('FD inverse'!$A$62:$BH$62,1,'FD mesh'!$B$15+1)*Setup!$B$22</f>
        <v>0</v>
      </c>
    </row>
    <row r="302" customFormat="false" ht="15" hidden="false" customHeight="false" outlineLevel="0" collapsed="false">
      <c r="A302" s="0" t="n">
        <v>297</v>
      </c>
      <c r="B302" s="0" t="n">
        <f aca="false">A302*Setup!$B$11/3600</f>
        <v>24.75</v>
      </c>
      <c r="C302" s="0" t="n">
        <f aca="false">Setup!$B$7+Setup!$B$8*COS(2*PI()*(B302-Setup!$B$9)/24)</f>
        <v>21.3626167395997</v>
      </c>
      <c r="D302" s="0" t="n">
        <f aca="false">(C302-E302)/Setup!$B$17</f>
        <v>-2.07074436261212</v>
      </c>
      <c r="E302" s="0" t="n">
        <f aca="false">SUMPRODUCT('FD inverse'!$A$3:$BH$3,'FD mesh'!$B$84:$BI$84,$E301:$BL301)+'FD inverse'!$A$3*$C302/Setup!$B$17+INDEX('FD inverse'!$A$3:$BH$3,1,'FD mesh'!$B$15+1)*Setup!$B$22</f>
        <v>21.6318135067393</v>
      </c>
      <c r="F302" s="0" t="n">
        <f aca="false">SUMPRODUCT('FD inverse'!$A$4:$BH$4,'FD mesh'!$B$84:$BI$84,$E301:$BL301)+'FD inverse'!$A$4*$C302/Setup!$B$17+INDEX('FD inverse'!$A$4:$BH$4,1,'FD mesh'!$B$15+1)*Setup!$B$22</f>
        <v>21.684369121267</v>
      </c>
      <c r="G302" s="0" t="n">
        <f aca="false">SUMPRODUCT('FD inverse'!$A$5:$BH$5,'FD mesh'!$B$84:$BI$84,$E301:$BL301)+'FD inverse'!$A$5*$C302/Setup!$B$17+INDEX('FD inverse'!$A$5:$BH$5,1,'FD mesh'!$B$15+1)*Setup!$B$22</f>
        <v>21.7212568380753</v>
      </c>
      <c r="H302" s="0" t="n">
        <f aca="false">SUMPRODUCT('FD inverse'!$A$6:$BH$6,'FD mesh'!$B$84:$BI$84,$E301:$BL301)+'FD inverse'!$A$6*$C302/Setup!$B$17+INDEX('FD inverse'!$A$6:$BH$6,1,'FD mesh'!$B$15+1)*Setup!$B$22</f>
        <v>21.8231740421017</v>
      </c>
      <c r="I302" s="0" t="n">
        <f aca="false">SUMPRODUCT('FD inverse'!$A$7:$BH$7,'FD mesh'!$B$84:$BI$84,$E301:$BL301)+'FD inverse'!$A$7*$C302/Setup!$B$17+INDEX('FD inverse'!$A$7:$BH$7,1,'FD mesh'!$B$15+1)*Setup!$B$22</f>
        <v>21.8291824014947</v>
      </c>
      <c r="J302" s="0" t="n">
        <f aca="false">SUMPRODUCT('FD inverse'!$A$8:$BH$8,'FD mesh'!$B$84:$BI$84,$E301:$BL301)+'FD inverse'!$A$8*$C302/Setup!$B$17+INDEX('FD inverse'!$A$8:$BH$8,1,'FD mesh'!$B$15+1)*Setup!$B$22</f>
        <v>21.8301826332517</v>
      </c>
      <c r="K302" s="0" t="n">
        <f aca="false">SUMPRODUCT('FD inverse'!$A$9:$BH$9,'FD mesh'!$B$84:$BI$84,$E301:$BL301)+'FD inverse'!$A$9*$C302/Setup!$B$17+INDEX('FD inverse'!$A$9:$BH$9,1,'FD mesh'!$B$15+1)*Setup!$B$22</f>
        <v>21.8271142423878</v>
      </c>
      <c r="L302" s="0" t="n">
        <f aca="false">SUMPRODUCT('FD inverse'!$A$10:$BH$10,'FD mesh'!$B$84:$BI$84,$E301:$BL301)+'FD inverse'!$A$10*$C302/Setup!$B$17+INDEX('FD inverse'!$A$10:$BH$10,1,'FD mesh'!$B$15+1)*Setup!$B$22</f>
        <v>21.8208315115683</v>
      </c>
      <c r="M302" s="0" t="n">
        <f aca="false">SUMPRODUCT('FD inverse'!$A$11:$BH$11,'FD mesh'!$B$84:$BI$84,$E301:$BL301)+'FD inverse'!$A$11*$C302/Setup!$B$17+INDEX('FD inverse'!$A$11:$BH$11,1,'FD mesh'!$B$15+1)*Setup!$B$22</f>
        <v>21.8120940408021</v>
      </c>
      <c r="N302" s="0" t="n">
        <f aca="false">SUMPRODUCT('FD inverse'!$A$12:$BH$12,'FD mesh'!$B$84:$BI$84,$E301:$BL301)+'FD inverse'!$A$12*$C302/Setup!$B$17+INDEX('FD inverse'!$A$12:$BH$12,1,'FD mesh'!$B$15+1)*Setup!$B$22</f>
        <v>21.8015588351268</v>
      </c>
      <c r="O302" s="0" t="n">
        <f aca="false">SUMPRODUCT('FD inverse'!$A$13:$BH$13,'FD mesh'!$B$84:$BI$84,$E301:$BL301)+'FD inverse'!$A$13*$C302/Setup!$B$17+INDEX('FD inverse'!$A$13:$BH$13,1,'FD mesh'!$B$15+1)*Setup!$B$22</f>
        <v>21.7897738310572</v>
      </c>
      <c r="P302" s="0" t="n">
        <f aca="false">SUMPRODUCT('FD inverse'!$A$14:$BH$14,'FD mesh'!$B$84:$BI$84,$E301:$BL301)+'FD inverse'!$A$14*$C302/Setup!$B$17+INDEX('FD inverse'!$A$14:$BH$14,1,'FD mesh'!$B$15+1)*Setup!$B$22</f>
        <v>21.7771727668664</v>
      </c>
      <c r="Q302" s="0" t="n">
        <f aca="false">SUMPRODUCT('FD inverse'!$A$15:$BH$15,'FD mesh'!$B$84:$BI$84,$E301:$BL301)+'FD inverse'!$A$15*$C302/Setup!$B$17+INDEX('FD inverse'!$A$15:$BH$15,1,'FD mesh'!$B$15+1)*Setup!$B$22</f>
        <v>21.7640713170659</v>
      </c>
      <c r="R302" s="0" t="n">
        <f aca="false">SUMPRODUCT('FD inverse'!$A$16:$BH$16,'FD mesh'!$B$84:$BI$84,$E301:$BL301)+'FD inverse'!$A$16*$C302/Setup!$B$17+INDEX('FD inverse'!$A$16:$BH$16,1,'FD mesh'!$B$15+1)*Setup!$B$22</f>
        <v>21.7506644275377</v>
      </c>
      <c r="S302" s="0" t="n">
        <f aca="false">SUMPRODUCT('FD inverse'!$A$17:$BH$17,'FD mesh'!$B$84:$BI$84,$E301:$BL301)+'FD inverse'!$A$17*$C302/Setup!$B$17+INDEX('FD inverse'!$A$17:$BH$17,1,'FD mesh'!$B$15+1)*Setup!$B$22</f>
        <v>21.3139983928151</v>
      </c>
      <c r="T302" s="0" t="n">
        <f aca="false">SUMPRODUCT('FD inverse'!$A$18:$BH$18,'FD mesh'!$B$84:$BI$84,$E301:$BL301)+'FD inverse'!$A$18*$C302/Setup!$B$17+INDEX('FD inverse'!$A$18:$BH$18,1,'FD mesh'!$B$15+1)*Setup!$B$22</f>
        <v>20.8773844874948</v>
      </c>
      <c r="U302" s="0" t="n">
        <f aca="false">SUMPRODUCT('FD inverse'!$A$19:$BH$19,'FD mesh'!$B$84:$BI$84,$E301:$BL301)+'FD inverse'!$A$19*$C302/Setup!$B$17+INDEX('FD inverse'!$A$19:$BH$19,1,'FD mesh'!$B$15+1)*Setup!$B$22</f>
        <v>20.4409618446747</v>
      </c>
      <c r="V302" s="0" t="n">
        <f aca="false">SUMPRODUCT('FD inverse'!$A$20:$BH$20,'FD mesh'!$B$84:$BI$84,$E301:$BL301)+'FD inverse'!$A$20*$C302/Setup!$B$17+INDEX('FD inverse'!$A$20:$BH$20,1,'FD mesh'!$B$15+1)*Setup!$B$22</f>
        <v>20.0048420581274</v>
      </c>
      <c r="W302" s="0" t="n">
        <f aca="false">SUMPRODUCT('FD inverse'!$A$21:$BH$21,'FD mesh'!$B$84:$BI$84,$E301:$BL301)+'FD inverse'!$A$21*$C302/Setup!$B$17+INDEX('FD inverse'!$A$21:$BH$21,1,'FD mesh'!$B$15+1)*Setup!$B$22</f>
        <v>19.5691108400938</v>
      </c>
      <c r="X302" s="0" t="n">
        <f aca="false">SUMPRODUCT('FD inverse'!$A$22:$BH$22,'FD mesh'!$B$84:$BI$84,$E301:$BL301)+'FD inverse'!$A$22*$C302/Setup!$B$17+INDEX('FD inverse'!$A$22:$BH$22,1,'FD mesh'!$B$15+1)*Setup!$B$22</f>
        <v>19.1338297765718</v>
      </c>
      <c r="Y302" s="0" t="n">
        <f aca="false">SUMPRODUCT('FD inverse'!$A$23:$BH$23,'FD mesh'!$B$84:$BI$84,$E301:$BL301)+'FD inverse'!$A$23*$C302/Setup!$B$17+INDEX('FD inverse'!$A$23:$BH$23,1,'FD mesh'!$B$15+1)*Setup!$B$22</f>
        <v>18.6990381685164</v>
      </c>
      <c r="Z302" s="0" t="n">
        <f aca="false">SUMPRODUCT('FD inverse'!$A$24:$BH$24,'FD mesh'!$B$84:$BI$84,$E301:$BL301)+'FD inverse'!$A$24*$C302/Setup!$B$17+INDEX('FD inverse'!$A$24:$BH$24,1,'FD mesh'!$B$15+1)*Setup!$B$22</f>
        <v>18.2647549482226</v>
      </c>
      <c r="AA302" s="0" t="n">
        <f aca="false">SUMPRODUCT('FD inverse'!$A$25:$BH$25,'FD mesh'!$B$84:$BI$84,$E301:$BL301)+'FD inverse'!$A$25*$C302/Setup!$B$17+INDEX('FD inverse'!$A$25:$BH$25,1,'FD mesh'!$B$15+1)*Setup!$B$22</f>
        <v>17.8309806609497</v>
      </c>
      <c r="AB302" s="0" t="n">
        <f aca="false">SUMPRODUCT('FD inverse'!$A$26:$BH$26,'FD mesh'!$B$84:$BI$84,$E301:$BL301)+'FD inverse'!$A$26*$C302/Setup!$B$17+INDEX('FD inverse'!$A$26:$BH$26,1,'FD mesh'!$B$15+1)*Setup!$B$22</f>
        <v>17.3976995025634</v>
      </c>
      <c r="AC302" s="0" t="n">
        <f aca="false">SUMPRODUCT('FD inverse'!$A$27:$BH$27,'FD mesh'!$B$84:$BI$84,$E301:$BL301)+'FD inverse'!$A$27*$C302/Setup!$B$17+INDEX('FD inverse'!$A$27:$BH$27,1,'FD mesh'!$B$15+1)*Setup!$B$22</f>
        <v>16.964881404627</v>
      </c>
      <c r="AD302" s="0" t="n">
        <f aca="false">SUMPRODUCT('FD inverse'!$A$28:$BH$28,'FD mesh'!$B$84:$BI$84,$E301:$BL301)+'FD inverse'!$A$28*$C302/Setup!$B$17+INDEX('FD inverse'!$A$28:$BH$28,1,'FD mesh'!$B$15+1)*Setup!$B$22</f>
        <v>16.5324841589452</v>
      </c>
      <c r="AE302" s="0" t="n">
        <f aca="false">SUMPRODUCT('FD inverse'!$A$29:$BH$29,'FD mesh'!$B$84:$BI$84,$E301:$BL301)+'FD inverse'!$A$29*$C302/Setup!$B$17+INDEX('FD inverse'!$A$29:$BH$29,1,'FD mesh'!$B$15+1)*Setup!$B$22</f>
        <v>16.1004555740714</v>
      </c>
      <c r="AF302" s="0" t="n">
        <f aca="false">SUMPRODUCT('FD inverse'!$A$30:$BH$30,'FD mesh'!$B$84:$BI$84,$E301:$BL301)+'FD inverse'!$A$30*$C302/Setup!$B$17+INDEX('FD inverse'!$A$30:$BH$30,1,'FD mesh'!$B$15+1)*Setup!$B$22</f>
        <v>15.6687356567154</v>
      </c>
      <c r="AG302" s="0" t="n">
        <f aca="false">SUMPRODUCT('FD inverse'!$A$31:$BH$31,'FD mesh'!$B$84:$BI$84,$E301:$BL301)+'FD inverse'!$A$31*$C302/Setup!$B$17+INDEX('FD inverse'!$A$31:$BH$31,1,'FD mesh'!$B$15+1)*Setup!$B$22</f>
        <v>15.2372588113421</v>
      </c>
      <c r="AH302" s="0" t="n">
        <f aca="false">SUMPRODUCT('FD inverse'!$A$32:$BH$32,'FD mesh'!$B$84:$BI$84,$E301:$BL301)+'FD inverse'!$A$32*$C302/Setup!$B$17+INDEX('FD inverse'!$A$32:$BH$32,1,'FD mesh'!$B$15+1)*Setup!$B$22</f>
        <v>15.2192259947838</v>
      </c>
      <c r="AI302" s="0" t="n">
        <f aca="false">SUMPRODUCT('FD inverse'!$A$33:$BH$33,'FD mesh'!$B$84:$BI$84,$E301:$BL301)+'FD inverse'!$A$33*$C302/Setup!$B$17+INDEX('FD inverse'!$A$33:$BH$33,1,'FD mesh'!$B$15+1)*Setup!$B$22</f>
        <v>15.2014858546293</v>
      </c>
      <c r="AJ302" s="0" t="n">
        <f aca="false">SUMPRODUCT('FD inverse'!$A$34:$BH$34,'FD mesh'!$B$84:$BI$84,$E301:$BL301)+'FD inverse'!$A$34*$C302/Setup!$B$17+INDEX('FD inverse'!$A$34:$BH$34,1,'FD mesh'!$B$15+1)*Setup!$B$22</f>
        <v>15.1840284105453</v>
      </c>
      <c r="AK302" s="0" t="n">
        <f aca="false">SUMPRODUCT('FD inverse'!$A$35:$BH$35,'FD mesh'!$B$84:$BI$84,$E301:$BL301)+'FD inverse'!$A$35*$C302/Setup!$B$17+INDEX('FD inverse'!$A$35:$BH$35,1,'FD mesh'!$B$15+1)*Setup!$B$22</f>
        <v>15.1668407537951</v>
      </c>
      <c r="AL302" s="0" t="n">
        <f aca="false">SUMPRODUCT('FD inverse'!$A$36:$BH$36,'FD mesh'!$B$84:$BI$84,$E301:$BL301)+'FD inverse'!$A$36*$C302/Setup!$B$17+INDEX('FD inverse'!$A$36:$BH$36,1,'FD mesh'!$B$15+1)*Setup!$B$22</f>
        <v>15.1499073128225</v>
      </c>
      <c r="AM302" s="0" t="n">
        <f aca="false">SUMPRODUCT('FD inverse'!$A$37:$BH$37,'FD mesh'!$B$84:$BI$84,$E301:$BL301)+'FD inverse'!$A$37*$C302/Setup!$B$17+INDEX('FD inverse'!$A$37:$BH$37,1,'FD mesh'!$B$15+1)*Setup!$B$22</f>
        <v>15.1332101132216</v>
      </c>
      <c r="AN302" s="0" t="n">
        <f aca="false">SUMPRODUCT('FD inverse'!$A$38:$BH$38,'FD mesh'!$B$84:$BI$84,$E301:$BL301)+'FD inverse'!$A$38*$C302/Setup!$B$17+INDEX('FD inverse'!$A$38:$BH$38,1,'FD mesh'!$B$15+1)*Setup!$B$22</f>
        <v>15.1167290318062</v>
      </c>
      <c r="AO302" s="0" t="n">
        <f aca="false">SUMPRODUCT('FD inverse'!$A$39:$BH$39,'FD mesh'!$B$84:$BI$84,$E301:$BL301)+'FD inverse'!$A$39*$C302/Setup!$B$17+INDEX('FD inverse'!$A$39:$BH$39,1,'FD mesh'!$B$15+1)*Setup!$B$22</f>
        <v>15.100442044718</v>
      </c>
      <c r="AP302" s="0" t="n">
        <f aca="false">SUMPRODUCT('FD inverse'!$A$40:$BH$40,'FD mesh'!$B$84:$BI$84,$E301:$BL301)+'FD inverse'!$A$40*$C302/Setup!$B$17+INDEX('FD inverse'!$A$40:$BH$40,1,'FD mesh'!$B$15+1)*Setup!$B$22</f>
        <v>15.0843254697239</v>
      </c>
      <c r="AQ302" s="0" t="n">
        <f aca="false">SUMPRODUCT('FD inverse'!$A$41:$BH$41,'FD mesh'!$B$84:$BI$84,$E301:$BL301)+'FD inverse'!$A$41*$C302/Setup!$B$17+INDEX('FD inverse'!$A$41:$BH$41,1,'FD mesh'!$B$15+1)*Setup!$B$22</f>
        <v>15.0683542030266</v>
      </c>
      <c r="AR302" s="0" t="n">
        <f aca="false">SUMPRODUCT('FD inverse'!$A$42:$BH$42,'FD mesh'!$B$84:$BI$84,$E301:$BL301)+'FD inverse'!$A$42*$C302/Setup!$B$17+INDEX('FD inverse'!$A$42:$BH$42,1,'FD mesh'!$B$15+1)*Setup!$B$22</f>
        <v>15.0525019510747</v>
      </c>
      <c r="AS302" s="0" t="n">
        <f aca="false">SUMPRODUCT('FD inverse'!$A$43:$BH$43,'FD mesh'!$B$84:$BI$84,$E301:$BL301)+'FD inverse'!$A$43*$C302/Setup!$B$17+INDEX('FD inverse'!$A$43:$BH$43,1,'FD mesh'!$B$15+1)*Setup!$B$22</f>
        <v>0</v>
      </c>
      <c r="AT302" s="0" t="n">
        <f aca="false">SUMPRODUCT('FD inverse'!$A$44:$BH$44,'FD mesh'!$B$84:$BI$84,$E301:$BL301)+'FD inverse'!$A$44*$C302/Setup!$B$17+INDEX('FD inverse'!$A$44:$BH$44,1,'FD mesh'!$B$15+1)*Setup!$B$22</f>
        <v>0</v>
      </c>
      <c r="AU302" s="0" t="n">
        <f aca="false">SUMPRODUCT('FD inverse'!$A$45:$BH$45,'FD mesh'!$B$84:$BI$84,$E301:$BL301)+'FD inverse'!$A$45*$C302/Setup!$B$17+INDEX('FD inverse'!$A$45:$BH$45,1,'FD mesh'!$B$15+1)*Setup!$B$22</f>
        <v>0</v>
      </c>
      <c r="AV302" s="0" t="n">
        <f aca="false">SUMPRODUCT('FD inverse'!$A$46:$BH$46,'FD mesh'!$B$84:$BI$84,$E301:$BL301)+'FD inverse'!$A$46*$C302/Setup!$B$17+INDEX('FD inverse'!$A$46:$BH$46,1,'FD mesh'!$B$15+1)*Setup!$B$22</f>
        <v>0</v>
      </c>
      <c r="AW302" s="0" t="n">
        <f aca="false">SUMPRODUCT('FD inverse'!$A$47:$BH$47,'FD mesh'!$B$84:$BI$84,$E301:$BL301)+'FD inverse'!$A$47*$C302/Setup!$B$17+INDEX('FD inverse'!$A$47:$BH$47,1,'FD mesh'!$B$15+1)*Setup!$B$22</f>
        <v>0</v>
      </c>
      <c r="AX302" s="0" t="n">
        <f aca="false">SUMPRODUCT('FD inverse'!$A$48:$BH$48,'FD mesh'!$B$84:$BI$84,$E301:$BL301)+'FD inverse'!$A$48*$C302/Setup!$B$17+INDEX('FD inverse'!$A$48:$BH$48,1,'FD mesh'!$B$15+1)*Setup!$B$22</f>
        <v>0</v>
      </c>
      <c r="AY302" s="0" t="n">
        <f aca="false">SUMPRODUCT('FD inverse'!$A$49:$BH$49,'FD mesh'!$B$84:$BI$84,$E301:$BL301)+'FD inverse'!$A$49*$C302/Setup!$B$17+INDEX('FD inverse'!$A$49:$BH$49,1,'FD mesh'!$B$15+1)*Setup!$B$22</f>
        <v>0</v>
      </c>
      <c r="AZ302" s="0" t="n">
        <f aca="false">SUMPRODUCT('FD inverse'!$A$50:$BH$50,'FD mesh'!$B$84:$BI$84,$E301:$BL301)+'FD inverse'!$A$50*$C302/Setup!$B$17+INDEX('FD inverse'!$A$50:$BH$50,1,'FD mesh'!$B$15+1)*Setup!$B$22</f>
        <v>0</v>
      </c>
      <c r="BA302" s="0" t="n">
        <f aca="false">SUMPRODUCT('FD inverse'!$A$51:$BH$51,'FD mesh'!$B$84:$BI$84,$E301:$BL301)+'FD inverse'!$A$51*$C302/Setup!$B$17+INDEX('FD inverse'!$A$51:$BH$51,1,'FD mesh'!$B$15+1)*Setup!$B$22</f>
        <v>0</v>
      </c>
      <c r="BB302" s="0" t="n">
        <f aca="false">SUMPRODUCT('FD inverse'!$A$52:$BH$52,'FD mesh'!$B$84:$BI$84,$E301:$BL301)+'FD inverse'!$A$52*$C302/Setup!$B$17+INDEX('FD inverse'!$A$52:$BH$52,1,'FD mesh'!$B$15+1)*Setup!$B$22</f>
        <v>0</v>
      </c>
      <c r="BC302" s="0" t="n">
        <f aca="false">SUMPRODUCT('FD inverse'!$A$53:$BH$53,'FD mesh'!$B$84:$BI$84,$E301:$BL301)+'FD inverse'!$A$53*$C302/Setup!$B$17+INDEX('FD inverse'!$A$53:$BH$53,1,'FD mesh'!$B$15+1)*Setup!$B$22</f>
        <v>0</v>
      </c>
      <c r="BD302" s="0" t="n">
        <f aca="false">SUMPRODUCT('FD inverse'!$A$54:$BH$54,'FD mesh'!$B$84:$BI$84,$E301:$BL301)+'FD inverse'!$A$54*$C302/Setup!$B$17+INDEX('FD inverse'!$A$54:$BH$54,1,'FD mesh'!$B$15+1)*Setup!$B$22</f>
        <v>0</v>
      </c>
      <c r="BE302" s="0" t="n">
        <f aca="false">SUMPRODUCT('FD inverse'!$A$55:$BH$55,'FD mesh'!$B$84:$BI$84,$E301:$BL301)+'FD inverse'!$A$55*$C302/Setup!$B$17+INDEX('FD inverse'!$A$55:$BH$55,1,'FD mesh'!$B$15+1)*Setup!$B$22</f>
        <v>0</v>
      </c>
      <c r="BF302" s="0" t="n">
        <f aca="false">SUMPRODUCT('FD inverse'!$A$56:$BH$56,'FD mesh'!$B$84:$BI$84,$E301:$BL301)+'FD inverse'!$A$56*$C302/Setup!$B$17+INDEX('FD inverse'!$A$56:$BH$56,1,'FD mesh'!$B$15+1)*Setup!$B$22</f>
        <v>0</v>
      </c>
      <c r="BG302" s="0" t="n">
        <f aca="false">SUMPRODUCT('FD inverse'!$A$57:$BH$57,'FD mesh'!$B$84:$BI$84,$E301:$BL301)+'FD inverse'!$A$57*$C302/Setup!$B$17+INDEX('FD inverse'!$A$57:$BH$57,1,'FD mesh'!$B$15+1)*Setup!$B$22</f>
        <v>0</v>
      </c>
      <c r="BH302" s="0" t="n">
        <f aca="false">SUMPRODUCT('FD inverse'!$A$58:$BH$58,'FD mesh'!$B$84:$BI$84,$E301:$BL301)+'FD inverse'!$A$58*$C302/Setup!$B$17+INDEX('FD inverse'!$A$58:$BH$58,1,'FD mesh'!$B$15+1)*Setup!$B$22</f>
        <v>0</v>
      </c>
      <c r="BI302" s="0" t="n">
        <f aca="false">SUMPRODUCT('FD inverse'!$A$59:$BH$59,'FD mesh'!$B$84:$BI$84,$E301:$BL301)+'FD inverse'!$A$59*$C302/Setup!$B$17+INDEX('FD inverse'!$A$59:$BH$59,1,'FD mesh'!$B$15+1)*Setup!$B$22</f>
        <v>0</v>
      </c>
      <c r="BJ302" s="0" t="n">
        <f aca="false">SUMPRODUCT('FD inverse'!$A$60:$BH$60,'FD mesh'!$B$84:$BI$84,$E301:$BL301)+'FD inverse'!$A$60*$C302/Setup!$B$17+INDEX('FD inverse'!$A$60:$BH$60,1,'FD mesh'!$B$15+1)*Setup!$B$22</f>
        <v>0</v>
      </c>
      <c r="BK302" s="0" t="n">
        <f aca="false">SUMPRODUCT('FD inverse'!$A$61:$BH$61,'FD mesh'!$B$84:$BI$84,$E301:$BL301)+'FD inverse'!$A$61*$C302/Setup!$B$17+INDEX('FD inverse'!$A$61:$BH$61,1,'FD mesh'!$B$15+1)*Setup!$B$22</f>
        <v>0</v>
      </c>
      <c r="BL302" s="0" t="n">
        <f aca="false">SUMPRODUCT('FD inverse'!$A$62:$BH$62,'FD mesh'!$B$84:$BI$84,$E301:$BL301)+'FD inverse'!$A$62*$C302/Setup!$B$17+INDEX('FD inverse'!$A$62:$BH$62,1,'FD mesh'!$B$15+1)*Setup!$B$22</f>
        <v>0</v>
      </c>
    </row>
    <row r="303" customFormat="false" ht="15" hidden="false" customHeight="false" outlineLevel="0" collapsed="false">
      <c r="A303" s="0" t="n">
        <v>298</v>
      </c>
      <c r="B303" s="0" t="n">
        <f aca="false">A303*Setup!$B$11/3600</f>
        <v>24.8333333333333</v>
      </c>
      <c r="C303" s="0" t="n">
        <f aca="false">Setup!$B$7+Setup!$B$8*COS(2*PI()*(B303-Setup!$B$9)/24)</f>
        <v>21.2976391695374</v>
      </c>
      <c r="D303" s="0" t="n">
        <f aca="false">(C303-E303)/Setup!$B$17</f>
        <v>-2.25342914962114</v>
      </c>
      <c r="E303" s="0" t="n">
        <f aca="false">SUMPRODUCT('FD inverse'!$A$3:$BH$3,'FD mesh'!$B$84:$BI$84,$E302:$BL302)+'FD inverse'!$A$3*$C303/Setup!$B$17+INDEX('FD inverse'!$A$3:$BH$3,1,'FD mesh'!$B$15+1)*Setup!$B$22</f>
        <v>21.5905849589881</v>
      </c>
      <c r="F303" s="0" t="n">
        <f aca="false">SUMPRODUCT('FD inverse'!$A$4:$BH$4,'FD mesh'!$B$84:$BI$84,$E302:$BL302)+'FD inverse'!$A$4*$C303/Setup!$B$17+INDEX('FD inverse'!$A$4:$BH$4,1,'FD mesh'!$B$15+1)*Setup!$B$22</f>
        <v>21.6487041352461</v>
      </c>
      <c r="G303" s="0" t="n">
        <f aca="false">SUMPRODUCT('FD inverse'!$A$5:$BH$5,'FD mesh'!$B$84:$BI$84,$E302:$BL302)+'FD inverse'!$A$5*$C303/Setup!$B$17+INDEX('FD inverse'!$A$5:$BH$5,1,'FD mesh'!$B$15+1)*Setup!$B$22</f>
        <v>21.691343716877</v>
      </c>
      <c r="H303" s="0" t="n">
        <f aca="false">SUMPRODUCT('FD inverse'!$A$6:$BH$6,'FD mesh'!$B$84:$BI$84,$E302:$BL302)+'FD inverse'!$A$6*$C303/Setup!$B$17+INDEX('FD inverse'!$A$6:$BH$6,1,'FD mesh'!$B$15+1)*Setup!$B$22</f>
        <v>21.812801060283</v>
      </c>
      <c r="I303" s="0" t="n">
        <f aca="false">SUMPRODUCT('FD inverse'!$A$7:$BH$7,'FD mesh'!$B$84:$BI$84,$E302:$BL302)+'FD inverse'!$A$7*$C303/Setup!$B$17+INDEX('FD inverse'!$A$7:$BH$7,1,'FD mesh'!$B$15+1)*Setup!$B$22</f>
        <v>21.8204896211098</v>
      </c>
      <c r="J303" s="0" t="n">
        <f aca="false">SUMPRODUCT('FD inverse'!$A$8:$BH$8,'FD mesh'!$B$84:$BI$84,$E302:$BL302)+'FD inverse'!$A$8*$C303/Setup!$B$17+INDEX('FD inverse'!$A$8:$BH$8,1,'FD mesh'!$B$15+1)*Setup!$B$22</f>
        <v>21.8230496979337</v>
      </c>
      <c r="K303" s="0" t="n">
        <f aca="false">SUMPRODUCT('FD inverse'!$A$9:$BH$9,'FD mesh'!$B$84:$BI$84,$E302:$BL302)+'FD inverse'!$A$9*$C303/Setup!$B$17+INDEX('FD inverse'!$A$9:$BH$9,1,'FD mesh'!$B$15+1)*Setup!$B$22</f>
        <v>21.8214015533311</v>
      </c>
      <c r="L303" s="0" t="n">
        <f aca="false">SUMPRODUCT('FD inverse'!$A$10:$BH$10,'FD mesh'!$B$84:$BI$84,$E302:$BL302)+'FD inverse'!$A$10*$C303/Setup!$B$17+INDEX('FD inverse'!$A$10:$BH$10,1,'FD mesh'!$B$15+1)*Setup!$B$22</f>
        <v>21.816383090701</v>
      </c>
      <c r="M303" s="0" t="n">
        <f aca="false">SUMPRODUCT('FD inverse'!$A$11:$BH$11,'FD mesh'!$B$84:$BI$84,$E302:$BL302)+'FD inverse'!$A$11*$C303/Setup!$B$17+INDEX('FD inverse'!$A$11:$BH$11,1,'FD mesh'!$B$15+1)*Setup!$B$22</f>
        <v>21.808740190981</v>
      </c>
      <c r="N303" s="0" t="n">
        <f aca="false">SUMPRODUCT('FD inverse'!$A$12:$BH$12,'FD mesh'!$B$84:$BI$84,$E302:$BL302)+'FD inverse'!$A$12*$C303/Setup!$B$17+INDEX('FD inverse'!$A$12:$BH$12,1,'FD mesh'!$B$15+1)*Setup!$B$22</f>
        <v>21.7991186188002</v>
      </c>
      <c r="O303" s="0" t="n">
        <f aca="false">SUMPRODUCT('FD inverse'!$A$13:$BH$13,'FD mesh'!$B$84:$BI$84,$E302:$BL302)+'FD inverse'!$A$13*$C303/Setup!$B$17+INDEX('FD inverse'!$A$13:$BH$13,1,'FD mesh'!$B$15+1)*Setup!$B$22</f>
        <v>21.7880573909694</v>
      </c>
      <c r="P303" s="0" t="n">
        <f aca="false">SUMPRODUCT('FD inverse'!$A$14:$BH$14,'FD mesh'!$B$84:$BI$84,$E302:$BL302)+'FD inverse'!$A$14*$C303/Setup!$B$17+INDEX('FD inverse'!$A$14:$BH$14,1,'FD mesh'!$B$15+1)*Setup!$B$22</f>
        <v>21.7759835141193</v>
      </c>
      <c r="Q303" s="0" t="n">
        <f aca="false">SUMPRODUCT('FD inverse'!$A$15:$BH$15,'FD mesh'!$B$84:$BI$84,$E302:$BL302)+'FD inverse'!$A$15*$C303/Setup!$B$17+INDEX('FD inverse'!$A$15:$BH$15,1,'FD mesh'!$B$15+1)*Setup!$B$22</f>
        <v>21.7632080132297</v>
      </c>
      <c r="R303" s="0" t="n">
        <f aca="false">SUMPRODUCT('FD inverse'!$A$16:$BH$16,'FD mesh'!$B$84:$BI$84,$E302:$BL302)+'FD inverse'!$A$16*$C303/Setup!$B$17+INDEX('FD inverse'!$A$16:$BH$16,1,'FD mesh'!$B$15+1)*Setup!$B$22</f>
        <v>21.7499231885428</v>
      </c>
      <c r="S303" s="0" t="n">
        <f aca="false">SUMPRODUCT('FD inverse'!$A$17:$BH$17,'FD mesh'!$B$84:$BI$84,$E302:$BL302)+'FD inverse'!$A$17*$C303/Setup!$B$17+INDEX('FD inverse'!$A$17:$BH$17,1,'FD mesh'!$B$15+1)*Setup!$B$22</f>
        <v>21.313844647346</v>
      </c>
      <c r="T303" s="0" t="n">
        <f aca="false">SUMPRODUCT('FD inverse'!$A$18:$BH$18,'FD mesh'!$B$84:$BI$84,$E302:$BL302)+'FD inverse'!$A$18*$C303/Setup!$B$17+INDEX('FD inverse'!$A$18:$BH$18,1,'FD mesh'!$B$15+1)*Setup!$B$22</f>
        <v>20.877720861054</v>
      </c>
      <c r="U303" s="0" t="n">
        <f aca="false">SUMPRODUCT('FD inverse'!$A$19:$BH$19,'FD mesh'!$B$84:$BI$84,$E302:$BL302)+'FD inverse'!$A$19*$C303/Setup!$B$17+INDEX('FD inverse'!$A$19:$BH$19,1,'FD mesh'!$B$15+1)*Setup!$B$22</f>
        <v>20.4416960646951</v>
      </c>
      <c r="V303" s="0" t="n">
        <f aca="false">SUMPRODUCT('FD inverse'!$A$20:$BH$20,'FD mesh'!$B$84:$BI$84,$E302:$BL302)+'FD inverse'!$A$20*$C303/Setup!$B$17+INDEX('FD inverse'!$A$20:$BH$20,1,'FD mesh'!$B$15+1)*Setup!$B$22</f>
        <v>20.0058873387994</v>
      </c>
      <c r="W303" s="0" t="n">
        <f aca="false">SUMPRODUCT('FD inverse'!$A$21:$BH$21,'FD mesh'!$B$84:$BI$84,$E302:$BL302)+'FD inverse'!$A$21*$C303/Setup!$B$17+INDEX('FD inverse'!$A$21:$BH$21,1,'FD mesh'!$B$15+1)*Setup!$B$22</f>
        <v>19.5703862240728</v>
      </c>
      <c r="X303" s="0" t="n">
        <f aca="false">SUMPRODUCT('FD inverse'!$A$22:$BH$22,'FD mesh'!$B$84:$BI$84,$E302:$BL302)+'FD inverse'!$A$22*$C303/Setup!$B$17+INDEX('FD inverse'!$A$22:$BH$22,1,'FD mesh'!$B$15+1)*Setup!$B$22</f>
        <v>19.1352604366315</v>
      </c>
      <c r="Y303" s="0" t="n">
        <f aca="false">SUMPRODUCT('FD inverse'!$A$23:$BH$23,'FD mesh'!$B$84:$BI$84,$E302:$BL302)+'FD inverse'!$A$23*$C303/Setup!$B$17+INDEX('FD inverse'!$A$23:$BH$23,1,'FD mesh'!$B$15+1)*Setup!$B$22</f>
        <v>18.7005556720078</v>
      </c>
      <c r="Z303" s="0" t="n">
        <f aca="false">SUMPRODUCT('FD inverse'!$A$24:$BH$24,'FD mesh'!$B$84:$BI$84,$E302:$BL302)+'FD inverse'!$A$24*$C303/Setup!$B$17+INDEX('FD inverse'!$A$24:$BH$24,1,'FD mesh'!$B$15+1)*Setup!$B$22</f>
        <v>18.266297486983</v>
      </c>
      <c r="AA303" s="0" t="n">
        <f aca="false">SUMPRODUCT('FD inverse'!$A$25:$BH$25,'FD mesh'!$B$84:$BI$84,$E302:$BL302)+'FD inverse'!$A$25*$C303/Setup!$B$17+INDEX('FD inverse'!$A$25:$BH$25,1,'FD mesh'!$B$15+1)*Setup!$B$22</f>
        <v>17.8324932490791</v>
      </c>
      <c r="AB303" s="0" t="n">
        <f aca="false">SUMPRODUCT('FD inverse'!$A$26:$BH$26,'FD mesh'!$B$84:$BI$84,$E302:$BL302)+'FD inverse'!$A$26*$C303/Setup!$B$17+INDEX('FD inverse'!$A$26:$BH$26,1,'FD mesh'!$B$15+1)*Setup!$B$22</f>
        <v>17.3991341442533</v>
      </c>
      <c r="AC303" s="0" t="n">
        <f aca="false">SUMPRODUCT('FD inverse'!$A$27:$BH$27,'FD mesh'!$B$84:$BI$84,$E302:$BL302)+'FD inverse'!$A$27*$C303/Setup!$B$17+INDEX('FD inverse'!$A$27:$BH$27,1,'FD mesh'!$B$15+1)*Setup!$B$22</f>
        <v>16.966197233982</v>
      </c>
      <c r="AD303" s="0" t="n">
        <f aca="false">SUMPRODUCT('FD inverse'!$A$28:$BH$28,'FD mesh'!$B$84:$BI$84,$E302:$BL302)+'FD inverse'!$A$28*$C303/Setup!$B$17+INDEX('FD inverse'!$A$28:$BH$28,1,'FD mesh'!$B$15+1)*Setup!$B$22</f>
        <v>16.5336475534924</v>
      </c>
      <c r="AE303" s="0" t="n">
        <f aca="false">SUMPRODUCT('FD inverse'!$A$29:$BH$29,'FD mesh'!$B$84:$BI$84,$E302:$BL302)+'FD inverse'!$A$29*$C303/Setup!$B$17+INDEX('FD inverse'!$A$29:$BH$29,1,'FD mesh'!$B$15+1)*Setup!$B$22</f>
        <v>16.101440243398</v>
      </c>
      <c r="AF303" s="0" t="n">
        <f aca="false">SUMPRODUCT('FD inverse'!$A$30:$BH$30,'FD mesh'!$B$84:$BI$84,$E302:$BL302)+'FD inverse'!$A$30*$C303/Setup!$B$17+INDEX('FD inverse'!$A$30:$BH$30,1,'FD mesh'!$B$15+1)*Setup!$B$22</f>
        <v>15.6695227074198</v>
      </c>
      <c r="AG303" s="0" t="n">
        <f aca="false">SUMPRODUCT('FD inverse'!$A$31:$BH$31,'FD mesh'!$B$84:$BI$84,$E302:$BL302)+'FD inverse'!$A$31*$C303/Setup!$B$17+INDEX('FD inverse'!$A$31:$BH$31,1,'FD mesh'!$B$15+1)*Setup!$B$22</f>
        <v>15.2378367892204</v>
      </c>
      <c r="AH303" s="0" t="n">
        <f aca="false">SUMPRODUCT('FD inverse'!$A$32:$BH$32,'FD mesh'!$B$84:$BI$84,$E302:$BL302)+'FD inverse'!$A$32*$C303/Setup!$B$17+INDEX('FD inverse'!$A$32:$BH$32,1,'FD mesh'!$B$15+1)*Setup!$B$22</f>
        <v>15.2197916403281</v>
      </c>
      <c r="AI303" s="0" t="n">
        <f aca="false">SUMPRODUCT('FD inverse'!$A$33:$BH$33,'FD mesh'!$B$84:$BI$84,$E302:$BL302)+'FD inverse'!$A$33*$C303/Setup!$B$17+INDEX('FD inverse'!$A$33:$BH$33,1,'FD mesh'!$B$15+1)*Setup!$B$22</f>
        <v>15.202032834239</v>
      </c>
      <c r="AJ303" s="0" t="n">
        <f aca="false">SUMPRODUCT('FD inverse'!$A$34:$BH$34,'FD mesh'!$B$84:$BI$84,$E302:$BL302)+'FD inverse'!$A$34*$C303/Setup!$B$17+INDEX('FD inverse'!$A$34:$BH$34,1,'FD mesh'!$B$15+1)*Setup!$B$22</f>
        <v>15.184550921827</v>
      </c>
      <c r="AK303" s="0" t="n">
        <f aca="false">SUMPRODUCT('FD inverse'!$A$35:$BH$35,'FD mesh'!$B$84:$BI$84,$E302:$BL302)+'FD inverse'!$A$35*$C303/Setup!$B$17+INDEX('FD inverse'!$A$35:$BH$35,1,'FD mesh'!$B$15+1)*Setup!$B$22</f>
        <v>15.1673335166608</v>
      </c>
      <c r="AL303" s="0" t="n">
        <f aca="false">SUMPRODUCT('FD inverse'!$A$36:$BH$36,'FD mesh'!$B$84:$BI$84,$E302:$BL302)+'FD inverse'!$A$36*$C303/Setup!$B$17+INDEX('FD inverse'!$A$36:$BH$36,1,'FD mesh'!$B$15+1)*Setup!$B$22</f>
        <v>15.1503655594072</v>
      </c>
      <c r="AM303" s="0" t="n">
        <f aca="false">SUMPRODUCT('FD inverse'!$A$37:$BH$37,'FD mesh'!$B$84:$BI$84,$E302:$BL302)+'FD inverse'!$A$37*$C303/Setup!$B$17+INDEX('FD inverse'!$A$37:$BH$37,1,'FD mesh'!$B$15+1)*Setup!$B$22</f>
        <v>15.1336295771296</v>
      </c>
      <c r="AN303" s="0" t="n">
        <f aca="false">SUMPRODUCT('FD inverse'!$A$38:$BH$38,'FD mesh'!$B$84:$BI$84,$E302:$BL302)+'FD inverse'!$A$38*$C303/Setup!$B$17+INDEX('FD inverse'!$A$38:$BH$38,1,'FD mesh'!$B$15+1)*Setup!$B$22</f>
        <v>15.1171059371439</v>
      </c>
      <c r="AO303" s="0" t="n">
        <f aca="false">SUMPRODUCT('FD inverse'!$A$39:$BH$39,'FD mesh'!$B$84:$BI$84,$E302:$BL302)+'FD inverse'!$A$39*$C303/Setup!$B$17+INDEX('FD inverse'!$A$39:$BH$39,1,'FD mesh'!$B$15+1)*Setup!$B$22</f>
        <v>15.1007730953214</v>
      </c>
      <c r="AP303" s="0" t="n">
        <f aca="false">SUMPRODUCT('FD inverse'!$A$40:$BH$40,'FD mesh'!$B$84:$BI$84,$E302:$BL302)+'FD inverse'!$A$40*$C303/Setup!$B$17+INDEX('FD inverse'!$A$40:$BH$40,1,'FD mesh'!$B$15+1)*Setup!$B$22</f>
        <v>15.0846078389395</v>
      </c>
      <c r="AQ303" s="0" t="n">
        <f aca="false">SUMPRODUCT('FD inverse'!$A$41:$BH$41,'FD mesh'!$B$84:$BI$84,$E302:$BL302)+'FD inverse'!$A$41*$C303/Setup!$B$17+INDEX('FD inverse'!$A$41:$BH$41,1,'FD mesh'!$B$15+1)*Setup!$B$22</f>
        <v>15.0685855243585</v>
      </c>
      <c r="AR303" s="0" t="n">
        <f aca="false">SUMPRODUCT('FD inverse'!$A$42:$BH$42,'FD mesh'!$B$84:$BI$84,$E302:$BL302)+'FD inverse'!$A$42*$C303/Setup!$B$17+INDEX('FD inverse'!$A$42:$BH$42,1,'FD mesh'!$B$15+1)*Setup!$B$22</f>
        <v>15.0526803099639</v>
      </c>
      <c r="AS303" s="0" t="n">
        <f aca="false">SUMPRODUCT('FD inverse'!$A$43:$BH$43,'FD mesh'!$B$84:$BI$84,$E302:$BL302)+'FD inverse'!$A$43*$C303/Setup!$B$17+INDEX('FD inverse'!$A$43:$BH$43,1,'FD mesh'!$B$15+1)*Setup!$B$22</f>
        <v>0</v>
      </c>
      <c r="AT303" s="0" t="n">
        <f aca="false">SUMPRODUCT('FD inverse'!$A$44:$BH$44,'FD mesh'!$B$84:$BI$84,$E302:$BL302)+'FD inverse'!$A$44*$C303/Setup!$B$17+INDEX('FD inverse'!$A$44:$BH$44,1,'FD mesh'!$B$15+1)*Setup!$B$22</f>
        <v>0</v>
      </c>
      <c r="AU303" s="0" t="n">
        <f aca="false">SUMPRODUCT('FD inverse'!$A$45:$BH$45,'FD mesh'!$B$84:$BI$84,$E302:$BL302)+'FD inverse'!$A$45*$C303/Setup!$B$17+INDEX('FD inverse'!$A$45:$BH$45,1,'FD mesh'!$B$15+1)*Setup!$B$22</f>
        <v>0</v>
      </c>
      <c r="AV303" s="0" t="n">
        <f aca="false">SUMPRODUCT('FD inverse'!$A$46:$BH$46,'FD mesh'!$B$84:$BI$84,$E302:$BL302)+'FD inverse'!$A$46*$C303/Setup!$B$17+INDEX('FD inverse'!$A$46:$BH$46,1,'FD mesh'!$B$15+1)*Setup!$B$22</f>
        <v>0</v>
      </c>
      <c r="AW303" s="0" t="n">
        <f aca="false">SUMPRODUCT('FD inverse'!$A$47:$BH$47,'FD mesh'!$B$84:$BI$84,$E302:$BL302)+'FD inverse'!$A$47*$C303/Setup!$B$17+INDEX('FD inverse'!$A$47:$BH$47,1,'FD mesh'!$B$15+1)*Setup!$B$22</f>
        <v>0</v>
      </c>
      <c r="AX303" s="0" t="n">
        <f aca="false">SUMPRODUCT('FD inverse'!$A$48:$BH$48,'FD mesh'!$B$84:$BI$84,$E302:$BL302)+'FD inverse'!$A$48*$C303/Setup!$B$17+INDEX('FD inverse'!$A$48:$BH$48,1,'FD mesh'!$B$15+1)*Setup!$B$22</f>
        <v>0</v>
      </c>
      <c r="AY303" s="0" t="n">
        <f aca="false">SUMPRODUCT('FD inverse'!$A$49:$BH$49,'FD mesh'!$B$84:$BI$84,$E302:$BL302)+'FD inverse'!$A$49*$C303/Setup!$B$17+INDEX('FD inverse'!$A$49:$BH$49,1,'FD mesh'!$B$15+1)*Setup!$B$22</f>
        <v>0</v>
      </c>
      <c r="AZ303" s="0" t="n">
        <f aca="false">SUMPRODUCT('FD inverse'!$A$50:$BH$50,'FD mesh'!$B$84:$BI$84,$E302:$BL302)+'FD inverse'!$A$50*$C303/Setup!$B$17+INDEX('FD inverse'!$A$50:$BH$50,1,'FD mesh'!$B$15+1)*Setup!$B$22</f>
        <v>0</v>
      </c>
      <c r="BA303" s="0" t="n">
        <f aca="false">SUMPRODUCT('FD inverse'!$A$51:$BH$51,'FD mesh'!$B$84:$BI$84,$E302:$BL302)+'FD inverse'!$A$51*$C303/Setup!$B$17+INDEX('FD inverse'!$A$51:$BH$51,1,'FD mesh'!$B$15+1)*Setup!$B$22</f>
        <v>0</v>
      </c>
      <c r="BB303" s="0" t="n">
        <f aca="false">SUMPRODUCT('FD inverse'!$A$52:$BH$52,'FD mesh'!$B$84:$BI$84,$E302:$BL302)+'FD inverse'!$A$52*$C303/Setup!$B$17+INDEX('FD inverse'!$A$52:$BH$52,1,'FD mesh'!$B$15+1)*Setup!$B$22</f>
        <v>0</v>
      </c>
      <c r="BC303" s="0" t="n">
        <f aca="false">SUMPRODUCT('FD inverse'!$A$53:$BH$53,'FD mesh'!$B$84:$BI$84,$E302:$BL302)+'FD inverse'!$A$53*$C303/Setup!$B$17+INDEX('FD inverse'!$A$53:$BH$53,1,'FD mesh'!$B$15+1)*Setup!$B$22</f>
        <v>0</v>
      </c>
      <c r="BD303" s="0" t="n">
        <f aca="false">SUMPRODUCT('FD inverse'!$A$54:$BH$54,'FD mesh'!$B$84:$BI$84,$E302:$BL302)+'FD inverse'!$A$54*$C303/Setup!$B$17+INDEX('FD inverse'!$A$54:$BH$54,1,'FD mesh'!$B$15+1)*Setup!$B$22</f>
        <v>0</v>
      </c>
      <c r="BE303" s="0" t="n">
        <f aca="false">SUMPRODUCT('FD inverse'!$A$55:$BH$55,'FD mesh'!$B$84:$BI$84,$E302:$BL302)+'FD inverse'!$A$55*$C303/Setup!$B$17+INDEX('FD inverse'!$A$55:$BH$55,1,'FD mesh'!$B$15+1)*Setup!$B$22</f>
        <v>0</v>
      </c>
      <c r="BF303" s="0" t="n">
        <f aca="false">SUMPRODUCT('FD inverse'!$A$56:$BH$56,'FD mesh'!$B$84:$BI$84,$E302:$BL302)+'FD inverse'!$A$56*$C303/Setup!$B$17+INDEX('FD inverse'!$A$56:$BH$56,1,'FD mesh'!$B$15+1)*Setup!$B$22</f>
        <v>0</v>
      </c>
      <c r="BG303" s="0" t="n">
        <f aca="false">SUMPRODUCT('FD inverse'!$A$57:$BH$57,'FD mesh'!$B$84:$BI$84,$E302:$BL302)+'FD inverse'!$A$57*$C303/Setup!$B$17+INDEX('FD inverse'!$A$57:$BH$57,1,'FD mesh'!$B$15+1)*Setup!$B$22</f>
        <v>0</v>
      </c>
      <c r="BH303" s="0" t="n">
        <f aca="false">SUMPRODUCT('FD inverse'!$A$58:$BH$58,'FD mesh'!$B$84:$BI$84,$E302:$BL302)+'FD inverse'!$A$58*$C303/Setup!$B$17+INDEX('FD inverse'!$A$58:$BH$58,1,'FD mesh'!$B$15+1)*Setup!$B$22</f>
        <v>0</v>
      </c>
      <c r="BI303" s="0" t="n">
        <f aca="false">SUMPRODUCT('FD inverse'!$A$59:$BH$59,'FD mesh'!$B$84:$BI$84,$E302:$BL302)+'FD inverse'!$A$59*$C303/Setup!$B$17+INDEX('FD inverse'!$A$59:$BH$59,1,'FD mesh'!$B$15+1)*Setup!$B$22</f>
        <v>0</v>
      </c>
      <c r="BJ303" s="0" t="n">
        <f aca="false">SUMPRODUCT('FD inverse'!$A$60:$BH$60,'FD mesh'!$B$84:$BI$84,$E302:$BL302)+'FD inverse'!$A$60*$C303/Setup!$B$17+INDEX('FD inverse'!$A$60:$BH$60,1,'FD mesh'!$B$15+1)*Setup!$B$22</f>
        <v>0</v>
      </c>
      <c r="BK303" s="0" t="n">
        <f aca="false">SUMPRODUCT('FD inverse'!$A$61:$BH$61,'FD mesh'!$B$84:$BI$84,$E302:$BL302)+'FD inverse'!$A$61*$C303/Setup!$B$17+INDEX('FD inverse'!$A$61:$BH$61,1,'FD mesh'!$B$15+1)*Setup!$B$22</f>
        <v>0</v>
      </c>
      <c r="BL303" s="0" t="n">
        <f aca="false">SUMPRODUCT('FD inverse'!$A$62:$BH$62,'FD mesh'!$B$84:$BI$84,$E302:$BL302)+'FD inverse'!$A$62*$C303/Setup!$B$17+INDEX('FD inverse'!$A$62:$BH$62,1,'FD mesh'!$B$15+1)*Setup!$B$22</f>
        <v>0</v>
      </c>
    </row>
    <row r="304" customFormat="false" ht="15" hidden="false" customHeight="false" outlineLevel="0" collapsed="false">
      <c r="A304" s="0" t="n">
        <v>299</v>
      </c>
      <c r="B304" s="0" t="n">
        <f aca="false">A304*Setup!$B$11/3600</f>
        <v>24.9166666666667</v>
      </c>
      <c r="C304" s="0" t="n">
        <f aca="false">Setup!$B$7+Setup!$B$8*COS(2*PI()*(B304-Setup!$B$9)/24)</f>
        <v>21.2339477768709</v>
      </c>
      <c r="D304" s="0" t="n">
        <f aca="false">(C304-E304)/Setup!$B$17</f>
        <v>-2.43087193862077</v>
      </c>
      <c r="E304" s="0" t="n">
        <f aca="false">SUMPRODUCT('FD inverse'!$A$3:$BH$3,'FD mesh'!$B$84:$BI$84,$E303:$BL303)+'FD inverse'!$A$3*$C304/Setup!$B$17+INDEX('FD inverse'!$A$3:$BH$3,1,'FD mesh'!$B$15+1)*Setup!$B$22</f>
        <v>21.5499611288916</v>
      </c>
      <c r="F304" s="0" t="n">
        <f aca="false">SUMPRODUCT('FD inverse'!$A$4:$BH$4,'FD mesh'!$B$84:$BI$84,$E303:$BL303)+'FD inverse'!$A$4*$C304/Setup!$B$17+INDEX('FD inverse'!$A$4:$BH$4,1,'FD mesh'!$B$15+1)*Setup!$B$22</f>
        <v>21.6134925726664</v>
      </c>
      <c r="G304" s="0" t="n">
        <f aca="false">SUMPRODUCT('FD inverse'!$A$5:$BH$5,'FD mesh'!$B$84:$BI$84,$E303:$BL303)+'FD inverse'!$A$5*$C304/Setup!$B$17+INDEX('FD inverse'!$A$5:$BH$5,1,'FD mesh'!$B$15+1)*Setup!$B$22</f>
        <v>21.6617412201827</v>
      </c>
      <c r="H304" s="0" t="n">
        <f aca="false">SUMPRODUCT('FD inverse'!$A$6:$BH$6,'FD mesh'!$B$84:$BI$84,$E303:$BL303)+'FD inverse'!$A$6*$C304/Setup!$B$17+INDEX('FD inverse'!$A$6:$BH$6,1,'FD mesh'!$B$15+1)*Setup!$B$22</f>
        <v>21.8022715219979</v>
      </c>
      <c r="I304" s="0" t="n">
        <f aca="false">SUMPRODUCT('FD inverse'!$A$7:$BH$7,'FD mesh'!$B$84:$BI$84,$E303:$BL303)+'FD inverse'!$A$7*$C304/Setup!$B$17+INDEX('FD inverse'!$A$7:$BH$7,1,'FD mesh'!$B$15+1)*Setup!$B$22</f>
        <v>21.8116017734019</v>
      </c>
      <c r="J304" s="0" t="n">
        <f aca="false">SUMPRODUCT('FD inverse'!$A$8:$BH$8,'FD mesh'!$B$84:$BI$84,$E303:$BL303)+'FD inverse'!$A$8*$C304/Setup!$B$17+INDEX('FD inverse'!$A$8:$BH$8,1,'FD mesh'!$B$15+1)*Setup!$B$22</f>
        <v>21.8156884568366</v>
      </c>
      <c r="K304" s="0" t="n">
        <f aca="false">SUMPRODUCT('FD inverse'!$A$9:$BH$9,'FD mesh'!$B$84:$BI$84,$E303:$BL303)+'FD inverse'!$A$9*$C304/Setup!$B$17+INDEX('FD inverse'!$A$9:$BH$9,1,'FD mesh'!$B$15+1)*Setup!$B$22</f>
        <v>21.8154322251697</v>
      </c>
      <c r="L304" s="0" t="n">
        <f aca="false">SUMPRODUCT('FD inverse'!$A$10:$BH$10,'FD mesh'!$B$84:$BI$84,$E303:$BL303)+'FD inverse'!$A$10*$C304/Setup!$B$17+INDEX('FD inverse'!$A$10:$BH$10,1,'FD mesh'!$B$15+1)*Setup!$B$22</f>
        <v>21.811654265974</v>
      </c>
      <c r="M304" s="0" t="n">
        <f aca="false">SUMPRODUCT('FD inverse'!$A$11:$BH$11,'FD mesh'!$B$84:$BI$84,$E303:$BL303)+'FD inverse'!$A$11*$C304/Setup!$B$17+INDEX('FD inverse'!$A$11:$BH$11,1,'FD mesh'!$B$15+1)*Setup!$B$22</f>
        <v>21.8050864396826</v>
      </c>
      <c r="N304" s="0" t="n">
        <f aca="false">SUMPRODUCT('FD inverse'!$A$12:$BH$12,'FD mesh'!$B$84:$BI$84,$E303:$BL303)+'FD inverse'!$A$12*$C304/Setup!$B$17+INDEX('FD inverse'!$A$12:$BH$12,1,'FD mesh'!$B$15+1)*Setup!$B$22</f>
        <v>21.7963630079056</v>
      </c>
      <c r="O304" s="0" t="n">
        <f aca="false">SUMPRODUCT('FD inverse'!$A$13:$BH$13,'FD mesh'!$B$84:$BI$84,$E303:$BL303)+'FD inverse'!$A$13*$C304/Setup!$B$17+INDEX('FD inverse'!$A$13:$BH$13,1,'FD mesh'!$B$15+1)*Setup!$B$22</f>
        <v>21.7860138469872</v>
      </c>
      <c r="P304" s="0" t="n">
        <f aca="false">SUMPRODUCT('FD inverse'!$A$14:$BH$14,'FD mesh'!$B$84:$BI$84,$E303:$BL303)+'FD inverse'!$A$14*$C304/Setup!$B$17+INDEX('FD inverse'!$A$14:$BH$14,1,'FD mesh'!$B$15+1)*Setup!$B$22</f>
        <v>21.7744590554008</v>
      </c>
      <c r="Q304" s="0" t="n">
        <f aca="false">SUMPRODUCT('FD inverse'!$A$15:$BH$15,'FD mesh'!$B$84:$BI$84,$E303:$BL303)+'FD inverse'!$A$15*$C304/Setup!$B$17+INDEX('FD inverse'!$A$15:$BH$15,1,'FD mesh'!$B$15+1)*Setup!$B$22</f>
        <v>21.7620048781398</v>
      </c>
      <c r="R304" s="0" t="n">
        <f aca="false">SUMPRODUCT('FD inverse'!$A$16:$BH$16,'FD mesh'!$B$84:$BI$84,$E303:$BL303)+'FD inverse'!$A$16*$C304/Setup!$B$17+INDEX('FD inverse'!$A$16:$BH$16,1,'FD mesh'!$B$15+1)*Setup!$B$22</f>
        <v>21.7488408866664</v>
      </c>
      <c r="S304" s="0" t="n">
        <f aca="false">SUMPRODUCT('FD inverse'!$A$17:$BH$17,'FD mesh'!$B$84:$BI$84,$E303:$BL303)+'FD inverse'!$A$17*$C304/Setup!$B$17+INDEX('FD inverse'!$A$17:$BH$17,1,'FD mesh'!$B$15+1)*Setup!$B$22</f>
        <v>21.3133651291893</v>
      </c>
      <c r="T304" s="0" t="n">
        <f aca="false">SUMPRODUCT('FD inverse'!$A$18:$BH$18,'FD mesh'!$B$84:$BI$84,$E303:$BL303)+'FD inverse'!$A$18*$C304/Setup!$B$17+INDEX('FD inverse'!$A$18:$BH$18,1,'FD mesh'!$B$15+1)*Setup!$B$22</f>
        <v>20.8777482563688</v>
      </c>
      <c r="U304" s="0" t="n">
        <f aca="false">SUMPRODUCT('FD inverse'!$A$19:$BH$19,'FD mesh'!$B$84:$BI$84,$E303:$BL303)+'FD inverse'!$A$19*$C304/Setup!$B$17+INDEX('FD inverse'!$A$19:$BH$19,1,'FD mesh'!$B$15+1)*Setup!$B$22</f>
        <v>20.4421394455982</v>
      </c>
      <c r="V304" s="0" t="n">
        <f aca="false">SUMPRODUCT('FD inverse'!$A$20:$BH$20,'FD mesh'!$B$84:$BI$84,$E303:$BL303)+'FD inverse'!$A$20*$C304/Setup!$B$17+INDEX('FD inverse'!$A$20:$BH$20,1,'FD mesh'!$B$15+1)*Setup!$B$22</f>
        <v>20.0066611154933</v>
      </c>
      <c r="W304" s="0" t="n">
        <f aca="false">SUMPRODUCT('FD inverse'!$A$21:$BH$21,'FD mesh'!$B$84:$BI$84,$E303:$BL303)+'FD inverse'!$A$21*$C304/Setup!$B$17+INDEX('FD inverse'!$A$21:$BH$21,1,'FD mesh'!$B$15+1)*Setup!$B$22</f>
        <v>19.5714104968156</v>
      </c>
      <c r="X304" s="0" t="n">
        <f aca="false">SUMPRODUCT('FD inverse'!$A$22:$BH$22,'FD mesh'!$B$84:$BI$84,$E303:$BL303)+'FD inverse'!$A$22*$C304/Setup!$B$17+INDEX('FD inverse'!$A$22:$BH$22,1,'FD mesh'!$B$15+1)*Setup!$B$22</f>
        <v>19.1364613069735</v>
      </c>
      <c r="Y304" s="0" t="n">
        <f aca="false">SUMPRODUCT('FD inverse'!$A$23:$BH$23,'FD mesh'!$B$84:$BI$84,$E303:$BL303)+'FD inverse'!$A$23*$C304/Setup!$B$17+INDEX('FD inverse'!$A$23:$BH$23,1,'FD mesh'!$B$15+1)*Setup!$B$22</f>
        <v>18.7018655161177</v>
      </c>
      <c r="Z304" s="0" t="n">
        <f aca="false">SUMPRODUCT('FD inverse'!$A$24:$BH$24,'FD mesh'!$B$84:$BI$84,$E303:$BL303)+'FD inverse'!$A$24*$C304/Setup!$B$17+INDEX('FD inverse'!$A$24:$BH$24,1,'FD mesh'!$B$15+1)*Setup!$B$22</f>
        <v>18.2676551936715</v>
      </c>
      <c r="AA304" s="0" t="n">
        <f aca="false">SUMPRODUCT('FD inverse'!$A$25:$BH$25,'FD mesh'!$B$84:$BI$84,$E303:$BL303)+'FD inverse'!$A$25*$C304/Setup!$B$17+INDEX('FD inverse'!$A$25:$BH$25,1,'FD mesh'!$B$15+1)*Setup!$B$22</f>
        <v>17.8338444249079</v>
      </c>
      <c r="AB304" s="0" t="n">
        <f aca="false">SUMPRODUCT('FD inverse'!$A$26:$BH$26,'FD mesh'!$B$84:$BI$84,$E303:$BL303)+'FD inverse'!$A$26*$C304/Setup!$B$17+INDEX('FD inverse'!$A$26:$BH$26,1,'FD mesh'!$B$15+1)*Setup!$B$22</f>
        <v>17.4004312878881</v>
      </c>
      <c r="AC304" s="0" t="n">
        <f aca="false">SUMPRODUCT('FD inverse'!$A$27:$BH$27,'FD mesh'!$B$84:$BI$84,$E303:$BL303)+'FD inverse'!$A$27*$C304/Setup!$B$17+INDEX('FD inverse'!$A$27:$BH$27,1,'FD mesh'!$B$15+1)*Setup!$B$22</f>
        <v>16.9673998817095</v>
      </c>
      <c r="AD304" s="0" t="n">
        <f aca="false">SUMPRODUCT('FD inverse'!$A$28:$BH$28,'FD mesh'!$B$84:$BI$84,$E303:$BL303)+'FD inverse'!$A$28*$C304/Setup!$B$17+INDEX('FD inverse'!$A$28:$BH$28,1,'FD mesh'!$B$15+1)*Setup!$B$22</f>
        <v>16.5347223975763</v>
      </c>
      <c r="AE304" s="0" t="n">
        <f aca="false">SUMPRODUCT('FD inverse'!$A$29:$BH$29,'FD mesh'!$B$84:$BI$84,$E303:$BL303)+'FD inverse'!$A$29*$C304/Setup!$B$17+INDEX('FD inverse'!$A$29:$BH$29,1,'FD mesh'!$B$15+1)*Setup!$B$22</f>
        <v>16.1023612247022</v>
      </c>
      <c r="AF304" s="0" t="n">
        <f aca="false">SUMPRODUCT('FD inverse'!$A$30:$BH$30,'FD mesh'!$B$84:$BI$84,$E303:$BL303)+'FD inverse'!$A$30*$C304/Setup!$B$17+INDEX('FD inverse'!$A$30:$BH$30,1,'FD mesh'!$B$15+1)*Setup!$B$22</f>
        <v>15.670271083469</v>
      </c>
      <c r="AG304" s="0" t="n">
        <f aca="false">SUMPRODUCT('FD inverse'!$A$31:$BH$31,'FD mesh'!$B$84:$BI$84,$E303:$BL303)+'FD inverse'!$A$31*$C304/Setup!$B$17+INDEX('FD inverse'!$A$31:$BH$31,1,'FD mesh'!$B$15+1)*Setup!$B$22</f>
        <v>15.238401178616</v>
      </c>
      <c r="AH304" s="0" t="n">
        <f aca="false">SUMPRODUCT('FD inverse'!$A$32:$BH$32,'FD mesh'!$B$84:$BI$84,$E303:$BL303)+'FD inverse'!$A$32*$C304/Setup!$B$17+INDEX('FD inverse'!$A$32:$BH$32,1,'FD mesh'!$B$15+1)*Setup!$B$22</f>
        <v>15.2203447512386</v>
      </c>
      <c r="AI304" s="0" t="n">
        <f aca="false">SUMPRODUCT('FD inverse'!$A$33:$BH$33,'FD mesh'!$B$84:$BI$84,$E303:$BL303)+'FD inverse'!$A$33*$C304/Setup!$B$17+INDEX('FD inverse'!$A$33:$BH$33,1,'FD mesh'!$B$15+1)*Setup!$B$22</f>
        <v>15.2025683213441</v>
      </c>
      <c r="AJ304" s="0" t="n">
        <f aca="false">SUMPRODUCT('FD inverse'!$A$34:$BH$34,'FD mesh'!$B$84:$BI$84,$E303:$BL303)+'FD inverse'!$A$34*$C304/Setup!$B$17+INDEX('FD inverse'!$A$34:$BH$34,1,'FD mesh'!$B$15+1)*Setup!$B$22</f>
        <v>15.185062967356</v>
      </c>
      <c r="AK304" s="0" t="n">
        <f aca="false">SUMPRODUCT('FD inverse'!$A$35:$BH$35,'FD mesh'!$B$84:$BI$84,$E303:$BL303)+'FD inverse'!$A$35*$C304/Setup!$B$17+INDEX('FD inverse'!$A$35:$BH$35,1,'FD mesh'!$B$15+1)*Setup!$B$22</f>
        <v>15.1678168226089</v>
      </c>
      <c r="AL304" s="0" t="n">
        <f aca="false">SUMPRODUCT('FD inverse'!$A$36:$BH$36,'FD mesh'!$B$84:$BI$84,$E303:$BL303)+'FD inverse'!$A$36*$C304/Setup!$B$17+INDEX('FD inverse'!$A$36:$BH$36,1,'FD mesh'!$B$15+1)*Setup!$B$22</f>
        <v>15.1508153384647</v>
      </c>
      <c r="AM304" s="0" t="n">
        <f aca="false">SUMPRODUCT('FD inverse'!$A$37:$BH$37,'FD mesh'!$B$84:$BI$84,$E303:$BL303)+'FD inverse'!$A$37*$C304/Setup!$B$17+INDEX('FD inverse'!$A$37:$BH$37,1,'FD mesh'!$B$15+1)*Setup!$B$22</f>
        <v>15.1340415428393</v>
      </c>
      <c r="AN304" s="0" t="n">
        <f aca="false">SUMPRODUCT('FD inverse'!$A$38:$BH$38,'FD mesh'!$B$84:$BI$84,$E303:$BL303)+'FD inverse'!$A$38*$C304/Setup!$B$17+INDEX('FD inverse'!$A$38:$BH$38,1,'FD mesh'!$B$15+1)*Setup!$B$22</f>
        <v>15.117476293745</v>
      </c>
      <c r="AO304" s="0" t="n">
        <f aca="false">SUMPRODUCT('FD inverse'!$A$39:$BH$39,'FD mesh'!$B$84:$BI$84,$E303:$BL303)+'FD inverse'!$A$39*$C304/Setup!$B$17+INDEX('FD inverse'!$A$39:$BH$39,1,'FD mesh'!$B$15+1)*Setup!$B$22</f>
        <v>15.1010985276927</v>
      </c>
      <c r="AP304" s="0" t="n">
        <f aca="false">SUMPRODUCT('FD inverse'!$A$40:$BH$40,'FD mesh'!$B$84:$BI$84,$E303:$BL303)+'FD inverse'!$A$40*$C304/Setup!$B$17+INDEX('FD inverse'!$A$40:$BH$40,1,'FD mesh'!$B$15+1)*Setup!$B$22</f>
        <v>15.0848855030026</v>
      </c>
      <c r="AQ304" s="0" t="n">
        <f aca="false">SUMPRODUCT('FD inverse'!$A$41:$BH$41,'FD mesh'!$B$84:$BI$84,$E303:$BL303)+'FD inverse'!$A$41*$C304/Setup!$B$17+INDEX('FD inverse'!$A$41:$BH$41,1,'FD mesh'!$B$15+1)*Setup!$B$22</f>
        <v>15.0688130382567</v>
      </c>
      <c r="AR304" s="0" t="n">
        <f aca="false">SUMPRODUCT('FD inverse'!$A$42:$BH$42,'FD mesh'!$B$84:$BI$84,$E303:$BL303)+'FD inverse'!$A$42*$C304/Setup!$B$17+INDEX('FD inverse'!$A$42:$BH$42,1,'FD mesh'!$B$15+1)*Setup!$B$22</f>
        <v>15.0528557462864</v>
      </c>
      <c r="AS304" s="0" t="n">
        <f aca="false">SUMPRODUCT('FD inverse'!$A$43:$BH$43,'FD mesh'!$B$84:$BI$84,$E303:$BL303)+'FD inverse'!$A$43*$C304/Setup!$B$17+INDEX('FD inverse'!$A$43:$BH$43,1,'FD mesh'!$B$15+1)*Setup!$B$22</f>
        <v>0</v>
      </c>
      <c r="AT304" s="0" t="n">
        <f aca="false">SUMPRODUCT('FD inverse'!$A$44:$BH$44,'FD mesh'!$B$84:$BI$84,$E303:$BL303)+'FD inverse'!$A$44*$C304/Setup!$B$17+INDEX('FD inverse'!$A$44:$BH$44,1,'FD mesh'!$B$15+1)*Setup!$B$22</f>
        <v>0</v>
      </c>
      <c r="AU304" s="0" t="n">
        <f aca="false">SUMPRODUCT('FD inverse'!$A$45:$BH$45,'FD mesh'!$B$84:$BI$84,$E303:$BL303)+'FD inverse'!$A$45*$C304/Setup!$B$17+INDEX('FD inverse'!$A$45:$BH$45,1,'FD mesh'!$B$15+1)*Setup!$B$22</f>
        <v>0</v>
      </c>
      <c r="AV304" s="0" t="n">
        <f aca="false">SUMPRODUCT('FD inverse'!$A$46:$BH$46,'FD mesh'!$B$84:$BI$84,$E303:$BL303)+'FD inverse'!$A$46*$C304/Setup!$B$17+INDEX('FD inverse'!$A$46:$BH$46,1,'FD mesh'!$B$15+1)*Setup!$B$22</f>
        <v>0</v>
      </c>
      <c r="AW304" s="0" t="n">
        <f aca="false">SUMPRODUCT('FD inverse'!$A$47:$BH$47,'FD mesh'!$B$84:$BI$84,$E303:$BL303)+'FD inverse'!$A$47*$C304/Setup!$B$17+INDEX('FD inverse'!$A$47:$BH$47,1,'FD mesh'!$B$15+1)*Setup!$B$22</f>
        <v>0</v>
      </c>
      <c r="AX304" s="0" t="n">
        <f aca="false">SUMPRODUCT('FD inverse'!$A$48:$BH$48,'FD mesh'!$B$84:$BI$84,$E303:$BL303)+'FD inverse'!$A$48*$C304/Setup!$B$17+INDEX('FD inverse'!$A$48:$BH$48,1,'FD mesh'!$B$15+1)*Setup!$B$22</f>
        <v>0</v>
      </c>
      <c r="AY304" s="0" t="n">
        <f aca="false">SUMPRODUCT('FD inverse'!$A$49:$BH$49,'FD mesh'!$B$84:$BI$84,$E303:$BL303)+'FD inverse'!$A$49*$C304/Setup!$B$17+INDEX('FD inverse'!$A$49:$BH$49,1,'FD mesh'!$B$15+1)*Setup!$B$22</f>
        <v>0</v>
      </c>
      <c r="AZ304" s="0" t="n">
        <f aca="false">SUMPRODUCT('FD inverse'!$A$50:$BH$50,'FD mesh'!$B$84:$BI$84,$E303:$BL303)+'FD inverse'!$A$50*$C304/Setup!$B$17+INDEX('FD inverse'!$A$50:$BH$50,1,'FD mesh'!$B$15+1)*Setup!$B$22</f>
        <v>0</v>
      </c>
      <c r="BA304" s="0" t="n">
        <f aca="false">SUMPRODUCT('FD inverse'!$A$51:$BH$51,'FD mesh'!$B$84:$BI$84,$E303:$BL303)+'FD inverse'!$A$51*$C304/Setup!$B$17+INDEX('FD inverse'!$A$51:$BH$51,1,'FD mesh'!$B$15+1)*Setup!$B$22</f>
        <v>0</v>
      </c>
      <c r="BB304" s="0" t="n">
        <f aca="false">SUMPRODUCT('FD inverse'!$A$52:$BH$52,'FD mesh'!$B$84:$BI$84,$E303:$BL303)+'FD inverse'!$A$52*$C304/Setup!$B$17+INDEX('FD inverse'!$A$52:$BH$52,1,'FD mesh'!$B$15+1)*Setup!$B$22</f>
        <v>0</v>
      </c>
      <c r="BC304" s="0" t="n">
        <f aca="false">SUMPRODUCT('FD inverse'!$A$53:$BH$53,'FD mesh'!$B$84:$BI$84,$E303:$BL303)+'FD inverse'!$A$53*$C304/Setup!$B$17+INDEX('FD inverse'!$A$53:$BH$53,1,'FD mesh'!$B$15+1)*Setup!$B$22</f>
        <v>0</v>
      </c>
      <c r="BD304" s="0" t="n">
        <f aca="false">SUMPRODUCT('FD inverse'!$A$54:$BH$54,'FD mesh'!$B$84:$BI$84,$E303:$BL303)+'FD inverse'!$A$54*$C304/Setup!$B$17+INDEX('FD inverse'!$A$54:$BH$54,1,'FD mesh'!$B$15+1)*Setup!$B$22</f>
        <v>0</v>
      </c>
      <c r="BE304" s="0" t="n">
        <f aca="false">SUMPRODUCT('FD inverse'!$A$55:$BH$55,'FD mesh'!$B$84:$BI$84,$E303:$BL303)+'FD inverse'!$A$55*$C304/Setup!$B$17+INDEX('FD inverse'!$A$55:$BH$55,1,'FD mesh'!$B$15+1)*Setup!$B$22</f>
        <v>0</v>
      </c>
      <c r="BF304" s="0" t="n">
        <f aca="false">SUMPRODUCT('FD inverse'!$A$56:$BH$56,'FD mesh'!$B$84:$BI$84,$E303:$BL303)+'FD inverse'!$A$56*$C304/Setup!$B$17+INDEX('FD inverse'!$A$56:$BH$56,1,'FD mesh'!$B$15+1)*Setup!$B$22</f>
        <v>0</v>
      </c>
      <c r="BG304" s="0" t="n">
        <f aca="false">SUMPRODUCT('FD inverse'!$A$57:$BH$57,'FD mesh'!$B$84:$BI$84,$E303:$BL303)+'FD inverse'!$A$57*$C304/Setup!$B$17+INDEX('FD inverse'!$A$57:$BH$57,1,'FD mesh'!$B$15+1)*Setup!$B$22</f>
        <v>0</v>
      </c>
      <c r="BH304" s="0" t="n">
        <f aca="false">SUMPRODUCT('FD inverse'!$A$58:$BH$58,'FD mesh'!$B$84:$BI$84,$E303:$BL303)+'FD inverse'!$A$58*$C304/Setup!$B$17+INDEX('FD inverse'!$A$58:$BH$58,1,'FD mesh'!$B$15+1)*Setup!$B$22</f>
        <v>0</v>
      </c>
      <c r="BI304" s="0" t="n">
        <f aca="false">SUMPRODUCT('FD inverse'!$A$59:$BH$59,'FD mesh'!$B$84:$BI$84,$E303:$BL303)+'FD inverse'!$A$59*$C304/Setup!$B$17+INDEX('FD inverse'!$A$59:$BH$59,1,'FD mesh'!$B$15+1)*Setup!$B$22</f>
        <v>0</v>
      </c>
      <c r="BJ304" s="0" t="n">
        <f aca="false">SUMPRODUCT('FD inverse'!$A$60:$BH$60,'FD mesh'!$B$84:$BI$84,$E303:$BL303)+'FD inverse'!$A$60*$C304/Setup!$B$17+INDEX('FD inverse'!$A$60:$BH$60,1,'FD mesh'!$B$15+1)*Setup!$B$22</f>
        <v>0</v>
      </c>
      <c r="BK304" s="0" t="n">
        <f aca="false">SUMPRODUCT('FD inverse'!$A$61:$BH$61,'FD mesh'!$B$84:$BI$84,$E303:$BL303)+'FD inverse'!$A$61*$C304/Setup!$B$17+INDEX('FD inverse'!$A$61:$BH$61,1,'FD mesh'!$B$15+1)*Setup!$B$22</f>
        <v>0</v>
      </c>
      <c r="BL304" s="0" t="n">
        <f aca="false">SUMPRODUCT('FD inverse'!$A$62:$BH$62,'FD mesh'!$B$84:$BI$84,$E303:$BL303)+'FD inverse'!$A$62*$C304/Setup!$B$17+INDEX('FD inverse'!$A$62:$BH$62,1,'FD mesh'!$B$15+1)*Setup!$B$22</f>
        <v>0</v>
      </c>
    </row>
    <row r="305" customFormat="false" ht="15" hidden="false" customHeight="false" outlineLevel="0" collapsed="false">
      <c r="A305" s="0" t="n">
        <v>300</v>
      </c>
      <c r="B305" s="0" t="n">
        <f aca="false">A305*Setup!$B$11/3600</f>
        <v>25</v>
      </c>
      <c r="C305" s="0" t="n">
        <f aca="false">Setup!$B$7+Setup!$B$8*COS(2*PI()*(B305-Setup!$B$9)/24)</f>
        <v>21.1715728752538</v>
      </c>
      <c r="D305" s="0" t="n">
        <f aca="false">(C305-E305)/Setup!$B$17</f>
        <v>-2.60300447531899</v>
      </c>
      <c r="E305" s="0" t="n">
        <f aca="false">SUMPRODUCT('FD inverse'!$A$3:$BH$3,'FD mesh'!$B$84:$BI$84,$E304:$BL304)+'FD inverse'!$A$3*$C305/Setup!$B$17+INDEX('FD inverse'!$A$3:$BH$3,1,'FD mesh'!$B$15+1)*Setup!$B$22</f>
        <v>21.5099634570453</v>
      </c>
      <c r="F305" s="0" t="n">
        <f aca="false">SUMPRODUCT('FD inverse'!$A$4:$BH$4,'FD mesh'!$B$84:$BI$84,$E304:$BL304)+'FD inverse'!$A$4*$C305/Setup!$B$17+INDEX('FD inverse'!$A$4:$BH$4,1,'FD mesh'!$B$15+1)*Setup!$B$22</f>
        <v>21.5787537780206</v>
      </c>
      <c r="G305" s="0" t="n">
        <f aca="false">SUMPRODUCT('FD inverse'!$A$5:$BH$5,'FD mesh'!$B$84:$BI$84,$E304:$BL304)+'FD inverse'!$A$5*$C305/Setup!$B$17+INDEX('FD inverse'!$A$5:$BH$5,1,'FD mesh'!$B$15+1)*Setup!$B$22</f>
        <v>21.6324664971532</v>
      </c>
      <c r="H305" s="0" t="n">
        <f aca="false">SUMPRODUCT('FD inverse'!$A$6:$BH$6,'FD mesh'!$B$84:$BI$84,$E304:$BL304)+'FD inverse'!$A$6*$C305/Setup!$B$17+INDEX('FD inverse'!$A$6:$BH$6,1,'FD mesh'!$B$15+1)*Setup!$B$22</f>
        <v>21.7915950812297</v>
      </c>
      <c r="I305" s="0" t="n">
        <f aca="false">SUMPRODUCT('FD inverse'!$A$7:$BH$7,'FD mesh'!$B$84:$BI$84,$E304:$BL304)+'FD inverse'!$A$7*$C305/Setup!$B$17+INDEX('FD inverse'!$A$7:$BH$7,1,'FD mesh'!$B$15+1)*Setup!$B$22</f>
        <v>21.8025278642548</v>
      </c>
      <c r="J305" s="0" t="n">
        <f aca="false">SUMPRODUCT('FD inverse'!$A$8:$BH$8,'FD mesh'!$B$84:$BI$84,$E304:$BL304)+'FD inverse'!$A$8*$C305/Setup!$B$17+INDEX('FD inverse'!$A$8:$BH$8,1,'FD mesh'!$B$15+1)*Setup!$B$22</f>
        <v>21.8081073085499</v>
      </c>
      <c r="K305" s="0" t="n">
        <f aca="false">SUMPRODUCT('FD inverse'!$A$9:$BH$9,'FD mesh'!$B$84:$BI$84,$E304:$BL304)+'FD inverse'!$A$9*$C305/Setup!$B$17+INDEX('FD inverse'!$A$9:$BH$9,1,'FD mesh'!$B$15+1)*Setup!$B$22</f>
        <v>21.8092140989886</v>
      </c>
      <c r="L305" s="0" t="n">
        <f aca="false">SUMPRODUCT('FD inverse'!$A$10:$BH$10,'FD mesh'!$B$84:$BI$84,$E304:$BL304)+'FD inverse'!$A$10*$C305/Setup!$B$17+INDEX('FD inverse'!$A$10:$BH$10,1,'FD mesh'!$B$15+1)*Setup!$B$22</f>
        <v>21.806652378406</v>
      </c>
      <c r="M305" s="0" t="n">
        <f aca="false">SUMPRODUCT('FD inverse'!$A$11:$BH$11,'FD mesh'!$B$84:$BI$84,$E304:$BL304)+'FD inverse'!$A$11*$C305/Setup!$B$17+INDEX('FD inverse'!$A$11:$BH$11,1,'FD mesh'!$B$15+1)*Setup!$B$22</f>
        <v>21.8011396917067</v>
      </c>
      <c r="N305" s="0" t="n">
        <f aca="false">SUMPRODUCT('FD inverse'!$A$12:$BH$12,'FD mesh'!$B$84:$BI$84,$E304:$BL304)+'FD inverse'!$A$12*$C305/Setup!$B$17+INDEX('FD inverse'!$A$12:$BH$12,1,'FD mesh'!$B$15+1)*Setup!$B$22</f>
        <v>21.7932985401248</v>
      </c>
      <c r="O305" s="0" t="n">
        <f aca="false">SUMPRODUCT('FD inverse'!$A$13:$BH$13,'FD mesh'!$B$84:$BI$84,$E304:$BL304)+'FD inverse'!$A$13*$C305/Setup!$B$17+INDEX('FD inverse'!$A$13:$BH$13,1,'FD mesh'!$B$15+1)*Setup!$B$22</f>
        <v>21.7836494429495</v>
      </c>
      <c r="P305" s="0" t="n">
        <f aca="false">SUMPRODUCT('FD inverse'!$A$14:$BH$14,'FD mesh'!$B$84:$BI$84,$E304:$BL304)+'FD inverse'!$A$14*$C305/Setup!$B$17+INDEX('FD inverse'!$A$14:$BH$14,1,'FD mesh'!$B$15+1)*Setup!$B$22</f>
        <v>21.7726054171384</v>
      </c>
      <c r="Q305" s="0" t="n">
        <f aca="false">SUMPRODUCT('FD inverse'!$A$15:$BH$15,'FD mesh'!$B$84:$BI$84,$E304:$BL304)+'FD inverse'!$A$15*$C305/Setup!$B$17+INDEX('FD inverse'!$A$15:$BH$15,1,'FD mesh'!$B$15+1)*Setup!$B$22</f>
        <v>21.760467799432</v>
      </c>
      <c r="R305" s="0" t="n">
        <f aca="false">SUMPRODUCT('FD inverse'!$A$16:$BH$16,'FD mesh'!$B$84:$BI$84,$E304:$BL304)+'FD inverse'!$A$16*$C305/Setup!$B$17+INDEX('FD inverse'!$A$16:$BH$16,1,'FD mesh'!$B$15+1)*Setup!$B$22</f>
        <v>21.7474233506296</v>
      </c>
      <c r="S305" s="0" t="n">
        <f aca="false">SUMPRODUCT('FD inverse'!$A$17:$BH$17,'FD mesh'!$B$84:$BI$84,$E304:$BL304)+'FD inverse'!$A$17*$C305/Setup!$B$17+INDEX('FD inverse'!$A$17:$BH$17,1,'FD mesh'!$B$15+1)*Setup!$B$22</f>
        <v>21.3125650800714</v>
      </c>
      <c r="T305" s="0" t="n">
        <f aca="false">SUMPRODUCT('FD inverse'!$A$18:$BH$18,'FD mesh'!$B$84:$BI$84,$E304:$BL304)+'FD inverse'!$A$18*$C305/Setup!$B$17+INDEX('FD inverse'!$A$18:$BH$18,1,'FD mesh'!$B$15+1)*Setup!$B$22</f>
        <v>20.8774713664872</v>
      </c>
      <c r="U305" s="0" t="n">
        <f aca="false">SUMPRODUCT('FD inverse'!$A$19:$BH$19,'FD mesh'!$B$84:$BI$84,$E304:$BL304)+'FD inverse'!$A$19*$C305/Setup!$B$17+INDEX('FD inverse'!$A$19:$BH$19,1,'FD mesh'!$B$15+1)*Setup!$B$22</f>
        <v>20.4422961681663</v>
      </c>
      <c r="V305" s="0" t="n">
        <f aca="false">SUMPRODUCT('FD inverse'!$A$20:$BH$20,'FD mesh'!$B$84:$BI$84,$E304:$BL304)+'FD inverse'!$A$20*$C305/Setup!$B$17+INDEX('FD inverse'!$A$20:$BH$20,1,'FD mesh'!$B$15+1)*Setup!$B$22</f>
        <v>20.0071670910583</v>
      </c>
      <c r="W305" s="0" t="n">
        <f aca="false">SUMPRODUCT('FD inverse'!$A$21:$BH$21,'FD mesh'!$B$84:$BI$84,$E304:$BL304)+'FD inverse'!$A$21*$C305/Setup!$B$17+INDEX('FD inverse'!$A$21:$BH$21,1,'FD mesh'!$B$15+1)*Setup!$B$22</f>
        <v>19.5721869153309</v>
      </c>
      <c r="X305" s="0" t="n">
        <f aca="false">SUMPRODUCT('FD inverse'!$A$22:$BH$22,'FD mesh'!$B$84:$BI$84,$E304:$BL304)+'FD inverse'!$A$22*$C305/Setup!$B$17+INDEX('FD inverse'!$A$22:$BH$22,1,'FD mesh'!$B$15+1)*Setup!$B$22</f>
        <v>19.1374352284808</v>
      </c>
      <c r="Y305" s="0" t="n">
        <f aca="false">SUMPRODUCT('FD inverse'!$A$23:$BH$23,'FD mesh'!$B$84:$BI$84,$E304:$BL304)+'FD inverse'!$A$23*$C305/Setup!$B$17+INDEX('FD inverse'!$A$23:$BH$23,1,'FD mesh'!$B$15+1)*Setup!$B$22</f>
        <v>18.7029701528171</v>
      </c>
      <c r="Z305" s="0" t="n">
        <f aca="false">SUMPRODUCT('FD inverse'!$A$24:$BH$24,'FD mesh'!$B$84:$BI$84,$E304:$BL304)+'FD inverse'!$A$24*$C305/Setup!$B$17+INDEX('FD inverse'!$A$24:$BH$24,1,'FD mesh'!$B$15+1)*Setup!$B$22</f>
        <v>18.2688301559536</v>
      </c>
      <c r="AA305" s="0" t="n">
        <f aca="false">SUMPRODUCT('FD inverse'!$A$25:$BH$25,'FD mesh'!$B$84:$BI$84,$E304:$BL304)+'FD inverse'!$A$25*$C305/Setup!$B$17+INDEX('FD inverse'!$A$25:$BH$25,1,'FD mesh'!$B$15+1)*Setup!$B$22</f>
        <v>17.8350359337045</v>
      </c>
      <c r="AB305" s="0" t="n">
        <f aca="false">SUMPRODUCT('FD inverse'!$A$26:$BH$26,'FD mesh'!$B$84:$BI$84,$E304:$BL304)+'FD inverse'!$A$26*$C305/Setup!$B$17+INDEX('FD inverse'!$A$26:$BH$26,1,'FD mesh'!$B$15+1)*Setup!$B$22</f>
        <v>17.4015923554728</v>
      </c>
      <c r="AC305" s="0" t="n">
        <f aca="false">SUMPRODUCT('FD inverse'!$A$27:$BH$27,'FD mesh'!$B$84:$BI$84,$E304:$BL304)+'FD inverse'!$A$27*$C305/Setup!$B$17+INDEX('FD inverse'!$A$27:$BH$27,1,'FD mesh'!$B$15+1)*Setup!$B$22</f>
        <v>16.9684904628445</v>
      </c>
      <c r="AD305" s="0" t="n">
        <f aca="false">SUMPRODUCT('FD inverse'!$A$28:$BH$28,'FD mesh'!$B$84:$BI$84,$E304:$BL304)+'FD inverse'!$A$28*$C305/Setup!$B$17+INDEX('FD inverse'!$A$28:$BH$28,1,'FD mesh'!$B$15+1)*Setup!$B$22</f>
        <v>16.5357095126645</v>
      </c>
      <c r="AE305" s="0" t="n">
        <f aca="false">SUMPRODUCT('FD inverse'!$A$29:$BH$29,'FD mesh'!$B$84:$BI$84,$E304:$BL304)+'FD inverse'!$A$29*$C305/Setup!$B$17+INDEX('FD inverse'!$A$29:$BH$29,1,'FD mesh'!$B$15+1)*Setup!$B$22</f>
        <v>16.1032190563534</v>
      </c>
      <c r="AF305" s="0" t="n">
        <f aca="false">SUMPRODUCT('FD inverse'!$A$30:$BH$30,'FD mesh'!$B$84:$BI$84,$E304:$BL304)+'FD inverse'!$A$30*$C305/Setup!$B$17+INDEX('FD inverse'!$A$30:$BH$30,1,'FD mesh'!$B$15+1)*Setup!$B$22</f>
        <v>15.6709810476425</v>
      </c>
      <c r="AG305" s="0" t="n">
        <f aca="false">SUMPRODUCT('FD inverse'!$A$31:$BH$31,'FD mesh'!$B$84:$BI$84,$E304:$BL304)+'FD inverse'!$A$31*$C305/Setup!$B$17+INDEX('FD inverse'!$A$31:$BH$31,1,'FD mesh'!$B$15+1)*Setup!$B$22</f>
        <v>15.2389519712455</v>
      </c>
      <c r="AH305" s="0" t="n">
        <f aca="false">SUMPRODUCT('FD inverse'!$A$32:$BH$32,'FD mesh'!$B$84:$BI$84,$E304:$BL304)+'FD inverse'!$A$32*$C305/Setup!$B$17+INDEX('FD inverse'!$A$32:$BH$32,1,'FD mesh'!$B$15+1)*Setup!$B$22</f>
        <v>15.2208853091612</v>
      </c>
      <c r="AI305" s="0" t="n">
        <f aca="false">SUMPRODUCT('FD inverse'!$A$33:$BH$33,'FD mesh'!$B$84:$BI$84,$E304:$BL304)+'FD inverse'!$A$33*$C305/Setup!$B$17+INDEX('FD inverse'!$A$33:$BH$33,1,'FD mesh'!$B$15+1)*Setup!$B$22</f>
        <v>15.203092289948</v>
      </c>
      <c r="AJ305" s="0" t="n">
        <f aca="false">SUMPRODUCT('FD inverse'!$A$34:$BH$34,'FD mesh'!$B$84:$BI$84,$E304:$BL304)+'FD inverse'!$A$34*$C305/Setup!$B$17+INDEX('FD inverse'!$A$34:$BH$34,1,'FD mesh'!$B$15+1)*Setup!$B$22</f>
        <v>15.1855645157107</v>
      </c>
      <c r="AK305" s="0" t="n">
        <f aca="false">SUMPRODUCT('FD inverse'!$A$35:$BH$35,'FD mesh'!$B$84:$BI$84,$E304:$BL304)+'FD inverse'!$A$35*$C305/Setup!$B$17+INDEX('FD inverse'!$A$35:$BH$35,1,'FD mesh'!$B$15+1)*Setup!$B$22</f>
        <v>15.1682906368029</v>
      </c>
      <c r="AL305" s="0" t="n">
        <f aca="false">SUMPRODUCT('FD inverse'!$A$36:$BH$36,'FD mesh'!$B$84:$BI$84,$E304:$BL304)+'FD inverse'!$A$36*$C305/Setup!$B$17+INDEX('FD inverse'!$A$36:$BH$36,1,'FD mesh'!$B$15+1)*Setup!$B$22</f>
        <v>15.1512566135536</v>
      </c>
      <c r="AM305" s="0" t="n">
        <f aca="false">SUMPRODUCT('FD inverse'!$A$37:$BH$37,'FD mesh'!$B$84:$BI$84,$E304:$BL304)+'FD inverse'!$A$37*$C305/Setup!$B$17+INDEX('FD inverse'!$A$37:$BH$37,1,'FD mesh'!$B$15+1)*Setup!$B$22</f>
        <v>15.1344459739182</v>
      </c>
      <c r="AN305" s="0" t="n">
        <f aca="false">SUMPRODUCT('FD inverse'!$A$38:$BH$38,'FD mesh'!$B$84:$BI$84,$E304:$BL304)+'FD inverse'!$A$38*$C305/Setup!$B$17+INDEX('FD inverse'!$A$38:$BH$38,1,'FD mesh'!$B$15+1)*Setup!$B$22</f>
        <v>15.1178400666103</v>
      </c>
      <c r="AO305" s="0" t="n">
        <f aca="false">SUMPRODUCT('FD inverse'!$A$39:$BH$39,'FD mesh'!$B$84:$BI$84,$E304:$BL304)+'FD inverse'!$A$39*$C305/Setup!$B$17+INDEX('FD inverse'!$A$39:$BH$39,1,'FD mesh'!$B$15+1)*Setup!$B$22</f>
        <v>15.1014183095057</v>
      </c>
      <c r="AP305" s="0" t="n">
        <f aca="false">SUMPRODUCT('FD inverse'!$A$40:$BH$40,'FD mesh'!$B$84:$BI$84,$E304:$BL304)+'FD inverse'!$A$40*$C305/Setup!$B$17+INDEX('FD inverse'!$A$40:$BH$40,1,'FD mesh'!$B$15+1)*Setup!$B$22</f>
        <v>15.0851584333204</v>
      </c>
      <c r="AQ305" s="0" t="n">
        <f aca="false">SUMPRODUCT('FD inverse'!$A$41:$BH$41,'FD mesh'!$B$84:$BI$84,$E304:$BL304)+'FD inverse'!$A$41*$C305/Setup!$B$17+INDEX('FD inverse'!$A$41:$BH$41,1,'FD mesh'!$B$15+1)*Setup!$B$22</f>
        <v>15.0690367207484</v>
      </c>
      <c r="AR305" s="0" t="n">
        <f aca="false">SUMPRODUCT('FD inverse'!$A$42:$BH$42,'FD mesh'!$B$84:$BI$84,$E304:$BL304)+'FD inverse'!$A$42*$C305/Setup!$B$17+INDEX('FD inverse'!$A$42:$BH$42,1,'FD mesh'!$B$15+1)*Setup!$B$22</f>
        <v>15.0530282414059</v>
      </c>
      <c r="AS305" s="0" t="n">
        <f aca="false">SUMPRODUCT('FD inverse'!$A$43:$BH$43,'FD mesh'!$B$84:$BI$84,$E304:$BL304)+'FD inverse'!$A$43*$C305/Setup!$B$17+INDEX('FD inverse'!$A$43:$BH$43,1,'FD mesh'!$B$15+1)*Setup!$B$22</f>
        <v>0</v>
      </c>
      <c r="AT305" s="0" t="n">
        <f aca="false">SUMPRODUCT('FD inverse'!$A$44:$BH$44,'FD mesh'!$B$84:$BI$84,$E304:$BL304)+'FD inverse'!$A$44*$C305/Setup!$B$17+INDEX('FD inverse'!$A$44:$BH$44,1,'FD mesh'!$B$15+1)*Setup!$B$22</f>
        <v>0</v>
      </c>
      <c r="AU305" s="0" t="n">
        <f aca="false">SUMPRODUCT('FD inverse'!$A$45:$BH$45,'FD mesh'!$B$84:$BI$84,$E304:$BL304)+'FD inverse'!$A$45*$C305/Setup!$B$17+INDEX('FD inverse'!$A$45:$BH$45,1,'FD mesh'!$B$15+1)*Setup!$B$22</f>
        <v>0</v>
      </c>
      <c r="AV305" s="0" t="n">
        <f aca="false">SUMPRODUCT('FD inverse'!$A$46:$BH$46,'FD mesh'!$B$84:$BI$84,$E304:$BL304)+'FD inverse'!$A$46*$C305/Setup!$B$17+INDEX('FD inverse'!$A$46:$BH$46,1,'FD mesh'!$B$15+1)*Setup!$B$22</f>
        <v>0</v>
      </c>
      <c r="AW305" s="0" t="n">
        <f aca="false">SUMPRODUCT('FD inverse'!$A$47:$BH$47,'FD mesh'!$B$84:$BI$84,$E304:$BL304)+'FD inverse'!$A$47*$C305/Setup!$B$17+INDEX('FD inverse'!$A$47:$BH$47,1,'FD mesh'!$B$15+1)*Setup!$B$22</f>
        <v>0</v>
      </c>
      <c r="AX305" s="0" t="n">
        <f aca="false">SUMPRODUCT('FD inverse'!$A$48:$BH$48,'FD mesh'!$B$84:$BI$84,$E304:$BL304)+'FD inverse'!$A$48*$C305/Setup!$B$17+INDEX('FD inverse'!$A$48:$BH$48,1,'FD mesh'!$B$15+1)*Setup!$B$22</f>
        <v>0</v>
      </c>
      <c r="AY305" s="0" t="n">
        <f aca="false">SUMPRODUCT('FD inverse'!$A$49:$BH$49,'FD mesh'!$B$84:$BI$84,$E304:$BL304)+'FD inverse'!$A$49*$C305/Setup!$B$17+INDEX('FD inverse'!$A$49:$BH$49,1,'FD mesh'!$B$15+1)*Setup!$B$22</f>
        <v>0</v>
      </c>
      <c r="AZ305" s="0" t="n">
        <f aca="false">SUMPRODUCT('FD inverse'!$A$50:$BH$50,'FD mesh'!$B$84:$BI$84,$E304:$BL304)+'FD inverse'!$A$50*$C305/Setup!$B$17+INDEX('FD inverse'!$A$50:$BH$50,1,'FD mesh'!$B$15+1)*Setup!$B$22</f>
        <v>0</v>
      </c>
      <c r="BA305" s="0" t="n">
        <f aca="false">SUMPRODUCT('FD inverse'!$A$51:$BH$51,'FD mesh'!$B$84:$BI$84,$E304:$BL304)+'FD inverse'!$A$51*$C305/Setup!$B$17+INDEX('FD inverse'!$A$51:$BH$51,1,'FD mesh'!$B$15+1)*Setup!$B$22</f>
        <v>0</v>
      </c>
      <c r="BB305" s="0" t="n">
        <f aca="false">SUMPRODUCT('FD inverse'!$A$52:$BH$52,'FD mesh'!$B$84:$BI$84,$E304:$BL304)+'FD inverse'!$A$52*$C305/Setup!$B$17+INDEX('FD inverse'!$A$52:$BH$52,1,'FD mesh'!$B$15+1)*Setup!$B$22</f>
        <v>0</v>
      </c>
      <c r="BC305" s="0" t="n">
        <f aca="false">SUMPRODUCT('FD inverse'!$A$53:$BH$53,'FD mesh'!$B$84:$BI$84,$E304:$BL304)+'FD inverse'!$A$53*$C305/Setup!$B$17+INDEX('FD inverse'!$A$53:$BH$53,1,'FD mesh'!$B$15+1)*Setup!$B$22</f>
        <v>0</v>
      </c>
      <c r="BD305" s="0" t="n">
        <f aca="false">SUMPRODUCT('FD inverse'!$A$54:$BH$54,'FD mesh'!$B$84:$BI$84,$E304:$BL304)+'FD inverse'!$A$54*$C305/Setup!$B$17+INDEX('FD inverse'!$A$54:$BH$54,1,'FD mesh'!$B$15+1)*Setup!$B$22</f>
        <v>0</v>
      </c>
      <c r="BE305" s="0" t="n">
        <f aca="false">SUMPRODUCT('FD inverse'!$A$55:$BH$55,'FD mesh'!$B$84:$BI$84,$E304:$BL304)+'FD inverse'!$A$55*$C305/Setup!$B$17+INDEX('FD inverse'!$A$55:$BH$55,1,'FD mesh'!$B$15+1)*Setup!$B$22</f>
        <v>0</v>
      </c>
      <c r="BF305" s="0" t="n">
        <f aca="false">SUMPRODUCT('FD inverse'!$A$56:$BH$56,'FD mesh'!$B$84:$BI$84,$E304:$BL304)+'FD inverse'!$A$56*$C305/Setup!$B$17+INDEX('FD inverse'!$A$56:$BH$56,1,'FD mesh'!$B$15+1)*Setup!$B$22</f>
        <v>0</v>
      </c>
      <c r="BG305" s="0" t="n">
        <f aca="false">SUMPRODUCT('FD inverse'!$A$57:$BH$57,'FD mesh'!$B$84:$BI$84,$E304:$BL304)+'FD inverse'!$A$57*$C305/Setup!$B$17+INDEX('FD inverse'!$A$57:$BH$57,1,'FD mesh'!$B$15+1)*Setup!$B$22</f>
        <v>0</v>
      </c>
      <c r="BH305" s="0" t="n">
        <f aca="false">SUMPRODUCT('FD inverse'!$A$58:$BH$58,'FD mesh'!$B$84:$BI$84,$E304:$BL304)+'FD inverse'!$A$58*$C305/Setup!$B$17+INDEX('FD inverse'!$A$58:$BH$58,1,'FD mesh'!$B$15+1)*Setup!$B$22</f>
        <v>0</v>
      </c>
      <c r="BI305" s="0" t="n">
        <f aca="false">SUMPRODUCT('FD inverse'!$A$59:$BH$59,'FD mesh'!$B$84:$BI$84,$E304:$BL304)+'FD inverse'!$A$59*$C305/Setup!$B$17+INDEX('FD inverse'!$A$59:$BH$59,1,'FD mesh'!$B$15+1)*Setup!$B$22</f>
        <v>0</v>
      </c>
      <c r="BJ305" s="0" t="n">
        <f aca="false">SUMPRODUCT('FD inverse'!$A$60:$BH$60,'FD mesh'!$B$84:$BI$84,$E304:$BL304)+'FD inverse'!$A$60*$C305/Setup!$B$17+INDEX('FD inverse'!$A$60:$BH$60,1,'FD mesh'!$B$15+1)*Setup!$B$22</f>
        <v>0</v>
      </c>
      <c r="BK305" s="0" t="n">
        <f aca="false">SUMPRODUCT('FD inverse'!$A$61:$BH$61,'FD mesh'!$B$84:$BI$84,$E304:$BL304)+'FD inverse'!$A$61*$C305/Setup!$B$17+INDEX('FD inverse'!$A$61:$BH$61,1,'FD mesh'!$B$15+1)*Setup!$B$22</f>
        <v>0</v>
      </c>
      <c r="BL305" s="0" t="n">
        <f aca="false">SUMPRODUCT('FD inverse'!$A$62:$BH$62,'FD mesh'!$B$84:$BI$84,$E304:$BL304)+'FD inverse'!$A$62*$C305/Setup!$B$17+INDEX('FD inverse'!$A$62:$BH$62,1,'FD mesh'!$B$15+1)*Setup!$B$22</f>
        <v>0</v>
      </c>
    </row>
    <row r="306" customFormat="false" ht="15" hidden="false" customHeight="false" outlineLevel="0" collapsed="false">
      <c r="A306" s="0" t="n">
        <v>301</v>
      </c>
      <c r="B306" s="0" t="n">
        <f aca="false">A306*Setup!$B$11/3600</f>
        <v>25.0833333333333</v>
      </c>
      <c r="C306" s="0" t="n">
        <f aca="false">Setup!$B$7+Setup!$B$8*COS(2*PI()*(B306-Setup!$B$9)/24)</f>
        <v>21.110544151761</v>
      </c>
      <c r="D306" s="0" t="n">
        <f aca="false">(C306-E306)/Setup!$B$17</f>
        <v>-2.76976095290359</v>
      </c>
      <c r="E306" s="0" t="n">
        <f aca="false">SUMPRODUCT('FD inverse'!$A$3:$BH$3,'FD mesh'!$B$84:$BI$84,$E305:$BL305)+'FD inverse'!$A$3*$C306/Setup!$B$17+INDEX('FD inverse'!$A$3:$BH$3,1,'FD mesh'!$B$15+1)*Setup!$B$22</f>
        <v>21.4706130756384</v>
      </c>
      <c r="F306" s="0" t="n">
        <f aca="false">SUMPRODUCT('FD inverse'!$A$4:$BH$4,'FD mesh'!$B$84:$BI$84,$E305:$BL305)+'FD inverse'!$A$4*$C306/Setup!$B$17+INDEX('FD inverse'!$A$4:$BH$4,1,'FD mesh'!$B$15+1)*Setup!$B$22</f>
        <v>21.5445068580336</v>
      </c>
      <c r="G306" s="0" t="n">
        <f aca="false">SUMPRODUCT('FD inverse'!$A$5:$BH$5,'FD mesh'!$B$84:$BI$84,$E305:$BL305)+'FD inverse'!$A$5*$C306/Setup!$B$17+INDEX('FD inverse'!$A$5:$BH$5,1,'FD mesh'!$B$15+1)*Setup!$B$22</f>
        <v>21.6035365258512</v>
      </c>
      <c r="H306" s="0" t="n">
        <f aca="false">SUMPRODUCT('FD inverse'!$A$6:$BH$6,'FD mesh'!$B$84:$BI$84,$E305:$BL305)+'FD inverse'!$A$6*$C306/Setup!$B$17+INDEX('FD inverse'!$A$6:$BH$6,1,'FD mesh'!$B$15+1)*Setup!$B$22</f>
        <v>21.7807814389769</v>
      </c>
      <c r="I306" s="0" t="n">
        <f aca="false">SUMPRODUCT('FD inverse'!$A$7:$BH$7,'FD mesh'!$B$84:$BI$84,$E305:$BL305)+'FD inverse'!$A$7*$C306/Setup!$B$17+INDEX('FD inverse'!$A$7:$BH$7,1,'FD mesh'!$B$15+1)*Setup!$B$22</f>
        <v>21.7932769645476</v>
      </c>
      <c r="J306" s="0" t="n">
        <f aca="false">SUMPRODUCT('FD inverse'!$A$8:$BH$8,'FD mesh'!$B$84:$BI$84,$E305:$BL305)+'FD inverse'!$A$8*$C306/Setup!$B$17+INDEX('FD inverse'!$A$8:$BH$8,1,'FD mesh'!$B$15+1)*Setup!$B$22</f>
        <v>21.8003147321791</v>
      </c>
      <c r="K306" s="0" t="n">
        <f aca="false">SUMPRODUCT('FD inverse'!$A$9:$BH$9,'FD mesh'!$B$84:$BI$84,$E305:$BL305)+'FD inverse'!$A$9*$C306/Setup!$B$17+INDEX('FD inverse'!$A$9:$BH$9,1,'FD mesh'!$B$15+1)*Setup!$B$22</f>
        <v>21.8027551096213</v>
      </c>
      <c r="L306" s="0" t="n">
        <f aca="false">SUMPRODUCT('FD inverse'!$A$10:$BH$10,'FD mesh'!$B$84:$BI$84,$E305:$BL305)+'FD inverse'!$A$10*$C306/Setup!$B$17+INDEX('FD inverse'!$A$10:$BH$10,1,'FD mesh'!$B$15+1)*Setup!$B$22</f>
        <v>21.8013848738674</v>
      </c>
      <c r="M306" s="0" t="n">
        <f aca="false">SUMPRODUCT('FD inverse'!$A$11:$BH$11,'FD mesh'!$B$84:$BI$84,$E305:$BL305)+'FD inverse'!$A$11*$C306/Setup!$B$17+INDEX('FD inverse'!$A$11:$BH$11,1,'FD mesh'!$B$15+1)*Setup!$B$22</f>
        <v>21.7969069658194</v>
      </c>
      <c r="N306" s="0" t="n">
        <f aca="false">SUMPRODUCT('FD inverse'!$A$12:$BH$12,'FD mesh'!$B$84:$BI$84,$E305:$BL305)+'FD inverse'!$A$12*$C306/Setup!$B$17+INDEX('FD inverse'!$A$12:$BH$12,1,'FD mesh'!$B$15+1)*Setup!$B$22</f>
        <v>21.7899318743571</v>
      </c>
      <c r="O306" s="0" t="n">
        <f aca="false">SUMPRODUCT('FD inverse'!$A$13:$BH$13,'FD mesh'!$B$84:$BI$84,$E305:$BL305)+'FD inverse'!$A$13*$C306/Setup!$B$17+INDEX('FD inverse'!$A$13:$BH$13,1,'FD mesh'!$B$15+1)*Setup!$B$22</f>
        <v>21.7809705494036</v>
      </c>
      <c r="P306" s="0" t="n">
        <f aca="false">SUMPRODUCT('FD inverse'!$A$14:$BH$14,'FD mesh'!$B$84:$BI$84,$E305:$BL305)+'FD inverse'!$A$14*$C306/Setup!$B$17+INDEX('FD inverse'!$A$14:$BH$14,1,'FD mesh'!$B$15+1)*Setup!$B$22</f>
        <v>21.7704287562813</v>
      </c>
      <c r="Q306" s="0" t="n">
        <f aca="false">SUMPRODUCT('FD inverse'!$A$15:$BH$15,'FD mesh'!$B$84:$BI$84,$E305:$BL305)+'FD inverse'!$A$15*$C306/Setup!$B$17+INDEX('FD inverse'!$A$15:$BH$15,1,'FD mesh'!$B$15+1)*Setup!$B$22</f>
        <v>21.7586027974618</v>
      </c>
      <c r="R306" s="0" t="n">
        <f aca="false">SUMPRODUCT('FD inverse'!$A$16:$BH$16,'FD mesh'!$B$84:$BI$84,$E305:$BL305)+'FD inverse'!$A$16*$C306/Setup!$B$17+INDEX('FD inverse'!$A$16:$BH$16,1,'FD mesh'!$B$15+1)*Setup!$B$22</f>
        <v>21.7456765424946</v>
      </c>
      <c r="S306" s="0" t="n">
        <f aca="false">SUMPRODUCT('FD inverse'!$A$17:$BH$17,'FD mesh'!$B$84:$BI$84,$E305:$BL305)+'FD inverse'!$A$17*$C306/Setup!$B$17+INDEX('FD inverse'!$A$17:$BH$17,1,'FD mesh'!$B$15+1)*Setup!$B$22</f>
        <v>21.3114498695464</v>
      </c>
      <c r="T306" s="0" t="n">
        <f aca="false">SUMPRODUCT('FD inverse'!$A$18:$BH$18,'FD mesh'!$B$84:$BI$84,$E305:$BL305)+'FD inverse'!$A$18*$C306/Setup!$B$17+INDEX('FD inverse'!$A$18:$BH$18,1,'FD mesh'!$B$15+1)*Setup!$B$22</f>
        <v>20.8768950060724</v>
      </c>
      <c r="U306" s="0" t="n">
        <f aca="false">SUMPRODUCT('FD inverse'!$A$19:$BH$19,'FD mesh'!$B$84:$BI$84,$E305:$BL305)+'FD inverse'!$A$19*$C306/Setup!$B$17+INDEX('FD inverse'!$A$19:$BH$19,1,'FD mesh'!$B$15+1)*Setup!$B$22</f>
        <v>20.442170527962</v>
      </c>
      <c r="V306" s="0" t="n">
        <f aca="false">SUMPRODUCT('FD inverse'!$A$20:$BH$20,'FD mesh'!$B$84:$BI$84,$E305:$BL305)+'FD inverse'!$A$20*$C306/Setup!$B$17+INDEX('FD inverse'!$A$20:$BH$20,1,'FD mesh'!$B$15+1)*Setup!$B$22</f>
        <v>20.0074090757343</v>
      </c>
      <c r="W306" s="0" t="n">
        <f aca="false">SUMPRODUCT('FD inverse'!$A$21:$BH$21,'FD mesh'!$B$84:$BI$84,$E305:$BL305)+'FD inverse'!$A$21*$C306/Setup!$B$17+INDEX('FD inverse'!$A$21:$BH$21,1,'FD mesh'!$B$15+1)*Setup!$B$22</f>
        <v>19.5727188361399</v>
      </c>
      <c r="X306" s="0" t="n">
        <f aca="false">SUMPRODUCT('FD inverse'!$A$22:$BH$22,'FD mesh'!$B$84:$BI$84,$E305:$BL305)+'FD inverse'!$A$22*$C306/Setup!$B$17+INDEX('FD inverse'!$A$22:$BH$22,1,'FD mesh'!$B$15+1)*Setup!$B$22</f>
        <v>19.1381851332407</v>
      </c>
      <c r="Y306" s="0" t="n">
        <f aca="false">SUMPRODUCT('FD inverse'!$A$23:$BH$23,'FD mesh'!$B$84:$BI$84,$E305:$BL305)+'FD inverse'!$A$23*$C306/Setup!$B$17+INDEX('FD inverse'!$A$23:$BH$23,1,'FD mesh'!$B$15+1)*Setup!$B$22</f>
        <v>18.7038721165994</v>
      </c>
      <c r="Z306" s="0" t="n">
        <f aca="false">SUMPRODUCT('FD inverse'!$A$24:$BH$24,'FD mesh'!$B$84:$BI$84,$E305:$BL305)+'FD inverse'!$A$24*$C306/Setup!$B$17+INDEX('FD inverse'!$A$24:$BH$24,1,'FD mesh'!$B$15+1)*Setup!$B$22</f>
        <v>18.269824535014</v>
      </c>
      <c r="AA306" s="0" t="n">
        <f aca="false">SUMPRODUCT('FD inverse'!$A$25:$BH$25,'FD mesh'!$B$84:$BI$84,$E305:$BL305)+'FD inverse'!$A$25*$C306/Setup!$B$17+INDEX('FD inverse'!$A$25:$BH$25,1,'FD mesh'!$B$15+1)*Setup!$B$22</f>
        <v>17.8360695849807</v>
      </c>
      <c r="AB306" s="0" t="n">
        <f aca="false">SUMPRODUCT('FD inverse'!$A$26:$BH$26,'FD mesh'!$B$84:$BI$84,$E305:$BL305)+'FD inverse'!$A$26*$C306/Setup!$B$17+INDEX('FD inverse'!$A$26:$BH$26,1,'FD mesh'!$B$15+1)*Setup!$B$22</f>
        <v>17.4026188237515</v>
      </c>
      <c r="AC306" s="0" t="n">
        <f aca="false">SUMPRODUCT('FD inverse'!$A$27:$BH$27,'FD mesh'!$B$84:$BI$84,$E305:$BL305)+'FD inverse'!$A$27*$C306/Setup!$B$17+INDEX('FD inverse'!$A$27:$BH$27,1,'FD mesh'!$B$15+1)*Setup!$B$22</f>
        <v>16.9694701374729</v>
      </c>
      <c r="AD306" s="0" t="n">
        <f aca="false">SUMPRODUCT('FD inverse'!$A$28:$BH$28,'FD mesh'!$B$84:$BI$84,$E305:$BL305)+'FD inverse'!$A$28*$C306/Setup!$B$17+INDEX('FD inverse'!$A$28:$BH$28,1,'FD mesh'!$B$15+1)*Setup!$B$22</f>
        <v>16.5366097554421</v>
      </c>
      <c r="AE306" s="0" t="n">
        <f aca="false">SUMPRODUCT('FD inverse'!$A$29:$BH$29,'FD mesh'!$B$84:$BI$84,$E305:$BL305)+'FD inverse'!$A$29*$C306/Setup!$B$17+INDEX('FD inverse'!$A$29:$BH$29,1,'FD mesh'!$B$15+1)*Setup!$B$22</f>
        <v>16.1040143020002</v>
      </c>
      <c r="AF306" s="0" t="n">
        <f aca="false">SUMPRODUCT('FD inverse'!$A$30:$BH$30,'FD mesh'!$B$84:$BI$84,$E305:$BL305)+'FD inverse'!$A$30*$C306/Setup!$B$17+INDEX('FD inverse'!$A$30:$BH$30,1,'FD mesh'!$B$15+1)*Setup!$B$22</f>
        <v>15.6716528779915</v>
      </c>
      <c r="AG306" s="0" t="n">
        <f aca="false">SUMPRODUCT('FD inverse'!$A$31:$BH$31,'FD mesh'!$B$84:$BI$84,$E305:$BL305)+'FD inverse'!$A$31*$C306/Setup!$B$17+INDEX('FD inverse'!$A$31:$BH$31,1,'FD mesh'!$B$15+1)*Setup!$B$22</f>
        <v>15.2394891640569</v>
      </c>
      <c r="AH306" s="0" t="n">
        <f aca="false">SUMPRODUCT('FD inverse'!$A$32:$BH$32,'FD mesh'!$B$84:$BI$84,$E305:$BL305)+'FD inverse'!$A$32*$C306/Setup!$B$17+INDEX('FD inverse'!$A$32:$BH$32,1,'FD mesh'!$B$15+1)*Setup!$B$22</f>
        <v>15.221413300552</v>
      </c>
      <c r="AI306" s="0" t="n">
        <f aca="false">SUMPRODUCT('FD inverse'!$A$33:$BH$33,'FD mesh'!$B$84:$BI$84,$E305:$BL305)+'FD inverse'!$A$33*$C306/Setup!$B$17+INDEX('FD inverse'!$A$33:$BH$33,1,'FD mesh'!$B$15+1)*Setup!$B$22</f>
        <v>15.2036047184506</v>
      </c>
      <c r="AJ306" s="0" t="n">
        <f aca="false">SUMPRODUCT('FD inverse'!$A$34:$BH$34,'FD mesh'!$B$84:$BI$84,$E305:$BL305)+'FD inverse'!$A$34*$C306/Setup!$B$17+INDEX('FD inverse'!$A$34:$BH$34,1,'FD mesh'!$B$15+1)*Setup!$B$22</f>
        <v>15.1860555394601</v>
      </c>
      <c r="AK306" s="0" t="n">
        <f aca="false">SUMPRODUCT('FD inverse'!$A$35:$BH$35,'FD mesh'!$B$84:$BI$84,$E305:$BL305)+'FD inverse'!$A$35*$C306/Setup!$B$17+INDEX('FD inverse'!$A$35:$BH$35,1,'FD mesh'!$B$15+1)*Setup!$B$22</f>
        <v>15.1687549280013</v>
      </c>
      <c r="AL306" s="0" t="n">
        <f aca="false">SUMPRODUCT('FD inverse'!$A$36:$BH$36,'FD mesh'!$B$84:$BI$84,$E305:$BL305)+'FD inverse'!$A$36*$C306/Setup!$B$17+INDEX('FD inverse'!$A$36:$BH$36,1,'FD mesh'!$B$15+1)*Setup!$B$22</f>
        <v>15.1516893514413</v>
      </c>
      <c r="AM306" s="0" t="n">
        <f aca="false">SUMPRODUCT('FD inverse'!$A$37:$BH$37,'FD mesh'!$B$84:$BI$84,$E305:$BL305)+'FD inverse'!$A$37*$C306/Setup!$B$17+INDEX('FD inverse'!$A$37:$BH$37,1,'FD mesh'!$B$15+1)*Setup!$B$22</f>
        <v>15.1348428367674</v>
      </c>
      <c r="AN306" s="0" t="n">
        <f aca="false">SUMPRODUCT('FD inverse'!$A$38:$BH$38,'FD mesh'!$B$84:$BI$84,$E305:$BL305)+'FD inverse'!$A$38*$C306/Setup!$B$17+INDEX('FD inverse'!$A$38:$BH$38,1,'FD mesh'!$B$15+1)*Setup!$B$22</f>
        <v>15.1181972232087</v>
      </c>
      <c r="AO306" s="0" t="n">
        <f aca="false">SUMPRODUCT('FD inverse'!$A$39:$BH$39,'FD mesh'!$B$84:$BI$84,$E305:$BL305)+'FD inverse'!$A$39*$C306/Setup!$B$17+INDEX('FD inverse'!$A$39:$BH$39,1,'FD mesh'!$B$15+1)*Setup!$B$22</f>
        <v>15.1017324105467</v>
      </c>
      <c r="AP306" s="0" t="n">
        <f aca="false">SUMPRODUCT('FD inverse'!$A$40:$BH$40,'FD mesh'!$B$84:$BI$84,$E305:$BL305)+'FD inverse'!$A$40*$C306/Setup!$B$17+INDEX('FD inverse'!$A$40:$BH$40,1,'FD mesh'!$B$15+1)*Setup!$B$22</f>
        <v>15.0854266030665</v>
      </c>
      <c r="AQ306" s="0" t="n">
        <f aca="false">SUMPRODUCT('FD inverse'!$A$41:$BH$41,'FD mesh'!$B$84:$BI$84,$E305:$BL305)+'FD inverse'!$A$41*$C306/Setup!$B$17+INDEX('FD inverse'!$A$41:$BH$41,1,'FD mesh'!$B$15+1)*Setup!$B$22</f>
        <v>15.0692565492885</v>
      </c>
      <c r="AR306" s="0" t="n">
        <f aca="false">SUMPRODUCT('FD inverse'!$A$42:$BH$42,'FD mesh'!$B$84:$BI$84,$E305:$BL305)+'FD inverse'!$A$42*$C306/Setup!$B$17+INDEX('FD inverse'!$A$42:$BH$42,1,'FD mesh'!$B$15+1)*Setup!$B$22</f>
        <v>15.0531977777809</v>
      </c>
      <c r="AS306" s="0" t="n">
        <f aca="false">SUMPRODUCT('FD inverse'!$A$43:$BH$43,'FD mesh'!$B$84:$BI$84,$E305:$BL305)+'FD inverse'!$A$43*$C306/Setup!$B$17+INDEX('FD inverse'!$A$43:$BH$43,1,'FD mesh'!$B$15+1)*Setup!$B$22</f>
        <v>0</v>
      </c>
      <c r="AT306" s="0" t="n">
        <f aca="false">SUMPRODUCT('FD inverse'!$A$44:$BH$44,'FD mesh'!$B$84:$BI$84,$E305:$BL305)+'FD inverse'!$A$44*$C306/Setup!$B$17+INDEX('FD inverse'!$A$44:$BH$44,1,'FD mesh'!$B$15+1)*Setup!$B$22</f>
        <v>0</v>
      </c>
      <c r="AU306" s="0" t="n">
        <f aca="false">SUMPRODUCT('FD inverse'!$A$45:$BH$45,'FD mesh'!$B$84:$BI$84,$E305:$BL305)+'FD inverse'!$A$45*$C306/Setup!$B$17+INDEX('FD inverse'!$A$45:$BH$45,1,'FD mesh'!$B$15+1)*Setup!$B$22</f>
        <v>0</v>
      </c>
      <c r="AV306" s="0" t="n">
        <f aca="false">SUMPRODUCT('FD inverse'!$A$46:$BH$46,'FD mesh'!$B$84:$BI$84,$E305:$BL305)+'FD inverse'!$A$46*$C306/Setup!$B$17+INDEX('FD inverse'!$A$46:$BH$46,1,'FD mesh'!$B$15+1)*Setup!$B$22</f>
        <v>0</v>
      </c>
      <c r="AW306" s="0" t="n">
        <f aca="false">SUMPRODUCT('FD inverse'!$A$47:$BH$47,'FD mesh'!$B$84:$BI$84,$E305:$BL305)+'FD inverse'!$A$47*$C306/Setup!$B$17+INDEX('FD inverse'!$A$47:$BH$47,1,'FD mesh'!$B$15+1)*Setup!$B$22</f>
        <v>0</v>
      </c>
      <c r="AX306" s="0" t="n">
        <f aca="false">SUMPRODUCT('FD inverse'!$A$48:$BH$48,'FD mesh'!$B$84:$BI$84,$E305:$BL305)+'FD inverse'!$A$48*$C306/Setup!$B$17+INDEX('FD inverse'!$A$48:$BH$48,1,'FD mesh'!$B$15+1)*Setup!$B$22</f>
        <v>0</v>
      </c>
      <c r="AY306" s="0" t="n">
        <f aca="false">SUMPRODUCT('FD inverse'!$A$49:$BH$49,'FD mesh'!$B$84:$BI$84,$E305:$BL305)+'FD inverse'!$A$49*$C306/Setup!$B$17+INDEX('FD inverse'!$A$49:$BH$49,1,'FD mesh'!$B$15+1)*Setup!$B$22</f>
        <v>0</v>
      </c>
      <c r="AZ306" s="0" t="n">
        <f aca="false">SUMPRODUCT('FD inverse'!$A$50:$BH$50,'FD mesh'!$B$84:$BI$84,$E305:$BL305)+'FD inverse'!$A$50*$C306/Setup!$B$17+INDEX('FD inverse'!$A$50:$BH$50,1,'FD mesh'!$B$15+1)*Setup!$B$22</f>
        <v>0</v>
      </c>
      <c r="BA306" s="0" t="n">
        <f aca="false">SUMPRODUCT('FD inverse'!$A$51:$BH$51,'FD mesh'!$B$84:$BI$84,$E305:$BL305)+'FD inverse'!$A$51*$C306/Setup!$B$17+INDEX('FD inverse'!$A$51:$BH$51,1,'FD mesh'!$B$15+1)*Setup!$B$22</f>
        <v>0</v>
      </c>
      <c r="BB306" s="0" t="n">
        <f aca="false">SUMPRODUCT('FD inverse'!$A$52:$BH$52,'FD mesh'!$B$84:$BI$84,$E305:$BL305)+'FD inverse'!$A$52*$C306/Setup!$B$17+INDEX('FD inverse'!$A$52:$BH$52,1,'FD mesh'!$B$15+1)*Setup!$B$22</f>
        <v>0</v>
      </c>
      <c r="BC306" s="0" t="n">
        <f aca="false">SUMPRODUCT('FD inverse'!$A$53:$BH$53,'FD mesh'!$B$84:$BI$84,$E305:$BL305)+'FD inverse'!$A$53*$C306/Setup!$B$17+INDEX('FD inverse'!$A$53:$BH$53,1,'FD mesh'!$B$15+1)*Setup!$B$22</f>
        <v>0</v>
      </c>
      <c r="BD306" s="0" t="n">
        <f aca="false">SUMPRODUCT('FD inverse'!$A$54:$BH$54,'FD mesh'!$B$84:$BI$84,$E305:$BL305)+'FD inverse'!$A$54*$C306/Setup!$B$17+INDEX('FD inverse'!$A$54:$BH$54,1,'FD mesh'!$B$15+1)*Setup!$B$22</f>
        <v>0</v>
      </c>
      <c r="BE306" s="0" t="n">
        <f aca="false">SUMPRODUCT('FD inverse'!$A$55:$BH$55,'FD mesh'!$B$84:$BI$84,$E305:$BL305)+'FD inverse'!$A$55*$C306/Setup!$B$17+INDEX('FD inverse'!$A$55:$BH$55,1,'FD mesh'!$B$15+1)*Setup!$B$22</f>
        <v>0</v>
      </c>
      <c r="BF306" s="0" t="n">
        <f aca="false">SUMPRODUCT('FD inverse'!$A$56:$BH$56,'FD mesh'!$B$84:$BI$84,$E305:$BL305)+'FD inverse'!$A$56*$C306/Setup!$B$17+INDEX('FD inverse'!$A$56:$BH$56,1,'FD mesh'!$B$15+1)*Setup!$B$22</f>
        <v>0</v>
      </c>
      <c r="BG306" s="0" t="n">
        <f aca="false">SUMPRODUCT('FD inverse'!$A$57:$BH$57,'FD mesh'!$B$84:$BI$84,$E305:$BL305)+'FD inverse'!$A$57*$C306/Setup!$B$17+INDEX('FD inverse'!$A$57:$BH$57,1,'FD mesh'!$B$15+1)*Setup!$B$22</f>
        <v>0</v>
      </c>
      <c r="BH306" s="0" t="n">
        <f aca="false">SUMPRODUCT('FD inverse'!$A$58:$BH$58,'FD mesh'!$B$84:$BI$84,$E305:$BL305)+'FD inverse'!$A$58*$C306/Setup!$B$17+INDEX('FD inverse'!$A$58:$BH$58,1,'FD mesh'!$B$15+1)*Setup!$B$22</f>
        <v>0</v>
      </c>
      <c r="BI306" s="0" t="n">
        <f aca="false">SUMPRODUCT('FD inverse'!$A$59:$BH$59,'FD mesh'!$B$84:$BI$84,$E305:$BL305)+'FD inverse'!$A$59*$C306/Setup!$B$17+INDEX('FD inverse'!$A$59:$BH$59,1,'FD mesh'!$B$15+1)*Setup!$B$22</f>
        <v>0</v>
      </c>
      <c r="BJ306" s="0" t="n">
        <f aca="false">SUMPRODUCT('FD inverse'!$A$60:$BH$60,'FD mesh'!$B$84:$BI$84,$E305:$BL305)+'FD inverse'!$A$60*$C306/Setup!$B$17+INDEX('FD inverse'!$A$60:$BH$60,1,'FD mesh'!$B$15+1)*Setup!$B$22</f>
        <v>0</v>
      </c>
      <c r="BK306" s="0" t="n">
        <f aca="false">SUMPRODUCT('FD inverse'!$A$61:$BH$61,'FD mesh'!$B$84:$BI$84,$E305:$BL305)+'FD inverse'!$A$61*$C306/Setup!$B$17+INDEX('FD inverse'!$A$61:$BH$61,1,'FD mesh'!$B$15+1)*Setup!$B$22</f>
        <v>0</v>
      </c>
      <c r="BL306" s="0" t="n">
        <f aca="false">SUMPRODUCT('FD inverse'!$A$62:$BH$62,'FD mesh'!$B$84:$BI$84,$E305:$BL305)+'FD inverse'!$A$62*$C306/Setup!$B$17+INDEX('FD inverse'!$A$62:$BH$62,1,'FD mesh'!$B$15+1)*Setup!$B$22</f>
        <v>0</v>
      </c>
    </row>
    <row r="307" customFormat="false" ht="15" hidden="false" customHeight="false" outlineLevel="0" collapsed="false">
      <c r="A307" s="0" t="n">
        <v>302</v>
      </c>
      <c r="B307" s="0" t="n">
        <f aca="false">A307*Setup!$B$11/3600</f>
        <v>25.1666666666667</v>
      </c>
      <c r="C307" s="0" t="n">
        <f aca="false">Setup!$B$7+Setup!$B$8*COS(2*PI()*(B307-Setup!$B$9)/24)</f>
        <v>21.0508906527595</v>
      </c>
      <c r="D307" s="0" t="n">
        <f aca="false">(C307-E307)/Setup!$B$17</f>
        <v>-2.93107804375721</v>
      </c>
      <c r="E307" s="0" t="n">
        <f aca="false">SUMPRODUCT('FD inverse'!$A$3:$BH$3,'FD mesh'!$B$84:$BI$84,$E306:$BL306)+'FD inverse'!$A$3*$C307/Setup!$B$17+INDEX('FD inverse'!$A$3:$BH$3,1,'FD mesh'!$B$15+1)*Setup!$B$22</f>
        <v>21.4319307984479</v>
      </c>
      <c r="F307" s="0" t="n">
        <f aca="false">SUMPRODUCT('FD inverse'!$A$4:$BH$4,'FD mesh'!$B$84:$BI$84,$E306:$BL306)+'FD inverse'!$A$4*$C307/Setup!$B$17+INDEX('FD inverse'!$A$4:$BH$4,1,'FD mesh'!$B$15+1)*Setup!$B$22</f>
        <v>21.5107706726318</v>
      </c>
      <c r="G307" s="0" t="n">
        <f aca="false">SUMPRODUCT('FD inverse'!$A$5:$BH$5,'FD mesh'!$B$84:$BI$84,$E306:$BL306)+'FD inverse'!$A$5*$C307/Setup!$B$17+INDEX('FD inverse'!$A$5:$BH$5,1,'FD mesh'!$B$15+1)*Setup!$B$22</f>
        <v>21.5749681052349</v>
      </c>
      <c r="H307" s="0" t="n">
        <f aca="false">SUMPRODUCT('FD inverse'!$A$6:$BH$6,'FD mesh'!$B$84:$BI$84,$E306:$BL306)+'FD inverse'!$A$6*$C307/Setup!$B$17+INDEX('FD inverse'!$A$6:$BH$6,1,'FD mesh'!$B$15+1)*Setup!$B$22</f>
        <v>21.7698403387488</v>
      </c>
      <c r="I307" s="0" t="n">
        <f aca="false">SUMPRODUCT('FD inverse'!$A$7:$BH$7,'FD mesh'!$B$84:$BI$84,$E306:$BL306)+'FD inverse'!$A$7*$C307/Setup!$B$17+INDEX('FD inverse'!$A$7:$BH$7,1,'FD mesh'!$B$15+1)*Setup!$B$22</f>
        <v>21.7838582059541</v>
      </c>
      <c r="J307" s="0" t="n">
        <f aca="false">SUMPRODUCT('FD inverse'!$A$8:$BH$8,'FD mesh'!$B$84:$BI$84,$E306:$BL306)+'FD inverse'!$A$8*$C307/Setup!$B$17+INDEX('FD inverse'!$A$8:$BH$8,1,'FD mesh'!$B$15+1)*Setup!$B$22</f>
        <v>21.7923192834288</v>
      </c>
      <c r="K307" s="0" t="n">
        <f aca="false">SUMPRODUCT('FD inverse'!$A$9:$BH$9,'FD mesh'!$B$84:$BI$84,$E306:$BL306)+'FD inverse'!$A$9*$C307/Setup!$B$17+INDEX('FD inverse'!$A$9:$BH$9,1,'FD mesh'!$B$15+1)*Setup!$B$22</f>
        <v>21.7960632819947</v>
      </c>
      <c r="L307" s="0" t="n">
        <f aca="false">SUMPRODUCT('FD inverse'!$A$10:$BH$10,'FD mesh'!$B$84:$BI$84,$E306:$BL306)+'FD inverse'!$A$10*$C307/Setup!$B$17+INDEX('FD inverse'!$A$10:$BH$10,1,'FD mesh'!$B$15+1)*Setup!$B$22</f>
        <v>21.7958592996599</v>
      </c>
      <c r="M307" s="0" t="n">
        <f aca="false">SUMPRODUCT('FD inverse'!$A$11:$BH$11,'FD mesh'!$B$84:$BI$84,$E306:$BL306)+'FD inverse'!$A$11*$C307/Setup!$B$17+INDEX('FD inverse'!$A$11:$BH$11,1,'FD mesh'!$B$15+1)*Setup!$B$22</f>
        <v>21.7923953915391</v>
      </c>
      <c r="N307" s="0" t="n">
        <f aca="false">SUMPRODUCT('FD inverse'!$A$12:$BH$12,'FD mesh'!$B$84:$BI$84,$E306:$BL306)+'FD inverse'!$A$12*$C307/Setup!$B$17+INDEX('FD inverse'!$A$12:$BH$12,1,'FD mesh'!$B$15+1)*Setup!$B$22</f>
        <v>21.7862697876776</v>
      </c>
      <c r="O307" s="0" t="n">
        <f aca="false">SUMPRODUCT('FD inverse'!$A$13:$BH$13,'FD mesh'!$B$84:$BI$84,$E306:$BL306)+'FD inverse'!$A$13*$C307/Setup!$B$17+INDEX('FD inverse'!$A$13:$BH$13,1,'FD mesh'!$B$15+1)*Setup!$B$22</f>
        <v>21.7779836607013</v>
      </c>
      <c r="P307" s="0" t="n">
        <f aca="false">SUMPRODUCT('FD inverse'!$A$14:$BH$14,'FD mesh'!$B$84:$BI$84,$E306:$BL306)+'FD inverse'!$A$14*$C307/Setup!$B$17+INDEX('FD inverse'!$A$14:$BH$14,1,'FD mesh'!$B$15+1)*Setup!$B$22</f>
        <v>21.7679353574995</v>
      </c>
      <c r="Q307" s="0" t="n">
        <f aca="false">SUMPRODUCT('FD inverse'!$A$15:$BH$15,'FD mesh'!$B$84:$BI$84,$E306:$BL306)+'FD inverse'!$A$15*$C307/Setup!$B$17+INDEX('FD inverse'!$A$15:$BH$15,1,'FD mesh'!$B$15+1)*Setup!$B$22</f>
        <v>21.756416022568</v>
      </c>
      <c r="R307" s="0" t="n">
        <f aca="false">SUMPRODUCT('FD inverse'!$A$16:$BH$16,'FD mesh'!$B$84:$BI$84,$E306:$BL306)+'FD inverse'!$A$16*$C307/Setup!$B$17+INDEX('FD inverse'!$A$16:$BH$16,1,'FD mesh'!$B$15+1)*Setup!$B$22</f>
        <v>21.7436065549559</v>
      </c>
      <c r="S307" s="0" t="n">
        <f aca="false">SUMPRODUCT('FD inverse'!$A$17:$BH$17,'FD mesh'!$B$84:$BI$84,$E306:$BL306)+'FD inverse'!$A$17*$C307/Setup!$B$17+INDEX('FD inverse'!$A$17:$BH$17,1,'FD mesh'!$B$15+1)*Setup!$B$22</f>
        <v>21.3100249925616</v>
      </c>
      <c r="T307" s="0" t="n">
        <f aca="false">SUMPRODUCT('FD inverse'!$A$18:$BH$18,'FD mesh'!$B$84:$BI$84,$E306:$BL306)+'FD inverse'!$A$18*$C307/Setup!$B$17+INDEX('FD inverse'!$A$18:$BH$18,1,'FD mesh'!$B$15+1)*Setup!$B$22</f>
        <v>20.8760241092262</v>
      </c>
      <c r="U307" s="0" t="n">
        <f aca="false">SUMPRODUCT('FD inverse'!$A$19:$BH$19,'FD mesh'!$B$84:$BI$84,$E306:$BL306)+'FD inverse'!$A$19*$C307/Setup!$B$17+INDEX('FD inverse'!$A$19:$BH$19,1,'FD mesh'!$B$15+1)*Setup!$B$22</f>
        <v>20.4417669333903</v>
      </c>
      <c r="V307" s="0" t="n">
        <f aca="false">SUMPRODUCT('FD inverse'!$A$20:$BH$20,'FD mesh'!$B$84:$BI$84,$E306:$BL306)+'FD inverse'!$A$20*$C307/Setup!$B$17+INDEX('FD inverse'!$A$20:$BH$20,1,'FD mesh'!$B$15+1)*Setup!$B$22</f>
        <v>20.0073909854376</v>
      </c>
      <c r="W307" s="0" t="n">
        <f aca="false">SUMPRODUCT('FD inverse'!$A$21:$BH$21,'FD mesh'!$B$84:$BI$84,$E306:$BL306)+'FD inverse'!$A$21*$C307/Setup!$B$17+INDEX('FD inverse'!$A$21:$BH$21,1,'FD mesh'!$B$15+1)*Setup!$B$22</f>
        <v>19.573009713769</v>
      </c>
      <c r="X307" s="0" t="n">
        <f aca="false">SUMPRODUCT('FD inverse'!$A$22:$BH$22,'FD mesh'!$B$84:$BI$84,$E306:$BL306)+'FD inverse'!$A$22*$C307/Setup!$B$17+INDEX('FD inverse'!$A$22:$BH$22,1,'FD mesh'!$B$15+1)*Setup!$B$22</f>
        <v>19.1387140432313</v>
      </c>
      <c r="Y307" s="0" t="n">
        <f aca="false">SUMPRODUCT('FD inverse'!$A$23:$BH$23,'FD mesh'!$B$84:$BI$84,$E306:$BL306)+'FD inverse'!$A$23*$C307/Setup!$B$17+INDEX('FD inverse'!$A$23:$BH$23,1,'FD mesh'!$B$15+1)*Setup!$B$22</f>
        <v>18.7045740233479</v>
      </c>
      <c r="Z307" s="0" t="n">
        <f aca="false">SUMPRODUCT('FD inverse'!$A$24:$BH$24,'FD mesh'!$B$84:$BI$84,$E306:$BL306)+'FD inverse'!$A$24*$C307/Setup!$B$17+INDEX('FD inverse'!$A$24:$BH$24,1,'FD mesh'!$B$15+1)*Setup!$B$22</f>
        <v>18.2706405645935</v>
      </c>
      <c r="AA307" s="0" t="n">
        <f aca="false">SUMPRODUCT('FD inverse'!$A$25:$BH$25,'FD mesh'!$B$84:$BI$84,$E306:$BL306)+'FD inverse'!$A$25*$C307/Setup!$B$17+INDEX('FD inverse'!$A$25:$BH$25,1,'FD mesh'!$B$15+1)*Setup!$B$22</f>
        <v>17.8369472516867</v>
      </c>
      <c r="AB307" s="0" t="n">
        <f aca="false">SUMPRODUCT('FD inverse'!$A$26:$BH$26,'FD mesh'!$B$84:$BI$84,$E306:$BL306)+'FD inverse'!$A$26*$C307/Setup!$B$17+INDEX('FD inverse'!$A$26:$BH$26,1,'FD mesh'!$B$15+1)*Setup!$B$22</f>
        <v>17.4035122235534</v>
      </c>
      <c r="AC307" s="0" t="n">
        <f aca="false">SUMPRODUCT('FD inverse'!$A$27:$BH$27,'FD mesh'!$B$84:$BI$84,$E306:$BL306)+'FD inverse'!$A$27*$C307/Setup!$B$17+INDEX('FD inverse'!$A$27:$BH$27,1,'FD mesh'!$B$15+1)*Setup!$B$22</f>
        <v>16.9703401102189</v>
      </c>
      <c r="AD307" s="0" t="n">
        <f aca="false">SUMPRODUCT('FD inverse'!$A$28:$BH$28,'FD mesh'!$B$84:$BI$84,$E306:$BL306)+'FD inverse'!$A$28*$C307/Setup!$B$17+INDEX('FD inverse'!$A$28:$BH$28,1,'FD mesh'!$B$15+1)*Setup!$B$22</f>
        <v>16.5374240174355</v>
      </c>
      <c r="AE307" s="0" t="n">
        <f aca="false">SUMPRODUCT('FD inverse'!$A$29:$BH$29,'FD mesh'!$B$84:$BI$84,$E306:$BL306)+'FD inverse'!$A$29*$C307/Setup!$B$17+INDEX('FD inverse'!$A$29:$BH$29,1,'FD mesh'!$B$15+1)*Setup!$B$22</f>
        <v>16.1047475503243</v>
      </c>
      <c r="AF307" s="0" t="n">
        <f aca="false">SUMPRODUCT('FD inverse'!$A$30:$BH$30,'FD mesh'!$B$84:$BI$84,$E306:$BL306)+'FD inverse'!$A$30*$C307/Setup!$B$17+INDEX('FD inverse'!$A$30:$BH$30,1,'FD mesh'!$B$15+1)*Setup!$B$22</f>
        <v>15.67228686772</v>
      </c>
      <c r="AG307" s="0" t="n">
        <f aca="false">SUMPRODUCT('FD inverse'!$A$31:$BH$31,'FD mesh'!$B$84:$BI$84,$E306:$BL306)+'FD inverse'!$A$31*$C307/Setup!$B$17+INDEX('FD inverse'!$A$31:$BH$31,1,'FD mesh'!$B$15+1)*Setup!$B$22</f>
        <v>15.2400127592358</v>
      </c>
      <c r="AH307" s="0" t="n">
        <f aca="false">SUMPRODUCT('FD inverse'!$A$32:$BH$32,'FD mesh'!$B$84:$BI$84,$E306:$BL306)+'FD inverse'!$A$32*$C307/Setup!$B$17+INDEX('FD inverse'!$A$32:$BH$32,1,'FD mesh'!$B$15+1)*Setup!$B$22</f>
        <v>15.2219287166892</v>
      </c>
      <c r="AI307" s="0" t="n">
        <f aca="false">SUMPRODUCT('FD inverse'!$A$33:$BH$33,'FD mesh'!$B$84:$BI$84,$E306:$BL306)+'FD inverse'!$A$33*$C307/Setup!$B$17+INDEX('FD inverse'!$A$33:$BH$33,1,'FD mesh'!$B$15+1)*Setup!$B$22</f>
        <v>15.2041055896629</v>
      </c>
      <c r="AJ307" s="0" t="n">
        <f aca="false">SUMPRODUCT('FD inverse'!$A$34:$BH$34,'FD mesh'!$B$84:$BI$84,$E306:$BL306)+'FD inverse'!$A$34*$C307/Setup!$B$17+INDEX('FD inverse'!$A$34:$BH$34,1,'FD mesh'!$B$15+1)*Setup!$B$22</f>
        <v>15.1865360151809</v>
      </c>
      <c r="AK307" s="0" t="n">
        <f aca="false">SUMPRODUCT('FD inverse'!$A$35:$BH$35,'FD mesh'!$B$84:$BI$84,$E306:$BL306)+'FD inverse'!$A$35*$C307/Setup!$B$17+INDEX('FD inverse'!$A$35:$BH$35,1,'FD mesh'!$B$15+1)*Setup!$B$22</f>
        <v>15.1692096685757</v>
      </c>
      <c r="AL307" s="0" t="n">
        <f aca="false">SUMPRODUCT('FD inverse'!$A$36:$BH$36,'FD mesh'!$B$84:$BI$84,$E306:$BL306)+'FD inverse'!$A$36*$C307/Setup!$B$17+INDEX('FD inverse'!$A$36:$BH$36,1,'FD mesh'!$B$15+1)*Setup!$B$22</f>
        <v>15.1521135221234</v>
      </c>
      <c r="AM307" s="0" t="n">
        <f aca="false">SUMPRODUCT('FD inverse'!$A$37:$BH$37,'FD mesh'!$B$84:$BI$84,$E306:$BL306)+'FD inverse'!$A$37*$C307/Setup!$B$17+INDEX('FD inverse'!$A$37:$BH$37,1,'FD mesh'!$B$15+1)*Setup!$B$22</f>
        <v>15.1352321006403</v>
      </c>
      <c r="AN307" s="0" t="n">
        <f aca="false">SUMPRODUCT('FD inverse'!$A$38:$BH$38,'FD mesh'!$B$84:$BI$84,$E306:$BL306)+'FD inverse'!$A$38*$C307/Setup!$B$17+INDEX('FD inverse'!$A$38:$BH$38,1,'FD mesh'!$B$15+1)*Setup!$B$22</f>
        <v>15.1185477334957</v>
      </c>
      <c r="AO307" s="0" t="n">
        <f aca="false">SUMPRODUCT('FD inverse'!$A$39:$BH$39,'FD mesh'!$B$84:$BI$84,$E306:$BL306)+'FD inverse'!$A$39*$C307/Setup!$B$17+INDEX('FD inverse'!$A$39:$BH$39,1,'FD mesh'!$B$15+1)*Setup!$B$22</f>
        <v>15.1020408027318</v>
      </c>
      <c r="AP307" s="0" t="n">
        <f aca="false">SUMPRODUCT('FD inverse'!$A$40:$BH$40,'FD mesh'!$B$84:$BI$84,$E306:$BL306)+'FD inverse'!$A$40*$C307/Setup!$B$17+INDEX('FD inverse'!$A$40:$BH$40,1,'FD mesh'!$B$15+1)*Setup!$B$22</f>
        <v>15.0856899871953</v>
      </c>
      <c r="AQ307" s="0" t="n">
        <f aca="false">SUMPRODUCT('FD inverse'!$A$41:$BH$41,'FD mesh'!$B$84:$BI$84,$E306:$BL306)+'FD inverse'!$A$41*$C307/Setup!$B$17+INDEX('FD inverse'!$A$41:$BH$41,1,'FD mesh'!$B$15+1)*Setup!$B$22</f>
        <v>15.0694725027714</v>
      </c>
      <c r="AR307" s="0" t="n">
        <f aca="false">SUMPRODUCT('FD inverse'!$A$42:$BH$42,'FD mesh'!$B$84:$BI$84,$E306:$BL306)+'FD inverse'!$A$42*$C307/Setup!$B$17+INDEX('FD inverse'!$A$42:$BH$42,1,'FD mesh'!$B$15+1)*Setup!$B$22</f>
        <v>15.0533643389747</v>
      </c>
      <c r="AS307" s="0" t="n">
        <f aca="false">SUMPRODUCT('FD inverse'!$A$43:$BH$43,'FD mesh'!$B$84:$BI$84,$E306:$BL306)+'FD inverse'!$A$43*$C307/Setup!$B$17+INDEX('FD inverse'!$A$43:$BH$43,1,'FD mesh'!$B$15+1)*Setup!$B$22</f>
        <v>0</v>
      </c>
      <c r="AT307" s="0" t="n">
        <f aca="false">SUMPRODUCT('FD inverse'!$A$44:$BH$44,'FD mesh'!$B$84:$BI$84,$E306:$BL306)+'FD inverse'!$A$44*$C307/Setup!$B$17+INDEX('FD inverse'!$A$44:$BH$44,1,'FD mesh'!$B$15+1)*Setup!$B$22</f>
        <v>0</v>
      </c>
      <c r="AU307" s="0" t="n">
        <f aca="false">SUMPRODUCT('FD inverse'!$A$45:$BH$45,'FD mesh'!$B$84:$BI$84,$E306:$BL306)+'FD inverse'!$A$45*$C307/Setup!$B$17+INDEX('FD inverse'!$A$45:$BH$45,1,'FD mesh'!$B$15+1)*Setup!$B$22</f>
        <v>0</v>
      </c>
      <c r="AV307" s="0" t="n">
        <f aca="false">SUMPRODUCT('FD inverse'!$A$46:$BH$46,'FD mesh'!$B$84:$BI$84,$E306:$BL306)+'FD inverse'!$A$46*$C307/Setup!$B$17+INDEX('FD inverse'!$A$46:$BH$46,1,'FD mesh'!$B$15+1)*Setup!$B$22</f>
        <v>0</v>
      </c>
      <c r="AW307" s="0" t="n">
        <f aca="false">SUMPRODUCT('FD inverse'!$A$47:$BH$47,'FD mesh'!$B$84:$BI$84,$E306:$BL306)+'FD inverse'!$A$47*$C307/Setup!$B$17+INDEX('FD inverse'!$A$47:$BH$47,1,'FD mesh'!$B$15+1)*Setup!$B$22</f>
        <v>0</v>
      </c>
      <c r="AX307" s="0" t="n">
        <f aca="false">SUMPRODUCT('FD inverse'!$A$48:$BH$48,'FD mesh'!$B$84:$BI$84,$E306:$BL306)+'FD inverse'!$A$48*$C307/Setup!$B$17+INDEX('FD inverse'!$A$48:$BH$48,1,'FD mesh'!$B$15+1)*Setup!$B$22</f>
        <v>0</v>
      </c>
      <c r="AY307" s="0" t="n">
        <f aca="false">SUMPRODUCT('FD inverse'!$A$49:$BH$49,'FD mesh'!$B$84:$BI$84,$E306:$BL306)+'FD inverse'!$A$49*$C307/Setup!$B$17+INDEX('FD inverse'!$A$49:$BH$49,1,'FD mesh'!$B$15+1)*Setup!$B$22</f>
        <v>0</v>
      </c>
      <c r="AZ307" s="0" t="n">
        <f aca="false">SUMPRODUCT('FD inverse'!$A$50:$BH$50,'FD mesh'!$B$84:$BI$84,$E306:$BL306)+'FD inverse'!$A$50*$C307/Setup!$B$17+INDEX('FD inverse'!$A$50:$BH$50,1,'FD mesh'!$B$15+1)*Setup!$B$22</f>
        <v>0</v>
      </c>
      <c r="BA307" s="0" t="n">
        <f aca="false">SUMPRODUCT('FD inverse'!$A$51:$BH$51,'FD mesh'!$B$84:$BI$84,$E306:$BL306)+'FD inverse'!$A$51*$C307/Setup!$B$17+INDEX('FD inverse'!$A$51:$BH$51,1,'FD mesh'!$B$15+1)*Setup!$B$22</f>
        <v>0</v>
      </c>
      <c r="BB307" s="0" t="n">
        <f aca="false">SUMPRODUCT('FD inverse'!$A$52:$BH$52,'FD mesh'!$B$84:$BI$84,$E306:$BL306)+'FD inverse'!$A$52*$C307/Setup!$B$17+INDEX('FD inverse'!$A$52:$BH$52,1,'FD mesh'!$B$15+1)*Setup!$B$22</f>
        <v>0</v>
      </c>
      <c r="BC307" s="0" t="n">
        <f aca="false">SUMPRODUCT('FD inverse'!$A$53:$BH$53,'FD mesh'!$B$84:$BI$84,$E306:$BL306)+'FD inverse'!$A$53*$C307/Setup!$B$17+INDEX('FD inverse'!$A$53:$BH$53,1,'FD mesh'!$B$15+1)*Setup!$B$22</f>
        <v>0</v>
      </c>
      <c r="BD307" s="0" t="n">
        <f aca="false">SUMPRODUCT('FD inverse'!$A$54:$BH$54,'FD mesh'!$B$84:$BI$84,$E306:$BL306)+'FD inverse'!$A$54*$C307/Setup!$B$17+INDEX('FD inverse'!$A$54:$BH$54,1,'FD mesh'!$B$15+1)*Setup!$B$22</f>
        <v>0</v>
      </c>
      <c r="BE307" s="0" t="n">
        <f aca="false">SUMPRODUCT('FD inverse'!$A$55:$BH$55,'FD mesh'!$B$84:$BI$84,$E306:$BL306)+'FD inverse'!$A$55*$C307/Setup!$B$17+INDEX('FD inverse'!$A$55:$BH$55,1,'FD mesh'!$B$15+1)*Setup!$B$22</f>
        <v>0</v>
      </c>
      <c r="BF307" s="0" t="n">
        <f aca="false">SUMPRODUCT('FD inverse'!$A$56:$BH$56,'FD mesh'!$B$84:$BI$84,$E306:$BL306)+'FD inverse'!$A$56*$C307/Setup!$B$17+INDEX('FD inverse'!$A$56:$BH$56,1,'FD mesh'!$B$15+1)*Setup!$B$22</f>
        <v>0</v>
      </c>
      <c r="BG307" s="0" t="n">
        <f aca="false">SUMPRODUCT('FD inverse'!$A$57:$BH$57,'FD mesh'!$B$84:$BI$84,$E306:$BL306)+'FD inverse'!$A$57*$C307/Setup!$B$17+INDEX('FD inverse'!$A$57:$BH$57,1,'FD mesh'!$B$15+1)*Setup!$B$22</f>
        <v>0</v>
      </c>
      <c r="BH307" s="0" t="n">
        <f aca="false">SUMPRODUCT('FD inverse'!$A$58:$BH$58,'FD mesh'!$B$84:$BI$84,$E306:$BL306)+'FD inverse'!$A$58*$C307/Setup!$B$17+INDEX('FD inverse'!$A$58:$BH$58,1,'FD mesh'!$B$15+1)*Setup!$B$22</f>
        <v>0</v>
      </c>
      <c r="BI307" s="0" t="n">
        <f aca="false">SUMPRODUCT('FD inverse'!$A$59:$BH$59,'FD mesh'!$B$84:$BI$84,$E306:$BL306)+'FD inverse'!$A$59*$C307/Setup!$B$17+INDEX('FD inverse'!$A$59:$BH$59,1,'FD mesh'!$B$15+1)*Setup!$B$22</f>
        <v>0</v>
      </c>
      <c r="BJ307" s="0" t="n">
        <f aca="false">SUMPRODUCT('FD inverse'!$A$60:$BH$60,'FD mesh'!$B$84:$BI$84,$E306:$BL306)+'FD inverse'!$A$60*$C307/Setup!$B$17+INDEX('FD inverse'!$A$60:$BH$60,1,'FD mesh'!$B$15+1)*Setup!$B$22</f>
        <v>0</v>
      </c>
      <c r="BK307" s="0" t="n">
        <f aca="false">SUMPRODUCT('FD inverse'!$A$61:$BH$61,'FD mesh'!$B$84:$BI$84,$E306:$BL306)+'FD inverse'!$A$61*$C307/Setup!$B$17+INDEX('FD inverse'!$A$61:$BH$61,1,'FD mesh'!$B$15+1)*Setup!$B$22</f>
        <v>0</v>
      </c>
      <c r="BL307" s="0" t="n">
        <f aca="false">SUMPRODUCT('FD inverse'!$A$62:$BH$62,'FD mesh'!$B$84:$BI$84,$E306:$BL306)+'FD inverse'!$A$62*$C307/Setup!$B$17+INDEX('FD inverse'!$A$62:$BH$62,1,'FD mesh'!$B$15+1)*Setup!$B$22</f>
        <v>0</v>
      </c>
    </row>
    <row r="308" customFormat="false" ht="15" hidden="false" customHeight="false" outlineLevel="0" collapsed="false">
      <c r="A308" s="0" t="n">
        <v>303</v>
      </c>
      <c r="B308" s="0" t="n">
        <f aca="false">A308*Setup!$B$11/3600</f>
        <v>25.25</v>
      </c>
      <c r="C308" s="0" t="n">
        <f aca="false">Setup!$B$7+Setup!$B$8*COS(2*PI()*(B308-Setup!$B$9)/24)</f>
        <v>20.9926407700841</v>
      </c>
      <c r="D308" s="0" t="n">
        <f aca="false">(C308-E308)/Setup!$B$17</f>
        <v>-3.08689492998989</v>
      </c>
      <c r="E308" s="0" t="n">
        <f aca="false">SUMPRODUCT('FD inverse'!$A$3:$BH$3,'FD mesh'!$B$84:$BI$84,$E307:$BL307)+'FD inverse'!$A$3*$C308/Setup!$B$17+INDEX('FD inverse'!$A$3:$BH$3,1,'FD mesh'!$B$15+1)*Setup!$B$22</f>
        <v>21.3939371109828</v>
      </c>
      <c r="F308" s="0" t="n">
        <f aca="false">SUMPRODUCT('FD inverse'!$A$4:$BH$4,'FD mesh'!$B$84:$BI$84,$E307:$BL307)+'FD inverse'!$A$4*$C308/Setup!$B$17+INDEX('FD inverse'!$A$4:$BH$4,1,'FD mesh'!$B$15+1)*Setup!$B$22</f>
        <v>21.4775638260291</v>
      </c>
      <c r="G308" s="0" t="n">
        <f aca="false">SUMPRODUCT('FD inverse'!$A$5:$BH$5,'FD mesh'!$B$84:$BI$84,$E307:$BL307)+'FD inverse'!$A$5*$C308/Setup!$B$17+INDEX('FD inverse'!$A$5:$BH$5,1,'FD mesh'!$B$15+1)*Setup!$B$22</f>
        <v>21.5467778472375</v>
      </c>
      <c r="H308" s="0" t="n">
        <f aca="false">SUMPRODUCT('FD inverse'!$A$6:$BH$6,'FD mesh'!$B$84:$BI$84,$E307:$BL307)+'FD inverse'!$A$6*$C308/Setup!$B$17+INDEX('FD inverse'!$A$6:$BH$6,1,'FD mesh'!$B$15+1)*Setup!$B$22</f>
        <v>21.7587815620411</v>
      </c>
      <c r="I308" s="0" t="n">
        <f aca="false">SUMPRODUCT('FD inverse'!$A$7:$BH$7,'FD mesh'!$B$84:$BI$84,$E307:$BL307)+'FD inverse'!$A$7*$C308/Setup!$B$17+INDEX('FD inverse'!$A$7:$BH$7,1,'FD mesh'!$B$15+1)*Setup!$B$22</f>
        <v>21.7742807767117</v>
      </c>
      <c r="J308" s="0" t="n">
        <f aca="false">SUMPRODUCT('FD inverse'!$A$8:$BH$8,'FD mesh'!$B$84:$BI$84,$E307:$BL307)+'FD inverse'!$A$8*$C308/Setup!$B$17+INDEX('FD inverse'!$A$8:$BH$8,1,'FD mesh'!$B$15+1)*Setup!$B$22</f>
        <v>21.7841295906493</v>
      </c>
      <c r="K308" s="0" t="n">
        <f aca="false">SUMPRODUCT('FD inverse'!$A$9:$BH$9,'FD mesh'!$B$84:$BI$84,$E307:$BL307)+'FD inverse'!$A$9*$C308/Setup!$B$17+INDEX('FD inverse'!$A$9:$BH$9,1,'FD mesh'!$B$15+1)*Setup!$B$22</f>
        <v>21.7891467274309</v>
      </c>
      <c r="L308" s="0" t="n">
        <f aca="false">SUMPRODUCT('FD inverse'!$A$10:$BH$10,'FD mesh'!$B$84:$BI$84,$E307:$BL307)+'FD inverse'!$A$10*$C308/Setup!$B$17+INDEX('FD inverse'!$A$10:$BH$10,1,'FD mesh'!$B$15+1)*Setup!$B$22</f>
        <v>21.790083301048</v>
      </c>
      <c r="M308" s="0" t="n">
        <f aca="false">SUMPRODUCT('FD inverse'!$A$11:$BH$11,'FD mesh'!$B$84:$BI$84,$E307:$BL307)+'FD inverse'!$A$11*$C308/Setup!$B$17+INDEX('FD inverse'!$A$11:$BH$11,1,'FD mesh'!$B$15+1)*Setup!$B$22</f>
        <v>21.7876122058675</v>
      </c>
      <c r="N308" s="0" t="n">
        <f aca="false">SUMPRODUCT('FD inverse'!$A$12:$BH$12,'FD mesh'!$B$84:$BI$84,$E307:$BL307)+'FD inverse'!$A$12*$C308/Setup!$B$17+INDEX('FD inverse'!$A$12:$BH$12,1,'FD mesh'!$B$15+1)*Setup!$B$22</f>
        <v>21.7823191722377</v>
      </c>
      <c r="O308" s="0" t="n">
        <f aca="false">SUMPRODUCT('FD inverse'!$A$13:$BH$13,'FD mesh'!$B$84:$BI$84,$E307:$BL307)+'FD inverse'!$A$13*$C308/Setup!$B$17+INDEX('FD inverse'!$A$13:$BH$13,1,'FD mesh'!$B$15+1)*Setup!$B$22</f>
        <v>21.7746953920358</v>
      </c>
      <c r="P308" s="0" t="n">
        <f aca="false">SUMPRODUCT('FD inverse'!$A$14:$BH$14,'FD mesh'!$B$84:$BI$84,$E307:$BL307)+'FD inverse'!$A$14*$C308/Setup!$B$17+INDEX('FD inverse'!$A$14:$BH$14,1,'FD mesh'!$B$15+1)*Setup!$B$22</f>
        <v>21.7651316303202</v>
      </c>
      <c r="Q308" s="0" t="n">
        <f aca="false">SUMPRODUCT('FD inverse'!$A$15:$BH$15,'FD mesh'!$B$84:$BI$84,$E307:$BL307)+'FD inverse'!$A$15*$C308/Setup!$B$17+INDEX('FD inverse'!$A$15:$BH$15,1,'FD mesh'!$B$15+1)*Setup!$B$22</f>
        <v>21.7539137522748</v>
      </c>
      <c r="R308" s="0" t="n">
        <f aca="false">SUMPRODUCT('FD inverse'!$A$16:$BH$16,'FD mesh'!$B$84:$BI$84,$E307:$BL307)+'FD inverse'!$A$16*$C308/Setup!$B$17+INDEX('FD inverse'!$A$16:$BH$16,1,'FD mesh'!$B$15+1)*Setup!$B$22</f>
        <v>21.7412196085696</v>
      </c>
      <c r="S308" s="0" t="n">
        <f aca="false">SUMPRODUCT('FD inverse'!$A$17:$BH$17,'FD mesh'!$B$84:$BI$84,$E307:$BL307)+'FD inverse'!$A$17*$C308/Setup!$B$17+INDEX('FD inverse'!$A$17:$BH$17,1,'FD mesh'!$B$15+1)*Setup!$B$22</f>
        <v>21.308296066964</v>
      </c>
      <c r="T308" s="0" t="n">
        <f aca="false">SUMPRODUCT('FD inverse'!$A$18:$BH$18,'FD mesh'!$B$84:$BI$84,$E307:$BL307)+'FD inverse'!$A$18*$C308/Setup!$B$17+INDEX('FD inverse'!$A$18:$BH$18,1,'FD mesh'!$B$15+1)*Setup!$B$22</f>
        <v>20.874863727254</v>
      </c>
      <c r="U308" s="0" t="n">
        <f aca="false">SUMPRODUCT('FD inverse'!$A$19:$BH$19,'FD mesh'!$B$84:$BI$84,$E307:$BL307)+'FD inverse'!$A$19*$C308/Setup!$B$17+INDEX('FD inverse'!$A$19:$BH$19,1,'FD mesh'!$B$15+1)*Setup!$B$22</f>
        <v>20.4410899037065</v>
      </c>
      <c r="V308" s="0" t="n">
        <f aca="false">SUMPRODUCT('FD inverse'!$A$20:$BH$20,'FD mesh'!$B$84:$BI$84,$E307:$BL307)+'FD inverse'!$A$20*$C308/Setup!$B$17+INDEX('FD inverse'!$A$20:$BH$20,1,'FD mesh'!$B$15+1)*Setup!$B$22</f>
        <v>20.0071168399949</v>
      </c>
      <c r="W308" s="0" t="n">
        <f aca="false">SUMPRODUCT('FD inverse'!$A$21:$BH$21,'FD mesh'!$B$84:$BI$84,$E307:$BL307)+'FD inverse'!$A$21*$C308/Setup!$B$17+INDEX('FD inverse'!$A$21:$BH$21,1,'FD mesh'!$B$15+1)*Setup!$B$22</f>
        <v>19.5730630991959</v>
      </c>
      <c r="X308" s="0" t="n">
        <f aca="false">SUMPRODUCT('FD inverse'!$A$22:$BH$22,'FD mesh'!$B$84:$BI$84,$E307:$BL307)+'FD inverse'!$A$22*$C308/Setup!$B$17+INDEX('FD inverse'!$A$22:$BH$22,1,'FD mesh'!$B$15+1)*Setup!$B$22</f>
        <v>19.1390250689654</v>
      </c>
      <c r="Y308" s="0" t="n">
        <f aca="false">SUMPRODUCT('FD inverse'!$A$23:$BH$23,'FD mesh'!$B$84:$BI$84,$E307:$BL307)+'FD inverse'!$A$23*$C308/Setup!$B$17+INDEX('FD inverse'!$A$23:$BH$23,1,'FD mesh'!$B$15+1)*Setup!$B$22</f>
        <v>18.7050785691652</v>
      </c>
      <c r="Z308" s="0" t="n">
        <f aca="false">SUMPRODUCT('FD inverse'!$A$24:$BH$24,'FD mesh'!$B$84:$BI$84,$E307:$BL307)+'FD inverse'!$A$24*$C308/Setup!$B$17+INDEX('FD inverse'!$A$24:$BH$24,1,'FD mesh'!$B$15+1)*Setup!$B$22</f>
        <v>18.2712805499913</v>
      </c>
      <c r="AA308" s="0" t="n">
        <f aca="false">SUMPRODUCT('FD inverse'!$A$25:$BH$25,'FD mesh'!$B$84:$BI$84,$E307:$BL307)+'FD inverse'!$A$25*$C308/Setup!$B$17+INDEX('FD inverse'!$A$25:$BH$25,1,'FD mesh'!$B$15+1)*Setup!$B$22</f>
        <v>17.8376708693773</v>
      </c>
      <c r="AB308" s="0" t="n">
        <f aca="false">SUMPRODUCT('FD inverse'!$A$26:$BH$26,'FD mesh'!$B$84:$BI$84,$E307:$BL307)+'FD inverse'!$A$26*$C308/Setup!$B$17+INDEX('FD inverse'!$A$26:$BH$26,1,'FD mesh'!$B$15+1)*Setup!$B$22</f>
        <v>17.4042741391122</v>
      </c>
      <c r="AC308" s="0" t="n">
        <f aca="false">SUMPRODUCT('FD inverse'!$A$27:$BH$27,'FD mesh'!$B$84:$BI$84,$E307:$BL307)+'FD inverse'!$A$27*$C308/Setup!$B$17+INDEX('FD inverse'!$A$27:$BH$27,1,'FD mesh'!$B$15+1)*Setup!$B$22</f>
        <v>16.9711016297117</v>
      </c>
      <c r="AD308" s="0" t="n">
        <f aca="false">SUMPRODUCT('FD inverse'!$A$28:$BH$28,'FD mesh'!$B$84:$BI$84,$E307:$BL307)+'FD inverse'!$A$28*$C308/Setup!$B$17+INDEX('FD inverse'!$A$28:$BH$28,1,'FD mesh'!$B$15+1)*Setup!$B$22</f>
        <v>16.5381532246189</v>
      </c>
      <c r="AE308" s="0" t="n">
        <f aca="false">SUMPRODUCT('FD inverse'!$A$29:$BH$29,'FD mesh'!$B$84:$BI$84,$E307:$BL307)+'FD inverse'!$A$29*$C308/Setup!$B$17+INDEX('FD inverse'!$A$29:$BH$29,1,'FD mesh'!$B$15+1)*Setup!$B$22</f>
        <v>16.1054194147831</v>
      </c>
      <c r="AF308" s="0" t="n">
        <f aca="false">SUMPRODUCT('FD inverse'!$A$30:$BH$30,'FD mesh'!$B$84:$BI$84,$E307:$BL307)+'FD inverse'!$A$30*$C308/Setup!$B$17+INDEX('FD inverse'!$A$30:$BH$30,1,'FD mesh'!$B$15+1)*Setup!$B$22</f>
        <v>15.6728833250594</v>
      </c>
      <c r="AG308" s="0" t="n">
        <f aca="false">SUMPRODUCT('FD inverse'!$A$31:$BH$31,'FD mesh'!$B$84:$BI$84,$E307:$BL307)+'FD inverse'!$A$31*$C308/Setup!$B$17+INDEX('FD inverse'!$A$31:$BH$31,1,'FD mesh'!$B$15+1)*Setup!$B$22</f>
        <v>15.2405227642099</v>
      </c>
      <c r="AH308" s="0" t="n">
        <f aca="false">SUMPRODUCT('FD inverse'!$A$32:$BH$32,'FD mesh'!$B$84:$BI$84,$E307:$BL307)+'FD inverse'!$A$32*$C308/Setup!$B$17+INDEX('FD inverse'!$A$32:$BH$32,1,'FD mesh'!$B$15+1)*Setup!$B$22</f>
        <v>15.222431553681</v>
      </c>
      <c r="AI308" s="0" t="n">
        <f aca="false">SUMPRODUCT('FD inverse'!$A$33:$BH$33,'FD mesh'!$B$84:$BI$84,$E307:$BL307)+'FD inverse'!$A$33*$C308/Setup!$B$17+INDEX('FD inverse'!$A$33:$BH$33,1,'FD mesh'!$B$15+1)*Setup!$B$22</f>
        <v>15.2045948908192</v>
      </c>
      <c r="AJ308" s="0" t="n">
        <f aca="false">SUMPRODUCT('FD inverse'!$A$34:$BH$34,'FD mesh'!$B$84:$BI$84,$E307:$BL307)+'FD inverse'!$A$34*$C308/Setup!$B$17+INDEX('FD inverse'!$A$34:$BH$34,1,'FD mesh'!$B$15+1)*Setup!$B$22</f>
        <v>15.187005923473</v>
      </c>
      <c r="AK308" s="0" t="n">
        <f aca="false">SUMPRODUCT('FD inverse'!$A$35:$BH$35,'FD mesh'!$B$84:$BI$84,$E307:$BL307)+'FD inverse'!$A$35*$C308/Setup!$B$17+INDEX('FD inverse'!$A$35:$BH$35,1,'FD mesh'!$B$15+1)*Setup!$B$22</f>
        <v>15.1696548345276</v>
      </c>
      <c r="AL308" s="0" t="n">
        <f aca="false">SUMPRODUCT('FD inverse'!$A$36:$BH$36,'FD mesh'!$B$84:$BI$84,$E307:$BL307)+'FD inverse'!$A$36*$C308/Setup!$B$17+INDEX('FD inverse'!$A$36:$BH$36,1,'FD mesh'!$B$15+1)*Setup!$B$22</f>
        <v>15.1525290988408</v>
      </c>
      <c r="AM308" s="0" t="n">
        <f aca="false">SUMPRODUCT('FD inverse'!$A$37:$BH$37,'FD mesh'!$B$84:$BI$84,$E307:$BL307)+'FD inverse'!$A$37*$C308/Setup!$B$17+INDEX('FD inverse'!$A$37:$BH$37,1,'FD mesh'!$B$15+1)*Setup!$B$22</f>
        <v>15.1356137376604</v>
      </c>
      <c r="AN308" s="0" t="n">
        <f aca="false">SUMPRODUCT('FD inverse'!$A$38:$BH$38,'FD mesh'!$B$84:$BI$84,$E307:$BL307)+'FD inverse'!$A$38*$C308/Setup!$B$17+INDEX('FD inverse'!$A$38:$BH$38,1,'FD mesh'!$B$15+1)*Setup!$B$22</f>
        <v>15.1188915699298</v>
      </c>
      <c r="AO308" s="0" t="n">
        <f aca="false">SUMPRODUCT('FD inverse'!$A$39:$BH$39,'FD mesh'!$B$84:$BI$84,$E307:$BL307)+'FD inverse'!$A$39*$C308/Setup!$B$17+INDEX('FD inverse'!$A$39:$BH$39,1,'FD mesh'!$B$15+1)*Setup!$B$22</f>
        <v>15.1023434601219</v>
      </c>
      <c r="AP308" s="0" t="n">
        <f aca="false">SUMPRODUCT('FD inverse'!$A$40:$BH$40,'FD mesh'!$B$84:$BI$84,$E307:$BL307)+'FD inverse'!$A$40*$C308/Setup!$B$17+INDEX('FD inverse'!$A$40:$BH$40,1,'FD mesh'!$B$15+1)*Setup!$B$22</f>
        <v>15.085948562456</v>
      </c>
      <c r="AQ308" s="0" t="n">
        <f aca="false">SUMPRODUCT('FD inverse'!$A$41:$BH$41,'FD mesh'!$B$84:$BI$84,$E307:$BL307)+'FD inverse'!$A$41*$C308/Setup!$B$17+INDEX('FD inverse'!$A$41:$BH$41,1,'FD mesh'!$B$15+1)*Setup!$B$22</f>
        <v>15.069684561543</v>
      </c>
      <c r="AR308" s="0" t="n">
        <f aca="false">SUMPRODUCT('FD inverse'!$A$42:$BH$42,'FD mesh'!$B$84:$BI$84,$E307:$BL307)+'FD inverse'!$A$42*$C308/Setup!$B$17+INDEX('FD inverse'!$A$42:$BH$42,1,'FD mesh'!$B$15+1)*Setup!$B$22</f>
        <v>15.0535279096644</v>
      </c>
      <c r="AS308" s="0" t="n">
        <f aca="false">SUMPRODUCT('FD inverse'!$A$43:$BH$43,'FD mesh'!$B$84:$BI$84,$E307:$BL307)+'FD inverse'!$A$43*$C308/Setup!$B$17+INDEX('FD inverse'!$A$43:$BH$43,1,'FD mesh'!$B$15+1)*Setup!$B$22</f>
        <v>0</v>
      </c>
      <c r="AT308" s="0" t="n">
        <f aca="false">SUMPRODUCT('FD inverse'!$A$44:$BH$44,'FD mesh'!$B$84:$BI$84,$E307:$BL307)+'FD inverse'!$A$44*$C308/Setup!$B$17+INDEX('FD inverse'!$A$44:$BH$44,1,'FD mesh'!$B$15+1)*Setup!$B$22</f>
        <v>0</v>
      </c>
      <c r="AU308" s="0" t="n">
        <f aca="false">SUMPRODUCT('FD inverse'!$A$45:$BH$45,'FD mesh'!$B$84:$BI$84,$E307:$BL307)+'FD inverse'!$A$45*$C308/Setup!$B$17+INDEX('FD inverse'!$A$45:$BH$45,1,'FD mesh'!$B$15+1)*Setup!$B$22</f>
        <v>0</v>
      </c>
      <c r="AV308" s="0" t="n">
        <f aca="false">SUMPRODUCT('FD inverse'!$A$46:$BH$46,'FD mesh'!$B$84:$BI$84,$E307:$BL307)+'FD inverse'!$A$46*$C308/Setup!$B$17+INDEX('FD inverse'!$A$46:$BH$46,1,'FD mesh'!$B$15+1)*Setup!$B$22</f>
        <v>0</v>
      </c>
      <c r="AW308" s="0" t="n">
        <f aca="false">SUMPRODUCT('FD inverse'!$A$47:$BH$47,'FD mesh'!$B$84:$BI$84,$E307:$BL307)+'FD inverse'!$A$47*$C308/Setup!$B$17+INDEX('FD inverse'!$A$47:$BH$47,1,'FD mesh'!$B$15+1)*Setup!$B$22</f>
        <v>0</v>
      </c>
      <c r="AX308" s="0" t="n">
        <f aca="false">SUMPRODUCT('FD inverse'!$A$48:$BH$48,'FD mesh'!$B$84:$BI$84,$E307:$BL307)+'FD inverse'!$A$48*$C308/Setup!$B$17+INDEX('FD inverse'!$A$48:$BH$48,1,'FD mesh'!$B$15+1)*Setup!$B$22</f>
        <v>0</v>
      </c>
      <c r="AY308" s="0" t="n">
        <f aca="false">SUMPRODUCT('FD inverse'!$A$49:$BH$49,'FD mesh'!$B$84:$BI$84,$E307:$BL307)+'FD inverse'!$A$49*$C308/Setup!$B$17+INDEX('FD inverse'!$A$49:$BH$49,1,'FD mesh'!$B$15+1)*Setup!$B$22</f>
        <v>0</v>
      </c>
      <c r="AZ308" s="0" t="n">
        <f aca="false">SUMPRODUCT('FD inverse'!$A$50:$BH$50,'FD mesh'!$B$84:$BI$84,$E307:$BL307)+'FD inverse'!$A$50*$C308/Setup!$B$17+INDEX('FD inverse'!$A$50:$BH$50,1,'FD mesh'!$B$15+1)*Setup!$B$22</f>
        <v>0</v>
      </c>
      <c r="BA308" s="0" t="n">
        <f aca="false">SUMPRODUCT('FD inverse'!$A$51:$BH$51,'FD mesh'!$B$84:$BI$84,$E307:$BL307)+'FD inverse'!$A$51*$C308/Setup!$B$17+INDEX('FD inverse'!$A$51:$BH$51,1,'FD mesh'!$B$15+1)*Setup!$B$22</f>
        <v>0</v>
      </c>
      <c r="BB308" s="0" t="n">
        <f aca="false">SUMPRODUCT('FD inverse'!$A$52:$BH$52,'FD mesh'!$B$84:$BI$84,$E307:$BL307)+'FD inverse'!$A$52*$C308/Setup!$B$17+INDEX('FD inverse'!$A$52:$BH$52,1,'FD mesh'!$B$15+1)*Setup!$B$22</f>
        <v>0</v>
      </c>
      <c r="BC308" s="0" t="n">
        <f aca="false">SUMPRODUCT('FD inverse'!$A$53:$BH$53,'FD mesh'!$B$84:$BI$84,$E307:$BL307)+'FD inverse'!$A$53*$C308/Setup!$B$17+INDEX('FD inverse'!$A$53:$BH$53,1,'FD mesh'!$B$15+1)*Setup!$B$22</f>
        <v>0</v>
      </c>
      <c r="BD308" s="0" t="n">
        <f aca="false">SUMPRODUCT('FD inverse'!$A$54:$BH$54,'FD mesh'!$B$84:$BI$84,$E307:$BL307)+'FD inverse'!$A$54*$C308/Setup!$B$17+INDEX('FD inverse'!$A$54:$BH$54,1,'FD mesh'!$B$15+1)*Setup!$B$22</f>
        <v>0</v>
      </c>
      <c r="BE308" s="0" t="n">
        <f aca="false">SUMPRODUCT('FD inverse'!$A$55:$BH$55,'FD mesh'!$B$84:$BI$84,$E307:$BL307)+'FD inverse'!$A$55*$C308/Setup!$B$17+INDEX('FD inverse'!$A$55:$BH$55,1,'FD mesh'!$B$15+1)*Setup!$B$22</f>
        <v>0</v>
      </c>
      <c r="BF308" s="0" t="n">
        <f aca="false">SUMPRODUCT('FD inverse'!$A$56:$BH$56,'FD mesh'!$B$84:$BI$84,$E307:$BL307)+'FD inverse'!$A$56*$C308/Setup!$B$17+INDEX('FD inverse'!$A$56:$BH$56,1,'FD mesh'!$B$15+1)*Setup!$B$22</f>
        <v>0</v>
      </c>
      <c r="BG308" s="0" t="n">
        <f aca="false">SUMPRODUCT('FD inverse'!$A$57:$BH$57,'FD mesh'!$B$84:$BI$84,$E307:$BL307)+'FD inverse'!$A$57*$C308/Setup!$B$17+INDEX('FD inverse'!$A$57:$BH$57,1,'FD mesh'!$B$15+1)*Setup!$B$22</f>
        <v>0</v>
      </c>
      <c r="BH308" s="0" t="n">
        <f aca="false">SUMPRODUCT('FD inverse'!$A$58:$BH$58,'FD mesh'!$B$84:$BI$84,$E307:$BL307)+'FD inverse'!$A$58*$C308/Setup!$B$17+INDEX('FD inverse'!$A$58:$BH$58,1,'FD mesh'!$B$15+1)*Setup!$B$22</f>
        <v>0</v>
      </c>
      <c r="BI308" s="0" t="n">
        <f aca="false">SUMPRODUCT('FD inverse'!$A$59:$BH$59,'FD mesh'!$B$84:$BI$84,$E307:$BL307)+'FD inverse'!$A$59*$C308/Setup!$B$17+INDEX('FD inverse'!$A$59:$BH$59,1,'FD mesh'!$B$15+1)*Setup!$B$22</f>
        <v>0</v>
      </c>
      <c r="BJ308" s="0" t="n">
        <f aca="false">SUMPRODUCT('FD inverse'!$A$60:$BH$60,'FD mesh'!$B$84:$BI$84,$E307:$BL307)+'FD inverse'!$A$60*$C308/Setup!$B$17+INDEX('FD inverse'!$A$60:$BH$60,1,'FD mesh'!$B$15+1)*Setup!$B$22</f>
        <v>0</v>
      </c>
      <c r="BK308" s="0" t="n">
        <f aca="false">SUMPRODUCT('FD inverse'!$A$61:$BH$61,'FD mesh'!$B$84:$BI$84,$E307:$BL307)+'FD inverse'!$A$61*$C308/Setup!$B$17+INDEX('FD inverse'!$A$61:$BH$61,1,'FD mesh'!$B$15+1)*Setup!$B$22</f>
        <v>0</v>
      </c>
      <c r="BL308" s="0" t="n">
        <f aca="false">SUMPRODUCT('FD inverse'!$A$62:$BH$62,'FD mesh'!$B$84:$BI$84,$E307:$BL307)+'FD inverse'!$A$62*$C308/Setup!$B$17+INDEX('FD inverse'!$A$62:$BH$62,1,'FD mesh'!$B$15+1)*Setup!$B$22</f>
        <v>0</v>
      </c>
    </row>
    <row r="309" customFormat="false" ht="15" hidden="false" customHeight="false" outlineLevel="0" collapsed="false">
      <c r="A309" s="0" t="n">
        <v>304</v>
      </c>
      <c r="B309" s="0" t="n">
        <f aca="false">A309*Setup!$B$11/3600</f>
        <v>25.3333333333333</v>
      </c>
      <c r="C309" s="0" t="n">
        <f aca="false">Setup!$B$7+Setup!$B$8*COS(2*PI()*(B309-Setup!$B$9)/24)</f>
        <v>20.9358222275241</v>
      </c>
      <c r="D309" s="0" t="n">
        <f aca="false">(C309-E309)/Setup!$B$17</f>
        <v>-3.23715333277578</v>
      </c>
      <c r="E309" s="0" t="n">
        <f aca="false">SUMPRODUCT('FD inverse'!$A$3:$BH$3,'FD mesh'!$B$84:$BI$84,$E308:$BL308)+'FD inverse'!$A$3*$C309/Setup!$B$17+INDEX('FD inverse'!$A$3:$BH$3,1,'FD mesh'!$B$15+1)*Setup!$B$22</f>
        <v>21.3566521607849</v>
      </c>
      <c r="F309" s="0" t="n">
        <f aca="false">SUMPRODUCT('FD inverse'!$A$4:$BH$4,'FD mesh'!$B$84:$BI$84,$E308:$BL308)+'FD inverse'!$A$4*$C309/Setup!$B$17+INDEX('FD inverse'!$A$4:$BH$4,1,'FD mesh'!$B$15+1)*Setup!$B$22</f>
        <v>21.4449046579352</v>
      </c>
      <c r="G309" s="0" t="n">
        <f aca="false">SUMPRODUCT('FD inverse'!$A$5:$BH$5,'FD mesh'!$B$84:$BI$84,$E308:$BL308)+'FD inverse'!$A$5*$C309/Setup!$B$17+INDEX('FD inverse'!$A$5:$BH$5,1,'FD mesh'!$B$15+1)*Setup!$B$22</f>
        <v>21.5189821689337</v>
      </c>
      <c r="H309" s="0" t="n">
        <f aca="false">SUMPRODUCT('FD inverse'!$A$6:$BH$6,'FD mesh'!$B$84:$BI$84,$E308:$BL308)+'FD inverse'!$A$6*$C309/Setup!$B$17+INDEX('FD inverse'!$A$6:$BH$6,1,'FD mesh'!$B$15+1)*Setup!$B$22</f>
        <v>21.7476149237919</v>
      </c>
      <c r="I309" s="0" t="n">
        <f aca="false">SUMPRODUCT('FD inverse'!$A$7:$BH$7,'FD mesh'!$B$84:$BI$84,$E308:$BL308)+'FD inverse'!$A$7*$C309/Setup!$B$17+INDEX('FD inverse'!$A$7:$BH$7,1,'FD mesh'!$B$15+1)*Setup!$B$22</f>
        <v>21.7645539173637</v>
      </c>
      <c r="J309" s="0" t="n">
        <f aca="false">SUMPRODUCT('FD inverse'!$A$8:$BH$8,'FD mesh'!$B$84:$BI$84,$E308:$BL308)+'FD inverse'!$A$8*$C309/Setup!$B$17+INDEX('FD inverse'!$A$8:$BH$8,1,'FD mesh'!$B$15+1)*Setup!$B$22</f>
        <v>21.7757543508482</v>
      </c>
      <c r="K309" s="0" t="n">
        <f aca="false">SUMPRODUCT('FD inverse'!$A$9:$BH$9,'FD mesh'!$B$84:$BI$84,$E308:$BL308)+'FD inverse'!$A$9*$C309/Setup!$B$17+INDEX('FD inverse'!$A$9:$BH$9,1,'FD mesh'!$B$15+1)*Setup!$B$22</f>
        <v>21.7820136399072</v>
      </c>
      <c r="L309" s="0" t="n">
        <f aca="false">SUMPRODUCT('FD inverse'!$A$10:$BH$10,'FD mesh'!$B$84:$BI$84,$E308:$BL308)+'FD inverse'!$A$10*$C309/Setup!$B$17+INDEX('FD inverse'!$A$10:$BH$10,1,'FD mesh'!$B$15+1)*Setup!$B$22</f>
        <v>21.7840646177427</v>
      </c>
      <c r="M309" s="0" t="n">
        <f aca="false">SUMPRODUCT('FD inverse'!$A$11:$BH$11,'FD mesh'!$B$84:$BI$84,$E308:$BL308)+'FD inverse'!$A$11*$C309/Setup!$B$17+INDEX('FD inverse'!$A$11:$BH$11,1,'FD mesh'!$B$15+1)*Setup!$B$22</f>
        <v>21.7825647499705</v>
      </c>
      <c r="N309" s="0" t="n">
        <f aca="false">SUMPRODUCT('FD inverse'!$A$12:$BH$12,'FD mesh'!$B$84:$BI$84,$E308:$BL308)+'FD inverse'!$A$12*$C309/Setup!$B$17+INDEX('FD inverse'!$A$12:$BH$12,1,'FD mesh'!$B$15+1)*Setup!$B$22</f>
        <v>21.7780870321115</v>
      </c>
      <c r="O309" s="0" t="n">
        <f aca="false">SUMPRODUCT('FD inverse'!$A$13:$BH$13,'FD mesh'!$B$84:$BI$84,$E308:$BL308)+'FD inverse'!$A$13*$C309/Setup!$B$17+INDEX('FD inverse'!$A$13:$BH$13,1,'FD mesh'!$B$15+1)*Setup!$B$22</f>
        <v>21.7711124764199</v>
      </c>
      <c r="P309" s="0" t="n">
        <f aca="false">SUMPRODUCT('FD inverse'!$A$14:$BH$14,'FD mesh'!$B$84:$BI$84,$E308:$BL308)+'FD inverse'!$A$14*$C309/Setup!$B$17+INDEX('FD inverse'!$A$14:$BH$14,1,'FD mesh'!$B$15+1)*Setup!$B$22</f>
        <v>21.7620241062058</v>
      </c>
      <c r="Q309" s="0" t="n">
        <f aca="false">SUMPRODUCT('FD inverse'!$A$15:$BH$15,'FD mesh'!$B$84:$BI$84,$E308:$BL308)+'FD inverse'!$A$15*$C309/Setup!$B$17+INDEX('FD inverse'!$A$15:$BH$15,1,'FD mesh'!$B$15+1)*Setup!$B$22</f>
        <v>21.7511023884314</v>
      </c>
      <c r="R309" s="0" t="n">
        <f aca="false">SUMPRODUCT('FD inverse'!$A$16:$BH$16,'FD mesh'!$B$84:$BI$84,$E308:$BL308)+'FD inverse'!$A$16*$C309/Setup!$B$17+INDEX('FD inverse'!$A$16:$BH$16,1,'FD mesh'!$B$15+1)*Setup!$B$22</f>
        <v>21.7385220489206</v>
      </c>
      <c r="S309" s="0" t="n">
        <f aca="false">SUMPRODUCT('FD inverse'!$A$17:$BH$17,'FD mesh'!$B$84:$BI$84,$E308:$BL308)+'FD inverse'!$A$17*$C309/Setup!$B$17+INDEX('FD inverse'!$A$17:$BH$17,1,'FD mesh'!$B$15+1)*Setup!$B$22</f>
        <v>21.306268830947</v>
      </c>
      <c r="T309" s="0" t="n">
        <f aca="false">SUMPRODUCT('FD inverse'!$A$18:$BH$18,'FD mesh'!$B$84:$BI$84,$E308:$BL308)+'FD inverse'!$A$18*$C309/Setup!$B$17+INDEX('FD inverse'!$A$18:$BH$18,1,'FD mesh'!$B$15+1)*Setup!$B$22</f>
        <v>20.8734190263741</v>
      </c>
      <c r="U309" s="0" t="n">
        <f aca="false">SUMPRODUCT('FD inverse'!$A$19:$BH$19,'FD mesh'!$B$84:$BI$84,$E308:$BL308)+'FD inverse'!$A$19*$C309/Setup!$B$17+INDEX('FD inverse'!$A$19:$BH$19,1,'FD mesh'!$B$15+1)*Setup!$B$22</f>
        <v>20.4401440669708</v>
      </c>
      <c r="V309" s="0" t="n">
        <f aca="false">SUMPRODUCT('FD inverse'!$A$20:$BH$20,'FD mesh'!$B$84:$BI$84,$E308:$BL308)+'FD inverse'!$A$20*$C309/Setup!$B$17+INDEX('FD inverse'!$A$20:$BH$20,1,'FD mesh'!$B$15+1)*Setup!$B$22</f>
        <v>20.0065907613281</v>
      </c>
      <c r="W309" s="0" t="n">
        <f aca="false">SUMPRODUCT('FD inverse'!$A$21:$BH$21,'FD mesh'!$B$84:$BI$84,$E308:$BL308)+'FD inverse'!$A$21*$C309/Setup!$B$17+INDEX('FD inverse'!$A$21:$BH$21,1,'FD mesh'!$B$15+1)*Setup!$B$22</f>
        <v>19.5728826382492</v>
      </c>
      <c r="X309" s="0" t="n">
        <f aca="false">SUMPRODUCT('FD inverse'!$A$22:$BH$22,'FD mesh'!$B$84:$BI$84,$E308:$BL308)+'FD inverse'!$A$22*$C309/Setup!$B$17+INDEX('FD inverse'!$A$22:$BH$22,1,'FD mesh'!$B$15+1)*Setup!$B$22</f>
        <v>19.1391214080917</v>
      </c>
      <c r="Y309" s="0" t="n">
        <f aca="false">SUMPRODUCT('FD inverse'!$A$23:$BH$23,'FD mesh'!$B$84:$BI$84,$E308:$BL308)+'FD inverse'!$A$23*$C309/Setup!$B$17+INDEX('FD inverse'!$A$23:$BH$23,1,'FD mesh'!$B$15+1)*Setup!$B$22</f>
        <v>18.7053885291627</v>
      </c>
      <c r="Z309" s="0" t="n">
        <f aca="false">SUMPRODUCT('FD inverse'!$A$24:$BH$24,'FD mesh'!$B$84:$BI$84,$E308:$BL308)+'FD inverse'!$A$24*$C309/Setup!$B$17+INDEX('FD inverse'!$A$24:$BH$24,1,'FD mesh'!$B$15+1)*Setup!$B$22</f>
        <v>18.271746867033</v>
      </c>
      <c r="AA309" s="0" t="n">
        <f aca="false">SUMPRODUCT('FD inverse'!$A$25:$BH$25,'FD mesh'!$B$84:$BI$84,$E308:$BL308)+'FD inverse'!$A$25*$C309/Setup!$B$17+INDEX('FD inverse'!$A$25:$BH$25,1,'FD mesh'!$B$15+1)*Setup!$B$22</f>
        <v>17.8382424353471</v>
      </c>
      <c r="AB309" s="0" t="n">
        <f aca="false">SUMPRODUCT('FD inverse'!$A$26:$BH$26,'FD mesh'!$B$84:$BI$84,$E308:$BL308)+'FD inverse'!$A$26*$C309/Setup!$B$17+INDEX('FD inverse'!$A$26:$BH$26,1,'FD mesh'!$B$15+1)*Setup!$B$22</f>
        <v>17.4049062073608</v>
      </c>
      <c r="AC309" s="0" t="n">
        <f aca="false">SUMPRODUCT('FD inverse'!$A$27:$BH$27,'FD mesh'!$B$84:$BI$84,$E308:$BL308)+'FD inverse'!$A$27*$C309/Setup!$B$17+INDEX('FD inverse'!$A$27:$BH$27,1,'FD mesh'!$B$15+1)*Setup!$B$22</f>
        <v>16.9717559880305</v>
      </c>
      <c r="AD309" s="0" t="n">
        <f aca="false">SUMPRODUCT('FD inverse'!$A$28:$BH$28,'FD mesh'!$B$84:$BI$84,$E308:$BL308)+'FD inverse'!$A$28*$C309/Setup!$B$17+INDEX('FD inverse'!$A$28:$BH$28,1,'FD mesh'!$B$15+1)*Setup!$B$22</f>
        <v>16.5387983370054</v>
      </c>
      <c r="AE309" s="0" t="n">
        <f aca="false">SUMPRODUCT('FD inverse'!$A$29:$BH$29,'FD mesh'!$B$84:$BI$84,$E308:$BL308)+'FD inverse'!$A$29*$C309/Setup!$B$17+INDEX('FD inverse'!$A$29:$BH$29,1,'FD mesh'!$B$15+1)*Setup!$B$22</f>
        <v>16.1060305333398</v>
      </c>
      <c r="AF309" s="0" t="n">
        <f aca="false">SUMPRODUCT('FD inverse'!$A$30:$BH$30,'FD mesh'!$B$84:$BI$84,$E308:$BL308)+'FD inverse'!$A$30*$C309/Setup!$B$17+INDEX('FD inverse'!$A$30:$BH$30,1,'FD mesh'!$B$15+1)*Setup!$B$22</f>
        <v>15.6734425731352</v>
      </c>
      <c r="AG309" s="0" t="n">
        <f aca="false">SUMPRODUCT('FD inverse'!$A$31:$BH$31,'FD mesh'!$B$84:$BI$84,$E308:$BL308)+'FD inverse'!$A$31*$C309/Setup!$B$17+INDEX('FD inverse'!$A$31:$BH$31,1,'FD mesh'!$B$15+1)*Setup!$B$22</f>
        <v>15.2410191916501</v>
      </c>
      <c r="AH309" s="0" t="n">
        <f aca="false">SUMPRODUCT('FD inverse'!$A$32:$BH$32,'FD mesh'!$B$84:$BI$84,$E308:$BL308)+'FD inverse'!$A$32*$C309/Setup!$B$17+INDEX('FD inverse'!$A$32:$BH$32,1,'FD mesh'!$B$15+1)*Setup!$B$22</f>
        <v>15.2229218124727</v>
      </c>
      <c r="AI309" s="0" t="n">
        <f aca="false">SUMPRODUCT('FD inverse'!$A$33:$BH$33,'FD mesh'!$B$84:$BI$84,$E308:$BL308)+'FD inverse'!$A$33*$C309/Setup!$B$17+INDEX('FD inverse'!$A$33:$BH$33,1,'FD mesh'!$B$15+1)*Setup!$B$22</f>
        <v>15.2050726135879</v>
      </c>
      <c r="AJ309" s="0" t="n">
        <f aca="false">SUMPRODUCT('FD inverse'!$A$34:$BH$34,'FD mesh'!$B$84:$BI$84,$E308:$BL308)+'FD inverse'!$A$34*$C309/Setup!$B$17+INDEX('FD inverse'!$A$34:$BH$34,1,'FD mesh'!$B$15+1)*Setup!$B$22</f>
        <v>15.1874652489721</v>
      </c>
      <c r="AK309" s="0" t="n">
        <f aca="false">SUMPRODUCT('FD inverse'!$A$35:$BH$35,'FD mesh'!$B$84:$BI$84,$E308:$BL308)+'FD inverse'!$A$35*$C309/Setup!$B$17+INDEX('FD inverse'!$A$35:$BH$35,1,'FD mesh'!$B$15+1)*Setup!$B$22</f>
        <v>15.1700904055037</v>
      </c>
      <c r="AL309" s="0" t="n">
        <f aca="false">SUMPRODUCT('FD inverse'!$A$36:$BH$36,'FD mesh'!$B$84:$BI$84,$E308:$BL308)+'FD inverse'!$A$36*$C309/Setup!$B$17+INDEX('FD inverse'!$A$36:$BH$36,1,'FD mesh'!$B$15+1)*Setup!$B$22</f>
        <v>15.1529360580961</v>
      </c>
      <c r="AM309" s="0" t="n">
        <f aca="false">SUMPRODUCT('FD inverse'!$A$37:$BH$37,'FD mesh'!$B$84:$BI$84,$E308:$BL308)+'FD inverse'!$A$37*$C309/Setup!$B$17+INDEX('FD inverse'!$A$37:$BH$37,1,'FD mesh'!$B$15+1)*Setup!$B$22</f>
        <v>15.135987722837</v>
      </c>
      <c r="AN309" s="0" t="n">
        <f aca="false">SUMPRODUCT('FD inverse'!$A$38:$BH$38,'FD mesh'!$B$84:$BI$84,$E308:$BL308)+'FD inverse'!$A$38*$C309/Setup!$B$17+INDEX('FD inverse'!$A$38:$BH$38,1,'FD mesh'!$B$15+1)*Setup!$B$22</f>
        <v>15.1192287074884</v>
      </c>
      <c r="AO309" s="0" t="n">
        <f aca="false">SUMPRODUCT('FD inverse'!$A$39:$BH$39,'FD mesh'!$B$84:$BI$84,$E308:$BL308)+'FD inverse'!$A$39*$C309/Setup!$B$17+INDEX('FD inverse'!$A$39:$BH$39,1,'FD mesh'!$B$15+1)*Setup!$B$22</f>
        <v>15.1026403589373</v>
      </c>
      <c r="AP309" s="0" t="n">
        <f aca="false">SUMPRODUCT('FD inverse'!$A$40:$BH$40,'FD mesh'!$B$84:$BI$84,$E308:$BL308)+'FD inverse'!$A$40*$C309/Setup!$B$17+INDEX('FD inverse'!$A$40:$BH$40,1,'FD mesh'!$B$15+1)*Setup!$B$22</f>
        <v>15.0862023074052</v>
      </c>
      <c r="AQ309" s="0" t="n">
        <f aca="false">SUMPRODUCT('FD inverse'!$A$41:$BH$41,'FD mesh'!$B$84:$BI$84,$E308:$BL308)+'FD inverse'!$A$41*$C309/Setup!$B$17+INDEX('FD inverse'!$A$41:$BH$41,1,'FD mesh'!$B$15+1)*Setup!$B$22</f>
        <v>15.0698927074109</v>
      </c>
      <c r="AR309" s="0" t="n">
        <f aca="false">SUMPRODUCT('FD inverse'!$A$42:$BH$42,'FD mesh'!$B$84:$BI$84,$E308:$BL308)+'FD inverse'!$A$42*$C309/Setup!$B$17+INDEX('FD inverse'!$A$42:$BH$42,1,'FD mesh'!$B$15+1)*Setup!$B$22</f>
        <v>15.0536884756492</v>
      </c>
      <c r="AS309" s="0" t="n">
        <f aca="false">SUMPRODUCT('FD inverse'!$A$43:$BH$43,'FD mesh'!$B$84:$BI$84,$E308:$BL308)+'FD inverse'!$A$43*$C309/Setup!$B$17+INDEX('FD inverse'!$A$43:$BH$43,1,'FD mesh'!$B$15+1)*Setup!$B$22</f>
        <v>0</v>
      </c>
      <c r="AT309" s="0" t="n">
        <f aca="false">SUMPRODUCT('FD inverse'!$A$44:$BH$44,'FD mesh'!$B$84:$BI$84,$E308:$BL308)+'FD inverse'!$A$44*$C309/Setup!$B$17+INDEX('FD inverse'!$A$44:$BH$44,1,'FD mesh'!$B$15+1)*Setup!$B$22</f>
        <v>0</v>
      </c>
      <c r="AU309" s="0" t="n">
        <f aca="false">SUMPRODUCT('FD inverse'!$A$45:$BH$45,'FD mesh'!$B$84:$BI$84,$E308:$BL308)+'FD inverse'!$A$45*$C309/Setup!$B$17+INDEX('FD inverse'!$A$45:$BH$45,1,'FD mesh'!$B$15+1)*Setup!$B$22</f>
        <v>0</v>
      </c>
      <c r="AV309" s="0" t="n">
        <f aca="false">SUMPRODUCT('FD inverse'!$A$46:$BH$46,'FD mesh'!$B$84:$BI$84,$E308:$BL308)+'FD inverse'!$A$46*$C309/Setup!$B$17+INDEX('FD inverse'!$A$46:$BH$46,1,'FD mesh'!$B$15+1)*Setup!$B$22</f>
        <v>0</v>
      </c>
      <c r="AW309" s="0" t="n">
        <f aca="false">SUMPRODUCT('FD inverse'!$A$47:$BH$47,'FD mesh'!$B$84:$BI$84,$E308:$BL308)+'FD inverse'!$A$47*$C309/Setup!$B$17+INDEX('FD inverse'!$A$47:$BH$47,1,'FD mesh'!$B$15+1)*Setup!$B$22</f>
        <v>0</v>
      </c>
      <c r="AX309" s="0" t="n">
        <f aca="false">SUMPRODUCT('FD inverse'!$A$48:$BH$48,'FD mesh'!$B$84:$BI$84,$E308:$BL308)+'FD inverse'!$A$48*$C309/Setup!$B$17+INDEX('FD inverse'!$A$48:$BH$48,1,'FD mesh'!$B$15+1)*Setup!$B$22</f>
        <v>0</v>
      </c>
      <c r="AY309" s="0" t="n">
        <f aca="false">SUMPRODUCT('FD inverse'!$A$49:$BH$49,'FD mesh'!$B$84:$BI$84,$E308:$BL308)+'FD inverse'!$A$49*$C309/Setup!$B$17+INDEX('FD inverse'!$A$49:$BH$49,1,'FD mesh'!$B$15+1)*Setup!$B$22</f>
        <v>0</v>
      </c>
      <c r="AZ309" s="0" t="n">
        <f aca="false">SUMPRODUCT('FD inverse'!$A$50:$BH$50,'FD mesh'!$B$84:$BI$84,$E308:$BL308)+'FD inverse'!$A$50*$C309/Setup!$B$17+INDEX('FD inverse'!$A$50:$BH$50,1,'FD mesh'!$B$15+1)*Setup!$B$22</f>
        <v>0</v>
      </c>
      <c r="BA309" s="0" t="n">
        <f aca="false">SUMPRODUCT('FD inverse'!$A$51:$BH$51,'FD mesh'!$B$84:$BI$84,$E308:$BL308)+'FD inverse'!$A$51*$C309/Setup!$B$17+INDEX('FD inverse'!$A$51:$BH$51,1,'FD mesh'!$B$15+1)*Setup!$B$22</f>
        <v>0</v>
      </c>
      <c r="BB309" s="0" t="n">
        <f aca="false">SUMPRODUCT('FD inverse'!$A$52:$BH$52,'FD mesh'!$B$84:$BI$84,$E308:$BL308)+'FD inverse'!$A$52*$C309/Setup!$B$17+INDEX('FD inverse'!$A$52:$BH$52,1,'FD mesh'!$B$15+1)*Setup!$B$22</f>
        <v>0</v>
      </c>
      <c r="BC309" s="0" t="n">
        <f aca="false">SUMPRODUCT('FD inverse'!$A$53:$BH$53,'FD mesh'!$B$84:$BI$84,$E308:$BL308)+'FD inverse'!$A$53*$C309/Setup!$B$17+INDEX('FD inverse'!$A$53:$BH$53,1,'FD mesh'!$B$15+1)*Setup!$B$22</f>
        <v>0</v>
      </c>
      <c r="BD309" s="0" t="n">
        <f aca="false">SUMPRODUCT('FD inverse'!$A$54:$BH$54,'FD mesh'!$B$84:$BI$84,$E308:$BL308)+'FD inverse'!$A$54*$C309/Setup!$B$17+INDEX('FD inverse'!$A$54:$BH$54,1,'FD mesh'!$B$15+1)*Setup!$B$22</f>
        <v>0</v>
      </c>
      <c r="BE309" s="0" t="n">
        <f aca="false">SUMPRODUCT('FD inverse'!$A$55:$BH$55,'FD mesh'!$B$84:$BI$84,$E308:$BL308)+'FD inverse'!$A$55*$C309/Setup!$B$17+INDEX('FD inverse'!$A$55:$BH$55,1,'FD mesh'!$B$15+1)*Setup!$B$22</f>
        <v>0</v>
      </c>
      <c r="BF309" s="0" t="n">
        <f aca="false">SUMPRODUCT('FD inverse'!$A$56:$BH$56,'FD mesh'!$B$84:$BI$84,$E308:$BL308)+'FD inverse'!$A$56*$C309/Setup!$B$17+INDEX('FD inverse'!$A$56:$BH$56,1,'FD mesh'!$B$15+1)*Setup!$B$22</f>
        <v>0</v>
      </c>
      <c r="BG309" s="0" t="n">
        <f aca="false">SUMPRODUCT('FD inverse'!$A$57:$BH$57,'FD mesh'!$B$84:$BI$84,$E308:$BL308)+'FD inverse'!$A$57*$C309/Setup!$B$17+INDEX('FD inverse'!$A$57:$BH$57,1,'FD mesh'!$B$15+1)*Setup!$B$22</f>
        <v>0</v>
      </c>
      <c r="BH309" s="0" t="n">
        <f aca="false">SUMPRODUCT('FD inverse'!$A$58:$BH$58,'FD mesh'!$B$84:$BI$84,$E308:$BL308)+'FD inverse'!$A$58*$C309/Setup!$B$17+INDEX('FD inverse'!$A$58:$BH$58,1,'FD mesh'!$B$15+1)*Setup!$B$22</f>
        <v>0</v>
      </c>
      <c r="BI309" s="0" t="n">
        <f aca="false">SUMPRODUCT('FD inverse'!$A$59:$BH$59,'FD mesh'!$B$84:$BI$84,$E308:$BL308)+'FD inverse'!$A$59*$C309/Setup!$B$17+INDEX('FD inverse'!$A$59:$BH$59,1,'FD mesh'!$B$15+1)*Setup!$B$22</f>
        <v>0</v>
      </c>
      <c r="BJ309" s="0" t="n">
        <f aca="false">SUMPRODUCT('FD inverse'!$A$60:$BH$60,'FD mesh'!$B$84:$BI$84,$E308:$BL308)+'FD inverse'!$A$60*$C309/Setup!$B$17+INDEX('FD inverse'!$A$60:$BH$60,1,'FD mesh'!$B$15+1)*Setup!$B$22</f>
        <v>0</v>
      </c>
      <c r="BK309" s="0" t="n">
        <f aca="false">SUMPRODUCT('FD inverse'!$A$61:$BH$61,'FD mesh'!$B$84:$BI$84,$E308:$BL308)+'FD inverse'!$A$61*$C309/Setup!$B$17+INDEX('FD inverse'!$A$61:$BH$61,1,'FD mesh'!$B$15+1)*Setup!$B$22</f>
        <v>0</v>
      </c>
      <c r="BL309" s="0" t="n">
        <f aca="false">SUMPRODUCT('FD inverse'!$A$62:$BH$62,'FD mesh'!$B$84:$BI$84,$E308:$BL308)+'FD inverse'!$A$62*$C309/Setup!$B$17+INDEX('FD inverse'!$A$62:$BH$62,1,'FD mesh'!$B$15+1)*Setup!$B$22</f>
        <v>0</v>
      </c>
    </row>
    <row r="310" customFormat="false" ht="15" hidden="false" customHeight="false" outlineLevel="0" collapsed="false">
      <c r="A310" s="0" t="n">
        <v>305</v>
      </c>
      <c r="B310" s="0" t="n">
        <f aca="false">A310*Setup!$B$11/3600</f>
        <v>25.4166666666667</v>
      </c>
      <c r="C310" s="0" t="n">
        <f aca="false">Setup!$B$7+Setup!$B$8*COS(2*PI()*(B310-Setup!$B$9)/24)</f>
        <v>20.8804620676285</v>
      </c>
      <c r="D310" s="0" t="n">
        <f aca="false">(C310-E310)/Setup!$B$17</f>
        <v>-3.38179754047899</v>
      </c>
      <c r="E310" s="0" t="n">
        <f aca="false">SUMPRODUCT('FD inverse'!$A$3:$BH$3,'FD mesh'!$B$84:$BI$84,$E309:$BL309)+'FD inverse'!$A$3*$C310/Setup!$B$17+INDEX('FD inverse'!$A$3:$BH$3,1,'FD mesh'!$B$15+1)*Setup!$B$22</f>
        <v>21.3200957478907</v>
      </c>
      <c r="F310" s="0" t="n">
        <f aca="false">SUMPRODUCT('FD inverse'!$A$4:$BH$4,'FD mesh'!$B$84:$BI$84,$E309:$BL309)+'FD inverse'!$A$4*$C310/Setup!$B$17+INDEX('FD inverse'!$A$4:$BH$4,1,'FD mesh'!$B$15+1)*Setup!$B$22</f>
        <v>21.4128112348885</v>
      </c>
      <c r="G310" s="0" t="n">
        <f aca="false">SUMPRODUCT('FD inverse'!$A$5:$BH$5,'FD mesh'!$B$84:$BI$84,$E309:$BL309)+'FD inverse'!$A$5*$C310/Setup!$B$17+INDEX('FD inverse'!$A$5:$BH$5,1,'FD mesh'!$B$15+1)*Setup!$B$22</f>
        <v>21.4915972848001</v>
      </c>
      <c r="H310" s="0" t="n">
        <f aca="false">SUMPRODUCT('FD inverse'!$A$6:$BH$6,'FD mesh'!$B$84:$BI$84,$E309:$BL309)+'FD inverse'!$A$6*$C310/Setup!$B$17+INDEX('FD inverse'!$A$6:$BH$6,1,'FD mesh'!$B$15+1)*Setup!$B$22</f>
        <v>21.7363502678221</v>
      </c>
      <c r="I310" s="0" t="n">
        <f aca="false">SUMPRODUCT('FD inverse'!$A$7:$BH$7,'FD mesh'!$B$84:$BI$84,$E309:$BL309)+'FD inverse'!$A$7*$C310/Setup!$B$17+INDEX('FD inverse'!$A$7:$BH$7,1,'FD mesh'!$B$15+1)*Setup!$B$22</f>
        <v>21.7546869164759</v>
      </c>
      <c r="J310" s="0" t="n">
        <f aca="false">SUMPRODUCT('FD inverse'!$A$8:$BH$8,'FD mesh'!$B$84:$BI$84,$E309:$BL309)+'FD inverse'!$A$8*$C310/Setup!$B$17+INDEX('FD inverse'!$A$8:$BH$8,1,'FD mesh'!$B$15+1)*Setup!$B$22</f>
        <v>21.767202325668</v>
      </c>
      <c r="K310" s="0" t="n">
        <f aca="false">SUMPRODUCT('FD inverse'!$A$9:$BH$9,'FD mesh'!$B$84:$BI$84,$E309:$BL309)+'FD inverse'!$A$9*$C310/Setup!$B$17+INDEX('FD inverse'!$A$9:$BH$9,1,'FD mesh'!$B$15+1)*Setup!$B$22</f>
        <v>21.7746722922759</v>
      </c>
      <c r="L310" s="0" t="n">
        <f aca="false">SUMPRODUCT('FD inverse'!$A$10:$BH$10,'FD mesh'!$B$84:$BI$84,$E309:$BL309)+'FD inverse'!$A$10*$C310/Setup!$B$17+INDEX('FD inverse'!$A$10:$BH$10,1,'FD mesh'!$B$15+1)*Setup!$B$22</f>
        <v>21.7778110803403</v>
      </c>
      <c r="M310" s="0" t="n">
        <f aca="false">SUMPRODUCT('FD inverse'!$A$11:$BH$11,'FD mesh'!$B$84:$BI$84,$E309:$BL309)+'FD inverse'!$A$11*$C310/Setup!$B$17+INDEX('FD inverse'!$A$11:$BH$11,1,'FD mesh'!$B$15+1)*Setup!$B$22</f>
        <v>21.7772604658074</v>
      </c>
      <c r="N310" s="0" t="n">
        <f aca="false">SUMPRODUCT('FD inverse'!$A$12:$BH$12,'FD mesh'!$B$84:$BI$84,$E309:$BL309)+'FD inverse'!$A$12*$C310/Setup!$B$17+INDEX('FD inverse'!$A$12:$BH$12,1,'FD mesh'!$B$15+1)*Setup!$B$22</f>
        <v>21.7735804800869</v>
      </c>
      <c r="O310" s="0" t="n">
        <f aca="false">SUMPRODUCT('FD inverse'!$A$13:$BH$13,'FD mesh'!$B$84:$BI$84,$E309:$BL309)+'FD inverse'!$A$13*$C310/Setup!$B$17+INDEX('FD inverse'!$A$13:$BH$13,1,'FD mesh'!$B$15+1)*Setup!$B$22</f>
        <v>21.7672417616084</v>
      </c>
      <c r="P310" s="0" t="n">
        <f aca="false">SUMPRODUCT('FD inverse'!$A$14:$BH$14,'FD mesh'!$B$84:$BI$84,$E309:$BL309)+'FD inverse'!$A$14*$C310/Setup!$B$17+INDEX('FD inverse'!$A$14:$BH$14,1,'FD mesh'!$B$15+1)*Setup!$B$22</f>
        <v>21.7586194355716</v>
      </c>
      <c r="Q310" s="0" t="n">
        <f aca="false">SUMPRODUCT('FD inverse'!$A$15:$BH$15,'FD mesh'!$B$84:$BI$84,$E309:$BL309)+'FD inverse'!$A$15*$C310/Setup!$B$17+INDEX('FD inverse'!$A$15:$BH$15,1,'FD mesh'!$B$15+1)*Setup!$B$22</f>
        <v>21.7479884542933</v>
      </c>
      <c r="R310" s="0" t="n">
        <f aca="false">SUMPRODUCT('FD inverse'!$A$16:$BH$16,'FD mesh'!$B$84:$BI$84,$E309:$BL309)+'FD inverse'!$A$16*$C310/Setup!$B$17+INDEX('FD inverse'!$A$16:$BH$16,1,'FD mesh'!$B$15+1)*Setup!$B$22</f>
        <v>21.7355203437299</v>
      </c>
      <c r="S310" s="0" t="n">
        <f aca="false">SUMPRODUCT('FD inverse'!$A$17:$BH$17,'FD mesh'!$B$84:$BI$84,$E309:$BL309)+'FD inverse'!$A$17*$C310/Setup!$B$17+INDEX('FD inverse'!$A$17:$BH$17,1,'FD mesh'!$B$15+1)*Setup!$B$22</f>
        <v>21.3039491404395</v>
      </c>
      <c r="T310" s="0" t="n">
        <f aca="false">SUMPRODUCT('FD inverse'!$A$18:$BH$18,'FD mesh'!$B$84:$BI$84,$E309:$BL309)+'FD inverse'!$A$18*$C310/Setup!$B$17+INDEX('FD inverse'!$A$18:$BH$18,1,'FD mesh'!$B$15+1)*Setup!$B$22</f>
        <v>20.871695285371</v>
      </c>
      <c r="U310" s="0" t="n">
        <f aca="false">SUMPRODUCT('FD inverse'!$A$19:$BH$19,'FD mesh'!$B$84:$BI$84,$E309:$BL309)+'FD inverse'!$A$19*$C310/Setup!$B$17+INDEX('FD inverse'!$A$19:$BH$19,1,'FD mesh'!$B$15+1)*Setup!$B$22</f>
        <v>20.4389341579503</v>
      </c>
      <c r="V310" s="0" t="n">
        <f aca="false">SUMPRODUCT('FD inverse'!$A$20:$BH$20,'FD mesh'!$B$84:$BI$84,$E309:$BL309)+'FD inverse'!$A$20*$C310/Setup!$B$17+INDEX('FD inverse'!$A$20:$BH$20,1,'FD mesh'!$B$15+1)*Setup!$B$22</f>
        <v>20.0058169715893</v>
      </c>
      <c r="W310" s="0" t="n">
        <f aca="false">SUMPRODUCT('FD inverse'!$A$21:$BH$21,'FD mesh'!$B$84:$BI$84,$E309:$BL309)+'FD inverse'!$A$21*$C310/Setup!$B$17+INDEX('FD inverse'!$A$21:$BH$21,1,'FD mesh'!$B$15+1)*Setup!$B$22</f>
        <v>19.5724720699623</v>
      </c>
      <c r="X310" s="0" t="n">
        <f aca="false">SUMPRODUCT('FD inverse'!$A$22:$BH$22,'FD mesh'!$B$84:$BI$84,$E309:$BL309)+'FD inverse'!$A$22*$C310/Setup!$B$17+INDEX('FD inverse'!$A$22:$BH$22,1,'FD mesh'!$B$15+1)*Setup!$B$22</f>
        <v>19.1390063439537</v>
      </c>
      <c r="Y310" s="0" t="n">
        <f aca="false">SUMPRODUCT('FD inverse'!$A$23:$BH$23,'FD mesh'!$B$84:$BI$84,$E309:$BL309)+'FD inverse'!$A$23*$C310/Setup!$B$17+INDEX('FD inverse'!$A$23:$BH$23,1,'FD mesh'!$B$15+1)*Setup!$B$22</f>
        <v>18.7055067562131</v>
      </c>
      <c r="Z310" s="0" t="n">
        <f aca="false">SUMPRODUCT('FD inverse'!$A$24:$BH$24,'FD mesh'!$B$84:$BI$84,$E309:$BL309)+'FD inverse'!$A$24*$C310/Setup!$B$17+INDEX('FD inverse'!$A$24:$BH$24,1,'FD mesh'!$B$15+1)*Setup!$B$22</f>
        <v>18.2720419610046</v>
      </c>
      <c r="AA310" s="0" t="n">
        <f aca="false">SUMPRODUCT('FD inverse'!$A$25:$BH$25,'FD mesh'!$B$84:$BI$84,$E309:$BL309)+'FD inverse'!$A$25*$C310/Setup!$B$17+INDEX('FD inverse'!$A$25:$BH$25,1,'FD mesh'!$B$15+1)*Setup!$B$22</f>
        <v>17.8386640077362</v>
      </c>
      <c r="AB310" s="0" t="n">
        <f aca="false">SUMPRODUCT('FD inverse'!$A$26:$BH$26,'FD mesh'!$B$84:$BI$84,$E309:$BL309)+'FD inverse'!$A$26*$C310/Setup!$B$17+INDEX('FD inverse'!$A$26:$BH$26,1,'FD mesh'!$B$15+1)*Setup!$B$22</f>
        <v>17.4054101171994</v>
      </c>
      <c r="AC310" s="0" t="n">
        <f aca="false">SUMPRODUCT('FD inverse'!$A$27:$BH$27,'FD mesh'!$B$84:$BI$84,$E309:$BL309)+'FD inverse'!$A$27*$C310/Setup!$B$17+INDEX('FD inverse'!$A$27:$BH$27,1,'FD mesh'!$B$15+1)*Setup!$B$22</f>
        <v>16.9723045201295</v>
      </c>
      <c r="AD310" s="0" t="n">
        <f aca="false">SUMPRODUCT('FD inverse'!$A$28:$BH$28,'FD mesh'!$B$84:$BI$84,$E309:$BL309)+'FD inverse'!$A$28*$C310/Setup!$B$17+INDEX('FD inverse'!$A$28:$BH$28,1,'FD mesh'!$B$15+1)*Setup!$B$22</f>
        <v>16.5393603482201</v>
      </c>
      <c r="AE310" s="0" t="n">
        <f aca="false">SUMPRODUCT('FD inverse'!$A$29:$BH$29,'FD mesh'!$B$84:$BI$84,$E309:$BL309)+'FD inverse'!$A$29*$C310/Setup!$B$17+INDEX('FD inverse'!$A$29:$BH$29,1,'FD mesh'!$B$15+1)*Setup!$B$22</f>
        <v>16.1065815681825</v>
      </c>
      <c r="AF310" s="0" t="n">
        <f aca="false">SUMPRODUCT('FD inverse'!$A$30:$BH$30,'FD mesh'!$B$84:$BI$84,$E309:$BL309)+'FD inverse'!$A$30*$C310/Setup!$B$17+INDEX('FD inverse'!$A$30:$BH$30,1,'FD mesh'!$B$15+1)*Setup!$B$22</f>
        <v>15.6739649498272</v>
      </c>
      <c r="AG310" s="0" t="n">
        <f aca="false">SUMPRODUCT('FD inverse'!$A$31:$BH$31,'FD mesh'!$B$84:$BI$84,$E309:$BL309)+'FD inverse'!$A$31*$C310/Setup!$B$17+INDEX('FD inverse'!$A$31:$BH$31,1,'FD mesh'!$B$15+1)*Setup!$B$22</f>
        <v>15.2415020594698</v>
      </c>
      <c r="AH310" s="0" t="n">
        <f aca="false">SUMPRODUCT('FD inverse'!$A$32:$BH$32,'FD mesh'!$B$84:$BI$84,$E309:$BL309)+'FD inverse'!$A$32*$C310/Setup!$B$17+INDEX('FD inverse'!$A$32:$BH$32,1,'FD mesh'!$B$15+1)*Setup!$B$22</f>
        <v>15.223399498851</v>
      </c>
      <c r="AI310" s="0" t="n">
        <f aca="false">SUMPRODUCT('FD inverse'!$A$33:$BH$33,'FD mesh'!$B$84:$BI$84,$E309:$BL309)+'FD inverse'!$A$33*$C310/Setup!$B$17+INDEX('FD inverse'!$A$33:$BH$33,1,'FD mesh'!$B$15+1)*Setup!$B$22</f>
        <v>15.2055387540796</v>
      </c>
      <c r="AJ310" s="0" t="n">
        <f aca="false">SUMPRODUCT('FD inverse'!$A$34:$BH$34,'FD mesh'!$B$84:$BI$84,$E309:$BL309)+'FD inverse'!$A$34*$C310/Setup!$B$17+INDEX('FD inverse'!$A$34:$BH$34,1,'FD mesh'!$B$15+1)*Setup!$B$22</f>
        <v>15.1879139803617</v>
      </c>
      <c r="AK310" s="0" t="n">
        <f aca="false">SUMPRODUCT('FD inverse'!$A$35:$BH$35,'FD mesh'!$B$84:$BI$84,$E309:$BL309)+'FD inverse'!$A$35*$C310/Setup!$B$17+INDEX('FD inverse'!$A$35:$BH$35,1,'FD mesh'!$B$15+1)*Setup!$B$22</f>
        <v>15.1705163648089</v>
      </c>
      <c r="AL310" s="0" t="n">
        <f aca="false">SUMPRODUCT('FD inverse'!$A$36:$BH$36,'FD mesh'!$B$84:$BI$84,$E309:$BL309)+'FD inverse'!$A$36*$C310/Setup!$B$17+INDEX('FD inverse'!$A$36:$BH$36,1,'FD mesh'!$B$15+1)*Setup!$B$22</f>
        <v>15.1533343796676</v>
      </c>
      <c r="AM310" s="0" t="n">
        <f aca="false">SUMPRODUCT('FD inverse'!$A$37:$BH$37,'FD mesh'!$B$84:$BI$84,$E309:$BL309)+'FD inverse'!$A$37*$C310/Setup!$B$17+INDEX('FD inverse'!$A$37:$BH$37,1,'FD mesh'!$B$15+1)*Setup!$B$22</f>
        <v>15.1363540340805</v>
      </c>
      <c r="AN310" s="0" t="n">
        <f aca="false">SUMPRODUCT('FD inverse'!$A$38:$BH$38,'FD mesh'!$B$84:$BI$84,$E309:$BL309)+'FD inverse'!$A$38*$C310/Setup!$B$17+INDEX('FD inverse'!$A$38:$BH$38,1,'FD mesh'!$B$15+1)*Setup!$B$22</f>
        <v>15.1195591236821</v>
      </c>
      <c r="AO310" s="0" t="n">
        <f aca="false">SUMPRODUCT('FD inverse'!$A$39:$BH$39,'FD mesh'!$B$84:$BI$84,$E309:$BL309)+'FD inverse'!$A$39*$C310/Setup!$B$17+INDEX('FD inverse'!$A$39:$BH$39,1,'FD mesh'!$B$15+1)*Setup!$B$22</f>
        <v>15.1029314775715</v>
      </c>
      <c r="AP310" s="0" t="n">
        <f aca="false">SUMPRODUCT('FD inverse'!$A$40:$BH$40,'FD mesh'!$B$84:$BI$84,$E309:$BL309)+'FD inverse'!$A$40*$C310/Setup!$B$17+INDEX('FD inverse'!$A$40:$BH$40,1,'FD mesh'!$B$15+1)*Setup!$B$22</f>
        <v>15.0864512024189</v>
      </c>
      <c r="AQ310" s="0" t="n">
        <f aca="false">SUMPRODUCT('FD inverse'!$A$41:$BH$41,'FD mesh'!$B$84:$BI$84,$E309:$BL309)+'FD inverse'!$A$41*$C310/Setup!$B$17+INDEX('FD inverse'!$A$41:$BH$41,1,'FD mesh'!$B$15+1)*Setup!$B$22</f>
        <v>15.0700969236551</v>
      </c>
      <c r="AR310" s="0" t="n">
        <f aca="false">SUMPRODUCT('FD inverse'!$A$42:$BH$42,'FD mesh'!$B$84:$BI$84,$E309:$BL309)+'FD inverse'!$A$42*$C310/Setup!$B$17+INDEX('FD inverse'!$A$42:$BH$42,1,'FD mesh'!$B$15+1)*Setup!$B$22</f>
        <v>15.053846023858</v>
      </c>
      <c r="AS310" s="0" t="n">
        <f aca="false">SUMPRODUCT('FD inverse'!$A$43:$BH$43,'FD mesh'!$B$84:$BI$84,$E309:$BL309)+'FD inverse'!$A$43*$C310/Setup!$B$17+INDEX('FD inverse'!$A$43:$BH$43,1,'FD mesh'!$B$15+1)*Setup!$B$22</f>
        <v>0</v>
      </c>
      <c r="AT310" s="0" t="n">
        <f aca="false">SUMPRODUCT('FD inverse'!$A$44:$BH$44,'FD mesh'!$B$84:$BI$84,$E309:$BL309)+'FD inverse'!$A$44*$C310/Setup!$B$17+INDEX('FD inverse'!$A$44:$BH$44,1,'FD mesh'!$B$15+1)*Setup!$B$22</f>
        <v>0</v>
      </c>
      <c r="AU310" s="0" t="n">
        <f aca="false">SUMPRODUCT('FD inverse'!$A$45:$BH$45,'FD mesh'!$B$84:$BI$84,$E309:$BL309)+'FD inverse'!$A$45*$C310/Setup!$B$17+INDEX('FD inverse'!$A$45:$BH$45,1,'FD mesh'!$B$15+1)*Setup!$B$22</f>
        <v>0</v>
      </c>
      <c r="AV310" s="0" t="n">
        <f aca="false">SUMPRODUCT('FD inverse'!$A$46:$BH$46,'FD mesh'!$B$84:$BI$84,$E309:$BL309)+'FD inverse'!$A$46*$C310/Setup!$B$17+INDEX('FD inverse'!$A$46:$BH$46,1,'FD mesh'!$B$15+1)*Setup!$B$22</f>
        <v>0</v>
      </c>
      <c r="AW310" s="0" t="n">
        <f aca="false">SUMPRODUCT('FD inverse'!$A$47:$BH$47,'FD mesh'!$B$84:$BI$84,$E309:$BL309)+'FD inverse'!$A$47*$C310/Setup!$B$17+INDEX('FD inverse'!$A$47:$BH$47,1,'FD mesh'!$B$15+1)*Setup!$B$22</f>
        <v>0</v>
      </c>
      <c r="AX310" s="0" t="n">
        <f aca="false">SUMPRODUCT('FD inverse'!$A$48:$BH$48,'FD mesh'!$B$84:$BI$84,$E309:$BL309)+'FD inverse'!$A$48*$C310/Setup!$B$17+INDEX('FD inverse'!$A$48:$BH$48,1,'FD mesh'!$B$15+1)*Setup!$B$22</f>
        <v>0</v>
      </c>
      <c r="AY310" s="0" t="n">
        <f aca="false">SUMPRODUCT('FD inverse'!$A$49:$BH$49,'FD mesh'!$B$84:$BI$84,$E309:$BL309)+'FD inverse'!$A$49*$C310/Setup!$B$17+INDEX('FD inverse'!$A$49:$BH$49,1,'FD mesh'!$B$15+1)*Setup!$B$22</f>
        <v>0</v>
      </c>
      <c r="AZ310" s="0" t="n">
        <f aca="false">SUMPRODUCT('FD inverse'!$A$50:$BH$50,'FD mesh'!$B$84:$BI$84,$E309:$BL309)+'FD inverse'!$A$50*$C310/Setup!$B$17+INDEX('FD inverse'!$A$50:$BH$50,1,'FD mesh'!$B$15+1)*Setup!$B$22</f>
        <v>0</v>
      </c>
      <c r="BA310" s="0" t="n">
        <f aca="false">SUMPRODUCT('FD inverse'!$A$51:$BH$51,'FD mesh'!$B$84:$BI$84,$E309:$BL309)+'FD inverse'!$A$51*$C310/Setup!$B$17+INDEX('FD inverse'!$A$51:$BH$51,1,'FD mesh'!$B$15+1)*Setup!$B$22</f>
        <v>0</v>
      </c>
      <c r="BB310" s="0" t="n">
        <f aca="false">SUMPRODUCT('FD inverse'!$A$52:$BH$52,'FD mesh'!$B$84:$BI$84,$E309:$BL309)+'FD inverse'!$A$52*$C310/Setup!$B$17+INDEX('FD inverse'!$A$52:$BH$52,1,'FD mesh'!$B$15+1)*Setup!$B$22</f>
        <v>0</v>
      </c>
      <c r="BC310" s="0" t="n">
        <f aca="false">SUMPRODUCT('FD inverse'!$A$53:$BH$53,'FD mesh'!$B$84:$BI$84,$E309:$BL309)+'FD inverse'!$A$53*$C310/Setup!$B$17+INDEX('FD inverse'!$A$53:$BH$53,1,'FD mesh'!$B$15+1)*Setup!$B$22</f>
        <v>0</v>
      </c>
      <c r="BD310" s="0" t="n">
        <f aca="false">SUMPRODUCT('FD inverse'!$A$54:$BH$54,'FD mesh'!$B$84:$BI$84,$E309:$BL309)+'FD inverse'!$A$54*$C310/Setup!$B$17+INDEX('FD inverse'!$A$54:$BH$54,1,'FD mesh'!$B$15+1)*Setup!$B$22</f>
        <v>0</v>
      </c>
      <c r="BE310" s="0" t="n">
        <f aca="false">SUMPRODUCT('FD inverse'!$A$55:$BH$55,'FD mesh'!$B$84:$BI$84,$E309:$BL309)+'FD inverse'!$A$55*$C310/Setup!$B$17+INDEX('FD inverse'!$A$55:$BH$55,1,'FD mesh'!$B$15+1)*Setup!$B$22</f>
        <v>0</v>
      </c>
      <c r="BF310" s="0" t="n">
        <f aca="false">SUMPRODUCT('FD inverse'!$A$56:$BH$56,'FD mesh'!$B$84:$BI$84,$E309:$BL309)+'FD inverse'!$A$56*$C310/Setup!$B$17+INDEX('FD inverse'!$A$56:$BH$56,1,'FD mesh'!$B$15+1)*Setup!$B$22</f>
        <v>0</v>
      </c>
      <c r="BG310" s="0" t="n">
        <f aca="false">SUMPRODUCT('FD inverse'!$A$57:$BH$57,'FD mesh'!$B$84:$BI$84,$E309:$BL309)+'FD inverse'!$A$57*$C310/Setup!$B$17+INDEX('FD inverse'!$A$57:$BH$57,1,'FD mesh'!$B$15+1)*Setup!$B$22</f>
        <v>0</v>
      </c>
      <c r="BH310" s="0" t="n">
        <f aca="false">SUMPRODUCT('FD inverse'!$A$58:$BH$58,'FD mesh'!$B$84:$BI$84,$E309:$BL309)+'FD inverse'!$A$58*$C310/Setup!$B$17+INDEX('FD inverse'!$A$58:$BH$58,1,'FD mesh'!$B$15+1)*Setup!$B$22</f>
        <v>0</v>
      </c>
      <c r="BI310" s="0" t="n">
        <f aca="false">SUMPRODUCT('FD inverse'!$A$59:$BH$59,'FD mesh'!$B$84:$BI$84,$E309:$BL309)+'FD inverse'!$A$59*$C310/Setup!$B$17+INDEX('FD inverse'!$A$59:$BH$59,1,'FD mesh'!$B$15+1)*Setup!$B$22</f>
        <v>0</v>
      </c>
      <c r="BJ310" s="0" t="n">
        <f aca="false">SUMPRODUCT('FD inverse'!$A$60:$BH$60,'FD mesh'!$B$84:$BI$84,$E309:$BL309)+'FD inverse'!$A$60*$C310/Setup!$B$17+INDEX('FD inverse'!$A$60:$BH$60,1,'FD mesh'!$B$15+1)*Setup!$B$22</f>
        <v>0</v>
      </c>
      <c r="BK310" s="0" t="n">
        <f aca="false">SUMPRODUCT('FD inverse'!$A$61:$BH$61,'FD mesh'!$B$84:$BI$84,$E309:$BL309)+'FD inverse'!$A$61*$C310/Setup!$B$17+INDEX('FD inverse'!$A$61:$BH$61,1,'FD mesh'!$B$15+1)*Setup!$B$22</f>
        <v>0</v>
      </c>
      <c r="BL310" s="0" t="n">
        <f aca="false">SUMPRODUCT('FD inverse'!$A$62:$BH$62,'FD mesh'!$B$84:$BI$84,$E309:$BL309)+'FD inverse'!$A$62*$C310/Setup!$B$17+INDEX('FD inverse'!$A$62:$BH$62,1,'FD mesh'!$B$15+1)*Setup!$B$22</f>
        <v>0</v>
      </c>
    </row>
    <row r="311" customFormat="false" ht="15" hidden="false" customHeight="false" outlineLevel="0" collapsed="false">
      <c r="A311" s="0" t="n">
        <v>306</v>
      </c>
      <c r="B311" s="0" t="n">
        <f aca="false">A311*Setup!$B$11/3600</f>
        <v>25.5</v>
      </c>
      <c r="C311" s="0" t="n">
        <f aca="false">Setup!$B$7+Setup!$B$8*COS(2*PI()*(B311-Setup!$B$9)/24)</f>
        <v>20.8265866388351</v>
      </c>
      <c r="D311" s="0" t="n">
        <f aca="false">(C311-E311)/Setup!$B$17</f>
        <v>-3.52077443555595</v>
      </c>
      <c r="E311" s="0" t="n">
        <f aca="false">SUMPRODUCT('FD inverse'!$A$3:$BH$3,'FD mesh'!$B$84:$BI$84,$E310:$BL310)+'FD inverse'!$A$3*$C311/Setup!$B$17+INDEX('FD inverse'!$A$3:$BH$3,1,'FD mesh'!$B$15+1)*Setup!$B$22</f>
        <v>21.2842873154573</v>
      </c>
      <c r="F311" s="0" t="n">
        <f aca="false">SUMPRODUCT('FD inverse'!$A$4:$BH$4,'FD mesh'!$B$84:$BI$84,$E310:$BL310)+'FD inverse'!$A$4*$C311/Setup!$B$17+INDEX('FD inverse'!$A$4:$BH$4,1,'FD mesh'!$B$15+1)*Setup!$B$22</f>
        <v>21.3813013417191</v>
      </c>
      <c r="G311" s="0" t="n">
        <f aca="false">SUMPRODUCT('FD inverse'!$A$5:$BH$5,'FD mesh'!$B$84:$BI$84,$E310:$BL310)+'FD inverse'!$A$5*$C311/Setup!$B$17+INDEX('FD inverse'!$A$5:$BH$5,1,'FD mesh'!$B$15+1)*Setup!$B$22</f>
        <v>21.4646391990706</v>
      </c>
      <c r="H311" s="0" t="n">
        <f aca="false">SUMPRODUCT('FD inverse'!$A$6:$BH$6,'FD mesh'!$B$84:$BI$84,$E310:$BL310)+'FD inverse'!$A$6*$C311/Setup!$B$17+INDEX('FD inverse'!$A$6:$BH$6,1,'FD mesh'!$B$15+1)*Setup!$B$22</f>
        <v>21.7249974622603</v>
      </c>
      <c r="I311" s="0" t="n">
        <f aca="false">SUMPRODUCT('FD inverse'!$A$7:$BH$7,'FD mesh'!$B$84:$BI$84,$E310:$BL310)+'FD inverse'!$A$7*$C311/Setup!$B$17+INDEX('FD inverse'!$A$7:$BH$7,1,'FD mesh'!$B$15+1)*Setup!$B$22</f>
        <v>21.7446891063297</v>
      </c>
      <c r="J311" s="0" t="n">
        <f aca="false">SUMPRODUCT('FD inverse'!$A$8:$BH$8,'FD mesh'!$B$84:$BI$84,$E310:$BL310)+'FD inverse'!$A$8*$C311/Setup!$B$17+INDEX('FD inverse'!$A$8:$BH$8,1,'FD mesh'!$B$15+1)*Setup!$B$22</f>
        <v>21.7584823373334</v>
      </c>
      <c r="K311" s="0" t="n">
        <f aca="false">SUMPRODUCT('FD inverse'!$A$9:$BH$9,'FD mesh'!$B$84:$BI$84,$E310:$BL310)+'FD inverse'!$A$9*$C311/Setup!$B$17+INDEX('FD inverse'!$A$9:$BH$9,1,'FD mesh'!$B$15+1)*Setup!$B$22</f>
        <v>21.7671310324466</v>
      </c>
      <c r="L311" s="0" t="n">
        <f aca="false">SUMPRODUCT('FD inverse'!$A$10:$BH$10,'FD mesh'!$B$84:$BI$84,$E310:$BL310)+'FD inverse'!$A$10*$C311/Setup!$B$17+INDEX('FD inverse'!$A$10:$BH$10,1,'FD mesh'!$B$15+1)*Setup!$B$22</f>
        <v>21.7713306067165</v>
      </c>
      <c r="M311" s="0" t="n">
        <f aca="false">SUMPRODUCT('FD inverse'!$A$11:$BH$11,'FD mesh'!$B$84:$BI$84,$E310:$BL310)+'FD inverse'!$A$11*$C311/Setup!$B$17+INDEX('FD inverse'!$A$11:$BH$11,1,'FD mesh'!$B$15+1)*Setup!$B$22</f>
        <v>21.7717068927127</v>
      </c>
      <c r="N311" s="0" t="n">
        <f aca="false">SUMPRODUCT('FD inverse'!$A$12:$BH$12,'FD mesh'!$B$84:$BI$84,$E310:$BL310)+'FD inverse'!$A$12*$C311/Setup!$B$17+INDEX('FD inverse'!$A$12:$BH$12,1,'FD mesh'!$B$15+1)*Setup!$B$22</f>
        <v>21.7688067344053</v>
      </c>
      <c r="O311" s="0" t="n">
        <f aca="false">SUMPRODUCT('FD inverse'!$A$13:$BH$13,'FD mesh'!$B$84:$BI$84,$E310:$BL310)+'FD inverse'!$A$13*$C311/Setup!$B$17+INDEX('FD inverse'!$A$13:$BH$13,1,'FD mesh'!$B$15+1)*Setup!$B$22</f>
        <v>21.7630902069642</v>
      </c>
      <c r="P311" s="0" t="n">
        <f aca="false">SUMPRODUCT('FD inverse'!$A$14:$BH$14,'FD mesh'!$B$84:$BI$84,$E310:$BL310)+'FD inverse'!$A$14*$C311/Setup!$B$17+INDEX('FD inverse'!$A$14:$BH$14,1,'FD mesh'!$B$15+1)*Setup!$B$22</f>
        <v>21.7549243847477</v>
      </c>
      <c r="Q311" s="0" t="n">
        <f aca="false">SUMPRODUCT('FD inverse'!$A$15:$BH$15,'FD mesh'!$B$84:$BI$84,$E310:$BL310)+'FD inverse'!$A$15*$C311/Setup!$B$17+INDEX('FD inverse'!$A$15:$BH$15,1,'FD mesh'!$B$15+1)*Setup!$B$22</f>
        <v>21.7445785915436</v>
      </c>
      <c r="R311" s="0" t="n">
        <f aca="false">SUMPRODUCT('FD inverse'!$A$16:$BH$16,'FD mesh'!$B$84:$BI$84,$E310:$BL310)+'FD inverse'!$A$16*$C311/Setup!$B$17+INDEX('FD inverse'!$A$16:$BH$16,1,'FD mesh'!$B$15+1)*Setup!$B$22</f>
        <v>21.7322210799032</v>
      </c>
      <c r="S311" s="0" t="n">
        <f aca="false">SUMPRODUCT('FD inverse'!$A$17:$BH$17,'FD mesh'!$B$84:$BI$84,$E310:$BL310)+'FD inverse'!$A$17*$C311/Setup!$B$17+INDEX('FD inverse'!$A$17:$BH$17,1,'FD mesh'!$B$15+1)*Setup!$B$22</f>
        <v>21.3013429664383</v>
      </c>
      <c r="T311" s="0" t="n">
        <f aca="false">SUMPRODUCT('FD inverse'!$A$18:$BH$18,'FD mesh'!$B$84:$BI$84,$E310:$BL310)+'FD inverse'!$A$18*$C311/Setup!$B$17+INDEX('FD inverse'!$A$18:$BH$18,1,'FD mesh'!$B$15+1)*Setup!$B$22</f>
        <v>20.869697893196</v>
      </c>
      <c r="U311" s="0" t="n">
        <f aca="false">SUMPRODUCT('FD inverse'!$A$19:$BH$19,'FD mesh'!$B$84:$BI$84,$E310:$BL310)+'FD inverse'!$A$19*$C311/Setup!$B$17+INDEX('FD inverse'!$A$19:$BH$19,1,'FD mesh'!$B$15+1)*Setup!$B$22</f>
        <v>20.4374650159706</v>
      </c>
      <c r="V311" s="0" t="n">
        <f aca="false">SUMPRODUCT('FD inverse'!$A$20:$BH$20,'FD mesh'!$B$84:$BI$84,$E310:$BL310)+'FD inverse'!$A$20*$C311/Setup!$B$17+INDEX('FD inverse'!$A$20:$BH$20,1,'FD mesh'!$B$15+1)*Setup!$B$22</f>
        <v>20.0047997912484</v>
      </c>
      <c r="W311" s="0" t="n">
        <f aca="false">SUMPRODUCT('FD inverse'!$A$21:$BH$21,'FD mesh'!$B$84:$BI$84,$E310:$BL310)+'FD inverse'!$A$21*$C311/Setup!$B$17+INDEX('FD inverse'!$A$21:$BH$21,1,'FD mesh'!$B$15+1)*Setup!$B$22</f>
        <v>19.5718352248831</v>
      </c>
      <c r="X311" s="0" t="n">
        <f aca="false">SUMPRODUCT('FD inverse'!$A$22:$BH$22,'FD mesh'!$B$84:$BI$84,$E310:$BL310)+'FD inverse'!$A$22*$C311/Setup!$B$17+INDEX('FD inverse'!$A$22:$BH$22,1,'FD mesh'!$B$15+1)*Setup!$B$22</f>
        <v>19.1386832441087</v>
      </c>
      <c r="Y311" s="0" t="n">
        <f aca="false">SUMPRODUCT('FD inverse'!$A$23:$BH$23,'FD mesh'!$B$84:$BI$84,$E310:$BL310)+'FD inverse'!$A$23*$C311/Setup!$B$17+INDEX('FD inverse'!$A$23:$BH$23,1,'FD mesh'!$B$15+1)*Setup!$B$22</f>
        <v>18.7054361796656</v>
      </c>
      <c r="Z311" s="0" t="n">
        <f aca="false">SUMPRODUCT('FD inverse'!$A$24:$BH$24,'FD mesh'!$B$84:$BI$84,$E310:$BL310)+'FD inverse'!$A$24*$C311/Setup!$B$17+INDEX('FD inverse'!$A$24:$BH$24,1,'FD mesh'!$B$15+1)*Setup!$B$22</f>
        <v>18.2721683455528</v>
      </c>
      <c r="AA311" s="0" t="n">
        <f aca="false">SUMPRODUCT('FD inverse'!$A$25:$BH$25,'FD mesh'!$B$84:$BI$84,$E310:$BL310)+'FD inverse'!$A$25*$C311/Setup!$B$17+INDEX('FD inverse'!$A$25:$BH$25,1,'FD mesh'!$B$15+1)*Setup!$B$22</f>
        <v>17.838937704607</v>
      </c>
      <c r="AB311" s="0" t="n">
        <f aca="false">SUMPRODUCT('FD inverse'!$A$26:$BH$26,'FD mesh'!$B$84:$BI$84,$E310:$BL310)+'FD inverse'!$A$26*$C311/Setup!$B$17+INDEX('FD inverse'!$A$26:$BH$26,1,'FD mesh'!$B$15+1)*Setup!$B$22</f>
        <v>17.4057876087404</v>
      </c>
      <c r="AC311" s="0" t="n">
        <f aca="false">SUMPRODUCT('FD inverse'!$A$27:$BH$27,'FD mesh'!$B$84:$BI$84,$E310:$BL310)+'FD inverse'!$A$27*$C311/Setup!$B$17+INDEX('FD inverse'!$A$27:$BH$27,1,'FD mesh'!$B$15+1)*Setup!$B$22</f>
        <v>16.9727486032415</v>
      </c>
      <c r="AD311" s="0" t="n">
        <f aca="false">SUMPRODUCT('FD inverse'!$A$28:$BH$28,'FD mesh'!$B$84:$BI$84,$E310:$BL310)+'FD inverse'!$A$28*$C311/Setup!$B$17+INDEX('FD inverse'!$A$28:$BH$28,1,'FD mesh'!$B$15+1)*Setup!$B$22</f>
        <v>16.5398402850585</v>
      </c>
      <c r="AE311" s="0" t="n">
        <f aca="false">SUMPRODUCT('FD inverse'!$A$29:$BH$29,'FD mesh'!$B$84:$BI$84,$E310:$BL310)+'FD inverse'!$A$29*$C311/Setup!$B$17+INDEX('FD inverse'!$A$29:$BH$29,1,'FD mesh'!$B$15+1)*Setup!$B$22</f>
        <v>16.1070732054308</v>
      </c>
      <c r="AF311" s="0" t="n">
        <f aca="false">SUMPRODUCT('FD inverse'!$A$30:$BH$30,'FD mesh'!$B$84:$BI$84,$E310:$BL310)+'FD inverse'!$A$30*$C311/Setup!$B$17+INDEX('FD inverse'!$A$30:$BH$30,1,'FD mesh'!$B$15+1)*Setup!$B$22</f>
        <v>15.6744508076219</v>
      </c>
      <c r="AG311" s="0" t="n">
        <f aca="false">SUMPRODUCT('FD inverse'!$A$31:$BH$31,'FD mesh'!$B$84:$BI$84,$E310:$BL310)+'FD inverse'!$A$31*$C311/Setup!$B$17+INDEX('FD inverse'!$A$31:$BH$31,1,'FD mesh'!$B$15+1)*Setup!$B$22</f>
        <v>15.2419713908211</v>
      </c>
      <c r="AH311" s="0" t="n">
        <f aca="false">SUMPRODUCT('FD inverse'!$A$32:$BH$32,'FD mesh'!$B$84:$BI$84,$E310:$BL310)+'FD inverse'!$A$32*$C311/Setup!$B$17+INDEX('FD inverse'!$A$32:$BH$32,1,'FD mesh'!$B$15+1)*Setup!$B$22</f>
        <v>15.2238646234456</v>
      </c>
      <c r="AI311" s="0" t="n">
        <f aca="false">SUMPRODUCT('FD inverse'!$A$33:$BH$33,'FD mesh'!$B$84:$BI$84,$E310:$BL310)+'FD inverse'!$A$33*$C311/Setup!$B$17+INDEX('FD inverse'!$A$33:$BH$33,1,'FD mesh'!$B$15+1)*Setup!$B$22</f>
        <v>15.2059933128531</v>
      </c>
      <c r="AJ311" s="0" t="n">
        <f aca="false">SUMPRODUCT('FD inverse'!$A$34:$BH$34,'FD mesh'!$B$84:$BI$84,$E310:$BL310)+'FD inverse'!$A$34*$C311/Setup!$B$17+INDEX('FD inverse'!$A$34:$BH$34,1,'FD mesh'!$B$15+1)*Setup!$B$22</f>
        <v>15.1883521103816</v>
      </c>
      <c r="AK311" s="0" t="n">
        <f aca="false">SUMPRODUCT('FD inverse'!$A$35:$BH$35,'FD mesh'!$B$84:$BI$84,$E310:$BL310)+'FD inverse'!$A$35*$C311/Setup!$B$17+INDEX('FD inverse'!$A$35:$BH$35,1,'FD mesh'!$B$15+1)*Setup!$B$22</f>
        <v>15.1709326994178</v>
      </c>
      <c r="AL311" s="0" t="n">
        <f aca="false">SUMPRODUCT('FD inverse'!$A$36:$BH$36,'FD mesh'!$B$84:$BI$84,$E310:$BL310)+'FD inverse'!$A$36*$C311/Setup!$B$17+INDEX('FD inverse'!$A$36:$BH$36,1,'FD mesh'!$B$15+1)*Setup!$B$22</f>
        <v>15.1537240466226</v>
      </c>
      <c r="AM311" s="0" t="n">
        <f aca="false">SUMPRODUCT('FD inverse'!$A$37:$BH$37,'FD mesh'!$B$84:$BI$84,$E310:$BL310)+'FD inverse'!$A$37*$C311/Setup!$B$17+INDEX('FD inverse'!$A$37:$BH$37,1,'FD mesh'!$B$15+1)*Setup!$B$22</f>
        <v>15.1367126522153</v>
      </c>
      <c r="AN311" s="0" t="n">
        <f aca="false">SUMPRODUCT('FD inverse'!$A$38:$BH$38,'FD mesh'!$B$84:$BI$84,$E310:$BL310)+'FD inverse'!$A$38*$C311/Setup!$B$17+INDEX('FD inverse'!$A$38:$BH$38,1,'FD mesh'!$B$15+1)*Setup!$B$22</f>
        <v>15.119882798568</v>
      </c>
      <c r="AO311" s="0" t="n">
        <f aca="false">SUMPRODUCT('FD inverse'!$A$39:$BH$39,'FD mesh'!$B$84:$BI$84,$E310:$BL310)+'FD inverse'!$A$39*$C311/Setup!$B$17+INDEX('FD inverse'!$A$39:$BH$39,1,'FD mesh'!$B$15+1)*Setup!$B$22</f>
        <v>15.1032167966032</v>
      </c>
      <c r="AP311" s="0" t="n">
        <f aca="false">SUMPRODUCT('FD inverse'!$A$40:$BH$40,'FD mesh'!$B$84:$BI$84,$E310:$BL310)+'FD inverse'!$A$40*$C311/Setup!$B$17+INDEX('FD inverse'!$A$40:$BH$40,1,'FD mesh'!$B$15+1)*Setup!$B$22</f>
        <v>15.0866952297041</v>
      </c>
      <c r="AQ311" s="0" t="n">
        <f aca="false">SUMPRODUCT('FD inverse'!$A$41:$BH$41,'FD mesh'!$B$84:$BI$84,$E310:$BL310)+'FD inverse'!$A$41*$C311/Setup!$B$17+INDEX('FD inverse'!$A$41:$BH$41,1,'FD mesh'!$B$15+1)*Setup!$B$22</f>
        <v>15.0702971950375</v>
      </c>
      <c r="AR311" s="0" t="n">
        <f aca="false">SUMPRODUCT('FD inverse'!$A$42:$BH$42,'FD mesh'!$B$84:$BI$84,$E310:$BL310)+'FD inverse'!$A$42*$C311/Setup!$B$17+INDEX('FD inverse'!$A$42:$BH$42,1,'FD mesh'!$B$15+1)*Setup!$B$22</f>
        <v>15.0540005423575</v>
      </c>
      <c r="AS311" s="0" t="n">
        <f aca="false">SUMPRODUCT('FD inverse'!$A$43:$BH$43,'FD mesh'!$B$84:$BI$84,$E310:$BL310)+'FD inverse'!$A$43*$C311/Setup!$B$17+INDEX('FD inverse'!$A$43:$BH$43,1,'FD mesh'!$B$15+1)*Setup!$B$22</f>
        <v>0</v>
      </c>
      <c r="AT311" s="0" t="n">
        <f aca="false">SUMPRODUCT('FD inverse'!$A$44:$BH$44,'FD mesh'!$B$84:$BI$84,$E310:$BL310)+'FD inverse'!$A$44*$C311/Setup!$B$17+INDEX('FD inverse'!$A$44:$BH$44,1,'FD mesh'!$B$15+1)*Setup!$B$22</f>
        <v>0</v>
      </c>
      <c r="AU311" s="0" t="n">
        <f aca="false">SUMPRODUCT('FD inverse'!$A$45:$BH$45,'FD mesh'!$B$84:$BI$84,$E310:$BL310)+'FD inverse'!$A$45*$C311/Setup!$B$17+INDEX('FD inverse'!$A$45:$BH$45,1,'FD mesh'!$B$15+1)*Setup!$B$22</f>
        <v>0</v>
      </c>
      <c r="AV311" s="0" t="n">
        <f aca="false">SUMPRODUCT('FD inverse'!$A$46:$BH$46,'FD mesh'!$B$84:$BI$84,$E310:$BL310)+'FD inverse'!$A$46*$C311/Setup!$B$17+INDEX('FD inverse'!$A$46:$BH$46,1,'FD mesh'!$B$15+1)*Setup!$B$22</f>
        <v>0</v>
      </c>
      <c r="AW311" s="0" t="n">
        <f aca="false">SUMPRODUCT('FD inverse'!$A$47:$BH$47,'FD mesh'!$B$84:$BI$84,$E310:$BL310)+'FD inverse'!$A$47*$C311/Setup!$B$17+INDEX('FD inverse'!$A$47:$BH$47,1,'FD mesh'!$B$15+1)*Setup!$B$22</f>
        <v>0</v>
      </c>
      <c r="AX311" s="0" t="n">
        <f aca="false">SUMPRODUCT('FD inverse'!$A$48:$BH$48,'FD mesh'!$B$84:$BI$84,$E310:$BL310)+'FD inverse'!$A$48*$C311/Setup!$B$17+INDEX('FD inverse'!$A$48:$BH$48,1,'FD mesh'!$B$15+1)*Setup!$B$22</f>
        <v>0</v>
      </c>
      <c r="AY311" s="0" t="n">
        <f aca="false">SUMPRODUCT('FD inverse'!$A$49:$BH$49,'FD mesh'!$B$84:$BI$84,$E310:$BL310)+'FD inverse'!$A$49*$C311/Setup!$B$17+INDEX('FD inverse'!$A$49:$BH$49,1,'FD mesh'!$B$15+1)*Setup!$B$22</f>
        <v>0</v>
      </c>
      <c r="AZ311" s="0" t="n">
        <f aca="false">SUMPRODUCT('FD inverse'!$A$50:$BH$50,'FD mesh'!$B$84:$BI$84,$E310:$BL310)+'FD inverse'!$A$50*$C311/Setup!$B$17+INDEX('FD inverse'!$A$50:$BH$50,1,'FD mesh'!$B$15+1)*Setup!$B$22</f>
        <v>0</v>
      </c>
      <c r="BA311" s="0" t="n">
        <f aca="false">SUMPRODUCT('FD inverse'!$A$51:$BH$51,'FD mesh'!$B$84:$BI$84,$E310:$BL310)+'FD inverse'!$A$51*$C311/Setup!$B$17+INDEX('FD inverse'!$A$51:$BH$51,1,'FD mesh'!$B$15+1)*Setup!$B$22</f>
        <v>0</v>
      </c>
      <c r="BB311" s="0" t="n">
        <f aca="false">SUMPRODUCT('FD inverse'!$A$52:$BH$52,'FD mesh'!$B$84:$BI$84,$E310:$BL310)+'FD inverse'!$A$52*$C311/Setup!$B$17+INDEX('FD inverse'!$A$52:$BH$52,1,'FD mesh'!$B$15+1)*Setup!$B$22</f>
        <v>0</v>
      </c>
      <c r="BC311" s="0" t="n">
        <f aca="false">SUMPRODUCT('FD inverse'!$A$53:$BH$53,'FD mesh'!$B$84:$BI$84,$E310:$BL310)+'FD inverse'!$A$53*$C311/Setup!$B$17+INDEX('FD inverse'!$A$53:$BH$53,1,'FD mesh'!$B$15+1)*Setup!$B$22</f>
        <v>0</v>
      </c>
      <c r="BD311" s="0" t="n">
        <f aca="false">SUMPRODUCT('FD inverse'!$A$54:$BH$54,'FD mesh'!$B$84:$BI$84,$E310:$BL310)+'FD inverse'!$A$54*$C311/Setup!$B$17+INDEX('FD inverse'!$A$54:$BH$54,1,'FD mesh'!$B$15+1)*Setup!$B$22</f>
        <v>0</v>
      </c>
      <c r="BE311" s="0" t="n">
        <f aca="false">SUMPRODUCT('FD inverse'!$A$55:$BH$55,'FD mesh'!$B$84:$BI$84,$E310:$BL310)+'FD inverse'!$A$55*$C311/Setup!$B$17+INDEX('FD inverse'!$A$55:$BH$55,1,'FD mesh'!$B$15+1)*Setup!$B$22</f>
        <v>0</v>
      </c>
      <c r="BF311" s="0" t="n">
        <f aca="false">SUMPRODUCT('FD inverse'!$A$56:$BH$56,'FD mesh'!$B$84:$BI$84,$E310:$BL310)+'FD inverse'!$A$56*$C311/Setup!$B$17+INDEX('FD inverse'!$A$56:$BH$56,1,'FD mesh'!$B$15+1)*Setup!$B$22</f>
        <v>0</v>
      </c>
      <c r="BG311" s="0" t="n">
        <f aca="false">SUMPRODUCT('FD inverse'!$A$57:$BH$57,'FD mesh'!$B$84:$BI$84,$E310:$BL310)+'FD inverse'!$A$57*$C311/Setup!$B$17+INDEX('FD inverse'!$A$57:$BH$57,1,'FD mesh'!$B$15+1)*Setup!$B$22</f>
        <v>0</v>
      </c>
      <c r="BH311" s="0" t="n">
        <f aca="false">SUMPRODUCT('FD inverse'!$A$58:$BH$58,'FD mesh'!$B$84:$BI$84,$E310:$BL310)+'FD inverse'!$A$58*$C311/Setup!$B$17+INDEX('FD inverse'!$A$58:$BH$58,1,'FD mesh'!$B$15+1)*Setup!$B$22</f>
        <v>0</v>
      </c>
      <c r="BI311" s="0" t="n">
        <f aca="false">SUMPRODUCT('FD inverse'!$A$59:$BH$59,'FD mesh'!$B$84:$BI$84,$E310:$BL310)+'FD inverse'!$A$59*$C311/Setup!$B$17+INDEX('FD inverse'!$A$59:$BH$59,1,'FD mesh'!$B$15+1)*Setup!$B$22</f>
        <v>0</v>
      </c>
      <c r="BJ311" s="0" t="n">
        <f aca="false">SUMPRODUCT('FD inverse'!$A$60:$BH$60,'FD mesh'!$B$84:$BI$84,$E310:$BL310)+'FD inverse'!$A$60*$C311/Setup!$B$17+INDEX('FD inverse'!$A$60:$BH$60,1,'FD mesh'!$B$15+1)*Setup!$B$22</f>
        <v>0</v>
      </c>
      <c r="BK311" s="0" t="n">
        <f aca="false">SUMPRODUCT('FD inverse'!$A$61:$BH$61,'FD mesh'!$B$84:$BI$84,$E310:$BL310)+'FD inverse'!$A$61*$C311/Setup!$B$17+INDEX('FD inverse'!$A$61:$BH$61,1,'FD mesh'!$B$15+1)*Setup!$B$22</f>
        <v>0</v>
      </c>
      <c r="BL311" s="0" t="n">
        <f aca="false">SUMPRODUCT('FD inverse'!$A$62:$BH$62,'FD mesh'!$B$84:$BI$84,$E310:$BL310)+'FD inverse'!$A$62*$C311/Setup!$B$17+INDEX('FD inverse'!$A$62:$BH$62,1,'FD mesh'!$B$15+1)*Setup!$B$22</f>
        <v>0</v>
      </c>
    </row>
    <row r="312" customFormat="false" ht="15" hidden="false" customHeight="false" outlineLevel="0" collapsed="false">
      <c r="A312" s="0" t="n">
        <v>307</v>
      </c>
      <c r="B312" s="0" t="n">
        <f aca="false">A312*Setup!$B$11/3600</f>
        <v>25.5833333333333</v>
      </c>
      <c r="C312" s="0" t="n">
        <f aca="false">Setup!$B$7+Setup!$B$8*COS(2*PI()*(B312-Setup!$B$9)/24)</f>
        <v>20.7742215829301</v>
      </c>
      <c r="D312" s="0" t="n">
        <f aca="false">(C312-E312)/Setup!$B$17</f>
        <v>-3.65403352022132</v>
      </c>
      <c r="E312" s="0" t="n">
        <f aca="false">SUMPRODUCT('FD inverse'!$A$3:$BH$3,'FD mesh'!$B$84:$BI$84,$E311:$BL311)+'FD inverse'!$A$3*$C312/Setup!$B$17+INDEX('FD inverse'!$A$3:$BH$3,1,'FD mesh'!$B$15+1)*Setup!$B$22</f>
        <v>21.2492459405588</v>
      </c>
      <c r="F312" s="0" t="n">
        <f aca="false">SUMPRODUCT('FD inverse'!$A$4:$BH$4,'FD mesh'!$B$84:$BI$84,$E311:$BL311)+'FD inverse'!$A$4*$C312/Setup!$B$17+INDEX('FD inverse'!$A$4:$BH$4,1,'FD mesh'!$B$15+1)*Setup!$B$22</f>
        <v>21.3503924731457</v>
      </c>
      <c r="G312" s="0" t="n">
        <f aca="false">SUMPRODUCT('FD inverse'!$A$5:$BH$5,'FD mesh'!$B$84:$BI$84,$E311:$BL311)+'FD inverse'!$A$5*$C312/Setup!$B$17+INDEX('FD inverse'!$A$5:$BH$5,1,'FD mesh'!$B$15+1)*Setup!$B$22</f>
        <v>21.4381236981921</v>
      </c>
      <c r="H312" s="0" t="n">
        <f aca="false">SUMPRODUCT('FD inverse'!$A$6:$BH$6,'FD mesh'!$B$84:$BI$84,$E311:$BL311)+'FD inverse'!$A$6*$C312/Setup!$B$17+INDEX('FD inverse'!$A$6:$BH$6,1,'FD mesh'!$B$15+1)*Setup!$B$22</f>
        <v>21.7135663949574</v>
      </c>
      <c r="I312" s="0" t="n">
        <f aca="false">SUMPRODUCT('FD inverse'!$A$7:$BH$7,'FD mesh'!$B$84:$BI$84,$E311:$BL311)+'FD inverse'!$A$7*$C312/Setup!$B$17+INDEX('FD inverse'!$A$7:$BH$7,1,'FD mesh'!$B$15+1)*Setup!$B$22</f>
        <v>21.7345698585936</v>
      </c>
      <c r="J312" s="0" t="n">
        <f aca="false">SUMPRODUCT('FD inverse'!$A$8:$BH$8,'FD mesh'!$B$84:$BI$84,$E311:$BL311)+'FD inverse'!$A$8*$C312/Setup!$B$17+INDEX('FD inverse'!$A$8:$BH$8,1,'FD mesh'!$B$15+1)*Setup!$B$22</f>
        <v>21.7496032645684</v>
      </c>
      <c r="K312" s="0" t="n">
        <f aca="false">SUMPRODUCT('FD inverse'!$A$9:$BH$9,'FD mesh'!$B$84:$BI$84,$E311:$BL311)+'FD inverse'!$A$9*$C312/Setup!$B$17+INDEX('FD inverse'!$A$9:$BH$9,1,'FD mesh'!$B$15+1)*Setup!$B$22</f>
        <v>21.7593982795313</v>
      </c>
      <c r="L312" s="0" t="n">
        <f aca="false">SUMPRODUCT('FD inverse'!$A$10:$BH$10,'FD mesh'!$B$84:$BI$84,$E311:$BL311)+'FD inverse'!$A$10*$C312/Setup!$B$17+INDEX('FD inverse'!$A$10:$BH$10,1,'FD mesh'!$B$15+1)*Setup!$B$22</f>
        <v>21.7646311983789</v>
      </c>
      <c r="M312" s="0" t="n">
        <f aca="false">SUMPRODUCT('FD inverse'!$A$11:$BH$11,'FD mesh'!$B$84:$BI$84,$E311:$BL311)+'FD inverse'!$A$11*$C312/Setup!$B$17+INDEX('FD inverse'!$A$11:$BH$11,1,'FD mesh'!$B$15+1)*Setup!$B$22</f>
        <v>21.7659116639301</v>
      </c>
      <c r="N312" s="0" t="n">
        <f aca="false">SUMPRODUCT('FD inverse'!$A$12:$BH$12,'FD mesh'!$B$84:$BI$84,$E311:$BL311)+'FD inverse'!$A$12*$C312/Setup!$B$17+INDEX('FD inverse'!$A$12:$BH$12,1,'FD mesh'!$B$15+1)*Setup!$B$22</f>
        <v>21.7637731154502</v>
      </c>
      <c r="O312" s="0" t="n">
        <f aca="false">SUMPRODUCT('FD inverse'!$A$13:$BH$13,'FD mesh'!$B$84:$BI$84,$E311:$BL311)+'FD inverse'!$A$13*$C312/Setup!$B$17+INDEX('FD inverse'!$A$13:$BH$13,1,'FD mesh'!$B$15+1)*Setup!$B$22</f>
        <v>21.7586648802713</v>
      </c>
      <c r="P312" s="0" t="n">
        <f aca="false">SUMPRODUCT('FD inverse'!$A$14:$BH$14,'FD mesh'!$B$84:$BI$84,$E311:$BL311)+'FD inverse'!$A$14*$C312/Setup!$B$17+INDEX('FD inverse'!$A$14:$BH$14,1,'FD mesh'!$B$15+1)*Setup!$B$22</f>
        <v>21.7509458328841</v>
      </c>
      <c r="Q312" s="0" t="n">
        <f aca="false">SUMPRODUCT('FD inverse'!$A$15:$BH$15,'FD mesh'!$B$84:$BI$84,$E311:$BL311)+'FD inverse'!$A$15*$C312/Setup!$B$17+INDEX('FD inverse'!$A$15:$BH$15,1,'FD mesh'!$B$15+1)*Setup!$B$22</f>
        <v>21.7408795572589</v>
      </c>
      <c r="R312" s="0" t="n">
        <f aca="false">SUMPRODUCT('FD inverse'!$A$16:$BH$16,'FD mesh'!$B$84:$BI$84,$E311:$BL311)+'FD inverse'!$A$16*$C312/Setup!$B$17+INDEX('FD inverse'!$A$16:$BH$16,1,'FD mesh'!$B$15+1)*Setup!$B$22</f>
        <v>21.7286309605217</v>
      </c>
      <c r="S312" s="0" t="n">
        <f aca="false">SUMPRODUCT('FD inverse'!$A$17:$BH$17,'FD mesh'!$B$84:$BI$84,$E311:$BL311)+'FD inverse'!$A$17*$C312/Setup!$B$17+INDEX('FD inverse'!$A$17:$BH$17,1,'FD mesh'!$B$15+1)*Setup!$B$22</f>
        <v>21.2984563922854</v>
      </c>
      <c r="T312" s="0" t="n">
        <f aca="false">SUMPRODUCT('FD inverse'!$A$18:$BH$18,'FD mesh'!$B$84:$BI$84,$E311:$BL311)+'FD inverse'!$A$18*$C312/Setup!$B$17+INDEX('FD inverse'!$A$18:$BH$18,1,'FD mesh'!$B$15+1)*Setup!$B$22</f>
        <v>20.8674323465127</v>
      </c>
      <c r="U312" s="0" t="n">
        <f aca="false">SUMPRODUCT('FD inverse'!$A$19:$BH$19,'FD mesh'!$B$84:$BI$84,$E311:$BL311)+'FD inverse'!$A$19*$C312/Setup!$B$17+INDEX('FD inverse'!$A$19:$BH$19,1,'FD mesh'!$B$15+1)*Setup!$B$22</f>
        <v>20.435741582716</v>
      </c>
      <c r="V312" s="0" t="n">
        <f aca="false">SUMPRODUCT('FD inverse'!$A$20:$BH$20,'FD mesh'!$B$84:$BI$84,$E311:$BL311)+'FD inverse'!$A$20*$C312/Setup!$B$17+INDEX('FD inverse'!$A$20:$BH$20,1,'FD mesh'!$B$15+1)*Setup!$B$22</f>
        <v>20.0035436371329</v>
      </c>
      <c r="W312" s="0" t="n">
        <f aca="false">SUMPRODUCT('FD inverse'!$A$21:$BH$21,'FD mesh'!$B$84:$BI$84,$E311:$BL311)+'FD inverse'!$A$21*$C312/Setup!$B$17+INDEX('FD inverse'!$A$21:$BH$21,1,'FD mesh'!$B$15+1)*Setup!$B$22</f>
        <v>19.5709760233388</v>
      </c>
      <c r="X312" s="0" t="n">
        <f aca="false">SUMPRODUCT('FD inverse'!$A$22:$BH$22,'FD mesh'!$B$84:$BI$84,$E311:$BL311)+'FD inverse'!$A$22*$C312/Setup!$B$17+INDEX('FD inverse'!$A$22:$BH$22,1,'FD mesh'!$B$15+1)*Setup!$B$22</f>
        <v>19.1381555588044</v>
      </c>
      <c r="Y312" s="0" t="n">
        <f aca="false">SUMPRODUCT('FD inverse'!$A$23:$BH$23,'FD mesh'!$B$84:$BI$84,$E311:$BL311)+'FD inverse'!$A$23*$C312/Setup!$B$17+INDEX('FD inverse'!$A$23:$BH$23,1,'FD mesh'!$B$15+1)*Setup!$B$22</f>
        <v>18.7051798040233</v>
      </c>
      <c r="Z312" s="0" t="n">
        <f aca="false">SUMPRODUCT('FD inverse'!$A$24:$BH$24,'FD mesh'!$B$84:$BI$84,$E311:$BL311)+'FD inverse'!$A$24*$C312/Setup!$B$17+INDEX('FD inverse'!$A$24:$BH$24,1,'FD mesh'!$B$15+1)*Setup!$B$22</f>
        <v>18.2721286015533</v>
      </c>
      <c r="AA312" s="0" t="n">
        <f aca="false">SUMPRODUCT('FD inverse'!$A$25:$BH$25,'FD mesh'!$B$84:$BI$84,$E311:$BL311)+'FD inverse'!$A$25*$C312/Setup!$B$17+INDEX('FD inverse'!$A$25:$BH$25,1,'FD mesh'!$B$15+1)*Setup!$B$22</f>
        <v>17.839065702992</v>
      </c>
      <c r="AB312" s="0" t="n">
        <f aca="false">SUMPRODUCT('FD inverse'!$A$26:$BH$26,'FD mesh'!$B$84:$BI$84,$E311:$BL311)+'FD inverse'!$A$26*$C312/Setup!$B$17+INDEX('FD inverse'!$A$26:$BH$26,1,'FD mesh'!$B$15+1)*Setup!$B$22</f>
        <v>17.4060404725268</v>
      </c>
      <c r="AC312" s="0" t="n">
        <f aca="false">SUMPRODUCT('FD inverse'!$A$27:$BH$27,'FD mesh'!$B$84:$BI$84,$E311:$BL311)+'FD inverse'!$A$27*$C312/Setup!$B$17+INDEX('FD inverse'!$A$27:$BH$27,1,'FD mesh'!$B$15+1)*Setup!$B$22</f>
        <v>16.9730896562617</v>
      </c>
      <c r="AD312" s="0" t="n">
        <f aca="false">SUMPRODUCT('FD inverse'!$A$28:$BH$28,'FD mesh'!$B$84:$BI$84,$E311:$BL311)+'FD inverse'!$A$28*$C312/Setup!$B$17+INDEX('FD inverse'!$A$28:$BH$28,1,'FD mesh'!$B$15+1)*Setup!$B$22</f>
        <v>16.5402392070283</v>
      </c>
      <c r="AE312" s="0" t="n">
        <f aca="false">SUMPRODUCT('FD inverse'!$A$29:$BH$29,'FD mesh'!$B$84:$BI$84,$E311:$BL311)+'FD inverse'!$A$29*$C312/Setup!$B$17+INDEX('FD inverse'!$A$29:$BH$29,1,'FD mesh'!$B$15+1)*Setup!$B$22</f>
        <v>16.1075061548317</v>
      </c>
      <c r="AF312" s="0" t="n">
        <f aca="false">SUMPRODUCT('FD inverse'!$A$30:$BH$30,'FD mesh'!$B$84:$BI$84,$E311:$BL311)+'FD inverse'!$A$30*$C312/Setup!$B$17+INDEX('FD inverse'!$A$30:$BH$30,1,'FD mesh'!$B$15+1)*Setup!$B$22</f>
        <v>15.6749005134588</v>
      </c>
      <c r="AG312" s="0" t="n">
        <f aca="false">SUMPRODUCT('FD inverse'!$A$31:$BH$31,'FD mesh'!$B$84:$BI$84,$E311:$BL311)+'FD inverse'!$A$31*$C312/Setup!$B$17+INDEX('FD inverse'!$A$31:$BH$31,1,'FD mesh'!$B$15+1)*Setup!$B$22</f>
        <v>15.2424272140894</v>
      </c>
      <c r="AH312" s="0" t="n">
        <f aca="false">SUMPRODUCT('FD inverse'!$A$32:$BH$32,'FD mesh'!$B$84:$BI$84,$E311:$BL311)+'FD inverse'!$A$32*$C312/Setup!$B$17+INDEX('FD inverse'!$A$32:$BH$32,1,'FD mesh'!$B$15+1)*Setup!$B$22</f>
        <v>15.2243172017289</v>
      </c>
      <c r="AI312" s="0" t="n">
        <f aca="false">SUMPRODUCT('FD inverse'!$A$33:$BH$33,'FD mesh'!$B$84:$BI$84,$E311:$BL311)+'FD inverse'!$A$33*$C312/Setup!$B$17+INDEX('FD inverse'!$A$33:$BH$33,1,'FD mesh'!$B$15+1)*Setup!$B$22</f>
        <v>15.2064362949198</v>
      </c>
      <c r="AJ312" s="0" t="n">
        <f aca="false">SUMPRODUCT('FD inverse'!$A$34:$BH$34,'FD mesh'!$B$84:$BI$84,$E311:$BL311)+'FD inverse'!$A$34*$C312/Setup!$B$17+INDEX('FD inverse'!$A$34:$BH$34,1,'FD mesh'!$B$15+1)*Setup!$B$22</f>
        <v>15.1887796358362</v>
      </c>
      <c r="AK312" s="0" t="n">
        <f aca="false">SUMPRODUCT('FD inverse'!$A$35:$BH$35,'FD mesh'!$B$84:$BI$84,$E311:$BL311)+'FD inverse'!$A$35*$C312/Setup!$B$17+INDEX('FD inverse'!$A$35:$BH$35,1,'FD mesh'!$B$15+1)*Setup!$B$22</f>
        <v>15.171339399985</v>
      </c>
      <c r="AL312" s="0" t="n">
        <f aca="false">SUMPRODUCT('FD inverse'!$A$36:$BH$36,'FD mesh'!$B$84:$BI$84,$E311:$BL311)+'FD inverse'!$A$36*$C312/Setup!$B$17+INDEX('FD inverse'!$A$36:$BH$36,1,'FD mesh'!$B$15+1)*Setup!$B$22</f>
        <v>15.1541050453284</v>
      </c>
      <c r="AM312" s="0" t="n">
        <f aca="false">SUMPRODUCT('FD inverse'!$A$37:$BH$37,'FD mesh'!$B$84:$BI$84,$E311:$BL311)+'FD inverse'!$A$37*$C312/Setup!$B$17+INDEX('FD inverse'!$A$37:$BH$37,1,'FD mesh'!$B$15+1)*Setup!$B$22</f>
        <v>15.1370635609924</v>
      </c>
      <c r="AN312" s="0" t="n">
        <f aca="false">SUMPRODUCT('FD inverse'!$A$38:$BH$38,'FD mesh'!$B$84:$BI$84,$E311:$BL311)+'FD inverse'!$A$38*$C312/Setup!$B$17+INDEX('FD inverse'!$A$38:$BH$38,1,'FD mesh'!$B$15+1)*Setup!$B$22</f>
        <v>15.1201997147618</v>
      </c>
      <c r="AO312" s="0" t="n">
        <f aca="false">SUMPRODUCT('FD inverse'!$A$39:$BH$39,'FD mesh'!$B$84:$BI$84,$E311:$BL311)+'FD inverse'!$A$39*$C312/Setup!$B$17+INDEX('FD inverse'!$A$39:$BH$39,1,'FD mesh'!$B$15+1)*Setup!$B$22</f>
        <v>15.1034962988082</v>
      </c>
      <c r="AP312" s="0" t="n">
        <f aca="false">SUMPRODUCT('FD inverse'!$A$40:$BH$40,'FD mesh'!$B$84:$BI$84,$E311:$BL311)+'FD inverse'!$A$40*$C312/Setup!$B$17+INDEX('FD inverse'!$A$40:$BH$40,1,'FD mesh'!$B$15+1)*Setup!$B$22</f>
        <v>15.0869343733086</v>
      </c>
      <c r="AQ312" s="0" t="n">
        <f aca="false">SUMPRODUCT('FD inverse'!$A$41:$BH$41,'FD mesh'!$B$84:$BI$84,$E311:$BL311)+'FD inverse'!$A$41*$C312/Setup!$B$17+INDEX('FD inverse'!$A$41:$BH$41,1,'FD mesh'!$B$15+1)*Setup!$B$22</f>
        <v>15.0704935078099</v>
      </c>
      <c r="AR312" s="0" t="n">
        <f aca="false">SUMPRODUCT('FD inverse'!$A$42:$BH$42,'FD mesh'!$B$84:$BI$84,$E311:$BL311)+'FD inverse'!$A$42*$C312/Setup!$B$17+INDEX('FD inverse'!$A$42:$BH$42,1,'FD mesh'!$B$15+1)*Setup!$B$22</f>
        <v>15.0541520203584</v>
      </c>
      <c r="AS312" s="0" t="n">
        <f aca="false">SUMPRODUCT('FD inverse'!$A$43:$BH$43,'FD mesh'!$B$84:$BI$84,$E311:$BL311)+'FD inverse'!$A$43*$C312/Setup!$B$17+INDEX('FD inverse'!$A$43:$BH$43,1,'FD mesh'!$B$15+1)*Setup!$B$22</f>
        <v>0</v>
      </c>
      <c r="AT312" s="0" t="n">
        <f aca="false">SUMPRODUCT('FD inverse'!$A$44:$BH$44,'FD mesh'!$B$84:$BI$84,$E311:$BL311)+'FD inverse'!$A$44*$C312/Setup!$B$17+INDEX('FD inverse'!$A$44:$BH$44,1,'FD mesh'!$B$15+1)*Setup!$B$22</f>
        <v>0</v>
      </c>
      <c r="AU312" s="0" t="n">
        <f aca="false">SUMPRODUCT('FD inverse'!$A$45:$BH$45,'FD mesh'!$B$84:$BI$84,$E311:$BL311)+'FD inverse'!$A$45*$C312/Setup!$B$17+INDEX('FD inverse'!$A$45:$BH$45,1,'FD mesh'!$B$15+1)*Setup!$B$22</f>
        <v>0</v>
      </c>
      <c r="AV312" s="0" t="n">
        <f aca="false">SUMPRODUCT('FD inverse'!$A$46:$BH$46,'FD mesh'!$B$84:$BI$84,$E311:$BL311)+'FD inverse'!$A$46*$C312/Setup!$B$17+INDEX('FD inverse'!$A$46:$BH$46,1,'FD mesh'!$B$15+1)*Setup!$B$22</f>
        <v>0</v>
      </c>
      <c r="AW312" s="0" t="n">
        <f aca="false">SUMPRODUCT('FD inverse'!$A$47:$BH$47,'FD mesh'!$B$84:$BI$84,$E311:$BL311)+'FD inverse'!$A$47*$C312/Setup!$B$17+INDEX('FD inverse'!$A$47:$BH$47,1,'FD mesh'!$B$15+1)*Setup!$B$22</f>
        <v>0</v>
      </c>
      <c r="AX312" s="0" t="n">
        <f aca="false">SUMPRODUCT('FD inverse'!$A$48:$BH$48,'FD mesh'!$B$84:$BI$84,$E311:$BL311)+'FD inverse'!$A$48*$C312/Setup!$B$17+INDEX('FD inverse'!$A$48:$BH$48,1,'FD mesh'!$B$15+1)*Setup!$B$22</f>
        <v>0</v>
      </c>
      <c r="AY312" s="0" t="n">
        <f aca="false">SUMPRODUCT('FD inverse'!$A$49:$BH$49,'FD mesh'!$B$84:$BI$84,$E311:$BL311)+'FD inverse'!$A$49*$C312/Setup!$B$17+INDEX('FD inverse'!$A$49:$BH$49,1,'FD mesh'!$B$15+1)*Setup!$B$22</f>
        <v>0</v>
      </c>
      <c r="AZ312" s="0" t="n">
        <f aca="false">SUMPRODUCT('FD inverse'!$A$50:$BH$50,'FD mesh'!$B$84:$BI$84,$E311:$BL311)+'FD inverse'!$A$50*$C312/Setup!$B$17+INDEX('FD inverse'!$A$50:$BH$50,1,'FD mesh'!$B$15+1)*Setup!$B$22</f>
        <v>0</v>
      </c>
      <c r="BA312" s="0" t="n">
        <f aca="false">SUMPRODUCT('FD inverse'!$A$51:$BH$51,'FD mesh'!$B$84:$BI$84,$E311:$BL311)+'FD inverse'!$A$51*$C312/Setup!$B$17+INDEX('FD inverse'!$A$51:$BH$51,1,'FD mesh'!$B$15+1)*Setup!$B$22</f>
        <v>0</v>
      </c>
      <c r="BB312" s="0" t="n">
        <f aca="false">SUMPRODUCT('FD inverse'!$A$52:$BH$52,'FD mesh'!$B$84:$BI$84,$E311:$BL311)+'FD inverse'!$A$52*$C312/Setup!$B$17+INDEX('FD inverse'!$A$52:$BH$52,1,'FD mesh'!$B$15+1)*Setup!$B$22</f>
        <v>0</v>
      </c>
      <c r="BC312" s="0" t="n">
        <f aca="false">SUMPRODUCT('FD inverse'!$A$53:$BH$53,'FD mesh'!$B$84:$BI$84,$E311:$BL311)+'FD inverse'!$A$53*$C312/Setup!$B$17+INDEX('FD inverse'!$A$53:$BH$53,1,'FD mesh'!$B$15+1)*Setup!$B$22</f>
        <v>0</v>
      </c>
      <c r="BD312" s="0" t="n">
        <f aca="false">SUMPRODUCT('FD inverse'!$A$54:$BH$54,'FD mesh'!$B$84:$BI$84,$E311:$BL311)+'FD inverse'!$A$54*$C312/Setup!$B$17+INDEX('FD inverse'!$A$54:$BH$54,1,'FD mesh'!$B$15+1)*Setup!$B$22</f>
        <v>0</v>
      </c>
      <c r="BE312" s="0" t="n">
        <f aca="false">SUMPRODUCT('FD inverse'!$A$55:$BH$55,'FD mesh'!$B$84:$BI$84,$E311:$BL311)+'FD inverse'!$A$55*$C312/Setup!$B$17+INDEX('FD inverse'!$A$55:$BH$55,1,'FD mesh'!$B$15+1)*Setup!$B$22</f>
        <v>0</v>
      </c>
      <c r="BF312" s="0" t="n">
        <f aca="false">SUMPRODUCT('FD inverse'!$A$56:$BH$56,'FD mesh'!$B$84:$BI$84,$E311:$BL311)+'FD inverse'!$A$56*$C312/Setup!$B$17+INDEX('FD inverse'!$A$56:$BH$56,1,'FD mesh'!$B$15+1)*Setup!$B$22</f>
        <v>0</v>
      </c>
      <c r="BG312" s="0" t="n">
        <f aca="false">SUMPRODUCT('FD inverse'!$A$57:$BH$57,'FD mesh'!$B$84:$BI$84,$E311:$BL311)+'FD inverse'!$A$57*$C312/Setup!$B$17+INDEX('FD inverse'!$A$57:$BH$57,1,'FD mesh'!$B$15+1)*Setup!$B$22</f>
        <v>0</v>
      </c>
      <c r="BH312" s="0" t="n">
        <f aca="false">SUMPRODUCT('FD inverse'!$A$58:$BH$58,'FD mesh'!$B$84:$BI$84,$E311:$BL311)+'FD inverse'!$A$58*$C312/Setup!$B$17+INDEX('FD inverse'!$A$58:$BH$58,1,'FD mesh'!$B$15+1)*Setup!$B$22</f>
        <v>0</v>
      </c>
      <c r="BI312" s="0" t="n">
        <f aca="false">SUMPRODUCT('FD inverse'!$A$59:$BH$59,'FD mesh'!$B$84:$BI$84,$E311:$BL311)+'FD inverse'!$A$59*$C312/Setup!$B$17+INDEX('FD inverse'!$A$59:$BH$59,1,'FD mesh'!$B$15+1)*Setup!$B$22</f>
        <v>0</v>
      </c>
      <c r="BJ312" s="0" t="n">
        <f aca="false">SUMPRODUCT('FD inverse'!$A$60:$BH$60,'FD mesh'!$B$84:$BI$84,$E311:$BL311)+'FD inverse'!$A$60*$C312/Setup!$B$17+INDEX('FD inverse'!$A$60:$BH$60,1,'FD mesh'!$B$15+1)*Setup!$B$22</f>
        <v>0</v>
      </c>
      <c r="BK312" s="0" t="n">
        <f aca="false">SUMPRODUCT('FD inverse'!$A$61:$BH$61,'FD mesh'!$B$84:$BI$84,$E311:$BL311)+'FD inverse'!$A$61*$C312/Setup!$B$17+INDEX('FD inverse'!$A$61:$BH$61,1,'FD mesh'!$B$15+1)*Setup!$B$22</f>
        <v>0</v>
      </c>
      <c r="BL312" s="0" t="n">
        <f aca="false">SUMPRODUCT('FD inverse'!$A$62:$BH$62,'FD mesh'!$B$84:$BI$84,$E311:$BL311)+'FD inverse'!$A$62*$C312/Setup!$B$17+INDEX('FD inverse'!$A$62:$BH$62,1,'FD mesh'!$B$15+1)*Setup!$B$22</f>
        <v>0</v>
      </c>
    </row>
    <row r="313" customFormat="false" ht="15" hidden="false" customHeight="false" outlineLevel="0" collapsed="false">
      <c r="A313" s="0" t="n">
        <v>308</v>
      </c>
      <c r="B313" s="0" t="n">
        <f aca="false">A313*Setup!$B$11/3600</f>
        <v>25.6666666666667</v>
      </c>
      <c r="C313" s="0" t="n">
        <f aca="false">Setup!$B$7+Setup!$B$8*COS(2*PI()*(B313-Setup!$B$9)/24)</f>
        <v>20.723391822844</v>
      </c>
      <c r="D313" s="0" t="n">
        <f aca="false">(C313-E313)/Setup!$B$17</f>
        <v>-3.78152694086472</v>
      </c>
      <c r="E313" s="0" t="n">
        <f aca="false">SUMPRODUCT('FD inverse'!$A$3:$BH$3,'FD mesh'!$B$84:$BI$84,$E312:$BL312)+'FD inverse'!$A$3*$C313/Setup!$B$17+INDEX('FD inverse'!$A$3:$BH$3,1,'FD mesh'!$B$15+1)*Setup!$B$22</f>
        <v>21.2149903251564</v>
      </c>
      <c r="F313" s="0" t="n">
        <f aca="false">SUMPRODUCT('FD inverse'!$A$4:$BH$4,'FD mesh'!$B$84:$BI$84,$E312:$BL312)+'FD inverse'!$A$4*$C313/Setup!$B$17+INDEX('FD inverse'!$A$4:$BH$4,1,'FD mesh'!$B$15+1)*Setup!$B$22</f>
        <v>21.3201018255103</v>
      </c>
      <c r="G313" s="0" t="n">
        <f aca="false">SUMPRODUCT('FD inverse'!$A$5:$BH$5,'FD mesh'!$B$84:$BI$84,$E312:$BL312)+'FD inverse'!$A$5*$C313/Setup!$B$17+INDEX('FD inverse'!$A$5:$BH$5,1,'FD mesh'!$B$15+1)*Setup!$B$22</f>
        <v>21.4120663433834</v>
      </c>
      <c r="H313" s="0" t="n">
        <f aca="false">SUMPRODUCT('FD inverse'!$A$6:$BH$6,'FD mesh'!$B$84:$BI$84,$E312:$BL312)+'FD inverse'!$A$6*$C313/Setup!$B$17+INDEX('FD inverse'!$A$6:$BH$6,1,'FD mesh'!$B$15+1)*Setup!$B$22</f>
        <v>21.7020669688893</v>
      </c>
      <c r="I313" s="0" t="n">
        <f aca="false">SUMPRODUCT('FD inverse'!$A$7:$BH$7,'FD mesh'!$B$84:$BI$84,$E312:$BL312)+'FD inverse'!$A$7*$C313/Setup!$B$17+INDEX('FD inverse'!$A$7:$BH$7,1,'FD mesh'!$B$15+1)*Setup!$B$22</f>
        <v>21.7243385799759</v>
      </c>
      <c r="J313" s="0" t="n">
        <f aca="false">SUMPRODUCT('FD inverse'!$A$8:$BH$8,'FD mesh'!$B$84:$BI$84,$E312:$BL312)+'FD inverse'!$A$8*$C313/Setup!$B$17+INDEX('FD inverse'!$A$8:$BH$8,1,'FD mesh'!$B$15+1)*Setup!$B$22</f>
        <v>21.7405740384858</v>
      </c>
      <c r="K313" s="0" t="n">
        <f aca="false">SUMPRODUCT('FD inverse'!$A$9:$BH$9,'FD mesh'!$B$84:$BI$84,$E312:$BL312)+'FD inverse'!$A$9*$C313/Setup!$B$17+INDEX('FD inverse'!$A$9:$BH$9,1,'FD mesh'!$B$15+1)*Setup!$B$22</f>
        <v>21.7514825199557</v>
      </c>
      <c r="L313" s="0" t="n">
        <f aca="false">SUMPRODUCT('FD inverse'!$A$10:$BH$10,'FD mesh'!$B$84:$BI$84,$E312:$BL312)+'FD inverse'!$A$10*$C313/Setup!$B$17+INDEX('FD inverse'!$A$10:$BH$10,1,'FD mesh'!$B$15+1)*Setup!$B$22</f>
        <v>21.7577209367793</v>
      </c>
      <c r="M313" s="0" t="n">
        <f aca="false">SUMPRODUCT('FD inverse'!$A$11:$BH$11,'FD mesh'!$B$84:$BI$84,$E312:$BL312)+'FD inverse'!$A$11*$C313/Setup!$B$17+INDEX('FD inverse'!$A$11:$BH$11,1,'FD mesh'!$B$15+1)*Setup!$B$22</f>
        <v>21.7598825031018</v>
      </c>
      <c r="N313" s="0" t="n">
        <f aca="false">SUMPRODUCT('FD inverse'!$A$12:$BH$12,'FD mesh'!$B$84:$BI$84,$E312:$BL312)+'FD inverse'!$A$12*$C313/Setup!$B$17+INDEX('FD inverse'!$A$12:$BH$12,1,'FD mesh'!$B$15+1)*Setup!$B$22</f>
        <v>21.7584870423868</v>
      </c>
      <c r="O313" s="0" t="n">
        <f aca="false">SUMPRODUCT('FD inverse'!$A$13:$BH$13,'FD mesh'!$B$84:$BI$84,$E312:$BL312)+'FD inverse'!$A$13*$C313/Setup!$B$17+INDEX('FD inverse'!$A$13:$BH$13,1,'FD mesh'!$B$15+1)*Setup!$B$22</f>
        <v>21.7539729544958</v>
      </c>
      <c r="P313" s="0" t="n">
        <f aca="false">SUMPRODUCT('FD inverse'!$A$14:$BH$14,'FD mesh'!$B$84:$BI$84,$E312:$BL312)+'FD inverse'!$A$14*$C313/Setup!$B$17+INDEX('FD inverse'!$A$14:$BH$14,1,'FD mesh'!$B$15+1)*Setup!$B$22</f>
        <v>21.7466907688021</v>
      </c>
      <c r="Q313" s="0" t="n">
        <f aca="false">SUMPRODUCT('FD inverse'!$A$15:$BH$15,'FD mesh'!$B$84:$BI$84,$E312:$BL312)+'FD inverse'!$A$15*$C313/Setup!$B$17+INDEX('FD inverse'!$A$15:$BH$15,1,'FD mesh'!$B$15+1)*Setup!$B$22</f>
        <v>21.7368982208182</v>
      </c>
      <c r="R313" s="0" t="n">
        <f aca="false">SUMPRODUCT('FD inverse'!$A$16:$BH$16,'FD mesh'!$B$84:$BI$84,$E312:$BL312)+'FD inverse'!$A$16*$C313/Setup!$B$17+INDEX('FD inverse'!$A$16:$BH$16,1,'FD mesh'!$B$15+1)*Setup!$B$22</f>
        <v>21.7247568017779</v>
      </c>
      <c r="S313" s="0" t="n">
        <f aca="false">SUMPRODUCT('FD inverse'!$A$17:$BH$17,'FD mesh'!$B$84:$BI$84,$E312:$BL312)+'FD inverse'!$A$17*$C313/Setup!$B$17+INDEX('FD inverse'!$A$17:$BH$17,1,'FD mesh'!$B$15+1)*Setup!$B$22</f>
        <v>21.2952956108906</v>
      </c>
      <c r="T313" s="0" t="n">
        <f aca="false">SUMPRODUCT('FD inverse'!$A$18:$BH$18,'FD mesh'!$B$84:$BI$84,$E312:$BL312)+'FD inverse'!$A$18*$C313/Setup!$B$17+INDEX('FD inverse'!$A$18:$BH$18,1,'FD mesh'!$B$15+1)*Setup!$B$22</f>
        <v>20.8649042471929</v>
      </c>
      <c r="U313" s="0" t="n">
        <f aca="false">SUMPRODUCT('FD inverse'!$A$19:$BH$19,'FD mesh'!$B$84:$BI$84,$E312:$BL312)+'FD inverse'!$A$19*$C313/Setup!$B$17+INDEX('FD inverse'!$A$19:$BH$19,1,'FD mesh'!$B$15+1)*Setup!$B$22</f>
        <v>20.4337688999811</v>
      </c>
      <c r="V313" s="0" t="n">
        <f aca="false">SUMPRODUCT('FD inverse'!$A$20:$BH$20,'FD mesh'!$B$84:$BI$84,$E312:$BL312)+'FD inverse'!$A$20*$C313/Setup!$B$17+INDEX('FD inverse'!$A$20:$BH$20,1,'FD mesh'!$B$15+1)*Setup!$B$22</f>
        <v>20.0020530204215</v>
      </c>
      <c r="W313" s="0" t="n">
        <f aca="false">SUMPRODUCT('FD inverse'!$A$21:$BH$21,'FD mesh'!$B$84:$BI$84,$E312:$BL312)+'FD inverse'!$A$21*$C313/Setup!$B$17+INDEX('FD inverse'!$A$21:$BH$21,1,'FD mesh'!$B$15+1)*Setup!$B$22</f>
        <v>19.5698984736583</v>
      </c>
      <c r="X313" s="0" t="n">
        <f aca="false">SUMPRODUCT('FD inverse'!$A$22:$BH$22,'FD mesh'!$B$84:$BI$84,$E312:$BL312)+'FD inverse'!$A$22*$C313/Setup!$B$17+INDEX('FD inverse'!$A$22:$BH$22,1,'FD mesh'!$B$15+1)*Setup!$B$22</f>
        <v>19.1374268194178</v>
      </c>
      <c r="Y313" s="0" t="n">
        <f aca="false">SUMPRODUCT('FD inverse'!$A$23:$BH$23,'FD mesh'!$B$84:$BI$84,$E312:$BL312)+'FD inverse'!$A$23*$C313/Setup!$B$17+INDEX('FD inverse'!$A$23:$BH$23,1,'FD mesh'!$B$15+1)*Setup!$B$22</f>
        <v>18.7047407075863</v>
      </c>
      <c r="Z313" s="0" t="n">
        <f aca="false">SUMPRODUCT('FD inverse'!$A$24:$BH$24,'FD mesh'!$B$84:$BI$84,$E312:$BL312)+'FD inverse'!$A$24*$C313/Setup!$B$17+INDEX('FD inverse'!$A$24:$BH$24,1,'FD mesh'!$B$15+1)*Setup!$B$22</f>
        <v>18.2719253759462</v>
      </c>
      <c r="AA313" s="0" t="n">
        <f aca="false">SUMPRODUCT('FD inverse'!$A$25:$BH$25,'FD mesh'!$B$84:$BI$84,$E312:$BL312)+'FD inverse'!$A$25*$C313/Setup!$B$17+INDEX('FD inverse'!$A$25:$BH$25,1,'FD mesh'!$B$15+1)*Setup!$B$22</f>
        <v>17.8390502379131</v>
      </c>
      <c r="AB313" s="0" t="n">
        <f aca="false">SUMPRODUCT('FD inverse'!$A$26:$BH$26,'FD mesh'!$B$84:$BI$84,$E312:$BL312)+'FD inverse'!$A$26*$C313/Setup!$B$17+INDEX('FD inverse'!$A$26:$BH$26,1,'FD mesh'!$B$15+1)*Setup!$B$22</f>
        <v>17.4061705487282</v>
      </c>
      <c r="AC313" s="0" t="n">
        <f aca="false">SUMPRODUCT('FD inverse'!$A$27:$BH$27,'FD mesh'!$B$84:$BI$84,$E312:$BL312)+'FD inverse'!$A$27*$C313/Setup!$B$17+INDEX('FD inverse'!$A$27:$BH$27,1,'FD mesh'!$B$15+1)*Setup!$B$22</f>
        <v>16.9733291391112</v>
      </c>
      <c r="AD313" s="0" t="n">
        <f aca="false">SUMPRODUCT('FD inverse'!$A$28:$BH$28,'FD mesh'!$B$84:$BI$84,$E312:$BL312)+'FD inverse'!$A$28*$C313/Setup!$B$17+INDEX('FD inverse'!$A$28:$BH$28,1,'FD mesh'!$B$15+1)*Setup!$B$22</f>
        <v>16.5405582058757</v>
      </c>
      <c r="AE313" s="0" t="n">
        <f aca="false">SUMPRODUCT('FD inverse'!$A$29:$BH$29,'FD mesh'!$B$84:$BI$84,$E312:$BL312)+'FD inverse'!$A$29*$C313/Setup!$B$17+INDEX('FD inverse'!$A$29:$BH$29,1,'FD mesh'!$B$15+1)*Setup!$B$22</f>
        <v>16.1078811494438</v>
      </c>
      <c r="AF313" s="0" t="n">
        <f aca="false">SUMPRODUCT('FD inverse'!$A$30:$BH$30,'FD mesh'!$B$84:$BI$84,$E312:$BL312)+'FD inverse'!$A$30*$C313/Setup!$B$17+INDEX('FD inverse'!$A$30:$BH$30,1,'FD mesh'!$B$15+1)*Setup!$B$22</f>
        <v>15.6753144485692</v>
      </c>
      <c r="AG313" s="0" t="n">
        <f aca="false">SUMPRODUCT('FD inverse'!$A$31:$BH$31,'FD mesh'!$B$84:$BI$84,$E312:$BL312)+'FD inverse'!$A$31*$C313/Setup!$B$17+INDEX('FD inverse'!$A$31:$BH$31,1,'FD mesh'!$B$15+1)*Setup!$B$22</f>
        <v>15.2428695628842</v>
      </c>
      <c r="AH313" s="0" t="n">
        <f aca="false">SUMPRODUCT('FD inverse'!$A$32:$BH$32,'FD mesh'!$B$84:$BI$84,$E312:$BL312)+'FD inverse'!$A$32*$C313/Setup!$B$17+INDEX('FD inverse'!$A$32:$BH$32,1,'FD mesh'!$B$15+1)*Setup!$B$22</f>
        <v>15.2247572540137</v>
      </c>
      <c r="AI313" s="0" t="n">
        <f aca="false">SUMPRODUCT('FD inverse'!$A$33:$BH$33,'FD mesh'!$B$84:$BI$84,$E312:$BL312)+'FD inverse'!$A$33*$C313/Setup!$B$17+INDEX('FD inverse'!$A$33:$BH$33,1,'FD mesh'!$B$15+1)*Setup!$B$22</f>
        <v>15.2068677097456</v>
      </c>
      <c r="AJ313" s="0" t="n">
        <f aca="false">SUMPRODUCT('FD inverse'!$A$34:$BH$34,'FD mesh'!$B$84:$BI$84,$E312:$BL312)+'FD inverse'!$A$34*$C313/Setup!$B$17+INDEX('FD inverse'!$A$34:$BH$34,1,'FD mesh'!$B$15+1)*Setup!$B$22</f>
        <v>15.1891965575993</v>
      </c>
      <c r="AK313" s="0" t="n">
        <f aca="false">SUMPRODUCT('FD inverse'!$A$35:$BH$35,'FD mesh'!$B$84:$BI$84,$E312:$BL312)+'FD inverse'!$A$35*$C313/Setup!$B$17+INDEX('FD inverse'!$A$35:$BH$35,1,'FD mesh'!$B$15+1)*Setup!$B$22</f>
        <v>15.1717364608524</v>
      </c>
      <c r="AL313" s="0" t="n">
        <f aca="false">SUMPRODUCT('FD inverse'!$A$36:$BH$36,'FD mesh'!$B$84:$BI$84,$E312:$BL312)+'FD inverse'!$A$36*$C313/Setup!$B$17+INDEX('FD inverse'!$A$36:$BH$36,1,'FD mesh'!$B$15+1)*Setup!$B$22</f>
        <v>15.1544773654621</v>
      </c>
      <c r="AM313" s="0" t="n">
        <f aca="false">SUMPRODUCT('FD inverse'!$A$37:$BH$37,'FD mesh'!$B$84:$BI$84,$E312:$BL312)+'FD inverse'!$A$37*$C313/Setup!$B$17+INDEX('FD inverse'!$A$37:$BH$37,1,'FD mesh'!$B$15+1)*Setup!$B$22</f>
        <v>15.1374067470994</v>
      </c>
      <c r="AN313" s="0" t="n">
        <f aca="false">SUMPRODUCT('FD inverse'!$A$38:$BH$38,'FD mesh'!$B$84:$BI$84,$E312:$BL312)+'FD inverse'!$A$38*$C313/Setup!$B$17+INDEX('FD inverse'!$A$38:$BH$38,1,'FD mesh'!$B$15+1)*Setup!$B$22</f>
        <v>15.1205098574486</v>
      </c>
      <c r="AO313" s="0" t="n">
        <f aca="false">SUMPRODUCT('FD inverse'!$A$39:$BH$39,'FD mesh'!$B$84:$BI$84,$E312:$BL312)+'FD inverse'!$A$39*$C313/Setup!$B$17+INDEX('FD inverse'!$A$39:$BH$39,1,'FD mesh'!$B$15+1)*Setup!$B$22</f>
        <v>15.1037699691696</v>
      </c>
      <c r="AP313" s="0" t="n">
        <f aca="false">SUMPRODUCT('FD inverse'!$A$40:$BH$40,'FD mesh'!$B$84:$BI$84,$E312:$BL312)+'FD inverse'!$A$40*$C313/Setup!$B$17+INDEX('FD inverse'!$A$40:$BH$40,1,'FD mesh'!$B$15+1)*Setup!$B$22</f>
        <v>15.0871686191309</v>
      </c>
      <c r="AQ313" s="0" t="n">
        <f aca="false">SUMPRODUCT('FD inverse'!$A$41:$BH$41,'FD mesh'!$B$84:$BI$84,$E312:$BL312)+'FD inverse'!$A$41*$C313/Setup!$B$17+INDEX('FD inverse'!$A$41:$BH$41,1,'FD mesh'!$B$15+1)*Setup!$B$22</f>
        <v>15.070685849723</v>
      </c>
      <c r="AR313" s="0" t="n">
        <f aca="false">SUMPRODUCT('FD inverse'!$A$42:$BH$42,'FD mesh'!$B$84:$BI$84,$E312:$BL312)+'FD inverse'!$A$42*$C313/Setup!$B$17+INDEX('FD inverse'!$A$42:$BH$42,1,'FD mesh'!$B$15+1)*Setup!$B$22</f>
        <v>15.0543004482218</v>
      </c>
      <c r="AS313" s="0" t="n">
        <f aca="false">SUMPRODUCT('FD inverse'!$A$43:$BH$43,'FD mesh'!$B$84:$BI$84,$E312:$BL312)+'FD inverse'!$A$43*$C313/Setup!$B$17+INDEX('FD inverse'!$A$43:$BH$43,1,'FD mesh'!$B$15+1)*Setup!$B$22</f>
        <v>0</v>
      </c>
      <c r="AT313" s="0" t="n">
        <f aca="false">SUMPRODUCT('FD inverse'!$A$44:$BH$44,'FD mesh'!$B$84:$BI$84,$E312:$BL312)+'FD inverse'!$A$44*$C313/Setup!$B$17+INDEX('FD inverse'!$A$44:$BH$44,1,'FD mesh'!$B$15+1)*Setup!$B$22</f>
        <v>0</v>
      </c>
      <c r="AU313" s="0" t="n">
        <f aca="false">SUMPRODUCT('FD inverse'!$A$45:$BH$45,'FD mesh'!$B$84:$BI$84,$E312:$BL312)+'FD inverse'!$A$45*$C313/Setup!$B$17+INDEX('FD inverse'!$A$45:$BH$45,1,'FD mesh'!$B$15+1)*Setup!$B$22</f>
        <v>0</v>
      </c>
      <c r="AV313" s="0" t="n">
        <f aca="false">SUMPRODUCT('FD inverse'!$A$46:$BH$46,'FD mesh'!$B$84:$BI$84,$E312:$BL312)+'FD inverse'!$A$46*$C313/Setup!$B$17+INDEX('FD inverse'!$A$46:$BH$46,1,'FD mesh'!$B$15+1)*Setup!$B$22</f>
        <v>0</v>
      </c>
      <c r="AW313" s="0" t="n">
        <f aca="false">SUMPRODUCT('FD inverse'!$A$47:$BH$47,'FD mesh'!$B$84:$BI$84,$E312:$BL312)+'FD inverse'!$A$47*$C313/Setup!$B$17+INDEX('FD inverse'!$A$47:$BH$47,1,'FD mesh'!$B$15+1)*Setup!$B$22</f>
        <v>0</v>
      </c>
      <c r="AX313" s="0" t="n">
        <f aca="false">SUMPRODUCT('FD inverse'!$A$48:$BH$48,'FD mesh'!$B$84:$BI$84,$E312:$BL312)+'FD inverse'!$A$48*$C313/Setup!$B$17+INDEX('FD inverse'!$A$48:$BH$48,1,'FD mesh'!$B$15+1)*Setup!$B$22</f>
        <v>0</v>
      </c>
      <c r="AY313" s="0" t="n">
        <f aca="false">SUMPRODUCT('FD inverse'!$A$49:$BH$49,'FD mesh'!$B$84:$BI$84,$E312:$BL312)+'FD inverse'!$A$49*$C313/Setup!$B$17+INDEX('FD inverse'!$A$49:$BH$49,1,'FD mesh'!$B$15+1)*Setup!$B$22</f>
        <v>0</v>
      </c>
      <c r="AZ313" s="0" t="n">
        <f aca="false">SUMPRODUCT('FD inverse'!$A$50:$BH$50,'FD mesh'!$B$84:$BI$84,$E312:$BL312)+'FD inverse'!$A$50*$C313/Setup!$B$17+INDEX('FD inverse'!$A$50:$BH$50,1,'FD mesh'!$B$15+1)*Setup!$B$22</f>
        <v>0</v>
      </c>
      <c r="BA313" s="0" t="n">
        <f aca="false">SUMPRODUCT('FD inverse'!$A$51:$BH$51,'FD mesh'!$B$84:$BI$84,$E312:$BL312)+'FD inverse'!$A$51*$C313/Setup!$B$17+INDEX('FD inverse'!$A$51:$BH$51,1,'FD mesh'!$B$15+1)*Setup!$B$22</f>
        <v>0</v>
      </c>
      <c r="BB313" s="0" t="n">
        <f aca="false">SUMPRODUCT('FD inverse'!$A$52:$BH$52,'FD mesh'!$B$84:$BI$84,$E312:$BL312)+'FD inverse'!$A$52*$C313/Setup!$B$17+INDEX('FD inverse'!$A$52:$BH$52,1,'FD mesh'!$B$15+1)*Setup!$B$22</f>
        <v>0</v>
      </c>
      <c r="BC313" s="0" t="n">
        <f aca="false">SUMPRODUCT('FD inverse'!$A$53:$BH$53,'FD mesh'!$B$84:$BI$84,$E312:$BL312)+'FD inverse'!$A$53*$C313/Setup!$B$17+INDEX('FD inverse'!$A$53:$BH$53,1,'FD mesh'!$B$15+1)*Setup!$B$22</f>
        <v>0</v>
      </c>
      <c r="BD313" s="0" t="n">
        <f aca="false">SUMPRODUCT('FD inverse'!$A$54:$BH$54,'FD mesh'!$B$84:$BI$84,$E312:$BL312)+'FD inverse'!$A$54*$C313/Setup!$B$17+INDEX('FD inverse'!$A$54:$BH$54,1,'FD mesh'!$B$15+1)*Setup!$B$22</f>
        <v>0</v>
      </c>
      <c r="BE313" s="0" t="n">
        <f aca="false">SUMPRODUCT('FD inverse'!$A$55:$BH$55,'FD mesh'!$B$84:$BI$84,$E312:$BL312)+'FD inverse'!$A$55*$C313/Setup!$B$17+INDEX('FD inverse'!$A$55:$BH$55,1,'FD mesh'!$B$15+1)*Setup!$B$22</f>
        <v>0</v>
      </c>
      <c r="BF313" s="0" t="n">
        <f aca="false">SUMPRODUCT('FD inverse'!$A$56:$BH$56,'FD mesh'!$B$84:$BI$84,$E312:$BL312)+'FD inverse'!$A$56*$C313/Setup!$B$17+INDEX('FD inverse'!$A$56:$BH$56,1,'FD mesh'!$B$15+1)*Setup!$B$22</f>
        <v>0</v>
      </c>
      <c r="BG313" s="0" t="n">
        <f aca="false">SUMPRODUCT('FD inverse'!$A$57:$BH$57,'FD mesh'!$B$84:$BI$84,$E312:$BL312)+'FD inverse'!$A$57*$C313/Setup!$B$17+INDEX('FD inverse'!$A$57:$BH$57,1,'FD mesh'!$B$15+1)*Setup!$B$22</f>
        <v>0</v>
      </c>
      <c r="BH313" s="0" t="n">
        <f aca="false">SUMPRODUCT('FD inverse'!$A$58:$BH$58,'FD mesh'!$B$84:$BI$84,$E312:$BL312)+'FD inverse'!$A$58*$C313/Setup!$B$17+INDEX('FD inverse'!$A$58:$BH$58,1,'FD mesh'!$B$15+1)*Setup!$B$22</f>
        <v>0</v>
      </c>
      <c r="BI313" s="0" t="n">
        <f aca="false">SUMPRODUCT('FD inverse'!$A$59:$BH$59,'FD mesh'!$B$84:$BI$84,$E312:$BL312)+'FD inverse'!$A$59*$C313/Setup!$B$17+INDEX('FD inverse'!$A$59:$BH$59,1,'FD mesh'!$B$15+1)*Setup!$B$22</f>
        <v>0</v>
      </c>
      <c r="BJ313" s="0" t="n">
        <f aca="false">SUMPRODUCT('FD inverse'!$A$60:$BH$60,'FD mesh'!$B$84:$BI$84,$E312:$BL312)+'FD inverse'!$A$60*$C313/Setup!$B$17+INDEX('FD inverse'!$A$60:$BH$60,1,'FD mesh'!$B$15+1)*Setup!$B$22</f>
        <v>0</v>
      </c>
      <c r="BK313" s="0" t="n">
        <f aca="false">SUMPRODUCT('FD inverse'!$A$61:$BH$61,'FD mesh'!$B$84:$BI$84,$E312:$BL312)+'FD inverse'!$A$61*$C313/Setup!$B$17+INDEX('FD inverse'!$A$61:$BH$61,1,'FD mesh'!$B$15+1)*Setup!$B$22</f>
        <v>0</v>
      </c>
      <c r="BL313" s="0" t="n">
        <f aca="false">SUMPRODUCT('FD inverse'!$A$62:$BH$62,'FD mesh'!$B$84:$BI$84,$E312:$BL312)+'FD inverse'!$A$62*$C313/Setup!$B$17+INDEX('FD inverse'!$A$62:$BH$62,1,'FD mesh'!$B$15+1)*Setup!$B$22</f>
        <v>0</v>
      </c>
    </row>
    <row r="314" customFormat="false" ht="15" hidden="false" customHeight="false" outlineLevel="0" collapsed="false">
      <c r="A314" s="0" t="n">
        <v>309</v>
      </c>
      <c r="B314" s="0" t="n">
        <f aca="false">A314*Setup!$B$11/3600</f>
        <v>25.75</v>
      </c>
      <c r="C314" s="0" t="n">
        <f aca="false">Setup!$B$7+Setup!$B$8*COS(2*PI()*(B314-Setup!$B$9)/24)</f>
        <v>20.6741215507898</v>
      </c>
      <c r="D314" s="0" t="n">
        <f aca="false">(C314-E314)/Setup!$B$17</f>
        <v>-3.90320951120741</v>
      </c>
      <c r="E314" s="0" t="n">
        <f aca="false">SUMPRODUCT('FD inverse'!$A$3:$BH$3,'FD mesh'!$B$84:$BI$84,$E313:$BL313)+'FD inverse'!$A$3*$C314/Setup!$B$17+INDEX('FD inverse'!$A$3:$BH$3,1,'FD mesh'!$B$15+1)*Setup!$B$22</f>
        <v>21.1815387872468</v>
      </c>
      <c r="F314" s="0" t="n">
        <f aca="false">SUMPRODUCT('FD inverse'!$A$4:$BH$4,'FD mesh'!$B$84:$BI$84,$E313:$BL313)+'FD inverse'!$A$4*$C314/Setup!$B$17+INDEX('FD inverse'!$A$4:$BH$4,1,'FD mesh'!$B$15+1)*Setup!$B$22</f>
        <v>21.290446288654</v>
      </c>
      <c r="G314" s="0" t="n">
        <f aca="false">SUMPRODUCT('FD inverse'!$A$5:$BH$5,'FD mesh'!$B$84:$BI$84,$E313:$BL313)+'FD inverse'!$A$5*$C314/Setup!$B$17+INDEX('FD inverse'!$A$5:$BH$5,1,'FD mesh'!$B$15+1)*Setup!$B$22</f>
        <v>21.3864824633007</v>
      </c>
      <c r="H314" s="0" t="n">
        <f aca="false">SUMPRODUCT('FD inverse'!$A$6:$BH$6,'FD mesh'!$B$84:$BI$84,$E313:$BL313)+'FD inverse'!$A$6*$C314/Setup!$B$17+INDEX('FD inverse'!$A$6:$BH$6,1,'FD mesh'!$B$15+1)*Setup!$B$22</f>
        <v>21.6905090975533</v>
      </c>
      <c r="I314" s="0" t="n">
        <f aca="false">SUMPRODUCT('FD inverse'!$A$7:$BH$7,'FD mesh'!$B$84:$BI$84,$E313:$BL313)+'FD inverse'!$A$7*$C314/Setup!$B$17+INDEX('FD inverse'!$A$7:$BH$7,1,'FD mesh'!$B$15+1)*Setup!$B$22</f>
        <v>21.71400470786</v>
      </c>
      <c r="J314" s="0" t="n">
        <f aca="false">SUMPRODUCT('FD inverse'!$A$8:$BH$8,'FD mesh'!$B$84:$BI$84,$E313:$BL313)+'FD inverse'!$A$8*$C314/Setup!$B$17+INDEX('FD inverse'!$A$8:$BH$8,1,'FD mesh'!$B$15+1)*Setup!$B$22</f>
        <v>21.7314036384522</v>
      </c>
      <c r="K314" s="0" t="n">
        <f aca="false">SUMPRODUCT('FD inverse'!$A$9:$BH$9,'FD mesh'!$B$84:$BI$84,$E313:$BL313)+'FD inverse'!$A$9*$C314/Setup!$B$17+INDEX('FD inverse'!$A$9:$BH$9,1,'FD mesh'!$B$15+1)*Setup!$B$22</f>
        <v>21.743392303538</v>
      </c>
      <c r="L314" s="0" t="n">
        <f aca="false">SUMPRODUCT('FD inverse'!$A$10:$BH$10,'FD mesh'!$B$84:$BI$84,$E313:$BL313)+'FD inverse'!$A$10*$C314/Setup!$B$17+INDEX('FD inverse'!$A$10:$BH$10,1,'FD mesh'!$B$15+1)*Setup!$B$22</f>
        <v>21.7506079795868</v>
      </c>
      <c r="M314" s="0" t="n">
        <f aca="false">SUMPRODUCT('FD inverse'!$A$11:$BH$11,'FD mesh'!$B$84:$BI$84,$E313:$BL313)+'FD inverse'!$A$11*$C314/Setup!$B$17+INDEX('FD inverse'!$A$11:$BH$11,1,'FD mesh'!$B$15+1)*Setup!$B$22</f>
        <v>21.7536272207136</v>
      </c>
      <c r="N314" s="0" t="n">
        <f aca="false">SUMPRODUCT('FD inverse'!$A$12:$BH$12,'FD mesh'!$B$84:$BI$84,$E313:$BL313)+'FD inverse'!$A$12*$C314/Setup!$B$17+INDEX('FD inverse'!$A$12:$BH$12,1,'FD mesh'!$B$15+1)*Setup!$B$22</f>
        <v>21.7529560297532</v>
      </c>
      <c r="O314" s="0" t="n">
        <f aca="false">SUMPRODUCT('FD inverse'!$A$13:$BH$13,'FD mesh'!$B$84:$BI$84,$E313:$BL313)+'FD inverse'!$A$13*$C314/Setup!$B$17+INDEX('FD inverse'!$A$13:$BH$13,1,'FD mesh'!$B$15+1)*Setup!$B$22</f>
        <v>21.7490217044956</v>
      </c>
      <c r="P314" s="0" t="n">
        <f aca="false">SUMPRODUCT('FD inverse'!$A$14:$BH$14,'FD mesh'!$B$84:$BI$84,$E313:$BL313)+'FD inverse'!$A$14*$C314/Setup!$B$17+INDEX('FD inverse'!$A$14:$BH$14,1,'FD mesh'!$B$15+1)*Setup!$B$22</f>
        <v>21.7421662877924</v>
      </c>
      <c r="Q314" s="0" t="n">
        <f aca="false">SUMPRODUCT('FD inverse'!$A$15:$BH$15,'FD mesh'!$B$84:$BI$84,$E313:$BL313)+'FD inverse'!$A$15*$C314/Setup!$B$17+INDEX('FD inverse'!$A$15:$BH$15,1,'FD mesh'!$B$15+1)*Setup!$B$22</f>
        <v>21.732641560759</v>
      </c>
      <c r="R314" s="0" t="n">
        <f aca="false">SUMPRODUCT('FD inverse'!$A$16:$BH$16,'FD mesh'!$B$84:$BI$84,$E313:$BL313)+'FD inverse'!$A$16*$C314/Setup!$B$17+INDEX('FD inverse'!$A$16:$BH$16,1,'FD mesh'!$B$15+1)*Setup!$B$22</f>
        <v>21.7206055298558</v>
      </c>
      <c r="S314" s="0" t="n">
        <f aca="false">SUMPRODUCT('FD inverse'!$A$17:$BH$17,'FD mesh'!$B$84:$BI$84,$E313:$BL313)+'FD inverse'!$A$17*$C314/Setup!$B$17+INDEX('FD inverse'!$A$17:$BH$17,1,'FD mesh'!$B$15+1)*Setup!$B$22</f>
        <v>21.2918669219021</v>
      </c>
      <c r="T314" s="0" t="n">
        <f aca="false">SUMPRODUCT('FD inverse'!$A$18:$BH$18,'FD mesh'!$B$84:$BI$84,$E313:$BL313)+'FD inverse'!$A$18*$C314/Setup!$B$17+INDEX('FD inverse'!$A$18:$BH$18,1,'FD mesh'!$B$15+1)*Setup!$B$22</f>
        <v>20.8621192997604</v>
      </c>
      <c r="U314" s="0" t="n">
        <f aca="false">SUMPRODUCT('FD inverse'!$A$19:$BH$19,'FD mesh'!$B$84:$BI$84,$E313:$BL313)+'FD inverse'!$A$19*$C314/Setup!$B$17+INDEX('FD inverse'!$A$19:$BH$19,1,'FD mesh'!$B$15+1)*Setup!$B$22</f>
        <v>20.4315521073742</v>
      </c>
      <c r="V314" s="0" t="n">
        <f aca="false">SUMPRODUCT('FD inverse'!$A$20:$BH$20,'FD mesh'!$B$84:$BI$84,$E313:$BL313)+'FD inverse'!$A$20*$C314/Setup!$B$17+INDEX('FD inverse'!$A$20:$BH$20,1,'FD mesh'!$B$15+1)*Setup!$B$22</f>
        <v>20.0003325445924</v>
      </c>
      <c r="W314" s="0" t="n">
        <f aca="false">SUMPRODUCT('FD inverse'!$A$21:$BH$21,'FD mesh'!$B$84:$BI$84,$E313:$BL313)+'FD inverse'!$A$21*$C314/Setup!$B$17+INDEX('FD inverse'!$A$21:$BH$21,1,'FD mesh'!$B$15+1)*Setup!$B$22</f>
        <v>19.5686066703522</v>
      </c>
      <c r="X314" s="0" t="n">
        <f aca="false">SUMPRODUCT('FD inverse'!$A$22:$BH$22,'FD mesh'!$B$84:$BI$84,$E313:$BL313)+'FD inverse'!$A$22*$C314/Setup!$B$17+INDEX('FD inverse'!$A$22:$BH$22,1,'FD mesh'!$B$15+1)*Setup!$B$22</f>
        <v>19.1365006368534</v>
      </c>
      <c r="Y314" s="0" t="n">
        <f aca="false">SUMPRODUCT('FD inverse'!$A$23:$BH$23,'FD mesh'!$B$84:$BI$84,$E313:$BL313)+'FD inverse'!$A$23*$C314/Setup!$B$17+INDEX('FD inverse'!$A$23:$BH$23,1,'FD mesh'!$B$15+1)*Setup!$B$22</f>
        <v>18.7041220410571</v>
      </c>
      <c r="Z314" s="0" t="n">
        <f aca="false">SUMPRODUCT('FD inverse'!$A$24:$BH$24,'FD mesh'!$B$84:$BI$84,$E313:$BL313)+'FD inverse'!$A$24*$C314/Setup!$B$17+INDEX('FD inverse'!$A$24:$BH$24,1,'FD mesh'!$B$15+1)*Setup!$B$22</f>
        <v>18.2715613805394</v>
      </c>
      <c r="AA314" s="0" t="n">
        <f aca="false">SUMPRODUCT('FD inverse'!$A$25:$BH$25,'FD mesh'!$B$84:$BI$84,$E313:$BL313)+'FD inverse'!$A$25*$C314/Setup!$B$17+INDEX('FD inverse'!$A$25:$BH$25,1,'FD mesh'!$B$15+1)*Setup!$B$22</f>
        <v>17.8388936013734</v>
      </c>
      <c r="AB314" s="0" t="n">
        <f aca="false">SUMPRODUCT('FD inverse'!$A$26:$BH$26,'FD mesh'!$B$84:$BI$84,$E313:$BL313)+'FD inverse'!$A$26*$C314/Setup!$B$17+INDEX('FD inverse'!$A$26:$BH$26,1,'FD mesh'!$B$15+1)*Setup!$B$22</f>
        <v>17.4061797263114</v>
      </c>
      <c r="AC314" s="0" t="n">
        <f aca="false">SUMPRODUCT('FD inverse'!$A$27:$BH$27,'FD mesh'!$B$84:$BI$84,$E313:$BL313)+'FD inverse'!$A$27*$C314/Setup!$B$17+INDEX('FD inverse'!$A$27:$BH$27,1,'FD mesh'!$B$15+1)*Setup!$B$22</f>
        <v>16.973468552081</v>
      </c>
      <c r="AD314" s="0" t="n">
        <f aca="false">SUMPRODUCT('FD inverse'!$A$28:$BH$28,'FD mesh'!$B$84:$BI$84,$E313:$BL313)+'FD inverse'!$A$28*$C314/Setup!$B$17+INDEX('FD inverse'!$A$28:$BH$28,1,'FD mesh'!$B$15+1)*Setup!$B$22</f>
        <v>16.5407984050961</v>
      </c>
      <c r="AE314" s="0" t="n">
        <f aca="false">SUMPRODUCT('FD inverse'!$A$29:$BH$29,'FD mesh'!$B$84:$BI$84,$E313:$BL313)+'FD inverse'!$A$29*$C314/Setup!$B$17+INDEX('FD inverse'!$A$29:$BH$29,1,'FD mesh'!$B$15+1)*Setup!$B$22</f>
        <v>16.1081989453102</v>
      </c>
      <c r="AF314" s="0" t="n">
        <f aca="false">SUMPRODUCT('FD inverse'!$A$30:$BH$30,'FD mesh'!$B$84:$BI$84,$E313:$BL313)+'FD inverse'!$A$30*$C314/Setup!$B$17+INDEX('FD inverse'!$A$30:$BH$30,1,'FD mesh'!$B$15+1)*Setup!$B$22</f>
        <v>15.675693008308</v>
      </c>
      <c r="AG314" s="0" t="n">
        <f aca="false">SUMPRODUCT('FD inverse'!$A$31:$BH$31,'FD mesh'!$B$84:$BI$84,$E313:$BL313)+'FD inverse'!$A$31*$C314/Setup!$B$17+INDEX('FD inverse'!$A$31:$BH$31,1,'FD mesh'!$B$15+1)*Setup!$B$22</f>
        <v>15.2432984760289</v>
      </c>
      <c r="AH314" s="0" t="n">
        <f aca="false">SUMPRODUCT('FD inverse'!$A$32:$BH$32,'FD mesh'!$B$84:$BI$84,$E313:$BL313)+'FD inverse'!$A$32*$C314/Setup!$B$17+INDEX('FD inverse'!$A$32:$BH$32,1,'FD mesh'!$B$15+1)*Setup!$B$22</f>
        <v>15.2251848054478</v>
      </c>
      <c r="AI314" s="0" t="n">
        <f aca="false">SUMPRODUCT('FD inverse'!$A$33:$BH$33,'FD mesh'!$B$84:$BI$84,$E313:$BL313)+'FD inverse'!$A$33*$C314/Setup!$B$17+INDEX('FD inverse'!$A$33:$BH$33,1,'FD mesh'!$B$15+1)*Setup!$B$22</f>
        <v>15.2072875712506</v>
      </c>
      <c r="AJ314" s="0" t="n">
        <f aca="false">SUMPRODUCT('FD inverse'!$A$34:$BH$34,'FD mesh'!$B$84:$BI$84,$E313:$BL313)+'FD inverse'!$A$34*$C314/Setup!$B$17+INDEX('FD inverse'!$A$34:$BH$34,1,'FD mesh'!$B$15+1)*Setup!$B$22</f>
        <v>15.1896028806179</v>
      </c>
      <c r="AK314" s="0" t="n">
        <f aca="false">SUMPRODUCT('FD inverse'!$A$35:$BH$35,'FD mesh'!$B$84:$BI$84,$E313:$BL313)+'FD inverse'!$A$35*$C314/Setup!$B$17+INDEX('FD inverse'!$A$35:$BH$35,1,'FD mesh'!$B$15+1)*Setup!$B$22</f>
        <v>15.1721238800562</v>
      </c>
      <c r="AL314" s="0" t="n">
        <f aca="false">SUMPRODUCT('FD inverse'!$A$36:$BH$36,'FD mesh'!$B$84:$BI$84,$E313:$BL313)+'FD inverse'!$A$36*$C314/Setup!$B$17+INDEX('FD inverse'!$A$36:$BH$36,1,'FD mesh'!$B$15+1)*Setup!$B$22</f>
        <v>15.154841000019</v>
      </c>
      <c r="AM314" s="0" t="n">
        <f aca="false">SUMPRODUCT('FD inverse'!$A$37:$BH$37,'FD mesh'!$B$84:$BI$84,$E313:$BL313)+'FD inverse'!$A$37*$C314/Setup!$B$17+INDEX('FD inverse'!$A$37:$BH$37,1,'FD mesh'!$B$15+1)*Setup!$B$22</f>
        <v>15.1377422001702</v>
      </c>
      <c r="AN314" s="0" t="n">
        <f aca="false">SUMPRODUCT('FD inverse'!$A$38:$BH$38,'FD mesh'!$B$84:$BI$84,$E313:$BL313)+'FD inverse'!$A$38*$C314/Setup!$B$17+INDEX('FD inverse'!$A$38:$BH$38,1,'FD mesh'!$B$15+1)*Setup!$B$22</f>
        <v>15.1208132143925</v>
      </c>
      <c r="AO314" s="0" t="n">
        <f aca="false">SUMPRODUCT('FD inverse'!$A$39:$BH$39,'FD mesh'!$B$84:$BI$84,$E313:$BL313)+'FD inverse'!$A$39*$C314/Setup!$B$17+INDEX('FD inverse'!$A$39:$BH$39,1,'FD mesh'!$B$15+1)*Setup!$B$22</f>
        <v>15.104037794887</v>
      </c>
      <c r="AP314" s="0" t="n">
        <f aca="false">SUMPRODUCT('FD inverse'!$A$40:$BH$40,'FD mesh'!$B$84:$BI$84,$E313:$BL313)+'FD inverse'!$A$40*$C314/Setup!$B$17+INDEX('FD inverse'!$A$40:$BH$40,1,'FD mesh'!$B$15+1)*Setup!$B$22</f>
        <v>15.0873979549285</v>
      </c>
      <c r="AQ314" s="0" t="n">
        <f aca="false">SUMPRODUCT('FD inverse'!$A$41:$BH$41,'FD mesh'!$B$84:$BI$84,$E313:$BL313)+'FD inverse'!$A$41*$C314/Setup!$B$17+INDEX('FD inverse'!$A$41:$BH$41,1,'FD mesh'!$B$15+1)*Setup!$B$22</f>
        <v>15.0708742100331</v>
      </c>
      <c r="AR314" s="0" t="n">
        <f aca="false">SUMPRODUCT('FD inverse'!$A$42:$BH$42,'FD mesh'!$B$84:$BI$84,$E313:$BL313)+'FD inverse'!$A$42*$C314/Setup!$B$17+INDEX('FD inverse'!$A$42:$BH$42,1,'FD mesh'!$B$15+1)*Setup!$B$22</f>
        <v>15.0544458174653</v>
      </c>
      <c r="AS314" s="0" t="n">
        <f aca="false">SUMPRODUCT('FD inverse'!$A$43:$BH$43,'FD mesh'!$B$84:$BI$84,$E313:$BL313)+'FD inverse'!$A$43*$C314/Setup!$B$17+INDEX('FD inverse'!$A$43:$BH$43,1,'FD mesh'!$B$15+1)*Setup!$B$22</f>
        <v>0</v>
      </c>
      <c r="AT314" s="0" t="n">
        <f aca="false">SUMPRODUCT('FD inverse'!$A$44:$BH$44,'FD mesh'!$B$84:$BI$84,$E313:$BL313)+'FD inverse'!$A$44*$C314/Setup!$B$17+INDEX('FD inverse'!$A$44:$BH$44,1,'FD mesh'!$B$15+1)*Setup!$B$22</f>
        <v>0</v>
      </c>
      <c r="AU314" s="0" t="n">
        <f aca="false">SUMPRODUCT('FD inverse'!$A$45:$BH$45,'FD mesh'!$B$84:$BI$84,$E313:$BL313)+'FD inverse'!$A$45*$C314/Setup!$B$17+INDEX('FD inverse'!$A$45:$BH$45,1,'FD mesh'!$B$15+1)*Setup!$B$22</f>
        <v>0</v>
      </c>
      <c r="AV314" s="0" t="n">
        <f aca="false">SUMPRODUCT('FD inverse'!$A$46:$BH$46,'FD mesh'!$B$84:$BI$84,$E313:$BL313)+'FD inverse'!$A$46*$C314/Setup!$B$17+INDEX('FD inverse'!$A$46:$BH$46,1,'FD mesh'!$B$15+1)*Setup!$B$22</f>
        <v>0</v>
      </c>
      <c r="AW314" s="0" t="n">
        <f aca="false">SUMPRODUCT('FD inverse'!$A$47:$BH$47,'FD mesh'!$B$84:$BI$84,$E313:$BL313)+'FD inverse'!$A$47*$C314/Setup!$B$17+INDEX('FD inverse'!$A$47:$BH$47,1,'FD mesh'!$B$15+1)*Setup!$B$22</f>
        <v>0</v>
      </c>
      <c r="AX314" s="0" t="n">
        <f aca="false">SUMPRODUCT('FD inverse'!$A$48:$BH$48,'FD mesh'!$B$84:$BI$84,$E313:$BL313)+'FD inverse'!$A$48*$C314/Setup!$B$17+INDEX('FD inverse'!$A$48:$BH$48,1,'FD mesh'!$B$15+1)*Setup!$B$22</f>
        <v>0</v>
      </c>
      <c r="AY314" s="0" t="n">
        <f aca="false">SUMPRODUCT('FD inverse'!$A$49:$BH$49,'FD mesh'!$B$84:$BI$84,$E313:$BL313)+'FD inverse'!$A$49*$C314/Setup!$B$17+INDEX('FD inverse'!$A$49:$BH$49,1,'FD mesh'!$B$15+1)*Setup!$B$22</f>
        <v>0</v>
      </c>
      <c r="AZ314" s="0" t="n">
        <f aca="false">SUMPRODUCT('FD inverse'!$A$50:$BH$50,'FD mesh'!$B$84:$BI$84,$E313:$BL313)+'FD inverse'!$A$50*$C314/Setup!$B$17+INDEX('FD inverse'!$A$50:$BH$50,1,'FD mesh'!$B$15+1)*Setup!$B$22</f>
        <v>0</v>
      </c>
      <c r="BA314" s="0" t="n">
        <f aca="false">SUMPRODUCT('FD inverse'!$A$51:$BH$51,'FD mesh'!$B$84:$BI$84,$E313:$BL313)+'FD inverse'!$A$51*$C314/Setup!$B$17+INDEX('FD inverse'!$A$51:$BH$51,1,'FD mesh'!$B$15+1)*Setup!$B$22</f>
        <v>0</v>
      </c>
      <c r="BB314" s="0" t="n">
        <f aca="false">SUMPRODUCT('FD inverse'!$A$52:$BH$52,'FD mesh'!$B$84:$BI$84,$E313:$BL313)+'FD inverse'!$A$52*$C314/Setup!$B$17+INDEX('FD inverse'!$A$52:$BH$52,1,'FD mesh'!$B$15+1)*Setup!$B$22</f>
        <v>0</v>
      </c>
      <c r="BC314" s="0" t="n">
        <f aca="false">SUMPRODUCT('FD inverse'!$A$53:$BH$53,'FD mesh'!$B$84:$BI$84,$E313:$BL313)+'FD inverse'!$A$53*$C314/Setup!$B$17+INDEX('FD inverse'!$A$53:$BH$53,1,'FD mesh'!$B$15+1)*Setup!$B$22</f>
        <v>0</v>
      </c>
      <c r="BD314" s="0" t="n">
        <f aca="false">SUMPRODUCT('FD inverse'!$A$54:$BH$54,'FD mesh'!$B$84:$BI$84,$E313:$BL313)+'FD inverse'!$A$54*$C314/Setup!$B$17+INDEX('FD inverse'!$A$54:$BH$54,1,'FD mesh'!$B$15+1)*Setup!$B$22</f>
        <v>0</v>
      </c>
      <c r="BE314" s="0" t="n">
        <f aca="false">SUMPRODUCT('FD inverse'!$A$55:$BH$55,'FD mesh'!$B$84:$BI$84,$E313:$BL313)+'FD inverse'!$A$55*$C314/Setup!$B$17+INDEX('FD inverse'!$A$55:$BH$55,1,'FD mesh'!$B$15+1)*Setup!$B$22</f>
        <v>0</v>
      </c>
      <c r="BF314" s="0" t="n">
        <f aca="false">SUMPRODUCT('FD inverse'!$A$56:$BH$56,'FD mesh'!$B$84:$BI$84,$E313:$BL313)+'FD inverse'!$A$56*$C314/Setup!$B$17+INDEX('FD inverse'!$A$56:$BH$56,1,'FD mesh'!$B$15+1)*Setup!$B$22</f>
        <v>0</v>
      </c>
      <c r="BG314" s="0" t="n">
        <f aca="false">SUMPRODUCT('FD inverse'!$A$57:$BH$57,'FD mesh'!$B$84:$BI$84,$E313:$BL313)+'FD inverse'!$A$57*$C314/Setup!$B$17+INDEX('FD inverse'!$A$57:$BH$57,1,'FD mesh'!$B$15+1)*Setup!$B$22</f>
        <v>0</v>
      </c>
      <c r="BH314" s="0" t="n">
        <f aca="false">SUMPRODUCT('FD inverse'!$A$58:$BH$58,'FD mesh'!$B$84:$BI$84,$E313:$BL313)+'FD inverse'!$A$58*$C314/Setup!$B$17+INDEX('FD inverse'!$A$58:$BH$58,1,'FD mesh'!$B$15+1)*Setup!$B$22</f>
        <v>0</v>
      </c>
      <c r="BI314" s="0" t="n">
        <f aca="false">SUMPRODUCT('FD inverse'!$A$59:$BH$59,'FD mesh'!$B$84:$BI$84,$E313:$BL313)+'FD inverse'!$A$59*$C314/Setup!$B$17+INDEX('FD inverse'!$A$59:$BH$59,1,'FD mesh'!$B$15+1)*Setup!$B$22</f>
        <v>0</v>
      </c>
      <c r="BJ314" s="0" t="n">
        <f aca="false">SUMPRODUCT('FD inverse'!$A$60:$BH$60,'FD mesh'!$B$84:$BI$84,$E313:$BL313)+'FD inverse'!$A$60*$C314/Setup!$B$17+INDEX('FD inverse'!$A$60:$BH$60,1,'FD mesh'!$B$15+1)*Setup!$B$22</f>
        <v>0</v>
      </c>
      <c r="BK314" s="0" t="n">
        <f aca="false">SUMPRODUCT('FD inverse'!$A$61:$BH$61,'FD mesh'!$B$84:$BI$84,$E313:$BL313)+'FD inverse'!$A$61*$C314/Setup!$B$17+INDEX('FD inverse'!$A$61:$BH$61,1,'FD mesh'!$B$15+1)*Setup!$B$22</f>
        <v>0</v>
      </c>
      <c r="BL314" s="0" t="n">
        <f aca="false">SUMPRODUCT('FD inverse'!$A$62:$BH$62,'FD mesh'!$B$84:$BI$84,$E313:$BL313)+'FD inverse'!$A$62*$C314/Setup!$B$17+INDEX('FD inverse'!$A$62:$BH$62,1,'FD mesh'!$B$15+1)*Setup!$B$22</f>
        <v>0</v>
      </c>
    </row>
    <row r="315" customFormat="false" ht="15" hidden="false" customHeight="false" outlineLevel="0" collapsed="false">
      <c r="A315" s="0" t="n">
        <v>310</v>
      </c>
      <c r="B315" s="0" t="n">
        <f aca="false">A315*Setup!$B$11/3600</f>
        <v>25.8333333333333</v>
      </c>
      <c r="C315" s="0" t="n">
        <f aca="false">Setup!$B$7+Setup!$B$8*COS(2*PI()*(B315-Setup!$B$9)/24)</f>
        <v>20.6264342167485</v>
      </c>
      <c r="D315" s="0" t="n">
        <f aca="false">(C315-E315)/Setup!$B$17</f>
        <v>-4.0190387341877</v>
      </c>
      <c r="E315" s="0" t="n">
        <f aca="false">SUMPRODUCT('FD inverse'!$A$3:$BH$3,'FD mesh'!$B$84:$BI$84,$E314:$BL314)+'FD inverse'!$A$3*$C315/Setup!$B$17+INDEX('FD inverse'!$A$3:$BH$3,1,'FD mesh'!$B$15+1)*Setup!$B$22</f>
        <v>21.1489092521929</v>
      </c>
      <c r="F315" s="0" t="n">
        <f aca="false">SUMPRODUCT('FD inverse'!$A$4:$BH$4,'FD mesh'!$B$84:$BI$84,$E314:$BL314)+'FD inverse'!$A$4*$C315/Setup!$B$17+INDEX('FD inverse'!$A$4:$BH$4,1,'FD mesh'!$B$15+1)*Setup!$B$22</f>
        <v>21.2614424379395</v>
      </c>
      <c r="G315" s="0" t="n">
        <f aca="false">SUMPRODUCT('FD inverse'!$A$5:$BH$5,'FD mesh'!$B$84:$BI$84,$E314:$BL314)+'FD inverse'!$A$5*$C315/Setup!$B$17+INDEX('FD inverse'!$A$5:$BH$5,1,'FD mesh'!$B$15+1)*Setup!$B$22</f>
        <v>21.3613871468135</v>
      </c>
      <c r="H315" s="0" t="n">
        <f aca="false">SUMPRODUCT('FD inverse'!$A$6:$BH$6,'FD mesh'!$B$84:$BI$84,$E314:$BL314)+'FD inverse'!$A$6*$C315/Setup!$B$17+INDEX('FD inverse'!$A$6:$BH$6,1,'FD mesh'!$B$15+1)*Setup!$B$22</f>
        <v>21.6789027003581</v>
      </c>
      <c r="I315" s="0" t="n">
        <f aca="false">SUMPRODUCT('FD inverse'!$A$7:$BH$7,'FD mesh'!$B$84:$BI$84,$E314:$BL314)+'FD inverse'!$A$7*$C315/Setup!$B$17+INDEX('FD inverse'!$A$7:$BH$7,1,'FD mesh'!$B$15+1)*Setup!$B$22</f>
        <v>21.7035777059239</v>
      </c>
      <c r="J315" s="0" t="n">
        <f aca="false">SUMPRODUCT('FD inverse'!$A$8:$BH$8,'FD mesh'!$B$84:$BI$84,$E314:$BL314)+'FD inverse'!$A$8*$C315/Setup!$B$17+INDEX('FD inverse'!$A$8:$BH$8,1,'FD mesh'!$B$15+1)*Setup!$B$22</f>
        <v>21.7221010879287</v>
      </c>
      <c r="K315" s="0" t="n">
        <f aca="false">SUMPRODUCT('FD inverse'!$A$9:$BH$9,'FD mesh'!$B$84:$BI$84,$E314:$BL314)+'FD inverse'!$A$9*$C315/Setup!$B$17+INDEX('FD inverse'!$A$9:$BH$9,1,'FD mesh'!$B$15+1)*Setup!$B$22</f>
        <v>21.735136239536</v>
      </c>
      <c r="L315" s="0" t="n">
        <f aca="false">SUMPRODUCT('FD inverse'!$A$10:$BH$10,'FD mesh'!$B$84:$BI$84,$E314:$BL314)+'FD inverse'!$A$10*$C315/Setup!$B$17+INDEX('FD inverse'!$A$10:$BH$10,1,'FD mesh'!$B$15+1)*Setup!$B$22</f>
        <v>21.743300556924</v>
      </c>
      <c r="M315" s="0" t="n">
        <f aca="false">SUMPRODUCT('FD inverse'!$A$11:$BH$11,'FD mesh'!$B$84:$BI$84,$E314:$BL314)+'FD inverse'!$A$11*$C315/Setup!$B$17+INDEX('FD inverse'!$A$11:$BH$11,1,'FD mesh'!$B$15+1)*Setup!$B$22</f>
        <v>21.747153710499</v>
      </c>
      <c r="N315" s="0" t="n">
        <f aca="false">SUMPRODUCT('FD inverse'!$A$12:$BH$12,'FD mesh'!$B$84:$BI$84,$E314:$BL314)+'FD inverse'!$A$12*$C315/Setup!$B$17+INDEX('FD inverse'!$A$12:$BH$12,1,'FD mesh'!$B$15+1)*Setup!$B$22</f>
        <v>21.7471876840065</v>
      </c>
      <c r="O315" s="0" t="n">
        <f aca="false">SUMPRODUCT('FD inverse'!$A$13:$BH$13,'FD mesh'!$B$84:$BI$84,$E314:$BL314)+'FD inverse'!$A$13*$C315/Setup!$B$17+INDEX('FD inverse'!$A$13:$BH$13,1,'FD mesh'!$B$15+1)*Setup!$B$22</f>
        <v>21.7438185036811</v>
      </c>
      <c r="P315" s="0" t="n">
        <f aca="false">SUMPRODUCT('FD inverse'!$A$14:$BH$14,'FD mesh'!$B$84:$BI$84,$E314:$BL314)+'FD inverse'!$A$14*$C315/Setup!$B$17+INDEX('FD inverse'!$A$14:$BH$14,1,'FD mesh'!$B$15+1)*Setup!$B$22</f>
        <v>21.737379588362</v>
      </c>
      <c r="Q315" s="0" t="n">
        <f aca="false">SUMPRODUCT('FD inverse'!$A$15:$BH$15,'FD mesh'!$B$84:$BI$84,$E314:$BL314)+'FD inverse'!$A$15*$C315/Setup!$B$17+INDEX('FD inverse'!$A$15:$BH$15,1,'FD mesh'!$B$15+1)*Setup!$B$22</f>
        <v>21.7281166615795</v>
      </c>
      <c r="R315" s="0" t="n">
        <f aca="false">SUMPRODUCT('FD inverse'!$A$16:$BH$16,'FD mesh'!$B$84:$BI$84,$E314:$BL314)+'FD inverse'!$A$16*$C315/Setup!$B$17+INDEX('FD inverse'!$A$16:$BH$16,1,'FD mesh'!$B$15+1)*Setup!$B$22</f>
        <v>21.716184177759</v>
      </c>
      <c r="S315" s="0" t="n">
        <f aca="false">SUMPRODUCT('FD inverse'!$A$17:$BH$17,'FD mesh'!$B$84:$BI$84,$E314:$BL314)+'FD inverse'!$A$17*$C315/Setup!$B$17+INDEX('FD inverse'!$A$17:$BH$17,1,'FD mesh'!$B$15+1)*Setup!$B$22</f>
        <v>21.2881767288252</v>
      </c>
      <c r="T315" s="0" t="n">
        <f aca="false">SUMPRODUCT('FD inverse'!$A$18:$BH$18,'FD mesh'!$B$84:$BI$84,$E314:$BL314)+'FD inverse'!$A$18*$C315/Setup!$B$17+INDEX('FD inverse'!$A$18:$BH$18,1,'FD mesh'!$B$15+1)*Setup!$B$22</f>
        <v>20.8590833087858</v>
      </c>
      <c r="U315" s="0" t="n">
        <f aca="false">SUMPRODUCT('FD inverse'!$A$19:$BH$19,'FD mesh'!$B$84:$BI$84,$E314:$BL314)+'FD inverse'!$A$19*$C315/Setup!$B$17+INDEX('FD inverse'!$A$19:$BH$19,1,'FD mesh'!$B$15+1)*Setup!$B$22</f>
        <v>20.4290964399739</v>
      </c>
      <c r="V315" s="0" t="n">
        <f aca="false">SUMPRODUCT('FD inverse'!$A$20:$BH$20,'FD mesh'!$B$84:$BI$84,$E314:$BL314)+'FD inverse'!$A$20*$C315/Setup!$B$17+INDEX('FD inverse'!$A$20:$BH$20,1,'FD mesh'!$B$15+1)*Setup!$B$22</f>
        <v>19.9983869033271</v>
      </c>
      <c r="W315" s="0" t="n">
        <f aca="false">SUMPRODUCT('FD inverse'!$A$21:$BH$21,'FD mesh'!$B$84:$BI$84,$E314:$BL314)+'FD inverse'!$A$21*$C315/Setup!$B$17+INDEX('FD inverse'!$A$21:$BH$21,1,'FD mesh'!$B$15+1)*Setup!$B$22</f>
        <v>19.5671047922507</v>
      </c>
      <c r="X315" s="0" t="n">
        <f aca="false">SUMPRODUCT('FD inverse'!$A$22:$BH$22,'FD mesh'!$B$84:$BI$84,$E314:$BL314)+'FD inverse'!$A$22*$C315/Setup!$B$17+INDEX('FD inverse'!$A$22:$BH$22,1,'FD mesh'!$B$15+1)*Setup!$B$22</f>
        <v>19.1353806999045</v>
      </c>
      <c r="Y315" s="0" t="n">
        <f aca="false">SUMPRODUCT('FD inverse'!$A$23:$BH$23,'FD mesh'!$B$84:$BI$84,$E314:$BL314)+'FD inverse'!$A$23*$C315/Setup!$B$17+INDEX('FD inverse'!$A$23:$BH$23,1,'FD mesh'!$B$15+1)*Setup!$B$22</f>
        <v>18.7033270261134</v>
      </c>
      <c r="Z315" s="0" t="n">
        <f aca="false">SUMPRODUCT('FD inverse'!$A$24:$BH$24,'FD mesh'!$B$84:$BI$84,$E314:$BL314)+'FD inverse'!$A$24*$C315/Setup!$B$17+INDEX('FD inverse'!$A$24:$BH$24,1,'FD mesh'!$B$15+1)*Setup!$B$22</f>
        <v>18.2710393907817</v>
      </c>
      <c r="AA315" s="0" t="n">
        <f aca="false">SUMPRODUCT('FD inverse'!$A$25:$BH$25,'FD mesh'!$B$84:$BI$84,$E314:$BL314)+'FD inverse'!$A$25*$C315/Setup!$B$17+INDEX('FD inverse'!$A$25:$BH$25,1,'FD mesh'!$B$15+1)*Setup!$B$22</f>
        <v>17.8385981413213</v>
      </c>
      <c r="AB315" s="0" t="n">
        <f aca="false">SUMPRODUCT('FD inverse'!$A$26:$BH$26,'FD mesh'!$B$84:$BI$84,$E314:$BL314)+'FD inverse'!$A$26*$C315/Setup!$B$17+INDEX('FD inverse'!$A$26:$BH$26,1,'FD mesh'!$B$15+1)*Setup!$B$22</f>
        <v>17.4060699421884</v>
      </c>
      <c r="AC315" s="0" t="n">
        <f aca="false">SUMPRODUCT('FD inverse'!$A$27:$BH$27,'FD mesh'!$B$84:$BI$84,$E314:$BL314)+'FD inverse'!$A$27*$C315/Setup!$B$17+INDEX('FD inverse'!$A$27:$BH$27,1,'FD mesh'!$B$15+1)*Setup!$B$22</f>
        <v>16.9735094351564</v>
      </c>
      <c r="AD315" s="0" t="n">
        <f aca="false">SUMPRODUCT('FD inverse'!$A$28:$BH$28,'FD mesh'!$B$84:$BI$84,$E314:$BL314)+'FD inverse'!$A$28*$C315/Setup!$B$17+INDEX('FD inverse'!$A$28:$BH$28,1,'FD mesh'!$B$15+1)*Setup!$B$22</f>
        <v>16.5409609594296</v>
      </c>
      <c r="AE315" s="0" t="n">
        <f aca="false">SUMPRODUCT('FD inverse'!$A$29:$BH$29,'FD mesh'!$B$84:$BI$84,$E314:$BL314)+'FD inverse'!$A$29*$C315/Setup!$B$17+INDEX('FD inverse'!$A$29:$BH$29,1,'FD mesh'!$B$15+1)*Setup!$B$22</f>
        <v>16.1084603211209</v>
      </c>
      <c r="AF315" s="0" t="n">
        <f aca="false">SUMPRODUCT('FD inverse'!$A$30:$BH$30,'FD mesh'!$B$84:$BI$84,$E314:$BL314)+'FD inverse'!$A$30*$C315/Setup!$B$17+INDEX('FD inverse'!$A$30:$BH$30,1,'FD mesh'!$B$15+1)*Setup!$B$22</f>
        <v>15.6760366019793</v>
      </c>
      <c r="AG315" s="0" t="n">
        <f aca="false">SUMPRODUCT('FD inverse'!$A$31:$BH$31,'FD mesh'!$B$84:$BI$84,$E314:$BL314)+'FD inverse'!$A$31*$C315/Setup!$B$17+INDEX('FD inverse'!$A$31:$BH$31,1,'FD mesh'!$B$15+1)*Setup!$B$22</f>
        <v>15.2437139975467</v>
      </c>
      <c r="AH315" s="0" t="n">
        <f aca="false">SUMPRODUCT('FD inverse'!$A$32:$BH$32,'FD mesh'!$B$84:$BI$84,$E314:$BL314)+'FD inverse'!$A$32*$C315/Setup!$B$17+INDEX('FD inverse'!$A$32:$BH$32,1,'FD mesh'!$B$15+1)*Setup!$B$22</f>
        <v>15.2255998860069</v>
      </c>
      <c r="AI315" s="0" t="n">
        <f aca="false">SUMPRODUCT('FD inverse'!$A$33:$BH$33,'FD mesh'!$B$84:$BI$84,$E314:$BL314)+'FD inverse'!$A$33*$C315/Setup!$B$17+INDEX('FD inverse'!$A$33:$BH$33,1,'FD mesh'!$B$15+1)*Setup!$B$22</f>
        <v>15.2076958978067</v>
      </c>
      <c r="AJ315" s="0" t="n">
        <f aca="false">SUMPRODUCT('FD inverse'!$A$34:$BH$34,'FD mesh'!$B$84:$BI$84,$E314:$BL314)+'FD inverse'!$A$34*$C315/Setup!$B$17+INDEX('FD inverse'!$A$34:$BH$34,1,'FD mesh'!$B$15+1)*Setup!$B$22</f>
        <v>15.1899986139142</v>
      </c>
      <c r="AK315" s="0" t="n">
        <f aca="false">SUMPRODUCT('FD inverse'!$A$35:$BH$35,'FD mesh'!$B$84:$BI$84,$E314:$BL314)+'FD inverse'!$A$35*$C315/Setup!$B$17+INDEX('FD inverse'!$A$35:$BH$35,1,'FD mesh'!$B$15+1)*Setup!$B$22</f>
        <v>15.1725016593313</v>
      </c>
      <c r="AL315" s="0" t="n">
        <f aca="false">SUMPRODUCT('FD inverse'!$A$36:$BH$36,'FD mesh'!$B$84:$BI$84,$E314:$BL314)+'FD inverse'!$A$36*$C315/Setup!$B$17+INDEX('FD inverse'!$A$36:$BH$36,1,'FD mesh'!$B$15+1)*Setup!$B$22</f>
        <v>15.1551959453189</v>
      </c>
      <c r="AM315" s="0" t="n">
        <f aca="false">SUMPRODUCT('FD inverse'!$A$37:$BH$37,'FD mesh'!$B$84:$BI$84,$E314:$BL314)+'FD inverse'!$A$37*$C315/Setup!$B$17+INDEX('FD inverse'!$A$37:$BH$37,1,'FD mesh'!$B$15+1)*Setup!$B$22</f>
        <v>15.1380699127929</v>
      </c>
      <c r="AN315" s="0" t="n">
        <f aca="false">SUMPRODUCT('FD inverse'!$A$38:$BH$38,'FD mesh'!$B$84:$BI$84,$E314:$BL314)+'FD inverse'!$A$38*$C315/Setup!$B$17+INDEX('FD inverse'!$A$38:$BH$38,1,'FD mesh'!$B$15+1)*Setup!$B$22</f>
        <v>15.1211097759447</v>
      </c>
      <c r="AO315" s="0" t="n">
        <f aca="false">SUMPRODUCT('FD inverse'!$A$39:$BH$39,'FD mesh'!$B$84:$BI$84,$E314:$BL314)+'FD inverse'!$A$39*$C315/Setup!$B$17+INDEX('FD inverse'!$A$39:$BH$39,1,'FD mesh'!$B$15+1)*Setup!$B$22</f>
        <v>15.104299765385</v>
      </c>
      <c r="AP315" s="0" t="n">
        <f aca="false">SUMPRODUCT('FD inverse'!$A$40:$BH$40,'FD mesh'!$B$84:$BI$84,$E314:$BL314)+'FD inverse'!$A$40*$C315/Setup!$B$17+INDEX('FD inverse'!$A$40:$BH$40,1,'FD mesh'!$B$15+1)*Setup!$B$22</f>
        <v>15.0876223703254</v>
      </c>
      <c r="AQ315" s="0" t="n">
        <f aca="false">SUMPRODUCT('FD inverse'!$A$41:$BH$41,'FD mesh'!$B$84:$BI$84,$E314:$BL314)+'FD inverse'!$A$41*$C315/Setup!$B$17+INDEX('FD inverse'!$A$41:$BH$41,1,'FD mesh'!$B$15+1)*Setup!$B$22</f>
        <v>15.0710585795089</v>
      </c>
      <c r="AR315" s="0" t="n">
        <f aca="false">SUMPRODUCT('FD inverse'!$A$42:$BH$42,'FD mesh'!$B$84:$BI$84,$E314:$BL314)+'FD inverse'!$A$42*$C315/Setup!$B$17+INDEX('FD inverse'!$A$42:$BH$42,1,'FD mesh'!$B$15+1)*Setup!$B$22</f>
        <v>15.0545881207676</v>
      </c>
      <c r="AS315" s="0" t="n">
        <f aca="false">SUMPRODUCT('FD inverse'!$A$43:$BH$43,'FD mesh'!$B$84:$BI$84,$E314:$BL314)+'FD inverse'!$A$43*$C315/Setup!$B$17+INDEX('FD inverse'!$A$43:$BH$43,1,'FD mesh'!$B$15+1)*Setup!$B$22</f>
        <v>0</v>
      </c>
      <c r="AT315" s="0" t="n">
        <f aca="false">SUMPRODUCT('FD inverse'!$A$44:$BH$44,'FD mesh'!$B$84:$BI$84,$E314:$BL314)+'FD inverse'!$A$44*$C315/Setup!$B$17+INDEX('FD inverse'!$A$44:$BH$44,1,'FD mesh'!$B$15+1)*Setup!$B$22</f>
        <v>0</v>
      </c>
      <c r="AU315" s="0" t="n">
        <f aca="false">SUMPRODUCT('FD inverse'!$A$45:$BH$45,'FD mesh'!$B$84:$BI$84,$E314:$BL314)+'FD inverse'!$A$45*$C315/Setup!$B$17+INDEX('FD inverse'!$A$45:$BH$45,1,'FD mesh'!$B$15+1)*Setup!$B$22</f>
        <v>0</v>
      </c>
      <c r="AV315" s="0" t="n">
        <f aca="false">SUMPRODUCT('FD inverse'!$A$46:$BH$46,'FD mesh'!$B$84:$BI$84,$E314:$BL314)+'FD inverse'!$A$46*$C315/Setup!$B$17+INDEX('FD inverse'!$A$46:$BH$46,1,'FD mesh'!$B$15+1)*Setup!$B$22</f>
        <v>0</v>
      </c>
      <c r="AW315" s="0" t="n">
        <f aca="false">SUMPRODUCT('FD inverse'!$A$47:$BH$47,'FD mesh'!$B$84:$BI$84,$E314:$BL314)+'FD inverse'!$A$47*$C315/Setup!$B$17+INDEX('FD inverse'!$A$47:$BH$47,1,'FD mesh'!$B$15+1)*Setup!$B$22</f>
        <v>0</v>
      </c>
      <c r="AX315" s="0" t="n">
        <f aca="false">SUMPRODUCT('FD inverse'!$A$48:$BH$48,'FD mesh'!$B$84:$BI$84,$E314:$BL314)+'FD inverse'!$A$48*$C315/Setup!$B$17+INDEX('FD inverse'!$A$48:$BH$48,1,'FD mesh'!$B$15+1)*Setup!$B$22</f>
        <v>0</v>
      </c>
      <c r="AY315" s="0" t="n">
        <f aca="false">SUMPRODUCT('FD inverse'!$A$49:$BH$49,'FD mesh'!$B$84:$BI$84,$E314:$BL314)+'FD inverse'!$A$49*$C315/Setup!$B$17+INDEX('FD inverse'!$A$49:$BH$49,1,'FD mesh'!$B$15+1)*Setup!$B$22</f>
        <v>0</v>
      </c>
      <c r="AZ315" s="0" t="n">
        <f aca="false">SUMPRODUCT('FD inverse'!$A$50:$BH$50,'FD mesh'!$B$84:$BI$84,$E314:$BL314)+'FD inverse'!$A$50*$C315/Setup!$B$17+INDEX('FD inverse'!$A$50:$BH$50,1,'FD mesh'!$B$15+1)*Setup!$B$22</f>
        <v>0</v>
      </c>
      <c r="BA315" s="0" t="n">
        <f aca="false">SUMPRODUCT('FD inverse'!$A$51:$BH$51,'FD mesh'!$B$84:$BI$84,$E314:$BL314)+'FD inverse'!$A$51*$C315/Setup!$B$17+INDEX('FD inverse'!$A$51:$BH$51,1,'FD mesh'!$B$15+1)*Setup!$B$22</f>
        <v>0</v>
      </c>
      <c r="BB315" s="0" t="n">
        <f aca="false">SUMPRODUCT('FD inverse'!$A$52:$BH$52,'FD mesh'!$B$84:$BI$84,$E314:$BL314)+'FD inverse'!$A$52*$C315/Setup!$B$17+INDEX('FD inverse'!$A$52:$BH$52,1,'FD mesh'!$B$15+1)*Setup!$B$22</f>
        <v>0</v>
      </c>
      <c r="BC315" s="0" t="n">
        <f aca="false">SUMPRODUCT('FD inverse'!$A$53:$BH$53,'FD mesh'!$B$84:$BI$84,$E314:$BL314)+'FD inverse'!$A$53*$C315/Setup!$B$17+INDEX('FD inverse'!$A$53:$BH$53,1,'FD mesh'!$B$15+1)*Setup!$B$22</f>
        <v>0</v>
      </c>
      <c r="BD315" s="0" t="n">
        <f aca="false">SUMPRODUCT('FD inverse'!$A$54:$BH$54,'FD mesh'!$B$84:$BI$84,$E314:$BL314)+'FD inverse'!$A$54*$C315/Setup!$B$17+INDEX('FD inverse'!$A$54:$BH$54,1,'FD mesh'!$B$15+1)*Setup!$B$22</f>
        <v>0</v>
      </c>
      <c r="BE315" s="0" t="n">
        <f aca="false">SUMPRODUCT('FD inverse'!$A$55:$BH$55,'FD mesh'!$B$84:$BI$84,$E314:$BL314)+'FD inverse'!$A$55*$C315/Setup!$B$17+INDEX('FD inverse'!$A$55:$BH$55,1,'FD mesh'!$B$15+1)*Setup!$B$22</f>
        <v>0</v>
      </c>
      <c r="BF315" s="0" t="n">
        <f aca="false">SUMPRODUCT('FD inverse'!$A$56:$BH$56,'FD mesh'!$B$84:$BI$84,$E314:$BL314)+'FD inverse'!$A$56*$C315/Setup!$B$17+INDEX('FD inverse'!$A$56:$BH$56,1,'FD mesh'!$B$15+1)*Setup!$B$22</f>
        <v>0</v>
      </c>
      <c r="BG315" s="0" t="n">
        <f aca="false">SUMPRODUCT('FD inverse'!$A$57:$BH$57,'FD mesh'!$B$84:$BI$84,$E314:$BL314)+'FD inverse'!$A$57*$C315/Setup!$B$17+INDEX('FD inverse'!$A$57:$BH$57,1,'FD mesh'!$B$15+1)*Setup!$B$22</f>
        <v>0</v>
      </c>
      <c r="BH315" s="0" t="n">
        <f aca="false">SUMPRODUCT('FD inverse'!$A$58:$BH$58,'FD mesh'!$B$84:$BI$84,$E314:$BL314)+'FD inverse'!$A$58*$C315/Setup!$B$17+INDEX('FD inverse'!$A$58:$BH$58,1,'FD mesh'!$B$15+1)*Setup!$B$22</f>
        <v>0</v>
      </c>
      <c r="BI315" s="0" t="n">
        <f aca="false">SUMPRODUCT('FD inverse'!$A$59:$BH$59,'FD mesh'!$B$84:$BI$84,$E314:$BL314)+'FD inverse'!$A$59*$C315/Setup!$B$17+INDEX('FD inverse'!$A$59:$BH$59,1,'FD mesh'!$B$15+1)*Setup!$B$22</f>
        <v>0</v>
      </c>
      <c r="BJ315" s="0" t="n">
        <f aca="false">SUMPRODUCT('FD inverse'!$A$60:$BH$60,'FD mesh'!$B$84:$BI$84,$E314:$BL314)+'FD inverse'!$A$60*$C315/Setup!$B$17+INDEX('FD inverse'!$A$60:$BH$60,1,'FD mesh'!$B$15+1)*Setup!$B$22</f>
        <v>0</v>
      </c>
      <c r="BK315" s="0" t="n">
        <f aca="false">SUMPRODUCT('FD inverse'!$A$61:$BH$61,'FD mesh'!$B$84:$BI$84,$E314:$BL314)+'FD inverse'!$A$61*$C315/Setup!$B$17+INDEX('FD inverse'!$A$61:$BH$61,1,'FD mesh'!$B$15+1)*Setup!$B$22</f>
        <v>0</v>
      </c>
      <c r="BL315" s="0" t="n">
        <f aca="false">SUMPRODUCT('FD inverse'!$A$62:$BH$62,'FD mesh'!$B$84:$BI$84,$E314:$BL314)+'FD inverse'!$A$62*$C315/Setup!$B$17+INDEX('FD inverse'!$A$62:$BH$62,1,'FD mesh'!$B$15+1)*Setup!$B$22</f>
        <v>0</v>
      </c>
    </row>
    <row r="316" customFormat="false" ht="15" hidden="false" customHeight="false" outlineLevel="0" collapsed="false">
      <c r="A316" s="0" t="n">
        <v>311</v>
      </c>
      <c r="B316" s="0" t="n">
        <f aca="false">A316*Setup!$B$11/3600</f>
        <v>25.9166666666667</v>
      </c>
      <c r="C316" s="0" t="n">
        <f aca="false">Setup!$B$7+Setup!$B$8*COS(2*PI()*(B316-Setup!$B$9)/24)</f>
        <v>20.5803525173082</v>
      </c>
      <c r="D316" s="0" t="n">
        <f aca="false">(C316-E316)/Setup!$B$17</f>
        <v>-4.12897482256407</v>
      </c>
      <c r="E316" s="0" t="n">
        <f aca="false">SUMPRODUCT('FD inverse'!$A$3:$BH$3,'FD mesh'!$B$84:$BI$84,$E315:$BL315)+'FD inverse'!$A$3*$C316/Setup!$B$17+INDEX('FD inverse'!$A$3:$BH$3,1,'FD mesh'!$B$15+1)*Setup!$B$22</f>
        <v>21.1171192442415</v>
      </c>
      <c r="F316" s="0" t="n">
        <f aca="false">SUMPRODUCT('FD inverse'!$A$4:$BH$4,'FD mesh'!$B$84:$BI$84,$E315:$BL315)+'FD inverse'!$A$4*$C316/Setup!$B$17+INDEX('FD inverse'!$A$4:$BH$4,1,'FD mesh'!$B$15+1)*Setup!$B$22</f>
        <v>21.2331065264217</v>
      </c>
      <c r="G316" s="0" t="n">
        <f aca="false">SUMPRODUCT('FD inverse'!$A$5:$BH$5,'FD mesh'!$B$84:$BI$84,$E315:$BL315)+'FD inverse'!$A$5*$C316/Setup!$B$17+INDEX('FD inverse'!$A$5:$BH$5,1,'FD mesh'!$B$15+1)*Setup!$B$22</f>
        <v>21.3367952358944</v>
      </c>
      <c r="H316" s="0" t="n">
        <f aca="false">SUMPRODUCT('FD inverse'!$A$6:$BH$6,'FD mesh'!$B$84:$BI$84,$E315:$BL315)+'FD inverse'!$A$6*$C316/Setup!$B$17+INDEX('FD inverse'!$A$6:$BH$6,1,'FD mesh'!$B$15+1)*Setup!$B$22</f>
        <v>21.6672576980111</v>
      </c>
      <c r="I316" s="0" t="n">
        <f aca="false">SUMPRODUCT('FD inverse'!$A$7:$BH$7,'FD mesh'!$B$84:$BI$84,$E315:$BL315)+'FD inverse'!$A$7*$C316/Setup!$B$17+INDEX('FD inverse'!$A$7:$BH$7,1,'FD mesh'!$B$15+1)*Setup!$B$22</f>
        <v>21.693067059748</v>
      </c>
      <c r="J316" s="0" t="n">
        <f aca="false">SUMPRODUCT('FD inverse'!$A$8:$BH$8,'FD mesh'!$B$84:$BI$84,$E315:$BL315)+'FD inverse'!$A$8*$C316/Setup!$B$17+INDEX('FD inverse'!$A$8:$BH$8,1,'FD mesh'!$B$15+1)*Setup!$B$22</f>
        <v>21.7126754502896</v>
      </c>
      <c r="K316" s="0" t="n">
        <f aca="false">SUMPRODUCT('FD inverse'!$A$9:$BH$9,'FD mesh'!$B$84:$BI$84,$E315:$BL315)+'FD inverse'!$A$9*$C316/Setup!$B$17+INDEX('FD inverse'!$A$9:$BH$9,1,'FD mesh'!$B$15+1)*Setup!$B$22</f>
        <v>21.7267229926666</v>
      </c>
      <c r="L316" s="0" t="n">
        <f aca="false">SUMPRODUCT('FD inverse'!$A$10:$BH$10,'FD mesh'!$B$84:$BI$84,$E315:$BL315)+'FD inverse'!$A$10*$C316/Setup!$B$17+INDEX('FD inverse'!$A$10:$BH$10,1,'FD mesh'!$B$15+1)*Setup!$B$22</f>
        <v>21.735806967569</v>
      </c>
      <c r="M316" s="0" t="n">
        <f aca="false">SUMPRODUCT('FD inverse'!$A$11:$BH$11,'FD mesh'!$B$84:$BI$84,$E315:$BL315)+'FD inverse'!$A$11*$C316/Setup!$B$17+INDEX('FD inverse'!$A$11:$BH$11,1,'FD mesh'!$B$15+1)*Setup!$B$22</f>
        <v>21.7404699458018</v>
      </c>
      <c r="N316" s="0" t="n">
        <f aca="false">SUMPRODUCT('FD inverse'!$A$12:$BH$12,'FD mesh'!$B$84:$BI$84,$E315:$BL315)+'FD inverse'!$A$12*$C316/Setup!$B$17+INDEX('FD inverse'!$A$12:$BH$12,1,'FD mesh'!$B$15+1)*Setup!$B$22</f>
        <v>21.7411897000244</v>
      </c>
      <c r="O316" s="0" t="n">
        <f aca="false">SUMPRODUCT('FD inverse'!$A$13:$BH$13,'FD mesh'!$B$84:$BI$84,$E315:$BL315)+'FD inverse'!$A$13*$C316/Setup!$B$17+INDEX('FD inverse'!$A$13:$BH$13,1,'FD mesh'!$B$15+1)*Setup!$B$22</f>
        <v>21.7383708206292</v>
      </c>
      <c r="P316" s="0" t="n">
        <f aca="false">SUMPRODUCT('FD inverse'!$A$14:$BH$14,'FD mesh'!$B$84:$BI$84,$E315:$BL315)+'FD inverse'!$A$14*$C316/Setup!$B$17+INDEX('FD inverse'!$A$14:$BH$14,1,'FD mesh'!$B$15+1)*Setup!$B$22</f>
        <v>21.732337968932</v>
      </c>
      <c r="Q316" s="0" t="n">
        <f aca="false">SUMPRODUCT('FD inverse'!$A$15:$BH$15,'FD mesh'!$B$84:$BI$84,$E315:$BL315)+'FD inverse'!$A$15*$C316/Setup!$B$17+INDEX('FD inverse'!$A$15:$BH$15,1,'FD mesh'!$B$15+1)*Setup!$B$22</f>
        <v>21.7233307104914</v>
      </c>
      <c r="R316" s="0" t="n">
        <f aca="false">SUMPRODUCT('FD inverse'!$A$16:$BH$16,'FD mesh'!$B$84:$BI$84,$E315:$BL315)+'FD inverse'!$A$16*$C316/Setup!$B$17+INDEX('FD inverse'!$A$16:$BH$16,1,'FD mesh'!$B$15+1)*Setup!$B$22</f>
        <v>21.7114998820873</v>
      </c>
      <c r="S316" s="0" t="n">
        <f aca="false">SUMPRODUCT('FD inverse'!$A$17:$BH$17,'FD mesh'!$B$84:$BI$84,$E315:$BL315)+'FD inverse'!$A$17*$C316/Setup!$B$17+INDEX('FD inverse'!$A$17:$BH$17,1,'FD mesh'!$B$15+1)*Setup!$B$22</f>
        <v>21.2842315360912</v>
      </c>
      <c r="T316" s="0" t="n">
        <f aca="false">SUMPRODUCT('FD inverse'!$A$18:$BH$18,'FD mesh'!$B$84:$BI$84,$E315:$BL315)+'FD inverse'!$A$18*$C316/Setup!$B$17+INDEX('FD inverse'!$A$18:$BH$18,1,'FD mesh'!$B$15+1)*Setup!$B$22</f>
        <v>20.8558021762334</v>
      </c>
      <c r="U316" s="0" t="n">
        <f aca="false">SUMPRODUCT('FD inverse'!$A$19:$BH$19,'FD mesh'!$B$84:$BI$84,$E315:$BL315)+'FD inverse'!$A$19*$C316/Setup!$B$17+INDEX('FD inverse'!$A$19:$BH$19,1,'FD mesh'!$B$15+1)*Setup!$B$22</f>
        <v>20.4264072259388</v>
      </c>
      <c r="V316" s="0" t="n">
        <f aca="false">SUMPRODUCT('FD inverse'!$A$20:$BH$20,'FD mesh'!$B$84:$BI$84,$E315:$BL315)+'FD inverse'!$A$20*$C316/Setup!$B$17+INDEX('FD inverse'!$A$20:$BH$20,1,'FD mesh'!$B$15+1)*Setup!$B$22</f>
        <v>19.996220878371</v>
      </c>
      <c r="W316" s="0" t="n">
        <f aca="false">SUMPRODUCT('FD inverse'!$A$21:$BH$21,'FD mesh'!$B$84:$BI$84,$E315:$BL315)+'FD inverse'!$A$21*$C316/Setup!$B$17+INDEX('FD inverse'!$A$21:$BH$21,1,'FD mesh'!$B$15+1)*Setup!$B$22</f>
        <v>19.5653971006019</v>
      </c>
      <c r="X316" s="0" t="n">
        <f aca="false">SUMPRODUCT('FD inverse'!$A$22:$BH$22,'FD mesh'!$B$84:$BI$84,$E315:$BL315)+'FD inverse'!$A$22*$C316/Setup!$B$17+INDEX('FD inverse'!$A$22:$BH$22,1,'FD mesh'!$B$15+1)*Setup!$B$22</f>
        <v>19.1340707735761</v>
      </c>
      <c r="Y316" s="0" t="n">
        <f aca="false">SUMPRODUCT('FD inverse'!$A$23:$BH$23,'FD mesh'!$B$84:$BI$84,$E315:$BL315)+'FD inverse'!$A$23*$C316/Setup!$B$17+INDEX('FD inverse'!$A$23:$BH$23,1,'FD mesh'!$B$15+1)*Setup!$B$22</f>
        <v>18.702358953945</v>
      </c>
      <c r="Z316" s="0" t="n">
        <f aca="false">SUMPRODUCT('FD inverse'!$A$24:$BH$24,'FD mesh'!$B$84:$BI$84,$E315:$BL315)+'FD inverse'!$A$24*$C316/Setup!$B$17+INDEX('FD inverse'!$A$24:$BH$24,1,'FD mesh'!$B$15+1)*Setup!$B$22</f>
        <v>18.2703622445044</v>
      </c>
      <c r="AA316" s="0" t="n">
        <f aca="false">SUMPRODUCT('FD inverse'!$A$25:$BH$25,'FD mesh'!$B$84:$BI$84,$E315:$BL315)+'FD inverse'!$A$25*$C316/Setup!$B$17+INDEX('FD inverse'!$A$25:$BH$25,1,'FD mesh'!$B$15+1)*Setup!$B$22</f>
        <v>17.838166260588</v>
      </c>
      <c r="AB316" s="0" t="n">
        <f aca="false">SUMPRODUCT('FD inverse'!$A$26:$BH$26,'FD mesh'!$B$84:$BI$84,$E315:$BL315)+'FD inverse'!$A$26*$C316/Setup!$B$17+INDEX('FD inverse'!$A$26:$BH$26,1,'FD mesh'!$B$15+1)*Setup!$B$22</f>
        <v>17.4058431803414</v>
      </c>
      <c r="AC316" s="0" t="n">
        <f aca="false">SUMPRODUCT('FD inverse'!$A$27:$BH$27,'FD mesh'!$B$84:$BI$84,$E315:$BL315)+'FD inverse'!$A$27*$C316/Setup!$B$17+INDEX('FD inverse'!$A$27:$BH$27,1,'FD mesh'!$B$15+1)*Setup!$B$22</f>
        <v>16.9734533673228</v>
      </c>
      <c r="AD316" s="0" t="n">
        <f aca="false">SUMPRODUCT('FD inverse'!$A$28:$BH$28,'FD mesh'!$B$84:$BI$84,$E315:$BL315)+'FD inverse'!$A$28*$C316/Setup!$B$17+INDEX('FD inverse'!$A$28:$BH$28,1,'FD mesh'!$B$15+1)*Setup!$B$22</f>
        <v>16.5410470543417</v>
      </c>
      <c r="AE316" s="0" t="n">
        <f aca="false">SUMPRODUCT('FD inverse'!$A$29:$BH$29,'FD mesh'!$B$84:$BI$84,$E315:$BL315)+'FD inverse'!$A$29*$C316/Setup!$B$17+INDEX('FD inverse'!$A$29:$BH$29,1,'FD mesh'!$B$15+1)*Setup!$B$22</f>
        <v>16.1086660778633</v>
      </c>
      <c r="AF316" s="0" t="n">
        <f aca="false">SUMPRODUCT('FD inverse'!$A$30:$BH$30,'FD mesh'!$B$84:$BI$84,$E315:$BL315)+'FD inverse'!$A$30*$C316/Setup!$B$17+INDEX('FD inverse'!$A$30:$BH$30,1,'FD mesh'!$B$15+1)*Setup!$B$22</f>
        <v>15.6763456526549</v>
      </c>
      <c r="AG316" s="0" t="n">
        <f aca="false">SUMPRODUCT('FD inverse'!$A$31:$BH$31,'FD mesh'!$B$84:$BI$84,$E315:$BL315)+'FD inverse'!$A$31*$C316/Setup!$B$17+INDEX('FD inverse'!$A$31:$BH$31,1,'FD mesh'!$B$15+1)*Setup!$B$22</f>
        <v>15.2441161766453</v>
      </c>
      <c r="AH316" s="0" t="n">
        <f aca="false">SUMPRODUCT('FD inverse'!$A$32:$BH$32,'FD mesh'!$B$84:$BI$84,$E315:$BL315)+'FD inverse'!$A$32*$C316/Setup!$B$17+INDEX('FD inverse'!$A$32:$BH$32,1,'FD mesh'!$B$15+1)*Setup!$B$22</f>
        <v>15.2260025304848</v>
      </c>
      <c r="AI316" s="0" t="n">
        <f aca="false">SUMPRODUCT('FD inverse'!$A$33:$BH$33,'FD mesh'!$B$84:$BI$84,$E315:$BL315)+'FD inverse'!$A$33*$C316/Setup!$B$17+INDEX('FD inverse'!$A$33:$BH$33,1,'FD mesh'!$B$15+1)*Setup!$B$22</f>
        <v>15.2080927122334</v>
      </c>
      <c r="AJ316" s="0" t="n">
        <f aca="false">SUMPRODUCT('FD inverse'!$A$34:$BH$34,'FD mesh'!$B$84:$BI$84,$E315:$BL315)+'FD inverse'!$A$34*$C316/Setup!$B$17+INDEX('FD inverse'!$A$34:$BH$34,1,'FD mesh'!$B$15+1)*Setup!$B$22</f>
        <v>15.1903837705846</v>
      </c>
      <c r="AK316" s="0" t="n">
        <f aca="false">SUMPRODUCT('FD inverse'!$A$35:$BH$35,'FD mesh'!$B$84:$BI$84,$E315:$BL315)+'FD inverse'!$A$35*$C316/Setup!$B$17+INDEX('FD inverse'!$A$35:$BH$35,1,'FD mesh'!$B$15+1)*Setup!$B$22</f>
        <v>15.1728698041137</v>
      </c>
      <c r="AL316" s="0" t="n">
        <f aca="false">SUMPRODUCT('FD inverse'!$A$36:$BH$36,'FD mesh'!$B$84:$BI$84,$E315:$BL315)+'FD inverse'!$A$36*$C316/Setup!$B$17+INDEX('FD inverse'!$A$36:$BH$36,1,'FD mesh'!$B$15+1)*Setup!$B$22</f>
        <v>15.1555422010112</v>
      </c>
      <c r="AM316" s="0" t="n">
        <f aca="false">SUMPRODUCT('FD inverse'!$A$37:$BH$37,'FD mesh'!$B$84:$BI$84,$E315:$BL315)+'FD inverse'!$A$37*$C316/Setup!$B$17+INDEX('FD inverse'!$A$37:$BH$37,1,'FD mesh'!$B$15+1)*Setup!$B$22</f>
        <v>15.1383898805156</v>
      </c>
      <c r="AN316" s="0" t="n">
        <f aca="false">SUMPRODUCT('FD inverse'!$A$38:$BH$38,'FD mesh'!$B$84:$BI$84,$E315:$BL315)+'FD inverse'!$A$38*$C316/Setup!$B$17+INDEX('FD inverse'!$A$38:$BH$38,1,'FD mesh'!$B$15+1)*Setup!$B$22</f>
        <v>15.1213995350511</v>
      </c>
      <c r="AO316" s="0" t="n">
        <f aca="false">SUMPRODUCT('FD inverse'!$A$39:$BH$39,'FD mesh'!$B$84:$BI$84,$E315:$BL315)+'FD inverse'!$A$39*$C316/Setup!$B$17+INDEX('FD inverse'!$A$39:$BH$39,1,'FD mesh'!$B$15+1)*Setup!$B$22</f>
        <v>15.1045558723205</v>
      </c>
      <c r="AP316" s="0" t="n">
        <f aca="false">SUMPRODUCT('FD inverse'!$A$40:$BH$40,'FD mesh'!$B$84:$BI$84,$E315:$BL315)+'FD inverse'!$A$40*$C316/Setup!$B$17+INDEX('FD inverse'!$A$40:$BH$40,1,'FD mesh'!$B$15+1)*Setup!$B$22</f>
        <v>15.0878418568195</v>
      </c>
      <c r="AQ316" s="0" t="n">
        <f aca="false">SUMPRODUCT('FD inverse'!$A$41:$BH$41,'FD mesh'!$B$84:$BI$84,$E315:$BL315)+'FD inverse'!$A$41*$C316/Setup!$B$17+INDEX('FD inverse'!$A$41:$BH$41,1,'FD mesh'!$B$15+1)*Setup!$B$22</f>
        <v>15.0712389504373</v>
      </c>
      <c r="AR316" s="0" t="n">
        <f aca="false">SUMPRODUCT('FD inverse'!$A$42:$BH$42,'FD mesh'!$B$84:$BI$84,$E315:$BL315)+'FD inverse'!$A$42*$C316/Setup!$B$17+INDEX('FD inverse'!$A$42:$BH$42,1,'FD mesh'!$B$15+1)*Setup!$B$22</f>
        <v>15.0547273519737</v>
      </c>
      <c r="AS316" s="0" t="n">
        <f aca="false">SUMPRODUCT('FD inverse'!$A$43:$BH$43,'FD mesh'!$B$84:$BI$84,$E315:$BL315)+'FD inverse'!$A$43*$C316/Setup!$B$17+INDEX('FD inverse'!$A$43:$BH$43,1,'FD mesh'!$B$15+1)*Setup!$B$22</f>
        <v>0</v>
      </c>
      <c r="AT316" s="0" t="n">
        <f aca="false">SUMPRODUCT('FD inverse'!$A$44:$BH$44,'FD mesh'!$B$84:$BI$84,$E315:$BL315)+'FD inverse'!$A$44*$C316/Setup!$B$17+INDEX('FD inverse'!$A$44:$BH$44,1,'FD mesh'!$B$15+1)*Setup!$B$22</f>
        <v>0</v>
      </c>
      <c r="AU316" s="0" t="n">
        <f aca="false">SUMPRODUCT('FD inverse'!$A$45:$BH$45,'FD mesh'!$B$84:$BI$84,$E315:$BL315)+'FD inverse'!$A$45*$C316/Setup!$B$17+INDEX('FD inverse'!$A$45:$BH$45,1,'FD mesh'!$B$15+1)*Setup!$B$22</f>
        <v>0</v>
      </c>
      <c r="AV316" s="0" t="n">
        <f aca="false">SUMPRODUCT('FD inverse'!$A$46:$BH$46,'FD mesh'!$B$84:$BI$84,$E315:$BL315)+'FD inverse'!$A$46*$C316/Setup!$B$17+INDEX('FD inverse'!$A$46:$BH$46,1,'FD mesh'!$B$15+1)*Setup!$B$22</f>
        <v>0</v>
      </c>
      <c r="AW316" s="0" t="n">
        <f aca="false">SUMPRODUCT('FD inverse'!$A$47:$BH$47,'FD mesh'!$B$84:$BI$84,$E315:$BL315)+'FD inverse'!$A$47*$C316/Setup!$B$17+INDEX('FD inverse'!$A$47:$BH$47,1,'FD mesh'!$B$15+1)*Setup!$B$22</f>
        <v>0</v>
      </c>
      <c r="AX316" s="0" t="n">
        <f aca="false">SUMPRODUCT('FD inverse'!$A$48:$BH$48,'FD mesh'!$B$84:$BI$84,$E315:$BL315)+'FD inverse'!$A$48*$C316/Setup!$B$17+INDEX('FD inverse'!$A$48:$BH$48,1,'FD mesh'!$B$15+1)*Setup!$B$22</f>
        <v>0</v>
      </c>
      <c r="AY316" s="0" t="n">
        <f aca="false">SUMPRODUCT('FD inverse'!$A$49:$BH$49,'FD mesh'!$B$84:$BI$84,$E315:$BL315)+'FD inverse'!$A$49*$C316/Setup!$B$17+INDEX('FD inverse'!$A$49:$BH$49,1,'FD mesh'!$B$15+1)*Setup!$B$22</f>
        <v>0</v>
      </c>
      <c r="AZ316" s="0" t="n">
        <f aca="false">SUMPRODUCT('FD inverse'!$A$50:$BH$50,'FD mesh'!$B$84:$BI$84,$E315:$BL315)+'FD inverse'!$A$50*$C316/Setup!$B$17+INDEX('FD inverse'!$A$50:$BH$50,1,'FD mesh'!$B$15+1)*Setup!$B$22</f>
        <v>0</v>
      </c>
      <c r="BA316" s="0" t="n">
        <f aca="false">SUMPRODUCT('FD inverse'!$A$51:$BH$51,'FD mesh'!$B$84:$BI$84,$E315:$BL315)+'FD inverse'!$A$51*$C316/Setup!$B$17+INDEX('FD inverse'!$A$51:$BH$51,1,'FD mesh'!$B$15+1)*Setup!$B$22</f>
        <v>0</v>
      </c>
      <c r="BB316" s="0" t="n">
        <f aca="false">SUMPRODUCT('FD inverse'!$A$52:$BH$52,'FD mesh'!$B$84:$BI$84,$E315:$BL315)+'FD inverse'!$A$52*$C316/Setup!$B$17+INDEX('FD inverse'!$A$52:$BH$52,1,'FD mesh'!$B$15+1)*Setup!$B$22</f>
        <v>0</v>
      </c>
      <c r="BC316" s="0" t="n">
        <f aca="false">SUMPRODUCT('FD inverse'!$A$53:$BH$53,'FD mesh'!$B$84:$BI$84,$E315:$BL315)+'FD inverse'!$A$53*$C316/Setup!$B$17+INDEX('FD inverse'!$A$53:$BH$53,1,'FD mesh'!$B$15+1)*Setup!$B$22</f>
        <v>0</v>
      </c>
      <c r="BD316" s="0" t="n">
        <f aca="false">SUMPRODUCT('FD inverse'!$A$54:$BH$54,'FD mesh'!$B$84:$BI$84,$E315:$BL315)+'FD inverse'!$A$54*$C316/Setup!$B$17+INDEX('FD inverse'!$A$54:$BH$54,1,'FD mesh'!$B$15+1)*Setup!$B$22</f>
        <v>0</v>
      </c>
      <c r="BE316" s="0" t="n">
        <f aca="false">SUMPRODUCT('FD inverse'!$A$55:$BH$55,'FD mesh'!$B$84:$BI$84,$E315:$BL315)+'FD inverse'!$A$55*$C316/Setup!$B$17+INDEX('FD inverse'!$A$55:$BH$55,1,'FD mesh'!$B$15+1)*Setup!$B$22</f>
        <v>0</v>
      </c>
      <c r="BF316" s="0" t="n">
        <f aca="false">SUMPRODUCT('FD inverse'!$A$56:$BH$56,'FD mesh'!$B$84:$BI$84,$E315:$BL315)+'FD inverse'!$A$56*$C316/Setup!$B$17+INDEX('FD inverse'!$A$56:$BH$56,1,'FD mesh'!$B$15+1)*Setup!$B$22</f>
        <v>0</v>
      </c>
      <c r="BG316" s="0" t="n">
        <f aca="false">SUMPRODUCT('FD inverse'!$A$57:$BH$57,'FD mesh'!$B$84:$BI$84,$E315:$BL315)+'FD inverse'!$A$57*$C316/Setup!$B$17+INDEX('FD inverse'!$A$57:$BH$57,1,'FD mesh'!$B$15+1)*Setup!$B$22</f>
        <v>0</v>
      </c>
      <c r="BH316" s="0" t="n">
        <f aca="false">SUMPRODUCT('FD inverse'!$A$58:$BH$58,'FD mesh'!$B$84:$BI$84,$E315:$BL315)+'FD inverse'!$A$58*$C316/Setup!$B$17+INDEX('FD inverse'!$A$58:$BH$58,1,'FD mesh'!$B$15+1)*Setup!$B$22</f>
        <v>0</v>
      </c>
      <c r="BI316" s="0" t="n">
        <f aca="false">SUMPRODUCT('FD inverse'!$A$59:$BH$59,'FD mesh'!$B$84:$BI$84,$E315:$BL315)+'FD inverse'!$A$59*$C316/Setup!$B$17+INDEX('FD inverse'!$A$59:$BH$59,1,'FD mesh'!$B$15+1)*Setup!$B$22</f>
        <v>0</v>
      </c>
      <c r="BJ316" s="0" t="n">
        <f aca="false">SUMPRODUCT('FD inverse'!$A$60:$BH$60,'FD mesh'!$B$84:$BI$84,$E315:$BL315)+'FD inverse'!$A$60*$C316/Setup!$B$17+INDEX('FD inverse'!$A$60:$BH$60,1,'FD mesh'!$B$15+1)*Setup!$B$22</f>
        <v>0</v>
      </c>
      <c r="BK316" s="0" t="n">
        <f aca="false">SUMPRODUCT('FD inverse'!$A$61:$BH$61,'FD mesh'!$B$84:$BI$84,$E315:$BL315)+'FD inverse'!$A$61*$C316/Setup!$B$17+INDEX('FD inverse'!$A$61:$BH$61,1,'FD mesh'!$B$15+1)*Setup!$B$22</f>
        <v>0</v>
      </c>
      <c r="BL316" s="0" t="n">
        <f aca="false">SUMPRODUCT('FD inverse'!$A$62:$BH$62,'FD mesh'!$B$84:$BI$84,$E315:$BL315)+'FD inverse'!$A$62*$C316/Setup!$B$17+INDEX('FD inverse'!$A$62:$BH$62,1,'FD mesh'!$B$15+1)*Setup!$B$22</f>
        <v>0</v>
      </c>
    </row>
    <row r="317" customFormat="false" ht="15" hidden="false" customHeight="false" outlineLevel="0" collapsed="false">
      <c r="A317" s="0" t="n">
        <v>312</v>
      </c>
      <c r="B317" s="0" t="n">
        <f aca="false">A317*Setup!$B$11/3600</f>
        <v>26</v>
      </c>
      <c r="C317" s="0" t="n">
        <f aca="false">Setup!$B$7+Setup!$B$8*COS(2*PI()*(B317-Setup!$B$9)/24)</f>
        <v>20.5358983848622</v>
      </c>
      <c r="D317" s="0" t="n">
        <f aca="false">(C317-E317)/Setup!$B$17</f>
        <v>-4.23298071822722</v>
      </c>
      <c r="E317" s="0" t="n">
        <f aca="false">SUMPRODUCT('FD inverse'!$A$3:$BH$3,'FD mesh'!$B$84:$BI$84,$E316:$BL316)+'FD inverse'!$A$3*$C317/Setup!$B$17+INDEX('FD inverse'!$A$3:$BH$3,1,'FD mesh'!$B$15+1)*Setup!$B$22</f>
        <v>21.0861858782318</v>
      </c>
      <c r="F317" s="0" t="n">
        <f aca="false">SUMPRODUCT('FD inverse'!$A$4:$BH$4,'FD mesh'!$B$84:$BI$84,$E316:$BL316)+'FD inverse'!$A$4*$C317/Setup!$B$17+INDEX('FD inverse'!$A$4:$BH$4,1,'FD mesh'!$B$15+1)*Setup!$B$22</f>
        <v>21.2054544771724</v>
      </c>
      <c r="G317" s="0" t="n">
        <f aca="false">SUMPRODUCT('FD inverse'!$A$5:$BH$5,'FD mesh'!$B$84:$BI$84,$E316:$BL316)+'FD inverse'!$A$5*$C317/Setup!$B$17+INDEX('FD inverse'!$A$5:$BH$5,1,'FD mesh'!$B$15+1)*Setup!$B$22</f>
        <v>21.3127213186265</v>
      </c>
      <c r="H317" s="0" t="n">
        <f aca="false">SUMPRODUCT('FD inverse'!$A$6:$BH$6,'FD mesh'!$B$84:$BI$84,$E316:$BL316)+'FD inverse'!$A$6*$C317/Setup!$B$17+INDEX('FD inverse'!$A$6:$BH$6,1,'FD mesh'!$B$15+1)*Setup!$B$22</f>
        <v>21.655584007904</v>
      </c>
      <c r="I317" s="0" t="n">
        <f aca="false">SUMPRODUCT('FD inverse'!$A$7:$BH$7,'FD mesh'!$B$84:$BI$84,$E316:$BL316)+'FD inverse'!$A$7*$C317/Setup!$B$17+INDEX('FD inverse'!$A$7:$BH$7,1,'FD mesh'!$B$15+1)*Setup!$B$22</f>
        <v>21.6824822724103</v>
      </c>
      <c r="J317" s="0" t="n">
        <f aca="false">SUMPRODUCT('FD inverse'!$A$8:$BH$8,'FD mesh'!$B$84:$BI$84,$E316:$BL316)+'FD inverse'!$A$8*$C317/Setup!$B$17+INDEX('FD inverse'!$A$8:$BH$8,1,'FD mesh'!$B$15+1)*Setup!$B$22</f>
        <v>21.7031358246229</v>
      </c>
      <c r="K317" s="0" t="n">
        <f aca="false">SUMPRODUCT('FD inverse'!$A$9:$BH$9,'FD mesh'!$B$84:$BI$84,$E316:$BL316)+'FD inverse'!$A$9*$C317/Setup!$B$17+INDEX('FD inverse'!$A$9:$BH$9,1,'FD mesh'!$B$15+1)*Setup!$B$22</f>
        <v>21.7181612790971</v>
      </c>
      <c r="L317" s="0" t="n">
        <f aca="false">SUMPRODUCT('FD inverse'!$A$10:$BH$10,'FD mesh'!$B$84:$BI$84,$E316:$BL316)+'FD inverse'!$A$10*$C317/Setup!$B$17+INDEX('FD inverse'!$A$10:$BH$10,1,'FD mesh'!$B$15+1)*Setup!$B$22</f>
        <v>21.7281355751232</v>
      </c>
      <c r="M317" s="0" t="n">
        <f aca="false">SUMPRODUCT('FD inverse'!$A$11:$BH$11,'FD mesh'!$B$84:$BI$84,$E316:$BL316)+'FD inverse'!$A$11*$C317/Setup!$B$17+INDEX('FD inverse'!$A$11:$BH$11,1,'FD mesh'!$B$15+1)*Setup!$B$22</f>
        <v>21.733583975901</v>
      </c>
      <c r="N317" s="0" t="n">
        <f aca="false">SUMPRODUCT('FD inverse'!$A$12:$BH$12,'FD mesh'!$B$84:$BI$84,$E316:$BL316)+'FD inverse'!$A$12*$C317/Setup!$B$17+INDEX('FD inverse'!$A$12:$BH$12,1,'FD mesh'!$B$15+1)*Setup!$B$22</f>
        <v>21.7349698575634</v>
      </c>
      <c r="O317" s="0" t="n">
        <f aca="false">SUMPRODUCT('FD inverse'!$A$13:$BH$13,'FD mesh'!$B$84:$BI$84,$E316:$BL316)+'FD inverse'!$A$13*$C317/Setup!$B$17+INDEX('FD inverse'!$A$13:$BH$13,1,'FD mesh'!$B$15+1)*Setup!$B$22</f>
        <v>21.7326862156499</v>
      </c>
      <c r="P317" s="0" t="n">
        <f aca="false">SUMPRODUCT('FD inverse'!$A$14:$BH$14,'FD mesh'!$B$84:$BI$84,$E316:$BL316)+'FD inverse'!$A$14*$C317/Setup!$B$17+INDEX('FD inverse'!$A$14:$BH$14,1,'FD mesh'!$B$15+1)*Setup!$B$22</f>
        <v>21.7270488244862</v>
      </c>
      <c r="Q317" s="0" t="n">
        <f aca="false">SUMPRODUCT('FD inverse'!$A$15:$BH$15,'FD mesh'!$B$84:$BI$84,$E316:$BL316)+'FD inverse'!$A$15*$C317/Setup!$B$17+INDEX('FD inverse'!$A$15:$BH$15,1,'FD mesh'!$B$15+1)*Setup!$B$22</f>
        <v>21.7182909941215</v>
      </c>
      <c r="R317" s="0" t="n">
        <f aca="false">SUMPRODUCT('FD inverse'!$A$16:$BH$16,'FD mesh'!$B$84:$BI$84,$E316:$BL316)+'FD inverse'!$A$16*$C317/Setup!$B$17+INDEX('FD inverse'!$A$16:$BH$16,1,'FD mesh'!$B$15+1)*Setup!$B$22</f>
        <v>21.7065598797627</v>
      </c>
      <c r="S317" s="0" t="n">
        <f aca="false">SUMPRODUCT('FD inverse'!$A$17:$BH$17,'FD mesh'!$B$84:$BI$84,$E316:$BL316)+'FD inverse'!$A$17*$C317/Setup!$B$17+INDEX('FD inverse'!$A$17:$BH$17,1,'FD mesh'!$B$15+1)*Setup!$B$22</f>
        <v>21.2800379460781</v>
      </c>
      <c r="T317" s="0" t="n">
        <f aca="false">SUMPRODUCT('FD inverse'!$A$18:$BH$18,'FD mesh'!$B$84:$BI$84,$E316:$BL316)+'FD inverse'!$A$18*$C317/Setup!$B$17+INDEX('FD inverse'!$A$18:$BH$18,1,'FD mesh'!$B$15+1)*Setup!$B$22</f>
        <v>20.8522818987611</v>
      </c>
      <c r="U317" s="0" t="n">
        <f aca="false">SUMPRODUCT('FD inverse'!$A$19:$BH$19,'FD mesh'!$B$84:$BI$84,$E316:$BL316)+'FD inverse'!$A$19*$C317/Setup!$B$17+INDEX('FD inverse'!$A$19:$BH$19,1,'FD mesh'!$B$15+1)*Setup!$B$22</f>
        <v>20.4234898840736</v>
      </c>
      <c r="V317" s="0" t="n">
        <f aca="false">SUMPRODUCT('FD inverse'!$A$20:$BH$20,'FD mesh'!$B$84:$BI$84,$E316:$BL316)+'FD inverse'!$A$20*$C317/Setup!$B$17+INDEX('FD inverse'!$A$20:$BH$20,1,'FD mesh'!$B$15+1)*Setup!$B$22</f>
        <v>19.9938393373516</v>
      </c>
      <c r="W317" s="0" t="n">
        <f aca="false">SUMPRODUCT('FD inverse'!$A$21:$BH$21,'FD mesh'!$B$84:$BI$84,$E316:$BL316)+'FD inverse'!$A$21*$C317/Setup!$B$17+INDEX('FD inverse'!$A$21:$BH$21,1,'FD mesh'!$B$15+1)*Setup!$B$22</f>
        <v>19.5634879371295</v>
      </c>
      <c r="X317" s="0" t="n">
        <f aca="false">SUMPRODUCT('FD inverse'!$A$22:$BH$22,'FD mesh'!$B$84:$BI$84,$E316:$BL316)+'FD inverse'!$A$22*$C317/Setup!$B$17+INDEX('FD inverse'!$A$22:$BH$22,1,'FD mesh'!$B$15+1)*Setup!$B$22</f>
        <v>19.1325746973713</v>
      </c>
      <c r="Y317" s="0" t="n">
        <f aca="false">SUMPRODUCT('FD inverse'!$A$23:$BH$23,'FD mesh'!$B$84:$BI$84,$E316:$BL316)+'FD inverse'!$A$23*$C317/Setup!$B$17+INDEX('FD inverse'!$A$23:$BH$23,1,'FD mesh'!$B$15+1)*Setup!$B$22</f>
        <v>18.7012211837585</v>
      </c>
      <c r="Z317" s="0" t="n">
        <f aca="false">SUMPRODUCT('FD inverse'!$A$24:$BH$24,'FD mesh'!$B$84:$BI$84,$E316:$BL316)+'FD inverse'!$A$24*$C317/Setup!$B$17+INDEX('FD inverse'!$A$24:$BH$24,1,'FD mesh'!$B$15+1)*Setup!$B$22</f>
        <v>18.2695328406337</v>
      </c>
      <c r="AA317" s="0" t="n">
        <f aca="false">SUMPRODUCT('FD inverse'!$A$25:$BH$25,'FD mesh'!$B$84:$BI$84,$E316:$BL316)+'FD inverse'!$A$25*$C317/Setup!$B$17+INDEX('FD inverse'!$A$25:$BH$25,1,'FD mesh'!$B$15+1)*Setup!$B$22</f>
        <v>17.8376004157984</v>
      </c>
      <c r="AB317" s="0" t="n">
        <f aca="false">SUMPRODUCT('FD inverse'!$A$26:$BH$26,'FD mesh'!$B$84:$BI$84,$E316:$BL316)+'FD inverse'!$A$26*$C317/Setup!$B$17+INDEX('FD inverse'!$A$26:$BH$26,1,'FD mesh'!$B$15+1)*Setup!$B$22</f>
        <v>17.405501470925</v>
      </c>
      <c r="AC317" s="0" t="n">
        <f aca="false">SUMPRODUCT('FD inverse'!$A$27:$BH$27,'FD mesh'!$B$84:$BI$84,$E316:$BL316)+'FD inverse'!$A$27*$C317/Setup!$B$17+INDEX('FD inverse'!$A$27:$BH$27,1,'FD mesh'!$B$15+1)*Setup!$B$22</f>
        <v>16.973301965852</v>
      </c>
      <c r="AD317" s="0" t="n">
        <f aca="false">SUMPRODUCT('FD inverse'!$A$28:$BH$28,'FD mesh'!$B$84:$BI$84,$E316:$BL316)+'FD inverse'!$A$28*$C317/Setup!$B$17+INDEX('FD inverse'!$A$28:$BH$28,1,'FD mesh'!$B$15+1)*Setup!$B$22</f>
        <v>16.541057905489</v>
      </c>
      <c r="AE317" s="0" t="n">
        <f aca="false">SUMPRODUCT('FD inverse'!$A$29:$BH$29,'FD mesh'!$B$84:$BI$84,$E316:$BL316)+'FD inverse'!$A$29*$C317/Setup!$B$17+INDEX('FD inverse'!$A$29:$BH$29,1,'FD mesh'!$B$15+1)*Setup!$B$22</f>
        <v>16.1088170384636</v>
      </c>
      <c r="AF317" s="0" t="n">
        <f aca="false">SUMPRODUCT('FD inverse'!$A$30:$BH$30,'FD mesh'!$B$84:$BI$84,$E316:$BL316)+'FD inverse'!$A$30*$C317/Setup!$B$17+INDEX('FD inverse'!$A$30:$BH$30,1,'FD mesh'!$B$15+1)*Setup!$B$22</f>
        <v>15.6766205969863</v>
      </c>
      <c r="AG317" s="0" t="n">
        <f aca="false">SUMPRODUCT('FD inverse'!$A$31:$BH$31,'FD mesh'!$B$84:$BI$84,$E316:$BL316)+'FD inverse'!$A$31*$C317/Setup!$B$17+INDEX('FD inverse'!$A$31:$BH$31,1,'FD mesh'!$B$15+1)*Setup!$B$22</f>
        <v>15.2445050676979</v>
      </c>
      <c r="AH317" s="0" t="n">
        <f aca="false">SUMPRODUCT('FD inverse'!$A$32:$BH$32,'FD mesh'!$B$84:$BI$84,$E316:$BL316)+'FD inverse'!$A$32*$C317/Setup!$B$17+INDEX('FD inverse'!$A$32:$BH$32,1,'FD mesh'!$B$15+1)*Setup!$B$22</f>
        <v>15.2263927784821</v>
      </c>
      <c r="AI317" s="0" t="n">
        <f aca="false">SUMPRODUCT('FD inverse'!$A$33:$BH$33,'FD mesh'!$B$84:$BI$84,$E316:$BL316)+'FD inverse'!$A$33*$C317/Setup!$B$17+INDEX('FD inverse'!$A$33:$BH$33,1,'FD mesh'!$B$15+1)*Setup!$B$22</f>
        <v>15.2084780417912</v>
      </c>
      <c r="AJ317" s="0" t="n">
        <f aca="false">SUMPRODUCT('FD inverse'!$A$34:$BH$34,'FD mesh'!$B$84:$BI$84,$E316:$BL316)+'FD inverse'!$A$34*$C317/Setup!$B$17+INDEX('FD inverse'!$A$34:$BH$34,1,'FD mesh'!$B$15+1)*Setup!$B$22</f>
        <v>15.1907583677978</v>
      </c>
      <c r="AK317" s="0" t="n">
        <f aca="false">SUMPRODUCT('FD inverse'!$A$35:$BH$35,'FD mesh'!$B$84:$BI$84,$E316:$BL316)+'FD inverse'!$A$35*$C317/Setup!$B$17+INDEX('FD inverse'!$A$35:$BH$35,1,'FD mesh'!$B$15+1)*Setup!$B$22</f>
        <v>15.173228323542</v>
      </c>
      <c r="AL317" s="0" t="n">
        <f aca="false">SUMPRODUCT('FD inverse'!$A$36:$BH$36,'FD mesh'!$B$84:$BI$84,$E316:$BL316)+'FD inverse'!$A$36*$C317/Setup!$B$17+INDEX('FD inverse'!$A$36:$BH$36,1,'FD mesh'!$B$15+1)*Setup!$B$22</f>
        <v>15.1558797700785</v>
      </c>
      <c r="AM317" s="0" t="n">
        <f aca="false">SUMPRODUCT('FD inverse'!$A$37:$BH$37,'FD mesh'!$B$84:$BI$84,$E316:$BL316)+'FD inverse'!$A$37*$C317/Setup!$B$17+INDEX('FD inverse'!$A$37:$BH$37,1,'FD mesh'!$B$15+1)*Setup!$B$22</f>
        <v>15.1387021018523</v>
      </c>
      <c r="AN317" s="0" t="n">
        <f aca="false">SUMPRODUCT('FD inverse'!$A$38:$BH$38,'FD mesh'!$B$84:$BI$84,$E316:$BL316)+'FD inverse'!$A$38*$C317/Setup!$B$17+INDEX('FD inverse'!$A$38:$BH$38,1,'FD mesh'!$B$15+1)*Setup!$B$22</f>
        <v>15.1216824872582</v>
      </c>
      <c r="AO317" s="0" t="n">
        <f aca="false">SUMPRODUCT('FD inverse'!$A$39:$BH$39,'FD mesh'!$B$84:$BI$84,$E316:$BL316)+'FD inverse'!$A$39*$C317/Setup!$B$17+INDEX('FD inverse'!$A$39:$BH$39,1,'FD mesh'!$B$15+1)*Setup!$B$22</f>
        <v>15.1048061095885</v>
      </c>
      <c r="AP317" s="0" t="n">
        <f aca="false">SUMPRODUCT('FD inverse'!$A$40:$BH$40,'FD mesh'!$B$84:$BI$84,$E316:$BL316)+'FD inverse'!$A$40*$C317/Setup!$B$17+INDEX('FD inverse'!$A$40:$BH$40,1,'FD mesh'!$B$15+1)*Setup!$B$22</f>
        <v>15.0880564077878</v>
      </c>
      <c r="AQ317" s="0" t="n">
        <f aca="false">SUMPRODUCT('FD inverse'!$A$41:$BH$41,'FD mesh'!$B$84:$BI$84,$E316:$BL316)+'FD inverse'!$A$41*$C317/Setup!$B$17+INDEX('FD inverse'!$A$41:$BH$41,1,'FD mesh'!$B$15+1)*Setup!$B$22</f>
        <v>15.071415316629</v>
      </c>
      <c r="AR317" s="0" t="n">
        <f aca="false">SUMPRODUCT('FD inverse'!$A$42:$BH$42,'FD mesh'!$B$84:$BI$84,$E316:$BL316)+'FD inverse'!$A$42*$C317/Setup!$B$17+INDEX('FD inverse'!$A$42:$BH$42,1,'FD mesh'!$B$15+1)*Setup!$B$22</f>
        <v>15.0548635060987</v>
      </c>
      <c r="AS317" s="0" t="n">
        <f aca="false">SUMPRODUCT('FD inverse'!$A$43:$BH$43,'FD mesh'!$B$84:$BI$84,$E316:$BL316)+'FD inverse'!$A$43*$C317/Setup!$B$17+INDEX('FD inverse'!$A$43:$BH$43,1,'FD mesh'!$B$15+1)*Setup!$B$22</f>
        <v>0</v>
      </c>
      <c r="AT317" s="0" t="n">
        <f aca="false">SUMPRODUCT('FD inverse'!$A$44:$BH$44,'FD mesh'!$B$84:$BI$84,$E316:$BL316)+'FD inverse'!$A$44*$C317/Setup!$B$17+INDEX('FD inverse'!$A$44:$BH$44,1,'FD mesh'!$B$15+1)*Setup!$B$22</f>
        <v>0</v>
      </c>
      <c r="AU317" s="0" t="n">
        <f aca="false">SUMPRODUCT('FD inverse'!$A$45:$BH$45,'FD mesh'!$B$84:$BI$84,$E316:$BL316)+'FD inverse'!$A$45*$C317/Setup!$B$17+INDEX('FD inverse'!$A$45:$BH$45,1,'FD mesh'!$B$15+1)*Setup!$B$22</f>
        <v>0</v>
      </c>
      <c r="AV317" s="0" t="n">
        <f aca="false">SUMPRODUCT('FD inverse'!$A$46:$BH$46,'FD mesh'!$B$84:$BI$84,$E316:$BL316)+'FD inverse'!$A$46*$C317/Setup!$B$17+INDEX('FD inverse'!$A$46:$BH$46,1,'FD mesh'!$B$15+1)*Setup!$B$22</f>
        <v>0</v>
      </c>
      <c r="AW317" s="0" t="n">
        <f aca="false">SUMPRODUCT('FD inverse'!$A$47:$BH$47,'FD mesh'!$B$84:$BI$84,$E316:$BL316)+'FD inverse'!$A$47*$C317/Setup!$B$17+INDEX('FD inverse'!$A$47:$BH$47,1,'FD mesh'!$B$15+1)*Setup!$B$22</f>
        <v>0</v>
      </c>
      <c r="AX317" s="0" t="n">
        <f aca="false">SUMPRODUCT('FD inverse'!$A$48:$BH$48,'FD mesh'!$B$84:$BI$84,$E316:$BL316)+'FD inverse'!$A$48*$C317/Setup!$B$17+INDEX('FD inverse'!$A$48:$BH$48,1,'FD mesh'!$B$15+1)*Setup!$B$22</f>
        <v>0</v>
      </c>
      <c r="AY317" s="0" t="n">
        <f aca="false">SUMPRODUCT('FD inverse'!$A$49:$BH$49,'FD mesh'!$B$84:$BI$84,$E316:$BL316)+'FD inverse'!$A$49*$C317/Setup!$B$17+INDEX('FD inverse'!$A$49:$BH$49,1,'FD mesh'!$B$15+1)*Setup!$B$22</f>
        <v>0</v>
      </c>
      <c r="AZ317" s="0" t="n">
        <f aca="false">SUMPRODUCT('FD inverse'!$A$50:$BH$50,'FD mesh'!$B$84:$BI$84,$E316:$BL316)+'FD inverse'!$A$50*$C317/Setup!$B$17+INDEX('FD inverse'!$A$50:$BH$50,1,'FD mesh'!$B$15+1)*Setup!$B$22</f>
        <v>0</v>
      </c>
      <c r="BA317" s="0" t="n">
        <f aca="false">SUMPRODUCT('FD inverse'!$A$51:$BH$51,'FD mesh'!$B$84:$BI$84,$E316:$BL316)+'FD inverse'!$A$51*$C317/Setup!$B$17+INDEX('FD inverse'!$A$51:$BH$51,1,'FD mesh'!$B$15+1)*Setup!$B$22</f>
        <v>0</v>
      </c>
      <c r="BB317" s="0" t="n">
        <f aca="false">SUMPRODUCT('FD inverse'!$A$52:$BH$52,'FD mesh'!$B$84:$BI$84,$E316:$BL316)+'FD inverse'!$A$52*$C317/Setup!$B$17+INDEX('FD inverse'!$A$52:$BH$52,1,'FD mesh'!$B$15+1)*Setup!$B$22</f>
        <v>0</v>
      </c>
      <c r="BC317" s="0" t="n">
        <f aca="false">SUMPRODUCT('FD inverse'!$A$53:$BH$53,'FD mesh'!$B$84:$BI$84,$E316:$BL316)+'FD inverse'!$A$53*$C317/Setup!$B$17+INDEX('FD inverse'!$A$53:$BH$53,1,'FD mesh'!$B$15+1)*Setup!$B$22</f>
        <v>0</v>
      </c>
      <c r="BD317" s="0" t="n">
        <f aca="false">SUMPRODUCT('FD inverse'!$A$54:$BH$54,'FD mesh'!$B$84:$BI$84,$E316:$BL316)+'FD inverse'!$A$54*$C317/Setup!$B$17+INDEX('FD inverse'!$A$54:$BH$54,1,'FD mesh'!$B$15+1)*Setup!$B$22</f>
        <v>0</v>
      </c>
      <c r="BE317" s="0" t="n">
        <f aca="false">SUMPRODUCT('FD inverse'!$A$55:$BH$55,'FD mesh'!$B$84:$BI$84,$E316:$BL316)+'FD inverse'!$A$55*$C317/Setup!$B$17+INDEX('FD inverse'!$A$55:$BH$55,1,'FD mesh'!$B$15+1)*Setup!$B$22</f>
        <v>0</v>
      </c>
      <c r="BF317" s="0" t="n">
        <f aca="false">SUMPRODUCT('FD inverse'!$A$56:$BH$56,'FD mesh'!$B$84:$BI$84,$E316:$BL316)+'FD inverse'!$A$56*$C317/Setup!$B$17+INDEX('FD inverse'!$A$56:$BH$56,1,'FD mesh'!$B$15+1)*Setup!$B$22</f>
        <v>0</v>
      </c>
      <c r="BG317" s="0" t="n">
        <f aca="false">SUMPRODUCT('FD inverse'!$A$57:$BH$57,'FD mesh'!$B$84:$BI$84,$E316:$BL316)+'FD inverse'!$A$57*$C317/Setup!$B$17+INDEX('FD inverse'!$A$57:$BH$57,1,'FD mesh'!$B$15+1)*Setup!$B$22</f>
        <v>0</v>
      </c>
      <c r="BH317" s="0" t="n">
        <f aca="false">SUMPRODUCT('FD inverse'!$A$58:$BH$58,'FD mesh'!$B$84:$BI$84,$E316:$BL316)+'FD inverse'!$A$58*$C317/Setup!$B$17+INDEX('FD inverse'!$A$58:$BH$58,1,'FD mesh'!$B$15+1)*Setup!$B$22</f>
        <v>0</v>
      </c>
      <c r="BI317" s="0" t="n">
        <f aca="false">SUMPRODUCT('FD inverse'!$A$59:$BH$59,'FD mesh'!$B$84:$BI$84,$E316:$BL316)+'FD inverse'!$A$59*$C317/Setup!$B$17+INDEX('FD inverse'!$A$59:$BH$59,1,'FD mesh'!$B$15+1)*Setup!$B$22</f>
        <v>0</v>
      </c>
      <c r="BJ317" s="0" t="n">
        <f aca="false">SUMPRODUCT('FD inverse'!$A$60:$BH$60,'FD mesh'!$B$84:$BI$84,$E316:$BL316)+'FD inverse'!$A$60*$C317/Setup!$B$17+INDEX('FD inverse'!$A$60:$BH$60,1,'FD mesh'!$B$15+1)*Setup!$B$22</f>
        <v>0</v>
      </c>
      <c r="BK317" s="0" t="n">
        <f aca="false">SUMPRODUCT('FD inverse'!$A$61:$BH$61,'FD mesh'!$B$84:$BI$84,$E316:$BL316)+'FD inverse'!$A$61*$C317/Setup!$B$17+INDEX('FD inverse'!$A$61:$BH$61,1,'FD mesh'!$B$15+1)*Setup!$B$22</f>
        <v>0</v>
      </c>
      <c r="BL317" s="0" t="n">
        <f aca="false">SUMPRODUCT('FD inverse'!$A$62:$BH$62,'FD mesh'!$B$84:$BI$84,$E316:$BL316)+'FD inverse'!$A$62*$C317/Setup!$B$17+INDEX('FD inverse'!$A$62:$BH$62,1,'FD mesh'!$B$15+1)*Setup!$B$22</f>
        <v>0</v>
      </c>
    </row>
    <row r="318" customFormat="false" ht="15" hidden="false" customHeight="false" outlineLevel="0" collapsed="false">
      <c r="A318" s="0" t="n">
        <v>313</v>
      </c>
      <c r="B318" s="0" t="n">
        <f aca="false">A318*Setup!$B$11/3600</f>
        <v>26.0833333333333</v>
      </c>
      <c r="C318" s="0" t="n">
        <f aca="false">Setup!$B$7+Setup!$B$8*COS(2*PI()*(B318-Setup!$B$9)/24)</f>
        <v>20.49309297717</v>
      </c>
      <c r="D318" s="0" t="n">
        <f aca="false">(C318-E318)/Setup!$B$17</f>
        <v>-4.33102211021105</v>
      </c>
      <c r="E318" s="0" t="n">
        <f aca="false">SUMPRODUCT('FD inverse'!$A$3:$BH$3,'FD mesh'!$B$84:$BI$84,$E317:$BL317)+'FD inverse'!$A$3*$C318/Setup!$B$17+INDEX('FD inverse'!$A$3:$BH$3,1,'FD mesh'!$B$15+1)*Setup!$B$22</f>
        <v>21.0561258514974</v>
      </c>
      <c r="F318" s="0" t="n">
        <f aca="false">SUMPRODUCT('FD inverse'!$A$4:$BH$4,'FD mesh'!$B$84:$BI$84,$E317:$BL317)+'FD inverse'!$A$4*$C318/Setup!$B$17+INDEX('FD inverse'!$A$4:$BH$4,1,'FD mesh'!$B$15+1)*Setup!$B$22</f>
        <v>21.1785018757615</v>
      </c>
      <c r="G318" s="0" t="n">
        <f aca="false">SUMPRODUCT('FD inverse'!$A$5:$BH$5,'FD mesh'!$B$84:$BI$84,$E317:$BL317)+'FD inverse'!$A$5*$C318/Setup!$B$17+INDEX('FD inverse'!$A$5:$BH$5,1,'FD mesh'!$B$15+1)*Setup!$B$22</f>
        <v>21.2891797223298</v>
      </c>
      <c r="H318" s="0" t="n">
        <f aca="false">SUMPRODUCT('FD inverse'!$A$6:$BH$6,'FD mesh'!$B$84:$BI$84,$E317:$BL317)+'FD inverse'!$A$6*$C318/Setup!$B$17+INDEX('FD inverse'!$A$6:$BH$6,1,'FD mesh'!$B$15+1)*Setup!$B$22</f>
        <v>21.6438915394998</v>
      </c>
      <c r="I318" s="0" t="n">
        <f aca="false">SUMPRODUCT('FD inverse'!$A$7:$BH$7,'FD mesh'!$B$84:$BI$84,$E317:$BL317)+'FD inverse'!$A$7*$C318/Setup!$B$17+INDEX('FD inverse'!$A$7:$BH$7,1,'FD mesh'!$B$15+1)*Setup!$B$22</f>
        <v>21.6718328600741</v>
      </c>
      <c r="J318" s="0" t="n">
        <f aca="false">SUMPRODUCT('FD inverse'!$A$8:$BH$8,'FD mesh'!$B$84:$BI$84,$E317:$BL317)+'FD inverse'!$A$8*$C318/Setup!$B$17+INDEX('FD inverse'!$A$8:$BH$8,1,'FD mesh'!$B$15+1)*Setup!$B$22</f>
        <v>21.693491341512</v>
      </c>
      <c r="K318" s="0" t="n">
        <f aca="false">SUMPRODUCT('FD inverse'!$A$9:$BH$9,'FD mesh'!$B$84:$BI$84,$E317:$BL317)+'FD inverse'!$A$9*$C318/Setup!$B$17+INDEX('FD inverse'!$A$9:$BH$9,1,'FD mesh'!$B$15+1)*Setup!$B$22</f>
        <v>21.7094598624125</v>
      </c>
      <c r="L318" s="0" t="n">
        <f aca="false">SUMPRODUCT('FD inverse'!$A$10:$BH$10,'FD mesh'!$B$84:$BI$84,$E317:$BL317)+'FD inverse'!$A$10*$C318/Setup!$B$17+INDEX('FD inverse'!$A$10:$BH$10,1,'FD mesh'!$B$15+1)*Setup!$B$22</f>
        <v>21.720294804148</v>
      </c>
      <c r="M318" s="0" t="n">
        <f aca="false">SUMPRODUCT('FD inverse'!$A$11:$BH$11,'FD mesh'!$B$84:$BI$84,$E317:$BL317)+'FD inverse'!$A$11*$C318/Setup!$B$17+INDEX('FD inverse'!$A$11:$BH$11,1,'FD mesh'!$B$15+1)*Setup!$B$22</f>
        <v>21.7265039222994</v>
      </c>
      <c r="N318" s="0" t="n">
        <f aca="false">SUMPRODUCT('FD inverse'!$A$12:$BH$12,'FD mesh'!$B$84:$BI$84,$E317:$BL317)+'FD inverse'!$A$12*$C318/Setup!$B$17+INDEX('FD inverse'!$A$12:$BH$12,1,'FD mesh'!$B$15+1)*Setup!$B$22</f>
        <v>21.728536017677</v>
      </c>
      <c r="O318" s="0" t="n">
        <f aca="false">SUMPRODUCT('FD inverse'!$A$13:$BH$13,'FD mesh'!$B$84:$BI$84,$E317:$BL317)+'FD inverse'!$A$13*$C318/Setup!$B$17+INDEX('FD inverse'!$A$13:$BH$13,1,'FD mesh'!$B$15+1)*Setup!$B$22</f>
        <v>21.7267723373104</v>
      </c>
      <c r="P318" s="0" t="n">
        <f aca="false">SUMPRODUCT('FD inverse'!$A$14:$BH$14,'FD mesh'!$B$84:$BI$84,$E317:$BL317)+'FD inverse'!$A$14*$C318/Setup!$B$17+INDEX('FD inverse'!$A$14:$BH$14,1,'FD mesh'!$B$15+1)*Setup!$B$22</f>
        <v>21.7215196431742</v>
      </c>
      <c r="Q318" s="0" t="n">
        <f aca="false">SUMPRODUCT('FD inverse'!$A$15:$BH$15,'FD mesh'!$B$84:$BI$84,$E317:$BL317)+'FD inverse'!$A$15*$C318/Setup!$B$17+INDEX('FD inverse'!$A$15:$BH$15,1,'FD mesh'!$B$15+1)*Setup!$B$22</f>
        <v>21.7130048951665</v>
      </c>
      <c r="R318" s="0" t="n">
        <f aca="false">SUMPRODUCT('FD inverse'!$A$16:$BH$16,'FD mesh'!$B$84:$BI$84,$E317:$BL317)+'FD inverse'!$A$16*$C318/Setup!$B$17+INDEX('FD inverse'!$A$16:$BH$16,1,'FD mesh'!$B$15+1)*Setup!$B$22</f>
        <v>21.7013715047075</v>
      </c>
      <c r="S318" s="0" t="n">
        <f aca="false">SUMPRODUCT('FD inverse'!$A$17:$BH$17,'FD mesh'!$B$84:$BI$84,$E317:$BL317)+'FD inverse'!$A$17*$C318/Setup!$B$17+INDEX('FD inverse'!$A$17:$BH$17,1,'FD mesh'!$B$15+1)*Setup!$B$22</f>
        <v>21.275602656083</v>
      </c>
      <c r="T318" s="0" t="n">
        <f aca="false">SUMPRODUCT('FD inverse'!$A$18:$BH$18,'FD mesh'!$B$84:$BI$84,$E317:$BL317)+'FD inverse'!$A$18*$C318/Setup!$B$17+INDEX('FD inverse'!$A$18:$BH$18,1,'FD mesh'!$B$15+1)*Setup!$B$22</f>
        <v>20.8485285649741</v>
      </c>
      <c r="U318" s="0" t="n">
        <f aca="false">SUMPRODUCT('FD inverse'!$A$19:$BH$19,'FD mesh'!$B$84:$BI$84,$E317:$BL317)+'FD inverse'!$A$19*$C318/Setup!$B$17+INDEX('FD inverse'!$A$19:$BH$19,1,'FD mesh'!$B$15+1)*Setup!$B$22</f>
        <v>20.4203499213508</v>
      </c>
      <c r="V318" s="0" t="n">
        <f aca="false">SUMPRODUCT('FD inverse'!$A$20:$BH$20,'FD mesh'!$B$84:$BI$84,$E317:$BL317)+'FD inverse'!$A$20*$C318/Setup!$B$17+INDEX('FD inverse'!$A$20:$BH$20,1,'FD mesh'!$B$15+1)*Setup!$B$22</f>
        <v>19.9912472315548</v>
      </c>
      <c r="W318" s="0" t="n">
        <f aca="false">SUMPRODUCT('FD inverse'!$A$21:$BH$21,'FD mesh'!$B$84:$BI$84,$E317:$BL317)+'FD inverse'!$A$21*$C318/Setup!$B$17+INDEX('FD inverse'!$A$21:$BH$21,1,'FD mesh'!$B$15+1)*Setup!$B$22</f>
        <v>19.5613817220528</v>
      </c>
      <c r="X318" s="0" t="n">
        <f aca="false">SUMPRODUCT('FD inverse'!$A$22:$BH$22,'FD mesh'!$B$84:$BI$84,$E317:$BL317)+'FD inverse'!$A$22*$C318/Setup!$B$17+INDEX('FD inverse'!$A$22:$BH$22,1,'FD mesh'!$B$15+1)*Setup!$B$22</f>
        <v>19.1308963835426</v>
      </c>
      <c r="Y318" s="0" t="n">
        <f aca="false">SUMPRODUCT('FD inverse'!$A$23:$BH$23,'FD mesh'!$B$84:$BI$84,$E317:$BL317)+'FD inverse'!$A$23*$C318/Setup!$B$17+INDEX('FD inverse'!$A$23:$BH$23,1,'FD mesh'!$B$15+1)*Setup!$B$22</f>
        <v>18.6999171412486</v>
      </c>
      <c r="Z318" s="0" t="n">
        <f aca="false">SUMPRODUCT('FD inverse'!$A$24:$BH$24,'FD mesh'!$B$84:$BI$84,$E317:$BL317)+'FD inverse'!$A$24*$C318/Setup!$B$17+INDEX('FD inverse'!$A$24:$BH$24,1,'FD mesh'!$B$15+1)*Setup!$B$22</f>
        <v>18.268554137873</v>
      </c>
      <c r="AA318" s="0" t="n">
        <f aca="false">SUMPRODUCT('FD inverse'!$A$25:$BH$25,'FD mesh'!$B$84:$BI$84,$E317:$BL317)+'FD inverse'!$A$25*$C318/Setup!$B$17+INDEX('FD inverse'!$A$25:$BH$25,1,'FD mesh'!$B$15+1)*Setup!$B$22</f>
        <v>17.8369031162564</v>
      </c>
      <c r="AB318" s="0" t="n">
        <f aca="false">SUMPRODUCT('FD inverse'!$A$26:$BH$26,'FD mesh'!$B$84:$BI$84,$E317:$BL317)+'FD inverse'!$A$26*$C318/Setup!$B$17+INDEX('FD inverse'!$A$26:$BH$26,1,'FD mesh'!$B$15+1)*Setup!$B$22</f>
        <v>17.405046889346</v>
      </c>
      <c r="AC318" s="0" t="n">
        <f aca="false">SUMPRODUCT('FD inverse'!$A$27:$BH$27,'FD mesh'!$B$84:$BI$84,$E317:$BL317)+'FD inverse'!$A$27*$C318/Setup!$B$17+INDEX('FD inverse'!$A$27:$BH$27,1,'FD mesh'!$B$15+1)*Setup!$B$22</f>
        <v>16.9730568855709</v>
      </c>
      <c r="AD318" s="0" t="n">
        <f aca="false">SUMPRODUCT('FD inverse'!$A$28:$BH$28,'FD mesh'!$B$84:$BI$84,$E317:$BL317)+'FD inverse'!$A$28*$C318/Setup!$B$17+INDEX('FD inverse'!$A$28:$BH$28,1,'FD mesh'!$B$15+1)*Setup!$B$22</f>
        <v>16.5409947581703</v>
      </c>
      <c r="AE318" s="0" t="n">
        <f aca="false">SUMPRODUCT('FD inverse'!$A$29:$BH$29,'FD mesh'!$B$84:$BI$84,$E317:$BL317)+'FD inverse'!$A$29*$C318/Setup!$B$17+INDEX('FD inverse'!$A$29:$BH$29,1,'FD mesh'!$B$15+1)*Setup!$B$22</f>
        <v>16.1089140474158</v>
      </c>
      <c r="AF318" s="0" t="n">
        <f aca="false">SUMPRODUCT('FD inverse'!$A$30:$BH$30,'FD mesh'!$B$84:$BI$84,$E317:$BL317)+'FD inverse'!$A$30*$C318/Setup!$B$17+INDEX('FD inverse'!$A$30:$BH$30,1,'FD mesh'!$B$15+1)*Setup!$B$22</f>
        <v>15.6768618850102</v>
      </c>
      <c r="AG318" s="0" t="n">
        <f aca="false">SUMPRODUCT('FD inverse'!$A$31:$BH$31,'FD mesh'!$B$84:$BI$84,$E317:$BL317)+'FD inverse'!$A$31*$C318/Setup!$B$17+INDEX('FD inverse'!$A$31:$BH$31,1,'FD mesh'!$B$15+1)*Setup!$B$22</f>
        <v>15.2448807302231</v>
      </c>
      <c r="AH318" s="0" t="n">
        <f aca="false">SUMPRODUCT('FD inverse'!$A$32:$BH$32,'FD mesh'!$B$84:$BI$84,$E317:$BL317)+'FD inverse'!$A$32*$C318/Setup!$B$17+INDEX('FD inverse'!$A$32:$BH$32,1,'FD mesh'!$B$15+1)*Setup!$B$22</f>
        <v>15.2267706743914</v>
      </c>
      <c r="AI318" s="0" t="n">
        <f aca="false">SUMPRODUCT('FD inverse'!$A$33:$BH$33,'FD mesh'!$B$84:$BI$84,$E317:$BL317)+'FD inverse'!$A$33*$C318/Setup!$B$17+INDEX('FD inverse'!$A$33:$BH$33,1,'FD mesh'!$B$15+1)*Setup!$B$22</f>
        <v>15.2088519181731</v>
      </c>
      <c r="AJ318" s="0" t="n">
        <f aca="false">SUMPRODUCT('FD inverse'!$A$34:$BH$34,'FD mesh'!$B$84:$BI$84,$E317:$BL317)+'FD inverse'!$A$34*$C318/Setup!$B$17+INDEX('FD inverse'!$A$34:$BH$34,1,'FD mesh'!$B$15+1)*Setup!$B$22</f>
        <v>15.1911224267908</v>
      </c>
      <c r="AK318" s="0" t="n">
        <f aca="false">SUMPRODUCT('FD inverse'!$A$35:$BH$35,'FD mesh'!$B$84:$BI$84,$E317:$BL317)+'FD inverse'!$A$35*$C318/Setup!$B$17+INDEX('FD inverse'!$A$35:$BH$35,1,'FD mesh'!$B$15+1)*Setup!$B$22</f>
        <v>15.1735772304563</v>
      </c>
      <c r="AL318" s="0" t="n">
        <f aca="false">SUMPRODUCT('FD inverse'!$A$36:$BH$36,'FD mesh'!$B$84:$BI$84,$E317:$BL317)+'FD inverse'!$A$36*$C318/Setup!$B$17+INDEX('FD inverse'!$A$36:$BH$36,1,'FD mesh'!$B$15+1)*Setup!$B$22</f>
        <v>15.1562086588383</v>
      </c>
      <c r="AM318" s="0" t="n">
        <f aca="false">SUMPRODUCT('FD inverse'!$A$37:$BH$37,'FD mesh'!$B$84:$BI$84,$E317:$BL317)+'FD inverse'!$A$37*$C318/Setup!$B$17+INDEX('FD inverse'!$A$37:$BH$37,1,'FD mesh'!$B$15+1)*Setup!$B$22</f>
        <v>15.1390065782858</v>
      </c>
      <c r="AN318" s="0" t="n">
        <f aca="false">SUMPRODUCT('FD inverse'!$A$38:$BH$38,'FD mesh'!$B$84:$BI$84,$E317:$BL317)+'FD inverse'!$A$38*$C318/Setup!$B$17+INDEX('FD inverse'!$A$38:$BH$38,1,'FD mesh'!$B$15+1)*Setup!$B$22</f>
        <v>15.1219586307171</v>
      </c>
      <c r="AO318" s="0" t="n">
        <f aca="false">SUMPRODUCT('FD inverse'!$A$39:$BH$39,'FD mesh'!$B$84:$BI$84,$E317:$BL317)+'FD inverse'!$A$39*$C318/Setup!$B$17+INDEX('FD inverse'!$A$39:$BH$39,1,'FD mesh'!$B$15+1)*Setup!$B$22</f>
        <v>15.1050504733278</v>
      </c>
      <c r="AP318" s="0" t="n">
        <f aca="false">SUMPRODUCT('FD inverse'!$A$40:$BH$40,'FD mesh'!$B$84:$BI$84,$E317:$BL317)+'FD inverse'!$A$40*$C318/Setup!$B$17+INDEX('FD inverse'!$A$40:$BH$40,1,'FD mesh'!$B$15+1)*Setup!$B$22</f>
        <v>15.0882660184918</v>
      </c>
      <c r="AQ318" s="0" t="n">
        <f aca="false">SUMPRODUCT('FD inverse'!$A$41:$BH$41,'FD mesh'!$B$84:$BI$84,$E317:$BL317)+'FD inverse'!$A$41*$C318/Setup!$B$17+INDEX('FD inverse'!$A$41:$BH$41,1,'FD mesh'!$B$15+1)*Setup!$B$22</f>
        <v>15.0715876734222</v>
      </c>
      <c r="AR318" s="0" t="n">
        <f aca="false">SUMPRODUCT('FD inverse'!$A$42:$BH$42,'FD mesh'!$B$84:$BI$84,$E317:$BL317)+'FD inverse'!$A$42*$C318/Setup!$B$17+INDEX('FD inverse'!$A$42:$BH$42,1,'FD mesh'!$B$15+1)*Setup!$B$22</f>
        <v>15.0549965793314</v>
      </c>
      <c r="AS318" s="0" t="n">
        <f aca="false">SUMPRODUCT('FD inverse'!$A$43:$BH$43,'FD mesh'!$B$84:$BI$84,$E317:$BL317)+'FD inverse'!$A$43*$C318/Setup!$B$17+INDEX('FD inverse'!$A$43:$BH$43,1,'FD mesh'!$B$15+1)*Setup!$B$22</f>
        <v>0</v>
      </c>
      <c r="AT318" s="0" t="n">
        <f aca="false">SUMPRODUCT('FD inverse'!$A$44:$BH$44,'FD mesh'!$B$84:$BI$84,$E317:$BL317)+'FD inverse'!$A$44*$C318/Setup!$B$17+INDEX('FD inverse'!$A$44:$BH$44,1,'FD mesh'!$B$15+1)*Setup!$B$22</f>
        <v>0</v>
      </c>
      <c r="AU318" s="0" t="n">
        <f aca="false">SUMPRODUCT('FD inverse'!$A$45:$BH$45,'FD mesh'!$B$84:$BI$84,$E317:$BL317)+'FD inverse'!$A$45*$C318/Setup!$B$17+INDEX('FD inverse'!$A$45:$BH$45,1,'FD mesh'!$B$15+1)*Setup!$B$22</f>
        <v>0</v>
      </c>
      <c r="AV318" s="0" t="n">
        <f aca="false">SUMPRODUCT('FD inverse'!$A$46:$BH$46,'FD mesh'!$B$84:$BI$84,$E317:$BL317)+'FD inverse'!$A$46*$C318/Setup!$B$17+INDEX('FD inverse'!$A$46:$BH$46,1,'FD mesh'!$B$15+1)*Setup!$B$22</f>
        <v>0</v>
      </c>
      <c r="AW318" s="0" t="n">
        <f aca="false">SUMPRODUCT('FD inverse'!$A$47:$BH$47,'FD mesh'!$B$84:$BI$84,$E317:$BL317)+'FD inverse'!$A$47*$C318/Setup!$B$17+INDEX('FD inverse'!$A$47:$BH$47,1,'FD mesh'!$B$15+1)*Setup!$B$22</f>
        <v>0</v>
      </c>
      <c r="AX318" s="0" t="n">
        <f aca="false">SUMPRODUCT('FD inverse'!$A$48:$BH$48,'FD mesh'!$B$84:$BI$84,$E317:$BL317)+'FD inverse'!$A$48*$C318/Setup!$B$17+INDEX('FD inverse'!$A$48:$BH$48,1,'FD mesh'!$B$15+1)*Setup!$B$22</f>
        <v>0</v>
      </c>
      <c r="AY318" s="0" t="n">
        <f aca="false">SUMPRODUCT('FD inverse'!$A$49:$BH$49,'FD mesh'!$B$84:$BI$84,$E317:$BL317)+'FD inverse'!$A$49*$C318/Setup!$B$17+INDEX('FD inverse'!$A$49:$BH$49,1,'FD mesh'!$B$15+1)*Setup!$B$22</f>
        <v>0</v>
      </c>
      <c r="AZ318" s="0" t="n">
        <f aca="false">SUMPRODUCT('FD inverse'!$A$50:$BH$50,'FD mesh'!$B$84:$BI$84,$E317:$BL317)+'FD inverse'!$A$50*$C318/Setup!$B$17+INDEX('FD inverse'!$A$50:$BH$50,1,'FD mesh'!$B$15+1)*Setup!$B$22</f>
        <v>0</v>
      </c>
      <c r="BA318" s="0" t="n">
        <f aca="false">SUMPRODUCT('FD inverse'!$A$51:$BH$51,'FD mesh'!$B$84:$BI$84,$E317:$BL317)+'FD inverse'!$A$51*$C318/Setup!$B$17+INDEX('FD inverse'!$A$51:$BH$51,1,'FD mesh'!$B$15+1)*Setup!$B$22</f>
        <v>0</v>
      </c>
      <c r="BB318" s="0" t="n">
        <f aca="false">SUMPRODUCT('FD inverse'!$A$52:$BH$52,'FD mesh'!$B$84:$BI$84,$E317:$BL317)+'FD inverse'!$A$52*$C318/Setup!$B$17+INDEX('FD inverse'!$A$52:$BH$52,1,'FD mesh'!$B$15+1)*Setup!$B$22</f>
        <v>0</v>
      </c>
      <c r="BC318" s="0" t="n">
        <f aca="false">SUMPRODUCT('FD inverse'!$A$53:$BH$53,'FD mesh'!$B$84:$BI$84,$E317:$BL317)+'FD inverse'!$A$53*$C318/Setup!$B$17+INDEX('FD inverse'!$A$53:$BH$53,1,'FD mesh'!$B$15+1)*Setup!$B$22</f>
        <v>0</v>
      </c>
      <c r="BD318" s="0" t="n">
        <f aca="false">SUMPRODUCT('FD inverse'!$A$54:$BH$54,'FD mesh'!$B$84:$BI$84,$E317:$BL317)+'FD inverse'!$A$54*$C318/Setup!$B$17+INDEX('FD inverse'!$A$54:$BH$54,1,'FD mesh'!$B$15+1)*Setup!$B$22</f>
        <v>0</v>
      </c>
      <c r="BE318" s="0" t="n">
        <f aca="false">SUMPRODUCT('FD inverse'!$A$55:$BH$55,'FD mesh'!$B$84:$BI$84,$E317:$BL317)+'FD inverse'!$A$55*$C318/Setup!$B$17+INDEX('FD inverse'!$A$55:$BH$55,1,'FD mesh'!$B$15+1)*Setup!$B$22</f>
        <v>0</v>
      </c>
      <c r="BF318" s="0" t="n">
        <f aca="false">SUMPRODUCT('FD inverse'!$A$56:$BH$56,'FD mesh'!$B$84:$BI$84,$E317:$BL317)+'FD inverse'!$A$56*$C318/Setup!$B$17+INDEX('FD inverse'!$A$56:$BH$56,1,'FD mesh'!$B$15+1)*Setup!$B$22</f>
        <v>0</v>
      </c>
      <c r="BG318" s="0" t="n">
        <f aca="false">SUMPRODUCT('FD inverse'!$A$57:$BH$57,'FD mesh'!$B$84:$BI$84,$E317:$BL317)+'FD inverse'!$A$57*$C318/Setup!$B$17+INDEX('FD inverse'!$A$57:$BH$57,1,'FD mesh'!$B$15+1)*Setup!$B$22</f>
        <v>0</v>
      </c>
      <c r="BH318" s="0" t="n">
        <f aca="false">SUMPRODUCT('FD inverse'!$A$58:$BH$58,'FD mesh'!$B$84:$BI$84,$E317:$BL317)+'FD inverse'!$A$58*$C318/Setup!$B$17+INDEX('FD inverse'!$A$58:$BH$58,1,'FD mesh'!$B$15+1)*Setup!$B$22</f>
        <v>0</v>
      </c>
      <c r="BI318" s="0" t="n">
        <f aca="false">SUMPRODUCT('FD inverse'!$A$59:$BH$59,'FD mesh'!$B$84:$BI$84,$E317:$BL317)+'FD inverse'!$A$59*$C318/Setup!$B$17+INDEX('FD inverse'!$A$59:$BH$59,1,'FD mesh'!$B$15+1)*Setup!$B$22</f>
        <v>0</v>
      </c>
      <c r="BJ318" s="0" t="n">
        <f aca="false">SUMPRODUCT('FD inverse'!$A$60:$BH$60,'FD mesh'!$B$84:$BI$84,$E317:$BL317)+'FD inverse'!$A$60*$C318/Setup!$B$17+INDEX('FD inverse'!$A$60:$BH$60,1,'FD mesh'!$B$15+1)*Setup!$B$22</f>
        <v>0</v>
      </c>
      <c r="BK318" s="0" t="n">
        <f aca="false">SUMPRODUCT('FD inverse'!$A$61:$BH$61,'FD mesh'!$B$84:$BI$84,$E317:$BL317)+'FD inverse'!$A$61*$C318/Setup!$B$17+INDEX('FD inverse'!$A$61:$BH$61,1,'FD mesh'!$B$15+1)*Setup!$B$22</f>
        <v>0</v>
      </c>
      <c r="BL318" s="0" t="n">
        <f aca="false">SUMPRODUCT('FD inverse'!$A$62:$BH$62,'FD mesh'!$B$84:$BI$84,$E317:$BL317)+'FD inverse'!$A$62*$C318/Setup!$B$17+INDEX('FD inverse'!$A$62:$BH$62,1,'FD mesh'!$B$15+1)*Setup!$B$22</f>
        <v>0</v>
      </c>
    </row>
    <row r="319" customFormat="false" ht="15" hidden="false" customHeight="false" outlineLevel="0" collapsed="false">
      <c r="A319" s="0" t="n">
        <v>314</v>
      </c>
      <c r="B319" s="0" t="n">
        <f aca="false">A319*Setup!$B$11/3600</f>
        <v>26.1666666666667</v>
      </c>
      <c r="C319" s="0" t="n">
        <f aca="false">Setup!$B$7+Setup!$B$8*COS(2*PI()*(B319-Setup!$B$9)/24)</f>
        <v>20.4519566672871</v>
      </c>
      <c r="D319" s="0" t="n">
        <f aca="false">(C319-E319)/Setup!$B$17</f>
        <v>-4.42306745139438</v>
      </c>
      <c r="E319" s="0" t="n">
        <f aca="false">SUMPRODUCT('FD inverse'!$A$3:$BH$3,'FD mesh'!$B$84:$BI$84,$E318:$BL318)+'FD inverse'!$A$3*$C319/Setup!$B$17+INDEX('FD inverse'!$A$3:$BH$3,1,'FD mesh'!$B$15+1)*Setup!$B$22</f>
        <v>21.0269554359684</v>
      </c>
      <c r="F319" s="0" t="n">
        <f aca="false">SUMPRODUCT('FD inverse'!$A$4:$BH$4,'FD mesh'!$B$84:$BI$84,$E318:$BL318)+'FD inverse'!$A$4*$C319/Setup!$B$17+INDEX('FD inverse'!$A$4:$BH$4,1,'FD mesh'!$B$15+1)*Setup!$B$22</f>
        <v>21.1522639628978</v>
      </c>
      <c r="G319" s="0" t="n">
        <f aca="false">SUMPRODUCT('FD inverse'!$A$5:$BH$5,'FD mesh'!$B$84:$BI$84,$E318:$BL318)+'FD inverse'!$A$5*$C319/Setup!$B$17+INDEX('FD inverse'!$A$5:$BH$5,1,'FD mesh'!$B$15+1)*Setup!$B$22</f>
        <v>21.2661845068135</v>
      </c>
      <c r="H319" s="0" t="n">
        <f aca="false">SUMPRODUCT('FD inverse'!$A$6:$BH$6,'FD mesh'!$B$84:$BI$84,$E318:$BL318)+'FD inverse'!$A$6*$C319/Setup!$B$17+INDEX('FD inverse'!$A$6:$BH$6,1,'FD mesh'!$B$15+1)*Setup!$B$22</f>
        <v>21.6321901897229</v>
      </c>
      <c r="I319" s="0" t="n">
        <f aca="false">SUMPRODUCT('FD inverse'!$A$7:$BH$7,'FD mesh'!$B$84:$BI$84,$E318:$BL318)+'FD inverse'!$A$7*$C319/Setup!$B$17+INDEX('FD inverse'!$A$7:$BH$7,1,'FD mesh'!$B$15+1)*Setup!$B$22</f>
        <v>21.6611283475682</v>
      </c>
      <c r="J319" s="0" t="n">
        <f aca="false">SUMPRODUCT('FD inverse'!$A$8:$BH$8,'FD mesh'!$B$84:$BI$84,$E318:$BL318)+'FD inverse'!$A$8*$C319/Setup!$B$17+INDEX('FD inverse'!$A$8:$BH$8,1,'FD mesh'!$B$15+1)*Setup!$B$22</f>
        <v>21.6837511588024</v>
      </c>
      <c r="K319" s="0" t="n">
        <f aca="false">SUMPRODUCT('FD inverse'!$A$9:$BH$9,'FD mesh'!$B$84:$BI$84,$E318:$BL318)+'FD inverse'!$A$9*$C319/Setup!$B$17+INDEX('FD inverse'!$A$9:$BH$9,1,'FD mesh'!$B$15+1)*Setup!$B$22</f>
        <v>21.700627549559</v>
      </c>
      <c r="L319" s="0" t="n">
        <f aca="false">SUMPRODUCT('FD inverse'!$A$10:$BH$10,'FD mesh'!$B$84:$BI$84,$E318:$BL318)+'FD inverse'!$A$10*$C319/Setup!$B$17+INDEX('FD inverse'!$A$10:$BH$10,1,'FD mesh'!$B$15+1)*Setup!$B$22</f>
        <v>21.7122931362722</v>
      </c>
      <c r="M319" s="0" t="n">
        <f aca="false">SUMPRODUCT('FD inverse'!$A$11:$BH$11,'FD mesh'!$B$84:$BI$84,$E318:$BL318)+'FD inverse'!$A$11*$C319/Setup!$B$17+INDEX('FD inverse'!$A$11:$BH$11,1,'FD mesh'!$B$15+1)*Setup!$B$22</f>
        <v>21.7192379749761</v>
      </c>
      <c r="N319" s="0" t="n">
        <f aca="false">SUMPRODUCT('FD inverse'!$A$12:$BH$12,'FD mesh'!$B$84:$BI$84,$E318:$BL318)+'FD inverse'!$A$12*$C319/Setup!$B$17+INDEX('FD inverse'!$A$12:$BH$12,1,'FD mesh'!$B$15+1)*Setup!$B$22</f>
        <v>21.7218961190939</v>
      </c>
      <c r="O319" s="0" t="n">
        <f aca="false">SUMPRODUCT('FD inverse'!$A$13:$BH$13,'FD mesh'!$B$84:$BI$84,$E318:$BL318)+'FD inverse'!$A$13*$C319/Setup!$B$17+INDEX('FD inverse'!$A$13:$BH$13,1,'FD mesh'!$B$15+1)*Setup!$B$22</f>
        <v>21.7206369189149</v>
      </c>
      <c r="P319" s="0" t="n">
        <f aca="false">SUMPRODUCT('FD inverse'!$A$14:$BH$14,'FD mesh'!$B$84:$BI$84,$E318:$BL318)+'FD inverse'!$A$14*$C319/Setup!$B$17+INDEX('FD inverse'!$A$14:$BH$14,1,'FD mesh'!$B$15+1)*Setup!$B$22</f>
        <v>21.7157580028683</v>
      </c>
      <c r="Q319" s="0" t="n">
        <f aca="false">SUMPRODUCT('FD inverse'!$A$15:$BH$15,'FD mesh'!$B$84:$BI$84,$E318:$BL318)+'FD inverse'!$A$15*$C319/Setup!$B$17+INDEX('FD inverse'!$A$15:$BH$15,1,'FD mesh'!$B$15+1)*Setup!$B$22</f>
        <v>21.7074798890013</v>
      </c>
      <c r="R319" s="0" t="n">
        <f aca="false">SUMPRODUCT('FD inverse'!$A$16:$BH$16,'FD mesh'!$B$84:$BI$84,$E318:$BL318)+'FD inverse'!$A$16*$C319/Setup!$B$17+INDEX('FD inverse'!$A$16:$BH$16,1,'FD mesh'!$B$15+1)*Setup!$B$22</f>
        <v>21.6959421844762</v>
      </c>
      <c r="S319" s="0" t="n">
        <f aca="false">SUMPRODUCT('FD inverse'!$A$17:$BH$17,'FD mesh'!$B$84:$BI$84,$E318:$BL318)+'FD inverse'!$A$17*$C319/Setup!$B$17+INDEX('FD inverse'!$A$17:$BH$17,1,'FD mesh'!$B$15+1)*Setup!$B$22</f>
        <v>21.2709324552499</v>
      </c>
      <c r="T319" s="0" t="n">
        <f aca="false">SUMPRODUCT('FD inverse'!$A$18:$BH$18,'FD mesh'!$B$84:$BI$84,$E318:$BL318)+'FD inverse'!$A$18*$C319/Setup!$B$17+INDEX('FD inverse'!$A$18:$BH$18,1,'FD mesh'!$B$15+1)*Setup!$B$22</f>
        <v>20.8445483526355</v>
      </c>
      <c r="U319" s="0" t="n">
        <f aca="false">SUMPRODUCT('FD inverse'!$A$19:$BH$19,'FD mesh'!$B$84:$BI$84,$E318:$BL318)+'FD inverse'!$A$19*$C319/Setup!$B$17+INDEX('FD inverse'!$A$19:$BH$19,1,'FD mesh'!$B$15+1)*Setup!$B$22</f>
        <v>20.4169929303901</v>
      </c>
      <c r="V319" s="0" t="n">
        <f aca="false">SUMPRODUCT('FD inverse'!$A$20:$BH$20,'FD mesh'!$B$84:$BI$84,$E318:$BL318)+'FD inverse'!$A$20*$C319/Setup!$B$17+INDEX('FD inverse'!$A$20:$BH$20,1,'FD mesh'!$B$15+1)*Setup!$B$22</f>
        <v>19.9884495936619</v>
      </c>
      <c r="W319" s="0" t="n">
        <f aca="false">SUMPRODUCT('FD inverse'!$A$21:$BH$21,'FD mesh'!$B$84:$BI$84,$E318:$BL318)+'FD inverse'!$A$21*$C319/Setup!$B$17+INDEX('FD inverse'!$A$21:$BH$21,1,'FD mesh'!$B$15+1)*Setup!$B$22</f>
        <v>19.5590829520681</v>
      </c>
      <c r="X319" s="0" t="n">
        <f aca="false">SUMPRODUCT('FD inverse'!$A$22:$BH$22,'FD mesh'!$B$84:$BI$84,$E318:$BL318)+'FD inverse'!$A$22*$C319/Setup!$B$17+INDEX('FD inverse'!$A$22:$BH$22,1,'FD mesh'!$B$15+1)*Setup!$B$22</f>
        <v>19.1290398153074</v>
      </c>
      <c r="Y319" s="0" t="n">
        <f aca="false">SUMPRODUCT('FD inverse'!$A$23:$BH$23,'FD mesh'!$B$84:$BI$84,$E318:$BL318)+'FD inverse'!$A$23*$C319/Setup!$B$17+INDEX('FD inverse'!$A$23:$BH$23,1,'FD mesh'!$B$15+1)*Setup!$B$22</f>
        <v>18.6984503170374</v>
      </c>
      <c r="Z319" s="0" t="n">
        <f aca="false">SUMPRODUCT('FD inverse'!$A$24:$BH$24,'FD mesh'!$B$84:$BI$84,$E318:$BL318)+'FD inverse'!$A$24*$C319/Setup!$B$17+INDEX('FD inverse'!$A$24:$BH$24,1,'FD mesh'!$B$15+1)*Setup!$B$22</f>
        <v>18.2674291533568</v>
      </c>
      <c r="AA319" s="0" t="n">
        <f aca="false">SUMPRODUCT('FD inverse'!$A$25:$BH$25,'FD mesh'!$B$84:$BI$84,$E318:$BL318)+'FD inverse'!$A$25*$C319/Setup!$B$17+INDEX('FD inverse'!$A$25:$BH$25,1,'FD mesh'!$B$15+1)*Setup!$B$22</f>
        <v>17.8360769228043</v>
      </c>
      <c r="AB319" s="0" t="n">
        <f aca="false">SUMPRODUCT('FD inverse'!$A$26:$BH$26,'FD mesh'!$B$84:$BI$84,$E318:$BL318)+'FD inverse'!$A$26*$C319/Setup!$B$17+INDEX('FD inverse'!$A$26:$BH$26,1,'FD mesh'!$B$15+1)*Setup!$B$22</f>
        <v>17.4044815553216</v>
      </c>
      <c r="AC319" s="0" t="n">
        <f aca="false">SUMPRODUCT('FD inverse'!$A$27:$BH$27,'FD mesh'!$B$84:$BI$84,$E318:$BL318)+'FD inverse'!$A$27*$C319/Setup!$B$17+INDEX('FD inverse'!$A$27:$BH$27,1,'FD mesh'!$B$15+1)*Setup!$B$22</f>
        <v>16.9727198181117</v>
      </c>
      <c r="AD319" s="0" t="n">
        <f aca="false">SUMPRODUCT('FD inverse'!$A$28:$BH$28,'FD mesh'!$B$84:$BI$84,$E318:$BL318)+'FD inverse'!$A$28*$C319/Setup!$B$17+INDEX('FD inverse'!$A$28:$BH$28,1,'FD mesh'!$B$15+1)*Setup!$B$22</f>
        <v>16.5408588867638</v>
      </c>
      <c r="AE319" s="0" t="n">
        <f aca="false">SUMPRODUCT('FD inverse'!$A$29:$BH$29,'FD mesh'!$B$84:$BI$84,$E318:$BL318)+'FD inverse'!$A$29*$C319/Setup!$B$17+INDEX('FD inverse'!$A$29:$BH$29,1,'FD mesh'!$B$15+1)*Setup!$B$22</f>
        <v>16.1089579704021</v>
      </c>
      <c r="AF319" s="0" t="n">
        <f aca="false">SUMPRODUCT('FD inverse'!$A$30:$BH$30,'FD mesh'!$B$84:$BI$84,$E318:$BL318)+'FD inverse'!$A$30*$C319/Setup!$B$17+INDEX('FD inverse'!$A$30:$BH$30,1,'FD mesh'!$B$15+1)*Setup!$B$22</f>
        <v>15.6770699799477</v>
      </c>
      <c r="AG319" s="0" t="n">
        <f aca="false">SUMPRODUCT('FD inverse'!$A$31:$BH$31,'FD mesh'!$B$84:$BI$84,$E318:$BL318)+'FD inverse'!$A$31*$C319/Setup!$B$17+INDEX('FD inverse'!$A$31:$BH$31,1,'FD mesh'!$B$15+1)*Setup!$B$22</f>
        <v>15.2452432288606</v>
      </c>
      <c r="AH319" s="0" t="n">
        <f aca="false">SUMPRODUCT('FD inverse'!$A$32:$BH$32,'FD mesh'!$B$84:$BI$84,$E318:$BL318)+'FD inverse'!$A$32*$C319/Setup!$B$17+INDEX('FD inverse'!$A$32:$BH$32,1,'FD mesh'!$B$15+1)*Setup!$B$22</f>
        <v>15.227136267381</v>
      </c>
      <c r="AI319" s="0" t="n">
        <f aca="false">SUMPRODUCT('FD inverse'!$A$33:$BH$33,'FD mesh'!$B$84:$BI$84,$E318:$BL318)+'FD inverse'!$A$33*$C319/Setup!$B$17+INDEX('FD inverse'!$A$33:$BH$33,1,'FD mesh'!$B$15+1)*Setup!$B$22</f>
        <v>15.2092143774934</v>
      </c>
      <c r="AJ319" s="0" t="n">
        <f aca="false">SUMPRODUCT('FD inverse'!$A$34:$BH$34,'FD mesh'!$B$84:$BI$84,$E318:$BL318)+'FD inverse'!$A$34*$C319/Setup!$B$17+INDEX('FD inverse'!$A$34:$BH$34,1,'FD mesh'!$B$15+1)*Setup!$B$22</f>
        <v>15.1914759728624</v>
      </c>
      <c r="AK319" s="0" t="n">
        <f aca="false">SUMPRODUCT('FD inverse'!$A$35:$BH$35,'FD mesh'!$B$84:$BI$84,$E318:$BL318)+'FD inverse'!$A$35*$C319/Setup!$B$17+INDEX('FD inverse'!$A$35:$BH$35,1,'FD mesh'!$B$15+1)*Setup!$B$22</f>
        <v>15.1739165413962</v>
      </c>
      <c r="AL319" s="0" t="n">
        <f aca="false">SUMPRODUCT('FD inverse'!$A$36:$BH$36,'FD mesh'!$B$84:$BI$84,$E318:$BL318)+'FD inverse'!$A$36*$C319/Setup!$B$17+INDEX('FD inverse'!$A$36:$BH$36,1,'FD mesh'!$B$15+1)*Setup!$B$22</f>
        <v>15.1565288769432</v>
      </c>
      <c r="AM319" s="0" t="n">
        <f aca="false">SUMPRODUCT('FD inverse'!$A$37:$BH$37,'FD mesh'!$B$84:$BI$84,$E318:$BL318)+'FD inverse'!$A$37*$C319/Setup!$B$17+INDEX('FD inverse'!$A$37:$BH$37,1,'FD mesh'!$B$15+1)*Setup!$B$22</f>
        <v>15.1393033142705</v>
      </c>
      <c r="AN319" s="0" t="n">
        <f aca="false">SUMPRODUCT('FD inverse'!$A$38:$BH$38,'FD mesh'!$B$84:$BI$84,$E318:$BL318)+'FD inverse'!$A$38*$C319/Setup!$B$17+INDEX('FD inverse'!$A$38:$BH$38,1,'FD mesh'!$B$15+1)*Setup!$B$22</f>
        <v>15.1222279661879</v>
      </c>
      <c r="AO319" s="0" t="n">
        <f aca="false">SUMPRODUCT('FD inverse'!$A$39:$BH$39,'FD mesh'!$B$84:$BI$84,$E318:$BL318)+'FD inverse'!$A$39*$C319/Setup!$B$17+INDEX('FD inverse'!$A$39:$BH$39,1,'FD mesh'!$B$15+1)*Setup!$B$22</f>
        <v>15.1052889619244</v>
      </c>
      <c r="AP319" s="0" t="n">
        <f aca="false">SUMPRODUCT('FD inverse'!$A$40:$BH$40,'FD mesh'!$B$84:$BI$84,$E318:$BL318)+'FD inverse'!$A$40*$C319/Setup!$B$17+INDEX('FD inverse'!$A$40:$BH$40,1,'FD mesh'!$B$15+1)*Setup!$B$22</f>
        <v>15.0884706860817</v>
      </c>
      <c r="AQ319" s="0" t="n">
        <f aca="false">SUMPRODUCT('FD inverse'!$A$41:$BH$41,'FD mesh'!$B$84:$BI$84,$E318:$BL318)+'FD inverse'!$A$41*$C319/Setup!$B$17+INDEX('FD inverse'!$A$41:$BH$41,1,'FD mesh'!$B$15+1)*Setup!$B$22</f>
        <v>15.0717560176872</v>
      </c>
      <c r="AR319" s="0" t="n">
        <f aca="false">SUMPRODUCT('FD inverse'!$A$42:$BH$42,'FD mesh'!$B$84:$BI$84,$E318:$BL318)+'FD inverse'!$A$42*$C319/Setup!$B$17+INDEX('FD inverse'!$A$42:$BH$42,1,'FD mesh'!$B$15+1)*Setup!$B$22</f>
        <v>15.0551265690371</v>
      </c>
      <c r="AS319" s="0" t="n">
        <f aca="false">SUMPRODUCT('FD inverse'!$A$43:$BH$43,'FD mesh'!$B$84:$BI$84,$E318:$BL318)+'FD inverse'!$A$43*$C319/Setup!$B$17+INDEX('FD inverse'!$A$43:$BH$43,1,'FD mesh'!$B$15+1)*Setup!$B$22</f>
        <v>0</v>
      </c>
      <c r="AT319" s="0" t="n">
        <f aca="false">SUMPRODUCT('FD inverse'!$A$44:$BH$44,'FD mesh'!$B$84:$BI$84,$E318:$BL318)+'FD inverse'!$A$44*$C319/Setup!$B$17+INDEX('FD inverse'!$A$44:$BH$44,1,'FD mesh'!$B$15+1)*Setup!$B$22</f>
        <v>0</v>
      </c>
      <c r="AU319" s="0" t="n">
        <f aca="false">SUMPRODUCT('FD inverse'!$A$45:$BH$45,'FD mesh'!$B$84:$BI$84,$E318:$BL318)+'FD inverse'!$A$45*$C319/Setup!$B$17+INDEX('FD inverse'!$A$45:$BH$45,1,'FD mesh'!$B$15+1)*Setup!$B$22</f>
        <v>0</v>
      </c>
      <c r="AV319" s="0" t="n">
        <f aca="false">SUMPRODUCT('FD inverse'!$A$46:$BH$46,'FD mesh'!$B$84:$BI$84,$E318:$BL318)+'FD inverse'!$A$46*$C319/Setup!$B$17+INDEX('FD inverse'!$A$46:$BH$46,1,'FD mesh'!$B$15+1)*Setup!$B$22</f>
        <v>0</v>
      </c>
      <c r="AW319" s="0" t="n">
        <f aca="false">SUMPRODUCT('FD inverse'!$A$47:$BH$47,'FD mesh'!$B$84:$BI$84,$E318:$BL318)+'FD inverse'!$A$47*$C319/Setup!$B$17+INDEX('FD inverse'!$A$47:$BH$47,1,'FD mesh'!$B$15+1)*Setup!$B$22</f>
        <v>0</v>
      </c>
      <c r="AX319" s="0" t="n">
        <f aca="false">SUMPRODUCT('FD inverse'!$A$48:$BH$48,'FD mesh'!$B$84:$BI$84,$E318:$BL318)+'FD inverse'!$A$48*$C319/Setup!$B$17+INDEX('FD inverse'!$A$48:$BH$48,1,'FD mesh'!$B$15+1)*Setup!$B$22</f>
        <v>0</v>
      </c>
      <c r="AY319" s="0" t="n">
        <f aca="false">SUMPRODUCT('FD inverse'!$A$49:$BH$49,'FD mesh'!$B$84:$BI$84,$E318:$BL318)+'FD inverse'!$A$49*$C319/Setup!$B$17+INDEX('FD inverse'!$A$49:$BH$49,1,'FD mesh'!$B$15+1)*Setup!$B$22</f>
        <v>0</v>
      </c>
      <c r="AZ319" s="0" t="n">
        <f aca="false">SUMPRODUCT('FD inverse'!$A$50:$BH$50,'FD mesh'!$B$84:$BI$84,$E318:$BL318)+'FD inverse'!$A$50*$C319/Setup!$B$17+INDEX('FD inverse'!$A$50:$BH$50,1,'FD mesh'!$B$15+1)*Setup!$B$22</f>
        <v>0</v>
      </c>
      <c r="BA319" s="0" t="n">
        <f aca="false">SUMPRODUCT('FD inverse'!$A$51:$BH$51,'FD mesh'!$B$84:$BI$84,$E318:$BL318)+'FD inverse'!$A$51*$C319/Setup!$B$17+INDEX('FD inverse'!$A$51:$BH$51,1,'FD mesh'!$B$15+1)*Setup!$B$22</f>
        <v>0</v>
      </c>
      <c r="BB319" s="0" t="n">
        <f aca="false">SUMPRODUCT('FD inverse'!$A$52:$BH$52,'FD mesh'!$B$84:$BI$84,$E318:$BL318)+'FD inverse'!$A$52*$C319/Setup!$B$17+INDEX('FD inverse'!$A$52:$BH$52,1,'FD mesh'!$B$15+1)*Setup!$B$22</f>
        <v>0</v>
      </c>
      <c r="BC319" s="0" t="n">
        <f aca="false">SUMPRODUCT('FD inverse'!$A$53:$BH$53,'FD mesh'!$B$84:$BI$84,$E318:$BL318)+'FD inverse'!$A$53*$C319/Setup!$B$17+INDEX('FD inverse'!$A$53:$BH$53,1,'FD mesh'!$B$15+1)*Setup!$B$22</f>
        <v>0</v>
      </c>
      <c r="BD319" s="0" t="n">
        <f aca="false">SUMPRODUCT('FD inverse'!$A$54:$BH$54,'FD mesh'!$B$84:$BI$84,$E318:$BL318)+'FD inverse'!$A$54*$C319/Setup!$B$17+INDEX('FD inverse'!$A$54:$BH$54,1,'FD mesh'!$B$15+1)*Setup!$B$22</f>
        <v>0</v>
      </c>
      <c r="BE319" s="0" t="n">
        <f aca="false">SUMPRODUCT('FD inverse'!$A$55:$BH$55,'FD mesh'!$B$84:$BI$84,$E318:$BL318)+'FD inverse'!$A$55*$C319/Setup!$B$17+INDEX('FD inverse'!$A$55:$BH$55,1,'FD mesh'!$B$15+1)*Setup!$B$22</f>
        <v>0</v>
      </c>
      <c r="BF319" s="0" t="n">
        <f aca="false">SUMPRODUCT('FD inverse'!$A$56:$BH$56,'FD mesh'!$B$84:$BI$84,$E318:$BL318)+'FD inverse'!$A$56*$C319/Setup!$B$17+INDEX('FD inverse'!$A$56:$BH$56,1,'FD mesh'!$B$15+1)*Setup!$B$22</f>
        <v>0</v>
      </c>
      <c r="BG319" s="0" t="n">
        <f aca="false">SUMPRODUCT('FD inverse'!$A$57:$BH$57,'FD mesh'!$B$84:$BI$84,$E318:$BL318)+'FD inverse'!$A$57*$C319/Setup!$B$17+INDEX('FD inverse'!$A$57:$BH$57,1,'FD mesh'!$B$15+1)*Setup!$B$22</f>
        <v>0</v>
      </c>
      <c r="BH319" s="0" t="n">
        <f aca="false">SUMPRODUCT('FD inverse'!$A$58:$BH$58,'FD mesh'!$B$84:$BI$84,$E318:$BL318)+'FD inverse'!$A$58*$C319/Setup!$B$17+INDEX('FD inverse'!$A$58:$BH$58,1,'FD mesh'!$B$15+1)*Setup!$B$22</f>
        <v>0</v>
      </c>
      <c r="BI319" s="0" t="n">
        <f aca="false">SUMPRODUCT('FD inverse'!$A$59:$BH$59,'FD mesh'!$B$84:$BI$84,$E318:$BL318)+'FD inverse'!$A$59*$C319/Setup!$B$17+INDEX('FD inverse'!$A$59:$BH$59,1,'FD mesh'!$B$15+1)*Setup!$B$22</f>
        <v>0</v>
      </c>
      <c r="BJ319" s="0" t="n">
        <f aca="false">SUMPRODUCT('FD inverse'!$A$60:$BH$60,'FD mesh'!$B$84:$BI$84,$E318:$BL318)+'FD inverse'!$A$60*$C319/Setup!$B$17+INDEX('FD inverse'!$A$60:$BH$60,1,'FD mesh'!$B$15+1)*Setup!$B$22</f>
        <v>0</v>
      </c>
      <c r="BK319" s="0" t="n">
        <f aca="false">SUMPRODUCT('FD inverse'!$A$61:$BH$61,'FD mesh'!$B$84:$BI$84,$E318:$BL318)+'FD inverse'!$A$61*$C319/Setup!$B$17+INDEX('FD inverse'!$A$61:$BH$61,1,'FD mesh'!$B$15+1)*Setup!$B$22</f>
        <v>0</v>
      </c>
      <c r="BL319" s="0" t="n">
        <f aca="false">SUMPRODUCT('FD inverse'!$A$62:$BH$62,'FD mesh'!$B$84:$BI$84,$E318:$BL318)+'FD inverse'!$A$62*$C319/Setup!$B$17+INDEX('FD inverse'!$A$62:$BH$62,1,'FD mesh'!$B$15+1)*Setup!$B$22</f>
        <v>0</v>
      </c>
    </row>
    <row r="320" customFormat="false" ht="15" hidden="false" customHeight="false" outlineLevel="0" collapsed="false">
      <c r="A320" s="0" t="n">
        <v>315</v>
      </c>
      <c r="B320" s="0" t="n">
        <f aca="false">A320*Setup!$B$11/3600</f>
        <v>26.25</v>
      </c>
      <c r="C320" s="0" t="n">
        <f aca="false">Setup!$B$7+Setup!$B$8*COS(2*PI()*(B320-Setup!$B$9)/24)</f>
        <v>20.4125090338693</v>
      </c>
      <c r="D320" s="0" t="n">
        <f aca="false">(C320-E320)/Setup!$B$17</f>
        <v>-4.50908797388548</v>
      </c>
      <c r="E320" s="0" t="n">
        <f aca="false">SUMPRODUCT('FD inverse'!$A$3:$BH$3,'FD mesh'!$B$84:$BI$84,$E319:$BL319)+'FD inverse'!$A$3*$C320/Setup!$B$17+INDEX('FD inverse'!$A$3:$BH$3,1,'FD mesh'!$B$15+1)*Setup!$B$22</f>
        <v>20.9986904704744</v>
      </c>
      <c r="F320" s="0" t="n">
        <f aca="false">SUMPRODUCT('FD inverse'!$A$4:$BH$4,'FD mesh'!$B$84:$BI$84,$E319:$BL319)+'FD inverse'!$A$4*$C320/Setup!$B$17+INDEX('FD inverse'!$A$4:$BH$4,1,'FD mesh'!$B$15+1)*Setup!$B$22</f>
        <v>21.126755627235</v>
      </c>
      <c r="G320" s="0" t="n">
        <f aca="false">SUMPRODUCT('FD inverse'!$A$5:$BH$5,'FD mesh'!$B$84:$BI$84,$E319:$BL319)+'FD inverse'!$A$5*$C320/Setup!$B$17+INDEX('FD inverse'!$A$5:$BH$5,1,'FD mesh'!$B$15+1)*Setup!$B$22</f>
        <v>21.2437494577532</v>
      </c>
      <c r="H320" s="0" t="n">
        <f aca="false">SUMPRODUCT('FD inverse'!$A$6:$BH$6,'FD mesh'!$B$84:$BI$84,$E319:$BL319)+'FD inverse'!$A$6*$C320/Setup!$B$17+INDEX('FD inverse'!$A$6:$BH$6,1,'FD mesh'!$B$15+1)*Setup!$B$22</f>
        <v>21.6204898383543</v>
      </c>
      <c r="I320" s="0" t="n">
        <f aca="false">SUMPRODUCT('FD inverse'!$A$7:$BH$7,'FD mesh'!$B$84:$BI$84,$E319:$BL319)+'FD inverse'!$A$7*$C320/Setup!$B$17+INDEX('FD inverse'!$A$7:$BH$7,1,'FD mesh'!$B$15+1)*Setup!$B$22</f>
        <v>21.6503782639625</v>
      </c>
      <c r="J320" s="0" t="n">
        <f aca="false">SUMPRODUCT('FD inverse'!$A$8:$BH$8,'FD mesh'!$B$84:$BI$84,$E319:$BL319)+'FD inverse'!$A$8*$C320/Setup!$B$17+INDEX('FD inverse'!$A$8:$BH$8,1,'FD mesh'!$B$15+1)*Setup!$B$22</f>
        <v>21.6739244573549</v>
      </c>
      <c r="K320" s="0" t="n">
        <f aca="false">SUMPRODUCT('FD inverse'!$A$9:$BH$9,'FD mesh'!$B$84:$BI$84,$E319:$BL319)+'FD inverse'!$A$9*$C320/Setup!$B$17+INDEX('FD inverse'!$A$9:$BH$9,1,'FD mesh'!$B$15+1)*Setup!$B$22</f>
        <v>21.6916731867664</v>
      </c>
      <c r="L320" s="0" t="n">
        <f aca="false">SUMPRODUCT('FD inverse'!$A$10:$BH$10,'FD mesh'!$B$84:$BI$84,$E319:$BL319)+'FD inverse'!$A$10*$C320/Setup!$B$17+INDEX('FD inverse'!$A$10:$BH$10,1,'FD mesh'!$B$15+1)*Setup!$B$22</f>
        <v>21.7041391062709</v>
      </c>
      <c r="M320" s="0" t="n">
        <f aca="false">SUMPRODUCT('FD inverse'!$A$11:$BH$11,'FD mesh'!$B$84:$BI$84,$E319:$BL319)+'FD inverse'!$A$11*$C320/Setup!$B$17+INDEX('FD inverse'!$A$11:$BH$11,1,'FD mesh'!$B$15+1)*Setup!$B$22</f>
        <v>21.7117943886065</v>
      </c>
      <c r="N320" s="0" t="n">
        <f aca="false">SUMPRODUCT('FD inverse'!$A$12:$BH$12,'FD mesh'!$B$84:$BI$84,$E319:$BL319)+'FD inverse'!$A$12*$C320/Setup!$B$17+INDEX('FD inverse'!$A$12:$BH$12,1,'FD mesh'!$B$15+1)*Setup!$B$22</f>
        <v>21.7150581745588</v>
      </c>
      <c r="O320" s="0" t="n">
        <f aca="false">SUMPRODUCT('FD inverse'!$A$13:$BH$13,'FD mesh'!$B$84:$BI$84,$E319:$BL319)+'FD inverse'!$A$13*$C320/Setup!$B$17+INDEX('FD inverse'!$A$13:$BH$13,1,'FD mesh'!$B$15+1)*Setup!$B$22</f>
        <v>21.7142877749448</v>
      </c>
      <c r="P320" s="0" t="n">
        <f aca="false">SUMPRODUCT('FD inverse'!$A$14:$BH$14,'FD mesh'!$B$84:$BI$84,$E319:$BL319)+'FD inverse'!$A$14*$C320/Setup!$B$17+INDEX('FD inverse'!$A$14:$BH$14,1,'FD mesh'!$B$15+1)*Setup!$B$22</f>
        <v>21.7097715676788</v>
      </c>
      <c r="Q320" s="0" t="n">
        <f aca="false">SUMPRODUCT('FD inverse'!$A$15:$BH$15,'FD mesh'!$B$84:$BI$84,$E319:$BL319)+'FD inverse'!$A$15*$C320/Setup!$B$17+INDEX('FD inverse'!$A$15:$BH$15,1,'FD mesh'!$B$15+1)*Setup!$B$22</f>
        <v>21.7017235402419</v>
      </c>
      <c r="R320" s="0" t="n">
        <f aca="false">SUMPRODUCT('FD inverse'!$A$16:$BH$16,'FD mesh'!$B$84:$BI$84,$E319:$BL319)+'FD inverse'!$A$16*$C320/Setup!$B$17+INDEX('FD inverse'!$A$16:$BH$16,1,'FD mesh'!$B$15+1)*Setup!$B$22</f>
        <v>21.6902794368409</v>
      </c>
      <c r="S320" s="0" t="n">
        <f aca="false">SUMPRODUCT('FD inverse'!$A$17:$BH$17,'FD mesh'!$B$84:$BI$84,$E319:$BL319)+'FD inverse'!$A$17*$C320/Setup!$B$17+INDEX('FD inverse'!$A$17:$BH$17,1,'FD mesh'!$B$15+1)*Setup!$B$22</f>
        <v>21.2660342214527</v>
      </c>
      <c r="T320" s="0" t="n">
        <f aca="false">SUMPRODUCT('FD inverse'!$A$18:$BH$18,'FD mesh'!$B$84:$BI$84,$E319:$BL319)+'FD inverse'!$A$18*$C320/Setup!$B$17+INDEX('FD inverse'!$A$18:$BH$18,1,'FD mesh'!$B$15+1)*Setup!$B$22</f>
        <v>20.8403475258328</v>
      </c>
      <c r="U320" s="0" t="n">
        <f aca="false">SUMPRODUCT('FD inverse'!$A$19:$BH$19,'FD mesh'!$B$84:$BI$84,$E319:$BL319)+'FD inverse'!$A$19*$C320/Setup!$B$17+INDEX('FD inverse'!$A$19:$BH$19,1,'FD mesh'!$B$15+1)*Setup!$B$22</f>
        <v>20.4134245868966</v>
      </c>
      <c r="V320" s="0" t="n">
        <f aca="false">SUMPRODUCT('FD inverse'!$A$20:$BH$20,'FD mesh'!$B$84:$BI$84,$E319:$BL319)+'FD inverse'!$A$20*$C320/Setup!$B$17+INDEX('FD inverse'!$A$20:$BH$20,1,'FD mesh'!$B$15+1)*Setup!$B$22</f>
        <v>19.9854515354467</v>
      </c>
      <c r="W320" s="0" t="n">
        <f aca="false">SUMPRODUCT('FD inverse'!$A$21:$BH$21,'FD mesh'!$B$84:$BI$84,$E319:$BL319)+'FD inverse'!$A$21*$C320/Setup!$B$17+INDEX('FD inverse'!$A$21:$BH$21,1,'FD mesh'!$B$15+1)*Setup!$B$22</f>
        <v>19.5565961982935</v>
      </c>
      <c r="X320" s="0" t="n">
        <f aca="false">SUMPRODUCT('FD inverse'!$A$22:$BH$22,'FD mesh'!$B$84:$BI$84,$E319:$BL319)+'FD inverse'!$A$22*$C320/Setup!$B$17+INDEX('FD inverse'!$A$22:$BH$22,1,'FD mesh'!$B$15+1)*Setup!$B$22</f>
        <v>19.1270090450294</v>
      </c>
      <c r="Y320" s="0" t="n">
        <f aca="false">SUMPRODUCT('FD inverse'!$A$23:$BH$23,'FD mesh'!$B$84:$BI$84,$E319:$BL319)+'FD inverse'!$A$23*$C320/Setup!$B$17+INDEX('FD inverse'!$A$23:$BH$23,1,'FD mesh'!$B$15+1)*Setup!$B$22</f>
        <v>18.6968242650835</v>
      </c>
      <c r="Z320" s="0" t="n">
        <f aca="false">SUMPRODUCT('FD inverse'!$A$24:$BH$24,'FD mesh'!$B$84:$BI$84,$E319:$BL319)+'FD inverse'!$A$24*$C320/Setup!$B$17+INDEX('FD inverse'!$A$24:$BH$24,1,'FD mesh'!$B$15+1)*Setup!$B$22</f>
        <v>18.2661609612769</v>
      </c>
      <c r="AA320" s="0" t="n">
        <f aca="false">SUMPRODUCT('FD inverse'!$A$25:$BH$25,'FD mesh'!$B$84:$BI$84,$E319:$BL319)+'FD inverse'!$A$25*$C320/Setup!$B$17+INDEX('FD inverse'!$A$25:$BH$25,1,'FD mesh'!$B$15+1)*Setup!$B$22</f>
        <v>17.8351244466583</v>
      </c>
      <c r="AB320" s="0" t="n">
        <f aca="false">SUMPRODUCT('FD inverse'!$A$26:$BH$26,'FD mesh'!$B$84:$BI$84,$E319:$BL319)+'FD inverse'!$A$26*$C320/Setup!$B$17+INDEX('FD inverse'!$A$26:$BH$26,1,'FD mesh'!$B$15+1)*Setup!$B$22</f>
        <v>17.4038076319166</v>
      </c>
      <c r="AC320" s="0" t="n">
        <f aca="false">SUMPRODUCT('FD inverse'!$A$27:$BH$27,'FD mesh'!$B$84:$BI$84,$E319:$BL319)+'FD inverse'!$A$27*$C320/Setup!$B$17+INDEX('FD inverse'!$A$27:$BH$27,1,'FD mesh'!$B$15+1)*Setup!$B$22</f>
        <v>16.9722924911444</v>
      </c>
      <c r="AD320" s="0" t="n">
        <f aca="false">SUMPRODUCT('FD inverse'!$A$28:$BH$28,'FD mesh'!$B$84:$BI$84,$E319:$BL319)+'FD inverse'!$A$28*$C320/Setup!$B$17+INDEX('FD inverse'!$A$28:$BH$28,1,'FD mesh'!$B$15+1)*Setup!$B$22</f>
        <v>16.5406515941504</v>
      </c>
      <c r="AE320" s="0" t="n">
        <f aca="false">SUMPRODUCT('FD inverse'!$A$29:$BH$29,'FD mesh'!$B$84:$BI$84,$E319:$BL319)+'FD inverse'!$A$29*$C320/Setup!$B$17+INDEX('FD inverse'!$A$29:$BH$29,1,'FD mesh'!$B$15+1)*Setup!$B$22</f>
        <v>16.1089496939015</v>
      </c>
      <c r="AF320" s="0" t="n">
        <f aca="false">SUMPRODUCT('FD inverse'!$A$30:$BH$30,'FD mesh'!$B$84:$BI$84,$E319:$BL319)+'FD inverse'!$A$30*$C320/Setup!$B$17+INDEX('FD inverse'!$A$30:$BH$30,1,'FD mesh'!$B$15+1)*Setup!$B$22</f>
        <v>15.6772453579968</v>
      </c>
      <c r="AG320" s="0" t="n">
        <f aca="false">SUMPRODUCT('FD inverse'!$A$31:$BH$31,'FD mesh'!$B$84:$BI$84,$E319:$BL319)+'FD inverse'!$A$31*$C320/Setup!$B$17+INDEX('FD inverse'!$A$31:$BH$31,1,'FD mesh'!$B$15+1)*Setup!$B$22</f>
        <v>15.2455926333466</v>
      </c>
      <c r="AH320" s="0" t="n">
        <f aca="false">SUMPRODUCT('FD inverse'!$A$32:$BH$32,'FD mesh'!$B$84:$BI$84,$E319:$BL319)+'FD inverse'!$A$32*$C320/Setup!$B$17+INDEX('FD inverse'!$A$32:$BH$32,1,'FD mesh'!$B$15+1)*Setup!$B$22</f>
        <v>15.2274896113765</v>
      </c>
      <c r="AI320" s="0" t="n">
        <f aca="false">SUMPRODUCT('FD inverse'!$A$33:$BH$33,'FD mesh'!$B$84:$BI$84,$E319:$BL319)+'FD inverse'!$A$33*$C320/Setup!$B$17+INDEX('FD inverse'!$A$33:$BH$33,1,'FD mesh'!$B$15+1)*Setup!$B$22</f>
        <v>15.2095654602755</v>
      </c>
      <c r="AJ320" s="0" t="n">
        <f aca="false">SUMPRODUCT('FD inverse'!$A$34:$BH$34,'FD mesh'!$B$84:$BI$84,$E319:$BL319)+'FD inverse'!$A$34*$C320/Setup!$B$17+INDEX('FD inverse'!$A$34:$BH$34,1,'FD mesh'!$B$15+1)*Setup!$B$22</f>
        <v>15.1918190353653</v>
      </c>
      <c r="AK320" s="0" t="n">
        <f aca="false">SUMPRODUCT('FD inverse'!$A$35:$BH$35,'FD mesh'!$B$84:$BI$84,$E319:$BL319)+'FD inverse'!$A$35*$C320/Setup!$B$17+INDEX('FD inverse'!$A$35:$BH$35,1,'FD mesh'!$B$15+1)*Setup!$B$22</f>
        <v>15.174246276596</v>
      </c>
      <c r="AL320" s="0" t="n">
        <f aca="false">SUMPRODUCT('FD inverse'!$A$36:$BH$36,'FD mesh'!$B$84:$BI$84,$E319:$BL319)+'FD inverse'!$A$36*$C320/Setup!$B$17+INDEX('FD inverse'!$A$36:$BH$36,1,'FD mesh'!$B$15+1)*Setup!$B$22</f>
        <v>15.1568404373796</v>
      </c>
      <c r="AM320" s="0" t="n">
        <f aca="false">SUMPRODUCT('FD inverse'!$A$37:$BH$37,'FD mesh'!$B$84:$BI$84,$E319:$BL319)+'FD inverse'!$A$37*$C320/Setup!$B$17+INDEX('FD inverse'!$A$37:$BH$37,1,'FD mesh'!$B$15+1)*Setup!$B$22</f>
        <v>15.1395923172324</v>
      </c>
      <c r="AN320" s="0" t="n">
        <f aca="false">SUMPRODUCT('FD inverse'!$A$38:$BH$38,'FD mesh'!$B$84:$BI$84,$E319:$BL319)+'FD inverse'!$A$38*$C320/Setup!$B$17+INDEX('FD inverse'!$A$38:$BH$38,1,'FD mesh'!$B$15+1)*Setup!$B$22</f>
        <v>15.1224904970413</v>
      </c>
      <c r="AO320" s="0" t="n">
        <f aca="false">SUMPRODUCT('FD inverse'!$A$39:$BH$39,'FD mesh'!$B$84:$BI$84,$E319:$BL319)+'FD inverse'!$A$39*$C320/Setup!$B$17+INDEX('FD inverse'!$A$39:$BH$39,1,'FD mesh'!$B$15+1)*Setup!$B$22</f>
        <v>15.1055215760151</v>
      </c>
      <c r="AP320" s="0" t="n">
        <f aca="false">SUMPRODUCT('FD inverse'!$A$40:$BH$40,'FD mesh'!$B$84:$BI$84,$E319:$BL319)+'FD inverse'!$A$40*$C320/Setup!$B$17+INDEX('FD inverse'!$A$40:$BH$40,1,'FD mesh'!$B$15+1)*Setup!$B$22</f>
        <v>15.0886704095994</v>
      </c>
      <c r="AQ320" s="0" t="n">
        <f aca="false">SUMPRODUCT('FD inverse'!$A$41:$BH$41,'FD mesh'!$B$84:$BI$84,$E319:$BL319)+'FD inverse'!$A$41*$C320/Setup!$B$17+INDEX('FD inverse'!$A$41:$BH$41,1,'FD mesh'!$B$15+1)*Setup!$B$22</f>
        <v>15.0719203478286</v>
      </c>
      <c r="AR320" s="0" t="n">
        <f aca="false">SUMPRODUCT('FD inverse'!$A$42:$BH$42,'FD mesh'!$B$84:$BI$84,$E319:$BL319)+'FD inverse'!$A$42*$C320/Setup!$B$17+INDEX('FD inverse'!$A$42:$BH$42,1,'FD mesh'!$B$15+1)*Setup!$B$22</f>
        <v>15.0552534737604</v>
      </c>
      <c r="AS320" s="0" t="n">
        <f aca="false">SUMPRODUCT('FD inverse'!$A$43:$BH$43,'FD mesh'!$B$84:$BI$84,$E319:$BL319)+'FD inverse'!$A$43*$C320/Setup!$B$17+INDEX('FD inverse'!$A$43:$BH$43,1,'FD mesh'!$B$15+1)*Setup!$B$22</f>
        <v>0</v>
      </c>
      <c r="AT320" s="0" t="n">
        <f aca="false">SUMPRODUCT('FD inverse'!$A$44:$BH$44,'FD mesh'!$B$84:$BI$84,$E319:$BL319)+'FD inverse'!$A$44*$C320/Setup!$B$17+INDEX('FD inverse'!$A$44:$BH$44,1,'FD mesh'!$B$15+1)*Setup!$B$22</f>
        <v>0</v>
      </c>
      <c r="AU320" s="0" t="n">
        <f aca="false">SUMPRODUCT('FD inverse'!$A$45:$BH$45,'FD mesh'!$B$84:$BI$84,$E319:$BL319)+'FD inverse'!$A$45*$C320/Setup!$B$17+INDEX('FD inverse'!$A$45:$BH$45,1,'FD mesh'!$B$15+1)*Setup!$B$22</f>
        <v>0</v>
      </c>
      <c r="AV320" s="0" t="n">
        <f aca="false">SUMPRODUCT('FD inverse'!$A$46:$BH$46,'FD mesh'!$B$84:$BI$84,$E319:$BL319)+'FD inverse'!$A$46*$C320/Setup!$B$17+INDEX('FD inverse'!$A$46:$BH$46,1,'FD mesh'!$B$15+1)*Setup!$B$22</f>
        <v>0</v>
      </c>
      <c r="AW320" s="0" t="n">
        <f aca="false">SUMPRODUCT('FD inverse'!$A$47:$BH$47,'FD mesh'!$B$84:$BI$84,$E319:$BL319)+'FD inverse'!$A$47*$C320/Setup!$B$17+INDEX('FD inverse'!$A$47:$BH$47,1,'FD mesh'!$B$15+1)*Setup!$B$22</f>
        <v>0</v>
      </c>
      <c r="AX320" s="0" t="n">
        <f aca="false">SUMPRODUCT('FD inverse'!$A$48:$BH$48,'FD mesh'!$B$84:$BI$84,$E319:$BL319)+'FD inverse'!$A$48*$C320/Setup!$B$17+INDEX('FD inverse'!$A$48:$BH$48,1,'FD mesh'!$B$15+1)*Setup!$B$22</f>
        <v>0</v>
      </c>
      <c r="AY320" s="0" t="n">
        <f aca="false">SUMPRODUCT('FD inverse'!$A$49:$BH$49,'FD mesh'!$B$84:$BI$84,$E319:$BL319)+'FD inverse'!$A$49*$C320/Setup!$B$17+INDEX('FD inverse'!$A$49:$BH$49,1,'FD mesh'!$B$15+1)*Setup!$B$22</f>
        <v>0</v>
      </c>
      <c r="AZ320" s="0" t="n">
        <f aca="false">SUMPRODUCT('FD inverse'!$A$50:$BH$50,'FD mesh'!$B$84:$BI$84,$E319:$BL319)+'FD inverse'!$A$50*$C320/Setup!$B$17+INDEX('FD inverse'!$A$50:$BH$50,1,'FD mesh'!$B$15+1)*Setup!$B$22</f>
        <v>0</v>
      </c>
      <c r="BA320" s="0" t="n">
        <f aca="false">SUMPRODUCT('FD inverse'!$A$51:$BH$51,'FD mesh'!$B$84:$BI$84,$E319:$BL319)+'FD inverse'!$A$51*$C320/Setup!$B$17+INDEX('FD inverse'!$A$51:$BH$51,1,'FD mesh'!$B$15+1)*Setup!$B$22</f>
        <v>0</v>
      </c>
      <c r="BB320" s="0" t="n">
        <f aca="false">SUMPRODUCT('FD inverse'!$A$52:$BH$52,'FD mesh'!$B$84:$BI$84,$E319:$BL319)+'FD inverse'!$A$52*$C320/Setup!$B$17+INDEX('FD inverse'!$A$52:$BH$52,1,'FD mesh'!$B$15+1)*Setup!$B$22</f>
        <v>0</v>
      </c>
      <c r="BC320" s="0" t="n">
        <f aca="false">SUMPRODUCT('FD inverse'!$A$53:$BH$53,'FD mesh'!$B$84:$BI$84,$E319:$BL319)+'FD inverse'!$A$53*$C320/Setup!$B$17+INDEX('FD inverse'!$A$53:$BH$53,1,'FD mesh'!$B$15+1)*Setup!$B$22</f>
        <v>0</v>
      </c>
      <c r="BD320" s="0" t="n">
        <f aca="false">SUMPRODUCT('FD inverse'!$A$54:$BH$54,'FD mesh'!$B$84:$BI$84,$E319:$BL319)+'FD inverse'!$A$54*$C320/Setup!$B$17+INDEX('FD inverse'!$A$54:$BH$54,1,'FD mesh'!$B$15+1)*Setup!$B$22</f>
        <v>0</v>
      </c>
      <c r="BE320" s="0" t="n">
        <f aca="false">SUMPRODUCT('FD inverse'!$A$55:$BH$55,'FD mesh'!$B$84:$BI$84,$E319:$BL319)+'FD inverse'!$A$55*$C320/Setup!$B$17+INDEX('FD inverse'!$A$55:$BH$55,1,'FD mesh'!$B$15+1)*Setup!$B$22</f>
        <v>0</v>
      </c>
      <c r="BF320" s="0" t="n">
        <f aca="false">SUMPRODUCT('FD inverse'!$A$56:$BH$56,'FD mesh'!$B$84:$BI$84,$E319:$BL319)+'FD inverse'!$A$56*$C320/Setup!$B$17+INDEX('FD inverse'!$A$56:$BH$56,1,'FD mesh'!$B$15+1)*Setup!$B$22</f>
        <v>0</v>
      </c>
      <c r="BG320" s="0" t="n">
        <f aca="false">SUMPRODUCT('FD inverse'!$A$57:$BH$57,'FD mesh'!$B$84:$BI$84,$E319:$BL319)+'FD inverse'!$A$57*$C320/Setup!$B$17+INDEX('FD inverse'!$A$57:$BH$57,1,'FD mesh'!$B$15+1)*Setup!$B$22</f>
        <v>0</v>
      </c>
      <c r="BH320" s="0" t="n">
        <f aca="false">SUMPRODUCT('FD inverse'!$A$58:$BH$58,'FD mesh'!$B$84:$BI$84,$E319:$BL319)+'FD inverse'!$A$58*$C320/Setup!$B$17+INDEX('FD inverse'!$A$58:$BH$58,1,'FD mesh'!$B$15+1)*Setup!$B$22</f>
        <v>0</v>
      </c>
      <c r="BI320" s="0" t="n">
        <f aca="false">SUMPRODUCT('FD inverse'!$A$59:$BH$59,'FD mesh'!$B$84:$BI$84,$E319:$BL319)+'FD inverse'!$A$59*$C320/Setup!$B$17+INDEX('FD inverse'!$A$59:$BH$59,1,'FD mesh'!$B$15+1)*Setup!$B$22</f>
        <v>0</v>
      </c>
      <c r="BJ320" s="0" t="n">
        <f aca="false">SUMPRODUCT('FD inverse'!$A$60:$BH$60,'FD mesh'!$B$84:$BI$84,$E319:$BL319)+'FD inverse'!$A$60*$C320/Setup!$B$17+INDEX('FD inverse'!$A$60:$BH$60,1,'FD mesh'!$B$15+1)*Setup!$B$22</f>
        <v>0</v>
      </c>
      <c r="BK320" s="0" t="n">
        <f aca="false">SUMPRODUCT('FD inverse'!$A$61:$BH$61,'FD mesh'!$B$84:$BI$84,$E319:$BL319)+'FD inverse'!$A$61*$C320/Setup!$B$17+INDEX('FD inverse'!$A$61:$BH$61,1,'FD mesh'!$B$15+1)*Setup!$B$22</f>
        <v>0</v>
      </c>
      <c r="BL320" s="0" t="n">
        <f aca="false">SUMPRODUCT('FD inverse'!$A$62:$BH$62,'FD mesh'!$B$84:$BI$84,$E319:$BL319)+'FD inverse'!$A$62*$C320/Setup!$B$17+INDEX('FD inverse'!$A$62:$BH$62,1,'FD mesh'!$B$15+1)*Setup!$B$22</f>
        <v>0</v>
      </c>
    </row>
    <row r="321" customFormat="false" ht="15" hidden="false" customHeight="false" outlineLevel="0" collapsed="false">
      <c r="A321" s="0" t="n">
        <v>316</v>
      </c>
      <c r="B321" s="0" t="n">
        <f aca="false">A321*Setup!$B$11/3600</f>
        <v>26.3333333333333</v>
      </c>
      <c r="C321" s="0" t="n">
        <f aca="false">Setup!$B$7+Setup!$B$8*COS(2*PI()*(B321-Setup!$B$9)/24)</f>
        <v>20.3747688518534</v>
      </c>
      <c r="D321" s="0" t="n">
        <f aca="false">(C321-E321)/Setup!$B$17</f>
        <v>-4.58905770308186</v>
      </c>
      <c r="E321" s="0" t="n">
        <f aca="false">SUMPRODUCT('FD inverse'!$A$3:$BH$3,'FD mesh'!$B$84:$BI$84,$E320:$BL320)+'FD inverse'!$A$3*$C321/Setup!$B$17+INDEX('FD inverse'!$A$3:$BH$3,1,'FD mesh'!$B$15+1)*Setup!$B$22</f>
        <v>20.971346353254</v>
      </c>
      <c r="F321" s="0" t="n">
        <f aca="false">SUMPRODUCT('FD inverse'!$A$4:$BH$4,'FD mesh'!$B$84:$BI$84,$E320:$BL320)+'FD inverse'!$A$4*$C321/Setup!$B$17+INDEX('FD inverse'!$A$4:$BH$4,1,'FD mesh'!$B$15+1)*Setup!$B$22</f>
        <v>21.1019913983438</v>
      </c>
      <c r="G321" s="0" t="n">
        <f aca="false">SUMPRODUCT('FD inverse'!$A$5:$BH$5,'FD mesh'!$B$84:$BI$84,$E320:$BL320)+'FD inverse'!$A$5*$C321/Setup!$B$17+INDEX('FD inverse'!$A$5:$BH$5,1,'FD mesh'!$B$15+1)*Setup!$B$22</f>
        <v>21.2218880801996</v>
      </c>
      <c r="H321" s="0" t="n">
        <f aca="false">SUMPRODUCT('FD inverse'!$A$6:$BH$6,'FD mesh'!$B$84:$BI$84,$E320:$BL320)+'FD inverse'!$A$6*$C321/Setup!$B$17+INDEX('FD inverse'!$A$6:$BH$6,1,'FD mesh'!$B$15+1)*Setup!$B$22</f>
        <v>21.6088003434355</v>
      </c>
      <c r="I321" s="0" t="n">
        <f aca="false">SUMPRODUCT('FD inverse'!$A$7:$BH$7,'FD mesh'!$B$84:$BI$84,$E320:$BL320)+'FD inverse'!$A$7*$C321/Setup!$B$17+INDEX('FD inverse'!$A$7:$BH$7,1,'FD mesh'!$B$15+1)*Setup!$B$22</f>
        <v>21.6395921381411</v>
      </c>
      <c r="J321" s="0" t="n">
        <f aca="false">SUMPRODUCT('FD inverse'!$A$8:$BH$8,'FD mesh'!$B$84:$BI$84,$E320:$BL320)+'FD inverse'!$A$8*$C321/Setup!$B$17+INDEX('FD inverse'!$A$8:$BH$8,1,'FD mesh'!$B$15+1)*Setup!$B$22</f>
        <v>21.664020436787</v>
      </c>
      <c r="K321" s="0" t="n">
        <f aca="false">SUMPRODUCT('FD inverse'!$A$9:$BH$9,'FD mesh'!$B$84:$BI$84,$E320:$BL320)+'FD inverse'!$A$9*$C321/Setup!$B$17+INDEX('FD inverse'!$A$9:$BH$9,1,'FD mesh'!$B$15+1)*Setup!$B$22</f>
        <v>21.6826056554517</v>
      </c>
      <c r="L321" s="0" t="n">
        <f aca="false">SUMPRODUCT('FD inverse'!$A$10:$BH$10,'FD mesh'!$B$84:$BI$84,$E320:$BL320)+'FD inverse'!$A$10*$C321/Setup!$B$17+INDEX('FD inverse'!$A$10:$BH$10,1,'FD mesh'!$B$15+1)*Setup!$B$22</f>
        <v>21.6958412981195</v>
      </c>
      <c r="M321" s="0" t="n">
        <f aca="false">SUMPRODUCT('FD inverse'!$A$11:$BH$11,'FD mesh'!$B$84:$BI$84,$E320:$BL320)+'FD inverse'!$A$11*$C321/Setup!$B$17+INDEX('FD inverse'!$A$11:$BH$11,1,'FD mesh'!$B$15+1)*Setup!$B$22</f>
        <v>21.7041814787512</v>
      </c>
      <c r="N321" s="0" t="n">
        <f aca="false">SUMPRODUCT('FD inverse'!$A$12:$BH$12,'FD mesh'!$B$84:$BI$84,$E320:$BL320)+'FD inverse'!$A$12*$C321/Setup!$B$17+INDEX('FD inverse'!$A$12:$BH$12,1,'FD mesh'!$B$15+1)*Setup!$B$22</f>
        <v>21.7080302671378</v>
      </c>
      <c r="O321" s="0" t="n">
        <f aca="false">SUMPRODUCT('FD inverse'!$A$13:$BH$13,'FD mesh'!$B$84:$BI$84,$E320:$BL320)+'FD inverse'!$A$13*$C321/Setup!$B$17+INDEX('FD inverse'!$A$13:$BH$13,1,'FD mesh'!$B$15+1)*Setup!$B$22</f>
        <v>21.707732797459</v>
      </c>
      <c r="P321" s="0" t="n">
        <f aca="false">SUMPRODUCT('FD inverse'!$A$14:$BH$14,'FD mesh'!$B$84:$BI$84,$E320:$BL320)+'FD inverse'!$A$14*$C321/Setup!$B$17+INDEX('FD inverse'!$A$14:$BH$14,1,'FD mesh'!$B$15+1)*Setup!$B$22</f>
        <v>21.7035680844256</v>
      </c>
      <c r="Q321" s="0" t="n">
        <f aca="false">SUMPRODUCT('FD inverse'!$A$15:$BH$15,'FD mesh'!$B$84:$BI$84,$E320:$BL320)+'FD inverse'!$A$15*$C321/Setup!$B$17+INDEX('FD inverse'!$A$15:$BH$15,1,'FD mesh'!$B$15+1)*Setup!$B$22</f>
        <v>21.6957434992666</v>
      </c>
      <c r="R321" s="0" t="n">
        <f aca="false">SUMPRODUCT('FD inverse'!$A$16:$BH$16,'FD mesh'!$B$84:$BI$84,$E320:$BL320)+'FD inverse'!$A$16*$C321/Setup!$B$17+INDEX('FD inverse'!$A$16:$BH$16,1,'FD mesh'!$B$15+1)*Setup!$B$22</f>
        <v>21.6843908663344</v>
      </c>
      <c r="S321" s="0" t="n">
        <f aca="false">SUMPRODUCT('FD inverse'!$A$17:$BH$17,'FD mesh'!$B$84:$BI$84,$E320:$BL320)+'FD inverse'!$A$17*$C321/Setup!$B$17+INDEX('FD inverse'!$A$17:$BH$17,1,'FD mesh'!$B$15+1)*Setup!$B$22</f>
        <v>21.2609149181355</v>
      </c>
      <c r="T321" s="0" t="n">
        <f aca="false">SUMPRODUCT('FD inverse'!$A$18:$BH$18,'FD mesh'!$B$84:$BI$84,$E320:$BL320)+'FD inverse'!$A$18*$C321/Setup!$B$17+INDEX('FD inverse'!$A$18:$BH$18,1,'FD mesh'!$B$15+1)*Setup!$B$22</f>
        <v>20.8359324321034</v>
      </c>
      <c r="U321" s="0" t="n">
        <f aca="false">SUMPRODUCT('FD inverse'!$A$19:$BH$19,'FD mesh'!$B$84:$BI$84,$E320:$BL320)+'FD inverse'!$A$19*$C321/Setup!$B$17+INDEX('FD inverse'!$A$19:$BH$19,1,'FD mesh'!$B$15+1)*Setup!$B$22</f>
        <v>20.4096506470594</v>
      </c>
      <c r="V321" s="0" t="n">
        <f aca="false">SUMPRODUCT('FD inverse'!$A$20:$BH$20,'FD mesh'!$B$84:$BI$84,$E320:$BL320)+'FD inverse'!$A$20*$C321/Setup!$B$17+INDEX('FD inverse'!$A$20:$BH$20,1,'FD mesh'!$B$15+1)*Setup!$B$22</f>
        <v>19.9822582454348</v>
      </c>
      <c r="W321" s="0" t="n">
        <f aca="false">SUMPRODUCT('FD inverse'!$A$21:$BH$21,'FD mesh'!$B$84:$BI$84,$E320:$BL320)+'FD inverse'!$A$21*$C321/Setup!$B$17+INDEX('FD inverse'!$A$21:$BH$21,1,'FD mesh'!$B$15+1)*Setup!$B$22</f>
        <v>19.553926104178</v>
      </c>
      <c r="X321" s="0" t="n">
        <f aca="false">SUMPRODUCT('FD inverse'!$A$22:$BH$22,'FD mesh'!$B$84:$BI$84,$E320:$BL320)+'FD inverse'!$A$22*$C321/Setup!$B$17+INDEX('FD inverse'!$A$22:$BH$22,1,'FD mesh'!$B$15+1)*Setup!$B$22</f>
        <v>19.1248081923673</v>
      </c>
      <c r="Y321" s="0" t="n">
        <f aca="false">SUMPRODUCT('FD inverse'!$A$23:$BH$23,'FD mesh'!$B$84:$BI$84,$E320:$BL320)+'FD inverse'!$A$23*$C321/Setup!$B$17+INDEX('FD inverse'!$A$23:$BH$23,1,'FD mesh'!$B$15+1)*Setup!$B$22</f>
        <v>18.6950426010589</v>
      </c>
      <c r="Z321" s="0" t="n">
        <f aca="false">SUMPRODUCT('FD inverse'!$A$24:$BH$24,'FD mesh'!$B$84:$BI$84,$E320:$BL320)+'FD inverse'!$A$24*$C321/Setup!$B$17+INDEX('FD inverse'!$A$24:$BH$24,1,'FD mesh'!$B$15+1)*Setup!$B$22</f>
        <v>18.2647526914804</v>
      </c>
      <c r="AA321" s="0" t="n">
        <f aca="false">SUMPRODUCT('FD inverse'!$A$25:$BH$25,'FD mesh'!$B$84:$BI$84,$E320:$BL320)+'FD inverse'!$A$25*$C321/Setup!$B$17+INDEX('FD inverse'!$A$25:$BH$25,1,'FD mesh'!$B$15+1)*Setup!$B$22</f>
        <v>17.8340483482189</v>
      </c>
      <c r="AB321" s="0" t="n">
        <f aca="false">SUMPRODUCT('FD inverse'!$A$26:$BH$26,'FD mesh'!$B$84:$BI$84,$E320:$BL320)+'FD inverse'!$A$26*$C321/Setup!$B$17+INDEX('FD inverse'!$A$26:$BH$26,1,'FD mesh'!$B$15+1)*Setup!$B$22</f>
        <v>17.4030273245595</v>
      </c>
      <c r="AC321" s="0" t="n">
        <f aca="false">SUMPRODUCT('FD inverse'!$A$27:$BH$27,'FD mesh'!$B$84:$BI$84,$E320:$BL320)+'FD inverse'!$A$27*$C321/Setup!$B$17+INDEX('FD inverse'!$A$27:$BH$27,1,'FD mesh'!$B$15+1)*Setup!$B$22</f>
        <v>16.9717766675922</v>
      </c>
      <c r="AD321" s="0" t="n">
        <f aca="false">SUMPRODUCT('FD inverse'!$A$28:$BH$28,'FD mesh'!$B$84:$BI$84,$E320:$BL320)+'FD inverse'!$A$28*$C321/Setup!$B$17+INDEX('FD inverse'!$A$28:$BH$28,1,'FD mesh'!$B$15+1)*Setup!$B$22</f>
        <v>16.5403742111224</v>
      </c>
      <c r="AE321" s="0" t="n">
        <f aca="false">SUMPRODUCT('FD inverse'!$A$29:$BH$29,'FD mesh'!$B$84:$BI$84,$E320:$BL320)+'FD inverse'!$A$29*$C321/Setup!$B$17+INDEX('FD inverse'!$A$29:$BH$29,1,'FD mesh'!$B$15+1)*Setup!$B$22</f>
        <v>16.1088901247901</v>
      </c>
      <c r="AF321" s="0" t="n">
        <f aca="false">SUMPRODUCT('FD inverse'!$A$30:$BH$30,'FD mesh'!$B$84:$BI$84,$E320:$BL320)+'FD inverse'!$A$30*$C321/Setup!$B$17+INDEX('FD inverse'!$A$30:$BH$30,1,'FD mesh'!$B$15+1)*Setup!$B$22</f>
        <v>15.6773885081193</v>
      </c>
      <c r="AG321" s="0" t="n">
        <f aca="false">SUMPRODUCT('FD inverse'!$A$31:$BH$31,'FD mesh'!$B$84:$BI$84,$E320:$BL320)+'FD inverse'!$A$31*$C321/Setup!$B$17+INDEX('FD inverse'!$A$31:$BH$31,1,'FD mesh'!$B$15+1)*Setup!$B$22</f>
        <v>15.2459290184846</v>
      </c>
      <c r="AH321" s="0" t="n">
        <f aca="false">SUMPRODUCT('FD inverse'!$A$32:$BH$32,'FD mesh'!$B$84:$BI$84,$E320:$BL320)+'FD inverse'!$A$32*$C321/Setup!$B$17+INDEX('FD inverse'!$A$32:$BH$32,1,'FD mesh'!$B$15+1)*Setup!$B$22</f>
        <v>15.2278307650394</v>
      </c>
      <c r="AI321" s="0" t="n">
        <f aca="false">SUMPRODUCT('FD inverse'!$A$33:$BH$33,'FD mesh'!$B$84:$BI$84,$E320:$BL320)+'FD inverse'!$A$33*$C321/Setup!$B$17+INDEX('FD inverse'!$A$33:$BH$33,1,'FD mesh'!$B$15+1)*Setup!$B$22</f>
        <v>15.2099052114362</v>
      </c>
      <c r="AJ321" s="0" t="n">
        <f aca="false">SUMPRODUCT('FD inverse'!$A$34:$BH$34,'FD mesh'!$B$84:$BI$84,$E320:$BL320)+'FD inverse'!$A$34*$C321/Setup!$B$17+INDEX('FD inverse'!$A$34:$BH$34,1,'FD mesh'!$B$15+1)*Setup!$B$22</f>
        <v>15.1921516476961</v>
      </c>
      <c r="AK321" s="0" t="n">
        <f aca="false">SUMPRODUCT('FD inverse'!$A$35:$BH$35,'FD mesh'!$B$84:$BI$84,$E320:$BL320)+'FD inverse'!$A$35*$C321/Setup!$B$17+INDEX('FD inverse'!$A$35:$BH$35,1,'FD mesh'!$B$15+1)*Setup!$B$22</f>
        <v>15.174566459979</v>
      </c>
      <c r="AL321" s="0" t="n">
        <f aca="false">SUMPRODUCT('FD inverse'!$A$36:$BH$36,'FD mesh'!$B$84:$BI$84,$E320:$BL320)+'FD inverse'!$A$36*$C321/Setup!$B$17+INDEX('FD inverse'!$A$36:$BH$36,1,'FD mesh'!$B$15+1)*Setup!$B$22</f>
        <v>15.1571433564651</v>
      </c>
      <c r="AM321" s="0" t="n">
        <f aca="false">SUMPRODUCT('FD inverse'!$A$37:$BH$37,'FD mesh'!$B$84:$BI$84,$E320:$BL320)+'FD inverse'!$A$37*$C321/Setup!$B$17+INDEX('FD inverse'!$A$37:$BH$37,1,'FD mesh'!$B$15+1)*Setup!$B$22</f>
        <v>15.1398735975696</v>
      </c>
      <c r="AN321" s="0" t="n">
        <f aca="false">SUMPRODUCT('FD inverse'!$A$38:$BH$38,'FD mesh'!$B$84:$BI$84,$E320:$BL320)+'FD inverse'!$A$38*$C321/Setup!$B$17+INDEX('FD inverse'!$A$38:$BH$38,1,'FD mesh'!$B$15+1)*Setup!$B$22</f>
        <v>15.1227462292595</v>
      </c>
      <c r="AO321" s="0" t="n">
        <f aca="false">SUMPRODUCT('FD inverse'!$A$39:$BH$39,'FD mesh'!$B$84:$BI$84,$E320:$BL320)+'FD inverse'!$A$39*$C321/Setup!$B$17+INDEX('FD inverse'!$A$39:$BH$39,1,'FD mesh'!$B$15+1)*Setup!$B$22</f>
        <v>15.1057483184887</v>
      </c>
      <c r="AP321" s="0" t="n">
        <f aca="false">SUMPRODUCT('FD inverse'!$A$40:$BH$40,'FD mesh'!$B$84:$BI$84,$E320:$BL320)+'FD inverse'!$A$40*$C321/Setup!$B$17+INDEX('FD inverse'!$A$40:$BH$40,1,'FD mesh'!$B$15+1)*Setup!$B$22</f>
        <v>15.0888651899807</v>
      </c>
      <c r="AQ321" s="0" t="n">
        <f aca="false">SUMPRODUCT('FD inverse'!$A$41:$BH$41,'FD mesh'!$B$84:$BI$84,$E320:$BL320)+'FD inverse'!$A$41*$C321/Setup!$B$17+INDEX('FD inverse'!$A$41:$BH$41,1,'FD mesh'!$B$15+1)*Setup!$B$22</f>
        <v>15.0720806637881</v>
      </c>
      <c r="AR321" s="0" t="n">
        <f aca="false">SUMPRODUCT('FD inverse'!$A$42:$BH$42,'FD mesh'!$B$84:$BI$84,$E320:$BL320)+'FD inverse'!$A$42*$C321/Setup!$B$17+INDEX('FD inverse'!$A$42:$BH$42,1,'FD mesh'!$B$15+1)*Setup!$B$22</f>
        <v>15.0553772932268</v>
      </c>
      <c r="AS321" s="0" t="n">
        <f aca="false">SUMPRODUCT('FD inverse'!$A$43:$BH$43,'FD mesh'!$B$84:$BI$84,$E320:$BL320)+'FD inverse'!$A$43*$C321/Setup!$B$17+INDEX('FD inverse'!$A$43:$BH$43,1,'FD mesh'!$B$15+1)*Setup!$B$22</f>
        <v>0</v>
      </c>
      <c r="AT321" s="0" t="n">
        <f aca="false">SUMPRODUCT('FD inverse'!$A$44:$BH$44,'FD mesh'!$B$84:$BI$84,$E320:$BL320)+'FD inverse'!$A$44*$C321/Setup!$B$17+INDEX('FD inverse'!$A$44:$BH$44,1,'FD mesh'!$B$15+1)*Setup!$B$22</f>
        <v>0</v>
      </c>
      <c r="AU321" s="0" t="n">
        <f aca="false">SUMPRODUCT('FD inverse'!$A$45:$BH$45,'FD mesh'!$B$84:$BI$84,$E320:$BL320)+'FD inverse'!$A$45*$C321/Setup!$B$17+INDEX('FD inverse'!$A$45:$BH$45,1,'FD mesh'!$B$15+1)*Setup!$B$22</f>
        <v>0</v>
      </c>
      <c r="AV321" s="0" t="n">
        <f aca="false">SUMPRODUCT('FD inverse'!$A$46:$BH$46,'FD mesh'!$B$84:$BI$84,$E320:$BL320)+'FD inverse'!$A$46*$C321/Setup!$B$17+INDEX('FD inverse'!$A$46:$BH$46,1,'FD mesh'!$B$15+1)*Setup!$B$22</f>
        <v>0</v>
      </c>
      <c r="AW321" s="0" t="n">
        <f aca="false">SUMPRODUCT('FD inverse'!$A$47:$BH$47,'FD mesh'!$B$84:$BI$84,$E320:$BL320)+'FD inverse'!$A$47*$C321/Setup!$B$17+INDEX('FD inverse'!$A$47:$BH$47,1,'FD mesh'!$B$15+1)*Setup!$B$22</f>
        <v>0</v>
      </c>
      <c r="AX321" s="0" t="n">
        <f aca="false">SUMPRODUCT('FD inverse'!$A$48:$BH$48,'FD mesh'!$B$84:$BI$84,$E320:$BL320)+'FD inverse'!$A$48*$C321/Setup!$B$17+INDEX('FD inverse'!$A$48:$BH$48,1,'FD mesh'!$B$15+1)*Setup!$B$22</f>
        <v>0</v>
      </c>
      <c r="AY321" s="0" t="n">
        <f aca="false">SUMPRODUCT('FD inverse'!$A$49:$BH$49,'FD mesh'!$B$84:$BI$84,$E320:$BL320)+'FD inverse'!$A$49*$C321/Setup!$B$17+INDEX('FD inverse'!$A$49:$BH$49,1,'FD mesh'!$B$15+1)*Setup!$B$22</f>
        <v>0</v>
      </c>
      <c r="AZ321" s="0" t="n">
        <f aca="false">SUMPRODUCT('FD inverse'!$A$50:$BH$50,'FD mesh'!$B$84:$BI$84,$E320:$BL320)+'FD inverse'!$A$50*$C321/Setup!$B$17+INDEX('FD inverse'!$A$50:$BH$50,1,'FD mesh'!$B$15+1)*Setup!$B$22</f>
        <v>0</v>
      </c>
      <c r="BA321" s="0" t="n">
        <f aca="false">SUMPRODUCT('FD inverse'!$A$51:$BH$51,'FD mesh'!$B$84:$BI$84,$E320:$BL320)+'FD inverse'!$A$51*$C321/Setup!$B$17+INDEX('FD inverse'!$A$51:$BH$51,1,'FD mesh'!$B$15+1)*Setup!$B$22</f>
        <v>0</v>
      </c>
      <c r="BB321" s="0" t="n">
        <f aca="false">SUMPRODUCT('FD inverse'!$A$52:$BH$52,'FD mesh'!$B$84:$BI$84,$E320:$BL320)+'FD inverse'!$A$52*$C321/Setup!$B$17+INDEX('FD inverse'!$A$52:$BH$52,1,'FD mesh'!$B$15+1)*Setup!$B$22</f>
        <v>0</v>
      </c>
      <c r="BC321" s="0" t="n">
        <f aca="false">SUMPRODUCT('FD inverse'!$A$53:$BH$53,'FD mesh'!$B$84:$BI$84,$E320:$BL320)+'FD inverse'!$A$53*$C321/Setup!$B$17+INDEX('FD inverse'!$A$53:$BH$53,1,'FD mesh'!$B$15+1)*Setup!$B$22</f>
        <v>0</v>
      </c>
      <c r="BD321" s="0" t="n">
        <f aca="false">SUMPRODUCT('FD inverse'!$A$54:$BH$54,'FD mesh'!$B$84:$BI$84,$E320:$BL320)+'FD inverse'!$A$54*$C321/Setup!$B$17+INDEX('FD inverse'!$A$54:$BH$54,1,'FD mesh'!$B$15+1)*Setup!$B$22</f>
        <v>0</v>
      </c>
      <c r="BE321" s="0" t="n">
        <f aca="false">SUMPRODUCT('FD inverse'!$A$55:$BH$55,'FD mesh'!$B$84:$BI$84,$E320:$BL320)+'FD inverse'!$A$55*$C321/Setup!$B$17+INDEX('FD inverse'!$A$55:$BH$55,1,'FD mesh'!$B$15+1)*Setup!$B$22</f>
        <v>0</v>
      </c>
      <c r="BF321" s="0" t="n">
        <f aca="false">SUMPRODUCT('FD inverse'!$A$56:$BH$56,'FD mesh'!$B$84:$BI$84,$E320:$BL320)+'FD inverse'!$A$56*$C321/Setup!$B$17+INDEX('FD inverse'!$A$56:$BH$56,1,'FD mesh'!$B$15+1)*Setup!$B$22</f>
        <v>0</v>
      </c>
      <c r="BG321" s="0" t="n">
        <f aca="false">SUMPRODUCT('FD inverse'!$A$57:$BH$57,'FD mesh'!$B$84:$BI$84,$E320:$BL320)+'FD inverse'!$A$57*$C321/Setup!$B$17+INDEX('FD inverse'!$A$57:$BH$57,1,'FD mesh'!$B$15+1)*Setup!$B$22</f>
        <v>0</v>
      </c>
      <c r="BH321" s="0" t="n">
        <f aca="false">SUMPRODUCT('FD inverse'!$A$58:$BH$58,'FD mesh'!$B$84:$BI$84,$E320:$BL320)+'FD inverse'!$A$58*$C321/Setup!$B$17+INDEX('FD inverse'!$A$58:$BH$58,1,'FD mesh'!$B$15+1)*Setup!$B$22</f>
        <v>0</v>
      </c>
      <c r="BI321" s="0" t="n">
        <f aca="false">SUMPRODUCT('FD inverse'!$A$59:$BH$59,'FD mesh'!$B$84:$BI$84,$E320:$BL320)+'FD inverse'!$A$59*$C321/Setup!$B$17+INDEX('FD inverse'!$A$59:$BH$59,1,'FD mesh'!$B$15+1)*Setup!$B$22</f>
        <v>0</v>
      </c>
      <c r="BJ321" s="0" t="n">
        <f aca="false">SUMPRODUCT('FD inverse'!$A$60:$BH$60,'FD mesh'!$B$84:$BI$84,$E320:$BL320)+'FD inverse'!$A$60*$C321/Setup!$B$17+INDEX('FD inverse'!$A$60:$BH$60,1,'FD mesh'!$B$15+1)*Setup!$B$22</f>
        <v>0</v>
      </c>
      <c r="BK321" s="0" t="n">
        <f aca="false">SUMPRODUCT('FD inverse'!$A$61:$BH$61,'FD mesh'!$B$84:$BI$84,$E320:$BL320)+'FD inverse'!$A$61*$C321/Setup!$B$17+INDEX('FD inverse'!$A$61:$BH$61,1,'FD mesh'!$B$15+1)*Setup!$B$22</f>
        <v>0</v>
      </c>
      <c r="BL321" s="0" t="n">
        <f aca="false">SUMPRODUCT('FD inverse'!$A$62:$BH$62,'FD mesh'!$B$84:$BI$84,$E320:$BL320)+'FD inverse'!$A$62*$C321/Setup!$B$17+INDEX('FD inverse'!$A$62:$BH$62,1,'FD mesh'!$B$15+1)*Setup!$B$22</f>
        <v>0</v>
      </c>
    </row>
    <row r="322" customFormat="false" ht="15" hidden="false" customHeight="false" outlineLevel="0" collapsed="false">
      <c r="A322" s="0" t="n">
        <v>317</v>
      </c>
      <c r="B322" s="0" t="n">
        <f aca="false">A322*Setup!$B$11/3600</f>
        <v>26.4166666666667</v>
      </c>
      <c r="C322" s="0" t="n">
        <f aca="false">Setup!$B$7+Setup!$B$8*COS(2*PI()*(B322-Setup!$B$9)/24)</f>
        <v>20.3387540835222</v>
      </c>
      <c r="D322" s="0" t="n">
        <f aca="false">(C322-E322)/Setup!$B$17</f>
        <v>-4.66295347039881</v>
      </c>
      <c r="E322" s="0" t="n">
        <f aca="false">SUMPRODUCT('FD inverse'!$A$3:$BH$3,'FD mesh'!$B$84:$BI$84,$E321:$BL321)+'FD inverse'!$A$3*$C322/Setup!$B$17+INDEX('FD inverse'!$A$3:$BH$3,1,'FD mesh'!$B$15+1)*Setup!$B$22</f>
        <v>20.9449380346741</v>
      </c>
      <c r="F322" s="0" t="n">
        <f aca="false">SUMPRODUCT('FD inverse'!$A$4:$BH$4,'FD mesh'!$B$84:$BI$84,$E321:$BL321)+'FD inverse'!$A$4*$C322/Setup!$B$17+INDEX('FD inverse'!$A$4:$BH$4,1,'FD mesh'!$B$15+1)*Setup!$B$22</f>
        <v>21.0779854398552</v>
      </c>
      <c r="G322" s="0" t="n">
        <f aca="false">SUMPRODUCT('FD inverse'!$A$5:$BH$5,'FD mesh'!$B$84:$BI$84,$E321:$BL321)+'FD inverse'!$A$5*$C322/Setup!$B$17+INDEX('FD inverse'!$A$5:$BH$5,1,'FD mesh'!$B$15+1)*Setup!$B$22</f>
        <v>21.2006135922201</v>
      </c>
      <c r="H322" s="0" t="n">
        <f aca="false">SUMPRODUCT('FD inverse'!$A$6:$BH$6,'FD mesh'!$B$84:$BI$84,$E321:$BL321)+'FD inverse'!$A$6*$C322/Setup!$B$17+INDEX('FD inverse'!$A$6:$BH$6,1,'FD mesh'!$B$15+1)*Setup!$B$22</f>
        <v>21.5971315366811</v>
      </c>
      <c r="I322" s="0" t="n">
        <f aca="false">SUMPRODUCT('FD inverse'!$A$7:$BH$7,'FD mesh'!$B$84:$BI$84,$E321:$BL321)+'FD inverse'!$A$7*$C322/Setup!$B$17+INDEX('FD inverse'!$A$7:$BH$7,1,'FD mesh'!$B$15+1)*Setup!$B$22</f>
        <v>21.6287794943755</v>
      </c>
      <c r="J322" s="0" t="n">
        <f aca="false">SUMPRODUCT('FD inverse'!$A$8:$BH$8,'FD mesh'!$B$84:$BI$84,$E321:$BL321)+'FD inverse'!$A$8*$C322/Setup!$B$17+INDEX('FD inverse'!$A$8:$BH$8,1,'FD mesh'!$B$15+1)*Setup!$B$22</f>
        <v>21.6540483112051</v>
      </c>
      <c r="K322" s="0" t="n">
        <f aca="false">SUMPRODUCT('FD inverse'!$A$9:$BH$9,'FD mesh'!$B$84:$BI$84,$E321:$BL321)+'FD inverse'!$A$9*$C322/Setup!$B$17+INDEX('FD inverse'!$A$9:$BH$9,1,'FD mesh'!$B$15+1)*Setup!$B$22</f>
        <v>21.6734338681044</v>
      </c>
      <c r="L322" s="0" t="n">
        <f aca="false">SUMPRODUCT('FD inverse'!$A$10:$BH$10,'FD mesh'!$B$84:$BI$84,$E321:$BL321)+'FD inverse'!$A$10*$C322/Setup!$B$17+INDEX('FD inverse'!$A$10:$BH$10,1,'FD mesh'!$B$15+1)*Setup!$B$22</f>
        <v>21.6874083410231</v>
      </c>
      <c r="M322" s="0" t="n">
        <f aca="false">SUMPRODUCT('FD inverse'!$A$11:$BH$11,'FD mesh'!$B$84:$BI$84,$E321:$BL321)+'FD inverse'!$A$11*$C322/Setup!$B$17+INDEX('FD inverse'!$A$11:$BH$11,1,'FD mesh'!$B$15+1)*Setup!$B$22</f>
        <v>21.6964076180146</v>
      </c>
      <c r="N322" s="0" t="n">
        <f aca="false">SUMPRODUCT('FD inverse'!$A$12:$BH$12,'FD mesh'!$B$84:$BI$84,$E321:$BL321)+'FD inverse'!$A$12*$C322/Setup!$B$17+INDEX('FD inverse'!$A$12:$BH$12,1,'FD mesh'!$B$15+1)*Setup!$B$22</f>
        <v>21.700820546489</v>
      </c>
      <c r="O322" s="0" t="n">
        <f aca="false">SUMPRODUCT('FD inverse'!$A$13:$BH$13,'FD mesh'!$B$84:$BI$84,$E321:$BL321)+'FD inverse'!$A$13*$C322/Setup!$B$17+INDEX('FD inverse'!$A$13:$BH$13,1,'FD mesh'!$B$15+1)*Setup!$B$22</f>
        <v>21.7009799524566</v>
      </c>
      <c r="P322" s="0" t="n">
        <f aca="false">SUMPRODUCT('FD inverse'!$A$14:$BH$14,'FD mesh'!$B$84:$BI$84,$E321:$BL321)+'FD inverse'!$A$14*$C322/Setup!$B$17+INDEX('FD inverse'!$A$14:$BH$14,1,'FD mesh'!$B$15+1)*Setup!$B$22</f>
        <v>21.6971553790719</v>
      </c>
      <c r="Q322" s="0" t="n">
        <f aca="false">SUMPRODUCT('FD inverse'!$A$15:$BH$15,'FD mesh'!$B$84:$BI$84,$E321:$BL321)+'FD inverse'!$A$15*$C322/Setup!$B$17+INDEX('FD inverse'!$A$15:$BH$15,1,'FD mesh'!$B$15+1)*Setup!$B$22</f>
        <v>21.6895474986938</v>
      </c>
      <c r="R322" s="0" t="n">
        <f aca="false">SUMPRODUCT('FD inverse'!$A$16:$BH$16,'FD mesh'!$B$84:$BI$84,$E321:$BL321)+'FD inverse'!$A$16*$C322/Setup!$B$17+INDEX('FD inverse'!$A$16:$BH$16,1,'FD mesh'!$B$15+1)*Setup!$B$22</f>
        <v>21.6782841607507</v>
      </c>
      <c r="S322" s="0" t="n">
        <f aca="false">SUMPRODUCT('FD inverse'!$A$17:$BH$17,'FD mesh'!$B$84:$BI$84,$E321:$BL321)+'FD inverse'!$A$17*$C322/Setup!$B$17+INDEX('FD inverse'!$A$17:$BH$17,1,'FD mesh'!$B$15+1)*Setup!$B$22</f>
        <v>21.2555815911115</v>
      </c>
      <c r="T322" s="0" t="n">
        <f aca="false">SUMPRODUCT('FD inverse'!$A$18:$BH$18,'FD mesh'!$B$84:$BI$84,$E321:$BL321)+'FD inverse'!$A$18*$C322/Setup!$B$17+INDEX('FD inverse'!$A$18:$BH$18,1,'FD mesh'!$B$15+1)*Setup!$B$22</f>
        <v>20.8313094995196</v>
      </c>
      <c r="U322" s="0" t="n">
        <f aca="false">SUMPRODUCT('FD inverse'!$A$19:$BH$19,'FD mesh'!$B$84:$BI$84,$E321:$BL321)+'FD inverse'!$A$19*$C322/Setup!$B$17+INDEX('FD inverse'!$A$19:$BH$19,1,'FD mesh'!$B$15+1)*Setup!$B$22</f>
        <v>20.4056769449102</v>
      </c>
      <c r="V322" s="0" t="n">
        <f aca="false">SUMPRODUCT('FD inverse'!$A$20:$BH$20,'FD mesh'!$B$84:$BI$84,$E321:$BL321)+'FD inverse'!$A$20*$C322/Setup!$B$17+INDEX('FD inverse'!$A$20:$BH$20,1,'FD mesh'!$B$15+1)*Setup!$B$22</f>
        <v>19.9788749865255</v>
      </c>
      <c r="W322" s="0" t="n">
        <f aca="false">SUMPRODUCT('FD inverse'!$A$21:$BH$21,'FD mesh'!$B$84:$BI$84,$E321:$BL321)+'FD inverse'!$A$21*$C322/Setup!$B$17+INDEX('FD inverse'!$A$21:$BH$21,1,'FD mesh'!$B$15+1)*Setup!$B$22</f>
        <v>19.551077383376</v>
      </c>
      <c r="X322" s="0" t="n">
        <f aca="false">SUMPRODUCT('FD inverse'!$A$22:$BH$22,'FD mesh'!$B$84:$BI$84,$E321:$BL321)+'FD inverse'!$A$22*$C322/Setup!$B$17+INDEX('FD inverse'!$A$22:$BH$22,1,'FD mesh'!$B$15+1)*Setup!$B$22</f>
        <v>19.1224414423905</v>
      </c>
      <c r="Y322" s="0" t="n">
        <f aca="false">SUMPRODUCT('FD inverse'!$A$23:$BH$23,'FD mesh'!$B$84:$BI$84,$E321:$BL321)+'FD inverse'!$A$23*$C322/Setup!$B$17+INDEX('FD inverse'!$A$23:$BH$23,1,'FD mesh'!$B$15+1)*Setup!$B$22</f>
        <v>18.6931090006976</v>
      </c>
      <c r="Z322" s="0" t="n">
        <f aca="false">SUMPRODUCT('FD inverse'!$A$24:$BH$24,'FD mesh'!$B$84:$BI$84,$E321:$BL321)+'FD inverse'!$A$24*$C322/Setup!$B$17+INDEX('FD inverse'!$A$24:$BH$24,1,'FD mesh'!$B$15+1)*Setup!$B$22</f>
        <v>18.2632075280412</v>
      </c>
      <c r="AA322" s="0" t="n">
        <f aca="false">SUMPRODUCT('FD inverse'!$A$25:$BH$25,'FD mesh'!$B$84:$BI$84,$E321:$BL321)+'FD inverse'!$A$25*$C322/Setup!$B$17+INDEX('FD inverse'!$A$25:$BH$25,1,'FD mesh'!$B$15+1)*Setup!$B$22</f>
        <v>17.8328513358583</v>
      </c>
      <c r="AB322" s="0" t="n">
        <f aca="false">SUMPRODUCT('FD inverse'!$A$26:$BH$26,'FD mesh'!$B$84:$BI$84,$E321:$BL321)+'FD inverse'!$A$26*$C322/Setup!$B$17+INDEX('FD inverse'!$A$26:$BH$26,1,'FD mesh'!$B$15+1)*Setup!$B$22</f>
        <v>17.402142880038</v>
      </c>
      <c r="AC322" s="0" t="n">
        <f aca="false">SUMPRODUCT('FD inverse'!$A$27:$BH$27,'FD mesh'!$B$84:$BI$84,$E321:$BL321)+'FD inverse'!$A$27*$C322/Setup!$B$17+INDEX('FD inverse'!$A$27:$BH$27,1,'FD mesh'!$B$15+1)*Setup!$B$22</f>
        <v>16.9711741448299</v>
      </c>
      <c r="AD322" s="0" t="n">
        <f aca="false">SUMPRODUCT('FD inverse'!$A$28:$BH$28,'FD mesh'!$B$84:$BI$84,$E321:$BL321)+'FD inverse'!$A$28*$C322/Setup!$B$17+INDEX('FD inverse'!$A$28:$BH$28,1,'FD mesh'!$B$15+1)*Setup!$B$22</f>
        <v>16.5400280957803</v>
      </c>
      <c r="AE322" s="0" t="n">
        <f aca="false">SUMPRODUCT('FD inverse'!$A$29:$BH$29,'FD mesh'!$B$84:$BI$84,$E321:$BL321)+'FD inverse'!$A$29*$C322/Setup!$B$17+INDEX('FD inverse'!$A$29:$BH$29,1,'FD mesh'!$B$15+1)*Setup!$B$22</f>
        <v>16.1087801899301</v>
      </c>
      <c r="AF322" s="0" t="n">
        <f aca="false">SUMPRODUCT('FD inverse'!$A$30:$BH$30,'FD mesh'!$B$84:$BI$84,$E321:$BL321)+'FD inverse'!$A$30*$C322/Setup!$B$17+INDEX('FD inverse'!$A$30:$BH$30,1,'FD mesh'!$B$15+1)*Setup!$B$22</f>
        <v>15.677499931821</v>
      </c>
      <c r="AG322" s="0" t="n">
        <f aca="false">SUMPRODUCT('FD inverse'!$A$31:$BH$31,'FD mesh'!$B$84:$BI$84,$E321:$BL321)+'FD inverse'!$A$31*$C322/Setup!$B$17+INDEX('FD inverse'!$A$31:$BH$31,1,'FD mesh'!$B$15+1)*Setup!$B$22</f>
        <v>15.2462524641155</v>
      </c>
      <c r="AH322" s="0" t="n">
        <f aca="false">SUMPRODUCT('FD inverse'!$A$32:$BH$32,'FD mesh'!$B$84:$BI$84,$E321:$BL321)+'FD inverse'!$A$32*$C322/Setup!$B$17+INDEX('FD inverse'!$A$32:$BH$32,1,'FD mesh'!$B$15+1)*Setup!$B$22</f>
        <v>15.2281597917441</v>
      </c>
      <c r="AI322" s="0" t="n">
        <f aca="false">SUMPRODUCT('FD inverse'!$A$33:$BH$33,'FD mesh'!$B$84:$BI$84,$E321:$BL321)+'FD inverse'!$A$33*$C322/Setup!$B$17+INDEX('FD inverse'!$A$33:$BH$33,1,'FD mesh'!$B$15+1)*Setup!$B$22</f>
        <v>15.2102336802692</v>
      </c>
      <c r="AJ322" s="0" t="n">
        <f aca="false">SUMPRODUCT('FD inverse'!$A$34:$BH$34,'FD mesh'!$B$84:$BI$84,$E321:$BL321)+'FD inverse'!$A$34*$C322/Setup!$B$17+INDEX('FD inverse'!$A$34:$BH$34,1,'FD mesh'!$B$15+1)*Setup!$B$22</f>
        <v>15.1924738472833</v>
      </c>
      <c r="AK322" s="0" t="n">
        <f aca="false">SUMPRODUCT('FD inverse'!$A$35:$BH$35,'FD mesh'!$B$84:$BI$84,$E321:$BL321)+'FD inverse'!$A$35*$C322/Setup!$B$17+INDEX('FD inverse'!$A$35:$BH$35,1,'FD mesh'!$B$15+1)*Setup!$B$22</f>
        <v>15.1748771191496</v>
      </c>
      <c r="AL322" s="0" t="n">
        <f aca="false">SUMPRODUCT('FD inverse'!$A$36:$BH$36,'FD mesh'!$B$84:$BI$84,$E321:$BL321)+'FD inverse'!$A$36*$C322/Setup!$B$17+INDEX('FD inverse'!$A$36:$BH$36,1,'FD mesh'!$B$15+1)*Setup!$B$22</f>
        <v>15.1574376538436</v>
      </c>
      <c r="AM322" s="0" t="n">
        <f aca="false">SUMPRODUCT('FD inverse'!$A$37:$BH$37,'FD mesh'!$B$84:$BI$84,$E321:$BL321)+'FD inverse'!$A$37*$C322/Setup!$B$17+INDEX('FD inverse'!$A$37:$BH$37,1,'FD mesh'!$B$15+1)*Setup!$B$22</f>
        <v>15.1401471686492</v>
      </c>
      <c r="AN322" s="0" t="n">
        <f aca="false">SUMPRODUCT('FD inverse'!$A$38:$BH$38,'FD mesh'!$B$84:$BI$84,$E321:$BL321)+'FD inverse'!$A$38*$C322/Setup!$B$17+INDEX('FD inverse'!$A$38:$BH$38,1,'FD mesh'!$B$15+1)*Setup!$B$22</f>
        <v>15.1229951714365</v>
      </c>
      <c r="AO322" s="0" t="n">
        <f aca="false">SUMPRODUCT('FD inverse'!$A$39:$BH$39,'FD mesh'!$B$84:$BI$84,$E321:$BL321)+'FD inverse'!$A$39*$C322/Setup!$B$17+INDEX('FD inverse'!$A$39:$BH$39,1,'FD mesh'!$B$15+1)*Setup!$B$22</f>
        <v>15.1059691944877</v>
      </c>
      <c r="AP322" s="0" t="n">
        <f aca="false">SUMPRODUCT('FD inverse'!$A$40:$BH$40,'FD mesh'!$B$84:$BI$84,$E321:$BL321)+'FD inverse'!$A$40*$C322/Setup!$B$17+INDEX('FD inverse'!$A$40:$BH$40,1,'FD mesh'!$B$15+1)*Setup!$B$22</f>
        <v>15.0890550300571</v>
      </c>
      <c r="AQ322" s="0" t="n">
        <f aca="false">SUMPRODUCT('FD inverse'!$A$41:$BH$41,'FD mesh'!$B$84:$BI$84,$E321:$BL321)+'FD inverse'!$A$41*$C322/Setup!$B$17+INDEX('FD inverse'!$A$41:$BH$41,1,'FD mesh'!$B$15+1)*Setup!$B$22</f>
        <v>15.0722369670458</v>
      </c>
      <c r="AR322" s="0" t="n">
        <f aca="false">SUMPRODUCT('FD inverse'!$A$42:$BH$42,'FD mesh'!$B$84:$BI$84,$E321:$BL321)+'FD inverse'!$A$42*$C322/Setup!$B$17+INDEX('FD inverse'!$A$42:$BH$42,1,'FD mesh'!$B$15+1)*Setup!$B$22</f>
        <v>15.0554980283438</v>
      </c>
      <c r="AS322" s="0" t="n">
        <f aca="false">SUMPRODUCT('FD inverse'!$A$43:$BH$43,'FD mesh'!$B$84:$BI$84,$E321:$BL321)+'FD inverse'!$A$43*$C322/Setup!$B$17+INDEX('FD inverse'!$A$43:$BH$43,1,'FD mesh'!$B$15+1)*Setup!$B$22</f>
        <v>0</v>
      </c>
      <c r="AT322" s="0" t="n">
        <f aca="false">SUMPRODUCT('FD inverse'!$A$44:$BH$44,'FD mesh'!$B$84:$BI$84,$E321:$BL321)+'FD inverse'!$A$44*$C322/Setup!$B$17+INDEX('FD inverse'!$A$44:$BH$44,1,'FD mesh'!$B$15+1)*Setup!$B$22</f>
        <v>0</v>
      </c>
      <c r="AU322" s="0" t="n">
        <f aca="false">SUMPRODUCT('FD inverse'!$A$45:$BH$45,'FD mesh'!$B$84:$BI$84,$E321:$BL321)+'FD inverse'!$A$45*$C322/Setup!$B$17+INDEX('FD inverse'!$A$45:$BH$45,1,'FD mesh'!$B$15+1)*Setup!$B$22</f>
        <v>0</v>
      </c>
      <c r="AV322" s="0" t="n">
        <f aca="false">SUMPRODUCT('FD inverse'!$A$46:$BH$46,'FD mesh'!$B$84:$BI$84,$E321:$BL321)+'FD inverse'!$A$46*$C322/Setup!$B$17+INDEX('FD inverse'!$A$46:$BH$46,1,'FD mesh'!$B$15+1)*Setup!$B$22</f>
        <v>0</v>
      </c>
      <c r="AW322" s="0" t="n">
        <f aca="false">SUMPRODUCT('FD inverse'!$A$47:$BH$47,'FD mesh'!$B$84:$BI$84,$E321:$BL321)+'FD inverse'!$A$47*$C322/Setup!$B$17+INDEX('FD inverse'!$A$47:$BH$47,1,'FD mesh'!$B$15+1)*Setup!$B$22</f>
        <v>0</v>
      </c>
      <c r="AX322" s="0" t="n">
        <f aca="false">SUMPRODUCT('FD inverse'!$A$48:$BH$48,'FD mesh'!$B$84:$BI$84,$E321:$BL321)+'FD inverse'!$A$48*$C322/Setup!$B$17+INDEX('FD inverse'!$A$48:$BH$48,1,'FD mesh'!$B$15+1)*Setup!$B$22</f>
        <v>0</v>
      </c>
      <c r="AY322" s="0" t="n">
        <f aca="false">SUMPRODUCT('FD inverse'!$A$49:$BH$49,'FD mesh'!$B$84:$BI$84,$E321:$BL321)+'FD inverse'!$A$49*$C322/Setup!$B$17+INDEX('FD inverse'!$A$49:$BH$49,1,'FD mesh'!$B$15+1)*Setup!$B$22</f>
        <v>0</v>
      </c>
      <c r="AZ322" s="0" t="n">
        <f aca="false">SUMPRODUCT('FD inverse'!$A$50:$BH$50,'FD mesh'!$B$84:$BI$84,$E321:$BL321)+'FD inverse'!$A$50*$C322/Setup!$B$17+INDEX('FD inverse'!$A$50:$BH$50,1,'FD mesh'!$B$15+1)*Setup!$B$22</f>
        <v>0</v>
      </c>
      <c r="BA322" s="0" t="n">
        <f aca="false">SUMPRODUCT('FD inverse'!$A$51:$BH$51,'FD mesh'!$B$84:$BI$84,$E321:$BL321)+'FD inverse'!$A$51*$C322/Setup!$B$17+INDEX('FD inverse'!$A$51:$BH$51,1,'FD mesh'!$B$15+1)*Setup!$B$22</f>
        <v>0</v>
      </c>
      <c r="BB322" s="0" t="n">
        <f aca="false">SUMPRODUCT('FD inverse'!$A$52:$BH$52,'FD mesh'!$B$84:$BI$84,$E321:$BL321)+'FD inverse'!$A$52*$C322/Setup!$B$17+INDEX('FD inverse'!$A$52:$BH$52,1,'FD mesh'!$B$15+1)*Setup!$B$22</f>
        <v>0</v>
      </c>
      <c r="BC322" s="0" t="n">
        <f aca="false">SUMPRODUCT('FD inverse'!$A$53:$BH$53,'FD mesh'!$B$84:$BI$84,$E321:$BL321)+'FD inverse'!$A$53*$C322/Setup!$B$17+INDEX('FD inverse'!$A$53:$BH$53,1,'FD mesh'!$B$15+1)*Setup!$B$22</f>
        <v>0</v>
      </c>
      <c r="BD322" s="0" t="n">
        <f aca="false">SUMPRODUCT('FD inverse'!$A$54:$BH$54,'FD mesh'!$B$84:$BI$84,$E321:$BL321)+'FD inverse'!$A$54*$C322/Setup!$B$17+INDEX('FD inverse'!$A$54:$BH$54,1,'FD mesh'!$B$15+1)*Setup!$B$22</f>
        <v>0</v>
      </c>
      <c r="BE322" s="0" t="n">
        <f aca="false">SUMPRODUCT('FD inverse'!$A$55:$BH$55,'FD mesh'!$B$84:$BI$84,$E321:$BL321)+'FD inverse'!$A$55*$C322/Setup!$B$17+INDEX('FD inverse'!$A$55:$BH$55,1,'FD mesh'!$B$15+1)*Setup!$B$22</f>
        <v>0</v>
      </c>
      <c r="BF322" s="0" t="n">
        <f aca="false">SUMPRODUCT('FD inverse'!$A$56:$BH$56,'FD mesh'!$B$84:$BI$84,$E321:$BL321)+'FD inverse'!$A$56*$C322/Setup!$B$17+INDEX('FD inverse'!$A$56:$BH$56,1,'FD mesh'!$B$15+1)*Setup!$B$22</f>
        <v>0</v>
      </c>
      <c r="BG322" s="0" t="n">
        <f aca="false">SUMPRODUCT('FD inverse'!$A$57:$BH$57,'FD mesh'!$B$84:$BI$84,$E321:$BL321)+'FD inverse'!$A$57*$C322/Setup!$B$17+INDEX('FD inverse'!$A$57:$BH$57,1,'FD mesh'!$B$15+1)*Setup!$B$22</f>
        <v>0</v>
      </c>
      <c r="BH322" s="0" t="n">
        <f aca="false">SUMPRODUCT('FD inverse'!$A$58:$BH$58,'FD mesh'!$B$84:$BI$84,$E321:$BL321)+'FD inverse'!$A$58*$C322/Setup!$B$17+INDEX('FD inverse'!$A$58:$BH$58,1,'FD mesh'!$B$15+1)*Setup!$B$22</f>
        <v>0</v>
      </c>
      <c r="BI322" s="0" t="n">
        <f aca="false">SUMPRODUCT('FD inverse'!$A$59:$BH$59,'FD mesh'!$B$84:$BI$84,$E321:$BL321)+'FD inverse'!$A$59*$C322/Setup!$B$17+INDEX('FD inverse'!$A$59:$BH$59,1,'FD mesh'!$B$15+1)*Setup!$B$22</f>
        <v>0</v>
      </c>
      <c r="BJ322" s="0" t="n">
        <f aca="false">SUMPRODUCT('FD inverse'!$A$60:$BH$60,'FD mesh'!$B$84:$BI$84,$E321:$BL321)+'FD inverse'!$A$60*$C322/Setup!$B$17+INDEX('FD inverse'!$A$60:$BH$60,1,'FD mesh'!$B$15+1)*Setup!$B$22</f>
        <v>0</v>
      </c>
      <c r="BK322" s="0" t="n">
        <f aca="false">SUMPRODUCT('FD inverse'!$A$61:$BH$61,'FD mesh'!$B$84:$BI$84,$E321:$BL321)+'FD inverse'!$A$61*$C322/Setup!$B$17+INDEX('FD inverse'!$A$61:$BH$61,1,'FD mesh'!$B$15+1)*Setup!$B$22</f>
        <v>0</v>
      </c>
      <c r="BL322" s="0" t="n">
        <f aca="false">SUMPRODUCT('FD inverse'!$A$62:$BH$62,'FD mesh'!$B$84:$BI$84,$E321:$BL321)+'FD inverse'!$A$62*$C322/Setup!$B$17+INDEX('FD inverse'!$A$62:$BH$62,1,'FD mesh'!$B$15+1)*Setup!$B$22</f>
        <v>0</v>
      </c>
    </row>
    <row r="323" customFormat="false" ht="15" hidden="false" customHeight="false" outlineLevel="0" collapsed="false">
      <c r="A323" s="0" t="n">
        <v>318</v>
      </c>
      <c r="B323" s="0" t="n">
        <f aca="false">A323*Setup!$B$11/3600</f>
        <v>26.5</v>
      </c>
      <c r="C323" s="0" t="n">
        <f aca="false">Setup!$B$7+Setup!$B$8*COS(2*PI()*(B323-Setup!$B$9)/24)</f>
        <v>20.3044818699549</v>
      </c>
      <c r="D323" s="0" t="n">
        <f aca="false">(C323-E323)/Setup!$B$17</f>
        <v>-4.73075492466081</v>
      </c>
      <c r="E323" s="0" t="n">
        <f aca="false">SUMPRODUCT('FD inverse'!$A$3:$BH$3,'FD mesh'!$B$84:$BI$84,$E322:$BL322)+'FD inverse'!$A$3*$C323/Setup!$B$17+INDEX('FD inverse'!$A$3:$BH$3,1,'FD mesh'!$B$15+1)*Setup!$B$22</f>
        <v>20.9194800101608</v>
      </c>
      <c r="F323" s="0" t="n">
        <f aca="false">SUMPRODUCT('FD inverse'!$A$4:$BH$4,'FD mesh'!$B$84:$BI$84,$E322:$BL322)+'FD inverse'!$A$4*$C323/Setup!$B$17+INDEX('FD inverse'!$A$4:$BH$4,1,'FD mesh'!$B$15+1)*Setup!$B$22</f>
        <v>21.0547515427774</v>
      </c>
      <c r="G323" s="0" t="n">
        <f aca="false">SUMPRODUCT('FD inverse'!$A$5:$BH$5,'FD mesh'!$B$84:$BI$84,$E322:$BL322)+'FD inverse'!$A$5*$C323/Setup!$B$17+INDEX('FD inverse'!$A$5:$BH$5,1,'FD mesh'!$B$15+1)*Setup!$B$22</f>
        <v>21.1799389186762</v>
      </c>
      <c r="H323" s="0" t="n">
        <f aca="false">SUMPRODUCT('FD inverse'!$A$6:$BH$6,'FD mesh'!$B$84:$BI$84,$E322:$BL322)+'FD inverse'!$A$6*$C323/Setup!$B$17+INDEX('FD inverse'!$A$6:$BH$6,1,'FD mesh'!$B$15+1)*Setup!$B$22</f>
        <v>21.5854932189037</v>
      </c>
      <c r="I323" s="0" t="n">
        <f aca="false">SUMPRODUCT('FD inverse'!$A$7:$BH$7,'FD mesh'!$B$84:$BI$84,$E322:$BL322)+'FD inverse'!$A$7*$C323/Setup!$B$17+INDEX('FD inverse'!$A$7:$BH$7,1,'FD mesh'!$B$15+1)*Setup!$B$22</f>
        <v>21.617949847898</v>
      </c>
      <c r="J323" s="0" t="n">
        <f aca="false">SUMPRODUCT('FD inverse'!$A$8:$BH$8,'FD mesh'!$B$84:$BI$84,$E322:$BL322)+'FD inverse'!$A$8*$C323/Setup!$B$17+INDEX('FD inverse'!$A$8:$BH$8,1,'FD mesh'!$B$15+1)*Setup!$B$22</f>
        <v>21.6440173049293</v>
      </c>
      <c r="K323" s="0" t="n">
        <f aca="false">SUMPRODUCT('FD inverse'!$A$9:$BH$9,'FD mesh'!$B$84:$BI$84,$E322:$BL322)+'FD inverse'!$A$9*$C323/Setup!$B$17+INDEX('FD inverse'!$A$9:$BH$9,1,'FD mesh'!$B$15+1)*Setup!$B$22</f>
        <v>21.6641667641577</v>
      </c>
      <c r="L323" s="0" t="n">
        <f aca="false">SUMPRODUCT('FD inverse'!$A$10:$BH$10,'FD mesh'!$B$84:$BI$84,$E322:$BL322)+'FD inverse'!$A$10*$C323/Setup!$B$17+INDEX('FD inverse'!$A$10:$BH$10,1,'FD mesh'!$B$15+1)*Setup!$B$22</f>
        <v>21.6788489054235</v>
      </c>
      <c r="M323" s="0" t="n">
        <f aca="false">SUMPRODUCT('FD inverse'!$A$11:$BH$11,'FD mesh'!$B$84:$BI$84,$E322:$BL322)+'FD inverse'!$A$11*$C323/Setup!$B$17+INDEX('FD inverse'!$A$11:$BH$11,1,'FD mesh'!$B$15+1)*Setup!$B$22</f>
        <v>21.6884812321763</v>
      </c>
      <c r="N323" s="0" t="n">
        <f aca="false">SUMPRODUCT('FD inverse'!$A$12:$BH$12,'FD mesh'!$B$84:$BI$84,$E322:$BL322)+'FD inverse'!$A$12*$C323/Setup!$B$17+INDEX('FD inverse'!$A$12:$BH$12,1,'FD mesh'!$B$15+1)*Setup!$B$22</f>
        <v>21.6934372251013</v>
      </c>
      <c r="O323" s="0" t="n">
        <f aca="false">SUMPRODUCT('FD inverse'!$A$13:$BH$13,'FD mesh'!$B$84:$BI$84,$E322:$BL322)+'FD inverse'!$A$13*$C323/Setup!$B$17+INDEX('FD inverse'!$A$13:$BH$13,1,'FD mesh'!$B$15+1)*Setup!$B$22</f>
        <v>21.6940372762046</v>
      </c>
      <c r="P323" s="0" t="n">
        <f aca="false">SUMPRODUCT('FD inverse'!$A$14:$BH$14,'FD mesh'!$B$84:$BI$84,$E322:$BL322)+'FD inverse'!$A$14*$C323/Setup!$B$17+INDEX('FD inverse'!$A$14:$BH$14,1,'FD mesh'!$B$15+1)*Setup!$B$22</f>
        <v>21.6905413531179</v>
      </c>
      <c r="Q323" s="0" t="n">
        <f aca="false">SUMPRODUCT('FD inverse'!$A$15:$BH$15,'FD mesh'!$B$84:$BI$84,$E322:$BL322)+'FD inverse'!$A$15*$C323/Setup!$B$17+INDEX('FD inverse'!$A$15:$BH$15,1,'FD mesh'!$B$15+1)*Setup!$B$22</f>
        <v>21.6831433498224</v>
      </c>
      <c r="R323" s="0" t="n">
        <f aca="false">SUMPRODUCT('FD inverse'!$A$16:$BH$16,'FD mesh'!$B$84:$BI$84,$E322:$BL322)+'FD inverse'!$A$16*$C323/Setup!$B$17+INDEX('FD inverse'!$A$16:$BH$16,1,'FD mesh'!$B$15+1)*Setup!$B$22</f>
        <v>21.6719670876057</v>
      </c>
      <c r="S323" s="0" t="n">
        <f aca="false">SUMPRODUCT('FD inverse'!$A$17:$BH$17,'FD mesh'!$B$84:$BI$84,$E322:$BL322)+'FD inverse'!$A$17*$C323/Setup!$B$17+INDEX('FD inverse'!$A$17:$BH$17,1,'FD mesh'!$B$15+1)*Setup!$B$22</f>
        <v>21.2500413653223</v>
      </c>
      <c r="T323" s="0" t="n">
        <f aca="false">SUMPRODUCT('FD inverse'!$A$18:$BH$18,'FD mesh'!$B$84:$BI$84,$E322:$BL322)+'FD inverse'!$A$18*$C323/Setup!$B$17+INDEX('FD inverse'!$A$18:$BH$18,1,'FD mesh'!$B$15+1)*Setup!$B$22</f>
        <v>20.8264852337352</v>
      </c>
      <c r="U323" s="0" t="n">
        <f aca="false">SUMPRODUCT('FD inverse'!$A$19:$BH$19,'FD mesh'!$B$84:$BI$84,$E322:$BL322)+'FD inverse'!$A$19*$C323/Setup!$B$17+INDEX('FD inverse'!$A$19:$BH$19,1,'FD mesh'!$B$15+1)*Setup!$B$22</f>
        <v>20.4015093896459</v>
      </c>
      <c r="V323" s="0" t="n">
        <f aca="false">SUMPRODUCT('FD inverse'!$A$20:$BH$20,'FD mesh'!$B$84:$BI$84,$E322:$BL322)+'FD inverse'!$A$20*$C323/Setup!$B$17+INDEX('FD inverse'!$A$20:$BH$20,1,'FD mesh'!$B$15+1)*Setup!$B$22</f>
        <v>19.9753070935787</v>
      </c>
      <c r="W323" s="0" t="n">
        <f aca="false">SUMPRODUCT('FD inverse'!$A$21:$BH$21,'FD mesh'!$B$84:$BI$84,$E322:$BL322)+'FD inverse'!$A$21*$C323/Setup!$B$17+INDEX('FD inverse'!$A$21:$BH$21,1,'FD mesh'!$B$15+1)*Setup!$B$22</f>
        <v>19.5480548175872</v>
      </c>
      <c r="X323" s="0" t="n">
        <f aca="false">SUMPRODUCT('FD inverse'!$A$22:$BH$22,'FD mesh'!$B$84:$BI$84,$E322:$BL322)+'FD inverse'!$A$22*$C323/Setup!$B$17+INDEX('FD inverse'!$A$22:$BH$22,1,'FD mesh'!$B$15+1)*Setup!$B$22</f>
        <v>19.1199130436636</v>
      </c>
      <c r="Y323" s="0" t="n">
        <f aca="false">SUMPRODUCT('FD inverse'!$A$23:$BH$23,'FD mesh'!$B$84:$BI$84,$E322:$BL322)+'FD inverse'!$A$23*$C323/Setup!$B$17+INDEX('FD inverse'!$A$23:$BH$23,1,'FD mesh'!$B$15+1)*Setup!$B$22</f>
        <v>18.6910271981147</v>
      </c>
      <c r="Z323" s="0" t="n">
        <f aca="false">SUMPRODUCT('FD inverse'!$A$24:$BH$24,'FD mesh'!$B$84:$BI$84,$E322:$BL322)+'FD inverse'!$A$24*$C323/Setup!$B$17+INDEX('FD inverse'!$A$24:$BH$24,1,'FD mesh'!$B$15+1)*Setup!$B$22</f>
        <v>18.2615287078056</v>
      </c>
      <c r="AA323" s="0" t="n">
        <f aca="false">SUMPRODUCT('FD inverse'!$A$25:$BH$25,'FD mesh'!$B$84:$BI$84,$E322:$BL322)+'FD inverse'!$A$25*$C323/Setup!$B$17+INDEX('FD inverse'!$A$25:$BH$25,1,'FD mesh'!$B$15+1)*Setup!$B$22</f>
        <v>17.8315361646844</v>
      </c>
      <c r="AB323" s="0" t="n">
        <f aca="false">SUMPRODUCT('FD inverse'!$A$26:$BH$26,'FD mesh'!$B$84:$BI$84,$E322:$BL322)+'FD inverse'!$A$26*$C323/Setup!$B$17+INDEX('FD inverse'!$A$26:$BH$26,1,'FD mesh'!$B$15+1)*Setup!$B$22</f>
        <v>17.4011565854749</v>
      </c>
      <c r="AC323" s="0" t="n">
        <f aca="false">SUMPRODUCT('FD inverse'!$A$27:$BH$27,'FD mesh'!$B$84:$BI$84,$E322:$BL322)+'FD inverse'!$A$27*$C323/Setup!$B$17+INDEX('FD inverse'!$A$27:$BH$27,1,'FD mesh'!$B$15+1)*Setup!$B$22</f>
        <v>16.9704867538654</v>
      </c>
      <c r="AD323" s="0" t="n">
        <f aca="false">SUMPRODUCT('FD inverse'!$A$28:$BH$28,'FD mesh'!$B$84:$BI$84,$E322:$BL322)+'FD inverse'!$A$28*$C323/Setup!$B$17+INDEX('FD inverse'!$A$28:$BH$28,1,'FD mesh'!$B$15+1)*Setup!$B$22</f>
        <v>16.5396146329149</v>
      </c>
      <c r="AE323" s="0" t="n">
        <f aca="false">SUMPRODUCT('FD inverse'!$A$29:$BH$29,'FD mesh'!$B$84:$BI$84,$E322:$BL322)+'FD inverse'!$A$29*$C323/Setup!$B$17+INDEX('FD inverse'!$A$29:$BH$29,1,'FD mesh'!$B$15+1)*Setup!$B$22</f>
        <v>16.1086208357498</v>
      </c>
      <c r="AF323" s="0" t="n">
        <f aca="false">SUMPRODUCT('FD inverse'!$A$30:$BH$30,'FD mesh'!$B$84:$BI$84,$E322:$BL322)+'FD inverse'!$A$30*$C323/Setup!$B$17+INDEX('FD inverse'!$A$30:$BH$30,1,'FD mesh'!$B$15+1)*Setup!$B$22</f>
        <v>15.6775801429259</v>
      </c>
      <c r="AG323" s="0" t="n">
        <f aca="false">SUMPRODUCT('FD inverse'!$A$31:$BH$31,'FD mesh'!$B$84:$BI$84,$E322:$BL322)+'FD inverse'!$A$31*$C323/Setup!$B$17+INDEX('FD inverse'!$A$31:$BH$31,1,'FD mesh'!$B$15+1)*Setup!$B$22</f>
        <v>15.2465630550843</v>
      </c>
      <c r="AH323" s="0" t="n">
        <f aca="false">SUMPRODUCT('FD inverse'!$A$32:$BH$32,'FD mesh'!$B$84:$BI$84,$E322:$BL322)+'FD inverse'!$A$32*$C323/Setup!$B$17+INDEX('FD inverse'!$A$32:$BH$32,1,'FD mesh'!$B$15+1)*Setup!$B$22</f>
        <v>15.2284767595524</v>
      </c>
      <c r="AI323" s="0" t="n">
        <f aca="false">SUMPRODUCT('FD inverse'!$A$33:$BH$33,'FD mesh'!$B$84:$BI$84,$E322:$BL322)+'FD inverse'!$A$33*$C323/Setup!$B$17+INDEX('FD inverse'!$A$33:$BH$33,1,'FD mesh'!$B$15+1)*Setup!$B$22</f>
        <v>15.2105509204258</v>
      </c>
      <c r="AJ323" s="0" t="n">
        <f aca="false">SUMPRODUCT('FD inverse'!$A$34:$BH$34,'FD mesh'!$B$84:$BI$84,$E322:$BL322)+'FD inverse'!$A$34*$C323/Setup!$B$17+INDEX('FD inverse'!$A$34:$BH$34,1,'FD mesh'!$B$15+1)*Setup!$B$22</f>
        <v>15.1927856755734</v>
      </c>
      <c r="AK323" s="0" t="n">
        <f aca="false">SUMPRODUCT('FD inverse'!$A$35:$BH$35,'FD mesh'!$B$84:$BI$84,$E322:$BL322)+'FD inverse'!$A$35*$C323/Setup!$B$17+INDEX('FD inverse'!$A$35:$BH$35,1,'FD mesh'!$B$15+1)*Setup!$B$22</f>
        <v>15.175178285384</v>
      </c>
      <c r="AL323" s="0" t="n">
        <f aca="false">SUMPRODUCT('FD inverse'!$A$36:$BH$36,'FD mesh'!$B$84:$BI$84,$E322:$BL322)+'FD inverse'!$A$36*$C323/Setup!$B$17+INDEX('FD inverse'!$A$36:$BH$36,1,'FD mesh'!$B$15+1)*Setup!$B$22</f>
        <v>15.1577233524792</v>
      </c>
      <c r="AM323" s="0" t="n">
        <f aca="false">SUMPRODUCT('FD inverse'!$A$37:$BH$37,'FD mesh'!$B$84:$BI$84,$E322:$BL322)+'FD inverse'!$A$37*$C323/Setup!$B$17+INDEX('FD inverse'!$A$37:$BH$37,1,'FD mesh'!$B$15+1)*Setup!$B$22</f>
        <v>15.1404130468044</v>
      </c>
      <c r="AN323" s="0" t="n">
        <f aca="false">SUMPRODUCT('FD inverse'!$A$38:$BH$38,'FD mesh'!$B$84:$BI$84,$E322:$BL322)+'FD inverse'!$A$38*$C323/Setup!$B$17+INDEX('FD inverse'!$A$38:$BH$38,1,'FD mesh'!$B$15+1)*Setup!$B$22</f>
        <v>15.1232373347758</v>
      </c>
      <c r="AO323" s="0" t="n">
        <f aca="false">SUMPRODUCT('FD inverse'!$A$39:$BH$39,'FD mesh'!$B$84:$BI$84,$E322:$BL322)+'FD inverse'!$A$39*$C323/Setup!$B$17+INDEX('FD inverse'!$A$39:$BH$39,1,'FD mesh'!$B$15+1)*Setup!$B$22</f>
        <v>15.1061842114073</v>
      </c>
      <c r="AP323" s="0" t="n">
        <f aca="false">SUMPRODUCT('FD inverse'!$A$40:$BH$40,'FD mesh'!$B$84:$BI$84,$E322:$BL322)+'FD inverse'!$A$40*$C323/Setup!$B$17+INDEX('FD inverse'!$A$40:$BH$40,1,'FD mesh'!$B$15+1)*Setup!$B$22</f>
        <v>15.0892399345561</v>
      </c>
      <c r="AQ323" s="0" t="n">
        <f aca="false">SUMPRODUCT('FD inverse'!$A$41:$BH$41,'FD mesh'!$B$84:$BI$84,$E322:$BL322)+'FD inverse'!$A$41*$C323/Setup!$B$17+INDEX('FD inverse'!$A$41:$BH$41,1,'FD mesh'!$B$15+1)*Setup!$B$22</f>
        <v>15.0723892606212</v>
      </c>
      <c r="AR323" s="0" t="n">
        <f aca="false">SUMPRODUCT('FD inverse'!$A$42:$BH$42,'FD mesh'!$B$84:$BI$84,$E322:$BL322)+'FD inverse'!$A$42*$C323/Setup!$B$17+INDEX('FD inverse'!$A$42:$BH$42,1,'FD mesh'!$B$15+1)*Setup!$B$22</f>
        <v>15.0556156812021</v>
      </c>
      <c r="AS323" s="0" t="n">
        <f aca="false">SUMPRODUCT('FD inverse'!$A$43:$BH$43,'FD mesh'!$B$84:$BI$84,$E322:$BL322)+'FD inverse'!$A$43*$C323/Setup!$B$17+INDEX('FD inverse'!$A$43:$BH$43,1,'FD mesh'!$B$15+1)*Setup!$B$22</f>
        <v>0</v>
      </c>
      <c r="AT323" s="0" t="n">
        <f aca="false">SUMPRODUCT('FD inverse'!$A$44:$BH$44,'FD mesh'!$B$84:$BI$84,$E322:$BL322)+'FD inverse'!$A$44*$C323/Setup!$B$17+INDEX('FD inverse'!$A$44:$BH$44,1,'FD mesh'!$B$15+1)*Setup!$B$22</f>
        <v>0</v>
      </c>
      <c r="AU323" s="0" t="n">
        <f aca="false">SUMPRODUCT('FD inverse'!$A$45:$BH$45,'FD mesh'!$B$84:$BI$84,$E322:$BL322)+'FD inverse'!$A$45*$C323/Setup!$B$17+INDEX('FD inverse'!$A$45:$BH$45,1,'FD mesh'!$B$15+1)*Setup!$B$22</f>
        <v>0</v>
      </c>
      <c r="AV323" s="0" t="n">
        <f aca="false">SUMPRODUCT('FD inverse'!$A$46:$BH$46,'FD mesh'!$B$84:$BI$84,$E322:$BL322)+'FD inverse'!$A$46*$C323/Setup!$B$17+INDEX('FD inverse'!$A$46:$BH$46,1,'FD mesh'!$B$15+1)*Setup!$B$22</f>
        <v>0</v>
      </c>
      <c r="AW323" s="0" t="n">
        <f aca="false">SUMPRODUCT('FD inverse'!$A$47:$BH$47,'FD mesh'!$B$84:$BI$84,$E322:$BL322)+'FD inverse'!$A$47*$C323/Setup!$B$17+INDEX('FD inverse'!$A$47:$BH$47,1,'FD mesh'!$B$15+1)*Setup!$B$22</f>
        <v>0</v>
      </c>
      <c r="AX323" s="0" t="n">
        <f aca="false">SUMPRODUCT('FD inverse'!$A$48:$BH$48,'FD mesh'!$B$84:$BI$84,$E322:$BL322)+'FD inverse'!$A$48*$C323/Setup!$B$17+INDEX('FD inverse'!$A$48:$BH$48,1,'FD mesh'!$B$15+1)*Setup!$B$22</f>
        <v>0</v>
      </c>
      <c r="AY323" s="0" t="n">
        <f aca="false">SUMPRODUCT('FD inverse'!$A$49:$BH$49,'FD mesh'!$B$84:$BI$84,$E322:$BL322)+'FD inverse'!$A$49*$C323/Setup!$B$17+INDEX('FD inverse'!$A$49:$BH$49,1,'FD mesh'!$B$15+1)*Setup!$B$22</f>
        <v>0</v>
      </c>
      <c r="AZ323" s="0" t="n">
        <f aca="false">SUMPRODUCT('FD inverse'!$A$50:$BH$50,'FD mesh'!$B$84:$BI$84,$E322:$BL322)+'FD inverse'!$A$50*$C323/Setup!$B$17+INDEX('FD inverse'!$A$50:$BH$50,1,'FD mesh'!$B$15+1)*Setup!$B$22</f>
        <v>0</v>
      </c>
      <c r="BA323" s="0" t="n">
        <f aca="false">SUMPRODUCT('FD inverse'!$A$51:$BH$51,'FD mesh'!$B$84:$BI$84,$E322:$BL322)+'FD inverse'!$A$51*$C323/Setup!$B$17+INDEX('FD inverse'!$A$51:$BH$51,1,'FD mesh'!$B$15+1)*Setup!$B$22</f>
        <v>0</v>
      </c>
      <c r="BB323" s="0" t="n">
        <f aca="false">SUMPRODUCT('FD inverse'!$A$52:$BH$52,'FD mesh'!$B$84:$BI$84,$E322:$BL322)+'FD inverse'!$A$52*$C323/Setup!$B$17+INDEX('FD inverse'!$A$52:$BH$52,1,'FD mesh'!$B$15+1)*Setup!$B$22</f>
        <v>0</v>
      </c>
      <c r="BC323" s="0" t="n">
        <f aca="false">SUMPRODUCT('FD inverse'!$A$53:$BH$53,'FD mesh'!$B$84:$BI$84,$E322:$BL322)+'FD inverse'!$A$53*$C323/Setup!$B$17+INDEX('FD inverse'!$A$53:$BH$53,1,'FD mesh'!$B$15+1)*Setup!$B$22</f>
        <v>0</v>
      </c>
      <c r="BD323" s="0" t="n">
        <f aca="false">SUMPRODUCT('FD inverse'!$A$54:$BH$54,'FD mesh'!$B$84:$BI$84,$E322:$BL322)+'FD inverse'!$A$54*$C323/Setup!$B$17+INDEX('FD inverse'!$A$54:$BH$54,1,'FD mesh'!$B$15+1)*Setup!$B$22</f>
        <v>0</v>
      </c>
      <c r="BE323" s="0" t="n">
        <f aca="false">SUMPRODUCT('FD inverse'!$A$55:$BH$55,'FD mesh'!$B$84:$BI$84,$E322:$BL322)+'FD inverse'!$A$55*$C323/Setup!$B$17+INDEX('FD inverse'!$A$55:$BH$55,1,'FD mesh'!$B$15+1)*Setup!$B$22</f>
        <v>0</v>
      </c>
      <c r="BF323" s="0" t="n">
        <f aca="false">SUMPRODUCT('FD inverse'!$A$56:$BH$56,'FD mesh'!$B$84:$BI$84,$E322:$BL322)+'FD inverse'!$A$56*$C323/Setup!$B$17+INDEX('FD inverse'!$A$56:$BH$56,1,'FD mesh'!$B$15+1)*Setup!$B$22</f>
        <v>0</v>
      </c>
      <c r="BG323" s="0" t="n">
        <f aca="false">SUMPRODUCT('FD inverse'!$A$57:$BH$57,'FD mesh'!$B$84:$BI$84,$E322:$BL322)+'FD inverse'!$A$57*$C323/Setup!$B$17+INDEX('FD inverse'!$A$57:$BH$57,1,'FD mesh'!$B$15+1)*Setup!$B$22</f>
        <v>0</v>
      </c>
      <c r="BH323" s="0" t="n">
        <f aca="false">SUMPRODUCT('FD inverse'!$A$58:$BH$58,'FD mesh'!$B$84:$BI$84,$E322:$BL322)+'FD inverse'!$A$58*$C323/Setup!$B$17+INDEX('FD inverse'!$A$58:$BH$58,1,'FD mesh'!$B$15+1)*Setup!$B$22</f>
        <v>0</v>
      </c>
      <c r="BI323" s="0" t="n">
        <f aca="false">SUMPRODUCT('FD inverse'!$A$59:$BH$59,'FD mesh'!$B$84:$BI$84,$E322:$BL322)+'FD inverse'!$A$59*$C323/Setup!$B$17+INDEX('FD inverse'!$A$59:$BH$59,1,'FD mesh'!$B$15+1)*Setup!$B$22</f>
        <v>0</v>
      </c>
      <c r="BJ323" s="0" t="n">
        <f aca="false">SUMPRODUCT('FD inverse'!$A$60:$BH$60,'FD mesh'!$B$84:$BI$84,$E322:$BL322)+'FD inverse'!$A$60*$C323/Setup!$B$17+INDEX('FD inverse'!$A$60:$BH$60,1,'FD mesh'!$B$15+1)*Setup!$B$22</f>
        <v>0</v>
      </c>
      <c r="BK323" s="0" t="n">
        <f aca="false">SUMPRODUCT('FD inverse'!$A$61:$BH$61,'FD mesh'!$B$84:$BI$84,$E322:$BL322)+'FD inverse'!$A$61*$C323/Setup!$B$17+INDEX('FD inverse'!$A$61:$BH$61,1,'FD mesh'!$B$15+1)*Setup!$B$22</f>
        <v>0</v>
      </c>
      <c r="BL323" s="0" t="n">
        <f aca="false">SUMPRODUCT('FD inverse'!$A$62:$BH$62,'FD mesh'!$B$84:$BI$84,$E322:$BL322)+'FD inverse'!$A$62*$C323/Setup!$B$17+INDEX('FD inverse'!$A$62:$BH$62,1,'FD mesh'!$B$15+1)*Setup!$B$22</f>
        <v>0</v>
      </c>
    </row>
    <row r="324" customFormat="false" ht="15" hidden="false" customHeight="false" outlineLevel="0" collapsed="false">
      <c r="A324" s="0" t="n">
        <v>319</v>
      </c>
      <c r="B324" s="0" t="n">
        <f aca="false">A324*Setup!$B$11/3600</f>
        <v>26.5833333333333</v>
      </c>
      <c r="C324" s="0" t="n">
        <f aca="false">Setup!$B$7+Setup!$B$8*COS(2*PI()*(B324-Setup!$B$9)/24)</f>
        <v>20.2719685228688</v>
      </c>
      <c r="D324" s="0" t="n">
        <f aca="false">(C324-E324)/Setup!$B$17</f>
        <v>-4.79244454215001</v>
      </c>
      <c r="E324" s="0" t="n">
        <f aca="false">SUMPRODUCT('FD inverse'!$A$3:$BH$3,'FD mesh'!$B$84:$BI$84,$E323:$BL323)+'FD inverse'!$A$3*$C324/Setup!$B$17+INDEX('FD inverse'!$A$3:$BH$3,1,'FD mesh'!$B$15+1)*Setup!$B$22</f>
        <v>20.8949863133483</v>
      </c>
      <c r="F324" s="0" t="n">
        <f aca="false">SUMPRODUCT('FD inverse'!$A$4:$BH$4,'FD mesh'!$B$84:$BI$84,$E323:$BL323)+'FD inverse'!$A$4*$C324/Setup!$B$17+INDEX('FD inverse'!$A$4:$BH$4,1,'FD mesh'!$B$15+1)*Setup!$B$22</f>
        <v>21.0323031189899</v>
      </c>
      <c r="G324" s="0" t="n">
        <f aca="false">SUMPRODUCT('FD inverse'!$A$5:$BH$5,'FD mesh'!$B$84:$BI$84,$E323:$BL323)+'FD inverse'!$A$5*$C324/Setup!$B$17+INDEX('FD inverse'!$A$5:$BH$5,1,'FD mesh'!$B$15+1)*Setup!$B$22</f>
        <v>21.1598766851405</v>
      </c>
      <c r="H324" s="0" t="n">
        <f aca="false">SUMPRODUCT('FD inverse'!$A$6:$BH$6,'FD mesh'!$B$84:$BI$84,$E323:$BL323)+'FD inverse'!$A$6*$C324/Setup!$B$17+INDEX('FD inverse'!$A$6:$BH$6,1,'FD mesh'!$B$15+1)*Setup!$B$22</f>
        <v>21.5738951554534</v>
      </c>
      <c r="I324" s="0" t="n">
        <f aca="false">SUMPRODUCT('FD inverse'!$A$7:$BH$7,'FD mesh'!$B$84:$BI$84,$E323:$BL323)+'FD inverse'!$A$7*$C324/Setup!$B$17+INDEX('FD inverse'!$A$7:$BH$7,1,'FD mesh'!$B$15+1)*Setup!$B$22</f>
        <v>21.607112700481</v>
      </c>
      <c r="J324" s="0" t="n">
        <f aca="false">SUMPRODUCT('FD inverse'!$A$8:$BH$8,'FD mesh'!$B$84:$BI$84,$E323:$BL323)+'FD inverse'!$A$8*$C324/Setup!$B$17+INDEX('FD inverse'!$A$8:$BH$8,1,'FD mesh'!$B$15+1)*Setup!$B$22</f>
        <v>21.6339366482124</v>
      </c>
      <c r="K324" s="0" t="n">
        <f aca="false">SUMPRODUCT('FD inverse'!$A$9:$BH$9,'FD mesh'!$B$84:$BI$84,$E323:$BL323)+'FD inverse'!$A$9*$C324/Setup!$B$17+INDEX('FD inverse'!$A$9:$BH$9,1,'FD mesh'!$B$15+1)*Setup!$B$22</f>
        <v>21.6548133058454</v>
      </c>
      <c r="L324" s="0" t="n">
        <f aca="false">SUMPRODUCT('FD inverse'!$A$10:$BH$10,'FD mesh'!$B$84:$BI$84,$E323:$BL323)+'FD inverse'!$A$10*$C324/Setup!$B$17+INDEX('FD inverse'!$A$10:$BH$10,1,'FD mesh'!$B$15+1)*Setup!$B$22</f>
        <v>21.6701716989873</v>
      </c>
      <c r="M324" s="0" t="n">
        <f aca="false">SUMPRODUCT('FD inverse'!$A$11:$BH$11,'FD mesh'!$B$84:$BI$84,$E323:$BL323)+'FD inverse'!$A$11*$C324/Setup!$B$17+INDEX('FD inverse'!$A$11:$BH$11,1,'FD mesh'!$B$15+1)*Setup!$B$22</f>
        <v>21.6804107962967</v>
      </c>
      <c r="N324" s="0" t="n">
        <f aca="false">SUMPRODUCT('FD inverse'!$A$12:$BH$12,'FD mesh'!$B$84:$BI$84,$E323:$BL323)+'FD inverse'!$A$12*$C324/Setup!$B$17+INDEX('FD inverse'!$A$12:$BH$12,1,'FD mesh'!$B$15+1)*Setup!$B$22</f>
        <v>21.685888574503</v>
      </c>
      <c r="O324" s="0" t="n">
        <f aca="false">SUMPRODUCT('FD inverse'!$A$13:$BH$13,'FD mesh'!$B$84:$BI$84,$E323:$BL323)+'FD inverse'!$A$13*$C324/Setup!$B$17+INDEX('FD inverse'!$A$13:$BH$13,1,'FD mesh'!$B$15+1)*Setup!$B$22</f>
        <v>21.6869128715303</v>
      </c>
      <c r="P324" s="0" t="n">
        <f aca="false">SUMPRODUCT('FD inverse'!$A$14:$BH$14,'FD mesh'!$B$84:$BI$84,$E323:$BL323)+'FD inverse'!$A$14*$C324/Setup!$B$17+INDEX('FD inverse'!$A$14:$BH$14,1,'FD mesh'!$B$15+1)*Setup!$B$22</f>
        <v>21.6837339799592</v>
      </c>
      <c r="Q324" s="0" t="n">
        <f aca="false">SUMPRODUCT('FD inverse'!$A$15:$BH$15,'FD mesh'!$B$84:$BI$84,$E323:$BL323)+'FD inverse'!$A$15*$C324/Setup!$B$17+INDEX('FD inverse'!$A$15:$BH$15,1,'FD mesh'!$B$15+1)*Setup!$B$22</f>
        <v>21.676538939032</v>
      </c>
      <c r="R324" s="0" t="n">
        <f aca="false">SUMPRODUCT('FD inverse'!$A$16:$BH$16,'FD mesh'!$B$84:$BI$84,$E323:$BL323)+'FD inverse'!$A$16*$C324/Setup!$B$17+INDEX('FD inverse'!$A$16:$BH$16,1,'FD mesh'!$B$15+1)*Setup!$B$22</f>
        <v>21.6654474905589</v>
      </c>
      <c r="S324" s="0" t="n">
        <f aca="false">SUMPRODUCT('FD inverse'!$A$17:$BH$17,'FD mesh'!$B$84:$BI$84,$E323:$BL323)+'FD inverse'!$A$17*$C324/Setup!$B$17+INDEX('FD inverse'!$A$17:$BH$17,1,'FD mesh'!$B$15+1)*Setup!$B$22</f>
        <v>21.2443014415587</v>
      </c>
      <c r="T324" s="0" t="n">
        <f aca="false">SUMPRODUCT('FD inverse'!$A$18:$BH$18,'FD mesh'!$B$84:$BI$84,$E323:$BL323)+'FD inverse'!$A$18*$C324/Setup!$B$17+INDEX('FD inverse'!$A$18:$BH$18,1,'FD mesh'!$B$15+1)*Setup!$B$22</f>
        <v>20.8214662149938</v>
      </c>
      <c r="U324" s="0" t="n">
        <f aca="false">SUMPRODUCT('FD inverse'!$A$19:$BH$19,'FD mesh'!$B$84:$BI$84,$E323:$BL323)+'FD inverse'!$A$19*$C324/Setup!$B$17+INDEX('FD inverse'!$A$19:$BH$19,1,'FD mesh'!$B$15+1)*Setup!$B$22</f>
        <v>20.3971539629135</v>
      </c>
      <c r="V324" s="0" t="n">
        <f aca="false">SUMPRODUCT('FD inverse'!$A$20:$BH$20,'FD mesh'!$B$84:$BI$84,$E323:$BL323)+'FD inverse'!$A$20*$C324/Setup!$B$17+INDEX('FD inverse'!$A$20:$BH$20,1,'FD mesh'!$B$15+1)*Setup!$B$22</f>
        <v>19.9715599709663</v>
      </c>
      <c r="W324" s="0" t="n">
        <f aca="false">SUMPRODUCT('FD inverse'!$A$21:$BH$21,'FD mesh'!$B$84:$BI$84,$E323:$BL323)+'FD inverse'!$A$21*$C324/Setup!$B$17+INDEX('FD inverse'!$A$21:$BH$21,1,'FD mesh'!$B$15+1)*Setup!$B$22</f>
        <v>19.5448632543646</v>
      </c>
      <c r="X324" s="0" t="n">
        <f aca="false">SUMPRODUCT('FD inverse'!$A$22:$BH$22,'FD mesh'!$B$84:$BI$84,$E323:$BL323)+'FD inverse'!$A$22*$C324/Setup!$B$17+INDEX('FD inverse'!$A$22:$BH$22,1,'FD mesh'!$B$15+1)*Setup!$B$22</f>
        <v>19.1172273063003</v>
      </c>
      <c r="Y324" s="0" t="n">
        <f aca="false">SUMPRODUCT('FD inverse'!$A$23:$BH$23,'FD mesh'!$B$84:$BI$84,$E323:$BL323)+'FD inverse'!$A$23*$C324/Setup!$B$17+INDEX('FD inverse'!$A$23:$BH$23,1,'FD mesh'!$B$15+1)*Setup!$B$22</f>
        <v>18.6888009840976</v>
      </c>
      <c r="Z324" s="0" t="n">
        <f aca="false">SUMPRODUCT('FD inverse'!$A$24:$BH$24,'FD mesh'!$B$84:$BI$84,$E323:$BL323)+'FD inverse'!$A$24*$C324/Setup!$B$17+INDEX('FD inverse'!$A$24:$BH$24,1,'FD mesh'!$B$15+1)*Setup!$B$22</f>
        <v>18.2597195189127</v>
      </c>
      <c r="AA324" s="0" t="n">
        <f aca="false">SUMPRODUCT('FD inverse'!$A$25:$BH$25,'FD mesh'!$B$84:$BI$84,$E323:$BL323)+'FD inverse'!$A$25*$C324/Setup!$B$17+INDEX('FD inverse'!$A$25:$BH$25,1,'FD mesh'!$B$15+1)*Setup!$B$22</f>
        <v>17.8301056352822</v>
      </c>
      <c r="AB324" s="0" t="n">
        <f aca="false">SUMPRODUCT('FD inverse'!$A$26:$BH$26,'FD mesh'!$B$84:$BI$84,$E323:$BL323)+'FD inverse'!$A$26*$C324/Setup!$B$17+INDEX('FD inverse'!$A$26:$BH$26,1,'FD mesh'!$B$15+1)*Setup!$B$22</f>
        <v>17.4000707672848</v>
      </c>
      <c r="AC324" s="0" t="n">
        <f aca="false">SUMPRODUCT('FD inverse'!$A$27:$BH$27,'FD mesh'!$B$84:$BI$84,$E323:$BL323)+'FD inverse'!$A$27*$C324/Setup!$B$17+INDEX('FD inverse'!$A$27:$BH$27,1,'FD mesh'!$B$15+1)*Setup!$B$22</f>
        <v>16.9697163585057</v>
      </c>
      <c r="AD324" s="0" t="n">
        <f aca="false">SUMPRODUCT('FD inverse'!$A$28:$BH$28,'FD mesh'!$B$84:$BI$84,$E323:$BL323)+'FD inverse'!$A$28*$C324/Setup!$B$17+INDEX('FD inverse'!$A$28:$BH$28,1,'FD mesh'!$B$15+1)*Setup!$B$22</f>
        <v>16.5391352333778</v>
      </c>
      <c r="AE324" s="0" t="n">
        <f aca="false">SUMPRODUCT('FD inverse'!$A$29:$BH$29,'FD mesh'!$B$84:$BI$84,$E323:$BL323)+'FD inverse'!$A$29*$C324/Setup!$B$17+INDEX('FD inverse'!$A$29:$BH$29,1,'FD mesh'!$B$15+1)*Setup!$B$22</f>
        <v>16.1084130278148</v>
      </c>
      <c r="AF324" s="0" t="n">
        <f aca="false">SUMPRODUCT('FD inverse'!$A$30:$BH$30,'FD mesh'!$B$84:$BI$84,$E323:$BL323)+'FD inverse'!$A$30*$C324/Setup!$B$17+INDEX('FD inverse'!$A$30:$BH$30,1,'FD mesh'!$B$15+1)*Setup!$B$22</f>
        <v>15.6776296673452</v>
      </c>
      <c r="AG324" s="0" t="n">
        <f aca="false">SUMPRODUCT('FD inverse'!$A$31:$BH$31,'FD mesh'!$B$84:$BI$84,$E323:$BL323)+'FD inverse'!$A$31*$C324/Setup!$B$17+INDEX('FD inverse'!$A$31:$BH$31,1,'FD mesh'!$B$15+1)*Setup!$B$22</f>
        <v>15.2468608812048</v>
      </c>
      <c r="AH324" s="0" t="n">
        <f aca="false">SUMPRODUCT('FD inverse'!$A$32:$BH$32,'FD mesh'!$B$84:$BI$84,$E323:$BL323)+'FD inverse'!$A$32*$C324/Setup!$B$17+INDEX('FD inverse'!$A$32:$BH$32,1,'FD mesh'!$B$15+1)*Setup!$B$22</f>
        <v>15.2287817411854</v>
      </c>
      <c r="AI324" s="0" t="n">
        <f aca="false">SUMPRODUCT('FD inverse'!$A$33:$BH$33,'FD mesh'!$B$84:$BI$84,$E323:$BL323)+'FD inverse'!$A$33*$C324/Setup!$B$17+INDEX('FD inverse'!$A$33:$BH$33,1,'FD mesh'!$B$15+1)*Setup!$B$22</f>
        <v>15.2108569898934</v>
      </c>
      <c r="AJ324" s="0" t="n">
        <f aca="false">SUMPRODUCT('FD inverse'!$A$34:$BH$34,'FD mesh'!$B$84:$BI$84,$E323:$BL323)+'FD inverse'!$A$34*$C324/Setup!$B$17+INDEX('FD inverse'!$A$34:$BH$34,1,'FD mesh'!$B$15+1)*Setup!$B$22</f>
        <v>15.1930871780156</v>
      </c>
      <c r="AK324" s="0" t="n">
        <f aca="false">SUMPRODUCT('FD inverse'!$A$35:$BH$35,'FD mesh'!$B$84:$BI$84,$E323:$BL323)+'FD inverse'!$A$35*$C324/Setup!$B$17+INDEX('FD inverse'!$A$35:$BH$35,1,'FD mesh'!$B$15+1)*Setup!$B$22</f>
        <v>15.1754699936186</v>
      </c>
      <c r="AL324" s="0" t="n">
        <f aca="false">SUMPRODUCT('FD inverse'!$A$36:$BH$36,'FD mesh'!$B$84:$BI$84,$E323:$BL323)+'FD inverse'!$A$36*$C324/Setup!$B$17+INDEX('FD inverse'!$A$36:$BH$36,1,'FD mesh'!$B$15+1)*Setup!$B$22</f>
        <v>15.158000478649</v>
      </c>
      <c r="AM324" s="0" t="n">
        <f aca="false">SUMPRODUCT('FD inverse'!$A$37:$BH$37,'FD mesh'!$B$84:$BI$84,$E323:$BL323)+'FD inverse'!$A$37*$C324/Setup!$B$17+INDEX('FD inverse'!$A$37:$BH$37,1,'FD mesh'!$B$15+1)*Setup!$B$22</f>
        <v>15.1406712513296</v>
      </c>
      <c r="AN324" s="0" t="n">
        <f aca="false">SUMPRODUCT('FD inverse'!$A$38:$BH$38,'FD mesh'!$B$84:$BI$84,$E323:$BL323)+'FD inverse'!$A$38*$C324/Setup!$B$17+INDEX('FD inverse'!$A$38:$BH$38,1,'FD mesh'!$B$15+1)*Setup!$B$22</f>
        <v>15.1234727330882</v>
      </c>
      <c r="AO324" s="0" t="n">
        <f aca="false">SUMPRODUCT('FD inverse'!$A$39:$BH$39,'FD mesh'!$B$84:$BI$84,$E323:$BL323)+'FD inverse'!$A$39*$C324/Setup!$B$17+INDEX('FD inverse'!$A$39:$BH$39,1,'FD mesh'!$B$15+1)*Setup!$B$22</f>
        <v>15.1063933788945</v>
      </c>
      <c r="AP324" s="0" t="n">
        <f aca="false">SUMPRODUCT('FD inverse'!$A$40:$BH$40,'FD mesh'!$B$84:$BI$84,$E323:$BL323)+'FD inverse'!$A$40*$C324/Setup!$B$17+INDEX('FD inverse'!$A$40:$BH$40,1,'FD mesh'!$B$15+1)*Setup!$B$22</f>
        <v>15.0894199101007</v>
      </c>
      <c r="AQ324" s="0" t="n">
        <f aca="false">SUMPRODUCT('FD inverse'!$A$41:$BH$41,'FD mesh'!$B$84:$BI$84,$E323:$BL323)+'FD inverse'!$A$41*$C324/Setup!$B$17+INDEX('FD inverse'!$A$41:$BH$41,1,'FD mesh'!$B$15+1)*Setup!$B$22</f>
        <v>15.0725375490731</v>
      </c>
      <c r="AR324" s="0" t="n">
        <f aca="false">SUMPRODUCT('FD inverse'!$A$42:$BH$42,'FD mesh'!$B$84:$BI$84,$E323:$BL323)+'FD inverse'!$A$42*$C324/Setup!$B$17+INDEX('FD inverse'!$A$42:$BH$42,1,'FD mesh'!$B$15+1)*Setup!$B$22</f>
        <v>15.0557302550753</v>
      </c>
      <c r="AS324" s="0" t="n">
        <f aca="false">SUMPRODUCT('FD inverse'!$A$43:$BH$43,'FD mesh'!$B$84:$BI$84,$E323:$BL323)+'FD inverse'!$A$43*$C324/Setup!$B$17+INDEX('FD inverse'!$A$43:$BH$43,1,'FD mesh'!$B$15+1)*Setup!$B$22</f>
        <v>0</v>
      </c>
      <c r="AT324" s="0" t="n">
        <f aca="false">SUMPRODUCT('FD inverse'!$A$44:$BH$44,'FD mesh'!$B$84:$BI$84,$E323:$BL323)+'FD inverse'!$A$44*$C324/Setup!$B$17+INDEX('FD inverse'!$A$44:$BH$44,1,'FD mesh'!$B$15+1)*Setup!$B$22</f>
        <v>0</v>
      </c>
      <c r="AU324" s="0" t="n">
        <f aca="false">SUMPRODUCT('FD inverse'!$A$45:$BH$45,'FD mesh'!$B$84:$BI$84,$E323:$BL323)+'FD inverse'!$A$45*$C324/Setup!$B$17+INDEX('FD inverse'!$A$45:$BH$45,1,'FD mesh'!$B$15+1)*Setup!$B$22</f>
        <v>0</v>
      </c>
      <c r="AV324" s="0" t="n">
        <f aca="false">SUMPRODUCT('FD inverse'!$A$46:$BH$46,'FD mesh'!$B$84:$BI$84,$E323:$BL323)+'FD inverse'!$A$46*$C324/Setup!$B$17+INDEX('FD inverse'!$A$46:$BH$46,1,'FD mesh'!$B$15+1)*Setup!$B$22</f>
        <v>0</v>
      </c>
      <c r="AW324" s="0" t="n">
        <f aca="false">SUMPRODUCT('FD inverse'!$A$47:$BH$47,'FD mesh'!$B$84:$BI$84,$E323:$BL323)+'FD inverse'!$A$47*$C324/Setup!$B$17+INDEX('FD inverse'!$A$47:$BH$47,1,'FD mesh'!$B$15+1)*Setup!$B$22</f>
        <v>0</v>
      </c>
      <c r="AX324" s="0" t="n">
        <f aca="false">SUMPRODUCT('FD inverse'!$A$48:$BH$48,'FD mesh'!$B$84:$BI$84,$E323:$BL323)+'FD inverse'!$A$48*$C324/Setup!$B$17+INDEX('FD inverse'!$A$48:$BH$48,1,'FD mesh'!$B$15+1)*Setup!$B$22</f>
        <v>0</v>
      </c>
      <c r="AY324" s="0" t="n">
        <f aca="false">SUMPRODUCT('FD inverse'!$A$49:$BH$49,'FD mesh'!$B$84:$BI$84,$E323:$BL323)+'FD inverse'!$A$49*$C324/Setup!$B$17+INDEX('FD inverse'!$A$49:$BH$49,1,'FD mesh'!$B$15+1)*Setup!$B$22</f>
        <v>0</v>
      </c>
      <c r="AZ324" s="0" t="n">
        <f aca="false">SUMPRODUCT('FD inverse'!$A$50:$BH$50,'FD mesh'!$B$84:$BI$84,$E323:$BL323)+'FD inverse'!$A$50*$C324/Setup!$B$17+INDEX('FD inverse'!$A$50:$BH$50,1,'FD mesh'!$B$15+1)*Setup!$B$22</f>
        <v>0</v>
      </c>
      <c r="BA324" s="0" t="n">
        <f aca="false">SUMPRODUCT('FD inverse'!$A$51:$BH$51,'FD mesh'!$B$84:$BI$84,$E323:$BL323)+'FD inverse'!$A$51*$C324/Setup!$B$17+INDEX('FD inverse'!$A$51:$BH$51,1,'FD mesh'!$B$15+1)*Setup!$B$22</f>
        <v>0</v>
      </c>
      <c r="BB324" s="0" t="n">
        <f aca="false">SUMPRODUCT('FD inverse'!$A$52:$BH$52,'FD mesh'!$B$84:$BI$84,$E323:$BL323)+'FD inverse'!$A$52*$C324/Setup!$B$17+INDEX('FD inverse'!$A$52:$BH$52,1,'FD mesh'!$B$15+1)*Setup!$B$22</f>
        <v>0</v>
      </c>
      <c r="BC324" s="0" t="n">
        <f aca="false">SUMPRODUCT('FD inverse'!$A$53:$BH$53,'FD mesh'!$B$84:$BI$84,$E323:$BL323)+'FD inverse'!$A$53*$C324/Setup!$B$17+INDEX('FD inverse'!$A$53:$BH$53,1,'FD mesh'!$B$15+1)*Setup!$B$22</f>
        <v>0</v>
      </c>
      <c r="BD324" s="0" t="n">
        <f aca="false">SUMPRODUCT('FD inverse'!$A$54:$BH$54,'FD mesh'!$B$84:$BI$84,$E323:$BL323)+'FD inverse'!$A$54*$C324/Setup!$B$17+INDEX('FD inverse'!$A$54:$BH$54,1,'FD mesh'!$B$15+1)*Setup!$B$22</f>
        <v>0</v>
      </c>
      <c r="BE324" s="0" t="n">
        <f aca="false">SUMPRODUCT('FD inverse'!$A$55:$BH$55,'FD mesh'!$B$84:$BI$84,$E323:$BL323)+'FD inverse'!$A$55*$C324/Setup!$B$17+INDEX('FD inverse'!$A$55:$BH$55,1,'FD mesh'!$B$15+1)*Setup!$B$22</f>
        <v>0</v>
      </c>
      <c r="BF324" s="0" t="n">
        <f aca="false">SUMPRODUCT('FD inverse'!$A$56:$BH$56,'FD mesh'!$B$84:$BI$84,$E323:$BL323)+'FD inverse'!$A$56*$C324/Setup!$B$17+INDEX('FD inverse'!$A$56:$BH$56,1,'FD mesh'!$B$15+1)*Setup!$B$22</f>
        <v>0</v>
      </c>
      <c r="BG324" s="0" t="n">
        <f aca="false">SUMPRODUCT('FD inverse'!$A$57:$BH$57,'FD mesh'!$B$84:$BI$84,$E323:$BL323)+'FD inverse'!$A$57*$C324/Setup!$B$17+INDEX('FD inverse'!$A$57:$BH$57,1,'FD mesh'!$B$15+1)*Setup!$B$22</f>
        <v>0</v>
      </c>
      <c r="BH324" s="0" t="n">
        <f aca="false">SUMPRODUCT('FD inverse'!$A$58:$BH$58,'FD mesh'!$B$84:$BI$84,$E323:$BL323)+'FD inverse'!$A$58*$C324/Setup!$B$17+INDEX('FD inverse'!$A$58:$BH$58,1,'FD mesh'!$B$15+1)*Setup!$B$22</f>
        <v>0</v>
      </c>
      <c r="BI324" s="0" t="n">
        <f aca="false">SUMPRODUCT('FD inverse'!$A$59:$BH$59,'FD mesh'!$B$84:$BI$84,$E323:$BL323)+'FD inverse'!$A$59*$C324/Setup!$B$17+INDEX('FD inverse'!$A$59:$BH$59,1,'FD mesh'!$B$15+1)*Setup!$B$22</f>
        <v>0</v>
      </c>
      <c r="BJ324" s="0" t="n">
        <f aca="false">SUMPRODUCT('FD inverse'!$A$60:$BH$60,'FD mesh'!$B$84:$BI$84,$E323:$BL323)+'FD inverse'!$A$60*$C324/Setup!$B$17+INDEX('FD inverse'!$A$60:$BH$60,1,'FD mesh'!$B$15+1)*Setup!$B$22</f>
        <v>0</v>
      </c>
      <c r="BK324" s="0" t="n">
        <f aca="false">SUMPRODUCT('FD inverse'!$A$61:$BH$61,'FD mesh'!$B$84:$BI$84,$E323:$BL323)+'FD inverse'!$A$61*$C324/Setup!$B$17+INDEX('FD inverse'!$A$61:$BH$61,1,'FD mesh'!$B$15+1)*Setup!$B$22</f>
        <v>0</v>
      </c>
      <c r="BL324" s="0" t="n">
        <f aca="false">SUMPRODUCT('FD inverse'!$A$62:$BH$62,'FD mesh'!$B$84:$BI$84,$E323:$BL323)+'FD inverse'!$A$62*$C324/Setup!$B$17+INDEX('FD inverse'!$A$62:$BH$62,1,'FD mesh'!$B$15+1)*Setup!$B$22</f>
        <v>0</v>
      </c>
    </row>
    <row r="325" customFormat="false" ht="15" hidden="false" customHeight="false" outlineLevel="0" collapsed="false">
      <c r="A325" s="0" t="n">
        <v>320</v>
      </c>
      <c r="B325" s="0" t="n">
        <f aca="false">A325*Setup!$B$11/3600</f>
        <v>26.6666666666667</v>
      </c>
      <c r="C325" s="0" t="n">
        <f aca="false">Setup!$B$7+Setup!$B$8*COS(2*PI()*(B325-Setup!$B$9)/24)</f>
        <v>20.2412295168564</v>
      </c>
      <c r="D325" s="0" t="n">
        <f aca="false">(C325-E325)/Setup!$B$17</f>
        <v>-4.84800763530723</v>
      </c>
      <c r="E325" s="0" t="n">
        <f aca="false">SUMPRODUCT('FD inverse'!$A$3:$BH$3,'FD mesh'!$B$84:$BI$84,$E324:$BL324)+'FD inverse'!$A$3*$C325/Setup!$B$17+INDEX('FD inverse'!$A$3:$BH$3,1,'FD mesh'!$B$15+1)*Setup!$B$22</f>
        <v>20.8714705094463</v>
      </c>
      <c r="F325" s="0" t="n">
        <f aca="false">SUMPRODUCT('FD inverse'!$A$4:$BH$4,'FD mesh'!$B$84:$BI$84,$E324:$BL324)+'FD inverse'!$A$4*$C325/Setup!$B$17+INDEX('FD inverse'!$A$4:$BH$4,1,'FD mesh'!$B$15+1)*Setup!$B$22</f>
        <v>21.0106531949182</v>
      </c>
      <c r="G325" s="0" t="n">
        <f aca="false">SUMPRODUCT('FD inverse'!$A$5:$BH$5,'FD mesh'!$B$84:$BI$84,$E324:$BL324)+'FD inverse'!$A$5*$C325/Setup!$B$17+INDEX('FD inverse'!$A$5:$BH$5,1,'FD mesh'!$B$15+1)*Setup!$B$22</f>
        <v>21.1404392119561</v>
      </c>
      <c r="H325" s="0" t="n">
        <f aca="false">SUMPRODUCT('FD inverse'!$A$6:$BH$6,'FD mesh'!$B$84:$BI$84,$E324:$BL324)+'FD inverse'!$A$6*$C325/Setup!$B$17+INDEX('FD inverse'!$A$6:$BH$6,1,'FD mesh'!$B$15+1)*Setup!$B$22</f>
        <v>21.5623470716734</v>
      </c>
      <c r="I325" s="0" t="n">
        <f aca="false">SUMPRODUCT('FD inverse'!$A$7:$BH$7,'FD mesh'!$B$84:$BI$84,$E324:$BL324)+'FD inverse'!$A$7*$C325/Setup!$B$17+INDEX('FD inverse'!$A$7:$BH$7,1,'FD mesh'!$B$15+1)*Setup!$B$22</f>
        <v>21.59627753602</v>
      </c>
      <c r="J325" s="0" t="n">
        <f aca="false">SUMPRODUCT('FD inverse'!$A$8:$BH$8,'FD mesh'!$B$84:$BI$84,$E324:$BL324)+'FD inverse'!$A$8*$C325/Setup!$B$17+INDEX('FD inverse'!$A$8:$BH$8,1,'FD mesh'!$B$15+1)*Setup!$B$22</f>
        <v>21.623815572956</v>
      </c>
      <c r="K325" s="0" t="n">
        <f aca="false">SUMPRODUCT('FD inverse'!$A$9:$BH$9,'FD mesh'!$B$84:$BI$84,$E324:$BL324)+'FD inverse'!$A$9*$C325/Setup!$B$17+INDEX('FD inverse'!$A$9:$BH$9,1,'FD mesh'!$B$15+1)*Setup!$B$22</f>
        <v>21.6453824740476</v>
      </c>
      <c r="L325" s="0" t="n">
        <f aca="false">SUMPRODUCT('FD inverse'!$A$10:$BH$10,'FD mesh'!$B$84:$BI$84,$E324:$BL324)+'FD inverse'!$A$10*$C325/Setup!$B$17+INDEX('FD inverse'!$A$10:$BH$10,1,'FD mesh'!$B$15+1)*Setup!$B$22</f>
        <v>21.661385462574</v>
      </c>
      <c r="M325" s="0" t="n">
        <f aca="false">SUMPRODUCT('FD inverse'!$A$11:$BH$11,'FD mesh'!$B$84:$BI$84,$E324:$BL324)+'FD inverse'!$A$11*$C325/Setup!$B$17+INDEX('FD inverse'!$A$11:$BH$11,1,'FD mesh'!$B$15+1)*Setup!$B$22</f>
        <v>21.6722048307977</v>
      </c>
      <c r="N325" s="0" t="n">
        <f aca="false">SUMPRODUCT('FD inverse'!$A$12:$BH$12,'FD mesh'!$B$84:$BI$84,$E324:$BL324)+'FD inverse'!$A$12*$C325/Setup!$B$17+INDEX('FD inverse'!$A$12:$BH$12,1,'FD mesh'!$B$15+1)*Setup!$B$22</f>
        <v>21.6781829214408</v>
      </c>
      <c r="O325" s="0" t="n">
        <f aca="false">SUMPRODUCT('FD inverse'!$A$13:$BH$13,'FD mesh'!$B$84:$BI$84,$E324:$BL324)+'FD inverse'!$A$13*$C325/Setup!$B$17+INDEX('FD inverse'!$A$13:$BH$13,1,'FD mesh'!$B$15+1)*Setup!$B$22</f>
        <v>21.6796149040827</v>
      </c>
      <c r="P325" s="0" t="n">
        <f aca="false">SUMPRODUCT('FD inverse'!$A$14:$BH$14,'FD mesh'!$B$84:$BI$84,$E324:$BL324)+'FD inverse'!$A$14*$C325/Setup!$B$17+INDEX('FD inverse'!$A$14:$BH$14,1,'FD mesh'!$B$15+1)*Setup!$B$22</f>
        <v>21.6767413012098</v>
      </c>
      <c r="Q325" s="0" t="n">
        <f aca="false">SUMPRODUCT('FD inverse'!$A$15:$BH$15,'FD mesh'!$B$84:$BI$84,$E324:$BL324)+'FD inverse'!$A$15*$C325/Setup!$B$17+INDEX('FD inverse'!$A$15:$BH$15,1,'FD mesh'!$B$15+1)*Setup!$B$22</f>
        <v>21.6697422241485</v>
      </c>
      <c r="R325" s="0" t="n">
        <f aca="false">SUMPRODUCT('FD inverse'!$A$16:$BH$16,'FD mesh'!$B$84:$BI$84,$E324:$BL324)+'FD inverse'!$A$16*$C325/Setup!$B$17+INDEX('FD inverse'!$A$16:$BH$16,1,'FD mesh'!$B$15+1)*Setup!$B$22</f>
        <v>21.6587332857989</v>
      </c>
      <c r="S325" s="0" t="n">
        <f aca="false">SUMPRODUCT('FD inverse'!$A$17:$BH$17,'FD mesh'!$B$84:$BI$84,$E324:$BL324)+'FD inverse'!$A$17*$C325/Setup!$B$17+INDEX('FD inverse'!$A$17:$BH$17,1,'FD mesh'!$B$15+1)*Setup!$B$22</f>
        <v>21.2383690931455</v>
      </c>
      <c r="T325" s="0" t="n">
        <f aca="false">SUMPRODUCT('FD inverse'!$A$18:$BH$18,'FD mesh'!$B$84:$BI$84,$E324:$BL324)+'FD inverse'!$A$18*$C325/Setup!$B$17+INDEX('FD inverse'!$A$18:$BH$18,1,'FD mesh'!$B$15+1)*Setup!$B$22</f>
        <v>20.8162590951019</v>
      </c>
      <c r="U325" s="0" t="n">
        <f aca="false">SUMPRODUCT('FD inverse'!$A$19:$BH$19,'FD mesh'!$B$84:$BI$84,$E324:$BL324)+'FD inverse'!$A$19*$C325/Setup!$B$17+INDEX('FD inverse'!$A$19:$BH$19,1,'FD mesh'!$B$15+1)*Setup!$B$22</f>
        <v>20.3926167160615</v>
      </c>
      <c r="V325" s="0" t="n">
        <f aca="false">SUMPRODUCT('FD inverse'!$A$20:$BH$20,'FD mesh'!$B$84:$BI$84,$E324:$BL324)+'FD inverse'!$A$20*$C325/Setup!$B$17+INDEX('FD inverse'!$A$20:$BH$20,1,'FD mesh'!$B$15+1)*Setup!$B$22</f>
        <v>19.9676390900904</v>
      </c>
      <c r="W325" s="0" t="n">
        <f aca="false">SUMPRODUCT('FD inverse'!$A$21:$BH$21,'FD mesh'!$B$84:$BI$84,$E324:$BL324)+'FD inverse'!$A$21*$C325/Setup!$B$17+INDEX('FD inverse'!$A$21:$BH$21,1,'FD mesh'!$B$15+1)*Setup!$B$22</f>
        <v>19.5415076048901</v>
      </c>
      <c r="X325" s="0" t="n">
        <f aca="false">SUMPRODUCT('FD inverse'!$A$22:$BH$22,'FD mesh'!$B$84:$BI$84,$E324:$BL324)+'FD inverse'!$A$22*$C325/Setup!$B$17+INDEX('FD inverse'!$A$22:$BH$22,1,'FD mesh'!$B$15+1)*Setup!$B$22</f>
        <v>19.1143885999873</v>
      </c>
      <c r="Y325" s="0" t="n">
        <f aca="false">SUMPRODUCT('FD inverse'!$A$23:$BH$23,'FD mesh'!$B$84:$BI$84,$E324:$BL324)+'FD inverse'!$A$23*$C325/Setup!$B$17+INDEX('FD inverse'!$A$23:$BH$23,1,'FD mesh'!$B$15+1)*Setup!$B$22</f>
        <v>18.6864342043696</v>
      </c>
      <c r="Z325" s="0" t="n">
        <f aca="false">SUMPRODUCT('FD inverse'!$A$24:$BH$24,'FD mesh'!$B$84:$BI$84,$E324:$BL324)+'FD inverse'!$A$24*$C325/Setup!$B$17+INDEX('FD inverse'!$A$24:$BH$24,1,'FD mesh'!$B$15+1)*Setup!$B$22</f>
        <v>18.257783299289</v>
      </c>
      <c r="AA325" s="0" t="n">
        <f aca="false">SUMPRODUCT('FD inverse'!$A$25:$BH$25,'FD mesh'!$B$84:$BI$84,$E324:$BL324)+'FD inverse'!$A$25*$C325/Setup!$B$17+INDEX('FD inverse'!$A$25:$BH$25,1,'FD mesh'!$B$15+1)*Setup!$B$22</f>
        <v>17.8285625924335</v>
      </c>
      <c r="AB325" s="0" t="n">
        <f aca="false">SUMPRODUCT('FD inverse'!$A$26:$BH$26,'FD mesh'!$B$84:$BI$84,$E324:$BL324)+'FD inverse'!$A$26*$C325/Setup!$B$17+INDEX('FD inverse'!$A$26:$BH$26,1,'FD mesh'!$B$15+1)*Setup!$B$22</f>
        <v>17.3988877901111</v>
      </c>
      <c r="AC325" s="0" t="n">
        <f aca="false">SUMPRODUCT('FD inverse'!$A$27:$BH$27,'FD mesh'!$B$84:$BI$84,$E324:$BL324)+'FD inverse'!$A$27*$C325/Setup!$B$17+INDEX('FD inverse'!$A$27:$BH$27,1,'FD mesh'!$B$15+1)*Setup!$B$22</f>
        <v>16.9688648545062</v>
      </c>
      <c r="AD325" s="0" t="n">
        <f aca="false">SUMPRODUCT('FD inverse'!$A$28:$BH$28,'FD mesh'!$B$84:$BI$84,$E324:$BL324)+'FD inverse'!$A$28*$C325/Setup!$B$17+INDEX('FD inverse'!$A$28:$BH$28,1,'FD mesh'!$B$15+1)*Setup!$B$22</f>
        <v>16.5385913334386</v>
      </c>
      <c r="AE325" s="0" t="n">
        <f aca="false">SUMPRODUCT('FD inverse'!$A$29:$BH$29,'FD mesh'!$B$84:$BI$84,$E324:$BL324)+'FD inverse'!$A$29*$C325/Setup!$B$17+INDEX('FD inverse'!$A$29:$BH$29,1,'FD mesh'!$B$15+1)*Setup!$B$22</f>
        <v>16.1081577503889</v>
      </c>
      <c r="AF325" s="0" t="n">
        <f aca="false">SUMPRODUCT('FD inverse'!$A$30:$BH$30,'FD mesh'!$B$84:$BI$84,$E324:$BL324)+'FD inverse'!$A$30*$C325/Setup!$B$17+INDEX('FD inverse'!$A$30:$BH$30,1,'FD mesh'!$B$15+1)*Setup!$B$22</f>
        <v>15.6776490428396</v>
      </c>
      <c r="AG325" s="0" t="n">
        <f aca="false">SUMPRODUCT('FD inverse'!$A$31:$BH$31,'FD mesh'!$B$84:$BI$84,$E324:$BL324)+'FD inverse'!$A$31*$C325/Setup!$B$17+INDEX('FD inverse'!$A$31:$BH$31,1,'FD mesh'!$B$15+1)*Setup!$B$22</f>
        <v>15.2471460372216</v>
      </c>
      <c r="AH325" s="0" t="n">
        <f aca="false">SUMPRODUCT('FD inverse'!$A$32:$BH$32,'FD mesh'!$B$84:$BI$84,$E324:$BL324)+'FD inverse'!$A$32*$C325/Setup!$B$17+INDEX('FD inverse'!$A$32:$BH$32,1,'FD mesh'!$B$15+1)*Setup!$B$22</f>
        <v>15.229074813994</v>
      </c>
      <c r="AI325" s="0" t="n">
        <f aca="false">SUMPRODUCT('FD inverse'!$A$33:$BH$33,'FD mesh'!$B$84:$BI$84,$E324:$BL324)+'FD inverse'!$A$33*$C325/Setup!$B$17+INDEX('FD inverse'!$A$33:$BH$33,1,'FD mesh'!$B$15+1)*Setup!$B$22</f>
        <v>15.2111519509726</v>
      </c>
      <c r="AJ325" s="0" t="n">
        <f aca="false">SUMPRODUCT('FD inverse'!$A$34:$BH$34,'FD mesh'!$B$84:$BI$84,$E324:$BL324)+'FD inverse'!$A$34*$C325/Setup!$B$17+INDEX('FD inverse'!$A$34:$BH$34,1,'FD mesh'!$B$15+1)*Setup!$B$22</f>
        <v>15.1933784040434</v>
      </c>
      <c r="AK325" s="0" t="n">
        <f aca="false">SUMPRODUCT('FD inverse'!$A$35:$BH$35,'FD mesh'!$B$84:$BI$84,$E324:$BL324)+'FD inverse'!$A$35*$C325/Setup!$B$17+INDEX('FD inverse'!$A$35:$BH$35,1,'FD mesh'!$B$15+1)*Setup!$B$22</f>
        <v>15.1757522824373</v>
      </c>
      <c r="AL325" s="0" t="n">
        <f aca="false">SUMPRODUCT('FD inverse'!$A$36:$BH$36,'FD mesh'!$B$84:$BI$84,$E324:$BL324)+'FD inverse'!$A$36*$C325/Setup!$B$17+INDEX('FD inverse'!$A$36:$BH$36,1,'FD mesh'!$B$15+1)*Setup!$B$22</f>
        <v>15.1582690619333</v>
      </c>
      <c r="AM325" s="0" t="n">
        <f aca="false">SUMPRODUCT('FD inverse'!$A$37:$BH$37,'FD mesh'!$B$84:$BI$84,$E324:$BL324)+'FD inverse'!$A$37*$C325/Setup!$B$17+INDEX('FD inverse'!$A$37:$BH$37,1,'FD mesh'!$B$15+1)*Setup!$B$22</f>
        <v>15.1409218044741</v>
      </c>
      <c r="AN325" s="0" t="n">
        <f aca="false">SUMPRODUCT('FD inverse'!$A$38:$BH$38,'FD mesh'!$B$84:$BI$84,$E324:$BL324)+'FD inverse'!$A$38*$C325/Setup!$B$17+INDEX('FD inverse'!$A$38:$BH$38,1,'FD mesh'!$B$15+1)*Setup!$B$22</f>
        <v>15.1237013827877</v>
      </c>
      <c r="AO325" s="0" t="n">
        <f aca="false">SUMPRODUCT('FD inverse'!$A$39:$BH$39,'FD mesh'!$B$84:$BI$84,$E324:$BL324)+'FD inverse'!$A$39*$C325/Setup!$B$17+INDEX('FD inverse'!$A$39:$BH$39,1,'FD mesh'!$B$15+1)*Setup!$B$22</f>
        <v>15.1065967088458</v>
      </c>
      <c r="AP325" s="0" t="n">
        <f aca="false">SUMPRODUCT('FD inverse'!$A$40:$BH$40,'FD mesh'!$B$84:$BI$84,$E324:$BL324)+'FD inverse'!$A$40*$C325/Setup!$B$17+INDEX('FD inverse'!$A$40:$BH$40,1,'FD mesh'!$B$15+1)*Setup!$B$22</f>
        <v>15.0895949652085</v>
      </c>
      <c r="AQ325" s="0" t="n">
        <f aca="false">SUMPRODUCT('FD inverse'!$A$41:$BH$41,'FD mesh'!$B$84:$BI$84,$E324:$BL324)+'FD inverse'!$A$41*$C325/Setup!$B$17+INDEX('FD inverse'!$A$41:$BH$41,1,'FD mesh'!$B$15+1)*Setup!$B$22</f>
        <v>15.0726818384988</v>
      </c>
      <c r="AR325" s="0" t="n">
        <f aca="false">SUMPRODUCT('FD inverse'!$A$42:$BH$42,'FD mesh'!$B$84:$BI$84,$E324:$BL324)+'FD inverse'!$A$42*$C325/Setup!$B$17+INDEX('FD inverse'!$A$42:$BH$42,1,'FD mesh'!$B$15+1)*Setup!$B$22</f>
        <v>15.05584175442</v>
      </c>
      <c r="AS325" s="0" t="n">
        <f aca="false">SUMPRODUCT('FD inverse'!$A$43:$BH$43,'FD mesh'!$B$84:$BI$84,$E324:$BL324)+'FD inverse'!$A$43*$C325/Setup!$B$17+INDEX('FD inverse'!$A$43:$BH$43,1,'FD mesh'!$B$15+1)*Setup!$B$22</f>
        <v>0</v>
      </c>
      <c r="AT325" s="0" t="n">
        <f aca="false">SUMPRODUCT('FD inverse'!$A$44:$BH$44,'FD mesh'!$B$84:$BI$84,$E324:$BL324)+'FD inverse'!$A$44*$C325/Setup!$B$17+INDEX('FD inverse'!$A$44:$BH$44,1,'FD mesh'!$B$15+1)*Setup!$B$22</f>
        <v>0</v>
      </c>
      <c r="AU325" s="0" t="n">
        <f aca="false">SUMPRODUCT('FD inverse'!$A$45:$BH$45,'FD mesh'!$B$84:$BI$84,$E324:$BL324)+'FD inverse'!$A$45*$C325/Setup!$B$17+INDEX('FD inverse'!$A$45:$BH$45,1,'FD mesh'!$B$15+1)*Setup!$B$22</f>
        <v>0</v>
      </c>
      <c r="AV325" s="0" t="n">
        <f aca="false">SUMPRODUCT('FD inverse'!$A$46:$BH$46,'FD mesh'!$B$84:$BI$84,$E324:$BL324)+'FD inverse'!$A$46*$C325/Setup!$B$17+INDEX('FD inverse'!$A$46:$BH$46,1,'FD mesh'!$B$15+1)*Setup!$B$22</f>
        <v>0</v>
      </c>
      <c r="AW325" s="0" t="n">
        <f aca="false">SUMPRODUCT('FD inverse'!$A$47:$BH$47,'FD mesh'!$B$84:$BI$84,$E324:$BL324)+'FD inverse'!$A$47*$C325/Setup!$B$17+INDEX('FD inverse'!$A$47:$BH$47,1,'FD mesh'!$B$15+1)*Setup!$B$22</f>
        <v>0</v>
      </c>
      <c r="AX325" s="0" t="n">
        <f aca="false">SUMPRODUCT('FD inverse'!$A$48:$BH$48,'FD mesh'!$B$84:$BI$84,$E324:$BL324)+'FD inverse'!$A$48*$C325/Setup!$B$17+INDEX('FD inverse'!$A$48:$BH$48,1,'FD mesh'!$B$15+1)*Setup!$B$22</f>
        <v>0</v>
      </c>
      <c r="AY325" s="0" t="n">
        <f aca="false">SUMPRODUCT('FD inverse'!$A$49:$BH$49,'FD mesh'!$B$84:$BI$84,$E324:$BL324)+'FD inverse'!$A$49*$C325/Setup!$B$17+INDEX('FD inverse'!$A$49:$BH$49,1,'FD mesh'!$B$15+1)*Setup!$B$22</f>
        <v>0</v>
      </c>
      <c r="AZ325" s="0" t="n">
        <f aca="false">SUMPRODUCT('FD inverse'!$A$50:$BH$50,'FD mesh'!$B$84:$BI$84,$E324:$BL324)+'FD inverse'!$A$50*$C325/Setup!$B$17+INDEX('FD inverse'!$A$50:$BH$50,1,'FD mesh'!$B$15+1)*Setup!$B$22</f>
        <v>0</v>
      </c>
      <c r="BA325" s="0" t="n">
        <f aca="false">SUMPRODUCT('FD inverse'!$A$51:$BH$51,'FD mesh'!$B$84:$BI$84,$E324:$BL324)+'FD inverse'!$A$51*$C325/Setup!$B$17+INDEX('FD inverse'!$A$51:$BH$51,1,'FD mesh'!$B$15+1)*Setup!$B$22</f>
        <v>0</v>
      </c>
      <c r="BB325" s="0" t="n">
        <f aca="false">SUMPRODUCT('FD inverse'!$A$52:$BH$52,'FD mesh'!$B$84:$BI$84,$E324:$BL324)+'FD inverse'!$A$52*$C325/Setup!$B$17+INDEX('FD inverse'!$A$52:$BH$52,1,'FD mesh'!$B$15+1)*Setup!$B$22</f>
        <v>0</v>
      </c>
      <c r="BC325" s="0" t="n">
        <f aca="false">SUMPRODUCT('FD inverse'!$A$53:$BH$53,'FD mesh'!$B$84:$BI$84,$E324:$BL324)+'FD inverse'!$A$53*$C325/Setup!$B$17+INDEX('FD inverse'!$A$53:$BH$53,1,'FD mesh'!$B$15+1)*Setup!$B$22</f>
        <v>0</v>
      </c>
      <c r="BD325" s="0" t="n">
        <f aca="false">SUMPRODUCT('FD inverse'!$A$54:$BH$54,'FD mesh'!$B$84:$BI$84,$E324:$BL324)+'FD inverse'!$A$54*$C325/Setup!$B$17+INDEX('FD inverse'!$A$54:$BH$54,1,'FD mesh'!$B$15+1)*Setup!$B$22</f>
        <v>0</v>
      </c>
      <c r="BE325" s="0" t="n">
        <f aca="false">SUMPRODUCT('FD inverse'!$A$55:$BH$55,'FD mesh'!$B$84:$BI$84,$E324:$BL324)+'FD inverse'!$A$55*$C325/Setup!$B$17+INDEX('FD inverse'!$A$55:$BH$55,1,'FD mesh'!$B$15+1)*Setup!$B$22</f>
        <v>0</v>
      </c>
      <c r="BF325" s="0" t="n">
        <f aca="false">SUMPRODUCT('FD inverse'!$A$56:$BH$56,'FD mesh'!$B$84:$BI$84,$E324:$BL324)+'FD inverse'!$A$56*$C325/Setup!$B$17+INDEX('FD inverse'!$A$56:$BH$56,1,'FD mesh'!$B$15+1)*Setup!$B$22</f>
        <v>0</v>
      </c>
      <c r="BG325" s="0" t="n">
        <f aca="false">SUMPRODUCT('FD inverse'!$A$57:$BH$57,'FD mesh'!$B$84:$BI$84,$E324:$BL324)+'FD inverse'!$A$57*$C325/Setup!$B$17+INDEX('FD inverse'!$A$57:$BH$57,1,'FD mesh'!$B$15+1)*Setup!$B$22</f>
        <v>0</v>
      </c>
      <c r="BH325" s="0" t="n">
        <f aca="false">SUMPRODUCT('FD inverse'!$A$58:$BH$58,'FD mesh'!$B$84:$BI$84,$E324:$BL324)+'FD inverse'!$A$58*$C325/Setup!$B$17+INDEX('FD inverse'!$A$58:$BH$58,1,'FD mesh'!$B$15+1)*Setup!$B$22</f>
        <v>0</v>
      </c>
      <c r="BI325" s="0" t="n">
        <f aca="false">SUMPRODUCT('FD inverse'!$A$59:$BH$59,'FD mesh'!$B$84:$BI$84,$E324:$BL324)+'FD inverse'!$A$59*$C325/Setup!$B$17+INDEX('FD inverse'!$A$59:$BH$59,1,'FD mesh'!$B$15+1)*Setup!$B$22</f>
        <v>0</v>
      </c>
      <c r="BJ325" s="0" t="n">
        <f aca="false">SUMPRODUCT('FD inverse'!$A$60:$BH$60,'FD mesh'!$B$84:$BI$84,$E324:$BL324)+'FD inverse'!$A$60*$C325/Setup!$B$17+INDEX('FD inverse'!$A$60:$BH$60,1,'FD mesh'!$B$15+1)*Setup!$B$22</f>
        <v>0</v>
      </c>
      <c r="BK325" s="0" t="n">
        <f aca="false">SUMPRODUCT('FD inverse'!$A$61:$BH$61,'FD mesh'!$B$84:$BI$84,$E324:$BL324)+'FD inverse'!$A$61*$C325/Setup!$B$17+INDEX('FD inverse'!$A$61:$BH$61,1,'FD mesh'!$B$15+1)*Setup!$B$22</f>
        <v>0</v>
      </c>
      <c r="BL325" s="0" t="n">
        <f aca="false">SUMPRODUCT('FD inverse'!$A$62:$BH$62,'FD mesh'!$B$84:$BI$84,$E324:$BL324)+'FD inverse'!$A$62*$C325/Setup!$B$17+INDEX('FD inverse'!$A$62:$BH$62,1,'FD mesh'!$B$15+1)*Setup!$B$22</f>
        <v>0</v>
      </c>
    </row>
    <row r="326" customFormat="false" ht="15" hidden="false" customHeight="false" outlineLevel="0" collapsed="false">
      <c r="A326" s="0" t="n">
        <v>321</v>
      </c>
      <c r="B326" s="0" t="n">
        <f aca="false">A326*Setup!$B$11/3600</f>
        <v>26.75</v>
      </c>
      <c r="C326" s="0" t="n">
        <f aca="false">Setup!$B$7+Setup!$B$8*COS(2*PI()*(B326-Setup!$B$9)/24)</f>
        <v>20.2122794820196</v>
      </c>
      <c r="D326" s="0" t="n">
        <f aca="false">(C326-E326)/Setup!$B$17</f>
        <v>-4.89743236008134</v>
      </c>
      <c r="E326" s="0" t="n">
        <f aca="false">SUMPRODUCT('FD inverse'!$A$3:$BH$3,'FD mesh'!$B$84:$BI$84,$E325:$BL325)+'FD inverse'!$A$3*$C326/Setup!$B$17+INDEX('FD inverse'!$A$3:$BH$3,1,'FD mesh'!$B$15+1)*Setup!$B$22</f>
        <v>20.8489456888302</v>
      </c>
      <c r="F326" s="0" t="n">
        <f aca="false">SUMPRODUCT('FD inverse'!$A$4:$BH$4,'FD mesh'!$B$84:$BI$84,$E325:$BL325)+'FD inverse'!$A$4*$C326/Setup!$B$17+INDEX('FD inverse'!$A$4:$BH$4,1,'FD mesh'!$B$15+1)*Setup!$B$22</f>
        <v>20.9898144053903</v>
      </c>
      <c r="G326" s="0" t="n">
        <f aca="false">SUMPRODUCT('FD inverse'!$A$5:$BH$5,'FD mesh'!$B$84:$BI$84,$E325:$BL325)+'FD inverse'!$A$5*$C326/Setup!$B$17+INDEX('FD inverse'!$A$5:$BH$5,1,'FD mesh'!$B$15+1)*Setup!$B$22</f>
        <v>21.1216385084402</v>
      </c>
      <c r="H326" s="0" t="n">
        <f aca="false">SUMPRODUCT('FD inverse'!$A$6:$BH$6,'FD mesh'!$B$84:$BI$84,$E325:$BL325)+'FD inverse'!$A$6*$C326/Setup!$B$17+INDEX('FD inverse'!$A$6:$BH$6,1,'FD mesh'!$B$15+1)*Setup!$B$22</f>
        <v>21.5508586483738</v>
      </c>
      <c r="I326" s="0" t="n">
        <f aca="false">SUMPRODUCT('FD inverse'!$A$7:$BH$7,'FD mesh'!$B$84:$BI$84,$E325:$BL325)+'FD inverse'!$A$7*$C326/Setup!$B$17+INDEX('FD inverse'!$A$7:$BH$7,1,'FD mesh'!$B$15+1)*Setup!$B$22</f>
        <v>21.5854538161262</v>
      </c>
      <c r="J326" s="0" t="n">
        <f aca="false">SUMPRODUCT('FD inverse'!$A$8:$BH$8,'FD mesh'!$B$84:$BI$84,$E325:$BL325)+'FD inverse'!$A$8*$C326/Setup!$B$17+INDEX('FD inverse'!$A$8:$BH$8,1,'FD mesh'!$B$15+1)*Setup!$B$22</f>
        <v>21.613663308425</v>
      </c>
      <c r="K326" s="0" t="n">
        <f aca="false">SUMPRODUCT('FD inverse'!$A$9:$BH$9,'FD mesh'!$B$84:$BI$84,$E325:$BL325)+'FD inverse'!$A$9*$C326/Setup!$B$17+INDEX('FD inverse'!$A$9:$BH$9,1,'FD mesh'!$B$15+1)*Setup!$B$22</f>
        <v>21.6358832641273</v>
      </c>
      <c r="L326" s="0" t="n">
        <f aca="false">SUMPRODUCT('FD inverse'!$A$10:$BH$10,'FD mesh'!$B$84:$BI$84,$E325:$BL325)+'FD inverse'!$A$10*$C326/Setup!$B$17+INDEX('FD inverse'!$A$10:$BH$10,1,'FD mesh'!$B$15+1)*Setup!$B$22</f>
        <v>21.6524989661892</v>
      </c>
      <c r="M326" s="0" t="n">
        <f aca="false">SUMPRODUCT('FD inverse'!$A$11:$BH$11,'FD mesh'!$B$84:$BI$84,$E325:$BL325)+'FD inverse'!$A$11*$C326/Setup!$B$17+INDEX('FD inverse'!$A$11:$BH$11,1,'FD mesh'!$B$15+1)*Setup!$B$22</f>
        <v>21.6638718975227</v>
      </c>
      <c r="N326" s="0" t="n">
        <f aca="false">SUMPRODUCT('FD inverse'!$A$12:$BH$12,'FD mesh'!$B$84:$BI$84,$E325:$BL325)+'FD inverse'!$A$12*$C326/Setup!$B$17+INDEX('FD inverse'!$A$12:$BH$12,1,'FD mesh'!$B$15+1)*Setup!$B$22</f>
        <v>21.6703286440332</v>
      </c>
      <c r="O326" s="0" t="n">
        <f aca="false">SUMPRODUCT('FD inverse'!$A$13:$BH$13,'FD mesh'!$B$84:$BI$84,$E325:$BL325)+'FD inverse'!$A$13*$C326/Setup!$B$17+INDEX('FD inverse'!$A$13:$BH$13,1,'FD mesh'!$B$15+1)*Setup!$B$22</f>
        <v>21.6721515985627</v>
      </c>
      <c r="P326" s="0" t="n">
        <f aca="false">SUMPRODUCT('FD inverse'!$A$14:$BH$14,'FD mesh'!$B$84:$BI$84,$E325:$BL325)+'FD inverse'!$A$14*$C326/Setup!$B$17+INDEX('FD inverse'!$A$14:$BH$14,1,'FD mesh'!$B$15+1)*Setup!$B$22</f>
        <v>21.669571422992</v>
      </c>
      <c r="Q326" s="0" t="n">
        <f aca="false">SUMPRODUCT('FD inverse'!$A$15:$BH$15,'FD mesh'!$B$84:$BI$84,$E325:$BL325)+'FD inverse'!$A$15*$C326/Setup!$B$17+INDEX('FD inverse'!$A$15:$BH$15,1,'FD mesh'!$B$15+1)*Setup!$B$22</f>
        <v>21.6627612307736</v>
      </c>
      <c r="R326" s="0" t="n">
        <f aca="false">SUMPRODUCT('FD inverse'!$A$16:$BH$16,'FD mesh'!$B$84:$BI$84,$E325:$BL325)+'FD inverse'!$A$16*$C326/Setup!$B$17+INDEX('FD inverse'!$A$16:$BH$16,1,'FD mesh'!$B$15+1)*Setup!$B$22</f>
        <v>21.6518324583931</v>
      </c>
      <c r="S326" s="0" t="n">
        <f aca="false">SUMPRODUCT('FD inverse'!$A$17:$BH$17,'FD mesh'!$B$84:$BI$84,$E325:$BL325)+'FD inverse'!$A$17*$C326/Setup!$B$17+INDEX('FD inverse'!$A$17:$BH$17,1,'FD mesh'!$B$15+1)*Setup!$B$22</f>
        <v>21.2322516625903</v>
      </c>
      <c r="T326" s="0" t="n">
        <f aca="false">SUMPRODUCT('FD inverse'!$A$18:$BH$18,'FD mesh'!$B$84:$BI$84,$E325:$BL325)+'FD inverse'!$A$18*$C326/Setup!$B$17+INDEX('FD inverse'!$A$18:$BH$18,1,'FD mesh'!$B$15+1)*Setup!$B$22</f>
        <v>20.8108705943671</v>
      </c>
      <c r="U326" s="0" t="n">
        <f aca="false">SUMPRODUCT('FD inverse'!$A$19:$BH$19,'FD mesh'!$B$84:$BI$84,$E325:$BL325)+'FD inverse'!$A$19*$C326/Setup!$B$17+INDEX('FD inverse'!$A$19:$BH$19,1,'FD mesh'!$B$15+1)*Setup!$B$22</f>
        <v>20.3879037673562</v>
      </c>
      <c r="V326" s="0" t="n">
        <f aca="false">SUMPRODUCT('FD inverse'!$A$20:$BH$20,'FD mesh'!$B$84:$BI$84,$E325:$BL325)+'FD inverse'!$A$20*$C326/Setup!$B$17+INDEX('FD inverse'!$A$20:$BH$20,1,'FD mesh'!$B$15+1)*Setup!$B$22</f>
        <v>19.9635499868691</v>
      </c>
      <c r="W326" s="0" t="n">
        <f aca="false">SUMPRODUCT('FD inverse'!$A$21:$BH$21,'FD mesh'!$B$84:$BI$84,$E325:$BL325)+'FD inverse'!$A$21*$C326/Setup!$B$17+INDEX('FD inverse'!$A$21:$BH$21,1,'FD mesh'!$B$15+1)*Setup!$B$22</f>
        <v>19.5379928417198</v>
      </c>
      <c r="X326" s="0" t="n">
        <f aca="false">SUMPRODUCT('FD inverse'!$A$22:$BH$22,'FD mesh'!$B$84:$BI$84,$E325:$BL325)+'FD inverse'!$A$22*$C326/Setup!$B$17+INDEX('FD inverse'!$A$22:$BH$22,1,'FD mesh'!$B$15+1)*Setup!$B$22</f>
        <v>19.1114013519803</v>
      </c>
      <c r="Y326" s="0" t="n">
        <f aca="false">SUMPRODUCT('FD inverse'!$A$23:$BH$23,'FD mesh'!$B$84:$BI$84,$E325:$BL325)+'FD inverse'!$A$23*$C326/Setup!$B$17+INDEX('FD inverse'!$A$23:$BH$23,1,'FD mesh'!$B$15+1)*Setup!$B$22</f>
        <v>18.6839307578273</v>
      </c>
      <c r="Z326" s="0" t="n">
        <f aca="false">SUMPRODUCT('FD inverse'!$A$24:$BH$24,'FD mesh'!$B$84:$BI$84,$E325:$BL325)+'FD inverse'!$A$24*$C326/Setup!$B$17+INDEX('FD inverse'!$A$24:$BH$24,1,'FD mesh'!$B$15+1)*Setup!$B$22</f>
        <v>18.2557234351205</v>
      </c>
      <c r="AA326" s="0" t="n">
        <f aca="false">SUMPRODUCT('FD inverse'!$A$25:$BH$25,'FD mesh'!$B$84:$BI$84,$E325:$BL325)+'FD inverse'!$A$25*$C326/Setup!$B$17+INDEX('FD inverse'!$A$25:$BH$25,1,'FD mesh'!$B$15+1)*Setup!$B$22</f>
        <v>17.8269099238156</v>
      </c>
      <c r="AB326" s="0" t="n">
        <f aca="false">SUMPRODUCT('FD inverse'!$A$26:$BH$26,'FD mesh'!$B$84:$BI$84,$E325:$BL325)+'FD inverse'!$A$26*$C326/Setup!$B$17+INDEX('FD inverse'!$A$26:$BH$26,1,'FD mesh'!$B$15+1)*Setup!$B$22</f>
        <v>17.3976100557459</v>
      </c>
      <c r="AC326" s="0" t="n">
        <f aca="false">SUMPRODUCT('FD inverse'!$A$27:$BH$27,'FD mesh'!$B$84:$BI$84,$E325:$BL325)+'FD inverse'!$A$27*$C326/Setup!$B$17+INDEX('FD inverse'!$A$27:$BH$27,1,'FD mesh'!$B$15+1)*Setup!$B$22</f>
        <v>16.9679341687058</v>
      </c>
      <c r="AD326" s="0" t="n">
        <f aca="false">SUMPRODUCT('FD inverse'!$A$28:$BH$28,'FD mesh'!$B$84:$BI$84,$E325:$BL325)+'FD inverse'!$A$28*$C326/Setup!$B$17+INDEX('FD inverse'!$A$28:$BH$28,1,'FD mesh'!$B$15+1)*Setup!$B$22</f>
        <v>16.5379843941303</v>
      </c>
      <c r="AE326" s="0" t="n">
        <f aca="false">SUMPRODUCT('FD inverse'!$A$29:$BH$29,'FD mesh'!$B$84:$BI$84,$E325:$BL325)+'FD inverse'!$A$29*$C326/Setup!$B$17+INDEX('FD inverse'!$A$29:$BH$29,1,'FD mesh'!$B$15+1)*Setup!$B$22</f>
        <v>16.1078560059868</v>
      </c>
      <c r="AF326" s="0" t="n">
        <f aca="false">SUMPRODUCT('FD inverse'!$A$30:$BH$30,'FD mesh'!$B$84:$BI$84,$E325:$BL325)+'FD inverse'!$A$30*$C326/Setup!$B$17+INDEX('FD inverse'!$A$30:$BH$30,1,'FD mesh'!$B$15+1)*Setup!$B$22</f>
        <v>15.6776388187765</v>
      </c>
      <c r="AG326" s="0" t="n">
        <f aca="false">SUMPRODUCT('FD inverse'!$A$31:$BH$31,'FD mesh'!$B$84:$BI$84,$E325:$BL325)+'FD inverse'!$A$31*$C326/Setup!$B$17+INDEX('FD inverse'!$A$31:$BH$31,1,'FD mesh'!$B$15+1)*Setup!$B$22</f>
        <v>15.2474186227704</v>
      </c>
      <c r="AH326" s="0" t="n">
        <f aca="false">SUMPRODUCT('FD inverse'!$A$32:$BH$32,'FD mesh'!$B$84:$BI$84,$E325:$BL325)+'FD inverse'!$A$32*$C326/Setup!$B$17+INDEX('FD inverse'!$A$32:$BH$32,1,'FD mesh'!$B$15+1)*Setup!$B$22</f>
        <v>15.2293560599265</v>
      </c>
      <c r="AI326" s="0" t="n">
        <f aca="false">SUMPRODUCT('FD inverse'!$A$33:$BH$33,'FD mesh'!$B$84:$BI$84,$E325:$BL325)+'FD inverse'!$A$33*$C326/Setup!$B$17+INDEX('FD inverse'!$A$33:$BH$33,1,'FD mesh'!$B$15+1)*Setup!$B$22</f>
        <v>15.2114358702517</v>
      </c>
      <c r="AJ326" s="0" t="n">
        <f aca="false">SUMPRODUCT('FD inverse'!$A$34:$BH$34,'FD mesh'!$B$84:$BI$84,$E325:$BL325)+'FD inverse'!$A$34*$C326/Setup!$B$17+INDEX('FD inverse'!$A$34:$BH$34,1,'FD mesh'!$B$15+1)*Setup!$B$22</f>
        <v>15.1936594070555</v>
      </c>
      <c r="AK326" s="0" t="n">
        <f aca="false">SUMPRODUCT('FD inverse'!$A$35:$BH$35,'FD mesh'!$B$84:$BI$84,$E325:$BL325)+'FD inverse'!$A$35*$C326/Setup!$B$17+INDEX('FD inverse'!$A$35:$BH$35,1,'FD mesh'!$B$15+1)*Setup!$B$22</f>
        <v>15.1760251940565</v>
      </c>
      <c r="AL326" s="0" t="n">
        <f aca="false">SUMPRODUCT('FD inverse'!$A$36:$BH$36,'FD mesh'!$B$84:$BI$84,$E325:$BL325)+'FD inverse'!$A$36*$C326/Setup!$B$17+INDEX('FD inverse'!$A$36:$BH$36,1,'FD mesh'!$B$15+1)*Setup!$B$22</f>
        <v>15.1585291352051</v>
      </c>
      <c r="AM326" s="0" t="n">
        <f aca="false">SUMPRODUCT('FD inverse'!$A$37:$BH$37,'FD mesh'!$B$84:$BI$84,$E325:$BL325)+'FD inverse'!$A$37*$C326/Setup!$B$17+INDEX('FD inverse'!$A$37:$BH$37,1,'FD mesh'!$B$15+1)*Setup!$B$22</f>
        <v>15.1411647314343</v>
      </c>
      <c r="AN326" s="0" t="n">
        <f aca="false">SUMPRODUCT('FD inverse'!$A$38:$BH$38,'FD mesh'!$B$84:$BI$84,$E325:$BL325)+'FD inverse'!$A$38*$C326/Setup!$B$17+INDEX('FD inverse'!$A$38:$BH$38,1,'FD mesh'!$B$15+1)*Setup!$B$22</f>
        <v>15.123923302886</v>
      </c>
      <c r="AO326" s="0" t="n">
        <f aca="false">SUMPRODUCT('FD inverse'!$A$39:$BH$39,'FD mesh'!$B$84:$BI$84,$E325:$BL325)+'FD inverse'!$A$39*$C326/Setup!$B$17+INDEX('FD inverse'!$A$39:$BH$39,1,'FD mesh'!$B$15+1)*Setup!$B$22</f>
        <v>15.1067942154032</v>
      </c>
      <c r="AP326" s="0" t="n">
        <f aca="false">SUMPRODUCT('FD inverse'!$A$40:$BH$40,'FD mesh'!$B$84:$BI$84,$E325:$BL325)+'FD inverse'!$A$40*$C326/Setup!$B$17+INDEX('FD inverse'!$A$40:$BH$40,1,'FD mesh'!$B$15+1)*Setup!$B$22</f>
        <v>15.0897651102889</v>
      </c>
      <c r="AQ326" s="0" t="n">
        <f aca="false">SUMPRODUCT('FD inverse'!$A$41:$BH$41,'FD mesh'!$B$84:$BI$84,$E325:$BL325)+'FD inverse'!$A$41*$C326/Setup!$B$17+INDEX('FD inverse'!$A$41:$BH$41,1,'FD mesh'!$B$15+1)*Setup!$B$22</f>
        <v>15.0728221365333</v>
      </c>
      <c r="AR326" s="0" t="n">
        <f aca="false">SUMPRODUCT('FD inverse'!$A$42:$BH$42,'FD mesh'!$B$84:$BI$84,$E325:$BL325)+'FD inverse'!$A$42*$C326/Setup!$B$17+INDEX('FD inverse'!$A$42:$BH$42,1,'FD mesh'!$B$15+1)*Setup!$B$22</f>
        <v>15.0559501848743</v>
      </c>
      <c r="AS326" s="0" t="n">
        <f aca="false">SUMPRODUCT('FD inverse'!$A$43:$BH$43,'FD mesh'!$B$84:$BI$84,$E325:$BL325)+'FD inverse'!$A$43*$C326/Setup!$B$17+INDEX('FD inverse'!$A$43:$BH$43,1,'FD mesh'!$B$15+1)*Setup!$B$22</f>
        <v>0</v>
      </c>
      <c r="AT326" s="0" t="n">
        <f aca="false">SUMPRODUCT('FD inverse'!$A$44:$BH$44,'FD mesh'!$B$84:$BI$84,$E325:$BL325)+'FD inverse'!$A$44*$C326/Setup!$B$17+INDEX('FD inverse'!$A$44:$BH$44,1,'FD mesh'!$B$15+1)*Setup!$B$22</f>
        <v>0</v>
      </c>
      <c r="AU326" s="0" t="n">
        <f aca="false">SUMPRODUCT('FD inverse'!$A$45:$BH$45,'FD mesh'!$B$84:$BI$84,$E325:$BL325)+'FD inverse'!$A$45*$C326/Setup!$B$17+INDEX('FD inverse'!$A$45:$BH$45,1,'FD mesh'!$B$15+1)*Setup!$B$22</f>
        <v>0</v>
      </c>
      <c r="AV326" s="0" t="n">
        <f aca="false">SUMPRODUCT('FD inverse'!$A$46:$BH$46,'FD mesh'!$B$84:$BI$84,$E325:$BL325)+'FD inverse'!$A$46*$C326/Setup!$B$17+INDEX('FD inverse'!$A$46:$BH$46,1,'FD mesh'!$B$15+1)*Setup!$B$22</f>
        <v>0</v>
      </c>
      <c r="AW326" s="0" t="n">
        <f aca="false">SUMPRODUCT('FD inverse'!$A$47:$BH$47,'FD mesh'!$B$84:$BI$84,$E325:$BL325)+'FD inverse'!$A$47*$C326/Setup!$B$17+INDEX('FD inverse'!$A$47:$BH$47,1,'FD mesh'!$B$15+1)*Setup!$B$22</f>
        <v>0</v>
      </c>
      <c r="AX326" s="0" t="n">
        <f aca="false">SUMPRODUCT('FD inverse'!$A$48:$BH$48,'FD mesh'!$B$84:$BI$84,$E325:$BL325)+'FD inverse'!$A$48*$C326/Setup!$B$17+INDEX('FD inverse'!$A$48:$BH$48,1,'FD mesh'!$B$15+1)*Setup!$B$22</f>
        <v>0</v>
      </c>
      <c r="AY326" s="0" t="n">
        <f aca="false">SUMPRODUCT('FD inverse'!$A$49:$BH$49,'FD mesh'!$B$84:$BI$84,$E325:$BL325)+'FD inverse'!$A$49*$C326/Setup!$B$17+INDEX('FD inverse'!$A$49:$BH$49,1,'FD mesh'!$B$15+1)*Setup!$B$22</f>
        <v>0</v>
      </c>
      <c r="AZ326" s="0" t="n">
        <f aca="false">SUMPRODUCT('FD inverse'!$A$50:$BH$50,'FD mesh'!$B$84:$BI$84,$E325:$BL325)+'FD inverse'!$A$50*$C326/Setup!$B$17+INDEX('FD inverse'!$A$50:$BH$50,1,'FD mesh'!$B$15+1)*Setup!$B$22</f>
        <v>0</v>
      </c>
      <c r="BA326" s="0" t="n">
        <f aca="false">SUMPRODUCT('FD inverse'!$A$51:$BH$51,'FD mesh'!$B$84:$BI$84,$E325:$BL325)+'FD inverse'!$A$51*$C326/Setup!$B$17+INDEX('FD inverse'!$A$51:$BH$51,1,'FD mesh'!$B$15+1)*Setup!$B$22</f>
        <v>0</v>
      </c>
      <c r="BB326" s="0" t="n">
        <f aca="false">SUMPRODUCT('FD inverse'!$A$52:$BH$52,'FD mesh'!$B$84:$BI$84,$E325:$BL325)+'FD inverse'!$A$52*$C326/Setup!$B$17+INDEX('FD inverse'!$A$52:$BH$52,1,'FD mesh'!$B$15+1)*Setup!$B$22</f>
        <v>0</v>
      </c>
      <c r="BC326" s="0" t="n">
        <f aca="false">SUMPRODUCT('FD inverse'!$A$53:$BH$53,'FD mesh'!$B$84:$BI$84,$E325:$BL325)+'FD inverse'!$A$53*$C326/Setup!$B$17+INDEX('FD inverse'!$A$53:$BH$53,1,'FD mesh'!$B$15+1)*Setup!$B$22</f>
        <v>0</v>
      </c>
      <c r="BD326" s="0" t="n">
        <f aca="false">SUMPRODUCT('FD inverse'!$A$54:$BH$54,'FD mesh'!$B$84:$BI$84,$E325:$BL325)+'FD inverse'!$A$54*$C326/Setup!$B$17+INDEX('FD inverse'!$A$54:$BH$54,1,'FD mesh'!$B$15+1)*Setup!$B$22</f>
        <v>0</v>
      </c>
      <c r="BE326" s="0" t="n">
        <f aca="false">SUMPRODUCT('FD inverse'!$A$55:$BH$55,'FD mesh'!$B$84:$BI$84,$E325:$BL325)+'FD inverse'!$A$55*$C326/Setup!$B$17+INDEX('FD inverse'!$A$55:$BH$55,1,'FD mesh'!$B$15+1)*Setup!$B$22</f>
        <v>0</v>
      </c>
      <c r="BF326" s="0" t="n">
        <f aca="false">SUMPRODUCT('FD inverse'!$A$56:$BH$56,'FD mesh'!$B$84:$BI$84,$E325:$BL325)+'FD inverse'!$A$56*$C326/Setup!$B$17+INDEX('FD inverse'!$A$56:$BH$56,1,'FD mesh'!$B$15+1)*Setup!$B$22</f>
        <v>0</v>
      </c>
      <c r="BG326" s="0" t="n">
        <f aca="false">SUMPRODUCT('FD inverse'!$A$57:$BH$57,'FD mesh'!$B$84:$BI$84,$E325:$BL325)+'FD inverse'!$A$57*$C326/Setup!$B$17+INDEX('FD inverse'!$A$57:$BH$57,1,'FD mesh'!$B$15+1)*Setup!$B$22</f>
        <v>0</v>
      </c>
      <c r="BH326" s="0" t="n">
        <f aca="false">SUMPRODUCT('FD inverse'!$A$58:$BH$58,'FD mesh'!$B$84:$BI$84,$E325:$BL325)+'FD inverse'!$A$58*$C326/Setup!$B$17+INDEX('FD inverse'!$A$58:$BH$58,1,'FD mesh'!$B$15+1)*Setup!$B$22</f>
        <v>0</v>
      </c>
      <c r="BI326" s="0" t="n">
        <f aca="false">SUMPRODUCT('FD inverse'!$A$59:$BH$59,'FD mesh'!$B$84:$BI$84,$E325:$BL325)+'FD inverse'!$A$59*$C326/Setup!$B$17+INDEX('FD inverse'!$A$59:$BH$59,1,'FD mesh'!$B$15+1)*Setup!$B$22</f>
        <v>0</v>
      </c>
      <c r="BJ326" s="0" t="n">
        <f aca="false">SUMPRODUCT('FD inverse'!$A$60:$BH$60,'FD mesh'!$B$84:$BI$84,$E325:$BL325)+'FD inverse'!$A$60*$C326/Setup!$B$17+INDEX('FD inverse'!$A$60:$BH$60,1,'FD mesh'!$B$15+1)*Setup!$B$22</f>
        <v>0</v>
      </c>
      <c r="BK326" s="0" t="n">
        <f aca="false">SUMPRODUCT('FD inverse'!$A$61:$BH$61,'FD mesh'!$B$84:$BI$84,$E325:$BL325)+'FD inverse'!$A$61*$C326/Setup!$B$17+INDEX('FD inverse'!$A$61:$BH$61,1,'FD mesh'!$B$15+1)*Setup!$B$22</f>
        <v>0</v>
      </c>
      <c r="BL326" s="0" t="n">
        <f aca="false">SUMPRODUCT('FD inverse'!$A$62:$BH$62,'FD mesh'!$B$84:$BI$84,$E325:$BL325)+'FD inverse'!$A$62*$C326/Setup!$B$17+INDEX('FD inverse'!$A$62:$BH$62,1,'FD mesh'!$B$15+1)*Setup!$B$22</f>
        <v>0</v>
      </c>
    </row>
    <row r="327" customFormat="false" ht="15" hidden="false" customHeight="false" outlineLevel="0" collapsed="false">
      <c r="A327" s="0" t="n">
        <v>322</v>
      </c>
      <c r="B327" s="0" t="n">
        <f aca="false">A327*Setup!$B$11/3600</f>
        <v>26.8333333333333</v>
      </c>
      <c r="C327" s="0" t="n">
        <f aca="false">Setup!$B$7+Setup!$B$8*COS(2*PI()*(B327-Setup!$B$9)/24)</f>
        <v>20.1851321970071</v>
      </c>
      <c r="D327" s="0" t="n">
        <f aca="false">(C327-E327)/Setup!$B$17</f>
        <v>-4.94070972192367</v>
      </c>
      <c r="E327" s="0" t="n">
        <f aca="false">SUMPRODUCT('FD inverse'!$A$3:$BH$3,'FD mesh'!$B$84:$BI$84,$E326:$BL326)+'FD inverse'!$A$3*$C327/Setup!$B$17+INDEX('FD inverse'!$A$3:$BH$3,1,'FD mesh'!$B$15+1)*Setup!$B$22</f>
        <v>20.8274244608572</v>
      </c>
      <c r="F327" s="0" t="n">
        <f aca="false">SUMPRODUCT('FD inverse'!$A$4:$BH$4,'FD mesh'!$B$84:$BI$84,$E326:$BL326)+'FD inverse'!$A$4*$C327/Setup!$B$17+INDEX('FD inverse'!$A$4:$BH$4,1,'FD mesh'!$B$15+1)*Setup!$B$22</f>
        <v>20.9697989876812</v>
      </c>
      <c r="G327" s="0" t="n">
        <f aca="false">SUMPRODUCT('FD inverse'!$A$5:$BH$5,'FD mesh'!$B$84:$BI$84,$E326:$BL326)+'FD inverse'!$A$5*$C327/Setup!$B$17+INDEX('FD inverse'!$A$5:$BH$5,1,'FD mesh'!$B$15+1)*Setup!$B$22</f>
        <v>21.1034862672356</v>
      </c>
      <c r="H327" s="0" t="n">
        <f aca="false">SUMPRODUCT('FD inverse'!$A$6:$BH$6,'FD mesh'!$B$84:$BI$84,$E326:$BL326)+'FD inverse'!$A$6*$C327/Setup!$B$17+INDEX('FD inverse'!$A$6:$BH$6,1,'FD mesh'!$B$15+1)*Setup!$B$22</f>
        <v>21.5394395173269</v>
      </c>
      <c r="I327" s="0" t="n">
        <f aca="false">SUMPRODUCT('FD inverse'!$A$7:$BH$7,'FD mesh'!$B$84:$BI$84,$E326:$BL326)+'FD inverse'!$A$7*$C327/Setup!$B$17+INDEX('FD inverse'!$A$7:$BH$7,1,'FD mesh'!$B$15+1)*Setup!$B$22</f>
        <v>21.5746509757283</v>
      </c>
      <c r="J327" s="0" t="n">
        <f aca="false">SUMPRODUCT('FD inverse'!$A$8:$BH$8,'FD mesh'!$B$84:$BI$84,$E326:$BL326)+'FD inverse'!$A$8*$C327/Setup!$B$17+INDEX('FD inverse'!$A$8:$BH$8,1,'FD mesh'!$B$15+1)*Setup!$B$22</f>
        <v>21.6034890769627</v>
      </c>
      <c r="K327" s="0" t="n">
        <f aca="false">SUMPRODUCT('FD inverse'!$A$9:$BH$9,'FD mesh'!$B$84:$BI$84,$E326:$BL326)+'FD inverse'!$A$9*$C327/Setup!$B$17+INDEX('FD inverse'!$A$9:$BH$9,1,'FD mesh'!$B$15+1)*Setup!$B$22</f>
        <v>21.6263246817591</v>
      </c>
      <c r="L327" s="0" t="n">
        <f aca="false">SUMPRODUCT('FD inverse'!$A$10:$BH$10,'FD mesh'!$B$84:$BI$84,$E326:$BL326)+'FD inverse'!$A$10*$C327/Setup!$B$17+INDEX('FD inverse'!$A$10:$BH$10,1,'FD mesh'!$B$15+1)*Setup!$B$22</f>
        <v>21.6435210049224</v>
      </c>
      <c r="M327" s="0" t="n">
        <f aca="false">SUMPRODUCT('FD inverse'!$A$11:$BH$11,'FD mesh'!$B$84:$BI$84,$E326:$BL326)+'FD inverse'!$A$11*$C327/Setup!$B$17+INDEX('FD inverse'!$A$11:$BH$11,1,'FD mesh'!$B$15+1)*Setup!$B$22</f>
        <v>21.655420595775</v>
      </c>
      <c r="N327" s="0" t="n">
        <f aca="false">SUMPRODUCT('FD inverse'!$A$12:$BH$12,'FD mesh'!$B$84:$BI$84,$E326:$BL326)+'FD inverse'!$A$12*$C327/Setup!$B$17+INDEX('FD inverse'!$A$12:$BH$12,1,'FD mesh'!$B$15+1)*Setup!$B$22</f>
        <v>21.6623341678973</v>
      </c>
      <c r="O327" s="0" t="n">
        <f aca="false">SUMPRODUCT('FD inverse'!$A$13:$BH$13,'FD mesh'!$B$84:$BI$84,$E326:$BL326)+'FD inverse'!$A$13*$C327/Setup!$B$17+INDEX('FD inverse'!$A$13:$BH$13,1,'FD mesh'!$B$15+1)*Setup!$B$22</f>
        <v>21.6645312349248</v>
      </c>
      <c r="P327" s="0" t="n">
        <f aca="false">SUMPRODUCT('FD inverse'!$A$14:$BH$14,'FD mesh'!$B$84:$BI$84,$E326:$BL326)+'FD inverse'!$A$14*$C327/Setup!$B$17+INDEX('FD inverse'!$A$14:$BH$14,1,'FD mesh'!$B$15+1)*Setup!$B$22</f>
        <v>21.6622325121954</v>
      </c>
      <c r="Q327" s="0" t="n">
        <f aca="false">SUMPRODUCT('FD inverse'!$A$15:$BH$15,'FD mesh'!$B$84:$BI$84,$E326:$BL326)+'FD inverse'!$A$15*$C327/Setup!$B$17+INDEX('FD inverse'!$A$15:$BH$15,1,'FD mesh'!$B$15+1)*Setup!$B$22</f>
        <v>21.655604048583</v>
      </c>
      <c r="R327" s="0" t="n">
        <f aca="false">SUMPRODUCT('FD inverse'!$A$16:$BH$16,'FD mesh'!$B$84:$BI$84,$E326:$BL326)+'FD inverse'!$A$16*$C327/Setup!$B$17+INDEX('FD inverse'!$A$16:$BH$16,1,'FD mesh'!$B$15+1)*Setup!$B$22</f>
        <v>21.6447530586045</v>
      </c>
      <c r="S327" s="0" t="n">
        <f aca="false">SUMPRODUCT('FD inverse'!$A$17:$BH$17,'FD mesh'!$B$84:$BI$84,$E326:$BL326)+'FD inverse'!$A$17*$C327/Setup!$B$17+INDEX('FD inverse'!$A$17:$BH$17,1,'FD mesh'!$B$15+1)*Setup!$B$22</f>
        <v>21.2259565581998</v>
      </c>
      <c r="T327" s="0" t="n">
        <f aca="false">SUMPRODUCT('FD inverse'!$A$18:$BH$18,'FD mesh'!$B$84:$BI$84,$E326:$BL326)+'FD inverse'!$A$18*$C327/Setup!$B$17+INDEX('FD inverse'!$A$18:$BH$18,1,'FD mesh'!$B$15+1)*Setup!$B$22</f>
        <v>20.8053074985032</v>
      </c>
      <c r="U327" s="0" t="n">
        <f aca="false">SUMPRODUCT('FD inverse'!$A$19:$BH$19,'FD mesh'!$B$84:$BI$84,$E326:$BL326)+'FD inverse'!$A$19*$C327/Setup!$B$17+INDEX('FD inverse'!$A$19:$BH$19,1,'FD mesh'!$B$15+1)*Setup!$B$22</f>
        <v>20.3830212991665</v>
      </c>
      <c r="V327" s="0" t="n">
        <f aca="false">SUMPRODUCT('FD inverse'!$A$20:$BH$20,'FD mesh'!$B$84:$BI$84,$E326:$BL326)+'FD inverse'!$A$20*$C327/Setup!$B$17+INDEX('FD inverse'!$A$20:$BH$20,1,'FD mesh'!$B$15+1)*Setup!$B$22</f>
        <v>19.9592982591912</v>
      </c>
      <c r="W327" s="0" t="n">
        <f aca="false">SUMPRODUCT('FD inverse'!$A$21:$BH$21,'FD mesh'!$B$84:$BI$84,$E326:$BL326)+'FD inverse'!$A$21*$C327/Setup!$B$17+INDEX('FD inverse'!$A$21:$BH$21,1,'FD mesh'!$B$15+1)*Setup!$B$22</f>
        <v>19.5343239964993</v>
      </c>
      <c r="X327" s="0" t="n">
        <f aca="false">SUMPRODUCT('FD inverse'!$A$22:$BH$22,'FD mesh'!$B$84:$BI$84,$E326:$BL326)+'FD inverse'!$A$22*$C327/Setup!$B$17+INDEX('FD inverse'!$A$22:$BH$22,1,'FD mesh'!$B$15+1)*Setup!$B$22</f>
        <v>19.1082700450711</v>
      </c>
      <c r="Y327" s="0" t="n">
        <f aca="false">SUMPRODUCT('FD inverse'!$A$23:$BH$23,'FD mesh'!$B$84:$BI$84,$E326:$BL326)+'FD inverse'!$A$23*$C327/Setup!$B$17+INDEX('FD inverse'!$A$23:$BH$23,1,'FD mesh'!$B$15+1)*Setup!$B$22</f>
        <v>18.6812945947525</v>
      </c>
      <c r="Z327" s="0" t="n">
        <f aca="false">SUMPRODUCT('FD inverse'!$A$24:$BH$24,'FD mesh'!$B$84:$BI$84,$E326:$BL326)+'FD inverse'!$A$24*$C327/Setup!$B$17+INDEX('FD inverse'!$A$24:$BH$24,1,'FD mesh'!$B$15+1)*Setup!$B$22</f>
        <v>18.2535433593004</v>
      </c>
      <c r="AA327" s="0" t="n">
        <f aca="false">SUMPRODUCT('FD inverse'!$A$25:$BH$25,'FD mesh'!$B$84:$BI$84,$E326:$BL326)+'FD inverse'!$A$25*$C327/Setup!$B$17+INDEX('FD inverse'!$A$25:$BH$25,1,'FD mesh'!$B$15+1)*Setup!$B$22</f>
        <v>17.8251505586783</v>
      </c>
      <c r="AB327" s="0" t="n">
        <f aca="false">SUMPRODUCT('FD inverse'!$A$26:$BH$26,'FD mesh'!$B$84:$BI$84,$E326:$BL326)+'FD inverse'!$A$26*$C327/Setup!$B$17+INDEX('FD inverse'!$A$26:$BH$26,1,'FD mesh'!$B$15+1)*Setup!$B$22</f>
        <v>17.3962400020302</v>
      </c>
      <c r="AC327" s="0" t="n">
        <f aca="false">SUMPRODUCT('FD inverse'!$A$27:$BH$27,'FD mesh'!$B$84:$BI$84,$E326:$BL326)+'FD inverse'!$A$27*$C327/Setup!$B$17+INDEX('FD inverse'!$A$27:$BH$27,1,'FD mesh'!$B$15+1)*Setup!$B$22</f>
        <v>16.9669262581458</v>
      </c>
      <c r="AD327" s="0" t="n">
        <f aca="false">SUMPRODUCT('FD inverse'!$A$28:$BH$28,'FD mesh'!$B$84:$BI$84,$E326:$BL326)+'FD inverse'!$A$28*$C327/Setup!$B$17+INDEX('FD inverse'!$A$28:$BH$28,1,'FD mesh'!$B$15+1)*Setup!$B$22</f>
        <v>16.5373159005823</v>
      </c>
      <c r="AE327" s="0" t="n">
        <f aca="false">SUMPRODUCT('FD inverse'!$A$29:$BH$29,'FD mesh'!$B$84:$BI$84,$E326:$BL326)+'FD inverse'!$A$29*$C327/Setup!$B$17+INDEX('FD inverse'!$A$29:$BH$29,1,'FD mesh'!$B$15+1)*Setup!$B$22</f>
        <v>16.1075088149176</v>
      </c>
      <c r="AF327" s="0" t="n">
        <f aca="false">SUMPRODUCT('FD inverse'!$A$30:$BH$30,'FD mesh'!$B$84:$BI$84,$E326:$BL326)+'FD inverse'!$A$30*$C327/Setup!$B$17+INDEX('FD inverse'!$A$30:$BH$30,1,'FD mesh'!$B$15+1)*Setup!$B$22</f>
        <v>15.677599555881</v>
      </c>
      <c r="AG327" s="0" t="n">
        <f aca="false">SUMPRODUCT('FD inverse'!$A$31:$BH$31,'FD mesh'!$B$84:$BI$84,$E326:$BL326)+'FD inverse'!$A$31*$C327/Setup!$B$17+INDEX('FD inverse'!$A$31:$BH$31,1,'FD mesh'!$B$15+1)*Setup!$B$22</f>
        <v>15.2476787423353</v>
      </c>
      <c r="AH327" s="0" t="n">
        <f aca="false">SUMPRODUCT('FD inverse'!$A$32:$BH$32,'FD mesh'!$B$84:$BI$84,$E326:$BL326)+'FD inverse'!$A$32*$C327/Setup!$B$17+INDEX('FD inverse'!$A$32:$BH$32,1,'FD mesh'!$B$15+1)*Setup!$B$22</f>
        <v>15.2296255654942</v>
      </c>
      <c r="AI327" s="0" t="n">
        <f aca="false">SUMPRODUCT('FD inverse'!$A$33:$BH$33,'FD mesh'!$B$84:$BI$84,$E326:$BL326)+'FD inverse'!$A$33*$C327/Setup!$B$17+INDEX('FD inverse'!$A$33:$BH$33,1,'FD mesh'!$B$15+1)*Setup!$B$22</f>
        <v>15.2117088185792</v>
      </c>
      <c r="AJ327" s="0" t="n">
        <f aca="false">SUMPRODUCT('FD inverse'!$A$34:$BH$34,'FD mesh'!$B$84:$BI$84,$E326:$BL326)+'FD inverse'!$A$34*$C327/Setup!$B$17+INDEX('FD inverse'!$A$34:$BH$34,1,'FD mesh'!$B$15+1)*Setup!$B$22</f>
        <v>15.1939302443943</v>
      </c>
      <c r="AK327" s="0" t="n">
        <f aca="false">SUMPRODUCT('FD inverse'!$A$35:$BH$35,'FD mesh'!$B$84:$BI$84,$E326:$BL326)+'FD inverse'!$A$35*$C327/Setup!$B$17+INDEX('FD inverse'!$A$35:$BH$35,1,'FD mesh'!$B$15+1)*Setup!$B$22</f>
        <v>15.1762887743087</v>
      </c>
      <c r="AL327" s="0" t="n">
        <f aca="false">SUMPRODUCT('FD inverse'!$A$36:$BH$36,'FD mesh'!$B$84:$BI$84,$E326:$BL326)+'FD inverse'!$A$36*$C327/Setup!$B$17+INDEX('FD inverse'!$A$36:$BH$36,1,'FD mesh'!$B$15+1)*Setup!$B$22</f>
        <v>15.1587807346177</v>
      </c>
      <c r="AM327" s="0" t="n">
        <f aca="false">SUMPRODUCT('FD inverse'!$A$37:$BH$37,'FD mesh'!$B$84:$BI$84,$E326:$BL326)+'FD inverse'!$A$37*$C327/Setup!$B$17+INDEX('FD inverse'!$A$37:$BH$37,1,'FD mesh'!$B$15+1)*Setup!$B$22</f>
        <v>15.1414000603446</v>
      </c>
      <c r="AN327" s="0" t="n">
        <f aca="false">SUMPRODUCT('FD inverse'!$A$38:$BH$38,'FD mesh'!$B$84:$BI$84,$E326:$BL326)+'FD inverse'!$A$38*$C327/Setup!$B$17+INDEX('FD inverse'!$A$38:$BH$38,1,'FD mesh'!$B$15+1)*Setup!$B$22</f>
        <v>15.1241385149864</v>
      </c>
      <c r="AO327" s="0" t="n">
        <f aca="false">SUMPRODUCT('FD inverse'!$A$39:$BH$39,'FD mesh'!$B$84:$BI$84,$E326:$BL326)+'FD inverse'!$A$39*$C327/Setup!$B$17+INDEX('FD inverse'!$A$39:$BH$39,1,'FD mesh'!$B$15+1)*Setup!$B$22</f>
        <v>15.1069859149503</v>
      </c>
      <c r="AP327" s="0" t="n">
        <f aca="false">SUMPRODUCT('FD inverse'!$A$40:$BH$40,'FD mesh'!$B$84:$BI$84,$E326:$BL326)+'FD inverse'!$A$40*$C327/Setup!$B$17+INDEX('FD inverse'!$A$40:$BH$40,1,'FD mesh'!$B$15+1)*Setup!$B$22</f>
        <v>15.0899303576406</v>
      </c>
      <c r="AQ327" s="0" t="n">
        <f aca="false">SUMPRODUCT('FD inverse'!$A$41:$BH$41,'FD mesh'!$B$84:$BI$84,$E326:$BL326)+'FD inverse'!$A$41*$C327/Setup!$B$17+INDEX('FD inverse'!$A$41:$BH$41,1,'FD mesh'!$B$15+1)*Setup!$B$22</f>
        <v>15.0729584523464</v>
      </c>
      <c r="AR327" s="0" t="n">
        <f aca="false">SUMPRODUCT('FD inverse'!$A$42:$BH$42,'FD mesh'!$B$84:$BI$84,$E326:$BL326)+'FD inverse'!$A$42*$C327/Setup!$B$17+INDEX('FD inverse'!$A$42:$BH$42,1,'FD mesh'!$B$15+1)*Setup!$B$22</f>
        <v>15.0560555532567</v>
      </c>
      <c r="AS327" s="0" t="n">
        <f aca="false">SUMPRODUCT('FD inverse'!$A$43:$BH$43,'FD mesh'!$B$84:$BI$84,$E326:$BL326)+'FD inverse'!$A$43*$C327/Setup!$B$17+INDEX('FD inverse'!$A$43:$BH$43,1,'FD mesh'!$B$15+1)*Setup!$B$22</f>
        <v>0</v>
      </c>
      <c r="AT327" s="0" t="n">
        <f aca="false">SUMPRODUCT('FD inverse'!$A$44:$BH$44,'FD mesh'!$B$84:$BI$84,$E326:$BL326)+'FD inverse'!$A$44*$C327/Setup!$B$17+INDEX('FD inverse'!$A$44:$BH$44,1,'FD mesh'!$B$15+1)*Setup!$B$22</f>
        <v>0</v>
      </c>
      <c r="AU327" s="0" t="n">
        <f aca="false">SUMPRODUCT('FD inverse'!$A$45:$BH$45,'FD mesh'!$B$84:$BI$84,$E326:$BL326)+'FD inverse'!$A$45*$C327/Setup!$B$17+INDEX('FD inverse'!$A$45:$BH$45,1,'FD mesh'!$B$15+1)*Setup!$B$22</f>
        <v>0</v>
      </c>
      <c r="AV327" s="0" t="n">
        <f aca="false">SUMPRODUCT('FD inverse'!$A$46:$BH$46,'FD mesh'!$B$84:$BI$84,$E326:$BL326)+'FD inverse'!$A$46*$C327/Setup!$B$17+INDEX('FD inverse'!$A$46:$BH$46,1,'FD mesh'!$B$15+1)*Setup!$B$22</f>
        <v>0</v>
      </c>
      <c r="AW327" s="0" t="n">
        <f aca="false">SUMPRODUCT('FD inverse'!$A$47:$BH$47,'FD mesh'!$B$84:$BI$84,$E326:$BL326)+'FD inverse'!$A$47*$C327/Setup!$B$17+INDEX('FD inverse'!$A$47:$BH$47,1,'FD mesh'!$B$15+1)*Setup!$B$22</f>
        <v>0</v>
      </c>
      <c r="AX327" s="0" t="n">
        <f aca="false">SUMPRODUCT('FD inverse'!$A$48:$BH$48,'FD mesh'!$B$84:$BI$84,$E326:$BL326)+'FD inverse'!$A$48*$C327/Setup!$B$17+INDEX('FD inverse'!$A$48:$BH$48,1,'FD mesh'!$B$15+1)*Setup!$B$22</f>
        <v>0</v>
      </c>
      <c r="AY327" s="0" t="n">
        <f aca="false">SUMPRODUCT('FD inverse'!$A$49:$BH$49,'FD mesh'!$B$84:$BI$84,$E326:$BL326)+'FD inverse'!$A$49*$C327/Setup!$B$17+INDEX('FD inverse'!$A$49:$BH$49,1,'FD mesh'!$B$15+1)*Setup!$B$22</f>
        <v>0</v>
      </c>
      <c r="AZ327" s="0" t="n">
        <f aca="false">SUMPRODUCT('FD inverse'!$A$50:$BH$50,'FD mesh'!$B$84:$BI$84,$E326:$BL326)+'FD inverse'!$A$50*$C327/Setup!$B$17+INDEX('FD inverse'!$A$50:$BH$50,1,'FD mesh'!$B$15+1)*Setup!$B$22</f>
        <v>0</v>
      </c>
      <c r="BA327" s="0" t="n">
        <f aca="false">SUMPRODUCT('FD inverse'!$A$51:$BH$51,'FD mesh'!$B$84:$BI$84,$E326:$BL326)+'FD inverse'!$A$51*$C327/Setup!$B$17+INDEX('FD inverse'!$A$51:$BH$51,1,'FD mesh'!$B$15+1)*Setup!$B$22</f>
        <v>0</v>
      </c>
      <c r="BB327" s="0" t="n">
        <f aca="false">SUMPRODUCT('FD inverse'!$A$52:$BH$52,'FD mesh'!$B$84:$BI$84,$E326:$BL326)+'FD inverse'!$A$52*$C327/Setup!$B$17+INDEX('FD inverse'!$A$52:$BH$52,1,'FD mesh'!$B$15+1)*Setup!$B$22</f>
        <v>0</v>
      </c>
      <c r="BC327" s="0" t="n">
        <f aca="false">SUMPRODUCT('FD inverse'!$A$53:$BH$53,'FD mesh'!$B$84:$BI$84,$E326:$BL326)+'FD inverse'!$A$53*$C327/Setup!$B$17+INDEX('FD inverse'!$A$53:$BH$53,1,'FD mesh'!$B$15+1)*Setup!$B$22</f>
        <v>0</v>
      </c>
      <c r="BD327" s="0" t="n">
        <f aca="false">SUMPRODUCT('FD inverse'!$A$54:$BH$54,'FD mesh'!$B$84:$BI$84,$E326:$BL326)+'FD inverse'!$A$54*$C327/Setup!$B$17+INDEX('FD inverse'!$A$54:$BH$54,1,'FD mesh'!$B$15+1)*Setup!$B$22</f>
        <v>0</v>
      </c>
      <c r="BE327" s="0" t="n">
        <f aca="false">SUMPRODUCT('FD inverse'!$A$55:$BH$55,'FD mesh'!$B$84:$BI$84,$E326:$BL326)+'FD inverse'!$A$55*$C327/Setup!$B$17+INDEX('FD inverse'!$A$55:$BH$55,1,'FD mesh'!$B$15+1)*Setup!$B$22</f>
        <v>0</v>
      </c>
      <c r="BF327" s="0" t="n">
        <f aca="false">SUMPRODUCT('FD inverse'!$A$56:$BH$56,'FD mesh'!$B$84:$BI$84,$E326:$BL326)+'FD inverse'!$A$56*$C327/Setup!$B$17+INDEX('FD inverse'!$A$56:$BH$56,1,'FD mesh'!$B$15+1)*Setup!$B$22</f>
        <v>0</v>
      </c>
      <c r="BG327" s="0" t="n">
        <f aca="false">SUMPRODUCT('FD inverse'!$A$57:$BH$57,'FD mesh'!$B$84:$BI$84,$E326:$BL326)+'FD inverse'!$A$57*$C327/Setup!$B$17+INDEX('FD inverse'!$A$57:$BH$57,1,'FD mesh'!$B$15+1)*Setup!$B$22</f>
        <v>0</v>
      </c>
      <c r="BH327" s="0" t="n">
        <f aca="false">SUMPRODUCT('FD inverse'!$A$58:$BH$58,'FD mesh'!$B$84:$BI$84,$E326:$BL326)+'FD inverse'!$A$58*$C327/Setup!$B$17+INDEX('FD inverse'!$A$58:$BH$58,1,'FD mesh'!$B$15+1)*Setup!$B$22</f>
        <v>0</v>
      </c>
      <c r="BI327" s="0" t="n">
        <f aca="false">SUMPRODUCT('FD inverse'!$A$59:$BH$59,'FD mesh'!$B$84:$BI$84,$E326:$BL326)+'FD inverse'!$A$59*$C327/Setup!$B$17+INDEX('FD inverse'!$A$59:$BH$59,1,'FD mesh'!$B$15+1)*Setup!$B$22</f>
        <v>0</v>
      </c>
      <c r="BJ327" s="0" t="n">
        <f aca="false">SUMPRODUCT('FD inverse'!$A$60:$BH$60,'FD mesh'!$B$84:$BI$84,$E326:$BL326)+'FD inverse'!$A$60*$C327/Setup!$B$17+INDEX('FD inverse'!$A$60:$BH$60,1,'FD mesh'!$B$15+1)*Setup!$B$22</f>
        <v>0</v>
      </c>
      <c r="BK327" s="0" t="n">
        <f aca="false">SUMPRODUCT('FD inverse'!$A$61:$BH$61,'FD mesh'!$B$84:$BI$84,$E326:$BL326)+'FD inverse'!$A$61*$C327/Setup!$B$17+INDEX('FD inverse'!$A$61:$BH$61,1,'FD mesh'!$B$15+1)*Setup!$B$22</f>
        <v>0</v>
      </c>
      <c r="BL327" s="0" t="n">
        <f aca="false">SUMPRODUCT('FD inverse'!$A$62:$BH$62,'FD mesh'!$B$84:$BI$84,$E326:$BL326)+'FD inverse'!$A$62*$C327/Setup!$B$17+INDEX('FD inverse'!$A$62:$BH$62,1,'FD mesh'!$B$15+1)*Setup!$B$22</f>
        <v>0</v>
      </c>
    </row>
    <row r="328" customFormat="false" ht="15" hidden="false" customHeight="false" outlineLevel="0" collapsed="false">
      <c r="A328" s="0" t="n">
        <v>323</v>
      </c>
      <c r="B328" s="0" t="n">
        <f aca="false">A328*Setup!$B$11/3600</f>
        <v>26.9166666666667</v>
      </c>
      <c r="C328" s="0" t="n">
        <f aca="false">Setup!$B$7+Setup!$B$8*COS(2*PI()*(B328-Setup!$B$9)/24)</f>
        <v>20.1598005824563</v>
      </c>
      <c r="D328" s="0" t="n">
        <f aca="false">(C328-E328)/Setup!$B$17</f>
        <v>-4.97783358042409</v>
      </c>
      <c r="E328" s="0" t="n">
        <f aca="false">SUMPRODUCT('FD inverse'!$A$3:$BH$3,'FD mesh'!$B$84:$BI$84,$E327:$BL327)+'FD inverse'!$A$3*$C328/Setup!$B$17+INDEX('FD inverse'!$A$3:$BH$3,1,'FD mesh'!$B$15+1)*Setup!$B$22</f>
        <v>20.8069189479114</v>
      </c>
      <c r="F328" s="0" t="n">
        <f aca="false">SUMPRODUCT('FD inverse'!$A$4:$BH$4,'FD mesh'!$B$84:$BI$84,$E327:$BL327)+'FD inverse'!$A$4*$C328/Setup!$B$17+INDEX('FD inverse'!$A$4:$BH$4,1,'FD mesh'!$B$15+1)*Setup!$B$22</f>
        <v>20.9506187757446</v>
      </c>
      <c r="G328" s="0" t="n">
        <f aca="false">SUMPRODUCT('FD inverse'!$A$5:$BH$5,'FD mesh'!$B$84:$BI$84,$E327:$BL327)+'FD inverse'!$A$5*$C328/Setup!$B$17+INDEX('FD inverse'!$A$5:$BH$5,1,'FD mesh'!$B$15+1)*Setup!$B$22</f>
        <v>21.0859938588136</v>
      </c>
      <c r="H328" s="0" t="n">
        <f aca="false">SUMPRODUCT('FD inverse'!$A$6:$BH$6,'FD mesh'!$B$84:$BI$84,$E327:$BL327)+'FD inverse'!$A$6*$C328/Setup!$B$17+INDEX('FD inverse'!$A$6:$BH$6,1,'FD mesh'!$B$15+1)*Setup!$B$22</f>
        <v>21.5280992567845</v>
      </c>
      <c r="I328" s="0" t="n">
        <f aca="false">SUMPRODUCT('FD inverse'!$A$7:$BH$7,'FD mesh'!$B$84:$BI$84,$E327:$BL327)+'FD inverse'!$A$7*$C328/Setup!$B$17+INDEX('FD inverse'!$A$7:$BH$7,1,'FD mesh'!$B$15+1)*Setup!$B$22</f>
        <v>21.5638784186868</v>
      </c>
      <c r="J328" s="0" t="n">
        <f aca="false">SUMPRODUCT('FD inverse'!$A$8:$BH$8,'FD mesh'!$B$84:$BI$84,$E327:$BL327)+'FD inverse'!$A$8*$C328/Setup!$B$17+INDEX('FD inverse'!$A$8:$BH$8,1,'FD mesh'!$B$15+1)*Setup!$B$22</f>
        <v>21.5933020897091</v>
      </c>
      <c r="K328" s="0" t="n">
        <f aca="false">SUMPRODUCT('FD inverse'!$A$9:$BH$9,'FD mesh'!$B$84:$BI$84,$E327:$BL327)+'FD inverse'!$A$9*$C328/Setup!$B$17+INDEX('FD inverse'!$A$9:$BH$9,1,'FD mesh'!$B$15+1)*Setup!$B$22</f>
        <v>21.616715738753</v>
      </c>
      <c r="L328" s="0" t="n">
        <f aca="false">SUMPRODUCT('FD inverse'!$A$10:$BH$10,'FD mesh'!$B$84:$BI$84,$E327:$BL327)+'FD inverse'!$A$10*$C328/Setup!$B$17+INDEX('FD inverse'!$A$10:$BH$10,1,'FD mesh'!$B$15+1)*Setup!$B$22</f>
        <v>21.634460394873</v>
      </c>
      <c r="M328" s="0" t="n">
        <f aca="false">SUMPRODUCT('FD inverse'!$A$11:$BH$11,'FD mesh'!$B$84:$BI$84,$E327:$BL327)+'FD inverse'!$A$11*$C328/Setup!$B$17+INDEX('FD inverse'!$A$11:$BH$11,1,'FD mesh'!$B$15+1)*Setup!$B$22</f>
        <v>21.6468595583384</v>
      </c>
      <c r="N328" s="0" t="n">
        <f aca="false">SUMPRODUCT('FD inverse'!$A$12:$BH$12,'FD mesh'!$B$84:$BI$84,$E327:$BL327)+'FD inverse'!$A$12*$C328/Setup!$B$17+INDEX('FD inverse'!$A$12:$BH$12,1,'FD mesh'!$B$15+1)*Setup!$B$22</f>
        <v>21.6542079622543</v>
      </c>
      <c r="O328" s="0" t="n">
        <f aca="false">SUMPRODUCT('FD inverse'!$A$13:$BH$13,'FD mesh'!$B$84:$BI$84,$E327:$BL327)+'FD inverse'!$A$13*$C328/Setup!$B$17+INDEX('FD inverse'!$A$13:$BH$13,1,'FD mesh'!$B$15+1)*Setup!$B$22</f>
        <v>21.6567621445518</v>
      </c>
      <c r="P328" s="0" t="n">
        <f aca="false">SUMPRODUCT('FD inverse'!$A$14:$BH$14,'FD mesh'!$B$84:$BI$84,$E327:$BL327)+'FD inverse'!$A$14*$C328/Setup!$B$17+INDEX('FD inverse'!$A$14:$BH$14,1,'FD mesh'!$B$15+1)*Setup!$B$22</f>
        <v>21.654732792706</v>
      </c>
      <c r="Q328" s="0" t="n">
        <f aca="false">SUMPRODUCT('FD inverse'!$A$15:$BH$15,'FD mesh'!$B$84:$BI$84,$E327:$BL327)+'FD inverse'!$A$15*$C328/Setup!$B$17+INDEX('FD inverse'!$A$15:$BH$15,1,'FD mesh'!$B$15+1)*Setup!$B$22</f>
        <v>21.6482788275921</v>
      </c>
      <c r="R328" s="0" t="n">
        <f aca="false">SUMPRODUCT('FD inverse'!$A$16:$BH$16,'FD mesh'!$B$84:$BI$84,$E327:$BL327)+'FD inverse'!$A$16*$C328/Setup!$B$17+INDEX('FD inverse'!$A$16:$BH$16,1,'FD mesh'!$B$15+1)*Setup!$B$22</f>
        <v>21.6375031981769</v>
      </c>
      <c r="S328" s="0" t="n">
        <f aca="false">SUMPRODUCT('FD inverse'!$A$17:$BH$17,'FD mesh'!$B$84:$BI$84,$E327:$BL327)+'FD inverse'!$A$17*$C328/Setup!$B$17+INDEX('FD inverse'!$A$17:$BH$17,1,'FD mesh'!$B$15+1)*Setup!$B$22</f>
        <v>21.2194912506634</v>
      </c>
      <c r="T328" s="0" t="n">
        <f aca="false">SUMPRODUCT('FD inverse'!$A$18:$BH$18,'FD mesh'!$B$84:$BI$84,$E327:$BL327)+'FD inverse'!$A$18*$C328/Setup!$B$17+INDEX('FD inverse'!$A$18:$BH$18,1,'FD mesh'!$B$15+1)*Setup!$B$22</f>
        <v>20.7995766555035</v>
      </c>
      <c r="U328" s="0" t="n">
        <f aca="false">SUMPRODUCT('FD inverse'!$A$19:$BH$19,'FD mesh'!$B$84:$BI$84,$E327:$BL327)+'FD inverse'!$A$19*$C328/Setup!$B$17+INDEX('FD inverse'!$A$19:$BH$19,1,'FD mesh'!$B$15+1)*Setup!$B$22</f>
        <v>20.3779755551181</v>
      </c>
      <c r="V328" s="0" t="n">
        <f aca="false">SUMPRODUCT('FD inverse'!$A$20:$BH$20,'FD mesh'!$B$84:$BI$84,$E327:$BL327)+'FD inverse'!$A$20*$C328/Setup!$B$17+INDEX('FD inverse'!$A$20:$BH$20,1,'FD mesh'!$B$15+1)*Setup!$B$22</f>
        <v>19.9548895643412</v>
      </c>
      <c r="W328" s="0" t="n">
        <f aca="false">SUMPRODUCT('FD inverse'!$A$21:$BH$21,'FD mesh'!$B$84:$BI$84,$E327:$BL327)+'FD inverse'!$A$21*$C328/Setup!$B$17+INDEX('FD inverse'!$A$21:$BH$21,1,'FD mesh'!$B$15+1)*Setup!$B$22</f>
        <v>19.5305061576513</v>
      </c>
      <c r="X328" s="0" t="n">
        <f aca="false">SUMPRODUCT('FD inverse'!$A$22:$BH$22,'FD mesh'!$B$84:$BI$84,$E327:$BL327)+'FD inverse'!$A$22*$C328/Setup!$B$17+INDEX('FD inverse'!$A$22:$BH$22,1,'FD mesh'!$B$15+1)*Setup!$B$22</f>
        <v>19.1049992155289</v>
      </c>
      <c r="Y328" s="0" t="n">
        <f aca="false">SUMPRODUCT('FD inverse'!$A$23:$BH$23,'FD mesh'!$B$84:$BI$84,$E327:$BL327)+'FD inverse'!$A$23*$C328/Setup!$B$17+INDEX('FD inverse'!$A$23:$BH$23,1,'FD mesh'!$B$15+1)*Setup!$B$22</f>
        <v>18.6785297149985</v>
      </c>
      <c r="Z328" s="0" t="n">
        <f aca="false">SUMPRODUCT('FD inverse'!$A$24:$BH$24,'FD mesh'!$B$84:$BI$84,$E327:$BL327)+'FD inverse'!$A$24*$C328/Setup!$B$17+INDEX('FD inverse'!$A$24:$BH$24,1,'FD mesh'!$B$15+1)*Setup!$B$22</f>
        <v>18.2512465498547</v>
      </c>
      <c r="AA328" s="0" t="n">
        <f aca="false">SUMPRODUCT('FD inverse'!$A$25:$BH$25,'FD mesh'!$B$84:$BI$84,$E327:$BL327)+'FD inverse'!$A$25*$C328/Setup!$B$17+INDEX('FD inverse'!$A$25:$BH$25,1,'FD mesh'!$B$15+1)*Setup!$B$22</f>
        <v>17.8232874665026</v>
      </c>
      <c r="AB328" s="0" t="n">
        <f aca="false">SUMPRODUCT('FD inverse'!$A$26:$BH$26,'FD mesh'!$B$84:$BI$84,$E327:$BL327)+'FD inverse'!$A$26*$C328/Setup!$B$17+INDEX('FD inverse'!$A$26:$BH$26,1,'FD mesh'!$B$15+1)*Setup!$B$22</f>
        <v>17.3947801017389</v>
      </c>
      <c r="AC328" s="0" t="n">
        <f aca="false">SUMPRODUCT('FD inverse'!$A$27:$BH$27,'FD mesh'!$B$84:$BI$84,$E327:$BL327)+'FD inverse'!$A$27*$C328/Setup!$B$17+INDEX('FD inverse'!$A$27:$BH$27,1,'FD mesh'!$B$15+1)*Setup!$B$22</f>
        <v>16.9658431091751</v>
      </c>
      <c r="AD328" s="0" t="n">
        <f aca="false">SUMPRODUCT('FD inverse'!$A$28:$BH$28,'FD mesh'!$B$84:$BI$84,$E327:$BL327)+'FD inverse'!$A$28*$C328/Setup!$B$17+INDEX('FD inverse'!$A$28:$BH$28,1,'FD mesh'!$B$15+1)*Setup!$B$22</f>
        <v>16.5365873613428</v>
      </c>
      <c r="AE328" s="0" t="n">
        <f aca="false">SUMPRODUCT('FD inverse'!$A$29:$BH$29,'FD mesh'!$B$84:$BI$84,$E327:$BL327)+'FD inverse'!$A$29*$C328/Setup!$B$17+INDEX('FD inverse'!$A$29:$BH$29,1,'FD mesh'!$B$15+1)*Setup!$B$22</f>
        <v>16.10711721482</v>
      </c>
      <c r="AF328" s="0" t="n">
        <f aca="false">SUMPRODUCT('FD inverse'!$A$30:$BH$30,'FD mesh'!$B$84:$BI$84,$E327:$BL327)+'FD inverse'!$A$30*$C328/Setup!$B$17+INDEX('FD inverse'!$A$30:$BH$30,1,'FD mesh'!$B$15+1)*Setup!$B$22</f>
        <v>15.6775318259827</v>
      </c>
      <c r="AG328" s="0" t="n">
        <f aca="false">SUMPRODUCT('FD inverse'!$A$31:$BH$31,'FD mesh'!$B$84:$BI$84,$E327:$BL327)+'FD inverse'!$A$31*$C328/Setup!$B$17+INDEX('FD inverse'!$A$31:$BH$31,1,'FD mesh'!$B$15+1)*Setup!$B$22</f>
        <v>15.247926505204</v>
      </c>
      <c r="AH328" s="0" t="n">
        <f aca="false">SUMPRODUCT('FD inverse'!$A$32:$BH$32,'FD mesh'!$B$84:$BI$84,$E327:$BL327)+'FD inverse'!$A$32*$C328/Setup!$B$17+INDEX('FD inverse'!$A$32:$BH$32,1,'FD mesh'!$B$15+1)*Setup!$B$22</f>
        <v>15.229883421735</v>
      </c>
      <c r="AI328" s="0" t="n">
        <f aca="false">SUMPRODUCT('FD inverse'!$A$33:$BH$33,'FD mesh'!$B$84:$BI$84,$E327:$BL327)+'FD inverse'!$A$33*$C328/Setup!$B$17+INDEX('FD inverse'!$A$33:$BH$33,1,'FD mesh'!$B$15+1)*Setup!$B$22</f>
        <v>15.2119708710344</v>
      </c>
      <c r="AJ328" s="0" t="n">
        <f aca="false">SUMPRODUCT('FD inverse'!$A$34:$BH$34,'FD mesh'!$B$84:$BI$84,$E327:$BL327)+'FD inverse'!$A$34*$C328/Setup!$B$17+INDEX('FD inverse'!$A$34:$BH$34,1,'FD mesh'!$B$15+1)*Setup!$B$22</f>
        <v>15.1941909773224</v>
      </c>
      <c r="AK328" s="0" t="n">
        <f aca="false">SUMPRODUCT('FD inverse'!$A$35:$BH$35,'FD mesh'!$B$84:$BI$84,$E327:$BL327)+'FD inverse'!$A$35*$C328/Setup!$B$17+INDEX('FD inverse'!$A$35:$BH$35,1,'FD mesh'!$B$15+1)*Setup!$B$22</f>
        <v>15.1765430726243</v>
      </c>
      <c r="AL328" s="0" t="n">
        <f aca="false">SUMPRODUCT('FD inverse'!$A$36:$BH$36,'FD mesh'!$B$84:$BI$84,$E327:$BL327)+'FD inverse'!$A$36*$C328/Setup!$B$17+INDEX('FD inverse'!$A$36:$BH$36,1,'FD mesh'!$B$15+1)*Setup!$B$22</f>
        <v>15.1590238995907</v>
      </c>
      <c r="AM328" s="0" t="n">
        <f aca="false">SUMPRODUCT('FD inverse'!$A$37:$BH$37,'FD mesh'!$B$84:$BI$84,$E327:$BL327)+'FD inverse'!$A$37*$C328/Setup!$B$17+INDEX('FD inverse'!$A$37:$BH$37,1,'FD mesh'!$B$15+1)*Setup!$B$22</f>
        <v>15.1416278222674</v>
      </c>
      <c r="AN328" s="0" t="n">
        <f aca="false">SUMPRODUCT('FD inverse'!$A$38:$BH$38,'FD mesh'!$B$84:$BI$84,$E327:$BL327)+'FD inverse'!$A$38*$C328/Setup!$B$17+INDEX('FD inverse'!$A$38:$BH$38,1,'FD mesh'!$B$15+1)*Setup!$B$22</f>
        <v>15.1243470432755</v>
      </c>
      <c r="AO328" s="0" t="n">
        <f aca="false">SUMPRODUCT('FD inverse'!$A$39:$BH$39,'FD mesh'!$B$84:$BI$84,$E327:$BL327)+'FD inverse'!$A$39*$C328/Setup!$B$17+INDEX('FD inverse'!$A$39:$BH$39,1,'FD mesh'!$B$15+1)*Setup!$B$22</f>
        <v>15.1071718261066</v>
      </c>
      <c r="AP328" s="0" t="n">
        <f aca="false">SUMPRODUCT('FD inverse'!$A$40:$BH$40,'FD mesh'!$B$84:$BI$84,$E327:$BL327)+'FD inverse'!$A$40*$C328/Setup!$B$17+INDEX('FD inverse'!$A$40:$BH$40,1,'FD mesh'!$B$15+1)*Setup!$B$22</f>
        <v>15.0900907214472</v>
      </c>
      <c r="AQ328" s="0" t="n">
        <f aca="false">SUMPRODUCT('FD inverse'!$A$41:$BH$41,'FD mesh'!$B$84:$BI$84,$E327:$BL327)+'FD inverse'!$A$41*$C328/Setup!$B$17+INDEX('FD inverse'!$A$41:$BH$41,1,'FD mesh'!$B$15+1)*Setup!$B$22</f>
        <v>15.0730907966405</v>
      </c>
      <c r="AR328" s="0" t="n">
        <f aca="false">SUMPRODUCT('FD inverse'!$A$42:$BH$42,'FD mesh'!$B$84:$BI$84,$E327:$BL327)+'FD inverse'!$A$42*$C328/Setup!$B$17+INDEX('FD inverse'!$A$42:$BH$42,1,'FD mesh'!$B$15+1)*Setup!$B$22</f>
        <v>15.0561578675638</v>
      </c>
      <c r="AS328" s="0" t="n">
        <f aca="false">SUMPRODUCT('FD inverse'!$A$43:$BH$43,'FD mesh'!$B$84:$BI$84,$E327:$BL327)+'FD inverse'!$A$43*$C328/Setup!$B$17+INDEX('FD inverse'!$A$43:$BH$43,1,'FD mesh'!$B$15+1)*Setup!$B$22</f>
        <v>0</v>
      </c>
      <c r="AT328" s="0" t="n">
        <f aca="false">SUMPRODUCT('FD inverse'!$A$44:$BH$44,'FD mesh'!$B$84:$BI$84,$E327:$BL327)+'FD inverse'!$A$44*$C328/Setup!$B$17+INDEX('FD inverse'!$A$44:$BH$44,1,'FD mesh'!$B$15+1)*Setup!$B$22</f>
        <v>0</v>
      </c>
      <c r="AU328" s="0" t="n">
        <f aca="false">SUMPRODUCT('FD inverse'!$A$45:$BH$45,'FD mesh'!$B$84:$BI$84,$E327:$BL327)+'FD inverse'!$A$45*$C328/Setup!$B$17+INDEX('FD inverse'!$A$45:$BH$45,1,'FD mesh'!$B$15+1)*Setup!$B$22</f>
        <v>0</v>
      </c>
      <c r="AV328" s="0" t="n">
        <f aca="false">SUMPRODUCT('FD inverse'!$A$46:$BH$46,'FD mesh'!$B$84:$BI$84,$E327:$BL327)+'FD inverse'!$A$46*$C328/Setup!$B$17+INDEX('FD inverse'!$A$46:$BH$46,1,'FD mesh'!$B$15+1)*Setup!$B$22</f>
        <v>0</v>
      </c>
      <c r="AW328" s="0" t="n">
        <f aca="false">SUMPRODUCT('FD inverse'!$A$47:$BH$47,'FD mesh'!$B$84:$BI$84,$E327:$BL327)+'FD inverse'!$A$47*$C328/Setup!$B$17+INDEX('FD inverse'!$A$47:$BH$47,1,'FD mesh'!$B$15+1)*Setup!$B$22</f>
        <v>0</v>
      </c>
      <c r="AX328" s="0" t="n">
        <f aca="false">SUMPRODUCT('FD inverse'!$A$48:$BH$48,'FD mesh'!$B$84:$BI$84,$E327:$BL327)+'FD inverse'!$A$48*$C328/Setup!$B$17+INDEX('FD inverse'!$A$48:$BH$48,1,'FD mesh'!$B$15+1)*Setup!$B$22</f>
        <v>0</v>
      </c>
      <c r="AY328" s="0" t="n">
        <f aca="false">SUMPRODUCT('FD inverse'!$A$49:$BH$49,'FD mesh'!$B$84:$BI$84,$E327:$BL327)+'FD inverse'!$A$49*$C328/Setup!$B$17+INDEX('FD inverse'!$A$49:$BH$49,1,'FD mesh'!$B$15+1)*Setup!$B$22</f>
        <v>0</v>
      </c>
      <c r="AZ328" s="0" t="n">
        <f aca="false">SUMPRODUCT('FD inverse'!$A$50:$BH$50,'FD mesh'!$B$84:$BI$84,$E327:$BL327)+'FD inverse'!$A$50*$C328/Setup!$B$17+INDEX('FD inverse'!$A$50:$BH$50,1,'FD mesh'!$B$15+1)*Setup!$B$22</f>
        <v>0</v>
      </c>
      <c r="BA328" s="0" t="n">
        <f aca="false">SUMPRODUCT('FD inverse'!$A$51:$BH$51,'FD mesh'!$B$84:$BI$84,$E327:$BL327)+'FD inverse'!$A$51*$C328/Setup!$B$17+INDEX('FD inverse'!$A$51:$BH$51,1,'FD mesh'!$B$15+1)*Setup!$B$22</f>
        <v>0</v>
      </c>
      <c r="BB328" s="0" t="n">
        <f aca="false">SUMPRODUCT('FD inverse'!$A$52:$BH$52,'FD mesh'!$B$84:$BI$84,$E327:$BL327)+'FD inverse'!$A$52*$C328/Setup!$B$17+INDEX('FD inverse'!$A$52:$BH$52,1,'FD mesh'!$B$15+1)*Setup!$B$22</f>
        <v>0</v>
      </c>
      <c r="BC328" s="0" t="n">
        <f aca="false">SUMPRODUCT('FD inverse'!$A$53:$BH$53,'FD mesh'!$B$84:$BI$84,$E327:$BL327)+'FD inverse'!$A$53*$C328/Setup!$B$17+INDEX('FD inverse'!$A$53:$BH$53,1,'FD mesh'!$B$15+1)*Setup!$B$22</f>
        <v>0</v>
      </c>
      <c r="BD328" s="0" t="n">
        <f aca="false">SUMPRODUCT('FD inverse'!$A$54:$BH$54,'FD mesh'!$B$84:$BI$84,$E327:$BL327)+'FD inverse'!$A$54*$C328/Setup!$B$17+INDEX('FD inverse'!$A$54:$BH$54,1,'FD mesh'!$B$15+1)*Setup!$B$22</f>
        <v>0</v>
      </c>
      <c r="BE328" s="0" t="n">
        <f aca="false">SUMPRODUCT('FD inverse'!$A$55:$BH$55,'FD mesh'!$B$84:$BI$84,$E327:$BL327)+'FD inverse'!$A$55*$C328/Setup!$B$17+INDEX('FD inverse'!$A$55:$BH$55,1,'FD mesh'!$B$15+1)*Setup!$B$22</f>
        <v>0</v>
      </c>
      <c r="BF328" s="0" t="n">
        <f aca="false">SUMPRODUCT('FD inverse'!$A$56:$BH$56,'FD mesh'!$B$84:$BI$84,$E327:$BL327)+'FD inverse'!$A$56*$C328/Setup!$B$17+INDEX('FD inverse'!$A$56:$BH$56,1,'FD mesh'!$B$15+1)*Setup!$B$22</f>
        <v>0</v>
      </c>
      <c r="BG328" s="0" t="n">
        <f aca="false">SUMPRODUCT('FD inverse'!$A$57:$BH$57,'FD mesh'!$B$84:$BI$84,$E327:$BL327)+'FD inverse'!$A$57*$C328/Setup!$B$17+INDEX('FD inverse'!$A$57:$BH$57,1,'FD mesh'!$B$15+1)*Setup!$B$22</f>
        <v>0</v>
      </c>
      <c r="BH328" s="0" t="n">
        <f aca="false">SUMPRODUCT('FD inverse'!$A$58:$BH$58,'FD mesh'!$B$84:$BI$84,$E327:$BL327)+'FD inverse'!$A$58*$C328/Setup!$B$17+INDEX('FD inverse'!$A$58:$BH$58,1,'FD mesh'!$B$15+1)*Setup!$B$22</f>
        <v>0</v>
      </c>
      <c r="BI328" s="0" t="n">
        <f aca="false">SUMPRODUCT('FD inverse'!$A$59:$BH$59,'FD mesh'!$B$84:$BI$84,$E327:$BL327)+'FD inverse'!$A$59*$C328/Setup!$B$17+INDEX('FD inverse'!$A$59:$BH$59,1,'FD mesh'!$B$15+1)*Setup!$B$22</f>
        <v>0</v>
      </c>
      <c r="BJ328" s="0" t="n">
        <f aca="false">SUMPRODUCT('FD inverse'!$A$60:$BH$60,'FD mesh'!$B$84:$BI$84,$E327:$BL327)+'FD inverse'!$A$60*$C328/Setup!$B$17+INDEX('FD inverse'!$A$60:$BH$60,1,'FD mesh'!$B$15+1)*Setup!$B$22</f>
        <v>0</v>
      </c>
      <c r="BK328" s="0" t="n">
        <f aca="false">SUMPRODUCT('FD inverse'!$A$61:$BH$61,'FD mesh'!$B$84:$BI$84,$E327:$BL327)+'FD inverse'!$A$61*$C328/Setup!$B$17+INDEX('FD inverse'!$A$61:$BH$61,1,'FD mesh'!$B$15+1)*Setup!$B$22</f>
        <v>0</v>
      </c>
      <c r="BL328" s="0" t="n">
        <f aca="false">SUMPRODUCT('FD inverse'!$A$62:$BH$62,'FD mesh'!$B$84:$BI$84,$E327:$BL327)+'FD inverse'!$A$62*$C328/Setup!$B$17+INDEX('FD inverse'!$A$62:$BH$62,1,'FD mesh'!$B$15+1)*Setup!$B$22</f>
        <v>0</v>
      </c>
    </row>
    <row r="329" customFormat="false" ht="15" hidden="false" customHeight="false" outlineLevel="0" collapsed="false">
      <c r="A329" s="0" t="n">
        <v>324</v>
      </c>
      <c r="B329" s="0" t="n">
        <f aca="false">A329*Setup!$B$11/3600</f>
        <v>27</v>
      </c>
      <c r="C329" s="0" t="n">
        <f aca="false">Setup!$B$7+Setup!$B$8*COS(2*PI()*(B329-Setup!$B$9)/24)</f>
        <v>20.1362966948437</v>
      </c>
      <c r="D329" s="0" t="n">
        <f aca="false">(C329-E329)/Setup!$B$17</f>
        <v>-5.00880065258728</v>
      </c>
      <c r="E329" s="0" t="n">
        <f aca="false">SUMPRODUCT('FD inverse'!$A$3:$BH$3,'FD mesh'!$B$84:$BI$84,$E328:$BL328)+'FD inverse'!$A$3*$C329/Setup!$B$17+INDEX('FD inverse'!$A$3:$BH$3,1,'FD mesh'!$B$15+1)*Setup!$B$22</f>
        <v>20.7874407796801</v>
      </c>
      <c r="F329" s="0" t="n">
        <f aca="false">SUMPRODUCT('FD inverse'!$A$4:$BH$4,'FD mesh'!$B$84:$BI$84,$E328:$BL328)+'FD inverse'!$A$4*$C329/Setup!$B$17+INDEX('FD inverse'!$A$4:$BH$4,1,'FD mesh'!$B$15+1)*Setup!$B$22</f>
        <v>20.9322851946374</v>
      </c>
      <c r="G329" s="0" t="n">
        <f aca="false">SUMPRODUCT('FD inverse'!$A$5:$BH$5,'FD mesh'!$B$84:$BI$84,$E328:$BL328)+'FD inverse'!$A$5*$C329/Setup!$B$17+INDEX('FD inverse'!$A$5:$BH$5,1,'FD mesh'!$B$15+1)*Setup!$B$22</f>
        <v>21.0691723261281</v>
      </c>
      <c r="H329" s="0" t="n">
        <f aca="false">SUMPRODUCT('FD inverse'!$A$6:$BH$6,'FD mesh'!$B$84:$BI$84,$E328:$BL328)+'FD inverse'!$A$6*$C329/Setup!$B$17+INDEX('FD inverse'!$A$6:$BH$6,1,'FD mesh'!$B$15+1)*Setup!$B$22</f>
        <v>21.5168473870204</v>
      </c>
      <c r="I329" s="0" t="n">
        <f aca="false">SUMPRODUCT('FD inverse'!$A$7:$BH$7,'FD mesh'!$B$84:$BI$84,$E328:$BL328)+'FD inverse'!$A$7*$C329/Setup!$B$17+INDEX('FD inverse'!$A$7:$BH$7,1,'FD mesh'!$B$15+1)*Setup!$B$22</f>
        <v>21.5531455134227</v>
      </c>
      <c r="J329" s="0" t="n">
        <f aca="false">SUMPRODUCT('FD inverse'!$A$8:$BH$8,'FD mesh'!$B$84:$BI$84,$E328:$BL328)+'FD inverse'!$A$8*$C329/Setup!$B$17+INDEX('FD inverse'!$A$8:$BH$8,1,'FD mesh'!$B$15+1)*Setup!$B$22</f>
        <v>21.583111542324</v>
      </c>
      <c r="K329" s="0" t="n">
        <f aca="false">SUMPRODUCT('FD inverse'!$A$9:$BH$9,'FD mesh'!$B$84:$BI$84,$E328:$BL328)+'FD inverse'!$A$9*$C329/Setup!$B$17+INDEX('FD inverse'!$A$9:$BH$9,1,'FD mesh'!$B$15+1)*Setup!$B$22</f>
        <v>21.6070654488742</v>
      </c>
      <c r="L329" s="0" t="n">
        <f aca="false">SUMPRODUCT('FD inverse'!$A$10:$BH$10,'FD mesh'!$B$84:$BI$84,$E328:$BL328)+'FD inverse'!$A$10*$C329/Setup!$B$17+INDEX('FD inverse'!$A$10:$BH$10,1,'FD mesh'!$B$15+1)*Setup!$B$22</f>
        <v>21.6253259690651</v>
      </c>
      <c r="M329" s="0" t="n">
        <f aca="false">SUMPRODUCT('FD inverse'!$A$11:$BH$11,'FD mesh'!$B$84:$BI$84,$E328:$BL328)+'FD inverse'!$A$11*$C329/Setup!$B$17+INDEX('FD inverse'!$A$11:$BH$11,1,'FD mesh'!$B$15+1)*Setup!$B$22</f>
        <v>21.6381974474815</v>
      </c>
      <c r="N329" s="0" t="n">
        <f aca="false">SUMPRODUCT('FD inverse'!$A$12:$BH$12,'FD mesh'!$B$84:$BI$84,$E328:$BL328)+'FD inverse'!$A$12*$C329/Setup!$B$17+INDEX('FD inverse'!$A$12:$BH$12,1,'FD mesh'!$B$15+1)*Setup!$B$22</f>
        <v>21.6459585360118</v>
      </c>
      <c r="O329" s="0" t="n">
        <f aca="false">SUMPRODUCT('FD inverse'!$A$13:$BH$13,'FD mesh'!$B$84:$BI$84,$E328:$BL328)+'FD inverse'!$A$13*$C329/Setup!$B$17+INDEX('FD inverse'!$A$13:$BH$13,1,'FD mesh'!$B$15+1)*Setup!$B$22</f>
        <v>21.6488527064049</v>
      </c>
      <c r="P329" s="0" t="n">
        <f aca="false">SUMPRODUCT('FD inverse'!$A$14:$BH$14,'FD mesh'!$B$84:$BI$84,$E328:$BL328)+'FD inverse'!$A$14*$C329/Setup!$B$17+INDEX('FD inverse'!$A$14:$BH$14,1,'FD mesh'!$B$15+1)*Setup!$B$22</f>
        <v>21.6470805416081</v>
      </c>
      <c r="Q329" s="0" t="n">
        <f aca="false">SUMPRODUCT('FD inverse'!$A$15:$BH$15,'FD mesh'!$B$84:$BI$84,$E328:$BL328)+'FD inverse'!$A$15*$C329/Setup!$B$17+INDEX('FD inverse'!$A$15:$BH$15,1,'FD mesh'!$B$15+1)*Setup!$B$22</f>
        <v>21.6407937743936</v>
      </c>
      <c r="R329" s="0" t="n">
        <f aca="false">SUMPRODUCT('FD inverse'!$A$16:$BH$16,'FD mesh'!$B$84:$BI$84,$E328:$BL328)+'FD inverse'!$A$16*$C329/Setup!$B$17+INDEX('FD inverse'!$A$16:$BH$16,1,'FD mesh'!$B$15+1)*Setup!$B$22</f>
        <v>21.6300910465899</v>
      </c>
      <c r="S329" s="0" t="n">
        <f aca="false">SUMPRODUCT('FD inverse'!$A$17:$BH$17,'FD mesh'!$B$84:$BI$84,$E328:$BL328)+'FD inverse'!$A$17*$C329/Setup!$B$17+INDEX('FD inverse'!$A$17:$BH$17,1,'FD mesh'!$B$15+1)*Setup!$B$22</f>
        <v>21.212863269607</v>
      </c>
      <c r="T329" s="0" t="n">
        <f aca="false">SUMPRODUCT('FD inverse'!$A$18:$BH$18,'FD mesh'!$B$84:$BI$84,$E328:$BL328)+'FD inverse'!$A$18*$C329/Setup!$B$17+INDEX('FD inverse'!$A$18:$BH$18,1,'FD mesh'!$B$15+1)*Setup!$B$22</f>
        <v>20.7936849724846</v>
      </c>
      <c r="U329" s="0" t="n">
        <f aca="false">SUMPRODUCT('FD inverse'!$A$19:$BH$19,'FD mesh'!$B$84:$BI$84,$E328:$BL328)+'FD inverse'!$A$19*$C329/Setup!$B$17+INDEX('FD inverse'!$A$19:$BH$19,1,'FD mesh'!$B$15+1)*Setup!$B$22</f>
        <v>20.3727728372166</v>
      </c>
      <c r="V329" s="0" t="n">
        <f aca="false">SUMPRODUCT('FD inverse'!$A$20:$BH$20,'FD mesh'!$B$84:$BI$84,$E328:$BL328)+'FD inverse'!$A$20*$C329/Setup!$B$17+INDEX('FD inverse'!$A$20:$BH$20,1,'FD mesh'!$B$15+1)*Setup!$B$22</f>
        <v>19.9503296163948</v>
      </c>
      <c r="W329" s="0" t="n">
        <f aca="false">SUMPRODUCT('FD inverse'!$A$21:$BH$21,'FD mesh'!$B$84:$BI$84,$E328:$BL328)+'FD inverse'!$A$21*$C329/Setup!$B$17+INDEX('FD inverse'!$A$21:$BH$21,1,'FD mesh'!$B$15+1)*Setup!$B$22</f>
        <v>19.5265444680344</v>
      </c>
      <c r="X329" s="0" t="n">
        <f aca="false">SUMPRODUCT('FD inverse'!$A$22:$BH$22,'FD mesh'!$B$84:$BI$84,$E328:$BL328)+'FD inverse'!$A$22*$C329/Setup!$B$17+INDEX('FD inverse'!$A$22:$BH$22,1,'FD mesh'!$B$15+1)*Setup!$B$22</f>
        <v>19.1015934510154</v>
      </c>
      <c r="Y329" s="0" t="n">
        <f aca="false">SUMPRODUCT('FD inverse'!$A$23:$BH$23,'FD mesh'!$B$84:$BI$84,$E328:$BL328)+'FD inverse'!$A$23*$C329/Setup!$B$17+INDEX('FD inverse'!$A$23:$BH$23,1,'FD mesh'!$B$15+1)*Setup!$B$22</f>
        <v>18.6756401661537</v>
      </c>
      <c r="Z329" s="0" t="n">
        <f aca="false">SUMPRODUCT('FD inverse'!$A$24:$BH$24,'FD mesh'!$B$84:$BI$84,$E328:$BL328)+'FD inverse'!$A$24*$C329/Setup!$B$17+INDEX('FD inverse'!$A$24:$BH$24,1,'FD mesh'!$B$15+1)*Setup!$B$22</f>
        <v>18.2488365283464</v>
      </c>
      <c r="AA329" s="0" t="n">
        <f aca="false">SUMPRODUCT('FD inverse'!$A$25:$BH$25,'FD mesh'!$B$84:$BI$84,$E328:$BL328)+'FD inverse'!$A$25*$C329/Setup!$B$17+INDEX('FD inverse'!$A$25:$BH$25,1,'FD mesh'!$B$15+1)*Setup!$B$22</f>
        <v>17.8213236556381</v>
      </c>
      <c r="AB329" s="0" t="n">
        <f aca="false">SUMPRODUCT('FD inverse'!$A$26:$BH$26,'FD mesh'!$B$84:$BI$84,$E328:$BL328)+'FD inverse'!$A$26*$C329/Setup!$B$17+INDEX('FD inverse'!$A$26:$BH$26,1,'FD mesh'!$B$15+1)*Setup!$B$22</f>
        <v>17.3932328614467</v>
      </c>
      <c r="AC329" s="0" t="n">
        <f aca="false">SUMPRODUCT('FD inverse'!$A$27:$BH$27,'FD mesh'!$B$84:$BI$84,$E328:$BL328)+'FD inverse'!$A$27*$C329/Setup!$B$17+INDEX('FD inverse'!$A$27:$BH$27,1,'FD mesh'!$B$15+1)*Setup!$B$22</f>
        <v>16.9646867365409</v>
      </c>
      <c r="AD329" s="0" t="n">
        <f aca="false">SUMPRODUCT('FD inverse'!$A$28:$BH$28,'FD mesh'!$B$84:$BI$84,$E328:$BL328)+'FD inverse'!$A$28*$C329/Setup!$B$17+INDEX('FD inverse'!$A$28:$BH$28,1,'FD mesh'!$B$15+1)*Setup!$B$22</f>
        <v>16.5358003076884</v>
      </c>
      <c r="AE329" s="0" t="n">
        <f aca="false">SUMPRODUCT('FD inverse'!$A$29:$BH$29,'FD mesh'!$B$84:$BI$84,$E328:$BL328)+'FD inverse'!$A$29*$C329/Setup!$B$17+INDEX('FD inverse'!$A$29:$BH$29,1,'FD mesh'!$B$15+1)*Setup!$B$22</f>
        <v>16.1066822601891</v>
      </c>
      <c r="AF329" s="0" t="n">
        <f aca="false">SUMPRODUCT('FD inverse'!$A$30:$BH$30,'FD mesh'!$B$84:$BI$84,$E328:$BL328)+'FD inverse'!$A$30*$C329/Setup!$B$17+INDEX('FD inverse'!$A$30:$BH$30,1,'FD mesh'!$B$15+1)*Setup!$B$22</f>
        <v>15.6774362117555</v>
      </c>
      <c r="AG329" s="0" t="n">
        <f aca="false">SUMPRODUCT('FD inverse'!$A$31:$BH$31,'FD mesh'!$B$84:$BI$84,$E328:$BL328)+'FD inverse'!$A$31*$C329/Setup!$B$17+INDEX('FD inverse'!$A$31:$BH$31,1,'FD mesh'!$B$15+1)*Setup!$B$22</f>
        <v>15.2481620254208</v>
      </c>
      <c r="AH329" s="0" t="n">
        <f aca="false">SUMPRODUCT('FD inverse'!$A$32:$BH$32,'FD mesh'!$B$84:$BI$84,$E328:$BL328)+'FD inverse'!$A$32*$C329/Setup!$B$17+INDEX('FD inverse'!$A$32:$BH$32,1,'FD mesh'!$B$15+1)*Setup!$B$22</f>
        <v>15.2301297241744</v>
      </c>
      <c r="AI329" s="0" t="n">
        <f aca="false">SUMPRODUCT('FD inverse'!$A$33:$BH$33,'FD mesh'!$B$84:$BI$84,$E328:$BL328)+'FD inverse'!$A$33*$C329/Setup!$B$17+INDEX('FD inverse'!$A$33:$BH$33,1,'FD mesh'!$B$15+1)*Setup!$B$22</f>
        <v>15.212222106896</v>
      </c>
      <c r="AJ329" s="0" t="n">
        <f aca="false">SUMPRODUCT('FD inverse'!$A$34:$BH$34,'FD mesh'!$B$84:$BI$84,$E328:$BL328)+'FD inverse'!$A$34*$C329/Setup!$B$17+INDEX('FD inverse'!$A$34:$BH$34,1,'FD mesh'!$B$15+1)*Setup!$B$22</f>
        <v>15.1944416709975</v>
      </c>
      <c r="AK329" s="0" t="n">
        <f aca="false">SUMPRODUCT('FD inverse'!$A$35:$BH$35,'FD mesh'!$B$84:$BI$84,$E328:$BL328)+'FD inverse'!$A$35*$C329/Setup!$B$17+INDEX('FD inverse'!$A$35:$BH$35,1,'FD mesh'!$B$15+1)*Setup!$B$22</f>
        <v>15.1767881420117</v>
      </c>
      <c r="AL329" s="0" t="n">
        <f aca="false">SUMPRODUCT('FD inverse'!$A$36:$BH$36,'FD mesh'!$B$84:$BI$84,$E328:$BL328)+'FD inverse'!$A$36*$C329/Setup!$B$17+INDEX('FD inverse'!$A$36:$BH$36,1,'FD mesh'!$B$15+1)*Setup!$B$22</f>
        <v>15.1592586727944</v>
      </c>
      <c r="AM329" s="0" t="n">
        <f aca="false">SUMPRODUCT('FD inverse'!$A$37:$BH$37,'FD mesh'!$B$84:$BI$84,$E328:$BL328)+'FD inverse'!$A$37*$C329/Setup!$B$17+INDEX('FD inverse'!$A$37:$BH$37,1,'FD mesh'!$B$15+1)*Setup!$B$22</f>
        <v>15.1418480511805</v>
      </c>
      <c r="AN329" s="0" t="n">
        <f aca="false">SUMPRODUCT('FD inverse'!$A$38:$BH$38,'FD mesh'!$B$84:$BI$84,$E328:$BL328)+'FD inverse'!$A$38*$C329/Setup!$B$17+INDEX('FD inverse'!$A$38:$BH$38,1,'FD mesh'!$B$15+1)*Setup!$B$22</f>
        <v>15.1245489145149</v>
      </c>
      <c r="AO329" s="0" t="n">
        <f aca="false">SUMPRODUCT('FD inverse'!$A$39:$BH$39,'FD mesh'!$B$84:$BI$84,$E328:$BL328)+'FD inverse'!$A$39*$C329/Setup!$B$17+INDEX('FD inverse'!$A$39:$BH$39,1,'FD mesh'!$B$15+1)*Setup!$B$22</f>
        <v>15.1073519697205</v>
      </c>
      <c r="AP329" s="0" t="n">
        <f aca="false">SUMPRODUCT('FD inverse'!$A$40:$BH$40,'FD mesh'!$B$84:$BI$84,$E328:$BL328)+'FD inverse'!$A$40*$C329/Setup!$B$17+INDEX('FD inverse'!$A$40:$BH$40,1,'FD mesh'!$B$15+1)*Setup!$B$22</f>
        <v>15.0902462177728</v>
      </c>
      <c r="AQ329" s="0" t="n">
        <f aca="false">SUMPRODUCT('FD inverse'!$A$41:$BH$41,'FD mesh'!$B$84:$BI$84,$E328:$BL328)+'FD inverse'!$A$41*$C329/Setup!$B$17+INDEX('FD inverse'!$A$41:$BH$41,1,'FD mesh'!$B$15+1)*Setup!$B$22</f>
        <v>15.0732191816466</v>
      </c>
      <c r="AR329" s="0" t="n">
        <f aca="false">SUMPRODUCT('FD inverse'!$A$42:$BH$42,'FD mesh'!$B$84:$BI$84,$E328:$BL328)+'FD inverse'!$A$42*$C329/Setup!$B$17+INDEX('FD inverse'!$A$42:$BH$42,1,'FD mesh'!$B$15+1)*Setup!$B$22</f>
        <v>15.0562571369677</v>
      </c>
      <c r="AS329" s="0" t="n">
        <f aca="false">SUMPRODUCT('FD inverse'!$A$43:$BH$43,'FD mesh'!$B$84:$BI$84,$E328:$BL328)+'FD inverse'!$A$43*$C329/Setup!$B$17+INDEX('FD inverse'!$A$43:$BH$43,1,'FD mesh'!$B$15+1)*Setup!$B$22</f>
        <v>0</v>
      </c>
      <c r="AT329" s="0" t="n">
        <f aca="false">SUMPRODUCT('FD inverse'!$A$44:$BH$44,'FD mesh'!$B$84:$BI$84,$E328:$BL328)+'FD inverse'!$A$44*$C329/Setup!$B$17+INDEX('FD inverse'!$A$44:$BH$44,1,'FD mesh'!$B$15+1)*Setup!$B$22</f>
        <v>0</v>
      </c>
      <c r="AU329" s="0" t="n">
        <f aca="false">SUMPRODUCT('FD inverse'!$A$45:$BH$45,'FD mesh'!$B$84:$BI$84,$E328:$BL328)+'FD inverse'!$A$45*$C329/Setup!$B$17+INDEX('FD inverse'!$A$45:$BH$45,1,'FD mesh'!$B$15+1)*Setup!$B$22</f>
        <v>0</v>
      </c>
      <c r="AV329" s="0" t="n">
        <f aca="false">SUMPRODUCT('FD inverse'!$A$46:$BH$46,'FD mesh'!$B$84:$BI$84,$E328:$BL328)+'FD inverse'!$A$46*$C329/Setup!$B$17+INDEX('FD inverse'!$A$46:$BH$46,1,'FD mesh'!$B$15+1)*Setup!$B$22</f>
        <v>0</v>
      </c>
      <c r="AW329" s="0" t="n">
        <f aca="false">SUMPRODUCT('FD inverse'!$A$47:$BH$47,'FD mesh'!$B$84:$BI$84,$E328:$BL328)+'FD inverse'!$A$47*$C329/Setup!$B$17+INDEX('FD inverse'!$A$47:$BH$47,1,'FD mesh'!$B$15+1)*Setup!$B$22</f>
        <v>0</v>
      </c>
      <c r="AX329" s="0" t="n">
        <f aca="false">SUMPRODUCT('FD inverse'!$A$48:$BH$48,'FD mesh'!$B$84:$BI$84,$E328:$BL328)+'FD inverse'!$A$48*$C329/Setup!$B$17+INDEX('FD inverse'!$A$48:$BH$48,1,'FD mesh'!$B$15+1)*Setup!$B$22</f>
        <v>0</v>
      </c>
      <c r="AY329" s="0" t="n">
        <f aca="false">SUMPRODUCT('FD inverse'!$A$49:$BH$49,'FD mesh'!$B$84:$BI$84,$E328:$BL328)+'FD inverse'!$A$49*$C329/Setup!$B$17+INDEX('FD inverse'!$A$49:$BH$49,1,'FD mesh'!$B$15+1)*Setup!$B$22</f>
        <v>0</v>
      </c>
      <c r="AZ329" s="0" t="n">
        <f aca="false">SUMPRODUCT('FD inverse'!$A$50:$BH$50,'FD mesh'!$B$84:$BI$84,$E328:$BL328)+'FD inverse'!$A$50*$C329/Setup!$B$17+INDEX('FD inverse'!$A$50:$BH$50,1,'FD mesh'!$B$15+1)*Setup!$B$22</f>
        <v>0</v>
      </c>
      <c r="BA329" s="0" t="n">
        <f aca="false">SUMPRODUCT('FD inverse'!$A$51:$BH$51,'FD mesh'!$B$84:$BI$84,$E328:$BL328)+'FD inverse'!$A$51*$C329/Setup!$B$17+INDEX('FD inverse'!$A$51:$BH$51,1,'FD mesh'!$B$15+1)*Setup!$B$22</f>
        <v>0</v>
      </c>
      <c r="BB329" s="0" t="n">
        <f aca="false">SUMPRODUCT('FD inverse'!$A$52:$BH$52,'FD mesh'!$B$84:$BI$84,$E328:$BL328)+'FD inverse'!$A$52*$C329/Setup!$B$17+INDEX('FD inverse'!$A$52:$BH$52,1,'FD mesh'!$B$15+1)*Setup!$B$22</f>
        <v>0</v>
      </c>
      <c r="BC329" s="0" t="n">
        <f aca="false">SUMPRODUCT('FD inverse'!$A$53:$BH$53,'FD mesh'!$B$84:$BI$84,$E328:$BL328)+'FD inverse'!$A$53*$C329/Setup!$B$17+INDEX('FD inverse'!$A$53:$BH$53,1,'FD mesh'!$B$15+1)*Setup!$B$22</f>
        <v>0</v>
      </c>
      <c r="BD329" s="0" t="n">
        <f aca="false">SUMPRODUCT('FD inverse'!$A$54:$BH$54,'FD mesh'!$B$84:$BI$84,$E328:$BL328)+'FD inverse'!$A$54*$C329/Setup!$B$17+INDEX('FD inverse'!$A$54:$BH$54,1,'FD mesh'!$B$15+1)*Setup!$B$22</f>
        <v>0</v>
      </c>
      <c r="BE329" s="0" t="n">
        <f aca="false">SUMPRODUCT('FD inverse'!$A$55:$BH$55,'FD mesh'!$B$84:$BI$84,$E328:$BL328)+'FD inverse'!$A$55*$C329/Setup!$B$17+INDEX('FD inverse'!$A$55:$BH$55,1,'FD mesh'!$B$15+1)*Setup!$B$22</f>
        <v>0</v>
      </c>
      <c r="BF329" s="0" t="n">
        <f aca="false">SUMPRODUCT('FD inverse'!$A$56:$BH$56,'FD mesh'!$B$84:$BI$84,$E328:$BL328)+'FD inverse'!$A$56*$C329/Setup!$B$17+INDEX('FD inverse'!$A$56:$BH$56,1,'FD mesh'!$B$15+1)*Setup!$B$22</f>
        <v>0</v>
      </c>
      <c r="BG329" s="0" t="n">
        <f aca="false">SUMPRODUCT('FD inverse'!$A$57:$BH$57,'FD mesh'!$B$84:$BI$84,$E328:$BL328)+'FD inverse'!$A$57*$C329/Setup!$B$17+INDEX('FD inverse'!$A$57:$BH$57,1,'FD mesh'!$B$15+1)*Setup!$B$22</f>
        <v>0</v>
      </c>
      <c r="BH329" s="0" t="n">
        <f aca="false">SUMPRODUCT('FD inverse'!$A$58:$BH$58,'FD mesh'!$B$84:$BI$84,$E328:$BL328)+'FD inverse'!$A$58*$C329/Setup!$B$17+INDEX('FD inverse'!$A$58:$BH$58,1,'FD mesh'!$B$15+1)*Setup!$B$22</f>
        <v>0</v>
      </c>
      <c r="BI329" s="0" t="n">
        <f aca="false">SUMPRODUCT('FD inverse'!$A$59:$BH$59,'FD mesh'!$B$84:$BI$84,$E328:$BL328)+'FD inverse'!$A$59*$C329/Setup!$B$17+INDEX('FD inverse'!$A$59:$BH$59,1,'FD mesh'!$B$15+1)*Setup!$B$22</f>
        <v>0</v>
      </c>
      <c r="BJ329" s="0" t="n">
        <f aca="false">SUMPRODUCT('FD inverse'!$A$60:$BH$60,'FD mesh'!$B$84:$BI$84,$E328:$BL328)+'FD inverse'!$A$60*$C329/Setup!$B$17+INDEX('FD inverse'!$A$60:$BH$60,1,'FD mesh'!$B$15+1)*Setup!$B$22</f>
        <v>0</v>
      </c>
      <c r="BK329" s="0" t="n">
        <f aca="false">SUMPRODUCT('FD inverse'!$A$61:$BH$61,'FD mesh'!$B$84:$BI$84,$E328:$BL328)+'FD inverse'!$A$61*$C329/Setup!$B$17+INDEX('FD inverse'!$A$61:$BH$61,1,'FD mesh'!$B$15+1)*Setup!$B$22</f>
        <v>0</v>
      </c>
      <c r="BL329" s="0" t="n">
        <f aca="false">SUMPRODUCT('FD inverse'!$A$62:$BH$62,'FD mesh'!$B$84:$BI$84,$E328:$BL328)+'FD inverse'!$A$62*$C329/Setup!$B$17+INDEX('FD inverse'!$A$62:$BH$62,1,'FD mesh'!$B$15+1)*Setup!$B$22</f>
        <v>0</v>
      </c>
    </row>
    <row r="330" customFormat="false" ht="15" hidden="false" customHeight="false" outlineLevel="0" collapsed="false">
      <c r="A330" s="0" t="n">
        <v>325</v>
      </c>
      <c r="B330" s="0" t="n">
        <f aca="false">A330*Setup!$B$11/3600</f>
        <v>27.0833333333333</v>
      </c>
      <c r="C330" s="0" t="n">
        <f aca="false">Setup!$B$7+Setup!$B$8*COS(2*PI()*(B330-Setup!$B$9)/24)</f>
        <v>20.114631720747</v>
      </c>
      <c r="D330" s="0" t="n">
        <f aca="false">(C330-E330)/Setup!$B$17</f>
        <v>-5.03361051474718</v>
      </c>
      <c r="E330" s="0" t="n">
        <f aca="false">SUMPRODUCT('FD inverse'!$A$3:$BH$3,'FD mesh'!$B$84:$BI$84,$E329:$BL329)+'FD inverse'!$A$3*$C330/Setup!$B$17+INDEX('FD inverse'!$A$3:$BH$3,1,'FD mesh'!$B$15+1)*Setup!$B$22</f>
        <v>20.7690010876641</v>
      </c>
      <c r="F330" s="0" t="n">
        <f aca="false">SUMPRODUCT('FD inverse'!$A$4:$BH$4,'FD mesh'!$B$84:$BI$84,$E329:$BL329)+'FD inverse'!$A$4*$C330/Setup!$B$17+INDEX('FD inverse'!$A$4:$BH$4,1,'FD mesh'!$B$15+1)*Setup!$B$22</f>
        <v>20.9148092551382</v>
      </c>
      <c r="G330" s="0" t="n">
        <f aca="false">SUMPRODUCT('FD inverse'!$A$5:$BH$5,'FD mesh'!$B$84:$BI$84,$E329:$BL329)+'FD inverse'!$A$5*$C330/Setup!$B$17+INDEX('FD inverse'!$A$5:$BH$5,1,'FD mesh'!$B$15+1)*Setup!$B$22</f>
        <v>21.0530323794269</v>
      </c>
      <c r="H330" s="0" t="n">
        <f aca="false">SUMPRODUCT('FD inverse'!$A$6:$BH$6,'FD mesh'!$B$84:$BI$84,$E329:$BL329)+'FD inverse'!$A$6*$C330/Setup!$B$17+INDEX('FD inverse'!$A$6:$BH$6,1,'FD mesh'!$B$15+1)*Setup!$B$22</f>
        <v>21.5056933659007</v>
      </c>
      <c r="I330" s="0" t="n">
        <f aca="false">SUMPRODUCT('FD inverse'!$A$7:$BH$7,'FD mesh'!$B$84:$BI$84,$E329:$BL329)+'FD inverse'!$A$7*$C330/Setup!$B$17+INDEX('FD inverse'!$A$7:$BH$7,1,'FD mesh'!$B$15+1)*Setup!$B$22</f>
        <v>21.5424615885621</v>
      </c>
      <c r="J330" s="0" t="n">
        <f aca="false">SUMPRODUCT('FD inverse'!$A$8:$BH$8,'FD mesh'!$B$84:$BI$84,$E329:$BL329)+'FD inverse'!$A$8*$C330/Setup!$B$17+INDEX('FD inverse'!$A$8:$BH$8,1,'FD mesh'!$B$15+1)*Setup!$B$22</f>
        <v>21.5729266107159</v>
      </c>
      <c r="K330" s="0" t="n">
        <f aca="false">SUMPRODUCT('FD inverse'!$A$9:$BH$9,'FD mesh'!$B$84:$BI$84,$E329:$BL329)+'FD inverse'!$A$9*$C330/Setup!$B$17+INDEX('FD inverse'!$A$9:$BH$9,1,'FD mesh'!$B$15+1)*Setup!$B$22</f>
        <v>21.5973828236613</v>
      </c>
      <c r="L330" s="0" t="n">
        <f aca="false">SUMPRODUCT('FD inverse'!$A$10:$BH$10,'FD mesh'!$B$84:$BI$84,$E329:$BL329)+'FD inverse'!$A$10*$C330/Setup!$B$17+INDEX('FD inverse'!$A$10:$BH$10,1,'FD mesh'!$B$15+1)*Setup!$B$22</f>
        <v>21.6161265733543</v>
      </c>
      <c r="M330" s="0" t="n">
        <f aca="false">SUMPRODUCT('FD inverse'!$A$11:$BH$11,'FD mesh'!$B$84:$BI$84,$E329:$BL329)+'FD inverse'!$A$11*$C330/Setup!$B$17+INDEX('FD inverse'!$A$11:$BH$11,1,'FD mesh'!$B$15+1)*Setup!$B$22</f>
        <v>21.6294429509466</v>
      </c>
      <c r="N330" s="0" t="n">
        <f aca="false">SUMPRODUCT('FD inverse'!$A$12:$BH$12,'FD mesh'!$B$84:$BI$84,$E329:$BL329)+'FD inverse'!$A$12*$C330/Setup!$B$17+INDEX('FD inverse'!$A$12:$BH$12,1,'FD mesh'!$B$15+1)*Setup!$B$22</f>
        <v>21.6375944338281</v>
      </c>
      <c r="O330" s="0" t="n">
        <f aca="false">SUMPRODUCT('FD inverse'!$A$13:$BH$13,'FD mesh'!$B$84:$BI$84,$E329:$BL329)+'FD inverse'!$A$13*$C330/Setup!$B$17+INDEX('FD inverse'!$A$13:$BH$13,1,'FD mesh'!$B$15+1)*Setup!$B$22</f>
        <v>21.6408113431498</v>
      </c>
      <c r="P330" s="0" t="n">
        <f aca="false">SUMPRODUCT('FD inverse'!$A$14:$BH$14,'FD mesh'!$B$84:$BI$84,$E329:$BL329)+'FD inverse'!$A$14*$C330/Setup!$B$17+INDEX('FD inverse'!$A$14:$BH$14,1,'FD mesh'!$B$15+1)*Setup!$B$22</f>
        <v>21.6392840853595</v>
      </c>
      <c r="Q330" s="0" t="n">
        <f aca="false">SUMPRODUCT('FD inverse'!$A$15:$BH$15,'FD mesh'!$B$84:$BI$84,$E329:$BL329)+'FD inverse'!$A$15*$C330/Setup!$B$17+INDEX('FD inverse'!$A$15:$BH$15,1,'FD mesh'!$B$15+1)*Setup!$B$22</f>
        <v>21.6331571483664</v>
      </c>
      <c r="R330" s="0" t="n">
        <f aca="false">SUMPRODUCT('FD inverse'!$A$16:$BH$16,'FD mesh'!$B$84:$BI$84,$E329:$BL329)+'FD inverse'!$A$16*$C330/Setup!$B$17+INDEX('FD inverse'!$A$16:$BH$16,1,'FD mesh'!$B$15+1)*Setup!$B$22</f>
        <v>21.6225248272864</v>
      </c>
      <c r="S330" s="0" t="n">
        <f aca="false">SUMPRODUCT('FD inverse'!$A$17:$BH$17,'FD mesh'!$B$84:$BI$84,$E329:$BL329)+'FD inverse'!$A$17*$C330/Setup!$B$17+INDEX('FD inverse'!$A$17:$BH$17,1,'FD mesh'!$B$15+1)*Setup!$B$22</f>
        <v>21.2060802001181</v>
      </c>
      <c r="T330" s="0" t="n">
        <f aca="false">SUMPRODUCT('FD inverse'!$A$18:$BH$18,'FD mesh'!$B$84:$BI$84,$E329:$BL329)+'FD inverse'!$A$18*$C330/Setup!$B$17+INDEX('FD inverse'!$A$18:$BH$18,1,'FD mesh'!$B$15+1)*Setup!$B$22</f>
        <v>20.7876394125003</v>
      </c>
      <c r="U330" s="0" t="n">
        <f aca="false">SUMPRODUCT('FD inverse'!$A$19:$BH$19,'FD mesh'!$B$84:$BI$84,$E329:$BL329)+'FD inverse'!$A$19*$C330/Setup!$B$17+INDEX('FD inverse'!$A$19:$BH$19,1,'FD mesh'!$B$15+1)*Setup!$B$22</f>
        <v>20.3674195029442</v>
      </c>
      <c r="V330" s="0" t="n">
        <f aca="false">SUMPRODUCT('FD inverse'!$A$20:$BH$20,'FD mesh'!$B$84:$BI$84,$E329:$BL329)+'FD inverse'!$A$20*$C330/Setup!$B$17+INDEX('FD inverse'!$A$20:$BH$20,1,'FD mesh'!$B$15+1)*Setup!$B$22</f>
        <v>19.945624183588</v>
      </c>
      <c r="W330" s="0" t="n">
        <f aca="false">SUMPRODUCT('FD inverse'!$A$21:$BH$21,'FD mesh'!$B$84:$BI$84,$E329:$BL329)+'FD inverse'!$A$21*$C330/Setup!$B$17+INDEX('FD inverse'!$A$21:$BH$21,1,'FD mesh'!$B$15+1)*Setup!$B$22</f>
        <v>19.5224441225771</v>
      </c>
      <c r="X330" s="0" t="n">
        <f aca="false">SUMPRODUCT('FD inverse'!$A$22:$BH$22,'FD mesh'!$B$84:$BI$84,$E329:$BL329)+'FD inverse'!$A$22*$C330/Setup!$B$17+INDEX('FD inverse'!$A$22:$BH$22,1,'FD mesh'!$B$15+1)*Setup!$B$22</f>
        <v>19.0980573884746</v>
      </c>
      <c r="Y330" s="0" t="n">
        <f aca="false">SUMPRODUCT('FD inverse'!$A$23:$BH$23,'FD mesh'!$B$84:$BI$84,$E329:$BL329)+'FD inverse'!$A$23*$C330/Setup!$B$17+INDEX('FD inverse'!$A$23:$BH$23,1,'FD mesh'!$B$15+1)*Setup!$B$22</f>
        <v>18.6726300416815</v>
      </c>
      <c r="Z330" s="0" t="n">
        <f aca="false">SUMPRODUCT('FD inverse'!$A$24:$BH$24,'FD mesh'!$B$84:$BI$84,$E329:$BL329)+'FD inverse'!$A$24*$C330/Setup!$B$17+INDEX('FD inverse'!$A$24:$BH$24,1,'FD mesh'!$B$15+1)*Setup!$B$22</f>
        <v>18.246316858258</v>
      </c>
      <c r="AA330" s="0" t="n">
        <f aca="false">SUMPRODUCT('FD inverse'!$A$25:$BH$25,'FD mesh'!$B$84:$BI$84,$E329:$BL329)+'FD inverse'!$A$25*$C330/Setup!$B$17+INDEX('FD inverse'!$A$25:$BH$25,1,'FD mesh'!$B$15+1)*Setup!$B$22</f>
        <v>17.8192621719228</v>
      </c>
      <c r="AB330" s="0" t="n">
        <f aca="false">SUMPRODUCT('FD inverse'!$A$26:$BH$26,'FD mesh'!$B$84:$BI$84,$E329:$BL329)+'FD inverse'!$A$26*$C330/Setup!$B$17+INDEX('FD inverse'!$A$26:$BH$26,1,'FD mesh'!$B$15+1)*Setup!$B$22</f>
        <v>17.39160082038</v>
      </c>
      <c r="AC330" s="0" t="n">
        <f aca="false">SUMPRODUCT('FD inverse'!$A$27:$BH$27,'FD mesh'!$B$84:$BI$84,$E329:$BL329)+'FD inverse'!$A$27*$C330/Setup!$B$17+INDEX('FD inverse'!$A$27:$BH$27,1,'FD mesh'!$B$15+1)*Setup!$B$22</f>
        <v>16.9634591824661</v>
      </c>
      <c r="AD330" s="0" t="n">
        <f aca="false">SUMPRODUCT('FD inverse'!$A$28:$BH$28,'FD mesh'!$B$84:$BI$84,$E329:$BL329)+'FD inverse'!$A$28*$C330/Setup!$B$17+INDEX('FD inverse'!$A$28:$BH$28,1,'FD mesh'!$B$15+1)*Setup!$B$22</f>
        <v>16.5349562929244</v>
      </c>
      <c r="AE330" s="0" t="n">
        <f aca="false">SUMPRODUCT('FD inverse'!$A$29:$BH$29,'FD mesh'!$B$84:$BI$84,$E329:$BL329)+'FD inverse'!$A$29*$C330/Setup!$B$17+INDEX('FD inverse'!$A$29:$BH$29,1,'FD mesh'!$B$15+1)*Setup!$B$22</f>
        <v>16.1062050218951</v>
      </c>
      <c r="AF330" s="0" t="n">
        <f aca="false">SUMPRODUCT('FD inverse'!$A$30:$BH$30,'FD mesh'!$B$84:$BI$84,$E329:$BL329)+'FD inverse'!$A$30*$C330/Setup!$B$17+INDEX('FD inverse'!$A$30:$BH$30,1,'FD mesh'!$B$15+1)*Setup!$B$22</f>
        <v>15.6773133064536</v>
      </c>
      <c r="AG330" s="0" t="n">
        <f aca="false">SUMPRODUCT('FD inverse'!$A$31:$BH$31,'FD mesh'!$B$84:$BI$84,$E329:$BL329)+'FD inverse'!$A$31*$C330/Setup!$B$17+INDEX('FD inverse'!$A$31:$BH$31,1,'FD mesh'!$B$15+1)*Setup!$B$22</f>
        <v>15.2483854217374</v>
      </c>
      <c r="AH330" s="0" t="n">
        <f aca="false">SUMPRODUCT('FD inverse'!$A$32:$BH$32,'FD mesh'!$B$84:$BI$84,$E329:$BL329)+'FD inverse'!$A$32*$C330/Setup!$B$17+INDEX('FD inverse'!$A$32:$BH$32,1,'FD mesh'!$B$15+1)*Setup!$B$22</f>
        <v>15.2303645727851</v>
      </c>
      <c r="AI330" s="0" t="n">
        <f aca="false">SUMPRODUCT('FD inverse'!$A$33:$BH$33,'FD mesh'!$B$84:$BI$84,$E329:$BL329)+'FD inverse'!$A$33*$C330/Setup!$B$17+INDEX('FD inverse'!$A$33:$BH$33,1,'FD mesh'!$B$15+1)*Setup!$B$22</f>
        <v>15.2124626096088</v>
      </c>
      <c r="AJ330" s="0" t="n">
        <f aca="false">SUMPRODUCT('FD inverse'!$A$34:$BH$34,'FD mesh'!$B$84:$BI$84,$E329:$BL329)+'FD inverse'!$A$34*$C330/Setup!$B$17+INDEX('FD inverse'!$A$34:$BH$34,1,'FD mesh'!$B$15+1)*Setup!$B$22</f>
        <v>15.1946823944452</v>
      </c>
      <c r="AK330" s="0" t="n">
        <f aca="false">SUMPRODUCT('FD inverse'!$A$35:$BH$35,'FD mesh'!$B$84:$BI$84,$E329:$BL329)+'FD inverse'!$A$35*$C330/Setup!$B$17+INDEX('FD inverse'!$A$35:$BH$35,1,'FD mesh'!$B$15+1)*Setup!$B$22</f>
        <v>15.1770240390356</v>
      </c>
      <c r="AL330" s="0" t="n">
        <f aca="false">SUMPRODUCT('FD inverse'!$A$36:$BH$36,'FD mesh'!$B$84:$BI$84,$E329:$BL329)+'FD inverse'!$A$36*$C330/Setup!$B$17+INDEX('FD inverse'!$A$36:$BH$36,1,'FD mesh'!$B$15+1)*Setup!$B$22</f>
        <v>15.1594851001329</v>
      </c>
      <c r="AM330" s="0" t="n">
        <f aca="false">SUMPRODUCT('FD inverse'!$A$37:$BH$37,'FD mesh'!$B$84:$BI$84,$E329:$BL329)+'FD inverse'!$A$37*$C330/Setup!$B$17+INDEX('FD inverse'!$A$37:$BH$37,1,'FD mesh'!$B$15+1)*Setup!$B$22</f>
        <v>15.1420607839642</v>
      </c>
      <c r="AN330" s="0" t="n">
        <f aca="false">SUMPRODUCT('FD inverse'!$A$38:$BH$38,'FD mesh'!$B$84:$BI$84,$E329:$BL329)+'FD inverse'!$A$38*$C330/Setup!$B$17+INDEX('FD inverse'!$A$38:$BH$38,1,'FD mesh'!$B$15+1)*Setup!$B$22</f>
        <v>15.1247441580307</v>
      </c>
      <c r="AO330" s="0" t="n">
        <f aca="false">SUMPRODUCT('FD inverse'!$A$39:$BH$39,'FD mesh'!$B$84:$BI$84,$E329:$BL329)+'FD inverse'!$A$39*$C330/Setup!$B$17+INDEX('FD inverse'!$A$39:$BH$39,1,'FD mesh'!$B$15+1)*Setup!$B$22</f>
        <v>15.1075263688619</v>
      </c>
      <c r="AP330" s="0" t="n">
        <f aca="false">SUMPRODUCT('FD inverse'!$A$40:$BH$40,'FD mesh'!$B$84:$BI$84,$E329:$BL329)+'FD inverse'!$A$40*$C330/Setup!$B$17+INDEX('FD inverse'!$A$40:$BH$40,1,'FD mesh'!$B$15+1)*Setup!$B$22</f>
        <v>15.0903968645554</v>
      </c>
      <c r="AQ330" s="0" t="n">
        <f aca="false">SUMPRODUCT('FD inverse'!$A$41:$BH$41,'FD mesh'!$B$84:$BI$84,$E329:$BL329)+'FD inverse'!$A$41*$C330/Setup!$B$17+INDEX('FD inverse'!$A$41:$BH$41,1,'FD mesh'!$B$15+1)*Setup!$B$22</f>
        <v>15.0733436211202</v>
      </c>
      <c r="AR330" s="0" t="n">
        <f aca="false">SUMPRODUCT('FD inverse'!$A$42:$BH$42,'FD mesh'!$B$84:$BI$84,$E329:$BL329)+'FD inverse'!$A$42*$C330/Setup!$B$17+INDEX('FD inverse'!$A$42:$BH$42,1,'FD mesh'!$B$15+1)*Setup!$B$22</f>
        <v>15.0563533718129</v>
      </c>
      <c r="AS330" s="0" t="n">
        <f aca="false">SUMPRODUCT('FD inverse'!$A$43:$BH$43,'FD mesh'!$B$84:$BI$84,$E329:$BL329)+'FD inverse'!$A$43*$C330/Setup!$B$17+INDEX('FD inverse'!$A$43:$BH$43,1,'FD mesh'!$B$15+1)*Setup!$B$22</f>
        <v>0</v>
      </c>
      <c r="AT330" s="0" t="n">
        <f aca="false">SUMPRODUCT('FD inverse'!$A$44:$BH$44,'FD mesh'!$B$84:$BI$84,$E329:$BL329)+'FD inverse'!$A$44*$C330/Setup!$B$17+INDEX('FD inverse'!$A$44:$BH$44,1,'FD mesh'!$B$15+1)*Setup!$B$22</f>
        <v>0</v>
      </c>
      <c r="AU330" s="0" t="n">
        <f aca="false">SUMPRODUCT('FD inverse'!$A$45:$BH$45,'FD mesh'!$B$84:$BI$84,$E329:$BL329)+'FD inverse'!$A$45*$C330/Setup!$B$17+INDEX('FD inverse'!$A$45:$BH$45,1,'FD mesh'!$B$15+1)*Setup!$B$22</f>
        <v>0</v>
      </c>
      <c r="AV330" s="0" t="n">
        <f aca="false">SUMPRODUCT('FD inverse'!$A$46:$BH$46,'FD mesh'!$B$84:$BI$84,$E329:$BL329)+'FD inverse'!$A$46*$C330/Setup!$B$17+INDEX('FD inverse'!$A$46:$BH$46,1,'FD mesh'!$B$15+1)*Setup!$B$22</f>
        <v>0</v>
      </c>
      <c r="AW330" s="0" t="n">
        <f aca="false">SUMPRODUCT('FD inverse'!$A$47:$BH$47,'FD mesh'!$B$84:$BI$84,$E329:$BL329)+'FD inverse'!$A$47*$C330/Setup!$B$17+INDEX('FD inverse'!$A$47:$BH$47,1,'FD mesh'!$B$15+1)*Setup!$B$22</f>
        <v>0</v>
      </c>
      <c r="AX330" s="0" t="n">
        <f aca="false">SUMPRODUCT('FD inverse'!$A$48:$BH$48,'FD mesh'!$B$84:$BI$84,$E329:$BL329)+'FD inverse'!$A$48*$C330/Setup!$B$17+INDEX('FD inverse'!$A$48:$BH$48,1,'FD mesh'!$B$15+1)*Setup!$B$22</f>
        <v>0</v>
      </c>
      <c r="AY330" s="0" t="n">
        <f aca="false">SUMPRODUCT('FD inverse'!$A$49:$BH$49,'FD mesh'!$B$84:$BI$84,$E329:$BL329)+'FD inverse'!$A$49*$C330/Setup!$B$17+INDEX('FD inverse'!$A$49:$BH$49,1,'FD mesh'!$B$15+1)*Setup!$B$22</f>
        <v>0</v>
      </c>
      <c r="AZ330" s="0" t="n">
        <f aca="false">SUMPRODUCT('FD inverse'!$A$50:$BH$50,'FD mesh'!$B$84:$BI$84,$E329:$BL329)+'FD inverse'!$A$50*$C330/Setup!$B$17+INDEX('FD inverse'!$A$50:$BH$50,1,'FD mesh'!$B$15+1)*Setup!$B$22</f>
        <v>0</v>
      </c>
      <c r="BA330" s="0" t="n">
        <f aca="false">SUMPRODUCT('FD inverse'!$A$51:$BH$51,'FD mesh'!$B$84:$BI$84,$E329:$BL329)+'FD inverse'!$A$51*$C330/Setup!$B$17+INDEX('FD inverse'!$A$51:$BH$51,1,'FD mesh'!$B$15+1)*Setup!$B$22</f>
        <v>0</v>
      </c>
      <c r="BB330" s="0" t="n">
        <f aca="false">SUMPRODUCT('FD inverse'!$A$52:$BH$52,'FD mesh'!$B$84:$BI$84,$E329:$BL329)+'FD inverse'!$A$52*$C330/Setup!$B$17+INDEX('FD inverse'!$A$52:$BH$52,1,'FD mesh'!$B$15+1)*Setup!$B$22</f>
        <v>0</v>
      </c>
      <c r="BC330" s="0" t="n">
        <f aca="false">SUMPRODUCT('FD inverse'!$A$53:$BH$53,'FD mesh'!$B$84:$BI$84,$E329:$BL329)+'FD inverse'!$A$53*$C330/Setup!$B$17+INDEX('FD inverse'!$A$53:$BH$53,1,'FD mesh'!$B$15+1)*Setup!$B$22</f>
        <v>0</v>
      </c>
      <c r="BD330" s="0" t="n">
        <f aca="false">SUMPRODUCT('FD inverse'!$A$54:$BH$54,'FD mesh'!$B$84:$BI$84,$E329:$BL329)+'FD inverse'!$A$54*$C330/Setup!$B$17+INDEX('FD inverse'!$A$54:$BH$54,1,'FD mesh'!$B$15+1)*Setup!$B$22</f>
        <v>0</v>
      </c>
      <c r="BE330" s="0" t="n">
        <f aca="false">SUMPRODUCT('FD inverse'!$A$55:$BH$55,'FD mesh'!$B$84:$BI$84,$E329:$BL329)+'FD inverse'!$A$55*$C330/Setup!$B$17+INDEX('FD inverse'!$A$55:$BH$55,1,'FD mesh'!$B$15+1)*Setup!$B$22</f>
        <v>0</v>
      </c>
      <c r="BF330" s="0" t="n">
        <f aca="false">SUMPRODUCT('FD inverse'!$A$56:$BH$56,'FD mesh'!$B$84:$BI$84,$E329:$BL329)+'FD inverse'!$A$56*$C330/Setup!$B$17+INDEX('FD inverse'!$A$56:$BH$56,1,'FD mesh'!$B$15+1)*Setup!$B$22</f>
        <v>0</v>
      </c>
      <c r="BG330" s="0" t="n">
        <f aca="false">SUMPRODUCT('FD inverse'!$A$57:$BH$57,'FD mesh'!$B$84:$BI$84,$E329:$BL329)+'FD inverse'!$A$57*$C330/Setup!$B$17+INDEX('FD inverse'!$A$57:$BH$57,1,'FD mesh'!$B$15+1)*Setup!$B$22</f>
        <v>0</v>
      </c>
      <c r="BH330" s="0" t="n">
        <f aca="false">SUMPRODUCT('FD inverse'!$A$58:$BH$58,'FD mesh'!$B$84:$BI$84,$E329:$BL329)+'FD inverse'!$A$58*$C330/Setup!$B$17+INDEX('FD inverse'!$A$58:$BH$58,1,'FD mesh'!$B$15+1)*Setup!$B$22</f>
        <v>0</v>
      </c>
      <c r="BI330" s="0" t="n">
        <f aca="false">SUMPRODUCT('FD inverse'!$A$59:$BH$59,'FD mesh'!$B$84:$BI$84,$E329:$BL329)+'FD inverse'!$A$59*$C330/Setup!$B$17+INDEX('FD inverse'!$A$59:$BH$59,1,'FD mesh'!$B$15+1)*Setup!$B$22</f>
        <v>0</v>
      </c>
      <c r="BJ330" s="0" t="n">
        <f aca="false">SUMPRODUCT('FD inverse'!$A$60:$BH$60,'FD mesh'!$B$84:$BI$84,$E329:$BL329)+'FD inverse'!$A$60*$C330/Setup!$B$17+INDEX('FD inverse'!$A$60:$BH$60,1,'FD mesh'!$B$15+1)*Setup!$B$22</f>
        <v>0</v>
      </c>
      <c r="BK330" s="0" t="n">
        <f aca="false">SUMPRODUCT('FD inverse'!$A$61:$BH$61,'FD mesh'!$B$84:$BI$84,$E329:$BL329)+'FD inverse'!$A$61*$C330/Setup!$B$17+INDEX('FD inverse'!$A$61:$BH$61,1,'FD mesh'!$B$15+1)*Setup!$B$22</f>
        <v>0</v>
      </c>
      <c r="BL330" s="0" t="n">
        <f aca="false">SUMPRODUCT('FD inverse'!$A$62:$BH$62,'FD mesh'!$B$84:$BI$84,$E329:$BL329)+'FD inverse'!$A$62*$C330/Setup!$B$17+INDEX('FD inverse'!$A$62:$BH$62,1,'FD mesh'!$B$15+1)*Setup!$B$22</f>
        <v>0</v>
      </c>
    </row>
    <row r="331" customFormat="false" ht="15" hidden="false" customHeight="false" outlineLevel="0" collapsed="false">
      <c r="A331" s="0" t="n">
        <v>326</v>
      </c>
      <c r="B331" s="0" t="n">
        <f aca="false">A331*Setup!$B$11/3600</f>
        <v>27.1666666666667</v>
      </c>
      <c r="C331" s="0" t="n">
        <f aca="false">Setup!$B$7+Setup!$B$8*COS(2*PI()*(B331-Setup!$B$9)/24)</f>
        <v>20.0948159715203</v>
      </c>
      <c r="D331" s="0" t="n">
        <f aca="false">(C331-E331)/Setup!$B$17</f>
        <v>-5.05226560311859</v>
      </c>
      <c r="E331" s="0" t="n">
        <f aca="false">SUMPRODUCT('FD inverse'!$A$3:$BH$3,'FD mesh'!$B$84:$BI$84,$E330:$BL330)+'FD inverse'!$A$3*$C331/Setup!$B$17+INDEX('FD inverse'!$A$3:$BH$3,1,'FD mesh'!$B$15+1)*Setup!$B$22</f>
        <v>20.7516104999257</v>
      </c>
      <c r="F331" s="0" t="n">
        <f aca="false">SUMPRODUCT('FD inverse'!$A$4:$BH$4,'FD mesh'!$B$84:$BI$84,$E330:$BL330)+'FD inverse'!$A$4*$C331/Setup!$B$17+INDEX('FD inverse'!$A$4:$BH$4,1,'FD mesh'!$B$15+1)*Setup!$B$22</f>
        <v>20.8982015485624</v>
      </c>
      <c r="G331" s="0" t="n">
        <f aca="false">SUMPRODUCT('FD inverse'!$A$5:$BH$5,'FD mesh'!$B$84:$BI$84,$E330:$BL330)+'FD inverse'!$A$5*$C331/Setup!$B$17+INDEX('FD inverse'!$A$5:$BH$5,1,'FD mesh'!$B$15+1)*Setup!$B$22</f>
        <v>21.03758439122</v>
      </c>
      <c r="H331" s="0" t="n">
        <f aca="false">SUMPRODUCT('FD inverse'!$A$6:$BH$6,'FD mesh'!$B$84:$BI$84,$E330:$BL330)+'FD inverse'!$A$6*$C331/Setup!$B$17+INDEX('FD inverse'!$A$6:$BH$6,1,'FD mesh'!$B$15+1)*Setup!$B$22</f>
        <v>21.4946465844819</v>
      </c>
      <c r="I331" s="0" t="n">
        <f aca="false">SUMPRODUCT('FD inverse'!$A$7:$BH$7,'FD mesh'!$B$84:$BI$84,$E330:$BL330)+'FD inverse'!$A$7*$C331/Setup!$B$17+INDEX('FD inverse'!$A$7:$BH$7,1,'FD mesh'!$B$15+1)*Setup!$B$22</f>
        <v>21.5318359285998</v>
      </c>
      <c r="J331" s="0" t="n">
        <f aca="false">SUMPRODUCT('FD inverse'!$A$8:$BH$8,'FD mesh'!$B$84:$BI$84,$E330:$BL330)+'FD inverse'!$A$8*$C331/Setup!$B$17+INDEX('FD inverse'!$A$8:$BH$8,1,'FD mesh'!$B$15+1)*Setup!$B$22</f>
        <v>21.5627564467813</v>
      </c>
      <c r="K331" s="0" t="n">
        <f aca="false">SUMPRODUCT('FD inverse'!$A$9:$BH$9,'FD mesh'!$B$84:$BI$84,$E330:$BL330)+'FD inverse'!$A$9*$C331/Setup!$B$17+INDEX('FD inverse'!$A$9:$BH$9,1,'FD mesh'!$B$15+1)*Setup!$B$22</f>
        <v>21.5876768682462</v>
      </c>
      <c r="L331" s="0" t="n">
        <f aca="false">SUMPRODUCT('FD inverse'!$A$10:$BH$10,'FD mesh'!$B$84:$BI$84,$E330:$BL330)+'FD inverse'!$A$10*$C331/Setup!$B$17+INDEX('FD inverse'!$A$10:$BH$10,1,'FD mesh'!$B$15+1)*Setup!$B$22</f>
        <v>21.6068710623276</v>
      </c>
      <c r="M331" s="0" t="n">
        <f aca="false">SUMPRODUCT('FD inverse'!$A$11:$BH$11,'FD mesh'!$B$84:$BI$84,$E330:$BL330)+'FD inverse'!$A$11*$C331/Setup!$B$17+INDEX('FD inverse'!$A$11:$BH$11,1,'FD mesh'!$B$15+1)*Setup!$B$22</f>
        <v>21.6206047779271</v>
      </c>
      <c r="N331" s="0" t="n">
        <f aca="false">SUMPRODUCT('FD inverse'!$A$12:$BH$12,'FD mesh'!$B$84:$BI$84,$E330:$BL330)+'FD inverse'!$A$12*$C331/Setup!$B$17+INDEX('FD inverse'!$A$12:$BH$12,1,'FD mesh'!$B$15+1)*Setup!$B$22</f>
        <v>21.6291242321582</v>
      </c>
      <c r="O331" s="0" t="n">
        <f aca="false">SUMPRODUCT('FD inverse'!$A$13:$BH$13,'FD mesh'!$B$84:$BI$84,$E330:$BL330)+'FD inverse'!$A$13*$C331/Setup!$B$17+INDEX('FD inverse'!$A$13:$BH$13,1,'FD mesh'!$B$15+1)*Setup!$B$22</f>
        <v>21.6326465172625</v>
      </c>
      <c r="P331" s="0" t="n">
        <f aca="false">SUMPRODUCT('FD inverse'!$A$14:$BH$14,'FD mesh'!$B$84:$BI$84,$E330:$BL330)+'FD inverse'!$A$14*$C331/Setup!$B$17+INDEX('FD inverse'!$A$14:$BH$14,1,'FD mesh'!$B$15+1)*Setup!$B$22</f>
        <v>21.6313517959435</v>
      </c>
      <c r="Q331" s="0" t="n">
        <f aca="false">SUMPRODUCT('FD inverse'!$A$15:$BH$15,'FD mesh'!$B$84:$BI$84,$E330:$BL330)+'FD inverse'!$A$15*$C331/Setup!$B$17+INDEX('FD inverse'!$A$15:$BH$15,1,'FD mesh'!$B$15+1)*Setup!$B$22</f>
        <v>21.6253772578601</v>
      </c>
      <c r="R331" s="0" t="n">
        <f aca="false">SUMPRODUCT('FD inverse'!$A$16:$BH$16,'FD mesh'!$B$84:$BI$84,$E330:$BL330)+'FD inverse'!$A$16*$C331/Setup!$B$17+INDEX('FD inverse'!$A$16:$BH$16,1,'FD mesh'!$B$15+1)*Setup!$B$22</f>
        <v>21.6148128138732</v>
      </c>
      <c r="S331" s="0" t="n">
        <f aca="false">SUMPRODUCT('FD inverse'!$A$17:$BH$17,'FD mesh'!$B$84:$BI$84,$E330:$BL330)+'FD inverse'!$A$17*$C331/Setup!$B$17+INDEX('FD inverse'!$A$17:$BH$17,1,'FD mesh'!$B$15+1)*Setup!$B$22</f>
        <v>21.1991496792444</v>
      </c>
      <c r="T331" s="0" t="n">
        <f aca="false">SUMPRODUCT('FD inverse'!$A$18:$BH$18,'FD mesh'!$B$84:$BI$84,$E330:$BL330)+'FD inverse'!$A$18*$C331/Setup!$B$17+INDEX('FD inverse'!$A$18:$BH$18,1,'FD mesh'!$B$15+1)*Setup!$B$22</f>
        <v>20.7814469913299</v>
      </c>
      <c r="U331" s="0" t="n">
        <f aca="false">SUMPRODUCT('FD inverse'!$A$19:$BH$19,'FD mesh'!$B$84:$BI$84,$E330:$BL330)+'FD inverse'!$A$19*$C331/Setup!$B$17+INDEX('FD inverse'!$A$19:$BH$19,1,'FD mesh'!$B$15+1)*Setup!$B$22</f>
        <v>20.3619219623281</v>
      </c>
      <c r="V331" s="0" t="n">
        <f aca="false">SUMPRODUCT('FD inverse'!$A$20:$BH$20,'FD mesh'!$B$84:$BI$84,$E330:$BL330)+'FD inverse'!$A$20*$C331/Setup!$B$17+INDEX('FD inverse'!$A$20:$BH$20,1,'FD mesh'!$B$15+1)*Setup!$B$22</f>
        <v>19.9407790856592</v>
      </c>
      <c r="W331" s="0" t="n">
        <f aca="false">SUMPRODUCT('FD inverse'!$A$21:$BH$21,'FD mesh'!$B$84:$BI$84,$E330:$BL330)+'FD inverse'!$A$21*$C331/Setup!$B$17+INDEX('FD inverse'!$A$21:$BH$21,1,'FD mesh'!$B$15+1)*Setup!$B$22</f>
        <v>19.5182103658857</v>
      </c>
      <c r="X331" s="0" t="n">
        <f aca="false">SUMPRODUCT('FD inverse'!$A$22:$BH$22,'FD mesh'!$B$84:$BI$84,$E330:$BL330)+'FD inverse'!$A$22*$C331/Setup!$B$17+INDEX('FD inverse'!$A$22:$BH$22,1,'FD mesh'!$B$15+1)*Setup!$B$22</f>
        <v>19.094395712</v>
      </c>
      <c r="Y331" s="0" t="n">
        <f aca="false">SUMPRODUCT('FD inverse'!$A$23:$BH$23,'FD mesh'!$B$84:$BI$84,$E330:$BL330)+'FD inverse'!$A$23*$C331/Setup!$B$17+INDEX('FD inverse'!$A$23:$BH$23,1,'FD mesh'!$B$15+1)*Setup!$B$22</f>
        <v>18.6695034790376</v>
      </c>
      <c r="Z331" s="0" t="n">
        <f aca="false">SUMPRODUCT('FD inverse'!$A$24:$BH$24,'FD mesh'!$B$84:$BI$84,$E330:$BL330)+'FD inverse'!$A$24*$C331/Setup!$B$17+INDEX('FD inverse'!$A$24:$BH$24,1,'FD mesh'!$B$15+1)*Setup!$B$22</f>
        <v>18.2436911433542</v>
      </c>
      <c r="AA331" s="0" t="n">
        <f aca="false">SUMPRODUCT('FD inverse'!$A$25:$BH$25,'FD mesh'!$B$84:$BI$84,$E330:$BL330)+'FD inverse'!$A$25*$C331/Setup!$B$17+INDEX('FD inverse'!$A$25:$BH$25,1,'FD mesh'!$B$15+1)*Setup!$B$22</f>
        <v>17.8171060972849</v>
      </c>
      <c r="AB331" s="0" t="n">
        <f aca="false">SUMPRODUCT('FD inverse'!$A$26:$BH$26,'FD mesh'!$B$84:$BI$84,$E330:$BL330)+'FD inverse'!$A$26*$C331/Setup!$B$17+INDEX('FD inverse'!$A$26:$BH$26,1,'FD mesh'!$B$15+1)*Setup!$B$22</f>
        <v>17.3898865492507</v>
      </c>
      <c r="AC331" s="0" t="n">
        <f aca="false">SUMPRODUCT('FD inverse'!$A$27:$BH$27,'FD mesh'!$B$84:$BI$84,$E330:$BL330)+'FD inverse'!$A$27*$C331/Setup!$B$17+INDEX('FD inverse'!$A$27:$BH$27,1,'FD mesh'!$B$15+1)*Setup!$B$22</f>
        <v>16.9621625157128</v>
      </c>
      <c r="AD331" s="0" t="n">
        <f aca="false">SUMPRODUCT('FD inverse'!$A$28:$BH$28,'FD mesh'!$B$84:$BI$84,$E330:$BL330)+'FD inverse'!$A$28*$C331/Setup!$B$17+INDEX('FD inverse'!$A$28:$BH$28,1,'FD mesh'!$B$15+1)*Setup!$B$22</f>
        <v>16.5340568916732</v>
      </c>
      <c r="AE331" s="0" t="n">
        <f aca="false">SUMPRODUCT('FD inverse'!$A$29:$BH$29,'FD mesh'!$B$84:$BI$84,$E330:$BL330)+'FD inverse'!$A$29*$C331/Setup!$B$17+INDEX('FD inverse'!$A$29:$BH$29,1,'FD mesh'!$B$15+1)*Setup!$B$22</f>
        <v>16.105686586694</v>
      </c>
      <c r="AF331" s="0" t="n">
        <f aca="false">SUMPRODUCT('FD inverse'!$A$30:$BH$30,'FD mesh'!$B$84:$BI$84,$E330:$BL330)+'FD inverse'!$A$30*$C331/Setup!$B$17+INDEX('FD inverse'!$A$30:$BH$30,1,'FD mesh'!$B$15+1)*Setup!$B$22</f>
        <v>15.6771637136413</v>
      </c>
      <c r="AG331" s="0" t="n">
        <f aca="false">SUMPRODUCT('FD inverse'!$A$31:$BH$31,'FD mesh'!$B$84:$BI$84,$E330:$BL330)+'FD inverse'!$A$31*$C331/Setup!$B$17+INDEX('FD inverse'!$A$31:$BH$31,1,'FD mesh'!$B$15+1)*Setup!$B$22</f>
        <v>15.2485968175611</v>
      </c>
      <c r="AH331" s="0" t="n">
        <f aca="false">SUMPRODUCT('FD inverse'!$A$32:$BH$32,'FD mesh'!$B$84:$BI$84,$E330:$BL330)+'FD inverse'!$A$32*$C331/Setup!$B$17+INDEX('FD inverse'!$A$32:$BH$32,1,'FD mesh'!$B$15+1)*Setup!$B$22</f>
        <v>15.2305880719435</v>
      </c>
      <c r="AI331" s="0" t="n">
        <f aca="false">SUMPRODUCT('FD inverse'!$A$33:$BH$33,'FD mesh'!$B$84:$BI$84,$E330:$BL330)+'FD inverse'!$A$33*$C331/Setup!$B$17+INDEX('FD inverse'!$A$33:$BH$33,1,'FD mesh'!$B$15+1)*Setup!$B$22</f>
        <v>15.2126924667478</v>
      </c>
      <c r="AJ331" s="0" t="n">
        <f aca="false">SUMPRODUCT('FD inverse'!$A$34:$BH$34,'FD mesh'!$B$84:$BI$84,$E330:$BL330)+'FD inverse'!$A$34*$C331/Setup!$B$17+INDEX('FD inverse'!$A$34:$BH$34,1,'FD mesh'!$B$15+1)*Setup!$B$22</f>
        <v>15.1949132205303</v>
      </c>
      <c r="AK331" s="0" t="n">
        <f aca="false">SUMPRODUCT('FD inverse'!$A$35:$BH$35,'FD mesh'!$B$84:$BI$84,$E330:$BL330)+'FD inverse'!$A$35*$C331/Setup!$B$17+INDEX('FD inverse'!$A$35:$BH$35,1,'FD mesh'!$B$15+1)*Setup!$B$22</f>
        <v>15.1772508237937</v>
      </c>
      <c r="AL331" s="0" t="n">
        <f aca="false">SUMPRODUCT('FD inverse'!$A$36:$BH$36,'FD mesh'!$B$84:$BI$84,$E330:$BL330)+'FD inverse'!$A$36*$C331/Setup!$B$17+INDEX('FD inverse'!$A$36:$BH$36,1,'FD mesh'!$B$15+1)*Setup!$B$22</f>
        <v>15.1597032307252</v>
      </c>
      <c r="AM331" s="0" t="n">
        <f aca="false">SUMPRODUCT('FD inverse'!$A$37:$BH$37,'FD mesh'!$B$84:$BI$84,$E330:$BL330)+'FD inverse'!$A$37*$C331/Setup!$B$17+INDEX('FD inverse'!$A$37:$BH$37,1,'FD mesh'!$B$15+1)*Setup!$B$22</f>
        <v>15.1422660603869</v>
      </c>
      <c r="AN331" s="0" t="n">
        <f aca="false">SUMPRODUCT('FD inverse'!$A$38:$BH$38,'FD mesh'!$B$84:$BI$84,$E330:$BL330)+'FD inverse'!$A$38*$C331/Setup!$B$17+INDEX('FD inverse'!$A$38:$BH$38,1,'FD mesh'!$B$15+1)*Setup!$B$22</f>
        <v>15.1249328057019</v>
      </c>
      <c r="AO331" s="0" t="n">
        <f aca="false">SUMPRODUCT('FD inverse'!$A$39:$BH$39,'FD mesh'!$B$84:$BI$84,$E330:$BL330)+'FD inverse'!$A$39*$C331/Setup!$B$17+INDEX('FD inverse'!$A$39:$BH$39,1,'FD mesh'!$B$15+1)*Setup!$B$22</f>
        <v>15.1076950488132</v>
      </c>
      <c r="AP331" s="0" t="n">
        <f aca="false">SUMPRODUCT('FD inverse'!$A$40:$BH$40,'FD mesh'!$B$84:$BI$84,$E330:$BL330)+'FD inverse'!$A$40*$C331/Setup!$B$17+INDEX('FD inverse'!$A$40:$BH$40,1,'FD mesh'!$B$15+1)*Setup!$B$22</f>
        <v>15.0905426816011</v>
      </c>
      <c r="AQ331" s="0" t="n">
        <f aca="false">SUMPRODUCT('FD inverse'!$A$41:$BH$41,'FD mesh'!$B$84:$BI$84,$E330:$BL330)+'FD inverse'!$A$41*$C331/Setup!$B$17+INDEX('FD inverse'!$A$41:$BH$41,1,'FD mesh'!$B$15+1)*Setup!$B$22</f>
        <v>15.0734641303363</v>
      </c>
      <c r="AR331" s="0" t="n">
        <f aca="false">SUMPRODUCT('FD inverse'!$A$42:$BH$42,'FD mesh'!$B$84:$BI$84,$E330:$BL330)+'FD inverse'!$A$42*$C331/Setup!$B$17+INDEX('FD inverse'!$A$42:$BH$42,1,'FD mesh'!$B$15+1)*Setup!$B$22</f>
        <v>15.0564465836124</v>
      </c>
      <c r="AS331" s="0" t="n">
        <f aca="false">SUMPRODUCT('FD inverse'!$A$43:$BH$43,'FD mesh'!$B$84:$BI$84,$E330:$BL330)+'FD inverse'!$A$43*$C331/Setup!$B$17+INDEX('FD inverse'!$A$43:$BH$43,1,'FD mesh'!$B$15+1)*Setup!$B$22</f>
        <v>0</v>
      </c>
      <c r="AT331" s="0" t="n">
        <f aca="false">SUMPRODUCT('FD inverse'!$A$44:$BH$44,'FD mesh'!$B$84:$BI$84,$E330:$BL330)+'FD inverse'!$A$44*$C331/Setup!$B$17+INDEX('FD inverse'!$A$44:$BH$44,1,'FD mesh'!$B$15+1)*Setup!$B$22</f>
        <v>0</v>
      </c>
      <c r="AU331" s="0" t="n">
        <f aca="false">SUMPRODUCT('FD inverse'!$A$45:$BH$45,'FD mesh'!$B$84:$BI$84,$E330:$BL330)+'FD inverse'!$A$45*$C331/Setup!$B$17+INDEX('FD inverse'!$A$45:$BH$45,1,'FD mesh'!$B$15+1)*Setup!$B$22</f>
        <v>0</v>
      </c>
      <c r="AV331" s="0" t="n">
        <f aca="false">SUMPRODUCT('FD inverse'!$A$46:$BH$46,'FD mesh'!$B$84:$BI$84,$E330:$BL330)+'FD inverse'!$A$46*$C331/Setup!$B$17+INDEX('FD inverse'!$A$46:$BH$46,1,'FD mesh'!$B$15+1)*Setup!$B$22</f>
        <v>0</v>
      </c>
      <c r="AW331" s="0" t="n">
        <f aca="false">SUMPRODUCT('FD inverse'!$A$47:$BH$47,'FD mesh'!$B$84:$BI$84,$E330:$BL330)+'FD inverse'!$A$47*$C331/Setup!$B$17+INDEX('FD inverse'!$A$47:$BH$47,1,'FD mesh'!$B$15+1)*Setup!$B$22</f>
        <v>0</v>
      </c>
      <c r="AX331" s="0" t="n">
        <f aca="false">SUMPRODUCT('FD inverse'!$A$48:$BH$48,'FD mesh'!$B$84:$BI$84,$E330:$BL330)+'FD inverse'!$A$48*$C331/Setup!$B$17+INDEX('FD inverse'!$A$48:$BH$48,1,'FD mesh'!$B$15+1)*Setup!$B$22</f>
        <v>0</v>
      </c>
      <c r="AY331" s="0" t="n">
        <f aca="false">SUMPRODUCT('FD inverse'!$A$49:$BH$49,'FD mesh'!$B$84:$BI$84,$E330:$BL330)+'FD inverse'!$A$49*$C331/Setup!$B$17+INDEX('FD inverse'!$A$49:$BH$49,1,'FD mesh'!$B$15+1)*Setup!$B$22</f>
        <v>0</v>
      </c>
      <c r="AZ331" s="0" t="n">
        <f aca="false">SUMPRODUCT('FD inverse'!$A$50:$BH$50,'FD mesh'!$B$84:$BI$84,$E330:$BL330)+'FD inverse'!$A$50*$C331/Setup!$B$17+INDEX('FD inverse'!$A$50:$BH$50,1,'FD mesh'!$B$15+1)*Setup!$B$22</f>
        <v>0</v>
      </c>
      <c r="BA331" s="0" t="n">
        <f aca="false">SUMPRODUCT('FD inverse'!$A$51:$BH$51,'FD mesh'!$B$84:$BI$84,$E330:$BL330)+'FD inverse'!$A$51*$C331/Setup!$B$17+INDEX('FD inverse'!$A$51:$BH$51,1,'FD mesh'!$B$15+1)*Setup!$B$22</f>
        <v>0</v>
      </c>
      <c r="BB331" s="0" t="n">
        <f aca="false">SUMPRODUCT('FD inverse'!$A$52:$BH$52,'FD mesh'!$B$84:$BI$84,$E330:$BL330)+'FD inverse'!$A$52*$C331/Setup!$B$17+INDEX('FD inverse'!$A$52:$BH$52,1,'FD mesh'!$B$15+1)*Setup!$B$22</f>
        <v>0</v>
      </c>
      <c r="BC331" s="0" t="n">
        <f aca="false">SUMPRODUCT('FD inverse'!$A$53:$BH$53,'FD mesh'!$B$84:$BI$84,$E330:$BL330)+'FD inverse'!$A$53*$C331/Setup!$B$17+INDEX('FD inverse'!$A$53:$BH$53,1,'FD mesh'!$B$15+1)*Setup!$B$22</f>
        <v>0</v>
      </c>
      <c r="BD331" s="0" t="n">
        <f aca="false">SUMPRODUCT('FD inverse'!$A$54:$BH$54,'FD mesh'!$B$84:$BI$84,$E330:$BL330)+'FD inverse'!$A$54*$C331/Setup!$B$17+INDEX('FD inverse'!$A$54:$BH$54,1,'FD mesh'!$B$15+1)*Setup!$B$22</f>
        <v>0</v>
      </c>
      <c r="BE331" s="0" t="n">
        <f aca="false">SUMPRODUCT('FD inverse'!$A$55:$BH$55,'FD mesh'!$B$84:$BI$84,$E330:$BL330)+'FD inverse'!$A$55*$C331/Setup!$B$17+INDEX('FD inverse'!$A$55:$BH$55,1,'FD mesh'!$B$15+1)*Setup!$B$22</f>
        <v>0</v>
      </c>
      <c r="BF331" s="0" t="n">
        <f aca="false">SUMPRODUCT('FD inverse'!$A$56:$BH$56,'FD mesh'!$B$84:$BI$84,$E330:$BL330)+'FD inverse'!$A$56*$C331/Setup!$B$17+INDEX('FD inverse'!$A$56:$BH$56,1,'FD mesh'!$B$15+1)*Setup!$B$22</f>
        <v>0</v>
      </c>
      <c r="BG331" s="0" t="n">
        <f aca="false">SUMPRODUCT('FD inverse'!$A$57:$BH$57,'FD mesh'!$B$84:$BI$84,$E330:$BL330)+'FD inverse'!$A$57*$C331/Setup!$B$17+INDEX('FD inverse'!$A$57:$BH$57,1,'FD mesh'!$B$15+1)*Setup!$B$22</f>
        <v>0</v>
      </c>
      <c r="BH331" s="0" t="n">
        <f aca="false">SUMPRODUCT('FD inverse'!$A$58:$BH$58,'FD mesh'!$B$84:$BI$84,$E330:$BL330)+'FD inverse'!$A$58*$C331/Setup!$B$17+INDEX('FD inverse'!$A$58:$BH$58,1,'FD mesh'!$B$15+1)*Setup!$B$22</f>
        <v>0</v>
      </c>
      <c r="BI331" s="0" t="n">
        <f aca="false">SUMPRODUCT('FD inverse'!$A$59:$BH$59,'FD mesh'!$B$84:$BI$84,$E330:$BL330)+'FD inverse'!$A$59*$C331/Setup!$B$17+INDEX('FD inverse'!$A$59:$BH$59,1,'FD mesh'!$B$15+1)*Setup!$B$22</f>
        <v>0</v>
      </c>
      <c r="BJ331" s="0" t="n">
        <f aca="false">SUMPRODUCT('FD inverse'!$A$60:$BH$60,'FD mesh'!$B$84:$BI$84,$E330:$BL330)+'FD inverse'!$A$60*$C331/Setup!$B$17+INDEX('FD inverse'!$A$60:$BH$60,1,'FD mesh'!$B$15+1)*Setup!$B$22</f>
        <v>0</v>
      </c>
      <c r="BK331" s="0" t="n">
        <f aca="false">SUMPRODUCT('FD inverse'!$A$61:$BH$61,'FD mesh'!$B$84:$BI$84,$E330:$BL330)+'FD inverse'!$A$61*$C331/Setup!$B$17+INDEX('FD inverse'!$A$61:$BH$61,1,'FD mesh'!$B$15+1)*Setup!$B$22</f>
        <v>0</v>
      </c>
      <c r="BL331" s="0" t="n">
        <f aca="false">SUMPRODUCT('FD inverse'!$A$62:$BH$62,'FD mesh'!$B$84:$BI$84,$E330:$BL330)+'FD inverse'!$A$62*$C331/Setup!$B$17+INDEX('FD inverse'!$A$62:$BH$62,1,'FD mesh'!$B$15+1)*Setup!$B$22</f>
        <v>0</v>
      </c>
    </row>
    <row r="332" customFormat="false" ht="15" hidden="false" customHeight="false" outlineLevel="0" collapsed="false">
      <c r="A332" s="0" t="n">
        <v>327</v>
      </c>
      <c r="B332" s="0" t="n">
        <f aca="false">A332*Setup!$B$11/3600</f>
        <v>27.25</v>
      </c>
      <c r="C332" s="0" t="n">
        <f aca="false">Setup!$B$7+Setup!$B$8*COS(2*PI()*(B332-Setup!$B$9)/24)</f>
        <v>20.0768588783871</v>
      </c>
      <c r="D332" s="0" t="n">
        <f aca="false">(C332-E332)/Setup!$B$17</f>
        <v>-5.06477121298615</v>
      </c>
      <c r="E332" s="0" t="n">
        <f aca="false">SUMPRODUCT('FD inverse'!$A$3:$BH$3,'FD mesh'!$B$84:$BI$84,$E331:$BL331)+'FD inverse'!$A$3*$C332/Setup!$B$17+INDEX('FD inverse'!$A$3:$BH$3,1,'FD mesh'!$B$15+1)*Setup!$B$22</f>
        <v>20.7352791360753</v>
      </c>
      <c r="F332" s="0" t="n">
        <f aca="false">SUMPRODUCT('FD inverse'!$A$4:$BH$4,'FD mesh'!$B$84:$BI$84,$E331:$BL331)+'FD inverse'!$A$4*$C332/Setup!$B$17+INDEX('FD inverse'!$A$4:$BH$4,1,'FD mesh'!$B$15+1)*Setup!$B$22</f>
        <v>20.882472241777</v>
      </c>
      <c r="G332" s="0" t="n">
        <f aca="false">SUMPRODUCT('FD inverse'!$A$5:$BH$5,'FD mesh'!$B$84:$BI$84,$E331:$BL331)+'FD inverse'!$A$5*$C332/Setup!$B$17+INDEX('FD inverse'!$A$5:$BH$5,1,'FD mesh'!$B$15+1)*Setup!$B$22</f>
        <v>21.0228383914086</v>
      </c>
      <c r="H332" s="0" t="n">
        <f aca="false">SUMPRODUCT('FD inverse'!$A$6:$BH$6,'FD mesh'!$B$84:$BI$84,$E331:$BL331)+'FD inverse'!$A$6*$C332/Setup!$B$17+INDEX('FD inverse'!$A$6:$BH$6,1,'FD mesh'!$B$15+1)*Setup!$B$22</f>
        <v>21.4837163626419</v>
      </c>
      <c r="I332" s="0" t="n">
        <f aca="false">SUMPRODUCT('FD inverse'!$A$7:$BH$7,'FD mesh'!$B$84:$BI$84,$E331:$BL331)+'FD inverse'!$A$7*$C332/Setup!$B$17+INDEX('FD inverse'!$A$7:$BH$7,1,'FD mesh'!$B$15+1)*Setup!$B$22</f>
        <v>21.5212777695829</v>
      </c>
      <c r="J332" s="0" t="n">
        <f aca="false">SUMPRODUCT('FD inverse'!$A$8:$BH$8,'FD mesh'!$B$84:$BI$84,$E331:$BL331)+'FD inverse'!$A$8*$C332/Setup!$B$17+INDEX('FD inverse'!$A$8:$BH$8,1,'FD mesh'!$B$15+1)*Setup!$B$22</f>
        <v>21.5526101741539</v>
      </c>
      <c r="K332" s="0" t="n">
        <f aca="false">SUMPRODUCT('FD inverse'!$A$9:$BH$9,'FD mesh'!$B$84:$BI$84,$E331:$BL331)+'FD inverse'!$A$9*$C332/Setup!$B$17+INDEX('FD inverse'!$A$9:$BH$9,1,'FD mesh'!$B$15+1)*Setup!$B$22</f>
        <v>21.577956577175</v>
      </c>
      <c r="L332" s="0" t="n">
        <f aca="false">SUMPRODUCT('FD inverse'!$A$10:$BH$10,'FD mesh'!$B$84:$BI$84,$E331:$BL331)+'FD inverse'!$A$10*$C332/Setup!$B$17+INDEX('FD inverse'!$A$10:$BH$10,1,'FD mesh'!$B$15+1)*Setup!$B$22</f>
        <v>21.5975682951982</v>
      </c>
      <c r="M332" s="0" t="n">
        <f aca="false">SUMPRODUCT('FD inverse'!$A$11:$BH$11,'FD mesh'!$B$84:$BI$84,$E331:$BL331)+'FD inverse'!$A$11*$C332/Setup!$B$17+INDEX('FD inverse'!$A$11:$BH$11,1,'FD mesh'!$B$15+1)*Setup!$B$22</f>
        <v>21.611691655033</v>
      </c>
      <c r="N332" s="0" t="n">
        <f aca="false">SUMPRODUCT('FD inverse'!$A$12:$BH$12,'FD mesh'!$B$84:$BI$84,$E331:$BL331)+'FD inverse'!$A$12*$C332/Setup!$B$17+INDEX('FD inverse'!$A$12:$BH$12,1,'FD mesh'!$B$15+1)*Setup!$B$22</f>
        <v>21.6205565352842</v>
      </c>
      <c r="O332" s="0" t="n">
        <f aca="false">SUMPRODUCT('FD inverse'!$A$13:$BH$13,'FD mesh'!$B$84:$BI$84,$E331:$BL331)+'FD inverse'!$A$13*$C332/Setup!$B$17+INDEX('FD inverse'!$A$13:$BH$13,1,'FD mesh'!$B$15+1)*Setup!$B$22</f>
        <v>21.6243667271143</v>
      </c>
      <c r="P332" s="0" t="n">
        <f aca="false">SUMPRODUCT('FD inverse'!$A$14:$BH$14,'FD mesh'!$B$84:$BI$84,$E331:$BL331)+'FD inverse'!$A$14*$C332/Setup!$B$17+INDEX('FD inverse'!$A$14:$BH$14,1,'FD mesh'!$B$15+1)*Setup!$B$22</f>
        <v>21.6232920869985</v>
      </c>
      <c r="Q332" s="0" t="n">
        <f aca="false">SUMPRODUCT('FD inverse'!$A$15:$BH$15,'FD mesh'!$B$84:$BI$84,$E331:$BL331)+'FD inverse'!$A$15*$C332/Setup!$B$17+INDEX('FD inverse'!$A$15:$BH$15,1,'FD mesh'!$B$15+1)*Setup!$B$22</f>
        <v>21.6174624563546</v>
      </c>
      <c r="R332" s="0" t="n">
        <f aca="false">SUMPRODUCT('FD inverse'!$A$16:$BH$16,'FD mesh'!$B$84:$BI$84,$E331:$BL331)+'FD inverse'!$A$16*$C332/Setup!$B$17+INDEX('FD inverse'!$A$16:$BH$16,1,'FD mesh'!$B$15+1)*Setup!$B$22</f>
        <v>21.6069633262975</v>
      </c>
      <c r="S332" s="0" t="n">
        <f aca="false">SUMPRODUCT('FD inverse'!$A$17:$BH$17,'FD mesh'!$B$84:$BI$84,$E331:$BL331)+'FD inverse'!$A$17*$C332/Setup!$B$17+INDEX('FD inverse'!$A$17:$BH$17,1,'FD mesh'!$B$15+1)*Setup!$B$22</f>
        <v>21.192079392466</v>
      </c>
      <c r="T332" s="0" t="n">
        <f aca="false">SUMPRODUCT('FD inverse'!$A$18:$BH$18,'FD mesh'!$B$84:$BI$84,$E331:$BL331)+'FD inverse'!$A$18*$C332/Setup!$B$17+INDEX('FD inverse'!$A$18:$BH$18,1,'FD mesh'!$B$15+1)*Setup!$B$22</f>
        <v>20.7751147742397</v>
      </c>
      <c r="U332" s="0" t="n">
        <f aca="false">SUMPRODUCT('FD inverse'!$A$19:$BH$19,'FD mesh'!$B$84:$BI$84,$E331:$BL331)+'FD inverse'!$A$19*$C332/Setup!$B$17+INDEX('FD inverse'!$A$19:$BH$19,1,'FD mesh'!$B$15+1)*Setup!$B$22</f>
        <v>20.356286674984</v>
      </c>
      <c r="V332" s="0" t="n">
        <f aca="false">SUMPRODUCT('FD inverse'!$A$20:$BH$20,'FD mesh'!$B$84:$BI$84,$E331:$BL331)+'FD inverse'!$A$20*$C332/Setup!$B$17+INDEX('FD inverse'!$A$20:$BH$20,1,'FD mesh'!$B$15+1)*Setup!$B$22</f>
        <v>19.935800191167</v>
      </c>
      <c r="W332" s="0" t="n">
        <f aca="false">SUMPRODUCT('FD inverse'!$A$21:$BH$21,'FD mesh'!$B$84:$BI$84,$E331:$BL331)+'FD inverse'!$A$21*$C332/Setup!$B$17+INDEX('FD inverse'!$A$21:$BH$21,1,'FD mesh'!$B$15+1)*Setup!$B$22</f>
        <v>19.513848489828</v>
      </c>
      <c r="X332" s="0" t="n">
        <f aca="false">SUMPRODUCT('FD inverse'!$A$22:$BH$22,'FD mesh'!$B$84:$BI$84,$E331:$BL331)+'FD inverse'!$A$22*$C332/Setup!$B$17+INDEX('FD inverse'!$A$22:$BH$22,1,'FD mesh'!$B$15+1)*Setup!$B$22</f>
        <v>19.0906131506778</v>
      </c>
      <c r="Y332" s="0" t="n">
        <f aca="false">SUMPRODUCT('FD inverse'!$A$23:$BH$23,'FD mesh'!$B$84:$BI$84,$E331:$BL331)+'FD inverse'!$A$23*$C332/Setup!$B$17+INDEX('FD inverse'!$A$23:$BH$23,1,'FD mesh'!$B$15+1)*Setup!$B$22</f>
        <v>18.666264657767</v>
      </c>
      <c r="Z332" s="0" t="n">
        <f aca="false">SUMPRODUCT('FD inverse'!$A$24:$BH$24,'FD mesh'!$B$84:$BI$84,$E331:$BL331)+'FD inverse'!$A$24*$C332/Setup!$B$17+INDEX('FD inverse'!$A$24:$BH$24,1,'FD mesh'!$B$15+1)*Setup!$B$22</f>
        <v>18.2409630260251</v>
      </c>
      <c r="AA332" s="0" t="n">
        <f aca="false">SUMPRODUCT('FD inverse'!$A$25:$BH$25,'FD mesh'!$B$84:$BI$84,$E331:$BL331)+'FD inverse'!$A$25*$C332/Setup!$B$17+INDEX('FD inverse'!$A$25:$BH$25,1,'FD mesh'!$B$15+1)*Setup!$B$22</f>
        <v>17.8148585483264</v>
      </c>
      <c r="AB332" s="0" t="n">
        <f aca="false">SUMPRODUCT('FD inverse'!$A$26:$BH$26,'FD mesh'!$B$84:$BI$84,$E331:$BL331)+'FD inverse'!$A$26*$C332/Setup!$B$17+INDEX('FD inverse'!$A$26:$BH$26,1,'FD mesh'!$B$15+1)*Setup!$B$22</f>
        <v>17.3880926490771</v>
      </c>
      <c r="AC332" s="0" t="n">
        <f aca="false">SUMPRODUCT('FD inverse'!$A$27:$BH$27,'FD mesh'!$B$84:$BI$84,$E331:$BL331)+'FD inverse'!$A$27*$C332/Setup!$B$17+INDEX('FD inverse'!$A$27:$BH$27,1,'FD mesh'!$B$15+1)*Setup!$B$22</f>
        <v>16.9607988306339</v>
      </c>
      <c r="AD332" s="0" t="n">
        <f aca="false">SUMPRODUCT('FD inverse'!$A$28:$BH$28,'FD mesh'!$B$84:$BI$84,$E331:$BL331)+'FD inverse'!$A$28*$C332/Setup!$B$17+INDEX('FD inverse'!$A$28:$BH$28,1,'FD mesh'!$B$15+1)*Setup!$B$22</f>
        <v>16.5331036991531</v>
      </c>
      <c r="AE332" s="0" t="n">
        <f aca="false">SUMPRODUCT('FD inverse'!$A$29:$BH$29,'FD mesh'!$B$84:$BI$84,$E331:$BL331)+'FD inverse'!$A$29*$C332/Setup!$B$17+INDEX('FD inverse'!$A$29:$BH$29,1,'FD mesh'!$B$15+1)*Setup!$B$22</f>
        <v>16.1051280567307</v>
      </c>
      <c r="AF332" s="0" t="n">
        <f aca="false">SUMPRODUCT('FD inverse'!$A$30:$BH$30,'FD mesh'!$B$84:$BI$84,$E331:$BL331)+'FD inverse'!$A$30*$C332/Setup!$B$17+INDEX('FD inverse'!$A$30:$BH$30,1,'FD mesh'!$B$15+1)*Setup!$B$22</f>
        <v>15.6769880469192</v>
      </c>
      <c r="AG332" s="0" t="n">
        <f aca="false">SUMPRODUCT('FD inverse'!$A$31:$BH$31,'FD mesh'!$B$84:$BI$84,$E331:$BL331)+'FD inverse'!$A$31*$C332/Setup!$B$17+INDEX('FD inverse'!$A$31:$BH$31,1,'FD mesh'!$B$15+1)*Setup!$B$22</f>
        <v>15.2487963409008</v>
      </c>
      <c r="AH332" s="0" t="n">
        <f aca="false">SUMPRODUCT('FD inverse'!$A$32:$BH$32,'FD mesh'!$B$84:$BI$84,$E331:$BL331)+'FD inverse'!$A$32*$C332/Setup!$B$17+INDEX('FD inverse'!$A$32:$BH$32,1,'FD mesh'!$B$15+1)*Setup!$B$22</f>
        <v>15.230800330385</v>
      </c>
      <c r="AI332" s="0" t="n">
        <f aca="false">SUMPRODUCT('FD inverse'!$A$33:$BH$33,'FD mesh'!$B$84:$BI$84,$E331:$BL331)+'FD inverse'!$A$33*$C332/Setup!$B$17+INDEX('FD inverse'!$A$33:$BH$33,1,'FD mesh'!$B$15+1)*Setup!$B$22</f>
        <v>15.2129117699813</v>
      </c>
      <c r="AJ332" s="0" t="n">
        <f aca="false">SUMPRODUCT('FD inverse'!$A$34:$BH$34,'FD mesh'!$B$84:$BI$84,$E331:$BL331)+'FD inverse'!$A$34*$C332/Setup!$B$17+INDEX('FD inverse'!$A$34:$BH$34,1,'FD mesh'!$B$15+1)*Setup!$B$22</f>
        <v>15.1951342259257</v>
      </c>
      <c r="AK332" s="0" t="n">
        <f aca="false">SUMPRODUCT('FD inverse'!$A$35:$BH$35,'FD mesh'!$B$84:$BI$84,$E331:$BL331)+'FD inverse'!$A$35*$C332/Setup!$B$17+INDEX('FD inverse'!$A$35:$BH$35,1,'FD mesh'!$B$15+1)*Setup!$B$22</f>
        <v>15.1774685598917</v>
      </c>
      <c r="AL332" s="0" t="n">
        <f aca="false">SUMPRODUCT('FD inverse'!$A$36:$BH$36,'FD mesh'!$B$84:$BI$84,$E331:$BL331)+'FD inverse'!$A$36*$C332/Setup!$B$17+INDEX('FD inverse'!$A$36:$BH$36,1,'FD mesh'!$B$15+1)*Setup!$B$22</f>
        <v>15.1599131168857</v>
      </c>
      <c r="AM332" s="0" t="n">
        <f aca="false">SUMPRODUCT('FD inverse'!$A$37:$BH$37,'FD mesh'!$B$84:$BI$84,$E331:$BL331)+'FD inverse'!$A$37*$C332/Setup!$B$17+INDEX('FD inverse'!$A$37:$BH$37,1,'FD mesh'!$B$15+1)*Setup!$B$22</f>
        <v>15.1424639230884</v>
      </c>
      <c r="AN332" s="0" t="n">
        <f aca="false">SUMPRODUCT('FD inverse'!$A$38:$BH$38,'FD mesh'!$B$84:$BI$84,$E331:$BL331)+'FD inverse'!$A$38*$C332/Setup!$B$17+INDEX('FD inverse'!$A$38:$BH$38,1,'FD mesh'!$B$15+1)*Setup!$B$22</f>
        <v>15.1251148919482</v>
      </c>
      <c r="AO332" s="0" t="n">
        <f aca="false">SUMPRODUCT('FD inverse'!$A$39:$BH$39,'FD mesh'!$B$84:$BI$84,$E331:$BL331)+'FD inverse'!$A$39*$C332/Setup!$B$17+INDEX('FD inverse'!$A$39:$BH$39,1,'FD mesh'!$B$15+1)*Setup!$B$22</f>
        <v>15.1078580370598</v>
      </c>
      <c r="AP332" s="0" t="n">
        <f aca="false">SUMPRODUCT('FD inverse'!$A$40:$BH$40,'FD mesh'!$B$84:$BI$84,$E331:$BL331)+'FD inverse'!$A$40*$C332/Setup!$B$17+INDEX('FD inverse'!$A$40:$BH$40,1,'FD mesh'!$B$15+1)*Setup!$B$22</f>
        <v>15.0906836905761</v>
      </c>
      <c r="AQ332" s="0" t="n">
        <f aca="false">SUMPRODUCT('FD inverse'!$A$41:$BH$41,'FD mesh'!$B$84:$BI$84,$E331:$BL331)+'FD inverse'!$A$41*$C332/Setup!$B$17+INDEX('FD inverse'!$A$41:$BH$41,1,'FD mesh'!$B$15+1)*Setup!$B$22</f>
        <v>15.0735807260834</v>
      </c>
      <c r="AR332" s="0" t="n">
        <f aca="false">SUMPRODUCT('FD inverse'!$A$42:$BH$42,'FD mesh'!$B$84:$BI$84,$E331:$BL331)+'FD inverse'!$A$42*$C332/Setup!$B$17+INDEX('FD inverse'!$A$42:$BH$42,1,'FD mesh'!$B$15+1)*Setup!$B$22</f>
        <v>15.0565367850434</v>
      </c>
      <c r="AS332" s="0" t="n">
        <f aca="false">SUMPRODUCT('FD inverse'!$A$43:$BH$43,'FD mesh'!$B$84:$BI$84,$E331:$BL331)+'FD inverse'!$A$43*$C332/Setup!$B$17+INDEX('FD inverse'!$A$43:$BH$43,1,'FD mesh'!$B$15+1)*Setup!$B$22</f>
        <v>0</v>
      </c>
      <c r="AT332" s="0" t="n">
        <f aca="false">SUMPRODUCT('FD inverse'!$A$44:$BH$44,'FD mesh'!$B$84:$BI$84,$E331:$BL331)+'FD inverse'!$A$44*$C332/Setup!$B$17+INDEX('FD inverse'!$A$44:$BH$44,1,'FD mesh'!$B$15+1)*Setup!$B$22</f>
        <v>0</v>
      </c>
      <c r="AU332" s="0" t="n">
        <f aca="false">SUMPRODUCT('FD inverse'!$A$45:$BH$45,'FD mesh'!$B$84:$BI$84,$E331:$BL331)+'FD inverse'!$A$45*$C332/Setup!$B$17+INDEX('FD inverse'!$A$45:$BH$45,1,'FD mesh'!$B$15+1)*Setup!$B$22</f>
        <v>0</v>
      </c>
      <c r="AV332" s="0" t="n">
        <f aca="false">SUMPRODUCT('FD inverse'!$A$46:$BH$46,'FD mesh'!$B$84:$BI$84,$E331:$BL331)+'FD inverse'!$A$46*$C332/Setup!$B$17+INDEX('FD inverse'!$A$46:$BH$46,1,'FD mesh'!$B$15+1)*Setup!$B$22</f>
        <v>0</v>
      </c>
      <c r="AW332" s="0" t="n">
        <f aca="false">SUMPRODUCT('FD inverse'!$A$47:$BH$47,'FD mesh'!$B$84:$BI$84,$E331:$BL331)+'FD inverse'!$A$47*$C332/Setup!$B$17+INDEX('FD inverse'!$A$47:$BH$47,1,'FD mesh'!$B$15+1)*Setup!$B$22</f>
        <v>0</v>
      </c>
      <c r="AX332" s="0" t="n">
        <f aca="false">SUMPRODUCT('FD inverse'!$A$48:$BH$48,'FD mesh'!$B$84:$BI$84,$E331:$BL331)+'FD inverse'!$A$48*$C332/Setup!$B$17+INDEX('FD inverse'!$A$48:$BH$48,1,'FD mesh'!$B$15+1)*Setup!$B$22</f>
        <v>0</v>
      </c>
      <c r="AY332" s="0" t="n">
        <f aca="false">SUMPRODUCT('FD inverse'!$A$49:$BH$49,'FD mesh'!$B$84:$BI$84,$E331:$BL331)+'FD inverse'!$A$49*$C332/Setup!$B$17+INDEX('FD inverse'!$A$49:$BH$49,1,'FD mesh'!$B$15+1)*Setup!$B$22</f>
        <v>0</v>
      </c>
      <c r="AZ332" s="0" t="n">
        <f aca="false">SUMPRODUCT('FD inverse'!$A$50:$BH$50,'FD mesh'!$B$84:$BI$84,$E331:$BL331)+'FD inverse'!$A$50*$C332/Setup!$B$17+INDEX('FD inverse'!$A$50:$BH$50,1,'FD mesh'!$B$15+1)*Setup!$B$22</f>
        <v>0</v>
      </c>
      <c r="BA332" s="0" t="n">
        <f aca="false">SUMPRODUCT('FD inverse'!$A$51:$BH$51,'FD mesh'!$B$84:$BI$84,$E331:$BL331)+'FD inverse'!$A$51*$C332/Setup!$B$17+INDEX('FD inverse'!$A$51:$BH$51,1,'FD mesh'!$B$15+1)*Setup!$B$22</f>
        <v>0</v>
      </c>
      <c r="BB332" s="0" t="n">
        <f aca="false">SUMPRODUCT('FD inverse'!$A$52:$BH$52,'FD mesh'!$B$84:$BI$84,$E331:$BL331)+'FD inverse'!$A$52*$C332/Setup!$B$17+INDEX('FD inverse'!$A$52:$BH$52,1,'FD mesh'!$B$15+1)*Setup!$B$22</f>
        <v>0</v>
      </c>
      <c r="BC332" s="0" t="n">
        <f aca="false">SUMPRODUCT('FD inverse'!$A$53:$BH$53,'FD mesh'!$B$84:$BI$84,$E331:$BL331)+'FD inverse'!$A$53*$C332/Setup!$B$17+INDEX('FD inverse'!$A$53:$BH$53,1,'FD mesh'!$B$15+1)*Setup!$B$22</f>
        <v>0</v>
      </c>
      <c r="BD332" s="0" t="n">
        <f aca="false">SUMPRODUCT('FD inverse'!$A$54:$BH$54,'FD mesh'!$B$84:$BI$84,$E331:$BL331)+'FD inverse'!$A$54*$C332/Setup!$B$17+INDEX('FD inverse'!$A$54:$BH$54,1,'FD mesh'!$B$15+1)*Setup!$B$22</f>
        <v>0</v>
      </c>
      <c r="BE332" s="0" t="n">
        <f aca="false">SUMPRODUCT('FD inverse'!$A$55:$BH$55,'FD mesh'!$B$84:$BI$84,$E331:$BL331)+'FD inverse'!$A$55*$C332/Setup!$B$17+INDEX('FD inverse'!$A$55:$BH$55,1,'FD mesh'!$B$15+1)*Setup!$B$22</f>
        <v>0</v>
      </c>
      <c r="BF332" s="0" t="n">
        <f aca="false">SUMPRODUCT('FD inverse'!$A$56:$BH$56,'FD mesh'!$B$84:$BI$84,$E331:$BL331)+'FD inverse'!$A$56*$C332/Setup!$B$17+INDEX('FD inverse'!$A$56:$BH$56,1,'FD mesh'!$B$15+1)*Setup!$B$22</f>
        <v>0</v>
      </c>
      <c r="BG332" s="0" t="n">
        <f aca="false">SUMPRODUCT('FD inverse'!$A$57:$BH$57,'FD mesh'!$B$84:$BI$84,$E331:$BL331)+'FD inverse'!$A$57*$C332/Setup!$B$17+INDEX('FD inverse'!$A$57:$BH$57,1,'FD mesh'!$B$15+1)*Setup!$B$22</f>
        <v>0</v>
      </c>
      <c r="BH332" s="0" t="n">
        <f aca="false">SUMPRODUCT('FD inverse'!$A$58:$BH$58,'FD mesh'!$B$84:$BI$84,$E331:$BL331)+'FD inverse'!$A$58*$C332/Setup!$B$17+INDEX('FD inverse'!$A$58:$BH$58,1,'FD mesh'!$B$15+1)*Setup!$B$22</f>
        <v>0</v>
      </c>
      <c r="BI332" s="0" t="n">
        <f aca="false">SUMPRODUCT('FD inverse'!$A$59:$BH$59,'FD mesh'!$B$84:$BI$84,$E331:$BL331)+'FD inverse'!$A$59*$C332/Setup!$B$17+INDEX('FD inverse'!$A$59:$BH$59,1,'FD mesh'!$B$15+1)*Setup!$B$22</f>
        <v>0</v>
      </c>
      <c r="BJ332" s="0" t="n">
        <f aca="false">SUMPRODUCT('FD inverse'!$A$60:$BH$60,'FD mesh'!$B$84:$BI$84,$E331:$BL331)+'FD inverse'!$A$60*$C332/Setup!$B$17+INDEX('FD inverse'!$A$60:$BH$60,1,'FD mesh'!$B$15+1)*Setup!$B$22</f>
        <v>0</v>
      </c>
      <c r="BK332" s="0" t="n">
        <f aca="false">SUMPRODUCT('FD inverse'!$A$61:$BH$61,'FD mesh'!$B$84:$BI$84,$E331:$BL331)+'FD inverse'!$A$61*$C332/Setup!$B$17+INDEX('FD inverse'!$A$61:$BH$61,1,'FD mesh'!$B$15+1)*Setup!$B$22</f>
        <v>0</v>
      </c>
      <c r="BL332" s="0" t="n">
        <f aca="false">SUMPRODUCT('FD inverse'!$A$62:$BH$62,'FD mesh'!$B$84:$BI$84,$E331:$BL331)+'FD inverse'!$A$62*$C332/Setup!$B$17+INDEX('FD inverse'!$A$62:$BH$62,1,'FD mesh'!$B$15+1)*Setup!$B$22</f>
        <v>0</v>
      </c>
    </row>
    <row r="333" customFormat="false" ht="15" hidden="false" customHeight="false" outlineLevel="0" collapsed="false">
      <c r="A333" s="0" t="n">
        <v>328</v>
      </c>
      <c r="B333" s="0" t="n">
        <f aca="false">A333*Setup!$B$11/3600</f>
        <v>27.3333333333333</v>
      </c>
      <c r="C333" s="0" t="n">
        <f aca="false">Setup!$B$7+Setup!$B$8*COS(2*PI()*(B333-Setup!$B$9)/24)</f>
        <v>20.0607689879512</v>
      </c>
      <c r="D333" s="0" t="n">
        <f aca="false">(C333-E333)/Setup!$B$17</f>
        <v>-5.07113549653093</v>
      </c>
      <c r="E333" s="0" t="n">
        <f aca="false">SUMPRODUCT('FD inverse'!$A$3:$BH$3,'FD mesh'!$B$84:$BI$84,$E332:$BL332)+'FD inverse'!$A$3*$C333/Setup!$B$17+INDEX('FD inverse'!$A$3:$BH$3,1,'FD mesh'!$B$15+1)*Setup!$B$22</f>
        <v>20.7200166025002</v>
      </c>
      <c r="F333" s="0" t="n">
        <f aca="false">SUMPRODUCT('FD inverse'!$A$4:$BH$4,'FD mesh'!$B$84:$BI$84,$E332:$BL332)+'FD inverse'!$A$4*$C333/Setup!$B$17+INDEX('FD inverse'!$A$4:$BH$4,1,'FD mesh'!$B$15+1)*Setup!$B$22</f>
        <v>20.8676310724172</v>
      </c>
      <c r="G333" s="0" t="n">
        <f aca="false">SUMPRODUCT('FD inverse'!$A$5:$BH$5,'FD mesh'!$B$84:$BI$84,$E332:$BL332)+'FD inverse'!$A$5*$C333/Setup!$B$17+INDEX('FD inverse'!$A$5:$BH$5,1,'FD mesh'!$B$15+1)*Setup!$B$22</f>
        <v>21.0088040625774</v>
      </c>
      <c r="H333" s="0" t="n">
        <f aca="false">SUMPRODUCT('FD inverse'!$A$6:$BH$6,'FD mesh'!$B$84:$BI$84,$E332:$BL332)+'FD inverse'!$A$6*$C333/Setup!$B$17+INDEX('FD inverse'!$A$6:$BH$6,1,'FD mesh'!$B$15+1)*Setup!$B$22</f>
        <v>21.472911944743</v>
      </c>
      <c r="I333" s="0" t="n">
        <f aca="false">SUMPRODUCT('FD inverse'!$A$7:$BH$7,'FD mesh'!$B$84:$BI$84,$E332:$BL332)+'FD inverse'!$A$7*$C333/Setup!$B$17+INDEX('FD inverse'!$A$7:$BH$7,1,'FD mesh'!$B$15+1)*Setup!$B$22</f>
        <v>21.510796294817</v>
      </c>
      <c r="J333" s="0" t="n">
        <f aca="false">SUMPRODUCT('FD inverse'!$A$8:$BH$8,'FD mesh'!$B$84:$BI$84,$E332:$BL332)+'FD inverse'!$A$8*$C333/Setup!$B$17+INDEX('FD inverse'!$A$8:$BH$8,1,'FD mesh'!$B$15+1)*Setup!$B$22</f>
        <v>21.5424968839671</v>
      </c>
      <c r="K333" s="0" t="n">
        <f aca="false">SUMPRODUCT('FD inverse'!$A$9:$BH$9,'FD mesh'!$B$84:$BI$84,$E332:$BL332)+'FD inverse'!$A$9*$C333/Setup!$B$17+INDEX('FD inverse'!$A$9:$BH$9,1,'FD mesh'!$B$15+1)*Setup!$B$22</f>
        <v>21.5682309302341</v>
      </c>
      <c r="L333" s="0" t="n">
        <f aca="false">SUMPRODUCT('FD inverse'!$A$10:$BH$10,'FD mesh'!$B$84:$BI$84,$E332:$BL332)+'FD inverse'!$A$10*$C333/Setup!$B$17+INDEX('FD inverse'!$A$10:$BH$10,1,'FD mesh'!$B$15+1)*Setup!$B$22</f>
        <v>21.5882271316984</v>
      </c>
      <c r="M333" s="0" t="n">
        <f aca="false">SUMPRODUCT('FD inverse'!$A$11:$BH$11,'FD mesh'!$B$84:$BI$84,$E332:$BL332)+'FD inverse'!$A$11*$C333/Setup!$B$17+INDEX('FD inverse'!$A$11:$BH$11,1,'FD mesh'!$B$15+1)*Setup!$B$22</f>
        <v>21.6027123222482</v>
      </c>
      <c r="N333" s="0" t="n">
        <f aca="false">SUMPRODUCT('FD inverse'!$A$12:$BH$12,'FD mesh'!$B$84:$BI$84,$E332:$BL332)+'FD inverse'!$A$12*$C333/Setup!$B$17+INDEX('FD inverse'!$A$12:$BH$12,1,'FD mesh'!$B$15+1)*Setup!$B$22</f>
        <v>21.6118999713322</v>
      </c>
      <c r="O333" s="0" t="n">
        <f aca="false">SUMPRODUCT('FD inverse'!$A$13:$BH$13,'FD mesh'!$B$84:$BI$84,$E332:$BL332)+'FD inverse'!$A$13*$C333/Setup!$B$17+INDEX('FD inverse'!$A$13:$BH$13,1,'FD mesh'!$B$15+1)*Setup!$B$22</f>
        <v>21.6159805030404</v>
      </c>
      <c r="P333" s="0" t="n">
        <f aca="false">SUMPRODUCT('FD inverse'!$A$14:$BH$14,'FD mesh'!$B$84:$BI$84,$E332:$BL332)+'FD inverse'!$A$14*$C333/Setup!$B$17+INDEX('FD inverse'!$A$14:$BH$14,1,'FD mesh'!$B$15+1)*Setup!$B$22</f>
        <v>21.6151134099262</v>
      </c>
      <c r="Q333" s="0" t="n">
        <f aca="false">SUMPRODUCT('FD inverse'!$A$15:$BH$15,'FD mesh'!$B$84:$BI$84,$E332:$BL332)+'FD inverse'!$A$15*$C333/Setup!$B$17+INDEX('FD inverse'!$A$15:$BH$15,1,'FD mesh'!$B$15+1)*Setup!$B$22</f>
        <v>21.6094211385983</v>
      </c>
      <c r="R333" s="0" t="n">
        <f aca="false">SUMPRODUCT('FD inverse'!$A$16:$BH$16,'FD mesh'!$B$84:$BI$84,$E332:$BL332)+'FD inverse'!$A$16*$C333/Setup!$B$17+INDEX('FD inverse'!$A$16:$BH$16,1,'FD mesh'!$B$15+1)*Setup!$B$22</f>
        <v>21.5989847270011</v>
      </c>
      <c r="S333" s="0" t="n">
        <f aca="false">SUMPRODUCT('FD inverse'!$A$17:$BH$17,'FD mesh'!$B$84:$BI$84,$E332:$BL332)+'FD inverse'!$A$17*$C333/Setup!$B$17+INDEX('FD inverse'!$A$17:$BH$17,1,'FD mesh'!$B$15+1)*Setup!$B$22</f>
        <v>21.1848770701454</v>
      </c>
      <c r="T333" s="0" t="n">
        <f aca="false">SUMPRODUCT('FD inverse'!$A$18:$BH$18,'FD mesh'!$B$84:$BI$84,$E332:$BL332)+'FD inverse'!$A$18*$C333/Setup!$B$17+INDEX('FD inverse'!$A$18:$BH$18,1,'FD mesh'!$B$15+1)*Setup!$B$22</f>
        <v>20.7686498727211</v>
      </c>
      <c r="U333" s="0" t="n">
        <f aca="false">SUMPRODUCT('FD inverse'!$A$19:$BH$19,'FD mesh'!$B$84:$BI$84,$E332:$BL332)+'FD inverse'!$A$19*$C333/Setup!$B$17+INDEX('FD inverse'!$A$19:$BH$19,1,'FD mesh'!$B$15+1)*Setup!$B$22</f>
        <v>20.3505201471356</v>
      </c>
      <c r="V333" s="0" t="n">
        <f aca="false">SUMPRODUCT('FD inverse'!$A$20:$BH$20,'FD mesh'!$B$84:$BI$84,$E332:$BL332)+'FD inverse'!$A$20*$C333/Setup!$B$17+INDEX('FD inverse'!$A$20:$BH$20,1,'FD mesh'!$B$15+1)*Setup!$B$22</f>
        <v>19.9306934147833</v>
      </c>
      <c r="W333" s="0" t="n">
        <f aca="false">SUMPRODUCT('FD inverse'!$A$21:$BH$21,'FD mesh'!$B$84:$BI$84,$E332:$BL332)+'FD inverse'!$A$21*$C333/Setup!$B$17+INDEX('FD inverse'!$A$21:$BH$21,1,'FD mesh'!$B$15+1)*Setup!$B$22</f>
        <v>19.5093638310952</v>
      </c>
      <c r="X333" s="0" t="n">
        <f aca="false">SUMPRODUCT('FD inverse'!$A$22:$BH$22,'FD mesh'!$B$84:$BI$84,$E332:$BL332)+'FD inverse'!$A$22*$C333/Setup!$B$17+INDEX('FD inverse'!$A$22:$BH$22,1,'FD mesh'!$B$15+1)*Setup!$B$22</f>
        <v>19.0867144764086</v>
      </c>
      <c r="Y333" s="0" t="n">
        <f aca="false">SUMPRODUCT('FD inverse'!$A$23:$BH$23,'FD mesh'!$B$84:$BI$84,$E332:$BL332)+'FD inverse'!$A$23*$C333/Setup!$B$17+INDEX('FD inverse'!$A$23:$BH$23,1,'FD mesh'!$B$15+1)*Setup!$B$22</f>
        <v>18.66291779758</v>
      </c>
      <c r="Z333" s="0" t="n">
        <f aca="false">SUMPRODUCT('FD inverse'!$A$24:$BH$24,'FD mesh'!$B$84:$BI$84,$E332:$BL332)+'FD inverse'!$A$24*$C333/Setup!$B$17+INDEX('FD inverse'!$A$24:$BH$24,1,'FD mesh'!$B$15+1)*Setup!$B$22</f>
        <v>18.2381361856107</v>
      </c>
      <c r="AA333" s="0" t="n">
        <f aca="false">SUMPRODUCT('FD inverse'!$A$25:$BH$25,'FD mesh'!$B$84:$BI$84,$E332:$BL332)+'FD inverse'!$A$25*$C333/Setup!$B$17+INDEX('FD inverse'!$A$25:$BH$25,1,'FD mesh'!$B$15+1)*Setup!$B$22</f>
        <v>17.8125226748908</v>
      </c>
      <c r="AB333" s="0" t="n">
        <f aca="false">SUMPRODUCT('FD inverse'!$A$26:$BH$26,'FD mesh'!$B$84:$BI$84,$E332:$BL332)+'FD inverse'!$A$26*$C333/Setup!$B$17+INDEX('FD inverse'!$A$26:$BH$26,1,'FD mesh'!$B$15+1)*Setup!$B$22</f>
        <v>17.3862217499884</v>
      </c>
      <c r="AC333" s="0" t="n">
        <f aca="false">SUMPRODUCT('FD inverse'!$A$27:$BH$27,'FD mesh'!$B$84:$BI$84,$E332:$BL332)+'FD inverse'!$A$27*$C333/Setup!$B$17+INDEX('FD inverse'!$A$27:$BH$27,1,'FD mesh'!$B$15+1)*Setup!$B$22</f>
        <v>16.9593702462113</v>
      </c>
      <c r="AD333" s="0" t="n">
        <f aca="false">SUMPRODUCT('FD inverse'!$A$28:$BH$28,'FD mesh'!$B$84:$BI$84,$E332:$BL332)+'FD inverse'!$A$28*$C333/Setup!$B$17+INDEX('FD inverse'!$A$28:$BH$28,1,'FD mesh'!$B$15+1)*Setup!$B$22</f>
        <v>16.532098330447</v>
      </c>
      <c r="AE333" s="0" t="n">
        <f aca="false">SUMPRODUCT('FD inverse'!$A$29:$BH$29,'FD mesh'!$B$84:$BI$84,$E332:$BL332)+'FD inverse'!$A$29*$C333/Setup!$B$17+INDEX('FD inverse'!$A$29:$BH$29,1,'FD mesh'!$B$15+1)*Setup!$B$22</f>
        <v>16.1045305490349</v>
      </c>
      <c r="AF333" s="0" t="n">
        <f aca="false">SUMPRODUCT('FD inverse'!$A$30:$BH$30,'FD mesh'!$B$84:$BI$84,$E332:$BL332)+'FD inverse'!$A$30*$C333/Setup!$B$17+INDEX('FD inverse'!$A$30:$BH$30,1,'FD mesh'!$B$15+1)*Setup!$B$22</f>
        <v>15.6767869296438</v>
      </c>
      <c r="AG333" s="0" t="n">
        <f aca="false">SUMPRODUCT('FD inverse'!$A$31:$BH$31,'FD mesh'!$B$84:$BI$84,$E332:$BL332)+'FD inverse'!$A$31*$C333/Setup!$B$17+INDEX('FD inverse'!$A$31:$BH$31,1,'FD mesh'!$B$15+1)*Setup!$B$22</f>
        <v>15.2489841243117</v>
      </c>
      <c r="AH333" s="0" t="n">
        <f aca="false">SUMPRODUCT('FD inverse'!$A$32:$BH$32,'FD mesh'!$B$84:$BI$84,$E332:$BL332)+'FD inverse'!$A$32*$C333/Setup!$B$17+INDEX('FD inverse'!$A$32:$BH$32,1,'FD mesh'!$B$15+1)*Setup!$B$22</f>
        <v>15.2310014611568</v>
      </c>
      <c r="AI333" s="0" t="n">
        <f aca="false">SUMPRODUCT('FD inverse'!$A$33:$BH$33,'FD mesh'!$B$84:$BI$84,$E332:$BL332)+'FD inverse'!$A$33*$C333/Setup!$B$17+INDEX('FD inverse'!$A$33:$BH$33,1,'FD mesh'!$B$15+1)*Setup!$B$22</f>
        <v>15.2131206150312</v>
      </c>
      <c r="AJ333" s="0" t="n">
        <f aca="false">SUMPRODUCT('FD inverse'!$A$34:$BH$34,'FD mesh'!$B$84:$BI$84,$E332:$BL332)+'FD inverse'!$A$34*$C333/Setup!$B$17+INDEX('FD inverse'!$A$34:$BH$34,1,'FD mesh'!$B$15+1)*Setup!$B$22</f>
        <v>15.1953454910802</v>
      </c>
      <c r="AK333" s="0" t="n">
        <f aca="false">SUMPRODUCT('FD inverse'!$A$35:$BH$35,'FD mesh'!$B$84:$BI$84,$E332:$BL332)+'FD inverse'!$A$35*$C333/Setup!$B$17+INDEX('FD inverse'!$A$35:$BH$35,1,'FD mesh'!$B$15+1)*Setup!$B$22</f>
        <v>15.1776773144166</v>
      </c>
      <c r="AL333" s="0" t="n">
        <f aca="false">SUMPRODUCT('FD inverse'!$A$36:$BH$36,'FD mesh'!$B$84:$BI$84,$E332:$BL332)+'FD inverse'!$A$36*$C333/Setup!$B$17+INDEX('FD inverse'!$A$36:$BH$36,1,'FD mesh'!$B$15+1)*Setup!$B$22</f>
        <v>15.1601148141017</v>
      </c>
      <c r="AM333" s="0" t="n">
        <f aca="false">SUMPRODUCT('FD inverse'!$A$37:$BH$37,'FD mesh'!$B$84:$BI$84,$E332:$BL332)+'FD inverse'!$A$37*$C333/Setup!$B$17+INDEX('FD inverse'!$A$37:$BH$37,1,'FD mesh'!$B$15+1)*Setup!$B$22</f>
        <v>15.1426544175633</v>
      </c>
      <c r="AN333" s="0" t="n">
        <f aca="false">SUMPRODUCT('FD inverse'!$A$38:$BH$38,'FD mesh'!$B$84:$BI$84,$E332:$BL332)+'FD inverse'!$A$38*$C333/Setup!$B$17+INDEX('FD inverse'!$A$38:$BH$38,1,'FD mesh'!$B$15+1)*Setup!$B$22</f>
        <v>15.1252904537159</v>
      </c>
      <c r="AO333" s="0" t="n">
        <f aca="false">SUMPRODUCT('FD inverse'!$A$39:$BH$39,'FD mesh'!$B$84:$BI$84,$E332:$BL332)+'FD inverse'!$A$39*$C333/Setup!$B$17+INDEX('FD inverse'!$A$39:$BH$39,1,'FD mesh'!$B$15+1)*Setup!$B$22</f>
        <v>15.108015363279</v>
      </c>
      <c r="AP333" s="0" t="n">
        <f aca="false">SUMPRODUCT('FD inverse'!$A$40:$BH$40,'FD mesh'!$B$84:$BI$84,$E332:$BL332)+'FD inverse'!$A$40*$C333/Setup!$B$17+INDEX('FD inverse'!$A$40:$BH$40,1,'FD mesh'!$B$15+1)*Setup!$B$22</f>
        <v>15.090819914998</v>
      </c>
      <c r="AQ333" s="0" t="n">
        <f aca="false">SUMPRODUCT('FD inverse'!$A$41:$BH$41,'FD mesh'!$B$84:$BI$84,$E332:$BL332)+'FD inverse'!$A$41*$C333/Setup!$B$17+INDEX('FD inverse'!$A$41:$BH$41,1,'FD mesh'!$B$15+1)*Setup!$B$22</f>
        <v>15.0736934266571</v>
      </c>
      <c r="AR333" s="0" t="n">
        <f aca="false">SUMPRODUCT('FD inverse'!$A$42:$BH$42,'FD mesh'!$B$84:$BI$84,$E332:$BL332)+'FD inverse'!$A$42*$C333/Setup!$B$17+INDEX('FD inverse'!$A$42:$BH$42,1,'FD mesh'!$B$15+1)*Setup!$B$22</f>
        <v>15.0566239899425</v>
      </c>
      <c r="AS333" s="0" t="n">
        <f aca="false">SUMPRODUCT('FD inverse'!$A$43:$BH$43,'FD mesh'!$B$84:$BI$84,$E332:$BL332)+'FD inverse'!$A$43*$C333/Setup!$B$17+INDEX('FD inverse'!$A$43:$BH$43,1,'FD mesh'!$B$15+1)*Setup!$B$22</f>
        <v>0</v>
      </c>
      <c r="AT333" s="0" t="n">
        <f aca="false">SUMPRODUCT('FD inverse'!$A$44:$BH$44,'FD mesh'!$B$84:$BI$84,$E332:$BL332)+'FD inverse'!$A$44*$C333/Setup!$B$17+INDEX('FD inverse'!$A$44:$BH$44,1,'FD mesh'!$B$15+1)*Setup!$B$22</f>
        <v>0</v>
      </c>
      <c r="AU333" s="0" t="n">
        <f aca="false">SUMPRODUCT('FD inverse'!$A$45:$BH$45,'FD mesh'!$B$84:$BI$84,$E332:$BL332)+'FD inverse'!$A$45*$C333/Setup!$B$17+INDEX('FD inverse'!$A$45:$BH$45,1,'FD mesh'!$B$15+1)*Setup!$B$22</f>
        <v>0</v>
      </c>
      <c r="AV333" s="0" t="n">
        <f aca="false">SUMPRODUCT('FD inverse'!$A$46:$BH$46,'FD mesh'!$B$84:$BI$84,$E332:$BL332)+'FD inverse'!$A$46*$C333/Setup!$B$17+INDEX('FD inverse'!$A$46:$BH$46,1,'FD mesh'!$B$15+1)*Setup!$B$22</f>
        <v>0</v>
      </c>
      <c r="AW333" s="0" t="n">
        <f aca="false">SUMPRODUCT('FD inverse'!$A$47:$BH$47,'FD mesh'!$B$84:$BI$84,$E332:$BL332)+'FD inverse'!$A$47*$C333/Setup!$B$17+INDEX('FD inverse'!$A$47:$BH$47,1,'FD mesh'!$B$15+1)*Setup!$B$22</f>
        <v>0</v>
      </c>
      <c r="AX333" s="0" t="n">
        <f aca="false">SUMPRODUCT('FD inverse'!$A$48:$BH$48,'FD mesh'!$B$84:$BI$84,$E332:$BL332)+'FD inverse'!$A$48*$C333/Setup!$B$17+INDEX('FD inverse'!$A$48:$BH$48,1,'FD mesh'!$B$15+1)*Setup!$B$22</f>
        <v>0</v>
      </c>
      <c r="AY333" s="0" t="n">
        <f aca="false">SUMPRODUCT('FD inverse'!$A$49:$BH$49,'FD mesh'!$B$84:$BI$84,$E332:$BL332)+'FD inverse'!$A$49*$C333/Setup!$B$17+INDEX('FD inverse'!$A$49:$BH$49,1,'FD mesh'!$B$15+1)*Setup!$B$22</f>
        <v>0</v>
      </c>
      <c r="AZ333" s="0" t="n">
        <f aca="false">SUMPRODUCT('FD inverse'!$A$50:$BH$50,'FD mesh'!$B$84:$BI$84,$E332:$BL332)+'FD inverse'!$A$50*$C333/Setup!$B$17+INDEX('FD inverse'!$A$50:$BH$50,1,'FD mesh'!$B$15+1)*Setup!$B$22</f>
        <v>0</v>
      </c>
      <c r="BA333" s="0" t="n">
        <f aca="false">SUMPRODUCT('FD inverse'!$A$51:$BH$51,'FD mesh'!$B$84:$BI$84,$E332:$BL332)+'FD inverse'!$A$51*$C333/Setup!$B$17+INDEX('FD inverse'!$A$51:$BH$51,1,'FD mesh'!$B$15+1)*Setup!$B$22</f>
        <v>0</v>
      </c>
      <c r="BB333" s="0" t="n">
        <f aca="false">SUMPRODUCT('FD inverse'!$A$52:$BH$52,'FD mesh'!$B$84:$BI$84,$E332:$BL332)+'FD inverse'!$A$52*$C333/Setup!$B$17+INDEX('FD inverse'!$A$52:$BH$52,1,'FD mesh'!$B$15+1)*Setup!$B$22</f>
        <v>0</v>
      </c>
      <c r="BC333" s="0" t="n">
        <f aca="false">SUMPRODUCT('FD inverse'!$A$53:$BH$53,'FD mesh'!$B$84:$BI$84,$E332:$BL332)+'FD inverse'!$A$53*$C333/Setup!$B$17+INDEX('FD inverse'!$A$53:$BH$53,1,'FD mesh'!$B$15+1)*Setup!$B$22</f>
        <v>0</v>
      </c>
      <c r="BD333" s="0" t="n">
        <f aca="false">SUMPRODUCT('FD inverse'!$A$54:$BH$54,'FD mesh'!$B$84:$BI$84,$E332:$BL332)+'FD inverse'!$A$54*$C333/Setup!$B$17+INDEX('FD inverse'!$A$54:$BH$54,1,'FD mesh'!$B$15+1)*Setup!$B$22</f>
        <v>0</v>
      </c>
      <c r="BE333" s="0" t="n">
        <f aca="false">SUMPRODUCT('FD inverse'!$A$55:$BH$55,'FD mesh'!$B$84:$BI$84,$E332:$BL332)+'FD inverse'!$A$55*$C333/Setup!$B$17+INDEX('FD inverse'!$A$55:$BH$55,1,'FD mesh'!$B$15+1)*Setup!$B$22</f>
        <v>0</v>
      </c>
      <c r="BF333" s="0" t="n">
        <f aca="false">SUMPRODUCT('FD inverse'!$A$56:$BH$56,'FD mesh'!$B$84:$BI$84,$E332:$BL332)+'FD inverse'!$A$56*$C333/Setup!$B$17+INDEX('FD inverse'!$A$56:$BH$56,1,'FD mesh'!$B$15+1)*Setup!$B$22</f>
        <v>0</v>
      </c>
      <c r="BG333" s="0" t="n">
        <f aca="false">SUMPRODUCT('FD inverse'!$A$57:$BH$57,'FD mesh'!$B$84:$BI$84,$E332:$BL332)+'FD inverse'!$A$57*$C333/Setup!$B$17+INDEX('FD inverse'!$A$57:$BH$57,1,'FD mesh'!$B$15+1)*Setup!$B$22</f>
        <v>0</v>
      </c>
      <c r="BH333" s="0" t="n">
        <f aca="false">SUMPRODUCT('FD inverse'!$A$58:$BH$58,'FD mesh'!$B$84:$BI$84,$E332:$BL332)+'FD inverse'!$A$58*$C333/Setup!$B$17+INDEX('FD inverse'!$A$58:$BH$58,1,'FD mesh'!$B$15+1)*Setup!$B$22</f>
        <v>0</v>
      </c>
      <c r="BI333" s="0" t="n">
        <f aca="false">SUMPRODUCT('FD inverse'!$A$59:$BH$59,'FD mesh'!$B$84:$BI$84,$E332:$BL332)+'FD inverse'!$A$59*$C333/Setup!$B$17+INDEX('FD inverse'!$A$59:$BH$59,1,'FD mesh'!$B$15+1)*Setup!$B$22</f>
        <v>0</v>
      </c>
      <c r="BJ333" s="0" t="n">
        <f aca="false">SUMPRODUCT('FD inverse'!$A$60:$BH$60,'FD mesh'!$B$84:$BI$84,$E332:$BL332)+'FD inverse'!$A$60*$C333/Setup!$B$17+INDEX('FD inverse'!$A$60:$BH$60,1,'FD mesh'!$B$15+1)*Setup!$B$22</f>
        <v>0</v>
      </c>
      <c r="BK333" s="0" t="n">
        <f aca="false">SUMPRODUCT('FD inverse'!$A$61:$BH$61,'FD mesh'!$B$84:$BI$84,$E332:$BL332)+'FD inverse'!$A$61*$C333/Setup!$B$17+INDEX('FD inverse'!$A$61:$BH$61,1,'FD mesh'!$B$15+1)*Setup!$B$22</f>
        <v>0</v>
      </c>
      <c r="BL333" s="0" t="n">
        <f aca="false">SUMPRODUCT('FD inverse'!$A$62:$BH$62,'FD mesh'!$B$84:$BI$84,$E332:$BL332)+'FD inverse'!$A$62*$C333/Setup!$B$17+INDEX('FD inverse'!$A$62:$BH$62,1,'FD mesh'!$B$15+1)*Setup!$B$22</f>
        <v>0</v>
      </c>
    </row>
    <row r="334" customFormat="false" ht="15" hidden="false" customHeight="false" outlineLevel="0" collapsed="false">
      <c r="A334" s="0" t="n">
        <v>329</v>
      </c>
      <c r="B334" s="0" t="n">
        <f aca="false">A334*Setup!$B$11/3600</f>
        <v>27.4166666666667</v>
      </c>
      <c r="C334" s="0" t="n">
        <f aca="false">Setup!$B$7+Setup!$B$8*COS(2*PI()*(B334-Setup!$B$9)/24)</f>
        <v>20.046553958129</v>
      </c>
      <c r="D334" s="0" t="n">
        <f aca="false">(C334-E334)/Setup!$B$17</f>
        <v>-5.07136945929508</v>
      </c>
      <c r="E334" s="0" t="n">
        <f aca="false">SUMPRODUCT('FD inverse'!$A$3:$BH$3,'FD mesh'!$B$84:$BI$84,$E333:$BL333)+'FD inverse'!$A$3*$C334/Setup!$B$17+INDEX('FD inverse'!$A$3:$BH$3,1,'FD mesh'!$B$15+1)*Setup!$B$22</f>
        <v>20.7058319878373</v>
      </c>
      <c r="F334" s="0" t="n">
        <f aca="false">SUMPRODUCT('FD inverse'!$A$4:$BH$4,'FD mesh'!$B$84:$BI$84,$E333:$BL333)+'FD inverse'!$A$4*$C334/Setup!$B$17+INDEX('FD inverse'!$A$4:$BH$4,1,'FD mesh'!$B$15+1)*Setup!$B$22</f>
        <v>20.8536873443069</v>
      </c>
      <c r="G334" s="0" t="n">
        <f aca="false">SUMPRODUCT('FD inverse'!$A$5:$BH$5,'FD mesh'!$B$84:$BI$84,$E333:$BL333)+'FD inverse'!$A$5*$C334/Setup!$B$17+INDEX('FD inverse'!$A$5:$BH$5,1,'FD mesh'!$B$15+1)*Setup!$B$22</f>
        <v>20.9954907354508</v>
      </c>
      <c r="H334" s="0" t="n">
        <f aca="false">SUMPRODUCT('FD inverse'!$A$6:$BH$6,'FD mesh'!$B$84:$BI$84,$E333:$BL333)+'FD inverse'!$A$6*$C334/Setup!$B$17+INDEX('FD inverse'!$A$6:$BH$6,1,'FD mesh'!$B$15+1)*Setup!$B$22</f>
        <v>21.4622424953313</v>
      </c>
      <c r="I334" s="0" t="n">
        <f aca="false">SUMPRODUCT('FD inverse'!$A$7:$BH$7,'FD mesh'!$B$84:$BI$84,$E333:$BL333)+'FD inverse'!$A$7*$C334/Setup!$B$17+INDEX('FD inverse'!$A$7:$BH$7,1,'FD mesh'!$B$15+1)*Setup!$B$22</f>
        <v>21.5004006305976</v>
      </c>
      <c r="J334" s="0" t="n">
        <f aca="false">SUMPRODUCT('FD inverse'!$A$8:$BH$8,'FD mesh'!$B$84:$BI$84,$E333:$BL333)+'FD inverse'!$A$8*$C334/Setup!$B$17+INDEX('FD inverse'!$A$8:$BH$8,1,'FD mesh'!$B$15+1)*Setup!$B$22</f>
        <v>21.5324256306311</v>
      </c>
      <c r="K334" s="0" t="n">
        <f aca="false">SUMPRODUCT('FD inverse'!$A$9:$BH$9,'FD mesh'!$B$84:$BI$84,$E333:$BL333)+'FD inverse'!$A$9*$C334/Setup!$B$17+INDEX('FD inverse'!$A$9:$BH$9,1,'FD mesh'!$B$15+1)*Setup!$B$22</f>
        <v>21.5585088882835</v>
      </c>
      <c r="L334" s="0" t="n">
        <f aca="false">SUMPRODUCT('FD inverse'!$A$10:$BH$10,'FD mesh'!$B$84:$BI$84,$E333:$BL333)+'FD inverse'!$A$10*$C334/Setup!$B$17+INDEX('FD inverse'!$A$10:$BH$10,1,'FD mesh'!$B$15+1)*Setup!$B$22</f>
        <v>21.5788564279709</v>
      </c>
      <c r="M334" s="0" t="n">
        <f aca="false">SUMPRODUCT('FD inverse'!$A$11:$BH$11,'FD mesh'!$B$84:$BI$84,$E333:$BL333)+'FD inverse'!$A$11*$C334/Setup!$B$17+INDEX('FD inverse'!$A$11:$BH$11,1,'FD mesh'!$B$15+1)*Setup!$B$22</f>
        <v>21.5936755288811</v>
      </c>
      <c r="N334" s="0" t="n">
        <f aca="false">SUMPRODUCT('FD inverse'!$A$12:$BH$12,'FD mesh'!$B$84:$BI$84,$E333:$BL333)+'FD inverse'!$A$12*$C334/Setup!$B$17+INDEX('FD inverse'!$A$12:$BH$12,1,'FD mesh'!$B$15+1)*Setup!$B$22</f>
        <v>21.6031631882768</v>
      </c>
      <c r="O334" s="0" t="n">
        <f aca="false">SUMPRODUCT('FD inverse'!$A$13:$BH$13,'FD mesh'!$B$84:$BI$84,$E333:$BL333)+'FD inverse'!$A$13*$C334/Setup!$B$17+INDEX('FD inverse'!$A$13:$BH$13,1,'FD mesh'!$B$15+1)*Setup!$B$22</f>
        <v>21.6074964033919</v>
      </c>
      <c r="P334" s="0" t="n">
        <f aca="false">SUMPRODUCT('FD inverse'!$A$14:$BH$14,'FD mesh'!$B$84:$BI$84,$E333:$BL333)+'FD inverse'!$A$14*$C334/Setup!$B$17+INDEX('FD inverse'!$A$14:$BH$14,1,'FD mesh'!$B$15+1)*Setup!$B$22</f>
        <v>21.6068242499829</v>
      </c>
      <c r="Q334" s="0" t="n">
        <f aca="false">SUMPRODUCT('FD inverse'!$A$15:$BH$15,'FD mesh'!$B$84:$BI$84,$E333:$BL333)+'FD inverse'!$A$15*$C334/Setup!$B$17+INDEX('FD inverse'!$A$15:$BH$15,1,'FD mesh'!$B$15+1)*Setup!$B$22</f>
        <v>21.6012617367254</v>
      </c>
      <c r="R334" s="0" t="n">
        <f aca="false">SUMPRODUCT('FD inverse'!$A$16:$BH$16,'FD mesh'!$B$84:$BI$84,$E333:$BL333)+'FD inverse'!$A$16*$C334/Setup!$B$17+INDEX('FD inverse'!$A$16:$BH$16,1,'FD mesh'!$B$15+1)*Setup!$B$22</f>
        <v>21.5908854170532</v>
      </c>
      <c r="S334" s="0" t="n">
        <f aca="false">SUMPRODUCT('FD inverse'!$A$17:$BH$17,'FD mesh'!$B$84:$BI$84,$E333:$BL333)+'FD inverse'!$A$17*$C334/Setup!$B$17+INDEX('FD inverse'!$A$17:$BH$17,1,'FD mesh'!$B$15+1)*Setup!$B$22</f>
        <v>21.1775504839548</v>
      </c>
      <c r="T334" s="0" t="n">
        <f aca="false">SUMPRODUCT('FD inverse'!$A$18:$BH$18,'FD mesh'!$B$84:$BI$84,$E333:$BL333)+'FD inverse'!$A$18*$C334/Setup!$B$17+INDEX('FD inverse'!$A$18:$BH$18,1,'FD mesh'!$B$15+1)*Setup!$B$22</f>
        <v>20.762059441206</v>
      </c>
      <c r="U334" s="0" t="n">
        <f aca="false">SUMPRODUCT('FD inverse'!$A$19:$BH$19,'FD mesh'!$B$84:$BI$84,$E333:$BL333)+'FD inverse'!$A$19*$C334/Setup!$B$17+INDEX('FD inverse'!$A$19:$BH$19,1,'FD mesh'!$B$15+1)*Setup!$B$22</f>
        <v>20.3446289286114</v>
      </c>
      <c r="V334" s="0" t="n">
        <f aca="false">SUMPRODUCT('FD inverse'!$A$20:$BH$20,'FD mesh'!$B$84:$BI$84,$E333:$BL333)+'FD inverse'!$A$20*$C334/Setup!$B$17+INDEX('FD inverse'!$A$20:$BH$20,1,'FD mesh'!$B$15+1)*Setup!$B$22</f>
        <v>19.9254647145654</v>
      </c>
      <c r="W334" s="0" t="n">
        <f aca="false">SUMPRODUCT('FD inverse'!$A$21:$BH$21,'FD mesh'!$B$84:$BI$84,$E333:$BL333)+'FD inverse'!$A$21*$C334/Setup!$B$17+INDEX('FD inverse'!$A$21:$BH$21,1,'FD mesh'!$B$15+1)*Setup!$B$22</f>
        <v>19.5047617687409</v>
      </c>
      <c r="X334" s="0" t="n">
        <f aca="false">SUMPRODUCT('FD inverse'!$A$22:$BH$22,'FD mesh'!$B$84:$BI$84,$E333:$BL333)+'FD inverse'!$A$22*$C334/Setup!$B$17+INDEX('FD inverse'!$A$22:$BH$22,1,'FD mesh'!$B$15+1)*Setup!$B$22</f>
        <v>19.0827045017094</v>
      </c>
      <c r="Y334" s="0" t="n">
        <f aca="false">SUMPRODUCT('FD inverse'!$A$23:$BH$23,'FD mesh'!$B$84:$BI$84,$E333:$BL333)+'FD inverse'!$A$23*$C334/Setup!$B$17+INDEX('FD inverse'!$A$23:$BH$23,1,'FD mesh'!$B$15+1)*Setup!$B$22</f>
        <v>18.6594671564091</v>
      </c>
      <c r="Z334" s="0" t="n">
        <f aca="false">SUMPRODUCT('FD inverse'!$A$24:$BH$24,'FD mesh'!$B$84:$BI$84,$E333:$BL333)+'FD inverse'!$A$24*$C334/Setup!$B$17+INDEX('FD inverse'!$A$24:$BH$24,1,'FD mesh'!$B$15+1)*Setup!$B$22</f>
        <v>18.2352143367072</v>
      </c>
      <c r="AA334" s="0" t="n">
        <f aca="false">SUMPRODUCT('FD inverse'!$A$25:$BH$25,'FD mesh'!$B$84:$BI$84,$E333:$BL333)+'FD inverse'!$A$25*$C334/Setup!$B$17+INDEX('FD inverse'!$A$25:$BH$25,1,'FD mesh'!$B$15+1)*Setup!$B$22</f>
        <v>17.8101016586137</v>
      </c>
      <c r="AB334" s="0" t="n">
        <f aca="false">SUMPRODUCT('FD inverse'!$A$26:$BH$26,'FD mesh'!$B$84:$BI$84,$E333:$BL333)+'FD inverse'!$A$26*$C334/Setup!$B$17+INDEX('FD inverse'!$A$26:$BH$26,1,'FD mesh'!$B$15+1)*Setup!$B$22</f>
        <v>17.3842765100159</v>
      </c>
      <c r="AC334" s="0" t="n">
        <f aca="false">SUMPRODUCT('FD inverse'!$A$27:$BH$27,'FD mesh'!$B$84:$BI$84,$E333:$BL333)+'FD inverse'!$A$27*$C334/Setup!$B$17+INDEX('FD inverse'!$A$27:$BH$27,1,'FD mesh'!$B$15+1)*Setup!$B$22</f>
        <v>16.9578789050832</v>
      </c>
      <c r="AD334" s="0" t="n">
        <f aca="false">SUMPRODUCT('FD inverse'!$A$28:$BH$28,'FD mesh'!$B$84:$BI$84,$E333:$BL333)+'FD inverse'!$A$28*$C334/Setup!$B$17+INDEX('FD inverse'!$A$28:$BH$28,1,'FD mesh'!$B$15+1)*Setup!$B$22</f>
        <v>16.5310424197615</v>
      </c>
      <c r="AE334" s="0" t="n">
        <f aca="false">SUMPRODUCT('FD inverse'!$A$29:$BH$29,'FD mesh'!$B$84:$BI$84,$E333:$BL333)+'FD inverse'!$A$29*$C334/Setup!$B$17+INDEX('FD inverse'!$A$29:$BH$29,1,'FD mesh'!$B$15+1)*Setup!$B$22</f>
        <v>16.1038951950095</v>
      </c>
      <c r="AF334" s="0" t="n">
        <f aca="false">SUMPRODUCT('FD inverse'!$A$30:$BH$30,'FD mesh'!$B$84:$BI$84,$E333:$BL333)+'FD inverse'!$A$30*$C334/Setup!$B$17+INDEX('FD inverse'!$A$30:$BH$30,1,'FD mesh'!$B$15+1)*Setup!$B$22</f>
        <v>15.6765609946442</v>
      </c>
      <c r="AG334" s="0" t="n">
        <f aca="false">SUMPRODUCT('FD inverse'!$A$31:$BH$31,'FD mesh'!$B$84:$BI$84,$E333:$BL333)+'FD inverse'!$A$31*$C334/Setup!$B$17+INDEX('FD inverse'!$A$31:$BH$31,1,'FD mesh'!$B$15+1)*Setup!$B$22</f>
        <v>15.2491603048362</v>
      </c>
      <c r="AH334" s="0" t="n">
        <f aca="false">SUMPRODUCT('FD inverse'!$A$32:$BH$32,'FD mesh'!$B$84:$BI$84,$E333:$BL333)+'FD inverse'!$A$32*$C334/Setup!$B$17+INDEX('FD inverse'!$A$32:$BH$32,1,'FD mesh'!$B$15+1)*Setup!$B$22</f>
        <v>15.2311915815682</v>
      </c>
      <c r="AI334" s="0" t="n">
        <f aca="false">SUMPRODUCT('FD inverse'!$A$33:$BH$33,'FD mesh'!$B$84:$BI$84,$E333:$BL333)+'FD inverse'!$A$33*$C334/Setup!$B$17+INDEX('FD inverse'!$A$33:$BH$33,1,'FD mesh'!$B$15+1)*Setup!$B$22</f>
        <v>15.2133191016316</v>
      </c>
      <c r="AJ334" s="0" t="n">
        <f aca="false">SUMPRODUCT('FD inverse'!$A$34:$BH$34,'FD mesh'!$B$84:$BI$84,$E333:$BL333)+'FD inverse'!$A$34*$C334/Setup!$B$17+INDEX('FD inverse'!$A$34:$BH$34,1,'FD mesh'!$B$15+1)*Setup!$B$22</f>
        <v>15.1955471001839</v>
      </c>
      <c r="AK334" s="0" t="n">
        <f aca="false">SUMPRODUCT('FD inverse'!$A$35:$BH$35,'FD mesh'!$B$84:$BI$84,$E333:$BL333)+'FD inverse'!$A$35*$C334/Setup!$B$17+INDEX('FD inverse'!$A$35:$BH$35,1,'FD mesh'!$B$15+1)*Setup!$B$22</f>
        <v>15.1778771579082</v>
      </c>
      <c r="AL334" s="0" t="n">
        <f aca="false">SUMPRODUCT('FD inverse'!$A$36:$BH$36,'FD mesh'!$B$84:$BI$84,$E333:$BL333)+'FD inverse'!$A$36*$C334/Setup!$B$17+INDEX('FD inverse'!$A$36:$BH$36,1,'FD mesh'!$B$15+1)*Setup!$B$22</f>
        <v>15.1603083810109</v>
      </c>
      <c r="AM334" s="0" t="n">
        <f aca="false">SUMPRODUCT('FD inverse'!$A$37:$BH$37,'FD mesh'!$B$84:$BI$84,$E333:$BL333)+'FD inverse'!$A$37*$C334/Setup!$B$17+INDEX('FD inverse'!$A$37:$BH$37,1,'FD mesh'!$B$15+1)*Setup!$B$22</f>
        <v>15.1428375921416</v>
      </c>
      <c r="AN334" s="0" t="n">
        <f aca="false">SUMPRODUCT('FD inverse'!$A$38:$BH$38,'FD mesh'!$B$84:$BI$84,$E333:$BL333)+'FD inverse'!$A$38*$C334/Setup!$B$17+INDEX('FD inverse'!$A$38:$BH$38,1,'FD mesh'!$B$15+1)*Setup!$B$22</f>
        <v>15.1254595304629</v>
      </c>
      <c r="AO334" s="0" t="n">
        <f aca="false">SUMPRODUCT('FD inverse'!$A$39:$BH$39,'FD mesh'!$B$84:$BI$84,$E333:$BL333)+'FD inverse'!$A$39*$C334/Setup!$B$17+INDEX('FD inverse'!$A$39:$BH$39,1,'FD mesh'!$B$15+1)*Setup!$B$22</f>
        <v>15.1081670593279</v>
      </c>
      <c r="AP334" s="0" t="n">
        <f aca="false">SUMPRODUCT('FD inverse'!$A$40:$BH$40,'FD mesh'!$B$84:$BI$84,$E333:$BL333)+'FD inverse'!$A$40*$C334/Setup!$B$17+INDEX('FD inverse'!$A$40:$BH$40,1,'FD mesh'!$B$15+1)*Setup!$B$22</f>
        <v>15.090951380227</v>
      </c>
      <c r="AQ334" s="0" t="n">
        <f aca="false">SUMPRODUCT('FD inverse'!$A$41:$BH$41,'FD mesh'!$B$84:$BI$84,$E333:$BL333)+'FD inverse'!$A$41*$C334/Setup!$B$17+INDEX('FD inverse'!$A$41:$BH$41,1,'FD mesh'!$B$15+1)*Setup!$B$22</f>
        <v>15.0738022518532</v>
      </c>
      <c r="AR334" s="0" t="n">
        <f aca="false">SUMPRODUCT('FD inverse'!$A$42:$BH$42,'FD mesh'!$B$84:$BI$84,$E333:$BL333)+'FD inverse'!$A$42*$C334/Setup!$B$17+INDEX('FD inverse'!$A$42:$BH$42,1,'FD mesh'!$B$15+1)*Setup!$B$22</f>
        <v>15.0567082133002</v>
      </c>
      <c r="AS334" s="0" t="n">
        <f aca="false">SUMPRODUCT('FD inverse'!$A$43:$BH$43,'FD mesh'!$B$84:$BI$84,$E333:$BL333)+'FD inverse'!$A$43*$C334/Setup!$B$17+INDEX('FD inverse'!$A$43:$BH$43,1,'FD mesh'!$B$15+1)*Setup!$B$22</f>
        <v>0</v>
      </c>
      <c r="AT334" s="0" t="n">
        <f aca="false">SUMPRODUCT('FD inverse'!$A$44:$BH$44,'FD mesh'!$B$84:$BI$84,$E333:$BL333)+'FD inverse'!$A$44*$C334/Setup!$B$17+INDEX('FD inverse'!$A$44:$BH$44,1,'FD mesh'!$B$15+1)*Setup!$B$22</f>
        <v>0</v>
      </c>
      <c r="AU334" s="0" t="n">
        <f aca="false">SUMPRODUCT('FD inverse'!$A$45:$BH$45,'FD mesh'!$B$84:$BI$84,$E333:$BL333)+'FD inverse'!$A$45*$C334/Setup!$B$17+INDEX('FD inverse'!$A$45:$BH$45,1,'FD mesh'!$B$15+1)*Setup!$B$22</f>
        <v>0</v>
      </c>
      <c r="AV334" s="0" t="n">
        <f aca="false">SUMPRODUCT('FD inverse'!$A$46:$BH$46,'FD mesh'!$B$84:$BI$84,$E333:$BL333)+'FD inverse'!$A$46*$C334/Setup!$B$17+INDEX('FD inverse'!$A$46:$BH$46,1,'FD mesh'!$B$15+1)*Setup!$B$22</f>
        <v>0</v>
      </c>
      <c r="AW334" s="0" t="n">
        <f aca="false">SUMPRODUCT('FD inverse'!$A$47:$BH$47,'FD mesh'!$B$84:$BI$84,$E333:$BL333)+'FD inverse'!$A$47*$C334/Setup!$B$17+INDEX('FD inverse'!$A$47:$BH$47,1,'FD mesh'!$B$15+1)*Setup!$B$22</f>
        <v>0</v>
      </c>
      <c r="AX334" s="0" t="n">
        <f aca="false">SUMPRODUCT('FD inverse'!$A$48:$BH$48,'FD mesh'!$B$84:$BI$84,$E333:$BL333)+'FD inverse'!$A$48*$C334/Setup!$B$17+INDEX('FD inverse'!$A$48:$BH$48,1,'FD mesh'!$B$15+1)*Setup!$B$22</f>
        <v>0</v>
      </c>
      <c r="AY334" s="0" t="n">
        <f aca="false">SUMPRODUCT('FD inverse'!$A$49:$BH$49,'FD mesh'!$B$84:$BI$84,$E333:$BL333)+'FD inverse'!$A$49*$C334/Setup!$B$17+INDEX('FD inverse'!$A$49:$BH$49,1,'FD mesh'!$B$15+1)*Setup!$B$22</f>
        <v>0</v>
      </c>
      <c r="AZ334" s="0" t="n">
        <f aca="false">SUMPRODUCT('FD inverse'!$A$50:$BH$50,'FD mesh'!$B$84:$BI$84,$E333:$BL333)+'FD inverse'!$A$50*$C334/Setup!$B$17+INDEX('FD inverse'!$A$50:$BH$50,1,'FD mesh'!$B$15+1)*Setup!$B$22</f>
        <v>0</v>
      </c>
      <c r="BA334" s="0" t="n">
        <f aca="false">SUMPRODUCT('FD inverse'!$A$51:$BH$51,'FD mesh'!$B$84:$BI$84,$E333:$BL333)+'FD inverse'!$A$51*$C334/Setup!$B$17+INDEX('FD inverse'!$A$51:$BH$51,1,'FD mesh'!$B$15+1)*Setup!$B$22</f>
        <v>0</v>
      </c>
      <c r="BB334" s="0" t="n">
        <f aca="false">SUMPRODUCT('FD inverse'!$A$52:$BH$52,'FD mesh'!$B$84:$BI$84,$E333:$BL333)+'FD inverse'!$A$52*$C334/Setup!$B$17+INDEX('FD inverse'!$A$52:$BH$52,1,'FD mesh'!$B$15+1)*Setup!$B$22</f>
        <v>0</v>
      </c>
      <c r="BC334" s="0" t="n">
        <f aca="false">SUMPRODUCT('FD inverse'!$A$53:$BH$53,'FD mesh'!$B$84:$BI$84,$E333:$BL333)+'FD inverse'!$A$53*$C334/Setup!$B$17+INDEX('FD inverse'!$A$53:$BH$53,1,'FD mesh'!$B$15+1)*Setup!$B$22</f>
        <v>0</v>
      </c>
      <c r="BD334" s="0" t="n">
        <f aca="false">SUMPRODUCT('FD inverse'!$A$54:$BH$54,'FD mesh'!$B$84:$BI$84,$E333:$BL333)+'FD inverse'!$A$54*$C334/Setup!$B$17+INDEX('FD inverse'!$A$54:$BH$54,1,'FD mesh'!$B$15+1)*Setup!$B$22</f>
        <v>0</v>
      </c>
      <c r="BE334" s="0" t="n">
        <f aca="false">SUMPRODUCT('FD inverse'!$A$55:$BH$55,'FD mesh'!$B$84:$BI$84,$E333:$BL333)+'FD inverse'!$A$55*$C334/Setup!$B$17+INDEX('FD inverse'!$A$55:$BH$55,1,'FD mesh'!$B$15+1)*Setup!$B$22</f>
        <v>0</v>
      </c>
      <c r="BF334" s="0" t="n">
        <f aca="false">SUMPRODUCT('FD inverse'!$A$56:$BH$56,'FD mesh'!$B$84:$BI$84,$E333:$BL333)+'FD inverse'!$A$56*$C334/Setup!$B$17+INDEX('FD inverse'!$A$56:$BH$56,1,'FD mesh'!$B$15+1)*Setup!$B$22</f>
        <v>0</v>
      </c>
      <c r="BG334" s="0" t="n">
        <f aca="false">SUMPRODUCT('FD inverse'!$A$57:$BH$57,'FD mesh'!$B$84:$BI$84,$E333:$BL333)+'FD inverse'!$A$57*$C334/Setup!$B$17+INDEX('FD inverse'!$A$57:$BH$57,1,'FD mesh'!$B$15+1)*Setup!$B$22</f>
        <v>0</v>
      </c>
      <c r="BH334" s="0" t="n">
        <f aca="false">SUMPRODUCT('FD inverse'!$A$58:$BH$58,'FD mesh'!$B$84:$BI$84,$E333:$BL333)+'FD inverse'!$A$58*$C334/Setup!$B$17+INDEX('FD inverse'!$A$58:$BH$58,1,'FD mesh'!$B$15+1)*Setup!$B$22</f>
        <v>0</v>
      </c>
      <c r="BI334" s="0" t="n">
        <f aca="false">SUMPRODUCT('FD inverse'!$A$59:$BH$59,'FD mesh'!$B$84:$BI$84,$E333:$BL333)+'FD inverse'!$A$59*$C334/Setup!$B$17+INDEX('FD inverse'!$A$59:$BH$59,1,'FD mesh'!$B$15+1)*Setup!$B$22</f>
        <v>0</v>
      </c>
      <c r="BJ334" s="0" t="n">
        <f aca="false">SUMPRODUCT('FD inverse'!$A$60:$BH$60,'FD mesh'!$B$84:$BI$84,$E333:$BL333)+'FD inverse'!$A$60*$C334/Setup!$B$17+INDEX('FD inverse'!$A$60:$BH$60,1,'FD mesh'!$B$15+1)*Setup!$B$22</f>
        <v>0</v>
      </c>
      <c r="BK334" s="0" t="n">
        <f aca="false">SUMPRODUCT('FD inverse'!$A$61:$BH$61,'FD mesh'!$B$84:$BI$84,$E333:$BL333)+'FD inverse'!$A$61*$C334/Setup!$B$17+INDEX('FD inverse'!$A$61:$BH$61,1,'FD mesh'!$B$15+1)*Setup!$B$22</f>
        <v>0</v>
      </c>
      <c r="BL334" s="0" t="n">
        <f aca="false">SUMPRODUCT('FD inverse'!$A$62:$BH$62,'FD mesh'!$B$84:$BI$84,$E333:$BL333)+'FD inverse'!$A$62*$C334/Setup!$B$17+INDEX('FD inverse'!$A$62:$BH$62,1,'FD mesh'!$B$15+1)*Setup!$B$22</f>
        <v>0</v>
      </c>
    </row>
    <row r="335" customFormat="false" ht="15" hidden="false" customHeight="false" outlineLevel="0" collapsed="false">
      <c r="A335" s="0" t="n">
        <v>330</v>
      </c>
      <c r="B335" s="0" t="n">
        <f aca="false">A335*Setup!$B$11/3600</f>
        <v>27.5</v>
      </c>
      <c r="C335" s="0" t="n">
        <f aca="false">Setup!$B$7+Setup!$B$8*COS(2*PI()*(B335-Setup!$B$9)/24)</f>
        <v>20.0342205545048</v>
      </c>
      <c r="D335" s="0" t="n">
        <f aca="false">(C335-E335)/Setup!$B$17</f>
        <v>-5.06548695528738</v>
      </c>
      <c r="E335" s="0" t="n">
        <f aca="false">SUMPRODUCT('FD inverse'!$A$3:$BH$3,'FD mesh'!$B$84:$BI$84,$E334:$BL334)+'FD inverse'!$A$3*$C335/Setup!$B$17+INDEX('FD inverse'!$A$3:$BH$3,1,'FD mesh'!$B$15+1)*Setup!$B$22</f>
        <v>20.6927338586921</v>
      </c>
      <c r="F335" s="0" t="n">
        <f aca="false">SUMPRODUCT('FD inverse'!$A$4:$BH$4,'FD mesh'!$B$84:$BI$84,$E334:$BL334)+'FD inverse'!$A$4*$C335/Setup!$B$17+INDEX('FD inverse'!$A$4:$BH$4,1,'FD mesh'!$B$15+1)*Setup!$B$22</f>
        <v>20.8406499230851</v>
      </c>
      <c r="G335" s="0" t="n">
        <f aca="false">SUMPRODUCT('FD inverse'!$A$5:$BH$5,'FD mesh'!$B$84:$BI$84,$E334:$BL334)+'FD inverse'!$A$5*$C335/Setup!$B$17+INDEX('FD inverse'!$A$5:$BH$5,1,'FD mesh'!$B$15+1)*Setup!$B$22</f>
        <v>20.9829073845172</v>
      </c>
      <c r="H335" s="0" t="n">
        <f aca="false">SUMPRODUCT('FD inverse'!$A$6:$BH$6,'FD mesh'!$B$84:$BI$84,$E334:$BL334)+'FD inverse'!$A$6*$C335/Setup!$B$17+INDEX('FD inverse'!$A$6:$BH$6,1,'FD mesh'!$B$15+1)*Setup!$B$22</f>
        <v>21.4517170948733</v>
      </c>
      <c r="I335" s="0" t="n">
        <f aca="false">SUMPRODUCT('FD inverse'!$A$7:$BH$7,'FD mesh'!$B$84:$BI$84,$E334:$BL334)+'FD inverse'!$A$7*$C335/Setup!$B$17+INDEX('FD inverse'!$A$7:$BH$7,1,'FD mesh'!$B$15+1)*Setup!$B$22</f>
        <v>21.4900998419673</v>
      </c>
      <c r="J335" s="0" t="n">
        <f aca="false">SUMPRODUCT('FD inverse'!$A$8:$BH$8,'FD mesh'!$B$84:$BI$84,$E334:$BL334)+'FD inverse'!$A$8*$C335/Setup!$B$17+INDEX('FD inverse'!$A$8:$BH$8,1,'FD mesh'!$B$15+1)*Setup!$B$22</f>
        <v>21.5224054276275</v>
      </c>
      <c r="K335" s="0" t="n">
        <f aca="false">SUMPRODUCT('FD inverse'!$A$9:$BH$9,'FD mesh'!$B$84:$BI$84,$E334:$BL334)+'FD inverse'!$A$9*$C335/Setup!$B$17+INDEX('FD inverse'!$A$9:$BH$9,1,'FD mesh'!$B$15+1)*Setup!$B$22</f>
        <v>21.5487993890969</v>
      </c>
      <c r="L335" s="0" t="n">
        <f aca="false">SUMPRODUCT('FD inverse'!$A$10:$BH$10,'FD mesh'!$B$84:$BI$84,$E334:$BL334)+'FD inverse'!$A$10*$C335/Setup!$B$17+INDEX('FD inverse'!$A$10:$BH$10,1,'FD mesh'!$B$15+1)*Setup!$B$22</f>
        <v>21.569465032462</v>
      </c>
      <c r="M335" s="0" t="n">
        <f aca="false">SUMPRODUCT('FD inverse'!$A$11:$BH$11,'FD mesh'!$B$84:$BI$84,$E334:$BL334)+'FD inverse'!$A$11*$C335/Setup!$B$17+INDEX('FD inverse'!$A$11:$BH$11,1,'FD mesh'!$B$15+1)*Setup!$B$22</f>
        <v>21.5845900295092</v>
      </c>
      <c r="N335" s="0" t="n">
        <f aca="false">SUMPRODUCT('FD inverse'!$A$12:$BH$12,'FD mesh'!$B$84:$BI$84,$E334:$BL334)+'FD inverse'!$A$12*$C335/Setup!$B$17+INDEX('FD inverse'!$A$12:$BH$12,1,'FD mesh'!$B$15+1)*Setup!$B$22</f>
        <v>21.5943548499359</v>
      </c>
      <c r="O335" s="0" t="n">
        <f aca="false">SUMPRODUCT('FD inverse'!$A$13:$BH$13,'FD mesh'!$B$84:$BI$84,$E334:$BL334)+'FD inverse'!$A$13*$C335/Setup!$B$17+INDEX('FD inverse'!$A$13:$BH$13,1,'FD mesh'!$B$15+1)*Setup!$B$22</f>
        <v>21.5989230105744</v>
      </c>
      <c r="P335" s="0" t="n">
        <f aca="false">SUMPRODUCT('FD inverse'!$A$14:$BH$14,'FD mesh'!$B$84:$BI$84,$E334:$BL334)+'FD inverse'!$A$14*$C335/Setup!$B$17+INDEX('FD inverse'!$A$14:$BH$14,1,'FD mesh'!$B$15+1)*Setup!$B$22</f>
        <v>21.598433122353</v>
      </c>
      <c r="Q335" s="0" t="n">
        <f aca="false">SUMPRODUCT('FD inverse'!$A$15:$BH$15,'FD mesh'!$B$84:$BI$84,$E334:$BL334)+'FD inverse'!$A$15*$C335/Setup!$B$17+INDEX('FD inverse'!$A$15:$BH$15,1,'FD mesh'!$B$15+1)*Setup!$B$22</f>
        <v>21.5929927163558</v>
      </c>
      <c r="R335" s="0" t="n">
        <f aca="false">SUMPRODUCT('FD inverse'!$A$16:$BH$16,'FD mesh'!$B$84:$BI$84,$E334:$BL334)+'FD inverse'!$A$16*$C335/Setup!$B$17+INDEX('FD inverse'!$A$16:$BH$16,1,'FD mesh'!$B$15+1)*Setup!$B$22</f>
        <v>21.5826738322645</v>
      </c>
      <c r="S335" s="0" t="n">
        <f aca="false">SUMPRODUCT('FD inverse'!$A$17:$BH$17,'FD mesh'!$B$84:$BI$84,$E334:$BL334)+'FD inverse'!$A$17*$C335/Setup!$B$17+INDEX('FD inverse'!$A$17:$BH$17,1,'FD mesh'!$B$15+1)*Setup!$B$22</f>
        <v>21.1701074432832</v>
      </c>
      <c r="T335" s="0" t="n">
        <f aca="false">SUMPRODUCT('FD inverse'!$A$18:$BH$18,'FD mesh'!$B$84:$BI$84,$E334:$BL334)+'FD inverse'!$A$18*$C335/Setup!$B$17+INDEX('FD inverse'!$A$18:$BH$18,1,'FD mesh'!$B$15+1)*Setup!$B$22</f>
        <v>20.7553506737613</v>
      </c>
      <c r="U335" s="0" t="n">
        <f aca="false">SUMPRODUCT('FD inverse'!$A$19:$BH$19,'FD mesh'!$B$84:$BI$84,$E334:$BL334)+'FD inverse'!$A$19*$C335/Setup!$B$17+INDEX('FD inverse'!$A$19:$BH$19,1,'FD mesh'!$B$15+1)*Setup!$B$22</f>
        <v>20.33861960982</v>
      </c>
      <c r="V335" s="0" t="n">
        <f aca="false">SUMPRODUCT('FD inverse'!$A$20:$BH$20,'FD mesh'!$B$84:$BI$84,$E334:$BL334)+'FD inverse'!$A$20*$C335/Setup!$B$17+INDEX('FD inverse'!$A$20:$BH$20,1,'FD mesh'!$B$15+1)*Setup!$B$22</f>
        <v>19.9201200892059</v>
      </c>
      <c r="W335" s="0" t="n">
        <f aca="false">SUMPRODUCT('FD inverse'!$A$21:$BH$21,'FD mesh'!$B$84:$BI$84,$E334:$BL334)+'FD inverse'!$A$21*$C335/Setup!$B$17+INDEX('FD inverse'!$A$21:$BH$21,1,'FD mesh'!$B$15+1)*Setup!$B$22</f>
        <v>19.5000477217002</v>
      </c>
      <c r="X335" s="0" t="n">
        <f aca="false">SUMPRODUCT('FD inverse'!$A$22:$BH$22,'FD mesh'!$B$84:$BI$84,$E334:$BL334)+'FD inverse'!$A$22*$C335/Setup!$B$17+INDEX('FD inverse'!$A$22:$BH$22,1,'FD mesh'!$B$15+1)*Setup!$B$22</f>
        <v>19.0785880774939</v>
      </c>
      <c r="Y335" s="0" t="n">
        <f aca="false">SUMPRODUCT('FD inverse'!$A$23:$BH$23,'FD mesh'!$B$84:$BI$84,$E334:$BL334)+'FD inverse'!$A$23*$C335/Setup!$B$17+INDEX('FD inverse'!$A$23:$BH$23,1,'FD mesh'!$B$15+1)*Setup!$B$22</f>
        <v>18.6559170284472</v>
      </c>
      <c r="Z335" s="0" t="n">
        <f aca="false">SUMPRODUCT('FD inverse'!$A$24:$BH$24,'FD mesh'!$B$84:$BI$84,$E334:$BL334)+'FD inverse'!$A$24*$C335/Setup!$B$17+INDEX('FD inverse'!$A$24:$BH$24,1,'FD mesh'!$B$15+1)*Setup!$B$22</f>
        <v>18.2322012274573</v>
      </c>
      <c r="AA335" s="0" t="n">
        <f aca="false">SUMPRODUCT('FD inverse'!$A$25:$BH$25,'FD mesh'!$B$84:$BI$84,$E334:$BL334)+'FD inverse'!$A$25*$C335/Setup!$B$17+INDEX('FD inverse'!$A$25:$BH$25,1,'FD mesh'!$B$15+1)*Setup!$B$22</f>
        <v>17.8075987114596</v>
      </c>
      <c r="AB335" s="0" t="n">
        <f aca="false">SUMPRODUCT('FD inverse'!$A$26:$BH$26,'FD mesh'!$B$84:$BI$84,$E334:$BL334)+'FD inverse'!$A$26*$C335/Setup!$B$17+INDEX('FD inverse'!$A$26:$BH$26,1,'FD mesh'!$B$15+1)*Setup!$B$22</f>
        <v>17.3822596138709</v>
      </c>
      <c r="AC335" s="0" t="n">
        <f aca="false">SUMPRODUCT('FD inverse'!$A$27:$BH$27,'FD mesh'!$B$84:$BI$84,$E334:$BL334)+'FD inverse'!$A$27*$C335/Setup!$B$17+INDEX('FD inverse'!$A$27:$BH$27,1,'FD mesh'!$B$15+1)*Setup!$B$22</f>
        <v>16.9563269725595</v>
      </c>
      <c r="AD335" s="0" t="n">
        <f aca="false">SUMPRODUCT('FD inverse'!$A$28:$BH$28,'FD mesh'!$B$84:$BI$84,$E334:$BL334)+'FD inverse'!$A$28*$C335/Setup!$B$17+INDEX('FD inverse'!$A$28:$BH$28,1,'FD mesh'!$B$15+1)*Setup!$B$22</f>
        <v>16.5299376196768</v>
      </c>
      <c r="AE335" s="0" t="n">
        <f aca="false">SUMPRODUCT('FD inverse'!$A$29:$BH$29,'FD mesh'!$B$84:$BI$84,$E334:$BL334)+'FD inverse'!$A$29*$C335/Setup!$B$17+INDEX('FD inverse'!$A$29:$BH$29,1,'FD mesh'!$B$15+1)*Setup!$B$22</f>
        <v>16.103223139912</v>
      </c>
      <c r="AF335" s="0" t="n">
        <f aca="false">SUMPRODUCT('FD inverse'!$A$30:$BH$30,'FD mesh'!$B$84:$BI$84,$E334:$BL334)+'FD inverse'!$A$30*$C335/Setup!$B$17+INDEX('FD inverse'!$A$30:$BH$30,1,'FD mesh'!$B$15+1)*Setup!$B$22</f>
        <v>15.6763108839329</v>
      </c>
      <c r="AG335" s="0" t="n">
        <f aca="false">SUMPRODUCT('FD inverse'!$A$31:$BH$31,'FD mesh'!$B$84:$BI$84,$E334:$BL334)+'FD inverse'!$A$31*$C335/Setup!$B$17+INDEX('FD inverse'!$A$31:$BH$31,1,'FD mesh'!$B$15+1)*Setup!$B$22</f>
        <v>15.2493250239445</v>
      </c>
      <c r="AH335" s="0" t="n">
        <f aca="false">SUMPRODUCT('FD inverse'!$A$32:$BH$32,'FD mesh'!$B$84:$BI$84,$E334:$BL334)+'FD inverse'!$A$32*$C335/Setup!$B$17+INDEX('FD inverse'!$A$32:$BH$32,1,'FD mesh'!$B$15+1)*Setup!$B$22</f>
        <v>15.2313708131402</v>
      </c>
      <c r="AI335" s="0" t="n">
        <f aca="false">SUMPRODUCT('FD inverse'!$A$33:$BH$33,'FD mesh'!$B$84:$BI$84,$E334:$BL334)+'FD inverse'!$A$33*$C335/Setup!$B$17+INDEX('FD inverse'!$A$33:$BH$33,1,'FD mesh'!$B$15+1)*Setup!$B$22</f>
        <v>15.213507333486</v>
      </c>
      <c r="AJ335" s="0" t="n">
        <f aca="false">SUMPRODUCT('FD inverse'!$A$34:$BH$34,'FD mesh'!$B$84:$BI$84,$E334:$BL334)+'FD inverse'!$A$34*$C335/Setup!$B$17+INDEX('FD inverse'!$A$34:$BH$34,1,'FD mesh'!$B$15+1)*Setup!$B$22</f>
        <v>15.195739141132</v>
      </c>
      <c r="AK335" s="0" t="n">
        <f aca="false">SUMPRODUCT('FD inverse'!$A$35:$BH$35,'FD mesh'!$B$84:$BI$84,$E334:$BL334)+'FD inverse'!$A$35*$C335/Setup!$B$17+INDEX('FD inverse'!$A$35:$BH$35,1,'FD mesh'!$B$15+1)*Setup!$B$22</f>
        <v>15.1780681643293</v>
      </c>
      <c r="AL335" s="0" t="n">
        <f aca="false">SUMPRODUCT('FD inverse'!$A$36:$BH$36,'FD mesh'!$B$84:$BI$84,$E334:$BL334)+'FD inverse'!$A$36*$C335/Setup!$B$17+INDEX('FD inverse'!$A$36:$BH$36,1,'FD mesh'!$B$15+1)*Setup!$B$22</f>
        <v>15.1604938793764</v>
      </c>
      <c r="AM335" s="0" t="n">
        <f aca="false">SUMPRODUCT('FD inverse'!$A$37:$BH$37,'FD mesh'!$B$84:$BI$84,$E334:$BL334)+'FD inverse'!$A$37*$C335/Setup!$B$17+INDEX('FD inverse'!$A$37:$BH$37,1,'FD mesh'!$B$15+1)*Setup!$B$22</f>
        <v>15.1430134979688</v>
      </c>
      <c r="AN335" s="0" t="n">
        <f aca="false">SUMPRODUCT('FD inverse'!$A$38:$BH$38,'FD mesh'!$B$84:$BI$84,$E334:$BL334)+'FD inverse'!$A$38*$C335/Setup!$B$17+INDEX('FD inverse'!$A$38:$BH$38,1,'FD mesh'!$B$15+1)*Setup!$B$22</f>
        <v>15.1256221641426</v>
      </c>
      <c r="AO335" s="0" t="n">
        <f aca="false">SUMPRODUCT('FD inverse'!$A$39:$BH$39,'FD mesh'!$B$84:$BI$84,$E334:$BL334)+'FD inverse'!$A$39*$C335/Setup!$B$17+INDEX('FD inverse'!$A$39:$BH$39,1,'FD mesh'!$B$15+1)*Setup!$B$22</f>
        <v>15.108313159231</v>
      </c>
      <c r="AP335" s="0" t="n">
        <f aca="false">SUMPRODUCT('FD inverse'!$A$40:$BH$40,'FD mesh'!$B$84:$BI$84,$E334:$BL334)+'FD inverse'!$A$40*$C335/Setup!$B$17+INDEX('FD inverse'!$A$40:$BH$40,1,'FD mesh'!$B$15+1)*Setup!$B$22</f>
        <v>15.0910781134555</v>
      </c>
      <c r="AQ335" s="0" t="n">
        <f aca="false">SUMPRODUCT('FD inverse'!$A$41:$BH$41,'FD mesh'!$B$84:$BI$84,$E334:$BL334)+'FD inverse'!$A$41*$C335/Setup!$B$17+INDEX('FD inverse'!$A$41:$BH$41,1,'FD mesh'!$B$15+1)*Setup!$B$22</f>
        <v>15.0739072229593</v>
      </c>
      <c r="AR335" s="0" t="n">
        <f aca="false">SUMPRODUCT('FD inverse'!$A$42:$BH$42,'FD mesh'!$B$84:$BI$84,$E334:$BL334)+'FD inverse'!$A$42*$C335/Setup!$B$17+INDEX('FD inverse'!$A$42:$BH$42,1,'FD mesh'!$B$15+1)*Setup!$B$22</f>
        <v>15.056789471255</v>
      </c>
      <c r="AS335" s="0" t="n">
        <f aca="false">SUMPRODUCT('FD inverse'!$A$43:$BH$43,'FD mesh'!$B$84:$BI$84,$E334:$BL334)+'FD inverse'!$A$43*$C335/Setup!$B$17+INDEX('FD inverse'!$A$43:$BH$43,1,'FD mesh'!$B$15+1)*Setup!$B$22</f>
        <v>0</v>
      </c>
      <c r="AT335" s="0" t="n">
        <f aca="false">SUMPRODUCT('FD inverse'!$A$44:$BH$44,'FD mesh'!$B$84:$BI$84,$E334:$BL334)+'FD inverse'!$A$44*$C335/Setup!$B$17+INDEX('FD inverse'!$A$44:$BH$44,1,'FD mesh'!$B$15+1)*Setup!$B$22</f>
        <v>0</v>
      </c>
      <c r="AU335" s="0" t="n">
        <f aca="false">SUMPRODUCT('FD inverse'!$A$45:$BH$45,'FD mesh'!$B$84:$BI$84,$E334:$BL334)+'FD inverse'!$A$45*$C335/Setup!$B$17+INDEX('FD inverse'!$A$45:$BH$45,1,'FD mesh'!$B$15+1)*Setup!$B$22</f>
        <v>0</v>
      </c>
      <c r="AV335" s="0" t="n">
        <f aca="false">SUMPRODUCT('FD inverse'!$A$46:$BH$46,'FD mesh'!$B$84:$BI$84,$E334:$BL334)+'FD inverse'!$A$46*$C335/Setup!$B$17+INDEX('FD inverse'!$A$46:$BH$46,1,'FD mesh'!$B$15+1)*Setup!$B$22</f>
        <v>0</v>
      </c>
      <c r="AW335" s="0" t="n">
        <f aca="false">SUMPRODUCT('FD inverse'!$A$47:$BH$47,'FD mesh'!$B$84:$BI$84,$E334:$BL334)+'FD inverse'!$A$47*$C335/Setup!$B$17+INDEX('FD inverse'!$A$47:$BH$47,1,'FD mesh'!$B$15+1)*Setup!$B$22</f>
        <v>0</v>
      </c>
      <c r="AX335" s="0" t="n">
        <f aca="false">SUMPRODUCT('FD inverse'!$A$48:$BH$48,'FD mesh'!$B$84:$BI$84,$E334:$BL334)+'FD inverse'!$A$48*$C335/Setup!$B$17+INDEX('FD inverse'!$A$48:$BH$48,1,'FD mesh'!$B$15+1)*Setup!$B$22</f>
        <v>0</v>
      </c>
      <c r="AY335" s="0" t="n">
        <f aca="false">SUMPRODUCT('FD inverse'!$A$49:$BH$49,'FD mesh'!$B$84:$BI$84,$E334:$BL334)+'FD inverse'!$A$49*$C335/Setup!$B$17+INDEX('FD inverse'!$A$49:$BH$49,1,'FD mesh'!$B$15+1)*Setup!$B$22</f>
        <v>0</v>
      </c>
      <c r="AZ335" s="0" t="n">
        <f aca="false">SUMPRODUCT('FD inverse'!$A$50:$BH$50,'FD mesh'!$B$84:$BI$84,$E334:$BL334)+'FD inverse'!$A$50*$C335/Setup!$B$17+INDEX('FD inverse'!$A$50:$BH$50,1,'FD mesh'!$B$15+1)*Setup!$B$22</f>
        <v>0</v>
      </c>
      <c r="BA335" s="0" t="n">
        <f aca="false">SUMPRODUCT('FD inverse'!$A$51:$BH$51,'FD mesh'!$B$84:$BI$84,$E334:$BL334)+'FD inverse'!$A$51*$C335/Setup!$B$17+INDEX('FD inverse'!$A$51:$BH$51,1,'FD mesh'!$B$15+1)*Setup!$B$22</f>
        <v>0</v>
      </c>
      <c r="BB335" s="0" t="n">
        <f aca="false">SUMPRODUCT('FD inverse'!$A$52:$BH$52,'FD mesh'!$B$84:$BI$84,$E334:$BL334)+'FD inverse'!$A$52*$C335/Setup!$B$17+INDEX('FD inverse'!$A$52:$BH$52,1,'FD mesh'!$B$15+1)*Setup!$B$22</f>
        <v>0</v>
      </c>
      <c r="BC335" s="0" t="n">
        <f aca="false">SUMPRODUCT('FD inverse'!$A$53:$BH$53,'FD mesh'!$B$84:$BI$84,$E334:$BL334)+'FD inverse'!$A$53*$C335/Setup!$B$17+INDEX('FD inverse'!$A$53:$BH$53,1,'FD mesh'!$B$15+1)*Setup!$B$22</f>
        <v>0</v>
      </c>
      <c r="BD335" s="0" t="n">
        <f aca="false">SUMPRODUCT('FD inverse'!$A$54:$BH$54,'FD mesh'!$B$84:$BI$84,$E334:$BL334)+'FD inverse'!$A$54*$C335/Setup!$B$17+INDEX('FD inverse'!$A$54:$BH$54,1,'FD mesh'!$B$15+1)*Setup!$B$22</f>
        <v>0</v>
      </c>
      <c r="BE335" s="0" t="n">
        <f aca="false">SUMPRODUCT('FD inverse'!$A$55:$BH$55,'FD mesh'!$B$84:$BI$84,$E334:$BL334)+'FD inverse'!$A$55*$C335/Setup!$B$17+INDEX('FD inverse'!$A$55:$BH$55,1,'FD mesh'!$B$15+1)*Setup!$B$22</f>
        <v>0</v>
      </c>
      <c r="BF335" s="0" t="n">
        <f aca="false">SUMPRODUCT('FD inverse'!$A$56:$BH$56,'FD mesh'!$B$84:$BI$84,$E334:$BL334)+'FD inverse'!$A$56*$C335/Setup!$B$17+INDEX('FD inverse'!$A$56:$BH$56,1,'FD mesh'!$B$15+1)*Setup!$B$22</f>
        <v>0</v>
      </c>
      <c r="BG335" s="0" t="n">
        <f aca="false">SUMPRODUCT('FD inverse'!$A$57:$BH$57,'FD mesh'!$B$84:$BI$84,$E334:$BL334)+'FD inverse'!$A$57*$C335/Setup!$B$17+INDEX('FD inverse'!$A$57:$BH$57,1,'FD mesh'!$B$15+1)*Setup!$B$22</f>
        <v>0</v>
      </c>
      <c r="BH335" s="0" t="n">
        <f aca="false">SUMPRODUCT('FD inverse'!$A$58:$BH$58,'FD mesh'!$B$84:$BI$84,$E334:$BL334)+'FD inverse'!$A$58*$C335/Setup!$B$17+INDEX('FD inverse'!$A$58:$BH$58,1,'FD mesh'!$B$15+1)*Setup!$B$22</f>
        <v>0</v>
      </c>
      <c r="BI335" s="0" t="n">
        <f aca="false">SUMPRODUCT('FD inverse'!$A$59:$BH$59,'FD mesh'!$B$84:$BI$84,$E334:$BL334)+'FD inverse'!$A$59*$C335/Setup!$B$17+INDEX('FD inverse'!$A$59:$BH$59,1,'FD mesh'!$B$15+1)*Setup!$B$22</f>
        <v>0</v>
      </c>
      <c r="BJ335" s="0" t="n">
        <f aca="false">SUMPRODUCT('FD inverse'!$A$60:$BH$60,'FD mesh'!$B$84:$BI$84,$E334:$BL334)+'FD inverse'!$A$60*$C335/Setup!$B$17+INDEX('FD inverse'!$A$60:$BH$60,1,'FD mesh'!$B$15+1)*Setup!$B$22</f>
        <v>0</v>
      </c>
      <c r="BK335" s="0" t="n">
        <f aca="false">SUMPRODUCT('FD inverse'!$A$61:$BH$61,'FD mesh'!$B$84:$BI$84,$E334:$BL334)+'FD inverse'!$A$61*$C335/Setup!$B$17+INDEX('FD inverse'!$A$61:$BH$61,1,'FD mesh'!$B$15+1)*Setup!$B$22</f>
        <v>0</v>
      </c>
      <c r="BL335" s="0" t="n">
        <f aca="false">SUMPRODUCT('FD inverse'!$A$62:$BH$62,'FD mesh'!$B$84:$BI$84,$E334:$BL334)+'FD inverse'!$A$62*$C335/Setup!$B$17+INDEX('FD inverse'!$A$62:$BH$62,1,'FD mesh'!$B$15+1)*Setup!$B$22</f>
        <v>0</v>
      </c>
    </row>
    <row r="336" customFormat="false" ht="15" hidden="false" customHeight="false" outlineLevel="0" collapsed="false">
      <c r="A336" s="0" t="n">
        <v>331</v>
      </c>
      <c r="B336" s="0" t="n">
        <f aca="false">A336*Setup!$B$11/3600</f>
        <v>27.5833333333333</v>
      </c>
      <c r="C336" s="0" t="n">
        <f aca="false">Setup!$B$7+Setup!$B$8*COS(2*PI()*(B336-Setup!$B$9)/24)</f>
        <v>20.0237746471107</v>
      </c>
      <c r="D336" s="0" t="n">
        <f aca="false">(C336-E336)/Setup!$B$17</f>
        <v>-5.05350468073088</v>
      </c>
      <c r="E336" s="0" t="n">
        <f aca="false">SUMPRODUCT('FD inverse'!$A$3:$BH$3,'FD mesh'!$B$84:$BI$84,$E335:$BL335)+'FD inverse'!$A$3*$C336/Setup!$B$17+INDEX('FD inverse'!$A$3:$BH$3,1,'FD mesh'!$B$15+1)*Setup!$B$22</f>
        <v>20.6807302556057</v>
      </c>
      <c r="F336" s="0" t="n">
        <f aca="false">SUMPRODUCT('FD inverse'!$A$4:$BH$4,'FD mesh'!$B$84:$BI$84,$E335:$BL335)+'FD inverse'!$A$4*$C336/Setup!$B$17+INDEX('FD inverse'!$A$4:$BH$4,1,'FD mesh'!$B$15+1)*Setup!$B$22</f>
        <v>20.828527232041</v>
      </c>
      <c r="G336" s="0" t="n">
        <f aca="false">SUMPRODUCT('FD inverse'!$A$5:$BH$5,'FD mesh'!$B$84:$BI$84,$E335:$BL335)+'FD inverse'!$A$5*$C336/Setup!$B$17+INDEX('FD inverse'!$A$5:$BH$5,1,'FD mesh'!$B$15+1)*Setup!$B$22</f>
        <v>20.9710626238218</v>
      </c>
      <c r="H336" s="0" t="n">
        <f aca="false">SUMPRODUCT('FD inverse'!$A$6:$BH$6,'FD mesh'!$B$84:$BI$84,$E335:$BL335)+'FD inverse'!$A$6*$C336/Setup!$B$17+INDEX('FD inverse'!$A$6:$BH$6,1,'FD mesh'!$B$15+1)*Setup!$B$22</f>
        <v>21.4413447355315</v>
      </c>
      <c r="I336" s="0" t="n">
        <f aca="false">SUMPRODUCT('FD inverse'!$A$7:$BH$7,'FD mesh'!$B$84:$BI$84,$E335:$BL335)+'FD inverse'!$A$7*$C336/Setup!$B$17+INDEX('FD inverse'!$A$7:$BH$7,1,'FD mesh'!$B$15+1)*Setup!$B$22</f>
        <v>21.4799029285023</v>
      </c>
      <c r="J336" s="0" t="n">
        <f aca="false">SUMPRODUCT('FD inverse'!$A$8:$BH$8,'FD mesh'!$B$84:$BI$84,$E335:$BL335)+'FD inverse'!$A$8*$C336/Setup!$B$17+INDEX('FD inverse'!$A$8:$BH$8,1,'FD mesh'!$B$15+1)*Setup!$B$22</f>
        <v>21.5124452433226</v>
      </c>
      <c r="K336" s="0" t="n">
        <f aca="false">SUMPRODUCT('FD inverse'!$A$9:$BH$9,'FD mesh'!$B$84:$BI$84,$E335:$BL335)+'FD inverse'!$A$9*$C336/Setup!$B$17+INDEX('FD inverse'!$A$9:$BH$9,1,'FD mesh'!$B$15+1)*Setup!$B$22</f>
        <v>21.5391113432138</v>
      </c>
      <c r="L336" s="0" t="n">
        <f aca="false">SUMPRODUCT('FD inverse'!$A$10:$BH$10,'FD mesh'!$B$84:$BI$84,$E335:$BL335)+'FD inverse'!$A$10*$C336/Setup!$B$17+INDEX('FD inverse'!$A$10:$BH$10,1,'FD mesh'!$B$15+1)*Setup!$B$22</f>
        <v>21.5600617818171</v>
      </c>
      <c r="M336" s="0" t="n">
        <f aca="false">SUMPRODUCT('FD inverse'!$A$11:$BH$11,'FD mesh'!$B$84:$BI$84,$E335:$BL335)+'FD inverse'!$A$11*$C336/Setup!$B$17+INDEX('FD inverse'!$A$11:$BH$11,1,'FD mesh'!$B$15+1)*Setup!$B$22</f>
        <v>21.575464579922</v>
      </c>
      <c r="N336" s="0" t="n">
        <f aca="false">SUMPRODUCT('FD inverse'!$A$12:$BH$12,'FD mesh'!$B$84:$BI$84,$E335:$BL335)+'FD inverse'!$A$12*$C336/Setup!$B$17+INDEX('FD inverse'!$A$12:$BH$12,1,'FD mesh'!$B$15+1)*Setup!$B$22</f>
        <v>21.5854836319576</v>
      </c>
      <c r="O336" s="0" t="n">
        <f aca="false">SUMPRODUCT('FD inverse'!$A$13:$BH$13,'FD mesh'!$B$84:$BI$84,$E335:$BL335)+'FD inverse'!$A$13*$C336/Setup!$B$17+INDEX('FD inverse'!$A$13:$BH$13,1,'FD mesh'!$B$15+1)*Setup!$B$22</f>
        <v>21.590268927074</v>
      </c>
      <c r="P336" s="0" t="n">
        <f aca="false">SUMPRODUCT('FD inverse'!$A$14:$BH$14,'FD mesh'!$B$84:$BI$84,$E335:$BL335)+'FD inverse'!$A$14*$C336/Setup!$B$17+INDEX('FD inverse'!$A$14:$BH$14,1,'FD mesh'!$B$15+1)*Setup!$B$22</f>
        <v>21.5899485682078</v>
      </c>
      <c r="Q336" s="0" t="n">
        <f aca="false">SUMPRODUCT('FD inverse'!$A$15:$BH$15,'FD mesh'!$B$84:$BI$84,$E335:$BL335)+'FD inverse'!$A$15*$C336/Setup!$B$17+INDEX('FD inverse'!$A$15:$BH$15,1,'FD mesh'!$B$15+1)*Setup!$B$22</f>
        <v>21.5846225726778</v>
      </c>
      <c r="R336" s="0" t="n">
        <f aca="false">SUMPRODUCT('FD inverse'!$A$16:$BH$16,'FD mesh'!$B$84:$BI$84,$E335:$BL335)+'FD inverse'!$A$16*$C336/Setup!$B$17+INDEX('FD inverse'!$A$16:$BH$16,1,'FD mesh'!$B$15+1)*Setup!$B$22</f>
        <v>21.5743584392846</v>
      </c>
      <c r="S336" s="0" t="n">
        <f aca="false">SUMPRODUCT('FD inverse'!$A$17:$BH$17,'FD mesh'!$B$84:$BI$84,$E335:$BL335)+'FD inverse'!$A$17*$C336/Setup!$B$17+INDEX('FD inverse'!$A$17:$BH$17,1,'FD mesh'!$B$15+1)*Setup!$B$22</f>
        <v>21.1625557916254</v>
      </c>
      <c r="T336" s="0" t="n">
        <f aca="false">SUMPRODUCT('FD inverse'!$A$18:$BH$18,'FD mesh'!$B$84:$BI$84,$E335:$BL335)+'FD inverse'!$A$18*$C336/Setup!$B$17+INDEX('FD inverse'!$A$18:$BH$18,1,'FD mesh'!$B$15+1)*Setup!$B$22</f>
        <v>20.748530800764</v>
      </c>
      <c r="U336" s="0" t="n">
        <f aca="false">SUMPRODUCT('FD inverse'!$A$19:$BH$19,'FD mesh'!$B$84:$BI$84,$E335:$BL335)+'FD inverse'!$A$19*$C336/Setup!$B$17+INDEX('FD inverse'!$A$19:$BH$19,1,'FD mesh'!$B$15+1)*Setup!$B$22</f>
        <v>20.3324988187062</v>
      </c>
      <c r="V336" s="0" t="n">
        <f aca="false">SUMPRODUCT('FD inverse'!$A$20:$BH$20,'FD mesh'!$B$84:$BI$84,$E335:$BL335)+'FD inverse'!$A$20*$C336/Setup!$B$17+INDEX('FD inverse'!$A$20:$BH$20,1,'FD mesh'!$B$15+1)*Setup!$B$22</f>
        <v>19.9146655752635</v>
      </c>
      <c r="W336" s="0" t="n">
        <f aca="false">SUMPRODUCT('FD inverse'!$A$21:$BH$21,'FD mesh'!$B$84:$BI$84,$E335:$BL335)+'FD inverse'!$A$21*$C336/Setup!$B$17+INDEX('FD inverse'!$A$21:$BH$21,1,'FD mesh'!$B$15+1)*Setup!$B$22</f>
        <v>19.4952271462891</v>
      </c>
      <c r="X336" s="0" t="n">
        <f aca="false">SUMPRODUCT('FD inverse'!$A$22:$BH$22,'FD mesh'!$B$84:$BI$84,$E335:$BL335)+'FD inverse'!$A$22*$C336/Setup!$B$17+INDEX('FD inverse'!$A$22:$BH$22,1,'FD mesh'!$B$15+1)*Setup!$B$22</f>
        <v>19.0743700908367</v>
      </c>
      <c r="Y336" s="0" t="n">
        <f aca="false">SUMPRODUCT('FD inverse'!$A$23:$BH$23,'FD mesh'!$B$84:$BI$84,$E335:$BL335)+'FD inverse'!$A$23*$C336/Setup!$B$17+INDEX('FD inverse'!$A$23:$BH$23,1,'FD mesh'!$B$15+1)*Setup!$B$22</f>
        <v>18.652271742168</v>
      </c>
      <c r="Z336" s="0" t="n">
        <f aca="false">SUMPRODUCT('FD inverse'!$A$24:$BH$24,'FD mesh'!$B$84:$BI$84,$E335:$BL335)+'FD inverse'!$A$24*$C336/Setup!$B$17+INDEX('FD inverse'!$A$24:$BH$24,1,'FD mesh'!$B$15+1)*Setup!$B$22</f>
        <v>18.2291006378228</v>
      </c>
      <c r="AA336" s="0" t="n">
        <f aca="false">SUMPRODUCT('FD inverse'!$A$25:$BH$25,'FD mesh'!$B$84:$BI$84,$E335:$BL335)+'FD inverse'!$A$25*$C336/Setup!$B$17+INDEX('FD inverse'!$A$25:$BH$25,1,'FD mesh'!$B$15+1)*Setup!$B$22</f>
        <v>17.8050170742423</v>
      </c>
      <c r="AB336" s="0" t="n">
        <f aca="false">SUMPRODUCT('FD inverse'!$A$26:$BH$26,'FD mesh'!$B$84:$BI$84,$E335:$BL335)+'FD inverse'!$A$26*$C336/Setup!$B$17+INDEX('FD inverse'!$A$26:$BH$26,1,'FD mesh'!$B$15+1)*Setup!$B$22</f>
        <v>17.3801737717093</v>
      </c>
      <c r="AC336" s="0" t="n">
        <f aca="false">SUMPRODUCT('FD inverse'!$A$27:$BH$27,'FD mesh'!$B$84:$BI$84,$E335:$BL335)+'FD inverse'!$A$27*$C336/Setup!$B$17+INDEX('FD inverse'!$A$27:$BH$27,1,'FD mesh'!$B$15+1)*Setup!$B$22</f>
        <v>16.9547166356259</v>
      </c>
      <c r="AD336" s="0" t="n">
        <f aca="false">SUMPRODUCT('FD inverse'!$A$28:$BH$28,'FD mesh'!$B$84:$BI$84,$E335:$BL335)+'FD inverse'!$A$28*$C336/Setup!$B$17+INDEX('FD inverse'!$A$28:$BH$28,1,'FD mesh'!$B$15+1)*Setup!$B$22</f>
        <v>16.5287856003877</v>
      </c>
      <c r="AE336" s="0" t="n">
        <f aca="false">SUMPRODUCT('FD inverse'!$A$29:$BH$29,'FD mesh'!$B$84:$BI$84,$E335:$BL335)+'FD inverse'!$A$29*$C336/Setup!$B$17+INDEX('FD inverse'!$A$29:$BH$29,1,'FD mesh'!$B$15+1)*Setup!$B$22</f>
        <v>16.1025155423302</v>
      </c>
      <c r="AF336" s="0" t="n">
        <f aca="false">SUMPRODUCT('FD inverse'!$A$30:$BH$30,'FD mesh'!$B$84:$BI$84,$E335:$BL335)+'FD inverse'!$A$30*$C336/Setup!$B$17+INDEX('FD inverse'!$A$30:$BH$30,1,'FD mesh'!$B$15+1)*Setup!$B$22</f>
        <v>15.6760372484129</v>
      </c>
      <c r="AG336" s="0" t="n">
        <f aca="false">SUMPRODUCT('FD inverse'!$A$31:$BH$31,'FD mesh'!$B$84:$BI$84,$E335:$BL335)+'FD inverse'!$A$31*$C336/Setup!$B$17+INDEX('FD inverse'!$A$31:$BH$31,1,'FD mesh'!$B$15+1)*Setup!$B$22</f>
        <v>15.2494784274712</v>
      </c>
      <c r="AH336" s="0" t="n">
        <f aca="false">SUMPRODUCT('FD inverse'!$A$32:$BH$32,'FD mesh'!$B$84:$BI$84,$E335:$BL335)+'FD inverse'!$A$32*$C336/Setup!$B$17+INDEX('FD inverse'!$A$32:$BH$32,1,'FD mesh'!$B$15+1)*Setup!$B$22</f>
        <v>15.2315392815514</v>
      </c>
      <c r="AI336" s="0" t="n">
        <f aca="false">SUMPRODUCT('FD inverse'!$A$33:$BH$33,'FD mesh'!$B$84:$BI$84,$E335:$BL335)+'FD inverse'!$A$33*$C336/Setup!$B$17+INDEX('FD inverse'!$A$33:$BH$33,1,'FD mesh'!$B$15+1)*Setup!$B$22</f>
        <v>15.2136854182217</v>
      </c>
      <c r="AJ336" s="0" t="n">
        <f aca="false">SUMPRODUCT('FD inverse'!$A$34:$BH$34,'FD mesh'!$B$84:$BI$84,$E335:$BL335)+'FD inverse'!$A$34*$C336/Setup!$B$17+INDEX('FD inverse'!$A$34:$BH$34,1,'FD mesh'!$B$15+1)*Setup!$B$22</f>
        <v>15.195921705487</v>
      </c>
      <c r="AK336" s="0" t="n">
        <f aca="false">SUMPRODUCT('FD inverse'!$A$35:$BH$35,'FD mesh'!$B$84:$BI$84,$E335:$BL335)+'FD inverse'!$A$35*$C336/Setup!$B$17+INDEX('FD inverse'!$A$35:$BH$35,1,'FD mesh'!$B$15+1)*Setup!$B$22</f>
        <v>15.178250411034</v>
      </c>
      <c r="AL336" s="0" t="n">
        <f aca="false">SUMPRODUCT('FD inverse'!$A$36:$BH$36,'FD mesh'!$B$84:$BI$84,$E335:$BL335)+'FD inverse'!$A$36*$C336/Setup!$B$17+INDEX('FD inverse'!$A$36:$BH$36,1,'FD mesh'!$B$15+1)*Setup!$B$22</f>
        <v>15.1606713740605</v>
      </c>
      <c r="AM336" s="0" t="n">
        <f aca="false">SUMPRODUCT('FD inverse'!$A$37:$BH$37,'FD mesh'!$B$84:$BI$84,$E335:$BL335)+'FD inverse'!$A$37*$C336/Setup!$B$17+INDEX('FD inverse'!$A$37:$BH$37,1,'FD mesh'!$B$15+1)*Setup!$B$22</f>
        <v>15.1431821889845</v>
      </c>
      <c r="AN336" s="0" t="n">
        <f aca="false">SUMPRODUCT('FD inverse'!$A$38:$BH$38,'FD mesh'!$B$84:$BI$84,$E335:$BL335)+'FD inverse'!$A$38*$C336/Setup!$B$17+INDEX('FD inverse'!$A$38:$BH$38,1,'FD mesh'!$B$15+1)*Setup!$B$22</f>
        <v>15.1257783991861</v>
      </c>
      <c r="AO336" s="0" t="n">
        <f aca="false">SUMPRODUCT('FD inverse'!$A$39:$BH$39,'FD mesh'!$B$84:$BI$84,$E335:$BL335)+'FD inverse'!$A$39*$C336/Setup!$B$17+INDEX('FD inverse'!$A$39:$BH$39,1,'FD mesh'!$B$15+1)*Setup!$B$22</f>
        <v>15.1084536991654</v>
      </c>
      <c r="AP336" s="0" t="n">
        <f aca="false">SUMPRODUCT('FD inverse'!$A$40:$BH$40,'FD mesh'!$B$84:$BI$84,$E335:$BL335)+'FD inverse'!$A$40*$C336/Setup!$B$17+INDEX('FD inverse'!$A$40:$BH$40,1,'FD mesh'!$B$15+1)*Setup!$B$22</f>
        <v>15.0912001436966</v>
      </c>
      <c r="AQ336" s="0" t="n">
        <f aca="false">SUMPRODUCT('FD inverse'!$A$41:$BH$41,'FD mesh'!$B$84:$BI$84,$E335:$BL335)+'FD inverse'!$A$41*$C336/Setup!$B$17+INDEX('FD inverse'!$A$41:$BH$41,1,'FD mesh'!$B$15+1)*Setup!$B$22</f>
        <v>15.0740083627467</v>
      </c>
      <c r="AR336" s="0" t="n">
        <f aca="false">SUMPRODUCT('FD inverse'!$A$42:$BH$42,'FD mesh'!$B$84:$BI$84,$E335:$BL335)+'FD inverse'!$A$42*$C336/Setup!$B$17+INDEX('FD inverse'!$A$42:$BH$42,1,'FD mesh'!$B$15+1)*Setup!$B$22</f>
        <v>15.0568677810867</v>
      </c>
      <c r="AS336" s="0" t="n">
        <f aca="false">SUMPRODUCT('FD inverse'!$A$43:$BH$43,'FD mesh'!$B$84:$BI$84,$E335:$BL335)+'FD inverse'!$A$43*$C336/Setup!$B$17+INDEX('FD inverse'!$A$43:$BH$43,1,'FD mesh'!$B$15+1)*Setup!$B$22</f>
        <v>0</v>
      </c>
      <c r="AT336" s="0" t="n">
        <f aca="false">SUMPRODUCT('FD inverse'!$A$44:$BH$44,'FD mesh'!$B$84:$BI$84,$E335:$BL335)+'FD inverse'!$A$44*$C336/Setup!$B$17+INDEX('FD inverse'!$A$44:$BH$44,1,'FD mesh'!$B$15+1)*Setup!$B$22</f>
        <v>0</v>
      </c>
      <c r="AU336" s="0" t="n">
        <f aca="false">SUMPRODUCT('FD inverse'!$A$45:$BH$45,'FD mesh'!$B$84:$BI$84,$E335:$BL335)+'FD inverse'!$A$45*$C336/Setup!$B$17+INDEX('FD inverse'!$A$45:$BH$45,1,'FD mesh'!$B$15+1)*Setup!$B$22</f>
        <v>0</v>
      </c>
      <c r="AV336" s="0" t="n">
        <f aca="false">SUMPRODUCT('FD inverse'!$A$46:$BH$46,'FD mesh'!$B$84:$BI$84,$E335:$BL335)+'FD inverse'!$A$46*$C336/Setup!$B$17+INDEX('FD inverse'!$A$46:$BH$46,1,'FD mesh'!$B$15+1)*Setup!$B$22</f>
        <v>0</v>
      </c>
      <c r="AW336" s="0" t="n">
        <f aca="false">SUMPRODUCT('FD inverse'!$A$47:$BH$47,'FD mesh'!$B$84:$BI$84,$E335:$BL335)+'FD inverse'!$A$47*$C336/Setup!$B$17+INDEX('FD inverse'!$A$47:$BH$47,1,'FD mesh'!$B$15+1)*Setup!$B$22</f>
        <v>0</v>
      </c>
      <c r="AX336" s="0" t="n">
        <f aca="false">SUMPRODUCT('FD inverse'!$A$48:$BH$48,'FD mesh'!$B$84:$BI$84,$E335:$BL335)+'FD inverse'!$A$48*$C336/Setup!$B$17+INDEX('FD inverse'!$A$48:$BH$48,1,'FD mesh'!$B$15+1)*Setup!$B$22</f>
        <v>0</v>
      </c>
      <c r="AY336" s="0" t="n">
        <f aca="false">SUMPRODUCT('FD inverse'!$A$49:$BH$49,'FD mesh'!$B$84:$BI$84,$E335:$BL335)+'FD inverse'!$A$49*$C336/Setup!$B$17+INDEX('FD inverse'!$A$49:$BH$49,1,'FD mesh'!$B$15+1)*Setup!$B$22</f>
        <v>0</v>
      </c>
      <c r="AZ336" s="0" t="n">
        <f aca="false">SUMPRODUCT('FD inverse'!$A$50:$BH$50,'FD mesh'!$B$84:$BI$84,$E335:$BL335)+'FD inverse'!$A$50*$C336/Setup!$B$17+INDEX('FD inverse'!$A$50:$BH$50,1,'FD mesh'!$B$15+1)*Setup!$B$22</f>
        <v>0</v>
      </c>
      <c r="BA336" s="0" t="n">
        <f aca="false">SUMPRODUCT('FD inverse'!$A$51:$BH$51,'FD mesh'!$B$84:$BI$84,$E335:$BL335)+'FD inverse'!$A$51*$C336/Setup!$B$17+INDEX('FD inverse'!$A$51:$BH$51,1,'FD mesh'!$B$15+1)*Setup!$B$22</f>
        <v>0</v>
      </c>
      <c r="BB336" s="0" t="n">
        <f aca="false">SUMPRODUCT('FD inverse'!$A$52:$BH$52,'FD mesh'!$B$84:$BI$84,$E335:$BL335)+'FD inverse'!$A$52*$C336/Setup!$B$17+INDEX('FD inverse'!$A$52:$BH$52,1,'FD mesh'!$B$15+1)*Setup!$B$22</f>
        <v>0</v>
      </c>
      <c r="BC336" s="0" t="n">
        <f aca="false">SUMPRODUCT('FD inverse'!$A$53:$BH$53,'FD mesh'!$B$84:$BI$84,$E335:$BL335)+'FD inverse'!$A$53*$C336/Setup!$B$17+INDEX('FD inverse'!$A$53:$BH$53,1,'FD mesh'!$B$15+1)*Setup!$B$22</f>
        <v>0</v>
      </c>
      <c r="BD336" s="0" t="n">
        <f aca="false">SUMPRODUCT('FD inverse'!$A$54:$BH$54,'FD mesh'!$B$84:$BI$84,$E335:$BL335)+'FD inverse'!$A$54*$C336/Setup!$B$17+INDEX('FD inverse'!$A$54:$BH$54,1,'FD mesh'!$B$15+1)*Setup!$B$22</f>
        <v>0</v>
      </c>
      <c r="BE336" s="0" t="n">
        <f aca="false">SUMPRODUCT('FD inverse'!$A$55:$BH$55,'FD mesh'!$B$84:$BI$84,$E335:$BL335)+'FD inverse'!$A$55*$C336/Setup!$B$17+INDEX('FD inverse'!$A$55:$BH$55,1,'FD mesh'!$B$15+1)*Setup!$B$22</f>
        <v>0</v>
      </c>
      <c r="BF336" s="0" t="n">
        <f aca="false">SUMPRODUCT('FD inverse'!$A$56:$BH$56,'FD mesh'!$B$84:$BI$84,$E335:$BL335)+'FD inverse'!$A$56*$C336/Setup!$B$17+INDEX('FD inverse'!$A$56:$BH$56,1,'FD mesh'!$B$15+1)*Setup!$B$22</f>
        <v>0</v>
      </c>
      <c r="BG336" s="0" t="n">
        <f aca="false">SUMPRODUCT('FD inverse'!$A$57:$BH$57,'FD mesh'!$B$84:$BI$84,$E335:$BL335)+'FD inverse'!$A$57*$C336/Setup!$B$17+INDEX('FD inverse'!$A$57:$BH$57,1,'FD mesh'!$B$15+1)*Setup!$B$22</f>
        <v>0</v>
      </c>
      <c r="BH336" s="0" t="n">
        <f aca="false">SUMPRODUCT('FD inverse'!$A$58:$BH$58,'FD mesh'!$B$84:$BI$84,$E335:$BL335)+'FD inverse'!$A$58*$C336/Setup!$B$17+INDEX('FD inverse'!$A$58:$BH$58,1,'FD mesh'!$B$15+1)*Setup!$B$22</f>
        <v>0</v>
      </c>
      <c r="BI336" s="0" t="n">
        <f aca="false">SUMPRODUCT('FD inverse'!$A$59:$BH$59,'FD mesh'!$B$84:$BI$84,$E335:$BL335)+'FD inverse'!$A$59*$C336/Setup!$B$17+INDEX('FD inverse'!$A$59:$BH$59,1,'FD mesh'!$B$15+1)*Setup!$B$22</f>
        <v>0</v>
      </c>
      <c r="BJ336" s="0" t="n">
        <f aca="false">SUMPRODUCT('FD inverse'!$A$60:$BH$60,'FD mesh'!$B$84:$BI$84,$E335:$BL335)+'FD inverse'!$A$60*$C336/Setup!$B$17+INDEX('FD inverse'!$A$60:$BH$60,1,'FD mesh'!$B$15+1)*Setup!$B$22</f>
        <v>0</v>
      </c>
      <c r="BK336" s="0" t="n">
        <f aca="false">SUMPRODUCT('FD inverse'!$A$61:$BH$61,'FD mesh'!$B$84:$BI$84,$E335:$BL335)+'FD inverse'!$A$61*$C336/Setup!$B$17+INDEX('FD inverse'!$A$61:$BH$61,1,'FD mesh'!$B$15+1)*Setup!$B$22</f>
        <v>0</v>
      </c>
      <c r="BL336" s="0" t="n">
        <f aca="false">SUMPRODUCT('FD inverse'!$A$62:$BH$62,'FD mesh'!$B$84:$BI$84,$E335:$BL335)+'FD inverse'!$A$62*$C336/Setup!$B$17+INDEX('FD inverse'!$A$62:$BH$62,1,'FD mesh'!$B$15+1)*Setup!$B$22</f>
        <v>0</v>
      </c>
    </row>
    <row r="337" customFormat="false" ht="15" hidden="false" customHeight="false" outlineLevel="0" collapsed="false">
      <c r="A337" s="0" t="n">
        <v>332</v>
      </c>
      <c r="B337" s="0" t="n">
        <f aca="false">A337*Setup!$B$11/3600</f>
        <v>27.6666666666667</v>
      </c>
      <c r="C337" s="0" t="n">
        <f aca="false">Setup!$B$7+Setup!$B$8*COS(2*PI()*(B337-Setup!$B$9)/24)</f>
        <v>20.015221207633</v>
      </c>
      <c r="D337" s="0" t="n">
        <f aca="false">(C337-E337)/Setup!$B$17</f>
        <v>-5.03544216645634</v>
      </c>
      <c r="E337" s="0" t="n">
        <f aca="false">SUMPRODUCT('FD inverse'!$A$3:$BH$3,'FD mesh'!$B$84:$BI$84,$E336:$BL336)+'FD inverse'!$A$3*$C337/Setup!$B$17+INDEX('FD inverse'!$A$3:$BH$3,1,'FD mesh'!$B$15+1)*Setup!$B$22</f>
        <v>20.6698286892723</v>
      </c>
      <c r="F337" s="0" t="n">
        <f aca="false">SUMPRODUCT('FD inverse'!$A$4:$BH$4,'FD mesh'!$B$84:$BI$84,$E336:$BL336)+'FD inverse'!$A$4*$C337/Setup!$B$17+INDEX('FD inverse'!$A$4:$BH$4,1,'FD mesh'!$B$15+1)*Setup!$B$22</f>
        <v>20.8173272481595</v>
      </c>
      <c r="G337" s="0" t="n">
        <f aca="false">SUMPRODUCT('FD inverse'!$A$5:$BH$5,'FD mesh'!$B$84:$BI$84,$E336:$BL336)+'FD inverse'!$A$5*$C337/Setup!$B$17+INDEX('FD inverse'!$A$5:$BH$5,1,'FD mesh'!$B$15+1)*Setup!$B$22</f>
        <v>20.9599647029314</v>
      </c>
      <c r="H337" s="0" t="n">
        <f aca="false">SUMPRODUCT('FD inverse'!$A$6:$BH$6,'FD mesh'!$B$84:$BI$84,$E336:$BL336)+'FD inverse'!$A$6*$C337/Setup!$B$17+INDEX('FD inverse'!$A$6:$BH$6,1,'FD mesh'!$B$15+1)*Setup!$B$22</f>
        <v>21.4311343169825</v>
      </c>
      <c r="I337" s="0" t="n">
        <f aca="false">SUMPRODUCT('FD inverse'!$A$7:$BH$7,'FD mesh'!$B$84:$BI$84,$E336:$BL336)+'FD inverse'!$A$7*$C337/Setup!$B$17+INDEX('FD inverse'!$A$7:$BH$7,1,'FD mesh'!$B$15+1)*Setup!$B$22</f>
        <v>21.469818820129</v>
      </c>
      <c r="J337" s="0" t="n">
        <f aca="false">SUMPRODUCT('FD inverse'!$A$8:$BH$8,'FD mesh'!$B$84:$BI$84,$E336:$BL336)+'FD inverse'!$A$8*$C337/Setup!$B$17+INDEX('FD inverse'!$A$8:$BH$8,1,'FD mesh'!$B$15+1)*Setup!$B$22</f>
        <v>21.5025539968015</v>
      </c>
      <c r="K337" s="0" t="n">
        <f aca="false">SUMPRODUCT('FD inverse'!$A$9:$BH$9,'FD mesh'!$B$84:$BI$84,$E336:$BL336)+'FD inverse'!$A$9*$C337/Setup!$B$17+INDEX('FD inverse'!$A$9:$BH$9,1,'FD mesh'!$B$15+1)*Setup!$B$22</f>
        <v>21.5294536298036</v>
      </c>
      <c r="L337" s="0" t="n">
        <f aca="false">SUMPRODUCT('FD inverse'!$A$10:$BH$10,'FD mesh'!$B$84:$BI$84,$E336:$BL336)+'FD inverse'!$A$10*$C337/Setup!$B$17+INDEX('FD inverse'!$A$10:$BH$10,1,'FD mesh'!$B$15+1)*Setup!$B$22</f>
        <v>21.5506554967821</v>
      </c>
      <c r="M337" s="0" t="n">
        <f aca="false">SUMPRODUCT('FD inverse'!$A$11:$BH$11,'FD mesh'!$B$84:$BI$84,$E336:$BL336)+'FD inverse'!$A$11*$C337/Setup!$B$17+INDEX('FD inverse'!$A$11:$BH$11,1,'FD mesh'!$B$15+1)*Setup!$B$22</f>
        <v>21.5663079330615</v>
      </c>
      <c r="N337" s="0" t="n">
        <f aca="false">SUMPRODUCT('FD inverse'!$A$12:$BH$12,'FD mesh'!$B$84:$BI$84,$E336:$BL336)+'FD inverse'!$A$12*$C337/Setup!$B$17+INDEX('FD inverse'!$A$12:$BH$12,1,'FD mesh'!$B$15+1)*Setup!$B$22</f>
        <v>21.5765582178007</v>
      </c>
      <c r="O337" s="0" t="n">
        <f aca="false">SUMPRODUCT('FD inverse'!$A$13:$BH$13,'FD mesh'!$B$84:$BI$84,$E336:$BL336)+'FD inverse'!$A$13*$C337/Setup!$B$17+INDEX('FD inverse'!$A$13:$BH$13,1,'FD mesh'!$B$15+1)*Setup!$B$22</f>
        <v>21.581542771474</v>
      </c>
      <c r="P337" s="0" t="n">
        <f aca="false">SUMPRODUCT('FD inverse'!$A$14:$BH$14,'FD mesh'!$B$84:$BI$84,$E336:$BL336)+'FD inverse'!$A$14*$C337/Setup!$B$17+INDEX('FD inverse'!$A$14:$BH$14,1,'FD mesh'!$B$15+1)*Setup!$B$22</f>
        <v>21.5813791507519</v>
      </c>
      <c r="Q337" s="0" t="n">
        <f aca="false">SUMPRODUCT('FD inverse'!$A$15:$BH$15,'FD mesh'!$B$84:$BI$84,$E336:$BL336)+'FD inverse'!$A$15*$C337/Setup!$B$17+INDEX('FD inverse'!$A$15:$BH$15,1,'FD mesh'!$B$15+1)*Setup!$B$22</f>
        <v>21.5761598265161</v>
      </c>
      <c r="R337" s="0" t="n">
        <f aca="false">SUMPRODUCT('FD inverse'!$A$16:$BH$16,'FD mesh'!$B$84:$BI$84,$E336:$BL336)+'FD inverse'!$A$16*$C337/Setup!$B$17+INDEX('FD inverse'!$A$16:$BH$16,1,'FD mesh'!$B$15+1)*Setup!$B$22</f>
        <v>21.5659477316834</v>
      </c>
      <c r="S337" s="0" t="n">
        <f aca="false">SUMPRODUCT('FD inverse'!$A$17:$BH$17,'FD mesh'!$B$84:$BI$84,$E336:$BL336)+'FD inverse'!$A$17*$C337/Setup!$B$17+INDEX('FD inverse'!$A$17:$BH$17,1,'FD mesh'!$B$15+1)*Setup!$B$22</f>
        <v>21.1549034029539</v>
      </c>
      <c r="T337" s="0" t="n">
        <f aca="false">SUMPRODUCT('FD inverse'!$A$18:$BH$18,'FD mesh'!$B$84:$BI$84,$E336:$BL336)+'FD inverse'!$A$18*$C337/Setup!$B$17+INDEX('FD inverse'!$A$18:$BH$18,1,'FD mesh'!$B$15+1)*Setup!$B$22</f>
        <v>20.7416070855583</v>
      </c>
      <c r="U337" s="0" t="n">
        <f aca="false">SUMPRODUCT('FD inverse'!$A$19:$BH$19,'FD mesh'!$B$84:$BI$84,$E336:$BL336)+'FD inverse'!$A$19*$C337/Setup!$B$17+INDEX('FD inverse'!$A$19:$BH$19,1,'FD mesh'!$B$15+1)*Setup!$B$22</f>
        <v>20.3262732176879</v>
      </c>
      <c r="V337" s="0" t="n">
        <f aca="false">SUMPRODUCT('FD inverse'!$A$20:$BH$20,'FD mesh'!$B$84:$BI$84,$E336:$BL336)+'FD inverse'!$A$20*$C337/Setup!$B$17+INDEX('FD inverse'!$A$20:$BH$20,1,'FD mesh'!$B$15+1)*Setup!$B$22</f>
        <v>19.909107244375</v>
      </c>
      <c r="W337" s="0" t="n">
        <f aca="false">SUMPRODUCT('FD inverse'!$A$21:$BH$21,'FD mesh'!$B$84:$BI$84,$E336:$BL336)+'FD inverse'!$A$21*$C337/Setup!$B$17+INDEX('FD inverse'!$A$21:$BH$21,1,'FD mesh'!$B$15+1)*Setup!$B$22</f>
        <v>19.4903055336863</v>
      </c>
      <c r="X337" s="0" t="n">
        <f aca="false">SUMPRODUCT('FD inverse'!$A$22:$BH$22,'FD mesh'!$B$84:$BI$84,$E336:$BL336)+'FD inverse'!$A$22*$C337/Setup!$B$17+INDEX('FD inverse'!$A$22:$BH$22,1,'FD mesh'!$B$15+1)*Setup!$B$22</f>
        <v>19.0700554627173</v>
      </c>
      <c r="Y337" s="0" t="n">
        <f aca="false">SUMPRODUCT('FD inverse'!$A$23:$BH$23,'FD mesh'!$B$84:$BI$84,$E336:$BL336)+'FD inverse'!$A$23*$C337/Setup!$B$17+INDEX('FD inverse'!$A$23:$BH$23,1,'FD mesh'!$B$15+1)*Setup!$B$22</f>
        <v>18.6485356583304</v>
      </c>
      <c r="Z337" s="0" t="n">
        <f aca="false">SUMPRODUCT('FD inverse'!$A$24:$BH$24,'FD mesh'!$B$84:$BI$84,$E336:$BL336)+'FD inverse'!$A$24*$C337/Setup!$B$17+INDEX('FD inverse'!$A$24:$BH$24,1,'FD mesh'!$B$15+1)*Setup!$B$22</f>
        <v>18.2259163778428</v>
      </c>
      <c r="AA337" s="0" t="n">
        <f aca="false">SUMPRODUCT('FD inverse'!$A$25:$BH$25,'FD mesh'!$B$84:$BI$84,$E336:$BL336)+'FD inverse'!$A$25*$C337/Setup!$B$17+INDEX('FD inverse'!$A$25:$BH$25,1,'FD mesh'!$B$15+1)*Setup!$B$22</f>
        <v>17.8023600151324</v>
      </c>
      <c r="AB337" s="0" t="n">
        <f aca="false">SUMPRODUCT('FD inverse'!$A$26:$BH$26,'FD mesh'!$B$84:$BI$84,$E336:$BL336)+'FD inverse'!$A$26*$C337/Setup!$B$17+INDEX('FD inverse'!$A$26:$BH$26,1,'FD mesh'!$B$15+1)*Setup!$B$22</f>
        <v>17.378021717884</v>
      </c>
      <c r="AC337" s="0" t="n">
        <f aca="false">SUMPRODUCT('FD inverse'!$A$27:$BH$27,'FD mesh'!$B$84:$BI$84,$E336:$BL336)+'FD inverse'!$A$27*$C337/Setup!$B$17+INDEX('FD inverse'!$A$27:$BH$27,1,'FD mesh'!$B$15+1)*Setup!$B$22</f>
        <v>16.9530501019384</v>
      </c>
      <c r="AD337" s="0" t="n">
        <f aca="false">SUMPRODUCT('FD inverse'!$A$28:$BH$28,'FD mesh'!$B$84:$BI$84,$E336:$BL336)+'FD inverse'!$A$28*$C337/Setup!$B$17+INDEX('FD inverse'!$A$28:$BH$28,1,'FD mesh'!$B$15+1)*Setup!$B$22</f>
        <v>16.5275880489363</v>
      </c>
      <c r="AE337" s="0" t="n">
        <f aca="false">SUMPRODUCT('FD inverse'!$A$29:$BH$29,'FD mesh'!$B$84:$BI$84,$E336:$BL336)+'FD inverse'!$A$29*$C337/Setup!$B$17+INDEX('FD inverse'!$A$29:$BH$29,1,'FD mesh'!$B$15+1)*Setup!$B$22</f>
        <v>16.1017735736498</v>
      </c>
      <c r="AF337" s="0" t="n">
        <f aca="false">SUMPRODUCT('FD inverse'!$A$30:$BH$30,'FD mesh'!$B$84:$BI$84,$E336:$BL336)+'FD inverse'!$A$30*$C337/Setup!$B$17+INDEX('FD inverse'!$A$30:$BH$30,1,'FD mesh'!$B$15+1)*Setup!$B$22</f>
        <v>15.6757407475803</v>
      </c>
      <c r="AG337" s="0" t="n">
        <f aca="false">SUMPRODUCT('FD inverse'!$A$31:$BH$31,'FD mesh'!$B$84:$BI$84,$E336:$BL336)+'FD inverse'!$A$31*$C337/Setup!$B$17+INDEX('FD inverse'!$A$31:$BH$31,1,'FD mesh'!$B$15+1)*Setup!$B$22</f>
        <v>15.2496206655515</v>
      </c>
      <c r="AH337" s="0" t="n">
        <f aca="false">SUMPRODUCT('FD inverse'!$A$32:$BH$32,'FD mesh'!$B$84:$BI$84,$E336:$BL336)+'FD inverse'!$A$32*$C337/Setup!$B$17+INDEX('FD inverse'!$A$32:$BH$32,1,'FD mesh'!$B$15+1)*Setup!$B$22</f>
        <v>15.2316971165831</v>
      </c>
      <c r="AI337" s="0" t="n">
        <f aca="false">SUMPRODUCT('FD inverse'!$A$33:$BH$33,'FD mesh'!$B$84:$BI$84,$E336:$BL336)+'FD inverse'!$A$33*$C337/Setup!$B$17+INDEX('FD inverse'!$A$33:$BH$33,1,'FD mesh'!$B$15+1)*Setup!$B$22</f>
        <v>15.2138534673431</v>
      </c>
      <c r="AJ337" s="0" t="n">
        <f aca="false">SUMPRODUCT('FD inverse'!$A$34:$BH$34,'FD mesh'!$B$84:$BI$84,$E336:$BL336)+'FD inverse'!$A$34*$C337/Setup!$B$17+INDEX('FD inverse'!$A$34:$BH$34,1,'FD mesh'!$B$15+1)*Setup!$B$22</f>
        <v>15.196094888439</v>
      </c>
      <c r="AK337" s="0" t="n">
        <f aca="false">SUMPRODUCT('FD inverse'!$A$35:$BH$35,'FD mesh'!$B$84:$BI$84,$E336:$BL336)+'FD inverse'!$A$35*$C337/Setup!$B$17+INDEX('FD inverse'!$A$35:$BH$35,1,'FD mesh'!$B$15+1)*Setup!$B$22</f>
        <v>15.1784239787343</v>
      </c>
      <c r="AL337" s="0" t="n">
        <f aca="false">SUMPRODUCT('FD inverse'!$A$36:$BH$36,'FD mesh'!$B$84:$BI$84,$E336:$BL336)+'FD inverse'!$A$36*$C337/Setup!$B$17+INDEX('FD inverse'!$A$36:$BH$36,1,'FD mesh'!$B$15+1)*Setup!$B$22</f>
        <v>15.1608409329973</v>
      </c>
      <c r="AM337" s="0" t="n">
        <f aca="false">SUMPRODUCT('FD inverse'!$A$37:$BH$37,'FD mesh'!$B$84:$BI$84,$E336:$BL336)+'FD inverse'!$A$37*$C337/Setup!$B$17+INDEX('FD inverse'!$A$37:$BH$37,1,'FD mesh'!$B$15+1)*Setup!$B$22</f>
        <v>15.1433437218996</v>
      </c>
      <c r="AN337" s="0" t="n">
        <f aca="false">SUMPRODUCT('FD inverse'!$A$38:$BH$38,'FD mesh'!$B$84:$BI$84,$E336:$BL336)+'FD inverse'!$A$38*$C337/Setup!$B$17+INDEX('FD inverse'!$A$38:$BH$38,1,'FD mesh'!$B$15+1)*Setup!$B$22</f>
        <v>15.1259282824842</v>
      </c>
      <c r="AO337" s="0" t="n">
        <f aca="false">SUMPRODUCT('FD inverse'!$A$39:$BH$39,'FD mesh'!$B$84:$BI$84,$E336:$BL336)+'FD inverse'!$A$39*$C337/Setup!$B$17+INDEX('FD inverse'!$A$39:$BH$39,1,'FD mesh'!$B$15+1)*Setup!$B$22</f>
        <v>15.1085887174466</v>
      </c>
      <c r="AP337" s="0" t="n">
        <f aca="false">SUMPRODUCT('FD inverse'!$A$40:$BH$40,'FD mesh'!$B$84:$BI$84,$E336:$BL336)+'FD inverse'!$A$40*$C337/Setup!$B$17+INDEX('FD inverse'!$A$40:$BH$40,1,'FD mesh'!$B$15+1)*Setup!$B$22</f>
        <v>15.0913175017729</v>
      </c>
      <c r="AQ337" s="0" t="n">
        <f aca="false">SUMPRODUCT('FD inverse'!$A$41:$BH$41,'FD mesh'!$B$84:$BI$84,$E336:$BL336)+'FD inverse'!$A$41*$C337/Setup!$B$17+INDEX('FD inverse'!$A$41:$BH$41,1,'FD mesh'!$B$15+1)*Setup!$B$22</f>
        <v>15.0741056954605</v>
      </c>
      <c r="AR337" s="0" t="n">
        <f aca="false">SUMPRODUCT('FD inverse'!$A$42:$BH$42,'FD mesh'!$B$84:$BI$84,$E336:$BL336)+'FD inverse'!$A$42*$C337/Setup!$B$17+INDEX('FD inverse'!$A$42:$BH$42,1,'FD mesh'!$B$15+1)*Setup!$B$22</f>
        <v>15.0569431612097</v>
      </c>
      <c r="AS337" s="0" t="n">
        <f aca="false">SUMPRODUCT('FD inverse'!$A$43:$BH$43,'FD mesh'!$B$84:$BI$84,$E336:$BL336)+'FD inverse'!$A$43*$C337/Setup!$B$17+INDEX('FD inverse'!$A$43:$BH$43,1,'FD mesh'!$B$15+1)*Setup!$B$22</f>
        <v>0</v>
      </c>
      <c r="AT337" s="0" t="n">
        <f aca="false">SUMPRODUCT('FD inverse'!$A$44:$BH$44,'FD mesh'!$B$84:$BI$84,$E336:$BL336)+'FD inverse'!$A$44*$C337/Setup!$B$17+INDEX('FD inverse'!$A$44:$BH$44,1,'FD mesh'!$B$15+1)*Setup!$B$22</f>
        <v>0</v>
      </c>
      <c r="AU337" s="0" t="n">
        <f aca="false">SUMPRODUCT('FD inverse'!$A$45:$BH$45,'FD mesh'!$B$84:$BI$84,$E336:$BL336)+'FD inverse'!$A$45*$C337/Setup!$B$17+INDEX('FD inverse'!$A$45:$BH$45,1,'FD mesh'!$B$15+1)*Setup!$B$22</f>
        <v>0</v>
      </c>
      <c r="AV337" s="0" t="n">
        <f aca="false">SUMPRODUCT('FD inverse'!$A$46:$BH$46,'FD mesh'!$B$84:$BI$84,$E336:$BL336)+'FD inverse'!$A$46*$C337/Setup!$B$17+INDEX('FD inverse'!$A$46:$BH$46,1,'FD mesh'!$B$15+1)*Setup!$B$22</f>
        <v>0</v>
      </c>
      <c r="AW337" s="0" t="n">
        <f aca="false">SUMPRODUCT('FD inverse'!$A$47:$BH$47,'FD mesh'!$B$84:$BI$84,$E336:$BL336)+'FD inverse'!$A$47*$C337/Setup!$B$17+INDEX('FD inverse'!$A$47:$BH$47,1,'FD mesh'!$B$15+1)*Setup!$B$22</f>
        <v>0</v>
      </c>
      <c r="AX337" s="0" t="n">
        <f aca="false">SUMPRODUCT('FD inverse'!$A$48:$BH$48,'FD mesh'!$B$84:$BI$84,$E336:$BL336)+'FD inverse'!$A$48*$C337/Setup!$B$17+INDEX('FD inverse'!$A$48:$BH$48,1,'FD mesh'!$B$15+1)*Setup!$B$22</f>
        <v>0</v>
      </c>
      <c r="AY337" s="0" t="n">
        <f aca="false">SUMPRODUCT('FD inverse'!$A$49:$BH$49,'FD mesh'!$B$84:$BI$84,$E336:$BL336)+'FD inverse'!$A$49*$C337/Setup!$B$17+INDEX('FD inverse'!$A$49:$BH$49,1,'FD mesh'!$B$15+1)*Setup!$B$22</f>
        <v>0</v>
      </c>
      <c r="AZ337" s="0" t="n">
        <f aca="false">SUMPRODUCT('FD inverse'!$A$50:$BH$50,'FD mesh'!$B$84:$BI$84,$E336:$BL336)+'FD inverse'!$A$50*$C337/Setup!$B$17+INDEX('FD inverse'!$A$50:$BH$50,1,'FD mesh'!$B$15+1)*Setup!$B$22</f>
        <v>0</v>
      </c>
      <c r="BA337" s="0" t="n">
        <f aca="false">SUMPRODUCT('FD inverse'!$A$51:$BH$51,'FD mesh'!$B$84:$BI$84,$E336:$BL336)+'FD inverse'!$A$51*$C337/Setup!$B$17+INDEX('FD inverse'!$A$51:$BH$51,1,'FD mesh'!$B$15+1)*Setup!$B$22</f>
        <v>0</v>
      </c>
      <c r="BB337" s="0" t="n">
        <f aca="false">SUMPRODUCT('FD inverse'!$A$52:$BH$52,'FD mesh'!$B$84:$BI$84,$E336:$BL336)+'FD inverse'!$A$52*$C337/Setup!$B$17+INDEX('FD inverse'!$A$52:$BH$52,1,'FD mesh'!$B$15+1)*Setup!$B$22</f>
        <v>0</v>
      </c>
      <c r="BC337" s="0" t="n">
        <f aca="false">SUMPRODUCT('FD inverse'!$A$53:$BH$53,'FD mesh'!$B$84:$BI$84,$E336:$BL336)+'FD inverse'!$A$53*$C337/Setup!$B$17+INDEX('FD inverse'!$A$53:$BH$53,1,'FD mesh'!$B$15+1)*Setup!$B$22</f>
        <v>0</v>
      </c>
      <c r="BD337" s="0" t="n">
        <f aca="false">SUMPRODUCT('FD inverse'!$A$54:$BH$54,'FD mesh'!$B$84:$BI$84,$E336:$BL336)+'FD inverse'!$A$54*$C337/Setup!$B$17+INDEX('FD inverse'!$A$54:$BH$54,1,'FD mesh'!$B$15+1)*Setup!$B$22</f>
        <v>0</v>
      </c>
      <c r="BE337" s="0" t="n">
        <f aca="false">SUMPRODUCT('FD inverse'!$A$55:$BH$55,'FD mesh'!$B$84:$BI$84,$E336:$BL336)+'FD inverse'!$A$55*$C337/Setup!$B$17+INDEX('FD inverse'!$A$55:$BH$55,1,'FD mesh'!$B$15+1)*Setup!$B$22</f>
        <v>0</v>
      </c>
      <c r="BF337" s="0" t="n">
        <f aca="false">SUMPRODUCT('FD inverse'!$A$56:$BH$56,'FD mesh'!$B$84:$BI$84,$E336:$BL336)+'FD inverse'!$A$56*$C337/Setup!$B$17+INDEX('FD inverse'!$A$56:$BH$56,1,'FD mesh'!$B$15+1)*Setup!$B$22</f>
        <v>0</v>
      </c>
      <c r="BG337" s="0" t="n">
        <f aca="false">SUMPRODUCT('FD inverse'!$A$57:$BH$57,'FD mesh'!$B$84:$BI$84,$E336:$BL336)+'FD inverse'!$A$57*$C337/Setup!$B$17+INDEX('FD inverse'!$A$57:$BH$57,1,'FD mesh'!$B$15+1)*Setup!$B$22</f>
        <v>0</v>
      </c>
      <c r="BH337" s="0" t="n">
        <f aca="false">SUMPRODUCT('FD inverse'!$A$58:$BH$58,'FD mesh'!$B$84:$BI$84,$E336:$BL336)+'FD inverse'!$A$58*$C337/Setup!$B$17+INDEX('FD inverse'!$A$58:$BH$58,1,'FD mesh'!$B$15+1)*Setup!$B$22</f>
        <v>0</v>
      </c>
      <c r="BI337" s="0" t="n">
        <f aca="false">SUMPRODUCT('FD inverse'!$A$59:$BH$59,'FD mesh'!$B$84:$BI$84,$E336:$BL336)+'FD inverse'!$A$59*$C337/Setup!$B$17+INDEX('FD inverse'!$A$59:$BH$59,1,'FD mesh'!$B$15+1)*Setup!$B$22</f>
        <v>0</v>
      </c>
      <c r="BJ337" s="0" t="n">
        <f aca="false">SUMPRODUCT('FD inverse'!$A$60:$BH$60,'FD mesh'!$B$84:$BI$84,$E336:$BL336)+'FD inverse'!$A$60*$C337/Setup!$B$17+INDEX('FD inverse'!$A$60:$BH$60,1,'FD mesh'!$B$15+1)*Setup!$B$22</f>
        <v>0</v>
      </c>
      <c r="BK337" s="0" t="n">
        <f aca="false">SUMPRODUCT('FD inverse'!$A$61:$BH$61,'FD mesh'!$B$84:$BI$84,$E336:$BL336)+'FD inverse'!$A$61*$C337/Setup!$B$17+INDEX('FD inverse'!$A$61:$BH$61,1,'FD mesh'!$B$15+1)*Setup!$B$22</f>
        <v>0</v>
      </c>
      <c r="BL337" s="0" t="n">
        <f aca="false">SUMPRODUCT('FD inverse'!$A$62:$BH$62,'FD mesh'!$B$84:$BI$84,$E336:$BL336)+'FD inverse'!$A$62*$C337/Setup!$B$17+INDEX('FD inverse'!$A$62:$BH$62,1,'FD mesh'!$B$15+1)*Setup!$B$22</f>
        <v>0</v>
      </c>
    </row>
    <row r="338" customFormat="false" ht="15" hidden="false" customHeight="false" outlineLevel="0" collapsed="false">
      <c r="A338" s="0" t="n">
        <v>333</v>
      </c>
      <c r="B338" s="0" t="n">
        <f aca="false">A338*Setup!$B$11/3600</f>
        <v>27.75</v>
      </c>
      <c r="C338" s="0" t="n">
        <f aca="false">Setup!$B$7+Setup!$B$8*COS(2*PI()*(B338-Setup!$B$9)/24)</f>
        <v>20.0085643070456</v>
      </c>
      <c r="D338" s="0" t="n">
        <f aca="false">(C338-E338)/Setup!$B$17</f>
        <v>-5.01132176894493</v>
      </c>
      <c r="E338" s="0" t="n">
        <f aca="false">SUMPRODUCT('FD inverse'!$A$3:$BH$3,'FD mesh'!$B$84:$BI$84,$E337:$BL337)+'FD inverse'!$A$3*$C338/Setup!$B$17+INDEX('FD inverse'!$A$3:$BH$3,1,'FD mesh'!$B$15+1)*Setup!$B$22</f>
        <v>20.6600361370084</v>
      </c>
      <c r="F338" s="0" t="n">
        <f aca="false">SUMPRODUCT('FD inverse'!$A$4:$BH$4,'FD mesh'!$B$84:$BI$84,$E337:$BL337)+'FD inverse'!$A$4*$C338/Setup!$B$17+INDEX('FD inverse'!$A$4:$BH$4,1,'FD mesh'!$B$15+1)*Setup!$B$22</f>
        <v>20.8070574983781</v>
      </c>
      <c r="G338" s="0" t="n">
        <f aca="false">SUMPRODUCT('FD inverse'!$A$5:$BH$5,'FD mesh'!$B$84:$BI$84,$E337:$BL337)+'FD inverse'!$A$5*$C338/Setup!$B$17+INDEX('FD inverse'!$A$5:$BH$5,1,'FD mesh'!$B$15+1)*Setup!$B$22</f>
        <v>20.9496215030718</v>
      </c>
      <c r="H338" s="0" t="n">
        <f aca="false">SUMPRODUCT('FD inverse'!$A$6:$BH$6,'FD mesh'!$B$84:$BI$84,$E337:$BL337)+'FD inverse'!$A$6*$C338/Setup!$B$17+INDEX('FD inverse'!$A$6:$BH$6,1,'FD mesh'!$B$15+1)*Setup!$B$22</f>
        <v>21.4210946422783</v>
      </c>
      <c r="I338" s="0" t="n">
        <f aca="false">SUMPRODUCT('FD inverse'!$A$7:$BH$7,'FD mesh'!$B$84:$BI$84,$E337:$BL337)+'FD inverse'!$A$7*$C338/Setup!$B$17+INDEX('FD inverse'!$A$7:$BH$7,1,'FD mesh'!$B$15+1)*Setup!$B$22</f>
        <v>21.4598563729737</v>
      </c>
      <c r="J338" s="0" t="n">
        <f aca="false">SUMPRODUCT('FD inverse'!$A$8:$BH$8,'FD mesh'!$B$84:$BI$84,$E337:$BL337)+'FD inverse'!$A$8*$C338/Setup!$B$17+INDEX('FD inverse'!$A$8:$BH$8,1,'FD mesh'!$B$15+1)*Setup!$B$22</f>
        <v>21.4927405537251</v>
      </c>
      <c r="K338" s="0" t="n">
        <f aca="false">SUMPRODUCT('FD inverse'!$A$9:$BH$9,'FD mesh'!$B$84:$BI$84,$E337:$BL337)+'FD inverse'!$A$9*$C338/Setup!$B$17+INDEX('FD inverse'!$A$9:$BH$9,1,'FD mesh'!$B$15+1)*Setup!$B$22</f>
        <v>21.5198350925436</v>
      </c>
      <c r="L338" s="0" t="n">
        <f aca="false">SUMPRODUCT('FD inverse'!$A$10:$BH$10,'FD mesh'!$B$84:$BI$84,$E337:$BL337)+'FD inverse'!$A$10*$C338/Setup!$B$17+INDEX('FD inverse'!$A$10:$BH$10,1,'FD mesh'!$B$15+1)*Setup!$B$22</f>
        <v>21.5412549781113</v>
      </c>
      <c r="M338" s="0" t="n">
        <f aca="false">SUMPRODUCT('FD inverse'!$A$11:$BH$11,'FD mesh'!$B$84:$BI$84,$E337:$BL337)+'FD inverse'!$A$11*$C338/Setup!$B$17+INDEX('FD inverse'!$A$11:$BH$11,1,'FD mesh'!$B$15+1)*Setup!$B$22</f>
        <v>21.5571288349646</v>
      </c>
      <c r="N338" s="0" t="n">
        <f aca="false">SUMPRODUCT('FD inverse'!$A$12:$BH$12,'FD mesh'!$B$84:$BI$84,$E337:$BL337)+'FD inverse'!$A$12*$C338/Setup!$B$17+INDEX('FD inverse'!$A$12:$BH$12,1,'FD mesh'!$B$15+1)*Setup!$B$22</f>
        <v>21.5675872947107</v>
      </c>
      <c r="O338" s="0" t="n">
        <f aca="false">SUMPRODUCT('FD inverse'!$A$13:$BH$13,'FD mesh'!$B$84:$BI$84,$E337:$BL337)+'FD inverse'!$A$13*$C338/Setup!$B$17+INDEX('FD inverse'!$A$13:$BH$13,1,'FD mesh'!$B$15+1)*Setup!$B$22</f>
        <v>21.5727531744627</v>
      </c>
      <c r="P338" s="0" t="n">
        <f aca="false">SUMPRODUCT('FD inverse'!$A$14:$BH$14,'FD mesh'!$B$84:$BI$84,$E337:$BL337)+'FD inverse'!$A$14*$C338/Setup!$B$17+INDEX('FD inverse'!$A$14:$BH$14,1,'FD mesh'!$B$15+1)*Setup!$B$22</f>
        <v>21.5727334512581</v>
      </c>
      <c r="Q338" s="0" t="n">
        <f aca="false">SUMPRODUCT('FD inverse'!$A$15:$BH$15,'FD mesh'!$B$84:$BI$84,$E337:$BL337)+'FD inverse'!$A$15*$C338/Setup!$B$17+INDEX('FD inverse'!$A$15:$BH$15,1,'FD mesh'!$B$15+1)*Setup!$B$22</f>
        <v>21.5676130203877</v>
      </c>
      <c r="R338" s="0" t="n">
        <f aca="false">SUMPRODUCT('FD inverse'!$A$16:$BH$16,'FD mesh'!$B$84:$BI$84,$E337:$BL337)+'FD inverse'!$A$16*$C338/Setup!$B$17+INDEX('FD inverse'!$A$16:$BH$16,1,'FD mesh'!$B$15+1)*Setup!$B$22</f>
        <v>21.5574502260196</v>
      </c>
      <c r="S338" s="0" t="n">
        <f aca="false">SUMPRODUCT('FD inverse'!$A$17:$BH$17,'FD mesh'!$B$84:$BI$84,$E337:$BL337)+'FD inverse'!$A$17*$C338/Setup!$B$17+INDEX('FD inverse'!$A$17:$BH$17,1,'FD mesh'!$B$15+1)*Setup!$B$22</f>
        <v>21.1471581780762</v>
      </c>
      <c r="T338" s="0" t="n">
        <f aca="false">SUMPRODUCT('FD inverse'!$A$18:$BH$18,'FD mesh'!$B$84:$BI$84,$E337:$BL337)+'FD inverse'!$A$18*$C338/Setup!$B$17+INDEX('FD inverse'!$A$18:$BH$18,1,'FD mesh'!$B$15+1)*Setup!$B$22</f>
        <v>20.7345868210974</v>
      </c>
      <c r="U338" s="0" t="n">
        <f aca="false">SUMPRODUCT('FD inverse'!$A$19:$BH$19,'FD mesh'!$B$84:$BI$84,$E337:$BL337)+'FD inverse'!$A$19*$C338/Setup!$B$17+INDEX('FD inverse'!$A$19:$BH$19,1,'FD mesh'!$B$15+1)*Setup!$B$22</f>
        <v>20.3199495005773</v>
      </c>
      <c r="V338" s="0" t="n">
        <f aca="false">SUMPRODUCT('FD inverse'!$A$20:$BH$20,'FD mesh'!$B$84:$BI$84,$E337:$BL337)+'FD inverse'!$A$20*$C338/Setup!$B$17+INDEX('FD inverse'!$A$20:$BH$20,1,'FD mesh'!$B$15+1)*Setup!$B$22</f>
        <v>19.9034512004504</v>
      </c>
      <c r="W338" s="0" t="n">
        <f aca="false">SUMPRODUCT('FD inverse'!$A$21:$BH$21,'FD mesh'!$B$84:$BI$84,$E337:$BL337)+'FD inverse'!$A$21*$C338/Setup!$B$17+INDEX('FD inverse'!$A$21:$BH$21,1,'FD mesh'!$B$15+1)*Setup!$B$22</f>
        <v>19.4852884073971</v>
      </c>
      <c r="X338" s="0" t="n">
        <f aca="false">SUMPRODUCT('FD inverse'!$A$22:$BH$22,'FD mesh'!$B$84:$BI$84,$E337:$BL337)+'FD inverse'!$A$22*$C338/Setup!$B$17+INDEX('FD inverse'!$A$22:$BH$22,1,'FD mesh'!$B$15+1)*Setup!$B$22</f>
        <v>19.0656491457501</v>
      </c>
      <c r="Y338" s="0" t="n">
        <f aca="false">SUMPRODUCT('FD inverse'!$A$23:$BH$23,'FD mesh'!$B$84:$BI$84,$E337:$BL337)+'FD inverse'!$A$23*$C338/Setup!$B$17+INDEX('FD inverse'!$A$23:$BH$23,1,'FD mesh'!$B$15+1)*Setup!$B$22</f>
        <v>18.644713167967</v>
      </c>
      <c r="Z338" s="0" t="n">
        <f aca="false">SUMPRODUCT('FD inverse'!$A$24:$BH$24,'FD mesh'!$B$84:$BI$84,$E337:$BL337)+'FD inverse'!$A$24*$C338/Setup!$B$17+INDEX('FD inverse'!$A$24:$BH$24,1,'FD mesh'!$B$15+1)*Setup!$B$22</f>
        <v>18.222652285877</v>
      </c>
      <c r="AA338" s="0" t="n">
        <f aca="false">SUMPRODUCT('FD inverse'!$A$25:$BH$25,'FD mesh'!$B$84:$BI$84,$E337:$BL337)+'FD inverse'!$A$25*$C338/Setup!$B$17+INDEX('FD inverse'!$A$25:$BH$25,1,'FD mesh'!$B$15+1)*Setup!$B$22</f>
        <v>17.7996308281514</v>
      </c>
      <c r="AB338" s="0" t="n">
        <f aca="false">SUMPRODUCT('FD inverse'!$A$26:$BH$26,'FD mesh'!$B$84:$BI$84,$E337:$BL337)+'FD inverse'!$A$26*$C338/Setup!$B$17+INDEX('FD inverse'!$A$26:$BH$26,1,'FD mesh'!$B$15+1)*Setup!$B$22</f>
        <v>17.3758062096856</v>
      </c>
      <c r="AC338" s="0" t="n">
        <f aca="false">SUMPRODUCT('FD inverse'!$A$27:$BH$27,'FD mesh'!$B$84:$BI$84,$E337:$BL337)+'FD inverse'!$A$27*$C338/Setup!$B$17+INDEX('FD inverse'!$A$27:$BH$27,1,'FD mesh'!$B$15+1)*Setup!$B$22</f>
        <v>16.9513295988072</v>
      </c>
      <c r="AD338" s="0" t="n">
        <f aca="false">SUMPRODUCT('FD inverse'!$A$28:$BH$28,'FD mesh'!$B$84:$BI$84,$E337:$BL337)+'FD inverse'!$A$28*$C338/Setup!$B$17+INDEX('FD inverse'!$A$28:$BH$28,1,'FD mesh'!$B$15+1)*Setup!$B$22</f>
        <v>16.5263466684359</v>
      </c>
      <c r="AE338" s="0" t="n">
        <f aca="false">SUMPRODUCT('FD inverse'!$A$29:$BH$29,'FD mesh'!$B$84:$BI$84,$E337:$BL337)+'FD inverse'!$A$29*$C338/Setup!$B$17+INDEX('FD inverse'!$A$29:$BH$29,1,'FD mesh'!$B$15+1)*Setup!$B$22</f>
        <v>16.1009984175174</v>
      </c>
      <c r="AF338" s="0" t="n">
        <f aca="false">SUMPRODUCT('FD inverse'!$A$30:$BH$30,'FD mesh'!$B$84:$BI$84,$E337:$BL337)+'FD inverse'!$A$30*$C338/Setup!$B$17+INDEX('FD inverse'!$A$30:$BH$30,1,'FD mesh'!$B$15+1)*Setup!$B$22</f>
        <v>15.6754220492227</v>
      </c>
      <c r="AG338" s="0" t="n">
        <f aca="false">SUMPRODUCT('FD inverse'!$A$31:$BH$31,'FD mesh'!$B$84:$BI$84,$E337:$BL337)+'FD inverse'!$A$31*$C338/Setup!$B$17+INDEX('FD inverse'!$A$31:$BH$31,1,'FD mesh'!$B$15+1)*Setup!$B$22</f>
        <v>15.2497518925543</v>
      </c>
      <c r="AH338" s="0" t="n">
        <f aca="false">SUMPRODUCT('FD inverse'!$A$32:$BH$32,'FD mesh'!$B$84:$BI$84,$E337:$BL337)+'FD inverse'!$A$32*$C338/Setup!$B$17+INDEX('FD inverse'!$A$32:$BH$32,1,'FD mesh'!$B$15+1)*Setup!$B$22</f>
        <v>15.231844452062</v>
      </c>
      <c r="AI338" s="0" t="n">
        <f aca="false">SUMPRODUCT('FD inverse'!$A$33:$BH$33,'FD mesh'!$B$84:$BI$84,$E337:$BL337)+'FD inverse'!$A$33*$C338/Setup!$B$17+INDEX('FD inverse'!$A$33:$BH$33,1,'FD mesh'!$B$15+1)*Setup!$B$22</f>
        <v>15.2140115961827</v>
      </c>
      <c r="AJ338" s="0" t="n">
        <f aca="false">SUMPRODUCT('FD inverse'!$A$34:$BH$34,'FD mesh'!$B$84:$BI$84,$E337:$BL337)+'FD inverse'!$A$34*$C338/Setup!$B$17+INDEX('FD inverse'!$A$34:$BH$34,1,'FD mesh'!$B$15+1)*Setup!$B$22</f>
        <v>15.1962587887642</v>
      </c>
      <c r="AK338" s="0" t="n">
        <f aca="false">SUMPRODUCT('FD inverse'!$A$35:$BH$35,'FD mesh'!$B$84:$BI$84,$E337:$BL337)+'FD inverse'!$A$35*$C338/Setup!$B$17+INDEX('FD inverse'!$A$35:$BH$35,1,'FD mesh'!$B$15+1)*Setup!$B$22</f>
        <v>15.1785889514656</v>
      </c>
      <c r="AL338" s="0" t="n">
        <f aca="false">SUMPRODUCT('FD inverse'!$A$36:$BH$36,'FD mesh'!$B$84:$BI$84,$E337:$BL337)+'FD inverse'!$A$36*$C338/Setup!$B$17+INDEX('FD inverse'!$A$36:$BH$36,1,'FD mesh'!$B$15+1)*Setup!$B$22</f>
        <v>15.1610026271633</v>
      </c>
      <c r="AM338" s="0" t="n">
        <f aca="false">SUMPRODUCT('FD inverse'!$A$37:$BH$37,'FD mesh'!$B$84:$BI$84,$E337:$BL337)+'FD inverse'!$A$37*$C338/Setup!$B$17+INDEX('FD inverse'!$A$37:$BH$37,1,'FD mesh'!$B$15+1)*Setup!$B$22</f>
        <v>15.1434981561722</v>
      </c>
      <c r="AN338" s="0" t="n">
        <f aca="false">SUMPRODUCT('FD inverse'!$A$38:$BH$38,'FD mesh'!$B$84:$BI$84,$E337:$BL337)+'FD inverse'!$A$38*$C338/Setup!$B$17+INDEX('FD inverse'!$A$38:$BH$38,1,'FD mesh'!$B$15+1)*Setup!$B$22</f>
        <v>15.126071863367</v>
      </c>
      <c r="AO338" s="0" t="n">
        <f aca="false">SUMPRODUCT('FD inverse'!$A$39:$BH$39,'FD mesh'!$B$84:$BI$84,$E337:$BL337)+'FD inverse'!$A$39*$C338/Setup!$B$17+INDEX('FD inverse'!$A$39:$BH$39,1,'FD mesh'!$B$15+1)*Setup!$B$22</f>
        <v>15.1087182545119</v>
      </c>
      <c r="AP338" s="0" t="n">
        <f aca="false">SUMPRODUCT('FD inverse'!$A$40:$BH$40,'FD mesh'!$B$84:$BI$84,$E337:$BL337)+'FD inverse'!$A$40*$C338/Setup!$B$17+INDEX('FD inverse'!$A$40:$BH$40,1,'FD mesh'!$B$15+1)*Setup!$B$22</f>
        <v>15.0914302203028</v>
      </c>
      <c r="AQ338" s="0" t="n">
        <f aca="false">SUMPRODUCT('FD inverse'!$A$41:$BH$41,'FD mesh'!$B$84:$BI$84,$E337:$BL337)+'FD inverse'!$A$41*$C338/Setup!$B$17+INDEX('FD inverse'!$A$41:$BH$41,1,'FD mesh'!$B$15+1)*Setup!$B$22</f>
        <v>15.0741992468099</v>
      </c>
      <c r="AR338" s="0" t="n">
        <f aca="false">SUMPRODUCT('FD inverse'!$A$42:$BH$42,'FD mesh'!$B$84:$BI$84,$E337:$BL337)+'FD inverse'!$A$42*$C338/Setup!$B$17+INDEX('FD inverse'!$A$42:$BH$42,1,'FD mesh'!$B$15+1)*Setup!$B$22</f>
        <v>15.0570156311649</v>
      </c>
      <c r="AS338" s="0" t="n">
        <f aca="false">SUMPRODUCT('FD inverse'!$A$43:$BH$43,'FD mesh'!$B$84:$BI$84,$E337:$BL337)+'FD inverse'!$A$43*$C338/Setup!$B$17+INDEX('FD inverse'!$A$43:$BH$43,1,'FD mesh'!$B$15+1)*Setup!$B$22</f>
        <v>0</v>
      </c>
      <c r="AT338" s="0" t="n">
        <f aca="false">SUMPRODUCT('FD inverse'!$A$44:$BH$44,'FD mesh'!$B$84:$BI$84,$E337:$BL337)+'FD inverse'!$A$44*$C338/Setup!$B$17+INDEX('FD inverse'!$A$44:$BH$44,1,'FD mesh'!$B$15+1)*Setup!$B$22</f>
        <v>0</v>
      </c>
      <c r="AU338" s="0" t="n">
        <f aca="false">SUMPRODUCT('FD inverse'!$A$45:$BH$45,'FD mesh'!$B$84:$BI$84,$E337:$BL337)+'FD inverse'!$A$45*$C338/Setup!$B$17+INDEX('FD inverse'!$A$45:$BH$45,1,'FD mesh'!$B$15+1)*Setup!$B$22</f>
        <v>0</v>
      </c>
      <c r="AV338" s="0" t="n">
        <f aca="false">SUMPRODUCT('FD inverse'!$A$46:$BH$46,'FD mesh'!$B$84:$BI$84,$E337:$BL337)+'FD inverse'!$A$46*$C338/Setup!$B$17+INDEX('FD inverse'!$A$46:$BH$46,1,'FD mesh'!$B$15+1)*Setup!$B$22</f>
        <v>0</v>
      </c>
      <c r="AW338" s="0" t="n">
        <f aca="false">SUMPRODUCT('FD inverse'!$A$47:$BH$47,'FD mesh'!$B$84:$BI$84,$E337:$BL337)+'FD inverse'!$A$47*$C338/Setup!$B$17+INDEX('FD inverse'!$A$47:$BH$47,1,'FD mesh'!$B$15+1)*Setup!$B$22</f>
        <v>0</v>
      </c>
      <c r="AX338" s="0" t="n">
        <f aca="false">SUMPRODUCT('FD inverse'!$A$48:$BH$48,'FD mesh'!$B$84:$BI$84,$E337:$BL337)+'FD inverse'!$A$48*$C338/Setup!$B$17+INDEX('FD inverse'!$A$48:$BH$48,1,'FD mesh'!$B$15+1)*Setup!$B$22</f>
        <v>0</v>
      </c>
      <c r="AY338" s="0" t="n">
        <f aca="false">SUMPRODUCT('FD inverse'!$A$49:$BH$49,'FD mesh'!$B$84:$BI$84,$E337:$BL337)+'FD inverse'!$A$49*$C338/Setup!$B$17+INDEX('FD inverse'!$A$49:$BH$49,1,'FD mesh'!$B$15+1)*Setup!$B$22</f>
        <v>0</v>
      </c>
      <c r="AZ338" s="0" t="n">
        <f aca="false">SUMPRODUCT('FD inverse'!$A$50:$BH$50,'FD mesh'!$B$84:$BI$84,$E337:$BL337)+'FD inverse'!$A$50*$C338/Setup!$B$17+INDEX('FD inverse'!$A$50:$BH$50,1,'FD mesh'!$B$15+1)*Setup!$B$22</f>
        <v>0</v>
      </c>
      <c r="BA338" s="0" t="n">
        <f aca="false">SUMPRODUCT('FD inverse'!$A$51:$BH$51,'FD mesh'!$B$84:$BI$84,$E337:$BL337)+'FD inverse'!$A$51*$C338/Setup!$B$17+INDEX('FD inverse'!$A$51:$BH$51,1,'FD mesh'!$B$15+1)*Setup!$B$22</f>
        <v>0</v>
      </c>
      <c r="BB338" s="0" t="n">
        <f aca="false">SUMPRODUCT('FD inverse'!$A$52:$BH$52,'FD mesh'!$B$84:$BI$84,$E337:$BL337)+'FD inverse'!$A$52*$C338/Setup!$B$17+INDEX('FD inverse'!$A$52:$BH$52,1,'FD mesh'!$B$15+1)*Setup!$B$22</f>
        <v>0</v>
      </c>
      <c r="BC338" s="0" t="n">
        <f aca="false">SUMPRODUCT('FD inverse'!$A$53:$BH$53,'FD mesh'!$B$84:$BI$84,$E337:$BL337)+'FD inverse'!$A$53*$C338/Setup!$B$17+INDEX('FD inverse'!$A$53:$BH$53,1,'FD mesh'!$B$15+1)*Setup!$B$22</f>
        <v>0</v>
      </c>
      <c r="BD338" s="0" t="n">
        <f aca="false">SUMPRODUCT('FD inverse'!$A$54:$BH$54,'FD mesh'!$B$84:$BI$84,$E337:$BL337)+'FD inverse'!$A$54*$C338/Setup!$B$17+INDEX('FD inverse'!$A$54:$BH$54,1,'FD mesh'!$B$15+1)*Setup!$B$22</f>
        <v>0</v>
      </c>
      <c r="BE338" s="0" t="n">
        <f aca="false">SUMPRODUCT('FD inverse'!$A$55:$BH$55,'FD mesh'!$B$84:$BI$84,$E337:$BL337)+'FD inverse'!$A$55*$C338/Setup!$B$17+INDEX('FD inverse'!$A$55:$BH$55,1,'FD mesh'!$B$15+1)*Setup!$B$22</f>
        <v>0</v>
      </c>
      <c r="BF338" s="0" t="n">
        <f aca="false">SUMPRODUCT('FD inverse'!$A$56:$BH$56,'FD mesh'!$B$84:$BI$84,$E337:$BL337)+'FD inverse'!$A$56*$C338/Setup!$B$17+INDEX('FD inverse'!$A$56:$BH$56,1,'FD mesh'!$B$15+1)*Setup!$B$22</f>
        <v>0</v>
      </c>
      <c r="BG338" s="0" t="n">
        <f aca="false">SUMPRODUCT('FD inverse'!$A$57:$BH$57,'FD mesh'!$B$84:$BI$84,$E337:$BL337)+'FD inverse'!$A$57*$C338/Setup!$B$17+INDEX('FD inverse'!$A$57:$BH$57,1,'FD mesh'!$B$15+1)*Setup!$B$22</f>
        <v>0</v>
      </c>
      <c r="BH338" s="0" t="n">
        <f aca="false">SUMPRODUCT('FD inverse'!$A$58:$BH$58,'FD mesh'!$B$84:$BI$84,$E337:$BL337)+'FD inverse'!$A$58*$C338/Setup!$B$17+INDEX('FD inverse'!$A$58:$BH$58,1,'FD mesh'!$B$15+1)*Setup!$B$22</f>
        <v>0</v>
      </c>
      <c r="BI338" s="0" t="n">
        <f aca="false">SUMPRODUCT('FD inverse'!$A$59:$BH$59,'FD mesh'!$B$84:$BI$84,$E337:$BL337)+'FD inverse'!$A$59*$C338/Setup!$B$17+INDEX('FD inverse'!$A$59:$BH$59,1,'FD mesh'!$B$15+1)*Setup!$B$22</f>
        <v>0</v>
      </c>
      <c r="BJ338" s="0" t="n">
        <f aca="false">SUMPRODUCT('FD inverse'!$A$60:$BH$60,'FD mesh'!$B$84:$BI$84,$E337:$BL337)+'FD inverse'!$A$60*$C338/Setup!$B$17+INDEX('FD inverse'!$A$60:$BH$60,1,'FD mesh'!$B$15+1)*Setup!$B$22</f>
        <v>0</v>
      </c>
      <c r="BK338" s="0" t="n">
        <f aca="false">SUMPRODUCT('FD inverse'!$A$61:$BH$61,'FD mesh'!$B$84:$BI$84,$E337:$BL337)+'FD inverse'!$A$61*$C338/Setup!$B$17+INDEX('FD inverse'!$A$61:$BH$61,1,'FD mesh'!$B$15+1)*Setup!$B$22</f>
        <v>0</v>
      </c>
      <c r="BL338" s="0" t="n">
        <f aca="false">SUMPRODUCT('FD inverse'!$A$62:$BH$62,'FD mesh'!$B$84:$BI$84,$E337:$BL337)+'FD inverse'!$A$62*$C338/Setup!$B$17+INDEX('FD inverse'!$A$62:$BH$62,1,'FD mesh'!$B$15+1)*Setup!$B$22</f>
        <v>0</v>
      </c>
    </row>
    <row r="339" customFormat="false" ht="15" hidden="false" customHeight="false" outlineLevel="0" collapsed="false">
      <c r="A339" s="0" t="n">
        <v>334</v>
      </c>
      <c r="B339" s="0" t="n">
        <f aca="false">A339*Setup!$B$11/3600</f>
        <v>27.8333333333333</v>
      </c>
      <c r="C339" s="0" t="n">
        <f aca="false">Setup!$B$7+Setup!$B$8*COS(2*PI()*(B339-Setup!$B$9)/24)</f>
        <v>20.0038071136726</v>
      </c>
      <c r="D339" s="0" t="n">
        <f aca="false">(C339-E339)/Setup!$B$17</f>
        <v>-4.98116866002404</v>
      </c>
      <c r="E339" s="0" t="n">
        <f aca="false">SUMPRODUCT('FD inverse'!$A$3:$BH$3,'FD mesh'!$B$84:$BI$84,$E338:$BL338)+'FD inverse'!$A$3*$C339/Setup!$B$17+INDEX('FD inverse'!$A$3:$BH$3,1,'FD mesh'!$B$15+1)*Setup!$B$22</f>
        <v>20.6513590394757</v>
      </c>
      <c r="F339" s="0" t="n">
        <f aca="false">SUMPRODUCT('FD inverse'!$A$4:$BH$4,'FD mesh'!$B$84:$BI$84,$E338:$BL338)+'FD inverse'!$A$4*$C339/Setup!$B$17+INDEX('FD inverse'!$A$4:$BH$4,1,'FD mesh'!$B$15+1)*Setup!$B$22</f>
        <v>20.7977250560585</v>
      </c>
      <c r="G339" s="0" t="n">
        <f aca="false">SUMPRODUCT('FD inverse'!$A$5:$BH$5,'FD mesh'!$B$84:$BI$84,$E338:$BL338)+'FD inverse'!$A$5*$C339/Setup!$B$17+INDEX('FD inverse'!$A$5:$BH$5,1,'FD mesh'!$B$15+1)*Setup!$B$22</f>
        <v>20.94004053344</v>
      </c>
      <c r="H339" s="0" t="n">
        <f aca="false">SUMPRODUCT('FD inverse'!$A$6:$BH$6,'FD mesh'!$B$84:$BI$84,$E338:$BL338)+'FD inverse'!$A$6*$C339/Setup!$B$17+INDEX('FD inverse'!$A$6:$BH$6,1,'FD mesh'!$B$15+1)*Setup!$B$22</f>
        <v>21.4112344137522</v>
      </c>
      <c r="I339" s="0" t="n">
        <f aca="false">SUMPRODUCT('FD inverse'!$A$7:$BH$7,'FD mesh'!$B$84:$BI$84,$E338:$BL338)+'FD inverse'!$A$7*$C339/Setup!$B$17+INDEX('FD inverse'!$A$7:$BH$7,1,'FD mesh'!$B$15+1)*Setup!$B$22</f>
        <v>21.4500243652471</v>
      </c>
      <c r="J339" s="0" t="n">
        <f aca="false">SUMPRODUCT('FD inverse'!$A$8:$BH$8,'FD mesh'!$B$84:$BI$84,$E338:$BL338)+'FD inverse'!$A$8*$C339/Setup!$B$17+INDEX('FD inverse'!$A$8:$BH$8,1,'FD mesh'!$B$15+1)*Setup!$B$22</f>
        <v>21.483013722213</v>
      </c>
      <c r="K339" s="0" t="n">
        <f aca="false">SUMPRODUCT('FD inverse'!$A$9:$BH$9,'FD mesh'!$B$84:$BI$84,$E338:$BL338)+'FD inverse'!$A$9*$C339/Setup!$B$17+INDEX('FD inverse'!$A$9:$BH$9,1,'FD mesh'!$B$15+1)*Setup!$B$22</f>
        <v>21.5102645355138</v>
      </c>
      <c r="L339" s="0" t="n">
        <f aca="false">SUMPRODUCT('FD inverse'!$A$10:$BH$10,'FD mesh'!$B$84:$BI$84,$E338:$BL338)+'FD inverse'!$A$10*$C339/Setup!$B$17+INDEX('FD inverse'!$A$10:$BH$10,1,'FD mesh'!$B$15+1)*Setup!$B$22</f>
        <v>21.5318690024845</v>
      </c>
      <c r="M339" s="0" t="n">
        <f aca="false">SUMPRODUCT('FD inverse'!$A$11:$BH$11,'FD mesh'!$B$84:$BI$84,$E338:$BL338)+'FD inverse'!$A$11*$C339/Setup!$B$17+INDEX('FD inverse'!$A$11:$BH$11,1,'FD mesh'!$B$15+1)*Setup!$B$22</f>
        <v>21.5479360207077</v>
      </c>
      <c r="N339" s="0" t="n">
        <f aca="false">SUMPRODUCT('FD inverse'!$A$12:$BH$12,'FD mesh'!$B$84:$BI$84,$E338:$BL338)+'FD inverse'!$A$12*$C339/Setup!$B$17+INDEX('FD inverse'!$A$12:$BH$12,1,'FD mesh'!$B$15+1)*Setup!$B$22</f>
        <v>21.5585795496939</v>
      </c>
      <c r="O339" s="0" t="n">
        <f aca="false">SUMPRODUCT('FD inverse'!$A$13:$BH$13,'FD mesh'!$B$84:$BI$84,$E338:$BL338)+'FD inverse'!$A$13*$C339/Setup!$B$17+INDEX('FD inverse'!$A$13:$BH$13,1,'FD mesh'!$B$15+1)*Setup!$B$22</f>
        <v>21.5639087748353</v>
      </c>
      <c r="P339" s="0" t="n">
        <f aca="false">SUMPRODUCT('FD inverse'!$A$14:$BH$14,'FD mesh'!$B$84:$BI$84,$E338:$BL338)+'FD inverse'!$A$14*$C339/Setup!$B$17+INDEX('FD inverse'!$A$14:$BH$14,1,'FD mesh'!$B$15+1)*Setup!$B$22</f>
        <v>21.5640200650934</v>
      </c>
      <c r="Q339" s="0" t="n">
        <f aca="false">SUMPRODUCT('FD inverse'!$A$15:$BH$15,'FD mesh'!$B$84:$BI$84,$E338:$BL338)+'FD inverse'!$A$15*$C339/Setup!$B$17+INDEX('FD inverse'!$A$15:$BH$15,1,'FD mesh'!$B$15+1)*Setup!$B$22</f>
        <v>21.5589907145462</v>
      </c>
      <c r="R339" s="0" t="n">
        <f aca="false">SUMPRODUCT('FD inverse'!$A$16:$BH$16,'FD mesh'!$B$84:$BI$84,$E338:$BL338)+'FD inverse'!$A$16*$C339/Setup!$B$17+INDEX('FD inverse'!$A$16:$BH$16,1,'FD mesh'!$B$15+1)*Setup!$B$22</f>
        <v>21.548874457898</v>
      </c>
      <c r="S339" s="0" t="n">
        <f aca="false">SUMPRODUCT('FD inverse'!$A$17:$BH$17,'FD mesh'!$B$84:$BI$84,$E338:$BL338)+'FD inverse'!$A$17*$C339/Setup!$B$17+INDEX('FD inverse'!$A$17:$BH$17,1,'FD mesh'!$B$15+1)*Setup!$B$22</f>
        <v>21.1393280409783</v>
      </c>
      <c r="T339" s="0" t="n">
        <f aca="false">SUMPRODUCT('FD inverse'!$A$18:$BH$18,'FD mesh'!$B$84:$BI$84,$E338:$BL338)+'FD inverse'!$A$18*$C339/Setup!$B$17+INDEX('FD inverse'!$A$18:$BH$18,1,'FD mesh'!$B$15+1)*Setup!$B$22</f>
        <v>20.7274773265697</v>
      </c>
      <c r="U339" s="0" t="n">
        <f aca="false">SUMPRODUCT('FD inverse'!$A$19:$BH$19,'FD mesh'!$B$84:$BI$84,$E338:$BL338)+'FD inverse'!$A$19*$C339/Setup!$B$17+INDEX('FD inverse'!$A$19:$BH$19,1,'FD mesh'!$B$15+1)*Setup!$B$22</f>
        <v>20.3135343894858</v>
      </c>
      <c r="V339" s="0" t="n">
        <f aca="false">SUMPRODUCT('FD inverse'!$A$20:$BH$20,'FD mesh'!$B$84:$BI$84,$E338:$BL338)+'FD inverse'!$A$20*$C339/Setup!$B$17+INDEX('FD inverse'!$A$20:$BH$20,1,'FD mesh'!$B$15+1)*Setup!$B$22</f>
        <v>19.8977035768521</v>
      </c>
      <c r="W339" s="0" t="n">
        <f aca="false">SUMPRODUCT('FD inverse'!$A$21:$BH$21,'FD mesh'!$B$84:$BI$84,$E338:$BL338)+'FD inverse'!$A$21*$C339/Setup!$B$17+INDEX('FD inverse'!$A$21:$BH$21,1,'FD mesh'!$B$15+1)*Setup!$B$22</f>
        <v>19.4801813207024</v>
      </c>
      <c r="X339" s="0" t="n">
        <f aca="false">SUMPRODUCT('FD inverse'!$A$22:$BH$22,'FD mesh'!$B$84:$BI$84,$E338:$BL338)+'FD inverse'!$A$22*$C339/Setup!$B$17+INDEX('FD inverse'!$A$22:$BH$22,1,'FD mesh'!$B$15+1)*Setup!$B$22</f>
        <v>19.0611561218968</v>
      </c>
      <c r="Y339" s="0" t="n">
        <f aca="false">SUMPRODUCT('FD inverse'!$A$23:$BH$23,'FD mesh'!$B$84:$BI$84,$E338:$BL338)+'FD inverse'!$A$23*$C339/Setup!$B$17+INDEX('FD inverse'!$A$23:$BH$23,1,'FD mesh'!$B$15+1)*Setup!$B$22</f>
        <v>18.6408086903573</v>
      </c>
      <c r="Z339" s="0" t="n">
        <f aca="false">SUMPRODUCT('FD inverse'!$A$24:$BH$24,'FD mesh'!$B$84:$BI$84,$E338:$BL338)+'FD inverse'!$A$24*$C339/Setup!$B$17+INDEX('FD inverse'!$A$24:$BH$24,1,'FD mesh'!$B$15+1)*Setup!$B$22</f>
        <v>18.2193122268355</v>
      </c>
      <c r="AA339" s="0" t="n">
        <f aca="false">SUMPRODUCT('FD inverse'!$A$25:$BH$25,'FD mesh'!$B$84:$BI$84,$E338:$BL338)+'FD inverse'!$A$25*$C339/Setup!$B$17+INDEX('FD inverse'!$A$25:$BH$25,1,'FD mesh'!$B$15+1)*Setup!$B$22</f>
        <v>17.7968328316529</v>
      </c>
      <c r="AB339" s="0" t="n">
        <f aca="false">SUMPRODUCT('FD inverse'!$A$26:$BH$26,'FD mesh'!$B$84:$BI$84,$E338:$BL338)+'FD inverse'!$A$26*$C339/Setup!$B$17+INDEX('FD inverse'!$A$26:$BH$26,1,'FD mesh'!$B$15+1)*Setup!$B$22</f>
        <v>17.3735300260722</v>
      </c>
      <c r="AC339" s="0" t="n">
        <f aca="false">SUMPRODUCT('FD inverse'!$A$27:$BH$27,'FD mesh'!$B$84:$BI$84,$E338:$BL338)+'FD inverse'!$A$27*$C339/Setup!$B$17+INDEX('FD inverse'!$A$27:$BH$27,1,'FD mesh'!$B$15+1)*Setup!$B$22</f>
        <v>16.949557372171</v>
      </c>
      <c r="AD339" s="0" t="n">
        <f aca="false">SUMPRODUCT('FD inverse'!$A$28:$BH$28,'FD mesh'!$B$84:$BI$84,$E338:$BL338)+'FD inverse'!$A$28*$C339/Setup!$B$17+INDEX('FD inverse'!$A$28:$BH$28,1,'FD mesh'!$B$15+1)*Setup!$B$22</f>
        <v>16.5250631772883</v>
      </c>
      <c r="AE339" s="0" t="n">
        <f aca="false">SUMPRODUCT('FD inverse'!$A$29:$BH$29,'FD mesh'!$B$84:$BI$84,$E338:$BL338)+'FD inverse'!$A$29*$C339/Setup!$B$17+INDEX('FD inverse'!$A$29:$BH$29,1,'FD mesh'!$B$15+1)*Setup!$B$22</f>
        <v>16.1001912692964</v>
      </c>
      <c r="AF339" s="0" t="n">
        <f aca="false">SUMPRODUCT('FD inverse'!$A$30:$BH$30,'FD mesh'!$B$84:$BI$84,$E338:$BL338)+'FD inverse'!$A$30*$C339/Setup!$B$17+INDEX('FD inverse'!$A$30:$BH$30,1,'FD mesh'!$B$15+1)*Setup!$B$22</f>
        <v>15.6750818291138</v>
      </c>
      <c r="AG339" s="0" t="n">
        <f aca="false">SUMPRODUCT('FD inverse'!$A$31:$BH$31,'FD mesh'!$B$84:$BI$84,$E338:$BL338)+'FD inverse'!$A$31*$C339/Setup!$B$17+INDEX('FD inverse'!$A$31:$BH$31,1,'FD mesh'!$B$15+1)*Setup!$B$22</f>
        <v>15.2498722670134</v>
      </c>
      <c r="AH339" s="0" t="n">
        <f aca="false">SUMPRODUCT('FD inverse'!$A$32:$BH$32,'FD mesh'!$B$84:$BI$84,$E338:$BL338)+'FD inverse'!$A$32*$C339/Setup!$B$17+INDEX('FD inverse'!$A$32:$BH$32,1,'FD mesh'!$B$15+1)*Setup!$B$22</f>
        <v>15.2319814258011</v>
      </c>
      <c r="AI339" s="0" t="n">
        <f aca="false">SUMPRODUCT('FD inverse'!$A$33:$BH$33,'FD mesh'!$B$84:$BI$84,$E338:$BL338)+'FD inverse'!$A$33*$C339/Setup!$B$17+INDEX('FD inverse'!$A$33:$BH$33,1,'FD mesh'!$B$15+1)*Setup!$B$22</f>
        <v>15.2141599238505</v>
      </c>
      <c r="AJ339" s="0" t="n">
        <f aca="false">SUMPRODUCT('FD inverse'!$A$34:$BH$34,'FD mesh'!$B$84:$BI$84,$E338:$BL338)+'FD inverse'!$A$34*$C339/Setup!$B$17+INDEX('FD inverse'!$A$34:$BH$34,1,'FD mesh'!$B$15+1)*Setup!$B$22</f>
        <v>15.1964135087818</v>
      </c>
      <c r="AK339" s="0" t="n">
        <f aca="false">SUMPRODUCT('FD inverse'!$A$35:$BH$35,'FD mesh'!$B$84:$BI$84,$E338:$BL338)+'FD inverse'!$A$35*$C339/Setup!$B$17+INDEX('FD inverse'!$A$35:$BH$35,1,'FD mesh'!$B$15+1)*Setup!$B$22</f>
        <v>15.1787454165496</v>
      </c>
      <c r="AL339" s="0" t="n">
        <f aca="false">SUMPRODUCT('FD inverse'!$A$36:$BH$36,'FD mesh'!$B$84:$BI$84,$E338:$BL338)+'FD inverse'!$A$36*$C339/Setup!$B$17+INDEX('FD inverse'!$A$36:$BH$36,1,'FD mesh'!$B$15+1)*Setup!$B$22</f>
        <v>15.1611565305469</v>
      </c>
      <c r="AM339" s="0" t="n">
        <f aca="false">SUMPRODUCT('FD inverse'!$A$37:$BH$37,'FD mesh'!$B$84:$BI$84,$E338:$BL338)+'FD inverse'!$A$37*$C339/Setup!$B$17+INDEX('FD inverse'!$A$37:$BH$37,1,'FD mesh'!$B$15+1)*Setup!$B$22</f>
        <v>15.143645553982</v>
      </c>
      <c r="AN339" s="0" t="n">
        <f aca="false">SUMPRODUCT('FD inverse'!$A$38:$BH$38,'FD mesh'!$B$84:$BI$84,$E338:$BL338)+'FD inverse'!$A$38*$C339/Setup!$B$17+INDEX('FD inverse'!$A$38:$BH$38,1,'FD mesh'!$B$15+1)*Setup!$B$22</f>
        <v>15.1262091935833</v>
      </c>
      <c r="AO339" s="0" t="n">
        <f aca="false">SUMPRODUCT('FD inverse'!$A$39:$BH$39,'FD mesh'!$B$84:$BI$84,$E338:$BL338)+'FD inverse'!$A$39*$C339/Setup!$B$17+INDEX('FD inverse'!$A$39:$BH$39,1,'FD mesh'!$B$15+1)*Setup!$B$22</f>
        <v>15.1088423529034</v>
      </c>
      <c r="AP339" s="0" t="n">
        <f aca="false">SUMPRODUCT('FD inverse'!$A$40:$BH$40,'FD mesh'!$B$84:$BI$84,$E338:$BL338)+'FD inverse'!$A$40*$C339/Setup!$B$17+INDEX('FD inverse'!$A$40:$BH$40,1,'FD mesh'!$B$15+1)*Setup!$B$22</f>
        <v>15.0915383336876</v>
      </c>
      <c r="AQ339" s="0" t="n">
        <f aca="false">SUMPRODUCT('FD inverse'!$A$41:$BH$41,'FD mesh'!$B$84:$BI$84,$E338:$BL338)+'FD inverse'!$A$41*$C339/Setup!$B$17+INDEX('FD inverse'!$A$41:$BH$41,1,'FD mesh'!$B$15+1)*Setup!$B$22</f>
        <v>15.0742890439575</v>
      </c>
      <c r="AR339" s="0" t="n">
        <f aca="false">SUMPRODUCT('FD inverse'!$A$42:$BH$42,'FD mesh'!$B$84:$BI$84,$E338:$BL338)+'FD inverse'!$A$42*$C339/Setup!$B$17+INDEX('FD inverse'!$A$42:$BH$42,1,'FD mesh'!$B$15+1)*Setup!$B$22</f>
        <v>15.0570852116119</v>
      </c>
      <c r="AS339" s="0" t="n">
        <f aca="false">SUMPRODUCT('FD inverse'!$A$43:$BH$43,'FD mesh'!$B$84:$BI$84,$E338:$BL338)+'FD inverse'!$A$43*$C339/Setup!$B$17+INDEX('FD inverse'!$A$43:$BH$43,1,'FD mesh'!$B$15+1)*Setup!$B$22</f>
        <v>0</v>
      </c>
      <c r="AT339" s="0" t="n">
        <f aca="false">SUMPRODUCT('FD inverse'!$A$44:$BH$44,'FD mesh'!$B$84:$BI$84,$E338:$BL338)+'FD inverse'!$A$44*$C339/Setup!$B$17+INDEX('FD inverse'!$A$44:$BH$44,1,'FD mesh'!$B$15+1)*Setup!$B$22</f>
        <v>0</v>
      </c>
      <c r="AU339" s="0" t="n">
        <f aca="false">SUMPRODUCT('FD inverse'!$A$45:$BH$45,'FD mesh'!$B$84:$BI$84,$E338:$BL338)+'FD inverse'!$A$45*$C339/Setup!$B$17+INDEX('FD inverse'!$A$45:$BH$45,1,'FD mesh'!$B$15+1)*Setup!$B$22</f>
        <v>0</v>
      </c>
      <c r="AV339" s="0" t="n">
        <f aca="false">SUMPRODUCT('FD inverse'!$A$46:$BH$46,'FD mesh'!$B$84:$BI$84,$E338:$BL338)+'FD inverse'!$A$46*$C339/Setup!$B$17+INDEX('FD inverse'!$A$46:$BH$46,1,'FD mesh'!$B$15+1)*Setup!$B$22</f>
        <v>0</v>
      </c>
      <c r="AW339" s="0" t="n">
        <f aca="false">SUMPRODUCT('FD inverse'!$A$47:$BH$47,'FD mesh'!$B$84:$BI$84,$E338:$BL338)+'FD inverse'!$A$47*$C339/Setup!$B$17+INDEX('FD inverse'!$A$47:$BH$47,1,'FD mesh'!$B$15+1)*Setup!$B$22</f>
        <v>0</v>
      </c>
      <c r="AX339" s="0" t="n">
        <f aca="false">SUMPRODUCT('FD inverse'!$A$48:$BH$48,'FD mesh'!$B$84:$BI$84,$E338:$BL338)+'FD inverse'!$A$48*$C339/Setup!$B$17+INDEX('FD inverse'!$A$48:$BH$48,1,'FD mesh'!$B$15+1)*Setup!$B$22</f>
        <v>0</v>
      </c>
      <c r="AY339" s="0" t="n">
        <f aca="false">SUMPRODUCT('FD inverse'!$A$49:$BH$49,'FD mesh'!$B$84:$BI$84,$E338:$BL338)+'FD inverse'!$A$49*$C339/Setup!$B$17+INDEX('FD inverse'!$A$49:$BH$49,1,'FD mesh'!$B$15+1)*Setup!$B$22</f>
        <v>0</v>
      </c>
      <c r="AZ339" s="0" t="n">
        <f aca="false">SUMPRODUCT('FD inverse'!$A$50:$BH$50,'FD mesh'!$B$84:$BI$84,$E338:$BL338)+'FD inverse'!$A$50*$C339/Setup!$B$17+INDEX('FD inverse'!$A$50:$BH$50,1,'FD mesh'!$B$15+1)*Setup!$B$22</f>
        <v>0</v>
      </c>
      <c r="BA339" s="0" t="n">
        <f aca="false">SUMPRODUCT('FD inverse'!$A$51:$BH$51,'FD mesh'!$B$84:$BI$84,$E338:$BL338)+'FD inverse'!$A$51*$C339/Setup!$B$17+INDEX('FD inverse'!$A$51:$BH$51,1,'FD mesh'!$B$15+1)*Setup!$B$22</f>
        <v>0</v>
      </c>
      <c r="BB339" s="0" t="n">
        <f aca="false">SUMPRODUCT('FD inverse'!$A$52:$BH$52,'FD mesh'!$B$84:$BI$84,$E338:$BL338)+'FD inverse'!$A$52*$C339/Setup!$B$17+INDEX('FD inverse'!$A$52:$BH$52,1,'FD mesh'!$B$15+1)*Setup!$B$22</f>
        <v>0</v>
      </c>
      <c r="BC339" s="0" t="n">
        <f aca="false">SUMPRODUCT('FD inverse'!$A$53:$BH$53,'FD mesh'!$B$84:$BI$84,$E338:$BL338)+'FD inverse'!$A$53*$C339/Setup!$B$17+INDEX('FD inverse'!$A$53:$BH$53,1,'FD mesh'!$B$15+1)*Setup!$B$22</f>
        <v>0</v>
      </c>
      <c r="BD339" s="0" t="n">
        <f aca="false">SUMPRODUCT('FD inverse'!$A$54:$BH$54,'FD mesh'!$B$84:$BI$84,$E338:$BL338)+'FD inverse'!$A$54*$C339/Setup!$B$17+INDEX('FD inverse'!$A$54:$BH$54,1,'FD mesh'!$B$15+1)*Setup!$B$22</f>
        <v>0</v>
      </c>
      <c r="BE339" s="0" t="n">
        <f aca="false">SUMPRODUCT('FD inverse'!$A$55:$BH$55,'FD mesh'!$B$84:$BI$84,$E338:$BL338)+'FD inverse'!$A$55*$C339/Setup!$B$17+INDEX('FD inverse'!$A$55:$BH$55,1,'FD mesh'!$B$15+1)*Setup!$B$22</f>
        <v>0</v>
      </c>
      <c r="BF339" s="0" t="n">
        <f aca="false">SUMPRODUCT('FD inverse'!$A$56:$BH$56,'FD mesh'!$B$84:$BI$84,$E338:$BL338)+'FD inverse'!$A$56*$C339/Setup!$B$17+INDEX('FD inverse'!$A$56:$BH$56,1,'FD mesh'!$B$15+1)*Setup!$B$22</f>
        <v>0</v>
      </c>
      <c r="BG339" s="0" t="n">
        <f aca="false">SUMPRODUCT('FD inverse'!$A$57:$BH$57,'FD mesh'!$B$84:$BI$84,$E338:$BL338)+'FD inverse'!$A$57*$C339/Setup!$B$17+INDEX('FD inverse'!$A$57:$BH$57,1,'FD mesh'!$B$15+1)*Setup!$B$22</f>
        <v>0</v>
      </c>
      <c r="BH339" s="0" t="n">
        <f aca="false">SUMPRODUCT('FD inverse'!$A$58:$BH$58,'FD mesh'!$B$84:$BI$84,$E338:$BL338)+'FD inverse'!$A$58*$C339/Setup!$B$17+INDEX('FD inverse'!$A$58:$BH$58,1,'FD mesh'!$B$15+1)*Setup!$B$22</f>
        <v>0</v>
      </c>
      <c r="BI339" s="0" t="n">
        <f aca="false">SUMPRODUCT('FD inverse'!$A$59:$BH$59,'FD mesh'!$B$84:$BI$84,$E338:$BL338)+'FD inverse'!$A$59*$C339/Setup!$B$17+INDEX('FD inverse'!$A$59:$BH$59,1,'FD mesh'!$B$15+1)*Setup!$B$22</f>
        <v>0</v>
      </c>
      <c r="BJ339" s="0" t="n">
        <f aca="false">SUMPRODUCT('FD inverse'!$A$60:$BH$60,'FD mesh'!$B$84:$BI$84,$E338:$BL338)+'FD inverse'!$A$60*$C339/Setup!$B$17+INDEX('FD inverse'!$A$60:$BH$60,1,'FD mesh'!$B$15+1)*Setup!$B$22</f>
        <v>0</v>
      </c>
      <c r="BK339" s="0" t="n">
        <f aca="false">SUMPRODUCT('FD inverse'!$A$61:$BH$61,'FD mesh'!$B$84:$BI$84,$E338:$BL338)+'FD inverse'!$A$61*$C339/Setup!$B$17+INDEX('FD inverse'!$A$61:$BH$61,1,'FD mesh'!$B$15+1)*Setup!$B$22</f>
        <v>0</v>
      </c>
      <c r="BL339" s="0" t="n">
        <f aca="false">SUMPRODUCT('FD inverse'!$A$62:$BH$62,'FD mesh'!$B$84:$BI$84,$E338:$BL338)+'FD inverse'!$A$62*$C339/Setup!$B$17+INDEX('FD inverse'!$A$62:$BH$62,1,'FD mesh'!$B$15+1)*Setup!$B$22</f>
        <v>0</v>
      </c>
    </row>
    <row r="340" customFormat="false" ht="15" hidden="false" customHeight="false" outlineLevel="0" collapsed="false">
      <c r="A340" s="0" t="n">
        <v>335</v>
      </c>
      <c r="B340" s="0" t="n">
        <f aca="false">A340*Setup!$B$11/3600</f>
        <v>27.9166666666667</v>
      </c>
      <c r="C340" s="0" t="n">
        <f aca="false">Setup!$B$7+Setup!$B$8*COS(2*PI()*(B340-Setup!$B$9)/24)</f>
        <v>20.0009518916804</v>
      </c>
      <c r="D340" s="0" t="n">
        <f aca="false">(C340-E340)/Setup!$B$17</f>
        <v>-4.94501081522208</v>
      </c>
      <c r="E340" s="0" t="n">
        <f aca="false">SUMPRODUCT('FD inverse'!$A$3:$BH$3,'FD mesh'!$B$84:$BI$84,$E339:$BL339)+'FD inverse'!$A$3*$C340/Setup!$B$17+INDEX('FD inverse'!$A$3:$BH$3,1,'FD mesh'!$B$15+1)*Setup!$B$22</f>
        <v>20.6438032976592</v>
      </c>
      <c r="F340" s="0" t="n">
        <f aca="false">SUMPRODUCT('FD inverse'!$A$4:$BH$4,'FD mesh'!$B$84:$BI$84,$E339:$BL339)+'FD inverse'!$A$4*$C340/Setup!$B$17+INDEX('FD inverse'!$A$4:$BH$4,1,'FD mesh'!$B$15+1)*Setup!$B$22</f>
        <v>20.7893365376734</v>
      </c>
      <c r="G340" s="0" t="n">
        <f aca="false">SUMPRODUCT('FD inverse'!$A$5:$BH$5,'FD mesh'!$B$84:$BI$84,$E339:$BL339)+'FD inverse'!$A$5*$C340/Setup!$B$17+INDEX('FD inverse'!$A$5:$BH$5,1,'FD mesh'!$B$15+1)*Setup!$B$22</f>
        <v>20.9312289276941</v>
      </c>
      <c r="H340" s="0" t="n">
        <f aca="false">SUMPRODUCT('FD inverse'!$A$6:$BH$6,'FD mesh'!$B$84:$BI$84,$E339:$BL339)+'FD inverse'!$A$6*$C340/Setup!$B$17+INDEX('FD inverse'!$A$6:$BH$6,1,'FD mesh'!$B$15+1)*Setup!$B$22</f>
        <v>21.4015622289739</v>
      </c>
      <c r="I340" s="0" t="n">
        <f aca="false">SUMPRODUCT('FD inverse'!$A$7:$BH$7,'FD mesh'!$B$84:$BI$84,$E339:$BL339)+'FD inverse'!$A$7*$C340/Setup!$B$17+INDEX('FD inverse'!$A$7:$BH$7,1,'FD mesh'!$B$15+1)*Setup!$B$22</f>
        <v>21.4403314931644</v>
      </c>
      <c r="J340" s="0" t="n">
        <f aca="false">SUMPRODUCT('FD inverse'!$A$8:$BH$8,'FD mesh'!$B$84:$BI$84,$E339:$BL339)+'FD inverse'!$A$8*$C340/Setup!$B$17+INDEX('FD inverse'!$A$8:$BH$8,1,'FD mesh'!$B$15+1)*Setup!$B$22</f>
        <v>21.4733822487514</v>
      </c>
      <c r="K340" s="0" t="n">
        <f aca="false">SUMPRODUCT('FD inverse'!$A$9:$BH$9,'FD mesh'!$B$84:$BI$84,$E339:$BL339)+'FD inverse'!$A$9*$C340/Setup!$B$17+INDEX('FD inverse'!$A$9:$BH$9,1,'FD mesh'!$B$15+1)*Setup!$B$22</f>
        <v>21.5007507191105</v>
      </c>
      <c r="L340" s="0" t="n">
        <f aca="false">SUMPRODUCT('FD inverse'!$A$10:$BH$10,'FD mesh'!$B$84:$BI$84,$E339:$BL339)+'FD inverse'!$A$10*$C340/Setup!$B$17+INDEX('FD inverse'!$A$10:$BH$10,1,'FD mesh'!$B$15+1)*Setup!$B$22</f>
        <v>21.522506318435</v>
      </c>
      <c r="M340" s="0" t="n">
        <f aca="false">SUMPRODUCT('FD inverse'!$A$11:$BH$11,'FD mesh'!$B$84:$BI$84,$E339:$BL339)+'FD inverse'!$A$11*$C340/Setup!$B$17+INDEX('FD inverse'!$A$11:$BH$11,1,'FD mesh'!$B$15+1)*Setup!$B$22</f>
        <v>21.5387382103558</v>
      </c>
      <c r="N340" s="0" t="n">
        <f aca="false">SUMPRODUCT('FD inverse'!$A$12:$BH$12,'FD mesh'!$B$84:$BI$84,$E339:$BL339)+'FD inverse'!$A$12*$C340/Setup!$B$17+INDEX('FD inverse'!$A$12:$BH$12,1,'FD mesh'!$B$15+1)*Setup!$B$22</f>
        <v>21.5495436654909</v>
      </c>
      <c r="O340" s="0" t="n">
        <f aca="false">SUMPRODUCT('FD inverse'!$A$13:$BH$13,'FD mesh'!$B$84:$BI$84,$E339:$BL339)+'FD inverse'!$A$13*$C340/Setup!$B$17+INDEX('FD inverse'!$A$13:$BH$13,1,'FD mesh'!$B$15+1)*Setup!$B$22</f>
        <v>21.5550182154914</v>
      </c>
      <c r="P340" s="0" t="n">
        <f aca="false">SUMPRODUCT('FD inverse'!$A$14:$BH$14,'FD mesh'!$B$84:$BI$84,$E339:$BL339)+'FD inverse'!$A$14*$C340/Setup!$B$17+INDEX('FD inverse'!$A$14:$BH$14,1,'FD mesh'!$B$15+1)*Setup!$B$22</f>
        <v>21.5552475977373</v>
      </c>
      <c r="Q340" s="0" t="n">
        <f aca="false">SUMPRODUCT('FD inverse'!$A$15:$BH$15,'FD mesh'!$B$84:$BI$84,$E339:$BL339)+'FD inverse'!$A$15*$C340/Setup!$B$17+INDEX('FD inverse'!$A$15:$BH$15,1,'FD mesh'!$B$15+1)*Setup!$B$22</f>
        <v>21.550301483018</v>
      </c>
      <c r="R340" s="0" t="n">
        <f aca="false">SUMPRODUCT('FD inverse'!$A$16:$BH$16,'FD mesh'!$B$84:$BI$84,$E339:$BL339)+'FD inverse'!$A$16*$C340/Setup!$B$17+INDEX('FD inverse'!$A$16:$BH$16,1,'FD mesh'!$B$15+1)*Setup!$B$22</f>
        <v>21.5402289780166</v>
      </c>
      <c r="S340" s="0" t="n">
        <f aca="false">SUMPRODUCT('FD inverse'!$A$17:$BH$17,'FD mesh'!$B$84:$BI$84,$E339:$BL339)+'FD inverse'!$A$17*$C340/Setup!$B$17+INDEX('FD inverse'!$A$17:$BH$17,1,'FD mesh'!$B$15+1)*Setup!$B$22</f>
        <v>21.1314209351568</v>
      </c>
      <c r="T340" s="0" t="n">
        <f aca="false">SUMPRODUCT('FD inverse'!$A$18:$BH$18,'FD mesh'!$B$84:$BI$84,$E339:$BL339)+'FD inverse'!$A$18*$C340/Setup!$B$17+INDEX('FD inverse'!$A$18:$BH$18,1,'FD mesh'!$B$15+1)*Setup!$B$22</f>
        <v>20.7202859440123</v>
      </c>
      <c r="U340" s="0" t="n">
        <f aca="false">SUMPRODUCT('FD inverse'!$A$19:$BH$19,'FD mesh'!$B$84:$BI$84,$E339:$BL339)+'FD inverse'!$A$19*$C340/Setup!$B$17+INDEX('FD inverse'!$A$19:$BH$19,1,'FD mesh'!$B$15+1)*Setup!$B$22</f>
        <v>20.3070346317152</v>
      </c>
      <c r="V340" s="0" t="n">
        <f aca="false">SUMPRODUCT('FD inverse'!$A$20:$BH$20,'FD mesh'!$B$84:$BI$84,$E339:$BL339)+'FD inverse'!$A$20*$C340/Setup!$B$17+INDEX('FD inverse'!$A$20:$BH$20,1,'FD mesh'!$B$15+1)*Setup!$B$22</f>
        <v>19.8918705335599</v>
      </c>
      <c r="W340" s="0" t="n">
        <f aca="false">SUMPRODUCT('FD inverse'!$A$21:$BH$21,'FD mesh'!$B$84:$BI$84,$E339:$BL339)+'FD inverse'!$A$21*$C340/Setup!$B$17+INDEX('FD inverse'!$A$21:$BH$21,1,'FD mesh'!$B$15+1)*Setup!$B$22</f>
        <v>19.4749898540929</v>
      </c>
      <c r="X340" s="0" t="n">
        <f aca="false">SUMPRODUCT('FD inverse'!$A$22:$BH$22,'FD mesh'!$B$84:$BI$84,$E339:$BL339)+'FD inverse'!$A$22*$C340/Setup!$B$17+INDEX('FD inverse'!$A$22:$BH$22,1,'FD mesh'!$B$15+1)*Setup!$B$22</f>
        <v>19.0565814001664</v>
      </c>
      <c r="Y340" s="0" t="n">
        <f aca="false">SUMPRODUCT('FD inverse'!$A$23:$BH$23,'FD mesh'!$B$84:$BI$84,$E339:$BL339)+'FD inverse'!$A$23*$C340/Setup!$B$17+INDEX('FD inverse'!$A$23:$BH$23,1,'FD mesh'!$B$15+1)*Setup!$B$22</f>
        <v>18.6368266709879</v>
      </c>
      <c r="Z340" s="0" t="n">
        <f aca="false">SUMPRODUCT('FD inverse'!$A$24:$BH$24,'FD mesh'!$B$84:$BI$84,$E339:$BL339)+'FD inverse'!$A$24*$C340/Setup!$B$17+INDEX('FD inverse'!$A$24:$BH$24,1,'FD mesh'!$B$15+1)*Setup!$B$22</f>
        <v>18.215900090395</v>
      </c>
      <c r="AA340" s="0" t="n">
        <f aca="false">SUMPRODUCT('FD inverse'!$A$25:$BH$25,'FD mesh'!$B$84:$BI$84,$E339:$BL339)+'FD inverse'!$A$25*$C340/Setup!$B$17+INDEX('FD inverse'!$A$25:$BH$25,1,'FD mesh'!$B$15+1)*Setup!$B$22</f>
        <v>17.7939693667925</v>
      </c>
      <c r="AB340" s="0" t="n">
        <f aca="false">SUMPRODUCT('FD inverse'!$A$26:$BH$26,'FD mesh'!$B$84:$BI$84,$E339:$BL339)+'FD inverse'!$A$26*$C340/Setup!$B$17+INDEX('FD inverse'!$A$26:$BH$26,1,'FD mesh'!$B$15+1)*Setup!$B$22</f>
        <v>17.3711959663882</v>
      </c>
      <c r="AC340" s="0" t="n">
        <f aca="false">SUMPRODUCT('FD inverse'!$A$27:$BH$27,'FD mesh'!$B$84:$BI$84,$E339:$BL339)+'FD inverse'!$A$27*$C340/Setup!$B$17+INDEX('FD inverse'!$A$27:$BH$27,1,'FD mesh'!$B$15+1)*Setup!$B$22</f>
        <v>16.9477356855626</v>
      </c>
      <c r="AD340" s="0" t="n">
        <f aca="false">SUMPRODUCT('FD inverse'!$A$28:$BH$28,'FD mesh'!$B$84:$BI$84,$E339:$BL339)+'FD inverse'!$A$28*$C340/Setup!$B$17+INDEX('FD inverse'!$A$28:$BH$28,1,'FD mesh'!$B$15+1)*Setup!$B$22</f>
        <v>16.5237393083922</v>
      </c>
      <c r="AE340" s="0" t="n">
        <f aca="false">SUMPRODUCT('FD inverse'!$A$29:$BH$29,'FD mesh'!$B$84:$BI$84,$E339:$BL339)+'FD inverse'!$A$29*$C340/Setup!$B$17+INDEX('FD inverse'!$A$29:$BH$29,1,'FD mesh'!$B$15+1)*Setup!$B$22</f>
        <v>16.0993533355182</v>
      </c>
      <c r="AF340" s="0" t="n">
        <f aca="false">SUMPRODUCT('FD inverse'!$A$30:$BH$30,'FD mesh'!$B$84:$BI$84,$E339:$BL339)+'FD inverse'!$A$30*$C340/Setup!$B$17+INDEX('FD inverse'!$A$30:$BH$30,1,'FD mesh'!$B$15+1)*Setup!$B$22</f>
        <v>15.6747207707038</v>
      </c>
      <c r="AG340" s="0" t="n">
        <f aca="false">SUMPRODUCT('FD inverse'!$A$31:$BH$31,'FD mesh'!$B$84:$BI$84,$E339:$BL339)+'FD inverse'!$A$31*$C340/Setup!$B$17+INDEX('FD inverse'!$A$31:$BH$31,1,'FD mesh'!$B$15+1)*Setup!$B$22</f>
        <v>15.2499819515572</v>
      </c>
      <c r="AH340" s="0" t="n">
        <f aca="false">SUMPRODUCT('FD inverse'!$A$32:$BH$32,'FD mesh'!$B$84:$BI$84,$E339:$BL339)+'FD inverse'!$A$32*$C340/Setup!$B$17+INDEX('FD inverse'!$A$32:$BH$32,1,'FD mesh'!$B$15+1)*Setup!$B$22</f>
        <v>15.2321081795386</v>
      </c>
      <c r="AI340" s="0" t="n">
        <f aca="false">SUMPRODUCT('FD inverse'!$A$33:$BH$33,'FD mesh'!$B$84:$BI$84,$E339:$BL339)+'FD inverse'!$A$33*$C340/Setup!$B$17+INDEX('FD inverse'!$A$33:$BH$33,1,'FD mesh'!$B$15+1)*Setup!$B$22</f>
        <v>15.2142985731813</v>
      </c>
      <c r="AJ340" s="0" t="n">
        <f aca="false">SUMPRODUCT('FD inverse'!$A$34:$BH$34,'FD mesh'!$B$84:$BI$84,$E339:$BL339)+'FD inverse'!$A$34*$C340/Setup!$B$17+INDEX('FD inverse'!$A$34:$BH$34,1,'FD mesh'!$B$15+1)*Setup!$B$22</f>
        <v>15.1965591543089</v>
      </c>
      <c r="AK340" s="0" t="n">
        <f aca="false">SUMPRODUCT('FD inverse'!$A$35:$BH$35,'FD mesh'!$B$84:$BI$84,$E339:$BL339)+'FD inverse'!$A$35*$C340/Setup!$B$17+INDEX('FD inverse'!$A$35:$BH$35,1,'FD mesh'!$B$15+1)*Setup!$B$22</f>
        <v>15.1788934645571</v>
      </c>
      <c r="AL340" s="0" t="n">
        <f aca="false">SUMPRODUCT('FD inverse'!$A$36:$BH$36,'FD mesh'!$B$84:$BI$84,$E339:$BL339)+'FD inverse'!$A$36*$C340/Setup!$B$17+INDEX('FD inverse'!$A$36:$BH$36,1,'FD mesh'!$B$15+1)*Setup!$B$22</f>
        <v>15.1613027201166</v>
      </c>
      <c r="AM340" s="0" t="n">
        <f aca="false">SUMPRODUCT('FD inverse'!$A$37:$BH$37,'FD mesh'!$B$84:$BI$84,$E339:$BL339)+'FD inverse'!$A$37*$C340/Setup!$B$17+INDEX('FD inverse'!$A$37:$BH$37,1,'FD mesh'!$B$15+1)*Setup!$B$22</f>
        <v>15.1437859802036</v>
      </c>
      <c r="AN340" s="0" t="n">
        <f aca="false">SUMPRODUCT('FD inverse'!$A$38:$BH$38,'FD mesh'!$B$84:$BI$84,$E339:$BL339)+'FD inverse'!$A$38*$C340/Setup!$B$17+INDEX('FD inverse'!$A$38:$BH$38,1,'FD mesh'!$B$15+1)*Setup!$B$22</f>
        <v>15.1263403272785</v>
      </c>
      <c r="AO340" s="0" t="n">
        <f aca="false">SUMPRODUCT('FD inverse'!$A$39:$BH$39,'FD mesh'!$B$84:$BI$84,$E339:$BL339)+'FD inverse'!$A$39*$C340/Setup!$B$17+INDEX('FD inverse'!$A$39:$BH$39,1,'FD mesh'!$B$15+1)*Setup!$B$22</f>
        <v>15.1089610572503</v>
      </c>
      <c r="AP340" s="0" t="n">
        <f aca="false">SUMPRODUCT('FD inverse'!$A$40:$BH$40,'FD mesh'!$B$84:$BI$84,$E339:$BL339)+'FD inverse'!$A$40*$C340/Setup!$B$17+INDEX('FD inverse'!$A$40:$BH$40,1,'FD mesh'!$B$15+1)*Setup!$B$22</f>
        <v>15.0916418780966</v>
      </c>
      <c r="AQ340" s="0" t="n">
        <f aca="false">SUMPRODUCT('FD inverse'!$A$41:$BH$41,'FD mesh'!$B$84:$BI$84,$E339:$BL339)+'FD inverse'!$A$41*$C340/Setup!$B$17+INDEX('FD inverse'!$A$41:$BH$41,1,'FD mesh'!$B$15+1)*Setup!$B$22</f>
        <v>15.0743751155077</v>
      </c>
      <c r="AR340" s="0" t="n">
        <f aca="false">SUMPRODUCT('FD inverse'!$A$42:$BH$42,'FD mesh'!$B$84:$BI$84,$E339:$BL339)+'FD inverse'!$A$42*$C340/Setup!$B$17+INDEX('FD inverse'!$A$42:$BH$42,1,'FD mesh'!$B$15+1)*Setup!$B$22</f>
        <v>15.0571519243201</v>
      </c>
      <c r="AS340" s="0" t="n">
        <f aca="false">SUMPRODUCT('FD inverse'!$A$43:$BH$43,'FD mesh'!$B$84:$BI$84,$E339:$BL339)+'FD inverse'!$A$43*$C340/Setup!$B$17+INDEX('FD inverse'!$A$43:$BH$43,1,'FD mesh'!$B$15+1)*Setup!$B$22</f>
        <v>0</v>
      </c>
      <c r="AT340" s="0" t="n">
        <f aca="false">SUMPRODUCT('FD inverse'!$A$44:$BH$44,'FD mesh'!$B$84:$BI$84,$E339:$BL339)+'FD inverse'!$A$44*$C340/Setup!$B$17+INDEX('FD inverse'!$A$44:$BH$44,1,'FD mesh'!$B$15+1)*Setup!$B$22</f>
        <v>0</v>
      </c>
      <c r="AU340" s="0" t="n">
        <f aca="false">SUMPRODUCT('FD inverse'!$A$45:$BH$45,'FD mesh'!$B$84:$BI$84,$E339:$BL339)+'FD inverse'!$A$45*$C340/Setup!$B$17+INDEX('FD inverse'!$A$45:$BH$45,1,'FD mesh'!$B$15+1)*Setup!$B$22</f>
        <v>0</v>
      </c>
      <c r="AV340" s="0" t="n">
        <f aca="false">SUMPRODUCT('FD inverse'!$A$46:$BH$46,'FD mesh'!$B$84:$BI$84,$E339:$BL339)+'FD inverse'!$A$46*$C340/Setup!$B$17+INDEX('FD inverse'!$A$46:$BH$46,1,'FD mesh'!$B$15+1)*Setup!$B$22</f>
        <v>0</v>
      </c>
      <c r="AW340" s="0" t="n">
        <f aca="false">SUMPRODUCT('FD inverse'!$A$47:$BH$47,'FD mesh'!$B$84:$BI$84,$E339:$BL339)+'FD inverse'!$A$47*$C340/Setup!$B$17+INDEX('FD inverse'!$A$47:$BH$47,1,'FD mesh'!$B$15+1)*Setup!$B$22</f>
        <v>0</v>
      </c>
      <c r="AX340" s="0" t="n">
        <f aca="false">SUMPRODUCT('FD inverse'!$A$48:$BH$48,'FD mesh'!$B$84:$BI$84,$E339:$BL339)+'FD inverse'!$A$48*$C340/Setup!$B$17+INDEX('FD inverse'!$A$48:$BH$48,1,'FD mesh'!$B$15+1)*Setup!$B$22</f>
        <v>0</v>
      </c>
      <c r="AY340" s="0" t="n">
        <f aca="false">SUMPRODUCT('FD inverse'!$A$49:$BH$49,'FD mesh'!$B$84:$BI$84,$E339:$BL339)+'FD inverse'!$A$49*$C340/Setup!$B$17+INDEX('FD inverse'!$A$49:$BH$49,1,'FD mesh'!$B$15+1)*Setup!$B$22</f>
        <v>0</v>
      </c>
      <c r="AZ340" s="0" t="n">
        <f aca="false">SUMPRODUCT('FD inverse'!$A$50:$BH$50,'FD mesh'!$B$84:$BI$84,$E339:$BL339)+'FD inverse'!$A$50*$C340/Setup!$B$17+INDEX('FD inverse'!$A$50:$BH$50,1,'FD mesh'!$B$15+1)*Setup!$B$22</f>
        <v>0</v>
      </c>
      <c r="BA340" s="0" t="n">
        <f aca="false">SUMPRODUCT('FD inverse'!$A$51:$BH$51,'FD mesh'!$B$84:$BI$84,$E339:$BL339)+'FD inverse'!$A$51*$C340/Setup!$B$17+INDEX('FD inverse'!$A$51:$BH$51,1,'FD mesh'!$B$15+1)*Setup!$B$22</f>
        <v>0</v>
      </c>
      <c r="BB340" s="0" t="n">
        <f aca="false">SUMPRODUCT('FD inverse'!$A$52:$BH$52,'FD mesh'!$B$84:$BI$84,$E339:$BL339)+'FD inverse'!$A$52*$C340/Setup!$B$17+INDEX('FD inverse'!$A$52:$BH$52,1,'FD mesh'!$B$15+1)*Setup!$B$22</f>
        <v>0</v>
      </c>
      <c r="BC340" s="0" t="n">
        <f aca="false">SUMPRODUCT('FD inverse'!$A$53:$BH$53,'FD mesh'!$B$84:$BI$84,$E339:$BL339)+'FD inverse'!$A$53*$C340/Setup!$B$17+INDEX('FD inverse'!$A$53:$BH$53,1,'FD mesh'!$B$15+1)*Setup!$B$22</f>
        <v>0</v>
      </c>
      <c r="BD340" s="0" t="n">
        <f aca="false">SUMPRODUCT('FD inverse'!$A$54:$BH$54,'FD mesh'!$B$84:$BI$84,$E339:$BL339)+'FD inverse'!$A$54*$C340/Setup!$B$17+INDEX('FD inverse'!$A$54:$BH$54,1,'FD mesh'!$B$15+1)*Setup!$B$22</f>
        <v>0</v>
      </c>
      <c r="BE340" s="0" t="n">
        <f aca="false">SUMPRODUCT('FD inverse'!$A$55:$BH$55,'FD mesh'!$B$84:$BI$84,$E339:$BL339)+'FD inverse'!$A$55*$C340/Setup!$B$17+INDEX('FD inverse'!$A$55:$BH$55,1,'FD mesh'!$B$15+1)*Setup!$B$22</f>
        <v>0</v>
      </c>
      <c r="BF340" s="0" t="n">
        <f aca="false">SUMPRODUCT('FD inverse'!$A$56:$BH$56,'FD mesh'!$B$84:$BI$84,$E339:$BL339)+'FD inverse'!$A$56*$C340/Setup!$B$17+INDEX('FD inverse'!$A$56:$BH$56,1,'FD mesh'!$B$15+1)*Setup!$B$22</f>
        <v>0</v>
      </c>
      <c r="BG340" s="0" t="n">
        <f aca="false">SUMPRODUCT('FD inverse'!$A$57:$BH$57,'FD mesh'!$B$84:$BI$84,$E339:$BL339)+'FD inverse'!$A$57*$C340/Setup!$B$17+INDEX('FD inverse'!$A$57:$BH$57,1,'FD mesh'!$B$15+1)*Setup!$B$22</f>
        <v>0</v>
      </c>
      <c r="BH340" s="0" t="n">
        <f aca="false">SUMPRODUCT('FD inverse'!$A$58:$BH$58,'FD mesh'!$B$84:$BI$84,$E339:$BL339)+'FD inverse'!$A$58*$C340/Setup!$B$17+INDEX('FD inverse'!$A$58:$BH$58,1,'FD mesh'!$B$15+1)*Setup!$B$22</f>
        <v>0</v>
      </c>
      <c r="BI340" s="0" t="n">
        <f aca="false">SUMPRODUCT('FD inverse'!$A$59:$BH$59,'FD mesh'!$B$84:$BI$84,$E339:$BL339)+'FD inverse'!$A$59*$C340/Setup!$B$17+INDEX('FD inverse'!$A$59:$BH$59,1,'FD mesh'!$B$15+1)*Setup!$B$22</f>
        <v>0</v>
      </c>
      <c r="BJ340" s="0" t="n">
        <f aca="false">SUMPRODUCT('FD inverse'!$A$60:$BH$60,'FD mesh'!$B$84:$BI$84,$E339:$BL339)+'FD inverse'!$A$60*$C340/Setup!$B$17+INDEX('FD inverse'!$A$60:$BH$60,1,'FD mesh'!$B$15+1)*Setup!$B$22</f>
        <v>0</v>
      </c>
      <c r="BK340" s="0" t="n">
        <f aca="false">SUMPRODUCT('FD inverse'!$A$61:$BH$61,'FD mesh'!$B$84:$BI$84,$E339:$BL339)+'FD inverse'!$A$61*$C340/Setup!$B$17+INDEX('FD inverse'!$A$61:$BH$61,1,'FD mesh'!$B$15+1)*Setup!$B$22</f>
        <v>0</v>
      </c>
      <c r="BL340" s="0" t="n">
        <f aca="false">SUMPRODUCT('FD inverse'!$A$62:$BH$62,'FD mesh'!$B$84:$BI$84,$E339:$BL339)+'FD inverse'!$A$62*$C340/Setup!$B$17+INDEX('FD inverse'!$A$62:$BH$62,1,'FD mesh'!$B$15+1)*Setup!$B$22</f>
        <v>0</v>
      </c>
    </row>
    <row r="341" customFormat="false" ht="15" hidden="false" customHeight="false" outlineLevel="0" collapsed="false">
      <c r="A341" s="0" t="n">
        <v>336</v>
      </c>
      <c r="B341" s="0" t="n">
        <f aca="false">A341*Setup!$B$11/3600</f>
        <v>28</v>
      </c>
      <c r="C341" s="0" t="n">
        <f aca="false">Setup!$B$7+Setup!$B$8*COS(2*PI()*(B341-Setup!$B$9)/24)</f>
        <v>20</v>
      </c>
      <c r="D341" s="0" t="n">
        <f aca="false">(C341-E341)/Setup!$B$17</f>
        <v>-4.90287900078653</v>
      </c>
      <c r="E341" s="0" t="n">
        <f aca="false">SUMPRODUCT('FD inverse'!$A$3:$BH$3,'FD mesh'!$B$84:$BI$84,$E340:$BL340)+'FD inverse'!$A$3*$C341/Setup!$B$17+INDEX('FD inverse'!$A$3:$BH$3,1,'FD mesh'!$B$15+1)*Setup!$B$22</f>
        <v>20.6373742701023</v>
      </c>
      <c r="F341" s="0" t="n">
        <f aca="false">SUMPRODUCT('FD inverse'!$A$4:$BH$4,'FD mesh'!$B$84:$BI$84,$E340:$BL340)+'FD inverse'!$A$4*$C341/Setup!$B$17+INDEX('FD inverse'!$A$4:$BH$4,1,'FD mesh'!$B$15+1)*Setup!$B$22</f>
        <v>20.7818980997109</v>
      </c>
      <c r="G341" s="0" t="n">
        <f aca="false">SUMPRODUCT('FD inverse'!$A$5:$BH$5,'FD mesh'!$B$84:$BI$84,$E340:$BL340)+'FD inverse'!$A$5*$C341/Setup!$B$17+INDEX('FD inverse'!$A$5:$BH$5,1,'FD mesh'!$B$15+1)*Setup!$B$22</f>
        <v>20.9231934406205</v>
      </c>
      <c r="H341" s="0" t="n">
        <f aca="false">SUMPRODUCT('FD inverse'!$A$6:$BH$6,'FD mesh'!$B$84:$BI$84,$E340:$BL340)+'FD inverse'!$A$6*$C341/Setup!$B$17+INDEX('FD inverse'!$A$6:$BH$6,1,'FD mesh'!$B$15+1)*Setup!$B$22</f>
        <v>21.3920865767523</v>
      </c>
      <c r="I341" s="0" t="n">
        <f aca="false">SUMPRODUCT('FD inverse'!$A$7:$BH$7,'FD mesh'!$B$84:$BI$84,$E340:$BL340)+'FD inverse'!$A$7*$C341/Setup!$B$17+INDEX('FD inverse'!$A$7:$BH$7,1,'FD mesh'!$B$15+1)*Setup!$B$22</f>
        <v>21.4307863669051</v>
      </c>
      <c r="J341" s="0" t="n">
        <f aca="false">SUMPRODUCT('FD inverse'!$A$8:$BH$8,'FD mesh'!$B$84:$BI$84,$E340:$BL340)+'FD inverse'!$A$8*$C341/Setup!$B$17+INDEX('FD inverse'!$A$8:$BH$8,1,'FD mesh'!$B$15+1)*Setup!$B$22</f>
        <v>21.4638548141321</v>
      </c>
      <c r="K341" s="0" t="n">
        <f aca="false">SUMPRODUCT('FD inverse'!$A$9:$BH$9,'FD mesh'!$B$84:$BI$84,$E340:$BL340)+'FD inverse'!$A$9*$C341/Setup!$B$17+INDEX('FD inverse'!$A$9:$BH$9,1,'FD mesh'!$B$15+1)*Setup!$B$22</f>
        <v>21.4913023559789</v>
      </c>
      <c r="L341" s="0" t="n">
        <f aca="false">SUMPRODUCT('FD inverse'!$A$10:$BH$10,'FD mesh'!$B$84:$BI$84,$E340:$BL340)+'FD inverse'!$A$10*$C341/Setup!$B$17+INDEX('FD inverse'!$A$10:$BH$10,1,'FD mesh'!$B$15+1)*Setup!$B$22</f>
        <v>21.5131756422908</v>
      </c>
      <c r="M341" s="0" t="n">
        <f aca="false">SUMPRODUCT('FD inverse'!$A$11:$BH$11,'FD mesh'!$B$84:$BI$84,$E340:$BL340)+'FD inverse'!$A$11*$C341/Setup!$B$17+INDEX('FD inverse'!$A$11:$BH$11,1,'FD mesh'!$B$15+1)*Setup!$B$22</f>
        <v>21.5295441049188</v>
      </c>
      <c r="N341" s="0" t="n">
        <f aca="false">SUMPRODUCT('FD inverse'!$A$12:$BH$12,'FD mesh'!$B$84:$BI$84,$E340:$BL340)+'FD inverse'!$A$12*$C341/Setup!$B$17+INDEX('FD inverse'!$A$12:$BH$12,1,'FD mesh'!$B$15+1)*Setup!$B$22</f>
        <v>21.5404883165515</v>
      </c>
      <c r="O341" s="0" t="n">
        <f aca="false">SUMPRODUCT('FD inverse'!$A$13:$BH$13,'FD mesh'!$B$84:$BI$84,$E340:$BL340)+'FD inverse'!$A$13*$C341/Setup!$B$17+INDEX('FD inverse'!$A$13:$BH$13,1,'FD mesh'!$B$15+1)*Setup!$B$22</f>
        <v>21.5460901394293</v>
      </c>
      <c r="P341" s="0" t="n">
        <f aca="false">SUMPRODUCT('FD inverse'!$A$14:$BH$14,'FD mesh'!$B$84:$BI$84,$E340:$BL340)+'FD inverse'!$A$14*$C341/Setup!$B$17+INDEX('FD inverse'!$A$14:$BH$14,1,'FD mesh'!$B$15+1)*Setup!$B$22</f>
        <v>21.5464246607957</v>
      </c>
      <c r="Q341" s="0" t="n">
        <f aca="false">SUMPRODUCT('FD inverse'!$A$15:$BH$15,'FD mesh'!$B$84:$BI$84,$E340:$BL340)+'FD inverse'!$A$15*$C341/Setup!$B$17+INDEX('FD inverse'!$A$15:$BH$15,1,'FD mesh'!$B$15+1)*Setup!$B$22</f>
        <v>21.5415539096302</v>
      </c>
      <c r="R341" s="0" t="n">
        <f aca="false">SUMPRODUCT('FD inverse'!$A$16:$BH$16,'FD mesh'!$B$84:$BI$84,$E340:$BL340)+'FD inverse'!$A$16*$C341/Setup!$B$17+INDEX('FD inverse'!$A$16:$BH$16,1,'FD mesh'!$B$15+1)*Setup!$B$22</f>
        <v>21.5315223482063</v>
      </c>
      <c r="S341" s="0" t="n">
        <f aca="false">SUMPRODUCT('FD inverse'!$A$17:$BH$17,'FD mesh'!$B$84:$BI$84,$E340:$BL340)+'FD inverse'!$A$17*$C341/Setup!$B$17+INDEX('FD inverse'!$A$17:$BH$17,1,'FD mesh'!$B$15+1)*Setup!$B$22</f>
        <v>21.1234448199416</v>
      </c>
      <c r="T341" s="0" t="n">
        <f aca="false">SUMPRODUCT('FD inverse'!$A$18:$BH$18,'FD mesh'!$B$84:$BI$84,$E340:$BL340)+'FD inverse'!$A$18*$C341/Setup!$B$17+INDEX('FD inverse'!$A$18:$BH$18,1,'FD mesh'!$B$15+1)*Setup!$B$22</f>
        <v>20.7130200349136</v>
      </c>
      <c r="U341" s="0" t="n">
        <f aca="false">SUMPRODUCT('FD inverse'!$A$19:$BH$19,'FD mesh'!$B$84:$BI$84,$E340:$BL340)+'FD inverse'!$A$19*$C341/Setup!$B$17+INDEX('FD inverse'!$A$19:$BH$19,1,'FD mesh'!$B$15+1)*Setup!$B$22</f>
        <v>20.3004569966366</v>
      </c>
      <c r="V341" s="0" t="n">
        <f aca="false">SUMPRODUCT('FD inverse'!$A$20:$BH$20,'FD mesh'!$B$84:$BI$84,$E340:$BL340)+'FD inverse'!$A$20*$C341/Setup!$B$17+INDEX('FD inverse'!$A$20:$BH$20,1,'FD mesh'!$B$15+1)*Setup!$B$22</f>
        <v>19.8859582543222</v>
      </c>
      <c r="W341" s="0" t="n">
        <f aca="false">SUMPRODUCT('FD inverse'!$A$21:$BH$21,'FD mesh'!$B$84:$BI$84,$E340:$BL340)+'FD inverse'!$A$21*$C341/Setup!$B$17+INDEX('FD inverse'!$A$21:$BH$21,1,'FD mesh'!$B$15+1)*Setup!$B$22</f>
        <v>19.4697196126893</v>
      </c>
      <c r="X341" s="0" t="n">
        <f aca="false">SUMPRODUCT('FD inverse'!$A$22:$BH$22,'FD mesh'!$B$84:$BI$84,$E340:$BL340)+'FD inverse'!$A$22*$C341/Setup!$B$17+INDEX('FD inverse'!$A$22:$BH$22,1,'FD mesh'!$B$15+1)*Setup!$B$22</f>
        <v>19.0519300143005</v>
      </c>
      <c r="Y341" s="0" t="n">
        <f aca="false">SUMPRODUCT('FD inverse'!$A$23:$BH$23,'FD mesh'!$B$84:$BI$84,$E340:$BL340)+'FD inverse'!$A$23*$C341/Setup!$B$17+INDEX('FD inverse'!$A$23:$BH$23,1,'FD mesh'!$B$15+1)*Setup!$B$22</f>
        <v>18.6327715794997</v>
      </c>
      <c r="Z341" s="0" t="n">
        <f aca="false">SUMPRODUCT('FD inverse'!$A$24:$BH$24,'FD mesh'!$B$84:$BI$84,$E340:$BL340)+'FD inverse'!$A$24*$C341/Setup!$B$17+INDEX('FD inverse'!$A$24:$BH$24,1,'FD mesh'!$B$15+1)*Setup!$B$22</f>
        <v>18.2124197892038</v>
      </c>
      <c r="AA341" s="0" t="n">
        <f aca="false">SUMPRODUCT('FD inverse'!$A$25:$BH$25,'FD mesh'!$B$84:$BI$84,$E340:$BL340)+'FD inverse'!$A$25*$C341/Setup!$B$17+INDEX('FD inverse'!$A$25:$BH$25,1,'FD mesh'!$B$15+1)*Setup!$B$22</f>
        <v>17.791043795986</v>
      </c>
      <c r="AB341" s="0" t="n">
        <f aca="false">SUMPRODUCT('FD inverse'!$A$26:$BH$26,'FD mesh'!$B$84:$BI$84,$E340:$BL340)+'FD inverse'!$A$26*$C341/Setup!$B$17+INDEX('FD inverse'!$A$26:$BH$26,1,'FD mesh'!$B$15+1)*Setup!$B$22</f>
        <v>17.3688068490736</v>
      </c>
      <c r="AC341" s="0" t="n">
        <f aca="false">SUMPRODUCT('FD inverse'!$A$27:$BH$27,'FD mesh'!$B$84:$BI$84,$E340:$BL340)+'FD inverse'!$A$27*$C341/Setup!$B$17+INDEX('FD inverse'!$A$27:$BH$27,1,'FD mesh'!$B$15+1)*Setup!$B$22</f>
        <v>16.9458668190659</v>
      </c>
      <c r="AD341" s="0" t="n">
        <f aca="false">SUMPRODUCT('FD inverse'!$A$28:$BH$28,'FD mesh'!$B$84:$BI$84,$E340:$BL340)+'FD inverse'!$A$28*$C341/Setup!$B$17+INDEX('FD inverse'!$A$28:$BH$28,1,'FD mesh'!$B$15+1)*Setup!$B$22</f>
        <v>16.5223768083462</v>
      </c>
      <c r="AE341" s="0" t="n">
        <f aca="false">SUMPRODUCT('FD inverse'!$A$29:$BH$29,'FD mesh'!$B$84:$BI$84,$E340:$BL340)+'FD inverse'!$A$29*$C341/Setup!$B$17+INDEX('FD inverse'!$A$29:$BH$29,1,'FD mesh'!$B$15+1)*Setup!$B$22</f>
        <v>16.0984858333274</v>
      </c>
      <c r="AF341" s="0" t="n">
        <f aca="false">SUMPRODUCT('FD inverse'!$A$30:$BH$30,'FD mesh'!$B$84:$BI$84,$E340:$BL340)+'FD inverse'!$A$30*$C341/Setup!$B$17+INDEX('FD inverse'!$A$30:$BH$30,1,'FD mesh'!$B$15+1)*Setup!$B$22</f>
        <v>15.6743395648066</v>
      </c>
      <c r="AG341" s="0" t="n">
        <f aca="false">SUMPRODUCT('FD inverse'!$A$31:$BH$31,'FD mesh'!$B$84:$BI$84,$E340:$BL340)+'FD inverse'!$A$31*$C341/Setup!$B$17+INDEX('FD inverse'!$A$31:$BH$31,1,'FD mesh'!$B$15+1)*Setup!$B$22</f>
        <v>15.2500811128361</v>
      </c>
      <c r="AH341" s="0" t="n">
        <f aca="false">SUMPRODUCT('FD inverse'!$A$32:$BH$32,'FD mesh'!$B$84:$BI$84,$E340:$BL340)+'FD inverse'!$A$32*$C341/Setup!$B$17+INDEX('FD inverse'!$A$32:$BH$32,1,'FD mesh'!$B$15+1)*Setup!$B$22</f>
        <v>15.2322248588748</v>
      </c>
      <c r="AI341" s="0" t="n">
        <f aca="false">SUMPRODUCT('FD inverse'!$A$33:$BH$33,'FD mesh'!$B$84:$BI$84,$E340:$BL340)+'FD inverse'!$A$33*$C341/Setup!$B$17+INDEX('FD inverse'!$A$33:$BH$33,1,'FD mesh'!$B$15+1)*Setup!$B$22</f>
        <v>15.2144276706809</v>
      </c>
      <c r="AJ341" s="0" t="n">
        <f aca="false">SUMPRODUCT('FD inverse'!$A$34:$BH$34,'FD mesh'!$B$84:$BI$84,$E340:$BL340)+'FD inverse'!$A$34*$C341/Setup!$B$17+INDEX('FD inverse'!$A$34:$BH$34,1,'FD mesh'!$B$15+1)*Setup!$B$22</f>
        <v>15.1966958346147</v>
      </c>
      <c r="AK341" s="0" t="n">
        <f aca="false">SUMPRODUCT('FD inverse'!$A$35:$BH$35,'FD mesh'!$B$84:$BI$84,$E340:$BL340)+'FD inverse'!$A$35*$C341/Setup!$B$17+INDEX('FD inverse'!$A$35:$BH$35,1,'FD mesh'!$B$15+1)*Setup!$B$22</f>
        <v>15.1790331892676</v>
      </c>
      <c r="AL341" s="0" t="n">
        <f aca="false">SUMPRODUCT('FD inverse'!$A$36:$BH$36,'FD mesh'!$B$84:$BI$84,$E340:$BL340)+'FD inverse'!$A$36*$C341/Setup!$B$17+INDEX('FD inverse'!$A$36:$BH$36,1,'FD mesh'!$B$15+1)*Setup!$B$22</f>
        <v>15.1614412757873</v>
      </c>
      <c r="AM341" s="0" t="n">
        <f aca="false">SUMPRODUCT('FD inverse'!$A$37:$BH$37,'FD mesh'!$B$84:$BI$84,$E340:$BL340)+'FD inverse'!$A$37*$C341/Setup!$B$17+INDEX('FD inverse'!$A$37:$BH$37,1,'FD mesh'!$B$15+1)*Setup!$B$22</f>
        <v>15.1439195023789</v>
      </c>
      <c r="AN341" s="0" t="n">
        <f aca="false">SUMPRODUCT('FD inverse'!$A$38:$BH$38,'FD mesh'!$B$84:$BI$84,$E340:$BL340)+'FD inverse'!$A$38*$C341/Setup!$B$17+INDEX('FD inverse'!$A$38:$BH$38,1,'FD mesh'!$B$15+1)*Setup!$B$22</f>
        <v>15.126465320971</v>
      </c>
      <c r="AO341" s="0" t="n">
        <f aca="false">SUMPRODUCT('FD inverse'!$A$39:$BH$39,'FD mesh'!$B$84:$BI$84,$E340:$BL340)+'FD inverse'!$A$39*$C341/Setup!$B$17+INDEX('FD inverse'!$A$39:$BH$39,1,'FD mesh'!$B$15+1)*Setup!$B$22</f>
        <v>15.1090744142493</v>
      </c>
      <c r="AP341" s="0" t="n">
        <f aca="false">SUMPRODUCT('FD inverse'!$A$40:$BH$40,'FD mesh'!$B$84:$BI$84,$E340:$BL340)+'FD inverse'!$A$40*$C341/Setup!$B$17+INDEX('FD inverse'!$A$40:$BH$40,1,'FD mesh'!$B$15+1)*Setup!$B$22</f>
        <v>15.0917408914515</v>
      </c>
      <c r="AQ341" s="0" t="n">
        <f aca="false">SUMPRODUCT('FD inverse'!$A$41:$BH$41,'FD mesh'!$B$84:$BI$84,$E340:$BL340)+'FD inverse'!$A$41*$C341/Setup!$B$17+INDEX('FD inverse'!$A$41:$BH$41,1,'FD mesh'!$B$15+1)*Setup!$B$22</f>
        <v>15.0744574914947</v>
      </c>
      <c r="AR341" s="0" t="n">
        <f aca="false">SUMPRODUCT('FD inverse'!$A$42:$BH$42,'FD mesh'!$B$84:$BI$84,$E340:$BL340)+'FD inverse'!$A$42*$C341/Setup!$B$17+INDEX('FD inverse'!$A$42:$BH$42,1,'FD mesh'!$B$15+1)*Setup!$B$22</f>
        <v>15.0572157921598</v>
      </c>
      <c r="AS341" s="0" t="n">
        <f aca="false">SUMPRODUCT('FD inverse'!$A$43:$BH$43,'FD mesh'!$B$84:$BI$84,$E340:$BL340)+'FD inverse'!$A$43*$C341/Setup!$B$17+INDEX('FD inverse'!$A$43:$BH$43,1,'FD mesh'!$B$15+1)*Setup!$B$22</f>
        <v>0</v>
      </c>
      <c r="AT341" s="0" t="n">
        <f aca="false">SUMPRODUCT('FD inverse'!$A$44:$BH$44,'FD mesh'!$B$84:$BI$84,$E340:$BL340)+'FD inverse'!$A$44*$C341/Setup!$B$17+INDEX('FD inverse'!$A$44:$BH$44,1,'FD mesh'!$B$15+1)*Setup!$B$22</f>
        <v>0</v>
      </c>
      <c r="AU341" s="0" t="n">
        <f aca="false">SUMPRODUCT('FD inverse'!$A$45:$BH$45,'FD mesh'!$B$84:$BI$84,$E340:$BL340)+'FD inverse'!$A$45*$C341/Setup!$B$17+INDEX('FD inverse'!$A$45:$BH$45,1,'FD mesh'!$B$15+1)*Setup!$B$22</f>
        <v>0</v>
      </c>
      <c r="AV341" s="0" t="n">
        <f aca="false">SUMPRODUCT('FD inverse'!$A$46:$BH$46,'FD mesh'!$B$84:$BI$84,$E340:$BL340)+'FD inverse'!$A$46*$C341/Setup!$B$17+INDEX('FD inverse'!$A$46:$BH$46,1,'FD mesh'!$B$15+1)*Setup!$B$22</f>
        <v>0</v>
      </c>
      <c r="AW341" s="0" t="n">
        <f aca="false">SUMPRODUCT('FD inverse'!$A$47:$BH$47,'FD mesh'!$B$84:$BI$84,$E340:$BL340)+'FD inverse'!$A$47*$C341/Setup!$B$17+INDEX('FD inverse'!$A$47:$BH$47,1,'FD mesh'!$B$15+1)*Setup!$B$22</f>
        <v>0</v>
      </c>
      <c r="AX341" s="0" t="n">
        <f aca="false">SUMPRODUCT('FD inverse'!$A$48:$BH$48,'FD mesh'!$B$84:$BI$84,$E340:$BL340)+'FD inverse'!$A$48*$C341/Setup!$B$17+INDEX('FD inverse'!$A$48:$BH$48,1,'FD mesh'!$B$15+1)*Setup!$B$22</f>
        <v>0</v>
      </c>
      <c r="AY341" s="0" t="n">
        <f aca="false">SUMPRODUCT('FD inverse'!$A$49:$BH$49,'FD mesh'!$B$84:$BI$84,$E340:$BL340)+'FD inverse'!$A$49*$C341/Setup!$B$17+INDEX('FD inverse'!$A$49:$BH$49,1,'FD mesh'!$B$15+1)*Setup!$B$22</f>
        <v>0</v>
      </c>
      <c r="AZ341" s="0" t="n">
        <f aca="false">SUMPRODUCT('FD inverse'!$A$50:$BH$50,'FD mesh'!$B$84:$BI$84,$E340:$BL340)+'FD inverse'!$A$50*$C341/Setup!$B$17+INDEX('FD inverse'!$A$50:$BH$50,1,'FD mesh'!$B$15+1)*Setup!$B$22</f>
        <v>0</v>
      </c>
      <c r="BA341" s="0" t="n">
        <f aca="false">SUMPRODUCT('FD inverse'!$A$51:$BH$51,'FD mesh'!$B$84:$BI$84,$E340:$BL340)+'FD inverse'!$A$51*$C341/Setup!$B$17+INDEX('FD inverse'!$A$51:$BH$51,1,'FD mesh'!$B$15+1)*Setup!$B$22</f>
        <v>0</v>
      </c>
      <c r="BB341" s="0" t="n">
        <f aca="false">SUMPRODUCT('FD inverse'!$A$52:$BH$52,'FD mesh'!$B$84:$BI$84,$E340:$BL340)+'FD inverse'!$A$52*$C341/Setup!$B$17+INDEX('FD inverse'!$A$52:$BH$52,1,'FD mesh'!$B$15+1)*Setup!$B$22</f>
        <v>0</v>
      </c>
      <c r="BC341" s="0" t="n">
        <f aca="false">SUMPRODUCT('FD inverse'!$A$53:$BH$53,'FD mesh'!$B$84:$BI$84,$E340:$BL340)+'FD inverse'!$A$53*$C341/Setup!$B$17+INDEX('FD inverse'!$A$53:$BH$53,1,'FD mesh'!$B$15+1)*Setup!$B$22</f>
        <v>0</v>
      </c>
      <c r="BD341" s="0" t="n">
        <f aca="false">SUMPRODUCT('FD inverse'!$A$54:$BH$54,'FD mesh'!$B$84:$BI$84,$E340:$BL340)+'FD inverse'!$A$54*$C341/Setup!$B$17+INDEX('FD inverse'!$A$54:$BH$54,1,'FD mesh'!$B$15+1)*Setup!$B$22</f>
        <v>0</v>
      </c>
      <c r="BE341" s="0" t="n">
        <f aca="false">SUMPRODUCT('FD inverse'!$A$55:$BH$55,'FD mesh'!$B$84:$BI$84,$E340:$BL340)+'FD inverse'!$A$55*$C341/Setup!$B$17+INDEX('FD inverse'!$A$55:$BH$55,1,'FD mesh'!$B$15+1)*Setup!$B$22</f>
        <v>0</v>
      </c>
      <c r="BF341" s="0" t="n">
        <f aca="false">SUMPRODUCT('FD inverse'!$A$56:$BH$56,'FD mesh'!$B$84:$BI$84,$E340:$BL340)+'FD inverse'!$A$56*$C341/Setup!$B$17+INDEX('FD inverse'!$A$56:$BH$56,1,'FD mesh'!$B$15+1)*Setup!$B$22</f>
        <v>0</v>
      </c>
      <c r="BG341" s="0" t="n">
        <f aca="false">SUMPRODUCT('FD inverse'!$A$57:$BH$57,'FD mesh'!$B$84:$BI$84,$E340:$BL340)+'FD inverse'!$A$57*$C341/Setup!$B$17+INDEX('FD inverse'!$A$57:$BH$57,1,'FD mesh'!$B$15+1)*Setup!$B$22</f>
        <v>0</v>
      </c>
      <c r="BH341" s="0" t="n">
        <f aca="false">SUMPRODUCT('FD inverse'!$A$58:$BH$58,'FD mesh'!$B$84:$BI$84,$E340:$BL340)+'FD inverse'!$A$58*$C341/Setup!$B$17+INDEX('FD inverse'!$A$58:$BH$58,1,'FD mesh'!$B$15+1)*Setup!$B$22</f>
        <v>0</v>
      </c>
      <c r="BI341" s="0" t="n">
        <f aca="false">SUMPRODUCT('FD inverse'!$A$59:$BH$59,'FD mesh'!$B$84:$BI$84,$E340:$BL340)+'FD inverse'!$A$59*$C341/Setup!$B$17+INDEX('FD inverse'!$A$59:$BH$59,1,'FD mesh'!$B$15+1)*Setup!$B$22</f>
        <v>0</v>
      </c>
      <c r="BJ341" s="0" t="n">
        <f aca="false">SUMPRODUCT('FD inverse'!$A$60:$BH$60,'FD mesh'!$B$84:$BI$84,$E340:$BL340)+'FD inverse'!$A$60*$C341/Setup!$B$17+INDEX('FD inverse'!$A$60:$BH$60,1,'FD mesh'!$B$15+1)*Setup!$B$22</f>
        <v>0</v>
      </c>
      <c r="BK341" s="0" t="n">
        <f aca="false">SUMPRODUCT('FD inverse'!$A$61:$BH$61,'FD mesh'!$B$84:$BI$84,$E340:$BL340)+'FD inverse'!$A$61*$C341/Setup!$B$17+INDEX('FD inverse'!$A$61:$BH$61,1,'FD mesh'!$B$15+1)*Setup!$B$22</f>
        <v>0</v>
      </c>
      <c r="BL341" s="0" t="n">
        <f aca="false">SUMPRODUCT('FD inverse'!$A$62:$BH$62,'FD mesh'!$B$84:$BI$84,$E340:$BL340)+'FD inverse'!$A$62*$C341/Setup!$B$17+INDEX('FD inverse'!$A$62:$BH$62,1,'FD mesh'!$B$15+1)*Setup!$B$22</f>
        <v>0</v>
      </c>
    </row>
    <row r="342" customFormat="false" ht="15" hidden="false" customHeight="false" outlineLevel="0" collapsed="false">
      <c r="A342" s="0" t="n">
        <v>337</v>
      </c>
      <c r="B342" s="0" t="n">
        <f aca="false">A342*Setup!$B$11/3600</f>
        <v>28.0833333333333</v>
      </c>
      <c r="C342" s="0" t="n">
        <f aca="false">Setup!$B$7+Setup!$B$8*COS(2*PI()*(B342-Setup!$B$9)/24)</f>
        <v>20.0009518916804</v>
      </c>
      <c r="D342" s="0" t="n">
        <f aca="false">(C342-E342)/Setup!$B$17</f>
        <v>-4.85480675937282</v>
      </c>
      <c r="E342" s="0" t="n">
        <f aca="false">SUMPRODUCT('FD inverse'!$A$3:$BH$3,'FD mesh'!$B$84:$BI$84,$E341:$BL341)+'FD inverse'!$A$3*$C342/Setup!$B$17+INDEX('FD inverse'!$A$3:$BH$3,1,'FD mesh'!$B$15+1)*Setup!$B$22</f>
        <v>20.6320767703988</v>
      </c>
      <c r="F342" s="0" t="n">
        <f aca="false">SUMPRODUCT('FD inverse'!$A$4:$BH$4,'FD mesh'!$B$84:$BI$84,$E341:$BL341)+'FD inverse'!$A$4*$C342/Setup!$B$17+INDEX('FD inverse'!$A$4:$BH$4,1,'FD mesh'!$B$15+1)*Setup!$B$22</f>
        <v>20.7754154357967</v>
      </c>
      <c r="G342" s="0" t="n">
        <f aca="false">SUMPRODUCT('FD inverse'!$A$5:$BH$5,'FD mesh'!$B$84:$BI$84,$E341:$BL341)+'FD inverse'!$A$5*$C342/Setup!$B$17+INDEX('FD inverse'!$A$5:$BH$5,1,'FD mesh'!$B$15+1)*Setup!$B$22</f>
        <v>20.9159404449818</v>
      </c>
      <c r="H342" s="0" t="n">
        <f aca="false">SUMPRODUCT('FD inverse'!$A$6:$BH$6,'FD mesh'!$B$84:$BI$84,$E341:$BL341)+'FD inverse'!$A$6*$C342/Setup!$B$17+INDEX('FD inverse'!$A$6:$BH$6,1,'FD mesh'!$B$15+1)*Setup!$B$22</f>
        <v>21.3828158331907</v>
      </c>
      <c r="I342" s="0" t="n">
        <f aca="false">SUMPRODUCT('FD inverse'!$A$7:$BH$7,'FD mesh'!$B$84:$BI$84,$E341:$BL341)+'FD inverse'!$A$7*$C342/Setup!$B$17+INDEX('FD inverse'!$A$7:$BH$7,1,'FD mesh'!$B$15+1)*Setup!$B$22</f>
        <v>21.4213975066128</v>
      </c>
      <c r="J342" s="0" t="n">
        <f aca="false">SUMPRODUCT('FD inverse'!$A$8:$BH$8,'FD mesh'!$B$84:$BI$84,$E341:$BL341)+'FD inverse'!$A$8*$C342/Setup!$B$17+INDEX('FD inverse'!$A$8:$BH$8,1,'FD mesh'!$B$15+1)*Setup!$B$22</f>
        <v>21.45444002942</v>
      </c>
      <c r="K342" s="0" t="n">
        <f aca="false">SUMPRODUCT('FD inverse'!$A$9:$BH$9,'FD mesh'!$B$84:$BI$84,$E341:$BL341)+'FD inverse'!$A$9*$C342/Setup!$B$17+INDEX('FD inverse'!$A$9:$BH$9,1,'FD mesh'!$B$15+1)*Setup!$B$22</f>
        <v>21.4819281069693</v>
      </c>
      <c r="L342" s="0" t="n">
        <f aca="false">SUMPRODUCT('FD inverse'!$A$10:$BH$10,'FD mesh'!$B$84:$BI$84,$E341:$BL341)+'FD inverse'!$A$10*$C342/Setup!$B$17+INDEX('FD inverse'!$A$10:$BH$10,1,'FD mesh'!$B$15+1)*Setup!$B$22</f>
        <v>21.5038856541296</v>
      </c>
      <c r="M342" s="0" t="n">
        <f aca="false">SUMPRODUCT('FD inverse'!$A$11:$BH$11,'FD mesh'!$B$84:$BI$84,$E341:$BL341)+'FD inverse'!$A$11*$C342/Setup!$B$17+INDEX('FD inverse'!$A$11:$BH$11,1,'FD mesh'!$B$15+1)*Setup!$B$22</f>
        <v>21.5203623823157</v>
      </c>
      <c r="N342" s="0" t="n">
        <f aca="false">SUMPRODUCT('FD inverse'!$A$12:$BH$12,'FD mesh'!$B$84:$BI$84,$E341:$BL341)+'FD inverse'!$A$12*$C342/Setup!$B$17+INDEX('FD inverse'!$A$12:$BH$12,1,'FD mesh'!$B$15+1)*Setup!$B$22</f>
        <v>21.5314221650132</v>
      </c>
      <c r="O342" s="0" t="n">
        <f aca="false">SUMPRODUCT('FD inverse'!$A$13:$BH$13,'FD mesh'!$B$84:$BI$84,$E341:$BL341)+'FD inverse'!$A$13*$C342/Setup!$B$17+INDEX('FD inverse'!$A$13:$BH$13,1,'FD mesh'!$B$15+1)*Setup!$B$22</f>
        <v>21.5371331857413</v>
      </c>
      <c r="P342" s="0" t="n">
        <f aca="false">SUMPRODUCT('FD inverse'!$A$14:$BH$14,'FD mesh'!$B$84:$BI$84,$E341:$BL341)+'FD inverse'!$A$14*$C342/Setup!$B$17+INDEX('FD inverse'!$A$14:$BH$14,1,'FD mesh'!$B$15+1)*Setup!$B$22</f>
        <v>21.5375598680103</v>
      </c>
      <c r="Q342" s="0" t="n">
        <f aca="false">SUMPRODUCT('FD inverse'!$A$15:$BH$15,'FD mesh'!$B$84:$BI$84,$E341:$BL341)+'FD inverse'!$A$15*$C342/Setup!$B$17+INDEX('FD inverse'!$A$15:$BH$15,1,'FD mesh'!$B$15+1)*Setup!$B$22</f>
        <v>21.5327565840342</v>
      </c>
      <c r="R342" s="0" t="n">
        <f aca="false">SUMPRODUCT('FD inverse'!$A$16:$BH$16,'FD mesh'!$B$84:$BI$84,$E341:$BL341)+'FD inverse'!$A$16*$C342/Setup!$B$17+INDEX('FD inverse'!$A$16:$BH$16,1,'FD mesh'!$B$15+1)*Setup!$B$22</f>
        <v>21.5227631374645</v>
      </c>
      <c r="S342" s="0" t="n">
        <f aca="false">SUMPRODUCT('FD inverse'!$A$17:$BH$17,'FD mesh'!$B$84:$BI$84,$E341:$BL341)+'FD inverse'!$A$17*$C342/Setup!$B$17+INDEX('FD inverse'!$A$17:$BH$17,1,'FD mesh'!$B$15+1)*Setup!$B$22</f>
        <v>21.1154076668103</v>
      </c>
      <c r="T342" s="0" t="n">
        <f aca="false">SUMPRODUCT('FD inverse'!$A$18:$BH$18,'FD mesh'!$B$84:$BI$84,$E341:$BL341)+'FD inverse'!$A$18*$C342/Setup!$B$17+INDEX('FD inverse'!$A$18:$BH$18,1,'FD mesh'!$B$15+1)*Setup!$B$22</f>
        <v>20.705686976806</v>
      </c>
      <c r="U342" s="0" t="n">
        <f aca="false">SUMPRODUCT('FD inverse'!$A$19:$BH$19,'FD mesh'!$B$84:$BI$84,$E341:$BL341)+'FD inverse'!$A$19*$C342/Setup!$B$17+INDEX('FD inverse'!$A$19:$BH$19,1,'FD mesh'!$B$15+1)*Setup!$B$22</f>
        <v>20.2938082725586</v>
      </c>
      <c r="V342" s="0" t="n">
        <f aca="false">SUMPRODUCT('FD inverse'!$A$20:$BH$20,'FD mesh'!$B$84:$BI$84,$E341:$BL341)+'FD inverse'!$A$20*$C342/Setup!$B$17+INDEX('FD inverse'!$A$20:$BH$20,1,'FD mesh'!$B$15+1)*Setup!$B$22</f>
        <v>19.8799729437968</v>
      </c>
      <c r="W342" s="0" t="n">
        <f aca="false">SUMPRODUCT('FD inverse'!$A$21:$BH$21,'FD mesh'!$B$84:$BI$84,$E341:$BL341)+'FD inverse'!$A$21*$C342/Setup!$B$17+INDEX('FD inverse'!$A$21:$BH$21,1,'FD mesh'!$B$15+1)*Setup!$B$22</f>
        <v>19.4643762236518</v>
      </c>
      <c r="X342" s="0" t="n">
        <f aca="false">SUMPRODUCT('FD inverse'!$A$22:$BH$22,'FD mesh'!$B$84:$BI$84,$E341:$BL341)+'FD inverse'!$A$22*$C342/Setup!$B$17+INDEX('FD inverse'!$A$22:$BH$22,1,'FD mesh'!$B$15+1)*Setup!$B$22</f>
        <v>19.0472070204473</v>
      </c>
      <c r="Y342" s="0" t="n">
        <f aca="false">SUMPRODUCT('FD inverse'!$A$23:$BH$23,'FD mesh'!$B$84:$BI$84,$E341:$BL341)+'FD inverse'!$A$23*$C342/Setup!$B$17+INDEX('FD inverse'!$A$23:$BH$23,1,'FD mesh'!$B$15+1)*Setup!$B$22</f>
        <v>18.628647907623</v>
      </c>
      <c r="Z342" s="0" t="n">
        <f aca="false">SUMPRODUCT('FD inverse'!$A$24:$BH$24,'FD mesh'!$B$84:$BI$84,$E341:$BL341)+'FD inverse'!$A$24*$C342/Setup!$B$17+INDEX('FD inverse'!$A$24:$BH$24,1,'FD mesh'!$B$15+1)*Setup!$B$22</f>
        <v>18.2088752570751</v>
      </c>
      <c r="AA342" s="0" t="n">
        <f aca="false">SUMPRODUCT('FD inverse'!$A$25:$BH$25,'FD mesh'!$B$84:$BI$84,$E341:$BL341)+'FD inverse'!$A$25*$C342/Setup!$B$17+INDEX('FD inverse'!$A$25:$BH$25,1,'FD mesh'!$B$15+1)*Setup!$B$22</f>
        <v>17.7880595013578</v>
      </c>
      <c r="AB342" s="0" t="n">
        <f aca="false">SUMPRODUCT('FD inverse'!$A$26:$BH$26,'FD mesh'!$B$84:$BI$84,$E341:$BL341)+'FD inverse'!$A$26*$C342/Setup!$B$17+INDEX('FD inverse'!$A$26:$BH$26,1,'FD mesh'!$B$15+1)*Setup!$B$22</f>
        <v>17.3663655103642</v>
      </c>
      <c r="AC342" s="0" t="n">
        <f aca="false">SUMPRODUCT('FD inverse'!$A$27:$BH$27,'FD mesh'!$B$84:$BI$84,$E341:$BL341)+'FD inverse'!$A$27*$C342/Setup!$B$17+INDEX('FD inverse'!$A$27:$BH$27,1,'FD mesh'!$B$15+1)*Setup!$B$22</f>
        <v>16.9439530682647</v>
      </c>
      <c r="AD342" s="0" t="n">
        <f aca="false">SUMPRODUCT('FD inverse'!$A$28:$BH$28,'FD mesh'!$B$84:$BI$84,$E341:$BL341)+'FD inverse'!$A$28*$C342/Setup!$B$17+INDEX('FD inverse'!$A$28:$BH$28,1,'FD mesh'!$B$15+1)*Setup!$B$22</f>
        <v>16.5209774366437</v>
      </c>
      <c r="AE342" s="0" t="n">
        <f aca="false">SUMPRODUCT('FD inverse'!$A$29:$BH$29,'FD mesh'!$B$84:$BI$84,$E341:$BL341)+'FD inverse'!$A$29*$C342/Setup!$B$17+INDEX('FD inverse'!$A$29:$BH$29,1,'FD mesh'!$B$15+1)*Setup!$B$22</f>
        <v>16.0975899899217</v>
      </c>
      <c r="AF342" s="0" t="n">
        <f aca="false">SUMPRODUCT('FD inverse'!$A$30:$BH$30,'FD mesh'!$B$84:$BI$84,$E341:$BL341)+'FD inverse'!$A$30*$C342/Setup!$B$17+INDEX('FD inverse'!$A$30:$BH$30,1,'FD mesh'!$B$15+1)*Setup!$B$22</f>
        <v>15.6739389092831</v>
      </c>
      <c r="AG342" s="0" t="n">
        <f aca="false">SUMPRODUCT('FD inverse'!$A$31:$BH$31,'FD mesh'!$B$84:$BI$84,$E341:$BL341)+'FD inverse'!$A$31*$C342/Setup!$B$17+INDEX('FD inverse'!$A$31:$BH$31,1,'FD mesh'!$B$15+1)*Setup!$B$22</f>
        <v>15.2501699214477</v>
      </c>
      <c r="AH342" s="0" t="n">
        <f aca="false">SUMPRODUCT('FD inverse'!$A$32:$BH$32,'FD mesh'!$B$84:$BI$84,$E341:$BL341)+'FD inverse'!$A$32*$C342/Setup!$B$17+INDEX('FD inverse'!$A$32:$BH$32,1,'FD mesh'!$B$15+1)*Setup!$B$22</f>
        <v>15.2323316132074</v>
      </c>
      <c r="AI342" s="0" t="n">
        <f aca="false">SUMPRODUCT('FD inverse'!$A$33:$BH$33,'FD mesh'!$B$84:$BI$84,$E341:$BL341)+'FD inverse'!$A$33*$C342/Setup!$B$17+INDEX('FD inverse'!$A$33:$BH$33,1,'FD mesh'!$B$15+1)*Setup!$B$22</f>
        <v>15.2145473464692</v>
      </c>
      <c r="AJ342" s="0" t="n">
        <f aca="false">SUMPRODUCT('FD inverse'!$A$34:$BH$34,'FD mesh'!$B$84:$BI$84,$E341:$BL341)+'FD inverse'!$A$34*$C342/Setup!$B$17+INDEX('FD inverse'!$A$34:$BH$34,1,'FD mesh'!$B$15+1)*Setup!$B$22</f>
        <v>15.1968236623716</v>
      </c>
      <c r="AK342" s="0" t="n">
        <f aca="false">SUMPRODUCT('FD inverse'!$A$35:$BH$35,'FD mesh'!$B$84:$BI$84,$E341:$BL341)+'FD inverse'!$A$35*$C342/Setup!$B$17+INDEX('FD inverse'!$A$35:$BH$35,1,'FD mesh'!$B$15+1)*Setup!$B$22</f>
        <v>15.1791646876289</v>
      </c>
      <c r="AL342" s="0" t="n">
        <f aca="false">SUMPRODUCT('FD inverse'!$A$36:$BH$36,'FD mesh'!$B$84:$BI$84,$E341:$BL341)+'FD inverse'!$A$36*$C342/Setup!$B$17+INDEX('FD inverse'!$A$36:$BH$36,1,'FD mesh'!$B$15+1)*Setup!$B$22</f>
        <v>15.1615722803855</v>
      </c>
      <c r="AM342" s="0" t="n">
        <f aca="false">SUMPRODUCT('FD inverse'!$A$37:$BH$37,'FD mesh'!$B$84:$BI$84,$E341:$BL341)+'FD inverse'!$A$37*$C342/Setup!$B$17+INDEX('FD inverse'!$A$37:$BH$37,1,'FD mesh'!$B$15+1)*Setup!$B$22</f>
        <v>15.1440461906871</v>
      </c>
      <c r="AN342" s="0" t="n">
        <f aca="false">SUMPRODUCT('FD inverse'!$A$38:$BH$38,'FD mesh'!$B$84:$BI$84,$E341:$BL341)+'FD inverse'!$A$38*$C342/Setup!$B$17+INDEX('FD inverse'!$A$38:$BH$38,1,'FD mesh'!$B$15+1)*Setup!$B$22</f>
        <v>15.1265842335284</v>
      </c>
      <c r="AO342" s="0" t="n">
        <f aca="false">SUMPRODUCT('FD inverse'!$A$39:$BH$39,'FD mesh'!$B$84:$BI$84,$E341:$BL341)+'FD inverse'!$A$39*$C342/Setup!$B$17+INDEX('FD inverse'!$A$39:$BH$39,1,'FD mesh'!$B$15+1)*Setup!$B$22</f>
        <v>15.1091824726451</v>
      </c>
      <c r="AP342" s="0" t="n">
        <f aca="false">SUMPRODUCT('FD inverse'!$A$40:$BH$40,'FD mesh'!$B$84:$BI$84,$E341:$BL341)+'FD inverse'!$A$40*$C342/Setup!$B$17+INDEX('FD inverse'!$A$40:$BH$40,1,'FD mesh'!$B$15+1)*Setup!$B$22</f>
        <v>15.0918354134108</v>
      </c>
      <c r="AQ342" s="0" t="n">
        <f aca="false">SUMPRODUCT('FD inverse'!$A$41:$BH$41,'FD mesh'!$B$84:$BI$84,$E341:$BL341)+'FD inverse'!$A$41*$C342/Setup!$B$17+INDEX('FD inverse'!$A$41:$BH$41,1,'FD mesh'!$B$15+1)*Setup!$B$22</f>
        <v>15.0745362033695</v>
      </c>
      <c r="AR342" s="0" t="n">
        <f aca="false">SUMPRODUCT('FD inverse'!$A$42:$BH$42,'FD mesh'!$B$84:$BI$84,$E341:$BL341)+'FD inverse'!$A$42*$C342/Setup!$B$17+INDEX('FD inverse'!$A$42:$BH$42,1,'FD mesh'!$B$15+1)*Setup!$B$22</f>
        <v>15.0572768390922</v>
      </c>
      <c r="AS342" s="0" t="n">
        <f aca="false">SUMPRODUCT('FD inverse'!$A$43:$BH$43,'FD mesh'!$B$84:$BI$84,$E341:$BL341)+'FD inverse'!$A$43*$C342/Setup!$B$17+INDEX('FD inverse'!$A$43:$BH$43,1,'FD mesh'!$B$15+1)*Setup!$B$22</f>
        <v>0</v>
      </c>
      <c r="AT342" s="0" t="n">
        <f aca="false">SUMPRODUCT('FD inverse'!$A$44:$BH$44,'FD mesh'!$B$84:$BI$84,$E341:$BL341)+'FD inverse'!$A$44*$C342/Setup!$B$17+INDEX('FD inverse'!$A$44:$BH$44,1,'FD mesh'!$B$15+1)*Setup!$B$22</f>
        <v>0</v>
      </c>
      <c r="AU342" s="0" t="n">
        <f aca="false">SUMPRODUCT('FD inverse'!$A$45:$BH$45,'FD mesh'!$B$84:$BI$84,$E341:$BL341)+'FD inverse'!$A$45*$C342/Setup!$B$17+INDEX('FD inverse'!$A$45:$BH$45,1,'FD mesh'!$B$15+1)*Setup!$B$22</f>
        <v>0</v>
      </c>
      <c r="AV342" s="0" t="n">
        <f aca="false">SUMPRODUCT('FD inverse'!$A$46:$BH$46,'FD mesh'!$B$84:$BI$84,$E341:$BL341)+'FD inverse'!$A$46*$C342/Setup!$B$17+INDEX('FD inverse'!$A$46:$BH$46,1,'FD mesh'!$B$15+1)*Setup!$B$22</f>
        <v>0</v>
      </c>
      <c r="AW342" s="0" t="n">
        <f aca="false">SUMPRODUCT('FD inverse'!$A$47:$BH$47,'FD mesh'!$B$84:$BI$84,$E341:$BL341)+'FD inverse'!$A$47*$C342/Setup!$B$17+INDEX('FD inverse'!$A$47:$BH$47,1,'FD mesh'!$B$15+1)*Setup!$B$22</f>
        <v>0</v>
      </c>
      <c r="AX342" s="0" t="n">
        <f aca="false">SUMPRODUCT('FD inverse'!$A$48:$BH$48,'FD mesh'!$B$84:$BI$84,$E341:$BL341)+'FD inverse'!$A$48*$C342/Setup!$B$17+INDEX('FD inverse'!$A$48:$BH$48,1,'FD mesh'!$B$15+1)*Setup!$B$22</f>
        <v>0</v>
      </c>
      <c r="AY342" s="0" t="n">
        <f aca="false">SUMPRODUCT('FD inverse'!$A$49:$BH$49,'FD mesh'!$B$84:$BI$84,$E341:$BL341)+'FD inverse'!$A$49*$C342/Setup!$B$17+INDEX('FD inverse'!$A$49:$BH$49,1,'FD mesh'!$B$15+1)*Setup!$B$22</f>
        <v>0</v>
      </c>
      <c r="AZ342" s="0" t="n">
        <f aca="false">SUMPRODUCT('FD inverse'!$A$50:$BH$50,'FD mesh'!$B$84:$BI$84,$E341:$BL341)+'FD inverse'!$A$50*$C342/Setup!$B$17+INDEX('FD inverse'!$A$50:$BH$50,1,'FD mesh'!$B$15+1)*Setup!$B$22</f>
        <v>0</v>
      </c>
      <c r="BA342" s="0" t="n">
        <f aca="false">SUMPRODUCT('FD inverse'!$A$51:$BH$51,'FD mesh'!$B$84:$BI$84,$E341:$BL341)+'FD inverse'!$A$51*$C342/Setup!$B$17+INDEX('FD inverse'!$A$51:$BH$51,1,'FD mesh'!$B$15+1)*Setup!$B$22</f>
        <v>0</v>
      </c>
      <c r="BB342" s="0" t="n">
        <f aca="false">SUMPRODUCT('FD inverse'!$A$52:$BH$52,'FD mesh'!$B$84:$BI$84,$E341:$BL341)+'FD inverse'!$A$52*$C342/Setup!$B$17+INDEX('FD inverse'!$A$52:$BH$52,1,'FD mesh'!$B$15+1)*Setup!$B$22</f>
        <v>0</v>
      </c>
      <c r="BC342" s="0" t="n">
        <f aca="false">SUMPRODUCT('FD inverse'!$A$53:$BH$53,'FD mesh'!$B$84:$BI$84,$E341:$BL341)+'FD inverse'!$A$53*$C342/Setup!$B$17+INDEX('FD inverse'!$A$53:$BH$53,1,'FD mesh'!$B$15+1)*Setup!$B$22</f>
        <v>0</v>
      </c>
      <c r="BD342" s="0" t="n">
        <f aca="false">SUMPRODUCT('FD inverse'!$A$54:$BH$54,'FD mesh'!$B$84:$BI$84,$E341:$BL341)+'FD inverse'!$A$54*$C342/Setup!$B$17+INDEX('FD inverse'!$A$54:$BH$54,1,'FD mesh'!$B$15+1)*Setup!$B$22</f>
        <v>0</v>
      </c>
      <c r="BE342" s="0" t="n">
        <f aca="false">SUMPRODUCT('FD inverse'!$A$55:$BH$55,'FD mesh'!$B$84:$BI$84,$E341:$BL341)+'FD inverse'!$A$55*$C342/Setup!$B$17+INDEX('FD inverse'!$A$55:$BH$55,1,'FD mesh'!$B$15+1)*Setup!$B$22</f>
        <v>0</v>
      </c>
      <c r="BF342" s="0" t="n">
        <f aca="false">SUMPRODUCT('FD inverse'!$A$56:$BH$56,'FD mesh'!$B$84:$BI$84,$E341:$BL341)+'FD inverse'!$A$56*$C342/Setup!$B$17+INDEX('FD inverse'!$A$56:$BH$56,1,'FD mesh'!$B$15+1)*Setup!$B$22</f>
        <v>0</v>
      </c>
      <c r="BG342" s="0" t="n">
        <f aca="false">SUMPRODUCT('FD inverse'!$A$57:$BH$57,'FD mesh'!$B$84:$BI$84,$E341:$BL341)+'FD inverse'!$A$57*$C342/Setup!$B$17+INDEX('FD inverse'!$A$57:$BH$57,1,'FD mesh'!$B$15+1)*Setup!$B$22</f>
        <v>0</v>
      </c>
      <c r="BH342" s="0" t="n">
        <f aca="false">SUMPRODUCT('FD inverse'!$A$58:$BH$58,'FD mesh'!$B$84:$BI$84,$E341:$BL341)+'FD inverse'!$A$58*$C342/Setup!$B$17+INDEX('FD inverse'!$A$58:$BH$58,1,'FD mesh'!$B$15+1)*Setup!$B$22</f>
        <v>0</v>
      </c>
      <c r="BI342" s="0" t="n">
        <f aca="false">SUMPRODUCT('FD inverse'!$A$59:$BH$59,'FD mesh'!$B$84:$BI$84,$E341:$BL341)+'FD inverse'!$A$59*$C342/Setup!$B$17+INDEX('FD inverse'!$A$59:$BH$59,1,'FD mesh'!$B$15+1)*Setup!$B$22</f>
        <v>0</v>
      </c>
      <c r="BJ342" s="0" t="n">
        <f aca="false">SUMPRODUCT('FD inverse'!$A$60:$BH$60,'FD mesh'!$B$84:$BI$84,$E341:$BL341)+'FD inverse'!$A$60*$C342/Setup!$B$17+INDEX('FD inverse'!$A$60:$BH$60,1,'FD mesh'!$B$15+1)*Setup!$B$22</f>
        <v>0</v>
      </c>
      <c r="BK342" s="0" t="n">
        <f aca="false">SUMPRODUCT('FD inverse'!$A$61:$BH$61,'FD mesh'!$B$84:$BI$84,$E341:$BL341)+'FD inverse'!$A$61*$C342/Setup!$B$17+INDEX('FD inverse'!$A$61:$BH$61,1,'FD mesh'!$B$15+1)*Setup!$B$22</f>
        <v>0</v>
      </c>
      <c r="BL342" s="0" t="n">
        <f aca="false">SUMPRODUCT('FD inverse'!$A$62:$BH$62,'FD mesh'!$B$84:$BI$84,$E341:$BL341)+'FD inverse'!$A$62*$C342/Setup!$B$17+INDEX('FD inverse'!$A$62:$BH$62,1,'FD mesh'!$B$15+1)*Setup!$B$22</f>
        <v>0</v>
      </c>
    </row>
    <row r="343" customFormat="false" ht="15" hidden="false" customHeight="false" outlineLevel="0" collapsed="false">
      <c r="A343" s="0" t="n">
        <v>338</v>
      </c>
      <c r="B343" s="0" t="n">
        <f aca="false">A343*Setup!$B$11/3600</f>
        <v>28.1666666666667</v>
      </c>
      <c r="C343" s="0" t="n">
        <f aca="false">Setup!$B$7+Setup!$B$8*COS(2*PI()*(B343-Setup!$B$9)/24)</f>
        <v>20.0038071136726</v>
      </c>
      <c r="D343" s="0" t="n">
        <f aca="false">(C343-E343)/Setup!$B$17</f>
        <v>-4.80083039440947</v>
      </c>
      <c r="E343" s="0" t="n">
        <f aca="false">SUMPRODUCT('FD inverse'!$A$3:$BH$3,'FD mesh'!$B$84:$BI$84,$E342:$BL342)+'FD inverse'!$A$3*$C343/Setup!$B$17+INDEX('FD inverse'!$A$3:$BH$3,1,'FD mesh'!$B$15+1)*Setup!$B$22</f>
        <v>20.6279150649458</v>
      </c>
      <c r="F343" s="0" t="n">
        <f aca="false">SUMPRODUCT('FD inverse'!$A$4:$BH$4,'FD mesh'!$B$84:$BI$84,$E342:$BL342)+'FD inverse'!$A$4*$C343/Setup!$B$17+INDEX('FD inverse'!$A$4:$BH$4,1,'FD mesh'!$B$15+1)*Setup!$B$22</f>
        <v>20.7698937740375</v>
      </c>
      <c r="G343" s="0" t="n">
        <f aca="false">SUMPRODUCT('FD inverse'!$A$5:$BH$5,'FD mesh'!$B$84:$BI$84,$E342:$BL342)+'FD inverse'!$A$5*$C343/Setup!$B$17+INDEX('FD inverse'!$A$5:$BH$5,1,'FD mesh'!$B$15+1)*Setup!$B$22</f>
        <v>20.9094759285462</v>
      </c>
      <c r="H343" s="0" t="n">
        <f aca="false">SUMPRODUCT('FD inverse'!$A$6:$BH$6,'FD mesh'!$B$84:$BI$84,$E342:$BL342)+'FD inverse'!$A$6*$C343/Setup!$B$17+INDEX('FD inverse'!$A$6:$BH$6,1,'FD mesh'!$B$15+1)*Setup!$B$22</f>
        <v>21.3737582577945</v>
      </c>
      <c r="I343" s="0" t="n">
        <f aca="false">SUMPRODUCT('FD inverse'!$A$7:$BH$7,'FD mesh'!$B$84:$BI$84,$E342:$BL342)+'FD inverse'!$A$7*$C343/Setup!$B$17+INDEX('FD inverse'!$A$7:$BH$7,1,'FD mesh'!$B$15+1)*Setup!$B$22</f>
        <v>21.4121733384371</v>
      </c>
      <c r="J343" s="0" t="n">
        <f aca="false">SUMPRODUCT('FD inverse'!$A$8:$BH$8,'FD mesh'!$B$84:$BI$84,$E342:$BL342)+'FD inverse'!$A$8*$C343/Setup!$B$17+INDEX('FD inverse'!$A$8:$BH$8,1,'FD mesh'!$B$15+1)*Setup!$B$22</f>
        <v>21.4451464319553</v>
      </c>
      <c r="K343" s="0" t="n">
        <f aca="false">SUMPRODUCT('FD inverse'!$A$9:$BH$9,'FD mesh'!$B$84:$BI$84,$E342:$BL342)+'FD inverse'!$A$9*$C343/Setup!$B$17+INDEX('FD inverse'!$A$9:$BH$9,1,'FD mesh'!$B$15+1)*Setup!$B$22</f>
        <v>21.4726365771169</v>
      </c>
      <c r="L343" s="0" t="n">
        <f aca="false">SUMPRODUCT('FD inverse'!$A$10:$BH$10,'FD mesh'!$B$84:$BI$84,$E342:$BL342)+'FD inverse'!$A$10*$C343/Setup!$B$17+INDEX('FD inverse'!$A$10:$BH$10,1,'FD mesh'!$B$15+1)*Setup!$B$22</f>
        <v>21.4946449937519</v>
      </c>
      <c r="M343" s="0" t="n">
        <f aca="false">SUMPRODUCT('FD inverse'!$A$11:$BH$11,'FD mesh'!$B$84:$BI$84,$E342:$BL342)+'FD inverse'!$A$11*$C343/Setup!$B$17+INDEX('FD inverse'!$A$11:$BH$11,1,'FD mesh'!$B$15+1)*Setup!$B$22</f>
        <v>21.5112016933499</v>
      </c>
      <c r="N343" s="0" t="n">
        <f aca="false">SUMPRODUCT('FD inverse'!$A$12:$BH$12,'FD mesh'!$B$84:$BI$84,$E342:$BL342)+'FD inverse'!$A$12*$C343/Setup!$B$17+INDEX('FD inverse'!$A$12:$BH$12,1,'FD mesh'!$B$15+1)*Setup!$B$22</f>
        <v>21.522353856685</v>
      </c>
      <c r="O343" s="0" t="n">
        <f aca="false">SUMPRODUCT('FD inverse'!$A$13:$BH$13,'FD mesh'!$B$84:$BI$84,$E342:$BL342)+'FD inverse'!$A$13*$C343/Setup!$B$17+INDEX('FD inverse'!$A$13:$BH$13,1,'FD mesh'!$B$15+1)*Setup!$B$22</f>
        <v>21.5281559856081</v>
      </c>
      <c r="P343" s="0" t="n">
        <f aca="false">SUMPRODUCT('FD inverse'!$A$14:$BH$14,'FD mesh'!$B$84:$BI$84,$E342:$BL342)+'FD inverse'!$A$14*$C343/Setup!$B$17+INDEX('FD inverse'!$A$14:$BH$14,1,'FD mesh'!$B$15+1)*Setup!$B$22</f>
        <v>21.5286618312668</v>
      </c>
      <c r="Q343" s="0" t="n">
        <f aca="false">SUMPRODUCT('FD inverse'!$A$15:$BH$15,'FD mesh'!$B$84:$BI$84,$E342:$BL342)+'FD inverse'!$A$15*$C343/Setup!$B$17+INDEX('FD inverse'!$A$15:$BH$15,1,'FD mesh'!$B$15+1)*Setup!$B$22</f>
        <v>21.5239180977259</v>
      </c>
      <c r="R343" s="0" t="n">
        <f aca="false">SUMPRODUCT('FD inverse'!$A$16:$BH$16,'FD mesh'!$B$84:$BI$84,$E342:$BL342)+'FD inverse'!$A$16*$C343/Setup!$B$17+INDEX('FD inverse'!$A$16:$BH$16,1,'FD mesh'!$B$15+1)*Setup!$B$22</f>
        <v>21.5139599179854</v>
      </c>
      <c r="S343" s="0" t="n">
        <f aca="false">SUMPRODUCT('FD inverse'!$A$17:$BH$17,'FD mesh'!$B$84:$BI$84,$E342:$BL342)+'FD inverse'!$A$17*$C343/Setup!$B$17+INDEX('FD inverse'!$A$17:$BH$17,1,'FD mesh'!$B$15+1)*Setup!$B$22</f>
        <v>21.1073174556959</v>
      </c>
      <c r="T343" s="0" t="n">
        <f aca="false">SUMPRODUCT('FD inverse'!$A$18:$BH$18,'FD mesh'!$B$84:$BI$84,$E342:$BL342)+'FD inverse'!$A$18*$C343/Setup!$B$17+INDEX('FD inverse'!$A$18:$BH$18,1,'FD mesh'!$B$15+1)*Setup!$B$22</f>
        <v>20.6982941598498</v>
      </c>
      <c r="U343" s="0" t="n">
        <f aca="false">SUMPRODUCT('FD inverse'!$A$19:$BH$19,'FD mesh'!$B$84:$BI$84,$E342:$BL342)+'FD inverse'!$A$19*$C343/Setup!$B$17+INDEX('FD inverse'!$A$19:$BH$19,1,'FD mesh'!$B$15+1)*Setup!$B$22</f>
        <v>20.2870952635852</v>
      </c>
      <c r="V343" s="0" t="n">
        <f aca="false">SUMPRODUCT('FD inverse'!$A$20:$BH$20,'FD mesh'!$B$84:$BI$84,$E342:$BL342)+'FD inverse'!$A$20*$C343/Setup!$B$17+INDEX('FD inverse'!$A$20:$BH$20,1,'FD mesh'!$B$15+1)*Setup!$B$22</f>
        <v>19.8739208246799</v>
      </c>
      <c r="W343" s="0" t="n">
        <f aca="false">SUMPRODUCT('FD inverse'!$A$21:$BH$21,'FD mesh'!$B$84:$BI$84,$E342:$BL342)+'FD inverse'!$A$21*$C343/Setup!$B$17+INDEX('FD inverse'!$A$21:$BH$21,1,'FD mesh'!$B$15+1)*Setup!$B$22</f>
        <v>19.4589653335774</v>
      </c>
      <c r="X343" s="0" t="n">
        <f aca="false">SUMPRODUCT('FD inverse'!$A$22:$BH$22,'FD mesh'!$B$84:$BI$84,$E342:$BL342)+'FD inverse'!$A$22*$C343/Setup!$B$17+INDEX('FD inverse'!$A$22:$BH$22,1,'FD mesh'!$B$15+1)*Setup!$B$22</f>
        <v>19.0424174948243</v>
      </c>
      <c r="Y343" s="0" t="n">
        <f aca="false">SUMPRODUCT('FD inverse'!$A$23:$BH$23,'FD mesh'!$B$84:$BI$84,$E342:$BL342)+'FD inverse'!$A$23*$C343/Setup!$B$17+INDEX('FD inverse'!$A$23:$BH$23,1,'FD mesh'!$B$15+1)*Setup!$B$22</f>
        <v>18.6244601671022</v>
      </c>
      <c r="Z343" s="0" t="n">
        <f aca="false">SUMPRODUCT('FD inverse'!$A$24:$BH$24,'FD mesh'!$B$84:$BI$84,$E342:$BL342)+'FD inverse'!$A$24*$C343/Setup!$B$17+INDEX('FD inverse'!$A$24:$BH$24,1,'FD mesh'!$B$15+1)*Setup!$B$22</f>
        <v>18.2052704471697</v>
      </c>
      <c r="AA343" s="0" t="n">
        <f aca="false">SUMPRODUCT('FD inverse'!$A$25:$BH$25,'FD mesh'!$B$84:$BI$84,$E342:$BL342)+'FD inverse'!$A$25*$C343/Setup!$B$17+INDEX('FD inverse'!$A$25:$BH$25,1,'FD mesh'!$B$15+1)*Setup!$B$22</f>
        <v>17.7850198831794</v>
      </c>
      <c r="AB343" s="0" t="n">
        <f aca="false">SUMPRODUCT('FD inverse'!$A$26:$BH$26,'FD mesh'!$B$84:$BI$84,$E342:$BL342)+'FD inverse'!$A$26*$C343/Setup!$B$17+INDEX('FD inverse'!$A$26:$BH$26,1,'FD mesh'!$B$15+1)*Setup!$B$22</f>
        <v>17.3638748029822</v>
      </c>
      <c r="AC343" s="0" t="n">
        <f aca="false">SUMPRODUCT('FD inverse'!$A$27:$BH$27,'FD mesh'!$B$84:$BI$84,$E342:$BL342)+'FD inverse'!$A$27*$C343/Setup!$B$17+INDEX('FD inverse'!$A$27:$BH$27,1,'FD mesh'!$B$15+1)*Setup!$B$22</f>
        <v>16.9419967431841</v>
      </c>
      <c r="AD343" s="0" t="n">
        <f aca="false">SUMPRODUCT('FD inverse'!$A$28:$BH$28,'FD mesh'!$B$84:$BI$84,$E342:$BL342)+'FD inverse'!$A$28*$C343/Setup!$B$17+INDEX('FD inverse'!$A$28:$BH$28,1,'FD mesh'!$B$15+1)*Setup!$B$22</f>
        <v>16.5195429648623</v>
      </c>
      <c r="AE343" s="0" t="n">
        <f aca="false">SUMPRODUCT('FD inverse'!$A$29:$BH$29,'FD mesh'!$B$84:$BI$84,$E342:$BL342)+'FD inverse'!$A$29*$C343/Setup!$B$17+INDEX('FD inverse'!$A$29:$BH$29,1,'FD mesh'!$B$15+1)*Setup!$B$22</f>
        <v>16.0966670419877</v>
      </c>
      <c r="AF343" s="0" t="n">
        <f aca="false">SUMPRODUCT('FD inverse'!$A$30:$BH$30,'FD mesh'!$B$84:$BI$84,$E342:$BL342)+'FD inverse'!$A$30*$C343/Setup!$B$17+INDEX('FD inverse'!$A$30:$BH$30,1,'FD mesh'!$B$15+1)*Setup!$B$22</f>
        <v>15.6735195087211</v>
      </c>
      <c r="AG343" s="0" t="n">
        <f aca="false">SUMPRODUCT('FD inverse'!$A$31:$BH$31,'FD mesh'!$B$84:$BI$84,$E342:$BL342)+'FD inverse'!$A$31*$C343/Setup!$B$17+INDEX('FD inverse'!$A$31:$BH$31,1,'FD mesh'!$B$15+1)*Setup!$B$22</f>
        <v>15.2502485518606</v>
      </c>
      <c r="AH343" s="0" t="n">
        <f aca="false">SUMPRODUCT('FD inverse'!$A$32:$BH$32,'FD mesh'!$B$84:$BI$84,$E342:$BL342)+'FD inverse'!$A$32*$C343/Setup!$B$17+INDEX('FD inverse'!$A$32:$BH$32,1,'FD mesh'!$B$15+1)*Setup!$B$22</f>
        <v>15.2324285956651</v>
      </c>
      <c r="AI343" s="0" t="n">
        <f aca="false">SUMPRODUCT('FD inverse'!$A$33:$BH$33,'FD mesh'!$B$84:$BI$84,$E342:$BL342)+'FD inverse'!$A$33*$C343/Setup!$B$17+INDEX('FD inverse'!$A$33:$BH$33,1,'FD mesh'!$B$15+1)*Setup!$B$22</f>
        <v>15.2146577342236</v>
      </c>
      <c r="AJ343" s="0" t="n">
        <f aca="false">SUMPRODUCT('FD inverse'!$A$34:$BH$34,'FD mesh'!$B$84:$BI$84,$E342:$BL342)+'FD inverse'!$A$34*$C343/Setup!$B$17+INDEX('FD inverse'!$A$34:$BH$34,1,'FD mesh'!$B$15+1)*Setup!$B$22</f>
        <v>15.1969427536058</v>
      </c>
      <c r="AK343" s="0" t="n">
        <f aca="false">SUMPRODUCT('FD inverse'!$A$35:$BH$35,'FD mesh'!$B$84:$BI$84,$E342:$BL342)+'FD inverse'!$A$35*$C343/Setup!$B$17+INDEX('FD inverse'!$A$35:$BH$35,1,'FD mesh'!$B$15+1)*Setup!$B$22</f>
        <v>15.1792880597139</v>
      </c>
      <c r="AL343" s="0" t="n">
        <f aca="false">SUMPRODUCT('FD inverse'!$A$36:$BH$36,'FD mesh'!$B$84:$BI$84,$E342:$BL342)+'FD inverse'!$A$36*$C343/Setup!$B$17+INDEX('FD inverse'!$A$36:$BH$36,1,'FD mesh'!$B$15+1)*Setup!$B$22</f>
        <v>15.161695819613</v>
      </c>
      <c r="AM343" s="0" t="n">
        <f aca="false">SUMPRODUCT('FD inverse'!$A$37:$BH$37,'FD mesh'!$B$84:$BI$84,$E342:$BL342)+'FD inverse'!$A$37*$C343/Setup!$B$17+INDEX('FD inverse'!$A$37:$BH$37,1,'FD mesh'!$B$15+1)*Setup!$B$22</f>
        <v>15.1441661179147</v>
      </c>
      <c r="AN343" s="0" t="n">
        <f aca="false">SUMPRODUCT('FD inverse'!$A$38:$BH$38,'FD mesh'!$B$84:$BI$84,$E342:$BL342)+'FD inverse'!$A$38*$C343/Setup!$B$17+INDEX('FD inverse'!$A$38:$BH$38,1,'FD mesh'!$B$15+1)*Setup!$B$22</f>
        <v>15.1266971261414</v>
      </c>
      <c r="AO343" s="0" t="n">
        <f aca="false">SUMPRODUCT('FD inverse'!$A$39:$BH$39,'FD mesh'!$B$84:$BI$84,$E342:$BL342)+'FD inverse'!$A$39*$C343/Setup!$B$17+INDEX('FD inverse'!$A$39:$BH$39,1,'FD mesh'!$B$15+1)*Setup!$B$22</f>
        <v>15.109285283209</v>
      </c>
      <c r="AP343" s="0" t="n">
        <f aca="false">SUMPRODUCT('FD inverse'!$A$40:$BH$40,'FD mesh'!$B$84:$BI$84,$E342:$BL342)+'FD inverse'!$A$40*$C343/Setup!$B$17+INDEX('FD inverse'!$A$40:$BH$40,1,'FD mesh'!$B$15+1)*Setup!$B$22</f>
        <v>15.0919254853522</v>
      </c>
      <c r="AQ343" s="0" t="n">
        <f aca="false">SUMPRODUCT('FD inverse'!$A$41:$BH$41,'FD mesh'!$B$84:$BI$84,$E342:$BL342)+'FD inverse'!$A$41*$C343/Setup!$B$17+INDEX('FD inverse'!$A$41:$BH$41,1,'FD mesh'!$B$15+1)*Setup!$B$22</f>
        <v>15.0746112839867</v>
      </c>
      <c r="AR343" s="0" t="n">
        <f aca="false">SUMPRODUCT('FD inverse'!$A$42:$BH$42,'FD mesh'!$B$84:$BI$84,$E342:$BL342)+'FD inverse'!$A$42*$C343/Setup!$B$17+INDEX('FD inverse'!$A$42:$BH$42,1,'FD mesh'!$B$15+1)*Setup!$B$22</f>
        <v>15.0573350901591</v>
      </c>
      <c r="AS343" s="0" t="n">
        <f aca="false">SUMPRODUCT('FD inverse'!$A$43:$BH$43,'FD mesh'!$B$84:$BI$84,$E342:$BL342)+'FD inverse'!$A$43*$C343/Setup!$B$17+INDEX('FD inverse'!$A$43:$BH$43,1,'FD mesh'!$B$15+1)*Setup!$B$22</f>
        <v>0</v>
      </c>
      <c r="AT343" s="0" t="n">
        <f aca="false">SUMPRODUCT('FD inverse'!$A$44:$BH$44,'FD mesh'!$B$84:$BI$84,$E342:$BL342)+'FD inverse'!$A$44*$C343/Setup!$B$17+INDEX('FD inverse'!$A$44:$BH$44,1,'FD mesh'!$B$15+1)*Setup!$B$22</f>
        <v>0</v>
      </c>
      <c r="AU343" s="0" t="n">
        <f aca="false">SUMPRODUCT('FD inverse'!$A$45:$BH$45,'FD mesh'!$B$84:$BI$84,$E342:$BL342)+'FD inverse'!$A$45*$C343/Setup!$B$17+INDEX('FD inverse'!$A$45:$BH$45,1,'FD mesh'!$B$15+1)*Setup!$B$22</f>
        <v>0</v>
      </c>
      <c r="AV343" s="0" t="n">
        <f aca="false">SUMPRODUCT('FD inverse'!$A$46:$BH$46,'FD mesh'!$B$84:$BI$84,$E342:$BL342)+'FD inverse'!$A$46*$C343/Setup!$B$17+INDEX('FD inverse'!$A$46:$BH$46,1,'FD mesh'!$B$15+1)*Setup!$B$22</f>
        <v>0</v>
      </c>
      <c r="AW343" s="0" t="n">
        <f aca="false">SUMPRODUCT('FD inverse'!$A$47:$BH$47,'FD mesh'!$B$84:$BI$84,$E342:$BL342)+'FD inverse'!$A$47*$C343/Setup!$B$17+INDEX('FD inverse'!$A$47:$BH$47,1,'FD mesh'!$B$15+1)*Setup!$B$22</f>
        <v>0</v>
      </c>
      <c r="AX343" s="0" t="n">
        <f aca="false">SUMPRODUCT('FD inverse'!$A$48:$BH$48,'FD mesh'!$B$84:$BI$84,$E342:$BL342)+'FD inverse'!$A$48*$C343/Setup!$B$17+INDEX('FD inverse'!$A$48:$BH$48,1,'FD mesh'!$B$15+1)*Setup!$B$22</f>
        <v>0</v>
      </c>
      <c r="AY343" s="0" t="n">
        <f aca="false">SUMPRODUCT('FD inverse'!$A$49:$BH$49,'FD mesh'!$B$84:$BI$84,$E342:$BL342)+'FD inverse'!$A$49*$C343/Setup!$B$17+INDEX('FD inverse'!$A$49:$BH$49,1,'FD mesh'!$B$15+1)*Setup!$B$22</f>
        <v>0</v>
      </c>
      <c r="AZ343" s="0" t="n">
        <f aca="false">SUMPRODUCT('FD inverse'!$A$50:$BH$50,'FD mesh'!$B$84:$BI$84,$E342:$BL342)+'FD inverse'!$A$50*$C343/Setup!$B$17+INDEX('FD inverse'!$A$50:$BH$50,1,'FD mesh'!$B$15+1)*Setup!$B$22</f>
        <v>0</v>
      </c>
      <c r="BA343" s="0" t="n">
        <f aca="false">SUMPRODUCT('FD inverse'!$A$51:$BH$51,'FD mesh'!$B$84:$BI$84,$E342:$BL342)+'FD inverse'!$A$51*$C343/Setup!$B$17+INDEX('FD inverse'!$A$51:$BH$51,1,'FD mesh'!$B$15+1)*Setup!$B$22</f>
        <v>0</v>
      </c>
      <c r="BB343" s="0" t="n">
        <f aca="false">SUMPRODUCT('FD inverse'!$A$52:$BH$52,'FD mesh'!$B$84:$BI$84,$E342:$BL342)+'FD inverse'!$A$52*$C343/Setup!$B$17+INDEX('FD inverse'!$A$52:$BH$52,1,'FD mesh'!$B$15+1)*Setup!$B$22</f>
        <v>0</v>
      </c>
      <c r="BC343" s="0" t="n">
        <f aca="false">SUMPRODUCT('FD inverse'!$A$53:$BH$53,'FD mesh'!$B$84:$BI$84,$E342:$BL342)+'FD inverse'!$A$53*$C343/Setup!$B$17+INDEX('FD inverse'!$A$53:$BH$53,1,'FD mesh'!$B$15+1)*Setup!$B$22</f>
        <v>0</v>
      </c>
      <c r="BD343" s="0" t="n">
        <f aca="false">SUMPRODUCT('FD inverse'!$A$54:$BH$54,'FD mesh'!$B$84:$BI$84,$E342:$BL342)+'FD inverse'!$A$54*$C343/Setup!$B$17+INDEX('FD inverse'!$A$54:$BH$54,1,'FD mesh'!$B$15+1)*Setup!$B$22</f>
        <v>0</v>
      </c>
      <c r="BE343" s="0" t="n">
        <f aca="false">SUMPRODUCT('FD inverse'!$A$55:$BH$55,'FD mesh'!$B$84:$BI$84,$E342:$BL342)+'FD inverse'!$A$55*$C343/Setup!$B$17+INDEX('FD inverse'!$A$55:$BH$55,1,'FD mesh'!$B$15+1)*Setup!$B$22</f>
        <v>0</v>
      </c>
      <c r="BF343" s="0" t="n">
        <f aca="false">SUMPRODUCT('FD inverse'!$A$56:$BH$56,'FD mesh'!$B$84:$BI$84,$E342:$BL342)+'FD inverse'!$A$56*$C343/Setup!$B$17+INDEX('FD inverse'!$A$56:$BH$56,1,'FD mesh'!$B$15+1)*Setup!$B$22</f>
        <v>0</v>
      </c>
      <c r="BG343" s="0" t="n">
        <f aca="false">SUMPRODUCT('FD inverse'!$A$57:$BH$57,'FD mesh'!$B$84:$BI$84,$E342:$BL342)+'FD inverse'!$A$57*$C343/Setup!$B$17+INDEX('FD inverse'!$A$57:$BH$57,1,'FD mesh'!$B$15+1)*Setup!$B$22</f>
        <v>0</v>
      </c>
      <c r="BH343" s="0" t="n">
        <f aca="false">SUMPRODUCT('FD inverse'!$A$58:$BH$58,'FD mesh'!$B$84:$BI$84,$E342:$BL342)+'FD inverse'!$A$58*$C343/Setup!$B$17+INDEX('FD inverse'!$A$58:$BH$58,1,'FD mesh'!$B$15+1)*Setup!$B$22</f>
        <v>0</v>
      </c>
      <c r="BI343" s="0" t="n">
        <f aca="false">SUMPRODUCT('FD inverse'!$A$59:$BH$59,'FD mesh'!$B$84:$BI$84,$E342:$BL342)+'FD inverse'!$A$59*$C343/Setup!$B$17+INDEX('FD inverse'!$A$59:$BH$59,1,'FD mesh'!$B$15+1)*Setup!$B$22</f>
        <v>0</v>
      </c>
      <c r="BJ343" s="0" t="n">
        <f aca="false">SUMPRODUCT('FD inverse'!$A$60:$BH$60,'FD mesh'!$B$84:$BI$84,$E342:$BL342)+'FD inverse'!$A$60*$C343/Setup!$B$17+INDEX('FD inverse'!$A$60:$BH$60,1,'FD mesh'!$B$15+1)*Setup!$B$22</f>
        <v>0</v>
      </c>
      <c r="BK343" s="0" t="n">
        <f aca="false">SUMPRODUCT('FD inverse'!$A$61:$BH$61,'FD mesh'!$B$84:$BI$84,$E342:$BL342)+'FD inverse'!$A$61*$C343/Setup!$B$17+INDEX('FD inverse'!$A$61:$BH$61,1,'FD mesh'!$B$15+1)*Setup!$B$22</f>
        <v>0</v>
      </c>
      <c r="BL343" s="0" t="n">
        <f aca="false">SUMPRODUCT('FD inverse'!$A$62:$BH$62,'FD mesh'!$B$84:$BI$84,$E342:$BL342)+'FD inverse'!$A$62*$C343/Setup!$B$17+INDEX('FD inverse'!$A$62:$BH$62,1,'FD mesh'!$B$15+1)*Setup!$B$22</f>
        <v>0</v>
      </c>
    </row>
    <row r="344" customFormat="false" ht="15" hidden="false" customHeight="false" outlineLevel="0" collapsed="false">
      <c r="A344" s="0" t="n">
        <v>339</v>
      </c>
      <c r="B344" s="0" t="n">
        <f aca="false">A344*Setup!$B$11/3600</f>
        <v>28.25</v>
      </c>
      <c r="C344" s="0" t="n">
        <f aca="false">Setup!$B$7+Setup!$B$8*COS(2*PI()*(B344-Setup!$B$9)/24)</f>
        <v>20.0085643070456</v>
      </c>
      <c r="D344" s="0" t="n">
        <f aca="false">(C344-E344)/Setup!$B$17</f>
        <v>-4.74098895314815</v>
      </c>
      <c r="E344" s="0" t="n">
        <f aca="false">SUMPRODUCT('FD inverse'!$A$3:$BH$3,'FD mesh'!$B$84:$BI$84,$E343:$BL343)+'FD inverse'!$A$3*$C344/Setup!$B$17+INDEX('FD inverse'!$A$3:$BH$3,1,'FD mesh'!$B$15+1)*Setup!$B$22</f>
        <v>20.6248928709548</v>
      </c>
      <c r="F344" s="0" t="n">
        <f aca="false">SUMPRODUCT('FD inverse'!$A$4:$BH$4,'FD mesh'!$B$84:$BI$84,$E343:$BL343)+'FD inverse'!$A$4*$C344/Setup!$B$17+INDEX('FD inverse'!$A$4:$BH$4,1,'FD mesh'!$B$15+1)*Setup!$B$22</f>
        <v>20.7653378745847</v>
      </c>
      <c r="G344" s="0" t="n">
        <f aca="false">SUMPRODUCT('FD inverse'!$A$5:$BH$5,'FD mesh'!$B$84:$BI$84,$E343:$BL343)+'FD inverse'!$A$5*$C344/Setup!$B$17+INDEX('FD inverse'!$A$5:$BH$5,1,'FD mesh'!$B$15+1)*Setup!$B$22</f>
        <v>20.9038054912993</v>
      </c>
      <c r="H344" s="0" t="n">
        <f aca="false">SUMPRODUCT('FD inverse'!$A$6:$BH$6,'FD mesh'!$B$84:$BI$84,$E343:$BL343)+'FD inverse'!$A$6*$C344/Setup!$B$17+INDEX('FD inverse'!$A$6:$BH$6,1,'FD mesh'!$B$15+1)*Setup!$B$22</f>
        <v>21.3649219896347</v>
      </c>
      <c r="I344" s="0" t="n">
        <f aca="false">SUMPRODUCT('FD inverse'!$A$7:$BH$7,'FD mesh'!$B$84:$BI$84,$E343:$BL343)+'FD inverse'!$A$7*$C344/Setup!$B$17+INDEX('FD inverse'!$A$7:$BH$7,1,'FD mesh'!$B$15+1)*Setup!$B$22</f>
        <v>21.4031221906201</v>
      </c>
      <c r="J344" s="0" t="n">
        <f aca="false">SUMPRODUCT('FD inverse'!$A$8:$BH$8,'FD mesh'!$B$84:$BI$84,$E343:$BL343)+'FD inverse'!$A$8*$C344/Setup!$B$17+INDEX('FD inverse'!$A$8:$BH$8,1,'FD mesh'!$B$15+1)*Setup!$B$22</f>
        <v>21.4359824813891</v>
      </c>
      <c r="K344" s="0" t="n">
        <f aca="false">SUMPRODUCT('FD inverse'!$A$9:$BH$9,'FD mesh'!$B$84:$BI$84,$E343:$BL343)+'FD inverse'!$A$9*$C344/Setup!$B$17+INDEX('FD inverse'!$A$9:$BH$9,1,'FD mesh'!$B$15+1)*Setup!$B$22</f>
        <v>21.4634363116469</v>
      </c>
      <c r="L344" s="0" t="n">
        <f aca="false">SUMPRODUCT('FD inverse'!$A$10:$BH$10,'FD mesh'!$B$84:$BI$84,$E343:$BL343)+'FD inverse'!$A$10*$C344/Setup!$B$17+INDEX('FD inverse'!$A$10:$BH$10,1,'FD mesh'!$B$15+1)*Setup!$B$22</f>
        <v>21.4854622566718</v>
      </c>
      <c r="M344" s="0" t="n">
        <f aca="false">SUMPRODUCT('FD inverse'!$A$11:$BH$11,'FD mesh'!$B$84:$BI$84,$E343:$BL343)+'FD inverse'!$A$11*$C344/Setup!$B$17+INDEX('FD inverse'!$A$11:$BH$11,1,'FD mesh'!$B$15+1)*Setup!$B$22</f>
        <v>21.5020706576966</v>
      </c>
      <c r="N344" s="0" t="n">
        <f aca="false">SUMPRODUCT('FD inverse'!$A$12:$BH$12,'FD mesh'!$B$84:$BI$84,$E343:$BL343)+'FD inverse'!$A$12*$C344/Setup!$B$17+INDEX('FD inverse'!$A$12:$BH$12,1,'FD mesh'!$B$15+1)*Setup!$B$22</f>
        <v>21.5132920170381</v>
      </c>
      <c r="O344" s="0" t="n">
        <f aca="false">SUMPRODUCT('FD inverse'!$A$13:$BH$13,'FD mesh'!$B$84:$BI$84,$E343:$BL343)+'FD inverse'!$A$13*$C344/Setup!$B$17+INDEX('FD inverse'!$A$13:$BH$13,1,'FD mesh'!$B$15+1)*Setup!$B$22</f>
        <v>21.5191671582988</v>
      </c>
      <c r="P344" s="0" t="n">
        <f aca="false">SUMPRODUCT('FD inverse'!$A$14:$BH$14,'FD mesh'!$B$84:$BI$84,$E343:$BL343)+'FD inverse'!$A$14*$C344/Setup!$B$17+INDEX('FD inverse'!$A$14:$BH$14,1,'FD mesh'!$B$15+1)*Setup!$B$22</f>
        <v>21.5197391566041</v>
      </c>
      <c r="Q344" s="0" t="n">
        <f aca="false">SUMPRODUCT('FD inverse'!$A$15:$BH$15,'FD mesh'!$B$84:$BI$84,$E343:$BL343)+'FD inverse'!$A$15*$C344/Setup!$B$17+INDEX('FD inverse'!$A$15:$BH$15,1,'FD mesh'!$B$15+1)*Setup!$B$22</f>
        <v>21.5150470400643</v>
      </c>
      <c r="R344" s="0" t="n">
        <f aca="false">SUMPRODUCT('FD inverse'!$A$16:$BH$16,'FD mesh'!$B$84:$BI$84,$E343:$BL343)+'FD inverse'!$A$16*$C344/Setup!$B$17+INDEX('FD inverse'!$A$16:$BH$16,1,'FD mesh'!$B$15+1)*Setup!$B$22</f>
        <v>21.5051212611871</v>
      </c>
      <c r="S344" s="0" t="n">
        <f aca="false">SUMPRODUCT('FD inverse'!$A$17:$BH$17,'FD mesh'!$B$84:$BI$84,$E343:$BL343)+'FD inverse'!$A$17*$C344/Setup!$B$17+INDEX('FD inverse'!$A$17:$BH$17,1,'FD mesh'!$B$15+1)*Setup!$B$22</f>
        <v>21.0991821712905</v>
      </c>
      <c r="T344" s="0" t="n">
        <f aca="false">SUMPRODUCT('FD inverse'!$A$18:$BH$18,'FD mesh'!$B$84:$BI$84,$E343:$BL343)+'FD inverse'!$A$18*$C344/Setup!$B$17+INDEX('FD inverse'!$A$18:$BH$18,1,'FD mesh'!$B$15+1)*Setup!$B$22</f>
        <v>20.6908489834117</v>
      </c>
      <c r="U344" s="0" t="n">
        <f aca="false">SUMPRODUCT('FD inverse'!$A$19:$BH$19,'FD mesh'!$B$84:$BI$84,$E343:$BL343)+'FD inverse'!$A$19*$C344/Setup!$B$17+INDEX('FD inverse'!$A$19:$BH$19,1,'FD mesh'!$B$15+1)*Setup!$B$22</f>
        <v>20.2803247864669</v>
      </c>
      <c r="V344" s="0" t="n">
        <f aca="false">SUMPRODUCT('FD inverse'!$A$20:$BH$20,'FD mesh'!$B$84:$BI$84,$E343:$BL343)+'FD inverse'!$A$20*$C344/Setup!$B$17+INDEX('FD inverse'!$A$20:$BH$20,1,'FD mesh'!$B$15+1)*Setup!$B$22</f>
        <v>19.8678081348272</v>
      </c>
      <c r="W344" s="0" t="n">
        <f aca="false">SUMPRODUCT('FD inverse'!$A$21:$BH$21,'FD mesh'!$B$84:$BI$84,$E343:$BL343)+'FD inverse'!$A$21*$C344/Setup!$B$17+INDEX('FD inverse'!$A$21:$BH$21,1,'FD mesh'!$B$15+1)*Setup!$B$22</f>
        <v>19.4534926058879</v>
      </c>
      <c r="X344" s="0" t="n">
        <f aca="false">SUMPRODUCT('FD inverse'!$A$22:$BH$22,'FD mesh'!$B$84:$BI$84,$E343:$BL343)+'FD inverse'!$A$22*$C344/Setup!$B$17+INDEX('FD inverse'!$A$22:$BH$22,1,'FD mesh'!$B$15+1)*Setup!$B$22</f>
        <v>19.0375665313715</v>
      </c>
      <c r="Y344" s="0" t="n">
        <f aca="false">SUMPRODUCT('FD inverse'!$A$23:$BH$23,'FD mesh'!$B$84:$BI$84,$E343:$BL343)+'FD inverse'!$A$23*$C344/Setup!$B$17+INDEX('FD inverse'!$A$23:$BH$23,1,'FD mesh'!$B$15+1)*Setup!$B$22</f>
        <v>18.6202128876104</v>
      </c>
      <c r="Z344" s="0" t="n">
        <f aca="false">SUMPRODUCT('FD inverse'!$A$24:$BH$24,'FD mesh'!$B$84:$BI$84,$E343:$BL343)+'FD inverse'!$A$24*$C344/Setup!$B$17+INDEX('FD inverse'!$A$24:$BH$24,1,'FD mesh'!$B$15+1)*Setup!$B$22</f>
        <v>18.2016093301704</v>
      </c>
      <c r="AA344" s="0" t="n">
        <f aca="false">SUMPRODUCT('FD inverse'!$A$25:$BH$25,'FD mesh'!$B$84:$BI$84,$E343:$BL343)+'FD inverse'!$A$25*$C344/Setup!$B$17+INDEX('FD inverse'!$A$25:$BH$25,1,'FD mesh'!$B$15+1)*Setup!$B$22</f>
        <v>17.7819283582991</v>
      </c>
      <c r="AB344" s="0" t="n">
        <f aca="false">SUMPRODUCT('FD inverse'!$A$26:$BH$26,'FD mesh'!$B$84:$BI$84,$E343:$BL343)+'FD inverse'!$A$26*$C344/Setup!$B$17+INDEX('FD inverse'!$A$26:$BH$26,1,'FD mesh'!$B$15+1)*Setup!$B$22</f>
        <v>17.3613375948201</v>
      </c>
      <c r="AC344" s="0" t="n">
        <f aca="false">SUMPRODUCT('FD inverse'!$A$27:$BH$27,'FD mesh'!$B$84:$BI$84,$E343:$BL343)+'FD inverse'!$A$27*$C344/Setup!$B$17+INDEX('FD inverse'!$A$27:$BH$27,1,'FD mesh'!$B$15+1)*Setup!$B$22</f>
        <v>16.940000167225</v>
      </c>
      <c r="AD344" s="0" t="n">
        <f aca="false">SUMPRODUCT('FD inverse'!$A$28:$BH$28,'FD mesh'!$B$84:$BI$84,$E343:$BL343)+'FD inverse'!$A$28*$C344/Setup!$B$17+INDEX('FD inverse'!$A$28:$BH$28,1,'FD mesh'!$B$15+1)*Setup!$B$22</f>
        <v>16.5180751758475</v>
      </c>
      <c r="AE344" s="0" t="n">
        <f aca="false">SUMPRODUCT('FD inverse'!$A$29:$BH$29,'FD mesh'!$B$84:$BI$84,$E343:$BL343)+'FD inverse'!$A$29*$C344/Setup!$B$17+INDEX('FD inverse'!$A$29:$BH$29,1,'FD mesh'!$B$15+1)*Setup!$B$22</f>
        <v>16.0957182351314</v>
      </c>
      <c r="AF344" s="0" t="n">
        <f aca="false">SUMPRODUCT('FD inverse'!$A$30:$BH$30,'FD mesh'!$B$84:$BI$84,$E343:$BL343)+'FD inverse'!$A$30*$C344/Setup!$B$17+INDEX('FD inverse'!$A$30:$BH$30,1,'FD mesh'!$B$15+1)*Setup!$B$22</f>
        <v>15.6730820741119</v>
      </c>
      <c r="AG344" s="0" t="n">
        <f aca="false">SUMPRODUCT('FD inverse'!$A$31:$BH$31,'FD mesh'!$B$84:$BI$84,$E343:$BL343)+'FD inverse'!$A$31*$C344/Setup!$B$17+INDEX('FD inverse'!$A$31:$BH$31,1,'FD mesh'!$B$15+1)*Setup!$B$22</f>
        <v>15.250317182336</v>
      </c>
      <c r="AH344" s="0" t="n">
        <f aca="false">SUMPRODUCT('FD inverse'!$A$32:$BH$32,'FD mesh'!$B$84:$BI$84,$E343:$BL343)+'FD inverse'!$A$32*$C344/Setup!$B$17+INDEX('FD inverse'!$A$32:$BH$32,1,'FD mesh'!$B$15+1)*Setup!$B$22</f>
        <v>15.2325159630387</v>
      </c>
      <c r="AI344" s="0" t="n">
        <f aca="false">SUMPRODUCT('FD inverse'!$A$33:$BH$33,'FD mesh'!$B$84:$BI$84,$E343:$BL343)+'FD inverse'!$A$33*$C344/Setup!$B$17+INDEX('FD inverse'!$A$33:$BH$33,1,'FD mesh'!$B$15+1)*Setup!$B$22</f>
        <v>15.2147589711183</v>
      </c>
      <c r="AJ344" s="0" t="n">
        <f aca="false">SUMPRODUCT('FD inverse'!$A$34:$BH$34,'FD mesh'!$B$84:$BI$84,$E343:$BL343)+'FD inverse'!$A$34*$C344/Setup!$B$17+INDEX('FD inverse'!$A$34:$BH$34,1,'FD mesh'!$B$15+1)*Setup!$B$22</f>
        <v>15.1970532276458</v>
      </c>
      <c r="AK344" s="0" t="n">
        <f aca="false">SUMPRODUCT('FD inverse'!$A$35:$BH$35,'FD mesh'!$B$84:$BI$84,$E343:$BL343)+'FD inverse'!$A$35*$C344/Setup!$B$17+INDEX('FD inverse'!$A$35:$BH$35,1,'FD mesh'!$B$15+1)*Setup!$B$22</f>
        <v>15.1794034086768</v>
      </c>
      <c r="AL344" s="0" t="n">
        <f aca="false">SUMPRODUCT('FD inverse'!$A$36:$BH$36,'FD mesh'!$B$84:$BI$84,$E343:$BL343)+'FD inverse'!$A$36*$C344/Setup!$B$17+INDEX('FD inverse'!$A$36:$BH$36,1,'FD mesh'!$B$15+1)*Setup!$B$22</f>
        <v>15.1618119820098</v>
      </c>
      <c r="AM344" s="0" t="n">
        <f aca="false">SUMPRODUCT('FD inverse'!$A$37:$BH$37,'FD mesh'!$B$84:$BI$84,$E343:$BL343)+'FD inverse'!$A$37*$C344/Setup!$B$17+INDEX('FD inverse'!$A$37:$BH$37,1,'FD mesh'!$B$15+1)*Setup!$B$22</f>
        <v>15.1442793594236</v>
      </c>
      <c r="AN344" s="0" t="n">
        <f aca="false">SUMPRODUCT('FD inverse'!$A$38:$BH$38,'FD mesh'!$B$84:$BI$84,$E343:$BL343)+'FD inverse'!$A$38*$C344/Setup!$B$17+INDEX('FD inverse'!$A$38:$BH$38,1,'FD mesh'!$B$15+1)*Setup!$B$22</f>
        <v>15.1268040622976</v>
      </c>
      <c r="AO344" s="0" t="n">
        <f aca="false">SUMPRODUCT('FD inverse'!$A$39:$BH$39,'FD mesh'!$B$84:$BI$84,$E343:$BL343)+'FD inverse'!$A$39*$C344/Setup!$B$17+INDEX('FD inverse'!$A$39:$BH$39,1,'FD mesh'!$B$15+1)*Setup!$B$22</f>
        <v>15.1093828987169</v>
      </c>
      <c r="AP344" s="0" t="n">
        <f aca="false">SUMPRODUCT('FD inverse'!$A$40:$BH$40,'FD mesh'!$B$84:$BI$84,$E343:$BL343)+'FD inverse'!$A$40*$C344/Setup!$B$17+INDEX('FD inverse'!$A$40:$BH$40,1,'FD mesh'!$B$15+1)*Setup!$B$22</f>
        <v>15.0920111503548</v>
      </c>
      <c r="AQ344" s="0" t="n">
        <f aca="false">SUMPRODUCT('FD inverse'!$A$41:$BH$41,'FD mesh'!$B$84:$BI$84,$E343:$BL343)+'FD inverse'!$A$41*$C344/Setup!$B$17+INDEX('FD inverse'!$A$41:$BH$41,1,'FD mesh'!$B$15+1)*Setup!$B$22</f>
        <v>15.0746827675902</v>
      </c>
      <c r="AR344" s="0" t="n">
        <f aca="false">SUMPRODUCT('FD inverse'!$A$42:$BH$42,'FD mesh'!$B$84:$BI$84,$E343:$BL343)+'FD inverse'!$A$42*$C344/Setup!$B$17+INDEX('FD inverse'!$A$42:$BH$42,1,'FD mesh'!$B$15+1)*Setup!$B$22</f>
        <v>15.0573905714722</v>
      </c>
      <c r="AS344" s="0" t="n">
        <f aca="false">SUMPRODUCT('FD inverse'!$A$43:$BH$43,'FD mesh'!$B$84:$BI$84,$E343:$BL343)+'FD inverse'!$A$43*$C344/Setup!$B$17+INDEX('FD inverse'!$A$43:$BH$43,1,'FD mesh'!$B$15+1)*Setup!$B$22</f>
        <v>0</v>
      </c>
      <c r="AT344" s="0" t="n">
        <f aca="false">SUMPRODUCT('FD inverse'!$A$44:$BH$44,'FD mesh'!$B$84:$BI$84,$E343:$BL343)+'FD inverse'!$A$44*$C344/Setup!$B$17+INDEX('FD inverse'!$A$44:$BH$44,1,'FD mesh'!$B$15+1)*Setup!$B$22</f>
        <v>0</v>
      </c>
      <c r="AU344" s="0" t="n">
        <f aca="false">SUMPRODUCT('FD inverse'!$A$45:$BH$45,'FD mesh'!$B$84:$BI$84,$E343:$BL343)+'FD inverse'!$A$45*$C344/Setup!$B$17+INDEX('FD inverse'!$A$45:$BH$45,1,'FD mesh'!$B$15+1)*Setup!$B$22</f>
        <v>0</v>
      </c>
      <c r="AV344" s="0" t="n">
        <f aca="false">SUMPRODUCT('FD inverse'!$A$46:$BH$46,'FD mesh'!$B$84:$BI$84,$E343:$BL343)+'FD inverse'!$A$46*$C344/Setup!$B$17+INDEX('FD inverse'!$A$46:$BH$46,1,'FD mesh'!$B$15+1)*Setup!$B$22</f>
        <v>0</v>
      </c>
      <c r="AW344" s="0" t="n">
        <f aca="false">SUMPRODUCT('FD inverse'!$A$47:$BH$47,'FD mesh'!$B$84:$BI$84,$E343:$BL343)+'FD inverse'!$A$47*$C344/Setup!$B$17+INDEX('FD inverse'!$A$47:$BH$47,1,'FD mesh'!$B$15+1)*Setup!$B$22</f>
        <v>0</v>
      </c>
      <c r="AX344" s="0" t="n">
        <f aca="false">SUMPRODUCT('FD inverse'!$A$48:$BH$48,'FD mesh'!$B$84:$BI$84,$E343:$BL343)+'FD inverse'!$A$48*$C344/Setup!$B$17+INDEX('FD inverse'!$A$48:$BH$48,1,'FD mesh'!$B$15+1)*Setup!$B$22</f>
        <v>0</v>
      </c>
      <c r="AY344" s="0" t="n">
        <f aca="false">SUMPRODUCT('FD inverse'!$A$49:$BH$49,'FD mesh'!$B$84:$BI$84,$E343:$BL343)+'FD inverse'!$A$49*$C344/Setup!$B$17+INDEX('FD inverse'!$A$49:$BH$49,1,'FD mesh'!$B$15+1)*Setup!$B$22</f>
        <v>0</v>
      </c>
      <c r="AZ344" s="0" t="n">
        <f aca="false">SUMPRODUCT('FD inverse'!$A$50:$BH$50,'FD mesh'!$B$84:$BI$84,$E343:$BL343)+'FD inverse'!$A$50*$C344/Setup!$B$17+INDEX('FD inverse'!$A$50:$BH$50,1,'FD mesh'!$B$15+1)*Setup!$B$22</f>
        <v>0</v>
      </c>
      <c r="BA344" s="0" t="n">
        <f aca="false">SUMPRODUCT('FD inverse'!$A$51:$BH$51,'FD mesh'!$B$84:$BI$84,$E343:$BL343)+'FD inverse'!$A$51*$C344/Setup!$B$17+INDEX('FD inverse'!$A$51:$BH$51,1,'FD mesh'!$B$15+1)*Setup!$B$22</f>
        <v>0</v>
      </c>
      <c r="BB344" s="0" t="n">
        <f aca="false">SUMPRODUCT('FD inverse'!$A$52:$BH$52,'FD mesh'!$B$84:$BI$84,$E343:$BL343)+'FD inverse'!$A$52*$C344/Setup!$B$17+INDEX('FD inverse'!$A$52:$BH$52,1,'FD mesh'!$B$15+1)*Setup!$B$22</f>
        <v>0</v>
      </c>
      <c r="BC344" s="0" t="n">
        <f aca="false">SUMPRODUCT('FD inverse'!$A$53:$BH$53,'FD mesh'!$B$84:$BI$84,$E343:$BL343)+'FD inverse'!$A$53*$C344/Setup!$B$17+INDEX('FD inverse'!$A$53:$BH$53,1,'FD mesh'!$B$15+1)*Setup!$B$22</f>
        <v>0</v>
      </c>
      <c r="BD344" s="0" t="n">
        <f aca="false">SUMPRODUCT('FD inverse'!$A$54:$BH$54,'FD mesh'!$B$84:$BI$84,$E343:$BL343)+'FD inverse'!$A$54*$C344/Setup!$B$17+INDEX('FD inverse'!$A$54:$BH$54,1,'FD mesh'!$B$15+1)*Setup!$B$22</f>
        <v>0</v>
      </c>
      <c r="BE344" s="0" t="n">
        <f aca="false">SUMPRODUCT('FD inverse'!$A$55:$BH$55,'FD mesh'!$B$84:$BI$84,$E343:$BL343)+'FD inverse'!$A$55*$C344/Setup!$B$17+INDEX('FD inverse'!$A$55:$BH$55,1,'FD mesh'!$B$15+1)*Setup!$B$22</f>
        <v>0</v>
      </c>
      <c r="BF344" s="0" t="n">
        <f aca="false">SUMPRODUCT('FD inverse'!$A$56:$BH$56,'FD mesh'!$B$84:$BI$84,$E343:$BL343)+'FD inverse'!$A$56*$C344/Setup!$B$17+INDEX('FD inverse'!$A$56:$BH$56,1,'FD mesh'!$B$15+1)*Setup!$B$22</f>
        <v>0</v>
      </c>
      <c r="BG344" s="0" t="n">
        <f aca="false">SUMPRODUCT('FD inverse'!$A$57:$BH$57,'FD mesh'!$B$84:$BI$84,$E343:$BL343)+'FD inverse'!$A$57*$C344/Setup!$B$17+INDEX('FD inverse'!$A$57:$BH$57,1,'FD mesh'!$B$15+1)*Setup!$B$22</f>
        <v>0</v>
      </c>
      <c r="BH344" s="0" t="n">
        <f aca="false">SUMPRODUCT('FD inverse'!$A$58:$BH$58,'FD mesh'!$B$84:$BI$84,$E343:$BL343)+'FD inverse'!$A$58*$C344/Setup!$B$17+INDEX('FD inverse'!$A$58:$BH$58,1,'FD mesh'!$B$15+1)*Setup!$B$22</f>
        <v>0</v>
      </c>
      <c r="BI344" s="0" t="n">
        <f aca="false">SUMPRODUCT('FD inverse'!$A$59:$BH$59,'FD mesh'!$B$84:$BI$84,$E343:$BL343)+'FD inverse'!$A$59*$C344/Setup!$B$17+INDEX('FD inverse'!$A$59:$BH$59,1,'FD mesh'!$B$15+1)*Setup!$B$22</f>
        <v>0</v>
      </c>
      <c r="BJ344" s="0" t="n">
        <f aca="false">SUMPRODUCT('FD inverse'!$A$60:$BH$60,'FD mesh'!$B$84:$BI$84,$E343:$BL343)+'FD inverse'!$A$60*$C344/Setup!$B$17+INDEX('FD inverse'!$A$60:$BH$60,1,'FD mesh'!$B$15+1)*Setup!$B$22</f>
        <v>0</v>
      </c>
      <c r="BK344" s="0" t="n">
        <f aca="false">SUMPRODUCT('FD inverse'!$A$61:$BH$61,'FD mesh'!$B$84:$BI$84,$E343:$BL343)+'FD inverse'!$A$61*$C344/Setup!$B$17+INDEX('FD inverse'!$A$61:$BH$61,1,'FD mesh'!$B$15+1)*Setup!$B$22</f>
        <v>0</v>
      </c>
      <c r="BL344" s="0" t="n">
        <f aca="false">SUMPRODUCT('FD inverse'!$A$62:$BH$62,'FD mesh'!$B$84:$BI$84,$E343:$BL343)+'FD inverse'!$A$62*$C344/Setup!$B$17+INDEX('FD inverse'!$A$62:$BH$62,1,'FD mesh'!$B$15+1)*Setup!$B$22</f>
        <v>0</v>
      </c>
    </row>
    <row r="345" customFormat="false" ht="15" hidden="false" customHeight="false" outlineLevel="0" collapsed="false">
      <c r="A345" s="0" t="n">
        <v>340</v>
      </c>
      <c r="B345" s="0" t="n">
        <f aca="false">A345*Setup!$B$11/3600</f>
        <v>28.3333333333333</v>
      </c>
      <c r="C345" s="0" t="n">
        <f aca="false">Setup!$B$7+Setup!$B$8*COS(2*PI()*(B345-Setup!$B$9)/24)</f>
        <v>20.015221207633</v>
      </c>
      <c r="D345" s="0" t="n">
        <f aca="false">(C345-E345)/Setup!$B$17</f>
        <v>-4.67532420840592</v>
      </c>
      <c r="E345" s="0" t="n">
        <f aca="false">SUMPRODUCT('FD inverse'!$A$3:$BH$3,'FD mesh'!$B$84:$BI$84,$E344:$BL344)+'FD inverse'!$A$3*$C345/Setup!$B$17+INDEX('FD inverse'!$A$3:$BH$3,1,'FD mesh'!$B$15+1)*Setup!$B$22</f>
        <v>20.6230133547258</v>
      </c>
      <c r="F345" s="0" t="n">
        <f aca="false">SUMPRODUCT('FD inverse'!$A$4:$BH$4,'FD mesh'!$B$84:$BI$84,$E344:$BL344)+'FD inverse'!$A$4*$C345/Setup!$B$17+INDEX('FD inverse'!$A$4:$BH$4,1,'FD mesh'!$B$15+1)*Setup!$B$22</f>
        <v>20.7617520274213</v>
      </c>
      <c r="G345" s="0" t="n">
        <f aca="false">SUMPRODUCT('FD inverse'!$A$5:$BH$5,'FD mesh'!$B$84:$BI$84,$E344:$BL344)+'FD inverse'!$A$5*$C345/Setup!$B$17+INDEX('FD inverse'!$A$5:$BH$5,1,'FD mesh'!$B$15+1)*Setup!$B$22</f>
        <v>20.898934342841</v>
      </c>
      <c r="H345" s="0" t="n">
        <f aca="false">SUMPRODUCT('FD inverse'!$A$6:$BH$6,'FD mesh'!$B$84:$BI$84,$E344:$BL344)+'FD inverse'!$A$6*$C345/Setup!$B$17+INDEX('FD inverse'!$A$6:$BH$6,1,'FD mesh'!$B$15+1)*Setup!$B$22</f>
        <v>21.356315043567</v>
      </c>
      <c r="I345" s="0" t="n">
        <f aca="false">SUMPRODUCT('FD inverse'!$A$7:$BH$7,'FD mesh'!$B$84:$BI$84,$E344:$BL344)+'FD inverse'!$A$7*$C345/Setup!$B$17+INDEX('FD inverse'!$A$7:$BH$7,1,'FD mesh'!$B$15+1)*Setup!$B$22</f>
        <v>21.3942522896291</v>
      </c>
      <c r="J345" s="0" t="n">
        <f aca="false">SUMPRODUCT('FD inverse'!$A$8:$BH$8,'FD mesh'!$B$84:$BI$84,$E344:$BL344)+'FD inverse'!$A$8*$C345/Setup!$B$17+INDEX('FD inverse'!$A$8:$BH$8,1,'FD mesh'!$B$15+1)*Setup!$B$22</f>
        <v>21.4269565557553</v>
      </c>
      <c r="K345" s="0" t="n">
        <f aca="false">SUMPRODUCT('FD inverse'!$A$9:$BH$9,'FD mesh'!$B$84:$BI$84,$E344:$BL344)+'FD inverse'!$A$9*$C345/Setup!$B$17+INDEX('FD inverse'!$A$9:$BH$9,1,'FD mesh'!$B$15+1)*Setup!$B$22</f>
        <v>21.4543357920092</v>
      </c>
      <c r="L345" s="0" t="n">
        <f aca="false">SUMPRODUCT('FD inverse'!$A$10:$BH$10,'FD mesh'!$B$84:$BI$84,$E344:$BL344)+'FD inverse'!$A$10*$C345/Setup!$B$17+INDEX('FD inverse'!$A$10:$BH$10,1,'FD mesh'!$B$15+1)*Setup!$B$22</f>
        <v>21.4763459901287</v>
      </c>
      <c r="M345" s="0" t="n">
        <f aca="false">SUMPRODUCT('FD inverse'!$A$11:$BH$11,'FD mesh'!$B$84:$BI$84,$E344:$BL344)+'FD inverse'!$A$11*$C345/Setup!$B$17+INDEX('FD inverse'!$A$11:$BH$11,1,'FD mesh'!$B$15+1)*Setup!$B$22</f>
        <v>21.4929778599042</v>
      </c>
      <c r="N345" s="0" t="n">
        <f aca="false">SUMPRODUCT('FD inverse'!$A$12:$BH$12,'FD mesh'!$B$84:$BI$84,$E344:$BL344)+'FD inverse'!$A$12*$C345/Setup!$B$17+INDEX('FD inverse'!$A$12:$BH$12,1,'FD mesh'!$B$15+1)*Setup!$B$22</f>
        <v>21.5042452472063</v>
      </c>
      <c r="O345" s="0" t="n">
        <f aca="false">SUMPRODUCT('FD inverse'!$A$13:$BH$13,'FD mesh'!$B$84:$BI$84,$E344:$BL344)+'FD inverse'!$A$13*$C345/Setup!$B$17+INDEX('FD inverse'!$A$13:$BH$13,1,'FD mesh'!$B$15+1)*Setup!$B$22</f>
        <v>21.5101753071741</v>
      </c>
      <c r="P345" s="0" t="n">
        <f aca="false">SUMPRODUCT('FD inverse'!$A$14:$BH$14,'FD mesh'!$B$84:$BI$84,$E344:$BL344)+'FD inverse'!$A$14*$C345/Setup!$B$17+INDEX('FD inverse'!$A$14:$BH$14,1,'FD mesh'!$B$15+1)*Setup!$B$22</f>
        <v>21.5108004402247</v>
      </c>
      <c r="Q345" s="0" t="n">
        <f aca="false">SUMPRODUCT('FD inverse'!$A$15:$BH$15,'FD mesh'!$B$84:$BI$84,$E344:$BL344)+'FD inverse'!$A$15*$C345/Setup!$B$17+INDEX('FD inverse'!$A$15:$BH$15,1,'FD mesh'!$B$15+1)*Setup!$B$22</f>
        <v>21.5061519942903</v>
      </c>
      <c r="R345" s="0" t="n">
        <f aca="false">SUMPRODUCT('FD inverse'!$A$16:$BH$16,'FD mesh'!$B$84:$BI$84,$E344:$BL344)+'FD inverse'!$A$16*$C345/Setup!$B$17+INDEX('FD inverse'!$A$16:$BH$16,1,'FD mesh'!$B$15+1)*Setup!$B$22</f>
        <v>21.4962557337401</v>
      </c>
      <c r="S345" s="0" t="n">
        <f aca="false">SUMPRODUCT('FD inverse'!$A$17:$BH$17,'FD mesh'!$B$84:$BI$84,$E344:$BL344)+'FD inverse'!$A$17*$C345/Setup!$B$17+INDEX('FD inverse'!$A$17:$BH$17,1,'FD mesh'!$B$15+1)*Setup!$B$22</f>
        <v>21.0910097993464</v>
      </c>
      <c r="T345" s="0" t="n">
        <f aca="false">SUMPRODUCT('FD inverse'!$A$18:$BH$18,'FD mesh'!$B$84:$BI$84,$E344:$BL344)+'FD inverse'!$A$18*$C345/Setup!$B$17+INDEX('FD inverse'!$A$18:$BH$18,1,'FD mesh'!$B$15+1)*Setup!$B$22</f>
        <v>20.6833588526376</v>
      </c>
      <c r="U345" s="0" t="n">
        <f aca="false">SUMPRODUCT('FD inverse'!$A$19:$BH$19,'FD mesh'!$B$84:$BI$84,$E344:$BL344)+'FD inverse'!$A$19*$C345/Setup!$B$17+INDEX('FD inverse'!$A$19:$BH$19,1,'FD mesh'!$B$15+1)*Setup!$B$22</f>
        <v>20.273503667444</v>
      </c>
      <c r="V345" s="0" t="n">
        <f aca="false">SUMPRODUCT('FD inverse'!$A$20:$BH$20,'FD mesh'!$B$84:$BI$84,$E344:$BL344)+'FD inverse'!$A$20*$C345/Setup!$B$17+INDEX('FD inverse'!$A$20:$BH$20,1,'FD mesh'!$B$15+1)*Setup!$B$22</f>
        <v>19.8616411243665</v>
      </c>
      <c r="W345" s="0" t="n">
        <f aca="false">SUMPRODUCT('FD inverse'!$A$21:$BH$21,'FD mesh'!$B$84:$BI$84,$E344:$BL344)+'FD inverse'!$A$21*$C345/Setup!$B$17+INDEX('FD inverse'!$A$21:$BH$21,1,'FD mesh'!$B$15+1)*Setup!$B$22</f>
        <v>19.4479637182105</v>
      </c>
      <c r="X345" s="0" t="n">
        <f aca="false">SUMPRODUCT('FD inverse'!$A$22:$BH$22,'FD mesh'!$B$84:$BI$84,$E344:$BL344)+'FD inverse'!$A$22*$C345/Setup!$B$17+INDEX('FD inverse'!$A$22:$BH$22,1,'FD mesh'!$B$15+1)*Setup!$B$22</f>
        <v>19.0326592393952</v>
      </c>
      <c r="Y345" s="0" t="n">
        <f aca="false">SUMPRODUCT('FD inverse'!$A$23:$BH$23,'FD mesh'!$B$84:$BI$84,$E344:$BL344)+'FD inverse'!$A$23*$C345/Setup!$B$17+INDEX('FD inverse'!$A$23:$BH$23,1,'FD mesh'!$B$15+1)*Setup!$B$22</f>
        <v>18.6159106146555</v>
      </c>
      <c r="Z345" s="0" t="n">
        <f aca="false">SUMPRODUCT('FD inverse'!$A$24:$BH$24,'FD mesh'!$B$84:$BI$84,$E344:$BL344)+'FD inverse'!$A$24*$C345/Setup!$B$17+INDEX('FD inverse'!$A$24:$BH$24,1,'FD mesh'!$B$15+1)*Setup!$B$22</f>
        <v>18.1978958924461</v>
      </c>
      <c r="AA345" s="0" t="n">
        <f aca="false">SUMPRODUCT('FD inverse'!$A$25:$BH$25,'FD mesh'!$B$84:$BI$84,$E344:$BL344)+'FD inverse'!$A$25*$C345/Setup!$B$17+INDEX('FD inverse'!$A$25:$BH$25,1,'FD mesh'!$B$15+1)*Setup!$B$22</f>
        <v>17.7787883585636</v>
      </c>
      <c r="AB345" s="0" t="n">
        <f aca="false">SUMPRODUCT('FD inverse'!$A$26:$BH$26,'FD mesh'!$B$84:$BI$84,$E344:$BL344)+'FD inverse'!$A$26*$C345/Setup!$B$17+INDEX('FD inverse'!$A$26:$BH$26,1,'FD mesh'!$B$15+1)*Setup!$B$22</f>
        <v>17.3587567676161</v>
      </c>
      <c r="AC345" s="0" t="n">
        <f aca="false">SUMPRODUCT('FD inverse'!$A$27:$BH$27,'FD mesh'!$B$84:$BI$84,$E344:$BL344)+'FD inverse'!$A$27*$C345/Setup!$B$17+INDEX('FD inverse'!$A$27:$BH$27,1,'FD mesh'!$B$15+1)*Setup!$B$22</f>
        <v>16.9379656760914</v>
      </c>
      <c r="AD345" s="0" t="n">
        <f aca="false">SUMPRODUCT('FD inverse'!$A$28:$BH$28,'FD mesh'!$B$84:$BI$84,$E344:$BL344)+'FD inverse'!$A$28*$C345/Setup!$B$17+INDEX('FD inverse'!$A$28:$BH$28,1,'FD mesh'!$B$15+1)*Setup!$B$22</f>
        <v>16.5165758628903</v>
      </c>
      <c r="AE345" s="0" t="n">
        <f aca="false">SUMPRODUCT('FD inverse'!$A$29:$BH$29,'FD mesh'!$B$84:$BI$84,$E344:$BL344)+'FD inverse'!$A$29*$C345/Setup!$B$17+INDEX('FD inverse'!$A$29:$BH$29,1,'FD mesh'!$B$15+1)*Setup!$B$22</f>
        <v>16.0947448233046</v>
      </c>
      <c r="AF345" s="0" t="n">
        <f aca="false">SUMPRODUCT('FD inverse'!$A$30:$BH$30,'FD mesh'!$B$84:$BI$84,$E344:$BL344)+'FD inverse'!$A$30*$C345/Setup!$B$17+INDEX('FD inverse'!$A$30:$BH$30,1,'FD mesh'!$B$15+1)*Setup!$B$22</f>
        <v>15.6726273225242</v>
      </c>
      <c r="AG345" s="0" t="n">
        <f aca="false">SUMPRODUCT('FD inverse'!$A$31:$BH$31,'FD mesh'!$B$84:$BI$84,$E344:$BL344)+'FD inverse'!$A$31*$C345/Setup!$B$17+INDEX('FD inverse'!$A$31:$BH$31,1,'FD mesh'!$B$15+1)*Setup!$B$22</f>
        <v>15.2503759948481</v>
      </c>
      <c r="AH345" s="0" t="n">
        <f aca="false">SUMPRODUCT('FD inverse'!$A$32:$BH$32,'FD mesh'!$B$84:$BI$84,$E344:$BL344)+'FD inverse'!$A$32*$C345/Setup!$B$17+INDEX('FD inverse'!$A$32:$BH$32,1,'FD mesh'!$B$15+1)*Setup!$B$22</f>
        <v>15.2325938757113</v>
      </c>
      <c r="AI345" s="0" t="n">
        <f aca="false">SUMPRODUCT('FD inverse'!$A$33:$BH$33,'FD mesh'!$B$84:$BI$84,$E344:$BL344)+'FD inverse'!$A$33*$C345/Setup!$B$17+INDEX('FD inverse'!$A$33:$BH$33,1,'FD mesh'!$B$15+1)*Setup!$B$22</f>
        <v>15.2148511977641</v>
      </c>
      <c r="AJ345" s="0" t="n">
        <f aca="false">SUMPRODUCT('FD inverse'!$A$34:$BH$34,'FD mesh'!$B$84:$BI$84,$E344:$BL344)+'FD inverse'!$A$34*$C345/Setup!$B$17+INDEX('FD inverse'!$A$34:$BH$34,1,'FD mesh'!$B$15+1)*Setup!$B$22</f>
        <v>15.1971552070693</v>
      </c>
      <c r="AK345" s="0" t="n">
        <f aca="false">SUMPRODUCT('FD inverse'!$A$35:$BH$35,'FD mesh'!$B$84:$BI$84,$E344:$BL344)+'FD inverse'!$A$35*$C345/Setup!$B$17+INDEX('FD inverse'!$A$35:$BH$35,1,'FD mesh'!$B$15+1)*Setup!$B$22</f>
        <v>15.1795108407075</v>
      </c>
      <c r="AL345" s="0" t="n">
        <f aca="false">SUMPRODUCT('FD inverse'!$A$36:$BH$36,'FD mesh'!$B$84:$BI$84,$E344:$BL344)+'FD inverse'!$A$36*$C345/Setup!$B$17+INDEX('FD inverse'!$A$36:$BH$36,1,'FD mesh'!$B$15+1)*Setup!$B$22</f>
        <v>15.1619208589143</v>
      </c>
      <c r="AM345" s="0" t="n">
        <f aca="false">SUMPRODUCT('FD inverse'!$A$37:$BH$37,'FD mesh'!$B$84:$BI$84,$E344:$BL344)+'FD inverse'!$A$37*$C345/Setup!$B$17+INDEX('FD inverse'!$A$37:$BH$37,1,'FD mesh'!$B$15+1)*Setup!$B$22</f>
        <v>15.1443859931179</v>
      </c>
      <c r="AN345" s="0" t="n">
        <f aca="false">SUMPRODUCT('FD inverse'!$A$38:$BH$38,'FD mesh'!$B$84:$BI$84,$E344:$BL344)+'FD inverse'!$A$38*$C345/Setup!$B$17+INDEX('FD inverse'!$A$38:$BH$38,1,'FD mesh'!$B$15+1)*Setup!$B$22</f>
        <v>15.1269051077536</v>
      </c>
      <c r="AO345" s="0" t="n">
        <f aca="false">SUMPRODUCT('FD inverse'!$A$39:$BH$39,'FD mesh'!$B$84:$BI$84,$E344:$BL344)+'FD inverse'!$A$39*$C345/Setup!$B$17+INDEX('FD inverse'!$A$39:$BH$39,1,'FD mesh'!$B$15+1)*Setup!$B$22</f>
        <v>15.1094753739267</v>
      </c>
      <c r="AP345" s="0" t="n">
        <f aca="false">SUMPRODUCT('FD inverse'!$A$40:$BH$40,'FD mesh'!$B$84:$BI$84,$E344:$BL344)+'FD inverse'!$A$40*$C345/Setup!$B$17+INDEX('FD inverse'!$A$40:$BH$40,1,'FD mesh'!$B$15+1)*Setup!$B$22</f>
        <v>15.0920924531809</v>
      </c>
      <c r="AQ345" s="0" t="n">
        <f aca="false">SUMPRODUCT('FD inverse'!$A$41:$BH$41,'FD mesh'!$B$84:$BI$84,$E344:$BL344)+'FD inverse'!$A$41*$C345/Setup!$B$17+INDEX('FD inverse'!$A$41:$BH$41,1,'FD mesh'!$B$15+1)*Setup!$B$22</f>
        <v>15.0747506897983</v>
      </c>
      <c r="AR345" s="0" t="n">
        <f aca="false">SUMPRODUCT('FD inverse'!$A$42:$BH$42,'FD mesh'!$B$84:$BI$84,$E344:$BL344)+'FD inverse'!$A$42*$C345/Setup!$B$17+INDEX('FD inverse'!$A$42:$BH$42,1,'FD mesh'!$B$15+1)*Setup!$B$22</f>
        <v>15.057443310202</v>
      </c>
      <c r="AS345" s="0" t="n">
        <f aca="false">SUMPRODUCT('FD inverse'!$A$43:$BH$43,'FD mesh'!$B$84:$BI$84,$E344:$BL344)+'FD inverse'!$A$43*$C345/Setup!$B$17+INDEX('FD inverse'!$A$43:$BH$43,1,'FD mesh'!$B$15+1)*Setup!$B$22</f>
        <v>0</v>
      </c>
      <c r="AT345" s="0" t="n">
        <f aca="false">SUMPRODUCT('FD inverse'!$A$44:$BH$44,'FD mesh'!$B$84:$BI$84,$E344:$BL344)+'FD inverse'!$A$44*$C345/Setup!$B$17+INDEX('FD inverse'!$A$44:$BH$44,1,'FD mesh'!$B$15+1)*Setup!$B$22</f>
        <v>0</v>
      </c>
      <c r="AU345" s="0" t="n">
        <f aca="false">SUMPRODUCT('FD inverse'!$A$45:$BH$45,'FD mesh'!$B$84:$BI$84,$E344:$BL344)+'FD inverse'!$A$45*$C345/Setup!$B$17+INDEX('FD inverse'!$A$45:$BH$45,1,'FD mesh'!$B$15+1)*Setup!$B$22</f>
        <v>0</v>
      </c>
      <c r="AV345" s="0" t="n">
        <f aca="false">SUMPRODUCT('FD inverse'!$A$46:$BH$46,'FD mesh'!$B$84:$BI$84,$E344:$BL344)+'FD inverse'!$A$46*$C345/Setup!$B$17+INDEX('FD inverse'!$A$46:$BH$46,1,'FD mesh'!$B$15+1)*Setup!$B$22</f>
        <v>0</v>
      </c>
      <c r="AW345" s="0" t="n">
        <f aca="false">SUMPRODUCT('FD inverse'!$A$47:$BH$47,'FD mesh'!$B$84:$BI$84,$E344:$BL344)+'FD inverse'!$A$47*$C345/Setup!$B$17+INDEX('FD inverse'!$A$47:$BH$47,1,'FD mesh'!$B$15+1)*Setup!$B$22</f>
        <v>0</v>
      </c>
      <c r="AX345" s="0" t="n">
        <f aca="false">SUMPRODUCT('FD inverse'!$A$48:$BH$48,'FD mesh'!$B$84:$BI$84,$E344:$BL344)+'FD inverse'!$A$48*$C345/Setup!$B$17+INDEX('FD inverse'!$A$48:$BH$48,1,'FD mesh'!$B$15+1)*Setup!$B$22</f>
        <v>0</v>
      </c>
      <c r="AY345" s="0" t="n">
        <f aca="false">SUMPRODUCT('FD inverse'!$A$49:$BH$49,'FD mesh'!$B$84:$BI$84,$E344:$BL344)+'FD inverse'!$A$49*$C345/Setup!$B$17+INDEX('FD inverse'!$A$49:$BH$49,1,'FD mesh'!$B$15+1)*Setup!$B$22</f>
        <v>0</v>
      </c>
      <c r="AZ345" s="0" t="n">
        <f aca="false">SUMPRODUCT('FD inverse'!$A$50:$BH$50,'FD mesh'!$B$84:$BI$84,$E344:$BL344)+'FD inverse'!$A$50*$C345/Setup!$B$17+INDEX('FD inverse'!$A$50:$BH$50,1,'FD mesh'!$B$15+1)*Setup!$B$22</f>
        <v>0</v>
      </c>
      <c r="BA345" s="0" t="n">
        <f aca="false">SUMPRODUCT('FD inverse'!$A$51:$BH$51,'FD mesh'!$B$84:$BI$84,$E344:$BL344)+'FD inverse'!$A$51*$C345/Setup!$B$17+INDEX('FD inverse'!$A$51:$BH$51,1,'FD mesh'!$B$15+1)*Setup!$B$22</f>
        <v>0</v>
      </c>
      <c r="BB345" s="0" t="n">
        <f aca="false">SUMPRODUCT('FD inverse'!$A$52:$BH$52,'FD mesh'!$B$84:$BI$84,$E344:$BL344)+'FD inverse'!$A$52*$C345/Setup!$B$17+INDEX('FD inverse'!$A$52:$BH$52,1,'FD mesh'!$B$15+1)*Setup!$B$22</f>
        <v>0</v>
      </c>
      <c r="BC345" s="0" t="n">
        <f aca="false">SUMPRODUCT('FD inverse'!$A$53:$BH$53,'FD mesh'!$B$84:$BI$84,$E344:$BL344)+'FD inverse'!$A$53*$C345/Setup!$B$17+INDEX('FD inverse'!$A$53:$BH$53,1,'FD mesh'!$B$15+1)*Setup!$B$22</f>
        <v>0</v>
      </c>
      <c r="BD345" s="0" t="n">
        <f aca="false">SUMPRODUCT('FD inverse'!$A$54:$BH$54,'FD mesh'!$B$84:$BI$84,$E344:$BL344)+'FD inverse'!$A$54*$C345/Setup!$B$17+INDEX('FD inverse'!$A$54:$BH$54,1,'FD mesh'!$B$15+1)*Setup!$B$22</f>
        <v>0</v>
      </c>
      <c r="BE345" s="0" t="n">
        <f aca="false">SUMPRODUCT('FD inverse'!$A$55:$BH$55,'FD mesh'!$B$84:$BI$84,$E344:$BL344)+'FD inverse'!$A$55*$C345/Setup!$B$17+INDEX('FD inverse'!$A$55:$BH$55,1,'FD mesh'!$B$15+1)*Setup!$B$22</f>
        <v>0</v>
      </c>
      <c r="BF345" s="0" t="n">
        <f aca="false">SUMPRODUCT('FD inverse'!$A$56:$BH$56,'FD mesh'!$B$84:$BI$84,$E344:$BL344)+'FD inverse'!$A$56*$C345/Setup!$B$17+INDEX('FD inverse'!$A$56:$BH$56,1,'FD mesh'!$B$15+1)*Setup!$B$22</f>
        <v>0</v>
      </c>
      <c r="BG345" s="0" t="n">
        <f aca="false">SUMPRODUCT('FD inverse'!$A$57:$BH$57,'FD mesh'!$B$84:$BI$84,$E344:$BL344)+'FD inverse'!$A$57*$C345/Setup!$B$17+INDEX('FD inverse'!$A$57:$BH$57,1,'FD mesh'!$B$15+1)*Setup!$B$22</f>
        <v>0</v>
      </c>
      <c r="BH345" s="0" t="n">
        <f aca="false">SUMPRODUCT('FD inverse'!$A$58:$BH$58,'FD mesh'!$B$84:$BI$84,$E344:$BL344)+'FD inverse'!$A$58*$C345/Setup!$B$17+INDEX('FD inverse'!$A$58:$BH$58,1,'FD mesh'!$B$15+1)*Setup!$B$22</f>
        <v>0</v>
      </c>
      <c r="BI345" s="0" t="n">
        <f aca="false">SUMPRODUCT('FD inverse'!$A$59:$BH$59,'FD mesh'!$B$84:$BI$84,$E344:$BL344)+'FD inverse'!$A$59*$C345/Setup!$B$17+INDEX('FD inverse'!$A$59:$BH$59,1,'FD mesh'!$B$15+1)*Setup!$B$22</f>
        <v>0</v>
      </c>
      <c r="BJ345" s="0" t="n">
        <f aca="false">SUMPRODUCT('FD inverse'!$A$60:$BH$60,'FD mesh'!$B$84:$BI$84,$E344:$BL344)+'FD inverse'!$A$60*$C345/Setup!$B$17+INDEX('FD inverse'!$A$60:$BH$60,1,'FD mesh'!$B$15+1)*Setup!$B$22</f>
        <v>0</v>
      </c>
      <c r="BK345" s="0" t="n">
        <f aca="false">SUMPRODUCT('FD inverse'!$A$61:$BH$61,'FD mesh'!$B$84:$BI$84,$E344:$BL344)+'FD inverse'!$A$61*$C345/Setup!$B$17+INDEX('FD inverse'!$A$61:$BH$61,1,'FD mesh'!$B$15+1)*Setup!$B$22</f>
        <v>0</v>
      </c>
      <c r="BL345" s="0" t="n">
        <f aca="false">SUMPRODUCT('FD inverse'!$A$62:$BH$62,'FD mesh'!$B$84:$BI$84,$E344:$BL344)+'FD inverse'!$A$62*$C345/Setup!$B$17+INDEX('FD inverse'!$A$62:$BH$62,1,'FD mesh'!$B$15+1)*Setup!$B$22</f>
        <v>0</v>
      </c>
    </row>
    <row r="346" customFormat="false" ht="15" hidden="false" customHeight="false" outlineLevel="0" collapsed="false">
      <c r="A346" s="0" t="n">
        <v>341</v>
      </c>
      <c r="B346" s="0" t="n">
        <f aca="false">A346*Setup!$B$11/3600</f>
        <v>28.4166666666667</v>
      </c>
      <c r="C346" s="0" t="n">
        <f aca="false">Setup!$B$7+Setup!$B$8*COS(2*PI()*(B346-Setup!$B$9)/24)</f>
        <v>20.0237746471107</v>
      </c>
      <c r="D346" s="0" t="n">
        <f aca="false">(C346-E346)/Setup!$B$17</f>
        <v>-4.60388063900876</v>
      </c>
      <c r="E346" s="0" t="n">
        <f aca="false">SUMPRODUCT('FD inverse'!$A$3:$BH$3,'FD mesh'!$B$84:$BI$84,$E345:$BL345)+'FD inverse'!$A$3*$C346/Setup!$B$17+INDEX('FD inverse'!$A$3:$BH$3,1,'FD mesh'!$B$15+1)*Setup!$B$22</f>
        <v>20.6222791301819</v>
      </c>
      <c r="F346" s="0" t="n">
        <f aca="false">SUMPRODUCT('FD inverse'!$A$4:$BH$4,'FD mesh'!$B$84:$BI$84,$E345:$BL345)+'FD inverse'!$A$4*$C346/Setup!$B$17+INDEX('FD inverse'!$A$4:$BH$4,1,'FD mesh'!$B$15+1)*Setup!$B$22</f>
        <v>20.7591400503716</v>
      </c>
      <c r="G346" s="0" t="n">
        <f aca="false">SUMPRODUCT('FD inverse'!$A$5:$BH$5,'FD mesh'!$B$84:$BI$84,$E345:$BL345)+'FD inverse'!$A$5*$C346/Setup!$B$17+INDEX('FD inverse'!$A$5:$BH$5,1,'FD mesh'!$B$15+1)*Setup!$B$22</f>
        <v>20.8948672999669</v>
      </c>
      <c r="H346" s="0" t="n">
        <f aca="false">SUMPRODUCT('FD inverse'!$A$6:$BH$6,'FD mesh'!$B$84:$BI$84,$E345:$BL345)+'FD inverse'!$A$6*$C346/Setup!$B$17+INDEX('FD inverse'!$A$6:$BH$6,1,'FD mesh'!$B$15+1)*Setup!$B$22</f>
        <v>21.3479453065114</v>
      </c>
      <c r="I346" s="0" t="n">
        <f aca="false">SUMPRODUCT('FD inverse'!$A$7:$BH$7,'FD mesh'!$B$84:$BI$84,$E345:$BL345)+'FD inverse'!$A$7*$C346/Setup!$B$17+INDEX('FD inverse'!$A$7:$BH$7,1,'FD mesh'!$B$15+1)*Setup!$B$22</f>
        <v>21.3855717563366</v>
      </c>
      <c r="J346" s="0" t="n">
        <f aca="false">SUMPRODUCT('FD inverse'!$A$8:$BH$8,'FD mesh'!$B$84:$BI$84,$E345:$BL345)+'FD inverse'!$A$8*$C346/Setup!$B$17+INDEX('FD inverse'!$A$8:$BH$8,1,'FD mesh'!$B$15+1)*Setup!$B$22</f>
        <v>21.4180769475823</v>
      </c>
      <c r="K346" s="0" t="n">
        <f aca="false">SUMPRODUCT('FD inverse'!$A$9:$BH$9,'FD mesh'!$B$84:$BI$84,$E345:$BL345)+'FD inverse'!$A$9*$C346/Setup!$B$17+INDEX('FD inverse'!$A$9:$BH$9,1,'FD mesh'!$B$15+1)*Setup!$B$22</f>
        <v>21.4453434319412</v>
      </c>
      <c r="L346" s="0" t="n">
        <f aca="false">SUMPRODUCT('FD inverse'!$A$10:$BH$10,'FD mesh'!$B$84:$BI$84,$E345:$BL345)+'FD inverse'!$A$10*$C346/Setup!$B$17+INDEX('FD inverse'!$A$10:$BH$10,1,'FD mesh'!$B$15+1)*Setup!$B$22</f>
        <v>21.4673046891214</v>
      </c>
      <c r="M346" s="0" t="n">
        <f aca="false">SUMPRODUCT('FD inverse'!$A$11:$BH$11,'FD mesh'!$B$84:$BI$84,$E345:$BL345)+'FD inverse'!$A$11*$C346/Setup!$B$17+INDEX('FD inverse'!$A$11:$BH$11,1,'FD mesh'!$B$15+1)*Setup!$B$22</f>
        <v>21.4839318454124</v>
      </c>
      <c r="N346" s="0" t="n">
        <f aca="false">SUMPRODUCT('FD inverse'!$A$12:$BH$12,'FD mesh'!$B$84:$BI$84,$E345:$BL345)+'FD inverse'!$A$12*$C346/Setup!$B$17+INDEX('FD inverse'!$A$12:$BH$12,1,'FD mesh'!$B$15+1)*Setup!$B$22</f>
        <v>21.4952221199973</v>
      </c>
      <c r="O346" s="0" t="n">
        <f aca="false">SUMPRODUCT('FD inverse'!$A$13:$BH$13,'FD mesh'!$B$84:$BI$84,$E345:$BL345)+'FD inverse'!$A$13*$C346/Setup!$B$17+INDEX('FD inverse'!$A$13:$BH$13,1,'FD mesh'!$B$15+1)*Setup!$B$22</f>
        <v>21.5011890156979</v>
      </c>
      <c r="P346" s="0" t="n">
        <f aca="false">SUMPRODUCT('FD inverse'!$A$14:$BH$14,'FD mesh'!$B$84:$BI$84,$E345:$BL345)+'FD inverse'!$A$14*$C346/Setup!$B$17+INDEX('FD inverse'!$A$14:$BH$14,1,'FD mesh'!$B$15+1)*Setup!$B$22</f>
        <v>21.5018542645097</v>
      </c>
      <c r="Q346" s="0" t="n">
        <f aca="false">SUMPRODUCT('FD inverse'!$A$15:$BH$15,'FD mesh'!$B$84:$BI$84,$E345:$BL345)+'FD inverse'!$A$15*$C346/Setup!$B$17+INDEX('FD inverse'!$A$15:$BH$15,1,'FD mesh'!$B$15+1)*Setup!$B$22</f>
        <v>21.4972415335488</v>
      </c>
      <c r="R346" s="0" t="n">
        <f aca="false">SUMPRODUCT('FD inverse'!$A$16:$BH$16,'FD mesh'!$B$84:$BI$84,$E345:$BL345)+'FD inverse'!$A$16*$C346/Setup!$B$17+INDEX('FD inverse'!$A$16:$BH$16,1,'FD mesh'!$B$15+1)*Setup!$B$22</f>
        <v>21.4873718935958</v>
      </c>
      <c r="S346" s="0" t="n">
        <f aca="false">SUMPRODUCT('FD inverse'!$A$17:$BH$17,'FD mesh'!$B$84:$BI$84,$E345:$BL345)+'FD inverse'!$A$17*$C346/Setup!$B$17+INDEX('FD inverse'!$A$17:$BH$17,1,'FD mesh'!$B$15+1)*Setup!$B$22</f>
        <v>21.0828083229753</v>
      </c>
      <c r="T346" s="0" t="n">
        <f aca="false">SUMPRODUCT('FD inverse'!$A$18:$BH$18,'FD mesh'!$B$84:$BI$84,$E345:$BL345)+'FD inverse'!$A$18*$C346/Setup!$B$17+INDEX('FD inverse'!$A$18:$BH$18,1,'FD mesh'!$B$15+1)*Setup!$B$22</f>
        <v>20.6758311750228</v>
      </c>
      <c r="U346" s="0" t="n">
        <f aca="false">SUMPRODUCT('FD inverse'!$A$19:$BH$19,'FD mesh'!$B$84:$BI$84,$E345:$BL345)+'FD inverse'!$A$19*$C346/Setup!$B$17+INDEX('FD inverse'!$A$19:$BH$19,1,'FD mesh'!$B$15+1)*Setup!$B$22</f>
        <v>20.2666387390865</v>
      </c>
      <c r="V346" s="0" t="n">
        <f aca="false">SUMPRODUCT('FD inverse'!$A$20:$BH$20,'FD mesh'!$B$84:$BI$84,$E345:$BL345)+'FD inverse'!$A$20*$C346/Setup!$B$17+INDEX('FD inverse'!$A$20:$BH$20,1,'FD mesh'!$B$15+1)*Setup!$B$22</f>
        <v>19.855426052805</v>
      </c>
      <c r="W346" s="0" t="n">
        <f aca="false">SUMPRODUCT('FD inverse'!$A$21:$BH$21,'FD mesh'!$B$84:$BI$84,$E345:$BL345)+'FD inverse'!$A$21*$C346/Setup!$B$17+INDEX('FD inverse'!$A$21:$BH$21,1,'FD mesh'!$B$15+1)*Setup!$B$22</f>
        <v>19.4423843597498</v>
      </c>
      <c r="X346" s="0" t="n">
        <f aca="false">SUMPRODUCT('FD inverse'!$A$22:$BH$22,'FD mesh'!$B$84:$BI$84,$E345:$BL345)+'FD inverse'!$A$22*$C346/Setup!$B$17+INDEX('FD inverse'!$A$22:$BH$22,1,'FD mesh'!$B$15+1)*Setup!$B$22</f>
        <v>19.0277007412046</v>
      </c>
      <c r="Y346" s="0" t="n">
        <f aca="false">SUMPRODUCT('FD inverse'!$A$23:$BH$23,'FD mesh'!$B$84:$BI$84,$E345:$BL345)+'FD inverse'!$A$23*$C346/Setup!$B$17+INDEX('FD inverse'!$A$23:$BH$23,1,'FD mesh'!$B$15+1)*Setup!$B$22</f>
        <v>18.6115579074776</v>
      </c>
      <c r="Z346" s="0" t="n">
        <f aca="false">SUMPRODUCT('FD inverse'!$A$24:$BH$24,'FD mesh'!$B$84:$BI$84,$E345:$BL345)+'FD inverse'!$A$24*$C346/Setup!$B$17+INDEX('FD inverse'!$A$24:$BH$24,1,'FD mesh'!$B$15+1)*Setup!$B$22</f>
        <v>18.1941341342097</v>
      </c>
      <c r="AA346" s="0" t="n">
        <f aca="false">SUMPRODUCT('FD inverse'!$A$25:$BH$25,'FD mesh'!$B$84:$BI$84,$E345:$BL345)+'FD inverse'!$A$25*$C346/Setup!$B$17+INDEX('FD inverse'!$A$25:$BH$25,1,'FD mesh'!$B$15+1)*Setup!$B$22</f>
        <v>17.7756033292323</v>
      </c>
      <c r="AB346" s="0" t="n">
        <f aca="false">SUMPRODUCT('FD inverse'!$A$26:$BH$26,'FD mesh'!$B$84:$BI$84,$E345:$BL345)+'FD inverse'!$A$26*$C346/Setup!$B$17+INDEX('FD inverse'!$A$26:$BH$26,1,'FD mesh'!$B$15+1)*Setup!$B$22</f>
        <v>17.356135215623</v>
      </c>
      <c r="AC346" s="0" t="n">
        <f aca="false">SUMPRODUCT('FD inverse'!$A$27:$BH$27,'FD mesh'!$B$84:$BI$84,$E345:$BL345)+'FD inverse'!$A$27*$C346/Setup!$B$17+INDEX('FD inverse'!$A$27:$BH$27,1,'FD mesh'!$B$15+1)*Setup!$B$22</f>
        <v>16.935895616713</v>
      </c>
      <c r="AD346" s="0" t="n">
        <f aca="false">SUMPRODUCT('FD inverse'!$A$28:$BH$28,'FD mesh'!$B$84:$BI$84,$E345:$BL345)+'FD inverse'!$A$28*$C346/Setup!$B$17+INDEX('FD inverse'!$A$28:$BH$28,1,'FD mesh'!$B$15+1)*Setup!$B$22</f>
        <v>16.5150468289001</v>
      </c>
      <c r="AE346" s="0" t="n">
        <f aca="false">SUMPRODUCT('FD inverse'!$A$29:$BH$29,'FD mesh'!$B$84:$BI$84,$E345:$BL345)+'FD inverse'!$A$29*$C346/Setup!$B$17+INDEX('FD inverse'!$A$29:$BH$29,1,'FD mesh'!$B$15+1)*Setup!$B$22</f>
        <v>16.0937480682273</v>
      </c>
      <c r="AF346" s="0" t="n">
        <f aca="false">SUMPRODUCT('FD inverse'!$A$30:$BH$30,'FD mesh'!$B$84:$BI$84,$E345:$BL345)+'FD inverse'!$A$30*$C346/Setup!$B$17+INDEX('FD inverse'!$A$30:$BH$30,1,'FD mesh'!$B$15+1)*Setup!$B$22</f>
        <v>15.6721559767746</v>
      </c>
      <c r="AG346" s="0" t="n">
        <f aca="false">SUMPRODUCT('FD inverse'!$A$31:$BH$31,'FD mesh'!$B$84:$BI$84,$E345:$BL345)+'FD inverse'!$A$31*$C346/Setup!$B$17+INDEX('FD inverse'!$A$31:$BH$31,1,'FD mesh'!$B$15+1)*Setup!$B$22</f>
        <v>15.2504251750013</v>
      </c>
      <c r="AH346" s="0" t="n">
        <f aca="false">SUMPRODUCT('FD inverse'!$A$32:$BH$32,'FD mesh'!$B$84:$BI$84,$E345:$BL345)+'FD inverse'!$A$32*$C346/Setup!$B$17+INDEX('FD inverse'!$A$32:$BH$32,1,'FD mesh'!$B$15+1)*Setup!$B$22</f>
        <v>15.2326624975864</v>
      </c>
      <c r="AI346" s="0" t="n">
        <f aca="false">SUMPRODUCT('FD inverse'!$A$33:$BH$33,'FD mesh'!$B$84:$BI$84,$E345:$BL345)+'FD inverse'!$A$33*$C346/Setup!$B$17+INDEX('FD inverse'!$A$33:$BH$33,1,'FD mesh'!$B$15+1)*Setup!$B$22</f>
        <v>15.2149345581452</v>
      </c>
      <c r="AJ346" s="0" t="n">
        <f aca="false">SUMPRODUCT('FD inverse'!$A$34:$BH$34,'FD mesh'!$B$84:$BI$84,$E345:$BL345)+'FD inverse'!$A$34*$C346/Setup!$B$17+INDEX('FD inverse'!$A$34:$BH$34,1,'FD mesh'!$B$15+1)*Setup!$B$22</f>
        <v>15.197248817649</v>
      </c>
      <c r="AK346" s="0" t="n">
        <f aca="false">SUMPRODUCT('FD inverse'!$A$35:$BH$35,'FD mesh'!$B$84:$BI$84,$E345:$BL345)+'FD inverse'!$A$35*$C346/Setup!$B$17+INDEX('FD inverse'!$A$35:$BH$35,1,'FD mesh'!$B$15+1)*Setup!$B$22</f>
        <v>15.1796104649845</v>
      </c>
      <c r="AL346" s="0" t="n">
        <f aca="false">SUMPRODUCT('FD inverse'!$A$36:$BH$36,'FD mesh'!$B$84:$BI$84,$E345:$BL345)+'FD inverse'!$A$36*$C346/Setup!$B$17+INDEX('FD inverse'!$A$36:$BH$36,1,'FD mesh'!$B$15+1)*Setup!$B$22</f>
        <v>15.1620225444236</v>
      </c>
      <c r="AM346" s="0" t="n">
        <f aca="false">SUMPRODUCT('FD inverse'!$A$37:$BH$37,'FD mesh'!$B$84:$BI$84,$E345:$BL345)+'FD inverse'!$A$37*$C346/Setup!$B$17+INDEX('FD inverse'!$A$37:$BH$37,1,'FD mesh'!$B$15+1)*Setup!$B$22</f>
        <v>15.1444860994096</v>
      </c>
      <c r="AN346" s="0" t="n">
        <f aca="false">SUMPRODUCT('FD inverse'!$A$38:$BH$38,'FD mesh'!$B$84:$BI$84,$E345:$BL345)+'FD inverse'!$A$38*$C346/Setup!$B$17+INDEX('FD inverse'!$A$38:$BH$38,1,'FD mesh'!$B$15+1)*Setup!$B$22</f>
        <v>15.1270003305063</v>
      </c>
      <c r="AO346" s="0" t="n">
        <f aca="false">SUMPRODUCT('FD inverse'!$A$39:$BH$39,'FD mesh'!$B$84:$BI$84,$E345:$BL345)+'FD inverse'!$A$39*$C346/Setup!$B$17+INDEX('FD inverse'!$A$39:$BH$39,1,'FD mesh'!$B$15+1)*Setup!$B$22</f>
        <v>15.1095627655538</v>
      </c>
      <c r="AP346" s="0" t="n">
        <f aca="false">SUMPRODUCT('FD inverse'!$A$40:$BH$40,'FD mesh'!$B$84:$BI$84,$E345:$BL345)+'FD inverse'!$A$40*$C346/Setup!$B$17+INDEX('FD inverse'!$A$40:$BH$40,1,'FD mesh'!$B$15+1)*Setup!$B$22</f>
        <v>15.0921694402558</v>
      </c>
      <c r="AQ346" s="0" t="n">
        <f aca="false">SUMPRODUCT('FD inverse'!$A$41:$BH$41,'FD mesh'!$B$84:$BI$84,$E345:$BL345)+'FD inverse'!$A$41*$C346/Setup!$B$17+INDEX('FD inverse'!$A$41:$BH$41,1,'FD mesh'!$B$15+1)*Setup!$B$22</f>
        <v>15.0748150875884</v>
      </c>
      <c r="AR346" s="0" t="n">
        <f aca="false">SUMPRODUCT('FD inverse'!$A$42:$BH$42,'FD mesh'!$B$84:$BI$84,$E345:$BL345)+'FD inverse'!$A$42*$C346/Setup!$B$17+INDEX('FD inverse'!$A$42:$BH$42,1,'FD mesh'!$B$15+1)*Setup!$B$22</f>
        <v>15.0574933345657</v>
      </c>
      <c r="AS346" s="0" t="n">
        <f aca="false">SUMPRODUCT('FD inverse'!$A$43:$BH$43,'FD mesh'!$B$84:$BI$84,$E345:$BL345)+'FD inverse'!$A$43*$C346/Setup!$B$17+INDEX('FD inverse'!$A$43:$BH$43,1,'FD mesh'!$B$15+1)*Setup!$B$22</f>
        <v>0</v>
      </c>
      <c r="AT346" s="0" t="n">
        <f aca="false">SUMPRODUCT('FD inverse'!$A$44:$BH$44,'FD mesh'!$B$84:$BI$84,$E345:$BL345)+'FD inverse'!$A$44*$C346/Setup!$B$17+INDEX('FD inverse'!$A$44:$BH$44,1,'FD mesh'!$B$15+1)*Setup!$B$22</f>
        <v>0</v>
      </c>
      <c r="AU346" s="0" t="n">
        <f aca="false">SUMPRODUCT('FD inverse'!$A$45:$BH$45,'FD mesh'!$B$84:$BI$84,$E345:$BL345)+'FD inverse'!$A$45*$C346/Setup!$B$17+INDEX('FD inverse'!$A$45:$BH$45,1,'FD mesh'!$B$15+1)*Setup!$B$22</f>
        <v>0</v>
      </c>
      <c r="AV346" s="0" t="n">
        <f aca="false">SUMPRODUCT('FD inverse'!$A$46:$BH$46,'FD mesh'!$B$84:$BI$84,$E345:$BL345)+'FD inverse'!$A$46*$C346/Setup!$B$17+INDEX('FD inverse'!$A$46:$BH$46,1,'FD mesh'!$B$15+1)*Setup!$B$22</f>
        <v>0</v>
      </c>
      <c r="AW346" s="0" t="n">
        <f aca="false">SUMPRODUCT('FD inverse'!$A$47:$BH$47,'FD mesh'!$B$84:$BI$84,$E345:$BL345)+'FD inverse'!$A$47*$C346/Setup!$B$17+INDEX('FD inverse'!$A$47:$BH$47,1,'FD mesh'!$B$15+1)*Setup!$B$22</f>
        <v>0</v>
      </c>
      <c r="AX346" s="0" t="n">
        <f aca="false">SUMPRODUCT('FD inverse'!$A$48:$BH$48,'FD mesh'!$B$84:$BI$84,$E345:$BL345)+'FD inverse'!$A$48*$C346/Setup!$B$17+INDEX('FD inverse'!$A$48:$BH$48,1,'FD mesh'!$B$15+1)*Setup!$B$22</f>
        <v>0</v>
      </c>
      <c r="AY346" s="0" t="n">
        <f aca="false">SUMPRODUCT('FD inverse'!$A$49:$BH$49,'FD mesh'!$B$84:$BI$84,$E345:$BL345)+'FD inverse'!$A$49*$C346/Setup!$B$17+INDEX('FD inverse'!$A$49:$BH$49,1,'FD mesh'!$B$15+1)*Setup!$B$22</f>
        <v>0</v>
      </c>
      <c r="AZ346" s="0" t="n">
        <f aca="false">SUMPRODUCT('FD inverse'!$A$50:$BH$50,'FD mesh'!$B$84:$BI$84,$E345:$BL345)+'FD inverse'!$A$50*$C346/Setup!$B$17+INDEX('FD inverse'!$A$50:$BH$50,1,'FD mesh'!$B$15+1)*Setup!$B$22</f>
        <v>0</v>
      </c>
      <c r="BA346" s="0" t="n">
        <f aca="false">SUMPRODUCT('FD inverse'!$A$51:$BH$51,'FD mesh'!$B$84:$BI$84,$E345:$BL345)+'FD inverse'!$A$51*$C346/Setup!$B$17+INDEX('FD inverse'!$A$51:$BH$51,1,'FD mesh'!$B$15+1)*Setup!$B$22</f>
        <v>0</v>
      </c>
      <c r="BB346" s="0" t="n">
        <f aca="false">SUMPRODUCT('FD inverse'!$A$52:$BH$52,'FD mesh'!$B$84:$BI$84,$E345:$BL345)+'FD inverse'!$A$52*$C346/Setup!$B$17+INDEX('FD inverse'!$A$52:$BH$52,1,'FD mesh'!$B$15+1)*Setup!$B$22</f>
        <v>0</v>
      </c>
      <c r="BC346" s="0" t="n">
        <f aca="false">SUMPRODUCT('FD inverse'!$A$53:$BH$53,'FD mesh'!$B$84:$BI$84,$E345:$BL345)+'FD inverse'!$A$53*$C346/Setup!$B$17+INDEX('FD inverse'!$A$53:$BH$53,1,'FD mesh'!$B$15+1)*Setup!$B$22</f>
        <v>0</v>
      </c>
      <c r="BD346" s="0" t="n">
        <f aca="false">SUMPRODUCT('FD inverse'!$A$54:$BH$54,'FD mesh'!$B$84:$BI$84,$E345:$BL345)+'FD inverse'!$A$54*$C346/Setup!$B$17+INDEX('FD inverse'!$A$54:$BH$54,1,'FD mesh'!$B$15+1)*Setup!$B$22</f>
        <v>0</v>
      </c>
      <c r="BE346" s="0" t="n">
        <f aca="false">SUMPRODUCT('FD inverse'!$A$55:$BH$55,'FD mesh'!$B$84:$BI$84,$E345:$BL345)+'FD inverse'!$A$55*$C346/Setup!$B$17+INDEX('FD inverse'!$A$55:$BH$55,1,'FD mesh'!$B$15+1)*Setup!$B$22</f>
        <v>0</v>
      </c>
      <c r="BF346" s="0" t="n">
        <f aca="false">SUMPRODUCT('FD inverse'!$A$56:$BH$56,'FD mesh'!$B$84:$BI$84,$E345:$BL345)+'FD inverse'!$A$56*$C346/Setup!$B$17+INDEX('FD inverse'!$A$56:$BH$56,1,'FD mesh'!$B$15+1)*Setup!$B$22</f>
        <v>0</v>
      </c>
      <c r="BG346" s="0" t="n">
        <f aca="false">SUMPRODUCT('FD inverse'!$A$57:$BH$57,'FD mesh'!$B$84:$BI$84,$E345:$BL345)+'FD inverse'!$A$57*$C346/Setup!$B$17+INDEX('FD inverse'!$A$57:$BH$57,1,'FD mesh'!$B$15+1)*Setup!$B$22</f>
        <v>0</v>
      </c>
      <c r="BH346" s="0" t="n">
        <f aca="false">SUMPRODUCT('FD inverse'!$A$58:$BH$58,'FD mesh'!$B$84:$BI$84,$E345:$BL345)+'FD inverse'!$A$58*$C346/Setup!$B$17+INDEX('FD inverse'!$A$58:$BH$58,1,'FD mesh'!$B$15+1)*Setup!$B$22</f>
        <v>0</v>
      </c>
      <c r="BI346" s="0" t="n">
        <f aca="false">SUMPRODUCT('FD inverse'!$A$59:$BH$59,'FD mesh'!$B$84:$BI$84,$E345:$BL345)+'FD inverse'!$A$59*$C346/Setup!$B$17+INDEX('FD inverse'!$A$59:$BH$59,1,'FD mesh'!$B$15+1)*Setup!$B$22</f>
        <v>0</v>
      </c>
      <c r="BJ346" s="0" t="n">
        <f aca="false">SUMPRODUCT('FD inverse'!$A$60:$BH$60,'FD mesh'!$B$84:$BI$84,$E345:$BL345)+'FD inverse'!$A$60*$C346/Setup!$B$17+INDEX('FD inverse'!$A$60:$BH$60,1,'FD mesh'!$B$15+1)*Setup!$B$22</f>
        <v>0</v>
      </c>
      <c r="BK346" s="0" t="n">
        <f aca="false">SUMPRODUCT('FD inverse'!$A$61:$BH$61,'FD mesh'!$B$84:$BI$84,$E345:$BL345)+'FD inverse'!$A$61*$C346/Setup!$B$17+INDEX('FD inverse'!$A$61:$BH$61,1,'FD mesh'!$B$15+1)*Setup!$B$22</f>
        <v>0</v>
      </c>
      <c r="BL346" s="0" t="n">
        <f aca="false">SUMPRODUCT('FD inverse'!$A$62:$BH$62,'FD mesh'!$B$84:$BI$84,$E345:$BL345)+'FD inverse'!$A$62*$C346/Setup!$B$17+INDEX('FD inverse'!$A$62:$BH$62,1,'FD mesh'!$B$15+1)*Setup!$B$22</f>
        <v>0</v>
      </c>
    </row>
    <row r="347" customFormat="false" ht="15" hidden="false" customHeight="false" outlineLevel="0" collapsed="false">
      <c r="A347" s="0" t="n">
        <v>342</v>
      </c>
      <c r="B347" s="0" t="n">
        <f aca="false">A347*Setup!$B$11/3600</f>
        <v>28.5</v>
      </c>
      <c r="C347" s="0" t="n">
        <f aca="false">Setup!$B$7+Setup!$B$8*COS(2*PI()*(B347-Setup!$B$9)/24)</f>
        <v>20.0342205545048</v>
      </c>
      <c r="D347" s="0" t="n">
        <f aca="false">(C347-E347)/Setup!$B$17</f>
        <v>-4.52670540894548</v>
      </c>
      <c r="E347" s="0" t="n">
        <f aca="false">SUMPRODUCT('FD inverse'!$A$3:$BH$3,'FD mesh'!$B$84:$BI$84,$E346:$BL346)+'FD inverse'!$A$3*$C347/Setup!$B$17+INDEX('FD inverse'!$A$3:$BH$3,1,'FD mesh'!$B$15+1)*Setup!$B$22</f>
        <v>20.6226922576677</v>
      </c>
      <c r="F347" s="0" t="n">
        <f aca="false">SUMPRODUCT('FD inverse'!$A$4:$BH$4,'FD mesh'!$B$84:$BI$84,$E346:$BL346)+'FD inverse'!$A$4*$C347/Setup!$B$17+INDEX('FD inverse'!$A$4:$BH$4,1,'FD mesh'!$B$15+1)*Setup!$B$22</f>
        <v>20.7575052873362</v>
      </c>
      <c r="G347" s="0" t="n">
        <f aca="false">SUMPRODUCT('FD inverse'!$A$5:$BH$5,'FD mesh'!$B$84:$BI$84,$E346:$BL346)+'FD inverse'!$A$5*$C347/Setup!$B$17+INDEX('FD inverse'!$A$5:$BH$5,1,'FD mesh'!$B$15+1)*Setup!$B$22</f>
        <v>20.8916087844373</v>
      </c>
      <c r="H347" s="0" t="n">
        <f aca="false">SUMPRODUCT('FD inverse'!$A$6:$BH$6,'FD mesh'!$B$84:$BI$84,$E346:$BL346)+'FD inverse'!$A$6*$C347/Setup!$B$17+INDEX('FD inverse'!$A$6:$BH$6,1,'FD mesh'!$B$15+1)*Setup!$B$22</f>
        <v>21.3398205337899</v>
      </c>
      <c r="I347" s="0" t="n">
        <f aca="false">SUMPRODUCT('FD inverse'!$A$7:$BH$7,'FD mesh'!$B$84:$BI$84,$E346:$BL346)+'FD inverse'!$A$7*$C347/Setup!$B$17+INDEX('FD inverse'!$A$7:$BH$7,1,'FD mesh'!$B$15+1)*Setup!$B$22</f>
        <v>21.3770886022514</v>
      </c>
      <c r="J347" s="0" t="n">
        <f aca="false">SUMPRODUCT('FD inverse'!$A$8:$BH$8,'FD mesh'!$B$84:$BI$84,$E346:$BL346)+'FD inverse'!$A$8*$C347/Setup!$B$17+INDEX('FD inverse'!$A$8:$BH$8,1,'FD mesh'!$B$15+1)*Setup!$B$22</f>
        <v>21.4093518600431</v>
      </c>
      <c r="K347" s="0" t="n">
        <f aca="false">SUMPRODUCT('FD inverse'!$A$9:$BH$9,'FD mesh'!$B$84:$BI$84,$E346:$BL346)+'FD inverse'!$A$9*$C347/Setup!$B$17+INDEX('FD inverse'!$A$9:$BH$9,1,'FD mesh'!$B$15+1)*Setup!$B$22</f>
        <v>21.4364675735639</v>
      </c>
      <c r="L347" s="0" t="n">
        <f aca="false">SUMPRODUCT('FD inverse'!$A$10:$BH$10,'FD mesh'!$B$84:$BI$84,$E346:$BL346)+'FD inverse'!$A$10*$C347/Setup!$B$17+INDEX('FD inverse'!$A$10:$BH$10,1,'FD mesh'!$B$15+1)*Setup!$B$22</f>
        <v>21.4583467924668</v>
      </c>
      <c r="M347" s="0" t="n">
        <f aca="false">SUMPRODUCT('FD inverse'!$A$11:$BH$11,'FD mesh'!$B$84:$BI$84,$E346:$BL346)+'FD inverse'!$A$11*$C347/Setup!$B$17+INDEX('FD inverse'!$A$11:$BH$11,1,'FD mesh'!$B$15+1)*Setup!$B$22</f>
        <v>21.4749411165882</v>
      </c>
      <c r="N347" s="0" t="n">
        <f aca="false">SUMPRODUCT('FD inverse'!$A$12:$BH$12,'FD mesh'!$B$84:$BI$84,$E346:$BL346)+'FD inverse'!$A$12*$C347/Setup!$B$17+INDEX('FD inverse'!$A$12:$BH$12,1,'FD mesh'!$B$15+1)*Setup!$B$22</f>
        <v>21.4862311759165</v>
      </c>
      <c r="O347" s="0" t="n">
        <f aca="false">SUMPRODUCT('FD inverse'!$A$13:$BH$13,'FD mesh'!$B$84:$BI$84,$E346:$BL346)+'FD inverse'!$A$13*$C347/Setup!$B$17+INDEX('FD inverse'!$A$13:$BH$13,1,'FD mesh'!$B$15+1)*Setup!$B$22</f>
        <v>21.4922168434567</v>
      </c>
      <c r="P347" s="0" t="n">
        <f aca="false">SUMPRODUCT('FD inverse'!$A$14:$BH$14,'FD mesh'!$B$84:$BI$84,$E346:$BL346)+'FD inverse'!$A$14*$C347/Setup!$B$17+INDEX('FD inverse'!$A$14:$BH$14,1,'FD mesh'!$B$15+1)*Setup!$B$22</f>
        <v>21.4929091940405</v>
      </c>
      <c r="Q347" s="0" t="n">
        <f aca="false">SUMPRODUCT('FD inverse'!$A$15:$BH$15,'FD mesh'!$B$84:$BI$84,$E346:$BL346)+'FD inverse'!$A$15*$C347/Setup!$B$17+INDEX('FD inverse'!$A$15:$BH$15,1,'FD mesh'!$B$15+1)*Setup!$B$22</f>
        <v>21.4883242169138</v>
      </c>
      <c r="R347" s="0" t="n">
        <f aca="false">SUMPRODUCT('FD inverse'!$A$16:$BH$16,'FD mesh'!$B$84:$BI$84,$E346:$BL346)+'FD inverse'!$A$16*$C347/Setup!$B$17+INDEX('FD inverse'!$A$16:$BH$16,1,'FD mesh'!$B$15+1)*Setup!$B$22</f>
        <v>21.4784782860201</v>
      </c>
      <c r="S347" s="0" t="n">
        <f aca="false">SUMPRODUCT('FD inverse'!$A$17:$BH$17,'FD mesh'!$B$84:$BI$84,$E346:$BL346)+'FD inverse'!$A$17*$C347/Setup!$B$17+INDEX('FD inverse'!$A$17:$BH$17,1,'FD mesh'!$B$15+1)*Setup!$B$22</f>
        <v>21.0745857189495</v>
      </c>
      <c r="T347" s="0" t="n">
        <f aca="false">SUMPRODUCT('FD inverse'!$A$18:$BH$18,'FD mesh'!$B$84:$BI$84,$E346:$BL346)+'FD inverse'!$A$18*$C347/Setup!$B$17+INDEX('FD inverse'!$A$18:$BH$18,1,'FD mesh'!$B$15+1)*Setup!$B$22</f>
        <v>20.66827335698</v>
      </c>
      <c r="U347" s="0" t="n">
        <f aca="false">SUMPRODUCT('FD inverse'!$A$19:$BH$19,'FD mesh'!$B$84:$BI$84,$E346:$BL346)+'FD inverse'!$A$19*$C347/Setup!$B$17+INDEX('FD inverse'!$A$19:$BH$19,1,'FD mesh'!$B$15+1)*Setup!$B$22</f>
        <v>20.2597368371293</v>
      </c>
      <c r="V347" s="0" t="n">
        <f aca="false">SUMPRODUCT('FD inverse'!$A$20:$BH$20,'FD mesh'!$B$84:$BI$84,$E346:$BL346)+'FD inverse'!$A$20*$C347/Setup!$B$17+INDEX('FD inverse'!$A$20:$BH$20,1,'FD mesh'!$B$15+1)*Setup!$B$22</f>
        <v>19.8491691861311</v>
      </c>
      <c r="W347" s="0" t="n">
        <f aca="false">SUMPRODUCT('FD inverse'!$A$21:$BH$21,'FD mesh'!$B$84:$BI$84,$E346:$BL346)+'FD inverse'!$A$21*$C347/Setup!$B$17+INDEX('FD inverse'!$A$21:$BH$21,1,'FD mesh'!$B$15+1)*Setup!$B$22</f>
        <v>19.4367602286547</v>
      </c>
      <c r="X347" s="0" t="n">
        <f aca="false">SUMPRODUCT('FD inverse'!$A$22:$BH$22,'FD mesh'!$B$84:$BI$84,$E346:$BL346)+'FD inverse'!$A$22*$C347/Setup!$B$17+INDEX('FD inverse'!$A$22:$BH$22,1,'FD mesh'!$B$15+1)*Setup!$B$22</f>
        <v>19.0226961697417</v>
      </c>
      <c r="Y347" s="0" t="n">
        <f aca="false">SUMPRODUCT('FD inverse'!$A$23:$BH$23,'FD mesh'!$B$84:$BI$84,$E346:$BL346)+'FD inverse'!$A$23*$C347/Setup!$B$17+INDEX('FD inverse'!$A$23:$BH$23,1,'FD mesh'!$B$15+1)*Setup!$B$22</f>
        <v>18.607159336941</v>
      </c>
      <c r="Z347" s="0" t="n">
        <f aca="false">SUMPRODUCT('FD inverse'!$A$24:$BH$24,'FD mesh'!$B$84:$BI$84,$E346:$BL346)+'FD inverse'!$A$24*$C347/Setup!$B$17+INDEX('FD inverse'!$A$24:$BH$24,1,'FD mesh'!$B$15+1)*Setup!$B$22</f>
        <v>18.1903280676682</v>
      </c>
      <c r="AA347" s="0" t="n">
        <f aca="false">SUMPRODUCT('FD inverse'!$A$25:$BH$25,'FD mesh'!$B$84:$BI$84,$E346:$BL346)+'FD inverse'!$A$25*$C347/Setup!$B$17+INDEX('FD inverse'!$A$25:$BH$25,1,'FD mesh'!$B$15+1)*Setup!$B$22</f>
        <v>17.7723767273846</v>
      </c>
      <c r="AB347" s="0" t="n">
        <f aca="false">SUMPRODUCT('FD inverse'!$A$26:$BH$26,'FD mesh'!$B$84:$BI$84,$E346:$BL346)+'FD inverse'!$A$26*$C347/Setup!$B$17+INDEX('FD inverse'!$A$26:$BH$26,1,'FD mesh'!$B$15+1)*Setup!$B$22</f>
        <v>17.3534758442715</v>
      </c>
      <c r="AC347" s="0" t="n">
        <f aca="false">SUMPRODUCT('FD inverse'!$A$27:$BH$27,'FD mesh'!$B$84:$BI$84,$E346:$BL346)+'FD inverse'!$A$27*$C347/Setup!$B$17+INDEX('FD inverse'!$A$27:$BH$27,1,'FD mesh'!$B$15+1)*Setup!$B$22</f>
        <v>16.9337923461606</v>
      </c>
      <c r="AD347" s="0" t="n">
        <f aca="false">SUMPRODUCT('FD inverse'!$A$28:$BH$28,'FD mesh'!$B$84:$BI$84,$E346:$BL346)+'FD inverse'!$A$28*$C347/Setup!$B$17+INDEX('FD inverse'!$A$28:$BH$28,1,'FD mesh'!$B$15+1)*Setup!$B$22</f>
        <v>16.513489885573</v>
      </c>
      <c r="AE347" s="0" t="n">
        <f aca="false">SUMPRODUCT('FD inverse'!$A$29:$BH$29,'FD mesh'!$B$84:$BI$84,$E346:$BL346)+'FD inverse'!$A$29*$C347/Setup!$B$17+INDEX('FD inverse'!$A$29:$BH$29,1,'FD mesh'!$B$15+1)*Setup!$B$22</f>
        <v>16.0927292388062</v>
      </c>
      <c r="AF347" s="0" t="n">
        <f aca="false">SUMPRODUCT('FD inverse'!$A$30:$BH$30,'FD mesh'!$B$84:$BI$84,$E346:$BL346)+'FD inverse'!$A$30*$C347/Setup!$B$17+INDEX('FD inverse'!$A$30:$BH$30,1,'FD mesh'!$B$15+1)*Setup!$B$22</f>
        <v>15.6716687650955</v>
      </c>
      <c r="AG347" s="0" t="n">
        <f aca="false">SUMPRODUCT('FD inverse'!$A$31:$BH$31,'FD mesh'!$B$84:$BI$84,$E346:$BL346)+'FD inverse'!$A$31*$C347/Setup!$B$17+INDEX('FD inverse'!$A$31:$BH$31,1,'FD mesh'!$B$15+1)*Setup!$B$22</f>
        <v>15.2504649119478</v>
      </c>
      <c r="AH347" s="0" t="n">
        <f aca="false">SUMPRODUCT('FD inverse'!$A$32:$BH$32,'FD mesh'!$B$84:$BI$84,$E346:$BL346)+'FD inverse'!$A$32*$C347/Setup!$B$17+INDEX('FD inverse'!$A$32:$BH$32,1,'FD mesh'!$B$15+1)*Setup!$B$22</f>
        <v>15.2327219960141</v>
      </c>
      <c r="AI347" s="0" t="n">
        <f aca="false">SUMPRODUCT('FD inverse'!$A$33:$BH$33,'FD mesh'!$B$84:$BI$84,$E346:$BL346)+'FD inverse'!$A$33*$C347/Setup!$B$17+INDEX('FD inverse'!$A$33:$BH$33,1,'FD mesh'!$B$15+1)*Setup!$B$22</f>
        <v>15.2150091995549</v>
      </c>
      <c r="AJ347" s="0" t="n">
        <f aca="false">SUMPRODUCT('FD inverse'!$A$34:$BH$34,'FD mesh'!$B$84:$BI$84,$E346:$BL346)+'FD inverse'!$A$34*$C347/Setup!$B$17+INDEX('FD inverse'!$A$34:$BH$34,1,'FD mesh'!$B$15+1)*Setup!$B$22</f>
        <v>15.1973341882964</v>
      </c>
      <c r="AK347" s="0" t="n">
        <f aca="false">SUMPRODUCT('FD inverse'!$A$35:$BH$35,'FD mesh'!$B$84:$BI$84,$E346:$BL346)+'FD inverse'!$A$35*$C347/Setup!$B$17+INDEX('FD inverse'!$A$35:$BH$35,1,'FD mesh'!$B$15+1)*Setup!$B$22</f>
        <v>15.1797023936261</v>
      </c>
      <c r="AL347" s="0" t="n">
        <f aca="false">SUMPRODUCT('FD inverse'!$A$36:$BH$36,'FD mesh'!$B$84:$BI$84,$E346:$BL346)+'FD inverse'!$A$36*$C347/Setup!$B$17+INDEX('FD inverse'!$A$36:$BH$36,1,'FD mesh'!$B$15+1)*Setup!$B$22</f>
        <v>15.1621171353516</v>
      </c>
      <c r="AM347" s="0" t="n">
        <f aca="false">SUMPRODUCT('FD inverse'!$A$37:$BH$37,'FD mesh'!$B$84:$BI$84,$E346:$BL346)+'FD inverse'!$A$37*$C347/Setup!$B$17+INDEX('FD inverse'!$A$37:$BH$37,1,'FD mesh'!$B$15+1)*Setup!$B$22</f>
        <v>15.1445797611836</v>
      </c>
      <c r="AN347" s="0" t="n">
        <f aca="false">SUMPRODUCT('FD inverse'!$A$38:$BH$38,'FD mesh'!$B$84:$BI$84,$E346:$BL346)+'FD inverse'!$A$38*$C347/Setup!$B$17+INDEX('FD inverse'!$A$38:$BH$38,1,'FD mesh'!$B$15+1)*Setup!$B$22</f>
        <v>15.1270898007629</v>
      </c>
      <c r="AO347" s="0" t="n">
        <f aca="false">SUMPRODUCT('FD inverse'!$A$39:$BH$39,'FD mesh'!$B$84:$BI$84,$E346:$BL346)+'FD inverse'!$A$39*$C347/Setup!$B$17+INDEX('FD inverse'!$A$39:$BH$39,1,'FD mesh'!$B$15+1)*Setup!$B$22</f>
        <v>15.1096451322469</v>
      </c>
      <c r="AP347" s="0" t="n">
        <f aca="false">SUMPRODUCT('FD inverse'!$A$40:$BH$40,'FD mesh'!$B$84:$BI$84,$E346:$BL346)+'FD inverse'!$A$40*$C347/Setup!$B$17+INDEX('FD inverse'!$A$40:$BH$40,1,'FD mesh'!$B$15+1)*Setup!$B$22</f>
        <v>15.0922421596482</v>
      </c>
      <c r="AQ347" s="0" t="n">
        <f aca="false">SUMPRODUCT('FD inverse'!$A$41:$BH$41,'FD mesh'!$B$84:$BI$84,$E346:$BL346)+'FD inverse'!$A$41*$C347/Setup!$B$17+INDEX('FD inverse'!$A$41:$BH$41,1,'FD mesh'!$B$15+1)*Setup!$B$22</f>
        <v>15.0748759992808</v>
      </c>
      <c r="AR347" s="0" t="n">
        <f aca="false">SUMPRODUCT('FD inverse'!$A$42:$BH$42,'FD mesh'!$B$84:$BI$84,$E346:$BL346)+'FD inverse'!$A$42*$C347/Setup!$B$17+INDEX('FD inverse'!$A$42:$BH$42,1,'FD mesh'!$B$15+1)*Setup!$B$22</f>
        <v>15.0575406738152</v>
      </c>
      <c r="AS347" s="0" t="n">
        <f aca="false">SUMPRODUCT('FD inverse'!$A$43:$BH$43,'FD mesh'!$B$84:$BI$84,$E346:$BL346)+'FD inverse'!$A$43*$C347/Setup!$B$17+INDEX('FD inverse'!$A$43:$BH$43,1,'FD mesh'!$B$15+1)*Setup!$B$22</f>
        <v>0</v>
      </c>
      <c r="AT347" s="0" t="n">
        <f aca="false">SUMPRODUCT('FD inverse'!$A$44:$BH$44,'FD mesh'!$B$84:$BI$84,$E346:$BL346)+'FD inverse'!$A$44*$C347/Setup!$B$17+INDEX('FD inverse'!$A$44:$BH$44,1,'FD mesh'!$B$15+1)*Setup!$B$22</f>
        <v>0</v>
      </c>
      <c r="AU347" s="0" t="n">
        <f aca="false">SUMPRODUCT('FD inverse'!$A$45:$BH$45,'FD mesh'!$B$84:$BI$84,$E346:$BL346)+'FD inverse'!$A$45*$C347/Setup!$B$17+INDEX('FD inverse'!$A$45:$BH$45,1,'FD mesh'!$B$15+1)*Setup!$B$22</f>
        <v>0</v>
      </c>
      <c r="AV347" s="0" t="n">
        <f aca="false">SUMPRODUCT('FD inverse'!$A$46:$BH$46,'FD mesh'!$B$84:$BI$84,$E346:$BL346)+'FD inverse'!$A$46*$C347/Setup!$B$17+INDEX('FD inverse'!$A$46:$BH$46,1,'FD mesh'!$B$15+1)*Setup!$B$22</f>
        <v>0</v>
      </c>
      <c r="AW347" s="0" t="n">
        <f aca="false">SUMPRODUCT('FD inverse'!$A$47:$BH$47,'FD mesh'!$B$84:$BI$84,$E346:$BL346)+'FD inverse'!$A$47*$C347/Setup!$B$17+INDEX('FD inverse'!$A$47:$BH$47,1,'FD mesh'!$B$15+1)*Setup!$B$22</f>
        <v>0</v>
      </c>
      <c r="AX347" s="0" t="n">
        <f aca="false">SUMPRODUCT('FD inverse'!$A$48:$BH$48,'FD mesh'!$B$84:$BI$84,$E346:$BL346)+'FD inverse'!$A$48*$C347/Setup!$B$17+INDEX('FD inverse'!$A$48:$BH$48,1,'FD mesh'!$B$15+1)*Setup!$B$22</f>
        <v>0</v>
      </c>
      <c r="AY347" s="0" t="n">
        <f aca="false">SUMPRODUCT('FD inverse'!$A$49:$BH$49,'FD mesh'!$B$84:$BI$84,$E346:$BL346)+'FD inverse'!$A$49*$C347/Setup!$B$17+INDEX('FD inverse'!$A$49:$BH$49,1,'FD mesh'!$B$15+1)*Setup!$B$22</f>
        <v>0</v>
      </c>
      <c r="AZ347" s="0" t="n">
        <f aca="false">SUMPRODUCT('FD inverse'!$A$50:$BH$50,'FD mesh'!$B$84:$BI$84,$E346:$BL346)+'FD inverse'!$A$50*$C347/Setup!$B$17+INDEX('FD inverse'!$A$50:$BH$50,1,'FD mesh'!$B$15+1)*Setup!$B$22</f>
        <v>0</v>
      </c>
      <c r="BA347" s="0" t="n">
        <f aca="false">SUMPRODUCT('FD inverse'!$A$51:$BH$51,'FD mesh'!$B$84:$BI$84,$E346:$BL346)+'FD inverse'!$A$51*$C347/Setup!$B$17+INDEX('FD inverse'!$A$51:$BH$51,1,'FD mesh'!$B$15+1)*Setup!$B$22</f>
        <v>0</v>
      </c>
      <c r="BB347" s="0" t="n">
        <f aca="false">SUMPRODUCT('FD inverse'!$A$52:$BH$52,'FD mesh'!$B$84:$BI$84,$E346:$BL346)+'FD inverse'!$A$52*$C347/Setup!$B$17+INDEX('FD inverse'!$A$52:$BH$52,1,'FD mesh'!$B$15+1)*Setup!$B$22</f>
        <v>0</v>
      </c>
      <c r="BC347" s="0" t="n">
        <f aca="false">SUMPRODUCT('FD inverse'!$A$53:$BH$53,'FD mesh'!$B$84:$BI$84,$E346:$BL346)+'FD inverse'!$A$53*$C347/Setup!$B$17+INDEX('FD inverse'!$A$53:$BH$53,1,'FD mesh'!$B$15+1)*Setup!$B$22</f>
        <v>0</v>
      </c>
      <c r="BD347" s="0" t="n">
        <f aca="false">SUMPRODUCT('FD inverse'!$A$54:$BH$54,'FD mesh'!$B$84:$BI$84,$E346:$BL346)+'FD inverse'!$A$54*$C347/Setup!$B$17+INDEX('FD inverse'!$A$54:$BH$54,1,'FD mesh'!$B$15+1)*Setup!$B$22</f>
        <v>0</v>
      </c>
      <c r="BE347" s="0" t="n">
        <f aca="false">SUMPRODUCT('FD inverse'!$A$55:$BH$55,'FD mesh'!$B$84:$BI$84,$E346:$BL346)+'FD inverse'!$A$55*$C347/Setup!$B$17+INDEX('FD inverse'!$A$55:$BH$55,1,'FD mesh'!$B$15+1)*Setup!$B$22</f>
        <v>0</v>
      </c>
      <c r="BF347" s="0" t="n">
        <f aca="false">SUMPRODUCT('FD inverse'!$A$56:$BH$56,'FD mesh'!$B$84:$BI$84,$E346:$BL346)+'FD inverse'!$A$56*$C347/Setup!$B$17+INDEX('FD inverse'!$A$56:$BH$56,1,'FD mesh'!$B$15+1)*Setup!$B$22</f>
        <v>0</v>
      </c>
      <c r="BG347" s="0" t="n">
        <f aca="false">SUMPRODUCT('FD inverse'!$A$57:$BH$57,'FD mesh'!$B$84:$BI$84,$E346:$BL346)+'FD inverse'!$A$57*$C347/Setup!$B$17+INDEX('FD inverse'!$A$57:$BH$57,1,'FD mesh'!$B$15+1)*Setup!$B$22</f>
        <v>0</v>
      </c>
      <c r="BH347" s="0" t="n">
        <f aca="false">SUMPRODUCT('FD inverse'!$A$58:$BH$58,'FD mesh'!$B$84:$BI$84,$E346:$BL346)+'FD inverse'!$A$58*$C347/Setup!$B$17+INDEX('FD inverse'!$A$58:$BH$58,1,'FD mesh'!$B$15+1)*Setup!$B$22</f>
        <v>0</v>
      </c>
      <c r="BI347" s="0" t="n">
        <f aca="false">SUMPRODUCT('FD inverse'!$A$59:$BH$59,'FD mesh'!$B$84:$BI$84,$E346:$BL346)+'FD inverse'!$A$59*$C347/Setup!$B$17+INDEX('FD inverse'!$A$59:$BH$59,1,'FD mesh'!$B$15+1)*Setup!$B$22</f>
        <v>0</v>
      </c>
      <c r="BJ347" s="0" t="n">
        <f aca="false">SUMPRODUCT('FD inverse'!$A$60:$BH$60,'FD mesh'!$B$84:$BI$84,$E346:$BL346)+'FD inverse'!$A$60*$C347/Setup!$B$17+INDEX('FD inverse'!$A$60:$BH$60,1,'FD mesh'!$B$15+1)*Setup!$B$22</f>
        <v>0</v>
      </c>
      <c r="BK347" s="0" t="n">
        <f aca="false">SUMPRODUCT('FD inverse'!$A$61:$BH$61,'FD mesh'!$B$84:$BI$84,$E346:$BL346)+'FD inverse'!$A$61*$C347/Setup!$B$17+INDEX('FD inverse'!$A$61:$BH$61,1,'FD mesh'!$B$15+1)*Setup!$B$22</f>
        <v>0</v>
      </c>
      <c r="BL347" s="0" t="n">
        <f aca="false">SUMPRODUCT('FD inverse'!$A$62:$BH$62,'FD mesh'!$B$84:$BI$84,$E346:$BL346)+'FD inverse'!$A$62*$C347/Setup!$B$17+INDEX('FD inverse'!$A$62:$BH$62,1,'FD mesh'!$B$15+1)*Setup!$B$22</f>
        <v>0</v>
      </c>
    </row>
    <row r="348" customFormat="false" ht="15" hidden="false" customHeight="false" outlineLevel="0" collapsed="false">
      <c r="A348" s="0" t="n">
        <v>343</v>
      </c>
      <c r="B348" s="0" t="n">
        <f aca="false">A348*Setup!$B$11/3600</f>
        <v>28.5833333333333</v>
      </c>
      <c r="C348" s="0" t="n">
        <f aca="false">Setup!$B$7+Setup!$B$8*COS(2*PI()*(B348-Setup!$B$9)/24)</f>
        <v>20.046553958129</v>
      </c>
      <c r="D348" s="0" t="n">
        <f aca="false">(C348-E348)/Setup!$B$17</f>
        <v>-4.44384834524218</v>
      </c>
      <c r="E348" s="0" t="n">
        <f aca="false">SUMPRODUCT('FD inverse'!$A$3:$BH$3,'FD mesh'!$B$84:$BI$84,$E347:$BL347)+'FD inverse'!$A$3*$C348/Setup!$B$17+INDEX('FD inverse'!$A$3:$BH$3,1,'FD mesh'!$B$15+1)*Setup!$B$22</f>
        <v>20.6242542430104</v>
      </c>
      <c r="F348" s="0" t="n">
        <f aca="false">SUMPRODUCT('FD inverse'!$A$4:$BH$4,'FD mesh'!$B$84:$BI$84,$E347:$BL347)+'FD inverse'!$A$4*$C348/Setup!$B$17+INDEX('FD inverse'!$A$4:$BH$4,1,'FD mesh'!$B$15+1)*Setup!$B$22</f>
        <v>20.7568506067515</v>
      </c>
      <c r="G348" s="0" t="n">
        <f aca="false">SUMPRODUCT('FD inverse'!$A$5:$BH$5,'FD mesh'!$B$84:$BI$84,$E347:$BL347)+'FD inverse'!$A$5*$C348/Setup!$B$17+INDEX('FD inverse'!$A$5:$BH$5,1,'FD mesh'!$B$15+1)*Setup!$B$22</f>
        <v>20.8891628209333</v>
      </c>
      <c r="H348" s="0" t="n">
        <f aca="false">SUMPRODUCT('FD inverse'!$A$6:$BH$6,'FD mesh'!$B$84:$BI$84,$E347:$BL347)+'FD inverse'!$A$6*$C348/Setup!$B$17+INDEX('FD inverse'!$A$6:$BH$6,1,'FD mesh'!$B$15+1)*Setup!$B$22</f>
        <v>21.3319483455289</v>
      </c>
      <c r="I348" s="0" t="n">
        <f aca="false">SUMPRODUCT('FD inverse'!$A$7:$BH$7,'FD mesh'!$B$84:$BI$84,$E347:$BL347)+'FD inverse'!$A$7*$C348/Setup!$B$17+INDEX('FD inverse'!$A$7:$BH$7,1,'FD mesh'!$B$15+1)*Setup!$B$22</f>
        <v>21.3688107257995</v>
      </c>
      <c r="J348" s="0" t="n">
        <f aca="false">SUMPRODUCT('FD inverse'!$A$8:$BH$8,'FD mesh'!$B$84:$BI$84,$E347:$BL347)+'FD inverse'!$A$8*$C348/Setup!$B$17+INDEX('FD inverse'!$A$8:$BH$8,1,'FD mesh'!$B$15+1)*Setup!$B$22</f>
        <v>21.4007894031488</v>
      </c>
      <c r="K348" s="0" t="n">
        <f aca="false">SUMPRODUCT('FD inverse'!$A$9:$BH$9,'FD mesh'!$B$84:$BI$84,$E347:$BL347)+'FD inverse'!$A$9*$C348/Setup!$B$17+INDEX('FD inverse'!$A$9:$BH$9,1,'FD mesh'!$B$15+1)*Setup!$B$22</f>
        <v>21.4277164835102</v>
      </c>
      <c r="L348" s="0" t="n">
        <f aca="false">SUMPRODUCT('FD inverse'!$A$10:$BH$10,'FD mesh'!$B$84:$BI$84,$E347:$BL347)+'FD inverse'!$A$10*$C348/Setup!$B$17+INDEX('FD inverse'!$A$10:$BH$10,1,'FD mesh'!$B$15+1)*Setup!$B$22</f>
        <v>21.4494806788841</v>
      </c>
      <c r="M348" s="0" t="n">
        <f aca="false">SUMPRODUCT('FD inverse'!$A$11:$BH$11,'FD mesh'!$B$84:$BI$84,$E347:$BL347)+'FD inverse'!$A$11*$C348/Setup!$B$17+INDEX('FD inverse'!$A$11:$BH$11,1,'FD mesh'!$B$15+1)*Setup!$B$22</f>
        <v>21.4660141287816</v>
      </c>
      <c r="N348" s="0" t="n">
        <f aca="false">SUMPRODUCT('FD inverse'!$A$12:$BH$12,'FD mesh'!$B$84:$BI$84,$E347:$BL347)+'FD inverse'!$A$12*$C348/Setup!$B$17+INDEX('FD inverse'!$A$12:$BH$12,1,'FD mesh'!$B$15+1)*Setup!$B$22</f>
        <v>21.4772809192062</v>
      </c>
      <c r="O348" s="0" t="n">
        <f aca="false">SUMPRODUCT('FD inverse'!$A$13:$BH$13,'FD mesh'!$B$84:$BI$84,$E347:$BL347)+'FD inverse'!$A$13*$C348/Setup!$B$17+INDEX('FD inverse'!$A$13:$BH$13,1,'FD mesh'!$B$15+1)*Setup!$B$22</f>
        <v>21.4832673221911</v>
      </c>
      <c r="P348" s="0" t="n">
        <f aca="false">SUMPRODUCT('FD inverse'!$A$14:$BH$14,'FD mesh'!$B$84:$BI$84,$E347:$BL347)+'FD inverse'!$A$14*$C348/Setup!$B$17+INDEX('FD inverse'!$A$14:$BH$14,1,'FD mesh'!$B$15+1)*Setup!$B$22</f>
        <v>21.483973771627</v>
      </c>
      <c r="Q348" s="0" t="n">
        <f aca="false">SUMPRODUCT('FD inverse'!$A$15:$BH$15,'FD mesh'!$B$84:$BI$84,$E347:$BL347)+'FD inverse'!$A$15*$C348/Setup!$B$17+INDEX('FD inverse'!$A$15:$BH$15,1,'FD mesh'!$B$15+1)*Setup!$B$22</f>
        <v>21.4794085854207</v>
      </c>
      <c r="R348" s="0" t="n">
        <f aca="false">SUMPRODUCT('FD inverse'!$A$16:$BH$16,'FD mesh'!$B$84:$BI$84,$E347:$BL347)+'FD inverse'!$A$16*$C348/Setup!$B$17+INDEX('FD inverse'!$A$16:$BH$16,1,'FD mesh'!$B$15+1)*Setup!$B$22</f>
        <v>21.4695834396314</v>
      </c>
      <c r="S348" s="0" t="n">
        <f aca="false">SUMPRODUCT('FD inverse'!$A$17:$BH$17,'FD mesh'!$B$84:$BI$84,$E347:$BL347)+'FD inverse'!$A$17*$C348/Setup!$B$17+INDEX('FD inverse'!$A$17:$BH$17,1,'FD mesh'!$B$15+1)*Setup!$B$22</f>
        <v>21.0663499540044</v>
      </c>
      <c r="T348" s="0" t="n">
        <f aca="false">SUMPRODUCT('FD inverse'!$A$18:$BH$18,'FD mesh'!$B$84:$BI$84,$E347:$BL347)+'FD inverse'!$A$18*$C348/Setup!$B$17+INDEX('FD inverse'!$A$18:$BH$18,1,'FD mesh'!$B$15+1)*Setup!$B$22</f>
        <v>20.6606928004078</v>
      </c>
      <c r="U348" s="0" t="n">
        <f aca="false">SUMPRODUCT('FD inverse'!$A$19:$BH$19,'FD mesh'!$B$84:$BI$84,$E347:$BL347)+'FD inverse'!$A$19*$C348/Setup!$B$17+INDEX('FD inverse'!$A$19:$BH$19,1,'FD mesh'!$B$15+1)*Setup!$B$22</f>
        <v>20.2528047973057</v>
      </c>
      <c r="V348" s="0" t="n">
        <f aca="false">SUMPRODUCT('FD inverse'!$A$20:$BH$20,'FD mesh'!$B$84:$BI$84,$E347:$BL347)+'FD inverse'!$A$20*$C348/Setup!$B$17+INDEX('FD inverse'!$A$20:$BH$20,1,'FD mesh'!$B$15+1)*Setup!$B$22</f>
        <v>19.8428767939127</v>
      </c>
      <c r="W348" s="0" t="n">
        <f aca="false">SUMPRODUCT('FD inverse'!$A$21:$BH$21,'FD mesh'!$B$84:$BI$84,$E347:$BL347)+'FD inverse'!$A$21*$C348/Setup!$B$17+INDEX('FD inverse'!$A$21:$BH$21,1,'FD mesh'!$B$15+1)*Setup!$B$22</f>
        <v>19.431097029381</v>
      </c>
      <c r="X348" s="0" t="n">
        <f aca="false">SUMPRODUCT('FD inverse'!$A$22:$BH$22,'FD mesh'!$B$84:$BI$84,$E347:$BL347)+'FD inverse'!$A$22*$C348/Setup!$B$17+INDEX('FD inverse'!$A$22:$BH$22,1,'FD mesh'!$B$15+1)*Setup!$B$22</f>
        <v>19.017650666206</v>
      </c>
      <c r="Y348" s="0" t="n">
        <f aca="false">SUMPRODUCT('FD inverse'!$A$23:$BH$23,'FD mesh'!$B$84:$BI$84,$E347:$BL347)+'FD inverse'!$A$23*$C348/Setup!$B$17+INDEX('FD inverse'!$A$23:$BH$23,1,'FD mesh'!$B$15+1)*Setup!$B$22</f>
        <v>18.6027194834191</v>
      </c>
      <c r="Z348" s="0" t="n">
        <f aca="false">SUMPRODUCT('FD inverse'!$A$24:$BH$24,'FD mesh'!$B$84:$BI$84,$E347:$BL347)+'FD inverse'!$A$24*$C348/Setup!$B$17+INDEX('FD inverse'!$A$24:$BH$24,1,'FD mesh'!$B$15+1)*Setup!$B$22</f>
        <v>18.1864817151671</v>
      </c>
      <c r="AA348" s="0" t="n">
        <f aca="false">SUMPRODUCT('FD inverse'!$A$25:$BH$25,'FD mesh'!$B$84:$BI$84,$E347:$BL347)+'FD inverse'!$A$25*$C348/Setup!$B$17+INDEX('FD inverse'!$A$25:$BH$25,1,'FD mesh'!$B$15+1)*Setup!$B$22</f>
        <v>17.7691120203219</v>
      </c>
      <c r="AB348" s="0" t="n">
        <f aca="false">SUMPRODUCT('FD inverse'!$A$26:$BH$26,'FD mesh'!$B$84:$BI$84,$E347:$BL347)+'FD inverse'!$A$26*$C348/Setup!$B$17+INDEX('FD inverse'!$A$26:$BH$26,1,'FD mesh'!$B$15+1)*Setup!$B$22</f>
        <v>17.3507815688269</v>
      </c>
      <c r="AC348" s="0" t="n">
        <f aca="false">SUMPRODUCT('FD inverse'!$A$27:$BH$27,'FD mesh'!$B$84:$BI$84,$E347:$BL347)+'FD inverse'!$A$27*$C348/Setup!$B$17+INDEX('FD inverse'!$A$27:$BH$27,1,'FD mesh'!$B$15+1)*Setup!$B$22</f>
        <v>16.9316582305583</v>
      </c>
      <c r="AD348" s="0" t="n">
        <f aca="false">SUMPRODUCT('FD inverse'!$A$28:$BH$28,'FD mesh'!$B$84:$BI$84,$E347:$BL347)+'FD inverse'!$A$28*$C348/Setup!$B$17+INDEX('FD inverse'!$A$28:$BH$28,1,'FD mesh'!$B$15+1)*Setup!$B$22</f>
        <v>16.5119068525552</v>
      </c>
      <c r="AE348" s="0" t="n">
        <f aca="false">SUMPRODUCT('FD inverse'!$A$29:$BH$29,'FD mesh'!$B$84:$BI$84,$E347:$BL347)+'FD inverse'!$A$29*$C348/Setup!$B$17+INDEX('FD inverse'!$A$29:$BH$29,1,'FD mesh'!$B$15+1)*Setup!$B$22</f>
        <v>16.0916896105498</v>
      </c>
      <c r="AF348" s="0" t="n">
        <f aca="false">SUMPRODUCT('FD inverse'!$A$30:$BH$30,'FD mesh'!$B$84:$BI$84,$E347:$BL347)+'FD inverse'!$A$30*$C348/Setup!$B$17+INDEX('FD inverse'!$A$30:$BH$30,1,'FD mesh'!$B$15+1)*Setup!$B$22</f>
        <v>15.6711664208003</v>
      </c>
      <c r="AG348" s="0" t="n">
        <f aca="false">SUMPRODUCT('FD inverse'!$A$31:$BH$31,'FD mesh'!$B$84:$BI$84,$E347:$BL347)+'FD inverse'!$A$31*$C348/Setup!$B$17+INDEX('FD inverse'!$A$31:$BH$31,1,'FD mesh'!$B$15+1)*Setup!$B$22</f>
        <v>15.2504953983011</v>
      </c>
      <c r="AH348" s="0" t="n">
        <f aca="false">SUMPRODUCT('FD inverse'!$A$32:$BH$32,'FD mesh'!$B$84:$BI$84,$E347:$BL347)+'FD inverse'!$A$32*$C348/Setup!$B$17+INDEX('FD inverse'!$A$32:$BH$32,1,'FD mesh'!$B$15+1)*Setup!$B$22</f>
        <v>15.2327725417159</v>
      </c>
      <c r="AI348" s="0" t="n">
        <f aca="false">SUMPRODUCT('FD inverse'!$A$33:$BH$33,'FD mesh'!$B$84:$BI$84,$E347:$BL347)+'FD inverse'!$A$33*$C348/Setup!$B$17+INDEX('FD inverse'!$A$33:$BH$33,1,'FD mesh'!$B$15+1)*Setup!$B$22</f>
        <v>15.2150752725292</v>
      </c>
      <c r="AJ348" s="0" t="n">
        <f aca="false">SUMPRODUCT('FD inverse'!$A$34:$BH$34,'FD mesh'!$B$84:$BI$84,$E347:$BL347)+'FD inverse'!$A$34*$C348/Setup!$B$17+INDEX('FD inverse'!$A$34:$BH$34,1,'FD mesh'!$B$15+1)*Setup!$B$22</f>
        <v>15.1974114510041</v>
      </c>
      <c r="AK348" s="0" t="n">
        <f aca="false">SUMPRODUCT('FD inverse'!$A$35:$BH$35,'FD mesh'!$B$84:$BI$84,$E347:$BL347)+'FD inverse'!$A$35*$C348/Setup!$B$17+INDEX('FD inverse'!$A$35:$BH$35,1,'FD mesh'!$B$15+1)*Setup!$B$22</f>
        <v>15.1797867416411</v>
      </c>
      <c r="AL348" s="0" t="n">
        <f aca="false">SUMPRODUCT('FD inverse'!$A$36:$BH$36,'FD mesh'!$B$84:$BI$84,$E347:$BL347)+'FD inverse'!$A$36*$C348/Setup!$B$17+INDEX('FD inverse'!$A$36:$BH$36,1,'FD mesh'!$B$15+1)*Setup!$B$22</f>
        <v>15.1622047311862</v>
      </c>
      <c r="AM348" s="0" t="n">
        <f aca="false">SUMPRODUCT('FD inverse'!$A$37:$BH$37,'FD mesh'!$B$84:$BI$84,$E347:$BL347)+'FD inverse'!$A$37*$C348/Setup!$B$17+INDEX('FD inverse'!$A$37:$BH$37,1,'FD mesh'!$B$15+1)*Setup!$B$22</f>
        <v>15.1446670637605</v>
      </c>
      <c r="AN348" s="0" t="n">
        <f aca="false">SUMPRODUCT('FD inverse'!$A$38:$BH$38,'FD mesh'!$B$84:$BI$84,$E347:$BL347)+'FD inverse'!$A$38*$C348/Setup!$B$17+INDEX('FD inverse'!$A$38:$BH$38,1,'FD mesh'!$B$15+1)*Setup!$B$22</f>
        <v>15.12717359091</v>
      </c>
      <c r="AO348" s="0" t="n">
        <f aca="false">SUMPRODUCT('FD inverse'!$A$39:$BH$39,'FD mesh'!$B$84:$BI$84,$E347:$BL347)+'FD inverse'!$A$39*$C348/Setup!$B$17+INDEX('FD inverse'!$A$39:$BH$39,1,'FD mesh'!$B$15+1)*Setup!$B$22</f>
        <v>15.1097225345619</v>
      </c>
      <c r="AP348" s="0" t="n">
        <f aca="false">SUMPRODUCT('FD inverse'!$A$40:$BH$40,'FD mesh'!$B$84:$BI$84,$E347:$BL347)+'FD inverse'!$A$40*$C348/Setup!$B$17+INDEX('FD inverse'!$A$40:$BH$40,1,'FD mesh'!$B$15+1)*Setup!$B$22</f>
        <v>15.0923106610485</v>
      </c>
      <c r="AQ348" s="0" t="n">
        <f aca="false">SUMPRODUCT('FD inverse'!$A$41:$BH$41,'FD mesh'!$B$84:$BI$84,$E347:$BL347)+'FD inverse'!$A$41*$C348/Setup!$B$17+INDEX('FD inverse'!$A$41:$BH$41,1,'FD mesh'!$B$15+1)*Setup!$B$22</f>
        <v>15.0749334645219</v>
      </c>
      <c r="AR348" s="0" t="n">
        <f aca="false">SUMPRODUCT('FD inverse'!$A$42:$BH$42,'FD mesh'!$B$84:$BI$84,$E347:$BL347)+'FD inverse'!$A$42*$C348/Setup!$B$17+INDEX('FD inverse'!$A$42:$BH$42,1,'FD mesh'!$B$15+1)*Setup!$B$22</f>
        <v>15.0575853582239</v>
      </c>
      <c r="AS348" s="0" t="n">
        <f aca="false">SUMPRODUCT('FD inverse'!$A$43:$BH$43,'FD mesh'!$B$84:$BI$84,$E347:$BL347)+'FD inverse'!$A$43*$C348/Setup!$B$17+INDEX('FD inverse'!$A$43:$BH$43,1,'FD mesh'!$B$15+1)*Setup!$B$22</f>
        <v>0</v>
      </c>
      <c r="AT348" s="0" t="n">
        <f aca="false">SUMPRODUCT('FD inverse'!$A$44:$BH$44,'FD mesh'!$B$84:$BI$84,$E347:$BL347)+'FD inverse'!$A$44*$C348/Setup!$B$17+INDEX('FD inverse'!$A$44:$BH$44,1,'FD mesh'!$B$15+1)*Setup!$B$22</f>
        <v>0</v>
      </c>
      <c r="AU348" s="0" t="n">
        <f aca="false">SUMPRODUCT('FD inverse'!$A$45:$BH$45,'FD mesh'!$B$84:$BI$84,$E347:$BL347)+'FD inverse'!$A$45*$C348/Setup!$B$17+INDEX('FD inverse'!$A$45:$BH$45,1,'FD mesh'!$B$15+1)*Setup!$B$22</f>
        <v>0</v>
      </c>
      <c r="AV348" s="0" t="n">
        <f aca="false">SUMPRODUCT('FD inverse'!$A$46:$BH$46,'FD mesh'!$B$84:$BI$84,$E347:$BL347)+'FD inverse'!$A$46*$C348/Setup!$B$17+INDEX('FD inverse'!$A$46:$BH$46,1,'FD mesh'!$B$15+1)*Setup!$B$22</f>
        <v>0</v>
      </c>
      <c r="AW348" s="0" t="n">
        <f aca="false">SUMPRODUCT('FD inverse'!$A$47:$BH$47,'FD mesh'!$B$84:$BI$84,$E347:$BL347)+'FD inverse'!$A$47*$C348/Setup!$B$17+INDEX('FD inverse'!$A$47:$BH$47,1,'FD mesh'!$B$15+1)*Setup!$B$22</f>
        <v>0</v>
      </c>
      <c r="AX348" s="0" t="n">
        <f aca="false">SUMPRODUCT('FD inverse'!$A$48:$BH$48,'FD mesh'!$B$84:$BI$84,$E347:$BL347)+'FD inverse'!$A$48*$C348/Setup!$B$17+INDEX('FD inverse'!$A$48:$BH$48,1,'FD mesh'!$B$15+1)*Setup!$B$22</f>
        <v>0</v>
      </c>
      <c r="AY348" s="0" t="n">
        <f aca="false">SUMPRODUCT('FD inverse'!$A$49:$BH$49,'FD mesh'!$B$84:$BI$84,$E347:$BL347)+'FD inverse'!$A$49*$C348/Setup!$B$17+INDEX('FD inverse'!$A$49:$BH$49,1,'FD mesh'!$B$15+1)*Setup!$B$22</f>
        <v>0</v>
      </c>
      <c r="AZ348" s="0" t="n">
        <f aca="false">SUMPRODUCT('FD inverse'!$A$50:$BH$50,'FD mesh'!$B$84:$BI$84,$E347:$BL347)+'FD inverse'!$A$50*$C348/Setup!$B$17+INDEX('FD inverse'!$A$50:$BH$50,1,'FD mesh'!$B$15+1)*Setup!$B$22</f>
        <v>0</v>
      </c>
      <c r="BA348" s="0" t="n">
        <f aca="false">SUMPRODUCT('FD inverse'!$A$51:$BH$51,'FD mesh'!$B$84:$BI$84,$E347:$BL347)+'FD inverse'!$A$51*$C348/Setup!$B$17+INDEX('FD inverse'!$A$51:$BH$51,1,'FD mesh'!$B$15+1)*Setup!$B$22</f>
        <v>0</v>
      </c>
      <c r="BB348" s="0" t="n">
        <f aca="false">SUMPRODUCT('FD inverse'!$A$52:$BH$52,'FD mesh'!$B$84:$BI$84,$E347:$BL347)+'FD inverse'!$A$52*$C348/Setup!$B$17+INDEX('FD inverse'!$A$52:$BH$52,1,'FD mesh'!$B$15+1)*Setup!$B$22</f>
        <v>0</v>
      </c>
      <c r="BC348" s="0" t="n">
        <f aca="false">SUMPRODUCT('FD inverse'!$A$53:$BH$53,'FD mesh'!$B$84:$BI$84,$E347:$BL347)+'FD inverse'!$A$53*$C348/Setup!$B$17+INDEX('FD inverse'!$A$53:$BH$53,1,'FD mesh'!$B$15+1)*Setup!$B$22</f>
        <v>0</v>
      </c>
      <c r="BD348" s="0" t="n">
        <f aca="false">SUMPRODUCT('FD inverse'!$A$54:$BH$54,'FD mesh'!$B$84:$BI$84,$E347:$BL347)+'FD inverse'!$A$54*$C348/Setup!$B$17+INDEX('FD inverse'!$A$54:$BH$54,1,'FD mesh'!$B$15+1)*Setup!$B$22</f>
        <v>0</v>
      </c>
      <c r="BE348" s="0" t="n">
        <f aca="false">SUMPRODUCT('FD inverse'!$A$55:$BH$55,'FD mesh'!$B$84:$BI$84,$E347:$BL347)+'FD inverse'!$A$55*$C348/Setup!$B$17+INDEX('FD inverse'!$A$55:$BH$55,1,'FD mesh'!$B$15+1)*Setup!$B$22</f>
        <v>0</v>
      </c>
      <c r="BF348" s="0" t="n">
        <f aca="false">SUMPRODUCT('FD inverse'!$A$56:$BH$56,'FD mesh'!$B$84:$BI$84,$E347:$BL347)+'FD inverse'!$A$56*$C348/Setup!$B$17+INDEX('FD inverse'!$A$56:$BH$56,1,'FD mesh'!$B$15+1)*Setup!$B$22</f>
        <v>0</v>
      </c>
      <c r="BG348" s="0" t="n">
        <f aca="false">SUMPRODUCT('FD inverse'!$A$57:$BH$57,'FD mesh'!$B$84:$BI$84,$E347:$BL347)+'FD inverse'!$A$57*$C348/Setup!$B$17+INDEX('FD inverse'!$A$57:$BH$57,1,'FD mesh'!$B$15+1)*Setup!$B$22</f>
        <v>0</v>
      </c>
      <c r="BH348" s="0" t="n">
        <f aca="false">SUMPRODUCT('FD inverse'!$A$58:$BH$58,'FD mesh'!$B$84:$BI$84,$E347:$BL347)+'FD inverse'!$A$58*$C348/Setup!$B$17+INDEX('FD inverse'!$A$58:$BH$58,1,'FD mesh'!$B$15+1)*Setup!$B$22</f>
        <v>0</v>
      </c>
      <c r="BI348" s="0" t="n">
        <f aca="false">SUMPRODUCT('FD inverse'!$A$59:$BH$59,'FD mesh'!$B$84:$BI$84,$E347:$BL347)+'FD inverse'!$A$59*$C348/Setup!$B$17+INDEX('FD inverse'!$A$59:$BH$59,1,'FD mesh'!$B$15+1)*Setup!$B$22</f>
        <v>0</v>
      </c>
      <c r="BJ348" s="0" t="n">
        <f aca="false">SUMPRODUCT('FD inverse'!$A$60:$BH$60,'FD mesh'!$B$84:$BI$84,$E347:$BL347)+'FD inverse'!$A$60*$C348/Setup!$B$17+INDEX('FD inverse'!$A$60:$BH$60,1,'FD mesh'!$B$15+1)*Setup!$B$22</f>
        <v>0</v>
      </c>
      <c r="BK348" s="0" t="n">
        <f aca="false">SUMPRODUCT('FD inverse'!$A$61:$BH$61,'FD mesh'!$B$84:$BI$84,$E347:$BL347)+'FD inverse'!$A$61*$C348/Setup!$B$17+INDEX('FD inverse'!$A$61:$BH$61,1,'FD mesh'!$B$15+1)*Setup!$B$22</f>
        <v>0</v>
      </c>
      <c r="BL348" s="0" t="n">
        <f aca="false">SUMPRODUCT('FD inverse'!$A$62:$BH$62,'FD mesh'!$B$84:$BI$84,$E347:$BL347)+'FD inverse'!$A$62*$C348/Setup!$B$17+INDEX('FD inverse'!$A$62:$BH$62,1,'FD mesh'!$B$15+1)*Setup!$B$22</f>
        <v>0</v>
      </c>
    </row>
    <row r="349" customFormat="false" ht="15" hidden="false" customHeight="false" outlineLevel="0" collapsed="false">
      <c r="A349" s="0" t="n">
        <v>344</v>
      </c>
      <c r="B349" s="0" t="n">
        <f aca="false">A349*Setup!$B$11/3600</f>
        <v>28.6666666666667</v>
      </c>
      <c r="C349" s="0" t="n">
        <f aca="false">Setup!$B$7+Setup!$B$8*COS(2*PI()*(B349-Setup!$B$9)/24)</f>
        <v>20.0607689879512</v>
      </c>
      <c r="D349" s="0" t="n">
        <f aca="false">(C349-E349)/Setup!$B$17</f>
        <v>-4.35536191456757</v>
      </c>
      <c r="E349" s="0" t="n">
        <f aca="false">SUMPRODUCT('FD inverse'!$A$3:$BH$3,'FD mesh'!$B$84:$BI$84,$E348:$BL348)+'FD inverse'!$A$3*$C349/Setup!$B$17+INDEX('FD inverse'!$A$3:$BH$3,1,'FD mesh'!$B$15+1)*Setup!$B$22</f>
        <v>20.626966036845</v>
      </c>
      <c r="F349" s="0" t="n">
        <f aca="false">SUMPRODUCT('FD inverse'!$A$4:$BH$4,'FD mesh'!$B$84:$BI$84,$E348:$BL348)+'FD inverse'!$A$4*$C349/Setup!$B$17+INDEX('FD inverse'!$A$4:$BH$4,1,'FD mesh'!$B$15+1)*Setup!$B$22</f>
        <v>20.7571784002758</v>
      </c>
      <c r="G349" s="0" t="n">
        <f aca="false">SUMPRODUCT('FD inverse'!$A$5:$BH$5,'FD mesh'!$B$84:$BI$84,$E348:$BL348)+'FD inverse'!$A$5*$C349/Setup!$B$17+INDEX('FD inverse'!$A$5:$BH$5,1,'FD mesh'!$B$15+1)*Setup!$B$22</f>
        <v>20.8875330352016</v>
      </c>
      <c r="H349" s="0" t="n">
        <f aca="false">SUMPRODUCT('FD inverse'!$A$6:$BH$6,'FD mesh'!$B$84:$BI$84,$E348:$BL348)+'FD inverse'!$A$6*$C349/Setup!$B$17+INDEX('FD inverse'!$A$6:$BH$6,1,'FD mesh'!$B$15+1)*Setup!$B$22</f>
        <v>21.3243362231231</v>
      </c>
      <c r="I349" s="0" t="n">
        <f aca="false">SUMPRODUCT('FD inverse'!$A$7:$BH$7,'FD mesh'!$B$84:$BI$84,$E348:$BL348)+'FD inverse'!$A$7*$C349/Setup!$B$17+INDEX('FD inverse'!$A$7:$BH$7,1,'FD mesh'!$B$15+1)*Setup!$B$22</f>
        <v>21.3607459086601</v>
      </c>
      <c r="J349" s="0" t="n">
        <f aca="false">SUMPRODUCT('FD inverse'!$A$8:$BH$8,'FD mesh'!$B$84:$BI$84,$E348:$BL348)+'FD inverse'!$A$8*$C349/Setup!$B$17+INDEX('FD inverse'!$A$8:$BH$8,1,'FD mesh'!$B$15+1)*Setup!$B$22</f>
        <v>21.3923975899851</v>
      </c>
      <c r="K349" s="0" t="n">
        <f aca="false">SUMPRODUCT('FD inverse'!$A$9:$BH$9,'FD mesh'!$B$84:$BI$84,$E348:$BL348)+'FD inverse'!$A$9*$C349/Setup!$B$17+INDEX('FD inverse'!$A$9:$BH$9,1,'FD mesh'!$B$15+1)*Setup!$B$22</f>
        <v>21.4190983490897</v>
      </c>
      <c r="L349" s="0" t="n">
        <f aca="false">SUMPRODUCT('FD inverse'!$A$10:$BH$10,'FD mesh'!$B$84:$BI$84,$E348:$BL348)+'FD inverse'!$A$10*$C349/Setup!$B$17+INDEX('FD inverse'!$A$10:$BH$10,1,'FD mesh'!$B$15+1)*Setup!$B$22</f>
        <v>21.4407146631084</v>
      </c>
      <c r="M349" s="0" t="n">
        <f aca="false">SUMPRODUCT('FD inverse'!$A$11:$BH$11,'FD mesh'!$B$84:$BI$84,$E348:$BL348)+'FD inverse'!$A$11*$C349/Setup!$B$17+INDEX('FD inverse'!$A$11:$BH$11,1,'FD mesh'!$B$15+1)*Setup!$B$22</f>
        <v>21.457159286404</v>
      </c>
      <c r="N349" s="0" t="n">
        <f aca="false">SUMPRODUCT('FD inverse'!$A$12:$BH$12,'FD mesh'!$B$84:$BI$84,$E348:$BL348)+'FD inverse'!$A$12*$C349/Setup!$B$17+INDEX('FD inverse'!$A$12:$BH$12,1,'FD mesh'!$B$15+1)*Setup!$B$22</f>
        <v>21.4683798139016</v>
      </c>
      <c r="O349" s="0" t="n">
        <f aca="false">SUMPRODUCT('FD inverse'!$A$13:$BH$13,'FD mesh'!$B$84:$BI$84,$E348:$BL348)+'FD inverse'!$A$13*$C349/Setup!$B$17+INDEX('FD inverse'!$A$13:$BH$13,1,'FD mesh'!$B$15+1)*Setup!$B$22</f>
        <v>21.4743489518389</v>
      </c>
      <c r="P349" s="0" t="n">
        <f aca="false">SUMPRODUCT('FD inverse'!$A$14:$BH$14,'FD mesh'!$B$84:$BI$84,$E348:$BL348)+'FD inverse'!$A$14*$C349/Setup!$B$17+INDEX('FD inverse'!$A$14:$BH$14,1,'FD mesh'!$B$15+1)*Setup!$B$22</f>
        <v>21.4750565143472</v>
      </c>
      <c r="Q349" s="0" t="n">
        <f aca="false">SUMPRODUCT('FD inverse'!$A$15:$BH$15,'FD mesh'!$B$84:$BI$84,$E348:$BL348)+'FD inverse'!$A$15*$C349/Setup!$B$17+INDEX('FD inverse'!$A$15:$BH$15,1,'FD mesh'!$B$15+1)*Setup!$B$22</f>
        <v>21.4705031581064</v>
      </c>
      <c r="R349" s="0" t="n">
        <f aca="false">SUMPRODUCT('FD inverse'!$A$16:$BH$16,'FD mesh'!$B$84:$BI$84,$E348:$BL348)+'FD inverse'!$A$16*$C349/Setup!$B$17+INDEX('FD inverse'!$A$16:$BH$16,1,'FD mesh'!$B$15+1)*Setup!$B$22</f>
        <v>21.4606958624471</v>
      </c>
      <c r="S349" s="0" t="n">
        <f aca="false">SUMPRODUCT('FD inverse'!$A$17:$BH$17,'FD mesh'!$B$84:$BI$84,$E348:$BL348)+'FD inverse'!$A$17*$C349/Setup!$B$17+INDEX('FD inverse'!$A$17:$BH$17,1,'FD mesh'!$B$15+1)*Setup!$B$22</f>
        <v>21.0581089811461</v>
      </c>
      <c r="T349" s="0" t="n">
        <f aca="false">SUMPRODUCT('FD inverse'!$A$18:$BH$18,'FD mesh'!$B$84:$BI$84,$E348:$BL348)+'FD inverse'!$A$18*$C349/Setup!$B$17+INDEX('FD inverse'!$A$18:$BH$18,1,'FD mesh'!$B$15+1)*Setup!$B$22</f>
        <v>20.653096899261</v>
      </c>
      <c r="U349" s="0" t="n">
        <f aca="false">SUMPRODUCT('FD inverse'!$A$19:$BH$19,'FD mesh'!$B$84:$BI$84,$E348:$BL348)+'FD inverse'!$A$19*$C349/Setup!$B$17+INDEX('FD inverse'!$A$19:$BH$19,1,'FD mesh'!$B$15+1)*Setup!$B$22</f>
        <v>20.2458494521812</v>
      </c>
      <c r="V349" s="0" t="n">
        <f aca="false">SUMPRODUCT('FD inverse'!$A$20:$BH$20,'FD mesh'!$B$84:$BI$84,$E348:$BL348)+'FD inverse'!$A$20*$C349/Setup!$B$17+INDEX('FD inverse'!$A$20:$BH$20,1,'FD mesh'!$B$15+1)*Setup!$B$22</f>
        <v>19.8365551463934</v>
      </c>
      <c r="W349" s="0" t="n">
        <f aca="false">SUMPRODUCT('FD inverse'!$A$21:$BH$21,'FD mesh'!$B$84:$BI$84,$E348:$BL348)+'FD inverse'!$A$21*$C349/Setup!$B$17+INDEX('FD inverse'!$A$21:$BH$21,1,'FD mesh'!$B$15+1)*Setup!$B$22</f>
        <v>19.42540047005</v>
      </c>
      <c r="X349" s="0" t="n">
        <f aca="false">SUMPRODUCT('FD inverse'!$A$22:$BH$22,'FD mesh'!$B$84:$BI$84,$E348:$BL348)+'FD inverse'!$A$22*$C349/Setup!$B$17+INDEX('FD inverse'!$A$22:$BH$22,1,'FD mesh'!$B$15+1)*Setup!$B$22</f>
        <v>19.0125693776748</v>
      </c>
      <c r="Y349" s="0" t="n">
        <f aca="false">SUMPRODUCT('FD inverse'!$A$23:$BH$23,'FD mesh'!$B$84:$BI$84,$E348:$BL348)+'FD inverse'!$A$23*$C349/Setup!$B$17+INDEX('FD inverse'!$A$23:$BH$23,1,'FD mesh'!$B$15+1)*Setup!$B$22</f>
        <v>18.5982429346747</v>
      </c>
      <c r="Z349" s="0" t="n">
        <f aca="false">SUMPRODUCT('FD inverse'!$A$24:$BH$24,'FD mesh'!$B$84:$BI$84,$E348:$BL348)+'FD inverse'!$A$24*$C349/Setup!$B$17+INDEX('FD inverse'!$A$24:$BH$24,1,'FD mesh'!$B$15+1)*Setup!$B$22</f>
        <v>18.1825991073299</v>
      </c>
      <c r="AA349" s="0" t="n">
        <f aca="false">SUMPRODUCT('FD inverse'!$A$25:$BH$25,'FD mesh'!$B$84:$BI$84,$E348:$BL348)+'FD inverse'!$A$25*$C349/Setup!$B$17+INDEX('FD inverse'!$A$25:$BH$25,1,'FD mesh'!$B$15+1)*Setup!$B$22</f>
        <v>17.7658126839645</v>
      </c>
      <c r="AB349" s="0" t="n">
        <f aca="false">SUMPRODUCT('FD inverse'!$A$26:$BH$26,'FD mesh'!$B$84:$BI$84,$E348:$BL348)+'FD inverse'!$A$26*$C349/Setup!$B$17+INDEX('FD inverse'!$A$26:$BH$26,1,'FD mesh'!$B$15+1)*Setup!$B$22</f>
        <v>17.3480553130424</v>
      </c>
      <c r="AC349" s="0" t="n">
        <f aca="false">SUMPRODUCT('FD inverse'!$A$27:$BH$27,'FD mesh'!$B$84:$BI$84,$E348:$BL348)+'FD inverse'!$A$27*$C349/Setup!$B$17+INDEX('FD inverse'!$A$27:$BH$27,1,'FD mesh'!$B$15+1)*Setup!$B$22</f>
        <v>16.9294956439895</v>
      </c>
      <c r="AD349" s="0" t="n">
        <f aca="false">SUMPRODUCT('FD inverse'!$A$28:$BH$28,'FD mesh'!$B$84:$BI$84,$E348:$BL348)+'FD inverse'!$A$28*$C349/Setup!$B$17+INDEX('FD inverse'!$A$28:$BH$28,1,'FD mesh'!$B$15+1)*Setup!$B$22</f>
        <v>16.5102995566035</v>
      </c>
      <c r="AE349" s="0" t="n">
        <f aca="false">SUMPRODUCT('FD inverse'!$A$29:$BH$29,'FD mesh'!$B$84:$BI$84,$E348:$BL348)+'FD inverse'!$A$29*$C349/Setup!$B$17+INDEX('FD inverse'!$A$29:$BH$29,1,'FD mesh'!$B$15+1)*Setup!$B$22</f>
        <v>16.0906304649802</v>
      </c>
      <c r="AF349" s="0" t="n">
        <f aca="false">SUMPRODUCT('FD inverse'!$A$30:$BH$30,'FD mesh'!$B$84:$BI$84,$E348:$BL348)+'FD inverse'!$A$30*$C349/Setup!$B$17+INDEX('FD inverse'!$A$30:$BH$30,1,'FD mesh'!$B$15+1)*Setup!$B$22</f>
        <v>15.6706496819465</v>
      </c>
      <c r="AG349" s="0" t="n">
        <f aca="false">SUMPRODUCT('FD inverse'!$A$31:$BH$31,'FD mesh'!$B$84:$BI$84,$E348:$BL348)+'FD inverse'!$A$31*$C349/Setup!$B$17+INDEX('FD inverse'!$A$31:$BH$31,1,'FD mesh'!$B$15+1)*Setup!$B$22</f>
        <v>15.2505168300501</v>
      </c>
      <c r="AH349" s="0" t="n">
        <f aca="false">SUMPRODUCT('FD inverse'!$A$32:$BH$32,'FD mesh'!$B$84:$BI$84,$E348:$BL348)+'FD inverse'!$A$32*$C349/Setup!$B$17+INDEX('FD inverse'!$A$32:$BH$32,1,'FD mesh'!$B$15+1)*Setup!$B$22</f>
        <v>15.2328143087084</v>
      </c>
      <c r="AI349" s="0" t="n">
        <f aca="false">SUMPRODUCT('FD inverse'!$A$33:$BH$33,'FD mesh'!$B$84:$BI$84,$E348:$BL348)+'FD inverse'!$A$33*$C349/Setup!$B$17+INDEX('FD inverse'!$A$33:$BH$33,1,'FD mesh'!$B$15+1)*Setup!$B$22</f>
        <v>15.2151329307802</v>
      </c>
      <c r="AJ349" s="0" t="n">
        <f aca="false">SUMPRODUCT('FD inverse'!$A$34:$BH$34,'FD mesh'!$B$84:$BI$84,$E348:$BL348)+'FD inverse'!$A$34*$C349/Setup!$B$17+INDEX('FD inverse'!$A$34:$BH$34,1,'FD mesh'!$B$15+1)*Setup!$B$22</f>
        <v>15.1974807407867</v>
      </c>
      <c r="AK349" s="0" t="n">
        <f aca="false">SUMPRODUCT('FD inverse'!$A$35:$BH$35,'FD mesh'!$B$84:$BI$84,$E348:$BL348)+'FD inverse'!$A$35*$C349/Setup!$B$17+INDEX('FD inverse'!$A$35:$BH$35,1,'FD mesh'!$B$15+1)*Setup!$B$22</f>
        <v>15.1798636268772</v>
      </c>
      <c r="AL349" s="0" t="n">
        <f aca="false">SUMPRODUCT('FD inverse'!$A$36:$BH$36,'FD mesh'!$B$84:$BI$84,$E348:$BL348)+'FD inverse'!$A$36*$C349/Setup!$B$17+INDEX('FD inverse'!$A$36:$BH$36,1,'FD mesh'!$B$15+1)*Setup!$B$22</f>
        <v>15.1622854340451</v>
      </c>
      <c r="AM349" s="0" t="n">
        <f aca="false">SUMPRODUCT('FD inverse'!$A$37:$BH$37,'FD mesh'!$B$84:$BI$84,$E348:$BL348)+'FD inverse'!$A$37*$C349/Setup!$B$17+INDEX('FD inverse'!$A$37:$BH$37,1,'FD mesh'!$B$15+1)*Setup!$B$22</f>
        <v>15.1447480948591</v>
      </c>
      <c r="AN349" s="0" t="n">
        <f aca="false">SUMPRODUCT('FD inverse'!$A$38:$BH$38,'FD mesh'!$B$84:$BI$84,$E348:$BL348)+'FD inverse'!$A$38*$C349/Setup!$B$17+INDEX('FD inverse'!$A$38:$BH$38,1,'FD mesh'!$B$15+1)*Setup!$B$22</f>
        <v>15.1272517754816</v>
      </c>
      <c r="AO349" s="0" t="n">
        <f aca="false">SUMPRODUCT('FD inverse'!$A$39:$BH$39,'FD mesh'!$B$84:$BI$84,$E348:$BL348)+'FD inverse'!$A$39*$C349/Setup!$B$17+INDEX('FD inverse'!$A$39:$BH$39,1,'FD mesh'!$B$15+1)*Setup!$B$22</f>
        <v>15.1097950349352</v>
      </c>
      <c r="AP349" s="0" t="n">
        <f aca="false">SUMPRODUCT('FD inverse'!$A$40:$BH$40,'FD mesh'!$B$84:$BI$84,$E348:$BL348)+'FD inverse'!$A$40*$C349/Setup!$B$17+INDEX('FD inverse'!$A$40:$BH$40,1,'FD mesh'!$B$15+1)*Setup!$B$22</f>
        <v>15.0923749957477</v>
      </c>
      <c r="AQ349" s="0" t="n">
        <f aca="false">SUMPRODUCT('FD inverse'!$A$41:$BH$41,'FD mesh'!$B$84:$BI$84,$E348:$BL348)+'FD inverse'!$A$41*$C349/Setup!$B$17+INDEX('FD inverse'!$A$41:$BH$41,1,'FD mesh'!$B$15+1)*Setup!$B$22</f>
        <v>15.0749875242668</v>
      </c>
      <c r="AR349" s="0" t="n">
        <f aca="false">SUMPRODUCT('FD inverse'!$A$42:$BH$42,'FD mesh'!$B$84:$BI$84,$E348:$BL348)+'FD inverse'!$A$42*$C349/Setup!$B$17+INDEX('FD inverse'!$A$42:$BH$42,1,'FD mesh'!$B$15+1)*Setup!$B$22</f>
        <v>15.057627419074</v>
      </c>
      <c r="AS349" s="0" t="n">
        <f aca="false">SUMPRODUCT('FD inverse'!$A$43:$BH$43,'FD mesh'!$B$84:$BI$84,$E348:$BL348)+'FD inverse'!$A$43*$C349/Setup!$B$17+INDEX('FD inverse'!$A$43:$BH$43,1,'FD mesh'!$B$15+1)*Setup!$B$22</f>
        <v>0</v>
      </c>
      <c r="AT349" s="0" t="n">
        <f aca="false">SUMPRODUCT('FD inverse'!$A$44:$BH$44,'FD mesh'!$B$84:$BI$84,$E348:$BL348)+'FD inverse'!$A$44*$C349/Setup!$B$17+INDEX('FD inverse'!$A$44:$BH$44,1,'FD mesh'!$B$15+1)*Setup!$B$22</f>
        <v>0</v>
      </c>
      <c r="AU349" s="0" t="n">
        <f aca="false">SUMPRODUCT('FD inverse'!$A$45:$BH$45,'FD mesh'!$B$84:$BI$84,$E348:$BL348)+'FD inverse'!$A$45*$C349/Setup!$B$17+INDEX('FD inverse'!$A$45:$BH$45,1,'FD mesh'!$B$15+1)*Setup!$B$22</f>
        <v>0</v>
      </c>
      <c r="AV349" s="0" t="n">
        <f aca="false">SUMPRODUCT('FD inverse'!$A$46:$BH$46,'FD mesh'!$B$84:$BI$84,$E348:$BL348)+'FD inverse'!$A$46*$C349/Setup!$B$17+INDEX('FD inverse'!$A$46:$BH$46,1,'FD mesh'!$B$15+1)*Setup!$B$22</f>
        <v>0</v>
      </c>
      <c r="AW349" s="0" t="n">
        <f aca="false">SUMPRODUCT('FD inverse'!$A$47:$BH$47,'FD mesh'!$B$84:$BI$84,$E348:$BL348)+'FD inverse'!$A$47*$C349/Setup!$B$17+INDEX('FD inverse'!$A$47:$BH$47,1,'FD mesh'!$B$15+1)*Setup!$B$22</f>
        <v>0</v>
      </c>
      <c r="AX349" s="0" t="n">
        <f aca="false">SUMPRODUCT('FD inverse'!$A$48:$BH$48,'FD mesh'!$B$84:$BI$84,$E348:$BL348)+'FD inverse'!$A$48*$C349/Setup!$B$17+INDEX('FD inverse'!$A$48:$BH$48,1,'FD mesh'!$B$15+1)*Setup!$B$22</f>
        <v>0</v>
      </c>
      <c r="AY349" s="0" t="n">
        <f aca="false">SUMPRODUCT('FD inverse'!$A$49:$BH$49,'FD mesh'!$B$84:$BI$84,$E348:$BL348)+'FD inverse'!$A$49*$C349/Setup!$B$17+INDEX('FD inverse'!$A$49:$BH$49,1,'FD mesh'!$B$15+1)*Setup!$B$22</f>
        <v>0</v>
      </c>
      <c r="AZ349" s="0" t="n">
        <f aca="false">SUMPRODUCT('FD inverse'!$A$50:$BH$50,'FD mesh'!$B$84:$BI$84,$E348:$BL348)+'FD inverse'!$A$50*$C349/Setup!$B$17+INDEX('FD inverse'!$A$50:$BH$50,1,'FD mesh'!$B$15+1)*Setup!$B$22</f>
        <v>0</v>
      </c>
      <c r="BA349" s="0" t="n">
        <f aca="false">SUMPRODUCT('FD inverse'!$A$51:$BH$51,'FD mesh'!$B$84:$BI$84,$E348:$BL348)+'FD inverse'!$A$51*$C349/Setup!$B$17+INDEX('FD inverse'!$A$51:$BH$51,1,'FD mesh'!$B$15+1)*Setup!$B$22</f>
        <v>0</v>
      </c>
      <c r="BB349" s="0" t="n">
        <f aca="false">SUMPRODUCT('FD inverse'!$A$52:$BH$52,'FD mesh'!$B$84:$BI$84,$E348:$BL348)+'FD inverse'!$A$52*$C349/Setup!$B$17+INDEX('FD inverse'!$A$52:$BH$52,1,'FD mesh'!$B$15+1)*Setup!$B$22</f>
        <v>0</v>
      </c>
      <c r="BC349" s="0" t="n">
        <f aca="false">SUMPRODUCT('FD inverse'!$A$53:$BH$53,'FD mesh'!$B$84:$BI$84,$E348:$BL348)+'FD inverse'!$A$53*$C349/Setup!$B$17+INDEX('FD inverse'!$A$53:$BH$53,1,'FD mesh'!$B$15+1)*Setup!$B$22</f>
        <v>0</v>
      </c>
      <c r="BD349" s="0" t="n">
        <f aca="false">SUMPRODUCT('FD inverse'!$A$54:$BH$54,'FD mesh'!$B$84:$BI$84,$E348:$BL348)+'FD inverse'!$A$54*$C349/Setup!$B$17+INDEX('FD inverse'!$A$54:$BH$54,1,'FD mesh'!$B$15+1)*Setup!$B$22</f>
        <v>0</v>
      </c>
      <c r="BE349" s="0" t="n">
        <f aca="false">SUMPRODUCT('FD inverse'!$A$55:$BH$55,'FD mesh'!$B$84:$BI$84,$E348:$BL348)+'FD inverse'!$A$55*$C349/Setup!$B$17+INDEX('FD inverse'!$A$55:$BH$55,1,'FD mesh'!$B$15+1)*Setup!$B$22</f>
        <v>0</v>
      </c>
      <c r="BF349" s="0" t="n">
        <f aca="false">SUMPRODUCT('FD inverse'!$A$56:$BH$56,'FD mesh'!$B$84:$BI$84,$E348:$BL348)+'FD inverse'!$A$56*$C349/Setup!$B$17+INDEX('FD inverse'!$A$56:$BH$56,1,'FD mesh'!$B$15+1)*Setup!$B$22</f>
        <v>0</v>
      </c>
      <c r="BG349" s="0" t="n">
        <f aca="false">SUMPRODUCT('FD inverse'!$A$57:$BH$57,'FD mesh'!$B$84:$BI$84,$E348:$BL348)+'FD inverse'!$A$57*$C349/Setup!$B$17+INDEX('FD inverse'!$A$57:$BH$57,1,'FD mesh'!$B$15+1)*Setup!$B$22</f>
        <v>0</v>
      </c>
      <c r="BH349" s="0" t="n">
        <f aca="false">SUMPRODUCT('FD inverse'!$A$58:$BH$58,'FD mesh'!$B$84:$BI$84,$E348:$BL348)+'FD inverse'!$A$58*$C349/Setup!$B$17+INDEX('FD inverse'!$A$58:$BH$58,1,'FD mesh'!$B$15+1)*Setup!$B$22</f>
        <v>0</v>
      </c>
      <c r="BI349" s="0" t="n">
        <f aca="false">SUMPRODUCT('FD inverse'!$A$59:$BH$59,'FD mesh'!$B$84:$BI$84,$E348:$BL348)+'FD inverse'!$A$59*$C349/Setup!$B$17+INDEX('FD inverse'!$A$59:$BH$59,1,'FD mesh'!$B$15+1)*Setup!$B$22</f>
        <v>0</v>
      </c>
      <c r="BJ349" s="0" t="n">
        <f aca="false">SUMPRODUCT('FD inverse'!$A$60:$BH$60,'FD mesh'!$B$84:$BI$84,$E348:$BL348)+'FD inverse'!$A$60*$C349/Setup!$B$17+INDEX('FD inverse'!$A$60:$BH$60,1,'FD mesh'!$B$15+1)*Setup!$B$22</f>
        <v>0</v>
      </c>
      <c r="BK349" s="0" t="n">
        <f aca="false">SUMPRODUCT('FD inverse'!$A$61:$BH$61,'FD mesh'!$B$84:$BI$84,$E348:$BL348)+'FD inverse'!$A$61*$C349/Setup!$B$17+INDEX('FD inverse'!$A$61:$BH$61,1,'FD mesh'!$B$15+1)*Setup!$B$22</f>
        <v>0</v>
      </c>
      <c r="BL349" s="0" t="n">
        <f aca="false">SUMPRODUCT('FD inverse'!$A$62:$BH$62,'FD mesh'!$B$84:$BI$84,$E348:$BL348)+'FD inverse'!$A$62*$C349/Setup!$B$17+INDEX('FD inverse'!$A$62:$BH$62,1,'FD mesh'!$B$15+1)*Setup!$B$22</f>
        <v>0</v>
      </c>
    </row>
    <row r="350" customFormat="false" ht="15" hidden="false" customHeight="false" outlineLevel="0" collapsed="false">
      <c r="A350" s="0" t="n">
        <v>345</v>
      </c>
      <c r="B350" s="0" t="n">
        <f aca="false">A350*Setup!$B$11/3600</f>
        <v>28.75</v>
      </c>
      <c r="C350" s="0" t="n">
        <f aca="false">Setup!$B$7+Setup!$B$8*COS(2*PI()*(B350-Setup!$B$9)/24)</f>
        <v>20.0768588783871</v>
      </c>
      <c r="D350" s="0" t="n">
        <f aca="false">(C350-E350)/Setup!$B$17</f>
        <v>-4.26130119858026</v>
      </c>
      <c r="E350" s="0" t="n">
        <f aca="false">SUMPRODUCT('FD inverse'!$A$3:$BH$3,'FD mesh'!$B$84:$BI$84,$E349:$BL349)+'FD inverse'!$A$3*$C350/Setup!$B$17+INDEX('FD inverse'!$A$3:$BH$3,1,'FD mesh'!$B$15+1)*Setup!$B$22</f>
        <v>20.6308280342025</v>
      </c>
      <c r="F350" s="0" t="n">
        <f aca="false">SUMPRODUCT('FD inverse'!$A$4:$BH$4,'FD mesh'!$B$84:$BI$84,$E349:$BL349)+'FD inverse'!$A$4*$C350/Setup!$B$17+INDEX('FD inverse'!$A$4:$BH$4,1,'FD mesh'!$B$15+1)*Setup!$B$22</f>
        <v>20.7584905817019</v>
      </c>
      <c r="G350" s="0" t="n">
        <f aca="false">SUMPRODUCT('FD inverse'!$A$5:$BH$5,'FD mesh'!$B$84:$BI$84,$E349:$BL349)+'FD inverse'!$A$5*$C350/Setup!$B$17+INDEX('FD inverse'!$A$5:$BH$5,1,'FD mesh'!$B$15+1)*Setup!$B$22</f>
        <v>20.8867226523897</v>
      </c>
      <c r="H350" s="0" t="n">
        <f aca="false">SUMPRODUCT('FD inverse'!$A$6:$BH$6,'FD mesh'!$B$84:$BI$84,$E349:$BL349)+'FD inverse'!$A$6*$C350/Setup!$B$17+INDEX('FD inverse'!$A$6:$BH$6,1,'FD mesh'!$B$15+1)*Setup!$B$22</f>
        <v>21.3169915057669</v>
      </c>
      <c r="I350" s="0" t="n">
        <f aca="false">SUMPRODUCT('FD inverse'!$A$7:$BH$7,'FD mesh'!$B$84:$BI$84,$E349:$BL349)+'FD inverse'!$A$7*$C350/Setup!$B$17+INDEX('FD inverse'!$A$7:$BH$7,1,'FD mesh'!$B$15+1)*Setup!$B$22</f>
        <v>21.3529018121554</v>
      </c>
      <c r="J350" s="0" t="n">
        <f aca="false">SUMPRODUCT('FD inverse'!$A$8:$BH$8,'FD mesh'!$B$84:$BI$84,$E349:$BL349)+'FD inverse'!$A$8*$C350/Setup!$B$17+INDEX('FD inverse'!$A$8:$BH$8,1,'FD mesh'!$B$15+1)*Setup!$B$22</f>
        <v>21.3841843329953</v>
      </c>
      <c r="K350" s="0" t="n">
        <f aca="false">SUMPRODUCT('FD inverse'!$A$9:$BH$9,'FD mesh'!$B$84:$BI$84,$E349:$BL349)+'FD inverse'!$A$9*$C350/Setup!$B$17+INDEX('FD inverse'!$A$9:$BH$9,1,'FD mesh'!$B$15+1)*Setup!$B$22</f>
        <v>21.4106212744903</v>
      </c>
      <c r="L350" s="0" t="n">
        <f aca="false">SUMPRODUCT('FD inverse'!$A$10:$BH$10,'FD mesh'!$B$84:$BI$84,$E349:$BL349)+'FD inverse'!$A$10*$C350/Setup!$B$17+INDEX('FD inverse'!$A$10:$BH$10,1,'FD mesh'!$B$15+1)*Setup!$B$22</f>
        <v>21.4320569920328</v>
      </c>
      <c r="M350" s="0" t="n">
        <f aca="false">SUMPRODUCT('FD inverse'!$A$11:$BH$11,'FD mesh'!$B$84:$BI$84,$E349:$BL349)+'FD inverse'!$A$11*$C350/Setup!$B$17+INDEX('FD inverse'!$A$11:$BH$11,1,'FD mesh'!$B$15+1)*Setup!$B$22</f>
        <v>21.4483849390292</v>
      </c>
      <c r="N350" s="0" t="n">
        <f aca="false">SUMPRODUCT('FD inverse'!$A$12:$BH$12,'FD mesh'!$B$84:$BI$84,$E349:$BL349)+'FD inverse'!$A$12*$C350/Setup!$B$17+INDEX('FD inverse'!$A$12:$BH$12,1,'FD mesh'!$B$15+1)*Setup!$B$22</f>
        <v>21.4595362799048</v>
      </c>
      <c r="O350" s="0" t="n">
        <f aca="false">SUMPRODUCT('FD inverse'!$A$13:$BH$13,'FD mesh'!$B$84:$BI$84,$E349:$BL349)+'FD inverse'!$A$13*$C350/Setup!$B$17+INDEX('FD inverse'!$A$13:$BH$13,1,'FD mesh'!$B$15+1)*Setup!$B$22</f>
        <v>21.4654701965935</v>
      </c>
      <c r="P350" s="0" t="n">
        <f aca="false">SUMPRODUCT('FD inverse'!$A$14:$BH$14,'FD mesh'!$B$84:$BI$84,$E349:$BL349)+'FD inverse'!$A$14*$C350/Setup!$B$17+INDEX('FD inverse'!$A$14:$BH$14,1,'FD mesh'!$B$15+1)*Setup!$B$22</f>
        <v>21.4661659095976</v>
      </c>
      <c r="Q350" s="0" t="n">
        <f aca="false">SUMPRODUCT('FD inverse'!$A$15:$BH$15,'FD mesh'!$B$84:$BI$84,$E349:$BL349)+'FD inverse'!$A$15*$C350/Setup!$B$17+INDEX('FD inverse'!$A$15:$BH$15,1,'FD mesh'!$B$15+1)*Setup!$B$22</f>
        <v>21.4616164280592</v>
      </c>
      <c r="R350" s="0" t="n">
        <f aca="false">SUMPRODUCT('FD inverse'!$A$16:$BH$16,'FD mesh'!$B$84:$BI$84,$E349:$BL349)+'FD inverse'!$A$16*$C350/Setup!$B$17+INDEX('FD inverse'!$A$16:$BH$16,1,'FD mesh'!$B$15+1)*Setup!$B$22</f>
        <v>21.4518240379383</v>
      </c>
      <c r="S350" s="0" t="n">
        <f aca="false">SUMPRODUCT('FD inverse'!$A$17:$BH$17,'FD mesh'!$B$84:$BI$84,$E349:$BL349)+'FD inverse'!$A$17*$C350/Setup!$B$17+INDEX('FD inverse'!$A$17:$BH$17,1,'FD mesh'!$B$15+1)*Setup!$B$22</f>
        <v>21.0498707359647</v>
      </c>
      <c r="T350" s="0" t="n">
        <f aca="false">SUMPRODUCT('FD inverse'!$A$18:$BH$18,'FD mesh'!$B$84:$BI$84,$E349:$BL349)+'FD inverse'!$A$18*$C350/Setup!$B$17+INDEX('FD inverse'!$A$18:$BH$18,1,'FD mesh'!$B$15+1)*Setup!$B$22</f>
        <v>20.6454930361235</v>
      </c>
      <c r="U350" s="0" t="n">
        <f aca="false">SUMPRODUCT('FD inverse'!$A$19:$BH$19,'FD mesh'!$B$84:$BI$84,$E349:$BL349)+'FD inverse'!$A$19*$C350/Setup!$B$17+INDEX('FD inverse'!$A$19:$BH$19,1,'FD mesh'!$B$15+1)*Setup!$B$22</f>
        <v>20.2388776279876</v>
      </c>
      <c r="V350" s="0" t="n">
        <f aca="false">SUMPRODUCT('FD inverse'!$A$20:$BH$20,'FD mesh'!$B$84:$BI$84,$E349:$BL349)+'FD inverse'!$A$20*$C350/Setup!$B$17+INDEX('FD inverse'!$A$20:$BH$20,1,'FD mesh'!$B$15+1)*Setup!$B$22</f>
        <v>19.8302105115889</v>
      </c>
      <c r="W350" s="0" t="n">
        <f aca="false">SUMPRODUCT('FD inverse'!$A$21:$BH$21,'FD mesh'!$B$84:$BI$84,$E349:$BL349)+'FD inverse'!$A$21*$C350/Setup!$B$17+INDEX('FD inverse'!$A$21:$BH$21,1,'FD mesh'!$B$15+1)*Setup!$B$22</f>
        <v>19.4196762598049</v>
      </c>
      <c r="X350" s="0" t="n">
        <f aca="false">SUMPRODUCT('FD inverse'!$A$22:$BH$22,'FD mesh'!$B$84:$BI$84,$E349:$BL349)+'FD inverse'!$A$22*$C350/Setup!$B$17+INDEX('FD inverse'!$A$22:$BH$22,1,'FD mesh'!$B$15+1)*Setup!$B$22</f>
        <v>19.0074574547203</v>
      </c>
      <c r="Y350" s="0" t="n">
        <f aca="false">SUMPRODUCT('FD inverse'!$A$23:$BH$23,'FD mesh'!$B$84:$BI$84,$E349:$BL349)+'FD inverse'!$A$23*$C350/Setup!$B$17+INDEX('FD inverse'!$A$23:$BH$23,1,'FD mesh'!$B$15+1)*Setup!$B$22</f>
        <v>18.5937342837376</v>
      </c>
      <c r="Z350" s="0" t="n">
        <f aca="false">SUMPRODUCT('FD inverse'!$A$24:$BH$24,'FD mesh'!$B$84:$BI$84,$E349:$BL349)+'FD inverse'!$A$24*$C350/Setup!$B$17+INDEX('FD inverse'!$A$24:$BH$24,1,'FD mesh'!$B$15+1)*Setup!$B$22</f>
        <v>18.1786842811933</v>
      </c>
      <c r="AA350" s="0" t="n">
        <f aca="false">SUMPRODUCT('FD inverse'!$A$25:$BH$25,'FD mesh'!$B$84:$BI$84,$E349:$BL349)+'FD inverse'!$A$25*$C350/Setup!$B$17+INDEX('FD inverse'!$A$25:$BH$25,1,'FD mesh'!$B$15+1)*Setup!$B$22</f>
        <v>17.7624822012432</v>
      </c>
      <c r="AB350" s="0" t="n">
        <f aca="false">SUMPRODUCT('FD inverse'!$A$26:$BH$26,'FD mesh'!$B$84:$BI$84,$E349:$BL349)+'FD inverse'!$A$26*$C350/Setup!$B$17+INDEX('FD inverse'!$A$26:$BH$26,1,'FD mesh'!$B$15+1)*Setup!$B$22</f>
        <v>17.3453000078065</v>
      </c>
      <c r="AC350" s="0" t="n">
        <f aca="false">SUMPRODUCT('FD inverse'!$A$27:$BH$27,'FD mesh'!$B$84:$BI$84,$E349:$BL349)+'FD inverse'!$A$27*$C350/Setup!$B$17+INDEX('FD inverse'!$A$27:$BH$27,1,'FD mesh'!$B$15+1)*Setup!$B$22</f>
        <v>16.9273069674005</v>
      </c>
      <c r="AD350" s="0" t="n">
        <f aca="false">SUMPRODUCT('FD inverse'!$A$28:$BH$28,'FD mesh'!$B$84:$BI$84,$E349:$BL349)+'FD inverse'!$A$28*$C350/Setup!$B$17+INDEX('FD inverse'!$A$28:$BH$28,1,'FD mesh'!$B$15+1)*Setup!$B$22</f>
        <v>16.5086698307411</v>
      </c>
      <c r="AE350" s="0" t="n">
        <f aca="false">SUMPRODUCT('FD inverse'!$A$29:$BH$29,'FD mesh'!$B$84:$BI$84,$E349:$BL349)+'FD inverse'!$A$29*$C350/Setup!$B$17+INDEX('FD inverse'!$A$29:$BH$29,1,'FD mesh'!$B$15+1)*Setup!$B$22</f>
        <v>16.0895530890422</v>
      </c>
      <c r="AF350" s="0" t="n">
        <f aca="false">SUMPRODUCT('FD inverse'!$A$30:$BH$30,'FD mesh'!$B$84:$BI$84,$E349:$BL349)+'FD inverse'!$A$30*$C350/Setup!$B$17+INDEX('FD inverse'!$A$30:$BH$30,1,'FD mesh'!$B$15+1)*Setup!$B$22</f>
        <v>15.6701192909958</v>
      </c>
      <c r="AG350" s="0" t="n">
        <f aca="false">SUMPRODUCT('FD inverse'!$A$31:$BH$31,'FD mesh'!$B$84:$BI$84,$E349:$BL349)+'FD inverse'!$A$31*$C350/Setup!$B$17+INDEX('FD inverse'!$A$31:$BH$31,1,'FD mesh'!$B$15+1)*Setup!$B$22</f>
        <v>15.2505294064697</v>
      </c>
      <c r="AH350" s="0" t="n">
        <f aca="false">SUMPRODUCT('FD inverse'!$A$32:$BH$32,'FD mesh'!$B$84:$BI$84,$E349:$BL349)+'FD inverse'!$A$32*$C350/Setup!$B$17+INDEX('FD inverse'!$A$32:$BH$32,1,'FD mesh'!$B$15+1)*Setup!$B$22</f>
        <v>15.2328474742239</v>
      </c>
      <c r="AI350" s="0" t="n">
        <f aca="false">SUMPRODUCT('FD inverse'!$A$33:$BH$33,'FD mesh'!$B$84:$BI$84,$E349:$BL349)+'FD inverse'!$A$33*$C350/Setup!$B$17+INDEX('FD inverse'!$A$33:$BH$33,1,'FD mesh'!$B$15+1)*Setup!$B$22</f>
        <v>15.2151823311259</v>
      </c>
      <c r="AJ350" s="0" t="n">
        <f aca="false">SUMPRODUCT('FD inverse'!$A$34:$BH$34,'FD mesh'!$B$84:$BI$84,$E349:$BL349)+'FD inverse'!$A$34*$C350/Setup!$B$17+INDEX('FD inverse'!$A$34:$BH$34,1,'FD mesh'!$B$15+1)*Setup!$B$22</f>
        <v>15.1975421956208</v>
      </c>
      <c r="AK350" s="0" t="n">
        <f aca="false">SUMPRODUCT('FD inverse'!$A$35:$BH$35,'FD mesh'!$B$84:$BI$84,$E349:$BL349)+'FD inverse'!$A$35*$C350/Setup!$B$17+INDEX('FD inverse'!$A$35:$BH$35,1,'FD mesh'!$B$15+1)*Setup!$B$22</f>
        <v>15.1799331699683</v>
      </c>
      <c r="AL350" s="0" t="n">
        <f aca="false">SUMPRODUCT('FD inverse'!$A$36:$BH$36,'FD mesh'!$B$84:$BI$84,$E349:$BL349)+'FD inverse'!$A$36*$C350/Setup!$B$17+INDEX('FD inverse'!$A$36:$BH$36,1,'FD mesh'!$B$15+1)*Setup!$B$22</f>
        <v>15.1623593486302</v>
      </c>
      <c r="AM350" s="0" t="n">
        <f aca="false">SUMPRODUCT('FD inverse'!$A$37:$BH$37,'FD mesh'!$B$84:$BI$84,$E349:$BL349)+'FD inverse'!$A$37*$C350/Setup!$B$17+INDEX('FD inverse'!$A$37:$BH$37,1,'FD mesh'!$B$15+1)*Setup!$B$22</f>
        <v>15.1448229445576</v>
      </c>
      <c r="AN350" s="0" t="n">
        <f aca="false">SUMPRODUCT('FD inverse'!$A$38:$BH$38,'FD mesh'!$B$84:$BI$84,$E349:$BL349)+'FD inverse'!$A$38*$C350/Setup!$B$17+INDEX('FD inverse'!$A$38:$BH$38,1,'FD mesh'!$B$15+1)*Setup!$B$22</f>
        <v>15.1273244311265</v>
      </c>
      <c r="AO350" s="0" t="n">
        <f aca="false">SUMPRODUCT('FD inverse'!$A$39:$BH$39,'FD mesh'!$B$84:$BI$84,$E349:$BL349)+'FD inverse'!$A$39*$C350/Setup!$B$17+INDEX('FD inverse'!$A$39:$BH$39,1,'FD mesh'!$B$15+1)*Setup!$B$22</f>
        <v>15.1098626976563</v>
      </c>
      <c r="AP350" s="0" t="n">
        <f aca="false">SUMPRODUCT('FD inverse'!$A$40:$BH$40,'FD mesh'!$B$84:$BI$84,$E349:$BL349)+'FD inverse'!$A$40*$C350/Setup!$B$17+INDEX('FD inverse'!$A$40:$BH$40,1,'FD mesh'!$B$15+1)*Setup!$B$22</f>
        <v>15.0924352166141</v>
      </c>
      <c r="AQ350" s="0" t="n">
        <f aca="false">SUMPRODUCT('FD inverse'!$A$41:$BH$41,'FD mesh'!$B$84:$BI$84,$E349:$BL349)+'FD inverse'!$A$41*$C350/Setup!$B$17+INDEX('FD inverse'!$A$41:$BH$41,1,'FD mesh'!$B$15+1)*Setup!$B$22</f>
        <v>15.0750382207614</v>
      </c>
      <c r="AR350" s="0" t="n">
        <f aca="false">SUMPRODUCT('FD inverse'!$A$42:$BH$42,'FD mesh'!$B$84:$BI$84,$E349:$BL349)+'FD inverse'!$A$42*$C350/Setup!$B$17+INDEX('FD inverse'!$A$42:$BH$42,1,'FD mesh'!$B$15+1)*Setup!$B$22</f>
        <v>15.0576668886421</v>
      </c>
      <c r="AS350" s="0" t="n">
        <f aca="false">SUMPRODUCT('FD inverse'!$A$43:$BH$43,'FD mesh'!$B$84:$BI$84,$E349:$BL349)+'FD inverse'!$A$43*$C350/Setup!$B$17+INDEX('FD inverse'!$A$43:$BH$43,1,'FD mesh'!$B$15+1)*Setup!$B$22</f>
        <v>0</v>
      </c>
      <c r="AT350" s="0" t="n">
        <f aca="false">SUMPRODUCT('FD inverse'!$A$44:$BH$44,'FD mesh'!$B$84:$BI$84,$E349:$BL349)+'FD inverse'!$A$44*$C350/Setup!$B$17+INDEX('FD inverse'!$A$44:$BH$44,1,'FD mesh'!$B$15+1)*Setup!$B$22</f>
        <v>0</v>
      </c>
      <c r="AU350" s="0" t="n">
        <f aca="false">SUMPRODUCT('FD inverse'!$A$45:$BH$45,'FD mesh'!$B$84:$BI$84,$E349:$BL349)+'FD inverse'!$A$45*$C350/Setup!$B$17+INDEX('FD inverse'!$A$45:$BH$45,1,'FD mesh'!$B$15+1)*Setup!$B$22</f>
        <v>0</v>
      </c>
      <c r="AV350" s="0" t="n">
        <f aca="false">SUMPRODUCT('FD inverse'!$A$46:$BH$46,'FD mesh'!$B$84:$BI$84,$E349:$BL349)+'FD inverse'!$A$46*$C350/Setup!$B$17+INDEX('FD inverse'!$A$46:$BH$46,1,'FD mesh'!$B$15+1)*Setup!$B$22</f>
        <v>0</v>
      </c>
      <c r="AW350" s="0" t="n">
        <f aca="false">SUMPRODUCT('FD inverse'!$A$47:$BH$47,'FD mesh'!$B$84:$BI$84,$E349:$BL349)+'FD inverse'!$A$47*$C350/Setup!$B$17+INDEX('FD inverse'!$A$47:$BH$47,1,'FD mesh'!$B$15+1)*Setup!$B$22</f>
        <v>0</v>
      </c>
      <c r="AX350" s="0" t="n">
        <f aca="false">SUMPRODUCT('FD inverse'!$A$48:$BH$48,'FD mesh'!$B$84:$BI$84,$E349:$BL349)+'FD inverse'!$A$48*$C350/Setup!$B$17+INDEX('FD inverse'!$A$48:$BH$48,1,'FD mesh'!$B$15+1)*Setup!$B$22</f>
        <v>0</v>
      </c>
      <c r="AY350" s="0" t="n">
        <f aca="false">SUMPRODUCT('FD inverse'!$A$49:$BH$49,'FD mesh'!$B$84:$BI$84,$E349:$BL349)+'FD inverse'!$A$49*$C350/Setup!$B$17+INDEX('FD inverse'!$A$49:$BH$49,1,'FD mesh'!$B$15+1)*Setup!$B$22</f>
        <v>0</v>
      </c>
      <c r="AZ350" s="0" t="n">
        <f aca="false">SUMPRODUCT('FD inverse'!$A$50:$BH$50,'FD mesh'!$B$84:$BI$84,$E349:$BL349)+'FD inverse'!$A$50*$C350/Setup!$B$17+INDEX('FD inverse'!$A$50:$BH$50,1,'FD mesh'!$B$15+1)*Setup!$B$22</f>
        <v>0</v>
      </c>
      <c r="BA350" s="0" t="n">
        <f aca="false">SUMPRODUCT('FD inverse'!$A$51:$BH$51,'FD mesh'!$B$84:$BI$84,$E349:$BL349)+'FD inverse'!$A$51*$C350/Setup!$B$17+INDEX('FD inverse'!$A$51:$BH$51,1,'FD mesh'!$B$15+1)*Setup!$B$22</f>
        <v>0</v>
      </c>
      <c r="BB350" s="0" t="n">
        <f aca="false">SUMPRODUCT('FD inverse'!$A$52:$BH$52,'FD mesh'!$B$84:$BI$84,$E349:$BL349)+'FD inverse'!$A$52*$C350/Setup!$B$17+INDEX('FD inverse'!$A$52:$BH$52,1,'FD mesh'!$B$15+1)*Setup!$B$22</f>
        <v>0</v>
      </c>
      <c r="BC350" s="0" t="n">
        <f aca="false">SUMPRODUCT('FD inverse'!$A$53:$BH$53,'FD mesh'!$B$84:$BI$84,$E349:$BL349)+'FD inverse'!$A$53*$C350/Setup!$B$17+INDEX('FD inverse'!$A$53:$BH$53,1,'FD mesh'!$B$15+1)*Setup!$B$22</f>
        <v>0</v>
      </c>
      <c r="BD350" s="0" t="n">
        <f aca="false">SUMPRODUCT('FD inverse'!$A$54:$BH$54,'FD mesh'!$B$84:$BI$84,$E349:$BL349)+'FD inverse'!$A$54*$C350/Setup!$B$17+INDEX('FD inverse'!$A$54:$BH$54,1,'FD mesh'!$B$15+1)*Setup!$B$22</f>
        <v>0</v>
      </c>
      <c r="BE350" s="0" t="n">
        <f aca="false">SUMPRODUCT('FD inverse'!$A$55:$BH$55,'FD mesh'!$B$84:$BI$84,$E349:$BL349)+'FD inverse'!$A$55*$C350/Setup!$B$17+INDEX('FD inverse'!$A$55:$BH$55,1,'FD mesh'!$B$15+1)*Setup!$B$22</f>
        <v>0</v>
      </c>
      <c r="BF350" s="0" t="n">
        <f aca="false">SUMPRODUCT('FD inverse'!$A$56:$BH$56,'FD mesh'!$B$84:$BI$84,$E349:$BL349)+'FD inverse'!$A$56*$C350/Setup!$B$17+INDEX('FD inverse'!$A$56:$BH$56,1,'FD mesh'!$B$15+1)*Setup!$B$22</f>
        <v>0</v>
      </c>
      <c r="BG350" s="0" t="n">
        <f aca="false">SUMPRODUCT('FD inverse'!$A$57:$BH$57,'FD mesh'!$B$84:$BI$84,$E349:$BL349)+'FD inverse'!$A$57*$C350/Setup!$B$17+INDEX('FD inverse'!$A$57:$BH$57,1,'FD mesh'!$B$15+1)*Setup!$B$22</f>
        <v>0</v>
      </c>
      <c r="BH350" s="0" t="n">
        <f aca="false">SUMPRODUCT('FD inverse'!$A$58:$BH$58,'FD mesh'!$B$84:$BI$84,$E349:$BL349)+'FD inverse'!$A$58*$C350/Setup!$B$17+INDEX('FD inverse'!$A$58:$BH$58,1,'FD mesh'!$B$15+1)*Setup!$B$22</f>
        <v>0</v>
      </c>
      <c r="BI350" s="0" t="n">
        <f aca="false">SUMPRODUCT('FD inverse'!$A$59:$BH$59,'FD mesh'!$B$84:$BI$84,$E349:$BL349)+'FD inverse'!$A$59*$C350/Setup!$B$17+INDEX('FD inverse'!$A$59:$BH$59,1,'FD mesh'!$B$15+1)*Setup!$B$22</f>
        <v>0</v>
      </c>
      <c r="BJ350" s="0" t="n">
        <f aca="false">SUMPRODUCT('FD inverse'!$A$60:$BH$60,'FD mesh'!$B$84:$BI$84,$E349:$BL349)+'FD inverse'!$A$60*$C350/Setup!$B$17+INDEX('FD inverse'!$A$60:$BH$60,1,'FD mesh'!$B$15+1)*Setup!$B$22</f>
        <v>0</v>
      </c>
      <c r="BK350" s="0" t="n">
        <f aca="false">SUMPRODUCT('FD inverse'!$A$61:$BH$61,'FD mesh'!$B$84:$BI$84,$E349:$BL349)+'FD inverse'!$A$61*$C350/Setup!$B$17+INDEX('FD inverse'!$A$61:$BH$61,1,'FD mesh'!$B$15+1)*Setup!$B$22</f>
        <v>0</v>
      </c>
      <c r="BL350" s="0" t="n">
        <f aca="false">SUMPRODUCT('FD inverse'!$A$62:$BH$62,'FD mesh'!$B$84:$BI$84,$E349:$BL349)+'FD inverse'!$A$62*$C350/Setup!$B$17+INDEX('FD inverse'!$A$62:$BH$62,1,'FD mesh'!$B$15+1)*Setup!$B$22</f>
        <v>0</v>
      </c>
    </row>
    <row r="351" customFormat="false" ht="15" hidden="false" customHeight="false" outlineLevel="0" collapsed="false">
      <c r="A351" s="0" t="n">
        <v>346</v>
      </c>
      <c r="B351" s="0" t="n">
        <f aca="false">A351*Setup!$B$11/3600</f>
        <v>28.8333333333333</v>
      </c>
      <c r="C351" s="0" t="n">
        <f aca="false">Setup!$B$7+Setup!$B$8*COS(2*PI()*(B351-Setup!$B$9)/24)</f>
        <v>20.0948159715203</v>
      </c>
      <c r="D351" s="0" t="n">
        <f aca="false">(C351-E351)/Setup!$B$17</f>
        <v>-4.16172386803029</v>
      </c>
      <c r="E351" s="0" t="n">
        <f aca="false">SUMPRODUCT('FD inverse'!$A$3:$BH$3,'FD mesh'!$B$84:$BI$84,$E350:$BL350)+'FD inverse'!$A$3*$C351/Setup!$B$17+INDEX('FD inverse'!$A$3:$BH$3,1,'FD mesh'!$B$15+1)*Setup!$B$22</f>
        <v>20.6358400743642</v>
      </c>
      <c r="F351" s="0" t="n">
        <f aca="false">SUMPRODUCT('FD inverse'!$A$4:$BH$4,'FD mesh'!$B$84:$BI$84,$E350:$BL350)+'FD inverse'!$A$4*$C351/Setup!$B$17+INDEX('FD inverse'!$A$4:$BH$4,1,'FD mesh'!$B$15+1)*Setup!$B$22</f>
        <v>20.7607885860966</v>
      </c>
      <c r="G351" s="0" t="n">
        <f aca="false">SUMPRODUCT('FD inverse'!$A$5:$BH$5,'FD mesh'!$B$84:$BI$84,$E350:$BL350)+'FD inverse'!$A$5*$C351/Setup!$B$17+INDEX('FD inverse'!$A$5:$BH$5,1,'FD mesh'!$B$15+1)*Setup!$B$22</f>
        <v>20.8867344955698</v>
      </c>
      <c r="H351" s="0" t="n">
        <f aca="false">SUMPRODUCT('FD inverse'!$A$6:$BH$6,'FD mesh'!$B$84:$BI$84,$E350:$BL350)+'FD inverse'!$A$6*$C351/Setup!$B$17+INDEX('FD inverse'!$A$6:$BH$6,1,'FD mesh'!$B$15+1)*Setup!$B$22</f>
        <v>21.3099213870519</v>
      </c>
      <c r="I351" s="0" t="n">
        <f aca="false">SUMPRODUCT('FD inverse'!$A$7:$BH$7,'FD mesh'!$B$84:$BI$84,$E350:$BL350)+'FD inverse'!$A$7*$C351/Setup!$B$17+INDEX('FD inverse'!$A$7:$BH$7,1,'FD mesh'!$B$15+1)*Setup!$B$22</f>
        <v>21.3452859736978</v>
      </c>
      <c r="J351" s="0" t="n">
        <f aca="false">SUMPRODUCT('FD inverse'!$A$8:$BH$8,'FD mesh'!$B$84:$BI$84,$E350:$BL350)+'FD inverse'!$A$8*$C351/Setup!$B$17+INDEX('FD inverse'!$A$8:$BH$8,1,'FD mesh'!$B$15+1)*Setup!$B$22</f>
        <v>21.3761574403098</v>
      </c>
      <c r="K351" s="0" t="n">
        <f aca="false">SUMPRODUCT('FD inverse'!$A$9:$BH$9,'FD mesh'!$B$84:$BI$84,$E350:$BL350)+'FD inverse'!$A$9*$C351/Setup!$B$17+INDEX('FD inverse'!$A$9:$BH$9,1,'FD mesh'!$B$15+1)*Setup!$B$22</f>
        <v>21.4022932770188</v>
      </c>
      <c r="L351" s="0" t="n">
        <f aca="false">SUMPRODUCT('FD inverse'!$A$10:$BH$10,'FD mesh'!$B$84:$BI$84,$E350:$BL350)+'FD inverse'!$A$10*$C351/Setup!$B$17+INDEX('FD inverse'!$A$10:$BH$10,1,'FD mesh'!$B$15+1)*Setup!$B$22</f>
        <v>21.4235158408833</v>
      </c>
      <c r="M351" s="0" t="n">
        <f aca="false">SUMPRODUCT('FD inverse'!$A$11:$BH$11,'FD mesh'!$B$84:$BI$84,$E350:$BL350)+'FD inverse'!$A$11*$C351/Setup!$B$17+INDEX('FD inverse'!$A$11:$BH$11,1,'FD mesh'!$B$15+1)*Setup!$B$22</f>
        <v>21.439699377521</v>
      </c>
      <c r="N351" s="0" t="n">
        <f aca="false">SUMPRODUCT('FD inverse'!$A$12:$BH$12,'FD mesh'!$B$84:$BI$84,$E350:$BL350)+'FD inverse'!$A$12*$C351/Setup!$B$17+INDEX('FD inverse'!$A$12:$BH$12,1,'FD mesh'!$B$15+1)*Setup!$B$22</f>
        <v>21.45075868908</v>
      </c>
      <c r="O351" s="0" t="n">
        <f aca="false">SUMPRODUCT('FD inverse'!$A$13:$BH$13,'FD mesh'!$B$84:$BI$84,$E350:$BL350)+'FD inverse'!$A$13*$C351/Setup!$B$17+INDEX('FD inverse'!$A$13:$BH$13,1,'FD mesh'!$B$15+1)*Setup!$B$22</f>
        <v>21.4566394809785</v>
      </c>
      <c r="P351" s="0" t="n">
        <f aca="false">SUMPRODUCT('FD inverse'!$A$14:$BH$14,'FD mesh'!$B$84:$BI$84,$E350:$BL350)+'FD inverse'!$A$14*$C351/Setup!$B$17+INDEX('FD inverse'!$A$14:$BH$14,1,'FD mesh'!$B$15+1)*Setup!$B$22</f>
        <v>21.4573104111573</v>
      </c>
      <c r="Q351" s="0" t="n">
        <f aca="false">SUMPRODUCT('FD inverse'!$A$15:$BH$15,'FD mesh'!$B$84:$BI$84,$E350:$BL350)+'FD inverse'!$A$15*$C351/Setup!$B$17+INDEX('FD inverse'!$A$15:$BH$15,1,'FD mesh'!$B$15+1)*Setup!$B$22</f>
        <v>21.4527568584803</v>
      </c>
      <c r="R351" s="0" t="n">
        <f aca="false">SUMPRODUCT('FD inverse'!$A$16:$BH$16,'FD mesh'!$B$84:$BI$84,$E350:$BL350)+'FD inverse'!$A$16*$C351/Setup!$B$17+INDEX('FD inverse'!$A$16:$BH$16,1,'FD mesh'!$B$15+1)*Setup!$B$22</f>
        <v>21.4429764210961</v>
      </c>
      <c r="S351" s="0" t="n">
        <f aca="false">SUMPRODUCT('FD inverse'!$A$17:$BH$17,'FD mesh'!$B$84:$BI$84,$E350:$BL350)+'FD inverse'!$A$17*$C351/Setup!$B$17+INDEX('FD inverse'!$A$17:$BH$17,1,'FD mesh'!$B$15+1)*Setup!$B$22</f>
        <v>21.0416431329559</v>
      </c>
      <c r="T351" s="0" t="n">
        <f aca="false">SUMPRODUCT('FD inverse'!$A$18:$BH$18,'FD mesh'!$B$84:$BI$84,$E350:$BL350)+'FD inverse'!$A$18*$C351/Setup!$B$17+INDEX('FD inverse'!$A$18:$BH$18,1,'FD mesh'!$B$15+1)*Setup!$B$22</f>
        <v>20.6378885787873</v>
      </c>
      <c r="U351" s="0" t="n">
        <f aca="false">SUMPRODUCT('FD inverse'!$A$19:$BH$19,'FD mesh'!$B$84:$BI$84,$E350:$BL350)+'FD inverse'!$A$19*$C351/Setup!$B$17+INDEX('FD inverse'!$A$19:$BH$19,1,'FD mesh'!$B$15+1)*Setup!$B$22</f>
        <v>20.2318961414597</v>
      </c>
      <c r="V351" s="0" t="n">
        <f aca="false">SUMPRODUCT('FD inverse'!$A$20:$BH$20,'FD mesh'!$B$84:$BI$84,$E350:$BL350)+'FD inverse'!$A$20*$C351/Setup!$B$17+INDEX('FD inverse'!$A$20:$BH$20,1,'FD mesh'!$B$15+1)*Setup!$B$22</f>
        <v>19.8238491523825</v>
      </c>
      <c r="W351" s="0" t="n">
        <f aca="false">SUMPRODUCT('FD inverse'!$A$21:$BH$21,'FD mesh'!$B$84:$BI$84,$E350:$BL350)+'FD inverse'!$A$21*$C351/Setup!$B$17+INDEX('FD inverse'!$A$21:$BH$21,1,'FD mesh'!$B$15+1)*Setup!$B$22</f>
        <v>19.4139301061674</v>
      </c>
      <c r="X351" s="0" t="n">
        <f aca="false">SUMPRODUCT('FD inverse'!$A$22:$BH$22,'FD mesh'!$B$84:$BI$84,$E350:$BL350)+'FD inverse'!$A$22*$C351/Setup!$B$17+INDEX('FD inverse'!$A$22:$BH$22,1,'FD mesh'!$B$15+1)*Setup!$B$22</f>
        <v>19.0023200490247</v>
      </c>
      <c r="Y351" s="0" t="n">
        <f aca="false">SUMPRODUCT('FD inverse'!$A$23:$BH$23,'FD mesh'!$B$84:$BI$84,$E350:$BL350)+'FD inverse'!$A$23*$C351/Setup!$B$17+INDEX('FD inverse'!$A$23:$BH$23,1,'FD mesh'!$B$15+1)*Setup!$B$22</f>
        <v>18.5891981267774</v>
      </c>
      <c r="Z351" s="0" t="n">
        <f aca="false">SUMPRODUCT('FD inverse'!$A$24:$BH$24,'FD mesh'!$B$84:$BI$84,$E350:$BL350)+'FD inverse'!$A$24*$C351/Setup!$B$17+INDEX('FD inverse'!$A$24:$BH$24,1,'FD mesh'!$B$15+1)*Setup!$B$22</f>
        <v>18.1747412783388</v>
      </c>
      <c r="AA351" s="0" t="n">
        <f aca="false">SUMPRODUCT('FD inverse'!$A$25:$BH$25,'FD mesh'!$B$84:$BI$84,$E350:$BL350)+'FD inverse'!$A$25*$C351/Setup!$B$17+INDEX('FD inverse'!$A$25:$BH$25,1,'FD mesh'!$B$15+1)*Setup!$B$22</f>
        <v>17.7591240604889</v>
      </c>
      <c r="AB351" s="0" t="n">
        <f aca="false">SUMPRODUCT('FD inverse'!$A$26:$BH$26,'FD mesh'!$B$84:$BI$84,$E350:$BL350)+'FD inverse'!$A$26*$C351/Setup!$B$17+INDEX('FD inverse'!$A$26:$BH$26,1,'FD mesh'!$B$15+1)*Setup!$B$22</f>
        <v>17.3425185897883</v>
      </c>
      <c r="AC351" s="0" t="n">
        <f aca="false">SUMPRODUCT('FD inverse'!$A$27:$BH$27,'FD mesh'!$B$84:$BI$84,$E350:$BL350)+'FD inverse'!$A$27*$C351/Setup!$B$17+INDEX('FD inverse'!$A$27:$BH$27,1,'FD mesh'!$B$15+1)*Setup!$B$22</f>
        <v>16.9250945874996</v>
      </c>
      <c r="AD351" s="0" t="n">
        <f aca="false">SUMPRODUCT('FD inverse'!$A$28:$BH$28,'FD mesh'!$B$84:$BI$84,$E350:$BL350)+'FD inverse'!$A$28*$C351/Setup!$B$17+INDEX('FD inverse'!$A$28:$BH$28,1,'FD mesh'!$B$15+1)*Setup!$B$22</f>
        <v>16.5070195134114</v>
      </c>
      <c r="AE351" s="0" t="n">
        <f aca="false">SUMPRODUCT('FD inverse'!$A$29:$BH$29,'FD mesh'!$B$84:$BI$84,$E350:$BL350)+'FD inverse'!$A$29*$C351/Setup!$B$17+INDEX('FD inverse'!$A$29:$BH$29,1,'FD mesh'!$B$15+1)*Setup!$B$22</f>
        <v>16.0884587745091</v>
      </c>
      <c r="AF351" s="0" t="n">
        <f aca="false">SUMPRODUCT('FD inverse'!$A$30:$BH$30,'FD mesh'!$B$84:$BI$84,$E350:$BL350)+'FD inverse'!$A$30*$C351/Setup!$B$17+INDEX('FD inverse'!$A$30:$BH$30,1,'FD mesh'!$B$15+1)*Setup!$B$22</f>
        <v>15.6695759944728</v>
      </c>
      <c r="AG351" s="0" t="n">
        <f aca="false">SUMPRODUCT('FD inverse'!$A$31:$BH$31,'FD mesh'!$B$84:$BI$84,$E350:$BL350)+'FD inverse'!$A$31*$C351/Setup!$B$17+INDEX('FD inverse'!$A$31:$BH$31,1,'FD mesh'!$B$15+1)*Setup!$B$22</f>
        <v>15.2505333300311</v>
      </c>
      <c r="AH351" s="0" t="n">
        <f aca="false">SUMPRODUCT('FD inverse'!$A$32:$BH$32,'FD mesh'!$B$84:$BI$84,$E350:$BL350)+'FD inverse'!$A$32*$C351/Setup!$B$17+INDEX('FD inverse'!$A$32:$BH$32,1,'FD mesh'!$B$15+1)*Setup!$B$22</f>
        <v>15.2328722186313</v>
      </c>
      <c r="AI351" s="0" t="n">
        <f aca="false">SUMPRODUCT('FD inverse'!$A$33:$BH$33,'FD mesh'!$B$84:$BI$84,$E350:$BL350)+'FD inverse'!$A$33*$C351/Setup!$B$17+INDEX('FD inverse'!$A$33:$BH$33,1,'FD mesh'!$B$15+1)*Setup!$B$22</f>
        <v>15.2152236334205</v>
      </c>
      <c r="AJ351" s="0" t="n">
        <f aca="false">SUMPRODUCT('FD inverse'!$A$34:$BH$34,'FD mesh'!$B$84:$BI$84,$E350:$BL350)+'FD inverse'!$A$34*$C351/Setup!$B$17+INDEX('FD inverse'!$A$34:$BH$34,1,'FD mesh'!$B$15+1)*Setup!$B$22</f>
        <v>15.1975959563826</v>
      </c>
      <c r="AK351" s="0" t="n">
        <f aca="false">SUMPRODUCT('FD inverse'!$A$35:$BH$35,'FD mesh'!$B$84:$BI$84,$E350:$BL350)+'FD inverse'!$A$35*$C351/Setup!$B$17+INDEX('FD inverse'!$A$35:$BH$35,1,'FD mesh'!$B$15+1)*Setup!$B$22</f>
        <v>15.1799954942805</v>
      </c>
      <c r="AL351" s="0" t="n">
        <f aca="false">SUMPRODUCT('FD inverse'!$A$36:$BH$36,'FD mesh'!$B$84:$BI$84,$E350:$BL350)+'FD inverse'!$A$36*$C351/Setup!$B$17+INDEX('FD inverse'!$A$36:$BH$36,1,'FD mesh'!$B$15+1)*Setup!$B$22</f>
        <v>15.1624265821809</v>
      </c>
      <c r="AM351" s="0" t="n">
        <f aca="false">SUMPRODUCT('FD inverse'!$A$37:$BH$37,'FD mesh'!$B$84:$BI$84,$E350:$BL350)+'FD inverse'!$A$37*$C351/Setup!$B$17+INDEX('FD inverse'!$A$37:$BH$37,1,'FD mesh'!$B$15+1)*Setup!$B$22</f>
        <v>15.1448917052533</v>
      </c>
      <c r="AN351" s="0" t="n">
        <f aca="false">SUMPRODUCT('FD inverse'!$A$38:$BH$38,'FD mesh'!$B$84:$BI$84,$E350:$BL350)+'FD inverse'!$A$38*$C351/Setup!$B$17+INDEX('FD inverse'!$A$38:$BH$38,1,'FD mesh'!$B$15+1)*Setup!$B$22</f>
        <v>15.1273916365736</v>
      </c>
      <c r="AO351" s="0" t="n">
        <f aca="false">SUMPRODUCT('FD inverse'!$A$39:$BH$39,'FD mesh'!$B$84:$BI$84,$E350:$BL350)+'FD inverse'!$A$39*$C351/Setup!$B$17+INDEX('FD inverse'!$A$39:$BH$39,1,'FD mesh'!$B$15+1)*Setup!$B$22</f>
        <v>15.1099255888392</v>
      </c>
      <c r="AP351" s="0" t="n">
        <f aca="false">SUMPRODUCT('FD inverse'!$A$40:$BH$40,'FD mesh'!$B$84:$BI$84,$E350:$BL350)+'FD inverse'!$A$40*$C351/Setup!$B$17+INDEX('FD inverse'!$A$40:$BH$40,1,'FD mesh'!$B$15+1)*Setup!$B$22</f>
        <v>15.0924913780701</v>
      </c>
      <c r="AQ351" s="0" t="n">
        <f aca="false">SUMPRODUCT('FD inverse'!$A$41:$BH$41,'FD mesh'!$B$84:$BI$84,$E350:$BL350)+'FD inverse'!$A$41*$C351/Setup!$B$17+INDEX('FD inverse'!$A$41:$BH$41,1,'FD mesh'!$B$15+1)*Setup!$B$22</f>
        <v>15.0750855975237</v>
      </c>
      <c r="AR351" s="0" t="n">
        <f aca="false">SUMPRODUCT('FD inverse'!$A$42:$BH$42,'FD mesh'!$B$84:$BI$84,$E350:$BL350)+'FD inverse'!$A$42*$C351/Setup!$B$17+INDEX('FD inverse'!$A$42:$BH$42,1,'FD mesh'!$B$15+1)*Setup!$B$22</f>
        <v>15.0577038001856</v>
      </c>
      <c r="AS351" s="0" t="n">
        <f aca="false">SUMPRODUCT('FD inverse'!$A$43:$BH$43,'FD mesh'!$B$84:$BI$84,$E350:$BL350)+'FD inverse'!$A$43*$C351/Setup!$B$17+INDEX('FD inverse'!$A$43:$BH$43,1,'FD mesh'!$B$15+1)*Setup!$B$22</f>
        <v>0</v>
      </c>
      <c r="AT351" s="0" t="n">
        <f aca="false">SUMPRODUCT('FD inverse'!$A$44:$BH$44,'FD mesh'!$B$84:$BI$84,$E350:$BL350)+'FD inverse'!$A$44*$C351/Setup!$B$17+INDEX('FD inverse'!$A$44:$BH$44,1,'FD mesh'!$B$15+1)*Setup!$B$22</f>
        <v>0</v>
      </c>
      <c r="AU351" s="0" t="n">
        <f aca="false">SUMPRODUCT('FD inverse'!$A$45:$BH$45,'FD mesh'!$B$84:$BI$84,$E350:$BL350)+'FD inverse'!$A$45*$C351/Setup!$B$17+INDEX('FD inverse'!$A$45:$BH$45,1,'FD mesh'!$B$15+1)*Setup!$B$22</f>
        <v>0</v>
      </c>
      <c r="AV351" s="0" t="n">
        <f aca="false">SUMPRODUCT('FD inverse'!$A$46:$BH$46,'FD mesh'!$B$84:$BI$84,$E350:$BL350)+'FD inverse'!$A$46*$C351/Setup!$B$17+INDEX('FD inverse'!$A$46:$BH$46,1,'FD mesh'!$B$15+1)*Setup!$B$22</f>
        <v>0</v>
      </c>
      <c r="AW351" s="0" t="n">
        <f aca="false">SUMPRODUCT('FD inverse'!$A$47:$BH$47,'FD mesh'!$B$84:$BI$84,$E350:$BL350)+'FD inverse'!$A$47*$C351/Setup!$B$17+INDEX('FD inverse'!$A$47:$BH$47,1,'FD mesh'!$B$15+1)*Setup!$B$22</f>
        <v>0</v>
      </c>
      <c r="AX351" s="0" t="n">
        <f aca="false">SUMPRODUCT('FD inverse'!$A$48:$BH$48,'FD mesh'!$B$84:$BI$84,$E350:$BL350)+'FD inverse'!$A$48*$C351/Setup!$B$17+INDEX('FD inverse'!$A$48:$BH$48,1,'FD mesh'!$B$15+1)*Setup!$B$22</f>
        <v>0</v>
      </c>
      <c r="AY351" s="0" t="n">
        <f aca="false">SUMPRODUCT('FD inverse'!$A$49:$BH$49,'FD mesh'!$B$84:$BI$84,$E350:$BL350)+'FD inverse'!$A$49*$C351/Setup!$B$17+INDEX('FD inverse'!$A$49:$BH$49,1,'FD mesh'!$B$15+1)*Setup!$B$22</f>
        <v>0</v>
      </c>
      <c r="AZ351" s="0" t="n">
        <f aca="false">SUMPRODUCT('FD inverse'!$A$50:$BH$50,'FD mesh'!$B$84:$BI$84,$E350:$BL350)+'FD inverse'!$A$50*$C351/Setup!$B$17+INDEX('FD inverse'!$A$50:$BH$50,1,'FD mesh'!$B$15+1)*Setup!$B$22</f>
        <v>0</v>
      </c>
      <c r="BA351" s="0" t="n">
        <f aca="false">SUMPRODUCT('FD inverse'!$A$51:$BH$51,'FD mesh'!$B$84:$BI$84,$E350:$BL350)+'FD inverse'!$A$51*$C351/Setup!$B$17+INDEX('FD inverse'!$A$51:$BH$51,1,'FD mesh'!$B$15+1)*Setup!$B$22</f>
        <v>0</v>
      </c>
      <c r="BB351" s="0" t="n">
        <f aca="false">SUMPRODUCT('FD inverse'!$A$52:$BH$52,'FD mesh'!$B$84:$BI$84,$E350:$BL350)+'FD inverse'!$A$52*$C351/Setup!$B$17+INDEX('FD inverse'!$A$52:$BH$52,1,'FD mesh'!$B$15+1)*Setup!$B$22</f>
        <v>0</v>
      </c>
      <c r="BC351" s="0" t="n">
        <f aca="false">SUMPRODUCT('FD inverse'!$A$53:$BH$53,'FD mesh'!$B$84:$BI$84,$E350:$BL350)+'FD inverse'!$A$53*$C351/Setup!$B$17+INDEX('FD inverse'!$A$53:$BH$53,1,'FD mesh'!$B$15+1)*Setup!$B$22</f>
        <v>0</v>
      </c>
      <c r="BD351" s="0" t="n">
        <f aca="false">SUMPRODUCT('FD inverse'!$A$54:$BH$54,'FD mesh'!$B$84:$BI$84,$E350:$BL350)+'FD inverse'!$A$54*$C351/Setup!$B$17+INDEX('FD inverse'!$A$54:$BH$54,1,'FD mesh'!$B$15+1)*Setup!$B$22</f>
        <v>0</v>
      </c>
      <c r="BE351" s="0" t="n">
        <f aca="false">SUMPRODUCT('FD inverse'!$A$55:$BH$55,'FD mesh'!$B$84:$BI$84,$E350:$BL350)+'FD inverse'!$A$55*$C351/Setup!$B$17+INDEX('FD inverse'!$A$55:$BH$55,1,'FD mesh'!$B$15+1)*Setup!$B$22</f>
        <v>0</v>
      </c>
      <c r="BF351" s="0" t="n">
        <f aca="false">SUMPRODUCT('FD inverse'!$A$56:$BH$56,'FD mesh'!$B$84:$BI$84,$E350:$BL350)+'FD inverse'!$A$56*$C351/Setup!$B$17+INDEX('FD inverse'!$A$56:$BH$56,1,'FD mesh'!$B$15+1)*Setup!$B$22</f>
        <v>0</v>
      </c>
      <c r="BG351" s="0" t="n">
        <f aca="false">SUMPRODUCT('FD inverse'!$A$57:$BH$57,'FD mesh'!$B$84:$BI$84,$E350:$BL350)+'FD inverse'!$A$57*$C351/Setup!$B$17+INDEX('FD inverse'!$A$57:$BH$57,1,'FD mesh'!$B$15+1)*Setup!$B$22</f>
        <v>0</v>
      </c>
      <c r="BH351" s="0" t="n">
        <f aca="false">SUMPRODUCT('FD inverse'!$A$58:$BH$58,'FD mesh'!$B$84:$BI$84,$E350:$BL350)+'FD inverse'!$A$58*$C351/Setup!$B$17+INDEX('FD inverse'!$A$58:$BH$58,1,'FD mesh'!$B$15+1)*Setup!$B$22</f>
        <v>0</v>
      </c>
      <c r="BI351" s="0" t="n">
        <f aca="false">SUMPRODUCT('FD inverse'!$A$59:$BH$59,'FD mesh'!$B$84:$BI$84,$E350:$BL350)+'FD inverse'!$A$59*$C351/Setup!$B$17+INDEX('FD inverse'!$A$59:$BH$59,1,'FD mesh'!$B$15+1)*Setup!$B$22</f>
        <v>0</v>
      </c>
      <c r="BJ351" s="0" t="n">
        <f aca="false">SUMPRODUCT('FD inverse'!$A$60:$BH$60,'FD mesh'!$B$84:$BI$84,$E350:$BL350)+'FD inverse'!$A$60*$C351/Setup!$B$17+INDEX('FD inverse'!$A$60:$BH$60,1,'FD mesh'!$B$15+1)*Setup!$B$22</f>
        <v>0</v>
      </c>
      <c r="BK351" s="0" t="n">
        <f aca="false">SUMPRODUCT('FD inverse'!$A$61:$BH$61,'FD mesh'!$B$84:$BI$84,$E350:$BL350)+'FD inverse'!$A$61*$C351/Setup!$B$17+INDEX('FD inverse'!$A$61:$BH$61,1,'FD mesh'!$B$15+1)*Setup!$B$22</f>
        <v>0</v>
      </c>
      <c r="BL351" s="0" t="n">
        <f aca="false">SUMPRODUCT('FD inverse'!$A$62:$BH$62,'FD mesh'!$B$84:$BI$84,$E350:$BL350)+'FD inverse'!$A$62*$C351/Setup!$B$17+INDEX('FD inverse'!$A$62:$BH$62,1,'FD mesh'!$B$15+1)*Setup!$B$22</f>
        <v>0</v>
      </c>
    </row>
    <row r="352" customFormat="false" ht="15" hidden="false" customHeight="false" outlineLevel="0" collapsed="false">
      <c r="A352" s="0" t="n">
        <v>347</v>
      </c>
      <c r="B352" s="0" t="n">
        <f aca="false">A352*Setup!$B$11/3600</f>
        <v>28.9166666666667</v>
      </c>
      <c r="C352" s="0" t="n">
        <f aca="false">Setup!$B$7+Setup!$B$8*COS(2*PI()*(B352-Setup!$B$9)/24)</f>
        <v>20.114631720747</v>
      </c>
      <c r="D352" s="0" t="n">
        <f aca="false">(C352-E352)/Setup!$B$17</f>
        <v>-4.05669015562628</v>
      </c>
      <c r="E352" s="0" t="n">
        <f aca="false">SUMPRODUCT('FD inverse'!$A$3:$BH$3,'FD mesh'!$B$84:$BI$84,$E351:$BL351)+'FD inverse'!$A$3*$C352/Setup!$B$17+INDEX('FD inverse'!$A$3:$BH$3,1,'FD mesh'!$B$15+1)*Setup!$B$22</f>
        <v>20.6420014409784</v>
      </c>
      <c r="F352" s="0" t="n">
        <f aca="false">SUMPRODUCT('FD inverse'!$A$4:$BH$4,'FD mesh'!$B$84:$BI$84,$E351:$BL351)+'FD inverse'!$A$4*$C352/Setup!$B$17+INDEX('FD inverse'!$A$4:$BH$4,1,'FD mesh'!$B$15+1)*Setup!$B$22</f>
        <v>20.7640733691685</v>
      </c>
      <c r="G352" s="0" t="n">
        <f aca="false">SUMPRODUCT('FD inverse'!$A$5:$BH$5,'FD mesh'!$B$84:$BI$84,$E351:$BL351)+'FD inverse'!$A$5*$C352/Setup!$B$17+INDEX('FD inverse'!$A$5:$BH$5,1,'FD mesh'!$B$15+1)*Setup!$B$22</f>
        <v>20.8875709844558</v>
      </c>
      <c r="H352" s="0" t="n">
        <f aca="false">SUMPRODUCT('FD inverse'!$A$6:$BH$6,'FD mesh'!$B$84:$BI$84,$E351:$BL351)+'FD inverse'!$A$6*$C352/Setup!$B$17+INDEX('FD inverse'!$A$6:$BH$6,1,'FD mesh'!$B$15+1)*Setup!$B$22</f>
        <v>21.3031329116337</v>
      </c>
      <c r="I352" s="0" t="n">
        <f aca="false">SUMPRODUCT('FD inverse'!$A$7:$BH$7,'FD mesh'!$B$84:$BI$84,$E351:$BL351)+'FD inverse'!$A$7*$C352/Setup!$B$17+INDEX('FD inverse'!$A$7:$BH$7,1,'FD mesh'!$B$15+1)*Setup!$B$22</f>
        <v>21.337905803296</v>
      </c>
      <c r="J352" s="0" t="n">
        <f aca="false">SUMPRODUCT('FD inverse'!$A$8:$BH$8,'FD mesh'!$B$84:$BI$84,$E351:$BL351)+'FD inverse'!$A$8*$C352/Setup!$B$17+INDEX('FD inverse'!$A$8:$BH$8,1,'FD mesh'!$B$15+1)*Setup!$B$22</f>
        <v>21.3683246121253</v>
      </c>
      <c r="K352" s="0" t="n">
        <f aca="false">SUMPRODUCT('FD inverse'!$A$9:$BH$9,'FD mesh'!$B$84:$BI$84,$E351:$BL351)+'FD inverse'!$A$9*$C352/Setup!$B$17+INDEX('FD inverse'!$A$9:$BH$9,1,'FD mesh'!$B$15+1)*Setup!$B$22</f>
        <v>21.3941222833827</v>
      </c>
      <c r="L352" s="0" t="n">
        <f aca="false">SUMPRODUCT('FD inverse'!$A$10:$BH$10,'FD mesh'!$B$84:$BI$84,$E351:$BL351)+'FD inverse'!$A$10*$C352/Setup!$B$17+INDEX('FD inverse'!$A$10:$BH$10,1,'FD mesh'!$B$15+1)*Setup!$B$22</f>
        <v>21.4150993094271</v>
      </c>
      <c r="M352" s="0" t="n">
        <f aca="false">SUMPRODUCT('FD inverse'!$A$11:$BH$11,'FD mesh'!$B$84:$BI$84,$E351:$BL351)+'FD inverse'!$A$11*$C352/Setup!$B$17+INDEX('FD inverse'!$A$11:$BH$11,1,'FD mesh'!$B$15+1)*Setup!$B$22</f>
        <v>21.4311108301876</v>
      </c>
      <c r="N352" s="0" t="n">
        <f aca="false">SUMPRODUCT('FD inverse'!$A$12:$BH$12,'FD mesh'!$B$84:$BI$84,$E351:$BL351)+'FD inverse'!$A$12*$C352/Setup!$B$17+INDEX('FD inverse'!$A$12:$BH$12,1,'FD mesh'!$B$15+1)*Setup!$B$22</f>
        <v>21.4420553613708</v>
      </c>
      <c r="O352" s="0" t="n">
        <f aca="false">SUMPRODUCT('FD inverse'!$A$13:$BH$13,'FD mesh'!$B$84:$BI$84,$E351:$BL351)+'FD inverse'!$A$13*$C352/Setup!$B$17+INDEX('FD inverse'!$A$13:$BH$13,1,'FD mesh'!$B$15+1)*Setup!$B$22</f>
        <v>21.447865185941</v>
      </c>
      <c r="P352" s="0" t="n">
        <f aca="false">SUMPRODUCT('FD inverse'!$A$14:$BH$14,'FD mesh'!$B$84:$BI$84,$E351:$BL351)+'FD inverse'!$A$14*$C352/Setup!$B$17+INDEX('FD inverse'!$A$14:$BH$14,1,'FD mesh'!$B$15+1)*Setup!$B$22</f>
        <v>21.4484984352677</v>
      </c>
      <c r="Q352" s="0" t="n">
        <f aca="false">SUMPRODUCT('FD inverse'!$A$15:$BH$15,'FD mesh'!$B$84:$BI$84,$E351:$BL351)+'FD inverse'!$A$15*$C352/Setup!$B$17+INDEX('FD inverse'!$A$15:$BH$15,1,'FD mesh'!$B$15+1)*Setup!$B$22</f>
        <v>21.44393287876</v>
      </c>
      <c r="R352" s="0" t="n">
        <f aca="false">SUMPRODUCT('FD inverse'!$A$16:$BH$16,'FD mesh'!$B$84:$BI$84,$E351:$BL351)+'FD inverse'!$A$16*$C352/Setup!$B$17+INDEX('FD inverse'!$A$16:$BH$16,1,'FD mesh'!$B$15+1)*Setup!$B$22</f>
        <v>21.4341614345116</v>
      </c>
      <c r="S352" s="0" t="n">
        <f aca="false">SUMPRODUCT('FD inverse'!$A$17:$BH$17,'FD mesh'!$B$84:$BI$84,$E351:$BL351)+'FD inverse'!$A$17*$C352/Setup!$B$17+INDEX('FD inverse'!$A$17:$BH$17,1,'FD mesh'!$B$15+1)*Setup!$B$22</f>
        <v>21.033434061851</v>
      </c>
      <c r="T352" s="0" t="n">
        <f aca="false">SUMPRODUCT('FD inverse'!$A$18:$BH$18,'FD mesh'!$B$84:$BI$84,$E351:$BL351)+'FD inverse'!$A$18*$C352/Setup!$B$17+INDEX('FD inverse'!$A$18:$BH$18,1,'FD mesh'!$B$15+1)*Setup!$B$22</f>
        <v>20.6302908768367</v>
      </c>
      <c r="U352" s="0" t="n">
        <f aca="false">SUMPRODUCT('FD inverse'!$A$19:$BH$19,'FD mesh'!$B$84:$BI$84,$E351:$BL351)+'FD inverse'!$A$19*$C352/Setup!$B$17+INDEX('FD inverse'!$A$19:$BH$19,1,'FD mesh'!$B$15+1)*Setup!$B$22</f>
        <v>20.2249117966769</v>
      </c>
      <c r="V352" s="0" t="n">
        <f aca="false">SUMPRODUCT('FD inverse'!$A$20:$BH$20,'FD mesh'!$B$84:$BI$84,$E351:$BL351)+'FD inverse'!$A$20*$C352/Setup!$B$17+INDEX('FD inverse'!$A$20:$BH$20,1,'FD mesh'!$B$15+1)*Setup!$B$22</f>
        <v>19.8174773236239</v>
      </c>
      <c r="W352" s="0" t="n">
        <f aca="false">SUMPRODUCT('FD inverse'!$A$21:$BH$21,'FD mesh'!$B$84:$BI$84,$E351:$BL351)+'FD inverse'!$A$21*$C352/Setup!$B$17+INDEX('FD inverse'!$A$21:$BH$21,1,'FD mesh'!$B$15+1)*Setup!$B$22</f>
        <v>19.4081677123933</v>
      </c>
      <c r="X352" s="0" t="n">
        <f aca="false">SUMPRODUCT('FD inverse'!$A$22:$BH$22,'FD mesh'!$B$84:$BI$84,$E351:$BL351)+'FD inverse'!$A$22*$C352/Setup!$B$17+INDEX('FD inverse'!$A$22:$BH$22,1,'FD mesh'!$B$15+1)*Setup!$B$22</f>
        <v>18.997162310995</v>
      </c>
      <c r="Y352" s="0" t="n">
        <f aca="false">SUMPRODUCT('FD inverse'!$A$23:$BH$23,'FD mesh'!$B$84:$BI$84,$E351:$BL351)+'FD inverse'!$A$23*$C352/Setup!$B$17+INDEX('FD inverse'!$A$23:$BH$23,1,'FD mesh'!$B$15+1)*Setup!$B$22</f>
        <v>18.5846390609765</v>
      </c>
      <c r="Z352" s="0" t="n">
        <f aca="false">SUMPRODUCT('FD inverse'!$A$24:$BH$24,'FD mesh'!$B$84:$BI$84,$E351:$BL351)+'FD inverse'!$A$24*$C352/Setup!$B$17+INDEX('FD inverse'!$A$24:$BH$24,1,'FD mesh'!$B$15+1)*Setup!$B$22</f>
        <v>18.1707741430223</v>
      </c>
      <c r="AA352" s="0" t="n">
        <f aca="false">SUMPRODUCT('FD inverse'!$A$25:$BH$25,'FD mesh'!$B$84:$BI$84,$E351:$BL351)+'FD inverse'!$A$25*$C352/Setup!$B$17+INDEX('FD inverse'!$A$25:$BH$25,1,'FD mesh'!$B$15+1)*Setup!$B$22</f>
        <v>17.7557417538178</v>
      </c>
      <c r="AB352" s="0" t="n">
        <f aca="false">SUMPRODUCT('FD inverse'!$A$26:$BH$26,'FD mesh'!$B$84:$BI$84,$E351:$BL351)+'FD inverse'!$A$26*$C352/Setup!$B$17+INDEX('FD inverse'!$A$26:$BH$26,1,'FD mesh'!$B$15+1)*Setup!$B$22</f>
        <v>17.3397140000788</v>
      </c>
      <c r="AC352" s="0" t="n">
        <f aca="false">SUMPRODUCT('FD inverse'!$A$27:$BH$27,'FD mesh'!$B$84:$BI$84,$E351:$BL351)+'FD inverse'!$A$27*$C352/Setup!$B$17+INDEX('FD inverse'!$A$27:$BH$27,1,'FD mesh'!$B$15+1)*Setup!$B$22</f>
        <v>16.9228608956537</v>
      </c>
      <c r="AD352" s="0" t="n">
        <f aca="false">SUMPRODUCT('FD inverse'!$A$28:$BH$28,'FD mesh'!$B$84:$BI$84,$E351:$BL351)+'FD inverse'!$A$28*$C352/Setup!$B$17+INDEX('FD inverse'!$A$28:$BH$28,1,'FD mesh'!$B$15+1)*Setup!$B$22</f>
        <v>16.5053504476284</v>
      </c>
      <c r="AE352" s="0" t="n">
        <f aca="false">SUMPRODUCT('FD inverse'!$A$29:$BH$29,'FD mesh'!$B$84:$BI$84,$E351:$BL351)+'FD inverse'!$A$29*$C352/Setup!$B$17+INDEX('FD inverse'!$A$29:$BH$29,1,'FD mesh'!$B$15+1)*Setup!$B$22</f>
        <v>16.0873488173869</v>
      </c>
      <c r="AF352" s="0" t="n">
        <f aca="false">SUMPRODUCT('FD inverse'!$A$30:$BH$30,'FD mesh'!$B$84:$BI$84,$E351:$BL351)+'FD inverse'!$A$30*$C352/Setup!$B$17+INDEX('FD inverse'!$A$30:$BH$30,1,'FD mesh'!$B$15+1)*Setup!$B$22</f>
        <v>15.6690205426209</v>
      </c>
      <c r="AG352" s="0" t="n">
        <f aca="false">SUMPRODUCT('FD inverse'!$A$31:$BH$31,'FD mesh'!$B$84:$BI$84,$E351:$BL351)+'FD inverse'!$A$31*$C352/Setup!$B$17+INDEX('FD inverse'!$A$31:$BH$31,1,'FD mesh'!$B$15+1)*Setup!$B$22</f>
        <v>15.2505288063099</v>
      </c>
      <c r="AH352" s="0" t="n">
        <f aca="false">SUMPRODUCT('FD inverse'!$A$32:$BH$32,'FD mesh'!$B$84:$BI$84,$E351:$BL351)+'FD inverse'!$A$32*$C352/Setup!$B$17+INDEX('FD inverse'!$A$32:$BH$32,1,'FD mesh'!$B$15+1)*Setup!$B$22</f>
        <v>15.2328887253542</v>
      </c>
      <c r="AI352" s="0" t="n">
        <f aca="false">SUMPRODUCT('FD inverse'!$A$33:$BH$33,'FD mesh'!$B$84:$BI$84,$E351:$BL351)+'FD inverse'!$A$33*$C352/Setup!$B$17+INDEX('FD inverse'!$A$33:$BH$33,1,'FD mesh'!$B$15+1)*Setup!$B$22</f>
        <v>15.2152570004819</v>
      </c>
      <c r="AJ352" s="0" t="n">
        <f aca="false">SUMPRODUCT('FD inverse'!$A$34:$BH$34,'FD mesh'!$B$84:$BI$84,$E351:$BL351)+'FD inverse'!$A$34*$C352/Setup!$B$17+INDEX('FD inverse'!$A$34:$BH$34,1,'FD mesh'!$B$15+1)*Setup!$B$22</f>
        <v>15.1976421667847</v>
      </c>
      <c r="AK352" s="0" t="n">
        <f aca="false">SUMPRODUCT('FD inverse'!$A$35:$BH$35,'FD mesh'!$B$84:$BI$84,$E351:$BL351)+'FD inverse'!$A$35*$C352/Setup!$B$17+INDEX('FD inverse'!$A$35:$BH$35,1,'FD mesh'!$B$15+1)*Setup!$B$22</f>
        <v>15.1800507258573</v>
      </c>
      <c r="AL352" s="0" t="n">
        <f aca="false">SUMPRODUCT('FD inverse'!$A$36:$BH$36,'FD mesh'!$B$84:$BI$84,$E351:$BL351)+'FD inverse'!$A$36*$C352/Setup!$B$17+INDEX('FD inverse'!$A$36:$BH$36,1,'FD mesh'!$B$15+1)*Setup!$B$22</f>
        <v>15.1624872444263</v>
      </c>
      <c r="AM352" s="0" t="n">
        <f aca="false">SUMPRODUCT('FD inverse'!$A$37:$BH$37,'FD mesh'!$B$84:$BI$84,$E351:$BL351)+'FD inverse'!$A$37*$C352/Setup!$B$17+INDEX('FD inverse'!$A$37:$BH$37,1,'FD mesh'!$B$15+1)*Setup!$B$22</f>
        <v>15.1449544716212</v>
      </c>
      <c r="AN352" s="0" t="n">
        <f aca="false">SUMPRODUCT('FD inverse'!$A$38:$BH$38,'FD mesh'!$B$84:$BI$84,$E351:$BL351)+'FD inverse'!$A$38*$C352/Setup!$B$17+INDEX('FD inverse'!$A$38:$BH$38,1,'FD mesh'!$B$15+1)*Setup!$B$22</f>
        <v>15.1274534725973</v>
      </c>
      <c r="AO352" s="0" t="n">
        <f aca="false">SUMPRODUCT('FD inverse'!$A$39:$BH$39,'FD mesh'!$B$84:$BI$84,$E351:$BL351)+'FD inverse'!$A$39*$C352/Setup!$B$17+INDEX('FD inverse'!$A$39:$BH$39,1,'FD mesh'!$B$15+1)*Setup!$B$22</f>
        <v>15.1099837763929</v>
      </c>
      <c r="AP352" s="0" t="n">
        <f aca="false">SUMPRODUCT('FD inverse'!$A$40:$BH$40,'FD mesh'!$B$84:$BI$84,$E351:$BL351)+'FD inverse'!$A$40*$C352/Setup!$B$17+INDEX('FD inverse'!$A$40:$BH$40,1,'FD mesh'!$B$15+1)*Setup!$B$22</f>
        <v>15.0925435360685</v>
      </c>
      <c r="AQ352" s="0" t="n">
        <f aca="false">SUMPRODUCT('FD inverse'!$A$41:$BH$41,'FD mesh'!$B$84:$BI$84,$E351:$BL351)+'FD inverse'!$A$41*$C352/Setup!$B$17+INDEX('FD inverse'!$A$41:$BH$41,1,'FD mesh'!$B$15+1)*Setup!$B$22</f>
        <v>15.0751296993243</v>
      </c>
      <c r="AR352" s="0" t="n">
        <f aca="false">SUMPRODUCT('FD inverse'!$A$42:$BH$42,'FD mesh'!$B$84:$BI$84,$E351:$BL351)+'FD inverse'!$A$42*$C352/Setup!$B$17+INDEX('FD inverse'!$A$42:$BH$42,1,'FD mesh'!$B$15+1)*Setup!$B$22</f>
        <v>15.0577381879274</v>
      </c>
      <c r="AS352" s="0" t="n">
        <f aca="false">SUMPRODUCT('FD inverse'!$A$43:$BH$43,'FD mesh'!$B$84:$BI$84,$E351:$BL351)+'FD inverse'!$A$43*$C352/Setup!$B$17+INDEX('FD inverse'!$A$43:$BH$43,1,'FD mesh'!$B$15+1)*Setup!$B$22</f>
        <v>0</v>
      </c>
      <c r="AT352" s="0" t="n">
        <f aca="false">SUMPRODUCT('FD inverse'!$A$44:$BH$44,'FD mesh'!$B$84:$BI$84,$E351:$BL351)+'FD inverse'!$A$44*$C352/Setup!$B$17+INDEX('FD inverse'!$A$44:$BH$44,1,'FD mesh'!$B$15+1)*Setup!$B$22</f>
        <v>0</v>
      </c>
      <c r="AU352" s="0" t="n">
        <f aca="false">SUMPRODUCT('FD inverse'!$A$45:$BH$45,'FD mesh'!$B$84:$BI$84,$E351:$BL351)+'FD inverse'!$A$45*$C352/Setup!$B$17+INDEX('FD inverse'!$A$45:$BH$45,1,'FD mesh'!$B$15+1)*Setup!$B$22</f>
        <v>0</v>
      </c>
      <c r="AV352" s="0" t="n">
        <f aca="false">SUMPRODUCT('FD inverse'!$A$46:$BH$46,'FD mesh'!$B$84:$BI$84,$E351:$BL351)+'FD inverse'!$A$46*$C352/Setup!$B$17+INDEX('FD inverse'!$A$46:$BH$46,1,'FD mesh'!$B$15+1)*Setup!$B$22</f>
        <v>0</v>
      </c>
      <c r="AW352" s="0" t="n">
        <f aca="false">SUMPRODUCT('FD inverse'!$A$47:$BH$47,'FD mesh'!$B$84:$BI$84,$E351:$BL351)+'FD inverse'!$A$47*$C352/Setup!$B$17+INDEX('FD inverse'!$A$47:$BH$47,1,'FD mesh'!$B$15+1)*Setup!$B$22</f>
        <v>0</v>
      </c>
      <c r="AX352" s="0" t="n">
        <f aca="false">SUMPRODUCT('FD inverse'!$A$48:$BH$48,'FD mesh'!$B$84:$BI$84,$E351:$BL351)+'FD inverse'!$A$48*$C352/Setup!$B$17+INDEX('FD inverse'!$A$48:$BH$48,1,'FD mesh'!$B$15+1)*Setup!$B$22</f>
        <v>0</v>
      </c>
      <c r="AY352" s="0" t="n">
        <f aca="false">SUMPRODUCT('FD inverse'!$A$49:$BH$49,'FD mesh'!$B$84:$BI$84,$E351:$BL351)+'FD inverse'!$A$49*$C352/Setup!$B$17+INDEX('FD inverse'!$A$49:$BH$49,1,'FD mesh'!$B$15+1)*Setup!$B$22</f>
        <v>0</v>
      </c>
      <c r="AZ352" s="0" t="n">
        <f aca="false">SUMPRODUCT('FD inverse'!$A$50:$BH$50,'FD mesh'!$B$84:$BI$84,$E351:$BL351)+'FD inverse'!$A$50*$C352/Setup!$B$17+INDEX('FD inverse'!$A$50:$BH$50,1,'FD mesh'!$B$15+1)*Setup!$B$22</f>
        <v>0</v>
      </c>
      <c r="BA352" s="0" t="n">
        <f aca="false">SUMPRODUCT('FD inverse'!$A$51:$BH$51,'FD mesh'!$B$84:$BI$84,$E351:$BL351)+'FD inverse'!$A$51*$C352/Setup!$B$17+INDEX('FD inverse'!$A$51:$BH$51,1,'FD mesh'!$B$15+1)*Setup!$B$22</f>
        <v>0</v>
      </c>
      <c r="BB352" s="0" t="n">
        <f aca="false">SUMPRODUCT('FD inverse'!$A$52:$BH$52,'FD mesh'!$B$84:$BI$84,$E351:$BL351)+'FD inverse'!$A$52*$C352/Setup!$B$17+INDEX('FD inverse'!$A$52:$BH$52,1,'FD mesh'!$B$15+1)*Setup!$B$22</f>
        <v>0</v>
      </c>
      <c r="BC352" s="0" t="n">
        <f aca="false">SUMPRODUCT('FD inverse'!$A$53:$BH$53,'FD mesh'!$B$84:$BI$84,$E351:$BL351)+'FD inverse'!$A$53*$C352/Setup!$B$17+INDEX('FD inverse'!$A$53:$BH$53,1,'FD mesh'!$B$15+1)*Setup!$B$22</f>
        <v>0</v>
      </c>
      <c r="BD352" s="0" t="n">
        <f aca="false">SUMPRODUCT('FD inverse'!$A$54:$BH$54,'FD mesh'!$B$84:$BI$84,$E351:$BL351)+'FD inverse'!$A$54*$C352/Setup!$B$17+INDEX('FD inverse'!$A$54:$BH$54,1,'FD mesh'!$B$15+1)*Setup!$B$22</f>
        <v>0</v>
      </c>
      <c r="BE352" s="0" t="n">
        <f aca="false">SUMPRODUCT('FD inverse'!$A$55:$BH$55,'FD mesh'!$B$84:$BI$84,$E351:$BL351)+'FD inverse'!$A$55*$C352/Setup!$B$17+INDEX('FD inverse'!$A$55:$BH$55,1,'FD mesh'!$B$15+1)*Setup!$B$22</f>
        <v>0</v>
      </c>
      <c r="BF352" s="0" t="n">
        <f aca="false">SUMPRODUCT('FD inverse'!$A$56:$BH$56,'FD mesh'!$B$84:$BI$84,$E351:$BL351)+'FD inverse'!$A$56*$C352/Setup!$B$17+INDEX('FD inverse'!$A$56:$BH$56,1,'FD mesh'!$B$15+1)*Setup!$B$22</f>
        <v>0</v>
      </c>
      <c r="BG352" s="0" t="n">
        <f aca="false">SUMPRODUCT('FD inverse'!$A$57:$BH$57,'FD mesh'!$B$84:$BI$84,$E351:$BL351)+'FD inverse'!$A$57*$C352/Setup!$B$17+INDEX('FD inverse'!$A$57:$BH$57,1,'FD mesh'!$B$15+1)*Setup!$B$22</f>
        <v>0</v>
      </c>
      <c r="BH352" s="0" t="n">
        <f aca="false">SUMPRODUCT('FD inverse'!$A$58:$BH$58,'FD mesh'!$B$84:$BI$84,$E351:$BL351)+'FD inverse'!$A$58*$C352/Setup!$B$17+INDEX('FD inverse'!$A$58:$BH$58,1,'FD mesh'!$B$15+1)*Setup!$B$22</f>
        <v>0</v>
      </c>
      <c r="BI352" s="0" t="n">
        <f aca="false">SUMPRODUCT('FD inverse'!$A$59:$BH$59,'FD mesh'!$B$84:$BI$84,$E351:$BL351)+'FD inverse'!$A$59*$C352/Setup!$B$17+INDEX('FD inverse'!$A$59:$BH$59,1,'FD mesh'!$B$15+1)*Setup!$B$22</f>
        <v>0</v>
      </c>
      <c r="BJ352" s="0" t="n">
        <f aca="false">SUMPRODUCT('FD inverse'!$A$60:$BH$60,'FD mesh'!$B$84:$BI$84,$E351:$BL351)+'FD inverse'!$A$60*$C352/Setup!$B$17+INDEX('FD inverse'!$A$60:$BH$60,1,'FD mesh'!$B$15+1)*Setup!$B$22</f>
        <v>0</v>
      </c>
      <c r="BK352" s="0" t="n">
        <f aca="false">SUMPRODUCT('FD inverse'!$A$61:$BH$61,'FD mesh'!$B$84:$BI$84,$E351:$BL351)+'FD inverse'!$A$61*$C352/Setup!$B$17+INDEX('FD inverse'!$A$61:$BH$61,1,'FD mesh'!$B$15+1)*Setup!$B$22</f>
        <v>0</v>
      </c>
      <c r="BL352" s="0" t="n">
        <f aca="false">SUMPRODUCT('FD inverse'!$A$62:$BH$62,'FD mesh'!$B$84:$BI$84,$E351:$BL351)+'FD inverse'!$A$62*$C352/Setup!$B$17+INDEX('FD inverse'!$A$62:$BH$62,1,'FD mesh'!$B$15+1)*Setup!$B$22</f>
        <v>0</v>
      </c>
    </row>
    <row r="353" customFormat="false" ht="15" hidden="false" customHeight="false" outlineLevel="0" collapsed="false">
      <c r="A353" s="0" t="n">
        <v>348</v>
      </c>
      <c r="B353" s="0" t="n">
        <f aca="false">A353*Setup!$B$11/3600</f>
        <v>29</v>
      </c>
      <c r="C353" s="0" t="n">
        <f aca="false">Setup!$B$7+Setup!$B$8*COS(2*PI()*(B353-Setup!$B$9)/24)</f>
        <v>20.1362966948437</v>
      </c>
      <c r="D353" s="0" t="n">
        <f aca="false">(C353-E353)/Setup!$B$17</f>
        <v>-3.9462628276821</v>
      </c>
      <c r="E353" s="0" t="n">
        <f aca="false">SUMPRODUCT('FD inverse'!$A$3:$BH$3,'FD mesh'!$B$84:$BI$84,$E352:$BL352)+'FD inverse'!$A$3*$C353/Setup!$B$17+INDEX('FD inverse'!$A$3:$BH$3,1,'FD mesh'!$B$15+1)*Setup!$B$22</f>
        <v>20.6493108624424</v>
      </c>
      <c r="F353" s="0" t="n">
        <f aca="false">SUMPRODUCT('FD inverse'!$A$4:$BH$4,'FD mesh'!$B$84:$BI$84,$E352:$BL352)+'FD inverse'!$A$4*$C353/Setup!$B$17+INDEX('FD inverse'!$A$4:$BH$4,1,'FD mesh'!$B$15+1)*Setup!$B$22</f>
        <v>20.7683454068627</v>
      </c>
      <c r="G353" s="0" t="n">
        <f aca="false">SUMPRODUCT('FD inverse'!$A$5:$BH$5,'FD mesh'!$B$84:$BI$84,$E352:$BL352)+'FD inverse'!$A$5*$C353/Setup!$B$17+INDEX('FD inverse'!$A$5:$BH$5,1,'FD mesh'!$B$15+1)*Setup!$B$22</f>
        <v>20.8892341343101</v>
      </c>
      <c r="H353" s="0" t="n">
        <f aca="false">SUMPRODUCT('FD inverse'!$A$6:$BH$6,'FD mesh'!$B$84:$BI$84,$E352:$BL352)+'FD inverse'!$A$6*$C353/Setup!$B$17+INDEX('FD inverse'!$A$6:$BH$6,1,'FD mesh'!$B$15+1)*Setup!$B$22</f>
        <v>21.2966329719688</v>
      </c>
      <c r="I353" s="0" t="n">
        <f aca="false">SUMPRODUCT('FD inverse'!$A$7:$BH$7,'FD mesh'!$B$84:$BI$84,$E352:$BL352)+'FD inverse'!$A$7*$C353/Setup!$B$17+INDEX('FD inverse'!$A$7:$BH$7,1,'FD mesh'!$B$15+1)*Setup!$B$22</f>
        <v>21.3307685801201</v>
      </c>
      <c r="J353" s="0" t="n">
        <f aca="false">SUMPRODUCT('FD inverse'!$A$8:$BH$8,'FD mesh'!$B$84:$BI$84,$E352:$BL352)+'FD inverse'!$A$8*$C353/Setup!$B$17+INDEX('FD inverse'!$A$8:$BH$8,1,'FD mesh'!$B$15+1)*Setup!$B$22</f>
        <v>21.3606934371351</v>
      </c>
      <c r="K353" s="0" t="n">
        <f aca="false">SUMPRODUCT('FD inverse'!$A$9:$BH$9,'FD mesh'!$B$84:$BI$84,$E352:$BL352)+'FD inverse'!$A$9*$C353/Setup!$B$17+INDEX('FD inverse'!$A$9:$BH$9,1,'FD mesh'!$B$15+1)*Setup!$B$22</f>
        <v>21.3861161260143</v>
      </c>
      <c r="L353" s="0" t="n">
        <f aca="false">SUMPRODUCT('FD inverse'!$A$10:$BH$10,'FD mesh'!$B$84:$BI$84,$E352:$BL352)+'FD inverse'!$A$10*$C353/Setup!$B$17+INDEX('FD inverse'!$A$10:$BH$10,1,'FD mesh'!$B$15+1)*Setup!$B$22</f>
        <v>21.406815418216</v>
      </c>
      <c r="M353" s="0" t="n">
        <f aca="false">SUMPRODUCT('FD inverse'!$A$11:$BH$11,'FD mesh'!$B$84:$BI$84,$E352:$BL352)+'FD inverse'!$A$11*$C353/Setup!$B$17+INDEX('FD inverse'!$A$11:$BH$11,1,'FD mesh'!$B$15+1)*Setup!$B$22</f>
        <v>21.4226274589656</v>
      </c>
      <c r="N353" s="0" t="n">
        <f aca="false">SUMPRODUCT('FD inverse'!$A$12:$BH$12,'FD mesh'!$B$84:$BI$84,$E352:$BL352)+'FD inverse'!$A$12*$C353/Setup!$B$17+INDEX('FD inverse'!$A$12:$BH$12,1,'FD mesh'!$B$15+1)*Setup!$B$22</f>
        <v>21.4334345609413</v>
      </c>
      <c r="O353" s="0" t="n">
        <f aca="false">SUMPRODUCT('FD inverse'!$A$13:$BH$13,'FD mesh'!$B$84:$BI$84,$E352:$BL352)+'FD inverse'!$A$13*$C353/Setup!$B$17+INDEX('FD inverse'!$A$13:$BH$13,1,'FD mesh'!$B$15+1)*Setup!$B$22</f>
        <v>21.4391556449644</v>
      </c>
      <c r="P353" s="0" t="n">
        <f aca="false">SUMPRODUCT('FD inverse'!$A$14:$BH$14,'FD mesh'!$B$84:$BI$84,$E352:$BL352)+'FD inverse'!$A$14*$C353/Setup!$B$17+INDEX('FD inverse'!$A$14:$BH$14,1,'FD mesh'!$B$15+1)*Setup!$B$22</f>
        <v>21.4397383567301</v>
      </c>
      <c r="Q353" s="0" t="n">
        <f aca="false">SUMPRODUCT('FD inverse'!$A$15:$BH$15,'FD mesh'!$B$84:$BI$84,$E352:$BL352)+'FD inverse'!$A$15*$C353/Setup!$B$17+INDEX('FD inverse'!$A$15:$BH$15,1,'FD mesh'!$B$15+1)*Setup!$B$22</f>
        <v>21.4351528805678</v>
      </c>
      <c r="R353" s="0" t="n">
        <f aca="false">SUMPRODUCT('FD inverse'!$A$16:$BH$16,'FD mesh'!$B$84:$BI$84,$E352:$BL352)+'FD inverse'!$A$16*$C353/Setup!$B$17+INDEX('FD inverse'!$A$16:$BH$16,1,'FD mesh'!$B$15+1)*Setup!$B$22</f>
        <v>21.4253874644693</v>
      </c>
      <c r="S353" s="0" t="n">
        <f aca="false">SUMPRODUCT('FD inverse'!$A$17:$BH$17,'FD mesh'!$B$84:$BI$84,$E352:$BL352)+'FD inverse'!$A$17*$C353/Setup!$B$17+INDEX('FD inverse'!$A$17:$BH$17,1,'FD mesh'!$B$15+1)*Setup!$B$22</f>
        <v>21.0252513839597</v>
      </c>
      <c r="T353" s="0" t="n">
        <f aca="false">SUMPRODUCT('FD inverse'!$A$18:$BH$18,'FD mesh'!$B$84:$BI$84,$E352:$BL352)+'FD inverse'!$A$18*$C353/Setup!$B$17+INDEX('FD inverse'!$A$18:$BH$18,1,'FD mesh'!$B$15+1)*Setup!$B$22</f>
        <v>20.622707258242</v>
      </c>
      <c r="U353" s="0" t="n">
        <f aca="false">SUMPRODUCT('FD inverse'!$A$19:$BH$19,'FD mesh'!$B$84:$BI$84,$E352:$BL352)+'FD inverse'!$A$19*$C353/Setup!$B$17+INDEX('FD inverse'!$A$19:$BH$19,1,'FD mesh'!$B$15+1)*Setup!$B$22</f>
        <v>20.2179313819094</v>
      </c>
      <c r="V353" s="0" t="n">
        <f aca="false">SUMPRODUCT('FD inverse'!$A$20:$BH$20,'FD mesh'!$B$84:$BI$84,$E352:$BL352)+'FD inverse'!$A$20*$C353/Setup!$B$17+INDEX('FD inverse'!$A$20:$BH$20,1,'FD mesh'!$B$15+1)*Setup!$B$22</f>
        <v>19.8111012692309</v>
      </c>
      <c r="W353" s="0" t="n">
        <f aca="false">SUMPRODUCT('FD inverse'!$A$21:$BH$21,'FD mesh'!$B$84:$BI$84,$E352:$BL352)+'FD inverse'!$A$21*$C353/Setup!$B$17+INDEX('FD inverse'!$A$21:$BH$21,1,'FD mesh'!$B$15+1)*Setup!$B$22</f>
        <v>19.402394774831</v>
      </c>
      <c r="X353" s="0" t="n">
        <f aca="false">SUMPRODUCT('FD inverse'!$A$22:$BH$22,'FD mesh'!$B$84:$BI$84,$E352:$BL352)+'FD inverse'!$A$22*$C353/Setup!$B$17+INDEX('FD inverse'!$A$22:$BH$22,1,'FD mesh'!$B$15+1)*Setup!$B$22</f>
        <v>18.9919893873771</v>
      </c>
      <c r="Y353" s="0" t="n">
        <f aca="false">SUMPRODUCT('FD inverse'!$A$23:$BH$23,'FD mesh'!$B$84:$BI$84,$E352:$BL352)+'FD inverse'!$A$23*$C353/Setup!$B$17+INDEX('FD inverse'!$A$23:$BH$23,1,'FD mesh'!$B$15+1)*Setup!$B$22</f>
        <v>18.5800616824013</v>
      </c>
      <c r="Z353" s="0" t="n">
        <f aca="false">SUMPRODUCT('FD inverse'!$A$24:$BH$24,'FD mesh'!$B$84:$BI$84,$E352:$BL352)+'FD inverse'!$A$24*$C353/Setup!$B$17+INDEX('FD inverse'!$A$24:$BH$24,1,'FD mesh'!$B$15+1)*Setup!$B$22</f>
        <v>18.1667869203019</v>
      </c>
      <c r="AA353" s="0" t="n">
        <f aca="false">SUMPRODUCT('FD inverse'!$A$25:$BH$25,'FD mesh'!$B$84:$BI$84,$E352:$BL352)+'FD inverse'!$A$25*$C353/Setup!$B$17+INDEX('FD inverse'!$A$25:$BH$25,1,'FD mesh'!$B$15+1)*Setup!$B$22</f>
        <v>17.7523387755162</v>
      </c>
      <c r="AB353" s="0" t="n">
        <f aca="false">SUMPRODUCT('FD inverse'!$A$26:$BH$26,'FD mesh'!$B$84:$BI$84,$E352:$BL352)+'FD inverse'!$A$26*$C353/Setup!$B$17+INDEX('FD inverse'!$A$26:$BH$26,1,'FD mesh'!$B$15+1)*Setup!$B$22</f>
        <v>17.3368891828304</v>
      </c>
      <c r="AC353" s="0" t="n">
        <f aca="false">SUMPRODUCT('FD inverse'!$A$27:$BH$27,'FD mesh'!$B$84:$BI$84,$E352:$BL352)+'FD inverse'!$A$27*$C353/Setup!$B$17+INDEX('FD inverse'!$A$27:$BH$27,1,'FD mesh'!$B$15+1)*Setup!$B$22</f>
        <v>16.9206082867829</v>
      </c>
      <c r="AD353" s="0" t="n">
        <f aca="false">SUMPRODUCT('FD inverse'!$A$28:$BH$28,'FD mesh'!$B$84:$BI$84,$E352:$BL352)+'FD inverse'!$A$28*$C353/Setup!$B$17+INDEX('FD inverse'!$A$28:$BH$28,1,'FD mesh'!$B$15+1)*Setup!$B$22</f>
        <v>16.5036644801249</v>
      </c>
      <c r="AE353" s="0" t="n">
        <f aca="false">SUMPRODUCT('FD inverse'!$A$29:$BH$29,'FD mesh'!$B$84:$BI$84,$E352:$BL352)+'FD inverse'!$A$29*$C353/Setup!$B$17+INDEX('FD inverse'!$A$29:$BH$29,1,'FD mesh'!$B$15+1)*Setup!$B$22</f>
        <v>16.0862245173159</v>
      </c>
      <c r="AF353" s="0" t="n">
        <f aca="false">SUMPRODUCT('FD inverse'!$A$30:$BH$30,'FD mesh'!$B$84:$BI$84,$E352:$BL352)+'FD inverse'!$A$30*$C353/Setup!$B$17+INDEX('FD inverse'!$A$30:$BH$30,1,'FD mesh'!$B$15+1)*Setup!$B$22</f>
        <v>15.6684536890573</v>
      </c>
      <c r="AG353" s="0" t="n">
        <f aca="false">SUMPRODUCT('FD inverse'!$A$31:$BH$31,'FD mesh'!$B$84:$BI$84,$E352:$BL352)+'FD inverse'!$A$31*$C353/Setup!$B$17+INDEX('FD inverse'!$A$31:$BH$31,1,'FD mesh'!$B$15+1)*Setup!$B$22</f>
        <v>15.250516043893</v>
      </c>
      <c r="AH353" s="0" t="n">
        <f aca="false">SUMPRODUCT('FD inverse'!$A$32:$BH$32,'FD mesh'!$B$84:$BI$84,$E352:$BL352)+'FD inverse'!$A$32*$C353/Setup!$B$17+INDEX('FD inverse'!$A$32:$BH$32,1,'FD mesh'!$B$15+1)*Setup!$B$22</f>
        <v>15.2328971807881</v>
      </c>
      <c r="AI353" s="0" t="n">
        <f aca="false">SUMPRODUCT('FD inverse'!$A$33:$BH$33,'FD mesh'!$B$84:$BI$84,$E352:$BL352)+'FD inverse'!$A$33*$C353/Setup!$B$17+INDEX('FD inverse'!$A$33:$BH$33,1,'FD mesh'!$B$15+1)*Setup!$B$22</f>
        <v>15.2152825980185</v>
      </c>
      <c r="AJ353" s="0" t="n">
        <f aca="false">SUMPRODUCT('FD inverse'!$A$34:$BH$34,'FD mesh'!$B$84:$BI$84,$E352:$BL352)+'FD inverse'!$A$34*$C353/Setup!$B$17+INDEX('FD inverse'!$A$34:$BH$34,1,'FD mesh'!$B$15+1)*Setup!$B$22</f>
        <v>15.1976809733116</v>
      </c>
      <c r="AK353" s="0" t="n">
        <f aca="false">SUMPRODUCT('FD inverse'!$A$35:$BH$35,'FD mesh'!$B$84:$BI$84,$E352:$BL352)+'FD inverse'!$A$35*$C353/Setup!$B$17+INDEX('FD inverse'!$A$35:$BH$35,1,'FD mesh'!$B$15+1)*Setup!$B$22</f>
        <v>15.1800989933624</v>
      </c>
      <c r="AL353" s="0" t="n">
        <f aca="false">SUMPRODUCT('FD inverse'!$A$36:$BH$36,'FD mesh'!$B$84:$BI$84,$E352:$BL352)+'FD inverse'!$A$36*$C353/Setup!$B$17+INDEX('FD inverse'!$A$36:$BH$36,1,'FD mesh'!$B$15+1)*Setup!$B$22</f>
        <v>15.1625414475361</v>
      </c>
      <c r="AM353" s="0" t="n">
        <f aca="false">SUMPRODUCT('FD inverse'!$A$37:$BH$37,'FD mesh'!$B$84:$BI$84,$E352:$BL352)+'FD inverse'!$A$37*$C353/Setup!$B$17+INDEX('FD inverse'!$A$37:$BH$37,1,'FD mesh'!$B$15+1)*Setup!$B$22</f>
        <v>15.1450113405724</v>
      </c>
      <c r="AN353" s="0" t="n">
        <f aca="false">SUMPRODUCT('FD inverse'!$A$38:$BH$38,'FD mesh'!$B$84:$BI$84,$E352:$BL352)+'FD inverse'!$A$38*$C353/Setup!$B$17+INDEX('FD inverse'!$A$38:$BH$38,1,'FD mesh'!$B$15+1)*Setup!$B$22</f>
        <v>15.1275100219817</v>
      </c>
      <c r="AO353" s="0" t="n">
        <f aca="false">SUMPRODUCT('FD inverse'!$A$39:$BH$39,'FD mesh'!$B$84:$BI$84,$E352:$BL352)+'FD inverse'!$A$39*$C353/Setup!$B$17+INDEX('FD inverse'!$A$39:$BH$39,1,'FD mesh'!$B$15+1)*Setup!$B$22</f>
        <v>15.1100373299918</v>
      </c>
      <c r="AP353" s="0" t="n">
        <f aca="false">SUMPRODUCT('FD inverse'!$A$40:$BH$40,'FD mesh'!$B$84:$BI$84,$E352:$BL352)+'FD inverse'!$A$40*$C353/Setup!$B$17+INDEX('FD inverse'!$A$40:$BH$40,1,'FD mesh'!$B$15+1)*Setup!$B$22</f>
        <v>15.0925917480673</v>
      </c>
      <c r="AQ353" s="0" t="n">
        <f aca="false">SUMPRODUCT('FD inverse'!$A$41:$BH$41,'FD mesh'!$B$84:$BI$84,$E352:$BL352)+'FD inverse'!$A$41*$C353/Setup!$B$17+INDEX('FD inverse'!$A$41:$BH$41,1,'FD mesh'!$B$15+1)*Setup!$B$22</f>
        <v>15.0751705721671</v>
      </c>
      <c r="AR353" s="0" t="n">
        <f aca="false">SUMPRODUCT('FD inverse'!$A$42:$BH$42,'FD mesh'!$B$84:$BI$84,$E352:$BL352)+'FD inverse'!$A$42*$C353/Setup!$B$17+INDEX('FD inverse'!$A$42:$BH$42,1,'FD mesh'!$B$15+1)*Setup!$B$22</f>
        <v>15.0577700870413</v>
      </c>
      <c r="AS353" s="0" t="n">
        <f aca="false">SUMPRODUCT('FD inverse'!$A$43:$BH$43,'FD mesh'!$B$84:$BI$84,$E352:$BL352)+'FD inverse'!$A$43*$C353/Setup!$B$17+INDEX('FD inverse'!$A$43:$BH$43,1,'FD mesh'!$B$15+1)*Setup!$B$22</f>
        <v>0</v>
      </c>
      <c r="AT353" s="0" t="n">
        <f aca="false">SUMPRODUCT('FD inverse'!$A$44:$BH$44,'FD mesh'!$B$84:$BI$84,$E352:$BL352)+'FD inverse'!$A$44*$C353/Setup!$B$17+INDEX('FD inverse'!$A$44:$BH$44,1,'FD mesh'!$B$15+1)*Setup!$B$22</f>
        <v>0</v>
      </c>
      <c r="AU353" s="0" t="n">
        <f aca="false">SUMPRODUCT('FD inverse'!$A$45:$BH$45,'FD mesh'!$B$84:$BI$84,$E352:$BL352)+'FD inverse'!$A$45*$C353/Setup!$B$17+INDEX('FD inverse'!$A$45:$BH$45,1,'FD mesh'!$B$15+1)*Setup!$B$22</f>
        <v>0</v>
      </c>
      <c r="AV353" s="0" t="n">
        <f aca="false">SUMPRODUCT('FD inverse'!$A$46:$BH$46,'FD mesh'!$B$84:$BI$84,$E352:$BL352)+'FD inverse'!$A$46*$C353/Setup!$B$17+INDEX('FD inverse'!$A$46:$BH$46,1,'FD mesh'!$B$15+1)*Setup!$B$22</f>
        <v>0</v>
      </c>
      <c r="AW353" s="0" t="n">
        <f aca="false">SUMPRODUCT('FD inverse'!$A$47:$BH$47,'FD mesh'!$B$84:$BI$84,$E352:$BL352)+'FD inverse'!$A$47*$C353/Setup!$B$17+INDEX('FD inverse'!$A$47:$BH$47,1,'FD mesh'!$B$15+1)*Setup!$B$22</f>
        <v>0</v>
      </c>
      <c r="AX353" s="0" t="n">
        <f aca="false">SUMPRODUCT('FD inverse'!$A$48:$BH$48,'FD mesh'!$B$84:$BI$84,$E352:$BL352)+'FD inverse'!$A$48*$C353/Setup!$B$17+INDEX('FD inverse'!$A$48:$BH$48,1,'FD mesh'!$B$15+1)*Setup!$B$22</f>
        <v>0</v>
      </c>
      <c r="AY353" s="0" t="n">
        <f aca="false">SUMPRODUCT('FD inverse'!$A$49:$BH$49,'FD mesh'!$B$84:$BI$84,$E352:$BL352)+'FD inverse'!$A$49*$C353/Setup!$B$17+INDEX('FD inverse'!$A$49:$BH$49,1,'FD mesh'!$B$15+1)*Setup!$B$22</f>
        <v>0</v>
      </c>
      <c r="AZ353" s="0" t="n">
        <f aca="false">SUMPRODUCT('FD inverse'!$A$50:$BH$50,'FD mesh'!$B$84:$BI$84,$E352:$BL352)+'FD inverse'!$A$50*$C353/Setup!$B$17+INDEX('FD inverse'!$A$50:$BH$50,1,'FD mesh'!$B$15+1)*Setup!$B$22</f>
        <v>0</v>
      </c>
      <c r="BA353" s="0" t="n">
        <f aca="false">SUMPRODUCT('FD inverse'!$A$51:$BH$51,'FD mesh'!$B$84:$BI$84,$E352:$BL352)+'FD inverse'!$A$51*$C353/Setup!$B$17+INDEX('FD inverse'!$A$51:$BH$51,1,'FD mesh'!$B$15+1)*Setup!$B$22</f>
        <v>0</v>
      </c>
      <c r="BB353" s="0" t="n">
        <f aca="false">SUMPRODUCT('FD inverse'!$A$52:$BH$52,'FD mesh'!$B$84:$BI$84,$E352:$BL352)+'FD inverse'!$A$52*$C353/Setup!$B$17+INDEX('FD inverse'!$A$52:$BH$52,1,'FD mesh'!$B$15+1)*Setup!$B$22</f>
        <v>0</v>
      </c>
      <c r="BC353" s="0" t="n">
        <f aca="false">SUMPRODUCT('FD inverse'!$A$53:$BH$53,'FD mesh'!$B$84:$BI$84,$E352:$BL352)+'FD inverse'!$A$53*$C353/Setup!$B$17+INDEX('FD inverse'!$A$53:$BH$53,1,'FD mesh'!$B$15+1)*Setup!$B$22</f>
        <v>0</v>
      </c>
      <c r="BD353" s="0" t="n">
        <f aca="false">SUMPRODUCT('FD inverse'!$A$54:$BH$54,'FD mesh'!$B$84:$BI$84,$E352:$BL352)+'FD inverse'!$A$54*$C353/Setup!$B$17+INDEX('FD inverse'!$A$54:$BH$54,1,'FD mesh'!$B$15+1)*Setup!$B$22</f>
        <v>0</v>
      </c>
      <c r="BE353" s="0" t="n">
        <f aca="false">SUMPRODUCT('FD inverse'!$A$55:$BH$55,'FD mesh'!$B$84:$BI$84,$E352:$BL352)+'FD inverse'!$A$55*$C353/Setup!$B$17+INDEX('FD inverse'!$A$55:$BH$55,1,'FD mesh'!$B$15+1)*Setup!$B$22</f>
        <v>0</v>
      </c>
      <c r="BF353" s="0" t="n">
        <f aca="false">SUMPRODUCT('FD inverse'!$A$56:$BH$56,'FD mesh'!$B$84:$BI$84,$E352:$BL352)+'FD inverse'!$A$56*$C353/Setup!$B$17+INDEX('FD inverse'!$A$56:$BH$56,1,'FD mesh'!$B$15+1)*Setup!$B$22</f>
        <v>0</v>
      </c>
      <c r="BG353" s="0" t="n">
        <f aca="false">SUMPRODUCT('FD inverse'!$A$57:$BH$57,'FD mesh'!$B$84:$BI$84,$E352:$BL352)+'FD inverse'!$A$57*$C353/Setup!$B$17+INDEX('FD inverse'!$A$57:$BH$57,1,'FD mesh'!$B$15+1)*Setup!$B$22</f>
        <v>0</v>
      </c>
      <c r="BH353" s="0" t="n">
        <f aca="false">SUMPRODUCT('FD inverse'!$A$58:$BH$58,'FD mesh'!$B$84:$BI$84,$E352:$BL352)+'FD inverse'!$A$58*$C353/Setup!$B$17+INDEX('FD inverse'!$A$58:$BH$58,1,'FD mesh'!$B$15+1)*Setup!$B$22</f>
        <v>0</v>
      </c>
      <c r="BI353" s="0" t="n">
        <f aca="false">SUMPRODUCT('FD inverse'!$A$59:$BH$59,'FD mesh'!$B$84:$BI$84,$E352:$BL352)+'FD inverse'!$A$59*$C353/Setup!$B$17+INDEX('FD inverse'!$A$59:$BH$59,1,'FD mesh'!$B$15+1)*Setup!$B$22</f>
        <v>0</v>
      </c>
      <c r="BJ353" s="0" t="n">
        <f aca="false">SUMPRODUCT('FD inverse'!$A$60:$BH$60,'FD mesh'!$B$84:$BI$84,$E352:$BL352)+'FD inverse'!$A$60*$C353/Setup!$B$17+INDEX('FD inverse'!$A$60:$BH$60,1,'FD mesh'!$B$15+1)*Setup!$B$22</f>
        <v>0</v>
      </c>
      <c r="BK353" s="0" t="n">
        <f aca="false">SUMPRODUCT('FD inverse'!$A$61:$BH$61,'FD mesh'!$B$84:$BI$84,$E352:$BL352)+'FD inverse'!$A$61*$C353/Setup!$B$17+INDEX('FD inverse'!$A$61:$BH$61,1,'FD mesh'!$B$15+1)*Setup!$B$22</f>
        <v>0</v>
      </c>
      <c r="BL353" s="0" t="n">
        <f aca="false">SUMPRODUCT('FD inverse'!$A$62:$BH$62,'FD mesh'!$B$84:$BI$84,$E352:$BL352)+'FD inverse'!$A$62*$C353/Setup!$B$17+INDEX('FD inverse'!$A$62:$BH$62,1,'FD mesh'!$B$15+1)*Setup!$B$22</f>
        <v>0</v>
      </c>
    </row>
    <row r="354" customFormat="false" ht="15" hidden="false" customHeight="false" outlineLevel="0" collapsed="false">
      <c r="A354" s="0" t="n">
        <v>349</v>
      </c>
      <c r="B354" s="0" t="n">
        <f aca="false">A354*Setup!$B$11/3600</f>
        <v>29.0833333333333</v>
      </c>
      <c r="C354" s="0" t="n">
        <f aca="false">Setup!$B$7+Setup!$B$8*COS(2*PI()*(B354-Setup!$B$9)/24)</f>
        <v>20.1598005824563</v>
      </c>
      <c r="D354" s="0" t="n">
        <f aca="false">(C354-E354)/Setup!$B$17</f>
        <v>-3.83050715455595</v>
      </c>
      <c r="E354" s="0" t="n">
        <f aca="false">SUMPRODUCT('FD inverse'!$A$3:$BH$3,'FD mesh'!$B$84:$BI$84,$E353:$BL353)+'FD inverse'!$A$3*$C354/Setup!$B$17+INDEX('FD inverse'!$A$3:$BH$3,1,'FD mesh'!$B$15+1)*Setup!$B$22</f>
        <v>20.6577665125486</v>
      </c>
      <c r="F354" s="0" t="n">
        <f aca="false">SUMPRODUCT('FD inverse'!$A$4:$BH$4,'FD mesh'!$B$84:$BI$84,$E353:$BL353)+'FD inverse'!$A$4*$C354/Setup!$B$17+INDEX('FD inverse'!$A$4:$BH$4,1,'FD mesh'!$B$15+1)*Setup!$B$22</f>
        <v>20.7736046951849</v>
      </c>
      <c r="G354" s="0" t="n">
        <f aca="false">SUMPRODUCT('FD inverse'!$A$5:$BH$5,'FD mesh'!$B$84:$BI$84,$E353:$BL353)+'FD inverse'!$A$5*$C354/Setup!$B$17+INDEX('FD inverse'!$A$5:$BH$5,1,'FD mesh'!$B$15+1)*Setup!$B$22</f>
        <v>20.8917255550443</v>
      </c>
      <c r="H354" s="0" t="n">
        <f aca="false">SUMPRODUCT('FD inverse'!$A$6:$BH$6,'FD mesh'!$B$84:$BI$84,$E353:$BL353)+'FD inverse'!$A$6*$C354/Setup!$B$17+INDEX('FD inverse'!$A$6:$BH$6,1,'FD mesh'!$B$15+1)*Setup!$B$22</f>
        <v>21.2904283051241</v>
      </c>
      <c r="I354" s="0" t="n">
        <f aca="false">SUMPRODUCT('FD inverse'!$A$7:$BH$7,'FD mesh'!$B$84:$BI$84,$E353:$BL353)+'FD inverse'!$A$7*$C354/Setup!$B$17+INDEX('FD inverse'!$A$7:$BH$7,1,'FD mesh'!$B$15+1)*Setup!$B$22</f>
        <v>21.3238814491297</v>
      </c>
      <c r="J354" s="0" t="n">
        <f aca="false">SUMPRODUCT('FD inverse'!$A$8:$BH$8,'FD mesh'!$B$84:$BI$84,$E353:$BL353)+'FD inverse'!$A$8*$C354/Setup!$B$17+INDEX('FD inverse'!$A$8:$BH$8,1,'FD mesh'!$B$15+1)*Setup!$B$22</f>
        <v>21.3532713890113</v>
      </c>
      <c r="K354" s="0" t="n">
        <f aca="false">SUMPRODUCT('FD inverse'!$A$9:$BH$9,'FD mesh'!$B$84:$BI$84,$E353:$BL353)+'FD inverse'!$A$9*$C354/Setup!$B$17+INDEX('FD inverse'!$A$9:$BH$9,1,'FD mesh'!$B$15+1)*Setup!$B$22</f>
        <v>21.3782825394393</v>
      </c>
      <c r="L354" s="0" t="n">
        <f aca="false">SUMPRODUCT('FD inverse'!$A$10:$BH$10,'FD mesh'!$B$84:$BI$84,$E353:$BL353)+'FD inverse'!$A$10*$C354/Setup!$B$17+INDEX('FD inverse'!$A$10:$BH$10,1,'FD mesh'!$B$15+1)*Setup!$B$22</f>
        <v>21.3986721048672</v>
      </c>
      <c r="M354" s="0" t="n">
        <f aca="false">SUMPRODUCT('FD inverse'!$A$11:$BH$11,'FD mesh'!$B$84:$BI$84,$E353:$BL353)+'FD inverse'!$A$11*$C354/Setup!$B$17+INDEX('FD inverse'!$A$11:$BH$11,1,'FD mesh'!$B$15+1)*Setup!$B$22</f>
        <v>21.4142573556352</v>
      </c>
      <c r="N354" s="0" t="n">
        <f aca="false">SUMPRODUCT('FD inverse'!$A$12:$BH$12,'FD mesh'!$B$84:$BI$84,$E353:$BL353)+'FD inverse'!$A$12*$C354/Setup!$B$17+INDEX('FD inverse'!$A$12:$BH$12,1,'FD mesh'!$B$15+1)*Setup!$B$22</f>
        <v>21.4249044923439</v>
      </c>
      <c r="O354" s="0" t="n">
        <f aca="false">SUMPRODUCT('FD inverse'!$A$13:$BH$13,'FD mesh'!$B$84:$BI$84,$E353:$BL353)+'FD inverse'!$A$13*$C354/Setup!$B$17+INDEX('FD inverse'!$A$13:$BH$13,1,'FD mesh'!$B$15+1)*Setup!$B$22</f>
        <v>21.4305191402046</v>
      </c>
      <c r="P354" s="0" t="n">
        <f aca="false">SUMPRODUCT('FD inverse'!$A$14:$BH$14,'FD mesh'!$B$84:$BI$84,$E353:$BL353)+'FD inverse'!$A$14*$C354/Setup!$B$17+INDEX('FD inverse'!$A$14:$BH$14,1,'FD mesh'!$B$15+1)*Setup!$B$22</f>
        <v>21.4310385050211</v>
      </c>
      <c r="Q354" s="0" t="n">
        <f aca="false">SUMPRODUCT('FD inverse'!$A$15:$BH$15,'FD mesh'!$B$84:$BI$84,$E353:$BL353)+'FD inverse'!$A$15*$C354/Setup!$B$17+INDEX('FD inverse'!$A$15:$BH$15,1,'FD mesh'!$B$15+1)*Setup!$B$22</f>
        <v>21.4264252139621</v>
      </c>
      <c r="R354" s="0" t="n">
        <f aca="false">SUMPRODUCT('FD inverse'!$A$16:$BH$16,'FD mesh'!$B$84:$BI$84,$E353:$BL353)+'FD inverse'!$A$16*$C354/Setup!$B$17+INDEX('FD inverse'!$A$16:$BH$16,1,'FD mesh'!$B$15+1)*Setup!$B$22</f>
        <v>21.416662857059</v>
      </c>
      <c r="S354" s="0" t="n">
        <f aca="false">SUMPRODUCT('FD inverse'!$A$17:$BH$17,'FD mesh'!$B$84:$BI$84,$E353:$BL353)+'FD inverse'!$A$17*$C354/Setup!$B$17+INDEX('FD inverse'!$A$17:$BH$17,1,'FD mesh'!$B$15+1)*Setup!$B$22</f>
        <v>21.0171029285247</v>
      </c>
      <c r="T354" s="0" t="n">
        <f aca="false">SUMPRODUCT('FD inverse'!$A$18:$BH$18,'FD mesh'!$B$84:$BI$84,$E353:$BL353)+'FD inverse'!$A$18*$C354/Setup!$B$17+INDEX('FD inverse'!$A$18:$BH$18,1,'FD mesh'!$B$15+1)*Setup!$B$22</f>
        <v>20.6151450259624</v>
      </c>
      <c r="U354" s="0" t="n">
        <f aca="false">SUMPRODUCT('FD inverse'!$A$19:$BH$19,'FD mesh'!$B$84:$BI$84,$E353:$BL353)+'FD inverse'!$A$19*$C354/Setup!$B$17+INDEX('FD inverse'!$A$19:$BH$19,1,'FD mesh'!$B$15+1)*Setup!$B$22</f>
        <v>20.2109616664721</v>
      </c>
      <c r="V354" s="0" t="n">
        <f aca="false">SUMPRODUCT('FD inverse'!$A$20:$BH$20,'FD mesh'!$B$84:$BI$84,$E353:$BL353)+'FD inverse'!$A$20*$C354/Setup!$B$17+INDEX('FD inverse'!$A$20:$BH$20,1,'FD mesh'!$B$15+1)*Setup!$B$22</f>
        <v>19.804727219296</v>
      </c>
      <c r="W354" s="0" t="n">
        <f aca="false">SUMPRODUCT('FD inverse'!$A$21:$BH$21,'FD mesh'!$B$84:$BI$84,$E353:$BL353)+'FD inverse'!$A$21*$C354/Setup!$B$17+INDEX('FD inverse'!$A$21:$BH$21,1,'FD mesh'!$B$15+1)*Setup!$B$22</f>
        <v>19.3966169802819</v>
      </c>
      <c r="X354" s="0" t="n">
        <f aca="false">SUMPRODUCT('FD inverse'!$A$22:$BH$22,'FD mesh'!$B$84:$BI$84,$E353:$BL353)+'FD inverse'!$A$22*$C354/Setup!$B$17+INDEX('FD inverse'!$A$22:$BH$22,1,'FD mesh'!$B$15+1)*Setup!$B$22</f>
        <v>18.986806418872</v>
      </c>
      <c r="Y354" s="0" t="n">
        <f aca="false">SUMPRODUCT('FD inverse'!$A$23:$BH$23,'FD mesh'!$B$84:$BI$84,$E353:$BL353)+'FD inverse'!$A$23*$C354/Setup!$B$17+INDEX('FD inverse'!$A$23:$BH$23,1,'FD mesh'!$B$15+1)*Setup!$B$22</f>
        <v>18.5754705838734</v>
      </c>
      <c r="Z354" s="0" t="n">
        <f aca="false">SUMPRODUCT('FD inverse'!$A$24:$BH$24,'FD mesh'!$B$84:$BI$84,$E353:$BL353)+'FD inverse'!$A$24*$C354/Setup!$B$17+INDEX('FD inverse'!$A$24:$BH$24,1,'FD mesh'!$B$15+1)*Setup!$B$22</f>
        <v>18.1627836541652</v>
      </c>
      <c r="AA354" s="0" t="n">
        <f aca="false">SUMPRODUCT('FD inverse'!$A$25:$BH$25,'FD mesh'!$B$84:$BI$84,$E353:$BL353)+'FD inverse'!$A$25*$C354/Setup!$B$17+INDEX('FD inverse'!$A$25:$BH$25,1,'FD mesh'!$B$15+1)*Setup!$B$22</f>
        <v>17.7489186204225</v>
      </c>
      <c r="AB354" s="0" t="n">
        <f aca="false">SUMPRODUCT('FD inverse'!$A$26:$BH$26,'FD mesh'!$B$84:$BI$84,$E353:$BL353)+'FD inverse'!$A$26*$C354/Setup!$B$17+INDEX('FD inverse'!$A$26:$BH$26,1,'FD mesh'!$B$15+1)*Setup!$B$22</f>
        <v>17.334047083895</v>
      </c>
      <c r="AC354" s="0" t="n">
        <f aca="false">SUMPRODUCT('FD inverse'!$A$27:$BH$27,'FD mesh'!$B$84:$BI$84,$E353:$BL353)+'FD inverse'!$A$27*$C354/Setup!$B$17+INDEX('FD inverse'!$A$27:$BH$27,1,'FD mesh'!$B$15+1)*Setup!$B$22</f>
        <v>16.9183391582523</v>
      </c>
      <c r="AD354" s="0" t="n">
        <f aca="false">SUMPRODUCT('FD inverse'!$A$28:$BH$28,'FD mesh'!$B$84:$BI$84,$E353:$BL353)+'FD inverse'!$A$28*$C354/Setup!$B$17+INDEX('FD inverse'!$A$28:$BH$28,1,'FD mesh'!$B$15+1)*Setup!$B$22</f>
        <v>16.5019634604992</v>
      </c>
      <c r="AE354" s="0" t="n">
        <f aca="false">SUMPRODUCT('FD inverse'!$A$29:$BH$29,'FD mesh'!$B$84:$BI$84,$E353:$BL353)+'FD inverse'!$A$29*$C354/Setup!$B$17+INDEX('FD inverse'!$A$29:$BH$29,1,'FD mesh'!$B$15+1)*Setup!$B$22</f>
        <v>16.0850871769705</v>
      </c>
      <c r="AF354" s="0" t="n">
        <f aca="false">SUMPRODUCT('FD inverse'!$A$30:$BH$30,'FD mesh'!$B$84:$BI$84,$E353:$BL353)+'FD inverse'!$A$30*$C354/Setup!$B$17+INDEX('FD inverse'!$A$30:$BH$30,1,'FD mesh'!$B$15+1)*Setup!$B$22</f>
        <v>15.6678761904259</v>
      </c>
      <c r="AG354" s="0" t="n">
        <f aca="false">SUMPRODUCT('FD inverse'!$A$31:$BH$31,'FD mesh'!$B$84:$BI$84,$E353:$BL353)+'FD inverse'!$A$31*$C354/Setup!$B$17+INDEX('FD inverse'!$A$31:$BH$31,1,'FD mesh'!$B$15+1)*Setup!$B$22</f>
        <v>15.250495254284</v>
      </c>
      <c r="AH354" s="0" t="n">
        <f aca="false">SUMPRODUCT('FD inverse'!$A$32:$BH$32,'FD mesh'!$B$84:$BI$84,$E353:$BL353)+'FD inverse'!$A$32*$C354/Setup!$B$17+INDEX('FD inverse'!$A$32:$BH$32,1,'FD mesh'!$B$15+1)*Setup!$B$22</f>
        <v>15.2328977742158</v>
      </c>
      <c r="AI354" s="0" t="n">
        <f aca="false">SUMPRODUCT('FD inverse'!$A$33:$BH$33,'FD mesh'!$B$84:$BI$84,$E353:$BL353)+'FD inverse'!$A$33*$C354/Setup!$B$17+INDEX('FD inverse'!$A$33:$BH$33,1,'FD mesh'!$B$15+1)*Setup!$B$22</f>
        <v>15.2153005945542</v>
      </c>
      <c r="AJ354" s="0" t="n">
        <f aca="false">SUMPRODUCT('FD inverse'!$A$34:$BH$34,'FD mesh'!$B$84:$BI$84,$E353:$BL353)+'FD inverse'!$A$34*$C354/Setup!$B$17+INDEX('FD inverse'!$A$34:$BH$34,1,'FD mesh'!$B$15+1)*Setup!$B$22</f>
        <v>15.1977125251536</v>
      </c>
      <c r="AK354" s="0" t="n">
        <f aca="false">SUMPRODUCT('FD inverse'!$A$35:$BH$35,'FD mesh'!$B$84:$BI$84,$E353:$BL353)+'FD inverse'!$A$35*$C354/Setup!$B$17+INDEX('FD inverse'!$A$35:$BH$35,1,'FD mesh'!$B$15+1)*Setup!$B$22</f>
        <v>15.1801404280222</v>
      </c>
      <c r="AL354" s="0" t="n">
        <f aca="false">SUMPRODUCT('FD inverse'!$A$36:$BH$36,'FD mesh'!$B$84:$BI$84,$E353:$BL353)+'FD inverse'!$A$36*$C354/Setup!$B$17+INDEX('FD inverse'!$A$36:$BH$36,1,'FD mesh'!$B$15+1)*Setup!$B$22</f>
        <v>15.16258930607</v>
      </c>
      <c r="AM354" s="0" t="n">
        <f aca="false">SUMPRODUCT('FD inverse'!$A$37:$BH$37,'FD mesh'!$B$84:$BI$84,$E353:$BL353)+'FD inverse'!$A$37*$C354/Setup!$B$17+INDEX('FD inverse'!$A$37:$BH$37,1,'FD mesh'!$B$15+1)*Setup!$B$22</f>
        <v>15.14506241121</v>
      </c>
      <c r="AN354" s="0" t="n">
        <f aca="false">SUMPRODUCT('FD inverse'!$A$38:$BH$38,'FD mesh'!$B$84:$BI$84,$E353:$BL353)+'FD inverse'!$A$38*$C354/Setup!$B$17+INDEX('FD inverse'!$A$38:$BH$38,1,'FD mesh'!$B$15+1)*Setup!$B$22</f>
        <v>15.127561369483</v>
      </c>
      <c r="AO354" s="0" t="n">
        <f aca="false">SUMPRODUCT('FD inverse'!$A$39:$BH$39,'FD mesh'!$B$84:$BI$84,$E353:$BL353)+'FD inverse'!$A$39*$C354/Setup!$B$17+INDEX('FD inverse'!$A$39:$BH$39,1,'FD mesh'!$B$15+1)*Setup!$B$22</f>
        <v>15.110086321044</v>
      </c>
      <c r="AP354" s="0" t="n">
        <f aca="false">SUMPRODUCT('FD inverse'!$A$40:$BH$40,'FD mesh'!$B$84:$BI$84,$E353:$BL353)+'FD inverse'!$A$40*$C354/Setup!$B$17+INDEX('FD inverse'!$A$40:$BH$40,1,'FD mesh'!$B$15+1)*Setup!$B$22</f>
        <v>15.0926360730041</v>
      </c>
      <c r="AQ354" s="0" t="n">
        <f aca="false">SUMPRODUCT('FD inverse'!$A$41:$BH$41,'FD mesh'!$B$84:$BI$84,$E353:$BL353)+'FD inverse'!$A$41*$C354/Setup!$B$17+INDEX('FD inverse'!$A$41:$BH$41,1,'FD mesh'!$B$15+1)*Setup!$B$22</f>
        <v>15.0752082632681</v>
      </c>
      <c r="AR354" s="0" t="n">
        <f aca="false">SUMPRODUCT('FD inverse'!$A$42:$BH$42,'FD mesh'!$B$84:$BI$84,$E353:$BL353)+'FD inverse'!$A$42*$C354/Setup!$B$17+INDEX('FD inverse'!$A$42:$BH$42,1,'FD mesh'!$B$15+1)*Setup!$B$22</f>
        <v>15.0577995336357</v>
      </c>
      <c r="AS354" s="0" t="n">
        <f aca="false">SUMPRODUCT('FD inverse'!$A$43:$BH$43,'FD mesh'!$B$84:$BI$84,$E353:$BL353)+'FD inverse'!$A$43*$C354/Setup!$B$17+INDEX('FD inverse'!$A$43:$BH$43,1,'FD mesh'!$B$15+1)*Setup!$B$22</f>
        <v>0</v>
      </c>
      <c r="AT354" s="0" t="n">
        <f aca="false">SUMPRODUCT('FD inverse'!$A$44:$BH$44,'FD mesh'!$B$84:$BI$84,$E353:$BL353)+'FD inverse'!$A$44*$C354/Setup!$B$17+INDEX('FD inverse'!$A$44:$BH$44,1,'FD mesh'!$B$15+1)*Setup!$B$22</f>
        <v>0</v>
      </c>
      <c r="AU354" s="0" t="n">
        <f aca="false">SUMPRODUCT('FD inverse'!$A$45:$BH$45,'FD mesh'!$B$84:$BI$84,$E353:$BL353)+'FD inverse'!$A$45*$C354/Setup!$B$17+INDEX('FD inverse'!$A$45:$BH$45,1,'FD mesh'!$B$15+1)*Setup!$B$22</f>
        <v>0</v>
      </c>
      <c r="AV354" s="0" t="n">
        <f aca="false">SUMPRODUCT('FD inverse'!$A$46:$BH$46,'FD mesh'!$B$84:$BI$84,$E353:$BL353)+'FD inverse'!$A$46*$C354/Setup!$B$17+INDEX('FD inverse'!$A$46:$BH$46,1,'FD mesh'!$B$15+1)*Setup!$B$22</f>
        <v>0</v>
      </c>
      <c r="AW354" s="0" t="n">
        <f aca="false">SUMPRODUCT('FD inverse'!$A$47:$BH$47,'FD mesh'!$B$84:$BI$84,$E353:$BL353)+'FD inverse'!$A$47*$C354/Setup!$B$17+INDEX('FD inverse'!$A$47:$BH$47,1,'FD mesh'!$B$15+1)*Setup!$B$22</f>
        <v>0</v>
      </c>
      <c r="AX354" s="0" t="n">
        <f aca="false">SUMPRODUCT('FD inverse'!$A$48:$BH$48,'FD mesh'!$B$84:$BI$84,$E353:$BL353)+'FD inverse'!$A$48*$C354/Setup!$B$17+INDEX('FD inverse'!$A$48:$BH$48,1,'FD mesh'!$B$15+1)*Setup!$B$22</f>
        <v>0</v>
      </c>
      <c r="AY354" s="0" t="n">
        <f aca="false">SUMPRODUCT('FD inverse'!$A$49:$BH$49,'FD mesh'!$B$84:$BI$84,$E353:$BL353)+'FD inverse'!$A$49*$C354/Setup!$B$17+INDEX('FD inverse'!$A$49:$BH$49,1,'FD mesh'!$B$15+1)*Setup!$B$22</f>
        <v>0</v>
      </c>
      <c r="AZ354" s="0" t="n">
        <f aca="false">SUMPRODUCT('FD inverse'!$A$50:$BH$50,'FD mesh'!$B$84:$BI$84,$E353:$BL353)+'FD inverse'!$A$50*$C354/Setup!$B$17+INDEX('FD inverse'!$A$50:$BH$50,1,'FD mesh'!$B$15+1)*Setup!$B$22</f>
        <v>0</v>
      </c>
      <c r="BA354" s="0" t="n">
        <f aca="false">SUMPRODUCT('FD inverse'!$A$51:$BH$51,'FD mesh'!$B$84:$BI$84,$E353:$BL353)+'FD inverse'!$A$51*$C354/Setup!$B$17+INDEX('FD inverse'!$A$51:$BH$51,1,'FD mesh'!$B$15+1)*Setup!$B$22</f>
        <v>0</v>
      </c>
      <c r="BB354" s="0" t="n">
        <f aca="false">SUMPRODUCT('FD inverse'!$A$52:$BH$52,'FD mesh'!$B$84:$BI$84,$E353:$BL353)+'FD inverse'!$A$52*$C354/Setup!$B$17+INDEX('FD inverse'!$A$52:$BH$52,1,'FD mesh'!$B$15+1)*Setup!$B$22</f>
        <v>0</v>
      </c>
      <c r="BC354" s="0" t="n">
        <f aca="false">SUMPRODUCT('FD inverse'!$A$53:$BH$53,'FD mesh'!$B$84:$BI$84,$E353:$BL353)+'FD inverse'!$A$53*$C354/Setup!$B$17+INDEX('FD inverse'!$A$53:$BH$53,1,'FD mesh'!$B$15+1)*Setup!$B$22</f>
        <v>0</v>
      </c>
      <c r="BD354" s="0" t="n">
        <f aca="false">SUMPRODUCT('FD inverse'!$A$54:$BH$54,'FD mesh'!$B$84:$BI$84,$E353:$BL353)+'FD inverse'!$A$54*$C354/Setup!$B$17+INDEX('FD inverse'!$A$54:$BH$54,1,'FD mesh'!$B$15+1)*Setup!$B$22</f>
        <v>0</v>
      </c>
      <c r="BE354" s="0" t="n">
        <f aca="false">SUMPRODUCT('FD inverse'!$A$55:$BH$55,'FD mesh'!$B$84:$BI$84,$E353:$BL353)+'FD inverse'!$A$55*$C354/Setup!$B$17+INDEX('FD inverse'!$A$55:$BH$55,1,'FD mesh'!$B$15+1)*Setup!$B$22</f>
        <v>0</v>
      </c>
      <c r="BF354" s="0" t="n">
        <f aca="false">SUMPRODUCT('FD inverse'!$A$56:$BH$56,'FD mesh'!$B$84:$BI$84,$E353:$BL353)+'FD inverse'!$A$56*$C354/Setup!$B$17+INDEX('FD inverse'!$A$56:$BH$56,1,'FD mesh'!$B$15+1)*Setup!$B$22</f>
        <v>0</v>
      </c>
      <c r="BG354" s="0" t="n">
        <f aca="false">SUMPRODUCT('FD inverse'!$A$57:$BH$57,'FD mesh'!$B$84:$BI$84,$E353:$BL353)+'FD inverse'!$A$57*$C354/Setup!$B$17+INDEX('FD inverse'!$A$57:$BH$57,1,'FD mesh'!$B$15+1)*Setup!$B$22</f>
        <v>0</v>
      </c>
      <c r="BH354" s="0" t="n">
        <f aca="false">SUMPRODUCT('FD inverse'!$A$58:$BH$58,'FD mesh'!$B$84:$BI$84,$E353:$BL353)+'FD inverse'!$A$58*$C354/Setup!$B$17+INDEX('FD inverse'!$A$58:$BH$58,1,'FD mesh'!$B$15+1)*Setup!$B$22</f>
        <v>0</v>
      </c>
      <c r="BI354" s="0" t="n">
        <f aca="false">SUMPRODUCT('FD inverse'!$A$59:$BH$59,'FD mesh'!$B$84:$BI$84,$E353:$BL353)+'FD inverse'!$A$59*$C354/Setup!$B$17+INDEX('FD inverse'!$A$59:$BH$59,1,'FD mesh'!$B$15+1)*Setup!$B$22</f>
        <v>0</v>
      </c>
      <c r="BJ354" s="0" t="n">
        <f aca="false">SUMPRODUCT('FD inverse'!$A$60:$BH$60,'FD mesh'!$B$84:$BI$84,$E353:$BL353)+'FD inverse'!$A$60*$C354/Setup!$B$17+INDEX('FD inverse'!$A$60:$BH$60,1,'FD mesh'!$B$15+1)*Setup!$B$22</f>
        <v>0</v>
      </c>
      <c r="BK354" s="0" t="n">
        <f aca="false">SUMPRODUCT('FD inverse'!$A$61:$BH$61,'FD mesh'!$B$84:$BI$84,$E353:$BL353)+'FD inverse'!$A$61*$C354/Setup!$B$17+INDEX('FD inverse'!$A$61:$BH$61,1,'FD mesh'!$B$15+1)*Setup!$B$22</f>
        <v>0</v>
      </c>
      <c r="BL354" s="0" t="n">
        <f aca="false">SUMPRODUCT('FD inverse'!$A$62:$BH$62,'FD mesh'!$B$84:$BI$84,$E353:$BL353)+'FD inverse'!$A$62*$C354/Setup!$B$17+INDEX('FD inverse'!$A$62:$BH$62,1,'FD mesh'!$B$15+1)*Setup!$B$22</f>
        <v>0</v>
      </c>
    </row>
    <row r="355" customFormat="false" ht="15" hidden="false" customHeight="false" outlineLevel="0" collapsed="false">
      <c r="A355" s="0" t="n">
        <v>350</v>
      </c>
      <c r="B355" s="0" t="n">
        <f aca="false">A355*Setup!$B$11/3600</f>
        <v>29.1666666666667</v>
      </c>
      <c r="C355" s="0" t="n">
        <f aca="false">Setup!$B$7+Setup!$B$8*COS(2*PI()*(B355-Setup!$B$9)/24)</f>
        <v>20.1851321970071</v>
      </c>
      <c r="D355" s="0" t="n">
        <f aca="false">(C355-E355)/Setup!$B$17</f>
        <v>-3.70949087989613</v>
      </c>
      <c r="E355" s="0" t="n">
        <f aca="false">SUMPRODUCT('FD inverse'!$A$3:$BH$3,'FD mesh'!$B$84:$BI$84,$E354:$BL354)+'FD inverse'!$A$3*$C355/Setup!$B$17+INDEX('FD inverse'!$A$3:$BH$3,1,'FD mesh'!$B$15+1)*Setup!$B$22</f>
        <v>20.6673660113936</v>
      </c>
      <c r="F355" s="0" t="n">
        <f aca="false">SUMPRODUCT('FD inverse'!$A$4:$BH$4,'FD mesh'!$B$84:$BI$84,$E354:$BL354)+'FD inverse'!$A$4*$C355/Setup!$B$17+INDEX('FD inverse'!$A$4:$BH$4,1,'FD mesh'!$B$15+1)*Setup!$B$22</f>
        <v>20.779850750252</v>
      </c>
      <c r="G355" s="0" t="n">
        <f aca="false">SUMPRODUCT('FD inverse'!$A$5:$BH$5,'FD mesh'!$B$84:$BI$84,$E354:$BL354)+'FD inverse'!$A$5*$C355/Setup!$B$17+INDEX('FD inverse'!$A$5:$BH$5,1,'FD mesh'!$B$15+1)*Setup!$B$22</f>
        <v>20.895046450511</v>
      </c>
      <c r="H355" s="0" t="n">
        <f aca="false">SUMPRODUCT('FD inverse'!$A$6:$BH$6,'FD mesh'!$B$84:$BI$84,$E354:$BL354)+'FD inverse'!$A$6*$C355/Setup!$B$17+INDEX('FD inverse'!$A$6:$BH$6,1,'FD mesh'!$B$15+1)*Setup!$B$22</f>
        <v>21.284525489659</v>
      </c>
      <c r="I355" s="0" t="n">
        <f aca="false">SUMPRODUCT('FD inverse'!$A$7:$BH$7,'FD mesh'!$B$84:$BI$84,$E354:$BL354)+'FD inverse'!$A$7*$C355/Setup!$B$17+INDEX('FD inverse'!$A$7:$BH$7,1,'FD mesh'!$B$15+1)*Setup!$B$22</f>
        <v>21.317251417765</v>
      </c>
      <c r="J355" s="0" t="n">
        <f aca="false">SUMPRODUCT('FD inverse'!$A$8:$BH$8,'FD mesh'!$B$84:$BI$84,$E354:$BL354)+'FD inverse'!$A$8*$C355/Setup!$B$17+INDEX('FD inverse'!$A$8:$BH$8,1,'FD mesh'!$B$15+1)*Setup!$B$22</f>
        <v>21.346065822942</v>
      </c>
      <c r="K355" s="0" t="n">
        <f aca="false">SUMPRODUCT('FD inverse'!$A$9:$BH$9,'FD mesh'!$B$84:$BI$84,$E354:$BL354)+'FD inverse'!$A$9*$C355/Setup!$B$17+INDEX('FD inverse'!$A$9:$BH$9,1,'FD mesh'!$B$15+1)*Setup!$B$22</f>
        <v>21.3706291566916</v>
      </c>
      <c r="L355" s="0" t="n">
        <f aca="false">SUMPRODUCT('FD inverse'!$A$10:$BH$10,'FD mesh'!$B$84:$BI$84,$E354:$BL354)+'FD inverse'!$A$10*$C355/Setup!$B$17+INDEX('FD inverse'!$A$10:$BH$10,1,'FD mesh'!$B$15+1)*Setup!$B$22</f>
        <v>21.3906772203836</v>
      </c>
      <c r="M355" s="0" t="n">
        <f aca="false">SUMPRODUCT('FD inverse'!$A$11:$BH$11,'FD mesh'!$B$84:$BI$84,$E354:$BL354)+'FD inverse'!$A$11*$C355/Setup!$B$17+INDEX('FD inverse'!$A$11:$BH$11,1,'FD mesh'!$B$15+1)*Setup!$B$22</f>
        <v>21.4060085380676</v>
      </c>
      <c r="N355" s="0" t="n">
        <f aca="false">SUMPRODUCT('FD inverse'!$A$12:$BH$12,'FD mesh'!$B$84:$BI$84,$E354:$BL354)+'FD inverse'!$A$12*$C355/Setup!$B$17+INDEX('FD inverse'!$A$12:$BH$12,1,'FD mesh'!$B$15+1)*Setup!$B$22</f>
        <v>21.4164732967147</v>
      </c>
      <c r="O355" s="0" t="n">
        <f aca="false">SUMPRODUCT('FD inverse'!$A$13:$BH$13,'FD mesh'!$B$84:$BI$84,$E354:$BL354)+'FD inverse'!$A$13*$C355/Setup!$B$17+INDEX('FD inverse'!$A$13:$BH$13,1,'FD mesh'!$B$15+1)*Setup!$B$22</f>
        <v>21.4219638986483</v>
      </c>
      <c r="P355" s="0" t="n">
        <f aca="false">SUMPRODUCT('FD inverse'!$A$14:$BH$14,'FD mesh'!$B$84:$BI$84,$E354:$BL354)+'FD inverse'!$A$14*$C355/Setup!$B$17+INDEX('FD inverse'!$A$14:$BH$14,1,'FD mesh'!$B$15+1)*Setup!$B$22</f>
        <v>21.4224071604308</v>
      </c>
      <c r="Q355" s="0" t="n">
        <f aca="false">SUMPRODUCT('FD inverse'!$A$15:$BH$15,'FD mesh'!$B$84:$BI$84,$E354:$BL354)+'FD inverse'!$A$15*$C355/Setup!$B$17+INDEX('FD inverse'!$A$15:$BH$15,1,'FD mesh'!$B$15+1)*Setup!$B$22</f>
        <v>21.417758183517</v>
      </c>
      <c r="R355" s="0" t="n">
        <f aca="false">SUMPRODUCT('FD inverse'!$A$16:$BH$16,'FD mesh'!$B$84:$BI$84,$E354:$BL354)+'FD inverse'!$A$16*$C355/Setup!$B$17+INDEX('FD inverse'!$A$16:$BH$16,1,'FD mesh'!$B$15+1)*Setup!$B$22</f>
        <v>21.4079959143052</v>
      </c>
      <c r="S355" s="0" t="n">
        <f aca="false">SUMPRODUCT('FD inverse'!$A$17:$BH$17,'FD mesh'!$B$84:$BI$84,$E354:$BL354)+'FD inverse'!$A$17*$C355/Setup!$B$17+INDEX('FD inverse'!$A$17:$BH$17,1,'FD mesh'!$B$15+1)*Setup!$B$22</f>
        <v>21.0089964890921</v>
      </c>
      <c r="T355" s="0" t="n">
        <f aca="false">SUMPRODUCT('FD inverse'!$A$18:$BH$18,'FD mesh'!$B$84:$BI$84,$E354:$BL354)+'FD inverse'!$A$18*$C355/Setup!$B$17+INDEX('FD inverse'!$A$18:$BH$18,1,'FD mesh'!$B$15+1)*Setup!$B$22</f>
        <v>20.6076114545603</v>
      </c>
      <c r="U355" s="0" t="n">
        <f aca="false">SUMPRODUCT('FD inverse'!$A$19:$BH$19,'FD mesh'!$B$84:$BI$84,$E354:$BL354)+'FD inverse'!$A$19*$C355/Setup!$B$17+INDEX('FD inverse'!$A$19:$BH$19,1,'FD mesh'!$B$15+1)*Setup!$B$22</f>
        <v>20.2040093975872</v>
      </c>
      <c r="V355" s="0" t="n">
        <f aca="false">SUMPRODUCT('FD inverse'!$A$20:$BH$20,'FD mesh'!$B$84:$BI$84,$E354:$BL354)+'FD inverse'!$A$20*$C355/Setup!$B$17+INDEX('FD inverse'!$A$20:$BH$20,1,'FD mesh'!$B$15+1)*Setup!$B$22</f>
        <v>19.7983613871994</v>
      </c>
      <c r="W355" s="0" t="n">
        <f aca="false">SUMPRODUCT('FD inverse'!$A$21:$BH$21,'FD mesh'!$B$84:$BI$84,$E354:$BL354)+'FD inverse'!$A$21*$C355/Setup!$B$17+INDEX('FD inverse'!$A$21:$BH$21,1,'FD mesh'!$B$15+1)*Setup!$B$22</f>
        <v>19.3908400033661</v>
      </c>
      <c r="X355" s="0" t="n">
        <f aca="false">SUMPRODUCT('FD inverse'!$A$22:$BH$22,'FD mesh'!$B$84:$BI$84,$E354:$BL354)+'FD inverse'!$A$22*$C355/Setup!$B$17+INDEX('FD inverse'!$A$22:$BH$22,1,'FD mesh'!$B$15+1)*Setup!$B$22</f>
        <v>18.9816185377547</v>
      </c>
      <c r="Y355" s="0" t="n">
        <f aca="false">SUMPRODUCT('FD inverse'!$A$23:$BH$23,'FD mesh'!$B$84:$BI$84,$E354:$BL354)+'FD inverse'!$A$23*$C355/Setup!$B$17+INDEX('FD inverse'!$A$23:$BH$23,1,'FD mesh'!$B$15+1)*Setup!$B$22</f>
        <v>18.5708703528431</v>
      </c>
      <c r="Z355" s="0" t="n">
        <f aca="false">SUMPRODUCT('FD inverse'!$A$24:$BH$24,'FD mesh'!$B$84:$BI$84,$E354:$BL354)+'FD inverse'!$A$24*$C355/Setup!$B$17+INDEX('FD inverse'!$A$24:$BH$24,1,'FD mesh'!$B$15+1)*Setup!$B$22</f>
        <v>18.1587683856568</v>
      </c>
      <c r="AA355" s="0" t="n">
        <f aca="false">SUMPRODUCT('FD inverse'!$A$25:$BH$25,'FD mesh'!$B$84:$BI$84,$E354:$BL354)+'FD inverse'!$A$25*$C355/Setup!$B$17+INDEX('FD inverse'!$A$25:$BH$25,1,'FD mesh'!$B$15+1)*Setup!$B$22</f>
        <v>17.7454847823095</v>
      </c>
      <c r="AB355" s="0" t="n">
        <f aca="false">SUMPRODUCT('FD inverse'!$A$26:$BH$26,'FD mesh'!$B$84:$BI$84,$E354:$BL354)+'FD inverse'!$A$26*$C355/Setup!$B$17+INDEX('FD inverse'!$A$26:$BH$26,1,'FD mesh'!$B$15+1)*Setup!$B$22</f>
        <v>17.3311906494605</v>
      </c>
      <c r="AC355" s="0" t="n">
        <f aca="false">SUMPRODUCT('FD inverse'!$A$27:$BH$27,'FD mesh'!$B$84:$BI$84,$E354:$BL354)+'FD inverse'!$A$27*$C355/Setup!$B$17+INDEX('FD inverse'!$A$27:$BH$27,1,'FD mesh'!$B$15+1)*Setup!$B$22</f>
        <v>16.9160559087635</v>
      </c>
      <c r="AD355" s="0" t="n">
        <f aca="false">SUMPRODUCT('FD inverse'!$A$28:$BH$28,'FD mesh'!$B$84:$BI$84,$E354:$BL354)+'FD inverse'!$A$28*$C355/Setup!$B$17+INDEX('FD inverse'!$A$28:$BH$28,1,'FD mesh'!$B$15+1)*Setup!$B$22</f>
        <v>16.5002492403598</v>
      </c>
      <c r="AE355" s="0" t="n">
        <f aca="false">SUMPRODUCT('FD inverse'!$A$29:$BH$29,'FD mesh'!$B$84:$BI$84,$E354:$BL354)+'FD inverse'!$A$29*$C355/Setup!$B$17+INDEX('FD inverse'!$A$29:$BH$29,1,'FD mesh'!$B$15+1)*Setup!$B$22</f>
        <v>16.083938101458</v>
      </c>
      <c r="AF355" s="0" t="n">
        <f aca="false">SUMPRODUCT('FD inverse'!$A$30:$BH$30,'FD mesh'!$B$84:$BI$84,$E354:$BL354)+'FD inverse'!$A$30*$C355/Setup!$B$17+INDEX('FD inverse'!$A$30:$BH$30,1,'FD mesh'!$B$15+1)*Setup!$B$22</f>
        <v>15.6672888060481</v>
      </c>
      <c r="AG355" s="0" t="n">
        <f aca="false">SUMPRODUCT('FD inverse'!$A$31:$BH$31,'FD mesh'!$B$84:$BI$84,$E354:$BL354)+'FD inverse'!$A$31*$C355/Setup!$B$17+INDEX('FD inverse'!$A$31:$BH$31,1,'FD mesh'!$B$15+1)*Setup!$B$22</f>
        <v>15.2504666518072</v>
      </c>
      <c r="AH355" s="0" t="n">
        <f aca="false">SUMPRODUCT('FD inverse'!$A$32:$BH$32,'FD mesh'!$B$84:$BI$84,$E354:$BL354)+'FD inverse'!$A$32*$C355/Setup!$B$17+INDEX('FD inverse'!$A$32:$BH$32,1,'FD mesh'!$B$15+1)*Setup!$B$22</f>
        <v>15.2328906977219</v>
      </c>
      <c r="AI355" s="0" t="n">
        <f aca="false">SUMPRODUCT('FD inverse'!$A$33:$BH$33,'FD mesh'!$B$84:$BI$84,$E354:$BL354)+'FD inverse'!$A$33*$C355/Setup!$B$17+INDEX('FD inverse'!$A$33:$BH$33,1,'FD mesh'!$B$15+1)*Setup!$B$22</f>
        <v>15.2153111613525</v>
      </c>
      <c r="AJ355" s="0" t="n">
        <f aca="false">SUMPRODUCT('FD inverse'!$A$34:$BH$34,'FD mesh'!$B$84:$BI$84,$E354:$BL354)+'FD inverse'!$A$34*$C355/Setup!$B$17+INDEX('FD inverse'!$A$34:$BH$34,1,'FD mesh'!$B$15+1)*Setup!$B$22</f>
        <v>15.1977369741397</v>
      </c>
      <c r="AK355" s="0" t="n">
        <f aca="false">SUMPRODUCT('FD inverse'!$A$35:$BH$35,'FD mesh'!$B$84:$BI$84,$E354:$BL354)+'FD inverse'!$A$35*$C355/Setup!$B$17+INDEX('FD inverse'!$A$35:$BH$35,1,'FD mesh'!$B$15+1)*Setup!$B$22</f>
        <v>15.1801751635668</v>
      </c>
      <c r="AL355" s="0" t="n">
        <f aca="false">SUMPRODUCT('FD inverse'!$A$36:$BH$36,'FD mesh'!$B$84:$BI$84,$E354:$BL354)+'FD inverse'!$A$36*$C355/Setup!$B$17+INDEX('FD inverse'!$A$36:$BH$36,1,'FD mesh'!$B$15+1)*Setup!$B$22</f>
        <v>15.1626309369267</v>
      </c>
      <c r="AM355" s="0" t="n">
        <f aca="false">SUMPRODUCT('FD inverse'!$A$37:$BH$37,'FD mesh'!$B$84:$BI$84,$E354:$BL354)+'FD inverse'!$A$37*$C355/Setup!$B$17+INDEX('FD inverse'!$A$37:$BH$37,1,'FD mesh'!$B$15+1)*Setup!$B$22</f>
        <v>15.1451077847852</v>
      </c>
      <c r="AN355" s="0" t="n">
        <f aca="false">SUMPRODUCT('FD inverse'!$A$38:$BH$38,'FD mesh'!$B$84:$BI$84,$E354:$BL354)+'FD inverse'!$A$38*$C355/Setup!$B$17+INDEX('FD inverse'!$A$38:$BH$38,1,'FD mesh'!$B$15+1)*Setup!$B$22</f>
        <v>15.1276076017925</v>
      </c>
      <c r="AO355" s="0" t="n">
        <f aca="false">SUMPRODUCT('FD inverse'!$A$39:$BH$39,'FD mesh'!$B$84:$BI$84,$E354:$BL354)+'FD inverse'!$A$39*$C355/Setup!$B$17+INDEX('FD inverse'!$A$39:$BH$39,1,'FD mesh'!$B$15+1)*Setup!$B$22</f>
        <v>15.1101308226598</v>
      </c>
      <c r="AP355" s="0" t="n">
        <f aca="false">SUMPRODUCT('FD inverse'!$A$40:$BH$40,'FD mesh'!$B$84:$BI$84,$E354:$BL354)+'FD inverse'!$A$40*$C355/Setup!$B$17+INDEX('FD inverse'!$A$40:$BH$40,1,'FD mesh'!$B$15+1)*Setup!$B$22</f>
        <v>15.09267657127</v>
      </c>
      <c r="AQ355" s="0" t="n">
        <f aca="false">SUMPRODUCT('FD inverse'!$A$41:$BH$41,'FD mesh'!$B$84:$BI$84,$E354:$BL354)+'FD inverse'!$A$41*$C355/Setup!$B$17+INDEX('FD inverse'!$A$41:$BH$41,1,'FD mesh'!$B$15+1)*Setup!$B$22</f>
        <v>15.0752428210353</v>
      </c>
      <c r="AR355" s="0" t="n">
        <f aca="false">SUMPRODUCT('FD inverse'!$A$42:$BH$42,'FD mesh'!$B$84:$BI$84,$E354:$BL354)+'FD inverse'!$A$42*$C355/Setup!$B$17+INDEX('FD inverse'!$A$42:$BH$42,1,'FD mesh'!$B$15+1)*Setup!$B$22</f>
        <v>15.0578265647384</v>
      </c>
      <c r="AS355" s="0" t="n">
        <f aca="false">SUMPRODUCT('FD inverse'!$A$43:$BH$43,'FD mesh'!$B$84:$BI$84,$E354:$BL354)+'FD inverse'!$A$43*$C355/Setup!$B$17+INDEX('FD inverse'!$A$43:$BH$43,1,'FD mesh'!$B$15+1)*Setup!$B$22</f>
        <v>0</v>
      </c>
      <c r="AT355" s="0" t="n">
        <f aca="false">SUMPRODUCT('FD inverse'!$A$44:$BH$44,'FD mesh'!$B$84:$BI$84,$E354:$BL354)+'FD inverse'!$A$44*$C355/Setup!$B$17+INDEX('FD inverse'!$A$44:$BH$44,1,'FD mesh'!$B$15+1)*Setup!$B$22</f>
        <v>0</v>
      </c>
      <c r="AU355" s="0" t="n">
        <f aca="false">SUMPRODUCT('FD inverse'!$A$45:$BH$45,'FD mesh'!$B$84:$BI$84,$E354:$BL354)+'FD inverse'!$A$45*$C355/Setup!$B$17+INDEX('FD inverse'!$A$45:$BH$45,1,'FD mesh'!$B$15+1)*Setup!$B$22</f>
        <v>0</v>
      </c>
      <c r="AV355" s="0" t="n">
        <f aca="false">SUMPRODUCT('FD inverse'!$A$46:$BH$46,'FD mesh'!$B$84:$BI$84,$E354:$BL354)+'FD inverse'!$A$46*$C355/Setup!$B$17+INDEX('FD inverse'!$A$46:$BH$46,1,'FD mesh'!$B$15+1)*Setup!$B$22</f>
        <v>0</v>
      </c>
      <c r="AW355" s="0" t="n">
        <f aca="false">SUMPRODUCT('FD inverse'!$A$47:$BH$47,'FD mesh'!$B$84:$BI$84,$E354:$BL354)+'FD inverse'!$A$47*$C355/Setup!$B$17+INDEX('FD inverse'!$A$47:$BH$47,1,'FD mesh'!$B$15+1)*Setup!$B$22</f>
        <v>0</v>
      </c>
      <c r="AX355" s="0" t="n">
        <f aca="false">SUMPRODUCT('FD inverse'!$A$48:$BH$48,'FD mesh'!$B$84:$BI$84,$E354:$BL354)+'FD inverse'!$A$48*$C355/Setup!$B$17+INDEX('FD inverse'!$A$48:$BH$48,1,'FD mesh'!$B$15+1)*Setup!$B$22</f>
        <v>0</v>
      </c>
      <c r="AY355" s="0" t="n">
        <f aca="false">SUMPRODUCT('FD inverse'!$A$49:$BH$49,'FD mesh'!$B$84:$BI$84,$E354:$BL354)+'FD inverse'!$A$49*$C355/Setup!$B$17+INDEX('FD inverse'!$A$49:$BH$49,1,'FD mesh'!$B$15+1)*Setup!$B$22</f>
        <v>0</v>
      </c>
      <c r="AZ355" s="0" t="n">
        <f aca="false">SUMPRODUCT('FD inverse'!$A$50:$BH$50,'FD mesh'!$B$84:$BI$84,$E354:$BL354)+'FD inverse'!$A$50*$C355/Setup!$B$17+INDEX('FD inverse'!$A$50:$BH$50,1,'FD mesh'!$B$15+1)*Setup!$B$22</f>
        <v>0</v>
      </c>
      <c r="BA355" s="0" t="n">
        <f aca="false">SUMPRODUCT('FD inverse'!$A$51:$BH$51,'FD mesh'!$B$84:$BI$84,$E354:$BL354)+'FD inverse'!$A$51*$C355/Setup!$B$17+INDEX('FD inverse'!$A$51:$BH$51,1,'FD mesh'!$B$15+1)*Setup!$B$22</f>
        <v>0</v>
      </c>
      <c r="BB355" s="0" t="n">
        <f aca="false">SUMPRODUCT('FD inverse'!$A$52:$BH$52,'FD mesh'!$B$84:$BI$84,$E354:$BL354)+'FD inverse'!$A$52*$C355/Setup!$B$17+INDEX('FD inverse'!$A$52:$BH$52,1,'FD mesh'!$B$15+1)*Setup!$B$22</f>
        <v>0</v>
      </c>
      <c r="BC355" s="0" t="n">
        <f aca="false">SUMPRODUCT('FD inverse'!$A$53:$BH$53,'FD mesh'!$B$84:$BI$84,$E354:$BL354)+'FD inverse'!$A$53*$C355/Setup!$B$17+INDEX('FD inverse'!$A$53:$BH$53,1,'FD mesh'!$B$15+1)*Setup!$B$22</f>
        <v>0</v>
      </c>
      <c r="BD355" s="0" t="n">
        <f aca="false">SUMPRODUCT('FD inverse'!$A$54:$BH$54,'FD mesh'!$B$84:$BI$84,$E354:$BL354)+'FD inverse'!$A$54*$C355/Setup!$B$17+INDEX('FD inverse'!$A$54:$BH$54,1,'FD mesh'!$B$15+1)*Setup!$B$22</f>
        <v>0</v>
      </c>
      <c r="BE355" s="0" t="n">
        <f aca="false">SUMPRODUCT('FD inverse'!$A$55:$BH$55,'FD mesh'!$B$84:$BI$84,$E354:$BL354)+'FD inverse'!$A$55*$C355/Setup!$B$17+INDEX('FD inverse'!$A$55:$BH$55,1,'FD mesh'!$B$15+1)*Setup!$B$22</f>
        <v>0</v>
      </c>
      <c r="BF355" s="0" t="n">
        <f aca="false">SUMPRODUCT('FD inverse'!$A$56:$BH$56,'FD mesh'!$B$84:$BI$84,$E354:$BL354)+'FD inverse'!$A$56*$C355/Setup!$B$17+INDEX('FD inverse'!$A$56:$BH$56,1,'FD mesh'!$B$15+1)*Setup!$B$22</f>
        <v>0</v>
      </c>
      <c r="BG355" s="0" t="n">
        <f aca="false">SUMPRODUCT('FD inverse'!$A$57:$BH$57,'FD mesh'!$B$84:$BI$84,$E354:$BL354)+'FD inverse'!$A$57*$C355/Setup!$B$17+INDEX('FD inverse'!$A$57:$BH$57,1,'FD mesh'!$B$15+1)*Setup!$B$22</f>
        <v>0</v>
      </c>
      <c r="BH355" s="0" t="n">
        <f aca="false">SUMPRODUCT('FD inverse'!$A$58:$BH$58,'FD mesh'!$B$84:$BI$84,$E354:$BL354)+'FD inverse'!$A$58*$C355/Setup!$B$17+INDEX('FD inverse'!$A$58:$BH$58,1,'FD mesh'!$B$15+1)*Setup!$B$22</f>
        <v>0</v>
      </c>
      <c r="BI355" s="0" t="n">
        <f aca="false">SUMPRODUCT('FD inverse'!$A$59:$BH$59,'FD mesh'!$B$84:$BI$84,$E354:$BL354)+'FD inverse'!$A$59*$C355/Setup!$B$17+INDEX('FD inverse'!$A$59:$BH$59,1,'FD mesh'!$B$15+1)*Setup!$B$22</f>
        <v>0</v>
      </c>
      <c r="BJ355" s="0" t="n">
        <f aca="false">SUMPRODUCT('FD inverse'!$A$60:$BH$60,'FD mesh'!$B$84:$BI$84,$E354:$BL354)+'FD inverse'!$A$60*$C355/Setup!$B$17+INDEX('FD inverse'!$A$60:$BH$60,1,'FD mesh'!$B$15+1)*Setup!$B$22</f>
        <v>0</v>
      </c>
      <c r="BK355" s="0" t="n">
        <f aca="false">SUMPRODUCT('FD inverse'!$A$61:$BH$61,'FD mesh'!$B$84:$BI$84,$E354:$BL354)+'FD inverse'!$A$61*$C355/Setup!$B$17+INDEX('FD inverse'!$A$61:$BH$61,1,'FD mesh'!$B$15+1)*Setup!$B$22</f>
        <v>0</v>
      </c>
      <c r="BL355" s="0" t="n">
        <f aca="false">SUMPRODUCT('FD inverse'!$A$62:$BH$62,'FD mesh'!$B$84:$BI$84,$E354:$BL354)+'FD inverse'!$A$62*$C355/Setup!$B$17+INDEX('FD inverse'!$A$62:$BH$62,1,'FD mesh'!$B$15+1)*Setup!$B$22</f>
        <v>0</v>
      </c>
    </row>
    <row r="356" customFormat="false" ht="15" hidden="false" customHeight="false" outlineLevel="0" collapsed="false">
      <c r="A356" s="0" t="n">
        <v>351</v>
      </c>
      <c r="B356" s="0" t="n">
        <f aca="false">A356*Setup!$B$11/3600</f>
        <v>29.25</v>
      </c>
      <c r="C356" s="0" t="n">
        <f aca="false">Setup!$B$7+Setup!$B$8*COS(2*PI()*(B356-Setup!$B$9)/24)</f>
        <v>20.2122794820196</v>
      </c>
      <c r="D356" s="0" t="n">
        <f aca="false">(C356-E356)/Setup!$B$17</f>
        <v>-3.58328418870808</v>
      </c>
      <c r="E356" s="0" t="n">
        <f aca="false">SUMPRODUCT('FD inverse'!$A$3:$BH$3,'FD mesh'!$B$84:$BI$84,$E355:$BL355)+'FD inverse'!$A$3*$C356/Setup!$B$17+INDEX('FD inverse'!$A$3:$BH$3,1,'FD mesh'!$B$15+1)*Setup!$B$22</f>
        <v>20.6781064265516</v>
      </c>
      <c r="F356" s="0" t="n">
        <f aca="false">SUMPRODUCT('FD inverse'!$A$4:$BH$4,'FD mesh'!$B$84:$BI$84,$E355:$BL355)+'FD inverse'!$A$4*$C356/Setup!$B$17+INDEX('FD inverse'!$A$4:$BH$4,1,'FD mesh'!$B$15+1)*Setup!$B$22</f>
        <v>20.7870826085725</v>
      </c>
      <c r="G356" s="0" t="n">
        <f aca="false">SUMPRODUCT('FD inverse'!$A$5:$BH$5,'FD mesh'!$B$84:$BI$84,$E355:$BL355)+'FD inverse'!$A$5*$C356/Setup!$B$17+INDEX('FD inverse'!$A$5:$BH$5,1,'FD mesh'!$B$15+1)*Setup!$B$22</f>
        <v>20.8991976179895</v>
      </c>
      <c r="H356" s="0" t="n">
        <f aca="false">SUMPRODUCT('FD inverse'!$A$6:$BH$6,'FD mesh'!$B$84:$BI$84,$E355:$BL355)+'FD inverse'!$A$6*$C356/Setup!$B$17+INDEX('FD inverse'!$A$6:$BH$6,1,'FD mesh'!$B$15+1)*Setup!$B$22</f>
        <v>21.2789309425837</v>
      </c>
      <c r="I356" s="0" t="n">
        <f aca="false">SUMPRODUCT('FD inverse'!$A$7:$BH$7,'FD mesh'!$B$84:$BI$84,$E355:$BL355)+'FD inverse'!$A$7*$C356/Setup!$B$17+INDEX('FD inverse'!$A$7:$BH$7,1,'FD mesh'!$B$15+1)*Setup!$B$22</f>
        <v>21.3108853527025</v>
      </c>
      <c r="J356" s="0" t="n">
        <f aca="false">SUMPRODUCT('FD inverse'!$A$8:$BH$8,'FD mesh'!$B$84:$BI$84,$E355:$BL355)+'FD inverse'!$A$8*$C356/Setup!$B$17+INDEX('FD inverse'!$A$8:$BH$8,1,'FD mesh'!$B$15+1)*Setup!$B$22</f>
        <v>21.339083972224</v>
      </c>
      <c r="K356" s="0" t="n">
        <f aca="false">SUMPRODUCT('FD inverse'!$A$9:$BH$9,'FD mesh'!$B$84:$BI$84,$E355:$BL355)+'FD inverse'!$A$9*$C356/Setup!$B$17+INDEX('FD inverse'!$A$9:$BH$9,1,'FD mesh'!$B$15+1)*Setup!$B$22</f>
        <v>21.3631635057761</v>
      </c>
      <c r="L356" s="0" t="n">
        <f aca="false">SUMPRODUCT('FD inverse'!$A$10:$BH$10,'FD mesh'!$B$84:$BI$84,$E355:$BL355)+'FD inverse'!$A$10*$C356/Setup!$B$17+INDEX('FD inverse'!$A$10:$BH$10,1,'FD mesh'!$B$15+1)*Setup!$B$22</f>
        <v>21.3828385255137</v>
      </c>
      <c r="M356" s="0" t="n">
        <f aca="false">SUMPRODUCT('FD inverse'!$A$11:$BH$11,'FD mesh'!$B$84:$BI$84,$E355:$BL355)+'FD inverse'!$A$11*$C356/Setup!$B$17+INDEX('FD inverse'!$A$11:$BH$11,1,'FD mesh'!$B$15+1)*Setup!$B$22</f>
        <v>21.3978889465081</v>
      </c>
      <c r="N356" s="0" t="n">
        <f aca="false">SUMPRODUCT('FD inverse'!$A$12:$BH$12,'FD mesh'!$B$84:$BI$84,$E355:$BL355)+'FD inverse'!$A$12*$C356/Setup!$B$17+INDEX('FD inverse'!$A$12:$BH$12,1,'FD mesh'!$B$15+1)*Setup!$B$22</f>
        <v>21.4081490479984</v>
      </c>
      <c r="O356" s="0" t="n">
        <f aca="false">SUMPRODUCT('FD inverse'!$A$13:$BH$13,'FD mesh'!$B$84:$BI$84,$E355:$BL355)+'FD inverse'!$A$13*$C356/Setup!$B$17+INDEX('FD inverse'!$A$13:$BH$13,1,'FD mesh'!$B$15+1)*Setup!$B$22</f>
        <v>21.4134980882991</v>
      </c>
      <c r="P356" s="0" t="n">
        <f aca="false">SUMPRODUCT('FD inverse'!$A$14:$BH$14,'FD mesh'!$B$84:$BI$84,$E355:$BL355)+'FD inverse'!$A$14*$C356/Setup!$B$17+INDEX('FD inverse'!$A$14:$BH$14,1,'FD mesh'!$B$15+1)*Setup!$B$22</f>
        <v>21.4138525502227</v>
      </c>
      <c r="Q356" s="0" t="n">
        <f aca="false">SUMPRODUCT('FD inverse'!$A$15:$BH$15,'FD mesh'!$B$84:$BI$84,$E355:$BL355)+'FD inverse'!$A$15*$C356/Setup!$B$17+INDEX('FD inverse'!$A$15:$BH$15,1,'FD mesh'!$B$15+1)*Setup!$B$22</f>
        <v>21.4091600444719</v>
      </c>
      <c r="R356" s="0" t="n">
        <f aca="false">SUMPRODUCT('FD inverse'!$A$16:$BH$16,'FD mesh'!$B$84:$BI$84,$E355:$BL355)+'FD inverse'!$A$16*$C356/Setup!$B$17+INDEX('FD inverse'!$A$16:$BH$16,1,'FD mesh'!$B$15+1)*Setup!$B$22</f>
        <v>21.399394890317</v>
      </c>
      <c r="S356" s="0" t="n">
        <f aca="false">SUMPRODUCT('FD inverse'!$A$17:$BH$17,'FD mesh'!$B$84:$BI$84,$E355:$BL355)+'FD inverse'!$A$17*$C356/Setup!$B$17+INDEX('FD inverse'!$A$17:$BH$17,1,'FD mesh'!$B$15+1)*Setup!$B$22</f>
        <v>21.0009398198972</v>
      </c>
      <c r="T356" s="0" t="n">
        <f aca="false">SUMPRODUCT('FD inverse'!$A$18:$BH$18,'FD mesh'!$B$84:$BI$84,$E355:$BL355)+'FD inverse'!$A$18*$C356/Setup!$B$17+INDEX('FD inverse'!$A$18:$BH$18,1,'FD mesh'!$B$15+1)*Setup!$B$22</f>
        <v>20.6001137868286</v>
      </c>
      <c r="U356" s="0" t="n">
        <f aca="false">SUMPRODUCT('FD inverse'!$A$19:$BH$19,'FD mesh'!$B$84:$BI$84,$E355:$BL355)+'FD inverse'!$A$19*$C356/Setup!$B$17+INDEX('FD inverse'!$A$19:$BH$19,1,'FD mesh'!$B$15+1)*Setup!$B$22</f>
        <v>20.1970812972562</v>
      </c>
      <c r="V356" s="0" t="n">
        <f aca="false">SUMPRODUCT('FD inverse'!$A$20:$BH$20,'FD mesh'!$B$84:$BI$84,$E355:$BL355)+'FD inverse'!$A$20*$C356/Setup!$B$17+INDEX('FD inverse'!$A$20:$BH$20,1,'FD mesh'!$B$15+1)*Setup!$B$22</f>
        <v>19.7920099667292</v>
      </c>
      <c r="W356" s="0" t="n">
        <f aca="false">SUMPRODUCT('FD inverse'!$A$21:$BH$21,'FD mesh'!$B$84:$BI$84,$E355:$BL355)+'FD inverse'!$A$21*$C356/Setup!$B$17+INDEX('FD inverse'!$A$21:$BH$21,1,'FD mesh'!$B$15+1)*Setup!$B$22</f>
        <v>19.3850695038924</v>
      </c>
      <c r="X356" s="0" t="n">
        <f aca="false">SUMPRODUCT('FD inverse'!$A$22:$BH$22,'FD mesh'!$B$84:$BI$84,$E355:$BL355)+'FD inverse'!$A$22*$C356/Setup!$B$17+INDEX('FD inverse'!$A$22:$BH$22,1,'FD mesh'!$B$15+1)*Setup!$B$22</f>
        <v>18.9764308654963</v>
      </c>
      <c r="Y356" s="0" t="n">
        <f aca="false">SUMPRODUCT('FD inverse'!$A$23:$BH$23,'FD mesh'!$B$84:$BI$84,$E355:$BL355)+'FD inverse'!$A$23*$C356/Setup!$B$17+INDEX('FD inverse'!$A$23:$BH$23,1,'FD mesh'!$B$15+1)*Setup!$B$22</f>
        <v>18.566265569264</v>
      </c>
      <c r="Z356" s="0" t="n">
        <f aca="false">SUMPRODUCT('FD inverse'!$A$24:$BH$24,'FD mesh'!$B$84:$BI$84,$E355:$BL355)+'FD inverse'!$A$24*$C356/Setup!$B$17+INDEX('FD inverse'!$A$24:$BH$24,1,'FD mesh'!$B$15+1)*Setup!$B$22</f>
        <v>18.1547451510071</v>
      </c>
      <c r="AA356" s="0" t="n">
        <f aca="false">SUMPRODUCT('FD inverse'!$A$25:$BH$25,'FD mesh'!$B$84:$BI$84,$E355:$BL355)+'FD inverse'!$A$25*$C356/Setup!$B$17+INDEX('FD inverse'!$A$25:$BH$25,1,'FD mesh'!$B$15+1)*Setup!$B$22</f>
        <v>17.7420407522675</v>
      </c>
      <c r="AB356" s="0" t="n">
        <f aca="false">SUMPRODUCT('FD inverse'!$A$26:$BH$26,'FD mesh'!$B$84:$BI$84,$E355:$BL355)+'FD inverse'!$A$26*$C356/Setup!$B$17+INDEX('FD inverse'!$A$26:$BH$26,1,'FD mesh'!$B$15+1)*Setup!$B$22</f>
        <v>17.328322824687</v>
      </c>
      <c r="AC356" s="0" t="n">
        <f aca="false">SUMPRODUCT('FD inverse'!$A$27:$BH$27,'FD mesh'!$B$84:$BI$84,$E355:$BL355)+'FD inverse'!$A$27*$C356/Setup!$B$17+INDEX('FD inverse'!$A$27:$BH$27,1,'FD mesh'!$B$15+1)*Setup!$B$22</f>
        <v>16.9137609372445</v>
      </c>
      <c r="AD356" s="0" t="n">
        <f aca="false">SUMPRODUCT('FD inverse'!$A$28:$BH$28,'FD mesh'!$B$84:$BI$84,$E355:$BL355)+'FD inverse'!$A$28*$C356/Setup!$B$17+INDEX('FD inverse'!$A$28:$BH$28,1,'FD mesh'!$B$15+1)*Setup!$B$22</f>
        <v>16.4985236724694</v>
      </c>
      <c r="AE356" s="0" t="n">
        <f aca="false">SUMPRODUCT('FD inverse'!$A$29:$BH$29,'FD mesh'!$B$84:$BI$84,$E355:$BL355)+'FD inverse'!$A$29*$C356/Setup!$B$17+INDEX('FD inverse'!$A$29:$BH$29,1,'FD mesh'!$B$15+1)*Setup!$B$22</f>
        <v>16.0827785977151</v>
      </c>
      <c r="AF356" s="0" t="n">
        <f aca="false">SUMPRODUCT('FD inverse'!$A$30:$BH$30,'FD mesh'!$B$84:$BI$84,$E355:$BL355)+'FD inverse'!$A$30*$C356/Setup!$B$17+INDEX('FD inverse'!$A$30:$BH$30,1,'FD mesh'!$B$15+1)*Setup!$B$22</f>
        <v>15.6666922975737</v>
      </c>
      <c r="AG356" s="0" t="n">
        <f aca="false">SUMPRODUCT('FD inverse'!$A$31:$BH$31,'FD mesh'!$B$84:$BI$84,$E355:$BL355)+'FD inverse'!$A$31*$C356/Setup!$B$17+INDEX('FD inverse'!$A$31:$BH$31,1,'FD mesh'!$B$15+1)*Setup!$B$22</f>
        <v>15.2504304535097</v>
      </c>
      <c r="AH356" s="0" t="n">
        <f aca="false">SUMPRODUCT('FD inverse'!$A$32:$BH$32,'FD mesh'!$B$84:$BI$84,$E355:$BL355)+'FD inverse'!$A$32*$C356/Setup!$B$17+INDEX('FD inverse'!$A$32:$BH$32,1,'FD mesh'!$B$15+1)*Setup!$B$22</f>
        <v>15.2328761461057</v>
      </c>
      <c r="AI356" s="0" t="n">
        <f aca="false">SUMPRODUCT('FD inverse'!$A$33:$BH$33,'FD mesh'!$B$84:$BI$84,$E355:$BL355)+'FD inverse'!$A$33*$C356/Setup!$B$17+INDEX('FD inverse'!$A$33:$BH$33,1,'FD mesh'!$B$15+1)*Setup!$B$22</f>
        <v>15.2153144723385</v>
      </c>
      <c r="AJ356" s="0" t="n">
        <f aca="false">SUMPRODUCT('FD inverse'!$A$34:$BH$34,'FD mesh'!$B$84:$BI$84,$E355:$BL355)+'FD inverse'!$A$34*$C356/Setup!$B$17+INDEX('FD inverse'!$A$34:$BH$34,1,'FD mesh'!$B$15+1)*Setup!$B$22</f>
        <v>15.1977544746686</v>
      </c>
      <c r="AK356" s="0" t="n">
        <f aca="false">SUMPRODUCT('FD inverse'!$A$35:$BH$35,'FD mesh'!$B$84:$BI$84,$E355:$BL355)+'FD inverse'!$A$35*$C356/Setup!$B$17+INDEX('FD inverse'!$A$35:$BH$35,1,'FD mesh'!$B$15+1)*Setup!$B$22</f>
        <v>15.1802033361696</v>
      </c>
      <c r="AL356" s="0" t="n">
        <f aca="false">SUMPRODUCT('FD inverse'!$A$36:$BH$36,'FD mesh'!$B$84:$BI$84,$E355:$BL355)+'FD inverse'!$A$36*$C356/Setup!$B$17+INDEX('FD inverse'!$A$36:$BH$36,1,'FD mesh'!$B$15+1)*Setup!$B$22</f>
        <v>15.1626664592911</v>
      </c>
      <c r="AM356" s="0" t="n">
        <f aca="false">SUMPRODUCT('FD inverse'!$A$37:$BH$37,'FD mesh'!$B$84:$BI$84,$E355:$BL355)+'FD inverse'!$A$37*$C356/Setup!$B$17+INDEX('FD inverse'!$A$37:$BH$37,1,'FD mesh'!$B$15+1)*Setup!$B$22</f>
        <v>15.1451475646516</v>
      </c>
      <c r="AN356" s="0" t="n">
        <f aca="false">SUMPRODUCT('FD inverse'!$A$38:$BH$38,'FD mesh'!$B$84:$BI$84,$E355:$BL355)+'FD inverse'!$A$38*$C356/Setup!$B$17+INDEX('FD inverse'!$A$38:$BH$38,1,'FD mesh'!$B$15+1)*Setup!$B$22</f>
        <v>15.1276488074969</v>
      </c>
      <c r="AO356" s="0" t="n">
        <f aca="false">SUMPRODUCT('FD inverse'!$A$39:$BH$39,'FD mesh'!$B$84:$BI$84,$E355:$BL355)+'FD inverse'!$A$39*$C356/Setup!$B$17+INDEX('FD inverse'!$A$39:$BH$39,1,'FD mesh'!$B$15+1)*Setup!$B$22</f>
        <v>15.1101709096188</v>
      </c>
      <c r="AP356" s="0" t="n">
        <f aca="false">SUMPRODUCT('FD inverse'!$A$40:$BH$40,'FD mesh'!$B$84:$BI$84,$E355:$BL355)+'FD inverse'!$A$40*$C356/Setup!$B$17+INDEX('FD inverse'!$A$40:$BH$40,1,'FD mesh'!$B$15+1)*Setup!$B$22</f>
        <v>15.0927133046827</v>
      </c>
      <c r="AQ356" s="0" t="n">
        <f aca="false">SUMPRODUCT('FD inverse'!$A$41:$BH$41,'FD mesh'!$B$84:$BI$84,$E355:$BL355)+'FD inverse'!$A$41*$C356/Setup!$B$17+INDEX('FD inverse'!$A$41:$BH$41,1,'FD mesh'!$B$15+1)*Setup!$B$22</f>
        <v>15.0752742950463</v>
      </c>
      <c r="AR356" s="0" t="n">
        <f aca="false">SUMPRODUCT('FD inverse'!$A$42:$BH$42,'FD mesh'!$B$84:$BI$84,$E355:$BL355)+'FD inverse'!$A$42*$C356/Setup!$B$17+INDEX('FD inverse'!$A$42:$BH$42,1,'FD mesh'!$B$15+1)*Setup!$B$22</f>
        <v>15.0578512182792</v>
      </c>
      <c r="AS356" s="0" t="n">
        <f aca="false">SUMPRODUCT('FD inverse'!$A$43:$BH$43,'FD mesh'!$B$84:$BI$84,$E355:$BL355)+'FD inverse'!$A$43*$C356/Setup!$B$17+INDEX('FD inverse'!$A$43:$BH$43,1,'FD mesh'!$B$15+1)*Setup!$B$22</f>
        <v>0</v>
      </c>
      <c r="AT356" s="0" t="n">
        <f aca="false">SUMPRODUCT('FD inverse'!$A$44:$BH$44,'FD mesh'!$B$84:$BI$84,$E355:$BL355)+'FD inverse'!$A$44*$C356/Setup!$B$17+INDEX('FD inverse'!$A$44:$BH$44,1,'FD mesh'!$B$15+1)*Setup!$B$22</f>
        <v>0</v>
      </c>
      <c r="AU356" s="0" t="n">
        <f aca="false">SUMPRODUCT('FD inverse'!$A$45:$BH$45,'FD mesh'!$B$84:$BI$84,$E355:$BL355)+'FD inverse'!$A$45*$C356/Setup!$B$17+INDEX('FD inverse'!$A$45:$BH$45,1,'FD mesh'!$B$15+1)*Setup!$B$22</f>
        <v>0</v>
      </c>
      <c r="AV356" s="0" t="n">
        <f aca="false">SUMPRODUCT('FD inverse'!$A$46:$BH$46,'FD mesh'!$B$84:$BI$84,$E355:$BL355)+'FD inverse'!$A$46*$C356/Setup!$B$17+INDEX('FD inverse'!$A$46:$BH$46,1,'FD mesh'!$B$15+1)*Setup!$B$22</f>
        <v>0</v>
      </c>
      <c r="AW356" s="0" t="n">
        <f aca="false">SUMPRODUCT('FD inverse'!$A$47:$BH$47,'FD mesh'!$B$84:$BI$84,$E355:$BL355)+'FD inverse'!$A$47*$C356/Setup!$B$17+INDEX('FD inverse'!$A$47:$BH$47,1,'FD mesh'!$B$15+1)*Setup!$B$22</f>
        <v>0</v>
      </c>
      <c r="AX356" s="0" t="n">
        <f aca="false">SUMPRODUCT('FD inverse'!$A$48:$BH$48,'FD mesh'!$B$84:$BI$84,$E355:$BL355)+'FD inverse'!$A$48*$C356/Setup!$B$17+INDEX('FD inverse'!$A$48:$BH$48,1,'FD mesh'!$B$15+1)*Setup!$B$22</f>
        <v>0</v>
      </c>
      <c r="AY356" s="0" t="n">
        <f aca="false">SUMPRODUCT('FD inverse'!$A$49:$BH$49,'FD mesh'!$B$84:$BI$84,$E355:$BL355)+'FD inverse'!$A$49*$C356/Setup!$B$17+INDEX('FD inverse'!$A$49:$BH$49,1,'FD mesh'!$B$15+1)*Setup!$B$22</f>
        <v>0</v>
      </c>
      <c r="AZ356" s="0" t="n">
        <f aca="false">SUMPRODUCT('FD inverse'!$A$50:$BH$50,'FD mesh'!$B$84:$BI$84,$E355:$BL355)+'FD inverse'!$A$50*$C356/Setup!$B$17+INDEX('FD inverse'!$A$50:$BH$50,1,'FD mesh'!$B$15+1)*Setup!$B$22</f>
        <v>0</v>
      </c>
      <c r="BA356" s="0" t="n">
        <f aca="false">SUMPRODUCT('FD inverse'!$A$51:$BH$51,'FD mesh'!$B$84:$BI$84,$E355:$BL355)+'FD inverse'!$A$51*$C356/Setup!$B$17+INDEX('FD inverse'!$A$51:$BH$51,1,'FD mesh'!$B$15+1)*Setup!$B$22</f>
        <v>0</v>
      </c>
      <c r="BB356" s="0" t="n">
        <f aca="false">SUMPRODUCT('FD inverse'!$A$52:$BH$52,'FD mesh'!$B$84:$BI$84,$E355:$BL355)+'FD inverse'!$A$52*$C356/Setup!$B$17+INDEX('FD inverse'!$A$52:$BH$52,1,'FD mesh'!$B$15+1)*Setup!$B$22</f>
        <v>0</v>
      </c>
      <c r="BC356" s="0" t="n">
        <f aca="false">SUMPRODUCT('FD inverse'!$A$53:$BH$53,'FD mesh'!$B$84:$BI$84,$E355:$BL355)+'FD inverse'!$A$53*$C356/Setup!$B$17+INDEX('FD inverse'!$A$53:$BH$53,1,'FD mesh'!$B$15+1)*Setup!$B$22</f>
        <v>0</v>
      </c>
      <c r="BD356" s="0" t="n">
        <f aca="false">SUMPRODUCT('FD inverse'!$A$54:$BH$54,'FD mesh'!$B$84:$BI$84,$E355:$BL355)+'FD inverse'!$A$54*$C356/Setup!$B$17+INDEX('FD inverse'!$A$54:$BH$54,1,'FD mesh'!$B$15+1)*Setup!$B$22</f>
        <v>0</v>
      </c>
      <c r="BE356" s="0" t="n">
        <f aca="false">SUMPRODUCT('FD inverse'!$A$55:$BH$55,'FD mesh'!$B$84:$BI$84,$E355:$BL355)+'FD inverse'!$A$55*$C356/Setup!$B$17+INDEX('FD inverse'!$A$55:$BH$55,1,'FD mesh'!$B$15+1)*Setup!$B$22</f>
        <v>0</v>
      </c>
      <c r="BF356" s="0" t="n">
        <f aca="false">SUMPRODUCT('FD inverse'!$A$56:$BH$56,'FD mesh'!$B$84:$BI$84,$E355:$BL355)+'FD inverse'!$A$56*$C356/Setup!$B$17+INDEX('FD inverse'!$A$56:$BH$56,1,'FD mesh'!$B$15+1)*Setup!$B$22</f>
        <v>0</v>
      </c>
      <c r="BG356" s="0" t="n">
        <f aca="false">SUMPRODUCT('FD inverse'!$A$57:$BH$57,'FD mesh'!$B$84:$BI$84,$E355:$BL355)+'FD inverse'!$A$57*$C356/Setup!$B$17+INDEX('FD inverse'!$A$57:$BH$57,1,'FD mesh'!$B$15+1)*Setup!$B$22</f>
        <v>0</v>
      </c>
      <c r="BH356" s="0" t="n">
        <f aca="false">SUMPRODUCT('FD inverse'!$A$58:$BH$58,'FD mesh'!$B$84:$BI$84,$E355:$BL355)+'FD inverse'!$A$58*$C356/Setup!$B$17+INDEX('FD inverse'!$A$58:$BH$58,1,'FD mesh'!$B$15+1)*Setup!$B$22</f>
        <v>0</v>
      </c>
      <c r="BI356" s="0" t="n">
        <f aca="false">SUMPRODUCT('FD inverse'!$A$59:$BH$59,'FD mesh'!$B$84:$BI$84,$E355:$BL355)+'FD inverse'!$A$59*$C356/Setup!$B$17+INDEX('FD inverse'!$A$59:$BH$59,1,'FD mesh'!$B$15+1)*Setup!$B$22</f>
        <v>0</v>
      </c>
      <c r="BJ356" s="0" t="n">
        <f aca="false">SUMPRODUCT('FD inverse'!$A$60:$BH$60,'FD mesh'!$B$84:$BI$84,$E355:$BL355)+'FD inverse'!$A$60*$C356/Setup!$B$17+INDEX('FD inverse'!$A$60:$BH$60,1,'FD mesh'!$B$15+1)*Setup!$B$22</f>
        <v>0</v>
      </c>
      <c r="BK356" s="0" t="n">
        <f aca="false">SUMPRODUCT('FD inverse'!$A$61:$BH$61,'FD mesh'!$B$84:$BI$84,$E355:$BL355)+'FD inverse'!$A$61*$C356/Setup!$B$17+INDEX('FD inverse'!$A$61:$BH$61,1,'FD mesh'!$B$15+1)*Setup!$B$22</f>
        <v>0</v>
      </c>
      <c r="BL356" s="0" t="n">
        <f aca="false">SUMPRODUCT('FD inverse'!$A$62:$BH$62,'FD mesh'!$B$84:$BI$84,$E355:$BL355)+'FD inverse'!$A$62*$C356/Setup!$B$17+INDEX('FD inverse'!$A$62:$BH$62,1,'FD mesh'!$B$15+1)*Setup!$B$22</f>
        <v>0</v>
      </c>
    </row>
    <row r="357" customFormat="false" ht="15" hidden="false" customHeight="false" outlineLevel="0" collapsed="false">
      <c r="A357" s="0" t="n">
        <v>352</v>
      </c>
      <c r="B357" s="0" t="n">
        <f aca="false">A357*Setup!$B$11/3600</f>
        <v>29.3333333333333</v>
      </c>
      <c r="C357" s="0" t="n">
        <f aca="false">Setup!$B$7+Setup!$B$8*COS(2*PI()*(B357-Setup!$B$9)/24)</f>
        <v>20.2412295168564</v>
      </c>
      <c r="D357" s="0" t="n">
        <f aca="false">(C357-E357)/Setup!$B$17</f>
        <v>-3.45195967425808</v>
      </c>
      <c r="E357" s="0" t="n">
        <f aca="false">SUMPRODUCT('FD inverse'!$A$3:$BH$3,'FD mesh'!$B$84:$BI$84,$E356:$BL356)+'FD inverse'!$A$3*$C357/Setup!$B$17+INDEX('FD inverse'!$A$3:$BH$3,1,'FD mesh'!$B$15+1)*Setup!$B$22</f>
        <v>20.6899842745099</v>
      </c>
      <c r="F357" s="0" t="n">
        <f aca="false">SUMPRODUCT('FD inverse'!$A$4:$BH$4,'FD mesh'!$B$84:$BI$84,$E356:$BL356)+'FD inverse'!$A$4*$C357/Setup!$B$17+INDEX('FD inverse'!$A$4:$BH$4,1,'FD mesh'!$B$15+1)*Setup!$B$22</f>
        <v>20.7952988275542</v>
      </c>
      <c r="G357" s="0" t="n">
        <f aca="false">SUMPRODUCT('FD inverse'!$A$5:$BH$5,'FD mesh'!$B$84:$BI$84,$E356:$BL356)+'FD inverse'!$A$5*$C357/Setup!$B$17+INDEX('FD inverse'!$A$5:$BH$5,1,'FD mesh'!$B$15+1)*Setup!$B$22</f>
        <v>20.9041794478648</v>
      </c>
      <c r="H357" s="0" t="n">
        <f aca="false">SUMPRODUCT('FD inverse'!$A$6:$BH$6,'FD mesh'!$B$84:$BI$84,$E356:$BL356)+'FD inverse'!$A$6*$C357/Setup!$B$17+INDEX('FD inverse'!$A$6:$BH$6,1,'FD mesh'!$B$15+1)*Setup!$B$22</f>
        <v>21.2736509163925</v>
      </c>
      <c r="I357" s="0" t="n">
        <f aca="false">SUMPRODUCT('FD inverse'!$A$7:$BH$7,'FD mesh'!$B$84:$BI$84,$E356:$BL356)+'FD inverse'!$A$7*$C357/Setup!$B$17+INDEX('FD inverse'!$A$7:$BH$7,1,'FD mesh'!$B$15+1)*Setup!$B$22</f>
        <v>21.3047899766778</v>
      </c>
      <c r="J357" s="0" t="n">
        <f aca="false">SUMPRODUCT('FD inverse'!$A$8:$BH$8,'FD mesh'!$B$84:$BI$84,$E356:$BL356)+'FD inverse'!$A$8*$C357/Setup!$B$17+INDEX('FD inverse'!$A$8:$BH$8,1,'FD mesh'!$B$15+1)*Setup!$B$22</f>
        <v>21.3323329449131</v>
      </c>
      <c r="K357" s="0" t="n">
        <f aca="false">SUMPRODUCT('FD inverse'!$A$9:$BH$9,'FD mesh'!$B$84:$BI$84,$E356:$BL356)+'FD inverse'!$A$9*$C357/Setup!$B$17+INDEX('FD inverse'!$A$9:$BH$9,1,'FD mesh'!$B$15+1)*Setup!$B$22</f>
        <v>21.3558930061804</v>
      </c>
      <c r="L357" s="0" t="n">
        <f aca="false">SUMPRODUCT('FD inverse'!$A$10:$BH$10,'FD mesh'!$B$84:$BI$84,$E356:$BL356)+'FD inverse'!$A$10*$C357/Setup!$B$17+INDEX('FD inverse'!$A$10:$BH$10,1,'FD mesh'!$B$15+1)*Setup!$B$22</f>
        <v>21.3751636871552</v>
      </c>
      <c r="M357" s="0" t="n">
        <f aca="false">SUMPRODUCT('FD inverse'!$A$11:$BH$11,'FD mesh'!$B$84:$BI$84,$E356:$BL356)+'FD inverse'!$A$11*$C357/Setup!$B$17+INDEX('FD inverse'!$A$11:$BH$11,1,'FD mesh'!$B$15+1)*Setup!$B$22</f>
        <v>21.389906439895</v>
      </c>
      <c r="N357" s="0" t="n">
        <f aca="false">SUMPRODUCT('FD inverse'!$A$12:$BH$12,'FD mesh'!$B$84:$BI$84,$E356:$BL356)+'FD inverse'!$A$12*$C357/Setup!$B$17+INDEX('FD inverse'!$A$12:$BH$12,1,'FD mesh'!$B$15+1)*Setup!$B$22</f>
        <v>21.3999397492051</v>
      </c>
      <c r="O357" s="0" t="n">
        <f aca="false">SUMPRODUCT('FD inverse'!$A$13:$BH$13,'FD mesh'!$B$84:$BI$84,$E356:$BL356)+'FD inverse'!$A$13*$C357/Setup!$B$17+INDEX('FD inverse'!$A$13:$BH$13,1,'FD mesh'!$B$15+1)*Setup!$B$22</f>
        <v>21.4051298143894</v>
      </c>
      <c r="P357" s="0" t="n">
        <f aca="false">SUMPRODUCT('FD inverse'!$A$14:$BH$14,'FD mesh'!$B$84:$BI$84,$E356:$BL356)+'FD inverse'!$A$14*$C357/Setup!$B$17+INDEX('FD inverse'!$A$14:$BH$14,1,'FD mesh'!$B$15+1)*Setup!$B$22</f>
        <v>21.4053828448187</v>
      </c>
      <c r="Q357" s="0" t="n">
        <f aca="false">SUMPRODUCT('FD inverse'!$A$15:$BH$15,'FD mesh'!$B$84:$BI$84,$E356:$BL356)+'FD inverse'!$A$15*$C357/Setup!$B$17+INDEX('FD inverse'!$A$15:$BH$15,1,'FD mesh'!$B$15+1)*Setup!$B$22</f>
        <v>21.4006389989034</v>
      </c>
      <c r="R357" s="0" t="n">
        <f aca="false">SUMPRODUCT('FD inverse'!$A$16:$BH$16,'FD mesh'!$B$84:$BI$84,$E356:$BL356)+'FD inverse'!$A$16*$C357/Setup!$B$17+INDEX('FD inverse'!$A$16:$BH$16,1,'FD mesh'!$B$15+1)*Setup!$B$22</f>
        <v>21.3908679874609</v>
      </c>
      <c r="S357" s="0" t="n">
        <f aca="false">SUMPRODUCT('FD inverse'!$A$17:$BH$17,'FD mesh'!$B$84:$BI$84,$E356:$BL356)+'FD inverse'!$A$17*$C357/Setup!$B$17+INDEX('FD inverse'!$A$17:$BH$17,1,'FD mesh'!$B$15+1)*Setup!$B$22</f>
        <v>20.9929406322697</v>
      </c>
      <c r="T357" s="0" t="n">
        <f aca="false">SUMPRODUCT('FD inverse'!$A$18:$BH$18,'FD mesh'!$B$84:$BI$84,$E356:$BL356)+'FD inverse'!$A$18*$C357/Setup!$B$17+INDEX('FD inverse'!$A$18:$BH$18,1,'FD mesh'!$B$15+1)*Setup!$B$22</f>
        <v>20.5926592304337</v>
      </c>
      <c r="U357" s="0" t="n">
        <f aca="false">SUMPRODUCT('FD inverse'!$A$19:$BH$19,'FD mesh'!$B$84:$BI$84,$E356:$BL356)+'FD inverse'!$A$19*$C357/Setup!$B$17+INDEX('FD inverse'!$A$19:$BH$19,1,'FD mesh'!$B$15+1)*Setup!$B$22</f>
        <v>20.1901840591444</v>
      </c>
      <c r="V357" s="0" t="n">
        <f aca="false">SUMPRODUCT('FD inverse'!$A$20:$BH$20,'FD mesh'!$B$84:$BI$84,$E356:$BL356)+'FD inverse'!$A$20*$C357/Setup!$B$17+INDEX('FD inverse'!$A$20:$BH$20,1,'FD mesh'!$B$15+1)*Setup!$B$22</f>
        <v>19.7856791292108</v>
      </c>
      <c r="W357" s="0" t="n">
        <f aca="false">SUMPRODUCT('FD inverse'!$A$21:$BH$21,'FD mesh'!$B$84:$BI$84,$E356:$BL356)+'FD inverse'!$A$21*$C357/Setup!$B$17+INDEX('FD inverse'!$A$21:$BH$21,1,'FD mesh'!$B$15+1)*Setup!$B$22</f>
        <v>19.379311124236</v>
      </c>
      <c r="X357" s="0" t="n">
        <f aca="false">SUMPRODUCT('FD inverse'!$A$22:$BH$22,'FD mesh'!$B$84:$BI$84,$E356:$BL356)+'FD inverse'!$A$22*$C357/Setup!$B$17+INDEX('FD inverse'!$A$22:$BH$22,1,'FD mesh'!$B$15+1)*Setup!$B$22</f>
        <v>18.9712485103908</v>
      </c>
      <c r="Y357" s="0" t="n">
        <f aca="false">SUMPRODUCT('FD inverse'!$A$23:$BH$23,'FD mesh'!$B$84:$BI$84,$E356:$BL356)+'FD inverse'!$A$23*$C357/Setup!$B$17+INDEX('FD inverse'!$A$23:$BH$23,1,'FD mesh'!$B$15+1)*Setup!$B$22</f>
        <v>18.5616608034718</v>
      </c>
      <c r="Z357" s="0" t="n">
        <f aca="false">SUMPRODUCT('FD inverse'!$A$24:$BH$24,'FD mesh'!$B$84:$BI$84,$E356:$BL356)+'FD inverse'!$A$24*$C357/Setup!$B$17+INDEX('FD inverse'!$A$24:$BH$24,1,'FD mesh'!$B$15+1)*Setup!$B$22</f>
        <v>18.1507179797625</v>
      </c>
      <c r="AA357" s="0" t="n">
        <f aca="false">SUMPRODUCT('FD inverse'!$A$25:$BH$25,'FD mesh'!$B$84:$BI$84,$E356:$BL356)+'FD inverse'!$A$25*$C357/Setup!$B$17+INDEX('FD inverse'!$A$25:$BH$25,1,'FD mesh'!$B$15+1)*Setup!$B$22</f>
        <v>17.738590017087</v>
      </c>
      <c r="AB357" s="0" t="n">
        <f aca="false">SUMPRODUCT('FD inverse'!$A$26:$BH$26,'FD mesh'!$B$84:$BI$84,$E356:$BL356)+'FD inverse'!$A$26*$C357/Setup!$B$17+INDEX('FD inverse'!$A$26:$BH$26,1,'FD mesh'!$B$15+1)*Setup!$B$22</f>
        <v>17.3254465523441</v>
      </c>
      <c r="AC357" s="0" t="n">
        <f aca="false">SUMPRODUCT('FD inverse'!$A$27:$BH$27,'FD mesh'!$B$84:$BI$84,$E356:$BL356)+'FD inverse'!$A$27*$C357/Setup!$B$17+INDEX('FD inverse'!$A$27:$BH$27,1,'FD mesh'!$B$15+1)*Setup!$B$22</f>
        <v>16.9114566417403</v>
      </c>
      <c r="AD357" s="0" t="n">
        <f aca="false">SUMPRODUCT('FD inverse'!$A$28:$BH$28,'FD mesh'!$B$84:$BI$84,$E356:$BL356)+'FD inverse'!$A$28*$C357/Setup!$B$17+INDEX('FD inverse'!$A$28:$BH$28,1,'FD mesh'!$B$15+1)*Setup!$B$22</f>
        <v>16.4967886098882</v>
      </c>
      <c r="AE357" s="0" t="n">
        <f aca="false">SUMPRODUCT('FD inverse'!$A$29:$BH$29,'FD mesh'!$B$84:$BI$84,$E356:$BL356)+'FD inverse'!$A$29*$C357/Setup!$B$17+INDEX('FD inverse'!$A$29:$BH$29,1,'FD mesh'!$B$15+1)*Setup!$B$22</f>
        <v>16.0816099739049</v>
      </c>
      <c r="AF357" s="0" t="n">
        <f aca="false">SUMPRODUCT('FD inverse'!$A$30:$BH$30,'FD mesh'!$B$84:$BI$84,$E356:$BL356)+'FD inverse'!$A$30*$C357/Setup!$B$17+INDEX('FD inverse'!$A$30:$BH$30,1,'FD mesh'!$B$15+1)*Setup!$B$22</f>
        <v>15.666087428629</v>
      </c>
      <c r="AG357" s="0" t="n">
        <f aca="false">SUMPRODUCT('FD inverse'!$A$31:$BH$31,'FD mesh'!$B$84:$BI$84,$E356:$BL356)+'FD inverse'!$A$31*$C357/Setup!$B$17+INDEX('FD inverse'!$A$31:$BH$31,1,'FD mesh'!$B$15+1)*Setup!$B$22</f>
        <v>15.2503868790636</v>
      </c>
      <c r="AH357" s="0" t="n">
        <f aca="false">SUMPRODUCT('FD inverse'!$A$32:$BH$32,'FD mesh'!$B$84:$BI$84,$E356:$BL356)+'FD inverse'!$A$32*$C357/Setup!$B$17+INDEX('FD inverse'!$A$32:$BH$32,1,'FD mesh'!$B$15+1)*Setup!$B$22</f>
        <v>15.2328543167927</v>
      </c>
      <c r="AI357" s="0" t="n">
        <f aca="false">SUMPRODUCT('FD inverse'!$A$33:$BH$33,'FD mesh'!$B$84:$BI$84,$E356:$BL356)+'FD inverse'!$A$33*$C357/Setup!$B$17+INDEX('FD inverse'!$A$33:$BH$33,1,'FD mesh'!$B$15+1)*Setup!$B$22</f>
        <v>15.2153107040207</v>
      </c>
      <c r="AJ357" s="0" t="n">
        <f aca="false">SUMPRODUCT('FD inverse'!$A$34:$BH$34,'FD mesh'!$B$84:$BI$84,$E356:$BL356)+'FD inverse'!$A$34*$C357/Setup!$B$17+INDEX('FD inverse'!$A$34:$BH$34,1,'FD mesh'!$B$15+1)*Setup!$B$22</f>
        <v>15.1977651836395</v>
      </c>
      <c r="AK357" s="0" t="n">
        <f aca="false">SUMPRODUCT('FD inverse'!$A$35:$BH$35,'FD mesh'!$B$84:$BI$84,$E356:$BL356)+'FD inverse'!$A$35*$C357/Setup!$B$17+INDEX('FD inverse'!$A$35:$BH$35,1,'FD mesh'!$B$15+1)*Setup!$B$22</f>
        <v>15.1802250843861</v>
      </c>
      <c r="AL357" s="0" t="n">
        <f aca="false">SUMPRODUCT('FD inverse'!$A$36:$BH$36,'FD mesh'!$B$84:$BI$84,$E356:$BL356)+'FD inverse'!$A$36*$C357/Setup!$B$17+INDEX('FD inverse'!$A$36:$BH$36,1,'FD mesh'!$B$15+1)*Setup!$B$22</f>
        <v>15.1626959945807</v>
      </c>
      <c r="AM357" s="0" t="n">
        <f aca="false">SUMPRODUCT('FD inverse'!$A$37:$BH$37,'FD mesh'!$B$84:$BI$84,$E356:$BL356)+'FD inverse'!$A$37*$C357/Setup!$B$17+INDEX('FD inverse'!$A$37:$BH$37,1,'FD mesh'!$B$15+1)*Setup!$B$22</f>
        <v>15.1451818562192</v>
      </c>
      <c r="AN357" s="0" t="n">
        <f aca="false">SUMPRODUCT('FD inverse'!$A$38:$BH$38,'FD mesh'!$B$84:$BI$84,$E356:$BL356)+'FD inverse'!$A$38*$C357/Setup!$B$17+INDEX('FD inverse'!$A$38:$BH$38,1,'FD mesh'!$B$15+1)*Setup!$B$22</f>
        <v>15.1276850770391</v>
      </c>
      <c r="AO357" s="0" t="n">
        <f aca="false">SUMPRODUCT('FD inverse'!$A$39:$BH$39,'FD mesh'!$B$84:$BI$84,$E356:$BL356)+'FD inverse'!$A$39*$C357/Setup!$B$17+INDEX('FD inverse'!$A$39:$BH$39,1,'FD mesh'!$B$15+1)*Setup!$B$22</f>
        <v>15.1102066583367</v>
      </c>
      <c r="AP357" s="0" t="n">
        <f aca="false">SUMPRODUCT('FD inverse'!$A$40:$BH$40,'FD mesh'!$B$84:$BI$84,$E356:$BL356)+'FD inverse'!$A$40*$C357/Setup!$B$17+INDEX('FD inverse'!$A$40:$BH$40,1,'FD mesh'!$B$15+1)*Setup!$B$22</f>
        <v>15.0927463364587</v>
      </c>
      <c r="AQ357" s="0" t="n">
        <f aca="false">SUMPRODUCT('FD inverse'!$A$41:$BH$41,'FD mesh'!$B$84:$BI$84,$E356:$BL356)+'FD inverse'!$A$41*$C357/Setup!$B$17+INDEX('FD inverse'!$A$41:$BH$41,1,'FD mesh'!$B$15+1)*Setup!$B$22</f>
        <v>15.0753027360265</v>
      </c>
      <c r="AR357" s="0" t="n">
        <f aca="false">SUMPRODUCT('FD inverse'!$A$42:$BH$42,'FD mesh'!$B$84:$BI$84,$E356:$BL356)+'FD inverse'!$A$42*$C357/Setup!$B$17+INDEX('FD inverse'!$A$42:$BH$42,1,'FD mesh'!$B$15+1)*Setup!$B$22</f>
        <v>15.0578735330736</v>
      </c>
      <c r="AS357" s="0" t="n">
        <f aca="false">SUMPRODUCT('FD inverse'!$A$43:$BH$43,'FD mesh'!$B$84:$BI$84,$E356:$BL356)+'FD inverse'!$A$43*$C357/Setup!$B$17+INDEX('FD inverse'!$A$43:$BH$43,1,'FD mesh'!$B$15+1)*Setup!$B$22</f>
        <v>0</v>
      </c>
      <c r="AT357" s="0" t="n">
        <f aca="false">SUMPRODUCT('FD inverse'!$A$44:$BH$44,'FD mesh'!$B$84:$BI$84,$E356:$BL356)+'FD inverse'!$A$44*$C357/Setup!$B$17+INDEX('FD inverse'!$A$44:$BH$44,1,'FD mesh'!$B$15+1)*Setup!$B$22</f>
        <v>0</v>
      </c>
      <c r="AU357" s="0" t="n">
        <f aca="false">SUMPRODUCT('FD inverse'!$A$45:$BH$45,'FD mesh'!$B$84:$BI$84,$E356:$BL356)+'FD inverse'!$A$45*$C357/Setup!$B$17+INDEX('FD inverse'!$A$45:$BH$45,1,'FD mesh'!$B$15+1)*Setup!$B$22</f>
        <v>0</v>
      </c>
      <c r="AV357" s="0" t="n">
        <f aca="false">SUMPRODUCT('FD inverse'!$A$46:$BH$46,'FD mesh'!$B$84:$BI$84,$E356:$BL356)+'FD inverse'!$A$46*$C357/Setup!$B$17+INDEX('FD inverse'!$A$46:$BH$46,1,'FD mesh'!$B$15+1)*Setup!$B$22</f>
        <v>0</v>
      </c>
      <c r="AW357" s="0" t="n">
        <f aca="false">SUMPRODUCT('FD inverse'!$A$47:$BH$47,'FD mesh'!$B$84:$BI$84,$E356:$BL356)+'FD inverse'!$A$47*$C357/Setup!$B$17+INDEX('FD inverse'!$A$47:$BH$47,1,'FD mesh'!$B$15+1)*Setup!$B$22</f>
        <v>0</v>
      </c>
      <c r="AX357" s="0" t="n">
        <f aca="false">SUMPRODUCT('FD inverse'!$A$48:$BH$48,'FD mesh'!$B$84:$BI$84,$E356:$BL356)+'FD inverse'!$A$48*$C357/Setup!$B$17+INDEX('FD inverse'!$A$48:$BH$48,1,'FD mesh'!$B$15+1)*Setup!$B$22</f>
        <v>0</v>
      </c>
      <c r="AY357" s="0" t="n">
        <f aca="false">SUMPRODUCT('FD inverse'!$A$49:$BH$49,'FD mesh'!$B$84:$BI$84,$E356:$BL356)+'FD inverse'!$A$49*$C357/Setup!$B$17+INDEX('FD inverse'!$A$49:$BH$49,1,'FD mesh'!$B$15+1)*Setup!$B$22</f>
        <v>0</v>
      </c>
      <c r="AZ357" s="0" t="n">
        <f aca="false">SUMPRODUCT('FD inverse'!$A$50:$BH$50,'FD mesh'!$B$84:$BI$84,$E356:$BL356)+'FD inverse'!$A$50*$C357/Setup!$B$17+INDEX('FD inverse'!$A$50:$BH$50,1,'FD mesh'!$B$15+1)*Setup!$B$22</f>
        <v>0</v>
      </c>
      <c r="BA357" s="0" t="n">
        <f aca="false">SUMPRODUCT('FD inverse'!$A$51:$BH$51,'FD mesh'!$B$84:$BI$84,$E356:$BL356)+'FD inverse'!$A$51*$C357/Setup!$B$17+INDEX('FD inverse'!$A$51:$BH$51,1,'FD mesh'!$B$15+1)*Setup!$B$22</f>
        <v>0</v>
      </c>
      <c r="BB357" s="0" t="n">
        <f aca="false">SUMPRODUCT('FD inverse'!$A$52:$BH$52,'FD mesh'!$B$84:$BI$84,$E356:$BL356)+'FD inverse'!$A$52*$C357/Setup!$B$17+INDEX('FD inverse'!$A$52:$BH$52,1,'FD mesh'!$B$15+1)*Setup!$B$22</f>
        <v>0</v>
      </c>
      <c r="BC357" s="0" t="n">
        <f aca="false">SUMPRODUCT('FD inverse'!$A$53:$BH$53,'FD mesh'!$B$84:$BI$84,$E356:$BL356)+'FD inverse'!$A$53*$C357/Setup!$B$17+INDEX('FD inverse'!$A$53:$BH$53,1,'FD mesh'!$B$15+1)*Setup!$B$22</f>
        <v>0</v>
      </c>
      <c r="BD357" s="0" t="n">
        <f aca="false">SUMPRODUCT('FD inverse'!$A$54:$BH$54,'FD mesh'!$B$84:$BI$84,$E356:$BL356)+'FD inverse'!$A$54*$C357/Setup!$B$17+INDEX('FD inverse'!$A$54:$BH$54,1,'FD mesh'!$B$15+1)*Setup!$B$22</f>
        <v>0</v>
      </c>
      <c r="BE357" s="0" t="n">
        <f aca="false">SUMPRODUCT('FD inverse'!$A$55:$BH$55,'FD mesh'!$B$84:$BI$84,$E356:$BL356)+'FD inverse'!$A$55*$C357/Setup!$B$17+INDEX('FD inverse'!$A$55:$BH$55,1,'FD mesh'!$B$15+1)*Setup!$B$22</f>
        <v>0</v>
      </c>
      <c r="BF357" s="0" t="n">
        <f aca="false">SUMPRODUCT('FD inverse'!$A$56:$BH$56,'FD mesh'!$B$84:$BI$84,$E356:$BL356)+'FD inverse'!$A$56*$C357/Setup!$B$17+INDEX('FD inverse'!$A$56:$BH$56,1,'FD mesh'!$B$15+1)*Setup!$B$22</f>
        <v>0</v>
      </c>
      <c r="BG357" s="0" t="n">
        <f aca="false">SUMPRODUCT('FD inverse'!$A$57:$BH$57,'FD mesh'!$B$84:$BI$84,$E356:$BL356)+'FD inverse'!$A$57*$C357/Setup!$B$17+INDEX('FD inverse'!$A$57:$BH$57,1,'FD mesh'!$B$15+1)*Setup!$B$22</f>
        <v>0</v>
      </c>
      <c r="BH357" s="0" t="n">
        <f aca="false">SUMPRODUCT('FD inverse'!$A$58:$BH$58,'FD mesh'!$B$84:$BI$84,$E356:$BL356)+'FD inverse'!$A$58*$C357/Setup!$B$17+INDEX('FD inverse'!$A$58:$BH$58,1,'FD mesh'!$B$15+1)*Setup!$B$22</f>
        <v>0</v>
      </c>
      <c r="BI357" s="0" t="n">
        <f aca="false">SUMPRODUCT('FD inverse'!$A$59:$BH$59,'FD mesh'!$B$84:$BI$84,$E356:$BL356)+'FD inverse'!$A$59*$C357/Setup!$B$17+INDEX('FD inverse'!$A$59:$BH$59,1,'FD mesh'!$B$15+1)*Setup!$B$22</f>
        <v>0</v>
      </c>
      <c r="BJ357" s="0" t="n">
        <f aca="false">SUMPRODUCT('FD inverse'!$A$60:$BH$60,'FD mesh'!$B$84:$BI$84,$E356:$BL356)+'FD inverse'!$A$60*$C357/Setup!$B$17+INDEX('FD inverse'!$A$60:$BH$60,1,'FD mesh'!$B$15+1)*Setup!$B$22</f>
        <v>0</v>
      </c>
      <c r="BK357" s="0" t="n">
        <f aca="false">SUMPRODUCT('FD inverse'!$A$61:$BH$61,'FD mesh'!$B$84:$BI$84,$E356:$BL356)+'FD inverse'!$A$61*$C357/Setup!$B$17+INDEX('FD inverse'!$A$61:$BH$61,1,'FD mesh'!$B$15+1)*Setup!$B$22</f>
        <v>0</v>
      </c>
      <c r="BL357" s="0" t="n">
        <f aca="false">SUMPRODUCT('FD inverse'!$A$62:$BH$62,'FD mesh'!$B$84:$BI$84,$E356:$BL356)+'FD inverse'!$A$62*$C357/Setup!$B$17+INDEX('FD inverse'!$A$62:$BH$62,1,'FD mesh'!$B$15+1)*Setup!$B$22</f>
        <v>0</v>
      </c>
    </row>
    <row r="358" customFormat="false" ht="15" hidden="false" customHeight="false" outlineLevel="0" collapsed="false">
      <c r="A358" s="0" t="n">
        <v>353</v>
      </c>
      <c r="B358" s="0" t="n">
        <f aca="false">A358*Setup!$B$11/3600</f>
        <v>29.4166666666667</v>
      </c>
      <c r="C358" s="0" t="n">
        <f aca="false">Setup!$B$7+Setup!$B$8*COS(2*PI()*(B358-Setup!$B$9)/24)</f>
        <v>20.2719685228688</v>
      </c>
      <c r="D358" s="0" t="n">
        <f aca="false">(C358-E358)/Setup!$B$17</f>
        <v>-3.31559230382901</v>
      </c>
      <c r="E358" s="0" t="n">
        <f aca="false">SUMPRODUCT('FD inverse'!$A$3:$BH$3,'FD mesh'!$B$84:$BI$84,$E357:$BL357)+'FD inverse'!$A$3*$C358/Setup!$B$17+INDEX('FD inverse'!$A$3:$BH$3,1,'FD mesh'!$B$15+1)*Setup!$B$22</f>
        <v>20.7029955223666</v>
      </c>
      <c r="F358" s="0" t="n">
        <f aca="false">SUMPRODUCT('FD inverse'!$A$4:$BH$4,'FD mesh'!$B$84:$BI$84,$E357:$BL357)+'FD inverse'!$A$4*$C358/Setup!$B$17+INDEX('FD inverse'!$A$4:$BH$4,1,'FD mesh'!$B$15+1)*Setup!$B$22</f>
        <v>20.8044974862391</v>
      </c>
      <c r="G358" s="0" t="n">
        <f aca="false">SUMPRODUCT('FD inverse'!$A$5:$BH$5,'FD mesh'!$B$84:$BI$84,$E357:$BL357)+'FD inverse'!$A$5*$C358/Setup!$B$17+INDEX('FD inverse'!$A$5:$BH$5,1,'FD mesh'!$B$15+1)*Setup!$B$22</f>
        <v>20.9099919234992</v>
      </c>
      <c r="H358" s="0" t="n">
        <f aca="false">SUMPRODUCT('FD inverse'!$A$6:$BH$6,'FD mesh'!$B$84:$BI$84,$E357:$BL357)+'FD inverse'!$A$6*$C358/Setup!$B$17+INDEX('FD inverse'!$A$6:$BH$6,1,'FD mesh'!$B$15+1)*Setup!$B$22</f>
        <v>21.2686914961766</v>
      </c>
      <c r="I358" s="0" t="n">
        <f aca="false">SUMPRODUCT('FD inverse'!$A$7:$BH$7,'FD mesh'!$B$84:$BI$84,$E357:$BL357)+'FD inverse'!$A$7*$C358/Setup!$B$17+INDEX('FD inverse'!$A$7:$BH$7,1,'FD mesh'!$B$15+1)*Setup!$B$22</f>
        <v>21.2989718653763</v>
      </c>
      <c r="J358" s="0" t="n">
        <f aca="false">SUMPRODUCT('FD inverse'!$A$8:$BH$8,'FD mesh'!$B$84:$BI$84,$E357:$BL357)+'FD inverse'!$A$8*$C358/Setup!$B$17+INDEX('FD inverse'!$A$8:$BH$8,1,'FD mesh'!$B$15+1)*Setup!$B$22</f>
        <v>21.325819720534</v>
      </c>
      <c r="K358" s="0" t="n">
        <f aca="false">SUMPRODUCT('FD inverse'!$A$9:$BH$9,'FD mesh'!$B$84:$BI$84,$E357:$BL357)+'FD inverse'!$A$9*$C358/Setup!$B$17+INDEX('FD inverse'!$A$9:$BH$9,1,'FD mesh'!$B$15+1)*Setup!$B$22</f>
        <v>21.3488249654384</v>
      </c>
      <c r="L358" s="0" t="n">
        <f aca="false">SUMPRODUCT('FD inverse'!$A$10:$BH$10,'FD mesh'!$B$84:$BI$84,$E357:$BL357)+'FD inverse'!$A$10*$C358/Setup!$B$17+INDEX('FD inverse'!$A$10:$BH$10,1,'FD mesh'!$B$15+1)*Setup!$B$22</f>
        <v>21.3676602748019</v>
      </c>
      <c r="M358" s="0" t="n">
        <f aca="false">SUMPRODUCT('FD inverse'!$A$11:$BH$11,'FD mesh'!$B$84:$BI$84,$E357:$BL357)+'FD inverse'!$A$11*$C358/Setup!$B$17+INDEX('FD inverse'!$A$11:$BH$11,1,'FD mesh'!$B$15+1)*Setup!$B$22</f>
        <v>21.3820687922165</v>
      </c>
      <c r="N358" s="0" t="n">
        <f aca="false">SUMPRODUCT('FD inverse'!$A$12:$BH$12,'FD mesh'!$B$84:$BI$84,$E357:$BL357)+'FD inverse'!$A$12*$C358/Setup!$B$17+INDEX('FD inverse'!$A$12:$BH$12,1,'FD mesh'!$B$15+1)*Setup!$B$22</f>
        <v>21.3918533286999</v>
      </c>
      <c r="O358" s="0" t="n">
        <f aca="false">SUMPRODUCT('FD inverse'!$A$13:$BH$13,'FD mesh'!$B$84:$BI$84,$E357:$BL357)+'FD inverse'!$A$13*$C358/Setup!$B$17+INDEX('FD inverse'!$A$13:$BH$13,1,'FD mesh'!$B$15+1)*Setup!$B$22</f>
        <v>21.3968671156227</v>
      </c>
      <c r="P358" s="0" t="n">
        <f aca="false">SUMPRODUCT('FD inverse'!$A$14:$BH$14,'FD mesh'!$B$84:$BI$84,$E357:$BL357)+'FD inverse'!$A$14*$C358/Setup!$B$17+INDEX('FD inverse'!$A$14:$BH$14,1,'FD mesh'!$B$15+1)*Setup!$B$22</f>
        <v>21.3970061540106</v>
      </c>
      <c r="Q358" s="0" t="n">
        <f aca="false">SUMPRODUCT('FD inverse'!$A$15:$BH$15,'FD mesh'!$B$84:$BI$84,$E357:$BL357)+'FD inverse'!$A$15*$C358/Setup!$B$17+INDEX('FD inverse'!$A$15:$BH$15,1,'FD mesh'!$B$15+1)*Setup!$B$22</f>
        <v>21.3922031919217</v>
      </c>
      <c r="R358" s="0" t="n">
        <f aca="false">SUMPRODUCT('FD inverse'!$A$16:$BH$16,'FD mesh'!$B$84:$BI$84,$E357:$BL357)+'FD inverse'!$A$16*$C358/Setup!$B$17+INDEX('FD inverse'!$A$16:$BH$16,1,'FD mesh'!$B$15+1)*Setup!$B$22</f>
        <v>21.3824233525574</v>
      </c>
      <c r="S358" s="0" t="n">
        <f aca="false">SUMPRODUCT('FD inverse'!$A$17:$BH$17,'FD mesh'!$B$84:$BI$84,$E357:$BL357)+'FD inverse'!$A$17*$C358/Setup!$B$17+INDEX('FD inverse'!$A$17:$BH$17,1,'FD mesh'!$B$15+1)*Setup!$B$22</f>
        <v>20.9850065910578</v>
      </c>
      <c r="T358" s="0" t="n">
        <f aca="false">SUMPRODUCT('FD inverse'!$A$18:$BH$18,'FD mesh'!$B$84:$BI$84,$E357:$BL357)+'FD inverse'!$A$18*$C358/Setup!$B$17+INDEX('FD inverse'!$A$18:$BH$18,1,'FD mesh'!$B$15+1)*Setup!$B$22</f>
        <v>20.585254954573</v>
      </c>
      <c r="U358" s="0" t="n">
        <f aca="false">SUMPRODUCT('FD inverse'!$A$19:$BH$19,'FD mesh'!$B$84:$BI$84,$E357:$BL357)+'FD inverse'!$A$19*$C358/Setup!$B$17+INDEX('FD inverse'!$A$19:$BH$19,1,'FD mesh'!$B$15+1)*Setup!$B$22</f>
        <v>20.1833243454778</v>
      </c>
      <c r="V358" s="0" t="n">
        <f aca="false">SUMPRODUCT('FD inverse'!$A$20:$BH$20,'FD mesh'!$B$84:$BI$84,$E357:$BL357)+'FD inverse'!$A$20*$C358/Setup!$B$17+INDEX('FD inverse'!$A$20:$BH$20,1,'FD mesh'!$B$15+1)*Setup!$B$22</f>
        <v>19.7793750206464</v>
      </c>
      <c r="W358" s="0" t="n">
        <f aca="false">SUMPRODUCT('FD inverse'!$A$21:$BH$21,'FD mesh'!$B$84:$BI$84,$E357:$BL357)+'FD inverse'!$A$21*$C358/Setup!$B$17+INDEX('FD inverse'!$A$21:$BH$21,1,'FD mesh'!$B$15+1)*Setup!$B$22</f>
        <v>19.3735704867231</v>
      </c>
      <c r="X358" s="0" t="n">
        <f aca="false">SUMPRODUCT('FD inverse'!$A$22:$BH$22,'FD mesh'!$B$84:$BI$84,$E357:$BL357)+'FD inverse'!$A$22*$C358/Setup!$B$17+INDEX('FD inverse'!$A$22:$BH$22,1,'FD mesh'!$B$15+1)*Setup!$B$22</f>
        <v>18.966076565189</v>
      </c>
      <c r="Y358" s="0" t="n">
        <f aca="false">SUMPRODUCT('FD inverse'!$A$23:$BH$23,'FD mesh'!$B$84:$BI$84,$E357:$BL357)+'FD inverse'!$A$23*$C358/Setup!$B$17+INDEX('FD inverse'!$A$23:$BH$23,1,'FD mesh'!$B$15+1)*Setup!$B$22</f>
        <v>18.5570606140669</v>
      </c>
      <c r="Z358" s="0" t="n">
        <f aca="false">SUMPRODUCT('FD inverse'!$A$24:$BH$24,'FD mesh'!$B$84:$BI$84,$E357:$BL357)+'FD inverse'!$A$24*$C358/Setup!$B$17+INDEX('FD inverse'!$A$24:$BH$24,1,'FD mesh'!$B$15+1)*Setup!$B$22</f>
        <v>18.1466908929199</v>
      </c>
      <c r="AA358" s="0" t="n">
        <f aca="false">SUMPRODUCT('FD inverse'!$A$25:$BH$25,'FD mesh'!$B$84:$BI$84,$E357:$BL357)+'FD inverse'!$A$25*$C358/Setup!$B$17+INDEX('FD inverse'!$A$25:$BH$25,1,'FD mesh'!$B$15+1)*Setup!$B$22</f>
        <v>17.7351360576449</v>
      </c>
      <c r="AB358" s="0" t="n">
        <f aca="false">SUMPRODUCT('FD inverse'!$A$26:$BH$26,'FD mesh'!$B$84:$BI$84,$E357:$BL357)+'FD inverse'!$A$26*$C358/Setup!$B$17+INDEX('FD inverse'!$A$26:$BH$26,1,'FD mesh'!$B$15+1)*Setup!$B$22</f>
        <v>17.3225647714484</v>
      </c>
      <c r="AC358" s="0" t="n">
        <f aca="false">SUMPRODUCT('FD inverse'!$A$27:$BH$27,'FD mesh'!$B$84:$BI$84,$E357:$BL357)+'FD inverse'!$A$27*$C358/Setup!$B$17+INDEX('FD inverse'!$A$27:$BH$27,1,'FD mesh'!$B$15+1)*Setup!$B$22</f>
        <v>16.9091454183025</v>
      </c>
      <c r="AD358" s="0" t="n">
        <f aca="false">SUMPRODUCT('FD inverse'!$A$28:$BH$28,'FD mesh'!$B$84:$BI$84,$E357:$BL357)+'FD inverse'!$A$28*$C358/Setup!$B$17+INDEX('FD inverse'!$A$28:$BH$28,1,'FD mesh'!$B$15+1)*Setup!$B$22</f>
        <v>16.4950459051164</v>
      </c>
      <c r="AE358" s="0" t="n">
        <f aca="false">SUMPRODUCT('FD inverse'!$A$29:$BH$29,'FD mesh'!$B$84:$BI$84,$E357:$BL357)+'FD inverse'!$A$29*$C358/Setup!$B$17+INDEX('FD inverse'!$A$29:$BH$29,1,'FD mesh'!$B$15+1)*Setup!$B$22</f>
        <v>16.0804335388118</v>
      </c>
      <c r="AF358" s="0" t="n">
        <f aca="false">SUMPRODUCT('FD inverse'!$A$30:$BH$30,'FD mesh'!$B$84:$BI$84,$E357:$BL357)+'FD inverse'!$A$30*$C358/Setup!$B$17+INDEX('FD inverse'!$A$30:$BH$30,1,'FD mesh'!$B$15+1)*Setup!$B$22</f>
        <v>15.6654749644654</v>
      </c>
      <c r="AG358" s="0" t="n">
        <f aca="false">SUMPRODUCT('FD inverse'!$A$31:$BH$31,'FD mesh'!$B$84:$BI$84,$E357:$BL357)+'FD inverse'!$A$31*$C358/Setup!$B$17+INDEX('FD inverse'!$A$31:$BH$31,1,'FD mesh'!$B$15+1)*Setup!$B$22</f>
        <v>15.2503361506653</v>
      </c>
      <c r="AH358" s="0" t="n">
        <f aca="false">SUMPRODUCT('FD inverse'!$A$32:$BH$32,'FD mesh'!$B$84:$BI$84,$E357:$BL357)+'FD inverse'!$A$32*$C358/Setup!$B$17+INDEX('FD inverse'!$A$32:$BH$32,1,'FD mesh'!$B$15+1)*Setup!$B$22</f>
        <v>15.2328254097448</v>
      </c>
      <c r="AI358" s="0" t="n">
        <f aca="false">SUMPRODUCT('FD inverse'!$A$33:$BH$33,'FD mesh'!$B$84:$BI$84,$E357:$BL357)+'FD inverse'!$A$33*$C358/Setup!$B$17+INDEX('FD inverse'!$A$33:$BH$33,1,'FD mesh'!$B$15+1)*Setup!$B$22</f>
        <v>15.2153000354108</v>
      </c>
      <c r="AJ358" s="0" t="n">
        <f aca="false">SUMPRODUCT('FD inverse'!$A$34:$BH$34,'FD mesh'!$B$84:$BI$84,$E357:$BL357)+'FD inverse'!$A$34*$C358/Setup!$B$17+INDEX('FD inverse'!$A$34:$BH$34,1,'FD mesh'!$B$15+1)*Setup!$B$22</f>
        <v>15.1977692603807</v>
      </c>
      <c r="AK358" s="0" t="n">
        <f aca="false">SUMPRODUCT('FD inverse'!$A$35:$BH$35,'FD mesh'!$B$84:$BI$84,$E357:$BL357)+'FD inverse'!$A$35*$C358/Setup!$B$17+INDEX('FD inverse'!$A$35:$BH$35,1,'FD mesh'!$B$15+1)*Setup!$B$22</f>
        <v>15.1802405490908</v>
      </c>
      <c r="AL358" s="0" t="n">
        <f aca="false">SUMPRODUCT('FD inverse'!$A$36:$BH$36,'FD mesh'!$B$84:$BI$84,$E357:$BL357)+'FD inverse'!$A$36*$C358/Setup!$B$17+INDEX('FD inverse'!$A$36:$BH$36,1,'FD mesh'!$B$15+1)*Setup!$B$22</f>
        <v>15.1627196663908</v>
      </c>
      <c r="AM358" s="0" t="n">
        <f aca="false">SUMPRODUCT('FD inverse'!$A$37:$BH$37,'FD mesh'!$B$84:$BI$84,$E357:$BL357)+'FD inverse'!$A$37*$C358/Setup!$B$17+INDEX('FD inverse'!$A$37:$BH$37,1,'FD mesh'!$B$15+1)*Setup!$B$22</f>
        <v>15.1452107669063</v>
      </c>
      <c r="AN358" s="0" t="n">
        <f aca="false">SUMPRODUCT('FD inverse'!$A$38:$BH$38,'FD mesh'!$B$84:$BI$84,$E357:$BL357)+'FD inverse'!$A$38*$C358/Setup!$B$17+INDEX('FD inverse'!$A$38:$BH$38,1,'FD mesh'!$B$15+1)*Setup!$B$22</f>
        <v>15.1277165026774</v>
      </c>
      <c r="AO358" s="0" t="n">
        <f aca="false">SUMPRODUCT('FD inverse'!$A$39:$BH$39,'FD mesh'!$B$84:$BI$84,$E357:$BL357)+'FD inverse'!$A$39*$C358/Setup!$B$17+INDEX('FD inverse'!$A$39:$BH$39,1,'FD mesh'!$B$15+1)*Setup!$B$22</f>
        <v>15.1102381468306</v>
      </c>
      <c r="AP358" s="0" t="n">
        <f aca="false">SUMPRODUCT('FD inverse'!$A$40:$BH$40,'FD mesh'!$B$84:$BI$84,$E357:$BL357)+'FD inverse'!$A$40*$C358/Setup!$B$17+INDEX('FD inverse'!$A$40:$BH$40,1,'FD mesh'!$B$15+1)*Setup!$B$22</f>
        <v>15.0927757311848</v>
      </c>
      <c r="AQ358" s="0" t="n">
        <f aca="false">SUMPRODUCT('FD inverse'!$A$41:$BH$41,'FD mesh'!$B$84:$BI$84,$E357:$BL357)+'FD inverse'!$A$41*$C358/Setup!$B$17+INDEX('FD inverse'!$A$41:$BH$41,1,'FD mesh'!$B$15+1)*Setup!$B$22</f>
        <v>15.0753281958264</v>
      </c>
      <c r="AR358" s="0" t="n">
        <f aca="false">SUMPRODUCT('FD inverse'!$A$42:$BH$42,'FD mesh'!$B$84:$BI$84,$E357:$BL357)+'FD inverse'!$A$42*$C358/Setup!$B$17+INDEX('FD inverse'!$A$42:$BH$42,1,'FD mesh'!$B$15+1)*Setup!$B$22</f>
        <v>15.0578935488051</v>
      </c>
      <c r="AS358" s="0" t="n">
        <f aca="false">SUMPRODUCT('FD inverse'!$A$43:$BH$43,'FD mesh'!$B$84:$BI$84,$E357:$BL357)+'FD inverse'!$A$43*$C358/Setup!$B$17+INDEX('FD inverse'!$A$43:$BH$43,1,'FD mesh'!$B$15+1)*Setup!$B$22</f>
        <v>0</v>
      </c>
      <c r="AT358" s="0" t="n">
        <f aca="false">SUMPRODUCT('FD inverse'!$A$44:$BH$44,'FD mesh'!$B$84:$BI$84,$E357:$BL357)+'FD inverse'!$A$44*$C358/Setup!$B$17+INDEX('FD inverse'!$A$44:$BH$44,1,'FD mesh'!$B$15+1)*Setup!$B$22</f>
        <v>0</v>
      </c>
      <c r="AU358" s="0" t="n">
        <f aca="false">SUMPRODUCT('FD inverse'!$A$45:$BH$45,'FD mesh'!$B$84:$BI$84,$E357:$BL357)+'FD inverse'!$A$45*$C358/Setup!$B$17+INDEX('FD inverse'!$A$45:$BH$45,1,'FD mesh'!$B$15+1)*Setup!$B$22</f>
        <v>0</v>
      </c>
      <c r="AV358" s="0" t="n">
        <f aca="false">SUMPRODUCT('FD inverse'!$A$46:$BH$46,'FD mesh'!$B$84:$BI$84,$E357:$BL357)+'FD inverse'!$A$46*$C358/Setup!$B$17+INDEX('FD inverse'!$A$46:$BH$46,1,'FD mesh'!$B$15+1)*Setup!$B$22</f>
        <v>0</v>
      </c>
      <c r="AW358" s="0" t="n">
        <f aca="false">SUMPRODUCT('FD inverse'!$A$47:$BH$47,'FD mesh'!$B$84:$BI$84,$E357:$BL357)+'FD inverse'!$A$47*$C358/Setup!$B$17+INDEX('FD inverse'!$A$47:$BH$47,1,'FD mesh'!$B$15+1)*Setup!$B$22</f>
        <v>0</v>
      </c>
      <c r="AX358" s="0" t="n">
        <f aca="false">SUMPRODUCT('FD inverse'!$A$48:$BH$48,'FD mesh'!$B$84:$BI$84,$E357:$BL357)+'FD inverse'!$A$48*$C358/Setup!$B$17+INDEX('FD inverse'!$A$48:$BH$48,1,'FD mesh'!$B$15+1)*Setup!$B$22</f>
        <v>0</v>
      </c>
      <c r="AY358" s="0" t="n">
        <f aca="false">SUMPRODUCT('FD inverse'!$A$49:$BH$49,'FD mesh'!$B$84:$BI$84,$E357:$BL357)+'FD inverse'!$A$49*$C358/Setup!$B$17+INDEX('FD inverse'!$A$49:$BH$49,1,'FD mesh'!$B$15+1)*Setup!$B$22</f>
        <v>0</v>
      </c>
      <c r="AZ358" s="0" t="n">
        <f aca="false">SUMPRODUCT('FD inverse'!$A$50:$BH$50,'FD mesh'!$B$84:$BI$84,$E357:$BL357)+'FD inverse'!$A$50*$C358/Setup!$B$17+INDEX('FD inverse'!$A$50:$BH$50,1,'FD mesh'!$B$15+1)*Setup!$B$22</f>
        <v>0</v>
      </c>
      <c r="BA358" s="0" t="n">
        <f aca="false">SUMPRODUCT('FD inverse'!$A$51:$BH$51,'FD mesh'!$B$84:$BI$84,$E357:$BL357)+'FD inverse'!$A$51*$C358/Setup!$B$17+INDEX('FD inverse'!$A$51:$BH$51,1,'FD mesh'!$B$15+1)*Setup!$B$22</f>
        <v>0</v>
      </c>
      <c r="BB358" s="0" t="n">
        <f aca="false">SUMPRODUCT('FD inverse'!$A$52:$BH$52,'FD mesh'!$B$84:$BI$84,$E357:$BL357)+'FD inverse'!$A$52*$C358/Setup!$B$17+INDEX('FD inverse'!$A$52:$BH$52,1,'FD mesh'!$B$15+1)*Setup!$B$22</f>
        <v>0</v>
      </c>
      <c r="BC358" s="0" t="n">
        <f aca="false">SUMPRODUCT('FD inverse'!$A$53:$BH$53,'FD mesh'!$B$84:$BI$84,$E357:$BL357)+'FD inverse'!$A$53*$C358/Setup!$B$17+INDEX('FD inverse'!$A$53:$BH$53,1,'FD mesh'!$B$15+1)*Setup!$B$22</f>
        <v>0</v>
      </c>
      <c r="BD358" s="0" t="n">
        <f aca="false">SUMPRODUCT('FD inverse'!$A$54:$BH$54,'FD mesh'!$B$84:$BI$84,$E357:$BL357)+'FD inverse'!$A$54*$C358/Setup!$B$17+INDEX('FD inverse'!$A$54:$BH$54,1,'FD mesh'!$B$15+1)*Setup!$B$22</f>
        <v>0</v>
      </c>
      <c r="BE358" s="0" t="n">
        <f aca="false">SUMPRODUCT('FD inverse'!$A$55:$BH$55,'FD mesh'!$B$84:$BI$84,$E357:$BL357)+'FD inverse'!$A$55*$C358/Setup!$B$17+INDEX('FD inverse'!$A$55:$BH$55,1,'FD mesh'!$B$15+1)*Setup!$B$22</f>
        <v>0</v>
      </c>
      <c r="BF358" s="0" t="n">
        <f aca="false">SUMPRODUCT('FD inverse'!$A$56:$BH$56,'FD mesh'!$B$84:$BI$84,$E357:$BL357)+'FD inverse'!$A$56*$C358/Setup!$B$17+INDEX('FD inverse'!$A$56:$BH$56,1,'FD mesh'!$B$15+1)*Setup!$B$22</f>
        <v>0</v>
      </c>
      <c r="BG358" s="0" t="n">
        <f aca="false">SUMPRODUCT('FD inverse'!$A$57:$BH$57,'FD mesh'!$B$84:$BI$84,$E357:$BL357)+'FD inverse'!$A$57*$C358/Setup!$B$17+INDEX('FD inverse'!$A$57:$BH$57,1,'FD mesh'!$B$15+1)*Setup!$B$22</f>
        <v>0</v>
      </c>
      <c r="BH358" s="0" t="n">
        <f aca="false">SUMPRODUCT('FD inverse'!$A$58:$BH$58,'FD mesh'!$B$84:$BI$84,$E357:$BL357)+'FD inverse'!$A$58*$C358/Setup!$B$17+INDEX('FD inverse'!$A$58:$BH$58,1,'FD mesh'!$B$15+1)*Setup!$B$22</f>
        <v>0</v>
      </c>
      <c r="BI358" s="0" t="n">
        <f aca="false">SUMPRODUCT('FD inverse'!$A$59:$BH$59,'FD mesh'!$B$84:$BI$84,$E357:$BL357)+'FD inverse'!$A$59*$C358/Setup!$B$17+INDEX('FD inverse'!$A$59:$BH$59,1,'FD mesh'!$B$15+1)*Setup!$B$22</f>
        <v>0</v>
      </c>
      <c r="BJ358" s="0" t="n">
        <f aca="false">SUMPRODUCT('FD inverse'!$A$60:$BH$60,'FD mesh'!$B$84:$BI$84,$E357:$BL357)+'FD inverse'!$A$60*$C358/Setup!$B$17+INDEX('FD inverse'!$A$60:$BH$60,1,'FD mesh'!$B$15+1)*Setup!$B$22</f>
        <v>0</v>
      </c>
      <c r="BK358" s="0" t="n">
        <f aca="false">SUMPRODUCT('FD inverse'!$A$61:$BH$61,'FD mesh'!$B$84:$BI$84,$E357:$BL357)+'FD inverse'!$A$61*$C358/Setup!$B$17+INDEX('FD inverse'!$A$61:$BH$61,1,'FD mesh'!$B$15+1)*Setup!$B$22</f>
        <v>0</v>
      </c>
      <c r="BL358" s="0" t="n">
        <f aca="false">SUMPRODUCT('FD inverse'!$A$62:$BH$62,'FD mesh'!$B$84:$BI$84,$E357:$BL357)+'FD inverse'!$A$62*$C358/Setup!$B$17+INDEX('FD inverse'!$A$62:$BH$62,1,'FD mesh'!$B$15+1)*Setup!$B$22</f>
        <v>0</v>
      </c>
    </row>
    <row r="359" customFormat="false" ht="15" hidden="false" customHeight="false" outlineLevel="0" collapsed="false">
      <c r="A359" s="0" t="n">
        <v>354</v>
      </c>
      <c r="B359" s="0" t="n">
        <f aca="false">A359*Setup!$B$11/3600</f>
        <v>29.5</v>
      </c>
      <c r="C359" s="0" t="n">
        <f aca="false">Setup!$B$7+Setup!$B$8*COS(2*PI()*(B359-Setup!$B$9)/24)</f>
        <v>20.3044818699549</v>
      </c>
      <c r="D359" s="0" t="n">
        <f aca="false">(C359-E359)/Setup!$B$17</f>
        <v>-3.17425938334497</v>
      </c>
      <c r="E359" s="0" t="n">
        <f aca="false">SUMPRODUCT('FD inverse'!$A$3:$BH$3,'FD mesh'!$B$84:$BI$84,$E358:$BL358)+'FD inverse'!$A$3*$C359/Setup!$B$17+INDEX('FD inverse'!$A$3:$BH$3,1,'FD mesh'!$B$15+1)*Setup!$B$22</f>
        <v>20.7171355897897</v>
      </c>
      <c r="F359" s="0" t="n">
        <f aca="false">SUMPRODUCT('FD inverse'!$A$4:$BH$4,'FD mesh'!$B$84:$BI$84,$E358:$BL358)+'FD inverse'!$A$4*$C359/Setup!$B$17+INDEX('FD inverse'!$A$4:$BH$4,1,'FD mesh'!$B$15+1)*Setup!$B$22</f>
        <v>20.814676186267</v>
      </c>
      <c r="G359" s="0" t="n">
        <f aca="false">SUMPRODUCT('FD inverse'!$A$5:$BH$5,'FD mesh'!$B$84:$BI$84,$E358:$BL358)+'FD inverse'!$A$5*$C359/Setup!$B$17+INDEX('FD inverse'!$A$5:$BH$5,1,'FD mesh'!$B$15+1)*Setup!$B$22</f>
        <v>20.9166346212982</v>
      </c>
      <c r="H359" s="0" t="n">
        <f aca="false">SUMPRODUCT('FD inverse'!$A$6:$BH$6,'FD mesh'!$B$84:$BI$84,$E358:$BL358)+'FD inverse'!$A$6*$C359/Setup!$B$17+INDEX('FD inverse'!$A$6:$BH$6,1,'FD mesh'!$B$15+1)*Setup!$B$22</f>
        <v>21.2640585968145</v>
      </c>
      <c r="I359" s="0" t="n">
        <f aca="false">SUMPRODUCT('FD inverse'!$A$7:$BH$7,'FD mesh'!$B$84:$BI$84,$E358:$BL358)+'FD inverse'!$A$7*$C359/Setup!$B$17+INDEX('FD inverse'!$A$7:$BH$7,1,'FD mesh'!$B$15+1)*Setup!$B$22</f>
        <v>21.2934374443935</v>
      </c>
      <c r="J359" s="0" t="n">
        <f aca="false">SUMPRODUCT('FD inverse'!$A$8:$BH$8,'FD mesh'!$B$84:$BI$84,$E358:$BL358)+'FD inverse'!$A$8*$C359/Setup!$B$17+INDEX('FD inverse'!$A$8:$BH$8,1,'FD mesh'!$B$15+1)*Setup!$B$22</f>
        <v>21.3195511468499</v>
      </c>
      <c r="K359" s="0" t="n">
        <f aca="false">SUMPRODUCT('FD inverse'!$A$9:$BH$9,'FD mesh'!$B$84:$BI$84,$E358:$BL358)+'FD inverse'!$A$9*$C359/Setup!$B$17+INDEX('FD inverse'!$A$9:$BH$9,1,'FD mesh'!$B$15+1)*Setup!$B$22</f>
        <v>21.3419665757464</v>
      </c>
      <c r="L359" s="0" t="n">
        <f aca="false">SUMPRODUCT('FD inverse'!$A$10:$BH$10,'FD mesh'!$B$84:$BI$84,$E358:$BL358)+'FD inverse'!$A$10*$C359/Setup!$B$17+INDEX('FD inverse'!$A$10:$BH$10,1,'FD mesh'!$B$15+1)*Setup!$B$22</f>
        <v>21.3603357570369</v>
      </c>
      <c r="M359" s="0" t="n">
        <f aca="false">SUMPRODUCT('FD inverse'!$A$11:$BH$11,'FD mesh'!$B$84:$BI$84,$E358:$BL358)+'FD inverse'!$A$11*$C359/Setup!$B$17+INDEX('FD inverse'!$A$11:$BH$11,1,'FD mesh'!$B$15+1)*Setup!$B$22</f>
        <v>21.3743836889086</v>
      </c>
      <c r="N359" s="0" t="n">
        <f aca="false">SUMPRODUCT('FD inverse'!$A$12:$BH$12,'FD mesh'!$B$84:$BI$84,$E358:$BL358)+'FD inverse'!$A$12*$C359/Setup!$B$17+INDEX('FD inverse'!$A$12:$BH$12,1,'FD mesh'!$B$15+1)*Setup!$B$22</f>
        <v>21.3838976365279</v>
      </c>
      <c r="O359" s="0" t="n">
        <f aca="false">SUMPRODUCT('FD inverse'!$A$13:$BH$13,'FD mesh'!$B$84:$BI$84,$E358:$BL358)+'FD inverse'!$A$13*$C359/Setup!$B$17+INDEX('FD inverse'!$A$13:$BH$13,1,'FD mesh'!$B$15+1)*Setup!$B$22</f>
        <v>21.3887179604469</v>
      </c>
      <c r="P359" s="0" t="n">
        <f aca="false">SUMPRODUCT('FD inverse'!$A$14:$BH$14,'FD mesh'!$B$84:$BI$84,$E358:$BL358)+'FD inverse'!$A$14*$C359/Setup!$B$17+INDEX('FD inverse'!$A$14:$BH$14,1,'FD mesh'!$B$15+1)*Setup!$B$22</f>
        <v>21.3887305232002</v>
      </c>
      <c r="Q359" s="0" t="n">
        <f aca="false">SUMPRODUCT('FD inverse'!$A$15:$BH$15,'FD mesh'!$B$84:$BI$84,$E358:$BL358)+'FD inverse'!$A$15*$C359/Setup!$B$17+INDEX('FD inverse'!$A$15:$BH$15,1,'FD mesh'!$B$15+1)*Setup!$B$22</f>
        <v>21.3838607078944</v>
      </c>
      <c r="R359" s="0" t="n">
        <f aca="false">SUMPRODUCT('FD inverse'!$A$16:$BH$16,'FD mesh'!$B$84:$BI$84,$E358:$BL358)+'FD inverse'!$A$16*$C359/Setup!$B$17+INDEX('FD inverse'!$A$16:$BH$16,1,'FD mesh'!$B$15+1)*Setup!$B$22</f>
        <v>21.3740690731034</v>
      </c>
      <c r="S359" s="0" t="n">
        <f aca="false">SUMPRODUCT('FD inverse'!$A$17:$BH$17,'FD mesh'!$B$84:$BI$84,$E358:$BL358)+'FD inverse'!$A$17*$C359/Setup!$B$17+INDEX('FD inverse'!$A$17:$BH$17,1,'FD mesh'!$B$15+1)*Setup!$B$22</f>
        <v>20.9771453110751</v>
      </c>
      <c r="T359" s="0" t="n">
        <f aca="false">SUMPRODUCT('FD inverse'!$A$18:$BH$18,'FD mesh'!$B$84:$BI$84,$E358:$BL358)+'FD inverse'!$A$18*$C359/Setup!$B$17+INDEX('FD inverse'!$A$18:$BH$18,1,'FD mesh'!$B$15+1)*Setup!$B$22</f>
        <v>20.5779080866519</v>
      </c>
      <c r="U359" s="0" t="n">
        <f aca="false">SUMPRODUCT('FD inverse'!$A$19:$BH$19,'FD mesh'!$B$84:$BI$84,$E358:$BL358)+'FD inverse'!$A$19*$C359/Setup!$B$17+INDEX('FD inverse'!$A$19:$BH$19,1,'FD mesh'!$B$15+1)*Setup!$B$22</f>
        <v>20.1765087839548</v>
      </c>
      <c r="V359" s="0" t="n">
        <f aca="false">SUMPRODUCT('FD inverse'!$A$20:$BH$20,'FD mesh'!$B$84:$BI$84,$E358:$BL358)+'FD inverse'!$A$20*$C359/Setup!$B$17+INDEX('FD inverse'!$A$20:$BH$20,1,'FD mesh'!$B$15+1)*Setup!$B$22</f>
        <v>19.7731037588666</v>
      </c>
      <c r="W359" s="0" t="n">
        <f aca="false">SUMPRODUCT('FD inverse'!$A$21:$BH$21,'FD mesh'!$B$84:$BI$84,$E358:$BL358)+'FD inverse'!$A$21*$C359/Setup!$B$17+INDEX('FD inverse'!$A$21:$BH$21,1,'FD mesh'!$B$15+1)*Setup!$B$22</f>
        <v>19.3678531910262</v>
      </c>
      <c r="X359" s="0" t="n">
        <f aca="false">SUMPRODUCT('FD inverse'!$A$22:$BH$22,'FD mesh'!$B$84:$BI$84,$E358:$BL358)+'FD inverse'!$A$22*$C359/Setup!$B$17+INDEX('FD inverse'!$A$22:$BH$22,1,'FD mesh'!$B$15+1)*Setup!$B$22</f>
        <v>18.9609201047377</v>
      </c>
      <c r="Y359" s="0" t="n">
        <f aca="false">SUMPRODUCT('FD inverse'!$A$23:$BH$23,'FD mesh'!$B$84:$BI$84,$E358:$BL358)+'FD inverse'!$A$23*$C359/Setup!$B$17+INDEX('FD inverse'!$A$23:$BH$23,1,'FD mesh'!$B$15+1)*Setup!$B$22</f>
        <v>18.5524695458022</v>
      </c>
      <c r="Z359" s="0" t="n">
        <f aca="false">SUMPRODUCT('FD inverse'!$A$24:$BH$24,'FD mesh'!$B$84:$BI$84,$E358:$BL358)+'FD inverse'!$A$24*$C359/Setup!$B$17+INDEX('FD inverse'!$A$24:$BH$24,1,'FD mesh'!$B$15+1)*Setup!$B$22</f>
        <v>18.1426679010631</v>
      </c>
      <c r="AA359" s="0" t="n">
        <f aca="false">SUMPRODUCT('FD inverse'!$A$25:$BH$25,'FD mesh'!$B$84:$BI$84,$E358:$BL358)+'FD inverse'!$A$25*$C359/Setup!$B$17+INDEX('FD inverse'!$A$25:$BH$25,1,'FD mesh'!$B$15+1)*Setup!$B$22</f>
        <v>17.7316823472918</v>
      </c>
      <c r="AB359" s="0" t="n">
        <f aca="false">SUMPRODUCT('FD inverse'!$A$26:$BH$26,'FD mesh'!$B$84:$BI$84,$E358:$BL358)+'FD inverse'!$A$26*$C359/Setup!$B$17+INDEX('FD inverse'!$A$26:$BH$26,1,'FD mesh'!$B$15+1)*Setup!$B$22</f>
        <v>17.3196804159024</v>
      </c>
      <c r="AC359" s="0" t="n">
        <f aca="false">SUMPRODUCT('FD inverse'!$A$27:$BH$27,'FD mesh'!$B$84:$BI$84,$E358:$BL358)+'FD inverse'!$A$27*$C359/Setup!$B$17+INDEX('FD inverse'!$A$27:$BH$27,1,'FD mesh'!$B$15+1)*Setup!$B$22</f>
        <v>16.9068296598808</v>
      </c>
      <c r="AD359" s="0" t="n">
        <f aca="false">SUMPRODUCT('FD inverse'!$A$28:$BH$28,'FD mesh'!$B$84:$BI$84,$E358:$BL358)+'FD inverse'!$A$28*$C359/Setup!$B$17+INDEX('FD inverse'!$A$28:$BH$28,1,'FD mesh'!$B$15+1)*Setup!$B$22</f>
        <v>16.493297409238</v>
      </c>
      <c r="AE359" s="0" t="n">
        <f aca="false">SUMPRODUCT('FD inverse'!$A$29:$BH$29,'FD mesh'!$B$84:$BI$84,$E358:$BL358)+'FD inverse'!$A$29*$C359/Setup!$B$17+INDEX('FD inverse'!$A$29:$BH$29,1,'FD mesh'!$B$15+1)*Setup!$B$22</f>
        <v>16.0792506012368</v>
      </c>
      <c r="AF359" s="0" t="n">
        <f aca="false">SUMPRODUCT('FD inverse'!$A$30:$BH$30,'FD mesh'!$B$84:$BI$84,$E358:$BL358)+'FD inverse'!$A$30*$C359/Setup!$B$17+INDEX('FD inverse'!$A$30:$BH$30,1,'FD mesh'!$B$15+1)*Setup!$B$22</f>
        <v>15.6648556716063</v>
      </c>
      <c r="AG359" s="0" t="n">
        <f aca="false">SUMPRODUCT('FD inverse'!$A$31:$BH$31,'FD mesh'!$B$84:$BI$84,$E358:$BL358)+'FD inverse'!$A$31*$C359/Setup!$B$17+INDEX('FD inverse'!$A$31:$BH$31,1,'FD mesh'!$B$15+1)*Setup!$B$22</f>
        <v>15.2502784929344</v>
      </c>
      <c r="AH359" s="0" t="n">
        <f aca="false">SUMPRODUCT('FD inverse'!$A$32:$BH$32,'FD mesh'!$B$84:$BI$84,$E358:$BL358)+'FD inverse'!$A$32*$C359/Setup!$B$17+INDEX('FD inverse'!$A$32:$BH$32,1,'FD mesh'!$B$15+1)*Setup!$B$22</f>
        <v>15.2327896273695</v>
      </c>
      <c r="AI359" s="0" t="n">
        <f aca="false">SUMPRODUCT('FD inverse'!$A$33:$BH$33,'FD mesh'!$B$84:$BI$84,$E358:$BL358)+'FD inverse'!$A$33*$C359/Setup!$B$17+INDEX('FD inverse'!$A$33:$BH$33,1,'FD mesh'!$B$15+1)*Setup!$B$22</f>
        <v>15.215282647942</v>
      </c>
      <c r="AJ359" s="0" t="n">
        <f aca="false">SUMPRODUCT('FD inverse'!$A$34:$BH$34,'FD mesh'!$B$84:$BI$84,$E358:$BL358)+'FD inverse'!$A$34*$C359/Setup!$B$17+INDEX('FD inverse'!$A$34:$BH$34,1,'FD mesh'!$B$15+1)*Setup!$B$22</f>
        <v>15.1977668665774</v>
      </c>
      <c r="AK359" s="0" t="n">
        <f aca="false">SUMPRODUCT('FD inverse'!$A$35:$BH$35,'FD mesh'!$B$84:$BI$84,$E358:$BL358)+'FD inverse'!$A$35*$C359/Setup!$B$17+INDEX('FD inverse'!$A$35:$BH$35,1,'FD mesh'!$B$15+1)*Setup!$B$22</f>
        <v>15.1802498734144</v>
      </c>
      <c r="AL359" s="0" t="n">
        <f aca="false">SUMPRODUCT('FD inverse'!$A$36:$BH$36,'FD mesh'!$B$84:$BI$84,$E358:$BL358)+'FD inverse'!$A$36*$C359/Setup!$B$17+INDEX('FD inverse'!$A$36:$BH$36,1,'FD mesh'!$B$15+1)*Setup!$B$22</f>
        <v>15.1627376004388</v>
      </c>
      <c r="AM359" s="0" t="n">
        <f aca="false">SUMPRODUCT('FD inverse'!$A$37:$BH$37,'FD mesh'!$B$84:$BI$84,$E358:$BL358)+'FD inverse'!$A$37*$C359/Setup!$B$17+INDEX('FD inverse'!$A$37:$BH$37,1,'FD mesh'!$B$15+1)*Setup!$B$22</f>
        <v>15.1452344060915</v>
      </c>
      <c r="AN359" s="0" t="n">
        <f aca="false">SUMPRODUCT('FD inverse'!$A$38:$BH$38,'FD mesh'!$B$84:$BI$84,$E358:$BL358)+'FD inverse'!$A$38*$C359/Setup!$B$17+INDEX('FD inverse'!$A$38:$BH$38,1,'FD mesh'!$B$15+1)*Setup!$B$22</f>
        <v>15.1277431784442</v>
      </c>
      <c r="AO359" s="0" t="n">
        <f aca="false">SUMPRODUCT('FD inverse'!$A$39:$BH$39,'FD mesh'!$B$84:$BI$84,$E358:$BL358)+'FD inverse'!$A$39*$C359/Setup!$B$17+INDEX('FD inverse'!$A$39:$BH$39,1,'FD mesh'!$B$15+1)*Setup!$B$22</f>
        <v>15.1102654546846</v>
      </c>
      <c r="AP359" s="0" t="n">
        <f aca="false">SUMPRODUCT('FD inverse'!$A$40:$BH$40,'FD mesh'!$B$84:$BI$84,$E358:$BL358)+'FD inverse'!$A$40*$C359/Setup!$B$17+INDEX('FD inverse'!$A$40:$BH$40,1,'FD mesh'!$B$15+1)*Setup!$B$22</f>
        <v>15.0928015547896</v>
      </c>
      <c r="AQ359" s="0" t="n">
        <f aca="false">SUMPRODUCT('FD inverse'!$A$41:$BH$41,'FD mesh'!$B$84:$BI$84,$E358:$BL358)+'FD inverse'!$A$41*$C359/Setup!$B$17+INDEX('FD inverse'!$A$41:$BH$41,1,'FD mesh'!$B$15+1)*Setup!$B$22</f>
        <v>15.0753507273983</v>
      </c>
      <c r="AR359" s="0" t="n">
        <f aca="false">SUMPRODUCT('FD inverse'!$A$42:$BH$42,'FD mesh'!$B$84:$BI$84,$E358:$BL358)+'FD inverse'!$A$42*$C359/Setup!$B$17+INDEX('FD inverse'!$A$42:$BH$42,1,'FD mesh'!$B$15+1)*Setup!$B$22</f>
        <v>15.0579113060076</v>
      </c>
      <c r="AS359" s="0" t="n">
        <f aca="false">SUMPRODUCT('FD inverse'!$A$43:$BH$43,'FD mesh'!$B$84:$BI$84,$E358:$BL358)+'FD inverse'!$A$43*$C359/Setup!$B$17+INDEX('FD inverse'!$A$43:$BH$43,1,'FD mesh'!$B$15+1)*Setup!$B$22</f>
        <v>0</v>
      </c>
      <c r="AT359" s="0" t="n">
        <f aca="false">SUMPRODUCT('FD inverse'!$A$44:$BH$44,'FD mesh'!$B$84:$BI$84,$E358:$BL358)+'FD inverse'!$A$44*$C359/Setup!$B$17+INDEX('FD inverse'!$A$44:$BH$44,1,'FD mesh'!$B$15+1)*Setup!$B$22</f>
        <v>0</v>
      </c>
      <c r="AU359" s="0" t="n">
        <f aca="false">SUMPRODUCT('FD inverse'!$A$45:$BH$45,'FD mesh'!$B$84:$BI$84,$E358:$BL358)+'FD inverse'!$A$45*$C359/Setup!$B$17+INDEX('FD inverse'!$A$45:$BH$45,1,'FD mesh'!$B$15+1)*Setup!$B$22</f>
        <v>0</v>
      </c>
      <c r="AV359" s="0" t="n">
        <f aca="false">SUMPRODUCT('FD inverse'!$A$46:$BH$46,'FD mesh'!$B$84:$BI$84,$E358:$BL358)+'FD inverse'!$A$46*$C359/Setup!$B$17+INDEX('FD inverse'!$A$46:$BH$46,1,'FD mesh'!$B$15+1)*Setup!$B$22</f>
        <v>0</v>
      </c>
      <c r="AW359" s="0" t="n">
        <f aca="false">SUMPRODUCT('FD inverse'!$A$47:$BH$47,'FD mesh'!$B$84:$BI$84,$E358:$BL358)+'FD inverse'!$A$47*$C359/Setup!$B$17+INDEX('FD inverse'!$A$47:$BH$47,1,'FD mesh'!$B$15+1)*Setup!$B$22</f>
        <v>0</v>
      </c>
      <c r="AX359" s="0" t="n">
        <f aca="false">SUMPRODUCT('FD inverse'!$A$48:$BH$48,'FD mesh'!$B$84:$BI$84,$E358:$BL358)+'FD inverse'!$A$48*$C359/Setup!$B$17+INDEX('FD inverse'!$A$48:$BH$48,1,'FD mesh'!$B$15+1)*Setup!$B$22</f>
        <v>0</v>
      </c>
      <c r="AY359" s="0" t="n">
        <f aca="false">SUMPRODUCT('FD inverse'!$A$49:$BH$49,'FD mesh'!$B$84:$BI$84,$E358:$BL358)+'FD inverse'!$A$49*$C359/Setup!$B$17+INDEX('FD inverse'!$A$49:$BH$49,1,'FD mesh'!$B$15+1)*Setup!$B$22</f>
        <v>0</v>
      </c>
      <c r="AZ359" s="0" t="n">
        <f aca="false">SUMPRODUCT('FD inverse'!$A$50:$BH$50,'FD mesh'!$B$84:$BI$84,$E358:$BL358)+'FD inverse'!$A$50*$C359/Setup!$B$17+INDEX('FD inverse'!$A$50:$BH$50,1,'FD mesh'!$B$15+1)*Setup!$B$22</f>
        <v>0</v>
      </c>
      <c r="BA359" s="0" t="n">
        <f aca="false">SUMPRODUCT('FD inverse'!$A$51:$BH$51,'FD mesh'!$B$84:$BI$84,$E358:$BL358)+'FD inverse'!$A$51*$C359/Setup!$B$17+INDEX('FD inverse'!$A$51:$BH$51,1,'FD mesh'!$B$15+1)*Setup!$B$22</f>
        <v>0</v>
      </c>
      <c r="BB359" s="0" t="n">
        <f aca="false">SUMPRODUCT('FD inverse'!$A$52:$BH$52,'FD mesh'!$B$84:$BI$84,$E358:$BL358)+'FD inverse'!$A$52*$C359/Setup!$B$17+INDEX('FD inverse'!$A$52:$BH$52,1,'FD mesh'!$B$15+1)*Setup!$B$22</f>
        <v>0</v>
      </c>
      <c r="BC359" s="0" t="n">
        <f aca="false">SUMPRODUCT('FD inverse'!$A$53:$BH$53,'FD mesh'!$B$84:$BI$84,$E358:$BL358)+'FD inverse'!$A$53*$C359/Setup!$B$17+INDEX('FD inverse'!$A$53:$BH$53,1,'FD mesh'!$B$15+1)*Setup!$B$22</f>
        <v>0</v>
      </c>
      <c r="BD359" s="0" t="n">
        <f aca="false">SUMPRODUCT('FD inverse'!$A$54:$BH$54,'FD mesh'!$B$84:$BI$84,$E358:$BL358)+'FD inverse'!$A$54*$C359/Setup!$B$17+INDEX('FD inverse'!$A$54:$BH$54,1,'FD mesh'!$B$15+1)*Setup!$B$22</f>
        <v>0</v>
      </c>
      <c r="BE359" s="0" t="n">
        <f aca="false">SUMPRODUCT('FD inverse'!$A$55:$BH$55,'FD mesh'!$B$84:$BI$84,$E358:$BL358)+'FD inverse'!$A$55*$C359/Setup!$B$17+INDEX('FD inverse'!$A$55:$BH$55,1,'FD mesh'!$B$15+1)*Setup!$B$22</f>
        <v>0</v>
      </c>
      <c r="BF359" s="0" t="n">
        <f aca="false">SUMPRODUCT('FD inverse'!$A$56:$BH$56,'FD mesh'!$B$84:$BI$84,$E358:$BL358)+'FD inverse'!$A$56*$C359/Setup!$B$17+INDEX('FD inverse'!$A$56:$BH$56,1,'FD mesh'!$B$15+1)*Setup!$B$22</f>
        <v>0</v>
      </c>
      <c r="BG359" s="0" t="n">
        <f aca="false">SUMPRODUCT('FD inverse'!$A$57:$BH$57,'FD mesh'!$B$84:$BI$84,$E358:$BL358)+'FD inverse'!$A$57*$C359/Setup!$B$17+INDEX('FD inverse'!$A$57:$BH$57,1,'FD mesh'!$B$15+1)*Setup!$B$22</f>
        <v>0</v>
      </c>
      <c r="BH359" s="0" t="n">
        <f aca="false">SUMPRODUCT('FD inverse'!$A$58:$BH$58,'FD mesh'!$B$84:$BI$84,$E358:$BL358)+'FD inverse'!$A$58*$C359/Setup!$B$17+INDEX('FD inverse'!$A$58:$BH$58,1,'FD mesh'!$B$15+1)*Setup!$B$22</f>
        <v>0</v>
      </c>
      <c r="BI359" s="0" t="n">
        <f aca="false">SUMPRODUCT('FD inverse'!$A$59:$BH$59,'FD mesh'!$B$84:$BI$84,$E358:$BL358)+'FD inverse'!$A$59*$C359/Setup!$B$17+INDEX('FD inverse'!$A$59:$BH$59,1,'FD mesh'!$B$15+1)*Setup!$B$22</f>
        <v>0</v>
      </c>
      <c r="BJ359" s="0" t="n">
        <f aca="false">SUMPRODUCT('FD inverse'!$A$60:$BH$60,'FD mesh'!$B$84:$BI$84,$E358:$BL358)+'FD inverse'!$A$60*$C359/Setup!$B$17+INDEX('FD inverse'!$A$60:$BH$60,1,'FD mesh'!$B$15+1)*Setup!$B$22</f>
        <v>0</v>
      </c>
      <c r="BK359" s="0" t="n">
        <f aca="false">SUMPRODUCT('FD inverse'!$A$61:$BH$61,'FD mesh'!$B$84:$BI$84,$E358:$BL358)+'FD inverse'!$A$61*$C359/Setup!$B$17+INDEX('FD inverse'!$A$61:$BH$61,1,'FD mesh'!$B$15+1)*Setup!$B$22</f>
        <v>0</v>
      </c>
      <c r="BL359" s="0" t="n">
        <f aca="false">SUMPRODUCT('FD inverse'!$A$62:$BH$62,'FD mesh'!$B$84:$BI$84,$E358:$BL358)+'FD inverse'!$A$62*$C359/Setup!$B$17+INDEX('FD inverse'!$A$62:$BH$62,1,'FD mesh'!$B$15+1)*Setup!$B$22</f>
        <v>0</v>
      </c>
    </row>
    <row r="360" customFormat="false" ht="15" hidden="false" customHeight="false" outlineLevel="0" collapsed="false">
      <c r="A360" s="0" t="n">
        <v>355</v>
      </c>
      <c r="B360" s="0" t="n">
        <f aca="false">A360*Setup!$B$11/3600</f>
        <v>29.5833333333333</v>
      </c>
      <c r="C360" s="0" t="n">
        <f aca="false">Setup!$B$7+Setup!$B$8*COS(2*PI()*(B360-Setup!$B$9)/24)</f>
        <v>20.3387540835222</v>
      </c>
      <c r="D360" s="0" t="n">
        <f aca="false">(C360-E360)/Setup!$B$17</f>
        <v>-3.0280405208811</v>
      </c>
      <c r="E360" s="0" t="n">
        <f aca="false">SUMPRODUCT('FD inverse'!$A$3:$BH$3,'FD mesh'!$B$84:$BI$84,$E359:$BL359)+'FD inverse'!$A$3*$C360/Setup!$B$17+INDEX('FD inverse'!$A$3:$BH$3,1,'FD mesh'!$B$15+1)*Setup!$B$22</f>
        <v>20.7323993512368</v>
      </c>
      <c r="F360" s="0" t="n">
        <f aca="false">SUMPRODUCT('FD inverse'!$A$4:$BH$4,'FD mesh'!$B$84:$BI$84,$E359:$BL359)+'FD inverse'!$A$4*$C360/Setup!$B$17+INDEX('FD inverse'!$A$4:$BH$4,1,'FD mesh'!$B$15+1)*Setup!$B$22</f>
        <v>20.8258320530651</v>
      </c>
      <c r="G360" s="0" t="n">
        <f aca="false">SUMPRODUCT('FD inverse'!$A$5:$BH$5,'FD mesh'!$B$84:$BI$84,$E359:$BL359)+'FD inverse'!$A$5*$C360/Setup!$B$17+INDEX('FD inverse'!$A$5:$BH$5,1,'FD mesh'!$B$15+1)*Setup!$B$22</f>
        <v>20.924106710969</v>
      </c>
      <c r="H360" s="0" t="n">
        <f aca="false">SUMPRODUCT('FD inverse'!$A$6:$BH$6,'FD mesh'!$B$84:$BI$84,$E359:$BL359)+'FD inverse'!$A$6*$C360/Setup!$B$17+INDEX('FD inverse'!$A$6:$BH$6,1,'FD mesh'!$B$15+1)*Setup!$B$22</f>
        <v>21.2597579602444</v>
      </c>
      <c r="I360" s="0" t="n">
        <f aca="false">SUMPRODUCT('FD inverse'!$A$7:$BH$7,'FD mesh'!$B$84:$BI$84,$E359:$BL359)+'FD inverse'!$A$7*$C360/Setup!$B$17+INDEX('FD inverse'!$A$7:$BH$7,1,'FD mesh'!$B$15+1)*Setup!$B$22</f>
        <v>21.2881929862658</v>
      </c>
      <c r="J360" s="0" t="n">
        <f aca="false">SUMPRODUCT('FD inverse'!$A$8:$BH$8,'FD mesh'!$B$84:$BI$84,$E359:$BL359)+'FD inverse'!$A$8*$C360/Setup!$B$17+INDEX('FD inverse'!$A$8:$BH$8,1,'FD mesh'!$B$15+1)*Setup!$B$22</f>
        <v>21.3135339366957</v>
      </c>
      <c r="K360" s="0" t="n">
        <f aca="false">SUMPRODUCT('FD inverse'!$A$9:$BH$9,'FD mesh'!$B$84:$BI$84,$E359:$BL359)+'FD inverse'!$A$9*$C360/Setup!$B$17+INDEX('FD inverse'!$A$9:$BH$9,1,'FD mesh'!$B$15+1)*Setup!$B$22</f>
        <v>21.3353249106333</v>
      </c>
      <c r="L360" s="0" t="n">
        <f aca="false">SUMPRODUCT('FD inverse'!$A$10:$BH$10,'FD mesh'!$B$84:$BI$84,$E359:$BL359)+'FD inverse'!$A$10*$C360/Setup!$B$17+INDEX('FD inverse'!$A$10:$BH$10,1,'FD mesh'!$B$15+1)*Setup!$B$22</f>
        <v>21.3531974980735</v>
      </c>
      <c r="M360" s="0" t="n">
        <f aca="false">SUMPRODUCT('FD inverse'!$A$11:$BH$11,'FD mesh'!$B$84:$BI$84,$E359:$BL359)+'FD inverse'!$A$11*$C360/Setup!$B$17+INDEX('FD inverse'!$A$11:$BH$11,1,'FD mesh'!$B$15+1)*Setup!$B$22</f>
        <v>21.3668587232935</v>
      </c>
      <c r="N360" s="0" t="n">
        <f aca="false">SUMPRODUCT('FD inverse'!$A$12:$BH$12,'FD mesh'!$B$84:$BI$84,$E359:$BL359)+'FD inverse'!$A$12*$C360/Setup!$B$17+INDEX('FD inverse'!$A$12:$BH$12,1,'FD mesh'!$B$15+1)*Setup!$B$22</f>
        <v>21.3760804407759</v>
      </c>
      <c r="O360" s="0" t="n">
        <f aca="false">SUMPRODUCT('FD inverse'!$A$13:$BH$13,'FD mesh'!$B$84:$BI$84,$E359:$BL359)+'FD inverse'!$A$13*$C360/Setup!$B$17+INDEX('FD inverse'!$A$13:$BH$13,1,'FD mesh'!$B$15+1)*Setup!$B$22</f>
        <v>21.3806902433603</v>
      </c>
      <c r="P360" s="0" t="n">
        <f aca="false">SUMPRODUCT('FD inverse'!$A$14:$BH$14,'FD mesh'!$B$84:$BI$84,$E359:$BL359)+'FD inverse'!$A$14*$C360/Setup!$B$17+INDEX('FD inverse'!$A$14:$BH$14,1,'FD mesh'!$B$15+1)*Setup!$B$22</f>
        <v>21.3805639296696</v>
      </c>
      <c r="Q360" s="0" t="n">
        <f aca="false">SUMPRODUCT('FD inverse'!$A$15:$BH$15,'FD mesh'!$B$84:$BI$84,$E359:$BL359)+'FD inverse'!$A$15*$C360/Setup!$B$17+INDEX('FD inverse'!$A$15:$BH$15,1,'FD mesh'!$B$15+1)*Setup!$B$22</f>
        <v>21.3756195666981</v>
      </c>
      <c r="R360" s="0" t="n">
        <f aca="false">SUMPRODUCT('FD inverse'!$A$16:$BH$16,'FD mesh'!$B$84:$BI$84,$E359:$BL359)+'FD inverse'!$A$16*$C360/Setup!$B$17+INDEX('FD inverse'!$A$16:$BH$16,1,'FD mesh'!$B$15+1)*Setup!$B$22</f>
        <v>21.3658131735224</v>
      </c>
      <c r="S360" s="0" t="n">
        <f aca="false">SUMPRODUCT('FD inverse'!$A$17:$BH$17,'FD mesh'!$B$84:$BI$84,$E359:$BL359)+'FD inverse'!$A$17*$C360/Setup!$B$17+INDEX('FD inverse'!$A$17:$BH$17,1,'FD mesh'!$B$15+1)*Setup!$B$22</f>
        <v>20.9693643535696</v>
      </c>
      <c r="T360" s="0" t="n">
        <f aca="false">SUMPRODUCT('FD inverse'!$A$18:$BH$18,'FD mesh'!$B$84:$BI$84,$E359:$BL359)+'FD inverse'!$A$18*$C360/Setup!$B$17+INDEX('FD inverse'!$A$18:$BH$18,1,'FD mesh'!$B$15+1)*Setup!$B$22</f>
        <v>20.5706257089794</v>
      </c>
      <c r="U360" s="0" t="n">
        <f aca="false">SUMPRODUCT('FD inverse'!$A$19:$BH$19,'FD mesh'!$B$84:$BI$84,$E359:$BL359)+'FD inverse'!$A$19*$C360/Setup!$B$17+INDEX('FD inverse'!$A$19:$BH$19,1,'FD mesh'!$B$15+1)*Setup!$B$22</f>
        <v>20.1697439646741</v>
      </c>
      <c r="V360" s="0" t="n">
        <f aca="false">SUMPRODUCT('FD inverse'!$A$20:$BH$20,'FD mesh'!$B$84:$BI$84,$E359:$BL359)+'FD inverse'!$A$20*$C360/Setup!$B$17+INDEX('FD inverse'!$A$20:$BH$20,1,'FD mesh'!$B$15+1)*Setup!$B$22</f>
        <v>19.7668714306949</v>
      </c>
      <c r="W360" s="0" t="n">
        <f aca="false">SUMPRODUCT('FD inverse'!$A$21:$BH$21,'FD mesh'!$B$84:$BI$84,$E359:$BL359)+'FD inverse'!$A$21*$C360/Setup!$B$17+INDEX('FD inverse'!$A$21:$BH$21,1,'FD mesh'!$B$15+1)*Setup!$B$22</f>
        <v>19.3621648115679</v>
      </c>
      <c r="X360" s="0" t="n">
        <f aca="false">SUMPRODUCT('FD inverse'!$A$22:$BH$22,'FD mesh'!$B$84:$BI$84,$E359:$BL359)+'FD inverse'!$A$22*$C360/Setup!$B$17+INDEX('FD inverse'!$A$22:$BH$22,1,'FD mesh'!$B$15+1)*Setup!$B$22</f>
        <v>18.9557841836289</v>
      </c>
      <c r="Y360" s="0" t="n">
        <f aca="false">SUMPRODUCT('FD inverse'!$A$23:$BH$23,'FD mesh'!$B$84:$BI$84,$E359:$BL359)+'FD inverse'!$A$23*$C360/Setup!$B$17+INDEX('FD inverse'!$A$23:$BH$23,1,'FD mesh'!$B$15+1)*Setup!$B$22</f>
        <v>18.5478921274779</v>
      </c>
      <c r="Z360" s="0" t="n">
        <f aca="false">SUMPRODUCT('FD inverse'!$A$24:$BH$24,'FD mesh'!$B$84:$BI$84,$E359:$BL359)+'FD inverse'!$A$24*$C360/Setup!$B$17+INDEX('FD inverse'!$A$24:$BH$24,1,'FD mesh'!$B$15+1)*Setup!$B$22</f>
        <v>18.1386530025058</v>
      </c>
      <c r="AA360" s="0" t="n">
        <f aca="false">SUMPRODUCT('FD inverse'!$A$25:$BH$25,'FD mesh'!$B$84:$BI$84,$E359:$BL359)+'FD inverse'!$A$25*$C360/Setup!$B$17+INDEX('FD inverse'!$A$25:$BH$25,1,'FD mesh'!$B$15+1)*Setup!$B$22</f>
        <v>17.7282323502439</v>
      </c>
      <c r="AB360" s="0" t="n">
        <f aca="false">SUMPRODUCT('FD inverse'!$A$26:$BH$26,'FD mesh'!$B$84:$BI$84,$E359:$BL359)+'FD inverse'!$A$26*$C360/Setup!$B$17+INDEX('FD inverse'!$A$26:$BH$26,1,'FD mesh'!$B$15+1)*Setup!$B$22</f>
        <v>17.3167964131366</v>
      </c>
      <c r="AC360" s="0" t="n">
        <f aca="false">SUMPRODUCT('FD inverse'!$A$27:$BH$27,'FD mesh'!$B$84:$BI$84,$E359:$BL359)+'FD inverse'!$A$27*$C360/Setup!$B$17+INDEX('FD inverse'!$A$27:$BH$27,1,'FD mesh'!$B$15+1)*Setup!$B$22</f>
        <v>16.9045117552153</v>
      </c>
      <c r="AD360" s="0" t="n">
        <f aca="false">SUMPRODUCT('FD inverse'!$A$28:$BH$28,'FD mesh'!$B$84:$BI$84,$E359:$BL359)+'FD inverse'!$A$28*$C360/Setup!$B$17+INDEX('FD inverse'!$A$28:$BH$28,1,'FD mesh'!$B$15+1)*Setup!$B$22</f>
        <v>16.4915449710639</v>
      </c>
      <c r="AE360" s="0" t="n">
        <f aca="false">SUMPRODUCT('FD inverse'!$A$29:$BH$29,'FD mesh'!$B$84:$BI$84,$E359:$BL359)+'FD inverse'!$A$29*$C360/Setup!$B$17+INDEX('FD inverse'!$A$29:$BH$29,1,'FD mesh'!$B$15+1)*Setup!$B$22</f>
        <v>16.0780624693927</v>
      </c>
      <c r="AF360" s="0" t="n">
        <f aca="false">SUMPRODUCT('FD inverse'!$A$30:$BH$30,'FD mesh'!$B$84:$BI$84,$E359:$BL359)+'FD inverse'!$A$30*$C360/Setup!$B$17+INDEX('FD inverse'!$A$30:$BH$30,1,'FD mesh'!$B$15+1)*Setup!$B$22</f>
        <v>15.6642303174931</v>
      </c>
      <c r="AG360" s="0" t="n">
        <f aca="false">SUMPRODUCT('FD inverse'!$A$31:$BH$31,'FD mesh'!$B$84:$BI$84,$E359:$BL359)+'FD inverse'!$A$31*$C360/Setup!$B$17+INDEX('FD inverse'!$A$31:$BH$31,1,'FD mesh'!$B$15+1)*Setup!$B$22</f>
        <v>15.2502141328117</v>
      </c>
      <c r="AH360" s="0" t="n">
        <f aca="false">SUMPRODUCT('FD inverse'!$A$32:$BH$32,'FD mesh'!$B$84:$BI$84,$E359:$BL359)+'FD inverse'!$A$32*$C360/Setup!$B$17+INDEX('FD inverse'!$A$32:$BH$32,1,'FD mesh'!$B$15+1)*Setup!$B$22</f>
        <v>15.232747174428</v>
      </c>
      <c r="AI360" s="0" t="n">
        <f aca="false">SUMPRODUCT('FD inverse'!$A$33:$BH$33,'FD mesh'!$B$84:$BI$84,$E359:$BL359)+'FD inverse'!$A$33*$C360/Setup!$B$17+INDEX('FD inverse'!$A$33:$BH$33,1,'FD mesh'!$B$15+1)*Setup!$B$22</f>
        <v>15.2152587253875</v>
      </c>
      <c r="AJ360" s="0" t="n">
        <f aca="false">SUMPRODUCT('FD inverse'!$A$34:$BH$34,'FD mesh'!$B$84:$BI$84,$E359:$BL359)+'FD inverse'!$A$34*$C360/Setup!$B$17+INDEX('FD inverse'!$A$34:$BH$34,1,'FD mesh'!$B$15+1)*Setup!$B$22</f>
        <v>15.1977581661989</v>
      </c>
      <c r="AK360" s="0" t="n">
        <f aca="false">SUMPRODUCT('FD inverse'!$A$35:$BH$35,'FD mesh'!$B$84:$BI$84,$E359:$BL359)+'FD inverse'!$A$35*$C360/Setup!$B$17+INDEX('FD inverse'!$A$35:$BH$35,1,'FD mesh'!$B$15+1)*Setup!$B$22</f>
        <v>15.1802532026782</v>
      </c>
      <c r="AL360" s="0" t="n">
        <f aca="false">SUMPRODUCT('FD inverse'!$A$36:$BH$36,'FD mesh'!$B$84:$BI$84,$E359:$BL359)+'FD inverse'!$A$36*$C360/Setup!$B$17+INDEX('FD inverse'!$A$36:$BH$36,1,'FD mesh'!$B$15+1)*Setup!$B$22</f>
        <v>15.1627499245077</v>
      </c>
      <c r="AM360" s="0" t="n">
        <f aca="false">SUMPRODUCT('FD inverse'!$A$37:$BH$37,'FD mesh'!$B$84:$BI$84,$E359:$BL359)+'FD inverse'!$A$37*$C360/Setup!$B$17+INDEX('FD inverse'!$A$37:$BH$37,1,'FD mesh'!$B$15+1)*Setup!$B$22</f>
        <v>15.1452528850646</v>
      </c>
      <c r="AN360" s="0" t="n">
        <f aca="false">SUMPRODUCT('FD inverse'!$A$38:$BH$38,'FD mesh'!$B$84:$BI$84,$E359:$BL359)+'FD inverse'!$A$38*$C360/Setup!$B$17+INDEX('FD inverse'!$A$38:$BH$38,1,'FD mesh'!$B$15+1)*Setup!$B$22</f>
        <v>15.1277652001034</v>
      </c>
      <c r="AO360" s="0" t="n">
        <f aca="false">SUMPRODUCT('FD inverse'!$A$39:$BH$39,'FD mesh'!$B$84:$BI$84,$E359:$BL359)+'FD inverse'!$A$39*$C360/Setup!$B$17+INDEX('FD inverse'!$A$39:$BH$39,1,'FD mesh'!$B$15+1)*Setup!$B$22</f>
        <v>15.1102886630133</v>
      </c>
      <c r="AP360" s="0" t="n">
        <f aca="false">SUMPRODUCT('FD inverse'!$A$40:$BH$40,'FD mesh'!$B$84:$BI$84,$E359:$BL359)+'FD inverse'!$A$40*$C360/Setup!$B$17+INDEX('FD inverse'!$A$40:$BH$40,1,'FD mesh'!$B$15+1)*Setup!$B$22</f>
        <v>15.0928238745137</v>
      </c>
      <c r="AQ360" s="0" t="n">
        <f aca="false">SUMPRODUCT('FD inverse'!$A$41:$BH$41,'FD mesh'!$B$84:$BI$84,$E359:$BL359)+'FD inverse'!$A$41*$C360/Setup!$B$17+INDEX('FD inverse'!$A$41:$BH$41,1,'FD mesh'!$B$15+1)*Setup!$B$22</f>
        <v>15.0753703847726</v>
      </c>
      <c r="AR360" s="0" t="n">
        <f aca="false">SUMPRODUCT('FD inverse'!$A$42:$BH$42,'FD mesh'!$B$84:$BI$84,$E359:$BL359)+'FD inverse'!$A$42*$C360/Setup!$B$17+INDEX('FD inverse'!$A$42:$BH$42,1,'FD mesh'!$B$15+1)*Setup!$B$22</f>
        <v>15.0579268460471</v>
      </c>
      <c r="AS360" s="0" t="n">
        <f aca="false">SUMPRODUCT('FD inverse'!$A$43:$BH$43,'FD mesh'!$B$84:$BI$84,$E359:$BL359)+'FD inverse'!$A$43*$C360/Setup!$B$17+INDEX('FD inverse'!$A$43:$BH$43,1,'FD mesh'!$B$15+1)*Setup!$B$22</f>
        <v>0</v>
      </c>
      <c r="AT360" s="0" t="n">
        <f aca="false">SUMPRODUCT('FD inverse'!$A$44:$BH$44,'FD mesh'!$B$84:$BI$84,$E359:$BL359)+'FD inverse'!$A$44*$C360/Setup!$B$17+INDEX('FD inverse'!$A$44:$BH$44,1,'FD mesh'!$B$15+1)*Setup!$B$22</f>
        <v>0</v>
      </c>
      <c r="AU360" s="0" t="n">
        <f aca="false">SUMPRODUCT('FD inverse'!$A$45:$BH$45,'FD mesh'!$B$84:$BI$84,$E359:$BL359)+'FD inverse'!$A$45*$C360/Setup!$B$17+INDEX('FD inverse'!$A$45:$BH$45,1,'FD mesh'!$B$15+1)*Setup!$B$22</f>
        <v>0</v>
      </c>
      <c r="AV360" s="0" t="n">
        <f aca="false">SUMPRODUCT('FD inverse'!$A$46:$BH$46,'FD mesh'!$B$84:$BI$84,$E359:$BL359)+'FD inverse'!$A$46*$C360/Setup!$B$17+INDEX('FD inverse'!$A$46:$BH$46,1,'FD mesh'!$B$15+1)*Setup!$B$22</f>
        <v>0</v>
      </c>
      <c r="AW360" s="0" t="n">
        <f aca="false">SUMPRODUCT('FD inverse'!$A$47:$BH$47,'FD mesh'!$B$84:$BI$84,$E359:$BL359)+'FD inverse'!$A$47*$C360/Setup!$B$17+INDEX('FD inverse'!$A$47:$BH$47,1,'FD mesh'!$B$15+1)*Setup!$B$22</f>
        <v>0</v>
      </c>
      <c r="AX360" s="0" t="n">
        <f aca="false">SUMPRODUCT('FD inverse'!$A$48:$BH$48,'FD mesh'!$B$84:$BI$84,$E359:$BL359)+'FD inverse'!$A$48*$C360/Setup!$B$17+INDEX('FD inverse'!$A$48:$BH$48,1,'FD mesh'!$B$15+1)*Setup!$B$22</f>
        <v>0</v>
      </c>
      <c r="AY360" s="0" t="n">
        <f aca="false">SUMPRODUCT('FD inverse'!$A$49:$BH$49,'FD mesh'!$B$84:$BI$84,$E359:$BL359)+'FD inverse'!$A$49*$C360/Setup!$B$17+INDEX('FD inverse'!$A$49:$BH$49,1,'FD mesh'!$B$15+1)*Setup!$B$22</f>
        <v>0</v>
      </c>
      <c r="AZ360" s="0" t="n">
        <f aca="false">SUMPRODUCT('FD inverse'!$A$50:$BH$50,'FD mesh'!$B$84:$BI$84,$E359:$BL359)+'FD inverse'!$A$50*$C360/Setup!$B$17+INDEX('FD inverse'!$A$50:$BH$50,1,'FD mesh'!$B$15+1)*Setup!$B$22</f>
        <v>0</v>
      </c>
      <c r="BA360" s="0" t="n">
        <f aca="false">SUMPRODUCT('FD inverse'!$A$51:$BH$51,'FD mesh'!$B$84:$BI$84,$E359:$BL359)+'FD inverse'!$A$51*$C360/Setup!$B$17+INDEX('FD inverse'!$A$51:$BH$51,1,'FD mesh'!$B$15+1)*Setup!$B$22</f>
        <v>0</v>
      </c>
      <c r="BB360" s="0" t="n">
        <f aca="false">SUMPRODUCT('FD inverse'!$A$52:$BH$52,'FD mesh'!$B$84:$BI$84,$E359:$BL359)+'FD inverse'!$A$52*$C360/Setup!$B$17+INDEX('FD inverse'!$A$52:$BH$52,1,'FD mesh'!$B$15+1)*Setup!$B$22</f>
        <v>0</v>
      </c>
      <c r="BC360" s="0" t="n">
        <f aca="false">SUMPRODUCT('FD inverse'!$A$53:$BH$53,'FD mesh'!$B$84:$BI$84,$E359:$BL359)+'FD inverse'!$A$53*$C360/Setup!$B$17+INDEX('FD inverse'!$A$53:$BH$53,1,'FD mesh'!$B$15+1)*Setup!$B$22</f>
        <v>0</v>
      </c>
      <c r="BD360" s="0" t="n">
        <f aca="false">SUMPRODUCT('FD inverse'!$A$54:$BH$54,'FD mesh'!$B$84:$BI$84,$E359:$BL359)+'FD inverse'!$A$54*$C360/Setup!$B$17+INDEX('FD inverse'!$A$54:$BH$54,1,'FD mesh'!$B$15+1)*Setup!$B$22</f>
        <v>0</v>
      </c>
      <c r="BE360" s="0" t="n">
        <f aca="false">SUMPRODUCT('FD inverse'!$A$55:$BH$55,'FD mesh'!$B$84:$BI$84,$E359:$BL359)+'FD inverse'!$A$55*$C360/Setup!$B$17+INDEX('FD inverse'!$A$55:$BH$55,1,'FD mesh'!$B$15+1)*Setup!$B$22</f>
        <v>0</v>
      </c>
      <c r="BF360" s="0" t="n">
        <f aca="false">SUMPRODUCT('FD inverse'!$A$56:$BH$56,'FD mesh'!$B$84:$BI$84,$E359:$BL359)+'FD inverse'!$A$56*$C360/Setup!$B$17+INDEX('FD inverse'!$A$56:$BH$56,1,'FD mesh'!$B$15+1)*Setup!$B$22</f>
        <v>0</v>
      </c>
      <c r="BG360" s="0" t="n">
        <f aca="false">SUMPRODUCT('FD inverse'!$A$57:$BH$57,'FD mesh'!$B$84:$BI$84,$E359:$BL359)+'FD inverse'!$A$57*$C360/Setup!$B$17+INDEX('FD inverse'!$A$57:$BH$57,1,'FD mesh'!$B$15+1)*Setup!$B$22</f>
        <v>0</v>
      </c>
      <c r="BH360" s="0" t="n">
        <f aca="false">SUMPRODUCT('FD inverse'!$A$58:$BH$58,'FD mesh'!$B$84:$BI$84,$E359:$BL359)+'FD inverse'!$A$58*$C360/Setup!$B$17+INDEX('FD inverse'!$A$58:$BH$58,1,'FD mesh'!$B$15+1)*Setup!$B$22</f>
        <v>0</v>
      </c>
      <c r="BI360" s="0" t="n">
        <f aca="false">SUMPRODUCT('FD inverse'!$A$59:$BH$59,'FD mesh'!$B$84:$BI$84,$E359:$BL359)+'FD inverse'!$A$59*$C360/Setup!$B$17+INDEX('FD inverse'!$A$59:$BH$59,1,'FD mesh'!$B$15+1)*Setup!$B$22</f>
        <v>0</v>
      </c>
      <c r="BJ360" s="0" t="n">
        <f aca="false">SUMPRODUCT('FD inverse'!$A$60:$BH$60,'FD mesh'!$B$84:$BI$84,$E359:$BL359)+'FD inverse'!$A$60*$C360/Setup!$B$17+INDEX('FD inverse'!$A$60:$BH$60,1,'FD mesh'!$B$15+1)*Setup!$B$22</f>
        <v>0</v>
      </c>
      <c r="BK360" s="0" t="n">
        <f aca="false">SUMPRODUCT('FD inverse'!$A$61:$BH$61,'FD mesh'!$B$84:$BI$84,$E359:$BL359)+'FD inverse'!$A$61*$C360/Setup!$B$17+INDEX('FD inverse'!$A$61:$BH$61,1,'FD mesh'!$B$15+1)*Setup!$B$22</f>
        <v>0</v>
      </c>
      <c r="BL360" s="0" t="n">
        <f aca="false">SUMPRODUCT('FD inverse'!$A$62:$BH$62,'FD mesh'!$B$84:$BI$84,$E359:$BL359)+'FD inverse'!$A$62*$C360/Setup!$B$17+INDEX('FD inverse'!$A$62:$BH$62,1,'FD mesh'!$B$15+1)*Setup!$B$22</f>
        <v>0</v>
      </c>
    </row>
    <row r="361" customFormat="false" ht="15" hidden="false" customHeight="false" outlineLevel="0" collapsed="false">
      <c r="A361" s="0" t="n">
        <v>356</v>
      </c>
      <c r="B361" s="0" t="n">
        <f aca="false">A361*Setup!$B$11/3600</f>
        <v>29.6666666666667</v>
      </c>
      <c r="C361" s="0" t="n">
        <f aca="false">Setup!$B$7+Setup!$B$8*COS(2*PI()*(B361-Setup!$B$9)/24)</f>
        <v>20.3747688518534</v>
      </c>
      <c r="D361" s="0" t="n">
        <f aca="false">(C361-E361)/Setup!$B$17</f>
        <v>-2.87701758907622</v>
      </c>
      <c r="E361" s="0" t="n">
        <f aca="false">SUMPRODUCT('FD inverse'!$A$3:$BH$3,'FD mesh'!$B$84:$BI$84,$E360:$BL360)+'FD inverse'!$A$3*$C361/Setup!$B$17+INDEX('FD inverse'!$A$3:$BH$3,1,'FD mesh'!$B$15+1)*Setup!$B$22</f>
        <v>20.7487811384333</v>
      </c>
      <c r="F361" s="0" t="n">
        <f aca="false">SUMPRODUCT('FD inverse'!$A$4:$BH$4,'FD mesh'!$B$84:$BI$84,$E360:$BL360)+'FD inverse'!$A$4*$C361/Setup!$B$17+INDEX('FD inverse'!$A$4:$BH$4,1,'FD mesh'!$B$15+1)*Setup!$B$22</f>
        <v>20.8379617372642</v>
      </c>
      <c r="G361" s="0" t="n">
        <f aca="false">SUMPRODUCT('FD inverse'!$A$5:$BH$5,'FD mesh'!$B$84:$BI$84,$E360:$BL360)+'FD inverse'!$A$5*$C361/Setup!$B$17+INDEX('FD inverse'!$A$5:$BH$5,1,'FD mesh'!$B$15+1)*Setup!$B$22</f>
        <v>20.9324069559732</v>
      </c>
      <c r="H361" s="0" t="n">
        <f aca="false">SUMPRODUCT('FD inverse'!$A$6:$BH$6,'FD mesh'!$B$84:$BI$84,$E360:$BL360)+'FD inverse'!$A$6*$C361/Setup!$B$17+INDEX('FD inverse'!$A$6:$BH$6,1,'FD mesh'!$B$15+1)*Setup!$B$22</f>
        <v>21.2557951528175</v>
      </c>
      <c r="I361" s="0" t="n">
        <f aca="false">SUMPRODUCT('FD inverse'!$A$7:$BH$7,'FD mesh'!$B$84:$BI$84,$E360:$BL360)+'FD inverse'!$A$7*$C361/Setup!$B$17+INDEX('FD inverse'!$A$7:$BH$7,1,'FD mesh'!$B$15+1)*Setup!$B$22</f>
        <v>21.2832446075745</v>
      </c>
      <c r="J361" s="0" t="n">
        <f aca="false">SUMPRODUCT('FD inverse'!$A$8:$BH$8,'FD mesh'!$B$84:$BI$84,$E360:$BL360)+'FD inverse'!$A$8*$C361/Setup!$B$17+INDEX('FD inverse'!$A$8:$BH$8,1,'FD mesh'!$B$15+1)*Setup!$B$22</f>
        <v>21.3077746648735</v>
      </c>
      <c r="K361" s="0" t="n">
        <f aca="false">SUMPRODUCT('FD inverse'!$A$9:$BH$9,'FD mesh'!$B$84:$BI$84,$E360:$BL360)+'FD inverse'!$A$9*$C361/Setup!$B$17+INDEX('FD inverse'!$A$9:$BH$9,1,'FD mesh'!$B$15+1)*Setup!$B$22</f>
        <v>21.3289069216875</v>
      </c>
      <c r="L361" s="0" t="n">
        <f aca="false">SUMPRODUCT('FD inverse'!$A$10:$BH$10,'FD mesh'!$B$84:$BI$84,$E360:$BL360)+'FD inverse'!$A$10*$C361/Setup!$B$17+INDEX('FD inverse'!$A$10:$BH$10,1,'FD mesh'!$B$15+1)*Setup!$B$22</f>
        <v>21.3462527543448</v>
      </c>
      <c r="M361" s="0" t="n">
        <f aca="false">SUMPRODUCT('FD inverse'!$A$11:$BH$11,'FD mesh'!$B$84:$BI$84,$E360:$BL360)+'FD inverse'!$A$11*$C361/Setup!$B$17+INDEX('FD inverse'!$A$11:$BH$11,1,'FD mesh'!$B$15+1)*Setup!$B$22</f>
        <v>21.3595013930618</v>
      </c>
      <c r="N361" s="0" t="n">
        <f aca="false">SUMPRODUCT('FD inverse'!$A$12:$BH$12,'FD mesh'!$B$84:$BI$84,$E360:$BL360)+'FD inverse'!$A$12*$C361/Setup!$B$17+INDEX('FD inverse'!$A$12:$BH$12,1,'FD mesh'!$B$15+1)*Setup!$B$22</f>
        <v>21.3684094239724</v>
      </c>
      <c r="O361" s="0" t="n">
        <f aca="false">SUMPRODUCT('FD inverse'!$A$13:$BH$13,'FD mesh'!$B$84:$BI$84,$E360:$BL360)+'FD inverse'!$A$13*$C361/Setup!$B$17+INDEX('FD inverse'!$A$13:$BH$13,1,'FD mesh'!$B$15+1)*Setup!$B$22</f>
        <v>21.3727917812527</v>
      </c>
      <c r="P361" s="0" t="n">
        <f aca="false">SUMPRODUCT('FD inverse'!$A$14:$BH$14,'FD mesh'!$B$84:$BI$84,$E360:$BL360)+'FD inverse'!$A$14*$C361/Setup!$B$17+INDEX('FD inverse'!$A$14:$BH$14,1,'FD mesh'!$B$15+1)*Setup!$B$22</f>
        <v>21.3725142788824</v>
      </c>
      <c r="Q361" s="0" t="n">
        <f aca="false">SUMPRODUCT('FD inverse'!$A$15:$BH$15,'FD mesh'!$B$84:$BI$84,$E360:$BL360)+'FD inverse'!$A$15*$C361/Setup!$B$17+INDEX('FD inverse'!$A$15:$BH$15,1,'FD mesh'!$B$15+1)*Setup!$B$22</f>
        <v>21.3674877200006</v>
      </c>
      <c r="R361" s="0" t="n">
        <f aca="false">SUMPRODUCT('FD inverse'!$A$16:$BH$16,'FD mesh'!$B$84:$BI$84,$E360:$BL360)+'FD inverse'!$A$16*$C361/Setup!$B$17+INDEX('FD inverse'!$A$16:$BH$16,1,'FD mesh'!$B$15+1)*Setup!$B$22</f>
        <v>21.3576636114447</v>
      </c>
      <c r="S361" s="0" t="n">
        <f aca="false">SUMPRODUCT('FD inverse'!$A$17:$BH$17,'FD mesh'!$B$84:$BI$84,$E360:$BL360)+'FD inverse'!$A$17*$C361/Setup!$B$17+INDEX('FD inverse'!$A$17:$BH$17,1,'FD mesh'!$B$15+1)*Setup!$B$22</f>
        <v>20.9616712227186</v>
      </c>
      <c r="T361" s="0" t="n">
        <f aca="false">SUMPRODUCT('FD inverse'!$A$18:$BH$18,'FD mesh'!$B$84:$BI$84,$E360:$BL360)+'FD inverse'!$A$18*$C361/Setup!$B$17+INDEX('FD inverse'!$A$18:$BH$18,1,'FD mesh'!$B$15+1)*Setup!$B$22</f>
        <v>20.5634148554848</v>
      </c>
      <c r="U361" s="0" t="n">
        <f aca="false">SUMPRODUCT('FD inverse'!$A$19:$BH$19,'FD mesh'!$B$84:$BI$84,$E360:$BL360)+'FD inverse'!$A$19*$C361/Setup!$B$17+INDEX('FD inverse'!$A$19:$BH$19,1,'FD mesh'!$B$15+1)*Setup!$B$22</f>
        <v>20.1630364370798</v>
      </c>
      <c r="V361" s="0" t="n">
        <f aca="false">SUMPRODUCT('FD inverse'!$A$20:$BH$20,'FD mesh'!$B$84:$BI$84,$E360:$BL360)+'FD inverse'!$A$20*$C361/Setup!$B$17+INDEX('FD inverse'!$A$20:$BH$20,1,'FD mesh'!$B$15+1)*Setup!$B$22</f>
        <v>19.7606840891257</v>
      </c>
      <c r="W361" s="0" t="n">
        <f aca="false">SUMPRODUCT('FD inverse'!$A$21:$BH$21,'FD mesh'!$B$84:$BI$84,$E360:$BL360)+'FD inverse'!$A$21*$C361/Setup!$B$17+INDEX('FD inverse'!$A$21:$BH$21,1,'FD mesh'!$B$15+1)*Setup!$B$22</f>
        <v>19.3565108949383</v>
      </c>
      <c r="X361" s="0" t="n">
        <f aca="false">SUMPRODUCT('FD inverse'!$A$22:$BH$22,'FD mesh'!$B$84:$BI$84,$E360:$BL360)+'FD inverse'!$A$22*$C361/Setup!$B$17+INDEX('FD inverse'!$A$22:$BH$22,1,'FD mesh'!$B$15+1)*Setup!$B$22</f>
        <v>18.950673833857</v>
      </c>
      <c r="Y361" s="0" t="n">
        <f aca="false">SUMPRODUCT('FD inverse'!$A$23:$BH$23,'FD mesh'!$B$84:$BI$84,$E360:$BL360)+'FD inverse'!$A$23*$C361/Setup!$B$17+INDEX('FD inverse'!$A$23:$BH$23,1,'FD mesh'!$B$15+1)*Setup!$B$22</f>
        <v>18.5433328698429</v>
      </c>
      <c r="Z361" s="0" t="n">
        <f aca="false">SUMPRODUCT('FD inverse'!$A$24:$BH$24,'FD mesh'!$B$84:$BI$84,$E360:$BL360)+'FD inverse'!$A$24*$C361/Setup!$B$17+INDEX('FD inverse'!$A$24:$BH$24,1,'FD mesh'!$B$15+1)*Setup!$B$22</f>
        <v>18.134650181439</v>
      </c>
      <c r="AA361" s="0" t="n">
        <f aca="false">SUMPRODUCT('FD inverse'!$A$25:$BH$25,'FD mesh'!$B$84:$BI$84,$E360:$BL360)+'FD inverse'!$A$25*$C361/Setup!$B$17+INDEX('FD inverse'!$A$25:$BH$25,1,'FD mesh'!$B$15+1)*Setup!$B$22</f>
        <v>17.7247895199783</v>
      </c>
      <c r="AB361" s="0" t="n">
        <f aca="false">SUMPRODUCT('FD inverse'!$A$26:$BH$26,'FD mesh'!$B$84:$BI$84,$E360:$BL360)+'FD inverse'!$A$26*$C361/Setup!$B$17+INDEX('FD inverse'!$A$26:$BH$26,1,'FD mesh'!$B$15+1)*Setup!$B$22</f>
        <v>17.3139156827537</v>
      </c>
      <c r="AC361" s="0" t="n">
        <f aca="false">SUMPRODUCT('FD inverse'!$A$27:$BH$27,'FD mesh'!$B$84:$BI$84,$E360:$BL360)+'FD inverse'!$A$27*$C361/Setup!$B$17+INDEX('FD inverse'!$A$27:$BH$27,1,'FD mesh'!$B$15+1)*Setup!$B$22</f>
        <v>16.9021940877308</v>
      </c>
      <c r="AD361" s="0" t="n">
        <f aca="false">SUMPRODUCT('FD inverse'!$A$28:$BH$28,'FD mesh'!$B$84:$BI$84,$E360:$BL360)+'FD inverse'!$A$28*$C361/Setup!$B$17+INDEX('FD inverse'!$A$28:$BH$28,1,'FD mesh'!$B$15+1)*Setup!$B$22</f>
        <v>16.4897904362767</v>
      </c>
      <c r="AE361" s="0" t="n">
        <f aca="false">SUMPRODUCT('FD inverse'!$A$29:$BH$29,'FD mesh'!$B$84:$BI$84,$E360:$BL360)+'FD inverse'!$A$29*$C361/Setup!$B$17+INDEX('FD inverse'!$A$29:$BH$29,1,'FD mesh'!$B$15+1)*Setup!$B$22</f>
        <v>16.0768704502995</v>
      </c>
      <c r="AF361" s="0" t="n">
        <f aca="false">SUMPRODUCT('FD inverse'!$A$30:$BH$30,'FD mesh'!$B$84:$BI$84,$E360:$BL360)+'FD inverse'!$A$30*$C361/Setup!$B$17+INDEX('FD inverse'!$A$30:$BH$30,1,'FD mesh'!$B$15+1)*Setup!$B$22</f>
        <v>15.663599670132</v>
      </c>
      <c r="AG361" s="0" t="n">
        <f aca="false">SUMPRODUCT('FD inverse'!$A$31:$BH$31,'FD mesh'!$B$84:$BI$84,$E360:$BL360)+'FD inverse'!$A$31*$C361/Setup!$B$17+INDEX('FD inverse'!$A$31:$BH$31,1,'FD mesh'!$B$15+1)*Setup!$B$22</f>
        <v>15.2501432994554</v>
      </c>
      <c r="AH361" s="0" t="n">
        <f aca="false">SUMPRODUCT('FD inverse'!$A$32:$BH$32,'FD mesh'!$B$84:$BI$84,$E360:$BL360)+'FD inverse'!$A$32*$C361/Setup!$B$17+INDEX('FD inverse'!$A$32:$BH$32,1,'FD mesh'!$B$15+1)*Setup!$B$22</f>
        <v>15.2326982579418</v>
      </c>
      <c r="AI361" s="0" t="n">
        <f aca="false">SUMPRODUCT('FD inverse'!$A$33:$BH$33,'FD mesh'!$B$84:$BI$84,$E360:$BL360)+'FD inverse'!$A$33*$C361/Setup!$B$17+INDEX('FD inverse'!$A$33:$BH$33,1,'FD mesh'!$B$15+1)*Setup!$B$22</f>
        <v>15.2152284537761</v>
      </c>
      <c r="AJ361" s="0" t="n">
        <f aca="false">SUMPRODUCT('FD inverse'!$A$34:$BH$34,'FD mesh'!$B$84:$BI$84,$E360:$BL360)+'FD inverse'!$A$34*$C361/Setup!$B$17+INDEX('FD inverse'!$A$34:$BH$34,1,'FD mesh'!$B$15+1)*Setup!$B$22</f>
        <v>15.1977433254236</v>
      </c>
      <c r="AK361" s="0" t="n">
        <f aca="false">SUMPRODUCT('FD inverse'!$A$35:$BH$35,'FD mesh'!$B$84:$BI$84,$E360:$BL360)+'FD inverse'!$A$35*$C361/Setup!$B$17+INDEX('FD inverse'!$A$35:$BH$35,1,'FD mesh'!$B$15+1)*Setup!$B$22</f>
        <v>15.1802506843288</v>
      </c>
      <c r="AL361" s="0" t="n">
        <f aca="false">SUMPRODUCT('FD inverse'!$A$36:$BH$36,'FD mesh'!$B$84:$BI$84,$E360:$BL360)+'FD inverse'!$A$36*$C361/Setup!$B$17+INDEX('FD inverse'!$A$36:$BH$36,1,'FD mesh'!$B$15+1)*Setup!$B$22</f>
        <v>15.1627567683875</v>
      </c>
      <c r="AM361" s="0" t="n">
        <f aca="false">SUMPRODUCT('FD inverse'!$A$37:$BH$37,'FD mesh'!$B$84:$BI$84,$E360:$BL360)+'FD inverse'!$A$37*$C361/Setup!$B$17+INDEX('FD inverse'!$A$37:$BH$37,1,'FD mesh'!$B$15+1)*Setup!$B$22</f>
        <v>15.1452663169759</v>
      </c>
      <c r="AN361" s="0" t="n">
        <f aca="false">SUMPRODUCT('FD inverse'!$A$38:$BH$38,'FD mesh'!$B$84:$BI$84,$E360:$BL360)+'FD inverse'!$A$38*$C361/Setup!$B$17+INDEX('FD inverse'!$A$38:$BH$38,1,'FD mesh'!$B$15+1)*Setup!$B$22</f>
        <v>15.1277826651072</v>
      </c>
      <c r="AO361" s="0" t="n">
        <f aca="false">SUMPRODUCT('FD inverse'!$A$39:$BH$39,'FD mesh'!$B$84:$BI$84,$E360:$BL360)+'FD inverse'!$A$39*$C361/Setup!$B$17+INDEX('FD inverse'!$A$39:$BH$39,1,'FD mesh'!$B$15+1)*Setup!$B$22</f>
        <v>15.1103078544256</v>
      </c>
      <c r="AP361" s="0" t="n">
        <f aca="false">SUMPRODUCT('FD inverse'!$A$40:$BH$40,'FD mesh'!$B$84:$BI$84,$E360:$BL360)+'FD inverse'!$A$40*$C361/Setup!$B$17+INDEX('FD inverse'!$A$40:$BH$40,1,'FD mesh'!$B$15+1)*Setup!$B$22</f>
        <v>15.0928427588791</v>
      </c>
      <c r="AQ361" s="0" t="n">
        <f aca="false">SUMPRODUCT('FD inverse'!$A$41:$BH$41,'FD mesh'!$B$84:$BI$84,$E360:$BL360)+'FD inverse'!$A$41*$C361/Setup!$B$17+INDEX('FD inverse'!$A$41:$BH$41,1,'FD mesh'!$B$15+1)*Setup!$B$22</f>
        <v>15.0753872230334</v>
      </c>
      <c r="AR361" s="0" t="n">
        <f aca="false">SUMPRODUCT('FD inverse'!$A$42:$BH$42,'FD mesh'!$B$84:$BI$84,$E360:$BL360)+'FD inverse'!$A$42*$C361/Setup!$B$17+INDEX('FD inverse'!$A$42:$BH$42,1,'FD mesh'!$B$15+1)*Setup!$B$22</f>
        <v>15.0579402111031</v>
      </c>
      <c r="AS361" s="0" t="n">
        <f aca="false">SUMPRODUCT('FD inverse'!$A$43:$BH$43,'FD mesh'!$B$84:$BI$84,$E360:$BL360)+'FD inverse'!$A$43*$C361/Setup!$B$17+INDEX('FD inverse'!$A$43:$BH$43,1,'FD mesh'!$B$15+1)*Setup!$B$22</f>
        <v>0</v>
      </c>
      <c r="AT361" s="0" t="n">
        <f aca="false">SUMPRODUCT('FD inverse'!$A$44:$BH$44,'FD mesh'!$B$84:$BI$84,$E360:$BL360)+'FD inverse'!$A$44*$C361/Setup!$B$17+INDEX('FD inverse'!$A$44:$BH$44,1,'FD mesh'!$B$15+1)*Setup!$B$22</f>
        <v>0</v>
      </c>
      <c r="AU361" s="0" t="n">
        <f aca="false">SUMPRODUCT('FD inverse'!$A$45:$BH$45,'FD mesh'!$B$84:$BI$84,$E360:$BL360)+'FD inverse'!$A$45*$C361/Setup!$B$17+INDEX('FD inverse'!$A$45:$BH$45,1,'FD mesh'!$B$15+1)*Setup!$B$22</f>
        <v>0</v>
      </c>
      <c r="AV361" s="0" t="n">
        <f aca="false">SUMPRODUCT('FD inverse'!$A$46:$BH$46,'FD mesh'!$B$84:$BI$84,$E360:$BL360)+'FD inverse'!$A$46*$C361/Setup!$B$17+INDEX('FD inverse'!$A$46:$BH$46,1,'FD mesh'!$B$15+1)*Setup!$B$22</f>
        <v>0</v>
      </c>
      <c r="AW361" s="0" t="n">
        <f aca="false">SUMPRODUCT('FD inverse'!$A$47:$BH$47,'FD mesh'!$B$84:$BI$84,$E360:$BL360)+'FD inverse'!$A$47*$C361/Setup!$B$17+INDEX('FD inverse'!$A$47:$BH$47,1,'FD mesh'!$B$15+1)*Setup!$B$22</f>
        <v>0</v>
      </c>
      <c r="AX361" s="0" t="n">
        <f aca="false">SUMPRODUCT('FD inverse'!$A$48:$BH$48,'FD mesh'!$B$84:$BI$84,$E360:$BL360)+'FD inverse'!$A$48*$C361/Setup!$B$17+INDEX('FD inverse'!$A$48:$BH$48,1,'FD mesh'!$B$15+1)*Setup!$B$22</f>
        <v>0</v>
      </c>
      <c r="AY361" s="0" t="n">
        <f aca="false">SUMPRODUCT('FD inverse'!$A$49:$BH$49,'FD mesh'!$B$84:$BI$84,$E360:$BL360)+'FD inverse'!$A$49*$C361/Setup!$B$17+INDEX('FD inverse'!$A$49:$BH$49,1,'FD mesh'!$B$15+1)*Setup!$B$22</f>
        <v>0</v>
      </c>
      <c r="AZ361" s="0" t="n">
        <f aca="false">SUMPRODUCT('FD inverse'!$A$50:$BH$50,'FD mesh'!$B$84:$BI$84,$E360:$BL360)+'FD inverse'!$A$50*$C361/Setup!$B$17+INDEX('FD inverse'!$A$50:$BH$50,1,'FD mesh'!$B$15+1)*Setup!$B$22</f>
        <v>0</v>
      </c>
      <c r="BA361" s="0" t="n">
        <f aca="false">SUMPRODUCT('FD inverse'!$A$51:$BH$51,'FD mesh'!$B$84:$BI$84,$E360:$BL360)+'FD inverse'!$A$51*$C361/Setup!$B$17+INDEX('FD inverse'!$A$51:$BH$51,1,'FD mesh'!$B$15+1)*Setup!$B$22</f>
        <v>0</v>
      </c>
      <c r="BB361" s="0" t="n">
        <f aca="false">SUMPRODUCT('FD inverse'!$A$52:$BH$52,'FD mesh'!$B$84:$BI$84,$E360:$BL360)+'FD inverse'!$A$52*$C361/Setup!$B$17+INDEX('FD inverse'!$A$52:$BH$52,1,'FD mesh'!$B$15+1)*Setup!$B$22</f>
        <v>0</v>
      </c>
      <c r="BC361" s="0" t="n">
        <f aca="false">SUMPRODUCT('FD inverse'!$A$53:$BH$53,'FD mesh'!$B$84:$BI$84,$E360:$BL360)+'FD inverse'!$A$53*$C361/Setup!$B$17+INDEX('FD inverse'!$A$53:$BH$53,1,'FD mesh'!$B$15+1)*Setup!$B$22</f>
        <v>0</v>
      </c>
      <c r="BD361" s="0" t="n">
        <f aca="false">SUMPRODUCT('FD inverse'!$A$54:$BH$54,'FD mesh'!$B$84:$BI$84,$E360:$BL360)+'FD inverse'!$A$54*$C361/Setup!$B$17+INDEX('FD inverse'!$A$54:$BH$54,1,'FD mesh'!$B$15+1)*Setup!$B$22</f>
        <v>0</v>
      </c>
      <c r="BE361" s="0" t="n">
        <f aca="false">SUMPRODUCT('FD inverse'!$A$55:$BH$55,'FD mesh'!$B$84:$BI$84,$E360:$BL360)+'FD inverse'!$A$55*$C361/Setup!$B$17+INDEX('FD inverse'!$A$55:$BH$55,1,'FD mesh'!$B$15+1)*Setup!$B$22</f>
        <v>0</v>
      </c>
      <c r="BF361" s="0" t="n">
        <f aca="false">SUMPRODUCT('FD inverse'!$A$56:$BH$56,'FD mesh'!$B$84:$BI$84,$E360:$BL360)+'FD inverse'!$A$56*$C361/Setup!$B$17+INDEX('FD inverse'!$A$56:$BH$56,1,'FD mesh'!$B$15+1)*Setup!$B$22</f>
        <v>0</v>
      </c>
      <c r="BG361" s="0" t="n">
        <f aca="false">SUMPRODUCT('FD inverse'!$A$57:$BH$57,'FD mesh'!$B$84:$BI$84,$E360:$BL360)+'FD inverse'!$A$57*$C361/Setup!$B$17+INDEX('FD inverse'!$A$57:$BH$57,1,'FD mesh'!$B$15+1)*Setup!$B$22</f>
        <v>0</v>
      </c>
      <c r="BH361" s="0" t="n">
        <f aca="false">SUMPRODUCT('FD inverse'!$A$58:$BH$58,'FD mesh'!$B$84:$BI$84,$E360:$BL360)+'FD inverse'!$A$58*$C361/Setup!$B$17+INDEX('FD inverse'!$A$58:$BH$58,1,'FD mesh'!$B$15+1)*Setup!$B$22</f>
        <v>0</v>
      </c>
      <c r="BI361" s="0" t="n">
        <f aca="false">SUMPRODUCT('FD inverse'!$A$59:$BH$59,'FD mesh'!$B$84:$BI$84,$E360:$BL360)+'FD inverse'!$A$59*$C361/Setup!$B$17+INDEX('FD inverse'!$A$59:$BH$59,1,'FD mesh'!$B$15+1)*Setup!$B$22</f>
        <v>0</v>
      </c>
      <c r="BJ361" s="0" t="n">
        <f aca="false">SUMPRODUCT('FD inverse'!$A$60:$BH$60,'FD mesh'!$B$84:$BI$84,$E360:$BL360)+'FD inverse'!$A$60*$C361/Setup!$B$17+INDEX('FD inverse'!$A$60:$BH$60,1,'FD mesh'!$B$15+1)*Setup!$B$22</f>
        <v>0</v>
      </c>
      <c r="BK361" s="0" t="n">
        <f aca="false">SUMPRODUCT('FD inverse'!$A$61:$BH$61,'FD mesh'!$B$84:$BI$84,$E360:$BL360)+'FD inverse'!$A$61*$C361/Setup!$B$17+INDEX('FD inverse'!$A$61:$BH$61,1,'FD mesh'!$B$15+1)*Setup!$B$22</f>
        <v>0</v>
      </c>
      <c r="BL361" s="0" t="n">
        <f aca="false">SUMPRODUCT('FD inverse'!$A$62:$BH$62,'FD mesh'!$B$84:$BI$84,$E360:$BL360)+'FD inverse'!$A$62*$C361/Setup!$B$17+INDEX('FD inverse'!$A$62:$BH$62,1,'FD mesh'!$B$15+1)*Setup!$B$22</f>
        <v>0</v>
      </c>
    </row>
    <row r="362" customFormat="false" ht="15" hidden="false" customHeight="false" outlineLevel="0" collapsed="false">
      <c r="A362" s="0" t="n">
        <v>357</v>
      </c>
      <c r="B362" s="0" t="n">
        <f aca="false">A362*Setup!$B$11/3600</f>
        <v>29.75</v>
      </c>
      <c r="C362" s="0" t="n">
        <f aca="false">Setup!$B$7+Setup!$B$8*COS(2*PI()*(B362-Setup!$B$9)/24)</f>
        <v>20.4125090338693</v>
      </c>
      <c r="D362" s="0" t="n">
        <f aca="false">(C362-E362)/Setup!$B$17</f>
        <v>-2.72127468646633</v>
      </c>
      <c r="E362" s="0" t="n">
        <f aca="false">SUMPRODUCT('FD inverse'!$A$3:$BH$3,'FD mesh'!$B$84:$BI$84,$E361:$BL361)+'FD inverse'!$A$3*$C362/Setup!$B$17+INDEX('FD inverse'!$A$3:$BH$3,1,'FD mesh'!$B$15+1)*Setup!$B$22</f>
        <v>20.7662747431099</v>
      </c>
      <c r="F362" s="0" t="n">
        <f aca="false">SUMPRODUCT('FD inverse'!$A$4:$BH$4,'FD mesh'!$B$84:$BI$84,$E361:$BL361)+'FD inverse'!$A$4*$C362/Setup!$B$17+INDEX('FD inverse'!$A$4:$BH$4,1,'FD mesh'!$B$15+1)*Setup!$B$22</f>
        <v>20.851061416341</v>
      </c>
      <c r="G362" s="0" t="n">
        <f aca="false">SUMPRODUCT('FD inverse'!$A$5:$BH$5,'FD mesh'!$B$84:$BI$84,$E361:$BL361)+'FD inverse'!$A$5*$C362/Setup!$B$17+INDEX('FD inverse'!$A$5:$BH$5,1,'FD mesh'!$B$15+1)*Setup!$B$22</f>
        <v>20.9415337141715</v>
      </c>
      <c r="H362" s="0" t="n">
        <f aca="false">SUMPRODUCT('FD inverse'!$A$6:$BH$6,'FD mesh'!$B$84:$BI$84,$E361:$BL361)+'FD inverse'!$A$6*$C362/Setup!$B$17+INDEX('FD inverse'!$A$6:$BH$6,1,'FD mesh'!$B$15+1)*Setup!$B$22</f>
        <v>21.2521755627347</v>
      </c>
      <c r="I362" s="0" t="n">
        <f aca="false">SUMPRODUCT('FD inverse'!$A$7:$BH$7,'FD mesh'!$B$84:$BI$84,$E361:$BL361)+'FD inverse'!$A$7*$C362/Setup!$B$17+INDEX('FD inverse'!$A$7:$BH$7,1,'FD mesh'!$B$15+1)*Setup!$B$22</f>
        <v>21.278598266123</v>
      </c>
      <c r="J362" s="0" t="n">
        <f aca="false">SUMPRODUCT('FD inverse'!$A$8:$BH$8,'FD mesh'!$B$84:$BI$84,$E361:$BL361)+'FD inverse'!$A$8*$C362/Setup!$B$17+INDEX('FD inverse'!$A$8:$BH$8,1,'FD mesh'!$B$15+1)*Setup!$B$22</f>
        <v>21.3022797651151</v>
      </c>
      <c r="K362" s="0" t="n">
        <f aca="false">SUMPRODUCT('FD inverse'!$A$9:$BH$9,'FD mesh'!$B$84:$BI$84,$E361:$BL361)+'FD inverse'!$A$9*$C362/Setup!$B$17+INDEX('FD inverse'!$A$9:$BH$9,1,'FD mesh'!$B$15+1)*Setup!$B$22</f>
        <v>21.3227194353411</v>
      </c>
      <c r="L362" s="0" t="n">
        <f aca="false">SUMPRODUCT('FD inverse'!$A$10:$BH$10,'FD mesh'!$B$84:$BI$84,$E361:$BL361)+'FD inverse'!$A$10*$C362/Setup!$B$17+INDEX('FD inverse'!$A$10:$BH$10,1,'FD mesh'!$B$15+1)*Setup!$B$22</f>
        <v>21.3395086711444</v>
      </c>
      <c r="M362" s="0" t="n">
        <f aca="false">SUMPRODUCT('FD inverse'!$A$11:$BH$11,'FD mesh'!$B$84:$BI$84,$E361:$BL361)+'FD inverse'!$A$11*$C362/Setup!$B$17+INDEX('FD inverse'!$A$11:$BH$11,1,'FD mesh'!$B$15+1)*Setup!$B$22</f>
        <v>21.3523190968</v>
      </c>
      <c r="N362" s="0" t="n">
        <f aca="false">SUMPRODUCT('FD inverse'!$A$12:$BH$12,'FD mesh'!$B$84:$BI$84,$E361:$BL361)+'FD inverse'!$A$12*$C362/Setup!$B$17+INDEX('FD inverse'!$A$12:$BH$12,1,'FD mesh'!$B$15+1)*Setup!$B$22</f>
        <v>21.3608921795283</v>
      </c>
      <c r="O362" s="0" t="n">
        <f aca="false">SUMPRODUCT('FD inverse'!$A$13:$BH$13,'FD mesh'!$B$84:$BI$84,$E361:$BL361)+'FD inverse'!$A$13*$C362/Setup!$B$17+INDEX('FD inverse'!$A$13:$BH$13,1,'FD mesh'!$B$15+1)*Setup!$B$22</f>
        <v>21.3650303097822</v>
      </c>
      <c r="P362" s="0" t="n">
        <f aca="false">SUMPRODUCT('FD inverse'!$A$14:$BH$14,'FD mesh'!$B$84:$BI$84,$E361:$BL361)+'FD inverse'!$A$14*$C362/Setup!$B$17+INDEX('FD inverse'!$A$14:$BH$14,1,'FD mesh'!$B$15+1)*Setup!$B$22</f>
        <v>21.3645894008205</v>
      </c>
      <c r="Q362" s="0" t="n">
        <f aca="false">SUMPRODUCT('FD inverse'!$A$15:$BH$15,'FD mesh'!$B$84:$BI$84,$E361:$BL361)+'FD inverse'!$A$15*$C362/Setup!$B$17+INDEX('FD inverse'!$A$15:$BH$15,1,'FD mesh'!$B$15+1)*Setup!$B$22</f>
        <v>21.3594730475745</v>
      </c>
      <c r="R362" s="0" t="n">
        <f aca="false">SUMPRODUCT('FD inverse'!$A$16:$BH$16,'FD mesh'!$B$84:$BI$84,$E361:$BL361)+'FD inverse'!$A$16*$C362/Setup!$B$17+INDEX('FD inverse'!$A$16:$BH$16,1,'FD mesh'!$B$15+1)*Setup!$B$22</f>
        <v>21.3496282740181</v>
      </c>
      <c r="S362" s="0" t="n">
        <f aca="false">SUMPRODUCT('FD inverse'!$A$17:$BH$17,'FD mesh'!$B$84:$BI$84,$E361:$BL361)+'FD inverse'!$A$17*$C362/Setup!$B$17+INDEX('FD inverse'!$A$17:$BH$17,1,'FD mesh'!$B$15+1)*Setup!$B$22</f>
        <v>20.95407336215</v>
      </c>
      <c r="T362" s="0" t="n">
        <f aca="false">SUMPRODUCT('FD inverse'!$A$18:$BH$18,'FD mesh'!$B$84:$BI$84,$E361:$BL361)+'FD inverse'!$A$18*$C362/Setup!$B$17+INDEX('FD inverse'!$A$18:$BH$18,1,'FD mesh'!$B$15+1)*Setup!$B$22</f>
        <v>20.5562825084575</v>
      </c>
      <c r="U362" s="0" t="n">
        <f aca="false">SUMPRODUCT('FD inverse'!$A$19:$BH$19,'FD mesh'!$B$84:$BI$84,$E361:$BL361)+'FD inverse'!$A$19*$C362/Setup!$B$17+INDEX('FD inverse'!$A$19:$BH$19,1,'FD mesh'!$B$15+1)*Setup!$B$22</f>
        <v>20.1563927069255</v>
      </c>
      <c r="V362" s="0" t="n">
        <f aca="false">SUMPRODUCT('FD inverse'!$A$20:$BH$20,'FD mesh'!$B$84:$BI$84,$E361:$BL361)+'FD inverse'!$A$20*$C362/Setup!$B$17+INDEX('FD inverse'!$A$20:$BH$20,1,'FD mesh'!$B$15+1)*Setup!$B$22</f>
        <v>19.7545477505195</v>
      </c>
      <c r="W362" s="0" t="n">
        <f aca="false">SUMPRODUCT('FD inverse'!$A$21:$BH$21,'FD mesh'!$B$84:$BI$84,$E361:$BL361)+'FD inverse'!$A$21*$C362/Setup!$B$17+INDEX('FD inverse'!$A$21:$BH$21,1,'FD mesh'!$B$15+1)*Setup!$B$22</f>
        <v>19.3508969573237</v>
      </c>
      <c r="X362" s="0" t="n">
        <f aca="false">SUMPRODUCT('FD inverse'!$A$22:$BH$22,'FD mesh'!$B$84:$BI$84,$E361:$BL361)+'FD inverse'!$A$22*$C362/Setup!$B$17+INDEX('FD inverse'!$A$22:$BH$22,1,'FD mesh'!$B$15+1)*Setup!$B$22</f>
        <v>18.9455940624871</v>
      </c>
      <c r="Y362" s="0" t="n">
        <f aca="false">SUMPRODUCT('FD inverse'!$A$23:$BH$23,'FD mesh'!$B$84:$BI$84,$E361:$BL361)+'FD inverse'!$A$23*$C362/Setup!$B$17+INDEX('FD inverse'!$A$23:$BH$23,1,'FD mesh'!$B$15+1)*Setup!$B$22</f>
        <v>18.5387962635045</v>
      </c>
      <c r="Z362" s="0" t="n">
        <f aca="false">SUMPRODUCT('FD inverse'!$A$24:$BH$24,'FD mesh'!$B$84:$BI$84,$E361:$BL361)+'FD inverse'!$A$24*$C362/Setup!$B$17+INDEX('FD inverse'!$A$24:$BH$24,1,'FD mesh'!$B$15+1)*Setup!$B$22</f>
        <v>18.1306634060852</v>
      </c>
      <c r="AA362" s="0" t="n">
        <f aca="false">SUMPRODUCT('FD inverse'!$A$25:$BH$25,'FD mesh'!$B$84:$BI$84,$E361:$BL361)+'FD inverse'!$A$25*$C362/Setup!$B$17+INDEX('FD inverse'!$A$25:$BH$25,1,'FD mesh'!$B$15+1)*Setup!$B$22</f>
        <v>17.7213572976331</v>
      </c>
      <c r="AB362" s="0" t="n">
        <f aca="false">SUMPRODUCT('FD inverse'!$A$26:$BH$26,'FD mesh'!$B$84:$BI$84,$E361:$BL361)+'FD inverse'!$A$26*$C362/Setup!$B$17+INDEX('FD inverse'!$A$26:$BH$26,1,'FD mesh'!$B$15+1)*Setup!$B$22</f>
        <v>17.3110411351767</v>
      </c>
      <c r="AC362" s="0" t="n">
        <f aca="false">SUMPRODUCT('FD inverse'!$A$27:$BH$27,'FD mesh'!$B$84:$BI$84,$E361:$BL361)+'FD inverse'!$A$27*$C362/Setup!$B$17+INDEX('FD inverse'!$A$27:$BH$27,1,'FD mesh'!$B$15+1)*Setup!$B$22</f>
        <v>16.8998790344333</v>
      </c>
      <c r="AD362" s="0" t="n">
        <f aca="false">SUMPRODUCT('FD inverse'!$A$28:$BH$28,'FD mesh'!$B$84:$BI$84,$E361:$BL361)+'FD inverse'!$A$28*$C362/Setup!$B$17+INDEX('FD inverse'!$A$28:$BH$28,1,'FD mesh'!$B$15+1)*Setup!$B$22</f>
        <v>16.4880356465766</v>
      </c>
      <c r="AE362" s="0" t="n">
        <f aca="false">SUMPRODUCT('FD inverse'!$A$29:$BH$29,'FD mesh'!$B$84:$BI$84,$E361:$BL361)+'FD inverse'!$A$29*$C362/Setup!$B$17+INDEX('FD inverse'!$A$29:$BH$29,1,'FD mesh'!$B$15+1)*Setup!$B$22</f>
        <v>16.0756758491797</v>
      </c>
      <c r="AF362" s="0" t="n">
        <f aca="false">SUMPRODUCT('FD inverse'!$A$30:$BH$30,'FD mesh'!$B$84:$BI$84,$E361:$BL361)+'FD inverse'!$A$30*$C362/Setup!$B$17+INDEX('FD inverse'!$A$30:$BH$30,1,'FD mesh'!$B$15+1)*Setup!$B$22</f>
        <v>15.6629644977389</v>
      </c>
      <c r="AG362" s="0" t="n">
        <f aca="false">SUMPRODUCT('FD inverse'!$A$31:$BH$31,'FD mesh'!$B$84:$BI$84,$E361:$BL361)+'FD inverse'!$A$31*$C362/Setup!$B$17+INDEX('FD inverse'!$A$31:$BH$31,1,'FD mesh'!$B$15+1)*Setup!$B$22</f>
        <v>15.2500662241367</v>
      </c>
      <c r="AH362" s="0" t="n">
        <f aca="false">SUMPRODUCT('FD inverse'!$A$32:$BH$32,'FD mesh'!$B$84:$BI$84,$E361:$BL361)+'FD inverse'!$A$32*$C362/Setup!$B$17+INDEX('FD inverse'!$A$32:$BH$32,1,'FD mesh'!$B$15+1)*Setup!$B$22</f>
        <v>15.2326430870984</v>
      </c>
      <c r="AI362" s="0" t="n">
        <f aca="false">SUMPRODUCT('FD inverse'!$A$33:$BH$33,'FD mesh'!$B$84:$BI$84,$E361:$BL361)+'FD inverse'!$A$33*$C362/Setup!$B$17+INDEX('FD inverse'!$A$33:$BH$33,1,'FD mesh'!$B$15+1)*Setup!$B$22</f>
        <v>15.2151920213084</v>
      </c>
      <c r="AJ362" s="0" t="n">
        <f aca="false">SUMPRODUCT('FD inverse'!$A$34:$BH$34,'FD mesh'!$B$84:$BI$84,$E361:$BL361)+'FD inverse'!$A$34*$C362/Setup!$B$17+INDEX('FD inverse'!$A$34:$BH$34,1,'FD mesh'!$B$15+1)*Setup!$B$22</f>
        <v>15.1977225125641</v>
      </c>
      <c r="AK362" s="0" t="n">
        <f aca="false">SUMPRODUCT('FD inverse'!$A$35:$BH$35,'FD mesh'!$B$84:$BI$84,$E361:$BL361)+'FD inverse'!$A$35*$C362/Setup!$B$17+INDEX('FD inverse'!$A$35:$BH$35,1,'FD mesh'!$B$15+1)*Setup!$B$22</f>
        <v>15.1802424678709</v>
      </c>
      <c r="AL362" s="0" t="n">
        <f aca="false">SUMPRODUCT('FD inverse'!$A$36:$BH$36,'FD mesh'!$B$84:$BI$84,$E361:$BL361)+'FD inverse'!$A$36*$C362/Setup!$B$17+INDEX('FD inverse'!$A$36:$BH$36,1,'FD mesh'!$B$15+1)*Setup!$B$22</f>
        <v>15.1627582638175</v>
      </c>
      <c r="AM362" s="0" t="n">
        <f aca="false">SUMPRODUCT('FD inverse'!$A$37:$BH$37,'FD mesh'!$B$84:$BI$84,$E361:$BL361)+'FD inverse'!$A$37*$C362/Setup!$B$17+INDEX('FD inverse'!$A$37:$BH$37,1,'FD mesh'!$B$15+1)*Setup!$B$22</f>
        <v>15.1452748167853</v>
      </c>
      <c r="AN362" s="0" t="n">
        <f aca="false">SUMPRODUCT('FD inverse'!$A$38:$BH$38,'FD mesh'!$B$84:$BI$84,$E361:$BL361)+'FD inverse'!$A$38*$C362/Setup!$B$17+INDEX('FD inverse'!$A$38:$BH$38,1,'FD mesh'!$B$15+1)*Setup!$B$22</f>
        <v>15.1277956725523</v>
      </c>
      <c r="AO362" s="0" t="n">
        <f aca="false">SUMPRODUCT('FD inverse'!$A$39:$BH$39,'FD mesh'!$B$84:$BI$84,$E361:$BL361)+'FD inverse'!$A$39*$C362/Setup!$B$17+INDEX('FD inverse'!$A$39:$BH$39,1,'FD mesh'!$B$15+1)*Setup!$B$22</f>
        <v>15.1103231129878</v>
      </c>
      <c r="AP362" s="0" t="n">
        <f aca="false">SUMPRODUCT('FD inverse'!$A$40:$BH$40,'FD mesh'!$B$84:$BI$84,$E361:$BL361)+'FD inverse'!$A$40*$C362/Setup!$B$17+INDEX('FD inverse'!$A$40:$BH$40,1,'FD mesh'!$B$15+1)*Setup!$B$22</f>
        <v>15.0928582776589</v>
      </c>
      <c r="AQ362" s="0" t="n">
        <f aca="false">SUMPRODUCT('FD inverse'!$A$41:$BH$41,'FD mesh'!$B$84:$BI$84,$E361:$BL361)+'FD inverse'!$A$41*$C362/Setup!$B$17+INDEX('FD inverse'!$A$41:$BH$41,1,'FD mesh'!$B$15+1)*Setup!$B$22</f>
        <v>15.0754012982938</v>
      </c>
      <c r="AR362" s="0" t="n">
        <f aca="false">SUMPRODUCT('FD inverse'!$A$42:$BH$42,'FD mesh'!$B$84:$BI$84,$E361:$BL361)+'FD inverse'!$A$42*$C362/Setup!$B$17+INDEX('FD inverse'!$A$42:$BH$42,1,'FD mesh'!$B$15+1)*Setup!$B$22</f>
        <v>15.0579514441498</v>
      </c>
      <c r="AS362" s="0" t="n">
        <f aca="false">SUMPRODUCT('FD inverse'!$A$43:$BH$43,'FD mesh'!$B$84:$BI$84,$E361:$BL361)+'FD inverse'!$A$43*$C362/Setup!$B$17+INDEX('FD inverse'!$A$43:$BH$43,1,'FD mesh'!$B$15+1)*Setup!$B$22</f>
        <v>0</v>
      </c>
      <c r="AT362" s="0" t="n">
        <f aca="false">SUMPRODUCT('FD inverse'!$A$44:$BH$44,'FD mesh'!$B$84:$BI$84,$E361:$BL361)+'FD inverse'!$A$44*$C362/Setup!$B$17+INDEX('FD inverse'!$A$44:$BH$44,1,'FD mesh'!$B$15+1)*Setup!$B$22</f>
        <v>0</v>
      </c>
      <c r="AU362" s="0" t="n">
        <f aca="false">SUMPRODUCT('FD inverse'!$A$45:$BH$45,'FD mesh'!$B$84:$BI$84,$E361:$BL361)+'FD inverse'!$A$45*$C362/Setup!$B$17+INDEX('FD inverse'!$A$45:$BH$45,1,'FD mesh'!$B$15+1)*Setup!$B$22</f>
        <v>0</v>
      </c>
      <c r="AV362" s="0" t="n">
        <f aca="false">SUMPRODUCT('FD inverse'!$A$46:$BH$46,'FD mesh'!$B$84:$BI$84,$E361:$BL361)+'FD inverse'!$A$46*$C362/Setup!$B$17+INDEX('FD inverse'!$A$46:$BH$46,1,'FD mesh'!$B$15+1)*Setup!$B$22</f>
        <v>0</v>
      </c>
      <c r="AW362" s="0" t="n">
        <f aca="false">SUMPRODUCT('FD inverse'!$A$47:$BH$47,'FD mesh'!$B$84:$BI$84,$E361:$BL361)+'FD inverse'!$A$47*$C362/Setup!$B$17+INDEX('FD inverse'!$A$47:$BH$47,1,'FD mesh'!$B$15+1)*Setup!$B$22</f>
        <v>0</v>
      </c>
      <c r="AX362" s="0" t="n">
        <f aca="false">SUMPRODUCT('FD inverse'!$A$48:$BH$48,'FD mesh'!$B$84:$BI$84,$E361:$BL361)+'FD inverse'!$A$48*$C362/Setup!$B$17+INDEX('FD inverse'!$A$48:$BH$48,1,'FD mesh'!$B$15+1)*Setup!$B$22</f>
        <v>0</v>
      </c>
      <c r="AY362" s="0" t="n">
        <f aca="false">SUMPRODUCT('FD inverse'!$A$49:$BH$49,'FD mesh'!$B$84:$BI$84,$E361:$BL361)+'FD inverse'!$A$49*$C362/Setup!$B$17+INDEX('FD inverse'!$A$49:$BH$49,1,'FD mesh'!$B$15+1)*Setup!$B$22</f>
        <v>0</v>
      </c>
      <c r="AZ362" s="0" t="n">
        <f aca="false">SUMPRODUCT('FD inverse'!$A$50:$BH$50,'FD mesh'!$B$84:$BI$84,$E361:$BL361)+'FD inverse'!$A$50*$C362/Setup!$B$17+INDEX('FD inverse'!$A$50:$BH$50,1,'FD mesh'!$B$15+1)*Setup!$B$22</f>
        <v>0</v>
      </c>
      <c r="BA362" s="0" t="n">
        <f aca="false">SUMPRODUCT('FD inverse'!$A$51:$BH$51,'FD mesh'!$B$84:$BI$84,$E361:$BL361)+'FD inverse'!$A$51*$C362/Setup!$B$17+INDEX('FD inverse'!$A$51:$BH$51,1,'FD mesh'!$B$15+1)*Setup!$B$22</f>
        <v>0</v>
      </c>
      <c r="BB362" s="0" t="n">
        <f aca="false">SUMPRODUCT('FD inverse'!$A$52:$BH$52,'FD mesh'!$B$84:$BI$84,$E361:$BL361)+'FD inverse'!$A$52*$C362/Setup!$B$17+INDEX('FD inverse'!$A$52:$BH$52,1,'FD mesh'!$B$15+1)*Setup!$B$22</f>
        <v>0</v>
      </c>
      <c r="BC362" s="0" t="n">
        <f aca="false">SUMPRODUCT('FD inverse'!$A$53:$BH$53,'FD mesh'!$B$84:$BI$84,$E361:$BL361)+'FD inverse'!$A$53*$C362/Setup!$B$17+INDEX('FD inverse'!$A$53:$BH$53,1,'FD mesh'!$B$15+1)*Setup!$B$22</f>
        <v>0</v>
      </c>
      <c r="BD362" s="0" t="n">
        <f aca="false">SUMPRODUCT('FD inverse'!$A$54:$BH$54,'FD mesh'!$B$84:$BI$84,$E361:$BL361)+'FD inverse'!$A$54*$C362/Setup!$B$17+INDEX('FD inverse'!$A$54:$BH$54,1,'FD mesh'!$B$15+1)*Setup!$B$22</f>
        <v>0</v>
      </c>
      <c r="BE362" s="0" t="n">
        <f aca="false">SUMPRODUCT('FD inverse'!$A$55:$BH$55,'FD mesh'!$B$84:$BI$84,$E361:$BL361)+'FD inverse'!$A$55*$C362/Setup!$B$17+INDEX('FD inverse'!$A$55:$BH$55,1,'FD mesh'!$B$15+1)*Setup!$B$22</f>
        <v>0</v>
      </c>
      <c r="BF362" s="0" t="n">
        <f aca="false">SUMPRODUCT('FD inverse'!$A$56:$BH$56,'FD mesh'!$B$84:$BI$84,$E361:$BL361)+'FD inverse'!$A$56*$C362/Setup!$B$17+INDEX('FD inverse'!$A$56:$BH$56,1,'FD mesh'!$B$15+1)*Setup!$B$22</f>
        <v>0</v>
      </c>
      <c r="BG362" s="0" t="n">
        <f aca="false">SUMPRODUCT('FD inverse'!$A$57:$BH$57,'FD mesh'!$B$84:$BI$84,$E361:$BL361)+'FD inverse'!$A$57*$C362/Setup!$B$17+INDEX('FD inverse'!$A$57:$BH$57,1,'FD mesh'!$B$15+1)*Setup!$B$22</f>
        <v>0</v>
      </c>
      <c r="BH362" s="0" t="n">
        <f aca="false">SUMPRODUCT('FD inverse'!$A$58:$BH$58,'FD mesh'!$B$84:$BI$84,$E361:$BL361)+'FD inverse'!$A$58*$C362/Setup!$B$17+INDEX('FD inverse'!$A$58:$BH$58,1,'FD mesh'!$B$15+1)*Setup!$B$22</f>
        <v>0</v>
      </c>
      <c r="BI362" s="0" t="n">
        <f aca="false">SUMPRODUCT('FD inverse'!$A$59:$BH$59,'FD mesh'!$B$84:$BI$84,$E361:$BL361)+'FD inverse'!$A$59*$C362/Setup!$B$17+INDEX('FD inverse'!$A$59:$BH$59,1,'FD mesh'!$B$15+1)*Setup!$B$22</f>
        <v>0</v>
      </c>
      <c r="BJ362" s="0" t="n">
        <f aca="false">SUMPRODUCT('FD inverse'!$A$60:$BH$60,'FD mesh'!$B$84:$BI$84,$E361:$BL361)+'FD inverse'!$A$60*$C362/Setup!$B$17+INDEX('FD inverse'!$A$60:$BH$60,1,'FD mesh'!$B$15+1)*Setup!$B$22</f>
        <v>0</v>
      </c>
      <c r="BK362" s="0" t="n">
        <f aca="false">SUMPRODUCT('FD inverse'!$A$61:$BH$61,'FD mesh'!$B$84:$BI$84,$E361:$BL361)+'FD inverse'!$A$61*$C362/Setup!$B$17+INDEX('FD inverse'!$A$61:$BH$61,1,'FD mesh'!$B$15+1)*Setup!$B$22</f>
        <v>0</v>
      </c>
      <c r="BL362" s="0" t="n">
        <f aca="false">SUMPRODUCT('FD inverse'!$A$62:$BH$62,'FD mesh'!$B$84:$BI$84,$E361:$BL361)+'FD inverse'!$A$62*$C362/Setup!$B$17+INDEX('FD inverse'!$A$62:$BH$62,1,'FD mesh'!$B$15+1)*Setup!$B$22</f>
        <v>0</v>
      </c>
    </row>
    <row r="363" customFormat="false" ht="15" hidden="false" customHeight="false" outlineLevel="0" collapsed="false">
      <c r="A363" s="0" t="n">
        <v>358</v>
      </c>
      <c r="B363" s="0" t="n">
        <f aca="false">A363*Setup!$B$11/3600</f>
        <v>29.8333333333333</v>
      </c>
      <c r="C363" s="0" t="n">
        <f aca="false">Setup!$B$7+Setup!$B$8*COS(2*PI()*(B363-Setup!$B$9)/24)</f>
        <v>20.4519566672871</v>
      </c>
      <c r="D363" s="0" t="n">
        <f aca="false">(C363-E363)/Setup!$B$17</f>
        <v>-2.56089809775714</v>
      </c>
      <c r="E363" s="0" t="n">
        <f aca="false">SUMPRODUCT('FD inverse'!$A$3:$BH$3,'FD mesh'!$B$84:$BI$84,$E362:$BL362)+'FD inverse'!$A$3*$C363/Setup!$B$17+INDEX('FD inverse'!$A$3:$BH$3,1,'FD mesh'!$B$15+1)*Setup!$B$22</f>
        <v>20.7848734199955</v>
      </c>
      <c r="F363" s="0" t="n">
        <f aca="false">SUMPRODUCT('FD inverse'!$A$4:$BH$4,'FD mesh'!$B$84:$BI$84,$E362:$BL362)+'FD inverse'!$A$4*$C363/Setup!$B$17+INDEX('FD inverse'!$A$4:$BH$4,1,'FD mesh'!$B$15+1)*Setup!$B$22</f>
        <v>20.8651267964851</v>
      </c>
      <c r="G363" s="0" t="n">
        <f aca="false">SUMPRODUCT('FD inverse'!$A$5:$BH$5,'FD mesh'!$B$84:$BI$84,$E362:$BL362)+'FD inverse'!$A$5*$C363/Setup!$B$17+INDEX('FD inverse'!$A$5:$BH$5,1,'FD mesh'!$B$15+1)*Setup!$B$22</f>
        <v>20.9514849386621</v>
      </c>
      <c r="H363" s="0" t="n">
        <f aca="false">SUMPRODUCT('FD inverse'!$A$6:$BH$6,'FD mesh'!$B$84:$BI$84,$E362:$BL362)+'FD inverse'!$A$6*$C363/Setup!$B$17+INDEX('FD inverse'!$A$6:$BH$6,1,'FD mesh'!$B$15+1)*Setup!$B$22</f>
        <v>21.2489043975682</v>
      </c>
      <c r="I363" s="0" t="n">
        <f aca="false">SUMPRODUCT('FD inverse'!$A$7:$BH$7,'FD mesh'!$B$84:$BI$84,$E362:$BL362)+'FD inverse'!$A$7*$C363/Setup!$B$17+INDEX('FD inverse'!$A$7:$BH$7,1,'FD mesh'!$B$15+1)*Setup!$B$22</f>
        <v>21.2742597581893</v>
      </c>
      <c r="J363" s="0" t="n">
        <f aca="false">SUMPRODUCT('FD inverse'!$A$8:$BH$8,'FD mesh'!$B$84:$BI$84,$E362:$BL362)+'FD inverse'!$A$8*$C363/Setup!$B$17+INDEX('FD inverse'!$A$8:$BH$8,1,'FD mesh'!$B$15+1)*Setup!$B$22</f>
        <v>21.297055527109</v>
      </c>
      <c r="K363" s="0" t="n">
        <f aca="false">SUMPRODUCT('FD inverse'!$A$9:$BH$9,'FD mesh'!$B$84:$BI$84,$E362:$BL362)+'FD inverse'!$A$9*$C363/Setup!$B$17+INDEX('FD inverse'!$A$9:$BH$9,1,'FD mesh'!$B$15+1)*Setup!$B$22</f>
        <v>21.3167691497125</v>
      </c>
      <c r="L363" s="0" t="n">
        <f aca="false">SUMPRODUCT('FD inverse'!$A$10:$BH$10,'FD mesh'!$B$84:$BI$84,$E362:$BL362)+'FD inverse'!$A$10*$C363/Setup!$B$17+INDEX('FD inverse'!$A$10:$BH$10,1,'FD mesh'!$B$15+1)*Setup!$B$22</f>
        <v>21.3329722793198</v>
      </c>
      <c r="M363" s="0" t="n">
        <f aca="false">SUMPRODUCT('FD inverse'!$A$11:$BH$11,'FD mesh'!$B$84:$BI$84,$E362:$BL362)+'FD inverse'!$A$11*$C363/Setup!$B$17+INDEX('FD inverse'!$A$11:$BH$11,1,'FD mesh'!$B$15+1)*Setup!$B$22</f>
        <v>21.3453191305645</v>
      </c>
      <c r="N363" s="0" t="n">
        <f aca="false">SUMPRODUCT('FD inverse'!$A$12:$BH$12,'FD mesh'!$B$84:$BI$84,$E362:$BL362)+'FD inverse'!$A$12*$C363/Setup!$B$17+INDEX('FD inverse'!$A$12:$BH$12,1,'FD mesh'!$B$15+1)*Setup!$B$22</f>
        <v>21.353536208219</v>
      </c>
      <c r="O363" s="0" t="n">
        <f aca="false">SUMPRODUCT('FD inverse'!$A$13:$BH$13,'FD mesh'!$B$84:$BI$84,$E362:$BL362)+'FD inverse'!$A$13*$C363/Setup!$B$17+INDEX('FD inverse'!$A$13:$BH$13,1,'FD mesh'!$B$15+1)*Setup!$B$22</f>
        <v>21.3574134797913</v>
      </c>
      <c r="P363" s="0" t="n">
        <f aca="false">SUMPRODUCT('FD inverse'!$A$14:$BH$14,'FD mesh'!$B$84:$BI$84,$E362:$BL362)+'FD inverse'!$A$14*$C363/Setup!$B$17+INDEX('FD inverse'!$A$14:$BH$14,1,'FD mesh'!$B$15+1)*Setup!$B$22</f>
        <v>21.3567970463543</v>
      </c>
      <c r="Q363" s="0" t="n">
        <f aca="false">SUMPRODUCT('FD inverse'!$A$15:$BH$15,'FD mesh'!$B$84:$BI$84,$E362:$BL362)+'FD inverse'!$A$15*$C363/Setup!$B$17+INDEX('FD inverse'!$A$15:$BH$15,1,'FD mesh'!$B$15+1)*Setup!$B$22</f>
        <v>21.3515833536452</v>
      </c>
      <c r="R363" s="0" t="n">
        <f aca="false">SUMPRODUCT('FD inverse'!$A$16:$BH$16,'FD mesh'!$B$84:$BI$84,$E362:$BL362)+'FD inverse'!$A$16*$C363/Setup!$B$17+INDEX('FD inverse'!$A$16:$BH$16,1,'FD mesh'!$B$15+1)*Setup!$B$22</f>
        <v>21.3417149742521</v>
      </c>
      <c r="S363" s="0" t="n">
        <f aca="false">SUMPRODUCT('FD inverse'!$A$17:$BH$17,'FD mesh'!$B$84:$BI$84,$E362:$BL362)+'FD inverse'!$A$17*$C363/Setup!$B$17+INDEX('FD inverse'!$A$17:$BH$17,1,'FD mesh'!$B$15+1)*Setup!$B$22</f>
        <v>20.9465781514922</v>
      </c>
      <c r="T363" s="0" t="n">
        <f aca="false">SUMPRODUCT('FD inverse'!$A$18:$BH$18,'FD mesh'!$B$84:$BI$84,$E362:$BL362)+'FD inverse'!$A$18*$C363/Setup!$B$17+INDEX('FD inverse'!$A$18:$BH$18,1,'FD mesh'!$B$15+1)*Setup!$B$22</f>
        <v>20.5492355953101</v>
      </c>
      <c r="U363" s="0" t="n">
        <f aca="false">SUMPRODUCT('FD inverse'!$A$19:$BH$19,'FD mesh'!$B$84:$BI$84,$E362:$BL362)+'FD inverse'!$A$19*$C363/Setup!$B$17+INDEX('FD inverse'!$A$19:$BH$19,1,'FD mesh'!$B$15+1)*Setup!$B$22</f>
        <v>20.1498192332589</v>
      </c>
      <c r="V363" s="0" t="n">
        <f aca="false">SUMPRODUCT('FD inverse'!$A$20:$BH$20,'FD mesh'!$B$84:$BI$84,$E362:$BL362)+'FD inverse'!$A$20*$C363/Setup!$B$17+INDEX('FD inverse'!$A$20:$BH$20,1,'FD mesh'!$B$15+1)*Setup!$B$22</f>
        <v>19.7484683918144</v>
      </c>
      <c r="W363" s="0" t="n">
        <f aca="false">SUMPRODUCT('FD inverse'!$A$21:$BH$21,'FD mesh'!$B$84:$BI$84,$E362:$BL362)+'FD inverse'!$A$21*$C363/Setup!$B$17+INDEX('FD inverse'!$A$21:$BH$21,1,'FD mesh'!$B$15+1)*Setup!$B$22</f>
        <v>19.3453284819509</v>
      </c>
      <c r="X363" s="0" t="n">
        <f aca="false">SUMPRODUCT('FD inverse'!$A$22:$BH$22,'FD mesh'!$B$84:$BI$84,$E362:$BL362)+'FD inverse'!$A$22*$C363/Setup!$B$17+INDEX('FD inverse'!$A$22:$BH$22,1,'FD mesh'!$B$15+1)*Setup!$B$22</f>
        <v>18.9405498493348</v>
      </c>
      <c r="Y363" s="0" t="n">
        <f aca="false">SUMPRODUCT('FD inverse'!$A$23:$BH$23,'FD mesh'!$B$84:$BI$84,$E362:$BL362)+'FD inverse'!$A$23*$C363/Setup!$B$17+INDEX('FD inverse'!$A$23:$BH$23,1,'FD mesh'!$B$15+1)*Setup!$B$22</f>
        <v>18.5342867768483</v>
      </c>
      <c r="Z363" s="0" t="n">
        <f aca="false">SUMPRODUCT('FD inverse'!$A$24:$BH$24,'FD mesh'!$B$84:$BI$84,$E362:$BL362)+'FD inverse'!$A$24*$C363/Setup!$B$17+INDEX('FD inverse'!$A$24:$BH$24,1,'FD mesh'!$B$15+1)*Setup!$B$22</f>
        <v>18.12669662686</v>
      </c>
      <c r="AA363" s="0" t="n">
        <f aca="false">SUMPRODUCT('FD inverse'!$A$25:$BH$25,'FD mesh'!$B$84:$BI$84,$E362:$BL362)+'FD inverse'!$A$25*$C363/Setup!$B$17+INDEX('FD inverse'!$A$25:$BH$25,1,'FD mesh'!$B$15+1)*Setup!$B$22</f>
        <v>17.7179391104141</v>
      </c>
      <c r="AB363" s="0" t="n">
        <f aca="false">SUMPRODUCT('FD inverse'!$A$26:$BH$26,'FD mesh'!$B$84:$BI$84,$E362:$BL362)+'FD inverse'!$A$26*$C363/Setup!$B$17+INDEX('FD inverse'!$A$26:$BH$26,1,'FD mesh'!$B$15+1)*Setup!$B$22</f>
        <v>17.3081756703008</v>
      </c>
      <c r="AC363" s="0" t="n">
        <f aca="false">SUMPRODUCT('FD inverse'!$A$27:$BH$27,'FD mesh'!$B$84:$BI$84,$E362:$BL362)+'FD inverse'!$A$27*$C363/Setup!$B$17+INDEX('FD inverse'!$A$27:$BH$27,1,'FD mesh'!$B$15+1)*Setup!$B$22</f>
        <v>16.8975689648098</v>
      </c>
      <c r="AD363" s="0" t="n">
        <f aca="false">SUMPRODUCT('FD inverse'!$A$28:$BH$28,'FD mesh'!$B$84:$BI$84,$E362:$BL362)+'FD inverse'!$A$28*$C363/Setup!$B$17+INDEX('FD inverse'!$A$28:$BH$28,1,'FD mesh'!$B$15+1)*Setup!$B$22</f>
        <v>16.4862824388295</v>
      </c>
      <c r="AE363" s="0" t="n">
        <f aca="false">SUMPRODUCT('FD inverse'!$A$29:$BH$29,'FD mesh'!$B$84:$BI$84,$E362:$BL362)+'FD inverse'!$A$29*$C363/Setup!$B$17+INDEX('FD inverse'!$A$29:$BH$29,1,'FD mesh'!$B$15+1)*Setup!$B$22</f>
        <v>16.0744799688552</v>
      </c>
      <c r="AF363" s="0" t="n">
        <f aca="false">SUMPRODUCT('FD inverse'!$A$30:$BH$30,'FD mesh'!$B$84:$BI$84,$E362:$BL362)+'FD inverse'!$A$30*$C363/Setup!$B$17+INDEX('FD inverse'!$A$30:$BH$30,1,'FD mesh'!$B$15+1)*Setup!$B$22</f>
        <v>15.6623255683853</v>
      </c>
      <c r="AG363" s="0" t="n">
        <f aca="false">SUMPRODUCT('FD inverse'!$A$31:$BH$31,'FD mesh'!$B$84:$BI$84,$E362:$BL362)+'FD inverse'!$A$31*$C363/Setup!$B$17+INDEX('FD inverse'!$A$31:$BH$31,1,'FD mesh'!$B$15+1)*Setup!$B$22</f>
        <v>15.2499831401342</v>
      </c>
      <c r="AH363" s="0" t="n">
        <f aca="false">SUMPRODUCT('FD inverse'!$A$32:$BH$32,'FD mesh'!$B$84:$BI$84,$E362:$BL362)+'FD inverse'!$A$32*$C363/Setup!$B$17+INDEX('FD inverse'!$A$32:$BH$32,1,'FD mesh'!$B$15+1)*Setup!$B$22</f>
        <v>15.2325818731561</v>
      </c>
      <c r="AI363" s="0" t="n">
        <f aca="false">SUMPRODUCT('FD inverse'!$A$33:$BH$33,'FD mesh'!$B$84:$BI$84,$E362:$BL362)+'FD inverse'!$A$33*$C363/Setup!$B$17+INDEX('FD inverse'!$A$33:$BH$33,1,'FD mesh'!$B$15+1)*Setup!$B$22</f>
        <v>15.2151496182704</v>
      </c>
      <c r="AJ363" s="0" t="n">
        <f aca="false">SUMPRODUCT('FD inverse'!$A$34:$BH$34,'FD mesh'!$B$84:$BI$84,$E362:$BL362)+'FD inverse'!$A$34*$C363/Setup!$B$17+INDEX('FD inverse'!$A$34:$BH$34,1,'FD mesh'!$B$15+1)*Setup!$B$22</f>
        <v>15.1976958979903</v>
      </c>
      <c r="AK363" s="0" t="n">
        <f aca="false">SUMPRODUCT('FD inverse'!$A$35:$BH$35,'FD mesh'!$B$84:$BI$84,$E362:$BL362)+'FD inverse'!$A$35*$C363/Setup!$B$17+INDEX('FD inverse'!$A$35:$BH$35,1,'FD mesh'!$B$15+1)*Setup!$B$22</f>
        <v>15.1802287047999</v>
      </c>
      <c r="AL363" s="0" t="n">
        <f aca="false">SUMPRODUCT('FD inverse'!$A$36:$BH$36,'FD mesh'!$B$84:$BI$84,$E362:$BL362)+'FD inverse'!$A$36*$C363/Setup!$B$17+INDEX('FD inverse'!$A$36:$BH$36,1,'FD mesh'!$B$15+1)*Setup!$B$22</f>
        <v>15.1627545444259</v>
      </c>
      <c r="AM363" s="0" t="n">
        <f aca="false">SUMPRODUCT('FD inverse'!$A$37:$BH$37,'FD mesh'!$B$84:$BI$84,$E362:$BL362)+'FD inverse'!$A$37*$C363/Setup!$B$17+INDEX('FD inverse'!$A$37:$BH$37,1,'FD mesh'!$B$15+1)*Setup!$B$22</f>
        <v>15.1452785012103</v>
      </c>
      <c r="AN363" s="0" t="n">
        <f aca="false">SUMPRODUCT('FD inverse'!$A$38:$BH$38,'FD mesh'!$B$84:$BI$84,$E362:$BL362)+'FD inverse'!$A$38*$C363/Setup!$B$17+INDEX('FD inverse'!$A$38:$BH$38,1,'FD mesh'!$B$15+1)*Setup!$B$22</f>
        <v>15.1278043231354</v>
      </c>
      <c r="AO363" s="0" t="n">
        <f aca="false">SUMPRODUCT('FD inverse'!$A$39:$BH$39,'FD mesh'!$B$84:$BI$84,$E362:$BL362)+'FD inverse'!$A$39*$C363/Setup!$B$17+INDEX('FD inverse'!$A$39:$BH$39,1,'FD mesh'!$B$15+1)*Setup!$B$22</f>
        <v>15.110334524185</v>
      </c>
      <c r="AP363" s="0" t="n">
        <f aca="false">SUMPRODUCT('FD inverse'!$A$40:$BH$40,'FD mesh'!$B$84:$BI$84,$E362:$BL362)+'FD inverse'!$A$40*$C363/Setup!$B$17+INDEX('FD inverse'!$A$40:$BH$40,1,'FD mesh'!$B$15+1)*Setup!$B$22</f>
        <v>15.0928705018454</v>
      </c>
      <c r="AQ363" s="0" t="n">
        <f aca="false">SUMPRODUCT('FD inverse'!$A$41:$BH$41,'FD mesh'!$B$84:$BI$84,$E362:$BL362)+'FD inverse'!$A$41*$C363/Setup!$B$17+INDEX('FD inverse'!$A$41:$BH$41,1,'FD mesh'!$B$15+1)*Setup!$B$22</f>
        <v>15.0754126676706</v>
      </c>
      <c r="AR363" s="0" t="n">
        <f aca="false">SUMPRODUCT('FD inverse'!$A$42:$BH$42,'FD mesh'!$B$84:$BI$84,$E362:$BL362)+'FD inverse'!$A$42*$C363/Setup!$B$17+INDEX('FD inverse'!$A$42:$BH$42,1,'FD mesh'!$B$15+1)*Setup!$B$22</f>
        <v>15.0579605889363</v>
      </c>
      <c r="AS363" s="0" t="n">
        <f aca="false">SUMPRODUCT('FD inverse'!$A$43:$BH$43,'FD mesh'!$B$84:$BI$84,$E362:$BL362)+'FD inverse'!$A$43*$C363/Setup!$B$17+INDEX('FD inverse'!$A$43:$BH$43,1,'FD mesh'!$B$15+1)*Setup!$B$22</f>
        <v>0</v>
      </c>
      <c r="AT363" s="0" t="n">
        <f aca="false">SUMPRODUCT('FD inverse'!$A$44:$BH$44,'FD mesh'!$B$84:$BI$84,$E362:$BL362)+'FD inverse'!$A$44*$C363/Setup!$B$17+INDEX('FD inverse'!$A$44:$BH$44,1,'FD mesh'!$B$15+1)*Setup!$B$22</f>
        <v>0</v>
      </c>
      <c r="AU363" s="0" t="n">
        <f aca="false">SUMPRODUCT('FD inverse'!$A$45:$BH$45,'FD mesh'!$B$84:$BI$84,$E362:$BL362)+'FD inverse'!$A$45*$C363/Setup!$B$17+INDEX('FD inverse'!$A$45:$BH$45,1,'FD mesh'!$B$15+1)*Setup!$B$22</f>
        <v>0</v>
      </c>
      <c r="AV363" s="0" t="n">
        <f aca="false">SUMPRODUCT('FD inverse'!$A$46:$BH$46,'FD mesh'!$B$84:$BI$84,$E362:$BL362)+'FD inverse'!$A$46*$C363/Setup!$B$17+INDEX('FD inverse'!$A$46:$BH$46,1,'FD mesh'!$B$15+1)*Setup!$B$22</f>
        <v>0</v>
      </c>
      <c r="AW363" s="0" t="n">
        <f aca="false">SUMPRODUCT('FD inverse'!$A$47:$BH$47,'FD mesh'!$B$84:$BI$84,$E362:$BL362)+'FD inverse'!$A$47*$C363/Setup!$B$17+INDEX('FD inverse'!$A$47:$BH$47,1,'FD mesh'!$B$15+1)*Setup!$B$22</f>
        <v>0</v>
      </c>
      <c r="AX363" s="0" t="n">
        <f aca="false">SUMPRODUCT('FD inverse'!$A$48:$BH$48,'FD mesh'!$B$84:$BI$84,$E362:$BL362)+'FD inverse'!$A$48*$C363/Setup!$B$17+INDEX('FD inverse'!$A$48:$BH$48,1,'FD mesh'!$B$15+1)*Setup!$B$22</f>
        <v>0</v>
      </c>
      <c r="AY363" s="0" t="n">
        <f aca="false">SUMPRODUCT('FD inverse'!$A$49:$BH$49,'FD mesh'!$B$84:$BI$84,$E362:$BL362)+'FD inverse'!$A$49*$C363/Setup!$B$17+INDEX('FD inverse'!$A$49:$BH$49,1,'FD mesh'!$B$15+1)*Setup!$B$22</f>
        <v>0</v>
      </c>
      <c r="AZ363" s="0" t="n">
        <f aca="false">SUMPRODUCT('FD inverse'!$A$50:$BH$50,'FD mesh'!$B$84:$BI$84,$E362:$BL362)+'FD inverse'!$A$50*$C363/Setup!$B$17+INDEX('FD inverse'!$A$50:$BH$50,1,'FD mesh'!$B$15+1)*Setup!$B$22</f>
        <v>0</v>
      </c>
      <c r="BA363" s="0" t="n">
        <f aca="false">SUMPRODUCT('FD inverse'!$A$51:$BH$51,'FD mesh'!$B$84:$BI$84,$E362:$BL362)+'FD inverse'!$A$51*$C363/Setup!$B$17+INDEX('FD inverse'!$A$51:$BH$51,1,'FD mesh'!$B$15+1)*Setup!$B$22</f>
        <v>0</v>
      </c>
      <c r="BB363" s="0" t="n">
        <f aca="false">SUMPRODUCT('FD inverse'!$A$52:$BH$52,'FD mesh'!$B$84:$BI$84,$E362:$BL362)+'FD inverse'!$A$52*$C363/Setup!$B$17+INDEX('FD inverse'!$A$52:$BH$52,1,'FD mesh'!$B$15+1)*Setup!$B$22</f>
        <v>0</v>
      </c>
      <c r="BC363" s="0" t="n">
        <f aca="false">SUMPRODUCT('FD inverse'!$A$53:$BH$53,'FD mesh'!$B$84:$BI$84,$E362:$BL362)+'FD inverse'!$A$53*$C363/Setup!$B$17+INDEX('FD inverse'!$A$53:$BH$53,1,'FD mesh'!$B$15+1)*Setup!$B$22</f>
        <v>0</v>
      </c>
      <c r="BD363" s="0" t="n">
        <f aca="false">SUMPRODUCT('FD inverse'!$A$54:$BH$54,'FD mesh'!$B$84:$BI$84,$E362:$BL362)+'FD inverse'!$A$54*$C363/Setup!$B$17+INDEX('FD inverse'!$A$54:$BH$54,1,'FD mesh'!$B$15+1)*Setup!$B$22</f>
        <v>0</v>
      </c>
      <c r="BE363" s="0" t="n">
        <f aca="false">SUMPRODUCT('FD inverse'!$A$55:$BH$55,'FD mesh'!$B$84:$BI$84,$E362:$BL362)+'FD inverse'!$A$55*$C363/Setup!$B$17+INDEX('FD inverse'!$A$55:$BH$55,1,'FD mesh'!$B$15+1)*Setup!$B$22</f>
        <v>0</v>
      </c>
      <c r="BF363" s="0" t="n">
        <f aca="false">SUMPRODUCT('FD inverse'!$A$56:$BH$56,'FD mesh'!$B$84:$BI$84,$E362:$BL362)+'FD inverse'!$A$56*$C363/Setup!$B$17+INDEX('FD inverse'!$A$56:$BH$56,1,'FD mesh'!$B$15+1)*Setup!$B$22</f>
        <v>0</v>
      </c>
      <c r="BG363" s="0" t="n">
        <f aca="false">SUMPRODUCT('FD inverse'!$A$57:$BH$57,'FD mesh'!$B$84:$BI$84,$E362:$BL362)+'FD inverse'!$A$57*$C363/Setup!$B$17+INDEX('FD inverse'!$A$57:$BH$57,1,'FD mesh'!$B$15+1)*Setup!$B$22</f>
        <v>0</v>
      </c>
      <c r="BH363" s="0" t="n">
        <f aca="false">SUMPRODUCT('FD inverse'!$A$58:$BH$58,'FD mesh'!$B$84:$BI$84,$E362:$BL362)+'FD inverse'!$A$58*$C363/Setup!$B$17+INDEX('FD inverse'!$A$58:$BH$58,1,'FD mesh'!$B$15+1)*Setup!$B$22</f>
        <v>0</v>
      </c>
      <c r="BI363" s="0" t="n">
        <f aca="false">SUMPRODUCT('FD inverse'!$A$59:$BH$59,'FD mesh'!$B$84:$BI$84,$E362:$BL362)+'FD inverse'!$A$59*$C363/Setup!$B$17+INDEX('FD inverse'!$A$59:$BH$59,1,'FD mesh'!$B$15+1)*Setup!$B$22</f>
        <v>0</v>
      </c>
      <c r="BJ363" s="0" t="n">
        <f aca="false">SUMPRODUCT('FD inverse'!$A$60:$BH$60,'FD mesh'!$B$84:$BI$84,$E362:$BL362)+'FD inverse'!$A$60*$C363/Setup!$B$17+INDEX('FD inverse'!$A$60:$BH$60,1,'FD mesh'!$B$15+1)*Setup!$B$22</f>
        <v>0</v>
      </c>
      <c r="BK363" s="0" t="n">
        <f aca="false">SUMPRODUCT('FD inverse'!$A$61:$BH$61,'FD mesh'!$B$84:$BI$84,$E362:$BL362)+'FD inverse'!$A$61*$C363/Setup!$B$17+INDEX('FD inverse'!$A$61:$BH$61,1,'FD mesh'!$B$15+1)*Setup!$B$22</f>
        <v>0</v>
      </c>
      <c r="BL363" s="0" t="n">
        <f aca="false">SUMPRODUCT('FD inverse'!$A$62:$BH$62,'FD mesh'!$B$84:$BI$84,$E362:$BL362)+'FD inverse'!$A$62*$C363/Setup!$B$17+INDEX('FD inverse'!$A$62:$BH$62,1,'FD mesh'!$B$15+1)*Setup!$B$22</f>
        <v>0</v>
      </c>
    </row>
    <row r="364" customFormat="false" ht="15" hidden="false" customHeight="false" outlineLevel="0" collapsed="false">
      <c r="A364" s="0" t="n">
        <v>359</v>
      </c>
      <c r="B364" s="0" t="n">
        <f aca="false">A364*Setup!$B$11/3600</f>
        <v>29.9166666666667</v>
      </c>
      <c r="C364" s="0" t="n">
        <f aca="false">Setup!$B$7+Setup!$B$8*COS(2*PI()*(B364-Setup!$B$9)/24)</f>
        <v>20.49309297717</v>
      </c>
      <c r="D364" s="0" t="n">
        <f aca="false">(C364-E364)/Setup!$B$17</f>
        <v>-2.3959762530545</v>
      </c>
      <c r="E364" s="0" t="n">
        <f aca="false">SUMPRODUCT('FD inverse'!$A$3:$BH$3,'FD mesh'!$B$84:$BI$84,$E363:$BL363)+'FD inverse'!$A$3*$C364/Setup!$B$17+INDEX('FD inverse'!$A$3:$BH$3,1,'FD mesh'!$B$15+1)*Setup!$B$22</f>
        <v>20.8045698900671</v>
      </c>
      <c r="F364" s="0" t="n">
        <f aca="false">SUMPRODUCT('FD inverse'!$A$4:$BH$4,'FD mesh'!$B$84:$BI$84,$E363:$BL363)+'FD inverse'!$A$4*$C364/Setup!$B$17+INDEX('FD inverse'!$A$4:$BH$4,1,'FD mesh'!$B$15+1)*Setup!$B$22</f>
        <v>20.8801531146898</v>
      </c>
      <c r="G364" s="0" t="n">
        <f aca="false">SUMPRODUCT('FD inverse'!$A$5:$BH$5,'FD mesh'!$B$84:$BI$84,$E363:$BL363)+'FD inverse'!$A$5*$C364/Setup!$B$17+INDEX('FD inverse'!$A$5:$BH$5,1,'FD mesh'!$B$15+1)*Setup!$B$22</f>
        <v>20.9622581788112</v>
      </c>
      <c r="H364" s="0" t="n">
        <f aca="false">SUMPRODUCT('FD inverse'!$A$6:$BH$6,'FD mesh'!$B$84:$BI$84,$E363:$BL363)+'FD inverse'!$A$6*$C364/Setup!$B$17+INDEX('FD inverse'!$A$6:$BH$6,1,'FD mesh'!$B$15+1)*Setup!$B$22</f>
        <v>21.2459866818679</v>
      </c>
      <c r="I364" s="0" t="n">
        <f aca="false">SUMPRODUCT('FD inverse'!$A$7:$BH$7,'FD mesh'!$B$84:$BI$84,$E363:$BL363)+'FD inverse'!$A$7*$C364/Setup!$B$17+INDEX('FD inverse'!$A$7:$BH$7,1,'FD mesh'!$B$15+1)*Setup!$B$22</f>
        <v>21.2702347158551</v>
      </c>
      <c r="J364" s="0" t="n">
        <f aca="false">SUMPRODUCT('FD inverse'!$A$8:$BH$8,'FD mesh'!$B$84:$BI$84,$E363:$BL363)+'FD inverse'!$A$8*$C364/Setup!$B$17+INDEX('FD inverse'!$A$8:$BH$8,1,'FD mesh'!$B$15+1)*Setup!$B$22</f>
        <v>21.2921080935979</v>
      </c>
      <c r="K364" s="0" t="n">
        <f aca="false">SUMPRODUCT('FD inverse'!$A$9:$BH$9,'FD mesh'!$B$84:$BI$84,$E363:$BL363)+'FD inverse'!$A$9*$C364/Setup!$B$17+INDEX('FD inverse'!$A$9:$BH$9,1,'FD mesh'!$B$15+1)*Setup!$B$22</f>
        <v>21.3110626315111</v>
      </c>
      <c r="L364" s="0" t="n">
        <f aca="false">SUMPRODUCT('FD inverse'!$A$10:$BH$10,'FD mesh'!$B$84:$BI$84,$E363:$BL363)+'FD inverse'!$A$10*$C364/Setup!$B$17+INDEX('FD inverse'!$A$10:$BH$10,1,'FD mesh'!$B$15+1)*Setup!$B$22</f>
        <v>21.3266504920194</v>
      </c>
      <c r="M364" s="0" t="n">
        <f aca="false">SUMPRODUCT('FD inverse'!$A$11:$BH$11,'FD mesh'!$B$84:$BI$84,$E363:$BL363)+'FD inverse'!$A$11*$C364/Setup!$B$17+INDEX('FD inverse'!$A$11:$BH$11,1,'FD mesh'!$B$15+1)*Setup!$B$22</f>
        <v>21.3385086845039</v>
      </c>
      <c r="N364" s="0" t="n">
        <f aca="false">SUMPRODUCT('FD inverse'!$A$12:$BH$12,'FD mesh'!$B$84:$BI$84,$E363:$BL363)+'FD inverse'!$A$12*$C364/Setup!$B$17+INDEX('FD inverse'!$A$12:$BH$12,1,'FD mesh'!$B$15+1)*Setup!$B$22</f>
        <v>21.3463489147106</v>
      </c>
      <c r="O364" s="0" t="n">
        <f aca="false">SUMPRODUCT('FD inverse'!$A$13:$BH$13,'FD mesh'!$B$84:$BI$84,$E363:$BL363)+'FD inverse'!$A$13*$C364/Setup!$B$17+INDEX('FD inverse'!$A$13:$BH$13,1,'FD mesh'!$B$15+1)*Setup!$B$22</f>
        <v>21.349948853762</v>
      </c>
      <c r="P364" s="0" t="n">
        <f aca="false">SUMPRODUCT('FD inverse'!$A$14:$BH$14,'FD mesh'!$B$84:$BI$84,$E363:$BL363)+'FD inverse'!$A$14*$C364/Setup!$B$17+INDEX('FD inverse'!$A$14:$BH$14,1,'FD mesh'!$B$15+1)*Setup!$B$22</f>
        <v>21.3491448836516</v>
      </c>
      <c r="Q364" s="0" t="n">
        <f aca="false">SUMPRODUCT('FD inverse'!$A$15:$BH$15,'FD mesh'!$B$84:$BI$84,$E363:$BL363)+'FD inverse'!$A$15*$C364/Setup!$B$17+INDEX('FD inverse'!$A$15:$BH$15,1,'FD mesh'!$B$15+1)*Setup!$B$22</f>
        <v>21.3438263632741</v>
      </c>
      <c r="R364" s="0" t="n">
        <f aca="false">SUMPRODUCT('FD inverse'!$A$16:$BH$16,'FD mesh'!$B$84:$BI$84,$E363:$BL363)+'FD inverse'!$A$16*$C364/Setup!$B$17+INDEX('FD inverse'!$A$16:$BH$16,1,'FD mesh'!$B$15+1)*Setup!$B$22</f>
        <v>21.3339314473974</v>
      </c>
      <c r="S364" s="0" t="n">
        <f aca="false">SUMPRODUCT('FD inverse'!$A$17:$BH$17,'FD mesh'!$B$84:$BI$84,$E363:$BL363)+'FD inverse'!$A$17*$C364/Setup!$B$17+INDEX('FD inverse'!$A$17:$BH$17,1,'FD mesh'!$B$15+1)*Setup!$B$22</f>
        <v>20.9391929029534</v>
      </c>
      <c r="T364" s="0" t="n">
        <f aca="false">SUMPRODUCT('FD inverse'!$A$18:$BH$18,'FD mesh'!$B$84:$BI$84,$E363:$BL363)+'FD inverse'!$A$18*$C364/Setup!$B$17+INDEX('FD inverse'!$A$18:$BH$18,1,'FD mesh'!$B$15+1)*Setup!$B$22</f>
        <v>20.542280985368</v>
      </c>
      <c r="U364" s="0" t="n">
        <f aca="false">SUMPRODUCT('FD inverse'!$A$19:$BH$19,'FD mesh'!$B$84:$BI$84,$E363:$BL363)+'FD inverse'!$A$19*$C364/Setup!$B$17+INDEX('FD inverse'!$A$19:$BH$19,1,'FD mesh'!$B$15+1)*Setup!$B$22</f>
        <v>20.1433224254282</v>
      </c>
      <c r="V364" s="0" t="n">
        <f aca="false">SUMPRODUCT('FD inverse'!$A$20:$BH$20,'FD mesh'!$B$84:$BI$84,$E363:$BL363)+'FD inverse'!$A$20*$C364/Setup!$B$17+INDEX('FD inverse'!$A$20:$BH$20,1,'FD mesh'!$B$15+1)*Setup!$B$22</f>
        <v>19.7424519477554</v>
      </c>
      <c r="W364" s="0" t="n">
        <f aca="false">SUMPRODUCT('FD inverse'!$A$21:$BH$21,'FD mesh'!$B$84:$BI$84,$E363:$BL363)+'FD inverse'!$A$21*$C364/Setup!$B$17+INDEX('FD inverse'!$A$21:$BH$21,1,'FD mesh'!$B$15+1)*Setup!$B$22</f>
        <v>19.3398109165452</v>
      </c>
      <c r="X364" s="0" t="n">
        <f aca="false">SUMPRODUCT('FD inverse'!$A$22:$BH$22,'FD mesh'!$B$84:$BI$84,$E363:$BL363)+'FD inverse'!$A$22*$C364/Setup!$B$17+INDEX('FD inverse'!$A$22:$BH$22,1,'FD mesh'!$B$15+1)*Setup!$B$22</f>
        <v>18.9355461446585</v>
      </c>
      <c r="Y364" s="0" t="n">
        <f aca="false">SUMPRODUCT('FD inverse'!$A$23:$BH$23,'FD mesh'!$B$84:$BI$84,$E363:$BL363)+'FD inverse'!$A$23*$C364/Setup!$B$17+INDEX('FD inverse'!$A$23:$BH$23,1,'FD mesh'!$B$15+1)*Setup!$B$22</f>
        <v>18.5298088539671</v>
      </c>
      <c r="Z364" s="0" t="n">
        <f aca="false">SUMPRODUCT('FD inverse'!$A$24:$BH$24,'FD mesh'!$B$84:$BI$84,$E363:$BL363)+'FD inverse'!$A$24*$C364/Setup!$B$17+INDEX('FD inverse'!$A$24:$BH$24,1,'FD mesh'!$B$15+1)*Setup!$B$22</f>
        <v>18.1227537745421</v>
      </c>
      <c r="AA364" s="0" t="n">
        <f aca="false">SUMPRODUCT('FD inverse'!$A$25:$BH$25,'FD mesh'!$B$84:$BI$84,$E363:$BL363)+'FD inverse'!$A$25*$C364/Setup!$B$17+INDEX('FD inverse'!$A$25:$BH$25,1,'FD mesh'!$B$15+1)*Setup!$B$22</f>
        <v>17.7145383700064</v>
      </c>
      <c r="AB364" s="0" t="n">
        <f aca="false">SUMPRODUCT('FD inverse'!$A$26:$BH$26,'FD mesh'!$B$84:$BI$84,$E363:$BL363)+'FD inverse'!$A$26*$C364/Setup!$B$17+INDEX('FD inverse'!$A$26:$BH$26,1,'FD mesh'!$B$15+1)*Setup!$B$22</f>
        <v>17.3053221761508</v>
      </c>
      <c r="AC364" s="0" t="n">
        <f aca="false">SUMPRODUCT('FD inverse'!$A$27:$BH$27,'FD mesh'!$B$84:$BI$84,$E363:$BL363)+'FD inverse'!$A$27*$C364/Setup!$B$17+INDEX('FD inverse'!$A$27:$BH$27,1,'FD mesh'!$B$15+1)*Setup!$B$22</f>
        <v>16.895266239731</v>
      </c>
      <c r="AD364" s="0" t="n">
        <f aca="false">SUMPRODUCT('FD inverse'!$A$28:$BH$28,'FD mesh'!$B$84:$BI$84,$E363:$BL363)+'FD inverse'!$A$28*$C364/Setup!$B$17+INDEX('FD inverse'!$A$28:$BH$28,1,'FD mesh'!$B$15+1)*Setup!$B$22</f>
        <v>16.4845326442166</v>
      </c>
      <c r="AE364" s="0" t="n">
        <f aca="false">SUMPRODUCT('FD inverse'!$A$29:$BH$29,'FD mesh'!$B$84:$BI$84,$E363:$BL363)+'FD inverse'!$A$29*$C364/Setup!$B$17+INDEX('FD inverse'!$A$29:$BH$29,1,'FD mesh'!$B$15+1)*Setup!$B$22</f>
        <v>16.0732841091447</v>
      </c>
      <c r="AF364" s="0" t="n">
        <f aca="false">SUMPRODUCT('FD inverse'!$A$30:$BH$30,'FD mesh'!$B$84:$BI$84,$E363:$BL363)+'FD inverse'!$A$30*$C364/Setup!$B$17+INDEX('FD inverse'!$A$30:$BH$30,1,'FD mesh'!$B$15+1)*Setup!$B$22</f>
        <v>15.6616836496437</v>
      </c>
      <c r="AG364" s="0" t="n">
        <f aca="false">SUMPRODUCT('FD inverse'!$A$31:$BH$31,'FD mesh'!$B$84:$BI$84,$E363:$BL363)+'FD inverse'!$A$31*$C364/Setup!$B$17+INDEX('FD inverse'!$A$31:$BH$31,1,'FD mesh'!$B$15+1)*Setup!$B$22</f>
        <v>15.2498942826273</v>
      </c>
      <c r="AH364" s="0" t="n">
        <f aca="false">SUMPRODUCT('FD inverse'!$A$32:$BH$32,'FD mesh'!$B$84:$BI$84,$E363:$BL363)+'FD inverse'!$A$32*$C364/Setup!$B$17+INDEX('FD inverse'!$A$32:$BH$32,1,'FD mesh'!$B$15+1)*Setup!$B$22</f>
        <v>15.2325148293475</v>
      </c>
      <c r="AI364" s="0" t="n">
        <f aca="false">SUMPRODUCT('FD inverse'!$A$33:$BH$33,'FD mesh'!$B$84:$BI$84,$E363:$BL363)+'FD inverse'!$A$33*$C364/Setup!$B$17+INDEX('FD inverse'!$A$33:$BH$33,1,'FD mesh'!$B$15+1)*Setup!$B$22</f>
        <v>15.2151014369475</v>
      </c>
      <c r="AJ364" s="0" t="n">
        <f aca="false">SUMPRODUCT('FD inverse'!$A$34:$BH$34,'FD mesh'!$B$84:$BI$84,$E363:$BL363)+'FD inverse'!$A$34*$C364/Setup!$B$17+INDEX('FD inverse'!$A$34:$BH$34,1,'FD mesh'!$B$15+1)*Setup!$B$22</f>
        <v>15.1976636540521</v>
      </c>
      <c r="AK364" s="0" t="n">
        <f aca="false">SUMPRODUCT('FD inverse'!$A$35:$BH$35,'FD mesh'!$B$84:$BI$84,$E363:$BL363)+'FD inverse'!$A$35*$C364/Setup!$B$17+INDEX('FD inverse'!$A$35:$BH$35,1,'FD mesh'!$B$15+1)*Setup!$B$22</f>
        <v>15.1802095485326</v>
      </c>
      <c r="AL364" s="0" t="n">
        <f aca="false">SUMPRODUCT('FD inverse'!$A$36:$BH$36,'FD mesh'!$B$84:$BI$84,$E363:$BL363)+'FD inverse'!$A$36*$C364/Setup!$B$17+INDEX('FD inverse'!$A$36:$BH$36,1,'FD mesh'!$B$15+1)*Setup!$B$22</f>
        <v>15.1627457456694</v>
      </c>
      <c r="AM364" s="0" t="n">
        <f aca="false">SUMPRODUCT('FD inverse'!$A$37:$BH$37,'FD mesh'!$B$84:$BI$84,$E363:$BL363)+'FD inverse'!$A$37*$C364/Setup!$B$17+INDEX('FD inverse'!$A$37:$BH$37,1,'FD mesh'!$B$15+1)*Setup!$B$22</f>
        <v>15.145277488673</v>
      </c>
      <c r="AN364" s="0" t="n">
        <f aca="false">SUMPRODUCT('FD inverse'!$A$38:$BH$38,'FD mesh'!$B$84:$BI$84,$E363:$BL363)+'FD inverse'!$A$38*$C364/Setup!$B$17+INDEX('FD inverse'!$A$38:$BH$38,1,'FD mesh'!$B$15+1)*Setup!$B$22</f>
        <v>15.1278087191069</v>
      </c>
      <c r="AO364" s="0" t="n">
        <f aca="false">SUMPRODUCT('FD inverse'!$A$39:$BH$39,'FD mesh'!$B$84:$BI$84,$E363:$BL363)+'FD inverse'!$A$39*$C364/Setup!$B$17+INDEX('FD inverse'!$A$39:$BH$39,1,'FD mesh'!$B$15+1)*Setup!$B$22</f>
        <v>15.1103421748828</v>
      </c>
      <c r="AP364" s="0" t="n">
        <f aca="false">SUMPRODUCT('FD inverse'!$A$40:$BH$40,'FD mesh'!$B$84:$BI$84,$E363:$BL363)+'FD inverse'!$A$40*$C364/Setup!$B$17+INDEX('FD inverse'!$A$40:$BH$40,1,'FD mesh'!$B$15+1)*Setup!$B$22</f>
        <v>15.0928795036183</v>
      </c>
      <c r="AQ364" s="0" t="n">
        <f aca="false">SUMPRODUCT('FD inverse'!$A$41:$BH$41,'FD mesh'!$B$84:$BI$84,$E363:$BL363)+'FD inverse'!$A$41*$C364/Setup!$B$17+INDEX('FD inverse'!$A$41:$BH$41,1,'FD mesh'!$B$15+1)*Setup!$B$22</f>
        <v>15.0754213892585</v>
      </c>
      <c r="AR364" s="0" t="n">
        <f aca="false">SUMPRODUCT('FD inverse'!$A$42:$BH$42,'FD mesh'!$B$84:$BI$84,$E363:$BL363)+'FD inverse'!$A$42*$C364/Setup!$B$17+INDEX('FD inverse'!$A$42:$BH$42,1,'FD mesh'!$B$15+1)*Setup!$B$22</f>
        <v>15.0579676899675</v>
      </c>
      <c r="AS364" s="0" t="n">
        <f aca="false">SUMPRODUCT('FD inverse'!$A$43:$BH$43,'FD mesh'!$B$84:$BI$84,$E363:$BL363)+'FD inverse'!$A$43*$C364/Setup!$B$17+INDEX('FD inverse'!$A$43:$BH$43,1,'FD mesh'!$B$15+1)*Setup!$B$22</f>
        <v>0</v>
      </c>
      <c r="AT364" s="0" t="n">
        <f aca="false">SUMPRODUCT('FD inverse'!$A$44:$BH$44,'FD mesh'!$B$84:$BI$84,$E363:$BL363)+'FD inverse'!$A$44*$C364/Setup!$B$17+INDEX('FD inverse'!$A$44:$BH$44,1,'FD mesh'!$B$15+1)*Setup!$B$22</f>
        <v>0</v>
      </c>
      <c r="AU364" s="0" t="n">
        <f aca="false">SUMPRODUCT('FD inverse'!$A$45:$BH$45,'FD mesh'!$B$84:$BI$84,$E363:$BL363)+'FD inverse'!$A$45*$C364/Setup!$B$17+INDEX('FD inverse'!$A$45:$BH$45,1,'FD mesh'!$B$15+1)*Setup!$B$22</f>
        <v>0</v>
      </c>
      <c r="AV364" s="0" t="n">
        <f aca="false">SUMPRODUCT('FD inverse'!$A$46:$BH$46,'FD mesh'!$B$84:$BI$84,$E363:$BL363)+'FD inverse'!$A$46*$C364/Setup!$B$17+INDEX('FD inverse'!$A$46:$BH$46,1,'FD mesh'!$B$15+1)*Setup!$B$22</f>
        <v>0</v>
      </c>
      <c r="AW364" s="0" t="n">
        <f aca="false">SUMPRODUCT('FD inverse'!$A$47:$BH$47,'FD mesh'!$B$84:$BI$84,$E363:$BL363)+'FD inverse'!$A$47*$C364/Setup!$B$17+INDEX('FD inverse'!$A$47:$BH$47,1,'FD mesh'!$B$15+1)*Setup!$B$22</f>
        <v>0</v>
      </c>
      <c r="AX364" s="0" t="n">
        <f aca="false">SUMPRODUCT('FD inverse'!$A$48:$BH$48,'FD mesh'!$B$84:$BI$84,$E363:$BL363)+'FD inverse'!$A$48*$C364/Setup!$B$17+INDEX('FD inverse'!$A$48:$BH$48,1,'FD mesh'!$B$15+1)*Setup!$B$22</f>
        <v>0</v>
      </c>
      <c r="AY364" s="0" t="n">
        <f aca="false">SUMPRODUCT('FD inverse'!$A$49:$BH$49,'FD mesh'!$B$84:$BI$84,$E363:$BL363)+'FD inverse'!$A$49*$C364/Setup!$B$17+INDEX('FD inverse'!$A$49:$BH$49,1,'FD mesh'!$B$15+1)*Setup!$B$22</f>
        <v>0</v>
      </c>
      <c r="AZ364" s="0" t="n">
        <f aca="false">SUMPRODUCT('FD inverse'!$A$50:$BH$50,'FD mesh'!$B$84:$BI$84,$E363:$BL363)+'FD inverse'!$A$50*$C364/Setup!$B$17+INDEX('FD inverse'!$A$50:$BH$50,1,'FD mesh'!$B$15+1)*Setup!$B$22</f>
        <v>0</v>
      </c>
      <c r="BA364" s="0" t="n">
        <f aca="false">SUMPRODUCT('FD inverse'!$A$51:$BH$51,'FD mesh'!$B$84:$BI$84,$E363:$BL363)+'FD inverse'!$A$51*$C364/Setup!$B$17+INDEX('FD inverse'!$A$51:$BH$51,1,'FD mesh'!$B$15+1)*Setup!$B$22</f>
        <v>0</v>
      </c>
      <c r="BB364" s="0" t="n">
        <f aca="false">SUMPRODUCT('FD inverse'!$A$52:$BH$52,'FD mesh'!$B$84:$BI$84,$E363:$BL363)+'FD inverse'!$A$52*$C364/Setup!$B$17+INDEX('FD inverse'!$A$52:$BH$52,1,'FD mesh'!$B$15+1)*Setup!$B$22</f>
        <v>0</v>
      </c>
      <c r="BC364" s="0" t="n">
        <f aca="false">SUMPRODUCT('FD inverse'!$A$53:$BH$53,'FD mesh'!$B$84:$BI$84,$E363:$BL363)+'FD inverse'!$A$53*$C364/Setup!$B$17+INDEX('FD inverse'!$A$53:$BH$53,1,'FD mesh'!$B$15+1)*Setup!$B$22</f>
        <v>0</v>
      </c>
      <c r="BD364" s="0" t="n">
        <f aca="false">SUMPRODUCT('FD inverse'!$A$54:$BH$54,'FD mesh'!$B$84:$BI$84,$E363:$BL363)+'FD inverse'!$A$54*$C364/Setup!$B$17+INDEX('FD inverse'!$A$54:$BH$54,1,'FD mesh'!$B$15+1)*Setup!$B$22</f>
        <v>0</v>
      </c>
      <c r="BE364" s="0" t="n">
        <f aca="false">SUMPRODUCT('FD inverse'!$A$55:$BH$55,'FD mesh'!$B$84:$BI$84,$E363:$BL363)+'FD inverse'!$A$55*$C364/Setup!$B$17+INDEX('FD inverse'!$A$55:$BH$55,1,'FD mesh'!$B$15+1)*Setup!$B$22</f>
        <v>0</v>
      </c>
      <c r="BF364" s="0" t="n">
        <f aca="false">SUMPRODUCT('FD inverse'!$A$56:$BH$56,'FD mesh'!$B$84:$BI$84,$E363:$BL363)+'FD inverse'!$A$56*$C364/Setup!$B$17+INDEX('FD inverse'!$A$56:$BH$56,1,'FD mesh'!$B$15+1)*Setup!$B$22</f>
        <v>0</v>
      </c>
      <c r="BG364" s="0" t="n">
        <f aca="false">SUMPRODUCT('FD inverse'!$A$57:$BH$57,'FD mesh'!$B$84:$BI$84,$E363:$BL363)+'FD inverse'!$A$57*$C364/Setup!$B$17+INDEX('FD inverse'!$A$57:$BH$57,1,'FD mesh'!$B$15+1)*Setup!$B$22</f>
        <v>0</v>
      </c>
      <c r="BH364" s="0" t="n">
        <f aca="false">SUMPRODUCT('FD inverse'!$A$58:$BH$58,'FD mesh'!$B$84:$BI$84,$E363:$BL363)+'FD inverse'!$A$58*$C364/Setup!$B$17+INDEX('FD inverse'!$A$58:$BH$58,1,'FD mesh'!$B$15+1)*Setup!$B$22</f>
        <v>0</v>
      </c>
      <c r="BI364" s="0" t="n">
        <f aca="false">SUMPRODUCT('FD inverse'!$A$59:$BH$59,'FD mesh'!$B$84:$BI$84,$E363:$BL363)+'FD inverse'!$A$59*$C364/Setup!$B$17+INDEX('FD inverse'!$A$59:$BH$59,1,'FD mesh'!$B$15+1)*Setup!$B$22</f>
        <v>0</v>
      </c>
      <c r="BJ364" s="0" t="n">
        <f aca="false">SUMPRODUCT('FD inverse'!$A$60:$BH$60,'FD mesh'!$B$84:$BI$84,$E363:$BL363)+'FD inverse'!$A$60*$C364/Setup!$B$17+INDEX('FD inverse'!$A$60:$BH$60,1,'FD mesh'!$B$15+1)*Setup!$B$22</f>
        <v>0</v>
      </c>
      <c r="BK364" s="0" t="n">
        <f aca="false">SUMPRODUCT('FD inverse'!$A$61:$BH$61,'FD mesh'!$B$84:$BI$84,$E363:$BL363)+'FD inverse'!$A$61*$C364/Setup!$B$17+INDEX('FD inverse'!$A$61:$BH$61,1,'FD mesh'!$B$15+1)*Setup!$B$22</f>
        <v>0</v>
      </c>
      <c r="BL364" s="0" t="n">
        <f aca="false">SUMPRODUCT('FD inverse'!$A$62:$BH$62,'FD mesh'!$B$84:$BI$84,$E363:$BL363)+'FD inverse'!$A$62*$C364/Setup!$B$17+INDEX('FD inverse'!$A$62:$BH$62,1,'FD mesh'!$B$15+1)*Setup!$B$22</f>
        <v>0</v>
      </c>
    </row>
    <row r="365" customFormat="false" ht="15" hidden="false" customHeight="false" outlineLevel="0" collapsed="false">
      <c r="A365" s="0" t="n">
        <v>360</v>
      </c>
      <c r="B365" s="0" t="n">
        <f aca="false">A365*Setup!$B$11/3600</f>
        <v>30</v>
      </c>
      <c r="C365" s="0" t="n">
        <f aca="false">Setup!$B$7+Setup!$B$8*COS(2*PI()*(B365-Setup!$B$9)/24)</f>
        <v>20.5358983848622</v>
      </c>
      <c r="D365" s="0" t="n">
        <f aca="false">(C365-E365)/Setup!$B$17</f>
        <v>-2.22659968607252</v>
      </c>
      <c r="E365" s="0" t="n">
        <f aca="false">SUMPRODUCT('FD inverse'!$A$3:$BH$3,'FD mesh'!$B$84:$BI$84,$E364:$BL364)+'FD inverse'!$A$3*$C365/Setup!$B$17+INDEX('FD inverse'!$A$3:$BH$3,1,'FD mesh'!$B$15+1)*Setup!$B$22</f>
        <v>20.8253563440517</v>
      </c>
      <c r="F365" s="0" t="n">
        <f aca="false">SUMPRODUCT('FD inverse'!$A$4:$BH$4,'FD mesh'!$B$84:$BI$84,$E364:$BL364)+'FD inverse'!$A$4*$C365/Setup!$B$17+INDEX('FD inverse'!$A$4:$BH$4,1,'FD mesh'!$B$15+1)*Setup!$B$22</f>
        <v>20.8961351410669</v>
      </c>
      <c r="G365" s="0" t="n">
        <f aca="false">SUMPRODUCT('FD inverse'!$A$5:$BH$5,'FD mesh'!$B$84:$BI$84,$E364:$BL364)+'FD inverse'!$A$5*$C365/Setup!$B$17+INDEX('FD inverse'!$A$5:$BH$5,1,'FD mesh'!$B$15+1)*Setup!$B$22</f>
        <v>20.9738505814748</v>
      </c>
      <c r="H365" s="0" t="n">
        <f aca="false">SUMPRODUCT('FD inverse'!$A$6:$BH$6,'FD mesh'!$B$84:$BI$84,$E364:$BL364)+'FD inverse'!$A$6*$C365/Setup!$B$17+INDEX('FD inverse'!$A$6:$BH$6,1,'FD mesh'!$B$15+1)*Setup!$B$22</f>
        <v>21.2434272548546</v>
      </c>
      <c r="I365" s="0" t="n">
        <f aca="false">SUMPRODUCT('FD inverse'!$A$7:$BH$7,'FD mesh'!$B$84:$BI$84,$E364:$BL364)+'FD inverse'!$A$7*$C365/Setup!$B$17+INDEX('FD inverse'!$A$7:$BH$7,1,'FD mesh'!$B$15+1)*Setup!$B$22</f>
        <v>21.2665286044123</v>
      </c>
      <c r="J365" s="0" t="n">
        <f aca="false">SUMPRODUCT('FD inverse'!$A$8:$BH$8,'FD mesh'!$B$84:$BI$84,$E364:$BL364)+'FD inverse'!$A$8*$C365/Setup!$B$17+INDEX('FD inverse'!$A$8:$BH$8,1,'FD mesh'!$B$15+1)*Setup!$B$22</f>
        <v>21.2874434575436</v>
      </c>
      <c r="K365" s="0" t="n">
        <f aca="false">SUMPRODUCT('FD inverse'!$A$9:$BH$9,'FD mesh'!$B$84:$BI$84,$E364:$BL364)+'FD inverse'!$A$9*$C365/Setup!$B$17+INDEX('FD inverse'!$A$9:$BH$9,1,'FD mesh'!$B$15+1)*Setup!$B$22</f>
        <v>21.3056063130027</v>
      </c>
      <c r="L365" s="0" t="n">
        <f aca="false">SUMPRODUCT('FD inverse'!$A$10:$BH$10,'FD mesh'!$B$84:$BI$84,$E364:$BL364)+'FD inverse'!$A$10*$C365/Setup!$B$17+INDEX('FD inverse'!$A$10:$BH$10,1,'FD mesh'!$B$15+1)*Setup!$B$22</f>
        <v>21.3205501014951</v>
      </c>
      <c r="M365" s="0" t="n">
        <f aca="false">SUMPRODUCT('FD inverse'!$A$11:$BH$11,'FD mesh'!$B$84:$BI$84,$E364:$BL364)+'FD inverse'!$A$11*$C365/Setup!$B$17+INDEX('FD inverse'!$A$11:$BH$11,1,'FD mesh'!$B$15+1)*Setup!$B$22</f>
        <v>21.3318948395308</v>
      </c>
      <c r="N365" s="0" t="n">
        <f aca="false">SUMPRODUCT('FD inverse'!$A$12:$BH$12,'FD mesh'!$B$84:$BI$84,$E364:$BL364)+'FD inverse'!$A$12*$C365/Setup!$B$17+INDEX('FD inverse'!$A$12:$BH$12,1,'FD mesh'!$B$15+1)*Setup!$B$22</f>
        <v>21.3393376041311</v>
      </c>
      <c r="O365" s="0" t="n">
        <f aca="false">SUMPRODUCT('FD inverse'!$A$13:$BH$13,'FD mesh'!$B$84:$BI$84,$E364:$BL364)+'FD inverse'!$A$13*$C365/Setup!$B$17+INDEX('FD inverse'!$A$13:$BH$13,1,'FD mesh'!$B$15+1)*Setup!$B$22</f>
        <v>21.3426439023127</v>
      </c>
      <c r="P365" s="0" t="n">
        <f aca="false">SUMPRODUCT('FD inverse'!$A$14:$BH$14,'FD mesh'!$B$84:$BI$84,$E364:$BL364)+'FD inverse'!$A$14*$C365/Setup!$B$17+INDEX('FD inverse'!$A$14:$BH$14,1,'FD mesh'!$B$15+1)*Setup!$B$22</f>
        <v>21.3416404946245</v>
      </c>
      <c r="Q365" s="0" t="n">
        <f aca="false">SUMPRODUCT('FD inverse'!$A$15:$BH$15,'FD mesh'!$B$84:$BI$84,$E364:$BL364)+'FD inverse'!$A$15*$C365/Setup!$B$17+INDEX('FD inverse'!$A$15:$BH$15,1,'FD mesh'!$B$15+1)*Setup!$B$22</f>
        <v>21.3362097187788</v>
      </c>
      <c r="R365" s="0" t="n">
        <f aca="false">SUMPRODUCT('FD inverse'!$A$16:$BH$16,'FD mesh'!$B$84:$BI$84,$E364:$BL364)+'FD inverse'!$A$16*$C365/Setup!$B$17+INDEX('FD inverse'!$A$16:$BH$16,1,'FD mesh'!$B$15+1)*Setup!$B$22</f>
        <v>21.3262853473606</v>
      </c>
      <c r="S365" s="0" t="n">
        <f aca="false">SUMPRODUCT('FD inverse'!$A$17:$BH$17,'FD mesh'!$B$84:$BI$84,$E364:$BL364)+'FD inverse'!$A$17*$C365/Setup!$B$17+INDEX('FD inverse'!$A$17:$BH$17,1,'FD mesh'!$B$15+1)*Setup!$B$22</f>
        <v>20.9319248579333</v>
      </c>
      <c r="T365" s="0" t="n">
        <f aca="false">SUMPRODUCT('FD inverse'!$A$18:$BH$18,'FD mesh'!$B$84:$BI$84,$E364:$BL364)+'FD inverse'!$A$18*$C365/Setup!$B$17+INDEX('FD inverse'!$A$18:$BH$18,1,'FD mesh'!$B$15+1)*Setup!$B$22</f>
        <v>20.5354254866858</v>
      </c>
      <c r="U365" s="0" t="n">
        <f aca="false">SUMPRODUCT('FD inverse'!$A$19:$BH$19,'FD mesh'!$B$84:$BI$84,$E364:$BL364)+'FD inverse'!$A$19*$C365/Setup!$B$17+INDEX('FD inverse'!$A$19:$BH$19,1,'FD mesh'!$B$15+1)*Setup!$B$22</f>
        <v>20.1369086401119</v>
      </c>
      <c r="V365" s="0" t="n">
        <f aca="false">SUMPRODUCT('FD inverse'!$A$20:$BH$20,'FD mesh'!$B$84:$BI$84,$E364:$BL364)+'FD inverse'!$A$20*$C365/Setup!$B$17+INDEX('FD inverse'!$A$20:$BH$20,1,'FD mesh'!$B$15+1)*Setup!$B$22</f>
        <v>19.7365043081449</v>
      </c>
      <c r="W365" s="0" t="n">
        <f aca="false">SUMPRODUCT('FD inverse'!$A$21:$BH$21,'FD mesh'!$B$84:$BI$84,$E364:$BL364)+'FD inverse'!$A$21*$C365/Setup!$B$17+INDEX('FD inverse'!$A$21:$BH$21,1,'FD mesh'!$B$15+1)*Setup!$B$22</f>
        <v>19.3343496708067</v>
      </c>
      <c r="X365" s="0" t="n">
        <f aca="false">SUMPRODUCT('FD inverse'!$A$22:$BH$22,'FD mesh'!$B$84:$BI$84,$E364:$BL364)+'FD inverse'!$A$22*$C365/Setup!$B$17+INDEX('FD inverse'!$A$22:$BH$22,1,'FD mesh'!$B$15+1)*Setup!$B$22</f>
        <v>18.9305878668655</v>
      </c>
      <c r="Y365" s="0" t="n">
        <f aca="false">SUMPRODUCT('FD inverse'!$A$23:$BH$23,'FD mesh'!$B$84:$BI$84,$E364:$BL364)+'FD inverse'!$A$23*$C365/Setup!$B$17+INDEX('FD inverse'!$A$23:$BH$23,1,'FD mesh'!$B$15+1)*Setup!$B$22</f>
        <v>18.5253669126024</v>
      </c>
      <c r="Z365" s="0" t="n">
        <f aca="false">SUMPRODUCT('FD inverse'!$A$24:$BH$24,'FD mesh'!$B$84:$BI$84,$E364:$BL364)+'FD inverse'!$A$24*$C365/Setup!$B$17+INDEX('FD inverse'!$A$24:$BH$24,1,'FD mesh'!$B$15+1)*Setup!$B$22</f>
        <v>18.118838758452</v>
      </c>
      <c r="AA365" s="0" t="n">
        <f aca="false">SUMPRODUCT('FD inverse'!$A$25:$BH$25,'FD mesh'!$B$84:$BI$84,$E364:$BL364)+'FD inverse'!$A$25*$C365/Setup!$B$17+INDEX('FD inverse'!$A$25:$BH$25,1,'FD mesh'!$B$15+1)*Setup!$B$22</f>
        <v>17.711158470995</v>
      </c>
      <c r="AB365" s="0" t="n">
        <f aca="false">SUMPRODUCT('FD inverse'!$A$26:$BH$26,'FD mesh'!$B$84:$BI$84,$E364:$BL364)+'FD inverse'!$A$26*$C365/Setup!$B$17+INDEX('FD inverse'!$A$26:$BH$26,1,'FD mesh'!$B$15+1)*Setup!$B$22</f>
        <v>17.3024835275433</v>
      </c>
      <c r="AC365" s="0" t="n">
        <f aca="false">SUMPRODUCT('FD inverse'!$A$27:$BH$27,'FD mesh'!$B$84:$BI$84,$E364:$BL364)+'FD inverse'!$A$27*$C365/Setup!$B$17+INDEX('FD inverse'!$A$27:$BH$27,1,'FD mesh'!$B$15+1)*Setup!$B$22</f>
        <v>16.8929732103585</v>
      </c>
      <c r="AD365" s="0" t="n">
        <f aca="false">SUMPRODUCT('FD inverse'!$A$28:$BH$28,'FD mesh'!$B$84:$BI$84,$E364:$BL364)+'FD inverse'!$A$28*$C365/Setup!$B$17+INDEX('FD inverse'!$A$28:$BH$28,1,'FD mesh'!$B$15+1)*Setup!$B$22</f>
        <v>16.482788087387</v>
      </c>
      <c r="AE365" s="0" t="n">
        <f aca="false">SUMPRODUCT('FD inverse'!$A$29:$BH$29,'FD mesh'!$B$84:$BI$84,$E364:$BL364)+'FD inverse'!$A$29*$C365/Setup!$B$17+INDEX('FD inverse'!$A$29:$BH$29,1,'FD mesh'!$B$15+1)*Setup!$B$22</f>
        <v>16.0720895662627</v>
      </c>
      <c r="AF365" s="0" t="n">
        <f aca="false">SUMPRODUCT('FD inverse'!$A$30:$BH$30,'FD mesh'!$B$84:$BI$84,$E364:$BL364)+'FD inverse'!$A$30*$C365/Setup!$B$17+INDEX('FD inverse'!$A$30:$BH$30,1,'FD mesh'!$B$15+1)*Setup!$B$22</f>
        <v>15.6610395082332</v>
      </c>
      <c r="AG365" s="0" t="n">
        <f aca="false">SUMPRODUCT('FD inverse'!$A$31:$BH$31,'FD mesh'!$B$84:$BI$84,$E364:$BL364)+'FD inverse'!$A$31*$C365/Setup!$B$17+INDEX('FD inverse'!$A$31:$BH$31,1,'FD mesh'!$B$15+1)*Setup!$B$22</f>
        <v>15.2497998885886</v>
      </c>
      <c r="AH365" s="0" t="n">
        <f aca="false">SUMPRODUCT('FD inverse'!$A$32:$BH$32,'FD mesh'!$B$84:$BI$84,$E364:$BL364)+'FD inverse'!$A$32*$C365/Setup!$B$17+INDEX('FD inverse'!$A$32:$BH$32,1,'FD mesh'!$B$15+1)*Setup!$B$22</f>
        <v>15.2324421707822</v>
      </c>
      <c r="AI365" s="0" t="n">
        <f aca="false">SUMPRODUCT('FD inverse'!$A$33:$BH$33,'FD mesh'!$B$84:$BI$84,$E364:$BL364)+'FD inverse'!$A$33*$C365/Setup!$B$17+INDEX('FD inverse'!$A$33:$BH$33,1,'FD mesh'!$B$15+1)*Setup!$B$22</f>
        <v>15.2150476715364</v>
      </c>
      <c r="AJ365" s="0" t="n">
        <f aca="false">SUMPRODUCT('FD inverse'!$A$34:$BH$34,'FD mesh'!$B$84:$BI$84,$E364:$BL364)+'FD inverse'!$A$34*$C365/Setup!$B$17+INDEX('FD inverse'!$A$34:$BH$34,1,'FD mesh'!$B$15+1)*Setup!$B$22</f>
        <v>15.1976259550012</v>
      </c>
      <c r="AK365" s="0" t="n">
        <f aca="false">SUMPRODUCT('FD inverse'!$A$35:$BH$35,'FD mesh'!$B$84:$BI$84,$E364:$BL364)+'FD inverse'!$A$35*$C365/Setup!$B$17+INDEX('FD inverse'!$A$35:$BH$35,1,'FD mesh'!$B$15+1)*Setup!$B$22</f>
        <v>15.1801851543381</v>
      </c>
      <c r="AL365" s="0" t="n">
        <f aca="false">SUMPRODUCT('FD inverse'!$A$36:$BH$36,'FD mesh'!$B$84:$BI$84,$E364:$BL364)+'FD inverse'!$A$36*$C365/Setup!$B$17+INDEX('FD inverse'!$A$36:$BH$36,1,'FD mesh'!$B$15+1)*Setup!$B$22</f>
        <v>15.1627320047718</v>
      </c>
      <c r="AM365" s="0" t="n">
        <f aca="false">SUMPRODUCT('FD inverse'!$A$37:$BH$37,'FD mesh'!$B$84:$BI$84,$E364:$BL364)+'FD inverse'!$A$37*$C365/Setup!$B$17+INDEX('FD inverse'!$A$37:$BH$37,1,'FD mesh'!$B$15+1)*Setup!$B$22</f>
        <v>15.1452718992466</v>
      </c>
      <c r="AN365" s="0" t="n">
        <f aca="false">SUMPRODUCT('FD inverse'!$A$38:$BH$38,'FD mesh'!$B$84:$BI$84,$E364:$BL364)+'FD inverse'!$A$38*$C365/Setup!$B$17+INDEX('FD inverse'!$A$38:$BH$38,1,'FD mesh'!$B$15+1)*Setup!$B$22</f>
        <v>15.1278089642252</v>
      </c>
      <c r="AO365" s="0" t="n">
        <f aca="false">SUMPRODUCT('FD inverse'!$A$39:$BH$39,'FD mesh'!$B$84:$BI$84,$E364:$BL364)+'FD inverse'!$A$39*$C365/Setup!$B$17+INDEX('FD inverse'!$A$39:$BH$39,1,'FD mesh'!$B$15+1)*Setup!$B$22</f>
        <v>15.1103461532883</v>
      </c>
      <c r="AP365" s="0" t="n">
        <f aca="false">SUMPRODUCT('FD inverse'!$A$40:$BH$40,'FD mesh'!$B$84:$BI$84,$E364:$BL364)+'FD inverse'!$A$40*$C365/Setup!$B$17+INDEX('FD inverse'!$A$40:$BH$40,1,'FD mesh'!$B$15+1)*Setup!$B$22</f>
        <v>15.0928853563119</v>
      </c>
      <c r="AQ365" s="0" t="n">
        <f aca="false">SUMPRODUCT('FD inverse'!$A$41:$BH$41,'FD mesh'!$B$84:$BI$84,$E364:$BL364)+'FD inverse'!$A$41*$C365/Setup!$B$17+INDEX('FD inverse'!$A$41:$BH$41,1,'FD mesh'!$B$15+1)*Setup!$B$22</f>
        <v>15.0754275221039</v>
      </c>
      <c r="AR365" s="0" t="n">
        <f aca="false">SUMPRODUCT('FD inverse'!$A$42:$BH$42,'FD mesh'!$B$84:$BI$84,$E364:$BL364)+'FD inverse'!$A$42*$C365/Setup!$B$17+INDEX('FD inverse'!$A$42:$BH$42,1,'FD mesh'!$B$15+1)*Setup!$B$22</f>
        <v>15.0579727924835</v>
      </c>
      <c r="AS365" s="0" t="n">
        <f aca="false">SUMPRODUCT('FD inverse'!$A$43:$BH$43,'FD mesh'!$B$84:$BI$84,$E364:$BL364)+'FD inverse'!$A$43*$C365/Setup!$B$17+INDEX('FD inverse'!$A$43:$BH$43,1,'FD mesh'!$B$15+1)*Setup!$B$22</f>
        <v>0</v>
      </c>
      <c r="AT365" s="0" t="n">
        <f aca="false">SUMPRODUCT('FD inverse'!$A$44:$BH$44,'FD mesh'!$B$84:$BI$84,$E364:$BL364)+'FD inverse'!$A$44*$C365/Setup!$B$17+INDEX('FD inverse'!$A$44:$BH$44,1,'FD mesh'!$B$15+1)*Setup!$B$22</f>
        <v>0</v>
      </c>
      <c r="AU365" s="0" t="n">
        <f aca="false">SUMPRODUCT('FD inverse'!$A$45:$BH$45,'FD mesh'!$B$84:$BI$84,$E364:$BL364)+'FD inverse'!$A$45*$C365/Setup!$B$17+INDEX('FD inverse'!$A$45:$BH$45,1,'FD mesh'!$B$15+1)*Setup!$B$22</f>
        <v>0</v>
      </c>
      <c r="AV365" s="0" t="n">
        <f aca="false">SUMPRODUCT('FD inverse'!$A$46:$BH$46,'FD mesh'!$B$84:$BI$84,$E364:$BL364)+'FD inverse'!$A$46*$C365/Setup!$B$17+INDEX('FD inverse'!$A$46:$BH$46,1,'FD mesh'!$B$15+1)*Setup!$B$22</f>
        <v>0</v>
      </c>
      <c r="AW365" s="0" t="n">
        <f aca="false">SUMPRODUCT('FD inverse'!$A$47:$BH$47,'FD mesh'!$B$84:$BI$84,$E364:$BL364)+'FD inverse'!$A$47*$C365/Setup!$B$17+INDEX('FD inverse'!$A$47:$BH$47,1,'FD mesh'!$B$15+1)*Setup!$B$22</f>
        <v>0</v>
      </c>
      <c r="AX365" s="0" t="n">
        <f aca="false">SUMPRODUCT('FD inverse'!$A$48:$BH$48,'FD mesh'!$B$84:$BI$84,$E364:$BL364)+'FD inverse'!$A$48*$C365/Setup!$B$17+INDEX('FD inverse'!$A$48:$BH$48,1,'FD mesh'!$B$15+1)*Setup!$B$22</f>
        <v>0</v>
      </c>
      <c r="AY365" s="0" t="n">
        <f aca="false">SUMPRODUCT('FD inverse'!$A$49:$BH$49,'FD mesh'!$B$84:$BI$84,$E364:$BL364)+'FD inverse'!$A$49*$C365/Setup!$B$17+INDEX('FD inverse'!$A$49:$BH$49,1,'FD mesh'!$B$15+1)*Setup!$B$22</f>
        <v>0</v>
      </c>
      <c r="AZ365" s="0" t="n">
        <f aca="false">SUMPRODUCT('FD inverse'!$A$50:$BH$50,'FD mesh'!$B$84:$BI$84,$E364:$BL364)+'FD inverse'!$A$50*$C365/Setup!$B$17+INDEX('FD inverse'!$A$50:$BH$50,1,'FD mesh'!$B$15+1)*Setup!$B$22</f>
        <v>0</v>
      </c>
      <c r="BA365" s="0" t="n">
        <f aca="false">SUMPRODUCT('FD inverse'!$A$51:$BH$51,'FD mesh'!$B$84:$BI$84,$E364:$BL364)+'FD inverse'!$A$51*$C365/Setup!$B$17+INDEX('FD inverse'!$A$51:$BH$51,1,'FD mesh'!$B$15+1)*Setup!$B$22</f>
        <v>0</v>
      </c>
      <c r="BB365" s="0" t="n">
        <f aca="false">SUMPRODUCT('FD inverse'!$A$52:$BH$52,'FD mesh'!$B$84:$BI$84,$E364:$BL364)+'FD inverse'!$A$52*$C365/Setup!$B$17+INDEX('FD inverse'!$A$52:$BH$52,1,'FD mesh'!$B$15+1)*Setup!$B$22</f>
        <v>0</v>
      </c>
      <c r="BC365" s="0" t="n">
        <f aca="false">SUMPRODUCT('FD inverse'!$A$53:$BH$53,'FD mesh'!$B$84:$BI$84,$E364:$BL364)+'FD inverse'!$A$53*$C365/Setup!$B$17+INDEX('FD inverse'!$A$53:$BH$53,1,'FD mesh'!$B$15+1)*Setup!$B$22</f>
        <v>0</v>
      </c>
      <c r="BD365" s="0" t="n">
        <f aca="false">SUMPRODUCT('FD inverse'!$A$54:$BH$54,'FD mesh'!$B$84:$BI$84,$E364:$BL364)+'FD inverse'!$A$54*$C365/Setup!$B$17+INDEX('FD inverse'!$A$54:$BH$54,1,'FD mesh'!$B$15+1)*Setup!$B$22</f>
        <v>0</v>
      </c>
      <c r="BE365" s="0" t="n">
        <f aca="false">SUMPRODUCT('FD inverse'!$A$55:$BH$55,'FD mesh'!$B$84:$BI$84,$E364:$BL364)+'FD inverse'!$A$55*$C365/Setup!$B$17+INDEX('FD inverse'!$A$55:$BH$55,1,'FD mesh'!$B$15+1)*Setup!$B$22</f>
        <v>0</v>
      </c>
      <c r="BF365" s="0" t="n">
        <f aca="false">SUMPRODUCT('FD inverse'!$A$56:$BH$56,'FD mesh'!$B$84:$BI$84,$E364:$BL364)+'FD inverse'!$A$56*$C365/Setup!$B$17+INDEX('FD inverse'!$A$56:$BH$56,1,'FD mesh'!$B$15+1)*Setup!$B$22</f>
        <v>0</v>
      </c>
      <c r="BG365" s="0" t="n">
        <f aca="false">SUMPRODUCT('FD inverse'!$A$57:$BH$57,'FD mesh'!$B$84:$BI$84,$E364:$BL364)+'FD inverse'!$A$57*$C365/Setup!$B$17+INDEX('FD inverse'!$A$57:$BH$57,1,'FD mesh'!$B$15+1)*Setup!$B$22</f>
        <v>0</v>
      </c>
      <c r="BH365" s="0" t="n">
        <f aca="false">SUMPRODUCT('FD inverse'!$A$58:$BH$58,'FD mesh'!$B$84:$BI$84,$E364:$BL364)+'FD inverse'!$A$58*$C365/Setup!$B$17+INDEX('FD inverse'!$A$58:$BH$58,1,'FD mesh'!$B$15+1)*Setup!$B$22</f>
        <v>0</v>
      </c>
      <c r="BI365" s="0" t="n">
        <f aca="false">SUMPRODUCT('FD inverse'!$A$59:$BH$59,'FD mesh'!$B$84:$BI$84,$E364:$BL364)+'FD inverse'!$A$59*$C365/Setup!$B$17+INDEX('FD inverse'!$A$59:$BH$59,1,'FD mesh'!$B$15+1)*Setup!$B$22</f>
        <v>0</v>
      </c>
      <c r="BJ365" s="0" t="n">
        <f aca="false">SUMPRODUCT('FD inverse'!$A$60:$BH$60,'FD mesh'!$B$84:$BI$84,$E364:$BL364)+'FD inverse'!$A$60*$C365/Setup!$B$17+INDEX('FD inverse'!$A$60:$BH$60,1,'FD mesh'!$B$15+1)*Setup!$B$22</f>
        <v>0</v>
      </c>
      <c r="BK365" s="0" t="n">
        <f aca="false">SUMPRODUCT('FD inverse'!$A$61:$BH$61,'FD mesh'!$B$84:$BI$84,$E364:$BL364)+'FD inverse'!$A$61*$C365/Setup!$B$17+INDEX('FD inverse'!$A$61:$BH$61,1,'FD mesh'!$B$15+1)*Setup!$B$22</f>
        <v>0</v>
      </c>
      <c r="BL365" s="0" t="n">
        <f aca="false">SUMPRODUCT('FD inverse'!$A$62:$BH$62,'FD mesh'!$B$84:$BI$84,$E364:$BL364)+'FD inverse'!$A$62*$C365/Setup!$B$17+INDEX('FD inverse'!$A$62:$BH$62,1,'FD mesh'!$B$15+1)*Setup!$B$22</f>
        <v>0</v>
      </c>
    </row>
    <row r="366" customFormat="false" ht="15" hidden="false" customHeight="false" outlineLevel="0" collapsed="false">
      <c r="A366" s="0" t="n">
        <v>361</v>
      </c>
      <c r="B366" s="0" t="n">
        <f aca="false">A366*Setup!$B$11/3600</f>
        <v>30.0833333333333</v>
      </c>
      <c r="C366" s="0" t="n">
        <f aca="false">Setup!$B$7+Setup!$B$8*COS(2*PI()*(B366-Setup!$B$9)/24)</f>
        <v>20.5803525173082</v>
      </c>
      <c r="D366" s="0" t="n">
        <f aca="false">(C366-E366)/Setup!$B$17</f>
        <v>-2.05286099133871</v>
      </c>
      <c r="E366" s="0" t="n">
        <f aca="false">SUMPRODUCT('FD inverse'!$A$3:$BH$3,'FD mesh'!$B$84:$BI$84,$E365:$BL365)+'FD inverse'!$A$3*$C366/Setup!$B$17+INDEX('FD inverse'!$A$3:$BH$3,1,'FD mesh'!$B$15+1)*Setup!$B$22</f>
        <v>20.8472244461822</v>
      </c>
      <c r="F366" s="0" t="n">
        <f aca="false">SUMPRODUCT('FD inverse'!$A$4:$BH$4,'FD mesh'!$B$84:$BI$84,$E365:$BL365)+'FD inverse'!$A$4*$C366/Setup!$B$17+INDEX('FD inverse'!$A$4:$BH$4,1,'FD mesh'!$B$15+1)*Setup!$B$22</f>
        <v>20.9130671813819</v>
      </c>
      <c r="G366" s="0" t="n">
        <f aca="false">SUMPRODUCT('FD inverse'!$A$5:$BH$5,'FD mesh'!$B$84:$BI$84,$E365:$BL365)+'FD inverse'!$A$5*$C366/Setup!$B$17+INDEX('FD inverse'!$A$5:$BH$5,1,'FD mesh'!$B$15+1)*Setup!$B$22</f>
        <v>20.9862588924127</v>
      </c>
      <c r="H366" s="0" t="n">
        <f aca="false">SUMPRODUCT('FD inverse'!$A$6:$BH$6,'FD mesh'!$B$84:$BI$84,$E365:$BL365)+'FD inverse'!$A$6*$C366/Setup!$B$17+INDEX('FD inverse'!$A$6:$BH$6,1,'FD mesh'!$B$15+1)*Setup!$B$22</f>
        <v>21.2412307682017</v>
      </c>
      <c r="I366" s="0" t="n">
        <f aca="false">SUMPRODUCT('FD inverse'!$A$7:$BH$7,'FD mesh'!$B$84:$BI$84,$E365:$BL365)+'FD inverse'!$A$7*$C366/Setup!$B$17+INDEX('FD inverse'!$A$7:$BH$7,1,'FD mesh'!$B$15+1)*Setup!$B$22</f>
        <v>21.2631467198488</v>
      </c>
      <c r="J366" s="0" t="n">
        <f aca="false">SUMPRODUCT('FD inverse'!$A$8:$BH$8,'FD mesh'!$B$84:$BI$84,$E365:$BL365)+'FD inverse'!$A$8*$C366/Setup!$B$17+INDEX('FD inverse'!$A$8:$BH$8,1,'FD mesh'!$B$15+1)*Setup!$B$22</f>
        <v>21.2830674593641</v>
      </c>
      <c r="K366" s="0" t="n">
        <f aca="false">SUMPRODUCT('FD inverse'!$A$9:$BH$9,'FD mesh'!$B$84:$BI$84,$E365:$BL365)+'FD inverse'!$A$9*$C366/Setup!$B$17+INDEX('FD inverse'!$A$9:$BH$9,1,'FD mesh'!$B$15+1)*Setup!$B$22</f>
        <v>21.3004064890389</v>
      </c>
      <c r="L366" s="0" t="n">
        <f aca="false">SUMPRODUCT('FD inverse'!$A$10:$BH$10,'FD mesh'!$B$84:$BI$84,$E365:$BL365)+'FD inverse'!$A$10*$C366/Setup!$B$17+INDEX('FD inverse'!$A$10:$BH$10,1,'FD mesh'!$B$15+1)*Setup!$B$22</f>
        <v>21.3146777759623</v>
      </c>
      <c r="M366" s="0" t="n">
        <f aca="false">SUMPRODUCT('FD inverse'!$A$11:$BH$11,'FD mesh'!$B$84:$BI$84,$E365:$BL365)+'FD inverse'!$A$11*$C366/Setup!$B$17+INDEX('FD inverse'!$A$11:$BH$11,1,'FD mesh'!$B$15+1)*Setup!$B$22</f>
        <v>21.3254845640464</v>
      </c>
      <c r="N366" s="0" t="n">
        <f aca="false">SUMPRODUCT('FD inverse'!$A$12:$BH$12,'FD mesh'!$B$84:$BI$84,$E365:$BL365)+'FD inverse'!$A$12*$C366/Setup!$B$17+INDEX('FD inverse'!$A$12:$BH$12,1,'FD mesh'!$B$15+1)*Setup!$B$22</f>
        <v>21.3325094786882</v>
      </c>
      <c r="O366" s="0" t="n">
        <f aca="false">SUMPRODUCT('FD inverse'!$A$13:$BH$13,'FD mesh'!$B$84:$BI$84,$E365:$BL365)+'FD inverse'!$A$13*$C366/Setup!$B$17+INDEX('FD inverse'!$A$13:$BH$13,1,'FD mesh'!$B$15+1)*Setup!$B$22</f>
        <v>21.3355060007385</v>
      </c>
      <c r="P366" s="0" t="n">
        <f aca="false">SUMPRODUCT('FD inverse'!$A$14:$BH$14,'FD mesh'!$B$84:$BI$84,$E365:$BL365)+'FD inverse'!$A$14*$C366/Setup!$B$17+INDEX('FD inverse'!$A$14:$BH$14,1,'FD mesh'!$B$15+1)*Setup!$B$22</f>
        <v>21.3342913714175</v>
      </c>
      <c r="Q366" s="0" t="n">
        <f aca="false">SUMPRODUCT('FD inverse'!$A$15:$BH$15,'FD mesh'!$B$84:$BI$84,$E365:$BL365)+'FD inverse'!$A$15*$C366/Setup!$B$17+INDEX('FD inverse'!$A$15:$BH$15,1,'FD mesh'!$B$15+1)*Setup!$B$22</f>
        <v>21.3287409761926</v>
      </c>
      <c r="R366" s="0" t="n">
        <f aca="false">SUMPRODUCT('FD inverse'!$A$16:$BH$16,'FD mesh'!$B$84:$BI$84,$E365:$BL365)+'FD inverse'!$A$16*$C366/Setup!$B$17+INDEX('FD inverse'!$A$16:$BH$16,1,'FD mesh'!$B$15+1)*Setup!$B$22</f>
        <v>21.3187842431587</v>
      </c>
      <c r="S366" s="0" t="n">
        <f aca="false">SUMPRODUCT('FD inverse'!$A$17:$BH$17,'FD mesh'!$B$84:$BI$84,$E365:$BL365)+'FD inverse'!$A$17*$C366/Setup!$B$17+INDEX('FD inverse'!$A$17:$BH$17,1,'FD mesh'!$B$15+1)*Setup!$B$22</f>
        <v>20.9247811836676</v>
      </c>
      <c r="T366" s="0" t="n">
        <f aca="false">SUMPRODUCT('FD inverse'!$A$18:$BH$18,'FD mesh'!$B$84:$BI$84,$E365:$BL365)+'FD inverse'!$A$18*$C366/Setup!$B$17+INDEX('FD inverse'!$A$18:$BH$18,1,'FD mesh'!$B$15+1)*Setup!$B$22</f>
        <v>20.5286758428927</v>
      </c>
      <c r="U366" s="0" t="n">
        <f aca="false">SUMPRODUCT('FD inverse'!$A$19:$BH$19,'FD mesh'!$B$84:$BI$84,$E365:$BL365)+'FD inverse'!$A$19*$C366/Setup!$B$17+INDEX('FD inverse'!$A$19:$BH$19,1,'FD mesh'!$B$15+1)*Setup!$B$22</f>
        <v>20.1305841783728</v>
      </c>
      <c r="V366" s="0" t="n">
        <f aca="false">SUMPRODUCT('FD inverse'!$A$20:$BH$20,'FD mesh'!$B$84:$BI$84,$E365:$BL365)+'FD inverse'!$A$20*$C366/Setup!$B$17+INDEX('FD inverse'!$A$20:$BH$20,1,'FD mesh'!$B$15+1)*Setup!$B$22</f>
        <v>19.7306313151126</v>
      </c>
      <c r="W366" s="0" t="n">
        <f aca="false">SUMPRODUCT('FD inverse'!$A$21:$BH$21,'FD mesh'!$B$84:$BI$84,$E365:$BL365)+'FD inverse'!$A$21*$C366/Setup!$B$17+INDEX('FD inverse'!$A$21:$BH$21,1,'FD mesh'!$B$15+1)*Setup!$B$22</f>
        <v>19.328950113903</v>
      </c>
      <c r="X366" s="0" t="n">
        <f aca="false">SUMPRODUCT('FD inverse'!$A$22:$BH$22,'FD mesh'!$B$84:$BI$84,$E365:$BL365)+'FD inverse'!$A$22*$C366/Setup!$B$17+INDEX('FD inverse'!$A$22:$BH$22,1,'FD mesh'!$B$15+1)*Setup!$B$22</f>
        <v>18.9256799002331</v>
      </c>
      <c r="Y366" s="0" t="n">
        <f aca="false">SUMPRODUCT('FD inverse'!$A$23:$BH$23,'FD mesh'!$B$84:$BI$84,$E365:$BL365)+'FD inverse'!$A$23*$C366/Setup!$B$17+INDEX('FD inverse'!$A$23:$BH$23,1,'FD mesh'!$B$15+1)*Setup!$B$22</f>
        <v>18.520965342097</v>
      </c>
      <c r="Z366" s="0" t="n">
        <f aca="false">SUMPRODUCT('FD inverse'!$A$24:$BH$24,'FD mesh'!$B$84:$BI$84,$E365:$BL365)+'FD inverse'!$A$24*$C366/Setup!$B$17+INDEX('FD inverse'!$A$24:$BH$24,1,'FD mesh'!$B$15+1)*Setup!$B$22</f>
        <v>18.1149554646408</v>
      </c>
      <c r="AA366" s="0" t="n">
        <f aca="false">SUMPRODUCT('FD inverse'!$A$25:$BH$25,'FD mesh'!$B$84:$BI$84,$E365:$BL365)+'FD inverse'!$A$25*$C366/Setup!$B$17+INDEX('FD inverse'!$A$25:$BH$25,1,'FD mesh'!$B$15+1)*Setup!$B$22</f>
        <v>17.7078027892917</v>
      </c>
      <c r="AB366" s="0" t="n">
        <f aca="false">SUMPRODUCT('FD inverse'!$A$26:$BH$26,'FD mesh'!$B$84:$BI$84,$E365:$BL365)+'FD inverse'!$A$26*$C366/Setup!$B$17+INDEX('FD inverse'!$A$26:$BH$26,1,'FD mesh'!$B$15+1)*Setup!$B$22</f>
        <v>17.2996625847555</v>
      </c>
      <c r="AC366" s="0" t="n">
        <f aca="false">SUMPRODUCT('FD inverse'!$A$27:$BH$27,'FD mesh'!$B$84:$BI$84,$E365:$BL365)+'FD inverse'!$A$27*$C366/Setup!$B$17+INDEX('FD inverse'!$A$27:$BH$27,1,'FD mesh'!$B$15+1)*Setup!$B$22</f>
        <v>16.8906922170561</v>
      </c>
      <c r="AD366" s="0" t="n">
        <f aca="false">SUMPRODUCT('FD inverse'!$A$28:$BH$28,'FD mesh'!$B$84:$BI$84,$E365:$BL365)+'FD inverse'!$A$28*$C366/Setup!$B$17+INDEX('FD inverse'!$A$28:$BH$28,1,'FD mesh'!$B$15+1)*Setup!$B$22</f>
        <v>16.4810505856134</v>
      </c>
      <c r="AE366" s="0" t="n">
        <f aca="false">SUMPRODUCT('FD inverse'!$A$29:$BH$29,'FD mesh'!$B$84:$BI$84,$E365:$BL365)+'FD inverse'!$A$29*$C366/Setup!$B$17+INDEX('FD inverse'!$A$29:$BH$29,1,'FD mesh'!$B$15+1)*Setup!$B$22</f>
        <v>16.0708976322202</v>
      </c>
      <c r="AF366" s="0" t="n">
        <f aca="false">SUMPRODUCT('FD inverse'!$A$30:$BH$30,'FD mesh'!$B$84:$BI$84,$E365:$BL365)+'FD inverse'!$A$30*$C366/Setup!$B$17+INDEX('FD inverse'!$A$30:$BH$30,1,'FD mesh'!$B$15+1)*Setup!$B$22</f>
        <v>15.6603939096659</v>
      </c>
      <c r="AG366" s="0" t="n">
        <f aca="false">SUMPRODUCT('FD inverse'!$A$31:$BH$31,'FD mesh'!$B$84:$BI$84,$E365:$BL365)+'FD inverse'!$A$31*$C366/Setup!$B$17+INDEX('FD inverse'!$A$31:$BH$31,1,'FD mesh'!$B$15+1)*Setup!$B$22</f>
        <v>15.2497001966762</v>
      </c>
      <c r="AH366" s="0" t="n">
        <f aca="false">SUMPRODUCT('FD inverse'!$A$32:$BH$32,'FD mesh'!$B$84:$BI$84,$E365:$BL365)+'FD inverse'!$A$32*$C366/Setup!$B$17+INDEX('FD inverse'!$A$32:$BH$32,1,'FD mesh'!$B$15+1)*Setup!$B$22</f>
        <v>15.2323641143488</v>
      </c>
      <c r="AI366" s="0" t="n">
        <f aca="false">SUMPRODUCT('FD inverse'!$A$33:$BH$33,'FD mesh'!$B$84:$BI$84,$E365:$BL365)+'FD inverse'!$A$33*$C366/Setup!$B$17+INDEX('FD inverse'!$A$33:$BH$33,1,'FD mesh'!$B$15+1)*Setup!$B$22</f>
        <v>15.2149885180569</v>
      </c>
      <c r="AJ366" s="0" t="n">
        <f aca="false">SUMPRODUCT('FD inverse'!$A$34:$BH$34,'FD mesh'!$B$84:$BI$84,$E365:$BL365)+'FD inverse'!$A$34*$C366/Setup!$B$17+INDEX('FD inverse'!$A$34:$BH$34,1,'FD mesh'!$B$15+1)*Setup!$B$22</f>
        <v>15.1975829769112</v>
      </c>
      <c r="AK366" s="0" t="n">
        <f aca="false">SUMPRODUCT('FD inverse'!$A$35:$BH$35,'FD mesh'!$B$84:$BI$84,$E365:$BL365)+'FD inverse'!$A$35*$C366/Setup!$B$17+INDEX('FD inverse'!$A$35:$BH$35,1,'FD mesh'!$B$15+1)*Setup!$B$22</f>
        <v>15.1801556792665</v>
      </c>
      <c r="AL366" s="0" t="n">
        <f aca="false">SUMPRODUCT('FD inverse'!$A$36:$BH$36,'FD mesh'!$B$84:$BI$84,$E365:$BL365)+'FD inverse'!$A$36*$C366/Setup!$B$17+INDEX('FD inverse'!$A$36:$BH$36,1,'FD mesh'!$B$15+1)*Setup!$B$22</f>
        <v>15.1627134606616</v>
      </c>
      <c r="AM366" s="0" t="n">
        <f aca="false">SUMPRODUCT('FD inverse'!$A$37:$BH$37,'FD mesh'!$B$84:$BI$84,$E365:$BL365)+'FD inverse'!$A$37*$C366/Setup!$B$17+INDEX('FD inverse'!$A$37:$BH$37,1,'FD mesh'!$B$15+1)*Setup!$B$22</f>
        <v>15.1452618546011</v>
      </c>
      <c r="AN366" s="0" t="n">
        <f aca="false">SUMPRODUCT('FD inverse'!$A$38:$BH$38,'FD mesh'!$B$84:$BI$84,$E365:$BL365)+'FD inverse'!$A$38*$C366/Setup!$B$17+INDEX('FD inverse'!$A$38:$BH$38,1,'FD mesh'!$B$15+1)*Setup!$B$22</f>
        <v>15.1278051637096</v>
      </c>
      <c r="AO366" s="0" t="n">
        <f aca="false">SUMPRODUCT('FD inverse'!$A$39:$BH$39,'FD mesh'!$B$84:$BI$84,$E365:$BL365)+'FD inverse'!$A$39*$C366/Setup!$B$17+INDEX('FD inverse'!$A$39:$BH$39,1,'FD mesh'!$B$15+1)*Setup!$B$22</f>
        <v>15.1103465489096</v>
      </c>
      <c r="AP366" s="0" t="n">
        <f aca="false">SUMPRODUCT('FD inverse'!$A$40:$BH$40,'FD mesh'!$B$84:$BI$84,$E365:$BL365)+'FD inverse'!$A$40*$C366/Setup!$B$17+INDEX('FD inverse'!$A$40:$BH$40,1,'FD mesh'!$B$15+1)*Setup!$B$22</f>
        <v>15.0928881343822</v>
      </c>
      <c r="AQ366" s="0" t="n">
        <f aca="false">SUMPRODUCT('FD inverse'!$A$41:$BH$41,'FD mesh'!$B$84:$BI$84,$E365:$BL365)+'FD inverse'!$A$41*$C366/Setup!$B$17+INDEX('FD inverse'!$A$41:$BH$41,1,'FD mesh'!$B$15+1)*Setup!$B$22</f>
        <v>15.0754311261781</v>
      </c>
      <c r="AR366" s="0" t="n">
        <f aca="false">SUMPRODUCT('FD inverse'!$A$42:$BH$42,'FD mesh'!$B$84:$BI$84,$E365:$BL365)+'FD inverse'!$A$42*$C366/Setup!$B$17+INDEX('FD inverse'!$A$42:$BH$42,1,'FD mesh'!$B$15+1)*Setup!$B$22</f>
        <v>15.0579759424393</v>
      </c>
      <c r="AS366" s="0" t="n">
        <f aca="false">SUMPRODUCT('FD inverse'!$A$43:$BH$43,'FD mesh'!$B$84:$BI$84,$E365:$BL365)+'FD inverse'!$A$43*$C366/Setup!$B$17+INDEX('FD inverse'!$A$43:$BH$43,1,'FD mesh'!$B$15+1)*Setup!$B$22</f>
        <v>0</v>
      </c>
      <c r="AT366" s="0" t="n">
        <f aca="false">SUMPRODUCT('FD inverse'!$A$44:$BH$44,'FD mesh'!$B$84:$BI$84,$E365:$BL365)+'FD inverse'!$A$44*$C366/Setup!$B$17+INDEX('FD inverse'!$A$44:$BH$44,1,'FD mesh'!$B$15+1)*Setup!$B$22</f>
        <v>0</v>
      </c>
      <c r="AU366" s="0" t="n">
        <f aca="false">SUMPRODUCT('FD inverse'!$A$45:$BH$45,'FD mesh'!$B$84:$BI$84,$E365:$BL365)+'FD inverse'!$A$45*$C366/Setup!$B$17+INDEX('FD inverse'!$A$45:$BH$45,1,'FD mesh'!$B$15+1)*Setup!$B$22</f>
        <v>0</v>
      </c>
      <c r="AV366" s="0" t="n">
        <f aca="false">SUMPRODUCT('FD inverse'!$A$46:$BH$46,'FD mesh'!$B$84:$BI$84,$E365:$BL365)+'FD inverse'!$A$46*$C366/Setup!$B$17+INDEX('FD inverse'!$A$46:$BH$46,1,'FD mesh'!$B$15+1)*Setup!$B$22</f>
        <v>0</v>
      </c>
      <c r="AW366" s="0" t="n">
        <f aca="false">SUMPRODUCT('FD inverse'!$A$47:$BH$47,'FD mesh'!$B$84:$BI$84,$E365:$BL365)+'FD inverse'!$A$47*$C366/Setup!$B$17+INDEX('FD inverse'!$A$47:$BH$47,1,'FD mesh'!$B$15+1)*Setup!$B$22</f>
        <v>0</v>
      </c>
      <c r="AX366" s="0" t="n">
        <f aca="false">SUMPRODUCT('FD inverse'!$A$48:$BH$48,'FD mesh'!$B$84:$BI$84,$E365:$BL365)+'FD inverse'!$A$48*$C366/Setup!$B$17+INDEX('FD inverse'!$A$48:$BH$48,1,'FD mesh'!$B$15+1)*Setup!$B$22</f>
        <v>0</v>
      </c>
      <c r="AY366" s="0" t="n">
        <f aca="false">SUMPRODUCT('FD inverse'!$A$49:$BH$49,'FD mesh'!$B$84:$BI$84,$E365:$BL365)+'FD inverse'!$A$49*$C366/Setup!$B$17+INDEX('FD inverse'!$A$49:$BH$49,1,'FD mesh'!$B$15+1)*Setup!$B$22</f>
        <v>0</v>
      </c>
      <c r="AZ366" s="0" t="n">
        <f aca="false">SUMPRODUCT('FD inverse'!$A$50:$BH$50,'FD mesh'!$B$84:$BI$84,$E365:$BL365)+'FD inverse'!$A$50*$C366/Setup!$B$17+INDEX('FD inverse'!$A$50:$BH$50,1,'FD mesh'!$B$15+1)*Setup!$B$22</f>
        <v>0</v>
      </c>
      <c r="BA366" s="0" t="n">
        <f aca="false">SUMPRODUCT('FD inverse'!$A$51:$BH$51,'FD mesh'!$B$84:$BI$84,$E365:$BL365)+'FD inverse'!$A$51*$C366/Setup!$B$17+INDEX('FD inverse'!$A$51:$BH$51,1,'FD mesh'!$B$15+1)*Setup!$B$22</f>
        <v>0</v>
      </c>
      <c r="BB366" s="0" t="n">
        <f aca="false">SUMPRODUCT('FD inverse'!$A$52:$BH$52,'FD mesh'!$B$84:$BI$84,$E365:$BL365)+'FD inverse'!$A$52*$C366/Setup!$B$17+INDEX('FD inverse'!$A$52:$BH$52,1,'FD mesh'!$B$15+1)*Setup!$B$22</f>
        <v>0</v>
      </c>
      <c r="BC366" s="0" t="n">
        <f aca="false">SUMPRODUCT('FD inverse'!$A$53:$BH$53,'FD mesh'!$B$84:$BI$84,$E365:$BL365)+'FD inverse'!$A$53*$C366/Setup!$B$17+INDEX('FD inverse'!$A$53:$BH$53,1,'FD mesh'!$B$15+1)*Setup!$B$22</f>
        <v>0</v>
      </c>
      <c r="BD366" s="0" t="n">
        <f aca="false">SUMPRODUCT('FD inverse'!$A$54:$BH$54,'FD mesh'!$B$84:$BI$84,$E365:$BL365)+'FD inverse'!$A$54*$C366/Setup!$B$17+INDEX('FD inverse'!$A$54:$BH$54,1,'FD mesh'!$B$15+1)*Setup!$B$22</f>
        <v>0</v>
      </c>
      <c r="BE366" s="0" t="n">
        <f aca="false">SUMPRODUCT('FD inverse'!$A$55:$BH$55,'FD mesh'!$B$84:$BI$84,$E365:$BL365)+'FD inverse'!$A$55*$C366/Setup!$B$17+INDEX('FD inverse'!$A$55:$BH$55,1,'FD mesh'!$B$15+1)*Setup!$B$22</f>
        <v>0</v>
      </c>
      <c r="BF366" s="0" t="n">
        <f aca="false">SUMPRODUCT('FD inverse'!$A$56:$BH$56,'FD mesh'!$B$84:$BI$84,$E365:$BL365)+'FD inverse'!$A$56*$C366/Setup!$B$17+INDEX('FD inverse'!$A$56:$BH$56,1,'FD mesh'!$B$15+1)*Setup!$B$22</f>
        <v>0</v>
      </c>
      <c r="BG366" s="0" t="n">
        <f aca="false">SUMPRODUCT('FD inverse'!$A$57:$BH$57,'FD mesh'!$B$84:$BI$84,$E365:$BL365)+'FD inverse'!$A$57*$C366/Setup!$B$17+INDEX('FD inverse'!$A$57:$BH$57,1,'FD mesh'!$B$15+1)*Setup!$B$22</f>
        <v>0</v>
      </c>
      <c r="BH366" s="0" t="n">
        <f aca="false">SUMPRODUCT('FD inverse'!$A$58:$BH$58,'FD mesh'!$B$84:$BI$84,$E365:$BL365)+'FD inverse'!$A$58*$C366/Setup!$B$17+INDEX('FD inverse'!$A$58:$BH$58,1,'FD mesh'!$B$15+1)*Setup!$B$22</f>
        <v>0</v>
      </c>
      <c r="BI366" s="0" t="n">
        <f aca="false">SUMPRODUCT('FD inverse'!$A$59:$BH$59,'FD mesh'!$B$84:$BI$84,$E365:$BL365)+'FD inverse'!$A$59*$C366/Setup!$B$17+INDEX('FD inverse'!$A$59:$BH$59,1,'FD mesh'!$B$15+1)*Setup!$B$22</f>
        <v>0</v>
      </c>
      <c r="BJ366" s="0" t="n">
        <f aca="false">SUMPRODUCT('FD inverse'!$A$60:$BH$60,'FD mesh'!$B$84:$BI$84,$E365:$BL365)+'FD inverse'!$A$60*$C366/Setup!$B$17+INDEX('FD inverse'!$A$60:$BH$60,1,'FD mesh'!$B$15+1)*Setup!$B$22</f>
        <v>0</v>
      </c>
      <c r="BK366" s="0" t="n">
        <f aca="false">SUMPRODUCT('FD inverse'!$A$61:$BH$61,'FD mesh'!$B$84:$BI$84,$E365:$BL365)+'FD inverse'!$A$61*$C366/Setup!$B$17+INDEX('FD inverse'!$A$61:$BH$61,1,'FD mesh'!$B$15+1)*Setup!$B$22</f>
        <v>0</v>
      </c>
      <c r="BL366" s="0" t="n">
        <f aca="false">SUMPRODUCT('FD inverse'!$A$62:$BH$62,'FD mesh'!$B$84:$BI$84,$E365:$BL365)+'FD inverse'!$A$62*$C366/Setup!$B$17+INDEX('FD inverse'!$A$62:$BH$62,1,'FD mesh'!$B$15+1)*Setup!$B$22</f>
        <v>0</v>
      </c>
    </row>
    <row r="367" customFormat="false" ht="15" hidden="false" customHeight="false" outlineLevel="0" collapsed="false">
      <c r="A367" s="0" t="n">
        <v>362</v>
      </c>
      <c r="B367" s="0" t="n">
        <f aca="false">A367*Setup!$B$11/3600</f>
        <v>30.1666666666667</v>
      </c>
      <c r="C367" s="0" t="n">
        <f aca="false">Setup!$B$7+Setup!$B$8*COS(2*PI()*(B367-Setup!$B$9)/24)</f>
        <v>20.6264342167485</v>
      </c>
      <c r="D367" s="0" t="n">
        <f aca="false">(C367-E367)/Setup!$B$17</f>
        <v>-1.87485478041722</v>
      </c>
      <c r="E367" s="0" t="n">
        <f aca="false">SUMPRODUCT('FD inverse'!$A$3:$BH$3,'FD mesh'!$B$84:$BI$84,$E366:$BL366)+'FD inverse'!$A$3*$C367/Setup!$B$17+INDEX('FD inverse'!$A$3:$BH$3,1,'FD mesh'!$B$15+1)*Setup!$B$22</f>
        <v>20.8701653382027</v>
      </c>
      <c r="F367" s="0" t="n">
        <f aca="false">SUMPRODUCT('FD inverse'!$A$4:$BH$4,'FD mesh'!$B$84:$BI$84,$E366:$BL366)+'FD inverse'!$A$4*$C367/Setup!$B$17+INDEX('FD inverse'!$A$4:$BH$4,1,'FD mesh'!$B$15+1)*Setup!$B$22</f>
        <v>20.9309430798118</v>
      </c>
      <c r="G367" s="0" t="n">
        <f aca="false">SUMPRODUCT('FD inverse'!$A$5:$BH$5,'FD mesh'!$B$84:$BI$84,$E366:$BL366)+'FD inverse'!$A$5*$C367/Setup!$B$17+INDEX('FD inverse'!$A$5:$BH$5,1,'FD mesh'!$B$15+1)*Setup!$B$22</f>
        <v>20.9994794578923</v>
      </c>
      <c r="H367" s="0" t="n">
        <f aca="false">SUMPRODUCT('FD inverse'!$A$6:$BH$6,'FD mesh'!$B$84:$BI$84,$E366:$BL366)+'FD inverse'!$A$6*$C367/Setup!$B$17+INDEX('FD inverse'!$A$6:$BH$6,1,'FD mesh'!$B$15+1)*Setup!$B$22</f>
        <v>21.2394016839048</v>
      </c>
      <c r="I367" s="0" t="n">
        <f aca="false">SUMPRODUCT('FD inverse'!$A$7:$BH$7,'FD mesh'!$B$84:$BI$84,$E366:$BL366)+'FD inverse'!$A$7*$C367/Setup!$B$17+INDEX('FD inverse'!$A$7:$BH$7,1,'FD mesh'!$B$15+1)*Setup!$B$22</f>
        <v>21.2600941864142</v>
      </c>
      <c r="J367" s="0" t="n">
        <f aca="false">SUMPRODUCT('FD inverse'!$A$8:$BH$8,'FD mesh'!$B$84:$BI$84,$E366:$BL366)+'FD inverse'!$A$8*$C367/Setup!$B$17+INDEX('FD inverse'!$A$8:$BH$8,1,'FD mesh'!$B$15+1)*Setup!$B$22</f>
        <v>21.2789857842424</v>
      </c>
      <c r="K367" s="0" t="n">
        <f aca="false">SUMPRODUCT('FD inverse'!$A$9:$BH$9,'FD mesh'!$B$84:$BI$84,$E366:$BL366)+'FD inverse'!$A$9*$C367/Setup!$B$17+INDEX('FD inverse'!$A$9:$BH$9,1,'FD mesh'!$B$15+1)*Setup!$B$22</f>
        <v>21.2954693141522</v>
      </c>
      <c r="L367" s="0" t="n">
        <f aca="false">SUMPRODUCT('FD inverse'!$A$10:$BH$10,'FD mesh'!$B$84:$BI$84,$E366:$BL366)+'FD inverse'!$A$10*$C367/Setup!$B$17+INDEX('FD inverse'!$A$10:$BH$10,1,'FD mesh'!$B$15+1)*Setup!$B$22</f>
        <v>21.3090400565182</v>
      </c>
      <c r="M367" s="0" t="n">
        <f aca="false">SUMPRODUCT('FD inverse'!$A$11:$BH$11,'FD mesh'!$B$84:$BI$84,$E366:$BL366)+'FD inverse'!$A$11*$C367/Setup!$B$17+INDEX('FD inverse'!$A$11:$BH$11,1,'FD mesh'!$B$15+1)*Setup!$B$22</f>
        <v>21.3192847107165</v>
      </c>
      <c r="N367" s="0" t="n">
        <f aca="false">SUMPRODUCT('FD inverse'!$A$12:$BH$12,'FD mesh'!$B$84:$BI$84,$E366:$BL366)+'FD inverse'!$A$12*$C367/Setup!$B$17+INDEX('FD inverse'!$A$12:$BH$12,1,'FD mesh'!$B$15+1)*Setup!$B$22</f>
        <v>21.3258716343367</v>
      </c>
      <c r="O367" s="0" t="n">
        <f aca="false">SUMPRODUCT('FD inverse'!$A$13:$BH$13,'FD mesh'!$B$84:$BI$84,$E366:$BL366)+'FD inverse'!$A$13*$C367/Setup!$B$17+INDEX('FD inverse'!$A$13:$BH$13,1,'FD mesh'!$B$15+1)*Setup!$B$22</f>
        <v>21.3285424255962</v>
      </c>
      <c r="P367" s="0" t="n">
        <f aca="false">SUMPRODUCT('FD inverse'!$A$14:$BH$14,'FD mesh'!$B$84:$BI$84,$E366:$BL366)+'FD inverse'!$A$14*$C367/Setup!$B$17+INDEX('FD inverse'!$A$14:$BH$14,1,'FD mesh'!$B$15+1)*Setup!$B$22</f>
        <v>21.3271049129369</v>
      </c>
      <c r="Q367" s="0" t="n">
        <f aca="false">SUMPRODUCT('FD inverse'!$A$15:$BH$15,'FD mesh'!$B$84:$BI$84,$E366:$BL366)+'FD inverse'!$A$15*$C367/Setup!$B$17+INDEX('FD inverse'!$A$15:$BH$15,1,'FD mesh'!$B$15+1)*Setup!$B$22</f>
        <v>21.3214276017641</v>
      </c>
      <c r="R367" s="0" t="n">
        <f aca="false">SUMPRODUCT('FD inverse'!$A$16:$BH$16,'FD mesh'!$B$84:$BI$84,$E366:$BL366)+'FD inverse'!$A$16*$C367/Setup!$B$17+INDEX('FD inverse'!$A$16:$BH$16,1,'FD mesh'!$B$15+1)*Setup!$B$22</f>
        <v>21.3114356154122</v>
      </c>
      <c r="S367" s="0" t="n">
        <f aca="false">SUMPRODUCT('FD inverse'!$A$17:$BH$17,'FD mesh'!$B$84:$BI$84,$E366:$BL366)+'FD inverse'!$A$17*$C367/Setup!$B$17+INDEX('FD inverse'!$A$17:$BH$17,1,'FD mesh'!$B$15+1)*Setup!$B$22</f>
        <v>20.9177689699074</v>
      </c>
      <c r="T367" s="0" t="n">
        <f aca="false">SUMPRODUCT('FD inverse'!$A$18:$BH$18,'FD mesh'!$B$84:$BI$84,$E366:$BL366)+'FD inverse'!$A$18*$C367/Setup!$B$17+INDEX('FD inverse'!$A$18:$BH$18,1,'FD mesh'!$B$15+1)*Setup!$B$22</f>
        <v>20.5220387300674</v>
      </c>
      <c r="U367" s="0" t="n">
        <f aca="false">SUMPRODUCT('FD inverse'!$A$19:$BH$19,'FD mesh'!$B$84:$BI$84,$E366:$BL366)+'FD inverse'!$A$19*$C367/Setup!$B$17+INDEX('FD inverse'!$A$19:$BH$19,1,'FD mesh'!$B$15+1)*Setup!$B$22</f>
        <v>20.1243552827388</v>
      </c>
      <c r="V367" s="0" t="n">
        <f aca="false">SUMPRODUCT('FD inverse'!$A$20:$BH$20,'FD mesh'!$B$84:$BI$84,$E366:$BL366)+'FD inverse'!$A$20*$C367/Setup!$B$17+INDEX('FD inverse'!$A$20:$BH$20,1,'FD mesh'!$B$15+1)*Setup!$B$22</f>
        <v>19.7248387604093</v>
      </c>
      <c r="W367" s="0" t="n">
        <f aca="false">SUMPRODUCT('FD inverse'!$A$21:$BH$21,'FD mesh'!$B$84:$BI$84,$E366:$BL366)+'FD inverse'!$A$21*$C367/Setup!$B$17+INDEX('FD inverse'!$A$21:$BH$21,1,'FD mesh'!$B$15+1)*Setup!$B$22</f>
        <v>19.3236175719814</v>
      </c>
      <c r="X367" s="0" t="n">
        <f aca="false">SUMPRODUCT('FD inverse'!$A$22:$BH$22,'FD mesh'!$B$84:$BI$84,$E366:$BL366)+'FD inverse'!$A$22*$C367/Setup!$B$17+INDEX('FD inverse'!$A$22:$BH$22,1,'FD mesh'!$B$15+1)*Setup!$B$22</f>
        <v>18.9208270926452</v>
      </c>
      <c r="Y367" s="0" t="n">
        <f aca="false">SUMPRODUCT('FD inverse'!$A$23:$BH$23,'FD mesh'!$B$84:$BI$84,$E366:$BL366)+'FD inverse'!$A$23*$C367/Setup!$B$17+INDEX('FD inverse'!$A$23:$BH$23,1,'FD mesh'!$B$15+1)*Setup!$B$22</f>
        <v>18.5166085013617</v>
      </c>
      <c r="Z367" s="0" t="n">
        <f aca="false">SUMPRODUCT('FD inverse'!$A$24:$BH$24,'FD mesh'!$B$84:$BI$84,$E366:$BL366)+'FD inverse'!$A$24*$C367/Setup!$B$17+INDEX('FD inverse'!$A$24:$BH$24,1,'FD mesh'!$B$15+1)*Setup!$B$22</f>
        <v>18.1111077540904</v>
      </c>
      <c r="AA367" s="0" t="n">
        <f aca="false">SUMPRODUCT('FD inverse'!$A$25:$BH$25,'FD mesh'!$B$84:$BI$84,$E366:$BL366)+'FD inverse'!$A$25*$C367/Setup!$B$17+INDEX('FD inverse'!$A$25:$BH$25,1,'FD mesh'!$B$15+1)*Setup!$B$22</f>
        <v>17.7044746805714</v>
      </c>
      <c r="AB367" s="0" t="n">
        <f aca="false">SUMPRODUCT('FD inverse'!$A$26:$BH$26,'FD mesh'!$B$84:$BI$84,$E366:$BL366)+'FD inverse'!$A$26*$C367/Setup!$B$17+INDEX('FD inverse'!$A$26:$BH$26,1,'FD mesh'!$B$15+1)*Setup!$B$22</f>
        <v>17.2968621922004</v>
      </c>
      <c r="AC367" s="0" t="n">
        <f aca="false">SUMPRODUCT('FD inverse'!$A$27:$BH$27,'FD mesh'!$B$84:$BI$84,$E366:$BL366)+'FD inverse'!$A$27*$C367/Setup!$B$17+INDEX('FD inverse'!$A$27:$BH$27,1,'FD mesh'!$B$15+1)*Setup!$B$22</f>
        <v>16.8884255883061</v>
      </c>
      <c r="AD367" s="0" t="n">
        <f aca="false">SUMPRODUCT('FD inverse'!$A$28:$BH$28,'FD mesh'!$B$84:$BI$84,$E366:$BL366)+'FD inverse'!$A$28*$C367/Setup!$B$17+INDEX('FD inverse'!$A$28:$BH$28,1,'FD mesh'!$B$15+1)*Setup!$B$22</f>
        <v>16.4793219479511</v>
      </c>
      <c r="AE367" s="0" t="n">
        <f aca="false">SUMPRODUCT('FD inverse'!$A$29:$BH$29,'FD mesh'!$B$84:$BI$84,$E366:$BL366)+'FD inverse'!$A$29*$C367/Setup!$B$17+INDEX('FD inverse'!$A$29:$BH$29,1,'FD mesh'!$B$15+1)*Setup!$B$22</f>
        <v>16.0697095942269</v>
      </c>
      <c r="AF367" s="0" t="n">
        <f aca="false">SUMPRODUCT('FD inverse'!$A$30:$BH$30,'FD mesh'!$B$84:$BI$84,$E366:$BL366)+'FD inverse'!$A$30*$C367/Setup!$B$17+INDEX('FD inverse'!$A$30:$BH$30,1,'FD mesh'!$B$15+1)*Setup!$B$22</f>
        <v>15.6597476178932</v>
      </c>
      <c r="AG367" s="0" t="n">
        <f aca="false">SUMPRODUCT('FD inverse'!$A$31:$BH$31,'FD mesh'!$B$84:$BI$84,$E366:$BL366)+'FD inverse'!$A$31*$C367/Setup!$B$17+INDEX('FD inverse'!$A$31:$BH$31,1,'FD mesh'!$B$15+1)*Setup!$B$22</f>
        <v>15.2495954471236</v>
      </c>
      <c r="AH367" s="0" t="n">
        <f aca="false">SUMPRODUCT('FD inverse'!$A$32:$BH$32,'FD mesh'!$B$84:$BI$84,$E366:$BL366)+'FD inverse'!$A$32*$C367/Setup!$B$17+INDEX('FD inverse'!$A$32:$BH$32,1,'FD mesh'!$B$15+1)*Setup!$B$22</f>
        <v>15.2322808786156</v>
      </c>
      <c r="AI367" s="0" t="n">
        <f aca="false">SUMPRODUCT('FD inverse'!$A$33:$BH$33,'FD mesh'!$B$84:$BI$84,$E366:$BL366)+'FD inverse'!$A$33*$C367/Setup!$B$17+INDEX('FD inverse'!$A$33:$BH$33,1,'FD mesh'!$B$15+1)*Setup!$B$22</f>
        <v>15.2149241742622</v>
      </c>
      <c r="AJ367" s="0" t="n">
        <f aca="false">SUMPRODUCT('FD inverse'!$A$34:$BH$34,'FD mesh'!$B$84:$BI$84,$E366:$BL366)+'FD inverse'!$A$34*$C367/Setup!$B$17+INDEX('FD inverse'!$A$34:$BH$34,1,'FD mesh'!$B$15+1)*Setup!$B$22</f>
        <v>15.197534897598</v>
      </c>
      <c r="AK367" s="0" t="n">
        <f aca="false">SUMPRODUCT('FD inverse'!$A$35:$BH$35,'FD mesh'!$B$84:$BI$84,$E366:$BL366)+'FD inverse'!$A$35*$C367/Setup!$B$17+INDEX('FD inverse'!$A$35:$BH$35,1,'FD mesh'!$B$15+1)*Setup!$B$22</f>
        <v>15.180121282078</v>
      </c>
      <c r="AL367" s="0" t="n">
        <f aca="false">SUMPRODUCT('FD inverse'!$A$36:$BH$36,'FD mesh'!$B$84:$BI$84,$E366:$BL366)+'FD inverse'!$A$36*$C367/Setup!$B$17+INDEX('FD inverse'!$A$36:$BH$36,1,'FD mesh'!$B$15+1)*Setup!$B$22</f>
        <v>15.162690253909</v>
      </c>
      <c r="AM367" s="0" t="n">
        <f aca="false">SUMPRODUCT('FD inverse'!$A$37:$BH$37,'FD mesh'!$B$84:$BI$84,$E366:$BL366)+'FD inverse'!$A$37*$C367/Setup!$B$17+INDEX('FD inverse'!$A$37:$BH$37,1,'FD mesh'!$B$15+1)*Setup!$B$22</f>
        <v>15.1452474779473</v>
      </c>
      <c r="AN367" s="0" t="n">
        <f aca="false">SUMPRODUCT('FD inverse'!$A$38:$BH$38,'FD mesh'!$B$84:$BI$84,$E366:$BL366)+'FD inverse'!$A$38*$C367/Setup!$B$17+INDEX('FD inverse'!$A$38:$BH$38,1,'FD mesh'!$B$15+1)*Setup!$B$22</f>
        <v>15.1277974241924</v>
      </c>
      <c r="AO367" s="0" t="n">
        <f aca="false">SUMPRODUCT('FD inverse'!$A$39:$BH$39,'FD mesh'!$B$84:$BI$84,$E366:$BL366)+'FD inverse'!$A$39*$C367/Setup!$B$17+INDEX('FD inverse'!$A$39:$BH$39,1,'FD mesh'!$B$15+1)*Setup!$B$22</f>
        <v>15.1103434525156</v>
      </c>
      <c r="AP367" s="0" t="n">
        <f aca="false">SUMPRODUCT('FD inverse'!$A$40:$BH$40,'FD mesh'!$B$84:$BI$84,$E366:$BL366)+'FD inverse'!$A$40*$C367/Setup!$B$17+INDEX('FD inverse'!$A$40:$BH$40,1,'FD mesh'!$B$15+1)*Setup!$B$22</f>
        <v>15.0928879133729</v>
      </c>
      <c r="AQ367" s="0" t="n">
        <f aca="false">SUMPRODUCT('FD inverse'!$A$41:$BH$41,'FD mesh'!$B$84:$BI$84,$E366:$BL366)+'FD inverse'!$A$41*$C367/Setup!$B$17+INDEX('FD inverse'!$A$41:$BH$41,1,'FD mesh'!$B$15+1)*Setup!$B$22</f>
        <v>15.0754322623503</v>
      </c>
      <c r="AR367" s="0" t="n">
        <f aca="false">SUMPRODUCT('FD inverse'!$A$42:$BH$42,'FD mesh'!$B$84:$BI$84,$E366:$BL366)+'FD inverse'!$A$42*$C367/Setup!$B$17+INDEX('FD inverse'!$A$42:$BH$42,1,'FD mesh'!$B$15+1)*Setup!$B$22</f>
        <v>15.0579771864842</v>
      </c>
      <c r="AS367" s="0" t="n">
        <f aca="false">SUMPRODUCT('FD inverse'!$A$43:$BH$43,'FD mesh'!$B$84:$BI$84,$E366:$BL366)+'FD inverse'!$A$43*$C367/Setup!$B$17+INDEX('FD inverse'!$A$43:$BH$43,1,'FD mesh'!$B$15+1)*Setup!$B$22</f>
        <v>0</v>
      </c>
      <c r="AT367" s="0" t="n">
        <f aca="false">SUMPRODUCT('FD inverse'!$A$44:$BH$44,'FD mesh'!$B$84:$BI$84,$E366:$BL366)+'FD inverse'!$A$44*$C367/Setup!$B$17+INDEX('FD inverse'!$A$44:$BH$44,1,'FD mesh'!$B$15+1)*Setup!$B$22</f>
        <v>0</v>
      </c>
      <c r="AU367" s="0" t="n">
        <f aca="false">SUMPRODUCT('FD inverse'!$A$45:$BH$45,'FD mesh'!$B$84:$BI$84,$E366:$BL366)+'FD inverse'!$A$45*$C367/Setup!$B$17+INDEX('FD inverse'!$A$45:$BH$45,1,'FD mesh'!$B$15+1)*Setup!$B$22</f>
        <v>0</v>
      </c>
      <c r="AV367" s="0" t="n">
        <f aca="false">SUMPRODUCT('FD inverse'!$A$46:$BH$46,'FD mesh'!$B$84:$BI$84,$E366:$BL366)+'FD inverse'!$A$46*$C367/Setup!$B$17+INDEX('FD inverse'!$A$46:$BH$46,1,'FD mesh'!$B$15+1)*Setup!$B$22</f>
        <v>0</v>
      </c>
      <c r="AW367" s="0" t="n">
        <f aca="false">SUMPRODUCT('FD inverse'!$A$47:$BH$47,'FD mesh'!$B$84:$BI$84,$E366:$BL366)+'FD inverse'!$A$47*$C367/Setup!$B$17+INDEX('FD inverse'!$A$47:$BH$47,1,'FD mesh'!$B$15+1)*Setup!$B$22</f>
        <v>0</v>
      </c>
      <c r="AX367" s="0" t="n">
        <f aca="false">SUMPRODUCT('FD inverse'!$A$48:$BH$48,'FD mesh'!$B$84:$BI$84,$E366:$BL366)+'FD inverse'!$A$48*$C367/Setup!$B$17+INDEX('FD inverse'!$A$48:$BH$48,1,'FD mesh'!$B$15+1)*Setup!$B$22</f>
        <v>0</v>
      </c>
      <c r="AY367" s="0" t="n">
        <f aca="false">SUMPRODUCT('FD inverse'!$A$49:$BH$49,'FD mesh'!$B$84:$BI$84,$E366:$BL366)+'FD inverse'!$A$49*$C367/Setup!$B$17+INDEX('FD inverse'!$A$49:$BH$49,1,'FD mesh'!$B$15+1)*Setup!$B$22</f>
        <v>0</v>
      </c>
      <c r="AZ367" s="0" t="n">
        <f aca="false">SUMPRODUCT('FD inverse'!$A$50:$BH$50,'FD mesh'!$B$84:$BI$84,$E366:$BL366)+'FD inverse'!$A$50*$C367/Setup!$B$17+INDEX('FD inverse'!$A$50:$BH$50,1,'FD mesh'!$B$15+1)*Setup!$B$22</f>
        <v>0</v>
      </c>
      <c r="BA367" s="0" t="n">
        <f aca="false">SUMPRODUCT('FD inverse'!$A$51:$BH$51,'FD mesh'!$B$84:$BI$84,$E366:$BL366)+'FD inverse'!$A$51*$C367/Setup!$B$17+INDEX('FD inverse'!$A$51:$BH$51,1,'FD mesh'!$B$15+1)*Setup!$B$22</f>
        <v>0</v>
      </c>
      <c r="BB367" s="0" t="n">
        <f aca="false">SUMPRODUCT('FD inverse'!$A$52:$BH$52,'FD mesh'!$B$84:$BI$84,$E366:$BL366)+'FD inverse'!$A$52*$C367/Setup!$B$17+INDEX('FD inverse'!$A$52:$BH$52,1,'FD mesh'!$B$15+1)*Setup!$B$22</f>
        <v>0</v>
      </c>
      <c r="BC367" s="0" t="n">
        <f aca="false">SUMPRODUCT('FD inverse'!$A$53:$BH$53,'FD mesh'!$B$84:$BI$84,$E366:$BL366)+'FD inverse'!$A$53*$C367/Setup!$B$17+INDEX('FD inverse'!$A$53:$BH$53,1,'FD mesh'!$B$15+1)*Setup!$B$22</f>
        <v>0</v>
      </c>
      <c r="BD367" s="0" t="n">
        <f aca="false">SUMPRODUCT('FD inverse'!$A$54:$BH$54,'FD mesh'!$B$84:$BI$84,$E366:$BL366)+'FD inverse'!$A$54*$C367/Setup!$B$17+INDEX('FD inverse'!$A$54:$BH$54,1,'FD mesh'!$B$15+1)*Setup!$B$22</f>
        <v>0</v>
      </c>
      <c r="BE367" s="0" t="n">
        <f aca="false">SUMPRODUCT('FD inverse'!$A$55:$BH$55,'FD mesh'!$B$84:$BI$84,$E366:$BL366)+'FD inverse'!$A$55*$C367/Setup!$B$17+INDEX('FD inverse'!$A$55:$BH$55,1,'FD mesh'!$B$15+1)*Setup!$B$22</f>
        <v>0</v>
      </c>
      <c r="BF367" s="0" t="n">
        <f aca="false">SUMPRODUCT('FD inverse'!$A$56:$BH$56,'FD mesh'!$B$84:$BI$84,$E366:$BL366)+'FD inverse'!$A$56*$C367/Setup!$B$17+INDEX('FD inverse'!$A$56:$BH$56,1,'FD mesh'!$B$15+1)*Setup!$B$22</f>
        <v>0</v>
      </c>
      <c r="BG367" s="0" t="n">
        <f aca="false">SUMPRODUCT('FD inverse'!$A$57:$BH$57,'FD mesh'!$B$84:$BI$84,$E366:$BL366)+'FD inverse'!$A$57*$C367/Setup!$B$17+INDEX('FD inverse'!$A$57:$BH$57,1,'FD mesh'!$B$15+1)*Setup!$B$22</f>
        <v>0</v>
      </c>
      <c r="BH367" s="0" t="n">
        <f aca="false">SUMPRODUCT('FD inverse'!$A$58:$BH$58,'FD mesh'!$B$84:$BI$84,$E366:$BL366)+'FD inverse'!$A$58*$C367/Setup!$B$17+INDEX('FD inverse'!$A$58:$BH$58,1,'FD mesh'!$B$15+1)*Setup!$B$22</f>
        <v>0</v>
      </c>
      <c r="BI367" s="0" t="n">
        <f aca="false">SUMPRODUCT('FD inverse'!$A$59:$BH$59,'FD mesh'!$B$84:$BI$84,$E366:$BL366)+'FD inverse'!$A$59*$C367/Setup!$B$17+INDEX('FD inverse'!$A$59:$BH$59,1,'FD mesh'!$B$15+1)*Setup!$B$22</f>
        <v>0</v>
      </c>
      <c r="BJ367" s="0" t="n">
        <f aca="false">SUMPRODUCT('FD inverse'!$A$60:$BH$60,'FD mesh'!$B$84:$BI$84,$E366:$BL366)+'FD inverse'!$A$60*$C367/Setup!$B$17+INDEX('FD inverse'!$A$60:$BH$60,1,'FD mesh'!$B$15+1)*Setup!$B$22</f>
        <v>0</v>
      </c>
      <c r="BK367" s="0" t="n">
        <f aca="false">SUMPRODUCT('FD inverse'!$A$61:$BH$61,'FD mesh'!$B$84:$BI$84,$E366:$BL366)+'FD inverse'!$A$61*$C367/Setup!$B$17+INDEX('FD inverse'!$A$61:$BH$61,1,'FD mesh'!$B$15+1)*Setup!$B$22</f>
        <v>0</v>
      </c>
      <c r="BL367" s="0" t="n">
        <f aca="false">SUMPRODUCT('FD inverse'!$A$62:$BH$62,'FD mesh'!$B$84:$BI$84,$E366:$BL366)+'FD inverse'!$A$62*$C367/Setup!$B$17+INDEX('FD inverse'!$A$62:$BH$62,1,'FD mesh'!$B$15+1)*Setup!$B$22</f>
        <v>0</v>
      </c>
    </row>
    <row r="368" customFormat="false" ht="15" hidden="false" customHeight="false" outlineLevel="0" collapsed="false">
      <c r="A368" s="0" t="n">
        <v>363</v>
      </c>
      <c r="B368" s="0" t="n">
        <f aca="false">A368*Setup!$B$11/3600</f>
        <v>30.25</v>
      </c>
      <c r="C368" s="0" t="n">
        <f aca="false">Setup!$B$7+Setup!$B$8*COS(2*PI()*(B368-Setup!$B$9)/24)</f>
        <v>20.6741215507898</v>
      </c>
      <c r="D368" s="0" t="n">
        <f aca="false">(C368-E368)/Setup!$B$17</f>
        <v>-1.69267763717028</v>
      </c>
      <c r="E368" s="0" t="n">
        <f aca="false">SUMPRODUCT('FD inverse'!$A$3:$BH$3,'FD mesh'!$B$84:$BI$84,$E367:$BL367)+'FD inverse'!$A$3*$C368/Setup!$B$17+INDEX('FD inverse'!$A$3:$BH$3,1,'FD mesh'!$B$15+1)*Setup!$B$22</f>
        <v>20.894169643622</v>
      </c>
      <c r="F368" s="0" t="n">
        <f aca="false">SUMPRODUCT('FD inverse'!$A$4:$BH$4,'FD mesh'!$B$84:$BI$84,$E367:$BL367)+'FD inverse'!$A$4*$C368/Setup!$B$17+INDEX('FD inverse'!$A$4:$BH$4,1,'FD mesh'!$B$15+1)*Setup!$B$22</f>
        <v>20.9497562219211</v>
      </c>
      <c r="G368" s="0" t="n">
        <f aca="false">SUMPRODUCT('FD inverse'!$A$5:$BH$5,'FD mesh'!$B$84:$BI$84,$E367:$BL367)+'FD inverse'!$A$5*$C368/Setup!$B$17+INDEX('FD inverse'!$A$5:$BH$5,1,'FD mesh'!$B$15+1)*Setup!$B$22</f>
        <v>21.013508226483</v>
      </c>
      <c r="H368" s="0" t="n">
        <f aca="false">SUMPRODUCT('FD inverse'!$A$6:$BH$6,'FD mesh'!$B$84:$BI$84,$E367:$BL367)+'FD inverse'!$A$6*$C368/Setup!$B$17+INDEX('FD inverse'!$A$6:$BH$6,1,'FD mesh'!$B$15+1)*Setup!$B$22</f>
        <v>21.2379442722418</v>
      </c>
      <c r="I368" s="0" t="n">
        <f aca="false">SUMPRODUCT('FD inverse'!$A$7:$BH$7,'FD mesh'!$B$84:$BI$84,$E367:$BL367)+'FD inverse'!$A$7*$C368/Setup!$B$17+INDEX('FD inverse'!$A$7:$BH$7,1,'FD mesh'!$B$15+1)*Setup!$B$22</f>
        <v>21.2573759542668</v>
      </c>
      <c r="J368" s="0" t="n">
        <f aca="false">SUMPRODUCT('FD inverse'!$A$8:$BH$8,'FD mesh'!$B$84:$BI$84,$E367:$BL367)+'FD inverse'!$A$8*$C368/Setup!$B$17+INDEX('FD inverse'!$A$8:$BH$8,1,'FD mesh'!$B$15+1)*Setup!$B$22</f>
        <v>21.2752039595086</v>
      </c>
      <c r="K368" s="0" t="n">
        <f aca="false">SUMPRODUCT('FD inverse'!$A$9:$BH$9,'FD mesh'!$B$84:$BI$84,$E367:$BL367)+'FD inverse'!$A$9*$C368/Setup!$B$17+INDEX('FD inverse'!$A$9:$BH$9,1,'FD mesh'!$B$15+1)*Setup!$B$22</f>
        <v>21.2908007997158</v>
      </c>
      <c r="L368" s="0" t="n">
        <f aca="false">SUMPRODUCT('FD inverse'!$A$10:$BH$10,'FD mesh'!$B$84:$BI$84,$E367:$BL367)+'FD inverse'!$A$10*$C368/Setup!$B$17+INDEX('FD inverse'!$A$10:$BH$10,1,'FD mesh'!$B$15+1)*Setup!$B$22</f>
        <v>21.3036433541198</v>
      </c>
      <c r="M368" s="0" t="n">
        <f aca="false">SUMPRODUCT('FD inverse'!$A$11:$BH$11,'FD mesh'!$B$84:$BI$84,$E367:$BL367)+'FD inverse'!$A$11*$C368/Setup!$B$17+INDEX('FD inverse'!$A$11:$BH$11,1,'FD mesh'!$B$15+1)*Setup!$B$22</f>
        <v>21.3133020133036</v>
      </c>
      <c r="N368" s="0" t="n">
        <f aca="false">SUMPRODUCT('FD inverse'!$A$12:$BH$12,'FD mesh'!$B$84:$BI$84,$E367:$BL367)+'FD inverse'!$A$12*$C368/Setup!$B$17+INDEX('FD inverse'!$A$12:$BH$12,1,'FD mesh'!$B$15+1)*Setup!$B$22</f>
        <v>21.3194310574946</v>
      </c>
      <c r="O368" s="0" t="n">
        <f aca="false">SUMPRODUCT('FD inverse'!$A$13:$BH$13,'FD mesh'!$B$84:$BI$84,$E367:$BL367)+'FD inverse'!$A$13*$C368/Setup!$B$17+INDEX('FD inverse'!$A$13:$BH$13,1,'FD mesh'!$B$15+1)*Setup!$B$22</f>
        <v>21.3217603513362</v>
      </c>
      <c r="P368" s="0" t="n">
        <f aca="false">SUMPRODUCT('FD inverse'!$A$14:$BH$14,'FD mesh'!$B$84:$BI$84,$E367:$BL367)+'FD inverse'!$A$14*$C368/Setup!$B$17+INDEX('FD inverse'!$A$14:$BH$14,1,'FD mesh'!$B$15+1)*Setup!$B$22</f>
        <v>21.3200884214257</v>
      </c>
      <c r="Q368" s="0" t="n">
        <f aca="false">SUMPRODUCT('FD inverse'!$A$15:$BH$15,'FD mesh'!$B$84:$BI$84,$E367:$BL367)+'FD inverse'!$A$15*$C368/Setup!$B$17+INDEX('FD inverse'!$A$15:$BH$15,1,'FD mesh'!$B$15+1)*Setup!$B$22</f>
        <v>21.3142769684996</v>
      </c>
      <c r="R368" s="0" t="n">
        <f aca="false">SUMPRODUCT('FD inverse'!$A$16:$BH$16,'FD mesh'!$B$84:$BI$84,$E367:$BL367)+'FD inverse'!$A$16*$C368/Setup!$B$17+INDEX('FD inverse'!$A$16:$BH$16,1,'FD mesh'!$B$15+1)*Setup!$B$22</f>
        <v>21.3042468528807</v>
      </c>
      <c r="S368" s="0" t="n">
        <f aca="false">SUMPRODUCT('FD inverse'!$A$17:$BH$17,'FD mesh'!$B$84:$BI$84,$E367:$BL367)+'FD inverse'!$A$17*$C368/Setup!$B$17+INDEX('FD inverse'!$A$17:$BH$17,1,'FD mesh'!$B$15+1)*Setup!$B$22</f>
        <v>20.9108952256349</v>
      </c>
      <c r="T368" s="0" t="n">
        <f aca="false">SUMPRODUCT('FD inverse'!$A$18:$BH$18,'FD mesh'!$B$84:$BI$84,$E367:$BL367)+'FD inverse'!$A$18*$C368/Setup!$B$17+INDEX('FD inverse'!$A$18:$BH$18,1,'FD mesh'!$B$15+1)*Setup!$B$22</f>
        <v>20.515520753646</v>
      </c>
      <c r="U368" s="0" t="n">
        <f aca="false">SUMPRODUCT('FD inverse'!$A$19:$BH$19,'FD mesh'!$B$84:$BI$84,$E367:$BL367)+'FD inverse'!$A$19*$C368/Setup!$B$17+INDEX('FD inverse'!$A$19:$BH$19,1,'FD mesh'!$B$15+1)*Setup!$B$22</f>
        <v>20.1182281343103</v>
      </c>
      <c r="V368" s="0" t="n">
        <f aca="false">SUMPRODUCT('FD inverse'!$A$20:$BH$20,'FD mesh'!$B$84:$BI$84,$E367:$BL367)+'FD inverse'!$A$20*$C368/Setup!$B$17+INDEX('FD inverse'!$A$20:$BH$20,1,'FD mesh'!$B$15+1)*Setup!$B$22</f>
        <v>19.7191323827227</v>
      </c>
      <c r="W368" s="0" t="n">
        <f aca="false">SUMPRODUCT('FD inverse'!$A$21:$BH$21,'FD mesh'!$B$84:$BI$84,$E367:$BL367)+'FD inverse'!$A$21*$C368/Setup!$B$17+INDEX('FD inverse'!$A$21:$BH$21,1,'FD mesh'!$B$15+1)*Setup!$B$22</f>
        <v>19.3183573257017</v>
      </c>
      <c r="X368" s="0" t="n">
        <f aca="false">SUMPRODUCT('FD inverse'!$A$22:$BH$22,'FD mesh'!$B$84:$BI$84,$E367:$BL367)+'FD inverse'!$A$22*$C368/Setup!$B$17+INDEX('FD inverse'!$A$22:$BH$22,1,'FD mesh'!$B$15+1)*Setup!$B$22</f>
        <v>18.9160342533469</v>
      </c>
      <c r="Y368" s="0" t="n">
        <f aca="false">SUMPRODUCT('FD inverse'!$A$23:$BH$23,'FD mesh'!$B$84:$BI$84,$E367:$BL367)+'FD inverse'!$A$23*$C368/Setup!$B$17+INDEX('FD inverse'!$A$23:$BH$23,1,'FD mesh'!$B$15+1)*Setup!$B$22</f>
        <v>18.5123007168557</v>
      </c>
      <c r="Z368" s="0" t="n">
        <f aca="false">SUMPRODUCT('FD inverse'!$A$24:$BH$24,'FD mesh'!$B$84:$BI$84,$E367:$BL367)+'FD inverse'!$A$24*$C368/Setup!$B$17+INDEX('FD inverse'!$A$24:$BH$24,1,'FD mesh'!$B$15+1)*Setup!$B$22</f>
        <v>18.1072994609243</v>
      </c>
      <c r="AA368" s="0" t="n">
        <f aca="false">SUMPRODUCT('FD inverse'!$A$25:$BH$25,'FD mesh'!$B$84:$BI$84,$E367:$BL367)+'FD inverse'!$A$25*$C368/Setup!$B$17+INDEX('FD inverse'!$A$25:$BH$25,1,'FD mesh'!$B$15+1)*Setup!$B$22</f>
        <v>17.7011774787182</v>
      </c>
      <c r="AB368" s="0" t="n">
        <f aca="false">SUMPRODUCT('FD inverse'!$A$26:$BH$26,'FD mesh'!$B$84:$BI$84,$E367:$BL367)+'FD inverse'!$A$26*$C368/Setup!$B$17+INDEX('FD inverse'!$A$26:$BH$26,1,'FD mesh'!$B$15+1)*Setup!$B$22</f>
        <v>17.2940851771096</v>
      </c>
      <c r="AC368" s="0" t="n">
        <f aca="false">SUMPRODUCT('FD inverse'!$A$27:$BH$27,'FD mesh'!$B$84:$BI$84,$E367:$BL367)+'FD inverse'!$A$27*$C368/Setup!$B$17+INDEX('FD inverse'!$A$27:$BH$27,1,'FD mesh'!$B$15+1)*Setup!$B$22</f>
        <v>16.8861756396315</v>
      </c>
      <c r="AD368" s="0" t="n">
        <f aca="false">SUMPRODUCT('FD inverse'!$A$28:$BH$28,'FD mesh'!$B$84:$BI$84,$E367:$BL367)+'FD inverse'!$A$28*$C368/Setup!$B$17+INDEX('FD inverse'!$A$28:$BH$28,1,'FD mesh'!$B$15+1)*Setup!$B$22</f>
        <v>16.4776039744005</v>
      </c>
      <c r="AE368" s="0" t="n">
        <f aca="false">SUMPRODUCT('FD inverse'!$A$29:$BH$29,'FD mesh'!$B$84:$BI$84,$E367:$BL367)+'FD inverse'!$A$29*$C368/Setup!$B$17+INDEX('FD inverse'!$A$29:$BH$29,1,'FD mesh'!$B$15+1)*Setup!$B$22</f>
        <v>16.0685267340961</v>
      </c>
      <c r="AF368" s="0" t="n">
        <f aca="false">SUMPRODUCT('FD inverse'!$A$30:$BH$30,'FD mesh'!$B$84:$BI$84,$E367:$BL367)+'FD inverse'!$A$30*$C368/Setup!$B$17+INDEX('FD inverse'!$A$30:$BH$30,1,'FD mesh'!$B$15+1)*Setup!$B$22</f>
        <v>15.6591013949531</v>
      </c>
      <c r="AG368" s="0" t="n">
        <f aca="false">SUMPRODUCT('FD inverse'!$A$31:$BH$31,'FD mesh'!$B$84:$BI$84,$E367:$BL367)+'FD inverse'!$A$31*$C368/Setup!$B$17+INDEX('FD inverse'!$A$31:$BH$31,1,'FD mesh'!$B$15+1)*Setup!$B$22</f>
        <v>15.2494858816307</v>
      </c>
      <c r="AH368" s="0" t="n">
        <f aca="false">SUMPRODUCT('FD inverse'!$A$32:$BH$32,'FD mesh'!$B$84:$BI$84,$E367:$BL367)+'FD inverse'!$A$32*$C368/Setup!$B$17+INDEX('FD inverse'!$A$32:$BH$32,1,'FD mesh'!$B$15+1)*Setup!$B$22</f>
        <v>15.2321926837309</v>
      </c>
      <c r="AI368" s="0" t="n">
        <f aca="false">SUMPRODUCT('FD inverse'!$A$33:$BH$33,'FD mesh'!$B$84:$BI$84,$E367:$BL367)+'FD inverse'!$A$33*$C368/Setup!$B$17+INDEX('FD inverse'!$A$33:$BH$33,1,'FD mesh'!$B$15+1)*Setup!$B$22</f>
        <v>15.214854839549</v>
      </c>
      <c r="AJ368" s="0" t="n">
        <f aca="false">SUMPRODUCT('FD inverse'!$A$34:$BH$34,'FD mesh'!$B$84:$BI$84,$E367:$BL367)+'FD inverse'!$A$34*$C368/Setup!$B$17+INDEX('FD inverse'!$A$34:$BH$34,1,'FD mesh'!$B$15+1)*Setup!$B$22</f>
        <v>15.1974818965384</v>
      </c>
      <c r="AK368" s="0" t="n">
        <f aca="false">SUMPRODUCT('FD inverse'!$A$35:$BH$35,'FD mesh'!$B$84:$BI$84,$E367:$BL367)+'FD inverse'!$A$35*$C368/Setup!$B$17+INDEX('FD inverse'!$A$35:$BH$35,1,'FD mesh'!$B$15+1)*Setup!$B$22</f>
        <v>15.1800821231705</v>
      </c>
      <c r="AL368" s="0" t="n">
        <f aca="false">SUMPRODUCT('FD inverse'!$A$36:$BH$36,'FD mesh'!$B$84:$BI$84,$E367:$BL367)+'FD inverse'!$A$36*$C368/Setup!$B$17+INDEX('FD inverse'!$A$36:$BH$36,1,'FD mesh'!$B$15+1)*Setup!$B$22</f>
        <v>15.1626625266618</v>
      </c>
      <c r="AM368" s="0" t="n">
        <f aca="false">SUMPRODUCT('FD inverse'!$A$37:$BH$37,'FD mesh'!$B$84:$BI$84,$E367:$BL367)+'FD inverse'!$A$37*$C368/Setup!$B$17+INDEX('FD inverse'!$A$37:$BH$37,1,'FD mesh'!$B$15+1)*Setup!$B$22</f>
        <v>15.1452288939819</v>
      </c>
      <c r="AN368" s="0" t="n">
        <f aca="false">SUMPRODUCT('FD inverse'!$A$38:$BH$38,'FD mesh'!$B$84:$BI$84,$E367:$BL367)+'FD inverse'!$A$38*$C368/Setup!$B$17+INDEX('FD inverse'!$A$38:$BH$38,1,'FD mesh'!$B$15+1)*Setup!$B$22</f>
        <v>15.1277858536707</v>
      </c>
      <c r="AO368" s="0" t="n">
        <f aca="false">SUMPRODUCT('FD inverse'!$A$39:$BH$39,'FD mesh'!$B$84:$BI$84,$E367:$BL367)+'FD inverse'!$A$39*$C368/Setup!$B$17+INDEX('FD inverse'!$A$39:$BH$39,1,'FD mesh'!$B$15+1)*Setup!$B$22</f>
        <v>15.1103369560949</v>
      </c>
      <c r="AP368" s="0" t="n">
        <f aca="false">SUMPRODUCT('FD inverse'!$A$40:$BH$40,'FD mesh'!$B$84:$BI$84,$E367:$BL367)+'FD inverse'!$A$40*$C368/Setup!$B$17+INDEX('FD inverse'!$A$40:$BH$40,1,'FD mesh'!$B$15+1)*Setup!$B$22</f>
        <v>15.0928847698813</v>
      </c>
      <c r="AQ368" s="0" t="n">
        <f aca="false">SUMPRODUCT('FD inverse'!$A$41:$BH$41,'FD mesh'!$B$84:$BI$84,$E367:$BL367)+'FD inverse'!$A$41*$C368/Setup!$B$17+INDEX('FD inverse'!$A$41:$BH$41,1,'FD mesh'!$B$15+1)*Setup!$B$22</f>
        <v>15.0754309923599</v>
      </c>
      <c r="AR368" s="0" t="n">
        <f aca="false">SUMPRODUCT('FD inverse'!$A$42:$BH$42,'FD mesh'!$B$84:$BI$84,$E367:$BL367)+'FD inverse'!$A$42*$C368/Setup!$B$17+INDEX('FD inverse'!$A$42:$BH$42,1,'FD mesh'!$B$15+1)*Setup!$B$22</f>
        <v>15.0579765719402</v>
      </c>
      <c r="AS368" s="0" t="n">
        <f aca="false">SUMPRODUCT('FD inverse'!$A$43:$BH$43,'FD mesh'!$B$84:$BI$84,$E367:$BL367)+'FD inverse'!$A$43*$C368/Setup!$B$17+INDEX('FD inverse'!$A$43:$BH$43,1,'FD mesh'!$B$15+1)*Setup!$B$22</f>
        <v>0</v>
      </c>
      <c r="AT368" s="0" t="n">
        <f aca="false">SUMPRODUCT('FD inverse'!$A$44:$BH$44,'FD mesh'!$B$84:$BI$84,$E367:$BL367)+'FD inverse'!$A$44*$C368/Setup!$B$17+INDEX('FD inverse'!$A$44:$BH$44,1,'FD mesh'!$B$15+1)*Setup!$B$22</f>
        <v>0</v>
      </c>
      <c r="AU368" s="0" t="n">
        <f aca="false">SUMPRODUCT('FD inverse'!$A$45:$BH$45,'FD mesh'!$B$84:$BI$84,$E367:$BL367)+'FD inverse'!$A$45*$C368/Setup!$B$17+INDEX('FD inverse'!$A$45:$BH$45,1,'FD mesh'!$B$15+1)*Setup!$B$22</f>
        <v>0</v>
      </c>
      <c r="AV368" s="0" t="n">
        <f aca="false">SUMPRODUCT('FD inverse'!$A$46:$BH$46,'FD mesh'!$B$84:$BI$84,$E367:$BL367)+'FD inverse'!$A$46*$C368/Setup!$B$17+INDEX('FD inverse'!$A$46:$BH$46,1,'FD mesh'!$B$15+1)*Setup!$B$22</f>
        <v>0</v>
      </c>
      <c r="AW368" s="0" t="n">
        <f aca="false">SUMPRODUCT('FD inverse'!$A$47:$BH$47,'FD mesh'!$B$84:$BI$84,$E367:$BL367)+'FD inverse'!$A$47*$C368/Setup!$B$17+INDEX('FD inverse'!$A$47:$BH$47,1,'FD mesh'!$B$15+1)*Setup!$B$22</f>
        <v>0</v>
      </c>
      <c r="AX368" s="0" t="n">
        <f aca="false">SUMPRODUCT('FD inverse'!$A$48:$BH$48,'FD mesh'!$B$84:$BI$84,$E367:$BL367)+'FD inverse'!$A$48*$C368/Setup!$B$17+INDEX('FD inverse'!$A$48:$BH$48,1,'FD mesh'!$B$15+1)*Setup!$B$22</f>
        <v>0</v>
      </c>
      <c r="AY368" s="0" t="n">
        <f aca="false">SUMPRODUCT('FD inverse'!$A$49:$BH$49,'FD mesh'!$B$84:$BI$84,$E367:$BL367)+'FD inverse'!$A$49*$C368/Setup!$B$17+INDEX('FD inverse'!$A$49:$BH$49,1,'FD mesh'!$B$15+1)*Setup!$B$22</f>
        <v>0</v>
      </c>
      <c r="AZ368" s="0" t="n">
        <f aca="false">SUMPRODUCT('FD inverse'!$A$50:$BH$50,'FD mesh'!$B$84:$BI$84,$E367:$BL367)+'FD inverse'!$A$50*$C368/Setup!$B$17+INDEX('FD inverse'!$A$50:$BH$50,1,'FD mesh'!$B$15+1)*Setup!$B$22</f>
        <v>0</v>
      </c>
      <c r="BA368" s="0" t="n">
        <f aca="false">SUMPRODUCT('FD inverse'!$A$51:$BH$51,'FD mesh'!$B$84:$BI$84,$E367:$BL367)+'FD inverse'!$A$51*$C368/Setup!$B$17+INDEX('FD inverse'!$A$51:$BH$51,1,'FD mesh'!$B$15+1)*Setup!$B$22</f>
        <v>0</v>
      </c>
      <c r="BB368" s="0" t="n">
        <f aca="false">SUMPRODUCT('FD inverse'!$A$52:$BH$52,'FD mesh'!$B$84:$BI$84,$E367:$BL367)+'FD inverse'!$A$52*$C368/Setup!$B$17+INDEX('FD inverse'!$A$52:$BH$52,1,'FD mesh'!$B$15+1)*Setup!$B$22</f>
        <v>0</v>
      </c>
      <c r="BC368" s="0" t="n">
        <f aca="false">SUMPRODUCT('FD inverse'!$A$53:$BH$53,'FD mesh'!$B$84:$BI$84,$E367:$BL367)+'FD inverse'!$A$53*$C368/Setup!$B$17+INDEX('FD inverse'!$A$53:$BH$53,1,'FD mesh'!$B$15+1)*Setup!$B$22</f>
        <v>0</v>
      </c>
      <c r="BD368" s="0" t="n">
        <f aca="false">SUMPRODUCT('FD inverse'!$A$54:$BH$54,'FD mesh'!$B$84:$BI$84,$E367:$BL367)+'FD inverse'!$A$54*$C368/Setup!$B$17+INDEX('FD inverse'!$A$54:$BH$54,1,'FD mesh'!$B$15+1)*Setup!$B$22</f>
        <v>0</v>
      </c>
      <c r="BE368" s="0" t="n">
        <f aca="false">SUMPRODUCT('FD inverse'!$A$55:$BH$55,'FD mesh'!$B$84:$BI$84,$E367:$BL367)+'FD inverse'!$A$55*$C368/Setup!$B$17+INDEX('FD inverse'!$A$55:$BH$55,1,'FD mesh'!$B$15+1)*Setup!$B$22</f>
        <v>0</v>
      </c>
      <c r="BF368" s="0" t="n">
        <f aca="false">SUMPRODUCT('FD inverse'!$A$56:$BH$56,'FD mesh'!$B$84:$BI$84,$E367:$BL367)+'FD inverse'!$A$56*$C368/Setup!$B$17+INDEX('FD inverse'!$A$56:$BH$56,1,'FD mesh'!$B$15+1)*Setup!$B$22</f>
        <v>0</v>
      </c>
      <c r="BG368" s="0" t="n">
        <f aca="false">SUMPRODUCT('FD inverse'!$A$57:$BH$57,'FD mesh'!$B$84:$BI$84,$E367:$BL367)+'FD inverse'!$A$57*$C368/Setup!$B$17+INDEX('FD inverse'!$A$57:$BH$57,1,'FD mesh'!$B$15+1)*Setup!$B$22</f>
        <v>0</v>
      </c>
      <c r="BH368" s="0" t="n">
        <f aca="false">SUMPRODUCT('FD inverse'!$A$58:$BH$58,'FD mesh'!$B$84:$BI$84,$E367:$BL367)+'FD inverse'!$A$58*$C368/Setup!$B$17+INDEX('FD inverse'!$A$58:$BH$58,1,'FD mesh'!$B$15+1)*Setup!$B$22</f>
        <v>0</v>
      </c>
      <c r="BI368" s="0" t="n">
        <f aca="false">SUMPRODUCT('FD inverse'!$A$59:$BH$59,'FD mesh'!$B$84:$BI$84,$E367:$BL367)+'FD inverse'!$A$59*$C368/Setup!$B$17+INDEX('FD inverse'!$A$59:$BH$59,1,'FD mesh'!$B$15+1)*Setup!$B$22</f>
        <v>0</v>
      </c>
      <c r="BJ368" s="0" t="n">
        <f aca="false">SUMPRODUCT('FD inverse'!$A$60:$BH$60,'FD mesh'!$B$84:$BI$84,$E367:$BL367)+'FD inverse'!$A$60*$C368/Setup!$B$17+INDEX('FD inverse'!$A$60:$BH$60,1,'FD mesh'!$B$15+1)*Setup!$B$22</f>
        <v>0</v>
      </c>
      <c r="BK368" s="0" t="n">
        <f aca="false">SUMPRODUCT('FD inverse'!$A$61:$BH$61,'FD mesh'!$B$84:$BI$84,$E367:$BL367)+'FD inverse'!$A$61*$C368/Setup!$B$17+INDEX('FD inverse'!$A$61:$BH$61,1,'FD mesh'!$B$15+1)*Setup!$B$22</f>
        <v>0</v>
      </c>
      <c r="BL368" s="0" t="n">
        <f aca="false">SUMPRODUCT('FD inverse'!$A$62:$BH$62,'FD mesh'!$B$84:$BI$84,$E367:$BL367)+'FD inverse'!$A$62*$C368/Setup!$B$17+INDEX('FD inverse'!$A$62:$BH$62,1,'FD mesh'!$B$15+1)*Setup!$B$22</f>
        <v>0</v>
      </c>
    </row>
    <row r="369" customFormat="false" ht="15" hidden="false" customHeight="false" outlineLevel="0" collapsed="false">
      <c r="A369" s="0" t="n">
        <v>364</v>
      </c>
      <c r="B369" s="0" t="n">
        <f aca="false">A369*Setup!$B$11/3600</f>
        <v>30.3333333333333</v>
      </c>
      <c r="C369" s="0" t="n">
        <f aca="false">Setup!$B$7+Setup!$B$8*COS(2*PI()*(B369-Setup!$B$9)/24)</f>
        <v>20.723391822844</v>
      </c>
      <c r="D369" s="0" t="n">
        <f aca="false">(C369-E369)/Setup!$B$17</f>
        <v>-1.5064280720796</v>
      </c>
      <c r="E369" s="0" t="n">
        <f aca="false">SUMPRODUCT('FD inverse'!$A$3:$BH$3,'FD mesh'!$B$84:$BI$84,$E368:$BL368)+'FD inverse'!$A$3*$C369/Setup!$B$17+INDEX('FD inverse'!$A$3:$BH$3,1,'FD mesh'!$B$15+1)*Setup!$B$22</f>
        <v>20.9192274722144</v>
      </c>
      <c r="F369" s="0" t="n">
        <f aca="false">SUMPRODUCT('FD inverse'!$A$4:$BH$4,'FD mesh'!$B$84:$BI$84,$E368:$BL368)+'FD inverse'!$A$4*$C369/Setup!$B$17+INDEX('FD inverse'!$A$4:$BH$4,1,'FD mesh'!$B$15+1)*Setup!$B$22</f>
        <v>20.9694995378562</v>
      </c>
      <c r="G369" s="0" t="n">
        <f aca="false">SUMPRODUCT('FD inverse'!$A$5:$BH$5,'FD mesh'!$B$84:$BI$84,$E368:$BL368)+'FD inverse'!$A$5*$C369/Setup!$B$17+INDEX('FD inverse'!$A$5:$BH$5,1,'FD mesh'!$B$15+1)*Setup!$B$22</f>
        <v>21.0283407510393</v>
      </c>
      <c r="H369" s="0" t="n">
        <f aca="false">SUMPRODUCT('FD inverse'!$A$6:$BH$6,'FD mesh'!$B$84:$BI$84,$E368:$BL368)+'FD inverse'!$A$6*$C369/Setup!$B$17+INDEX('FD inverse'!$A$6:$BH$6,1,'FD mesh'!$B$15+1)*Setup!$B$22</f>
        <v>21.2368626098236</v>
      </c>
      <c r="I369" s="0" t="n">
        <f aca="false">SUMPRODUCT('FD inverse'!$A$7:$BH$7,'FD mesh'!$B$84:$BI$84,$E368:$BL368)+'FD inverse'!$A$7*$C369/Setup!$B$17+INDEX('FD inverse'!$A$7:$BH$7,1,'FD mesh'!$B$15+1)*Setup!$B$22</f>
        <v>21.2549967972033</v>
      </c>
      <c r="J369" s="0" t="n">
        <f aca="false">SUMPRODUCT('FD inverse'!$A$8:$BH$8,'FD mesh'!$B$84:$BI$84,$E368:$BL368)+'FD inverse'!$A$8*$C369/Setup!$B$17+INDEX('FD inverse'!$A$8:$BH$8,1,'FD mesh'!$B$15+1)*Setup!$B$22</f>
        <v>21.2717273520971</v>
      </c>
      <c r="K369" s="0" t="n">
        <f aca="false">SUMPRODUCT('FD inverse'!$A$9:$BH$9,'FD mesh'!$B$84:$BI$84,$E368:$BL368)+'FD inverse'!$A$9*$C369/Setup!$B$17+INDEX('FD inverse'!$A$9:$BH$9,1,'FD mesh'!$B$15+1)*Setup!$B$22</f>
        <v>21.286406811173</v>
      </c>
      <c r="L369" s="0" t="n">
        <f aca="false">SUMPRODUCT('FD inverse'!$A$10:$BH$10,'FD mesh'!$B$84:$BI$84,$E368:$BL368)+'FD inverse'!$A$10*$C369/Setup!$B$17+INDEX('FD inverse'!$A$10:$BH$10,1,'FD mesh'!$B$15+1)*Setup!$B$22</f>
        <v>21.2984939466248</v>
      </c>
      <c r="M369" s="0" t="n">
        <f aca="false">SUMPRODUCT('FD inverse'!$A$11:$BH$11,'FD mesh'!$B$84:$BI$84,$E368:$BL368)+'FD inverse'!$A$11*$C369/Setup!$B$17+INDEX('FD inverse'!$A$11:$BH$11,1,'FD mesh'!$B$15+1)*Setup!$B$22</f>
        <v>21.3075430835543</v>
      </c>
      <c r="N369" s="0" t="n">
        <f aca="false">SUMPRODUCT('FD inverse'!$A$12:$BH$12,'FD mesh'!$B$84:$BI$84,$E368:$BL368)+'FD inverse'!$A$12*$C369/Setup!$B$17+INDEX('FD inverse'!$A$12:$BH$12,1,'FD mesh'!$B$15+1)*Setup!$B$22</f>
        <v>21.3131946218118</v>
      </c>
      <c r="O369" s="0" t="n">
        <f aca="false">SUMPRODUCT('FD inverse'!$A$13:$BH$13,'FD mesh'!$B$84:$BI$84,$E368:$BL368)+'FD inverse'!$A$13*$C369/Setup!$B$17+INDEX('FD inverse'!$A$13:$BH$13,1,'FD mesh'!$B$15+1)*Setup!$B$22</f>
        <v>21.315166846982</v>
      </c>
      <c r="P369" s="0" t="n">
        <f aca="false">SUMPRODUCT('FD inverse'!$A$14:$BH$14,'FD mesh'!$B$84:$BI$84,$E368:$BL368)+'FD inverse'!$A$14*$C369/Setup!$B$17+INDEX('FD inverse'!$A$14:$BH$14,1,'FD mesh'!$B$15+1)*Setup!$B$22</f>
        <v>21.313249099082</v>
      </c>
      <c r="Q369" s="0" t="n">
        <f aca="false">SUMPRODUCT('FD inverse'!$A$15:$BH$15,'FD mesh'!$B$84:$BI$84,$E368:$BL368)+'FD inverse'!$A$15*$C369/Setup!$B$17+INDEX('FD inverse'!$A$15:$BH$15,1,'FD mesh'!$B$15+1)*Setup!$B$22</f>
        <v>21.3072963527491</v>
      </c>
      <c r="R369" s="0" t="n">
        <f aca="false">SUMPRODUCT('FD inverse'!$A$16:$BH$16,'FD mesh'!$B$84:$BI$84,$E368:$BL368)+'FD inverse'!$A$16*$C369/Setup!$B$17+INDEX('FD inverse'!$A$16:$BH$16,1,'FD mesh'!$B$15+1)*Setup!$B$22</f>
        <v>21.2972252490412</v>
      </c>
      <c r="S369" s="0" t="n">
        <f aca="false">SUMPRODUCT('FD inverse'!$A$17:$BH$17,'FD mesh'!$B$84:$BI$84,$E368:$BL368)+'FD inverse'!$A$17*$C369/Setup!$B$17+INDEX('FD inverse'!$A$17:$BH$17,1,'FD mesh'!$B$15+1)*Setup!$B$22</f>
        <v>20.9041668758176</v>
      </c>
      <c r="T369" s="0" t="n">
        <f aca="false">SUMPRODUCT('FD inverse'!$A$18:$BH$18,'FD mesh'!$B$84:$BI$84,$E368:$BL368)+'FD inverse'!$A$18*$C369/Setup!$B$17+INDEX('FD inverse'!$A$18:$BH$18,1,'FD mesh'!$B$15+1)*Setup!$B$22</f>
        <v>20.5091284453621</v>
      </c>
      <c r="U369" s="0" t="n">
        <f aca="false">SUMPRODUCT('FD inverse'!$A$19:$BH$19,'FD mesh'!$B$84:$BI$84,$E368:$BL368)+'FD inverse'!$A$19*$C369/Setup!$B$17+INDEX('FD inverse'!$A$19:$BH$19,1,'FD mesh'!$B$15+1)*Setup!$B$22</f>
        <v>20.1122088498973</v>
      </c>
      <c r="V369" s="0" t="n">
        <f aca="false">SUMPRODUCT('FD inverse'!$A$20:$BH$20,'FD mesh'!$B$84:$BI$84,$E368:$BL368)+'FD inverse'!$A$20*$C369/Setup!$B$17+INDEX('FD inverse'!$A$20:$BH$20,1,'FD mesh'!$B$15+1)*Setup!$B$22</f>
        <v>19.7135178650195</v>
      </c>
      <c r="W369" s="0" t="n">
        <f aca="false">SUMPRODUCT('FD inverse'!$A$21:$BH$21,'FD mesh'!$B$84:$BI$84,$E368:$BL368)+'FD inverse'!$A$21*$C369/Setup!$B$17+INDEX('FD inverse'!$A$21:$BH$21,1,'FD mesh'!$B$15+1)*Setup!$B$22</f>
        <v>19.3131746077891</v>
      </c>
      <c r="X369" s="0" t="n">
        <f aca="false">SUMPRODUCT('FD inverse'!$A$22:$BH$22,'FD mesh'!$B$84:$BI$84,$E368:$BL368)+'FD inverse'!$A$22*$C369/Setup!$B$17+INDEX('FD inverse'!$A$22:$BH$22,1,'FD mesh'!$B$15+1)*Setup!$B$22</f>
        <v>18.9113061507159</v>
      </c>
      <c r="Y369" s="0" t="n">
        <f aca="false">SUMPRODUCT('FD inverse'!$A$23:$BH$23,'FD mesh'!$B$84:$BI$84,$E368:$BL368)+'FD inverse'!$A$23*$C369/Setup!$B$17+INDEX('FD inverse'!$A$23:$BH$23,1,'FD mesh'!$B$15+1)*Setup!$B$22</f>
        <v>18.5080462805826</v>
      </c>
      <c r="Z369" s="0" t="n">
        <f aca="false">SUMPRODUCT('FD inverse'!$A$24:$BH$24,'FD mesh'!$B$84:$BI$84,$E368:$BL368)+'FD inverse'!$A$24*$C369/Setup!$B$17+INDEX('FD inverse'!$A$24:$BH$24,1,'FD mesh'!$B$15+1)*Setup!$B$22</f>
        <v>18.1035343906319</v>
      </c>
      <c r="AA369" s="0" t="n">
        <f aca="false">SUMPRODUCT('FD inverse'!$A$25:$BH$25,'FD mesh'!$B$84:$BI$84,$E368:$BL368)+'FD inverse'!$A$25*$C369/Setup!$B$17+INDEX('FD inverse'!$A$25:$BH$25,1,'FD mesh'!$B$15+1)*Setup!$B$22</f>
        <v>17.6979144942808</v>
      </c>
      <c r="AB369" s="0" t="n">
        <f aca="false">SUMPRODUCT('FD inverse'!$A$26:$BH$26,'FD mesh'!$B$84:$BI$84,$E368:$BL368)+'FD inverse'!$A$26*$C369/Setup!$B$17+INDEX('FD inverse'!$A$26:$BH$26,1,'FD mesh'!$B$15+1)*Setup!$B$22</f>
        <v>17.2913343482239</v>
      </c>
      <c r="AC369" s="0" t="n">
        <f aca="false">SUMPRODUCT('FD inverse'!$A$27:$BH$27,'FD mesh'!$B$84:$BI$84,$E368:$BL368)+'FD inverse'!$A$27*$C369/Setup!$B$17+INDEX('FD inverse'!$A$27:$BH$27,1,'FD mesh'!$B$15+1)*Setup!$B$22</f>
        <v>16.8839446725235</v>
      </c>
      <c r="AD369" s="0" t="n">
        <f aca="false">SUMPRODUCT('FD inverse'!$A$28:$BH$28,'FD mesh'!$B$84:$BI$84,$E368:$BL368)+'FD inverse'!$A$28*$C369/Setup!$B$17+INDEX('FD inverse'!$A$28:$BH$28,1,'FD mesh'!$B$15+1)*Setup!$B$22</f>
        <v>16.4758984550742</v>
      </c>
      <c r="AE369" s="0" t="n">
        <f aca="false">SUMPRODUCT('FD inverse'!$A$29:$BH$29,'FD mesh'!$B$84:$BI$84,$E368:$BL368)+'FD inverse'!$A$29*$C369/Setup!$B$17+INDEX('FD inverse'!$A$29:$BH$29,1,'FD mesh'!$B$15+1)*Setup!$B$22</f>
        <v>16.0673503276517</v>
      </c>
      <c r="AF369" s="0" t="n">
        <f aca="false">SUMPRODUCT('FD inverse'!$A$30:$BH$30,'FD mesh'!$B$84:$BI$84,$E368:$BL368)+'FD inverse'!$A$30*$C369/Setup!$B$17+INDEX('FD inverse'!$A$30:$BH$30,1,'FD mesh'!$B$15+1)*Setup!$B$22</f>
        <v>15.6584560006185</v>
      </c>
      <c r="AG369" s="0" t="n">
        <f aca="false">SUMPRODUCT('FD inverse'!$A$31:$BH$31,'FD mesh'!$B$84:$BI$84,$E368:$BL368)+'FD inverse'!$A$31*$C369/Setup!$B$17+INDEX('FD inverse'!$A$31:$BH$31,1,'FD mesh'!$B$15+1)*Setup!$B$22</f>
        <v>15.2493717432525</v>
      </c>
      <c r="AH369" s="0" t="n">
        <f aca="false">SUMPRODUCT('FD inverse'!$A$32:$BH$32,'FD mesh'!$B$84:$BI$84,$E368:$BL368)+'FD inverse'!$A$32*$C369/Setup!$B$17+INDEX('FD inverse'!$A$32:$BH$32,1,'FD mesh'!$B$15+1)*Setup!$B$22</f>
        <v>15.2320997513222</v>
      </c>
      <c r="AI369" s="0" t="n">
        <f aca="false">SUMPRODUCT('FD inverse'!$A$33:$BH$33,'FD mesh'!$B$84:$BI$84,$E368:$BL368)+'FD inverse'!$A$33*$C369/Setup!$B$17+INDEX('FD inverse'!$A$33:$BH$33,1,'FD mesh'!$B$15+1)*Setup!$B$22</f>
        <v>15.2147807148661</v>
      </c>
      <c r="AJ369" s="0" t="n">
        <f aca="false">SUMPRODUCT('FD inverse'!$A$34:$BH$34,'FD mesh'!$B$84:$BI$84,$E368:$BL368)+'FD inverse'!$A$34*$C369/Setup!$B$17+INDEX('FD inverse'!$A$34:$BH$34,1,'FD mesh'!$B$15+1)*Setup!$B$22</f>
        <v>15.1974241547882</v>
      </c>
      <c r="AK369" s="0" t="n">
        <f aca="false">SUMPRODUCT('FD inverse'!$A$35:$BH$35,'FD mesh'!$B$84:$BI$84,$E368:$BL368)+'FD inverse'!$A$35*$C369/Setup!$B$17+INDEX('FD inverse'!$A$35:$BH$35,1,'FD mesh'!$B$15+1)*Setup!$B$22</f>
        <v>15.1800383645063</v>
      </c>
      <c r="AL369" s="0" t="n">
        <f aca="false">SUMPRODUCT('FD inverse'!$A$36:$BH$36,'FD mesh'!$B$84:$BI$84,$E368:$BL368)+'FD inverse'!$A$36*$C369/Setup!$B$17+INDEX('FD inverse'!$A$36:$BH$36,1,'FD mesh'!$B$15+1)*Setup!$B$22</f>
        <v>15.1626304225808</v>
      </c>
      <c r="AM369" s="0" t="n">
        <f aca="false">SUMPRODUCT('FD inverse'!$A$37:$BH$37,'FD mesh'!$B$84:$BI$84,$E368:$BL368)+'FD inverse'!$A$37*$C369/Setup!$B$17+INDEX('FD inverse'!$A$37:$BH$37,1,'FD mesh'!$B$15+1)*Setup!$B$22</f>
        <v>15.1452062288299</v>
      </c>
      <c r="AN369" s="0" t="n">
        <f aca="false">SUMPRODUCT('FD inverse'!$A$38:$BH$38,'FD mesh'!$B$84:$BI$84,$E368:$BL368)+'FD inverse'!$A$38*$C369/Setup!$B$17+INDEX('FD inverse'!$A$38:$BH$38,1,'FD mesh'!$B$15+1)*Setup!$B$22</f>
        <v>15.1277705614572</v>
      </c>
      <c r="AO369" s="0" t="n">
        <f aca="false">SUMPRODUCT('FD inverse'!$A$39:$BH$39,'FD mesh'!$B$84:$BI$84,$E368:$BL368)+'FD inverse'!$A$39*$C369/Setup!$B$17+INDEX('FD inverse'!$A$39:$BH$39,1,'FD mesh'!$B$15+1)*Setup!$B$22</f>
        <v>15.1103271528137</v>
      </c>
      <c r="AP369" s="0" t="n">
        <f aca="false">SUMPRODUCT('FD inverse'!$A$40:$BH$40,'FD mesh'!$B$84:$BI$84,$E368:$BL368)+'FD inverse'!$A$40*$C369/Setup!$B$17+INDEX('FD inverse'!$A$40:$BH$40,1,'FD mesh'!$B$15+1)*Setup!$B$22</f>
        <v>15.0928787815236</v>
      </c>
      <c r="AQ369" s="0" t="n">
        <f aca="false">SUMPRODUCT('FD inverse'!$A$41:$BH$41,'FD mesh'!$B$84:$BI$84,$E368:$BL368)+'FD inverse'!$A$41*$C369/Setup!$B$17+INDEX('FD inverse'!$A$41:$BH$41,1,'FD mesh'!$B$15+1)*Setup!$B$22</f>
        <v>15.0754273787889</v>
      </c>
      <c r="AR369" s="0" t="n">
        <f aca="false">SUMPRODUCT('FD inverse'!$A$42:$BH$42,'FD mesh'!$B$84:$BI$84,$E368:$BL368)+'FD inverse'!$A$42*$C369/Setup!$B$17+INDEX('FD inverse'!$A$42:$BH$42,1,'FD mesh'!$B$15+1)*Setup!$B$22</f>
        <v>15.0579741467813</v>
      </c>
      <c r="AS369" s="0" t="n">
        <f aca="false">SUMPRODUCT('FD inverse'!$A$43:$BH$43,'FD mesh'!$B$84:$BI$84,$E368:$BL368)+'FD inverse'!$A$43*$C369/Setup!$B$17+INDEX('FD inverse'!$A$43:$BH$43,1,'FD mesh'!$B$15+1)*Setup!$B$22</f>
        <v>0</v>
      </c>
      <c r="AT369" s="0" t="n">
        <f aca="false">SUMPRODUCT('FD inverse'!$A$44:$BH$44,'FD mesh'!$B$84:$BI$84,$E368:$BL368)+'FD inverse'!$A$44*$C369/Setup!$B$17+INDEX('FD inverse'!$A$44:$BH$44,1,'FD mesh'!$B$15+1)*Setup!$B$22</f>
        <v>0</v>
      </c>
      <c r="AU369" s="0" t="n">
        <f aca="false">SUMPRODUCT('FD inverse'!$A$45:$BH$45,'FD mesh'!$B$84:$BI$84,$E368:$BL368)+'FD inverse'!$A$45*$C369/Setup!$B$17+INDEX('FD inverse'!$A$45:$BH$45,1,'FD mesh'!$B$15+1)*Setup!$B$22</f>
        <v>0</v>
      </c>
      <c r="AV369" s="0" t="n">
        <f aca="false">SUMPRODUCT('FD inverse'!$A$46:$BH$46,'FD mesh'!$B$84:$BI$84,$E368:$BL368)+'FD inverse'!$A$46*$C369/Setup!$B$17+INDEX('FD inverse'!$A$46:$BH$46,1,'FD mesh'!$B$15+1)*Setup!$B$22</f>
        <v>0</v>
      </c>
      <c r="AW369" s="0" t="n">
        <f aca="false">SUMPRODUCT('FD inverse'!$A$47:$BH$47,'FD mesh'!$B$84:$BI$84,$E368:$BL368)+'FD inverse'!$A$47*$C369/Setup!$B$17+INDEX('FD inverse'!$A$47:$BH$47,1,'FD mesh'!$B$15+1)*Setup!$B$22</f>
        <v>0</v>
      </c>
      <c r="AX369" s="0" t="n">
        <f aca="false">SUMPRODUCT('FD inverse'!$A$48:$BH$48,'FD mesh'!$B$84:$BI$84,$E368:$BL368)+'FD inverse'!$A$48*$C369/Setup!$B$17+INDEX('FD inverse'!$A$48:$BH$48,1,'FD mesh'!$B$15+1)*Setup!$B$22</f>
        <v>0</v>
      </c>
      <c r="AY369" s="0" t="n">
        <f aca="false">SUMPRODUCT('FD inverse'!$A$49:$BH$49,'FD mesh'!$B$84:$BI$84,$E368:$BL368)+'FD inverse'!$A$49*$C369/Setup!$B$17+INDEX('FD inverse'!$A$49:$BH$49,1,'FD mesh'!$B$15+1)*Setup!$B$22</f>
        <v>0</v>
      </c>
      <c r="AZ369" s="0" t="n">
        <f aca="false">SUMPRODUCT('FD inverse'!$A$50:$BH$50,'FD mesh'!$B$84:$BI$84,$E368:$BL368)+'FD inverse'!$A$50*$C369/Setup!$B$17+INDEX('FD inverse'!$A$50:$BH$50,1,'FD mesh'!$B$15+1)*Setup!$B$22</f>
        <v>0</v>
      </c>
      <c r="BA369" s="0" t="n">
        <f aca="false">SUMPRODUCT('FD inverse'!$A$51:$BH$51,'FD mesh'!$B$84:$BI$84,$E368:$BL368)+'FD inverse'!$A$51*$C369/Setup!$B$17+INDEX('FD inverse'!$A$51:$BH$51,1,'FD mesh'!$B$15+1)*Setup!$B$22</f>
        <v>0</v>
      </c>
      <c r="BB369" s="0" t="n">
        <f aca="false">SUMPRODUCT('FD inverse'!$A$52:$BH$52,'FD mesh'!$B$84:$BI$84,$E368:$BL368)+'FD inverse'!$A$52*$C369/Setup!$B$17+INDEX('FD inverse'!$A$52:$BH$52,1,'FD mesh'!$B$15+1)*Setup!$B$22</f>
        <v>0</v>
      </c>
      <c r="BC369" s="0" t="n">
        <f aca="false">SUMPRODUCT('FD inverse'!$A$53:$BH$53,'FD mesh'!$B$84:$BI$84,$E368:$BL368)+'FD inverse'!$A$53*$C369/Setup!$B$17+INDEX('FD inverse'!$A$53:$BH$53,1,'FD mesh'!$B$15+1)*Setup!$B$22</f>
        <v>0</v>
      </c>
      <c r="BD369" s="0" t="n">
        <f aca="false">SUMPRODUCT('FD inverse'!$A$54:$BH$54,'FD mesh'!$B$84:$BI$84,$E368:$BL368)+'FD inverse'!$A$54*$C369/Setup!$B$17+INDEX('FD inverse'!$A$54:$BH$54,1,'FD mesh'!$B$15+1)*Setup!$B$22</f>
        <v>0</v>
      </c>
      <c r="BE369" s="0" t="n">
        <f aca="false">SUMPRODUCT('FD inverse'!$A$55:$BH$55,'FD mesh'!$B$84:$BI$84,$E368:$BL368)+'FD inverse'!$A$55*$C369/Setup!$B$17+INDEX('FD inverse'!$A$55:$BH$55,1,'FD mesh'!$B$15+1)*Setup!$B$22</f>
        <v>0</v>
      </c>
      <c r="BF369" s="0" t="n">
        <f aca="false">SUMPRODUCT('FD inverse'!$A$56:$BH$56,'FD mesh'!$B$84:$BI$84,$E368:$BL368)+'FD inverse'!$A$56*$C369/Setup!$B$17+INDEX('FD inverse'!$A$56:$BH$56,1,'FD mesh'!$B$15+1)*Setup!$B$22</f>
        <v>0</v>
      </c>
      <c r="BG369" s="0" t="n">
        <f aca="false">SUMPRODUCT('FD inverse'!$A$57:$BH$57,'FD mesh'!$B$84:$BI$84,$E368:$BL368)+'FD inverse'!$A$57*$C369/Setup!$B$17+INDEX('FD inverse'!$A$57:$BH$57,1,'FD mesh'!$B$15+1)*Setup!$B$22</f>
        <v>0</v>
      </c>
      <c r="BH369" s="0" t="n">
        <f aca="false">SUMPRODUCT('FD inverse'!$A$58:$BH$58,'FD mesh'!$B$84:$BI$84,$E368:$BL368)+'FD inverse'!$A$58*$C369/Setup!$B$17+INDEX('FD inverse'!$A$58:$BH$58,1,'FD mesh'!$B$15+1)*Setup!$B$22</f>
        <v>0</v>
      </c>
      <c r="BI369" s="0" t="n">
        <f aca="false">SUMPRODUCT('FD inverse'!$A$59:$BH$59,'FD mesh'!$B$84:$BI$84,$E368:$BL368)+'FD inverse'!$A$59*$C369/Setup!$B$17+INDEX('FD inverse'!$A$59:$BH$59,1,'FD mesh'!$B$15+1)*Setup!$B$22</f>
        <v>0</v>
      </c>
      <c r="BJ369" s="0" t="n">
        <f aca="false">SUMPRODUCT('FD inverse'!$A$60:$BH$60,'FD mesh'!$B$84:$BI$84,$E368:$BL368)+'FD inverse'!$A$60*$C369/Setup!$B$17+INDEX('FD inverse'!$A$60:$BH$60,1,'FD mesh'!$B$15+1)*Setup!$B$22</f>
        <v>0</v>
      </c>
      <c r="BK369" s="0" t="n">
        <f aca="false">SUMPRODUCT('FD inverse'!$A$61:$BH$61,'FD mesh'!$B$84:$BI$84,$E368:$BL368)+'FD inverse'!$A$61*$C369/Setup!$B$17+INDEX('FD inverse'!$A$61:$BH$61,1,'FD mesh'!$B$15+1)*Setup!$B$22</f>
        <v>0</v>
      </c>
      <c r="BL369" s="0" t="n">
        <f aca="false">SUMPRODUCT('FD inverse'!$A$62:$BH$62,'FD mesh'!$B$84:$BI$84,$E368:$BL368)+'FD inverse'!$A$62*$C369/Setup!$B$17+INDEX('FD inverse'!$A$62:$BH$62,1,'FD mesh'!$B$15+1)*Setup!$B$22</f>
        <v>0</v>
      </c>
    </row>
    <row r="370" customFormat="false" ht="15" hidden="false" customHeight="false" outlineLevel="0" collapsed="false">
      <c r="A370" s="0" t="n">
        <v>365</v>
      </c>
      <c r="B370" s="0" t="n">
        <f aca="false">A370*Setup!$B$11/3600</f>
        <v>30.4166666666667</v>
      </c>
      <c r="C370" s="0" t="n">
        <f aca="false">Setup!$B$7+Setup!$B$8*COS(2*PI()*(B370-Setup!$B$9)/24)</f>
        <v>20.7742215829301</v>
      </c>
      <c r="D370" s="0" t="n">
        <f aca="false">(C370-E370)/Setup!$B$17</f>
        <v>-1.31620647564954</v>
      </c>
      <c r="E370" s="0" t="n">
        <f aca="false">SUMPRODUCT('FD inverse'!$A$3:$BH$3,'FD mesh'!$B$84:$BI$84,$E369:$BL369)+'FD inverse'!$A$3*$C370/Setup!$B$17+INDEX('FD inverse'!$A$3:$BH$3,1,'FD mesh'!$B$15+1)*Setup!$B$22</f>
        <v>20.9453284247645</v>
      </c>
      <c r="F370" s="0" t="n">
        <f aca="false">SUMPRODUCT('FD inverse'!$A$4:$BH$4,'FD mesh'!$B$84:$BI$84,$E369:$BL369)+'FD inverse'!$A$4*$C370/Setup!$B$17+INDEX('FD inverse'!$A$4:$BH$4,1,'FD mesh'!$B$15+1)*Setup!$B$22</f>
        <v>20.9901655057564</v>
      </c>
      <c r="G370" s="0" t="n">
        <f aca="false">SUMPRODUCT('FD inverse'!$A$5:$BH$5,'FD mesh'!$B$84:$BI$84,$E369:$BL369)+'FD inverse'!$A$5*$C370/Setup!$B$17+INDEX('FD inverse'!$A$5:$BH$5,1,'FD mesh'!$B$15+1)*Setup!$B$22</f>
        <v>21.0439721908716</v>
      </c>
      <c r="H370" s="0" t="n">
        <f aca="false">SUMPRODUCT('FD inverse'!$A$6:$BH$6,'FD mesh'!$B$84:$BI$84,$E369:$BL369)+'FD inverse'!$A$6*$C370/Setup!$B$17+INDEX('FD inverse'!$A$6:$BH$6,1,'FD mesh'!$B$15+1)*Setup!$B$22</f>
        <v>21.2361605777366</v>
      </c>
      <c r="I370" s="0" t="n">
        <f aca="false">SUMPRODUCT('FD inverse'!$A$7:$BH$7,'FD mesh'!$B$84:$BI$84,$E369:$BL369)+'FD inverse'!$A$7*$C370/Setup!$B$17+INDEX('FD inverse'!$A$7:$BH$7,1,'FD mesh'!$B$15+1)*Setup!$B$22</f>
        <v>21.2529613104718</v>
      </c>
      <c r="J370" s="0" t="n">
        <f aca="false">SUMPRODUCT('FD inverse'!$A$8:$BH$8,'FD mesh'!$B$84:$BI$84,$E369:$BL369)+'FD inverse'!$A$8*$C370/Setup!$B$17+INDEX('FD inverse'!$A$8:$BH$8,1,'FD mesh'!$B$15+1)*Setup!$B$22</f>
        <v>21.2685611660792</v>
      </c>
      <c r="K370" s="0" t="n">
        <f aca="false">SUMPRODUCT('FD inverse'!$A$9:$BH$9,'FD mesh'!$B$84:$BI$84,$E369:$BL369)+'FD inverse'!$A$9*$C370/Setup!$B$17+INDEX('FD inverse'!$A$9:$BH$9,1,'FD mesh'!$B$15+1)*Setup!$B$22</f>
        <v>21.282293065334</v>
      </c>
      <c r="L370" s="0" t="n">
        <f aca="false">SUMPRODUCT('FD inverse'!$A$10:$BH$10,'FD mesh'!$B$84:$BI$84,$E369:$BL369)+'FD inverse'!$A$10*$C370/Setup!$B$17+INDEX('FD inverse'!$A$10:$BH$10,1,'FD mesh'!$B$15+1)*Setup!$B$22</f>
        <v>21.2935979758931</v>
      </c>
      <c r="M370" s="0" t="n">
        <f aca="false">SUMPRODUCT('FD inverse'!$A$11:$BH$11,'FD mesh'!$B$84:$BI$84,$E369:$BL369)+'FD inverse'!$A$11*$C370/Setup!$B$17+INDEX('FD inverse'!$A$11:$BH$11,1,'FD mesh'!$B$15+1)*Setup!$B$22</f>
        <v>21.3020144081445</v>
      </c>
      <c r="N370" s="0" t="n">
        <f aca="false">SUMPRODUCT('FD inverse'!$A$12:$BH$12,'FD mesh'!$B$84:$BI$84,$E369:$BL369)+'FD inverse'!$A$12*$C370/Setup!$B$17+INDEX('FD inverse'!$A$12:$BH$12,1,'FD mesh'!$B$15+1)*Setup!$B$22</f>
        <v>21.3071690849918</v>
      </c>
      <c r="O370" s="0" t="n">
        <f aca="false">SUMPRODUCT('FD inverse'!$A$13:$BH$13,'FD mesh'!$B$84:$BI$84,$E369:$BL369)+'FD inverse'!$A$13*$C370/Setup!$B$17+INDEX('FD inverse'!$A$13:$BH$13,1,'FD mesh'!$B$15+1)*Setup!$B$22</f>
        <v>21.3087688728598</v>
      </c>
      <c r="P370" s="0" t="n">
        <f aca="false">SUMPRODUCT('FD inverse'!$A$14:$BH$14,'FD mesh'!$B$84:$BI$84,$E369:$BL369)+'FD inverse'!$A$14*$C370/Setup!$B$17+INDEX('FD inverse'!$A$14:$BH$14,1,'FD mesh'!$B$15+1)*Setup!$B$22</f>
        <v>21.3065940447264</v>
      </c>
      <c r="Q370" s="0" t="n">
        <f aca="false">SUMPRODUCT('FD inverse'!$A$15:$BH$15,'FD mesh'!$B$84:$BI$84,$E369:$BL369)+'FD inverse'!$A$15*$C370/Setup!$B$17+INDEX('FD inverse'!$A$15:$BH$15,1,'FD mesh'!$B$15+1)*Setup!$B$22</f>
        <v>21.3004929308375</v>
      </c>
      <c r="R370" s="0" t="n">
        <f aca="false">SUMPRODUCT('FD inverse'!$A$16:$BH$16,'FD mesh'!$B$84:$BI$84,$E369:$BL369)+'FD inverse'!$A$16*$C370/Setup!$B$17+INDEX('FD inverse'!$A$16:$BH$16,1,'FD mesh'!$B$15+1)*Setup!$B$22</f>
        <v>21.2903779987117</v>
      </c>
      <c r="S370" s="0" t="n">
        <f aca="false">SUMPRODUCT('FD inverse'!$A$17:$BH$17,'FD mesh'!$B$84:$BI$84,$E369:$BL369)+'FD inverse'!$A$17*$C370/Setup!$B$17+INDEX('FD inverse'!$A$17:$BH$17,1,'FD mesh'!$B$15+1)*Setup!$B$22</f>
        <v>20.8975907582016</v>
      </c>
      <c r="T370" s="0" t="n">
        <f aca="false">SUMPRODUCT('FD inverse'!$A$18:$BH$18,'FD mesh'!$B$84:$BI$84,$E369:$BL369)+'FD inverse'!$A$18*$C370/Setup!$B$17+INDEX('FD inverse'!$A$18:$BH$18,1,'FD mesh'!$B$15+1)*Setup!$B$22</f>
        <v>20.5028682602217</v>
      </c>
      <c r="U370" s="0" t="n">
        <f aca="false">SUMPRODUCT('FD inverse'!$A$19:$BH$19,'FD mesh'!$B$84:$BI$84,$E369:$BL369)+'FD inverse'!$A$19*$C370/Setup!$B$17+INDEX('FD inverse'!$A$19:$BH$19,1,'FD mesh'!$B$15+1)*Setup!$B$22</f>
        <v>20.1063034791862</v>
      </c>
      <c r="V370" s="0" t="n">
        <f aca="false">SUMPRODUCT('FD inverse'!$A$20:$BH$20,'FD mesh'!$B$84:$BI$84,$E369:$BL369)+'FD inverse'!$A$20*$C370/Setup!$B$17+INDEX('FD inverse'!$A$20:$BH$20,1,'FD mesh'!$B$15+1)*Setup!$B$22</f>
        <v>19.7080008319129</v>
      </c>
      <c r="W370" s="0" t="n">
        <f aca="false">SUMPRODUCT('FD inverse'!$A$21:$BH$21,'FD mesh'!$B$84:$BI$84,$E369:$BL369)+'FD inverse'!$A$21*$C370/Setup!$B$17+INDEX('FD inverse'!$A$21:$BH$21,1,'FD mesh'!$B$15+1)*Setup!$B$22</f>
        <v>19.3080746006111</v>
      </c>
      <c r="X370" s="0" t="n">
        <f aca="false">SUMPRODUCT('FD inverse'!$A$22:$BH$22,'FD mesh'!$B$84:$BI$84,$E369:$BL369)+'FD inverse'!$A$22*$C370/Setup!$B$17+INDEX('FD inverse'!$A$22:$BH$22,1,'FD mesh'!$B$15+1)*Setup!$B$22</f>
        <v>18.906647510054</v>
      </c>
      <c r="Y370" s="0" t="n">
        <f aca="false">SUMPRODUCT('FD inverse'!$A$23:$BH$23,'FD mesh'!$B$84:$BI$84,$E369:$BL369)+'FD inverse'!$A$23*$C370/Setup!$B$17+INDEX('FD inverse'!$A$23:$BH$23,1,'FD mesh'!$B$15+1)*Setup!$B$22</f>
        <v>18.5038494481021</v>
      </c>
      <c r="Z370" s="0" t="n">
        <f aca="false">SUMPRODUCT('FD inverse'!$A$24:$BH$24,'FD mesh'!$B$84:$BI$84,$E369:$BL369)+'FD inverse'!$A$24*$C370/Setup!$B$17+INDEX('FD inverse'!$A$24:$BH$24,1,'FD mesh'!$B$15+1)*Setup!$B$22</f>
        <v>18.0998163183059</v>
      </c>
      <c r="AA370" s="0" t="n">
        <f aca="false">SUMPRODUCT('FD inverse'!$A$25:$BH$25,'FD mesh'!$B$84:$BI$84,$E369:$BL369)+'FD inverse'!$A$25*$C370/Setup!$B$17+INDEX('FD inverse'!$A$25:$BH$25,1,'FD mesh'!$B$15+1)*Setup!$B$22</f>
        <v>17.6946890129396</v>
      </c>
      <c r="AB370" s="0" t="n">
        <f aca="false">SUMPRODUCT('FD inverse'!$A$26:$BH$26,'FD mesh'!$B$84:$BI$84,$E369:$BL369)+'FD inverse'!$A$26*$C370/Setup!$B$17+INDEX('FD inverse'!$A$26:$BH$26,1,'FD mesh'!$B$15+1)*Setup!$B$22</f>
        <v>17.2886124944928</v>
      </c>
      <c r="AC370" s="0" t="n">
        <f aca="false">SUMPRODUCT('FD inverse'!$A$27:$BH$27,'FD mesh'!$B$84:$BI$84,$E369:$BL369)+'FD inverse'!$A$27*$C370/Setup!$B$17+INDEX('FD inverse'!$A$27:$BH$27,1,'FD mesh'!$B$15+1)*Setup!$B$22</f>
        <v>16.8817349733765</v>
      </c>
      <c r="AD370" s="0" t="n">
        <f aca="false">SUMPRODUCT('FD inverse'!$A$28:$BH$28,'FD mesh'!$B$84:$BI$84,$E369:$BL369)+'FD inverse'!$A$28*$C370/Setup!$B$17+INDEX('FD inverse'!$A$28:$BH$28,1,'FD mesh'!$B$15+1)*Setup!$B$22</f>
        <v>16.4742071693685</v>
      </c>
      <c r="AE370" s="0" t="n">
        <f aca="false">SUMPRODUCT('FD inverse'!$A$29:$BH$29,'FD mesh'!$B$84:$BI$84,$E369:$BL369)+'FD inverse'!$A$29*$C370/Setup!$B$17+INDEX('FD inverse'!$A$29:$BH$29,1,'FD mesh'!$B$15+1)*Setup!$B$22</f>
        <v>16.0661816441385</v>
      </c>
      <c r="AF370" s="0" t="n">
        <f aca="false">SUMPRODUCT('FD inverse'!$A$30:$BH$30,'FD mesh'!$B$84:$BI$84,$E369:$BL369)+'FD inverse'!$A$30*$C370/Setup!$B$17+INDEX('FD inverse'!$A$30:$BH$30,1,'FD mesh'!$B$15+1)*Setup!$B$22</f>
        <v>15.6578121920461</v>
      </c>
      <c r="AG370" s="0" t="n">
        <f aca="false">SUMPRODUCT('FD inverse'!$A$31:$BH$31,'FD mesh'!$B$84:$BI$84,$E369:$BL369)+'FD inverse'!$A$31*$C370/Setup!$B$17+INDEX('FD inverse'!$A$31:$BH$31,1,'FD mesh'!$B$15+1)*Setup!$B$22</f>
        <v>15.2492532762881</v>
      </c>
      <c r="AH370" s="0" t="n">
        <f aca="false">SUMPRODUCT('FD inverse'!$A$32:$BH$32,'FD mesh'!$B$84:$BI$84,$E369:$BL369)+'FD inverse'!$A$32*$C370/Setup!$B$17+INDEX('FD inverse'!$A$32:$BH$32,1,'FD mesh'!$B$15+1)*Setup!$B$22</f>
        <v>15.2320023043949</v>
      </c>
      <c r="AI370" s="0" t="n">
        <f aca="false">SUMPRODUCT('FD inverse'!$A$33:$BH$33,'FD mesh'!$B$84:$BI$84,$E369:$BL369)+'FD inverse'!$A$33*$C370/Setup!$B$17+INDEX('FD inverse'!$A$33:$BH$33,1,'FD mesh'!$B$15+1)*Setup!$B$22</f>
        <v>15.2147020026226</v>
      </c>
      <c r="AJ370" s="0" t="n">
        <f aca="false">SUMPRODUCT('FD inverse'!$A$34:$BH$34,'FD mesh'!$B$84:$BI$84,$E369:$BL369)+'FD inverse'!$A$34*$C370/Setup!$B$17+INDEX('FD inverse'!$A$34:$BH$34,1,'FD mesh'!$B$15+1)*Setup!$B$22</f>
        <v>15.1973618548998</v>
      </c>
      <c r="AK370" s="0" t="n">
        <f aca="false">SUMPRODUCT('FD inverse'!$A$35:$BH$35,'FD mesh'!$B$84:$BI$84,$E369:$BL369)+'FD inverse'!$A$35*$C370/Setup!$B$17+INDEX('FD inverse'!$A$35:$BH$35,1,'FD mesh'!$B$15+1)*Setup!$B$22</f>
        <v>15.1799901695384</v>
      </c>
      <c r="AL370" s="0" t="n">
        <f aca="false">SUMPRODUCT('FD inverse'!$A$36:$BH$36,'FD mesh'!$B$84:$BI$84,$E369:$BL369)+'FD inverse'!$A$36*$C370/Setup!$B$17+INDEX('FD inverse'!$A$36:$BH$36,1,'FD mesh'!$B$15+1)*Setup!$B$22</f>
        <v>15.1625940867742</v>
      </c>
      <c r="AM370" s="0" t="n">
        <f aca="false">SUMPRODUCT('FD inverse'!$A$37:$BH$37,'FD mesh'!$B$84:$BI$84,$E369:$BL369)+'FD inverse'!$A$37*$C370/Setup!$B$17+INDEX('FD inverse'!$A$37:$BH$37,1,'FD mesh'!$B$15+1)*Setup!$B$22</f>
        <v>15.1451796099879</v>
      </c>
      <c r="AN370" s="0" t="n">
        <f aca="false">SUMPRODUCT('FD inverse'!$A$38:$BH$38,'FD mesh'!$B$84:$BI$84,$E369:$BL369)+'FD inverse'!$A$38*$C370/Setup!$B$17+INDEX('FD inverse'!$A$38:$BH$38,1,'FD mesh'!$B$15+1)*Setup!$B$22</f>
        <v>15.1277516581306</v>
      </c>
      <c r="AO370" s="0" t="n">
        <f aca="false">SUMPRODUCT('FD inverse'!$A$39:$BH$39,'FD mesh'!$B$84:$BI$84,$E369:$BL369)+'FD inverse'!$A$39*$C370/Setup!$B$17+INDEX('FD inverse'!$A$39:$BH$39,1,'FD mesh'!$B$15+1)*Setup!$B$22</f>
        <v>15.110314136974</v>
      </c>
      <c r="AP370" s="0" t="n">
        <f aca="false">SUMPRODUCT('FD inverse'!$A$40:$BH$40,'FD mesh'!$B$84:$BI$84,$E369:$BL369)+'FD inverse'!$A$40*$C370/Setup!$B$17+INDEX('FD inverse'!$A$40:$BH$40,1,'FD mesh'!$B$15+1)*Setup!$B$22</f>
        <v>15.0928700268995</v>
      </c>
      <c r="AQ370" s="0" t="n">
        <f aca="false">SUMPRODUCT('FD inverse'!$A$41:$BH$41,'FD mesh'!$B$84:$BI$84,$E369:$BL369)+'FD inverse'!$A$41*$C370/Setup!$B$17+INDEX('FD inverse'!$A$41:$BH$41,1,'FD mesh'!$B$15+1)*Setup!$B$22</f>
        <v>15.0754214850327</v>
      </c>
      <c r="AR370" s="0" t="n">
        <f aca="false">SUMPRODUCT('FD inverse'!$A$42:$BH$42,'FD mesh'!$B$84:$BI$84,$E369:$BL369)+'FD inverse'!$A$42*$C370/Setup!$B$17+INDEX('FD inverse'!$A$42:$BH$42,1,'FD mesh'!$B$15+1)*Setup!$B$22</f>
        <v>15.0579699596108</v>
      </c>
      <c r="AS370" s="0" t="n">
        <f aca="false">SUMPRODUCT('FD inverse'!$A$43:$BH$43,'FD mesh'!$B$84:$BI$84,$E369:$BL369)+'FD inverse'!$A$43*$C370/Setup!$B$17+INDEX('FD inverse'!$A$43:$BH$43,1,'FD mesh'!$B$15+1)*Setup!$B$22</f>
        <v>0</v>
      </c>
      <c r="AT370" s="0" t="n">
        <f aca="false">SUMPRODUCT('FD inverse'!$A$44:$BH$44,'FD mesh'!$B$84:$BI$84,$E369:$BL369)+'FD inverse'!$A$44*$C370/Setup!$B$17+INDEX('FD inverse'!$A$44:$BH$44,1,'FD mesh'!$B$15+1)*Setup!$B$22</f>
        <v>0</v>
      </c>
      <c r="AU370" s="0" t="n">
        <f aca="false">SUMPRODUCT('FD inverse'!$A$45:$BH$45,'FD mesh'!$B$84:$BI$84,$E369:$BL369)+'FD inverse'!$A$45*$C370/Setup!$B$17+INDEX('FD inverse'!$A$45:$BH$45,1,'FD mesh'!$B$15+1)*Setup!$B$22</f>
        <v>0</v>
      </c>
      <c r="AV370" s="0" t="n">
        <f aca="false">SUMPRODUCT('FD inverse'!$A$46:$BH$46,'FD mesh'!$B$84:$BI$84,$E369:$BL369)+'FD inverse'!$A$46*$C370/Setup!$B$17+INDEX('FD inverse'!$A$46:$BH$46,1,'FD mesh'!$B$15+1)*Setup!$B$22</f>
        <v>0</v>
      </c>
      <c r="AW370" s="0" t="n">
        <f aca="false">SUMPRODUCT('FD inverse'!$A$47:$BH$47,'FD mesh'!$B$84:$BI$84,$E369:$BL369)+'FD inverse'!$A$47*$C370/Setup!$B$17+INDEX('FD inverse'!$A$47:$BH$47,1,'FD mesh'!$B$15+1)*Setup!$B$22</f>
        <v>0</v>
      </c>
      <c r="AX370" s="0" t="n">
        <f aca="false">SUMPRODUCT('FD inverse'!$A$48:$BH$48,'FD mesh'!$B$84:$BI$84,$E369:$BL369)+'FD inverse'!$A$48*$C370/Setup!$B$17+INDEX('FD inverse'!$A$48:$BH$48,1,'FD mesh'!$B$15+1)*Setup!$B$22</f>
        <v>0</v>
      </c>
      <c r="AY370" s="0" t="n">
        <f aca="false">SUMPRODUCT('FD inverse'!$A$49:$BH$49,'FD mesh'!$B$84:$BI$84,$E369:$BL369)+'FD inverse'!$A$49*$C370/Setup!$B$17+INDEX('FD inverse'!$A$49:$BH$49,1,'FD mesh'!$B$15+1)*Setup!$B$22</f>
        <v>0</v>
      </c>
      <c r="AZ370" s="0" t="n">
        <f aca="false">SUMPRODUCT('FD inverse'!$A$50:$BH$50,'FD mesh'!$B$84:$BI$84,$E369:$BL369)+'FD inverse'!$A$50*$C370/Setup!$B$17+INDEX('FD inverse'!$A$50:$BH$50,1,'FD mesh'!$B$15+1)*Setup!$B$22</f>
        <v>0</v>
      </c>
      <c r="BA370" s="0" t="n">
        <f aca="false">SUMPRODUCT('FD inverse'!$A$51:$BH$51,'FD mesh'!$B$84:$BI$84,$E369:$BL369)+'FD inverse'!$A$51*$C370/Setup!$B$17+INDEX('FD inverse'!$A$51:$BH$51,1,'FD mesh'!$B$15+1)*Setup!$B$22</f>
        <v>0</v>
      </c>
      <c r="BB370" s="0" t="n">
        <f aca="false">SUMPRODUCT('FD inverse'!$A$52:$BH$52,'FD mesh'!$B$84:$BI$84,$E369:$BL369)+'FD inverse'!$A$52*$C370/Setup!$B$17+INDEX('FD inverse'!$A$52:$BH$52,1,'FD mesh'!$B$15+1)*Setup!$B$22</f>
        <v>0</v>
      </c>
      <c r="BC370" s="0" t="n">
        <f aca="false">SUMPRODUCT('FD inverse'!$A$53:$BH$53,'FD mesh'!$B$84:$BI$84,$E369:$BL369)+'FD inverse'!$A$53*$C370/Setup!$B$17+INDEX('FD inverse'!$A$53:$BH$53,1,'FD mesh'!$B$15+1)*Setup!$B$22</f>
        <v>0</v>
      </c>
      <c r="BD370" s="0" t="n">
        <f aca="false">SUMPRODUCT('FD inverse'!$A$54:$BH$54,'FD mesh'!$B$84:$BI$84,$E369:$BL369)+'FD inverse'!$A$54*$C370/Setup!$B$17+INDEX('FD inverse'!$A$54:$BH$54,1,'FD mesh'!$B$15+1)*Setup!$B$22</f>
        <v>0</v>
      </c>
      <c r="BE370" s="0" t="n">
        <f aca="false">SUMPRODUCT('FD inverse'!$A$55:$BH$55,'FD mesh'!$B$84:$BI$84,$E369:$BL369)+'FD inverse'!$A$55*$C370/Setup!$B$17+INDEX('FD inverse'!$A$55:$BH$55,1,'FD mesh'!$B$15+1)*Setup!$B$22</f>
        <v>0</v>
      </c>
      <c r="BF370" s="0" t="n">
        <f aca="false">SUMPRODUCT('FD inverse'!$A$56:$BH$56,'FD mesh'!$B$84:$BI$84,$E369:$BL369)+'FD inverse'!$A$56*$C370/Setup!$B$17+INDEX('FD inverse'!$A$56:$BH$56,1,'FD mesh'!$B$15+1)*Setup!$B$22</f>
        <v>0</v>
      </c>
      <c r="BG370" s="0" t="n">
        <f aca="false">SUMPRODUCT('FD inverse'!$A$57:$BH$57,'FD mesh'!$B$84:$BI$84,$E369:$BL369)+'FD inverse'!$A$57*$C370/Setup!$B$17+INDEX('FD inverse'!$A$57:$BH$57,1,'FD mesh'!$B$15+1)*Setup!$B$22</f>
        <v>0</v>
      </c>
      <c r="BH370" s="0" t="n">
        <f aca="false">SUMPRODUCT('FD inverse'!$A$58:$BH$58,'FD mesh'!$B$84:$BI$84,$E369:$BL369)+'FD inverse'!$A$58*$C370/Setup!$B$17+INDEX('FD inverse'!$A$58:$BH$58,1,'FD mesh'!$B$15+1)*Setup!$B$22</f>
        <v>0</v>
      </c>
      <c r="BI370" s="0" t="n">
        <f aca="false">SUMPRODUCT('FD inverse'!$A$59:$BH$59,'FD mesh'!$B$84:$BI$84,$E369:$BL369)+'FD inverse'!$A$59*$C370/Setup!$B$17+INDEX('FD inverse'!$A$59:$BH$59,1,'FD mesh'!$B$15+1)*Setup!$B$22</f>
        <v>0</v>
      </c>
      <c r="BJ370" s="0" t="n">
        <f aca="false">SUMPRODUCT('FD inverse'!$A$60:$BH$60,'FD mesh'!$B$84:$BI$84,$E369:$BL369)+'FD inverse'!$A$60*$C370/Setup!$B$17+INDEX('FD inverse'!$A$60:$BH$60,1,'FD mesh'!$B$15+1)*Setup!$B$22</f>
        <v>0</v>
      </c>
      <c r="BK370" s="0" t="n">
        <f aca="false">SUMPRODUCT('FD inverse'!$A$61:$BH$61,'FD mesh'!$B$84:$BI$84,$E369:$BL369)+'FD inverse'!$A$61*$C370/Setup!$B$17+INDEX('FD inverse'!$A$61:$BH$61,1,'FD mesh'!$B$15+1)*Setup!$B$22</f>
        <v>0</v>
      </c>
      <c r="BL370" s="0" t="n">
        <f aca="false">SUMPRODUCT('FD inverse'!$A$62:$BH$62,'FD mesh'!$B$84:$BI$84,$E369:$BL369)+'FD inverse'!$A$62*$C370/Setup!$B$17+INDEX('FD inverse'!$A$62:$BH$62,1,'FD mesh'!$B$15+1)*Setup!$B$22</f>
        <v>0</v>
      </c>
    </row>
    <row r="371" customFormat="false" ht="15" hidden="false" customHeight="false" outlineLevel="0" collapsed="false">
      <c r="A371" s="0" t="n">
        <v>366</v>
      </c>
      <c r="B371" s="0" t="n">
        <f aca="false">A371*Setup!$B$11/3600</f>
        <v>30.5</v>
      </c>
      <c r="C371" s="0" t="n">
        <f aca="false">Setup!$B$7+Setup!$B$8*COS(2*PI()*(B371-Setup!$B$9)/24)</f>
        <v>20.8265866388351</v>
      </c>
      <c r="D371" s="0" t="n">
        <f aca="false">(C371-E371)/Setup!$B$17</f>
        <v>-1.12211507091388</v>
      </c>
      <c r="E371" s="0" t="n">
        <f aca="false">SUMPRODUCT('FD inverse'!$A$3:$BH$3,'FD mesh'!$B$84:$BI$84,$E370:$BL370)+'FD inverse'!$A$3*$C371/Setup!$B$17+INDEX('FD inverse'!$A$3:$BH$3,1,'FD mesh'!$B$15+1)*Setup!$B$22</f>
        <v>20.9724615980539</v>
      </c>
      <c r="F371" s="0" t="n">
        <f aca="false">SUMPRODUCT('FD inverse'!$A$4:$BH$4,'FD mesh'!$B$84:$BI$84,$E370:$BL370)+'FD inverse'!$A$4*$C371/Setup!$B$17+INDEX('FD inverse'!$A$4:$BH$4,1,'FD mesh'!$B$15+1)*Setup!$B$22</f>
        <v>21.0117461553797</v>
      </c>
      <c r="G371" s="0" t="n">
        <f aca="false">SUMPRODUCT('FD inverse'!$A$5:$BH$5,'FD mesh'!$B$84:$BI$84,$E370:$BL370)+'FD inverse'!$A$5*$C371/Setup!$B$17+INDEX('FD inverse'!$A$5:$BH$5,1,'FD mesh'!$B$15+1)*Setup!$B$22</f>
        <v>21.0603973141046</v>
      </c>
      <c r="H371" s="0" t="n">
        <f aca="false">SUMPRODUCT('FD inverse'!$A$6:$BH$6,'FD mesh'!$B$84:$BI$84,$E370:$BL370)+'FD inverse'!$A$6*$C371/Setup!$B$17+INDEX('FD inverse'!$A$6:$BH$6,1,'FD mesh'!$B$15+1)*Setup!$B$22</f>
        <v>21.2358418597775</v>
      </c>
      <c r="I371" s="0" t="n">
        <f aca="false">SUMPRODUCT('FD inverse'!$A$7:$BH$7,'FD mesh'!$B$84:$BI$84,$E370:$BL370)+'FD inverse'!$A$7*$C371/Setup!$B$17+INDEX('FD inverse'!$A$7:$BH$7,1,'FD mesh'!$B$15+1)*Setup!$B$22</f>
        <v>21.2512739086692</v>
      </c>
      <c r="J371" s="0" t="n">
        <f aca="false">SUMPRODUCT('FD inverse'!$A$8:$BH$8,'FD mesh'!$B$84:$BI$84,$E370:$BL370)+'FD inverse'!$A$8*$C371/Setup!$B$17+INDEX('FD inverse'!$A$8:$BH$8,1,'FD mesh'!$B$15+1)*Setup!$B$22</f>
        <v>21.2657104402732</v>
      </c>
      <c r="K371" s="0" t="n">
        <f aca="false">SUMPRODUCT('FD inverse'!$A$9:$BH$9,'FD mesh'!$B$84:$BI$84,$E370:$BL370)+'FD inverse'!$A$9*$C371/Setup!$B$17+INDEX('FD inverse'!$A$9:$BH$9,1,'FD mesh'!$B$15+1)*Setup!$B$22</f>
        <v>21.2784651277439</v>
      </c>
      <c r="L371" s="0" t="n">
        <f aca="false">SUMPRODUCT('FD inverse'!$A$10:$BH$10,'FD mesh'!$B$84:$BI$84,$E370:$BL370)+'FD inverse'!$A$10*$C371/Setup!$B$17+INDEX('FD inverse'!$A$10:$BH$10,1,'FD mesh'!$B$15+1)*Setup!$B$22</f>
        <v>21.288961444955</v>
      </c>
      <c r="M371" s="0" t="n">
        <f aca="false">SUMPRODUCT('FD inverse'!$A$11:$BH$11,'FD mesh'!$B$84:$BI$84,$E370:$BL370)+'FD inverse'!$A$11*$C371/Setup!$B$17+INDEX('FD inverse'!$A$11:$BH$11,1,'FD mesh'!$B$15+1)*Setup!$B$22</f>
        <v>21.2967223456835</v>
      </c>
      <c r="N371" s="0" t="n">
        <f aca="false">SUMPRODUCT('FD inverse'!$A$12:$BH$12,'FD mesh'!$B$84:$BI$84,$E370:$BL370)+'FD inverse'!$A$12*$C371/Setup!$B$17+INDEX('FD inverse'!$A$12:$BH$12,1,'FD mesh'!$B$15+1)*Setup!$B$22</f>
        <v>21.301361085668</v>
      </c>
      <c r="O371" s="0" t="n">
        <f aca="false">SUMPRODUCT('FD inverse'!$A$13:$BH$13,'FD mesh'!$B$84:$BI$84,$E370:$BL370)+'FD inverse'!$A$13*$C371/Setup!$B$17+INDEX('FD inverse'!$A$13:$BH$13,1,'FD mesh'!$B$15+1)*Setup!$B$22</f>
        <v>21.3025732773789</v>
      </c>
      <c r="P371" s="0" t="n">
        <f aca="false">SUMPRODUCT('FD inverse'!$A$14:$BH$14,'FD mesh'!$B$84:$BI$84,$E370:$BL370)+'FD inverse'!$A$14*$C371/Setup!$B$17+INDEX('FD inverse'!$A$14:$BH$14,1,'FD mesh'!$B$15+1)*Setup!$B$22</f>
        <v>21.300130250517</v>
      </c>
      <c r="Q371" s="0" t="n">
        <f aca="false">SUMPRODUCT('FD inverse'!$A$15:$BH$15,'FD mesh'!$B$84:$BI$84,$E370:$BL370)+'FD inverse'!$A$15*$C371/Setup!$B$17+INDEX('FD inverse'!$A$15:$BH$15,1,'FD mesh'!$B$15+1)*Setup!$B$22</f>
        <v>21.2938737757439</v>
      </c>
      <c r="R371" s="0" t="n">
        <f aca="false">SUMPRODUCT('FD inverse'!$A$16:$BH$16,'FD mesh'!$B$84:$BI$84,$E370:$BL370)+'FD inverse'!$A$16*$C371/Setup!$B$17+INDEX('FD inverse'!$A$16:$BH$16,1,'FD mesh'!$B$15+1)*Setup!$B$22</f>
        <v>21.2837121947209</v>
      </c>
      <c r="S371" s="0" t="n">
        <f aca="false">SUMPRODUCT('FD inverse'!$A$17:$BH$17,'FD mesh'!$B$84:$BI$84,$E370:$BL370)+'FD inverse'!$A$17*$C371/Setup!$B$17+INDEX('FD inverse'!$A$17:$BH$17,1,'FD mesh'!$B$15+1)*Setup!$B$22</f>
        <v>20.891173620146</v>
      </c>
      <c r="T371" s="0" t="n">
        <f aca="false">SUMPRODUCT('FD inverse'!$A$18:$BH$18,'FD mesh'!$B$84:$BI$84,$E370:$BL370)+'FD inverse'!$A$18*$C371/Setup!$B$17+INDEX('FD inverse'!$A$18:$BH$18,1,'FD mesh'!$B$15+1)*Setup!$B$22</f>
        <v>20.4967465735148</v>
      </c>
      <c r="U371" s="0" t="n">
        <f aca="false">SUMPRODUCT('FD inverse'!$A$19:$BH$19,'FD mesh'!$B$84:$BI$84,$E370:$BL370)+'FD inverse'!$A$19*$C371/Setup!$B$17+INDEX('FD inverse'!$A$19:$BH$19,1,'FD mesh'!$B$15+1)*Setup!$B$22</f>
        <v>20.1005180019384</v>
      </c>
      <c r="V371" s="0" t="n">
        <f aca="false">SUMPRODUCT('FD inverse'!$A$20:$BH$20,'FD mesh'!$B$84:$BI$84,$E370:$BL370)+'FD inverse'!$A$20*$C371/Setup!$B$17+INDEX('FD inverse'!$A$20:$BH$20,1,'FD mesh'!$B$15+1)*Setup!$B$22</f>
        <v>19.7025868470576</v>
      </c>
      <c r="W371" s="0" t="n">
        <f aca="false">SUMPRODUCT('FD inverse'!$A$21:$BH$21,'FD mesh'!$B$84:$BI$84,$E370:$BL370)+'FD inverse'!$A$21*$C371/Setup!$B$17+INDEX('FD inverse'!$A$21:$BH$21,1,'FD mesh'!$B$15+1)*Setup!$B$22</f>
        <v>19.3030624337765</v>
      </c>
      <c r="X371" s="0" t="n">
        <f aca="false">SUMPRODUCT('FD inverse'!$A$22:$BH$22,'FD mesh'!$B$84:$BI$84,$E370:$BL370)+'FD inverse'!$A$22*$C371/Setup!$B$17+INDEX('FD inverse'!$A$22:$BH$22,1,'FD mesh'!$B$15+1)*Setup!$B$22</f>
        <v>18.9020630113985</v>
      </c>
      <c r="Y371" s="0" t="n">
        <f aca="false">SUMPRODUCT('FD inverse'!$A$23:$BH$23,'FD mesh'!$B$84:$BI$84,$E370:$BL370)+'FD inverse'!$A$23*$C371/Setup!$B$17+INDEX('FD inverse'!$A$23:$BH$23,1,'FD mesh'!$B$15+1)*Setup!$B$22</f>
        <v>18.4997144365589</v>
      </c>
      <c r="Z371" s="0" t="n">
        <f aca="false">SUMPRODUCT('FD inverse'!$A$24:$BH$24,'FD mesh'!$B$84:$BI$84,$E370:$BL370)+'FD inverse'!$A$24*$C371/Setup!$B$17+INDEX('FD inverse'!$A$24:$BH$24,1,'FD mesh'!$B$15+1)*Setup!$B$22</f>
        <v>18.0961489868938</v>
      </c>
      <c r="AA371" s="0" t="n">
        <f aca="false">SUMPRODUCT('FD inverse'!$A$25:$BH$25,'FD mesh'!$B$84:$BI$84,$E370:$BL370)+'FD inverse'!$A$25*$C371/Setup!$B$17+INDEX('FD inverse'!$A$25:$BH$25,1,'FD mesh'!$B$15+1)*Setup!$B$22</f>
        <v>17.6915042939846</v>
      </c>
      <c r="AB371" s="0" t="n">
        <f aca="false">SUMPRODUCT('FD inverse'!$A$26:$BH$26,'FD mesh'!$B$84:$BI$84,$E370:$BL370)+'FD inverse'!$A$26*$C371/Setup!$B$17+INDEX('FD inverse'!$A$26:$BH$26,1,'FD mesh'!$B$15+1)*Setup!$B$22</f>
        <v>17.2859223837828</v>
      </c>
      <c r="AC371" s="0" t="n">
        <f aca="false">SUMPRODUCT('FD inverse'!$A$27:$BH$27,'FD mesh'!$B$84:$BI$84,$E370:$BL370)+'FD inverse'!$A$27*$C371/Setup!$B$17+INDEX('FD inverse'!$A$27:$BH$27,1,'FD mesh'!$B$15+1)*Setup!$B$22</f>
        <v>16.8795488124294</v>
      </c>
      <c r="AD371" s="0" t="n">
        <f aca="false">SUMPRODUCT('FD inverse'!$A$28:$BH$28,'FD mesh'!$B$84:$BI$84,$E370:$BL370)+'FD inverse'!$A$28*$C371/Setup!$B$17+INDEX('FD inverse'!$A$28:$BH$28,1,'FD mesh'!$B$15+1)*Setup!$B$22</f>
        <v>16.47253188514</v>
      </c>
      <c r="AE371" s="0" t="n">
        <f aca="false">SUMPRODUCT('FD inverse'!$A$29:$BH$29,'FD mesh'!$B$84:$BI$84,$E370:$BL370)+'FD inverse'!$A$29*$C371/Setup!$B$17+INDEX('FD inverse'!$A$29:$BH$29,1,'FD mesh'!$B$15+1)*Setup!$B$22</f>
        <v>16.0650219456349</v>
      </c>
      <c r="AF371" s="0" t="n">
        <f aca="false">SUMPRODUCT('FD inverse'!$A$30:$BH$30,'FD mesh'!$B$84:$BI$84,$E370:$BL370)+'FD inverse'!$A$30*$C371/Setup!$B$17+INDEX('FD inverse'!$A$30:$BH$30,1,'FD mesh'!$B$15+1)*Setup!$B$22</f>
        <v>15.6571707234272</v>
      </c>
      <c r="AG371" s="0" t="n">
        <f aca="false">SUMPRODUCT('FD inverse'!$A$31:$BH$31,'FD mesh'!$B$84:$BI$84,$E370:$BL370)+'FD inverse'!$A$31*$C371/Setup!$B$17+INDEX('FD inverse'!$A$31:$BH$31,1,'FD mesh'!$B$15+1)*Setup!$B$22</f>
        <v>15.2491307261689</v>
      </c>
      <c r="AH371" s="0" t="n">
        <f aca="false">SUMPRODUCT('FD inverse'!$A$32:$BH$32,'FD mesh'!$B$84:$BI$84,$E370:$BL370)+'FD inverse'!$A$32*$C371/Setup!$B$17+INDEX('FD inverse'!$A$32:$BH$32,1,'FD mesh'!$B$15+1)*Setup!$B$22</f>
        <v>15.2319005672304</v>
      </c>
      <c r="AI371" s="0" t="n">
        <f aca="false">SUMPRODUCT('FD inverse'!$A$33:$BH$33,'FD mesh'!$B$84:$BI$84,$E370:$BL370)+'FD inverse'!$A$33*$C371/Setup!$B$17+INDEX('FD inverse'!$A$33:$BH$33,1,'FD mesh'!$B$15+1)*Setup!$B$22</f>
        <v>15.2146189065959</v>
      </c>
      <c r="AJ371" s="0" t="n">
        <f aca="false">SUMPRODUCT('FD inverse'!$A$34:$BH$34,'FD mesh'!$B$84:$BI$84,$E370:$BL370)+'FD inverse'!$A$34*$C371/Setup!$B$17+INDEX('FD inverse'!$A$34:$BH$34,1,'FD mesh'!$B$15+1)*Setup!$B$22</f>
        <v>15.1972951808386</v>
      </c>
      <c r="AK371" s="0" t="n">
        <f aca="false">SUMPRODUCT('FD inverse'!$A$35:$BH$35,'FD mesh'!$B$84:$BI$84,$E370:$BL370)+'FD inverse'!$A$35*$C371/Setup!$B$17+INDEX('FD inverse'!$A$35:$BH$35,1,'FD mesh'!$B$15+1)*Setup!$B$22</f>
        <v>15.179937703136</v>
      </c>
      <c r="AL371" s="0" t="n">
        <f aca="false">SUMPRODUCT('FD inverse'!$A$36:$BH$36,'FD mesh'!$B$84:$BI$84,$E370:$BL370)+'FD inverse'!$A$36*$C371/Setup!$B$17+INDEX('FD inverse'!$A$36:$BH$36,1,'FD mesh'!$B$15+1)*Setup!$B$22</f>
        <v>15.162553665732</v>
      </c>
      <c r="AM371" s="0" t="n">
        <f aca="false">SUMPRODUCT('FD inverse'!$A$37:$BH$37,'FD mesh'!$B$84:$BI$84,$E370:$BL370)+'FD inverse'!$A$37*$C371/Setup!$B$17+INDEX('FD inverse'!$A$37:$BH$37,1,'FD mesh'!$B$15+1)*Setup!$B$22</f>
        <v>15.1451491662654</v>
      </c>
      <c r="AN371" s="0" t="n">
        <f aca="false">SUMPRODUCT('FD inverse'!$A$38:$BH$38,'FD mesh'!$B$84:$BI$84,$E370:$BL370)+'FD inverse'!$A$38*$C371/Setup!$B$17+INDEX('FD inverse'!$A$38:$BH$38,1,'FD mesh'!$B$15+1)*Setup!$B$22</f>
        <v>15.1277292554852</v>
      </c>
      <c r="AO371" s="0" t="n">
        <f aca="false">SUMPRODUCT('FD inverse'!$A$39:$BH$39,'FD mesh'!$B$84:$BI$84,$E370:$BL370)+'FD inverse'!$A$39*$C371/Setup!$B$17+INDEX('FD inverse'!$A$39:$BH$39,1,'FD mesh'!$B$15+1)*Setup!$B$22</f>
        <v>15.1102980039701</v>
      </c>
      <c r="AP371" s="0" t="n">
        <f aca="false">SUMPRODUCT('FD inverse'!$A$40:$BH$40,'FD mesh'!$B$84:$BI$84,$E370:$BL370)+'FD inverse'!$A$40*$C371/Setup!$B$17+INDEX('FD inverse'!$A$40:$BH$40,1,'FD mesh'!$B$15+1)*Setup!$B$22</f>
        <v>15.0928585855567</v>
      </c>
      <c r="AQ371" s="0" t="n">
        <f aca="false">SUMPRODUCT('FD inverse'!$A$41:$BH$41,'FD mesh'!$B$84:$BI$84,$E370:$BL370)+'FD inverse'!$A$41*$C371/Setup!$B$17+INDEX('FD inverse'!$A$41:$BH$41,1,'FD mesh'!$B$15+1)*Setup!$B$22</f>
        <v>15.0754133752722</v>
      </c>
      <c r="AR371" s="0" t="n">
        <f aca="false">SUMPRODUCT('FD inverse'!$A$42:$BH$42,'FD mesh'!$B$84:$BI$84,$E370:$BL370)+'FD inverse'!$A$42*$C371/Setup!$B$17+INDEX('FD inverse'!$A$42:$BH$42,1,'FD mesh'!$B$15+1)*Setup!$B$22</f>
        <v>15.0579640596402</v>
      </c>
      <c r="AS371" s="0" t="n">
        <f aca="false">SUMPRODUCT('FD inverse'!$A$43:$BH$43,'FD mesh'!$B$84:$BI$84,$E370:$BL370)+'FD inverse'!$A$43*$C371/Setup!$B$17+INDEX('FD inverse'!$A$43:$BH$43,1,'FD mesh'!$B$15+1)*Setup!$B$22</f>
        <v>0</v>
      </c>
      <c r="AT371" s="0" t="n">
        <f aca="false">SUMPRODUCT('FD inverse'!$A$44:$BH$44,'FD mesh'!$B$84:$BI$84,$E370:$BL370)+'FD inverse'!$A$44*$C371/Setup!$B$17+INDEX('FD inverse'!$A$44:$BH$44,1,'FD mesh'!$B$15+1)*Setup!$B$22</f>
        <v>0</v>
      </c>
      <c r="AU371" s="0" t="n">
        <f aca="false">SUMPRODUCT('FD inverse'!$A$45:$BH$45,'FD mesh'!$B$84:$BI$84,$E370:$BL370)+'FD inverse'!$A$45*$C371/Setup!$B$17+INDEX('FD inverse'!$A$45:$BH$45,1,'FD mesh'!$B$15+1)*Setup!$B$22</f>
        <v>0</v>
      </c>
      <c r="AV371" s="0" t="n">
        <f aca="false">SUMPRODUCT('FD inverse'!$A$46:$BH$46,'FD mesh'!$B$84:$BI$84,$E370:$BL370)+'FD inverse'!$A$46*$C371/Setup!$B$17+INDEX('FD inverse'!$A$46:$BH$46,1,'FD mesh'!$B$15+1)*Setup!$B$22</f>
        <v>0</v>
      </c>
      <c r="AW371" s="0" t="n">
        <f aca="false">SUMPRODUCT('FD inverse'!$A$47:$BH$47,'FD mesh'!$B$84:$BI$84,$E370:$BL370)+'FD inverse'!$A$47*$C371/Setup!$B$17+INDEX('FD inverse'!$A$47:$BH$47,1,'FD mesh'!$B$15+1)*Setup!$B$22</f>
        <v>0</v>
      </c>
      <c r="AX371" s="0" t="n">
        <f aca="false">SUMPRODUCT('FD inverse'!$A$48:$BH$48,'FD mesh'!$B$84:$BI$84,$E370:$BL370)+'FD inverse'!$A$48*$C371/Setup!$B$17+INDEX('FD inverse'!$A$48:$BH$48,1,'FD mesh'!$B$15+1)*Setup!$B$22</f>
        <v>0</v>
      </c>
      <c r="AY371" s="0" t="n">
        <f aca="false">SUMPRODUCT('FD inverse'!$A$49:$BH$49,'FD mesh'!$B$84:$BI$84,$E370:$BL370)+'FD inverse'!$A$49*$C371/Setup!$B$17+INDEX('FD inverse'!$A$49:$BH$49,1,'FD mesh'!$B$15+1)*Setup!$B$22</f>
        <v>0</v>
      </c>
      <c r="AZ371" s="0" t="n">
        <f aca="false">SUMPRODUCT('FD inverse'!$A$50:$BH$50,'FD mesh'!$B$84:$BI$84,$E370:$BL370)+'FD inverse'!$A$50*$C371/Setup!$B$17+INDEX('FD inverse'!$A$50:$BH$50,1,'FD mesh'!$B$15+1)*Setup!$B$22</f>
        <v>0</v>
      </c>
      <c r="BA371" s="0" t="n">
        <f aca="false">SUMPRODUCT('FD inverse'!$A$51:$BH$51,'FD mesh'!$B$84:$BI$84,$E370:$BL370)+'FD inverse'!$A$51*$C371/Setup!$B$17+INDEX('FD inverse'!$A$51:$BH$51,1,'FD mesh'!$B$15+1)*Setup!$B$22</f>
        <v>0</v>
      </c>
      <c r="BB371" s="0" t="n">
        <f aca="false">SUMPRODUCT('FD inverse'!$A$52:$BH$52,'FD mesh'!$B$84:$BI$84,$E370:$BL370)+'FD inverse'!$A$52*$C371/Setup!$B$17+INDEX('FD inverse'!$A$52:$BH$52,1,'FD mesh'!$B$15+1)*Setup!$B$22</f>
        <v>0</v>
      </c>
      <c r="BC371" s="0" t="n">
        <f aca="false">SUMPRODUCT('FD inverse'!$A$53:$BH$53,'FD mesh'!$B$84:$BI$84,$E370:$BL370)+'FD inverse'!$A$53*$C371/Setup!$B$17+INDEX('FD inverse'!$A$53:$BH$53,1,'FD mesh'!$B$15+1)*Setup!$B$22</f>
        <v>0</v>
      </c>
      <c r="BD371" s="0" t="n">
        <f aca="false">SUMPRODUCT('FD inverse'!$A$54:$BH$54,'FD mesh'!$B$84:$BI$84,$E370:$BL370)+'FD inverse'!$A$54*$C371/Setup!$B$17+INDEX('FD inverse'!$A$54:$BH$54,1,'FD mesh'!$B$15+1)*Setup!$B$22</f>
        <v>0</v>
      </c>
      <c r="BE371" s="0" t="n">
        <f aca="false">SUMPRODUCT('FD inverse'!$A$55:$BH$55,'FD mesh'!$B$84:$BI$84,$E370:$BL370)+'FD inverse'!$A$55*$C371/Setup!$B$17+INDEX('FD inverse'!$A$55:$BH$55,1,'FD mesh'!$B$15+1)*Setup!$B$22</f>
        <v>0</v>
      </c>
      <c r="BF371" s="0" t="n">
        <f aca="false">SUMPRODUCT('FD inverse'!$A$56:$BH$56,'FD mesh'!$B$84:$BI$84,$E370:$BL370)+'FD inverse'!$A$56*$C371/Setup!$B$17+INDEX('FD inverse'!$A$56:$BH$56,1,'FD mesh'!$B$15+1)*Setup!$B$22</f>
        <v>0</v>
      </c>
      <c r="BG371" s="0" t="n">
        <f aca="false">SUMPRODUCT('FD inverse'!$A$57:$BH$57,'FD mesh'!$B$84:$BI$84,$E370:$BL370)+'FD inverse'!$A$57*$C371/Setup!$B$17+INDEX('FD inverse'!$A$57:$BH$57,1,'FD mesh'!$B$15+1)*Setup!$B$22</f>
        <v>0</v>
      </c>
      <c r="BH371" s="0" t="n">
        <f aca="false">SUMPRODUCT('FD inverse'!$A$58:$BH$58,'FD mesh'!$B$84:$BI$84,$E370:$BL370)+'FD inverse'!$A$58*$C371/Setup!$B$17+INDEX('FD inverse'!$A$58:$BH$58,1,'FD mesh'!$B$15+1)*Setup!$B$22</f>
        <v>0</v>
      </c>
      <c r="BI371" s="0" t="n">
        <f aca="false">SUMPRODUCT('FD inverse'!$A$59:$BH$59,'FD mesh'!$B$84:$BI$84,$E370:$BL370)+'FD inverse'!$A$59*$C371/Setup!$B$17+INDEX('FD inverse'!$A$59:$BH$59,1,'FD mesh'!$B$15+1)*Setup!$B$22</f>
        <v>0</v>
      </c>
      <c r="BJ371" s="0" t="n">
        <f aca="false">SUMPRODUCT('FD inverse'!$A$60:$BH$60,'FD mesh'!$B$84:$BI$84,$E370:$BL370)+'FD inverse'!$A$60*$C371/Setup!$B$17+INDEX('FD inverse'!$A$60:$BH$60,1,'FD mesh'!$B$15+1)*Setup!$B$22</f>
        <v>0</v>
      </c>
      <c r="BK371" s="0" t="n">
        <f aca="false">SUMPRODUCT('FD inverse'!$A$61:$BH$61,'FD mesh'!$B$84:$BI$84,$E370:$BL370)+'FD inverse'!$A$61*$C371/Setup!$B$17+INDEX('FD inverse'!$A$61:$BH$61,1,'FD mesh'!$B$15+1)*Setup!$B$22</f>
        <v>0</v>
      </c>
      <c r="BL371" s="0" t="n">
        <f aca="false">SUMPRODUCT('FD inverse'!$A$62:$BH$62,'FD mesh'!$B$84:$BI$84,$E370:$BL370)+'FD inverse'!$A$62*$C371/Setup!$B$17+INDEX('FD inverse'!$A$62:$BH$62,1,'FD mesh'!$B$15+1)*Setup!$B$22</f>
        <v>0</v>
      </c>
    </row>
    <row r="372" customFormat="false" ht="15" hidden="false" customHeight="false" outlineLevel="0" collapsed="false">
      <c r="A372" s="0" t="n">
        <v>367</v>
      </c>
      <c r="B372" s="0" t="n">
        <f aca="false">A372*Setup!$B$11/3600</f>
        <v>30.5833333333333</v>
      </c>
      <c r="C372" s="0" t="n">
        <f aca="false">Setup!$B$7+Setup!$B$8*COS(2*PI()*(B372-Setup!$B$9)/24)</f>
        <v>20.8804620676285</v>
      </c>
      <c r="D372" s="0" t="n">
        <f aca="false">(C372-E372)/Setup!$B$17</f>
        <v>-0.924257865069004</v>
      </c>
      <c r="E372" s="0" t="n">
        <f aca="false">SUMPRODUCT('FD inverse'!$A$3:$BH$3,'FD mesh'!$B$84:$BI$84,$E371:$BL371)+'FD inverse'!$A$3*$C372/Setup!$B$17+INDEX('FD inverse'!$A$3:$BH$3,1,'FD mesh'!$B$15+1)*Setup!$B$22</f>
        <v>21.0006155900874</v>
      </c>
      <c r="F372" s="0" t="n">
        <f aca="false">SUMPRODUCT('FD inverse'!$A$4:$BH$4,'FD mesh'!$B$84:$BI$84,$E371:$BL371)+'FD inverse'!$A$4*$C372/Setup!$B$17+INDEX('FD inverse'!$A$4:$BH$4,1,'FD mesh'!$B$15+1)*Setup!$B$22</f>
        <v>21.034233071942</v>
      </c>
      <c r="G372" s="0" t="n">
        <f aca="false">SUMPRODUCT('FD inverse'!$A$5:$BH$5,'FD mesh'!$B$84:$BI$84,$E371:$BL371)+'FD inverse'!$A$5*$C372/Setup!$B$17+INDEX('FD inverse'!$A$5:$BH$5,1,'FD mesh'!$B$15+1)*Setup!$B$22</f>
        <v>21.0776105002212</v>
      </c>
      <c r="H372" s="0" t="n">
        <f aca="false">SUMPRODUCT('FD inverse'!$A$6:$BH$6,'FD mesh'!$B$84:$BI$84,$E371:$BL371)+'FD inverse'!$A$6*$C372/Setup!$B$17+INDEX('FD inverse'!$A$6:$BH$6,1,'FD mesh'!$B$15+1)*Setup!$B$22</f>
        <v>21.2359099407827</v>
      </c>
      <c r="I372" s="0" t="n">
        <f aca="false">SUMPRODUCT('FD inverse'!$A$7:$BH$7,'FD mesh'!$B$84:$BI$84,$E371:$BL371)+'FD inverse'!$A$7*$C372/Setup!$B$17+INDEX('FD inverse'!$A$7:$BH$7,1,'FD mesh'!$B$15+1)*Setup!$B$22</f>
        <v>21.2499388237247</v>
      </c>
      <c r="J372" s="0" t="n">
        <f aca="false">SUMPRODUCT('FD inverse'!$A$8:$BH$8,'FD mesh'!$B$84:$BI$84,$E371:$BL371)+'FD inverse'!$A$8*$C372/Setup!$B$17+INDEX('FD inverse'!$A$8:$BH$8,1,'FD mesh'!$B$15+1)*Setup!$B$22</f>
        <v>21.2631800459326</v>
      </c>
      <c r="K372" s="0" t="n">
        <f aca="false">SUMPRODUCT('FD inverse'!$A$9:$BH$9,'FD mesh'!$B$84:$BI$84,$E371:$BL371)+'FD inverse'!$A$9*$C372/Setup!$B$17+INDEX('FD inverse'!$A$9:$BH$9,1,'FD mesh'!$B$15+1)*Setup!$B$22</f>
        <v>21.2749284101223</v>
      </c>
      <c r="L372" s="0" t="n">
        <f aca="false">SUMPRODUCT('FD inverse'!$A$10:$BH$10,'FD mesh'!$B$84:$BI$84,$E371:$BL371)+'FD inverse'!$A$10*$C372/Setup!$B$17+INDEX('FD inverse'!$A$10:$BH$10,1,'FD mesh'!$B$15+1)*Setup!$B$22</f>
        <v>21.2845902152433</v>
      </c>
      <c r="M372" s="0" t="n">
        <f aca="false">SUMPRODUCT('FD inverse'!$A$11:$BH$11,'FD mesh'!$B$84:$BI$84,$E371:$BL371)+'FD inverse'!$A$11*$C372/Setup!$B$17+INDEX('FD inverse'!$A$11:$BH$11,1,'FD mesh'!$B$15+1)*Setup!$B$22</f>
        <v>21.2916731237792</v>
      </c>
      <c r="N372" s="0" t="n">
        <f aca="false">SUMPRODUCT('FD inverse'!$A$12:$BH$12,'FD mesh'!$B$84:$BI$84,$E371:$BL371)+'FD inverse'!$A$12*$C372/Setup!$B$17+INDEX('FD inverse'!$A$12:$BH$12,1,'FD mesh'!$B$15+1)*Setup!$B$22</f>
        <v>21.2957771403363</v>
      </c>
      <c r="O372" s="0" t="n">
        <f aca="false">SUMPRODUCT('FD inverse'!$A$13:$BH$13,'FD mesh'!$B$84:$BI$84,$E371:$BL371)+'FD inverse'!$A$13*$C372/Setup!$B$17+INDEX('FD inverse'!$A$13:$BH$13,1,'FD mesh'!$B$15+1)*Setup!$B$22</f>
        <v>21.2965867938658</v>
      </c>
      <c r="P372" s="0" t="n">
        <f aca="false">SUMPRODUCT('FD inverse'!$A$14:$BH$14,'FD mesh'!$B$84:$BI$84,$E371:$BL371)+'FD inverse'!$A$14*$C372/Setup!$B$17+INDEX('FD inverse'!$A$14:$BH$14,1,'FD mesh'!$B$15+1)*Setup!$B$22</f>
        <v>21.293864598715</v>
      </c>
      <c r="Q372" s="0" t="n">
        <f aca="false">SUMPRODUCT('FD inverse'!$A$15:$BH$15,'FD mesh'!$B$84:$BI$84,$E371:$BL371)+'FD inverse'!$A$15*$C372/Setup!$B$17+INDEX('FD inverse'!$A$15:$BH$15,1,'FD mesh'!$B$15+1)*Setup!$B$22</f>
        <v>21.2874458538286</v>
      </c>
      <c r="R372" s="0" t="n">
        <f aca="false">SUMPRODUCT('FD inverse'!$A$16:$BH$16,'FD mesh'!$B$84:$BI$84,$E371:$BL371)+'FD inverse'!$A$16*$C372/Setup!$B$17+INDEX('FD inverse'!$A$16:$BH$16,1,'FD mesh'!$B$15+1)*Setup!$B$22</f>
        <v>21.2772348246263</v>
      </c>
      <c r="S372" s="0" t="n">
        <f aca="false">SUMPRODUCT('FD inverse'!$A$17:$BH$17,'FD mesh'!$B$84:$BI$84,$E371:$BL371)+'FD inverse'!$A$17*$C372/Setup!$B$17+INDEX('FD inverse'!$A$17:$BH$17,1,'FD mesh'!$B$15+1)*Setup!$B$22</f>
        <v>20.8849221155</v>
      </c>
      <c r="T372" s="0" t="n">
        <f aca="false">SUMPRODUCT('FD inverse'!$A$18:$BH$18,'FD mesh'!$B$84:$BI$84,$E371:$BL371)+'FD inverse'!$A$18*$C372/Setup!$B$17+INDEX('FD inverse'!$A$18:$BH$18,1,'FD mesh'!$B$15+1)*Setup!$B$22</f>
        <v>20.4907696778636</v>
      </c>
      <c r="U372" s="0" t="n">
        <f aca="false">SUMPRODUCT('FD inverse'!$A$19:$BH$19,'FD mesh'!$B$84:$BI$84,$E371:$BL371)+'FD inverse'!$A$19*$C372/Setup!$B$17+INDEX('FD inverse'!$A$19:$BH$19,1,'FD mesh'!$B$15+1)*Setup!$B$22</f>
        <v>20.0948583252213</v>
      </c>
      <c r="V372" s="0" t="n">
        <f aca="false">SUMPRODUCT('FD inverse'!$A$20:$BH$20,'FD mesh'!$B$84:$BI$84,$E371:$BL371)+'FD inverse'!$A$20*$C372/Setup!$B$17+INDEX('FD inverse'!$A$20:$BH$20,1,'FD mesh'!$B$15+1)*Setup!$B$22</f>
        <v>19.6972814105737</v>
      </c>
      <c r="W372" s="0" t="n">
        <f aca="false">SUMPRODUCT('FD inverse'!$A$21:$BH$21,'FD mesh'!$B$84:$BI$84,$E371:$BL371)+'FD inverse'!$A$21*$C372/Setup!$B$17+INDEX('FD inverse'!$A$21:$BH$21,1,'FD mesh'!$B$15+1)*Setup!$B$22</f>
        <v>19.2981431817608</v>
      </c>
      <c r="X372" s="0" t="n">
        <f aca="false">SUMPRODUCT('FD inverse'!$A$22:$BH$22,'FD mesh'!$B$84:$BI$84,$E371:$BL371)+'FD inverse'!$A$22*$C372/Setup!$B$17+INDEX('FD inverse'!$A$22:$BH$22,1,'FD mesh'!$B$15+1)*Setup!$B$22</f>
        <v>18.8975572873547</v>
      </c>
      <c r="Y372" s="0" t="n">
        <f aca="false">SUMPRODUCT('FD inverse'!$A$23:$BH$23,'FD mesh'!$B$84:$BI$84,$E371:$BL371)+'FD inverse'!$A$23*$C372/Setup!$B$17+INDEX('FD inverse'!$A$23:$BH$23,1,'FD mesh'!$B$15+1)*Setup!$B$22</f>
        <v>18.4956454227301</v>
      </c>
      <c r="Z372" s="0" t="n">
        <f aca="false">SUMPRODUCT('FD inverse'!$A$24:$BH$24,'FD mesh'!$B$84:$BI$84,$E371:$BL371)+'FD inverse'!$A$24*$C372/Setup!$B$17+INDEX('FD inverse'!$A$24:$BH$24,1,'FD mesh'!$B$15+1)*Setup!$B$22</f>
        <v>18.0925361054644</v>
      </c>
      <c r="AA372" s="0" t="n">
        <f aca="false">SUMPRODUCT('FD inverse'!$A$25:$BH$25,'FD mesh'!$B$84:$BI$84,$E371:$BL371)+'FD inverse'!$A$25*$C372/Setup!$B$17+INDEX('FD inverse'!$A$25:$BH$25,1,'FD mesh'!$B$15+1)*Setup!$B$22</f>
        <v>17.6883635688066</v>
      </c>
      <c r="AB372" s="0" t="n">
        <f aca="false">SUMPRODUCT('FD inverse'!$A$26:$BH$26,'FD mesh'!$B$84:$BI$84,$E371:$BL371)+'FD inverse'!$A$26*$C372/Setup!$B$17+INDEX('FD inverse'!$A$26:$BH$26,1,'FD mesh'!$B$15+1)*Setup!$B$22</f>
        <v>17.2832667615964</v>
      </c>
      <c r="AC372" s="0" t="n">
        <f aca="false">SUMPRODUCT('FD inverse'!$A$27:$BH$27,'FD mesh'!$B$84:$BI$84,$E371:$BL371)+'FD inverse'!$A$27*$C372/Setup!$B$17+INDEX('FD inverse'!$A$27:$BH$27,1,'FD mesh'!$B$15+1)*Setup!$B$22</f>
        <v>16.8773884427143</v>
      </c>
      <c r="AD372" s="0" t="n">
        <f aca="false">SUMPRODUCT('FD inverse'!$A$28:$BH$28,'FD mesh'!$B$84:$BI$84,$E371:$BL371)+'FD inverse'!$A$28*$C372/Setup!$B$17+INDEX('FD inverse'!$A$28:$BH$28,1,'FD mesh'!$B$15+1)*Setup!$B$22</f>
        <v>16.4708743578874</v>
      </c>
      <c r="AE372" s="0" t="n">
        <f aca="false">SUMPRODUCT('FD inverse'!$A$29:$BH$29,'FD mesh'!$B$84:$BI$84,$E371:$BL371)+'FD inverse'!$A$29*$C372/Setup!$B$17+INDEX('FD inverse'!$A$29:$BH$29,1,'FD mesh'!$B$15+1)*Setup!$B$22</f>
        <v>16.0638724864691</v>
      </c>
      <c r="AF372" s="0" t="n">
        <f aca="false">SUMPRODUCT('FD inverse'!$A$30:$BH$30,'FD mesh'!$B$84:$BI$84,$E371:$BL371)+'FD inverse'!$A$30*$C372/Setup!$B$17+INDEX('FD inverse'!$A$30:$BH$30,1,'FD mesh'!$B$15+1)*Setup!$B$22</f>
        <v>15.6565323456391</v>
      </c>
      <c r="AG372" s="0" t="n">
        <f aca="false">SUMPRODUCT('FD inverse'!$A$31:$BH$31,'FD mesh'!$B$84:$BI$84,$E371:$BL371)+'FD inverse'!$A$31*$C372/Setup!$B$17+INDEX('FD inverse'!$A$31:$BH$31,1,'FD mesh'!$B$15+1)*Setup!$B$22</f>
        <v>15.2490043393458</v>
      </c>
      <c r="AH372" s="0" t="n">
        <f aca="false">SUMPRODUCT('FD inverse'!$A$32:$BH$32,'FD mesh'!$B$84:$BI$84,$E371:$BL371)+'FD inverse'!$A$32*$C372/Setup!$B$17+INDEX('FD inverse'!$A$32:$BH$32,1,'FD mesh'!$B$15+1)*Setup!$B$22</f>
        <v>15.2317947652831</v>
      </c>
      <c r="AI372" s="0" t="n">
        <f aca="false">SUMPRODUCT('FD inverse'!$A$33:$BH$33,'FD mesh'!$B$84:$BI$84,$E371:$BL371)+'FD inverse'!$A$33*$C372/Setup!$B$17+INDEX('FD inverse'!$A$33:$BH$33,1,'FD mesh'!$B$15+1)*Setup!$B$22</f>
        <v>15.2145316318377</v>
      </c>
      <c r="AJ372" s="0" t="n">
        <f aca="false">SUMPRODUCT('FD inverse'!$A$34:$BH$34,'FD mesh'!$B$84:$BI$84,$E371:$BL371)+'FD inverse'!$A$34*$C372/Setup!$B$17+INDEX('FD inverse'!$A$34:$BH$34,1,'FD mesh'!$B$15+1)*Setup!$B$22</f>
        <v>15.1972243178994</v>
      </c>
      <c r="AK372" s="0" t="n">
        <f aca="false">SUMPRODUCT('FD inverse'!$A$35:$BH$35,'FD mesh'!$B$84:$BI$84,$E371:$BL371)+'FD inverse'!$A$35*$C372/Setup!$B$17+INDEX('FD inverse'!$A$35:$BH$35,1,'FD mesh'!$B$15+1)*Setup!$B$22</f>
        <v>15.1798811315092</v>
      </c>
      <c r="AL372" s="0" t="n">
        <f aca="false">SUMPRODUCT('FD inverse'!$A$36:$BH$36,'FD mesh'!$B$84:$BI$84,$E371:$BL371)+'FD inverse'!$A$36*$C372/Setup!$B$17+INDEX('FD inverse'!$A$36:$BH$36,1,'FD mesh'!$B$15+1)*Setup!$B$22</f>
        <v>15.1625093072584</v>
      </c>
      <c r="AM372" s="0" t="n">
        <f aca="false">SUMPRODUCT('FD inverse'!$A$37:$BH$37,'FD mesh'!$B$84:$BI$84,$E371:$BL371)+'FD inverse'!$A$37*$C372/Setup!$B$17+INDEX('FD inverse'!$A$37:$BH$37,1,'FD mesh'!$B$15+1)*Setup!$B$22</f>
        <v>15.1451150277267</v>
      </c>
      <c r="AN372" s="0" t="n">
        <f aca="false">SUMPRODUCT('FD inverse'!$A$38:$BH$38,'FD mesh'!$B$84:$BI$84,$E371:$BL371)+'FD inverse'!$A$38*$C372/Setup!$B$17+INDEX('FD inverse'!$A$38:$BH$38,1,'FD mesh'!$B$15+1)*Setup!$B$22</f>
        <v>15.1277034664803</v>
      </c>
      <c r="AO372" s="0" t="n">
        <f aca="false">SUMPRODUCT('FD inverse'!$A$39:$BH$39,'FD mesh'!$B$84:$BI$84,$E371:$BL371)+'FD inverse'!$A$39*$C372/Setup!$B$17+INDEX('FD inverse'!$A$39:$BH$39,1,'FD mesh'!$B$15+1)*Setup!$B$22</f>
        <v>15.1102788502457</v>
      </c>
      <c r="AP372" s="0" t="n">
        <f aca="false">SUMPRODUCT('FD inverse'!$A$40:$BH$40,'FD mesh'!$B$84:$BI$84,$E371:$BL371)+'FD inverse'!$A$40*$C372/Setup!$B$17+INDEX('FD inverse'!$A$40:$BH$40,1,'FD mesh'!$B$15+1)*Setup!$B$22</f>
        <v>15.0928445379547</v>
      </c>
      <c r="AQ372" s="0" t="n">
        <f aca="false">SUMPRODUCT('FD inverse'!$A$41:$BH$41,'FD mesh'!$B$84:$BI$84,$E371:$BL371)+'FD inverse'!$A$41*$C372/Setup!$B$17+INDEX('FD inverse'!$A$41:$BH$41,1,'FD mesh'!$B$15+1)*Setup!$B$22</f>
        <v>15.0754031144441</v>
      </c>
      <c r="AR372" s="0" t="n">
        <f aca="false">SUMPRODUCT('FD inverse'!$A$42:$BH$42,'FD mesh'!$B$84:$BI$84,$E371:$BL371)+'FD inverse'!$A$42*$C372/Setup!$B$17+INDEX('FD inverse'!$A$42:$BH$42,1,'FD mesh'!$B$15+1)*Setup!$B$22</f>
        <v>15.0579564966659</v>
      </c>
      <c r="AS372" s="0" t="n">
        <f aca="false">SUMPRODUCT('FD inverse'!$A$43:$BH$43,'FD mesh'!$B$84:$BI$84,$E371:$BL371)+'FD inverse'!$A$43*$C372/Setup!$B$17+INDEX('FD inverse'!$A$43:$BH$43,1,'FD mesh'!$B$15+1)*Setup!$B$22</f>
        <v>0</v>
      </c>
      <c r="AT372" s="0" t="n">
        <f aca="false">SUMPRODUCT('FD inverse'!$A$44:$BH$44,'FD mesh'!$B$84:$BI$84,$E371:$BL371)+'FD inverse'!$A$44*$C372/Setup!$B$17+INDEX('FD inverse'!$A$44:$BH$44,1,'FD mesh'!$B$15+1)*Setup!$B$22</f>
        <v>0</v>
      </c>
      <c r="AU372" s="0" t="n">
        <f aca="false">SUMPRODUCT('FD inverse'!$A$45:$BH$45,'FD mesh'!$B$84:$BI$84,$E371:$BL371)+'FD inverse'!$A$45*$C372/Setup!$B$17+INDEX('FD inverse'!$A$45:$BH$45,1,'FD mesh'!$B$15+1)*Setup!$B$22</f>
        <v>0</v>
      </c>
      <c r="AV372" s="0" t="n">
        <f aca="false">SUMPRODUCT('FD inverse'!$A$46:$BH$46,'FD mesh'!$B$84:$BI$84,$E371:$BL371)+'FD inverse'!$A$46*$C372/Setup!$B$17+INDEX('FD inverse'!$A$46:$BH$46,1,'FD mesh'!$B$15+1)*Setup!$B$22</f>
        <v>0</v>
      </c>
      <c r="AW372" s="0" t="n">
        <f aca="false">SUMPRODUCT('FD inverse'!$A$47:$BH$47,'FD mesh'!$B$84:$BI$84,$E371:$BL371)+'FD inverse'!$A$47*$C372/Setup!$B$17+INDEX('FD inverse'!$A$47:$BH$47,1,'FD mesh'!$B$15+1)*Setup!$B$22</f>
        <v>0</v>
      </c>
      <c r="AX372" s="0" t="n">
        <f aca="false">SUMPRODUCT('FD inverse'!$A$48:$BH$48,'FD mesh'!$B$84:$BI$84,$E371:$BL371)+'FD inverse'!$A$48*$C372/Setup!$B$17+INDEX('FD inverse'!$A$48:$BH$48,1,'FD mesh'!$B$15+1)*Setup!$B$22</f>
        <v>0</v>
      </c>
      <c r="AY372" s="0" t="n">
        <f aca="false">SUMPRODUCT('FD inverse'!$A$49:$BH$49,'FD mesh'!$B$84:$BI$84,$E371:$BL371)+'FD inverse'!$A$49*$C372/Setup!$B$17+INDEX('FD inverse'!$A$49:$BH$49,1,'FD mesh'!$B$15+1)*Setup!$B$22</f>
        <v>0</v>
      </c>
      <c r="AZ372" s="0" t="n">
        <f aca="false">SUMPRODUCT('FD inverse'!$A$50:$BH$50,'FD mesh'!$B$84:$BI$84,$E371:$BL371)+'FD inverse'!$A$50*$C372/Setup!$B$17+INDEX('FD inverse'!$A$50:$BH$50,1,'FD mesh'!$B$15+1)*Setup!$B$22</f>
        <v>0</v>
      </c>
      <c r="BA372" s="0" t="n">
        <f aca="false">SUMPRODUCT('FD inverse'!$A$51:$BH$51,'FD mesh'!$B$84:$BI$84,$E371:$BL371)+'FD inverse'!$A$51*$C372/Setup!$B$17+INDEX('FD inverse'!$A$51:$BH$51,1,'FD mesh'!$B$15+1)*Setup!$B$22</f>
        <v>0</v>
      </c>
      <c r="BB372" s="0" t="n">
        <f aca="false">SUMPRODUCT('FD inverse'!$A$52:$BH$52,'FD mesh'!$B$84:$BI$84,$E371:$BL371)+'FD inverse'!$A$52*$C372/Setup!$B$17+INDEX('FD inverse'!$A$52:$BH$52,1,'FD mesh'!$B$15+1)*Setup!$B$22</f>
        <v>0</v>
      </c>
      <c r="BC372" s="0" t="n">
        <f aca="false">SUMPRODUCT('FD inverse'!$A$53:$BH$53,'FD mesh'!$B$84:$BI$84,$E371:$BL371)+'FD inverse'!$A$53*$C372/Setup!$B$17+INDEX('FD inverse'!$A$53:$BH$53,1,'FD mesh'!$B$15+1)*Setup!$B$22</f>
        <v>0</v>
      </c>
      <c r="BD372" s="0" t="n">
        <f aca="false">SUMPRODUCT('FD inverse'!$A$54:$BH$54,'FD mesh'!$B$84:$BI$84,$E371:$BL371)+'FD inverse'!$A$54*$C372/Setup!$B$17+INDEX('FD inverse'!$A$54:$BH$54,1,'FD mesh'!$B$15+1)*Setup!$B$22</f>
        <v>0</v>
      </c>
      <c r="BE372" s="0" t="n">
        <f aca="false">SUMPRODUCT('FD inverse'!$A$55:$BH$55,'FD mesh'!$B$84:$BI$84,$E371:$BL371)+'FD inverse'!$A$55*$C372/Setup!$B$17+INDEX('FD inverse'!$A$55:$BH$55,1,'FD mesh'!$B$15+1)*Setup!$B$22</f>
        <v>0</v>
      </c>
      <c r="BF372" s="0" t="n">
        <f aca="false">SUMPRODUCT('FD inverse'!$A$56:$BH$56,'FD mesh'!$B$84:$BI$84,$E371:$BL371)+'FD inverse'!$A$56*$C372/Setup!$B$17+INDEX('FD inverse'!$A$56:$BH$56,1,'FD mesh'!$B$15+1)*Setup!$B$22</f>
        <v>0</v>
      </c>
      <c r="BG372" s="0" t="n">
        <f aca="false">SUMPRODUCT('FD inverse'!$A$57:$BH$57,'FD mesh'!$B$84:$BI$84,$E371:$BL371)+'FD inverse'!$A$57*$C372/Setup!$B$17+INDEX('FD inverse'!$A$57:$BH$57,1,'FD mesh'!$B$15+1)*Setup!$B$22</f>
        <v>0</v>
      </c>
      <c r="BH372" s="0" t="n">
        <f aca="false">SUMPRODUCT('FD inverse'!$A$58:$BH$58,'FD mesh'!$B$84:$BI$84,$E371:$BL371)+'FD inverse'!$A$58*$C372/Setup!$B$17+INDEX('FD inverse'!$A$58:$BH$58,1,'FD mesh'!$B$15+1)*Setup!$B$22</f>
        <v>0</v>
      </c>
      <c r="BI372" s="0" t="n">
        <f aca="false">SUMPRODUCT('FD inverse'!$A$59:$BH$59,'FD mesh'!$B$84:$BI$84,$E371:$BL371)+'FD inverse'!$A$59*$C372/Setup!$B$17+INDEX('FD inverse'!$A$59:$BH$59,1,'FD mesh'!$B$15+1)*Setup!$B$22</f>
        <v>0</v>
      </c>
      <c r="BJ372" s="0" t="n">
        <f aca="false">SUMPRODUCT('FD inverse'!$A$60:$BH$60,'FD mesh'!$B$84:$BI$84,$E371:$BL371)+'FD inverse'!$A$60*$C372/Setup!$B$17+INDEX('FD inverse'!$A$60:$BH$60,1,'FD mesh'!$B$15+1)*Setup!$B$22</f>
        <v>0</v>
      </c>
      <c r="BK372" s="0" t="n">
        <f aca="false">SUMPRODUCT('FD inverse'!$A$61:$BH$61,'FD mesh'!$B$84:$BI$84,$E371:$BL371)+'FD inverse'!$A$61*$C372/Setup!$B$17+INDEX('FD inverse'!$A$61:$BH$61,1,'FD mesh'!$B$15+1)*Setup!$B$22</f>
        <v>0</v>
      </c>
      <c r="BL372" s="0" t="n">
        <f aca="false">SUMPRODUCT('FD inverse'!$A$62:$BH$62,'FD mesh'!$B$84:$BI$84,$E371:$BL371)+'FD inverse'!$A$62*$C372/Setup!$B$17+INDEX('FD inverse'!$A$62:$BH$62,1,'FD mesh'!$B$15+1)*Setup!$B$22</f>
        <v>0</v>
      </c>
    </row>
    <row r="373" customFormat="false" ht="15" hidden="false" customHeight="false" outlineLevel="0" collapsed="false">
      <c r="A373" s="0" t="n">
        <v>368</v>
      </c>
      <c r="B373" s="0" t="n">
        <f aca="false">A373*Setup!$B$11/3600</f>
        <v>30.6666666666667</v>
      </c>
      <c r="C373" s="0" t="n">
        <f aca="false">Setup!$B$7+Setup!$B$8*COS(2*PI()*(B373-Setup!$B$9)/24)</f>
        <v>20.9358222275241</v>
      </c>
      <c r="D373" s="0" t="n">
        <f aca="false">(C373-E373)/Setup!$B$17</f>
        <v>-0.722740600256508</v>
      </c>
      <c r="E373" s="0" t="n">
        <f aca="false">SUMPRODUCT('FD inverse'!$A$3:$BH$3,'FD mesh'!$B$84:$BI$84,$E372:$BL372)+'FD inverse'!$A$3*$C373/Setup!$B$17+INDEX('FD inverse'!$A$3:$BH$3,1,'FD mesh'!$B$15+1)*Setup!$B$22</f>
        <v>21.0297785055574</v>
      </c>
      <c r="F373" s="0" t="n">
        <f aca="false">SUMPRODUCT('FD inverse'!$A$4:$BH$4,'FD mesh'!$B$84:$BI$84,$E372:$BL372)+'FD inverse'!$A$4*$C373/Setup!$B$17+INDEX('FD inverse'!$A$4:$BH$4,1,'FD mesh'!$B$15+1)*Setup!$B$22</f>
        <v>21.0576174001673</v>
      </c>
      <c r="G373" s="0" t="n">
        <f aca="false">SUMPRODUCT('FD inverse'!$A$5:$BH$5,'FD mesh'!$B$84:$BI$84,$E372:$BL372)+'FD inverse'!$A$5*$C373/Setup!$B$17+INDEX('FD inverse'!$A$5:$BH$5,1,'FD mesh'!$B$15+1)*Setup!$B$22</f>
        <v>21.0956057427916</v>
      </c>
      <c r="H373" s="0" t="n">
        <f aca="false">SUMPRODUCT('FD inverse'!$A$6:$BH$6,'FD mesh'!$B$84:$BI$84,$E372:$BL372)+'FD inverse'!$A$6*$C373/Setup!$B$17+INDEX('FD inverse'!$A$6:$BH$6,1,'FD mesh'!$B$15+1)*Setup!$B$22</f>
        <v>21.2363681050503</v>
      </c>
      <c r="I373" s="0" t="n">
        <f aca="false">SUMPRODUCT('FD inverse'!$A$7:$BH$7,'FD mesh'!$B$84:$BI$84,$E372:$BL372)+'FD inverse'!$A$7*$C373/Setup!$B$17+INDEX('FD inverse'!$A$7:$BH$7,1,'FD mesh'!$B$15+1)*Setup!$B$22</f>
        <v>21.2489601029693</v>
      </c>
      <c r="J373" s="0" t="n">
        <f aca="false">SUMPRODUCT('FD inverse'!$A$8:$BH$8,'FD mesh'!$B$84:$BI$84,$E372:$BL372)+'FD inverse'!$A$8*$C373/Setup!$B$17+INDEX('FD inverse'!$A$8:$BH$8,1,'FD mesh'!$B$15+1)*Setup!$B$22</f>
        <v>21.2609746845134</v>
      </c>
      <c r="K373" s="0" t="n">
        <f aca="false">SUMPRODUCT('FD inverse'!$A$9:$BH$9,'FD mesh'!$B$84:$BI$84,$E372:$BL372)+'FD inverse'!$A$9*$C373/Setup!$B$17+INDEX('FD inverse'!$A$9:$BH$9,1,'FD mesh'!$B$15+1)*Setup!$B$22</f>
        <v>21.271688167875</v>
      </c>
      <c r="L373" s="0" t="n">
        <f aca="false">SUMPRODUCT('FD inverse'!$A$10:$BH$10,'FD mesh'!$B$84:$BI$84,$E372:$BL372)+'FD inverse'!$A$10*$C373/Setup!$B$17+INDEX('FD inverse'!$A$10:$BH$10,1,'FD mesh'!$B$15+1)*Setup!$B$22</f>
        <v>21.2804900038931</v>
      </c>
      <c r="M373" s="0" t="n">
        <f aca="false">SUMPRODUCT('FD inverse'!$A$11:$BH$11,'FD mesh'!$B$84:$BI$84,$E372:$BL372)+'FD inverse'!$A$11*$C373/Setup!$B$17+INDEX('FD inverse'!$A$11:$BH$11,1,'FD mesh'!$B$15+1)*Setup!$B$22</f>
        <v>21.2868728361648</v>
      </c>
      <c r="N373" s="0" t="n">
        <f aca="false">SUMPRODUCT('FD inverse'!$A$12:$BH$12,'FD mesh'!$B$84:$BI$84,$E372:$BL372)+'FD inverse'!$A$12*$C373/Setup!$B$17+INDEX('FD inverse'!$A$12:$BH$12,1,'FD mesh'!$B$15+1)*Setup!$B$22</f>
        <v>21.2904236403454</v>
      </c>
      <c r="O373" s="0" t="n">
        <f aca="false">SUMPRODUCT('FD inverse'!$A$13:$BH$13,'FD mesh'!$B$84:$BI$84,$E372:$BL372)+'FD inverse'!$A$13*$C373/Setup!$B$17+INDEX('FD inverse'!$A$13:$BH$13,1,'FD mesh'!$B$15+1)*Setup!$B$22</f>
        <v>21.2908160374517</v>
      </c>
      <c r="P373" s="0" t="n">
        <f aca="false">SUMPRODUCT('FD inverse'!$A$14:$BH$14,'FD mesh'!$B$84:$BI$84,$E372:$BL372)+'FD inverse'!$A$14*$C373/Setup!$B$17+INDEX('FD inverse'!$A$14:$BH$14,1,'FD mesh'!$B$15+1)*Setup!$B$22</f>
        <v>21.2878038585025</v>
      </c>
      <c r="Q373" s="0" t="n">
        <f aca="false">SUMPRODUCT('FD inverse'!$A$15:$BH$15,'FD mesh'!$B$84:$BI$84,$E372:$BL372)+'FD inverse'!$A$15*$C373/Setup!$B$17+INDEX('FD inverse'!$A$15:$BH$15,1,'FD mesh'!$B$15+1)*Setup!$B$22</f>
        <v>21.2812160216109</v>
      </c>
      <c r="R373" s="0" t="n">
        <f aca="false">SUMPRODUCT('FD inverse'!$A$16:$BH$16,'FD mesh'!$B$84:$BI$84,$E372:$BL372)+'FD inverse'!$A$16*$C373/Setup!$B$17+INDEX('FD inverse'!$A$16:$BH$16,1,'FD mesh'!$B$15+1)*Setup!$B$22</f>
        <v>21.2709527674816</v>
      </c>
      <c r="S373" s="0" t="n">
        <f aca="false">SUMPRODUCT('FD inverse'!$A$17:$BH$17,'FD mesh'!$B$84:$BI$84,$E372:$BL372)+'FD inverse'!$A$17*$C373/Setup!$B$17+INDEX('FD inverse'!$A$17:$BH$17,1,'FD mesh'!$B$15+1)*Setup!$B$22</f>
        <v>20.878842801524</v>
      </c>
      <c r="T373" s="0" t="n">
        <f aca="false">SUMPRODUCT('FD inverse'!$A$18:$BH$18,'FD mesh'!$B$84:$BI$84,$E372:$BL372)+'FD inverse'!$A$18*$C373/Setup!$B$17+INDEX('FD inverse'!$A$18:$BH$18,1,'FD mesh'!$B$15+1)*Setup!$B$22</f>
        <v>20.4849437803106</v>
      </c>
      <c r="U373" s="0" t="n">
        <f aca="false">SUMPRODUCT('FD inverse'!$A$19:$BH$19,'FD mesh'!$B$84:$BI$84,$E372:$BL372)+'FD inverse'!$A$19*$C373/Setup!$B$17+INDEX('FD inverse'!$A$19:$BH$19,1,'FD mesh'!$B$15+1)*Setup!$B$22</f>
        <v>20.0893302806745</v>
      </c>
      <c r="V373" s="0" t="n">
        <f aca="false">SUMPRODUCT('FD inverse'!$A$20:$BH$20,'FD mesh'!$B$84:$BI$84,$E372:$BL372)+'FD inverse'!$A$20*$C373/Setup!$B$17+INDEX('FD inverse'!$A$20:$BH$20,1,'FD mesh'!$B$15+1)*Setup!$B$22</f>
        <v>19.6920899565003</v>
      </c>
      <c r="W373" s="0" t="n">
        <f aca="false">SUMPRODUCT('FD inverse'!$A$21:$BH$21,'FD mesh'!$B$84:$BI$84,$E372:$BL372)+'FD inverse'!$A$21*$C373/Setup!$B$17+INDEX('FD inverse'!$A$21:$BH$21,1,'FD mesh'!$B$15+1)*Setup!$B$22</f>
        <v>19.2933218615559</v>
      </c>
      <c r="X373" s="0" t="n">
        <f aca="false">SUMPRODUCT('FD inverse'!$A$22:$BH$22,'FD mesh'!$B$84:$BI$84,$E372:$BL372)+'FD inverse'!$A$22*$C373/Setup!$B$17+INDEX('FD inverse'!$A$22:$BH$22,1,'FD mesh'!$B$15+1)*Setup!$B$22</f>
        <v>18.8931349209512</v>
      </c>
      <c r="Y373" s="0" t="n">
        <f aca="false">SUMPRODUCT('FD inverse'!$A$23:$BH$23,'FD mesh'!$B$84:$BI$84,$E372:$BL372)+'FD inverse'!$A$23*$C373/Setup!$B$17+INDEX('FD inverse'!$A$23:$BH$23,1,'FD mesh'!$B$15+1)*Setup!$B$22</f>
        <v>18.4916465410907</v>
      </c>
      <c r="Z373" s="0" t="n">
        <f aca="false">SUMPRODUCT('FD inverse'!$A$24:$BH$24,'FD mesh'!$B$84:$BI$84,$E372:$BL372)+'FD inverse'!$A$24*$C373/Setup!$B$17+INDEX('FD inverse'!$A$24:$BH$24,1,'FD mesh'!$B$15+1)*Setup!$B$22</f>
        <v>18.0889813474905</v>
      </c>
      <c r="AA373" s="0" t="n">
        <f aca="false">SUMPRODUCT('FD inverse'!$A$25:$BH$25,'FD mesh'!$B$84:$BI$84,$E372:$BL372)+'FD inverse'!$A$25*$C373/Setup!$B$17+INDEX('FD inverse'!$A$25:$BH$25,1,'FD mesh'!$B$15+1)*Setup!$B$22</f>
        <v>17.6852700394009</v>
      </c>
      <c r="AB373" s="0" t="n">
        <f aca="false">SUMPRODUCT('FD inverse'!$A$26:$BH$26,'FD mesh'!$B$84:$BI$84,$E372:$BL372)+'FD inverse'!$A$26*$C373/Setup!$B$17+INDEX('FD inverse'!$A$26:$BH$26,1,'FD mesh'!$B$15+1)*Setup!$B$22</f>
        <v>17.2806483498004</v>
      </c>
      <c r="AC373" s="0" t="n">
        <f aca="false">SUMPRODUCT('FD inverse'!$A$27:$BH$27,'FD mesh'!$B$84:$BI$84,$E372:$BL372)+'FD inverse'!$A$27*$C373/Setup!$B$17+INDEX('FD inverse'!$A$27:$BH$27,1,'FD mesh'!$B$15+1)*Setup!$B$22</f>
        <v>16.8752560990143</v>
      </c>
      <c r="AD373" s="0" t="n">
        <f aca="false">SUMPRODUCT('FD inverse'!$A$28:$BH$28,'FD mesh'!$B$84:$BI$84,$E372:$BL372)+'FD inverse'!$A$28*$C373/Setup!$B$17+INDEX('FD inverse'!$A$28:$BH$28,1,'FD mesh'!$B$15+1)*Setup!$B$22</f>
        <v>16.4692363299393</v>
      </c>
      <c r="AE373" s="0" t="n">
        <f aca="false">SUMPRODUCT('FD inverse'!$A$29:$BH$29,'FD mesh'!$B$84:$BI$84,$E372:$BL372)+'FD inverse'!$A$29*$C373/Setup!$B$17+INDEX('FD inverse'!$A$29:$BH$29,1,'FD mesh'!$B$15+1)*Setup!$B$22</f>
        <v>16.0627345126395</v>
      </c>
      <c r="AF373" s="0" t="n">
        <f aca="false">SUMPRODUCT('FD inverse'!$A$30:$BH$30,'FD mesh'!$B$84:$BI$84,$E372:$BL372)+'FD inverse'!$A$30*$C373/Setup!$B$17+INDEX('FD inverse'!$A$30:$BH$30,1,'FD mesh'!$B$15+1)*Setup!$B$22</f>
        <v>15.6558978058986</v>
      </c>
      <c r="AG373" s="0" t="n">
        <f aca="false">SUMPRODUCT('FD inverse'!$A$31:$BH$31,'FD mesh'!$B$84:$BI$84,$E372:$BL372)+'FD inverse'!$A$31*$C373/Setup!$B$17+INDEX('FD inverse'!$A$31:$BH$31,1,'FD mesh'!$B$15+1)*Setup!$B$22</f>
        <v>15.2488743631768</v>
      </c>
      <c r="AH373" s="0" t="n">
        <f aca="false">SUMPRODUCT('FD inverse'!$A$32:$BH$32,'FD mesh'!$B$84:$BI$84,$E372:$BL372)+'FD inverse'!$A$32*$C373/Setup!$B$17+INDEX('FD inverse'!$A$32:$BH$32,1,'FD mesh'!$B$15+1)*Setup!$B$22</f>
        <v>15.2316851250775</v>
      </c>
      <c r="AI373" s="0" t="n">
        <f aca="false">SUMPRODUCT('FD inverse'!$A$33:$BH$33,'FD mesh'!$B$84:$BI$84,$E372:$BL372)+'FD inverse'!$A$33*$C373/Setup!$B$17+INDEX('FD inverse'!$A$33:$BH$33,1,'FD mesh'!$B$15+1)*Setup!$B$22</f>
        <v>15.2144403845809</v>
      </c>
      <c r="AJ373" s="0" t="n">
        <f aca="false">SUMPRODUCT('FD inverse'!$A$34:$BH$34,'FD mesh'!$B$84:$BI$84,$E372:$BL372)+'FD inverse'!$A$34*$C373/Setup!$B$17+INDEX('FD inverse'!$A$34:$BH$34,1,'FD mesh'!$B$15+1)*Setup!$B$22</f>
        <v>15.1971494526211</v>
      </c>
      <c r="AK373" s="0" t="n">
        <f aca="false">SUMPRODUCT('FD inverse'!$A$35:$BH$35,'FD mesh'!$B$84:$BI$84,$E372:$BL372)+'FD inverse'!$A$35*$C373/Setup!$B$17+INDEX('FD inverse'!$A$35:$BH$35,1,'FD mesh'!$B$15+1)*Setup!$B$22</f>
        <v>15.1798206221331</v>
      </c>
      <c r="AL373" s="0" t="n">
        <f aca="false">SUMPRODUCT('FD inverse'!$A$36:$BH$36,'FD mesh'!$B$84:$BI$84,$E372:$BL372)+'FD inverse'!$A$36*$C373/Setup!$B$17+INDEX('FD inverse'!$A$36:$BH$36,1,'FD mesh'!$B$15+1)*Setup!$B$22</f>
        <v>15.1624611604052</v>
      </c>
      <c r="AM373" s="0" t="n">
        <f aca="false">SUMPRODUCT('FD inverse'!$A$37:$BH$37,'FD mesh'!$B$84:$BI$84,$E372:$BL372)+'FD inverse'!$A$37*$C373/Setup!$B$17+INDEX('FD inverse'!$A$37:$BH$37,1,'FD mesh'!$B$15+1)*Setup!$B$22</f>
        <v>15.1450773256313</v>
      </c>
      <c r="AN373" s="0" t="n">
        <f aca="false">SUMPRODUCT('FD inverse'!$A$38:$BH$38,'FD mesh'!$B$84:$BI$84,$E372:$BL372)+'FD inverse'!$A$38*$C373/Setup!$B$17+INDEX('FD inverse'!$A$38:$BH$38,1,'FD mesh'!$B$15+1)*Setup!$B$22</f>
        <v>15.1276744051884</v>
      </c>
      <c r="AO373" s="0" t="n">
        <f aca="false">SUMPRODUCT('FD inverse'!$A$39:$BH$39,'FD mesh'!$B$84:$BI$84,$E372:$BL372)+'FD inverse'!$A$39*$C373/Setup!$B$17+INDEX('FD inverse'!$A$39:$BH$39,1,'FD mesh'!$B$15+1)*Setup!$B$22</f>
        <v>15.11025677325</v>
      </c>
      <c r="AP373" s="0" t="n">
        <f aca="false">SUMPRODUCT('FD inverse'!$A$40:$BH$40,'FD mesh'!$B$84:$BI$84,$E372:$BL372)+'FD inverse'!$A$40*$C373/Setup!$B$17+INDEX('FD inverse'!$A$40:$BH$40,1,'FD mesh'!$B$15+1)*Setup!$B$22</f>
        <v>15.0928279654281</v>
      </c>
      <c r="AQ373" s="0" t="n">
        <f aca="false">SUMPRODUCT('FD inverse'!$A$41:$BH$41,'FD mesh'!$B$84:$BI$84,$E372:$BL372)+'FD inverse'!$A$41*$C373/Setup!$B$17+INDEX('FD inverse'!$A$41:$BH$41,1,'FD mesh'!$B$15+1)*Setup!$B$22</f>
        <v>15.0753907682114</v>
      </c>
      <c r="AR373" s="0" t="n">
        <f aca="false">SUMPRODUCT('FD inverse'!$A$42:$BH$42,'FD mesh'!$B$84:$BI$84,$E372:$BL372)+'FD inverse'!$A$42*$C373/Setup!$B$17+INDEX('FD inverse'!$A$42:$BH$42,1,'FD mesh'!$B$15+1)*Setup!$B$22</f>
        <v>15.0579473210473</v>
      </c>
      <c r="AS373" s="0" t="n">
        <f aca="false">SUMPRODUCT('FD inverse'!$A$43:$BH$43,'FD mesh'!$B$84:$BI$84,$E372:$BL372)+'FD inverse'!$A$43*$C373/Setup!$B$17+INDEX('FD inverse'!$A$43:$BH$43,1,'FD mesh'!$B$15+1)*Setup!$B$22</f>
        <v>0</v>
      </c>
      <c r="AT373" s="0" t="n">
        <f aca="false">SUMPRODUCT('FD inverse'!$A$44:$BH$44,'FD mesh'!$B$84:$BI$84,$E372:$BL372)+'FD inverse'!$A$44*$C373/Setup!$B$17+INDEX('FD inverse'!$A$44:$BH$44,1,'FD mesh'!$B$15+1)*Setup!$B$22</f>
        <v>0</v>
      </c>
      <c r="AU373" s="0" t="n">
        <f aca="false">SUMPRODUCT('FD inverse'!$A$45:$BH$45,'FD mesh'!$B$84:$BI$84,$E372:$BL372)+'FD inverse'!$A$45*$C373/Setup!$B$17+INDEX('FD inverse'!$A$45:$BH$45,1,'FD mesh'!$B$15+1)*Setup!$B$22</f>
        <v>0</v>
      </c>
      <c r="AV373" s="0" t="n">
        <f aca="false">SUMPRODUCT('FD inverse'!$A$46:$BH$46,'FD mesh'!$B$84:$BI$84,$E372:$BL372)+'FD inverse'!$A$46*$C373/Setup!$B$17+INDEX('FD inverse'!$A$46:$BH$46,1,'FD mesh'!$B$15+1)*Setup!$B$22</f>
        <v>0</v>
      </c>
      <c r="AW373" s="0" t="n">
        <f aca="false">SUMPRODUCT('FD inverse'!$A$47:$BH$47,'FD mesh'!$B$84:$BI$84,$E372:$BL372)+'FD inverse'!$A$47*$C373/Setup!$B$17+INDEX('FD inverse'!$A$47:$BH$47,1,'FD mesh'!$B$15+1)*Setup!$B$22</f>
        <v>0</v>
      </c>
      <c r="AX373" s="0" t="n">
        <f aca="false">SUMPRODUCT('FD inverse'!$A$48:$BH$48,'FD mesh'!$B$84:$BI$84,$E372:$BL372)+'FD inverse'!$A$48*$C373/Setup!$B$17+INDEX('FD inverse'!$A$48:$BH$48,1,'FD mesh'!$B$15+1)*Setup!$B$22</f>
        <v>0</v>
      </c>
      <c r="AY373" s="0" t="n">
        <f aca="false">SUMPRODUCT('FD inverse'!$A$49:$BH$49,'FD mesh'!$B$84:$BI$84,$E372:$BL372)+'FD inverse'!$A$49*$C373/Setup!$B$17+INDEX('FD inverse'!$A$49:$BH$49,1,'FD mesh'!$B$15+1)*Setup!$B$22</f>
        <v>0</v>
      </c>
      <c r="AZ373" s="0" t="n">
        <f aca="false">SUMPRODUCT('FD inverse'!$A$50:$BH$50,'FD mesh'!$B$84:$BI$84,$E372:$BL372)+'FD inverse'!$A$50*$C373/Setup!$B$17+INDEX('FD inverse'!$A$50:$BH$50,1,'FD mesh'!$B$15+1)*Setup!$B$22</f>
        <v>0</v>
      </c>
      <c r="BA373" s="0" t="n">
        <f aca="false">SUMPRODUCT('FD inverse'!$A$51:$BH$51,'FD mesh'!$B$84:$BI$84,$E372:$BL372)+'FD inverse'!$A$51*$C373/Setup!$B$17+INDEX('FD inverse'!$A$51:$BH$51,1,'FD mesh'!$B$15+1)*Setup!$B$22</f>
        <v>0</v>
      </c>
      <c r="BB373" s="0" t="n">
        <f aca="false">SUMPRODUCT('FD inverse'!$A$52:$BH$52,'FD mesh'!$B$84:$BI$84,$E372:$BL372)+'FD inverse'!$A$52*$C373/Setup!$B$17+INDEX('FD inverse'!$A$52:$BH$52,1,'FD mesh'!$B$15+1)*Setup!$B$22</f>
        <v>0</v>
      </c>
      <c r="BC373" s="0" t="n">
        <f aca="false">SUMPRODUCT('FD inverse'!$A$53:$BH$53,'FD mesh'!$B$84:$BI$84,$E372:$BL372)+'FD inverse'!$A$53*$C373/Setup!$B$17+INDEX('FD inverse'!$A$53:$BH$53,1,'FD mesh'!$B$15+1)*Setup!$B$22</f>
        <v>0</v>
      </c>
      <c r="BD373" s="0" t="n">
        <f aca="false">SUMPRODUCT('FD inverse'!$A$54:$BH$54,'FD mesh'!$B$84:$BI$84,$E372:$BL372)+'FD inverse'!$A$54*$C373/Setup!$B$17+INDEX('FD inverse'!$A$54:$BH$54,1,'FD mesh'!$B$15+1)*Setup!$B$22</f>
        <v>0</v>
      </c>
      <c r="BE373" s="0" t="n">
        <f aca="false">SUMPRODUCT('FD inverse'!$A$55:$BH$55,'FD mesh'!$B$84:$BI$84,$E372:$BL372)+'FD inverse'!$A$55*$C373/Setup!$B$17+INDEX('FD inverse'!$A$55:$BH$55,1,'FD mesh'!$B$15+1)*Setup!$B$22</f>
        <v>0</v>
      </c>
      <c r="BF373" s="0" t="n">
        <f aca="false">SUMPRODUCT('FD inverse'!$A$56:$BH$56,'FD mesh'!$B$84:$BI$84,$E372:$BL372)+'FD inverse'!$A$56*$C373/Setup!$B$17+INDEX('FD inverse'!$A$56:$BH$56,1,'FD mesh'!$B$15+1)*Setup!$B$22</f>
        <v>0</v>
      </c>
      <c r="BG373" s="0" t="n">
        <f aca="false">SUMPRODUCT('FD inverse'!$A$57:$BH$57,'FD mesh'!$B$84:$BI$84,$E372:$BL372)+'FD inverse'!$A$57*$C373/Setup!$B$17+INDEX('FD inverse'!$A$57:$BH$57,1,'FD mesh'!$B$15+1)*Setup!$B$22</f>
        <v>0</v>
      </c>
      <c r="BH373" s="0" t="n">
        <f aca="false">SUMPRODUCT('FD inverse'!$A$58:$BH$58,'FD mesh'!$B$84:$BI$84,$E372:$BL372)+'FD inverse'!$A$58*$C373/Setup!$B$17+INDEX('FD inverse'!$A$58:$BH$58,1,'FD mesh'!$B$15+1)*Setup!$B$22</f>
        <v>0</v>
      </c>
      <c r="BI373" s="0" t="n">
        <f aca="false">SUMPRODUCT('FD inverse'!$A$59:$BH$59,'FD mesh'!$B$84:$BI$84,$E372:$BL372)+'FD inverse'!$A$59*$C373/Setup!$B$17+INDEX('FD inverse'!$A$59:$BH$59,1,'FD mesh'!$B$15+1)*Setup!$B$22</f>
        <v>0</v>
      </c>
      <c r="BJ373" s="0" t="n">
        <f aca="false">SUMPRODUCT('FD inverse'!$A$60:$BH$60,'FD mesh'!$B$84:$BI$84,$E372:$BL372)+'FD inverse'!$A$60*$C373/Setup!$B$17+INDEX('FD inverse'!$A$60:$BH$60,1,'FD mesh'!$B$15+1)*Setup!$B$22</f>
        <v>0</v>
      </c>
      <c r="BK373" s="0" t="n">
        <f aca="false">SUMPRODUCT('FD inverse'!$A$61:$BH$61,'FD mesh'!$B$84:$BI$84,$E372:$BL372)+'FD inverse'!$A$61*$C373/Setup!$B$17+INDEX('FD inverse'!$A$61:$BH$61,1,'FD mesh'!$B$15+1)*Setup!$B$22</f>
        <v>0</v>
      </c>
      <c r="BL373" s="0" t="n">
        <f aca="false">SUMPRODUCT('FD inverse'!$A$62:$BH$62,'FD mesh'!$B$84:$BI$84,$E372:$BL372)+'FD inverse'!$A$62*$C373/Setup!$B$17+INDEX('FD inverse'!$A$62:$BH$62,1,'FD mesh'!$B$15+1)*Setup!$B$22</f>
        <v>0</v>
      </c>
    </row>
    <row r="374" customFormat="false" ht="15" hidden="false" customHeight="false" outlineLevel="0" collapsed="false">
      <c r="A374" s="0" t="n">
        <v>369</v>
      </c>
      <c r="B374" s="0" t="n">
        <f aca="false">A374*Setup!$B$11/3600</f>
        <v>30.75</v>
      </c>
      <c r="C374" s="0" t="n">
        <f aca="false">Setup!$B$7+Setup!$B$8*COS(2*PI()*(B374-Setup!$B$9)/24)</f>
        <v>20.9926407700841</v>
      </c>
      <c r="D374" s="0" t="n">
        <f aca="false">(C374-E374)/Setup!$B$17</f>
        <v>-0.517670703518893</v>
      </c>
      <c r="E374" s="0" t="n">
        <f aca="false">SUMPRODUCT('FD inverse'!$A$3:$BH$3,'FD mesh'!$B$84:$BI$84,$E373:$BL373)+'FD inverse'!$A$3*$C374/Setup!$B$17+INDEX('FD inverse'!$A$3:$BH$3,1,'FD mesh'!$B$15+1)*Setup!$B$22</f>
        <v>21.0599379615415</v>
      </c>
      <c r="F374" s="0" t="n">
        <f aca="false">SUMPRODUCT('FD inverse'!$A$4:$BH$4,'FD mesh'!$B$84:$BI$84,$E373:$BL373)+'FD inverse'!$A$4*$C374/Setup!$B$17+INDEX('FD inverse'!$A$4:$BH$4,1,'FD mesh'!$B$15+1)*Setup!$B$22</f>
        <v>21.0818898485476</v>
      </c>
      <c r="G374" s="0" t="n">
        <f aca="false">SUMPRODUCT('FD inverse'!$A$5:$BH$5,'FD mesh'!$B$84:$BI$84,$E373:$BL373)+'FD inverse'!$A$5*$C374/Setup!$B$17+INDEX('FD inverse'!$A$5:$BH$5,1,'FD mesh'!$B$15+1)*Setup!$B$22</f>
        <v>21.1143766523854</v>
      </c>
      <c r="H374" s="0" t="n">
        <f aca="false">SUMPRODUCT('FD inverse'!$A$6:$BH$6,'FD mesh'!$B$84:$BI$84,$E373:$BL373)+'FD inverse'!$A$6*$C374/Setup!$B$17+INDEX('FD inverse'!$A$6:$BH$6,1,'FD mesh'!$B$15+1)*Setup!$B$22</f>
        <v>21.237219434859</v>
      </c>
      <c r="I374" s="0" t="n">
        <f aca="false">SUMPRODUCT('FD inverse'!$A$7:$BH$7,'FD mesh'!$B$84:$BI$84,$E373:$BL373)+'FD inverse'!$A$7*$C374/Setup!$B$17+INDEX('FD inverse'!$A$7:$BH$7,1,'FD mesh'!$B$15+1)*Setup!$B$22</f>
        <v>21.2483416072928</v>
      </c>
      <c r="J374" s="0" t="n">
        <f aca="false">SUMPRODUCT('FD inverse'!$A$8:$BH$8,'FD mesh'!$B$84:$BI$84,$E373:$BL373)+'FD inverse'!$A$8*$C374/Setup!$B$17+INDEX('FD inverse'!$A$8:$BH$8,1,'FD mesh'!$B$15+1)*Setup!$B$22</f>
        <v>21.2590988855223</v>
      </c>
      <c r="K374" s="0" t="n">
        <f aca="false">SUMPRODUCT('FD inverse'!$A$9:$BH$9,'FD mesh'!$B$84:$BI$84,$E373:$BL373)+'FD inverse'!$A$9*$C374/Setup!$B$17+INDEX('FD inverse'!$A$9:$BH$9,1,'FD mesh'!$B$15+1)*Setup!$B$22</f>
        <v>21.2687494976802</v>
      </c>
      <c r="L374" s="0" t="n">
        <f aca="false">SUMPRODUCT('FD inverse'!$A$10:$BH$10,'FD mesh'!$B$84:$BI$84,$E373:$BL373)+'FD inverse'!$A$10*$C374/Setup!$B$17+INDEX('FD inverse'!$A$10:$BH$10,1,'FD mesh'!$B$15+1)*Setup!$B$22</f>
        <v>21.2766663811097</v>
      </c>
      <c r="M374" s="0" t="n">
        <f aca="false">SUMPRODUCT('FD inverse'!$A$11:$BH$11,'FD mesh'!$B$84:$BI$84,$E373:$BL373)+'FD inverse'!$A$11*$C374/Setup!$B$17+INDEX('FD inverse'!$A$11:$BH$11,1,'FD mesh'!$B$15+1)*Setup!$B$22</f>
        <v>21.2823274398883</v>
      </c>
      <c r="N374" s="0" t="n">
        <f aca="false">SUMPRODUCT('FD inverse'!$A$12:$BH$12,'FD mesh'!$B$84:$BI$84,$E373:$BL373)+'FD inverse'!$A$12*$C374/Setup!$B$17+INDEX('FD inverse'!$A$12:$BH$12,1,'FD mesh'!$B$15+1)*Setup!$B$22</f>
        <v>21.2853068489461</v>
      </c>
      <c r="O374" s="0" t="n">
        <f aca="false">SUMPRODUCT('FD inverse'!$A$13:$BH$13,'FD mesh'!$B$84:$BI$84,$E373:$BL373)+'FD inverse'!$A$13*$C374/Setup!$B$17+INDEX('FD inverse'!$A$13:$BH$13,1,'FD mesh'!$B$15+1)*Setup!$B$22</f>
        <v>21.2852675020163</v>
      </c>
      <c r="P374" s="0" t="n">
        <f aca="false">SUMPRODUCT('FD inverse'!$A$14:$BH$14,'FD mesh'!$B$84:$BI$84,$E373:$BL373)+'FD inverse'!$A$14*$C374/Setup!$B$17+INDEX('FD inverse'!$A$14:$BH$14,1,'FD mesh'!$B$15+1)*Setup!$B$22</f>
        <v>21.2819546828531</v>
      </c>
      <c r="Q374" s="0" t="n">
        <f aca="false">SUMPRODUCT('FD inverse'!$A$15:$BH$15,'FD mesh'!$B$84:$BI$84,$E373:$BL373)+'FD inverse'!$A$15*$C374/Setup!$B$17+INDEX('FD inverse'!$A$15:$BH$15,1,'FD mesh'!$B$15+1)*Setup!$B$22</f>
        <v>21.2751910225988</v>
      </c>
      <c r="R374" s="0" t="n">
        <f aca="false">SUMPRODUCT('FD inverse'!$A$16:$BH$16,'FD mesh'!$B$84:$BI$84,$E373:$BL373)+'FD inverse'!$A$16*$C374/Setup!$B$17+INDEX('FD inverse'!$A$16:$BH$16,1,'FD mesh'!$B$15+1)*Setup!$B$22</f>
        <v>21.2648727906559</v>
      </c>
      <c r="S374" s="0" t="n">
        <f aca="false">SUMPRODUCT('FD inverse'!$A$17:$BH$17,'FD mesh'!$B$84:$BI$84,$E373:$BL373)+'FD inverse'!$A$17*$C374/Setup!$B$17+INDEX('FD inverse'!$A$17:$BH$17,1,'FD mesh'!$B$15+1)*Setup!$B$22</f>
        <v>20.8729421358565</v>
      </c>
      <c r="T374" s="0" t="n">
        <f aca="false">SUMPRODUCT('FD inverse'!$A$18:$BH$18,'FD mesh'!$B$84:$BI$84,$E373:$BL373)+'FD inverse'!$A$18*$C374/Setup!$B$17+INDEX('FD inverse'!$A$18:$BH$18,1,'FD mesh'!$B$15+1)*Setup!$B$22</f>
        <v>20.4792749994463</v>
      </c>
      <c r="U374" s="0" t="n">
        <f aca="false">SUMPRODUCT('FD inverse'!$A$19:$BH$19,'FD mesh'!$B$84:$BI$84,$E373:$BL373)+'FD inverse'!$A$19*$C374/Setup!$B$17+INDEX('FD inverse'!$A$19:$BH$19,1,'FD mesh'!$B$15+1)*Setup!$B$22</f>
        <v>20.0839396218104</v>
      </c>
      <c r="V374" s="0" t="n">
        <f aca="false">SUMPRODUCT('FD inverse'!$A$20:$BH$20,'FD mesh'!$B$84:$BI$84,$E373:$BL373)+'FD inverse'!$A$20*$C374/Setup!$B$17+INDEX('FD inverse'!$A$20:$BH$20,1,'FD mesh'!$B$15+1)*Setup!$B$22</f>
        <v>19.6870178502802</v>
      </c>
      <c r="W374" s="0" t="n">
        <f aca="false">SUMPRODUCT('FD inverse'!$A$21:$BH$21,'FD mesh'!$B$84:$BI$84,$E373:$BL373)+'FD inverse'!$A$21*$C374/Setup!$B$17+INDEX('FD inverse'!$A$21:$BH$21,1,'FD mesh'!$B$15+1)*Setup!$B$22</f>
        <v>19.288603430348</v>
      </c>
      <c r="X374" s="0" t="n">
        <f aca="false">SUMPRODUCT('FD inverse'!$A$22:$BH$22,'FD mesh'!$B$84:$BI$84,$E373:$BL373)+'FD inverse'!$A$22*$C374/Setup!$B$17+INDEX('FD inverse'!$A$22:$BH$22,1,'FD mesh'!$B$15+1)*Setup!$B$22</f>
        <v>18.8888004435176</v>
      </c>
      <c r="Y374" s="0" t="n">
        <f aca="false">SUMPRODUCT('FD inverse'!$A$23:$BH$23,'FD mesh'!$B$84:$BI$84,$E373:$BL373)+'FD inverse'!$A$23*$C374/Setup!$B$17+INDEX('FD inverse'!$A$23:$BH$23,1,'FD mesh'!$B$15+1)*Setup!$B$22</f>
        <v>18.4877218818996</v>
      </c>
      <c r="Z374" s="0" t="n">
        <f aca="false">SUMPRODUCT('FD inverse'!$A$24:$BH$24,'FD mesh'!$B$84:$BI$84,$E373:$BL373)+'FD inverse'!$A$24*$C374/Setup!$B$17+INDEX('FD inverse'!$A$24:$BH$24,1,'FD mesh'!$B$15+1)*Setup!$B$22</f>
        <v>18.0854883491481</v>
      </c>
      <c r="AA374" s="0" t="n">
        <f aca="false">SUMPRODUCT('FD inverse'!$A$25:$BH$25,'FD mesh'!$B$84:$BI$84,$E373:$BL373)+'FD inverse'!$A$25*$C374/Setup!$B$17+INDEX('FD inverse'!$A$25:$BH$25,1,'FD mesh'!$B$15+1)*Setup!$B$22</f>
        <v>17.6822268768845</v>
      </c>
      <c r="AB374" s="0" t="n">
        <f aca="false">SUMPRODUCT('FD inverse'!$A$26:$BH$26,'FD mesh'!$B$84:$BI$84,$E373:$BL373)+'FD inverse'!$A$26*$C374/Setup!$B$17+INDEX('FD inverse'!$A$26:$BH$26,1,'FD mesh'!$B$15+1)*Setup!$B$22</f>
        <v>17.2780698453662</v>
      </c>
      <c r="AC374" s="0" t="n">
        <f aca="false">SUMPRODUCT('FD inverse'!$A$27:$BH$27,'FD mesh'!$B$84:$BI$84,$E373:$BL373)+'FD inverse'!$A$27*$C374/Setup!$B$17+INDEX('FD inverse'!$A$27:$BH$27,1,'FD mesh'!$B$15+1)*Setup!$B$22</f>
        <v>16.8731539968286</v>
      </c>
      <c r="AD374" s="0" t="n">
        <f aca="false">SUMPRODUCT('FD inverse'!$A$28:$BH$28,'FD mesh'!$B$84:$BI$84,$E373:$BL373)+'FD inverse'!$A$28*$C374/Setup!$B$17+INDEX('FD inverse'!$A$28:$BH$28,1,'FD mesh'!$B$15+1)*Setup!$B$22</f>
        <v>16.4676195296478</v>
      </c>
      <c r="AE374" s="0" t="n">
        <f aca="false">SUMPRODUCT('FD inverse'!$A$29:$BH$29,'FD mesh'!$B$84:$BI$84,$E373:$BL373)+'FD inverse'!$A$29*$C374/Setup!$B$17+INDEX('FD inverse'!$A$29:$BH$29,1,'FD mesh'!$B$15+1)*Setup!$B$22</f>
        <v>16.0616092612383</v>
      </c>
      <c r="AF374" s="0" t="n">
        <f aca="false">SUMPRODUCT('FD inverse'!$A$30:$BH$30,'FD mesh'!$B$84:$BI$84,$E373:$BL373)+'FD inverse'!$A$30*$C374/Setup!$B$17+INDEX('FD inverse'!$A$30:$BH$30,1,'FD mesh'!$B$15+1)*Setup!$B$22</f>
        <v>15.6552678474165</v>
      </c>
      <c r="AG374" s="0" t="n">
        <f aca="false">SUMPRODUCT('FD inverse'!$A$31:$BH$31,'FD mesh'!$B$84:$BI$84,$E373:$BL373)+'FD inverse'!$A$31*$C374/Setup!$B$17+INDEX('FD inverse'!$A$31:$BH$31,1,'FD mesh'!$B$15+1)*Setup!$B$22</f>
        <v>15.2487410458128</v>
      </c>
      <c r="AH374" s="0" t="n">
        <f aca="false">SUMPRODUCT('FD inverse'!$A$32:$BH$32,'FD mesh'!$B$84:$BI$84,$E373:$BL373)+'FD inverse'!$A$32*$C374/Setup!$B$17+INDEX('FD inverse'!$A$32:$BH$32,1,'FD mesh'!$B$15+1)*Setup!$B$22</f>
        <v>15.2315718741044</v>
      </c>
      <c r="AI374" s="0" t="n">
        <f aca="false">SUMPRODUCT('FD inverse'!$A$33:$BH$33,'FD mesh'!$B$84:$BI$84,$E373:$BL373)+'FD inverse'!$A$33*$C374/Setup!$B$17+INDEX('FD inverse'!$A$33:$BH$33,1,'FD mesh'!$B$15+1)*Setup!$B$22</f>
        <v>15.2143453721449</v>
      </c>
      <c r="AJ374" s="0" t="n">
        <f aca="false">SUMPRODUCT('FD inverse'!$A$34:$BH$34,'FD mesh'!$B$84:$BI$84,$E373:$BL373)+'FD inverse'!$A$34*$C374/Setup!$B$17+INDEX('FD inverse'!$A$34:$BH$34,1,'FD mesh'!$B$15+1)*Setup!$B$22</f>
        <v>15.1970707727019</v>
      </c>
      <c r="AK374" s="0" t="n">
        <f aca="false">SUMPRODUCT('FD inverse'!$A$35:$BH$35,'FD mesh'!$B$84:$BI$84,$E373:$BL373)+'FD inverse'!$A$35*$C374/Setup!$B$17+INDEX('FD inverse'!$A$35:$BH$35,1,'FD mesh'!$B$15+1)*Setup!$B$22</f>
        <v>15.1797563436715</v>
      </c>
      <c r="AL374" s="0" t="n">
        <f aca="false">SUMPRODUCT('FD inverse'!$A$36:$BH$36,'FD mesh'!$B$84:$BI$84,$E373:$BL373)+'FD inverse'!$A$36*$C374/Setup!$B$17+INDEX('FD inverse'!$A$36:$BH$36,1,'FD mesh'!$B$15+1)*Setup!$B$22</f>
        <v>15.1624093754032</v>
      </c>
      <c r="AM374" s="0" t="n">
        <f aca="false">SUMPRODUCT('FD inverse'!$A$37:$BH$37,'FD mesh'!$B$84:$BI$84,$E373:$BL373)+'FD inverse'!$A$37*$C374/Setup!$B$17+INDEX('FD inverse'!$A$37:$BH$37,1,'FD mesh'!$B$15+1)*Setup!$B$22</f>
        <v>15.1450361923743</v>
      </c>
      <c r="AN374" s="0" t="n">
        <f aca="false">SUMPRODUCT('FD inverse'!$A$38:$BH$38,'FD mesh'!$B$84:$BI$84,$E373:$BL373)+'FD inverse'!$A$38*$C374/Setup!$B$17+INDEX('FD inverse'!$A$38:$BH$38,1,'FD mesh'!$B$15+1)*Setup!$B$22</f>
        <v>15.1276421867432</v>
      </c>
      <c r="AO374" s="0" t="n">
        <f aca="false">SUMPRODUCT('FD inverse'!$A$39:$BH$39,'FD mesh'!$B$84:$BI$84,$E373:$BL373)+'FD inverse'!$A$39*$C374/Setup!$B$17+INDEX('FD inverse'!$A$39:$BH$39,1,'FD mesh'!$B$15+1)*Setup!$B$22</f>
        <v>15.1102318713931</v>
      </c>
      <c r="AP374" s="0" t="n">
        <f aca="false">SUMPRODUCT('FD inverse'!$A$40:$BH$40,'FD mesh'!$B$84:$BI$84,$E373:$BL373)+'FD inverse'!$A$40*$C374/Setup!$B$17+INDEX('FD inverse'!$A$40:$BH$40,1,'FD mesh'!$B$15+1)*Setup!$B$22</f>
        <v>15.0928089501494</v>
      </c>
      <c r="AQ374" s="0" t="n">
        <f aca="false">SUMPRODUCT('FD inverse'!$A$41:$BH$41,'FD mesh'!$B$84:$BI$84,$E373:$BL373)+'FD inverse'!$A$41*$C374/Setup!$B$17+INDEX('FD inverse'!$A$41:$BH$41,1,'FD mesh'!$B$15+1)*Setup!$B$22</f>
        <v>15.0753764029338</v>
      </c>
      <c r="AR374" s="0" t="n">
        <f aca="false">SUMPRODUCT('FD inverse'!$A$42:$BH$42,'FD mesh'!$B$84:$BI$84,$E373:$BL373)+'FD inverse'!$A$42*$C374/Setup!$B$17+INDEX('FD inverse'!$A$42:$BH$42,1,'FD mesh'!$B$15+1)*Setup!$B$22</f>
        <v>15.0579365836837</v>
      </c>
      <c r="AS374" s="0" t="n">
        <f aca="false">SUMPRODUCT('FD inverse'!$A$43:$BH$43,'FD mesh'!$B$84:$BI$84,$E373:$BL373)+'FD inverse'!$A$43*$C374/Setup!$B$17+INDEX('FD inverse'!$A$43:$BH$43,1,'FD mesh'!$B$15+1)*Setup!$B$22</f>
        <v>0</v>
      </c>
      <c r="AT374" s="0" t="n">
        <f aca="false">SUMPRODUCT('FD inverse'!$A$44:$BH$44,'FD mesh'!$B$84:$BI$84,$E373:$BL373)+'FD inverse'!$A$44*$C374/Setup!$B$17+INDEX('FD inverse'!$A$44:$BH$44,1,'FD mesh'!$B$15+1)*Setup!$B$22</f>
        <v>0</v>
      </c>
      <c r="AU374" s="0" t="n">
        <f aca="false">SUMPRODUCT('FD inverse'!$A$45:$BH$45,'FD mesh'!$B$84:$BI$84,$E373:$BL373)+'FD inverse'!$A$45*$C374/Setup!$B$17+INDEX('FD inverse'!$A$45:$BH$45,1,'FD mesh'!$B$15+1)*Setup!$B$22</f>
        <v>0</v>
      </c>
      <c r="AV374" s="0" t="n">
        <f aca="false">SUMPRODUCT('FD inverse'!$A$46:$BH$46,'FD mesh'!$B$84:$BI$84,$E373:$BL373)+'FD inverse'!$A$46*$C374/Setup!$B$17+INDEX('FD inverse'!$A$46:$BH$46,1,'FD mesh'!$B$15+1)*Setup!$B$22</f>
        <v>0</v>
      </c>
      <c r="AW374" s="0" t="n">
        <f aca="false">SUMPRODUCT('FD inverse'!$A$47:$BH$47,'FD mesh'!$B$84:$BI$84,$E373:$BL373)+'FD inverse'!$A$47*$C374/Setup!$B$17+INDEX('FD inverse'!$A$47:$BH$47,1,'FD mesh'!$B$15+1)*Setup!$B$22</f>
        <v>0</v>
      </c>
      <c r="AX374" s="0" t="n">
        <f aca="false">SUMPRODUCT('FD inverse'!$A$48:$BH$48,'FD mesh'!$B$84:$BI$84,$E373:$BL373)+'FD inverse'!$A$48*$C374/Setup!$B$17+INDEX('FD inverse'!$A$48:$BH$48,1,'FD mesh'!$B$15+1)*Setup!$B$22</f>
        <v>0</v>
      </c>
      <c r="AY374" s="0" t="n">
        <f aca="false">SUMPRODUCT('FD inverse'!$A$49:$BH$49,'FD mesh'!$B$84:$BI$84,$E373:$BL373)+'FD inverse'!$A$49*$C374/Setup!$B$17+INDEX('FD inverse'!$A$49:$BH$49,1,'FD mesh'!$B$15+1)*Setup!$B$22</f>
        <v>0</v>
      </c>
      <c r="AZ374" s="0" t="n">
        <f aca="false">SUMPRODUCT('FD inverse'!$A$50:$BH$50,'FD mesh'!$B$84:$BI$84,$E373:$BL373)+'FD inverse'!$A$50*$C374/Setup!$B$17+INDEX('FD inverse'!$A$50:$BH$50,1,'FD mesh'!$B$15+1)*Setup!$B$22</f>
        <v>0</v>
      </c>
      <c r="BA374" s="0" t="n">
        <f aca="false">SUMPRODUCT('FD inverse'!$A$51:$BH$51,'FD mesh'!$B$84:$BI$84,$E373:$BL373)+'FD inverse'!$A$51*$C374/Setup!$B$17+INDEX('FD inverse'!$A$51:$BH$51,1,'FD mesh'!$B$15+1)*Setup!$B$22</f>
        <v>0</v>
      </c>
      <c r="BB374" s="0" t="n">
        <f aca="false">SUMPRODUCT('FD inverse'!$A$52:$BH$52,'FD mesh'!$B$84:$BI$84,$E373:$BL373)+'FD inverse'!$A$52*$C374/Setup!$B$17+INDEX('FD inverse'!$A$52:$BH$52,1,'FD mesh'!$B$15+1)*Setup!$B$22</f>
        <v>0</v>
      </c>
      <c r="BC374" s="0" t="n">
        <f aca="false">SUMPRODUCT('FD inverse'!$A$53:$BH$53,'FD mesh'!$B$84:$BI$84,$E373:$BL373)+'FD inverse'!$A$53*$C374/Setup!$B$17+INDEX('FD inverse'!$A$53:$BH$53,1,'FD mesh'!$B$15+1)*Setup!$B$22</f>
        <v>0</v>
      </c>
      <c r="BD374" s="0" t="n">
        <f aca="false">SUMPRODUCT('FD inverse'!$A$54:$BH$54,'FD mesh'!$B$84:$BI$84,$E373:$BL373)+'FD inverse'!$A$54*$C374/Setup!$B$17+INDEX('FD inverse'!$A$54:$BH$54,1,'FD mesh'!$B$15+1)*Setup!$B$22</f>
        <v>0</v>
      </c>
      <c r="BE374" s="0" t="n">
        <f aca="false">SUMPRODUCT('FD inverse'!$A$55:$BH$55,'FD mesh'!$B$84:$BI$84,$E373:$BL373)+'FD inverse'!$A$55*$C374/Setup!$B$17+INDEX('FD inverse'!$A$55:$BH$55,1,'FD mesh'!$B$15+1)*Setup!$B$22</f>
        <v>0</v>
      </c>
      <c r="BF374" s="0" t="n">
        <f aca="false">SUMPRODUCT('FD inverse'!$A$56:$BH$56,'FD mesh'!$B$84:$BI$84,$E373:$BL373)+'FD inverse'!$A$56*$C374/Setup!$B$17+INDEX('FD inverse'!$A$56:$BH$56,1,'FD mesh'!$B$15+1)*Setup!$B$22</f>
        <v>0</v>
      </c>
      <c r="BG374" s="0" t="n">
        <f aca="false">SUMPRODUCT('FD inverse'!$A$57:$BH$57,'FD mesh'!$B$84:$BI$84,$E373:$BL373)+'FD inverse'!$A$57*$C374/Setup!$B$17+INDEX('FD inverse'!$A$57:$BH$57,1,'FD mesh'!$B$15+1)*Setup!$B$22</f>
        <v>0</v>
      </c>
      <c r="BH374" s="0" t="n">
        <f aca="false">SUMPRODUCT('FD inverse'!$A$58:$BH$58,'FD mesh'!$B$84:$BI$84,$E373:$BL373)+'FD inverse'!$A$58*$C374/Setup!$B$17+INDEX('FD inverse'!$A$58:$BH$58,1,'FD mesh'!$B$15+1)*Setup!$B$22</f>
        <v>0</v>
      </c>
      <c r="BI374" s="0" t="n">
        <f aca="false">SUMPRODUCT('FD inverse'!$A$59:$BH$59,'FD mesh'!$B$84:$BI$84,$E373:$BL373)+'FD inverse'!$A$59*$C374/Setup!$B$17+INDEX('FD inverse'!$A$59:$BH$59,1,'FD mesh'!$B$15+1)*Setup!$B$22</f>
        <v>0</v>
      </c>
      <c r="BJ374" s="0" t="n">
        <f aca="false">SUMPRODUCT('FD inverse'!$A$60:$BH$60,'FD mesh'!$B$84:$BI$84,$E373:$BL373)+'FD inverse'!$A$60*$C374/Setup!$B$17+INDEX('FD inverse'!$A$60:$BH$60,1,'FD mesh'!$B$15+1)*Setup!$B$22</f>
        <v>0</v>
      </c>
      <c r="BK374" s="0" t="n">
        <f aca="false">SUMPRODUCT('FD inverse'!$A$61:$BH$61,'FD mesh'!$B$84:$BI$84,$E373:$BL373)+'FD inverse'!$A$61*$C374/Setup!$B$17+INDEX('FD inverse'!$A$61:$BH$61,1,'FD mesh'!$B$15+1)*Setup!$B$22</f>
        <v>0</v>
      </c>
      <c r="BL374" s="0" t="n">
        <f aca="false">SUMPRODUCT('FD inverse'!$A$62:$BH$62,'FD mesh'!$B$84:$BI$84,$E373:$BL373)+'FD inverse'!$A$62*$C374/Setup!$B$17+INDEX('FD inverse'!$A$62:$BH$62,1,'FD mesh'!$B$15+1)*Setup!$B$22</f>
        <v>0</v>
      </c>
    </row>
    <row r="375" customFormat="false" ht="15" hidden="false" customHeight="false" outlineLevel="0" collapsed="false">
      <c r="A375" s="0" t="n">
        <v>370</v>
      </c>
      <c r="B375" s="0" t="n">
        <f aca="false">A375*Setup!$B$11/3600</f>
        <v>30.8333333333333</v>
      </c>
      <c r="C375" s="0" t="n">
        <f aca="false">Setup!$B$7+Setup!$B$8*COS(2*PI()*(B375-Setup!$B$9)/24)</f>
        <v>21.0508906527595</v>
      </c>
      <c r="D375" s="0" t="n">
        <f aca="false">(C375-E375)/Setup!$B$17</f>
        <v>-0.309157235951519</v>
      </c>
      <c r="E375" s="0" t="n">
        <f aca="false">SUMPRODUCT('FD inverse'!$A$3:$BH$3,'FD mesh'!$B$84:$BI$84,$E374:$BL374)+'FD inverse'!$A$3*$C375/Setup!$B$17+INDEX('FD inverse'!$A$3:$BH$3,1,'FD mesh'!$B$15+1)*Setup!$B$22</f>
        <v>21.0910810934332</v>
      </c>
      <c r="F375" s="0" t="n">
        <f aca="false">SUMPRODUCT('FD inverse'!$A$4:$BH$4,'FD mesh'!$B$84:$BI$84,$E374:$BL374)+'FD inverse'!$A$4*$C375/Setup!$B$17+INDEX('FD inverse'!$A$4:$BH$4,1,'FD mesh'!$B$15+1)*Setup!$B$22</f>
        <v>21.10704069381</v>
      </c>
      <c r="G375" s="0" t="n">
        <f aca="false">SUMPRODUCT('FD inverse'!$A$5:$BH$5,'FD mesh'!$B$84:$BI$84,$E374:$BL374)+'FD inverse'!$A$5*$C375/Setup!$B$17+INDEX('FD inverse'!$A$5:$BH$5,1,'FD mesh'!$B$15+1)*Setup!$B$22</f>
        <v>21.1339164596654</v>
      </c>
      <c r="H375" s="0" t="n">
        <f aca="false">SUMPRODUCT('FD inverse'!$A$6:$BH$6,'FD mesh'!$B$84:$BI$84,$E374:$BL374)+'FD inverse'!$A$6*$C375/Setup!$B$17+INDEX('FD inverse'!$A$6:$BH$6,1,'FD mesh'!$B$15+1)*Setup!$B$22</f>
        <v>21.2384668090809</v>
      </c>
      <c r="I375" s="0" t="n">
        <f aca="false">SUMPRODUCT('FD inverse'!$A$7:$BH$7,'FD mesh'!$B$84:$BI$84,$E374:$BL374)+'FD inverse'!$A$7*$C375/Setup!$B$17+INDEX('FD inverse'!$A$7:$BH$7,1,'FD mesh'!$B$15+1)*Setup!$B$22</f>
        <v>21.2480870093896</v>
      </c>
      <c r="J375" s="0" t="n">
        <f aca="false">SUMPRODUCT('FD inverse'!$A$8:$BH$8,'FD mesh'!$B$84:$BI$84,$E374:$BL374)+'FD inverse'!$A$8*$C375/Setup!$B$17+INDEX('FD inverse'!$A$8:$BH$8,1,'FD mesh'!$B$15+1)*Setup!$B$22</f>
        <v>21.2575570044457</v>
      </c>
      <c r="K375" s="0" t="n">
        <f aca="false">SUMPRODUCT('FD inverse'!$A$9:$BH$9,'FD mesh'!$B$84:$BI$84,$E374:$BL374)+'FD inverse'!$A$9*$C375/Setup!$B$17+INDEX('FD inverse'!$A$9:$BH$9,1,'FD mesh'!$B$15+1)*Setup!$B$22</f>
        <v>21.2661173351499</v>
      </c>
      <c r="L375" s="0" t="n">
        <f aca="false">SUMPRODUCT('FD inverse'!$A$10:$BH$10,'FD mesh'!$B$84:$BI$84,$E374:$BL374)+'FD inverse'!$A$10*$C375/Setup!$B$17+INDEX('FD inverse'!$A$10:$BH$10,1,'FD mesh'!$B$15+1)*Setup!$B$22</f>
        <v>21.273124767606</v>
      </c>
      <c r="M375" s="0" t="n">
        <f aca="false">SUMPRODUCT('FD inverse'!$A$11:$BH$11,'FD mesh'!$B$84:$BI$84,$E374:$BL374)+'FD inverse'!$A$11*$C375/Setup!$B$17+INDEX('FD inverse'!$A$11:$BH$11,1,'FD mesh'!$B$15+1)*Setup!$B$22</f>
        <v>21.2780427525674</v>
      </c>
      <c r="N375" s="0" t="n">
        <f aca="false">SUMPRODUCT('FD inverse'!$A$12:$BH$12,'FD mesh'!$B$84:$BI$84,$E374:$BL374)+'FD inverse'!$A$12*$C375/Setup!$B$17+INDEX('FD inverse'!$A$12:$BH$12,1,'FD mesh'!$B$15+1)*Setup!$B$22</f>
        <v>21.2804328984014</v>
      </c>
      <c r="O375" s="0" t="n">
        <f aca="false">SUMPRODUCT('FD inverse'!$A$13:$BH$13,'FD mesh'!$B$84:$BI$84,$E374:$BL374)+'FD inverse'!$A$13*$C375/Setup!$B$17+INDEX('FD inverse'!$A$13:$BH$13,1,'FD mesh'!$B$15+1)*Setup!$B$22</f>
        <v>21.2799475571884</v>
      </c>
      <c r="P375" s="0" t="n">
        <f aca="false">SUMPRODUCT('FD inverse'!$A$14:$BH$14,'FD mesh'!$B$84:$BI$84,$E374:$BL374)+'FD inverse'!$A$14*$C375/Setup!$B$17+INDEX('FD inverse'!$A$14:$BH$14,1,'FD mesh'!$B$15+1)*Setup!$B$22</f>
        <v>21.2763236054575</v>
      </c>
      <c r="Q375" s="0" t="n">
        <f aca="false">SUMPRODUCT('FD inverse'!$A$15:$BH$15,'FD mesh'!$B$84:$BI$84,$E374:$BL374)+'FD inverse'!$A$15*$C375/Setup!$B$17+INDEX('FD inverse'!$A$15:$BH$15,1,'FD mesh'!$B$15+1)*Setup!$B$22</f>
        <v>21.2693774841716</v>
      </c>
      <c r="R375" s="0" t="n">
        <f aca="false">SUMPRODUCT('FD inverse'!$A$16:$BH$16,'FD mesh'!$B$84:$BI$84,$E374:$BL374)+'FD inverse'!$A$16*$C375/Setup!$B$17+INDEX('FD inverse'!$A$16:$BH$16,1,'FD mesh'!$B$15+1)*Setup!$B$22</f>
        <v>21.2590015467046</v>
      </c>
      <c r="S375" s="0" t="n">
        <f aca="false">SUMPRODUCT('FD inverse'!$A$17:$BH$17,'FD mesh'!$B$84:$BI$84,$E374:$BL374)+'FD inverse'!$A$17*$C375/Setup!$B$17+INDEX('FD inverse'!$A$17:$BH$17,1,'FD mesh'!$B$15+1)*Setup!$B$22</f>
        <v>20.8672264735274</v>
      </c>
      <c r="T375" s="0" t="n">
        <f aca="false">SUMPRODUCT('FD inverse'!$A$18:$BH$18,'FD mesh'!$B$84:$BI$84,$E374:$BL374)+'FD inverse'!$A$18*$C375/Setup!$B$17+INDEX('FD inverse'!$A$18:$BH$18,1,'FD mesh'!$B$15+1)*Setup!$B$22</f>
        <v>20.473769362579</v>
      </c>
      <c r="U375" s="0" t="n">
        <f aca="false">SUMPRODUCT('FD inverse'!$A$19:$BH$19,'FD mesh'!$B$84:$BI$84,$E374:$BL374)+'FD inverse'!$A$19*$C375/Setup!$B$17+INDEX('FD inverse'!$A$19:$BH$19,1,'FD mesh'!$B$15+1)*Setup!$B$22</f>
        <v>20.0786920213525</v>
      </c>
      <c r="V375" s="0" t="n">
        <f aca="false">SUMPRODUCT('FD inverse'!$A$20:$BH$20,'FD mesh'!$B$84:$BI$84,$E374:$BL374)+'FD inverse'!$A$20*$C375/Setup!$B$17+INDEX('FD inverse'!$A$20:$BH$20,1,'FD mesh'!$B$15+1)*Setup!$B$22</f>
        <v>19.682070386277</v>
      </c>
      <c r="W375" s="0" t="n">
        <f aca="false">SUMPRODUCT('FD inverse'!$A$21:$BH$21,'FD mesh'!$B$84:$BI$84,$E374:$BL374)+'FD inverse'!$A$21*$C375/Setup!$B$17+INDEX('FD inverse'!$A$21:$BH$21,1,'FD mesh'!$B$15+1)*Setup!$B$22</f>
        <v>19.2839927832234</v>
      </c>
      <c r="X375" s="0" t="n">
        <f aca="false">SUMPRODUCT('FD inverse'!$A$22:$BH$22,'FD mesh'!$B$84:$BI$84,$E374:$BL374)+'FD inverse'!$A$22*$C375/Setup!$B$17+INDEX('FD inverse'!$A$22:$BH$22,1,'FD mesh'!$B$15+1)*Setup!$B$22</f>
        <v>18.8845583325874</v>
      </c>
      <c r="Y375" s="0" t="n">
        <f aca="false">SUMPRODUCT('FD inverse'!$A$23:$BH$23,'FD mesh'!$B$84:$BI$84,$E374:$BL374)+'FD inverse'!$A$23*$C375/Setup!$B$17+INDEX('FD inverse'!$A$23:$BH$23,1,'FD mesh'!$B$15+1)*Setup!$B$22</f>
        <v>18.4838754893063</v>
      </c>
      <c r="Z375" s="0" t="n">
        <f aca="false">SUMPRODUCT('FD inverse'!$A$24:$BH$24,'FD mesh'!$B$84:$BI$84,$E374:$BL374)+'FD inverse'!$A$24*$C375/Setup!$B$17+INDEX('FD inverse'!$A$24:$BH$24,1,'FD mesh'!$B$15+1)*Setup!$B$22</f>
        <v>18.0820607076334</v>
      </c>
      <c r="AA375" s="0" t="n">
        <f aca="false">SUMPRODUCT('FD inverse'!$A$25:$BH$25,'FD mesh'!$B$84:$BI$84,$E374:$BL374)+'FD inverse'!$A$25*$C375/Setup!$B$17+INDEX('FD inverse'!$A$25:$BH$25,1,'FD mesh'!$B$15+1)*Setup!$B$22</f>
        <v>17.679237220029</v>
      </c>
      <c r="AB375" s="0" t="n">
        <f aca="false">SUMPRODUCT('FD inverse'!$A$26:$BH$26,'FD mesh'!$B$84:$BI$84,$E374:$BL374)+'FD inverse'!$A$26*$C375/Setup!$B$17+INDEX('FD inverse'!$A$26:$BH$26,1,'FD mesh'!$B$15+1)*Setup!$B$22</f>
        <v>17.2755339191214</v>
      </c>
      <c r="AC375" s="0" t="n">
        <f aca="false">SUMPRODUCT('FD inverse'!$A$27:$BH$27,'FD mesh'!$B$84:$BI$84,$E374:$BL374)+'FD inverse'!$A$27*$C375/Setup!$B$17+INDEX('FD inverse'!$A$27:$BH$27,1,'FD mesh'!$B$15+1)*Setup!$B$22</f>
        <v>16.8710843313475</v>
      </c>
      <c r="AD375" s="0" t="n">
        <f aca="false">SUMPRODUCT('FD inverse'!$A$28:$BH$28,'FD mesh'!$B$84:$BI$84,$E374:$BL374)+'FD inverse'!$A$28*$C375/Setup!$B$17+INDEX('FD inverse'!$A$28:$BH$28,1,'FD mesh'!$B$15+1)*Setup!$B$22</f>
        <v>16.4660256705891</v>
      </c>
      <c r="AE375" s="0" t="n">
        <f aca="false">SUMPRODUCT('FD inverse'!$A$29:$BH$29,'FD mesh'!$B$84:$BI$84,$E374:$BL374)+'FD inverse'!$A$29*$C375/Setup!$B$17+INDEX('FD inverse'!$A$29:$BH$29,1,'FD mesh'!$B$15+1)*Setup!$B$22</f>
        <v>16.0604979598793</v>
      </c>
      <c r="AF375" s="0" t="n">
        <f aca="false">SUMPRODUCT('FD inverse'!$A$30:$BH$30,'FD mesh'!$B$84:$BI$84,$E374:$BL374)+'FD inverse'!$A$30*$C375/Setup!$B$17+INDEX('FD inverse'!$A$30:$BH$30,1,'FD mesh'!$B$15+1)*Setup!$B$22</f>
        <v>15.6546432090551</v>
      </c>
      <c r="AG375" s="0" t="n">
        <f aca="false">SUMPRODUCT('FD inverse'!$A$31:$BH$31,'FD mesh'!$B$84:$BI$84,$E374:$BL374)+'FD inverse'!$A$31*$C375/Setup!$B$17+INDEX('FD inverse'!$A$31:$BH$31,1,'FD mesh'!$B$15+1)*Setup!$B$22</f>
        <v>15.2486046360847</v>
      </c>
      <c r="AH375" s="0" t="n">
        <f aca="false">SUMPRODUCT('FD inverse'!$A$32:$BH$32,'FD mesh'!$B$84:$BI$84,$E374:$BL374)+'FD inverse'!$A$32*$C375/Setup!$B$17+INDEX('FD inverse'!$A$32:$BH$32,1,'FD mesh'!$B$15+1)*Setup!$B$22</f>
        <v>15.2314552407165</v>
      </c>
      <c r="AI375" s="0" t="n">
        <f aca="false">SUMPRODUCT('FD inverse'!$A$33:$BH$33,'FD mesh'!$B$84:$BI$84,$E374:$BL374)+'FD inverse'!$A$33*$C375/Setup!$B$17+INDEX('FD inverse'!$A$33:$BH$33,1,'FD mesh'!$B$15+1)*Setup!$B$22</f>
        <v>15.2142468028408</v>
      </c>
      <c r="AJ375" s="0" t="n">
        <f aca="false">SUMPRODUCT('FD inverse'!$A$34:$BH$34,'FD mesh'!$B$84:$BI$84,$E374:$BL374)+'FD inverse'!$A$34*$C375/Setup!$B$17+INDEX('FD inverse'!$A$34:$BH$34,1,'FD mesh'!$B$15+1)*Setup!$B$22</f>
        <v>15.1969884669131</v>
      </c>
      <c r="AK375" s="0" t="n">
        <f aca="false">SUMPRODUCT('FD inverse'!$A$35:$BH$35,'FD mesh'!$B$84:$BI$84,$E374:$BL374)+'FD inverse'!$A$35*$C375/Setup!$B$17+INDEX('FD inverse'!$A$35:$BH$35,1,'FD mesh'!$B$15+1)*Setup!$B$22</f>
        <v>15.1796884658993</v>
      </c>
      <c r="AL375" s="0" t="n">
        <f aca="false">SUMPRODUCT('FD inverse'!$A$36:$BH$36,'FD mesh'!$B$84:$BI$84,$E374:$BL374)+'FD inverse'!$A$36*$C375/Setup!$B$17+INDEX('FD inverse'!$A$36:$BH$36,1,'FD mesh'!$B$15+1)*Setup!$B$22</f>
        <v>15.1623541035939</v>
      </c>
      <c r="AM375" s="0" t="n">
        <f aca="false">SUMPRODUCT('FD inverse'!$A$37:$BH$37,'FD mesh'!$B$84:$BI$84,$E374:$BL374)+'FD inverse'!$A$37*$C375/Setup!$B$17+INDEX('FD inverse'!$A$37:$BH$37,1,'FD mesh'!$B$15+1)*Setup!$B$22</f>
        <v>15.1449917614255</v>
      </c>
      <c r="AN375" s="0" t="n">
        <f aca="false">SUMPRODUCT('FD inverse'!$A$38:$BH$38,'FD mesh'!$B$84:$BI$84,$E374:$BL374)+'FD inverse'!$A$38*$C375/Setup!$B$17+INDEX('FD inverse'!$A$38:$BH$38,1,'FD mesh'!$B$15+1)*Setup!$B$22</f>
        <v>15.1276069272875</v>
      </c>
      <c r="AO375" s="0" t="n">
        <f aca="false">SUMPRODUCT('FD inverse'!$A$39:$BH$39,'FD mesh'!$B$84:$BI$84,$E374:$BL374)+'FD inverse'!$A$39*$C375/Setup!$B$17+INDEX('FD inverse'!$A$39:$BH$39,1,'FD mesh'!$B$15+1)*Setup!$B$22</f>
        <v>15.110204244001</v>
      </c>
      <c r="AP375" s="0" t="n">
        <f aca="false">SUMPRODUCT('FD inverse'!$A$40:$BH$40,'FD mesh'!$B$84:$BI$84,$E374:$BL374)+'FD inverse'!$A$40*$C375/Setup!$B$17+INDEX('FD inverse'!$A$40:$BH$40,1,'FD mesh'!$B$15+1)*Setup!$B$22</f>
        <v>15.0927875750922</v>
      </c>
      <c r="AQ375" s="0" t="n">
        <f aca="false">SUMPRODUCT('FD inverse'!$A$41:$BH$41,'FD mesh'!$B$84:$BI$84,$E374:$BL374)+'FD inverse'!$A$41*$C375/Setup!$B$17+INDEX('FD inverse'!$A$41:$BH$41,1,'FD mesh'!$B$15+1)*Setup!$B$22</f>
        <v>15.0753600856372</v>
      </c>
      <c r="AR375" s="0" t="n">
        <f aca="false">SUMPRODUCT('FD inverse'!$A$42:$BH$42,'FD mesh'!$B$84:$BI$84,$E374:$BL374)+'FD inverse'!$A$42*$C375/Setup!$B$17+INDEX('FD inverse'!$A$42:$BH$42,1,'FD mesh'!$B$15+1)*Setup!$B$22</f>
        <v>15.0579243359908</v>
      </c>
      <c r="AS375" s="0" t="n">
        <f aca="false">SUMPRODUCT('FD inverse'!$A$43:$BH$43,'FD mesh'!$B$84:$BI$84,$E374:$BL374)+'FD inverse'!$A$43*$C375/Setup!$B$17+INDEX('FD inverse'!$A$43:$BH$43,1,'FD mesh'!$B$15+1)*Setup!$B$22</f>
        <v>0</v>
      </c>
      <c r="AT375" s="0" t="n">
        <f aca="false">SUMPRODUCT('FD inverse'!$A$44:$BH$44,'FD mesh'!$B$84:$BI$84,$E374:$BL374)+'FD inverse'!$A$44*$C375/Setup!$B$17+INDEX('FD inverse'!$A$44:$BH$44,1,'FD mesh'!$B$15+1)*Setup!$B$22</f>
        <v>0</v>
      </c>
      <c r="AU375" s="0" t="n">
        <f aca="false">SUMPRODUCT('FD inverse'!$A$45:$BH$45,'FD mesh'!$B$84:$BI$84,$E374:$BL374)+'FD inverse'!$A$45*$C375/Setup!$B$17+INDEX('FD inverse'!$A$45:$BH$45,1,'FD mesh'!$B$15+1)*Setup!$B$22</f>
        <v>0</v>
      </c>
      <c r="AV375" s="0" t="n">
        <f aca="false">SUMPRODUCT('FD inverse'!$A$46:$BH$46,'FD mesh'!$B$84:$BI$84,$E374:$BL374)+'FD inverse'!$A$46*$C375/Setup!$B$17+INDEX('FD inverse'!$A$46:$BH$46,1,'FD mesh'!$B$15+1)*Setup!$B$22</f>
        <v>0</v>
      </c>
      <c r="AW375" s="0" t="n">
        <f aca="false">SUMPRODUCT('FD inverse'!$A$47:$BH$47,'FD mesh'!$B$84:$BI$84,$E374:$BL374)+'FD inverse'!$A$47*$C375/Setup!$B$17+INDEX('FD inverse'!$A$47:$BH$47,1,'FD mesh'!$B$15+1)*Setup!$B$22</f>
        <v>0</v>
      </c>
      <c r="AX375" s="0" t="n">
        <f aca="false">SUMPRODUCT('FD inverse'!$A$48:$BH$48,'FD mesh'!$B$84:$BI$84,$E374:$BL374)+'FD inverse'!$A$48*$C375/Setup!$B$17+INDEX('FD inverse'!$A$48:$BH$48,1,'FD mesh'!$B$15+1)*Setup!$B$22</f>
        <v>0</v>
      </c>
      <c r="AY375" s="0" t="n">
        <f aca="false">SUMPRODUCT('FD inverse'!$A$49:$BH$49,'FD mesh'!$B$84:$BI$84,$E374:$BL374)+'FD inverse'!$A$49*$C375/Setup!$B$17+INDEX('FD inverse'!$A$49:$BH$49,1,'FD mesh'!$B$15+1)*Setup!$B$22</f>
        <v>0</v>
      </c>
      <c r="AZ375" s="0" t="n">
        <f aca="false">SUMPRODUCT('FD inverse'!$A$50:$BH$50,'FD mesh'!$B$84:$BI$84,$E374:$BL374)+'FD inverse'!$A$50*$C375/Setup!$B$17+INDEX('FD inverse'!$A$50:$BH$50,1,'FD mesh'!$B$15+1)*Setup!$B$22</f>
        <v>0</v>
      </c>
      <c r="BA375" s="0" t="n">
        <f aca="false">SUMPRODUCT('FD inverse'!$A$51:$BH$51,'FD mesh'!$B$84:$BI$84,$E374:$BL374)+'FD inverse'!$A$51*$C375/Setup!$B$17+INDEX('FD inverse'!$A$51:$BH$51,1,'FD mesh'!$B$15+1)*Setup!$B$22</f>
        <v>0</v>
      </c>
      <c r="BB375" s="0" t="n">
        <f aca="false">SUMPRODUCT('FD inverse'!$A$52:$BH$52,'FD mesh'!$B$84:$BI$84,$E374:$BL374)+'FD inverse'!$A$52*$C375/Setup!$B$17+INDEX('FD inverse'!$A$52:$BH$52,1,'FD mesh'!$B$15+1)*Setup!$B$22</f>
        <v>0</v>
      </c>
      <c r="BC375" s="0" t="n">
        <f aca="false">SUMPRODUCT('FD inverse'!$A$53:$BH$53,'FD mesh'!$B$84:$BI$84,$E374:$BL374)+'FD inverse'!$A$53*$C375/Setup!$B$17+INDEX('FD inverse'!$A$53:$BH$53,1,'FD mesh'!$B$15+1)*Setup!$B$22</f>
        <v>0</v>
      </c>
      <c r="BD375" s="0" t="n">
        <f aca="false">SUMPRODUCT('FD inverse'!$A$54:$BH$54,'FD mesh'!$B$84:$BI$84,$E374:$BL374)+'FD inverse'!$A$54*$C375/Setup!$B$17+INDEX('FD inverse'!$A$54:$BH$54,1,'FD mesh'!$B$15+1)*Setup!$B$22</f>
        <v>0</v>
      </c>
      <c r="BE375" s="0" t="n">
        <f aca="false">SUMPRODUCT('FD inverse'!$A$55:$BH$55,'FD mesh'!$B$84:$BI$84,$E374:$BL374)+'FD inverse'!$A$55*$C375/Setup!$B$17+INDEX('FD inverse'!$A$55:$BH$55,1,'FD mesh'!$B$15+1)*Setup!$B$22</f>
        <v>0</v>
      </c>
      <c r="BF375" s="0" t="n">
        <f aca="false">SUMPRODUCT('FD inverse'!$A$56:$BH$56,'FD mesh'!$B$84:$BI$84,$E374:$BL374)+'FD inverse'!$A$56*$C375/Setup!$B$17+INDEX('FD inverse'!$A$56:$BH$56,1,'FD mesh'!$B$15+1)*Setup!$B$22</f>
        <v>0</v>
      </c>
      <c r="BG375" s="0" t="n">
        <f aca="false">SUMPRODUCT('FD inverse'!$A$57:$BH$57,'FD mesh'!$B$84:$BI$84,$E374:$BL374)+'FD inverse'!$A$57*$C375/Setup!$B$17+INDEX('FD inverse'!$A$57:$BH$57,1,'FD mesh'!$B$15+1)*Setup!$B$22</f>
        <v>0</v>
      </c>
      <c r="BH375" s="0" t="n">
        <f aca="false">SUMPRODUCT('FD inverse'!$A$58:$BH$58,'FD mesh'!$B$84:$BI$84,$E374:$BL374)+'FD inverse'!$A$58*$C375/Setup!$B$17+INDEX('FD inverse'!$A$58:$BH$58,1,'FD mesh'!$B$15+1)*Setup!$B$22</f>
        <v>0</v>
      </c>
      <c r="BI375" s="0" t="n">
        <f aca="false">SUMPRODUCT('FD inverse'!$A$59:$BH$59,'FD mesh'!$B$84:$BI$84,$E374:$BL374)+'FD inverse'!$A$59*$C375/Setup!$B$17+INDEX('FD inverse'!$A$59:$BH$59,1,'FD mesh'!$B$15+1)*Setup!$B$22</f>
        <v>0</v>
      </c>
      <c r="BJ375" s="0" t="n">
        <f aca="false">SUMPRODUCT('FD inverse'!$A$60:$BH$60,'FD mesh'!$B$84:$BI$84,$E374:$BL374)+'FD inverse'!$A$60*$C375/Setup!$B$17+INDEX('FD inverse'!$A$60:$BH$60,1,'FD mesh'!$B$15+1)*Setup!$B$22</f>
        <v>0</v>
      </c>
      <c r="BK375" s="0" t="n">
        <f aca="false">SUMPRODUCT('FD inverse'!$A$61:$BH$61,'FD mesh'!$B$84:$BI$84,$E374:$BL374)+'FD inverse'!$A$61*$C375/Setup!$B$17+INDEX('FD inverse'!$A$61:$BH$61,1,'FD mesh'!$B$15+1)*Setup!$B$22</f>
        <v>0</v>
      </c>
      <c r="BL375" s="0" t="n">
        <f aca="false">SUMPRODUCT('FD inverse'!$A$62:$BH$62,'FD mesh'!$B$84:$BI$84,$E374:$BL374)+'FD inverse'!$A$62*$C375/Setup!$B$17+INDEX('FD inverse'!$A$62:$BH$62,1,'FD mesh'!$B$15+1)*Setup!$B$22</f>
        <v>0</v>
      </c>
    </row>
    <row r="376" customFormat="false" ht="15" hidden="false" customHeight="false" outlineLevel="0" collapsed="false">
      <c r="A376" s="0" t="n">
        <v>371</v>
      </c>
      <c r="B376" s="0" t="n">
        <f aca="false">A376*Setup!$B$11/3600</f>
        <v>30.9166666666667</v>
      </c>
      <c r="C376" s="0" t="n">
        <f aca="false">Setup!$B$7+Setup!$B$8*COS(2*PI()*(B376-Setup!$B$9)/24)</f>
        <v>21.110544151761</v>
      </c>
      <c r="D376" s="0" t="n">
        <f aca="false">(C376-E376)/Setup!$B$17</f>
        <v>-0.097310841075809</v>
      </c>
      <c r="E376" s="0" t="n">
        <f aca="false">SUMPRODUCT('FD inverse'!$A$3:$BH$3,'FD mesh'!$B$84:$BI$84,$E375:$BL375)+'FD inverse'!$A$3*$C376/Setup!$B$17+INDEX('FD inverse'!$A$3:$BH$3,1,'FD mesh'!$B$15+1)*Setup!$B$22</f>
        <v>21.1231945611008</v>
      </c>
      <c r="F376" s="0" t="n">
        <f aca="false">SUMPRODUCT('FD inverse'!$A$4:$BH$4,'FD mesh'!$B$84:$BI$84,$E375:$BL375)+'FD inverse'!$A$4*$C376/Setup!$B$17+INDEX('FD inverse'!$A$4:$BH$4,1,'FD mesh'!$B$15+1)*Setup!$B$22</f>
        <v>21.1330597855895</v>
      </c>
      <c r="G376" s="0" t="n">
        <f aca="false">SUMPRODUCT('FD inverse'!$A$5:$BH$5,'FD mesh'!$B$84:$BI$84,$E375:$BL375)+'FD inverse'!$A$5*$C376/Setup!$B$17+INDEX('FD inverse'!$A$5:$BH$5,1,'FD mesh'!$B$15+1)*Setup!$B$22</f>
        <v>21.154218018663</v>
      </c>
      <c r="H376" s="0" t="n">
        <f aca="false">SUMPRODUCT('FD inverse'!$A$6:$BH$6,'FD mesh'!$B$84:$BI$84,$E375:$BL375)+'FD inverse'!$A$6*$C376/Setup!$B$17+INDEX('FD inverse'!$A$6:$BH$6,1,'FD mesh'!$B$15+1)*Setup!$B$22</f>
        <v>21.2401129018924</v>
      </c>
      <c r="I376" s="0" t="n">
        <f aca="false">SUMPRODUCT('FD inverse'!$A$7:$BH$7,'FD mesh'!$B$84:$BI$84,$E375:$BL375)+'FD inverse'!$A$7*$C376/Setup!$B$17+INDEX('FD inverse'!$A$7:$BH$7,1,'FD mesh'!$B$15+1)*Setup!$B$22</f>
        <v>21.248199792093</v>
      </c>
      <c r="J376" s="0" t="n">
        <f aca="false">SUMPRODUCT('FD inverse'!$A$8:$BH$8,'FD mesh'!$B$84:$BI$84,$E375:$BL375)+'FD inverse'!$A$8*$C376/Setup!$B$17+INDEX('FD inverse'!$A$8:$BH$8,1,'FD mesh'!$B$15+1)*Setup!$B$22</f>
        <v>21.2563532207618</v>
      </c>
      <c r="K376" s="0" t="n">
        <f aca="false">SUMPRODUCT('FD inverse'!$A$9:$BH$9,'FD mesh'!$B$84:$BI$84,$E375:$BL375)+'FD inverse'!$A$9*$C376/Setup!$B$17+INDEX('FD inverse'!$A$9:$BH$9,1,'FD mesh'!$B$15+1)*Setup!$B$22</f>
        <v>21.2637964525669</v>
      </c>
      <c r="L376" s="0" t="n">
        <f aca="false">SUMPRODUCT('FD inverse'!$A$10:$BH$10,'FD mesh'!$B$84:$BI$84,$E375:$BL375)+'FD inverse'!$A$10*$C376/Setup!$B$17+INDEX('FD inverse'!$A$10:$BH$10,1,'FD mesh'!$B$15+1)*Setup!$B$22</f>
        <v>21.2698704321106</v>
      </c>
      <c r="M376" s="0" t="n">
        <f aca="false">SUMPRODUCT('FD inverse'!$A$11:$BH$11,'FD mesh'!$B$84:$BI$84,$E375:$BL375)+'FD inverse'!$A$11*$C376/Setup!$B$17+INDEX('FD inverse'!$A$11:$BH$11,1,'FD mesh'!$B$15+1)*Setup!$B$22</f>
        <v>21.2740244497102</v>
      </c>
      <c r="N376" s="0" t="n">
        <f aca="false">SUMPRODUCT('FD inverse'!$A$12:$BH$12,'FD mesh'!$B$84:$BI$84,$E375:$BL375)+'FD inverse'!$A$12*$C376/Setup!$B$17+INDEX('FD inverse'!$A$12:$BH$12,1,'FD mesh'!$B$15+1)*Setup!$B$22</f>
        <v>21.2758077871579</v>
      </c>
      <c r="O376" s="0" t="n">
        <f aca="false">SUMPRODUCT('FD inverse'!$A$13:$BH$13,'FD mesh'!$B$84:$BI$84,$E375:$BL375)+'FD inverse'!$A$13*$C376/Setup!$B$17+INDEX('FD inverse'!$A$13:$BH$13,1,'FD mesh'!$B$15+1)*Setup!$B$22</f>
        <v>21.274862445406</v>
      </c>
      <c r="P376" s="0" t="n">
        <f aca="false">SUMPRODUCT('FD inverse'!$A$14:$BH$14,'FD mesh'!$B$84:$BI$84,$E375:$BL375)+'FD inverse'!$A$14*$C376/Setup!$B$17+INDEX('FD inverse'!$A$14:$BH$14,1,'FD mesh'!$B$15+1)*Setup!$B$22</f>
        <v>21.2709170377058</v>
      </c>
      <c r="Q376" s="0" t="n">
        <f aca="false">SUMPRODUCT('FD inverse'!$A$15:$BH$15,'FD mesh'!$B$84:$BI$84,$E375:$BL375)+'FD inverse'!$A$15*$C376/Setup!$B$17+INDEX('FD inverse'!$A$15:$BH$15,1,'FD mesh'!$B$15+1)*Setup!$B$22</f>
        <v>21.263781914518</v>
      </c>
      <c r="R376" s="0" t="n">
        <f aca="false">SUMPRODUCT('FD inverse'!$A$16:$BH$16,'FD mesh'!$B$84:$BI$84,$E375:$BL375)+'FD inverse'!$A$16*$C376/Setup!$B$17+INDEX('FD inverse'!$A$16:$BH$16,1,'FD mesh'!$B$15+1)*Setup!$B$22</f>
        <v>21.2533455702955</v>
      </c>
      <c r="S376" s="0" t="n">
        <f aca="false">SUMPRODUCT('FD inverse'!$A$17:$BH$17,'FD mesh'!$B$84:$BI$84,$E375:$BL375)+'FD inverse'!$A$17*$C376/Setup!$B$17+INDEX('FD inverse'!$A$17:$BH$17,1,'FD mesh'!$B$15+1)*Setup!$B$22</f>
        <v>20.8617020640203</v>
      </c>
      <c r="T376" s="0" t="n">
        <f aca="false">SUMPRODUCT('FD inverse'!$A$18:$BH$18,'FD mesh'!$B$84:$BI$84,$E375:$BL375)+'FD inverse'!$A$18*$C376/Setup!$B$17+INDEX('FD inverse'!$A$18:$BH$18,1,'FD mesh'!$B$15+1)*Setup!$B$22</f>
        <v>20.4684328029473</v>
      </c>
      <c r="U376" s="0" t="n">
        <f aca="false">SUMPRODUCT('FD inverse'!$A$19:$BH$19,'FD mesh'!$B$84:$BI$84,$E375:$BL375)+'FD inverse'!$A$19*$C376/Setup!$B$17+INDEX('FD inverse'!$A$19:$BH$19,1,'FD mesh'!$B$15+1)*Setup!$B$22</f>
        <v>20.0735930686112</v>
      </c>
      <c r="V376" s="0" t="n">
        <f aca="false">SUMPRODUCT('FD inverse'!$A$20:$BH$20,'FD mesh'!$B$84:$BI$84,$E375:$BL375)+'FD inverse'!$A$20*$C376/Setup!$B$17+INDEX('FD inverse'!$A$20:$BH$20,1,'FD mesh'!$B$15+1)*Setup!$B$22</f>
        <v>19.6772527853256</v>
      </c>
      <c r="W376" s="0" t="n">
        <f aca="false">SUMPRODUCT('FD inverse'!$A$21:$BH$21,'FD mesh'!$B$84:$BI$84,$E375:$BL375)+'FD inverse'!$A$21*$C376/Setup!$B$17+INDEX('FD inverse'!$A$21:$BH$21,1,'FD mesh'!$B$15+1)*Setup!$B$22</f>
        <v>19.2794947509029</v>
      </c>
      <c r="X376" s="0" t="n">
        <f aca="false">SUMPRODUCT('FD inverse'!$A$22:$BH$22,'FD mesh'!$B$84:$BI$84,$E375:$BL375)+'FD inverse'!$A$22*$C376/Setup!$B$17+INDEX('FD inverse'!$A$22:$BH$22,1,'FD mesh'!$B$15+1)*Setup!$B$22</f>
        <v>18.8804130098258</v>
      </c>
      <c r="Y376" s="0" t="n">
        <f aca="false">SUMPRODUCT('FD inverse'!$A$23:$BH$23,'FD mesh'!$B$84:$BI$84,$E375:$BL375)+'FD inverse'!$A$23*$C376/Setup!$B$17+INDEX('FD inverse'!$A$23:$BH$23,1,'FD mesh'!$B$15+1)*Setup!$B$22</f>
        <v>18.480111359479</v>
      </c>
      <c r="Z376" s="0" t="n">
        <f aca="false">SUMPRODUCT('FD inverse'!$A$24:$BH$24,'FD mesh'!$B$84:$BI$84,$E375:$BL375)+'FD inverse'!$A$24*$C376/Setup!$B$17+INDEX('FD inverse'!$A$24:$BH$24,1,'FD mesh'!$B$15+1)*Setup!$B$22</f>
        <v>18.0787019794972</v>
      </c>
      <c r="AA376" s="0" t="n">
        <f aca="false">SUMPRODUCT('FD inverse'!$A$25:$BH$25,'FD mesh'!$B$84:$BI$84,$E375:$BL375)+'FD inverse'!$A$25*$C376/Setup!$B$17+INDEX('FD inverse'!$A$25:$BH$25,1,'FD mesh'!$B$15+1)*Setup!$B$22</f>
        <v>17.6763041738068</v>
      </c>
      <c r="AB376" s="0" t="n">
        <f aca="false">SUMPRODUCT('FD inverse'!$A$26:$BH$26,'FD mesh'!$B$84:$BI$84,$E375:$BL375)+'FD inverse'!$A$26*$C376/Setup!$B$17+INDEX('FD inverse'!$A$26:$BH$26,1,'FD mesh'!$B$15+1)*Setup!$B$22</f>
        <v>17.2730432145139</v>
      </c>
      <c r="AC376" s="0" t="n">
        <f aca="false">SUMPRODUCT('FD inverse'!$A$27:$BH$27,'FD mesh'!$B$84:$BI$84,$E375:$BL375)+'FD inverse'!$A$27*$C376/Setup!$B$17+INDEX('FD inverse'!$A$27:$BH$27,1,'FD mesh'!$B$15+1)*Setup!$B$22</f>
        <v>16.8690492764365</v>
      </c>
      <c r="AD376" s="0" t="n">
        <f aca="false">SUMPRODUCT('FD inverse'!$A$28:$BH$28,'FD mesh'!$B$84:$BI$84,$E375:$BL375)+'FD inverse'!$A$28*$C376/Setup!$B$17+INDEX('FD inverse'!$A$28:$BH$28,1,'FD mesh'!$B$15+1)*Setup!$B$22</f>
        <v>16.464456450771</v>
      </c>
      <c r="AE376" s="0" t="n">
        <f aca="false">SUMPRODUCT('FD inverse'!$A$29:$BH$29,'FD mesh'!$B$84:$BI$84,$E375:$BL375)+'FD inverse'!$A$29*$C376/Setup!$B$17+INDEX('FD inverse'!$A$29:$BH$29,1,'FD mesh'!$B$15+1)*Setup!$B$22</f>
        <v>16.0594018261305</v>
      </c>
      <c r="AF376" s="0" t="n">
        <f aca="false">SUMPRODUCT('FD inverse'!$A$30:$BH$30,'FD mesh'!$B$84:$BI$84,$E375:$BL375)+'FD inverse'!$A$30*$C376/Setup!$B$17+INDEX('FD inverse'!$A$30:$BH$30,1,'FD mesh'!$B$15+1)*Setup!$B$22</f>
        <v>15.6540246249867</v>
      </c>
      <c r="AG376" s="0" t="n">
        <f aca="false">SUMPRODUCT('FD inverse'!$A$31:$BH$31,'FD mesh'!$B$84:$BI$84,$E375:$BL375)+'FD inverse'!$A$31*$C376/Setup!$B$17+INDEX('FD inverse'!$A$31:$BH$31,1,'FD mesh'!$B$15+1)*Setup!$B$22</f>
        <v>15.2484653833886</v>
      </c>
      <c r="AH376" s="0" t="n">
        <f aca="false">SUMPRODUCT('FD inverse'!$A$32:$BH$32,'FD mesh'!$B$84:$BI$84,$E375:$BL375)+'FD inverse'!$A$32*$C376/Setup!$B$17+INDEX('FD inverse'!$A$32:$BH$32,1,'FD mesh'!$B$15+1)*Setup!$B$22</f>
        <v>15.2313354540237</v>
      </c>
      <c r="AI376" s="0" t="n">
        <f aca="false">SUMPRODUCT('FD inverse'!$A$33:$BH$33,'FD mesh'!$B$84:$BI$84,$E375:$BL375)+'FD inverse'!$A$33*$C376/Setup!$B$17+INDEX('FD inverse'!$A$33:$BH$33,1,'FD mesh'!$B$15+1)*Setup!$B$22</f>
        <v>15.214144885876</v>
      </c>
      <c r="AJ376" s="0" t="n">
        <f aca="false">SUMPRODUCT('FD inverse'!$A$34:$BH$34,'FD mesh'!$B$84:$BI$84,$E375:$BL375)+'FD inverse'!$A$34*$C376/Setup!$B$17+INDEX('FD inverse'!$A$34:$BH$34,1,'FD mesh'!$B$15+1)*Setup!$B$22</f>
        <v>15.1969027250132</v>
      </c>
      <c r="AK376" s="0" t="n">
        <f aca="false">SUMPRODUCT('FD inverse'!$A$35:$BH$35,'FD mesh'!$B$84:$BI$84,$E375:$BL375)+'FD inverse'!$A$35*$C376/Setup!$B$17+INDEX('FD inverse'!$A$35:$BH$35,1,'FD mesh'!$B$15+1)*Setup!$B$22</f>
        <v>15.1796171596257</v>
      </c>
      <c r="AL376" s="0" t="n">
        <f aca="false">SUMPRODUCT('FD inverse'!$A$36:$BH$36,'FD mesh'!$B$84:$BI$84,$E375:$BL375)+'FD inverse'!$A$36*$C376/Setup!$B$17+INDEX('FD inverse'!$A$36:$BH$36,1,'FD mesh'!$B$15+1)*Setup!$B$22</f>
        <v>15.1622954973601</v>
      </c>
      <c r="AM376" s="0" t="n">
        <f aca="false">SUMPRODUCT('FD inverse'!$A$37:$BH$37,'FD mesh'!$B$84:$BI$84,$E375:$BL375)+'FD inverse'!$A$37*$C376/Setup!$B$17+INDEX('FD inverse'!$A$37:$BH$37,1,'FD mesh'!$B$15+1)*Setup!$B$22</f>
        <v>15.1449441672692</v>
      </c>
      <c r="AN376" s="0" t="n">
        <f aca="false">SUMPRODUCT('FD inverse'!$A$38:$BH$38,'FD mesh'!$B$84:$BI$84,$E375:$BL375)+'FD inverse'!$A$38*$C376/Setup!$B$17+INDEX('FD inverse'!$A$38:$BH$38,1,'FD mesh'!$B$15+1)*Setup!$B$22</f>
        <v>15.12756874392</v>
      </c>
      <c r="AO376" s="0" t="n">
        <f aca="false">SUMPRODUCT('FD inverse'!$A$39:$BH$39,'FD mesh'!$B$84:$BI$84,$E375:$BL375)+'FD inverse'!$A$39*$C376/Setup!$B$17+INDEX('FD inverse'!$A$39:$BH$39,1,'FD mesh'!$B$15+1)*Setup!$B$22</f>
        <v>15.1101739912708</v>
      </c>
      <c r="AP376" s="0" t="n">
        <f aca="false">SUMPRODUCT('FD inverse'!$A$40:$BH$40,'FD mesh'!$B$84:$BI$84,$E375:$BL375)+'FD inverse'!$A$40*$C376/Setup!$B$17+INDEX('FD inverse'!$A$40:$BH$40,1,'FD mesh'!$B$15+1)*Setup!$B$22</f>
        <v>15.0927639239927</v>
      </c>
      <c r="AQ376" s="0" t="n">
        <f aca="false">SUMPRODUCT('FD inverse'!$A$41:$BH$41,'FD mesh'!$B$84:$BI$84,$E375:$BL375)+'FD inverse'!$A$41*$C376/Setup!$B$17+INDEX('FD inverse'!$A$41:$BH$41,1,'FD mesh'!$B$15+1)*Setup!$B$22</f>
        <v>15.0753418839834</v>
      </c>
      <c r="AR376" s="0" t="n">
        <f aca="false">SUMPRODUCT('FD inverse'!$A$42:$BH$42,'FD mesh'!$B$84:$BI$84,$E375:$BL375)+'FD inverse'!$A$42*$C376/Setup!$B$17+INDEX('FD inverse'!$A$42:$BH$42,1,'FD mesh'!$B$15+1)*Setup!$B$22</f>
        <v>15.0579106298777</v>
      </c>
      <c r="AS376" s="0" t="n">
        <f aca="false">SUMPRODUCT('FD inverse'!$A$43:$BH$43,'FD mesh'!$B$84:$BI$84,$E375:$BL375)+'FD inverse'!$A$43*$C376/Setup!$B$17+INDEX('FD inverse'!$A$43:$BH$43,1,'FD mesh'!$B$15+1)*Setup!$B$22</f>
        <v>0</v>
      </c>
      <c r="AT376" s="0" t="n">
        <f aca="false">SUMPRODUCT('FD inverse'!$A$44:$BH$44,'FD mesh'!$B$84:$BI$84,$E375:$BL375)+'FD inverse'!$A$44*$C376/Setup!$B$17+INDEX('FD inverse'!$A$44:$BH$44,1,'FD mesh'!$B$15+1)*Setup!$B$22</f>
        <v>0</v>
      </c>
      <c r="AU376" s="0" t="n">
        <f aca="false">SUMPRODUCT('FD inverse'!$A$45:$BH$45,'FD mesh'!$B$84:$BI$84,$E375:$BL375)+'FD inverse'!$A$45*$C376/Setup!$B$17+INDEX('FD inverse'!$A$45:$BH$45,1,'FD mesh'!$B$15+1)*Setup!$B$22</f>
        <v>0</v>
      </c>
      <c r="AV376" s="0" t="n">
        <f aca="false">SUMPRODUCT('FD inverse'!$A$46:$BH$46,'FD mesh'!$B$84:$BI$84,$E375:$BL375)+'FD inverse'!$A$46*$C376/Setup!$B$17+INDEX('FD inverse'!$A$46:$BH$46,1,'FD mesh'!$B$15+1)*Setup!$B$22</f>
        <v>0</v>
      </c>
      <c r="AW376" s="0" t="n">
        <f aca="false">SUMPRODUCT('FD inverse'!$A$47:$BH$47,'FD mesh'!$B$84:$BI$84,$E375:$BL375)+'FD inverse'!$A$47*$C376/Setup!$B$17+INDEX('FD inverse'!$A$47:$BH$47,1,'FD mesh'!$B$15+1)*Setup!$B$22</f>
        <v>0</v>
      </c>
      <c r="AX376" s="0" t="n">
        <f aca="false">SUMPRODUCT('FD inverse'!$A$48:$BH$48,'FD mesh'!$B$84:$BI$84,$E375:$BL375)+'FD inverse'!$A$48*$C376/Setup!$B$17+INDEX('FD inverse'!$A$48:$BH$48,1,'FD mesh'!$B$15+1)*Setup!$B$22</f>
        <v>0</v>
      </c>
      <c r="AY376" s="0" t="n">
        <f aca="false">SUMPRODUCT('FD inverse'!$A$49:$BH$49,'FD mesh'!$B$84:$BI$84,$E375:$BL375)+'FD inverse'!$A$49*$C376/Setup!$B$17+INDEX('FD inverse'!$A$49:$BH$49,1,'FD mesh'!$B$15+1)*Setup!$B$22</f>
        <v>0</v>
      </c>
      <c r="AZ376" s="0" t="n">
        <f aca="false">SUMPRODUCT('FD inverse'!$A$50:$BH$50,'FD mesh'!$B$84:$BI$84,$E375:$BL375)+'FD inverse'!$A$50*$C376/Setup!$B$17+INDEX('FD inverse'!$A$50:$BH$50,1,'FD mesh'!$B$15+1)*Setup!$B$22</f>
        <v>0</v>
      </c>
      <c r="BA376" s="0" t="n">
        <f aca="false">SUMPRODUCT('FD inverse'!$A$51:$BH$51,'FD mesh'!$B$84:$BI$84,$E375:$BL375)+'FD inverse'!$A$51*$C376/Setup!$B$17+INDEX('FD inverse'!$A$51:$BH$51,1,'FD mesh'!$B$15+1)*Setup!$B$22</f>
        <v>0</v>
      </c>
      <c r="BB376" s="0" t="n">
        <f aca="false">SUMPRODUCT('FD inverse'!$A$52:$BH$52,'FD mesh'!$B$84:$BI$84,$E375:$BL375)+'FD inverse'!$A$52*$C376/Setup!$B$17+INDEX('FD inverse'!$A$52:$BH$52,1,'FD mesh'!$B$15+1)*Setup!$B$22</f>
        <v>0</v>
      </c>
      <c r="BC376" s="0" t="n">
        <f aca="false">SUMPRODUCT('FD inverse'!$A$53:$BH$53,'FD mesh'!$B$84:$BI$84,$E375:$BL375)+'FD inverse'!$A$53*$C376/Setup!$B$17+INDEX('FD inverse'!$A$53:$BH$53,1,'FD mesh'!$B$15+1)*Setup!$B$22</f>
        <v>0</v>
      </c>
      <c r="BD376" s="0" t="n">
        <f aca="false">SUMPRODUCT('FD inverse'!$A$54:$BH$54,'FD mesh'!$B$84:$BI$84,$E375:$BL375)+'FD inverse'!$A$54*$C376/Setup!$B$17+INDEX('FD inverse'!$A$54:$BH$54,1,'FD mesh'!$B$15+1)*Setup!$B$22</f>
        <v>0</v>
      </c>
      <c r="BE376" s="0" t="n">
        <f aca="false">SUMPRODUCT('FD inverse'!$A$55:$BH$55,'FD mesh'!$B$84:$BI$84,$E375:$BL375)+'FD inverse'!$A$55*$C376/Setup!$B$17+INDEX('FD inverse'!$A$55:$BH$55,1,'FD mesh'!$B$15+1)*Setup!$B$22</f>
        <v>0</v>
      </c>
      <c r="BF376" s="0" t="n">
        <f aca="false">SUMPRODUCT('FD inverse'!$A$56:$BH$56,'FD mesh'!$B$84:$BI$84,$E375:$BL375)+'FD inverse'!$A$56*$C376/Setup!$B$17+INDEX('FD inverse'!$A$56:$BH$56,1,'FD mesh'!$B$15+1)*Setup!$B$22</f>
        <v>0</v>
      </c>
      <c r="BG376" s="0" t="n">
        <f aca="false">SUMPRODUCT('FD inverse'!$A$57:$BH$57,'FD mesh'!$B$84:$BI$84,$E375:$BL375)+'FD inverse'!$A$57*$C376/Setup!$B$17+INDEX('FD inverse'!$A$57:$BH$57,1,'FD mesh'!$B$15+1)*Setup!$B$22</f>
        <v>0</v>
      </c>
      <c r="BH376" s="0" t="n">
        <f aca="false">SUMPRODUCT('FD inverse'!$A$58:$BH$58,'FD mesh'!$B$84:$BI$84,$E375:$BL375)+'FD inverse'!$A$58*$C376/Setup!$B$17+INDEX('FD inverse'!$A$58:$BH$58,1,'FD mesh'!$B$15+1)*Setup!$B$22</f>
        <v>0</v>
      </c>
      <c r="BI376" s="0" t="n">
        <f aca="false">SUMPRODUCT('FD inverse'!$A$59:$BH$59,'FD mesh'!$B$84:$BI$84,$E375:$BL375)+'FD inverse'!$A$59*$C376/Setup!$B$17+INDEX('FD inverse'!$A$59:$BH$59,1,'FD mesh'!$B$15+1)*Setup!$B$22</f>
        <v>0</v>
      </c>
      <c r="BJ376" s="0" t="n">
        <f aca="false">SUMPRODUCT('FD inverse'!$A$60:$BH$60,'FD mesh'!$B$84:$BI$84,$E375:$BL375)+'FD inverse'!$A$60*$C376/Setup!$B$17+INDEX('FD inverse'!$A$60:$BH$60,1,'FD mesh'!$B$15+1)*Setup!$B$22</f>
        <v>0</v>
      </c>
      <c r="BK376" s="0" t="n">
        <f aca="false">SUMPRODUCT('FD inverse'!$A$61:$BH$61,'FD mesh'!$B$84:$BI$84,$E375:$BL375)+'FD inverse'!$A$61*$C376/Setup!$B$17+INDEX('FD inverse'!$A$61:$BH$61,1,'FD mesh'!$B$15+1)*Setup!$B$22</f>
        <v>0</v>
      </c>
      <c r="BL376" s="0" t="n">
        <f aca="false">SUMPRODUCT('FD inverse'!$A$62:$BH$62,'FD mesh'!$B$84:$BI$84,$E375:$BL375)+'FD inverse'!$A$62*$C376/Setup!$B$17+INDEX('FD inverse'!$A$62:$BH$62,1,'FD mesh'!$B$15+1)*Setup!$B$22</f>
        <v>0</v>
      </c>
    </row>
    <row r="377" customFormat="false" ht="15" hidden="false" customHeight="false" outlineLevel="0" collapsed="false">
      <c r="A377" s="0" t="n">
        <v>372</v>
      </c>
      <c r="B377" s="0" t="n">
        <f aca="false">A377*Setup!$B$11/3600</f>
        <v>31</v>
      </c>
      <c r="C377" s="0" t="n">
        <f aca="false">Setup!$B$7+Setup!$B$8*COS(2*PI()*(B377-Setup!$B$9)/24)</f>
        <v>21.1715728752538</v>
      </c>
      <c r="D377" s="0" t="n">
        <f aca="false">(C377-E377)/Setup!$B$17</f>
        <v>0.117756307542239</v>
      </c>
      <c r="E377" s="0" t="n">
        <f aca="false">SUMPRODUCT('FD inverse'!$A$3:$BH$3,'FD mesh'!$B$84:$BI$84,$E376:$BL376)+'FD inverse'!$A$3*$C377/Setup!$B$17+INDEX('FD inverse'!$A$3:$BH$3,1,'FD mesh'!$B$15+1)*Setup!$B$22</f>
        <v>21.1562645552733</v>
      </c>
      <c r="F377" s="0" t="n">
        <f aca="false">SUMPRODUCT('FD inverse'!$A$4:$BH$4,'FD mesh'!$B$84:$BI$84,$E376:$BL376)+'FD inverse'!$A$4*$C377/Setup!$B$17+INDEX('FD inverse'!$A$4:$BH$4,1,'FD mesh'!$B$15+1)*Setup!$B$22</f>
        <v>21.159936551304</v>
      </c>
      <c r="G377" s="0" t="n">
        <f aca="false">SUMPRODUCT('FD inverse'!$A$5:$BH$5,'FD mesh'!$B$84:$BI$84,$E376:$BL376)+'FD inverse'!$A$5*$C377/Setup!$B$17+INDEX('FD inverse'!$A$5:$BH$5,1,'FD mesh'!$B$15+1)*Setup!$B$22</f>
        <v>21.1752738102317</v>
      </c>
      <c r="H377" s="0" t="n">
        <f aca="false">SUMPRODUCT('FD inverse'!$A$6:$BH$6,'FD mesh'!$B$84:$BI$84,$E376:$BL376)+'FD inverse'!$A$6*$C377/Setup!$B$17+INDEX('FD inverse'!$A$6:$BH$6,1,'FD mesh'!$B$15+1)*Setup!$B$22</f>
        <v>21.2421601815808</v>
      </c>
      <c r="I377" s="0" t="n">
        <f aca="false">SUMPRODUCT('FD inverse'!$A$7:$BH$7,'FD mesh'!$B$84:$BI$84,$E376:$BL376)+'FD inverse'!$A$7*$C377/Setup!$B$17+INDEX('FD inverse'!$A$7:$BH$7,1,'FD mesh'!$B$15+1)*Setup!$B$22</f>
        <v>21.2486832468</v>
      </c>
      <c r="J377" s="0" t="n">
        <f aca="false">SUMPRODUCT('FD inverse'!$A$8:$BH$8,'FD mesh'!$B$84:$BI$84,$E376:$BL376)+'FD inverse'!$A$8*$C377/Setup!$B$17+INDEX('FD inverse'!$A$8:$BH$8,1,'FD mesh'!$B$15+1)*Setup!$B$22</f>
        <v>21.2554915360351</v>
      </c>
      <c r="K377" s="0" t="n">
        <f aca="false">SUMPRODUCT('FD inverse'!$A$9:$BH$9,'FD mesh'!$B$84:$BI$84,$E376:$BL376)+'FD inverse'!$A$9*$C377/Setup!$B$17+INDEX('FD inverse'!$A$9:$BH$9,1,'FD mesh'!$B$15+1)*Setup!$B$22</f>
        <v>21.2617914567</v>
      </c>
      <c r="L377" s="0" t="n">
        <f aca="false">SUMPRODUCT('FD inverse'!$A$10:$BH$10,'FD mesh'!$B$84:$BI$84,$E376:$BL376)+'FD inverse'!$A$10*$C377/Setup!$B$17+INDEX('FD inverse'!$A$10:$BH$10,1,'FD mesh'!$B$15+1)*Setup!$B$22</f>
        <v>21.2669084889477</v>
      </c>
      <c r="M377" s="0" t="n">
        <f aca="false">SUMPRODUCT('FD inverse'!$A$11:$BH$11,'FD mesh'!$B$84:$BI$84,$E376:$BL376)+'FD inverse'!$A$11*$C377/Setup!$B$17+INDEX('FD inverse'!$A$11:$BH$11,1,'FD mesh'!$B$15+1)*Setup!$B$22</f>
        <v>21.2702780621024</v>
      </c>
      <c r="N377" s="0" t="n">
        <f aca="false">SUMPRODUCT('FD inverse'!$A$12:$BH$12,'FD mesh'!$B$84:$BI$84,$E376:$BL376)+'FD inverse'!$A$12*$C377/Setup!$B$17+INDEX('FD inverse'!$A$12:$BH$12,1,'FD mesh'!$B$15+1)*Setup!$B$22</f>
        <v>21.2714373770813</v>
      </c>
      <c r="O377" s="0" t="n">
        <f aca="false">SUMPRODUCT('FD inverse'!$A$13:$BH$13,'FD mesh'!$B$84:$BI$84,$E376:$BL376)+'FD inverse'!$A$13*$C377/Setup!$B$17+INDEX('FD inverse'!$A$13:$BH$13,1,'FD mesh'!$B$15+1)*Setup!$B$22</f>
        <v>21.2700182790357</v>
      </c>
      <c r="P377" s="0" t="n">
        <f aca="false">SUMPRODUCT('FD inverse'!$A$14:$BH$14,'FD mesh'!$B$84:$BI$84,$E376:$BL376)+'FD inverse'!$A$14*$C377/Setup!$B$17+INDEX('FD inverse'!$A$14:$BH$14,1,'FD mesh'!$B$15+1)*Setup!$B$22</f>
        <v>21.2657412657273</v>
      </c>
      <c r="Q377" s="0" t="n">
        <f aca="false">SUMPRODUCT('FD inverse'!$A$15:$BH$15,'FD mesh'!$B$84:$BI$84,$E376:$BL376)+'FD inverse'!$A$15*$C377/Setup!$B$17+INDEX('FD inverse'!$A$15:$BH$15,1,'FD mesh'!$B$15+1)*Setup!$B$22</f>
        <v>21.2584106996293</v>
      </c>
      <c r="R377" s="0" t="n">
        <f aca="false">SUMPRODUCT('FD inverse'!$A$16:$BH$16,'FD mesh'!$B$84:$BI$84,$E376:$BL376)+'FD inverse'!$A$16*$C377/Setup!$B$17+INDEX('FD inverse'!$A$16:$BH$16,1,'FD mesh'!$B$15+1)*Setup!$B$22</f>
        <v>21.2479112751899</v>
      </c>
      <c r="S377" s="0" t="n">
        <f aca="false">SUMPRODUCT('FD inverse'!$A$17:$BH$17,'FD mesh'!$B$84:$BI$84,$E376:$BL376)+'FD inverse'!$A$17*$C377/Setup!$B$17+INDEX('FD inverse'!$A$17:$BH$17,1,'FD mesh'!$B$15+1)*Setup!$B$22</f>
        <v>20.8563750483843</v>
      </c>
      <c r="T377" s="0" t="n">
        <f aca="false">SUMPRODUCT('FD inverse'!$A$18:$BH$18,'FD mesh'!$B$84:$BI$84,$E376:$BL376)+'FD inverse'!$A$18*$C377/Setup!$B$17+INDEX('FD inverse'!$A$18:$BH$18,1,'FD mesh'!$B$15+1)*Setup!$B$22</f>
        <v>20.4632711569774</v>
      </c>
      <c r="U377" s="0" t="n">
        <f aca="false">SUMPRODUCT('FD inverse'!$A$19:$BH$19,'FD mesh'!$B$84:$BI$84,$E376:$BL376)+'FD inverse'!$A$19*$C377/Setup!$B$17+INDEX('FD inverse'!$A$19:$BH$19,1,'FD mesh'!$B$15+1)*Setup!$B$22</f>
        <v>20.0686482668993</v>
      </c>
      <c r="V377" s="0" t="n">
        <f aca="false">SUMPRODUCT('FD inverse'!$A$20:$BH$20,'FD mesh'!$B$84:$BI$84,$E376:$BL376)+'FD inverse'!$A$20*$C377/Setup!$B$17+INDEX('FD inverse'!$A$20:$BH$20,1,'FD mesh'!$B$15+1)*Setup!$B$22</f>
        <v>19.6725701923174</v>
      </c>
      <c r="W377" s="0" t="n">
        <f aca="false">SUMPRODUCT('FD inverse'!$A$21:$BH$21,'FD mesh'!$B$84:$BI$84,$E376:$BL376)+'FD inverse'!$A$21*$C377/Setup!$B$17+INDEX('FD inverse'!$A$21:$BH$21,1,'FD mesh'!$B$15+1)*Setup!$B$22</f>
        <v>19.2751140975075</v>
      </c>
      <c r="X377" s="0" t="n">
        <f aca="false">SUMPRODUCT('FD inverse'!$A$22:$BH$22,'FD mesh'!$B$84:$BI$84,$E376:$BL376)+'FD inverse'!$A$22*$C377/Setup!$B$17+INDEX('FD inverse'!$A$22:$BH$22,1,'FD mesh'!$B$15+1)*Setup!$B$22</f>
        <v>18.876368838984</v>
      </c>
      <c r="Y377" s="0" t="n">
        <f aca="false">SUMPRODUCT('FD inverse'!$A$23:$BH$23,'FD mesh'!$B$84:$BI$84,$E376:$BL376)+'FD inverse'!$A$23*$C377/Setup!$B$17+INDEX('FD inverse'!$A$23:$BH$23,1,'FD mesh'!$B$15+1)*Setup!$B$22</f>
        <v>18.4764334387556</v>
      </c>
      <c r="Z377" s="0" t="n">
        <f aca="false">SUMPRODUCT('FD inverse'!$A$24:$BH$24,'FD mesh'!$B$84:$BI$84,$E376:$BL376)+'FD inverse'!$A$24*$C377/Setup!$B$17+INDEX('FD inverse'!$A$24:$BH$24,1,'FD mesh'!$B$15+1)*Setup!$B$22</f>
        <v>18.075415679</v>
      </c>
      <c r="AA377" s="0" t="n">
        <f aca="false">SUMPRODUCT('FD inverse'!$A$25:$BH$25,'FD mesh'!$B$84:$BI$84,$E376:$BL376)+'FD inverse'!$A$25*$C377/Setup!$B$17+INDEX('FD inverse'!$A$25:$BH$25,1,'FD mesh'!$B$15+1)*Setup!$B$22</f>
        <v>17.6734308079553</v>
      </c>
      <c r="AB377" s="0" t="n">
        <f aca="false">SUMPRODUCT('FD inverse'!$A$26:$BH$26,'FD mesh'!$B$84:$BI$84,$E376:$BL376)+'FD inverse'!$A$26*$C377/Setup!$B$17+INDEX('FD inverse'!$A$26:$BH$26,1,'FD mesh'!$B$15+1)*Setup!$B$22</f>
        <v>17.2706003463885</v>
      </c>
      <c r="AC377" s="0" t="n">
        <f aca="false">SUMPRODUCT('FD inverse'!$A$27:$BH$27,'FD mesh'!$B$84:$BI$84,$E376:$BL376)+'FD inverse'!$A$27*$C377/Setup!$B$17+INDEX('FD inverse'!$A$27:$BH$27,1,'FD mesh'!$B$15+1)*Setup!$B$22</f>
        <v>16.8670509836306</v>
      </c>
      <c r="AD377" s="0" t="n">
        <f aca="false">SUMPRODUCT('FD inverse'!$A$28:$BH$28,'FD mesh'!$B$84:$BI$84,$E376:$BL376)+'FD inverse'!$A$28*$C377/Setup!$B$17+INDEX('FD inverse'!$A$28:$BH$28,1,'FD mesh'!$B$15+1)*Setup!$B$22</f>
        <v>16.4629135518469</v>
      </c>
      <c r="AE377" s="0" t="n">
        <f aca="false">SUMPRODUCT('FD inverse'!$A$29:$BH$29,'FD mesh'!$B$84:$BI$84,$E376:$BL376)+'FD inverse'!$A$29*$C377/Setup!$B$17+INDEX('FD inverse'!$A$29:$BH$29,1,'FD mesh'!$B$15+1)*Setup!$B$22</f>
        <v>16.0583220669513</v>
      </c>
      <c r="AF377" s="0" t="n">
        <f aca="false">SUMPRODUCT('FD inverse'!$A$30:$BH$30,'FD mesh'!$B$84:$BI$84,$E376:$BL376)+'FD inverse'!$A$30*$C377/Setup!$B$17+INDEX('FD inverse'!$A$30:$BH$30,1,'FD mesh'!$B$15+1)*Setup!$B$22</f>
        <v>15.6534128243545</v>
      </c>
      <c r="AG377" s="0" t="n">
        <f aca="false">SUMPRODUCT('FD inverse'!$A$31:$BH$31,'FD mesh'!$B$84:$BI$84,$E376:$BL376)+'FD inverse'!$A$31*$C377/Setup!$B$17+INDEX('FD inverse'!$A$31:$BH$31,1,'FD mesh'!$B$15+1)*Setup!$B$22</f>
        <v>15.2483235375716</v>
      </c>
      <c r="AH377" s="0" t="n">
        <f aca="false">SUMPRODUCT('FD inverse'!$A$32:$BH$32,'FD mesh'!$B$84:$BI$84,$E376:$BL376)+'FD inverse'!$A$32*$C377/Setup!$B$17+INDEX('FD inverse'!$A$32:$BH$32,1,'FD mesh'!$B$15+1)*Setup!$B$22</f>
        <v>15.2312127437886</v>
      </c>
      <c r="AI377" s="0" t="n">
        <f aca="false">SUMPRODUCT('FD inverse'!$A$33:$BH$33,'FD mesh'!$B$84:$BI$84,$E376:$BL376)+'FD inverse'!$A$33*$C377/Setup!$B$17+INDEX('FD inverse'!$A$33:$BH$33,1,'FD mesh'!$B$15+1)*Setup!$B$22</f>
        <v>15.2140398312582</v>
      </c>
      <c r="AJ377" s="0" t="n">
        <f aca="false">SUMPRODUCT('FD inverse'!$A$34:$BH$34,'FD mesh'!$B$84:$BI$84,$E376:$BL376)+'FD inverse'!$A$34*$C377/Setup!$B$17+INDEX('FD inverse'!$A$34:$BH$34,1,'FD mesh'!$B$15+1)*Setup!$B$22</f>
        <v>15.1968137376605</v>
      </c>
      <c r="AK377" s="0" t="n">
        <f aca="false">SUMPRODUCT('FD inverse'!$A$35:$BH$35,'FD mesh'!$B$84:$BI$84,$E376:$BL376)+'FD inverse'!$A$35*$C377/Setup!$B$17+INDEX('FD inverse'!$A$35:$BH$35,1,'FD mesh'!$B$15+1)*Setup!$B$22</f>
        <v>15.1795425966152</v>
      </c>
      <c r="AL377" s="0" t="n">
        <f aca="false">SUMPRODUCT('FD inverse'!$A$36:$BH$36,'FD mesh'!$B$84:$BI$84,$E376:$BL376)+'FD inverse'!$A$36*$C377/Setup!$B$17+INDEX('FD inverse'!$A$36:$BH$36,1,'FD mesh'!$B$15+1)*Setup!$B$22</f>
        <v>15.1622337100567</v>
      </c>
      <c r="AM377" s="0" t="n">
        <f aca="false">SUMPRODUCT('FD inverse'!$A$37:$BH$37,'FD mesh'!$B$84:$BI$84,$E376:$BL376)+'FD inverse'!$A$37*$C377/Setup!$B$17+INDEX('FD inverse'!$A$37:$BH$37,1,'FD mesh'!$B$15+1)*Setup!$B$22</f>
        <v>15.1448935453419</v>
      </c>
      <c r="AN377" s="0" t="n">
        <f aca="false">SUMPRODUCT('FD inverse'!$A$38:$BH$38,'FD mesh'!$B$84:$BI$84,$E376:$BL376)+'FD inverse'!$A$38*$C377/Setup!$B$17+INDEX('FD inverse'!$A$38:$BH$38,1,'FD mesh'!$B$15+1)*Setup!$B$22</f>
        <v>15.1275277546417</v>
      </c>
      <c r="AO377" s="0" t="n">
        <f aca="false">SUMPRODUCT('FD inverse'!$A$39:$BH$39,'FD mesh'!$B$84:$BI$84,$E376:$BL376)+'FD inverse'!$A$39*$C377/Setup!$B$17+INDEX('FD inverse'!$A$39:$BH$39,1,'FD mesh'!$B$15+1)*Setup!$B$22</f>
        <v>15.1101412142247</v>
      </c>
      <c r="AP377" s="0" t="n">
        <f aca="false">SUMPRODUCT('FD inverse'!$A$40:$BH$40,'FD mesh'!$B$84:$BI$84,$E376:$BL376)+'FD inverse'!$A$40*$C377/Setup!$B$17+INDEX('FD inverse'!$A$40:$BH$40,1,'FD mesh'!$B$15+1)*Setup!$B$22</f>
        <v>15.092738081312</v>
      </c>
      <c r="AQ377" s="0" t="n">
        <f aca="false">SUMPRODUCT('FD inverse'!$A$41:$BH$41,'FD mesh'!$B$84:$BI$84,$E376:$BL376)+'FD inverse'!$A$41*$C377/Setup!$B$17+INDEX('FD inverse'!$A$41:$BH$41,1,'FD mesh'!$B$15+1)*Setup!$B$22</f>
        <v>15.0753218662391</v>
      </c>
      <c r="AR377" s="0" t="n">
        <f aca="false">SUMPRODUCT('FD inverse'!$A$42:$BH$42,'FD mesh'!$B$84:$BI$84,$E376:$BL376)+'FD inverse'!$A$42*$C377/Setup!$B$17+INDEX('FD inverse'!$A$42:$BH$42,1,'FD mesh'!$B$15+1)*Setup!$B$22</f>
        <v>15.0578955177229</v>
      </c>
      <c r="AS377" s="0" t="n">
        <f aca="false">SUMPRODUCT('FD inverse'!$A$43:$BH$43,'FD mesh'!$B$84:$BI$84,$E376:$BL376)+'FD inverse'!$A$43*$C377/Setup!$B$17+INDEX('FD inverse'!$A$43:$BH$43,1,'FD mesh'!$B$15+1)*Setup!$B$22</f>
        <v>0</v>
      </c>
      <c r="AT377" s="0" t="n">
        <f aca="false">SUMPRODUCT('FD inverse'!$A$44:$BH$44,'FD mesh'!$B$84:$BI$84,$E376:$BL376)+'FD inverse'!$A$44*$C377/Setup!$B$17+INDEX('FD inverse'!$A$44:$BH$44,1,'FD mesh'!$B$15+1)*Setup!$B$22</f>
        <v>0</v>
      </c>
      <c r="AU377" s="0" t="n">
        <f aca="false">SUMPRODUCT('FD inverse'!$A$45:$BH$45,'FD mesh'!$B$84:$BI$84,$E376:$BL376)+'FD inverse'!$A$45*$C377/Setup!$B$17+INDEX('FD inverse'!$A$45:$BH$45,1,'FD mesh'!$B$15+1)*Setup!$B$22</f>
        <v>0</v>
      </c>
      <c r="AV377" s="0" t="n">
        <f aca="false">SUMPRODUCT('FD inverse'!$A$46:$BH$46,'FD mesh'!$B$84:$BI$84,$E376:$BL376)+'FD inverse'!$A$46*$C377/Setup!$B$17+INDEX('FD inverse'!$A$46:$BH$46,1,'FD mesh'!$B$15+1)*Setup!$B$22</f>
        <v>0</v>
      </c>
      <c r="AW377" s="0" t="n">
        <f aca="false">SUMPRODUCT('FD inverse'!$A$47:$BH$47,'FD mesh'!$B$84:$BI$84,$E376:$BL376)+'FD inverse'!$A$47*$C377/Setup!$B$17+INDEX('FD inverse'!$A$47:$BH$47,1,'FD mesh'!$B$15+1)*Setup!$B$22</f>
        <v>0</v>
      </c>
      <c r="AX377" s="0" t="n">
        <f aca="false">SUMPRODUCT('FD inverse'!$A$48:$BH$48,'FD mesh'!$B$84:$BI$84,$E376:$BL376)+'FD inverse'!$A$48*$C377/Setup!$B$17+INDEX('FD inverse'!$A$48:$BH$48,1,'FD mesh'!$B$15+1)*Setup!$B$22</f>
        <v>0</v>
      </c>
      <c r="AY377" s="0" t="n">
        <f aca="false">SUMPRODUCT('FD inverse'!$A$49:$BH$49,'FD mesh'!$B$84:$BI$84,$E376:$BL376)+'FD inverse'!$A$49*$C377/Setup!$B$17+INDEX('FD inverse'!$A$49:$BH$49,1,'FD mesh'!$B$15+1)*Setup!$B$22</f>
        <v>0</v>
      </c>
      <c r="AZ377" s="0" t="n">
        <f aca="false">SUMPRODUCT('FD inverse'!$A$50:$BH$50,'FD mesh'!$B$84:$BI$84,$E376:$BL376)+'FD inverse'!$A$50*$C377/Setup!$B$17+INDEX('FD inverse'!$A$50:$BH$50,1,'FD mesh'!$B$15+1)*Setup!$B$22</f>
        <v>0</v>
      </c>
      <c r="BA377" s="0" t="n">
        <f aca="false">SUMPRODUCT('FD inverse'!$A$51:$BH$51,'FD mesh'!$B$84:$BI$84,$E376:$BL376)+'FD inverse'!$A$51*$C377/Setup!$B$17+INDEX('FD inverse'!$A$51:$BH$51,1,'FD mesh'!$B$15+1)*Setup!$B$22</f>
        <v>0</v>
      </c>
      <c r="BB377" s="0" t="n">
        <f aca="false">SUMPRODUCT('FD inverse'!$A$52:$BH$52,'FD mesh'!$B$84:$BI$84,$E376:$BL376)+'FD inverse'!$A$52*$C377/Setup!$B$17+INDEX('FD inverse'!$A$52:$BH$52,1,'FD mesh'!$B$15+1)*Setup!$B$22</f>
        <v>0</v>
      </c>
      <c r="BC377" s="0" t="n">
        <f aca="false">SUMPRODUCT('FD inverse'!$A$53:$BH$53,'FD mesh'!$B$84:$BI$84,$E376:$BL376)+'FD inverse'!$A$53*$C377/Setup!$B$17+INDEX('FD inverse'!$A$53:$BH$53,1,'FD mesh'!$B$15+1)*Setup!$B$22</f>
        <v>0</v>
      </c>
      <c r="BD377" s="0" t="n">
        <f aca="false">SUMPRODUCT('FD inverse'!$A$54:$BH$54,'FD mesh'!$B$84:$BI$84,$E376:$BL376)+'FD inverse'!$A$54*$C377/Setup!$B$17+INDEX('FD inverse'!$A$54:$BH$54,1,'FD mesh'!$B$15+1)*Setup!$B$22</f>
        <v>0</v>
      </c>
      <c r="BE377" s="0" t="n">
        <f aca="false">SUMPRODUCT('FD inverse'!$A$55:$BH$55,'FD mesh'!$B$84:$BI$84,$E376:$BL376)+'FD inverse'!$A$55*$C377/Setup!$B$17+INDEX('FD inverse'!$A$55:$BH$55,1,'FD mesh'!$B$15+1)*Setup!$B$22</f>
        <v>0</v>
      </c>
      <c r="BF377" s="0" t="n">
        <f aca="false">SUMPRODUCT('FD inverse'!$A$56:$BH$56,'FD mesh'!$B$84:$BI$84,$E376:$BL376)+'FD inverse'!$A$56*$C377/Setup!$B$17+INDEX('FD inverse'!$A$56:$BH$56,1,'FD mesh'!$B$15+1)*Setup!$B$22</f>
        <v>0</v>
      </c>
      <c r="BG377" s="0" t="n">
        <f aca="false">SUMPRODUCT('FD inverse'!$A$57:$BH$57,'FD mesh'!$B$84:$BI$84,$E376:$BL376)+'FD inverse'!$A$57*$C377/Setup!$B$17+INDEX('FD inverse'!$A$57:$BH$57,1,'FD mesh'!$B$15+1)*Setup!$B$22</f>
        <v>0</v>
      </c>
      <c r="BH377" s="0" t="n">
        <f aca="false">SUMPRODUCT('FD inverse'!$A$58:$BH$58,'FD mesh'!$B$84:$BI$84,$E376:$BL376)+'FD inverse'!$A$58*$C377/Setup!$B$17+INDEX('FD inverse'!$A$58:$BH$58,1,'FD mesh'!$B$15+1)*Setup!$B$22</f>
        <v>0</v>
      </c>
      <c r="BI377" s="0" t="n">
        <f aca="false">SUMPRODUCT('FD inverse'!$A$59:$BH$59,'FD mesh'!$B$84:$BI$84,$E376:$BL376)+'FD inverse'!$A$59*$C377/Setup!$B$17+INDEX('FD inverse'!$A$59:$BH$59,1,'FD mesh'!$B$15+1)*Setup!$B$22</f>
        <v>0</v>
      </c>
      <c r="BJ377" s="0" t="n">
        <f aca="false">SUMPRODUCT('FD inverse'!$A$60:$BH$60,'FD mesh'!$B$84:$BI$84,$E376:$BL376)+'FD inverse'!$A$60*$C377/Setup!$B$17+INDEX('FD inverse'!$A$60:$BH$60,1,'FD mesh'!$B$15+1)*Setup!$B$22</f>
        <v>0</v>
      </c>
      <c r="BK377" s="0" t="n">
        <f aca="false">SUMPRODUCT('FD inverse'!$A$61:$BH$61,'FD mesh'!$B$84:$BI$84,$E376:$BL376)+'FD inverse'!$A$61*$C377/Setup!$B$17+INDEX('FD inverse'!$A$61:$BH$61,1,'FD mesh'!$B$15+1)*Setup!$B$22</f>
        <v>0</v>
      </c>
      <c r="BL377" s="0" t="n">
        <f aca="false">SUMPRODUCT('FD inverse'!$A$62:$BH$62,'FD mesh'!$B$84:$BI$84,$E376:$BL376)+'FD inverse'!$A$62*$C377/Setup!$B$17+INDEX('FD inverse'!$A$62:$BH$62,1,'FD mesh'!$B$15+1)*Setup!$B$22</f>
        <v>0</v>
      </c>
    </row>
    <row r="378" customFormat="false" ht="15" hidden="false" customHeight="false" outlineLevel="0" collapsed="false">
      <c r="A378" s="0" t="n">
        <v>373</v>
      </c>
      <c r="B378" s="0" t="n">
        <f aca="false">A378*Setup!$B$11/3600</f>
        <v>31.0833333333333</v>
      </c>
      <c r="C378" s="0" t="n">
        <f aca="false">Setup!$B$7+Setup!$B$8*COS(2*PI()*(B378-Setup!$B$9)/24)</f>
        <v>21.2339477768709</v>
      </c>
      <c r="D378" s="0" t="n">
        <f aca="false">(C378-E378)/Setup!$B$17</f>
        <v>0.335930559403125</v>
      </c>
      <c r="E378" s="0" t="n">
        <f aca="false">SUMPRODUCT('FD inverse'!$A$3:$BH$3,'FD mesh'!$B$84:$BI$84,$E377:$BL377)+'FD inverse'!$A$3*$C378/Setup!$B$17+INDEX('FD inverse'!$A$3:$BH$3,1,'FD mesh'!$B$15+1)*Setup!$B$22</f>
        <v>21.1902768041485</v>
      </c>
      <c r="F378" s="0" t="n">
        <f aca="false">SUMPRODUCT('FD inverse'!$A$4:$BH$4,'FD mesh'!$B$84:$BI$84,$E377:$BL377)+'FD inverse'!$A$4*$C378/Setup!$B$17+INDEX('FD inverse'!$A$4:$BH$4,1,'FD mesh'!$B$15+1)*Setup!$B$22</f>
        <v>21.1876600012312</v>
      </c>
      <c r="G378" s="0" t="n">
        <f aca="false">SUMPRODUCT('FD inverse'!$A$5:$BH$5,'FD mesh'!$B$84:$BI$84,$E377:$BL377)+'FD inverse'!$A$5*$C378/Setup!$B$17+INDEX('FD inverse'!$A$5:$BH$5,1,'FD mesh'!$B$15+1)*Setup!$B$22</f>
        <v>21.1970759456781</v>
      </c>
      <c r="H378" s="0" t="n">
        <f aca="false">SUMPRODUCT('FD inverse'!$A$6:$BH$6,'FD mesh'!$B$84:$BI$84,$E377:$BL377)+'FD inverse'!$A$6*$C378/Setup!$B$17+INDEX('FD inverse'!$A$6:$BH$6,1,'FD mesh'!$B$15+1)*Setup!$B$22</f>
        <v>21.2446109094495</v>
      </c>
      <c r="I378" s="0" t="n">
        <f aca="false">SUMPRODUCT('FD inverse'!$A$7:$BH$7,'FD mesh'!$B$84:$BI$84,$E377:$BL377)+'FD inverse'!$A$7*$C378/Setup!$B$17+INDEX('FD inverse'!$A$7:$BH$7,1,'FD mesh'!$B$15+1)*Setup!$B$22</f>
        <v>21.2495404719864</v>
      </c>
      <c r="J378" s="0" t="n">
        <f aca="false">SUMPRODUCT('FD inverse'!$A$8:$BH$8,'FD mesh'!$B$84:$BI$84,$E377:$BL377)+'FD inverse'!$A$8*$C378/Setup!$B$17+INDEX('FD inverse'!$A$8:$BH$8,1,'FD mesh'!$B$15+1)*Setup!$B$22</f>
        <v>21.2549757720963</v>
      </c>
      <c r="K378" s="0" t="n">
        <f aca="false">SUMPRODUCT('FD inverse'!$A$9:$BH$9,'FD mesh'!$B$84:$BI$84,$E377:$BL377)+'FD inverse'!$A$9*$C378/Setup!$B$17+INDEX('FD inverse'!$A$9:$BH$9,1,'FD mesh'!$B$15+1)*Setup!$B$22</f>
        <v>21.2601067866967</v>
      </c>
      <c r="L378" s="0" t="n">
        <f aca="false">SUMPRODUCT('FD inverse'!$A$10:$BH$10,'FD mesh'!$B$84:$BI$84,$E377:$BL377)+'FD inverse'!$A$10*$C378/Setup!$B$17+INDEX('FD inverse'!$A$10:$BH$10,1,'FD mesh'!$B$15+1)*Setup!$B$22</f>
        <v>21.2642438956904</v>
      </c>
      <c r="M378" s="0" t="n">
        <f aca="false">SUMPRODUCT('FD inverse'!$A$11:$BH$11,'FD mesh'!$B$84:$BI$84,$E377:$BL377)+'FD inverse'!$A$11*$C378/Setup!$B$17+INDEX('FD inverse'!$A$11:$BH$11,1,'FD mesh'!$B$15+1)*Setup!$B$22</f>
        <v>21.2668089732638</v>
      </c>
      <c r="N378" s="0" t="n">
        <f aca="false">SUMPRODUCT('FD inverse'!$A$12:$BH$12,'FD mesh'!$B$84:$BI$84,$E377:$BL377)+'FD inverse'!$A$12*$C378/Setup!$B$17+INDEX('FD inverse'!$A$12:$BH$12,1,'FD mesh'!$B$15+1)*Setup!$B$22</f>
        <v>21.2673273907556</v>
      </c>
      <c r="O378" s="0" t="n">
        <f aca="false">SUMPRODUCT('FD inverse'!$A$13:$BH$13,'FD mesh'!$B$84:$BI$84,$E377:$BL377)+'FD inverse'!$A$13*$C378/Setup!$B$17+INDEX('FD inverse'!$A$13:$BH$13,1,'FD mesh'!$B$15+1)*Setup!$B$22</f>
        <v>21.2654210375536</v>
      </c>
      <c r="P378" s="0" t="n">
        <f aca="false">SUMPRODUCT('FD inverse'!$A$14:$BH$14,'FD mesh'!$B$84:$BI$84,$E377:$BL377)+'FD inverse'!$A$14*$C378/Setup!$B$17+INDEX('FD inverse'!$A$14:$BH$14,1,'FD mesh'!$B$15+1)*Setup!$B$22</f>
        <v>21.2608024474891</v>
      </c>
      <c r="Q378" s="0" t="n">
        <f aca="false">SUMPRODUCT('FD inverse'!$A$15:$BH$15,'FD mesh'!$B$84:$BI$84,$E377:$BL377)+'FD inverse'!$A$15*$C378/Setup!$B$17+INDEX('FD inverse'!$A$15:$BH$15,1,'FD mesh'!$B$15+1)*Setup!$B$22</f>
        <v>21.2532701003519</v>
      </c>
      <c r="R378" s="0" t="n">
        <f aca="false">SUMPRODUCT('FD inverse'!$A$16:$BH$16,'FD mesh'!$B$84:$BI$84,$E377:$BL377)+'FD inverse'!$A$16*$C378/Setup!$B$17+INDEX('FD inverse'!$A$16:$BH$16,1,'FD mesh'!$B$15+1)*Setup!$B$22</f>
        <v>21.2427049512812</v>
      </c>
      <c r="S378" s="0" t="n">
        <f aca="false">SUMPRODUCT('FD inverse'!$A$17:$BH$17,'FD mesh'!$B$84:$BI$84,$E377:$BL377)+'FD inverse'!$A$17*$C378/Setup!$B$17+INDEX('FD inverse'!$A$17:$BH$17,1,'FD mesh'!$B$15+1)*Setup!$B$22</f>
        <v>20.8512514563973</v>
      </c>
      <c r="T378" s="0" t="n">
        <f aca="false">SUMPRODUCT('FD inverse'!$A$18:$BH$18,'FD mesh'!$B$84:$BI$84,$E377:$BL377)+'FD inverse'!$A$18*$C378/Setup!$B$17+INDEX('FD inverse'!$A$18:$BH$18,1,'FD mesh'!$B$15+1)*Setup!$B$22</f>
        <v>20.4582901615859</v>
      </c>
      <c r="U378" s="0" t="n">
        <f aca="false">SUMPRODUCT('FD inverse'!$A$19:$BH$19,'FD mesh'!$B$84:$BI$84,$E377:$BL377)+'FD inverse'!$A$19*$C378/Setup!$B$17+INDEX('FD inverse'!$A$19:$BH$19,1,'FD mesh'!$B$15+1)*Setup!$B$22</f>
        <v>20.0638630309877</v>
      </c>
      <c r="V378" s="0" t="n">
        <f aca="false">SUMPRODUCT('FD inverse'!$A$20:$BH$20,'FD mesh'!$B$84:$BI$84,$E377:$BL377)+'FD inverse'!$A$20*$C378/Setup!$B$17+INDEX('FD inverse'!$A$20:$BH$20,1,'FD mesh'!$B$15+1)*Setup!$B$22</f>
        <v>19.6680276738213</v>
      </c>
      <c r="W378" s="0" t="n">
        <f aca="false">SUMPRODUCT('FD inverse'!$A$21:$BH$21,'FD mesh'!$B$84:$BI$84,$E377:$BL377)+'FD inverse'!$A$21*$C378/Setup!$B$17+INDEX('FD inverse'!$A$21:$BH$21,1,'FD mesh'!$B$15+1)*Setup!$B$22</f>
        <v>19.2708555183546</v>
      </c>
      <c r="X378" s="0" t="n">
        <f aca="false">SUMPRODUCT('FD inverse'!$A$22:$BH$22,'FD mesh'!$B$84:$BI$84,$E377:$BL377)+'FD inverse'!$A$22*$C378/Setup!$B$17+INDEX('FD inverse'!$A$22:$BH$22,1,'FD mesh'!$B$15+1)*Setup!$B$22</f>
        <v>18.8724301238801</v>
      </c>
      <c r="Y378" s="0" t="n">
        <f aca="false">SUMPRODUCT('FD inverse'!$A$23:$BH$23,'FD mesh'!$B$84:$BI$84,$E377:$BL377)+'FD inverse'!$A$23*$C378/Setup!$B$17+INDEX('FD inverse'!$A$23:$BH$23,1,'FD mesh'!$B$15+1)*Setup!$B$22</f>
        <v>18.4728456218179</v>
      </c>
      <c r="Z378" s="0" t="n">
        <f aca="false">SUMPRODUCT('FD inverse'!$A$24:$BH$24,'FD mesh'!$B$84:$BI$84,$E377:$BL377)+'FD inverse'!$A$24*$C378/Setup!$B$17+INDEX('FD inverse'!$A$24:$BH$24,1,'FD mesh'!$B$15+1)*Setup!$B$22</f>
        <v>18.0722052764854</v>
      </c>
      <c r="AA378" s="0" t="n">
        <f aca="false">SUMPRODUCT('FD inverse'!$A$25:$BH$25,'FD mesh'!$B$84:$BI$84,$E377:$BL377)+'FD inverse'!$A$25*$C378/Setup!$B$17+INDEX('FD inverse'!$A$25:$BH$25,1,'FD mesh'!$B$15+1)*Setup!$B$22</f>
        <v>17.6706201555559</v>
      </c>
      <c r="AB378" s="0" t="n">
        <f aca="false">SUMPRODUCT('FD inverse'!$A$26:$BH$26,'FD mesh'!$B$84:$BI$84,$E377:$BL377)+'FD inverse'!$A$26*$C378/Setup!$B$17+INDEX('FD inverse'!$A$26:$BH$26,1,'FD mesh'!$B$15+1)*Setup!$B$22</f>
        <v>17.2682078997773</v>
      </c>
      <c r="AC378" s="0" t="n">
        <f aca="false">SUMPRODUCT('FD inverse'!$A$27:$BH$27,'FD mesh'!$B$84:$BI$84,$E377:$BL377)+'FD inverse'!$A$27*$C378/Setup!$B$17+INDEX('FD inverse'!$A$27:$BH$27,1,'FD mesh'!$B$15+1)*Setup!$B$22</f>
        <v>16.8650915811389</v>
      </c>
      <c r="AD378" s="0" t="n">
        <f aca="false">SUMPRODUCT('FD inverse'!$A$28:$BH$28,'FD mesh'!$B$84:$BI$84,$E377:$BL377)+'FD inverse'!$A$28*$C378/Setup!$B$17+INDEX('FD inverse'!$A$28:$BH$28,1,'FD mesh'!$B$15+1)*Setup!$B$22</f>
        <v>16.4613986383387</v>
      </c>
      <c r="AE378" s="0" t="n">
        <f aca="false">SUMPRODUCT('FD inverse'!$A$29:$BH$29,'FD mesh'!$B$84:$BI$84,$E377:$BL377)+'FD inverse'!$A$29*$C378/Setup!$B$17+INDEX('FD inverse'!$A$29:$BH$29,1,'FD mesh'!$B$15+1)*Setup!$B$22</f>
        <v>16.0572598781347</v>
      </c>
      <c r="AF378" s="0" t="n">
        <f aca="false">SUMPRODUCT('FD inverse'!$A$30:$BH$30,'FD mesh'!$B$84:$BI$84,$E377:$BL377)+'FD inverse'!$A$30*$C378/Setup!$B$17+INDEX('FD inverse'!$A$30:$BH$30,1,'FD mesh'!$B$15+1)*Setup!$B$22</f>
        <v>15.652808530936</v>
      </c>
      <c r="AG378" s="0" t="n">
        <f aca="false">SUMPRODUCT('FD inverse'!$A$31:$BH$31,'FD mesh'!$B$84:$BI$84,$E377:$BL377)+'FD inverse'!$A$31*$C378/Setup!$B$17+INDEX('FD inverse'!$A$31:$BH$31,1,'FD mesh'!$B$15+1)*Setup!$B$22</f>
        <v>15.2481793488171</v>
      </c>
      <c r="AH378" s="0" t="n">
        <f aca="false">SUMPRODUCT('FD inverse'!$A$32:$BH$32,'FD mesh'!$B$84:$BI$84,$E377:$BL377)+'FD inverse'!$A$32*$C378/Setup!$B$17+INDEX('FD inverse'!$A$32:$BH$32,1,'FD mesh'!$B$15+1)*Setup!$B$22</f>
        <v>15.2310873403203</v>
      </c>
      <c r="AI378" s="0" t="n">
        <f aca="false">SUMPRODUCT('FD inverse'!$A$33:$BH$33,'FD mesh'!$B$84:$BI$84,$E377:$BL377)+'FD inverse'!$A$33*$C378/Setup!$B$17+INDEX('FD inverse'!$A$33:$BH$33,1,'FD mesh'!$B$15+1)*Setup!$B$22</f>
        <v>15.2139318496994</v>
      </c>
      <c r="AJ378" s="0" t="n">
        <f aca="false">SUMPRODUCT('FD inverse'!$A$34:$BH$34,'FD mesh'!$B$84:$BI$84,$E377:$BL377)+'FD inverse'!$A$34*$C378/Setup!$B$17+INDEX('FD inverse'!$A$34:$BH$34,1,'FD mesh'!$B$15+1)*Setup!$B$22</f>
        <v>15.1967216963262</v>
      </c>
      <c r="AK378" s="0" t="n">
        <f aca="false">SUMPRODUCT('FD inverse'!$A$35:$BH$35,'FD mesh'!$B$84:$BI$84,$E377:$BL377)+'FD inverse'!$A$35*$C378/Setup!$B$17+INDEX('FD inverse'!$A$35:$BH$35,1,'FD mesh'!$B$15+1)*Setup!$B$22</f>
        <v>15.1794649495097</v>
      </c>
      <c r="AL378" s="0" t="n">
        <f aca="false">SUMPRODUCT('FD inverse'!$A$36:$BH$36,'FD mesh'!$B$84:$BI$84,$E377:$BL377)+'FD inverse'!$A$36*$C378/Setup!$B$17+INDEX('FD inverse'!$A$36:$BH$36,1,'FD mesh'!$B$15+1)*Setup!$B$22</f>
        <v>15.1621688959399</v>
      </c>
      <c r="AM378" s="0" t="n">
        <f aca="false">SUMPRODUCT('FD inverse'!$A$37:$BH$37,'FD mesh'!$B$84:$BI$84,$E377:$BL377)+'FD inverse'!$A$37*$C378/Setup!$B$17+INDEX('FD inverse'!$A$37:$BH$37,1,'FD mesh'!$B$15+1)*Setup!$B$22</f>
        <v>15.1448400319714</v>
      </c>
      <c r="AN378" s="0" t="n">
        <f aca="false">SUMPRODUCT('FD inverse'!$A$38:$BH$38,'FD mesh'!$B$84:$BI$84,$E377:$BL377)+'FD inverse'!$A$38*$C378/Setup!$B$17+INDEX('FD inverse'!$A$38:$BH$38,1,'FD mesh'!$B$15+1)*Setup!$B$22</f>
        <v>15.1274840783021</v>
      </c>
      <c r="AO378" s="0" t="n">
        <f aca="false">SUMPRODUCT('FD inverse'!$A$39:$BH$39,'FD mesh'!$B$84:$BI$84,$E377:$BL377)+'FD inverse'!$A$39*$C378/Setup!$B$17+INDEX('FD inverse'!$A$39:$BH$39,1,'FD mesh'!$B$15+1)*Setup!$B$22</f>
        <v>15.1101060146638</v>
      </c>
      <c r="AP378" s="0" t="n">
        <f aca="false">SUMPRODUCT('FD inverse'!$A$40:$BH$40,'FD mesh'!$B$84:$BI$84,$E377:$BL377)+'FD inverse'!$A$40*$C378/Setup!$B$17+INDEX('FD inverse'!$A$40:$BH$40,1,'FD mesh'!$B$15+1)*Setup!$B$22</f>
        <v>15.0927101321971</v>
      </c>
      <c r="AQ378" s="0" t="n">
        <f aca="false">SUMPRODUCT('FD inverse'!$A$41:$BH$41,'FD mesh'!$B$84:$BI$84,$E377:$BL377)+'FD inverse'!$A$41*$C378/Setup!$B$17+INDEX('FD inverse'!$A$41:$BH$41,1,'FD mesh'!$B$15+1)*Setup!$B$22</f>
        <v>15.0753001012446</v>
      </c>
      <c r="AR378" s="0" t="n">
        <f aca="false">SUMPRODUCT('FD inverse'!$A$42:$BH$42,'FD mesh'!$B$84:$BI$84,$E377:$BL377)+'FD inverse'!$A$42*$C378/Setup!$B$17+INDEX('FD inverse'!$A$42:$BH$42,1,'FD mesh'!$B$15+1)*Setup!$B$22</f>
        <v>15.0578790523507</v>
      </c>
      <c r="AS378" s="0" t="n">
        <f aca="false">SUMPRODUCT('FD inverse'!$A$43:$BH$43,'FD mesh'!$B$84:$BI$84,$E377:$BL377)+'FD inverse'!$A$43*$C378/Setup!$B$17+INDEX('FD inverse'!$A$43:$BH$43,1,'FD mesh'!$B$15+1)*Setup!$B$22</f>
        <v>0</v>
      </c>
      <c r="AT378" s="0" t="n">
        <f aca="false">SUMPRODUCT('FD inverse'!$A$44:$BH$44,'FD mesh'!$B$84:$BI$84,$E377:$BL377)+'FD inverse'!$A$44*$C378/Setup!$B$17+INDEX('FD inverse'!$A$44:$BH$44,1,'FD mesh'!$B$15+1)*Setup!$B$22</f>
        <v>0</v>
      </c>
      <c r="AU378" s="0" t="n">
        <f aca="false">SUMPRODUCT('FD inverse'!$A$45:$BH$45,'FD mesh'!$B$84:$BI$84,$E377:$BL377)+'FD inverse'!$A$45*$C378/Setup!$B$17+INDEX('FD inverse'!$A$45:$BH$45,1,'FD mesh'!$B$15+1)*Setup!$B$22</f>
        <v>0</v>
      </c>
      <c r="AV378" s="0" t="n">
        <f aca="false">SUMPRODUCT('FD inverse'!$A$46:$BH$46,'FD mesh'!$B$84:$BI$84,$E377:$BL377)+'FD inverse'!$A$46*$C378/Setup!$B$17+INDEX('FD inverse'!$A$46:$BH$46,1,'FD mesh'!$B$15+1)*Setup!$B$22</f>
        <v>0</v>
      </c>
      <c r="AW378" s="0" t="n">
        <f aca="false">SUMPRODUCT('FD inverse'!$A$47:$BH$47,'FD mesh'!$B$84:$BI$84,$E377:$BL377)+'FD inverse'!$A$47*$C378/Setup!$B$17+INDEX('FD inverse'!$A$47:$BH$47,1,'FD mesh'!$B$15+1)*Setup!$B$22</f>
        <v>0</v>
      </c>
      <c r="AX378" s="0" t="n">
        <f aca="false">SUMPRODUCT('FD inverse'!$A$48:$BH$48,'FD mesh'!$B$84:$BI$84,$E377:$BL377)+'FD inverse'!$A$48*$C378/Setup!$B$17+INDEX('FD inverse'!$A$48:$BH$48,1,'FD mesh'!$B$15+1)*Setup!$B$22</f>
        <v>0</v>
      </c>
      <c r="AY378" s="0" t="n">
        <f aca="false">SUMPRODUCT('FD inverse'!$A$49:$BH$49,'FD mesh'!$B$84:$BI$84,$E377:$BL377)+'FD inverse'!$A$49*$C378/Setup!$B$17+INDEX('FD inverse'!$A$49:$BH$49,1,'FD mesh'!$B$15+1)*Setup!$B$22</f>
        <v>0</v>
      </c>
      <c r="AZ378" s="0" t="n">
        <f aca="false">SUMPRODUCT('FD inverse'!$A$50:$BH$50,'FD mesh'!$B$84:$BI$84,$E377:$BL377)+'FD inverse'!$A$50*$C378/Setup!$B$17+INDEX('FD inverse'!$A$50:$BH$50,1,'FD mesh'!$B$15+1)*Setup!$B$22</f>
        <v>0</v>
      </c>
      <c r="BA378" s="0" t="n">
        <f aca="false">SUMPRODUCT('FD inverse'!$A$51:$BH$51,'FD mesh'!$B$84:$BI$84,$E377:$BL377)+'FD inverse'!$A$51*$C378/Setup!$B$17+INDEX('FD inverse'!$A$51:$BH$51,1,'FD mesh'!$B$15+1)*Setup!$B$22</f>
        <v>0</v>
      </c>
      <c r="BB378" s="0" t="n">
        <f aca="false">SUMPRODUCT('FD inverse'!$A$52:$BH$52,'FD mesh'!$B$84:$BI$84,$E377:$BL377)+'FD inverse'!$A$52*$C378/Setup!$B$17+INDEX('FD inverse'!$A$52:$BH$52,1,'FD mesh'!$B$15+1)*Setup!$B$22</f>
        <v>0</v>
      </c>
      <c r="BC378" s="0" t="n">
        <f aca="false">SUMPRODUCT('FD inverse'!$A$53:$BH$53,'FD mesh'!$B$84:$BI$84,$E377:$BL377)+'FD inverse'!$A$53*$C378/Setup!$B$17+INDEX('FD inverse'!$A$53:$BH$53,1,'FD mesh'!$B$15+1)*Setup!$B$22</f>
        <v>0</v>
      </c>
      <c r="BD378" s="0" t="n">
        <f aca="false">SUMPRODUCT('FD inverse'!$A$54:$BH$54,'FD mesh'!$B$84:$BI$84,$E377:$BL377)+'FD inverse'!$A$54*$C378/Setup!$B$17+INDEX('FD inverse'!$A$54:$BH$54,1,'FD mesh'!$B$15+1)*Setup!$B$22</f>
        <v>0</v>
      </c>
      <c r="BE378" s="0" t="n">
        <f aca="false">SUMPRODUCT('FD inverse'!$A$55:$BH$55,'FD mesh'!$B$84:$BI$84,$E377:$BL377)+'FD inverse'!$A$55*$C378/Setup!$B$17+INDEX('FD inverse'!$A$55:$BH$55,1,'FD mesh'!$B$15+1)*Setup!$B$22</f>
        <v>0</v>
      </c>
      <c r="BF378" s="0" t="n">
        <f aca="false">SUMPRODUCT('FD inverse'!$A$56:$BH$56,'FD mesh'!$B$84:$BI$84,$E377:$BL377)+'FD inverse'!$A$56*$C378/Setup!$B$17+INDEX('FD inverse'!$A$56:$BH$56,1,'FD mesh'!$B$15+1)*Setup!$B$22</f>
        <v>0</v>
      </c>
      <c r="BG378" s="0" t="n">
        <f aca="false">SUMPRODUCT('FD inverse'!$A$57:$BH$57,'FD mesh'!$B$84:$BI$84,$E377:$BL377)+'FD inverse'!$A$57*$C378/Setup!$B$17+INDEX('FD inverse'!$A$57:$BH$57,1,'FD mesh'!$B$15+1)*Setup!$B$22</f>
        <v>0</v>
      </c>
      <c r="BH378" s="0" t="n">
        <f aca="false">SUMPRODUCT('FD inverse'!$A$58:$BH$58,'FD mesh'!$B$84:$BI$84,$E377:$BL377)+'FD inverse'!$A$58*$C378/Setup!$B$17+INDEX('FD inverse'!$A$58:$BH$58,1,'FD mesh'!$B$15+1)*Setup!$B$22</f>
        <v>0</v>
      </c>
      <c r="BI378" s="0" t="n">
        <f aca="false">SUMPRODUCT('FD inverse'!$A$59:$BH$59,'FD mesh'!$B$84:$BI$84,$E377:$BL377)+'FD inverse'!$A$59*$C378/Setup!$B$17+INDEX('FD inverse'!$A$59:$BH$59,1,'FD mesh'!$B$15+1)*Setup!$B$22</f>
        <v>0</v>
      </c>
      <c r="BJ378" s="0" t="n">
        <f aca="false">SUMPRODUCT('FD inverse'!$A$60:$BH$60,'FD mesh'!$B$84:$BI$84,$E377:$BL377)+'FD inverse'!$A$60*$C378/Setup!$B$17+INDEX('FD inverse'!$A$60:$BH$60,1,'FD mesh'!$B$15+1)*Setup!$B$22</f>
        <v>0</v>
      </c>
      <c r="BK378" s="0" t="n">
        <f aca="false">SUMPRODUCT('FD inverse'!$A$61:$BH$61,'FD mesh'!$B$84:$BI$84,$E377:$BL377)+'FD inverse'!$A$61*$C378/Setup!$B$17+INDEX('FD inverse'!$A$61:$BH$61,1,'FD mesh'!$B$15+1)*Setup!$B$22</f>
        <v>0</v>
      </c>
      <c r="BL378" s="0" t="n">
        <f aca="false">SUMPRODUCT('FD inverse'!$A$62:$BH$62,'FD mesh'!$B$84:$BI$84,$E377:$BL377)+'FD inverse'!$A$62*$C378/Setup!$B$17+INDEX('FD inverse'!$A$62:$BH$62,1,'FD mesh'!$B$15+1)*Setup!$B$22</f>
        <v>0</v>
      </c>
    </row>
    <row r="379" customFormat="false" ht="15" hidden="false" customHeight="false" outlineLevel="0" collapsed="false">
      <c r="A379" s="0" t="n">
        <v>374</v>
      </c>
      <c r="B379" s="0" t="n">
        <f aca="false">A379*Setup!$B$11/3600</f>
        <v>31.1666666666667</v>
      </c>
      <c r="C379" s="0" t="n">
        <f aca="false">Setup!$B$7+Setup!$B$8*COS(2*PI()*(B379-Setup!$B$9)/24)</f>
        <v>21.2976391695374</v>
      </c>
      <c r="D379" s="0" t="n">
        <f aca="false">(C379-E379)/Setup!$B$17</f>
        <v>0.557096840889151</v>
      </c>
      <c r="E379" s="0" t="n">
        <f aca="false">SUMPRODUCT('FD inverse'!$A$3:$BH$3,'FD mesh'!$B$84:$BI$84,$E378:$BL378)+'FD inverse'!$A$3*$C379/Setup!$B$17+INDEX('FD inverse'!$A$3:$BH$3,1,'FD mesh'!$B$15+1)*Setup!$B$22</f>
        <v>21.2252165802218</v>
      </c>
      <c r="F379" s="0" t="n">
        <f aca="false">SUMPRODUCT('FD inverse'!$A$4:$BH$4,'FD mesh'!$B$84:$BI$84,$E378:$BL378)+'FD inverse'!$A$4*$C379/Setup!$B$17+INDEX('FD inverse'!$A$4:$BH$4,1,'FD mesh'!$B$15+1)*Setup!$B$22</f>
        <v>21.2162187337826</v>
      </c>
      <c r="G379" s="0" t="n">
        <f aca="false">SUMPRODUCT('FD inverse'!$A$5:$BH$5,'FD mesh'!$B$84:$BI$84,$E378:$BL378)+'FD inverse'!$A$5*$C379/Setup!$B$17+INDEX('FD inverse'!$A$5:$BH$5,1,'FD mesh'!$B$15+1)*Setup!$B$22</f>
        <v>21.2196161705689</v>
      </c>
      <c r="H379" s="0" t="n">
        <f aca="false">SUMPRODUCT('FD inverse'!$A$6:$BH$6,'FD mesh'!$B$84:$BI$84,$E378:$BL378)+'FD inverse'!$A$6*$C379/Setup!$B$17+INDEX('FD inverse'!$A$6:$BH$6,1,'FD mesh'!$B$15+1)*Setup!$B$22</f>
        <v>21.2474671388205</v>
      </c>
      <c r="I379" s="0" t="n">
        <f aca="false">SUMPRODUCT('FD inverse'!$A$7:$BH$7,'FD mesh'!$B$84:$BI$84,$E378:$BL378)+'FD inverse'!$A$7*$C379/Setup!$B$17+INDEX('FD inverse'!$A$7:$BH$7,1,'FD mesh'!$B$15+1)*Setup!$B$22</f>
        <v>21.2507743718135</v>
      </c>
      <c r="J379" s="0" t="n">
        <f aca="false">SUMPRODUCT('FD inverse'!$A$8:$BH$8,'FD mesh'!$B$84:$BI$84,$E378:$BL378)+'FD inverse'!$A$8*$C379/Setup!$B$17+INDEX('FD inverse'!$A$8:$BH$8,1,'FD mesh'!$B$15+1)*Setup!$B$22</f>
        <v>21.2548095693064</v>
      </c>
      <c r="K379" s="0" t="n">
        <f aca="false">SUMPRODUCT('FD inverse'!$A$9:$BH$9,'FD mesh'!$B$84:$BI$84,$E378:$BL378)+'FD inverse'!$A$9*$C379/Setup!$B$17+INDEX('FD inverse'!$A$9:$BH$9,1,'FD mesh'!$B$15+1)*Setup!$B$22</f>
        <v>21.2587467120559</v>
      </c>
      <c r="L379" s="0" t="n">
        <f aca="false">SUMPRODUCT('FD inverse'!$A$10:$BH$10,'FD mesh'!$B$84:$BI$84,$E378:$BL378)+'FD inverse'!$A$10*$C379/Setup!$B$17+INDEX('FD inverse'!$A$10:$BH$10,1,'FD mesh'!$B$15+1)*Setup!$B$22</f>
        <v>21.2618814508876</v>
      </c>
      <c r="M379" s="0" t="n">
        <f aca="false">SUMPRODUCT('FD inverse'!$A$11:$BH$11,'FD mesh'!$B$84:$BI$84,$E378:$BL378)+'FD inverse'!$A$11*$C379/Setup!$B$17+INDEX('FD inverse'!$A$11:$BH$11,1,'FD mesh'!$B$15+1)*Setup!$B$22</f>
        <v>21.2636224169742</v>
      </c>
      <c r="N379" s="0" t="n">
        <f aca="false">SUMPRODUCT('FD inverse'!$A$12:$BH$12,'FD mesh'!$B$84:$BI$84,$E378:$BL378)+'FD inverse'!$A$12*$C379/Setup!$B$17+INDEX('FD inverse'!$A$12:$BH$12,1,'FD mesh'!$B$15+1)*Setup!$B$22</f>
        <v>21.2634834088486</v>
      </c>
      <c r="O379" s="0" t="n">
        <f aca="false">SUMPRODUCT('FD inverse'!$A$13:$BH$13,'FD mesh'!$B$84:$BI$84,$E378:$BL378)+'FD inverse'!$A$13*$C379/Setup!$B$17+INDEX('FD inverse'!$A$13:$BH$13,1,'FD mesh'!$B$15+1)*Setup!$B$22</f>
        <v>21.2610765647898</v>
      </c>
      <c r="P379" s="0" t="n">
        <f aca="false">SUMPRODUCT('FD inverse'!$A$14:$BH$14,'FD mesh'!$B$84:$BI$84,$E378:$BL378)+'FD inverse'!$A$14*$C379/Setup!$B$17+INDEX('FD inverse'!$A$14:$BH$14,1,'FD mesh'!$B$15+1)*Setup!$B$22</f>
        <v>21.2561066099559</v>
      </c>
      <c r="Q379" s="0" t="n">
        <f aca="false">SUMPRODUCT('FD inverse'!$A$15:$BH$15,'FD mesh'!$B$84:$BI$84,$E378:$BL378)+'FD inverse'!$A$15*$C379/Setup!$B$17+INDEX('FD inverse'!$A$15:$BH$15,1,'FD mesh'!$B$15+1)*Setup!$B$22</f>
        <v>21.2483662494976</v>
      </c>
      <c r="R379" s="0" t="n">
        <f aca="false">SUMPRODUCT('FD inverse'!$A$16:$BH$16,'FD mesh'!$B$84:$BI$84,$E378:$BL378)+'FD inverse'!$A$16*$C379/Setup!$B$17+INDEX('FD inverse'!$A$16:$BH$16,1,'FD mesh'!$B$15+1)*Setup!$B$22</f>
        <v>21.2377327616917</v>
      </c>
      <c r="S379" s="0" t="n">
        <f aca="false">SUMPRODUCT('FD inverse'!$A$17:$BH$17,'FD mesh'!$B$84:$BI$84,$E378:$BL378)+'FD inverse'!$A$17*$C379/Setup!$B$17+INDEX('FD inverse'!$A$17:$BH$17,1,'FD mesh'!$B$15+1)*Setup!$B$22</f>
        <v>20.8463372037811</v>
      </c>
      <c r="T379" s="0" t="n">
        <f aca="false">SUMPRODUCT('FD inverse'!$A$18:$BH$18,'FD mesh'!$B$84:$BI$84,$E378:$BL378)+'FD inverse'!$A$18*$C379/Setup!$B$17+INDEX('FD inverse'!$A$18:$BH$18,1,'FD mesh'!$B$15+1)*Setup!$B$22</f>
        <v>20.4534954515291</v>
      </c>
      <c r="U379" s="0" t="n">
        <f aca="false">SUMPRODUCT('FD inverse'!$A$19:$BH$19,'FD mesh'!$B$84:$BI$84,$E378:$BL378)+'FD inverse'!$A$19*$C379/Setup!$B$17+INDEX('FD inverse'!$A$19:$BH$19,1,'FD mesh'!$B$15+1)*Setup!$B$22</f>
        <v>20.0592426846033</v>
      </c>
      <c r="V379" s="0" t="n">
        <f aca="false">SUMPRODUCT('FD inverse'!$A$20:$BH$20,'FD mesh'!$B$84:$BI$84,$E378:$BL378)+'FD inverse'!$A$20*$C379/Setup!$B$17+INDEX('FD inverse'!$A$20:$BH$20,1,'FD mesh'!$B$15+1)*Setup!$B$22</f>
        <v>19.6636302157415</v>
      </c>
      <c r="W379" s="0" t="n">
        <f aca="false">SUMPRODUCT('FD inverse'!$A$21:$BH$21,'FD mesh'!$B$84:$BI$84,$E378:$BL378)+'FD inverse'!$A$21*$C379/Setup!$B$17+INDEX('FD inverse'!$A$21:$BH$21,1,'FD mesh'!$B$15+1)*Setup!$B$22</f>
        <v>19.2667236377876</v>
      </c>
      <c r="X379" s="0" t="n">
        <f aca="false">SUMPRODUCT('FD inverse'!$A$22:$BH$22,'FD mesh'!$B$84:$BI$84,$E378:$BL378)+'FD inverse'!$A$22*$C379/Setup!$B$17+INDEX('FD inverse'!$A$22:$BH$22,1,'FD mesh'!$B$15+1)*Setup!$B$22</f>
        <v>18.8686011064096</v>
      </c>
      <c r="Y379" s="0" t="n">
        <f aca="false">SUMPRODUCT('FD inverse'!$A$23:$BH$23,'FD mesh'!$B$84:$BI$84,$E378:$BL378)+'FD inverse'!$A$23*$C379/Setup!$B$17+INDEX('FD inverse'!$A$23:$BH$23,1,'FD mesh'!$B$15+1)*Setup!$B$22</f>
        <v>18.4693517498904</v>
      </c>
      <c r="Z379" s="0" t="n">
        <f aca="false">SUMPRODUCT('FD inverse'!$A$24:$BH$24,'FD mesh'!$B$84:$BI$84,$E378:$BL378)+'FD inverse'!$A$24*$C379/Setup!$B$17+INDEX('FD inverse'!$A$24:$BH$24,1,'FD mesh'!$B$15+1)*Setup!$B$22</f>
        <v>18.0690741967754</v>
      </c>
      <c r="AA379" s="0" t="n">
        <f aca="false">SUMPRODUCT('FD inverse'!$A$25:$BH$25,'FD mesh'!$B$84:$BI$84,$E378:$BL378)+'FD inverse'!$A$25*$C379/Setup!$B$17+INDEX('FD inverse'!$A$25:$BH$25,1,'FD mesh'!$B$15+1)*Setup!$B$22</f>
        <v>17.6678752116314</v>
      </c>
      <c r="AB379" s="0" t="n">
        <f aca="false">SUMPRODUCT('FD inverse'!$A$26:$BH$26,'FD mesh'!$B$84:$BI$84,$E378:$BL378)+'FD inverse'!$A$26*$C379/Setup!$B$17+INDEX('FD inverse'!$A$26:$BH$26,1,'FD mesh'!$B$15+1)*Setup!$B$22</f>
        <v>17.2658684287039</v>
      </c>
      <c r="AC379" s="0" t="n">
        <f aca="false">SUMPRODUCT('FD inverse'!$A$27:$BH$27,'FD mesh'!$B$84:$BI$84,$E378:$BL378)+'FD inverse'!$A$27*$C379/Setup!$B$17+INDEX('FD inverse'!$A$27:$BH$27,1,'FD mesh'!$B$15+1)*Setup!$B$22</f>
        <v>16.8631731728606</v>
      </c>
      <c r="AD379" s="0" t="n">
        <f aca="false">SUMPRODUCT('FD inverse'!$A$28:$BH$28,'FD mesh'!$B$84:$BI$84,$E378:$BL378)+'FD inverse'!$A$28*$C379/Setup!$B$17+INDEX('FD inverse'!$A$28:$BH$28,1,'FD mesh'!$B$15+1)*Setup!$B$22</f>
        <v>16.4599133568668</v>
      </c>
      <c r="AE379" s="0" t="n">
        <f aca="false">SUMPRODUCT('FD inverse'!$A$29:$BH$29,'FD mesh'!$B$84:$BI$84,$E378:$BL378)+'FD inverse'!$A$29*$C379/Setup!$B$17+INDEX('FD inverse'!$A$29:$BH$29,1,'FD mesh'!$B$15+1)*Setup!$B$22</f>
        <v>16.0562164437541</v>
      </c>
      <c r="AF379" s="0" t="n">
        <f aca="false">SUMPRODUCT('FD inverse'!$A$30:$BH$30,'FD mesh'!$B$84:$BI$84,$E378:$BL378)+'FD inverse'!$A$30*$C379/Setup!$B$17+INDEX('FD inverse'!$A$30:$BH$30,1,'FD mesh'!$B$15+1)*Setup!$B$22</f>
        <v>15.6522124628094</v>
      </c>
      <c r="AG379" s="0" t="n">
        <f aca="false">SUMPRODUCT('FD inverse'!$A$31:$BH$31,'FD mesh'!$B$84:$BI$84,$E378:$BL378)+'FD inverse'!$A$31*$C379/Setup!$B$17+INDEX('FD inverse'!$A$31:$BH$31,1,'FD mesh'!$B$15+1)*Setup!$B$22</f>
        <v>15.2480330675303</v>
      </c>
      <c r="AH379" s="0" t="n">
        <f aca="false">SUMPRODUCT('FD inverse'!$A$32:$BH$32,'FD mesh'!$B$84:$BI$84,$E378:$BL378)+'FD inverse'!$A$32*$C379/Setup!$B$17+INDEX('FD inverse'!$A$32:$BH$32,1,'FD mesh'!$B$15+1)*Setup!$B$22</f>
        <v>15.2309594743695</v>
      </c>
      <c r="AI379" s="0" t="n">
        <f aca="false">SUMPRODUCT('FD inverse'!$A$33:$BH$33,'FD mesh'!$B$84:$BI$84,$E378:$BL378)+'FD inverse'!$A$33*$C379/Setup!$B$17+INDEX('FD inverse'!$A$33:$BH$33,1,'FD mesh'!$B$15+1)*Setup!$B$22</f>
        <v>15.2138211525192</v>
      </c>
      <c r="AJ379" s="0" t="n">
        <f aca="false">SUMPRODUCT('FD inverse'!$A$34:$BH$34,'FD mesh'!$B$84:$BI$84,$E378:$BL378)+'FD inverse'!$A$34*$C379/Setup!$B$17+INDEX('FD inverse'!$A$34:$BH$34,1,'FD mesh'!$B$15+1)*Setup!$B$22</f>
        <v>15.1966267932066</v>
      </c>
      <c r="AK379" s="0" t="n">
        <f aca="false">SUMPRODUCT('FD inverse'!$A$35:$BH$35,'FD mesh'!$B$84:$BI$84,$E378:$BL378)+'FD inverse'!$A$35*$C379/Setup!$B$17+INDEX('FD inverse'!$A$35:$BH$35,1,'FD mesh'!$B$15+1)*Setup!$B$22</f>
        <v>15.179384391749</v>
      </c>
      <c r="AL379" s="0" t="n">
        <f aca="false">SUMPRODUCT('FD inverse'!$A$36:$BH$36,'FD mesh'!$B$84:$BI$84,$E378:$BL378)+'FD inverse'!$A$36*$C379/Setup!$B$17+INDEX('FD inverse'!$A$36:$BH$36,1,'FD mesh'!$B$15+1)*Setup!$B$22</f>
        <v>15.1621012100975</v>
      </c>
      <c r="AM379" s="0" t="n">
        <f aca="false">SUMPRODUCT('FD inverse'!$A$37:$BH$37,'FD mesh'!$B$84:$BI$84,$E378:$BL378)+'FD inverse'!$A$37*$C379/Setup!$B$17+INDEX('FD inverse'!$A$37:$BH$37,1,'FD mesh'!$B$15+1)*Setup!$B$22</f>
        <v>15.1447837643135</v>
      </c>
      <c r="AN379" s="0" t="n">
        <f aca="false">SUMPRODUCT('FD inverse'!$A$38:$BH$38,'FD mesh'!$B$84:$BI$84,$E378:$BL378)+'FD inverse'!$A$38*$C379/Setup!$B$17+INDEX('FD inverse'!$A$38:$BH$38,1,'FD mesh'!$B$15+1)*Setup!$B$22</f>
        <v>15.1274378345452</v>
      </c>
      <c r="AO379" s="0" t="n">
        <f aca="false">SUMPRODUCT('FD inverse'!$A$39:$BH$39,'FD mesh'!$B$84:$BI$84,$E378:$BL378)+'FD inverse'!$A$39*$C379/Setup!$B$17+INDEX('FD inverse'!$A$39:$BH$39,1,'FD mesh'!$B$15+1)*Setup!$B$22</f>
        <v>15.110068495122</v>
      </c>
      <c r="AP379" s="0" t="n">
        <f aca="false">SUMPRODUCT('FD inverse'!$A$40:$BH$40,'FD mesh'!$B$84:$BI$84,$E378:$BL378)+'FD inverse'!$A$40*$C379/Setup!$B$17+INDEX('FD inverse'!$A$40:$BH$40,1,'FD mesh'!$B$15+1)*Setup!$B$22</f>
        <v>15.0926801624425</v>
      </c>
      <c r="AQ379" s="0" t="n">
        <f aca="false">SUMPRODUCT('FD inverse'!$A$41:$BH$41,'FD mesh'!$B$84:$BI$84,$E378:$BL378)+'FD inverse'!$A$41*$C379/Setup!$B$17+INDEX('FD inverse'!$A$41:$BH$41,1,'FD mesh'!$B$15+1)*Setup!$B$22</f>
        <v>15.075276658383</v>
      </c>
      <c r="AR379" s="0" t="n">
        <f aca="false">SUMPRODUCT('FD inverse'!$A$42:$BH$42,'FD mesh'!$B$84:$BI$84,$E378:$BL378)+'FD inverse'!$A$42*$C379/Setup!$B$17+INDEX('FD inverse'!$A$42:$BH$42,1,'FD mesh'!$B$15+1)*Setup!$B$22</f>
        <v>15.057861287007</v>
      </c>
      <c r="AS379" s="0" t="n">
        <f aca="false">SUMPRODUCT('FD inverse'!$A$43:$BH$43,'FD mesh'!$B$84:$BI$84,$E378:$BL378)+'FD inverse'!$A$43*$C379/Setup!$B$17+INDEX('FD inverse'!$A$43:$BH$43,1,'FD mesh'!$B$15+1)*Setup!$B$22</f>
        <v>0</v>
      </c>
      <c r="AT379" s="0" t="n">
        <f aca="false">SUMPRODUCT('FD inverse'!$A$44:$BH$44,'FD mesh'!$B$84:$BI$84,$E378:$BL378)+'FD inverse'!$A$44*$C379/Setup!$B$17+INDEX('FD inverse'!$A$44:$BH$44,1,'FD mesh'!$B$15+1)*Setup!$B$22</f>
        <v>0</v>
      </c>
      <c r="AU379" s="0" t="n">
        <f aca="false">SUMPRODUCT('FD inverse'!$A$45:$BH$45,'FD mesh'!$B$84:$BI$84,$E378:$BL378)+'FD inverse'!$A$45*$C379/Setup!$B$17+INDEX('FD inverse'!$A$45:$BH$45,1,'FD mesh'!$B$15+1)*Setup!$B$22</f>
        <v>0</v>
      </c>
      <c r="AV379" s="0" t="n">
        <f aca="false">SUMPRODUCT('FD inverse'!$A$46:$BH$46,'FD mesh'!$B$84:$BI$84,$E378:$BL378)+'FD inverse'!$A$46*$C379/Setup!$B$17+INDEX('FD inverse'!$A$46:$BH$46,1,'FD mesh'!$B$15+1)*Setup!$B$22</f>
        <v>0</v>
      </c>
      <c r="AW379" s="0" t="n">
        <f aca="false">SUMPRODUCT('FD inverse'!$A$47:$BH$47,'FD mesh'!$B$84:$BI$84,$E378:$BL378)+'FD inverse'!$A$47*$C379/Setup!$B$17+INDEX('FD inverse'!$A$47:$BH$47,1,'FD mesh'!$B$15+1)*Setup!$B$22</f>
        <v>0</v>
      </c>
      <c r="AX379" s="0" t="n">
        <f aca="false">SUMPRODUCT('FD inverse'!$A$48:$BH$48,'FD mesh'!$B$84:$BI$84,$E378:$BL378)+'FD inverse'!$A$48*$C379/Setup!$B$17+INDEX('FD inverse'!$A$48:$BH$48,1,'FD mesh'!$B$15+1)*Setup!$B$22</f>
        <v>0</v>
      </c>
      <c r="AY379" s="0" t="n">
        <f aca="false">SUMPRODUCT('FD inverse'!$A$49:$BH$49,'FD mesh'!$B$84:$BI$84,$E378:$BL378)+'FD inverse'!$A$49*$C379/Setup!$B$17+INDEX('FD inverse'!$A$49:$BH$49,1,'FD mesh'!$B$15+1)*Setup!$B$22</f>
        <v>0</v>
      </c>
      <c r="AZ379" s="0" t="n">
        <f aca="false">SUMPRODUCT('FD inverse'!$A$50:$BH$50,'FD mesh'!$B$84:$BI$84,$E378:$BL378)+'FD inverse'!$A$50*$C379/Setup!$B$17+INDEX('FD inverse'!$A$50:$BH$50,1,'FD mesh'!$B$15+1)*Setup!$B$22</f>
        <v>0</v>
      </c>
      <c r="BA379" s="0" t="n">
        <f aca="false">SUMPRODUCT('FD inverse'!$A$51:$BH$51,'FD mesh'!$B$84:$BI$84,$E378:$BL378)+'FD inverse'!$A$51*$C379/Setup!$B$17+INDEX('FD inverse'!$A$51:$BH$51,1,'FD mesh'!$B$15+1)*Setup!$B$22</f>
        <v>0</v>
      </c>
      <c r="BB379" s="0" t="n">
        <f aca="false">SUMPRODUCT('FD inverse'!$A$52:$BH$52,'FD mesh'!$B$84:$BI$84,$E378:$BL378)+'FD inverse'!$A$52*$C379/Setup!$B$17+INDEX('FD inverse'!$A$52:$BH$52,1,'FD mesh'!$B$15+1)*Setup!$B$22</f>
        <v>0</v>
      </c>
      <c r="BC379" s="0" t="n">
        <f aca="false">SUMPRODUCT('FD inverse'!$A$53:$BH$53,'FD mesh'!$B$84:$BI$84,$E378:$BL378)+'FD inverse'!$A$53*$C379/Setup!$B$17+INDEX('FD inverse'!$A$53:$BH$53,1,'FD mesh'!$B$15+1)*Setup!$B$22</f>
        <v>0</v>
      </c>
      <c r="BD379" s="0" t="n">
        <f aca="false">SUMPRODUCT('FD inverse'!$A$54:$BH$54,'FD mesh'!$B$84:$BI$84,$E378:$BL378)+'FD inverse'!$A$54*$C379/Setup!$B$17+INDEX('FD inverse'!$A$54:$BH$54,1,'FD mesh'!$B$15+1)*Setup!$B$22</f>
        <v>0</v>
      </c>
      <c r="BE379" s="0" t="n">
        <f aca="false">SUMPRODUCT('FD inverse'!$A$55:$BH$55,'FD mesh'!$B$84:$BI$84,$E378:$BL378)+'FD inverse'!$A$55*$C379/Setup!$B$17+INDEX('FD inverse'!$A$55:$BH$55,1,'FD mesh'!$B$15+1)*Setup!$B$22</f>
        <v>0</v>
      </c>
      <c r="BF379" s="0" t="n">
        <f aca="false">SUMPRODUCT('FD inverse'!$A$56:$BH$56,'FD mesh'!$B$84:$BI$84,$E378:$BL378)+'FD inverse'!$A$56*$C379/Setup!$B$17+INDEX('FD inverse'!$A$56:$BH$56,1,'FD mesh'!$B$15+1)*Setup!$B$22</f>
        <v>0</v>
      </c>
      <c r="BG379" s="0" t="n">
        <f aca="false">SUMPRODUCT('FD inverse'!$A$57:$BH$57,'FD mesh'!$B$84:$BI$84,$E378:$BL378)+'FD inverse'!$A$57*$C379/Setup!$B$17+INDEX('FD inverse'!$A$57:$BH$57,1,'FD mesh'!$B$15+1)*Setup!$B$22</f>
        <v>0</v>
      </c>
      <c r="BH379" s="0" t="n">
        <f aca="false">SUMPRODUCT('FD inverse'!$A$58:$BH$58,'FD mesh'!$B$84:$BI$84,$E378:$BL378)+'FD inverse'!$A$58*$C379/Setup!$B$17+INDEX('FD inverse'!$A$58:$BH$58,1,'FD mesh'!$B$15+1)*Setup!$B$22</f>
        <v>0</v>
      </c>
      <c r="BI379" s="0" t="n">
        <f aca="false">SUMPRODUCT('FD inverse'!$A$59:$BH$59,'FD mesh'!$B$84:$BI$84,$E378:$BL378)+'FD inverse'!$A$59*$C379/Setup!$B$17+INDEX('FD inverse'!$A$59:$BH$59,1,'FD mesh'!$B$15+1)*Setup!$B$22</f>
        <v>0</v>
      </c>
      <c r="BJ379" s="0" t="n">
        <f aca="false">SUMPRODUCT('FD inverse'!$A$60:$BH$60,'FD mesh'!$B$84:$BI$84,$E378:$BL378)+'FD inverse'!$A$60*$C379/Setup!$B$17+INDEX('FD inverse'!$A$60:$BH$60,1,'FD mesh'!$B$15+1)*Setup!$B$22</f>
        <v>0</v>
      </c>
      <c r="BK379" s="0" t="n">
        <f aca="false">SUMPRODUCT('FD inverse'!$A$61:$BH$61,'FD mesh'!$B$84:$BI$84,$E378:$BL378)+'FD inverse'!$A$61*$C379/Setup!$B$17+INDEX('FD inverse'!$A$61:$BH$61,1,'FD mesh'!$B$15+1)*Setup!$B$22</f>
        <v>0</v>
      </c>
      <c r="BL379" s="0" t="n">
        <f aca="false">SUMPRODUCT('FD inverse'!$A$62:$BH$62,'FD mesh'!$B$84:$BI$84,$E378:$BL378)+'FD inverse'!$A$62*$C379/Setup!$B$17+INDEX('FD inverse'!$A$62:$BH$62,1,'FD mesh'!$B$15+1)*Setup!$B$22</f>
        <v>0</v>
      </c>
    </row>
    <row r="380" customFormat="false" ht="15" hidden="false" customHeight="false" outlineLevel="0" collapsed="false">
      <c r="A380" s="0" t="n">
        <v>375</v>
      </c>
      <c r="B380" s="0" t="n">
        <f aca="false">A380*Setup!$B$11/3600</f>
        <v>31.25</v>
      </c>
      <c r="C380" s="0" t="n">
        <f aca="false">Setup!$B$7+Setup!$B$8*COS(2*PI()*(B380-Setup!$B$9)/24)</f>
        <v>21.3626167395997</v>
      </c>
      <c r="D380" s="0" t="n">
        <f aca="false">(C380-E380)/Setup!$B$17</f>
        <v>0.78113870975854</v>
      </c>
      <c r="E380" s="0" t="n">
        <f aca="false">SUMPRODUCT('FD inverse'!$A$3:$BH$3,'FD mesh'!$B$84:$BI$84,$E379:$BL379)+'FD inverse'!$A$3*$C380/Setup!$B$17+INDEX('FD inverse'!$A$3:$BH$3,1,'FD mesh'!$B$15+1)*Setup!$B$22</f>
        <v>21.2610687073311</v>
      </c>
      <c r="F380" s="0" t="n">
        <f aca="false">SUMPRODUCT('FD inverse'!$A$4:$BH$4,'FD mesh'!$B$84:$BI$84,$E379:$BL379)+'FD inverse'!$A$4*$C380/Setup!$B$17+INDEX('FD inverse'!$A$4:$BH$4,1,'FD mesh'!$B$15+1)*Setup!$B$22</f>
        <v>21.2456009409744</v>
      </c>
      <c r="G380" s="0" t="n">
        <f aca="false">SUMPRODUCT('FD inverse'!$A$5:$BH$5,'FD mesh'!$B$84:$BI$84,$E379:$BL379)+'FD inverse'!$A$5*$C380/Setup!$B$17+INDEX('FD inverse'!$A$5:$BH$5,1,'FD mesh'!$B$15+1)*Setup!$B$22</f>
        <v>21.2428858687113</v>
      </c>
      <c r="H380" s="0" t="n">
        <f aca="false">SUMPRODUCT('FD inverse'!$A$6:$BH$6,'FD mesh'!$B$84:$BI$84,$E379:$BL379)+'FD inverse'!$A$6*$C380/Setup!$B$17+INDEX('FD inverse'!$A$6:$BH$6,1,'FD mesh'!$B$15+1)*Setup!$B$22</f>
        <v>21.2507307141361</v>
      </c>
      <c r="I380" s="0" t="n">
        <f aca="false">SUMPRODUCT('FD inverse'!$A$7:$BH$7,'FD mesh'!$B$84:$BI$84,$E379:$BL379)+'FD inverse'!$A$7*$C380/Setup!$B$17+INDEX('FD inverse'!$A$7:$BH$7,1,'FD mesh'!$B$15+1)*Setup!$B$22</f>
        <v>21.2523876548273</v>
      </c>
      <c r="J380" s="0" t="n">
        <f aca="false">SUMPRODUCT('FD inverse'!$A$8:$BH$8,'FD mesh'!$B$84:$BI$84,$E379:$BL379)+'FD inverse'!$A$8*$C380/Setup!$B$17+INDEX('FD inverse'!$A$8:$BH$8,1,'FD mesh'!$B$15+1)*Setup!$B$22</f>
        <v>21.2549963849071</v>
      </c>
      <c r="K380" s="0" t="n">
        <f aca="false">SUMPRODUCT('FD inverse'!$A$9:$BH$9,'FD mesh'!$B$84:$BI$84,$E379:$BL379)+'FD inverse'!$A$9*$C380/Setup!$B$17+INDEX('FD inverse'!$A$9:$BH$9,1,'FD mesh'!$B$15+1)*Setup!$B$22</f>
        <v>21.2577153306805</v>
      </c>
      <c r="L380" s="0" t="n">
        <f aca="false">SUMPRODUCT('FD inverse'!$A$10:$BH$10,'FD mesh'!$B$84:$BI$84,$E379:$BL379)+'FD inverse'!$A$10*$C380/Setup!$B$17+INDEX('FD inverse'!$A$10:$BH$10,1,'FD mesh'!$B$15+1)*Setup!$B$22</f>
        <v>21.2598257918667</v>
      </c>
      <c r="M380" s="0" t="n">
        <f aca="false">SUMPRODUCT('FD inverse'!$A$11:$BH$11,'FD mesh'!$B$84:$BI$84,$E379:$BL379)+'FD inverse'!$A$11*$C380/Setup!$B$17+INDEX('FD inverse'!$A$11:$BH$11,1,'FD mesh'!$B$15+1)*Setup!$B$22</f>
        <v>21.2607234748695</v>
      </c>
      <c r="N380" s="0" t="n">
        <f aca="false">SUMPRODUCT('FD inverse'!$A$12:$BH$12,'FD mesh'!$B$84:$BI$84,$E379:$BL379)+'FD inverse'!$A$12*$C380/Setup!$B$17+INDEX('FD inverse'!$A$12:$BH$12,1,'FD mesh'!$B$15+1)*Setup!$B$22</f>
        <v>21.259910867545</v>
      </c>
      <c r="O380" s="0" t="n">
        <f aca="false">SUMPRODUCT('FD inverse'!$A$13:$BH$13,'FD mesh'!$B$84:$BI$84,$E379:$BL379)+'FD inverse'!$A$13*$C380/Setup!$B$17+INDEX('FD inverse'!$A$13:$BH$13,1,'FD mesh'!$B$15+1)*Setup!$B$22</f>
        <v>21.256990566236</v>
      </c>
      <c r="P380" s="0" t="n">
        <f aca="false">SUMPRODUCT('FD inverse'!$A$14:$BH$14,'FD mesh'!$B$84:$BI$84,$E379:$BL379)+'FD inverse'!$A$14*$C380/Setup!$B$17+INDEX('FD inverse'!$A$14:$BH$14,1,'FD mesh'!$B$15+1)*Setup!$B$22</f>
        <v>21.2516596463112</v>
      </c>
      <c r="Q380" s="0" t="n">
        <f aca="false">SUMPRODUCT('FD inverse'!$A$15:$BH$15,'FD mesh'!$B$84:$BI$84,$E379:$BL379)+'FD inverse'!$A$15*$C380/Setup!$B$17+INDEX('FD inverse'!$A$15:$BH$15,1,'FD mesh'!$B$15+1)*Setup!$B$22</f>
        <v>21.243705149015</v>
      </c>
      <c r="R380" s="0" t="n">
        <f aca="false">SUMPRODUCT('FD inverse'!$A$16:$BH$16,'FD mesh'!$B$84:$BI$84,$E379:$BL379)+'FD inverse'!$A$16*$C380/Setup!$B$17+INDEX('FD inverse'!$A$16:$BH$16,1,'FD mesh'!$B$15+1)*Setup!$B$22</f>
        <v>21.2330007399295</v>
      </c>
      <c r="S380" s="0" t="n">
        <f aca="false">SUMPRODUCT('FD inverse'!$A$17:$BH$17,'FD mesh'!$B$84:$BI$84,$E379:$BL379)+'FD inverse'!$A$17*$C380/Setup!$B$17+INDEX('FD inverse'!$A$17:$BH$17,1,'FD mesh'!$B$15+1)*Setup!$B$22</f>
        <v>20.8416380894711</v>
      </c>
      <c r="T380" s="0" t="n">
        <f aca="false">SUMPRODUCT('FD inverse'!$A$18:$BH$18,'FD mesh'!$B$84:$BI$84,$E379:$BL379)+'FD inverse'!$A$18*$C380/Setup!$B$17+INDEX('FD inverse'!$A$18:$BH$18,1,'FD mesh'!$B$15+1)*Setup!$B$22</f>
        <v>20.4488925568016</v>
      </c>
      <c r="U380" s="0" t="n">
        <f aca="false">SUMPRODUCT('FD inverse'!$A$19:$BH$19,'FD mesh'!$B$84:$BI$84,$E379:$BL379)+'FD inverse'!$A$19*$C380/Setup!$B$17+INDEX('FD inverse'!$A$19:$BH$19,1,'FD mesh'!$B$15+1)*Setup!$B$22</f>
        <v>20.0547924579693</v>
      </c>
      <c r="V380" s="0" t="n">
        <f aca="false">SUMPRODUCT('FD inverse'!$A$20:$BH$20,'FD mesh'!$B$84:$BI$84,$E379:$BL379)+'FD inverse'!$A$20*$C380/Setup!$B$17+INDEX('FD inverse'!$A$20:$BH$20,1,'FD mesh'!$B$15+1)*Setup!$B$22</f>
        <v>19.6593827210134</v>
      </c>
      <c r="W380" s="0" t="n">
        <f aca="false">SUMPRODUCT('FD inverse'!$A$21:$BH$21,'FD mesh'!$B$84:$BI$84,$E379:$BL379)+'FD inverse'!$A$21*$C380/Setup!$B$17+INDEX('FD inverse'!$A$21:$BH$21,1,'FD mesh'!$B$15+1)*Setup!$B$22</f>
        <v>19.2627230070375</v>
      </c>
      <c r="X380" s="0" t="n">
        <f aca="false">SUMPRODUCT('FD inverse'!$A$22:$BH$22,'FD mesh'!$B$84:$BI$84,$E379:$BL379)+'FD inverse'!$A$22*$C380/Setup!$B$17+INDEX('FD inverse'!$A$22:$BH$22,1,'FD mesh'!$B$15+1)*Setup!$B$22</f>
        <v>18.8648859645837</v>
      </c>
      <c r="Y380" s="0" t="n">
        <f aca="false">SUMPRODUCT('FD inverse'!$A$23:$BH$23,'FD mesh'!$B$84:$BI$84,$E379:$BL379)+'FD inverse'!$A$23*$C380/Setup!$B$17+INDEX('FD inverse'!$A$23:$BH$23,1,'FD mesh'!$B$15+1)*Setup!$B$22</f>
        <v>18.465955608964</v>
      </c>
      <c r="Z380" s="0" t="n">
        <f aca="false">SUMPRODUCT('FD inverse'!$A$24:$BH$24,'FD mesh'!$B$84:$BI$84,$E379:$BL379)+'FD inverse'!$A$24*$C380/Setup!$B$17+INDEX('FD inverse'!$A$24:$BH$24,1,'FD mesh'!$B$15+1)*Setup!$B$22</f>
        <v>18.066025817586</v>
      </c>
      <c r="AA380" s="0" t="n">
        <f aca="false">SUMPRODUCT('FD inverse'!$A$25:$BH$25,'FD mesh'!$B$84:$BI$84,$E379:$BL379)+'FD inverse'!$A$25*$C380/Setup!$B$17+INDEX('FD inverse'!$A$25:$BH$25,1,'FD mesh'!$B$15+1)*Setup!$B$22</f>
        <v>17.6651989317608</v>
      </c>
      <c r="AB380" s="0" t="n">
        <f aca="false">SUMPRODUCT('FD inverse'!$A$26:$BH$26,'FD mesh'!$B$84:$BI$84,$E379:$BL379)+'FD inverse'!$A$26*$C380/Setup!$B$17+INDEX('FD inverse'!$A$26:$BH$26,1,'FD mesh'!$B$15+1)*Setup!$B$22</f>
        <v>17.2635844550023</v>
      </c>
      <c r="AC380" s="0" t="n">
        <f aca="false">SUMPRODUCT('FD inverse'!$A$27:$BH$27,'FD mesh'!$B$84:$BI$84,$E379:$BL379)+'FD inverse'!$A$27*$C380/Setup!$B$17+INDEX('FD inverse'!$A$27:$BH$27,1,'FD mesh'!$B$15+1)*Setup!$B$22</f>
        <v>16.8612978374116</v>
      </c>
      <c r="AD380" s="0" t="n">
        <f aca="false">SUMPRODUCT('FD inverse'!$A$28:$BH$28,'FD mesh'!$B$84:$BI$84,$E379:$BL379)+'FD inverse'!$A$28*$C380/Setup!$B$17+INDEX('FD inverse'!$A$28:$BH$28,1,'FD mesh'!$B$15+1)*Setup!$B$22</f>
        <v>16.4584593353888</v>
      </c>
      <c r="AE380" s="0" t="n">
        <f aca="false">SUMPRODUCT('FD inverse'!$A$29:$BH$29,'FD mesh'!$B$84:$BI$84,$E379:$BL379)+'FD inverse'!$A$29*$C380/Setup!$B$17+INDEX('FD inverse'!$A$29:$BH$29,1,'FD mesh'!$B$15+1)*Setup!$B$22</f>
        <v>16.0551929356167</v>
      </c>
      <c r="AF380" s="0" t="n">
        <f aca="false">SUMPRODUCT('FD inverse'!$A$30:$BH$30,'FD mesh'!$B$84:$BI$84,$E379:$BL379)+'FD inverse'!$A$30*$C380/Setup!$B$17+INDEX('FD inverse'!$A$30:$BH$30,1,'FD mesh'!$B$15+1)*Setup!$B$22</f>
        <v>15.6516253320214</v>
      </c>
      <c r="AG380" s="0" t="n">
        <f aca="false">SUMPRODUCT('FD inverse'!$A$31:$BH$31,'FD mesh'!$B$84:$BI$84,$E379:$BL379)+'FD inverse'!$A$31*$C380/Setup!$B$17+INDEX('FD inverse'!$A$31:$BH$31,1,'FD mesh'!$B$15+1)*Setup!$B$22</f>
        <v>15.2478849442227</v>
      </c>
      <c r="AH380" s="0" t="n">
        <f aca="false">SUMPRODUCT('FD inverse'!$A$32:$BH$32,'FD mesh'!$B$84:$BI$84,$E379:$BL379)+'FD inverse'!$A$32*$C380/Setup!$B$17+INDEX('FD inverse'!$A$32:$BH$32,1,'FD mesh'!$B$15+1)*Setup!$B$22</f>
        <v>15.2308293770223</v>
      </c>
      <c r="AI380" s="0" t="n">
        <f aca="false">SUMPRODUCT('FD inverse'!$A$33:$BH$33,'FD mesh'!$B$84:$BI$84,$E379:$BL379)+'FD inverse'!$A$33*$C380/Setup!$B$17+INDEX('FD inverse'!$A$33:$BH$33,1,'FD mesh'!$B$15+1)*Setup!$B$22</f>
        <v>15.2137079515481</v>
      </c>
      <c r="AJ380" s="0" t="n">
        <f aca="false">SUMPRODUCT('FD inverse'!$A$34:$BH$34,'FD mesh'!$B$84:$BI$84,$E379:$BL379)+'FD inverse'!$A$34*$C380/Setup!$B$17+INDEX('FD inverse'!$A$34:$BH$34,1,'FD mesh'!$B$15+1)*Setup!$B$22</f>
        <v>15.196529221135</v>
      </c>
      <c r="AK380" s="0" t="n">
        <f aca="false">SUMPRODUCT('FD inverse'!$A$35:$BH$35,'FD mesh'!$B$84:$BI$84,$E379:$BL379)+'FD inverse'!$A$35*$C380/Setup!$B$17+INDEX('FD inverse'!$A$35:$BH$35,1,'FD mesh'!$B$15+1)*Setup!$B$22</f>
        <v>15.1793010974919</v>
      </c>
      <c r="AL380" s="0" t="n">
        <f aca="false">SUMPRODUCT('FD inverse'!$A$36:$BH$36,'FD mesh'!$B$84:$BI$84,$E379:$BL379)+'FD inverse'!$A$36*$C380/Setup!$B$17+INDEX('FD inverse'!$A$36:$BH$36,1,'FD mesh'!$B$15+1)*Setup!$B$22</f>
        <v>15.1620308083772</v>
      </c>
      <c r="AM380" s="0" t="n">
        <f aca="false">SUMPRODUCT('FD inverse'!$A$37:$BH$37,'FD mesh'!$B$84:$BI$84,$E379:$BL379)+'FD inverse'!$A$37*$C380/Setup!$B$17+INDEX('FD inverse'!$A$37:$BH$37,1,'FD mesh'!$B$15+1)*Setup!$B$22</f>
        <v>15.1447248802902</v>
      </c>
      <c r="AN380" s="0" t="n">
        <f aca="false">SUMPRODUCT('FD inverse'!$A$38:$BH$38,'FD mesh'!$B$84:$BI$84,$E379:$BL379)+'FD inverse'!$A$38*$C380/Setup!$B$17+INDEX('FD inverse'!$A$38:$BH$38,1,'FD mesh'!$B$15+1)*Setup!$B$22</f>
        <v>15.1273891437543</v>
      </c>
      <c r="AO380" s="0" t="n">
        <f aca="false">SUMPRODUCT('FD inverse'!$A$39:$BH$39,'FD mesh'!$B$84:$BI$84,$E379:$BL379)+'FD inverse'!$A$39*$C380/Setup!$B$17+INDEX('FD inverse'!$A$39:$BH$39,1,'FD mesh'!$B$15+1)*Setup!$B$22</f>
        <v>15.1100287588186</v>
      </c>
      <c r="AP380" s="0" t="n">
        <f aca="false">SUMPRODUCT('FD inverse'!$A$40:$BH$40,'FD mesh'!$B$84:$BI$84,$E379:$BL379)+'FD inverse'!$A$40*$C380/Setup!$B$17+INDEX('FD inverse'!$A$40:$BH$40,1,'FD mesh'!$B$15+1)*Setup!$B$22</f>
        <v>15.0926482584508</v>
      </c>
      <c r="AQ380" s="0" t="n">
        <f aca="false">SUMPRODUCT('FD inverse'!$A$41:$BH$41,'FD mesh'!$B$84:$BI$84,$E379:$BL379)+'FD inverse'!$A$41*$C380/Setup!$B$17+INDEX('FD inverse'!$A$41:$BH$41,1,'FD mesh'!$B$15+1)*Setup!$B$22</f>
        <v>15.0752516075477</v>
      </c>
      <c r="AR380" s="0" t="n">
        <f aca="false">SUMPRODUCT('FD inverse'!$A$42:$BH$42,'FD mesh'!$B$84:$BI$84,$E379:$BL379)+'FD inverse'!$A$42*$C380/Setup!$B$17+INDEX('FD inverse'!$A$42:$BH$42,1,'FD mesh'!$B$15+1)*Setup!$B$22</f>
        <v>15.0578422753347</v>
      </c>
      <c r="AS380" s="0" t="n">
        <f aca="false">SUMPRODUCT('FD inverse'!$A$43:$BH$43,'FD mesh'!$B$84:$BI$84,$E379:$BL379)+'FD inverse'!$A$43*$C380/Setup!$B$17+INDEX('FD inverse'!$A$43:$BH$43,1,'FD mesh'!$B$15+1)*Setup!$B$22</f>
        <v>0</v>
      </c>
      <c r="AT380" s="0" t="n">
        <f aca="false">SUMPRODUCT('FD inverse'!$A$44:$BH$44,'FD mesh'!$B$84:$BI$84,$E379:$BL379)+'FD inverse'!$A$44*$C380/Setup!$B$17+INDEX('FD inverse'!$A$44:$BH$44,1,'FD mesh'!$B$15+1)*Setup!$B$22</f>
        <v>0</v>
      </c>
      <c r="AU380" s="0" t="n">
        <f aca="false">SUMPRODUCT('FD inverse'!$A$45:$BH$45,'FD mesh'!$B$84:$BI$84,$E379:$BL379)+'FD inverse'!$A$45*$C380/Setup!$B$17+INDEX('FD inverse'!$A$45:$BH$45,1,'FD mesh'!$B$15+1)*Setup!$B$22</f>
        <v>0</v>
      </c>
      <c r="AV380" s="0" t="n">
        <f aca="false">SUMPRODUCT('FD inverse'!$A$46:$BH$46,'FD mesh'!$B$84:$BI$84,$E379:$BL379)+'FD inverse'!$A$46*$C380/Setup!$B$17+INDEX('FD inverse'!$A$46:$BH$46,1,'FD mesh'!$B$15+1)*Setup!$B$22</f>
        <v>0</v>
      </c>
      <c r="AW380" s="0" t="n">
        <f aca="false">SUMPRODUCT('FD inverse'!$A$47:$BH$47,'FD mesh'!$B$84:$BI$84,$E379:$BL379)+'FD inverse'!$A$47*$C380/Setup!$B$17+INDEX('FD inverse'!$A$47:$BH$47,1,'FD mesh'!$B$15+1)*Setup!$B$22</f>
        <v>0</v>
      </c>
      <c r="AX380" s="0" t="n">
        <f aca="false">SUMPRODUCT('FD inverse'!$A$48:$BH$48,'FD mesh'!$B$84:$BI$84,$E379:$BL379)+'FD inverse'!$A$48*$C380/Setup!$B$17+INDEX('FD inverse'!$A$48:$BH$48,1,'FD mesh'!$B$15+1)*Setup!$B$22</f>
        <v>0</v>
      </c>
      <c r="AY380" s="0" t="n">
        <f aca="false">SUMPRODUCT('FD inverse'!$A$49:$BH$49,'FD mesh'!$B$84:$BI$84,$E379:$BL379)+'FD inverse'!$A$49*$C380/Setup!$B$17+INDEX('FD inverse'!$A$49:$BH$49,1,'FD mesh'!$B$15+1)*Setup!$B$22</f>
        <v>0</v>
      </c>
      <c r="AZ380" s="0" t="n">
        <f aca="false">SUMPRODUCT('FD inverse'!$A$50:$BH$50,'FD mesh'!$B$84:$BI$84,$E379:$BL379)+'FD inverse'!$A$50*$C380/Setup!$B$17+INDEX('FD inverse'!$A$50:$BH$50,1,'FD mesh'!$B$15+1)*Setup!$B$22</f>
        <v>0</v>
      </c>
      <c r="BA380" s="0" t="n">
        <f aca="false">SUMPRODUCT('FD inverse'!$A$51:$BH$51,'FD mesh'!$B$84:$BI$84,$E379:$BL379)+'FD inverse'!$A$51*$C380/Setup!$B$17+INDEX('FD inverse'!$A$51:$BH$51,1,'FD mesh'!$B$15+1)*Setup!$B$22</f>
        <v>0</v>
      </c>
      <c r="BB380" s="0" t="n">
        <f aca="false">SUMPRODUCT('FD inverse'!$A$52:$BH$52,'FD mesh'!$B$84:$BI$84,$E379:$BL379)+'FD inverse'!$A$52*$C380/Setup!$B$17+INDEX('FD inverse'!$A$52:$BH$52,1,'FD mesh'!$B$15+1)*Setup!$B$22</f>
        <v>0</v>
      </c>
      <c r="BC380" s="0" t="n">
        <f aca="false">SUMPRODUCT('FD inverse'!$A$53:$BH$53,'FD mesh'!$B$84:$BI$84,$E379:$BL379)+'FD inverse'!$A$53*$C380/Setup!$B$17+INDEX('FD inverse'!$A$53:$BH$53,1,'FD mesh'!$B$15+1)*Setup!$B$22</f>
        <v>0</v>
      </c>
      <c r="BD380" s="0" t="n">
        <f aca="false">SUMPRODUCT('FD inverse'!$A$54:$BH$54,'FD mesh'!$B$84:$BI$84,$E379:$BL379)+'FD inverse'!$A$54*$C380/Setup!$B$17+INDEX('FD inverse'!$A$54:$BH$54,1,'FD mesh'!$B$15+1)*Setup!$B$22</f>
        <v>0</v>
      </c>
      <c r="BE380" s="0" t="n">
        <f aca="false">SUMPRODUCT('FD inverse'!$A$55:$BH$55,'FD mesh'!$B$84:$BI$84,$E379:$BL379)+'FD inverse'!$A$55*$C380/Setup!$B$17+INDEX('FD inverse'!$A$55:$BH$55,1,'FD mesh'!$B$15+1)*Setup!$B$22</f>
        <v>0</v>
      </c>
      <c r="BF380" s="0" t="n">
        <f aca="false">SUMPRODUCT('FD inverse'!$A$56:$BH$56,'FD mesh'!$B$84:$BI$84,$E379:$BL379)+'FD inverse'!$A$56*$C380/Setup!$B$17+INDEX('FD inverse'!$A$56:$BH$56,1,'FD mesh'!$B$15+1)*Setup!$B$22</f>
        <v>0</v>
      </c>
      <c r="BG380" s="0" t="n">
        <f aca="false">SUMPRODUCT('FD inverse'!$A$57:$BH$57,'FD mesh'!$B$84:$BI$84,$E379:$BL379)+'FD inverse'!$A$57*$C380/Setup!$B$17+INDEX('FD inverse'!$A$57:$BH$57,1,'FD mesh'!$B$15+1)*Setup!$B$22</f>
        <v>0</v>
      </c>
      <c r="BH380" s="0" t="n">
        <f aca="false">SUMPRODUCT('FD inverse'!$A$58:$BH$58,'FD mesh'!$B$84:$BI$84,$E379:$BL379)+'FD inverse'!$A$58*$C380/Setup!$B$17+INDEX('FD inverse'!$A$58:$BH$58,1,'FD mesh'!$B$15+1)*Setup!$B$22</f>
        <v>0</v>
      </c>
      <c r="BI380" s="0" t="n">
        <f aca="false">SUMPRODUCT('FD inverse'!$A$59:$BH$59,'FD mesh'!$B$84:$BI$84,$E379:$BL379)+'FD inverse'!$A$59*$C380/Setup!$B$17+INDEX('FD inverse'!$A$59:$BH$59,1,'FD mesh'!$B$15+1)*Setup!$B$22</f>
        <v>0</v>
      </c>
      <c r="BJ380" s="0" t="n">
        <f aca="false">SUMPRODUCT('FD inverse'!$A$60:$BH$60,'FD mesh'!$B$84:$BI$84,$E379:$BL379)+'FD inverse'!$A$60*$C380/Setup!$B$17+INDEX('FD inverse'!$A$60:$BH$60,1,'FD mesh'!$B$15+1)*Setup!$B$22</f>
        <v>0</v>
      </c>
      <c r="BK380" s="0" t="n">
        <f aca="false">SUMPRODUCT('FD inverse'!$A$61:$BH$61,'FD mesh'!$B$84:$BI$84,$E379:$BL379)+'FD inverse'!$A$61*$C380/Setup!$B$17+INDEX('FD inverse'!$A$61:$BH$61,1,'FD mesh'!$B$15+1)*Setup!$B$22</f>
        <v>0</v>
      </c>
      <c r="BL380" s="0" t="n">
        <f aca="false">SUMPRODUCT('FD inverse'!$A$62:$BH$62,'FD mesh'!$B$84:$BI$84,$E379:$BL379)+'FD inverse'!$A$62*$C380/Setup!$B$17+INDEX('FD inverse'!$A$62:$BH$62,1,'FD mesh'!$B$15+1)*Setup!$B$22</f>
        <v>0</v>
      </c>
    </row>
    <row r="381" customFormat="false" ht="15" hidden="false" customHeight="false" outlineLevel="0" collapsed="false">
      <c r="A381" s="0" t="n">
        <v>376</v>
      </c>
      <c r="B381" s="0" t="n">
        <f aca="false">A381*Setup!$B$11/3600</f>
        <v>31.3333333333333</v>
      </c>
      <c r="C381" s="0" t="n">
        <f aca="false">Setup!$B$7+Setup!$B$8*COS(2*PI()*(B381-Setup!$B$9)/24)</f>
        <v>21.4288495612538</v>
      </c>
      <c r="D381" s="0" t="n">
        <f aca="false">(C381-E381)/Setup!$B$17</f>
        <v>1.00793841029219</v>
      </c>
      <c r="E381" s="0" t="n">
        <f aca="false">SUMPRODUCT('FD inverse'!$A$3:$BH$3,'FD mesh'!$B$84:$BI$84,$E380:$BL380)+'FD inverse'!$A$3*$C381/Setup!$B$17+INDEX('FD inverse'!$A$3:$BH$3,1,'FD mesh'!$B$15+1)*Setup!$B$22</f>
        <v>21.2978175679159</v>
      </c>
      <c r="F381" s="0" t="n">
        <f aca="false">SUMPRODUCT('FD inverse'!$A$4:$BH$4,'FD mesh'!$B$84:$BI$84,$E380:$BL380)+'FD inverse'!$A$4*$C381/Setup!$B$17+INDEX('FD inverse'!$A$4:$BH$4,1,'FD mesh'!$B$15+1)*Setup!$B$22</f>
        <v>21.2757944140906</v>
      </c>
      <c r="G381" s="0" t="n">
        <f aca="false">SUMPRODUCT('FD inverse'!$A$5:$BH$5,'FD mesh'!$B$84:$BI$84,$E380:$BL380)+'FD inverse'!$A$5*$C381/Setup!$B$17+INDEX('FD inverse'!$A$5:$BH$5,1,'FD mesh'!$B$15+1)*Setup!$B$22</f>
        <v>21.2668760663054</v>
      </c>
      <c r="H381" s="0" t="n">
        <f aca="false">SUMPRODUCT('FD inverse'!$A$6:$BH$6,'FD mesh'!$B$84:$BI$84,$E380:$BL380)+'FD inverse'!$A$6*$C381/Setup!$B$17+INDEX('FD inverse'!$A$6:$BH$6,1,'FD mesh'!$B$15+1)*Setup!$B$22</f>
        <v>21.2544032701594</v>
      </c>
      <c r="I381" s="0" t="n">
        <f aca="false">SUMPRODUCT('FD inverse'!$A$7:$BH$7,'FD mesh'!$B$84:$BI$84,$E380:$BL380)+'FD inverse'!$A$7*$C381/Setup!$B$17+INDEX('FD inverse'!$A$7:$BH$7,1,'FD mesh'!$B$15+1)*Setup!$B$22</f>
        <v>21.2543828327492</v>
      </c>
      <c r="J381" s="0" t="n">
        <f aca="false">SUMPRODUCT('FD inverse'!$A$8:$BH$8,'FD mesh'!$B$84:$BI$84,$E380:$BL380)+'FD inverse'!$A$8*$C381/Setup!$B$17+INDEX('FD inverse'!$A$8:$BH$8,1,'FD mesh'!$B$15+1)*Setup!$B$22</f>
        <v>21.2555394914582</v>
      </c>
      <c r="K381" s="0" t="n">
        <f aca="false">SUMPRODUCT('FD inverse'!$A$9:$BH$9,'FD mesh'!$B$84:$BI$84,$E380:$BL380)+'FD inverse'!$A$9*$C381/Setup!$B$17+INDEX('FD inverse'!$A$9:$BH$9,1,'FD mesh'!$B$15+1)*Setup!$B$22</f>
        <v>21.2570165670114</v>
      </c>
      <c r="L381" s="0" t="n">
        <f aca="false">SUMPRODUCT('FD inverse'!$A$10:$BH$10,'FD mesh'!$B$84:$BI$84,$E380:$BL380)+'FD inverse'!$A$10*$C381/Setup!$B$17+INDEX('FD inverse'!$A$10:$BH$10,1,'FD mesh'!$B$15+1)*Setup!$B$22</f>
        <v>21.2580813926125</v>
      </c>
      <c r="M381" s="0" t="n">
        <f aca="false">SUMPRODUCT('FD inverse'!$A$11:$BH$11,'FD mesh'!$B$84:$BI$84,$E380:$BL380)+'FD inverse'!$A$11*$C381/Setup!$B$17+INDEX('FD inverse'!$A$11:$BH$11,1,'FD mesh'!$B$15+1)*Setup!$B$22</f>
        <v>21.2581170741107</v>
      </c>
      <c r="N381" s="0" t="n">
        <f aca="false">SUMPRODUCT('FD inverse'!$A$12:$BH$12,'FD mesh'!$B$84:$BI$84,$E380:$BL380)+'FD inverse'!$A$12*$C381/Setup!$B$17+INDEX('FD inverse'!$A$12:$BH$12,1,'FD mesh'!$B$15+1)*Setup!$B$22</f>
        <v>21.2566150560462</v>
      </c>
      <c r="O381" s="0" t="n">
        <f aca="false">SUMPRODUCT('FD inverse'!$A$13:$BH$13,'FD mesh'!$B$84:$BI$84,$E380:$BL380)+'FD inverse'!$A$13*$C381/Setup!$B$17+INDEX('FD inverse'!$A$13:$BH$13,1,'FD mesh'!$B$15+1)*Setup!$B$22</f>
        <v>21.2531686064191</v>
      </c>
      <c r="P381" s="0" t="n">
        <f aca="false">SUMPRODUCT('FD inverse'!$A$14:$BH$14,'FD mesh'!$B$84:$BI$84,$E380:$BL380)+'FD inverse'!$A$14*$C381/Setup!$B$17+INDEX('FD inverse'!$A$14:$BH$14,1,'FD mesh'!$B$15+1)*Setup!$B$22</f>
        <v>21.2474673132422</v>
      </c>
      <c r="Q381" s="0" t="n">
        <f aca="false">SUMPRODUCT('FD inverse'!$A$15:$BH$15,'FD mesh'!$B$84:$BI$84,$E380:$BL380)+'FD inverse'!$A$15*$C381/Setup!$B$17+INDEX('FD inverse'!$A$15:$BH$15,1,'FD mesh'!$B$15+1)*Setup!$B$22</f>
        <v>21.2392926672223</v>
      </c>
      <c r="R381" s="0" t="n">
        <f aca="false">SUMPRODUCT('FD inverse'!$A$16:$BH$16,'FD mesh'!$B$84:$BI$84,$E380:$BL380)+'FD inverse'!$A$16*$C381/Setup!$B$17+INDEX('FD inverse'!$A$16:$BH$16,1,'FD mesh'!$B$15+1)*Setup!$B$22</f>
        <v>21.2285147871063</v>
      </c>
      <c r="S381" s="0" t="n">
        <f aca="false">SUMPRODUCT('FD inverse'!$A$17:$BH$17,'FD mesh'!$B$84:$BI$84,$E380:$BL380)+'FD inverse'!$A$17*$C381/Setup!$B$17+INDEX('FD inverse'!$A$17:$BH$17,1,'FD mesh'!$B$15+1)*Setup!$B$22</f>
        <v>20.8371597929412</v>
      </c>
      <c r="T381" s="0" t="n">
        <f aca="false">SUMPRODUCT('FD inverse'!$A$18:$BH$18,'FD mesh'!$B$84:$BI$84,$E380:$BL380)+'FD inverse'!$A$18*$C381/Setup!$B$17+INDEX('FD inverse'!$A$18:$BH$18,1,'FD mesh'!$B$15+1)*Setup!$B$22</f>
        <v>20.444486900083</v>
      </c>
      <c r="U381" s="0" t="n">
        <f aca="false">SUMPRODUCT('FD inverse'!$A$19:$BH$19,'FD mesh'!$B$84:$BI$84,$E380:$BL380)+'FD inverse'!$A$19*$C381/Setup!$B$17+INDEX('FD inverse'!$A$19:$BH$19,1,'FD mesh'!$B$15+1)*Setup!$B$22</f>
        <v>20.0505174853906</v>
      </c>
      <c r="V381" s="0" t="n">
        <f aca="false">SUMPRODUCT('FD inverse'!$A$20:$BH$20,'FD mesh'!$B$84:$BI$84,$E380:$BL380)+'FD inverse'!$A$20*$C381/Setup!$B$17+INDEX('FD inverse'!$A$20:$BH$20,1,'FD mesh'!$B$15+1)*Setup!$B$22</f>
        <v>19.6552900073392</v>
      </c>
      <c r="W381" s="0" t="n">
        <f aca="false">SUMPRODUCT('FD inverse'!$A$21:$BH$21,'FD mesh'!$B$84:$BI$84,$E380:$BL380)+'FD inverse'!$A$21*$C381/Setup!$B$17+INDEX('FD inverse'!$A$21:$BH$21,1,'FD mesh'!$B$15+1)*Setup!$B$22</f>
        <v>19.2588581021208</v>
      </c>
      <c r="X381" s="0" t="n">
        <f aca="false">SUMPRODUCT('FD inverse'!$A$22:$BH$22,'FD mesh'!$B$84:$BI$84,$E380:$BL380)+'FD inverse'!$A$22*$C381/Setup!$B$17+INDEX('FD inverse'!$A$22:$BH$22,1,'FD mesh'!$B$15+1)*Setup!$B$22</f>
        <v>18.8612888105984</v>
      </c>
      <c r="Y381" s="0" t="n">
        <f aca="false">SUMPRODUCT('FD inverse'!$A$23:$BH$23,'FD mesh'!$B$84:$BI$84,$E380:$BL380)+'FD inverse'!$A$23*$C381/Setup!$B$17+INDEX('FD inverse'!$A$23:$BH$23,1,'FD mesh'!$B$15+1)*Setup!$B$22</f>
        <v>18.462660928046</v>
      </c>
      <c r="Z381" s="0" t="n">
        <f aca="false">SUMPRODUCT('FD inverse'!$A$24:$BH$24,'FD mesh'!$B$84:$BI$84,$E380:$BL380)+'FD inverse'!$A$24*$C381/Setup!$B$17+INDEX('FD inverse'!$A$24:$BH$24,1,'FD mesh'!$B$15+1)*Setup!$B$22</f>
        <v>18.0630634679663</v>
      </c>
      <c r="AA381" s="0" t="n">
        <f aca="false">SUMPRODUCT('FD inverse'!$A$25:$BH$25,'FD mesh'!$B$84:$BI$84,$E380:$BL380)+'FD inverse'!$A$25*$C381/Setup!$B$17+INDEX('FD inverse'!$A$25:$BH$25,1,'FD mesh'!$B$15+1)*Setup!$B$22</f>
        <v>17.6625942307128</v>
      </c>
      <c r="AB381" s="0" t="n">
        <f aca="false">SUMPRODUCT('FD inverse'!$A$26:$BH$26,'FD mesh'!$B$84:$BI$84,$E380:$BL380)+'FD inverse'!$A$26*$C381/Setup!$B$17+INDEX('FD inverse'!$A$26:$BH$26,1,'FD mesh'!$B$15+1)*Setup!$B$22</f>
        <v>17.2613584671508</v>
      </c>
      <c r="AC381" s="0" t="n">
        <f aca="false">SUMPRODUCT('FD inverse'!$A$27:$BH$27,'FD mesh'!$B$84:$BI$84,$E380:$BL380)+'FD inverse'!$A$27*$C381/Setup!$B$17+INDEX('FD inverse'!$A$27:$BH$27,1,'FD mesh'!$B$15+1)*Setup!$B$22</f>
        <v>16.859467627164</v>
      </c>
      <c r="AD381" s="0" t="n">
        <f aca="false">SUMPRODUCT('FD inverse'!$A$28:$BH$28,'FD mesh'!$B$84:$BI$84,$E380:$BL380)+'FD inverse'!$A$28*$C381/Setup!$B$17+INDEX('FD inverse'!$A$28:$BH$28,1,'FD mesh'!$B$15+1)*Setup!$B$22</f>
        <v>16.4570381824472</v>
      </c>
      <c r="AE381" s="0" t="n">
        <f aca="false">SUMPRODUCT('FD inverse'!$A$29:$BH$29,'FD mesh'!$B$84:$BI$84,$E380:$BL380)+'FD inverse'!$A$29*$C381/Setup!$B$17+INDEX('FD inverse'!$A$29:$BH$29,1,'FD mesh'!$B$15+1)*Setup!$B$22</f>
        <v>16.0541905127219</v>
      </c>
      <c r="AF381" s="0" t="n">
        <f aca="false">SUMPRODUCT('FD inverse'!$A$30:$BH$30,'FD mesh'!$B$84:$BI$84,$E380:$BL380)+'FD inverse'!$A$30*$C381/Setup!$B$17+INDEX('FD inverse'!$A$30:$BH$30,1,'FD mesh'!$B$15+1)*Setup!$B$22</f>
        <v>15.651047844259</v>
      </c>
      <c r="AG381" s="0" t="n">
        <f aca="false">SUMPRODUCT('FD inverse'!$A$31:$BH$31,'FD mesh'!$B$84:$BI$84,$E380:$BL380)+'FD inverse'!$A$31*$C381/Setup!$B$17+INDEX('FD inverse'!$A$31:$BH$31,1,'FD mesh'!$B$15+1)*Setup!$B$22</f>
        <v>15.2477352293974</v>
      </c>
      <c r="AH381" s="0" t="n">
        <f aca="false">SUMPRODUCT('FD inverse'!$A$32:$BH$32,'FD mesh'!$B$84:$BI$84,$E380:$BL380)+'FD inverse'!$A$32*$C381/Setup!$B$17+INDEX('FD inverse'!$A$32:$BH$32,1,'FD mesh'!$B$15+1)*Setup!$B$22</f>
        <v>15.2306972795941</v>
      </c>
      <c r="AI381" s="0" t="n">
        <f aca="false">SUMPRODUCT('FD inverse'!$A$33:$BH$33,'FD mesh'!$B$84:$BI$84,$E380:$BL380)+'FD inverse'!$A$33*$C381/Setup!$B$17+INDEX('FD inverse'!$A$33:$BH$33,1,'FD mesh'!$B$15+1)*Setup!$B$22</f>
        <v>15.2135924590301</v>
      </c>
      <c r="AJ381" s="0" t="n">
        <f aca="false">SUMPRODUCT('FD inverse'!$A$34:$BH$34,'FD mesh'!$B$84:$BI$84,$E380:$BL380)+'FD inverse'!$A$34*$C381/Setup!$B$17+INDEX('FD inverse'!$A$34:$BH$34,1,'FD mesh'!$B$15+1)*Setup!$B$22</f>
        <v>15.1964291734932</v>
      </c>
      <c r="AK381" s="0" t="n">
        <f aca="false">SUMPRODUCT('FD inverse'!$A$35:$BH$35,'FD mesh'!$B$84:$BI$84,$E380:$BL380)+'FD inverse'!$A$35*$C381/Setup!$B$17+INDEX('FD inverse'!$A$35:$BH$35,1,'FD mesh'!$B$15+1)*Setup!$B$22</f>
        <v>15.1792152415357</v>
      </c>
      <c r="AL381" s="0" t="n">
        <f aca="false">SUMPRODUCT('FD inverse'!$A$36:$BH$36,'FD mesh'!$B$84:$BI$84,$E380:$BL380)+'FD inverse'!$A$36*$C381/Setup!$B$17+INDEX('FD inverse'!$A$36:$BH$36,1,'FD mesh'!$B$15+1)*Setup!$B$22</f>
        <v>15.1619578473157</v>
      </c>
      <c r="AM381" s="0" t="n">
        <f aca="false">SUMPRODUCT('FD inverse'!$A$37:$BH$37,'FD mesh'!$B$84:$BI$84,$E380:$BL380)+'FD inverse'!$A$37*$C381/Setup!$B$17+INDEX('FD inverse'!$A$37:$BH$37,1,'FD mesh'!$B$15+1)*Setup!$B$22</f>
        <v>15.1446635185258</v>
      </c>
      <c r="AN381" s="0" t="n">
        <f aca="false">SUMPRODUCT('FD inverse'!$A$38:$BH$38,'FD mesh'!$B$84:$BI$84,$E380:$BL380)+'FD inverse'!$A$38*$C381/Setup!$B$17+INDEX('FD inverse'!$A$38:$BH$38,1,'FD mesh'!$B$15+1)*Setup!$B$22</f>
        <v>15.1273381269974</v>
      </c>
      <c r="AO381" s="0" t="n">
        <f aca="false">SUMPRODUCT('FD inverse'!$A$39:$BH$39,'FD mesh'!$B$84:$BI$84,$E380:$BL380)+'FD inverse'!$A$39*$C381/Setup!$B$17+INDEX('FD inverse'!$A$39:$BH$39,1,'FD mesh'!$B$15+1)*Setup!$B$22</f>
        <v>15.1099869096116</v>
      </c>
      <c r="AP381" s="0" t="n">
        <f aca="false">SUMPRODUCT('FD inverse'!$A$40:$BH$40,'FD mesh'!$B$84:$BI$84,$E380:$BL380)+'FD inverse'!$A$40*$C381/Setup!$B$17+INDEX('FD inverse'!$A$40:$BH$40,1,'FD mesh'!$B$15+1)*Setup!$B$22</f>
        <v>15.0926145071933</v>
      </c>
      <c r="AQ381" s="0" t="n">
        <f aca="false">SUMPRODUCT('FD inverse'!$A$41:$BH$41,'FD mesh'!$B$84:$BI$84,$E380:$BL380)+'FD inverse'!$A$41*$C381/Setup!$B$17+INDEX('FD inverse'!$A$41:$BH$41,1,'FD mesh'!$B$15+1)*Setup!$B$22</f>
        <v>15.0752250191111</v>
      </c>
      <c r="AR381" s="0" t="n">
        <f aca="false">SUMPRODUCT('FD inverse'!$A$42:$BH$42,'FD mesh'!$B$84:$BI$84,$E380:$BL380)+'FD inverse'!$A$42*$C381/Setup!$B$17+INDEX('FD inverse'!$A$42:$BH$42,1,'FD mesh'!$B$15+1)*Setup!$B$22</f>
        <v>15.0578220713499</v>
      </c>
      <c r="AS381" s="0" t="n">
        <f aca="false">SUMPRODUCT('FD inverse'!$A$43:$BH$43,'FD mesh'!$B$84:$BI$84,$E380:$BL380)+'FD inverse'!$A$43*$C381/Setup!$B$17+INDEX('FD inverse'!$A$43:$BH$43,1,'FD mesh'!$B$15+1)*Setup!$B$22</f>
        <v>0</v>
      </c>
      <c r="AT381" s="0" t="n">
        <f aca="false">SUMPRODUCT('FD inverse'!$A$44:$BH$44,'FD mesh'!$B$84:$BI$84,$E380:$BL380)+'FD inverse'!$A$44*$C381/Setup!$B$17+INDEX('FD inverse'!$A$44:$BH$44,1,'FD mesh'!$B$15+1)*Setup!$B$22</f>
        <v>0</v>
      </c>
      <c r="AU381" s="0" t="n">
        <f aca="false">SUMPRODUCT('FD inverse'!$A$45:$BH$45,'FD mesh'!$B$84:$BI$84,$E380:$BL380)+'FD inverse'!$A$45*$C381/Setup!$B$17+INDEX('FD inverse'!$A$45:$BH$45,1,'FD mesh'!$B$15+1)*Setup!$B$22</f>
        <v>0</v>
      </c>
      <c r="AV381" s="0" t="n">
        <f aca="false">SUMPRODUCT('FD inverse'!$A$46:$BH$46,'FD mesh'!$B$84:$BI$84,$E380:$BL380)+'FD inverse'!$A$46*$C381/Setup!$B$17+INDEX('FD inverse'!$A$46:$BH$46,1,'FD mesh'!$B$15+1)*Setup!$B$22</f>
        <v>0</v>
      </c>
      <c r="AW381" s="0" t="n">
        <f aca="false">SUMPRODUCT('FD inverse'!$A$47:$BH$47,'FD mesh'!$B$84:$BI$84,$E380:$BL380)+'FD inverse'!$A$47*$C381/Setup!$B$17+INDEX('FD inverse'!$A$47:$BH$47,1,'FD mesh'!$B$15+1)*Setup!$B$22</f>
        <v>0</v>
      </c>
      <c r="AX381" s="0" t="n">
        <f aca="false">SUMPRODUCT('FD inverse'!$A$48:$BH$48,'FD mesh'!$B$84:$BI$84,$E380:$BL380)+'FD inverse'!$A$48*$C381/Setup!$B$17+INDEX('FD inverse'!$A$48:$BH$48,1,'FD mesh'!$B$15+1)*Setup!$B$22</f>
        <v>0</v>
      </c>
      <c r="AY381" s="0" t="n">
        <f aca="false">SUMPRODUCT('FD inverse'!$A$49:$BH$49,'FD mesh'!$B$84:$BI$84,$E380:$BL380)+'FD inverse'!$A$49*$C381/Setup!$B$17+INDEX('FD inverse'!$A$49:$BH$49,1,'FD mesh'!$B$15+1)*Setup!$B$22</f>
        <v>0</v>
      </c>
      <c r="AZ381" s="0" t="n">
        <f aca="false">SUMPRODUCT('FD inverse'!$A$50:$BH$50,'FD mesh'!$B$84:$BI$84,$E380:$BL380)+'FD inverse'!$A$50*$C381/Setup!$B$17+INDEX('FD inverse'!$A$50:$BH$50,1,'FD mesh'!$B$15+1)*Setup!$B$22</f>
        <v>0</v>
      </c>
      <c r="BA381" s="0" t="n">
        <f aca="false">SUMPRODUCT('FD inverse'!$A$51:$BH$51,'FD mesh'!$B$84:$BI$84,$E380:$BL380)+'FD inverse'!$A$51*$C381/Setup!$B$17+INDEX('FD inverse'!$A$51:$BH$51,1,'FD mesh'!$B$15+1)*Setup!$B$22</f>
        <v>0</v>
      </c>
      <c r="BB381" s="0" t="n">
        <f aca="false">SUMPRODUCT('FD inverse'!$A$52:$BH$52,'FD mesh'!$B$84:$BI$84,$E380:$BL380)+'FD inverse'!$A$52*$C381/Setup!$B$17+INDEX('FD inverse'!$A$52:$BH$52,1,'FD mesh'!$B$15+1)*Setup!$B$22</f>
        <v>0</v>
      </c>
      <c r="BC381" s="0" t="n">
        <f aca="false">SUMPRODUCT('FD inverse'!$A$53:$BH$53,'FD mesh'!$B$84:$BI$84,$E380:$BL380)+'FD inverse'!$A$53*$C381/Setup!$B$17+INDEX('FD inverse'!$A$53:$BH$53,1,'FD mesh'!$B$15+1)*Setup!$B$22</f>
        <v>0</v>
      </c>
      <c r="BD381" s="0" t="n">
        <f aca="false">SUMPRODUCT('FD inverse'!$A$54:$BH$54,'FD mesh'!$B$84:$BI$84,$E380:$BL380)+'FD inverse'!$A$54*$C381/Setup!$B$17+INDEX('FD inverse'!$A$54:$BH$54,1,'FD mesh'!$B$15+1)*Setup!$B$22</f>
        <v>0</v>
      </c>
      <c r="BE381" s="0" t="n">
        <f aca="false">SUMPRODUCT('FD inverse'!$A$55:$BH$55,'FD mesh'!$B$84:$BI$84,$E380:$BL380)+'FD inverse'!$A$55*$C381/Setup!$B$17+INDEX('FD inverse'!$A$55:$BH$55,1,'FD mesh'!$B$15+1)*Setup!$B$22</f>
        <v>0</v>
      </c>
      <c r="BF381" s="0" t="n">
        <f aca="false">SUMPRODUCT('FD inverse'!$A$56:$BH$56,'FD mesh'!$B$84:$BI$84,$E380:$BL380)+'FD inverse'!$A$56*$C381/Setup!$B$17+INDEX('FD inverse'!$A$56:$BH$56,1,'FD mesh'!$B$15+1)*Setup!$B$22</f>
        <v>0</v>
      </c>
      <c r="BG381" s="0" t="n">
        <f aca="false">SUMPRODUCT('FD inverse'!$A$57:$BH$57,'FD mesh'!$B$84:$BI$84,$E380:$BL380)+'FD inverse'!$A$57*$C381/Setup!$B$17+INDEX('FD inverse'!$A$57:$BH$57,1,'FD mesh'!$B$15+1)*Setup!$B$22</f>
        <v>0</v>
      </c>
      <c r="BH381" s="0" t="n">
        <f aca="false">SUMPRODUCT('FD inverse'!$A$58:$BH$58,'FD mesh'!$B$84:$BI$84,$E380:$BL380)+'FD inverse'!$A$58*$C381/Setup!$B$17+INDEX('FD inverse'!$A$58:$BH$58,1,'FD mesh'!$B$15+1)*Setup!$B$22</f>
        <v>0</v>
      </c>
      <c r="BI381" s="0" t="n">
        <f aca="false">SUMPRODUCT('FD inverse'!$A$59:$BH$59,'FD mesh'!$B$84:$BI$84,$E380:$BL380)+'FD inverse'!$A$59*$C381/Setup!$B$17+INDEX('FD inverse'!$A$59:$BH$59,1,'FD mesh'!$B$15+1)*Setup!$B$22</f>
        <v>0</v>
      </c>
      <c r="BJ381" s="0" t="n">
        <f aca="false">SUMPRODUCT('FD inverse'!$A$60:$BH$60,'FD mesh'!$B$84:$BI$84,$E380:$BL380)+'FD inverse'!$A$60*$C381/Setup!$B$17+INDEX('FD inverse'!$A$60:$BH$60,1,'FD mesh'!$B$15+1)*Setup!$B$22</f>
        <v>0</v>
      </c>
      <c r="BK381" s="0" t="n">
        <f aca="false">SUMPRODUCT('FD inverse'!$A$61:$BH$61,'FD mesh'!$B$84:$BI$84,$E380:$BL380)+'FD inverse'!$A$61*$C381/Setup!$B$17+INDEX('FD inverse'!$A$61:$BH$61,1,'FD mesh'!$B$15+1)*Setup!$B$22</f>
        <v>0</v>
      </c>
      <c r="BL381" s="0" t="n">
        <f aca="false">SUMPRODUCT('FD inverse'!$A$62:$BH$62,'FD mesh'!$B$84:$BI$84,$E380:$BL380)+'FD inverse'!$A$62*$C381/Setup!$B$17+INDEX('FD inverse'!$A$62:$BH$62,1,'FD mesh'!$B$15+1)*Setup!$B$22</f>
        <v>0</v>
      </c>
    </row>
    <row r="382" customFormat="false" ht="15" hidden="false" customHeight="false" outlineLevel="0" collapsed="false">
      <c r="A382" s="0" t="n">
        <v>377</v>
      </c>
      <c r="B382" s="0" t="n">
        <f aca="false">A382*Setup!$B$11/3600</f>
        <v>31.4166666666667</v>
      </c>
      <c r="C382" s="0" t="n">
        <f aca="false">Setup!$B$7+Setup!$B$8*COS(2*PI()*(B382-Setup!$B$9)/24)</f>
        <v>21.4963061112638</v>
      </c>
      <c r="D382" s="0" t="n">
        <f aca="false">(C382-E382)/Setup!$B$17</f>
        <v>1.23737692906703</v>
      </c>
      <c r="E382" s="0" t="n">
        <f aca="false">SUMPRODUCT('FD inverse'!$A$3:$BH$3,'FD mesh'!$B$84:$BI$84,$E381:$BL381)+'FD inverse'!$A$3*$C382/Setup!$B$17+INDEX('FD inverse'!$A$3:$BH$3,1,'FD mesh'!$B$15+1)*Setup!$B$22</f>
        <v>21.3354471104851</v>
      </c>
      <c r="F382" s="0" t="n">
        <f aca="false">SUMPRODUCT('FD inverse'!$A$4:$BH$4,'FD mesh'!$B$84:$BI$84,$E381:$BL381)+'FD inverse'!$A$4*$C382/Setup!$B$17+INDEX('FD inverse'!$A$4:$BH$4,1,'FD mesh'!$B$15+1)*Setup!$B$22</f>
        <v>21.3067865495376</v>
      </c>
      <c r="G382" s="0" t="n">
        <f aca="false">SUMPRODUCT('FD inverse'!$A$5:$BH$5,'FD mesh'!$B$84:$BI$84,$E381:$BL381)+'FD inverse'!$A$5*$C382/Setup!$B$17+INDEX('FD inverse'!$A$5:$BH$5,1,'FD mesh'!$B$15+1)*Setup!$B$22</f>
        <v>21.2915774362669</v>
      </c>
      <c r="H382" s="0" t="n">
        <f aca="false">SUMPRODUCT('FD inverse'!$A$6:$BH$6,'FD mesh'!$B$84:$BI$84,$E381:$BL381)+'FD inverse'!$A$6*$C382/Setup!$B$17+INDEX('FD inverse'!$A$6:$BH$6,1,'FD mesh'!$B$15+1)*Setup!$B$22</f>
        <v>21.2584862312741</v>
      </c>
      <c r="I382" s="0" t="n">
        <f aca="false">SUMPRODUCT('FD inverse'!$A$7:$BH$7,'FD mesh'!$B$84:$BI$84,$E381:$BL381)+'FD inverse'!$A$7*$C382/Setup!$B$17+INDEX('FD inverse'!$A$7:$BH$7,1,'FD mesh'!$B$15+1)*Setup!$B$22</f>
        <v>21.2567622193616</v>
      </c>
      <c r="J382" s="0" t="n">
        <f aca="false">SUMPRODUCT('FD inverse'!$A$8:$BH$8,'FD mesh'!$B$84:$BI$84,$E381:$BL381)+'FD inverse'!$A$8*$C382/Setup!$B$17+INDEX('FD inverse'!$A$8:$BH$8,1,'FD mesh'!$B$15+1)*Setup!$B$22</f>
        <v>21.2564419753621</v>
      </c>
      <c r="K382" s="0" t="n">
        <f aca="false">SUMPRODUCT('FD inverse'!$A$9:$BH$9,'FD mesh'!$B$84:$BI$84,$E381:$BL381)+'FD inverse'!$A$9*$C382/Setup!$B$17+INDEX('FD inverse'!$A$9:$BH$9,1,'FD mesh'!$B$15+1)*Setup!$B$22</f>
        <v>21.2566541702439</v>
      </c>
      <c r="L382" s="0" t="n">
        <f aca="false">SUMPRODUCT('FD inverse'!$A$10:$BH$10,'FD mesh'!$B$84:$BI$84,$E381:$BL381)+'FD inverse'!$A$10*$C382/Setup!$B$17+INDEX('FD inverse'!$A$10:$BH$10,1,'FD mesh'!$B$15+1)*Setup!$B$22</f>
        <v>21.256652561723</v>
      </c>
      <c r="M382" s="0" t="n">
        <f aca="false">SUMPRODUCT('FD inverse'!$A$11:$BH$11,'FD mesh'!$B$84:$BI$84,$E381:$BL381)+'FD inverse'!$A$11*$C382/Setup!$B$17+INDEX('FD inverse'!$A$11:$BH$11,1,'FD mesh'!$B$15+1)*Setup!$B$22</f>
        <v>21.2558079851257</v>
      </c>
      <c r="N382" s="0" t="n">
        <f aca="false">SUMPRODUCT('FD inverse'!$A$12:$BH$12,'FD mesh'!$B$84:$BI$84,$E381:$BL381)+'FD inverse'!$A$12*$C382/Setup!$B$17+INDEX('FD inverse'!$A$12:$BH$12,1,'FD mesh'!$B$15+1)*Setup!$B$22</f>
        <v>21.2536011141419</v>
      </c>
      <c r="O382" s="0" t="n">
        <f aca="false">SUMPRODUCT('FD inverse'!$A$13:$BH$13,'FD mesh'!$B$84:$BI$84,$E381:$BL381)+'FD inverse'!$A$13*$C382/Setup!$B$17+INDEX('FD inverse'!$A$13:$BH$13,1,'FD mesh'!$B$15+1)*Setup!$B$22</f>
        <v>21.2496161063415</v>
      </c>
      <c r="P382" s="0" t="n">
        <f aca="false">SUMPRODUCT('FD inverse'!$A$14:$BH$14,'FD mesh'!$B$84:$BI$84,$E381:$BL381)+'FD inverse'!$A$14*$C382/Setup!$B$17+INDEX('FD inverse'!$A$14:$BH$14,1,'FD mesh'!$B$15+1)*Setup!$B$22</f>
        <v>21.2435352282887</v>
      </c>
      <c r="Q382" s="0" t="n">
        <f aca="false">SUMPRODUCT('FD inverse'!$A$15:$BH$15,'FD mesh'!$B$84:$BI$84,$E381:$BL381)+'FD inverse'!$A$15*$C382/Setup!$B$17+INDEX('FD inverse'!$A$15:$BH$15,1,'FD mesh'!$B$15+1)*Setup!$B$22</f>
        <v>21.2351345361041</v>
      </c>
      <c r="R382" s="0" t="n">
        <f aca="false">SUMPRODUCT('FD inverse'!$A$16:$BH$16,'FD mesh'!$B$84:$BI$84,$E381:$BL381)+'FD inverse'!$A$16*$C382/Setup!$B$17+INDEX('FD inverse'!$A$16:$BH$16,1,'FD mesh'!$B$15+1)*Setup!$B$22</f>
        <v>21.2242806692184</v>
      </c>
      <c r="S382" s="0" t="n">
        <f aca="false">SUMPRODUCT('FD inverse'!$A$17:$BH$17,'FD mesh'!$B$84:$BI$84,$E381:$BL381)+'FD inverse'!$A$17*$C382/Setup!$B$17+INDEX('FD inverse'!$A$17:$BH$17,1,'FD mesh'!$B$15+1)*Setup!$B$22</f>
        <v>20.8329078715844</v>
      </c>
      <c r="T382" s="0" t="n">
        <f aca="false">SUMPRODUCT('FD inverse'!$A$18:$BH$18,'FD mesh'!$B$84:$BI$84,$E381:$BL381)+'FD inverse'!$A$18*$C382/Setup!$B$17+INDEX('FD inverse'!$A$18:$BH$18,1,'FD mesh'!$B$15+1)*Setup!$B$22</f>
        <v>20.4402837942367</v>
      </c>
      <c r="U382" s="0" t="n">
        <f aca="false">SUMPRODUCT('FD inverse'!$A$19:$BH$19,'FD mesh'!$B$84:$BI$84,$E381:$BL381)+'FD inverse'!$A$19*$C382/Setup!$B$17+INDEX('FD inverse'!$A$19:$BH$19,1,'FD mesh'!$B$15+1)*Setup!$B$22</f>
        <v>20.0464228028829</v>
      </c>
      <c r="V382" s="0" t="n">
        <f aca="false">SUMPRODUCT('FD inverse'!$A$20:$BH$20,'FD mesh'!$B$84:$BI$84,$E381:$BL381)+'FD inverse'!$A$20*$C382/Setup!$B$17+INDEX('FD inverse'!$A$20:$BH$20,1,'FD mesh'!$B$15+1)*Setup!$B$22</f>
        <v>19.6513568049626</v>
      </c>
      <c r="W382" s="0" t="n">
        <f aca="false">SUMPRODUCT('FD inverse'!$A$21:$BH$21,'FD mesh'!$B$84:$BI$84,$E381:$BL381)+'FD inverse'!$A$21*$C382/Setup!$B$17+INDEX('FD inverse'!$A$21:$BH$21,1,'FD mesh'!$B$15+1)*Setup!$B$22</f>
        <v>19.2551333217714</v>
      </c>
      <c r="X382" s="0" t="n">
        <f aca="false">SUMPRODUCT('FD inverse'!$A$22:$BH$22,'FD mesh'!$B$84:$BI$84,$E381:$BL381)+'FD inverse'!$A$22*$C382/Setup!$B$17+INDEX('FD inverse'!$A$22:$BH$22,1,'FD mesh'!$B$15+1)*Setup!$B$22</f>
        <v>18.8578136889345</v>
      </c>
      <c r="Y382" s="0" t="n">
        <f aca="false">SUMPRODUCT('FD inverse'!$A$23:$BH$23,'FD mesh'!$B$84:$BI$84,$E381:$BL381)+'FD inverse'!$A$23*$C382/Setup!$B$17+INDEX('FD inverse'!$A$23:$BH$23,1,'FD mesh'!$B$15+1)*Setup!$B$22</f>
        <v>18.4594713774365</v>
      </c>
      <c r="Z382" s="0" t="n">
        <f aca="false">SUMPRODUCT('FD inverse'!$A$24:$BH$24,'FD mesh'!$B$84:$BI$84,$E381:$BL381)+'FD inverse'!$A$24*$C382/Setup!$B$17+INDEX('FD inverse'!$A$24:$BH$24,1,'FD mesh'!$B$15+1)*Setup!$B$22</f>
        <v>18.0601904267592</v>
      </c>
      <c r="AA382" s="0" t="n">
        <f aca="false">SUMPRODUCT('FD inverse'!$A$25:$BH$25,'FD mesh'!$B$84:$BI$84,$E381:$BL381)+'FD inverse'!$A$25*$C382/Setup!$B$17+INDEX('FD inverse'!$A$25:$BH$25,1,'FD mesh'!$B$15+1)*Setup!$B$22</f>
        <v>17.6600639810982</v>
      </c>
      <c r="AB382" s="0" t="n">
        <f aca="false">SUMPRODUCT('FD inverse'!$A$26:$BH$26,'FD mesh'!$B$84:$BI$84,$E381:$BL381)+'FD inverse'!$A$26*$C382/Setup!$B$17+INDEX('FD inverse'!$A$26:$BH$26,1,'FD mesh'!$B$15+1)*Setup!$B$22</f>
        <v>17.259192919122</v>
      </c>
      <c r="AC382" s="0" t="n">
        <f aca="false">SUMPRODUCT('FD inverse'!$A$27:$BH$27,'FD mesh'!$B$84:$BI$84,$E381:$BL381)+'FD inverse'!$A$27*$C382/Setup!$B$17+INDEX('FD inverse'!$A$27:$BH$27,1,'FD mesh'!$B$15+1)*Setup!$B$22</f>
        <v>16.8576845672973</v>
      </c>
      <c r="AD382" s="0" t="n">
        <f aca="false">SUMPRODUCT('FD inverse'!$A$28:$BH$28,'FD mesh'!$B$84:$BI$84,$E381:$BL381)+'FD inverse'!$A$28*$C382/Setup!$B$17+INDEX('FD inverse'!$A$28:$BH$28,1,'FD mesh'!$B$15+1)*Setup!$B$22</f>
        <v>16.4556514864261</v>
      </c>
      <c r="AE382" s="0" t="n">
        <f aca="false">SUMPRODUCT('FD inverse'!$A$29:$BH$29,'FD mesh'!$B$84:$BI$84,$E381:$BL381)+'FD inverse'!$A$29*$C382/Setup!$B$17+INDEX('FD inverse'!$A$29:$BH$29,1,'FD mesh'!$B$15+1)*Setup!$B$22</f>
        <v>16.0532103207258</v>
      </c>
      <c r="AF382" s="0" t="n">
        <f aca="false">SUMPRODUCT('FD inverse'!$A$30:$BH$30,'FD mesh'!$B$84:$BI$84,$E381:$BL381)+'FD inverse'!$A$30*$C382/Setup!$B$17+INDEX('FD inverse'!$A$30:$BH$30,1,'FD mesh'!$B$15+1)*Setup!$B$22</f>
        <v>15.6504806985238</v>
      </c>
      <c r="AG382" s="0" t="n">
        <f aca="false">SUMPRODUCT('FD inverse'!$A$31:$BH$31,'FD mesh'!$B$84:$BI$84,$E381:$BL381)+'FD inverse'!$A$31*$C382/Setup!$B$17+INDEX('FD inverse'!$A$31:$BH$31,1,'FD mesh'!$B$15+1)*Setup!$B$22</f>
        <v>15.2475841734341</v>
      </c>
      <c r="AH382" s="0" t="n">
        <f aca="false">SUMPRODUCT('FD inverse'!$A$32:$BH$32,'FD mesh'!$B$84:$BI$84,$E381:$BL381)+'FD inverse'!$A$32*$C382/Setup!$B$17+INDEX('FD inverse'!$A$32:$BH$32,1,'FD mesh'!$B$15+1)*Setup!$B$22</f>
        <v>15.2305634135238</v>
      </c>
      <c r="AI382" s="0" t="n">
        <f aca="false">SUMPRODUCT('FD inverse'!$A$33:$BH$33,'FD mesh'!$B$84:$BI$84,$E381:$BL381)+'FD inverse'!$A$33*$C382/Setup!$B$17+INDEX('FD inverse'!$A$33:$BH$33,1,'FD mesh'!$B$15+1)*Setup!$B$22</f>
        <v>15.2134748875254</v>
      </c>
      <c r="AJ382" s="0" t="n">
        <f aca="false">SUMPRODUCT('FD inverse'!$A$34:$BH$34,'FD mesh'!$B$84:$BI$84,$E381:$BL381)+'FD inverse'!$A$34*$C382/Setup!$B$17+INDEX('FD inverse'!$A$34:$BH$34,1,'FD mesh'!$B$15+1)*Setup!$B$22</f>
        <v>15.1963268441232</v>
      </c>
      <c r="AK382" s="0" t="n">
        <f aca="false">SUMPRODUCT('FD inverse'!$A$35:$BH$35,'FD mesh'!$B$84:$BI$84,$E381:$BL381)+'FD inverse'!$A$35*$C382/Setup!$B$17+INDEX('FD inverse'!$A$35:$BH$35,1,'FD mesh'!$B$15+1)*Setup!$B$22</f>
        <v>15.179126999237</v>
      </c>
      <c r="AL382" s="0" t="n">
        <f aca="false">SUMPRODUCT('FD inverse'!$A$36:$BH$36,'FD mesh'!$B$84:$BI$84,$E381:$BL381)+'FD inverse'!$A$36*$C382/Setup!$B$17+INDEX('FD inverse'!$A$36:$BH$36,1,'FD mesh'!$B$15+1)*Setup!$B$22</f>
        <v>15.1618824840667</v>
      </c>
      <c r="AM382" s="0" t="n">
        <f aca="false">SUMPRODUCT('FD inverse'!$A$37:$BH$37,'FD mesh'!$B$84:$BI$84,$E381:$BL381)+'FD inverse'!$A$37*$C382/Setup!$B$17+INDEX('FD inverse'!$A$37:$BH$37,1,'FD mesh'!$B$15+1)*Setup!$B$22</f>
        <v>15.1445998182839</v>
      </c>
      <c r="AN382" s="0" t="n">
        <f aca="false">SUMPRODUCT('FD inverse'!$A$38:$BH$38,'FD mesh'!$B$84:$BI$84,$E381:$BL381)+'FD inverse'!$A$38*$C382/Setup!$B$17+INDEX('FD inverse'!$A$38:$BH$38,1,'FD mesh'!$B$15+1)*Setup!$B$22</f>
        <v>15.1272849059715</v>
      </c>
      <c r="AO382" s="0" t="n">
        <f aca="false">SUMPRODUCT('FD inverse'!$A$39:$BH$39,'FD mesh'!$B$84:$BI$84,$E381:$BL381)+'FD inverse'!$A$39*$C382/Setup!$B$17+INDEX('FD inverse'!$A$39:$BH$39,1,'FD mesh'!$B$15+1)*Setup!$B$22</f>
        <v>15.10994305195</v>
      </c>
      <c r="AP382" s="0" t="n">
        <f aca="false">SUMPRODUCT('FD inverse'!$A$40:$BH$40,'FD mesh'!$B$84:$BI$84,$E381:$BL381)+'FD inverse'!$A$40*$C382/Setup!$B$17+INDEX('FD inverse'!$A$40:$BH$40,1,'FD mesh'!$B$15+1)*Setup!$B$22</f>
        <v>15.09257899617</v>
      </c>
      <c r="AQ382" s="0" t="n">
        <f aca="false">SUMPRODUCT('FD inverse'!$A$41:$BH$41,'FD mesh'!$B$84:$BI$84,$E381:$BL381)+'FD inverse'!$A$41*$C382/Setup!$B$17+INDEX('FD inverse'!$A$41:$BH$41,1,'FD mesh'!$B$15+1)*Setup!$B$22</f>
        <v>15.0751969638921</v>
      </c>
      <c r="AR382" s="0" t="n">
        <f aca="false">SUMPRODUCT('FD inverse'!$A$42:$BH$42,'FD mesh'!$B$84:$BI$84,$E381:$BL381)+'FD inverse'!$A$42*$C382/Setup!$B$17+INDEX('FD inverse'!$A$42:$BH$42,1,'FD mesh'!$B$15+1)*Setup!$B$22</f>
        <v>15.0578007294163</v>
      </c>
      <c r="AS382" s="0" t="n">
        <f aca="false">SUMPRODUCT('FD inverse'!$A$43:$BH$43,'FD mesh'!$B$84:$BI$84,$E381:$BL381)+'FD inverse'!$A$43*$C382/Setup!$B$17+INDEX('FD inverse'!$A$43:$BH$43,1,'FD mesh'!$B$15+1)*Setup!$B$22</f>
        <v>0</v>
      </c>
      <c r="AT382" s="0" t="n">
        <f aca="false">SUMPRODUCT('FD inverse'!$A$44:$BH$44,'FD mesh'!$B$84:$BI$84,$E381:$BL381)+'FD inverse'!$A$44*$C382/Setup!$B$17+INDEX('FD inverse'!$A$44:$BH$44,1,'FD mesh'!$B$15+1)*Setup!$B$22</f>
        <v>0</v>
      </c>
      <c r="AU382" s="0" t="n">
        <f aca="false">SUMPRODUCT('FD inverse'!$A$45:$BH$45,'FD mesh'!$B$84:$BI$84,$E381:$BL381)+'FD inverse'!$A$45*$C382/Setup!$B$17+INDEX('FD inverse'!$A$45:$BH$45,1,'FD mesh'!$B$15+1)*Setup!$B$22</f>
        <v>0</v>
      </c>
      <c r="AV382" s="0" t="n">
        <f aca="false">SUMPRODUCT('FD inverse'!$A$46:$BH$46,'FD mesh'!$B$84:$BI$84,$E381:$BL381)+'FD inverse'!$A$46*$C382/Setup!$B$17+INDEX('FD inverse'!$A$46:$BH$46,1,'FD mesh'!$B$15+1)*Setup!$B$22</f>
        <v>0</v>
      </c>
      <c r="AW382" s="0" t="n">
        <f aca="false">SUMPRODUCT('FD inverse'!$A$47:$BH$47,'FD mesh'!$B$84:$BI$84,$E381:$BL381)+'FD inverse'!$A$47*$C382/Setup!$B$17+INDEX('FD inverse'!$A$47:$BH$47,1,'FD mesh'!$B$15+1)*Setup!$B$22</f>
        <v>0</v>
      </c>
      <c r="AX382" s="0" t="n">
        <f aca="false">SUMPRODUCT('FD inverse'!$A$48:$BH$48,'FD mesh'!$B$84:$BI$84,$E381:$BL381)+'FD inverse'!$A$48*$C382/Setup!$B$17+INDEX('FD inverse'!$A$48:$BH$48,1,'FD mesh'!$B$15+1)*Setup!$B$22</f>
        <v>0</v>
      </c>
      <c r="AY382" s="0" t="n">
        <f aca="false">SUMPRODUCT('FD inverse'!$A$49:$BH$49,'FD mesh'!$B$84:$BI$84,$E381:$BL381)+'FD inverse'!$A$49*$C382/Setup!$B$17+INDEX('FD inverse'!$A$49:$BH$49,1,'FD mesh'!$B$15+1)*Setup!$B$22</f>
        <v>0</v>
      </c>
      <c r="AZ382" s="0" t="n">
        <f aca="false">SUMPRODUCT('FD inverse'!$A$50:$BH$50,'FD mesh'!$B$84:$BI$84,$E381:$BL381)+'FD inverse'!$A$50*$C382/Setup!$B$17+INDEX('FD inverse'!$A$50:$BH$50,1,'FD mesh'!$B$15+1)*Setup!$B$22</f>
        <v>0</v>
      </c>
      <c r="BA382" s="0" t="n">
        <f aca="false">SUMPRODUCT('FD inverse'!$A$51:$BH$51,'FD mesh'!$B$84:$BI$84,$E381:$BL381)+'FD inverse'!$A$51*$C382/Setup!$B$17+INDEX('FD inverse'!$A$51:$BH$51,1,'FD mesh'!$B$15+1)*Setup!$B$22</f>
        <v>0</v>
      </c>
      <c r="BB382" s="0" t="n">
        <f aca="false">SUMPRODUCT('FD inverse'!$A$52:$BH$52,'FD mesh'!$B$84:$BI$84,$E381:$BL381)+'FD inverse'!$A$52*$C382/Setup!$B$17+INDEX('FD inverse'!$A$52:$BH$52,1,'FD mesh'!$B$15+1)*Setup!$B$22</f>
        <v>0</v>
      </c>
      <c r="BC382" s="0" t="n">
        <f aca="false">SUMPRODUCT('FD inverse'!$A$53:$BH$53,'FD mesh'!$B$84:$BI$84,$E381:$BL381)+'FD inverse'!$A$53*$C382/Setup!$B$17+INDEX('FD inverse'!$A$53:$BH$53,1,'FD mesh'!$B$15+1)*Setup!$B$22</f>
        <v>0</v>
      </c>
      <c r="BD382" s="0" t="n">
        <f aca="false">SUMPRODUCT('FD inverse'!$A$54:$BH$54,'FD mesh'!$B$84:$BI$84,$E381:$BL381)+'FD inverse'!$A$54*$C382/Setup!$B$17+INDEX('FD inverse'!$A$54:$BH$54,1,'FD mesh'!$B$15+1)*Setup!$B$22</f>
        <v>0</v>
      </c>
      <c r="BE382" s="0" t="n">
        <f aca="false">SUMPRODUCT('FD inverse'!$A$55:$BH$55,'FD mesh'!$B$84:$BI$84,$E381:$BL381)+'FD inverse'!$A$55*$C382/Setup!$B$17+INDEX('FD inverse'!$A$55:$BH$55,1,'FD mesh'!$B$15+1)*Setup!$B$22</f>
        <v>0</v>
      </c>
      <c r="BF382" s="0" t="n">
        <f aca="false">SUMPRODUCT('FD inverse'!$A$56:$BH$56,'FD mesh'!$B$84:$BI$84,$E381:$BL381)+'FD inverse'!$A$56*$C382/Setup!$B$17+INDEX('FD inverse'!$A$56:$BH$56,1,'FD mesh'!$B$15+1)*Setup!$B$22</f>
        <v>0</v>
      </c>
      <c r="BG382" s="0" t="n">
        <f aca="false">SUMPRODUCT('FD inverse'!$A$57:$BH$57,'FD mesh'!$B$84:$BI$84,$E381:$BL381)+'FD inverse'!$A$57*$C382/Setup!$B$17+INDEX('FD inverse'!$A$57:$BH$57,1,'FD mesh'!$B$15+1)*Setup!$B$22</f>
        <v>0</v>
      </c>
      <c r="BH382" s="0" t="n">
        <f aca="false">SUMPRODUCT('FD inverse'!$A$58:$BH$58,'FD mesh'!$B$84:$BI$84,$E381:$BL381)+'FD inverse'!$A$58*$C382/Setup!$B$17+INDEX('FD inverse'!$A$58:$BH$58,1,'FD mesh'!$B$15+1)*Setup!$B$22</f>
        <v>0</v>
      </c>
      <c r="BI382" s="0" t="n">
        <f aca="false">SUMPRODUCT('FD inverse'!$A$59:$BH$59,'FD mesh'!$B$84:$BI$84,$E381:$BL381)+'FD inverse'!$A$59*$C382/Setup!$B$17+INDEX('FD inverse'!$A$59:$BH$59,1,'FD mesh'!$B$15+1)*Setup!$B$22</f>
        <v>0</v>
      </c>
      <c r="BJ382" s="0" t="n">
        <f aca="false">SUMPRODUCT('FD inverse'!$A$60:$BH$60,'FD mesh'!$B$84:$BI$84,$E381:$BL381)+'FD inverse'!$A$60*$C382/Setup!$B$17+INDEX('FD inverse'!$A$60:$BH$60,1,'FD mesh'!$B$15+1)*Setup!$B$22</f>
        <v>0</v>
      </c>
      <c r="BK382" s="0" t="n">
        <f aca="false">SUMPRODUCT('FD inverse'!$A$61:$BH$61,'FD mesh'!$B$84:$BI$84,$E381:$BL381)+'FD inverse'!$A$61*$C382/Setup!$B$17+INDEX('FD inverse'!$A$61:$BH$61,1,'FD mesh'!$B$15+1)*Setup!$B$22</f>
        <v>0</v>
      </c>
      <c r="BL382" s="0" t="n">
        <f aca="false">SUMPRODUCT('FD inverse'!$A$62:$BH$62,'FD mesh'!$B$84:$BI$84,$E381:$BL381)+'FD inverse'!$A$62*$C382/Setup!$B$17+INDEX('FD inverse'!$A$62:$BH$62,1,'FD mesh'!$B$15+1)*Setup!$B$22</f>
        <v>0</v>
      </c>
    </row>
    <row r="383" customFormat="false" ht="15" hidden="false" customHeight="false" outlineLevel="0" collapsed="false">
      <c r="A383" s="0" t="n">
        <v>378</v>
      </c>
      <c r="B383" s="0" t="n">
        <f aca="false">A383*Setup!$B$11/3600</f>
        <v>31.5</v>
      </c>
      <c r="C383" s="0" t="n">
        <f aca="false">Setup!$B$7+Setup!$B$8*COS(2*PI()*(B383-Setup!$B$9)/24)</f>
        <v>21.5649542839651</v>
      </c>
      <c r="D383" s="0" t="n">
        <f aca="false">(C383-E383)/Setup!$B$17</f>
        <v>1.46933405132909</v>
      </c>
      <c r="E383" s="0" t="n">
        <f aca="false">SUMPRODUCT('FD inverse'!$A$3:$BH$3,'FD mesh'!$B$84:$BI$84,$E382:$BL382)+'FD inverse'!$A$3*$C383/Setup!$B$17+INDEX('FD inverse'!$A$3:$BH$3,1,'FD mesh'!$B$15+1)*Setup!$B$22</f>
        <v>21.3739408572923</v>
      </c>
      <c r="F383" s="0" t="n">
        <f aca="false">SUMPRODUCT('FD inverse'!$A$4:$BH$4,'FD mesh'!$B$84:$BI$84,$E382:$BL382)+'FD inverse'!$A$4*$C383/Setup!$B$17+INDEX('FD inverse'!$A$4:$BH$4,1,'FD mesh'!$B$15+1)*Setup!$B$22</f>
        <v>21.3385643548858</v>
      </c>
      <c r="G383" s="0" t="n">
        <f aca="false">SUMPRODUCT('FD inverse'!$A$5:$BH$5,'FD mesh'!$B$84:$BI$84,$E382:$BL382)+'FD inverse'!$A$5*$C383/Setup!$B$17+INDEX('FD inverse'!$A$5:$BH$5,1,'FD mesh'!$B$15+1)*Setup!$B$22</f>
        <v>21.3169803027172</v>
      </c>
      <c r="H383" s="0" t="n">
        <f aca="false">SUMPRODUCT('FD inverse'!$A$6:$BH$6,'FD mesh'!$B$84:$BI$84,$E382:$BL382)+'FD inverse'!$A$6*$C383/Setup!$B$17+INDEX('FD inverse'!$A$6:$BH$6,1,'FD mesh'!$B$15+1)*Setup!$B$22</f>
        <v>21.2629808108841</v>
      </c>
      <c r="I383" s="0" t="n">
        <f aca="false">SUMPRODUCT('FD inverse'!$A$7:$BH$7,'FD mesh'!$B$84:$BI$84,$E382:$BL382)+'FD inverse'!$A$7*$C383/Setup!$B$17+INDEX('FD inverse'!$A$7:$BH$7,1,'FD mesh'!$B$15+1)*Setup!$B$22</f>
        <v>21.2595279294858</v>
      </c>
      <c r="J383" s="0" t="n">
        <f aca="false">SUMPRODUCT('FD inverse'!$A$8:$BH$8,'FD mesh'!$B$84:$BI$84,$E382:$BL382)+'FD inverse'!$A$8*$C383/Setup!$B$17+INDEX('FD inverse'!$A$8:$BH$8,1,'FD mesh'!$B$15+1)*Setup!$B$22</f>
        <v>21.2577067354766</v>
      </c>
      <c r="K383" s="0" t="n">
        <f aca="false">SUMPRODUCT('FD inverse'!$A$9:$BH$9,'FD mesh'!$B$84:$BI$84,$E382:$BL382)+'FD inverse'!$A$9*$C383/Setup!$B$17+INDEX('FD inverse'!$A$9:$BH$9,1,'FD mesh'!$B$15+1)*Setup!$B$22</f>
        <v>21.2566317126263</v>
      </c>
      <c r="L383" s="0" t="n">
        <f aca="false">SUMPRODUCT('FD inverse'!$A$10:$BH$10,'FD mesh'!$B$84:$BI$84,$E382:$BL382)+'FD inverse'!$A$10*$C383/Setup!$B$17+INDEX('FD inverse'!$A$10:$BH$10,1,'FD mesh'!$B$15+1)*Setup!$B$22</f>
        <v>21.255543440444</v>
      </c>
      <c r="M383" s="0" t="n">
        <f aca="false">SUMPRODUCT('FD inverse'!$A$11:$BH$11,'FD mesh'!$B$84:$BI$84,$E382:$BL382)+'FD inverse'!$A$11*$C383/Setup!$B$17+INDEX('FD inverse'!$A$11:$BH$11,1,'FD mesh'!$B$15+1)*Setup!$B$22</f>
        <v>21.2538008194247</v>
      </c>
      <c r="N383" s="0" t="n">
        <f aca="false">SUMPRODUCT('FD inverse'!$A$12:$BH$12,'FD mesh'!$B$84:$BI$84,$E382:$BL382)+'FD inverse'!$A$12*$C383/Setup!$B$17+INDEX('FD inverse'!$A$12:$BH$12,1,'FD mesh'!$B$15+1)*Setup!$B$22</f>
        <v>21.2508740298502</v>
      </c>
      <c r="O383" s="0" t="n">
        <f aca="false">SUMPRODUCT('FD inverse'!$A$13:$BH$13,'FD mesh'!$B$84:$BI$84,$E382:$BL382)+'FD inverse'!$A$13*$C383/Setup!$B$17+INDEX('FD inverse'!$A$13:$BH$13,1,'FD mesh'!$B$15+1)*Setup!$B$22</f>
        <v>21.2463383409886</v>
      </c>
      <c r="P383" s="0" t="n">
        <f aca="false">SUMPRODUCT('FD inverse'!$A$14:$BH$14,'FD mesh'!$B$84:$BI$84,$E382:$BL382)+'FD inverse'!$A$14*$C383/Setup!$B$17+INDEX('FD inverse'!$A$14:$BH$14,1,'FD mesh'!$B$15+1)*Setup!$B$22</f>
        <v>21.2398688672581</v>
      </c>
      <c r="Q383" s="0" t="n">
        <f aca="false">SUMPRODUCT('FD inverse'!$A$15:$BH$15,'FD mesh'!$B$84:$BI$84,$E382:$BL382)+'FD inverse'!$A$15*$C383/Setup!$B$17+INDEX('FD inverse'!$A$15:$BH$15,1,'FD mesh'!$B$15+1)*Setup!$B$22</f>
        <v>21.2312363486717</v>
      </c>
      <c r="R383" s="0" t="n">
        <f aca="false">SUMPRODUCT('FD inverse'!$A$16:$BH$16,'FD mesh'!$B$84:$BI$84,$E382:$BL382)+'FD inverse'!$A$16*$C383/Setup!$B$17+INDEX('FD inverse'!$A$16:$BH$16,1,'FD mesh'!$B$15+1)*Setup!$B$22</f>
        <v>21.2203040144909</v>
      </c>
      <c r="S383" s="0" t="n">
        <f aca="false">SUMPRODUCT('FD inverse'!$A$17:$BH$17,'FD mesh'!$B$84:$BI$84,$E382:$BL382)+'FD inverse'!$A$17*$C383/Setup!$B$17+INDEX('FD inverse'!$A$17:$BH$17,1,'FD mesh'!$B$15+1)*Setup!$B$22</f>
        <v>20.8288877581517</v>
      </c>
      <c r="T383" s="0" t="n">
        <f aca="false">SUMPRODUCT('FD inverse'!$A$18:$BH$18,'FD mesh'!$B$84:$BI$84,$E382:$BL382)+'FD inverse'!$A$18*$C383/Setup!$B$17+INDEX('FD inverse'!$A$18:$BH$18,1,'FD mesh'!$B$15+1)*Setup!$B$22</f>
        <v>20.4362884398593</v>
      </c>
      <c r="U383" s="0" t="n">
        <f aca="false">SUMPRODUCT('FD inverse'!$A$19:$BH$19,'FD mesh'!$B$84:$BI$84,$E382:$BL382)+'FD inverse'!$A$19*$C383/Setup!$B$17+INDEX('FD inverse'!$A$19:$BH$19,1,'FD mesh'!$B$15+1)*Setup!$B$22</f>
        <v>20.0425133458502</v>
      </c>
      <c r="V383" s="0" t="n">
        <f aca="false">SUMPRODUCT('FD inverse'!$A$20:$BH$20,'FD mesh'!$B$84:$BI$84,$E382:$BL382)+'FD inverse'!$A$20*$C383/Setup!$B$17+INDEX('FD inverse'!$A$20:$BH$20,1,'FD mesh'!$B$15+1)*Setup!$B$22</f>
        <v>19.6475877544858</v>
      </c>
      <c r="W383" s="0" t="n">
        <f aca="false">SUMPRODUCT('FD inverse'!$A$21:$BH$21,'FD mesh'!$B$84:$BI$84,$E382:$BL382)+'FD inverse'!$A$21*$C383/Setup!$B$17+INDEX('FD inverse'!$A$21:$BH$21,1,'FD mesh'!$B$15+1)*Setup!$B$22</f>
        <v>19.2515529854096</v>
      </c>
      <c r="X383" s="0" t="n">
        <f aca="false">SUMPRODUCT('FD inverse'!$A$22:$BH$22,'FD mesh'!$B$84:$BI$84,$E382:$BL382)+'FD inverse'!$A$22*$C383/Setup!$B$17+INDEX('FD inverse'!$A$22:$BH$22,1,'FD mesh'!$B$15+1)*Setup!$B$22</f>
        <v>18.8544645744899</v>
      </c>
      <c r="Y383" s="0" t="n">
        <f aca="false">SUMPRODUCT('FD inverse'!$A$23:$BH$23,'FD mesh'!$B$84:$BI$84,$E382:$BL382)+'FD inverse'!$A$23*$C383/Setup!$B$17+INDEX('FD inverse'!$A$23:$BH$23,1,'FD mesh'!$B$15+1)*Setup!$B$22</f>
        <v>18.4563905670335</v>
      </c>
      <c r="Z383" s="0" t="n">
        <f aca="false">SUMPRODUCT('FD inverse'!$A$24:$BH$24,'FD mesh'!$B$84:$BI$84,$E382:$BL382)+'FD inverse'!$A$24*$C383/Setup!$B$17+INDEX('FD inverse'!$A$24:$BH$24,1,'FD mesh'!$B$15+1)*Setup!$B$22</f>
        <v>18.0574099210872</v>
      </c>
      <c r="AA383" s="0" t="n">
        <f aca="false">SUMPRODUCT('FD inverse'!$A$25:$BH$25,'FD mesh'!$B$84:$BI$84,$E382:$BL382)+'FD inverse'!$A$25*$C383/Setup!$B$17+INDEX('FD inverse'!$A$25:$BH$25,1,'FD mesh'!$B$15+1)*Setup!$B$22</f>
        <v>17.657611012043</v>
      </c>
      <c r="AB383" s="0" t="n">
        <f aca="false">SUMPRODUCT('FD inverse'!$A$26:$BH$26,'FD mesh'!$B$84:$BI$84,$E382:$BL382)+'FD inverse'!$A$26*$C383/Setup!$B$17+INDEX('FD inverse'!$A$26:$BH$26,1,'FD mesh'!$B$15+1)*Setup!$B$22</f>
        <v>17.2570902292484</v>
      </c>
      <c r="AC383" s="0" t="n">
        <f aca="false">SUMPRODUCT('FD inverse'!$A$27:$BH$27,'FD mesh'!$B$84:$BI$84,$E382:$BL382)+'FD inverse'!$A$27*$C383/Setup!$B$17+INDEX('FD inverse'!$A$27:$BH$27,1,'FD mesh'!$B$15+1)*Setup!$B$22</f>
        <v>16.8559506548624</v>
      </c>
      <c r="AD383" s="0" t="n">
        <f aca="false">SUMPRODUCT('FD inverse'!$A$28:$BH$28,'FD mesh'!$B$84:$BI$84,$E382:$BL382)+'FD inverse'!$A$28*$C383/Setup!$B$17+INDEX('FD inverse'!$A$28:$BH$28,1,'FD mesh'!$B$15+1)*Setup!$B$22</f>
        <v>16.4543008148169</v>
      </c>
      <c r="AE383" s="0" t="n">
        <f aca="false">SUMPRODUCT('FD inverse'!$A$29:$BH$29,'FD mesh'!$B$84:$BI$84,$E382:$BL382)+'FD inverse'!$A$29*$C383/Setup!$B$17+INDEX('FD inverse'!$A$29:$BH$29,1,'FD mesh'!$B$15+1)*Setup!$B$22</f>
        <v>16.0522534914123</v>
      </c>
      <c r="AF383" s="0" t="n">
        <f aca="false">SUMPRODUCT('FD inverse'!$A$30:$BH$30,'FD mesh'!$B$84:$BI$84,$E382:$BL382)+'FD inverse'!$A$30*$C383/Setup!$B$17+INDEX('FD inverse'!$A$30:$BH$30,1,'FD mesh'!$B$15+1)*Setup!$B$22</f>
        <v>15.6499245868096</v>
      </c>
      <c r="AG383" s="0" t="n">
        <f aca="false">SUMPRODUCT('FD inverse'!$A$31:$BH$31,'FD mesh'!$B$84:$BI$84,$E382:$BL382)+'FD inverse'!$A$31*$C383/Setup!$B$17+INDEX('FD inverse'!$A$31:$BH$31,1,'FD mesh'!$B$15+1)*Setup!$B$22</f>
        <v>15.247432026474</v>
      </c>
      <c r="AH383" s="0" t="n">
        <f aca="false">SUMPRODUCT('FD inverse'!$A$32:$BH$32,'FD mesh'!$B$84:$BI$84,$E382:$BL382)+'FD inverse'!$A$32*$C383/Setup!$B$17+INDEX('FD inverse'!$A$32:$BH$32,1,'FD mesh'!$B$15+1)*Setup!$B$22</f>
        <v>15.2304280102672</v>
      </c>
      <c r="AI383" s="0" t="n">
        <f aca="false">SUMPRODUCT('FD inverse'!$A$33:$BH$33,'FD mesh'!$B$84:$BI$84,$E382:$BL382)+'FD inverse'!$A$33*$C383/Setup!$B$17+INDEX('FD inverse'!$A$33:$BH$33,1,'FD mesh'!$B$15+1)*Setup!$B$22</f>
        <v>15.2133554498131</v>
      </c>
      <c r="AJ383" s="0" t="n">
        <f aca="false">SUMPRODUCT('FD inverse'!$A$34:$BH$34,'FD mesh'!$B$84:$BI$84,$E382:$BL382)+'FD inverse'!$A$34*$C383/Setup!$B$17+INDEX('FD inverse'!$A$34:$BH$34,1,'FD mesh'!$B$15+1)*Setup!$B$22</f>
        <v>15.196222427238</v>
      </c>
      <c r="AK383" s="0" t="n">
        <f aca="false">SUMPRODUCT('FD inverse'!$A$35:$BH$35,'FD mesh'!$B$84:$BI$84,$E382:$BL382)+'FD inverse'!$A$35*$C383/Setup!$B$17+INDEX('FD inverse'!$A$35:$BH$35,1,'FD mesh'!$B$15+1)*Setup!$B$22</f>
        <v>15.1790365464306</v>
      </c>
      <c r="AL383" s="0" t="n">
        <f aca="false">SUMPRODUCT('FD inverse'!$A$36:$BH$36,'FD mesh'!$B$84:$BI$84,$E382:$BL382)+'FD inverse'!$A$36*$C383/Setup!$B$17+INDEX('FD inverse'!$A$36:$BH$36,1,'FD mesh'!$B$15+1)*Setup!$B$22</f>
        <v>15.1618048763293</v>
      </c>
      <c r="AM383" s="0" t="n">
        <f aca="false">SUMPRODUCT('FD inverse'!$A$37:$BH$37,'FD mesh'!$B$84:$BI$84,$E382:$BL382)+'FD inverse'!$A$37*$C383/Setup!$B$17+INDEX('FD inverse'!$A$37:$BH$37,1,'FD mesh'!$B$15+1)*Setup!$B$22</f>
        <v>15.1445339194037</v>
      </c>
      <c r="AN383" s="0" t="n">
        <f aca="false">SUMPRODUCT('FD inverse'!$A$38:$BH$38,'FD mesh'!$B$84:$BI$84,$E382:$BL382)+'FD inverse'!$A$38*$C383/Setup!$B$17+INDEX('FD inverse'!$A$38:$BH$38,1,'FD mesh'!$B$15+1)*Setup!$B$22</f>
        <v>15.1272296029472</v>
      </c>
      <c r="AO383" s="0" t="n">
        <f aca="false">SUMPRODUCT('FD inverse'!$A$39:$BH$39,'FD mesh'!$B$84:$BI$84,$E382:$BL382)+'FD inverse'!$A$39*$C383/Setup!$B$17+INDEX('FD inverse'!$A$39:$BH$39,1,'FD mesh'!$B$15+1)*Setup!$B$22</f>
        <v>15.1098972908261</v>
      </c>
      <c r="AP383" s="0" t="n">
        <f aca="false">SUMPRODUCT('FD inverse'!$A$40:$BH$40,'FD mesh'!$B$84:$BI$84,$E382:$BL382)+'FD inverse'!$A$40*$C383/Setup!$B$17+INDEX('FD inverse'!$A$40:$BH$40,1,'FD mesh'!$B$15+1)*Setup!$B$22</f>
        <v>15.09254181337</v>
      </c>
      <c r="AQ383" s="0" t="n">
        <f aca="false">SUMPRODUCT('FD inverse'!$A$41:$BH$41,'FD mesh'!$B$84:$BI$84,$E382:$BL382)+'FD inverse'!$A$41*$C383/Setup!$B$17+INDEX('FD inverse'!$A$41:$BH$41,1,'FD mesh'!$B$15+1)*Setup!$B$22</f>
        <v>15.0751675131241</v>
      </c>
      <c r="AR383" s="0" t="n">
        <f aca="false">SUMPRODUCT('FD inverse'!$A$42:$BH$42,'FD mesh'!$B$84:$BI$84,$E382:$BL382)+'FD inverse'!$A$42*$C383/Setup!$B$17+INDEX('FD inverse'!$A$42:$BH$42,1,'FD mesh'!$B$15+1)*Setup!$B$22</f>
        <v>15.0577783042212</v>
      </c>
      <c r="AS383" s="0" t="n">
        <f aca="false">SUMPRODUCT('FD inverse'!$A$43:$BH$43,'FD mesh'!$B$84:$BI$84,$E382:$BL382)+'FD inverse'!$A$43*$C383/Setup!$B$17+INDEX('FD inverse'!$A$43:$BH$43,1,'FD mesh'!$B$15+1)*Setup!$B$22</f>
        <v>0</v>
      </c>
      <c r="AT383" s="0" t="n">
        <f aca="false">SUMPRODUCT('FD inverse'!$A$44:$BH$44,'FD mesh'!$B$84:$BI$84,$E382:$BL382)+'FD inverse'!$A$44*$C383/Setup!$B$17+INDEX('FD inverse'!$A$44:$BH$44,1,'FD mesh'!$B$15+1)*Setup!$B$22</f>
        <v>0</v>
      </c>
      <c r="AU383" s="0" t="n">
        <f aca="false">SUMPRODUCT('FD inverse'!$A$45:$BH$45,'FD mesh'!$B$84:$BI$84,$E382:$BL382)+'FD inverse'!$A$45*$C383/Setup!$B$17+INDEX('FD inverse'!$A$45:$BH$45,1,'FD mesh'!$B$15+1)*Setup!$B$22</f>
        <v>0</v>
      </c>
      <c r="AV383" s="0" t="n">
        <f aca="false">SUMPRODUCT('FD inverse'!$A$46:$BH$46,'FD mesh'!$B$84:$BI$84,$E382:$BL382)+'FD inverse'!$A$46*$C383/Setup!$B$17+INDEX('FD inverse'!$A$46:$BH$46,1,'FD mesh'!$B$15+1)*Setup!$B$22</f>
        <v>0</v>
      </c>
      <c r="AW383" s="0" t="n">
        <f aca="false">SUMPRODUCT('FD inverse'!$A$47:$BH$47,'FD mesh'!$B$84:$BI$84,$E382:$BL382)+'FD inverse'!$A$47*$C383/Setup!$B$17+INDEX('FD inverse'!$A$47:$BH$47,1,'FD mesh'!$B$15+1)*Setup!$B$22</f>
        <v>0</v>
      </c>
      <c r="AX383" s="0" t="n">
        <f aca="false">SUMPRODUCT('FD inverse'!$A$48:$BH$48,'FD mesh'!$B$84:$BI$84,$E382:$BL382)+'FD inverse'!$A$48*$C383/Setup!$B$17+INDEX('FD inverse'!$A$48:$BH$48,1,'FD mesh'!$B$15+1)*Setup!$B$22</f>
        <v>0</v>
      </c>
      <c r="AY383" s="0" t="n">
        <f aca="false">SUMPRODUCT('FD inverse'!$A$49:$BH$49,'FD mesh'!$B$84:$BI$84,$E382:$BL382)+'FD inverse'!$A$49*$C383/Setup!$B$17+INDEX('FD inverse'!$A$49:$BH$49,1,'FD mesh'!$B$15+1)*Setup!$B$22</f>
        <v>0</v>
      </c>
      <c r="AZ383" s="0" t="n">
        <f aca="false">SUMPRODUCT('FD inverse'!$A$50:$BH$50,'FD mesh'!$B$84:$BI$84,$E382:$BL382)+'FD inverse'!$A$50*$C383/Setup!$B$17+INDEX('FD inverse'!$A$50:$BH$50,1,'FD mesh'!$B$15+1)*Setup!$B$22</f>
        <v>0</v>
      </c>
      <c r="BA383" s="0" t="n">
        <f aca="false">SUMPRODUCT('FD inverse'!$A$51:$BH$51,'FD mesh'!$B$84:$BI$84,$E382:$BL382)+'FD inverse'!$A$51*$C383/Setup!$B$17+INDEX('FD inverse'!$A$51:$BH$51,1,'FD mesh'!$B$15+1)*Setup!$B$22</f>
        <v>0</v>
      </c>
      <c r="BB383" s="0" t="n">
        <f aca="false">SUMPRODUCT('FD inverse'!$A$52:$BH$52,'FD mesh'!$B$84:$BI$84,$E382:$BL382)+'FD inverse'!$A$52*$C383/Setup!$B$17+INDEX('FD inverse'!$A$52:$BH$52,1,'FD mesh'!$B$15+1)*Setup!$B$22</f>
        <v>0</v>
      </c>
      <c r="BC383" s="0" t="n">
        <f aca="false">SUMPRODUCT('FD inverse'!$A$53:$BH$53,'FD mesh'!$B$84:$BI$84,$E382:$BL382)+'FD inverse'!$A$53*$C383/Setup!$B$17+INDEX('FD inverse'!$A$53:$BH$53,1,'FD mesh'!$B$15+1)*Setup!$B$22</f>
        <v>0</v>
      </c>
      <c r="BD383" s="0" t="n">
        <f aca="false">SUMPRODUCT('FD inverse'!$A$54:$BH$54,'FD mesh'!$B$84:$BI$84,$E382:$BL382)+'FD inverse'!$A$54*$C383/Setup!$B$17+INDEX('FD inverse'!$A$54:$BH$54,1,'FD mesh'!$B$15+1)*Setup!$B$22</f>
        <v>0</v>
      </c>
      <c r="BE383" s="0" t="n">
        <f aca="false">SUMPRODUCT('FD inverse'!$A$55:$BH$55,'FD mesh'!$B$84:$BI$84,$E382:$BL382)+'FD inverse'!$A$55*$C383/Setup!$B$17+INDEX('FD inverse'!$A$55:$BH$55,1,'FD mesh'!$B$15+1)*Setup!$B$22</f>
        <v>0</v>
      </c>
      <c r="BF383" s="0" t="n">
        <f aca="false">SUMPRODUCT('FD inverse'!$A$56:$BH$56,'FD mesh'!$B$84:$BI$84,$E382:$BL382)+'FD inverse'!$A$56*$C383/Setup!$B$17+INDEX('FD inverse'!$A$56:$BH$56,1,'FD mesh'!$B$15+1)*Setup!$B$22</f>
        <v>0</v>
      </c>
      <c r="BG383" s="0" t="n">
        <f aca="false">SUMPRODUCT('FD inverse'!$A$57:$BH$57,'FD mesh'!$B$84:$BI$84,$E382:$BL382)+'FD inverse'!$A$57*$C383/Setup!$B$17+INDEX('FD inverse'!$A$57:$BH$57,1,'FD mesh'!$B$15+1)*Setup!$B$22</f>
        <v>0</v>
      </c>
      <c r="BH383" s="0" t="n">
        <f aca="false">SUMPRODUCT('FD inverse'!$A$58:$BH$58,'FD mesh'!$B$84:$BI$84,$E382:$BL382)+'FD inverse'!$A$58*$C383/Setup!$B$17+INDEX('FD inverse'!$A$58:$BH$58,1,'FD mesh'!$B$15+1)*Setup!$B$22</f>
        <v>0</v>
      </c>
      <c r="BI383" s="0" t="n">
        <f aca="false">SUMPRODUCT('FD inverse'!$A$59:$BH$59,'FD mesh'!$B$84:$BI$84,$E382:$BL382)+'FD inverse'!$A$59*$C383/Setup!$B$17+INDEX('FD inverse'!$A$59:$BH$59,1,'FD mesh'!$B$15+1)*Setup!$B$22</f>
        <v>0</v>
      </c>
      <c r="BJ383" s="0" t="n">
        <f aca="false">SUMPRODUCT('FD inverse'!$A$60:$BH$60,'FD mesh'!$B$84:$BI$84,$E382:$BL382)+'FD inverse'!$A$60*$C383/Setup!$B$17+INDEX('FD inverse'!$A$60:$BH$60,1,'FD mesh'!$B$15+1)*Setup!$B$22</f>
        <v>0</v>
      </c>
      <c r="BK383" s="0" t="n">
        <f aca="false">SUMPRODUCT('FD inverse'!$A$61:$BH$61,'FD mesh'!$B$84:$BI$84,$E382:$BL382)+'FD inverse'!$A$61*$C383/Setup!$B$17+INDEX('FD inverse'!$A$61:$BH$61,1,'FD mesh'!$B$15+1)*Setup!$B$22</f>
        <v>0</v>
      </c>
      <c r="BL383" s="0" t="n">
        <f aca="false">SUMPRODUCT('FD inverse'!$A$62:$BH$62,'FD mesh'!$B$84:$BI$84,$E382:$BL382)+'FD inverse'!$A$62*$C383/Setup!$B$17+INDEX('FD inverse'!$A$62:$BH$62,1,'FD mesh'!$B$15+1)*Setup!$B$22</f>
        <v>0</v>
      </c>
    </row>
    <row r="384" customFormat="false" ht="15" hidden="false" customHeight="false" outlineLevel="0" collapsed="false">
      <c r="A384" s="0" t="n">
        <v>379</v>
      </c>
      <c r="B384" s="0" t="n">
        <f aca="false">A384*Setup!$B$11/3600</f>
        <v>31.5833333333333</v>
      </c>
      <c r="C384" s="0" t="n">
        <f aca="false">Setup!$B$7+Setup!$B$8*COS(2*PI()*(B384-Setup!$B$9)/24)</f>
        <v>21.6347614065457</v>
      </c>
      <c r="D384" s="0" t="n">
        <f aca="false">(C384-E384)/Setup!$B$17</f>
        <v>1.70368841794017</v>
      </c>
      <c r="E384" s="0" t="n">
        <f aca="false">SUMPRODUCT('FD inverse'!$A$3:$BH$3,'FD mesh'!$B$84:$BI$84,$E383:$BL383)+'FD inverse'!$A$3*$C384/Setup!$B$17+INDEX('FD inverse'!$A$3:$BH$3,1,'FD mesh'!$B$15+1)*Setup!$B$22</f>
        <v>21.4132819122135</v>
      </c>
      <c r="F384" s="0" t="n">
        <f aca="false">SUMPRODUCT('FD inverse'!$A$4:$BH$4,'FD mesh'!$B$84:$BI$84,$E383:$BL383)+'FD inverse'!$A$4*$C384/Setup!$B$17+INDEX('FD inverse'!$A$4:$BH$4,1,'FD mesh'!$B$15+1)*Setup!$B$22</f>
        <v>21.3711144550962</v>
      </c>
      <c r="G384" s="0" t="n">
        <f aca="false">SUMPRODUCT('FD inverse'!$A$5:$BH$5,'FD mesh'!$B$84:$BI$84,$E383:$BL383)+'FD inverse'!$A$5*$C384/Setup!$B$17+INDEX('FD inverse'!$A$5:$BH$5,1,'FD mesh'!$B$15+1)*Setup!$B$22</f>
        <v>21.3430746456397</v>
      </c>
      <c r="H384" s="0" t="n">
        <f aca="false">SUMPRODUCT('FD inverse'!$A$6:$BH$6,'FD mesh'!$B$84:$BI$84,$E383:$BL383)+'FD inverse'!$A$6*$C384/Setup!$B$17+INDEX('FD inverse'!$A$6:$BH$6,1,'FD mesh'!$B$15+1)*Setup!$B$22</f>
        <v>21.2678880109134</v>
      </c>
      <c r="I384" s="0" t="n">
        <f aca="false">SUMPRODUCT('FD inverse'!$A$7:$BH$7,'FD mesh'!$B$84:$BI$84,$E383:$BL383)+'FD inverse'!$A$7*$C384/Setup!$B$17+INDEX('FD inverse'!$A$7:$BH$7,1,'FD mesh'!$B$15+1)*Setup!$B$22</f>
        <v>21.2626818780554</v>
      </c>
      <c r="J384" s="0" t="n">
        <f aca="false">SUMPRODUCT('FD inverse'!$A$8:$BH$8,'FD mesh'!$B$84:$BI$84,$E383:$BL383)+'FD inverse'!$A$8*$C384/Setup!$B$17+INDEX('FD inverse'!$A$8:$BH$8,1,'FD mesh'!$B$15+1)*Setup!$B$22</f>
        <v>21.2593364818166</v>
      </c>
      <c r="K384" s="0" t="n">
        <f aca="false">SUMPRODUCT('FD inverse'!$A$9:$BH$9,'FD mesh'!$B$84:$BI$84,$E383:$BL383)+'FD inverse'!$A$9*$C384/Setup!$B$17+INDEX('FD inverse'!$A$9:$BH$9,1,'FD mesh'!$B$15+1)*Setup!$B$22</f>
        <v>21.2569525878434</v>
      </c>
      <c r="L384" s="0" t="n">
        <f aca="false">SUMPRODUCT('FD inverse'!$A$10:$BH$10,'FD mesh'!$B$84:$BI$84,$E383:$BL383)+'FD inverse'!$A$10*$C384/Setup!$B$17+INDEX('FD inverse'!$A$10:$BH$10,1,'FD mesh'!$B$15+1)*Setup!$B$22</f>
        <v>21.2547580007829</v>
      </c>
      <c r="M384" s="0" t="n">
        <f aca="false">SUMPRODUCT('FD inverse'!$A$11:$BH$11,'FD mesh'!$B$84:$BI$84,$E383:$BL383)+'FD inverse'!$A$11*$C384/Setup!$B$17+INDEX('FD inverse'!$A$11:$BH$11,1,'FD mesh'!$B$15+1)*Setup!$B$22</f>
        <v>21.2521000274918</v>
      </c>
      <c r="N384" s="0" t="n">
        <f aca="false">SUMPRODUCT('FD inverse'!$A$12:$BH$12,'FD mesh'!$B$84:$BI$84,$E383:$BL383)+'FD inverse'!$A$12*$C384/Setup!$B$17+INDEX('FD inverse'!$A$12:$BH$12,1,'FD mesh'!$B$15+1)*Setup!$B$22</f>
        <v>21.2484386371311</v>
      </c>
      <c r="O384" s="0" t="n">
        <f aca="false">SUMPRODUCT('FD inverse'!$A$13:$BH$13,'FD mesh'!$B$84:$BI$84,$E383:$BL383)+'FD inverse'!$A$13*$C384/Setup!$B$17+INDEX('FD inverse'!$A$13:$BH$13,1,'FD mesh'!$B$15+1)*Setup!$B$22</f>
        <v>21.2433404369065</v>
      </c>
      <c r="P384" s="0" t="n">
        <f aca="false">SUMPRODUCT('FD inverse'!$A$14:$BH$14,'FD mesh'!$B$84:$BI$84,$E383:$BL383)+'FD inverse'!$A$14*$C384/Setup!$B$17+INDEX('FD inverse'!$A$14:$BH$14,1,'FD mesh'!$B$15+1)*Setup!$B$22</f>
        <v>21.2364735617073</v>
      </c>
      <c r="Q384" s="0" t="n">
        <f aca="false">SUMPRODUCT('FD inverse'!$A$15:$BH$15,'FD mesh'!$B$84:$BI$84,$E383:$BL383)+'FD inverse'!$A$15*$C384/Setup!$B$17+INDEX('FD inverse'!$A$15:$BH$15,1,'FD mesh'!$B$15+1)*Setup!$B$22</f>
        <v>21.2276035563896</v>
      </c>
      <c r="R384" s="0" t="n">
        <f aca="false">SUMPRODUCT('FD inverse'!$A$16:$BH$16,'FD mesh'!$B$84:$BI$84,$E383:$BL383)+'FD inverse'!$A$16*$C384/Setup!$B$17+INDEX('FD inverse'!$A$16:$BH$16,1,'FD mesh'!$B$15+1)*Setup!$B$22</f>
        <v>21.2165903107876</v>
      </c>
      <c r="S384" s="0" t="n">
        <f aca="false">SUMPRODUCT('FD inverse'!$A$17:$BH$17,'FD mesh'!$B$84:$BI$84,$E383:$BL383)+'FD inverse'!$A$17*$C384/Setup!$B$17+INDEX('FD inverse'!$A$17:$BH$17,1,'FD mesh'!$B$15+1)*Setup!$B$22</f>
        <v>20.8251047582499</v>
      </c>
      <c r="T384" s="0" t="n">
        <f aca="false">SUMPRODUCT('FD inverse'!$A$18:$BH$18,'FD mesh'!$B$84:$BI$84,$E383:$BL383)+'FD inverse'!$A$18*$C384/Setup!$B$17+INDEX('FD inverse'!$A$18:$BH$18,1,'FD mesh'!$B$15+1)*Setup!$B$22</f>
        <v>20.432505922884</v>
      </c>
      <c r="U384" s="0" t="n">
        <f aca="false">SUMPRODUCT('FD inverse'!$A$19:$BH$19,'FD mesh'!$B$84:$BI$84,$E383:$BL383)+'FD inverse'!$A$19*$C384/Setup!$B$17+INDEX('FD inverse'!$A$19:$BH$19,1,'FD mesh'!$B$15+1)*Setup!$B$22</f>
        <v>20.0387939468081</v>
      </c>
      <c r="V384" s="0" t="n">
        <f aca="false">SUMPRODUCT('FD inverse'!$A$20:$BH$20,'FD mesh'!$B$84:$BI$84,$E383:$BL383)+'FD inverse'!$A$20*$C384/Setup!$B$17+INDEX('FD inverse'!$A$20:$BH$20,1,'FD mesh'!$B$15+1)*Setup!$B$22</f>
        <v>19.6439874047285</v>
      </c>
      <c r="W384" s="0" t="n">
        <f aca="false">SUMPRODUCT('FD inverse'!$A$21:$BH$21,'FD mesh'!$B$84:$BI$84,$E383:$BL383)+'FD inverse'!$A$21*$C384/Setup!$B$17+INDEX('FD inverse'!$A$21:$BH$21,1,'FD mesh'!$B$15+1)*Setup!$B$22</f>
        <v>19.2481213311488</v>
      </c>
      <c r="X384" s="0" t="n">
        <f aca="false">SUMPRODUCT('FD inverse'!$A$22:$BH$22,'FD mesh'!$B$84:$BI$84,$E383:$BL383)+'FD inverse'!$A$22*$C384/Setup!$B$17+INDEX('FD inverse'!$A$22:$BH$22,1,'FD mesh'!$B$15+1)*Setup!$B$22</f>
        <v>18.8512453707439</v>
      </c>
      <c r="Y384" s="0" t="n">
        <f aca="false">SUMPRODUCT('FD inverse'!$A$23:$BH$23,'FD mesh'!$B$84:$BI$84,$E383:$BL383)+'FD inverse'!$A$23*$C384/Setup!$B$17+INDEX('FD inverse'!$A$23:$BH$23,1,'FD mesh'!$B$15+1)*Setup!$B$22</f>
        <v>18.4534220446651</v>
      </c>
      <c r="Z384" s="0" t="n">
        <f aca="false">SUMPRODUCT('FD inverse'!$A$24:$BH$24,'FD mesh'!$B$84:$BI$84,$E383:$BL383)+'FD inverse'!$A$24*$C384/Setup!$B$17+INDEX('FD inverse'!$A$24:$BH$24,1,'FD mesh'!$B$15+1)*Setup!$B$22</f>
        <v>18.0547251248608</v>
      </c>
      <c r="AA384" s="0" t="n">
        <f aca="false">SUMPRODUCT('FD inverse'!$A$25:$BH$25,'FD mesh'!$B$84:$BI$84,$E383:$BL383)+'FD inverse'!$A$25*$C384/Setup!$B$17+INDEX('FD inverse'!$A$25:$BH$25,1,'FD mesh'!$B$15+1)*Setup!$B$22</f>
        <v>17.6552381078813</v>
      </c>
      <c r="AB384" s="0" t="n">
        <f aca="false">SUMPRODUCT('FD inverse'!$A$26:$BH$26,'FD mesh'!$B$84:$BI$84,$E383:$BL383)+'FD inverse'!$A$26*$C384/Setup!$B$17+INDEX('FD inverse'!$A$26:$BH$26,1,'FD mesh'!$B$15+1)*Setup!$B$22</f>
        <v>17.2550527791056</v>
      </c>
      <c r="AC384" s="0" t="n">
        <f aca="false">SUMPRODUCT('FD inverse'!$A$27:$BH$27,'FD mesh'!$B$84:$BI$84,$E383:$BL383)+'FD inverse'!$A$27*$C384/Setup!$B$17+INDEX('FD inverse'!$A$27:$BH$27,1,'FD mesh'!$B$15+1)*Setup!$B$22</f>
        <v>16.8542678578593</v>
      </c>
      <c r="AD384" s="0" t="n">
        <f aca="false">SUMPRODUCT('FD inverse'!$A$28:$BH$28,'FD mesh'!$B$84:$BI$84,$E383:$BL383)+'FD inverse'!$A$28*$C384/Setup!$B$17+INDEX('FD inverse'!$A$28:$BH$28,1,'FD mesh'!$B$15+1)*Setup!$B$22</f>
        <v>16.452987713495</v>
      </c>
      <c r="AE384" s="0" t="n">
        <f aca="false">SUMPRODUCT('FD inverse'!$A$29:$BH$29,'FD mesh'!$B$84:$BI$84,$E383:$BL383)+'FD inverse'!$A$29*$C384/Setup!$B$17+INDEX('FD inverse'!$A$29:$BH$29,1,'FD mesh'!$B$15+1)*Setup!$B$22</f>
        <v>16.0513211421703</v>
      </c>
      <c r="AF384" s="0" t="n">
        <f aca="false">SUMPRODUCT('FD inverse'!$A$30:$BH$30,'FD mesh'!$B$84:$BI$84,$E383:$BL383)+'FD inverse'!$A$30*$C384/Setup!$B$17+INDEX('FD inverse'!$A$30:$BH$30,1,'FD mesh'!$B$15+1)*Setup!$B$22</f>
        <v>15.6493801937829</v>
      </c>
      <c r="AG384" s="0" t="n">
        <f aca="false">SUMPRODUCT('FD inverse'!$A$31:$BH$31,'FD mesh'!$B$84:$BI$84,$E383:$BL383)+'FD inverse'!$A$31*$C384/Setup!$B$17+INDEX('FD inverse'!$A$31:$BH$31,1,'FD mesh'!$B$15+1)*Setup!$B$22</f>
        <v>15.2472790383048</v>
      </c>
      <c r="AH384" s="0" t="n">
        <f aca="false">SUMPRODUCT('FD inverse'!$A$32:$BH$32,'FD mesh'!$B$84:$BI$84,$E383:$BL383)+'FD inverse'!$A$32*$C384/Setup!$B$17+INDEX('FD inverse'!$A$32:$BH$32,1,'FD mesh'!$B$15+1)*Setup!$B$22</f>
        <v>15.2302913011908</v>
      </c>
      <c r="AI384" s="0" t="n">
        <f aca="false">SUMPRODUCT('FD inverse'!$A$33:$BH$33,'FD mesh'!$B$84:$BI$84,$E383:$BL383)+'FD inverse'!$A$33*$C384/Setup!$B$17+INDEX('FD inverse'!$A$33:$BH$33,1,'FD mesh'!$B$15+1)*Setup!$B$22</f>
        <v>15.2132343587934</v>
      </c>
      <c r="AJ384" s="0" t="n">
        <f aca="false">SUMPRODUCT('FD inverse'!$A$34:$BH$34,'FD mesh'!$B$84:$BI$84,$E383:$BL383)+'FD inverse'!$A$34*$C384/Setup!$B$17+INDEX('FD inverse'!$A$34:$BH$34,1,'FD mesh'!$B$15+1)*Setup!$B$22</f>
        <v>15.1961161173328</v>
      </c>
      <c r="AK384" s="0" t="n">
        <f aca="false">SUMPRODUCT('FD inverse'!$A$35:$BH$35,'FD mesh'!$B$84:$BI$84,$E383:$BL383)+'FD inverse'!$A$35*$C384/Setup!$B$17+INDEX('FD inverse'!$A$35:$BH$35,1,'FD mesh'!$B$15+1)*Setup!$B$22</f>
        <v>15.1789440593495</v>
      </c>
      <c r="AL384" s="0" t="n">
        <f aca="false">SUMPRODUCT('FD inverse'!$A$36:$BH$36,'FD mesh'!$B$84:$BI$84,$E383:$BL383)+'FD inverse'!$A$36*$C384/Setup!$B$17+INDEX('FD inverse'!$A$36:$BH$36,1,'FD mesh'!$B$15+1)*Setup!$B$22</f>
        <v>15.1617251822755</v>
      </c>
      <c r="AM384" s="0" t="n">
        <f aca="false">SUMPRODUCT('FD inverse'!$A$37:$BH$37,'FD mesh'!$B$84:$BI$84,$E383:$BL383)+'FD inverse'!$A$37*$C384/Setup!$B$17+INDEX('FD inverse'!$A$37:$BH$37,1,'FD mesh'!$B$15+1)*Setup!$B$22</f>
        <v>15.1444659622359</v>
      </c>
      <c r="AN384" s="0" t="n">
        <f aca="false">SUMPRODUCT('FD inverse'!$A$38:$BH$38,'FD mesh'!$B$84:$BI$84,$E383:$BL383)+'FD inverse'!$A$38*$C384/Setup!$B$17+INDEX('FD inverse'!$A$38:$BH$38,1,'FD mesh'!$B$15+1)*Setup!$B$22</f>
        <v>15.1271723407127</v>
      </c>
      <c r="AO384" s="0" t="n">
        <f aca="false">SUMPRODUCT('FD inverse'!$A$39:$BH$39,'FD mesh'!$B$84:$BI$84,$E383:$BL383)+'FD inverse'!$A$39*$C384/Setup!$B$17+INDEX('FD inverse'!$A$39:$BH$39,1,'FD mesh'!$B$15+1)*Setup!$B$22</f>
        <v>15.1098497317274</v>
      </c>
      <c r="AP384" s="0" t="n">
        <f aca="false">SUMPRODUCT('FD inverse'!$A$40:$BH$40,'FD mesh'!$B$84:$BI$84,$E383:$BL383)+'FD inverse'!$A$40*$C384/Setup!$B$17+INDEX('FD inverse'!$A$40:$BH$40,1,'FD mesh'!$B$15+1)*Setup!$B$22</f>
        <v>15.0925030472309</v>
      </c>
      <c r="AQ384" s="0" t="n">
        <f aca="false">SUMPRODUCT('FD inverse'!$A$41:$BH$41,'FD mesh'!$B$84:$BI$84,$E383:$BL383)+'FD inverse'!$A$41*$C384/Setup!$B$17+INDEX('FD inverse'!$A$41:$BH$41,1,'FD mesh'!$B$15+1)*Setup!$B$22</f>
        <v>15.075136738422</v>
      </c>
      <c r="AR384" s="0" t="n">
        <f aca="false">SUMPRODUCT('FD inverse'!$A$42:$BH$42,'FD mesh'!$B$84:$BI$84,$E383:$BL383)+'FD inverse'!$A$42*$C384/Setup!$B$17+INDEX('FD inverse'!$A$42:$BH$42,1,'FD mesh'!$B$15+1)*Setup!$B$22</f>
        <v>15.05775485075</v>
      </c>
      <c r="AS384" s="0" t="n">
        <f aca="false">SUMPRODUCT('FD inverse'!$A$43:$BH$43,'FD mesh'!$B$84:$BI$84,$E383:$BL383)+'FD inverse'!$A$43*$C384/Setup!$B$17+INDEX('FD inverse'!$A$43:$BH$43,1,'FD mesh'!$B$15+1)*Setup!$B$22</f>
        <v>0</v>
      </c>
      <c r="AT384" s="0" t="n">
        <f aca="false">SUMPRODUCT('FD inverse'!$A$44:$BH$44,'FD mesh'!$B$84:$BI$84,$E383:$BL383)+'FD inverse'!$A$44*$C384/Setup!$B$17+INDEX('FD inverse'!$A$44:$BH$44,1,'FD mesh'!$B$15+1)*Setup!$B$22</f>
        <v>0</v>
      </c>
      <c r="AU384" s="0" t="n">
        <f aca="false">SUMPRODUCT('FD inverse'!$A$45:$BH$45,'FD mesh'!$B$84:$BI$84,$E383:$BL383)+'FD inverse'!$A$45*$C384/Setup!$B$17+INDEX('FD inverse'!$A$45:$BH$45,1,'FD mesh'!$B$15+1)*Setup!$B$22</f>
        <v>0</v>
      </c>
      <c r="AV384" s="0" t="n">
        <f aca="false">SUMPRODUCT('FD inverse'!$A$46:$BH$46,'FD mesh'!$B$84:$BI$84,$E383:$BL383)+'FD inverse'!$A$46*$C384/Setup!$B$17+INDEX('FD inverse'!$A$46:$BH$46,1,'FD mesh'!$B$15+1)*Setup!$B$22</f>
        <v>0</v>
      </c>
      <c r="AW384" s="0" t="n">
        <f aca="false">SUMPRODUCT('FD inverse'!$A$47:$BH$47,'FD mesh'!$B$84:$BI$84,$E383:$BL383)+'FD inverse'!$A$47*$C384/Setup!$B$17+INDEX('FD inverse'!$A$47:$BH$47,1,'FD mesh'!$B$15+1)*Setup!$B$22</f>
        <v>0</v>
      </c>
      <c r="AX384" s="0" t="n">
        <f aca="false">SUMPRODUCT('FD inverse'!$A$48:$BH$48,'FD mesh'!$B$84:$BI$84,$E383:$BL383)+'FD inverse'!$A$48*$C384/Setup!$B$17+INDEX('FD inverse'!$A$48:$BH$48,1,'FD mesh'!$B$15+1)*Setup!$B$22</f>
        <v>0</v>
      </c>
      <c r="AY384" s="0" t="n">
        <f aca="false">SUMPRODUCT('FD inverse'!$A$49:$BH$49,'FD mesh'!$B$84:$BI$84,$E383:$BL383)+'FD inverse'!$A$49*$C384/Setup!$B$17+INDEX('FD inverse'!$A$49:$BH$49,1,'FD mesh'!$B$15+1)*Setup!$B$22</f>
        <v>0</v>
      </c>
      <c r="AZ384" s="0" t="n">
        <f aca="false">SUMPRODUCT('FD inverse'!$A$50:$BH$50,'FD mesh'!$B$84:$BI$84,$E383:$BL383)+'FD inverse'!$A$50*$C384/Setup!$B$17+INDEX('FD inverse'!$A$50:$BH$50,1,'FD mesh'!$B$15+1)*Setup!$B$22</f>
        <v>0</v>
      </c>
      <c r="BA384" s="0" t="n">
        <f aca="false">SUMPRODUCT('FD inverse'!$A$51:$BH$51,'FD mesh'!$B$84:$BI$84,$E383:$BL383)+'FD inverse'!$A$51*$C384/Setup!$B$17+INDEX('FD inverse'!$A$51:$BH$51,1,'FD mesh'!$B$15+1)*Setup!$B$22</f>
        <v>0</v>
      </c>
      <c r="BB384" s="0" t="n">
        <f aca="false">SUMPRODUCT('FD inverse'!$A$52:$BH$52,'FD mesh'!$B$84:$BI$84,$E383:$BL383)+'FD inverse'!$A$52*$C384/Setup!$B$17+INDEX('FD inverse'!$A$52:$BH$52,1,'FD mesh'!$B$15+1)*Setup!$B$22</f>
        <v>0</v>
      </c>
      <c r="BC384" s="0" t="n">
        <f aca="false">SUMPRODUCT('FD inverse'!$A$53:$BH$53,'FD mesh'!$B$84:$BI$84,$E383:$BL383)+'FD inverse'!$A$53*$C384/Setup!$B$17+INDEX('FD inverse'!$A$53:$BH$53,1,'FD mesh'!$B$15+1)*Setup!$B$22</f>
        <v>0</v>
      </c>
      <c r="BD384" s="0" t="n">
        <f aca="false">SUMPRODUCT('FD inverse'!$A$54:$BH$54,'FD mesh'!$B$84:$BI$84,$E383:$BL383)+'FD inverse'!$A$54*$C384/Setup!$B$17+INDEX('FD inverse'!$A$54:$BH$54,1,'FD mesh'!$B$15+1)*Setup!$B$22</f>
        <v>0</v>
      </c>
      <c r="BE384" s="0" t="n">
        <f aca="false">SUMPRODUCT('FD inverse'!$A$55:$BH$55,'FD mesh'!$B$84:$BI$84,$E383:$BL383)+'FD inverse'!$A$55*$C384/Setup!$B$17+INDEX('FD inverse'!$A$55:$BH$55,1,'FD mesh'!$B$15+1)*Setup!$B$22</f>
        <v>0</v>
      </c>
      <c r="BF384" s="0" t="n">
        <f aca="false">SUMPRODUCT('FD inverse'!$A$56:$BH$56,'FD mesh'!$B$84:$BI$84,$E383:$BL383)+'FD inverse'!$A$56*$C384/Setup!$B$17+INDEX('FD inverse'!$A$56:$BH$56,1,'FD mesh'!$B$15+1)*Setup!$B$22</f>
        <v>0</v>
      </c>
      <c r="BG384" s="0" t="n">
        <f aca="false">SUMPRODUCT('FD inverse'!$A$57:$BH$57,'FD mesh'!$B$84:$BI$84,$E383:$BL383)+'FD inverse'!$A$57*$C384/Setup!$B$17+INDEX('FD inverse'!$A$57:$BH$57,1,'FD mesh'!$B$15+1)*Setup!$B$22</f>
        <v>0</v>
      </c>
      <c r="BH384" s="0" t="n">
        <f aca="false">SUMPRODUCT('FD inverse'!$A$58:$BH$58,'FD mesh'!$B$84:$BI$84,$E383:$BL383)+'FD inverse'!$A$58*$C384/Setup!$B$17+INDEX('FD inverse'!$A$58:$BH$58,1,'FD mesh'!$B$15+1)*Setup!$B$22</f>
        <v>0</v>
      </c>
      <c r="BI384" s="0" t="n">
        <f aca="false">SUMPRODUCT('FD inverse'!$A$59:$BH$59,'FD mesh'!$B$84:$BI$84,$E383:$BL383)+'FD inverse'!$A$59*$C384/Setup!$B$17+INDEX('FD inverse'!$A$59:$BH$59,1,'FD mesh'!$B$15+1)*Setup!$B$22</f>
        <v>0</v>
      </c>
      <c r="BJ384" s="0" t="n">
        <f aca="false">SUMPRODUCT('FD inverse'!$A$60:$BH$60,'FD mesh'!$B$84:$BI$84,$E383:$BL383)+'FD inverse'!$A$60*$C384/Setup!$B$17+INDEX('FD inverse'!$A$60:$BH$60,1,'FD mesh'!$B$15+1)*Setup!$B$22</f>
        <v>0</v>
      </c>
      <c r="BK384" s="0" t="n">
        <f aca="false">SUMPRODUCT('FD inverse'!$A$61:$BH$61,'FD mesh'!$B$84:$BI$84,$E383:$BL383)+'FD inverse'!$A$61*$C384/Setup!$B$17+INDEX('FD inverse'!$A$61:$BH$61,1,'FD mesh'!$B$15+1)*Setup!$B$22</f>
        <v>0</v>
      </c>
      <c r="BL384" s="0" t="n">
        <f aca="false">SUMPRODUCT('FD inverse'!$A$62:$BH$62,'FD mesh'!$B$84:$BI$84,$E383:$BL383)+'FD inverse'!$A$62*$C384/Setup!$B$17+INDEX('FD inverse'!$A$62:$BH$62,1,'FD mesh'!$B$15+1)*Setup!$B$22</f>
        <v>0</v>
      </c>
    </row>
    <row r="385" customFormat="false" ht="15" hidden="false" customHeight="false" outlineLevel="0" collapsed="false">
      <c r="A385" s="0" t="n">
        <v>380</v>
      </c>
      <c r="B385" s="0" t="n">
        <f aca="false">A385*Setup!$B$11/3600</f>
        <v>31.6666666666667</v>
      </c>
      <c r="C385" s="0" t="n">
        <f aca="false">Setup!$B$7+Setup!$B$8*COS(2*PI()*(B385-Setup!$B$9)/24)</f>
        <v>21.7056942545958</v>
      </c>
      <c r="D385" s="0" t="n">
        <f aca="false">(C385-E385)/Setup!$B$17</f>
        <v>1.94031758286975</v>
      </c>
      <c r="E385" s="0" t="n">
        <f aca="false">SUMPRODUCT('FD inverse'!$A$3:$BH$3,'FD mesh'!$B$84:$BI$84,$E384:$BL384)+'FD inverse'!$A$3*$C385/Setup!$B$17+INDEX('FD inverse'!$A$3:$BH$3,1,'FD mesh'!$B$15+1)*Setup!$B$22</f>
        <v>21.4534529688228</v>
      </c>
      <c r="F385" s="0" t="n">
        <f aca="false">SUMPRODUCT('FD inverse'!$A$4:$BH$4,'FD mesh'!$B$84:$BI$84,$E384:$BL384)+'FD inverse'!$A$4*$C385/Setup!$B$17+INDEX('FD inverse'!$A$4:$BH$4,1,'FD mesh'!$B$15+1)*Setup!$B$22</f>
        <v>21.4044230989291</v>
      </c>
      <c r="G385" s="0" t="n">
        <f aca="false">SUMPRODUCT('FD inverse'!$A$5:$BH$5,'FD mesh'!$B$84:$BI$84,$E384:$BL384)+'FD inverse'!$A$5*$C385/Setup!$B$17+INDEX('FD inverse'!$A$5:$BH$5,1,'FD mesh'!$B$15+1)*Setup!$B$22</f>
        <v>21.369850105699</v>
      </c>
      <c r="H385" s="0" t="n">
        <f aca="false">SUMPRODUCT('FD inverse'!$A$6:$BH$6,'FD mesh'!$B$84:$BI$84,$E384:$BL384)+'FD inverse'!$A$6*$C385/Setup!$B$17+INDEX('FD inverse'!$A$6:$BH$6,1,'FD mesh'!$B$15+1)*Setup!$B$22</f>
        <v>21.273208621406</v>
      </c>
      <c r="I385" s="0" t="n">
        <f aca="false">SUMPRODUCT('FD inverse'!$A$7:$BH$7,'FD mesh'!$B$84:$BI$84,$E384:$BL384)+'FD inverse'!$A$7*$C385/Setup!$B$17+INDEX('FD inverse'!$A$7:$BH$7,1,'FD mesh'!$B$15+1)*Setup!$B$22</f>
        <v>21.2662257792835</v>
      </c>
      <c r="J385" s="0" t="n">
        <f aca="false">SUMPRODUCT('FD inverse'!$A$8:$BH$8,'FD mesh'!$B$84:$BI$84,$E384:$BL384)+'FD inverse'!$A$8*$C385/Setup!$B$17+INDEX('FD inverse'!$A$8:$BH$8,1,'FD mesh'!$B$15+1)*Setup!$B$22</f>
        <v>21.2613337343456</v>
      </c>
      <c r="K385" s="0" t="n">
        <f aca="false">SUMPRODUCT('FD inverse'!$A$9:$BH$9,'FD mesh'!$B$84:$BI$84,$E384:$BL384)+'FD inverse'!$A$9*$C385/Setup!$B$17+INDEX('FD inverse'!$A$9:$BH$9,1,'FD mesh'!$B$15+1)*Setup!$B$22</f>
        <v>21.2576200094839</v>
      </c>
      <c r="L385" s="0" t="n">
        <f aca="false">SUMPRODUCT('FD inverse'!$A$10:$BH$10,'FD mesh'!$B$84:$BI$84,$E384:$BL384)+'FD inverse'!$A$10*$C385/Setup!$B$17+INDEX('FD inverse'!$A$10:$BH$10,1,'FD mesh'!$B$15+1)*Setup!$B$22</f>
        <v>21.2543000437022</v>
      </c>
      <c r="M385" s="0" t="n">
        <f aca="false">SUMPRODUCT('FD inverse'!$A$11:$BH$11,'FD mesh'!$B$84:$BI$84,$E384:$BL384)+'FD inverse'!$A$11*$C385/Setup!$B$17+INDEX('FD inverse'!$A$11:$BH$11,1,'FD mesh'!$B$15+1)*Setup!$B$22</f>
        <v>21.2507098967519</v>
      </c>
      <c r="N385" s="0" t="n">
        <f aca="false">SUMPRODUCT('FD inverse'!$A$12:$BH$12,'FD mesh'!$B$84:$BI$84,$E384:$BL384)+'FD inverse'!$A$12*$C385/Setup!$B$17+INDEX('FD inverse'!$A$12:$BH$12,1,'FD mesh'!$B$15+1)*Setup!$B$22</f>
        <v>21.2462996136718</v>
      </c>
      <c r="O385" s="0" t="n">
        <f aca="false">SUMPRODUCT('FD inverse'!$A$13:$BH$13,'FD mesh'!$B$84:$BI$84,$E384:$BL384)+'FD inverse'!$A$13*$C385/Setup!$B$17+INDEX('FD inverse'!$A$13:$BH$13,1,'FD mesh'!$B$15+1)*Setup!$B$22</f>
        <v>21.2406273698488</v>
      </c>
      <c r="P385" s="0" t="n">
        <f aca="false">SUMPRODUCT('FD inverse'!$A$14:$BH$14,'FD mesh'!$B$84:$BI$84,$E384:$BL384)+'FD inverse'!$A$14*$C385/Setup!$B$17+INDEX('FD inverse'!$A$14:$BH$14,1,'FD mesh'!$B$15+1)*Setup!$B$22</f>
        <v>21.2333544964932</v>
      </c>
      <c r="Q385" s="0" t="n">
        <f aca="false">SUMPRODUCT('FD inverse'!$A$15:$BH$15,'FD mesh'!$B$84:$BI$84,$E384:$BL384)+'FD inverse'!$A$15*$C385/Setup!$B$17+INDEX('FD inverse'!$A$15:$BH$15,1,'FD mesh'!$B$15+1)*Setup!$B$22</f>
        <v>21.2242414666691</v>
      </c>
      <c r="R385" s="0" t="n">
        <f aca="false">SUMPRODUCT('FD inverse'!$A$16:$BH$16,'FD mesh'!$B$84:$BI$84,$E384:$BL384)+'FD inverse'!$A$16*$C385/Setup!$B$17+INDEX('FD inverse'!$A$16:$BH$16,1,'FD mesh'!$B$15+1)*Setup!$B$22</f>
        <v>21.2131449030866</v>
      </c>
      <c r="S385" s="0" t="n">
        <f aca="false">SUMPRODUCT('FD inverse'!$A$17:$BH$17,'FD mesh'!$B$84:$BI$84,$E384:$BL384)+'FD inverse'!$A$17*$C385/Setup!$B$17+INDEX('FD inverse'!$A$17:$BH$17,1,'FD mesh'!$B$15+1)*Setup!$B$22</f>
        <v>20.8215640478993</v>
      </c>
      <c r="T385" s="0" t="n">
        <f aca="false">SUMPRODUCT('FD inverse'!$A$18:$BH$18,'FD mesh'!$B$84:$BI$84,$E384:$BL384)+'FD inverse'!$A$18*$C385/Setup!$B$17+INDEX('FD inverse'!$A$18:$BH$18,1,'FD mesh'!$B$15+1)*Setup!$B$22</f>
        <v>20.4289412122374</v>
      </c>
      <c r="U385" s="0" t="n">
        <f aca="false">SUMPRODUCT('FD inverse'!$A$19:$BH$19,'FD mesh'!$B$84:$BI$84,$E384:$BL384)+'FD inverse'!$A$19*$C385/Setup!$B$17+INDEX('FD inverse'!$A$19:$BH$19,1,'FD mesh'!$B$15+1)*Setup!$B$22</f>
        <v>20.0352693331567</v>
      </c>
      <c r="V385" s="0" t="n">
        <f aca="false">SUMPRODUCT('FD inverse'!$A$20:$BH$20,'FD mesh'!$B$84:$BI$84,$E384:$BL384)+'FD inverse'!$A$20*$C385/Setup!$B$17+INDEX('FD inverse'!$A$20:$BH$20,1,'FD mesh'!$B$15+1)*Setup!$B$22</f>
        <v>19.64056021063</v>
      </c>
      <c r="W385" s="0" t="n">
        <f aca="false">SUMPRODUCT('FD inverse'!$A$21:$BH$21,'FD mesh'!$B$84:$BI$84,$E384:$BL384)+'FD inverse'!$A$21*$C385/Setup!$B$17+INDEX('FD inverse'!$A$21:$BH$21,1,'FD mesh'!$B$15+1)*Setup!$B$22</f>
        <v>19.24484251384</v>
      </c>
      <c r="X385" s="0" t="n">
        <f aca="false">SUMPRODUCT('FD inverse'!$A$22:$BH$22,'FD mesh'!$B$84:$BI$84,$E384:$BL384)+'FD inverse'!$A$22*$C385/Setup!$B$17+INDEX('FD inverse'!$A$22:$BH$22,1,'FD mesh'!$B$15+1)*Setup!$B$22</f>
        <v>18.8481599079562</v>
      </c>
      <c r="Y385" s="0" t="n">
        <f aca="false">SUMPRODUCT('FD inverse'!$A$23:$BH$23,'FD mesh'!$B$84:$BI$84,$E384:$BL384)+'FD inverse'!$A$23*$C385/Setup!$B$17+INDEX('FD inverse'!$A$23:$BH$23,1,'FD mesh'!$B$15+1)*Setup!$B$22</f>
        <v>18.4505692944521</v>
      </c>
      <c r="Z385" s="0" t="n">
        <f aca="false">SUMPRODUCT('FD inverse'!$A$24:$BH$24,'FD mesh'!$B$84:$BI$84,$E384:$BL384)+'FD inverse'!$A$24*$C385/Setup!$B$17+INDEX('FD inverse'!$A$24:$BH$24,1,'FD mesh'!$B$15+1)*Setup!$B$22</f>
        <v>18.052139157314</v>
      </c>
      <c r="AA385" s="0" t="n">
        <f aca="false">SUMPRODUCT('FD inverse'!$A$25:$BH$25,'FD mesh'!$B$84:$BI$84,$E384:$BL384)+'FD inverse'!$A$25*$C385/Setup!$B$17+INDEX('FD inverse'!$A$25:$BH$25,1,'FD mesh'!$B$15+1)*Setup!$B$22</f>
        <v>17.6529480068691</v>
      </c>
      <c r="AB385" s="0" t="n">
        <f aca="false">SUMPRODUCT('FD inverse'!$A$26:$BH$26,'FD mesh'!$B$84:$BI$84,$E384:$BL384)+'FD inverse'!$A$26*$C385/Setup!$B$17+INDEX('FD inverse'!$A$26:$BH$26,1,'FD mesh'!$B$15+1)*Setup!$B$22</f>
        <v>17.2530829124121</v>
      </c>
      <c r="AC385" s="0" t="n">
        <f aca="false">SUMPRODUCT('FD inverse'!$A$27:$BH$27,'FD mesh'!$B$84:$BI$84,$E384:$BL384)+'FD inverse'!$A$27*$C385/Setup!$B$17+INDEX('FD inverse'!$A$27:$BH$27,1,'FD mesh'!$B$15+1)*Setup!$B$22</f>
        <v>16.8526381143283</v>
      </c>
      <c r="AD385" s="0" t="n">
        <f aca="false">SUMPRODUCT('FD inverse'!$A$28:$BH$28,'FD mesh'!$B$84:$BI$84,$E384:$BL384)+'FD inverse'!$A$28*$C385/Setup!$B$17+INDEX('FD inverse'!$A$28:$BH$28,1,'FD mesh'!$B$15+1)*Setup!$B$22</f>
        <v>16.4517137060052</v>
      </c>
      <c r="AE385" s="0" t="n">
        <f aca="false">SUMPRODUCT('FD inverse'!$A$29:$BH$29,'FD mesh'!$B$84:$BI$84,$E384:$BL384)+'FD inverse'!$A$29*$C385/Setup!$B$17+INDEX('FD inverse'!$A$29:$BH$29,1,'FD mesh'!$B$15+1)*Setup!$B$22</f>
        <v>16.0504143754781</v>
      </c>
      <c r="AF385" s="0" t="n">
        <f aca="false">SUMPRODUCT('FD inverse'!$A$30:$BH$30,'FD mesh'!$B$84:$BI$84,$E384:$BL384)+'FD inverse'!$A$30*$C385/Setup!$B$17+INDEX('FD inverse'!$A$30:$BH$30,1,'FD mesh'!$B$15+1)*Setup!$B$22</f>
        <v>15.6488481964672</v>
      </c>
      <c r="AG385" s="0" t="n">
        <f aca="false">SUMPRODUCT('FD inverse'!$A$31:$BH$31,'FD mesh'!$B$84:$BI$84,$E384:$BL384)+'FD inverse'!$A$31*$C385/Setup!$B$17+INDEX('FD inverse'!$A$31:$BH$31,1,'FD mesh'!$B$15+1)*Setup!$B$22</f>
        <v>15.2471254582464</v>
      </c>
      <c r="AH385" s="0" t="n">
        <f aca="false">SUMPRODUCT('FD inverse'!$A$32:$BH$32,'FD mesh'!$B$84:$BI$84,$E384:$BL384)+'FD inverse'!$A$32*$C385/Setup!$B$17+INDEX('FD inverse'!$A$32:$BH$32,1,'FD mesh'!$B$15+1)*Setup!$B$22</f>
        <v>15.2301535174658</v>
      </c>
      <c r="AI385" s="0" t="n">
        <f aca="false">SUMPRODUCT('FD inverse'!$A$33:$BH$33,'FD mesh'!$B$84:$BI$84,$E384:$BL384)+'FD inverse'!$A$33*$C385/Setup!$B$17+INDEX('FD inverse'!$A$33:$BH$33,1,'FD mesh'!$B$15+1)*Setup!$B$22</f>
        <v>15.21311182739</v>
      </c>
      <c r="AJ385" s="0" t="n">
        <f aca="false">SUMPRODUCT('FD inverse'!$A$34:$BH$34,'FD mesh'!$B$84:$BI$84,$E384:$BL384)+'FD inverse'!$A$34*$C385/Setup!$B$17+INDEX('FD inverse'!$A$34:$BH$34,1,'FD mesh'!$B$15+1)*Setup!$B$22</f>
        <v>15.1960081090955</v>
      </c>
      <c r="AK385" s="0" t="n">
        <f aca="false">SUMPRODUCT('FD inverse'!$A$35:$BH$35,'FD mesh'!$B$84:$BI$84,$E384:$BL384)+'FD inverse'!$A$35*$C385/Setup!$B$17+INDEX('FD inverse'!$A$35:$BH$35,1,'FD mesh'!$B$15+1)*Setup!$B$22</f>
        <v>15.1788497145436</v>
      </c>
      <c r="AL385" s="0" t="n">
        <f aca="false">SUMPRODUCT('FD inverse'!$A$36:$BH$36,'FD mesh'!$B$84:$BI$84,$E384:$BL384)+'FD inverse'!$A$36*$C385/Setup!$B$17+INDEX('FD inverse'!$A$36:$BH$36,1,'FD mesh'!$B$15+1)*Setup!$B$22</f>
        <v>15.1616435604778</v>
      </c>
      <c r="AM385" s="0" t="n">
        <f aca="false">SUMPRODUCT('FD inverse'!$A$37:$BH$37,'FD mesh'!$B$84:$BI$84,$E384:$BL384)+'FD inverse'!$A$37*$C385/Setup!$B$17+INDEX('FD inverse'!$A$37:$BH$37,1,'FD mesh'!$B$15+1)*Setup!$B$22</f>
        <v>15.144396087578</v>
      </c>
      <c r="AN385" s="0" t="n">
        <f aca="false">SUMPRODUCT('FD inverse'!$A$38:$BH$38,'FD mesh'!$B$84:$BI$84,$E384:$BL384)+'FD inverse'!$A$38*$C385/Setup!$B$17+INDEX('FD inverse'!$A$38:$BH$38,1,'FD mesh'!$B$15+1)*Setup!$B$22</f>
        <v>15.1271132425171</v>
      </c>
      <c r="AO385" s="0" t="n">
        <f aca="false">SUMPRODUCT('FD inverse'!$A$39:$BH$39,'FD mesh'!$B$84:$BI$84,$E384:$BL384)+'FD inverse'!$A$39*$C385/Setup!$B$17+INDEX('FD inverse'!$A$39:$BH$39,1,'FD mesh'!$B$15+1)*Setup!$B$22</f>
        <v>15.1098004805883</v>
      </c>
      <c r="AP385" s="0" t="n">
        <f aca="false">SUMPRODUCT('FD inverse'!$A$40:$BH$40,'FD mesh'!$B$84:$BI$84,$E384:$BL384)+'FD inverse'!$A$40*$C385/Setup!$B$17+INDEX('FD inverse'!$A$40:$BH$40,1,'FD mesh'!$B$15+1)*Setup!$B$22</f>
        <v>15.0924627865986</v>
      </c>
      <c r="AQ385" s="0" t="n">
        <f aca="false">SUMPRODUCT('FD inverse'!$A$41:$BH$41,'FD mesh'!$B$84:$BI$84,$E384:$BL384)+'FD inverse'!$A$41*$C385/Setup!$B$17+INDEX('FD inverse'!$A$41:$BH$41,1,'FD mesh'!$B$15+1)*Setup!$B$22</f>
        <v>15.0751047117495</v>
      </c>
      <c r="AR385" s="0" t="n">
        <f aca="false">SUMPRODUCT('FD inverse'!$A$42:$BH$42,'FD mesh'!$B$84:$BI$84,$E384:$BL384)+'FD inverse'!$A$42*$C385/Setup!$B$17+INDEX('FD inverse'!$A$42:$BH$42,1,'FD mesh'!$B$15+1)*Setup!$B$22</f>
        <v>15.0577304242611</v>
      </c>
      <c r="AS385" s="0" t="n">
        <f aca="false">SUMPRODUCT('FD inverse'!$A$43:$BH$43,'FD mesh'!$B$84:$BI$84,$E384:$BL384)+'FD inverse'!$A$43*$C385/Setup!$B$17+INDEX('FD inverse'!$A$43:$BH$43,1,'FD mesh'!$B$15+1)*Setup!$B$22</f>
        <v>0</v>
      </c>
      <c r="AT385" s="0" t="n">
        <f aca="false">SUMPRODUCT('FD inverse'!$A$44:$BH$44,'FD mesh'!$B$84:$BI$84,$E384:$BL384)+'FD inverse'!$A$44*$C385/Setup!$B$17+INDEX('FD inverse'!$A$44:$BH$44,1,'FD mesh'!$B$15+1)*Setup!$B$22</f>
        <v>0</v>
      </c>
      <c r="AU385" s="0" t="n">
        <f aca="false">SUMPRODUCT('FD inverse'!$A$45:$BH$45,'FD mesh'!$B$84:$BI$84,$E384:$BL384)+'FD inverse'!$A$45*$C385/Setup!$B$17+INDEX('FD inverse'!$A$45:$BH$45,1,'FD mesh'!$B$15+1)*Setup!$B$22</f>
        <v>0</v>
      </c>
      <c r="AV385" s="0" t="n">
        <f aca="false">SUMPRODUCT('FD inverse'!$A$46:$BH$46,'FD mesh'!$B$84:$BI$84,$E384:$BL384)+'FD inverse'!$A$46*$C385/Setup!$B$17+INDEX('FD inverse'!$A$46:$BH$46,1,'FD mesh'!$B$15+1)*Setup!$B$22</f>
        <v>0</v>
      </c>
      <c r="AW385" s="0" t="n">
        <f aca="false">SUMPRODUCT('FD inverse'!$A$47:$BH$47,'FD mesh'!$B$84:$BI$84,$E384:$BL384)+'FD inverse'!$A$47*$C385/Setup!$B$17+INDEX('FD inverse'!$A$47:$BH$47,1,'FD mesh'!$B$15+1)*Setup!$B$22</f>
        <v>0</v>
      </c>
      <c r="AX385" s="0" t="n">
        <f aca="false">SUMPRODUCT('FD inverse'!$A$48:$BH$48,'FD mesh'!$B$84:$BI$84,$E384:$BL384)+'FD inverse'!$A$48*$C385/Setup!$B$17+INDEX('FD inverse'!$A$48:$BH$48,1,'FD mesh'!$B$15+1)*Setup!$B$22</f>
        <v>0</v>
      </c>
      <c r="AY385" s="0" t="n">
        <f aca="false">SUMPRODUCT('FD inverse'!$A$49:$BH$49,'FD mesh'!$B$84:$BI$84,$E384:$BL384)+'FD inverse'!$A$49*$C385/Setup!$B$17+INDEX('FD inverse'!$A$49:$BH$49,1,'FD mesh'!$B$15+1)*Setup!$B$22</f>
        <v>0</v>
      </c>
      <c r="AZ385" s="0" t="n">
        <f aca="false">SUMPRODUCT('FD inverse'!$A$50:$BH$50,'FD mesh'!$B$84:$BI$84,$E384:$BL384)+'FD inverse'!$A$50*$C385/Setup!$B$17+INDEX('FD inverse'!$A$50:$BH$50,1,'FD mesh'!$B$15+1)*Setup!$B$22</f>
        <v>0</v>
      </c>
      <c r="BA385" s="0" t="n">
        <f aca="false">SUMPRODUCT('FD inverse'!$A$51:$BH$51,'FD mesh'!$B$84:$BI$84,$E384:$BL384)+'FD inverse'!$A$51*$C385/Setup!$B$17+INDEX('FD inverse'!$A$51:$BH$51,1,'FD mesh'!$B$15+1)*Setup!$B$22</f>
        <v>0</v>
      </c>
      <c r="BB385" s="0" t="n">
        <f aca="false">SUMPRODUCT('FD inverse'!$A$52:$BH$52,'FD mesh'!$B$84:$BI$84,$E384:$BL384)+'FD inverse'!$A$52*$C385/Setup!$B$17+INDEX('FD inverse'!$A$52:$BH$52,1,'FD mesh'!$B$15+1)*Setup!$B$22</f>
        <v>0</v>
      </c>
      <c r="BC385" s="0" t="n">
        <f aca="false">SUMPRODUCT('FD inverse'!$A$53:$BH$53,'FD mesh'!$B$84:$BI$84,$E384:$BL384)+'FD inverse'!$A$53*$C385/Setup!$B$17+INDEX('FD inverse'!$A$53:$BH$53,1,'FD mesh'!$B$15+1)*Setup!$B$22</f>
        <v>0</v>
      </c>
      <c r="BD385" s="0" t="n">
        <f aca="false">SUMPRODUCT('FD inverse'!$A$54:$BH$54,'FD mesh'!$B$84:$BI$84,$E384:$BL384)+'FD inverse'!$A$54*$C385/Setup!$B$17+INDEX('FD inverse'!$A$54:$BH$54,1,'FD mesh'!$B$15+1)*Setup!$B$22</f>
        <v>0</v>
      </c>
      <c r="BE385" s="0" t="n">
        <f aca="false">SUMPRODUCT('FD inverse'!$A$55:$BH$55,'FD mesh'!$B$84:$BI$84,$E384:$BL384)+'FD inverse'!$A$55*$C385/Setup!$B$17+INDEX('FD inverse'!$A$55:$BH$55,1,'FD mesh'!$B$15+1)*Setup!$B$22</f>
        <v>0</v>
      </c>
      <c r="BF385" s="0" t="n">
        <f aca="false">SUMPRODUCT('FD inverse'!$A$56:$BH$56,'FD mesh'!$B$84:$BI$84,$E384:$BL384)+'FD inverse'!$A$56*$C385/Setup!$B$17+INDEX('FD inverse'!$A$56:$BH$56,1,'FD mesh'!$B$15+1)*Setup!$B$22</f>
        <v>0</v>
      </c>
      <c r="BG385" s="0" t="n">
        <f aca="false">SUMPRODUCT('FD inverse'!$A$57:$BH$57,'FD mesh'!$B$84:$BI$84,$E384:$BL384)+'FD inverse'!$A$57*$C385/Setup!$B$17+INDEX('FD inverse'!$A$57:$BH$57,1,'FD mesh'!$B$15+1)*Setup!$B$22</f>
        <v>0</v>
      </c>
      <c r="BH385" s="0" t="n">
        <f aca="false">SUMPRODUCT('FD inverse'!$A$58:$BH$58,'FD mesh'!$B$84:$BI$84,$E384:$BL384)+'FD inverse'!$A$58*$C385/Setup!$B$17+INDEX('FD inverse'!$A$58:$BH$58,1,'FD mesh'!$B$15+1)*Setup!$B$22</f>
        <v>0</v>
      </c>
      <c r="BI385" s="0" t="n">
        <f aca="false">SUMPRODUCT('FD inverse'!$A$59:$BH$59,'FD mesh'!$B$84:$BI$84,$E384:$BL384)+'FD inverse'!$A$59*$C385/Setup!$B$17+INDEX('FD inverse'!$A$59:$BH$59,1,'FD mesh'!$B$15+1)*Setup!$B$22</f>
        <v>0</v>
      </c>
      <c r="BJ385" s="0" t="n">
        <f aca="false">SUMPRODUCT('FD inverse'!$A$60:$BH$60,'FD mesh'!$B$84:$BI$84,$E384:$BL384)+'FD inverse'!$A$60*$C385/Setup!$B$17+INDEX('FD inverse'!$A$60:$BH$60,1,'FD mesh'!$B$15+1)*Setup!$B$22</f>
        <v>0</v>
      </c>
      <c r="BK385" s="0" t="n">
        <f aca="false">SUMPRODUCT('FD inverse'!$A$61:$BH$61,'FD mesh'!$B$84:$BI$84,$E384:$BL384)+'FD inverse'!$A$61*$C385/Setup!$B$17+INDEX('FD inverse'!$A$61:$BH$61,1,'FD mesh'!$B$15+1)*Setup!$B$22</f>
        <v>0</v>
      </c>
      <c r="BL385" s="0" t="n">
        <f aca="false">SUMPRODUCT('FD inverse'!$A$62:$BH$62,'FD mesh'!$B$84:$BI$84,$E384:$BL384)+'FD inverse'!$A$62*$C385/Setup!$B$17+INDEX('FD inverse'!$A$62:$BH$62,1,'FD mesh'!$B$15+1)*Setup!$B$22</f>
        <v>0</v>
      </c>
    </row>
    <row r="386" customFormat="false" ht="15" hidden="false" customHeight="false" outlineLevel="0" collapsed="false">
      <c r="A386" s="0" t="n">
        <v>381</v>
      </c>
      <c r="B386" s="0" t="n">
        <f aca="false">A386*Setup!$B$11/3600</f>
        <v>31.75</v>
      </c>
      <c r="C386" s="0" t="n">
        <f aca="false">Setup!$B$7+Setup!$B$8*COS(2*PI()*(B386-Setup!$B$9)/24)</f>
        <v>21.7777190679216</v>
      </c>
      <c r="D386" s="0" t="n">
        <f aca="false">(C386-E386)/Setup!$B$17</f>
        <v>2.17909807120623</v>
      </c>
      <c r="E386" s="0" t="n">
        <f aca="false">SUMPRODUCT('FD inverse'!$A$3:$BH$3,'FD mesh'!$B$84:$BI$84,$E385:$BL385)+'FD inverse'!$A$3*$C386/Setup!$B$17+INDEX('FD inverse'!$A$3:$BH$3,1,'FD mesh'!$B$15+1)*Setup!$B$22</f>
        <v>21.4944363186648</v>
      </c>
      <c r="F386" s="0" t="n">
        <f aca="false">SUMPRODUCT('FD inverse'!$A$4:$BH$4,'FD mesh'!$B$84:$BI$84,$E385:$BL385)+'FD inverse'!$A$4*$C386/Setup!$B$17+INDEX('FD inverse'!$A$4:$BH$4,1,'FD mesh'!$B$15+1)*Setup!$B$22</f>
        <v>21.4384761655316</v>
      </c>
      <c r="G386" s="0" t="n">
        <f aca="false">SUMPRODUCT('FD inverse'!$A$5:$BH$5,'FD mesh'!$B$84:$BI$84,$E385:$BL385)+'FD inverse'!$A$5*$C386/Setup!$B$17+INDEX('FD inverse'!$A$5:$BH$5,1,'FD mesh'!$B$15+1)*Setup!$B$22</f>
        <v>21.3972959892224</v>
      </c>
      <c r="H386" s="0" t="n">
        <f aca="false">SUMPRODUCT('FD inverse'!$A$6:$BH$6,'FD mesh'!$B$84:$BI$84,$E385:$BL385)+'FD inverse'!$A$6*$C386/Setup!$B$17+INDEX('FD inverse'!$A$6:$BH$6,1,'FD mesh'!$B$15+1)*Setup!$B$22</f>
        <v>21.2789432202261</v>
      </c>
      <c r="I386" s="0" t="n">
        <f aca="false">SUMPRODUCT('FD inverse'!$A$7:$BH$7,'FD mesh'!$B$84:$BI$84,$E385:$BL385)+'FD inverse'!$A$7*$C386/Setup!$B$17+INDEX('FD inverse'!$A$7:$BH$7,1,'FD mesh'!$B$15+1)*Setup!$B$22</f>
        <v>21.2701611459256</v>
      </c>
      <c r="J386" s="0" t="n">
        <f aca="false">SUMPRODUCT('FD inverse'!$A$8:$BH$8,'FD mesh'!$B$84:$BI$84,$E385:$BL385)+'FD inverse'!$A$8*$C386/Setup!$B$17+INDEX('FD inverse'!$A$8:$BH$8,1,'FD mesh'!$B$15+1)*Setup!$B$22</f>
        <v>21.2637008218565</v>
      </c>
      <c r="K386" s="0" t="n">
        <f aca="false">SUMPRODUCT('FD inverse'!$A$9:$BH$9,'FD mesh'!$B$84:$BI$84,$E385:$BL385)+'FD inverse'!$A$9*$C386/Setup!$B$17+INDEX('FD inverse'!$A$9:$BH$9,1,'FD mesh'!$B$15+1)*Setup!$B$22</f>
        <v>21.2586370095931</v>
      </c>
      <c r="L386" s="0" t="n">
        <f aca="false">SUMPRODUCT('FD inverse'!$A$10:$BH$10,'FD mesh'!$B$84:$BI$84,$E385:$BL385)+'FD inverse'!$A$10*$C386/Setup!$B$17+INDEX('FD inverse'!$A$10:$BH$10,1,'FD mesh'!$B$15+1)*Setup!$B$22</f>
        <v>21.2541731973942</v>
      </c>
      <c r="M386" s="0" t="n">
        <f aca="false">SUMPRODUCT('FD inverse'!$A$11:$BH$11,'FD mesh'!$B$84:$BI$84,$E385:$BL385)+'FD inverse'!$A$11*$C386/Setup!$B$17+INDEX('FD inverse'!$A$11:$BH$11,1,'FD mesh'!$B$15+1)*Setup!$B$22</f>
        <v>21.2496345496153</v>
      </c>
      <c r="N386" s="0" t="n">
        <f aca="false">SUMPRODUCT('FD inverse'!$A$12:$BH$12,'FD mesh'!$B$84:$BI$84,$E385:$BL385)+'FD inverse'!$A$12*$C386/Setup!$B$17+INDEX('FD inverse'!$A$12:$BH$12,1,'FD mesh'!$B$15+1)*Setup!$B$22</f>
        <v>21.2444614787469</v>
      </c>
      <c r="O386" s="0" t="n">
        <f aca="false">SUMPRODUCT('FD inverse'!$A$13:$BH$13,'FD mesh'!$B$84:$BI$84,$E385:$BL385)+'FD inverse'!$A$13*$C386/Setup!$B$17+INDEX('FD inverse'!$A$13:$BH$13,1,'FD mesh'!$B$15+1)*Setup!$B$22</f>
        <v>21.2382039624952</v>
      </c>
      <c r="P386" s="0" t="n">
        <f aca="false">SUMPRODUCT('FD inverse'!$A$14:$BH$14,'FD mesh'!$B$84:$BI$84,$E385:$BL385)+'FD inverse'!$A$14*$C386/Setup!$B$17+INDEX('FD inverse'!$A$14:$BH$14,1,'FD mesh'!$B$15+1)*Setup!$B$22</f>
        <v>21.2305167073918</v>
      </c>
      <c r="Q386" s="0" t="n">
        <f aca="false">SUMPRODUCT('FD inverse'!$A$15:$BH$15,'FD mesh'!$B$84:$BI$84,$E385:$BL385)+'FD inverse'!$A$15*$C386/Setup!$B$17+INDEX('FD inverse'!$A$15:$BH$15,1,'FD mesh'!$B$15+1)*Setup!$B$22</f>
        <v>21.2211552404292</v>
      </c>
      <c r="R386" s="0" t="n">
        <f aca="false">SUMPRODUCT('FD inverse'!$A$16:$BH$16,'FD mesh'!$B$84:$BI$84,$E385:$BL385)+'FD inverse'!$A$16*$C386/Setup!$B$17+INDEX('FD inverse'!$A$16:$BH$16,1,'FD mesh'!$B$15+1)*Setup!$B$22</f>
        <v>21.2099729910243</v>
      </c>
      <c r="S386" s="0" t="n">
        <f aca="false">SUMPRODUCT('FD inverse'!$A$17:$BH$17,'FD mesh'!$B$84:$BI$84,$E385:$BL385)+'FD inverse'!$A$17*$C386/Setup!$B$17+INDEX('FD inverse'!$A$17:$BH$17,1,'FD mesh'!$B$15+1)*Setup!$B$22</f>
        <v>20.8182706711526</v>
      </c>
      <c r="T386" s="0" t="n">
        <f aca="false">SUMPRODUCT('FD inverse'!$A$18:$BH$18,'FD mesh'!$B$84:$BI$84,$E385:$BL385)+'FD inverse'!$A$18*$C386/Setup!$B$17+INDEX('FD inverse'!$A$18:$BH$18,1,'FD mesh'!$B$15+1)*Setup!$B$22</f>
        <v>20.4255991575527</v>
      </c>
      <c r="U386" s="0" t="n">
        <f aca="false">SUMPRODUCT('FD inverse'!$A$19:$BH$19,'FD mesh'!$B$84:$BI$84,$E385:$BL385)+'FD inverse'!$A$19*$C386/Setup!$B$17+INDEX('FD inverse'!$A$19:$BH$19,1,'FD mesh'!$B$15+1)*Setup!$B$22</f>
        <v>20.0319441250027</v>
      </c>
      <c r="V386" s="0" t="n">
        <f aca="false">SUMPRODUCT('FD inverse'!$A$20:$BH$20,'FD mesh'!$B$84:$BI$84,$E385:$BL385)+'FD inverse'!$A$20*$C386/Setup!$B$17+INDEX('FD inverse'!$A$20:$BH$20,1,'FD mesh'!$B$15+1)*Setup!$B$22</f>
        <v>19.637310531196</v>
      </c>
      <c r="W386" s="0" t="n">
        <f aca="false">SUMPRODUCT('FD inverse'!$A$21:$BH$21,'FD mesh'!$B$84:$BI$84,$E385:$BL385)+'FD inverse'!$A$21*$C386/Setup!$B$17+INDEX('FD inverse'!$A$21:$BH$21,1,'FD mesh'!$B$15+1)*Setup!$B$22</f>
        <v>19.2417206031558</v>
      </c>
      <c r="X386" s="0" t="n">
        <f aca="false">SUMPRODUCT('FD inverse'!$A$22:$BH$22,'FD mesh'!$B$84:$BI$84,$E385:$BL385)+'FD inverse'!$A$22*$C386/Setup!$B$17+INDEX('FD inverse'!$A$22:$BH$22,1,'FD mesh'!$B$15+1)*Setup!$B$22</f>
        <v>18.8452119413999</v>
      </c>
      <c r="Y386" s="0" t="n">
        <f aca="false">SUMPRODUCT('FD inverse'!$A$23:$BH$23,'FD mesh'!$B$84:$BI$84,$E385:$BL385)+'FD inverse'!$A$23*$C386/Setup!$B$17+INDEX('FD inverse'!$A$23:$BH$23,1,'FD mesh'!$B$15+1)*Setup!$B$22</f>
        <v>18.4478357352004</v>
      </c>
      <c r="Z386" s="0" t="n">
        <f aca="false">SUMPRODUCT('FD inverse'!$A$24:$BH$24,'FD mesh'!$B$84:$BI$84,$E385:$BL385)+'FD inverse'!$A$24*$C386/Setup!$B$17+INDEX('FD inverse'!$A$24:$BH$24,1,'FD mesh'!$B$15+1)*Setup!$B$22</f>
        <v>18.0496550815639</v>
      </c>
      <c r="AA386" s="0" t="n">
        <f aca="false">SUMPRODUCT('FD inverse'!$A$25:$BH$25,'FD mesh'!$B$84:$BI$84,$E385:$BL385)+'FD inverse'!$A$25*$C386/Setup!$B$17+INDEX('FD inverse'!$A$25:$BH$25,1,'FD mesh'!$B$15+1)*Setup!$B$22</f>
        <v>17.650743399921</v>
      </c>
      <c r="AB386" s="0" t="n">
        <f aca="false">SUMPRODUCT('FD inverse'!$A$26:$BH$26,'FD mesh'!$B$84:$BI$84,$E385:$BL385)+'FD inverse'!$A$26*$C386/Setup!$B$17+INDEX('FD inverse'!$A$26:$BH$26,1,'FD mesh'!$B$15+1)*Setup!$B$22</f>
        <v>17.2511829339476</v>
      </c>
      <c r="AC386" s="0" t="n">
        <f aca="false">SUMPRODUCT('FD inverse'!$A$27:$BH$27,'FD mesh'!$B$84:$BI$84,$E385:$BL385)+'FD inverse'!$A$27*$C386/Setup!$B$17+INDEX('FD inverse'!$A$27:$BH$27,1,'FD mesh'!$B$15+1)*Setup!$B$22</f>
        <v>16.8510633314547</v>
      </c>
      <c r="AD386" s="0" t="n">
        <f aca="false">SUMPRODUCT('FD inverse'!$A$28:$BH$28,'FD mesh'!$B$84:$BI$84,$E385:$BL385)+'FD inverse'!$A$28*$C386/Setup!$B$17+INDEX('FD inverse'!$A$28:$BH$28,1,'FD mesh'!$B$15+1)*Setup!$B$22</f>
        <v>16.450480292859</v>
      </c>
      <c r="AE386" s="0" t="n">
        <f aca="false">SUMPRODUCT('FD inverse'!$A$29:$BH$29,'FD mesh'!$B$84:$BI$84,$E385:$BL385)+'FD inverse'!$A$29*$C386/Setup!$B$17+INDEX('FD inverse'!$A$29:$BH$29,1,'FD mesh'!$B$15+1)*Setup!$B$22</f>
        <v>16.0495342783945</v>
      </c>
      <c r="AF386" s="0" t="n">
        <f aca="false">SUMPRODUCT('FD inverse'!$A$30:$BH$30,'FD mesh'!$B$84:$BI$84,$E385:$BL385)+'FD inverse'!$A$30*$C386/Setup!$B$17+INDEX('FD inverse'!$A$30:$BH$30,1,'FD mesh'!$B$15+1)*Setup!$B$22</f>
        <v>15.6483292639311</v>
      </c>
      <c r="AG386" s="0" t="n">
        <f aca="false">SUMPRODUCT('FD inverse'!$A$31:$BH$31,'FD mesh'!$B$84:$BI$84,$E385:$BL385)+'FD inverse'!$A$31*$C386/Setup!$B$17+INDEX('FD inverse'!$A$31:$BH$31,1,'FD mesh'!$B$15+1)*Setup!$B$22</f>
        <v>15.2469715350357</v>
      </c>
      <c r="AH386" s="0" t="n">
        <f aca="false">SUMPRODUCT('FD inverse'!$A$32:$BH$32,'FD mesh'!$B$84:$BI$84,$E385:$BL385)+'FD inverse'!$A$32*$C386/Setup!$B$17+INDEX('FD inverse'!$A$32:$BH$32,1,'FD mesh'!$B$15+1)*Setup!$B$22</f>
        <v>15.2300148899617</v>
      </c>
      <c r="AI386" s="0" t="n">
        <f aca="false">SUMPRODUCT('FD inverse'!$A$33:$BH$33,'FD mesh'!$B$84:$BI$84,$E385:$BL385)+'FD inverse'!$A$33*$C386/Setup!$B$17+INDEX('FD inverse'!$A$33:$BH$33,1,'FD mesh'!$B$15+1)*Setup!$B$22</f>
        <v>15.2129880684521</v>
      </c>
      <c r="AJ386" s="0" t="n">
        <f aca="false">SUMPRODUCT('FD inverse'!$A$34:$BH$34,'FD mesh'!$B$84:$BI$84,$E385:$BL385)+'FD inverse'!$A$34*$C386/Setup!$B$17+INDEX('FD inverse'!$A$34:$BH$34,1,'FD mesh'!$B$15+1)*Setup!$B$22</f>
        <v>15.1958985973177</v>
      </c>
      <c r="AK386" s="0" t="n">
        <f aca="false">SUMPRODUCT('FD inverse'!$A$35:$BH$35,'FD mesh'!$B$84:$BI$84,$E385:$BL385)+'FD inverse'!$A$35*$C386/Setup!$B$17+INDEX('FD inverse'!$A$35:$BH$35,1,'FD mesh'!$B$15+1)*Setup!$B$22</f>
        <v>15.1787536887989</v>
      </c>
      <c r="AL386" s="0" t="n">
        <f aca="false">SUMPRODUCT('FD inverse'!$A$36:$BH$36,'FD mesh'!$B$84:$BI$84,$E385:$BL385)+'FD inverse'!$A$36*$C386/Setup!$B$17+INDEX('FD inverse'!$A$36:$BH$36,1,'FD mesh'!$B$15+1)*Setup!$B$22</f>
        <v>15.1615601698364</v>
      </c>
      <c r="AM386" s="0" t="n">
        <f aca="false">SUMPRODUCT('FD inverse'!$A$37:$BH$37,'FD mesh'!$B$84:$BI$84,$E385:$BL385)+'FD inverse'!$A$37*$C386/Setup!$B$17+INDEX('FD inverse'!$A$37:$BH$37,1,'FD mesh'!$B$15+1)*Setup!$B$22</f>
        <v>15.1443244366106</v>
      </c>
      <c r="AN386" s="0" t="n">
        <f aca="false">SUMPRODUCT('FD inverse'!$A$38:$BH$38,'FD mesh'!$B$84:$BI$84,$E385:$BL385)+'FD inverse'!$A$38*$C386/Setup!$B$17+INDEX('FD inverse'!$A$38:$BH$38,1,'FD mesh'!$B$15+1)*Setup!$B$22</f>
        <v>15.1270524320147</v>
      </c>
      <c r="AO386" s="0" t="n">
        <f aca="false">SUMPRODUCT('FD inverse'!$A$39:$BH$39,'FD mesh'!$B$84:$BI$84,$E385:$BL385)+'FD inverse'!$A$39*$C386/Setup!$B$17+INDEX('FD inverse'!$A$39:$BH$39,1,'FD mesh'!$B$15+1)*Setup!$B$22</f>
        <v>15.1097496437418</v>
      </c>
      <c r="AP386" s="0" t="n">
        <f aca="false">SUMPRODUCT('FD inverse'!$A$40:$BH$40,'FD mesh'!$B$84:$BI$84,$E385:$BL385)+'FD inverse'!$A$40*$C386/Setup!$B$17+INDEX('FD inverse'!$A$40:$BH$40,1,'FD mesh'!$B$15+1)*Setup!$B$22</f>
        <v>15.0924211206864</v>
      </c>
      <c r="AQ386" s="0" t="n">
        <f aca="false">SUMPRODUCT('FD inverse'!$A$41:$BH$41,'FD mesh'!$B$84:$BI$84,$E385:$BL385)+'FD inverse'!$A$41*$C386/Setup!$B$17+INDEX('FD inverse'!$A$41:$BH$41,1,'FD mesh'!$B$15+1)*Setup!$B$22</f>
        <v>15.0750715053864</v>
      </c>
      <c r="AR386" s="0" t="n">
        <f aca="false">SUMPRODUCT('FD inverse'!$A$42:$BH$42,'FD mesh'!$B$84:$BI$84,$E385:$BL385)+'FD inverse'!$A$42*$C386/Setup!$B$17+INDEX('FD inverse'!$A$42:$BH$42,1,'FD mesh'!$B$15+1)*Setup!$B$22</f>
        <v>15.0577050802608</v>
      </c>
      <c r="AS386" s="0" t="n">
        <f aca="false">SUMPRODUCT('FD inverse'!$A$43:$BH$43,'FD mesh'!$B$84:$BI$84,$E385:$BL385)+'FD inverse'!$A$43*$C386/Setup!$B$17+INDEX('FD inverse'!$A$43:$BH$43,1,'FD mesh'!$B$15+1)*Setup!$B$22</f>
        <v>0</v>
      </c>
      <c r="AT386" s="0" t="n">
        <f aca="false">SUMPRODUCT('FD inverse'!$A$44:$BH$44,'FD mesh'!$B$84:$BI$84,$E385:$BL385)+'FD inverse'!$A$44*$C386/Setup!$B$17+INDEX('FD inverse'!$A$44:$BH$44,1,'FD mesh'!$B$15+1)*Setup!$B$22</f>
        <v>0</v>
      </c>
      <c r="AU386" s="0" t="n">
        <f aca="false">SUMPRODUCT('FD inverse'!$A$45:$BH$45,'FD mesh'!$B$84:$BI$84,$E385:$BL385)+'FD inverse'!$A$45*$C386/Setup!$B$17+INDEX('FD inverse'!$A$45:$BH$45,1,'FD mesh'!$B$15+1)*Setup!$B$22</f>
        <v>0</v>
      </c>
      <c r="AV386" s="0" t="n">
        <f aca="false">SUMPRODUCT('FD inverse'!$A$46:$BH$46,'FD mesh'!$B$84:$BI$84,$E385:$BL385)+'FD inverse'!$A$46*$C386/Setup!$B$17+INDEX('FD inverse'!$A$46:$BH$46,1,'FD mesh'!$B$15+1)*Setup!$B$22</f>
        <v>0</v>
      </c>
      <c r="AW386" s="0" t="n">
        <f aca="false">SUMPRODUCT('FD inverse'!$A$47:$BH$47,'FD mesh'!$B$84:$BI$84,$E385:$BL385)+'FD inverse'!$A$47*$C386/Setup!$B$17+INDEX('FD inverse'!$A$47:$BH$47,1,'FD mesh'!$B$15+1)*Setup!$B$22</f>
        <v>0</v>
      </c>
      <c r="AX386" s="0" t="n">
        <f aca="false">SUMPRODUCT('FD inverse'!$A$48:$BH$48,'FD mesh'!$B$84:$BI$84,$E385:$BL385)+'FD inverse'!$A$48*$C386/Setup!$B$17+INDEX('FD inverse'!$A$48:$BH$48,1,'FD mesh'!$B$15+1)*Setup!$B$22</f>
        <v>0</v>
      </c>
      <c r="AY386" s="0" t="n">
        <f aca="false">SUMPRODUCT('FD inverse'!$A$49:$BH$49,'FD mesh'!$B$84:$BI$84,$E385:$BL385)+'FD inverse'!$A$49*$C386/Setup!$B$17+INDEX('FD inverse'!$A$49:$BH$49,1,'FD mesh'!$B$15+1)*Setup!$B$22</f>
        <v>0</v>
      </c>
      <c r="AZ386" s="0" t="n">
        <f aca="false">SUMPRODUCT('FD inverse'!$A$50:$BH$50,'FD mesh'!$B$84:$BI$84,$E385:$BL385)+'FD inverse'!$A$50*$C386/Setup!$B$17+INDEX('FD inverse'!$A$50:$BH$50,1,'FD mesh'!$B$15+1)*Setup!$B$22</f>
        <v>0</v>
      </c>
      <c r="BA386" s="0" t="n">
        <f aca="false">SUMPRODUCT('FD inverse'!$A$51:$BH$51,'FD mesh'!$B$84:$BI$84,$E385:$BL385)+'FD inverse'!$A$51*$C386/Setup!$B$17+INDEX('FD inverse'!$A$51:$BH$51,1,'FD mesh'!$B$15+1)*Setup!$B$22</f>
        <v>0</v>
      </c>
      <c r="BB386" s="0" t="n">
        <f aca="false">SUMPRODUCT('FD inverse'!$A$52:$BH$52,'FD mesh'!$B$84:$BI$84,$E385:$BL385)+'FD inverse'!$A$52*$C386/Setup!$B$17+INDEX('FD inverse'!$A$52:$BH$52,1,'FD mesh'!$B$15+1)*Setup!$B$22</f>
        <v>0</v>
      </c>
      <c r="BC386" s="0" t="n">
        <f aca="false">SUMPRODUCT('FD inverse'!$A$53:$BH$53,'FD mesh'!$B$84:$BI$84,$E385:$BL385)+'FD inverse'!$A$53*$C386/Setup!$B$17+INDEX('FD inverse'!$A$53:$BH$53,1,'FD mesh'!$B$15+1)*Setup!$B$22</f>
        <v>0</v>
      </c>
      <c r="BD386" s="0" t="n">
        <f aca="false">SUMPRODUCT('FD inverse'!$A$54:$BH$54,'FD mesh'!$B$84:$BI$84,$E385:$BL385)+'FD inverse'!$A$54*$C386/Setup!$B$17+INDEX('FD inverse'!$A$54:$BH$54,1,'FD mesh'!$B$15+1)*Setup!$B$22</f>
        <v>0</v>
      </c>
      <c r="BE386" s="0" t="n">
        <f aca="false">SUMPRODUCT('FD inverse'!$A$55:$BH$55,'FD mesh'!$B$84:$BI$84,$E385:$BL385)+'FD inverse'!$A$55*$C386/Setup!$B$17+INDEX('FD inverse'!$A$55:$BH$55,1,'FD mesh'!$B$15+1)*Setup!$B$22</f>
        <v>0</v>
      </c>
      <c r="BF386" s="0" t="n">
        <f aca="false">SUMPRODUCT('FD inverse'!$A$56:$BH$56,'FD mesh'!$B$84:$BI$84,$E385:$BL385)+'FD inverse'!$A$56*$C386/Setup!$B$17+INDEX('FD inverse'!$A$56:$BH$56,1,'FD mesh'!$B$15+1)*Setup!$B$22</f>
        <v>0</v>
      </c>
      <c r="BG386" s="0" t="n">
        <f aca="false">SUMPRODUCT('FD inverse'!$A$57:$BH$57,'FD mesh'!$B$84:$BI$84,$E385:$BL385)+'FD inverse'!$A$57*$C386/Setup!$B$17+INDEX('FD inverse'!$A$57:$BH$57,1,'FD mesh'!$B$15+1)*Setup!$B$22</f>
        <v>0</v>
      </c>
      <c r="BH386" s="0" t="n">
        <f aca="false">SUMPRODUCT('FD inverse'!$A$58:$BH$58,'FD mesh'!$B$84:$BI$84,$E385:$BL385)+'FD inverse'!$A$58*$C386/Setup!$B$17+INDEX('FD inverse'!$A$58:$BH$58,1,'FD mesh'!$B$15+1)*Setup!$B$22</f>
        <v>0</v>
      </c>
      <c r="BI386" s="0" t="n">
        <f aca="false">SUMPRODUCT('FD inverse'!$A$59:$BH$59,'FD mesh'!$B$84:$BI$84,$E385:$BL385)+'FD inverse'!$A$59*$C386/Setup!$B$17+INDEX('FD inverse'!$A$59:$BH$59,1,'FD mesh'!$B$15+1)*Setup!$B$22</f>
        <v>0</v>
      </c>
      <c r="BJ386" s="0" t="n">
        <f aca="false">SUMPRODUCT('FD inverse'!$A$60:$BH$60,'FD mesh'!$B$84:$BI$84,$E385:$BL385)+'FD inverse'!$A$60*$C386/Setup!$B$17+INDEX('FD inverse'!$A$60:$BH$60,1,'FD mesh'!$B$15+1)*Setup!$B$22</f>
        <v>0</v>
      </c>
      <c r="BK386" s="0" t="n">
        <f aca="false">SUMPRODUCT('FD inverse'!$A$61:$BH$61,'FD mesh'!$B$84:$BI$84,$E385:$BL385)+'FD inverse'!$A$61*$C386/Setup!$B$17+INDEX('FD inverse'!$A$61:$BH$61,1,'FD mesh'!$B$15+1)*Setup!$B$22</f>
        <v>0</v>
      </c>
      <c r="BL386" s="0" t="n">
        <f aca="false">SUMPRODUCT('FD inverse'!$A$62:$BH$62,'FD mesh'!$B$84:$BI$84,$E385:$BL385)+'FD inverse'!$A$62*$C386/Setup!$B$17+INDEX('FD inverse'!$A$62:$BH$62,1,'FD mesh'!$B$15+1)*Setup!$B$22</f>
        <v>0</v>
      </c>
    </row>
    <row r="387" customFormat="false" ht="15" hidden="false" customHeight="false" outlineLevel="0" collapsed="false">
      <c r="A387" s="0" t="n">
        <v>382</v>
      </c>
      <c r="B387" s="0" t="n">
        <f aca="false">A387*Setup!$B$11/3600</f>
        <v>31.8333333333333</v>
      </c>
      <c r="C387" s="0" t="n">
        <f aca="false">Setup!$B$7+Setup!$B$8*COS(2*PI()*(B387-Setup!$B$9)/24)</f>
        <v>21.8508015666127</v>
      </c>
      <c r="D387" s="0" t="n">
        <f aca="false">(C387-E387)/Setup!$B$17</f>
        <v>2.4199054376588</v>
      </c>
      <c r="E387" s="0" t="n">
        <f aca="false">SUMPRODUCT('FD inverse'!$A$3:$BH$3,'FD mesh'!$B$84:$BI$84,$E386:$BL386)+'FD inverse'!$A$3*$C387/Setup!$B$17+INDEX('FD inverse'!$A$3:$BH$3,1,'FD mesh'!$B$15+1)*Setup!$B$22</f>
        <v>21.5362138597171</v>
      </c>
      <c r="F387" s="0" t="n">
        <f aca="false">SUMPRODUCT('FD inverse'!$A$4:$BH$4,'FD mesh'!$B$84:$BI$84,$E386:$BL386)+'FD inverse'!$A$4*$C387/Setup!$B$17+INDEX('FD inverse'!$A$4:$BH$4,1,'FD mesh'!$B$15+1)*Setup!$B$22</f>
        <v>21.4732591712006</v>
      </c>
      <c r="G387" s="0" t="n">
        <f aca="false">SUMPRODUCT('FD inverse'!$A$5:$BH$5,'FD mesh'!$B$84:$BI$84,$E386:$BL386)+'FD inverse'!$A$5*$C387/Setup!$B$17+INDEX('FD inverse'!$A$5:$BH$5,1,'FD mesh'!$B$15+1)*Setup!$B$22</f>
        <v>21.4254012733391</v>
      </c>
      <c r="H387" s="0" t="n">
        <f aca="false">SUMPRODUCT('FD inverse'!$A$6:$BH$6,'FD mesh'!$B$84:$BI$84,$E386:$BL386)+'FD inverse'!$A$6*$C387/Setup!$B$17+INDEX('FD inverse'!$A$6:$BH$6,1,'FD mesh'!$B$15+1)*Setup!$B$22</f>
        <v>21.2850921728596</v>
      </c>
      <c r="I387" s="0" t="n">
        <f aca="false">SUMPRODUCT('FD inverse'!$A$7:$BH$7,'FD mesh'!$B$84:$BI$84,$E386:$BL386)+'FD inverse'!$A$7*$C387/Setup!$B$17+INDEX('FD inverse'!$A$7:$BH$7,1,'FD mesh'!$B$15+1)*Setup!$B$22</f>
        <v>21.2744892886382</v>
      </c>
      <c r="J387" s="0" t="n">
        <f aca="false">SUMPRODUCT('FD inverse'!$A$8:$BH$8,'FD mesh'!$B$84:$BI$84,$E386:$BL386)+'FD inverse'!$A$8*$C387/Setup!$B$17+INDEX('FD inverse'!$A$8:$BH$8,1,'FD mesh'!$B$15+1)*Setup!$B$22</f>
        <v>21.2664398809434</v>
      </c>
      <c r="K387" s="0" t="n">
        <f aca="false">SUMPRODUCT('FD inverse'!$A$9:$BH$9,'FD mesh'!$B$84:$BI$84,$E386:$BL386)+'FD inverse'!$A$9*$C387/Setup!$B$17+INDEX('FD inverse'!$A$9:$BH$9,1,'FD mesh'!$B$15+1)*Setup!$B$22</f>
        <v>21.2600064373117</v>
      </c>
      <c r="L387" s="0" t="n">
        <f aca="false">SUMPRODUCT('FD inverse'!$A$10:$BH$10,'FD mesh'!$B$84:$BI$84,$E386:$BL386)+'FD inverse'!$A$10*$C387/Setup!$B$17+INDEX('FD inverse'!$A$10:$BH$10,1,'FD mesh'!$B$15+1)*Setup!$B$22</f>
        <v>21.2543809156378</v>
      </c>
      <c r="M387" s="0" t="n">
        <f aca="false">SUMPRODUCT('FD inverse'!$A$11:$BH$11,'FD mesh'!$B$84:$BI$84,$E386:$BL386)+'FD inverse'!$A$11*$C387/Setup!$B$17+INDEX('FD inverse'!$A$11:$BH$11,1,'FD mesh'!$B$15+1)*Setup!$B$22</f>
        <v>21.2488779416003</v>
      </c>
      <c r="N387" s="0" t="n">
        <f aca="false">SUMPRODUCT('FD inverse'!$A$12:$BH$12,'FD mesh'!$B$84:$BI$84,$E386:$BL386)+'FD inverse'!$A$12*$C387/Setup!$B$17+INDEX('FD inverse'!$A$12:$BH$12,1,'FD mesh'!$B$15+1)*Setup!$B$22</f>
        <v>21.2429285911529</v>
      </c>
      <c r="O387" s="0" t="n">
        <f aca="false">SUMPRODUCT('FD inverse'!$A$13:$BH$13,'FD mesh'!$B$84:$BI$84,$E386:$BL386)+'FD inverse'!$A$13*$C387/Setup!$B$17+INDEX('FD inverse'!$A$13:$BH$13,1,'FD mesh'!$B$15+1)*Setup!$B$22</f>
        <v>21.2360748822429</v>
      </c>
      <c r="P387" s="0" t="n">
        <f aca="false">SUMPRODUCT('FD inverse'!$A$14:$BH$14,'FD mesh'!$B$84:$BI$84,$E386:$BL386)+'FD inverse'!$A$14*$C387/Setup!$B$17+INDEX('FD inverse'!$A$14:$BH$14,1,'FD mesh'!$B$15+1)*Setup!$B$22</f>
        <v>21.2279650787887</v>
      </c>
      <c r="Q387" s="0" t="n">
        <f aca="false">SUMPRODUCT('FD inverse'!$A$15:$BH$15,'FD mesh'!$B$84:$BI$84,$E386:$BL386)+'FD inverse'!$A$15*$C387/Setup!$B$17+INDEX('FD inverse'!$A$15:$BH$15,1,'FD mesh'!$B$15+1)*Setup!$B$22</f>
        <v>21.2183498897281</v>
      </c>
      <c r="R387" s="0" t="n">
        <f aca="false">SUMPRODUCT('FD inverse'!$A$16:$BH$16,'FD mesh'!$B$84:$BI$84,$E386:$BL386)+'FD inverse'!$A$16*$C387/Setup!$B$17+INDEX('FD inverse'!$A$16:$BH$16,1,'FD mesh'!$B$15+1)*Setup!$B$22</f>
        <v>21.2070796265074</v>
      </c>
      <c r="S387" s="0" t="n">
        <f aca="false">SUMPRODUCT('FD inverse'!$A$17:$BH$17,'FD mesh'!$B$84:$BI$84,$E386:$BL386)+'FD inverse'!$A$17*$C387/Setup!$B$17+INDEX('FD inverse'!$A$17:$BH$17,1,'FD mesh'!$B$15+1)*Setup!$B$22</f>
        <v>20.8152295377766</v>
      </c>
      <c r="T387" s="0" t="n">
        <f aca="false">SUMPRODUCT('FD inverse'!$A$18:$BH$18,'FD mesh'!$B$84:$BI$84,$E386:$BL386)+'FD inverse'!$A$18*$C387/Setup!$B$17+INDEX('FD inverse'!$A$18:$BH$18,1,'FD mesh'!$B$15+1)*Setup!$B$22</f>
        <v>20.4224844869379</v>
      </c>
      <c r="U387" s="0" t="n">
        <f aca="false">SUMPRODUCT('FD inverse'!$A$19:$BH$19,'FD mesh'!$B$84:$BI$84,$E386:$BL386)+'FD inverse'!$A$19*$C387/Setup!$B$17+INDEX('FD inverse'!$A$19:$BH$19,1,'FD mesh'!$B$15+1)*Setup!$B$22</f>
        <v>20.0288228330326</v>
      </c>
      <c r="V387" s="0" t="n">
        <f aca="false">SUMPRODUCT('FD inverse'!$A$20:$BH$20,'FD mesh'!$B$84:$BI$84,$E386:$BL386)+'FD inverse'!$A$20*$C387/Setup!$B$17+INDEX('FD inverse'!$A$20:$BH$20,1,'FD mesh'!$B$15+1)*Setup!$B$22</f>
        <v>19.6342426274905</v>
      </c>
      <c r="W387" s="0" t="n">
        <f aca="false">SUMPRODUCT('FD inverse'!$A$21:$BH$21,'FD mesh'!$B$84:$BI$84,$E386:$BL386)+'FD inverse'!$A$21*$C387/Setup!$B$17+INDEX('FD inverse'!$A$21:$BH$21,1,'FD mesh'!$B$15+1)*Setup!$B$22</f>
        <v>19.238759581715</v>
      </c>
      <c r="X387" s="0" t="n">
        <f aca="false">SUMPRODUCT('FD inverse'!$A$22:$BH$22,'FD mesh'!$B$84:$BI$84,$E386:$BL386)+'FD inverse'!$A$22*$C387/Setup!$B$17+INDEX('FD inverse'!$A$22:$BH$22,1,'FD mesh'!$B$15+1)*Setup!$B$22</f>
        <v>18.8424051496298</v>
      </c>
      <c r="Y387" s="0" t="n">
        <f aca="false">SUMPRODUCT('FD inverse'!$A$23:$BH$23,'FD mesh'!$B$84:$BI$84,$E386:$BL386)+'FD inverse'!$A$23*$C387/Setup!$B$17+INDEX('FD inverse'!$A$23:$BH$23,1,'FD mesh'!$B$15+1)*Setup!$B$22</f>
        <v>18.4452247188236</v>
      </c>
      <c r="Z387" s="0" t="n">
        <f aca="false">SUMPRODUCT('FD inverse'!$A$24:$BH$24,'FD mesh'!$B$84:$BI$84,$E386:$BL386)+'FD inverse'!$A$24*$C387/Setup!$B$17+INDEX('FD inverse'!$A$24:$BH$24,1,'FD mesh'!$B$15+1)*Setup!$B$22</f>
        <v>18.0472759031981</v>
      </c>
      <c r="AA387" s="0" t="n">
        <f aca="false">SUMPRODUCT('FD inverse'!$A$25:$BH$25,'FD mesh'!$B$84:$BI$84,$E386:$BL386)+'FD inverse'!$A$25*$C387/Setup!$B$17+INDEX('FD inverse'!$A$25:$BH$25,1,'FD mesh'!$B$15+1)*Setup!$B$22</f>
        <v>17.6486269293677</v>
      </c>
      <c r="AB387" s="0" t="n">
        <f aca="false">SUMPRODUCT('FD inverse'!$A$26:$BH$26,'FD mesh'!$B$84:$BI$84,$E386:$BL386)+'FD inverse'!$A$26*$C387/Setup!$B$17+INDEX('FD inverse'!$A$26:$BH$26,1,'FD mesh'!$B$15+1)*Setup!$B$22</f>
        <v>17.2493551084888</v>
      </c>
      <c r="AC387" s="0" t="n">
        <f aca="false">SUMPRODUCT('FD inverse'!$A$27:$BH$27,'FD mesh'!$B$84:$BI$84,$E386:$BL386)+'FD inverse'!$A$27*$C387/Setup!$B$17+INDEX('FD inverse'!$A$27:$BH$27,1,'FD mesh'!$B$15+1)*Setup!$B$22</f>
        <v>16.8495453846892</v>
      </c>
      <c r="AD387" s="0" t="n">
        <f aca="false">SUMPRODUCT('FD inverse'!$A$28:$BH$28,'FD mesh'!$B$84:$BI$84,$E386:$BL386)+'FD inverse'!$A$28*$C387/Setup!$B$17+INDEX('FD inverse'!$A$28:$BH$28,1,'FD mesh'!$B$15+1)*Setup!$B$22</f>
        <v>16.4492889508415</v>
      </c>
      <c r="AE387" s="0" t="n">
        <f aca="false">SUMPRODUCT('FD inverse'!$A$29:$BH$29,'FD mesh'!$B$84:$BI$84,$E386:$BL386)+'FD inverse'!$A$29*$C387/Setup!$B$17+INDEX('FD inverse'!$A$29:$BH$29,1,'FD mesh'!$B$15+1)*Setup!$B$22</f>
        <v>16.0486819220572</v>
      </c>
      <c r="AF387" s="0" t="n">
        <f aca="false">SUMPRODUCT('FD inverse'!$A$30:$BH$30,'FD mesh'!$B$84:$BI$84,$E386:$BL386)+'FD inverse'!$A$30*$C387/Setup!$B$17+INDEX('FD inverse'!$A$30:$BH$30,1,'FD mesh'!$B$15+1)*Setup!$B$22</f>
        <v>15.6478240569794</v>
      </c>
      <c r="AG387" s="0" t="n">
        <f aca="false">SUMPRODUCT('FD inverse'!$A$31:$BH$31,'FD mesh'!$B$84:$BI$84,$E386:$BL386)+'FD inverse'!$A$31*$C387/Setup!$B$17+INDEX('FD inverse'!$A$31:$BH$31,1,'FD mesh'!$B$15+1)*Setup!$B$22</f>
        <v>15.246817516713</v>
      </c>
      <c r="AH387" s="0" t="n">
        <f aca="false">SUMPRODUCT('FD inverse'!$A$32:$BH$32,'FD mesh'!$B$84:$BI$84,$E386:$BL386)+'FD inverse'!$A$32*$C387/Setup!$B$17+INDEX('FD inverse'!$A$32:$BH$32,1,'FD mesh'!$B$15+1)*Setup!$B$22</f>
        <v>15.2298756491405</v>
      </c>
      <c r="AI387" s="0" t="n">
        <f aca="false">SUMPRODUCT('FD inverse'!$A$33:$BH$33,'FD mesh'!$B$84:$BI$84,$E386:$BL386)+'FD inverse'!$A$33*$C387/Setup!$B$17+INDEX('FD inverse'!$A$33:$BH$33,1,'FD mesh'!$B$15+1)*Setup!$B$22</f>
        <v>15.2128632946572</v>
      </c>
      <c r="AJ387" s="0" t="n">
        <f aca="false">SUMPRODUCT('FD inverse'!$A$34:$BH$34,'FD mesh'!$B$84:$BI$84,$E386:$BL386)+'FD inverse'!$A$34*$C387/Setup!$B$17+INDEX('FD inverse'!$A$34:$BH$34,1,'FD mesh'!$B$15+1)*Setup!$B$22</f>
        <v>15.195787776805</v>
      </c>
      <c r="AK387" s="0" t="n">
        <f aca="false">SUMPRODUCT('FD inverse'!$A$35:$BH$35,'FD mesh'!$B$84:$BI$84,$E386:$BL386)+'FD inverse'!$A$35*$C387/Setup!$B$17+INDEX('FD inverse'!$A$35:$BH$35,1,'FD mesh'!$B$15+1)*Setup!$B$22</f>
        <v>15.1786561590568</v>
      </c>
      <c r="AL387" s="0" t="n">
        <f aca="false">SUMPRODUCT('FD inverse'!$A$36:$BH$36,'FD mesh'!$B$84:$BI$84,$E386:$BL386)+'FD inverse'!$A$36*$C387/Setup!$B$17+INDEX('FD inverse'!$A$36:$BH$36,1,'FD mesh'!$B$15+1)*Setup!$B$22</f>
        <v>15.1614751695067</v>
      </c>
      <c r="AM387" s="0" t="n">
        <f aca="false">SUMPRODUCT('FD inverse'!$A$37:$BH$37,'FD mesh'!$B$84:$BI$84,$E386:$BL386)+'FD inverse'!$A$37*$C387/Setup!$B$17+INDEX('FD inverse'!$A$37:$BH$37,1,'FD mesh'!$B$15+1)*Setup!$B$22</f>
        <v>15.1442511508318</v>
      </c>
      <c r="AN387" s="0" t="n">
        <f aca="false">SUMPRODUCT('FD inverse'!$A$38:$BH$38,'FD mesh'!$B$84:$BI$84,$E386:$BL386)+'FD inverse'!$A$38*$C387/Setup!$B$17+INDEX('FD inverse'!$A$38:$BH$38,1,'FD mesh'!$B$15+1)*Setup!$B$22</f>
        <v>15.1269900332078</v>
      </c>
      <c r="AO387" s="0" t="n">
        <f aca="false">SUMPRODUCT('FD inverse'!$A$39:$BH$39,'FD mesh'!$B$84:$BI$84,$E386:$BL386)+'FD inverse'!$A$39*$C387/Setup!$B$17+INDEX('FD inverse'!$A$39:$BH$39,1,'FD mesh'!$B$15+1)*Setup!$B$22</f>
        <v>15.1096973278705</v>
      </c>
      <c r="AP387" s="0" t="n">
        <f aca="false">SUMPRODUCT('FD inverse'!$A$40:$BH$40,'FD mesh'!$B$84:$BI$84,$E386:$BL386)+'FD inverse'!$A$40*$C387/Setup!$B$17+INDEX('FD inverse'!$A$40:$BH$40,1,'FD mesh'!$B$15+1)*Setup!$B$22</f>
        <v>15.0923781390342</v>
      </c>
      <c r="AQ387" s="0" t="n">
        <f aca="false">SUMPRODUCT('FD inverse'!$A$41:$BH$41,'FD mesh'!$B$84:$BI$84,$E386:$BL386)+'FD inverse'!$A$41*$C387/Setup!$B$17+INDEX('FD inverse'!$A$41:$BH$41,1,'FD mesh'!$B$15+1)*Setup!$B$22</f>
        <v>15.0750371918956</v>
      </c>
      <c r="AR387" s="0" t="n">
        <f aca="false">SUMPRODUCT('FD inverse'!$A$42:$BH$42,'FD mesh'!$B$84:$BI$84,$E386:$BL386)+'FD inverse'!$A$42*$C387/Setup!$B$17+INDEX('FD inverse'!$A$42:$BH$42,1,'FD mesh'!$B$15+1)*Setup!$B$22</f>
        <v>15.0576788744776</v>
      </c>
      <c r="AS387" s="0" t="n">
        <f aca="false">SUMPRODUCT('FD inverse'!$A$43:$BH$43,'FD mesh'!$B$84:$BI$84,$E386:$BL386)+'FD inverse'!$A$43*$C387/Setup!$B$17+INDEX('FD inverse'!$A$43:$BH$43,1,'FD mesh'!$B$15+1)*Setup!$B$22</f>
        <v>0</v>
      </c>
      <c r="AT387" s="0" t="n">
        <f aca="false">SUMPRODUCT('FD inverse'!$A$44:$BH$44,'FD mesh'!$B$84:$BI$84,$E386:$BL386)+'FD inverse'!$A$44*$C387/Setup!$B$17+INDEX('FD inverse'!$A$44:$BH$44,1,'FD mesh'!$B$15+1)*Setup!$B$22</f>
        <v>0</v>
      </c>
      <c r="AU387" s="0" t="n">
        <f aca="false">SUMPRODUCT('FD inverse'!$A$45:$BH$45,'FD mesh'!$B$84:$BI$84,$E386:$BL386)+'FD inverse'!$A$45*$C387/Setup!$B$17+INDEX('FD inverse'!$A$45:$BH$45,1,'FD mesh'!$B$15+1)*Setup!$B$22</f>
        <v>0</v>
      </c>
      <c r="AV387" s="0" t="n">
        <f aca="false">SUMPRODUCT('FD inverse'!$A$46:$BH$46,'FD mesh'!$B$84:$BI$84,$E386:$BL386)+'FD inverse'!$A$46*$C387/Setup!$B$17+INDEX('FD inverse'!$A$46:$BH$46,1,'FD mesh'!$B$15+1)*Setup!$B$22</f>
        <v>0</v>
      </c>
      <c r="AW387" s="0" t="n">
        <f aca="false">SUMPRODUCT('FD inverse'!$A$47:$BH$47,'FD mesh'!$B$84:$BI$84,$E386:$BL386)+'FD inverse'!$A$47*$C387/Setup!$B$17+INDEX('FD inverse'!$A$47:$BH$47,1,'FD mesh'!$B$15+1)*Setup!$B$22</f>
        <v>0</v>
      </c>
      <c r="AX387" s="0" t="n">
        <f aca="false">SUMPRODUCT('FD inverse'!$A$48:$BH$48,'FD mesh'!$B$84:$BI$84,$E386:$BL386)+'FD inverse'!$A$48*$C387/Setup!$B$17+INDEX('FD inverse'!$A$48:$BH$48,1,'FD mesh'!$B$15+1)*Setup!$B$22</f>
        <v>0</v>
      </c>
      <c r="AY387" s="0" t="n">
        <f aca="false">SUMPRODUCT('FD inverse'!$A$49:$BH$49,'FD mesh'!$B$84:$BI$84,$E386:$BL386)+'FD inverse'!$A$49*$C387/Setup!$B$17+INDEX('FD inverse'!$A$49:$BH$49,1,'FD mesh'!$B$15+1)*Setup!$B$22</f>
        <v>0</v>
      </c>
      <c r="AZ387" s="0" t="n">
        <f aca="false">SUMPRODUCT('FD inverse'!$A$50:$BH$50,'FD mesh'!$B$84:$BI$84,$E386:$BL386)+'FD inverse'!$A$50*$C387/Setup!$B$17+INDEX('FD inverse'!$A$50:$BH$50,1,'FD mesh'!$B$15+1)*Setup!$B$22</f>
        <v>0</v>
      </c>
      <c r="BA387" s="0" t="n">
        <f aca="false">SUMPRODUCT('FD inverse'!$A$51:$BH$51,'FD mesh'!$B$84:$BI$84,$E386:$BL386)+'FD inverse'!$A$51*$C387/Setup!$B$17+INDEX('FD inverse'!$A$51:$BH$51,1,'FD mesh'!$B$15+1)*Setup!$B$22</f>
        <v>0</v>
      </c>
      <c r="BB387" s="0" t="n">
        <f aca="false">SUMPRODUCT('FD inverse'!$A$52:$BH$52,'FD mesh'!$B$84:$BI$84,$E386:$BL386)+'FD inverse'!$A$52*$C387/Setup!$B$17+INDEX('FD inverse'!$A$52:$BH$52,1,'FD mesh'!$B$15+1)*Setup!$B$22</f>
        <v>0</v>
      </c>
      <c r="BC387" s="0" t="n">
        <f aca="false">SUMPRODUCT('FD inverse'!$A$53:$BH$53,'FD mesh'!$B$84:$BI$84,$E386:$BL386)+'FD inverse'!$A$53*$C387/Setup!$B$17+INDEX('FD inverse'!$A$53:$BH$53,1,'FD mesh'!$B$15+1)*Setup!$B$22</f>
        <v>0</v>
      </c>
      <c r="BD387" s="0" t="n">
        <f aca="false">SUMPRODUCT('FD inverse'!$A$54:$BH$54,'FD mesh'!$B$84:$BI$84,$E386:$BL386)+'FD inverse'!$A$54*$C387/Setup!$B$17+INDEX('FD inverse'!$A$54:$BH$54,1,'FD mesh'!$B$15+1)*Setup!$B$22</f>
        <v>0</v>
      </c>
      <c r="BE387" s="0" t="n">
        <f aca="false">SUMPRODUCT('FD inverse'!$A$55:$BH$55,'FD mesh'!$B$84:$BI$84,$E386:$BL386)+'FD inverse'!$A$55*$C387/Setup!$B$17+INDEX('FD inverse'!$A$55:$BH$55,1,'FD mesh'!$B$15+1)*Setup!$B$22</f>
        <v>0</v>
      </c>
      <c r="BF387" s="0" t="n">
        <f aca="false">SUMPRODUCT('FD inverse'!$A$56:$BH$56,'FD mesh'!$B$84:$BI$84,$E386:$BL386)+'FD inverse'!$A$56*$C387/Setup!$B$17+INDEX('FD inverse'!$A$56:$BH$56,1,'FD mesh'!$B$15+1)*Setup!$B$22</f>
        <v>0</v>
      </c>
      <c r="BG387" s="0" t="n">
        <f aca="false">SUMPRODUCT('FD inverse'!$A$57:$BH$57,'FD mesh'!$B$84:$BI$84,$E386:$BL386)+'FD inverse'!$A$57*$C387/Setup!$B$17+INDEX('FD inverse'!$A$57:$BH$57,1,'FD mesh'!$B$15+1)*Setup!$B$22</f>
        <v>0</v>
      </c>
      <c r="BH387" s="0" t="n">
        <f aca="false">SUMPRODUCT('FD inverse'!$A$58:$BH$58,'FD mesh'!$B$84:$BI$84,$E386:$BL386)+'FD inverse'!$A$58*$C387/Setup!$B$17+INDEX('FD inverse'!$A$58:$BH$58,1,'FD mesh'!$B$15+1)*Setup!$B$22</f>
        <v>0</v>
      </c>
      <c r="BI387" s="0" t="n">
        <f aca="false">SUMPRODUCT('FD inverse'!$A$59:$BH$59,'FD mesh'!$B$84:$BI$84,$E386:$BL386)+'FD inverse'!$A$59*$C387/Setup!$B$17+INDEX('FD inverse'!$A$59:$BH$59,1,'FD mesh'!$B$15+1)*Setup!$B$22</f>
        <v>0</v>
      </c>
      <c r="BJ387" s="0" t="n">
        <f aca="false">SUMPRODUCT('FD inverse'!$A$60:$BH$60,'FD mesh'!$B$84:$BI$84,$E386:$BL386)+'FD inverse'!$A$60*$C387/Setup!$B$17+INDEX('FD inverse'!$A$60:$BH$60,1,'FD mesh'!$B$15+1)*Setup!$B$22</f>
        <v>0</v>
      </c>
      <c r="BK387" s="0" t="n">
        <f aca="false">SUMPRODUCT('FD inverse'!$A$61:$BH$61,'FD mesh'!$B$84:$BI$84,$E386:$BL386)+'FD inverse'!$A$61*$C387/Setup!$B$17+INDEX('FD inverse'!$A$61:$BH$61,1,'FD mesh'!$B$15+1)*Setup!$B$22</f>
        <v>0</v>
      </c>
      <c r="BL387" s="0" t="n">
        <f aca="false">SUMPRODUCT('FD inverse'!$A$62:$BH$62,'FD mesh'!$B$84:$BI$84,$E386:$BL386)+'FD inverse'!$A$62*$C387/Setup!$B$17+INDEX('FD inverse'!$A$62:$BH$62,1,'FD mesh'!$B$15+1)*Setup!$B$22</f>
        <v>0</v>
      </c>
    </row>
    <row r="388" customFormat="false" ht="15" hidden="false" customHeight="false" outlineLevel="0" collapsed="false">
      <c r="A388" s="0" t="n">
        <v>383</v>
      </c>
      <c r="B388" s="0" t="n">
        <f aca="false">A388*Setup!$B$11/3600</f>
        <v>31.9166666666667</v>
      </c>
      <c r="C388" s="0" t="n">
        <f aca="false">Setup!$B$7+Setup!$B$8*COS(2*PI()*(B388-Setup!$B$9)/24)</f>
        <v>21.9249069673579</v>
      </c>
      <c r="D388" s="0" t="n">
        <f aca="false">(C388-E388)/Setup!$B$17</f>
        <v>2.66261432552273</v>
      </c>
      <c r="E388" s="0" t="n">
        <f aca="false">SUMPRODUCT('FD inverse'!$A$3:$BH$3,'FD mesh'!$B$84:$BI$84,$E387:$BL387)+'FD inverse'!$A$3*$C388/Setup!$B$17+INDEX('FD inverse'!$A$3:$BH$3,1,'FD mesh'!$B$15+1)*Setup!$B$22</f>
        <v>21.57876710504</v>
      </c>
      <c r="F388" s="0" t="n">
        <f aca="false">SUMPRODUCT('FD inverse'!$A$4:$BH$4,'FD mesh'!$B$84:$BI$84,$E387:$BL387)+'FD inverse'!$A$4*$C388/Setup!$B$17+INDEX('FD inverse'!$A$4:$BH$4,1,'FD mesh'!$B$15+1)*Setup!$B$22</f>
        <v>21.5087572763184</v>
      </c>
      <c r="G388" s="0" t="n">
        <f aca="false">SUMPRODUCT('FD inverse'!$A$5:$BH$5,'FD mesh'!$B$84:$BI$84,$E387:$BL387)+'FD inverse'!$A$5*$C388/Setup!$B$17+INDEX('FD inverse'!$A$5:$BH$5,1,'FD mesh'!$B$15+1)*Setup!$B$22</f>
        <v>21.4541546112765</v>
      </c>
      <c r="H388" s="0" t="n">
        <f aca="false">SUMPRODUCT('FD inverse'!$A$6:$BH$6,'FD mesh'!$B$84:$BI$84,$E387:$BL387)+'FD inverse'!$A$6*$C388/Setup!$B$17+INDEX('FD inverse'!$A$6:$BH$6,1,'FD mesh'!$B$15+1)*Setup!$B$22</f>
        <v>21.2916556323151</v>
      </c>
      <c r="I388" s="0" t="n">
        <f aca="false">SUMPRODUCT('FD inverse'!$A$7:$BH$7,'FD mesh'!$B$84:$BI$84,$E387:$BL387)+'FD inverse'!$A$7*$C388/Setup!$B$17+INDEX('FD inverse'!$A$7:$BH$7,1,'FD mesh'!$B$15+1)*Setup!$B$22</f>
        <v>21.2792113154322</v>
      </c>
      <c r="J388" s="0" t="n">
        <f aca="false">SUMPRODUCT('FD inverse'!$A$8:$BH$8,'FD mesh'!$B$84:$BI$84,$E387:$BL387)+'FD inverse'!$A$8*$C388/Setup!$B$17+INDEX('FD inverse'!$A$8:$BH$8,1,'FD mesh'!$B$15+1)*Setup!$B$22</f>
        <v>21.269552855065</v>
      </c>
      <c r="K388" s="0" t="n">
        <f aca="false">SUMPRODUCT('FD inverse'!$A$9:$BH$9,'FD mesh'!$B$84:$BI$84,$E387:$BL387)+'FD inverse'!$A$9*$C388/Setup!$B$17+INDEX('FD inverse'!$A$9:$BH$9,1,'FD mesh'!$B$15+1)*Setup!$B$22</f>
        <v>21.2617309576013</v>
      </c>
      <c r="L388" s="0" t="n">
        <f aca="false">SUMPRODUCT('FD inverse'!$A$10:$BH$10,'FD mesh'!$B$84:$BI$84,$E387:$BL387)+'FD inverse'!$A$10*$C388/Setup!$B$17+INDEX('FD inverse'!$A$10:$BH$10,1,'FD mesh'!$B$15+1)*Setup!$B$22</f>
        <v>21.2549264762378</v>
      </c>
      <c r="M388" s="0" t="n">
        <f aca="false">SUMPRODUCT('FD inverse'!$A$11:$BH$11,'FD mesh'!$B$84:$BI$84,$E387:$BL387)+'FD inverse'!$A$11*$C388/Setup!$B$17+INDEX('FD inverse'!$A$11:$BH$11,1,'FD mesh'!$B$15+1)*Setup!$B$22</f>
        <v>21.2484438595351</v>
      </c>
      <c r="N388" s="0" t="n">
        <f aca="false">SUMPRODUCT('FD inverse'!$A$12:$BH$12,'FD mesh'!$B$84:$BI$84,$E387:$BL387)+'FD inverse'!$A$12*$C388/Setup!$B$17+INDEX('FD inverse'!$A$12:$BH$12,1,'FD mesh'!$B$15+1)*Setup!$B$22</f>
        <v>21.2417051472186</v>
      </c>
      <c r="O388" s="0" t="n">
        <f aca="false">SUMPRODUCT('FD inverse'!$A$13:$BH$13,'FD mesh'!$B$84:$BI$84,$E387:$BL387)+'FD inverse'!$A$13*$C388/Setup!$B$17+INDEX('FD inverse'!$A$13:$BH$13,1,'FD mesh'!$B$15+1)*Setup!$B$22</f>
        <v>21.2342446390707</v>
      </c>
      <c r="P388" s="0" t="n">
        <f aca="false">SUMPRODUCT('FD inverse'!$A$14:$BH$14,'FD mesh'!$B$84:$BI$84,$E387:$BL387)+'FD inverse'!$A$14*$C388/Setup!$B$17+INDEX('FD inverse'!$A$14:$BH$14,1,'FD mesh'!$B$15+1)*Setup!$B$22</f>
        <v>21.2257043414406</v>
      </c>
      <c r="Q388" s="0" t="n">
        <f aca="false">SUMPRODUCT('FD inverse'!$A$15:$BH$15,'FD mesh'!$B$84:$BI$84,$E387:$BL387)+'FD inverse'!$A$15*$C388/Setup!$B$17+INDEX('FD inverse'!$A$15:$BH$15,1,'FD mesh'!$B$15+1)*Setup!$B$22</f>
        <v>21.2158302754635</v>
      </c>
      <c r="R388" s="0" t="n">
        <f aca="false">SUMPRODUCT('FD inverse'!$A$16:$BH$16,'FD mesh'!$B$84:$BI$84,$E387:$BL387)+'FD inverse'!$A$16*$C388/Setup!$B$17+INDEX('FD inverse'!$A$16:$BH$16,1,'FD mesh'!$B$15+1)*Setup!$B$22</f>
        <v>21.2044697113953</v>
      </c>
      <c r="S388" s="0" t="n">
        <f aca="false">SUMPRODUCT('FD inverse'!$A$17:$BH$17,'FD mesh'!$B$84:$BI$84,$E387:$BL387)+'FD inverse'!$A$17*$C388/Setup!$B$17+INDEX('FD inverse'!$A$17:$BH$17,1,'FD mesh'!$B$15+1)*Setup!$B$22</f>
        <v>20.8124454209966</v>
      </c>
      <c r="T388" s="0" t="n">
        <f aca="false">SUMPRODUCT('FD inverse'!$A$18:$BH$18,'FD mesh'!$B$84:$BI$84,$E387:$BL387)+'FD inverse'!$A$18*$C388/Setup!$B$17+INDEX('FD inverse'!$A$18:$BH$18,1,'FD mesh'!$B$15+1)*Setup!$B$22</f>
        <v>20.4196018048026</v>
      </c>
      <c r="U388" s="0" t="n">
        <f aca="false">SUMPRODUCT('FD inverse'!$A$19:$BH$19,'FD mesh'!$B$84:$BI$84,$E387:$BL387)+'FD inverse'!$A$19*$C388/Setup!$B$17+INDEX('FD inverse'!$A$19:$BH$19,1,'FD mesh'!$B$15+1)*Setup!$B$22</f>
        <v>20.0259098564375</v>
      </c>
      <c r="V388" s="0" t="n">
        <f aca="false">SUMPRODUCT('FD inverse'!$A$20:$BH$20,'FD mesh'!$B$84:$BI$84,$E387:$BL387)+'FD inverse'!$A$20*$C388/Setup!$B$17+INDEX('FD inverse'!$A$20:$BH$20,1,'FD mesh'!$B$15+1)*Setup!$B$22</f>
        <v>19.6313606606743</v>
      </c>
      <c r="W388" s="0" t="n">
        <f aca="false">SUMPRODUCT('FD inverse'!$A$21:$BH$21,'FD mesh'!$B$84:$BI$84,$E387:$BL387)+'FD inverse'!$A$21*$C388/Setup!$B$17+INDEX('FD inverse'!$A$21:$BH$21,1,'FD mesh'!$B$15+1)*Setup!$B$22</f>
        <v>19.235963343248</v>
      </c>
      <c r="X388" s="0" t="n">
        <f aca="false">SUMPRODUCT('FD inverse'!$A$22:$BH$22,'FD mesh'!$B$84:$BI$84,$E387:$BL387)+'FD inverse'!$A$22*$C388/Setup!$B$17+INDEX('FD inverse'!$A$22:$BH$22,1,'FD mesh'!$B$15+1)*Setup!$B$22</f>
        <v>18.8397431327873</v>
      </c>
      <c r="Y388" s="0" t="n">
        <f aca="false">SUMPRODUCT('FD inverse'!$A$23:$BH$23,'FD mesh'!$B$84:$BI$84,$E387:$BL387)+'FD inverse'!$A$23*$C388/Setup!$B$17+INDEX('FD inverse'!$A$23:$BH$23,1,'FD mesh'!$B$15+1)*Setup!$B$22</f>
        <v>18.4427395287985</v>
      </c>
      <c r="Z388" s="0" t="n">
        <f aca="false">SUMPRODUCT('FD inverse'!$A$24:$BH$24,'FD mesh'!$B$84:$BI$84,$E387:$BL387)+'FD inverse'!$A$24*$C388/Setup!$B$17+INDEX('FD inverse'!$A$24:$BH$24,1,'FD mesh'!$B$15+1)*Setup!$B$22</f>
        <v>18.0450045688881</v>
      </c>
      <c r="AA388" s="0" t="n">
        <f aca="false">SUMPRODUCT('FD inverse'!$A$25:$BH$25,'FD mesh'!$B$84:$BI$84,$E387:$BL387)+'FD inverse'!$A$25*$C388/Setup!$B$17+INDEX('FD inverse'!$A$25:$BH$25,1,'FD mesh'!$B$15+1)*Setup!$B$22</f>
        <v>17.6466011877379</v>
      </c>
      <c r="AB388" s="0" t="n">
        <f aca="false">SUMPRODUCT('FD inverse'!$A$26:$BH$26,'FD mesh'!$B$84:$BI$84,$E387:$BL387)+'FD inverse'!$A$26*$C388/Setup!$B$17+INDEX('FD inverse'!$A$26:$BH$26,1,'FD mesh'!$B$15+1)*Setup!$B$22</f>
        <v>17.2476016597652</v>
      </c>
      <c r="AC388" s="0" t="n">
        <f aca="false">SUMPRODUCT('FD inverse'!$A$27:$BH$27,'FD mesh'!$B$84:$BI$84,$E387:$BL387)+'FD inverse'!$A$27*$C388/Setup!$B$17+INDEX('FD inverse'!$A$27:$BH$27,1,'FD mesh'!$B$15+1)*Setup!$B$22</f>
        <v>16.8480861168825</v>
      </c>
      <c r="AD388" s="0" t="n">
        <f aca="false">SUMPRODUCT('FD inverse'!$A$28:$BH$28,'FD mesh'!$B$84:$BI$84,$E387:$BL387)+'FD inverse'!$A$28*$C388/Setup!$B$17+INDEX('FD inverse'!$A$28:$BH$28,1,'FD mesh'!$B$15+1)*Setup!$B$22</f>
        <v>16.4481411323309</v>
      </c>
      <c r="AE388" s="0" t="n">
        <f aca="false">SUMPRODUCT('FD inverse'!$A$29:$BH$29,'FD mesh'!$B$84:$BI$84,$E387:$BL387)+'FD inverse'!$A$29*$C388/Setup!$B$17+INDEX('FD inverse'!$A$29:$BH$29,1,'FD mesh'!$B$15+1)*Setup!$B$22</f>
        <v>16.0478583611891</v>
      </c>
      <c r="AF388" s="0" t="n">
        <f aca="false">SUMPRODUCT('FD inverse'!$A$30:$BH$30,'FD mesh'!$B$84:$BI$84,$E387:$BL387)+'FD inverse'!$A$30*$C388/Setup!$B$17+INDEX('FD inverse'!$A$30:$BH$30,1,'FD mesh'!$B$15+1)*Setup!$B$22</f>
        <v>15.6473332278489</v>
      </c>
      <c r="AG388" s="0" t="n">
        <f aca="false">SUMPRODUCT('FD inverse'!$A$31:$BH$31,'FD mesh'!$B$84:$BI$84,$E387:$BL387)+'FD inverse'!$A$31*$C388/Setup!$B$17+INDEX('FD inverse'!$A$31:$BH$31,1,'FD mesh'!$B$15+1)*Setup!$B$22</f>
        <v>15.2466636505075</v>
      </c>
      <c r="AH388" s="0" t="n">
        <f aca="false">SUMPRODUCT('FD inverse'!$A$32:$BH$32,'FD mesh'!$B$84:$BI$84,$E387:$BL387)+'FD inverse'!$A$32*$C388/Setup!$B$17+INDEX('FD inverse'!$A$32:$BH$32,1,'FD mesh'!$B$15+1)*Setup!$B$22</f>
        <v>15.2297360249507</v>
      </c>
      <c r="AI388" s="0" t="n">
        <f aca="false">SUMPRODUCT('FD inverse'!$A$33:$BH$33,'FD mesh'!$B$84:$BI$84,$E387:$BL387)+'FD inverse'!$A$33*$C388/Setup!$B$17+INDEX('FD inverse'!$A$33:$BH$33,1,'FD mesh'!$B$15+1)*Setup!$B$22</f>
        <v>15.212737718413</v>
      </c>
      <c r="AJ388" s="0" t="n">
        <f aca="false">SUMPRODUCT('FD inverse'!$A$34:$BH$34,'FD mesh'!$B$84:$BI$84,$E387:$BL387)+'FD inverse'!$A$34*$C388/Setup!$B$17+INDEX('FD inverse'!$A$34:$BH$34,1,'FD mesh'!$B$15+1)*Setup!$B$22</f>
        <v>15.195675842288</v>
      </c>
      <c r="AK388" s="0" t="n">
        <f aca="false">SUMPRODUCT('FD inverse'!$A$35:$BH$35,'FD mesh'!$B$84:$BI$84,$E387:$BL387)+'FD inverse'!$A$35*$C388/Setup!$B$17+INDEX('FD inverse'!$A$35:$BH$35,1,'FD mesh'!$B$15+1)*Setup!$B$22</f>
        <v>15.1785573023323</v>
      </c>
      <c r="AL388" s="0" t="n">
        <f aca="false">SUMPRODUCT('FD inverse'!$A$36:$BH$36,'FD mesh'!$B$84:$BI$84,$E387:$BL387)+'FD inverse'!$A$36*$C388/Setup!$B$17+INDEX('FD inverse'!$A$36:$BH$36,1,'FD mesh'!$B$15+1)*Setup!$B$22</f>
        <v>15.1613887188257</v>
      </c>
      <c r="AM388" s="0" t="n">
        <f aca="false">SUMPRODUCT('FD inverse'!$A$37:$BH$37,'FD mesh'!$B$84:$BI$84,$E387:$BL387)+'FD inverse'!$A$37*$C388/Setup!$B$17+INDEX('FD inverse'!$A$37:$BH$37,1,'FD mesh'!$B$15+1)*Setup!$B$22</f>
        <v>15.1441763719932</v>
      </c>
      <c r="AN388" s="0" t="n">
        <f aca="false">SUMPRODUCT('FD inverse'!$A$38:$BH$38,'FD mesh'!$B$84:$BI$84,$E387:$BL387)+'FD inverse'!$A$38*$C388/Setup!$B$17+INDEX('FD inverse'!$A$38:$BH$38,1,'FD mesh'!$B$15+1)*Setup!$B$22</f>
        <v>15.1269261703902</v>
      </c>
      <c r="AO388" s="0" t="n">
        <f aca="false">SUMPRODUCT('FD inverse'!$A$39:$BH$39,'FD mesh'!$B$84:$BI$84,$E387:$BL387)+'FD inverse'!$A$39*$C388/Setup!$B$17+INDEX('FD inverse'!$A$39:$BH$39,1,'FD mesh'!$B$15+1)*Setup!$B$22</f>
        <v>15.1096436399579</v>
      </c>
      <c r="AP388" s="0" t="n">
        <f aca="false">SUMPRODUCT('FD inverse'!$A$40:$BH$40,'FD mesh'!$B$84:$BI$84,$E387:$BL387)+'FD inverse'!$A$40*$C388/Setup!$B$17+INDEX('FD inverse'!$A$40:$BH$40,1,'FD mesh'!$B$15+1)*Setup!$B$22</f>
        <v>15.0923339314678</v>
      </c>
      <c r="AQ388" s="0" t="n">
        <f aca="false">SUMPRODUCT('FD inverse'!$A$41:$BH$41,'FD mesh'!$B$84:$BI$84,$E387:$BL387)+'FD inverse'!$A$41*$C388/Setup!$B$17+INDEX('FD inverse'!$A$41:$BH$41,1,'FD mesh'!$B$15+1)*Setup!$B$22</f>
        <v>15.0750018440893</v>
      </c>
      <c r="AR388" s="0" t="n">
        <f aca="false">SUMPRODUCT('FD inverse'!$A$42:$BH$42,'FD mesh'!$B$84:$BI$84,$E387:$BL387)+'FD inverse'!$A$42*$C388/Setup!$B$17+INDEX('FD inverse'!$A$42:$BH$42,1,'FD mesh'!$B$15+1)*Setup!$B$22</f>
        <v>15.0576518628371</v>
      </c>
      <c r="AS388" s="0" t="n">
        <f aca="false">SUMPRODUCT('FD inverse'!$A$43:$BH$43,'FD mesh'!$B$84:$BI$84,$E387:$BL387)+'FD inverse'!$A$43*$C388/Setup!$B$17+INDEX('FD inverse'!$A$43:$BH$43,1,'FD mesh'!$B$15+1)*Setup!$B$22</f>
        <v>0</v>
      </c>
      <c r="AT388" s="0" t="n">
        <f aca="false">SUMPRODUCT('FD inverse'!$A$44:$BH$44,'FD mesh'!$B$84:$BI$84,$E387:$BL387)+'FD inverse'!$A$44*$C388/Setup!$B$17+INDEX('FD inverse'!$A$44:$BH$44,1,'FD mesh'!$B$15+1)*Setup!$B$22</f>
        <v>0</v>
      </c>
      <c r="AU388" s="0" t="n">
        <f aca="false">SUMPRODUCT('FD inverse'!$A$45:$BH$45,'FD mesh'!$B$84:$BI$84,$E387:$BL387)+'FD inverse'!$A$45*$C388/Setup!$B$17+INDEX('FD inverse'!$A$45:$BH$45,1,'FD mesh'!$B$15+1)*Setup!$B$22</f>
        <v>0</v>
      </c>
      <c r="AV388" s="0" t="n">
        <f aca="false">SUMPRODUCT('FD inverse'!$A$46:$BH$46,'FD mesh'!$B$84:$BI$84,$E387:$BL387)+'FD inverse'!$A$46*$C388/Setup!$B$17+INDEX('FD inverse'!$A$46:$BH$46,1,'FD mesh'!$B$15+1)*Setup!$B$22</f>
        <v>0</v>
      </c>
      <c r="AW388" s="0" t="n">
        <f aca="false">SUMPRODUCT('FD inverse'!$A$47:$BH$47,'FD mesh'!$B$84:$BI$84,$E387:$BL387)+'FD inverse'!$A$47*$C388/Setup!$B$17+INDEX('FD inverse'!$A$47:$BH$47,1,'FD mesh'!$B$15+1)*Setup!$B$22</f>
        <v>0</v>
      </c>
      <c r="AX388" s="0" t="n">
        <f aca="false">SUMPRODUCT('FD inverse'!$A$48:$BH$48,'FD mesh'!$B$84:$BI$84,$E387:$BL387)+'FD inverse'!$A$48*$C388/Setup!$B$17+INDEX('FD inverse'!$A$48:$BH$48,1,'FD mesh'!$B$15+1)*Setup!$B$22</f>
        <v>0</v>
      </c>
      <c r="AY388" s="0" t="n">
        <f aca="false">SUMPRODUCT('FD inverse'!$A$49:$BH$49,'FD mesh'!$B$84:$BI$84,$E387:$BL387)+'FD inverse'!$A$49*$C388/Setup!$B$17+INDEX('FD inverse'!$A$49:$BH$49,1,'FD mesh'!$B$15+1)*Setup!$B$22</f>
        <v>0</v>
      </c>
      <c r="AZ388" s="0" t="n">
        <f aca="false">SUMPRODUCT('FD inverse'!$A$50:$BH$50,'FD mesh'!$B$84:$BI$84,$E387:$BL387)+'FD inverse'!$A$50*$C388/Setup!$B$17+INDEX('FD inverse'!$A$50:$BH$50,1,'FD mesh'!$B$15+1)*Setup!$B$22</f>
        <v>0</v>
      </c>
      <c r="BA388" s="0" t="n">
        <f aca="false">SUMPRODUCT('FD inverse'!$A$51:$BH$51,'FD mesh'!$B$84:$BI$84,$E387:$BL387)+'FD inverse'!$A$51*$C388/Setup!$B$17+INDEX('FD inverse'!$A$51:$BH$51,1,'FD mesh'!$B$15+1)*Setup!$B$22</f>
        <v>0</v>
      </c>
      <c r="BB388" s="0" t="n">
        <f aca="false">SUMPRODUCT('FD inverse'!$A$52:$BH$52,'FD mesh'!$B$84:$BI$84,$E387:$BL387)+'FD inverse'!$A$52*$C388/Setup!$B$17+INDEX('FD inverse'!$A$52:$BH$52,1,'FD mesh'!$B$15+1)*Setup!$B$22</f>
        <v>0</v>
      </c>
      <c r="BC388" s="0" t="n">
        <f aca="false">SUMPRODUCT('FD inverse'!$A$53:$BH$53,'FD mesh'!$B$84:$BI$84,$E387:$BL387)+'FD inverse'!$A$53*$C388/Setup!$B$17+INDEX('FD inverse'!$A$53:$BH$53,1,'FD mesh'!$B$15+1)*Setup!$B$22</f>
        <v>0</v>
      </c>
      <c r="BD388" s="0" t="n">
        <f aca="false">SUMPRODUCT('FD inverse'!$A$54:$BH$54,'FD mesh'!$B$84:$BI$84,$E387:$BL387)+'FD inverse'!$A$54*$C388/Setup!$B$17+INDEX('FD inverse'!$A$54:$BH$54,1,'FD mesh'!$B$15+1)*Setup!$B$22</f>
        <v>0</v>
      </c>
      <c r="BE388" s="0" t="n">
        <f aca="false">SUMPRODUCT('FD inverse'!$A$55:$BH$55,'FD mesh'!$B$84:$BI$84,$E387:$BL387)+'FD inverse'!$A$55*$C388/Setup!$B$17+INDEX('FD inverse'!$A$55:$BH$55,1,'FD mesh'!$B$15+1)*Setup!$B$22</f>
        <v>0</v>
      </c>
      <c r="BF388" s="0" t="n">
        <f aca="false">SUMPRODUCT('FD inverse'!$A$56:$BH$56,'FD mesh'!$B$84:$BI$84,$E387:$BL387)+'FD inverse'!$A$56*$C388/Setup!$B$17+INDEX('FD inverse'!$A$56:$BH$56,1,'FD mesh'!$B$15+1)*Setup!$B$22</f>
        <v>0</v>
      </c>
      <c r="BG388" s="0" t="n">
        <f aca="false">SUMPRODUCT('FD inverse'!$A$57:$BH$57,'FD mesh'!$B$84:$BI$84,$E387:$BL387)+'FD inverse'!$A$57*$C388/Setup!$B$17+INDEX('FD inverse'!$A$57:$BH$57,1,'FD mesh'!$B$15+1)*Setup!$B$22</f>
        <v>0</v>
      </c>
      <c r="BH388" s="0" t="n">
        <f aca="false">SUMPRODUCT('FD inverse'!$A$58:$BH$58,'FD mesh'!$B$84:$BI$84,$E387:$BL387)+'FD inverse'!$A$58*$C388/Setup!$B$17+INDEX('FD inverse'!$A$58:$BH$58,1,'FD mesh'!$B$15+1)*Setup!$B$22</f>
        <v>0</v>
      </c>
      <c r="BI388" s="0" t="n">
        <f aca="false">SUMPRODUCT('FD inverse'!$A$59:$BH$59,'FD mesh'!$B$84:$BI$84,$E387:$BL387)+'FD inverse'!$A$59*$C388/Setup!$B$17+INDEX('FD inverse'!$A$59:$BH$59,1,'FD mesh'!$B$15+1)*Setup!$B$22</f>
        <v>0</v>
      </c>
      <c r="BJ388" s="0" t="n">
        <f aca="false">SUMPRODUCT('FD inverse'!$A$60:$BH$60,'FD mesh'!$B$84:$BI$84,$E387:$BL387)+'FD inverse'!$A$60*$C388/Setup!$B$17+INDEX('FD inverse'!$A$60:$BH$60,1,'FD mesh'!$B$15+1)*Setup!$B$22</f>
        <v>0</v>
      </c>
      <c r="BK388" s="0" t="n">
        <f aca="false">SUMPRODUCT('FD inverse'!$A$61:$BH$61,'FD mesh'!$B$84:$BI$84,$E387:$BL387)+'FD inverse'!$A$61*$C388/Setup!$B$17+INDEX('FD inverse'!$A$61:$BH$61,1,'FD mesh'!$B$15+1)*Setup!$B$22</f>
        <v>0</v>
      </c>
      <c r="BL388" s="0" t="n">
        <f aca="false">SUMPRODUCT('FD inverse'!$A$62:$BH$62,'FD mesh'!$B$84:$BI$84,$E387:$BL387)+'FD inverse'!$A$62*$C388/Setup!$B$17+INDEX('FD inverse'!$A$62:$BH$62,1,'FD mesh'!$B$15+1)*Setup!$B$22</f>
        <v>0</v>
      </c>
    </row>
    <row r="389" customFormat="false" ht="15" hidden="false" customHeight="false" outlineLevel="0" collapsed="false">
      <c r="A389" s="0" t="n">
        <v>384</v>
      </c>
      <c r="B389" s="0" t="n">
        <f aca="false">A389*Setup!$B$11/3600</f>
        <v>32</v>
      </c>
      <c r="C389" s="0" t="n">
        <f aca="false">Setup!$B$7+Setup!$B$8*COS(2*PI()*(B389-Setup!$B$9)/24)</f>
        <v>22</v>
      </c>
      <c r="D389" s="0" t="n">
        <f aca="false">(C389-E389)/Setup!$B$17</f>
        <v>2.90709852607919</v>
      </c>
      <c r="E389" s="0" t="n">
        <f aca="false">SUMPRODUCT('FD inverse'!$A$3:$BH$3,'FD mesh'!$B$84:$BI$84,$E388:$BL388)+'FD inverse'!$A$3*$C389/Setup!$B$17+INDEX('FD inverse'!$A$3:$BH$3,1,'FD mesh'!$B$15+1)*Setup!$B$22</f>
        <v>21.6220771916097</v>
      </c>
      <c r="F389" s="0" t="n">
        <f aca="false">SUMPRODUCT('FD inverse'!$A$4:$BH$4,'FD mesh'!$B$84:$BI$84,$E388:$BL388)+'FD inverse'!$A$4*$C389/Setup!$B$17+INDEX('FD inverse'!$A$4:$BH$4,1,'FD mesh'!$B$15+1)*Setup!$B$22</f>
        <v>21.5449552924577</v>
      </c>
      <c r="G389" s="0" t="n">
        <f aca="false">SUMPRODUCT('FD inverse'!$A$5:$BH$5,'FD mesh'!$B$84:$BI$84,$E388:$BL388)+'FD inverse'!$A$5*$C389/Setup!$B$17+INDEX('FD inverse'!$A$5:$BH$5,1,'FD mesh'!$B$15+1)*Setup!$B$22</f>
        <v>21.4835443378105</v>
      </c>
      <c r="H389" s="0" t="n">
        <f aca="false">SUMPRODUCT('FD inverse'!$A$6:$BH$6,'FD mesh'!$B$84:$BI$84,$E388:$BL388)+'FD inverse'!$A$6*$C389/Setup!$B$17+INDEX('FD inverse'!$A$6:$BH$6,1,'FD mesh'!$B$15+1)*Setup!$B$22</f>
        <v>21.2986335391272</v>
      </c>
      <c r="I389" s="0" t="n">
        <f aca="false">SUMPRODUCT('FD inverse'!$A$7:$BH$7,'FD mesh'!$B$84:$BI$84,$E388:$BL388)+'FD inverse'!$A$7*$C389/Setup!$B$17+INDEX('FD inverse'!$A$7:$BH$7,1,'FD mesh'!$B$15+1)*Setup!$B$22</f>
        <v>21.2843281312236</v>
      </c>
      <c r="J389" s="0" t="n">
        <f aca="false">SUMPRODUCT('FD inverse'!$A$8:$BH$8,'FD mesh'!$B$84:$BI$84,$E388:$BL388)+'FD inverse'!$A$8*$C389/Setup!$B$17+INDEX('FD inverse'!$A$8:$BH$8,1,'FD mesh'!$B$15+1)*Setup!$B$22</f>
        <v>21.2730414936985</v>
      </c>
      <c r="K389" s="0" t="n">
        <f aca="false">SUMPRODUCT('FD inverse'!$A$9:$BH$9,'FD mesh'!$B$84:$BI$84,$E388:$BL388)+'FD inverse'!$A$9*$C389/Setup!$B$17+INDEX('FD inverse'!$A$9:$BH$9,1,'FD mesh'!$B$15+1)*Setup!$B$22</f>
        <v>21.2638130500575</v>
      </c>
      <c r="L389" s="0" t="n">
        <f aca="false">SUMPRODUCT('FD inverse'!$A$10:$BH$10,'FD mesh'!$B$84:$BI$84,$E388:$BL388)+'FD inverse'!$A$10*$C389/Setup!$B$17+INDEX('FD inverse'!$A$10:$BH$10,1,'FD mesh'!$B$15+1)*Setup!$B$22</f>
        <v>21.2558129795471</v>
      </c>
      <c r="M389" s="0" t="n">
        <f aca="false">SUMPRODUCT('FD inverse'!$A$11:$BH$11,'FD mesh'!$B$84:$BI$84,$E388:$BL388)+'FD inverse'!$A$11*$C389/Setup!$B$17+INDEX('FD inverse'!$A$11:$BH$11,1,'FD mesh'!$B$15+1)*Setup!$B$22</f>
        <v>21.2483359198385</v>
      </c>
      <c r="N389" s="0" t="n">
        <f aca="false">SUMPRODUCT('FD inverse'!$A$12:$BH$12,'FD mesh'!$B$84:$BI$84,$E388:$BL388)+'FD inverse'!$A$12*$C389/Setup!$B$17+INDEX('FD inverse'!$A$12:$BH$12,1,'FD mesh'!$B$15+1)*Setup!$B$22</f>
        <v>21.240795178893</v>
      </c>
      <c r="O389" s="0" t="n">
        <f aca="false">SUMPRODUCT('FD inverse'!$A$13:$BH$13,'FD mesh'!$B$84:$BI$84,$E388:$BL388)+'FD inverse'!$A$13*$C389/Setup!$B$17+INDEX('FD inverse'!$A$13:$BH$13,1,'FD mesh'!$B$15+1)*Setup!$B$22</f>
        <v>21.2327175834781</v>
      </c>
      <c r="P389" s="0" t="n">
        <f aca="false">SUMPRODUCT('FD inverse'!$A$14:$BH$14,'FD mesh'!$B$84:$BI$84,$E388:$BL388)+'FD inverse'!$A$14*$C389/Setup!$B$17+INDEX('FD inverse'!$A$14:$BH$14,1,'FD mesh'!$B$15+1)*Setup!$B$22</f>
        <v>21.2237390703096</v>
      </c>
      <c r="Q389" s="0" t="n">
        <f aca="false">SUMPRODUCT('FD inverse'!$A$15:$BH$15,'FD mesh'!$B$84:$BI$84,$E388:$BL388)+'FD inverse'!$A$15*$C389/Setup!$B$17+INDEX('FD inverse'!$A$15:$BH$15,1,'FD mesh'!$B$15+1)*Setup!$B$22</f>
        <v>21.2136011051463</v>
      </c>
      <c r="R389" s="0" t="n">
        <f aca="false">SUMPRODUCT('FD inverse'!$A$16:$BH$16,'FD mesh'!$B$84:$BI$84,$E388:$BL388)+'FD inverse'!$A$16*$C389/Setup!$B$17+INDEX('FD inverse'!$A$16:$BH$16,1,'FD mesh'!$B$15+1)*Setup!$B$22</f>
        <v>21.2021479952531</v>
      </c>
      <c r="S389" s="0" t="n">
        <f aca="false">SUMPRODUCT('FD inverse'!$A$17:$BH$17,'FD mesh'!$B$84:$BI$84,$E388:$BL388)+'FD inverse'!$A$17*$C389/Setup!$B$17+INDEX('FD inverse'!$A$17:$BH$17,1,'FD mesh'!$B$15+1)*Setup!$B$22</f>
        <v>20.8099229553066</v>
      </c>
      <c r="T389" s="0" t="n">
        <f aca="false">SUMPRODUCT('FD inverse'!$A$18:$BH$18,'FD mesh'!$B$84:$BI$84,$E388:$BL388)+'FD inverse'!$A$18*$C389/Setup!$B$17+INDEX('FD inverse'!$A$18:$BH$18,1,'FD mesh'!$B$15+1)*Setup!$B$22</f>
        <v>20.4169555897428</v>
      </c>
      <c r="U389" s="0" t="n">
        <f aca="false">SUMPRODUCT('FD inverse'!$A$19:$BH$19,'FD mesh'!$B$84:$BI$84,$E388:$BL388)+'FD inverse'!$A$19*$C389/Setup!$B$17+INDEX('FD inverse'!$A$19:$BH$19,1,'FD mesh'!$B$15+1)*Setup!$B$22</f>
        <v>20.0232094808899</v>
      </c>
      <c r="V389" s="0" t="n">
        <f aca="false">SUMPRODUCT('FD inverse'!$A$20:$BH$20,'FD mesh'!$B$84:$BI$84,$E388:$BL388)+'FD inverse'!$A$20*$C389/Setup!$B$17+INDEX('FD inverse'!$A$20:$BH$20,1,'FD mesh'!$B$15+1)*Setup!$B$22</f>
        <v>19.6286686900902</v>
      </c>
      <c r="W389" s="0" t="n">
        <f aca="false">SUMPRODUCT('FD inverse'!$A$21:$BH$21,'FD mesh'!$B$84:$BI$84,$E388:$BL388)+'FD inverse'!$A$21*$C389/Setup!$B$17+INDEX('FD inverse'!$A$21:$BH$21,1,'FD mesh'!$B$15+1)*Setup!$B$22</f>
        <v>19.2333356908044</v>
      </c>
      <c r="X389" s="0" t="n">
        <f aca="false">SUMPRODUCT('FD inverse'!$A$22:$BH$22,'FD mesh'!$B$84:$BI$84,$E388:$BL388)+'FD inverse'!$A$22*$C389/Setup!$B$17+INDEX('FD inverse'!$A$22:$BH$22,1,'FD mesh'!$B$15+1)*Setup!$B$22</f>
        <v>18.8372294109422</v>
      </c>
      <c r="Y389" s="0" t="n">
        <f aca="false">SUMPRODUCT('FD inverse'!$A$23:$BH$23,'FD mesh'!$B$84:$BI$84,$E388:$BL388)+'FD inverse'!$A$23*$C389/Setup!$B$17+INDEX('FD inverse'!$A$23:$BH$23,1,'FD mesh'!$B$15+1)*Setup!$B$22</f>
        <v>18.4403833786514</v>
      </c>
      <c r="Z389" s="0" t="n">
        <f aca="false">SUMPRODUCT('FD inverse'!$A$24:$BH$24,'FD mesh'!$B$84:$BI$84,$E388:$BL388)+'FD inverse'!$A$24*$C389/Setup!$B$17+INDEX('FD inverse'!$A$24:$BH$24,1,'FD mesh'!$B$15+1)*Setup!$B$22</f>
        <v>18.0428439650316</v>
      </c>
      <c r="AA389" s="0" t="n">
        <f aca="false">SUMPRODUCT('FD inverse'!$A$25:$BH$25,'FD mesh'!$B$84:$BI$84,$E388:$BL388)+'FD inverse'!$A$25*$C389/Setup!$B$17+INDEX('FD inverse'!$A$25:$BH$25,1,'FD mesh'!$B$15+1)*Setup!$B$22</f>
        <v>17.6446687165626</v>
      </c>
      <c r="AB389" s="0" t="n">
        <f aca="false">SUMPRODUCT('FD inverse'!$A$26:$BH$26,'FD mesh'!$B$84:$BI$84,$E388:$BL388)+'FD inverse'!$A$26*$C389/Setup!$B$17+INDEX('FD inverse'!$A$26:$BH$26,1,'FD mesh'!$B$15+1)*Setup!$B$22</f>
        <v>17.2459247694334</v>
      </c>
      <c r="AC389" s="0" t="n">
        <f aca="false">SUMPRODUCT('FD inverse'!$A$27:$BH$27,'FD mesh'!$B$84:$BI$84,$E388:$BL388)+'FD inverse'!$A$27*$C389/Setup!$B$17+INDEX('FD inverse'!$A$27:$BH$27,1,'FD mesh'!$B$15+1)*Setup!$B$22</f>
        <v>16.8466873374352</v>
      </c>
      <c r="AD389" s="0" t="n">
        <f aca="false">SUMPRODUCT('FD inverse'!$A$28:$BH$28,'FD mesh'!$B$84:$BI$84,$E388:$BL388)+'FD inverse'!$A$28*$C389/Setup!$B$17+INDEX('FD inverse'!$A$28:$BH$28,1,'FD mesh'!$B$15+1)*Setup!$B$22</f>
        <v>16.4470382646282</v>
      </c>
      <c r="AE389" s="0" t="n">
        <f aca="false">SUMPRODUCT('FD inverse'!$A$29:$BH$29,'FD mesh'!$B$84:$BI$84,$E388:$BL388)+'FD inverse'!$A$29*$C389/Setup!$B$17+INDEX('FD inverse'!$A$29:$BH$29,1,'FD mesh'!$B$15+1)*Setup!$B$22</f>
        <v>16.0470646336115</v>
      </c>
      <c r="AF389" s="0" t="n">
        <f aca="false">SUMPRODUCT('FD inverse'!$A$30:$BH$30,'FD mesh'!$B$84:$BI$84,$E388:$BL388)+'FD inverse'!$A$30*$C389/Setup!$B$17+INDEX('FD inverse'!$A$30:$BH$30,1,'FD mesh'!$B$15+1)*Setup!$B$22</f>
        <v>15.6468574199078</v>
      </c>
      <c r="AG389" s="0" t="n">
        <f aca="false">SUMPRODUCT('FD inverse'!$A$31:$BH$31,'FD mesh'!$B$84:$BI$84,$E388:$BL388)+'FD inverse'!$A$31*$C389/Setup!$B$17+INDEX('FD inverse'!$A$31:$BH$31,1,'FD mesh'!$B$15+1)*Setup!$B$22</f>
        <v>15.2465101827242</v>
      </c>
      <c r="AH389" s="0" t="n">
        <f aca="false">SUMPRODUCT('FD inverse'!$A$32:$BH$32,'FD mesh'!$B$84:$BI$84,$E388:$BL388)+'FD inverse'!$A$32*$C389/Setup!$B$17+INDEX('FD inverse'!$A$32:$BH$32,1,'FD mesh'!$B$15+1)*Setup!$B$22</f>
        <v>15.2295962467216</v>
      </c>
      <c r="AI389" s="0" t="n">
        <f aca="false">SUMPRODUCT('FD inverse'!$A$33:$BH$33,'FD mesh'!$B$84:$BI$84,$E388:$BL388)+'FD inverse'!$A$33*$C389/Setup!$B$17+INDEX('FD inverse'!$A$33:$BH$33,1,'FD mesh'!$B$15+1)*Setup!$B$22</f>
        <v>15.2126115517599</v>
      </c>
      <c r="AJ389" s="0" t="n">
        <f aca="false">SUMPRODUCT('FD inverse'!$A$34:$BH$34,'FD mesh'!$B$84:$BI$84,$E388:$BL388)+'FD inverse'!$A$34*$C389/Setup!$B$17+INDEX('FD inverse'!$A$34:$BH$34,1,'FD mesh'!$B$15+1)*Setup!$B$22</f>
        <v>15.1955629883324</v>
      </c>
      <c r="AK389" s="0" t="n">
        <f aca="false">SUMPRODUCT('FD inverse'!$A$35:$BH$35,'FD mesh'!$B$84:$BI$84,$E388:$BL388)+'FD inverse'!$A$35*$C389/Setup!$B$17+INDEX('FD inverse'!$A$35:$BH$35,1,'FD mesh'!$B$15+1)*Setup!$B$22</f>
        <v>15.1784572956333</v>
      </c>
      <c r="AL389" s="0" t="n">
        <f aca="false">SUMPRODUCT('FD inverse'!$A$36:$BH$36,'FD mesh'!$B$84:$BI$84,$E388:$BL388)+'FD inverse'!$A$36*$C389/Setup!$B$17+INDEX('FD inverse'!$A$36:$BH$36,1,'FD mesh'!$B$15+1)*Setup!$B$22</f>
        <v>15.1613009772396</v>
      </c>
      <c r="AM389" s="0" t="n">
        <f aca="false">SUMPRODUCT('FD inverse'!$A$37:$BH$37,'FD mesh'!$B$84:$BI$84,$E388:$BL388)+'FD inverse'!$A$37*$C389/Setup!$B$17+INDEX('FD inverse'!$A$37:$BH$37,1,'FD mesh'!$B$15+1)*Setup!$B$22</f>
        <v>15.1441002420341</v>
      </c>
      <c r="AN389" s="0" t="n">
        <f aca="false">SUMPRODUCT('FD inverse'!$A$38:$BH$38,'FD mesh'!$B$84:$BI$84,$E388:$BL388)+'FD inverse'!$A$38*$C389/Setup!$B$17+INDEX('FD inverse'!$A$38:$BH$38,1,'FD mesh'!$B$15+1)*Setup!$B$22</f>
        <v>15.1268609680899</v>
      </c>
      <c r="AO389" s="0" t="n">
        <f aca="false">SUMPRODUCT('FD inverse'!$A$39:$BH$39,'FD mesh'!$B$84:$BI$84,$E388:$BL388)+'FD inverse'!$A$39*$C389/Setup!$B$17+INDEX('FD inverse'!$A$39:$BH$39,1,'FD mesh'!$B$15+1)*Setup!$B$22</f>
        <v>15.1095886872394</v>
      </c>
      <c r="AP389" s="0" t="n">
        <f aca="false">SUMPRODUCT('FD inverse'!$A$40:$BH$40,'FD mesh'!$B$84:$BI$84,$E388:$BL388)+'FD inverse'!$A$40*$C389/Setup!$B$17+INDEX('FD inverse'!$A$40:$BH$40,1,'FD mesh'!$B$15+1)*Setup!$B$22</f>
        <v>15.0922885880572</v>
      </c>
      <c r="AQ389" s="0" t="n">
        <f aca="false">SUMPRODUCT('FD inverse'!$A$41:$BH$41,'FD mesh'!$B$84:$BI$84,$E388:$BL388)+'FD inverse'!$A$41*$C389/Setup!$B$17+INDEX('FD inverse'!$A$41:$BH$41,1,'FD mesh'!$B$15+1)*Setup!$B$22</f>
        <v>15.0749655349961</v>
      </c>
      <c r="AR389" s="0" t="n">
        <f aca="false">SUMPRODUCT('FD inverse'!$A$42:$BH$42,'FD mesh'!$B$84:$BI$84,$E388:$BL388)+'FD inverse'!$A$42*$C389/Setup!$B$17+INDEX('FD inverse'!$A$42:$BH$42,1,'FD mesh'!$B$15+1)*Setup!$B$22</f>
        <v>15.0576241014359</v>
      </c>
      <c r="AS389" s="0" t="n">
        <f aca="false">SUMPRODUCT('FD inverse'!$A$43:$BH$43,'FD mesh'!$B$84:$BI$84,$E388:$BL388)+'FD inverse'!$A$43*$C389/Setup!$B$17+INDEX('FD inverse'!$A$43:$BH$43,1,'FD mesh'!$B$15+1)*Setup!$B$22</f>
        <v>0</v>
      </c>
      <c r="AT389" s="0" t="n">
        <f aca="false">SUMPRODUCT('FD inverse'!$A$44:$BH$44,'FD mesh'!$B$84:$BI$84,$E388:$BL388)+'FD inverse'!$A$44*$C389/Setup!$B$17+INDEX('FD inverse'!$A$44:$BH$44,1,'FD mesh'!$B$15+1)*Setup!$B$22</f>
        <v>0</v>
      </c>
      <c r="AU389" s="0" t="n">
        <f aca="false">SUMPRODUCT('FD inverse'!$A$45:$BH$45,'FD mesh'!$B$84:$BI$84,$E388:$BL388)+'FD inverse'!$A$45*$C389/Setup!$B$17+INDEX('FD inverse'!$A$45:$BH$45,1,'FD mesh'!$B$15+1)*Setup!$B$22</f>
        <v>0</v>
      </c>
      <c r="AV389" s="0" t="n">
        <f aca="false">SUMPRODUCT('FD inverse'!$A$46:$BH$46,'FD mesh'!$B$84:$BI$84,$E388:$BL388)+'FD inverse'!$A$46*$C389/Setup!$B$17+INDEX('FD inverse'!$A$46:$BH$46,1,'FD mesh'!$B$15+1)*Setup!$B$22</f>
        <v>0</v>
      </c>
      <c r="AW389" s="0" t="n">
        <f aca="false">SUMPRODUCT('FD inverse'!$A$47:$BH$47,'FD mesh'!$B$84:$BI$84,$E388:$BL388)+'FD inverse'!$A$47*$C389/Setup!$B$17+INDEX('FD inverse'!$A$47:$BH$47,1,'FD mesh'!$B$15+1)*Setup!$B$22</f>
        <v>0</v>
      </c>
      <c r="AX389" s="0" t="n">
        <f aca="false">SUMPRODUCT('FD inverse'!$A$48:$BH$48,'FD mesh'!$B$84:$BI$84,$E388:$BL388)+'FD inverse'!$A$48*$C389/Setup!$B$17+INDEX('FD inverse'!$A$48:$BH$48,1,'FD mesh'!$B$15+1)*Setup!$B$22</f>
        <v>0</v>
      </c>
      <c r="AY389" s="0" t="n">
        <f aca="false">SUMPRODUCT('FD inverse'!$A$49:$BH$49,'FD mesh'!$B$84:$BI$84,$E388:$BL388)+'FD inverse'!$A$49*$C389/Setup!$B$17+INDEX('FD inverse'!$A$49:$BH$49,1,'FD mesh'!$B$15+1)*Setup!$B$22</f>
        <v>0</v>
      </c>
      <c r="AZ389" s="0" t="n">
        <f aca="false">SUMPRODUCT('FD inverse'!$A$50:$BH$50,'FD mesh'!$B$84:$BI$84,$E388:$BL388)+'FD inverse'!$A$50*$C389/Setup!$B$17+INDEX('FD inverse'!$A$50:$BH$50,1,'FD mesh'!$B$15+1)*Setup!$B$22</f>
        <v>0</v>
      </c>
      <c r="BA389" s="0" t="n">
        <f aca="false">SUMPRODUCT('FD inverse'!$A$51:$BH$51,'FD mesh'!$B$84:$BI$84,$E388:$BL388)+'FD inverse'!$A$51*$C389/Setup!$B$17+INDEX('FD inverse'!$A$51:$BH$51,1,'FD mesh'!$B$15+1)*Setup!$B$22</f>
        <v>0</v>
      </c>
      <c r="BB389" s="0" t="n">
        <f aca="false">SUMPRODUCT('FD inverse'!$A$52:$BH$52,'FD mesh'!$B$84:$BI$84,$E388:$BL388)+'FD inverse'!$A$52*$C389/Setup!$B$17+INDEX('FD inverse'!$A$52:$BH$52,1,'FD mesh'!$B$15+1)*Setup!$B$22</f>
        <v>0</v>
      </c>
      <c r="BC389" s="0" t="n">
        <f aca="false">SUMPRODUCT('FD inverse'!$A$53:$BH$53,'FD mesh'!$B$84:$BI$84,$E388:$BL388)+'FD inverse'!$A$53*$C389/Setup!$B$17+INDEX('FD inverse'!$A$53:$BH$53,1,'FD mesh'!$B$15+1)*Setup!$B$22</f>
        <v>0</v>
      </c>
      <c r="BD389" s="0" t="n">
        <f aca="false">SUMPRODUCT('FD inverse'!$A$54:$BH$54,'FD mesh'!$B$84:$BI$84,$E388:$BL388)+'FD inverse'!$A$54*$C389/Setup!$B$17+INDEX('FD inverse'!$A$54:$BH$54,1,'FD mesh'!$B$15+1)*Setup!$B$22</f>
        <v>0</v>
      </c>
      <c r="BE389" s="0" t="n">
        <f aca="false">SUMPRODUCT('FD inverse'!$A$55:$BH$55,'FD mesh'!$B$84:$BI$84,$E388:$BL388)+'FD inverse'!$A$55*$C389/Setup!$B$17+INDEX('FD inverse'!$A$55:$BH$55,1,'FD mesh'!$B$15+1)*Setup!$B$22</f>
        <v>0</v>
      </c>
      <c r="BF389" s="0" t="n">
        <f aca="false">SUMPRODUCT('FD inverse'!$A$56:$BH$56,'FD mesh'!$B$84:$BI$84,$E388:$BL388)+'FD inverse'!$A$56*$C389/Setup!$B$17+INDEX('FD inverse'!$A$56:$BH$56,1,'FD mesh'!$B$15+1)*Setup!$B$22</f>
        <v>0</v>
      </c>
      <c r="BG389" s="0" t="n">
        <f aca="false">SUMPRODUCT('FD inverse'!$A$57:$BH$57,'FD mesh'!$B$84:$BI$84,$E388:$BL388)+'FD inverse'!$A$57*$C389/Setup!$B$17+INDEX('FD inverse'!$A$57:$BH$57,1,'FD mesh'!$B$15+1)*Setup!$B$22</f>
        <v>0</v>
      </c>
      <c r="BH389" s="0" t="n">
        <f aca="false">SUMPRODUCT('FD inverse'!$A$58:$BH$58,'FD mesh'!$B$84:$BI$84,$E388:$BL388)+'FD inverse'!$A$58*$C389/Setup!$B$17+INDEX('FD inverse'!$A$58:$BH$58,1,'FD mesh'!$B$15+1)*Setup!$B$22</f>
        <v>0</v>
      </c>
      <c r="BI389" s="0" t="n">
        <f aca="false">SUMPRODUCT('FD inverse'!$A$59:$BH$59,'FD mesh'!$B$84:$BI$84,$E388:$BL388)+'FD inverse'!$A$59*$C389/Setup!$B$17+INDEX('FD inverse'!$A$59:$BH$59,1,'FD mesh'!$B$15+1)*Setup!$B$22</f>
        <v>0</v>
      </c>
      <c r="BJ389" s="0" t="n">
        <f aca="false">SUMPRODUCT('FD inverse'!$A$60:$BH$60,'FD mesh'!$B$84:$BI$84,$E388:$BL388)+'FD inverse'!$A$60*$C389/Setup!$B$17+INDEX('FD inverse'!$A$60:$BH$60,1,'FD mesh'!$B$15+1)*Setup!$B$22</f>
        <v>0</v>
      </c>
      <c r="BK389" s="0" t="n">
        <f aca="false">SUMPRODUCT('FD inverse'!$A$61:$BH$61,'FD mesh'!$B$84:$BI$84,$E388:$BL388)+'FD inverse'!$A$61*$C389/Setup!$B$17+INDEX('FD inverse'!$A$61:$BH$61,1,'FD mesh'!$B$15+1)*Setup!$B$22</f>
        <v>0</v>
      </c>
      <c r="BL389" s="0" t="n">
        <f aca="false">SUMPRODUCT('FD inverse'!$A$62:$BH$62,'FD mesh'!$B$84:$BI$84,$E388:$BL388)+'FD inverse'!$A$62*$C389/Setup!$B$17+INDEX('FD inverse'!$A$62:$BH$62,1,'FD mesh'!$B$15+1)*Setup!$B$22</f>
        <v>0</v>
      </c>
    </row>
    <row r="390" customFormat="false" ht="15" hidden="false" customHeight="false" outlineLevel="0" collapsed="false">
      <c r="A390" s="0" t="n">
        <v>385</v>
      </c>
      <c r="B390" s="0" t="n">
        <f aca="false">A390*Setup!$B$11/3600</f>
        <v>32.0833333333333</v>
      </c>
      <c r="C390" s="0" t="n">
        <f aca="false">Setup!$B$7+Setup!$B$8*COS(2*PI()*(B390-Setup!$B$9)/24)</f>
        <v>22.0760449243225</v>
      </c>
      <c r="D390" s="0" t="n">
        <f aca="false">(C390-E390)/Setup!$B$17</f>
        <v>3.15323103840272</v>
      </c>
      <c r="E390" s="0" t="n">
        <f aca="false">SUMPRODUCT('FD inverse'!$A$3:$BH$3,'FD mesh'!$B$84:$BI$84,$E389:$BL389)+'FD inverse'!$A$3*$C390/Setup!$B$17+INDEX('FD inverse'!$A$3:$BH$3,1,'FD mesh'!$B$15+1)*Setup!$B$22</f>
        <v>21.6661248893301</v>
      </c>
      <c r="F390" s="0" t="n">
        <f aca="false">SUMPRODUCT('FD inverse'!$A$4:$BH$4,'FD mesh'!$B$84:$BI$84,$E389:$BL389)+'FD inverse'!$A$4*$C390/Setup!$B$17+INDEX('FD inverse'!$A$4:$BH$4,1,'FD mesh'!$B$15+1)*Setup!$B$22</f>
        <v>21.5818376896518</v>
      </c>
      <c r="G390" s="0" t="n">
        <f aca="false">SUMPRODUCT('FD inverse'!$A$5:$BH$5,'FD mesh'!$B$84:$BI$84,$E389:$BL389)+'FD inverse'!$A$5*$C390/Setup!$B$17+INDEX('FD inverse'!$A$5:$BH$5,1,'FD mesh'!$B$15+1)*Setup!$B$22</f>
        <v>21.5135584748667</v>
      </c>
      <c r="H390" s="0" t="n">
        <f aca="false">SUMPRODUCT('FD inverse'!$A$6:$BH$6,'FD mesh'!$B$84:$BI$84,$E389:$BL389)+'FD inverse'!$A$6*$C390/Setup!$B$17+INDEX('FD inverse'!$A$6:$BH$6,1,'FD mesh'!$B$15+1)*Setup!$B$22</f>
        <v>21.3060256214592</v>
      </c>
      <c r="I390" s="0" t="n">
        <f aca="false">SUMPRODUCT('FD inverse'!$A$7:$BH$7,'FD mesh'!$B$84:$BI$84,$E389:$BL389)+'FD inverse'!$A$7*$C390/Setup!$B$17+INDEX('FD inverse'!$A$7:$BH$7,1,'FD mesh'!$B$15+1)*Setup!$B$22</f>
        <v>21.2898404374797</v>
      </c>
      <c r="J390" s="0" t="n">
        <f aca="false">SUMPRODUCT('FD inverse'!$A$8:$BH$8,'FD mesh'!$B$84:$BI$84,$E389:$BL389)+'FD inverse'!$A$8*$C390/Setup!$B$17+INDEX('FD inverse'!$A$8:$BH$8,1,'FD mesh'!$B$15+1)*Setup!$B$22</f>
        <v>21.2769073515865</v>
      </c>
      <c r="K390" s="0" t="n">
        <f aca="false">SUMPRODUCT('FD inverse'!$A$9:$BH$9,'FD mesh'!$B$84:$BI$84,$E389:$BL389)+'FD inverse'!$A$9*$C390/Setup!$B$17+INDEX('FD inverse'!$A$9:$BH$9,1,'FD mesh'!$B$15+1)*Setup!$B$22</f>
        <v>21.26625500781</v>
      </c>
      <c r="L390" s="0" t="n">
        <f aca="false">SUMPRODUCT('FD inverse'!$A$10:$BH$10,'FD mesh'!$B$84:$BI$84,$E389:$BL389)+'FD inverse'!$A$10*$C390/Setup!$B$17+INDEX('FD inverse'!$A$10:$BH$10,1,'FD mesh'!$B$15+1)*Setup!$B$22</f>
        <v>21.2570433470732</v>
      </c>
      <c r="M390" s="0" t="n">
        <f aca="false">SUMPRODUCT('FD inverse'!$A$11:$BH$11,'FD mesh'!$B$84:$BI$84,$E389:$BL389)+'FD inverse'!$A$11*$C390/Setup!$B$17+INDEX('FD inverse'!$A$11:$BH$11,1,'FD mesh'!$B$15+1)*Setup!$B$22</f>
        <v>21.2485575668829</v>
      </c>
      <c r="N390" s="0" t="n">
        <f aca="false">SUMPRODUCT('FD inverse'!$A$12:$BH$12,'FD mesh'!$B$84:$BI$84,$E389:$BL389)+'FD inverse'!$A$12*$C390/Setup!$B$17+INDEX('FD inverse'!$A$12:$BH$12,1,'FD mesh'!$B$15+1)*Setup!$B$22</f>
        <v>21.2402025519106</v>
      </c>
      <c r="O390" s="0" t="n">
        <f aca="false">SUMPRODUCT('FD inverse'!$A$13:$BH$13,'FD mesh'!$B$84:$BI$84,$E389:$BL389)+'FD inverse'!$A$13*$C390/Setup!$B$17+INDEX('FD inverse'!$A$13:$BH$13,1,'FD mesh'!$B$15+1)*Setup!$B$22</f>
        <v>21.2314979045002</v>
      </c>
      <c r="P390" s="0" t="n">
        <f aca="false">SUMPRODUCT('FD inverse'!$A$14:$BH$14,'FD mesh'!$B$84:$BI$84,$E389:$BL389)+'FD inverse'!$A$14*$C390/Setup!$B$17+INDEX('FD inverse'!$A$14:$BH$14,1,'FD mesh'!$B$15+1)*Setup!$B$22</f>
        <v>21.2220736824716</v>
      </c>
      <c r="Q390" s="0" t="n">
        <f aca="false">SUMPRODUCT('FD inverse'!$A$15:$BH$15,'FD mesh'!$B$84:$BI$84,$E389:$BL389)+'FD inverse'!$A$15*$C390/Setup!$B$17+INDEX('FD inverse'!$A$15:$BH$15,1,'FD mesh'!$B$15+1)*Setup!$B$22</f>
        <v>21.2116669307451</v>
      </c>
      <c r="R390" s="0" t="n">
        <f aca="false">SUMPRODUCT('FD inverse'!$A$16:$BH$16,'FD mesh'!$B$84:$BI$84,$E389:$BL389)+'FD inverse'!$A$16*$C390/Setup!$B$17+INDEX('FD inverse'!$A$16:$BH$16,1,'FD mesh'!$B$15+1)*Setup!$B$22</f>
        <v>21.2001190731771</v>
      </c>
      <c r="S390" s="0" t="n">
        <f aca="false">SUMPRODUCT('FD inverse'!$A$17:$BH$17,'FD mesh'!$B$84:$BI$84,$E389:$BL389)+'FD inverse'!$A$17*$C390/Setup!$B$17+INDEX('FD inverse'!$A$17:$BH$17,1,'FD mesh'!$B$15+1)*Setup!$B$22</f>
        <v>20.8076666343441</v>
      </c>
      <c r="T390" s="0" t="n">
        <f aca="false">SUMPRODUCT('FD inverse'!$A$18:$BH$18,'FD mesh'!$B$84:$BI$84,$E389:$BL389)+'FD inverse'!$A$18*$C390/Setup!$B$17+INDEX('FD inverse'!$A$18:$BH$18,1,'FD mesh'!$B$15+1)*Setup!$B$22</f>
        <v>20.414550192485</v>
      </c>
      <c r="U390" s="0" t="n">
        <f aca="false">SUMPRODUCT('FD inverse'!$A$19:$BH$19,'FD mesh'!$B$84:$BI$84,$E389:$BL389)+'FD inverse'!$A$19*$C390/Setup!$B$17+INDEX('FD inverse'!$A$19:$BH$19,1,'FD mesh'!$B$15+1)*Setup!$B$22</f>
        <v>20.0207258765758</v>
      </c>
      <c r="V390" s="0" t="n">
        <f aca="false">SUMPRODUCT('FD inverse'!$A$20:$BH$20,'FD mesh'!$B$84:$BI$84,$E389:$BL389)+'FD inverse'!$A$20*$C390/Setup!$B$17+INDEX('FD inverse'!$A$20:$BH$20,1,'FD mesh'!$B$15+1)*Setup!$B$22</f>
        <v>19.626170671397</v>
      </c>
      <c r="W390" s="0" t="n">
        <f aca="false">SUMPRODUCT('FD inverse'!$A$21:$BH$21,'FD mesh'!$B$84:$BI$84,$E389:$BL389)+'FD inverse'!$A$21*$C390/Setup!$B$17+INDEX('FD inverse'!$A$21:$BH$21,1,'FD mesh'!$B$15+1)*Setup!$B$22</f>
        <v>19.2308803350028</v>
      </c>
      <c r="X390" s="0" t="n">
        <f aca="false">SUMPRODUCT('FD inverse'!$A$22:$BH$22,'FD mesh'!$B$84:$BI$84,$E389:$BL389)+'FD inverse'!$A$22*$C390/Setup!$B$17+INDEX('FD inverse'!$A$22:$BH$22,1,'FD mesh'!$B$15+1)*Setup!$B$22</f>
        <v>18.8348674224727</v>
      </c>
      <c r="Y390" s="0" t="n">
        <f aca="false">SUMPRODUCT('FD inverse'!$A$23:$BH$23,'FD mesh'!$B$84:$BI$84,$E389:$BL389)+'FD inverse'!$A$23*$C390/Setup!$B$17+INDEX('FD inverse'!$A$23:$BH$23,1,'FD mesh'!$B$15+1)*Setup!$B$22</f>
        <v>18.4381594104787</v>
      </c>
      <c r="Z390" s="0" t="n">
        <f aca="false">SUMPRODUCT('FD inverse'!$A$24:$BH$24,'FD mesh'!$B$84:$BI$84,$E389:$BL389)+'FD inverse'!$A$24*$C390/Setup!$B$17+INDEX('FD inverse'!$A$24:$BH$24,1,'FD mesh'!$B$15+1)*Setup!$B$22</f>
        <v>18.0407969164224</v>
      </c>
      <c r="AA390" s="0" t="n">
        <f aca="false">SUMPRODUCT('FD inverse'!$A$25:$BH$25,'FD mesh'!$B$84:$BI$84,$E389:$BL389)+'FD inverse'!$A$25*$C390/Setup!$B$17+INDEX('FD inverse'!$A$25:$BH$25,1,'FD mesh'!$B$15+1)*Setup!$B$22</f>
        <v>17.6428320052041</v>
      </c>
      <c r="AB390" s="0" t="n">
        <f aca="false">SUMPRODUCT('FD inverse'!$A$26:$BH$26,'FD mesh'!$B$84:$BI$84,$E389:$BL389)+'FD inverse'!$A$26*$C390/Setup!$B$17+INDEX('FD inverse'!$A$26:$BH$26,1,'FD mesh'!$B$15+1)*Setup!$B$22</f>
        <v>17.2443265760716</v>
      </c>
      <c r="AC390" s="0" t="n">
        <f aca="false">SUMPRODUCT('FD inverse'!$A$27:$BH$27,'FD mesh'!$B$84:$BI$84,$E389:$BL389)+'FD inverse'!$A$27*$C390/Setup!$B$17+INDEX('FD inverse'!$A$27:$BH$27,1,'FD mesh'!$B$15+1)*Setup!$B$22</f>
        <v>16.8453508214641</v>
      </c>
      <c r="AD390" s="0" t="n">
        <f aca="false">SUMPRODUCT('FD inverse'!$A$28:$BH$28,'FD mesh'!$B$84:$BI$84,$E389:$BL389)+'FD inverse'!$A$28*$C390/Setup!$B$17+INDEX('FD inverse'!$A$28:$BH$28,1,'FD mesh'!$B$15+1)*Setup!$B$22</f>
        <v>16.4459817492993</v>
      </c>
      <c r="AE390" s="0" t="n">
        <f aca="false">SUMPRODUCT('FD inverse'!$A$29:$BH$29,'FD mesh'!$B$84:$BI$84,$E389:$BL389)+'FD inverse'!$A$29*$C390/Setup!$B$17+INDEX('FD inverse'!$A$29:$BH$29,1,'FD mesh'!$B$15+1)*Setup!$B$22</f>
        <v>16.0463017597664</v>
      </c>
      <c r="AF390" s="0" t="n">
        <f aca="false">SUMPRODUCT('FD inverse'!$A$30:$BH$30,'FD mesh'!$B$84:$BI$84,$E389:$BL389)+'FD inverse'!$A$30*$C390/Setup!$B$17+INDEX('FD inverse'!$A$30:$BH$30,1,'FD mesh'!$B$15+1)*Setup!$B$22</f>
        <v>15.646397267359</v>
      </c>
      <c r="AG390" s="0" t="n">
        <f aca="false">SUMPRODUCT('FD inverse'!$A$31:$BH$31,'FD mesh'!$B$84:$BI$84,$E389:$BL389)+'FD inverse'!$A$31*$C390/Setup!$B$17+INDEX('FD inverse'!$A$31:$BH$31,1,'FD mesh'!$B$15+1)*Setup!$B$22</f>
        <v>15.2463573586302</v>
      </c>
      <c r="AH390" s="0" t="n">
        <f aca="false">SUMPRODUCT('FD inverse'!$A$32:$BH$32,'FD mesh'!$B$84:$BI$84,$E389:$BL389)+'FD inverse'!$A$32*$C390/Setup!$B$17+INDEX('FD inverse'!$A$32:$BH$32,1,'FD mesh'!$B$15+1)*Setup!$B$22</f>
        <v>15.2294565430582</v>
      </c>
      <c r="AI390" s="0" t="n">
        <f aca="false">SUMPRODUCT('FD inverse'!$A$33:$BH$33,'FD mesh'!$B$84:$BI$84,$E389:$BL389)+'FD inverse'!$A$33*$C390/Setup!$B$17+INDEX('FD inverse'!$A$33:$BH$33,1,'FD mesh'!$B$15+1)*Setup!$B$22</f>
        <v>15.2124850062741</v>
      </c>
      <c r="AJ390" s="0" t="n">
        <f aca="false">SUMPRODUCT('FD inverse'!$A$34:$BH$34,'FD mesh'!$B$84:$BI$84,$E389:$BL389)+'FD inverse'!$A$34*$C390/Setup!$B$17+INDEX('FD inverse'!$A$34:$BH$34,1,'FD mesh'!$B$15+1)*Setup!$B$22</f>
        <v>15.1954494092503</v>
      </c>
      <c r="AK390" s="0" t="n">
        <f aca="false">SUMPRODUCT('FD inverse'!$A$35:$BH$35,'FD mesh'!$B$84:$BI$84,$E389:$BL389)+'FD inverse'!$A$35*$C390/Setup!$B$17+INDEX('FD inverse'!$A$35:$BH$35,1,'FD mesh'!$B$15+1)*Setup!$B$22</f>
        <v>15.178356315879</v>
      </c>
      <c r="AL390" s="0" t="n">
        <f aca="false">SUMPRODUCT('FD inverse'!$A$36:$BH$36,'FD mesh'!$B$84:$BI$84,$E389:$BL389)+'FD inverse'!$A$36*$C390/Setup!$B$17+INDEX('FD inverse'!$A$36:$BH$36,1,'FD mesh'!$B$15+1)*Setup!$B$22</f>
        <v>15.1612121042303</v>
      </c>
      <c r="AM390" s="0" t="n">
        <f aca="false">SUMPRODUCT('FD inverse'!$A$37:$BH$37,'FD mesh'!$B$84:$BI$84,$E389:$BL389)+'FD inverse'!$A$37*$C390/Setup!$B$17+INDEX('FD inverse'!$A$37:$BH$37,1,'FD mesh'!$B$15+1)*Setup!$B$22</f>
        <v>15.1440229030172</v>
      </c>
      <c r="AN390" s="0" t="n">
        <f aca="false">SUMPRODUCT('FD inverse'!$A$38:$BH$38,'FD mesh'!$B$84:$BI$84,$E389:$BL389)+'FD inverse'!$A$38*$C390/Setup!$B$17+INDEX('FD inverse'!$A$38:$BH$38,1,'FD mesh'!$B$15+1)*Setup!$B$22</f>
        <v>15.1267945510124</v>
      </c>
      <c r="AO390" s="0" t="n">
        <f aca="false">SUMPRODUCT('FD inverse'!$A$39:$BH$39,'FD mesh'!$B$84:$BI$84,$E389:$BL389)+'FD inverse'!$A$39*$C390/Setup!$B$17+INDEX('FD inverse'!$A$39:$BH$39,1,'FD mesh'!$B$15+1)*Setup!$B$22</f>
        <v>15.1095325771531</v>
      </c>
      <c r="AP390" s="0" t="n">
        <f aca="false">SUMPRODUCT('FD inverse'!$A$40:$BH$40,'FD mesh'!$B$84:$BI$84,$E389:$BL389)+'FD inverse'!$A$40*$C390/Setup!$B$17+INDEX('FD inverse'!$A$40:$BH$40,1,'FD mesh'!$B$15+1)*Setup!$B$22</f>
        <v>15.0922421990759</v>
      </c>
      <c r="AQ390" s="0" t="n">
        <f aca="false">SUMPRODUCT('FD inverse'!$A$41:$BH$41,'FD mesh'!$B$84:$BI$84,$E389:$BL389)+'FD inverse'!$A$41*$C390/Setup!$B$17+INDEX('FD inverse'!$A$41:$BH$41,1,'FD mesh'!$B$15+1)*Setup!$B$22</f>
        <v>15.0749283378278</v>
      </c>
      <c r="AR390" s="0" t="n">
        <f aca="false">SUMPRODUCT('FD inverse'!$A$42:$BH$42,'FD mesh'!$B$84:$BI$84,$E389:$BL389)+'FD inverse'!$A$42*$C390/Setup!$B$17+INDEX('FD inverse'!$A$42:$BH$42,1,'FD mesh'!$B$15+1)*Setup!$B$22</f>
        <v>15.0575956465163</v>
      </c>
      <c r="AS390" s="0" t="n">
        <f aca="false">SUMPRODUCT('FD inverse'!$A$43:$BH$43,'FD mesh'!$B$84:$BI$84,$E389:$BL389)+'FD inverse'!$A$43*$C390/Setup!$B$17+INDEX('FD inverse'!$A$43:$BH$43,1,'FD mesh'!$B$15+1)*Setup!$B$22</f>
        <v>0</v>
      </c>
      <c r="AT390" s="0" t="n">
        <f aca="false">SUMPRODUCT('FD inverse'!$A$44:$BH$44,'FD mesh'!$B$84:$BI$84,$E389:$BL389)+'FD inverse'!$A$44*$C390/Setup!$B$17+INDEX('FD inverse'!$A$44:$BH$44,1,'FD mesh'!$B$15+1)*Setup!$B$22</f>
        <v>0</v>
      </c>
      <c r="AU390" s="0" t="n">
        <f aca="false">SUMPRODUCT('FD inverse'!$A$45:$BH$45,'FD mesh'!$B$84:$BI$84,$E389:$BL389)+'FD inverse'!$A$45*$C390/Setup!$B$17+INDEX('FD inverse'!$A$45:$BH$45,1,'FD mesh'!$B$15+1)*Setup!$B$22</f>
        <v>0</v>
      </c>
      <c r="AV390" s="0" t="n">
        <f aca="false">SUMPRODUCT('FD inverse'!$A$46:$BH$46,'FD mesh'!$B$84:$BI$84,$E389:$BL389)+'FD inverse'!$A$46*$C390/Setup!$B$17+INDEX('FD inverse'!$A$46:$BH$46,1,'FD mesh'!$B$15+1)*Setup!$B$22</f>
        <v>0</v>
      </c>
      <c r="AW390" s="0" t="n">
        <f aca="false">SUMPRODUCT('FD inverse'!$A$47:$BH$47,'FD mesh'!$B$84:$BI$84,$E389:$BL389)+'FD inverse'!$A$47*$C390/Setup!$B$17+INDEX('FD inverse'!$A$47:$BH$47,1,'FD mesh'!$B$15+1)*Setup!$B$22</f>
        <v>0</v>
      </c>
      <c r="AX390" s="0" t="n">
        <f aca="false">SUMPRODUCT('FD inverse'!$A$48:$BH$48,'FD mesh'!$B$84:$BI$84,$E389:$BL389)+'FD inverse'!$A$48*$C390/Setup!$B$17+INDEX('FD inverse'!$A$48:$BH$48,1,'FD mesh'!$B$15+1)*Setup!$B$22</f>
        <v>0</v>
      </c>
      <c r="AY390" s="0" t="n">
        <f aca="false">SUMPRODUCT('FD inverse'!$A$49:$BH$49,'FD mesh'!$B$84:$BI$84,$E389:$BL389)+'FD inverse'!$A$49*$C390/Setup!$B$17+INDEX('FD inverse'!$A$49:$BH$49,1,'FD mesh'!$B$15+1)*Setup!$B$22</f>
        <v>0</v>
      </c>
      <c r="AZ390" s="0" t="n">
        <f aca="false">SUMPRODUCT('FD inverse'!$A$50:$BH$50,'FD mesh'!$B$84:$BI$84,$E389:$BL389)+'FD inverse'!$A$50*$C390/Setup!$B$17+INDEX('FD inverse'!$A$50:$BH$50,1,'FD mesh'!$B$15+1)*Setup!$B$22</f>
        <v>0</v>
      </c>
      <c r="BA390" s="0" t="n">
        <f aca="false">SUMPRODUCT('FD inverse'!$A$51:$BH$51,'FD mesh'!$B$84:$BI$84,$E389:$BL389)+'FD inverse'!$A$51*$C390/Setup!$B$17+INDEX('FD inverse'!$A$51:$BH$51,1,'FD mesh'!$B$15+1)*Setup!$B$22</f>
        <v>0</v>
      </c>
      <c r="BB390" s="0" t="n">
        <f aca="false">SUMPRODUCT('FD inverse'!$A$52:$BH$52,'FD mesh'!$B$84:$BI$84,$E389:$BL389)+'FD inverse'!$A$52*$C390/Setup!$B$17+INDEX('FD inverse'!$A$52:$BH$52,1,'FD mesh'!$B$15+1)*Setup!$B$22</f>
        <v>0</v>
      </c>
      <c r="BC390" s="0" t="n">
        <f aca="false">SUMPRODUCT('FD inverse'!$A$53:$BH$53,'FD mesh'!$B$84:$BI$84,$E389:$BL389)+'FD inverse'!$A$53*$C390/Setup!$B$17+INDEX('FD inverse'!$A$53:$BH$53,1,'FD mesh'!$B$15+1)*Setup!$B$22</f>
        <v>0</v>
      </c>
      <c r="BD390" s="0" t="n">
        <f aca="false">SUMPRODUCT('FD inverse'!$A$54:$BH$54,'FD mesh'!$B$84:$BI$84,$E389:$BL389)+'FD inverse'!$A$54*$C390/Setup!$B$17+INDEX('FD inverse'!$A$54:$BH$54,1,'FD mesh'!$B$15+1)*Setup!$B$22</f>
        <v>0</v>
      </c>
      <c r="BE390" s="0" t="n">
        <f aca="false">SUMPRODUCT('FD inverse'!$A$55:$BH$55,'FD mesh'!$B$84:$BI$84,$E389:$BL389)+'FD inverse'!$A$55*$C390/Setup!$B$17+INDEX('FD inverse'!$A$55:$BH$55,1,'FD mesh'!$B$15+1)*Setup!$B$22</f>
        <v>0</v>
      </c>
      <c r="BF390" s="0" t="n">
        <f aca="false">SUMPRODUCT('FD inverse'!$A$56:$BH$56,'FD mesh'!$B$84:$BI$84,$E389:$BL389)+'FD inverse'!$A$56*$C390/Setup!$B$17+INDEX('FD inverse'!$A$56:$BH$56,1,'FD mesh'!$B$15+1)*Setup!$B$22</f>
        <v>0</v>
      </c>
      <c r="BG390" s="0" t="n">
        <f aca="false">SUMPRODUCT('FD inverse'!$A$57:$BH$57,'FD mesh'!$B$84:$BI$84,$E389:$BL389)+'FD inverse'!$A$57*$C390/Setup!$B$17+INDEX('FD inverse'!$A$57:$BH$57,1,'FD mesh'!$B$15+1)*Setup!$B$22</f>
        <v>0</v>
      </c>
      <c r="BH390" s="0" t="n">
        <f aca="false">SUMPRODUCT('FD inverse'!$A$58:$BH$58,'FD mesh'!$B$84:$BI$84,$E389:$BL389)+'FD inverse'!$A$58*$C390/Setup!$B$17+INDEX('FD inverse'!$A$58:$BH$58,1,'FD mesh'!$B$15+1)*Setup!$B$22</f>
        <v>0</v>
      </c>
      <c r="BI390" s="0" t="n">
        <f aca="false">SUMPRODUCT('FD inverse'!$A$59:$BH$59,'FD mesh'!$B$84:$BI$84,$E389:$BL389)+'FD inverse'!$A$59*$C390/Setup!$B$17+INDEX('FD inverse'!$A$59:$BH$59,1,'FD mesh'!$B$15+1)*Setup!$B$22</f>
        <v>0</v>
      </c>
      <c r="BJ390" s="0" t="n">
        <f aca="false">SUMPRODUCT('FD inverse'!$A$60:$BH$60,'FD mesh'!$B$84:$BI$84,$E389:$BL389)+'FD inverse'!$A$60*$C390/Setup!$B$17+INDEX('FD inverse'!$A$60:$BH$60,1,'FD mesh'!$B$15+1)*Setup!$B$22</f>
        <v>0</v>
      </c>
      <c r="BK390" s="0" t="n">
        <f aca="false">SUMPRODUCT('FD inverse'!$A$61:$BH$61,'FD mesh'!$B$84:$BI$84,$E389:$BL389)+'FD inverse'!$A$61*$C390/Setup!$B$17+INDEX('FD inverse'!$A$61:$BH$61,1,'FD mesh'!$B$15+1)*Setup!$B$22</f>
        <v>0</v>
      </c>
      <c r="BL390" s="0" t="n">
        <f aca="false">SUMPRODUCT('FD inverse'!$A$62:$BH$62,'FD mesh'!$B$84:$BI$84,$E389:$BL389)+'FD inverse'!$A$62*$C390/Setup!$B$17+INDEX('FD inverse'!$A$62:$BH$62,1,'FD mesh'!$B$15+1)*Setup!$B$22</f>
        <v>0</v>
      </c>
    </row>
    <row r="391" customFormat="false" ht="15" hidden="false" customHeight="false" outlineLevel="0" collapsed="false">
      <c r="A391" s="0" t="n">
        <v>386</v>
      </c>
      <c r="B391" s="0" t="n">
        <f aca="false">A391*Setup!$B$11/3600</f>
        <v>32.1666666666667</v>
      </c>
      <c r="C391" s="0" t="n">
        <f aca="false">Setup!$B$7+Setup!$B$8*COS(2*PI()*(B391-Setup!$B$9)/24)</f>
        <v>22.1530055470599</v>
      </c>
      <c r="D391" s="0" t="n">
        <f aca="false">(C391-E391)/Setup!$B$17</f>
        <v>3.40088412954616</v>
      </c>
      <c r="E391" s="0" t="n">
        <f aca="false">SUMPRODUCT('FD inverse'!$A$3:$BH$3,'FD mesh'!$B$84:$BI$84,$E390:$BL390)+'FD inverse'!$A$3*$C391/Setup!$B$17+INDEX('FD inverse'!$A$3:$BH$3,1,'FD mesh'!$B$15+1)*Setup!$B$22</f>
        <v>21.7108906102189</v>
      </c>
      <c r="F391" s="0" t="n">
        <f aca="false">SUMPRODUCT('FD inverse'!$A$4:$BH$4,'FD mesh'!$B$84:$BI$84,$E390:$BL390)+'FD inverse'!$A$4*$C391/Setup!$B$17+INDEX('FD inverse'!$A$4:$BH$4,1,'FD mesh'!$B$15+1)*Setup!$B$22</f>
        <v>21.619388603828</v>
      </c>
      <c r="G391" s="0" t="n">
        <f aca="false">SUMPRODUCT('FD inverse'!$A$5:$BH$5,'FD mesh'!$B$84:$BI$84,$E390:$BL390)+'FD inverse'!$A$5*$C391/Setup!$B$17+INDEX('FD inverse'!$A$5:$BH$5,1,'FD mesh'!$B$15+1)*Setup!$B$22</f>
        <v>21.5441847372706</v>
      </c>
      <c r="H391" s="0" t="n">
        <f aca="false">SUMPRODUCT('FD inverse'!$A$6:$BH$6,'FD mesh'!$B$84:$BI$84,$E390:$BL390)+'FD inverse'!$A$6*$C391/Setup!$B$17+INDEX('FD inverse'!$A$6:$BH$6,1,'FD mesh'!$B$15+1)*Setup!$B$22</f>
        <v>21.3138313953072</v>
      </c>
      <c r="I391" s="0" t="n">
        <f aca="false">SUMPRODUCT('FD inverse'!$A$7:$BH$7,'FD mesh'!$B$84:$BI$84,$E390:$BL390)+'FD inverse'!$A$7*$C391/Setup!$B$17+INDEX('FD inverse'!$A$7:$BH$7,1,'FD mesh'!$B$15+1)*Setup!$B$22</f>
        <v>21.2957487319618</v>
      </c>
      <c r="J391" s="0" t="n">
        <f aca="false">SUMPRODUCT('FD inverse'!$A$8:$BH$8,'FD mesh'!$B$84:$BI$84,$E390:$BL390)+'FD inverse'!$A$8*$C391/Setup!$B$17+INDEX('FD inverse'!$A$8:$BH$8,1,'FD mesh'!$B$15+1)*Setup!$B$22</f>
        <v>21.2811517880748</v>
      </c>
      <c r="K391" s="0" t="n">
        <f aca="false">SUMPRODUCT('FD inverse'!$A$9:$BH$9,'FD mesh'!$B$84:$BI$84,$E390:$BL390)+'FD inverse'!$A$9*$C391/Setup!$B$17+INDEX('FD inverse'!$A$9:$BH$9,1,'FD mesh'!$B$15+1)*Setup!$B$22</f>
        <v>21.2690589365114</v>
      </c>
      <c r="L391" s="0" t="n">
        <f aca="false">SUMPRODUCT('FD inverse'!$A$10:$BH$10,'FD mesh'!$B$84:$BI$84,$E390:$BL390)+'FD inverse'!$A$10*$C391/Setup!$B$17+INDEX('FD inverse'!$A$10:$BH$10,1,'FD mesh'!$B$15+1)*Setup!$B$22</f>
        <v>21.2586203201701</v>
      </c>
      <c r="M391" s="0" t="n">
        <f aca="false">SUMPRODUCT('FD inverse'!$A$11:$BH$11,'FD mesh'!$B$84:$BI$84,$E390:$BL390)+'FD inverse'!$A$11*$C391/Setup!$B$17+INDEX('FD inverse'!$A$11:$BH$11,1,'FD mesh'!$B$15+1)*Setup!$B$22</f>
        <v>21.2491120714376</v>
      </c>
      <c r="N391" s="0" t="n">
        <f aca="false">SUMPRODUCT('FD inverse'!$A$12:$BH$12,'FD mesh'!$B$84:$BI$84,$E390:$BL390)+'FD inverse'!$A$12*$C391/Setup!$B$17+INDEX('FD inverse'!$A$12:$BH$12,1,'FD mesh'!$B$15+1)*Setup!$B$22</f>
        <v>21.2399309640352</v>
      </c>
      <c r="O391" s="0" t="n">
        <f aca="false">SUMPRODUCT('FD inverse'!$A$13:$BH$13,'FD mesh'!$B$84:$BI$84,$E390:$BL390)+'FD inverse'!$A$13*$C391/Setup!$B$17+INDEX('FD inverse'!$A$13:$BH$13,1,'FD mesh'!$B$15+1)*Setup!$B$22</f>
        <v>21.2305896277979</v>
      </c>
      <c r="P391" s="0" t="n">
        <f aca="false">SUMPRODUCT('FD inverse'!$A$14:$BH$14,'FD mesh'!$B$84:$BI$84,$E390:$BL390)+'FD inverse'!$A$14*$C391/Setup!$B$17+INDEX('FD inverse'!$A$14:$BH$14,1,'FD mesh'!$B$15+1)*Setup!$B$22</f>
        <v>21.2207124350991</v>
      </c>
      <c r="Q391" s="0" t="n">
        <f aca="false">SUMPRODUCT('FD inverse'!$A$15:$BH$15,'FD mesh'!$B$84:$BI$84,$E390:$BL390)+'FD inverse'!$A$15*$C391/Setup!$B$17+INDEX('FD inverse'!$A$15:$BH$15,1,'FD mesh'!$B$15+1)*Setup!$B$22</f>
        <v>21.2100321466053</v>
      </c>
      <c r="R391" s="0" t="n">
        <f aca="false">SUMPRODUCT('FD inverse'!$A$16:$BH$16,'FD mesh'!$B$84:$BI$84,$E390:$BL390)+'FD inverse'!$A$16*$C391/Setup!$B$17+INDEX('FD inverse'!$A$16:$BH$16,1,'FD mesh'!$B$15+1)*Setup!$B$22</f>
        <v>21.1983873836927</v>
      </c>
      <c r="S391" s="0" t="n">
        <f aca="false">SUMPRODUCT('FD inverse'!$A$17:$BH$17,'FD mesh'!$B$84:$BI$84,$E390:$BL390)+'FD inverse'!$A$17*$C391/Setup!$B$17+INDEX('FD inverse'!$A$17:$BH$17,1,'FD mesh'!$B$15+1)*Setup!$B$22</f>
        <v>20.8056808088318</v>
      </c>
      <c r="T391" s="0" t="n">
        <f aca="false">SUMPRODUCT('FD inverse'!$A$18:$BH$18,'FD mesh'!$B$84:$BI$84,$E390:$BL390)+'FD inverse'!$A$18*$C391/Setup!$B$17+INDEX('FD inverse'!$A$18:$BH$18,1,'FD mesh'!$B$15+1)*Setup!$B$22</f>
        <v>20.4123898338916</v>
      </c>
      <c r="U391" s="0" t="n">
        <f aca="false">SUMPRODUCT('FD inverse'!$A$19:$BH$19,'FD mesh'!$B$84:$BI$84,$E390:$BL390)+'FD inverse'!$A$19*$C391/Setup!$B$17+INDEX('FD inverse'!$A$19:$BH$19,1,'FD mesh'!$B$15+1)*Setup!$B$22</f>
        <v>20.0184630962796</v>
      </c>
      <c r="V391" s="0" t="n">
        <f aca="false">SUMPRODUCT('FD inverse'!$A$20:$BH$20,'FD mesh'!$B$84:$BI$84,$E390:$BL390)+'FD inverse'!$A$20*$C391/Setup!$B$17+INDEX('FD inverse'!$A$20:$BH$20,1,'FD mesh'!$B$15+1)*Setup!$B$22</f>
        <v>19.6238704547518</v>
      </c>
      <c r="W391" s="0" t="n">
        <f aca="false">SUMPRODUCT('FD inverse'!$A$21:$BH$21,'FD mesh'!$B$84:$BI$84,$E390:$BL390)+'FD inverse'!$A$21*$C391/Setup!$B$17+INDEX('FD inverse'!$A$21:$BH$21,1,'FD mesh'!$B$15+1)*Setup!$B$22</f>
        <v>19.2286008923256</v>
      </c>
      <c r="X391" s="0" t="n">
        <f aca="false">SUMPRODUCT('FD inverse'!$A$22:$BH$22,'FD mesh'!$B$84:$BI$84,$E390:$BL390)+'FD inverse'!$A$22*$C391/Setup!$B$17+INDEX('FD inverse'!$A$22:$BH$22,1,'FD mesh'!$B$15+1)*Setup!$B$22</f>
        <v>18.8326605224829</v>
      </c>
      <c r="Y391" s="0" t="n">
        <f aca="false">SUMPRODUCT('FD inverse'!$A$23:$BH$23,'FD mesh'!$B$84:$BI$84,$E390:$BL390)+'FD inverse'!$A$23*$C391/Setup!$B$17+INDEX('FD inverse'!$A$23:$BH$23,1,'FD mesh'!$B$15+1)*Setup!$B$22</f>
        <v>18.4360706935004</v>
      </c>
      <c r="Z391" s="0" t="n">
        <f aca="false">SUMPRODUCT('FD inverse'!$A$24:$BH$24,'FD mesh'!$B$84:$BI$84,$E390:$BL390)+'FD inverse'!$A$24*$C391/Setup!$B$17+INDEX('FD inverse'!$A$24:$BH$24,1,'FD mesh'!$B$15+1)*Setup!$B$22</f>
        <v>18.0388661849501</v>
      </c>
      <c r="AA391" s="0" t="n">
        <f aca="false">SUMPRODUCT('FD inverse'!$A$25:$BH$25,'FD mesh'!$B$84:$BI$84,$E390:$BL390)+'FD inverse'!$A$25*$C391/Setup!$B$17+INDEX('FD inverse'!$A$25:$BH$25,1,'FD mesh'!$B$15+1)*Setup!$B$22</f>
        <v>17.6410934897093</v>
      </c>
      <c r="AB391" s="0" t="n">
        <f aca="false">SUMPRODUCT('FD inverse'!$A$26:$BH$26,'FD mesh'!$B$84:$BI$84,$E390:$BL390)+'FD inverse'!$A$26*$C391/Setup!$B$17+INDEX('FD inverse'!$A$26:$BH$26,1,'FD mesh'!$B$15+1)*Setup!$B$22</f>
        <v>17.2428091741943</v>
      </c>
      <c r="AC391" s="0" t="n">
        <f aca="false">SUMPRODUCT('FD inverse'!$A$27:$BH$27,'FD mesh'!$B$84:$BI$84,$E390:$BL390)+'FD inverse'!$A$27*$C391/Setup!$B$17+INDEX('FD inverse'!$A$27:$BH$27,1,'FD mesh'!$B$15+1)*Setup!$B$22</f>
        <v>16.844078308984</v>
      </c>
      <c r="AD391" s="0" t="n">
        <f aca="false">SUMPRODUCT('FD inverse'!$A$28:$BH$28,'FD mesh'!$B$84:$BI$84,$E390:$BL390)+'FD inverse'!$A$28*$C391/Setup!$B$17+INDEX('FD inverse'!$A$28:$BH$28,1,'FD mesh'!$B$15+1)*Setup!$B$22</f>
        <v>16.4449729615296</v>
      </c>
      <c r="AE391" s="0" t="n">
        <f aca="false">SUMPRODUCT('FD inverse'!$A$29:$BH$29,'FD mesh'!$B$84:$BI$84,$E390:$BL390)+'FD inverse'!$A$29*$C391/Setup!$B$17+INDEX('FD inverse'!$A$29:$BH$29,1,'FD mesh'!$B$15+1)*Setup!$B$22</f>
        <v>16.0455707422458</v>
      </c>
      <c r="AF391" s="0" t="n">
        <f aca="false">SUMPRODUCT('FD inverse'!$A$30:$BH$30,'FD mesh'!$B$84:$BI$84,$E390:$BL390)+'FD inverse'!$A$30*$C391/Setup!$B$17+INDEX('FD inverse'!$A$30:$BH$30,1,'FD mesh'!$B$15+1)*Setup!$B$22</f>
        <v>15.6459533949487</v>
      </c>
      <c r="AG391" s="0" t="n">
        <f aca="false">SUMPRODUCT('FD inverse'!$A$31:$BH$31,'FD mesh'!$B$84:$BI$84,$E390:$BL390)+'FD inverse'!$A$31*$C391/Setup!$B$17+INDEX('FD inverse'!$A$31:$BH$31,1,'FD mesh'!$B$15+1)*Setup!$B$22</f>
        <v>15.2462054223424</v>
      </c>
      <c r="AH391" s="0" t="n">
        <f aca="false">SUMPRODUCT('FD inverse'!$A$32:$BH$32,'FD mesh'!$B$84:$BI$84,$E390:$BL390)+'FD inverse'!$A$32*$C391/Setup!$B$17+INDEX('FD inverse'!$A$32:$BH$32,1,'FD mesh'!$B$15+1)*Setup!$B$22</f>
        <v>15.2293171417362</v>
      </c>
      <c r="AI391" s="0" t="n">
        <f aca="false">SUMPRODUCT('FD inverse'!$A$33:$BH$33,'FD mesh'!$B$84:$BI$84,$E390:$BL390)+'FD inverse'!$A$33*$C391/Setup!$B$17+INDEX('FD inverse'!$A$33:$BH$33,1,'FD mesh'!$B$15+1)*Setup!$B$22</f>
        <v>15.2123582929699</v>
      </c>
      <c r="AJ391" s="0" t="n">
        <f aca="false">SUMPRODUCT('FD inverse'!$A$34:$BH$34,'FD mesh'!$B$84:$BI$84,$E390:$BL390)+'FD inverse'!$A$34*$C391/Setup!$B$17+INDEX('FD inverse'!$A$34:$BH$34,1,'FD mesh'!$B$15+1)*Setup!$B$22</f>
        <v>15.1953352990103</v>
      </c>
      <c r="AK391" s="0" t="n">
        <f aca="false">SUMPRODUCT('FD inverse'!$A$35:$BH$35,'FD mesh'!$B$84:$BI$84,$E390:$BL390)+'FD inverse'!$A$35*$C391/Setup!$B$17+INDEX('FD inverse'!$A$35:$BH$35,1,'FD mesh'!$B$15+1)*Setup!$B$22</f>
        <v>15.1782545398191</v>
      </c>
      <c r="AL391" s="0" t="n">
        <f aca="false">SUMPRODUCT('FD inverse'!$A$36:$BH$36,'FD mesh'!$B$84:$BI$84,$E390:$BL390)+'FD inverse'!$A$36*$C391/Setup!$B$17+INDEX('FD inverse'!$A$36:$BH$36,1,'FD mesh'!$B$15+1)*Setup!$B$22</f>
        <v>15.1611222592421</v>
      </c>
      <c r="AM391" s="0" t="n">
        <f aca="false">SUMPRODUCT('FD inverse'!$A$37:$BH$37,'FD mesh'!$B$84:$BI$84,$E390:$BL390)+'FD inverse'!$A$37*$C391/Setup!$B$17+INDEX('FD inverse'!$A$37:$BH$37,1,'FD mesh'!$B$15+1)*Setup!$B$22</f>
        <v>15.1439444970626</v>
      </c>
      <c r="AN391" s="0" t="n">
        <f aca="false">SUMPRODUCT('FD inverse'!$A$38:$BH$38,'FD mesh'!$B$84:$BI$84,$E390:$BL390)+'FD inverse'!$A$38*$C391/Setup!$B$17+INDEX('FD inverse'!$A$38:$BH$38,1,'FD mesh'!$B$15+1)*Setup!$B$22</f>
        <v>15.1267270439831</v>
      </c>
      <c r="AO391" s="0" t="n">
        <f aca="false">SUMPRODUCT('FD inverse'!$A$39:$BH$39,'FD mesh'!$B$84:$BI$84,$E390:$BL390)+'FD inverse'!$A$39*$C391/Setup!$B$17+INDEX('FD inverse'!$A$39:$BH$39,1,'FD mesh'!$B$15+1)*Setup!$B$22</f>
        <v>15.1094754172905</v>
      </c>
      <c r="AP391" s="0" t="n">
        <f aca="false">SUMPRODUCT('FD inverse'!$A$40:$BH$40,'FD mesh'!$B$84:$BI$84,$E390:$BL390)+'FD inverse'!$A$40*$C391/Setup!$B$17+INDEX('FD inverse'!$A$40:$BH$40,1,'FD mesh'!$B$15+1)*Setup!$B$22</f>
        <v>15.092194854959</v>
      </c>
      <c r="AQ391" s="0" t="n">
        <f aca="false">SUMPRODUCT('FD inverse'!$A$41:$BH$41,'FD mesh'!$B$84:$BI$84,$E390:$BL390)+'FD inverse'!$A$41*$C391/Setup!$B$17+INDEX('FD inverse'!$A$41:$BH$41,1,'FD mesh'!$B$15+1)*Setup!$B$22</f>
        <v>15.074890325945</v>
      </c>
      <c r="AR391" s="0" t="n">
        <f aca="false">SUMPRODUCT('FD inverse'!$A$42:$BH$42,'FD mesh'!$B$84:$BI$84,$E390:$BL390)+'FD inverse'!$A$42*$C391/Setup!$B$17+INDEX('FD inverse'!$A$42:$BH$42,1,'FD mesh'!$B$15+1)*Setup!$B$22</f>
        <v>15.0575665544404</v>
      </c>
      <c r="AS391" s="0" t="n">
        <f aca="false">SUMPRODUCT('FD inverse'!$A$43:$BH$43,'FD mesh'!$B$84:$BI$84,$E390:$BL390)+'FD inverse'!$A$43*$C391/Setup!$B$17+INDEX('FD inverse'!$A$43:$BH$43,1,'FD mesh'!$B$15+1)*Setup!$B$22</f>
        <v>0</v>
      </c>
      <c r="AT391" s="0" t="n">
        <f aca="false">SUMPRODUCT('FD inverse'!$A$44:$BH$44,'FD mesh'!$B$84:$BI$84,$E390:$BL390)+'FD inverse'!$A$44*$C391/Setup!$B$17+INDEX('FD inverse'!$A$44:$BH$44,1,'FD mesh'!$B$15+1)*Setup!$B$22</f>
        <v>0</v>
      </c>
      <c r="AU391" s="0" t="n">
        <f aca="false">SUMPRODUCT('FD inverse'!$A$45:$BH$45,'FD mesh'!$B$84:$BI$84,$E390:$BL390)+'FD inverse'!$A$45*$C391/Setup!$B$17+INDEX('FD inverse'!$A$45:$BH$45,1,'FD mesh'!$B$15+1)*Setup!$B$22</f>
        <v>0</v>
      </c>
      <c r="AV391" s="0" t="n">
        <f aca="false">SUMPRODUCT('FD inverse'!$A$46:$BH$46,'FD mesh'!$B$84:$BI$84,$E390:$BL390)+'FD inverse'!$A$46*$C391/Setup!$B$17+INDEX('FD inverse'!$A$46:$BH$46,1,'FD mesh'!$B$15+1)*Setup!$B$22</f>
        <v>0</v>
      </c>
      <c r="AW391" s="0" t="n">
        <f aca="false">SUMPRODUCT('FD inverse'!$A$47:$BH$47,'FD mesh'!$B$84:$BI$84,$E390:$BL390)+'FD inverse'!$A$47*$C391/Setup!$B$17+INDEX('FD inverse'!$A$47:$BH$47,1,'FD mesh'!$B$15+1)*Setup!$B$22</f>
        <v>0</v>
      </c>
      <c r="AX391" s="0" t="n">
        <f aca="false">SUMPRODUCT('FD inverse'!$A$48:$BH$48,'FD mesh'!$B$84:$BI$84,$E390:$BL390)+'FD inverse'!$A$48*$C391/Setup!$B$17+INDEX('FD inverse'!$A$48:$BH$48,1,'FD mesh'!$B$15+1)*Setup!$B$22</f>
        <v>0</v>
      </c>
      <c r="AY391" s="0" t="n">
        <f aca="false">SUMPRODUCT('FD inverse'!$A$49:$BH$49,'FD mesh'!$B$84:$BI$84,$E390:$BL390)+'FD inverse'!$A$49*$C391/Setup!$B$17+INDEX('FD inverse'!$A$49:$BH$49,1,'FD mesh'!$B$15+1)*Setup!$B$22</f>
        <v>0</v>
      </c>
      <c r="AZ391" s="0" t="n">
        <f aca="false">SUMPRODUCT('FD inverse'!$A$50:$BH$50,'FD mesh'!$B$84:$BI$84,$E390:$BL390)+'FD inverse'!$A$50*$C391/Setup!$B$17+INDEX('FD inverse'!$A$50:$BH$50,1,'FD mesh'!$B$15+1)*Setup!$B$22</f>
        <v>0</v>
      </c>
      <c r="BA391" s="0" t="n">
        <f aca="false">SUMPRODUCT('FD inverse'!$A$51:$BH$51,'FD mesh'!$B$84:$BI$84,$E390:$BL390)+'FD inverse'!$A$51*$C391/Setup!$B$17+INDEX('FD inverse'!$A$51:$BH$51,1,'FD mesh'!$B$15+1)*Setup!$B$22</f>
        <v>0</v>
      </c>
      <c r="BB391" s="0" t="n">
        <f aca="false">SUMPRODUCT('FD inverse'!$A$52:$BH$52,'FD mesh'!$B$84:$BI$84,$E390:$BL390)+'FD inverse'!$A$52*$C391/Setup!$B$17+INDEX('FD inverse'!$A$52:$BH$52,1,'FD mesh'!$B$15+1)*Setup!$B$22</f>
        <v>0</v>
      </c>
      <c r="BC391" s="0" t="n">
        <f aca="false">SUMPRODUCT('FD inverse'!$A$53:$BH$53,'FD mesh'!$B$84:$BI$84,$E390:$BL390)+'FD inverse'!$A$53*$C391/Setup!$B$17+INDEX('FD inverse'!$A$53:$BH$53,1,'FD mesh'!$B$15+1)*Setup!$B$22</f>
        <v>0</v>
      </c>
      <c r="BD391" s="0" t="n">
        <f aca="false">SUMPRODUCT('FD inverse'!$A$54:$BH$54,'FD mesh'!$B$84:$BI$84,$E390:$BL390)+'FD inverse'!$A$54*$C391/Setup!$B$17+INDEX('FD inverse'!$A$54:$BH$54,1,'FD mesh'!$B$15+1)*Setup!$B$22</f>
        <v>0</v>
      </c>
      <c r="BE391" s="0" t="n">
        <f aca="false">SUMPRODUCT('FD inverse'!$A$55:$BH$55,'FD mesh'!$B$84:$BI$84,$E390:$BL390)+'FD inverse'!$A$55*$C391/Setup!$B$17+INDEX('FD inverse'!$A$55:$BH$55,1,'FD mesh'!$B$15+1)*Setup!$B$22</f>
        <v>0</v>
      </c>
      <c r="BF391" s="0" t="n">
        <f aca="false">SUMPRODUCT('FD inverse'!$A$56:$BH$56,'FD mesh'!$B$84:$BI$84,$E390:$BL390)+'FD inverse'!$A$56*$C391/Setup!$B$17+INDEX('FD inverse'!$A$56:$BH$56,1,'FD mesh'!$B$15+1)*Setup!$B$22</f>
        <v>0</v>
      </c>
      <c r="BG391" s="0" t="n">
        <f aca="false">SUMPRODUCT('FD inverse'!$A$57:$BH$57,'FD mesh'!$B$84:$BI$84,$E390:$BL390)+'FD inverse'!$A$57*$C391/Setup!$B$17+INDEX('FD inverse'!$A$57:$BH$57,1,'FD mesh'!$B$15+1)*Setup!$B$22</f>
        <v>0</v>
      </c>
      <c r="BH391" s="0" t="n">
        <f aca="false">SUMPRODUCT('FD inverse'!$A$58:$BH$58,'FD mesh'!$B$84:$BI$84,$E390:$BL390)+'FD inverse'!$A$58*$C391/Setup!$B$17+INDEX('FD inverse'!$A$58:$BH$58,1,'FD mesh'!$B$15+1)*Setup!$B$22</f>
        <v>0</v>
      </c>
      <c r="BI391" s="0" t="n">
        <f aca="false">SUMPRODUCT('FD inverse'!$A$59:$BH$59,'FD mesh'!$B$84:$BI$84,$E390:$BL390)+'FD inverse'!$A$59*$C391/Setup!$B$17+INDEX('FD inverse'!$A$59:$BH$59,1,'FD mesh'!$B$15+1)*Setup!$B$22</f>
        <v>0</v>
      </c>
      <c r="BJ391" s="0" t="n">
        <f aca="false">SUMPRODUCT('FD inverse'!$A$60:$BH$60,'FD mesh'!$B$84:$BI$84,$E390:$BL390)+'FD inverse'!$A$60*$C391/Setup!$B$17+INDEX('FD inverse'!$A$60:$BH$60,1,'FD mesh'!$B$15+1)*Setup!$B$22</f>
        <v>0</v>
      </c>
      <c r="BK391" s="0" t="n">
        <f aca="false">SUMPRODUCT('FD inverse'!$A$61:$BH$61,'FD mesh'!$B$84:$BI$84,$E390:$BL390)+'FD inverse'!$A$61*$C391/Setup!$B$17+INDEX('FD inverse'!$A$61:$BH$61,1,'FD mesh'!$B$15+1)*Setup!$B$22</f>
        <v>0</v>
      </c>
      <c r="BL391" s="0" t="n">
        <f aca="false">SUMPRODUCT('FD inverse'!$A$62:$BH$62,'FD mesh'!$B$84:$BI$84,$E390:$BL390)+'FD inverse'!$A$62*$C391/Setup!$B$17+INDEX('FD inverse'!$A$62:$BH$62,1,'FD mesh'!$B$15+1)*Setup!$B$22</f>
        <v>0</v>
      </c>
    </row>
    <row r="392" customFormat="false" ht="15" hidden="false" customHeight="false" outlineLevel="0" collapsed="false">
      <c r="A392" s="0" t="n">
        <v>387</v>
      </c>
      <c r="B392" s="0" t="n">
        <f aca="false">A392*Setup!$B$11/3600</f>
        <v>32.25</v>
      </c>
      <c r="C392" s="0" t="n">
        <f aca="false">Setup!$B$7+Setup!$B$8*COS(2*PI()*(B392-Setup!$B$9)/24)</f>
        <v>22.230845239124</v>
      </c>
      <c r="D392" s="0" t="n">
        <f aca="false">(C392-E392)/Setup!$B$17</f>
        <v>3.64992939507618</v>
      </c>
      <c r="E392" s="0" t="n">
        <f aca="false">SUMPRODUCT('FD inverse'!$A$3:$BH$3,'FD mesh'!$B$84:$BI$84,$E391:$BL391)+'FD inverse'!$A$3*$C392/Setup!$B$17+INDEX('FD inverse'!$A$3:$BH$3,1,'FD mesh'!$B$15+1)*Setup!$B$22</f>
        <v>21.7563544177641</v>
      </c>
      <c r="F392" s="0" t="n">
        <f aca="false">SUMPRODUCT('FD inverse'!$A$4:$BH$4,'FD mesh'!$B$84:$BI$84,$E391:$BL391)+'FD inverse'!$A$4*$C392/Setup!$B$17+INDEX('FD inverse'!$A$4:$BH$4,1,'FD mesh'!$B$15+1)*Setup!$B$22</f>
        <v>21.6575918443992</v>
      </c>
      <c r="G392" s="0" t="n">
        <f aca="false">SUMPRODUCT('FD inverse'!$A$5:$BH$5,'FD mesh'!$B$84:$BI$84,$E391:$BL391)+'FD inverse'!$A$5*$C392/Setup!$B$17+INDEX('FD inverse'!$A$5:$BH$5,1,'FD mesh'!$B$15+1)*Setup!$B$22</f>
        <v>21.5754105386434</v>
      </c>
      <c r="H392" s="0" t="n">
        <f aca="false">SUMPRODUCT('FD inverse'!$A$6:$BH$6,'FD mesh'!$B$84:$BI$84,$E391:$BL391)+'FD inverse'!$A$6*$C392/Setup!$B$17+INDEX('FD inverse'!$A$6:$BH$6,1,'FD mesh'!$B$15+1)*Setup!$B$22</f>
        <v>21.3220501648049</v>
      </c>
      <c r="I392" s="0" t="n">
        <f aca="false">SUMPRODUCT('FD inverse'!$A$7:$BH$7,'FD mesh'!$B$84:$BI$84,$E391:$BL391)+'FD inverse'!$A$7*$C392/Setup!$B$17+INDEX('FD inverse'!$A$7:$BH$7,1,'FD mesh'!$B$15+1)*Setup!$B$22</f>
        <v>21.3020533085648</v>
      </c>
      <c r="J392" s="0" t="n">
        <f aca="false">SUMPRODUCT('FD inverse'!$A$8:$BH$8,'FD mesh'!$B$84:$BI$84,$E391:$BL391)+'FD inverse'!$A$8*$C392/Setup!$B$17+INDEX('FD inverse'!$A$8:$BH$8,1,'FD mesh'!$B$15+1)*Setup!$B$22</f>
        <v>21.2857759665449</v>
      </c>
      <c r="K392" s="0" t="n">
        <f aca="false">SUMPRODUCT('FD inverse'!$A$9:$BH$9,'FD mesh'!$B$84:$BI$84,$E391:$BL391)+'FD inverse'!$A$9*$C392/Setup!$B$17+INDEX('FD inverse'!$A$9:$BH$9,1,'FD mesh'!$B$15+1)*Setup!$B$22</f>
        <v>21.2722267534157</v>
      </c>
      <c r="L392" s="0" t="n">
        <f aca="false">SUMPRODUCT('FD inverse'!$A$10:$BH$10,'FD mesh'!$B$84:$BI$84,$E391:$BL391)+'FD inverse'!$A$10*$C392/Setup!$B$17+INDEX('FD inverse'!$A$10:$BH$10,1,'FD mesh'!$B$15+1)*Setup!$B$22</f>
        <v>21.2605464588142</v>
      </c>
      <c r="M392" s="0" t="n">
        <f aca="false">SUMPRODUCT('FD inverse'!$A$11:$BH$11,'FD mesh'!$B$84:$BI$84,$E391:$BL391)+'FD inverse'!$A$11*$C392/Setup!$B$17+INDEX('FD inverse'!$A$11:$BH$11,1,'FD mesh'!$B$15+1)*Setup!$B$22</f>
        <v>21.2500025291945</v>
      </c>
      <c r="N392" s="0" t="n">
        <f aca="false">SUMPRODUCT('FD inverse'!$A$12:$BH$12,'FD mesh'!$B$84:$BI$84,$E391:$BL391)+'FD inverse'!$A$12*$C392/Setup!$B$17+INDEX('FD inverse'!$A$12:$BH$12,1,'FD mesh'!$B$15+1)*Setup!$B$22</f>
        <v>21.2399839433841</v>
      </c>
      <c r="O392" s="0" t="n">
        <f aca="false">SUMPRODUCT('FD inverse'!$A$13:$BH$13,'FD mesh'!$B$84:$BI$84,$E391:$BL391)+'FD inverse'!$A$13*$C392/Setup!$B$17+INDEX('FD inverse'!$A$13:$BH$13,1,'FD mesh'!$B$15+1)*Setup!$B$22</f>
        <v>21.2299966138268</v>
      </c>
      <c r="P392" s="0" t="n">
        <f aca="false">SUMPRODUCT('FD inverse'!$A$14:$BH$14,'FD mesh'!$B$84:$BI$84,$E391:$BL391)+'FD inverse'!$A$14*$C392/Setup!$B$17+INDEX('FD inverse'!$A$14:$BH$14,1,'FD mesh'!$B$15+1)*Setup!$B$22</f>
        <v>21.2196594235196</v>
      </c>
      <c r="Q392" s="0" t="n">
        <f aca="false">SUMPRODUCT('FD inverse'!$A$15:$BH$15,'FD mesh'!$B$84:$BI$84,$E391:$BL391)+'FD inverse'!$A$15*$C392/Setup!$B$17+INDEX('FD inverse'!$A$15:$BH$15,1,'FD mesh'!$B$15+1)*Setup!$B$22</f>
        <v>21.2087009874428</v>
      </c>
      <c r="R392" s="0" t="n">
        <f aca="false">SUMPRODUCT('FD inverse'!$A$16:$BH$16,'FD mesh'!$B$84:$BI$84,$E391:$BL391)+'FD inverse'!$A$16*$C392/Setup!$B$17+INDEX('FD inverse'!$A$16:$BH$16,1,'FD mesh'!$B$15+1)*Setup!$B$22</f>
        <v>21.1969572067274</v>
      </c>
      <c r="S392" s="0" t="n">
        <f aca="false">SUMPRODUCT('FD inverse'!$A$17:$BH$17,'FD mesh'!$B$84:$BI$84,$E391:$BL391)+'FD inverse'!$A$17*$C392/Setup!$B$17+INDEX('FD inverse'!$A$17:$BH$17,1,'FD mesh'!$B$15+1)*Setup!$B$22</f>
        <v>20.8039696845873</v>
      </c>
      <c r="T392" s="0" t="n">
        <f aca="false">SUMPRODUCT('FD inverse'!$A$18:$BH$18,'FD mesh'!$B$84:$BI$84,$E391:$BL391)+'FD inverse'!$A$18*$C392/Setup!$B$17+INDEX('FD inverse'!$A$18:$BH$18,1,'FD mesh'!$B$15+1)*Setup!$B$22</f>
        <v>20.4104786030266</v>
      </c>
      <c r="U392" s="0" t="n">
        <f aca="false">SUMPRODUCT('FD inverse'!$A$19:$BH$19,'FD mesh'!$B$84:$BI$84,$E391:$BL391)+'FD inverse'!$A$19*$C392/Setup!$B$17+INDEX('FD inverse'!$A$19:$BH$19,1,'FD mesh'!$B$15+1)*Setup!$B$22</f>
        <v>20.0164250735256</v>
      </c>
      <c r="V392" s="0" t="n">
        <f aca="false">SUMPRODUCT('FD inverse'!$A$20:$BH$20,'FD mesh'!$B$84:$BI$84,$E391:$BL391)+'FD inverse'!$A$20*$C392/Setup!$B$17+INDEX('FD inverse'!$A$20:$BH$20,1,'FD mesh'!$B$15+1)*Setup!$B$22</f>
        <v>19.6217717830428</v>
      </c>
      <c r="W392" s="0" t="n">
        <f aca="false">SUMPRODUCT('FD inverse'!$A$21:$BH$21,'FD mesh'!$B$84:$BI$84,$E391:$BL391)+'FD inverse'!$A$21*$C392/Setup!$B$17+INDEX('FD inverse'!$A$21:$BH$21,1,'FD mesh'!$B$15+1)*Setup!$B$22</f>
        <v>19.226500883457</v>
      </c>
      <c r="X392" s="0" t="n">
        <f aca="false">SUMPRODUCT('FD inverse'!$A$22:$BH$22,'FD mesh'!$B$84:$BI$84,$E391:$BL391)+'FD inverse'!$A$22*$C392/Setup!$B$17+INDEX('FD inverse'!$A$22:$BH$22,1,'FD mesh'!$B$15+1)*Setup!$B$22</f>
        <v>18.8306119812612</v>
      </c>
      <c r="Y392" s="0" t="n">
        <f aca="false">SUMPRODUCT('FD inverse'!$A$23:$BH$23,'FD mesh'!$B$84:$BI$84,$E391:$BL391)+'FD inverse'!$A$23*$C392/Setup!$B$17+INDEX('FD inverse'!$A$23:$BH$23,1,'FD mesh'!$B$15+1)*Setup!$B$22</f>
        <v>18.4341202226489</v>
      </c>
      <c r="Z392" s="0" t="n">
        <f aca="false">SUMPRODUCT('FD inverse'!$A$24:$BH$24,'FD mesh'!$B$84:$BI$84,$E391:$BL391)+'FD inverse'!$A$24*$C392/Setup!$B$17+INDEX('FD inverse'!$A$24:$BH$24,1,'FD mesh'!$B$15+1)*Setup!$B$22</f>
        <v>18.0370544683287</v>
      </c>
      <c r="AA392" s="0" t="n">
        <f aca="false">SUMPRODUCT('FD inverse'!$A$25:$BH$25,'FD mesh'!$B$84:$BI$84,$E391:$BL391)+'FD inverse'!$A$25*$C392/Setup!$B$17+INDEX('FD inverse'!$A$25:$BH$25,1,'FD mesh'!$B$15+1)*Setup!$B$22</f>
        <v>17.6394555516886</v>
      </c>
      <c r="AB392" s="0" t="n">
        <f aca="false">SUMPRODUCT('FD inverse'!$A$26:$BH$26,'FD mesh'!$B$84:$BI$84,$E391:$BL391)+'FD inverse'!$A$26*$C392/Setup!$B$17+INDEX('FD inverse'!$A$26:$BH$26,1,'FD mesh'!$B$15+1)*Setup!$B$22</f>
        <v>17.2413746132882</v>
      </c>
      <c r="AC392" s="0" t="n">
        <f aca="false">SUMPRODUCT('FD inverse'!$A$27:$BH$27,'FD mesh'!$B$84:$BI$84,$E391:$BL391)+'FD inverse'!$A$27*$C392/Setup!$B$17+INDEX('FD inverse'!$A$27:$BH$27,1,'FD mesh'!$B$15+1)*Setup!$B$22</f>
        <v>16.8428715041067</v>
      </c>
      <c r="AD392" s="0" t="n">
        <f aca="false">SUMPRODUCT('FD inverse'!$A$28:$BH$28,'FD mesh'!$B$84:$BI$84,$E391:$BL391)+'FD inverse'!$A$28*$C392/Setup!$B$17+INDEX('FD inverse'!$A$28:$BH$28,1,'FD mesh'!$B$15+1)*Setup!$B$22</f>
        <v>16.44401324949</v>
      </c>
      <c r="AE392" s="0" t="n">
        <f aca="false">SUMPRODUCT('FD inverse'!$A$29:$BH$29,'FD mesh'!$B$84:$BI$84,$E391:$BL391)+'FD inverse'!$A$29*$C392/Setup!$B$17+INDEX('FD inverse'!$A$29:$BH$29,1,'FD mesh'!$B$15+1)*Setup!$B$22</f>
        <v>16.0448725653303</v>
      </c>
      <c r="AF392" s="0" t="n">
        <f aca="false">SUMPRODUCT('FD inverse'!$A$30:$BH$30,'FD mesh'!$B$84:$BI$84,$E391:$BL391)+'FD inverse'!$A$30*$C392/Setup!$B$17+INDEX('FD inverse'!$A$30:$BH$30,1,'FD mesh'!$B$15+1)*Setup!$B$22</f>
        <v>15.6455264176783</v>
      </c>
      <c r="AG392" s="0" t="n">
        <f aca="false">SUMPRODUCT('FD inverse'!$A$31:$BH$31,'FD mesh'!$B$84:$BI$84,$E391:$BL391)+'FD inverse'!$A$31*$C392/Setup!$B$17+INDEX('FD inverse'!$A$31:$BH$31,1,'FD mesh'!$B$15+1)*Setup!$B$22</f>
        <v>15.2460546167153</v>
      </c>
      <c r="AH392" s="0" t="n">
        <f aca="false">SUMPRODUCT('FD inverse'!$A$32:$BH$32,'FD mesh'!$B$84:$BI$84,$E391:$BL391)+'FD inverse'!$A$32*$C392/Setup!$B$17+INDEX('FD inverse'!$A$32:$BH$32,1,'FD mesh'!$B$15+1)*Setup!$B$22</f>
        <v>15.2291782695969</v>
      </c>
      <c r="AI392" s="0" t="n">
        <f aca="false">SUMPRODUCT('FD inverse'!$A$33:$BH$33,'FD mesh'!$B$84:$BI$84,$E391:$BL391)+'FD inverse'!$A$33*$C392/Setup!$B$17+INDEX('FD inverse'!$A$33:$BH$33,1,'FD mesh'!$B$15+1)*Setup!$B$22</f>
        <v>15.212231622203</v>
      </c>
      <c r="AJ392" s="0" t="n">
        <f aca="false">SUMPRODUCT('FD inverse'!$A$34:$BH$34,'FD mesh'!$B$84:$BI$84,$E391:$BL391)+'FD inverse'!$A$34*$C392/Setup!$B$17+INDEX('FD inverse'!$A$34:$BH$34,1,'FD mesh'!$B$15+1)*Setup!$B$22</f>
        <v>15.1952208511493</v>
      </c>
      <c r="AK392" s="0" t="n">
        <f aca="false">SUMPRODUCT('FD inverse'!$A$35:$BH$35,'FD mesh'!$B$84:$BI$84,$E391:$BL391)+'FD inverse'!$A$35*$C392/Setup!$B$17+INDEX('FD inverse'!$A$35:$BH$35,1,'FD mesh'!$B$15+1)*Setup!$B$22</f>
        <v>15.1781521439522</v>
      </c>
      <c r="AL392" s="0" t="n">
        <f aca="false">SUMPRODUCT('FD inverse'!$A$36:$BH$36,'FD mesh'!$B$84:$BI$84,$E391:$BL391)+'FD inverse'!$A$36*$C392/Setup!$B$17+INDEX('FD inverse'!$A$36:$BH$36,1,'FD mesh'!$B$15+1)*Setup!$B$22</f>
        <v>15.1610316016089</v>
      </c>
      <c r="AM392" s="0" t="n">
        <f aca="false">SUMPRODUCT('FD inverse'!$A$37:$BH$37,'FD mesh'!$B$84:$BI$84,$E391:$BL391)+'FD inverse'!$A$37*$C392/Setup!$B$17+INDEX('FD inverse'!$A$37:$BH$37,1,'FD mesh'!$B$15+1)*Setup!$B$22</f>
        <v>15.1438651662836</v>
      </c>
      <c r="AN392" s="0" t="n">
        <f aca="false">SUMPRODUCT('FD inverse'!$A$38:$BH$38,'FD mesh'!$B$84:$BI$84,$E391:$BL391)+'FD inverse'!$A$38*$C392/Setup!$B$17+INDEX('FD inverse'!$A$38:$BH$38,1,'FD mesh'!$B$15+1)*Setup!$B$22</f>
        <v>15.1266585718906</v>
      </c>
      <c r="AO392" s="0" t="n">
        <f aca="false">SUMPRODUCT('FD inverse'!$A$39:$BH$39,'FD mesh'!$B$84:$BI$84,$E391:$BL391)+'FD inverse'!$A$39*$C392/Setup!$B$17+INDEX('FD inverse'!$A$39:$BH$39,1,'FD mesh'!$B$15+1)*Setup!$B$22</f>
        <v>15.1094173153473</v>
      </c>
      <c r="AP392" s="0" t="n">
        <f aca="false">SUMPRODUCT('FD inverse'!$A$40:$BH$40,'FD mesh'!$B$84:$BI$84,$E391:$BL391)+'FD inverse'!$A$40*$C392/Setup!$B$17+INDEX('FD inverse'!$A$40:$BH$40,1,'FD mesh'!$B$15+1)*Setup!$B$22</f>
        <v>15.0921466462621</v>
      </c>
      <c r="AQ392" s="0" t="n">
        <f aca="false">SUMPRODUCT('FD inverse'!$A$41:$BH$41,'FD mesh'!$B$84:$BI$84,$E391:$BL391)+'FD inverse'!$A$41*$C392/Setup!$B$17+INDEX('FD inverse'!$A$41:$BH$41,1,'FD mesh'!$B$15+1)*Setup!$B$22</f>
        <v>15.0748515728242</v>
      </c>
      <c r="AR392" s="0" t="n">
        <f aca="false">SUMPRODUCT('FD inverse'!$A$42:$BH$42,'FD mesh'!$B$84:$BI$84,$E391:$BL391)+'FD inverse'!$A$42*$C392/Setup!$B$17+INDEX('FD inverse'!$A$42:$BH$42,1,'FD mesh'!$B$15+1)*Setup!$B$22</f>
        <v>15.057536881664</v>
      </c>
      <c r="AS392" s="0" t="n">
        <f aca="false">SUMPRODUCT('FD inverse'!$A$43:$BH$43,'FD mesh'!$B$84:$BI$84,$E391:$BL391)+'FD inverse'!$A$43*$C392/Setup!$B$17+INDEX('FD inverse'!$A$43:$BH$43,1,'FD mesh'!$B$15+1)*Setup!$B$22</f>
        <v>0</v>
      </c>
      <c r="AT392" s="0" t="n">
        <f aca="false">SUMPRODUCT('FD inverse'!$A$44:$BH$44,'FD mesh'!$B$84:$BI$84,$E391:$BL391)+'FD inverse'!$A$44*$C392/Setup!$B$17+INDEX('FD inverse'!$A$44:$BH$44,1,'FD mesh'!$B$15+1)*Setup!$B$22</f>
        <v>0</v>
      </c>
      <c r="AU392" s="0" t="n">
        <f aca="false">SUMPRODUCT('FD inverse'!$A$45:$BH$45,'FD mesh'!$B$84:$BI$84,$E391:$BL391)+'FD inverse'!$A$45*$C392/Setup!$B$17+INDEX('FD inverse'!$A$45:$BH$45,1,'FD mesh'!$B$15+1)*Setup!$B$22</f>
        <v>0</v>
      </c>
      <c r="AV392" s="0" t="n">
        <f aca="false">SUMPRODUCT('FD inverse'!$A$46:$BH$46,'FD mesh'!$B$84:$BI$84,$E391:$BL391)+'FD inverse'!$A$46*$C392/Setup!$B$17+INDEX('FD inverse'!$A$46:$BH$46,1,'FD mesh'!$B$15+1)*Setup!$B$22</f>
        <v>0</v>
      </c>
      <c r="AW392" s="0" t="n">
        <f aca="false">SUMPRODUCT('FD inverse'!$A$47:$BH$47,'FD mesh'!$B$84:$BI$84,$E391:$BL391)+'FD inverse'!$A$47*$C392/Setup!$B$17+INDEX('FD inverse'!$A$47:$BH$47,1,'FD mesh'!$B$15+1)*Setup!$B$22</f>
        <v>0</v>
      </c>
      <c r="AX392" s="0" t="n">
        <f aca="false">SUMPRODUCT('FD inverse'!$A$48:$BH$48,'FD mesh'!$B$84:$BI$84,$E391:$BL391)+'FD inverse'!$A$48*$C392/Setup!$B$17+INDEX('FD inverse'!$A$48:$BH$48,1,'FD mesh'!$B$15+1)*Setup!$B$22</f>
        <v>0</v>
      </c>
      <c r="AY392" s="0" t="n">
        <f aca="false">SUMPRODUCT('FD inverse'!$A$49:$BH$49,'FD mesh'!$B$84:$BI$84,$E391:$BL391)+'FD inverse'!$A$49*$C392/Setup!$B$17+INDEX('FD inverse'!$A$49:$BH$49,1,'FD mesh'!$B$15+1)*Setup!$B$22</f>
        <v>0</v>
      </c>
      <c r="AZ392" s="0" t="n">
        <f aca="false">SUMPRODUCT('FD inverse'!$A$50:$BH$50,'FD mesh'!$B$84:$BI$84,$E391:$BL391)+'FD inverse'!$A$50*$C392/Setup!$B$17+INDEX('FD inverse'!$A$50:$BH$50,1,'FD mesh'!$B$15+1)*Setup!$B$22</f>
        <v>0</v>
      </c>
      <c r="BA392" s="0" t="n">
        <f aca="false">SUMPRODUCT('FD inverse'!$A$51:$BH$51,'FD mesh'!$B$84:$BI$84,$E391:$BL391)+'FD inverse'!$A$51*$C392/Setup!$B$17+INDEX('FD inverse'!$A$51:$BH$51,1,'FD mesh'!$B$15+1)*Setup!$B$22</f>
        <v>0</v>
      </c>
      <c r="BB392" s="0" t="n">
        <f aca="false">SUMPRODUCT('FD inverse'!$A$52:$BH$52,'FD mesh'!$B$84:$BI$84,$E391:$BL391)+'FD inverse'!$A$52*$C392/Setup!$B$17+INDEX('FD inverse'!$A$52:$BH$52,1,'FD mesh'!$B$15+1)*Setup!$B$22</f>
        <v>0</v>
      </c>
      <c r="BC392" s="0" t="n">
        <f aca="false">SUMPRODUCT('FD inverse'!$A$53:$BH$53,'FD mesh'!$B$84:$BI$84,$E391:$BL391)+'FD inverse'!$A$53*$C392/Setup!$B$17+INDEX('FD inverse'!$A$53:$BH$53,1,'FD mesh'!$B$15+1)*Setup!$B$22</f>
        <v>0</v>
      </c>
      <c r="BD392" s="0" t="n">
        <f aca="false">SUMPRODUCT('FD inverse'!$A$54:$BH$54,'FD mesh'!$B$84:$BI$84,$E391:$BL391)+'FD inverse'!$A$54*$C392/Setup!$B$17+INDEX('FD inverse'!$A$54:$BH$54,1,'FD mesh'!$B$15+1)*Setup!$B$22</f>
        <v>0</v>
      </c>
      <c r="BE392" s="0" t="n">
        <f aca="false">SUMPRODUCT('FD inverse'!$A$55:$BH$55,'FD mesh'!$B$84:$BI$84,$E391:$BL391)+'FD inverse'!$A$55*$C392/Setup!$B$17+INDEX('FD inverse'!$A$55:$BH$55,1,'FD mesh'!$B$15+1)*Setup!$B$22</f>
        <v>0</v>
      </c>
      <c r="BF392" s="0" t="n">
        <f aca="false">SUMPRODUCT('FD inverse'!$A$56:$BH$56,'FD mesh'!$B$84:$BI$84,$E391:$BL391)+'FD inverse'!$A$56*$C392/Setup!$B$17+INDEX('FD inverse'!$A$56:$BH$56,1,'FD mesh'!$B$15+1)*Setup!$B$22</f>
        <v>0</v>
      </c>
      <c r="BG392" s="0" t="n">
        <f aca="false">SUMPRODUCT('FD inverse'!$A$57:$BH$57,'FD mesh'!$B$84:$BI$84,$E391:$BL391)+'FD inverse'!$A$57*$C392/Setup!$B$17+INDEX('FD inverse'!$A$57:$BH$57,1,'FD mesh'!$B$15+1)*Setup!$B$22</f>
        <v>0</v>
      </c>
      <c r="BH392" s="0" t="n">
        <f aca="false">SUMPRODUCT('FD inverse'!$A$58:$BH$58,'FD mesh'!$B$84:$BI$84,$E391:$BL391)+'FD inverse'!$A$58*$C392/Setup!$B$17+INDEX('FD inverse'!$A$58:$BH$58,1,'FD mesh'!$B$15+1)*Setup!$B$22</f>
        <v>0</v>
      </c>
      <c r="BI392" s="0" t="n">
        <f aca="false">SUMPRODUCT('FD inverse'!$A$59:$BH$59,'FD mesh'!$B$84:$BI$84,$E391:$BL391)+'FD inverse'!$A$59*$C392/Setup!$B$17+INDEX('FD inverse'!$A$59:$BH$59,1,'FD mesh'!$B$15+1)*Setup!$B$22</f>
        <v>0</v>
      </c>
      <c r="BJ392" s="0" t="n">
        <f aca="false">SUMPRODUCT('FD inverse'!$A$60:$BH$60,'FD mesh'!$B$84:$BI$84,$E391:$BL391)+'FD inverse'!$A$60*$C392/Setup!$B$17+INDEX('FD inverse'!$A$60:$BH$60,1,'FD mesh'!$B$15+1)*Setup!$B$22</f>
        <v>0</v>
      </c>
      <c r="BK392" s="0" t="n">
        <f aca="false">SUMPRODUCT('FD inverse'!$A$61:$BH$61,'FD mesh'!$B$84:$BI$84,$E391:$BL391)+'FD inverse'!$A$61*$C392/Setup!$B$17+INDEX('FD inverse'!$A$61:$BH$61,1,'FD mesh'!$B$15+1)*Setup!$B$22</f>
        <v>0</v>
      </c>
      <c r="BL392" s="0" t="n">
        <f aca="false">SUMPRODUCT('FD inverse'!$A$62:$BH$62,'FD mesh'!$B$84:$BI$84,$E391:$BL391)+'FD inverse'!$A$62*$C392/Setup!$B$17+INDEX('FD inverse'!$A$62:$BH$62,1,'FD mesh'!$B$15+1)*Setup!$B$22</f>
        <v>0</v>
      </c>
    </row>
    <row r="393" customFormat="false" ht="15" hidden="false" customHeight="false" outlineLevel="0" collapsed="false">
      <c r="A393" s="0" t="n">
        <v>388</v>
      </c>
      <c r="B393" s="0" t="n">
        <f aca="false">A393*Setup!$B$11/3600</f>
        <v>32.3333333333333</v>
      </c>
      <c r="C393" s="0" t="n">
        <f aca="false">Setup!$B$7+Setup!$B$8*COS(2*PI()*(B393-Setup!$B$9)/24)</f>
        <v>22.3095269530372</v>
      </c>
      <c r="D393" s="0" t="n">
        <f aca="false">(C393-E393)/Setup!$B$17</f>
        <v>3.90023781992871</v>
      </c>
      <c r="E393" s="0" t="n">
        <f aca="false">SUMPRODUCT('FD inverse'!$A$3:$BH$3,'FD mesh'!$B$84:$BI$84,$E392:$BL392)+'FD inverse'!$A$3*$C393/Setup!$B$17+INDEX('FD inverse'!$A$3:$BH$3,1,'FD mesh'!$B$15+1)*Setup!$B$22</f>
        <v>21.8024960364465</v>
      </c>
      <c r="F393" s="0" t="n">
        <f aca="false">SUMPRODUCT('FD inverse'!$A$4:$BH$4,'FD mesh'!$B$84:$BI$84,$E392:$BL392)+'FD inverse'!$A$4*$C393/Setup!$B$17+INDEX('FD inverse'!$A$4:$BH$4,1,'FD mesh'!$B$15+1)*Setup!$B$22</f>
        <v>21.6964309020109</v>
      </c>
      <c r="G393" s="0" t="n">
        <f aca="false">SUMPRODUCT('FD inverse'!$A$5:$BH$5,'FD mesh'!$B$84:$BI$84,$E392:$BL392)+'FD inverse'!$A$5*$C393/Setup!$B$17+INDEX('FD inverse'!$A$5:$BH$5,1,'FD mesh'!$B$15+1)*Setup!$B$22</f>
        <v>21.6072229974414</v>
      </c>
      <c r="H393" s="0" t="n">
        <f aca="false">SUMPRODUCT('FD inverse'!$A$6:$BH$6,'FD mesh'!$B$84:$BI$84,$E392:$BL392)+'FD inverse'!$A$6*$C393/Setup!$B$17+INDEX('FD inverse'!$A$6:$BH$6,1,'FD mesh'!$B$15+1)*Setup!$B$22</f>
        <v>21.3306810226283</v>
      </c>
      <c r="I393" s="0" t="n">
        <f aca="false">SUMPRODUCT('FD inverse'!$A$7:$BH$7,'FD mesh'!$B$84:$BI$84,$E392:$BL392)+'FD inverse'!$A$7*$C393/Setup!$B$17+INDEX('FD inverse'!$A$7:$BH$7,1,'FD mesh'!$B$15+1)*Setup!$B$22</f>
        <v>21.3087542572534</v>
      </c>
      <c r="J393" s="0" t="n">
        <f aca="false">SUMPRODUCT('FD inverse'!$A$8:$BH$8,'FD mesh'!$B$84:$BI$84,$E392:$BL392)+'FD inverse'!$A$8*$C393/Setup!$B$17+INDEX('FD inverse'!$A$8:$BH$8,1,'FD mesh'!$B$15+1)*Setup!$B$22</f>
        <v>21.2907808539368</v>
      </c>
      <c r="K393" s="0" t="n">
        <f aca="false">SUMPRODUCT('FD inverse'!$A$9:$BH$9,'FD mesh'!$B$84:$BI$84,$E392:$BL392)+'FD inverse'!$A$9*$C393/Setup!$B$17+INDEX('FD inverse'!$A$9:$BH$9,1,'FD mesh'!$B$15+1)*Setup!$B$22</f>
        <v>21.2757601865446</v>
      </c>
      <c r="L393" s="0" t="n">
        <f aca="false">SUMPRODUCT('FD inverse'!$A$10:$BH$10,'FD mesh'!$B$84:$BI$84,$E392:$BL392)+'FD inverse'!$A$10*$C393/Setup!$B$17+INDEX('FD inverse'!$A$10:$BH$10,1,'FD mesh'!$B$15+1)*Setup!$B$22</f>
        <v>21.2628241404673</v>
      </c>
      <c r="M393" s="0" t="n">
        <f aca="false">SUMPRODUCT('FD inverse'!$A$11:$BH$11,'FD mesh'!$B$84:$BI$84,$E392:$BL392)+'FD inverse'!$A$11*$C393/Setup!$B$17+INDEX('FD inverse'!$A$11:$BH$11,1,'FD mesh'!$B$15+1)*Setup!$B$22</f>
        <v>21.2512318593772</v>
      </c>
      <c r="N393" s="0" t="n">
        <f aca="false">SUMPRODUCT('FD inverse'!$A$12:$BH$12,'FD mesh'!$B$84:$BI$84,$E392:$BL392)+'FD inverse'!$A$12*$C393/Setup!$B$17+INDEX('FD inverse'!$A$12:$BH$12,1,'FD mesh'!$B$15+1)*Setup!$B$22</f>
        <v>21.2403648468314</v>
      </c>
      <c r="O393" s="0" t="n">
        <f aca="false">SUMPRODUCT('FD inverse'!$A$13:$BH$13,'FD mesh'!$B$84:$BI$84,$E392:$BL392)+'FD inverse'!$A$13*$C393/Setup!$B$17+INDEX('FD inverse'!$A$13:$BH$13,1,'FD mesh'!$B$15+1)*Setup!$B$22</f>
        <v>21.2297225560833</v>
      </c>
      <c r="P393" s="0" t="n">
        <f aca="false">SUMPRODUCT('FD inverse'!$A$14:$BH$14,'FD mesh'!$B$84:$BI$84,$E392:$BL392)+'FD inverse'!$A$14*$C393/Setup!$B$17+INDEX('FD inverse'!$A$14:$BH$14,1,'FD mesh'!$B$15+1)*Setup!$B$22</f>
        <v>21.218918579351</v>
      </c>
      <c r="Q393" s="0" t="n">
        <f aca="false">SUMPRODUCT('FD inverse'!$A$15:$BH$15,'FD mesh'!$B$84:$BI$84,$E392:$BL392)+'FD inverse'!$A$15*$C393/Setup!$B$17+INDEX('FD inverse'!$A$15:$BH$15,1,'FD mesh'!$B$15+1)*Setup!$B$22</f>
        <v>21.2076775264129</v>
      </c>
      <c r="R393" s="0" t="n">
        <f aca="false">SUMPRODUCT('FD inverse'!$A$16:$BH$16,'FD mesh'!$B$84:$BI$84,$E392:$BL392)+'FD inverse'!$A$16*$C393/Setup!$B$17+INDEX('FD inverse'!$A$16:$BH$16,1,'FD mesh'!$B$15+1)*Setup!$B$22</f>
        <v>21.1958326616577</v>
      </c>
      <c r="S393" s="0" t="n">
        <f aca="false">SUMPRODUCT('FD inverse'!$A$17:$BH$17,'FD mesh'!$B$84:$BI$84,$E392:$BL392)+'FD inverse'!$A$17*$C393/Setup!$B$17+INDEX('FD inverse'!$A$17:$BH$17,1,'FD mesh'!$B$15+1)*Setup!$B$22</f>
        <v>20.8025373206006</v>
      </c>
      <c r="T393" s="0" t="n">
        <f aca="false">SUMPRODUCT('FD inverse'!$A$18:$BH$18,'FD mesh'!$B$84:$BI$84,$E392:$BL392)+'FD inverse'!$A$18*$C393/Setup!$B$17+INDEX('FD inverse'!$A$18:$BH$18,1,'FD mesh'!$B$15+1)*Setup!$B$22</f>
        <v>20.4088204552846</v>
      </c>
      <c r="U393" s="0" t="n">
        <f aca="false">SUMPRODUCT('FD inverse'!$A$19:$BH$19,'FD mesh'!$B$84:$BI$84,$E392:$BL392)+'FD inverse'!$A$19*$C393/Setup!$B$17+INDEX('FD inverse'!$A$19:$BH$19,1,'FD mesh'!$B$15+1)*Setup!$B$22</f>
        <v>20.0146156207759</v>
      </c>
      <c r="V393" s="0" t="n">
        <f aca="false">SUMPRODUCT('FD inverse'!$A$20:$BH$20,'FD mesh'!$B$84:$BI$84,$E392:$BL392)+'FD inverse'!$A$20*$C393/Setup!$B$17+INDEX('FD inverse'!$A$20:$BH$20,1,'FD mesh'!$B$15+1)*Setup!$B$22</f>
        <v>19.6198782901724</v>
      </c>
      <c r="W393" s="0" t="n">
        <f aca="false">SUMPRODUCT('FD inverse'!$A$21:$BH$21,'FD mesh'!$B$84:$BI$84,$E392:$BL392)+'FD inverse'!$A$21*$C393/Setup!$B$17+INDEX('FD inverse'!$A$21:$BH$21,1,'FD mesh'!$B$15+1)*Setup!$B$22</f>
        <v>19.2245837316669</v>
      </c>
      <c r="X393" s="0" t="n">
        <f aca="false">SUMPRODUCT('FD inverse'!$A$22:$BH$22,'FD mesh'!$B$84:$BI$84,$E392:$BL392)+'FD inverse'!$A$22*$C393/Setup!$B$17+INDEX('FD inverse'!$A$22:$BH$22,1,'FD mesh'!$B$15+1)*Setup!$B$22</f>
        <v>18.8287249827776</v>
      </c>
      <c r="Y393" s="0" t="n">
        <f aca="false">SUMPRODUCT('FD inverse'!$A$23:$BH$23,'FD mesh'!$B$84:$BI$84,$E392:$BL392)+'FD inverse'!$A$23*$C393/Setup!$B$17+INDEX('FD inverse'!$A$23:$BH$23,1,'FD mesh'!$B$15+1)*Setup!$B$22</f>
        <v>18.4323109171916</v>
      </c>
      <c r="Z393" s="0" t="n">
        <f aca="false">SUMPRODUCT('FD inverse'!$A$24:$BH$24,'FD mesh'!$B$84:$BI$84,$E392:$BL392)+'FD inverse'!$A$24*$C393/Setup!$B$17+INDEX('FD inverse'!$A$24:$BH$24,1,'FD mesh'!$B$15+1)*Setup!$B$22</f>
        <v>18.0353643988568</v>
      </c>
      <c r="AA393" s="0" t="n">
        <f aca="false">SUMPRODUCT('FD inverse'!$A$25:$BH$25,'FD mesh'!$B$84:$BI$84,$E392:$BL392)+'FD inverse'!$A$25*$C393/Setup!$B$17+INDEX('FD inverse'!$A$25:$BH$25,1,'FD mesh'!$B$15+1)*Setup!$B$22</f>
        <v>17.6379205172203</v>
      </c>
      <c r="AB393" s="0" t="n">
        <f aca="false">SUMPRODUCT('FD inverse'!$A$26:$BH$26,'FD mesh'!$B$84:$BI$84,$E392:$BL392)+'FD inverse'!$A$26*$C393/Setup!$B$17+INDEX('FD inverse'!$A$26:$BH$26,1,'FD mesh'!$B$15+1)*Setup!$B$22</f>
        <v>17.2400248968687</v>
      </c>
      <c r="AC393" s="0" t="n">
        <f aca="false">SUMPRODUCT('FD inverse'!$A$27:$BH$27,'FD mesh'!$B$84:$BI$84,$E392:$BL392)+'FD inverse'!$A$27*$C393/Setup!$B$17+INDEX('FD inverse'!$A$27:$BH$27,1,'FD mesh'!$B$15+1)*Setup!$B$22</f>
        <v>16.8417320742567</v>
      </c>
      <c r="AD393" s="0" t="n">
        <f aca="false">SUMPRODUCT('FD inverse'!$A$28:$BH$28,'FD mesh'!$B$84:$BI$84,$E392:$BL392)+'FD inverse'!$A$28*$C393/Setup!$B$17+INDEX('FD inverse'!$A$28:$BH$28,1,'FD mesh'!$B$15+1)*Setup!$B$22</f>
        <v>16.4431039337173</v>
      </c>
      <c r="AE393" s="0" t="n">
        <f aca="false">SUMPRODUCT('FD inverse'!$A$29:$BH$29,'FD mesh'!$B$84:$BI$84,$E392:$BL392)+'FD inverse'!$A$29*$C393/Setup!$B$17+INDEX('FD inverse'!$A$29:$BH$29,1,'FD mesh'!$B$15+1)*Setup!$B$22</f>
        <v>16.0442081945362</v>
      </c>
      <c r="AF393" s="0" t="n">
        <f aca="false">SUMPRODUCT('FD inverse'!$A$30:$BH$30,'FD mesh'!$B$84:$BI$84,$E392:$BL392)+'FD inverse'!$A$30*$C393/Setup!$B$17+INDEX('FD inverse'!$A$30:$BH$30,1,'FD mesh'!$B$15+1)*Setup!$B$22</f>
        <v>15.6451169405215</v>
      </c>
      <c r="AG393" s="0" t="n">
        <f aca="false">SUMPRODUCT('FD inverse'!$A$31:$BH$31,'FD mesh'!$B$84:$BI$84,$E392:$BL392)+'FD inverse'!$A$31*$C393/Setup!$B$17+INDEX('FD inverse'!$A$31:$BH$31,1,'FD mesh'!$B$15+1)*Setup!$B$22</f>
        <v>15.2459051832292</v>
      </c>
      <c r="AH393" s="0" t="n">
        <f aca="false">SUMPRODUCT('FD inverse'!$A$32:$BH$32,'FD mesh'!$B$84:$BI$84,$E392:$BL392)+'FD inverse'!$A$32*$C393/Setup!$B$17+INDEX('FD inverse'!$A$32:$BH$32,1,'FD mesh'!$B$15+1)*Setup!$B$22</f>
        <v>15.2290401524438</v>
      </c>
      <c r="AI393" s="0" t="n">
        <f aca="false">SUMPRODUCT('FD inverse'!$A$33:$BH$33,'FD mesh'!$B$84:$BI$84,$E392:$BL392)+'FD inverse'!$A$33*$C393/Setup!$B$17+INDEX('FD inverse'!$A$33:$BH$33,1,'FD mesh'!$B$15+1)*Setup!$B$22</f>
        <v>15.2121052035741</v>
      </c>
      <c r="AJ393" s="0" t="n">
        <f aca="false">SUMPRODUCT('FD inverse'!$A$34:$BH$34,'FD mesh'!$B$84:$BI$84,$E392:$BL392)+'FD inverse'!$A$34*$C393/Setup!$B$17+INDEX('FD inverse'!$A$34:$BH$34,1,'FD mesh'!$B$15+1)*Setup!$B$22</f>
        <v>15.1951062586827</v>
      </c>
      <c r="AK393" s="0" t="n">
        <f aca="false">SUMPRODUCT('FD inverse'!$A$35:$BH$35,'FD mesh'!$B$84:$BI$84,$E392:$BL392)+'FD inverse'!$A$35*$C393/Setup!$B$17+INDEX('FD inverse'!$A$35:$BH$35,1,'FD mesh'!$B$15+1)*Setup!$B$22</f>
        <v>15.1780493044454</v>
      </c>
      <c r="AL393" s="0" t="n">
        <f aca="false">SUMPRODUCT('FD inverse'!$A$36:$BH$36,'FD mesh'!$B$84:$BI$84,$E392:$BL392)+'FD inverse'!$A$36*$C393/Setup!$B$17+INDEX('FD inverse'!$A$36:$BH$36,1,'FD mesh'!$B$15+1)*Setup!$B$22</f>
        <v>15.1609402904809</v>
      </c>
      <c r="AM393" s="0" t="n">
        <f aca="false">SUMPRODUCT('FD inverse'!$A$37:$BH$37,'FD mesh'!$B$84:$BI$84,$E392:$BL392)+'FD inverse'!$A$37*$C393/Setup!$B$17+INDEX('FD inverse'!$A$37:$BH$37,1,'FD mesh'!$B$15+1)*Setup!$B$22</f>
        <v>15.1437850527203</v>
      </c>
      <c r="AN393" s="0" t="n">
        <f aca="false">SUMPRODUCT('FD inverse'!$A$38:$BH$38,'FD mesh'!$B$84:$BI$84,$E392:$BL392)+'FD inverse'!$A$38*$C393/Setup!$B$17+INDEX('FD inverse'!$A$38:$BH$38,1,'FD mesh'!$B$15+1)*Setup!$B$22</f>
        <v>15.1265892596288</v>
      </c>
      <c r="AO393" s="0" t="n">
        <f aca="false">SUMPRODUCT('FD inverse'!$A$39:$BH$39,'FD mesh'!$B$84:$BI$84,$E392:$BL392)+'FD inverse'!$A$39*$C393/Setup!$B$17+INDEX('FD inverse'!$A$39:$BH$39,1,'FD mesh'!$B$15+1)*Setup!$B$22</f>
        <v>15.1093583790738</v>
      </c>
      <c r="AP393" s="0" t="n">
        <f aca="false">SUMPRODUCT('FD inverse'!$A$40:$BH$40,'FD mesh'!$B$84:$BI$84,$E392:$BL392)+'FD inverse'!$A$40*$C393/Setup!$B$17+INDEX('FD inverse'!$A$40:$BH$40,1,'FD mesh'!$B$15+1)*Setup!$B$22</f>
        <v>15.0920976636198</v>
      </c>
      <c r="AQ393" s="0" t="n">
        <f aca="false">SUMPRODUCT('FD inverse'!$A$41:$BH$41,'FD mesh'!$B$84:$BI$84,$E392:$BL392)+'FD inverse'!$A$41*$C393/Setup!$B$17+INDEX('FD inverse'!$A$41:$BH$41,1,'FD mesh'!$B$15+1)*Setup!$B$22</f>
        <v>15.074812152024</v>
      </c>
      <c r="AR393" s="0" t="n">
        <f aca="false">SUMPRODUCT('FD inverse'!$A$42:$BH$42,'FD mesh'!$B$84:$BI$84,$E392:$BL392)+'FD inverse'!$A$42*$C393/Setup!$B$17+INDEX('FD inverse'!$A$42:$BH$42,1,'FD mesh'!$B$15+1)*Setup!$B$22</f>
        <v>15.0575066847113</v>
      </c>
      <c r="AS393" s="0" t="n">
        <f aca="false">SUMPRODUCT('FD inverse'!$A$43:$BH$43,'FD mesh'!$B$84:$BI$84,$E392:$BL392)+'FD inverse'!$A$43*$C393/Setup!$B$17+INDEX('FD inverse'!$A$43:$BH$43,1,'FD mesh'!$B$15+1)*Setup!$B$22</f>
        <v>0</v>
      </c>
      <c r="AT393" s="0" t="n">
        <f aca="false">SUMPRODUCT('FD inverse'!$A$44:$BH$44,'FD mesh'!$B$84:$BI$84,$E392:$BL392)+'FD inverse'!$A$44*$C393/Setup!$B$17+INDEX('FD inverse'!$A$44:$BH$44,1,'FD mesh'!$B$15+1)*Setup!$B$22</f>
        <v>0</v>
      </c>
      <c r="AU393" s="0" t="n">
        <f aca="false">SUMPRODUCT('FD inverse'!$A$45:$BH$45,'FD mesh'!$B$84:$BI$84,$E392:$BL392)+'FD inverse'!$A$45*$C393/Setup!$B$17+INDEX('FD inverse'!$A$45:$BH$45,1,'FD mesh'!$B$15+1)*Setup!$B$22</f>
        <v>0</v>
      </c>
      <c r="AV393" s="0" t="n">
        <f aca="false">SUMPRODUCT('FD inverse'!$A$46:$BH$46,'FD mesh'!$B$84:$BI$84,$E392:$BL392)+'FD inverse'!$A$46*$C393/Setup!$B$17+INDEX('FD inverse'!$A$46:$BH$46,1,'FD mesh'!$B$15+1)*Setup!$B$22</f>
        <v>0</v>
      </c>
      <c r="AW393" s="0" t="n">
        <f aca="false">SUMPRODUCT('FD inverse'!$A$47:$BH$47,'FD mesh'!$B$84:$BI$84,$E392:$BL392)+'FD inverse'!$A$47*$C393/Setup!$B$17+INDEX('FD inverse'!$A$47:$BH$47,1,'FD mesh'!$B$15+1)*Setup!$B$22</f>
        <v>0</v>
      </c>
      <c r="AX393" s="0" t="n">
        <f aca="false">SUMPRODUCT('FD inverse'!$A$48:$BH$48,'FD mesh'!$B$84:$BI$84,$E392:$BL392)+'FD inverse'!$A$48*$C393/Setup!$B$17+INDEX('FD inverse'!$A$48:$BH$48,1,'FD mesh'!$B$15+1)*Setup!$B$22</f>
        <v>0</v>
      </c>
      <c r="AY393" s="0" t="n">
        <f aca="false">SUMPRODUCT('FD inverse'!$A$49:$BH$49,'FD mesh'!$B$84:$BI$84,$E392:$BL392)+'FD inverse'!$A$49*$C393/Setup!$B$17+INDEX('FD inverse'!$A$49:$BH$49,1,'FD mesh'!$B$15+1)*Setup!$B$22</f>
        <v>0</v>
      </c>
      <c r="AZ393" s="0" t="n">
        <f aca="false">SUMPRODUCT('FD inverse'!$A$50:$BH$50,'FD mesh'!$B$84:$BI$84,$E392:$BL392)+'FD inverse'!$A$50*$C393/Setup!$B$17+INDEX('FD inverse'!$A$50:$BH$50,1,'FD mesh'!$B$15+1)*Setup!$B$22</f>
        <v>0</v>
      </c>
      <c r="BA393" s="0" t="n">
        <f aca="false">SUMPRODUCT('FD inverse'!$A$51:$BH$51,'FD mesh'!$B$84:$BI$84,$E392:$BL392)+'FD inverse'!$A$51*$C393/Setup!$B$17+INDEX('FD inverse'!$A$51:$BH$51,1,'FD mesh'!$B$15+1)*Setup!$B$22</f>
        <v>0</v>
      </c>
      <c r="BB393" s="0" t="n">
        <f aca="false">SUMPRODUCT('FD inverse'!$A$52:$BH$52,'FD mesh'!$B$84:$BI$84,$E392:$BL392)+'FD inverse'!$A$52*$C393/Setup!$B$17+INDEX('FD inverse'!$A$52:$BH$52,1,'FD mesh'!$B$15+1)*Setup!$B$22</f>
        <v>0</v>
      </c>
      <c r="BC393" s="0" t="n">
        <f aca="false">SUMPRODUCT('FD inverse'!$A$53:$BH$53,'FD mesh'!$B$84:$BI$84,$E392:$BL392)+'FD inverse'!$A$53*$C393/Setup!$B$17+INDEX('FD inverse'!$A$53:$BH$53,1,'FD mesh'!$B$15+1)*Setup!$B$22</f>
        <v>0</v>
      </c>
      <c r="BD393" s="0" t="n">
        <f aca="false">SUMPRODUCT('FD inverse'!$A$54:$BH$54,'FD mesh'!$B$84:$BI$84,$E392:$BL392)+'FD inverse'!$A$54*$C393/Setup!$B$17+INDEX('FD inverse'!$A$54:$BH$54,1,'FD mesh'!$B$15+1)*Setup!$B$22</f>
        <v>0</v>
      </c>
      <c r="BE393" s="0" t="n">
        <f aca="false">SUMPRODUCT('FD inverse'!$A$55:$BH$55,'FD mesh'!$B$84:$BI$84,$E392:$BL392)+'FD inverse'!$A$55*$C393/Setup!$B$17+INDEX('FD inverse'!$A$55:$BH$55,1,'FD mesh'!$B$15+1)*Setup!$B$22</f>
        <v>0</v>
      </c>
      <c r="BF393" s="0" t="n">
        <f aca="false">SUMPRODUCT('FD inverse'!$A$56:$BH$56,'FD mesh'!$B$84:$BI$84,$E392:$BL392)+'FD inverse'!$A$56*$C393/Setup!$B$17+INDEX('FD inverse'!$A$56:$BH$56,1,'FD mesh'!$B$15+1)*Setup!$B$22</f>
        <v>0</v>
      </c>
      <c r="BG393" s="0" t="n">
        <f aca="false">SUMPRODUCT('FD inverse'!$A$57:$BH$57,'FD mesh'!$B$84:$BI$84,$E392:$BL392)+'FD inverse'!$A$57*$C393/Setup!$B$17+INDEX('FD inverse'!$A$57:$BH$57,1,'FD mesh'!$B$15+1)*Setup!$B$22</f>
        <v>0</v>
      </c>
      <c r="BH393" s="0" t="n">
        <f aca="false">SUMPRODUCT('FD inverse'!$A$58:$BH$58,'FD mesh'!$B$84:$BI$84,$E392:$BL392)+'FD inverse'!$A$58*$C393/Setup!$B$17+INDEX('FD inverse'!$A$58:$BH$58,1,'FD mesh'!$B$15+1)*Setup!$B$22</f>
        <v>0</v>
      </c>
      <c r="BI393" s="0" t="n">
        <f aca="false">SUMPRODUCT('FD inverse'!$A$59:$BH$59,'FD mesh'!$B$84:$BI$84,$E392:$BL392)+'FD inverse'!$A$59*$C393/Setup!$B$17+INDEX('FD inverse'!$A$59:$BH$59,1,'FD mesh'!$B$15+1)*Setup!$B$22</f>
        <v>0</v>
      </c>
      <c r="BJ393" s="0" t="n">
        <f aca="false">SUMPRODUCT('FD inverse'!$A$60:$BH$60,'FD mesh'!$B$84:$BI$84,$E392:$BL392)+'FD inverse'!$A$60*$C393/Setup!$B$17+INDEX('FD inverse'!$A$60:$BH$60,1,'FD mesh'!$B$15+1)*Setup!$B$22</f>
        <v>0</v>
      </c>
      <c r="BK393" s="0" t="n">
        <f aca="false">SUMPRODUCT('FD inverse'!$A$61:$BH$61,'FD mesh'!$B$84:$BI$84,$E392:$BL392)+'FD inverse'!$A$61*$C393/Setup!$B$17+INDEX('FD inverse'!$A$61:$BH$61,1,'FD mesh'!$B$15+1)*Setup!$B$22</f>
        <v>0</v>
      </c>
      <c r="BL393" s="0" t="n">
        <f aca="false">SUMPRODUCT('FD inverse'!$A$62:$BH$62,'FD mesh'!$B$84:$BI$84,$E392:$BL392)+'FD inverse'!$A$62*$C393/Setup!$B$17+INDEX('FD inverse'!$A$62:$BH$62,1,'FD mesh'!$B$15+1)*Setup!$B$22</f>
        <v>0</v>
      </c>
    </row>
    <row r="394" customFormat="false" ht="15" hidden="false" customHeight="false" outlineLevel="0" collapsed="false">
      <c r="A394" s="0" t="n">
        <v>389</v>
      </c>
      <c r="B394" s="0" t="n">
        <f aca="false">A394*Setup!$B$11/3600</f>
        <v>32.4166666666667</v>
      </c>
      <c r="C394" s="0" t="n">
        <f aca="false">Setup!$B$7+Setup!$B$8*COS(2*PI()*(B394-Setup!$B$9)/24)</f>
        <v>22.3890132405651</v>
      </c>
      <c r="D394" s="0" t="n">
        <f aca="false">(C394-E394)/Setup!$B$17</f>
        <v>4.15167983955703</v>
      </c>
      <c r="E394" s="0" t="n">
        <f aca="false">SUMPRODUCT('FD inverse'!$A$3:$BH$3,'FD mesh'!$B$84:$BI$84,$E393:$BL393)+'FD inverse'!$A$3*$C394/Setup!$B$17+INDEX('FD inverse'!$A$3:$BH$3,1,'FD mesh'!$B$15+1)*Setup!$B$22</f>
        <v>21.8492948614226</v>
      </c>
      <c r="F394" s="0" t="n">
        <f aca="false">SUMPRODUCT('FD inverse'!$A$4:$BH$4,'FD mesh'!$B$84:$BI$84,$E393:$BL393)+'FD inverse'!$A$4*$C394/Setup!$B$17+INDEX('FD inverse'!$A$4:$BH$4,1,'FD mesh'!$B$15+1)*Setup!$B$22</f>
        <v>21.7358889564393</v>
      </c>
      <c r="G394" s="0" t="n">
        <f aca="false">SUMPRODUCT('FD inverse'!$A$5:$BH$5,'FD mesh'!$B$84:$BI$84,$E393:$BL393)+'FD inverse'!$A$5*$C394/Setup!$B$17+INDEX('FD inverse'!$A$5:$BH$5,1,'FD mesh'!$B$15+1)*Setup!$B$22</f>
        <v>21.639608943135</v>
      </c>
      <c r="H394" s="0" t="n">
        <f aca="false">SUMPRODUCT('FD inverse'!$A$6:$BH$6,'FD mesh'!$B$84:$BI$84,$E393:$BL393)+'FD inverse'!$A$6*$C394/Setup!$B$17+INDEX('FD inverse'!$A$6:$BH$6,1,'FD mesh'!$B$15+1)*Setup!$B$22</f>
        <v>21.3397228505009</v>
      </c>
      <c r="I394" s="0" t="n">
        <f aca="false">SUMPRODUCT('FD inverse'!$A$7:$BH$7,'FD mesh'!$B$84:$BI$84,$E393:$BL393)+'FD inverse'!$A$7*$C394/Setup!$B$17+INDEX('FD inverse'!$A$7:$BH$7,1,'FD mesh'!$B$15+1)*Setup!$B$22</f>
        <v>21.3158514640946</v>
      </c>
      <c r="J394" s="0" t="n">
        <f aca="false">SUMPRODUCT('FD inverse'!$A$8:$BH$8,'FD mesh'!$B$84:$BI$84,$E393:$BL393)+'FD inverse'!$A$8*$C394/Setup!$B$17+INDEX('FD inverse'!$A$8:$BH$8,1,'FD mesh'!$B$15+1)*Setup!$B$22</f>
        <v>21.2961672203674</v>
      </c>
      <c r="K394" s="0" t="n">
        <f aca="false">SUMPRODUCT('FD inverse'!$A$9:$BH$9,'FD mesh'!$B$84:$BI$84,$E393:$BL393)+'FD inverse'!$A$9*$C394/Setup!$B$17+INDEX('FD inverse'!$A$9:$BH$9,1,'FD mesh'!$B$15+1)*Setup!$B$22</f>
        <v>21.2796607739443</v>
      </c>
      <c r="L394" s="0" t="n">
        <f aca="false">SUMPRODUCT('FD inverse'!$A$10:$BH$10,'FD mesh'!$B$84:$BI$84,$E393:$BL393)+'FD inverse'!$A$10*$C394/Setup!$B$17+INDEX('FD inverse'!$A$10:$BH$10,1,'FD mesh'!$B$15+1)*Setup!$B$22</f>
        <v>21.2654555590255</v>
      </c>
      <c r="M394" s="0" t="n">
        <f aca="false">SUMPRODUCT('FD inverse'!$A$11:$BH$11,'FD mesh'!$B$84:$BI$84,$E393:$BL393)+'FD inverse'!$A$11*$C394/Setup!$B$17+INDEX('FD inverse'!$A$11:$BH$11,1,'FD mesh'!$B$15+1)*Setup!$B$22</f>
        <v>21.2528028034331</v>
      </c>
      <c r="N394" s="0" t="n">
        <f aca="false">SUMPRODUCT('FD inverse'!$A$12:$BH$12,'FD mesh'!$B$84:$BI$84,$E393:$BL393)+'FD inverse'!$A$12*$C394/Setup!$B$17+INDEX('FD inverse'!$A$12:$BH$12,1,'FD mesh'!$B$15+1)*Setup!$B$22</f>
        <v>21.2410768584931</v>
      </c>
      <c r="O394" s="0" t="n">
        <f aca="false">SUMPRODUCT('FD inverse'!$A$13:$BH$13,'FD mesh'!$B$84:$BI$84,$E393:$BL393)+'FD inverse'!$A$13*$C394/Setup!$B$17+INDEX('FD inverse'!$A$13:$BH$13,1,'FD mesh'!$B$15+1)*Setup!$B$22</f>
        <v>21.2297709794303</v>
      </c>
      <c r="P394" s="0" t="n">
        <f aca="false">SUMPRODUCT('FD inverse'!$A$14:$BH$14,'FD mesh'!$B$84:$BI$84,$E393:$BL393)+'FD inverse'!$A$14*$C394/Setup!$B$17+INDEX('FD inverse'!$A$14:$BH$14,1,'FD mesh'!$B$15+1)*Setup!$B$22</f>
        <v>21.2184936687138</v>
      </c>
      <c r="Q394" s="0" t="n">
        <f aca="false">SUMPRODUCT('FD inverse'!$A$15:$BH$15,'FD mesh'!$B$84:$BI$84,$E393:$BL393)+'FD inverse'!$A$15*$C394/Setup!$B$17+INDEX('FD inverse'!$A$15:$BH$15,1,'FD mesh'!$B$15+1)*Setup!$B$22</f>
        <v>21.2069656732555</v>
      </c>
      <c r="R394" s="0" t="n">
        <f aca="false">SUMPRODUCT('FD inverse'!$A$16:$BH$16,'FD mesh'!$B$84:$BI$84,$E393:$BL393)+'FD inverse'!$A$16*$C394/Setup!$B$17+INDEX('FD inverse'!$A$16:$BH$16,1,'FD mesh'!$B$15+1)*Setup!$B$22</f>
        <v>21.1950177054331</v>
      </c>
      <c r="S394" s="0" t="n">
        <f aca="false">SUMPRODUCT('FD inverse'!$A$17:$BH$17,'FD mesh'!$B$84:$BI$84,$E393:$BL393)+'FD inverse'!$A$17*$C394/Setup!$B$17+INDEX('FD inverse'!$A$17:$BH$17,1,'FD mesh'!$B$15+1)*Setup!$B$22</f>
        <v>20.8013876271823</v>
      </c>
      <c r="T394" s="0" t="n">
        <f aca="false">SUMPRODUCT('FD inverse'!$A$18:$BH$18,'FD mesh'!$B$84:$BI$84,$E393:$BL393)+'FD inverse'!$A$18*$C394/Setup!$B$17+INDEX('FD inverse'!$A$18:$BH$18,1,'FD mesh'!$B$15+1)*Setup!$B$22</f>
        <v>20.4074192105827</v>
      </c>
      <c r="U394" s="0" t="n">
        <f aca="false">SUMPRODUCT('FD inverse'!$A$19:$BH$19,'FD mesh'!$B$84:$BI$84,$E393:$BL393)+'FD inverse'!$A$19*$C394/Setup!$B$17+INDEX('FD inverse'!$A$19:$BH$19,1,'FD mesh'!$B$15+1)*Setup!$B$22</f>
        <v>20.0130384276851</v>
      </c>
      <c r="V394" s="0" t="n">
        <f aca="false">SUMPRODUCT('FD inverse'!$A$20:$BH$20,'FD mesh'!$B$84:$BI$84,$E393:$BL393)+'FD inverse'!$A$20*$C394/Setup!$B$17+INDEX('FD inverse'!$A$20:$BH$20,1,'FD mesh'!$B$15+1)*Setup!$B$22</f>
        <v>19.6181934993923</v>
      </c>
      <c r="W394" s="0" t="n">
        <f aca="false">SUMPRODUCT('FD inverse'!$A$21:$BH$21,'FD mesh'!$B$84:$BI$84,$E393:$BL393)+'FD inverse'!$A$21*$C394/Setup!$B$17+INDEX('FD inverse'!$A$21:$BH$21,1,'FD mesh'!$B$15+1)*Setup!$B$22</f>
        <v>19.2228527612413</v>
      </c>
      <c r="X394" s="0" t="n">
        <f aca="false">SUMPRODUCT('FD inverse'!$A$22:$BH$22,'FD mesh'!$B$84:$BI$84,$E393:$BL393)+'FD inverse'!$A$22*$C394/Setup!$B$17+INDEX('FD inverse'!$A$22:$BH$22,1,'FD mesh'!$B$15+1)*Setup!$B$22</f>
        <v>18.8270026232222</v>
      </c>
      <c r="Y394" s="0" t="n">
        <f aca="false">SUMPRODUCT('FD inverse'!$A$23:$BH$23,'FD mesh'!$B$84:$BI$84,$E393:$BL393)+'FD inverse'!$A$23*$C394/Setup!$B$17+INDEX('FD inverse'!$A$23:$BH$23,1,'FD mesh'!$B$15+1)*Setup!$B$22</f>
        <v>18.430645619391</v>
      </c>
      <c r="Z394" s="0" t="n">
        <f aca="false">SUMPRODUCT('FD inverse'!$A$24:$BH$24,'FD mesh'!$B$84:$BI$84,$E393:$BL393)+'FD inverse'!$A$24*$C394/Setup!$B$17+INDEX('FD inverse'!$A$24:$BH$24,1,'FD mesh'!$B$15+1)*Setup!$B$22</f>
        <v>18.0337985422072</v>
      </c>
      <c r="AA394" s="0" t="n">
        <f aca="false">SUMPRODUCT('FD inverse'!$A$25:$BH$25,'FD mesh'!$B$84:$BI$84,$E393:$BL393)+'FD inverse'!$A$25*$C394/Setup!$B$17+INDEX('FD inverse'!$A$25:$BH$25,1,'FD mesh'!$B$15+1)*Setup!$B$22</f>
        <v>17.6364906557807</v>
      </c>
      <c r="AB394" s="0" t="n">
        <f aca="false">SUMPRODUCT('FD inverse'!$A$26:$BH$26,'FD mesh'!$B$84:$BI$84,$E393:$BL393)+'FD inverse'!$A$26*$C394/Setup!$B$17+INDEX('FD inverse'!$A$26:$BH$26,1,'FD mesh'!$B$15+1)*Setup!$B$22</f>
        <v>17.2387619815591</v>
      </c>
      <c r="AC394" s="0" t="n">
        <f aca="false">SUMPRODUCT('FD inverse'!$A$27:$BH$27,'FD mesh'!$B$84:$BI$84,$E393:$BL393)+'FD inverse'!$A$27*$C394/Setup!$B$17+INDEX('FD inverse'!$A$27:$BH$27,1,'FD mesh'!$B$15+1)*Setup!$B$22</f>
        <v>16.8406616494036</v>
      </c>
      <c r="AD394" s="0" t="n">
        <f aca="false">SUMPRODUCT('FD inverse'!$A$28:$BH$28,'FD mesh'!$B$84:$BI$84,$E393:$BL393)+'FD inverse'!$A$28*$C394/Setup!$B$17+INDEX('FD inverse'!$A$28:$BH$28,1,'FD mesh'!$B$15+1)*Setup!$B$22</f>
        <v>16.4422463065057</v>
      </c>
      <c r="AE394" s="0" t="n">
        <f aca="false">SUMPRODUCT('FD inverse'!$A$29:$BH$29,'FD mesh'!$B$84:$BI$84,$E393:$BL393)+'FD inverse'!$A$29*$C394/Setup!$B$17+INDEX('FD inverse'!$A$29:$BH$29,1,'FD mesh'!$B$15+1)*Setup!$B$22</f>
        <v>16.0435785761711</v>
      </c>
      <c r="AF394" s="0" t="n">
        <f aca="false">SUMPRODUCT('FD inverse'!$A$30:$BH$30,'FD mesh'!$B$84:$BI$84,$E393:$BL393)+'FD inverse'!$A$30*$C394/Setup!$B$17+INDEX('FD inverse'!$A$30:$BH$30,1,'FD mesh'!$B$15+1)*Setup!$B$22</f>
        <v>15.6447255581463</v>
      </c>
      <c r="AG394" s="0" t="n">
        <f aca="false">SUMPRODUCT('FD inverse'!$A$31:$BH$31,'FD mesh'!$B$84:$BI$84,$E393:$BL393)+'FD inverse'!$A$31*$C394/Setup!$B$17+INDEX('FD inverse'!$A$31:$BH$31,1,'FD mesh'!$B$15+1)*Setup!$B$22</f>
        <v>15.2457573618796</v>
      </c>
      <c r="AH394" s="0" t="n">
        <f aca="false">SUMPRODUCT('FD inverse'!$A$32:$BH$32,'FD mesh'!$B$84:$BI$84,$E393:$BL393)+'FD inverse'!$A$32*$C394/Setup!$B$17+INDEX('FD inverse'!$A$32:$BH$32,1,'FD mesh'!$B$15+1)*Setup!$B$22</f>
        <v>15.228903014938</v>
      </c>
      <c r="AI394" s="0" t="n">
        <f aca="false">SUMPRODUCT('FD inverse'!$A$33:$BH$33,'FD mesh'!$B$84:$BI$84,$E393:$BL393)+'FD inverse'!$A$33*$C394/Setup!$B$17+INDEX('FD inverse'!$A$33:$BH$33,1,'FD mesh'!$B$15+1)*Setup!$B$22</f>
        <v>15.2119792458324</v>
      </c>
      <c r="AJ394" s="0" t="n">
        <f aca="false">SUMPRODUCT('FD inverse'!$A$34:$BH$34,'FD mesh'!$B$84:$BI$84,$E393:$BL393)+'FD inverse'!$A$34*$C394/Setup!$B$17+INDEX('FD inverse'!$A$34:$BH$34,1,'FD mesh'!$B$15+1)*Setup!$B$22</f>
        <v>15.1949917140167</v>
      </c>
      <c r="AK394" s="0" t="n">
        <f aca="false">SUMPRODUCT('FD inverse'!$A$35:$BH$35,'FD mesh'!$B$84:$BI$84,$E393:$BL393)+'FD inverse'!$A$35*$C394/Setup!$B$17+INDEX('FD inverse'!$A$35:$BH$35,1,'FD mesh'!$B$15+1)*Setup!$B$22</f>
        <v>15.1779461970526</v>
      </c>
      <c r="AL394" s="0" t="n">
        <f aca="false">SUMPRODUCT('FD inverse'!$A$36:$BH$36,'FD mesh'!$B$84:$BI$84,$E393:$BL393)+'FD inverse'!$A$36*$C394/Setup!$B$17+INDEX('FD inverse'!$A$36:$BH$36,1,'FD mesh'!$B$15+1)*Setup!$B$22</f>
        <v>15.1608484847515</v>
      </c>
      <c r="AM394" s="0" t="n">
        <f aca="false">SUMPRODUCT('FD inverse'!$A$37:$BH$37,'FD mesh'!$B$84:$BI$84,$E393:$BL393)+'FD inverse'!$A$37*$C394/Setup!$B$17+INDEX('FD inverse'!$A$37:$BH$37,1,'FD mesh'!$B$15+1)*Setup!$B$22</f>
        <v>15.1437042982757</v>
      </c>
      <c r="AN394" s="0" t="n">
        <f aca="false">SUMPRODUCT('FD inverse'!$A$38:$BH$38,'FD mesh'!$B$84:$BI$84,$E393:$BL393)+'FD inverse'!$A$38*$C394/Setup!$B$17+INDEX('FD inverse'!$A$38:$BH$38,1,'FD mesh'!$B$15+1)*Setup!$B$22</f>
        <v>15.1265192320399</v>
      </c>
      <c r="AO394" s="0" t="n">
        <f aca="false">SUMPRODUCT('FD inverse'!$A$39:$BH$39,'FD mesh'!$B$84:$BI$84,$E393:$BL393)+'FD inverse'!$A$39*$C394/Setup!$B$17+INDEX('FD inverse'!$A$39:$BH$39,1,'FD mesh'!$B$15+1)*Setup!$B$22</f>
        <v>15.1092987162258</v>
      </c>
      <c r="AP394" s="0" t="n">
        <f aca="false">SUMPRODUCT('FD inverse'!$A$40:$BH$40,'FD mesh'!$B$84:$BI$84,$E393:$BL393)+'FD inverse'!$A$40*$C394/Setup!$B$17+INDEX('FD inverse'!$A$40:$BH$40,1,'FD mesh'!$B$15+1)*Setup!$B$22</f>
        <v>15.0920479977038</v>
      </c>
      <c r="AQ394" s="0" t="n">
        <f aca="false">SUMPRODUCT('FD inverse'!$A$41:$BH$41,'FD mesh'!$B$84:$BI$84,$E393:$BL393)+'FD inverse'!$A$41*$C394/Setup!$B$17+INDEX('FD inverse'!$A$41:$BH$41,1,'FD mesh'!$B$15+1)*Setup!$B$22</f>
        <v>15.0747721371511</v>
      </c>
      <c r="AR394" s="0" t="n">
        <f aca="false">SUMPRODUCT('FD inverse'!$A$42:$BH$42,'FD mesh'!$B$84:$BI$84,$E393:$BL393)+'FD inverse'!$A$42*$C394/Setup!$B$17+INDEX('FD inverse'!$A$42:$BH$42,1,'FD mesh'!$B$15+1)*Setup!$B$22</f>
        <v>15.0574760201482</v>
      </c>
      <c r="AS394" s="0" t="n">
        <f aca="false">SUMPRODUCT('FD inverse'!$A$43:$BH$43,'FD mesh'!$B$84:$BI$84,$E393:$BL393)+'FD inverse'!$A$43*$C394/Setup!$B$17+INDEX('FD inverse'!$A$43:$BH$43,1,'FD mesh'!$B$15+1)*Setup!$B$22</f>
        <v>0</v>
      </c>
      <c r="AT394" s="0" t="n">
        <f aca="false">SUMPRODUCT('FD inverse'!$A$44:$BH$44,'FD mesh'!$B$84:$BI$84,$E393:$BL393)+'FD inverse'!$A$44*$C394/Setup!$B$17+INDEX('FD inverse'!$A$44:$BH$44,1,'FD mesh'!$B$15+1)*Setup!$B$22</f>
        <v>0</v>
      </c>
      <c r="AU394" s="0" t="n">
        <f aca="false">SUMPRODUCT('FD inverse'!$A$45:$BH$45,'FD mesh'!$B$84:$BI$84,$E393:$BL393)+'FD inverse'!$A$45*$C394/Setup!$B$17+INDEX('FD inverse'!$A$45:$BH$45,1,'FD mesh'!$B$15+1)*Setup!$B$22</f>
        <v>0</v>
      </c>
      <c r="AV394" s="0" t="n">
        <f aca="false">SUMPRODUCT('FD inverse'!$A$46:$BH$46,'FD mesh'!$B$84:$BI$84,$E393:$BL393)+'FD inverse'!$A$46*$C394/Setup!$B$17+INDEX('FD inverse'!$A$46:$BH$46,1,'FD mesh'!$B$15+1)*Setup!$B$22</f>
        <v>0</v>
      </c>
      <c r="AW394" s="0" t="n">
        <f aca="false">SUMPRODUCT('FD inverse'!$A$47:$BH$47,'FD mesh'!$B$84:$BI$84,$E393:$BL393)+'FD inverse'!$A$47*$C394/Setup!$B$17+INDEX('FD inverse'!$A$47:$BH$47,1,'FD mesh'!$B$15+1)*Setup!$B$22</f>
        <v>0</v>
      </c>
      <c r="AX394" s="0" t="n">
        <f aca="false">SUMPRODUCT('FD inverse'!$A$48:$BH$48,'FD mesh'!$B$84:$BI$84,$E393:$BL393)+'FD inverse'!$A$48*$C394/Setup!$B$17+INDEX('FD inverse'!$A$48:$BH$48,1,'FD mesh'!$B$15+1)*Setup!$B$22</f>
        <v>0</v>
      </c>
      <c r="AY394" s="0" t="n">
        <f aca="false">SUMPRODUCT('FD inverse'!$A$49:$BH$49,'FD mesh'!$B$84:$BI$84,$E393:$BL393)+'FD inverse'!$A$49*$C394/Setup!$B$17+INDEX('FD inverse'!$A$49:$BH$49,1,'FD mesh'!$B$15+1)*Setup!$B$22</f>
        <v>0</v>
      </c>
      <c r="AZ394" s="0" t="n">
        <f aca="false">SUMPRODUCT('FD inverse'!$A$50:$BH$50,'FD mesh'!$B$84:$BI$84,$E393:$BL393)+'FD inverse'!$A$50*$C394/Setup!$B$17+INDEX('FD inverse'!$A$50:$BH$50,1,'FD mesh'!$B$15+1)*Setup!$B$22</f>
        <v>0</v>
      </c>
      <c r="BA394" s="0" t="n">
        <f aca="false">SUMPRODUCT('FD inverse'!$A$51:$BH$51,'FD mesh'!$B$84:$BI$84,$E393:$BL393)+'FD inverse'!$A$51*$C394/Setup!$B$17+INDEX('FD inverse'!$A$51:$BH$51,1,'FD mesh'!$B$15+1)*Setup!$B$22</f>
        <v>0</v>
      </c>
      <c r="BB394" s="0" t="n">
        <f aca="false">SUMPRODUCT('FD inverse'!$A$52:$BH$52,'FD mesh'!$B$84:$BI$84,$E393:$BL393)+'FD inverse'!$A$52*$C394/Setup!$B$17+INDEX('FD inverse'!$A$52:$BH$52,1,'FD mesh'!$B$15+1)*Setup!$B$22</f>
        <v>0</v>
      </c>
      <c r="BC394" s="0" t="n">
        <f aca="false">SUMPRODUCT('FD inverse'!$A$53:$BH$53,'FD mesh'!$B$84:$BI$84,$E393:$BL393)+'FD inverse'!$A$53*$C394/Setup!$B$17+INDEX('FD inverse'!$A$53:$BH$53,1,'FD mesh'!$B$15+1)*Setup!$B$22</f>
        <v>0</v>
      </c>
      <c r="BD394" s="0" t="n">
        <f aca="false">SUMPRODUCT('FD inverse'!$A$54:$BH$54,'FD mesh'!$B$84:$BI$84,$E393:$BL393)+'FD inverse'!$A$54*$C394/Setup!$B$17+INDEX('FD inverse'!$A$54:$BH$54,1,'FD mesh'!$B$15+1)*Setup!$B$22</f>
        <v>0</v>
      </c>
      <c r="BE394" s="0" t="n">
        <f aca="false">SUMPRODUCT('FD inverse'!$A$55:$BH$55,'FD mesh'!$B$84:$BI$84,$E393:$BL393)+'FD inverse'!$A$55*$C394/Setup!$B$17+INDEX('FD inverse'!$A$55:$BH$55,1,'FD mesh'!$B$15+1)*Setup!$B$22</f>
        <v>0</v>
      </c>
      <c r="BF394" s="0" t="n">
        <f aca="false">SUMPRODUCT('FD inverse'!$A$56:$BH$56,'FD mesh'!$B$84:$BI$84,$E393:$BL393)+'FD inverse'!$A$56*$C394/Setup!$B$17+INDEX('FD inverse'!$A$56:$BH$56,1,'FD mesh'!$B$15+1)*Setup!$B$22</f>
        <v>0</v>
      </c>
      <c r="BG394" s="0" t="n">
        <f aca="false">SUMPRODUCT('FD inverse'!$A$57:$BH$57,'FD mesh'!$B$84:$BI$84,$E393:$BL393)+'FD inverse'!$A$57*$C394/Setup!$B$17+INDEX('FD inverse'!$A$57:$BH$57,1,'FD mesh'!$B$15+1)*Setup!$B$22</f>
        <v>0</v>
      </c>
      <c r="BH394" s="0" t="n">
        <f aca="false">SUMPRODUCT('FD inverse'!$A$58:$BH$58,'FD mesh'!$B$84:$BI$84,$E393:$BL393)+'FD inverse'!$A$58*$C394/Setup!$B$17+INDEX('FD inverse'!$A$58:$BH$58,1,'FD mesh'!$B$15+1)*Setup!$B$22</f>
        <v>0</v>
      </c>
      <c r="BI394" s="0" t="n">
        <f aca="false">SUMPRODUCT('FD inverse'!$A$59:$BH$59,'FD mesh'!$B$84:$BI$84,$E393:$BL393)+'FD inverse'!$A$59*$C394/Setup!$B$17+INDEX('FD inverse'!$A$59:$BH$59,1,'FD mesh'!$B$15+1)*Setup!$B$22</f>
        <v>0</v>
      </c>
      <c r="BJ394" s="0" t="n">
        <f aca="false">SUMPRODUCT('FD inverse'!$A$60:$BH$60,'FD mesh'!$B$84:$BI$84,$E393:$BL393)+'FD inverse'!$A$60*$C394/Setup!$B$17+INDEX('FD inverse'!$A$60:$BH$60,1,'FD mesh'!$B$15+1)*Setup!$B$22</f>
        <v>0</v>
      </c>
      <c r="BK394" s="0" t="n">
        <f aca="false">SUMPRODUCT('FD inverse'!$A$61:$BH$61,'FD mesh'!$B$84:$BI$84,$E393:$BL393)+'FD inverse'!$A$61*$C394/Setup!$B$17+INDEX('FD inverse'!$A$61:$BH$61,1,'FD mesh'!$B$15+1)*Setup!$B$22</f>
        <v>0</v>
      </c>
      <c r="BL394" s="0" t="n">
        <f aca="false">SUMPRODUCT('FD inverse'!$A$62:$BH$62,'FD mesh'!$B$84:$BI$84,$E393:$BL393)+'FD inverse'!$A$62*$C394/Setup!$B$17+INDEX('FD inverse'!$A$62:$BH$62,1,'FD mesh'!$B$15+1)*Setup!$B$22</f>
        <v>0</v>
      </c>
    </row>
    <row r="395" customFormat="false" ht="15" hidden="false" customHeight="false" outlineLevel="0" collapsed="false">
      <c r="A395" s="0" t="n">
        <v>390</v>
      </c>
      <c r="B395" s="0" t="n">
        <f aca="false">A395*Setup!$B$11/3600</f>
        <v>32.5</v>
      </c>
      <c r="C395" s="0" t="n">
        <f aca="false">Setup!$B$7+Setup!$B$8*COS(2*PI()*(B395-Setup!$B$9)/24)</f>
        <v>22.4692662705396</v>
      </c>
      <c r="D395" s="0" t="n">
        <f aca="false">(C395-E395)/Setup!$B$17</f>
        <v>4.40412540134224</v>
      </c>
      <c r="E395" s="0" t="n">
        <f aca="false">SUMPRODUCT('FD inverse'!$A$3:$BH$3,'FD mesh'!$B$84:$BI$84,$E394:$BL394)+'FD inverse'!$A$3*$C395/Setup!$B$17+INDEX('FD inverse'!$A$3:$BH$3,1,'FD mesh'!$B$15+1)*Setup!$B$22</f>
        <v>21.8967299683652</v>
      </c>
      <c r="F395" s="0" t="n">
        <f aca="false">SUMPRODUCT('FD inverse'!$A$4:$BH$4,'FD mesh'!$B$84:$BI$84,$E394:$BL394)+'FD inverse'!$A$4*$C395/Setup!$B$17+INDEX('FD inverse'!$A$4:$BH$4,1,'FD mesh'!$B$15+1)*Setup!$B$22</f>
        <v>21.7759488846384</v>
      </c>
      <c r="G395" s="0" t="n">
        <f aca="false">SUMPRODUCT('FD inverse'!$A$5:$BH$5,'FD mesh'!$B$84:$BI$84,$E394:$BL394)+'FD inverse'!$A$5*$C395/Setup!$B$17+INDEX('FD inverse'!$A$5:$BH$5,1,'FD mesh'!$B$15+1)*Setup!$B$22</f>
        <v>21.6725549225258</v>
      </c>
      <c r="H395" s="0" t="n">
        <f aca="false">SUMPRODUCT('FD inverse'!$A$6:$BH$6,'FD mesh'!$B$84:$BI$84,$E394:$BL394)+'FD inverse'!$A$6*$C395/Setup!$B$17+INDEX('FD inverse'!$A$6:$BH$6,1,'FD mesh'!$B$15+1)*Setup!$B$22</f>
        <v>21.3491743197998</v>
      </c>
      <c r="I395" s="0" t="n">
        <f aca="false">SUMPRODUCT('FD inverse'!$A$7:$BH$7,'FD mesh'!$B$84:$BI$84,$E394:$BL394)+'FD inverse'!$A$7*$C395/Setup!$B$17+INDEX('FD inverse'!$A$7:$BH$7,1,'FD mesh'!$B$15+1)*Setup!$B$22</f>
        <v>21.3233446113871</v>
      </c>
      <c r="J395" s="0" t="n">
        <f aca="false">SUMPRODUCT('FD inverse'!$A$8:$BH$8,'FD mesh'!$B$84:$BI$84,$E394:$BL394)+'FD inverse'!$A$8*$C395/Setup!$B$17+INDEX('FD inverse'!$A$8:$BH$8,1,'FD mesh'!$B$15+1)*Setup!$B$22</f>
        <v>21.3019356388403</v>
      </c>
      <c r="K395" s="0" t="n">
        <f aca="false">SUMPRODUCT('FD inverse'!$A$9:$BH$9,'FD mesh'!$B$84:$BI$84,$E394:$BL394)+'FD inverse'!$A$9*$C395/Setup!$B$17+INDEX('FD inverse'!$A$9:$BH$9,1,'FD mesh'!$B$15+1)*Setup!$B$22</f>
        <v>21.2839298630326</v>
      </c>
      <c r="L395" s="0" t="n">
        <f aca="false">SUMPRODUCT('FD inverse'!$A$10:$BH$10,'FD mesh'!$B$84:$BI$84,$E394:$BL394)+'FD inverse'!$A$10*$C395/Setup!$B$17+INDEX('FD inverse'!$A$10:$BH$10,1,'FD mesh'!$B$15+1)*Setup!$B$22</f>
        <v>21.2684427238551</v>
      </c>
      <c r="M395" s="0" t="n">
        <f aca="false">SUMPRODUCT('FD inverse'!$A$11:$BH$11,'FD mesh'!$B$84:$BI$84,$E394:$BL394)+'FD inverse'!$A$11*$C395/Setup!$B$17+INDEX('FD inverse'!$A$11:$BH$11,1,'FD mesh'!$B$15+1)*Setup!$B$22</f>
        <v>21.2547179238102</v>
      </c>
      <c r="N395" s="0" t="n">
        <f aca="false">SUMPRODUCT('FD inverse'!$A$12:$BH$12,'FD mesh'!$B$84:$BI$84,$E394:$BL394)+'FD inverse'!$A$12*$C395/Setup!$B$17+INDEX('FD inverse'!$A$12:$BH$12,1,'FD mesh'!$B$15+1)*Setup!$B$22</f>
        <v>21.2421229882945</v>
      </c>
      <c r="O395" s="0" t="n">
        <f aca="false">SUMPRODUCT('FD inverse'!$A$13:$BH$13,'FD mesh'!$B$84:$BI$84,$E394:$BL394)+'FD inverse'!$A$13*$C395/Setup!$B$17+INDEX('FD inverse'!$A$13:$BH$13,1,'FD mesh'!$B$15+1)*Setup!$B$22</f>
        <v>21.2301452385024</v>
      </c>
      <c r="P395" s="0" t="n">
        <f aca="false">SUMPRODUCT('FD inverse'!$A$14:$BH$14,'FD mesh'!$B$84:$BI$84,$E394:$BL394)+'FD inverse'!$A$14*$C395/Setup!$B$17+INDEX('FD inverse'!$A$14:$BH$14,1,'FD mesh'!$B$15+1)*Setup!$B$22</f>
        <v>21.2183882905226</v>
      </c>
      <c r="Q395" s="0" t="n">
        <f aca="false">SUMPRODUCT('FD inverse'!$A$15:$BH$15,'FD mesh'!$B$84:$BI$84,$E394:$BL394)+'FD inverse'!$A$15*$C395/Setup!$B$17+INDEX('FD inverse'!$A$15:$BH$15,1,'FD mesh'!$B$15+1)*Setup!$B$22</f>
        <v>21.2065691725187</v>
      </c>
      <c r="R395" s="0" t="n">
        <f aca="false">SUMPRODUCT('FD inverse'!$A$16:$BH$16,'FD mesh'!$B$84:$BI$84,$E394:$BL394)+'FD inverse'!$A$16*$C395/Setup!$B$17+INDEX('FD inverse'!$A$16:$BH$16,1,'FD mesh'!$B$15+1)*Setup!$B$22</f>
        <v>21.1945161307761</v>
      </c>
      <c r="S395" s="0" t="n">
        <f aca="false">SUMPRODUCT('FD inverse'!$A$17:$BH$17,'FD mesh'!$B$84:$BI$84,$E394:$BL394)+'FD inverse'!$A$17*$C395/Setup!$B$17+INDEX('FD inverse'!$A$17:$BH$17,1,'FD mesh'!$B$15+1)*Setup!$B$22</f>
        <v>20.8005243641808</v>
      </c>
      <c r="T395" s="0" t="n">
        <f aca="false">SUMPRODUCT('FD inverse'!$A$18:$BH$18,'FD mesh'!$B$84:$BI$84,$E394:$BL394)+'FD inverse'!$A$18*$C395/Setup!$B$17+INDEX('FD inverse'!$A$18:$BH$18,1,'FD mesh'!$B$15+1)*Setup!$B$22</f>
        <v>20.4062785516165</v>
      </c>
      <c r="U395" s="0" t="n">
        <f aca="false">SUMPRODUCT('FD inverse'!$A$19:$BH$19,'FD mesh'!$B$84:$BI$84,$E394:$BL394)+'FD inverse'!$A$19*$C395/Setup!$B$17+INDEX('FD inverse'!$A$19:$BH$19,1,'FD mesh'!$B$15+1)*Setup!$B$22</f>
        <v>20.0116970594135</v>
      </c>
      <c r="V395" s="0" t="n">
        <f aca="false">SUMPRODUCT('FD inverse'!$A$20:$BH$20,'FD mesh'!$B$84:$BI$84,$E394:$BL394)+'FD inverse'!$A$20*$C395/Setup!$B$17+INDEX('FD inverse'!$A$20:$BH$20,1,'FD mesh'!$B$15+1)*Setup!$B$22</f>
        <v>19.6167208216906</v>
      </c>
      <c r="W395" s="0" t="n">
        <f aca="false">SUMPRODUCT('FD inverse'!$A$21:$BH$21,'FD mesh'!$B$84:$BI$84,$E394:$BL394)+'FD inverse'!$A$21*$C395/Setup!$B$17+INDEX('FD inverse'!$A$21:$BH$21,1,'FD mesh'!$B$15+1)*Setup!$B$22</f>
        <v>19.2213111959583</v>
      </c>
      <c r="X395" s="0" t="n">
        <f aca="false">SUMPRODUCT('FD inverse'!$A$22:$BH$22,'FD mesh'!$B$84:$BI$84,$E394:$BL394)+'FD inverse'!$A$22*$C395/Setup!$B$17+INDEX('FD inverse'!$A$22:$BH$22,1,'FD mesh'!$B$15+1)*Setup!$B$22</f>
        <v>18.8254479095855</v>
      </c>
      <c r="Y395" s="0" t="n">
        <f aca="false">SUMPRODUCT('FD inverse'!$A$23:$BH$23,'FD mesh'!$B$84:$BI$84,$E394:$BL394)+'FD inverse'!$A$23*$C395/Setup!$B$17+INDEX('FD inverse'!$A$23:$BH$23,1,'FD mesh'!$B$15+1)*Setup!$B$22</f>
        <v>18.4291270931997</v>
      </c>
      <c r="Z395" s="0" t="n">
        <f aca="false">SUMPRODUCT('FD inverse'!$A$24:$BH$24,'FD mesh'!$B$84:$BI$84,$E394:$BL394)+'FD inverse'!$A$24*$C395/Setup!$B$17+INDEX('FD inverse'!$A$24:$BH$24,1,'FD mesh'!$B$15+1)*Setup!$B$22</f>
        <v>18.0323593962491</v>
      </c>
      <c r="AA395" s="0" t="n">
        <f aca="false">SUMPRODUCT('FD inverse'!$A$25:$BH$25,'FD mesh'!$B$84:$BI$84,$E394:$BL394)+'FD inverse'!$A$25*$C395/Setup!$B$17+INDEX('FD inverse'!$A$25:$BH$25,1,'FD mesh'!$B$15+1)*Setup!$B$22</f>
        <v>17.6351681792021</v>
      </c>
      <c r="AB395" s="0" t="n">
        <f aca="false">SUMPRODUCT('FD inverse'!$A$26:$BH$26,'FD mesh'!$B$84:$BI$84,$E394:$BL394)+'FD inverse'!$A$26*$C395/Setup!$B$17+INDEX('FD inverse'!$A$26:$BH$26,1,'FD mesh'!$B$15+1)*Setup!$B$22</f>
        <v>17.2375877761907</v>
      </c>
      <c r="AC395" s="0" t="n">
        <f aca="false">SUMPRODUCT('FD inverse'!$A$27:$BH$27,'FD mesh'!$B$84:$BI$84,$E394:$BL394)+'FD inverse'!$A$27*$C395/Setup!$B$17+INDEX('FD inverse'!$A$27:$BH$27,1,'FD mesh'!$B$15+1)*Setup!$B$22</f>
        <v>16.8396618213137</v>
      </c>
      <c r="AD395" s="0" t="n">
        <f aca="false">SUMPRODUCT('FD inverse'!$A$28:$BH$28,'FD mesh'!$B$84:$BI$84,$E394:$BL394)+'FD inverse'!$A$28*$C395/Setup!$B$17+INDEX('FD inverse'!$A$28:$BH$28,1,'FD mesh'!$B$15+1)*Setup!$B$22</f>
        <v>16.4414416313131</v>
      </c>
      <c r="AE395" s="0" t="n">
        <f aca="false">SUMPRODUCT('FD inverse'!$A$29:$BH$29,'FD mesh'!$B$84:$BI$84,$E394:$BL394)+'FD inverse'!$A$29*$C395/Setup!$B$17+INDEX('FD inverse'!$A$29:$BH$29,1,'FD mesh'!$B$15+1)*Setup!$B$22</f>
        <v>16.0429846368987</v>
      </c>
      <c r="AF395" s="0" t="n">
        <f aca="false">SUMPRODUCT('FD inverse'!$A$30:$BH$30,'FD mesh'!$B$84:$BI$84,$E394:$BL394)+'FD inverse'!$A$30*$C395/Setup!$B$17+INDEX('FD inverse'!$A$30:$BH$30,1,'FD mesh'!$B$15+1)*Setup!$B$22</f>
        <v>15.6443528546412</v>
      </c>
      <c r="AG395" s="0" t="n">
        <f aca="false">SUMPRODUCT('FD inverse'!$A$31:$BH$31,'FD mesh'!$B$84:$BI$84,$E394:$BL394)+'FD inverse'!$A$31*$C395/Setup!$B$17+INDEX('FD inverse'!$A$31:$BH$31,1,'FD mesh'!$B$15+1)*Setup!$B$22</f>
        <v>15.2456113910666</v>
      </c>
      <c r="AH395" s="0" t="n">
        <f aca="false">SUMPRODUCT('FD inverse'!$A$32:$BH$32,'FD mesh'!$B$84:$BI$84,$E394:$BL394)+'FD inverse'!$A$32*$C395/Setup!$B$17+INDEX('FD inverse'!$A$32:$BH$32,1,'FD mesh'!$B$15+1)*Setup!$B$22</f>
        <v>15.2287670804959</v>
      </c>
      <c r="AI395" s="0" t="n">
        <f aca="false">SUMPRODUCT('FD inverse'!$A$33:$BH$33,'FD mesh'!$B$84:$BI$84,$E394:$BL394)+'FD inverse'!$A$33*$C395/Setup!$B$17+INDEX('FD inverse'!$A$33:$BH$33,1,'FD mesh'!$B$15+1)*Setup!$B$22</f>
        <v>15.2118539567796</v>
      </c>
      <c r="AJ395" s="0" t="n">
        <f aca="false">SUMPRODUCT('FD inverse'!$A$34:$BH$34,'FD mesh'!$B$84:$BI$84,$E394:$BL394)+'FD inverse'!$A$34*$C395/Setup!$B$17+INDEX('FD inverse'!$A$34:$BH$34,1,'FD mesh'!$B$15+1)*Setup!$B$22</f>
        <v>15.194877408859</v>
      </c>
      <c r="AK395" s="0" t="n">
        <f aca="false">SUMPRODUCT('FD inverse'!$A$35:$BH$35,'FD mesh'!$B$84:$BI$84,$E394:$BL394)+'FD inverse'!$A$35*$C395/Setup!$B$17+INDEX('FD inverse'!$A$35:$BH$35,1,'FD mesh'!$B$15+1)*Setup!$B$22</f>
        <v>15.1778429970348</v>
      </c>
      <c r="AL395" s="0" t="n">
        <f aca="false">SUMPRODUCT('FD inverse'!$A$36:$BH$36,'FD mesh'!$B$84:$BI$84,$E394:$BL394)+'FD inverse'!$A$36*$C395/Setup!$B$17+INDEX('FD inverse'!$A$36:$BH$36,1,'FD mesh'!$B$15+1)*Setup!$B$22</f>
        <v>15.1607563429845</v>
      </c>
      <c r="AM395" s="0" t="n">
        <f aca="false">SUMPRODUCT('FD inverse'!$A$37:$BH$37,'FD mesh'!$B$84:$BI$84,$E394:$BL394)+'FD inverse'!$A$37*$C395/Setup!$B$17+INDEX('FD inverse'!$A$37:$BH$37,1,'FD mesh'!$B$15+1)*Setup!$B$22</f>
        <v>15.1436230446495</v>
      </c>
      <c r="AN395" s="0" t="n">
        <f aca="false">SUMPRODUCT('FD inverse'!$A$38:$BH$38,'FD mesh'!$B$84:$BI$84,$E394:$BL394)+'FD inverse'!$A$38*$C395/Setup!$B$17+INDEX('FD inverse'!$A$38:$BH$38,1,'FD mesh'!$B$15+1)*Setup!$B$22</f>
        <v>15.1264486138574</v>
      </c>
      <c r="AO395" s="0" t="n">
        <f aca="false">SUMPRODUCT('FD inverse'!$A$39:$BH$39,'FD mesh'!$B$84:$BI$84,$E394:$BL394)+'FD inverse'!$A$39*$C395/Setup!$B$17+INDEX('FD inverse'!$A$39:$BH$39,1,'FD mesh'!$B$15+1)*Setup!$B$22</f>
        <v>15.1092384345147</v>
      </c>
      <c r="AP395" s="0" t="n">
        <f aca="false">SUMPRODUCT('FD inverse'!$A$40:$BH$40,'FD mesh'!$B$84:$BI$84,$E394:$BL394)+'FD inverse'!$A$40*$C395/Setup!$B$17+INDEX('FD inverse'!$A$40:$BH$40,1,'FD mesh'!$B$15+1)*Setup!$B$22</f>
        <v>15.0919977391815</v>
      </c>
      <c r="AQ395" s="0" t="n">
        <f aca="false">SUMPRODUCT('FD inverse'!$A$41:$BH$41,'FD mesh'!$B$84:$BI$84,$E394:$BL394)+'FD inverse'!$A$41*$C395/Setup!$B$17+INDEX('FD inverse'!$A$41:$BH$41,1,'FD mesh'!$B$15+1)*Setup!$B$22</f>
        <v>15.0747316018267</v>
      </c>
      <c r="AR395" s="0" t="n">
        <f aca="false">SUMPRODUCT('FD inverse'!$A$42:$BH$42,'FD mesh'!$B$84:$BI$84,$E394:$BL394)+'FD inverse'!$A$42*$C395/Setup!$B$17+INDEX('FD inverse'!$A$42:$BH$42,1,'FD mesh'!$B$15+1)*Setup!$B$22</f>
        <v>15.0574449445571</v>
      </c>
      <c r="AS395" s="0" t="n">
        <f aca="false">SUMPRODUCT('FD inverse'!$A$43:$BH$43,'FD mesh'!$B$84:$BI$84,$E394:$BL394)+'FD inverse'!$A$43*$C395/Setup!$B$17+INDEX('FD inverse'!$A$43:$BH$43,1,'FD mesh'!$B$15+1)*Setup!$B$22</f>
        <v>0</v>
      </c>
      <c r="AT395" s="0" t="n">
        <f aca="false">SUMPRODUCT('FD inverse'!$A$44:$BH$44,'FD mesh'!$B$84:$BI$84,$E394:$BL394)+'FD inverse'!$A$44*$C395/Setup!$B$17+INDEX('FD inverse'!$A$44:$BH$44,1,'FD mesh'!$B$15+1)*Setup!$B$22</f>
        <v>0</v>
      </c>
      <c r="AU395" s="0" t="n">
        <f aca="false">SUMPRODUCT('FD inverse'!$A$45:$BH$45,'FD mesh'!$B$84:$BI$84,$E394:$BL394)+'FD inverse'!$A$45*$C395/Setup!$B$17+INDEX('FD inverse'!$A$45:$BH$45,1,'FD mesh'!$B$15+1)*Setup!$B$22</f>
        <v>0</v>
      </c>
      <c r="AV395" s="0" t="n">
        <f aca="false">SUMPRODUCT('FD inverse'!$A$46:$BH$46,'FD mesh'!$B$84:$BI$84,$E394:$BL394)+'FD inverse'!$A$46*$C395/Setup!$B$17+INDEX('FD inverse'!$A$46:$BH$46,1,'FD mesh'!$B$15+1)*Setup!$B$22</f>
        <v>0</v>
      </c>
      <c r="AW395" s="0" t="n">
        <f aca="false">SUMPRODUCT('FD inverse'!$A$47:$BH$47,'FD mesh'!$B$84:$BI$84,$E394:$BL394)+'FD inverse'!$A$47*$C395/Setup!$B$17+INDEX('FD inverse'!$A$47:$BH$47,1,'FD mesh'!$B$15+1)*Setup!$B$22</f>
        <v>0</v>
      </c>
      <c r="AX395" s="0" t="n">
        <f aca="false">SUMPRODUCT('FD inverse'!$A$48:$BH$48,'FD mesh'!$B$84:$BI$84,$E394:$BL394)+'FD inverse'!$A$48*$C395/Setup!$B$17+INDEX('FD inverse'!$A$48:$BH$48,1,'FD mesh'!$B$15+1)*Setup!$B$22</f>
        <v>0</v>
      </c>
      <c r="AY395" s="0" t="n">
        <f aca="false">SUMPRODUCT('FD inverse'!$A$49:$BH$49,'FD mesh'!$B$84:$BI$84,$E394:$BL394)+'FD inverse'!$A$49*$C395/Setup!$B$17+INDEX('FD inverse'!$A$49:$BH$49,1,'FD mesh'!$B$15+1)*Setup!$B$22</f>
        <v>0</v>
      </c>
      <c r="AZ395" s="0" t="n">
        <f aca="false">SUMPRODUCT('FD inverse'!$A$50:$BH$50,'FD mesh'!$B$84:$BI$84,$E394:$BL394)+'FD inverse'!$A$50*$C395/Setup!$B$17+INDEX('FD inverse'!$A$50:$BH$50,1,'FD mesh'!$B$15+1)*Setup!$B$22</f>
        <v>0</v>
      </c>
      <c r="BA395" s="0" t="n">
        <f aca="false">SUMPRODUCT('FD inverse'!$A$51:$BH$51,'FD mesh'!$B$84:$BI$84,$E394:$BL394)+'FD inverse'!$A$51*$C395/Setup!$B$17+INDEX('FD inverse'!$A$51:$BH$51,1,'FD mesh'!$B$15+1)*Setup!$B$22</f>
        <v>0</v>
      </c>
      <c r="BB395" s="0" t="n">
        <f aca="false">SUMPRODUCT('FD inverse'!$A$52:$BH$52,'FD mesh'!$B$84:$BI$84,$E394:$BL394)+'FD inverse'!$A$52*$C395/Setup!$B$17+INDEX('FD inverse'!$A$52:$BH$52,1,'FD mesh'!$B$15+1)*Setup!$B$22</f>
        <v>0</v>
      </c>
      <c r="BC395" s="0" t="n">
        <f aca="false">SUMPRODUCT('FD inverse'!$A$53:$BH$53,'FD mesh'!$B$84:$BI$84,$E394:$BL394)+'FD inverse'!$A$53*$C395/Setup!$B$17+INDEX('FD inverse'!$A$53:$BH$53,1,'FD mesh'!$B$15+1)*Setup!$B$22</f>
        <v>0</v>
      </c>
      <c r="BD395" s="0" t="n">
        <f aca="false">SUMPRODUCT('FD inverse'!$A$54:$BH$54,'FD mesh'!$B$84:$BI$84,$E394:$BL394)+'FD inverse'!$A$54*$C395/Setup!$B$17+INDEX('FD inverse'!$A$54:$BH$54,1,'FD mesh'!$B$15+1)*Setup!$B$22</f>
        <v>0</v>
      </c>
      <c r="BE395" s="0" t="n">
        <f aca="false">SUMPRODUCT('FD inverse'!$A$55:$BH$55,'FD mesh'!$B$84:$BI$84,$E394:$BL394)+'FD inverse'!$A$55*$C395/Setup!$B$17+INDEX('FD inverse'!$A$55:$BH$55,1,'FD mesh'!$B$15+1)*Setup!$B$22</f>
        <v>0</v>
      </c>
      <c r="BF395" s="0" t="n">
        <f aca="false">SUMPRODUCT('FD inverse'!$A$56:$BH$56,'FD mesh'!$B$84:$BI$84,$E394:$BL394)+'FD inverse'!$A$56*$C395/Setup!$B$17+INDEX('FD inverse'!$A$56:$BH$56,1,'FD mesh'!$B$15+1)*Setup!$B$22</f>
        <v>0</v>
      </c>
      <c r="BG395" s="0" t="n">
        <f aca="false">SUMPRODUCT('FD inverse'!$A$57:$BH$57,'FD mesh'!$B$84:$BI$84,$E394:$BL394)+'FD inverse'!$A$57*$C395/Setup!$B$17+INDEX('FD inverse'!$A$57:$BH$57,1,'FD mesh'!$B$15+1)*Setup!$B$22</f>
        <v>0</v>
      </c>
      <c r="BH395" s="0" t="n">
        <f aca="false">SUMPRODUCT('FD inverse'!$A$58:$BH$58,'FD mesh'!$B$84:$BI$84,$E394:$BL394)+'FD inverse'!$A$58*$C395/Setup!$B$17+INDEX('FD inverse'!$A$58:$BH$58,1,'FD mesh'!$B$15+1)*Setup!$B$22</f>
        <v>0</v>
      </c>
      <c r="BI395" s="0" t="n">
        <f aca="false">SUMPRODUCT('FD inverse'!$A$59:$BH$59,'FD mesh'!$B$84:$BI$84,$E394:$BL394)+'FD inverse'!$A$59*$C395/Setup!$B$17+INDEX('FD inverse'!$A$59:$BH$59,1,'FD mesh'!$B$15+1)*Setup!$B$22</f>
        <v>0</v>
      </c>
      <c r="BJ395" s="0" t="n">
        <f aca="false">SUMPRODUCT('FD inverse'!$A$60:$BH$60,'FD mesh'!$B$84:$BI$84,$E394:$BL394)+'FD inverse'!$A$60*$C395/Setup!$B$17+INDEX('FD inverse'!$A$60:$BH$60,1,'FD mesh'!$B$15+1)*Setup!$B$22</f>
        <v>0</v>
      </c>
      <c r="BK395" s="0" t="n">
        <f aca="false">SUMPRODUCT('FD inverse'!$A$61:$BH$61,'FD mesh'!$B$84:$BI$84,$E394:$BL394)+'FD inverse'!$A$61*$C395/Setup!$B$17+INDEX('FD inverse'!$A$61:$BH$61,1,'FD mesh'!$B$15+1)*Setup!$B$22</f>
        <v>0</v>
      </c>
      <c r="BL395" s="0" t="n">
        <f aca="false">SUMPRODUCT('FD inverse'!$A$62:$BH$62,'FD mesh'!$B$84:$BI$84,$E394:$BL394)+'FD inverse'!$A$62*$C395/Setup!$B$17+INDEX('FD inverse'!$A$62:$BH$62,1,'FD mesh'!$B$15+1)*Setup!$B$22</f>
        <v>0</v>
      </c>
    </row>
    <row r="396" customFormat="false" ht="15" hidden="false" customHeight="false" outlineLevel="0" collapsed="false">
      <c r="A396" s="0" t="n">
        <v>391</v>
      </c>
      <c r="B396" s="0" t="n">
        <f aca="false">A396*Setup!$B$11/3600</f>
        <v>32.5833333333333</v>
      </c>
      <c r="C396" s="0" t="n">
        <f aca="false">Setup!$B$7+Setup!$B$8*COS(2*PI()*(B396-Setup!$B$9)/24)</f>
        <v>22.5502478468652</v>
      </c>
      <c r="D396" s="0" t="n">
        <f aca="false">(C396-E396)/Setup!$B$17</f>
        <v>4.65744402623758</v>
      </c>
      <c r="E396" s="0" t="n">
        <f aca="false">SUMPRODUCT('FD inverse'!$A$3:$BH$3,'FD mesh'!$B$84:$BI$84,$E395:$BL395)+'FD inverse'!$A$3*$C396/Setup!$B$17+INDEX('FD inverse'!$A$3:$BH$3,1,'FD mesh'!$B$15+1)*Setup!$B$22</f>
        <v>21.9447801234543</v>
      </c>
      <c r="F396" s="0" t="n">
        <f aca="false">SUMPRODUCT('FD inverse'!$A$4:$BH$4,'FD mesh'!$B$84:$BI$84,$E395:$BL395)+'FD inverse'!$A$4*$C396/Setup!$B$17+INDEX('FD inverse'!$A$4:$BH$4,1,'FD mesh'!$B$15+1)*Setup!$B$22</f>
        <v>21.8165932689291</v>
      </c>
      <c r="G396" s="0" t="n">
        <f aca="false">SUMPRODUCT('FD inverse'!$A$5:$BH$5,'FD mesh'!$B$84:$BI$84,$E395:$BL395)+'FD inverse'!$A$5*$C396/Setup!$B$17+INDEX('FD inverse'!$A$5:$BH$5,1,'FD mesh'!$B$15+1)*Setup!$B$22</f>
        <v>21.7060472061968</v>
      </c>
      <c r="H396" s="0" t="n">
        <f aca="false">SUMPRODUCT('FD inverse'!$A$6:$BH$6,'FD mesh'!$B$84:$BI$84,$E395:$BL395)+'FD inverse'!$A$6*$C396/Setup!$B$17+INDEX('FD inverse'!$A$6:$BH$6,1,'FD mesh'!$B$15+1)*Setup!$B$22</f>
        <v>21.3590338922598</v>
      </c>
      <c r="I396" s="0" t="n">
        <f aca="false">SUMPRODUCT('FD inverse'!$A$7:$BH$7,'FD mesh'!$B$84:$BI$84,$E395:$BL395)+'FD inverse'!$A$7*$C396/Setup!$B$17+INDEX('FD inverse'!$A$7:$BH$7,1,'FD mesh'!$B$15+1)*Setup!$B$22</f>
        <v>21.3312331778878</v>
      </c>
      <c r="J396" s="0" t="n">
        <f aca="false">SUMPRODUCT('FD inverse'!$A$8:$BH$8,'FD mesh'!$B$84:$BI$84,$E395:$BL395)+'FD inverse'!$A$8*$C396/Setup!$B$17+INDEX('FD inverse'!$A$8:$BH$8,1,'FD mesh'!$B$15+1)*Setup!$B$22</f>
        <v>21.3080864850501</v>
      </c>
      <c r="K396" s="0" t="n">
        <f aca="false">SUMPRODUCT('FD inverse'!$A$9:$BH$9,'FD mesh'!$B$84:$BI$84,$E395:$BL395)+'FD inverse'!$A$9*$C396/Setup!$B$17+INDEX('FD inverse'!$A$9:$BH$9,1,'FD mesh'!$B$15+1)*Setup!$B$22</f>
        <v>21.2885686100354</v>
      </c>
      <c r="L396" s="0" t="n">
        <f aca="false">SUMPRODUCT('FD inverse'!$A$10:$BH$10,'FD mesh'!$B$84:$BI$84,$E395:$BL395)+'FD inverse'!$A$10*$C396/Setup!$B$17+INDEX('FD inverse'!$A$10:$BH$10,1,'FD mesh'!$B$15+1)*Setup!$B$22</f>
        <v>21.2717874589162</v>
      </c>
      <c r="M396" s="0" t="n">
        <f aca="false">SUMPRODUCT('FD inverse'!$A$11:$BH$11,'FD mesh'!$B$84:$BI$84,$E395:$BL395)+'FD inverse'!$A$11*$C396/Setup!$B$17+INDEX('FD inverse'!$A$11:$BH$11,1,'FD mesh'!$B$15+1)*Setup!$B$22</f>
        <v>21.2569796028182</v>
      </c>
      <c r="N396" s="0" t="n">
        <f aca="false">SUMPRODUCT('FD inverse'!$A$12:$BH$12,'FD mesh'!$B$84:$BI$84,$E395:$BL395)+'FD inverse'!$A$12*$C396/Setup!$B$17+INDEX('FD inverse'!$A$12:$BH$12,1,'FD mesh'!$B$15+1)*Setup!$B$22</f>
        <v>21.2435060706189</v>
      </c>
      <c r="O396" s="0" t="n">
        <f aca="false">SUMPRODUCT('FD inverse'!$A$13:$BH$13,'FD mesh'!$B$84:$BI$84,$E395:$BL395)+'FD inverse'!$A$13*$C396/Setup!$B$17+INDEX('FD inverse'!$A$13:$BH$13,1,'FD mesh'!$B$15+1)*Setup!$B$22</f>
        <v>21.230848516192</v>
      </c>
      <c r="P396" s="0" t="n">
        <f aca="false">SUMPRODUCT('FD inverse'!$A$14:$BH$14,'FD mesh'!$B$84:$BI$84,$E395:$BL395)+'FD inverse'!$A$14*$C396/Setup!$B$17+INDEX('FD inverse'!$A$14:$BH$14,1,'FD mesh'!$B$15+1)*Setup!$B$22</f>
        <v>21.2186058748563</v>
      </c>
      <c r="Q396" s="0" t="n">
        <f aca="false">SUMPRODUCT('FD inverse'!$A$15:$BH$15,'FD mesh'!$B$84:$BI$84,$E395:$BL395)+'FD inverse'!$A$15*$C396/Setup!$B$17+INDEX('FD inverse'!$A$15:$BH$15,1,'FD mesh'!$B$15+1)*Setup!$B$22</f>
        <v>21.206491601859</v>
      </c>
      <c r="R396" s="0" t="n">
        <f aca="false">SUMPRODUCT('FD inverse'!$A$16:$BH$16,'FD mesh'!$B$84:$BI$84,$E395:$BL395)+'FD inverse'!$A$16*$C396/Setup!$B$17+INDEX('FD inverse'!$A$16:$BH$16,1,'FD mesh'!$B$15+1)*Setup!$B$22</f>
        <v>21.1943315644608</v>
      </c>
      <c r="S396" s="0" t="n">
        <f aca="false">SUMPRODUCT('FD inverse'!$A$17:$BH$17,'FD mesh'!$B$84:$BI$84,$E395:$BL395)+'FD inverse'!$A$17*$C396/Setup!$B$17+INDEX('FD inverse'!$A$17:$BH$17,1,'FD mesh'!$B$15+1)*Setup!$B$22</f>
        <v>20.7999511392717</v>
      </c>
      <c r="T396" s="0" t="n">
        <f aca="false">SUMPRODUCT('FD inverse'!$A$18:$BH$18,'FD mesh'!$B$84:$BI$84,$E395:$BL395)+'FD inverse'!$A$18*$C396/Setup!$B$17+INDEX('FD inverse'!$A$18:$BH$18,1,'FD mesh'!$B$15+1)*Setup!$B$22</f>
        <v>20.4054020221808</v>
      </c>
      <c r="U396" s="0" t="n">
        <f aca="false">SUMPRODUCT('FD inverse'!$A$19:$BH$19,'FD mesh'!$B$84:$BI$84,$E395:$BL395)+'FD inverse'!$A$19*$C396/Setup!$B$17+INDEX('FD inverse'!$A$19:$BH$19,1,'FD mesh'!$B$15+1)*Setup!$B$22</f>
        <v>20.0105949549988</v>
      </c>
      <c r="V396" s="0" t="n">
        <f aca="false">SUMPRODUCT('FD inverse'!$A$20:$BH$20,'FD mesh'!$B$84:$BI$84,$E395:$BL395)+'FD inverse'!$A$20*$C396/Setup!$B$17+INDEX('FD inverse'!$A$20:$BH$20,1,'FD mesh'!$B$15+1)*Setup!$B$22</f>
        <v>19.6154635542319</v>
      </c>
      <c r="W396" s="0" t="n">
        <f aca="false">SUMPRODUCT('FD inverse'!$A$21:$BH$21,'FD mesh'!$B$84:$BI$84,$E395:$BL395)+'FD inverse'!$A$21*$C396/Setup!$B$17+INDEX('FD inverse'!$A$21:$BH$21,1,'FD mesh'!$B$15+1)*Setup!$B$22</f>
        <v>19.2199621576128</v>
      </c>
      <c r="X396" s="0" t="n">
        <f aca="false">SUMPRODUCT('FD inverse'!$A$22:$BH$22,'FD mesh'!$B$84:$BI$84,$E395:$BL395)+'FD inverse'!$A$22*$C396/Setup!$B$17+INDEX('FD inverse'!$A$22:$BH$22,1,'FD mesh'!$B$15+1)*Setup!$B$22</f>
        <v>18.8240637582807</v>
      </c>
      <c r="Y396" s="0" t="n">
        <f aca="false">SUMPRODUCT('FD inverse'!$A$23:$BH$23,'FD mesh'!$B$84:$BI$84,$E395:$BL395)+'FD inverse'!$A$23*$C396/Setup!$B$17+INDEX('FD inverse'!$A$23:$BH$23,1,'FD mesh'!$B$15+1)*Setup!$B$22</f>
        <v>18.4277580229932</v>
      </c>
      <c r="Z396" s="0" t="n">
        <f aca="false">SUMPRODUCT('FD inverse'!$A$24:$BH$24,'FD mesh'!$B$84:$BI$84,$E395:$BL395)+'FD inverse'!$A$24*$C396/Setup!$B$17+INDEX('FD inverse'!$A$24:$BH$24,1,'FD mesh'!$B$15+1)*Setup!$B$22</f>
        <v>18.031049389902</v>
      </c>
      <c r="AA396" s="0" t="n">
        <f aca="false">SUMPRODUCT('FD inverse'!$A$25:$BH$25,'FD mesh'!$B$84:$BI$84,$E395:$BL395)+'FD inverse'!$A$25*$C396/Setup!$B$17+INDEX('FD inverse'!$A$25:$BH$25,1,'FD mesh'!$B$15+1)*Setup!$B$22</f>
        <v>17.6339552406573</v>
      </c>
      <c r="AB396" s="0" t="n">
        <f aca="false">SUMPRODUCT('FD inverse'!$A$26:$BH$26,'FD mesh'!$B$84:$BI$84,$E395:$BL395)+'FD inverse'!$A$26*$C396/Setup!$B$17+INDEX('FD inverse'!$A$26:$BH$26,1,'FD mesh'!$B$15+1)*Setup!$B$22</f>
        <v>17.2365041409265</v>
      </c>
      <c r="AC396" s="0" t="n">
        <f aca="false">SUMPRODUCT('FD inverse'!$A$27:$BH$27,'FD mesh'!$B$84:$BI$84,$E395:$BL395)+'FD inverse'!$A$27*$C396/Setup!$B$17+INDEX('FD inverse'!$A$27:$BH$27,1,'FD mesh'!$B$15+1)*Setup!$B$22</f>
        <v>16.838734142818</v>
      </c>
      <c r="AD396" s="0" t="n">
        <f aca="false">SUMPRODUCT('FD inverse'!$A$28:$BH$28,'FD mesh'!$B$84:$BI$84,$E395:$BL395)+'FD inverse'!$A$28*$C396/Setup!$B$17+INDEX('FD inverse'!$A$28:$BH$28,1,'FD mesh'!$B$15+1)*Setup!$B$22</f>
        <v>16.4406911421807</v>
      </c>
      <c r="AE396" s="0" t="n">
        <f aca="false">SUMPRODUCT('FD inverse'!$A$29:$BH$29,'FD mesh'!$B$84:$BI$84,$E395:$BL395)+'FD inverse'!$A$29*$C396/Setup!$B$17+INDEX('FD inverse'!$A$29:$BH$29,1,'FD mesh'!$B$15+1)*Setup!$B$22</f>
        <v>16.042427283313</v>
      </c>
      <c r="AF396" s="0" t="n">
        <f aca="false">SUMPRODUCT('FD inverse'!$A$30:$BH$30,'FD mesh'!$B$84:$BI$84,$E395:$BL395)+'FD inverse'!$A$30*$C396/Setup!$B$17+INDEX('FD inverse'!$A$30:$BH$30,1,'FD mesh'!$B$15+1)*Setup!$B$22</f>
        <v>15.6439994032473</v>
      </c>
      <c r="AG396" s="0" t="n">
        <f aca="false">SUMPRODUCT('FD inverse'!$A$31:$BH$31,'FD mesh'!$B$84:$BI$84,$E395:$BL395)+'FD inverse'!$A$31*$C396/Setup!$B$17+INDEX('FD inverse'!$A$31:$BH$31,1,'FD mesh'!$B$15+1)*Setup!$B$22</f>
        <v>15.2454675074857</v>
      </c>
      <c r="AH396" s="0" t="n">
        <f aca="false">SUMPRODUCT('FD inverse'!$A$32:$BH$32,'FD mesh'!$B$84:$BI$84,$E395:$BL395)+'FD inverse'!$A$32*$C396/Setup!$B$17+INDEX('FD inverse'!$A$32:$BH$32,1,'FD mesh'!$B$15+1)*Setup!$B$22</f>
        <v>15.2286325711858</v>
      </c>
      <c r="AI396" s="0" t="n">
        <f aca="false">SUMPRODUCT('FD inverse'!$A$33:$BH$33,'FD mesh'!$B$84:$BI$84,$E395:$BL395)+'FD inverse'!$A$33*$C396/Setup!$B$17+INDEX('FD inverse'!$A$33:$BH$33,1,'FD mesh'!$B$15+1)*Setup!$B$22</f>
        <v>15.2117295431749</v>
      </c>
      <c r="AJ396" s="0" t="n">
        <f aca="false">SUMPRODUCT('FD inverse'!$A$34:$BH$34,'FD mesh'!$B$84:$BI$84,$E395:$BL395)+'FD inverse'!$A$34*$C396/Setup!$B$17+INDEX('FD inverse'!$A$34:$BH$34,1,'FD mesh'!$B$15+1)*Setup!$B$22</f>
        <v>15.1947635341317</v>
      </c>
      <c r="AK396" s="0" t="n">
        <f aca="false">SUMPRODUCT('FD inverse'!$A$35:$BH$35,'FD mesh'!$B$84:$BI$84,$E395:$BL395)+'FD inverse'!$A$35*$C396/Setup!$B$17+INDEX('FD inverse'!$A$35:$BH$35,1,'FD mesh'!$B$15+1)*Setup!$B$22</f>
        <v>15.1777398790787</v>
      </c>
      <c r="AL396" s="0" t="n">
        <f aca="false">SUMPRODUCT('FD inverse'!$A$36:$BH$36,'FD mesh'!$B$84:$BI$84,$E395:$BL395)+'FD inverse'!$A$36*$C396/Setup!$B$17+INDEX('FD inverse'!$A$36:$BH$36,1,'FD mesh'!$B$15+1)*Setup!$B$22</f>
        <v>15.1606640233411</v>
      </c>
      <c r="AM396" s="0" t="n">
        <f aca="false">SUMPRODUCT('FD inverse'!$A$37:$BH$37,'FD mesh'!$B$84:$BI$84,$E395:$BL395)+'FD inverse'!$A$37*$C396/Setup!$B$17+INDEX('FD inverse'!$A$37:$BH$37,1,'FD mesh'!$B$15+1)*Setup!$B$22</f>
        <v>15.1435414332738</v>
      </c>
      <c r="AN396" s="0" t="n">
        <f aca="false">SUMPRODUCT('FD inverse'!$A$38:$BH$38,'FD mesh'!$B$84:$BI$84,$E395:$BL395)+'FD inverse'!$A$38*$C396/Setup!$B$17+INDEX('FD inverse'!$A$38:$BH$38,1,'FD mesh'!$B$15+1)*Setup!$B$22</f>
        <v>15.1263775296482</v>
      </c>
      <c r="AO396" s="0" t="n">
        <f aca="false">SUMPRODUCT('FD inverse'!$A$39:$BH$39,'FD mesh'!$B$84:$BI$84,$E395:$BL395)+'FD inverse'!$A$39*$C396/Setup!$B$17+INDEX('FD inverse'!$A$39:$BH$39,1,'FD mesh'!$B$15+1)*Setup!$B$22</f>
        <v>15.1091776415587</v>
      </c>
      <c r="AP396" s="0" t="n">
        <f aca="false">SUMPRODUCT('FD inverse'!$A$40:$BH$40,'FD mesh'!$B$84:$BI$84,$E395:$BL395)+'FD inverse'!$A$40*$C396/Setup!$B$17+INDEX('FD inverse'!$A$40:$BH$40,1,'FD mesh'!$B$15+1)*Setup!$B$22</f>
        <v>15.0919469786746</v>
      </c>
      <c r="AQ396" s="0" t="n">
        <f aca="false">SUMPRODUCT('FD inverse'!$A$41:$BH$41,'FD mesh'!$B$84:$BI$84,$E395:$BL395)+'FD inverse'!$A$41*$C396/Setup!$B$17+INDEX('FD inverse'!$A$41:$BH$41,1,'FD mesh'!$B$15+1)*Setup!$B$22</f>
        <v>15.0746906196528</v>
      </c>
      <c r="AR396" s="0" t="n">
        <f aca="false">SUMPRODUCT('FD inverse'!$A$42:$BH$42,'FD mesh'!$B$84:$BI$84,$E395:$BL395)+'FD inverse'!$A$42*$C396/Setup!$B$17+INDEX('FD inverse'!$A$42:$BH$42,1,'FD mesh'!$B$15+1)*Setup!$B$22</f>
        <v>15.0574135145107</v>
      </c>
      <c r="AS396" s="0" t="n">
        <f aca="false">SUMPRODUCT('FD inverse'!$A$43:$BH$43,'FD mesh'!$B$84:$BI$84,$E395:$BL395)+'FD inverse'!$A$43*$C396/Setup!$B$17+INDEX('FD inverse'!$A$43:$BH$43,1,'FD mesh'!$B$15+1)*Setup!$B$22</f>
        <v>0</v>
      </c>
      <c r="AT396" s="0" t="n">
        <f aca="false">SUMPRODUCT('FD inverse'!$A$44:$BH$44,'FD mesh'!$B$84:$BI$84,$E395:$BL395)+'FD inverse'!$A$44*$C396/Setup!$B$17+INDEX('FD inverse'!$A$44:$BH$44,1,'FD mesh'!$B$15+1)*Setup!$B$22</f>
        <v>0</v>
      </c>
      <c r="AU396" s="0" t="n">
        <f aca="false">SUMPRODUCT('FD inverse'!$A$45:$BH$45,'FD mesh'!$B$84:$BI$84,$E395:$BL395)+'FD inverse'!$A$45*$C396/Setup!$B$17+INDEX('FD inverse'!$A$45:$BH$45,1,'FD mesh'!$B$15+1)*Setup!$B$22</f>
        <v>0</v>
      </c>
      <c r="AV396" s="0" t="n">
        <f aca="false">SUMPRODUCT('FD inverse'!$A$46:$BH$46,'FD mesh'!$B$84:$BI$84,$E395:$BL395)+'FD inverse'!$A$46*$C396/Setup!$B$17+INDEX('FD inverse'!$A$46:$BH$46,1,'FD mesh'!$B$15+1)*Setup!$B$22</f>
        <v>0</v>
      </c>
      <c r="AW396" s="0" t="n">
        <f aca="false">SUMPRODUCT('FD inverse'!$A$47:$BH$47,'FD mesh'!$B$84:$BI$84,$E395:$BL395)+'FD inverse'!$A$47*$C396/Setup!$B$17+INDEX('FD inverse'!$A$47:$BH$47,1,'FD mesh'!$B$15+1)*Setup!$B$22</f>
        <v>0</v>
      </c>
      <c r="AX396" s="0" t="n">
        <f aca="false">SUMPRODUCT('FD inverse'!$A$48:$BH$48,'FD mesh'!$B$84:$BI$84,$E395:$BL395)+'FD inverse'!$A$48*$C396/Setup!$B$17+INDEX('FD inverse'!$A$48:$BH$48,1,'FD mesh'!$B$15+1)*Setup!$B$22</f>
        <v>0</v>
      </c>
      <c r="AY396" s="0" t="n">
        <f aca="false">SUMPRODUCT('FD inverse'!$A$49:$BH$49,'FD mesh'!$B$84:$BI$84,$E395:$BL395)+'FD inverse'!$A$49*$C396/Setup!$B$17+INDEX('FD inverse'!$A$49:$BH$49,1,'FD mesh'!$B$15+1)*Setup!$B$22</f>
        <v>0</v>
      </c>
      <c r="AZ396" s="0" t="n">
        <f aca="false">SUMPRODUCT('FD inverse'!$A$50:$BH$50,'FD mesh'!$B$84:$BI$84,$E395:$BL395)+'FD inverse'!$A$50*$C396/Setup!$B$17+INDEX('FD inverse'!$A$50:$BH$50,1,'FD mesh'!$B$15+1)*Setup!$B$22</f>
        <v>0</v>
      </c>
      <c r="BA396" s="0" t="n">
        <f aca="false">SUMPRODUCT('FD inverse'!$A$51:$BH$51,'FD mesh'!$B$84:$BI$84,$E395:$BL395)+'FD inverse'!$A$51*$C396/Setup!$B$17+INDEX('FD inverse'!$A$51:$BH$51,1,'FD mesh'!$B$15+1)*Setup!$B$22</f>
        <v>0</v>
      </c>
      <c r="BB396" s="0" t="n">
        <f aca="false">SUMPRODUCT('FD inverse'!$A$52:$BH$52,'FD mesh'!$B$84:$BI$84,$E395:$BL395)+'FD inverse'!$A$52*$C396/Setup!$B$17+INDEX('FD inverse'!$A$52:$BH$52,1,'FD mesh'!$B$15+1)*Setup!$B$22</f>
        <v>0</v>
      </c>
      <c r="BC396" s="0" t="n">
        <f aca="false">SUMPRODUCT('FD inverse'!$A$53:$BH$53,'FD mesh'!$B$84:$BI$84,$E395:$BL395)+'FD inverse'!$A$53*$C396/Setup!$B$17+INDEX('FD inverse'!$A$53:$BH$53,1,'FD mesh'!$B$15+1)*Setup!$B$22</f>
        <v>0</v>
      </c>
      <c r="BD396" s="0" t="n">
        <f aca="false">SUMPRODUCT('FD inverse'!$A$54:$BH$54,'FD mesh'!$B$84:$BI$84,$E395:$BL395)+'FD inverse'!$A$54*$C396/Setup!$B$17+INDEX('FD inverse'!$A$54:$BH$54,1,'FD mesh'!$B$15+1)*Setup!$B$22</f>
        <v>0</v>
      </c>
      <c r="BE396" s="0" t="n">
        <f aca="false">SUMPRODUCT('FD inverse'!$A$55:$BH$55,'FD mesh'!$B$84:$BI$84,$E395:$BL395)+'FD inverse'!$A$55*$C396/Setup!$B$17+INDEX('FD inverse'!$A$55:$BH$55,1,'FD mesh'!$B$15+1)*Setup!$B$22</f>
        <v>0</v>
      </c>
      <c r="BF396" s="0" t="n">
        <f aca="false">SUMPRODUCT('FD inverse'!$A$56:$BH$56,'FD mesh'!$B$84:$BI$84,$E395:$BL395)+'FD inverse'!$A$56*$C396/Setup!$B$17+INDEX('FD inverse'!$A$56:$BH$56,1,'FD mesh'!$B$15+1)*Setup!$B$22</f>
        <v>0</v>
      </c>
      <c r="BG396" s="0" t="n">
        <f aca="false">SUMPRODUCT('FD inverse'!$A$57:$BH$57,'FD mesh'!$B$84:$BI$84,$E395:$BL395)+'FD inverse'!$A$57*$C396/Setup!$B$17+INDEX('FD inverse'!$A$57:$BH$57,1,'FD mesh'!$B$15+1)*Setup!$B$22</f>
        <v>0</v>
      </c>
      <c r="BH396" s="0" t="n">
        <f aca="false">SUMPRODUCT('FD inverse'!$A$58:$BH$58,'FD mesh'!$B$84:$BI$84,$E395:$BL395)+'FD inverse'!$A$58*$C396/Setup!$B$17+INDEX('FD inverse'!$A$58:$BH$58,1,'FD mesh'!$B$15+1)*Setup!$B$22</f>
        <v>0</v>
      </c>
      <c r="BI396" s="0" t="n">
        <f aca="false">SUMPRODUCT('FD inverse'!$A$59:$BH$59,'FD mesh'!$B$84:$BI$84,$E395:$BL395)+'FD inverse'!$A$59*$C396/Setup!$B$17+INDEX('FD inverse'!$A$59:$BH$59,1,'FD mesh'!$B$15+1)*Setup!$B$22</f>
        <v>0</v>
      </c>
      <c r="BJ396" s="0" t="n">
        <f aca="false">SUMPRODUCT('FD inverse'!$A$60:$BH$60,'FD mesh'!$B$84:$BI$84,$E395:$BL395)+'FD inverse'!$A$60*$C396/Setup!$B$17+INDEX('FD inverse'!$A$60:$BH$60,1,'FD mesh'!$B$15+1)*Setup!$B$22</f>
        <v>0</v>
      </c>
      <c r="BK396" s="0" t="n">
        <f aca="false">SUMPRODUCT('FD inverse'!$A$61:$BH$61,'FD mesh'!$B$84:$BI$84,$E395:$BL395)+'FD inverse'!$A$61*$C396/Setup!$B$17+INDEX('FD inverse'!$A$61:$BH$61,1,'FD mesh'!$B$15+1)*Setup!$B$22</f>
        <v>0</v>
      </c>
      <c r="BL396" s="0" t="n">
        <f aca="false">SUMPRODUCT('FD inverse'!$A$62:$BH$62,'FD mesh'!$B$84:$BI$84,$E395:$BL395)+'FD inverse'!$A$62*$C396/Setup!$B$17+INDEX('FD inverse'!$A$62:$BH$62,1,'FD mesh'!$B$15+1)*Setup!$B$22</f>
        <v>0</v>
      </c>
    </row>
    <row r="397" customFormat="false" ht="15" hidden="false" customHeight="false" outlineLevel="0" collapsed="false">
      <c r="A397" s="0" t="n">
        <v>392</v>
      </c>
      <c r="B397" s="0" t="n">
        <f aca="false">A397*Setup!$B$11/3600</f>
        <v>32.6666666666667</v>
      </c>
      <c r="C397" s="0" t="n">
        <f aca="false">Setup!$B$7+Setup!$B$8*COS(2*PI()*(B397-Setup!$B$9)/24)</f>
        <v>22.6319194266973</v>
      </c>
      <c r="D397" s="0" t="n">
        <f aca="false">(C397-E397)/Setup!$B$17</f>
        <v>4.91150487061648</v>
      </c>
      <c r="E397" s="0" t="n">
        <f aca="false">SUMPRODUCT('FD inverse'!$A$3:$BH$3,'FD mesh'!$B$84:$BI$84,$E396:$BL396)+'FD inverse'!$A$3*$C397/Setup!$B$17+INDEX('FD inverse'!$A$3:$BH$3,1,'FD mesh'!$B$15+1)*Setup!$B$22</f>
        <v>21.9934237935172</v>
      </c>
      <c r="F397" s="0" t="n">
        <f aca="false">SUMPRODUCT('FD inverse'!$A$4:$BH$4,'FD mesh'!$B$84:$BI$84,$E396:$BL396)+'FD inverse'!$A$4*$C397/Setup!$B$17+INDEX('FD inverse'!$A$4:$BH$4,1,'FD mesh'!$B$15+1)*Setup!$B$22</f>
        <v>21.8578044053304</v>
      </c>
      <c r="G397" s="0" t="n">
        <f aca="false">SUMPRODUCT('FD inverse'!$A$5:$BH$5,'FD mesh'!$B$84:$BI$84,$E396:$BL396)+'FD inverse'!$A$5*$C397/Setup!$B$17+INDEX('FD inverse'!$A$5:$BH$5,1,'FD mesh'!$B$15+1)*Setup!$B$22</f>
        <v>21.7400717950956</v>
      </c>
      <c r="H397" s="0" t="n">
        <f aca="false">SUMPRODUCT('FD inverse'!$A$6:$BH$6,'FD mesh'!$B$84:$BI$84,$E396:$BL396)+'FD inverse'!$A$6*$C397/Setup!$B$17+INDEX('FD inverse'!$A$6:$BH$6,1,'FD mesh'!$B$15+1)*Setup!$B$22</f>
        <v>21.3692998207788</v>
      </c>
      <c r="I397" s="0" t="n">
        <f aca="false">SUMPRODUCT('FD inverse'!$A$7:$BH$7,'FD mesh'!$B$84:$BI$84,$E396:$BL396)+'FD inverse'!$A$7*$C397/Setup!$B$17+INDEX('FD inverse'!$A$7:$BH$7,1,'FD mesh'!$B$15+1)*Setup!$B$22</f>
        <v>21.3395164391339</v>
      </c>
      <c r="J397" s="0" t="n">
        <f aca="false">SUMPRODUCT('FD inverse'!$A$8:$BH$8,'FD mesh'!$B$84:$BI$84,$E396:$BL396)+'FD inverse'!$A$8*$C397/Setup!$B$17+INDEX('FD inverse'!$A$8:$BH$8,1,'FD mesh'!$B$15+1)*Setup!$B$22</f>
        <v>21.3146199372802</v>
      </c>
      <c r="K397" s="0" t="n">
        <f aca="false">SUMPRODUCT('FD inverse'!$A$9:$BH$9,'FD mesh'!$B$84:$BI$84,$E396:$BL396)+'FD inverse'!$A$9*$C397/Setup!$B$17+INDEX('FD inverse'!$A$9:$BH$9,1,'FD mesh'!$B$15+1)*Setup!$B$22</f>
        <v>21.293577979515</v>
      </c>
      <c r="L397" s="0" t="n">
        <f aca="false">SUMPRODUCT('FD inverse'!$A$10:$BH$10,'FD mesh'!$B$84:$BI$84,$E396:$BL396)+'FD inverse'!$A$10*$C397/Setup!$B$17+INDEX('FD inverse'!$A$10:$BH$10,1,'FD mesh'!$B$15+1)*Setup!$B$22</f>
        <v>21.2754914019737</v>
      </c>
      <c r="M397" s="0" t="n">
        <f aca="false">SUMPRODUCT('FD inverse'!$A$11:$BH$11,'FD mesh'!$B$84:$BI$84,$E396:$BL396)+'FD inverse'!$A$11*$C397/Setup!$B$17+INDEX('FD inverse'!$A$11:$BH$11,1,'FD mesh'!$B$15+1)*Setup!$B$22</f>
        <v>21.2595900415756</v>
      </c>
      <c r="N397" s="0" t="n">
        <f aca="false">SUMPRODUCT('FD inverse'!$A$12:$BH$12,'FD mesh'!$B$84:$BI$84,$E396:$BL396)+'FD inverse'!$A$12*$C397/Setup!$B$17+INDEX('FD inverse'!$A$12:$BH$12,1,'FD mesh'!$B$15+1)*Setup!$B$22</f>
        <v>21.2452287630403</v>
      </c>
      <c r="O397" s="0" t="n">
        <f aca="false">SUMPRODUCT('FD inverse'!$A$13:$BH$13,'FD mesh'!$B$84:$BI$84,$E396:$BL396)+'FD inverse'!$A$13*$C397/Setup!$B$17+INDEX('FD inverse'!$A$13:$BH$13,1,'FD mesh'!$B$15+1)*Setup!$B$22</f>
        <v>21.2318838222166</v>
      </c>
      <c r="P397" s="0" t="n">
        <f aca="false">SUMPRODUCT('FD inverse'!$A$14:$BH$14,'FD mesh'!$B$84:$BI$84,$E396:$BL396)+'FD inverse'!$A$14*$C397/Setup!$B$17+INDEX('FD inverse'!$A$14:$BH$14,1,'FD mesh'!$B$15+1)*Setup!$B$22</f>
        <v>21.2191496814076</v>
      </c>
      <c r="Q397" s="0" t="n">
        <f aca="false">SUMPRODUCT('FD inverse'!$A$15:$BH$15,'FD mesh'!$B$84:$BI$84,$E396:$BL396)+'FD inverse'!$A$15*$C397/Setup!$B$17+INDEX('FD inverse'!$A$15:$BH$15,1,'FD mesh'!$B$15+1)*Setup!$B$22</f>
        <v>21.2067363704223</v>
      </c>
      <c r="R397" s="0" t="n">
        <f aca="false">SUMPRODUCT('FD inverse'!$A$16:$BH$16,'FD mesh'!$B$84:$BI$84,$E396:$BL396)+'FD inverse'!$A$16*$C397/Setup!$B$17+INDEX('FD inverse'!$A$16:$BH$16,1,'FD mesh'!$B$15+1)*Setup!$B$22</f>
        <v>21.194467465669</v>
      </c>
      <c r="S397" s="0" t="n">
        <f aca="false">SUMPRODUCT('FD inverse'!$A$17:$BH$17,'FD mesh'!$B$84:$BI$84,$E396:$BL396)+'FD inverse'!$A$17*$C397/Setup!$B$17+INDEX('FD inverse'!$A$17:$BH$17,1,'FD mesh'!$B$15+1)*Setup!$B$22</f>
        <v>20.7996714063188</v>
      </c>
      <c r="T397" s="0" t="n">
        <f aca="false">SUMPRODUCT('FD inverse'!$A$18:$BH$18,'FD mesh'!$B$84:$BI$84,$E396:$BL396)+'FD inverse'!$A$18*$C397/Setup!$B$17+INDEX('FD inverse'!$A$18:$BH$18,1,'FD mesh'!$B$15+1)*Setup!$B$22</f>
        <v>20.4047930255567</v>
      </c>
      <c r="U397" s="0" t="n">
        <f aca="false">SUMPRODUCT('FD inverse'!$A$19:$BH$19,'FD mesh'!$B$84:$BI$84,$E396:$BL396)+'FD inverse'!$A$19*$C397/Setup!$B$17+INDEX('FD inverse'!$A$19:$BH$19,1,'FD mesh'!$B$15+1)*Setup!$B$22</f>
        <v>20.0097354257881</v>
      </c>
      <c r="V397" s="0" t="n">
        <f aca="false">SUMPRODUCT('FD inverse'!$A$20:$BH$20,'FD mesh'!$B$84:$BI$84,$E396:$BL396)+'FD inverse'!$A$20*$C397/Setup!$B$17+INDEX('FD inverse'!$A$20:$BH$20,1,'FD mesh'!$B$15+1)*Setup!$B$22</f>
        <v>19.6144248788517</v>
      </c>
      <c r="W397" s="0" t="n">
        <f aca="false">SUMPRODUCT('FD inverse'!$A$21:$BH$21,'FD mesh'!$B$84:$BI$84,$E396:$BL396)+'FD inverse'!$A$21*$C397/Setup!$B$17+INDEX('FD inverse'!$A$21:$BH$21,1,'FD mesh'!$B$15+1)*Setup!$B$22</f>
        <v>19.2188086645893</v>
      </c>
      <c r="X397" s="0" t="n">
        <f aca="false">SUMPRODUCT('FD inverse'!$A$22:$BH$22,'FD mesh'!$B$84:$BI$84,$E396:$BL396)+'FD inverse'!$A$22*$C397/Setup!$B$17+INDEX('FD inverse'!$A$22:$BH$22,1,'FD mesh'!$B$15+1)*Setup!$B$22</f>
        <v>18.8228529938084</v>
      </c>
      <c r="Y397" s="0" t="n">
        <f aca="false">SUMPRODUCT('FD inverse'!$A$23:$BH$23,'FD mesh'!$B$84:$BI$84,$E396:$BL396)+'FD inverse'!$A$23*$C397/Setup!$B$17+INDEX('FD inverse'!$A$23:$BH$23,1,'FD mesh'!$B$15+1)*Setup!$B$22</f>
        <v>18.42654101234</v>
      </c>
      <c r="Z397" s="0" t="n">
        <f aca="false">SUMPRODUCT('FD inverse'!$A$24:$BH$24,'FD mesh'!$B$84:$BI$84,$E396:$BL396)+'FD inverse'!$A$24*$C397/Setup!$B$17+INDEX('FD inverse'!$A$24:$BH$24,1,'FD mesh'!$B$15+1)*Setup!$B$22</f>
        <v>18.0298708820223</v>
      </c>
      <c r="AA397" s="0" t="n">
        <f aca="false">SUMPRODUCT('FD inverse'!$A$25:$BH$25,'FD mesh'!$B$84:$BI$84,$E396:$BL396)+'FD inverse'!$A$25*$C397/Setup!$B$17+INDEX('FD inverse'!$A$25:$BH$25,1,'FD mesh'!$B$15+1)*Setup!$B$22</f>
        <v>17.6328539336714</v>
      </c>
      <c r="AB397" s="0" t="n">
        <f aca="false">SUMPRODUCT('FD inverse'!$A$26:$BH$26,'FD mesh'!$B$84:$BI$84,$E396:$BL396)+'FD inverse'!$A$26*$C397/Setup!$B$17+INDEX('FD inverse'!$A$26:$BH$26,1,'FD mesh'!$B$15+1)*Setup!$B$22</f>
        <v>17.2355128864076</v>
      </c>
      <c r="AC397" s="0" t="n">
        <f aca="false">SUMPRODUCT('FD inverse'!$A$27:$BH$27,'FD mesh'!$B$84:$BI$84,$E396:$BL396)+'FD inverse'!$A$27*$C397/Setup!$B$17+INDEX('FD inverse'!$A$27:$BH$27,1,'FD mesh'!$B$15+1)*Setup!$B$22</f>
        <v>16.8378801270996</v>
      </c>
      <c r="AD397" s="0" t="n">
        <f aca="false">SUMPRODUCT('FD inverse'!$A$28:$BH$28,'FD mesh'!$B$84:$BI$84,$E396:$BL396)+'FD inverse'!$A$28*$C397/Setup!$B$17+INDEX('FD inverse'!$A$28:$BH$28,1,'FD mesh'!$B$15+1)*Setup!$B$22</f>
        <v>16.439996043166</v>
      </c>
      <c r="AE397" s="0" t="n">
        <f aca="false">SUMPRODUCT('FD inverse'!$A$29:$BH$29,'FD mesh'!$B$84:$BI$84,$E396:$BL396)+'FD inverse'!$A$29*$C397/Setup!$B$17+INDEX('FD inverse'!$A$29:$BH$29,1,'FD mesh'!$B$15+1)*Setup!$B$22</f>
        <v>16.0419074015223</v>
      </c>
      <c r="AF397" s="0" t="n">
        <f aca="false">SUMPRODUCT('FD inverse'!$A$30:$BH$30,'FD mesh'!$B$84:$BI$84,$E396:$BL396)+'FD inverse'!$A$30*$C397/Setup!$B$17+INDEX('FD inverse'!$A$30:$BH$30,1,'FD mesh'!$B$15+1)*Setup!$B$22</f>
        <v>15.6436657660945</v>
      </c>
      <c r="AG397" s="0" t="n">
        <f aca="false">SUMPRODUCT('FD inverse'!$A$31:$BH$31,'FD mesh'!$B$84:$BI$84,$E396:$BL396)+'FD inverse'!$A$31*$C397/Setup!$B$17+INDEX('FD inverse'!$A$31:$BH$31,1,'FD mesh'!$B$15+1)*Setup!$B$22</f>
        <v>15.2453259460189</v>
      </c>
      <c r="AH397" s="0" t="n">
        <f aca="false">SUMPRODUCT('FD inverse'!$A$32:$BH$32,'FD mesh'!$B$84:$BI$84,$E396:$BL396)+'FD inverse'!$A$32*$C397/Setup!$B$17+INDEX('FD inverse'!$A$32:$BH$32,1,'FD mesh'!$B$15+1)*Setup!$B$22</f>
        <v>15.2284997076263</v>
      </c>
      <c r="AI397" s="0" t="n">
        <f aca="false">SUMPRODUCT('FD inverse'!$A$33:$BH$33,'FD mesh'!$B$84:$BI$84,$E396:$BL396)+'FD inverse'!$A$33*$C397/Setup!$B$17+INDEX('FD inverse'!$A$33:$BH$33,1,'FD mesh'!$B$15+1)*Setup!$B$22</f>
        <v>15.2116062106397</v>
      </c>
      <c r="AJ397" s="0" t="n">
        <f aca="false">SUMPRODUCT('FD inverse'!$A$34:$BH$34,'FD mesh'!$B$84:$BI$84,$E396:$BL396)+'FD inverse'!$A$34*$C397/Setup!$B$17+INDEX('FD inverse'!$A$34:$BH$34,1,'FD mesh'!$B$15+1)*Setup!$B$22</f>
        <v>15.1946502798831</v>
      </c>
      <c r="AK397" s="0" t="n">
        <f aca="false">SUMPRODUCT('FD inverse'!$A$35:$BH$35,'FD mesh'!$B$84:$BI$84,$E396:$BL396)+'FD inverse'!$A$35*$C397/Setup!$B$17+INDEX('FD inverse'!$A$35:$BH$35,1,'FD mesh'!$B$15+1)*Setup!$B$22</f>
        <v>15.1776370172171</v>
      </c>
      <c r="AL397" s="0" t="n">
        <f aca="false">SUMPRODUCT('FD inverse'!$A$36:$BH$36,'FD mesh'!$B$84:$BI$84,$E396:$BL396)+'FD inverse'!$A$36*$C397/Setup!$B$17+INDEX('FD inverse'!$A$36:$BH$36,1,'FD mesh'!$B$15+1)*Setup!$B$22</f>
        <v>15.1605716835077</v>
      </c>
      <c r="AM397" s="0" t="n">
        <f aca="false">SUMPRODUCT('FD inverse'!$A$37:$BH$37,'FD mesh'!$B$84:$BI$84,$E396:$BL396)+'FD inverse'!$A$37*$C397/Setup!$B$17+INDEX('FD inverse'!$A$37:$BH$37,1,'FD mesh'!$B$15+1)*Setup!$B$22</f>
        <v>15.1434596052476</v>
      </c>
      <c r="AN397" s="0" t="n">
        <f aca="false">SUMPRODUCT('FD inverse'!$A$38:$BH$38,'FD mesh'!$B$84:$BI$84,$E396:$BL396)+'FD inverse'!$A$38*$C397/Setup!$B$17+INDEX('FD inverse'!$A$38:$BH$38,1,'FD mesh'!$B$15+1)*Setup!$B$22</f>
        <v>15.1263061037561</v>
      </c>
      <c r="AO397" s="0" t="n">
        <f aca="false">SUMPRODUCT('FD inverse'!$A$39:$BH$39,'FD mesh'!$B$84:$BI$84,$E396:$BL396)+'FD inverse'!$A$39*$C397/Setup!$B$17+INDEX('FD inverse'!$A$39:$BH$39,1,'FD mesh'!$B$15+1)*Setup!$B$22</f>
        <v>15.1091164448328</v>
      </c>
      <c r="AP397" s="0" t="n">
        <f aca="false">SUMPRODUCT('FD inverse'!$A$40:$BH$40,'FD mesh'!$B$84:$BI$84,$E396:$BL396)+'FD inverse'!$A$40*$C397/Setup!$B$17+INDEX('FD inverse'!$A$40:$BH$40,1,'FD mesh'!$B$15+1)*Setup!$B$22</f>
        <v>15.0918958067172</v>
      </c>
      <c r="AQ397" s="0" t="n">
        <f aca="false">SUMPRODUCT('FD inverse'!$A$41:$BH$41,'FD mesh'!$B$84:$BI$84,$E396:$BL396)+'FD inverse'!$A$41*$C397/Setup!$B$17+INDEX('FD inverse'!$A$41:$BH$41,1,'FD mesh'!$B$15+1)*Setup!$B$22</f>
        <v>15.0746492641783</v>
      </c>
      <c r="AR397" s="0" t="n">
        <f aca="false">SUMPRODUCT('FD inverse'!$A$42:$BH$42,'FD mesh'!$B$84:$BI$84,$E396:$BL396)+'FD inverse'!$A$42*$C397/Setup!$B$17+INDEX('FD inverse'!$A$42:$BH$42,1,'FD mesh'!$B$15+1)*Setup!$B$22</f>
        <v>15.0573817865456</v>
      </c>
      <c r="AS397" s="0" t="n">
        <f aca="false">SUMPRODUCT('FD inverse'!$A$43:$BH$43,'FD mesh'!$B$84:$BI$84,$E396:$BL396)+'FD inverse'!$A$43*$C397/Setup!$B$17+INDEX('FD inverse'!$A$43:$BH$43,1,'FD mesh'!$B$15+1)*Setup!$B$22</f>
        <v>0</v>
      </c>
      <c r="AT397" s="0" t="n">
        <f aca="false">SUMPRODUCT('FD inverse'!$A$44:$BH$44,'FD mesh'!$B$84:$BI$84,$E396:$BL396)+'FD inverse'!$A$44*$C397/Setup!$B$17+INDEX('FD inverse'!$A$44:$BH$44,1,'FD mesh'!$B$15+1)*Setup!$B$22</f>
        <v>0</v>
      </c>
      <c r="AU397" s="0" t="n">
        <f aca="false">SUMPRODUCT('FD inverse'!$A$45:$BH$45,'FD mesh'!$B$84:$BI$84,$E396:$BL396)+'FD inverse'!$A$45*$C397/Setup!$B$17+INDEX('FD inverse'!$A$45:$BH$45,1,'FD mesh'!$B$15+1)*Setup!$B$22</f>
        <v>0</v>
      </c>
      <c r="AV397" s="0" t="n">
        <f aca="false">SUMPRODUCT('FD inverse'!$A$46:$BH$46,'FD mesh'!$B$84:$BI$84,$E396:$BL396)+'FD inverse'!$A$46*$C397/Setup!$B$17+INDEX('FD inverse'!$A$46:$BH$46,1,'FD mesh'!$B$15+1)*Setup!$B$22</f>
        <v>0</v>
      </c>
      <c r="AW397" s="0" t="n">
        <f aca="false">SUMPRODUCT('FD inverse'!$A$47:$BH$47,'FD mesh'!$B$84:$BI$84,$E396:$BL396)+'FD inverse'!$A$47*$C397/Setup!$B$17+INDEX('FD inverse'!$A$47:$BH$47,1,'FD mesh'!$B$15+1)*Setup!$B$22</f>
        <v>0</v>
      </c>
      <c r="AX397" s="0" t="n">
        <f aca="false">SUMPRODUCT('FD inverse'!$A$48:$BH$48,'FD mesh'!$B$84:$BI$84,$E396:$BL396)+'FD inverse'!$A$48*$C397/Setup!$B$17+INDEX('FD inverse'!$A$48:$BH$48,1,'FD mesh'!$B$15+1)*Setup!$B$22</f>
        <v>0</v>
      </c>
      <c r="AY397" s="0" t="n">
        <f aca="false">SUMPRODUCT('FD inverse'!$A$49:$BH$49,'FD mesh'!$B$84:$BI$84,$E396:$BL396)+'FD inverse'!$A$49*$C397/Setup!$B$17+INDEX('FD inverse'!$A$49:$BH$49,1,'FD mesh'!$B$15+1)*Setup!$B$22</f>
        <v>0</v>
      </c>
      <c r="AZ397" s="0" t="n">
        <f aca="false">SUMPRODUCT('FD inverse'!$A$50:$BH$50,'FD mesh'!$B$84:$BI$84,$E396:$BL396)+'FD inverse'!$A$50*$C397/Setup!$B$17+INDEX('FD inverse'!$A$50:$BH$50,1,'FD mesh'!$B$15+1)*Setup!$B$22</f>
        <v>0</v>
      </c>
      <c r="BA397" s="0" t="n">
        <f aca="false">SUMPRODUCT('FD inverse'!$A$51:$BH$51,'FD mesh'!$B$84:$BI$84,$E396:$BL396)+'FD inverse'!$A$51*$C397/Setup!$B$17+INDEX('FD inverse'!$A$51:$BH$51,1,'FD mesh'!$B$15+1)*Setup!$B$22</f>
        <v>0</v>
      </c>
      <c r="BB397" s="0" t="n">
        <f aca="false">SUMPRODUCT('FD inverse'!$A$52:$BH$52,'FD mesh'!$B$84:$BI$84,$E396:$BL396)+'FD inverse'!$A$52*$C397/Setup!$B$17+INDEX('FD inverse'!$A$52:$BH$52,1,'FD mesh'!$B$15+1)*Setup!$B$22</f>
        <v>0</v>
      </c>
      <c r="BC397" s="0" t="n">
        <f aca="false">SUMPRODUCT('FD inverse'!$A$53:$BH$53,'FD mesh'!$B$84:$BI$84,$E396:$BL396)+'FD inverse'!$A$53*$C397/Setup!$B$17+INDEX('FD inverse'!$A$53:$BH$53,1,'FD mesh'!$B$15+1)*Setup!$B$22</f>
        <v>0</v>
      </c>
      <c r="BD397" s="0" t="n">
        <f aca="false">SUMPRODUCT('FD inverse'!$A$54:$BH$54,'FD mesh'!$B$84:$BI$84,$E396:$BL396)+'FD inverse'!$A$54*$C397/Setup!$B$17+INDEX('FD inverse'!$A$54:$BH$54,1,'FD mesh'!$B$15+1)*Setup!$B$22</f>
        <v>0</v>
      </c>
      <c r="BE397" s="0" t="n">
        <f aca="false">SUMPRODUCT('FD inverse'!$A$55:$BH$55,'FD mesh'!$B$84:$BI$84,$E396:$BL396)+'FD inverse'!$A$55*$C397/Setup!$B$17+INDEX('FD inverse'!$A$55:$BH$55,1,'FD mesh'!$B$15+1)*Setup!$B$22</f>
        <v>0</v>
      </c>
      <c r="BF397" s="0" t="n">
        <f aca="false">SUMPRODUCT('FD inverse'!$A$56:$BH$56,'FD mesh'!$B$84:$BI$84,$E396:$BL396)+'FD inverse'!$A$56*$C397/Setup!$B$17+INDEX('FD inverse'!$A$56:$BH$56,1,'FD mesh'!$B$15+1)*Setup!$B$22</f>
        <v>0</v>
      </c>
      <c r="BG397" s="0" t="n">
        <f aca="false">SUMPRODUCT('FD inverse'!$A$57:$BH$57,'FD mesh'!$B$84:$BI$84,$E396:$BL396)+'FD inverse'!$A$57*$C397/Setup!$B$17+INDEX('FD inverse'!$A$57:$BH$57,1,'FD mesh'!$B$15+1)*Setup!$B$22</f>
        <v>0</v>
      </c>
      <c r="BH397" s="0" t="n">
        <f aca="false">SUMPRODUCT('FD inverse'!$A$58:$BH$58,'FD mesh'!$B$84:$BI$84,$E396:$BL396)+'FD inverse'!$A$58*$C397/Setup!$B$17+INDEX('FD inverse'!$A$58:$BH$58,1,'FD mesh'!$B$15+1)*Setup!$B$22</f>
        <v>0</v>
      </c>
      <c r="BI397" s="0" t="n">
        <f aca="false">SUMPRODUCT('FD inverse'!$A$59:$BH$59,'FD mesh'!$B$84:$BI$84,$E396:$BL396)+'FD inverse'!$A$59*$C397/Setup!$B$17+INDEX('FD inverse'!$A$59:$BH$59,1,'FD mesh'!$B$15+1)*Setup!$B$22</f>
        <v>0</v>
      </c>
      <c r="BJ397" s="0" t="n">
        <f aca="false">SUMPRODUCT('FD inverse'!$A$60:$BH$60,'FD mesh'!$B$84:$BI$84,$E396:$BL396)+'FD inverse'!$A$60*$C397/Setup!$B$17+INDEX('FD inverse'!$A$60:$BH$60,1,'FD mesh'!$B$15+1)*Setup!$B$22</f>
        <v>0</v>
      </c>
      <c r="BK397" s="0" t="n">
        <f aca="false">SUMPRODUCT('FD inverse'!$A$61:$BH$61,'FD mesh'!$B$84:$BI$84,$E396:$BL396)+'FD inverse'!$A$61*$C397/Setup!$B$17+INDEX('FD inverse'!$A$61:$BH$61,1,'FD mesh'!$B$15+1)*Setup!$B$22</f>
        <v>0</v>
      </c>
      <c r="BL397" s="0" t="n">
        <f aca="false">SUMPRODUCT('FD inverse'!$A$62:$BH$62,'FD mesh'!$B$84:$BI$84,$E396:$BL396)+'FD inverse'!$A$62*$C397/Setup!$B$17+INDEX('FD inverse'!$A$62:$BH$62,1,'FD mesh'!$B$15+1)*Setup!$B$22</f>
        <v>0</v>
      </c>
    </row>
    <row r="398" customFormat="false" ht="15" hidden="false" customHeight="false" outlineLevel="0" collapsed="false">
      <c r="A398" s="0" t="n">
        <v>393</v>
      </c>
      <c r="B398" s="0" t="n">
        <f aca="false">A398*Setup!$B$11/3600</f>
        <v>32.75</v>
      </c>
      <c r="C398" s="0" t="n">
        <f aca="false">Setup!$B$7+Setup!$B$8*COS(2*PI()*(B398-Setup!$B$9)/24)</f>
        <v>22.7142421387874</v>
      </c>
      <c r="D398" s="0" t="n">
        <f aca="false">(C398-E398)/Setup!$B$17</f>
        <v>5.16617678829616</v>
      </c>
      <c r="E398" s="0" t="n">
        <f aca="false">SUMPRODUCT('FD inverse'!$A$3:$BH$3,'FD mesh'!$B$84:$BI$84,$E397:$BL397)+'FD inverse'!$A$3*$C398/Setup!$B$17+INDEX('FD inverse'!$A$3:$BH$3,1,'FD mesh'!$B$15+1)*Setup!$B$22</f>
        <v>22.0426391563089</v>
      </c>
      <c r="F398" s="0" t="n">
        <f aca="false">SUMPRODUCT('FD inverse'!$A$4:$BH$4,'FD mesh'!$B$84:$BI$84,$E397:$BL397)+'FD inverse'!$A$4*$C398/Setup!$B$17+INDEX('FD inverse'!$A$4:$BH$4,1,'FD mesh'!$B$15+1)*Setup!$B$22</f>
        <v>21.8995643120249</v>
      </c>
      <c r="G398" s="0" t="n">
        <f aca="false">SUMPRODUCT('FD inverse'!$A$5:$BH$5,'FD mesh'!$B$84:$BI$84,$E397:$BL397)+'FD inverse'!$A$5*$C398/Setup!$B$17+INDEX('FD inverse'!$A$5:$BH$5,1,'FD mesh'!$B$15+1)*Setup!$B$22</f>
        <v>21.7746144272438</v>
      </c>
      <c r="H398" s="0" t="n">
        <f aca="false">SUMPRODUCT('FD inverse'!$A$6:$BH$6,'FD mesh'!$B$84:$BI$84,$E397:$BL397)+'FD inverse'!$A$6*$C398/Setup!$B$17+INDEX('FD inverse'!$A$6:$BH$6,1,'FD mesh'!$B$15+1)*Setup!$B$22</f>
        <v>21.3799701503206</v>
      </c>
      <c r="I398" s="0" t="n">
        <f aca="false">SUMPRODUCT('FD inverse'!$A$7:$BH$7,'FD mesh'!$B$84:$BI$84,$E397:$BL397)+'FD inverse'!$A$7*$C398/Setup!$B$17+INDEX('FD inverse'!$A$7:$BH$7,1,'FD mesh'!$B$15+1)*Setup!$B$22</f>
        <v>21.3481934678619</v>
      </c>
      <c r="J398" s="0" t="n">
        <f aca="false">SUMPRODUCT('FD inverse'!$A$8:$BH$8,'FD mesh'!$B$84:$BI$84,$E397:$BL397)+'FD inverse'!$A$8*$C398/Setup!$B$17+INDEX('FD inverse'!$A$8:$BH$8,1,'FD mesh'!$B$15+1)*Setup!$B$22</f>
        <v>21.3215359763931</v>
      </c>
      <c r="K398" s="0" t="n">
        <f aca="false">SUMPRODUCT('FD inverse'!$A$9:$BH$9,'FD mesh'!$B$84:$BI$84,$E397:$BL397)+'FD inverse'!$A$9*$C398/Setup!$B$17+INDEX('FD inverse'!$A$9:$BH$9,1,'FD mesh'!$B$15+1)*Setup!$B$22</f>
        <v>21.298958743988</v>
      </c>
      <c r="L398" s="0" t="n">
        <f aca="false">SUMPRODUCT('FD inverse'!$A$10:$BH$10,'FD mesh'!$B$84:$BI$84,$E397:$BL397)+'FD inverse'!$A$10*$C398/Setup!$B$17+INDEX('FD inverse'!$A$10:$BH$10,1,'FD mesh'!$B$15+1)*Setup!$B$22</f>
        <v>21.2795560038973</v>
      </c>
      <c r="M398" s="0" t="n">
        <f aca="false">SUMPRODUCT('FD inverse'!$A$11:$BH$11,'FD mesh'!$B$84:$BI$84,$E397:$BL397)+'FD inverse'!$A$11*$C398/Setup!$B$17+INDEX('FD inverse'!$A$11:$BH$11,1,'FD mesh'!$B$15+1)*Setup!$B$22</f>
        <v>21.2625512590418</v>
      </c>
      <c r="N398" s="0" t="n">
        <f aca="false">SUMPRODUCT('FD inverse'!$A$12:$BH$12,'FD mesh'!$B$84:$BI$84,$E397:$BL397)+'FD inverse'!$A$12*$C398/Setup!$B$17+INDEX('FD inverse'!$A$12:$BH$12,1,'FD mesh'!$B$15+1)*Setup!$B$22</f>
        <v>21.2472935451397</v>
      </c>
      <c r="O398" s="0" t="n">
        <f aca="false">SUMPRODUCT('FD inverse'!$A$13:$BH$13,'FD mesh'!$B$84:$BI$84,$E397:$BL397)+'FD inverse'!$A$13*$C398/Setup!$B$17+INDEX('FD inverse'!$A$13:$BH$13,1,'FD mesh'!$B$15+1)*Setup!$B$22</f>
        <v>21.2332539917683</v>
      </c>
      <c r="P398" s="0" t="n">
        <f aca="false">SUMPRODUCT('FD inverse'!$A$14:$BH$14,'FD mesh'!$B$84:$BI$84,$E397:$BL397)+'FD inverse'!$A$14*$C398/Setup!$B$17+INDEX('FD inverse'!$A$14:$BH$14,1,'FD mesh'!$B$15+1)*Setup!$B$22</f>
        <v>21.2200227980144</v>
      </c>
      <c r="Q398" s="0" t="n">
        <f aca="false">SUMPRODUCT('FD inverse'!$A$15:$BH$15,'FD mesh'!$B$84:$BI$84,$E397:$BL397)+'FD inverse'!$A$15*$C398/Setup!$B$17+INDEX('FD inverse'!$A$15:$BH$15,1,'FD mesh'!$B$15+1)*Setup!$B$22</f>
        <v>21.207306717303</v>
      </c>
      <c r="R398" s="0" t="n">
        <f aca="false">SUMPRODUCT('FD inverse'!$A$16:$BH$16,'FD mesh'!$B$84:$BI$84,$E397:$BL397)+'FD inverse'!$A$16*$C398/Setup!$B$17+INDEX('FD inverse'!$A$16:$BH$16,1,'FD mesh'!$B$15+1)*Setup!$B$22</f>
        <v>21.1949271244267</v>
      </c>
      <c r="S398" s="0" t="n">
        <f aca="false">SUMPRODUCT('FD inverse'!$A$17:$BH$17,'FD mesh'!$B$84:$BI$84,$E397:$BL397)+'FD inverse'!$A$17*$C398/Setup!$B$17+INDEX('FD inverse'!$A$17:$BH$17,1,'FD mesh'!$B$15+1)*Setup!$B$22</f>
        <v>20.7996884638079</v>
      </c>
      <c r="T398" s="0" t="n">
        <f aca="false">SUMPRODUCT('FD inverse'!$A$18:$BH$18,'FD mesh'!$B$84:$BI$84,$E397:$BL397)+'FD inverse'!$A$18*$C398/Setup!$B$17+INDEX('FD inverse'!$A$18:$BH$18,1,'FD mesh'!$B$15+1)*Setup!$B$22</f>
        <v>20.4044548229646</v>
      </c>
      <c r="U398" s="0" t="n">
        <f aca="false">SUMPRODUCT('FD inverse'!$A$19:$BH$19,'FD mesh'!$B$84:$BI$84,$E397:$BL397)+'FD inverse'!$A$19*$C398/Setup!$B$17+INDEX('FD inverse'!$A$19:$BH$19,1,'FD mesh'!$B$15+1)*Setup!$B$22</f>
        <v>20.0091216539298</v>
      </c>
      <c r="V398" s="0" t="n">
        <f aca="false">SUMPRODUCT('FD inverse'!$A$20:$BH$20,'FD mesh'!$B$84:$BI$84,$E397:$BL397)+'FD inverse'!$A$20*$C398/Setup!$B$17+INDEX('FD inverse'!$A$20:$BH$20,1,'FD mesh'!$B$15+1)*Setup!$B$22</f>
        <v>19.6136078606053</v>
      </c>
      <c r="W398" s="0" t="n">
        <f aca="false">SUMPRODUCT('FD inverse'!$A$21:$BH$21,'FD mesh'!$B$84:$BI$84,$E397:$BL397)+'FD inverse'!$A$21*$C398/Setup!$B$17+INDEX('FD inverse'!$A$21:$BH$21,1,'FD mesh'!$B$15+1)*Setup!$B$22</f>
        <v>19.2178536304826</v>
      </c>
      <c r="X398" s="0" t="n">
        <f aca="false">SUMPRODUCT('FD inverse'!$A$22:$BH$22,'FD mesh'!$B$84:$BI$84,$E397:$BL397)+'FD inverse'!$A$22*$C398/Setup!$B$17+INDEX('FD inverse'!$A$22:$BH$22,1,'FD mesh'!$B$15+1)*Setup!$B$22</f>
        <v>18.8218183474657</v>
      </c>
      <c r="Y398" s="0" t="n">
        <f aca="false">SUMPRODUCT('FD inverse'!$A$23:$BH$23,'FD mesh'!$B$84:$BI$84,$E397:$BL397)+'FD inverse'!$A$23*$C398/Setup!$B$17+INDEX('FD inverse'!$A$23:$BH$23,1,'FD mesh'!$B$15+1)*Setup!$B$22</f>
        <v>18.4254785828107</v>
      </c>
      <c r="Z398" s="0" t="n">
        <f aca="false">SUMPRODUCT('FD inverse'!$A$24:$BH$24,'FD mesh'!$B$84:$BI$84,$E397:$BL397)+'FD inverse'!$A$24*$C398/Setup!$B$17+INDEX('FD inverse'!$A$24:$BH$24,1,'FD mesh'!$B$15+1)*Setup!$B$22</f>
        <v>18.0288261603228</v>
      </c>
      <c r="AA398" s="0" t="n">
        <f aca="false">SUMPRODUCT('FD inverse'!$A$25:$BH$25,'FD mesh'!$B$84:$BI$84,$E397:$BL397)+'FD inverse'!$A$25*$C398/Setup!$B$17+INDEX('FD inverse'!$A$25:$BH$25,1,'FD mesh'!$B$15+1)*Setup!$B$22</f>
        <v>17.6318662911634</v>
      </c>
      <c r="AB398" s="0" t="n">
        <f aca="false">SUMPRODUCT('FD inverse'!$A$26:$BH$26,'FD mesh'!$B$84:$BI$84,$E397:$BL397)+'FD inverse'!$A$26*$C398/Setup!$B$17+INDEX('FD inverse'!$A$26:$BH$26,1,'FD mesh'!$B$15+1)*Setup!$B$22</f>
        <v>17.234615772923</v>
      </c>
      <c r="AC398" s="0" t="n">
        <f aca="false">SUMPRODUCT('FD inverse'!$A$27:$BH$27,'FD mesh'!$B$84:$BI$84,$E397:$BL397)+'FD inverse'!$A$27*$C398/Setup!$B$17+INDEX('FD inverse'!$A$27:$BH$27,1,'FD mesh'!$B$15+1)*Setup!$B$22</f>
        <v>16.8371012469999</v>
      </c>
      <c r="AD398" s="0" t="n">
        <f aca="false">SUMPRODUCT('FD inverse'!$A$28:$BH$28,'FD mesh'!$B$84:$BI$84,$E397:$BL397)+'FD inverse'!$A$28*$C398/Setup!$B$17+INDEX('FD inverse'!$A$28:$BH$28,1,'FD mesh'!$B$15+1)*Setup!$B$22</f>
        <v>16.4393575077905</v>
      </c>
      <c r="AE398" s="0" t="n">
        <f aca="false">SUMPRODUCT('FD inverse'!$A$29:$BH$29,'FD mesh'!$B$84:$BI$84,$E397:$BL397)+'FD inverse'!$A$29*$C398/Setup!$B$17+INDEX('FD inverse'!$A$29:$BH$29,1,'FD mesh'!$B$15+1)*Setup!$B$22</f>
        <v>16.0414258567419</v>
      </c>
      <c r="AF398" s="0" t="n">
        <f aca="false">SUMPRODUCT('FD inverse'!$A$30:$BH$30,'FD mesh'!$B$84:$BI$84,$E397:$BL397)+'FD inverse'!$A$30*$C398/Setup!$B$17+INDEX('FD inverse'!$A$30:$BH$30,1,'FD mesh'!$B$15+1)*Setup!$B$22</f>
        <v>15.6433524939437</v>
      </c>
      <c r="AG398" s="0" t="n">
        <f aca="false">SUMPRODUCT('FD inverse'!$A$31:$BH$31,'FD mesh'!$B$84:$BI$84,$E397:$BL397)+'FD inverse'!$A$31*$C398/Setup!$B$17+INDEX('FD inverse'!$A$31:$BH$31,1,'FD mesh'!$B$15+1)*Setup!$B$22</f>
        <v>15.2451869396268</v>
      </c>
      <c r="AH398" s="0" t="n">
        <f aca="false">SUMPRODUCT('FD inverse'!$A$32:$BH$32,'FD mesh'!$B$84:$BI$84,$E397:$BL397)+'FD inverse'!$A$32*$C398/Setup!$B$17+INDEX('FD inverse'!$A$32:$BH$32,1,'FD mesh'!$B$15+1)*Setup!$B$22</f>
        <v>15.2283687088851</v>
      </c>
      <c r="AI398" s="0" t="n">
        <f aca="false">SUMPRODUCT('FD inverse'!$A$33:$BH$33,'FD mesh'!$B$84:$BI$84,$E397:$BL397)+'FD inverse'!$A$33*$C398/Setup!$B$17+INDEX('FD inverse'!$A$33:$BH$33,1,'FD mesh'!$B$15+1)*Setup!$B$22</f>
        <v>15.2114841635633</v>
      </c>
      <c r="AJ398" s="0" t="n">
        <f aca="false">SUMPRODUCT('FD inverse'!$A$34:$BH$34,'FD mesh'!$B$84:$BI$84,$E397:$BL397)+'FD inverse'!$A$34*$C398/Setup!$B$17+INDEX('FD inverse'!$A$34:$BH$34,1,'FD mesh'!$B$15+1)*Setup!$B$22</f>
        <v>15.1945378352003</v>
      </c>
      <c r="AK398" s="0" t="n">
        <f aca="false">SUMPRODUCT('FD inverse'!$A$35:$BH$35,'FD mesh'!$B$84:$BI$84,$E397:$BL397)+'FD inverse'!$A$35*$C398/Setup!$B$17+INDEX('FD inverse'!$A$35:$BH$35,1,'FD mesh'!$B$15+1)*Setup!$B$22</f>
        <v>15.177534584749</v>
      </c>
      <c r="AL398" s="0" t="n">
        <f aca="false">SUMPRODUCT('FD inverse'!$A$36:$BH$36,'FD mesh'!$B$84:$BI$84,$E397:$BL397)+'FD inverse'!$A$36*$C398/Setup!$B$17+INDEX('FD inverse'!$A$36:$BH$36,1,'FD mesh'!$B$15+1)*Setup!$B$22</f>
        <v>15.1604794806229</v>
      </c>
      <c r="AM398" s="0" t="n">
        <f aca="false">SUMPRODUCT('FD inverse'!$A$37:$BH$37,'FD mesh'!$B$84:$BI$84,$E397:$BL397)+'FD inverse'!$A$37*$C398/Setup!$B$17+INDEX('FD inverse'!$A$37:$BH$37,1,'FD mesh'!$B$15+1)*Setup!$B$22</f>
        <v>15.1433777012728</v>
      </c>
      <c r="AN398" s="0" t="n">
        <f aca="false">SUMPRODUCT('FD inverse'!$A$38:$BH$38,'FD mesh'!$B$84:$BI$84,$E397:$BL397)+'FD inverse'!$A$38*$C398/Setup!$B$17+INDEX('FD inverse'!$A$38:$BH$38,1,'FD mesh'!$B$15+1)*Setup!$B$22</f>
        <v>15.1262344602442</v>
      </c>
      <c r="AO398" s="0" t="n">
        <f aca="false">SUMPRODUCT('FD inverse'!$A$39:$BH$39,'FD mesh'!$B$84:$BI$84,$E397:$BL397)+'FD inverse'!$A$39*$C398/Setup!$B$17+INDEX('FD inverse'!$A$39:$BH$39,1,'FD mesh'!$B$15+1)*Setup!$B$22</f>
        <v>15.1090549516197</v>
      </c>
      <c r="AP398" s="0" t="n">
        <f aca="false">SUMPRODUCT('FD inverse'!$A$40:$BH$40,'FD mesh'!$B$84:$BI$84,$E397:$BL397)+'FD inverse'!$A$40*$C398/Setup!$B$17+INDEX('FD inverse'!$A$40:$BH$40,1,'FD mesh'!$B$15+1)*Setup!$B$22</f>
        <v>15.0918443137145</v>
      </c>
      <c r="AQ398" s="0" t="n">
        <f aca="false">SUMPRODUCT('FD inverse'!$A$41:$BH$41,'FD mesh'!$B$84:$BI$84,$E397:$BL397)+'FD inverse'!$A$41*$C398/Setup!$B$17+INDEX('FD inverse'!$A$41:$BH$41,1,'FD mesh'!$B$15+1)*Setup!$B$22</f>
        <v>15.0746076088652</v>
      </c>
      <c r="AR398" s="0" t="n">
        <f aca="false">SUMPRODUCT('FD inverse'!$A$42:$BH$42,'FD mesh'!$B$84:$BI$84,$E397:$BL397)+'FD inverse'!$A$42*$C398/Setup!$B$17+INDEX('FD inverse'!$A$42:$BH$42,1,'FD mesh'!$B$15+1)*Setup!$B$22</f>
        <v>15.057349817137</v>
      </c>
      <c r="AS398" s="0" t="n">
        <f aca="false">SUMPRODUCT('FD inverse'!$A$43:$BH$43,'FD mesh'!$B$84:$BI$84,$E397:$BL397)+'FD inverse'!$A$43*$C398/Setup!$B$17+INDEX('FD inverse'!$A$43:$BH$43,1,'FD mesh'!$B$15+1)*Setup!$B$22</f>
        <v>0</v>
      </c>
      <c r="AT398" s="0" t="n">
        <f aca="false">SUMPRODUCT('FD inverse'!$A$44:$BH$44,'FD mesh'!$B$84:$BI$84,$E397:$BL397)+'FD inverse'!$A$44*$C398/Setup!$B$17+INDEX('FD inverse'!$A$44:$BH$44,1,'FD mesh'!$B$15+1)*Setup!$B$22</f>
        <v>0</v>
      </c>
      <c r="AU398" s="0" t="n">
        <f aca="false">SUMPRODUCT('FD inverse'!$A$45:$BH$45,'FD mesh'!$B$84:$BI$84,$E397:$BL397)+'FD inverse'!$A$45*$C398/Setup!$B$17+INDEX('FD inverse'!$A$45:$BH$45,1,'FD mesh'!$B$15+1)*Setup!$B$22</f>
        <v>0</v>
      </c>
      <c r="AV398" s="0" t="n">
        <f aca="false">SUMPRODUCT('FD inverse'!$A$46:$BH$46,'FD mesh'!$B$84:$BI$84,$E397:$BL397)+'FD inverse'!$A$46*$C398/Setup!$B$17+INDEX('FD inverse'!$A$46:$BH$46,1,'FD mesh'!$B$15+1)*Setup!$B$22</f>
        <v>0</v>
      </c>
      <c r="AW398" s="0" t="n">
        <f aca="false">SUMPRODUCT('FD inverse'!$A$47:$BH$47,'FD mesh'!$B$84:$BI$84,$E397:$BL397)+'FD inverse'!$A$47*$C398/Setup!$B$17+INDEX('FD inverse'!$A$47:$BH$47,1,'FD mesh'!$B$15+1)*Setup!$B$22</f>
        <v>0</v>
      </c>
      <c r="AX398" s="0" t="n">
        <f aca="false">SUMPRODUCT('FD inverse'!$A$48:$BH$48,'FD mesh'!$B$84:$BI$84,$E397:$BL397)+'FD inverse'!$A$48*$C398/Setup!$B$17+INDEX('FD inverse'!$A$48:$BH$48,1,'FD mesh'!$B$15+1)*Setup!$B$22</f>
        <v>0</v>
      </c>
      <c r="AY398" s="0" t="n">
        <f aca="false">SUMPRODUCT('FD inverse'!$A$49:$BH$49,'FD mesh'!$B$84:$BI$84,$E397:$BL397)+'FD inverse'!$A$49*$C398/Setup!$B$17+INDEX('FD inverse'!$A$49:$BH$49,1,'FD mesh'!$B$15+1)*Setup!$B$22</f>
        <v>0</v>
      </c>
      <c r="AZ398" s="0" t="n">
        <f aca="false">SUMPRODUCT('FD inverse'!$A$50:$BH$50,'FD mesh'!$B$84:$BI$84,$E397:$BL397)+'FD inverse'!$A$50*$C398/Setup!$B$17+INDEX('FD inverse'!$A$50:$BH$50,1,'FD mesh'!$B$15+1)*Setup!$B$22</f>
        <v>0</v>
      </c>
      <c r="BA398" s="0" t="n">
        <f aca="false">SUMPRODUCT('FD inverse'!$A$51:$BH$51,'FD mesh'!$B$84:$BI$84,$E397:$BL397)+'FD inverse'!$A$51*$C398/Setup!$B$17+INDEX('FD inverse'!$A$51:$BH$51,1,'FD mesh'!$B$15+1)*Setup!$B$22</f>
        <v>0</v>
      </c>
      <c r="BB398" s="0" t="n">
        <f aca="false">SUMPRODUCT('FD inverse'!$A$52:$BH$52,'FD mesh'!$B$84:$BI$84,$E397:$BL397)+'FD inverse'!$A$52*$C398/Setup!$B$17+INDEX('FD inverse'!$A$52:$BH$52,1,'FD mesh'!$B$15+1)*Setup!$B$22</f>
        <v>0</v>
      </c>
      <c r="BC398" s="0" t="n">
        <f aca="false">SUMPRODUCT('FD inverse'!$A$53:$BH$53,'FD mesh'!$B$84:$BI$84,$E397:$BL397)+'FD inverse'!$A$53*$C398/Setup!$B$17+INDEX('FD inverse'!$A$53:$BH$53,1,'FD mesh'!$B$15+1)*Setup!$B$22</f>
        <v>0</v>
      </c>
      <c r="BD398" s="0" t="n">
        <f aca="false">SUMPRODUCT('FD inverse'!$A$54:$BH$54,'FD mesh'!$B$84:$BI$84,$E397:$BL397)+'FD inverse'!$A$54*$C398/Setup!$B$17+INDEX('FD inverse'!$A$54:$BH$54,1,'FD mesh'!$B$15+1)*Setup!$B$22</f>
        <v>0</v>
      </c>
      <c r="BE398" s="0" t="n">
        <f aca="false">SUMPRODUCT('FD inverse'!$A$55:$BH$55,'FD mesh'!$B$84:$BI$84,$E397:$BL397)+'FD inverse'!$A$55*$C398/Setup!$B$17+INDEX('FD inverse'!$A$55:$BH$55,1,'FD mesh'!$B$15+1)*Setup!$B$22</f>
        <v>0</v>
      </c>
      <c r="BF398" s="0" t="n">
        <f aca="false">SUMPRODUCT('FD inverse'!$A$56:$BH$56,'FD mesh'!$B$84:$BI$84,$E397:$BL397)+'FD inverse'!$A$56*$C398/Setup!$B$17+INDEX('FD inverse'!$A$56:$BH$56,1,'FD mesh'!$B$15+1)*Setup!$B$22</f>
        <v>0</v>
      </c>
      <c r="BG398" s="0" t="n">
        <f aca="false">SUMPRODUCT('FD inverse'!$A$57:$BH$57,'FD mesh'!$B$84:$BI$84,$E397:$BL397)+'FD inverse'!$A$57*$C398/Setup!$B$17+INDEX('FD inverse'!$A$57:$BH$57,1,'FD mesh'!$B$15+1)*Setup!$B$22</f>
        <v>0</v>
      </c>
      <c r="BH398" s="0" t="n">
        <f aca="false">SUMPRODUCT('FD inverse'!$A$58:$BH$58,'FD mesh'!$B$84:$BI$84,$E397:$BL397)+'FD inverse'!$A$58*$C398/Setup!$B$17+INDEX('FD inverse'!$A$58:$BH$58,1,'FD mesh'!$B$15+1)*Setup!$B$22</f>
        <v>0</v>
      </c>
      <c r="BI398" s="0" t="n">
        <f aca="false">SUMPRODUCT('FD inverse'!$A$59:$BH$59,'FD mesh'!$B$84:$BI$84,$E397:$BL397)+'FD inverse'!$A$59*$C398/Setup!$B$17+INDEX('FD inverse'!$A$59:$BH$59,1,'FD mesh'!$B$15+1)*Setup!$B$22</f>
        <v>0</v>
      </c>
      <c r="BJ398" s="0" t="n">
        <f aca="false">SUMPRODUCT('FD inverse'!$A$60:$BH$60,'FD mesh'!$B$84:$BI$84,$E397:$BL397)+'FD inverse'!$A$60*$C398/Setup!$B$17+INDEX('FD inverse'!$A$60:$BH$60,1,'FD mesh'!$B$15+1)*Setup!$B$22</f>
        <v>0</v>
      </c>
      <c r="BK398" s="0" t="n">
        <f aca="false">SUMPRODUCT('FD inverse'!$A$61:$BH$61,'FD mesh'!$B$84:$BI$84,$E397:$BL397)+'FD inverse'!$A$61*$C398/Setup!$B$17+INDEX('FD inverse'!$A$61:$BH$61,1,'FD mesh'!$B$15+1)*Setup!$B$22</f>
        <v>0</v>
      </c>
      <c r="BL398" s="0" t="n">
        <f aca="false">SUMPRODUCT('FD inverse'!$A$62:$BH$62,'FD mesh'!$B$84:$BI$84,$E397:$BL397)+'FD inverse'!$A$62*$C398/Setup!$B$17+INDEX('FD inverse'!$A$62:$BH$62,1,'FD mesh'!$B$15+1)*Setup!$B$22</f>
        <v>0</v>
      </c>
    </row>
    <row r="399" customFormat="false" ht="15" hidden="false" customHeight="false" outlineLevel="0" collapsed="false">
      <c r="A399" s="0" t="n">
        <v>394</v>
      </c>
      <c r="B399" s="0" t="n">
        <f aca="false">A399*Setup!$B$11/3600</f>
        <v>32.8333333333333</v>
      </c>
      <c r="C399" s="0" t="n">
        <f aca="false">Setup!$B$7+Setup!$B$8*COS(2*PI()*(B399-Setup!$B$9)/24)</f>
        <v>22.7971768019829</v>
      </c>
      <c r="D399" s="0" t="n">
        <f aca="false">(C399-E399)/Setup!$B$17</f>
        <v>5.42132839270556</v>
      </c>
      <c r="E399" s="0" t="n">
        <f aca="false">SUMPRODUCT('FD inverse'!$A$3:$BH$3,'FD mesh'!$B$84:$BI$84,$E398:$BL398)+'FD inverse'!$A$3*$C399/Setup!$B$17+INDEX('FD inverse'!$A$3:$BH$3,1,'FD mesh'!$B$15+1)*Setup!$B$22</f>
        <v>22.0924041109312</v>
      </c>
      <c r="F399" s="0" t="n">
        <f aca="false">SUMPRODUCT('FD inverse'!$A$4:$BH$4,'FD mesh'!$B$84:$BI$84,$E398:$BL398)+'FD inverse'!$A$4*$C399/Setup!$B$17+INDEX('FD inverse'!$A$4:$BH$4,1,'FD mesh'!$B$15+1)*Setup!$B$22</f>
        <v>21.9418547379574</v>
      </c>
      <c r="G399" s="0" t="n">
        <f aca="false">SUMPRODUCT('FD inverse'!$A$5:$BH$5,'FD mesh'!$B$84:$BI$84,$E398:$BL398)+'FD inverse'!$A$5*$C399/Setup!$B$17+INDEX('FD inverse'!$A$5:$BH$5,1,'FD mesh'!$B$15+1)*Setup!$B$22</f>
        <v>21.8096605845725</v>
      </c>
      <c r="H399" s="0" t="n">
        <f aca="false">SUMPRODUCT('FD inverse'!$A$6:$BH$6,'FD mesh'!$B$84:$BI$84,$E398:$BL398)+'FD inverse'!$A$6*$C399/Setup!$B$17+INDEX('FD inverse'!$A$6:$BH$6,1,'FD mesh'!$B$15+1)*Setup!$B$22</f>
        <v>21.3910427189178</v>
      </c>
      <c r="I399" s="0" t="n">
        <f aca="false">SUMPRODUCT('FD inverse'!$A$7:$BH$7,'FD mesh'!$B$84:$BI$84,$E398:$BL398)+'FD inverse'!$A$7*$C399/Setup!$B$17+INDEX('FD inverse'!$A$7:$BH$7,1,'FD mesh'!$B$15+1)*Setup!$B$22</f>
        <v>21.3572631345228</v>
      </c>
      <c r="J399" s="0" t="n">
        <f aca="false">SUMPRODUCT('FD inverse'!$A$8:$BH$8,'FD mesh'!$B$84:$BI$84,$E398:$BL398)+'FD inverse'!$A$8*$C399/Setup!$B$17+INDEX('FD inverse'!$A$8:$BH$8,1,'FD mesh'!$B$15+1)*Setup!$B$22</f>
        <v>21.3288343859159</v>
      </c>
      <c r="K399" s="0" t="n">
        <f aca="false">SUMPRODUCT('FD inverse'!$A$9:$BH$9,'FD mesh'!$B$84:$BI$84,$E398:$BL398)+'FD inverse'!$A$9*$C399/Setup!$B$17+INDEX('FD inverse'!$A$9:$BH$9,1,'FD mesh'!$B$15+1)*Setup!$B$22</f>
        <v>21.3047114836351</v>
      </c>
      <c r="L399" s="0" t="n">
        <f aca="false">SUMPRODUCT('FD inverse'!$A$10:$BH$10,'FD mesh'!$B$84:$BI$84,$E398:$BL398)+'FD inverse'!$A$10*$C399/Setup!$B$17+INDEX('FD inverse'!$A$10:$BH$10,1,'FD mesh'!$B$15+1)*Setup!$B$22</f>
        <v>21.2839825280488</v>
      </c>
      <c r="M399" s="0" t="n">
        <f aca="false">SUMPRODUCT('FD inverse'!$A$11:$BH$11,'FD mesh'!$B$84:$BI$84,$E398:$BL398)+'FD inverse'!$A$11*$C399/Setup!$B$17+INDEX('FD inverse'!$A$11:$BH$11,1,'FD mesh'!$B$15+1)*Setup!$B$22</f>
        <v>21.265865091136</v>
      </c>
      <c r="N399" s="0" t="n">
        <f aca="false">SUMPRODUCT('FD inverse'!$A$12:$BH$12,'FD mesh'!$B$84:$BI$84,$E398:$BL398)+'FD inverse'!$A$12*$C399/Setup!$B$17+INDEX('FD inverse'!$A$12:$BH$12,1,'FD mesh'!$B$15+1)*Setup!$B$22</f>
        <v>21.2497027174057</v>
      </c>
      <c r="O399" s="0" t="n">
        <f aca="false">SUMPRODUCT('FD inverse'!$A$13:$BH$13,'FD mesh'!$B$84:$BI$84,$E398:$BL398)+'FD inverse'!$A$13*$C399/Setup!$B$17+INDEX('FD inverse'!$A$13:$BH$13,1,'FD mesh'!$B$15+1)*Setup!$B$22</f>
        <v>21.2349616842454</v>
      </c>
      <c r="P399" s="0" t="n">
        <f aca="false">SUMPRODUCT('FD inverse'!$A$14:$BH$14,'FD mesh'!$B$84:$BI$84,$E398:$BL398)+'FD inverse'!$A$14*$C399/Setup!$B$17+INDEX('FD inverse'!$A$14:$BH$14,1,'FD mesh'!$B$15+1)*Setup!$B$22</f>
        <v>21.221228139272</v>
      </c>
      <c r="Q399" s="0" t="n">
        <f aca="false">SUMPRODUCT('FD inverse'!$A$15:$BH$15,'FD mesh'!$B$84:$BI$84,$E398:$BL398)+'FD inverse'!$A$15*$C399/Setup!$B$17+INDEX('FD inverse'!$A$15:$BH$15,1,'FD mesh'!$B$15+1)*Setup!$B$22</f>
        <v>21.2082057100849</v>
      </c>
      <c r="R399" s="0" t="n">
        <f aca="false">SUMPRODUCT('FD inverse'!$A$16:$BH$16,'FD mesh'!$B$84:$BI$84,$E398:$BL398)+'FD inverse'!$A$16*$C399/Setup!$B$17+INDEX('FD inverse'!$A$16:$BH$16,1,'FD mesh'!$B$15+1)*Setup!$B$22</f>
        <v>21.1957136601202</v>
      </c>
      <c r="S399" s="0" t="n">
        <f aca="false">SUMPRODUCT('FD inverse'!$A$17:$BH$17,'FD mesh'!$B$84:$BI$84,$E398:$BL398)+'FD inverse'!$A$17*$C399/Setup!$B$17+INDEX('FD inverse'!$A$17:$BH$17,1,'FD mesh'!$B$15+1)*Setup!$B$22</f>
        <v>20.8000054533548</v>
      </c>
      <c r="T399" s="0" t="n">
        <f aca="false">SUMPRODUCT('FD inverse'!$A$18:$BH$18,'FD mesh'!$B$84:$BI$84,$E398:$BL398)+'FD inverse'!$A$18*$C399/Setup!$B$17+INDEX('FD inverse'!$A$18:$BH$18,1,'FD mesh'!$B$15+1)*Setup!$B$22</f>
        <v>20.4043905320847</v>
      </c>
      <c r="U399" s="0" t="n">
        <f aca="false">SUMPRODUCT('FD inverse'!$A$19:$BH$19,'FD mesh'!$B$84:$BI$84,$E398:$BL398)+'FD inverse'!$A$19*$C399/Setup!$B$17+INDEX('FD inverse'!$A$19:$BH$19,1,'FD mesh'!$B$15+1)*Setup!$B$22</f>
        <v>20.008756690927</v>
      </c>
      <c r="V399" s="0" t="n">
        <f aca="false">SUMPRODUCT('FD inverse'!$A$20:$BH$20,'FD mesh'!$B$84:$BI$84,$E398:$BL398)+'FD inverse'!$A$20*$C399/Setup!$B$17+INDEX('FD inverse'!$A$20:$BH$20,1,'FD mesh'!$B$15+1)*Setup!$B$22</f>
        <v>19.6130154463713</v>
      </c>
      <c r="W399" s="0" t="n">
        <f aca="false">SUMPRODUCT('FD inverse'!$A$21:$BH$21,'FD mesh'!$B$84:$BI$84,$E398:$BL398)+'FD inverse'!$A$21*$C399/Setup!$B$17+INDEX('FD inverse'!$A$21:$BH$21,1,'FD mesh'!$B$15+1)*Setup!$B$22</f>
        <v>19.2170998627697</v>
      </c>
      <c r="X399" s="0" t="n">
        <f aca="false">SUMPRODUCT('FD inverse'!$A$22:$BH$22,'FD mesh'!$B$84:$BI$84,$E398:$BL398)+'FD inverse'!$A$22*$C399/Setup!$B$17+INDEX('FD inverse'!$A$22:$BH$22,1,'FD mesh'!$B$15+1)*Setup!$B$22</f>
        <v>18.8209624560982</v>
      </c>
      <c r="Y399" s="0" t="n">
        <f aca="false">SUMPRODUCT('FD inverse'!$A$23:$BH$23,'FD mesh'!$B$84:$BI$84,$E398:$BL398)+'FD inverse'!$A$23*$C399/Setup!$B$17+INDEX('FD inverse'!$A$23:$BH$23,1,'FD mesh'!$B$15+1)*Setup!$B$22</f>
        <v>18.4245731728244</v>
      </c>
      <c r="Z399" s="0" t="n">
        <f aca="false">SUMPRODUCT('FD inverse'!$A$24:$BH$24,'FD mesh'!$B$84:$BI$84,$E398:$BL398)+'FD inverse'!$A$24*$C399/Setup!$B$17+INDEX('FD inverse'!$A$24:$BH$24,1,'FD mesh'!$B$15+1)*Setup!$B$22</f>
        <v>18.027917440326</v>
      </c>
      <c r="AA399" s="0" t="n">
        <f aca="false">SUMPRODUCT('FD inverse'!$A$25:$BH$25,'FD mesh'!$B$84:$BI$84,$E398:$BL398)+'FD inverse'!$A$25*$C399/Setup!$B$17+INDEX('FD inverse'!$A$25:$BH$25,1,'FD mesh'!$B$15+1)*Setup!$B$22</f>
        <v>17.6309942845143</v>
      </c>
      <c r="AB399" s="0" t="n">
        <f aca="false">SUMPRODUCT('FD inverse'!$A$26:$BH$26,'FD mesh'!$B$84:$BI$84,$E398:$BL398)+'FD inverse'!$A$26*$C399/Setup!$B$17+INDEX('FD inverse'!$A$26:$BH$26,1,'FD mesh'!$B$15+1)*Setup!$B$22</f>
        <v>17.2338145096029</v>
      </c>
      <c r="AC399" s="0" t="n">
        <f aca="false">SUMPRODUCT('FD inverse'!$A$27:$BH$27,'FD mesh'!$B$84:$BI$84,$E398:$BL398)+'FD inverse'!$A$27*$C399/Setup!$B$17+INDEX('FD inverse'!$A$27:$BH$27,1,'FD mesh'!$B$15+1)*Setup!$B$22</f>
        <v>16.8363989343432</v>
      </c>
      <c r="AD399" s="0" t="n">
        <f aca="false">SUMPRODUCT('FD inverse'!$A$28:$BH$28,'FD mesh'!$B$84:$BI$84,$E398:$BL398)+'FD inverse'!$A$28*$C399/Setup!$B$17+INDEX('FD inverse'!$A$28:$BH$28,1,'FD mesh'!$B$15+1)*Setup!$B$22</f>
        <v>16.4387766785015</v>
      </c>
      <c r="AE399" s="0" t="n">
        <f aca="false">SUMPRODUCT('FD inverse'!$A$29:$BH$29,'FD mesh'!$B$84:$BI$84,$E398:$BL398)+'FD inverse'!$A$29*$C399/Setup!$B$17+INDEX('FD inverse'!$A$29:$BH$29,1,'FD mesh'!$B$15+1)*Setup!$B$22</f>
        <v>16.0409834928978</v>
      </c>
      <c r="AF399" s="0" t="n">
        <f aca="false">SUMPRODUCT('FD inverse'!$A$30:$BH$30,'FD mesh'!$B$84:$BI$84,$E398:$BL398)+'FD inverse'!$A$30*$C399/Setup!$B$17+INDEX('FD inverse'!$A$30:$BH$30,1,'FD mesh'!$B$15+1)*Setup!$B$22</f>
        <v>15.6430601259341</v>
      </c>
      <c r="AG399" s="0" t="n">
        <f aca="false">SUMPRODUCT('FD inverse'!$A$31:$BH$31,'FD mesh'!$B$84:$BI$84,$E398:$BL398)+'FD inverse'!$A$31*$C399/Setup!$B$17+INDEX('FD inverse'!$A$31:$BH$31,1,'FD mesh'!$B$15+1)*Setup!$B$22</f>
        <v>15.245050719242</v>
      </c>
      <c r="AH399" s="0" t="n">
        <f aca="false">SUMPRODUCT('FD inverse'!$A$32:$BH$32,'FD mesh'!$B$84:$BI$84,$E398:$BL398)+'FD inverse'!$A$32*$C399/Setup!$B$17+INDEX('FD inverse'!$A$32:$BH$32,1,'FD mesh'!$B$15+1)*Setup!$B$22</f>
        <v>15.2282397923781</v>
      </c>
      <c r="AI399" s="0" t="n">
        <f aca="false">SUMPRODUCT('FD inverse'!$A$33:$BH$33,'FD mesh'!$B$84:$BI$84,$E398:$BL398)+'FD inverse'!$A$33*$C399/Setup!$B$17+INDEX('FD inverse'!$A$33:$BH$33,1,'FD mesh'!$B$15+1)*Setup!$B$22</f>
        <v>15.2113636050091</v>
      </c>
      <c r="AJ399" s="0" t="n">
        <f aca="false">SUMPRODUCT('FD inverse'!$A$34:$BH$34,'FD mesh'!$B$84:$BI$84,$E398:$BL398)+'FD inverse'!$A$34*$C399/Setup!$B$17+INDEX('FD inverse'!$A$34:$BH$34,1,'FD mesh'!$B$15+1)*Setup!$B$22</f>
        <v>15.194426388123</v>
      </c>
      <c r="AK399" s="0" t="n">
        <f aca="false">SUMPRODUCT('FD inverse'!$A$35:$BH$35,'FD mesh'!$B$84:$BI$84,$E398:$BL398)+'FD inverse'!$A$35*$C399/Setup!$B$17+INDEX('FD inverse'!$A$35:$BH$35,1,'FD mesh'!$B$15+1)*Setup!$B$22</f>
        <v>15.1774327541594</v>
      </c>
      <c r="AL399" s="0" t="n">
        <f aca="false">SUMPRODUCT('FD inverse'!$A$36:$BH$36,'FD mesh'!$B$84:$BI$84,$E398:$BL398)+'FD inverse'!$A$36*$C399/Setup!$B$17+INDEX('FD inverse'!$A$36:$BH$36,1,'FD mesh'!$B$15+1)*Setup!$B$22</f>
        <v>15.160387571206</v>
      </c>
      <c r="AM399" s="0" t="n">
        <f aca="false">SUMPRODUCT('FD inverse'!$A$37:$BH$37,'FD mesh'!$B$84:$BI$84,$E398:$BL398)+'FD inverse'!$A$37*$C399/Setup!$B$17+INDEX('FD inverse'!$A$37:$BH$37,1,'FD mesh'!$B$15+1)*Setup!$B$22</f>
        <v>15.1432958615887</v>
      </c>
      <c r="AN399" s="0" t="n">
        <f aca="false">SUMPRODUCT('FD inverse'!$A$38:$BH$38,'FD mesh'!$B$84:$BI$84,$E398:$BL398)+'FD inverse'!$A$38*$C399/Setup!$B$17+INDEX('FD inverse'!$A$38:$BH$38,1,'FD mesh'!$B$15+1)*Setup!$B$22</f>
        <v>15.1261627228384</v>
      </c>
      <c r="AO399" s="0" t="n">
        <f aca="false">SUMPRODUCT('FD inverse'!$A$39:$BH$39,'FD mesh'!$B$84:$BI$84,$E398:$BL398)+'FD inverse'!$A$39*$C399/Setup!$B$17+INDEX('FD inverse'!$A$39:$BH$39,1,'FD mesh'!$B$15+1)*Setup!$B$22</f>
        <v>15.108993268961</v>
      </c>
      <c r="AP399" s="0" t="n">
        <f aca="false">SUMPRODUCT('FD inverse'!$A$40:$BH$40,'FD mesh'!$B$84:$BI$84,$E398:$BL398)+'FD inverse'!$A$40*$C399/Setup!$B$17+INDEX('FD inverse'!$A$40:$BH$40,1,'FD mesh'!$B$15+1)*Setup!$B$22</f>
        <v>15.091792589901</v>
      </c>
      <c r="AQ399" s="0" t="n">
        <f aca="false">SUMPRODUCT('FD inverse'!$A$41:$BH$41,'FD mesh'!$B$84:$BI$84,$E398:$BL398)+'FD inverse'!$A$41*$C399/Setup!$B$17+INDEX('FD inverse'!$A$41:$BH$41,1,'FD mesh'!$B$15+1)*Setup!$B$22</f>
        <v>15.0745657270552</v>
      </c>
      <c r="AR399" s="0" t="n">
        <f aca="false">SUMPRODUCT('FD inverse'!$A$42:$BH$42,'FD mesh'!$B$84:$BI$84,$E398:$BL398)+'FD inverse'!$A$42*$C399/Setup!$B$17+INDEX('FD inverse'!$A$42:$BH$42,1,'FD mesh'!$B$15+1)*Setup!$B$22</f>
        <v>15.0573176626726</v>
      </c>
      <c r="AS399" s="0" t="n">
        <f aca="false">SUMPRODUCT('FD inverse'!$A$43:$BH$43,'FD mesh'!$B$84:$BI$84,$E398:$BL398)+'FD inverse'!$A$43*$C399/Setup!$B$17+INDEX('FD inverse'!$A$43:$BH$43,1,'FD mesh'!$B$15+1)*Setup!$B$22</f>
        <v>0</v>
      </c>
      <c r="AT399" s="0" t="n">
        <f aca="false">SUMPRODUCT('FD inverse'!$A$44:$BH$44,'FD mesh'!$B$84:$BI$84,$E398:$BL398)+'FD inverse'!$A$44*$C399/Setup!$B$17+INDEX('FD inverse'!$A$44:$BH$44,1,'FD mesh'!$B$15+1)*Setup!$B$22</f>
        <v>0</v>
      </c>
      <c r="AU399" s="0" t="n">
        <f aca="false">SUMPRODUCT('FD inverse'!$A$45:$BH$45,'FD mesh'!$B$84:$BI$84,$E398:$BL398)+'FD inverse'!$A$45*$C399/Setup!$B$17+INDEX('FD inverse'!$A$45:$BH$45,1,'FD mesh'!$B$15+1)*Setup!$B$22</f>
        <v>0</v>
      </c>
      <c r="AV399" s="0" t="n">
        <f aca="false">SUMPRODUCT('FD inverse'!$A$46:$BH$46,'FD mesh'!$B$84:$BI$84,$E398:$BL398)+'FD inverse'!$A$46*$C399/Setup!$B$17+INDEX('FD inverse'!$A$46:$BH$46,1,'FD mesh'!$B$15+1)*Setup!$B$22</f>
        <v>0</v>
      </c>
      <c r="AW399" s="0" t="n">
        <f aca="false">SUMPRODUCT('FD inverse'!$A$47:$BH$47,'FD mesh'!$B$84:$BI$84,$E398:$BL398)+'FD inverse'!$A$47*$C399/Setup!$B$17+INDEX('FD inverse'!$A$47:$BH$47,1,'FD mesh'!$B$15+1)*Setup!$B$22</f>
        <v>0</v>
      </c>
      <c r="AX399" s="0" t="n">
        <f aca="false">SUMPRODUCT('FD inverse'!$A$48:$BH$48,'FD mesh'!$B$84:$BI$84,$E398:$BL398)+'FD inverse'!$A$48*$C399/Setup!$B$17+INDEX('FD inverse'!$A$48:$BH$48,1,'FD mesh'!$B$15+1)*Setup!$B$22</f>
        <v>0</v>
      </c>
      <c r="AY399" s="0" t="n">
        <f aca="false">SUMPRODUCT('FD inverse'!$A$49:$BH$49,'FD mesh'!$B$84:$BI$84,$E398:$BL398)+'FD inverse'!$A$49*$C399/Setup!$B$17+INDEX('FD inverse'!$A$49:$BH$49,1,'FD mesh'!$B$15+1)*Setup!$B$22</f>
        <v>0</v>
      </c>
      <c r="AZ399" s="0" t="n">
        <f aca="false">SUMPRODUCT('FD inverse'!$A$50:$BH$50,'FD mesh'!$B$84:$BI$84,$E398:$BL398)+'FD inverse'!$A$50*$C399/Setup!$B$17+INDEX('FD inverse'!$A$50:$BH$50,1,'FD mesh'!$B$15+1)*Setup!$B$22</f>
        <v>0</v>
      </c>
      <c r="BA399" s="0" t="n">
        <f aca="false">SUMPRODUCT('FD inverse'!$A$51:$BH$51,'FD mesh'!$B$84:$BI$84,$E398:$BL398)+'FD inverse'!$A$51*$C399/Setup!$B$17+INDEX('FD inverse'!$A$51:$BH$51,1,'FD mesh'!$B$15+1)*Setup!$B$22</f>
        <v>0</v>
      </c>
      <c r="BB399" s="0" t="n">
        <f aca="false">SUMPRODUCT('FD inverse'!$A$52:$BH$52,'FD mesh'!$B$84:$BI$84,$E398:$BL398)+'FD inverse'!$A$52*$C399/Setup!$B$17+INDEX('FD inverse'!$A$52:$BH$52,1,'FD mesh'!$B$15+1)*Setup!$B$22</f>
        <v>0</v>
      </c>
      <c r="BC399" s="0" t="n">
        <f aca="false">SUMPRODUCT('FD inverse'!$A$53:$BH$53,'FD mesh'!$B$84:$BI$84,$E398:$BL398)+'FD inverse'!$A$53*$C399/Setup!$B$17+INDEX('FD inverse'!$A$53:$BH$53,1,'FD mesh'!$B$15+1)*Setup!$B$22</f>
        <v>0</v>
      </c>
      <c r="BD399" s="0" t="n">
        <f aca="false">SUMPRODUCT('FD inverse'!$A$54:$BH$54,'FD mesh'!$B$84:$BI$84,$E398:$BL398)+'FD inverse'!$A$54*$C399/Setup!$B$17+INDEX('FD inverse'!$A$54:$BH$54,1,'FD mesh'!$B$15+1)*Setup!$B$22</f>
        <v>0</v>
      </c>
      <c r="BE399" s="0" t="n">
        <f aca="false">SUMPRODUCT('FD inverse'!$A$55:$BH$55,'FD mesh'!$B$84:$BI$84,$E398:$BL398)+'FD inverse'!$A$55*$C399/Setup!$B$17+INDEX('FD inverse'!$A$55:$BH$55,1,'FD mesh'!$B$15+1)*Setup!$B$22</f>
        <v>0</v>
      </c>
      <c r="BF399" s="0" t="n">
        <f aca="false">SUMPRODUCT('FD inverse'!$A$56:$BH$56,'FD mesh'!$B$84:$BI$84,$E398:$BL398)+'FD inverse'!$A$56*$C399/Setup!$B$17+INDEX('FD inverse'!$A$56:$BH$56,1,'FD mesh'!$B$15+1)*Setup!$B$22</f>
        <v>0</v>
      </c>
      <c r="BG399" s="0" t="n">
        <f aca="false">SUMPRODUCT('FD inverse'!$A$57:$BH$57,'FD mesh'!$B$84:$BI$84,$E398:$BL398)+'FD inverse'!$A$57*$C399/Setup!$B$17+INDEX('FD inverse'!$A$57:$BH$57,1,'FD mesh'!$B$15+1)*Setup!$B$22</f>
        <v>0</v>
      </c>
      <c r="BH399" s="0" t="n">
        <f aca="false">SUMPRODUCT('FD inverse'!$A$58:$BH$58,'FD mesh'!$B$84:$BI$84,$E398:$BL398)+'FD inverse'!$A$58*$C399/Setup!$B$17+INDEX('FD inverse'!$A$58:$BH$58,1,'FD mesh'!$B$15+1)*Setup!$B$22</f>
        <v>0</v>
      </c>
      <c r="BI399" s="0" t="n">
        <f aca="false">SUMPRODUCT('FD inverse'!$A$59:$BH$59,'FD mesh'!$B$84:$BI$84,$E398:$BL398)+'FD inverse'!$A$59*$C399/Setup!$B$17+INDEX('FD inverse'!$A$59:$BH$59,1,'FD mesh'!$B$15+1)*Setup!$B$22</f>
        <v>0</v>
      </c>
      <c r="BJ399" s="0" t="n">
        <f aca="false">SUMPRODUCT('FD inverse'!$A$60:$BH$60,'FD mesh'!$B$84:$BI$84,$E398:$BL398)+'FD inverse'!$A$60*$C399/Setup!$B$17+INDEX('FD inverse'!$A$60:$BH$60,1,'FD mesh'!$B$15+1)*Setup!$B$22</f>
        <v>0</v>
      </c>
      <c r="BK399" s="0" t="n">
        <f aca="false">SUMPRODUCT('FD inverse'!$A$61:$BH$61,'FD mesh'!$B$84:$BI$84,$E398:$BL398)+'FD inverse'!$A$61*$C399/Setup!$B$17+INDEX('FD inverse'!$A$61:$BH$61,1,'FD mesh'!$B$15+1)*Setup!$B$22</f>
        <v>0</v>
      </c>
      <c r="BL399" s="0" t="n">
        <f aca="false">SUMPRODUCT('FD inverse'!$A$62:$BH$62,'FD mesh'!$B$84:$BI$84,$E398:$BL398)+'FD inverse'!$A$62*$C399/Setup!$B$17+INDEX('FD inverse'!$A$62:$BH$62,1,'FD mesh'!$B$15+1)*Setup!$B$22</f>
        <v>0</v>
      </c>
    </row>
    <row r="400" customFormat="false" ht="15" hidden="false" customHeight="false" outlineLevel="0" collapsed="false">
      <c r="A400" s="0" t="n">
        <v>395</v>
      </c>
      <c r="B400" s="0" t="n">
        <f aca="false">A400*Setup!$B$11/3600</f>
        <v>32.9166666666667</v>
      </c>
      <c r="C400" s="0" t="n">
        <f aca="false">Setup!$B$7+Setup!$B$8*COS(2*PI()*(B400-Setup!$B$9)/24)</f>
        <v>22.880683943876</v>
      </c>
      <c r="D400" s="0" t="n">
        <f aca="false">(C400-E400)/Setup!$B$17</f>
        <v>5.6768281191695</v>
      </c>
      <c r="E400" s="0" t="n">
        <f aca="false">SUMPRODUCT('FD inverse'!$A$3:$BH$3,'FD mesh'!$B$84:$BI$84,$E399:$BL399)+'FD inverse'!$A$3*$C400/Setup!$B$17+INDEX('FD inverse'!$A$3:$BH$3,1,'FD mesh'!$B$15+1)*Setup!$B$22</f>
        <v>22.142696288384</v>
      </c>
      <c r="F400" s="0" t="n">
        <f aca="false">SUMPRODUCT('FD inverse'!$A$4:$BH$4,'FD mesh'!$B$84:$BI$84,$E399:$BL399)+'FD inverse'!$A$4*$C400/Setup!$B$17+INDEX('FD inverse'!$A$4:$BH$4,1,'FD mesh'!$B$15+1)*Setup!$B$22</f>
        <v>21.9846571715613</v>
      </c>
      <c r="G400" s="0" t="n">
        <f aca="false">SUMPRODUCT('FD inverse'!$A$5:$BH$5,'FD mesh'!$B$84:$BI$84,$E399:$BL399)+'FD inverse'!$A$5*$C400/Setup!$B$17+INDEX('FD inverse'!$A$5:$BH$5,1,'FD mesh'!$B$15+1)*Setup!$B$22</f>
        <v>21.8451954998792</v>
      </c>
      <c r="H400" s="0" t="n">
        <f aca="false">SUMPRODUCT('FD inverse'!$A$6:$BH$6,'FD mesh'!$B$84:$BI$84,$E399:$BL399)+'FD inverse'!$A$6*$C400/Setup!$B$17+INDEX('FD inverse'!$A$6:$BH$6,1,'FD mesh'!$B$15+1)*Setup!$B$22</f>
        <v>21.4025151587716</v>
      </c>
      <c r="I400" s="0" t="n">
        <f aca="false">SUMPRODUCT('FD inverse'!$A$7:$BH$7,'FD mesh'!$B$84:$BI$84,$E399:$BL399)+'FD inverse'!$A$7*$C400/Setup!$B$17+INDEX('FD inverse'!$A$7:$BH$7,1,'FD mesh'!$B$15+1)*Setup!$B$22</f>
        <v>21.366724107893</v>
      </c>
      <c r="J400" s="0" t="n">
        <f aca="false">SUMPRODUCT('FD inverse'!$A$8:$BH$8,'FD mesh'!$B$84:$BI$84,$E399:$BL399)+'FD inverse'!$A$8*$C400/Setup!$B$17+INDEX('FD inverse'!$A$8:$BH$8,1,'FD mesh'!$B$15+1)*Setup!$B$22</f>
        <v>21.3365147522181</v>
      </c>
      <c r="K400" s="0" t="n">
        <f aca="false">SUMPRODUCT('FD inverse'!$A$9:$BH$9,'FD mesh'!$B$84:$BI$84,$E399:$BL399)+'FD inverse'!$A$9*$C400/Setup!$B$17+INDEX('FD inverse'!$A$9:$BH$9,1,'FD mesh'!$B$15+1)*Setup!$B$22</f>
        <v>21.310836586102</v>
      </c>
      <c r="L400" s="0" t="n">
        <f aca="false">SUMPRODUCT('FD inverse'!$A$10:$BH$10,'FD mesh'!$B$84:$BI$84,$E399:$BL399)+'FD inverse'!$A$10*$C400/Setup!$B$17+INDEX('FD inverse'!$A$10:$BH$10,1,'FD mesh'!$B$15+1)*Setup!$B$22</f>
        <v>21.2887720497598</v>
      </c>
      <c r="M400" s="0" t="n">
        <f aca="false">SUMPRODUCT('FD inverse'!$A$11:$BH$11,'FD mesh'!$B$84:$BI$84,$E399:$BL399)+'FD inverse'!$A$11*$C400/Setup!$B$17+INDEX('FD inverse'!$A$11:$BH$11,1,'FD mesh'!$B$15+1)*Setup!$B$22</f>
        <v>21.2695331899434</v>
      </c>
      <c r="N400" s="0" t="n">
        <f aca="false">SUMPRODUCT('FD inverse'!$A$12:$BH$12,'FD mesh'!$B$84:$BI$84,$E399:$BL399)+'FD inverse'!$A$12*$C400/Setup!$B$17+INDEX('FD inverse'!$A$12:$BH$12,1,'FD mesh'!$B$15+1)*Setup!$B$22</f>
        <v>21.2524584002197</v>
      </c>
      <c r="O400" s="0" t="n">
        <f aca="false">SUMPRODUCT('FD inverse'!$A$13:$BH$13,'FD mesh'!$B$84:$BI$84,$E399:$BL399)+'FD inverse'!$A$13*$C400/Setup!$B$17+INDEX('FD inverse'!$A$13:$BH$13,1,'FD mesh'!$B$15+1)*Setup!$B$22</f>
        <v>21.2370093820678</v>
      </c>
      <c r="P400" s="0" t="n">
        <f aca="false">SUMPRODUCT('FD inverse'!$A$14:$BH$14,'FD mesh'!$B$84:$BI$84,$E399:$BL399)+'FD inverse'!$A$14*$C400/Setup!$B$17+INDEX('FD inverse'!$A$14:$BH$14,1,'FD mesh'!$B$15+1)*Setup!$B$22</f>
        <v>21.222768445227</v>
      </c>
      <c r="Q400" s="0" t="n">
        <f aca="false">SUMPRODUCT('FD inverse'!$A$15:$BH$15,'FD mesh'!$B$84:$BI$84,$E399:$BL399)+'FD inverse'!$A$15*$C400/Setup!$B$17+INDEX('FD inverse'!$A$15:$BH$15,1,'FD mesh'!$B$15+1)*Setup!$B$22</f>
        <v>21.209436243463</v>
      </c>
      <c r="R400" s="0" t="n">
        <f aca="false">SUMPRODUCT('FD inverse'!$A$16:$BH$16,'FD mesh'!$B$84:$BI$84,$E399:$BL399)+'FD inverse'!$A$16*$C400/Setup!$B$17+INDEX('FD inverse'!$A$16:$BH$16,1,'FD mesh'!$B$15+1)*Setup!$B$22</f>
        <v>21.196830020093</v>
      </c>
      <c r="S400" s="0" t="n">
        <f aca="false">SUMPRODUCT('FD inverse'!$A$17:$BH$17,'FD mesh'!$B$84:$BI$84,$E399:$BL399)+'FD inverse'!$A$17*$C400/Setup!$B$17+INDEX('FD inverse'!$A$17:$BH$17,1,'FD mesh'!$B$15+1)*Setup!$B$22</f>
        <v>20.8006253582864</v>
      </c>
      <c r="T400" s="0" t="n">
        <f aca="false">SUMPRODUCT('FD inverse'!$A$18:$BH$18,'FD mesh'!$B$84:$BI$84,$E399:$BL399)+'FD inverse'!$A$18*$C400/Setup!$B$17+INDEX('FD inverse'!$A$18:$BH$18,1,'FD mesh'!$B$15+1)*Setup!$B$22</f>
        <v>20.4046031256454</v>
      </c>
      <c r="U400" s="0" t="n">
        <f aca="false">SUMPRODUCT('FD inverse'!$A$19:$BH$19,'FD mesh'!$B$84:$BI$84,$E399:$BL399)+'FD inverse'!$A$19*$C400/Setup!$B$17+INDEX('FD inverse'!$A$19:$BH$19,1,'FD mesh'!$B$15+1)*Setup!$B$22</f>
        <v>20.0086434562523</v>
      </c>
      <c r="V400" s="0" t="n">
        <f aca="false">SUMPRODUCT('FD inverse'!$A$20:$BH$20,'FD mesh'!$B$84:$BI$84,$E399:$BL399)+'FD inverse'!$A$20*$C400/Setup!$B$17+INDEX('FD inverse'!$A$20:$BH$20,1,'FD mesh'!$B$15+1)*Setup!$B$22</f>
        <v>19.6126504635121</v>
      </c>
      <c r="W400" s="0" t="n">
        <f aca="false">SUMPRODUCT('FD inverse'!$A$21:$BH$21,'FD mesh'!$B$84:$BI$84,$E399:$BL399)+'FD inverse'!$A$21*$C400/Setup!$B$17+INDEX('FD inverse'!$A$21:$BH$21,1,'FD mesh'!$B$15+1)*Setup!$B$22</f>
        <v>19.2165500615304</v>
      </c>
      <c r="X400" s="0" t="n">
        <f aca="false">SUMPRODUCT('FD inverse'!$A$22:$BH$22,'FD mesh'!$B$84:$BI$84,$E399:$BL399)+'FD inverse'!$A$22*$C400/Setup!$B$17+INDEX('FD inverse'!$A$22:$BH$22,1,'FD mesh'!$B$15+1)*Setup!$B$22</f>
        <v>18.8202878608983</v>
      </c>
      <c r="Y400" s="0" t="n">
        <f aca="false">SUMPRODUCT('FD inverse'!$A$23:$BH$23,'FD mesh'!$B$84:$BI$84,$E399:$BL399)+'FD inverse'!$A$23*$C400/Setup!$B$17+INDEX('FD inverse'!$A$23:$BH$23,1,'FD mesh'!$B$15+1)*Setup!$B$22</f>
        <v>18.423827136536</v>
      </c>
      <c r="Z400" s="0" t="n">
        <f aca="false">SUMPRODUCT('FD inverse'!$A$24:$BH$24,'FD mesh'!$B$84:$BI$84,$E399:$BL399)+'FD inverse'!$A$24*$C400/Setup!$B$17+INDEX('FD inverse'!$A$24:$BH$24,1,'FD mesh'!$B$15+1)*Setup!$B$22</f>
        <v>18.0271468643517</v>
      </c>
      <c r="AA400" s="0" t="n">
        <f aca="false">SUMPRODUCT('FD inverse'!$A$25:$BH$25,'FD mesh'!$B$84:$BI$84,$E399:$BL399)+'FD inverse'!$A$25*$C400/Setup!$B$17+INDEX('FD inverse'!$A$25:$BH$25,1,'FD mesh'!$B$15+1)*Setup!$B$22</f>
        <v>17.6302398226663</v>
      </c>
      <c r="AB400" s="0" t="n">
        <f aca="false">SUMPRODUCT('FD inverse'!$A$26:$BH$26,'FD mesh'!$B$84:$BI$84,$E399:$BL399)+'FD inverse'!$A$26*$C400/Setup!$B$17+INDEX('FD inverse'!$A$26:$BH$26,1,'FD mesh'!$B$15+1)*Setup!$B$22</f>
        <v>17.2331107536371</v>
      </c>
      <c r="AC400" s="0" t="n">
        <f aca="false">SUMPRODUCT('FD inverse'!$A$27:$BH$27,'FD mesh'!$B$84:$BI$84,$E399:$BL399)+'FD inverse'!$A$27*$C400/Setup!$B$17+INDEX('FD inverse'!$A$27:$BH$27,1,'FD mesh'!$B$15+1)*Setup!$B$22</f>
        <v>16.8357745792809</v>
      </c>
      <c r="AD400" s="0" t="n">
        <f aca="false">SUMPRODUCT('FD inverse'!$A$28:$BH$28,'FD mesh'!$B$84:$BI$84,$E399:$BL399)+'FD inverse'!$A$28*$C400/Setup!$B$17+INDEX('FD inverse'!$A$28:$BH$28,1,'FD mesh'!$B$15+1)*Setup!$B$22</f>
        <v>16.4382546661492</v>
      </c>
      <c r="AE400" s="0" t="n">
        <f aca="false">SUMPRODUCT('FD inverse'!$A$29:$BH$29,'FD mesh'!$B$84:$BI$84,$E399:$BL399)+'FD inverse'!$A$29*$C400/Setup!$B$17+INDEX('FD inverse'!$A$29:$BH$29,1,'FD mesh'!$B$15+1)*Setup!$B$22</f>
        <v>16.0405811322395</v>
      </c>
      <c r="AF400" s="0" t="n">
        <f aca="false">SUMPRODUCT('FD inverse'!$A$30:$BH$30,'FD mesh'!$B$84:$BI$84,$E399:$BL399)+'FD inverse'!$A$30*$C400/Setup!$B$17+INDEX('FD inverse'!$A$30:$BH$30,1,'FD mesh'!$B$15+1)*Setup!$B$22</f>
        <v>15.6427891893362</v>
      </c>
      <c r="AG400" s="0" t="n">
        <f aca="false">SUMPRODUCT('FD inverse'!$A$31:$BH$31,'FD mesh'!$B$84:$BI$84,$E399:$BL399)+'FD inverse'!$A$31*$C400/Setup!$B$17+INDEX('FD inverse'!$A$31:$BH$31,1,'FD mesh'!$B$15+1)*Setup!$B$22</f>
        <v>15.2449175136625</v>
      </c>
      <c r="AH400" s="0" t="n">
        <f aca="false">SUMPRODUCT('FD inverse'!$A$32:$BH$32,'FD mesh'!$B$84:$BI$84,$E399:$BL399)+'FD inverse'!$A$32*$C400/Setup!$B$17+INDEX('FD inverse'!$A$32:$BH$32,1,'FD mesh'!$B$15+1)*Setup!$B$22</f>
        <v>15.2281131737698</v>
      </c>
      <c r="AI400" s="0" t="n">
        <f aca="false">SUMPRODUCT('FD inverse'!$A$33:$BH$33,'FD mesh'!$B$84:$BI$84,$E399:$BL399)+'FD inverse'!$A$33*$C400/Setup!$B$17+INDEX('FD inverse'!$A$33:$BH$33,1,'FD mesh'!$B$15+1)*Setup!$B$22</f>
        <v>15.2112447366211</v>
      </c>
      <c r="AJ400" s="0" t="n">
        <f aca="false">SUMPRODUCT('FD inverse'!$A$34:$BH$34,'FD mesh'!$B$84:$BI$84,$E399:$BL399)+'FD inverse'!$A$34*$C400/Setup!$B$17+INDEX('FD inverse'!$A$34:$BH$34,1,'FD mesh'!$B$15+1)*Setup!$B$22</f>
        <v>15.1943161255565</v>
      </c>
      <c r="AK400" s="0" t="n">
        <f aca="false">SUMPRODUCT('FD inverse'!$A$35:$BH$35,'FD mesh'!$B$84:$BI$84,$E399:$BL399)+'FD inverse'!$A$35*$C400/Setup!$B$17+INDEX('FD inverse'!$A$35:$BH$35,1,'FD mesh'!$B$15+1)*Setup!$B$22</f>
        <v>15.1773316970411</v>
      </c>
      <c r="AL400" s="0" t="n">
        <f aca="false">SUMPRODUCT('FD inverse'!$A$36:$BH$36,'FD mesh'!$B$84:$BI$84,$E399:$BL399)+'FD inverse'!$A$36*$C400/Setup!$B$17+INDEX('FD inverse'!$A$36:$BH$36,1,'FD mesh'!$B$15+1)*Setup!$B$22</f>
        <v>15.1602961110847</v>
      </c>
      <c r="AM400" s="0" t="n">
        <f aca="false">SUMPRODUCT('FD inverse'!$A$37:$BH$37,'FD mesh'!$B$84:$BI$84,$E399:$BL399)+'FD inverse'!$A$37*$C400/Setup!$B$17+INDEX('FD inverse'!$A$37:$BH$37,1,'FD mesh'!$B$15+1)*Setup!$B$22</f>
        <v>15.1432142259084</v>
      </c>
      <c r="AN400" s="0" t="n">
        <f aca="false">SUMPRODUCT('FD inverse'!$A$38:$BH$38,'FD mesh'!$B$84:$BI$84,$E399:$BL399)+'FD inverse'!$A$38*$C400/Setup!$B$17+INDEX('FD inverse'!$A$38:$BH$38,1,'FD mesh'!$B$15+1)*Setup!$B$22</f>
        <v>15.1260910148703</v>
      </c>
      <c r="AO400" s="0" t="n">
        <f aca="false">SUMPRODUCT('FD inverse'!$A$39:$BH$39,'FD mesh'!$B$84:$BI$84,$E399:$BL399)+'FD inverse'!$A$39*$C400/Setup!$B$17+INDEX('FD inverse'!$A$39:$BH$39,1,'FD mesh'!$B$15+1)*Setup!$B$22</f>
        <v>15.1089315036072</v>
      </c>
      <c r="AP400" s="0" t="n">
        <f aca="false">SUMPRODUCT('FD inverse'!$A$40:$BH$40,'FD mesh'!$B$84:$BI$84,$E399:$BL399)+'FD inverse'!$A$40*$C400/Setup!$B$17+INDEX('FD inverse'!$A$40:$BH$40,1,'FD mesh'!$B$15+1)*Setup!$B$22</f>
        <v>15.0917407252994</v>
      </c>
      <c r="AQ400" s="0" t="n">
        <f aca="false">SUMPRODUCT('FD inverse'!$A$41:$BH$41,'FD mesh'!$B$84:$BI$84,$E399:$BL399)+'FD inverse'!$A$41*$C400/Setup!$B$17+INDEX('FD inverse'!$A$41:$BH$41,1,'FD mesh'!$B$15+1)*Setup!$B$22</f>
        <v>15.0745236919358</v>
      </c>
      <c r="AR400" s="0" t="n">
        <f aca="false">SUMPRODUCT('FD inverse'!$A$42:$BH$42,'FD mesh'!$B$84:$BI$84,$E399:$BL399)+'FD inverse'!$A$42*$C400/Setup!$B$17+INDEX('FD inverse'!$A$42:$BH$42,1,'FD mesh'!$B$15+1)*Setup!$B$22</f>
        <v>15.0572853794265</v>
      </c>
      <c r="AS400" s="0" t="n">
        <f aca="false">SUMPRODUCT('FD inverse'!$A$43:$BH$43,'FD mesh'!$B$84:$BI$84,$E399:$BL399)+'FD inverse'!$A$43*$C400/Setup!$B$17+INDEX('FD inverse'!$A$43:$BH$43,1,'FD mesh'!$B$15+1)*Setup!$B$22</f>
        <v>0</v>
      </c>
      <c r="AT400" s="0" t="n">
        <f aca="false">SUMPRODUCT('FD inverse'!$A$44:$BH$44,'FD mesh'!$B$84:$BI$84,$E399:$BL399)+'FD inverse'!$A$44*$C400/Setup!$B$17+INDEX('FD inverse'!$A$44:$BH$44,1,'FD mesh'!$B$15+1)*Setup!$B$22</f>
        <v>0</v>
      </c>
      <c r="AU400" s="0" t="n">
        <f aca="false">SUMPRODUCT('FD inverse'!$A$45:$BH$45,'FD mesh'!$B$84:$BI$84,$E399:$BL399)+'FD inverse'!$A$45*$C400/Setup!$B$17+INDEX('FD inverse'!$A$45:$BH$45,1,'FD mesh'!$B$15+1)*Setup!$B$22</f>
        <v>0</v>
      </c>
      <c r="AV400" s="0" t="n">
        <f aca="false">SUMPRODUCT('FD inverse'!$A$46:$BH$46,'FD mesh'!$B$84:$BI$84,$E399:$BL399)+'FD inverse'!$A$46*$C400/Setup!$B$17+INDEX('FD inverse'!$A$46:$BH$46,1,'FD mesh'!$B$15+1)*Setup!$B$22</f>
        <v>0</v>
      </c>
      <c r="AW400" s="0" t="n">
        <f aca="false">SUMPRODUCT('FD inverse'!$A$47:$BH$47,'FD mesh'!$B$84:$BI$84,$E399:$BL399)+'FD inverse'!$A$47*$C400/Setup!$B$17+INDEX('FD inverse'!$A$47:$BH$47,1,'FD mesh'!$B$15+1)*Setup!$B$22</f>
        <v>0</v>
      </c>
      <c r="AX400" s="0" t="n">
        <f aca="false">SUMPRODUCT('FD inverse'!$A$48:$BH$48,'FD mesh'!$B$84:$BI$84,$E399:$BL399)+'FD inverse'!$A$48*$C400/Setup!$B$17+INDEX('FD inverse'!$A$48:$BH$48,1,'FD mesh'!$B$15+1)*Setup!$B$22</f>
        <v>0</v>
      </c>
      <c r="AY400" s="0" t="n">
        <f aca="false">SUMPRODUCT('FD inverse'!$A$49:$BH$49,'FD mesh'!$B$84:$BI$84,$E399:$BL399)+'FD inverse'!$A$49*$C400/Setup!$B$17+INDEX('FD inverse'!$A$49:$BH$49,1,'FD mesh'!$B$15+1)*Setup!$B$22</f>
        <v>0</v>
      </c>
      <c r="AZ400" s="0" t="n">
        <f aca="false">SUMPRODUCT('FD inverse'!$A$50:$BH$50,'FD mesh'!$B$84:$BI$84,$E399:$BL399)+'FD inverse'!$A$50*$C400/Setup!$B$17+INDEX('FD inverse'!$A$50:$BH$50,1,'FD mesh'!$B$15+1)*Setup!$B$22</f>
        <v>0</v>
      </c>
      <c r="BA400" s="0" t="n">
        <f aca="false">SUMPRODUCT('FD inverse'!$A$51:$BH$51,'FD mesh'!$B$84:$BI$84,$E399:$BL399)+'FD inverse'!$A$51*$C400/Setup!$B$17+INDEX('FD inverse'!$A$51:$BH$51,1,'FD mesh'!$B$15+1)*Setup!$B$22</f>
        <v>0</v>
      </c>
      <c r="BB400" s="0" t="n">
        <f aca="false">SUMPRODUCT('FD inverse'!$A$52:$BH$52,'FD mesh'!$B$84:$BI$84,$E399:$BL399)+'FD inverse'!$A$52*$C400/Setup!$B$17+INDEX('FD inverse'!$A$52:$BH$52,1,'FD mesh'!$B$15+1)*Setup!$B$22</f>
        <v>0</v>
      </c>
      <c r="BC400" s="0" t="n">
        <f aca="false">SUMPRODUCT('FD inverse'!$A$53:$BH$53,'FD mesh'!$B$84:$BI$84,$E399:$BL399)+'FD inverse'!$A$53*$C400/Setup!$B$17+INDEX('FD inverse'!$A$53:$BH$53,1,'FD mesh'!$B$15+1)*Setup!$B$22</f>
        <v>0</v>
      </c>
      <c r="BD400" s="0" t="n">
        <f aca="false">SUMPRODUCT('FD inverse'!$A$54:$BH$54,'FD mesh'!$B$84:$BI$84,$E399:$BL399)+'FD inverse'!$A$54*$C400/Setup!$B$17+INDEX('FD inverse'!$A$54:$BH$54,1,'FD mesh'!$B$15+1)*Setup!$B$22</f>
        <v>0</v>
      </c>
      <c r="BE400" s="0" t="n">
        <f aca="false">SUMPRODUCT('FD inverse'!$A$55:$BH$55,'FD mesh'!$B$84:$BI$84,$E399:$BL399)+'FD inverse'!$A$55*$C400/Setup!$B$17+INDEX('FD inverse'!$A$55:$BH$55,1,'FD mesh'!$B$15+1)*Setup!$B$22</f>
        <v>0</v>
      </c>
      <c r="BF400" s="0" t="n">
        <f aca="false">SUMPRODUCT('FD inverse'!$A$56:$BH$56,'FD mesh'!$B$84:$BI$84,$E399:$BL399)+'FD inverse'!$A$56*$C400/Setup!$B$17+INDEX('FD inverse'!$A$56:$BH$56,1,'FD mesh'!$B$15+1)*Setup!$B$22</f>
        <v>0</v>
      </c>
      <c r="BG400" s="0" t="n">
        <f aca="false">SUMPRODUCT('FD inverse'!$A$57:$BH$57,'FD mesh'!$B$84:$BI$84,$E399:$BL399)+'FD inverse'!$A$57*$C400/Setup!$B$17+INDEX('FD inverse'!$A$57:$BH$57,1,'FD mesh'!$B$15+1)*Setup!$B$22</f>
        <v>0</v>
      </c>
      <c r="BH400" s="0" t="n">
        <f aca="false">SUMPRODUCT('FD inverse'!$A$58:$BH$58,'FD mesh'!$B$84:$BI$84,$E399:$BL399)+'FD inverse'!$A$58*$C400/Setup!$B$17+INDEX('FD inverse'!$A$58:$BH$58,1,'FD mesh'!$B$15+1)*Setup!$B$22</f>
        <v>0</v>
      </c>
      <c r="BI400" s="0" t="n">
        <f aca="false">SUMPRODUCT('FD inverse'!$A$59:$BH$59,'FD mesh'!$B$84:$BI$84,$E399:$BL399)+'FD inverse'!$A$59*$C400/Setup!$B$17+INDEX('FD inverse'!$A$59:$BH$59,1,'FD mesh'!$B$15+1)*Setup!$B$22</f>
        <v>0</v>
      </c>
      <c r="BJ400" s="0" t="n">
        <f aca="false">SUMPRODUCT('FD inverse'!$A$60:$BH$60,'FD mesh'!$B$84:$BI$84,$E399:$BL399)+'FD inverse'!$A$60*$C400/Setup!$B$17+INDEX('FD inverse'!$A$60:$BH$60,1,'FD mesh'!$B$15+1)*Setup!$B$22</f>
        <v>0</v>
      </c>
      <c r="BK400" s="0" t="n">
        <f aca="false">SUMPRODUCT('FD inverse'!$A$61:$BH$61,'FD mesh'!$B$84:$BI$84,$E399:$BL399)+'FD inverse'!$A$61*$C400/Setup!$B$17+INDEX('FD inverse'!$A$61:$BH$61,1,'FD mesh'!$B$15+1)*Setup!$B$22</f>
        <v>0</v>
      </c>
      <c r="BL400" s="0" t="n">
        <f aca="false">SUMPRODUCT('FD inverse'!$A$62:$BH$62,'FD mesh'!$B$84:$BI$84,$E399:$BL399)+'FD inverse'!$A$62*$C400/Setup!$B$17+INDEX('FD inverse'!$A$62:$BH$62,1,'FD mesh'!$B$15+1)*Setup!$B$22</f>
        <v>0</v>
      </c>
    </row>
    <row r="401" customFormat="false" ht="15" hidden="false" customHeight="false" outlineLevel="0" collapsed="false">
      <c r="A401" s="0" t="n">
        <v>396</v>
      </c>
      <c r="B401" s="0" t="n">
        <f aca="false">A401*Setup!$B$11/3600</f>
        <v>33</v>
      </c>
      <c r="C401" s="0" t="n">
        <f aca="false">Setup!$B$7+Setup!$B$8*COS(2*PI()*(B401-Setup!$B$9)/24)</f>
        <v>22.9647238195899</v>
      </c>
      <c r="D401" s="0" t="n">
        <f aca="false">(C401-E401)/Setup!$B$17</f>
        <v>5.93254428727887</v>
      </c>
      <c r="E401" s="0" t="n">
        <f aca="false">SUMPRODUCT('FD inverse'!$A$3:$BH$3,'FD mesh'!$B$84:$BI$84,$E400:$BL400)+'FD inverse'!$A$3*$C401/Setup!$B$17+INDEX('FD inverse'!$A$3:$BH$3,1,'FD mesh'!$B$15+1)*Setup!$B$22</f>
        <v>22.1934930622437</v>
      </c>
      <c r="F401" s="0" t="n">
        <f aca="false">SUMPRODUCT('FD inverse'!$A$4:$BH$4,'FD mesh'!$B$84:$BI$84,$E400:$BL400)+'FD inverse'!$A$4*$C401/Setup!$B$17+INDEX('FD inverse'!$A$4:$BH$4,1,'FD mesh'!$B$15+1)*Setup!$B$22</f>
        <v>22.0279528496082</v>
      </c>
      <c r="G401" s="0" t="n">
        <f aca="false">SUMPRODUCT('FD inverse'!$A$5:$BH$5,'FD mesh'!$B$84:$BI$84,$E400:$BL400)+'FD inverse'!$A$5*$C401/Setup!$B$17+INDEX('FD inverse'!$A$5:$BH$5,1,'FD mesh'!$B$15+1)*Setup!$B$22</f>
        <v>21.8812041639028</v>
      </c>
      <c r="H401" s="0" t="n">
        <f aca="false">SUMPRODUCT('FD inverse'!$A$6:$BH$6,'FD mesh'!$B$84:$BI$84,$E400:$BL400)+'FD inverse'!$A$6*$C401/Setup!$B$17+INDEX('FD inverse'!$A$6:$BH$6,1,'FD mesh'!$B$15+1)*Setup!$B$22</f>
        <v>21.4143848974499</v>
      </c>
      <c r="I401" s="0" t="n">
        <f aca="false">SUMPRODUCT('FD inverse'!$A$7:$BH$7,'FD mesh'!$B$84:$BI$84,$E400:$BL400)+'FD inverse'!$A$7*$C401/Setup!$B$17+INDEX('FD inverse'!$A$7:$BH$7,1,'FD mesh'!$B$15+1)*Setup!$B$22</f>
        <v>21.376574855781</v>
      </c>
      <c r="J401" s="0" t="n">
        <f aca="false">SUMPRODUCT('FD inverse'!$A$8:$BH$8,'FD mesh'!$B$84:$BI$84,$E400:$BL400)+'FD inverse'!$A$8*$C401/Setup!$B$17+INDEX('FD inverse'!$A$8:$BH$8,1,'FD mesh'!$B$15+1)*Setup!$B$22</f>
        <v>21.3445764647834</v>
      </c>
      <c r="K401" s="0" t="n">
        <f aca="false">SUMPRODUCT('FD inverse'!$A$9:$BH$9,'FD mesh'!$B$84:$BI$84,$E400:$BL400)+'FD inverse'!$A$9*$C401/Setup!$B$17+INDEX('FD inverse'!$A$9:$BH$9,1,'FD mesh'!$B$15+1)*Setup!$B$22</f>
        <v>21.3173342463908</v>
      </c>
      <c r="L401" s="0" t="n">
        <f aca="false">SUMPRODUCT('FD inverse'!$A$10:$BH$10,'FD mesh'!$B$84:$BI$84,$E400:$BL400)+'FD inverse'!$A$10*$C401/Setup!$B$17+INDEX('FD inverse'!$A$10:$BH$10,1,'FD mesh'!$B$15+1)*Setup!$B$22</f>
        <v>21.2939254558972</v>
      </c>
      <c r="M401" s="0" t="n">
        <f aca="false">SUMPRODUCT('FD inverse'!$A$11:$BH$11,'FD mesh'!$B$84:$BI$84,$E400:$BL400)+'FD inverse'!$A$11*$C401/Setup!$B$17+INDEX('FD inverse'!$A$11:$BH$11,1,'FD mesh'!$B$15+1)*Setup!$B$22</f>
        <v>21.2735570230068</v>
      </c>
      <c r="N401" s="0" t="n">
        <f aca="false">SUMPRODUCT('FD inverse'!$A$12:$BH$12,'FD mesh'!$B$84:$BI$84,$E400:$BL400)+'FD inverse'!$A$12*$C401/Setup!$B$17+INDEX('FD inverse'!$A$12:$BH$12,1,'FD mesh'!$B$15+1)*Setup!$B$22</f>
        <v>21.2555625329267</v>
      </c>
      <c r="O401" s="0" t="n">
        <f aca="false">SUMPRODUCT('FD inverse'!$A$13:$BH$13,'FD mesh'!$B$84:$BI$84,$E400:$BL400)+'FD inverse'!$A$13*$C401/Setup!$B$17+INDEX('FD inverse'!$A$13:$BH$13,1,'FD mesh'!$B$15+1)*Setup!$B$22</f>
        <v>21.2393993895764</v>
      </c>
      <c r="P401" s="0" t="n">
        <f aca="false">SUMPRODUCT('FD inverse'!$A$14:$BH$14,'FD mesh'!$B$84:$BI$84,$E400:$BL400)+'FD inverse'!$A$14*$C401/Setup!$B$17+INDEX('FD inverse'!$A$14:$BH$14,1,'FD mesh'!$B$15+1)*Setup!$B$22</f>
        <v>21.2246462801545</v>
      </c>
      <c r="Q401" s="0" t="n">
        <f aca="false">SUMPRODUCT('FD inverse'!$A$15:$BH$15,'FD mesh'!$B$84:$BI$84,$E400:$BL400)+'FD inverse'!$A$15*$C401/Setup!$B$17+INDEX('FD inverse'!$A$15:$BH$15,1,'FD mesh'!$B$15+1)*Setup!$B$22</f>
        <v>21.2110010379463</v>
      </c>
      <c r="R401" s="0" t="n">
        <f aca="false">SUMPRODUCT('FD inverse'!$A$16:$BH$16,'FD mesh'!$B$84:$BI$84,$E400:$BL400)+'FD inverse'!$A$16*$C401/Setup!$B$17+INDEX('FD inverse'!$A$16:$BH$16,1,'FD mesh'!$B$15+1)*Setup!$B$22</f>
        <v>21.1982789783243</v>
      </c>
      <c r="S401" s="0" t="n">
        <f aca="false">SUMPRODUCT('FD inverse'!$A$17:$BH$17,'FD mesh'!$B$84:$BI$84,$E400:$BL400)+'FD inverse'!$A$17*$C401/Setup!$B$17+INDEX('FD inverse'!$A$17:$BH$17,1,'FD mesh'!$B$15+1)*Setup!$B$22</f>
        <v>20.8015510022979</v>
      </c>
      <c r="T401" s="0" t="n">
        <f aca="false">SUMPRODUCT('FD inverse'!$A$18:$BH$18,'FD mesh'!$B$84:$BI$84,$E400:$BL400)+'FD inverse'!$A$18*$C401/Setup!$B$17+INDEX('FD inverse'!$A$18:$BH$18,1,'FD mesh'!$B$15+1)*Setup!$B$22</f>
        <v>20.4050954300807</v>
      </c>
      <c r="U401" s="0" t="n">
        <f aca="false">SUMPRODUCT('FD inverse'!$A$19:$BH$19,'FD mesh'!$B$84:$BI$84,$E400:$BL400)+'FD inverse'!$A$19*$C401/Setup!$B$17+INDEX('FD inverse'!$A$19:$BH$19,1,'FD mesh'!$B$15+1)*Setup!$B$22</f>
        <v>20.0087847360258</v>
      </c>
      <c r="V401" s="0" t="n">
        <f aca="false">SUMPRODUCT('FD inverse'!$A$20:$BH$20,'FD mesh'!$B$84:$BI$84,$E400:$BL400)+'FD inverse'!$A$20*$C401/Setup!$B$17+INDEX('FD inverse'!$A$20:$BH$20,1,'FD mesh'!$B$15+1)*Setup!$B$22</f>
        <v>19.61251561859</v>
      </c>
      <c r="W401" s="0" t="n">
        <f aca="false">SUMPRODUCT('FD inverse'!$A$21:$BH$21,'FD mesh'!$B$84:$BI$84,$E400:$BL400)+'FD inverse'!$A$21*$C401/Setup!$B$17+INDEX('FD inverse'!$A$21:$BH$21,1,'FD mesh'!$B$15+1)*Setup!$B$22</f>
        <v>19.2162068182199</v>
      </c>
      <c r="X401" s="0" t="n">
        <f aca="false">SUMPRODUCT('FD inverse'!$A$22:$BH$22,'FD mesh'!$B$84:$BI$84,$E400:$BL400)+'FD inverse'!$A$22*$C401/Setup!$B$17+INDEX('FD inverse'!$A$22:$BH$22,1,'FD mesh'!$B$15+1)*Setup!$B$22</f>
        <v>18.819797006247</v>
      </c>
      <c r="Y401" s="0" t="n">
        <f aca="false">SUMPRODUCT('FD inverse'!$A$23:$BH$23,'FD mesh'!$B$84:$BI$84,$E400:$BL400)+'FD inverse'!$A$23*$C401/Setup!$B$17+INDEX('FD inverse'!$A$23:$BH$23,1,'FD mesh'!$B$15+1)*Setup!$B$22</f>
        <v>18.4232427427625</v>
      </c>
      <c r="Z401" s="0" t="n">
        <f aca="false">SUMPRODUCT('FD inverse'!$A$24:$BH$24,'FD mesh'!$B$84:$BI$84,$E400:$BL400)+'FD inverse'!$A$24*$C401/Setup!$B$17+INDEX('FD inverse'!$A$24:$BH$24,1,'FD mesh'!$B$15+1)*Setup!$B$22</f>
        <v>18.0265165005389</v>
      </c>
      <c r="AA401" s="0" t="n">
        <f aca="false">SUMPRODUCT('FD inverse'!$A$25:$BH$25,'FD mesh'!$B$84:$BI$84,$E400:$BL400)+'FD inverse'!$A$25*$C401/Setup!$B$17+INDEX('FD inverse'!$A$25:$BH$25,1,'FD mesh'!$B$15+1)*Setup!$B$22</f>
        <v>17.6296047512505</v>
      </c>
      <c r="AB401" s="0" t="n">
        <f aca="false">SUMPRODUCT('FD inverse'!$A$26:$BH$26,'FD mesh'!$B$84:$BI$84,$E400:$BL400)+'FD inverse'!$A$26*$C401/Setup!$B$17+INDEX('FD inverse'!$A$26:$BH$26,1,'FD mesh'!$B$15+1)*Setup!$B$22</f>
        <v>17.2325061095168</v>
      </c>
      <c r="AC401" s="0" t="n">
        <f aca="false">SUMPRODUCT('FD inverse'!$A$27:$BH$27,'FD mesh'!$B$84:$BI$84,$E400:$BL400)+'FD inverse'!$A$27*$C401/Setup!$B$17+INDEX('FD inverse'!$A$27:$BH$27,1,'FD mesh'!$B$15+1)*Setup!$B$22</f>
        <v>16.8352295296562</v>
      </c>
      <c r="AD401" s="0" t="n">
        <f aca="false">SUMPRODUCT('FD inverse'!$A$28:$BH$28,'FD mesh'!$B$84:$BI$84,$E400:$BL400)+'FD inverse'!$A$28*$C401/Setup!$B$17+INDEX('FD inverse'!$A$28:$BH$28,1,'FD mesh'!$B$15+1)*Setup!$B$22</f>
        <v>16.4377925494776</v>
      </c>
      <c r="AE401" s="0" t="n">
        <f aca="false">SUMPRODUCT('FD inverse'!$A$29:$BH$29,'FD mesh'!$B$84:$BI$84,$E400:$BL400)+'FD inverse'!$A$29*$C401/Setup!$B$17+INDEX('FD inverse'!$A$29:$BH$29,1,'FD mesh'!$B$15+1)*Setup!$B$22</f>
        <v>16.0402195749641</v>
      </c>
      <c r="AF401" s="0" t="n">
        <f aca="false">SUMPRODUCT('FD inverse'!$A$30:$BH$30,'FD mesh'!$B$84:$BI$84,$E400:$BL400)+'FD inverse'!$A$30*$C401/Setup!$B$17+INDEX('FD inverse'!$A$30:$BH$30,1,'FD mesh'!$B$15+1)*Setup!$B$22</f>
        <v>15.6425401993096</v>
      </c>
      <c r="AG401" s="0" t="n">
        <f aca="false">SUMPRODUCT('FD inverse'!$A$31:$BH$31,'FD mesh'!$B$84:$BI$84,$E400:$BL400)+'FD inverse'!$A$31*$C401/Setup!$B$17+INDEX('FD inverse'!$A$31:$BH$31,1,'FD mesh'!$B$15+1)*Setup!$B$22</f>
        <v>15.2447875494473</v>
      </c>
      <c r="AH401" s="0" t="n">
        <f aca="false">SUMPRODUCT('FD inverse'!$A$32:$BH$32,'FD mesh'!$B$84:$BI$84,$E400:$BL400)+'FD inverse'!$A$32*$C401/Setup!$B$17+INDEX('FD inverse'!$A$32:$BH$32,1,'FD mesh'!$B$15+1)*Setup!$B$22</f>
        <v>15.2279890668741</v>
      </c>
      <c r="AI401" s="0" t="n">
        <f aca="false">SUMPRODUCT('FD inverse'!$A$33:$BH$33,'FD mesh'!$B$84:$BI$84,$E400:$BL400)+'FD inverse'!$A$33*$C401/Setup!$B$17+INDEX('FD inverse'!$A$33:$BH$33,1,'FD mesh'!$B$15+1)*Setup!$B$22</f>
        <v>15.2111277585318</v>
      </c>
      <c r="AJ401" s="0" t="n">
        <f aca="false">SUMPRODUCT('FD inverse'!$A$34:$BH$34,'FD mesh'!$B$84:$BI$84,$E400:$BL400)+'FD inverse'!$A$34*$C401/Setup!$B$17+INDEX('FD inverse'!$A$34:$BH$34,1,'FD mesh'!$B$15+1)*Setup!$B$22</f>
        <v>15.1942072331864</v>
      </c>
      <c r="AK401" s="0" t="n">
        <f aca="false">SUMPRODUCT('FD inverse'!$A$35:$BH$35,'FD mesh'!$B$84:$BI$84,$E400:$BL400)+'FD inverse'!$A$35*$C401/Setup!$B$17+INDEX('FD inverse'!$A$35:$BH$35,1,'FD mesh'!$B$15+1)*Setup!$B$22</f>
        <v>15.177231584015</v>
      </c>
      <c r="AL401" s="0" t="n">
        <f aca="false">SUMPRODUCT('FD inverse'!$A$36:$BH$36,'FD mesh'!$B$84:$BI$84,$E400:$BL400)+'FD inverse'!$A$36*$C401/Setup!$B$17+INDEX('FD inverse'!$A$36:$BH$36,1,'FD mesh'!$B$15+1)*Setup!$B$22</f>
        <v>15.1602052553239</v>
      </c>
      <c r="AM401" s="0" t="n">
        <f aca="false">SUMPRODUCT('FD inverse'!$A$37:$BH$37,'FD mesh'!$B$84:$BI$84,$E400:$BL400)+'FD inverse'!$A$37*$C401/Setup!$B$17+INDEX('FD inverse'!$A$37:$BH$37,1,'FD mesh'!$B$15+1)*Setup!$B$22</f>
        <v>15.1431329333541</v>
      </c>
      <c r="AN401" s="0" t="n">
        <f aca="false">SUMPRODUCT('FD inverse'!$A$38:$BH$38,'FD mesh'!$B$84:$BI$84,$E400:$BL400)+'FD inverse'!$A$38*$C401/Setup!$B$17+INDEX('FD inverse'!$A$38:$BH$38,1,'FD mesh'!$B$15+1)*Setup!$B$22</f>
        <v>15.1260194592208</v>
      </c>
      <c r="AO401" s="0" t="n">
        <f aca="false">SUMPRODUCT('FD inverse'!$A$39:$BH$39,'FD mesh'!$B$84:$BI$84,$E400:$BL400)+'FD inverse'!$A$39*$C401/Setup!$B$17+INDEX('FD inverse'!$A$39:$BH$39,1,'FD mesh'!$B$15+1)*Setup!$B$22</f>
        <v>15.1088697619696</v>
      </c>
      <c r="AP401" s="0" t="n">
        <f aca="false">SUMPRODUCT('FD inverse'!$A$40:$BH$40,'FD mesh'!$B$84:$BI$84,$E400:$BL400)+'FD inverse'!$A$40*$C401/Setup!$B$17+INDEX('FD inverse'!$A$40:$BH$40,1,'FD mesh'!$B$15+1)*Setup!$B$22</f>
        <v>15.0916888096794</v>
      </c>
      <c r="AQ401" s="0" t="n">
        <f aca="false">SUMPRODUCT('FD inverse'!$A$41:$BH$41,'FD mesh'!$B$84:$BI$84,$E400:$BL400)+'FD inverse'!$A$41*$C401/Setup!$B$17+INDEX('FD inverse'!$A$41:$BH$41,1,'FD mesh'!$B$15+1)*Setup!$B$22</f>
        <v>15.0744815765066</v>
      </c>
      <c r="AR401" s="0" t="n">
        <f aca="false">SUMPRODUCT('FD inverse'!$A$42:$BH$42,'FD mesh'!$B$84:$BI$84,$E400:$BL400)+'FD inverse'!$A$42*$C401/Setup!$B$17+INDEX('FD inverse'!$A$42:$BH$42,1,'FD mesh'!$B$15+1)*Setup!$B$22</f>
        <v>15.0572530235335</v>
      </c>
      <c r="AS401" s="0" t="n">
        <f aca="false">SUMPRODUCT('FD inverse'!$A$43:$BH$43,'FD mesh'!$B$84:$BI$84,$E400:$BL400)+'FD inverse'!$A$43*$C401/Setup!$B$17+INDEX('FD inverse'!$A$43:$BH$43,1,'FD mesh'!$B$15+1)*Setup!$B$22</f>
        <v>0</v>
      </c>
      <c r="AT401" s="0" t="n">
        <f aca="false">SUMPRODUCT('FD inverse'!$A$44:$BH$44,'FD mesh'!$B$84:$BI$84,$E400:$BL400)+'FD inverse'!$A$44*$C401/Setup!$B$17+INDEX('FD inverse'!$A$44:$BH$44,1,'FD mesh'!$B$15+1)*Setup!$B$22</f>
        <v>0</v>
      </c>
      <c r="AU401" s="0" t="n">
        <f aca="false">SUMPRODUCT('FD inverse'!$A$45:$BH$45,'FD mesh'!$B$84:$BI$84,$E400:$BL400)+'FD inverse'!$A$45*$C401/Setup!$B$17+INDEX('FD inverse'!$A$45:$BH$45,1,'FD mesh'!$B$15+1)*Setup!$B$22</f>
        <v>0</v>
      </c>
      <c r="AV401" s="0" t="n">
        <f aca="false">SUMPRODUCT('FD inverse'!$A$46:$BH$46,'FD mesh'!$B$84:$BI$84,$E400:$BL400)+'FD inverse'!$A$46*$C401/Setup!$B$17+INDEX('FD inverse'!$A$46:$BH$46,1,'FD mesh'!$B$15+1)*Setup!$B$22</f>
        <v>0</v>
      </c>
      <c r="AW401" s="0" t="n">
        <f aca="false">SUMPRODUCT('FD inverse'!$A$47:$BH$47,'FD mesh'!$B$84:$BI$84,$E400:$BL400)+'FD inverse'!$A$47*$C401/Setup!$B$17+INDEX('FD inverse'!$A$47:$BH$47,1,'FD mesh'!$B$15+1)*Setup!$B$22</f>
        <v>0</v>
      </c>
      <c r="AX401" s="0" t="n">
        <f aca="false">SUMPRODUCT('FD inverse'!$A$48:$BH$48,'FD mesh'!$B$84:$BI$84,$E400:$BL400)+'FD inverse'!$A$48*$C401/Setup!$B$17+INDEX('FD inverse'!$A$48:$BH$48,1,'FD mesh'!$B$15+1)*Setup!$B$22</f>
        <v>0</v>
      </c>
      <c r="AY401" s="0" t="n">
        <f aca="false">SUMPRODUCT('FD inverse'!$A$49:$BH$49,'FD mesh'!$B$84:$BI$84,$E400:$BL400)+'FD inverse'!$A$49*$C401/Setup!$B$17+INDEX('FD inverse'!$A$49:$BH$49,1,'FD mesh'!$B$15+1)*Setup!$B$22</f>
        <v>0</v>
      </c>
      <c r="AZ401" s="0" t="n">
        <f aca="false">SUMPRODUCT('FD inverse'!$A$50:$BH$50,'FD mesh'!$B$84:$BI$84,$E400:$BL400)+'FD inverse'!$A$50*$C401/Setup!$B$17+INDEX('FD inverse'!$A$50:$BH$50,1,'FD mesh'!$B$15+1)*Setup!$B$22</f>
        <v>0</v>
      </c>
      <c r="BA401" s="0" t="n">
        <f aca="false">SUMPRODUCT('FD inverse'!$A$51:$BH$51,'FD mesh'!$B$84:$BI$84,$E400:$BL400)+'FD inverse'!$A$51*$C401/Setup!$B$17+INDEX('FD inverse'!$A$51:$BH$51,1,'FD mesh'!$B$15+1)*Setup!$B$22</f>
        <v>0</v>
      </c>
      <c r="BB401" s="0" t="n">
        <f aca="false">SUMPRODUCT('FD inverse'!$A$52:$BH$52,'FD mesh'!$B$84:$BI$84,$E400:$BL400)+'FD inverse'!$A$52*$C401/Setup!$B$17+INDEX('FD inverse'!$A$52:$BH$52,1,'FD mesh'!$B$15+1)*Setup!$B$22</f>
        <v>0</v>
      </c>
      <c r="BC401" s="0" t="n">
        <f aca="false">SUMPRODUCT('FD inverse'!$A$53:$BH$53,'FD mesh'!$B$84:$BI$84,$E400:$BL400)+'FD inverse'!$A$53*$C401/Setup!$B$17+INDEX('FD inverse'!$A$53:$BH$53,1,'FD mesh'!$B$15+1)*Setup!$B$22</f>
        <v>0</v>
      </c>
      <c r="BD401" s="0" t="n">
        <f aca="false">SUMPRODUCT('FD inverse'!$A$54:$BH$54,'FD mesh'!$B$84:$BI$84,$E400:$BL400)+'FD inverse'!$A$54*$C401/Setup!$B$17+INDEX('FD inverse'!$A$54:$BH$54,1,'FD mesh'!$B$15+1)*Setup!$B$22</f>
        <v>0</v>
      </c>
      <c r="BE401" s="0" t="n">
        <f aca="false">SUMPRODUCT('FD inverse'!$A$55:$BH$55,'FD mesh'!$B$84:$BI$84,$E400:$BL400)+'FD inverse'!$A$55*$C401/Setup!$B$17+INDEX('FD inverse'!$A$55:$BH$55,1,'FD mesh'!$B$15+1)*Setup!$B$22</f>
        <v>0</v>
      </c>
      <c r="BF401" s="0" t="n">
        <f aca="false">SUMPRODUCT('FD inverse'!$A$56:$BH$56,'FD mesh'!$B$84:$BI$84,$E400:$BL400)+'FD inverse'!$A$56*$C401/Setup!$B$17+INDEX('FD inverse'!$A$56:$BH$56,1,'FD mesh'!$B$15+1)*Setup!$B$22</f>
        <v>0</v>
      </c>
      <c r="BG401" s="0" t="n">
        <f aca="false">SUMPRODUCT('FD inverse'!$A$57:$BH$57,'FD mesh'!$B$84:$BI$84,$E400:$BL400)+'FD inverse'!$A$57*$C401/Setup!$B$17+INDEX('FD inverse'!$A$57:$BH$57,1,'FD mesh'!$B$15+1)*Setup!$B$22</f>
        <v>0</v>
      </c>
      <c r="BH401" s="0" t="n">
        <f aca="false">SUMPRODUCT('FD inverse'!$A$58:$BH$58,'FD mesh'!$B$84:$BI$84,$E400:$BL400)+'FD inverse'!$A$58*$C401/Setup!$B$17+INDEX('FD inverse'!$A$58:$BH$58,1,'FD mesh'!$B$15+1)*Setup!$B$22</f>
        <v>0</v>
      </c>
      <c r="BI401" s="0" t="n">
        <f aca="false">SUMPRODUCT('FD inverse'!$A$59:$BH$59,'FD mesh'!$B$84:$BI$84,$E400:$BL400)+'FD inverse'!$A$59*$C401/Setup!$B$17+INDEX('FD inverse'!$A$59:$BH$59,1,'FD mesh'!$B$15+1)*Setup!$B$22</f>
        <v>0</v>
      </c>
      <c r="BJ401" s="0" t="n">
        <f aca="false">SUMPRODUCT('FD inverse'!$A$60:$BH$60,'FD mesh'!$B$84:$BI$84,$E400:$BL400)+'FD inverse'!$A$60*$C401/Setup!$B$17+INDEX('FD inverse'!$A$60:$BH$60,1,'FD mesh'!$B$15+1)*Setup!$B$22</f>
        <v>0</v>
      </c>
      <c r="BK401" s="0" t="n">
        <f aca="false">SUMPRODUCT('FD inverse'!$A$61:$BH$61,'FD mesh'!$B$84:$BI$84,$E400:$BL400)+'FD inverse'!$A$61*$C401/Setup!$B$17+INDEX('FD inverse'!$A$61:$BH$61,1,'FD mesh'!$B$15+1)*Setup!$B$22</f>
        <v>0</v>
      </c>
      <c r="BL401" s="0" t="n">
        <f aca="false">SUMPRODUCT('FD inverse'!$A$62:$BH$62,'FD mesh'!$B$84:$BI$84,$E400:$BL400)+'FD inverse'!$A$62*$C401/Setup!$B$17+INDEX('FD inverse'!$A$62:$BH$62,1,'FD mesh'!$B$15+1)*Setup!$B$22</f>
        <v>0</v>
      </c>
    </row>
    <row r="402" customFormat="false" ht="15" hidden="false" customHeight="false" outlineLevel="0" collapsed="false">
      <c r="A402" s="0" t="n">
        <v>397</v>
      </c>
      <c r="B402" s="0" t="n">
        <f aca="false">A402*Setup!$B$11/3600</f>
        <v>33.0833333333333</v>
      </c>
      <c r="C402" s="0" t="n">
        <f aca="false">Setup!$B$7+Setup!$B$8*COS(2*PI()*(B402-Setup!$B$9)/24)</f>
        <v>23.0492564306953</v>
      </c>
      <c r="D402" s="0" t="n">
        <f aca="false">(C402-E402)/Setup!$B$17</f>
        <v>6.18834516331654</v>
      </c>
      <c r="E402" s="0" t="n">
        <f aca="false">SUMPRODUCT('FD inverse'!$A$3:$BH$3,'FD mesh'!$B$84:$BI$84,$E401:$BL401)+'FD inverse'!$A$3*$C402/Setup!$B$17+INDEX('FD inverse'!$A$3:$BH$3,1,'FD mesh'!$B$15+1)*Setup!$B$22</f>
        <v>22.2447715594642</v>
      </c>
      <c r="F402" s="0" t="n">
        <f aca="false">SUMPRODUCT('FD inverse'!$A$4:$BH$4,'FD mesh'!$B$84:$BI$84,$E401:$BL401)+'FD inverse'!$A$4*$C402/Setup!$B$17+INDEX('FD inverse'!$A$4:$BH$4,1,'FD mesh'!$B$15+1)*Setup!$B$22</f>
        <v>22.0717227661779</v>
      </c>
      <c r="G402" s="0" t="n">
        <f aca="false">SUMPRODUCT('FD inverse'!$A$5:$BH$5,'FD mesh'!$B$84:$BI$84,$E401:$BL401)+'FD inverse'!$A$5*$C402/Setup!$B$17+INDEX('FD inverse'!$A$5:$BH$5,1,'FD mesh'!$B$15+1)*Setup!$B$22</f>
        <v>21.917671332514</v>
      </c>
      <c r="H402" s="0" t="n">
        <f aca="false">SUMPRODUCT('FD inverse'!$A$6:$BH$6,'FD mesh'!$B$84:$BI$84,$E401:$BL401)+'FD inverse'!$A$6*$C402/Setup!$B$17+INDEX('FD inverse'!$A$6:$BH$6,1,'FD mesh'!$B$15+1)*Setup!$B$22</f>
        <v>21.4266491591822</v>
      </c>
      <c r="I402" s="0" t="n">
        <f aca="false">SUMPRODUCT('FD inverse'!$A$7:$BH$7,'FD mesh'!$B$84:$BI$84,$E401:$BL401)+'FD inverse'!$A$7*$C402/Setup!$B$17+INDEX('FD inverse'!$A$7:$BH$7,1,'FD mesh'!$B$15+1)*Setup!$B$22</f>
        <v>21.386813645829</v>
      </c>
      <c r="J402" s="0" t="n">
        <f aca="false">SUMPRODUCT('FD inverse'!$A$8:$BH$8,'FD mesh'!$B$84:$BI$84,$E401:$BL401)+'FD inverse'!$A$8*$C402/Setup!$B$17+INDEX('FD inverse'!$A$8:$BH$8,1,'FD mesh'!$B$15+1)*Setup!$B$22</f>
        <v>21.3530187165749</v>
      </c>
      <c r="K402" s="0" t="n">
        <f aca="false">SUMPRODUCT('FD inverse'!$A$9:$BH$9,'FD mesh'!$B$84:$BI$84,$E401:$BL401)+'FD inverse'!$A$9*$C402/Setup!$B$17+INDEX('FD inverse'!$A$9:$BH$9,1,'FD mesh'!$B$15+1)*Setup!$B$22</f>
        <v>21.3242044668439</v>
      </c>
      <c r="L402" s="0" t="n">
        <f aca="false">SUMPRODUCT('FD inverse'!$A$10:$BH$10,'FD mesh'!$B$84:$BI$84,$E401:$BL401)+'FD inverse'!$A$10*$C402/Setup!$B$17+INDEX('FD inverse'!$A$10:$BH$10,1,'FD mesh'!$B$15+1)*Setup!$B$22</f>
        <v>21.2994434445187</v>
      </c>
      <c r="M402" s="0" t="n">
        <f aca="false">SUMPRODUCT('FD inverse'!$A$11:$BH$11,'FD mesh'!$B$84:$BI$84,$E401:$BL401)+'FD inverse'!$A$11*$C402/Setup!$B$17+INDEX('FD inverse'!$A$11:$BH$11,1,'FD mesh'!$B$15+1)*Setup!$B$22</f>
        <v>21.2779378727078</v>
      </c>
      <c r="N402" s="0" t="n">
        <f aca="false">SUMPRODUCT('FD inverse'!$A$12:$BH$12,'FD mesh'!$B$84:$BI$84,$E401:$BL401)+'FD inverse'!$A$12*$C402/Setup!$B$17+INDEX('FD inverse'!$A$12:$BH$12,1,'FD mesh'!$B$15+1)*Setup!$B$22</f>
        <v>21.2590168729917</v>
      </c>
      <c r="O402" s="0" t="n">
        <f aca="false">SUMPRODUCT('FD inverse'!$A$13:$BH$13,'FD mesh'!$B$84:$BI$84,$E401:$BL401)+'FD inverse'!$A$13*$C402/Setup!$B$17+INDEX('FD inverse'!$A$13:$BH$13,1,'FD mesh'!$B$15+1)*Setup!$B$22</f>
        <v>21.2421338320161</v>
      </c>
      <c r="P402" s="0" t="n">
        <f aca="false">SUMPRODUCT('FD inverse'!$A$14:$BH$14,'FD mesh'!$B$84:$BI$84,$E401:$BL401)+'FD inverse'!$A$14*$C402/Setup!$B$17+INDEX('FD inverse'!$A$14:$BH$14,1,'FD mesh'!$B$15+1)*Setup!$B$22</f>
        <v>21.226864031418</v>
      </c>
      <c r="Q402" s="0" t="n">
        <f aca="false">SUMPRODUCT('FD inverse'!$A$15:$BH$15,'FD mesh'!$B$84:$BI$84,$E401:$BL401)+'FD inverse'!$A$15*$C402/Setup!$B$17+INDEX('FD inverse'!$A$15:$BH$15,1,'FD mesh'!$B$15+1)*Setup!$B$22</f>
        <v>21.2129026386449</v>
      </c>
      <c r="R402" s="0" t="n">
        <f aca="false">SUMPRODUCT('FD inverse'!$A$16:$BH$16,'FD mesh'!$B$84:$BI$84,$E401:$BL401)+'FD inverse'!$A$16*$C402/Setup!$B$17+INDEX('FD inverse'!$A$16:$BH$16,1,'FD mesh'!$B$15+1)*Setup!$B$22</f>
        <v>21.2000631341895</v>
      </c>
      <c r="S402" s="0" t="n">
        <f aca="false">SUMPRODUCT('FD inverse'!$A$17:$BH$17,'FD mesh'!$B$84:$BI$84,$E401:$BL401)+'FD inverse'!$A$17*$C402/Setup!$B$17+INDEX('FD inverse'!$A$17:$BH$17,1,'FD mesh'!$B$15+1)*Setup!$B$22</f>
        <v>20.802785048185</v>
      </c>
      <c r="T402" s="0" t="n">
        <f aca="false">SUMPRODUCT('FD inverse'!$A$18:$BH$18,'FD mesh'!$B$84:$BI$84,$E401:$BL401)+'FD inverse'!$A$18*$C402/Setup!$B$17+INDEX('FD inverse'!$A$18:$BH$18,1,'FD mesh'!$B$15+1)*Setup!$B$22</f>
        <v>20.4058701242559</v>
      </c>
      <c r="U402" s="0" t="n">
        <f aca="false">SUMPRODUCT('FD inverse'!$A$19:$BH$19,'FD mesh'!$B$84:$BI$84,$E401:$BL401)+'FD inverse'!$A$19*$C402/Setup!$B$17+INDEX('FD inverse'!$A$19:$BH$19,1,'FD mesh'!$B$15+1)*Setup!$B$22</f>
        <v>20.0091831817554</v>
      </c>
      <c r="V402" s="0" t="n">
        <f aca="false">SUMPRODUCT('FD inverse'!$A$20:$BH$20,'FD mesh'!$B$84:$BI$84,$E401:$BL401)+'FD inverse'!$A$20*$C402/Setup!$B$17+INDEX('FD inverse'!$A$20:$BH$20,1,'FD mesh'!$B$15+1)*Setup!$B$22</f>
        <v>19.6126134961412</v>
      </c>
      <c r="W402" s="0" t="n">
        <f aca="false">SUMPRODUCT('FD inverse'!$A$21:$BH$21,'FD mesh'!$B$84:$BI$84,$E401:$BL401)+'FD inverse'!$A$21*$C402/Setup!$B$17+INDEX('FD inverse'!$A$21:$BH$21,1,'FD mesh'!$B$15+1)*Setup!$B$22</f>
        <v>19.216072614492</v>
      </c>
      <c r="X402" s="0" t="n">
        <f aca="false">SUMPRODUCT('FD inverse'!$A$22:$BH$22,'FD mesh'!$B$84:$BI$84,$E401:$BL401)+'FD inverse'!$A$22*$C402/Setup!$B$17+INDEX('FD inverse'!$A$22:$BH$22,1,'FD mesh'!$B$15+1)*Setup!$B$22</f>
        <v>18.8194922386028</v>
      </c>
      <c r="Y402" s="0" t="n">
        <f aca="false">SUMPRODUCT('FD inverse'!$A$23:$BH$23,'FD mesh'!$B$84:$BI$84,$E401:$BL401)+'FD inverse'!$A$23*$C402/Setup!$B$17+INDEX('FD inverse'!$A$23:$BH$23,1,'FD mesh'!$B$15+1)*Setup!$B$22</f>
        <v>18.4228221739499</v>
      </c>
      <c r="Z402" s="0" t="n">
        <f aca="false">SUMPRODUCT('FD inverse'!$A$24:$BH$24,'FD mesh'!$B$84:$BI$84,$E401:$BL401)+'FD inverse'!$A$24*$C402/Setup!$B$17+INDEX('FD inverse'!$A$24:$BH$24,1,'FD mesh'!$B$15+1)*Setup!$B$22</f>
        <v>18.0260283419034</v>
      </c>
      <c r="AA402" s="0" t="n">
        <f aca="false">SUMPRODUCT('FD inverse'!$A$25:$BH$25,'FD mesh'!$B$84:$BI$84,$E401:$BL401)+'FD inverse'!$A$25*$C402/Setup!$B$17+INDEX('FD inverse'!$A$25:$BH$25,1,'FD mesh'!$B$15+1)*Setup!$B$22</f>
        <v>17.6290908517443</v>
      </c>
      <c r="AB402" s="0" t="n">
        <f aca="false">SUMPRODUCT('FD inverse'!$A$26:$BH$26,'FD mesh'!$B$84:$BI$84,$E401:$BL401)+'FD inverse'!$A$26*$C402/Setup!$B$17+INDEX('FD inverse'!$A$26:$BH$26,1,'FD mesh'!$B$15+1)*Setup!$B$22</f>
        <v>17.2320021283019</v>
      </c>
      <c r="AC402" s="0" t="n">
        <f aca="false">SUMPRODUCT('FD inverse'!$A$27:$BH$27,'FD mesh'!$B$84:$BI$84,$E401:$BL401)+'FD inverse'!$A$27*$C402/Setup!$B$17+INDEX('FD inverse'!$A$27:$BH$27,1,'FD mesh'!$B$15+1)*Setup!$B$22</f>
        <v>16.8347650903877</v>
      </c>
      <c r="AD402" s="0" t="n">
        <f aca="false">SUMPRODUCT('FD inverse'!$A$28:$BH$28,'FD mesh'!$B$84:$BI$84,$E401:$BL401)+'FD inverse'!$A$28*$C402/Setup!$B$17+INDEX('FD inverse'!$A$28:$BH$28,1,'FD mesh'!$B$15+1)*Setup!$B$22</f>
        <v>16.4373913746316</v>
      </c>
      <c r="AE402" s="0" t="n">
        <f aca="false">SUMPRODUCT('FD inverse'!$A$29:$BH$29,'FD mesh'!$B$84:$BI$84,$E401:$BL401)+'FD inverse'!$A$29*$C402/Setup!$B$17+INDEX('FD inverse'!$A$29:$BH$29,1,'FD mesh'!$B$15+1)*Setup!$B$22</f>
        <v>16.0398995988495</v>
      </c>
      <c r="AF402" s="0" t="n">
        <f aca="false">SUMPRODUCT('FD inverse'!$A$30:$BH$30,'FD mesh'!$B$84:$BI$84,$E401:$BL401)+'FD inverse'!$A$30*$C402/Setup!$B$17+INDEX('FD inverse'!$A$30:$BH$30,1,'FD mesh'!$B$15+1)*Setup!$B$22</f>
        <v>15.6423136586679</v>
      </c>
      <c r="AG402" s="0" t="n">
        <f aca="false">SUMPRODUCT('FD inverse'!$A$31:$BH$31,'FD mesh'!$B$84:$BI$84,$E401:$BL401)+'FD inverse'!$A$31*$C402/Setup!$B$17+INDEX('FD inverse'!$A$31:$BH$31,1,'FD mesh'!$B$15+1)*Setup!$B$22</f>
        <v>15.2446610508118</v>
      </c>
      <c r="AH402" s="0" t="n">
        <f aca="false">SUMPRODUCT('FD inverse'!$A$32:$BH$32,'FD mesh'!$B$84:$BI$84,$E401:$BL401)+'FD inverse'!$A$32*$C402/Setup!$B$17+INDEX('FD inverse'!$A$32:$BH$32,1,'FD mesh'!$B$15+1)*Setup!$B$22</f>
        <v>15.2278676835565</v>
      </c>
      <c r="AI402" s="0" t="n">
        <f aca="false">SUMPRODUCT('FD inverse'!$A$33:$BH$33,'FD mesh'!$B$84:$BI$84,$E401:$BL401)+'FD inverse'!$A$33*$C402/Setup!$B$17+INDEX('FD inverse'!$A$33:$BH$33,1,'FD mesh'!$B$15+1)*Setup!$B$22</f>
        <v>15.21101286927</v>
      </c>
      <c r="AJ402" s="0" t="n">
        <f aca="false">SUMPRODUCT('FD inverse'!$A$34:$BH$34,'FD mesh'!$B$84:$BI$84,$E401:$BL401)+'FD inverse'!$A$34*$C402/Setup!$B$17+INDEX('FD inverse'!$A$34:$BH$34,1,'FD mesh'!$B$15+1)*Setup!$B$22</f>
        <v>15.1940998953929</v>
      </c>
      <c r="AK402" s="0" t="n">
        <f aca="false">SUMPRODUCT('FD inverse'!$A$35:$BH$35,'FD mesh'!$B$84:$BI$84,$E401:$BL401)+'FD inverse'!$A$35*$C402/Setup!$B$17+INDEX('FD inverse'!$A$35:$BH$35,1,'FD mesh'!$B$15+1)*Setup!$B$22</f>
        <v>15.1771325846524</v>
      </c>
      <c r="AL402" s="0" t="n">
        <f aca="false">SUMPRODUCT('FD inverse'!$A$36:$BH$36,'FD mesh'!$B$84:$BI$84,$E401:$BL401)+'FD inverse'!$A$36*$C402/Setup!$B$17+INDEX('FD inverse'!$A$36:$BH$36,1,'FD mesh'!$B$15+1)*Setup!$B$22</f>
        <v>15.1601151581542</v>
      </c>
      <c r="AM402" s="0" t="n">
        <f aca="false">SUMPRODUCT('FD inverse'!$A$37:$BH$37,'FD mesh'!$B$84:$BI$84,$E401:$BL401)+'FD inverse'!$A$37*$C402/Setup!$B$17+INDEX('FD inverse'!$A$37:$BH$37,1,'FD mesh'!$B$15+1)*Setup!$B$22</f>
        <v>15.1430521223936</v>
      </c>
      <c r="AN402" s="0" t="n">
        <f aca="false">SUMPRODUCT('FD inverse'!$A$38:$BH$38,'FD mesh'!$B$84:$BI$84,$E401:$BL401)+'FD inverse'!$A$38*$C402/Setup!$B$17+INDEX('FD inverse'!$A$38:$BH$38,1,'FD mesh'!$B$15+1)*Setup!$B$22</f>
        <v>15.1259481782634</v>
      </c>
      <c r="AO402" s="0" t="n">
        <f aca="false">SUMPRODUCT('FD inverse'!$A$39:$BH$39,'FD mesh'!$B$84:$BI$84,$E401:$BL401)+'FD inverse'!$A$39*$C402/Setup!$B$17+INDEX('FD inverse'!$A$39:$BH$39,1,'FD mesh'!$B$15+1)*Setup!$B$22</f>
        <v>15.1088081500708</v>
      </c>
      <c r="AP402" s="0" t="n">
        <f aca="false">SUMPRODUCT('FD inverse'!$A$40:$BH$40,'FD mesh'!$B$84:$BI$84,$E401:$BL401)+'FD inverse'!$A$40*$C402/Setup!$B$17+INDEX('FD inverse'!$A$40:$BH$40,1,'FD mesh'!$B$15+1)*Setup!$B$22</f>
        <v>15.091636932516</v>
      </c>
      <c r="AQ402" s="0" t="n">
        <f aca="false">SUMPRODUCT('FD inverse'!$A$41:$BH$41,'FD mesh'!$B$84:$BI$84,$E401:$BL401)+'FD inverse'!$A$41*$C402/Setup!$B$17+INDEX('FD inverse'!$A$41:$BH$41,1,'FD mesh'!$B$15+1)*Setup!$B$22</f>
        <v>15.0744394535461</v>
      </c>
      <c r="AR402" s="0" t="n">
        <f aca="false">SUMPRODUCT('FD inverse'!$A$42:$BH$42,'FD mesh'!$B$84:$BI$84,$E401:$BL401)+'FD inverse'!$A$42*$C402/Setup!$B$17+INDEX('FD inverse'!$A$42:$BH$42,1,'FD mesh'!$B$15+1)*Setup!$B$22</f>
        <v>15.0572206509634</v>
      </c>
      <c r="AS402" s="0" t="n">
        <f aca="false">SUMPRODUCT('FD inverse'!$A$43:$BH$43,'FD mesh'!$B$84:$BI$84,$E401:$BL401)+'FD inverse'!$A$43*$C402/Setup!$B$17+INDEX('FD inverse'!$A$43:$BH$43,1,'FD mesh'!$B$15+1)*Setup!$B$22</f>
        <v>0</v>
      </c>
      <c r="AT402" s="0" t="n">
        <f aca="false">SUMPRODUCT('FD inverse'!$A$44:$BH$44,'FD mesh'!$B$84:$BI$84,$E401:$BL401)+'FD inverse'!$A$44*$C402/Setup!$B$17+INDEX('FD inverse'!$A$44:$BH$44,1,'FD mesh'!$B$15+1)*Setup!$B$22</f>
        <v>0</v>
      </c>
      <c r="AU402" s="0" t="n">
        <f aca="false">SUMPRODUCT('FD inverse'!$A$45:$BH$45,'FD mesh'!$B$84:$BI$84,$E401:$BL401)+'FD inverse'!$A$45*$C402/Setup!$B$17+INDEX('FD inverse'!$A$45:$BH$45,1,'FD mesh'!$B$15+1)*Setup!$B$22</f>
        <v>0</v>
      </c>
      <c r="AV402" s="0" t="n">
        <f aca="false">SUMPRODUCT('FD inverse'!$A$46:$BH$46,'FD mesh'!$B$84:$BI$84,$E401:$BL401)+'FD inverse'!$A$46*$C402/Setup!$B$17+INDEX('FD inverse'!$A$46:$BH$46,1,'FD mesh'!$B$15+1)*Setup!$B$22</f>
        <v>0</v>
      </c>
      <c r="AW402" s="0" t="n">
        <f aca="false">SUMPRODUCT('FD inverse'!$A$47:$BH$47,'FD mesh'!$B$84:$BI$84,$E401:$BL401)+'FD inverse'!$A$47*$C402/Setup!$B$17+INDEX('FD inverse'!$A$47:$BH$47,1,'FD mesh'!$B$15+1)*Setup!$B$22</f>
        <v>0</v>
      </c>
      <c r="AX402" s="0" t="n">
        <f aca="false">SUMPRODUCT('FD inverse'!$A$48:$BH$48,'FD mesh'!$B$84:$BI$84,$E401:$BL401)+'FD inverse'!$A$48*$C402/Setup!$B$17+INDEX('FD inverse'!$A$48:$BH$48,1,'FD mesh'!$B$15+1)*Setup!$B$22</f>
        <v>0</v>
      </c>
      <c r="AY402" s="0" t="n">
        <f aca="false">SUMPRODUCT('FD inverse'!$A$49:$BH$49,'FD mesh'!$B$84:$BI$84,$E401:$BL401)+'FD inverse'!$A$49*$C402/Setup!$B$17+INDEX('FD inverse'!$A$49:$BH$49,1,'FD mesh'!$B$15+1)*Setup!$B$22</f>
        <v>0</v>
      </c>
      <c r="AZ402" s="0" t="n">
        <f aca="false">SUMPRODUCT('FD inverse'!$A$50:$BH$50,'FD mesh'!$B$84:$BI$84,$E401:$BL401)+'FD inverse'!$A$50*$C402/Setup!$B$17+INDEX('FD inverse'!$A$50:$BH$50,1,'FD mesh'!$B$15+1)*Setup!$B$22</f>
        <v>0</v>
      </c>
      <c r="BA402" s="0" t="n">
        <f aca="false">SUMPRODUCT('FD inverse'!$A$51:$BH$51,'FD mesh'!$B$84:$BI$84,$E401:$BL401)+'FD inverse'!$A$51*$C402/Setup!$B$17+INDEX('FD inverse'!$A$51:$BH$51,1,'FD mesh'!$B$15+1)*Setup!$B$22</f>
        <v>0</v>
      </c>
      <c r="BB402" s="0" t="n">
        <f aca="false">SUMPRODUCT('FD inverse'!$A$52:$BH$52,'FD mesh'!$B$84:$BI$84,$E401:$BL401)+'FD inverse'!$A$52*$C402/Setup!$B$17+INDEX('FD inverse'!$A$52:$BH$52,1,'FD mesh'!$B$15+1)*Setup!$B$22</f>
        <v>0</v>
      </c>
      <c r="BC402" s="0" t="n">
        <f aca="false">SUMPRODUCT('FD inverse'!$A$53:$BH$53,'FD mesh'!$B$84:$BI$84,$E401:$BL401)+'FD inverse'!$A$53*$C402/Setup!$B$17+INDEX('FD inverse'!$A$53:$BH$53,1,'FD mesh'!$B$15+1)*Setup!$B$22</f>
        <v>0</v>
      </c>
      <c r="BD402" s="0" t="n">
        <f aca="false">SUMPRODUCT('FD inverse'!$A$54:$BH$54,'FD mesh'!$B$84:$BI$84,$E401:$BL401)+'FD inverse'!$A$54*$C402/Setup!$B$17+INDEX('FD inverse'!$A$54:$BH$54,1,'FD mesh'!$B$15+1)*Setup!$B$22</f>
        <v>0</v>
      </c>
      <c r="BE402" s="0" t="n">
        <f aca="false">SUMPRODUCT('FD inverse'!$A$55:$BH$55,'FD mesh'!$B$84:$BI$84,$E401:$BL401)+'FD inverse'!$A$55*$C402/Setup!$B$17+INDEX('FD inverse'!$A$55:$BH$55,1,'FD mesh'!$B$15+1)*Setup!$B$22</f>
        <v>0</v>
      </c>
      <c r="BF402" s="0" t="n">
        <f aca="false">SUMPRODUCT('FD inverse'!$A$56:$BH$56,'FD mesh'!$B$84:$BI$84,$E401:$BL401)+'FD inverse'!$A$56*$C402/Setup!$B$17+INDEX('FD inverse'!$A$56:$BH$56,1,'FD mesh'!$B$15+1)*Setup!$B$22</f>
        <v>0</v>
      </c>
      <c r="BG402" s="0" t="n">
        <f aca="false">SUMPRODUCT('FD inverse'!$A$57:$BH$57,'FD mesh'!$B$84:$BI$84,$E401:$BL401)+'FD inverse'!$A$57*$C402/Setup!$B$17+INDEX('FD inverse'!$A$57:$BH$57,1,'FD mesh'!$B$15+1)*Setup!$B$22</f>
        <v>0</v>
      </c>
      <c r="BH402" s="0" t="n">
        <f aca="false">SUMPRODUCT('FD inverse'!$A$58:$BH$58,'FD mesh'!$B$84:$BI$84,$E401:$BL401)+'FD inverse'!$A$58*$C402/Setup!$B$17+INDEX('FD inverse'!$A$58:$BH$58,1,'FD mesh'!$B$15+1)*Setup!$B$22</f>
        <v>0</v>
      </c>
      <c r="BI402" s="0" t="n">
        <f aca="false">SUMPRODUCT('FD inverse'!$A$59:$BH$59,'FD mesh'!$B$84:$BI$84,$E401:$BL401)+'FD inverse'!$A$59*$C402/Setup!$B$17+INDEX('FD inverse'!$A$59:$BH$59,1,'FD mesh'!$B$15+1)*Setup!$B$22</f>
        <v>0</v>
      </c>
      <c r="BJ402" s="0" t="n">
        <f aca="false">SUMPRODUCT('FD inverse'!$A$60:$BH$60,'FD mesh'!$B$84:$BI$84,$E401:$BL401)+'FD inverse'!$A$60*$C402/Setup!$B$17+INDEX('FD inverse'!$A$60:$BH$60,1,'FD mesh'!$B$15+1)*Setup!$B$22</f>
        <v>0</v>
      </c>
      <c r="BK402" s="0" t="n">
        <f aca="false">SUMPRODUCT('FD inverse'!$A$61:$BH$61,'FD mesh'!$B$84:$BI$84,$E401:$BL401)+'FD inverse'!$A$61*$C402/Setup!$B$17+INDEX('FD inverse'!$A$61:$BH$61,1,'FD mesh'!$B$15+1)*Setup!$B$22</f>
        <v>0</v>
      </c>
      <c r="BL402" s="0" t="n">
        <f aca="false">SUMPRODUCT('FD inverse'!$A$62:$BH$62,'FD mesh'!$B$84:$BI$84,$E401:$BL401)+'FD inverse'!$A$62*$C402/Setup!$B$17+INDEX('FD inverse'!$A$62:$BH$62,1,'FD mesh'!$B$15+1)*Setup!$B$22</f>
        <v>0</v>
      </c>
    </row>
    <row r="403" customFormat="false" ht="15" hidden="false" customHeight="false" outlineLevel="0" collapsed="false">
      <c r="A403" s="0" t="n">
        <v>398</v>
      </c>
      <c r="B403" s="0" t="n">
        <f aca="false">A403*Setup!$B$11/3600</f>
        <v>33.1666666666667</v>
      </c>
      <c r="C403" s="0" t="n">
        <f aca="false">Setup!$B$7+Setup!$B$8*COS(2*PI()*(B403-Setup!$B$9)/24)</f>
        <v>23.1342415442476</v>
      </c>
      <c r="D403" s="0" t="n">
        <f aca="false">(C403-E403)/Setup!$B$17</f>
        <v>6.44409902271078</v>
      </c>
      <c r="E403" s="0" t="n">
        <f aca="false">SUMPRODUCT('FD inverse'!$A$3:$BH$3,'FD mesh'!$B$84:$BI$84,$E402:$BL402)+'FD inverse'!$A$3*$C403/Setup!$B$17+INDEX('FD inverse'!$A$3:$BH$3,1,'FD mesh'!$B$15+1)*Setup!$B$22</f>
        <v>22.2965086712952</v>
      </c>
      <c r="F403" s="0" t="n">
        <f aca="false">SUMPRODUCT('FD inverse'!$A$4:$BH$4,'FD mesh'!$B$84:$BI$84,$E402:$BL402)+'FD inverse'!$A$4*$C403/Setup!$B$17+INDEX('FD inverse'!$A$4:$BH$4,1,'FD mesh'!$B$15+1)*Setup!$B$22</f>
        <v>22.1159476817433</v>
      </c>
      <c r="G403" s="0" t="n">
        <f aca="false">SUMPRODUCT('FD inverse'!$A$5:$BH$5,'FD mesh'!$B$84:$BI$84,$E402:$BL402)+'FD inverse'!$A$5*$C403/Setup!$B$17+INDEX('FD inverse'!$A$5:$BH$5,1,'FD mesh'!$B$15+1)*Setup!$B$22</f>
        <v>21.9545815340167</v>
      </c>
      <c r="H403" s="0" t="n">
        <f aca="false">SUMPRODUCT('FD inverse'!$A$6:$BH$6,'FD mesh'!$B$84:$BI$84,$E402:$BL402)+'FD inverse'!$A$6*$C403/Setup!$B$17+INDEX('FD inverse'!$A$6:$BH$6,1,'FD mesh'!$B$15+1)*Setup!$B$22</f>
        <v>21.439304966251</v>
      </c>
      <c r="I403" s="0" t="n">
        <f aca="false">SUMPRODUCT('FD inverse'!$A$7:$BH$7,'FD mesh'!$B$84:$BI$84,$E402:$BL402)+'FD inverse'!$A$7*$C403/Setup!$B$17+INDEX('FD inverse'!$A$7:$BH$7,1,'FD mesh'!$B$15+1)*Setup!$B$22</f>
        <v>21.39743854641</v>
      </c>
      <c r="J403" s="0" t="n">
        <f aca="false">SUMPRODUCT('FD inverse'!$A$8:$BH$8,'FD mesh'!$B$84:$BI$84,$E402:$BL402)+'FD inverse'!$A$8*$C403/Setup!$B$17+INDEX('FD inverse'!$A$8:$BH$8,1,'FD mesh'!$B$15+1)*Setup!$B$22</f>
        <v>21.361840504493</v>
      </c>
      <c r="K403" s="0" t="n">
        <f aca="false">SUMPRODUCT('FD inverse'!$A$9:$BH$9,'FD mesh'!$B$84:$BI$84,$E402:$BL402)+'FD inverse'!$A$9*$C403/Setup!$B$17+INDEX('FD inverse'!$A$9:$BH$9,1,'FD mesh'!$B$15+1)*Setup!$B$22</f>
        <v>21.3314470572179</v>
      </c>
      <c r="L403" s="0" t="n">
        <f aca="false">SUMPRODUCT('FD inverse'!$A$10:$BH$10,'FD mesh'!$B$84:$BI$84,$E402:$BL402)+'FD inverse'!$A$10*$C403/Setup!$B$17+INDEX('FD inverse'!$A$10:$BH$10,1,'FD mesh'!$B$15+1)*Setup!$B$22</f>
        <v>21.3053265246177</v>
      </c>
      <c r="M403" s="0" t="n">
        <f aca="false">SUMPRODUCT('FD inverse'!$A$11:$BH$11,'FD mesh'!$B$84:$BI$84,$E402:$BL402)+'FD inverse'!$A$11*$C403/Setup!$B$17+INDEX('FD inverse'!$A$11:$BH$11,1,'FD mesh'!$B$15+1)*Setup!$B$22</f>
        <v>21.2826768357337</v>
      </c>
      <c r="N403" s="0" t="n">
        <f aca="false">SUMPRODUCT('FD inverse'!$A$12:$BH$12,'FD mesh'!$B$84:$BI$84,$E402:$BL402)+'FD inverse'!$A$12*$C403/Setup!$B$17+INDEX('FD inverse'!$A$12:$BH$12,1,'FD mesh'!$B$15+1)*Setup!$B$22</f>
        <v>21.2628229952426</v>
      </c>
      <c r="O403" s="0" t="n">
        <f aca="false">SUMPRODUCT('FD inverse'!$A$13:$BH$13,'FD mesh'!$B$84:$BI$84,$E402:$BL402)+'FD inverse'!$A$13*$C403/Setup!$B$17+INDEX('FD inverse'!$A$13:$BH$13,1,'FD mesh'!$B$15+1)*Setup!$B$22</f>
        <v>21.2452146546045</v>
      </c>
      <c r="P403" s="0" t="n">
        <f aca="false">SUMPRODUCT('FD inverse'!$A$14:$BH$14,'FD mesh'!$B$84:$BI$84,$E402:$BL402)+'FD inverse'!$A$14*$C403/Setup!$B$17+INDEX('FD inverse'!$A$14:$BH$14,1,'FD mesh'!$B$15+1)*Setup!$B$22</f>
        <v>21.2294239084137</v>
      </c>
      <c r="Q403" s="0" t="n">
        <f aca="false">SUMPRODUCT('FD inverse'!$A$15:$BH$15,'FD mesh'!$B$84:$BI$84,$E402:$BL402)+'FD inverse'!$A$15*$C403/Setup!$B$17+INDEX('FD inverse'!$A$15:$BH$15,1,'FD mesh'!$B$15+1)*Setup!$B$22</f>
        <v>21.2151434141379</v>
      </c>
      <c r="R403" s="0" t="n">
        <f aca="false">SUMPRODUCT('FD inverse'!$A$16:$BH$16,'FD mesh'!$B$84:$BI$84,$E402:$BL402)+'FD inverse'!$A$16*$C403/Setup!$B$17+INDEX('FD inverse'!$A$16:$BH$16,1,'FD mesh'!$B$15+1)*Setup!$B$22</f>
        <v>21.2021849113035</v>
      </c>
      <c r="S403" s="0" t="n">
        <f aca="false">SUMPRODUCT('FD inverse'!$A$17:$BH$17,'FD mesh'!$B$84:$BI$84,$E402:$BL402)+'FD inverse'!$A$17*$C403/Setup!$B$17+INDEX('FD inverse'!$A$17:$BH$17,1,'FD mesh'!$B$15+1)*Setup!$B$22</f>
        <v>20.8043299966523</v>
      </c>
      <c r="T403" s="0" t="n">
        <f aca="false">SUMPRODUCT('FD inverse'!$A$18:$BH$18,'FD mesh'!$B$84:$BI$84,$E402:$BL402)+'FD inverse'!$A$18*$C403/Setup!$B$17+INDEX('FD inverse'!$A$18:$BH$18,1,'FD mesh'!$B$15+1)*Setup!$B$22</f>
        <v>20.4069297382644</v>
      </c>
      <c r="U403" s="0" t="n">
        <f aca="false">SUMPRODUCT('FD inverse'!$A$19:$BH$19,'FD mesh'!$B$84:$BI$84,$E402:$BL402)+'FD inverse'!$A$19*$C403/Setup!$B$17+INDEX('FD inverse'!$A$19:$BH$19,1,'FD mesh'!$B$15+1)*Setup!$B$22</f>
        <v>20.0098413091418</v>
      </c>
      <c r="V403" s="0" t="n">
        <f aca="false">SUMPRODUCT('FD inverse'!$A$20:$BH$20,'FD mesh'!$B$84:$BI$84,$E402:$BL402)+'FD inverse'!$A$20*$C403/Setup!$B$17+INDEX('FD inverse'!$A$20:$BH$20,1,'FD mesh'!$B$15+1)*Setup!$B$22</f>
        <v>19.6129465575073</v>
      </c>
      <c r="W403" s="0" t="n">
        <f aca="false">SUMPRODUCT('FD inverse'!$A$21:$BH$21,'FD mesh'!$B$84:$BI$84,$E402:$BL402)+'FD inverse'!$A$21*$C403/Setup!$B$17+INDEX('FD inverse'!$A$21:$BH$21,1,'FD mesh'!$B$15+1)*Setup!$B$22</f>
        <v>19.2161498210747</v>
      </c>
      <c r="X403" s="0" t="n">
        <f aca="false">SUMPRODUCT('FD inverse'!$A$22:$BH$22,'FD mesh'!$B$84:$BI$84,$E402:$BL402)+'FD inverse'!$A$22*$C403/Setup!$B$17+INDEX('FD inverse'!$A$22:$BH$22,1,'FD mesh'!$B$15+1)*Setup!$B$22</f>
        <v>18.8193758054365</v>
      </c>
      <c r="Y403" s="0" t="n">
        <f aca="false">SUMPRODUCT('FD inverse'!$A$23:$BH$23,'FD mesh'!$B$84:$BI$84,$E402:$BL402)+'FD inverse'!$A$23*$C403/Setup!$B$17+INDEX('FD inverse'!$A$23:$BH$23,1,'FD mesh'!$B$15+1)*Setup!$B$22</f>
        <v>18.4225675251808</v>
      </c>
      <c r="Z403" s="0" t="n">
        <f aca="false">SUMPRODUCT('FD inverse'!$A$24:$BH$24,'FD mesh'!$B$84:$BI$84,$E402:$BL402)+'FD inverse'!$A$24*$C403/Setup!$B$17+INDEX('FD inverse'!$A$24:$BH$24,1,'FD mesh'!$B$15+1)*Setup!$B$22</f>
        <v>18.0256843054301</v>
      </c>
      <c r="AA403" s="0" t="n">
        <f aca="false">SUMPRODUCT('FD inverse'!$A$25:$BH$25,'FD mesh'!$B$84:$BI$84,$E402:$BL402)+'FD inverse'!$A$25*$C403/Setup!$B$17+INDEX('FD inverse'!$A$25:$BH$25,1,'FD mesh'!$B$15+1)*Setup!$B$22</f>
        <v>17.6286998406602</v>
      </c>
      <c r="AB403" s="0" t="n">
        <f aca="false">SUMPRODUCT('FD inverse'!$A$26:$BH$26,'FD mesh'!$B$84:$BI$84,$E402:$BL402)+'FD inverse'!$A$26*$C403/Setup!$B$17+INDEX('FD inverse'!$A$26:$BH$26,1,'FD mesh'!$B$15+1)*Setup!$B$22</f>
        <v>17.2316003069141</v>
      </c>
      <c r="AC403" s="0" t="n">
        <f aca="false">SUMPRODUCT('FD inverse'!$A$27:$BH$27,'FD mesh'!$B$84:$BI$84,$E402:$BL402)+'FD inverse'!$A$27*$C403/Setup!$B$17+INDEX('FD inverse'!$A$27:$BH$27,1,'FD mesh'!$B$15+1)*Setup!$B$22</f>
        <v>16.8343825228739</v>
      </c>
      <c r="AD403" s="0" t="n">
        <f aca="false">SUMPRODUCT('FD inverse'!$A$28:$BH$28,'FD mesh'!$B$84:$BI$84,$E402:$BL402)+'FD inverse'!$A$28*$C403/Setup!$B$17+INDEX('FD inverse'!$A$28:$BH$28,1,'FD mesh'!$B$15+1)*Setup!$B$22</f>
        <v>16.4370521546796</v>
      </c>
      <c r="AE403" s="0" t="n">
        <f aca="false">SUMPRODUCT('FD inverse'!$A$29:$BH$29,'FD mesh'!$B$84:$BI$84,$E402:$BL402)+'FD inverse'!$A$29*$C403/Setup!$B$17+INDEX('FD inverse'!$A$29:$BH$29,1,'FD mesh'!$B$15+1)*Setup!$B$22</f>
        <v>16.0396219588994</v>
      </c>
      <c r="AF403" s="0" t="n">
        <f aca="false">SUMPRODUCT('FD inverse'!$A$30:$BH$30,'FD mesh'!$B$84:$BI$84,$E402:$BL402)+'FD inverse'!$A$30*$C403/Setup!$B$17+INDEX('FD inverse'!$A$30:$BH$30,1,'FD mesh'!$B$15+1)*Setup!$B$22</f>
        <v>15.6421100576483</v>
      </c>
      <c r="AG403" s="0" t="n">
        <f aca="false">SUMPRODUCT('FD inverse'!$A$31:$BH$31,'FD mesh'!$B$84:$BI$84,$E402:$BL402)+'FD inverse'!$A$31*$C403/Setup!$B$17+INDEX('FD inverse'!$A$31:$BH$31,1,'FD mesh'!$B$15+1)*Setup!$B$22</f>
        <v>15.2445382395256</v>
      </c>
      <c r="AH403" s="0" t="n">
        <f aca="false">SUMPRODUCT('FD inverse'!$A$32:$BH$32,'FD mesh'!$B$84:$BI$84,$E402:$BL402)+'FD inverse'!$A$32*$C403/Setup!$B$17+INDEX('FD inverse'!$A$32:$BH$32,1,'FD mesh'!$B$15+1)*Setup!$B$22</f>
        <v>15.2277492336365</v>
      </c>
      <c r="AI403" s="0" t="n">
        <f aca="false">SUMPRODUCT('FD inverse'!$A$33:$BH$33,'FD mesh'!$B$84:$BI$84,$E402:$BL402)+'FD inverse'!$A$33*$C403/Setup!$B$17+INDEX('FD inverse'!$A$33:$BH$33,1,'FD mesh'!$B$15+1)*Setup!$B$22</f>
        <v>15.2109002656696</v>
      </c>
      <c r="AJ403" s="0" t="n">
        <f aca="false">SUMPRODUCT('FD inverse'!$A$34:$BH$34,'FD mesh'!$B$84:$BI$84,$E402:$BL402)+'FD inverse'!$A$34*$C403/Setup!$B$17+INDEX('FD inverse'!$A$34:$BH$34,1,'FD mesh'!$B$15+1)*Setup!$B$22</f>
        <v>15.1939942951666</v>
      </c>
      <c r="AK403" s="0" t="n">
        <f aca="false">SUMPRODUCT('FD inverse'!$A$35:$BH$35,'FD mesh'!$B$84:$BI$84,$E402:$BL402)+'FD inverse'!$A$35*$C403/Setup!$B$17+INDEX('FD inverse'!$A$35:$BH$35,1,'FD mesh'!$B$15+1)*Setup!$B$22</f>
        <v>15.1770348673967</v>
      </c>
      <c r="AL403" s="0" t="n">
        <f aca="false">SUMPRODUCT('FD inverse'!$A$36:$BH$36,'FD mesh'!$B$84:$BI$84,$E402:$BL402)+'FD inverse'!$A$36*$C403/Setup!$B$17+INDEX('FD inverse'!$A$36:$BH$36,1,'FD mesh'!$B$15+1)*Setup!$B$22</f>
        <v>15.1600259729013</v>
      </c>
      <c r="AM403" s="0" t="n">
        <f aca="false">SUMPRODUCT('FD inverse'!$A$37:$BH$37,'FD mesh'!$B$84:$BI$84,$E402:$BL402)+'FD inverse'!$A$37*$C403/Setup!$B$17+INDEX('FD inverse'!$A$37:$BH$37,1,'FD mesh'!$B$15+1)*Setup!$B$22</f>
        <v>15.1429719307766</v>
      </c>
      <c r="AN403" s="0" t="n">
        <f aca="false">SUMPRODUCT('FD inverse'!$A$38:$BH$38,'FD mesh'!$B$84:$BI$84,$E402:$BL402)+'FD inverse'!$A$38*$C403/Setup!$B$17+INDEX('FD inverse'!$A$38:$BH$38,1,'FD mesh'!$B$15+1)*Setup!$B$22</f>
        <v>15.1258772938084</v>
      </c>
      <c r="AO403" s="0" t="n">
        <f aca="false">SUMPRODUCT('FD inverse'!$A$39:$BH$39,'FD mesh'!$B$84:$BI$84,$E402:$BL402)+'FD inverse'!$A$39*$C403/Setup!$B$17+INDEX('FD inverse'!$A$39:$BH$39,1,'FD mesh'!$B$15+1)*Setup!$B$22</f>
        <v>15.1087467734963</v>
      </c>
      <c r="AP403" s="0" t="n">
        <f aca="false">SUMPRODUCT('FD inverse'!$A$40:$BH$40,'FD mesh'!$B$84:$BI$84,$E402:$BL402)+'FD inverse'!$A$40*$C403/Setup!$B$17+INDEX('FD inverse'!$A$40:$BH$40,1,'FD mesh'!$B$15+1)*Setup!$B$22</f>
        <v>15.0915851829486</v>
      </c>
      <c r="AQ403" s="0" t="n">
        <f aca="false">SUMPRODUCT('FD inverse'!$A$41:$BH$41,'FD mesh'!$B$84:$BI$84,$E402:$BL402)+'FD inverse'!$A$41*$C403/Setup!$B$17+INDEX('FD inverse'!$A$41:$BH$41,1,'FD mesh'!$B$15+1)*Setup!$B$22</f>
        <v>15.0743973955781</v>
      </c>
      <c r="AR403" s="0" t="n">
        <f aca="false">SUMPRODUCT('FD inverse'!$A$42:$BH$42,'FD mesh'!$B$84:$BI$84,$E402:$BL402)+'FD inverse'!$A$42*$C403/Setup!$B$17+INDEX('FD inverse'!$A$42:$BH$42,1,'FD mesh'!$B$15+1)*Setup!$B$22</f>
        <v>15.0571883174953</v>
      </c>
      <c r="AS403" s="0" t="n">
        <f aca="false">SUMPRODUCT('FD inverse'!$A$43:$BH$43,'FD mesh'!$B$84:$BI$84,$E402:$BL402)+'FD inverse'!$A$43*$C403/Setup!$B$17+INDEX('FD inverse'!$A$43:$BH$43,1,'FD mesh'!$B$15+1)*Setup!$B$22</f>
        <v>0</v>
      </c>
      <c r="AT403" s="0" t="n">
        <f aca="false">SUMPRODUCT('FD inverse'!$A$44:$BH$44,'FD mesh'!$B$84:$BI$84,$E402:$BL402)+'FD inverse'!$A$44*$C403/Setup!$B$17+INDEX('FD inverse'!$A$44:$BH$44,1,'FD mesh'!$B$15+1)*Setup!$B$22</f>
        <v>0</v>
      </c>
      <c r="AU403" s="0" t="n">
        <f aca="false">SUMPRODUCT('FD inverse'!$A$45:$BH$45,'FD mesh'!$B$84:$BI$84,$E402:$BL402)+'FD inverse'!$A$45*$C403/Setup!$B$17+INDEX('FD inverse'!$A$45:$BH$45,1,'FD mesh'!$B$15+1)*Setup!$B$22</f>
        <v>0</v>
      </c>
      <c r="AV403" s="0" t="n">
        <f aca="false">SUMPRODUCT('FD inverse'!$A$46:$BH$46,'FD mesh'!$B$84:$BI$84,$E402:$BL402)+'FD inverse'!$A$46*$C403/Setup!$B$17+INDEX('FD inverse'!$A$46:$BH$46,1,'FD mesh'!$B$15+1)*Setup!$B$22</f>
        <v>0</v>
      </c>
      <c r="AW403" s="0" t="n">
        <f aca="false">SUMPRODUCT('FD inverse'!$A$47:$BH$47,'FD mesh'!$B$84:$BI$84,$E402:$BL402)+'FD inverse'!$A$47*$C403/Setup!$B$17+INDEX('FD inverse'!$A$47:$BH$47,1,'FD mesh'!$B$15+1)*Setup!$B$22</f>
        <v>0</v>
      </c>
      <c r="AX403" s="0" t="n">
        <f aca="false">SUMPRODUCT('FD inverse'!$A$48:$BH$48,'FD mesh'!$B$84:$BI$84,$E402:$BL402)+'FD inverse'!$A$48*$C403/Setup!$B$17+INDEX('FD inverse'!$A$48:$BH$48,1,'FD mesh'!$B$15+1)*Setup!$B$22</f>
        <v>0</v>
      </c>
      <c r="AY403" s="0" t="n">
        <f aca="false">SUMPRODUCT('FD inverse'!$A$49:$BH$49,'FD mesh'!$B$84:$BI$84,$E402:$BL402)+'FD inverse'!$A$49*$C403/Setup!$B$17+INDEX('FD inverse'!$A$49:$BH$49,1,'FD mesh'!$B$15+1)*Setup!$B$22</f>
        <v>0</v>
      </c>
      <c r="AZ403" s="0" t="n">
        <f aca="false">SUMPRODUCT('FD inverse'!$A$50:$BH$50,'FD mesh'!$B$84:$BI$84,$E402:$BL402)+'FD inverse'!$A$50*$C403/Setup!$B$17+INDEX('FD inverse'!$A$50:$BH$50,1,'FD mesh'!$B$15+1)*Setup!$B$22</f>
        <v>0</v>
      </c>
      <c r="BA403" s="0" t="n">
        <f aca="false">SUMPRODUCT('FD inverse'!$A$51:$BH$51,'FD mesh'!$B$84:$BI$84,$E402:$BL402)+'FD inverse'!$A$51*$C403/Setup!$B$17+INDEX('FD inverse'!$A$51:$BH$51,1,'FD mesh'!$B$15+1)*Setup!$B$22</f>
        <v>0</v>
      </c>
      <c r="BB403" s="0" t="n">
        <f aca="false">SUMPRODUCT('FD inverse'!$A$52:$BH$52,'FD mesh'!$B$84:$BI$84,$E402:$BL402)+'FD inverse'!$A$52*$C403/Setup!$B$17+INDEX('FD inverse'!$A$52:$BH$52,1,'FD mesh'!$B$15+1)*Setup!$B$22</f>
        <v>0</v>
      </c>
      <c r="BC403" s="0" t="n">
        <f aca="false">SUMPRODUCT('FD inverse'!$A$53:$BH$53,'FD mesh'!$B$84:$BI$84,$E402:$BL402)+'FD inverse'!$A$53*$C403/Setup!$B$17+INDEX('FD inverse'!$A$53:$BH$53,1,'FD mesh'!$B$15+1)*Setup!$B$22</f>
        <v>0</v>
      </c>
      <c r="BD403" s="0" t="n">
        <f aca="false">SUMPRODUCT('FD inverse'!$A$54:$BH$54,'FD mesh'!$B$84:$BI$84,$E402:$BL402)+'FD inverse'!$A$54*$C403/Setup!$B$17+INDEX('FD inverse'!$A$54:$BH$54,1,'FD mesh'!$B$15+1)*Setup!$B$22</f>
        <v>0</v>
      </c>
      <c r="BE403" s="0" t="n">
        <f aca="false">SUMPRODUCT('FD inverse'!$A$55:$BH$55,'FD mesh'!$B$84:$BI$84,$E402:$BL402)+'FD inverse'!$A$55*$C403/Setup!$B$17+INDEX('FD inverse'!$A$55:$BH$55,1,'FD mesh'!$B$15+1)*Setup!$B$22</f>
        <v>0</v>
      </c>
      <c r="BF403" s="0" t="n">
        <f aca="false">SUMPRODUCT('FD inverse'!$A$56:$BH$56,'FD mesh'!$B$84:$BI$84,$E402:$BL402)+'FD inverse'!$A$56*$C403/Setup!$B$17+INDEX('FD inverse'!$A$56:$BH$56,1,'FD mesh'!$B$15+1)*Setup!$B$22</f>
        <v>0</v>
      </c>
      <c r="BG403" s="0" t="n">
        <f aca="false">SUMPRODUCT('FD inverse'!$A$57:$BH$57,'FD mesh'!$B$84:$BI$84,$E402:$BL402)+'FD inverse'!$A$57*$C403/Setup!$B$17+INDEX('FD inverse'!$A$57:$BH$57,1,'FD mesh'!$B$15+1)*Setup!$B$22</f>
        <v>0</v>
      </c>
      <c r="BH403" s="0" t="n">
        <f aca="false">SUMPRODUCT('FD inverse'!$A$58:$BH$58,'FD mesh'!$B$84:$BI$84,$E402:$BL402)+'FD inverse'!$A$58*$C403/Setup!$B$17+INDEX('FD inverse'!$A$58:$BH$58,1,'FD mesh'!$B$15+1)*Setup!$B$22</f>
        <v>0</v>
      </c>
      <c r="BI403" s="0" t="n">
        <f aca="false">SUMPRODUCT('FD inverse'!$A$59:$BH$59,'FD mesh'!$B$84:$BI$84,$E402:$BL402)+'FD inverse'!$A$59*$C403/Setup!$B$17+INDEX('FD inverse'!$A$59:$BH$59,1,'FD mesh'!$B$15+1)*Setup!$B$22</f>
        <v>0</v>
      </c>
      <c r="BJ403" s="0" t="n">
        <f aca="false">SUMPRODUCT('FD inverse'!$A$60:$BH$60,'FD mesh'!$B$84:$BI$84,$E402:$BL402)+'FD inverse'!$A$60*$C403/Setup!$B$17+INDEX('FD inverse'!$A$60:$BH$60,1,'FD mesh'!$B$15+1)*Setup!$B$22</f>
        <v>0</v>
      </c>
      <c r="BK403" s="0" t="n">
        <f aca="false">SUMPRODUCT('FD inverse'!$A$61:$BH$61,'FD mesh'!$B$84:$BI$84,$E402:$BL402)+'FD inverse'!$A$61*$C403/Setup!$B$17+INDEX('FD inverse'!$A$61:$BH$61,1,'FD mesh'!$B$15+1)*Setup!$B$22</f>
        <v>0</v>
      </c>
      <c r="BL403" s="0" t="n">
        <f aca="false">SUMPRODUCT('FD inverse'!$A$62:$BH$62,'FD mesh'!$B$84:$BI$84,$E402:$BL402)+'FD inverse'!$A$62*$C403/Setup!$B$17+INDEX('FD inverse'!$A$62:$BH$62,1,'FD mesh'!$B$15+1)*Setup!$B$22</f>
        <v>0</v>
      </c>
    </row>
    <row r="404" customFormat="false" ht="15" hidden="false" customHeight="false" outlineLevel="0" collapsed="false">
      <c r="A404" s="0" t="n">
        <v>399</v>
      </c>
      <c r="B404" s="0" t="n">
        <f aca="false">A404*Setup!$B$11/3600</f>
        <v>33.25</v>
      </c>
      <c r="C404" s="0" t="n">
        <f aca="false">Setup!$B$7+Setup!$B$8*COS(2*PI()*(B404-Setup!$B$9)/24)</f>
        <v>23.2196387119355</v>
      </c>
      <c r="D404" s="0" t="n">
        <f aca="false">(C404-E404)/Setup!$B$17</f>
        <v>6.69967421248457</v>
      </c>
      <c r="E404" s="0" t="n">
        <f aca="false">SUMPRODUCT('FD inverse'!$A$3:$BH$3,'FD mesh'!$B$84:$BI$84,$E403:$BL403)+'FD inverse'!$A$3*$C404/Setup!$B$17+INDEX('FD inverse'!$A$3:$BH$3,1,'FD mesh'!$B$15+1)*Setup!$B$22</f>
        <v>22.3486810643125</v>
      </c>
      <c r="F404" s="0" t="n">
        <f aca="false">SUMPRODUCT('FD inverse'!$A$4:$BH$4,'FD mesh'!$B$84:$BI$84,$E403:$BL403)+'FD inverse'!$A$4*$C404/Setup!$B$17+INDEX('FD inverse'!$A$4:$BH$4,1,'FD mesh'!$B$15+1)*Setup!$B$22</f>
        <v>22.1606081323661</v>
      </c>
      <c r="G404" s="0" t="n">
        <f aca="false">SUMPRODUCT('FD inverse'!$A$5:$BH$5,'FD mesh'!$B$84:$BI$84,$E403:$BL403)+'FD inverse'!$A$5*$C404/Setup!$B$17+INDEX('FD inverse'!$A$5:$BH$5,1,'FD mesh'!$B$15+1)*Setup!$B$22</f>
        <v>21.991919076558</v>
      </c>
      <c r="H404" s="0" t="n">
        <f aca="false">SUMPRODUCT('FD inverse'!$A$6:$BH$6,'FD mesh'!$B$84:$BI$84,$E403:$BL403)+'FD inverse'!$A$6*$C404/Setup!$B$17+INDEX('FD inverse'!$A$6:$BH$6,1,'FD mesh'!$B$15+1)*Setup!$B$22</f>
        <v>21.4523491404792</v>
      </c>
      <c r="I404" s="0" t="n">
        <f aca="false">SUMPRODUCT('FD inverse'!$A$7:$BH$7,'FD mesh'!$B$84:$BI$84,$E403:$BL403)+'FD inverse'!$A$7*$C404/Setup!$B$17+INDEX('FD inverse'!$A$7:$BH$7,1,'FD mesh'!$B$15+1)*Setup!$B$22</f>
        <v>21.4084474276191</v>
      </c>
      <c r="J404" s="0" t="n">
        <f aca="false">SUMPRODUCT('FD inverse'!$A$8:$BH$8,'FD mesh'!$B$84:$BI$84,$E403:$BL403)+'FD inverse'!$A$8*$C404/Setup!$B$17+INDEX('FD inverse'!$A$8:$BH$8,1,'FD mesh'!$B$15+1)*Setup!$B$22</f>
        <v>21.3710406299267</v>
      </c>
      <c r="K404" s="0" t="n">
        <f aca="false">SUMPRODUCT('FD inverse'!$A$9:$BH$9,'FD mesh'!$B$84:$BI$84,$E403:$BL403)+'FD inverse'!$A$9*$C404/Setup!$B$17+INDEX('FD inverse'!$A$9:$BH$9,1,'FD mesh'!$B$15+1)*Setup!$B$22</f>
        <v>21.33906163485</v>
      </c>
      <c r="L404" s="0" t="n">
        <f aca="false">SUMPRODUCT('FD inverse'!$A$10:$BH$10,'FD mesh'!$B$84:$BI$84,$E403:$BL403)+'FD inverse'!$A$10*$C404/Setup!$B$17+INDEX('FD inverse'!$A$10:$BH$10,1,'FD mesh'!$B$15+1)*Setup!$B$22</f>
        <v>21.3115750159575</v>
      </c>
      <c r="M404" s="0" t="n">
        <f aca="false">SUMPRODUCT('FD inverse'!$A$11:$BH$11,'FD mesh'!$B$84:$BI$84,$E403:$BL403)+'FD inverse'!$A$11*$C404/Setup!$B$17+INDEX('FD inverse'!$A$11:$BH$11,1,'FD mesh'!$B$15+1)*Setup!$B$22</f>
        <v>21.2877748226341</v>
      </c>
      <c r="N404" s="0" t="n">
        <f aca="false">SUMPRODUCT('FD inverse'!$A$12:$BH$12,'FD mesh'!$B$84:$BI$84,$E403:$BL403)+'FD inverse'!$A$12*$C404/Setup!$B$17+INDEX('FD inverse'!$A$12:$BH$12,1,'FD mesh'!$B$15+1)*Setup!$B$22</f>
        <v>21.2669822911989</v>
      </c>
      <c r="O404" s="0" t="n">
        <f aca="false">SUMPRODUCT('FD inverse'!$A$13:$BH$13,'FD mesh'!$B$84:$BI$84,$E403:$BL403)+'FD inverse'!$A$13*$C404/Setup!$B$17+INDEX('FD inverse'!$A$13:$BH$13,1,'FD mesh'!$B$15+1)*Setup!$B$22</f>
        <v>21.2486436216849</v>
      </c>
      <c r="P404" s="0" t="n">
        <f aca="false">SUMPRODUCT('FD inverse'!$A$14:$BH$14,'FD mesh'!$B$84:$BI$84,$E403:$BL403)+'FD inverse'!$A$14*$C404/Setup!$B$17+INDEX('FD inverse'!$A$14:$BH$14,1,'FD mesh'!$B$15+1)*Setup!$B$22</f>
        <v>21.2323279415989</v>
      </c>
      <c r="Q404" s="0" t="n">
        <f aca="false">SUMPRODUCT('FD inverse'!$A$15:$BH$15,'FD mesh'!$B$84:$BI$84,$E403:$BL403)+'FD inverse'!$A$15*$C404/Setup!$B$17+INDEX('FD inverse'!$A$15:$BH$15,1,'FD mesh'!$B$15+1)*Setup!$B$22</f>
        <v>21.2177255554274</v>
      </c>
      <c r="R404" s="0" t="n">
        <f aca="false">SUMPRODUCT('FD inverse'!$A$16:$BH$16,'FD mesh'!$B$84:$BI$84,$E403:$BL403)+'FD inverse'!$A$16*$C404/Setup!$B$17+INDEX('FD inverse'!$A$16:$BH$16,1,'FD mesh'!$B$15+1)*Setup!$B$22</f>
        <v>21.2046465564473</v>
      </c>
      <c r="S404" s="0" t="n">
        <f aca="false">SUMPRODUCT('FD inverse'!$A$17:$BH$17,'FD mesh'!$B$84:$BI$84,$E403:$BL403)+'FD inverse'!$A$17*$C404/Setup!$B$17+INDEX('FD inverse'!$A$17:$BH$17,1,'FD mesh'!$B$15+1)*Setup!$B$22</f>
        <v>20.8061881851989</v>
      </c>
      <c r="T404" s="0" t="n">
        <f aca="false">SUMPRODUCT('FD inverse'!$A$18:$BH$18,'FD mesh'!$B$84:$BI$84,$E403:$BL403)+'FD inverse'!$A$18*$C404/Setup!$B$17+INDEX('FD inverse'!$A$18:$BH$18,1,'FD mesh'!$B$15+1)*Setup!$B$22</f>
        <v>20.4082766522942</v>
      </c>
      <c r="U404" s="0" t="n">
        <f aca="false">SUMPRODUCT('FD inverse'!$A$19:$BH$19,'FD mesh'!$B$84:$BI$84,$E403:$BL403)+'FD inverse'!$A$19*$C404/Setup!$B$17+INDEX('FD inverse'!$A$19:$BH$19,1,'FD mesh'!$B$15+1)*Setup!$B$22</f>
        <v>20.0107614969468</v>
      </c>
      <c r="V404" s="0" t="n">
        <f aca="false">SUMPRODUCT('FD inverse'!$A$20:$BH$20,'FD mesh'!$B$84:$BI$84,$E403:$BL403)+'FD inverse'!$A$20*$C404/Setup!$B$17+INDEX('FD inverse'!$A$20:$BH$20,1,'FD mesh'!$B$15+1)*Setup!$B$22</f>
        <v>19.6135171397248</v>
      </c>
      <c r="W404" s="0" t="n">
        <f aca="false">SUMPRODUCT('FD inverse'!$A$21:$BH$21,'FD mesh'!$B$84:$BI$84,$E403:$BL403)+'FD inverse'!$A$21*$C404/Setup!$B$17+INDEX('FD inverse'!$A$21:$BH$21,1,'FD mesh'!$B$15+1)*Setup!$B$22</f>
        <v>19.2164406966984</v>
      </c>
      <c r="X404" s="0" t="n">
        <f aca="false">SUMPRODUCT('FD inverse'!$A$22:$BH$22,'FD mesh'!$B$84:$BI$84,$E403:$BL403)+'FD inverse'!$A$22*$C404/Setup!$B$17+INDEX('FD inverse'!$A$22:$BH$22,1,'FD mesh'!$B$15+1)*Setup!$B$22</f>
        <v>18.8194498542126</v>
      </c>
      <c r="Y404" s="0" t="n">
        <f aca="false">SUMPRODUCT('FD inverse'!$A$23:$BH$23,'FD mesh'!$B$84:$BI$84,$E403:$BL403)+'FD inverse'!$A$23*$C404/Setup!$B$17+INDEX('FD inverse'!$A$23:$BH$23,1,'FD mesh'!$B$15+1)*Setup!$B$22</f>
        <v>18.4224808032238</v>
      </c>
      <c r="Z404" s="0" t="n">
        <f aca="false">SUMPRODUCT('FD inverse'!$A$24:$BH$24,'FD mesh'!$B$84:$BI$84,$E403:$BL403)+'FD inverse'!$A$24*$C404/Setup!$B$17+INDEX('FD inverse'!$A$24:$BH$24,1,'FD mesh'!$B$15+1)*Setup!$B$22</f>
        <v>18.0254862312019</v>
      </c>
      <c r="AA404" s="0" t="n">
        <f aca="false">SUMPRODUCT('FD inverse'!$A$25:$BH$25,'FD mesh'!$B$84:$BI$84,$E403:$BL403)+'FD inverse'!$A$25*$C404/Setup!$B$17+INDEX('FD inverse'!$A$25:$BH$25,1,'FD mesh'!$B$15+1)*Setup!$B$22</f>
        <v>17.6284333687644</v>
      </c>
      <c r="AB404" s="0" t="n">
        <f aca="false">SUMPRODUCT('FD inverse'!$A$26:$BH$26,'FD mesh'!$B$84:$BI$84,$E403:$BL403)+'FD inverse'!$A$26*$C404/Setup!$B$17+INDEX('FD inverse'!$A$26:$BH$26,1,'FD mesh'!$B$15+1)*Setup!$B$22</f>
        <v>17.2313020874546</v>
      </c>
      <c r="AC404" s="0" t="n">
        <f aca="false">SUMPRODUCT('FD inverse'!$A$27:$BH$27,'FD mesh'!$B$84:$BI$84,$E403:$BL403)+'FD inverse'!$A$27*$C404/Setup!$B$17+INDEX('FD inverse'!$A$27:$BH$27,1,'FD mesh'!$B$15+1)*Setup!$B$22</f>
        <v>16.8340830444182</v>
      </c>
      <c r="AD404" s="0" t="n">
        <f aca="false">SUMPRODUCT('FD inverse'!$A$28:$BH$28,'FD mesh'!$B$84:$BI$84,$E403:$BL403)+'FD inverse'!$A$28*$C404/Setup!$B$17+INDEX('FD inverse'!$A$28:$BH$28,1,'FD mesh'!$B$15+1)*Setup!$B$22</f>
        <v>16.4367758691505</v>
      </c>
      <c r="AE404" s="0" t="n">
        <f aca="false">SUMPRODUCT('FD inverse'!$A$29:$BH$29,'FD mesh'!$B$84:$BI$84,$E403:$BL403)+'FD inverse'!$A$29*$C404/Setup!$B$17+INDEX('FD inverse'!$A$29:$BH$29,1,'FD mesh'!$B$15+1)*Setup!$B$22</f>
        <v>16.0393873869986</v>
      </c>
      <c r="AF404" s="0" t="n">
        <f aca="false">SUMPRODUCT('FD inverse'!$A$30:$BH$30,'FD mesh'!$B$84:$BI$84,$E403:$BL403)+'FD inverse'!$A$30*$C404/Setup!$B$17+INDEX('FD inverse'!$A$30:$BH$30,1,'FD mesh'!$B$15+1)*Setup!$B$22</f>
        <v>15.6419298736872</v>
      </c>
      <c r="AG404" s="0" t="n">
        <f aca="false">SUMPRODUCT('FD inverse'!$A$31:$BH$31,'FD mesh'!$B$84:$BI$84,$E403:$BL403)+'FD inverse'!$A$31*$C404/Setup!$B$17+INDEX('FD inverse'!$A$31:$BH$31,1,'FD mesh'!$B$15+1)*Setup!$B$22</f>
        <v>15.2444193348102</v>
      </c>
      <c r="AH404" s="0" t="n">
        <f aca="false">SUMPRODUCT('FD inverse'!$A$32:$BH$32,'FD mesh'!$B$84:$BI$84,$E403:$BL403)+'FD inverse'!$A$32*$C404/Setup!$B$17+INDEX('FD inverse'!$A$32:$BH$32,1,'FD mesh'!$B$15+1)*Setup!$B$22</f>
        <v>15.2276339247915</v>
      </c>
      <c r="AI404" s="0" t="n">
        <f aca="false">SUMPRODUCT('FD inverse'!$A$33:$BH$33,'FD mesh'!$B$84:$BI$84,$E403:$BL403)+'FD inverse'!$A$33*$C404/Setup!$B$17+INDEX('FD inverse'!$A$33:$BH$33,1,'FD mesh'!$B$15+1)*Setup!$B$22</f>
        <v>15.2107901427796</v>
      </c>
      <c r="AJ404" s="0" t="n">
        <f aca="false">SUMPRODUCT('FD inverse'!$A$34:$BH$34,'FD mesh'!$B$84:$BI$84,$E403:$BL403)+'FD inverse'!$A$34*$C404/Setup!$B$17+INDEX('FD inverse'!$A$34:$BH$34,1,'FD mesh'!$B$15+1)*Setup!$B$22</f>
        <v>15.1938906140242</v>
      </c>
      <c r="AK404" s="0" t="n">
        <f aca="false">SUMPRODUCT('FD inverse'!$A$35:$BH$35,'FD mesh'!$B$84:$BI$84,$E403:$BL403)+'FD inverse'!$A$35*$C404/Setup!$B$17+INDEX('FD inverse'!$A$35:$BH$35,1,'FD mesh'!$B$15+1)*Setup!$B$22</f>
        <v>15.1769385994865</v>
      </c>
      <c r="AL404" s="0" t="n">
        <f aca="false">SUMPRODUCT('FD inverse'!$A$36:$BH$36,'FD mesh'!$B$84:$BI$84,$E403:$BL403)+'FD inverse'!$A$36*$C404/Setup!$B$17+INDEX('FD inverse'!$A$36:$BH$36,1,'FD mesh'!$B$15+1)*Setup!$B$22</f>
        <v>15.1599378519154</v>
      </c>
      <c r="AM404" s="0" t="n">
        <f aca="false">SUMPRODUCT('FD inverse'!$A$37:$BH$37,'FD mesh'!$B$84:$BI$84,$E403:$BL403)+'FD inverse'!$A$37*$C404/Setup!$B$17+INDEX('FD inverse'!$A$37:$BH$37,1,'FD mesh'!$B$15+1)*Setup!$B$22</f>
        <v>15.1428924954715</v>
      </c>
      <c r="AN404" s="0" t="n">
        <f aca="false">SUMPRODUCT('FD inverse'!$A$38:$BH$38,'FD mesh'!$B$84:$BI$84,$E403:$BL403)+'FD inverse'!$A$38*$C404/Setup!$B$17+INDEX('FD inverse'!$A$38:$BH$38,1,'FD mesh'!$B$15+1)*Setup!$B$22</f>
        <v>15.1258069270466</v>
      </c>
      <c r="AO404" s="0" t="n">
        <f aca="false">SUMPRODUCT('FD inverse'!$A$39:$BH$39,'FD mesh'!$B$84:$BI$84,$E403:$BL403)+'FD inverse'!$A$39*$C404/Setup!$B$17+INDEX('FD inverse'!$A$39:$BH$39,1,'FD mesh'!$B$15+1)*Setup!$B$22</f>
        <v>15.1086857373462</v>
      </c>
      <c r="AP404" s="0" t="n">
        <f aca="false">SUMPRODUCT('FD inverse'!$A$40:$BH$40,'FD mesh'!$B$84:$BI$84,$E403:$BL403)+'FD inverse'!$A$40*$C404/Setup!$B$17+INDEX('FD inverse'!$A$40:$BH$40,1,'FD mesh'!$B$15+1)*Setup!$B$22</f>
        <v>15.0915336497407</v>
      </c>
      <c r="AQ404" s="0" t="n">
        <f aca="false">SUMPRODUCT('FD inverse'!$A$41:$BH$41,'FD mesh'!$B$84:$BI$84,$E403:$BL403)+'FD inverse'!$A$41*$C404/Setup!$B$17+INDEX('FD inverse'!$A$41:$BH$41,1,'FD mesh'!$B$15+1)*Setup!$B$22</f>
        <v>15.0743554748383</v>
      </c>
      <c r="AR404" s="0" t="n">
        <f aca="false">SUMPRODUCT('FD inverse'!$A$42:$BH$42,'FD mesh'!$B$84:$BI$84,$E403:$BL403)+'FD inverse'!$A$42*$C404/Setup!$B$17+INDEX('FD inverse'!$A$42:$BH$42,1,'FD mesh'!$B$15+1)*Setup!$B$22</f>
        <v>15.057156078692</v>
      </c>
      <c r="AS404" s="0" t="n">
        <f aca="false">SUMPRODUCT('FD inverse'!$A$43:$BH$43,'FD mesh'!$B$84:$BI$84,$E403:$BL403)+'FD inverse'!$A$43*$C404/Setup!$B$17+INDEX('FD inverse'!$A$43:$BH$43,1,'FD mesh'!$B$15+1)*Setup!$B$22</f>
        <v>0</v>
      </c>
      <c r="AT404" s="0" t="n">
        <f aca="false">SUMPRODUCT('FD inverse'!$A$44:$BH$44,'FD mesh'!$B$84:$BI$84,$E403:$BL403)+'FD inverse'!$A$44*$C404/Setup!$B$17+INDEX('FD inverse'!$A$44:$BH$44,1,'FD mesh'!$B$15+1)*Setup!$B$22</f>
        <v>0</v>
      </c>
      <c r="AU404" s="0" t="n">
        <f aca="false">SUMPRODUCT('FD inverse'!$A$45:$BH$45,'FD mesh'!$B$84:$BI$84,$E403:$BL403)+'FD inverse'!$A$45*$C404/Setup!$B$17+INDEX('FD inverse'!$A$45:$BH$45,1,'FD mesh'!$B$15+1)*Setup!$B$22</f>
        <v>0</v>
      </c>
      <c r="AV404" s="0" t="n">
        <f aca="false">SUMPRODUCT('FD inverse'!$A$46:$BH$46,'FD mesh'!$B$84:$BI$84,$E403:$BL403)+'FD inverse'!$A$46*$C404/Setup!$B$17+INDEX('FD inverse'!$A$46:$BH$46,1,'FD mesh'!$B$15+1)*Setup!$B$22</f>
        <v>0</v>
      </c>
      <c r="AW404" s="0" t="n">
        <f aca="false">SUMPRODUCT('FD inverse'!$A$47:$BH$47,'FD mesh'!$B$84:$BI$84,$E403:$BL403)+'FD inverse'!$A$47*$C404/Setup!$B$17+INDEX('FD inverse'!$A$47:$BH$47,1,'FD mesh'!$B$15+1)*Setup!$B$22</f>
        <v>0</v>
      </c>
      <c r="AX404" s="0" t="n">
        <f aca="false">SUMPRODUCT('FD inverse'!$A$48:$BH$48,'FD mesh'!$B$84:$BI$84,$E403:$BL403)+'FD inverse'!$A$48*$C404/Setup!$B$17+INDEX('FD inverse'!$A$48:$BH$48,1,'FD mesh'!$B$15+1)*Setup!$B$22</f>
        <v>0</v>
      </c>
      <c r="AY404" s="0" t="n">
        <f aca="false">SUMPRODUCT('FD inverse'!$A$49:$BH$49,'FD mesh'!$B$84:$BI$84,$E403:$BL403)+'FD inverse'!$A$49*$C404/Setup!$B$17+INDEX('FD inverse'!$A$49:$BH$49,1,'FD mesh'!$B$15+1)*Setup!$B$22</f>
        <v>0</v>
      </c>
      <c r="AZ404" s="0" t="n">
        <f aca="false">SUMPRODUCT('FD inverse'!$A$50:$BH$50,'FD mesh'!$B$84:$BI$84,$E403:$BL403)+'FD inverse'!$A$50*$C404/Setup!$B$17+INDEX('FD inverse'!$A$50:$BH$50,1,'FD mesh'!$B$15+1)*Setup!$B$22</f>
        <v>0</v>
      </c>
      <c r="BA404" s="0" t="n">
        <f aca="false">SUMPRODUCT('FD inverse'!$A$51:$BH$51,'FD mesh'!$B$84:$BI$84,$E403:$BL403)+'FD inverse'!$A$51*$C404/Setup!$B$17+INDEX('FD inverse'!$A$51:$BH$51,1,'FD mesh'!$B$15+1)*Setup!$B$22</f>
        <v>0</v>
      </c>
      <c r="BB404" s="0" t="n">
        <f aca="false">SUMPRODUCT('FD inverse'!$A$52:$BH$52,'FD mesh'!$B$84:$BI$84,$E403:$BL403)+'FD inverse'!$A$52*$C404/Setup!$B$17+INDEX('FD inverse'!$A$52:$BH$52,1,'FD mesh'!$B$15+1)*Setup!$B$22</f>
        <v>0</v>
      </c>
      <c r="BC404" s="0" t="n">
        <f aca="false">SUMPRODUCT('FD inverse'!$A$53:$BH$53,'FD mesh'!$B$84:$BI$84,$E403:$BL403)+'FD inverse'!$A$53*$C404/Setup!$B$17+INDEX('FD inverse'!$A$53:$BH$53,1,'FD mesh'!$B$15+1)*Setup!$B$22</f>
        <v>0</v>
      </c>
      <c r="BD404" s="0" t="n">
        <f aca="false">SUMPRODUCT('FD inverse'!$A$54:$BH$54,'FD mesh'!$B$84:$BI$84,$E403:$BL403)+'FD inverse'!$A$54*$C404/Setup!$B$17+INDEX('FD inverse'!$A$54:$BH$54,1,'FD mesh'!$B$15+1)*Setup!$B$22</f>
        <v>0</v>
      </c>
      <c r="BE404" s="0" t="n">
        <f aca="false">SUMPRODUCT('FD inverse'!$A$55:$BH$55,'FD mesh'!$B$84:$BI$84,$E403:$BL403)+'FD inverse'!$A$55*$C404/Setup!$B$17+INDEX('FD inverse'!$A$55:$BH$55,1,'FD mesh'!$B$15+1)*Setup!$B$22</f>
        <v>0</v>
      </c>
      <c r="BF404" s="0" t="n">
        <f aca="false">SUMPRODUCT('FD inverse'!$A$56:$BH$56,'FD mesh'!$B$84:$BI$84,$E403:$BL403)+'FD inverse'!$A$56*$C404/Setup!$B$17+INDEX('FD inverse'!$A$56:$BH$56,1,'FD mesh'!$B$15+1)*Setup!$B$22</f>
        <v>0</v>
      </c>
      <c r="BG404" s="0" t="n">
        <f aca="false">SUMPRODUCT('FD inverse'!$A$57:$BH$57,'FD mesh'!$B$84:$BI$84,$E403:$BL403)+'FD inverse'!$A$57*$C404/Setup!$B$17+INDEX('FD inverse'!$A$57:$BH$57,1,'FD mesh'!$B$15+1)*Setup!$B$22</f>
        <v>0</v>
      </c>
      <c r="BH404" s="0" t="n">
        <f aca="false">SUMPRODUCT('FD inverse'!$A$58:$BH$58,'FD mesh'!$B$84:$BI$84,$E403:$BL403)+'FD inverse'!$A$58*$C404/Setup!$B$17+INDEX('FD inverse'!$A$58:$BH$58,1,'FD mesh'!$B$15+1)*Setup!$B$22</f>
        <v>0</v>
      </c>
      <c r="BI404" s="0" t="n">
        <f aca="false">SUMPRODUCT('FD inverse'!$A$59:$BH$59,'FD mesh'!$B$84:$BI$84,$E403:$BL403)+'FD inverse'!$A$59*$C404/Setup!$B$17+INDEX('FD inverse'!$A$59:$BH$59,1,'FD mesh'!$B$15+1)*Setup!$B$22</f>
        <v>0</v>
      </c>
      <c r="BJ404" s="0" t="n">
        <f aca="false">SUMPRODUCT('FD inverse'!$A$60:$BH$60,'FD mesh'!$B$84:$BI$84,$E403:$BL403)+'FD inverse'!$A$60*$C404/Setup!$B$17+INDEX('FD inverse'!$A$60:$BH$60,1,'FD mesh'!$B$15+1)*Setup!$B$22</f>
        <v>0</v>
      </c>
      <c r="BK404" s="0" t="n">
        <f aca="false">SUMPRODUCT('FD inverse'!$A$61:$BH$61,'FD mesh'!$B$84:$BI$84,$E403:$BL403)+'FD inverse'!$A$61*$C404/Setup!$B$17+INDEX('FD inverse'!$A$61:$BH$61,1,'FD mesh'!$B$15+1)*Setup!$B$22</f>
        <v>0</v>
      </c>
      <c r="BL404" s="0" t="n">
        <f aca="false">SUMPRODUCT('FD inverse'!$A$62:$BH$62,'FD mesh'!$B$84:$BI$84,$E403:$BL403)+'FD inverse'!$A$62*$C404/Setup!$B$17+INDEX('FD inverse'!$A$62:$BH$62,1,'FD mesh'!$B$15+1)*Setup!$B$22</f>
        <v>0</v>
      </c>
    </row>
    <row r="405" customFormat="false" ht="15" hidden="false" customHeight="false" outlineLevel="0" collapsed="false">
      <c r="A405" s="0" t="n">
        <v>400</v>
      </c>
      <c r="B405" s="0" t="n">
        <f aca="false">A405*Setup!$B$11/3600</f>
        <v>33.3333333333333</v>
      </c>
      <c r="C405" s="0" t="n">
        <f aca="false">Setup!$B$7+Setup!$B$8*COS(2*PI()*(B405-Setup!$B$9)/24)</f>
        <v>23.3054072893323</v>
      </c>
      <c r="D405" s="0" t="n">
        <f aca="false">(C405-E405)/Setup!$B$17</f>
        <v>6.95493921367285</v>
      </c>
      <c r="E405" s="0" t="n">
        <f aca="false">SUMPRODUCT('FD inverse'!$A$3:$BH$3,'FD mesh'!$B$84:$BI$84,$E404:$BL404)+'FD inverse'!$A$3*$C405/Setup!$B$17+INDEX('FD inverse'!$A$3:$BH$3,1,'FD mesh'!$B$15+1)*Setup!$B$22</f>
        <v>22.4012651915548</v>
      </c>
      <c r="F405" s="0" t="n">
        <f aca="false">SUMPRODUCT('FD inverse'!$A$4:$BH$4,'FD mesh'!$B$84:$BI$84,$E404:$BL404)+'FD inverse'!$A$4*$C405/Setup!$B$17+INDEX('FD inverse'!$A$4:$BH$4,1,'FD mesh'!$B$15+1)*Setup!$B$22</f>
        <v>22.2056844389993</v>
      </c>
      <c r="G405" s="0" t="n">
        <f aca="false">SUMPRODUCT('FD inverse'!$A$5:$BH$5,'FD mesh'!$B$84:$BI$84,$E404:$BL404)+'FD inverse'!$A$5*$C405/Setup!$B$17+INDEX('FD inverse'!$A$5:$BH$5,1,'FD mesh'!$B$15+1)*Setup!$B$22</f>
        <v>22.0296680556423</v>
      </c>
      <c r="H405" s="0" t="n">
        <f aca="false">SUMPRODUCT('FD inverse'!$A$6:$BH$6,'FD mesh'!$B$84:$BI$84,$E404:$BL404)+'FD inverse'!$A$6*$C405/Setup!$B$17+INDEX('FD inverse'!$A$6:$BH$6,1,'FD mesh'!$B$15+1)*Setup!$B$22</f>
        <v>21.4657783048118</v>
      </c>
      <c r="I405" s="0" t="n">
        <f aca="false">SUMPRODUCT('FD inverse'!$A$7:$BH$7,'FD mesh'!$B$84:$BI$84,$E404:$BL404)+'FD inverse'!$A$7*$C405/Setup!$B$17+INDEX('FD inverse'!$A$7:$BH$7,1,'FD mesh'!$B$15+1)*Setup!$B$22</f>
        <v>21.4198379623585</v>
      </c>
      <c r="J405" s="0" t="n">
        <f aca="false">SUMPRODUCT('FD inverse'!$A$8:$BH$8,'FD mesh'!$B$84:$BI$84,$E404:$BL404)+'FD inverse'!$A$8*$C405/Setup!$B$17+INDEX('FD inverse'!$A$8:$BH$8,1,'FD mesh'!$B$15+1)*Setup!$B$22</f>
        <v>21.3806176993975</v>
      </c>
      <c r="K405" s="0" t="n">
        <f aca="false">SUMPRODUCT('FD inverse'!$A$9:$BH$9,'FD mesh'!$B$84:$BI$84,$E404:$BL404)+'FD inverse'!$A$9*$C405/Setup!$B$17+INDEX('FD inverse'!$A$9:$BH$9,1,'FD mesh'!$B$15+1)*Setup!$B$22</f>
        <v>21.3470476249149</v>
      </c>
      <c r="L405" s="0" t="n">
        <f aca="false">SUMPRODUCT('FD inverse'!$A$10:$BH$10,'FD mesh'!$B$84:$BI$84,$E404:$BL404)+'FD inverse'!$A$10*$C405/Setup!$B$17+INDEX('FD inverse'!$A$10:$BH$10,1,'FD mesh'!$B$15+1)*Setup!$B$22</f>
        <v>21.3181890489956</v>
      </c>
      <c r="M405" s="0" t="n">
        <f aca="false">SUMPRODUCT('FD inverse'!$A$11:$BH$11,'FD mesh'!$B$84:$BI$84,$E404:$BL404)+'FD inverse'!$A$11*$C405/Setup!$B$17+INDEX('FD inverse'!$A$11:$BH$11,1,'FD mesh'!$B$15+1)*Setup!$B$22</f>
        <v>21.2932325574646</v>
      </c>
      <c r="N405" s="0" t="n">
        <f aca="false">SUMPRODUCT('FD inverse'!$A$12:$BH$12,'FD mesh'!$B$84:$BI$84,$E404:$BL404)+'FD inverse'!$A$12*$C405/Setup!$B$17+INDEX('FD inverse'!$A$12:$BH$12,1,'FD mesh'!$B$15+1)*Setup!$B$22</f>
        <v>21.2714959684885</v>
      </c>
      <c r="O405" s="0" t="n">
        <f aca="false">SUMPRODUCT('FD inverse'!$A$13:$BH$13,'FD mesh'!$B$84:$BI$84,$E404:$BL404)+'FD inverse'!$A$13*$C405/Setup!$B$17+INDEX('FD inverse'!$A$13:$BH$13,1,'FD mesh'!$B$15+1)*Setup!$B$22</f>
        <v>21.2524223159664</v>
      </c>
      <c r="P405" s="0" t="n">
        <f aca="false">SUMPRODUCT('FD inverse'!$A$14:$BH$14,'FD mesh'!$B$84:$BI$84,$E404:$BL404)+'FD inverse'!$A$14*$C405/Setup!$B$17+INDEX('FD inverse'!$A$14:$BH$14,1,'FD mesh'!$B$15+1)*Setup!$B$22</f>
        <v>21.2355779816044</v>
      </c>
      <c r="Q405" s="0" t="n">
        <f aca="false">SUMPRODUCT('FD inverse'!$A$15:$BH$15,'FD mesh'!$B$84:$BI$84,$E404:$BL404)+'FD inverse'!$A$15*$C405/Setup!$B$17+INDEX('FD inverse'!$A$15:$BH$15,1,'FD mesh'!$B$15+1)*Setup!$B$22</f>
        <v>21.2206510749743</v>
      </c>
      <c r="R405" s="0" t="n">
        <f aca="false">SUMPRODUCT('FD inverse'!$A$16:$BH$16,'FD mesh'!$B$84:$BI$84,$E404:$BL404)+'FD inverse'!$A$16*$C405/Setup!$B$17+INDEX('FD inverse'!$A$16:$BH$16,1,'FD mesh'!$B$15+1)*Setup!$B$22</f>
        <v>21.2074501385783</v>
      </c>
      <c r="S405" s="0" t="n">
        <f aca="false">SUMPRODUCT('FD inverse'!$A$17:$BH$17,'FD mesh'!$B$84:$BI$84,$E404:$BL404)+'FD inverse'!$A$17*$C405/Setup!$B$17+INDEX('FD inverse'!$A$17:$BH$17,1,'FD mesh'!$B$15+1)*Setup!$B$22</f>
        <v>20.8083617870807</v>
      </c>
      <c r="T405" s="0" t="n">
        <f aca="false">SUMPRODUCT('FD inverse'!$A$18:$BH$18,'FD mesh'!$B$84:$BI$84,$E404:$BL404)+'FD inverse'!$A$18*$C405/Setup!$B$17+INDEX('FD inverse'!$A$18:$BH$18,1,'FD mesh'!$B$15+1)*Setup!$B$22</f>
        <v>20.4099130955654</v>
      </c>
      <c r="U405" s="0" t="n">
        <f aca="false">SUMPRODUCT('FD inverse'!$A$19:$BH$19,'FD mesh'!$B$84:$BI$84,$E404:$BL404)+'FD inverse'!$A$19*$C405/Setup!$B$17+INDEX('FD inverse'!$A$19:$BH$19,1,'FD mesh'!$B$15+1)*Setup!$B$22</f>
        <v>20.0119459859271</v>
      </c>
      <c r="V405" s="0" t="n">
        <f aca="false">SUMPRODUCT('FD inverse'!$A$20:$BH$20,'FD mesh'!$B$84:$BI$84,$E404:$BL404)+'FD inverse'!$A$20*$C405/Setup!$B$17+INDEX('FD inverse'!$A$20:$BH$20,1,'FD mesh'!$B$15+1)*Setup!$B$22</f>
        <v>19.6143274544744</v>
      </c>
      <c r="W405" s="0" t="n">
        <f aca="false">SUMPRODUCT('FD inverse'!$A$21:$BH$21,'FD mesh'!$B$84:$BI$84,$E404:$BL404)+'FD inverse'!$A$21*$C405/Setup!$B$17+INDEX('FD inverse'!$A$21:$BH$21,1,'FD mesh'!$B$15+1)*Setup!$B$22</f>
        <v>19.2169473870766</v>
      </c>
      <c r="X405" s="0" t="n">
        <f aca="false">SUMPRODUCT('FD inverse'!$A$22:$BH$22,'FD mesh'!$B$84:$BI$84,$E404:$BL404)+'FD inverse'!$A$22*$C405/Setup!$B$17+INDEX('FD inverse'!$A$22:$BH$22,1,'FD mesh'!$B$15+1)*Setup!$B$22</f>
        <v>18.8197164314187</v>
      </c>
      <c r="Y405" s="0" t="n">
        <f aca="false">SUMPRODUCT('FD inverse'!$A$23:$BH$23,'FD mesh'!$B$84:$BI$84,$E404:$BL404)+'FD inverse'!$A$23*$C405/Setup!$B$17+INDEX('FD inverse'!$A$23:$BH$23,1,'FD mesh'!$B$15+1)*Setup!$B$22</f>
        <v>18.4225639256244</v>
      </c>
      <c r="Z405" s="0" t="n">
        <f aca="false">SUMPRODUCT('FD inverse'!$A$24:$BH$24,'FD mesh'!$B$84:$BI$84,$E404:$BL404)+'FD inverse'!$A$24*$C405/Setup!$B$17+INDEX('FD inverse'!$A$24:$BH$24,1,'FD mesh'!$B$15+1)*Setup!$B$22</f>
        <v>18.025435881565</v>
      </c>
      <c r="AA405" s="0" t="n">
        <f aca="false">SUMPRODUCT('FD inverse'!$A$25:$BH$25,'FD mesh'!$B$84:$BI$84,$E404:$BL404)+'FD inverse'!$A$25*$C405/Setup!$B$17+INDEX('FD inverse'!$A$25:$BH$25,1,'FD mesh'!$B$15+1)*Setup!$B$22</f>
        <v>17.6282930203268</v>
      </c>
      <c r="AB405" s="0" t="n">
        <f aca="false">SUMPRODUCT('FD inverse'!$A$26:$BH$26,'FD mesh'!$B$84:$BI$84,$E404:$BL404)+'FD inverse'!$A$26*$C405/Setup!$B$17+INDEX('FD inverse'!$A$26:$BH$26,1,'FD mesh'!$B$15+1)*Setup!$B$22</f>
        <v>17.2311088565484</v>
      </c>
      <c r="AC405" s="0" t="n">
        <f aca="false">SUMPRODUCT('FD inverse'!$A$27:$BH$27,'FD mesh'!$B$84:$BI$84,$E404:$BL404)+'FD inverse'!$A$27*$C405/Setup!$B$17+INDEX('FD inverse'!$A$27:$BH$27,1,'FD mesh'!$B$15+1)*Setup!$B$22</f>
        <v>16.8338678276747</v>
      </c>
      <c r="AD405" s="0" t="n">
        <f aca="false">SUMPRODUCT('FD inverse'!$A$28:$BH$28,'FD mesh'!$B$84:$BI$84,$E404:$BL404)+'FD inverse'!$A$28*$C405/Setup!$B$17+INDEX('FD inverse'!$A$28:$BH$28,1,'FD mesh'!$B$15+1)*Setup!$B$22</f>
        <v>16.436563463588</v>
      </c>
      <c r="AE405" s="0" t="n">
        <f aca="false">SUMPRODUCT('FD inverse'!$A$29:$BH$29,'FD mesh'!$B$84:$BI$84,$E404:$BL404)+'FD inverse'!$A$29*$C405/Setup!$B$17+INDEX('FD inverse'!$A$29:$BH$29,1,'FD mesh'!$B$15+1)*Setup!$B$22</f>
        <v>16.0391965915787</v>
      </c>
      <c r="AF405" s="0" t="n">
        <f aca="false">SUMPRODUCT('FD inverse'!$A$30:$BH$30,'FD mesh'!$B$84:$BI$84,$E404:$BL404)+'FD inverse'!$A$30*$C405/Setup!$B$17+INDEX('FD inverse'!$A$30:$BH$30,1,'FD mesh'!$B$15+1)*Setup!$B$22</f>
        <v>15.6417735712029</v>
      </c>
      <c r="AG405" s="0" t="n">
        <f aca="false">SUMPRODUCT('FD inverse'!$A$31:$BH$31,'FD mesh'!$B$84:$BI$84,$E404:$BL404)+'FD inverse'!$A$31*$C405/Setup!$B$17+INDEX('FD inverse'!$A$31:$BH$31,1,'FD mesh'!$B$15+1)*Setup!$B$22</f>
        <v>15.2443045532388</v>
      </c>
      <c r="AH405" s="0" t="n">
        <f aca="false">SUMPRODUCT('FD inverse'!$A$32:$BH$32,'FD mesh'!$B$84:$BI$84,$E404:$BL404)+'FD inverse'!$A$32*$C405/Setup!$B$17+INDEX('FD inverse'!$A$32:$BH$32,1,'FD mesh'!$B$15+1)*Setup!$B$22</f>
        <v>15.2275219624617</v>
      </c>
      <c r="AI405" s="0" t="n">
        <f aca="false">SUMPRODUCT('FD inverse'!$A$33:$BH$33,'FD mesh'!$B$84:$BI$84,$E404:$BL404)+'FD inverse'!$A$33*$C405/Setup!$B$17+INDEX('FD inverse'!$A$33:$BH$33,1,'FD mesh'!$B$15+1)*Setup!$B$22</f>
        <v>15.2106826937743</v>
      </c>
      <c r="AJ405" s="0" t="n">
        <f aca="false">SUMPRODUCT('FD inverse'!$A$34:$BH$34,'FD mesh'!$B$84:$BI$84,$E404:$BL404)+'FD inverse'!$A$34*$C405/Setup!$B$17+INDEX('FD inverse'!$A$34:$BH$34,1,'FD mesh'!$B$15+1)*Setup!$B$22</f>
        <v>15.1937890319256</v>
      </c>
      <c r="AK405" s="0" t="n">
        <f aca="false">SUMPRODUCT('FD inverse'!$A$35:$BH$35,'FD mesh'!$B$84:$BI$84,$E404:$BL404)+'FD inverse'!$A$35*$C405/Setup!$B$17+INDEX('FD inverse'!$A$35:$BH$35,1,'FD mesh'!$B$15+1)*Setup!$B$22</f>
        <v>15.1768439468787</v>
      </c>
      <c r="AL405" s="0" t="n">
        <f aca="false">SUMPRODUCT('FD inverse'!$A$36:$BH$36,'FD mesh'!$B$84:$BI$84,$E404:$BL404)+'FD inverse'!$A$36*$C405/Setup!$B$17+INDEX('FD inverse'!$A$36:$BH$36,1,'FD mesh'!$B$15+1)*Setup!$B$22</f>
        <v>15.1598509465017</v>
      </c>
      <c r="AM405" s="0" t="n">
        <f aca="false">SUMPRODUCT('FD inverse'!$A$37:$BH$37,'FD mesh'!$B$84:$BI$84,$E404:$BL404)+'FD inverse'!$A$37*$C405/Setup!$B$17+INDEX('FD inverse'!$A$37:$BH$37,1,'FD mesh'!$B$15+1)*Setup!$B$22</f>
        <v>15.1428139526026</v>
      </c>
      <c r="AN405" s="0" t="n">
        <f aca="false">SUMPRODUCT('FD inverse'!$A$38:$BH$38,'FD mesh'!$B$84:$BI$84,$E404:$BL404)+'FD inverse'!$A$38*$C405/Setup!$B$17+INDEX('FD inverse'!$A$38:$BH$38,1,'FD mesh'!$B$15+1)*Setup!$B$22</f>
        <v>15.1257371984941</v>
      </c>
      <c r="AO405" s="0" t="n">
        <f aca="false">SUMPRODUCT('FD inverse'!$A$39:$BH$39,'FD mesh'!$B$84:$BI$84,$E404:$BL404)+'FD inverse'!$A$39*$C405/Setup!$B$17+INDEX('FD inverse'!$A$39:$BH$39,1,'FD mesh'!$B$15+1)*Setup!$B$22</f>
        <v>15.1086251461864</v>
      </c>
      <c r="AP405" s="0" t="n">
        <f aca="false">SUMPRODUCT('FD inverse'!$A$40:$BH$40,'FD mesh'!$B$84:$BI$84,$E404:$BL404)+'FD inverse'!$A$40*$C405/Setup!$B$17+INDEX('FD inverse'!$A$40:$BH$40,1,'FD mesh'!$B$15+1)*Setup!$B$22</f>
        <v>15.091482421238</v>
      </c>
      <c r="AQ405" s="0" t="n">
        <f aca="false">SUMPRODUCT('FD inverse'!$A$41:$BH$41,'FD mesh'!$B$84:$BI$84,$E404:$BL404)+'FD inverse'!$A$41*$C405/Setup!$B$17+INDEX('FD inverse'!$A$41:$BH$41,1,'FD mesh'!$B$15+1)*Setup!$B$22</f>
        <v>15.0743137632416</v>
      </c>
      <c r="AR405" s="0" t="n">
        <f aca="false">SUMPRODUCT('FD inverse'!$A$42:$BH$42,'FD mesh'!$B$84:$BI$84,$E404:$BL404)+'FD inverse'!$A$42*$C405/Setup!$B$17+INDEX('FD inverse'!$A$42:$BH$42,1,'FD mesh'!$B$15+1)*Setup!$B$22</f>
        <v>15.0571239898742</v>
      </c>
      <c r="AS405" s="0" t="n">
        <f aca="false">SUMPRODUCT('FD inverse'!$A$43:$BH$43,'FD mesh'!$B$84:$BI$84,$E404:$BL404)+'FD inverse'!$A$43*$C405/Setup!$B$17+INDEX('FD inverse'!$A$43:$BH$43,1,'FD mesh'!$B$15+1)*Setup!$B$22</f>
        <v>0</v>
      </c>
      <c r="AT405" s="0" t="n">
        <f aca="false">SUMPRODUCT('FD inverse'!$A$44:$BH$44,'FD mesh'!$B$84:$BI$84,$E404:$BL404)+'FD inverse'!$A$44*$C405/Setup!$B$17+INDEX('FD inverse'!$A$44:$BH$44,1,'FD mesh'!$B$15+1)*Setup!$B$22</f>
        <v>0</v>
      </c>
      <c r="AU405" s="0" t="n">
        <f aca="false">SUMPRODUCT('FD inverse'!$A$45:$BH$45,'FD mesh'!$B$84:$BI$84,$E404:$BL404)+'FD inverse'!$A$45*$C405/Setup!$B$17+INDEX('FD inverse'!$A$45:$BH$45,1,'FD mesh'!$B$15+1)*Setup!$B$22</f>
        <v>0</v>
      </c>
      <c r="AV405" s="0" t="n">
        <f aca="false">SUMPRODUCT('FD inverse'!$A$46:$BH$46,'FD mesh'!$B$84:$BI$84,$E404:$BL404)+'FD inverse'!$A$46*$C405/Setup!$B$17+INDEX('FD inverse'!$A$46:$BH$46,1,'FD mesh'!$B$15+1)*Setup!$B$22</f>
        <v>0</v>
      </c>
      <c r="AW405" s="0" t="n">
        <f aca="false">SUMPRODUCT('FD inverse'!$A$47:$BH$47,'FD mesh'!$B$84:$BI$84,$E404:$BL404)+'FD inverse'!$A$47*$C405/Setup!$B$17+INDEX('FD inverse'!$A$47:$BH$47,1,'FD mesh'!$B$15+1)*Setup!$B$22</f>
        <v>0</v>
      </c>
      <c r="AX405" s="0" t="n">
        <f aca="false">SUMPRODUCT('FD inverse'!$A$48:$BH$48,'FD mesh'!$B$84:$BI$84,$E404:$BL404)+'FD inverse'!$A$48*$C405/Setup!$B$17+INDEX('FD inverse'!$A$48:$BH$48,1,'FD mesh'!$B$15+1)*Setup!$B$22</f>
        <v>0</v>
      </c>
      <c r="AY405" s="0" t="n">
        <f aca="false">SUMPRODUCT('FD inverse'!$A$49:$BH$49,'FD mesh'!$B$84:$BI$84,$E404:$BL404)+'FD inverse'!$A$49*$C405/Setup!$B$17+INDEX('FD inverse'!$A$49:$BH$49,1,'FD mesh'!$B$15+1)*Setup!$B$22</f>
        <v>0</v>
      </c>
      <c r="AZ405" s="0" t="n">
        <f aca="false">SUMPRODUCT('FD inverse'!$A$50:$BH$50,'FD mesh'!$B$84:$BI$84,$E404:$BL404)+'FD inverse'!$A$50*$C405/Setup!$B$17+INDEX('FD inverse'!$A$50:$BH$50,1,'FD mesh'!$B$15+1)*Setup!$B$22</f>
        <v>0</v>
      </c>
      <c r="BA405" s="0" t="n">
        <f aca="false">SUMPRODUCT('FD inverse'!$A$51:$BH$51,'FD mesh'!$B$84:$BI$84,$E404:$BL404)+'FD inverse'!$A$51*$C405/Setup!$B$17+INDEX('FD inverse'!$A$51:$BH$51,1,'FD mesh'!$B$15+1)*Setup!$B$22</f>
        <v>0</v>
      </c>
      <c r="BB405" s="0" t="n">
        <f aca="false">SUMPRODUCT('FD inverse'!$A$52:$BH$52,'FD mesh'!$B$84:$BI$84,$E404:$BL404)+'FD inverse'!$A$52*$C405/Setup!$B$17+INDEX('FD inverse'!$A$52:$BH$52,1,'FD mesh'!$B$15+1)*Setup!$B$22</f>
        <v>0</v>
      </c>
      <c r="BC405" s="0" t="n">
        <f aca="false">SUMPRODUCT('FD inverse'!$A$53:$BH$53,'FD mesh'!$B$84:$BI$84,$E404:$BL404)+'FD inverse'!$A$53*$C405/Setup!$B$17+INDEX('FD inverse'!$A$53:$BH$53,1,'FD mesh'!$B$15+1)*Setup!$B$22</f>
        <v>0</v>
      </c>
      <c r="BD405" s="0" t="n">
        <f aca="false">SUMPRODUCT('FD inverse'!$A$54:$BH$54,'FD mesh'!$B$84:$BI$84,$E404:$BL404)+'FD inverse'!$A$54*$C405/Setup!$B$17+INDEX('FD inverse'!$A$54:$BH$54,1,'FD mesh'!$B$15+1)*Setup!$B$22</f>
        <v>0</v>
      </c>
      <c r="BE405" s="0" t="n">
        <f aca="false">SUMPRODUCT('FD inverse'!$A$55:$BH$55,'FD mesh'!$B$84:$BI$84,$E404:$BL404)+'FD inverse'!$A$55*$C405/Setup!$B$17+INDEX('FD inverse'!$A$55:$BH$55,1,'FD mesh'!$B$15+1)*Setup!$B$22</f>
        <v>0</v>
      </c>
      <c r="BF405" s="0" t="n">
        <f aca="false">SUMPRODUCT('FD inverse'!$A$56:$BH$56,'FD mesh'!$B$84:$BI$84,$E404:$BL404)+'FD inverse'!$A$56*$C405/Setup!$B$17+INDEX('FD inverse'!$A$56:$BH$56,1,'FD mesh'!$B$15+1)*Setup!$B$22</f>
        <v>0</v>
      </c>
      <c r="BG405" s="0" t="n">
        <f aca="false">SUMPRODUCT('FD inverse'!$A$57:$BH$57,'FD mesh'!$B$84:$BI$84,$E404:$BL404)+'FD inverse'!$A$57*$C405/Setup!$B$17+INDEX('FD inverse'!$A$57:$BH$57,1,'FD mesh'!$B$15+1)*Setup!$B$22</f>
        <v>0</v>
      </c>
      <c r="BH405" s="0" t="n">
        <f aca="false">SUMPRODUCT('FD inverse'!$A$58:$BH$58,'FD mesh'!$B$84:$BI$84,$E404:$BL404)+'FD inverse'!$A$58*$C405/Setup!$B$17+INDEX('FD inverse'!$A$58:$BH$58,1,'FD mesh'!$B$15+1)*Setup!$B$22</f>
        <v>0</v>
      </c>
      <c r="BI405" s="0" t="n">
        <f aca="false">SUMPRODUCT('FD inverse'!$A$59:$BH$59,'FD mesh'!$B$84:$BI$84,$E404:$BL404)+'FD inverse'!$A$59*$C405/Setup!$B$17+INDEX('FD inverse'!$A$59:$BH$59,1,'FD mesh'!$B$15+1)*Setup!$B$22</f>
        <v>0</v>
      </c>
      <c r="BJ405" s="0" t="n">
        <f aca="false">SUMPRODUCT('FD inverse'!$A$60:$BH$60,'FD mesh'!$B$84:$BI$84,$E404:$BL404)+'FD inverse'!$A$60*$C405/Setup!$B$17+INDEX('FD inverse'!$A$60:$BH$60,1,'FD mesh'!$B$15+1)*Setup!$B$22</f>
        <v>0</v>
      </c>
      <c r="BK405" s="0" t="n">
        <f aca="false">SUMPRODUCT('FD inverse'!$A$61:$BH$61,'FD mesh'!$B$84:$BI$84,$E404:$BL404)+'FD inverse'!$A$61*$C405/Setup!$B$17+INDEX('FD inverse'!$A$61:$BH$61,1,'FD mesh'!$B$15+1)*Setup!$B$22</f>
        <v>0</v>
      </c>
      <c r="BL405" s="0" t="n">
        <f aca="false">SUMPRODUCT('FD inverse'!$A$62:$BH$62,'FD mesh'!$B$84:$BI$84,$E404:$BL404)+'FD inverse'!$A$62*$C405/Setup!$B$17+INDEX('FD inverse'!$A$62:$BH$62,1,'FD mesh'!$B$15+1)*Setup!$B$22</f>
        <v>0</v>
      </c>
    </row>
    <row r="406" customFormat="false" ht="15" hidden="false" customHeight="false" outlineLevel="0" collapsed="false">
      <c r="A406" s="0" t="n">
        <v>401</v>
      </c>
      <c r="B406" s="0" t="n">
        <f aca="false">A406*Setup!$B$11/3600</f>
        <v>33.4166666666667</v>
      </c>
      <c r="C406" s="0" t="n">
        <f aca="false">Setup!$B$7+Setup!$B$8*COS(2*PI()*(B406-Setup!$B$9)/24)</f>
        <v>23.3915064552403</v>
      </c>
      <c r="D406" s="0" t="n">
        <f aca="false">(C406-E406)/Setup!$B$17</f>
        <v>7.20976270367631</v>
      </c>
      <c r="E406" s="0" t="n">
        <f aca="false">SUMPRODUCT('FD inverse'!$A$3:$BH$3,'FD mesh'!$B$84:$BI$84,$E405:$BL405)+'FD inverse'!$A$3*$C406/Setup!$B$17+INDEX('FD inverse'!$A$3:$BH$3,1,'FD mesh'!$B$15+1)*Setup!$B$22</f>
        <v>22.4542373037624</v>
      </c>
      <c r="F406" s="0" t="n">
        <f aca="false">SUMPRODUCT('FD inverse'!$A$4:$BH$4,'FD mesh'!$B$84:$BI$84,$E405:$BL405)+'FD inverse'!$A$4*$C406/Setup!$B$17+INDEX('FD inverse'!$A$4:$BH$4,1,'FD mesh'!$B$15+1)*Setup!$B$22</f>
        <v>22.2511567168925</v>
      </c>
      <c r="G406" s="0" t="n">
        <f aca="false">SUMPRODUCT('FD inverse'!$A$5:$BH$5,'FD mesh'!$B$84:$BI$84,$E405:$BL405)+'FD inverse'!$A$5*$C406/Setup!$B$17+INDEX('FD inverse'!$A$5:$BH$5,1,'FD mesh'!$B$15+1)*Setup!$B$22</f>
        <v>22.067812361747</v>
      </c>
      <c r="H406" s="0" t="n">
        <f aca="false">SUMPRODUCT('FD inverse'!$A$6:$BH$6,'FD mesh'!$B$84:$BI$84,$E405:$BL405)+'FD inverse'!$A$6*$C406/Setup!$B$17+INDEX('FD inverse'!$A$6:$BH$6,1,'FD mesh'!$B$15+1)*Setup!$B$22</f>
        <v>21.479588884993</v>
      </c>
      <c r="I406" s="0" t="n">
        <f aca="false">SUMPRODUCT('FD inverse'!$A$7:$BH$7,'FD mesh'!$B$84:$BI$84,$E405:$BL405)+'FD inverse'!$A$7*$C406/Setup!$B$17+INDEX('FD inverse'!$A$7:$BH$7,1,'FD mesh'!$B$15+1)*Setup!$B$22</f>
        <v>21.4316076275166</v>
      </c>
      <c r="J406" s="0" t="n">
        <f aca="false">SUMPRODUCT('FD inverse'!$A$8:$BH$8,'FD mesh'!$B$84:$BI$84,$E405:$BL405)+'FD inverse'!$A$8*$C406/Setup!$B$17+INDEX('FD inverse'!$A$8:$BH$8,1,'FD mesh'!$B$15+1)*Setup!$B$22</f>
        <v>21.3905701252957</v>
      </c>
      <c r="K406" s="0" t="n">
        <f aca="false">SUMPRODUCT('FD inverse'!$A$9:$BH$9,'FD mesh'!$B$84:$BI$84,$E405:$BL405)+'FD inverse'!$A$9*$C406/Setup!$B$17+INDEX('FD inverse'!$A$9:$BH$9,1,'FD mesh'!$B$15+1)*Setup!$B$22</f>
        <v>21.3554042607728</v>
      </c>
      <c r="L406" s="0" t="n">
        <f aca="false">SUMPRODUCT('FD inverse'!$A$10:$BH$10,'FD mesh'!$B$84:$BI$84,$E405:$BL405)+'FD inverse'!$A$10*$C406/Setup!$B$17+INDEX('FD inverse'!$A$10:$BH$10,1,'FD mesh'!$B$15+1)*Setup!$B$22</f>
        <v>21.3251685648976</v>
      </c>
      <c r="M406" s="0" t="n">
        <f aca="false">SUMPRODUCT('FD inverse'!$A$11:$BH$11,'FD mesh'!$B$84:$BI$84,$E405:$BL405)+'FD inverse'!$A$11*$C406/Setup!$B$17+INDEX('FD inverse'!$A$11:$BH$11,1,'FD mesh'!$B$15+1)*Setup!$B$22</f>
        <v>21.2990505775192</v>
      </c>
      <c r="N406" s="0" t="n">
        <f aca="false">SUMPRODUCT('FD inverse'!$A$12:$BH$12,'FD mesh'!$B$84:$BI$84,$E405:$BL405)+'FD inverse'!$A$12*$C406/Setup!$B$17+INDEX('FD inverse'!$A$12:$BH$12,1,'FD mesh'!$B$15+1)*Setup!$B$22</f>
        <v>21.27636505035</v>
      </c>
      <c r="O406" s="0" t="n">
        <f aca="false">SUMPRODUCT('FD inverse'!$A$13:$BH$13,'FD mesh'!$B$84:$BI$84,$E405:$BL405)+'FD inverse'!$A$13*$C406/Setup!$B$17+INDEX('FD inverse'!$A$13:$BH$13,1,'FD mesh'!$B$15+1)*Setup!$B$22</f>
        <v>21.2565521378484</v>
      </c>
      <c r="P406" s="0" t="n">
        <f aca="false">SUMPRODUCT('FD inverse'!$A$14:$BH$14,'FD mesh'!$B$84:$BI$84,$E405:$BL405)+'FD inverse'!$A$14*$C406/Setup!$B$17+INDEX('FD inverse'!$A$14:$BH$14,1,'FD mesh'!$B$15+1)*Setup!$B$22</f>
        <v>21.2391756984335</v>
      </c>
      <c r="Q406" s="0" t="n">
        <f aca="false">SUMPRODUCT('FD inverse'!$A$15:$BH$15,'FD mesh'!$B$84:$BI$84,$E405:$BL405)+'FD inverse'!$A$15*$C406/Setup!$B$17+INDEX('FD inverse'!$A$15:$BH$15,1,'FD mesh'!$B$15+1)*Setup!$B$22</f>
        <v>21.2239218058204</v>
      </c>
      <c r="R406" s="0" t="n">
        <f aca="false">SUMPRODUCT('FD inverse'!$A$16:$BH$16,'FD mesh'!$B$84:$BI$84,$E405:$BL405)+'FD inverse'!$A$16*$C406/Setup!$B$17+INDEX('FD inverse'!$A$16:$BH$16,1,'FD mesh'!$B$15+1)*Setup!$B$22</f>
        <v>21.2105975479248</v>
      </c>
      <c r="S406" s="0" t="n">
        <f aca="false">SUMPRODUCT('FD inverse'!$A$17:$BH$17,'FD mesh'!$B$84:$BI$84,$E405:$BL405)+'FD inverse'!$A$17*$C406/Setup!$B$17+INDEX('FD inverse'!$A$17:$BH$17,1,'FD mesh'!$B$15+1)*Setup!$B$22</f>
        <v>20.8108528103511</v>
      </c>
      <c r="T406" s="0" t="n">
        <f aca="false">SUMPRODUCT('FD inverse'!$A$18:$BH$18,'FD mesh'!$B$84:$BI$84,$E405:$BL405)+'FD inverse'!$A$18*$C406/Setup!$B$17+INDEX('FD inverse'!$A$18:$BH$18,1,'FD mesh'!$B$15+1)*Setup!$B$22</f>
        <v>20.4118411453398</v>
      </c>
      <c r="U406" s="0" t="n">
        <f aca="false">SUMPRODUCT('FD inverse'!$A$19:$BH$19,'FD mesh'!$B$84:$BI$84,$E405:$BL405)+'FD inverse'!$A$19*$C406/Setup!$B$17+INDEX('FD inverse'!$A$19:$BH$19,1,'FD mesh'!$B$15+1)*Setup!$B$22</f>
        <v>20.0133968778336</v>
      </c>
      <c r="V406" s="0" t="n">
        <f aca="false">SUMPRODUCT('FD inverse'!$A$20:$BH$20,'FD mesh'!$B$84:$BI$84,$E405:$BL405)+'FD inverse'!$A$20*$C406/Setup!$B$17+INDEX('FD inverse'!$A$20:$BH$20,1,'FD mesh'!$B$15+1)*Setup!$B$22</f>
        <v>19.6153795870884</v>
      </c>
      <c r="W406" s="0" t="n">
        <f aca="false">SUMPRODUCT('FD inverse'!$A$21:$BH$21,'FD mesh'!$B$84:$BI$84,$E405:$BL405)+'FD inverse'!$A$21*$C406/Setup!$B$17+INDEX('FD inverse'!$A$21:$BH$21,1,'FD mesh'!$B$15+1)*Setup!$B$22</f>
        <v>19.217671923941</v>
      </c>
      <c r="X406" s="0" t="n">
        <f aca="false">SUMPRODUCT('FD inverse'!$A$22:$BH$22,'FD mesh'!$B$84:$BI$84,$E405:$BL405)+'FD inverse'!$A$22*$C406/Setup!$B$17+INDEX('FD inverse'!$A$22:$BH$22,1,'FD mesh'!$B$15+1)*Setup!$B$22</f>
        <v>18.8201774816422</v>
      </c>
      <c r="Y406" s="0" t="n">
        <f aca="false">SUMPRODUCT('FD inverse'!$A$23:$BH$23,'FD mesh'!$B$84:$BI$84,$E405:$BL405)+'FD inverse'!$A$23*$C406/Setup!$B$17+INDEX('FD inverse'!$A$23:$BH$23,1,'FD mesh'!$B$15+1)*Setup!$B$22</f>
        <v>18.4228187198378</v>
      </c>
      <c r="Z406" s="0" t="n">
        <f aca="false">SUMPRODUCT('FD inverse'!$A$24:$BH$24,'FD mesh'!$B$84:$BI$84,$E405:$BL405)+'FD inverse'!$A$24*$C406/Setup!$B$17+INDEX('FD inverse'!$A$24:$BH$24,1,'FD mesh'!$B$15+1)*Setup!$B$22</f>
        <v>18.0255349403306</v>
      </c>
      <c r="AA406" s="0" t="n">
        <f aca="false">SUMPRODUCT('FD inverse'!$A$25:$BH$25,'FD mesh'!$B$84:$BI$84,$E405:$BL405)+'FD inverse'!$A$25*$C406/Setup!$B$17+INDEX('FD inverse'!$A$25:$BH$25,1,'FD mesh'!$B$15+1)*Setup!$B$22</f>
        <v>17.6282803124029</v>
      </c>
      <c r="AB406" s="0" t="n">
        <f aca="false">SUMPRODUCT('FD inverse'!$A$26:$BH$26,'FD mesh'!$B$84:$BI$84,$E405:$BL405)+'FD inverse'!$A$26*$C406/Setup!$B$17+INDEX('FD inverse'!$A$26:$BH$26,1,'FD mesh'!$B$15+1)*Setup!$B$22</f>
        <v>17.2310219447147</v>
      </c>
      <c r="AC406" s="0" t="n">
        <f aca="false">SUMPRODUCT('FD inverse'!$A$27:$BH$27,'FD mesh'!$B$84:$BI$84,$E405:$BL405)+'FD inverse'!$A$27*$C406/Setup!$B$17+INDEX('FD inverse'!$A$27:$BH$27,1,'FD mesh'!$B$15+1)*Setup!$B$22</f>
        <v>16.8337380001155</v>
      </c>
      <c r="AD406" s="0" t="n">
        <f aca="false">SUMPRODUCT('FD inverse'!$A$28:$BH$28,'FD mesh'!$B$84:$BI$84,$E405:$BL405)+'FD inverse'!$A$28*$C406/Setup!$B$17+INDEX('FD inverse'!$A$28:$BH$28,1,'FD mesh'!$B$15+1)*Setup!$B$22</f>
        <v>16.4364158491203</v>
      </c>
      <c r="AE406" s="0" t="n">
        <f aca="false">SUMPRODUCT('FD inverse'!$A$29:$BH$29,'FD mesh'!$B$84:$BI$84,$E405:$BL405)+'FD inverse'!$A$29*$C406/Setup!$B$17+INDEX('FD inverse'!$A$29:$BH$29,1,'FD mesh'!$B$15+1)*Setup!$B$22</f>
        <v>16.039050257296</v>
      </c>
      <c r="AF406" s="0" t="n">
        <f aca="false">SUMPRODUCT('FD inverse'!$A$30:$BH$30,'FD mesh'!$B$84:$BI$84,$E405:$BL405)+'FD inverse'!$A$30*$C406/Setup!$B$17+INDEX('FD inverse'!$A$30:$BH$30,1,'FD mesh'!$B$15+1)*Setup!$B$22</f>
        <v>15.6416416013829</v>
      </c>
      <c r="AG406" s="0" t="n">
        <f aca="false">SUMPRODUCT('FD inverse'!$A$31:$BH$31,'FD mesh'!$B$84:$BI$84,$E405:$BL405)+'FD inverse'!$A$31*$C406/Setup!$B$17+INDEX('FD inverse'!$A$31:$BH$31,1,'FD mesh'!$B$15+1)*Setup!$B$22</f>
        <v>15.244194108637</v>
      </c>
      <c r="AH406" s="0" t="n">
        <f aca="false">SUMPRODUCT('FD inverse'!$A$32:$BH$32,'FD mesh'!$B$84:$BI$84,$E405:$BL405)+'FD inverse'!$A$32*$C406/Setup!$B$17+INDEX('FD inverse'!$A$32:$BH$32,1,'FD mesh'!$B$15+1)*Setup!$B$22</f>
        <v>15.2274135497555</v>
      </c>
      <c r="AI406" s="0" t="n">
        <f aca="false">SUMPRODUCT('FD inverse'!$A$33:$BH$33,'FD mesh'!$B$84:$BI$84,$E405:$BL405)+'FD inverse'!$A$33*$C406/Setup!$B$17+INDEX('FD inverse'!$A$33:$BH$33,1,'FD mesh'!$B$15+1)*Setup!$B$22</f>
        <v>15.2105781098649</v>
      </c>
      <c r="AJ406" s="0" t="n">
        <f aca="false">SUMPRODUCT('FD inverse'!$A$34:$BH$34,'FD mesh'!$B$84:$BI$84,$E405:$BL405)+'FD inverse'!$A$34*$C406/Setup!$B$17+INDEX('FD inverse'!$A$34:$BH$34,1,'FD mesh'!$B$15+1)*Setup!$B$22</f>
        <v>15.1936897271906</v>
      </c>
      <c r="AK406" s="0" t="n">
        <f aca="false">SUMPRODUCT('FD inverse'!$A$35:$BH$35,'FD mesh'!$B$84:$BI$84,$E405:$BL405)+'FD inverse'!$A$35*$C406/Setup!$B$17+INDEX('FD inverse'!$A$35:$BH$35,1,'FD mesh'!$B$15+1)*Setup!$B$22</f>
        <v>15.1767510741722</v>
      </c>
      <c r="AL406" s="0" t="n">
        <f aca="false">SUMPRODUCT('FD inverse'!$A$36:$BH$36,'FD mesh'!$B$84:$BI$84,$E405:$BL405)+'FD inverse'!$A$36*$C406/Setup!$B$17+INDEX('FD inverse'!$A$36:$BH$36,1,'FD mesh'!$B$15+1)*Setup!$B$22</f>
        <v>15.1597654068506</v>
      </c>
      <c r="AM406" s="0" t="n">
        <f aca="false">SUMPRODUCT('FD inverse'!$A$37:$BH$37,'FD mesh'!$B$84:$BI$84,$E405:$BL405)+'FD inverse'!$A$37*$C406/Setup!$B$17+INDEX('FD inverse'!$A$37:$BH$37,1,'FD mesh'!$B$15+1)*Setup!$B$22</f>
        <v>15.1427364373873</v>
      </c>
      <c r="AN406" s="0" t="n">
        <f aca="false">SUMPRODUCT('FD inverse'!$A$38:$BH$38,'FD mesh'!$B$84:$BI$84,$E405:$BL405)+'FD inverse'!$A$38*$C406/Setup!$B$17+INDEX('FD inverse'!$A$38:$BH$38,1,'FD mesh'!$B$15+1)*Setup!$B$22</f>
        <v>15.1256682279367</v>
      </c>
      <c r="AO406" s="0" t="n">
        <f aca="false">SUMPRODUCT('FD inverse'!$A$39:$BH$39,'FD mesh'!$B$84:$BI$84,$E405:$BL405)+'FD inverse'!$A$39*$C406/Setup!$B$17+INDEX('FD inverse'!$A$39:$BH$39,1,'FD mesh'!$B$15+1)*Setup!$B$22</f>
        <v>15.1085651040013</v>
      </c>
      <c r="AP406" s="0" t="n">
        <f aca="false">SUMPRODUCT('FD inverse'!$A$40:$BH$40,'FD mesh'!$B$84:$BI$84,$E405:$BL405)+'FD inverse'!$A$40*$C406/Setup!$B$17+INDEX('FD inverse'!$A$40:$BH$40,1,'FD mesh'!$B$15+1)*Setup!$B$22</f>
        <v>15.0914315853289</v>
      </c>
      <c r="AQ406" s="0" t="n">
        <f aca="false">SUMPRODUCT('FD inverse'!$A$41:$BH$41,'FD mesh'!$B$84:$BI$84,$E405:$BL405)+'FD inverse'!$A$41*$C406/Setup!$B$17+INDEX('FD inverse'!$A$41:$BH$41,1,'FD mesh'!$B$15+1)*Setup!$B$22</f>
        <v>15.0742723323485</v>
      </c>
      <c r="AR406" s="0" t="n">
        <f aca="false">SUMPRODUCT('FD inverse'!$A$42:$BH$42,'FD mesh'!$B$84:$BI$84,$E405:$BL405)+'FD inverse'!$A$42*$C406/Setup!$B$17+INDEX('FD inverse'!$A$42:$BH$42,1,'FD mesh'!$B$15+1)*Setup!$B$22</f>
        <v>15.0570921060958</v>
      </c>
      <c r="AS406" s="0" t="n">
        <f aca="false">SUMPRODUCT('FD inverse'!$A$43:$BH$43,'FD mesh'!$B$84:$BI$84,$E405:$BL405)+'FD inverse'!$A$43*$C406/Setup!$B$17+INDEX('FD inverse'!$A$43:$BH$43,1,'FD mesh'!$B$15+1)*Setup!$B$22</f>
        <v>0</v>
      </c>
      <c r="AT406" s="0" t="n">
        <f aca="false">SUMPRODUCT('FD inverse'!$A$44:$BH$44,'FD mesh'!$B$84:$BI$84,$E405:$BL405)+'FD inverse'!$A$44*$C406/Setup!$B$17+INDEX('FD inverse'!$A$44:$BH$44,1,'FD mesh'!$B$15+1)*Setup!$B$22</f>
        <v>0</v>
      </c>
      <c r="AU406" s="0" t="n">
        <f aca="false">SUMPRODUCT('FD inverse'!$A$45:$BH$45,'FD mesh'!$B$84:$BI$84,$E405:$BL405)+'FD inverse'!$A$45*$C406/Setup!$B$17+INDEX('FD inverse'!$A$45:$BH$45,1,'FD mesh'!$B$15+1)*Setup!$B$22</f>
        <v>0</v>
      </c>
      <c r="AV406" s="0" t="n">
        <f aca="false">SUMPRODUCT('FD inverse'!$A$46:$BH$46,'FD mesh'!$B$84:$BI$84,$E405:$BL405)+'FD inverse'!$A$46*$C406/Setup!$B$17+INDEX('FD inverse'!$A$46:$BH$46,1,'FD mesh'!$B$15+1)*Setup!$B$22</f>
        <v>0</v>
      </c>
      <c r="AW406" s="0" t="n">
        <f aca="false">SUMPRODUCT('FD inverse'!$A$47:$BH$47,'FD mesh'!$B$84:$BI$84,$E405:$BL405)+'FD inverse'!$A$47*$C406/Setup!$B$17+INDEX('FD inverse'!$A$47:$BH$47,1,'FD mesh'!$B$15+1)*Setup!$B$22</f>
        <v>0</v>
      </c>
      <c r="AX406" s="0" t="n">
        <f aca="false">SUMPRODUCT('FD inverse'!$A$48:$BH$48,'FD mesh'!$B$84:$BI$84,$E405:$BL405)+'FD inverse'!$A$48*$C406/Setup!$B$17+INDEX('FD inverse'!$A$48:$BH$48,1,'FD mesh'!$B$15+1)*Setup!$B$22</f>
        <v>0</v>
      </c>
      <c r="AY406" s="0" t="n">
        <f aca="false">SUMPRODUCT('FD inverse'!$A$49:$BH$49,'FD mesh'!$B$84:$BI$84,$E405:$BL405)+'FD inverse'!$A$49*$C406/Setup!$B$17+INDEX('FD inverse'!$A$49:$BH$49,1,'FD mesh'!$B$15+1)*Setup!$B$22</f>
        <v>0</v>
      </c>
      <c r="AZ406" s="0" t="n">
        <f aca="false">SUMPRODUCT('FD inverse'!$A$50:$BH$50,'FD mesh'!$B$84:$BI$84,$E405:$BL405)+'FD inverse'!$A$50*$C406/Setup!$B$17+INDEX('FD inverse'!$A$50:$BH$50,1,'FD mesh'!$B$15+1)*Setup!$B$22</f>
        <v>0</v>
      </c>
      <c r="BA406" s="0" t="n">
        <f aca="false">SUMPRODUCT('FD inverse'!$A$51:$BH$51,'FD mesh'!$B$84:$BI$84,$E405:$BL405)+'FD inverse'!$A$51*$C406/Setup!$B$17+INDEX('FD inverse'!$A$51:$BH$51,1,'FD mesh'!$B$15+1)*Setup!$B$22</f>
        <v>0</v>
      </c>
      <c r="BB406" s="0" t="n">
        <f aca="false">SUMPRODUCT('FD inverse'!$A$52:$BH$52,'FD mesh'!$B$84:$BI$84,$E405:$BL405)+'FD inverse'!$A$52*$C406/Setup!$B$17+INDEX('FD inverse'!$A$52:$BH$52,1,'FD mesh'!$B$15+1)*Setup!$B$22</f>
        <v>0</v>
      </c>
      <c r="BC406" s="0" t="n">
        <f aca="false">SUMPRODUCT('FD inverse'!$A$53:$BH$53,'FD mesh'!$B$84:$BI$84,$E405:$BL405)+'FD inverse'!$A$53*$C406/Setup!$B$17+INDEX('FD inverse'!$A$53:$BH$53,1,'FD mesh'!$B$15+1)*Setup!$B$22</f>
        <v>0</v>
      </c>
      <c r="BD406" s="0" t="n">
        <f aca="false">SUMPRODUCT('FD inverse'!$A$54:$BH$54,'FD mesh'!$B$84:$BI$84,$E405:$BL405)+'FD inverse'!$A$54*$C406/Setup!$B$17+INDEX('FD inverse'!$A$54:$BH$54,1,'FD mesh'!$B$15+1)*Setup!$B$22</f>
        <v>0</v>
      </c>
      <c r="BE406" s="0" t="n">
        <f aca="false">SUMPRODUCT('FD inverse'!$A$55:$BH$55,'FD mesh'!$B$84:$BI$84,$E405:$BL405)+'FD inverse'!$A$55*$C406/Setup!$B$17+INDEX('FD inverse'!$A$55:$BH$55,1,'FD mesh'!$B$15+1)*Setup!$B$22</f>
        <v>0</v>
      </c>
      <c r="BF406" s="0" t="n">
        <f aca="false">SUMPRODUCT('FD inverse'!$A$56:$BH$56,'FD mesh'!$B$84:$BI$84,$E405:$BL405)+'FD inverse'!$A$56*$C406/Setup!$B$17+INDEX('FD inverse'!$A$56:$BH$56,1,'FD mesh'!$B$15+1)*Setup!$B$22</f>
        <v>0</v>
      </c>
      <c r="BG406" s="0" t="n">
        <f aca="false">SUMPRODUCT('FD inverse'!$A$57:$BH$57,'FD mesh'!$B$84:$BI$84,$E405:$BL405)+'FD inverse'!$A$57*$C406/Setup!$B$17+INDEX('FD inverse'!$A$57:$BH$57,1,'FD mesh'!$B$15+1)*Setup!$B$22</f>
        <v>0</v>
      </c>
      <c r="BH406" s="0" t="n">
        <f aca="false">SUMPRODUCT('FD inverse'!$A$58:$BH$58,'FD mesh'!$B$84:$BI$84,$E405:$BL405)+'FD inverse'!$A$58*$C406/Setup!$B$17+INDEX('FD inverse'!$A$58:$BH$58,1,'FD mesh'!$B$15+1)*Setup!$B$22</f>
        <v>0</v>
      </c>
      <c r="BI406" s="0" t="n">
        <f aca="false">SUMPRODUCT('FD inverse'!$A$59:$BH$59,'FD mesh'!$B$84:$BI$84,$E405:$BL405)+'FD inverse'!$A$59*$C406/Setup!$B$17+INDEX('FD inverse'!$A$59:$BH$59,1,'FD mesh'!$B$15+1)*Setup!$B$22</f>
        <v>0</v>
      </c>
      <c r="BJ406" s="0" t="n">
        <f aca="false">SUMPRODUCT('FD inverse'!$A$60:$BH$60,'FD mesh'!$B$84:$BI$84,$E405:$BL405)+'FD inverse'!$A$60*$C406/Setup!$B$17+INDEX('FD inverse'!$A$60:$BH$60,1,'FD mesh'!$B$15+1)*Setup!$B$22</f>
        <v>0</v>
      </c>
      <c r="BK406" s="0" t="n">
        <f aca="false">SUMPRODUCT('FD inverse'!$A$61:$BH$61,'FD mesh'!$B$84:$BI$84,$E405:$BL405)+'FD inverse'!$A$61*$C406/Setup!$B$17+INDEX('FD inverse'!$A$61:$BH$61,1,'FD mesh'!$B$15+1)*Setup!$B$22</f>
        <v>0</v>
      </c>
      <c r="BL406" s="0" t="n">
        <f aca="false">SUMPRODUCT('FD inverse'!$A$62:$BH$62,'FD mesh'!$B$84:$BI$84,$E405:$BL405)+'FD inverse'!$A$62*$C406/Setup!$B$17+INDEX('FD inverse'!$A$62:$BH$62,1,'FD mesh'!$B$15+1)*Setup!$B$22</f>
        <v>0</v>
      </c>
    </row>
    <row r="407" customFormat="false" ht="15" hidden="false" customHeight="false" outlineLevel="0" collapsed="false">
      <c r="A407" s="0" t="n">
        <v>402</v>
      </c>
      <c r="B407" s="0" t="n">
        <f aca="false">A407*Setup!$B$11/3600</f>
        <v>33.5</v>
      </c>
      <c r="C407" s="0" t="n">
        <f aca="false">Setup!$B$7+Setup!$B$8*COS(2*PI()*(B407-Setup!$B$9)/24)</f>
        <v>23.4778952311198</v>
      </c>
      <c r="D407" s="0" t="n">
        <f aca="false">(C407-E407)/Setup!$B$17</f>
        <v>7.46401361852424</v>
      </c>
      <c r="E407" s="0" t="n">
        <f aca="false">SUMPRODUCT('FD inverse'!$A$3:$BH$3,'FD mesh'!$B$84:$BI$84,$E406:$BL406)+'FD inverse'!$A$3*$C407/Setup!$B$17+INDEX('FD inverse'!$A$3:$BH$3,1,'FD mesh'!$B$15+1)*Setup!$B$22</f>
        <v>22.5075734607116</v>
      </c>
      <c r="F407" s="0" t="n">
        <f aca="false">SUMPRODUCT('FD inverse'!$A$4:$BH$4,'FD mesh'!$B$84:$BI$84,$E406:$BL406)+'FD inverse'!$A$4*$C407/Setup!$B$17+INDEX('FD inverse'!$A$4:$BH$4,1,'FD mesh'!$B$15+1)*Setup!$B$22</f>
        <v>22.2970048850935</v>
      </c>
      <c r="G407" s="0" t="n">
        <f aca="false">SUMPRODUCT('FD inverse'!$A$5:$BH$5,'FD mesh'!$B$84:$BI$84,$E406:$BL406)+'FD inverse'!$A$5*$C407/Setup!$B$17+INDEX('FD inverse'!$A$5:$BH$5,1,'FD mesh'!$B$15+1)*Setup!$B$22</f>
        <v>22.1063356880348</v>
      </c>
      <c r="H407" s="0" t="n">
        <f aca="false">SUMPRODUCT('FD inverse'!$A$6:$BH$6,'FD mesh'!$B$84:$BI$84,$E406:$BL406)+'FD inverse'!$A$6*$C407/Setup!$B$17+INDEX('FD inverse'!$A$6:$BH$6,1,'FD mesh'!$B$15+1)*Setup!$B$22</f>
        <v>21.4937771113359</v>
      </c>
      <c r="I407" s="0" t="n">
        <f aca="false">SUMPRODUCT('FD inverse'!$A$7:$BH$7,'FD mesh'!$B$84:$BI$84,$E406:$BL406)+'FD inverse'!$A$7*$C407/Setup!$B$17+INDEX('FD inverse'!$A$7:$BH$7,1,'FD mesh'!$B$15+1)*Setup!$B$22</f>
        <v>21.4437537052395</v>
      </c>
      <c r="J407" s="0" t="n">
        <f aca="false">SUMPRODUCT('FD inverse'!$A$8:$BH$8,'FD mesh'!$B$84:$BI$84,$E406:$BL406)+'FD inverse'!$A$8*$C407/Setup!$B$17+INDEX('FD inverse'!$A$8:$BH$8,1,'FD mesh'!$B$15+1)*Setup!$B$22</f>
        <v>21.4008961267083</v>
      </c>
      <c r="K407" s="0" t="n">
        <f aca="false">SUMPRODUCT('FD inverse'!$A$9:$BH$9,'FD mesh'!$B$84:$BI$84,$E406:$BL406)+'FD inverse'!$A$9*$C407/Setup!$B$17+INDEX('FD inverse'!$A$9:$BH$9,1,'FD mesh'!$B$15+1)*Setup!$B$22</f>
        <v>21.3641305844086</v>
      </c>
      <c r="L407" s="0" t="n">
        <f aca="false">SUMPRODUCT('FD inverse'!$A$10:$BH$10,'FD mesh'!$B$84:$BI$84,$E406:$BL406)+'FD inverse'!$A$10*$C407/Setup!$B$17+INDEX('FD inverse'!$A$10:$BH$10,1,'FD mesh'!$B$15+1)*Setup!$B$22</f>
        <v>21.3325133156405</v>
      </c>
      <c r="M407" s="0" t="n">
        <f aca="false">SUMPRODUCT('FD inverse'!$A$11:$BH$11,'FD mesh'!$B$84:$BI$84,$E406:$BL406)+'FD inverse'!$A$11*$C407/Setup!$B$17+INDEX('FD inverse'!$A$11:$BH$11,1,'FD mesh'!$B$15+1)*Setup!$B$22</f>
        <v>21.3052292331514</v>
      </c>
      <c r="N407" s="0" t="n">
        <f aca="false">SUMPRODUCT('FD inverse'!$A$12:$BH$12,'FD mesh'!$B$84:$BI$84,$E406:$BL406)+'FD inverse'!$A$12*$C407/Setup!$B$17+INDEX('FD inverse'!$A$12:$BH$12,1,'FD mesh'!$B$15+1)*Setup!$B$22</f>
        <v>21.281590375224</v>
      </c>
      <c r="O407" s="0" t="n">
        <f aca="false">SUMPRODUCT('FD inverse'!$A$13:$BH$13,'FD mesh'!$B$84:$BI$84,$E406:$BL406)+'FD inverse'!$A$13*$C407/Setup!$B$17+INDEX('FD inverse'!$A$13:$BH$13,1,'FD mesh'!$B$15+1)*Setup!$B$22</f>
        <v>21.2610343048329</v>
      </c>
      <c r="P407" s="0" t="n">
        <f aca="false">SUMPRODUCT('FD inverse'!$A$14:$BH$14,'FD mesh'!$B$84:$BI$84,$E406:$BL406)+'FD inverse'!$A$14*$C407/Setup!$B$17+INDEX('FD inverse'!$A$14:$BH$14,1,'FD mesh'!$B$15+1)*Setup!$B$22</f>
        <v>21.2431225807453</v>
      </c>
      <c r="Q407" s="0" t="n">
        <f aca="false">SUMPRODUCT('FD inverse'!$A$15:$BH$15,'FD mesh'!$B$84:$BI$84,$E406:$BL406)+'FD inverse'!$A$15*$C407/Setup!$B$17+INDEX('FD inverse'!$A$15:$BH$15,1,'FD mesh'!$B$15+1)*Setup!$B$22</f>
        <v>21.2275394007946</v>
      </c>
      <c r="R407" s="0" t="n">
        <f aca="false">SUMPRODUCT('FD inverse'!$A$16:$BH$16,'FD mesh'!$B$84:$BI$84,$E406:$BL406)+'FD inverse'!$A$16*$C407/Setup!$B$17+INDEX('FD inverse'!$A$16:$BH$16,1,'FD mesh'!$B$15+1)*Setup!$B$22</f>
        <v>21.214090495165</v>
      </c>
      <c r="S407" s="0" t="n">
        <f aca="false">SUMPRODUCT('FD inverse'!$A$17:$BH$17,'FD mesh'!$B$84:$BI$84,$E406:$BL406)+'FD inverse'!$A$17*$C407/Setup!$B$17+INDEX('FD inverse'!$A$17:$BH$17,1,'FD mesh'!$B$15+1)*Setup!$B$22</f>
        <v>20.8136630969794</v>
      </c>
      <c r="T407" s="0" t="n">
        <f aca="false">SUMPRODUCT('FD inverse'!$A$18:$BH$18,'FD mesh'!$B$84:$BI$84,$E406:$BL406)+'FD inverse'!$A$18*$C407/Setup!$B$17+INDEX('FD inverse'!$A$18:$BH$18,1,'FD mesh'!$B$15+1)*Setup!$B$22</f>
        <v>20.4140627260016</v>
      </c>
      <c r="U407" s="0" t="n">
        <f aca="false">SUMPRODUCT('FD inverse'!$A$19:$BH$19,'FD mesh'!$B$84:$BI$84,$E406:$BL406)+'FD inverse'!$A$19*$C407/Setup!$B$17+INDEX('FD inverse'!$A$19:$BH$19,1,'FD mesh'!$B$15+1)*Setup!$B$22</f>
        <v>20.0151161344757</v>
      </c>
      <c r="V407" s="0" t="n">
        <f aca="false">SUMPRODUCT('FD inverse'!$A$20:$BH$20,'FD mesh'!$B$84:$BI$84,$E406:$BL406)+'FD inverse'!$A$20*$C407/Setup!$B$17+INDEX('FD inverse'!$A$20:$BH$20,1,'FD mesh'!$B$15+1)*Setup!$B$22</f>
        <v>19.6166754956187</v>
      </c>
      <c r="W407" s="0" t="n">
        <f aca="false">SUMPRODUCT('FD inverse'!$A$21:$BH$21,'FD mesh'!$B$84:$BI$84,$E406:$BL406)+'FD inverse'!$A$21*$C407/Setup!$B$17+INDEX('FD inverse'!$A$21:$BH$21,1,'FD mesh'!$B$15+1)*Setup!$B$22</f>
        <v>19.2186162241293</v>
      </c>
      <c r="X407" s="0" t="n">
        <f aca="false">SUMPRODUCT('FD inverse'!$A$22:$BH$22,'FD mesh'!$B$84:$BI$84,$E406:$BL406)+'FD inverse'!$A$22*$C407/Setup!$B$17+INDEX('FD inverse'!$A$22:$BH$22,1,'FD mesh'!$B$15+1)*Setup!$B$22</f>
        <v>18.8208348466953</v>
      </c>
      <c r="Y407" s="0" t="n">
        <f aca="false">SUMPRODUCT('FD inverse'!$A$23:$BH$23,'FD mesh'!$B$84:$BI$84,$E406:$BL406)+'FD inverse'!$A$23*$C407/Setup!$B$17+INDEX('FD inverse'!$A$23:$BH$23,1,'FD mesh'!$B$15+1)*Setup!$B$22</f>
        <v>18.4232469224054</v>
      </c>
      <c r="Z407" s="0" t="n">
        <f aca="false">SUMPRODUCT('FD inverse'!$A$24:$BH$24,'FD mesh'!$B$84:$BI$84,$E406:$BL406)+'FD inverse'!$A$24*$C407/Setup!$B$17+INDEX('FD inverse'!$A$24:$BH$24,1,'FD mesh'!$B$15+1)*Setup!$B$22</f>
        <v>18.025785012014</v>
      </c>
      <c r="AA407" s="0" t="n">
        <f aca="false">SUMPRODUCT('FD inverse'!$A$25:$BH$25,'FD mesh'!$B$84:$BI$84,$E406:$BL406)+'FD inverse'!$A$25*$C407/Setup!$B$17+INDEX('FD inverse'!$A$25:$BH$25,1,'FD mesh'!$B$15+1)*Setup!$B$22</f>
        <v>17.6283966941467</v>
      </c>
      <c r="AB407" s="0" t="n">
        <f aca="false">SUMPRODUCT('FD inverse'!$A$26:$BH$26,'FD mesh'!$B$84:$BI$84,$E406:$BL406)+'FD inverse'!$A$26*$C407/Setup!$B$17+INDEX('FD inverse'!$A$26:$BH$26,1,'FD mesh'!$B$15+1)*Setup!$B$22</f>
        <v>17.2310426257639</v>
      </c>
      <c r="AC407" s="0" t="n">
        <f aca="false">SUMPRODUCT('FD inverse'!$A$27:$BH$27,'FD mesh'!$B$84:$BI$84,$E406:$BL406)+'FD inverse'!$A$27*$C407/Setup!$B$17+INDEX('FD inverse'!$A$27:$BH$27,1,'FD mesh'!$B$15+1)*Setup!$B$22</f>
        <v>16.8336946435184</v>
      </c>
      <c r="AD407" s="0" t="n">
        <f aca="false">SUMPRODUCT('FD inverse'!$A$28:$BH$28,'FD mesh'!$B$84:$BI$84,$E406:$BL406)+'FD inverse'!$A$28*$C407/Setup!$B$17+INDEX('FD inverse'!$A$28:$BH$28,1,'FD mesh'!$B$15+1)*Setup!$B$22</f>
        <v>16.4363339020459</v>
      </c>
      <c r="AE407" s="0" t="n">
        <f aca="false">SUMPRODUCT('FD inverse'!$A$29:$BH$29,'FD mesh'!$B$84:$BI$84,$E406:$BL406)+'FD inverse'!$A$29*$C407/Setup!$B$17+INDEX('FD inverse'!$A$29:$BH$29,1,'FD mesh'!$B$15+1)*Setup!$B$22</f>
        <v>16.03894904472</v>
      </c>
      <c r="AF407" s="0" t="n">
        <f aca="false">SUMPRODUCT('FD inverse'!$A$30:$BH$30,'FD mesh'!$B$84:$BI$84,$E406:$BL406)+'FD inverse'!$A$30*$C407/Setup!$B$17+INDEX('FD inverse'!$A$30:$BH$30,1,'FD mesh'!$B$15+1)*Setup!$B$22</f>
        <v>15.6415344019789</v>
      </c>
      <c r="AG407" s="0" t="n">
        <f aca="false">SUMPRODUCT('FD inverse'!$A$31:$BH$31,'FD mesh'!$B$84:$BI$84,$E406:$BL406)+'FD inverse'!$A$31*$C407/Setup!$B$17+INDEX('FD inverse'!$A$31:$BH$31,1,'FD mesh'!$B$15+1)*Setup!$B$22</f>
        <v>15.2440882119847</v>
      </c>
      <c r="AH407" s="0" t="n">
        <f aca="false">SUMPRODUCT('FD inverse'!$A$32:$BH$32,'FD mesh'!$B$84:$BI$84,$E406:$BL406)+'FD inverse'!$A$32*$C407/Setup!$B$17+INDEX('FD inverse'!$A$32:$BH$32,1,'FD mesh'!$B$15+1)*Setup!$B$22</f>
        <v>15.2273088873567</v>
      </c>
      <c r="AI407" s="0" t="n">
        <f aca="false">SUMPRODUCT('FD inverse'!$A$33:$BH$33,'FD mesh'!$B$84:$BI$84,$E406:$BL406)+'FD inverse'!$A$33*$C407/Setup!$B$17+INDEX('FD inverse'!$A$33:$BH$33,1,'FD mesh'!$B$15+1)*Setup!$B$22</f>
        <v>15.2104765802119</v>
      </c>
      <c r="AJ407" s="0" t="n">
        <f aca="false">SUMPRODUCT('FD inverse'!$A$34:$BH$34,'FD mesh'!$B$84:$BI$84,$E406:$BL406)+'FD inverse'!$A$34*$C407/Setup!$B$17+INDEX('FD inverse'!$A$34:$BH$34,1,'FD mesh'!$B$15+1)*Setup!$B$22</f>
        <v>15.1935928764181</v>
      </c>
      <c r="AK407" s="0" t="n">
        <f aca="false">SUMPRODUCT('FD inverse'!$A$35:$BH$35,'FD mesh'!$B$84:$BI$84,$E406:$BL406)+'FD inverse'!$A$35*$C407/Setup!$B$17+INDEX('FD inverse'!$A$35:$BH$35,1,'FD mesh'!$B$15+1)*Setup!$B$22</f>
        <v>15.1766601445324</v>
      </c>
      <c r="AL407" s="0" t="n">
        <f aca="false">SUMPRODUCT('FD inverse'!$A$36:$BH$36,'FD mesh'!$B$84:$BI$84,$E406:$BL406)+'FD inverse'!$A$36*$C407/Setup!$B$17+INDEX('FD inverse'!$A$36:$BH$36,1,'FD mesh'!$B$15+1)*Setup!$B$22</f>
        <v>15.1596813819688</v>
      </c>
      <c r="AM407" s="0" t="n">
        <f aca="false">SUMPRODUCT('FD inverse'!$A$37:$BH$37,'FD mesh'!$B$84:$BI$84,$E406:$BL406)+'FD inverse'!$A$37*$C407/Setup!$B$17+INDEX('FD inverse'!$A$37:$BH$37,1,'FD mesh'!$B$15+1)*Setup!$B$22</f>
        <v>15.1426600840746</v>
      </c>
      <c r="AN407" s="0" t="n">
        <f aca="false">SUMPRODUCT('FD inverse'!$A$38:$BH$38,'FD mesh'!$B$84:$BI$84,$E406:$BL406)+'FD inverse'!$A$38*$C407/Setup!$B$17+INDEX('FD inverse'!$A$38:$BH$38,1,'FD mesh'!$B$15+1)*Setup!$B$22</f>
        <v>15.1256001343749</v>
      </c>
      <c r="AO407" s="0" t="n">
        <f aca="false">SUMPRODUCT('FD inverse'!$A$39:$BH$39,'FD mesh'!$B$84:$BI$84,$E406:$BL406)+'FD inverse'!$A$39*$C407/Setup!$B$17+INDEX('FD inverse'!$A$39:$BH$39,1,'FD mesh'!$B$15+1)*Setup!$B$22</f>
        <v>15.1085057141457</v>
      </c>
      <c r="AP407" s="0" t="n">
        <f aca="false">SUMPRODUCT('FD inverse'!$A$40:$BH$40,'FD mesh'!$B$84:$BI$84,$E406:$BL406)+'FD inverse'!$A$40*$C407/Setup!$B$17+INDEX('FD inverse'!$A$40:$BH$40,1,'FD mesh'!$B$15+1)*Setup!$B$22</f>
        <v>15.0913812294038</v>
      </c>
      <c r="AQ407" s="0" t="n">
        <f aca="false">SUMPRODUCT('FD inverse'!$A$41:$BH$41,'FD mesh'!$B$84:$BI$84,$E406:$BL406)+'FD inverse'!$A$41*$C407/Setup!$B$17+INDEX('FD inverse'!$A$41:$BH$41,1,'FD mesh'!$B$15+1)*Setup!$B$22</f>
        <v>15.0742312533327</v>
      </c>
      <c r="AR407" s="0" t="n">
        <f aca="false">SUMPRODUCT('FD inverse'!$A$42:$BH$42,'FD mesh'!$B$84:$BI$84,$E406:$BL406)+'FD inverse'!$A$42*$C407/Setup!$B$17+INDEX('FD inverse'!$A$42:$BH$42,1,'FD mesh'!$B$15+1)*Setup!$B$22</f>
        <v>15.0570604821177</v>
      </c>
      <c r="AS407" s="0" t="n">
        <f aca="false">SUMPRODUCT('FD inverse'!$A$43:$BH$43,'FD mesh'!$B$84:$BI$84,$E406:$BL406)+'FD inverse'!$A$43*$C407/Setup!$B$17+INDEX('FD inverse'!$A$43:$BH$43,1,'FD mesh'!$B$15+1)*Setup!$B$22</f>
        <v>0</v>
      </c>
      <c r="AT407" s="0" t="n">
        <f aca="false">SUMPRODUCT('FD inverse'!$A$44:$BH$44,'FD mesh'!$B$84:$BI$84,$E406:$BL406)+'FD inverse'!$A$44*$C407/Setup!$B$17+INDEX('FD inverse'!$A$44:$BH$44,1,'FD mesh'!$B$15+1)*Setup!$B$22</f>
        <v>0</v>
      </c>
      <c r="AU407" s="0" t="n">
        <f aca="false">SUMPRODUCT('FD inverse'!$A$45:$BH$45,'FD mesh'!$B$84:$BI$84,$E406:$BL406)+'FD inverse'!$A$45*$C407/Setup!$B$17+INDEX('FD inverse'!$A$45:$BH$45,1,'FD mesh'!$B$15+1)*Setup!$B$22</f>
        <v>0</v>
      </c>
      <c r="AV407" s="0" t="n">
        <f aca="false">SUMPRODUCT('FD inverse'!$A$46:$BH$46,'FD mesh'!$B$84:$BI$84,$E406:$BL406)+'FD inverse'!$A$46*$C407/Setup!$B$17+INDEX('FD inverse'!$A$46:$BH$46,1,'FD mesh'!$B$15+1)*Setup!$B$22</f>
        <v>0</v>
      </c>
      <c r="AW407" s="0" t="n">
        <f aca="false">SUMPRODUCT('FD inverse'!$A$47:$BH$47,'FD mesh'!$B$84:$BI$84,$E406:$BL406)+'FD inverse'!$A$47*$C407/Setup!$B$17+INDEX('FD inverse'!$A$47:$BH$47,1,'FD mesh'!$B$15+1)*Setup!$B$22</f>
        <v>0</v>
      </c>
      <c r="AX407" s="0" t="n">
        <f aca="false">SUMPRODUCT('FD inverse'!$A$48:$BH$48,'FD mesh'!$B$84:$BI$84,$E406:$BL406)+'FD inverse'!$A$48*$C407/Setup!$B$17+INDEX('FD inverse'!$A$48:$BH$48,1,'FD mesh'!$B$15+1)*Setup!$B$22</f>
        <v>0</v>
      </c>
      <c r="AY407" s="0" t="n">
        <f aca="false">SUMPRODUCT('FD inverse'!$A$49:$BH$49,'FD mesh'!$B$84:$BI$84,$E406:$BL406)+'FD inverse'!$A$49*$C407/Setup!$B$17+INDEX('FD inverse'!$A$49:$BH$49,1,'FD mesh'!$B$15+1)*Setup!$B$22</f>
        <v>0</v>
      </c>
      <c r="AZ407" s="0" t="n">
        <f aca="false">SUMPRODUCT('FD inverse'!$A$50:$BH$50,'FD mesh'!$B$84:$BI$84,$E406:$BL406)+'FD inverse'!$A$50*$C407/Setup!$B$17+INDEX('FD inverse'!$A$50:$BH$50,1,'FD mesh'!$B$15+1)*Setup!$B$22</f>
        <v>0</v>
      </c>
      <c r="BA407" s="0" t="n">
        <f aca="false">SUMPRODUCT('FD inverse'!$A$51:$BH$51,'FD mesh'!$B$84:$BI$84,$E406:$BL406)+'FD inverse'!$A$51*$C407/Setup!$B$17+INDEX('FD inverse'!$A$51:$BH$51,1,'FD mesh'!$B$15+1)*Setup!$B$22</f>
        <v>0</v>
      </c>
      <c r="BB407" s="0" t="n">
        <f aca="false">SUMPRODUCT('FD inverse'!$A$52:$BH$52,'FD mesh'!$B$84:$BI$84,$E406:$BL406)+'FD inverse'!$A$52*$C407/Setup!$B$17+INDEX('FD inverse'!$A$52:$BH$52,1,'FD mesh'!$B$15+1)*Setup!$B$22</f>
        <v>0</v>
      </c>
      <c r="BC407" s="0" t="n">
        <f aca="false">SUMPRODUCT('FD inverse'!$A$53:$BH$53,'FD mesh'!$B$84:$BI$84,$E406:$BL406)+'FD inverse'!$A$53*$C407/Setup!$B$17+INDEX('FD inverse'!$A$53:$BH$53,1,'FD mesh'!$B$15+1)*Setup!$B$22</f>
        <v>0</v>
      </c>
      <c r="BD407" s="0" t="n">
        <f aca="false">SUMPRODUCT('FD inverse'!$A$54:$BH$54,'FD mesh'!$B$84:$BI$84,$E406:$BL406)+'FD inverse'!$A$54*$C407/Setup!$B$17+INDEX('FD inverse'!$A$54:$BH$54,1,'FD mesh'!$B$15+1)*Setup!$B$22</f>
        <v>0</v>
      </c>
      <c r="BE407" s="0" t="n">
        <f aca="false">SUMPRODUCT('FD inverse'!$A$55:$BH$55,'FD mesh'!$B$84:$BI$84,$E406:$BL406)+'FD inverse'!$A$55*$C407/Setup!$B$17+INDEX('FD inverse'!$A$55:$BH$55,1,'FD mesh'!$B$15+1)*Setup!$B$22</f>
        <v>0</v>
      </c>
      <c r="BF407" s="0" t="n">
        <f aca="false">SUMPRODUCT('FD inverse'!$A$56:$BH$56,'FD mesh'!$B$84:$BI$84,$E406:$BL406)+'FD inverse'!$A$56*$C407/Setup!$B$17+INDEX('FD inverse'!$A$56:$BH$56,1,'FD mesh'!$B$15+1)*Setup!$B$22</f>
        <v>0</v>
      </c>
      <c r="BG407" s="0" t="n">
        <f aca="false">SUMPRODUCT('FD inverse'!$A$57:$BH$57,'FD mesh'!$B$84:$BI$84,$E406:$BL406)+'FD inverse'!$A$57*$C407/Setup!$B$17+INDEX('FD inverse'!$A$57:$BH$57,1,'FD mesh'!$B$15+1)*Setup!$B$22</f>
        <v>0</v>
      </c>
      <c r="BH407" s="0" t="n">
        <f aca="false">SUMPRODUCT('FD inverse'!$A$58:$BH$58,'FD mesh'!$B$84:$BI$84,$E406:$BL406)+'FD inverse'!$A$58*$C407/Setup!$B$17+INDEX('FD inverse'!$A$58:$BH$58,1,'FD mesh'!$B$15+1)*Setup!$B$22</f>
        <v>0</v>
      </c>
      <c r="BI407" s="0" t="n">
        <f aca="false">SUMPRODUCT('FD inverse'!$A$59:$BH$59,'FD mesh'!$B$84:$BI$84,$E406:$BL406)+'FD inverse'!$A$59*$C407/Setup!$B$17+INDEX('FD inverse'!$A$59:$BH$59,1,'FD mesh'!$B$15+1)*Setup!$B$22</f>
        <v>0</v>
      </c>
      <c r="BJ407" s="0" t="n">
        <f aca="false">SUMPRODUCT('FD inverse'!$A$60:$BH$60,'FD mesh'!$B$84:$BI$84,$E406:$BL406)+'FD inverse'!$A$60*$C407/Setup!$B$17+INDEX('FD inverse'!$A$60:$BH$60,1,'FD mesh'!$B$15+1)*Setup!$B$22</f>
        <v>0</v>
      </c>
      <c r="BK407" s="0" t="n">
        <f aca="false">SUMPRODUCT('FD inverse'!$A$61:$BH$61,'FD mesh'!$B$84:$BI$84,$E406:$BL406)+'FD inverse'!$A$61*$C407/Setup!$B$17+INDEX('FD inverse'!$A$61:$BH$61,1,'FD mesh'!$B$15+1)*Setup!$B$22</f>
        <v>0</v>
      </c>
      <c r="BL407" s="0" t="n">
        <f aca="false">SUMPRODUCT('FD inverse'!$A$62:$BH$62,'FD mesh'!$B$84:$BI$84,$E406:$BL406)+'FD inverse'!$A$62*$C407/Setup!$B$17+INDEX('FD inverse'!$A$62:$BH$62,1,'FD mesh'!$B$15+1)*Setup!$B$22</f>
        <v>0</v>
      </c>
    </row>
    <row r="408" customFormat="false" ht="15" hidden="false" customHeight="false" outlineLevel="0" collapsed="false">
      <c r="A408" s="0" t="n">
        <v>403</v>
      </c>
      <c r="B408" s="0" t="n">
        <f aca="false">A408*Setup!$B$11/3600</f>
        <v>33.5833333333333</v>
      </c>
      <c r="C408" s="0" t="n">
        <f aca="false">Setup!$B$7+Setup!$B$8*COS(2*PI()*(B408-Setup!$B$9)/24)</f>
        <v>23.5645325005921</v>
      </c>
      <c r="D408" s="0" t="n">
        <f aca="false">(C408-E408)/Setup!$B$17</f>
        <v>7.71756121501387</v>
      </c>
      <c r="E408" s="0" t="n">
        <f aca="false">SUMPRODUCT('FD inverse'!$A$3:$BH$3,'FD mesh'!$B$84:$BI$84,$E407:$BL407)+'FD inverse'!$A$3*$C408/Setup!$B$17+INDEX('FD inverse'!$A$3:$BH$3,1,'FD mesh'!$B$15+1)*Setup!$B$22</f>
        <v>22.5612495426403</v>
      </c>
      <c r="F408" s="0" t="n">
        <f aca="false">SUMPRODUCT('FD inverse'!$A$4:$BH$4,'FD mesh'!$B$84:$BI$84,$E407:$BL407)+'FD inverse'!$A$4*$C408/Setup!$B$17+INDEX('FD inverse'!$A$4:$BH$4,1,'FD mesh'!$B$15+1)*Setup!$B$22</f>
        <v>22.3432086760446</v>
      </c>
      <c r="G408" s="0" t="n">
        <f aca="false">SUMPRODUCT('FD inverse'!$A$5:$BH$5,'FD mesh'!$B$84:$BI$84,$E407:$BL407)+'FD inverse'!$A$5*$C408/Setup!$B$17+INDEX('FD inverse'!$A$5:$BH$5,1,'FD mesh'!$B$15+1)*Setup!$B$22</f>
        <v>22.1452215381603</v>
      </c>
      <c r="H408" s="0" t="n">
        <f aca="false">SUMPRODUCT('FD inverse'!$A$6:$BH$6,'FD mesh'!$B$84:$BI$84,$E407:$BL407)+'FD inverse'!$A$6*$C408/Setup!$B$17+INDEX('FD inverse'!$A$6:$BH$6,1,'FD mesh'!$B$15+1)*Setup!$B$22</f>
        <v>21.5083390205854</v>
      </c>
      <c r="I408" s="0" t="n">
        <f aca="false">SUMPRODUCT('FD inverse'!$A$7:$BH$7,'FD mesh'!$B$84:$BI$84,$E407:$BL407)+'FD inverse'!$A$7*$C408/Setup!$B$17+INDEX('FD inverse'!$A$7:$BH$7,1,'FD mesh'!$B$15+1)*Setup!$B$22</f>
        <v>21.4562732842954</v>
      </c>
      <c r="J408" s="0" t="n">
        <f aca="false">SUMPRODUCT('FD inverse'!$A$8:$BH$8,'FD mesh'!$B$84:$BI$84,$E407:$BL407)+'FD inverse'!$A$8*$C408/Setup!$B$17+INDEX('FD inverse'!$A$8:$BH$8,1,'FD mesh'!$B$15+1)*Setup!$B$22</f>
        <v>21.4115937303393</v>
      </c>
      <c r="K408" s="0" t="n">
        <f aca="false">SUMPRODUCT('FD inverse'!$A$9:$BH$9,'FD mesh'!$B$84:$BI$84,$E407:$BL407)+'FD inverse'!$A$9*$C408/Setup!$B$17+INDEX('FD inverse'!$A$9:$BH$9,1,'FD mesh'!$B$15+1)*Setup!$B$22</f>
        <v>21.373225446962</v>
      </c>
      <c r="L408" s="0" t="n">
        <f aca="false">SUMPRODUCT('FD inverse'!$A$10:$BH$10,'FD mesh'!$B$84:$BI$84,$E407:$BL407)+'FD inverse'!$A$10*$C408/Setup!$B$17+INDEX('FD inverse'!$A$10:$BH$10,1,'FD mesh'!$B$15+1)*Setup!$B$22</f>
        <v>21.3402228642061</v>
      </c>
      <c r="M408" s="0" t="n">
        <f aca="false">SUMPRODUCT('FD inverse'!$A$11:$BH$11,'FD mesh'!$B$84:$BI$84,$E407:$BL407)+'FD inverse'!$A$11*$C408/Setup!$B$17+INDEX('FD inverse'!$A$11:$BH$11,1,'FD mesh'!$B$15+1)*Setup!$B$22</f>
        <v>21.3117686876835</v>
      </c>
      <c r="N408" s="0" t="n">
        <f aca="false">SUMPRODUCT('FD inverse'!$A$12:$BH$12,'FD mesh'!$B$84:$BI$84,$E407:$BL407)+'FD inverse'!$A$12*$C408/Setup!$B$17+INDEX('FD inverse'!$A$12:$BH$12,1,'FD mesh'!$B$15+1)*Setup!$B$22</f>
        <v>21.2871725964307</v>
      </c>
      <c r="O408" s="0" t="n">
        <f aca="false">SUMPRODUCT('FD inverse'!$A$13:$BH$13,'FD mesh'!$B$84:$BI$84,$E407:$BL407)+'FD inverse'!$A$13*$C408/Setup!$B$17+INDEX('FD inverse'!$A$13:$BH$13,1,'FD mesh'!$B$15+1)*Setup!$B$22</f>
        <v>21.2658698510227</v>
      </c>
      <c r="P408" s="0" t="n">
        <f aca="false">SUMPRODUCT('FD inverse'!$A$14:$BH$14,'FD mesh'!$B$84:$BI$84,$E407:$BL407)+'FD inverse'!$A$14*$C408/Setup!$B$17+INDEX('FD inverse'!$A$14:$BH$14,1,'FD mesh'!$B$15+1)*Setup!$B$22</f>
        <v>21.247419935225</v>
      </c>
      <c r="Q408" s="0" t="n">
        <f aca="false">SUMPRODUCT('FD inverse'!$A$15:$BH$15,'FD mesh'!$B$84:$BI$84,$E407:$BL407)+'FD inverse'!$A$15*$C408/Setup!$B$17+INDEX('FD inverse'!$A$15:$BH$15,1,'FD mesh'!$B$15+1)*Setup!$B$22</f>
        <v>21.2315053318048</v>
      </c>
      <c r="R408" s="0" t="n">
        <f aca="false">SUMPRODUCT('FD inverse'!$A$16:$BH$16,'FD mesh'!$B$84:$BI$84,$E407:$BL407)+'FD inverse'!$A$16*$C408/Setup!$B$17+INDEX('FD inverse'!$A$16:$BH$16,1,'FD mesh'!$B$15+1)*Setup!$B$22</f>
        <v>21.2179305106915</v>
      </c>
      <c r="S408" s="0" t="n">
        <f aca="false">SUMPRODUCT('FD inverse'!$A$17:$BH$17,'FD mesh'!$B$84:$BI$84,$E407:$BL407)+'FD inverse'!$A$17*$C408/Setup!$B$17+INDEX('FD inverse'!$A$17:$BH$17,1,'FD mesh'!$B$15+1)*Setup!$B$22</f>
        <v>20.8167943220484</v>
      </c>
      <c r="T408" s="0" t="n">
        <f aca="false">SUMPRODUCT('FD inverse'!$A$18:$BH$18,'FD mesh'!$B$84:$BI$84,$E407:$BL407)+'FD inverse'!$A$18*$C408/Setup!$B$17+INDEX('FD inverse'!$A$18:$BH$18,1,'FD mesh'!$B$15+1)*Setup!$B$22</f>
        <v>20.4165796082112</v>
      </c>
      <c r="U408" s="0" t="n">
        <f aca="false">SUMPRODUCT('FD inverse'!$A$19:$BH$19,'FD mesh'!$B$84:$BI$84,$E407:$BL407)+'FD inverse'!$A$19*$C408/Setup!$B$17+INDEX('FD inverse'!$A$19:$BH$19,1,'FD mesh'!$B$15+1)*Setup!$B$22</f>
        <v>20.0171055768529</v>
      </c>
      <c r="V408" s="0" t="n">
        <f aca="false">SUMPRODUCT('FD inverse'!$A$20:$BH$20,'FD mesh'!$B$84:$BI$84,$E407:$BL407)+'FD inverse'!$A$20*$C408/Setup!$B$17+INDEX('FD inverse'!$A$20:$BH$20,1,'FD mesh'!$B$15+1)*Setup!$B$22</f>
        <v>19.6182170099655</v>
      </c>
      <c r="W408" s="0" t="n">
        <f aca="false">SUMPRODUCT('FD inverse'!$A$21:$BH$21,'FD mesh'!$B$84:$BI$84,$E407:$BL407)+'FD inverse'!$A$21*$C408/Setup!$B$17+INDEX('FD inverse'!$A$21:$BH$21,1,'FD mesh'!$B$15+1)*Setup!$B$22</f>
        <v>19.2197820887288</v>
      </c>
      <c r="X408" s="0" t="n">
        <f aca="false">SUMPRODUCT('FD inverse'!$A$22:$BH$22,'FD mesh'!$B$84:$BI$84,$E407:$BL407)+'FD inverse'!$A$22*$C408/Setup!$B$17+INDEX('FD inverse'!$A$22:$BH$22,1,'FD mesh'!$B$15+1)*Setup!$B$22</f>
        <v>18.8216902647886</v>
      </c>
      <c r="Y408" s="0" t="n">
        <f aca="false">SUMPRODUCT('FD inverse'!$A$23:$BH$23,'FD mesh'!$B$84:$BI$84,$E407:$BL407)+'FD inverse'!$A$23*$C408/Setup!$B$17+INDEX('FD inverse'!$A$23:$BH$23,1,'FD mesh'!$B$15+1)*Setup!$B$22</f>
        <v>18.4238501781729</v>
      </c>
      <c r="Z408" s="0" t="n">
        <f aca="false">SUMPRODUCT('FD inverse'!$A$24:$BH$24,'FD mesh'!$B$84:$BI$84,$E407:$BL407)+'FD inverse'!$A$24*$C408/Setup!$B$17+INDEX('FD inverse'!$A$24:$BH$24,1,'FD mesh'!$B$15+1)*Setup!$B$22</f>
        <v>18.0261876211117</v>
      </c>
      <c r="AA408" s="0" t="n">
        <f aca="false">SUMPRODUCT('FD inverse'!$A$25:$BH$25,'FD mesh'!$B$84:$BI$84,$E407:$BL407)+'FD inverse'!$A$25*$C408/Setup!$B$17+INDEX('FD inverse'!$A$25:$BH$25,1,'FD mesh'!$B$15+1)*Setup!$B$22</f>
        <v>17.6286435461564</v>
      </c>
      <c r="AB408" s="0" t="n">
        <f aca="false">SUMPRODUCT('FD inverse'!$A$26:$BH$26,'FD mesh'!$B$84:$BI$84,$E407:$BL407)+'FD inverse'!$A$26*$C408/Setup!$B$17+INDEX('FD inverse'!$A$26:$BH$26,1,'FD mesh'!$B$15+1)*Setup!$B$22</f>
        <v>17.2311721162212</v>
      </c>
      <c r="AC408" s="0" t="n">
        <f aca="false">SUMPRODUCT('FD inverse'!$A$27:$BH$27,'FD mesh'!$B$84:$BI$84,$E407:$BL407)+'FD inverse'!$A$27*$C408/Setup!$B$17+INDEX('FD inverse'!$A$27:$BH$27,1,'FD mesh'!$B$15+1)*Setup!$B$22</f>
        <v>16.8337387934776</v>
      </c>
      <c r="AD408" s="0" t="n">
        <f aca="false">SUMPRODUCT('FD inverse'!$A$28:$BH$28,'FD mesh'!$B$84:$BI$84,$E407:$BL407)+'FD inverse'!$A$28*$C408/Setup!$B$17+INDEX('FD inverse'!$A$28:$BH$28,1,'FD mesh'!$B$15+1)*Setup!$B$22</f>
        <v>16.4363184634364</v>
      </c>
      <c r="AE408" s="0" t="n">
        <f aca="false">SUMPRODUCT('FD inverse'!$A$29:$BH$29,'FD mesh'!$B$84:$BI$84,$E407:$BL407)+'FD inverse'!$A$29*$C408/Setup!$B$17+INDEX('FD inverse'!$A$29:$BH$29,1,'FD mesh'!$B$15+1)*Setup!$B$22</f>
        <v>16.0388935900329</v>
      </c>
      <c r="AF408" s="0" t="n">
        <f aca="false">SUMPRODUCT('FD inverse'!$A$30:$BH$30,'FD mesh'!$B$84:$BI$84,$E407:$BL407)+'FD inverse'!$A$30*$C408/Setup!$B$17+INDEX('FD inverse'!$A$30:$BH$30,1,'FD mesh'!$B$15+1)*Setup!$B$22</f>
        <v>15.6414523971072</v>
      </c>
      <c r="AG408" s="0" t="n">
        <f aca="false">SUMPRODUCT('FD inverse'!$A$31:$BH$31,'FD mesh'!$B$84:$BI$84,$E407:$BL407)+'FD inverse'!$A$31*$C408/Setup!$B$17+INDEX('FD inverse'!$A$31:$BH$31,1,'FD mesh'!$B$15+1)*Setup!$B$22</f>
        <v>15.2439870713193</v>
      </c>
      <c r="AH408" s="0" t="n">
        <f aca="false">SUMPRODUCT('FD inverse'!$A$32:$BH$32,'FD mesh'!$B$84:$BI$84,$E407:$BL407)+'FD inverse'!$A$32*$C408/Setup!$B$17+INDEX('FD inverse'!$A$32:$BH$32,1,'FD mesh'!$B$15+1)*Setup!$B$22</f>
        <v>15.2272081734326</v>
      </c>
      <c r="AI408" s="0" t="n">
        <f aca="false">SUMPRODUCT('FD inverse'!$A$33:$BH$33,'FD mesh'!$B$84:$BI$84,$E407:$BL407)+'FD inverse'!$A$33*$C408/Setup!$B$17+INDEX('FD inverse'!$A$33:$BH$33,1,'FD mesh'!$B$15+1)*Setup!$B$22</f>
        <v>15.2103782918378</v>
      </c>
      <c r="AJ408" s="0" t="n">
        <f aca="false">SUMPRODUCT('FD inverse'!$A$34:$BH$34,'FD mesh'!$B$84:$BI$84,$E407:$BL407)+'FD inverse'!$A$34*$C408/Setup!$B$17+INDEX('FD inverse'!$A$34:$BH$34,1,'FD mesh'!$B$15+1)*Setup!$B$22</f>
        <v>15.1934986544041</v>
      </c>
      <c r="AK408" s="0" t="n">
        <f aca="false">SUMPRODUCT('FD inverse'!$A$35:$BH$35,'FD mesh'!$B$84:$BI$84,$E407:$BL407)+'FD inverse'!$A$35*$C408/Setup!$B$17+INDEX('FD inverse'!$A$35:$BH$35,1,'FD mesh'!$B$15+1)*Setup!$B$22</f>
        <v>15.1765713196167</v>
      </c>
      <c r="AL408" s="0" t="n">
        <f aca="false">SUMPRODUCT('FD inverse'!$A$36:$BH$36,'FD mesh'!$B$84:$BI$84,$E407:$BL407)+'FD inverse'!$A$36*$C408/Setup!$B$17+INDEX('FD inverse'!$A$36:$BH$36,1,'FD mesh'!$B$15+1)*Setup!$B$22</f>
        <v>15.159599019611</v>
      </c>
      <c r="AM408" s="0" t="n">
        <f aca="false">SUMPRODUCT('FD inverse'!$A$37:$BH$37,'FD mesh'!$B$84:$BI$84,$E407:$BL407)+'FD inverse'!$A$37*$C408/Setup!$B$17+INDEX('FD inverse'!$A$37:$BH$37,1,'FD mesh'!$B$15+1)*Setup!$B$22</f>
        <v>15.1425850258829</v>
      </c>
      <c r="AN408" s="0" t="n">
        <f aca="false">SUMPRODUCT('FD inverse'!$A$38:$BH$38,'FD mesh'!$B$84:$BI$84,$E407:$BL407)+'FD inverse'!$A$38*$C408/Setup!$B$17+INDEX('FD inverse'!$A$38:$BH$38,1,'FD mesh'!$B$15+1)*Setup!$B$22</f>
        <v>15.1255330359693</v>
      </c>
      <c r="AO408" s="0" t="n">
        <f aca="false">SUMPRODUCT('FD inverse'!$A$39:$BH$39,'FD mesh'!$B$84:$BI$84,$E407:$BL407)+'FD inverse'!$A$39*$C408/Setup!$B$17+INDEX('FD inverse'!$A$39:$BH$39,1,'FD mesh'!$B$15+1)*Setup!$B$22</f>
        <v>15.1084470792974</v>
      </c>
      <c r="AP408" s="0" t="n">
        <f aca="false">SUMPRODUCT('FD inverse'!$A$40:$BH$40,'FD mesh'!$B$84:$BI$84,$E407:$BL407)+'FD inverse'!$A$40*$C408/Setup!$B$17+INDEX('FD inverse'!$A$40:$BH$40,1,'FD mesh'!$B$15+1)*Setup!$B$22</f>
        <v>15.0913314403147</v>
      </c>
      <c r="AQ408" s="0" t="n">
        <f aca="false">SUMPRODUCT('FD inverse'!$A$41:$BH$41,'FD mesh'!$B$84:$BI$84,$E407:$BL407)+'FD inverse'!$A$41*$C408/Setup!$B$17+INDEX('FD inverse'!$A$41:$BH$41,1,'FD mesh'!$B$15+1)*Setup!$B$22</f>
        <v>15.0741905969483</v>
      </c>
      <c r="AR408" s="0" t="n">
        <f aca="false">SUMPRODUCT('FD inverse'!$A$42:$BH$42,'FD mesh'!$B$84:$BI$84,$E407:$BL407)+'FD inverse'!$A$42*$C408/Setup!$B$17+INDEX('FD inverse'!$A$42:$BH$42,1,'FD mesh'!$B$15+1)*Setup!$B$22</f>
        <v>15.0570291723836</v>
      </c>
      <c r="AS408" s="0" t="n">
        <f aca="false">SUMPRODUCT('FD inverse'!$A$43:$BH$43,'FD mesh'!$B$84:$BI$84,$E407:$BL407)+'FD inverse'!$A$43*$C408/Setup!$B$17+INDEX('FD inverse'!$A$43:$BH$43,1,'FD mesh'!$B$15+1)*Setup!$B$22</f>
        <v>0</v>
      </c>
      <c r="AT408" s="0" t="n">
        <f aca="false">SUMPRODUCT('FD inverse'!$A$44:$BH$44,'FD mesh'!$B$84:$BI$84,$E407:$BL407)+'FD inverse'!$A$44*$C408/Setup!$B$17+INDEX('FD inverse'!$A$44:$BH$44,1,'FD mesh'!$B$15+1)*Setup!$B$22</f>
        <v>0</v>
      </c>
      <c r="AU408" s="0" t="n">
        <f aca="false">SUMPRODUCT('FD inverse'!$A$45:$BH$45,'FD mesh'!$B$84:$BI$84,$E407:$BL407)+'FD inverse'!$A$45*$C408/Setup!$B$17+INDEX('FD inverse'!$A$45:$BH$45,1,'FD mesh'!$B$15+1)*Setup!$B$22</f>
        <v>0</v>
      </c>
      <c r="AV408" s="0" t="n">
        <f aca="false">SUMPRODUCT('FD inverse'!$A$46:$BH$46,'FD mesh'!$B$84:$BI$84,$E407:$BL407)+'FD inverse'!$A$46*$C408/Setup!$B$17+INDEX('FD inverse'!$A$46:$BH$46,1,'FD mesh'!$B$15+1)*Setup!$B$22</f>
        <v>0</v>
      </c>
      <c r="AW408" s="0" t="n">
        <f aca="false">SUMPRODUCT('FD inverse'!$A$47:$BH$47,'FD mesh'!$B$84:$BI$84,$E407:$BL407)+'FD inverse'!$A$47*$C408/Setup!$B$17+INDEX('FD inverse'!$A$47:$BH$47,1,'FD mesh'!$B$15+1)*Setup!$B$22</f>
        <v>0</v>
      </c>
      <c r="AX408" s="0" t="n">
        <f aca="false">SUMPRODUCT('FD inverse'!$A$48:$BH$48,'FD mesh'!$B$84:$BI$84,$E407:$BL407)+'FD inverse'!$A$48*$C408/Setup!$B$17+INDEX('FD inverse'!$A$48:$BH$48,1,'FD mesh'!$B$15+1)*Setup!$B$22</f>
        <v>0</v>
      </c>
      <c r="AY408" s="0" t="n">
        <f aca="false">SUMPRODUCT('FD inverse'!$A$49:$BH$49,'FD mesh'!$B$84:$BI$84,$E407:$BL407)+'FD inverse'!$A$49*$C408/Setup!$B$17+INDEX('FD inverse'!$A$49:$BH$49,1,'FD mesh'!$B$15+1)*Setup!$B$22</f>
        <v>0</v>
      </c>
      <c r="AZ408" s="0" t="n">
        <f aca="false">SUMPRODUCT('FD inverse'!$A$50:$BH$50,'FD mesh'!$B$84:$BI$84,$E407:$BL407)+'FD inverse'!$A$50*$C408/Setup!$B$17+INDEX('FD inverse'!$A$50:$BH$50,1,'FD mesh'!$B$15+1)*Setup!$B$22</f>
        <v>0</v>
      </c>
      <c r="BA408" s="0" t="n">
        <f aca="false">SUMPRODUCT('FD inverse'!$A$51:$BH$51,'FD mesh'!$B$84:$BI$84,$E407:$BL407)+'FD inverse'!$A$51*$C408/Setup!$B$17+INDEX('FD inverse'!$A$51:$BH$51,1,'FD mesh'!$B$15+1)*Setup!$B$22</f>
        <v>0</v>
      </c>
      <c r="BB408" s="0" t="n">
        <f aca="false">SUMPRODUCT('FD inverse'!$A$52:$BH$52,'FD mesh'!$B$84:$BI$84,$E407:$BL407)+'FD inverse'!$A$52*$C408/Setup!$B$17+INDEX('FD inverse'!$A$52:$BH$52,1,'FD mesh'!$B$15+1)*Setup!$B$22</f>
        <v>0</v>
      </c>
      <c r="BC408" s="0" t="n">
        <f aca="false">SUMPRODUCT('FD inverse'!$A$53:$BH$53,'FD mesh'!$B$84:$BI$84,$E407:$BL407)+'FD inverse'!$A$53*$C408/Setup!$B$17+INDEX('FD inverse'!$A$53:$BH$53,1,'FD mesh'!$B$15+1)*Setup!$B$22</f>
        <v>0</v>
      </c>
      <c r="BD408" s="0" t="n">
        <f aca="false">SUMPRODUCT('FD inverse'!$A$54:$BH$54,'FD mesh'!$B$84:$BI$84,$E407:$BL407)+'FD inverse'!$A$54*$C408/Setup!$B$17+INDEX('FD inverse'!$A$54:$BH$54,1,'FD mesh'!$B$15+1)*Setup!$B$22</f>
        <v>0</v>
      </c>
      <c r="BE408" s="0" t="n">
        <f aca="false">SUMPRODUCT('FD inverse'!$A$55:$BH$55,'FD mesh'!$B$84:$BI$84,$E407:$BL407)+'FD inverse'!$A$55*$C408/Setup!$B$17+INDEX('FD inverse'!$A$55:$BH$55,1,'FD mesh'!$B$15+1)*Setup!$B$22</f>
        <v>0</v>
      </c>
      <c r="BF408" s="0" t="n">
        <f aca="false">SUMPRODUCT('FD inverse'!$A$56:$BH$56,'FD mesh'!$B$84:$BI$84,$E407:$BL407)+'FD inverse'!$A$56*$C408/Setup!$B$17+INDEX('FD inverse'!$A$56:$BH$56,1,'FD mesh'!$B$15+1)*Setup!$B$22</f>
        <v>0</v>
      </c>
      <c r="BG408" s="0" t="n">
        <f aca="false">SUMPRODUCT('FD inverse'!$A$57:$BH$57,'FD mesh'!$B$84:$BI$84,$E407:$BL407)+'FD inverse'!$A$57*$C408/Setup!$B$17+INDEX('FD inverse'!$A$57:$BH$57,1,'FD mesh'!$B$15+1)*Setup!$B$22</f>
        <v>0</v>
      </c>
      <c r="BH408" s="0" t="n">
        <f aca="false">SUMPRODUCT('FD inverse'!$A$58:$BH$58,'FD mesh'!$B$84:$BI$84,$E407:$BL407)+'FD inverse'!$A$58*$C408/Setup!$B$17+INDEX('FD inverse'!$A$58:$BH$58,1,'FD mesh'!$B$15+1)*Setup!$B$22</f>
        <v>0</v>
      </c>
      <c r="BI408" s="0" t="n">
        <f aca="false">SUMPRODUCT('FD inverse'!$A$59:$BH$59,'FD mesh'!$B$84:$BI$84,$E407:$BL407)+'FD inverse'!$A$59*$C408/Setup!$B$17+INDEX('FD inverse'!$A$59:$BH$59,1,'FD mesh'!$B$15+1)*Setup!$B$22</f>
        <v>0</v>
      </c>
      <c r="BJ408" s="0" t="n">
        <f aca="false">SUMPRODUCT('FD inverse'!$A$60:$BH$60,'FD mesh'!$B$84:$BI$84,$E407:$BL407)+'FD inverse'!$A$60*$C408/Setup!$B$17+INDEX('FD inverse'!$A$60:$BH$60,1,'FD mesh'!$B$15+1)*Setup!$B$22</f>
        <v>0</v>
      </c>
      <c r="BK408" s="0" t="n">
        <f aca="false">SUMPRODUCT('FD inverse'!$A$61:$BH$61,'FD mesh'!$B$84:$BI$84,$E407:$BL407)+'FD inverse'!$A$61*$C408/Setup!$B$17+INDEX('FD inverse'!$A$61:$BH$61,1,'FD mesh'!$B$15+1)*Setup!$B$22</f>
        <v>0</v>
      </c>
      <c r="BL408" s="0" t="n">
        <f aca="false">SUMPRODUCT('FD inverse'!$A$62:$BH$62,'FD mesh'!$B$84:$BI$84,$E407:$BL407)+'FD inverse'!$A$62*$C408/Setup!$B$17+INDEX('FD inverse'!$A$62:$BH$62,1,'FD mesh'!$B$15+1)*Setup!$B$22</f>
        <v>0</v>
      </c>
    </row>
    <row r="409" customFormat="false" ht="15" hidden="false" customHeight="false" outlineLevel="0" collapsed="false">
      <c r="A409" s="0" t="n">
        <v>404</v>
      </c>
      <c r="B409" s="0" t="n">
        <f aca="false">A409*Setup!$B$11/3600</f>
        <v>33.6666666666667</v>
      </c>
      <c r="C409" s="0" t="n">
        <f aca="false">Setup!$B$7+Setup!$B$8*COS(2*PI()*(B409-Setup!$B$9)/24)</f>
        <v>23.6513770290094</v>
      </c>
      <c r="D409" s="0" t="n">
        <f aca="false">(C409-E409)/Setup!$B$17</f>
        <v>7.97027513269929</v>
      </c>
      <c r="E409" s="0" t="n">
        <f aca="false">SUMPRODUCT('FD inverse'!$A$3:$BH$3,'FD mesh'!$B$84:$BI$84,$E408:$BL408)+'FD inverse'!$A$3*$C409/Setup!$B$17+INDEX('FD inverse'!$A$3:$BH$3,1,'FD mesh'!$B$15+1)*Setup!$B$22</f>
        <v>22.6152412617585</v>
      </c>
      <c r="F409" s="0" t="n">
        <f aca="false">SUMPRODUCT('FD inverse'!$A$4:$BH$4,'FD mesh'!$B$84:$BI$84,$E408:$BL408)+'FD inverse'!$A$4*$C409/Setup!$B$17+INDEX('FD inverse'!$A$4:$BH$4,1,'FD mesh'!$B$15+1)*Setup!$B$22</f>
        <v>22.3897476452665</v>
      </c>
      <c r="G409" s="0" t="n">
        <f aca="false">SUMPRODUCT('FD inverse'!$A$5:$BH$5,'FD mesh'!$B$84:$BI$84,$E408:$BL408)+'FD inverse'!$A$5*$C409/Setup!$B$17+INDEX('FD inverse'!$A$5:$BH$5,1,'FD mesh'!$B$15+1)*Setup!$B$22</f>
        <v>22.184453234166</v>
      </c>
      <c r="H409" s="0" t="n">
        <f aca="false">SUMPRODUCT('FD inverse'!$A$6:$BH$6,'FD mesh'!$B$84:$BI$84,$E408:$BL408)+'FD inverse'!$A$6*$C409/Setup!$B$17+INDEX('FD inverse'!$A$6:$BH$6,1,'FD mesh'!$B$15+1)*Setup!$B$22</f>
        <v>21.5232704578725</v>
      </c>
      <c r="I409" s="0" t="n">
        <f aca="false">SUMPRODUCT('FD inverse'!$A$7:$BH$7,'FD mesh'!$B$84:$BI$84,$E408:$BL408)+'FD inverse'!$A$7*$C409/Setup!$B$17+INDEX('FD inverse'!$A$7:$BH$7,1,'FD mesh'!$B$15+1)*Setup!$B$22</f>
        <v>21.46916326153</v>
      </c>
      <c r="J409" s="0" t="n">
        <f aca="false">SUMPRODUCT('FD inverse'!$A$8:$BH$8,'FD mesh'!$B$84:$BI$84,$E408:$BL408)+'FD inverse'!$A$8*$C409/Setup!$B$17+INDEX('FD inverse'!$A$8:$BH$8,1,'FD mesh'!$B$15+1)*Setup!$B$22</f>
        <v>21.4226607715207</v>
      </c>
      <c r="K409" s="0" t="n">
        <f aca="false">SUMPRODUCT('FD inverse'!$A$9:$BH$9,'FD mesh'!$B$84:$BI$84,$E408:$BL408)+'FD inverse'!$A$9*$C409/Setup!$B$17+INDEX('FD inverse'!$A$9:$BH$9,1,'FD mesh'!$B$15+1)*Setup!$B$22</f>
        <v>21.382687509347</v>
      </c>
      <c r="L409" s="0" t="n">
        <f aca="false">SUMPRODUCT('FD inverse'!$A$10:$BH$10,'FD mesh'!$B$84:$BI$84,$E408:$BL408)+'FD inverse'!$A$10*$C409/Setup!$B$17+INDEX('FD inverse'!$A$10:$BH$10,1,'FD mesh'!$B$15+1)*Setup!$B$22</f>
        <v>21.3482965848636</v>
      </c>
      <c r="M409" s="0" t="n">
        <f aca="false">SUMPRODUCT('FD inverse'!$A$11:$BH$11,'FD mesh'!$B$84:$BI$84,$E408:$BL408)+'FD inverse'!$A$11*$C409/Setup!$B$17+INDEX('FD inverse'!$A$11:$BH$11,1,'FD mesh'!$B$15+1)*Setup!$B$22</f>
        <v>21.3186689174053</v>
      </c>
      <c r="N409" s="0" t="n">
        <f aca="false">SUMPRODUCT('FD inverse'!$A$12:$BH$12,'FD mesh'!$B$84:$BI$84,$E408:$BL408)+'FD inverse'!$A$12*$C409/Setup!$B$17+INDEX('FD inverse'!$A$12:$BH$12,1,'FD mesh'!$B$15+1)*Setup!$B$22</f>
        <v>21.2931121819363</v>
      </c>
      <c r="O409" s="0" t="n">
        <f aca="false">SUMPRODUCT('FD inverse'!$A$13:$BH$13,'FD mesh'!$B$84:$BI$84,$E408:$BL408)+'FD inverse'!$A$13*$C409/Setup!$B$17+INDEX('FD inverse'!$A$13:$BH$13,1,'FD mesh'!$B$15+1)*Setup!$B$22</f>
        <v>21.2710596267064</v>
      </c>
      <c r="P409" s="0" t="n">
        <f aca="false">SUMPRODUCT('FD inverse'!$A$14:$BH$14,'FD mesh'!$B$84:$BI$84,$E408:$BL408)+'FD inverse'!$A$14*$C409/Setup!$B$17+INDEX('FD inverse'!$A$14:$BH$14,1,'FD mesh'!$B$15+1)*Setup!$B$22</f>
        <v>21.2520688860393</v>
      </c>
      <c r="Q409" s="0" t="n">
        <f aca="false">SUMPRODUCT('FD inverse'!$A$15:$BH$15,'FD mesh'!$B$84:$BI$84,$E408:$BL408)+'FD inverse'!$A$15*$C409/Setup!$B$17+INDEX('FD inverse'!$A$15:$BH$15,1,'FD mesh'!$B$15+1)*Setup!$B$22</f>
        <v>21.2358208892155</v>
      </c>
      <c r="R409" s="0" t="n">
        <f aca="false">SUMPRODUCT('FD inverse'!$A$16:$BH$16,'FD mesh'!$B$84:$BI$84,$E408:$BL408)+'FD inverse'!$A$16*$C409/Setup!$B$17+INDEX('FD inverse'!$A$16:$BH$16,1,'FD mesh'!$B$15+1)*Setup!$B$22</f>
        <v>21.2221189439613</v>
      </c>
      <c r="S409" s="0" t="n">
        <f aca="false">SUMPRODUCT('FD inverse'!$A$17:$BH$17,'FD mesh'!$B$84:$BI$84,$E408:$BL408)+'FD inverse'!$A$17*$C409/Setup!$B$17+INDEX('FD inverse'!$A$17:$BH$17,1,'FD mesh'!$B$15+1)*Setup!$B$22</f>
        <v>20.8202479930306</v>
      </c>
      <c r="T409" s="0" t="n">
        <f aca="false">SUMPRODUCT('FD inverse'!$A$18:$BH$18,'FD mesh'!$B$84:$BI$84,$E408:$BL408)+'FD inverse'!$A$18*$C409/Setup!$B$17+INDEX('FD inverse'!$A$18:$BH$18,1,'FD mesh'!$B$15+1)*Setup!$B$22</f>
        <v>20.4193934081317</v>
      </c>
      <c r="U409" s="0" t="n">
        <f aca="false">SUMPRODUCT('FD inverse'!$A$19:$BH$19,'FD mesh'!$B$84:$BI$84,$E408:$BL408)+'FD inverse'!$A$19*$C409/Setup!$B$17+INDEX('FD inverse'!$A$19:$BH$19,1,'FD mesh'!$B$15+1)*Setup!$B$22</f>
        <v>20.0193668843523</v>
      </c>
      <c r="V409" s="0" t="n">
        <f aca="false">SUMPRODUCT('FD inverse'!$A$20:$BH$20,'FD mesh'!$B$84:$BI$84,$E408:$BL408)+'FD inverse'!$A$20*$C409/Setup!$B$17+INDEX('FD inverse'!$A$20:$BH$20,1,'FD mesh'!$B$15+1)*Setup!$B$22</f>
        <v>19.6200058310656</v>
      </c>
      <c r="W409" s="0" t="n">
        <f aca="false">SUMPRODUCT('FD inverse'!$A$21:$BH$21,'FD mesh'!$B$84:$BI$84,$E408:$BL408)+'FD inverse'!$A$21*$C409/Setup!$B$17+INDEX('FD inverse'!$A$21:$BH$21,1,'FD mesh'!$B$15+1)*Setup!$B$22</f>
        <v>19.221171202274</v>
      </c>
      <c r="X409" s="0" t="n">
        <f aca="false">SUMPRODUCT('FD inverse'!$A$22:$BH$22,'FD mesh'!$B$84:$BI$84,$E408:$BL408)+'FD inverse'!$A$22*$C409/Setup!$B$17+INDEX('FD inverse'!$A$22:$BH$22,1,'FD mesh'!$B$15+1)*Setup!$B$22</f>
        <v>18.8227453697544</v>
      </c>
      <c r="Y409" s="0" t="n">
        <f aca="false">SUMPRODUCT('FD inverse'!$A$23:$BH$23,'FD mesh'!$B$84:$BI$84,$E408:$BL408)+'FD inverse'!$A$23*$C409/Setup!$B$17+INDEX('FD inverse'!$A$23:$BH$23,1,'FD mesh'!$B$15+1)*Setup!$B$22</f>
        <v>18.4246300395532</v>
      </c>
      <c r="Z409" s="0" t="n">
        <f aca="false">SUMPRODUCT('FD inverse'!$A$24:$BH$24,'FD mesh'!$B$84:$BI$84,$E408:$BL408)+'FD inverse'!$A$24*$C409/Setup!$B$17+INDEX('FD inverse'!$A$24:$BH$24,1,'FD mesh'!$B$15+1)*Setup!$B$22</f>
        <v>18.0267442114154</v>
      </c>
      <c r="AA409" s="0" t="n">
        <f aca="false">SUMPRODUCT('FD inverse'!$A$25:$BH$25,'FD mesh'!$B$84:$BI$84,$E408:$BL408)+'FD inverse'!$A$25*$C409/Setup!$B$17+INDEX('FD inverse'!$A$25:$BH$25,1,'FD mesh'!$B$15+1)*Setup!$B$22</f>
        <v>17.6290221798527</v>
      </c>
      <c r="AB409" s="0" t="n">
        <f aca="false">SUMPRODUCT('FD inverse'!$A$26:$BH$26,'FD mesh'!$B$84:$BI$84,$E408:$BL408)+'FD inverse'!$A$26*$C409/Setup!$B$17+INDEX('FD inverse'!$A$26:$BH$26,1,'FD mesh'!$B$15+1)*Setup!$B$22</f>
        <v>17.2314115747777</v>
      </c>
      <c r="AC409" s="0" t="n">
        <f aca="false">SUMPRODUCT('FD inverse'!$A$27:$BH$27,'FD mesh'!$B$84:$BI$84,$E408:$BL408)+'FD inverse'!$A$27*$C409/Setup!$B$17+INDEX('FD inverse'!$A$27:$BH$27,1,'FD mesh'!$B$15+1)*Setup!$B$22</f>
        <v>16.833871438935</v>
      </c>
      <c r="AD409" s="0" t="n">
        <f aca="false">SUMPRODUCT('FD inverse'!$A$28:$BH$28,'FD mesh'!$B$84:$BI$84,$E408:$BL408)+'FD inverse'!$A$28*$C409/Setup!$B$17+INDEX('FD inverse'!$A$28:$BH$28,1,'FD mesh'!$B$15+1)*Setup!$B$22</f>
        <v>16.4363703387556</v>
      </c>
      <c r="AE409" s="0" t="n">
        <f aca="false">SUMPRODUCT('FD inverse'!$A$29:$BH$29,'FD mesh'!$B$84:$BI$84,$E408:$BL408)+'FD inverse'!$A$29*$C409/Setup!$B$17+INDEX('FD inverse'!$A$29:$BH$29,1,'FD mesh'!$B$15+1)*Setup!$B$22</f>
        <v>16.0388845047415</v>
      </c>
      <c r="AF409" s="0" t="n">
        <f aca="false">SUMPRODUCT('FD inverse'!$A$30:$BH$30,'FD mesh'!$B$84:$BI$84,$E408:$BL408)+'FD inverse'!$A$30*$C409/Setup!$B$17+INDEX('FD inverse'!$A$30:$BH$30,1,'FD mesh'!$B$15+1)*Setup!$B$22</f>
        <v>15.641395997056</v>
      </c>
      <c r="AG409" s="0" t="n">
        <f aca="false">SUMPRODUCT('FD inverse'!$A$31:$BH$31,'FD mesh'!$B$84:$BI$84,$E408:$BL408)+'FD inverse'!$A$31*$C409/Setup!$B$17+INDEX('FD inverse'!$A$31:$BH$31,1,'FD mesh'!$B$15+1)*Setup!$B$22</f>
        <v>15.2438908916411</v>
      </c>
      <c r="AH409" s="0" t="n">
        <f aca="false">SUMPRODUCT('FD inverse'!$A$32:$BH$32,'FD mesh'!$B$84:$BI$84,$E408:$BL408)+'FD inverse'!$A$32*$C409/Setup!$B$17+INDEX('FD inverse'!$A$32:$BH$32,1,'FD mesh'!$B$15+1)*Setup!$B$22</f>
        <v>15.2271116035428</v>
      </c>
      <c r="AI409" s="0" t="n">
        <f aca="false">SUMPRODUCT('FD inverse'!$A$33:$BH$33,'FD mesh'!$B$84:$BI$84,$E408:$BL408)+'FD inverse'!$A$33*$C409/Setup!$B$17+INDEX('FD inverse'!$A$33:$BH$33,1,'FD mesh'!$B$15+1)*Setup!$B$22</f>
        <v>15.2102834295421</v>
      </c>
      <c r="AJ409" s="0" t="n">
        <f aca="false">SUMPRODUCT('FD inverse'!$A$34:$BH$34,'FD mesh'!$B$84:$BI$84,$E408:$BL408)+'FD inverse'!$A$34*$C409/Setup!$B$17+INDEX('FD inverse'!$A$34:$BH$34,1,'FD mesh'!$B$15+1)*Setup!$B$22</f>
        <v>15.1934072340623</v>
      </c>
      <c r="AK409" s="0" t="n">
        <f aca="false">SUMPRODUCT('FD inverse'!$A$35:$BH$35,'FD mesh'!$B$84:$BI$84,$E408:$BL408)+'FD inverse'!$A$35*$C409/Setup!$B$17+INDEX('FD inverse'!$A$35:$BH$35,1,'FD mesh'!$B$15+1)*Setup!$B$22</f>
        <v>15.1764847594998</v>
      </c>
      <c r="AL409" s="0" t="n">
        <f aca="false">SUMPRODUCT('FD inverse'!$A$36:$BH$36,'FD mesh'!$B$84:$BI$84,$E408:$BL408)+'FD inverse'!$A$36*$C409/Setup!$B$17+INDEX('FD inverse'!$A$36:$BH$36,1,'FD mesh'!$B$15+1)*Setup!$B$22</f>
        <v>15.1595184662125</v>
      </c>
      <c r="AM409" s="0" t="n">
        <f aca="false">SUMPRODUCT('FD inverse'!$A$37:$BH$37,'FD mesh'!$B$84:$BI$84,$E408:$BL408)+'FD inverse'!$A$37*$C409/Setup!$B$17+INDEX('FD inverse'!$A$37:$BH$37,1,'FD mesh'!$B$15+1)*Setup!$B$22</f>
        <v>15.1425113949394</v>
      </c>
      <c r="AN409" s="0" t="n">
        <f aca="false">SUMPRODUCT('FD inverse'!$A$38:$BH$38,'FD mesh'!$B$84:$BI$84,$E408:$BL408)+'FD inverse'!$A$38*$C409/Setup!$B$17+INDEX('FD inverse'!$A$38:$BH$38,1,'FD mesh'!$B$15+1)*Setup!$B$22</f>
        <v>15.1254670499867</v>
      </c>
      <c r="AO409" s="0" t="n">
        <f aca="false">SUMPRODUCT('FD inverse'!$A$39:$BH$39,'FD mesh'!$B$84:$BI$84,$E408:$BL408)+'FD inverse'!$A$39*$C409/Setup!$B$17+INDEX('FD inverse'!$A$39:$BH$39,1,'FD mesh'!$B$15+1)*Setup!$B$22</f>
        <v>15.1083893014099</v>
      </c>
      <c r="AP409" s="0" t="n">
        <f aca="false">SUMPRODUCT('FD inverse'!$A$40:$BH$40,'FD mesh'!$B$84:$BI$84,$E408:$BL408)+'FD inverse'!$A$40*$C409/Setup!$B$17+INDEX('FD inverse'!$A$40:$BH$40,1,'FD mesh'!$B$15+1)*Setup!$B$22</f>
        <v>15.0912823043356</v>
      </c>
      <c r="AQ409" s="0" t="n">
        <f aca="false">SUMPRODUCT('FD inverse'!$A$41:$BH$41,'FD mesh'!$B$84:$BI$84,$E408:$BL408)+'FD inverse'!$A$41*$C409/Setup!$B$17+INDEX('FD inverse'!$A$41:$BH$41,1,'FD mesh'!$B$15+1)*Setup!$B$22</f>
        <v>15.074150433497</v>
      </c>
      <c r="AR409" s="0" t="n">
        <f aca="false">SUMPRODUCT('FD inverse'!$A$42:$BH$42,'FD mesh'!$B$84:$BI$84,$E408:$BL408)+'FD inverse'!$A$42*$C409/Setup!$B$17+INDEX('FD inverse'!$A$42:$BH$42,1,'FD mesh'!$B$15+1)*Setup!$B$22</f>
        <v>15.0569982309944</v>
      </c>
      <c r="AS409" s="0" t="n">
        <f aca="false">SUMPRODUCT('FD inverse'!$A$43:$BH$43,'FD mesh'!$B$84:$BI$84,$E408:$BL408)+'FD inverse'!$A$43*$C409/Setup!$B$17+INDEX('FD inverse'!$A$43:$BH$43,1,'FD mesh'!$B$15+1)*Setup!$B$22</f>
        <v>0</v>
      </c>
      <c r="AT409" s="0" t="n">
        <f aca="false">SUMPRODUCT('FD inverse'!$A$44:$BH$44,'FD mesh'!$B$84:$BI$84,$E408:$BL408)+'FD inverse'!$A$44*$C409/Setup!$B$17+INDEX('FD inverse'!$A$44:$BH$44,1,'FD mesh'!$B$15+1)*Setup!$B$22</f>
        <v>0</v>
      </c>
      <c r="AU409" s="0" t="n">
        <f aca="false">SUMPRODUCT('FD inverse'!$A$45:$BH$45,'FD mesh'!$B$84:$BI$84,$E408:$BL408)+'FD inverse'!$A$45*$C409/Setup!$B$17+INDEX('FD inverse'!$A$45:$BH$45,1,'FD mesh'!$B$15+1)*Setup!$B$22</f>
        <v>0</v>
      </c>
      <c r="AV409" s="0" t="n">
        <f aca="false">SUMPRODUCT('FD inverse'!$A$46:$BH$46,'FD mesh'!$B$84:$BI$84,$E408:$BL408)+'FD inverse'!$A$46*$C409/Setup!$B$17+INDEX('FD inverse'!$A$46:$BH$46,1,'FD mesh'!$B$15+1)*Setup!$B$22</f>
        <v>0</v>
      </c>
      <c r="AW409" s="0" t="n">
        <f aca="false">SUMPRODUCT('FD inverse'!$A$47:$BH$47,'FD mesh'!$B$84:$BI$84,$E408:$BL408)+'FD inverse'!$A$47*$C409/Setup!$B$17+INDEX('FD inverse'!$A$47:$BH$47,1,'FD mesh'!$B$15+1)*Setup!$B$22</f>
        <v>0</v>
      </c>
      <c r="AX409" s="0" t="n">
        <f aca="false">SUMPRODUCT('FD inverse'!$A$48:$BH$48,'FD mesh'!$B$84:$BI$84,$E408:$BL408)+'FD inverse'!$A$48*$C409/Setup!$B$17+INDEX('FD inverse'!$A$48:$BH$48,1,'FD mesh'!$B$15+1)*Setup!$B$22</f>
        <v>0</v>
      </c>
      <c r="AY409" s="0" t="n">
        <f aca="false">SUMPRODUCT('FD inverse'!$A$49:$BH$49,'FD mesh'!$B$84:$BI$84,$E408:$BL408)+'FD inverse'!$A$49*$C409/Setup!$B$17+INDEX('FD inverse'!$A$49:$BH$49,1,'FD mesh'!$B$15+1)*Setup!$B$22</f>
        <v>0</v>
      </c>
      <c r="AZ409" s="0" t="n">
        <f aca="false">SUMPRODUCT('FD inverse'!$A$50:$BH$50,'FD mesh'!$B$84:$BI$84,$E408:$BL408)+'FD inverse'!$A$50*$C409/Setup!$B$17+INDEX('FD inverse'!$A$50:$BH$50,1,'FD mesh'!$B$15+1)*Setup!$B$22</f>
        <v>0</v>
      </c>
      <c r="BA409" s="0" t="n">
        <f aca="false">SUMPRODUCT('FD inverse'!$A$51:$BH$51,'FD mesh'!$B$84:$BI$84,$E408:$BL408)+'FD inverse'!$A$51*$C409/Setup!$B$17+INDEX('FD inverse'!$A$51:$BH$51,1,'FD mesh'!$B$15+1)*Setup!$B$22</f>
        <v>0</v>
      </c>
      <c r="BB409" s="0" t="n">
        <f aca="false">SUMPRODUCT('FD inverse'!$A$52:$BH$52,'FD mesh'!$B$84:$BI$84,$E408:$BL408)+'FD inverse'!$A$52*$C409/Setup!$B$17+INDEX('FD inverse'!$A$52:$BH$52,1,'FD mesh'!$B$15+1)*Setup!$B$22</f>
        <v>0</v>
      </c>
      <c r="BC409" s="0" t="n">
        <f aca="false">SUMPRODUCT('FD inverse'!$A$53:$BH$53,'FD mesh'!$B$84:$BI$84,$E408:$BL408)+'FD inverse'!$A$53*$C409/Setup!$B$17+INDEX('FD inverse'!$A$53:$BH$53,1,'FD mesh'!$B$15+1)*Setup!$B$22</f>
        <v>0</v>
      </c>
      <c r="BD409" s="0" t="n">
        <f aca="false">SUMPRODUCT('FD inverse'!$A$54:$BH$54,'FD mesh'!$B$84:$BI$84,$E408:$BL408)+'FD inverse'!$A$54*$C409/Setup!$B$17+INDEX('FD inverse'!$A$54:$BH$54,1,'FD mesh'!$B$15+1)*Setup!$B$22</f>
        <v>0</v>
      </c>
      <c r="BE409" s="0" t="n">
        <f aca="false">SUMPRODUCT('FD inverse'!$A$55:$BH$55,'FD mesh'!$B$84:$BI$84,$E408:$BL408)+'FD inverse'!$A$55*$C409/Setup!$B$17+INDEX('FD inverse'!$A$55:$BH$55,1,'FD mesh'!$B$15+1)*Setup!$B$22</f>
        <v>0</v>
      </c>
      <c r="BF409" s="0" t="n">
        <f aca="false">SUMPRODUCT('FD inverse'!$A$56:$BH$56,'FD mesh'!$B$84:$BI$84,$E408:$BL408)+'FD inverse'!$A$56*$C409/Setup!$B$17+INDEX('FD inverse'!$A$56:$BH$56,1,'FD mesh'!$B$15+1)*Setup!$B$22</f>
        <v>0</v>
      </c>
      <c r="BG409" s="0" t="n">
        <f aca="false">SUMPRODUCT('FD inverse'!$A$57:$BH$57,'FD mesh'!$B$84:$BI$84,$E408:$BL408)+'FD inverse'!$A$57*$C409/Setup!$B$17+INDEX('FD inverse'!$A$57:$BH$57,1,'FD mesh'!$B$15+1)*Setup!$B$22</f>
        <v>0</v>
      </c>
      <c r="BH409" s="0" t="n">
        <f aca="false">SUMPRODUCT('FD inverse'!$A$58:$BH$58,'FD mesh'!$B$84:$BI$84,$E408:$BL408)+'FD inverse'!$A$58*$C409/Setup!$B$17+INDEX('FD inverse'!$A$58:$BH$58,1,'FD mesh'!$B$15+1)*Setup!$B$22</f>
        <v>0</v>
      </c>
      <c r="BI409" s="0" t="n">
        <f aca="false">SUMPRODUCT('FD inverse'!$A$59:$BH$59,'FD mesh'!$B$84:$BI$84,$E408:$BL408)+'FD inverse'!$A$59*$C409/Setup!$B$17+INDEX('FD inverse'!$A$59:$BH$59,1,'FD mesh'!$B$15+1)*Setup!$B$22</f>
        <v>0</v>
      </c>
      <c r="BJ409" s="0" t="n">
        <f aca="false">SUMPRODUCT('FD inverse'!$A$60:$BH$60,'FD mesh'!$B$84:$BI$84,$E408:$BL408)+'FD inverse'!$A$60*$C409/Setup!$B$17+INDEX('FD inverse'!$A$60:$BH$60,1,'FD mesh'!$B$15+1)*Setup!$B$22</f>
        <v>0</v>
      </c>
      <c r="BK409" s="0" t="n">
        <f aca="false">SUMPRODUCT('FD inverse'!$A$61:$BH$61,'FD mesh'!$B$84:$BI$84,$E408:$BL408)+'FD inverse'!$A$61*$C409/Setup!$B$17+INDEX('FD inverse'!$A$61:$BH$61,1,'FD mesh'!$B$15+1)*Setup!$B$22</f>
        <v>0</v>
      </c>
      <c r="BL409" s="0" t="n">
        <f aca="false">SUMPRODUCT('FD inverse'!$A$62:$BH$62,'FD mesh'!$B$84:$BI$84,$E408:$BL408)+'FD inverse'!$A$62*$C409/Setup!$B$17+INDEX('FD inverse'!$A$62:$BH$62,1,'FD mesh'!$B$15+1)*Setup!$B$22</f>
        <v>0</v>
      </c>
    </row>
    <row r="410" customFormat="false" ht="15" hidden="false" customHeight="false" outlineLevel="0" collapsed="false">
      <c r="A410" s="0" t="n">
        <v>405</v>
      </c>
      <c r="B410" s="0" t="n">
        <f aca="false">A410*Setup!$B$11/3600</f>
        <v>33.75</v>
      </c>
      <c r="C410" s="0" t="n">
        <f aca="false">Setup!$B$7+Setup!$B$8*COS(2*PI()*(B410-Setup!$B$9)/24)</f>
        <v>23.7383874830794</v>
      </c>
      <c r="D410" s="0" t="n">
        <f aca="false">(C410-E410)/Setup!$B$17</f>
        <v>8.22202545569939</v>
      </c>
      <c r="E410" s="0" t="n">
        <f aca="false">SUMPRODUCT('FD inverse'!$A$3:$BH$3,'FD mesh'!$B$84:$BI$84,$E409:$BL409)+'FD inverse'!$A$3*$C410/Setup!$B$17+INDEX('FD inverse'!$A$3:$BH$3,1,'FD mesh'!$B$15+1)*Setup!$B$22</f>
        <v>22.6695241738385</v>
      </c>
      <c r="F410" s="0" t="n">
        <f aca="false">SUMPRODUCT('FD inverse'!$A$4:$BH$4,'FD mesh'!$B$84:$BI$84,$E409:$BL409)+'FD inverse'!$A$4*$C410/Setup!$B$17+INDEX('FD inverse'!$A$4:$BH$4,1,'FD mesh'!$B$15+1)*Setup!$B$22</f>
        <v>22.4366011811267</v>
      </c>
      <c r="G410" s="0" t="n">
        <f aca="false">SUMPRODUCT('FD inverse'!$A$5:$BH$5,'FD mesh'!$B$84:$BI$84,$E409:$BL409)+'FD inverse'!$A$5*$C410/Setup!$B$17+INDEX('FD inverse'!$A$5:$BH$5,1,'FD mesh'!$B$15+1)*Setup!$B$22</f>
        <v>22.2240139244654</v>
      </c>
      <c r="H410" s="0" t="n">
        <f aca="false">SUMPRODUCT('FD inverse'!$A$6:$BH$6,'FD mesh'!$B$84:$BI$84,$E409:$BL409)+'FD inverse'!$A$6*$C410/Setup!$B$17+INDEX('FD inverse'!$A$6:$BH$6,1,'FD mesh'!$B$15+1)*Setup!$B$22</f>
        <v>21.53856707876</v>
      </c>
      <c r="I410" s="0" t="n">
        <f aca="false">SUMPRODUCT('FD inverse'!$A$7:$BH$7,'FD mesh'!$B$84:$BI$84,$E409:$BL409)+'FD inverse'!$A$7*$C410/Setup!$B$17+INDEX('FD inverse'!$A$7:$BH$7,1,'FD mesh'!$B$15+1)*Setup!$B$22</f>
        <v>21.4824203434136</v>
      </c>
      <c r="J410" s="0" t="n">
        <f aca="false">SUMPRODUCT('FD inverse'!$A$8:$BH$8,'FD mesh'!$B$84:$BI$84,$E409:$BL409)+'FD inverse'!$A$8*$C410/Setup!$B$17+INDEX('FD inverse'!$A$8:$BH$8,1,'FD mesh'!$B$15+1)*Setup!$B$22</f>
        <v>21.4340948953143</v>
      </c>
      <c r="K410" s="0" t="n">
        <f aca="false">SUMPRODUCT('FD inverse'!$A$9:$BH$9,'FD mesh'!$B$84:$BI$84,$E409:$BL409)+'FD inverse'!$A$9*$C410/Setup!$B$17+INDEX('FD inverse'!$A$9:$BH$9,1,'FD mesh'!$B$15+1)*Setup!$B$22</f>
        <v>21.3925152429633</v>
      </c>
      <c r="L410" s="0" t="n">
        <f aca="false">SUMPRODUCT('FD inverse'!$A$10:$BH$10,'FD mesh'!$B$84:$BI$84,$E409:$BL409)+'FD inverse'!$A$10*$C410/Setup!$B$17+INDEX('FD inverse'!$A$10:$BH$10,1,'FD mesh'!$B$15+1)*Setup!$B$22</f>
        <v>21.3567336635422</v>
      </c>
      <c r="M410" s="0" t="n">
        <f aca="false">SUMPRODUCT('FD inverse'!$A$11:$BH$11,'FD mesh'!$B$84:$BI$84,$E409:$BL409)+'FD inverse'!$A$11*$C410/Setup!$B$17+INDEX('FD inverse'!$A$11:$BH$11,1,'FD mesh'!$B$15+1)*Setup!$B$22</f>
        <v>21.3259297116602</v>
      </c>
      <c r="N410" s="0" t="n">
        <f aca="false">SUMPRODUCT('FD inverse'!$A$12:$BH$12,'FD mesh'!$B$84:$BI$84,$E409:$BL409)+'FD inverse'!$A$12*$C410/Setup!$B$17+INDEX('FD inverse'!$A$12:$BH$12,1,'FD mesh'!$B$15+1)*Setup!$B$22</f>
        <v>21.2994094142058</v>
      </c>
      <c r="O410" s="0" t="n">
        <f aca="false">SUMPRODUCT('FD inverse'!$A$13:$BH$13,'FD mesh'!$B$84:$BI$84,$E409:$BL409)+'FD inverse'!$A$13*$C410/Setup!$B$17+INDEX('FD inverse'!$A$13:$BH$13,1,'FD mesh'!$B$15+1)*Setup!$B$22</f>
        <v>21.2766042980315</v>
      </c>
      <c r="P410" s="0" t="n">
        <f aca="false">SUMPRODUCT('FD inverse'!$A$14:$BH$14,'FD mesh'!$B$84:$BI$84,$E409:$BL409)+'FD inverse'!$A$14*$C410/Setup!$B$17+INDEX('FD inverse'!$A$14:$BH$14,1,'FD mesh'!$B$15+1)*Setup!$B$22</f>
        <v>21.2570703743793</v>
      </c>
      <c r="Q410" s="0" t="n">
        <f aca="false">SUMPRODUCT('FD inverse'!$A$15:$BH$15,'FD mesh'!$B$84:$BI$84,$E409:$BL409)+'FD inverse'!$A$15*$C410/Setup!$B$17+INDEX('FD inverse'!$A$15:$BH$15,1,'FD mesh'!$B$15+1)*Setup!$B$22</f>
        <v>21.2404871813111</v>
      </c>
      <c r="R410" s="0" t="n">
        <f aca="false">SUMPRODUCT('FD inverse'!$A$16:$BH$16,'FD mesh'!$B$84:$BI$84,$E409:$BL409)+'FD inverse'!$A$16*$C410/Setup!$B$17+INDEX('FD inverse'!$A$16:$BH$16,1,'FD mesh'!$B$15+1)*Setup!$B$22</f>
        <v>21.2266569629306</v>
      </c>
      <c r="S410" s="0" t="n">
        <f aca="false">SUMPRODUCT('FD inverse'!$A$17:$BH$17,'FD mesh'!$B$84:$BI$84,$E409:$BL409)+'FD inverse'!$A$17*$C410/Setup!$B$17+INDEX('FD inverse'!$A$17:$BH$17,1,'FD mesh'!$B$15+1)*Setup!$B$22</f>
        <v>20.8240254491442</v>
      </c>
      <c r="T410" s="0" t="n">
        <f aca="false">SUMPRODUCT('FD inverse'!$A$18:$BH$18,'FD mesh'!$B$84:$BI$84,$E409:$BL409)+'FD inverse'!$A$18*$C410/Setup!$B$17+INDEX('FD inverse'!$A$18:$BH$18,1,'FD mesh'!$B$15+1)*Setup!$B$22</f>
        <v>20.4225055867283</v>
      </c>
      <c r="U410" s="0" t="n">
        <f aca="false">SUMPRODUCT('FD inverse'!$A$19:$BH$19,'FD mesh'!$B$84:$BI$84,$E409:$BL409)+'FD inverse'!$A$19*$C410/Setup!$B$17+INDEX('FD inverse'!$A$19:$BH$19,1,'FD mesh'!$B$15+1)*Setup!$B$22</f>
        <v>20.0219015940138</v>
      </c>
      <c r="V410" s="0" t="n">
        <f aca="false">SUMPRODUCT('FD inverse'!$A$20:$BH$20,'FD mesh'!$B$84:$BI$84,$E409:$BL409)+'FD inverse'!$A$20*$C410/Setup!$B$17+INDEX('FD inverse'!$A$20:$BH$20,1,'FD mesh'!$B$15+1)*Setup!$B$22</f>
        <v>19.6220435301424</v>
      </c>
      <c r="W410" s="0" t="n">
        <f aca="false">SUMPRODUCT('FD inverse'!$A$21:$BH$21,'FD mesh'!$B$84:$BI$84,$E409:$BL409)+'FD inverse'!$A$21*$C410/Setup!$B$17+INDEX('FD inverse'!$A$21:$BH$21,1,'FD mesh'!$B$15+1)*Setup!$B$22</f>
        <v>19.2227851319994</v>
      </c>
      <c r="X410" s="0" t="n">
        <f aca="false">SUMPRODUCT('FD inverse'!$A$22:$BH$22,'FD mesh'!$B$84:$BI$84,$E409:$BL409)+'FD inverse'!$A$22*$C410/Setup!$B$17+INDEX('FD inverse'!$A$22:$BH$22,1,'FD mesh'!$B$15+1)*Setup!$B$22</f>
        <v>18.8240016903185</v>
      </c>
      <c r="Y410" s="0" t="n">
        <f aca="false">SUMPRODUCT('FD inverse'!$A$23:$BH$23,'FD mesh'!$B$84:$BI$84,$E409:$BL409)+'FD inverse'!$A$23*$C410/Setup!$B$17+INDEX('FD inverse'!$A$23:$BH$23,1,'FD mesh'!$B$15+1)*Setup!$B$22</f>
        <v>18.4255879658321</v>
      </c>
      <c r="Z410" s="0" t="n">
        <f aca="false">SUMPRODUCT('FD inverse'!$A$24:$BH$24,'FD mesh'!$B$84:$BI$84,$E409:$BL409)+'FD inverse'!$A$24*$C410/Setup!$B$17+INDEX('FD inverse'!$A$24:$BH$24,1,'FD mesh'!$B$15+1)*Setup!$B$22</f>
        <v>18.0274561453649</v>
      </c>
      <c r="AA410" s="0" t="n">
        <f aca="false">SUMPRODUCT('FD inverse'!$A$25:$BH$25,'FD mesh'!$B$84:$BI$84,$E409:$BL409)+'FD inverse'!$A$25*$C410/Setup!$B$17+INDEX('FD inverse'!$A$25:$BH$25,1,'FD mesh'!$B$15+1)*Setup!$B$22</f>
        <v>17.6295338368886</v>
      </c>
      <c r="AB410" s="0" t="n">
        <f aca="false">SUMPRODUCT('FD inverse'!$A$26:$BH$26,'FD mesh'!$B$84:$BI$84,$E409:$BL409)+'FD inverse'!$A$26*$C410/Setup!$B$17+INDEX('FD inverse'!$A$26:$BH$26,1,'FD mesh'!$B$15+1)*Setup!$B$22</f>
        <v>17.2317621017686</v>
      </c>
      <c r="AC410" s="0" t="n">
        <f aca="false">SUMPRODUCT('FD inverse'!$A$27:$BH$27,'FD mesh'!$B$84:$BI$84,$E409:$BL409)+'FD inverse'!$A$27*$C410/Setup!$B$17+INDEX('FD inverse'!$A$27:$BH$27,1,'FD mesh'!$B$15+1)*Setup!$B$22</f>
        <v>16.8340935217345</v>
      </c>
      <c r="AD410" s="0" t="n">
        <f aca="false">SUMPRODUCT('FD inverse'!$A$28:$BH$28,'FD mesh'!$B$84:$BI$84,$E409:$BL409)+'FD inverse'!$A$28*$C410/Setup!$B$17+INDEX('FD inverse'!$A$28:$BH$28,1,'FD mesh'!$B$15+1)*Setup!$B$22</f>
        <v>16.4364902974956</v>
      </c>
      <c r="AE410" s="0" t="n">
        <f aca="false">SUMPRODUCT('FD inverse'!$A$29:$BH$29,'FD mesh'!$B$84:$BI$84,$E409:$BL409)+'FD inverse'!$A$29*$C410/Setup!$B$17+INDEX('FD inverse'!$A$29:$BH$29,1,'FD mesh'!$B$15+1)*Setup!$B$22</f>
        <v>16.0389223754003</v>
      </c>
      <c r="AF410" s="0" t="n">
        <f aca="false">SUMPRODUCT('FD inverse'!$A$30:$BH$30,'FD mesh'!$B$84:$BI$84,$E409:$BL409)+'FD inverse'!$A$30*$C410/Setup!$B$17+INDEX('FD inverse'!$A$30:$BH$30,1,'FD mesh'!$B$15+1)*Setup!$B$22</f>
        <v>15.6413655980988</v>
      </c>
      <c r="AG410" s="0" t="n">
        <f aca="false">SUMPRODUCT('FD inverse'!$A$31:$BH$31,'FD mesh'!$B$84:$BI$84,$E409:$BL409)+'FD inverse'!$A$31*$C410/Setup!$B$17+INDEX('FD inverse'!$A$31:$BH$31,1,'FD mesh'!$B$15+1)*Setup!$B$22</f>
        <v>15.2437998748185</v>
      </c>
      <c r="AH410" s="0" t="n">
        <f aca="false">SUMPRODUCT('FD inverse'!$A$32:$BH$32,'FD mesh'!$B$84:$BI$84,$E409:$BL409)+'FD inverse'!$A$32*$C410/Setup!$B$17+INDEX('FD inverse'!$A$32:$BH$32,1,'FD mesh'!$B$15+1)*Setup!$B$22</f>
        <v>15.22701937055</v>
      </c>
      <c r="AI410" s="0" t="n">
        <f aca="false">SUMPRODUCT('FD inverse'!$A$33:$BH$33,'FD mesh'!$B$84:$BI$84,$E409:$BL409)+'FD inverse'!$A$33*$C410/Setup!$B$17+INDEX('FD inverse'!$A$33:$BH$33,1,'FD mesh'!$B$15+1)*Setup!$B$22</f>
        <v>15.2101921758162</v>
      </c>
      <c r="AJ410" s="0" t="n">
        <f aca="false">SUMPRODUCT('FD inverse'!$A$34:$BH$34,'FD mesh'!$B$84:$BI$84,$E409:$BL409)+'FD inverse'!$A$34*$C410/Setup!$B$17+INDEX('FD inverse'!$A$34:$BH$34,1,'FD mesh'!$B$15+1)*Setup!$B$22</f>
        <v>15.1933187863446</v>
      </c>
      <c r="AK410" s="0" t="n">
        <f aca="false">SUMPRODUCT('FD inverse'!$A$35:$BH$35,'FD mesh'!$B$84:$BI$84,$E409:$BL409)+'FD inverse'!$A$35*$C410/Setup!$B$17+INDEX('FD inverse'!$A$35:$BH$35,1,'FD mesh'!$B$15+1)*Setup!$B$22</f>
        <v>15.1764006226009</v>
      </c>
      <c r="AL410" s="0" t="n">
        <f aca="false">SUMPRODUCT('FD inverse'!$A$36:$BH$36,'FD mesh'!$B$84:$BI$84,$E409:$BL409)+'FD inverse'!$A$36*$C410/Setup!$B$17+INDEX('FD inverse'!$A$36:$BH$36,1,'FD mesh'!$B$15+1)*Setup!$B$22</f>
        <v>15.1594398668211</v>
      </c>
      <c r="AM410" s="0" t="n">
        <f aca="false">SUMPRODUCT('FD inverse'!$A$37:$BH$37,'FD mesh'!$B$84:$BI$84,$E409:$BL409)+'FD inverse'!$A$37*$C410/Setup!$B$17+INDEX('FD inverse'!$A$37:$BH$37,1,'FD mesh'!$B$15+1)*Setup!$B$22</f>
        <v>15.1424393222191</v>
      </c>
      <c r="AN410" s="0" t="n">
        <f aca="false">SUMPRODUCT('FD inverse'!$A$38:$BH$38,'FD mesh'!$B$84:$BI$84,$E409:$BL409)+'FD inverse'!$A$38*$C410/Setup!$B$17+INDEX('FD inverse'!$A$38:$BH$38,1,'FD mesh'!$B$15+1)*Setup!$B$22</f>
        <v>15.125402292746</v>
      </c>
      <c r="AO410" s="0" t="n">
        <f aca="false">SUMPRODUCT('FD inverse'!$A$39:$BH$39,'FD mesh'!$B$84:$BI$84,$E409:$BL409)+'FD inverse'!$A$39*$C410/Setup!$B$17+INDEX('FD inverse'!$A$39:$BH$39,1,'FD mesh'!$B$15+1)*Setup!$B$22</f>
        <v>15.1083324816661</v>
      </c>
      <c r="AP410" s="0" t="n">
        <f aca="false">SUMPRODUCT('FD inverse'!$A$40:$BH$40,'FD mesh'!$B$84:$BI$84,$E409:$BL409)+'FD inverse'!$A$40*$C410/Setup!$B$17+INDEX('FD inverse'!$A$40:$BH$40,1,'FD mesh'!$B$15+1)*Setup!$B$22</f>
        <v>15.0912339071232</v>
      </c>
      <c r="AQ410" s="0" t="n">
        <f aca="false">SUMPRODUCT('FD inverse'!$A$41:$BH$41,'FD mesh'!$B$84:$BI$84,$E409:$BL409)+'FD inverse'!$A$41*$C410/Setup!$B$17+INDEX('FD inverse'!$A$41:$BH$41,1,'FD mesh'!$B$15+1)*Setup!$B$22</f>
        <v>15.0741108327966</v>
      </c>
      <c r="AR410" s="0" t="n">
        <f aca="false">SUMPRODUCT('FD inverse'!$A$42:$BH$42,'FD mesh'!$B$84:$BI$84,$E409:$BL409)+'FD inverse'!$A$42*$C410/Setup!$B$17+INDEX('FD inverse'!$A$42:$BH$42,1,'FD mesh'!$B$15+1)*Setup!$B$22</f>
        <v>15.0569677116834</v>
      </c>
      <c r="AS410" s="0" t="n">
        <f aca="false">SUMPRODUCT('FD inverse'!$A$43:$BH$43,'FD mesh'!$B$84:$BI$84,$E409:$BL409)+'FD inverse'!$A$43*$C410/Setup!$B$17+INDEX('FD inverse'!$A$43:$BH$43,1,'FD mesh'!$B$15+1)*Setup!$B$22</f>
        <v>0</v>
      </c>
      <c r="AT410" s="0" t="n">
        <f aca="false">SUMPRODUCT('FD inverse'!$A$44:$BH$44,'FD mesh'!$B$84:$BI$84,$E409:$BL409)+'FD inverse'!$A$44*$C410/Setup!$B$17+INDEX('FD inverse'!$A$44:$BH$44,1,'FD mesh'!$B$15+1)*Setup!$B$22</f>
        <v>0</v>
      </c>
      <c r="AU410" s="0" t="n">
        <f aca="false">SUMPRODUCT('FD inverse'!$A$45:$BH$45,'FD mesh'!$B$84:$BI$84,$E409:$BL409)+'FD inverse'!$A$45*$C410/Setup!$B$17+INDEX('FD inverse'!$A$45:$BH$45,1,'FD mesh'!$B$15+1)*Setup!$B$22</f>
        <v>0</v>
      </c>
      <c r="AV410" s="0" t="n">
        <f aca="false">SUMPRODUCT('FD inverse'!$A$46:$BH$46,'FD mesh'!$B$84:$BI$84,$E409:$BL409)+'FD inverse'!$A$46*$C410/Setup!$B$17+INDEX('FD inverse'!$A$46:$BH$46,1,'FD mesh'!$B$15+1)*Setup!$B$22</f>
        <v>0</v>
      </c>
      <c r="AW410" s="0" t="n">
        <f aca="false">SUMPRODUCT('FD inverse'!$A$47:$BH$47,'FD mesh'!$B$84:$BI$84,$E409:$BL409)+'FD inverse'!$A$47*$C410/Setup!$B$17+INDEX('FD inverse'!$A$47:$BH$47,1,'FD mesh'!$B$15+1)*Setup!$B$22</f>
        <v>0</v>
      </c>
      <c r="AX410" s="0" t="n">
        <f aca="false">SUMPRODUCT('FD inverse'!$A$48:$BH$48,'FD mesh'!$B$84:$BI$84,$E409:$BL409)+'FD inverse'!$A$48*$C410/Setup!$B$17+INDEX('FD inverse'!$A$48:$BH$48,1,'FD mesh'!$B$15+1)*Setup!$B$22</f>
        <v>0</v>
      </c>
      <c r="AY410" s="0" t="n">
        <f aca="false">SUMPRODUCT('FD inverse'!$A$49:$BH$49,'FD mesh'!$B$84:$BI$84,$E409:$BL409)+'FD inverse'!$A$49*$C410/Setup!$B$17+INDEX('FD inverse'!$A$49:$BH$49,1,'FD mesh'!$B$15+1)*Setup!$B$22</f>
        <v>0</v>
      </c>
      <c r="AZ410" s="0" t="n">
        <f aca="false">SUMPRODUCT('FD inverse'!$A$50:$BH$50,'FD mesh'!$B$84:$BI$84,$E409:$BL409)+'FD inverse'!$A$50*$C410/Setup!$B$17+INDEX('FD inverse'!$A$50:$BH$50,1,'FD mesh'!$B$15+1)*Setup!$B$22</f>
        <v>0</v>
      </c>
      <c r="BA410" s="0" t="n">
        <f aca="false">SUMPRODUCT('FD inverse'!$A$51:$BH$51,'FD mesh'!$B$84:$BI$84,$E409:$BL409)+'FD inverse'!$A$51*$C410/Setup!$B$17+INDEX('FD inverse'!$A$51:$BH$51,1,'FD mesh'!$B$15+1)*Setup!$B$22</f>
        <v>0</v>
      </c>
      <c r="BB410" s="0" t="n">
        <f aca="false">SUMPRODUCT('FD inverse'!$A$52:$BH$52,'FD mesh'!$B$84:$BI$84,$E409:$BL409)+'FD inverse'!$A$52*$C410/Setup!$B$17+INDEX('FD inverse'!$A$52:$BH$52,1,'FD mesh'!$B$15+1)*Setup!$B$22</f>
        <v>0</v>
      </c>
      <c r="BC410" s="0" t="n">
        <f aca="false">SUMPRODUCT('FD inverse'!$A$53:$BH$53,'FD mesh'!$B$84:$BI$84,$E409:$BL409)+'FD inverse'!$A$53*$C410/Setup!$B$17+INDEX('FD inverse'!$A$53:$BH$53,1,'FD mesh'!$B$15+1)*Setup!$B$22</f>
        <v>0</v>
      </c>
      <c r="BD410" s="0" t="n">
        <f aca="false">SUMPRODUCT('FD inverse'!$A$54:$BH$54,'FD mesh'!$B$84:$BI$84,$E409:$BL409)+'FD inverse'!$A$54*$C410/Setup!$B$17+INDEX('FD inverse'!$A$54:$BH$54,1,'FD mesh'!$B$15+1)*Setup!$B$22</f>
        <v>0</v>
      </c>
      <c r="BE410" s="0" t="n">
        <f aca="false">SUMPRODUCT('FD inverse'!$A$55:$BH$55,'FD mesh'!$B$84:$BI$84,$E409:$BL409)+'FD inverse'!$A$55*$C410/Setup!$B$17+INDEX('FD inverse'!$A$55:$BH$55,1,'FD mesh'!$B$15+1)*Setup!$B$22</f>
        <v>0</v>
      </c>
      <c r="BF410" s="0" t="n">
        <f aca="false">SUMPRODUCT('FD inverse'!$A$56:$BH$56,'FD mesh'!$B$84:$BI$84,$E409:$BL409)+'FD inverse'!$A$56*$C410/Setup!$B$17+INDEX('FD inverse'!$A$56:$BH$56,1,'FD mesh'!$B$15+1)*Setup!$B$22</f>
        <v>0</v>
      </c>
      <c r="BG410" s="0" t="n">
        <f aca="false">SUMPRODUCT('FD inverse'!$A$57:$BH$57,'FD mesh'!$B$84:$BI$84,$E409:$BL409)+'FD inverse'!$A$57*$C410/Setup!$B$17+INDEX('FD inverse'!$A$57:$BH$57,1,'FD mesh'!$B$15+1)*Setup!$B$22</f>
        <v>0</v>
      </c>
      <c r="BH410" s="0" t="n">
        <f aca="false">SUMPRODUCT('FD inverse'!$A$58:$BH$58,'FD mesh'!$B$84:$BI$84,$E409:$BL409)+'FD inverse'!$A$58*$C410/Setup!$B$17+INDEX('FD inverse'!$A$58:$BH$58,1,'FD mesh'!$B$15+1)*Setup!$B$22</f>
        <v>0</v>
      </c>
      <c r="BI410" s="0" t="n">
        <f aca="false">SUMPRODUCT('FD inverse'!$A$59:$BH$59,'FD mesh'!$B$84:$BI$84,$E409:$BL409)+'FD inverse'!$A$59*$C410/Setup!$B$17+INDEX('FD inverse'!$A$59:$BH$59,1,'FD mesh'!$B$15+1)*Setup!$B$22</f>
        <v>0</v>
      </c>
      <c r="BJ410" s="0" t="n">
        <f aca="false">SUMPRODUCT('FD inverse'!$A$60:$BH$60,'FD mesh'!$B$84:$BI$84,$E409:$BL409)+'FD inverse'!$A$60*$C410/Setup!$B$17+INDEX('FD inverse'!$A$60:$BH$60,1,'FD mesh'!$B$15+1)*Setup!$B$22</f>
        <v>0</v>
      </c>
      <c r="BK410" s="0" t="n">
        <f aca="false">SUMPRODUCT('FD inverse'!$A$61:$BH$61,'FD mesh'!$B$84:$BI$84,$E409:$BL409)+'FD inverse'!$A$61*$C410/Setup!$B$17+INDEX('FD inverse'!$A$61:$BH$61,1,'FD mesh'!$B$15+1)*Setup!$B$22</f>
        <v>0</v>
      </c>
      <c r="BL410" s="0" t="n">
        <f aca="false">SUMPRODUCT('FD inverse'!$A$62:$BH$62,'FD mesh'!$B$84:$BI$84,$E409:$BL409)+'FD inverse'!$A$62*$C410/Setup!$B$17+INDEX('FD inverse'!$A$62:$BH$62,1,'FD mesh'!$B$15+1)*Setup!$B$22</f>
        <v>0</v>
      </c>
    </row>
    <row r="411" customFormat="false" ht="15" hidden="false" customHeight="false" outlineLevel="0" collapsed="false">
      <c r="A411" s="0" t="n">
        <v>406</v>
      </c>
      <c r="B411" s="0" t="n">
        <f aca="false">A411*Setup!$B$11/3600</f>
        <v>33.8333333333333</v>
      </c>
      <c r="C411" s="0" t="n">
        <f aca="false">Setup!$B$7+Setup!$B$8*COS(2*PI()*(B411-Setup!$B$9)/24)</f>
        <v>23.8255224505387</v>
      </c>
      <c r="D411" s="0" t="n">
        <f aca="false">(C411-E411)/Setup!$B$17</f>
        <v>8.47268277429462</v>
      </c>
      <c r="E411" s="0" t="n">
        <f aca="false">SUMPRODUCT('FD inverse'!$A$3:$BH$3,'FD mesh'!$B$84:$BI$84,$E410:$BL410)+'FD inverse'!$A$3*$C411/Setup!$B$17+INDEX('FD inverse'!$A$3:$BH$3,1,'FD mesh'!$B$15+1)*Setup!$B$22</f>
        <v>22.7240736898804</v>
      </c>
      <c r="F411" s="0" t="n">
        <f aca="false">SUMPRODUCT('FD inverse'!$A$4:$BH$4,'FD mesh'!$B$84:$BI$84,$E410:$BL410)+'FD inverse'!$A$4*$C411/Setup!$B$17+INDEX('FD inverse'!$A$4:$BH$4,1,'FD mesh'!$B$15+1)*Setup!$B$22</f>
        <v>22.4837485146872</v>
      </c>
      <c r="G411" s="0" t="n">
        <f aca="false">SUMPRODUCT('FD inverse'!$A$5:$BH$5,'FD mesh'!$B$84:$BI$84,$E410:$BL410)+'FD inverse'!$A$5*$C411/Setup!$B$17+INDEX('FD inverse'!$A$5:$BH$5,1,'FD mesh'!$B$15+1)*Setup!$B$22</f>
        <v>22.2638865919075</v>
      </c>
      <c r="H411" s="0" t="n">
        <f aca="false">SUMPRODUCT('FD inverse'!$A$6:$BH$6,'FD mesh'!$B$84:$BI$84,$E410:$BL410)+'FD inverse'!$A$6*$C411/Setup!$B$17+INDEX('FD inverse'!$A$6:$BH$6,1,'FD mesh'!$B$15+1)*Setup!$B$22</f>
        <v>21.5542243513775</v>
      </c>
      <c r="I411" s="0" t="n">
        <f aca="false">SUMPRODUCT('FD inverse'!$A$7:$BH$7,'FD mesh'!$B$84:$BI$84,$E410:$BL410)+'FD inverse'!$A$7*$C411/Setup!$B$17+INDEX('FD inverse'!$A$7:$BH$7,1,'FD mesh'!$B$15+1)*Setup!$B$22</f>
        <v>21.4960410476779</v>
      </c>
      <c r="J411" s="0" t="n">
        <f aca="false">SUMPRODUCT('FD inverse'!$A$8:$BH$8,'FD mesh'!$B$84:$BI$84,$E410:$BL410)+'FD inverse'!$A$8*$C411/Setup!$B$17+INDEX('FD inverse'!$A$8:$BH$8,1,'FD mesh'!$B$15+1)*Setup!$B$22</f>
        <v>21.4458935577035</v>
      </c>
      <c r="K411" s="0" t="n">
        <f aca="false">SUMPRODUCT('FD inverse'!$A$9:$BH$9,'FD mesh'!$B$84:$BI$84,$E410:$BL410)+'FD inverse'!$A$9*$C411/Setup!$B$17+INDEX('FD inverse'!$A$9:$BH$9,1,'FD mesh'!$B$15+1)*Setup!$B$22</f>
        <v>21.4027069304957</v>
      </c>
      <c r="L411" s="0" t="n">
        <f aca="false">SUMPRODUCT('FD inverse'!$A$10:$BH$10,'FD mesh'!$B$84:$BI$84,$E410:$BL410)+'FD inverse'!$A$10*$C411/Setup!$B$17+INDEX('FD inverse'!$A$10:$BH$10,1,'FD mesh'!$B$15+1)*Setup!$B$22</f>
        <v>21.3655330982923</v>
      </c>
      <c r="M411" s="0" t="n">
        <f aca="false">SUMPRODUCT('FD inverse'!$A$11:$BH$11,'FD mesh'!$B$84:$BI$84,$E410:$BL410)+'FD inverse'!$A$11*$C411/Setup!$B$17+INDEX('FD inverse'!$A$11:$BH$11,1,'FD mesh'!$B$15+1)*Setup!$B$22</f>
        <v>21.3335506730211</v>
      </c>
      <c r="N411" s="0" t="n">
        <f aca="false">SUMPRODUCT('FD inverse'!$A$12:$BH$12,'FD mesh'!$B$84:$BI$84,$E410:$BL410)+'FD inverse'!$A$12*$C411/Setup!$B$17+INDEX('FD inverse'!$A$12:$BH$12,1,'FD mesh'!$B$15+1)*Setup!$B$22</f>
        <v>21.3060643901458</v>
      </c>
      <c r="O411" s="0" t="n">
        <f aca="false">SUMPRODUCT('FD inverse'!$A$13:$BH$13,'FD mesh'!$B$84:$BI$84,$E410:$BL410)+'FD inverse'!$A$13*$C411/Setup!$B$17+INDEX('FD inverse'!$A$13:$BH$13,1,'FD mesh'!$B$15+1)*Setup!$B$22</f>
        <v>21.2825043467631</v>
      </c>
      <c r="P411" s="0" t="n">
        <f aca="false">SUMPRODUCT('FD inverse'!$A$14:$BH$14,'FD mesh'!$B$84:$BI$84,$E410:$BL410)+'FD inverse'!$A$14*$C411/Setup!$B$17+INDEX('FD inverse'!$A$14:$BH$14,1,'FD mesh'!$B$15+1)*Setup!$B$22</f>
        <v>21.2624251580893</v>
      </c>
      <c r="Q411" s="0" t="n">
        <f aca="false">SUMPRODUCT('FD inverse'!$A$15:$BH$15,'FD mesh'!$B$84:$BI$84,$E410:$BL410)+'FD inverse'!$A$15*$C411/Setup!$B$17+INDEX('FD inverse'!$A$15:$BH$15,1,'FD mesh'!$B$15+1)*Setup!$B$22</f>
        <v>21.2455051338461</v>
      </c>
      <c r="R411" s="0" t="n">
        <f aca="false">SUMPRODUCT('FD inverse'!$A$16:$BH$16,'FD mesh'!$B$84:$BI$84,$E410:$BL410)+'FD inverse'!$A$16*$C411/Setup!$B$17+INDEX('FD inverse'!$A$16:$BH$16,1,'FD mesh'!$B$15+1)*Setup!$B$22</f>
        <v>21.2315455535765</v>
      </c>
      <c r="S411" s="0" t="n">
        <f aca="false">SUMPRODUCT('FD inverse'!$A$17:$BH$17,'FD mesh'!$B$84:$BI$84,$E410:$BL410)+'FD inverse'!$A$17*$C411/Setup!$B$17+INDEX('FD inverse'!$A$17:$BH$17,1,'FD mesh'!$B$15+1)*Setup!$B$22</f>
        <v>20.8281278607885</v>
      </c>
      <c r="T411" s="0" t="n">
        <f aca="false">SUMPRODUCT('FD inverse'!$A$18:$BH$18,'FD mesh'!$B$84:$BI$84,$E410:$BL410)+'FD inverse'!$A$18*$C411/Setup!$B$17+INDEX('FD inverse'!$A$18:$BH$18,1,'FD mesh'!$B$15+1)*Setup!$B$22</f>
        <v>20.4259174491416</v>
      </c>
      <c r="U411" s="0" t="n">
        <f aca="false">SUMPRODUCT('FD inverse'!$A$19:$BH$19,'FD mesh'!$B$84:$BI$84,$E410:$BL410)+'FD inverse'!$A$19*$C411/Setup!$B$17+INDEX('FD inverse'!$A$19:$BH$19,1,'FD mesh'!$B$15+1)*Setup!$B$22</f>
        <v>20.024711099862</v>
      </c>
      <c r="V411" s="0" t="n">
        <f aca="false">SUMPRODUCT('FD inverse'!$A$20:$BH$20,'FD mesh'!$B$84:$BI$84,$E410:$BL410)+'FD inverse'!$A$20*$C411/Setup!$B$17+INDEX('FD inverse'!$A$20:$BH$20,1,'FD mesh'!$B$15+1)*Setup!$B$22</f>
        <v>19.6243315480177</v>
      </c>
      <c r="W411" s="0" t="n">
        <f aca="false">SUMPRODUCT('FD inverse'!$A$21:$BH$21,'FD mesh'!$B$84:$BI$84,$E410:$BL410)+'FD inverse'!$A$21*$C411/Setup!$B$17+INDEX('FD inverse'!$A$21:$BH$21,1,'FD mesh'!$B$15+1)*Setup!$B$22</f>
        <v>19.2246253271481</v>
      </c>
      <c r="X411" s="0" t="n">
        <f aca="false">SUMPRODUCT('FD inverse'!$A$22:$BH$22,'FD mesh'!$B$84:$BI$84,$E410:$BL410)+'FD inverse'!$A$22*$C411/Setup!$B$17+INDEX('FD inverse'!$A$22:$BH$22,1,'FD mesh'!$B$15+1)*Setup!$B$22</f>
        <v>18.8254606494223</v>
      </c>
      <c r="Y411" s="0" t="n">
        <f aca="false">SUMPRODUCT('FD inverse'!$A$23:$BH$23,'FD mesh'!$B$84:$BI$84,$E410:$BL410)+'FD inverse'!$A$23*$C411/Setup!$B$17+INDEX('FD inverse'!$A$23:$BH$23,1,'FD mesh'!$B$15+1)*Setup!$B$22</f>
        <v>18.4267253225185</v>
      </c>
      <c r="Z411" s="0" t="n">
        <f aca="false">SUMPRODUCT('FD inverse'!$A$24:$BH$24,'FD mesh'!$B$84:$BI$84,$E410:$BL410)+'FD inverse'!$A$24*$C411/Setup!$B$17+INDEX('FD inverse'!$A$24:$BH$24,1,'FD mesh'!$B$15+1)*Setup!$B$22</f>
        <v>18.0283247034396</v>
      </c>
      <c r="AA411" s="0" t="n">
        <f aca="false">SUMPRODUCT('FD inverse'!$A$25:$BH$25,'FD mesh'!$B$84:$BI$84,$E410:$BL410)+'FD inverse'!$A$25*$C411/Setup!$B$17+INDEX('FD inverse'!$A$25:$BH$25,1,'FD mesh'!$B$15+1)*Setup!$B$22</f>
        <v>17.6301796885941</v>
      </c>
      <c r="AB411" s="0" t="n">
        <f aca="false">SUMPRODUCT('FD inverse'!$A$26:$BH$26,'FD mesh'!$B$84:$BI$84,$E410:$BL410)+'FD inverse'!$A$26*$C411/Setup!$B$17+INDEX('FD inverse'!$A$26:$BH$26,1,'FD mesh'!$B$15+1)*Setup!$B$22</f>
        <v>17.2322247386791</v>
      </c>
      <c r="AC411" s="0" t="n">
        <f aca="false">SUMPRODUCT('FD inverse'!$A$27:$BH$27,'FD mesh'!$B$84:$BI$84,$E410:$BL410)+'FD inverse'!$A$27*$C411/Setup!$B$17+INDEX('FD inverse'!$A$27:$BH$27,1,'FD mesh'!$B$15+1)*Setup!$B$22</f>
        <v>16.8344059361978</v>
      </c>
      <c r="AD411" s="0" t="n">
        <f aca="false">SUMPRODUCT('FD inverse'!$A$28:$BH$28,'FD mesh'!$B$84:$BI$84,$E410:$BL410)+'FD inverse'!$A$28*$C411/Setup!$B$17+INDEX('FD inverse'!$A$28:$BH$28,1,'FD mesh'!$B$15+1)*Setup!$B$22</f>
        <v>16.4366790728299</v>
      </c>
      <c r="AE411" s="0" t="n">
        <f aca="false">SUMPRODUCT('FD inverse'!$A$29:$BH$29,'FD mesh'!$B$84:$BI$84,$E410:$BL410)+'FD inverse'!$A$29*$C411/Setup!$B$17+INDEX('FD inverse'!$A$29:$BH$29,1,'FD mesh'!$B$15+1)*Setup!$B$22</f>
        <v>16.0390077633462</v>
      </c>
      <c r="AF411" s="0" t="n">
        <f aca="false">SUMPRODUCT('FD inverse'!$A$30:$BH$30,'FD mesh'!$B$84:$BI$84,$E410:$BL410)+'FD inverse'!$A$30*$C411/Setup!$B$17+INDEX('FD inverse'!$A$30:$BH$30,1,'FD mesh'!$B$15+1)*Setup!$B$22</f>
        <v>15.6413615823151</v>
      </c>
      <c r="AG411" s="0" t="n">
        <f aca="false">SUMPRODUCT('FD inverse'!$A$31:$BH$31,'FD mesh'!$B$84:$BI$84,$E410:$BL410)+'FD inverse'!$A$31*$C411/Setup!$B$17+INDEX('FD inverse'!$A$31:$BH$31,1,'FD mesh'!$B$15+1)*Setup!$B$22</f>
        <v>15.2437142194963</v>
      </c>
      <c r="AH411" s="0" t="n">
        <f aca="false">SUMPRODUCT('FD inverse'!$A$32:$BH$32,'FD mesh'!$B$84:$BI$84,$E410:$BL410)+'FD inverse'!$A$32*$C411/Setup!$B$17+INDEX('FD inverse'!$A$32:$BH$32,1,'FD mesh'!$B$15+1)*Setup!$B$22</f>
        <v>15.2269316645315</v>
      </c>
      <c r="AI411" s="0" t="n">
        <f aca="false">SUMPRODUCT('FD inverse'!$A$33:$BH$33,'FD mesh'!$B$84:$BI$84,$E410:$BL410)+'FD inverse'!$A$33*$C411/Setup!$B$17+INDEX('FD inverse'!$A$33:$BH$33,1,'FD mesh'!$B$15+1)*Setup!$B$22</f>
        <v>15.21010471076</v>
      </c>
      <c r="AJ411" s="0" t="n">
        <f aca="false">SUMPRODUCT('FD inverse'!$A$34:$BH$34,'FD mesh'!$B$84:$BI$84,$E410:$BL410)+'FD inverse'!$A$34*$C411/Setup!$B$17+INDEX('FD inverse'!$A$34:$BH$34,1,'FD mesh'!$B$15+1)*Setup!$B$22</f>
        <v>15.1932334801624</v>
      </c>
      <c r="AK411" s="0" t="n">
        <f aca="false">SUMPRODUCT('FD inverse'!$A$35:$BH$35,'FD mesh'!$B$84:$BI$84,$E410:$BL410)+'FD inverse'!$A$35*$C411/Setup!$B$17+INDEX('FD inverse'!$A$35:$BH$35,1,'FD mesh'!$B$15+1)*Setup!$B$22</f>
        <v>15.1763190656106</v>
      </c>
      <c r="AL411" s="0" t="n">
        <f aca="false">SUMPRODUCT('FD inverse'!$A$36:$BH$36,'FD mesh'!$B$84:$BI$84,$E410:$BL410)+'FD inverse'!$A$36*$C411/Setup!$B$17+INDEX('FD inverse'!$A$36:$BH$36,1,'FD mesh'!$B$15+1)*Setup!$B$22</f>
        <v>15.1593633650317</v>
      </c>
      <c r="AM411" s="0" t="n">
        <f aca="false">SUMPRODUCT('FD inverse'!$A$37:$BH$37,'FD mesh'!$B$84:$BI$84,$E410:$BL410)+'FD inverse'!$A$37*$C411/Setup!$B$17+INDEX('FD inverse'!$A$37:$BH$37,1,'FD mesh'!$B$15+1)*Setup!$B$22</f>
        <v>15.142368937485</v>
      </c>
      <c r="AN411" s="0" t="n">
        <f aca="false">SUMPRODUCT('FD inverse'!$A$38:$BH$38,'FD mesh'!$B$84:$BI$84,$E410:$BL410)+'FD inverse'!$A$38*$C411/Setup!$B$17+INDEX('FD inverse'!$A$38:$BH$38,1,'FD mesh'!$B$15+1)*Setup!$B$22</f>
        <v>15.1253388795647</v>
      </c>
      <c r="AO411" s="0" t="n">
        <f aca="false">SUMPRODUCT('FD inverse'!$A$39:$BH$39,'FD mesh'!$B$84:$BI$84,$E410:$BL410)+'FD inverse'!$A$39*$C411/Setup!$B$17+INDEX('FD inverse'!$A$39:$BH$39,1,'FD mesh'!$B$15+1)*Setup!$B$22</f>
        <v>15.1082767204315</v>
      </c>
      <c r="AP411" s="0" t="n">
        <f aca="false">SUMPRODUCT('FD inverse'!$A$40:$BH$40,'FD mesh'!$B$84:$BI$84,$E410:$BL410)+'FD inverse'!$A$40*$C411/Setup!$B$17+INDEX('FD inverse'!$A$40:$BH$40,1,'FD mesh'!$B$15+1)*Setup!$B$22</f>
        <v>15.0911863336769</v>
      </c>
      <c r="AQ411" s="0" t="n">
        <f aca="false">SUMPRODUCT('FD inverse'!$A$41:$BH$41,'FD mesh'!$B$84:$BI$84,$E410:$BL410)+'FD inverse'!$A$41*$C411/Setup!$B$17+INDEX('FD inverse'!$A$41:$BH$41,1,'FD mesh'!$B$15+1)*Setup!$B$22</f>
        <v>15.0740718641482</v>
      </c>
      <c r="AR411" s="0" t="n">
        <f aca="false">SUMPRODUCT('FD inverse'!$A$42:$BH$42,'FD mesh'!$B$84:$BI$84,$E410:$BL410)+'FD inverse'!$A$42*$C411/Setup!$B$17+INDEX('FD inverse'!$A$42:$BH$42,1,'FD mesh'!$B$15+1)*Setup!$B$22</f>
        <v>15.056937667792</v>
      </c>
      <c r="AS411" s="0" t="n">
        <f aca="false">SUMPRODUCT('FD inverse'!$A$43:$BH$43,'FD mesh'!$B$84:$BI$84,$E410:$BL410)+'FD inverse'!$A$43*$C411/Setup!$B$17+INDEX('FD inverse'!$A$43:$BH$43,1,'FD mesh'!$B$15+1)*Setup!$B$22</f>
        <v>0</v>
      </c>
      <c r="AT411" s="0" t="n">
        <f aca="false">SUMPRODUCT('FD inverse'!$A$44:$BH$44,'FD mesh'!$B$84:$BI$84,$E410:$BL410)+'FD inverse'!$A$44*$C411/Setup!$B$17+INDEX('FD inverse'!$A$44:$BH$44,1,'FD mesh'!$B$15+1)*Setup!$B$22</f>
        <v>0</v>
      </c>
      <c r="AU411" s="0" t="n">
        <f aca="false">SUMPRODUCT('FD inverse'!$A$45:$BH$45,'FD mesh'!$B$84:$BI$84,$E410:$BL410)+'FD inverse'!$A$45*$C411/Setup!$B$17+INDEX('FD inverse'!$A$45:$BH$45,1,'FD mesh'!$B$15+1)*Setup!$B$22</f>
        <v>0</v>
      </c>
      <c r="AV411" s="0" t="n">
        <f aca="false">SUMPRODUCT('FD inverse'!$A$46:$BH$46,'FD mesh'!$B$84:$BI$84,$E410:$BL410)+'FD inverse'!$A$46*$C411/Setup!$B$17+INDEX('FD inverse'!$A$46:$BH$46,1,'FD mesh'!$B$15+1)*Setup!$B$22</f>
        <v>0</v>
      </c>
      <c r="AW411" s="0" t="n">
        <f aca="false">SUMPRODUCT('FD inverse'!$A$47:$BH$47,'FD mesh'!$B$84:$BI$84,$E410:$BL410)+'FD inverse'!$A$47*$C411/Setup!$B$17+INDEX('FD inverse'!$A$47:$BH$47,1,'FD mesh'!$B$15+1)*Setup!$B$22</f>
        <v>0</v>
      </c>
      <c r="AX411" s="0" t="n">
        <f aca="false">SUMPRODUCT('FD inverse'!$A$48:$BH$48,'FD mesh'!$B$84:$BI$84,$E410:$BL410)+'FD inverse'!$A$48*$C411/Setup!$B$17+INDEX('FD inverse'!$A$48:$BH$48,1,'FD mesh'!$B$15+1)*Setup!$B$22</f>
        <v>0</v>
      </c>
      <c r="AY411" s="0" t="n">
        <f aca="false">SUMPRODUCT('FD inverse'!$A$49:$BH$49,'FD mesh'!$B$84:$BI$84,$E410:$BL410)+'FD inverse'!$A$49*$C411/Setup!$B$17+INDEX('FD inverse'!$A$49:$BH$49,1,'FD mesh'!$B$15+1)*Setup!$B$22</f>
        <v>0</v>
      </c>
      <c r="AZ411" s="0" t="n">
        <f aca="false">SUMPRODUCT('FD inverse'!$A$50:$BH$50,'FD mesh'!$B$84:$BI$84,$E410:$BL410)+'FD inverse'!$A$50*$C411/Setup!$B$17+INDEX('FD inverse'!$A$50:$BH$50,1,'FD mesh'!$B$15+1)*Setup!$B$22</f>
        <v>0</v>
      </c>
      <c r="BA411" s="0" t="n">
        <f aca="false">SUMPRODUCT('FD inverse'!$A$51:$BH$51,'FD mesh'!$B$84:$BI$84,$E410:$BL410)+'FD inverse'!$A$51*$C411/Setup!$B$17+INDEX('FD inverse'!$A$51:$BH$51,1,'FD mesh'!$B$15+1)*Setup!$B$22</f>
        <v>0</v>
      </c>
      <c r="BB411" s="0" t="n">
        <f aca="false">SUMPRODUCT('FD inverse'!$A$52:$BH$52,'FD mesh'!$B$84:$BI$84,$E410:$BL410)+'FD inverse'!$A$52*$C411/Setup!$B$17+INDEX('FD inverse'!$A$52:$BH$52,1,'FD mesh'!$B$15+1)*Setup!$B$22</f>
        <v>0</v>
      </c>
      <c r="BC411" s="0" t="n">
        <f aca="false">SUMPRODUCT('FD inverse'!$A$53:$BH$53,'FD mesh'!$B$84:$BI$84,$E410:$BL410)+'FD inverse'!$A$53*$C411/Setup!$B$17+INDEX('FD inverse'!$A$53:$BH$53,1,'FD mesh'!$B$15+1)*Setup!$B$22</f>
        <v>0</v>
      </c>
      <c r="BD411" s="0" t="n">
        <f aca="false">SUMPRODUCT('FD inverse'!$A$54:$BH$54,'FD mesh'!$B$84:$BI$84,$E410:$BL410)+'FD inverse'!$A$54*$C411/Setup!$B$17+INDEX('FD inverse'!$A$54:$BH$54,1,'FD mesh'!$B$15+1)*Setup!$B$22</f>
        <v>0</v>
      </c>
      <c r="BE411" s="0" t="n">
        <f aca="false">SUMPRODUCT('FD inverse'!$A$55:$BH$55,'FD mesh'!$B$84:$BI$84,$E410:$BL410)+'FD inverse'!$A$55*$C411/Setup!$B$17+INDEX('FD inverse'!$A$55:$BH$55,1,'FD mesh'!$B$15+1)*Setup!$B$22</f>
        <v>0</v>
      </c>
      <c r="BF411" s="0" t="n">
        <f aca="false">SUMPRODUCT('FD inverse'!$A$56:$BH$56,'FD mesh'!$B$84:$BI$84,$E410:$BL410)+'FD inverse'!$A$56*$C411/Setup!$B$17+INDEX('FD inverse'!$A$56:$BH$56,1,'FD mesh'!$B$15+1)*Setup!$B$22</f>
        <v>0</v>
      </c>
      <c r="BG411" s="0" t="n">
        <f aca="false">SUMPRODUCT('FD inverse'!$A$57:$BH$57,'FD mesh'!$B$84:$BI$84,$E410:$BL410)+'FD inverse'!$A$57*$C411/Setup!$B$17+INDEX('FD inverse'!$A$57:$BH$57,1,'FD mesh'!$B$15+1)*Setup!$B$22</f>
        <v>0</v>
      </c>
      <c r="BH411" s="0" t="n">
        <f aca="false">SUMPRODUCT('FD inverse'!$A$58:$BH$58,'FD mesh'!$B$84:$BI$84,$E410:$BL410)+'FD inverse'!$A$58*$C411/Setup!$B$17+INDEX('FD inverse'!$A$58:$BH$58,1,'FD mesh'!$B$15+1)*Setup!$B$22</f>
        <v>0</v>
      </c>
      <c r="BI411" s="0" t="n">
        <f aca="false">SUMPRODUCT('FD inverse'!$A$59:$BH$59,'FD mesh'!$B$84:$BI$84,$E410:$BL410)+'FD inverse'!$A$59*$C411/Setup!$B$17+INDEX('FD inverse'!$A$59:$BH$59,1,'FD mesh'!$B$15+1)*Setup!$B$22</f>
        <v>0</v>
      </c>
      <c r="BJ411" s="0" t="n">
        <f aca="false">SUMPRODUCT('FD inverse'!$A$60:$BH$60,'FD mesh'!$B$84:$BI$84,$E410:$BL410)+'FD inverse'!$A$60*$C411/Setup!$B$17+INDEX('FD inverse'!$A$60:$BH$60,1,'FD mesh'!$B$15+1)*Setup!$B$22</f>
        <v>0</v>
      </c>
      <c r="BK411" s="0" t="n">
        <f aca="false">SUMPRODUCT('FD inverse'!$A$61:$BH$61,'FD mesh'!$B$84:$BI$84,$E410:$BL410)+'FD inverse'!$A$61*$C411/Setup!$B$17+INDEX('FD inverse'!$A$61:$BH$61,1,'FD mesh'!$B$15+1)*Setup!$B$22</f>
        <v>0</v>
      </c>
      <c r="BL411" s="0" t="n">
        <f aca="false">SUMPRODUCT('FD inverse'!$A$62:$BH$62,'FD mesh'!$B$84:$BI$84,$E410:$BL410)+'FD inverse'!$A$62*$C411/Setup!$B$17+INDEX('FD inverse'!$A$62:$BH$62,1,'FD mesh'!$B$15+1)*Setup!$B$22</f>
        <v>0</v>
      </c>
    </row>
    <row r="412" customFormat="false" ht="15" hidden="false" customHeight="false" outlineLevel="0" collapsed="false">
      <c r="A412" s="0" t="n">
        <v>407</v>
      </c>
      <c r="B412" s="0" t="n">
        <f aca="false">A412*Setup!$B$11/3600</f>
        <v>33.9166666666667</v>
      </c>
      <c r="C412" s="0" t="n">
        <f aca="false">Setup!$B$7+Setup!$B$8*COS(2*PI()*(B412-Setup!$B$9)/24)</f>
        <v>23.9127404598618</v>
      </c>
      <c r="D412" s="0" t="n">
        <f aca="false">(C412-E412)/Setup!$B$17</f>
        <v>8.72211824628468</v>
      </c>
      <c r="E412" s="0" t="n">
        <f aca="false">SUMPRODUCT('FD inverse'!$A$3:$BH$3,'FD mesh'!$B$84:$BI$84,$E411:$BL411)+'FD inverse'!$A$3*$C412/Setup!$B$17+INDEX('FD inverse'!$A$3:$BH$3,1,'FD mesh'!$B$15+1)*Setup!$B$22</f>
        <v>22.7788650878447</v>
      </c>
      <c r="F412" s="0" t="n">
        <f aca="false">SUMPRODUCT('FD inverse'!$A$4:$BH$4,'FD mesh'!$B$84:$BI$84,$E411:$BL411)+'FD inverse'!$A$4*$C412/Setup!$B$17+INDEX('FD inverse'!$A$4:$BH$4,1,'FD mesh'!$B$15+1)*Setup!$B$22</f>
        <v>22.5311687296267</v>
      </c>
      <c r="G412" s="0" t="n">
        <f aca="false">SUMPRODUCT('FD inverse'!$A$5:$BH$5,'FD mesh'!$B$84:$BI$84,$E411:$BL411)+'FD inverse'!$A$5*$C412/Setup!$B$17+INDEX('FD inverse'!$A$5:$BH$5,1,'FD mesh'!$B$15+1)*Setup!$B$22</f>
        <v>22.3040540619205</v>
      </c>
      <c r="H412" s="0" t="n">
        <f aca="false">SUMPRODUCT('FD inverse'!$A$6:$BH$6,'FD mesh'!$B$84:$BI$84,$E411:$BL411)+'FD inverse'!$A$6*$C412/Setup!$B$17+INDEX('FD inverse'!$A$6:$BH$6,1,'FD mesh'!$B$15+1)*Setup!$B$22</f>
        <v>21.5702375586455</v>
      </c>
      <c r="I412" s="0" t="n">
        <f aca="false">SUMPRODUCT('FD inverse'!$A$7:$BH$7,'FD mesh'!$B$84:$BI$84,$E411:$BL411)+'FD inverse'!$A$7*$C412/Setup!$B$17+INDEX('FD inverse'!$A$7:$BH$7,1,'FD mesh'!$B$15+1)*Setup!$B$22</f>
        <v>21.5100217050425</v>
      </c>
      <c r="J412" s="0" t="n">
        <f aca="false">SUMPRODUCT('FD inverse'!$A$8:$BH$8,'FD mesh'!$B$84:$BI$84,$E411:$BL411)+'FD inverse'!$A$8*$C412/Setup!$B$17+INDEX('FD inverse'!$A$8:$BH$8,1,'FD mesh'!$B$15+1)*Setup!$B$22</f>
        <v>21.4580540268757</v>
      </c>
      <c r="K412" s="0" t="n">
        <f aca="false">SUMPRODUCT('FD inverse'!$A$9:$BH$9,'FD mesh'!$B$84:$BI$84,$E411:$BL411)+'FD inverse'!$A$9*$C412/Setup!$B$17+INDEX('FD inverse'!$A$9:$BH$9,1,'FD mesh'!$B$15+1)*Setup!$B$22</f>
        <v>21.4132606668047</v>
      </c>
      <c r="L412" s="0" t="n">
        <f aca="false">SUMPRODUCT('FD inverse'!$A$10:$BH$10,'FD mesh'!$B$84:$BI$84,$E411:$BL411)+'FD inverse'!$A$10*$C412/Setup!$B$17+INDEX('FD inverse'!$A$10:$BH$10,1,'FD mesh'!$B$15+1)*Setup!$B$22</f>
        <v>21.3746936998362</v>
      </c>
      <c r="M412" s="0" t="n">
        <f aca="false">SUMPRODUCT('FD inverse'!$A$11:$BH$11,'FD mesh'!$B$84:$BI$84,$E411:$BL411)+'FD inverse'!$A$11*$C412/Setup!$B$17+INDEX('FD inverse'!$A$11:$BH$11,1,'FD mesh'!$B$15+1)*Setup!$B$22</f>
        <v>21.3415312175544</v>
      </c>
      <c r="N412" s="0" t="n">
        <f aca="false">SUMPRODUCT('FD inverse'!$A$12:$BH$12,'FD mesh'!$B$84:$BI$84,$E411:$BL411)+'FD inverse'!$A$12*$C412/Setup!$B$17+INDEX('FD inverse'!$A$12:$BH$12,1,'FD mesh'!$B$15+1)*Setup!$B$22</f>
        <v>21.313077021133</v>
      </c>
      <c r="O412" s="0" t="n">
        <f aca="false">SUMPRODUCT('FD inverse'!$A$13:$BH$13,'FD mesh'!$B$84:$BI$84,$E411:$BL411)+'FD inverse'!$A$13*$C412/Setup!$B$17+INDEX('FD inverse'!$A$13:$BH$13,1,'FD mesh'!$B$15+1)*Setup!$B$22</f>
        <v>21.2887600701317</v>
      </c>
      <c r="P412" s="0" t="n">
        <f aca="false">SUMPRODUCT('FD inverse'!$A$14:$BH$14,'FD mesh'!$B$84:$BI$84,$E411:$BL411)+'FD inverse'!$A$14*$C412/Setup!$B$17+INDEX('FD inverse'!$A$14:$BH$14,1,'FD mesh'!$B$15+1)*Setup!$B$22</f>
        <v>21.2681338113832</v>
      </c>
      <c r="Q412" s="0" t="n">
        <f aca="false">SUMPRODUCT('FD inverse'!$A$15:$BH$15,'FD mesh'!$B$84:$BI$84,$E411:$BL411)+'FD inverse'!$A$15*$C412/Setup!$B$17+INDEX('FD inverse'!$A$15:$BH$15,1,'FD mesh'!$B$15+1)*Setup!$B$22</f>
        <v>21.2508754896814</v>
      </c>
      <c r="R412" s="0" t="n">
        <f aca="false">SUMPRODUCT('FD inverse'!$A$16:$BH$16,'FD mesh'!$B$84:$BI$84,$E411:$BL411)+'FD inverse'!$A$16*$C412/Setup!$B$17+INDEX('FD inverse'!$A$16:$BH$16,1,'FD mesh'!$B$15+1)*Setup!$B$22</f>
        <v>21.2367855195048</v>
      </c>
      <c r="S412" s="0" t="n">
        <f aca="false">SUMPRODUCT('FD inverse'!$A$17:$BH$17,'FD mesh'!$B$84:$BI$84,$E411:$BL411)+'FD inverse'!$A$17*$C412/Setup!$B$17+INDEX('FD inverse'!$A$17:$BH$17,1,'FD mesh'!$B$15+1)*Setup!$B$22</f>
        <v>20.8325562290596</v>
      </c>
      <c r="T412" s="0" t="n">
        <f aca="false">SUMPRODUCT('FD inverse'!$A$18:$BH$18,'FD mesh'!$B$84:$BI$84,$E411:$BL411)+'FD inverse'!$A$18*$C412/Setup!$B$17+INDEX('FD inverse'!$A$18:$BH$18,1,'FD mesh'!$B$15+1)*Setup!$B$22</f>
        <v>20.4296301441342</v>
      </c>
      <c r="U412" s="0" t="n">
        <f aca="false">SUMPRODUCT('FD inverse'!$A$19:$BH$19,'FD mesh'!$B$84:$BI$84,$E411:$BL411)+'FD inverse'!$A$19*$C412/Setup!$B$17+INDEX('FD inverse'!$A$19:$BH$19,1,'FD mesh'!$B$15+1)*Setup!$B$22</f>
        <v>20.0277966523067</v>
      </c>
      <c r="V412" s="0" t="n">
        <f aca="false">SUMPRODUCT('FD inverse'!$A$20:$BH$20,'FD mesh'!$B$84:$BI$84,$E411:$BL411)+'FD inverse'!$A$20*$C412/Setup!$B$17+INDEX('FD inverse'!$A$20:$BH$20,1,'FD mesh'!$B$15+1)*Setup!$B$22</f>
        <v>19.6268711944843</v>
      </c>
      <c r="W412" s="0" t="n">
        <f aca="false">SUMPRODUCT('FD inverse'!$A$21:$BH$21,'FD mesh'!$B$84:$BI$84,$E411:$BL411)+'FD inverse'!$A$21*$C412/Setup!$B$17+INDEX('FD inverse'!$A$21:$BH$21,1,'FD mesh'!$B$15+1)*Setup!$B$22</f>
        <v>19.2266931183364</v>
      </c>
      <c r="X412" s="0" t="n">
        <f aca="false">SUMPRODUCT('FD inverse'!$A$22:$BH$22,'FD mesh'!$B$84:$BI$84,$E411:$BL411)+'FD inverse'!$A$22*$C412/Setup!$B$17+INDEX('FD inverse'!$A$22:$BH$22,1,'FD mesh'!$B$15+1)*Setup!$B$22</f>
        <v>18.8271235635953</v>
      </c>
      <c r="Y412" s="0" t="n">
        <f aca="false">SUMPRODUCT('FD inverse'!$A$23:$BH$23,'FD mesh'!$B$84:$BI$84,$E411:$BL411)+'FD inverse'!$A$23*$C412/Setup!$B$17+INDEX('FD inverse'!$A$23:$BH$23,1,'FD mesh'!$B$15+1)*Setup!$B$22</f>
        <v>18.4280433807394</v>
      </c>
      <c r="Z412" s="0" t="n">
        <f aca="false">SUMPRODUCT('FD inverse'!$A$24:$BH$24,'FD mesh'!$B$84:$BI$84,$E411:$BL411)+'FD inverse'!$A$24*$C412/Setup!$B$17+INDEX('FD inverse'!$A$24:$BH$24,1,'FD mesh'!$B$15+1)*Setup!$B$22</f>
        <v>18.0293510835884</v>
      </c>
      <c r="AA412" s="0" t="n">
        <f aca="false">SUMPRODUCT('FD inverse'!$A$25:$BH$25,'FD mesh'!$B$84:$BI$84,$E411:$BL411)+'FD inverse'!$A$25*$C412/Setup!$B$17+INDEX('FD inverse'!$A$25:$BH$25,1,'FD mesh'!$B$15+1)*Setup!$B$22</f>
        <v>17.6309608354527</v>
      </c>
      <c r="AB412" s="0" t="n">
        <f aca="false">SUMPRODUCT('FD inverse'!$A$26:$BH$26,'FD mesh'!$B$84:$BI$84,$E411:$BL411)+'FD inverse'!$A$26*$C412/Setup!$B$17+INDEX('FD inverse'!$A$26:$BH$26,1,'FD mesh'!$B$15+1)*Setup!$B$22</f>
        <v>17.2328004676783</v>
      </c>
      <c r="AC412" s="0" t="n">
        <f aca="false">SUMPRODUCT('FD inverse'!$A$27:$BH$27,'FD mesh'!$B$84:$BI$84,$E411:$BL411)+'FD inverse'!$A$27*$C412/Setup!$B$17+INDEX('FD inverse'!$A$27:$BH$27,1,'FD mesh'!$B$15+1)*Setup!$B$22</f>
        <v>16.8348095287236</v>
      </c>
      <c r="AD412" s="0" t="n">
        <f aca="false">SUMPRODUCT('FD inverse'!$A$28:$BH$28,'FD mesh'!$B$84:$BI$84,$E411:$BL411)+'FD inverse'!$A$28*$C412/Setup!$B$17+INDEX('FD inverse'!$A$28:$BH$28,1,'FD mesh'!$B$15+1)*Setup!$B$22</f>
        <v>16.4369373612837</v>
      </c>
      <c r="AE412" s="0" t="n">
        <f aca="false">SUMPRODUCT('FD inverse'!$A$29:$BH$29,'FD mesh'!$B$84:$BI$84,$E411:$BL411)+'FD inverse'!$A$29*$C412/Setup!$B$17+INDEX('FD inverse'!$A$29:$BH$29,1,'FD mesh'!$B$15+1)*Setup!$B$22</f>
        <v>16.0391412044459</v>
      </c>
      <c r="AF412" s="0" t="n">
        <f aca="false">SUMPRODUCT('FD inverse'!$A$30:$BH$30,'FD mesh'!$B$84:$BI$84,$E411:$BL411)+'FD inverse'!$A$30*$C412/Setup!$B$17+INDEX('FD inverse'!$A$30:$BH$30,1,'FD mesh'!$B$15+1)*Setup!$B$22</f>
        <v>15.6413843174175</v>
      </c>
      <c r="AG412" s="0" t="n">
        <f aca="false">SUMPRODUCT('FD inverse'!$A$31:$BH$31,'FD mesh'!$B$84:$BI$84,$E411:$BL411)+'FD inverse'!$A$31*$C412/Setup!$B$17+INDEX('FD inverse'!$A$31:$BH$31,1,'FD mesh'!$B$15+1)*Setup!$B$22</f>
        <v>15.2436341210049</v>
      </c>
      <c r="AH412" s="0" t="n">
        <f aca="false">SUMPRODUCT('FD inverse'!$A$32:$BH$32,'FD mesh'!$B$84:$BI$84,$E411:$BL411)+'FD inverse'!$A$32*$C412/Setup!$B$17+INDEX('FD inverse'!$A$32:$BH$32,1,'FD mesh'!$B$15+1)*Setup!$B$22</f>
        <v>15.2268486726923</v>
      </c>
      <c r="AI412" s="0" t="n">
        <f aca="false">SUMPRODUCT('FD inverse'!$A$33:$BH$33,'FD mesh'!$B$84:$BI$84,$E411:$BL411)+'FD inverse'!$A$33*$C412/Setup!$B$17+INDEX('FD inverse'!$A$33:$BH$33,1,'FD mesh'!$B$15+1)*Setup!$B$22</f>
        <v>15.2100212119991</v>
      </c>
      <c r="AJ412" s="0" t="n">
        <f aca="false">SUMPRODUCT('FD inverse'!$A$34:$BH$34,'FD mesh'!$B$84:$BI$84,$E411:$BL411)+'FD inverse'!$A$34*$C412/Setup!$B$17+INDEX('FD inverse'!$A$34:$BH$34,1,'FD mesh'!$B$15+1)*Setup!$B$22</f>
        <v>15.1931514823099</v>
      </c>
      <c r="AK412" s="0" t="n">
        <f aca="false">SUMPRODUCT('FD inverse'!$A$35:$BH$35,'FD mesh'!$B$84:$BI$84,$E411:$BL411)+'FD inverse'!$A$35*$C412/Setup!$B$17+INDEX('FD inverse'!$A$35:$BH$35,1,'FD mesh'!$B$15+1)*Setup!$B$22</f>
        <v>15.1762402434192</v>
      </c>
      <c r="AL412" s="0" t="n">
        <f aca="false">SUMPRODUCT('FD inverse'!$A$36:$BH$36,'FD mesh'!$B$84:$BI$84,$E411:$BL411)+'FD inverse'!$A$36*$C412/Setup!$B$17+INDEX('FD inverse'!$A$36:$BH$36,1,'FD mesh'!$B$15+1)*Setup!$B$22</f>
        <v>15.1592891029196</v>
      </c>
      <c r="AM412" s="0" t="n">
        <f aca="false">SUMPRODUCT('FD inverse'!$A$37:$BH$37,'FD mesh'!$B$84:$BI$84,$E411:$BL411)+'FD inverse'!$A$37*$C412/Setup!$B$17+INDEX('FD inverse'!$A$37:$BH$37,1,'FD mesh'!$B$15+1)*Setup!$B$22</f>
        <v>15.1423003692284</v>
      </c>
      <c r="AN412" s="0" t="n">
        <f aca="false">SUMPRODUCT('FD inverse'!$A$38:$BH$38,'FD mesh'!$B$84:$BI$84,$E411:$BL411)+'FD inverse'!$A$38*$C412/Setup!$B$17+INDEX('FD inverse'!$A$38:$BH$38,1,'FD mesh'!$B$15+1)*Setup!$B$22</f>
        <v>15.1252769247064</v>
      </c>
      <c r="AO412" s="0" t="n">
        <f aca="false">SUMPRODUCT('FD inverse'!$A$39:$BH$39,'FD mesh'!$B$84:$BI$84,$E411:$BL411)+'FD inverse'!$A$39*$C412/Setup!$B$17+INDEX('FD inverse'!$A$39:$BH$39,1,'FD mesh'!$B$15+1)*Setup!$B$22</f>
        <v>15.1082221172081</v>
      </c>
      <c r="AP412" s="0" t="n">
        <f aca="false">SUMPRODUCT('FD inverse'!$A$40:$BH$40,'FD mesh'!$B$84:$BI$84,$E411:$BL411)+'FD inverse'!$A$40*$C412/Setup!$B$17+INDEX('FD inverse'!$A$40:$BH$40,1,'FD mesh'!$B$15+1)*Setup!$B$22</f>
        <v>15.0911396683006</v>
      </c>
      <c r="AQ412" s="0" t="n">
        <f aca="false">SUMPRODUCT('FD inverse'!$A$41:$BH$41,'FD mesh'!$B$84:$BI$84,$E411:$BL411)+'FD inverse'!$A$41*$C412/Setup!$B$17+INDEX('FD inverse'!$A$41:$BH$41,1,'FD mesh'!$B$15+1)*Setup!$B$22</f>
        <v>15.0740335963047</v>
      </c>
      <c r="AR412" s="0" t="n">
        <f aca="false">SUMPRODUCT('FD inverse'!$A$42:$BH$42,'FD mesh'!$B$84:$BI$84,$E411:$BL411)+'FD inverse'!$A$42*$C412/Setup!$B$17+INDEX('FD inverse'!$A$42:$BH$42,1,'FD mesh'!$B$15+1)*Setup!$B$22</f>
        <v>15.056908152245</v>
      </c>
      <c r="AS412" s="0" t="n">
        <f aca="false">SUMPRODUCT('FD inverse'!$A$43:$BH$43,'FD mesh'!$B$84:$BI$84,$E411:$BL411)+'FD inverse'!$A$43*$C412/Setup!$B$17+INDEX('FD inverse'!$A$43:$BH$43,1,'FD mesh'!$B$15+1)*Setup!$B$22</f>
        <v>0</v>
      </c>
      <c r="AT412" s="0" t="n">
        <f aca="false">SUMPRODUCT('FD inverse'!$A$44:$BH$44,'FD mesh'!$B$84:$BI$84,$E411:$BL411)+'FD inverse'!$A$44*$C412/Setup!$B$17+INDEX('FD inverse'!$A$44:$BH$44,1,'FD mesh'!$B$15+1)*Setup!$B$22</f>
        <v>0</v>
      </c>
      <c r="AU412" s="0" t="n">
        <f aca="false">SUMPRODUCT('FD inverse'!$A$45:$BH$45,'FD mesh'!$B$84:$BI$84,$E411:$BL411)+'FD inverse'!$A$45*$C412/Setup!$B$17+INDEX('FD inverse'!$A$45:$BH$45,1,'FD mesh'!$B$15+1)*Setup!$B$22</f>
        <v>0</v>
      </c>
      <c r="AV412" s="0" t="n">
        <f aca="false">SUMPRODUCT('FD inverse'!$A$46:$BH$46,'FD mesh'!$B$84:$BI$84,$E411:$BL411)+'FD inverse'!$A$46*$C412/Setup!$B$17+INDEX('FD inverse'!$A$46:$BH$46,1,'FD mesh'!$B$15+1)*Setup!$B$22</f>
        <v>0</v>
      </c>
      <c r="AW412" s="0" t="n">
        <f aca="false">SUMPRODUCT('FD inverse'!$A$47:$BH$47,'FD mesh'!$B$84:$BI$84,$E411:$BL411)+'FD inverse'!$A$47*$C412/Setup!$B$17+INDEX('FD inverse'!$A$47:$BH$47,1,'FD mesh'!$B$15+1)*Setup!$B$22</f>
        <v>0</v>
      </c>
      <c r="AX412" s="0" t="n">
        <f aca="false">SUMPRODUCT('FD inverse'!$A$48:$BH$48,'FD mesh'!$B$84:$BI$84,$E411:$BL411)+'FD inverse'!$A$48*$C412/Setup!$B$17+INDEX('FD inverse'!$A$48:$BH$48,1,'FD mesh'!$B$15+1)*Setup!$B$22</f>
        <v>0</v>
      </c>
      <c r="AY412" s="0" t="n">
        <f aca="false">SUMPRODUCT('FD inverse'!$A$49:$BH$49,'FD mesh'!$B$84:$BI$84,$E411:$BL411)+'FD inverse'!$A$49*$C412/Setup!$B$17+INDEX('FD inverse'!$A$49:$BH$49,1,'FD mesh'!$B$15+1)*Setup!$B$22</f>
        <v>0</v>
      </c>
      <c r="AZ412" s="0" t="n">
        <f aca="false">SUMPRODUCT('FD inverse'!$A$50:$BH$50,'FD mesh'!$B$84:$BI$84,$E411:$BL411)+'FD inverse'!$A$50*$C412/Setup!$B$17+INDEX('FD inverse'!$A$50:$BH$50,1,'FD mesh'!$B$15+1)*Setup!$B$22</f>
        <v>0</v>
      </c>
      <c r="BA412" s="0" t="n">
        <f aca="false">SUMPRODUCT('FD inverse'!$A$51:$BH$51,'FD mesh'!$B$84:$BI$84,$E411:$BL411)+'FD inverse'!$A$51*$C412/Setup!$B$17+INDEX('FD inverse'!$A$51:$BH$51,1,'FD mesh'!$B$15+1)*Setup!$B$22</f>
        <v>0</v>
      </c>
      <c r="BB412" s="0" t="n">
        <f aca="false">SUMPRODUCT('FD inverse'!$A$52:$BH$52,'FD mesh'!$B$84:$BI$84,$E411:$BL411)+'FD inverse'!$A$52*$C412/Setup!$B$17+INDEX('FD inverse'!$A$52:$BH$52,1,'FD mesh'!$B$15+1)*Setup!$B$22</f>
        <v>0</v>
      </c>
      <c r="BC412" s="0" t="n">
        <f aca="false">SUMPRODUCT('FD inverse'!$A$53:$BH$53,'FD mesh'!$B$84:$BI$84,$E411:$BL411)+'FD inverse'!$A$53*$C412/Setup!$B$17+INDEX('FD inverse'!$A$53:$BH$53,1,'FD mesh'!$B$15+1)*Setup!$B$22</f>
        <v>0</v>
      </c>
      <c r="BD412" s="0" t="n">
        <f aca="false">SUMPRODUCT('FD inverse'!$A$54:$BH$54,'FD mesh'!$B$84:$BI$84,$E411:$BL411)+'FD inverse'!$A$54*$C412/Setup!$B$17+INDEX('FD inverse'!$A$54:$BH$54,1,'FD mesh'!$B$15+1)*Setup!$B$22</f>
        <v>0</v>
      </c>
      <c r="BE412" s="0" t="n">
        <f aca="false">SUMPRODUCT('FD inverse'!$A$55:$BH$55,'FD mesh'!$B$84:$BI$84,$E411:$BL411)+'FD inverse'!$A$55*$C412/Setup!$B$17+INDEX('FD inverse'!$A$55:$BH$55,1,'FD mesh'!$B$15+1)*Setup!$B$22</f>
        <v>0</v>
      </c>
      <c r="BF412" s="0" t="n">
        <f aca="false">SUMPRODUCT('FD inverse'!$A$56:$BH$56,'FD mesh'!$B$84:$BI$84,$E411:$BL411)+'FD inverse'!$A$56*$C412/Setup!$B$17+INDEX('FD inverse'!$A$56:$BH$56,1,'FD mesh'!$B$15+1)*Setup!$B$22</f>
        <v>0</v>
      </c>
      <c r="BG412" s="0" t="n">
        <f aca="false">SUMPRODUCT('FD inverse'!$A$57:$BH$57,'FD mesh'!$B$84:$BI$84,$E411:$BL411)+'FD inverse'!$A$57*$C412/Setup!$B$17+INDEX('FD inverse'!$A$57:$BH$57,1,'FD mesh'!$B$15+1)*Setup!$B$22</f>
        <v>0</v>
      </c>
      <c r="BH412" s="0" t="n">
        <f aca="false">SUMPRODUCT('FD inverse'!$A$58:$BH$58,'FD mesh'!$B$84:$BI$84,$E411:$BL411)+'FD inverse'!$A$58*$C412/Setup!$B$17+INDEX('FD inverse'!$A$58:$BH$58,1,'FD mesh'!$B$15+1)*Setup!$B$22</f>
        <v>0</v>
      </c>
      <c r="BI412" s="0" t="n">
        <f aca="false">SUMPRODUCT('FD inverse'!$A$59:$BH$59,'FD mesh'!$B$84:$BI$84,$E411:$BL411)+'FD inverse'!$A$59*$C412/Setup!$B$17+INDEX('FD inverse'!$A$59:$BH$59,1,'FD mesh'!$B$15+1)*Setup!$B$22</f>
        <v>0</v>
      </c>
      <c r="BJ412" s="0" t="n">
        <f aca="false">SUMPRODUCT('FD inverse'!$A$60:$BH$60,'FD mesh'!$B$84:$BI$84,$E411:$BL411)+'FD inverse'!$A$60*$C412/Setup!$B$17+INDEX('FD inverse'!$A$60:$BH$60,1,'FD mesh'!$B$15+1)*Setup!$B$22</f>
        <v>0</v>
      </c>
      <c r="BK412" s="0" t="n">
        <f aca="false">SUMPRODUCT('FD inverse'!$A$61:$BH$61,'FD mesh'!$B$84:$BI$84,$E411:$BL411)+'FD inverse'!$A$61*$C412/Setup!$B$17+INDEX('FD inverse'!$A$61:$BH$61,1,'FD mesh'!$B$15+1)*Setup!$B$22</f>
        <v>0</v>
      </c>
      <c r="BL412" s="0" t="n">
        <f aca="false">SUMPRODUCT('FD inverse'!$A$62:$BH$62,'FD mesh'!$B$84:$BI$84,$E411:$BL411)+'FD inverse'!$A$62*$C412/Setup!$B$17+INDEX('FD inverse'!$A$62:$BH$62,1,'FD mesh'!$B$15+1)*Setup!$B$22</f>
        <v>0</v>
      </c>
    </row>
    <row r="413" customFormat="false" ht="15" hidden="false" customHeight="false" outlineLevel="0" collapsed="false">
      <c r="A413" s="0" t="n">
        <v>408</v>
      </c>
      <c r="B413" s="0" t="n">
        <f aca="false">A413*Setup!$B$11/3600</f>
        <v>34</v>
      </c>
      <c r="C413" s="0" t="n">
        <f aca="false">Setup!$B$7+Setup!$B$8*COS(2*PI()*(B413-Setup!$B$9)/24)</f>
        <v>24</v>
      </c>
      <c r="D413" s="0" t="n">
        <f aca="false">(C413-E413)/Setup!$B$17</f>
        <v>8.97020365807726</v>
      </c>
      <c r="E413" s="0" t="n">
        <f aca="false">SUMPRODUCT('FD inverse'!$A$3:$BH$3,'FD mesh'!$B$84:$BI$84,$E412:$BL412)+'FD inverse'!$A$3*$C413/Setup!$B$17+INDEX('FD inverse'!$A$3:$BH$3,1,'FD mesh'!$B$15+1)*Setup!$B$22</f>
        <v>22.83387352445</v>
      </c>
      <c r="F413" s="0" t="n">
        <f aca="false">SUMPRODUCT('FD inverse'!$A$4:$BH$4,'FD mesh'!$B$84:$BI$84,$E412:$BL412)+'FD inverse'!$A$4*$C413/Setup!$B$17+INDEX('FD inverse'!$A$4:$BH$4,1,'FD mesh'!$B$15+1)*Setup!$B$22</f>
        <v>22.5788407722328</v>
      </c>
      <c r="G413" s="0" t="n">
        <f aca="false">SUMPRODUCT('FD inverse'!$A$5:$BH$5,'FD mesh'!$B$84:$BI$84,$E412:$BL412)+'FD inverse'!$A$5*$C413/Setup!$B$17+INDEX('FD inverse'!$A$5:$BH$5,1,'FD mesh'!$B$15+1)*Setup!$B$22</f>
        <v>22.34449901073</v>
      </c>
      <c r="H413" s="0" t="n">
        <f aca="false">SUMPRODUCT('FD inverse'!$A$6:$BH$6,'FD mesh'!$B$84:$BI$84,$E412:$BL412)+'FD inverse'!$A$6*$C413/Setup!$B$17+INDEX('FD inverse'!$A$6:$BH$6,1,'FD mesh'!$B$15+1)*Setup!$B$22</f>
        <v>21.5866018005879</v>
      </c>
      <c r="I413" s="0" t="n">
        <f aca="false">SUMPRODUCT('FD inverse'!$A$7:$BH$7,'FD mesh'!$B$84:$BI$84,$E412:$BL412)+'FD inverse'!$A$7*$C413/Setup!$B$17+INDEX('FD inverse'!$A$7:$BH$7,1,'FD mesh'!$B$15+1)*Setup!$B$22</f>
        <v>21.5243584610302</v>
      </c>
      <c r="J413" s="0" t="n">
        <f aca="false">SUMPRODUCT('FD inverse'!$A$8:$BH$8,'FD mesh'!$B$84:$BI$84,$E412:$BL412)+'FD inverse'!$A$8*$C413/Setup!$B$17+INDEX('FD inverse'!$A$8:$BH$8,1,'FD mesh'!$B$15+1)*Setup!$B$22</f>
        <v>21.4705733845922</v>
      </c>
      <c r="K413" s="0" t="n">
        <f aca="false">SUMPRODUCT('FD inverse'!$A$9:$BH$9,'FD mesh'!$B$84:$BI$84,$E412:$BL412)+'FD inverse'!$A$9*$C413/Setup!$B$17+INDEX('FD inverse'!$A$9:$BH$9,1,'FD mesh'!$B$15+1)*Setup!$B$22</f>
        <v>21.4241743599043</v>
      </c>
      <c r="L413" s="0" t="n">
        <f aca="false">SUMPRODUCT('FD inverse'!$A$10:$BH$10,'FD mesh'!$B$84:$BI$84,$E412:$BL412)+'FD inverse'!$A$10*$C413/Setup!$B$17+INDEX('FD inverse'!$A$10:$BH$10,1,'FD mesh'!$B$15+1)*Setup!$B$22</f>
        <v>21.3842140922074</v>
      </c>
      <c r="M413" s="0" t="n">
        <f aca="false">SUMPRODUCT('FD inverse'!$A$11:$BH$11,'FD mesh'!$B$84:$BI$84,$E412:$BL412)+'FD inverse'!$A$11*$C413/Setup!$B$17+INDEX('FD inverse'!$A$11:$BH$11,1,'FD mesh'!$B$15+1)*Setup!$B$22</f>
        <v>21.3498705751719</v>
      </c>
      <c r="N413" s="0" t="n">
        <f aca="false">SUMPRODUCT('FD inverse'!$A$12:$BH$12,'FD mesh'!$B$84:$BI$84,$E412:$BL412)+'FD inverse'!$A$12*$C413/Setup!$B$17+INDEX('FD inverse'!$A$12:$BH$12,1,'FD mesh'!$B$15+1)*Setup!$B$22</f>
        <v>21.3204470331321</v>
      </c>
      <c r="O413" s="0" t="n">
        <f aca="false">SUMPRODUCT('FD inverse'!$A$13:$BH$13,'FD mesh'!$B$84:$BI$84,$E412:$BL412)+'FD inverse'!$A$13*$C413/Setup!$B$17+INDEX('FD inverse'!$A$13:$BH$13,1,'FD mesh'!$B$15+1)*Setup!$B$22</f>
        <v>21.2953715807673</v>
      </c>
      <c r="P413" s="0" t="n">
        <f aca="false">SUMPRODUCT('FD inverse'!$A$14:$BH$14,'FD mesh'!$B$84:$BI$84,$E412:$BL412)+'FD inverse'!$A$14*$C413/Setup!$B$17+INDEX('FD inverse'!$A$14:$BH$14,1,'FD mesh'!$B$15+1)*Setup!$B$22</f>
        <v>21.2741967246476</v>
      </c>
      <c r="Q413" s="0" t="n">
        <f aca="false">SUMPRODUCT('FD inverse'!$A$15:$BH$15,'FD mesh'!$B$84:$BI$84,$E412:$BL412)+'FD inverse'!$A$15*$C413/Setup!$B$17+INDEX('FD inverse'!$A$15:$BH$15,1,'FD mesh'!$B$15+1)*Setup!$B$22</f>
        <v>21.256598808507</v>
      </c>
      <c r="R413" s="0" t="n">
        <f aca="false">SUMPRODUCT('FD inverse'!$A$16:$BH$16,'FD mesh'!$B$84:$BI$84,$E412:$BL412)+'FD inverse'!$A$16*$C413/Setup!$B$17+INDEX('FD inverse'!$A$16:$BH$16,1,'FD mesh'!$B$15+1)*Setup!$B$22</f>
        <v>21.242377481644</v>
      </c>
      <c r="S413" s="0" t="n">
        <f aca="false">SUMPRODUCT('FD inverse'!$A$17:$BH$17,'FD mesh'!$B$84:$BI$84,$E412:$BL412)+'FD inverse'!$A$17*$C413/Setup!$B$17+INDEX('FD inverse'!$A$17:$BH$17,1,'FD mesh'!$B$15+1)*Setup!$B$22</f>
        <v>20.837311385346</v>
      </c>
      <c r="T413" s="0" t="n">
        <f aca="false">SUMPRODUCT('FD inverse'!$A$18:$BH$18,'FD mesh'!$B$84:$BI$84,$E412:$BL412)+'FD inverse'!$A$18*$C413/Setup!$B$17+INDEX('FD inverse'!$A$18:$BH$18,1,'FD mesh'!$B$15+1)*Setup!$B$22</f>
        <v>20.4336446636124</v>
      </c>
      <c r="U413" s="0" t="n">
        <f aca="false">SUMPRODUCT('FD inverse'!$A$19:$BH$19,'FD mesh'!$B$84:$BI$84,$E412:$BL412)+'FD inverse'!$A$19*$C413/Setup!$B$17+INDEX('FD inverse'!$A$19:$BH$19,1,'FD mesh'!$B$15+1)*Setup!$B$22</f>
        <v>20.0311593576109</v>
      </c>
      <c r="V413" s="0" t="n">
        <f aca="false">SUMPRODUCT('FD inverse'!$A$20:$BH$20,'FD mesh'!$B$84:$BI$84,$E412:$BL412)+'FD inverse'!$A$20*$C413/Setup!$B$17+INDEX('FD inverse'!$A$20:$BH$20,1,'FD mesh'!$B$15+1)*Setup!$B$22</f>
        <v>19.6296636477417</v>
      </c>
      <c r="W413" s="0" t="n">
        <f aca="false">SUMPRODUCT('FD inverse'!$A$21:$BH$21,'FD mesh'!$B$84:$BI$84,$E412:$BL412)+'FD inverse'!$A$21*$C413/Setup!$B$17+INDEX('FD inverse'!$A$21:$BH$21,1,'FD mesh'!$B$15+1)*Setup!$B$22</f>
        <v>19.2289897169741</v>
      </c>
      <c r="X413" s="0" t="n">
        <f aca="false">SUMPRODUCT('FD inverse'!$A$22:$BH$22,'FD mesh'!$B$84:$BI$84,$E412:$BL412)+'FD inverse'!$A$22*$C413/Setup!$B$17+INDEX('FD inverse'!$A$22:$BH$22,1,'FD mesh'!$B$15+1)*Setup!$B$22</f>
        <v>18.8289916423769</v>
      </c>
      <c r="Y413" s="0" t="n">
        <f aca="false">SUMPRODUCT('FD inverse'!$A$23:$BH$23,'FD mesh'!$B$84:$BI$84,$E412:$BL412)+'FD inverse'!$A$23*$C413/Setup!$B$17+INDEX('FD inverse'!$A$23:$BH$23,1,'FD mesh'!$B$15+1)*Setup!$B$22</f>
        <v>18.4295433166784</v>
      </c>
      <c r="Z413" s="0" t="n">
        <f aca="false">SUMPRODUCT('FD inverse'!$A$24:$BH$24,'FD mesh'!$B$84:$BI$84,$E412:$BL412)+'FD inverse'!$A$24*$C413/Setup!$B$17+INDEX('FD inverse'!$A$24:$BH$24,1,'FD mesh'!$B$15+1)*Setup!$B$22</f>
        <v>18.030536400699</v>
      </c>
      <c r="AA413" s="0" t="n">
        <f aca="false">SUMPRODUCT('FD inverse'!$A$25:$BH$25,'FD mesh'!$B$84:$BI$84,$E412:$BL412)+'FD inverse'!$A$25*$C413/Setup!$B$17+INDEX('FD inverse'!$A$25:$BH$25,1,'FD mesh'!$B$15+1)*Setup!$B$22</f>
        <v>17.6318783066122</v>
      </c>
      <c r="AB413" s="0" t="n">
        <f aca="false">SUMPRODUCT('FD inverse'!$A$26:$BH$26,'FD mesh'!$B$84:$BI$84,$E412:$BL412)+'FD inverse'!$A$26*$C413/Setup!$B$17+INDEX('FD inverse'!$A$26:$BH$26,1,'FD mesh'!$B$15+1)*Setup!$B$22</f>
        <v>17.2334902111809</v>
      </c>
      <c r="AC413" s="0" t="n">
        <f aca="false">SUMPRODUCT('FD inverse'!$A$27:$BH$27,'FD mesh'!$B$84:$BI$84,$E412:$BL412)+'FD inverse'!$A$27*$C413/Setup!$B$17+INDEX('FD inverse'!$A$27:$BH$27,1,'FD mesh'!$B$15+1)*Setup!$B$22</f>
        <v>16.8353050974089</v>
      </c>
      <c r="AD413" s="0" t="n">
        <f aca="false">SUMPRODUCT('FD inverse'!$A$28:$BH$28,'FD mesh'!$B$84:$BI$84,$E412:$BL412)+'FD inverse'!$A$28*$C413/Setup!$B$17+INDEX('FD inverse'!$A$28:$BH$28,1,'FD mesh'!$B$15+1)*Setup!$B$22</f>
        <v>16.4372658224214</v>
      </c>
      <c r="AE413" s="0" t="n">
        <f aca="false">SUMPRODUCT('FD inverse'!$A$29:$BH$29,'FD mesh'!$B$84:$BI$84,$E412:$BL412)+'FD inverse'!$A$29*$C413/Setup!$B$17+INDEX('FD inverse'!$A$29:$BH$29,1,'FD mesh'!$B$15+1)*Setup!$B$22</f>
        <v>16.0393232088545</v>
      </c>
      <c r="AF413" s="0" t="n">
        <f aca="false">SUMPRODUCT('FD inverse'!$A$30:$BH$30,'FD mesh'!$B$84:$BI$84,$E412:$BL412)+'FD inverse'!$A$30*$C413/Setup!$B$17+INDEX('FD inverse'!$A$30:$BH$30,1,'FD mesh'!$B$15+1)*Setup!$B$22</f>
        <v>15.641434156585</v>
      </c>
      <c r="AG413" s="0" t="n">
        <f aca="false">SUMPRODUCT('FD inverse'!$A$31:$BH$31,'FD mesh'!$B$84:$BI$84,$E412:$BL412)+'FD inverse'!$A$31*$C413/Setup!$B$17+INDEX('FD inverse'!$A$31:$BH$31,1,'FD mesh'!$B$15+1)*Setup!$B$22</f>
        <v>15.2435597712705</v>
      </c>
      <c r="AH413" s="0" t="n">
        <f aca="false">SUMPRODUCT('FD inverse'!$A$32:$BH$32,'FD mesh'!$B$84:$BI$84,$E412:$BL412)+'FD inverse'!$A$32*$C413/Setup!$B$17+INDEX('FD inverse'!$A$32:$BH$32,1,'FD mesh'!$B$15+1)*Setup!$B$22</f>
        <v>15.2267705792794</v>
      </c>
      <c r="AI413" s="0" t="n">
        <f aca="false">SUMPRODUCT('FD inverse'!$A$33:$BH$33,'FD mesh'!$B$84:$BI$84,$E412:$BL412)+'FD inverse'!$A$33*$C413/Setup!$B$17+INDEX('FD inverse'!$A$33:$BH$33,1,'FD mesh'!$B$15+1)*Setup!$B$22</f>
        <v>15.2099418546039</v>
      </c>
      <c r="AJ413" s="0" t="n">
        <f aca="false">SUMPRODUCT('FD inverse'!$A$34:$BH$34,'FD mesh'!$B$84:$BI$84,$E412:$BL412)+'FD inverse'!$A$34*$C413/Setup!$B$17+INDEX('FD inverse'!$A$34:$BH$34,1,'FD mesh'!$B$15+1)*Setup!$B$22</f>
        <v>15.1930729573872</v>
      </c>
      <c r="AK413" s="0" t="n">
        <f aca="false">SUMPRODUCT('FD inverse'!$A$35:$BH$35,'FD mesh'!$B$84:$BI$84,$E412:$BL412)+'FD inverse'!$A$35*$C413/Setup!$B$17+INDEX('FD inverse'!$A$35:$BH$35,1,'FD mesh'!$B$15+1)*Setup!$B$22</f>
        <v>15.1761643090459</v>
      </c>
      <c r="AL413" s="0" t="n">
        <f aca="false">SUMPRODUCT('FD inverse'!$A$36:$BH$36,'FD mesh'!$B$84:$BI$84,$E412:$BL412)+'FD inverse'!$A$36*$C413/Setup!$B$17+INDEX('FD inverse'!$A$36:$BH$36,1,'FD mesh'!$B$15+1)*Setup!$B$22</f>
        <v>15.1592172209758</v>
      </c>
      <c r="AM413" s="0" t="n">
        <f aca="false">SUMPRODUCT('FD inverse'!$A$37:$BH$37,'FD mesh'!$B$84:$BI$84,$E412:$BL412)+'FD inverse'!$A$37*$C413/Setup!$B$17+INDEX('FD inverse'!$A$37:$BH$37,1,'FD mesh'!$B$15+1)*Setup!$B$22</f>
        <v>15.1422337446101</v>
      </c>
      <c r="AN413" s="0" t="n">
        <f aca="false">SUMPRODUCT('FD inverse'!$A$38:$BH$38,'FD mesh'!$B$84:$BI$84,$E412:$BL412)+'FD inverse'!$A$38*$C413/Setup!$B$17+INDEX('FD inverse'!$A$38:$BH$38,1,'FD mesh'!$B$15+1)*Setup!$B$22</f>
        <v>15.1252165413281</v>
      </c>
      <c r="AO413" s="0" t="n">
        <f aca="false">SUMPRODUCT('FD inverse'!$A$39:$BH$39,'FD mesh'!$B$84:$BI$84,$E412:$BL412)+'FD inverse'!$A$39*$C413/Setup!$B$17+INDEX('FD inverse'!$A$39:$BH$39,1,'FD mesh'!$B$15+1)*Setup!$B$22</f>
        <v>15.1081687705893</v>
      </c>
      <c r="AP413" s="0" t="n">
        <f aca="false">SUMPRODUCT('FD inverse'!$A$40:$BH$40,'FD mesh'!$B$84:$BI$84,$E412:$BL412)+'FD inverse'!$A$40*$C413/Setup!$B$17+INDEX('FD inverse'!$A$40:$BH$40,1,'FD mesh'!$B$15+1)*Setup!$B$22</f>
        <v>15.0910939945633</v>
      </c>
      <c r="AQ413" s="0" t="n">
        <f aca="false">SUMPRODUCT('FD inverse'!$A$41:$BH$41,'FD mesh'!$B$84:$BI$84,$E412:$BL412)+'FD inverse'!$A$41*$C413/Setup!$B$17+INDEX('FD inverse'!$A$41:$BH$41,1,'FD mesh'!$B$15+1)*Setup!$B$22</f>
        <v>15.0739960974394</v>
      </c>
      <c r="AR413" s="0" t="n">
        <f aca="false">SUMPRODUCT('FD inverse'!$A$42:$BH$42,'FD mesh'!$B$84:$BI$84,$E412:$BL412)+'FD inverse'!$A$42*$C413/Setup!$B$17+INDEX('FD inverse'!$A$42:$BH$42,1,'FD mesh'!$B$15+1)*Setup!$B$22</f>
        <v>15.0568792175263</v>
      </c>
      <c r="AS413" s="0" t="n">
        <f aca="false">SUMPRODUCT('FD inverse'!$A$43:$BH$43,'FD mesh'!$B$84:$BI$84,$E412:$BL412)+'FD inverse'!$A$43*$C413/Setup!$B$17+INDEX('FD inverse'!$A$43:$BH$43,1,'FD mesh'!$B$15+1)*Setup!$B$22</f>
        <v>0</v>
      </c>
      <c r="AT413" s="0" t="n">
        <f aca="false">SUMPRODUCT('FD inverse'!$A$44:$BH$44,'FD mesh'!$B$84:$BI$84,$E412:$BL412)+'FD inverse'!$A$44*$C413/Setup!$B$17+INDEX('FD inverse'!$A$44:$BH$44,1,'FD mesh'!$B$15+1)*Setup!$B$22</f>
        <v>0</v>
      </c>
      <c r="AU413" s="0" t="n">
        <f aca="false">SUMPRODUCT('FD inverse'!$A$45:$BH$45,'FD mesh'!$B$84:$BI$84,$E412:$BL412)+'FD inverse'!$A$45*$C413/Setup!$B$17+INDEX('FD inverse'!$A$45:$BH$45,1,'FD mesh'!$B$15+1)*Setup!$B$22</f>
        <v>0</v>
      </c>
      <c r="AV413" s="0" t="n">
        <f aca="false">SUMPRODUCT('FD inverse'!$A$46:$BH$46,'FD mesh'!$B$84:$BI$84,$E412:$BL412)+'FD inverse'!$A$46*$C413/Setup!$B$17+INDEX('FD inverse'!$A$46:$BH$46,1,'FD mesh'!$B$15+1)*Setup!$B$22</f>
        <v>0</v>
      </c>
      <c r="AW413" s="0" t="n">
        <f aca="false">SUMPRODUCT('FD inverse'!$A$47:$BH$47,'FD mesh'!$B$84:$BI$84,$E412:$BL412)+'FD inverse'!$A$47*$C413/Setup!$B$17+INDEX('FD inverse'!$A$47:$BH$47,1,'FD mesh'!$B$15+1)*Setup!$B$22</f>
        <v>0</v>
      </c>
      <c r="AX413" s="0" t="n">
        <f aca="false">SUMPRODUCT('FD inverse'!$A$48:$BH$48,'FD mesh'!$B$84:$BI$84,$E412:$BL412)+'FD inverse'!$A$48*$C413/Setup!$B$17+INDEX('FD inverse'!$A$48:$BH$48,1,'FD mesh'!$B$15+1)*Setup!$B$22</f>
        <v>0</v>
      </c>
      <c r="AY413" s="0" t="n">
        <f aca="false">SUMPRODUCT('FD inverse'!$A$49:$BH$49,'FD mesh'!$B$84:$BI$84,$E412:$BL412)+'FD inverse'!$A$49*$C413/Setup!$B$17+INDEX('FD inverse'!$A$49:$BH$49,1,'FD mesh'!$B$15+1)*Setup!$B$22</f>
        <v>0</v>
      </c>
      <c r="AZ413" s="0" t="n">
        <f aca="false">SUMPRODUCT('FD inverse'!$A$50:$BH$50,'FD mesh'!$B$84:$BI$84,$E412:$BL412)+'FD inverse'!$A$50*$C413/Setup!$B$17+INDEX('FD inverse'!$A$50:$BH$50,1,'FD mesh'!$B$15+1)*Setup!$B$22</f>
        <v>0</v>
      </c>
      <c r="BA413" s="0" t="n">
        <f aca="false">SUMPRODUCT('FD inverse'!$A$51:$BH$51,'FD mesh'!$B$84:$BI$84,$E412:$BL412)+'FD inverse'!$A$51*$C413/Setup!$B$17+INDEX('FD inverse'!$A$51:$BH$51,1,'FD mesh'!$B$15+1)*Setup!$B$22</f>
        <v>0</v>
      </c>
      <c r="BB413" s="0" t="n">
        <f aca="false">SUMPRODUCT('FD inverse'!$A$52:$BH$52,'FD mesh'!$B$84:$BI$84,$E412:$BL412)+'FD inverse'!$A$52*$C413/Setup!$B$17+INDEX('FD inverse'!$A$52:$BH$52,1,'FD mesh'!$B$15+1)*Setup!$B$22</f>
        <v>0</v>
      </c>
      <c r="BC413" s="0" t="n">
        <f aca="false">SUMPRODUCT('FD inverse'!$A$53:$BH$53,'FD mesh'!$B$84:$BI$84,$E412:$BL412)+'FD inverse'!$A$53*$C413/Setup!$B$17+INDEX('FD inverse'!$A$53:$BH$53,1,'FD mesh'!$B$15+1)*Setup!$B$22</f>
        <v>0</v>
      </c>
      <c r="BD413" s="0" t="n">
        <f aca="false">SUMPRODUCT('FD inverse'!$A$54:$BH$54,'FD mesh'!$B$84:$BI$84,$E412:$BL412)+'FD inverse'!$A$54*$C413/Setup!$B$17+INDEX('FD inverse'!$A$54:$BH$54,1,'FD mesh'!$B$15+1)*Setup!$B$22</f>
        <v>0</v>
      </c>
      <c r="BE413" s="0" t="n">
        <f aca="false">SUMPRODUCT('FD inverse'!$A$55:$BH$55,'FD mesh'!$B$84:$BI$84,$E412:$BL412)+'FD inverse'!$A$55*$C413/Setup!$B$17+INDEX('FD inverse'!$A$55:$BH$55,1,'FD mesh'!$B$15+1)*Setup!$B$22</f>
        <v>0</v>
      </c>
      <c r="BF413" s="0" t="n">
        <f aca="false">SUMPRODUCT('FD inverse'!$A$56:$BH$56,'FD mesh'!$B$84:$BI$84,$E412:$BL412)+'FD inverse'!$A$56*$C413/Setup!$B$17+INDEX('FD inverse'!$A$56:$BH$56,1,'FD mesh'!$B$15+1)*Setup!$B$22</f>
        <v>0</v>
      </c>
      <c r="BG413" s="0" t="n">
        <f aca="false">SUMPRODUCT('FD inverse'!$A$57:$BH$57,'FD mesh'!$B$84:$BI$84,$E412:$BL412)+'FD inverse'!$A$57*$C413/Setup!$B$17+INDEX('FD inverse'!$A$57:$BH$57,1,'FD mesh'!$B$15+1)*Setup!$B$22</f>
        <v>0</v>
      </c>
      <c r="BH413" s="0" t="n">
        <f aca="false">SUMPRODUCT('FD inverse'!$A$58:$BH$58,'FD mesh'!$B$84:$BI$84,$E412:$BL412)+'FD inverse'!$A$58*$C413/Setup!$B$17+INDEX('FD inverse'!$A$58:$BH$58,1,'FD mesh'!$B$15+1)*Setup!$B$22</f>
        <v>0</v>
      </c>
      <c r="BI413" s="0" t="n">
        <f aca="false">SUMPRODUCT('FD inverse'!$A$59:$BH$59,'FD mesh'!$B$84:$BI$84,$E412:$BL412)+'FD inverse'!$A$59*$C413/Setup!$B$17+INDEX('FD inverse'!$A$59:$BH$59,1,'FD mesh'!$B$15+1)*Setup!$B$22</f>
        <v>0</v>
      </c>
      <c r="BJ413" s="0" t="n">
        <f aca="false">SUMPRODUCT('FD inverse'!$A$60:$BH$60,'FD mesh'!$B$84:$BI$84,$E412:$BL412)+'FD inverse'!$A$60*$C413/Setup!$B$17+INDEX('FD inverse'!$A$60:$BH$60,1,'FD mesh'!$B$15+1)*Setup!$B$22</f>
        <v>0</v>
      </c>
      <c r="BK413" s="0" t="n">
        <f aca="false">SUMPRODUCT('FD inverse'!$A$61:$BH$61,'FD mesh'!$B$84:$BI$84,$E412:$BL412)+'FD inverse'!$A$61*$C413/Setup!$B$17+INDEX('FD inverse'!$A$61:$BH$61,1,'FD mesh'!$B$15+1)*Setup!$B$22</f>
        <v>0</v>
      </c>
      <c r="BL413" s="0" t="n">
        <f aca="false">SUMPRODUCT('FD inverse'!$A$62:$BH$62,'FD mesh'!$B$84:$BI$84,$E412:$BL412)+'FD inverse'!$A$62*$C413/Setup!$B$17+INDEX('FD inverse'!$A$62:$BH$62,1,'FD mesh'!$B$15+1)*Setup!$B$22</f>
        <v>0</v>
      </c>
    </row>
    <row r="414" customFormat="false" ht="15" hidden="false" customHeight="false" outlineLevel="0" collapsed="false">
      <c r="A414" s="0" t="n">
        <v>409</v>
      </c>
      <c r="B414" s="0" t="n">
        <f aca="false">A414*Setup!$B$11/3600</f>
        <v>34.0833333333333</v>
      </c>
      <c r="C414" s="0" t="n">
        <f aca="false">Setup!$B$7+Setup!$B$8*COS(2*PI()*(B414-Setup!$B$9)/24)</f>
        <v>24.0872595401382</v>
      </c>
      <c r="D414" s="0" t="n">
        <f aca="false">(C414-E414)/Setup!$B$17</f>
        <v>9.21681148547807</v>
      </c>
      <c r="E414" s="0" t="n">
        <f aca="false">SUMPRODUCT('FD inverse'!$A$3:$BH$3,'FD mesh'!$B$84:$BI$84,$E413:$BL413)+'FD inverse'!$A$3*$C414/Setup!$B$17+INDEX('FD inverse'!$A$3:$BH$3,1,'FD mesh'!$B$15+1)*Setup!$B$22</f>
        <v>22.8890740470261</v>
      </c>
      <c r="F414" s="0" t="n">
        <f aca="false">SUMPRODUCT('FD inverse'!$A$4:$BH$4,'FD mesh'!$B$84:$BI$84,$E413:$BL413)+'FD inverse'!$A$4*$C414/Setup!$B$17+INDEX('FD inverse'!$A$4:$BH$4,1,'FD mesh'!$B$15+1)*Setup!$B$22</f>
        <v>22.6267434614598</v>
      </c>
      <c r="G414" s="0" t="n">
        <f aca="false">SUMPRODUCT('FD inverse'!$A$5:$BH$5,'FD mesh'!$B$84:$BI$84,$E413:$BL413)+'FD inverse'!$A$5*$C414/Setup!$B$17+INDEX('FD inverse'!$A$5:$BH$5,1,'FD mesh'!$B$15+1)*Setup!$B$22</f>
        <v>22.3852039736483</v>
      </c>
      <c r="H414" s="0" t="n">
        <f aca="false">SUMPRODUCT('FD inverse'!$A$6:$BH$6,'FD mesh'!$B$84:$BI$84,$E413:$BL413)+'FD inverse'!$A$6*$C414/Setup!$B$17+INDEX('FD inverse'!$A$6:$BH$6,1,'FD mesh'!$B$15+1)*Setup!$B$22</f>
        <v>21.6033119967297</v>
      </c>
      <c r="I414" s="0" t="n">
        <f aca="false">SUMPRODUCT('FD inverse'!$A$7:$BH$7,'FD mesh'!$B$84:$BI$84,$E413:$BL413)+'FD inverse'!$A$7*$C414/Setup!$B$17+INDEX('FD inverse'!$A$7:$BH$7,1,'FD mesh'!$B$15+1)*Setup!$B$22</f>
        <v>21.5390472778702</v>
      </c>
      <c r="J414" s="0" t="n">
        <f aca="false">SUMPRODUCT('FD inverse'!$A$8:$BH$8,'FD mesh'!$B$84:$BI$84,$E413:$BL413)+'FD inverse'!$A$8*$C414/Setup!$B$17+INDEX('FD inverse'!$A$8:$BH$8,1,'FD mesh'!$B$15+1)*Setup!$B$22</f>
        <v>21.4834485276478</v>
      </c>
      <c r="K414" s="0" t="n">
        <f aca="false">SUMPRODUCT('FD inverse'!$A$9:$BH$9,'FD mesh'!$B$84:$BI$84,$E413:$BL413)+'FD inverse'!$A$9*$C414/Setup!$B$17+INDEX('FD inverse'!$A$9:$BH$9,1,'FD mesh'!$B$15+1)*Setup!$B$22</f>
        <v>21.4354457320304</v>
      </c>
      <c r="L414" s="0" t="n">
        <f aca="false">SUMPRODUCT('FD inverse'!$A$10:$BH$10,'FD mesh'!$B$84:$BI$84,$E413:$BL413)+'FD inverse'!$A$10*$C414/Setup!$B$17+INDEX('FD inverse'!$A$10:$BH$10,1,'FD mesh'!$B$15+1)*Setup!$B$22</f>
        <v>21.3940927134786</v>
      </c>
      <c r="M414" s="0" t="n">
        <f aca="false">SUMPRODUCT('FD inverse'!$A$11:$BH$11,'FD mesh'!$B$84:$BI$84,$E413:$BL413)+'FD inverse'!$A$11*$C414/Setup!$B$17+INDEX('FD inverse'!$A$11:$BH$11,1,'FD mesh'!$B$15+1)*Setup!$B$22</f>
        <v>21.3585677900719</v>
      </c>
      <c r="N414" s="0" t="n">
        <f aca="false">SUMPRODUCT('FD inverse'!$A$12:$BH$12,'FD mesh'!$B$84:$BI$84,$E413:$BL413)+'FD inverse'!$A$12*$C414/Setup!$B$17+INDEX('FD inverse'!$A$12:$BH$12,1,'FD mesh'!$B$15+1)*Setup!$B$22</f>
        <v>21.3281739669014</v>
      </c>
      <c r="O414" s="0" t="n">
        <f aca="false">SUMPRODUCT('FD inverse'!$A$13:$BH$13,'FD mesh'!$B$84:$BI$84,$E413:$BL413)+'FD inverse'!$A$13*$C414/Setup!$B$17+INDEX('FD inverse'!$A$13:$BH$13,1,'FD mesh'!$B$15+1)*Setup!$B$22</f>
        <v>21.3023388067215</v>
      </c>
      <c r="P414" s="0" t="n">
        <f aca="false">SUMPRODUCT('FD inverse'!$A$14:$BH$14,'FD mesh'!$B$84:$BI$84,$E413:$BL413)+'FD inverse'!$A$14*$C414/Setup!$B$17+INDEX('FD inverse'!$A$14:$BH$14,1,'FD mesh'!$B$15+1)*Setup!$B$22</f>
        <v>21.2806141043316</v>
      </c>
      <c r="Q414" s="0" t="n">
        <f aca="false">SUMPRODUCT('FD inverse'!$A$15:$BH$15,'FD mesh'!$B$84:$BI$84,$E413:$BL413)+'FD inverse'!$A$15*$C414/Setup!$B$17+INDEX('FD inverse'!$A$15:$BH$15,1,'FD mesh'!$B$15+1)*Setup!$B$22</f>
        <v>21.2626754666521</v>
      </c>
      <c r="R414" s="0" t="n">
        <f aca="false">SUMPRODUCT('FD inverse'!$A$16:$BH$16,'FD mesh'!$B$84:$BI$84,$E413:$BL413)+'FD inverse'!$A$16*$C414/Setup!$B$17+INDEX('FD inverse'!$A$16:$BH$16,1,'FD mesh'!$B$15+1)*Setup!$B$22</f>
        <v>21.2483218780258</v>
      </c>
      <c r="S414" s="0" t="n">
        <f aca="false">SUMPRODUCT('FD inverse'!$A$17:$BH$17,'FD mesh'!$B$84:$BI$84,$E413:$BL413)+'FD inverse'!$A$17*$C414/Setup!$B$17+INDEX('FD inverse'!$A$17:$BH$17,1,'FD mesh'!$B$15+1)*Setup!$B$22</f>
        <v>20.8423939910049</v>
      </c>
      <c r="T414" s="0" t="n">
        <f aca="false">SUMPRODUCT('FD inverse'!$A$18:$BH$18,'FD mesh'!$B$84:$BI$84,$E413:$BL413)+'FD inverse'!$A$18*$C414/Setup!$B$17+INDEX('FD inverse'!$A$18:$BH$18,1,'FD mesh'!$B$15+1)*Setup!$B$22</f>
        <v>20.4379618422207</v>
      </c>
      <c r="U414" s="0" t="n">
        <f aca="false">SUMPRODUCT('FD inverse'!$A$19:$BH$19,'FD mesh'!$B$84:$BI$84,$E413:$BL413)+'FD inverse'!$A$19*$C414/Setup!$B$17+INDEX('FD inverse'!$A$19:$BH$19,1,'FD mesh'!$B$15+1)*Setup!$B$22</f>
        <v>20.034800177427</v>
      </c>
      <c r="V414" s="0" t="n">
        <f aca="false">SUMPRODUCT('FD inverse'!$A$20:$BH$20,'FD mesh'!$B$84:$BI$84,$E413:$BL413)+'FD inverse'!$A$20*$C414/Setup!$B$17+INDEX('FD inverse'!$A$20:$BH$20,1,'FD mesh'!$B$15+1)*Setup!$B$22</f>
        <v>19.6327099538935</v>
      </c>
      <c r="W414" s="0" t="n">
        <f aca="false">SUMPRODUCT('FD inverse'!$A$21:$BH$21,'FD mesh'!$B$84:$BI$84,$E413:$BL413)+'FD inverse'!$A$21*$C414/Setup!$B$17+INDEX('FD inverse'!$A$21:$BH$21,1,'FD mesh'!$B$15+1)*Setup!$B$22</f>
        <v>19.2315162147418</v>
      </c>
      <c r="X414" s="0" t="n">
        <f aca="false">SUMPRODUCT('FD inverse'!$A$22:$BH$22,'FD mesh'!$B$84:$BI$84,$E413:$BL413)+'FD inverse'!$A$22*$C414/Setup!$B$17+INDEX('FD inverse'!$A$22:$BH$22,1,'FD mesh'!$B$15+1)*Setup!$B$22</f>
        <v>18.8310659877904</v>
      </c>
      <c r="Y414" s="0" t="n">
        <f aca="false">SUMPRODUCT('FD inverse'!$A$23:$BH$23,'FD mesh'!$B$84:$BI$84,$E413:$BL413)+'FD inverse'!$A$23*$C414/Setup!$B$17+INDEX('FD inverse'!$A$23:$BH$23,1,'FD mesh'!$B$15+1)*Setup!$B$22</f>
        <v>18.4312262110606</v>
      </c>
      <c r="Z414" s="0" t="n">
        <f aca="false">SUMPRODUCT('FD inverse'!$A$24:$BH$24,'FD mesh'!$B$84:$BI$84,$E413:$BL413)+'FD inverse'!$A$24*$C414/Setup!$B$17+INDEX('FD inverse'!$A$24:$BH$24,1,'FD mesh'!$B$15+1)*Setup!$B$22</f>
        <v>18.0318816861062</v>
      </c>
      <c r="AA414" s="0" t="n">
        <f aca="false">SUMPRODUCT('FD inverse'!$A$25:$BH$25,'FD mesh'!$B$84:$BI$84,$E413:$BL413)+'FD inverse'!$A$25*$C414/Setup!$B$17+INDEX('FD inverse'!$A$25:$BH$25,1,'FD mesh'!$B$15+1)*Setup!$B$22</f>
        <v>17.6329330594288</v>
      </c>
      <c r="AB414" s="0" t="n">
        <f aca="false">SUMPRODUCT('FD inverse'!$A$26:$BH$26,'FD mesh'!$B$84:$BI$84,$E413:$BL413)+'FD inverse'!$A$26*$C414/Setup!$B$17+INDEX('FD inverse'!$A$26:$BH$26,1,'FD mesh'!$B$15+1)*Setup!$B$22</f>
        <v>17.2342948314374</v>
      </c>
      <c r="AC414" s="0" t="n">
        <f aca="false">SUMPRODUCT('FD inverse'!$A$27:$BH$27,'FD mesh'!$B$84:$BI$84,$E413:$BL413)+'FD inverse'!$A$27*$C414/Setup!$B$17+INDEX('FD inverse'!$A$27:$BH$27,1,'FD mesh'!$B$15+1)*Setup!$B$22</f>
        <v>16.8358933916929</v>
      </c>
      <c r="AD414" s="0" t="n">
        <f aca="false">SUMPRODUCT('FD inverse'!$A$28:$BH$28,'FD mesh'!$B$84:$BI$84,$E413:$BL413)+'FD inverse'!$A$28*$C414/Setup!$B$17+INDEX('FD inverse'!$A$28:$BH$28,1,'FD mesh'!$B$15+1)*Setup!$B$22</f>
        <v>16.437665078552</v>
      </c>
      <c r="AE414" s="0" t="n">
        <f aca="false">SUMPRODUCT('FD inverse'!$A$29:$BH$29,'FD mesh'!$B$84:$BI$84,$E413:$BL413)+'FD inverse'!$A$29*$C414/Setup!$B$17+INDEX('FD inverse'!$A$29:$BH$29,1,'FD mesh'!$B$15+1)*Setup!$B$22</f>
        <v>16.0395542607867</v>
      </c>
      <c r="AF414" s="0" t="n">
        <f aca="false">SUMPRODUCT('FD inverse'!$A$30:$BH$30,'FD mesh'!$B$84:$BI$84,$E413:$BL413)+'FD inverse'!$A$30*$C414/Setup!$B$17+INDEX('FD inverse'!$A$30:$BH$30,1,'FD mesh'!$B$15+1)*Setup!$B$22</f>
        <v>15.6415114383043</v>
      </c>
      <c r="AG414" s="0" t="n">
        <f aca="false">SUMPRODUCT('FD inverse'!$A$31:$BH$31,'FD mesh'!$B$84:$BI$84,$E413:$BL413)+'FD inverse'!$A$31*$C414/Setup!$B$17+INDEX('FD inverse'!$A$31:$BH$31,1,'FD mesh'!$B$15+1)*Setup!$B$22</f>
        <v>15.2434913587279</v>
      </c>
      <c r="AH414" s="0" t="n">
        <f aca="false">SUMPRODUCT('FD inverse'!$A$32:$BH$32,'FD mesh'!$B$84:$BI$84,$E413:$BL413)+'FD inverse'!$A$32*$C414/Setup!$B$17+INDEX('FD inverse'!$A$32:$BH$32,1,'FD mesh'!$B$15+1)*Setup!$B$22</f>
        <v>15.2266975654976</v>
      </c>
      <c r="AI414" s="0" t="n">
        <f aca="false">SUMPRODUCT('FD inverse'!$A$33:$BH$33,'FD mesh'!$B$84:$BI$84,$E413:$BL413)+'FD inverse'!$A$33*$C414/Setup!$B$17+INDEX('FD inverse'!$A$33:$BH$33,1,'FD mesh'!$B$15+1)*Setup!$B$22</f>
        <v>15.2098668110093</v>
      </c>
      <c r="AJ414" s="0" t="n">
        <f aca="false">SUMPRODUCT('FD inverse'!$A$34:$BH$34,'FD mesh'!$B$84:$BI$84,$E413:$BL413)+'FD inverse'!$A$34*$C414/Setup!$B$17+INDEX('FD inverse'!$A$34:$BH$34,1,'FD mesh'!$B$15+1)*Setup!$B$22</f>
        <v>15.1929980677249</v>
      </c>
      <c r="AK414" s="0" t="n">
        <f aca="false">SUMPRODUCT('FD inverse'!$A$35:$BH$35,'FD mesh'!$B$84:$BI$84,$E413:$BL413)+'FD inverse'!$A$35*$C414/Setup!$B$17+INDEX('FD inverse'!$A$35:$BH$35,1,'FD mesh'!$B$15+1)*Setup!$B$22</f>
        <v>15.1760914135686</v>
      </c>
      <c r="AL414" s="0" t="n">
        <f aca="false">SUMPRODUCT('FD inverse'!$A$36:$BH$36,'FD mesh'!$B$84:$BI$84,$E413:$BL413)+'FD inverse'!$A$36*$C414/Setup!$B$17+INDEX('FD inverse'!$A$36:$BH$36,1,'FD mesh'!$B$15+1)*Setup!$B$22</f>
        <v>15.1591478580426</v>
      </c>
      <c r="AM414" s="0" t="n">
        <f aca="false">SUMPRODUCT('FD inverse'!$A$37:$BH$37,'FD mesh'!$B$84:$BI$84,$E413:$BL413)+'FD inverse'!$A$37*$C414/Setup!$B$17+INDEX('FD inverse'!$A$37:$BH$37,1,'FD mesh'!$B$15+1)*Setup!$B$22</f>
        <v>15.1421691894022</v>
      </c>
      <c r="AN414" s="0" t="n">
        <f aca="false">SUMPRODUCT('FD inverse'!$A$38:$BH$38,'FD mesh'!$B$84:$BI$84,$E413:$BL413)+'FD inverse'!$A$38*$C414/Setup!$B$17+INDEX('FD inverse'!$A$38:$BH$38,1,'FD mesh'!$B$15+1)*Setup!$B$22</f>
        <v>15.1251578414286</v>
      </c>
      <c r="AO414" s="0" t="n">
        <f aca="false">SUMPRODUCT('FD inverse'!$A$39:$BH$39,'FD mesh'!$B$84:$BI$84,$E413:$BL413)+'FD inverse'!$A$39*$C414/Setup!$B$17+INDEX('FD inverse'!$A$39:$BH$39,1,'FD mesh'!$B$15+1)*Setup!$B$22</f>
        <v>15.1081167782139</v>
      </c>
      <c r="AP414" s="0" t="n">
        <f aca="false">SUMPRODUCT('FD inverse'!$A$40:$BH$40,'FD mesh'!$B$84:$BI$84,$E413:$BL413)+'FD inverse'!$A$40*$C414/Setup!$B$17+INDEX('FD inverse'!$A$40:$BH$40,1,'FD mesh'!$B$15+1)*Setup!$B$22</f>
        <v>15.0910493952613</v>
      </c>
      <c r="AQ414" s="0" t="n">
        <f aca="false">SUMPRODUCT('FD inverse'!$A$41:$BH$41,'FD mesh'!$B$84:$BI$84,$E413:$BL413)+'FD inverse'!$A$41*$C414/Setup!$B$17+INDEX('FD inverse'!$A$41:$BH$41,1,'FD mesh'!$B$15+1)*Setup!$B$22</f>
        <v>15.0739594351147</v>
      </c>
      <c r="AR414" s="0" t="n">
        <f aca="false">SUMPRODUCT('FD inverse'!$A$42:$BH$42,'FD mesh'!$B$84:$BI$84,$E413:$BL413)+'FD inverse'!$A$42*$C414/Setup!$B$17+INDEX('FD inverse'!$A$42:$BH$42,1,'FD mesh'!$B$15+1)*Setup!$B$22</f>
        <v>15.0568509156549</v>
      </c>
      <c r="AS414" s="0" t="n">
        <f aca="false">SUMPRODUCT('FD inverse'!$A$43:$BH$43,'FD mesh'!$B$84:$BI$84,$E413:$BL413)+'FD inverse'!$A$43*$C414/Setup!$B$17+INDEX('FD inverse'!$A$43:$BH$43,1,'FD mesh'!$B$15+1)*Setup!$B$22</f>
        <v>0</v>
      </c>
      <c r="AT414" s="0" t="n">
        <f aca="false">SUMPRODUCT('FD inverse'!$A$44:$BH$44,'FD mesh'!$B$84:$BI$84,$E413:$BL413)+'FD inverse'!$A$44*$C414/Setup!$B$17+INDEX('FD inverse'!$A$44:$BH$44,1,'FD mesh'!$B$15+1)*Setup!$B$22</f>
        <v>0</v>
      </c>
      <c r="AU414" s="0" t="n">
        <f aca="false">SUMPRODUCT('FD inverse'!$A$45:$BH$45,'FD mesh'!$B$84:$BI$84,$E413:$BL413)+'FD inverse'!$A$45*$C414/Setup!$B$17+INDEX('FD inverse'!$A$45:$BH$45,1,'FD mesh'!$B$15+1)*Setup!$B$22</f>
        <v>0</v>
      </c>
      <c r="AV414" s="0" t="n">
        <f aca="false">SUMPRODUCT('FD inverse'!$A$46:$BH$46,'FD mesh'!$B$84:$BI$84,$E413:$BL413)+'FD inverse'!$A$46*$C414/Setup!$B$17+INDEX('FD inverse'!$A$46:$BH$46,1,'FD mesh'!$B$15+1)*Setup!$B$22</f>
        <v>0</v>
      </c>
      <c r="AW414" s="0" t="n">
        <f aca="false">SUMPRODUCT('FD inverse'!$A$47:$BH$47,'FD mesh'!$B$84:$BI$84,$E413:$BL413)+'FD inverse'!$A$47*$C414/Setup!$B$17+INDEX('FD inverse'!$A$47:$BH$47,1,'FD mesh'!$B$15+1)*Setup!$B$22</f>
        <v>0</v>
      </c>
      <c r="AX414" s="0" t="n">
        <f aca="false">SUMPRODUCT('FD inverse'!$A$48:$BH$48,'FD mesh'!$B$84:$BI$84,$E413:$BL413)+'FD inverse'!$A$48*$C414/Setup!$B$17+INDEX('FD inverse'!$A$48:$BH$48,1,'FD mesh'!$B$15+1)*Setup!$B$22</f>
        <v>0</v>
      </c>
      <c r="AY414" s="0" t="n">
        <f aca="false">SUMPRODUCT('FD inverse'!$A$49:$BH$49,'FD mesh'!$B$84:$BI$84,$E413:$BL413)+'FD inverse'!$A$49*$C414/Setup!$B$17+INDEX('FD inverse'!$A$49:$BH$49,1,'FD mesh'!$B$15+1)*Setup!$B$22</f>
        <v>0</v>
      </c>
      <c r="AZ414" s="0" t="n">
        <f aca="false">SUMPRODUCT('FD inverse'!$A$50:$BH$50,'FD mesh'!$B$84:$BI$84,$E413:$BL413)+'FD inverse'!$A$50*$C414/Setup!$B$17+INDEX('FD inverse'!$A$50:$BH$50,1,'FD mesh'!$B$15+1)*Setup!$B$22</f>
        <v>0</v>
      </c>
      <c r="BA414" s="0" t="n">
        <f aca="false">SUMPRODUCT('FD inverse'!$A$51:$BH$51,'FD mesh'!$B$84:$BI$84,$E413:$BL413)+'FD inverse'!$A$51*$C414/Setup!$B$17+INDEX('FD inverse'!$A$51:$BH$51,1,'FD mesh'!$B$15+1)*Setup!$B$22</f>
        <v>0</v>
      </c>
      <c r="BB414" s="0" t="n">
        <f aca="false">SUMPRODUCT('FD inverse'!$A$52:$BH$52,'FD mesh'!$B$84:$BI$84,$E413:$BL413)+'FD inverse'!$A$52*$C414/Setup!$B$17+INDEX('FD inverse'!$A$52:$BH$52,1,'FD mesh'!$B$15+1)*Setup!$B$22</f>
        <v>0</v>
      </c>
      <c r="BC414" s="0" t="n">
        <f aca="false">SUMPRODUCT('FD inverse'!$A$53:$BH$53,'FD mesh'!$B$84:$BI$84,$E413:$BL413)+'FD inverse'!$A$53*$C414/Setup!$B$17+INDEX('FD inverse'!$A$53:$BH$53,1,'FD mesh'!$B$15+1)*Setup!$B$22</f>
        <v>0</v>
      </c>
      <c r="BD414" s="0" t="n">
        <f aca="false">SUMPRODUCT('FD inverse'!$A$54:$BH$54,'FD mesh'!$B$84:$BI$84,$E413:$BL413)+'FD inverse'!$A$54*$C414/Setup!$B$17+INDEX('FD inverse'!$A$54:$BH$54,1,'FD mesh'!$B$15+1)*Setup!$B$22</f>
        <v>0</v>
      </c>
      <c r="BE414" s="0" t="n">
        <f aca="false">SUMPRODUCT('FD inverse'!$A$55:$BH$55,'FD mesh'!$B$84:$BI$84,$E413:$BL413)+'FD inverse'!$A$55*$C414/Setup!$B$17+INDEX('FD inverse'!$A$55:$BH$55,1,'FD mesh'!$B$15+1)*Setup!$B$22</f>
        <v>0</v>
      </c>
      <c r="BF414" s="0" t="n">
        <f aca="false">SUMPRODUCT('FD inverse'!$A$56:$BH$56,'FD mesh'!$B$84:$BI$84,$E413:$BL413)+'FD inverse'!$A$56*$C414/Setup!$B$17+INDEX('FD inverse'!$A$56:$BH$56,1,'FD mesh'!$B$15+1)*Setup!$B$22</f>
        <v>0</v>
      </c>
      <c r="BG414" s="0" t="n">
        <f aca="false">SUMPRODUCT('FD inverse'!$A$57:$BH$57,'FD mesh'!$B$84:$BI$84,$E413:$BL413)+'FD inverse'!$A$57*$C414/Setup!$B$17+INDEX('FD inverse'!$A$57:$BH$57,1,'FD mesh'!$B$15+1)*Setup!$B$22</f>
        <v>0</v>
      </c>
      <c r="BH414" s="0" t="n">
        <f aca="false">SUMPRODUCT('FD inverse'!$A$58:$BH$58,'FD mesh'!$B$84:$BI$84,$E413:$BL413)+'FD inverse'!$A$58*$C414/Setup!$B$17+INDEX('FD inverse'!$A$58:$BH$58,1,'FD mesh'!$B$15+1)*Setup!$B$22</f>
        <v>0</v>
      </c>
      <c r="BI414" s="0" t="n">
        <f aca="false">SUMPRODUCT('FD inverse'!$A$59:$BH$59,'FD mesh'!$B$84:$BI$84,$E413:$BL413)+'FD inverse'!$A$59*$C414/Setup!$B$17+INDEX('FD inverse'!$A$59:$BH$59,1,'FD mesh'!$B$15+1)*Setup!$B$22</f>
        <v>0</v>
      </c>
      <c r="BJ414" s="0" t="n">
        <f aca="false">SUMPRODUCT('FD inverse'!$A$60:$BH$60,'FD mesh'!$B$84:$BI$84,$E413:$BL413)+'FD inverse'!$A$60*$C414/Setup!$B$17+INDEX('FD inverse'!$A$60:$BH$60,1,'FD mesh'!$B$15+1)*Setup!$B$22</f>
        <v>0</v>
      </c>
      <c r="BK414" s="0" t="n">
        <f aca="false">SUMPRODUCT('FD inverse'!$A$61:$BH$61,'FD mesh'!$B$84:$BI$84,$E413:$BL413)+'FD inverse'!$A$61*$C414/Setup!$B$17+INDEX('FD inverse'!$A$61:$BH$61,1,'FD mesh'!$B$15+1)*Setup!$B$22</f>
        <v>0</v>
      </c>
      <c r="BL414" s="0" t="n">
        <f aca="false">SUMPRODUCT('FD inverse'!$A$62:$BH$62,'FD mesh'!$B$84:$BI$84,$E413:$BL413)+'FD inverse'!$A$62*$C414/Setup!$B$17+INDEX('FD inverse'!$A$62:$BH$62,1,'FD mesh'!$B$15+1)*Setup!$B$22</f>
        <v>0</v>
      </c>
    </row>
    <row r="415" customFormat="false" ht="15" hidden="false" customHeight="false" outlineLevel="0" collapsed="false">
      <c r="A415" s="0" t="n">
        <v>410</v>
      </c>
      <c r="B415" s="0" t="n">
        <f aca="false">A415*Setup!$B$11/3600</f>
        <v>34.1666666666667</v>
      </c>
      <c r="C415" s="0" t="n">
        <f aca="false">Setup!$B$7+Setup!$B$8*COS(2*PI()*(B415-Setup!$B$9)/24)</f>
        <v>24.1744775494613</v>
      </c>
      <c r="D415" s="0" t="n">
        <f aca="false">(C415-E415)/Setup!$B$17</f>
        <v>9.46181495415478</v>
      </c>
      <c r="E415" s="0" t="n">
        <f aca="false">SUMPRODUCT('FD inverse'!$A$3:$BH$3,'FD mesh'!$B$84:$BI$84,$E414:$BL414)+'FD inverse'!$A$3*$C415/Setup!$B$17+INDEX('FD inverse'!$A$3:$BH$3,1,'FD mesh'!$B$15+1)*Setup!$B$22</f>
        <v>22.9444416054212</v>
      </c>
      <c r="F415" s="0" t="n">
        <f aca="false">SUMPRODUCT('FD inverse'!$A$4:$BH$4,'FD mesh'!$B$84:$BI$84,$E414:$BL414)+'FD inverse'!$A$4*$C415/Setup!$B$17+INDEX('FD inverse'!$A$4:$BH$4,1,'FD mesh'!$B$15+1)*Setup!$B$22</f>
        <v>22.6748554990465</v>
      </c>
      <c r="G415" s="0" t="n">
        <f aca="false">SUMPRODUCT('FD inverse'!$A$5:$BH$5,'FD mesh'!$B$84:$BI$84,$E414:$BL414)+'FD inverse'!$A$5*$C415/Setup!$B$17+INDEX('FD inverse'!$A$5:$BH$5,1,'FD mesh'!$B$15+1)*Setup!$B$22</f>
        <v>22.4261513534299</v>
      </c>
      <c r="H415" s="0" t="n">
        <f aca="false">SUMPRODUCT('FD inverse'!$A$6:$BH$6,'FD mesh'!$B$84:$BI$84,$E414:$BL414)+'FD inverse'!$A$6*$C415/Setup!$B$17+INDEX('FD inverse'!$A$6:$BH$6,1,'FD mesh'!$B$15+1)*Setup!$B$22</f>
        <v>21.6203628885822</v>
      </c>
      <c r="I415" s="0" t="n">
        <f aca="false">SUMPRODUCT('FD inverse'!$A$7:$BH$7,'FD mesh'!$B$84:$BI$84,$E414:$BL414)+'FD inverse'!$A$7*$C415/Setup!$B$17+INDEX('FD inverse'!$A$7:$BH$7,1,'FD mesh'!$B$15+1)*Setup!$B$22</f>
        <v>21.5540839364873</v>
      </c>
      <c r="J415" s="0" t="n">
        <f aca="false">SUMPRODUCT('FD inverse'!$A$8:$BH$8,'FD mesh'!$B$84:$BI$84,$E414:$BL414)+'FD inverse'!$A$8*$C415/Setup!$B$17+INDEX('FD inverse'!$A$8:$BH$8,1,'FD mesh'!$B$15+1)*Setup!$B$22</f>
        <v>21.4966761694173</v>
      </c>
      <c r="K415" s="0" t="n">
        <f aca="false">SUMPRODUCT('FD inverse'!$A$9:$BH$9,'FD mesh'!$B$84:$BI$84,$E414:$BL414)+'FD inverse'!$A$9*$C415/Setup!$B$17+INDEX('FD inverse'!$A$9:$BH$9,1,'FD mesh'!$B$15+1)*Setup!$B$22</f>
        <v>21.4470723207953</v>
      </c>
      <c r="L415" s="0" t="n">
        <f aca="false">SUMPRODUCT('FD inverse'!$A$10:$BH$10,'FD mesh'!$B$84:$BI$84,$E414:$BL414)+'FD inverse'!$A$10*$C415/Setup!$B$17+INDEX('FD inverse'!$A$10:$BH$10,1,'FD mesh'!$B$15+1)*Setup!$B$22</f>
        <v>21.4043278165774</v>
      </c>
      <c r="M415" s="0" t="n">
        <f aca="false">SUMPRODUCT('FD inverse'!$A$11:$BH$11,'FD mesh'!$B$84:$BI$84,$E414:$BL414)+'FD inverse'!$A$11*$C415/Setup!$B$17+INDEX('FD inverse'!$A$11:$BH$11,1,'FD mesh'!$B$15+1)*Setup!$B$22</f>
        <v>21.3676217212675</v>
      </c>
      <c r="N415" s="0" t="n">
        <f aca="false">SUMPRODUCT('FD inverse'!$A$12:$BH$12,'FD mesh'!$B$84:$BI$84,$E414:$BL414)+'FD inverse'!$A$12*$C415/Setup!$B$17+INDEX('FD inverse'!$A$12:$BH$12,1,'FD mesh'!$B$15+1)*Setup!$B$22</f>
        <v>21.3362571782853</v>
      </c>
      <c r="O415" s="0" t="n">
        <f aca="false">SUMPRODUCT('FD inverse'!$A$13:$BH$13,'FD mesh'!$B$84:$BI$84,$E414:$BL414)+'FD inverse'!$A$13*$C415/Setup!$B$17+INDEX('FD inverse'!$A$13:$BH$13,1,'FD mesh'!$B$15+1)*Setup!$B$22</f>
        <v>21.3096614915768</v>
      </c>
      <c r="P415" s="0" t="n">
        <f aca="false">SUMPRODUCT('FD inverse'!$A$14:$BH$14,'FD mesh'!$B$84:$BI$84,$E414:$BL414)+'FD inverse'!$A$14*$C415/Setup!$B$17+INDEX('FD inverse'!$A$14:$BH$14,1,'FD mesh'!$B$15+1)*Setup!$B$22</f>
        <v>21.2873859729245</v>
      </c>
      <c r="Q415" s="0" t="n">
        <f aca="false">SUMPRODUCT('FD inverse'!$A$15:$BH$15,'FD mesh'!$B$84:$BI$84,$E414:$BL414)+'FD inverse'!$A$15*$C415/Setup!$B$17+INDEX('FD inverse'!$A$15:$BH$15,1,'FD mesh'!$B$15+1)*Setup!$B$22</f>
        <v>21.2691056569819</v>
      </c>
      <c r="R415" s="0" t="n">
        <f aca="false">SUMPRODUCT('FD inverse'!$A$16:$BH$16,'FD mesh'!$B$84:$BI$84,$E414:$BL414)+'FD inverse'!$A$16*$C415/Setup!$B$17+INDEX('FD inverse'!$A$16:$BH$16,1,'FD mesh'!$B$15+1)*Setup!$B$22</f>
        <v>21.2546189636527</v>
      </c>
      <c r="S415" s="0" t="n">
        <f aca="false">SUMPRODUCT('FD inverse'!$A$17:$BH$17,'FD mesh'!$B$84:$BI$84,$E414:$BL414)+'FD inverse'!$A$17*$C415/Setup!$B$17+INDEX('FD inverse'!$A$17:$BH$17,1,'FD mesh'!$B$15+1)*Setup!$B$22</f>
        <v>20.8478045371187</v>
      </c>
      <c r="T415" s="0" t="n">
        <f aca="false">SUMPRODUCT('FD inverse'!$A$18:$BH$18,'FD mesh'!$B$84:$BI$84,$E414:$BL414)+'FD inverse'!$A$18*$C415/Setup!$B$17+INDEX('FD inverse'!$A$18:$BH$18,1,'FD mesh'!$B$15+1)*Setup!$B$22</f>
        <v>20.4425823570126</v>
      </c>
      <c r="U415" s="0" t="n">
        <f aca="false">SUMPRODUCT('FD inverse'!$A$19:$BH$19,'FD mesh'!$B$84:$BI$84,$E414:$BL414)+'FD inverse'!$A$19*$C415/Setup!$B$17+INDEX('FD inverse'!$A$19:$BH$19,1,'FD mesh'!$B$15+1)*Setup!$B$22</f>
        <v>20.0387199284023</v>
      </c>
      <c r="V415" s="0" t="n">
        <f aca="false">SUMPRODUCT('FD inverse'!$A$20:$BH$20,'FD mesh'!$B$84:$BI$84,$E414:$BL414)+'FD inverse'!$A$20*$C415/Setup!$B$17+INDEX('FD inverse'!$A$20:$BH$20,1,'FD mesh'!$B$15+1)*Setup!$B$22</f>
        <v>19.6360110265076</v>
      </c>
      <c r="W415" s="0" t="n">
        <f aca="false">SUMPRODUCT('FD inverse'!$A$21:$BH$21,'FD mesh'!$B$84:$BI$84,$E414:$BL414)+'FD inverse'!$A$21*$C415/Setup!$B$17+INDEX('FD inverse'!$A$21:$BH$21,1,'FD mesh'!$B$15+1)*Setup!$B$22</f>
        <v>19.234273583125</v>
      </c>
      <c r="X415" s="0" t="n">
        <f aca="false">SUMPRODUCT('FD inverse'!$A$22:$BH$22,'FD mesh'!$B$84:$BI$84,$E414:$BL414)+'FD inverse'!$A$22*$C415/Setup!$B$17+INDEX('FD inverse'!$A$22:$BH$22,1,'FD mesh'!$B$15+1)*Setup!$B$22</f>
        <v>18.8333475938666</v>
      </c>
      <c r="Y415" s="0" t="n">
        <f aca="false">SUMPRODUCT('FD inverse'!$A$23:$BH$23,'FD mesh'!$B$84:$BI$84,$E414:$BL414)+'FD inverse'!$A$23*$C415/Setup!$B$17+INDEX('FD inverse'!$A$23:$BH$23,1,'FD mesh'!$B$15+1)*Setup!$B$22</f>
        <v>18.433093048682</v>
      </c>
      <c r="Z415" s="0" t="n">
        <f aca="false">SUMPRODUCT('FD inverse'!$A$24:$BH$24,'FD mesh'!$B$84:$BI$84,$E414:$BL414)+'FD inverse'!$A$24*$C415/Setup!$B$17+INDEX('FD inverse'!$A$24:$BH$24,1,'FD mesh'!$B$15+1)*Setup!$B$22</f>
        <v>18.0333878871403</v>
      </c>
      <c r="AA415" s="0" t="n">
        <f aca="false">SUMPRODUCT('FD inverse'!$A$25:$BH$25,'FD mesh'!$B$84:$BI$84,$E414:$BL414)+'FD inverse'!$A$25*$C415/Setup!$B$17+INDEX('FD inverse'!$A$25:$BH$25,1,'FD mesh'!$B$15+1)*Setup!$B$22</f>
        <v>17.6341259790458</v>
      </c>
      <c r="AB415" s="0" t="n">
        <f aca="false">SUMPRODUCT('FD inverse'!$A$26:$BH$26,'FD mesh'!$B$84:$BI$84,$E414:$BL414)+'FD inverse'!$A$26*$C415/Setup!$B$17+INDEX('FD inverse'!$A$26:$BH$26,1,'FD mesh'!$B$15+1)*Setup!$B$22</f>
        <v>17.2352151301529</v>
      </c>
      <c r="AC415" s="0" t="n">
        <f aca="false">SUMPRODUCT('FD inverse'!$A$27:$BH$27,'FD mesh'!$B$84:$BI$84,$E414:$BL414)+'FD inverse'!$A$27*$C415/Setup!$B$17+INDEX('FD inverse'!$A$27:$BH$27,1,'FD mesh'!$B$15+1)*Setup!$B$22</f>
        <v>16.8365751120248</v>
      </c>
      <c r="AD415" s="0" t="n">
        <f aca="false">SUMPRODUCT('FD inverse'!$A$28:$BH$28,'FD mesh'!$B$84:$BI$84,$E414:$BL414)+'FD inverse'!$A$28*$C415/Setup!$B$17+INDEX('FD inverse'!$A$28:$BH$28,1,'FD mesh'!$B$15+1)*Setup!$B$22</f>
        <v>16.4381357144516</v>
      </c>
      <c r="AE415" s="0" t="n">
        <f aca="false">SUMPRODUCT('FD inverse'!$A$29:$BH$29,'FD mesh'!$B$84:$BI$84,$E414:$BL414)+'FD inverse'!$A$29*$C415/Setup!$B$17+INDEX('FD inverse'!$A$29:$BH$29,1,'FD mesh'!$B$15+1)*Setup!$B$22</f>
        <v>16.0398348183002</v>
      </c>
      <c r="AF415" s="0" t="n">
        <f aca="false">SUMPRODUCT('FD inverse'!$A$30:$BH$30,'FD mesh'!$B$84:$BI$84,$E414:$BL414)+'FD inverse'!$A$30*$C415/Setup!$B$17+INDEX('FD inverse'!$A$30:$BH$30,1,'FD mesh'!$B$15+1)*Setup!$B$22</f>
        <v>15.6416164862171</v>
      </c>
      <c r="AG415" s="0" t="n">
        <f aca="false">SUMPRODUCT('FD inverse'!$A$31:$BH$31,'FD mesh'!$B$84:$BI$84,$E414:$BL414)+'FD inverse'!$A$31*$C415/Setup!$B$17+INDEX('FD inverse'!$A$31:$BH$31,1,'FD mesh'!$B$15+1)*Setup!$B$22</f>
        <v>15.243429068234</v>
      </c>
      <c r="AH415" s="0" t="n">
        <f aca="false">SUMPRODUCT('FD inverse'!$A$32:$BH$32,'FD mesh'!$B$84:$BI$84,$E414:$BL414)+'FD inverse'!$A$32*$C415/Setup!$B$17+INDEX('FD inverse'!$A$32:$BH$32,1,'FD mesh'!$B$15+1)*Setup!$B$22</f>
        <v>15.2266298094267</v>
      </c>
      <c r="AI415" s="0" t="n">
        <f aca="false">SUMPRODUCT('FD inverse'!$A$33:$BH$33,'FD mesh'!$B$84:$BI$84,$E414:$BL414)+'FD inverse'!$A$33*$C415/Setup!$B$17+INDEX('FD inverse'!$A$33:$BH$33,1,'FD mesh'!$B$15+1)*Setup!$B$22</f>
        <v>15.2097962509357</v>
      </c>
      <c r="AJ415" s="0" t="n">
        <f aca="false">SUMPRODUCT('FD inverse'!$A$34:$BH$34,'FD mesh'!$B$84:$BI$84,$E414:$BL414)+'FD inverse'!$A$34*$C415/Setup!$B$17+INDEX('FD inverse'!$A$34:$BH$34,1,'FD mesh'!$B$15+1)*Setup!$B$22</f>
        <v>15.1929269733103</v>
      </c>
      <c r="AK415" s="0" t="n">
        <f aca="false">SUMPRODUCT('FD inverse'!$A$35:$BH$35,'FD mesh'!$B$84:$BI$84,$E414:$BL414)+'FD inverse'!$A$35*$C415/Setup!$B$17+INDEX('FD inverse'!$A$35:$BH$35,1,'FD mesh'!$B$15+1)*Setup!$B$22</f>
        <v>15.1760217060546</v>
      </c>
      <c r="AL415" s="0" t="n">
        <f aca="false">SUMPRODUCT('FD inverse'!$A$36:$BH$36,'FD mesh'!$B$84:$BI$84,$E414:$BL414)+'FD inverse'!$A$36*$C415/Setup!$B$17+INDEX('FD inverse'!$A$36:$BH$36,1,'FD mesh'!$B$15+1)*Setup!$B$22</f>
        <v>15.1590811512498</v>
      </c>
      <c r="AM415" s="0" t="n">
        <f aca="false">SUMPRODUCT('FD inverse'!$A$37:$BH$37,'FD mesh'!$B$84:$BI$84,$E414:$BL414)+'FD inverse'!$A$37*$C415/Setup!$B$17+INDEX('FD inverse'!$A$37:$BH$37,1,'FD mesh'!$B$15+1)*Setup!$B$22</f>
        <v>15.1421068279301</v>
      </c>
      <c r="AN415" s="0" t="n">
        <f aca="false">SUMPRODUCT('FD inverse'!$A$38:$BH$38,'FD mesh'!$B$84:$BI$84,$E414:$BL414)+'FD inverse'!$A$38*$C415/Setup!$B$17+INDEX('FD inverse'!$A$38:$BH$38,1,'FD mesh'!$B$15+1)*Setup!$B$22</f>
        <v>15.1251009357968</v>
      </c>
      <c r="AO415" s="0" t="n">
        <f aca="false">SUMPRODUCT('FD inverse'!$A$39:$BH$39,'FD mesh'!$B$84:$BI$84,$E414:$BL414)+'FD inverse'!$A$39*$C415/Setup!$B$17+INDEX('FD inverse'!$A$39:$BH$39,1,'FD mesh'!$B$15+1)*Setup!$B$22</f>
        <v>15.108066236722</v>
      </c>
      <c r="AP415" s="0" t="n">
        <f aca="false">SUMPRODUCT('FD inverse'!$A$40:$BH$40,'FD mesh'!$B$84:$BI$84,$E414:$BL414)+'FD inverse'!$A$40*$C415/Setup!$B$17+INDEX('FD inverse'!$A$40:$BH$40,1,'FD mesh'!$B$15+1)*Setup!$B$22</f>
        <v>15.0910059523799</v>
      </c>
      <c r="AQ415" s="0" t="n">
        <f aca="false">SUMPRODUCT('FD inverse'!$A$41:$BH$41,'FD mesh'!$B$84:$BI$84,$E414:$BL414)+'FD inverse'!$A$41*$C415/Setup!$B$17+INDEX('FD inverse'!$A$41:$BH$41,1,'FD mesh'!$B$15+1)*Setup!$B$22</f>
        <v>15.0739236762507</v>
      </c>
      <c r="AR415" s="0" t="n">
        <f aca="false">SUMPRODUCT('FD inverse'!$A$42:$BH$42,'FD mesh'!$B$84:$BI$84,$E414:$BL414)+'FD inverse'!$A$42*$C415/Setup!$B$17+INDEX('FD inverse'!$A$42:$BH$42,1,'FD mesh'!$B$15+1)*Setup!$B$22</f>
        <v>15.0568232981609</v>
      </c>
      <c r="AS415" s="0" t="n">
        <f aca="false">SUMPRODUCT('FD inverse'!$A$43:$BH$43,'FD mesh'!$B$84:$BI$84,$E414:$BL414)+'FD inverse'!$A$43*$C415/Setup!$B$17+INDEX('FD inverse'!$A$43:$BH$43,1,'FD mesh'!$B$15+1)*Setup!$B$22</f>
        <v>0</v>
      </c>
      <c r="AT415" s="0" t="n">
        <f aca="false">SUMPRODUCT('FD inverse'!$A$44:$BH$44,'FD mesh'!$B$84:$BI$84,$E414:$BL414)+'FD inverse'!$A$44*$C415/Setup!$B$17+INDEX('FD inverse'!$A$44:$BH$44,1,'FD mesh'!$B$15+1)*Setup!$B$22</f>
        <v>0</v>
      </c>
      <c r="AU415" s="0" t="n">
        <f aca="false">SUMPRODUCT('FD inverse'!$A$45:$BH$45,'FD mesh'!$B$84:$BI$84,$E414:$BL414)+'FD inverse'!$A$45*$C415/Setup!$B$17+INDEX('FD inverse'!$A$45:$BH$45,1,'FD mesh'!$B$15+1)*Setup!$B$22</f>
        <v>0</v>
      </c>
      <c r="AV415" s="0" t="n">
        <f aca="false">SUMPRODUCT('FD inverse'!$A$46:$BH$46,'FD mesh'!$B$84:$BI$84,$E414:$BL414)+'FD inverse'!$A$46*$C415/Setup!$B$17+INDEX('FD inverse'!$A$46:$BH$46,1,'FD mesh'!$B$15+1)*Setup!$B$22</f>
        <v>0</v>
      </c>
      <c r="AW415" s="0" t="n">
        <f aca="false">SUMPRODUCT('FD inverse'!$A$47:$BH$47,'FD mesh'!$B$84:$BI$84,$E414:$BL414)+'FD inverse'!$A$47*$C415/Setup!$B$17+INDEX('FD inverse'!$A$47:$BH$47,1,'FD mesh'!$B$15+1)*Setup!$B$22</f>
        <v>0</v>
      </c>
      <c r="AX415" s="0" t="n">
        <f aca="false">SUMPRODUCT('FD inverse'!$A$48:$BH$48,'FD mesh'!$B$84:$BI$84,$E414:$BL414)+'FD inverse'!$A$48*$C415/Setup!$B$17+INDEX('FD inverse'!$A$48:$BH$48,1,'FD mesh'!$B$15+1)*Setup!$B$22</f>
        <v>0</v>
      </c>
      <c r="AY415" s="0" t="n">
        <f aca="false">SUMPRODUCT('FD inverse'!$A$49:$BH$49,'FD mesh'!$B$84:$BI$84,$E414:$BL414)+'FD inverse'!$A$49*$C415/Setup!$B$17+INDEX('FD inverse'!$A$49:$BH$49,1,'FD mesh'!$B$15+1)*Setup!$B$22</f>
        <v>0</v>
      </c>
      <c r="AZ415" s="0" t="n">
        <f aca="false">SUMPRODUCT('FD inverse'!$A$50:$BH$50,'FD mesh'!$B$84:$BI$84,$E414:$BL414)+'FD inverse'!$A$50*$C415/Setup!$B$17+INDEX('FD inverse'!$A$50:$BH$50,1,'FD mesh'!$B$15+1)*Setup!$B$22</f>
        <v>0</v>
      </c>
      <c r="BA415" s="0" t="n">
        <f aca="false">SUMPRODUCT('FD inverse'!$A$51:$BH$51,'FD mesh'!$B$84:$BI$84,$E414:$BL414)+'FD inverse'!$A$51*$C415/Setup!$B$17+INDEX('FD inverse'!$A$51:$BH$51,1,'FD mesh'!$B$15+1)*Setup!$B$22</f>
        <v>0</v>
      </c>
      <c r="BB415" s="0" t="n">
        <f aca="false">SUMPRODUCT('FD inverse'!$A$52:$BH$52,'FD mesh'!$B$84:$BI$84,$E414:$BL414)+'FD inverse'!$A$52*$C415/Setup!$B$17+INDEX('FD inverse'!$A$52:$BH$52,1,'FD mesh'!$B$15+1)*Setup!$B$22</f>
        <v>0</v>
      </c>
      <c r="BC415" s="0" t="n">
        <f aca="false">SUMPRODUCT('FD inverse'!$A$53:$BH$53,'FD mesh'!$B$84:$BI$84,$E414:$BL414)+'FD inverse'!$A$53*$C415/Setup!$B$17+INDEX('FD inverse'!$A$53:$BH$53,1,'FD mesh'!$B$15+1)*Setup!$B$22</f>
        <v>0</v>
      </c>
      <c r="BD415" s="0" t="n">
        <f aca="false">SUMPRODUCT('FD inverse'!$A$54:$BH$54,'FD mesh'!$B$84:$BI$84,$E414:$BL414)+'FD inverse'!$A$54*$C415/Setup!$B$17+INDEX('FD inverse'!$A$54:$BH$54,1,'FD mesh'!$B$15+1)*Setup!$B$22</f>
        <v>0</v>
      </c>
      <c r="BE415" s="0" t="n">
        <f aca="false">SUMPRODUCT('FD inverse'!$A$55:$BH$55,'FD mesh'!$B$84:$BI$84,$E414:$BL414)+'FD inverse'!$A$55*$C415/Setup!$B$17+INDEX('FD inverse'!$A$55:$BH$55,1,'FD mesh'!$B$15+1)*Setup!$B$22</f>
        <v>0</v>
      </c>
      <c r="BF415" s="0" t="n">
        <f aca="false">SUMPRODUCT('FD inverse'!$A$56:$BH$56,'FD mesh'!$B$84:$BI$84,$E414:$BL414)+'FD inverse'!$A$56*$C415/Setup!$B$17+INDEX('FD inverse'!$A$56:$BH$56,1,'FD mesh'!$B$15+1)*Setup!$B$22</f>
        <v>0</v>
      </c>
      <c r="BG415" s="0" t="n">
        <f aca="false">SUMPRODUCT('FD inverse'!$A$57:$BH$57,'FD mesh'!$B$84:$BI$84,$E414:$BL414)+'FD inverse'!$A$57*$C415/Setup!$B$17+INDEX('FD inverse'!$A$57:$BH$57,1,'FD mesh'!$B$15+1)*Setup!$B$22</f>
        <v>0</v>
      </c>
      <c r="BH415" s="0" t="n">
        <f aca="false">SUMPRODUCT('FD inverse'!$A$58:$BH$58,'FD mesh'!$B$84:$BI$84,$E414:$BL414)+'FD inverse'!$A$58*$C415/Setup!$B$17+INDEX('FD inverse'!$A$58:$BH$58,1,'FD mesh'!$B$15+1)*Setup!$B$22</f>
        <v>0</v>
      </c>
      <c r="BI415" s="0" t="n">
        <f aca="false">SUMPRODUCT('FD inverse'!$A$59:$BH$59,'FD mesh'!$B$84:$BI$84,$E414:$BL414)+'FD inverse'!$A$59*$C415/Setup!$B$17+INDEX('FD inverse'!$A$59:$BH$59,1,'FD mesh'!$B$15+1)*Setup!$B$22</f>
        <v>0</v>
      </c>
      <c r="BJ415" s="0" t="n">
        <f aca="false">SUMPRODUCT('FD inverse'!$A$60:$BH$60,'FD mesh'!$B$84:$BI$84,$E414:$BL414)+'FD inverse'!$A$60*$C415/Setup!$B$17+INDEX('FD inverse'!$A$60:$BH$60,1,'FD mesh'!$B$15+1)*Setup!$B$22</f>
        <v>0</v>
      </c>
      <c r="BK415" s="0" t="n">
        <f aca="false">SUMPRODUCT('FD inverse'!$A$61:$BH$61,'FD mesh'!$B$84:$BI$84,$E414:$BL414)+'FD inverse'!$A$61*$C415/Setup!$B$17+INDEX('FD inverse'!$A$61:$BH$61,1,'FD mesh'!$B$15+1)*Setup!$B$22</f>
        <v>0</v>
      </c>
      <c r="BL415" s="0" t="n">
        <f aca="false">SUMPRODUCT('FD inverse'!$A$62:$BH$62,'FD mesh'!$B$84:$BI$84,$E414:$BL414)+'FD inverse'!$A$62*$C415/Setup!$B$17+INDEX('FD inverse'!$A$62:$BH$62,1,'FD mesh'!$B$15+1)*Setup!$B$22</f>
        <v>0</v>
      </c>
    </row>
    <row r="416" customFormat="false" ht="15" hidden="false" customHeight="false" outlineLevel="0" collapsed="false">
      <c r="A416" s="0" t="n">
        <v>411</v>
      </c>
      <c r="B416" s="0" t="n">
        <f aca="false">A416*Setup!$B$11/3600</f>
        <v>34.25</v>
      </c>
      <c r="C416" s="0" t="n">
        <f aca="false">Setup!$B$7+Setup!$B$8*COS(2*PI()*(B416-Setup!$B$9)/24)</f>
        <v>24.2616125169206</v>
      </c>
      <c r="D416" s="0" t="n">
        <f aca="false">(C416-E416)/Setup!$B$17</f>
        <v>9.70508809974463</v>
      </c>
      <c r="E416" s="0" t="n">
        <f aca="false">SUMPRODUCT('FD inverse'!$A$3:$BH$3,'FD mesh'!$B$84:$BI$84,$E415:$BL415)+'FD inverse'!$A$3*$C416/Setup!$B$17+INDEX('FD inverse'!$A$3:$BH$3,1,'FD mesh'!$B$15+1)*Setup!$B$22</f>
        <v>22.9999510639538</v>
      </c>
      <c r="F416" s="0" t="n">
        <f aca="false">SUMPRODUCT('FD inverse'!$A$4:$BH$4,'FD mesh'!$B$84:$BI$84,$E415:$BL415)+'FD inverse'!$A$4*$C416/Setup!$B$17+INDEX('FD inverse'!$A$4:$BH$4,1,'FD mesh'!$B$15+1)*Setup!$B$22</f>
        <v>22.7231554796895</v>
      </c>
      <c r="G416" s="0" t="n">
        <f aca="false">SUMPRODUCT('FD inverse'!$A$5:$BH$5,'FD mesh'!$B$84:$BI$84,$E415:$BL415)+'FD inverse'!$A$5*$C416/Setup!$B$17+INDEX('FD inverse'!$A$5:$BH$5,1,'FD mesh'!$B$15+1)*Setup!$B$22</f>
        <v>22.4673234286905</v>
      </c>
      <c r="H416" s="0" t="n">
        <f aca="false">SUMPRODUCT('FD inverse'!$A$6:$BH$6,'FD mesh'!$B$84:$BI$84,$E415:$BL415)+'FD inverse'!$A$6*$C416/Setup!$B$17+INDEX('FD inverse'!$A$6:$BH$6,1,'FD mesh'!$B$15+1)*Setup!$B$22</f>
        <v>21.6377490422113</v>
      </c>
      <c r="I416" s="0" t="n">
        <f aca="false">SUMPRODUCT('FD inverse'!$A$7:$BH$7,'FD mesh'!$B$84:$BI$84,$E415:$BL415)+'FD inverse'!$A$7*$C416/Setup!$B$17+INDEX('FD inverse'!$A$7:$BH$7,1,'FD mesh'!$B$15+1)*Setup!$B$22</f>
        <v>21.5694640385786</v>
      </c>
      <c r="J416" s="0" t="n">
        <f aca="false">SUMPRODUCT('FD inverse'!$A$8:$BH$8,'FD mesh'!$B$84:$BI$84,$E415:$BL415)+'FD inverse'!$A$8*$C416/Setup!$B$17+INDEX('FD inverse'!$A$8:$BH$8,1,'FD mesh'!$B$15+1)*Setup!$B$22</f>
        <v>21.5102528414896</v>
      </c>
      <c r="K416" s="0" t="n">
        <f aca="false">SUMPRODUCT('FD inverse'!$A$9:$BH$9,'FD mesh'!$B$84:$BI$84,$E415:$BL415)+'FD inverse'!$A$9*$C416/Setup!$B$17+INDEX('FD inverse'!$A$9:$BH$9,1,'FD mesh'!$B$15+1)*Setup!$B$22</f>
        <v>21.4590514804313</v>
      </c>
      <c r="L416" s="0" t="n">
        <f aca="false">SUMPRODUCT('FD inverse'!$A$10:$BH$10,'FD mesh'!$B$84:$BI$84,$E415:$BL415)+'FD inverse'!$A$10*$C416/Setup!$B$17+INDEX('FD inverse'!$A$10:$BH$10,1,'FD mesh'!$B$15+1)*Setup!$B$22</f>
        <v>21.4149174701907</v>
      </c>
      <c r="M416" s="0" t="n">
        <f aca="false">SUMPRODUCT('FD inverse'!$A$11:$BH$11,'FD mesh'!$B$84:$BI$84,$E415:$BL415)+'FD inverse'!$A$11*$C416/Setup!$B$17+INDEX('FD inverse'!$A$11:$BH$11,1,'FD mesh'!$B$15+1)*Setup!$B$22</f>
        <v>21.3770310432028</v>
      </c>
      <c r="N416" s="0" t="n">
        <f aca="false">SUMPRODUCT('FD inverse'!$A$12:$BH$12,'FD mesh'!$B$84:$BI$84,$E415:$BL415)+'FD inverse'!$A$12*$C416/Setup!$B$17+INDEX('FD inverse'!$A$12:$BH$12,1,'FD mesh'!$B$15+1)*Setup!$B$22</f>
        <v>21.3446958385957</v>
      </c>
      <c r="O416" s="0" t="n">
        <f aca="false">SUMPRODUCT('FD inverse'!$A$13:$BH$13,'FD mesh'!$B$84:$BI$84,$E415:$BL415)+'FD inverse'!$A$13*$C416/Setup!$B$17+INDEX('FD inverse'!$A$13:$BH$13,1,'FD mesh'!$B$15+1)*Setup!$B$22</f>
        <v>21.3173391946436</v>
      </c>
      <c r="P416" s="0" t="n">
        <f aca="false">SUMPRODUCT('FD inverse'!$A$14:$BH$14,'FD mesh'!$B$84:$BI$84,$E415:$BL415)+'FD inverse'!$A$14*$C416/Setup!$B$17+INDEX('FD inverse'!$A$14:$BH$14,1,'FD mesh'!$B$15+1)*Setup!$B$22</f>
        <v>21.2945121690201</v>
      </c>
      <c r="Q416" s="0" t="n">
        <f aca="false">SUMPRODUCT('FD inverse'!$A$15:$BH$15,'FD mesh'!$B$84:$BI$84,$E415:$BL415)+'FD inverse'!$A$15*$C416/Setup!$B$17+INDEX('FD inverse'!$A$15:$BH$15,1,'FD mesh'!$B$15+1)*Setup!$B$22</f>
        <v>21.2758893888808</v>
      </c>
      <c r="R416" s="0" t="n">
        <f aca="false">SUMPRODUCT('FD inverse'!$A$16:$BH$16,'FD mesh'!$B$84:$BI$84,$E415:$BL415)+'FD inverse'!$A$16*$C416/Setup!$B$17+INDEX('FD inverse'!$A$16:$BH$16,1,'FD mesh'!$B$15+1)*Setup!$B$22</f>
        <v>21.2612688104517</v>
      </c>
      <c r="S416" s="0" t="n">
        <f aca="false">SUMPRODUCT('FD inverse'!$A$17:$BH$17,'FD mesh'!$B$84:$BI$84,$E415:$BL415)+'FD inverse'!$A$17*$C416/Setup!$B$17+INDEX('FD inverse'!$A$17:$BH$17,1,'FD mesh'!$B$15+1)*Setup!$B$22</f>
        <v>20.8535433443329</v>
      </c>
      <c r="T416" s="0" t="n">
        <f aca="false">SUMPRODUCT('FD inverse'!$A$18:$BH$18,'FD mesh'!$B$84:$BI$84,$E415:$BL415)+'FD inverse'!$A$18*$C416/Setup!$B$17+INDEX('FD inverse'!$A$18:$BH$18,1,'FD mesh'!$B$15+1)*Setup!$B$22</f>
        <v>20.4475067271942</v>
      </c>
      <c r="U416" s="0" t="n">
        <f aca="false">SUMPRODUCT('FD inverse'!$A$19:$BH$19,'FD mesh'!$B$84:$BI$84,$E415:$BL415)+'FD inverse'!$A$19*$C416/Setup!$B$17+INDEX('FD inverse'!$A$19:$BH$19,1,'FD mesh'!$B$15+1)*Setup!$B$22</f>
        <v>20.0429192818518</v>
      </c>
      <c r="V416" s="0" t="n">
        <f aca="false">SUMPRODUCT('FD inverse'!$A$20:$BH$20,'FD mesh'!$B$84:$BI$84,$E415:$BL415)+'FD inverse'!$A$20*$C416/Setup!$B$17+INDEX('FD inverse'!$A$20:$BH$20,1,'FD mesh'!$B$15+1)*Setup!$B$22</f>
        <v>19.6395676462389</v>
      </c>
      <c r="W416" s="0" t="n">
        <f aca="false">SUMPRODUCT('FD inverse'!$A$21:$BH$21,'FD mesh'!$B$84:$BI$84,$E415:$BL415)+'FD inverse'!$A$21*$C416/Setup!$B$17+INDEX('FD inverse'!$A$21:$BH$21,1,'FD mesh'!$B$15+1)*Setup!$B$22</f>
        <v>19.237262673004</v>
      </c>
      <c r="X416" s="0" t="n">
        <f aca="false">SUMPRODUCT('FD inverse'!$A$22:$BH$22,'FD mesh'!$B$84:$BI$84,$E415:$BL415)+'FD inverse'!$A$22*$C416/Setup!$B$17+INDEX('FD inverse'!$A$22:$BH$22,1,'FD mesh'!$B$15+1)*Setup!$B$22</f>
        <v>18.8358373462193</v>
      </c>
      <c r="Y416" s="0" t="n">
        <f aca="false">SUMPRODUCT('FD inverse'!$A$23:$BH$23,'FD mesh'!$B$84:$BI$84,$E415:$BL415)+'FD inverse'!$A$23*$C416/Setup!$B$17+INDEX('FD inverse'!$A$23:$BH$23,1,'FD mesh'!$B$15+1)*Setup!$B$22</f>
        <v>18.435144717984</v>
      </c>
      <c r="Z416" s="0" t="n">
        <f aca="false">SUMPRODUCT('FD inverse'!$A$24:$BH$24,'FD mesh'!$B$84:$BI$84,$E415:$BL415)+'FD inverse'!$A$24*$C416/Setup!$B$17+INDEX('FD inverse'!$A$24:$BH$24,1,'FD mesh'!$B$15+1)*Setup!$B$22</f>
        <v>18.0350558667148</v>
      </c>
      <c r="AA416" s="0" t="n">
        <f aca="false">SUMPRODUCT('FD inverse'!$A$25:$BH$25,'FD mesh'!$B$84:$BI$84,$E415:$BL415)+'FD inverse'!$A$25*$C416/Setup!$B$17+INDEX('FD inverse'!$A$25:$BH$25,1,'FD mesh'!$B$15+1)*Setup!$B$22</f>
        <v>17.6354578780061</v>
      </c>
      <c r="AB416" s="0" t="n">
        <f aca="false">SUMPRODUCT('FD inverse'!$A$26:$BH$26,'FD mesh'!$B$84:$BI$84,$E415:$BL415)+'FD inverse'!$A$26*$C416/Setup!$B$17+INDEX('FD inverse'!$A$26:$BH$26,1,'FD mesh'!$B$15+1)*Setup!$B$22</f>
        <v>17.2362518481342</v>
      </c>
      <c r="AC416" s="0" t="n">
        <f aca="false">SUMPRODUCT('FD inverse'!$A$27:$BH$27,'FD mesh'!$B$84:$BI$84,$E415:$BL415)+'FD inverse'!$A$27*$C416/Setup!$B$17+INDEX('FD inverse'!$A$27:$BH$27,1,'FD mesh'!$B$15+1)*Setup!$B$22</f>
        <v>16.8373509095541</v>
      </c>
      <c r="AD416" s="0" t="n">
        <f aca="false">SUMPRODUCT('FD inverse'!$A$28:$BH$28,'FD mesh'!$B$84:$BI$84,$E415:$BL415)+'FD inverse'!$A$28*$C416/Setup!$B$17+INDEX('FD inverse'!$A$28:$BH$28,1,'FD mesh'!$B$15+1)*Setup!$B$22</f>
        <v>16.438678277104</v>
      </c>
      <c r="AE416" s="0" t="n">
        <f aca="false">SUMPRODUCT('FD inverse'!$A$29:$BH$29,'FD mesh'!$B$84:$BI$84,$E415:$BL415)+'FD inverse'!$A$29*$C416/Setup!$B$17+INDEX('FD inverse'!$A$29:$BH$29,1,'FD mesh'!$B$15+1)*Setup!$B$22</f>
        <v>16.0401653130916</v>
      </c>
      <c r="AF416" s="0" t="n">
        <f aca="false">SUMPRODUCT('FD inverse'!$A$30:$BH$30,'FD mesh'!$B$84:$BI$84,$E415:$BL415)+'FD inverse'!$A$30*$C416/Setup!$B$17+INDEX('FD inverse'!$A$30:$BH$30,1,'FD mesh'!$B$15+1)*Setup!$B$22</f>
        <v>15.641749608975</v>
      </c>
      <c r="AG416" s="0" t="n">
        <f aca="false">SUMPRODUCT('FD inverse'!$A$31:$BH$31,'FD mesh'!$B$84:$BI$84,$E415:$BL415)+'FD inverse'!$A$31*$C416/Setup!$B$17+INDEX('FD inverse'!$A$31:$BH$31,1,'FD mesh'!$B$15+1)*Setup!$B$22</f>
        <v>15.2433730809842</v>
      </c>
      <c r="AH416" s="0" t="n">
        <f aca="false">SUMPRODUCT('FD inverse'!$A$32:$BH$32,'FD mesh'!$B$84:$BI$84,$E415:$BL415)+'FD inverse'!$A$32*$C416/Setup!$B$17+INDEX('FD inverse'!$A$32:$BH$32,1,'FD mesh'!$B$15+1)*Setup!$B$22</f>
        <v>15.2265674859402</v>
      </c>
      <c r="AI416" s="0" t="n">
        <f aca="false">SUMPRODUCT('FD inverse'!$A$33:$BH$33,'FD mesh'!$B$84:$BI$84,$E415:$BL415)+'FD inverse'!$A$33*$C416/Setup!$B$17+INDEX('FD inverse'!$A$33:$BH$33,1,'FD mesh'!$B$15+1)*Setup!$B$22</f>
        <v>15.2097303413118</v>
      </c>
      <c r="AJ416" s="0" t="n">
        <f aca="false">SUMPRODUCT('FD inverse'!$A$34:$BH$34,'FD mesh'!$B$84:$BI$84,$E415:$BL415)+'FD inverse'!$A$34*$C416/Setup!$B$17+INDEX('FD inverse'!$A$34:$BH$34,1,'FD mesh'!$B$15+1)*Setup!$B$22</f>
        <v>15.1928598317136</v>
      </c>
      <c r="AK416" s="0" t="n">
        <f aca="false">SUMPRODUCT('FD inverse'!$A$35:$BH$35,'FD mesh'!$B$84:$BI$84,$E415:$BL415)+'FD inverse'!$A$35*$C416/Setup!$B$17+INDEX('FD inverse'!$A$35:$BH$35,1,'FD mesh'!$B$15+1)*Setup!$B$22</f>
        <v>15.1759553334927</v>
      </c>
      <c r="AL416" s="0" t="n">
        <f aca="false">SUMPRODUCT('FD inverse'!$A$36:$BH$36,'FD mesh'!$B$84:$BI$84,$E415:$BL415)+'FD inverse'!$A$36*$C416/Setup!$B$17+INDEX('FD inverse'!$A$36:$BH$36,1,'FD mesh'!$B$15+1)*Setup!$B$22</f>
        <v>15.1590172359522</v>
      </c>
      <c r="AM416" s="0" t="n">
        <f aca="false">SUMPRODUCT('FD inverse'!$A$37:$BH$37,'FD mesh'!$B$84:$BI$84,$E415:$BL415)+'FD inverse'!$A$37*$C416/Setup!$B$17+INDEX('FD inverse'!$A$37:$BH$37,1,'FD mesh'!$B$15+1)*Setup!$B$22</f>
        <v>15.142046783016</v>
      </c>
      <c r="AN416" s="0" t="n">
        <f aca="false">SUMPRODUCT('FD inverse'!$A$38:$BH$38,'FD mesh'!$B$84:$BI$84,$E415:$BL415)+'FD inverse'!$A$38*$C416/Setup!$B$17+INDEX('FD inverse'!$A$38:$BH$38,1,'FD mesh'!$B$15+1)*Setup!$B$22</f>
        <v>15.1250459339612</v>
      </c>
      <c r="AO416" s="0" t="n">
        <f aca="false">SUMPRODUCT('FD inverse'!$A$39:$BH$39,'FD mesh'!$B$84:$BI$84,$E415:$BL415)+'FD inverse'!$A$39*$C416/Setup!$B$17+INDEX('FD inverse'!$A$39:$BH$39,1,'FD mesh'!$B$15+1)*Setup!$B$22</f>
        <v>15.1080172417104</v>
      </c>
      <c r="AP416" s="0" t="n">
        <f aca="false">SUMPRODUCT('FD inverse'!$A$40:$BH$40,'FD mesh'!$B$84:$BI$84,$E415:$BL415)+'FD inverse'!$A$40*$C416/Setup!$B$17+INDEX('FD inverse'!$A$40:$BH$40,1,'FD mesh'!$B$15+1)*Setup!$B$22</f>
        <v>15.0909637470562</v>
      </c>
      <c r="AQ416" s="0" t="n">
        <f aca="false">SUMPRODUCT('FD inverse'!$A$41:$BH$41,'FD mesh'!$B$84:$BI$84,$E415:$BL415)+'FD inverse'!$A$41*$C416/Setup!$B$17+INDEX('FD inverse'!$A$41:$BH$41,1,'FD mesh'!$B$15+1)*Setup!$B$22</f>
        <v>15.0738888870951</v>
      </c>
      <c r="AR416" s="0" t="n">
        <f aca="false">SUMPRODUCT('FD inverse'!$A$42:$BH$42,'FD mesh'!$B$84:$BI$84,$E415:$BL415)+'FD inverse'!$A$42*$C416/Setup!$B$17+INDEX('FD inverse'!$A$42:$BH$42,1,'FD mesh'!$B$15+1)*Setup!$B$22</f>
        <v>15.0567964160622</v>
      </c>
      <c r="AS416" s="0" t="n">
        <f aca="false">SUMPRODUCT('FD inverse'!$A$43:$BH$43,'FD mesh'!$B$84:$BI$84,$E415:$BL415)+'FD inverse'!$A$43*$C416/Setup!$B$17+INDEX('FD inverse'!$A$43:$BH$43,1,'FD mesh'!$B$15+1)*Setup!$B$22</f>
        <v>0</v>
      </c>
      <c r="AT416" s="0" t="n">
        <f aca="false">SUMPRODUCT('FD inverse'!$A$44:$BH$44,'FD mesh'!$B$84:$BI$84,$E415:$BL415)+'FD inverse'!$A$44*$C416/Setup!$B$17+INDEX('FD inverse'!$A$44:$BH$44,1,'FD mesh'!$B$15+1)*Setup!$B$22</f>
        <v>0</v>
      </c>
      <c r="AU416" s="0" t="n">
        <f aca="false">SUMPRODUCT('FD inverse'!$A$45:$BH$45,'FD mesh'!$B$84:$BI$84,$E415:$BL415)+'FD inverse'!$A$45*$C416/Setup!$B$17+INDEX('FD inverse'!$A$45:$BH$45,1,'FD mesh'!$B$15+1)*Setup!$B$22</f>
        <v>0</v>
      </c>
      <c r="AV416" s="0" t="n">
        <f aca="false">SUMPRODUCT('FD inverse'!$A$46:$BH$46,'FD mesh'!$B$84:$BI$84,$E415:$BL415)+'FD inverse'!$A$46*$C416/Setup!$B$17+INDEX('FD inverse'!$A$46:$BH$46,1,'FD mesh'!$B$15+1)*Setup!$B$22</f>
        <v>0</v>
      </c>
      <c r="AW416" s="0" t="n">
        <f aca="false">SUMPRODUCT('FD inverse'!$A$47:$BH$47,'FD mesh'!$B$84:$BI$84,$E415:$BL415)+'FD inverse'!$A$47*$C416/Setup!$B$17+INDEX('FD inverse'!$A$47:$BH$47,1,'FD mesh'!$B$15+1)*Setup!$B$22</f>
        <v>0</v>
      </c>
      <c r="AX416" s="0" t="n">
        <f aca="false">SUMPRODUCT('FD inverse'!$A$48:$BH$48,'FD mesh'!$B$84:$BI$84,$E415:$BL415)+'FD inverse'!$A$48*$C416/Setup!$B$17+INDEX('FD inverse'!$A$48:$BH$48,1,'FD mesh'!$B$15+1)*Setup!$B$22</f>
        <v>0</v>
      </c>
      <c r="AY416" s="0" t="n">
        <f aca="false">SUMPRODUCT('FD inverse'!$A$49:$BH$49,'FD mesh'!$B$84:$BI$84,$E415:$BL415)+'FD inverse'!$A$49*$C416/Setup!$B$17+INDEX('FD inverse'!$A$49:$BH$49,1,'FD mesh'!$B$15+1)*Setup!$B$22</f>
        <v>0</v>
      </c>
      <c r="AZ416" s="0" t="n">
        <f aca="false">SUMPRODUCT('FD inverse'!$A$50:$BH$50,'FD mesh'!$B$84:$BI$84,$E415:$BL415)+'FD inverse'!$A$50*$C416/Setup!$B$17+INDEX('FD inverse'!$A$50:$BH$50,1,'FD mesh'!$B$15+1)*Setup!$B$22</f>
        <v>0</v>
      </c>
      <c r="BA416" s="0" t="n">
        <f aca="false">SUMPRODUCT('FD inverse'!$A$51:$BH$51,'FD mesh'!$B$84:$BI$84,$E415:$BL415)+'FD inverse'!$A$51*$C416/Setup!$B$17+INDEX('FD inverse'!$A$51:$BH$51,1,'FD mesh'!$B$15+1)*Setup!$B$22</f>
        <v>0</v>
      </c>
      <c r="BB416" s="0" t="n">
        <f aca="false">SUMPRODUCT('FD inverse'!$A$52:$BH$52,'FD mesh'!$B$84:$BI$84,$E415:$BL415)+'FD inverse'!$A$52*$C416/Setup!$B$17+INDEX('FD inverse'!$A$52:$BH$52,1,'FD mesh'!$B$15+1)*Setup!$B$22</f>
        <v>0</v>
      </c>
      <c r="BC416" s="0" t="n">
        <f aca="false">SUMPRODUCT('FD inverse'!$A$53:$BH$53,'FD mesh'!$B$84:$BI$84,$E415:$BL415)+'FD inverse'!$A$53*$C416/Setup!$B$17+INDEX('FD inverse'!$A$53:$BH$53,1,'FD mesh'!$B$15+1)*Setup!$B$22</f>
        <v>0</v>
      </c>
      <c r="BD416" s="0" t="n">
        <f aca="false">SUMPRODUCT('FD inverse'!$A$54:$BH$54,'FD mesh'!$B$84:$BI$84,$E415:$BL415)+'FD inverse'!$A$54*$C416/Setup!$B$17+INDEX('FD inverse'!$A$54:$BH$54,1,'FD mesh'!$B$15+1)*Setup!$B$22</f>
        <v>0</v>
      </c>
      <c r="BE416" s="0" t="n">
        <f aca="false">SUMPRODUCT('FD inverse'!$A$55:$BH$55,'FD mesh'!$B$84:$BI$84,$E415:$BL415)+'FD inverse'!$A$55*$C416/Setup!$B$17+INDEX('FD inverse'!$A$55:$BH$55,1,'FD mesh'!$B$15+1)*Setup!$B$22</f>
        <v>0</v>
      </c>
      <c r="BF416" s="0" t="n">
        <f aca="false">SUMPRODUCT('FD inverse'!$A$56:$BH$56,'FD mesh'!$B$84:$BI$84,$E415:$BL415)+'FD inverse'!$A$56*$C416/Setup!$B$17+INDEX('FD inverse'!$A$56:$BH$56,1,'FD mesh'!$B$15+1)*Setup!$B$22</f>
        <v>0</v>
      </c>
      <c r="BG416" s="0" t="n">
        <f aca="false">SUMPRODUCT('FD inverse'!$A$57:$BH$57,'FD mesh'!$B$84:$BI$84,$E415:$BL415)+'FD inverse'!$A$57*$C416/Setup!$B$17+INDEX('FD inverse'!$A$57:$BH$57,1,'FD mesh'!$B$15+1)*Setup!$B$22</f>
        <v>0</v>
      </c>
      <c r="BH416" s="0" t="n">
        <f aca="false">SUMPRODUCT('FD inverse'!$A$58:$BH$58,'FD mesh'!$B$84:$BI$84,$E415:$BL415)+'FD inverse'!$A$58*$C416/Setup!$B$17+INDEX('FD inverse'!$A$58:$BH$58,1,'FD mesh'!$B$15+1)*Setup!$B$22</f>
        <v>0</v>
      </c>
      <c r="BI416" s="0" t="n">
        <f aca="false">SUMPRODUCT('FD inverse'!$A$59:$BH$59,'FD mesh'!$B$84:$BI$84,$E415:$BL415)+'FD inverse'!$A$59*$C416/Setup!$B$17+INDEX('FD inverse'!$A$59:$BH$59,1,'FD mesh'!$B$15+1)*Setup!$B$22</f>
        <v>0</v>
      </c>
      <c r="BJ416" s="0" t="n">
        <f aca="false">SUMPRODUCT('FD inverse'!$A$60:$BH$60,'FD mesh'!$B$84:$BI$84,$E415:$BL415)+'FD inverse'!$A$60*$C416/Setup!$B$17+INDEX('FD inverse'!$A$60:$BH$60,1,'FD mesh'!$B$15+1)*Setup!$B$22</f>
        <v>0</v>
      </c>
      <c r="BK416" s="0" t="n">
        <f aca="false">SUMPRODUCT('FD inverse'!$A$61:$BH$61,'FD mesh'!$B$84:$BI$84,$E415:$BL415)+'FD inverse'!$A$61*$C416/Setup!$B$17+INDEX('FD inverse'!$A$61:$BH$61,1,'FD mesh'!$B$15+1)*Setup!$B$22</f>
        <v>0</v>
      </c>
      <c r="BL416" s="0" t="n">
        <f aca="false">SUMPRODUCT('FD inverse'!$A$62:$BH$62,'FD mesh'!$B$84:$BI$84,$E415:$BL415)+'FD inverse'!$A$62*$C416/Setup!$B$17+INDEX('FD inverse'!$A$62:$BH$62,1,'FD mesh'!$B$15+1)*Setup!$B$22</f>
        <v>0</v>
      </c>
    </row>
    <row r="417" customFormat="false" ht="15" hidden="false" customHeight="false" outlineLevel="0" collapsed="false">
      <c r="A417" s="0" t="n">
        <v>412</v>
      </c>
      <c r="B417" s="0" t="n">
        <f aca="false">A417*Setup!$B$11/3600</f>
        <v>34.3333333333333</v>
      </c>
      <c r="C417" s="0" t="n">
        <f aca="false">Setup!$B$7+Setup!$B$8*COS(2*PI()*(B417-Setup!$B$9)/24)</f>
        <v>24.3486229709906</v>
      </c>
      <c r="D417" s="0" t="n">
        <f aca="false">(C417-E417)/Setup!$B$17</f>
        <v>9.94650582757789</v>
      </c>
      <c r="E417" s="0" t="n">
        <f aca="false">SUMPRODUCT('FD inverse'!$A$3:$BH$3,'FD mesh'!$B$84:$BI$84,$E416:$BL416)+'FD inverse'!$A$3*$C417/Setup!$B$17+INDEX('FD inverse'!$A$3:$BH$3,1,'FD mesh'!$B$15+1)*Setup!$B$22</f>
        <v>23.0555772134055</v>
      </c>
      <c r="F417" s="0" t="n">
        <f aca="false">SUMPRODUCT('FD inverse'!$A$4:$BH$4,'FD mesh'!$B$84:$BI$84,$E416:$BL416)+'FD inverse'!$A$4*$C417/Setup!$B$17+INDEX('FD inverse'!$A$4:$BH$4,1,'FD mesh'!$B$15+1)*Setup!$B$22</f>
        <v>22.7716219012678</v>
      </c>
      <c r="G417" s="0" t="n">
        <f aca="false">SUMPRODUCT('FD inverse'!$A$5:$BH$5,'FD mesh'!$B$84:$BI$84,$E416:$BL416)+'FD inverse'!$A$5*$C417/Setup!$B$17+INDEX('FD inverse'!$A$5:$BH$5,1,'FD mesh'!$B$15+1)*Setup!$B$22</f>
        <v>22.5087023623846</v>
      </c>
      <c r="H417" s="0" t="n">
        <f aca="false">SUMPRODUCT('FD inverse'!$A$6:$BH$6,'FD mesh'!$B$84:$BI$84,$E416:$BL416)+'FD inverse'!$A$6*$C417/Setup!$B$17+INDEX('FD inverse'!$A$6:$BH$6,1,'FD mesh'!$B$15+1)*Setup!$B$22</f>
        <v>21.6554648508891</v>
      </c>
      <c r="I417" s="0" t="n">
        <f aca="false">SUMPRODUCT('FD inverse'!$A$7:$BH$7,'FD mesh'!$B$84:$BI$84,$E416:$BL416)+'FD inverse'!$A$7*$C417/Setup!$B$17+INDEX('FD inverse'!$A$7:$BH$7,1,'FD mesh'!$B$15+1)*Setup!$B$22</f>
        <v>21.5851830087738</v>
      </c>
      <c r="J417" s="0" t="n">
        <f aca="false">SUMPRODUCT('FD inverse'!$A$8:$BH$8,'FD mesh'!$B$84:$BI$84,$E416:$BL416)+'FD inverse'!$A$8*$C417/Setup!$B$17+INDEX('FD inverse'!$A$8:$BH$8,1,'FD mesh'!$B$15+1)*Setup!$B$22</f>
        <v>21.5241748953872</v>
      </c>
      <c r="K417" s="0" t="n">
        <f aca="false">SUMPRODUCT('FD inverse'!$A$9:$BH$9,'FD mesh'!$B$84:$BI$84,$E416:$BL416)+'FD inverse'!$A$9*$C417/Setup!$B$17+INDEX('FD inverse'!$A$9:$BH$9,1,'FD mesh'!$B$15+1)*Setup!$B$22</f>
        <v>21.4713803831201</v>
      </c>
      <c r="L417" s="0" t="n">
        <f aca="false">SUMPRODUCT('FD inverse'!$A$10:$BH$10,'FD mesh'!$B$84:$BI$84,$E416:$BL416)+'FD inverse'!$A$10*$C417/Setup!$B$17+INDEX('FD inverse'!$A$10:$BH$10,1,'FD mesh'!$B$15+1)*Setup!$B$22</f>
        <v>21.425859559755</v>
      </c>
      <c r="M417" s="0" t="n">
        <f aca="false">SUMPRODUCT('FD inverse'!$A$11:$BH$11,'FD mesh'!$B$84:$BI$84,$E416:$BL416)+'FD inverse'!$A$11*$C417/Setup!$B$17+INDEX('FD inverse'!$A$11:$BH$11,1,'FD mesh'!$B$15+1)*Setup!$B$22</f>
        <v>21.3867942464574</v>
      </c>
      <c r="N417" s="0" t="n">
        <f aca="false">SUMPRODUCT('FD inverse'!$A$12:$BH$12,'FD mesh'!$B$84:$BI$84,$E416:$BL416)+'FD inverse'!$A$12*$C417/Setup!$B$17+INDEX('FD inverse'!$A$12:$BH$12,1,'FD mesh'!$B$15+1)*Setup!$B$22</f>
        <v>21.3534889350798</v>
      </c>
      <c r="O417" s="0" t="n">
        <f aca="false">SUMPRODUCT('FD inverse'!$A$13:$BH$13,'FD mesh'!$B$84:$BI$84,$E416:$BL416)+'FD inverse'!$A$13*$C417/Setup!$B$17+INDEX('FD inverse'!$A$13:$BH$13,1,'FD mesh'!$B$15+1)*Setup!$B$22</f>
        <v>21.3253712912445</v>
      </c>
      <c r="P417" s="0" t="n">
        <f aca="false">SUMPRODUCT('FD inverse'!$A$14:$BH$14,'FD mesh'!$B$84:$BI$84,$E416:$BL416)+'FD inverse'!$A$14*$C417/Setup!$B$17+INDEX('FD inverse'!$A$14:$BH$14,1,'FD mesh'!$B$15+1)*Setup!$B$22</f>
        <v>21.3019923474688</v>
      </c>
      <c r="Q417" s="0" t="n">
        <f aca="false">SUMPRODUCT('FD inverse'!$A$15:$BH$15,'FD mesh'!$B$84:$BI$84,$E416:$BL416)+'FD inverse'!$A$15*$C417/Setup!$B$17+INDEX('FD inverse'!$A$15:$BH$15,1,'FD mesh'!$B$15+1)*Setup!$B$22</f>
        <v>21.2830264883235</v>
      </c>
      <c r="R417" s="0" t="n">
        <f aca="false">SUMPRODUCT('FD inverse'!$A$16:$BH$16,'FD mesh'!$B$84:$BI$84,$E416:$BL416)+'FD inverse'!$A$16*$C417/Setup!$B$17+INDEX('FD inverse'!$A$16:$BH$16,1,'FD mesh'!$B$15+1)*Setup!$B$22</f>
        <v>21.2682713073155</v>
      </c>
      <c r="S417" s="0" t="n">
        <f aca="false">SUMPRODUCT('FD inverse'!$A$17:$BH$17,'FD mesh'!$B$84:$BI$84,$E416:$BL416)+'FD inverse'!$A$17*$C417/Setup!$B$17+INDEX('FD inverse'!$A$17:$BH$17,1,'FD mesh'!$B$15+1)*Setup!$B$22</f>
        <v>20.8596105627736</v>
      </c>
      <c r="T417" s="0" t="n">
        <f aca="false">SUMPRODUCT('FD inverse'!$A$18:$BH$18,'FD mesh'!$B$84:$BI$84,$E416:$BL416)+'FD inverse'!$A$18*$C417/Setup!$B$17+INDEX('FD inverse'!$A$18:$BH$18,1,'FD mesh'!$B$15+1)*Setup!$B$22</f>
        <v>20.4527353139444</v>
      </c>
      <c r="U417" s="0" t="n">
        <f aca="false">SUMPRODUCT('FD inverse'!$A$19:$BH$19,'FD mesh'!$B$84:$BI$84,$E416:$BL416)+'FD inverse'!$A$19*$C417/Setup!$B$17+INDEX('FD inverse'!$A$19:$BH$19,1,'FD mesh'!$B$15+1)*Setup!$B$22</f>
        <v>20.0473987635016</v>
      </c>
      <c r="V417" s="0" t="n">
        <f aca="false">SUMPRODUCT('FD inverse'!$A$20:$BH$20,'FD mesh'!$B$84:$BI$84,$E416:$BL416)+'FD inverse'!$A$20*$C417/Setup!$B$17+INDEX('FD inverse'!$A$20:$BH$20,1,'FD mesh'!$B$15+1)*Setup!$B$22</f>
        <v>19.6433804605157</v>
      </c>
      <c r="W417" s="0" t="n">
        <f aca="false">SUMPRODUCT('FD inverse'!$A$21:$BH$21,'FD mesh'!$B$84:$BI$84,$E416:$BL416)+'FD inverse'!$A$21*$C417/Setup!$B$17+INDEX('FD inverse'!$A$21:$BH$21,1,'FD mesh'!$B$15+1)*Setup!$B$22</f>
        <v>19.2404842143027</v>
      </c>
      <c r="X417" s="0" t="n">
        <f aca="false">SUMPRODUCT('FD inverse'!$A$22:$BH$22,'FD mesh'!$B$84:$BI$84,$E416:$BL416)+'FD inverse'!$A$22*$C417/Setup!$B$17+INDEX('FD inverse'!$A$22:$BH$22,1,'FD mesh'!$B$15+1)*Setup!$B$22</f>
        <v>18.8385360216719</v>
      </c>
      <c r="Y417" s="0" t="n">
        <f aca="false">SUMPRODUCT('FD inverse'!$A$23:$BH$23,'FD mesh'!$B$84:$BI$84,$E416:$BL416)+'FD inverse'!$A$23*$C417/Setup!$B$17+INDEX('FD inverse'!$A$23:$BH$23,1,'FD mesh'!$B$15+1)*Setup!$B$22</f>
        <v>18.4373820106744</v>
      </c>
      <c r="Z417" s="0" t="n">
        <f aca="false">SUMPRODUCT('FD inverse'!$A$24:$BH$24,'FD mesh'!$B$84:$BI$84,$E416:$BL416)+'FD inverse'!$A$24*$C417/Setup!$B$17+INDEX('FD inverse'!$A$24:$BH$24,1,'FD mesh'!$B$15+1)*Setup!$B$22</f>
        <v>18.0368864029543</v>
      </c>
      <c r="AA417" s="0" t="n">
        <f aca="false">SUMPRODUCT('FD inverse'!$A$25:$BH$25,'FD mesh'!$B$84:$BI$84,$E416:$BL416)+'FD inverse'!$A$25*$C417/Setup!$B$17+INDEX('FD inverse'!$A$25:$BH$25,1,'FD mesh'!$B$15+1)*Setup!$B$22</f>
        <v>17.636929495899</v>
      </c>
      <c r="AB417" s="0" t="n">
        <f aca="false">SUMPRODUCT('FD inverse'!$A$26:$BH$26,'FD mesh'!$B$84:$BI$84,$E416:$BL416)+'FD inverse'!$A$26*$C417/Setup!$B$17+INDEX('FD inverse'!$A$26:$BH$26,1,'FD mesh'!$B$15+1)*Setup!$B$22</f>
        <v>17.2374056649664</v>
      </c>
      <c r="AC417" s="0" t="n">
        <f aca="false">SUMPRODUCT('FD inverse'!$A$27:$BH$27,'FD mesh'!$B$84:$BI$84,$E416:$BL416)+'FD inverse'!$A$27*$C417/Setup!$B$17+INDEX('FD inverse'!$A$27:$BH$27,1,'FD mesh'!$B$15+1)*Setup!$B$22</f>
        <v>16.8382213858444</v>
      </c>
      <c r="AD417" s="0" t="n">
        <f aca="false">SUMPRODUCT('FD inverse'!$A$28:$BH$28,'FD mesh'!$B$84:$BI$84,$E416:$BL416)+'FD inverse'!$A$28*$C417/Setup!$B$17+INDEX('FD inverse'!$A$28:$BH$28,1,'FD mesh'!$B$15+1)*Setup!$B$22</f>
        <v>16.4392932754594</v>
      </c>
      <c r="AE417" s="0" t="n">
        <f aca="false">SUMPRODUCT('FD inverse'!$A$29:$BH$29,'FD mesh'!$B$84:$BI$84,$E416:$BL416)+'FD inverse'!$A$29*$C417/Setup!$B$17+INDEX('FD inverse'!$A$29:$BH$29,1,'FD mesh'!$B$15+1)*Setup!$B$22</f>
        <v>16.0405461503046</v>
      </c>
      <c r="AF417" s="0" t="n">
        <f aca="false">SUMPRODUCT('FD inverse'!$A$30:$BH$30,'FD mesh'!$B$84:$BI$84,$E416:$BL416)+'FD inverse'!$A$30*$C417/Setup!$B$17+INDEX('FD inverse'!$A$30:$BH$30,1,'FD mesh'!$B$15+1)*Setup!$B$22</f>
        <v>15.641911100101</v>
      </c>
      <c r="AG417" s="0" t="n">
        <f aca="false">SUMPRODUCT('FD inverse'!$A$31:$BH$31,'FD mesh'!$B$84:$BI$84,$E416:$BL416)+'FD inverse'!$A$31*$C417/Setup!$B$17+INDEX('FD inverse'!$A$31:$BH$31,1,'FD mesh'!$B$15+1)*Setup!$B$22</f>
        <v>15.2433235744289</v>
      </c>
      <c r="AH417" s="0" t="n">
        <f aca="false">SUMPRODUCT('FD inverse'!$A$32:$BH$32,'FD mesh'!$B$84:$BI$84,$E416:$BL416)+'FD inverse'!$A$32*$C417/Setup!$B$17+INDEX('FD inverse'!$A$32:$BH$32,1,'FD mesh'!$B$15+1)*Setup!$B$22</f>
        <v>15.2265107666252</v>
      </c>
      <c r="AI417" s="0" t="n">
        <f aca="false">SUMPRODUCT('FD inverse'!$A$33:$BH$33,'FD mesh'!$B$84:$BI$84,$E416:$BL416)+'FD inverse'!$A$33*$C417/Setup!$B$17+INDEX('FD inverse'!$A$33:$BH$33,1,'FD mesh'!$B$15+1)*Setup!$B$22</f>
        <v>15.2096692461977</v>
      </c>
      <c r="AJ417" s="0" t="n">
        <f aca="false">SUMPRODUCT('FD inverse'!$A$34:$BH$34,'FD mesh'!$B$84:$BI$84,$E416:$BL416)+'FD inverse'!$A$34*$C417/Setup!$B$17+INDEX('FD inverse'!$A$34:$BH$34,1,'FD mesh'!$B$15+1)*Setup!$B$22</f>
        <v>15.1927967980163</v>
      </c>
      <c r="AK417" s="0" t="n">
        <f aca="false">SUMPRODUCT('FD inverse'!$A$35:$BH$35,'FD mesh'!$B$84:$BI$84,$E416:$BL416)+'FD inverse'!$A$35*$C417/Setup!$B$17+INDEX('FD inverse'!$A$35:$BH$35,1,'FD mesh'!$B$15+1)*Setup!$B$22</f>
        <v>15.1758924407256</v>
      </c>
      <c r="AL417" s="0" t="n">
        <f aca="false">SUMPRODUCT('FD inverse'!$A$36:$BH$36,'FD mesh'!$B$84:$BI$84,$E416:$BL416)+'FD inverse'!$A$36*$C417/Setup!$B$17+INDEX('FD inverse'!$A$36:$BH$36,1,'FD mesh'!$B$15+1)*Setup!$B$22</f>
        <v>15.1589562456674</v>
      </c>
      <c r="AM417" s="0" t="n">
        <f aca="false">SUMPRODUCT('FD inverse'!$A$37:$BH$37,'FD mesh'!$B$84:$BI$84,$E416:$BL416)+'FD inverse'!$A$37*$C417/Setup!$B$17+INDEX('FD inverse'!$A$37:$BH$37,1,'FD mesh'!$B$15+1)*Setup!$B$22</f>
        <v>15.1419891759224</v>
      </c>
      <c r="AN417" s="0" t="n">
        <f aca="false">SUMPRODUCT('FD inverse'!$A$38:$BH$38,'FD mesh'!$B$84:$BI$84,$E416:$BL416)+'FD inverse'!$A$38*$C417/Setup!$B$17+INDEX('FD inverse'!$A$38:$BH$38,1,'FD mesh'!$B$15+1)*Setup!$B$22</f>
        <v>15.1249929441397</v>
      </c>
      <c r="AO417" s="0" t="n">
        <f aca="false">SUMPRODUCT('FD inverse'!$A$39:$BH$39,'FD mesh'!$B$84:$BI$84,$E416:$BL416)+'FD inverse'!$A$39*$C417/Setup!$B$17+INDEX('FD inverse'!$A$39:$BH$39,1,'FD mesh'!$B$15+1)*Setup!$B$22</f>
        <v>15.1079698876888</v>
      </c>
      <c r="AP417" s="0" t="n">
        <f aca="false">SUMPRODUCT('FD inverse'!$A$40:$BH$40,'FD mesh'!$B$84:$BI$84,$E416:$BL416)+'FD inverse'!$A$40*$C417/Setup!$B$17+INDEX('FD inverse'!$A$40:$BH$40,1,'FD mesh'!$B$15+1)*Setup!$B$22</f>
        <v>15.0909228595415</v>
      </c>
      <c r="AQ417" s="0" t="n">
        <f aca="false">SUMPRODUCT('FD inverse'!$A$41:$BH$41,'FD mesh'!$B$84:$BI$84,$E416:$BL416)+'FD inverse'!$A$41*$C417/Setup!$B$17+INDEX('FD inverse'!$A$41:$BH$41,1,'FD mesh'!$B$15+1)*Setup!$B$22</f>
        <v>15.0738551331925</v>
      </c>
      <c r="AR417" s="0" t="n">
        <f aca="false">SUMPRODUCT('FD inverse'!$A$42:$BH$42,'FD mesh'!$B$84:$BI$84,$E416:$BL416)+'FD inverse'!$A$42*$C417/Setup!$B$17+INDEX('FD inverse'!$A$42:$BH$42,1,'FD mesh'!$B$15+1)*Setup!$B$22</f>
        <v>15.0567703198406</v>
      </c>
      <c r="AS417" s="0" t="n">
        <f aca="false">SUMPRODUCT('FD inverse'!$A$43:$BH$43,'FD mesh'!$B$84:$BI$84,$E416:$BL416)+'FD inverse'!$A$43*$C417/Setup!$B$17+INDEX('FD inverse'!$A$43:$BH$43,1,'FD mesh'!$B$15+1)*Setup!$B$22</f>
        <v>0</v>
      </c>
      <c r="AT417" s="0" t="n">
        <f aca="false">SUMPRODUCT('FD inverse'!$A$44:$BH$44,'FD mesh'!$B$84:$BI$84,$E416:$BL416)+'FD inverse'!$A$44*$C417/Setup!$B$17+INDEX('FD inverse'!$A$44:$BH$44,1,'FD mesh'!$B$15+1)*Setup!$B$22</f>
        <v>0</v>
      </c>
      <c r="AU417" s="0" t="n">
        <f aca="false">SUMPRODUCT('FD inverse'!$A$45:$BH$45,'FD mesh'!$B$84:$BI$84,$E416:$BL416)+'FD inverse'!$A$45*$C417/Setup!$B$17+INDEX('FD inverse'!$A$45:$BH$45,1,'FD mesh'!$B$15+1)*Setup!$B$22</f>
        <v>0</v>
      </c>
      <c r="AV417" s="0" t="n">
        <f aca="false">SUMPRODUCT('FD inverse'!$A$46:$BH$46,'FD mesh'!$B$84:$BI$84,$E416:$BL416)+'FD inverse'!$A$46*$C417/Setup!$B$17+INDEX('FD inverse'!$A$46:$BH$46,1,'FD mesh'!$B$15+1)*Setup!$B$22</f>
        <v>0</v>
      </c>
      <c r="AW417" s="0" t="n">
        <f aca="false">SUMPRODUCT('FD inverse'!$A$47:$BH$47,'FD mesh'!$B$84:$BI$84,$E416:$BL416)+'FD inverse'!$A$47*$C417/Setup!$B$17+INDEX('FD inverse'!$A$47:$BH$47,1,'FD mesh'!$B$15+1)*Setup!$B$22</f>
        <v>0</v>
      </c>
      <c r="AX417" s="0" t="n">
        <f aca="false">SUMPRODUCT('FD inverse'!$A$48:$BH$48,'FD mesh'!$B$84:$BI$84,$E416:$BL416)+'FD inverse'!$A$48*$C417/Setup!$B$17+INDEX('FD inverse'!$A$48:$BH$48,1,'FD mesh'!$B$15+1)*Setup!$B$22</f>
        <v>0</v>
      </c>
      <c r="AY417" s="0" t="n">
        <f aca="false">SUMPRODUCT('FD inverse'!$A$49:$BH$49,'FD mesh'!$B$84:$BI$84,$E416:$BL416)+'FD inverse'!$A$49*$C417/Setup!$B$17+INDEX('FD inverse'!$A$49:$BH$49,1,'FD mesh'!$B$15+1)*Setup!$B$22</f>
        <v>0</v>
      </c>
      <c r="AZ417" s="0" t="n">
        <f aca="false">SUMPRODUCT('FD inverse'!$A$50:$BH$50,'FD mesh'!$B$84:$BI$84,$E416:$BL416)+'FD inverse'!$A$50*$C417/Setup!$B$17+INDEX('FD inverse'!$A$50:$BH$50,1,'FD mesh'!$B$15+1)*Setup!$B$22</f>
        <v>0</v>
      </c>
      <c r="BA417" s="0" t="n">
        <f aca="false">SUMPRODUCT('FD inverse'!$A$51:$BH$51,'FD mesh'!$B$84:$BI$84,$E416:$BL416)+'FD inverse'!$A$51*$C417/Setup!$B$17+INDEX('FD inverse'!$A$51:$BH$51,1,'FD mesh'!$B$15+1)*Setup!$B$22</f>
        <v>0</v>
      </c>
      <c r="BB417" s="0" t="n">
        <f aca="false">SUMPRODUCT('FD inverse'!$A$52:$BH$52,'FD mesh'!$B$84:$BI$84,$E416:$BL416)+'FD inverse'!$A$52*$C417/Setup!$B$17+INDEX('FD inverse'!$A$52:$BH$52,1,'FD mesh'!$B$15+1)*Setup!$B$22</f>
        <v>0</v>
      </c>
      <c r="BC417" s="0" t="n">
        <f aca="false">SUMPRODUCT('FD inverse'!$A$53:$BH$53,'FD mesh'!$B$84:$BI$84,$E416:$BL416)+'FD inverse'!$A$53*$C417/Setup!$B$17+INDEX('FD inverse'!$A$53:$BH$53,1,'FD mesh'!$B$15+1)*Setup!$B$22</f>
        <v>0</v>
      </c>
      <c r="BD417" s="0" t="n">
        <f aca="false">SUMPRODUCT('FD inverse'!$A$54:$BH$54,'FD mesh'!$B$84:$BI$84,$E416:$BL416)+'FD inverse'!$A$54*$C417/Setup!$B$17+INDEX('FD inverse'!$A$54:$BH$54,1,'FD mesh'!$B$15+1)*Setup!$B$22</f>
        <v>0</v>
      </c>
      <c r="BE417" s="0" t="n">
        <f aca="false">SUMPRODUCT('FD inverse'!$A$55:$BH$55,'FD mesh'!$B$84:$BI$84,$E416:$BL416)+'FD inverse'!$A$55*$C417/Setup!$B$17+INDEX('FD inverse'!$A$55:$BH$55,1,'FD mesh'!$B$15+1)*Setup!$B$22</f>
        <v>0</v>
      </c>
      <c r="BF417" s="0" t="n">
        <f aca="false">SUMPRODUCT('FD inverse'!$A$56:$BH$56,'FD mesh'!$B$84:$BI$84,$E416:$BL416)+'FD inverse'!$A$56*$C417/Setup!$B$17+INDEX('FD inverse'!$A$56:$BH$56,1,'FD mesh'!$B$15+1)*Setup!$B$22</f>
        <v>0</v>
      </c>
      <c r="BG417" s="0" t="n">
        <f aca="false">SUMPRODUCT('FD inverse'!$A$57:$BH$57,'FD mesh'!$B$84:$BI$84,$E416:$BL416)+'FD inverse'!$A$57*$C417/Setup!$B$17+INDEX('FD inverse'!$A$57:$BH$57,1,'FD mesh'!$B$15+1)*Setup!$B$22</f>
        <v>0</v>
      </c>
      <c r="BH417" s="0" t="n">
        <f aca="false">SUMPRODUCT('FD inverse'!$A$58:$BH$58,'FD mesh'!$B$84:$BI$84,$E416:$BL416)+'FD inverse'!$A$58*$C417/Setup!$B$17+INDEX('FD inverse'!$A$58:$BH$58,1,'FD mesh'!$B$15+1)*Setup!$B$22</f>
        <v>0</v>
      </c>
      <c r="BI417" s="0" t="n">
        <f aca="false">SUMPRODUCT('FD inverse'!$A$59:$BH$59,'FD mesh'!$B$84:$BI$84,$E416:$BL416)+'FD inverse'!$A$59*$C417/Setup!$B$17+INDEX('FD inverse'!$A$59:$BH$59,1,'FD mesh'!$B$15+1)*Setup!$B$22</f>
        <v>0</v>
      </c>
      <c r="BJ417" s="0" t="n">
        <f aca="false">SUMPRODUCT('FD inverse'!$A$60:$BH$60,'FD mesh'!$B$84:$BI$84,$E416:$BL416)+'FD inverse'!$A$60*$C417/Setup!$B$17+INDEX('FD inverse'!$A$60:$BH$60,1,'FD mesh'!$B$15+1)*Setup!$B$22</f>
        <v>0</v>
      </c>
      <c r="BK417" s="0" t="n">
        <f aca="false">SUMPRODUCT('FD inverse'!$A$61:$BH$61,'FD mesh'!$B$84:$BI$84,$E416:$BL416)+'FD inverse'!$A$61*$C417/Setup!$B$17+INDEX('FD inverse'!$A$61:$BH$61,1,'FD mesh'!$B$15+1)*Setup!$B$22</f>
        <v>0</v>
      </c>
      <c r="BL417" s="0" t="n">
        <f aca="false">SUMPRODUCT('FD inverse'!$A$62:$BH$62,'FD mesh'!$B$84:$BI$84,$E416:$BL416)+'FD inverse'!$A$62*$C417/Setup!$B$17+INDEX('FD inverse'!$A$62:$BH$62,1,'FD mesh'!$B$15+1)*Setup!$B$22</f>
        <v>0</v>
      </c>
    </row>
    <row r="418" customFormat="false" ht="15" hidden="false" customHeight="false" outlineLevel="0" collapsed="false">
      <c r="A418" s="0" t="n">
        <v>413</v>
      </c>
      <c r="B418" s="0" t="n">
        <f aca="false">A418*Setup!$B$11/3600</f>
        <v>34.4166666666667</v>
      </c>
      <c r="C418" s="0" t="n">
        <f aca="false">Setup!$B$7+Setup!$B$8*COS(2*PI()*(B418-Setup!$B$9)/24)</f>
        <v>24.4354674994079</v>
      </c>
      <c r="D418" s="0" t="n">
        <f aca="false">(C418-E418)/Setup!$B$17</f>
        <v>10.1859439719883</v>
      </c>
      <c r="E418" s="0" t="n">
        <f aca="false">SUMPRODUCT('FD inverse'!$A$3:$BH$3,'FD mesh'!$B$84:$BI$84,$E417:$BL417)+'FD inverse'!$A$3*$C418/Setup!$B$17+INDEX('FD inverse'!$A$3:$BH$3,1,'FD mesh'!$B$15+1)*Setup!$B$22</f>
        <v>23.1112947830494</v>
      </c>
      <c r="F418" s="0" t="n">
        <f aca="false">SUMPRODUCT('FD inverse'!$A$4:$BH$4,'FD mesh'!$B$84:$BI$84,$E417:$BL417)+'FD inverse'!$A$4*$C418/Setup!$B$17+INDEX('FD inverse'!$A$4:$BH$4,1,'FD mesh'!$B$15+1)*Setup!$B$22</f>
        <v>22.8202331751128</v>
      </c>
      <c r="G418" s="0" t="n">
        <f aca="false">SUMPRODUCT('FD inverse'!$A$5:$BH$5,'FD mesh'!$B$84:$BI$84,$E417:$BL417)+'FD inverse'!$A$5*$C418/Setup!$B$17+INDEX('FD inverse'!$A$5:$BH$5,1,'FD mesh'!$B$15+1)*Setup!$B$22</f>
        <v>22.5502702103381</v>
      </c>
      <c r="H418" s="0" t="n">
        <f aca="false">SUMPRODUCT('FD inverse'!$A$6:$BH$6,'FD mesh'!$B$84:$BI$84,$E417:$BL417)+'FD inverse'!$A$6*$C418/Setup!$B$17+INDEX('FD inverse'!$A$6:$BH$6,1,'FD mesh'!$B$15+1)*Setup!$B$22</f>
        <v>21.673504537828</v>
      </c>
      <c r="I418" s="0" t="n">
        <f aca="false">SUMPRODUCT('FD inverse'!$A$7:$BH$7,'FD mesh'!$B$84:$BI$84,$E417:$BL417)+'FD inverse'!$A$7*$C418/Setup!$B$17+INDEX('FD inverse'!$A$7:$BH$7,1,'FD mesh'!$B$15+1)*Setup!$B$22</f>
        <v>21.6012360968798</v>
      </c>
      <c r="J418" s="0" t="n">
        <f aca="false">SUMPRODUCT('FD inverse'!$A$8:$BH$8,'FD mesh'!$B$84:$BI$84,$E417:$BL417)+'FD inverse'!$A$8*$C418/Setup!$B$17+INDEX('FD inverse'!$A$8:$BH$8,1,'FD mesh'!$B$15+1)*Setup!$B$22</f>
        <v>21.5384385043718</v>
      </c>
      <c r="K418" s="0" t="n">
        <f aca="false">SUMPRODUCT('FD inverse'!$A$9:$BH$9,'FD mesh'!$B$84:$BI$84,$E417:$BL417)+'FD inverse'!$A$9*$C418/Setup!$B$17+INDEX('FD inverse'!$A$9:$BH$9,1,'FD mesh'!$B$15+1)*Setup!$B$22</f>
        <v>21.4840560204094</v>
      </c>
      <c r="L418" s="0" t="n">
        <f aca="false">SUMPRODUCT('FD inverse'!$A$10:$BH$10,'FD mesh'!$B$84:$BI$84,$E417:$BL417)+'FD inverse'!$A$10*$C418/Setup!$B$17+INDEX('FD inverse'!$A$10:$BH$10,1,'FD mesh'!$B$15+1)*Setup!$B$22</f>
        <v>21.437151788535</v>
      </c>
      <c r="M418" s="0" t="n">
        <f aca="false">SUMPRODUCT('FD inverse'!$A$11:$BH$11,'FD mesh'!$B$84:$BI$84,$E417:$BL417)+'FD inverse'!$A$11*$C418/Setup!$B$17+INDEX('FD inverse'!$A$11:$BH$11,1,'FD mesh'!$B$15+1)*Setup!$B$22</f>
        <v>21.3969096385366</v>
      </c>
      <c r="N418" s="0" t="n">
        <f aca="false">SUMPRODUCT('FD inverse'!$A$12:$BH$12,'FD mesh'!$B$84:$BI$84,$E417:$BL417)+'FD inverse'!$A$12*$C418/Setup!$B$17+INDEX('FD inverse'!$A$12:$BH$12,1,'FD mesh'!$B$15+1)*Setup!$B$22</f>
        <v>21.3626352714759</v>
      </c>
      <c r="O418" s="0" t="n">
        <f aca="false">SUMPRODUCT('FD inverse'!$A$13:$BH$13,'FD mesh'!$B$84:$BI$84,$E417:$BL417)+'FD inverse'!$A$13*$C418/Setup!$B$17+INDEX('FD inverse'!$A$13:$BH$13,1,'FD mesh'!$B$15+1)*Setup!$B$22</f>
        <v>21.3337569730854</v>
      </c>
      <c r="P418" s="0" t="n">
        <f aca="false">SUMPRODUCT('FD inverse'!$A$14:$BH$14,'FD mesh'!$B$84:$BI$84,$E417:$BL417)+'FD inverse'!$A$14*$C418/Setup!$B$17+INDEX('FD inverse'!$A$14:$BH$14,1,'FD mesh'!$B$15+1)*Setup!$B$22</f>
        <v>21.3098259796157</v>
      </c>
      <c r="Q418" s="0" t="n">
        <f aca="false">SUMPRODUCT('FD inverse'!$A$15:$BH$15,'FD mesh'!$B$84:$BI$84,$E417:$BL417)+'FD inverse'!$A$15*$C418/Setup!$B$17+INDEX('FD inverse'!$A$15:$BH$15,1,'FD mesh'!$B$15+1)*Setup!$B$22</f>
        <v>21.2905165980322</v>
      </c>
      <c r="R418" s="0" t="n">
        <f aca="false">SUMPRODUCT('FD inverse'!$A$16:$BH$16,'FD mesh'!$B$84:$BI$84,$E417:$BL417)+'FD inverse'!$A$16*$C418/Setup!$B$17+INDEX('FD inverse'!$A$16:$BH$16,1,'FD mesh'!$B$15+1)*Setup!$B$22</f>
        <v>21.2756261602296</v>
      </c>
      <c r="S418" s="0" t="n">
        <f aca="false">SUMPRODUCT('FD inverse'!$A$17:$BH$17,'FD mesh'!$B$84:$BI$84,$E417:$BL417)+'FD inverse'!$A$17*$C418/Setup!$B$17+INDEX('FD inverse'!$A$17:$BH$17,1,'FD mesh'!$B$15+1)*Setup!$B$22</f>
        <v>20.8660061720473</v>
      </c>
      <c r="T418" s="0" t="n">
        <f aca="false">SUMPRODUCT('FD inverse'!$A$18:$BH$18,'FD mesh'!$B$84:$BI$84,$E417:$BL417)+'FD inverse'!$A$18*$C418/Setup!$B$17+INDEX('FD inverse'!$A$18:$BH$18,1,'FD mesh'!$B$15+1)*Setup!$B$22</f>
        <v>20.4582683203084</v>
      </c>
      <c r="U418" s="0" t="n">
        <f aca="false">SUMPRODUCT('FD inverse'!$A$19:$BH$19,'FD mesh'!$B$84:$BI$84,$E417:$BL417)+'FD inverse'!$A$19*$C418/Setup!$B$17+INDEX('FD inverse'!$A$19:$BH$19,1,'FD mesh'!$B$15+1)*Setup!$B$22</f>
        <v>20.0521587532996</v>
      </c>
      <c r="V418" s="0" t="n">
        <f aca="false">SUMPRODUCT('FD inverse'!$A$20:$BH$20,'FD mesh'!$B$84:$BI$84,$E417:$BL417)+'FD inverse'!$A$20*$C418/Setup!$B$17+INDEX('FD inverse'!$A$20:$BH$20,1,'FD mesh'!$B$15+1)*Setup!$B$22</f>
        <v>19.6474499832885</v>
      </c>
      <c r="W418" s="0" t="n">
        <f aca="false">SUMPRODUCT('FD inverse'!$A$21:$BH$21,'FD mesh'!$B$84:$BI$84,$E417:$BL417)+'FD inverse'!$A$21*$C418/Setup!$B$17+INDEX('FD inverse'!$A$21:$BH$21,1,'FD mesh'!$B$15+1)*Setup!$B$22</f>
        <v>19.2439388156933</v>
      </c>
      <c r="X418" s="0" t="n">
        <f aca="false">SUMPRODUCT('FD inverse'!$A$22:$BH$22,'FD mesh'!$B$84:$BI$84,$E417:$BL417)+'FD inverse'!$A$22*$C418/Setup!$B$17+INDEX('FD inverse'!$A$22:$BH$22,1,'FD mesh'!$B$15+1)*Setup!$B$22</f>
        <v>18.841444287936</v>
      </c>
      <c r="Y418" s="0" t="n">
        <f aca="false">SUMPRODUCT('FD inverse'!$A$23:$BH$23,'FD mesh'!$B$84:$BI$84,$E417:$BL417)+'FD inverse'!$A$23*$C418/Setup!$B$17+INDEX('FD inverse'!$A$23:$BH$23,1,'FD mesh'!$B$15+1)*Setup!$B$22</f>
        <v>18.4398056213934</v>
      </c>
      <c r="Z418" s="0" t="n">
        <f aca="false">SUMPRODUCT('FD inverse'!$A$24:$BH$24,'FD mesh'!$B$84:$BI$84,$E417:$BL417)+'FD inverse'!$A$24*$C418/Setup!$B$17+INDEX('FD inverse'!$A$24:$BH$24,1,'FD mesh'!$B$15+1)*Setup!$B$22</f>
        <v>18.0388801888625</v>
      </c>
      <c r="AA418" s="0" t="n">
        <f aca="false">SUMPRODUCT('FD inverse'!$A$25:$BH$25,'FD mesh'!$B$84:$BI$84,$E417:$BL417)+'FD inverse'!$A$25*$C418/Setup!$B$17+INDEX('FD inverse'!$A$25:$BH$25,1,'FD mesh'!$B$15+1)*Setup!$B$22</f>
        <v>17.6385414990418</v>
      </c>
      <c r="AB418" s="0" t="n">
        <f aca="false">SUMPRODUCT('FD inverse'!$A$26:$BH$26,'FD mesh'!$B$84:$BI$84,$E417:$BL417)+'FD inverse'!$A$26*$C418/Setup!$B$17+INDEX('FD inverse'!$A$26:$BH$26,1,'FD mesh'!$B$15+1)*Setup!$B$22</f>
        <v>17.2386771987174</v>
      </c>
      <c r="AC418" s="0" t="n">
        <f aca="false">SUMPRODUCT('FD inverse'!$A$27:$BH$27,'FD mesh'!$B$84:$BI$84,$E417:$BL417)+'FD inverse'!$A$27*$C418/Setup!$B$17+INDEX('FD inverse'!$A$27:$BH$27,1,'FD mesh'!$B$15+1)*Setup!$B$22</f>
        <v>16.8391870926111</v>
      </c>
      <c r="AD418" s="0" t="n">
        <f aca="false">SUMPRODUCT('FD inverse'!$A$28:$BH$28,'FD mesh'!$B$84:$BI$84,$E417:$BL417)+'FD inverse'!$A$28*$C418/Setup!$B$17+INDEX('FD inverse'!$A$28:$BH$28,1,'FD mesh'!$B$15+1)*Setup!$B$22</f>
        <v>16.4399811802104</v>
      </c>
      <c r="AE418" s="0" t="n">
        <f aca="false">SUMPRODUCT('FD inverse'!$A$29:$BH$29,'FD mesh'!$B$84:$BI$84,$E417:$BL417)+'FD inverse'!$A$29*$C418/Setup!$B$17+INDEX('FD inverse'!$A$29:$BH$29,1,'FD mesh'!$B$15+1)*Setup!$B$22</f>
        <v>16.0409777083508</v>
      </c>
      <c r="AF418" s="0" t="n">
        <f aca="false">SUMPRODUCT('FD inverse'!$A$30:$BH$30,'FD mesh'!$B$84:$BI$84,$E417:$BL417)+'FD inverse'!$A$30*$C418/Setup!$B$17+INDEX('FD inverse'!$A$30:$BH$30,1,'FD mesh'!$B$15+1)*Setup!$B$22</f>
        <v>15.6421012378591</v>
      </c>
      <c r="AG418" s="0" t="n">
        <f aca="false">SUMPRODUCT('FD inverse'!$A$31:$BH$31,'FD mesh'!$B$84:$BI$84,$E417:$BL417)+'FD inverse'!$A$31*$C418/Setup!$B$17+INDEX('FD inverse'!$A$31:$BH$31,1,'FD mesh'!$B$15+1)*Setup!$B$22</f>
        <v>15.2432807221933</v>
      </c>
      <c r="AH418" s="0" t="n">
        <f aca="false">SUMPRODUCT('FD inverse'!$A$32:$BH$32,'FD mesh'!$B$84:$BI$84,$E417:$BL417)+'FD inverse'!$A$32*$C418/Setup!$B$17+INDEX('FD inverse'!$A$32:$BH$32,1,'FD mesh'!$B$15+1)*Setup!$B$22</f>
        <v>15.2264598197044</v>
      </c>
      <c r="AI418" s="0" t="n">
        <f aca="false">SUMPRODUCT('FD inverse'!$A$33:$BH$33,'FD mesh'!$B$84:$BI$84,$E417:$BL417)+'FD inverse'!$A$33*$C418/Setup!$B$17+INDEX('FD inverse'!$A$33:$BH$33,1,'FD mesh'!$B$15+1)*Setup!$B$22</f>
        <v>15.2096131267108</v>
      </c>
      <c r="AJ418" s="0" t="n">
        <f aca="false">SUMPRODUCT('FD inverse'!$A$34:$BH$34,'FD mesh'!$B$84:$BI$84,$E417:$BL417)+'FD inverse'!$A$34*$C418/Setup!$B$17+INDEX('FD inverse'!$A$34:$BH$34,1,'FD mesh'!$B$15+1)*Setup!$B$22</f>
        <v>15.1927380247402</v>
      </c>
      <c r="AK418" s="0" t="n">
        <f aca="false">SUMPRODUCT('FD inverse'!$A$35:$BH$35,'FD mesh'!$B$84:$BI$84,$E417:$BL417)+'FD inverse'!$A$35*$C418/Setup!$B$17+INDEX('FD inverse'!$A$35:$BH$35,1,'FD mesh'!$B$15+1)*Setup!$B$22</f>
        <v>15.1758331703836</v>
      </c>
      <c r="AL418" s="0" t="n">
        <f aca="false">SUMPRODUCT('FD inverse'!$A$36:$BH$36,'FD mesh'!$B$84:$BI$84,$E417:$BL417)+'FD inverse'!$A$36*$C418/Setup!$B$17+INDEX('FD inverse'!$A$36:$BH$36,1,'FD mesh'!$B$15+1)*Setup!$B$22</f>
        <v>15.1588983120148</v>
      </c>
      <c r="AM418" s="0" t="n">
        <f aca="false">SUMPRODUCT('FD inverse'!$A$37:$BH$37,'FD mesh'!$B$84:$BI$84,$E417:$BL417)+'FD inverse'!$A$37*$C418/Setup!$B$17+INDEX('FD inverse'!$A$37:$BH$37,1,'FD mesh'!$B$15+1)*Setup!$B$22</f>
        <v>15.1419341262966</v>
      </c>
      <c r="AN418" s="0" t="n">
        <f aca="false">SUMPRODUCT('FD inverse'!$A$38:$BH$38,'FD mesh'!$B$84:$BI$84,$E417:$BL417)+'FD inverse'!$A$38*$C418/Setup!$B$17+INDEX('FD inverse'!$A$38:$BH$38,1,'FD mesh'!$B$15+1)*Setup!$B$22</f>
        <v>15.1249420731898</v>
      </c>
      <c r="AO418" s="0" t="n">
        <f aca="false">SUMPRODUCT('FD inverse'!$A$39:$BH$39,'FD mesh'!$B$84:$BI$84,$E417:$BL417)+'FD inverse'!$A$39*$C418/Setup!$B$17+INDEX('FD inverse'!$A$39:$BH$39,1,'FD mesh'!$B$15+1)*Setup!$B$22</f>
        <v>15.1079242680366</v>
      </c>
      <c r="AP418" s="0" t="n">
        <f aca="false">SUMPRODUCT('FD inverse'!$A$40:$BH$40,'FD mesh'!$B$84:$BI$84,$E417:$BL417)+'FD inverse'!$A$40*$C418/Setup!$B$17+INDEX('FD inverse'!$A$40:$BH$40,1,'FD mesh'!$B$15+1)*Setup!$B$22</f>
        <v>15.0908833691647</v>
      </c>
      <c r="AQ418" s="0" t="n">
        <f aca="false">SUMPRODUCT('FD inverse'!$A$41:$BH$41,'FD mesh'!$B$84:$BI$84,$E417:$BL417)+'FD inverse'!$A$41*$C418/Setup!$B$17+INDEX('FD inverse'!$A$41:$BH$41,1,'FD mesh'!$B$15+1)*Setup!$B$22</f>
        <v>15.0738224793545</v>
      </c>
      <c r="AR418" s="0" t="n">
        <f aca="false">SUMPRODUCT('FD inverse'!$A$42:$BH$42,'FD mesh'!$B$84:$BI$84,$E417:$BL417)+'FD inverse'!$A$42*$C418/Setup!$B$17+INDEX('FD inverse'!$A$42:$BH$42,1,'FD mesh'!$B$15+1)*Setup!$B$22</f>
        <v>15.0567450594194</v>
      </c>
      <c r="AS418" s="0" t="n">
        <f aca="false">SUMPRODUCT('FD inverse'!$A$43:$BH$43,'FD mesh'!$B$84:$BI$84,$E417:$BL417)+'FD inverse'!$A$43*$C418/Setup!$B$17+INDEX('FD inverse'!$A$43:$BH$43,1,'FD mesh'!$B$15+1)*Setup!$B$22</f>
        <v>0</v>
      </c>
      <c r="AT418" s="0" t="n">
        <f aca="false">SUMPRODUCT('FD inverse'!$A$44:$BH$44,'FD mesh'!$B$84:$BI$84,$E417:$BL417)+'FD inverse'!$A$44*$C418/Setup!$B$17+INDEX('FD inverse'!$A$44:$BH$44,1,'FD mesh'!$B$15+1)*Setup!$B$22</f>
        <v>0</v>
      </c>
      <c r="AU418" s="0" t="n">
        <f aca="false">SUMPRODUCT('FD inverse'!$A$45:$BH$45,'FD mesh'!$B$84:$BI$84,$E417:$BL417)+'FD inverse'!$A$45*$C418/Setup!$B$17+INDEX('FD inverse'!$A$45:$BH$45,1,'FD mesh'!$B$15+1)*Setup!$B$22</f>
        <v>0</v>
      </c>
      <c r="AV418" s="0" t="n">
        <f aca="false">SUMPRODUCT('FD inverse'!$A$46:$BH$46,'FD mesh'!$B$84:$BI$84,$E417:$BL417)+'FD inverse'!$A$46*$C418/Setup!$B$17+INDEX('FD inverse'!$A$46:$BH$46,1,'FD mesh'!$B$15+1)*Setup!$B$22</f>
        <v>0</v>
      </c>
      <c r="AW418" s="0" t="n">
        <f aca="false">SUMPRODUCT('FD inverse'!$A$47:$BH$47,'FD mesh'!$B$84:$BI$84,$E417:$BL417)+'FD inverse'!$A$47*$C418/Setup!$B$17+INDEX('FD inverse'!$A$47:$BH$47,1,'FD mesh'!$B$15+1)*Setup!$B$22</f>
        <v>0</v>
      </c>
      <c r="AX418" s="0" t="n">
        <f aca="false">SUMPRODUCT('FD inverse'!$A$48:$BH$48,'FD mesh'!$B$84:$BI$84,$E417:$BL417)+'FD inverse'!$A$48*$C418/Setup!$B$17+INDEX('FD inverse'!$A$48:$BH$48,1,'FD mesh'!$B$15+1)*Setup!$B$22</f>
        <v>0</v>
      </c>
      <c r="AY418" s="0" t="n">
        <f aca="false">SUMPRODUCT('FD inverse'!$A$49:$BH$49,'FD mesh'!$B$84:$BI$84,$E417:$BL417)+'FD inverse'!$A$49*$C418/Setup!$B$17+INDEX('FD inverse'!$A$49:$BH$49,1,'FD mesh'!$B$15+1)*Setup!$B$22</f>
        <v>0</v>
      </c>
      <c r="AZ418" s="0" t="n">
        <f aca="false">SUMPRODUCT('FD inverse'!$A$50:$BH$50,'FD mesh'!$B$84:$BI$84,$E417:$BL417)+'FD inverse'!$A$50*$C418/Setup!$B$17+INDEX('FD inverse'!$A$50:$BH$50,1,'FD mesh'!$B$15+1)*Setup!$B$22</f>
        <v>0</v>
      </c>
      <c r="BA418" s="0" t="n">
        <f aca="false">SUMPRODUCT('FD inverse'!$A$51:$BH$51,'FD mesh'!$B$84:$BI$84,$E417:$BL417)+'FD inverse'!$A$51*$C418/Setup!$B$17+INDEX('FD inverse'!$A$51:$BH$51,1,'FD mesh'!$B$15+1)*Setup!$B$22</f>
        <v>0</v>
      </c>
      <c r="BB418" s="0" t="n">
        <f aca="false">SUMPRODUCT('FD inverse'!$A$52:$BH$52,'FD mesh'!$B$84:$BI$84,$E417:$BL417)+'FD inverse'!$A$52*$C418/Setup!$B$17+INDEX('FD inverse'!$A$52:$BH$52,1,'FD mesh'!$B$15+1)*Setup!$B$22</f>
        <v>0</v>
      </c>
      <c r="BC418" s="0" t="n">
        <f aca="false">SUMPRODUCT('FD inverse'!$A$53:$BH$53,'FD mesh'!$B$84:$BI$84,$E417:$BL417)+'FD inverse'!$A$53*$C418/Setup!$B$17+INDEX('FD inverse'!$A$53:$BH$53,1,'FD mesh'!$B$15+1)*Setup!$B$22</f>
        <v>0</v>
      </c>
      <c r="BD418" s="0" t="n">
        <f aca="false">SUMPRODUCT('FD inverse'!$A$54:$BH$54,'FD mesh'!$B$84:$BI$84,$E417:$BL417)+'FD inverse'!$A$54*$C418/Setup!$B$17+INDEX('FD inverse'!$A$54:$BH$54,1,'FD mesh'!$B$15+1)*Setup!$B$22</f>
        <v>0</v>
      </c>
      <c r="BE418" s="0" t="n">
        <f aca="false">SUMPRODUCT('FD inverse'!$A$55:$BH$55,'FD mesh'!$B$84:$BI$84,$E417:$BL417)+'FD inverse'!$A$55*$C418/Setup!$B$17+INDEX('FD inverse'!$A$55:$BH$55,1,'FD mesh'!$B$15+1)*Setup!$B$22</f>
        <v>0</v>
      </c>
      <c r="BF418" s="0" t="n">
        <f aca="false">SUMPRODUCT('FD inverse'!$A$56:$BH$56,'FD mesh'!$B$84:$BI$84,$E417:$BL417)+'FD inverse'!$A$56*$C418/Setup!$B$17+INDEX('FD inverse'!$A$56:$BH$56,1,'FD mesh'!$B$15+1)*Setup!$B$22</f>
        <v>0</v>
      </c>
      <c r="BG418" s="0" t="n">
        <f aca="false">SUMPRODUCT('FD inverse'!$A$57:$BH$57,'FD mesh'!$B$84:$BI$84,$E417:$BL417)+'FD inverse'!$A$57*$C418/Setup!$B$17+INDEX('FD inverse'!$A$57:$BH$57,1,'FD mesh'!$B$15+1)*Setup!$B$22</f>
        <v>0</v>
      </c>
      <c r="BH418" s="0" t="n">
        <f aca="false">SUMPRODUCT('FD inverse'!$A$58:$BH$58,'FD mesh'!$B$84:$BI$84,$E417:$BL417)+'FD inverse'!$A$58*$C418/Setup!$B$17+INDEX('FD inverse'!$A$58:$BH$58,1,'FD mesh'!$B$15+1)*Setup!$B$22</f>
        <v>0</v>
      </c>
      <c r="BI418" s="0" t="n">
        <f aca="false">SUMPRODUCT('FD inverse'!$A$59:$BH$59,'FD mesh'!$B$84:$BI$84,$E417:$BL417)+'FD inverse'!$A$59*$C418/Setup!$B$17+INDEX('FD inverse'!$A$59:$BH$59,1,'FD mesh'!$B$15+1)*Setup!$B$22</f>
        <v>0</v>
      </c>
      <c r="BJ418" s="0" t="n">
        <f aca="false">SUMPRODUCT('FD inverse'!$A$60:$BH$60,'FD mesh'!$B$84:$BI$84,$E417:$BL417)+'FD inverse'!$A$60*$C418/Setup!$B$17+INDEX('FD inverse'!$A$60:$BH$60,1,'FD mesh'!$B$15+1)*Setup!$B$22</f>
        <v>0</v>
      </c>
      <c r="BK418" s="0" t="n">
        <f aca="false">SUMPRODUCT('FD inverse'!$A$61:$BH$61,'FD mesh'!$B$84:$BI$84,$E417:$BL417)+'FD inverse'!$A$61*$C418/Setup!$B$17+INDEX('FD inverse'!$A$61:$BH$61,1,'FD mesh'!$B$15+1)*Setup!$B$22</f>
        <v>0</v>
      </c>
      <c r="BL418" s="0" t="n">
        <f aca="false">SUMPRODUCT('FD inverse'!$A$62:$BH$62,'FD mesh'!$B$84:$BI$84,$E417:$BL417)+'FD inverse'!$A$62*$C418/Setup!$B$17+INDEX('FD inverse'!$A$62:$BH$62,1,'FD mesh'!$B$15+1)*Setup!$B$22</f>
        <v>0</v>
      </c>
    </row>
    <row r="419" customFormat="false" ht="15" hidden="false" customHeight="false" outlineLevel="0" collapsed="false">
      <c r="A419" s="0" t="n">
        <v>414</v>
      </c>
      <c r="B419" s="0" t="n">
        <f aca="false">A419*Setup!$B$11/3600</f>
        <v>34.5</v>
      </c>
      <c r="C419" s="0" t="n">
        <f aca="false">Setup!$B$7+Setup!$B$8*COS(2*PI()*(B419-Setup!$B$9)/24)</f>
        <v>24.5221047688802</v>
      </c>
      <c r="D419" s="0" t="n">
        <f aca="false">(C419-E419)/Setup!$B$17</f>
        <v>10.423279355183</v>
      </c>
      <c r="E419" s="0" t="n">
        <f aca="false">SUMPRODUCT('FD inverse'!$A$3:$BH$3,'FD mesh'!$B$84:$BI$84,$E418:$BL418)+'FD inverse'!$A$3*$C419/Setup!$B$17+INDEX('FD inverse'!$A$3:$BH$3,1,'FD mesh'!$B$15+1)*Setup!$B$22</f>
        <v>23.1670784527064</v>
      </c>
      <c r="F419" s="0" t="n">
        <f aca="false">SUMPRODUCT('FD inverse'!$A$4:$BH$4,'FD mesh'!$B$84:$BI$84,$E418:$BL418)+'FD inverse'!$A$4*$C419/Setup!$B$17+INDEX('FD inverse'!$A$4:$BH$4,1,'FD mesh'!$B$15+1)*Setup!$B$22</f>
        <v>22.8689676363195</v>
      </c>
      <c r="G419" s="0" t="n">
        <f aca="false">SUMPRODUCT('FD inverse'!$A$5:$BH$5,'FD mesh'!$B$84:$BI$84,$E418:$BL418)+'FD inverse'!$A$5*$C419/Setup!$B$17+INDEX('FD inverse'!$A$5:$BH$5,1,'FD mesh'!$B$15+1)*Setup!$B$22</f>
        <v>22.5920089298313</v>
      </c>
      <c r="H419" s="0" t="n">
        <f aca="false">SUMPRODUCT('FD inverse'!$A$6:$BH$6,'FD mesh'!$B$84:$BI$84,$E418:$BL418)+'FD inverse'!$A$6*$C419/Setup!$B$17+INDEX('FD inverse'!$A$6:$BH$6,1,'FD mesh'!$B$15+1)*Setup!$B$22</f>
        <v>21.6918621589948</v>
      </c>
      <c r="I419" s="0" t="n">
        <f aca="false">SUMPRODUCT('FD inverse'!$A$7:$BH$7,'FD mesh'!$B$84:$BI$84,$E418:$BL418)+'FD inverse'!$A$7*$C419/Setup!$B$17+INDEX('FD inverse'!$A$7:$BH$7,1,'FD mesh'!$B$15+1)*Setup!$B$22</f>
        <v>21.617618380209</v>
      </c>
      <c r="J419" s="0" t="n">
        <f aca="false">SUMPRODUCT('FD inverse'!$A$8:$BH$8,'FD mesh'!$B$84:$BI$84,$E418:$BL418)+'FD inverse'!$A$8*$C419/Setup!$B$17+INDEX('FD inverse'!$A$8:$BH$8,1,'FD mesh'!$B$15+1)*Setup!$B$22</f>
        <v>21.5530396653341</v>
      </c>
      <c r="K419" s="0" t="n">
        <f aca="false">SUMPRODUCT('FD inverse'!$A$9:$BH$9,'FD mesh'!$B$84:$BI$84,$E418:$BL418)+'FD inverse'!$A$9*$C419/Setup!$B$17+INDEX('FD inverse'!$A$9:$BH$9,1,'FD mesh'!$B$15+1)*Setup!$B$22</f>
        <v>21.4970752047142</v>
      </c>
      <c r="L419" s="0" t="n">
        <f aca="false">SUMPRODUCT('FD inverse'!$A$10:$BH$10,'FD mesh'!$B$84:$BI$84,$E418:$BL418)+'FD inverse'!$A$10*$C419/Setup!$B$17+INDEX('FD inverse'!$A$10:$BH$10,1,'FD mesh'!$B$15+1)*Setup!$B$22</f>
        <v>21.4487916787874</v>
      </c>
      <c r="M419" s="0" t="n">
        <f aca="false">SUMPRODUCT('FD inverse'!$A$11:$BH$11,'FD mesh'!$B$84:$BI$84,$E418:$BL418)+'FD inverse'!$A$11*$C419/Setup!$B$17+INDEX('FD inverse'!$A$11:$BH$11,1,'FD mesh'!$B$15+1)*Setup!$B$22</f>
        <v>21.4073753447499</v>
      </c>
      <c r="N419" s="0" t="n">
        <f aca="false">SUMPRODUCT('FD inverse'!$A$12:$BH$12,'FD mesh'!$B$84:$BI$84,$E418:$BL418)+'FD inverse'!$A$12*$C419/Setup!$B$17+INDEX('FD inverse'!$A$12:$BH$12,1,'FD mesh'!$B$15+1)*Setup!$B$22</f>
        <v>21.3721334686554</v>
      </c>
      <c r="O419" s="0" t="n">
        <f aca="false">SUMPRODUCT('FD inverse'!$A$13:$BH$13,'FD mesh'!$B$84:$BI$84,$E418:$BL418)+'FD inverse'!$A$13*$C419/Setup!$B$17+INDEX('FD inverse'!$A$13:$BH$13,1,'FD mesh'!$B$15+1)*Setup!$B$22</f>
        <v>21.342495248714</v>
      </c>
      <c r="P419" s="0" t="n">
        <f aca="false">SUMPRODUCT('FD inverse'!$A$14:$BH$14,'FD mesh'!$B$84:$BI$84,$E418:$BL418)+'FD inverse'!$A$14*$C419/Setup!$B$17+INDEX('FD inverse'!$A$14:$BH$14,1,'FD mesh'!$B$15+1)*Setup!$B$22</f>
        <v>21.3180123536271</v>
      </c>
      <c r="Q419" s="0" t="n">
        <f aca="false">SUMPRODUCT('FD inverse'!$A$15:$BH$15,'FD mesh'!$B$84:$BI$84,$E418:$BL418)+'FD inverse'!$A$15*$C419/Setup!$B$17+INDEX('FD inverse'!$A$15:$BH$15,1,'FD mesh'!$B$15+1)*Setup!$B$22</f>
        <v>21.2983591777211</v>
      </c>
      <c r="R419" s="0" t="n">
        <f aca="false">SUMPRODUCT('FD inverse'!$A$16:$BH$16,'FD mesh'!$B$84:$BI$84,$E418:$BL418)+'FD inverse'!$A$16*$C419/Setup!$B$17+INDEX('FD inverse'!$A$16:$BH$16,1,'FD mesh'!$B$15+1)*Setup!$B$22</f>
        <v>21.2833328924871</v>
      </c>
      <c r="S419" s="0" t="n">
        <f aca="false">SUMPRODUCT('FD inverse'!$A$17:$BH$17,'FD mesh'!$B$84:$BI$84,$E418:$BL418)+'FD inverse'!$A$17*$C419/Setup!$B$17+INDEX('FD inverse'!$A$17:$BH$17,1,'FD mesh'!$B$15+1)*Setup!$B$22</f>
        <v>20.8727299813201</v>
      </c>
      <c r="T419" s="0" t="n">
        <f aca="false">SUMPRODUCT('FD inverse'!$A$18:$BH$18,'FD mesh'!$B$84:$BI$84,$E418:$BL418)+'FD inverse'!$A$18*$C419/Setup!$B$17+INDEX('FD inverse'!$A$18:$BH$18,1,'FD mesh'!$B$15+1)*Setup!$B$22</f>
        <v>20.4641057911677</v>
      </c>
      <c r="U419" s="0" t="n">
        <f aca="false">SUMPRODUCT('FD inverse'!$A$19:$BH$19,'FD mesh'!$B$84:$BI$84,$E418:$BL418)+'FD inverse'!$A$19*$C419/Setup!$B$17+INDEX('FD inverse'!$A$19:$BH$19,1,'FD mesh'!$B$15+1)*Setup!$B$22</f>
        <v>20.0571994852968</v>
      </c>
      <c r="V419" s="0" t="n">
        <f aca="false">SUMPRODUCT('FD inverse'!$A$20:$BH$20,'FD mesh'!$B$84:$BI$84,$E418:$BL418)+'FD inverse'!$A$20*$C419/Setup!$B$17+INDEX('FD inverse'!$A$20:$BH$20,1,'FD mesh'!$B$15+1)*Setup!$B$22</f>
        <v>19.6517765948421</v>
      </c>
      <c r="W419" s="0" t="n">
        <f aca="false">SUMPRODUCT('FD inverse'!$A$21:$BH$21,'FD mesh'!$B$84:$BI$84,$E418:$BL418)+'FD inverse'!$A$21*$C419/Setup!$B$17+INDEX('FD inverse'!$A$21:$BH$21,1,'FD mesh'!$B$15+1)*Setup!$B$22</f>
        <v>19.247626964359</v>
      </c>
      <c r="X419" s="0" t="n">
        <f aca="false">SUMPRODUCT('FD inverse'!$A$22:$BH$22,'FD mesh'!$B$84:$BI$84,$E418:$BL418)+'FD inverse'!$A$22*$C419/Setup!$B$17+INDEX('FD inverse'!$A$22:$BH$22,1,'FD mesh'!$B$15+1)*Setup!$B$22</f>
        <v>18.8445627033404</v>
      </c>
      <c r="Y419" s="0" t="n">
        <f aca="false">SUMPRODUCT('FD inverse'!$A$23:$BH$23,'FD mesh'!$B$84:$BI$84,$E418:$BL418)+'FD inverse'!$A$23*$C419/Setup!$B$17+INDEX('FD inverse'!$A$23:$BH$23,1,'FD mesh'!$B$15+1)*Setup!$B$22</f>
        <v>18.4424161474265</v>
      </c>
      <c r="Z419" s="0" t="n">
        <f aca="false">SUMPRODUCT('FD inverse'!$A$24:$BH$24,'FD mesh'!$B$84:$BI$84,$E418:$BL418)+'FD inverse'!$A$24*$C419/Setup!$B$17+INDEX('FD inverse'!$A$24:$BH$24,1,'FD mesh'!$B$15+1)*Setup!$B$22</f>
        <v>18.0410378320309</v>
      </c>
      <c r="AA419" s="0" t="n">
        <f aca="false">SUMPRODUCT('FD inverse'!$A$25:$BH$25,'FD mesh'!$B$84:$BI$84,$E418:$BL418)+'FD inverse'!$A$25*$C419/Setup!$B$17+INDEX('FD inverse'!$A$25:$BH$25,1,'FD mesh'!$B$15+1)*Setup!$B$22</f>
        <v>17.6402944801962</v>
      </c>
      <c r="AB419" s="0" t="n">
        <f aca="false">SUMPRODUCT('FD inverse'!$A$26:$BH$26,'FD mesh'!$B$84:$BI$84,$E418:$BL418)+'FD inverse'!$A$26*$C419/Setup!$B$17+INDEX('FD inverse'!$A$26:$BH$26,1,'FD mesh'!$B$15+1)*Setup!$B$22</f>
        <v>17.2400670056727</v>
      </c>
      <c r="AC419" s="0" t="n">
        <f aca="false">SUMPRODUCT('FD inverse'!$A$27:$BH$27,'FD mesh'!$B$84:$BI$84,$E418:$BL418)+'FD inverse'!$A$27*$C419/Setup!$B$17+INDEX('FD inverse'!$A$27:$BH$27,1,'FD mesh'!$B$15+1)*Setup!$B$22</f>
        <v>16.8402485314818</v>
      </c>
      <c r="AD419" s="0" t="n">
        <f aca="false">SUMPRODUCT('FD inverse'!$A$28:$BH$28,'FD mesh'!$B$84:$BI$84,$E418:$BL418)+'FD inverse'!$A$28*$C419/Setup!$B$17+INDEX('FD inverse'!$A$28:$BH$28,1,'FD mesh'!$B$15+1)*Setup!$B$22</f>
        <v>16.4407424235871</v>
      </c>
      <c r="AE419" s="0" t="n">
        <f aca="false">SUMPRODUCT('FD inverse'!$A$29:$BH$29,'FD mesh'!$B$84:$BI$84,$E418:$BL418)+'FD inverse'!$A$29*$C419/Setup!$B$17+INDEX('FD inverse'!$A$29:$BH$29,1,'FD mesh'!$B$15+1)*Setup!$B$22</f>
        <v>16.0414603387434</v>
      </c>
      <c r="AF419" s="0" t="n">
        <f aca="false">SUMPRODUCT('FD inverse'!$A$30:$BH$30,'FD mesh'!$B$84:$BI$84,$E418:$BL418)+'FD inverse'!$A$30*$C419/Setup!$B$17+INDEX('FD inverse'!$A$30:$BH$30,1,'FD mesh'!$B$15+1)*Setup!$B$22</f>
        <v>15.6423202851294</v>
      </c>
      <c r="AG419" s="0" t="n">
        <f aca="false">SUMPRODUCT('FD inverse'!$A$31:$BH$31,'FD mesh'!$B$84:$BI$84,$E418:$BL418)+'FD inverse'!$A$31*$C419/Setup!$B$17+INDEX('FD inverse'!$A$31:$BH$31,1,'FD mesh'!$B$15+1)*Setup!$B$22</f>
        <v>15.2432446939979</v>
      </c>
      <c r="AH419" s="0" t="n">
        <f aca="false">SUMPRODUCT('FD inverse'!$A$32:$BH$32,'FD mesh'!$B$84:$BI$84,$E418:$BL418)+'FD inverse'!$A$32*$C419/Setup!$B$17+INDEX('FD inverse'!$A$32:$BH$32,1,'FD mesh'!$B$15+1)*Setup!$B$22</f>
        <v>15.2264148099594</v>
      </c>
      <c r="AI419" s="0" t="n">
        <f aca="false">SUMPRODUCT('FD inverse'!$A$33:$BH$33,'FD mesh'!$B$84:$BI$84,$E418:$BL418)+'FD inverse'!$A$33*$C419/Setup!$B$17+INDEX('FD inverse'!$A$33:$BH$33,1,'FD mesh'!$B$15+1)*Setup!$B$22</f>
        <v>15.2095621409514</v>
      </c>
      <c r="AJ419" s="0" t="n">
        <f aca="false">SUMPRODUCT('FD inverse'!$A$34:$BH$34,'FD mesh'!$B$84:$BI$84,$E418:$BL418)+'FD inverse'!$A$34*$C419/Setup!$B$17+INDEX('FD inverse'!$A$34:$BH$34,1,'FD mesh'!$B$15+1)*Setup!$B$22</f>
        <v>15.1926836617776</v>
      </c>
      <c r="AK419" s="0" t="n">
        <f aca="false">SUMPRODUCT('FD inverse'!$A$35:$BH$35,'FD mesh'!$B$84:$BI$84,$E418:$BL418)+'FD inverse'!$A$35*$C419/Setup!$B$17+INDEX('FD inverse'!$A$35:$BH$35,1,'FD mesh'!$B$15+1)*Setup!$B$22</f>
        <v>15.17577766282</v>
      </c>
      <c r="AL419" s="0" t="n">
        <f aca="false">SUMPRODUCT('FD inverse'!$A$36:$BH$36,'FD mesh'!$B$84:$BI$84,$E418:$BL418)+'FD inverse'!$A$36*$C419/Setup!$B$17+INDEX('FD inverse'!$A$36:$BH$36,1,'FD mesh'!$B$15+1)*Setup!$B$22</f>
        <v>15.1588435646552</v>
      </c>
      <c r="AM419" s="0" t="n">
        <f aca="false">SUMPRODUCT('FD inverse'!$A$37:$BH$37,'FD mesh'!$B$84:$BI$84,$E418:$BL418)+'FD inverse'!$A$37*$C419/Setup!$B$17+INDEX('FD inverse'!$A$37:$BH$37,1,'FD mesh'!$B$15+1)*Setup!$B$22</f>
        <v>15.141881752116</v>
      </c>
      <c r="AN419" s="0" t="n">
        <f aca="false">SUMPRODUCT('FD inverse'!$A$38:$BH$38,'FD mesh'!$B$84:$BI$84,$E418:$BL418)+'FD inverse'!$A$38*$C419/Setup!$B$17+INDEX('FD inverse'!$A$38:$BH$38,1,'FD mesh'!$B$15+1)*Setup!$B$22</f>
        <v>15.1248934265602</v>
      </c>
      <c r="AO419" s="0" t="n">
        <f aca="false">SUMPRODUCT('FD inverse'!$A$39:$BH$39,'FD mesh'!$B$84:$BI$84,$E418:$BL418)+'FD inverse'!$A$39*$C419/Setup!$B$17+INDEX('FD inverse'!$A$39:$BH$39,1,'FD mesh'!$B$15+1)*Setup!$B$22</f>
        <v>15.1078804749601</v>
      </c>
      <c r="AP419" s="0" t="n">
        <f aca="false">SUMPRODUCT('FD inverse'!$A$40:$BH$40,'FD mesh'!$B$84:$BI$84,$E418:$BL418)+'FD inverse'!$A$40*$C419/Setup!$B$17+INDEX('FD inverse'!$A$40:$BH$40,1,'FD mesh'!$B$15+1)*Setup!$B$22</f>
        <v>15.090845354296</v>
      </c>
      <c r="AQ419" s="0" t="n">
        <f aca="false">SUMPRODUCT('FD inverse'!$A$41:$BH$41,'FD mesh'!$B$84:$BI$84,$E418:$BL418)+'FD inverse'!$A$41*$C419/Setup!$B$17+INDEX('FD inverse'!$A$41:$BH$41,1,'FD mesh'!$B$15+1)*Setup!$B$22</f>
        <v>15.0737909896298</v>
      </c>
      <c r="AR419" s="0" t="n">
        <f aca="false">SUMPRODUCT('FD inverse'!$A$42:$BH$42,'FD mesh'!$B$84:$BI$84,$E418:$BL418)+'FD inverse'!$A$42*$C419/Setup!$B$17+INDEX('FD inverse'!$A$42:$BH$42,1,'FD mesh'!$B$15+1)*Setup!$B$22</f>
        <v>15.0567206841396</v>
      </c>
      <c r="AS419" s="0" t="n">
        <f aca="false">SUMPRODUCT('FD inverse'!$A$43:$BH$43,'FD mesh'!$B$84:$BI$84,$E418:$BL418)+'FD inverse'!$A$43*$C419/Setup!$B$17+INDEX('FD inverse'!$A$43:$BH$43,1,'FD mesh'!$B$15+1)*Setup!$B$22</f>
        <v>0</v>
      </c>
      <c r="AT419" s="0" t="n">
        <f aca="false">SUMPRODUCT('FD inverse'!$A$44:$BH$44,'FD mesh'!$B$84:$BI$84,$E418:$BL418)+'FD inverse'!$A$44*$C419/Setup!$B$17+INDEX('FD inverse'!$A$44:$BH$44,1,'FD mesh'!$B$15+1)*Setup!$B$22</f>
        <v>0</v>
      </c>
      <c r="AU419" s="0" t="n">
        <f aca="false">SUMPRODUCT('FD inverse'!$A$45:$BH$45,'FD mesh'!$B$84:$BI$84,$E418:$BL418)+'FD inverse'!$A$45*$C419/Setup!$B$17+INDEX('FD inverse'!$A$45:$BH$45,1,'FD mesh'!$B$15+1)*Setup!$B$22</f>
        <v>0</v>
      </c>
      <c r="AV419" s="0" t="n">
        <f aca="false">SUMPRODUCT('FD inverse'!$A$46:$BH$46,'FD mesh'!$B$84:$BI$84,$E418:$BL418)+'FD inverse'!$A$46*$C419/Setup!$B$17+INDEX('FD inverse'!$A$46:$BH$46,1,'FD mesh'!$B$15+1)*Setup!$B$22</f>
        <v>0</v>
      </c>
      <c r="AW419" s="0" t="n">
        <f aca="false">SUMPRODUCT('FD inverse'!$A$47:$BH$47,'FD mesh'!$B$84:$BI$84,$E418:$BL418)+'FD inverse'!$A$47*$C419/Setup!$B$17+INDEX('FD inverse'!$A$47:$BH$47,1,'FD mesh'!$B$15+1)*Setup!$B$22</f>
        <v>0</v>
      </c>
      <c r="AX419" s="0" t="n">
        <f aca="false">SUMPRODUCT('FD inverse'!$A$48:$BH$48,'FD mesh'!$B$84:$BI$84,$E418:$BL418)+'FD inverse'!$A$48*$C419/Setup!$B$17+INDEX('FD inverse'!$A$48:$BH$48,1,'FD mesh'!$B$15+1)*Setup!$B$22</f>
        <v>0</v>
      </c>
      <c r="AY419" s="0" t="n">
        <f aca="false">SUMPRODUCT('FD inverse'!$A$49:$BH$49,'FD mesh'!$B$84:$BI$84,$E418:$BL418)+'FD inverse'!$A$49*$C419/Setup!$B$17+INDEX('FD inverse'!$A$49:$BH$49,1,'FD mesh'!$B$15+1)*Setup!$B$22</f>
        <v>0</v>
      </c>
      <c r="AZ419" s="0" t="n">
        <f aca="false">SUMPRODUCT('FD inverse'!$A$50:$BH$50,'FD mesh'!$B$84:$BI$84,$E418:$BL418)+'FD inverse'!$A$50*$C419/Setup!$B$17+INDEX('FD inverse'!$A$50:$BH$50,1,'FD mesh'!$B$15+1)*Setup!$B$22</f>
        <v>0</v>
      </c>
      <c r="BA419" s="0" t="n">
        <f aca="false">SUMPRODUCT('FD inverse'!$A$51:$BH$51,'FD mesh'!$B$84:$BI$84,$E418:$BL418)+'FD inverse'!$A$51*$C419/Setup!$B$17+INDEX('FD inverse'!$A$51:$BH$51,1,'FD mesh'!$B$15+1)*Setup!$B$22</f>
        <v>0</v>
      </c>
      <c r="BB419" s="0" t="n">
        <f aca="false">SUMPRODUCT('FD inverse'!$A$52:$BH$52,'FD mesh'!$B$84:$BI$84,$E418:$BL418)+'FD inverse'!$A$52*$C419/Setup!$B$17+INDEX('FD inverse'!$A$52:$BH$52,1,'FD mesh'!$B$15+1)*Setup!$B$22</f>
        <v>0</v>
      </c>
      <c r="BC419" s="0" t="n">
        <f aca="false">SUMPRODUCT('FD inverse'!$A$53:$BH$53,'FD mesh'!$B$84:$BI$84,$E418:$BL418)+'FD inverse'!$A$53*$C419/Setup!$B$17+INDEX('FD inverse'!$A$53:$BH$53,1,'FD mesh'!$B$15+1)*Setup!$B$22</f>
        <v>0</v>
      </c>
      <c r="BD419" s="0" t="n">
        <f aca="false">SUMPRODUCT('FD inverse'!$A$54:$BH$54,'FD mesh'!$B$84:$BI$84,$E418:$BL418)+'FD inverse'!$A$54*$C419/Setup!$B$17+INDEX('FD inverse'!$A$54:$BH$54,1,'FD mesh'!$B$15+1)*Setup!$B$22</f>
        <v>0</v>
      </c>
      <c r="BE419" s="0" t="n">
        <f aca="false">SUMPRODUCT('FD inverse'!$A$55:$BH$55,'FD mesh'!$B$84:$BI$84,$E418:$BL418)+'FD inverse'!$A$55*$C419/Setup!$B$17+INDEX('FD inverse'!$A$55:$BH$55,1,'FD mesh'!$B$15+1)*Setup!$B$22</f>
        <v>0</v>
      </c>
      <c r="BF419" s="0" t="n">
        <f aca="false">SUMPRODUCT('FD inverse'!$A$56:$BH$56,'FD mesh'!$B$84:$BI$84,$E418:$BL418)+'FD inverse'!$A$56*$C419/Setup!$B$17+INDEX('FD inverse'!$A$56:$BH$56,1,'FD mesh'!$B$15+1)*Setup!$B$22</f>
        <v>0</v>
      </c>
      <c r="BG419" s="0" t="n">
        <f aca="false">SUMPRODUCT('FD inverse'!$A$57:$BH$57,'FD mesh'!$B$84:$BI$84,$E418:$BL418)+'FD inverse'!$A$57*$C419/Setup!$B$17+INDEX('FD inverse'!$A$57:$BH$57,1,'FD mesh'!$B$15+1)*Setup!$B$22</f>
        <v>0</v>
      </c>
      <c r="BH419" s="0" t="n">
        <f aca="false">SUMPRODUCT('FD inverse'!$A$58:$BH$58,'FD mesh'!$B$84:$BI$84,$E418:$BL418)+'FD inverse'!$A$58*$C419/Setup!$B$17+INDEX('FD inverse'!$A$58:$BH$58,1,'FD mesh'!$B$15+1)*Setup!$B$22</f>
        <v>0</v>
      </c>
      <c r="BI419" s="0" t="n">
        <f aca="false">SUMPRODUCT('FD inverse'!$A$59:$BH$59,'FD mesh'!$B$84:$BI$84,$E418:$BL418)+'FD inverse'!$A$59*$C419/Setup!$B$17+INDEX('FD inverse'!$A$59:$BH$59,1,'FD mesh'!$B$15+1)*Setup!$B$22</f>
        <v>0</v>
      </c>
      <c r="BJ419" s="0" t="n">
        <f aca="false">SUMPRODUCT('FD inverse'!$A$60:$BH$60,'FD mesh'!$B$84:$BI$84,$E418:$BL418)+'FD inverse'!$A$60*$C419/Setup!$B$17+INDEX('FD inverse'!$A$60:$BH$60,1,'FD mesh'!$B$15+1)*Setup!$B$22</f>
        <v>0</v>
      </c>
      <c r="BK419" s="0" t="n">
        <f aca="false">SUMPRODUCT('FD inverse'!$A$61:$BH$61,'FD mesh'!$B$84:$BI$84,$E418:$BL418)+'FD inverse'!$A$61*$C419/Setup!$B$17+INDEX('FD inverse'!$A$61:$BH$61,1,'FD mesh'!$B$15+1)*Setup!$B$22</f>
        <v>0</v>
      </c>
      <c r="BL419" s="0" t="n">
        <f aca="false">SUMPRODUCT('FD inverse'!$A$62:$BH$62,'FD mesh'!$B$84:$BI$84,$E418:$BL418)+'FD inverse'!$A$62*$C419/Setup!$B$17+INDEX('FD inverse'!$A$62:$BH$62,1,'FD mesh'!$B$15+1)*Setup!$B$22</f>
        <v>0</v>
      </c>
    </row>
    <row r="420" customFormat="false" ht="15" hidden="false" customHeight="false" outlineLevel="0" collapsed="false">
      <c r="A420" s="0" t="n">
        <v>415</v>
      </c>
      <c r="B420" s="0" t="n">
        <f aca="false">A420*Setup!$B$11/3600</f>
        <v>34.5833333333333</v>
      </c>
      <c r="C420" s="0" t="n">
        <f aca="false">Setup!$B$7+Setup!$B$8*COS(2*PI()*(B420-Setup!$B$9)/24)</f>
        <v>24.6084935447597</v>
      </c>
      <c r="D420" s="0" t="n">
        <f aca="false">(C420-E420)/Setup!$B$17</f>
        <v>10.6583898456427</v>
      </c>
      <c r="E420" s="0" t="n">
        <f aca="false">SUMPRODUCT('FD inverse'!$A$3:$BH$3,'FD mesh'!$B$84:$BI$84,$E419:$BL419)+'FD inverse'!$A$3*$C420/Setup!$B$17+INDEX('FD inverse'!$A$3:$BH$3,1,'FD mesh'!$B$15+1)*Setup!$B$22</f>
        <v>23.2229028648261</v>
      </c>
      <c r="F420" s="0" t="n">
        <f aca="false">SUMPRODUCT('FD inverse'!$A$4:$BH$4,'FD mesh'!$B$84:$BI$84,$E419:$BL419)+'FD inverse'!$A$4*$C420/Setup!$B$17+INDEX('FD inverse'!$A$4:$BH$4,1,'FD mesh'!$B$15+1)*Setup!$B$22</f>
        <v>22.9178035540939</v>
      </c>
      <c r="G420" s="0" t="n">
        <f aca="false">SUMPRODUCT('FD inverse'!$A$5:$BH$5,'FD mesh'!$B$84:$BI$84,$E419:$BL419)+'FD inverse'!$A$5*$C420/Setup!$B$17+INDEX('FD inverse'!$A$5:$BH$5,1,'FD mesh'!$B$15+1)*Setup!$B$22</f>
        <v>22.633900388229</v>
      </c>
      <c r="H420" s="0" t="n">
        <f aca="false">SUMPRODUCT('FD inverse'!$A$6:$BH$6,'FD mesh'!$B$84:$BI$84,$E419:$BL419)+'FD inverse'!$A$6*$C420/Setup!$B$17+INDEX('FD inverse'!$A$6:$BH$6,1,'FD mesh'!$B$15+1)*Setup!$B$22</f>
        <v>21.7105316060047</v>
      </c>
      <c r="I420" s="0" t="n">
        <f aca="false">SUMPRODUCT('FD inverse'!$A$7:$BH$7,'FD mesh'!$B$84:$BI$84,$E419:$BL419)+'FD inverse'!$A$7*$C420/Setup!$B$17+INDEX('FD inverse'!$A$7:$BH$7,1,'FD mesh'!$B$15+1)*Setup!$B$22</f>
        <v>21.6343247659878</v>
      </c>
      <c r="J420" s="0" t="n">
        <f aca="false">SUMPRODUCT('FD inverse'!$A$8:$BH$8,'FD mesh'!$B$84:$BI$84,$E419:$BL419)+'FD inverse'!$A$8*$C420/Setup!$B$17+INDEX('FD inverse'!$A$8:$BH$8,1,'FD mesh'!$B$15+1)*Setup!$B$22</f>
        <v>21.5679742007666</v>
      </c>
      <c r="K420" s="0" t="n">
        <f aca="false">SUMPRODUCT('FD inverse'!$A$9:$BH$9,'FD mesh'!$B$84:$BI$84,$E419:$BL419)+'FD inverse'!$A$9*$C420/Setup!$B$17+INDEX('FD inverse'!$A$9:$BH$9,1,'FD mesh'!$B$15+1)*Setup!$B$22</f>
        <v>21.5104345709039</v>
      </c>
      <c r="L420" s="0" t="n">
        <f aca="false">SUMPRODUCT('FD inverse'!$A$10:$BH$10,'FD mesh'!$B$84:$BI$84,$E419:$BL419)+'FD inverse'!$A$10*$C420/Setup!$B$17+INDEX('FD inverse'!$A$10:$BH$10,1,'FD mesh'!$B$15+1)*Setup!$B$22</f>
        <v>21.4607765730115</v>
      </c>
      <c r="M420" s="0" t="n">
        <f aca="false">SUMPRODUCT('FD inverse'!$A$11:$BH$11,'FD mesh'!$B$84:$BI$84,$E419:$BL419)+'FD inverse'!$A$11*$C420/Setup!$B$17+INDEX('FD inverse'!$A$11:$BH$11,1,'FD mesh'!$B$15+1)*Setup!$B$22</f>
        <v>21.4181893091746</v>
      </c>
      <c r="N420" s="0" t="n">
        <f aca="false">SUMPRODUCT('FD inverse'!$A$12:$BH$12,'FD mesh'!$B$84:$BI$84,$E419:$BL419)+'FD inverse'!$A$12*$C420/Setup!$B$17+INDEX('FD inverse'!$A$12:$BH$12,1,'FD mesh'!$B$15+1)*Setup!$B$22</f>
        <v>21.3819819653524</v>
      </c>
      <c r="O420" s="0" t="n">
        <f aca="false">SUMPRODUCT('FD inverse'!$A$13:$BH$13,'FD mesh'!$B$84:$BI$84,$E419:$BL419)+'FD inverse'!$A$13*$C420/Setup!$B$17+INDEX('FD inverse'!$A$13:$BH$13,1,'FD mesh'!$B$15+1)*Setup!$B$22</f>
        <v>21.3515849440652</v>
      </c>
      <c r="P420" s="0" t="n">
        <f aca="false">SUMPRODUCT('FD inverse'!$A$14:$BH$14,'FD mesh'!$B$84:$BI$84,$E419:$BL419)+'FD inverse'!$A$14*$C420/Setup!$B$17+INDEX('FD inverse'!$A$14:$BH$14,1,'FD mesh'!$B$15+1)*Setup!$B$22</f>
        <v>21.3265505749026</v>
      </c>
      <c r="Q420" s="0" t="n">
        <f aca="false">SUMPRODUCT('FD inverse'!$A$15:$BH$15,'FD mesh'!$B$84:$BI$84,$E419:$BL419)+'FD inverse'!$A$15*$C420/Setup!$B$17+INDEX('FD inverse'!$A$15:$BH$15,1,'FD mesh'!$B$15+1)*Setup!$B$22</f>
        <v>21.3065535044277</v>
      </c>
      <c r="R420" s="0" t="n">
        <f aca="false">SUMPRODUCT('FD inverse'!$A$16:$BH$16,'FD mesh'!$B$84:$BI$84,$E419:$BL419)+'FD inverse'!$A$16*$C420/Setup!$B$17+INDEX('FD inverse'!$A$16:$BH$16,1,'FD mesh'!$B$15+1)*Setup!$B$22</f>
        <v>21.2913908449891</v>
      </c>
      <c r="S420" s="0" t="n">
        <f aca="false">SUMPRODUCT('FD inverse'!$A$17:$BH$17,'FD mesh'!$B$84:$BI$84,$E419:$BL419)+'FD inverse'!$A$17*$C420/Setup!$B$17+INDEX('FD inverse'!$A$17:$BH$17,1,'FD mesh'!$B$15+1)*Setup!$B$22</f>
        <v>20.8797816294786</v>
      </c>
      <c r="T420" s="0" t="n">
        <f aca="false">SUMPRODUCT('FD inverse'!$A$18:$BH$18,'FD mesh'!$B$84:$BI$84,$E419:$BL419)+'FD inverse'!$A$18*$C420/Setup!$B$17+INDEX('FD inverse'!$A$18:$BH$18,1,'FD mesh'!$B$15+1)*Setup!$B$22</f>
        <v>20.4702476132833</v>
      </c>
      <c r="U420" s="0" t="n">
        <f aca="false">SUMPRODUCT('FD inverse'!$A$19:$BH$19,'FD mesh'!$B$84:$BI$84,$E419:$BL419)+'FD inverse'!$A$19*$C420/Setup!$B$17+INDEX('FD inverse'!$A$19:$BH$19,1,'FD mesh'!$B$15+1)*Setup!$B$22</f>
        <v>20.0625210475964</v>
      </c>
      <c r="V420" s="0" t="n">
        <f aca="false">SUMPRODUCT('FD inverse'!$A$20:$BH$20,'FD mesh'!$B$84:$BI$84,$E419:$BL419)+'FD inverse'!$A$20*$C420/Setup!$B$17+INDEX('FD inverse'!$A$20:$BH$20,1,'FD mesh'!$B$15+1)*Setup!$B$22</f>
        <v>19.6563605416719</v>
      </c>
      <c r="W420" s="0" t="n">
        <f aca="false">SUMPRODUCT('FD inverse'!$A$21:$BH$21,'FD mesh'!$B$84:$BI$84,$E419:$BL419)+'FD inverse'!$A$21*$C420/Setup!$B$17+INDEX('FD inverse'!$A$21:$BH$21,1,'FD mesh'!$B$15+1)*Setup!$B$22</f>
        <v>19.2515490258144</v>
      </c>
      <c r="X420" s="0" t="n">
        <f aca="false">SUMPRODUCT('FD inverse'!$A$22:$BH$22,'FD mesh'!$B$84:$BI$84,$E419:$BL419)+'FD inverse'!$A$22*$C420/Setup!$B$17+INDEX('FD inverse'!$A$22:$BH$22,1,'FD mesh'!$B$15+1)*Setup!$B$22</f>
        <v>18.8478917166138</v>
      </c>
      <c r="Y420" s="0" t="n">
        <f aca="false">SUMPRODUCT('FD inverse'!$A$23:$BH$23,'FD mesh'!$B$84:$BI$84,$E419:$BL419)+'FD inverse'!$A$23*$C420/Setup!$B$17+INDEX('FD inverse'!$A$23:$BH$23,1,'FD mesh'!$B$15+1)*Setup!$B$22</f>
        <v>18.4452140884622</v>
      </c>
      <c r="Z420" s="0" t="n">
        <f aca="false">SUMPRODUCT('FD inverse'!$A$24:$BH$24,'FD mesh'!$B$84:$BI$84,$E419:$BL419)+'FD inverse'!$A$24*$C420/Setup!$B$17+INDEX('FD inverse'!$A$24:$BH$24,1,'FD mesh'!$B$15+1)*Setup!$B$22</f>
        <v>18.0433598543869</v>
      </c>
      <c r="AA420" s="0" t="n">
        <f aca="false">SUMPRODUCT('FD inverse'!$A$25:$BH$25,'FD mesh'!$B$84:$BI$84,$E419:$BL419)+'FD inverse'!$A$25*$C420/Setup!$B$17+INDEX('FD inverse'!$A$25:$BH$25,1,'FD mesh'!$B$15+1)*Setup!$B$22</f>
        <v>17.6421889583192</v>
      </c>
      <c r="AB420" s="0" t="n">
        <f aca="false">SUMPRODUCT('FD inverse'!$A$26:$BH$26,'FD mesh'!$B$84:$BI$84,$E419:$BL419)+'FD inverse'!$A$26*$C420/Setup!$B$17+INDEX('FD inverse'!$A$26:$BH$26,1,'FD mesh'!$B$15+1)*Setup!$B$22</f>
        <v>17.2415755800991</v>
      </c>
      <c r="AC420" s="0" t="n">
        <f aca="false">SUMPRODUCT('FD inverse'!$A$27:$BH$27,'FD mesh'!$B$84:$BI$84,$E419:$BL419)+'FD inverse'!$A$27*$C420/Setup!$B$17+INDEX('FD inverse'!$A$27:$BH$27,1,'FD mesh'!$B$15+1)*Setup!$B$22</f>
        <v>16.8414061537816</v>
      </c>
      <c r="AD420" s="0" t="n">
        <f aca="false">SUMPRODUCT('FD inverse'!$A$28:$BH$28,'FD mesh'!$B$84:$BI$84,$E419:$BL419)+'FD inverse'!$A$28*$C420/Setup!$B$17+INDEX('FD inverse'!$A$28:$BH$28,1,'FD mesh'!$B$15+1)*Setup!$B$22</f>
        <v>16.4415773991695</v>
      </c>
      <c r="AE420" s="0" t="n">
        <f aca="false">SUMPRODUCT('FD inverse'!$A$29:$BH$29,'FD mesh'!$B$84:$BI$84,$E419:$BL419)+'FD inverse'!$A$29*$C420/Setup!$B$17+INDEX('FD inverse'!$A$29:$BH$29,1,'FD mesh'!$B$15+1)*Setup!$B$22</f>
        <v>16.0419943659431</v>
      </c>
      <c r="AF420" s="0" t="n">
        <f aca="false">SUMPRODUCT('FD inverse'!$A$30:$BH$30,'FD mesh'!$B$84:$BI$84,$E419:$BL419)+'FD inverse'!$A$30*$C420/Setup!$B$17+INDEX('FD inverse'!$A$30:$BH$30,1,'FD mesh'!$B$15+1)*Setup!$B$22</f>
        <v>15.6425684892926</v>
      </c>
      <c r="AG420" s="0" t="n">
        <f aca="false">SUMPRODUCT('FD inverse'!$A$31:$BH$31,'FD mesh'!$B$84:$BI$84,$E419:$BL419)+'FD inverse'!$A$31*$C420/Setup!$B$17+INDEX('FD inverse'!$A$31:$BH$31,1,'FD mesh'!$B$15+1)*Setup!$B$22</f>
        <v>15.2432156555816</v>
      </c>
      <c r="AH420" s="0" t="n">
        <f aca="false">SUMPRODUCT('FD inverse'!$A$32:$BH$32,'FD mesh'!$B$84:$BI$84,$E419:$BL419)+'FD inverse'!$A$32*$C420/Setup!$B$17+INDEX('FD inverse'!$A$32:$BH$32,1,'FD mesh'!$B$15+1)*Setup!$B$22</f>
        <v>15.2263758986556</v>
      </c>
      <c r="AI420" s="0" t="n">
        <f aca="false">SUMPRODUCT('FD inverse'!$A$33:$BH$33,'FD mesh'!$B$84:$BI$84,$E419:$BL419)+'FD inverse'!$A$33*$C420/Setup!$B$17+INDEX('FD inverse'!$A$33:$BH$33,1,'FD mesh'!$B$15+1)*Setup!$B$22</f>
        <v>15.2095164439313</v>
      </c>
      <c r="AJ420" s="0" t="n">
        <f aca="false">SUMPRODUCT('FD inverse'!$A$34:$BH$34,'FD mesh'!$B$84:$BI$84,$E419:$BL419)+'FD inverse'!$A$34*$C420/Setup!$B$17+INDEX('FD inverse'!$A$34:$BH$34,1,'FD mesh'!$B$15+1)*Setup!$B$22</f>
        <v>15.1926338563229</v>
      </c>
      <c r="AK420" s="0" t="n">
        <f aca="false">SUMPRODUCT('FD inverse'!$A$35:$BH$35,'FD mesh'!$B$84:$BI$84,$E419:$BL419)+'FD inverse'!$A$35*$C420/Setup!$B$17+INDEX('FD inverse'!$A$35:$BH$35,1,'FD mesh'!$B$15+1)*Setup!$B$22</f>
        <v>15.1757260560462</v>
      </c>
      <c r="AL420" s="0" t="n">
        <f aca="false">SUMPRODUCT('FD inverse'!$A$36:$BH$36,'FD mesh'!$B$84:$BI$84,$E419:$BL419)+'FD inverse'!$A$36*$C420/Setup!$B$17+INDEX('FD inverse'!$A$36:$BH$36,1,'FD mesh'!$B$15+1)*Setup!$B$22</f>
        <v>15.1587921312319</v>
      </c>
      <c r="AM420" s="0" t="n">
        <f aca="false">SUMPRODUCT('FD inverse'!$A$37:$BH$37,'FD mesh'!$B$84:$BI$84,$E419:$BL419)+'FD inverse'!$A$37*$C420/Setup!$B$17+INDEX('FD inverse'!$A$37:$BH$37,1,'FD mesh'!$B$15+1)*Setup!$B$22</f>
        <v>15.1418321696341</v>
      </c>
      <c r="AN420" s="0" t="n">
        <f aca="false">SUMPRODUCT('FD inverse'!$A$38:$BH$38,'FD mesh'!$B$84:$BI$84,$E419:$BL419)+'FD inverse'!$A$38*$C420/Setup!$B$17+INDEX('FD inverse'!$A$38:$BH$38,1,'FD mesh'!$B$15+1)*Setup!$B$22</f>
        <v>15.1248471082419</v>
      </c>
      <c r="AO420" s="0" t="n">
        <f aca="false">SUMPRODUCT('FD inverse'!$A$39:$BH$39,'FD mesh'!$B$84:$BI$84,$E419:$BL419)+'FD inverse'!$A$39*$C420/Setup!$B$17+INDEX('FD inverse'!$A$39:$BH$39,1,'FD mesh'!$B$15+1)*Setup!$B$22</f>
        <v>15.1078385994502</v>
      </c>
      <c r="AP420" s="0" t="n">
        <f aca="false">SUMPRODUCT('FD inverse'!$A$40:$BH$40,'FD mesh'!$B$84:$BI$84,$E419:$BL419)+'FD inverse'!$A$40*$C420/Setup!$B$17+INDEX('FD inverse'!$A$40:$BH$40,1,'FD mesh'!$B$15+1)*Setup!$B$22</f>
        <v>15.090808892311</v>
      </c>
      <c r="AQ420" s="0" t="n">
        <f aca="false">SUMPRODUCT('FD inverse'!$A$41:$BH$41,'FD mesh'!$B$84:$BI$84,$E419:$BL419)+'FD inverse'!$A$41*$C420/Setup!$B$17+INDEX('FD inverse'!$A$41:$BH$41,1,'FD mesh'!$B$15+1)*Setup!$B$22</f>
        <v>15.073760727275</v>
      </c>
      <c r="AR420" s="0" t="n">
        <f aca="false">SUMPRODUCT('FD inverse'!$A$42:$BH$42,'FD mesh'!$B$84:$BI$84,$E419:$BL419)+'FD inverse'!$A$42*$C420/Setup!$B$17+INDEX('FD inverse'!$A$42:$BH$42,1,'FD mesh'!$B$15+1)*Setup!$B$22</f>
        <v>15.0566972427382</v>
      </c>
      <c r="AS420" s="0" t="n">
        <f aca="false">SUMPRODUCT('FD inverse'!$A$43:$BH$43,'FD mesh'!$B$84:$BI$84,$E419:$BL419)+'FD inverse'!$A$43*$C420/Setup!$B$17+INDEX('FD inverse'!$A$43:$BH$43,1,'FD mesh'!$B$15+1)*Setup!$B$22</f>
        <v>0</v>
      </c>
      <c r="AT420" s="0" t="n">
        <f aca="false">SUMPRODUCT('FD inverse'!$A$44:$BH$44,'FD mesh'!$B$84:$BI$84,$E419:$BL419)+'FD inverse'!$A$44*$C420/Setup!$B$17+INDEX('FD inverse'!$A$44:$BH$44,1,'FD mesh'!$B$15+1)*Setup!$B$22</f>
        <v>0</v>
      </c>
      <c r="AU420" s="0" t="n">
        <f aca="false">SUMPRODUCT('FD inverse'!$A$45:$BH$45,'FD mesh'!$B$84:$BI$84,$E419:$BL419)+'FD inverse'!$A$45*$C420/Setup!$B$17+INDEX('FD inverse'!$A$45:$BH$45,1,'FD mesh'!$B$15+1)*Setup!$B$22</f>
        <v>0</v>
      </c>
      <c r="AV420" s="0" t="n">
        <f aca="false">SUMPRODUCT('FD inverse'!$A$46:$BH$46,'FD mesh'!$B$84:$BI$84,$E419:$BL419)+'FD inverse'!$A$46*$C420/Setup!$B$17+INDEX('FD inverse'!$A$46:$BH$46,1,'FD mesh'!$B$15+1)*Setup!$B$22</f>
        <v>0</v>
      </c>
      <c r="AW420" s="0" t="n">
        <f aca="false">SUMPRODUCT('FD inverse'!$A$47:$BH$47,'FD mesh'!$B$84:$BI$84,$E419:$BL419)+'FD inverse'!$A$47*$C420/Setup!$B$17+INDEX('FD inverse'!$A$47:$BH$47,1,'FD mesh'!$B$15+1)*Setup!$B$22</f>
        <v>0</v>
      </c>
      <c r="AX420" s="0" t="n">
        <f aca="false">SUMPRODUCT('FD inverse'!$A$48:$BH$48,'FD mesh'!$B$84:$BI$84,$E419:$BL419)+'FD inverse'!$A$48*$C420/Setup!$B$17+INDEX('FD inverse'!$A$48:$BH$48,1,'FD mesh'!$B$15+1)*Setup!$B$22</f>
        <v>0</v>
      </c>
      <c r="AY420" s="0" t="n">
        <f aca="false">SUMPRODUCT('FD inverse'!$A$49:$BH$49,'FD mesh'!$B$84:$BI$84,$E419:$BL419)+'FD inverse'!$A$49*$C420/Setup!$B$17+INDEX('FD inverse'!$A$49:$BH$49,1,'FD mesh'!$B$15+1)*Setup!$B$22</f>
        <v>0</v>
      </c>
      <c r="AZ420" s="0" t="n">
        <f aca="false">SUMPRODUCT('FD inverse'!$A$50:$BH$50,'FD mesh'!$B$84:$BI$84,$E419:$BL419)+'FD inverse'!$A$50*$C420/Setup!$B$17+INDEX('FD inverse'!$A$50:$BH$50,1,'FD mesh'!$B$15+1)*Setup!$B$22</f>
        <v>0</v>
      </c>
      <c r="BA420" s="0" t="n">
        <f aca="false">SUMPRODUCT('FD inverse'!$A$51:$BH$51,'FD mesh'!$B$84:$BI$84,$E419:$BL419)+'FD inverse'!$A$51*$C420/Setup!$B$17+INDEX('FD inverse'!$A$51:$BH$51,1,'FD mesh'!$B$15+1)*Setup!$B$22</f>
        <v>0</v>
      </c>
      <c r="BB420" s="0" t="n">
        <f aca="false">SUMPRODUCT('FD inverse'!$A$52:$BH$52,'FD mesh'!$B$84:$BI$84,$E419:$BL419)+'FD inverse'!$A$52*$C420/Setup!$B$17+INDEX('FD inverse'!$A$52:$BH$52,1,'FD mesh'!$B$15+1)*Setup!$B$22</f>
        <v>0</v>
      </c>
      <c r="BC420" s="0" t="n">
        <f aca="false">SUMPRODUCT('FD inverse'!$A$53:$BH$53,'FD mesh'!$B$84:$BI$84,$E419:$BL419)+'FD inverse'!$A$53*$C420/Setup!$B$17+INDEX('FD inverse'!$A$53:$BH$53,1,'FD mesh'!$B$15+1)*Setup!$B$22</f>
        <v>0</v>
      </c>
      <c r="BD420" s="0" t="n">
        <f aca="false">SUMPRODUCT('FD inverse'!$A$54:$BH$54,'FD mesh'!$B$84:$BI$84,$E419:$BL419)+'FD inverse'!$A$54*$C420/Setup!$B$17+INDEX('FD inverse'!$A$54:$BH$54,1,'FD mesh'!$B$15+1)*Setup!$B$22</f>
        <v>0</v>
      </c>
      <c r="BE420" s="0" t="n">
        <f aca="false">SUMPRODUCT('FD inverse'!$A$55:$BH$55,'FD mesh'!$B$84:$BI$84,$E419:$BL419)+'FD inverse'!$A$55*$C420/Setup!$B$17+INDEX('FD inverse'!$A$55:$BH$55,1,'FD mesh'!$B$15+1)*Setup!$B$22</f>
        <v>0</v>
      </c>
      <c r="BF420" s="0" t="n">
        <f aca="false">SUMPRODUCT('FD inverse'!$A$56:$BH$56,'FD mesh'!$B$84:$BI$84,$E419:$BL419)+'FD inverse'!$A$56*$C420/Setup!$B$17+INDEX('FD inverse'!$A$56:$BH$56,1,'FD mesh'!$B$15+1)*Setup!$B$22</f>
        <v>0</v>
      </c>
      <c r="BG420" s="0" t="n">
        <f aca="false">SUMPRODUCT('FD inverse'!$A$57:$BH$57,'FD mesh'!$B$84:$BI$84,$E419:$BL419)+'FD inverse'!$A$57*$C420/Setup!$B$17+INDEX('FD inverse'!$A$57:$BH$57,1,'FD mesh'!$B$15+1)*Setup!$B$22</f>
        <v>0</v>
      </c>
      <c r="BH420" s="0" t="n">
        <f aca="false">SUMPRODUCT('FD inverse'!$A$58:$BH$58,'FD mesh'!$B$84:$BI$84,$E419:$BL419)+'FD inverse'!$A$58*$C420/Setup!$B$17+INDEX('FD inverse'!$A$58:$BH$58,1,'FD mesh'!$B$15+1)*Setup!$B$22</f>
        <v>0</v>
      </c>
      <c r="BI420" s="0" t="n">
        <f aca="false">SUMPRODUCT('FD inverse'!$A$59:$BH$59,'FD mesh'!$B$84:$BI$84,$E419:$BL419)+'FD inverse'!$A$59*$C420/Setup!$B$17+INDEX('FD inverse'!$A$59:$BH$59,1,'FD mesh'!$B$15+1)*Setup!$B$22</f>
        <v>0</v>
      </c>
      <c r="BJ420" s="0" t="n">
        <f aca="false">SUMPRODUCT('FD inverse'!$A$60:$BH$60,'FD mesh'!$B$84:$BI$84,$E419:$BL419)+'FD inverse'!$A$60*$C420/Setup!$B$17+INDEX('FD inverse'!$A$60:$BH$60,1,'FD mesh'!$B$15+1)*Setup!$B$22</f>
        <v>0</v>
      </c>
      <c r="BK420" s="0" t="n">
        <f aca="false">SUMPRODUCT('FD inverse'!$A$61:$BH$61,'FD mesh'!$B$84:$BI$84,$E419:$BL419)+'FD inverse'!$A$61*$C420/Setup!$B$17+INDEX('FD inverse'!$A$61:$BH$61,1,'FD mesh'!$B$15+1)*Setup!$B$22</f>
        <v>0</v>
      </c>
      <c r="BL420" s="0" t="n">
        <f aca="false">SUMPRODUCT('FD inverse'!$A$62:$BH$62,'FD mesh'!$B$84:$BI$84,$E419:$BL419)+'FD inverse'!$A$62*$C420/Setup!$B$17+INDEX('FD inverse'!$A$62:$BH$62,1,'FD mesh'!$B$15+1)*Setup!$B$22</f>
        <v>0</v>
      </c>
    </row>
    <row r="421" customFormat="false" ht="15" hidden="false" customHeight="false" outlineLevel="0" collapsed="false">
      <c r="A421" s="0" t="n">
        <v>416</v>
      </c>
      <c r="B421" s="0" t="n">
        <f aca="false">A421*Setup!$B$11/3600</f>
        <v>34.6666666666667</v>
      </c>
      <c r="C421" s="0" t="n">
        <f aca="false">Setup!$B$7+Setup!$B$8*COS(2*PI()*(B421-Setup!$B$9)/24)</f>
        <v>24.6945927106677</v>
      </c>
      <c r="D421" s="0" t="n">
        <f aca="false">(C421-E421)/Setup!$B$17</f>
        <v>10.8911544160252</v>
      </c>
      <c r="E421" s="0" t="n">
        <f aca="false">SUMPRODUCT('FD inverse'!$A$3:$BH$3,'FD mesh'!$B$84:$BI$84,$E420:$BL420)+'FD inverse'!$A$3*$C421/Setup!$B$17+INDEX('FD inverse'!$A$3:$BH$3,1,'FD mesh'!$B$15+1)*Setup!$B$22</f>
        <v>23.2787426365844</v>
      </c>
      <c r="F421" s="0" t="n">
        <f aca="false">SUMPRODUCT('FD inverse'!$A$4:$BH$4,'FD mesh'!$B$84:$BI$84,$E420:$BL420)+'FD inverse'!$A$4*$C421/Setup!$B$17+INDEX('FD inverse'!$A$4:$BH$4,1,'FD mesh'!$B$15+1)*Setup!$B$22</f>
        <v>22.9667191421314</v>
      </c>
      <c r="G421" s="0" t="n">
        <f aca="false">SUMPRODUCT('FD inverse'!$A$5:$BH$5,'FD mesh'!$B$84:$BI$84,$E420:$BL420)+'FD inverse'!$A$5*$C421/Setup!$B$17+INDEX('FD inverse'!$A$5:$BH$5,1,'FD mesh'!$B$15+1)*Setup!$B$22</f>
        <v>22.6759263716531</v>
      </c>
      <c r="H421" s="0" t="n">
        <f aca="false">SUMPRODUCT('FD inverse'!$A$6:$BH$6,'FD mesh'!$B$84:$BI$84,$E420:$BL420)+'FD inverse'!$A$6*$C421/Setup!$B$17+INDEX('FD inverse'!$A$6:$BH$6,1,'FD mesh'!$B$15+1)*Setup!$B$22</f>
        <v>21.7295066090924</v>
      </c>
      <c r="I421" s="0" t="n">
        <f aca="false">SUMPRODUCT('FD inverse'!$A$7:$BH$7,'FD mesh'!$B$84:$BI$84,$E420:$BL420)+'FD inverse'!$A$7*$C421/Setup!$B$17+INDEX('FD inverse'!$A$7:$BH$7,1,'FD mesh'!$B$15+1)*Setup!$B$22</f>
        <v>21.6513499938475</v>
      </c>
      <c r="J421" s="0" t="n">
        <f aca="false">SUMPRODUCT('FD inverse'!$A$8:$BH$8,'FD mesh'!$B$84:$BI$84,$E420:$BL420)+'FD inverse'!$A$8*$C421/Setup!$B$17+INDEX('FD inverse'!$A$8:$BH$8,1,'FD mesh'!$B$15+1)*Setup!$B$22</f>
        <v>21.5832377608206</v>
      </c>
      <c r="K421" s="0" t="n">
        <f aca="false">SUMPRODUCT('FD inverse'!$A$9:$BH$9,'FD mesh'!$B$84:$BI$84,$E420:$BL420)+'FD inverse'!$A$9*$C421/Setup!$B$17+INDEX('FD inverse'!$A$9:$BH$9,1,'FD mesh'!$B$15+1)*Setup!$B$22</f>
        <v>21.524130577973</v>
      </c>
      <c r="L421" s="0" t="n">
        <f aca="false">SUMPRODUCT('FD inverse'!$A$10:$BH$10,'FD mesh'!$B$84:$BI$84,$E420:$BL420)+'FD inverse'!$A$10*$C421/Setup!$B$17+INDEX('FD inverse'!$A$10:$BH$10,1,'FD mesh'!$B$15+1)*Setup!$B$22</f>
        <v>21.4731036352842</v>
      </c>
      <c r="M421" s="0" t="n">
        <f aca="false">SUMPRODUCT('FD inverse'!$A$11:$BH$11,'FD mesh'!$B$84:$BI$84,$E420:$BL420)+'FD inverse'!$A$11*$C421/Setup!$B$17+INDEX('FD inverse'!$A$11:$BH$11,1,'FD mesh'!$B$15+1)*Setup!$B$22</f>
        <v>21.4293492957063</v>
      </c>
      <c r="N421" s="0" t="n">
        <f aca="false">SUMPRODUCT('FD inverse'!$A$12:$BH$12,'FD mesh'!$B$84:$BI$84,$E420:$BL420)+'FD inverse'!$A$12*$C421/Setup!$B$17+INDEX('FD inverse'!$A$12:$BH$12,1,'FD mesh'!$B$15+1)*Setup!$B$22</f>
        <v>21.3921790189788</v>
      </c>
      <c r="O421" s="0" t="n">
        <f aca="false">SUMPRODUCT('FD inverse'!$A$13:$BH$13,'FD mesh'!$B$84:$BI$84,$E420:$BL420)+'FD inverse'!$A$13*$C421/Setup!$B$17+INDEX('FD inverse'!$A$13:$BH$13,1,'FD mesh'!$B$15+1)*Setup!$B$22</f>
        <v>21.3610247030929</v>
      </c>
      <c r="P421" s="0" t="n">
        <f aca="false">SUMPRODUCT('FD inverse'!$A$14:$BH$14,'FD mesh'!$B$84:$BI$84,$E420:$BL420)+'FD inverse'!$A$14*$C421/Setup!$B$17+INDEX('FD inverse'!$A$14:$BH$14,1,'FD mesh'!$B$15+1)*Setup!$B$22</f>
        <v>21.3354395665744</v>
      </c>
      <c r="Q421" s="0" t="n">
        <f aca="false">SUMPRODUCT('FD inverse'!$A$15:$BH$15,'FD mesh'!$B$84:$BI$84,$E420:$BL420)+'FD inverse'!$A$15*$C421/Setup!$B$17+INDEX('FD inverse'!$A$15:$BH$15,1,'FD mesh'!$B$15+1)*Setup!$B$22</f>
        <v>21.3150986729301</v>
      </c>
      <c r="R421" s="0" t="n">
        <f aca="false">SUMPRODUCT('FD inverse'!$A$16:$BH$16,'FD mesh'!$B$84:$BI$84,$E420:$BL420)+'FD inverse'!$A$16*$C421/Setup!$B$17+INDEX('FD inverse'!$A$16:$BH$16,1,'FD mesh'!$B$15+1)*Setup!$B$22</f>
        <v>21.2997991766323</v>
      </c>
      <c r="S421" s="0" t="n">
        <f aca="false">SUMPRODUCT('FD inverse'!$A$17:$BH$17,'FD mesh'!$B$84:$BI$84,$E420:$BL420)+'FD inverse'!$A$17*$C421/Setup!$B$17+INDEX('FD inverse'!$A$17:$BH$17,1,'FD mesh'!$B$15+1)*Setup!$B$22</f>
        <v>20.8871605853711</v>
      </c>
      <c r="T421" s="0" t="n">
        <f aca="false">SUMPRODUCT('FD inverse'!$A$18:$BH$18,'FD mesh'!$B$84:$BI$84,$E420:$BL420)+'FD inverse'!$A$18*$C421/Setup!$B$17+INDEX('FD inverse'!$A$18:$BH$18,1,'FD mesh'!$B$15+1)*Setup!$B$22</f>
        <v>20.4766935154155</v>
      </c>
      <c r="U421" s="0" t="n">
        <f aca="false">SUMPRODUCT('FD inverse'!$A$19:$BH$19,'FD mesh'!$B$84:$BI$84,$E420:$BL420)+'FD inverse'!$A$19*$C421/Setup!$B$17+INDEX('FD inverse'!$A$19:$BH$19,1,'FD mesh'!$B$15+1)*Setup!$B$22</f>
        <v>20.068123382373</v>
      </c>
      <c r="V421" s="0" t="n">
        <f aca="false">SUMPRODUCT('FD inverse'!$A$20:$BH$20,'FD mesh'!$B$84:$BI$84,$E420:$BL420)+'FD inverse'!$A$20*$C421/Setup!$B$17+INDEX('FD inverse'!$A$20:$BH$20,1,'FD mesh'!$B$15+1)*Setup!$B$22</f>
        <v>19.661201936422</v>
      </c>
      <c r="W421" s="0" t="n">
        <f aca="false">SUMPRODUCT('FD inverse'!$A$21:$BH$21,'FD mesh'!$B$84:$BI$84,$E420:$BL420)+'FD inverse'!$A$21*$C421/Setup!$B$17+INDEX('FD inverse'!$A$21:$BH$21,1,'FD mesh'!$B$15+1)*Setup!$B$22</f>
        <v>19.2557052437831</v>
      </c>
      <c r="X421" s="0" t="n">
        <f aca="false">SUMPRODUCT('FD inverse'!$A$22:$BH$22,'FD mesh'!$B$84:$BI$84,$E420:$BL420)+'FD inverse'!$A$22*$C421/Setup!$B$17+INDEX('FD inverse'!$A$22:$BH$22,1,'FD mesh'!$B$15+1)*Setup!$B$22</f>
        <v>18.8514316667179</v>
      </c>
      <c r="Y421" s="0" t="n">
        <f aca="false">SUMPRODUCT('FD inverse'!$A$23:$BH$23,'FD mesh'!$B$84:$BI$84,$E420:$BL420)+'FD inverse'!$A$23*$C421/Setup!$B$17+INDEX('FD inverse'!$A$23:$BH$23,1,'FD mesh'!$B$15+1)*Setup!$B$22</f>
        <v>18.4481998463976</v>
      </c>
      <c r="Z421" s="0" t="n">
        <f aca="false">SUMPRODUCT('FD inverse'!$A$24:$BH$24,'FD mesh'!$B$84:$BI$84,$E420:$BL420)+'FD inverse'!$A$24*$C421/Setup!$B$17+INDEX('FD inverse'!$A$24:$BH$24,1,'FD mesh'!$B$15+1)*Setup!$B$22</f>
        <v>18.045846691984</v>
      </c>
      <c r="AA421" s="0" t="n">
        <f aca="false">SUMPRODUCT('FD inverse'!$A$25:$BH$25,'FD mesh'!$B$84:$BI$84,$E420:$BL420)+'FD inverse'!$A$25*$C421/Setup!$B$17+INDEX('FD inverse'!$A$25:$BH$25,1,'FD mesh'!$B$15+1)*Setup!$B$22</f>
        <v>17.644225378349</v>
      </c>
      <c r="AB421" s="0" t="n">
        <f aca="false">SUMPRODUCT('FD inverse'!$A$26:$BH$26,'FD mesh'!$B$84:$BI$84,$E420:$BL420)+'FD inverse'!$A$26*$C421/Setup!$B$17+INDEX('FD inverse'!$A$26:$BH$26,1,'FD mesh'!$B$15+1)*Setup!$B$22</f>
        <v>17.2432033540371</v>
      </c>
      <c r="AC421" s="0" t="n">
        <f aca="false">SUMPRODUCT('FD inverse'!$A$27:$BH$27,'FD mesh'!$B$84:$BI$84,$E420:$BL420)+'FD inverse'!$A$27*$C421/Setup!$B$17+INDEX('FD inverse'!$A$27:$BH$27,1,'FD mesh'!$B$15+1)*Setup!$B$22</f>
        <v>16.8426603603412</v>
      </c>
      <c r="AD421" s="0" t="n">
        <f aca="false">SUMPRODUCT('FD inverse'!$A$28:$BH$28,'FD mesh'!$B$84:$BI$84,$E420:$BL420)+'FD inverse'!$A$28*$C421/Setup!$B$17+INDEX('FD inverse'!$A$28:$BH$28,1,'FD mesh'!$B$15+1)*Setup!$B$22</f>
        <v>16.4424864617186</v>
      </c>
      <c r="AE421" s="0" t="n">
        <f aca="false">SUMPRODUCT('FD inverse'!$A$29:$BH$29,'FD mesh'!$B$84:$BI$84,$E420:$BL420)+'FD inverse'!$A$29*$C421/Setup!$B$17+INDEX('FD inverse'!$A$29:$BH$29,1,'FD mesh'!$B$15+1)*Setup!$B$22</f>
        <v>16.0425800872176</v>
      </c>
      <c r="AF421" s="0" t="n">
        <f aca="false">SUMPRODUCT('FD inverse'!$A$30:$BH$30,'FD mesh'!$B$84:$BI$84,$E420:$BL420)+'FD inverse'!$A$30*$C421/Setup!$B$17+INDEX('FD inverse'!$A$30:$BH$30,1,'FD mesh'!$B$15+1)*Setup!$B$22</f>
        <v>15.6428460821202</v>
      </c>
      <c r="AG421" s="0" t="n">
        <f aca="false">SUMPRODUCT('FD inverse'!$A$31:$BH$31,'FD mesh'!$B$84:$BI$84,$E420:$BL420)+'FD inverse'!$A$31*$C421/Setup!$B$17+INDEX('FD inverse'!$A$31:$BH$31,1,'FD mesh'!$B$15+1)*Setup!$B$22</f>
        <v>15.2431937686264</v>
      </c>
      <c r="AH421" s="0" t="n">
        <f aca="false">SUMPRODUCT('FD inverse'!$A$32:$BH$32,'FD mesh'!$B$84:$BI$84,$E420:$BL420)+'FD inverse'!$A$32*$C421/Setup!$B$17+INDEX('FD inverse'!$A$32:$BH$32,1,'FD mesh'!$B$15+1)*Setup!$B$22</f>
        <v>15.2263432434685</v>
      </c>
      <c r="AI421" s="0" t="n">
        <f aca="false">SUMPRODUCT('FD inverse'!$A$33:$BH$33,'FD mesh'!$B$84:$BI$84,$E420:$BL420)+'FD inverse'!$A$33*$C421/Setup!$B$17+INDEX('FD inverse'!$A$33:$BH$33,1,'FD mesh'!$B$15+1)*Setup!$B$22</f>
        <v>15.2094761875027</v>
      </c>
      <c r="AJ421" s="0" t="n">
        <f aca="false">SUMPRODUCT('FD inverse'!$A$34:$BH$34,'FD mesh'!$B$84:$BI$84,$E420:$BL420)+'FD inverse'!$A$34*$C421/Setup!$B$17+INDEX('FD inverse'!$A$34:$BH$34,1,'FD mesh'!$B$15+1)*Setup!$B$22</f>
        <v>15.1925887528056</v>
      </c>
      <c r="AK421" s="0" t="n">
        <f aca="false">SUMPRODUCT('FD inverse'!$A$35:$BH$35,'FD mesh'!$B$84:$BI$84,$E420:$BL420)+'FD inverse'!$A$35*$C421/Setup!$B$17+INDEX('FD inverse'!$A$35:$BH$35,1,'FD mesh'!$B$15+1)*Setup!$B$22</f>
        <v>15.1756784856691</v>
      </c>
      <c r="AL421" s="0" t="n">
        <f aca="false">SUMPRODUCT('FD inverse'!$A$36:$BH$36,'FD mesh'!$B$84:$BI$84,$E420:$BL420)+'FD inverse'!$A$36*$C421/Setup!$B$17+INDEX('FD inverse'!$A$36:$BH$36,1,'FD mesh'!$B$15+1)*Setup!$B$22</f>
        <v>15.1587441373121</v>
      </c>
      <c r="AM421" s="0" t="n">
        <f aca="false">SUMPRODUCT('FD inverse'!$A$37:$BH$37,'FD mesh'!$B$84:$BI$84,$E420:$BL420)+'FD inverse'!$A$37*$C421/Setup!$B$17+INDEX('FD inverse'!$A$37:$BH$37,1,'FD mesh'!$B$15+1)*Setup!$B$22</f>
        <v>15.1417854933274</v>
      </c>
      <c r="AN421" s="0" t="n">
        <f aca="false">SUMPRODUCT('FD inverse'!$A$38:$BH$38,'FD mesh'!$B$84:$BI$84,$E420:$BL420)+'FD inverse'!$A$38*$C421/Setup!$B$17+INDEX('FD inverse'!$A$38:$BH$38,1,'FD mesh'!$B$15+1)*Setup!$B$22</f>
        <v>15.1248032207211</v>
      </c>
      <c r="AO421" s="0" t="n">
        <f aca="false">SUMPRODUCT('FD inverse'!$A$39:$BH$39,'FD mesh'!$B$84:$BI$84,$E420:$BL420)+'FD inverse'!$A$39*$C421/Setup!$B$17+INDEX('FD inverse'!$A$39:$BH$39,1,'FD mesh'!$B$15+1)*Setup!$B$22</f>
        <v>15.107798731241</v>
      </c>
      <c r="AP421" s="0" t="n">
        <f aca="false">SUMPRODUCT('FD inverse'!$A$40:$BH$40,'FD mesh'!$B$84:$BI$84,$E420:$BL420)+'FD inverse'!$A$40*$C421/Setup!$B$17+INDEX('FD inverse'!$A$40:$BH$40,1,'FD mesh'!$B$15+1)*Setup!$B$22</f>
        <v>15.0907740595551</v>
      </c>
      <c r="AQ421" s="0" t="n">
        <f aca="false">SUMPRODUCT('FD inverse'!$A$41:$BH$41,'FD mesh'!$B$84:$BI$84,$E420:$BL420)+'FD inverse'!$A$41*$C421/Setup!$B$17+INDEX('FD inverse'!$A$41:$BH$41,1,'FD mesh'!$B$15+1)*Setup!$B$22</f>
        <v>15.073731754726</v>
      </c>
      <c r="AR421" s="0" t="n">
        <f aca="false">SUMPRODUCT('FD inverse'!$A$42:$BH$42,'FD mesh'!$B$84:$BI$84,$E420:$BL420)+'FD inverse'!$A$42*$C421/Setup!$B$17+INDEX('FD inverse'!$A$42:$BH$42,1,'FD mesh'!$B$15+1)*Setup!$B$22</f>
        <v>15.0566747833252</v>
      </c>
      <c r="AS421" s="0" t="n">
        <f aca="false">SUMPRODUCT('FD inverse'!$A$43:$BH$43,'FD mesh'!$B$84:$BI$84,$E420:$BL420)+'FD inverse'!$A$43*$C421/Setup!$B$17+INDEX('FD inverse'!$A$43:$BH$43,1,'FD mesh'!$B$15+1)*Setup!$B$22</f>
        <v>0</v>
      </c>
      <c r="AT421" s="0" t="n">
        <f aca="false">SUMPRODUCT('FD inverse'!$A$44:$BH$44,'FD mesh'!$B$84:$BI$84,$E420:$BL420)+'FD inverse'!$A$44*$C421/Setup!$B$17+INDEX('FD inverse'!$A$44:$BH$44,1,'FD mesh'!$B$15+1)*Setup!$B$22</f>
        <v>0</v>
      </c>
      <c r="AU421" s="0" t="n">
        <f aca="false">SUMPRODUCT('FD inverse'!$A$45:$BH$45,'FD mesh'!$B$84:$BI$84,$E420:$BL420)+'FD inverse'!$A$45*$C421/Setup!$B$17+INDEX('FD inverse'!$A$45:$BH$45,1,'FD mesh'!$B$15+1)*Setup!$B$22</f>
        <v>0</v>
      </c>
      <c r="AV421" s="0" t="n">
        <f aca="false">SUMPRODUCT('FD inverse'!$A$46:$BH$46,'FD mesh'!$B$84:$BI$84,$E420:$BL420)+'FD inverse'!$A$46*$C421/Setup!$B$17+INDEX('FD inverse'!$A$46:$BH$46,1,'FD mesh'!$B$15+1)*Setup!$B$22</f>
        <v>0</v>
      </c>
      <c r="AW421" s="0" t="n">
        <f aca="false">SUMPRODUCT('FD inverse'!$A$47:$BH$47,'FD mesh'!$B$84:$BI$84,$E420:$BL420)+'FD inverse'!$A$47*$C421/Setup!$B$17+INDEX('FD inverse'!$A$47:$BH$47,1,'FD mesh'!$B$15+1)*Setup!$B$22</f>
        <v>0</v>
      </c>
      <c r="AX421" s="0" t="n">
        <f aca="false">SUMPRODUCT('FD inverse'!$A$48:$BH$48,'FD mesh'!$B$84:$BI$84,$E420:$BL420)+'FD inverse'!$A$48*$C421/Setup!$B$17+INDEX('FD inverse'!$A$48:$BH$48,1,'FD mesh'!$B$15+1)*Setup!$B$22</f>
        <v>0</v>
      </c>
      <c r="AY421" s="0" t="n">
        <f aca="false">SUMPRODUCT('FD inverse'!$A$49:$BH$49,'FD mesh'!$B$84:$BI$84,$E420:$BL420)+'FD inverse'!$A$49*$C421/Setup!$B$17+INDEX('FD inverse'!$A$49:$BH$49,1,'FD mesh'!$B$15+1)*Setup!$B$22</f>
        <v>0</v>
      </c>
      <c r="AZ421" s="0" t="n">
        <f aca="false">SUMPRODUCT('FD inverse'!$A$50:$BH$50,'FD mesh'!$B$84:$BI$84,$E420:$BL420)+'FD inverse'!$A$50*$C421/Setup!$B$17+INDEX('FD inverse'!$A$50:$BH$50,1,'FD mesh'!$B$15+1)*Setup!$B$22</f>
        <v>0</v>
      </c>
      <c r="BA421" s="0" t="n">
        <f aca="false">SUMPRODUCT('FD inverse'!$A$51:$BH$51,'FD mesh'!$B$84:$BI$84,$E420:$BL420)+'FD inverse'!$A$51*$C421/Setup!$B$17+INDEX('FD inverse'!$A$51:$BH$51,1,'FD mesh'!$B$15+1)*Setup!$B$22</f>
        <v>0</v>
      </c>
      <c r="BB421" s="0" t="n">
        <f aca="false">SUMPRODUCT('FD inverse'!$A$52:$BH$52,'FD mesh'!$B$84:$BI$84,$E420:$BL420)+'FD inverse'!$A$52*$C421/Setup!$B$17+INDEX('FD inverse'!$A$52:$BH$52,1,'FD mesh'!$B$15+1)*Setup!$B$22</f>
        <v>0</v>
      </c>
      <c r="BC421" s="0" t="n">
        <f aca="false">SUMPRODUCT('FD inverse'!$A$53:$BH$53,'FD mesh'!$B$84:$BI$84,$E420:$BL420)+'FD inverse'!$A$53*$C421/Setup!$B$17+INDEX('FD inverse'!$A$53:$BH$53,1,'FD mesh'!$B$15+1)*Setup!$B$22</f>
        <v>0</v>
      </c>
      <c r="BD421" s="0" t="n">
        <f aca="false">SUMPRODUCT('FD inverse'!$A$54:$BH$54,'FD mesh'!$B$84:$BI$84,$E420:$BL420)+'FD inverse'!$A$54*$C421/Setup!$B$17+INDEX('FD inverse'!$A$54:$BH$54,1,'FD mesh'!$B$15+1)*Setup!$B$22</f>
        <v>0</v>
      </c>
      <c r="BE421" s="0" t="n">
        <f aca="false">SUMPRODUCT('FD inverse'!$A$55:$BH$55,'FD mesh'!$B$84:$BI$84,$E420:$BL420)+'FD inverse'!$A$55*$C421/Setup!$B$17+INDEX('FD inverse'!$A$55:$BH$55,1,'FD mesh'!$B$15+1)*Setup!$B$22</f>
        <v>0</v>
      </c>
      <c r="BF421" s="0" t="n">
        <f aca="false">SUMPRODUCT('FD inverse'!$A$56:$BH$56,'FD mesh'!$B$84:$BI$84,$E420:$BL420)+'FD inverse'!$A$56*$C421/Setup!$B$17+INDEX('FD inverse'!$A$56:$BH$56,1,'FD mesh'!$B$15+1)*Setup!$B$22</f>
        <v>0</v>
      </c>
      <c r="BG421" s="0" t="n">
        <f aca="false">SUMPRODUCT('FD inverse'!$A$57:$BH$57,'FD mesh'!$B$84:$BI$84,$E420:$BL420)+'FD inverse'!$A$57*$C421/Setup!$B$17+INDEX('FD inverse'!$A$57:$BH$57,1,'FD mesh'!$B$15+1)*Setup!$B$22</f>
        <v>0</v>
      </c>
      <c r="BH421" s="0" t="n">
        <f aca="false">SUMPRODUCT('FD inverse'!$A$58:$BH$58,'FD mesh'!$B$84:$BI$84,$E420:$BL420)+'FD inverse'!$A$58*$C421/Setup!$B$17+INDEX('FD inverse'!$A$58:$BH$58,1,'FD mesh'!$B$15+1)*Setup!$B$22</f>
        <v>0</v>
      </c>
      <c r="BI421" s="0" t="n">
        <f aca="false">SUMPRODUCT('FD inverse'!$A$59:$BH$59,'FD mesh'!$B$84:$BI$84,$E420:$BL420)+'FD inverse'!$A$59*$C421/Setup!$B$17+INDEX('FD inverse'!$A$59:$BH$59,1,'FD mesh'!$B$15+1)*Setup!$B$22</f>
        <v>0</v>
      </c>
      <c r="BJ421" s="0" t="n">
        <f aca="false">SUMPRODUCT('FD inverse'!$A$60:$BH$60,'FD mesh'!$B$84:$BI$84,$E420:$BL420)+'FD inverse'!$A$60*$C421/Setup!$B$17+INDEX('FD inverse'!$A$60:$BH$60,1,'FD mesh'!$B$15+1)*Setup!$B$22</f>
        <v>0</v>
      </c>
      <c r="BK421" s="0" t="n">
        <f aca="false">SUMPRODUCT('FD inverse'!$A$61:$BH$61,'FD mesh'!$B$84:$BI$84,$E420:$BL420)+'FD inverse'!$A$61*$C421/Setup!$B$17+INDEX('FD inverse'!$A$61:$BH$61,1,'FD mesh'!$B$15+1)*Setup!$B$22</f>
        <v>0</v>
      </c>
      <c r="BL421" s="0" t="n">
        <f aca="false">SUMPRODUCT('FD inverse'!$A$62:$BH$62,'FD mesh'!$B$84:$BI$84,$E420:$BL420)+'FD inverse'!$A$62*$C421/Setup!$B$17+INDEX('FD inverse'!$A$62:$BH$62,1,'FD mesh'!$B$15+1)*Setup!$B$22</f>
        <v>0</v>
      </c>
    </row>
    <row r="422" customFormat="false" ht="15" hidden="false" customHeight="false" outlineLevel="0" collapsed="false">
      <c r="A422" s="0" t="n">
        <v>417</v>
      </c>
      <c r="B422" s="0" t="n">
        <f aca="false">A422*Setup!$B$11/3600</f>
        <v>34.75</v>
      </c>
      <c r="C422" s="0" t="n">
        <f aca="false">Setup!$B$7+Setup!$B$8*COS(2*PI()*(B422-Setup!$B$9)/24)</f>
        <v>24.7803612880645</v>
      </c>
      <c r="D422" s="0" t="n">
        <f aca="false">(C422-E422)/Setup!$B$17</f>
        <v>11.1214532005456</v>
      </c>
      <c r="E422" s="0" t="n">
        <f aca="false">SUMPRODUCT('FD inverse'!$A$3:$BH$3,'FD mesh'!$B$84:$BI$84,$E421:$BL421)+'FD inverse'!$A$3*$C422/Setup!$B$17+INDEX('FD inverse'!$A$3:$BH$3,1,'FD mesh'!$B$15+1)*Setup!$B$22</f>
        <v>23.3345723719936</v>
      </c>
      <c r="F422" s="0" t="n">
        <f aca="false">SUMPRODUCT('FD inverse'!$A$4:$BH$4,'FD mesh'!$B$84:$BI$84,$E421:$BL421)+'FD inverse'!$A$4*$C422/Setup!$B$17+INDEX('FD inverse'!$A$4:$BH$4,1,'FD mesh'!$B$15+1)*Setup!$B$22</f>
        <v>23.0156925690217</v>
      </c>
      <c r="G422" s="0" t="n">
        <f aca="false">SUMPRODUCT('FD inverse'!$A$5:$BH$5,'FD mesh'!$B$84:$BI$84,$E421:$BL421)+'FD inverse'!$A$5*$C422/Setup!$B$17+INDEX('FD inverse'!$A$5:$BH$5,1,'FD mesh'!$B$15+1)*Setup!$B$22</f>
        <v>22.7180685936933</v>
      </c>
      <c r="H422" s="0" t="n">
        <f aca="false">SUMPRODUCT('FD inverse'!$A$6:$BH$6,'FD mesh'!$B$84:$BI$84,$E421:$BL421)+'FD inverse'!$A$6*$C422/Setup!$B$17+INDEX('FD inverse'!$A$6:$BH$6,1,'FD mesh'!$B$15+1)*Setup!$B$22</f>
        <v>21.7487807401605</v>
      </c>
      <c r="I422" s="0" t="n">
        <f aca="false">SUMPRODUCT('FD inverse'!$A$7:$BH$7,'FD mesh'!$B$84:$BI$84,$E421:$BL421)+'FD inverse'!$A$7*$C422/Setup!$B$17+INDEX('FD inverse'!$A$7:$BH$7,1,'FD mesh'!$B$15+1)*Setup!$B$22</f>
        <v>21.6686886383931</v>
      </c>
      <c r="J422" s="0" t="n">
        <f aca="false">SUMPRODUCT('FD inverse'!$A$8:$BH$8,'FD mesh'!$B$84:$BI$84,$E421:$BL421)+'FD inverse'!$A$8*$C422/Setup!$B$17+INDEX('FD inverse'!$A$8:$BH$8,1,'FD mesh'!$B$15+1)*Setup!$B$22</f>
        <v>21.5988258254431</v>
      </c>
      <c r="K422" s="0" t="n">
        <f aca="false">SUMPRODUCT('FD inverse'!$A$9:$BH$9,'FD mesh'!$B$84:$BI$84,$E421:$BL421)+'FD inverse'!$A$9*$C422/Setup!$B$17+INDEX('FD inverse'!$A$9:$BH$9,1,'FD mesh'!$B$15+1)*Setup!$B$22</f>
        <v>21.5381595107954</v>
      </c>
      <c r="L422" s="0" t="n">
        <f aca="false">SUMPRODUCT('FD inverse'!$A$10:$BH$10,'FD mesh'!$B$84:$BI$84,$E421:$BL421)+'FD inverse'!$A$10*$C422/Setup!$B$17+INDEX('FD inverse'!$A$10:$BH$10,1,'FD mesh'!$B$15+1)*Setup!$B$22</f>
        <v>21.4857698526802</v>
      </c>
      <c r="M422" s="0" t="n">
        <f aca="false">SUMPRODUCT('FD inverse'!$A$11:$BH$11,'FD mesh'!$B$84:$BI$84,$E421:$BL421)+'FD inverse'!$A$11*$C422/Setup!$B$17+INDEX('FD inverse'!$A$11:$BH$11,1,'FD mesh'!$B$15+1)*Setup!$B$22</f>
        <v>21.4408528891938</v>
      </c>
      <c r="N422" s="0" t="n">
        <f aca="false">SUMPRODUCT('FD inverse'!$A$12:$BH$12,'FD mesh'!$B$84:$BI$84,$E421:$BL421)+'FD inverse'!$A$12*$C422/Setup!$B$17+INDEX('FD inverse'!$A$12:$BH$12,1,'FD mesh'!$B$15+1)*Setup!$B$22</f>
        <v>21.402722706526</v>
      </c>
      <c r="O422" s="0" t="n">
        <f aca="false">SUMPRODUCT('FD inverse'!$A$13:$BH$13,'FD mesh'!$B$84:$BI$84,$E421:$BL421)+'FD inverse'!$A$13*$C422/Setup!$B$17+INDEX('FD inverse'!$A$13:$BH$13,1,'FD mesh'!$B$15+1)*Setup!$B$22</f>
        <v>21.3708129884879</v>
      </c>
      <c r="P422" s="0" t="n">
        <f aca="false">SUMPRODUCT('FD inverse'!$A$14:$BH$14,'FD mesh'!$B$84:$BI$84,$E421:$BL421)+'FD inverse'!$A$14*$C422/Setup!$B$17+INDEX('FD inverse'!$A$14:$BH$14,1,'FD mesh'!$B$15+1)*Setup!$B$22</f>
        <v>21.3446780700928</v>
      </c>
      <c r="Q422" s="0" t="n">
        <f aca="false">SUMPRODUCT('FD inverse'!$A$15:$BH$15,'FD mesh'!$B$84:$BI$84,$E421:$BL421)+'FD inverse'!$A$15*$C422/Setup!$B$17+INDEX('FD inverse'!$A$15:$BH$15,1,'FD mesh'!$B$15+1)*Setup!$B$22</f>
        <v>21.3239935962513</v>
      </c>
      <c r="R422" s="0" t="n">
        <f aca="false">SUMPRODUCT('FD inverse'!$A$16:$BH$16,'FD mesh'!$B$84:$BI$84,$E421:$BL421)+'FD inverse'!$A$16*$C422/Setup!$B$17+INDEX('FD inverse'!$A$16:$BH$16,1,'FD mesh'!$B$15+1)*Setup!$B$22</f>
        <v>21.3085568647821</v>
      </c>
      <c r="S422" s="0" t="n">
        <f aca="false">SUMPRODUCT('FD inverse'!$A$17:$BH$17,'FD mesh'!$B$84:$BI$84,$E421:$BL421)+'FD inverse'!$A$17*$C422/Setup!$B$17+INDEX('FD inverse'!$A$17:$BH$17,1,'FD mesh'!$B$15+1)*Setup!$B$22</f>
        <v>20.8948661481295</v>
      </c>
      <c r="T422" s="0" t="n">
        <f aca="false">SUMPRODUCT('FD inverse'!$A$18:$BH$18,'FD mesh'!$B$84:$BI$84,$E421:$BL421)+'FD inverse'!$A$18*$C422/Setup!$B$17+INDEX('FD inverse'!$A$18:$BH$18,1,'FD mesh'!$B$15+1)*Setup!$B$22</f>
        <v>20.4834430685173</v>
      </c>
      <c r="U422" s="0" t="n">
        <f aca="false">SUMPRODUCT('FD inverse'!$A$19:$BH$19,'FD mesh'!$B$84:$BI$84,$E421:$BL421)+'FD inverse'!$A$19*$C422/Setup!$B$17+INDEX('FD inverse'!$A$19:$BH$19,1,'FD mesh'!$B$15+1)*Setup!$B$22</f>
        <v>20.0740062859607</v>
      </c>
      <c r="V422" s="0" t="n">
        <f aca="false">SUMPRODUCT('FD inverse'!$A$20:$BH$20,'FD mesh'!$B$84:$BI$84,$E421:$BL421)+'FD inverse'!$A$20*$C422/Setup!$B$17+INDEX('FD inverse'!$A$20:$BH$20,1,'FD mesh'!$B$15+1)*Setup!$B$22</f>
        <v>19.6663007578885</v>
      </c>
      <c r="W422" s="0" t="n">
        <f aca="false">SUMPRODUCT('FD inverse'!$A$21:$BH$21,'FD mesh'!$B$84:$BI$84,$E421:$BL421)+'FD inverse'!$A$21*$C422/Setup!$B$17+INDEX('FD inverse'!$A$21:$BH$21,1,'FD mesh'!$B$15+1)*Setup!$B$22</f>
        <v>19.2600957401336</v>
      </c>
      <c r="X422" s="0" t="n">
        <f aca="false">SUMPRODUCT('FD inverse'!$A$22:$BH$22,'FD mesh'!$B$84:$BI$84,$E421:$BL421)+'FD inverse'!$A$22*$C422/Setup!$B$17+INDEX('FD inverse'!$A$22:$BH$22,1,'FD mesh'!$B$15+1)*Setup!$B$22</f>
        <v>18.8551827827332</v>
      </c>
      <c r="Y422" s="0" t="n">
        <f aca="false">SUMPRODUCT('FD inverse'!$A$23:$BH$23,'FD mesh'!$B$84:$BI$84,$E421:$BL421)+'FD inverse'!$A$23*$C422/Setup!$B$17+INDEX('FD inverse'!$A$23:$BH$23,1,'FD mesh'!$B$15+1)*Setup!$B$22</f>
        <v>18.4513737251888</v>
      </c>
      <c r="Z422" s="0" t="n">
        <f aca="false">SUMPRODUCT('FD inverse'!$A$24:$BH$24,'FD mesh'!$B$84:$BI$84,$E421:$BL421)+'FD inverse'!$A$24*$C422/Setup!$B$17+INDEX('FD inverse'!$A$24:$BH$24,1,'FD mesh'!$B$15+1)*Setup!$B$22</f>
        <v>18.0484986948316</v>
      </c>
      <c r="AA422" s="0" t="n">
        <f aca="false">SUMPRODUCT('FD inverse'!$A$25:$BH$25,'FD mesh'!$B$84:$BI$84,$E421:$BL421)+'FD inverse'!$A$25*$C422/Setup!$B$17+INDEX('FD inverse'!$A$25:$BH$25,1,'FD mesh'!$B$15+1)*Setup!$B$22</f>
        <v>17.6464041110266</v>
      </c>
      <c r="AB422" s="0" t="n">
        <f aca="false">SUMPRODUCT('FD inverse'!$A$26:$BH$26,'FD mesh'!$B$84:$BI$84,$E421:$BL421)+'FD inverse'!$A$26*$C422/Setup!$B$17+INDEX('FD inverse'!$A$26:$BH$26,1,'FD mesh'!$B$15+1)*Setup!$B$22</f>
        <v>17.2449506971238</v>
      </c>
      <c r="AC422" s="0" t="n">
        <f aca="false">SUMPRODUCT('FD inverse'!$A$27:$BH$27,'FD mesh'!$B$84:$BI$84,$E421:$BL421)+'FD inverse'!$A$27*$C422/Setup!$B$17+INDEX('FD inverse'!$A$27:$BH$27,1,'FD mesh'!$B$15+1)*Setup!$B$22</f>
        <v>16.8440115013295</v>
      </c>
      <c r="AD422" s="0" t="n">
        <f aca="false">SUMPRODUCT('FD inverse'!$A$28:$BH$28,'FD mesh'!$B$84:$BI$84,$E421:$BL421)+'FD inverse'!$A$28*$C422/Setup!$B$17+INDEX('FD inverse'!$A$28:$BH$28,1,'FD mesh'!$B$15+1)*Setup!$B$22</f>
        <v>16.443469927026</v>
      </c>
      <c r="AE422" s="0" t="n">
        <f aca="false">SUMPRODUCT('FD inverse'!$A$29:$BH$29,'FD mesh'!$B$84:$BI$84,$E421:$BL421)+'FD inverse'!$A$29*$C422/Setup!$B$17+INDEX('FD inverse'!$A$29:$BH$29,1,'FD mesh'!$B$15+1)*Setup!$B$22</f>
        <v>16.0432177725131</v>
      </c>
      <c r="AF422" s="0" t="n">
        <f aca="false">SUMPRODUCT('FD inverse'!$A$30:$BH$30,'FD mesh'!$B$84:$BI$84,$E421:$BL421)+'FD inverse'!$A$30*$C422/Setup!$B$17+INDEX('FD inverse'!$A$30:$BH$30,1,'FD mesh'!$B$15+1)*Setup!$B$22</f>
        <v>15.6431532796727</v>
      </c>
      <c r="AG422" s="0" t="n">
        <f aca="false">SUMPRODUCT('FD inverse'!$A$31:$BH$31,'FD mesh'!$B$84:$BI$84,$E421:$BL421)+'FD inverse'!$A$31*$C422/Setup!$B$17+INDEX('FD inverse'!$A$31:$BH$31,1,'FD mesh'!$B$15+1)*Setup!$B$22</f>
        <v>15.2431791906836</v>
      </c>
      <c r="AH422" s="0" t="n">
        <f aca="false">SUMPRODUCT('FD inverse'!$A$32:$BH$32,'FD mesh'!$B$84:$BI$84,$E421:$BL421)+'FD inverse'!$A$32*$C422/Setup!$B$17+INDEX('FD inverse'!$A$32:$BH$32,1,'FD mesh'!$B$15+1)*Setup!$B$22</f>
        <v>15.2263169984124</v>
      </c>
      <c r="AI422" s="0" t="n">
        <f aca="false">SUMPRODUCT('FD inverse'!$A$33:$BH$33,'FD mesh'!$B$84:$BI$84,$E421:$BL421)+'FD inverse'!$A$33*$C422/Setup!$B$17+INDEX('FD inverse'!$A$33:$BH$33,1,'FD mesh'!$B$15+1)*Setup!$B$22</f>
        <v>15.2094415202892</v>
      </c>
      <c r="AJ422" s="0" t="n">
        <f aca="false">SUMPRODUCT('FD inverse'!$A$34:$BH$34,'FD mesh'!$B$84:$BI$84,$E421:$BL421)+'FD inverse'!$A$34*$C422/Setup!$B$17+INDEX('FD inverse'!$A$34:$BH$34,1,'FD mesh'!$B$15+1)*Setup!$B$22</f>
        <v>15.1925484928242</v>
      </c>
      <c r="AK422" s="0" t="n">
        <f aca="false">SUMPRODUCT('FD inverse'!$A$35:$BH$35,'FD mesh'!$B$84:$BI$84,$E421:$BL421)+'FD inverse'!$A$35*$C422/Setup!$B$17+INDEX('FD inverse'!$A$35:$BH$35,1,'FD mesh'!$B$15+1)*Setup!$B$22</f>
        <v>15.1756350848292</v>
      </c>
      <c r="AL422" s="0" t="n">
        <f aca="false">SUMPRODUCT('FD inverse'!$A$36:$BH$36,'FD mesh'!$B$84:$BI$84,$E421:$BL421)+'FD inverse'!$A$36*$C422/Setup!$B$17+INDEX('FD inverse'!$A$36:$BH$36,1,'FD mesh'!$B$15+1)*Setup!$B$22</f>
        <v>15.1586997063294</v>
      </c>
      <c r="AM422" s="0" t="n">
        <f aca="false">SUMPRODUCT('FD inverse'!$A$37:$BH$37,'FD mesh'!$B$84:$BI$84,$E421:$BL421)+'FD inverse'!$A$37*$C422/Setup!$B$17+INDEX('FD inverse'!$A$37:$BH$37,1,'FD mesh'!$B$15+1)*Setup!$B$22</f>
        <v>15.1417418358429</v>
      </c>
      <c r="AN422" s="0" t="n">
        <f aca="false">SUMPRODUCT('FD inverse'!$A$38:$BH$38,'FD mesh'!$B$84:$BI$84,$E421:$BL421)+'FD inverse'!$A$38*$C422/Setup!$B$17+INDEX('FD inverse'!$A$38:$BH$38,1,'FD mesh'!$B$15+1)*Setup!$B$22</f>
        <v>15.1247618649321</v>
      </c>
      <c r="AO422" s="0" t="n">
        <f aca="false">SUMPRODUCT('FD inverse'!$A$39:$BH$39,'FD mesh'!$B$84:$BI$84,$E421:$BL421)+'FD inverse'!$A$39*$C422/Setup!$B$17+INDEX('FD inverse'!$A$39:$BH$39,1,'FD mesh'!$B$15+1)*Setup!$B$22</f>
        <v>15.1077609587684</v>
      </c>
      <c r="AP422" s="0" t="n">
        <f aca="false">SUMPRODUCT('FD inverse'!$A$40:$BH$40,'FD mesh'!$B$84:$BI$84,$E421:$BL421)+'FD inverse'!$A$40*$C422/Setup!$B$17+INDEX('FD inverse'!$A$40:$BH$40,1,'FD mesh'!$B$15+1)*Setup!$B$22</f>
        <v>15.0907409313091</v>
      </c>
      <c r="AQ422" s="0" t="n">
        <f aca="false">SUMPRODUCT('FD inverse'!$A$41:$BH$41,'FD mesh'!$B$84:$BI$84,$E421:$BL421)+'FD inverse'!$A$41*$C422/Setup!$B$17+INDEX('FD inverse'!$A$41:$BH$41,1,'FD mesh'!$B$15+1)*Setup!$B$22</f>
        <v>15.0737041335686</v>
      </c>
      <c r="AR422" s="0" t="n">
        <f aca="false">SUMPRODUCT('FD inverse'!$A$42:$BH$42,'FD mesh'!$B$84:$BI$84,$E421:$BL421)+'FD inverse'!$A$42*$C422/Setup!$B$17+INDEX('FD inverse'!$A$42:$BH$42,1,'FD mesh'!$B$15+1)*Setup!$B$22</f>
        <v>15.0566533533621</v>
      </c>
      <c r="AS422" s="0" t="n">
        <f aca="false">SUMPRODUCT('FD inverse'!$A$43:$BH$43,'FD mesh'!$B$84:$BI$84,$E421:$BL421)+'FD inverse'!$A$43*$C422/Setup!$B$17+INDEX('FD inverse'!$A$43:$BH$43,1,'FD mesh'!$B$15+1)*Setup!$B$22</f>
        <v>0</v>
      </c>
      <c r="AT422" s="0" t="n">
        <f aca="false">SUMPRODUCT('FD inverse'!$A$44:$BH$44,'FD mesh'!$B$84:$BI$84,$E421:$BL421)+'FD inverse'!$A$44*$C422/Setup!$B$17+INDEX('FD inverse'!$A$44:$BH$44,1,'FD mesh'!$B$15+1)*Setup!$B$22</f>
        <v>0</v>
      </c>
      <c r="AU422" s="0" t="n">
        <f aca="false">SUMPRODUCT('FD inverse'!$A$45:$BH$45,'FD mesh'!$B$84:$BI$84,$E421:$BL421)+'FD inverse'!$A$45*$C422/Setup!$B$17+INDEX('FD inverse'!$A$45:$BH$45,1,'FD mesh'!$B$15+1)*Setup!$B$22</f>
        <v>0</v>
      </c>
      <c r="AV422" s="0" t="n">
        <f aca="false">SUMPRODUCT('FD inverse'!$A$46:$BH$46,'FD mesh'!$B$84:$BI$84,$E421:$BL421)+'FD inverse'!$A$46*$C422/Setup!$B$17+INDEX('FD inverse'!$A$46:$BH$46,1,'FD mesh'!$B$15+1)*Setup!$B$22</f>
        <v>0</v>
      </c>
      <c r="AW422" s="0" t="n">
        <f aca="false">SUMPRODUCT('FD inverse'!$A$47:$BH$47,'FD mesh'!$B$84:$BI$84,$E421:$BL421)+'FD inverse'!$A$47*$C422/Setup!$B$17+INDEX('FD inverse'!$A$47:$BH$47,1,'FD mesh'!$B$15+1)*Setup!$B$22</f>
        <v>0</v>
      </c>
      <c r="AX422" s="0" t="n">
        <f aca="false">SUMPRODUCT('FD inverse'!$A$48:$BH$48,'FD mesh'!$B$84:$BI$84,$E421:$BL421)+'FD inverse'!$A$48*$C422/Setup!$B$17+INDEX('FD inverse'!$A$48:$BH$48,1,'FD mesh'!$B$15+1)*Setup!$B$22</f>
        <v>0</v>
      </c>
      <c r="AY422" s="0" t="n">
        <f aca="false">SUMPRODUCT('FD inverse'!$A$49:$BH$49,'FD mesh'!$B$84:$BI$84,$E421:$BL421)+'FD inverse'!$A$49*$C422/Setup!$B$17+INDEX('FD inverse'!$A$49:$BH$49,1,'FD mesh'!$B$15+1)*Setup!$B$22</f>
        <v>0</v>
      </c>
      <c r="AZ422" s="0" t="n">
        <f aca="false">SUMPRODUCT('FD inverse'!$A$50:$BH$50,'FD mesh'!$B$84:$BI$84,$E421:$BL421)+'FD inverse'!$A$50*$C422/Setup!$B$17+INDEX('FD inverse'!$A$50:$BH$50,1,'FD mesh'!$B$15+1)*Setup!$B$22</f>
        <v>0</v>
      </c>
      <c r="BA422" s="0" t="n">
        <f aca="false">SUMPRODUCT('FD inverse'!$A$51:$BH$51,'FD mesh'!$B$84:$BI$84,$E421:$BL421)+'FD inverse'!$A$51*$C422/Setup!$B$17+INDEX('FD inverse'!$A$51:$BH$51,1,'FD mesh'!$B$15+1)*Setup!$B$22</f>
        <v>0</v>
      </c>
      <c r="BB422" s="0" t="n">
        <f aca="false">SUMPRODUCT('FD inverse'!$A$52:$BH$52,'FD mesh'!$B$84:$BI$84,$E421:$BL421)+'FD inverse'!$A$52*$C422/Setup!$B$17+INDEX('FD inverse'!$A$52:$BH$52,1,'FD mesh'!$B$15+1)*Setup!$B$22</f>
        <v>0</v>
      </c>
      <c r="BC422" s="0" t="n">
        <f aca="false">SUMPRODUCT('FD inverse'!$A$53:$BH$53,'FD mesh'!$B$84:$BI$84,$E421:$BL421)+'FD inverse'!$A$53*$C422/Setup!$B$17+INDEX('FD inverse'!$A$53:$BH$53,1,'FD mesh'!$B$15+1)*Setup!$B$22</f>
        <v>0</v>
      </c>
      <c r="BD422" s="0" t="n">
        <f aca="false">SUMPRODUCT('FD inverse'!$A$54:$BH$54,'FD mesh'!$B$84:$BI$84,$E421:$BL421)+'FD inverse'!$A$54*$C422/Setup!$B$17+INDEX('FD inverse'!$A$54:$BH$54,1,'FD mesh'!$B$15+1)*Setup!$B$22</f>
        <v>0</v>
      </c>
      <c r="BE422" s="0" t="n">
        <f aca="false">SUMPRODUCT('FD inverse'!$A$55:$BH$55,'FD mesh'!$B$84:$BI$84,$E421:$BL421)+'FD inverse'!$A$55*$C422/Setup!$B$17+INDEX('FD inverse'!$A$55:$BH$55,1,'FD mesh'!$B$15+1)*Setup!$B$22</f>
        <v>0</v>
      </c>
      <c r="BF422" s="0" t="n">
        <f aca="false">SUMPRODUCT('FD inverse'!$A$56:$BH$56,'FD mesh'!$B$84:$BI$84,$E421:$BL421)+'FD inverse'!$A$56*$C422/Setup!$B$17+INDEX('FD inverse'!$A$56:$BH$56,1,'FD mesh'!$B$15+1)*Setup!$B$22</f>
        <v>0</v>
      </c>
      <c r="BG422" s="0" t="n">
        <f aca="false">SUMPRODUCT('FD inverse'!$A$57:$BH$57,'FD mesh'!$B$84:$BI$84,$E421:$BL421)+'FD inverse'!$A$57*$C422/Setup!$B$17+INDEX('FD inverse'!$A$57:$BH$57,1,'FD mesh'!$B$15+1)*Setup!$B$22</f>
        <v>0</v>
      </c>
      <c r="BH422" s="0" t="n">
        <f aca="false">SUMPRODUCT('FD inverse'!$A$58:$BH$58,'FD mesh'!$B$84:$BI$84,$E421:$BL421)+'FD inverse'!$A$58*$C422/Setup!$B$17+INDEX('FD inverse'!$A$58:$BH$58,1,'FD mesh'!$B$15+1)*Setup!$B$22</f>
        <v>0</v>
      </c>
      <c r="BI422" s="0" t="n">
        <f aca="false">SUMPRODUCT('FD inverse'!$A$59:$BH$59,'FD mesh'!$B$84:$BI$84,$E421:$BL421)+'FD inverse'!$A$59*$C422/Setup!$B$17+INDEX('FD inverse'!$A$59:$BH$59,1,'FD mesh'!$B$15+1)*Setup!$B$22</f>
        <v>0</v>
      </c>
      <c r="BJ422" s="0" t="n">
        <f aca="false">SUMPRODUCT('FD inverse'!$A$60:$BH$60,'FD mesh'!$B$84:$BI$84,$E421:$BL421)+'FD inverse'!$A$60*$C422/Setup!$B$17+INDEX('FD inverse'!$A$60:$BH$60,1,'FD mesh'!$B$15+1)*Setup!$B$22</f>
        <v>0</v>
      </c>
      <c r="BK422" s="0" t="n">
        <f aca="false">SUMPRODUCT('FD inverse'!$A$61:$BH$61,'FD mesh'!$B$84:$BI$84,$E421:$BL421)+'FD inverse'!$A$61*$C422/Setup!$B$17+INDEX('FD inverse'!$A$61:$BH$61,1,'FD mesh'!$B$15+1)*Setup!$B$22</f>
        <v>0</v>
      </c>
      <c r="BL422" s="0" t="n">
        <f aca="false">SUMPRODUCT('FD inverse'!$A$62:$BH$62,'FD mesh'!$B$84:$BI$84,$E421:$BL421)+'FD inverse'!$A$62*$C422/Setup!$B$17+INDEX('FD inverse'!$A$62:$BH$62,1,'FD mesh'!$B$15+1)*Setup!$B$22</f>
        <v>0</v>
      </c>
    </row>
    <row r="423" customFormat="false" ht="15" hidden="false" customHeight="false" outlineLevel="0" collapsed="false">
      <c r="A423" s="0" t="n">
        <v>418</v>
      </c>
      <c r="B423" s="0" t="n">
        <f aca="false">A423*Setup!$B$11/3600</f>
        <v>34.8333333333333</v>
      </c>
      <c r="C423" s="0" t="n">
        <f aca="false">Setup!$B$7+Setup!$B$8*COS(2*PI()*(B423-Setup!$B$9)/24)</f>
        <v>24.8657584557524</v>
      </c>
      <c r="D423" s="0" t="n">
        <f aca="false">(C423-E423)/Setup!$B$17</f>
        <v>11.3491675518025</v>
      </c>
      <c r="E423" s="0" t="n">
        <f aca="false">SUMPRODUCT('FD inverse'!$A$3:$BH$3,'FD mesh'!$B$84:$BI$84,$E422:$BL422)+'FD inverse'!$A$3*$C423/Setup!$B$17+INDEX('FD inverse'!$A$3:$BH$3,1,'FD mesh'!$B$15+1)*Setup!$B$22</f>
        <v>23.3903666740181</v>
      </c>
      <c r="F423" s="0" t="n">
        <f aca="false">SUMPRODUCT('FD inverse'!$A$4:$BH$4,'FD mesh'!$B$84:$BI$84,$E422:$BL422)+'FD inverse'!$A$4*$C423/Setup!$B$17+INDEX('FD inverse'!$A$4:$BH$4,1,'FD mesh'!$B$15+1)*Setup!$B$22</f>
        <v>23.0647019686746</v>
      </c>
      <c r="G423" s="0" t="n">
        <f aca="false">SUMPRODUCT('FD inverse'!$A$5:$BH$5,'FD mesh'!$B$84:$BI$84,$E422:$BL422)+'FD inverse'!$A$5*$C423/Setup!$B$17+INDEX('FD inverse'!$A$5:$BH$5,1,'FD mesh'!$B$15+1)*Setup!$B$22</f>
        <v>22.7603087041527</v>
      </c>
      <c r="H423" s="0" t="n">
        <f aca="false">SUMPRODUCT('FD inverse'!$A$6:$BH$6,'FD mesh'!$B$84:$BI$84,$E422:$BL422)+'FD inverse'!$A$6*$C423/Setup!$B$17+INDEX('FD inverse'!$A$6:$BH$6,1,'FD mesh'!$B$15+1)*Setup!$B$22</f>
        <v>21.7683474159024</v>
      </c>
      <c r="I423" s="0" t="n">
        <f aca="false">SUMPRODUCT('FD inverse'!$A$7:$BH$7,'FD mesh'!$B$84:$BI$84,$E422:$BL422)+'FD inverse'!$A$7*$C423/Setup!$B$17+INDEX('FD inverse'!$A$7:$BH$7,1,'FD mesh'!$B$15+1)*Setup!$B$22</f>
        <v>21.6863351118513</v>
      </c>
      <c r="J423" s="0" t="n">
        <f aca="false">SUMPRODUCT('FD inverse'!$A$8:$BH$8,'FD mesh'!$B$84:$BI$84,$E422:$BL422)+'FD inverse'!$A$8*$C423/Setup!$B$17+INDEX('FD inverse'!$A$8:$BH$8,1,'FD mesh'!$B$15+1)*Setup!$B$22</f>
        <v>21.6147337065957</v>
      </c>
      <c r="K423" s="0" t="n">
        <f aca="false">SUMPRODUCT('FD inverse'!$A$9:$BH$9,'FD mesh'!$B$84:$BI$84,$E422:$BL422)+'FD inverse'!$A$9*$C423/Setup!$B$17+INDEX('FD inverse'!$A$9:$BH$9,1,'FD mesh'!$B$15+1)*Setup!$B$22</f>
        <v>21.552517481961</v>
      </c>
      <c r="L423" s="0" t="n">
        <f aca="false">SUMPRODUCT('FD inverse'!$A$10:$BH$10,'FD mesh'!$B$84:$BI$84,$E422:$BL422)+'FD inverse'!$A$10*$C423/Setup!$B$17+INDEX('FD inverse'!$A$10:$BH$10,1,'FD mesh'!$B$15+1)*Setup!$B$22</f>
        <v>21.4987720367751</v>
      </c>
      <c r="M423" s="0" t="n">
        <f aca="false">SUMPRODUCT('FD inverse'!$A$11:$BH$11,'FD mesh'!$B$84:$BI$84,$E422:$BL422)+'FD inverse'!$A$11*$C423/Setup!$B$17+INDEX('FD inverse'!$A$11:$BH$11,1,'FD mesh'!$B$15+1)*Setup!$B$22</f>
        <v>21.45269749666</v>
      </c>
      <c r="N423" s="0" t="n">
        <f aca="false">SUMPRODUCT('FD inverse'!$A$12:$BH$12,'FD mesh'!$B$84:$BI$84,$E422:$BL422)+'FD inverse'!$A$12*$C423/Setup!$B$17+INDEX('FD inverse'!$A$12:$BH$12,1,'FD mesh'!$B$15+1)*Setup!$B$22</f>
        <v>21.4136109255515</v>
      </c>
      <c r="O423" s="0" t="n">
        <f aca="false">SUMPRODUCT('FD inverse'!$A$13:$BH$13,'FD mesh'!$B$84:$BI$84,$E422:$BL422)+'FD inverse'!$A$13*$C423/Setup!$B$17+INDEX('FD inverse'!$A$13:$BH$13,1,'FD mesh'!$B$15+1)*Setup!$B$22</f>
        <v>21.3809480824817</v>
      </c>
      <c r="P423" s="0" t="n">
        <f aca="false">SUMPRODUCT('FD inverse'!$A$14:$BH$14,'FD mesh'!$B$84:$BI$84,$E422:$BL422)+'FD inverse'!$A$14*$C423/Setup!$B$17+INDEX('FD inverse'!$A$14:$BH$14,1,'FD mesh'!$B$15+1)*Setup!$B$22</f>
        <v>21.3542646458979</v>
      </c>
      <c r="Q423" s="0" t="n">
        <f aca="false">SUMPRODUCT('FD inverse'!$A$15:$BH$15,'FD mesh'!$B$84:$BI$84,$E422:$BL422)+'FD inverse'!$A$15*$C423/Setup!$B$17+INDEX('FD inverse'!$A$15:$BH$15,1,'FD mesh'!$B$15+1)*Setup!$B$22</f>
        <v>21.3332370062494</v>
      </c>
      <c r="R423" s="0" t="n">
        <f aca="false">SUMPRODUCT('FD inverse'!$A$16:$BH$16,'FD mesh'!$B$84:$BI$84,$E422:$BL422)+'FD inverse'!$A$16*$C423/Setup!$B$17+INDEX('FD inverse'!$A$16:$BH$16,1,'FD mesh'!$B$15+1)*Setup!$B$22</f>
        <v>21.3176627058328</v>
      </c>
      <c r="S423" s="0" t="n">
        <f aca="false">SUMPRODUCT('FD inverse'!$A$17:$BH$17,'FD mesh'!$B$84:$BI$84,$E422:$BL422)+'FD inverse'!$A$17*$C423/Setup!$B$17+INDEX('FD inverse'!$A$17:$BH$17,1,'FD mesh'!$B$15+1)*Setup!$B$22</f>
        <v>20.9028974475717</v>
      </c>
      <c r="T423" s="0" t="n">
        <f aca="false">SUMPRODUCT('FD inverse'!$A$18:$BH$18,'FD mesh'!$B$84:$BI$84,$E422:$BL422)+'FD inverse'!$A$18*$C423/Setup!$B$17+INDEX('FD inverse'!$A$18:$BH$18,1,'FD mesh'!$B$15+1)*Setup!$B$22</f>
        <v>20.4904956860035</v>
      </c>
      <c r="U423" s="0" t="n">
        <f aca="false">SUMPRODUCT('FD inverse'!$A$19:$BH$19,'FD mesh'!$B$84:$BI$84,$E422:$BL422)+'FD inverse'!$A$19*$C423/Setup!$B$17+INDEX('FD inverse'!$A$19:$BH$19,1,'FD mesh'!$B$15+1)*Setup!$B$22</f>
        <v>20.0801694090099</v>
      </c>
      <c r="V423" s="0" t="n">
        <f aca="false">SUMPRODUCT('FD inverse'!$A$20:$BH$20,'FD mesh'!$B$84:$BI$84,$E422:$BL422)+'FD inverse'!$A$20*$C423/Setup!$B$17+INDEX('FD inverse'!$A$20:$BH$20,1,'FD mesh'!$B$15+1)*Setup!$B$22</f>
        <v>19.671656851085</v>
      </c>
      <c r="W423" s="0" t="n">
        <f aca="false">SUMPRODUCT('FD inverse'!$A$21:$BH$21,'FD mesh'!$B$84:$BI$84,$E422:$BL422)+'FD inverse'!$A$21*$C423/Setup!$B$17+INDEX('FD inverse'!$A$21:$BH$21,1,'FD mesh'!$B$15+1)*Setup!$B$22</f>
        <v>19.2647205148723</v>
      </c>
      <c r="X423" s="0" t="n">
        <f aca="false">SUMPRODUCT('FD inverse'!$A$22:$BH$22,'FD mesh'!$B$84:$BI$84,$E422:$BL422)+'FD inverse'!$A$22*$C423/Setup!$B$17+INDEX('FD inverse'!$A$22:$BH$22,1,'FD mesh'!$B$15+1)*Setup!$B$22</f>
        <v>18.8591451837969</v>
      </c>
      <c r="Y423" s="0" t="n">
        <f aca="false">SUMPRODUCT('FD inverse'!$A$23:$BH$23,'FD mesh'!$B$84:$BI$84,$E422:$BL422)+'FD inverse'!$A$23*$C423/Setup!$B$17+INDEX('FD inverse'!$A$23:$BH$23,1,'FD mesh'!$B$15+1)*Setup!$B$22</f>
        <v>18.4547359307488</v>
      </c>
      <c r="Z423" s="0" t="n">
        <f aca="false">SUMPRODUCT('FD inverse'!$A$24:$BH$24,'FD mesh'!$B$84:$BI$84,$E422:$BL422)+'FD inverse'!$A$24*$C423/Setup!$B$17+INDEX('FD inverse'!$A$24:$BH$24,1,'FD mesh'!$B$15+1)*Setup!$B$22</f>
        <v>18.0513161267655</v>
      </c>
      <c r="AA423" s="0" t="n">
        <f aca="false">SUMPRODUCT('FD inverse'!$A$25:$BH$25,'FD mesh'!$B$84:$BI$84,$E422:$BL422)+'FD inverse'!$A$25*$C423/Setup!$B$17+INDEX('FD inverse'!$A$25:$BH$25,1,'FD mesh'!$B$15+1)*Setup!$B$22</f>
        <v>17.6487254527514</v>
      </c>
      <c r="AB423" s="0" t="n">
        <f aca="false">SUMPRODUCT('FD inverse'!$A$26:$BH$26,'FD mesh'!$B$84:$BI$84,$E422:$BL422)+'FD inverse'!$A$26*$C423/Setup!$B$17+INDEX('FD inverse'!$A$26:$BH$26,1,'FD mesh'!$B$15+1)*Setup!$B$22</f>
        <v>17.2468179164449</v>
      </c>
      <c r="AC423" s="0" t="n">
        <f aca="false">SUMPRODUCT('FD inverse'!$A$27:$BH$27,'FD mesh'!$B$84:$BI$84,$E422:$BL422)+'FD inverse'!$A$27*$C423/Setup!$B$17+INDEX('FD inverse'!$A$27:$BH$27,1,'FD mesh'!$B$15+1)*Setup!$B$22</f>
        <v>16.84545987611</v>
      </c>
      <c r="AD423" s="0" t="n">
        <f aca="false">SUMPRODUCT('FD inverse'!$A$28:$BH$28,'FD mesh'!$B$84:$BI$84,$E422:$BL422)+'FD inverse'!$A$28*$C423/Setup!$B$17+INDEX('FD inverse'!$A$28:$BH$28,1,'FD mesh'!$B$15+1)*Setup!$B$22</f>
        <v>16.444528071782</v>
      </c>
      <c r="AE423" s="0" t="n">
        <f aca="false">SUMPRODUCT('FD inverse'!$A$29:$BH$29,'FD mesh'!$B$84:$BI$84,$E422:$BL422)+'FD inverse'!$A$29*$C423/Setup!$B$17+INDEX('FD inverse'!$A$29:$BH$29,1,'FD mesh'!$B$15+1)*Setup!$B$22</f>
        <v>16.0439076643393</v>
      </c>
      <c r="AF423" s="0" t="n">
        <f aca="false">SUMPRODUCT('FD inverse'!$A$30:$BH$30,'FD mesh'!$B$84:$BI$84,$E422:$BL422)+'FD inverse'!$A$30*$C423/Setup!$B$17+INDEX('FD inverse'!$A$30:$BH$30,1,'FD mesh'!$B$15+1)*Setup!$B$22</f>
        <v>15.6434902822055</v>
      </c>
      <c r="AG423" s="0" t="n">
        <f aca="false">SUMPRODUCT('FD inverse'!$A$31:$BH$31,'FD mesh'!$B$84:$BI$84,$E422:$BL422)+'FD inverse'!$A$31*$C423/Setup!$B$17+INDEX('FD inverse'!$A$31:$BH$31,1,'FD mesh'!$B$15+1)*Setup!$B$22</f>
        <v>15.2431720751028</v>
      </c>
      <c r="AH423" s="0" t="n">
        <f aca="false">SUMPRODUCT('FD inverse'!$A$32:$BH$32,'FD mesh'!$B$84:$BI$84,$E422:$BL422)+'FD inverse'!$A$32*$C423/Setup!$B$17+INDEX('FD inverse'!$A$32:$BH$32,1,'FD mesh'!$B$15+1)*Setup!$B$22</f>
        <v>15.2262973137701</v>
      </c>
      <c r="AI423" s="0" t="n">
        <f aca="false">SUMPRODUCT('FD inverse'!$A$33:$BH$33,'FD mesh'!$B$84:$BI$84,$E422:$BL422)+'FD inverse'!$A$33*$C423/Setup!$B$17+INDEX('FD inverse'!$A$33:$BH$33,1,'FD mesh'!$B$15+1)*Setup!$B$22</f>
        <v>15.2094125876182</v>
      </c>
      <c r="AJ423" s="0" t="n">
        <f aca="false">SUMPRODUCT('FD inverse'!$A$34:$BH$34,'FD mesh'!$B$84:$BI$84,$E422:$BL422)+'FD inverse'!$A$34*$C423/Setup!$B$17+INDEX('FD inverse'!$A$34:$BH$34,1,'FD mesh'!$B$15+1)*Setup!$B$22</f>
        <v>15.1925132150818</v>
      </c>
      <c r="AK423" s="0" t="n">
        <f aca="false">SUMPRODUCT('FD inverse'!$A$35:$BH$35,'FD mesh'!$B$84:$BI$84,$E422:$BL422)+'FD inverse'!$A$35*$C423/Setup!$B$17+INDEX('FD inverse'!$A$35:$BH$35,1,'FD mesh'!$B$15+1)*Setup!$B$22</f>
        <v>15.1755959841397</v>
      </c>
      <c r="AL423" s="0" t="n">
        <f aca="false">SUMPRODUCT('FD inverse'!$A$36:$BH$36,'FD mesh'!$B$84:$BI$84,$E422:$BL422)+'FD inverse'!$A$36*$C423/Setup!$B$17+INDEX('FD inverse'!$A$36:$BH$36,1,'FD mesh'!$B$15+1)*Setup!$B$22</f>
        <v>15.1586589595279</v>
      </c>
      <c r="AM423" s="0" t="n">
        <f aca="false">SUMPRODUCT('FD inverse'!$A$37:$BH$37,'FD mesh'!$B$84:$BI$84,$E422:$BL422)+'FD inverse'!$A$37*$C423/Setup!$B$17+INDEX('FD inverse'!$A$37:$BH$37,1,'FD mesh'!$B$15+1)*Setup!$B$22</f>
        <v>15.1417013079468</v>
      </c>
      <c r="AN423" s="0" t="n">
        <f aca="false">SUMPRODUCT('FD inverse'!$A$38:$BH$38,'FD mesh'!$B$84:$BI$84,$E422:$BL422)+'FD inverse'!$A$38*$C423/Setup!$B$17+INDEX('FD inverse'!$A$38:$BH$38,1,'FD mesh'!$B$15+1)*Setup!$B$22</f>
        <v>15.1247231402112</v>
      </c>
      <c r="AO423" s="0" t="n">
        <f aca="false">SUMPRODUCT('FD inverse'!$A$39:$BH$39,'FD mesh'!$B$84:$BI$84,$E422:$BL422)+'FD inverse'!$A$39*$C423/Setup!$B$17+INDEX('FD inverse'!$A$39:$BH$39,1,'FD mesh'!$B$15+1)*Setup!$B$22</f>
        <v>15.1077253691299</v>
      </c>
      <c r="AP423" s="0" t="n">
        <f aca="false">SUMPRODUCT('FD inverse'!$A$40:$BH$40,'FD mesh'!$B$84:$BI$84,$E422:$BL422)+'FD inverse'!$A$40*$C423/Setup!$B$17+INDEX('FD inverse'!$A$40:$BH$40,1,'FD mesh'!$B$15+1)*Setup!$B$22</f>
        <v>15.0907095817539</v>
      </c>
      <c r="AQ423" s="0" t="n">
        <f aca="false">SUMPRODUCT('FD inverse'!$A$41:$BH$41,'FD mesh'!$B$84:$BI$84,$E422:$BL422)+'FD inverse'!$A$41*$C423/Setup!$B$17+INDEX('FD inverse'!$A$41:$BH$41,1,'FD mesh'!$B$15+1)*Setup!$B$22</f>
        <v>15.0736779245111</v>
      </c>
      <c r="AR423" s="0" t="n">
        <f aca="false">SUMPRODUCT('FD inverse'!$A$42:$BH$42,'FD mesh'!$B$84:$BI$84,$E422:$BL422)+'FD inverse'!$A$42*$C423/Setup!$B$17+INDEX('FD inverse'!$A$42:$BH$42,1,'FD mesh'!$B$15+1)*Setup!$B$22</f>
        <v>15.0566329996397</v>
      </c>
      <c r="AS423" s="0" t="n">
        <f aca="false">SUMPRODUCT('FD inverse'!$A$43:$BH$43,'FD mesh'!$B$84:$BI$84,$E422:$BL422)+'FD inverse'!$A$43*$C423/Setup!$B$17+INDEX('FD inverse'!$A$43:$BH$43,1,'FD mesh'!$B$15+1)*Setup!$B$22</f>
        <v>0</v>
      </c>
      <c r="AT423" s="0" t="n">
        <f aca="false">SUMPRODUCT('FD inverse'!$A$44:$BH$44,'FD mesh'!$B$84:$BI$84,$E422:$BL422)+'FD inverse'!$A$44*$C423/Setup!$B$17+INDEX('FD inverse'!$A$44:$BH$44,1,'FD mesh'!$B$15+1)*Setup!$B$22</f>
        <v>0</v>
      </c>
      <c r="AU423" s="0" t="n">
        <f aca="false">SUMPRODUCT('FD inverse'!$A$45:$BH$45,'FD mesh'!$B$84:$BI$84,$E422:$BL422)+'FD inverse'!$A$45*$C423/Setup!$B$17+INDEX('FD inverse'!$A$45:$BH$45,1,'FD mesh'!$B$15+1)*Setup!$B$22</f>
        <v>0</v>
      </c>
      <c r="AV423" s="0" t="n">
        <f aca="false">SUMPRODUCT('FD inverse'!$A$46:$BH$46,'FD mesh'!$B$84:$BI$84,$E422:$BL422)+'FD inverse'!$A$46*$C423/Setup!$B$17+INDEX('FD inverse'!$A$46:$BH$46,1,'FD mesh'!$B$15+1)*Setup!$B$22</f>
        <v>0</v>
      </c>
      <c r="AW423" s="0" t="n">
        <f aca="false">SUMPRODUCT('FD inverse'!$A$47:$BH$47,'FD mesh'!$B$84:$BI$84,$E422:$BL422)+'FD inverse'!$A$47*$C423/Setup!$B$17+INDEX('FD inverse'!$A$47:$BH$47,1,'FD mesh'!$B$15+1)*Setup!$B$22</f>
        <v>0</v>
      </c>
      <c r="AX423" s="0" t="n">
        <f aca="false">SUMPRODUCT('FD inverse'!$A$48:$BH$48,'FD mesh'!$B$84:$BI$84,$E422:$BL422)+'FD inverse'!$A$48*$C423/Setup!$B$17+INDEX('FD inverse'!$A$48:$BH$48,1,'FD mesh'!$B$15+1)*Setup!$B$22</f>
        <v>0</v>
      </c>
      <c r="AY423" s="0" t="n">
        <f aca="false">SUMPRODUCT('FD inverse'!$A$49:$BH$49,'FD mesh'!$B$84:$BI$84,$E422:$BL422)+'FD inverse'!$A$49*$C423/Setup!$B$17+INDEX('FD inverse'!$A$49:$BH$49,1,'FD mesh'!$B$15+1)*Setup!$B$22</f>
        <v>0</v>
      </c>
      <c r="AZ423" s="0" t="n">
        <f aca="false">SUMPRODUCT('FD inverse'!$A$50:$BH$50,'FD mesh'!$B$84:$BI$84,$E422:$BL422)+'FD inverse'!$A$50*$C423/Setup!$B$17+INDEX('FD inverse'!$A$50:$BH$50,1,'FD mesh'!$B$15+1)*Setup!$B$22</f>
        <v>0</v>
      </c>
      <c r="BA423" s="0" t="n">
        <f aca="false">SUMPRODUCT('FD inverse'!$A$51:$BH$51,'FD mesh'!$B$84:$BI$84,$E422:$BL422)+'FD inverse'!$A$51*$C423/Setup!$B$17+INDEX('FD inverse'!$A$51:$BH$51,1,'FD mesh'!$B$15+1)*Setup!$B$22</f>
        <v>0</v>
      </c>
      <c r="BB423" s="0" t="n">
        <f aca="false">SUMPRODUCT('FD inverse'!$A$52:$BH$52,'FD mesh'!$B$84:$BI$84,$E422:$BL422)+'FD inverse'!$A$52*$C423/Setup!$B$17+INDEX('FD inverse'!$A$52:$BH$52,1,'FD mesh'!$B$15+1)*Setup!$B$22</f>
        <v>0</v>
      </c>
      <c r="BC423" s="0" t="n">
        <f aca="false">SUMPRODUCT('FD inverse'!$A$53:$BH$53,'FD mesh'!$B$84:$BI$84,$E422:$BL422)+'FD inverse'!$A$53*$C423/Setup!$B$17+INDEX('FD inverse'!$A$53:$BH$53,1,'FD mesh'!$B$15+1)*Setup!$B$22</f>
        <v>0</v>
      </c>
      <c r="BD423" s="0" t="n">
        <f aca="false">SUMPRODUCT('FD inverse'!$A$54:$BH$54,'FD mesh'!$B$84:$BI$84,$E422:$BL422)+'FD inverse'!$A$54*$C423/Setup!$B$17+INDEX('FD inverse'!$A$54:$BH$54,1,'FD mesh'!$B$15+1)*Setup!$B$22</f>
        <v>0</v>
      </c>
      <c r="BE423" s="0" t="n">
        <f aca="false">SUMPRODUCT('FD inverse'!$A$55:$BH$55,'FD mesh'!$B$84:$BI$84,$E422:$BL422)+'FD inverse'!$A$55*$C423/Setup!$B$17+INDEX('FD inverse'!$A$55:$BH$55,1,'FD mesh'!$B$15+1)*Setup!$B$22</f>
        <v>0</v>
      </c>
      <c r="BF423" s="0" t="n">
        <f aca="false">SUMPRODUCT('FD inverse'!$A$56:$BH$56,'FD mesh'!$B$84:$BI$84,$E422:$BL422)+'FD inverse'!$A$56*$C423/Setup!$B$17+INDEX('FD inverse'!$A$56:$BH$56,1,'FD mesh'!$B$15+1)*Setup!$B$22</f>
        <v>0</v>
      </c>
      <c r="BG423" s="0" t="n">
        <f aca="false">SUMPRODUCT('FD inverse'!$A$57:$BH$57,'FD mesh'!$B$84:$BI$84,$E422:$BL422)+'FD inverse'!$A$57*$C423/Setup!$B$17+INDEX('FD inverse'!$A$57:$BH$57,1,'FD mesh'!$B$15+1)*Setup!$B$22</f>
        <v>0</v>
      </c>
      <c r="BH423" s="0" t="n">
        <f aca="false">SUMPRODUCT('FD inverse'!$A$58:$BH$58,'FD mesh'!$B$84:$BI$84,$E422:$BL422)+'FD inverse'!$A$58*$C423/Setup!$B$17+INDEX('FD inverse'!$A$58:$BH$58,1,'FD mesh'!$B$15+1)*Setup!$B$22</f>
        <v>0</v>
      </c>
      <c r="BI423" s="0" t="n">
        <f aca="false">SUMPRODUCT('FD inverse'!$A$59:$BH$59,'FD mesh'!$B$84:$BI$84,$E422:$BL422)+'FD inverse'!$A$59*$C423/Setup!$B$17+INDEX('FD inverse'!$A$59:$BH$59,1,'FD mesh'!$B$15+1)*Setup!$B$22</f>
        <v>0</v>
      </c>
      <c r="BJ423" s="0" t="n">
        <f aca="false">SUMPRODUCT('FD inverse'!$A$60:$BH$60,'FD mesh'!$B$84:$BI$84,$E422:$BL422)+'FD inverse'!$A$60*$C423/Setup!$B$17+INDEX('FD inverse'!$A$60:$BH$60,1,'FD mesh'!$B$15+1)*Setup!$B$22</f>
        <v>0</v>
      </c>
      <c r="BK423" s="0" t="n">
        <f aca="false">SUMPRODUCT('FD inverse'!$A$61:$BH$61,'FD mesh'!$B$84:$BI$84,$E422:$BL422)+'FD inverse'!$A$61*$C423/Setup!$B$17+INDEX('FD inverse'!$A$61:$BH$61,1,'FD mesh'!$B$15+1)*Setup!$B$22</f>
        <v>0</v>
      </c>
      <c r="BL423" s="0" t="n">
        <f aca="false">SUMPRODUCT('FD inverse'!$A$62:$BH$62,'FD mesh'!$B$84:$BI$84,$E422:$BL422)+'FD inverse'!$A$62*$C423/Setup!$B$17+INDEX('FD inverse'!$A$62:$BH$62,1,'FD mesh'!$B$15+1)*Setup!$B$22</f>
        <v>0</v>
      </c>
    </row>
    <row r="424" customFormat="false" ht="15" hidden="false" customHeight="false" outlineLevel="0" collapsed="false">
      <c r="A424" s="0" t="n">
        <v>419</v>
      </c>
      <c r="B424" s="0" t="n">
        <f aca="false">A424*Setup!$B$11/3600</f>
        <v>34.9166666666667</v>
      </c>
      <c r="C424" s="0" t="n">
        <f aca="false">Setup!$B$7+Setup!$B$8*COS(2*PI()*(B424-Setup!$B$9)/24)</f>
        <v>24.9507435693047</v>
      </c>
      <c r="D424" s="0" t="n">
        <f aca="false">(C424-E424)/Setup!$B$17</f>
        <v>11.5741800970277</v>
      </c>
      <c r="E424" s="0" t="n">
        <f aca="false">SUMPRODUCT('FD inverse'!$A$3:$BH$3,'FD mesh'!$B$84:$BI$84,$E423:$BL423)+'FD inverse'!$A$3*$C424/Setup!$B$17+INDEX('FD inverse'!$A$3:$BH$3,1,'FD mesh'!$B$15+1)*Setup!$B$22</f>
        <v>23.4461001566911</v>
      </c>
      <c r="F424" s="0" t="n">
        <f aca="false">SUMPRODUCT('FD inverse'!$A$4:$BH$4,'FD mesh'!$B$84:$BI$84,$E423:$BL423)+'FD inverse'!$A$4*$C424/Setup!$B$17+INDEX('FD inverse'!$A$4:$BH$4,1,'FD mesh'!$B$15+1)*Setup!$B$22</f>
        <v>23.1137254507624</v>
      </c>
      <c r="G424" s="0" t="n">
        <f aca="false">SUMPRODUCT('FD inverse'!$A$5:$BH$5,'FD mesh'!$B$84:$BI$84,$E423:$BL423)+'FD inverse'!$A$5*$C424/Setup!$B$17+INDEX('FD inverse'!$A$5:$BH$5,1,'FD mesh'!$B$15+1)*Setup!$B$22</f>
        <v>22.8026282978232</v>
      </c>
      <c r="H424" s="0" t="n">
        <f aca="false">SUMPRODUCT('FD inverse'!$A$6:$BH$6,'FD mesh'!$B$84:$BI$84,$E423:$BL423)+'FD inverse'!$A$6*$C424/Setup!$B$17+INDEX('FD inverse'!$A$6:$BH$6,1,'FD mesh'!$B$15+1)*Setup!$B$22</f>
        <v>21.788199900999</v>
      </c>
      <c r="I424" s="0" t="n">
        <f aca="false">SUMPRODUCT('FD inverse'!$A$7:$BH$7,'FD mesh'!$B$84:$BI$84,$E423:$BL423)+'FD inverse'!$A$7*$C424/Setup!$B$17+INDEX('FD inverse'!$A$7:$BH$7,1,'FD mesh'!$B$15+1)*Setup!$B$22</f>
        <v>21.7042836667953</v>
      </c>
      <c r="J424" s="0" t="n">
        <f aca="false">SUMPRODUCT('FD inverse'!$A$8:$BH$8,'FD mesh'!$B$84:$BI$84,$E423:$BL423)+'FD inverse'!$A$8*$C424/Setup!$B$17+INDEX('FD inverse'!$A$8:$BH$8,1,'FD mesh'!$B$15+1)*Setup!$B$22</f>
        <v>21.6309565505525</v>
      </c>
      <c r="K424" s="0" t="n">
        <f aca="false">SUMPRODUCT('FD inverse'!$A$9:$BH$9,'FD mesh'!$B$84:$BI$84,$E423:$BL423)+'FD inverse'!$A$9*$C424/Setup!$B$17+INDEX('FD inverse'!$A$9:$BH$9,1,'FD mesh'!$B$15+1)*Setup!$B$22</f>
        <v>21.5672004336943</v>
      </c>
      <c r="L424" s="0" t="n">
        <f aca="false">SUMPRODUCT('FD inverse'!$A$10:$BH$10,'FD mesh'!$B$84:$BI$84,$E423:$BL423)+'FD inverse'!$A$10*$C424/Setup!$B$17+INDEX('FD inverse'!$A$10:$BH$10,1,'FD mesh'!$B$15+1)*Setup!$B$22</f>
        <v>21.5121068252334</v>
      </c>
      <c r="M424" s="0" t="n">
        <f aca="false">SUMPRODUCT('FD inverse'!$A$11:$BH$11,'FD mesh'!$B$84:$BI$84,$E423:$BL423)+'FD inverse'!$A$11*$C424/Setup!$B$17+INDEX('FD inverse'!$A$11:$BH$11,1,'FD mesh'!$B$15+1)*Setup!$B$22</f>
        <v>21.4648803486062</v>
      </c>
      <c r="N424" s="0" t="n">
        <f aca="false">SUMPRODUCT('FD inverse'!$A$12:$BH$12,'FD mesh'!$B$84:$BI$84,$E423:$BL423)+'FD inverse'!$A$12*$C424/Setup!$B$17+INDEX('FD inverse'!$A$12:$BH$12,1,'FD mesh'!$B$15+1)*Setup!$B$22</f>
        <v>21.4248413952511</v>
      </c>
      <c r="O424" s="0" t="n">
        <f aca="false">SUMPRODUCT('FD inverse'!$A$13:$BH$13,'FD mesh'!$B$84:$BI$84,$E423:$BL423)+'FD inverse'!$A$13*$C424/Setup!$B$17+INDEX('FD inverse'!$A$13:$BH$13,1,'FD mesh'!$B$15+1)*Setup!$B$22</f>
        <v>21.3914280877365</v>
      </c>
      <c r="P424" s="0" t="n">
        <f aca="false">SUMPRODUCT('FD inverse'!$A$14:$BH$14,'FD mesh'!$B$84:$BI$84,$E423:$BL423)+'FD inverse'!$A$14*$C424/Setup!$B$17+INDEX('FD inverse'!$A$14:$BH$14,1,'FD mesh'!$B$15+1)*Setup!$B$22</f>
        <v>21.3641976741775</v>
      </c>
      <c r="Q424" s="0" t="n">
        <f aca="false">SUMPRODUCT('FD inverse'!$A$15:$BH$15,'FD mesh'!$B$84:$BI$84,$E423:$BL423)+'FD inverse'!$A$15*$C424/Setup!$B$17+INDEX('FD inverse'!$A$15:$BH$15,1,'FD mesh'!$B$15+1)*Setup!$B$22</f>
        <v>21.3428274542938</v>
      </c>
      <c r="R424" s="0" t="n">
        <f aca="false">SUMPRODUCT('FD inverse'!$A$16:$BH$16,'FD mesh'!$B$84:$BI$84,$E423:$BL423)+'FD inverse'!$A$16*$C424/Setup!$B$17+INDEX('FD inverse'!$A$16:$BH$16,1,'FD mesh'!$B$15+1)*Setup!$B$22</f>
        <v>21.3271153158522</v>
      </c>
      <c r="S424" s="0" t="n">
        <f aca="false">SUMPRODUCT('FD inverse'!$A$17:$BH$17,'FD mesh'!$B$84:$BI$84,$E423:$BL423)+'FD inverse'!$A$17*$C424/Setup!$B$17+INDEX('FD inverse'!$A$17:$BH$17,1,'FD mesh'!$B$15+1)*Setup!$B$22</f>
        <v>20.9112534446837</v>
      </c>
      <c r="T424" s="0" t="n">
        <f aca="false">SUMPRODUCT('FD inverse'!$A$18:$BH$18,'FD mesh'!$B$84:$BI$84,$E423:$BL423)+'FD inverse'!$A$18*$C424/Setup!$B$17+INDEX('FD inverse'!$A$18:$BH$18,1,'FD mesh'!$B$15+1)*Setup!$B$22</f>
        <v>20.497850624094</v>
      </c>
      <c r="U424" s="0" t="n">
        <f aca="false">SUMPRODUCT('FD inverse'!$A$19:$BH$19,'FD mesh'!$B$84:$BI$84,$E423:$BL423)+'FD inverse'!$A$19*$C424/Setup!$B$17+INDEX('FD inverse'!$A$19:$BH$19,1,'FD mesh'!$B$15+1)*Setup!$B$22</f>
        <v>20.0866122567137</v>
      </c>
      <c r="V424" s="0" t="n">
        <f aca="false">SUMPRODUCT('FD inverse'!$A$20:$BH$20,'FD mesh'!$B$84:$BI$84,$E423:$BL423)+'FD inverse'!$A$20*$C424/Setup!$B$17+INDEX('FD inverse'!$A$20:$BH$20,1,'FD mesh'!$B$15+1)*Setup!$B$22</f>
        <v>19.677269927372</v>
      </c>
      <c r="W424" s="0" t="n">
        <f aca="false">SUMPRODUCT('FD inverse'!$A$21:$BH$21,'FD mesh'!$B$84:$BI$84,$E423:$BL423)+'FD inverse'!$A$21*$C424/Setup!$B$17+INDEX('FD inverse'!$A$21:$BH$21,1,'FD mesh'!$B$15+1)*Setup!$B$22</f>
        <v>19.2695794461947</v>
      </c>
      <c r="X424" s="0" t="n">
        <f aca="false">SUMPRODUCT('FD inverse'!$A$22:$BH$22,'FD mesh'!$B$84:$BI$84,$E423:$BL423)+'FD inverse'!$A$22*$C424/Setup!$B$17+INDEX('FD inverse'!$A$22:$BH$22,1,'FD mesh'!$B$15+1)*Setup!$B$22</f>
        <v>18.8633188790923</v>
      </c>
      <c r="Y424" s="0" t="n">
        <f aca="false">SUMPRODUCT('FD inverse'!$A$23:$BH$23,'FD mesh'!$B$84:$BI$84,$E423:$BL423)+'FD inverse'!$A$23*$C424/Setup!$B$17+INDEX('FD inverse'!$A$23:$BH$23,1,'FD mesh'!$B$15+1)*Setup!$B$22</f>
        <v>18.4582865708911</v>
      </c>
      <c r="Z424" s="0" t="n">
        <f aca="false">SUMPRODUCT('FD inverse'!$A$24:$BH$24,'FD mesh'!$B$84:$BI$84,$E423:$BL423)+'FD inverse'!$A$24*$C424/Setup!$B$17+INDEX('FD inverse'!$A$24:$BH$24,1,'FD mesh'!$B$15+1)*Setup!$B$22</f>
        <v>18.0542991653604</v>
      </c>
      <c r="AA424" s="0" t="n">
        <f aca="false">SUMPRODUCT('FD inverse'!$A$25:$BH$25,'FD mesh'!$B$84:$BI$84,$E423:$BL423)+'FD inverse'!$A$25*$C424/Setup!$B$17+INDEX('FD inverse'!$A$25:$BH$25,1,'FD mesh'!$B$15+1)*Setup!$B$22</f>
        <v>17.6511896254734</v>
      </c>
      <c r="AB424" s="0" t="n">
        <f aca="false">SUMPRODUCT('FD inverse'!$A$26:$BH$26,'FD mesh'!$B$84:$BI$84,$E423:$BL423)+'FD inverse'!$A$26*$C424/Setup!$B$17+INDEX('FD inverse'!$A$26:$BH$26,1,'FD mesh'!$B$15+1)*Setup!$B$22</f>
        <v>17.2488052564159</v>
      </c>
      <c r="AC424" s="0" t="n">
        <f aca="false">SUMPRODUCT('FD inverse'!$A$27:$BH$27,'FD mesh'!$B$84:$BI$84,$E423:$BL423)+'FD inverse'!$A$27*$C424/Setup!$B$17+INDEX('FD inverse'!$A$27:$BH$27,1,'FD mesh'!$B$15+1)*Setup!$B$22</f>
        <v>16.8470057331214</v>
      </c>
      <c r="AD424" s="0" t="n">
        <f aca="false">SUMPRODUCT('FD inverse'!$A$28:$BH$28,'FD mesh'!$B$84:$BI$84,$E423:$BL423)+'FD inverse'!$A$28*$C424/Setup!$B$17+INDEX('FD inverse'!$A$28:$BH$28,1,'FD mesh'!$B$15+1)*Setup!$B$22</f>
        <v>16.4456611334616</v>
      </c>
      <c r="AE424" s="0" t="n">
        <f aca="false">SUMPRODUCT('FD inverse'!$A$29:$BH$29,'FD mesh'!$B$84:$BI$84,$E423:$BL423)+'FD inverse'!$A$29*$C424/Setup!$B$17+INDEX('FD inverse'!$A$29:$BH$29,1,'FD mesh'!$B$15+1)*Setup!$B$22</f>
        <v>16.0446499776676</v>
      </c>
      <c r="AF424" s="0" t="n">
        <f aca="false">SUMPRODUCT('FD inverse'!$A$30:$BH$30,'FD mesh'!$B$84:$BI$84,$E423:$BL423)+'FD inverse'!$A$30*$C424/Setup!$B$17+INDEX('FD inverse'!$A$30:$BH$30,1,'FD mesh'!$B$15+1)*Setup!$B$22</f>
        <v>15.6438572740816</v>
      </c>
      <c r="AG424" s="0" t="n">
        <f aca="false">SUMPRODUCT('FD inverse'!$A$31:$BH$31,'FD mesh'!$B$84:$BI$84,$E423:$BL423)+'FD inverse'!$A$31*$C424/Setup!$B$17+INDEX('FD inverse'!$A$31:$BH$31,1,'FD mesh'!$B$15+1)*Setup!$B$22</f>
        <v>15.243172570962</v>
      </c>
      <c r="AH424" s="0" t="n">
        <f aca="false">SUMPRODUCT('FD inverse'!$A$32:$BH$32,'FD mesh'!$B$84:$BI$84,$E423:$BL423)+'FD inverse'!$A$32*$C424/Setup!$B$17+INDEX('FD inverse'!$A$32:$BH$32,1,'FD mesh'!$B$15+1)*Setup!$B$22</f>
        <v>15.226284336025</v>
      </c>
      <c r="AI424" s="0" t="n">
        <f aca="false">SUMPRODUCT('FD inverse'!$A$33:$BH$33,'FD mesh'!$B$84:$BI$84,$E423:$BL423)+'FD inverse'!$A$33*$C424/Setup!$B$17+INDEX('FD inverse'!$A$33:$BH$33,1,'FD mesh'!$B$15+1)*Setup!$B$22</f>
        <v>15.2093895314546</v>
      </c>
      <c r="AJ424" s="0" t="n">
        <f aca="false">SUMPRODUCT('FD inverse'!$A$34:$BH$34,'FD mesh'!$B$84:$BI$84,$E423:$BL423)+'FD inverse'!$A$34*$C424/Setup!$B$17+INDEX('FD inverse'!$A$34:$BH$34,1,'FD mesh'!$B$15+1)*Setup!$B$22</f>
        <v>15.1924830553231</v>
      </c>
      <c r="AK424" s="0" t="n">
        <f aca="false">SUMPRODUCT('FD inverse'!$A$35:$BH$35,'FD mesh'!$B$84:$BI$84,$E423:$BL423)+'FD inverse'!$A$35*$C424/Setup!$B$17+INDEX('FD inverse'!$A$35:$BH$35,1,'FD mesh'!$B$15+1)*Setup!$B$22</f>
        <v>15.1755613116271</v>
      </c>
      <c r="AL424" s="0" t="n">
        <f aca="false">SUMPRODUCT('FD inverse'!$A$36:$BH$36,'FD mesh'!$B$84:$BI$84,$E423:$BL423)+'FD inverse'!$A$36*$C424/Setup!$B$17+INDEX('FD inverse'!$A$36:$BH$36,1,'FD mesh'!$B$15+1)*Setup!$B$22</f>
        <v>15.1586220159065</v>
      </c>
      <c r="AM424" s="0" t="n">
        <f aca="false">SUMPRODUCT('FD inverse'!$A$37:$BH$37,'FD mesh'!$B$84:$BI$84,$E423:$BL423)+'FD inverse'!$A$37*$C424/Setup!$B$17+INDEX('FD inverse'!$A$37:$BH$37,1,'FD mesh'!$B$15+1)*Setup!$B$22</f>
        <v>15.141664018474</v>
      </c>
      <c r="AN424" s="0" t="n">
        <f aca="false">SUMPRODUCT('FD inverse'!$A$38:$BH$38,'FD mesh'!$B$84:$BI$84,$E423:$BL423)+'FD inverse'!$A$38*$C424/Setup!$B$17+INDEX('FD inverse'!$A$38:$BH$38,1,'FD mesh'!$B$15+1)*Setup!$B$22</f>
        <v>15.1246871442513</v>
      </c>
      <c r="AO424" s="0" t="n">
        <f aca="false">SUMPRODUCT('FD inverse'!$A$39:$BH$39,'FD mesh'!$B$84:$BI$84,$E423:$BL423)+'FD inverse'!$A$39*$C424/Setup!$B$17+INDEX('FD inverse'!$A$39:$BH$39,1,'FD mesh'!$B$15+1)*Setup!$B$22</f>
        <v>15.1076920480448</v>
      </c>
      <c r="AP424" s="0" t="n">
        <f aca="false">SUMPRODUCT('FD inverse'!$A$40:$BH$40,'FD mesh'!$B$84:$BI$84,$E423:$BL423)+'FD inverse'!$A$40*$C424/Setup!$B$17+INDEX('FD inverse'!$A$40:$BH$40,1,'FD mesh'!$B$15+1)*Setup!$B$22</f>
        <v>15.0906800839375</v>
      </c>
      <c r="AQ424" s="0" t="n">
        <f aca="false">SUMPRODUCT('FD inverse'!$A$41:$BH$41,'FD mesh'!$B$84:$BI$84,$E423:$BL423)+'FD inverse'!$A$41*$C424/Setup!$B$17+INDEX('FD inverse'!$A$41:$BH$41,1,'FD mesh'!$B$15+1)*Setup!$B$22</f>
        <v>15.0736531873561</v>
      </c>
      <c r="AR424" s="0" t="n">
        <f aca="false">SUMPRODUCT('FD inverse'!$A$42:$BH$42,'FD mesh'!$B$84:$BI$84,$E423:$BL423)+'FD inverse'!$A$42*$C424/Setup!$B$17+INDEX('FD inverse'!$A$42:$BH$42,1,'FD mesh'!$B$15+1)*Setup!$B$22</f>
        <v>15.0566137682571</v>
      </c>
      <c r="AS424" s="0" t="n">
        <f aca="false">SUMPRODUCT('FD inverse'!$A$43:$BH$43,'FD mesh'!$B$84:$BI$84,$E423:$BL423)+'FD inverse'!$A$43*$C424/Setup!$B$17+INDEX('FD inverse'!$A$43:$BH$43,1,'FD mesh'!$B$15+1)*Setup!$B$22</f>
        <v>0</v>
      </c>
      <c r="AT424" s="0" t="n">
        <f aca="false">SUMPRODUCT('FD inverse'!$A$44:$BH$44,'FD mesh'!$B$84:$BI$84,$E423:$BL423)+'FD inverse'!$A$44*$C424/Setup!$B$17+INDEX('FD inverse'!$A$44:$BH$44,1,'FD mesh'!$B$15+1)*Setup!$B$22</f>
        <v>0</v>
      </c>
      <c r="AU424" s="0" t="n">
        <f aca="false">SUMPRODUCT('FD inverse'!$A$45:$BH$45,'FD mesh'!$B$84:$BI$84,$E423:$BL423)+'FD inverse'!$A$45*$C424/Setup!$B$17+INDEX('FD inverse'!$A$45:$BH$45,1,'FD mesh'!$B$15+1)*Setup!$B$22</f>
        <v>0</v>
      </c>
      <c r="AV424" s="0" t="n">
        <f aca="false">SUMPRODUCT('FD inverse'!$A$46:$BH$46,'FD mesh'!$B$84:$BI$84,$E423:$BL423)+'FD inverse'!$A$46*$C424/Setup!$B$17+INDEX('FD inverse'!$A$46:$BH$46,1,'FD mesh'!$B$15+1)*Setup!$B$22</f>
        <v>0</v>
      </c>
      <c r="AW424" s="0" t="n">
        <f aca="false">SUMPRODUCT('FD inverse'!$A$47:$BH$47,'FD mesh'!$B$84:$BI$84,$E423:$BL423)+'FD inverse'!$A$47*$C424/Setup!$B$17+INDEX('FD inverse'!$A$47:$BH$47,1,'FD mesh'!$B$15+1)*Setup!$B$22</f>
        <v>0</v>
      </c>
      <c r="AX424" s="0" t="n">
        <f aca="false">SUMPRODUCT('FD inverse'!$A$48:$BH$48,'FD mesh'!$B$84:$BI$84,$E423:$BL423)+'FD inverse'!$A$48*$C424/Setup!$B$17+INDEX('FD inverse'!$A$48:$BH$48,1,'FD mesh'!$B$15+1)*Setup!$B$22</f>
        <v>0</v>
      </c>
      <c r="AY424" s="0" t="n">
        <f aca="false">SUMPRODUCT('FD inverse'!$A$49:$BH$49,'FD mesh'!$B$84:$BI$84,$E423:$BL423)+'FD inverse'!$A$49*$C424/Setup!$B$17+INDEX('FD inverse'!$A$49:$BH$49,1,'FD mesh'!$B$15+1)*Setup!$B$22</f>
        <v>0</v>
      </c>
      <c r="AZ424" s="0" t="n">
        <f aca="false">SUMPRODUCT('FD inverse'!$A$50:$BH$50,'FD mesh'!$B$84:$BI$84,$E423:$BL423)+'FD inverse'!$A$50*$C424/Setup!$B$17+INDEX('FD inverse'!$A$50:$BH$50,1,'FD mesh'!$B$15+1)*Setup!$B$22</f>
        <v>0</v>
      </c>
      <c r="BA424" s="0" t="n">
        <f aca="false">SUMPRODUCT('FD inverse'!$A$51:$BH$51,'FD mesh'!$B$84:$BI$84,$E423:$BL423)+'FD inverse'!$A$51*$C424/Setup!$B$17+INDEX('FD inverse'!$A$51:$BH$51,1,'FD mesh'!$B$15+1)*Setup!$B$22</f>
        <v>0</v>
      </c>
      <c r="BB424" s="0" t="n">
        <f aca="false">SUMPRODUCT('FD inverse'!$A$52:$BH$52,'FD mesh'!$B$84:$BI$84,$E423:$BL423)+'FD inverse'!$A$52*$C424/Setup!$B$17+INDEX('FD inverse'!$A$52:$BH$52,1,'FD mesh'!$B$15+1)*Setup!$B$22</f>
        <v>0</v>
      </c>
      <c r="BC424" s="0" t="n">
        <f aca="false">SUMPRODUCT('FD inverse'!$A$53:$BH$53,'FD mesh'!$B$84:$BI$84,$E423:$BL423)+'FD inverse'!$A$53*$C424/Setup!$B$17+INDEX('FD inverse'!$A$53:$BH$53,1,'FD mesh'!$B$15+1)*Setup!$B$22</f>
        <v>0</v>
      </c>
      <c r="BD424" s="0" t="n">
        <f aca="false">SUMPRODUCT('FD inverse'!$A$54:$BH$54,'FD mesh'!$B$84:$BI$84,$E423:$BL423)+'FD inverse'!$A$54*$C424/Setup!$B$17+INDEX('FD inverse'!$A$54:$BH$54,1,'FD mesh'!$B$15+1)*Setup!$B$22</f>
        <v>0</v>
      </c>
      <c r="BE424" s="0" t="n">
        <f aca="false">SUMPRODUCT('FD inverse'!$A$55:$BH$55,'FD mesh'!$B$84:$BI$84,$E423:$BL423)+'FD inverse'!$A$55*$C424/Setup!$B$17+INDEX('FD inverse'!$A$55:$BH$55,1,'FD mesh'!$B$15+1)*Setup!$B$22</f>
        <v>0</v>
      </c>
      <c r="BF424" s="0" t="n">
        <f aca="false">SUMPRODUCT('FD inverse'!$A$56:$BH$56,'FD mesh'!$B$84:$BI$84,$E423:$BL423)+'FD inverse'!$A$56*$C424/Setup!$B$17+INDEX('FD inverse'!$A$56:$BH$56,1,'FD mesh'!$B$15+1)*Setup!$B$22</f>
        <v>0</v>
      </c>
      <c r="BG424" s="0" t="n">
        <f aca="false">SUMPRODUCT('FD inverse'!$A$57:$BH$57,'FD mesh'!$B$84:$BI$84,$E423:$BL423)+'FD inverse'!$A$57*$C424/Setup!$B$17+INDEX('FD inverse'!$A$57:$BH$57,1,'FD mesh'!$B$15+1)*Setup!$B$22</f>
        <v>0</v>
      </c>
      <c r="BH424" s="0" t="n">
        <f aca="false">SUMPRODUCT('FD inverse'!$A$58:$BH$58,'FD mesh'!$B$84:$BI$84,$E423:$BL423)+'FD inverse'!$A$58*$C424/Setup!$B$17+INDEX('FD inverse'!$A$58:$BH$58,1,'FD mesh'!$B$15+1)*Setup!$B$22</f>
        <v>0</v>
      </c>
      <c r="BI424" s="0" t="n">
        <f aca="false">SUMPRODUCT('FD inverse'!$A$59:$BH$59,'FD mesh'!$B$84:$BI$84,$E423:$BL423)+'FD inverse'!$A$59*$C424/Setup!$B$17+INDEX('FD inverse'!$A$59:$BH$59,1,'FD mesh'!$B$15+1)*Setup!$B$22</f>
        <v>0</v>
      </c>
      <c r="BJ424" s="0" t="n">
        <f aca="false">SUMPRODUCT('FD inverse'!$A$60:$BH$60,'FD mesh'!$B$84:$BI$84,$E423:$BL423)+'FD inverse'!$A$60*$C424/Setup!$B$17+INDEX('FD inverse'!$A$60:$BH$60,1,'FD mesh'!$B$15+1)*Setup!$B$22</f>
        <v>0</v>
      </c>
      <c r="BK424" s="0" t="n">
        <f aca="false">SUMPRODUCT('FD inverse'!$A$61:$BH$61,'FD mesh'!$B$84:$BI$84,$E423:$BL423)+'FD inverse'!$A$61*$C424/Setup!$B$17+INDEX('FD inverse'!$A$61:$BH$61,1,'FD mesh'!$B$15+1)*Setup!$B$22</f>
        <v>0</v>
      </c>
      <c r="BL424" s="0" t="n">
        <f aca="false">SUMPRODUCT('FD inverse'!$A$62:$BH$62,'FD mesh'!$B$84:$BI$84,$E423:$BL423)+'FD inverse'!$A$62*$C424/Setup!$B$17+INDEX('FD inverse'!$A$62:$BH$62,1,'FD mesh'!$B$15+1)*Setup!$B$22</f>
        <v>0</v>
      </c>
    </row>
    <row r="425" customFormat="false" ht="15" hidden="false" customHeight="false" outlineLevel="0" collapsed="false">
      <c r="A425" s="0" t="n">
        <v>420</v>
      </c>
      <c r="B425" s="0" t="n">
        <f aca="false">A425*Setup!$B$11/3600</f>
        <v>35</v>
      </c>
      <c r="C425" s="0" t="n">
        <f aca="false">Setup!$B$7+Setup!$B$8*COS(2*PI()*(B425-Setup!$B$9)/24)</f>
        <v>25.0352761804101</v>
      </c>
      <c r="D425" s="0" t="n">
        <f aca="false">(C425-E425)/Setup!$B$17</f>
        <v>11.7963747937287</v>
      </c>
      <c r="E425" s="0" t="n">
        <f aca="false">SUMPRODUCT('FD inverse'!$A$3:$BH$3,'FD mesh'!$B$84:$BI$84,$E424:$BL424)+'FD inverse'!$A$3*$C425/Setup!$B$17+INDEX('FD inverse'!$A$3:$BH$3,1,'FD mesh'!$B$15+1)*Setup!$B$22</f>
        <v>23.5017474572253</v>
      </c>
      <c r="F425" s="0" t="n">
        <f aca="false">SUMPRODUCT('FD inverse'!$A$4:$BH$4,'FD mesh'!$B$84:$BI$84,$E424:$BL424)+'FD inverse'!$A$4*$C425/Setup!$B$17+INDEX('FD inverse'!$A$4:$BH$4,1,'FD mesh'!$B$15+1)*Setup!$B$22</f>
        <v>23.1627411111738</v>
      </c>
      <c r="G425" s="0" t="n">
        <f aca="false">SUMPRODUCT('FD inverse'!$A$5:$BH$5,'FD mesh'!$B$84:$BI$84,$E424:$BL424)+'FD inverse'!$A$5*$C425/Setup!$B$17+INDEX('FD inverse'!$A$5:$BH$5,1,'FD mesh'!$B$15+1)*Setup!$B$22</f>
        <v>22.8450089232868</v>
      </c>
      <c r="H425" s="0" t="n">
        <f aca="false">SUMPRODUCT('FD inverse'!$A$6:$BH$6,'FD mesh'!$B$84:$BI$84,$E424:$BL424)+'FD inverse'!$A$6*$C425/Setup!$B$17+INDEX('FD inverse'!$A$6:$BH$6,1,'FD mesh'!$B$15+1)*Setup!$B$22</f>
        <v>21.8083313113873</v>
      </c>
      <c r="I425" s="0" t="n">
        <f aca="false">SUMPRODUCT('FD inverse'!$A$7:$BH$7,'FD mesh'!$B$84:$BI$84,$E424:$BL424)+'FD inverse'!$A$7*$C425/Setup!$B$17+INDEX('FD inverse'!$A$7:$BH$7,1,'FD mesh'!$B$15+1)*Setup!$B$22</f>
        <v>21.7225283989444</v>
      </c>
      <c r="J425" s="0" t="n">
        <f aca="false">SUMPRODUCT('FD inverse'!$A$8:$BH$8,'FD mesh'!$B$84:$BI$84,$E424:$BL424)+'FD inverse'!$A$8*$C425/Setup!$B$17+INDEX('FD inverse'!$A$8:$BH$8,1,'FD mesh'!$B$15+1)*Setup!$B$22</f>
        <v>21.6474893402767</v>
      </c>
      <c r="K425" s="0" t="n">
        <f aca="false">SUMPRODUCT('FD inverse'!$A$9:$BH$9,'FD mesh'!$B$84:$BI$84,$E424:$BL424)+'FD inverse'!$A$9*$C425/Setup!$B$17+INDEX('FD inverse'!$A$9:$BH$9,1,'FD mesh'!$B$15+1)*Setup!$B$22</f>
        <v>21.5822041398535</v>
      </c>
      <c r="L425" s="0" t="n">
        <f aca="false">SUMPRODUCT('FD inverse'!$A$10:$BH$10,'FD mesh'!$B$84:$BI$84,$E424:$BL424)+'FD inverse'!$A$10*$C425/Setup!$B$17+INDEX('FD inverse'!$A$10:$BH$10,1,'FD mesh'!$B$15+1)*Setup!$B$22</f>
        <v>21.5257706834769</v>
      </c>
      <c r="M425" s="0" t="n">
        <f aca="false">SUMPRODUCT('FD inverse'!$A$11:$BH$11,'FD mesh'!$B$84:$BI$84,$E424:$BL424)+'FD inverse'!$A$11*$C425/Setup!$B$17+INDEX('FD inverse'!$A$11:$BH$11,1,'FD mesh'!$B$15+1)*Setup!$B$22</f>
        <v>21.4773985004003</v>
      </c>
      <c r="N425" s="0" t="n">
        <f aca="false">SUMPRODUCT('FD inverse'!$A$12:$BH$12,'FD mesh'!$B$84:$BI$84,$E424:$BL424)+'FD inverse'!$A$12*$C425/Setup!$B$17+INDEX('FD inverse'!$A$12:$BH$12,1,'FD mesh'!$B$15+1)*Setup!$B$22</f>
        <v>21.4364116576152</v>
      </c>
      <c r="O425" s="0" t="n">
        <f aca="false">SUMPRODUCT('FD inverse'!$A$13:$BH$13,'FD mesh'!$B$84:$BI$84,$E424:$BL424)+'FD inverse'!$A$13*$C425/Setup!$B$17+INDEX('FD inverse'!$A$13:$BH$13,1,'FD mesh'!$B$15+1)*Setup!$B$22</f>
        <v>21.4022509283192</v>
      </c>
      <c r="P425" s="0" t="n">
        <f aca="false">SUMPRODUCT('FD inverse'!$A$14:$BH$14,'FD mesh'!$B$84:$BI$84,$E424:$BL424)+'FD inverse'!$A$14*$C425/Setup!$B$17+INDEX('FD inverse'!$A$14:$BH$14,1,'FD mesh'!$B$15+1)*Setup!$B$22</f>
        <v>21.3744753557093</v>
      </c>
      <c r="Q425" s="0" t="n">
        <f aca="false">SUMPRODUCT('FD inverse'!$A$15:$BH$15,'FD mesh'!$B$84:$BI$84,$E424:$BL424)+'FD inverse'!$A$15*$C425/Setup!$B$17+INDEX('FD inverse'!$A$15:$BH$15,1,'FD mesh'!$B$15+1)*Setup!$B$22</f>
        <v>21.3527633120266</v>
      </c>
      <c r="R425" s="0" t="n">
        <f aca="false">SUMPRODUCT('FD inverse'!$A$16:$BH$16,'FD mesh'!$B$84:$BI$84,$E424:$BL424)+'FD inverse'!$A$16*$C425/Setup!$B$17+INDEX('FD inverse'!$A$16:$BH$16,1,'FD mesh'!$B$15+1)*Setup!$B$22</f>
        <v>21.3369131313132</v>
      </c>
      <c r="S425" s="0" t="n">
        <f aca="false">SUMPRODUCT('FD inverse'!$A$17:$BH$17,'FD mesh'!$B$84:$BI$84,$E424:$BL424)+'FD inverse'!$A$17*$C425/Setup!$B$17+INDEX('FD inverse'!$A$17:$BH$17,1,'FD mesh'!$B$15+1)*Setup!$B$22</f>
        <v>20.9199329321831</v>
      </c>
      <c r="T425" s="0" t="n">
        <f aca="false">SUMPRODUCT('FD inverse'!$A$18:$BH$18,'FD mesh'!$B$84:$BI$84,$E424:$BL424)+'FD inverse'!$A$18*$C425/Setup!$B$17+INDEX('FD inverse'!$A$18:$BH$18,1,'FD mesh'!$B$15+1)*Setup!$B$22</f>
        <v>20.5055069822315</v>
      </c>
      <c r="U425" s="0" t="n">
        <f aca="false">SUMPRODUCT('FD inverse'!$A$19:$BH$19,'FD mesh'!$B$84:$BI$84,$E424:$BL424)+'FD inverse'!$A$19*$C425/Setup!$B$17+INDEX('FD inverse'!$A$19:$BH$19,1,'FD mesh'!$B$15+1)*Setup!$B$22</f>
        <v>20.0933341891031</v>
      </c>
      <c r="V425" s="0" t="n">
        <f aca="false">SUMPRODUCT('FD inverse'!$A$20:$BH$20,'FD mesh'!$B$84:$BI$84,$E424:$BL424)+'FD inverse'!$A$20*$C425/Setup!$B$17+INDEX('FD inverse'!$A$20:$BH$20,1,'FD mesh'!$B$15+1)*Setup!$B$22</f>
        <v>19.6831395646493</v>
      </c>
      <c r="W425" s="0" t="n">
        <f aca="false">SUMPRODUCT('FD inverse'!$A$21:$BH$21,'FD mesh'!$B$84:$BI$84,$E424:$BL424)+'FD inverse'!$A$21*$C425/Setup!$B$17+INDEX('FD inverse'!$A$21:$BH$21,1,'FD mesh'!$B$15+1)*Setup!$B$22</f>
        <v>19.2746722905944</v>
      </c>
      <c r="X425" s="0" t="n">
        <f aca="false">SUMPRODUCT('FD inverse'!$A$22:$BH$22,'FD mesh'!$B$84:$BI$84,$E424:$BL424)+'FD inverse'!$A$22*$C425/Setup!$B$17+INDEX('FD inverse'!$A$22:$BH$22,1,'FD mesh'!$B$15+1)*Setup!$B$22</f>
        <v>18.8677037678913</v>
      </c>
      <c r="Y425" s="0" t="n">
        <f aca="false">SUMPRODUCT('FD inverse'!$A$23:$BH$23,'FD mesh'!$B$84:$BI$84,$E424:$BL424)+'FD inverse'!$A$23*$C425/Setup!$B$17+INDEX('FD inverse'!$A$23:$BH$23,1,'FD mesh'!$B$15+1)*Setup!$B$22</f>
        <v>18.4620256553205</v>
      </c>
      <c r="Z425" s="0" t="n">
        <f aca="false">SUMPRODUCT('FD inverse'!$A$24:$BH$24,'FD mesh'!$B$84:$BI$84,$E424:$BL424)+'FD inverse'!$A$24*$C425/Setup!$B$17+INDEX('FD inverse'!$A$24:$BH$24,1,'FD mesh'!$B$15+1)*Setup!$B$22</f>
        <v>18.0574479018817</v>
      </c>
      <c r="AA425" s="0" t="n">
        <f aca="false">SUMPRODUCT('FD inverse'!$A$25:$BH$25,'FD mesh'!$B$84:$BI$84,$E424:$BL424)+'FD inverse'!$A$25*$C425/Setup!$B$17+INDEX('FD inverse'!$A$25:$BH$25,1,'FD mesh'!$B$15+1)*Setup!$B$22</f>
        <v>17.6537967766192</v>
      </c>
      <c r="AB425" s="0" t="n">
        <f aca="false">SUMPRODUCT('FD inverse'!$A$26:$BH$26,'FD mesh'!$B$84:$BI$84,$E424:$BL424)+'FD inverse'!$A$26*$C425/Setup!$B$17+INDEX('FD inverse'!$A$26:$BH$26,1,'FD mesh'!$B$15+1)*Setup!$B$22</f>
        <v>17.250912898694</v>
      </c>
      <c r="AC425" s="0" t="n">
        <f aca="false">SUMPRODUCT('FD inverse'!$A$27:$BH$27,'FD mesh'!$B$84:$BI$84,$E424:$BL424)+'FD inverse'!$A$27*$C425/Setup!$B$17+INDEX('FD inverse'!$A$27:$BH$27,1,'FD mesh'!$B$15+1)*Setup!$B$22</f>
        <v>16.8486492697819</v>
      </c>
      <c r="AD425" s="0" t="n">
        <f aca="false">SUMPRODUCT('FD inverse'!$A$28:$BH$28,'FD mesh'!$B$84:$BI$84,$E424:$BL424)+'FD inverse'!$A$28*$C425/Setup!$B$17+INDEX('FD inverse'!$A$28:$BH$28,1,'FD mesh'!$B$15+1)*Setup!$B$22</f>
        <v>16.44686931023</v>
      </c>
      <c r="AE425" s="0" t="n">
        <f aca="false">SUMPRODUCT('FD inverse'!$A$29:$BH$29,'FD mesh'!$B$84:$BI$84,$E424:$BL424)+'FD inverse'!$A$29*$C425/Setup!$B$17+INDEX('FD inverse'!$A$29:$BH$29,1,'FD mesh'!$B$15+1)*Setup!$B$22</f>
        <v>16.0454448998414</v>
      </c>
      <c r="AF425" s="0" t="n">
        <f aca="false">SUMPRODUCT('FD inverse'!$A$30:$BH$30,'FD mesh'!$B$84:$BI$84,$E424:$BL424)+'FD inverse'!$A$30*$C425/Setup!$B$17+INDEX('FD inverse'!$A$30:$BH$30,1,'FD mesh'!$B$15+1)*Setup!$B$22</f>
        <v>15.6442544236925</v>
      </c>
      <c r="AG425" s="0" t="n">
        <f aca="false">SUMPRODUCT('FD inverse'!$A$31:$BH$31,'FD mesh'!$B$84:$BI$84,$E424:$BL424)+'FD inverse'!$A$31*$C425/Setup!$B$17+INDEX('FD inverse'!$A$31:$BH$31,1,'FD mesh'!$B$15+1)*Setup!$B$22</f>
        <v>15.2431808230006</v>
      </c>
      <c r="AH425" s="0" t="n">
        <f aca="false">SUMPRODUCT('FD inverse'!$A$32:$BH$32,'FD mesh'!$B$84:$BI$84,$E424:$BL424)+'FD inverse'!$A$32*$C425/Setup!$B$17+INDEX('FD inverse'!$A$32:$BH$32,1,'FD mesh'!$B$15+1)*Setup!$B$22</f>
        <v>15.2262782077943</v>
      </c>
      <c r="AI425" s="0" t="n">
        <f aca="false">SUMPRODUCT('FD inverse'!$A$33:$BH$33,'FD mesh'!$B$84:$BI$84,$E424:$BL424)+'FD inverse'!$A$33*$C425/Setup!$B$17+INDEX('FD inverse'!$A$33:$BH$33,1,'FD mesh'!$B$15+1)*Setup!$B$22</f>
        <v>15.2093724903365</v>
      </c>
      <c r="AJ425" s="0" t="n">
        <f aca="false">SUMPRODUCT('FD inverse'!$A$34:$BH$34,'FD mesh'!$B$84:$BI$84,$E424:$BL424)+'FD inverse'!$A$34*$C425/Setup!$B$17+INDEX('FD inverse'!$A$34:$BH$34,1,'FD mesh'!$B$15+1)*Setup!$B$22</f>
        <v>15.1924581462722</v>
      </c>
      <c r="AK425" s="0" t="n">
        <f aca="false">SUMPRODUCT('FD inverse'!$A$35:$BH$35,'FD mesh'!$B$84:$BI$84,$E424:$BL424)+'FD inverse'!$A$35*$C425/Setup!$B$17+INDEX('FD inverse'!$A$35:$BH$35,1,'FD mesh'!$B$15+1)*Setup!$B$22</f>
        <v>15.1755311926727</v>
      </c>
      <c r="AL425" s="0" t="n">
        <f aca="false">SUMPRODUCT('FD inverse'!$A$36:$BH$36,'FD mesh'!$B$84:$BI$84,$E424:$BL424)+'FD inverse'!$A$36*$C425/Setup!$B$17+INDEX('FD inverse'!$A$36:$BH$36,1,'FD mesh'!$B$15+1)*Setup!$B$22</f>
        <v>15.1585889921647</v>
      </c>
      <c r="AM425" s="0" t="n">
        <f aca="false">SUMPRODUCT('FD inverse'!$A$37:$BH$37,'FD mesh'!$B$84:$BI$84,$E424:$BL424)+'FD inverse'!$A$37*$C425/Setup!$B$17+INDEX('FD inverse'!$A$37:$BH$37,1,'FD mesh'!$B$15+1)*Setup!$B$22</f>
        <v>15.1416300742781</v>
      </c>
      <c r="AN425" s="0" t="n">
        <f aca="false">SUMPRODUCT('FD inverse'!$A$38:$BH$38,'FD mesh'!$B$84:$BI$84,$E424:$BL424)+'FD inverse'!$A$38*$C425/Setup!$B$17+INDEX('FD inverse'!$A$38:$BH$38,1,'FD mesh'!$B$15+1)*Setup!$B$22</f>
        <v>15.1246539730576</v>
      </c>
      <c r="AO425" s="0" t="n">
        <f aca="false">SUMPRODUCT('FD inverse'!$A$39:$BH$39,'FD mesh'!$B$84:$BI$84,$E424:$BL424)+'FD inverse'!$A$39*$C425/Setup!$B$17+INDEX('FD inverse'!$A$39:$BH$39,1,'FD mesh'!$B$15+1)*Setup!$B$22</f>
        <v>15.1076610798148</v>
      </c>
      <c r="AP425" s="0" t="n">
        <f aca="false">SUMPRODUCT('FD inverse'!$A$40:$BH$40,'FD mesh'!$B$84:$BI$84,$E424:$BL424)+'FD inverse'!$A$40*$C425/Setup!$B$17+INDEX('FD inverse'!$A$40:$BH$40,1,'FD mesh'!$B$15+1)*Setup!$B$22</f>
        <v>15.0906525097408</v>
      </c>
      <c r="AQ425" s="0" t="n">
        <f aca="false">SUMPRODUCT('FD inverse'!$A$41:$BH$41,'FD mesh'!$B$84:$BI$84,$E424:$BL424)+'FD inverse'!$A$41*$C425/Setup!$B$17+INDEX('FD inverse'!$A$41:$BH$41,1,'FD mesh'!$B$15+1)*Setup!$B$22</f>
        <v>15.0736299809733</v>
      </c>
      <c r="AR425" s="0" t="n">
        <f aca="false">SUMPRODUCT('FD inverse'!$A$42:$BH$42,'FD mesh'!$B$84:$BI$84,$E424:$BL424)+'FD inverse'!$A$42*$C425/Setup!$B$17+INDEX('FD inverse'!$A$42:$BH$42,1,'FD mesh'!$B$15+1)*Setup!$B$22</f>
        <v>15.0565957046004</v>
      </c>
      <c r="AS425" s="0" t="n">
        <f aca="false">SUMPRODUCT('FD inverse'!$A$43:$BH$43,'FD mesh'!$B$84:$BI$84,$E424:$BL424)+'FD inverse'!$A$43*$C425/Setup!$B$17+INDEX('FD inverse'!$A$43:$BH$43,1,'FD mesh'!$B$15+1)*Setup!$B$22</f>
        <v>0</v>
      </c>
      <c r="AT425" s="0" t="n">
        <f aca="false">SUMPRODUCT('FD inverse'!$A$44:$BH$44,'FD mesh'!$B$84:$BI$84,$E424:$BL424)+'FD inverse'!$A$44*$C425/Setup!$B$17+INDEX('FD inverse'!$A$44:$BH$44,1,'FD mesh'!$B$15+1)*Setup!$B$22</f>
        <v>0</v>
      </c>
      <c r="AU425" s="0" t="n">
        <f aca="false">SUMPRODUCT('FD inverse'!$A$45:$BH$45,'FD mesh'!$B$84:$BI$84,$E424:$BL424)+'FD inverse'!$A$45*$C425/Setup!$B$17+INDEX('FD inverse'!$A$45:$BH$45,1,'FD mesh'!$B$15+1)*Setup!$B$22</f>
        <v>0</v>
      </c>
      <c r="AV425" s="0" t="n">
        <f aca="false">SUMPRODUCT('FD inverse'!$A$46:$BH$46,'FD mesh'!$B$84:$BI$84,$E424:$BL424)+'FD inverse'!$A$46*$C425/Setup!$B$17+INDEX('FD inverse'!$A$46:$BH$46,1,'FD mesh'!$B$15+1)*Setup!$B$22</f>
        <v>0</v>
      </c>
      <c r="AW425" s="0" t="n">
        <f aca="false">SUMPRODUCT('FD inverse'!$A$47:$BH$47,'FD mesh'!$B$84:$BI$84,$E424:$BL424)+'FD inverse'!$A$47*$C425/Setup!$B$17+INDEX('FD inverse'!$A$47:$BH$47,1,'FD mesh'!$B$15+1)*Setup!$B$22</f>
        <v>0</v>
      </c>
      <c r="AX425" s="0" t="n">
        <f aca="false">SUMPRODUCT('FD inverse'!$A$48:$BH$48,'FD mesh'!$B$84:$BI$84,$E424:$BL424)+'FD inverse'!$A$48*$C425/Setup!$B$17+INDEX('FD inverse'!$A$48:$BH$48,1,'FD mesh'!$B$15+1)*Setup!$B$22</f>
        <v>0</v>
      </c>
      <c r="AY425" s="0" t="n">
        <f aca="false">SUMPRODUCT('FD inverse'!$A$49:$BH$49,'FD mesh'!$B$84:$BI$84,$E424:$BL424)+'FD inverse'!$A$49*$C425/Setup!$B$17+INDEX('FD inverse'!$A$49:$BH$49,1,'FD mesh'!$B$15+1)*Setup!$B$22</f>
        <v>0</v>
      </c>
      <c r="AZ425" s="0" t="n">
        <f aca="false">SUMPRODUCT('FD inverse'!$A$50:$BH$50,'FD mesh'!$B$84:$BI$84,$E424:$BL424)+'FD inverse'!$A$50*$C425/Setup!$B$17+INDEX('FD inverse'!$A$50:$BH$50,1,'FD mesh'!$B$15+1)*Setup!$B$22</f>
        <v>0</v>
      </c>
      <c r="BA425" s="0" t="n">
        <f aca="false">SUMPRODUCT('FD inverse'!$A$51:$BH$51,'FD mesh'!$B$84:$BI$84,$E424:$BL424)+'FD inverse'!$A$51*$C425/Setup!$B$17+INDEX('FD inverse'!$A$51:$BH$51,1,'FD mesh'!$B$15+1)*Setup!$B$22</f>
        <v>0</v>
      </c>
      <c r="BB425" s="0" t="n">
        <f aca="false">SUMPRODUCT('FD inverse'!$A$52:$BH$52,'FD mesh'!$B$84:$BI$84,$E424:$BL424)+'FD inverse'!$A$52*$C425/Setup!$B$17+INDEX('FD inverse'!$A$52:$BH$52,1,'FD mesh'!$B$15+1)*Setup!$B$22</f>
        <v>0</v>
      </c>
      <c r="BC425" s="0" t="n">
        <f aca="false">SUMPRODUCT('FD inverse'!$A$53:$BH$53,'FD mesh'!$B$84:$BI$84,$E424:$BL424)+'FD inverse'!$A$53*$C425/Setup!$B$17+INDEX('FD inverse'!$A$53:$BH$53,1,'FD mesh'!$B$15+1)*Setup!$B$22</f>
        <v>0</v>
      </c>
      <c r="BD425" s="0" t="n">
        <f aca="false">SUMPRODUCT('FD inverse'!$A$54:$BH$54,'FD mesh'!$B$84:$BI$84,$E424:$BL424)+'FD inverse'!$A$54*$C425/Setup!$B$17+INDEX('FD inverse'!$A$54:$BH$54,1,'FD mesh'!$B$15+1)*Setup!$B$22</f>
        <v>0</v>
      </c>
      <c r="BE425" s="0" t="n">
        <f aca="false">SUMPRODUCT('FD inverse'!$A$55:$BH$55,'FD mesh'!$B$84:$BI$84,$E424:$BL424)+'FD inverse'!$A$55*$C425/Setup!$B$17+INDEX('FD inverse'!$A$55:$BH$55,1,'FD mesh'!$B$15+1)*Setup!$B$22</f>
        <v>0</v>
      </c>
      <c r="BF425" s="0" t="n">
        <f aca="false">SUMPRODUCT('FD inverse'!$A$56:$BH$56,'FD mesh'!$B$84:$BI$84,$E424:$BL424)+'FD inverse'!$A$56*$C425/Setup!$B$17+INDEX('FD inverse'!$A$56:$BH$56,1,'FD mesh'!$B$15+1)*Setup!$B$22</f>
        <v>0</v>
      </c>
      <c r="BG425" s="0" t="n">
        <f aca="false">SUMPRODUCT('FD inverse'!$A$57:$BH$57,'FD mesh'!$B$84:$BI$84,$E424:$BL424)+'FD inverse'!$A$57*$C425/Setup!$B$17+INDEX('FD inverse'!$A$57:$BH$57,1,'FD mesh'!$B$15+1)*Setup!$B$22</f>
        <v>0</v>
      </c>
      <c r="BH425" s="0" t="n">
        <f aca="false">SUMPRODUCT('FD inverse'!$A$58:$BH$58,'FD mesh'!$B$84:$BI$84,$E424:$BL424)+'FD inverse'!$A$58*$C425/Setup!$B$17+INDEX('FD inverse'!$A$58:$BH$58,1,'FD mesh'!$B$15+1)*Setup!$B$22</f>
        <v>0</v>
      </c>
      <c r="BI425" s="0" t="n">
        <f aca="false">SUMPRODUCT('FD inverse'!$A$59:$BH$59,'FD mesh'!$B$84:$BI$84,$E424:$BL424)+'FD inverse'!$A$59*$C425/Setup!$B$17+INDEX('FD inverse'!$A$59:$BH$59,1,'FD mesh'!$B$15+1)*Setup!$B$22</f>
        <v>0</v>
      </c>
      <c r="BJ425" s="0" t="n">
        <f aca="false">SUMPRODUCT('FD inverse'!$A$60:$BH$60,'FD mesh'!$B$84:$BI$84,$E424:$BL424)+'FD inverse'!$A$60*$C425/Setup!$B$17+INDEX('FD inverse'!$A$60:$BH$60,1,'FD mesh'!$B$15+1)*Setup!$B$22</f>
        <v>0</v>
      </c>
      <c r="BK425" s="0" t="n">
        <f aca="false">SUMPRODUCT('FD inverse'!$A$61:$BH$61,'FD mesh'!$B$84:$BI$84,$E424:$BL424)+'FD inverse'!$A$61*$C425/Setup!$B$17+INDEX('FD inverse'!$A$61:$BH$61,1,'FD mesh'!$B$15+1)*Setup!$B$22</f>
        <v>0</v>
      </c>
      <c r="BL425" s="0" t="n">
        <f aca="false">SUMPRODUCT('FD inverse'!$A$62:$BH$62,'FD mesh'!$B$84:$BI$84,$E424:$BL424)+'FD inverse'!$A$62*$C425/Setup!$B$17+INDEX('FD inverse'!$A$62:$BH$62,1,'FD mesh'!$B$15+1)*Setup!$B$22</f>
        <v>0</v>
      </c>
    </row>
    <row r="426" customFormat="false" ht="15" hidden="false" customHeight="false" outlineLevel="0" collapsed="false">
      <c r="A426" s="0" t="n">
        <v>421</v>
      </c>
      <c r="B426" s="0" t="n">
        <f aca="false">A426*Setup!$B$11/3600</f>
        <v>35.0833333333333</v>
      </c>
      <c r="C426" s="0" t="n">
        <f aca="false">Setup!$B$7+Setup!$B$8*COS(2*PI()*(B426-Setup!$B$9)/24)</f>
        <v>25.119316056124</v>
      </c>
      <c r="D426" s="0" t="n">
        <f aca="false">(C426-E426)/Setup!$B$17</f>
        <v>12.0156369847004</v>
      </c>
      <c r="E426" s="0" t="n">
        <f aca="false">SUMPRODUCT('FD inverse'!$A$3:$BH$3,'FD mesh'!$B$84:$BI$84,$E425:$BL425)+'FD inverse'!$A$3*$C426/Setup!$B$17+INDEX('FD inverse'!$A$3:$BH$3,1,'FD mesh'!$B$15+1)*Setup!$B$22</f>
        <v>23.5572832481129</v>
      </c>
      <c r="F426" s="0" t="n">
        <f aca="false">SUMPRODUCT('FD inverse'!$A$4:$BH$4,'FD mesh'!$B$84:$BI$84,$E425:$BL425)+'FD inverse'!$A$4*$C426/Setup!$B$17+INDEX('FD inverse'!$A$4:$BH$4,1,'FD mesh'!$B$15+1)*Setup!$B$22</f>
        <v>23.2117270424737</v>
      </c>
      <c r="G426" s="0" t="n">
        <f aca="false">SUMPRODUCT('FD inverse'!$A$5:$BH$5,'FD mesh'!$B$84:$BI$84,$E425:$BL425)+'FD inverse'!$A$5*$C426/Setup!$B$17+INDEX('FD inverse'!$A$5:$BH$5,1,'FD mesh'!$B$15+1)*Setup!$B$22</f>
        <v>22.8874320917389</v>
      </c>
      <c r="H426" s="0" t="n">
        <f aca="false">SUMPRODUCT('FD inverse'!$A$6:$BH$6,'FD mesh'!$B$84:$BI$84,$E425:$BL425)+'FD inverse'!$A$6*$C426/Setup!$B$17+INDEX('FD inverse'!$A$6:$BH$6,1,'FD mesh'!$B$15+1)*Setup!$B$22</f>
        <v>21.8287346175998</v>
      </c>
      <c r="I426" s="0" t="n">
        <f aca="false">SUMPRODUCT('FD inverse'!$A$7:$BH$7,'FD mesh'!$B$84:$BI$84,$E425:$BL425)+'FD inverse'!$A$7*$C426/Setup!$B$17+INDEX('FD inverse'!$A$7:$BH$7,1,'FD mesh'!$B$15+1)*Setup!$B$22</f>
        <v>21.7410632500395</v>
      </c>
      <c r="J426" s="0" t="n">
        <f aca="false">SUMPRODUCT('FD inverse'!$A$8:$BH$8,'FD mesh'!$B$84:$BI$84,$E425:$BL425)+'FD inverse'!$A$8*$C426/Setup!$B$17+INDEX('FD inverse'!$A$8:$BH$8,1,'FD mesh'!$B$15+1)*Setup!$B$22</f>
        <v>21.6643268978746</v>
      </c>
      <c r="K426" s="0" t="n">
        <f aca="false">SUMPRODUCT('FD inverse'!$A$9:$BH$9,'FD mesh'!$B$84:$BI$84,$E425:$BL425)+'FD inverse'!$A$9*$C426/Setup!$B$17+INDEX('FD inverse'!$A$9:$BH$9,1,'FD mesh'!$B$15+1)*Setup!$B$22</f>
        <v>21.5975242080092</v>
      </c>
      <c r="L426" s="0" t="n">
        <f aca="false">SUMPRODUCT('FD inverse'!$A$10:$BH$10,'FD mesh'!$B$84:$BI$84,$E425:$BL425)+'FD inverse'!$A$10*$C426/Setup!$B$17+INDEX('FD inverse'!$A$10:$BH$10,1,'FD mesh'!$B$15+1)*Setup!$B$22</f>
        <v>21.5397599064364</v>
      </c>
      <c r="M426" s="0" t="n">
        <f aca="false">SUMPRODUCT('FD inverse'!$A$11:$BH$11,'FD mesh'!$B$84:$BI$84,$E425:$BL425)+'FD inverse'!$A$11*$C426/Setup!$B$17+INDEX('FD inverse'!$A$11:$BH$11,1,'FD mesh'!$B$15+1)*Setup!$B$22</f>
        <v>21.4902488337482</v>
      </c>
      <c r="N426" s="0" t="n">
        <f aca="false">SUMPRODUCT('FD inverse'!$A$12:$BH$12,'FD mesh'!$B$84:$BI$84,$E425:$BL425)+'FD inverse'!$A$12*$C426/Setup!$B$17+INDEX('FD inverse'!$A$12:$BH$12,1,'FD mesh'!$B$15+1)*Setup!$B$22</f>
        <v>21.4483190786694</v>
      </c>
      <c r="O426" s="0" t="n">
        <f aca="false">SUMPRODUCT('FD inverse'!$A$13:$BH$13,'FD mesh'!$B$84:$BI$84,$E425:$BL425)+'FD inverse'!$A$13*$C426/Setup!$B$17+INDEX('FD inverse'!$A$13:$BH$13,1,'FD mesh'!$B$15+1)*Setup!$B$22</f>
        <v>21.4134143507612</v>
      </c>
      <c r="P426" s="0" t="n">
        <f aca="false">SUMPRODUCT('FD inverse'!$A$14:$BH$14,'FD mesh'!$B$84:$BI$84,$E425:$BL425)+'FD inverse'!$A$14*$C426/Setup!$B$17+INDEX('FD inverse'!$A$14:$BH$14,1,'FD mesh'!$B$15+1)*Setup!$B$22</f>
        <v>21.3850957127893</v>
      </c>
      <c r="Q426" s="0" t="n">
        <f aca="false">SUMPRODUCT('FD inverse'!$A$15:$BH$15,'FD mesh'!$B$84:$BI$84,$E425:$BL425)+'FD inverse'!$A$15*$C426/Setup!$B$17+INDEX('FD inverse'!$A$15:$BH$15,1,'FD mesh'!$B$15+1)*Setup!$B$22</f>
        <v>21.3630427722096</v>
      </c>
      <c r="R426" s="0" t="n">
        <f aca="false">SUMPRODUCT('FD inverse'!$A$16:$BH$16,'FD mesh'!$B$84:$BI$84,$E425:$BL425)+'FD inverse'!$A$16*$C426/Setup!$B$17+INDEX('FD inverse'!$A$16:$BH$16,1,'FD mesh'!$B$15+1)*Setup!$B$22</f>
        <v>21.3470544099091</v>
      </c>
      <c r="S426" s="0" t="n">
        <f aca="false">SUMPRODUCT('FD inverse'!$A$17:$BH$17,'FD mesh'!$B$84:$BI$84,$E425:$BL425)+'FD inverse'!$A$17*$C426/Setup!$B$17+INDEX('FD inverse'!$A$17:$BH$17,1,'FD mesh'!$B$15+1)*Setup!$B$22</f>
        <v>20.9289345351605</v>
      </c>
      <c r="T426" s="0" t="n">
        <f aca="false">SUMPRODUCT('FD inverse'!$A$18:$BH$18,'FD mesh'!$B$84:$BI$84,$E425:$BL425)+'FD inverse'!$A$18*$C426/Setup!$B$17+INDEX('FD inverse'!$A$18:$BH$18,1,'FD mesh'!$B$15+1)*Setup!$B$22</f>
        <v>20.5134637035738</v>
      </c>
      <c r="U426" s="0" t="n">
        <f aca="false">SUMPRODUCT('FD inverse'!$A$19:$BH$19,'FD mesh'!$B$84:$BI$84,$E425:$BL425)+'FD inverse'!$A$19*$C426/Setup!$B$17+INDEX('FD inverse'!$A$19:$BH$19,1,'FD mesh'!$B$15+1)*Setup!$B$22</f>
        <v>20.1003344214107</v>
      </c>
      <c r="V426" s="0" t="n">
        <f aca="false">SUMPRODUCT('FD inverse'!$A$20:$BH$20,'FD mesh'!$B$84:$BI$84,$E425:$BL425)+'FD inverse'!$A$20*$C426/Setup!$B$17+INDEX('FD inverse'!$A$20:$BH$20,1,'FD mesh'!$B$15+1)*Setup!$B$22</f>
        <v>19.6892652076125</v>
      </c>
      <c r="W426" s="0" t="n">
        <f aca="false">SUMPRODUCT('FD inverse'!$A$21:$BH$21,'FD mesh'!$B$84:$BI$84,$E425:$BL425)+'FD inverse'!$A$21*$C426/Setup!$B$17+INDEX('FD inverse'!$A$21:$BH$21,1,'FD mesh'!$B$15+1)*Setup!$B$22</f>
        <v>19.2799986830291</v>
      </c>
      <c r="X426" s="0" t="n">
        <f aca="false">SUMPRODUCT('FD inverse'!$A$22:$BH$22,'FD mesh'!$B$84:$BI$84,$E425:$BL425)+'FD inverse'!$A$22*$C426/Setup!$B$17+INDEX('FD inverse'!$A$22:$BH$22,1,'FD mesh'!$B$15+1)*Setup!$B$22</f>
        <v>18.8722996396479</v>
      </c>
      <c r="Y426" s="0" t="n">
        <f aca="false">SUMPRODUCT('FD inverse'!$A$23:$BH$23,'FD mesh'!$B$84:$BI$84,$E425:$BL425)+'FD inverse'!$A$23*$C426/Setup!$B$17+INDEX('FD inverse'!$A$23:$BH$23,1,'FD mesh'!$B$15+1)*Setup!$B$22</f>
        <v>18.4659530956694</v>
      </c>
      <c r="Z426" s="0" t="n">
        <f aca="false">SUMPRODUCT('FD inverse'!$A$24:$BH$24,'FD mesh'!$B$84:$BI$84,$E425:$BL425)+'FD inverse'!$A$24*$C426/Setup!$B$17+INDEX('FD inverse'!$A$24:$BH$24,1,'FD mesh'!$B$15+1)*Setup!$B$22</f>
        <v>18.0607623412793</v>
      </c>
      <c r="AA426" s="0" t="n">
        <f aca="false">SUMPRODUCT('FD inverse'!$A$25:$BH$25,'FD mesh'!$B$84:$BI$84,$E425:$BL425)+'FD inverse'!$A$25*$C426/Setup!$B$17+INDEX('FD inverse'!$A$25:$BH$25,1,'FD mesh'!$B$15+1)*Setup!$B$22</f>
        <v>17.6565469790548</v>
      </c>
      <c r="AB426" s="0" t="n">
        <f aca="false">SUMPRODUCT('FD inverse'!$A$26:$BH$26,'FD mesh'!$B$84:$BI$84,$E425:$BL425)+'FD inverse'!$A$26*$C426/Setup!$B$17+INDEX('FD inverse'!$A$26:$BH$26,1,'FD mesh'!$B$15+1)*Setup!$B$22</f>
        <v>17.2531409621185</v>
      </c>
      <c r="AC426" s="0" t="n">
        <f aca="false">SUMPRODUCT('FD inverse'!$A$27:$BH$27,'FD mesh'!$B$84:$BI$84,$E425:$BL425)+'FD inverse'!$A$27*$C426/Setup!$B$17+INDEX('FD inverse'!$A$27:$BH$27,1,'FD mesh'!$B$15+1)*Setup!$B$22</f>
        <v>16.8503906324186</v>
      </c>
      <c r="AD426" s="0" t="n">
        <f aca="false">SUMPRODUCT('FD inverse'!$A$28:$BH$28,'FD mesh'!$B$84:$BI$84,$E425:$BL425)+'FD inverse'!$A$28*$C426/Setup!$B$17+INDEX('FD inverse'!$A$28:$BH$28,1,'FD mesh'!$B$15+1)*Setup!$B$22</f>
        <v>16.448152760866</v>
      </c>
      <c r="AE426" s="0" t="n">
        <f aca="false">SUMPRODUCT('FD inverse'!$A$29:$BH$29,'FD mesh'!$B$84:$BI$84,$E425:$BL425)+'FD inverse'!$A$29*$C426/Setup!$B$17+INDEX('FD inverse'!$A$29:$BH$29,1,'FD mesh'!$B$15+1)*Setup!$B$22</f>
        <v>16.0462925905006</v>
      </c>
      <c r="AF426" s="0" t="n">
        <f aca="false">SUMPRODUCT('FD inverse'!$A$30:$BH$30,'FD mesh'!$B$84:$BI$84,$E425:$BL425)+'FD inverse'!$A$30*$C426/Setup!$B$17+INDEX('FD inverse'!$A$30:$BH$30,1,'FD mesh'!$B$15+1)*Setup!$B$22</f>
        <v>15.6446818833864</v>
      </c>
      <c r="AG426" s="0" t="n">
        <f aca="false">SUMPRODUCT('FD inverse'!$A$31:$BH$31,'FD mesh'!$B$84:$BI$84,$E425:$BL425)+'FD inverse'!$A$31*$C426/Setup!$B$17+INDEX('FD inverse'!$A$31:$BH$31,1,'FD mesh'!$B$15+1)*Setup!$B$22</f>
        <v>15.2431969715535</v>
      </c>
      <c r="AH426" s="0" t="n">
        <f aca="false">SUMPRODUCT('FD inverse'!$A$32:$BH$32,'FD mesh'!$B$84:$BI$84,$E425:$BL425)+'FD inverse'!$A$32*$C426/Setup!$B$17+INDEX('FD inverse'!$A$32:$BH$32,1,'FD mesh'!$B$15+1)*Setup!$B$22</f>
        <v>15.2262790677645</v>
      </c>
      <c r="AI426" s="0" t="n">
        <f aca="false">SUMPRODUCT('FD inverse'!$A$33:$BH$33,'FD mesh'!$B$84:$BI$84,$E425:$BL425)+'FD inverse'!$A$33*$C426/Setup!$B$17+INDEX('FD inverse'!$A$33:$BH$33,1,'FD mesh'!$B$15+1)*Setup!$B$22</f>
        <v>15.2093615993123</v>
      </c>
      <c r="AJ426" s="0" t="n">
        <f aca="false">SUMPRODUCT('FD inverse'!$A$34:$BH$34,'FD mesh'!$B$84:$BI$84,$E425:$BL425)+'FD inverse'!$A$34*$C426/Setup!$B$17+INDEX('FD inverse'!$A$34:$BH$34,1,'FD mesh'!$B$15+1)*Setup!$B$22</f>
        <v>15.1924386175728</v>
      </c>
      <c r="AK426" s="0" t="n">
        <f aca="false">SUMPRODUCT('FD inverse'!$A$35:$BH$35,'FD mesh'!$B$84:$BI$84,$E425:$BL425)+'FD inverse'!$A$35*$C426/Setup!$B$17+INDEX('FD inverse'!$A$35:$BH$35,1,'FD mesh'!$B$15+1)*Setup!$B$22</f>
        <v>15.1755057499558</v>
      </c>
      <c r="AL426" s="0" t="n">
        <f aca="false">SUMPRODUCT('FD inverse'!$A$36:$BH$36,'FD mesh'!$B$84:$BI$84,$E425:$BL425)+'FD inverse'!$A$36*$C426/Setup!$B$17+INDEX('FD inverse'!$A$36:$BH$36,1,'FD mesh'!$B$15+1)*Setup!$B$22</f>
        <v>15.1585600026495</v>
      </c>
      <c r="AM426" s="0" t="n">
        <f aca="false">SUMPRODUCT('FD inverse'!$A$37:$BH$37,'FD mesh'!$B$84:$BI$84,$E425:$BL425)+'FD inverse'!$A$37*$C426/Setup!$B$17+INDEX('FD inverse'!$A$37:$BH$37,1,'FD mesh'!$B$15+1)*Setup!$B$22</f>
        <v>15.141599580183</v>
      </c>
      <c r="AN426" s="0" t="n">
        <f aca="false">SUMPRODUCT('FD inverse'!$A$38:$BH$38,'FD mesh'!$B$84:$BI$84,$E425:$BL425)+'FD inverse'!$A$38*$C426/Setup!$B$17+INDEX('FD inverse'!$A$38:$BH$38,1,'FD mesh'!$B$15+1)*Setup!$B$22</f>
        <v>15.1246237209031</v>
      </c>
      <c r="AO426" s="0" t="n">
        <f aca="false">SUMPRODUCT('FD inverse'!$A$39:$BH$39,'FD mesh'!$B$84:$BI$84,$E425:$BL425)+'FD inverse'!$A$39*$C426/Setup!$B$17+INDEX('FD inverse'!$A$39:$BH$39,1,'FD mesh'!$B$15+1)*Setup!$B$22</f>
        <v>15.1076325472859</v>
      </c>
      <c r="AP426" s="0" t="n">
        <f aca="false">SUMPRODUCT('FD inverse'!$A$40:$BH$40,'FD mesh'!$B$84:$BI$84,$E425:$BL425)+'FD inverse'!$A$40*$C426/Setup!$B$17+INDEX('FD inverse'!$A$40:$BH$40,1,'FD mesh'!$B$15+1)*Setup!$B$22</f>
        <v>15.0906269298454</v>
      </c>
      <c r="AQ426" s="0" t="n">
        <f aca="false">SUMPRODUCT('FD inverse'!$A$41:$BH$41,'FD mesh'!$B$84:$BI$84,$E425:$BL425)+'FD inverse'!$A$41*$C426/Setup!$B$17+INDEX('FD inverse'!$A$41:$BH$41,1,'FD mesh'!$B$15+1)*Setup!$B$22</f>
        <v>15.0736083632727</v>
      </c>
      <c r="AR426" s="0" t="n">
        <f aca="false">SUMPRODUCT('FD inverse'!$A$42:$BH$42,'FD mesh'!$B$84:$BI$84,$E425:$BL425)+'FD inverse'!$A$42*$C426/Setup!$B$17+INDEX('FD inverse'!$A$42:$BH$42,1,'FD mesh'!$B$15+1)*Setup!$B$22</f>
        <v>15.0565788533221</v>
      </c>
      <c r="AS426" s="0" t="n">
        <f aca="false">SUMPRODUCT('FD inverse'!$A$43:$BH$43,'FD mesh'!$B$84:$BI$84,$E425:$BL425)+'FD inverse'!$A$43*$C426/Setup!$B$17+INDEX('FD inverse'!$A$43:$BH$43,1,'FD mesh'!$B$15+1)*Setup!$B$22</f>
        <v>0</v>
      </c>
      <c r="AT426" s="0" t="n">
        <f aca="false">SUMPRODUCT('FD inverse'!$A$44:$BH$44,'FD mesh'!$B$84:$BI$84,$E425:$BL425)+'FD inverse'!$A$44*$C426/Setup!$B$17+INDEX('FD inverse'!$A$44:$BH$44,1,'FD mesh'!$B$15+1)*Setup!$B$22</f>
        <v>0</v>
      </c>
      <c r="AU426" s="0" t="n">
        <f aca="false">SUMPRODUCT('FD inverse'!$A$45:$BH$45,'FD mesh'!$B$84:$BI$84,$E425:$BL425)+'FD inverse'!$A$45*$C426/Setup!$B$17+INDEX('FD inverse'!$A$45:$BH$45,1,'FD mesh'!$B$15+1)*Setup!$B$22</f>
        <v>0</v>
      </c>
      <c r="AV426" s="0" t="n">
        <f aca="false">SUMPRODUCT('FD inverse'!$A$46:$BH$46,'FD mesh'!$B$84:$BI$84,$E425:$BL425)+'FD inverse'!$A$46*$C426/Setup!$B$17+INDEX('FD inverse'!$A$46:$BH$46,1,'FD mesh'!$B$15+1)*Setup!$B$22</f>
        <v>0</v>
      </c>
      <c r="AW426" s="0" t="n">
        <f aca="false">SUMPRODUCT('FD inverse'!$A$47:$BH$47,'FD mesh'!$B$84:$BI$84,$E425:$BL425)+'FD inverse'!$A$47*$C426/Setup!$B$17+INDEX('FD inverse'!$A$47:$BH$47,1,'FD mesh'!$B$15+1)*Setup!$B$22</f>
        <v>0</v>
      </c>
      <c r="AX426" s="0" t="n">
        <f aca="false">SUMPRODUCT('FD inverse'!$A$48:$BH$48,'FD mesh'!$B$84:$BI$84,$E425:$BL425)+'FD inverse'!$A$48*$C426/Setup!$B$17+INDEX('FD inverse'!$A$48:$BH$48,1,'FD mesh'!$B$15+1)*Setup!$B$22</f>
        <v>0</v>
      </c>
      <c r="AY426" s="0" t="n">
        <f aca="false">SUMPRODUCT('FD inverse'!$A$49:$BH$49,'FD mesh'!$B$84:$BI$84,$E425:$BL425)+'FD inverse'!$A$49*$C426/Setup!$B$17+INDEX('FD inverse'!$A$49:$BH$49,1,'FD mesh'!$B$15+1)*Setup!$B$22</f>
        <v>0</v>
      </c>
      <c r="AZ426" s="0" t="n">
        <f aca="false">SUMPRODUCT('FD inverse'!$A$50:$BH$50,'FD mesh'!$B$84:$BI$84,$E425:$BL425)+'FD inverse'!$A$50*$C426/Setup!$B$17+INDEX('FD inverse'!$A$50:$BH$50,1,'FD mesh'!$B$15+1)*Setup!$B$22</f>
        <v>0</v>
      </c>
      <c r="BA426" s="0" t="n">
        <f aca="false">SUMPRODUCT('FD inverse'!$A$51:$BH$51,'FD mesh'!$B$84:$BI$84,$E425:$BL425)+'FD inverse'!$A$51*$C426/Setup!$B$17+INDEX('FD inverse'!$A$51:$BH$51,1,'FD mesh'!$B$15+1)*Setup!$B$22</f>
        <v>0</v>
      </c>
      <c r="BB426" s="0" t="n">
        <f aca="false">SUMPRODUCT('FD inverse'!$A$52:$BH$52,'FD mesh'!$B$84:$BI$84,$E425:$BL425)+'FD inverse'!$A$52*$C426/Setup!$B$17+INDEX('FD inverse'!$A$52:$BH$52,1,'FD mesh'!$B$15+1)*Setup!$B$22</f>
        <v>0</v>
      </c>
      <c r="BC426" s="0" t="n">
        <f aca="false">SUMPRODUCT('FD inverse'!$A$53:$BH$53,'FD mesh'!$B$84:$BI$84,$E425:$BL425)+'FD inverse'!$A$53*$C426/Setup!$B$17+INDEX('FD inverse'!$A$53:$BH$53,1,'FD mesh'!$B$15+1)*Setup!$B$22</f>
        <v>0</v>
      </c>
      <c r="BD426" s="0" t="n">
        <f aca="false">SUMPRODUCT('FD inverse'!$A$54:$BH$54,'FD mesh'!$B$84:$BI$84,$E425:$BL425)+'FD inverse'!$A$54*$C426/Setup!$B$17+INDEX('FD inverse'!$A$54:$BH$54,1,'FD mesh'!$B$15+1)*Setup!$B$22</f>
        <v>0</v>
      </c>
      <c r="BE426" s="0" t="n">
        <f aca="false">SUMPRODUCT('FD inverse'!$A$55:$BH$55,'FD mesh'!$B$84:$BI$84,$E425:$BL425)+'FD inverse'!$A$55*$C426/Setup!$B$17+INDEX('FD inverse'!$A$55:$BH$55,1,'FD mesh'!$B$15+1)*Setup!$B$22</f>
        <v>0</v>
      </c>
      <c r="BF426" s="0" t="n">
        <f aca="false">SUMPRODUCT('FD inverse'!$A$56:$BH$56,'FD mesh'!$B$84:$BI$84,$E425:$BL425)+'FD inverse'!$A$56*$C426/Setup!$B$17+INDEX('FD inverse'!$A$56:$BH$56,1,'FD mesh'!$B$15+1)*Setup!$B$22</f>
        <v>0</v>
      </c>
      <c r="BG426" s="0" t="n">
        <f aca="false">SUMPRODUCT('FD inverse'!$A$57:$BH$57,'FD mesh'!$B$84:$BI$84,$E425:$BL425)+'FD inverse'!$A$57*$C426/Setup!$B$17+INDEX('FD inverse'!$A$57:$BH$57,1,'FD mesh'!$B$15+1)*Setup!$B$22</f>
        <v>0</v>
      </c>
      <c r="BH426" s="0" t="n">
        <f aca="false">SUMPRODUCT('FD inverse'!$A$58:$BH$58,'FD mesh'!$B$84:$BI$84,$E425:$BL425)+'FD inverse'!$A$58*$C426/Setup!$B$17+INDEX('FD inverse'!$A$58:$BH$58,1,'FD mesh'!$B$15+1)*Setup!$B$22</f>
        <v>0</v>
      </c>
      <c r="BI426" s="0" t="n">
        <f aca="false">SUMPRODUCT('FD inverse'!$A$59:$BH$59,'FD mesh'!$B$84:$BI$84,$E425:$BL425)+'FD inverse'!$A$59*$C426/Setup!$B$17+INDEX('FD inverse'!$A$59:$BH$59,1,'FD mesh'!$B$15+1)*Setup!$B$22</f>
        <v>0</v>
      </c>
      <c r="BJ426" s="0" t="n">
        <f aca="false">SUMPRODUCT('FD inverse'!$A$60:$BH$60,'FD mesh'!$B$84:$BI$84,$E425:$BL425)+'FD inverse'!$A$60*$C426/Setup!$B$17+INDEX('FD inverse'!$A$60:$BH$60,1,'FD mesh'!$B$15+1)*Setup!$B$22</f>
        <v>0</v>
      </c>
      <c r="BK426" s="0" t="n">
        <f aca="false">SUMPRODUCT('FD inverse'!$A$61:$BH$61,'FD mesh'!$B$84:$BI$84,$E425:$BL425)+'FD inverse'!$A$61*$C426/Setup!$B$17+INDEX('FD inverse'!$A$61:$BH$61,1,'FD mesh'!$B$15+1)*Setup!$B$22</f>
        <v>0</v>
      </c>
      <c r="BL426" s="0" t="n">
        <f aca="false">SUMPRODUCT('FD inverse'!$A$62:$BH$62,'FD mesh'!$B$84:$BI$84,$E425:$BL425)+'FD inverse'!$A$62*$C426/Setup!$B$17+INDEX('FD inverse'!$A$62:$BH$62,1,'FD mesh'!$B$15+1)*Setup!$B$22</f>
        <v>0</v>
      </c>
    </row>
    <row r="427" customFormat="false" ht="15" hidden="false" customHeight="false" outlineLevel="0" collapsed="false">
      <c r="A427" s="0" t="n">
        <v>422</v>
      </c>
      <c r="B427" s="0" t="n">
        <f aca="false">A427*Setup!$B$11/3600</f>
        <v>35.1666666666667</v>
      </c>
      <c r="C427" s="0" t="n">
        <f aca="false">Setup!$B$7+Setup!$B$8*COS(2*PI()*(B427-Setup!$B$9)/24)</f>
        <v>25.2028231980171</v>
      </c>
      <c r="D427" s="0" t="n">
        <f aca="false">(C427-E427)/Setup!$B$17</f>
        <v>12.2318534523773</v>
      </c>
      <c r="E427" s="0" t="n">
        <f aca="false">SUMPRODUCT('FD inverse'!$A$3:$BH$3,'FD mesh'!$B$84:$BI$84,$E426:$BL426)+'FD inverse'!$A$3*$C427/Setup!$B$17+INDEX('FD inverse'!$A$3:$BH$3,1,'FD mesh'!$B$15+1)*Setup!$B$22</f>
        <v>23.612682249208</v>
      </c>
      <c r="F427" s="0" t="n">
        <f aca="false">SUMPRODUCT('FD inverse'!$A$4:$BH$4,'FD mesh'!$B$84:$BI$84,$E426:$BL426)+'FD inverse'!$A$4*$C427/Setup!$B$17+INDEX('FD inverse'!$A$4:$BH$4,1,'FD mesh'!$B$15+1)*Setup!$B$22</f>
        <v>23.260661344365</v>
      </c>
      <c r="G427" s="0" t="n">
        <f aca="false">SUMPRODUCT('FD inverse'!$A$5:$BH$5,'FD mesh'!$B$84:$BI$84,$E426:$BL426)+'FD inverse'!$A$5*$C427/Setup!$B$17+INDEX('FD inverse'!$A$5:$BH$5,1,'FD mesh'!$B$15+1)*Setup!$B$22</f>
        <v>22.929879285829</v>
      </c>
      <c r="H427" s="0" t="n">
        <f aca="false">SUMPRODUCT('FD inverse'!$A$6:$BH$6,'FD mesh'!$B$84:$BI$84,$E426:$BL426)+'FD inverse'!$A$6*$C427/Setup!$B$17+INDEX('FD inverse'!$A$6:$BH$6,1,'FD mesh'!$B$15+1)*Setup!$B$22</f>
        <v>21.8494026481721</v>
      </c>
      <c r="I427" s="0" t="n">
        <f aca="false">SUMPRODUCT('FD inverse'!$A$7:$BH$7,'FD mesh'!$B$84:$BI$84,$E426:$BL426)+'FD inverse'!$A$7*$C427/Setup!$B$17+INDEX('FD inverse'!$A$7:$BH$7,1,'FD mesh'!$B$15+1)*Setup!$B$22</f>
        <v>21.7598820107902</v>
      </c>
      <c r="J427" s="0" t="n">
        <f aca="false">SUMPRODUCT('FD inverse'!$A$8:$BH$8,'FD mesh'!$B$84:$BI$84,$E426:$BL426)+'FD inverse'!$A$8*$C427/Setup!$B$17+INDEX('FD inverse'!$A$8:$BH$8,1,'FD mesh'!$B$15+1)*Setup!$B$22</f>
        <v>21.6814638871254</v>
      </c>
      <c r="K427" s="0" t="n">
        <f aca="false">SUMPRODUCT('FD inverse'!$A$9:$BH$9,'FD mesh'!$B$84:$BI$84,$E426:$BL426)+'FD inverse'!$A$9*$C427/Setup!$B$17+INDEX('FD inverse'!$A$9:$BH$9,1,'FD mesh'!$B$15+1)*Setup!$B$22</f>
        <v>21.6131560816028</v>
      </c>
      <c r="L427" s="0" t="n">
        <f aca="false">SUMPRODUCT('FD inverse'!$A$10:$BH$10,'FD mesh'!$B$84:$BI$84,$E426:$BL426)+'FD inverse'!$A$10*$C427/Setup!$B$17+INDEX('FD inverse'!$A$10:$BH$10,1,'FD mesh'!$B$15+1)*Setup!$B$22</f>
        <v>21.5540706203832</v>
      </c>
      <c r="M427" s="0" t="n">
        <f aca="false">SUMPRODUCT('FD inverse'!$A$11:$BH$11,'FD mesh'!$B$84:$BI$84,$E426:$BL426)+'FD inverse'!$A$11*$C427/Setup!$B$17+INDEX('FD inverse'!$A$11:$BH$11,1,'FD mesh'!$B$15+1)*Setup!$B$22</f>
        <v>21.5034280582474</v>
      </c>
      <c r="N427" s="0" t="n">
        <f aca="false">SUMPRODUCT('FD inverse'!$A$12:$BH$12,'FD mesh'!$B$84:$BI$84,$E426:$BL426)+'FD inverse'!$A$12*$C427/Setup!$B$17+INDEX('FD inverse'!$A$12:$BH$12,1,'FD mesh'!$B$15+1)*Setup!$B$22</f>
        <v>21.4605608497983</v>
      </c>
      <c r="O427" s="0" t="n">
        <f aca="false">SUMPRODUCT('FD inverse'!$A$13:$BH$13,'FD mesh'!$B$84:$BI$84,$E426:$BL426)+'FD inverse'!$A$13*$C427/Setup!$B$17+INDEX('FD inverse'!$A$13:$BH$13,1,'FD mesh'!$B$15+1)*Setup!$B$22</f>
        <v>21.4249159252012</v>
      </c>
      <c r="P427" s="0" t="n">
        <f aca="false">SUMPRODUCT('FD inverse'!$A$14:$BH$14,'FD mesh'!$B$84:$BI$84,$E426:$BL426)+'FD inverse'!$A$14*$C427/Setup!$B$17+INDEX('FD inverse'!$A$14:$BH$14,1,'FD mesh'!$B$15+1)*Setup!$B$22</f>
        <v>21.3960565902442</v>
      </c>
      <c r="Q427" s="0" t="n">
        <f aca="false">SUMPRODUCT('FD inverse'!$A$15:$BH$15,'FD mesh'!$B$84:$BI$84,$E426:$BL426)+'FD inverse'!$A$15*$C427/Setup!$B$17+INDEX('FD inverse'!$A$15:$BH$15,1,'FD mesh'!$B$15+1)*Setup!$B$22</f>
        <v>21.3736638496558</v>
      </c>
      <c r="R427" s="0" t="n">
        <f aca="false">SUMPRODUCT('FD inverse'!$A$16:$BH$16,'FD mesh'!$B$84:$BI$84,$E426:$BL426)+'FD inverse'!$A$16*$C427/Setup!$B$17+INDEX('FD inverse'!$A$16:$BH$16,1,'FD mesh'!$B$15+1)*Setup!$B$22</f>
        <v>21.3575372314547</v>
      </c>
      <c r="S427" s="0" t="n">
        <f aca="false">SUMPRODUCT('FD inverse'!$A$17:$BH$17,'FD mesh'!$B$84:$BI$84,$E426:$BL426)+'FD inverse'!$A$17*$C427/Setup!$B$17+INDEX('FD inverse'!$A$17:$BH$17,1,'FD mesh'!$B$15+1)*Setup!$B$22</f>
        <v>20.9382567118017</v>
      </c>
      <c r="T427" s="0" t="n">
        <f aca="false">SUMPRODUCT('FD inverse'!$A$18:$BH$18,'FD mesh'!$B$84:$BI$84,$E426:$BL426)+'FD inverse'!$A$18*$C427/Setup!$B$17+INDEX('FD inverse'!$A$18:$BH$18,1,'FD mesh'!$B$15+1)*Setup!$B$22</f>
        <v>20.5217195755603</v>
      </c>
      <c r="U427" s="0" t="n">
        <f aca="false">SUMPRODUCT('FD inverse'!$A$19:$BH$19,'FD mesh'!$B$84:$BI$84,$E426:$BL426)+'FD inverse'!$A$19*$C427/Setup!$B$17+INDEX('FD inverse'!$A$19:$BH$19,1,'FD mesh'!$B$15+1)*Setup!$B$22</f>
        <v>20.1076120245035</v>
      </c>
      <c r="V427" s="0" t="n">
        <f aca="false">SUMPRODUCT('FD inverse'!$A$20:$BH$20,'FD mesh'!$B$84:$BI$84,$E426:$BL426)+'FD inverse'!$A$20*$C427/Setup!$B$17+INDEX('FD inverse'!$A$20:$BH$20,1,'FD mesh'!$B$15+1)*Setup!$B$22</f>
        <v>19.6956461680711</v>
      </c>
      <c r="W427" s="0" t="n">
        <f aca="false">SUMPRODUCT('FD inverse'!$A$21:$BH$21,'FD mesh'!$B$84:$BI$84,$E426:$BL426)+'FD inverse'!$A$21*$C427/Setup!$B$17+INDEX('FD inverse'!$A$21:$BH$21,1,'FD mesh'!$B$15+1)*Setup!$B$22</f>
        <v>19.2855581371451</v>
      </c>
      <c r="X427" s="0" t="n">
        <f aca="false">SUMPRODUCT('FD inverse'!$A$22:$BH$22,'FD mesh'!$B$84:$BI$84,$E426:$BL426)+'FD inverse'!$A$22*$C427/Setup!$B$17+INDEX('FD inverse'!$A$22:$BH$22,1,'FD mesh'!$B$15+1)*Setup!$B$22</f>
        <v>18.8771061741447</v>
      </c>
      <c r="Y427" s="0" t="n">
        <f aca="false">SUMPRODUCT('FD inverse'!$A$23:$BH$23,'FD mesh'!$B$84:$BI$84,$E426:$BL426)+'FD inverse'!$A$23*$C427/Setup!$B$17+INDEX('FD inverse'!$A$23:$BH$23,1,'FD mesh'!$B$15+1)*Setup!$B$22</f>
        <v>18.470068705582</v>
      </c>
      <c r="Z427" s="0" t="n">
        <f aca="false">SUMPRODUCT('FD inverse'!$A$24:$BH$24,'FD mesh'!$B$84:$BI$84,$E426:$BL426)+'FD inverse'!$A$24*$C427/Setup!$B$17+INDEX('FD inverse'!$A$24:$BH$24,1,'FD mesh'!$B$15+1)*Setup!$B$22</f>
        <v>18.0642424022221</v>
      </c>
      <c r="AA427" s="0" t="n">
        <f aca="false">SUMPRODUCT('FD inverse'!$A$25:$BH$25,'FD mesh'!$B$84:$BI$84,$E426:$BL426)+'FD inverse'!$A$25*$C427/Setup!$B$17+INDEX('FD inverse'!$A$25:$BH$25,1,'FD mesh'!$B$15+1)*Setup!$B$22</f>
        <v>17.6594402310825</v>
      </c>
      <c r="AB427" s="0" t="n">
        <f aca="false">SUMPRODUCT('FD inverse'!$A$26:$BH$26,'FD mesh'!$B$84:$BI$84,$E426:$BL426)+'FD inverse'!$A$26*$C427/Setup!$B$17+INDEX('FD inverse'!$A$26:$BH$26,1,'FD mesh'!$B$15+1)*Setup!$B$22</f>
        <v>17.2554895026824</v>
      </c>
      <c r="AC427" s="0" t="n">
        <f aca="false">SUMPRODUCT('FD inverse'!$A$27:$BH$27,'FD mesh'!$B$84:$BI$84,$E426:$BL426)+'FD inverse'!$A$27*$C427/Setup!$B$17+INDEX('FD inverse'!$A$27:$BH$27,1,'FD mesh'!$B$15+1)*Setup!$B$22</f>
        <v>16.8522299162198</v>
      </c>
      <c r="AD427" s="0" t="n">
        <f aca="false">SUMPRODUCT('FD inverse'!$A$28:$BH$28,'FD mesh'!$B$84:$BI$84,$E426:$BL426)+'FD inverse'!$A$28*$C427/Setup!$B$17+INDEX('FD inverse'!$A$28:$BH$28,1,'FD mesh'!$B$15+1)*Setup!$B$22</f>
        <v>16.4495116047043</v>
      </c>
      <c r="AE427" s="0" t="n">
        <f aca="false">SUMPRODUCT('FD inverse'!$A$29:$BH$29,'FD mesh'!$B$84:$BI$84,$E426:$BL426)+'FD inverse'!$A$29*$C427/Setup!$B$17+INDEX('FD inverse'!$A$29:$BH$29,1,'FD mesh'!$B$15+1)*Setup!$B$22</f>
        <v>16.0471931815185</v>
      </c>
      <c r="AF427" s="0" t="n">
        <f aca="false">SUMPRODUCT('FD inverse'!$A$30:$BH$30,'FD mesh'!$B$84:$BI$84,$E426:$BL426)+'FD inverse'!$A$30*$C427/Setup!$B$17+INDEX('FD inverse'!$A$30:$BH$30,1,'FD mesh'!$B$15+1)*Setup!$B$22</f>
        <v>15.6451397894036</v>
      </c>
      <c r="AG427" s="0" t="n">
        <f aca="false">SUMPRODUCT('FD inverse'!$A$31:$BH$31,'FD mesh'!$B$84:$BI$84,$E426:$BL426)+'FD inverse'!$A$31*$C427/Setup!$B$17+INDEX('FD inverse'!$A$31:$BH$31,1,'FD mesh'!$B$15+1)*Setup!$B$22</f>
        <v>15.243221152488</v>
      </c>
      <c r="AH427" s="0" t="n">
        <f aca="false">SUMPRODUCT('FD inverse'!$A$32:$BH$32,'FD mesh'!$B$84:$BI$84,$E426:$BL426)+'FD inverse'!$A$32*$C427/Setup!$B$17+INDEX('FD inverse'!$A$32:$BH$32,1,'FD mesh'!$B$15+1)*Setup!$B$22</f>
        <v>15.2262870506288</v>
      </c>
      <c r="AI427" s="0" t="n">
        <f aca="false">SUMPRODUCT('FD inverse'!$A$33:$BH$33,'FD mesh'!$B$84:$BI$84,$E426:$BL426)+'FD inverse'!$A$33*$C427/Setup!$B$17+INDEX('FD inverse'!$A$33:$BH$33,1,'FD mesh'!$B$15+1)*Setup!$B$22</f>
        <v>15.2093569898793</v>
      </c>
      <c r="AJ427" s="0" t="n">
        <f aca="false">SUMPRODUCT('FD inverse'!$A$34:$BH$34,'FD mesh'!$B$84:$BI$84,$E426:$BL426)+'FD inverse'!$A$34*$C427/Setup!$B$17+INDEX('FD inverse'!$A$34:$BH$34,1,'FD mesh'!$B$15+1)*Setup!$B$22</f>
        <v>15.1924245957287</v>
      </c>
      <c r="AK427" s="0" t="n">
        <f aca="false">SUMPRODUCT('FD inverse'!$A$35:$BH$35,'FD mesh'!$B$84:$BI$84,$E426:$BL426)+'FD inverse'!$A$35*$C427/Setup!$B$17+INDEX('FD inverse'!$A$35:$BH$35,1,'FD mesh'!$B$15+1)*Setup!$B$22</f>
        <v>15.1754851033977</v>
      </c>
      <c r="AL427" s="0" t="n">
        <f aca="false">SUMPRODUCT('FD inverse'!$A$36:$BH$36,'FD mesh'!$B$84:$BI$84,$E426:$BL426)+'FD inverse'!$A$36*$C427/Setup!$B$17+INDEX('FD inverse'!$A$36:$BH$36,1,'FD mesh'!$B$15+1)*Setup!$B$22</f>
        <v>15.1585351593034</v>
      </c>
      <c r="AM427" s="0" t="n">
        <f aca="false">SUMPRODUCT('FD inverse'!$A$37:$BH$37,'FD mesh'!$B$84:$BI$84,$E426:$BL426)+'FD inverse'!$A$37*$C427/Setup!$B$17+INDEX('FD inverse'!$A$37:$BH$37,1,'FD mesh'!$B$15+1)*Setup!$B$22</f>
        <v>15.141572638935</v>
      </c>
      <c r="AN427" s="0" t="n">
        <f aca="false">SUMPRODUCT('FD inverse'!$A$38:$BH$38,'FD mesh'!$B$84:$BI$84,$E426:$BL426)+'FD inverse'!$A$38*$C427/Setup!$B$17+INDEX('FD inverse'!$A$38:$BH$38,1,'FD mesh'!$B$15+1)*Setup!$B$22</f>
        <v>15.1245964802864</v>
      </c>
      <c r="AO427" s="0" t="n">
        <f aca="false">SUMPRODUCT('FD inverse'!$A$39:$BH$39,'FD mesh'!$B$84:$BI$84,$E426:$BL426)+'FD inverse'!$A$39*$C427/Setup!$B$17+INDEX('FD inverse'!$A$39:$BH$39,1,'FD mesh'!$B$15+1)*Setup!$B$22</f>
        <v>15.1076065318102</v>
      </c>
      <c r="AP427" s="0" t="n">
        <f aca="false">SUMPRODUCT('FD inverse'!$A$40:$BH$40,'FD mesh'!$B$84:$BI$84,$E426:$BL426)+'FD inverse'!$A$40*$C427/Setup!$B$17+INDEX('FD inverse'!$A$40:$BH$40,1,'FD mesh'!$B$15+1)*Setup!$B$22</f>
        <v>15.0906034137011</v>
      </c>
      <c r="AQ427" s="0" t="n">
        <f aca="false">SUMPRODUCT('FD inverse'!$A$41:$BH$41,'FD mesh'!$B$84:$BI$84,$E426:$BL426)+'FD inverse'!$A$41*$C427/Setup!$B$17+INDEX('FD inverse'!$A$41:$BH$41,1,'FD mesh'!$B$15+1)*Setup!$B$22</f>
        <v>15.073588391178</v>
      </c>
      <c r="AR427" s="0" t="n">
        <f aca="false">SUMPRODUCT('FD inverse'!$A$42:$BH$42,'FD mesh'!$B$84:$BI$84,$E426:$BL426)+'FD inverse'!$A$42*$C427/Setup!$B$17+INDEX('FD inverse'!$A$42:$BH$42,1,'FD mesh'!$B$15+1)*Setup!$B$22</f>
        <v>15.0565632583205</v>
      </c>
      <c r="AS427" s="0" t="n">
        <f aca="false">SUMPRODUCT('FD inverse'!$A$43:$BH$43,'FD mesh'!$B$84:$BI$84,$E426:$BL426)+'FD inverse'!$A$43*$C427/Setup!$B$17+INDEX('FD inverse'!$A$43:$BH$43,1,'FD mesh'!$B$15+1)*Setup!$B$22</f>
        <v>0</v>
      </c>
      <c r="AT427" s="0" t="n">
        <f aca="false">SUMPRODUCT('FD inverse'!$A$44:$BH$44,'FD mesh'!$B$84:$BI$84,$E426:$BL426)+'FD inverse'!$A$44*$C427/Setup!$B$17+INDEX('FD inverse'!$A$44:$BH$44,1,'FD mesh'!$B$15+1)*Setup!$B$22</f>
        <v>0</v>
      </c>
      <c r="AU427" s="0" t="n">
        <f aca="false">SUMPRODUCT('FD inverse'!$A$45:$BH$45,'FD mesh'!$B$84:$BI$84,$E426:$BL426)+'FD inverse'!$A$45*$C427/Setup!$B$17+INDEX('FD inverse'!$A$45:$BH$45,1,'FD mesh'!$B$15+1)*Setup!$B$22</f>
        <v>0</v>
      </c>
      <c r="AV427" s="0" t="n">
        <f aca="false">SUMPRODUCT('FD inverse'!$A$46:$BH$46,'FD mesh'!$B$84:$BI$84,$E426:$BL426)+'FD inverse'!$A$46*$C427/Setup!$B$17+INDEX('FD inverse'!$A$46:$BH$46,1,'FD mesh'!$B$15+1)*Setup!$B$22</f>
        <v>0</v>
      </c>
      <c r="AW427" s="0" t="n">
        <f aca="false">SUMPRODUCT('FD inverse'!$A$47:$BH$47,'FD mesh'!$B$84:$BI$84,$E426:$BL426)+'FD inverse'!$A$47*$C427/Setup!$B$17+INDEX('FD inverse'!$A$47:$BH$47,1,'FD mesh'!$B$15+1)*Setup!$B$22</f>
        <v>0</v>
      </c>
      <c r="AX427" s="0" t="n">
        <f aca="false">SUMPRODUCT('FD inverse'!$A$48:$BH$48,'FD mesh'!$B$84:$BI$84,$E426:$BL426)+'FD inverse'!$A$48*$C427/Setup!$B$17+INDEX('FD inverse'!$A$48:$BH$48,1,'FD mesh'!$B$15+1)*Setup!$B$22</f>
        <v>0</v>
      </c>
      <c r="AY427" s="0" t="n">
        <f aca="false">SUMPRODUCT('FD inverse'!$A$49:$BH$49,'FD mesh'!$B$84:$BI$84,$E426:$BL426)+'FD inverse'!$A$49*$C427/Setup!$B$17+INDEX('FD inverse'!$A$49:$BH$49,1,'FD mesh'!$B$15+1)*Setup!$B$22</f>
        <v>0</v>
      </c>
      <c r="AZ427" s="0" t="n">
        <f aca="false">SUMPRODUCT('FD inverse'!$A$50:$BH$50,'FD mesh'!$B$84:$BI$84,$E426:$BL426)+'FD inverse'!$A$50*$C427/Setup!$B$17+INDEX('FD inverse'!$A$50:$BH$50,1,'FD mesh'!$B$15+1)*Setup!$B$22</f>
        <v>0</v>
      </c>
      <c r="BA427" s="0" t="n">
        <f aca="false">SUMPRODUCT('FD inverse'!$A$51:$BH$51,'FD mesh'!$B$84:$BI$84,$E426:$BL426)+'FD inverse'!$A$51*$C427/Setup!$B$17+INDEX('FD inverse'!$A$51:$BH$51,1,'FD mesh'!$B$15+1)*Setup!$B$22</f>
        <v>0</v>
      </c>
      <c r="BB427" s="0" t="n">
        <f aca="false">SUMPRODUCT('FD inverse'!$A$52:$BH$52,'FD mesh'!$B$84:$BI$84,$E426:$BL426)+'FD inverse'!$A$52*$C427/Setup!$B$17+INDEX('FD inverse'!$A$52:$BH$52,1,'FD mesh'!$B$15+1)*Setup!$B$22</f>
        <v>0</v>
      </c>
      <c r="BC427" s="0" t="n">
        <f aca="false">SUMPRODUCT('FD inverse'!$A$53:$BH$53,'FD mesh'!$B$84:$BI$84,$E426:$BL426)+'FD inverse'!$A$53*$C427/Setup!$B$17+INDEX('FD inverse'!$A$53:$BH$53,1,'FD mesh'!$B$15+1)*Setup!$B$22</f>
        <v>0</v>
      </c>
      <c r="BD427" s="0" t="n">
        <f aca="false">SUMPRODUCT('FD inverse'!$A$54:$BH$54,'FD mesh'!$B$84:$BI$84,$E426:$BL426)+'FD inverse'!$A$54*$C427/Setup!$B$17+INDEX('FD inverse'!$A$54:$BH$54,1,'FD mesh'!$B$15+1)*Setup!$B$22</f>
        <v>0</v>
      </c>
      <c r="BE427" s="0" t="n">
        <f aca="false">SUMPRODUCT('FD inverse'!$A$55:$BH$55,'FD mesh'!$B$84:$BI$84,$E426:$BL426)+'FD inverse'!$A$55*$C427/Setup!$B$17+INDEX('FD inverse'!$A$55:$BH$55,1,'FD mesh'!$B$15+1)*Setup!$B$22</f>
        <v>0</v>
      </c>
      <c r="BF427" s="0" t="n">
        <f aca="false">SUMPRODUCT('FD inverse'!$A$56:$BH$56,'FD mesh'!$B$84:$BI$84,$E426:$BL426)+'FD inverse'!$A$56*$C427/Setup!$B$17+INDEX('FD inverse'!$A$56:$BH$56,1,'FD mesh'!$B$15+1)*Setup!$B$22</f>
        <v>0</v>
      </c>
      <c r="BG427" s="0" t="n">
        <f aca="false">SUMPRODUCT('FD inverse'!$A$57:$BH$57,'FD mesh'!$B$84:$BI$84,$E426:$BL426)+'FD inverse'!$A$57*$C427/Setup!$B$17+INDEX('FD inverse'!$A$57:$BH$57,1,'FD mesh'!$B$15+1)*Setup!$B$22</f>
        <v>0</v>
      </c>
      <c r="BH427" s="0" t="n">
        <f aca="false">SUMPRODUCT('FD inverse'!$A$58:$BH$58,'FD mesh'!$B$84:$BI$84,$E426:$BL426)+'FD inverse'!$A$58*$C427/Setup!$B$17+INDEX('FD inverse'!$A$58:$BH$58,1,'FD mesh'!$B$15+1)*Setup!$B$22</f>
        <v>0</v>
      </c>
      <c r="BI427" s="0" t="n">
        <f aca="false">SUMPRODUCT('FD inverse'!$A$59:$BH$59,'FD mesh'!$B$84:$BI$84,$E426:$BL426)+'FD inverse'!$A$59*$C427/Setup!$B$17+INDEX('FD inverse'!$A$59:$BH$59,1,'FD mesh'!$B$15+1)*Setup!$B$22</f>
        <v>0</v>
      </c>
      <c r="BJ427" s="0" t="n">
        <f aca="false">SUMPRODUCT('FD inverse'!$A$60:$BH$60,'FD mesh'!$B$84:$BI$84,$E426:$BL426)+'FD inverse'!$A$60*$C427/Setup!$B$17+INDEX('FD inverse'!$A$60:$BH$60,1,'FD mesh'!$B$15+1)*Setup!$B$22</f>
        <v>0</v>
      </c>
      <c r="BK427" s="0" t="n">
        <f aca="false">SUMPRODUCT('FD inverse'!$A$61:$BH$61,'FD mesh'!$B$84:$BI$84,$E426:$BL426)+'FD inverse'!$A$61*$C427/Setup!$B$17+INDEX('FD inverse'!$A$61:$BH$61,1,'FD mesh'!$B$15+1)*Setup!$B$22</f>
        <v>0</v>
      </c>
      <c r="BL427" s="0" t="n">
        <f aca="false">SUMPRODUCT('FD inverse'!$A$62:$BH$62,'FD mesh'!$B$84:$BI$84,$E426:$BL426)+'FD inverse'!$A$62*$C427/Setup!$B$17+INDEX('FD inverse'!$A$62:$BH$62,1,'FD mesh'!$B$15+1)*Setup!$B$22</f>
        <v>0</v>
      </c>
    </row>
    <row r="428" customFormat="false" ht="15" hidden="false" customHeight="false" outlineLevel="0" collapsed="false">
      <c r="A428" s="0" t="n">
        <v>423</v>
      </c>
      <c r="B428" s="0" t="n">
        <f aca="false">A428*Setup!$B$11/3600</f>
        <v>35.25</v>
      </c>
      <c r="C428" s="0" t="n">
        <f aca="false">Setup!$B$7+Setup!$B$8*COS(2*PI()*(B428-Setup!$B$9)/24)</f>
        <v>25.2857578612126</v>
      </c>
      <c r="D428" s="0" t="n">
        <f aca="false">(C428-E428)/Setup!$B$17</f>
        <v>12.4449124725028</v>
      </c>
      <c r="E428" s="0" t="n">
        <f aca="false">SUMPRODUCT('FD inverse'!$A$3:$BH$3,'FD mesh'!$B$84:$BI$84,$E427:$BL427)+'FD inverse'!$A$3*$C428/Setup!$B$17+INDEX('FD inverse'!$A$3:$BH$3,1,'FD mesh'!$B$15+1)*Setup!$B$22</f>
        <v>23.6679192397873</v>
      </c>
      <c r="F428" s="0" t="n">
        <f aca="false">SUMPRODUCT('FD inverse'!$A$4:$BH$4,'FD mesh'!$B$84:$BI$84,$E427:$BL427)+'FD inverse'!$A$4*$C428/Setup!$B$17+INDEX('FD inverse'!$A$4:$BH$4,1,'FD mesh'!$B$15+1)*Setup!$B$22</f>
        <v>23.3095221341465</v>
      </c>
      <c r="G428" s="0" t="n">
        <f aca="false">SUMPRODUCT('FD inverse'!$A$5:$BH$5,'FD mesh'!$B$84:$BI$84,$E427:$BL427)+'FD inverse'!$A$5*$C428/Setup!$B$17+INDEX('FD inverse'!$A$5:$BH$5,1,'FD mesh'!$B$15+1)*Setup!$B$22</f>
        <v>22.9723319685151</v>
      </c>
      <c r="H428" s="0" t="n">
        <f aca="false">SUMPRODUCT('FD inverse'!$A$6:$BH$6,'FD mesh'!$B$84:$BI$84,$E427:$BL427)+'FD inverse'!$A$6*$C428/Setup!$B$17+INDEX('FD inverse'!$A$6:$BH$6,1,'FD mesh'!$B$15+1)*Setup!$B$22</f>
        <v>21.8703280931188</v>
      </c>
      <c r="I428" s="0" t="n">
        <f aca="false">SUMPRODUCT('FD inverse'!$A$7:$BH$7,'FD mesh'!$B$84:$BI$84,$E427:$BL427)+'FD inverse'!$A$7*$C428/Setup!$B$17+INDEX('FD inverse'!$A$7:$BH$7,1,'FD mesh'!$B$15+1)*Setup!$B$22</f>
        <v>21.778978323894</v>
      </c>
      <c r="J428" s="0" t="n">
        <f aca="false">SUMPRODUCT('FD inverse'!$A$8:$BH$8,'FD mesh'!$B$84:$BI$84,$E427:$BL427)+'FD inverse'!$A$8*$C428/Setup!$B$17+INDEX('FD inverse'!$A$8:$BH$8,1,'FD mesh'!$B$15+1)*Setup!$B$22</f>
        <v>21.6988948160873</v>
      </c>
      <c r="K428" s="0" t="n">
        <f aca="false">SUMPRODUCT('FD inverse'!$A$9:$BH$9,'FD mesh'!$B$84:$BI$84,$E427:$BL427)+'FD inverse'!$A$9*$C428/Setup!$B$17+INDEX('FD inverse'!$A$9:$BH$9,1,'FD mesh'!$B$15+1)*Setup!$B$22</f>
        <v>21.6290950421815</v>
      </c>
      <c r="L428" s="0" t="n">
        <f aca="false">SUMPRODUCT('FD inverse'!$A$10:$BH$10,'FD mesh'!$B$84:$BI$84,$E427:$BL427)+'FD inverse'!$A$10*$C428/Setup!$B$17+INDEX('FD inverse'!$A$10:$BH$10,1,'FD mesh'!$B$15+1)*Setup!$B$22</f>
        <v>21.5686987848413</v>
      </c>
      <c r="M428" s="0" t="n">
        <f aca="false">SUMPRODUCT('FD inverse'!$A$11:$BH$11,'FD mesh'!$B$84:$BI$84,$E427:$BL427)+'FD inverse'!$A$11*$C428/Setup!$B$17+INDEX('FD inverse'!$A$11:$BH$11,1,'FD mesh'!$B$15+1)*Setup!$B$22</f>
        <v>21.516932713022</v>
      </c>
      <c r="N428" s="0" t="n">
        <f aca="false">SUMPRODUCT('FD inverse'!$A$12:$BH$12,'FD mesh'!$B$84:$BI$84,$E427:$BL427)+'FD inverse'!$A$12*$C428/Setup!$B$17+INDEX('FD inverse'!$A$12:$BH$12,1,'FD mesh'!$B$15+1)*Setup!$B$22</f>
        <v>21.4731339891524</v>
      </c>
      <c r="O428" s="0" t="n">
        <f aca="false">SUMPRODUCT('FD inverse'!$A$13:$BH$13,'FD mesh'!$B$84:$BI$84,$E427:$BL427)+'FD inverse'!$A$13*$C428/Setup!$B$17+INDEX('FD inverse'!$A$13:$BH$13,1,'FD mesh'!$B$15+1)*Setup!$B$22</f>
        <v>21.4367530466127</v>
      </c>
      <c r="P428" s="0" t="n">
        <f aca="false">SUMPRODUCT('FD inverse'!$A$14:$BH$14,'FD mesh'!$B$84:$BI$84,$E427:$BL427)+'FD inverse'!$A$14*$C428/Setup!$B$17+INDEX('FD inverse'!$A$14:$BH$14,1,'FD mesh'!$B$15+1)*Setup!$B$22</f>
        <v>21.4073556565282</v>
      </c>
      <c r="Q428" s="0" t="n">
        <f aca="false">SUMPRODUCT('FD inverse'!$A$15:$BH$15,'FD mesh'!$B$84:$BI$84,$E427:$BL427)+'FD inverse'!$A$15*$C428/Setup!$B$17+INDEX('FD inverse'!$A$15:$BH$15,1,'FD mesh'!$B$15+1)*Setup!$B$22</f>
        <v>21.3846243822454</v>
      </c>
      <c r="R428" s="0" t="n">
        <f aca="false">SUMPRODUCT('FD inverse'!$A$16:$BH$16,'FD mesh'!$B$84:$BI$84,$E427:$BL427)+'FD inverse'!$A$16*$C428/Setup!$B$17+INDEX('FD inverse'!$A$16:$BH$16,1,'FD mesh'!$B$15+1)*Setup!$B$22</f>
        <v>21.3683594988709</v>
      </c>
      <c r="S428" s="0" t="n">
        <f aca="false">SUMPRODUCT('FD inverse'!$A$17:$BH$17,'FD mesh'!$B$84:$BI$84,$E427:$BL427)+'FD inverse'!$A$17*$C428/Setup!$B$17+INDEX('FD inverse'!$A$17:$BH$17,1,'FD mesh'!$B$15+1)*Setup!$B$22</f>
        <v>20.9478977541886</v>
      </c>
      <c r="T428" s="0" t="n">
        <f aca="false">SUMPRODUCT('FD inverse'!$A$18:$BH$18,'FD mesh'!$B$84:$BI$84,$E427:$BL427)+'FD inverse'!$A$18*$C428/Setup!$B$17+INDEX('FD inverse'!$A$18:$BH$18,1,'FD mesh'!$B$15+1)*Setup!$B$22</f>
        <v>20.5302732305516</v>
      </c>
      <c r="U428" s="0" t="n">
        <f aca="false">SUMPRODUCT('FD inverse'!$A$19:$BH$19,'FD mesh'!$B$84:$BI$84,$E427:$BL427)+'FD inverse'!$A$19*$C428/Setup!$B$17+INDEX('FD inverse'!$A$19:$BH$19,1,'FD mesh'!$B$15+1)*Setup!$B$22</f>
        <v>20.1151659253834</v>
      </c>
      <c r="V428" s="0" t="n">
        <f aca="false">SUMPRODUCT('FD inverse'!$A$20:$BH$20,'FD mesh'!$B$84:$BI$84,$E427:$BL427)+'FD inverse'!$A$20*$C428/Setup!$B$17+INDEX('FD inverse'!$A$20:$BH$20,1,'FD mesh'!$B$15+1)*Setup!$B$22</f>
        <v>19.7022816253314</v>
      </c>
      <c r="W428" s="0" t="n">
        <f aca="false">SUMPRODUCT('FD inverse'!$A$21:$BH$21,'FD mesh'!$B$84:$BI$84,$E427:$BL427)+'FD inverse'!$A$21*$C428/Setup!$B$17+INDEX('FD inverse'!$A$21:$BH$21,1,'FD mesh'!$B$15+1)*Setup!$B$22</f>
        <v>19.2913500455587</v>
      </c>
      <c r="X428" s="0" t="n">
        <f aca="false">SUMPRODUCT('FD inverse'!$A$22:$BH$22,'FD mesh'!$B$84:$BI$84,$E427:$BL427)+'FD inverse'!$A$22*$C428/Setup!$B$17+INDEX('FD inverse'!$A$22:$BH$22,1,'FD mesh'!$B$15+1)*Setup!$B$22</f>
        <v>18.8821229416907</v>
      </c>
      <c r="Y428" s="0" t="n">
        <f aca="false">SUMPRODUCT('FD inverse'!$A$23:$BH$23,'FD mesh'!$B$84:$BI$84,$E427:$BL427)+'FD inverse'!$A$23*$C428/Setup!$B$17+INDEX('FD inverse'!$A$23:$BH$23,1,'FD mesh'!$B$15+1)*Setup!$B$22</f>
        <v>18.4743722008433</v>
      </c>
      <c r="Z428" s="0" t="n">
        <f aca="false">SUMPRODUCT('FD inverse'!$A$24:$BH$24,'FD mesh'!$B$84:$BI$84,$E427:$BL427)+'FD inverse'!$A$24*$C428/Setup!$B$17+INDEX('FD inverse'!$A$24:$BH$24,1,'FD mesh'!$B$15+1)*Setup!$B$22</f>
        <v>18.0678879171729</v>
      </c>
      <c r="AA428" s="0" t="n">
        <f aca="false">SUMPRODUCT('FD inverse'!$A$25:$BH$25,'FD mesh'!$B$84:$BI$84,$E427:$BL427)+'FD inverse'!$A$25*$C428/Setup!$B$17+INDEX('FD inverse'!$A$25:$BH$25,1,'FD mesh'!$B$15+1)*Setup!$B$22</f>
        <v>17.6624764564736</v>
      </c>
      <c r="AB428" s="0" t="n">
        <f aca="false">SUMPRODUCT('FD inverse'!$A$26:$BH$26,'FD mesh'!$B$84:$BI$84,$E427:$BL427)+'FD inverse'!$A$26*$C428/Setup!$B$17+INDEX('FD inverse'!$A$26:$BH$26,1,'FD mesh'!$B$15+1)*Setup!$B$22</f>
        <v>17.2579585135324</v>
      </c>
      <c r="AC428" s="0" t="n">
        <f aca="false">SUMPRODUCT('FD inverse'!$A$27:$BH$27,'FD mesh'!$B$84:$BI$84,$E427:$BL427)+'FD inverse'!$A$27*$C428/Setup!$B$17+INDEX('FD inverse'!$A$27:$BH$27,1,'FD mesh'!$B$15+1)*Setup!$B$22</f>
        <v>16.8541671652127</v>
      </c>
      <c r="AD428" s="0" t="n">
        <f aca="false">SUMPRODUCT('FD inverse'!$A$28:$BH$28,'FD mesh'!$B$84:$BI$84,$E427:$BL427)+'FD inverse'!$A$28*$C428/Setup!$B$17+INDEX('FD inverse'!$A$28:$BH$28,1,'FD mesh'!$B$15+1)*Setup!$B$22</f>
        <v>16.4509459215967</v>
      </c>
      <c r="AE428" s="0" t="n">
        <f aca="false">SUMPRODUCT('FD inverse'!$A$29:$BH$29,'FD mesh'!$B$84:$BI$84,$E427:$BL427)+'FD inverse'!$A$29*$C428/Setup!$B$17+INDEX('FD inverse'!$A$29:$BH$29,1,'FD mesh'!$B$15+1)*Setup!$B$22</f>
        <v>16.0481467769519</v>
      </c>
      <c r="AF428" s="0" t="n">
        <f aca="false">SUMPRODUCT('FD inverse'!$A$30:$BH$30,'FD mesh'!$B$84:$BI$84,$E427:$BL427)+'FD inverse'!$A$30*$C428/Setup!$B$17+INDEX('FD inverse'!$A$30:$BH$30,1,'FD mesh'!$B$15+1)*Setup!$B$22</f>
        <v>15.6456282618203</v>
      </c>
      <c r="AG428" s="0" t="n">
        <f aca="false">SUMPRODUCT('FD inverse'!$A$31:$BH$31,'FD mesh'!$B$84:$BI$84,$E427:$BL427)+'FD inverse'!$A$31*$C428/Setup!$B$17+INDEX('FD inverse'!$A$31:$BH$31,1,'FD mesh'!$B$15+1)*Setup!$B$22</f>
        <v>15.2432534971429</v>
      </c>
      <c r="AH428" s="0" t="n">
        <f aca="false">SUMPRODUCT('FD inverse'!$A$32:$BH$32,'FD mesh'!$B$84:$BI$84,$E427:$BL427)+'FD inverse'!$A$32*$C428/Setup!$B$17+INDEX('FD inverse'!$A$32:$BH$32,1,'FD mesh'!$B$15+1)*Setup!$B$22</f>
        <v>15.226302287026</v>
      </c>
      <c r="AI428" s="0" t="n">
        <f aca="false">SUMPRODUCT('FD inverse'!$A$33:$BH$33,'FD mesh'!$B$84:$BI$84,$E427:$BL427)+'FD inverse'!$A$33*$C428/Setup!$B$17+INDEX('FD inverse'!$A$33:$BH$33,1,'FD mesh'!$B$15+1)*Setup!$B$22</f>
        <v>15.2093587899244</v>
      </c>
      <c r="AJ428" s="0" t="n">
        <f aca="false">SUMPRODUCT('FD inverse'!$A$34:$BH$34,'FD mesh'!$B$84:$BI$84,$E427:$BL427)+'FD inverse'!$A$34*$C428/Setup!$B$17+INDEX('FD inverse'!$A$34:$BH$34,1,'FD mesh'!$B$15+1)*Setup!$B$22</f>
        <v>15.192416204047</v>
      </c>
      <c r="AK428" s="0" t="n">
        <f aca="false">SUMPRODUCT('FD inverse'!$A$35:$BH$35,'FD mesh'!$B$84:$BI$84,$E427:$BL427)+'FD inverse'!$A$35*$C428/Setup!$B$17+INDEX('FD inverse'!$A$35:$BH$35,1,'FD mesh'!$B$15+1)*Setup!$B$22</f>
        <v>15.1754693701071</v>
      </c>
      <c r="AL428" s="0" t="n">
        <f aca="false">SUMPRODUCT('FD inverse'!$A$36:$BH$36,'FD mesh'!$B$84:$BI$84,$E427:$BL427)+'FD inverse'!$A$36*$C428/Setup!$B$17+INDEX('FD inverse'!$A$36:$BH$36,1,'FD mesh'!$B$15+1)*Setup!$B$22</f>
        <v>15.158514571613</v>
      </c>
      <c r="AM428" s="0" t="n">
        <f aca="false">SUMPRODUCT('FD inverse'!$A$37:$BH$37,'FD mesh'!$B$84:$BI$84,$E427:$BL427)+'FD inverse'!$A$37*$C428/Setup!$B$17+INDEX('FD inverse'!$A$37:$BH$37,1,'FD mesh'!$B$15+1)*Setup!$B$22</f>
        <v>15.141549351156</v>
      </c>
      <c r="AN428" s="0" t="n">
        <f aca="false">SUMPRODUCT('FD inverse'!$A$38:$BH$38,'FD mesh'!$B$84:$BI$84,$E427:$BL427)+'FD inverse'!$A$38*$C428/Setup!$B$17+INDEX('FD inverse'!$A$38:$BH$38,1,'FD mesh'!$B$15+1)*Setup!$B$22</f>
        <v>15.1245723418889</v>
      </c>
      <c r="AO428" s="0" t="n">
        <f aca="false">SUMPRODUCT('FD inverse'!$A$39:$BH$39,'FD mesh'!$B$84:$BI$84,$E427:$BL427)+'FD inverse'!$A$39*$C428/Setup!$B$17+INDEX('FD inverse'!$A$39:$BH$39,1,'FD mesh'!$B$15+1)*Setup!$B$22</f>
        <v>15.107583113209</v>
      </c>
      <c r="AP428" s="0" t="n">
        <f aca="false">SUMPRODUCT('FD inverse'!$A$40:$BH$40,'FD mesh'!$B$84:$BI$84,$E427:$BL427)+'FD inverse'!$A$40*$C428/Setup!$B$17+INDEX('FD inverse'!$A$40:$BH$40,1,'FD mesh'!$B$15+1)*Setup!$B$22</f>
        <v>15.0905820294939</v>
      </c>
      <c r="AQ428" s="0" t="n">
        <f aca="false">SUMPRODUCT('FD inverse'!$A$41:$BH$41,'FD mesh'!$B$84:$BI$84,$E427:$BL427)+'FD inverse'!$A$41*$C428/Setup!$B$17+INDEX('FD inverse'!$A$41:$BH$41,1,'FD mesh'!$B$15+1)*Setup!$B$22</f>
        <v>15.0735701206005</v>
      </c>
      <c r="AR428" s="0" t="n">
        <f aca="false">SUMPRODUCT('FD inverse'!$A$42:$BH$42,'FD mesh'!$B$84:$BI$84,$E427:$BL427)+'FD inverse'!$A$42*$C428/Setup!$B$17+INDEX('FD inverse'!$A$42:$BH$42,1,'FD mesh'!$B$15+1)*Setup!$B$22</f>
        <v>15.05654896272</v>
      </c>
      <c r="AS428" s="0" t="n">
        <f aca="false">SUMPRODUCT('FD inverse'!$A$43:$BH$43,'FD mesh'!$B$84:$BI$84,$E427:$BL427)+'FD inverse'!$A$43*$C428/Setup!$B$17+INDEX('FD inverse'!$A$43:$BH$43,1,'FD mesh'!$B$15+1)*Setup!$B$22</f>
        <v>0</v>
      </c>
      <c r="AT428" s="0" t="n">
        <f aca="false">SUMPRODUCT('FD inverse'!$A$44:$BH$44,'FD mesh'!$B$84:$BI$84,$E427:$BL427)+'FD inverse'!$A$44*$C428/Setup!$B$17+INDEX('FD inverse'!$A$44:$BH$44,1,'FD mesh'!$B$15+1)*Setup!$B$22</f>
        <v>0</v>
      </c>
      <c r="AU428" s="0" t="n">
        <f aca="false">SUMPRODUCT('FD inverse'!$A$45:$BH$45,'FD mesh'!$B$84:$BI$84,$E427:$BL427)+'FD inverse'!$A$45*$C428/Setup!$B$17+INDEX('FD inverse'!$A$45:$BH$45,1,'FD mesh'!$B$15+1)*Setup!$B$22</f>
        <v>0</v>
      </c>
      <c r="AV428" s="0" t="n">
        <f aca="false">SUMPRODUCT('FD inverse'!$A$46:$BH$46,'FD mesh'!$B$84:$BI$84,$E427:$BL427)+'FD inverse'!$A$46*$C428/Setup!$B$17+INDEX('FD inverse'!$A$46:$BH$46,1,'FD mesh'!$B$15+1)*Setup!$B$22</f>
        <v>0</v>
      </c>
      <c r="AW428" s="0" t="n">
        <f aca="false">SUMPRODUCT('FD inverse'!$A$47:$BH$47,'FD mesh'!$B$84:$BI$84,$E427:$BL427)+'FD inverse'!$A$47*$C428/Setup!$B$17+INDEX('FD inverse'!$A$47:$BH$47,1,'FD mesh'!$B$15+1)*Setup!$B$22</f>
        <v>0</v>
      </c>
      <c r="AX428" s="0" t="n">
        <f aca="false">SUMPRODUCT('FD inverse'!$A$48:$BH$48,'FD mesh'!$B$84:$BI$84,$E427:$BL427)+'FD inverse'!$A$48*$C428/Setup!$B$17+INDEX('FD inverse'!$A$48:$BH$48,1,'FD mesh'!$B$15+1)*Setup!$B$22</f>
        <v>0</v>
      </c>
      <c r="AY428" s="0" t="n">
        <f aca="false">SUMPRODUCT('FD inverse'!$A$49:$BH$49,'FD mesh'!$B$84:$BI$84,$E427:$BL427)+'FD inverse'!$A$49*$C428/Setup!$B$17+INDEX('FD inverse'!$A$49:$BH$49,1,'FD mesh'!$B$15+1)*Setup!$B$22</f>
        <v>0</v>
      </c>
      <c r="AZ428" s="0" t="n">
        <f aca="false">SUMPRODUCT('FD inverse'!$A$50:$BH$50,'FD mesh'!$B$84:$BI$84,$E427:$BL427)+'FD inverse'!$A$50*$C428/Setup!$B$17+INDEX('FD inverse'!$A$50:$BH$50,1,'FD mesh'!$B$15+1)*Setup!$B$22</f>
        <v>0</v>
      </c>
      <c r="BA428" s="0" t="n">
        <f aca="false">SUMPRODUCT('FD inverse'!$A$51:$BH$51,'FD mesh'!$B$84:$BI$84,$E427:$BL427)+'FD inverse'!$A$51*$C428/Setup!$B$17+INDEX('FD inverse'!$A$51:$BH$51,1,'FD mesh'!$B$15+1)*Setup!$B$22</f>
        <v>0</v>
      </c>
      <c r="BB428" s="0" t="n">
        <f aca="false">SUMPRODUCT('FD inverse'!$A$52:$BH$52,'FD mesh'!$B$84:$BI$84,$E427:$BL427)+'FD inverse'!$A$52*$C428/Setup!$B$17+INDEX('FD inverse'!$A$52:$BH$52,1,'FD mesh'!$B$15+1)*Setup!$B$22</f>
        <v>0</v>
      </c>
      <c r="BC428" s="0" t="n">
        <f aca="false">SUMPRODUCT('FD inverse'!$A$53:$BH$53,'FD mesh'!$B$84:$BI$84,$E427:$BL427)+'FD inverse'!$A$53*$C428/Setup!$B$17+INDEX('FD inverse'!$A$53:$BH$53,1,'FD mesh'!$B$15+1)*Setup!$B$22</f>
        <v>0</v>
      </c>
      <c r="BD428" s="0" t="n">
        <f aca="false">SUMPRODUCT('FD inverse'!$A$54:$BH$54,'FD mesh'!$B$84:$BI$84,$E427:$BL427)+'FD inverse'!$A$54*$C428/Setup!$B$17+INDEX('FD inverse'!$A$54:$BH$54,1,'FD mesh'!$B$15+1)*Setup!$B$22</f>
        <v>0</v>
      </c>
      <c r="BE428" s="0" t="n">
        <f aca="false">SUMPRODUCT('FD inverse'!$A$55:$BH$55,'FD mesh'!$B$84:$BI$84,$E427:$BL427)+'FD inverse'!$A$55*$C428/Setup!$B$17+INDEX('FD inverse'!$A$55:$BH$55,1,'FD mesh'!$B$15+1)*Setup!$B$22</f>
        <v>0</v>
      </c>
      <c r="BF428" s="0" t="n">
        <f aca="false">SUMPRODUCT('FD inverse'!$A$56:$BH$56,'FD mesh'!$B$84:$BI$84,$E427:$BL427)+'FD inverse'!$A$56*$C428/Setup!$B$17+INDEX('FD inverse'!$A$56:$BH$56,1,'FD mesh'!$B$15+1)*Setup!$B$22</f>
        <v>0</v>
      </c>
      <c r="BG428" s="0" t="n">
        <f aca="false">SUMPRODUCT('FD inverse'!$A$57:$BH$57,'FD mesh'!$B$84:$BI$84,$E427:$BL427)+'FD inverse'!$A$57*$C428/Setup!$B$17+INDEX('FD inverse'!$A$57:$BH$57,1,'FD mesh'!$B$15+1)*Setup!$B$22</f>
        <v>0</v>
      </c>
      <c r="BH428" s="0" t="n">
        <f aca="false">SUMPRODUCT('FD inverse'!$A$58:$BH$58,'FD mesh'!$B$84:$BI$84,$E427:$BL427)+'FD inverse'!$A$58*$C428/Setup!$B$17+INDEX('FD inverse'!$A$58:$BH$58,1,'FD mesh'!$B$15+1)*Setup!$B$22</f>
        <v>0</v>
      </c>
      <c r="BI428" s="0" t="n">
        <f aca="false">SUMPRODUCT('FD inverse'!$A$59:$BH$59,'FD mesh'!$B$84:$BI$84,$E427:$BL427)+'FD inverse'!$A$59*$C428/Setup!$B$17+INDEX('FD inverse'!$A$59:$BH$59,1,'FD mesh'!$B$15+1)*Setup!$B$22</f>
        <v>0</v>
      </c>
      <c r="BJ428" s="0" t="n">
        <f aca="false">SUMPRODUCT('FD inverse'!$A$60:$BH$60,'FD mesh'!$B$84:$BI$84,$E427:$BL427)+'FD inverse'!$A$60*$C428/Setup!$B$17+INDEX('FD inverse'!$A$60:$BH$60,1,'FD mesh'!$B$15+1)*Setup!$B$22</f>
        <v>0</v>
      </c>
      <c r="BK428" s="0" t="n">
        <f aca="false">SUMPRODUCT('FD inverse'!$A$61:$BH$61,'FD mesh'!$B$84:$BI$84,$E427:$BL427)+'FD inverse'!$A$61*$C428/Setup!$B$17+INDEX('FD inverse'!$A$61:$BH$61,1,'FD mesh'!$B$15+1)*Setup!$B$22</f>
        <v>0</v>
      </c>
      <c r="BL428" s="0" t="n">
        <f aca="false">SUMPRODUCT('FD inverse'!$A$62:$BH$62,'FD mesh'!$B$84:$BI$84,$E427:$BL427)+'FD inverse'!$A$62*$C428/Setup!$B$17+INDEX('FD inverse'!$A$62:$BH$62,1,'FD mesh'!$B$15+1)*Setup!$B$22</f>
        <v>0</v>
      </c>
    </row>
    <row r="429" customFormat="false" ht="15" hidden="false" customHeight="false" outlineLevel="0" collapsed="false">
      <c r="A429" s="0" t="n">
        <v>424</v>
      </c>
      <c r="B429" s="0" t="n">
        <f aca="false">A429*Setup!$B$11/3600</f>
        <v>35.3333333333333</v>
      </c>
      <c r="C429" s="0" t="n">
        <f aca="false">Setup!$B$7+Setup!$B$8*COS(2*PI()*(B429-Setup!$B$9)/24)</f>
        <v>25.3680805733027</v>
      </c>
      <c r="D429" s="0" t="n">
        <f aca="false">(C429-E429)/Setup!$B$17</f>
        <v>12.6547038670881</v>
      </c>
      <c r="E429" s="0" t="n">
        <f aca="false">SUMPRODUCT('FD inverse'!$A$3:$BH$3,'FD mesh'!$B$84:$BI$84,$E428:$BL428)+'FD inverse'!$A$3*$C429/Setup!$B$17+INDEX('FD inverse'!$A$3:$BH$3,1,'FD mesh'!$B$15+1)*Setup!$B$22</f>
        <v>23.7229690705812</v>
      </c>
      <c r="F429" s="0" t="n">
        <f aca="false">SUMPRODUCT('FD inverse'!$A$4:$BH$4,'FD mesh'!$B$84:$BI$84,$E428:$BL428)+'FD inverse'!$A$4*$C429/Setup!$B$17+INDEX('FD inverse'!$A$4:$BH$4,1,'FD mesh'!$B$15+1)*Setup!$B$22</f>
        <v>23.3582875571621</v>
      </c>
      <c r="G429" s="0" t="n">
        <f aca="false">SUMPRODUCT('FD inverse'!$A$5:$BH$5,'FD mesh'!$B$84:$BI$84,$E428:$BL428)+'FD inverse'!$A$5*$C429/Setup!$B$17+INDEX('FD inverse'!$A$5:$BH$5,1,'FD mesh'!$B$15+1)*Setup!$B$22</f>
        <v>23.0147715919268</v>
      </c>
      <c r="H429" s="0" t="n">
        <f aca="false">SUMPRODUCT('FD inverse'!$A$6:$BH$6,'FD mesh'!$B$84:$BI$84,$E428:$BL428)+'FD inverse'!$A$6*$C429/Setup!$B$17+INDEX('FD inverse'!$A$6:$BH$6,1,'FD mesh'!$B$15+1)*Setup!$B$22</f>
        <v>21.8915035074741</v>
      </c>
      <c r="I429" s="0" t="n">
        <f aca="false">SUMPRODUCT('FD inverse'!$A$7:$BH$7,'FD mesh'!$B$84:$BI$84,$E428:$BL428)+'FD inverse'!$A$7*$C429/Setup!$B$17+INDEX('FD inverse'!$A$7:$BH$7,1,'FD mesh'!$B$15+1)*Setup!$B$22</f>
        <v>21.7983456871258</v>
      </c>
      <c r="J429" s="0" t="n">
        <f aca="false">SUMPRODUCT('FD inverse'!$A$8:$BH$8,'FD mesh'!$B$84:$BI$84,$E428:$BL428)+'FD inverse'!$A$8*$C429/Setup!$B$17+INDEX('FD inverse'!$A$8:$BH$8,1,'FD mesh'!$B$15+1)*Setup!$B$22</f>
        <v>21.7166140397757</v>
      </c>
      <c r="K429" s="0" t="n">
        <f aca="false">SUMPRODUCT('FD inverse'!$A$9:$BH$9,'FD mesh'!$B$84:$BI$84,$E428:$BL428)+'FD inverse'!$A$9*$C429/Setup!$B$17+INDEX('FD inverse'!$A$9:$BH$9,1,'FD mesh'!$B$15+1)*Setup!$B$22</f>
        <v>21.6453362117107</v>
      </c>
      <c r="L429" s="0" t="n">
        <f aca="false">SUMPRODUCT('FD inverse'!$A$10:$BH$10,'FD mesh'!$B$84:$BI$84,$E428:$BL428)+'FD inverse'!$A$10*$C429/Setup!$B$17+INDEX('FD inverse'!$A$10:$BH$10,1,'FD mesh'!$B$15+1)*Setup!$B$22</f>
        <v>21.5836401945775</v>
      </c>
      <c r="M429" s="0" t="n">
        <f aca="false">SUMPRODUCT('FD inverse'!$A$11:$BH$11,'FD mesh'!$B$84:$BI$84,$E428:$BL428)+'FD inverse'!$A$11*$C429/Setup!$B$17+INDEX('FD inverse'!$A$11:$BH$11,1,'FD mesh'!$B$15+1)*Setup!$B$22</f>
        <v>21.530759168439</v>
      </c>
      <c r="N429" s="0" t="n">
        <f aca="false">SUMPRODUCT('FD inverse'!$A$12:$BH$12,'FD mesh'!$B$84:$BI$84,$E428:$BL428)+'FD inverse'!$A$12*$C429/Setup!$B$17+INDEX('FD inverse'!$A$12:$BH$12,1,'FD mesh'!$B$15+1)*Setup!$B$22</f>
        <v>21.4860353431366</v>
      </c>
      <c r="O429" s="0" t="n">
        <f aca="false">SUMPRODUCT('FD inverse'!$A$13:$BH$13,'FD mesh'!$B$84:$BI$84,$E428:$BL428)+'FD inverse'!$A$13*$C429/Setup!$B$17+INDEX('FD inverse'!$A$13:$BH$13,1,'FD mesh'!$B$15+1)*Setup!$B$22</f>
        <v>21.4489229361139</v>
      </c>
      <c r="P429" s="0" t="n">
        <f aca="false">SUMPRODUCT('FD inverse'!$A$14:$BH$14,'FD mesh'!$B$84:$BI$84,$E428:$BL428)+'FD inverse'!$A$14*$C429/Setup!$B$17+INDEX('FD inverse'!$A$14:$BH$14,1,'FD mesh'!$B$15+1)*Setup!$B$22</f>
        <v>21.418990404903</v>
      </c>
      <c r="Q429" s="0" t="n">
        <f aca="false">SUMPRODUCT('FD inverse'!$A$15:$BH$15,'FD mesh'!$B$84:$BI$84,$E428:$BL428)+'FD inverse'!$A$15*$C429/Setup!$B$17+INDEX('FD inverse'!$A$15:$BH$15,1,'FD mesh'!$B$15+1)*Setup!$B$22</f>
        <v>21.3959220320254</v>
      </c>
      <c r="R429" s="0" t="n">
        <f aca="false">SUMPRODUCT('FD inverse'!$A$16:$BH$16,'FD mesh'!$B$84:$BI$84,$E428:$BL428)+'FD inverse'!$A$16*$C429/Setup!$B$17+INDEX('FD inverse'!$A$16:$BH$16,1,'FD mesh'!$B$15+1)*Setup!$B$22</f>
        <v>21.379518939254</v>
      </c>
      <c r="S429" s="0" t="n">
        <f aca="false">SUMPRODUCT('FD inverse'!$A$17:$BH$17,'FD mesh'!$B$84:$BI$84,$E428:$BL428)+'FD inverse'!$A$17*$C429/Setup!$B$17+INDEX('FD inverse'!$A$17:$BH$17,1,'FD mesh'!$B$15+1)*Setup!$B$22</f>
        <v>20.9578557891787</v>
      </c>
      <c r="T429" s="0" t="n">
        <f aca="false">SUMPRODUCT('FD inverse'!$A$18:$BH$18,'FD mesh'!$B$84:$BI$84,$E428:$BL428)+'FD inverse'!$A$18*$C429/Setup!$B$17+INDEX('FD inverse'!$A$18:$BH$18,1,'FD mesh'!$B$15+1)*Setup!$B$22</f>
        <v>20.5391231465433</v>
      </c>
      <c r="U429" s="0" t="n">
        <f aca="false">SUMPRODUCT('FD inverse'!$A$19:$BH$19,'FD mesh'!$B$84:$BI$84,$E428:$BL428)+'FD inverse'!$A$19*$C429/Setup!$B$17+INDEX('FD inverse'!$A$19:$BH$19,1,'FD mesh'!$B$15+1)*Setup!$B$22</f>
        <v>20.1229949077569</v>
      </c>
      <c r="V429" s="0" t="n">
        <f aca="false">SUMPRODUCT('FD inverse'!$A$20:$BH$20,'FD mesh'!$B$84:$BI$84,$E428:$BL428)+'FD inverse'!$A$20*$C429/Setup!$B$17+INDEX('FD inverse'!$A$20:$BH$20,1,'FD mesh'!$B$15+1)*Setup!$B$22</f>
        <v>19.7091706266405</v>
      </c>
      <c r="W429" s="0" t="n">
        <f aca="false">SUMPRODUCT('FD inverse'!$A$21:$BH$21,'FD mesh'!$B$84:$BI$84,$E428:$BL428)+'FD inverse'!$A$21*$C429/Setup!$B$17+INDEX('FD inverse'!$A$21:$BH$21,1,'FD mesh'!$B$15+1)*Setup!$B$22</f>
        <v>19.297373680195</v>
      </c>
      <c r="X429" s="0" t="n">
        <f aca="false">SUMPRODUCT('FD inverse'!$A$22:$BH$22,'FD mesh'!$B$84:$BI$84,$E428:$BL428)+'FD inverse'!$A$22*$C429/Setup!$B$17+INDEX('FD inverse'!$A$22:$BH$22,1,'FD mesh'!$B$15+1)*Setup!$B$22</f>
        <v>18.8873494033711</v>
      </c>
      <c r="Y429" s="0" t="n">
        <f aca="false">SUMPRODUCT('FD inverse'!$A$23:$BH$23,'FD mesh'!$B$84:$BI$84,$E428:$BL428)+'FD inverse'!$A$23*$C429/Setup!$B$17+INDEX('FD inverse'!$A$23:$BH$23,1,'FD mesh'!$B$15+1)*Setup!$B$22</f>
        <v>18.4788631995559</v>
      </c>
      <c r="Z429" s="0" t="n">
        <f aca="false">SUMPRODUCT('FD inverse'!$A$24:$BH$24,'FD mesh'!$B$84:$BI$84,$E428:$BL428)+'FD inverse'!$A$24*$C429/Setup!$B$17+INDEX('FD inverse'!$A$24:$BH$24,1,'FD mesh'!$B$15+1)*Setup!$B$22</f>
        <v>18.0716986325048</v>
      </c>
      <c r="AA429" s="0" t="n">
        <f aca="false">SUMPRODUCT('FD inverse'!$A$25:$BH$25,'FD mesh'!$B$84:$BI$84,$E428:$BL428)+'FD inverse'!$A$25*$C429/Setup!$B$17+INDEX('FD inverse'!$A$25:$BH$25,1,'FD mesh'!$B$15+1)*Setup!$B$22</f>
        <v>17.6656555045371</v>
      </c>
      <c r="AB429" s="0" t="n">
        <f aca="false">SUMPRODUCT('FD inverse'!$A$26:$BH$26,'FD mesh'!$B$84:$BI$84,$E428:$BL428)+'FD inverse'!$A$26*$C429/Setup!$B$17+INDEX('FD inverse'!$A$26:$BH$26,1,'FD mesh'!$B$15+1)*Setup!$B$22</f>
        <v>17.2605479249994</v>
      </c>
      <c r="AC429" s="0" t="n">
        <f aca="false">SUMPRODUCT('FD inverse'!$A$27:$BH$27,'FD mesh'!$B$84:$BI$84,$E428:$BL428)+'FD inverse'!$A$27*$C429/Setup!$B$17+INDEX('FD inverse'!$A$27:$BH$27,1,'FD mesh'!$B$15+1)*Setup!$B$22</f>
        <v>16.8562023722649</v>
      </c>
      <c r="AD429" s="0" t="n">
        <f aca="false">SUMPRODUCT('FD inverse'!$A$28:$BH$28,'FD mesh'!$B$84:$BI$84,$E428:$BL428)+'FD inverse'!$A$28*$C429/Setup!$B$17+INDEX('FD inverse'!$A$28:$BH$28,1,'FD mesh'!$B$15+1)*Setup!$B$22</f>
        <v>16.4524557518916</v>
      </c>
      <c r="AE429" s="0" t="n">
        <f aca="false">SUMPRODUCT('FD inverse'!$A$29:$BH$29,'FD mesh'!$B$84:$BI$84,$E428:$BL428)+'FD inverse'!$A$29*$C429/Setup!$B$17+INDEX('FD inverse'!$A$29:$BH$29,1,'FD mesh'!$B$15+1)*Setup!$B$22</f>
        <v>16.0491534530049</v>
      </c>
      <c r="AF429" s="0" t="n">
        <f aca="false">SUMPRODUCT('FD inverse'!$A$30:$BH$30,'FD mesh'!$B$84:$BI$84,$E428:$BL428)+'FD inverse'!$A$30*$C429/Setup!$B$17+INDEX('FD inverse'!$A$30:$BH$30,1,'FD mesh'!$B$15+1)*Setup!$B$22</f>
        <v>15.6461474044997</v>
      </c>
      <c r="AG429" s="0" t="n">
        <f aca="false">SUMPRODUCT('FD inverse'!$A$31:$BH$31,'FD mesh'!$B$84:$BI$84,$E428:$BL428)+'FD inverse'!$A$31*$C429/Setup!$B$17+INDEX('FD inverse'!$A$31:$BH$31,1,'FD mesh'!$B$15+1)*Setup!$B$22</f>
        <v>15.2432941322686</v>
      </c>
      <c r="AH429" s="0" t="n">
        <f aca="false">SUMPRODUCT('FD inverse'!$A$32:$BH$32,'FD mesh'!$B$84:$BI$84,$E428:$BL428)+'FD inverse'!$A$32*$C429/Setup!$B$17+INDEX('FD inverse'!$A$32:$BH$32,1,'FD mesh'!$B$15+1)*Setup!$B$22</f>
        <v>15.2263249034818</v>
      </c>
      <c r="AI429" s="0" t="n">
        <f aca="false">SUMPRODUCT('FD inverse'!$A$33:$BH$33,'FD mesh'!$B$84:$BI$84,$E428:$BL428)+'FD inverse'!$A$33*$C429/Setup!$B$17+INDEX('FD inverse'!$A$33:$BH$33,1,'FD mesh'!$B$15+1)*Setup!$B$22</f>
        <v>15.2093671236658</v>
      </c>
      <c r="AJ429" s="0" t="n">
        <f aca="false">SUMPRODUCT('FD inverse'!$A$34:$BH$34,'FD mesh'!$B$84:$BI$84,$E428:$BL428)+'FD inverse'!$A$34*$C429/Setup!$B$17+INDEX('FD inverse'!$A$34:$BH$34,1,'FD mesh'!$B$15+1)*Setup!$B$22</f>
        <v>15.1924135625817</v>
      </c>
      <c r="AK429" s="0" t="n">
        <f aca="false">SUMPRODUCT('FD inverse'!$A$35:$BH$35,'FD mesh'!$B$84:$BI$84,$E428:$BL428)+'FD inverse'!$A$35*$C429/Setup!$B$17+INDEX('FD inverse'!$A$35:$BH$35,1,'FD mesh'!$B$15+1)*Setup!$B$22</f>
        <v>15.1754586643271</v>
      </c>
      <c r="AL429" s="0" t="n">
        <f aca="false">SUMPRODUCT('FD inverse'!$A$36:$BH$36,'FD mesh'!$B$84:$BI$84,$E428:$BL428)+'FD inverse'!$A$36*$C429/Setup!$B$17+INDEX('FD inverse'!$A$36:$BH$36,1,'FD mesh'!$B$15+1)*Setup!$B$22</f>
        <v>15.1584983465602</v>
      </c>
      <c r="AM429" s="0" t="n">
        <f aca="false">SUMPRODUCT('FD inverse'!$A$37:$BH$37,'FD mesh'!$B$84:$BI$84,$E428:$BL428)+'FD inverse'!$A$37*$C429/Setup!$B$17+INDEX('FD inverse'!$A$37:$BH$37,1,'FD mesh'!$B$15+1)*Setup!$B$22</f>
        <v>15.1415298152977</v>
      </c>
      <c r="AN429" s="0" t="n">
        <f aca="false">SUMPRODUCT('FD inverse'!$A$38:$BH$38,'FD mesh'!$B$84:$BI$84,$E428:$BL428)+'FD inverse'!$A$38*$C429/Setup!$B$17+INDEX('FD inverse'!$A$38:$BH$38,1,'FD mesh'!$B$15+1)*Setup!$B$22</f>
        <v>15.1245513945339</v>
      </c>
      <c r="AO429" s="0" t="n">
        <f aca="false">SUMPRODUCT('FD inverse'!$A$39:$BH$39,'FD mesh'!$B$84:$BI$84,$E428:$BL428)+'FD inverse'!$A$39*$C429/Setup!$B$17+INDEX('FD inverse'!$A$39:$BH$39,1,'FD mesh'!$B$15+1)*Setup!$B$22</f>
        <v>15.1075623697364</v>
      </c>
      <c r="AP429" s="0" t="n">
        <f aca="false">SUMPRODUCT('FD inverse'!$A$40:$BH$40,'FD mesh'!$B$84:$BI$84,$E428:$BL428)+'FD inverse'!$A$40*$C429/Setup!$B$17+INDEX('FD inverse'!$A$40:$BH$40,1,'FD mesh'!$B$15+1)*Setup!$B$22</f>
        <v>15.0905628441154</v>
      </c>
      <c r="AQ429" s="0" t="n">
        <f aca="false">SUMPRODUCT('FD inverse'!$A$41:$BH$41,'FD mesh'!$B$84:$BI$84,$E428:$BL428)+'FD inverse'!$A$41*$C429/Setup!$B$17+INDEX('FD inverse'!$A$41:$BH$41,1,'FD mesh'!$B$15+1)*Setup!$B$22</f>
        <v>15.073553606414</v>
      </c>
      <c r="AR429" s="0" t="n">
        <f aca="false">SUMPRODUCT('FD inverse'!$A$42:$BH$42,'FD mesh'!$B$84:$BI$84,$E428:$BL428)+'FD inverse'!$A$42*$C429/Setup!$B$17+INDEX('FD inverse'!$A$42:$BH$42,1,'FD mesh'!$B$15+1)*Setup!$B$22</f>
        <v>15.0565360088509</v>
      </c>
      <c r="AS429" s="0" t="n">
        <f aca="false">SUMPRODUCT('FD inverse'!$A$43:$BH$43,'FD mesh'!$B$84:$BI$84,$E428:$BL428)+'FD inverse'!$A$43*$C429/Setup!$B$17+INDEX('FD inverse'!$A$43:$BH$43,1,'FD mesh'!$B$15+1)*Setup!$B$22</f>
        <v>0</v>
      </c>
      <c r="AT429" s="0" t="n">
        <f aca="false">SUMPRODUCT('FD inverse'!$A$44:$BH$44,'FD mesh'!$B$84:$BI$84,$E428:$BL428)+'FD inverse'!$A$44*$C429/Setup!$B$17+INDEX('FD inverse'!$A$44:$BH$44,1,'FD mesh'!$B$15+1)*Setup!$B$22</f>
        <v>0</v>
      </c>
      <c r="AU429" s="0" t="n">
        <f aca="false">SUMPRODUCT('FD inverse'!$A$45:$BH$45,'FD mesh'!$B$84:$BI$84,$E428:$BL428)+'FD inverse'!$A$45*$C429/Setup!$B$17+INDEX('FD inverse'!$A$45:$BH$45,1,'FD mesh'!$B$15+1)*Setup!$B$22</f>
        <v>0</v>
      </c>
      <c r="AV429" s="0" t="n">
        <f aca="false">SUMPRODUCT('FD inverse'!$A$46:$BH$46,'FD mesh'!$B$84:$BI$84,$E428:$BL428)+'FD inverse'!$A$46*$C429/Setup!$B$17+INDEX('FD inverse'!$A$46:$BH$46,1,'FD mesh'!$B$15+1)*Setup!$B$22</f>
        <v>0</v>
      </c>
      <c r="AW429" s="0" t="n">
        <f aca="false">SUMPRODUCT('FD inverse'!$A$47:$BH$47,'FD mesh'!$B$84:$BI$84,$E428:$BL428)+'FD inverse'!$A$47*$C429/Setup!$B$17+INDEX('FD inverse'!$A$47:$BH$47,1,'FD mesh'!$B$15+1)*Setup!$B$22</f>
        <v>0</v>
      </c>
      <c r="AX429" s="0" t="n">
        <f aca="false">SUMPRODUCT('FD inverse'!$A$48:$BH$48,'FD mesh'!$B$84:$BI$84,$E428:$BL428)+'FD inverse'!$A$48*$C429/Setup!$B$17+INDEX('FD inverse'!$A$48:$BH$48,1,'FD mesh'!$B$15+1)*Setup!$B$22</f>
        <v>0</v>
      </c>
      <c r="AY429" s="0" t="n">
        <f aca="false">SUMPRODUCT('FD inverse'!$A$49:$BH$49,'FD mesh'!$B$84:$BI$84,$E428:$BL428)+'FD inverse'!$A$49*$C429/Setup!$B$17+INDEX('FD inverse'!$A$49:$BH$49,1,'FD mesh'!$B$15+1)*Setup!$B$22</f>
        <v>0</v>
      </c>
      <c r="AZ429" s="0" t="n">
        <f aca="false">SUMPRODUCT('FD inverse'!$A$50:$BH$50,'FD mesh'!$B$84:$BI$84,$E428:$BL428)+'FD inverse'!$A$50*$C429/Setup!$B$17+INDEX('FD inverse'!$A$50:$BH$50,1,'FD mesh'!$B$15+1)*Setup!$B$22</f>
        <v>0</v>
      </c>
      <c r="BA429" s="0" t="n">
        <f aca="false">SUMPRODUCT('FD inverse'!$A$51:$BH$51,'FD mesh'!$B$84:$BI$84,$E428:$BL428)+'FD inverse'!$A$51*$C429/Setup!$B$17+INDEX('FD inverse'!$A$51:$BH$51,1,'FD mesh'!$B$15+1)*Setup!$B$22</f>
        <v>0</v>
      </c>
      <c r="BB429" s="0" t="n">
        <f aca="false">SUMPRODUCT('FD inverse'!$A$52:$BH$52,'FD mesh'!$B$84:$BI$84,$E428:$BL428)+'FD inverse'!$A$52*$C429/Setup!$B$17+INDEX('FD inverse'!$A$52:$BH$52,1,'FD mesh'!$B$15+1)*Setup!$B$22</f>
        <v>0</v>
      </c>
      <c r="BC429" s="0" t="n">
        <f aca="false">SUMPRODUCT('FD inverse'!$A$53:$BH$53,'FD mesh'!$B$84:$BI$84,$E428:$BL428)+'FD inverse'!$A$53*$C429/Setup!$B$17+INDEX('FD inverse'!$A$53:$BH$53,1,'FD mesh'!$B$15+1)*Setup!$B$22</f>
        <v>0</v>
      </c>
      <c r="BD429" s="0" t="n">
        <f aca="false">SUMPRODUCT('FD inverse'!$A$54:$BH$54,'FD mesh'!$B$84:$BI$84,$E428:$BL428)+'FD inverse'!$A$54*$C429/Setup!$B$17+INDEX('FD inverse'!$A$54:$BH$54,1,'FD mesh'!$B$15+1)*Setup!$B$22</f>
        <v>0</v>
      </c>
      <c r="BE429" s="0" t="n">
        <f aca="false">SUMPRODUCT('FD inverse'!$A$55:$BH$55,'FD mesh'!$B$84:$BI$84,$E428:$BL428)+'FD inverse'!$A$55*$C429/Setup!$B$17+INDEX('FD inverse'!$A$55:$BH$55,1,'FD mesh'!$B$15+1)*Setup!$B$22</f>
        <v>0</v>
      </c>
      <c r="BF429" s="0" t="n">
        <f aca="false">SUMPRODUCT('FD inverse'!$A$56:$BH$56,'FD mesh'!$B$84:$BI$84,$E428:$BL428)+'FD inverse'!$A$56*$C429/Setup!$B$17+INDEX('FD inverse'!$A$56:$BH$56,1,'FD mesh'!$B$15+1)*Setup!$B$22</f>
        <v>0</v>
      </c>
      <c r="BG429" s="0" t="n">
        <f aca="false">SUMPRODUCT('FD inverse'!$A$57:$BH$57,'FD mesh'!$B$84:$BI$84,$E428:$BL428)+'FD inverse'!$A$57*$C429/Setup!$B$17+INDEX('FD inverse'!$A$57:$BH$57,1,'FD mesh'!$B$15+1)*Setup!$B$22</f>
        <v>0</v>
      </c>
      <c r="BH429" s="0" t="n">
        <f aca="false">SUMPRODUCT('FD inverse'!$A$58:$BH$58,'FD mesh'!$B$84:$BI$84,$E428:$BL428)+'FD inverse'!$A$58*$C429/Setup!$B$17+INDEX('FD inverse'!$A$58:$BH$58,1,'FD mesh'!$B$15+1)*Setup!$B$22</f>
        <v>0</v>
      </c>
      <c r="BI429" s="0" t="n">
        <f aca="false">SUMPRODUCT('FD inverse'!$A$59:$BH$59,'FD mesh'!$B$84:$BI$84,$E428:$BL428)+'FD inverse'!$A$59*$C429/Setup!$B$17+INDEX('FD inverse'!$A$59:$BH$59,1,'FD mesh'!$B$15+1)*Setup!$B$22</f>
        <v>0</v>
      </c>
      <c r="BJ429" s="0" t="n">
        <f aca="false">SUMPRODUCT('FD inverse'!$A$60:$BH$60,'FD mesh'!$B$84:$BI$84,$E428:$BL428)+'FD inverse'!$A$60*$C429/Setup!$B$17+INDEX('FD inverse'!$A$60:$BH$60,1,'FD mesh'!$B$15+1)*Setup!$B$22</f>
        <v>0</v>
      </c>
      <c r="BK429" s="0" t="n">
        <f aca="false">SUMPRODUCT('FD inverse'!$A$61:$BH$61,'FD mesh'!$B$84:$BI$84,$E428:$BL428)+'FD inverse'!$A$61*$C429/Setup!$B$17+INDEX('FD inverse'!$A$61:$BH$61,1,'FD mesh'!$B$15+1)*Setup!$B$22</f>
        <v>0</v>
      </c>
      <c r="BL429" s="0" t="n">
        <f aca="false">SUMPRODUCT('FD inverse'!$A$62:$BH$62,'FD mesh'!$B$84:$BI$84,$E428:$BL428)+'FD inverse'!$A$62*$C429/Setup!$B$17+INDEX('FD inverse'!$A$62:$BH$62,1,'FD mesh'!$B$15+1)*Setup!$B$22</f>
        <v>0</v>
      </c>
    </row>
    <row r="430" customFormat="false" ht="15" hidden="false" customHeight="false" outlineLevel="0" collapsed="false">
      <c r="A430" s="0" t="n">
        <v>425</v>
      </c>
      <c r="B430" s="0" t="n">
        <f aca="false">A430*Setup!$B$11/3600</f>
        <v>35.4166666666667</v>
      </c>
      <c r="C430" s="0" t="n">
        <f aca="false">Setup!$B$7+Setup!$B$8*COS(2*PI()*(B430-Setup!$B$9)/24)</f>
        <v>25.4497521531348</v>
      </c>
      <c r="D430" s="0" t="n">
        <f aca="false">(C430-E430)/Setup!$B$17</f>
        <v>12.8611190566361</v>
      </c>
      <c r="E430" s="0" t="n">
        <f aca="false">SUMPRODUCT('FD inverse'!$A$3:$BH$3,'FD mesh'!$B$84:$BI$84,$E429:$BL429)+'FD inverse'!$A$3*$C430/Setup!$B$17+INDEX('FD inverse'!$A$3:$BH$3,1,'FD mesh'!$B$15+1)*Setup!$B$22</f>
        <v>23.7778066757721</v>
      </c>
      <c r="F430" s="0" t="n">
        <f aca="false">SUMPRODUCT('FD inverse'!$A$4:$BH$4,'FD mesh'!$B$84:$BI$84,$E429:$BL429)+'FD inverse'!$A$4*$C430/Setup!$B$17+INDEX('FD inverse'!$A$4:$BH$4,1,'FD mesh'!$B$15+1)*Setup!$B$22</f>
        <v>23.4069357972368</v>
      </c>
      <c r="G430" s="0" t="n">
        <f aca="false">SUMPRODUCT('FD inverse'!$A$5:$BH$5,'FD mesh'!$B$84:$BI$84,$E429:$BL429)+'FD inverse'!$A$5*$C430/Setup!$B$17+INDEX('FD inverse'!$A$5:$BH$5,1,'FD mesh'!$B$15+1)*Setup!$B$22</f>
        <v>23.0571796062339</v>
      </c>
      <c r="H430" s="0" t="n">
        <f aca="false">SUMPRODUCT('FD inverse'!$A$6:$BH$6,'FD mesh'!$B$84:$BI$84,$E429:$BL429)+'FD inverse'!$A$6*$C430/Setup!$B$17+INDEX('FD inverse'!$A$6:$BH$6,1,'FD mesh'!$B$15+1)*Setup!$B$22</f>
        <v>21.9129213148966</v>
      </c>
      <c r="I430" s="0" t="n">
        <f aca="false">SUMPRODUCT('FD inverse'!$A$7:$BH$7,'FD mesh'!$B$84:$BI$84,$E429:$BL429)+'FD inverse'!$A$7*$C430/Setup!$B$17+INDEX('FD inverse'!$A$7:$BH$7,1,'FD mesh'!$B$15+1)*Setup!$B$22</f>
        <v>21.8179774564958</v>
      </c>
      <c r="J430" s="0" t="n">
        <f aca="false">SUMPRODUCT('FD inverse'!$A$8:$BH$8,'FD mesh'!$B$84:$BI$84,$E429:$BL429)+'FD inverse'!$A$8*$C430/Setup!$B$17+INDEX('FD inverse'!$A$8:$BH$8,1,'FD mesh'!$B$15+1)*Setup!$B$22</f>
        <v>21.734615762915</v>
      </c>
      <c r="K430" s="0" t="n">
        <f aca="false">SUMPRODUCT('FD inverse'!$A$9:$BH$9,'FD mesh'!$B$84:$BI$84,$E429:$BL429)+'FD inverse'!$A$9*$C430/Setup!$B$17+INDEX('FD inverse'!$A$9:$BH$9,1,'FD mesh'!$B$15+1)*Setup!$B$22</f>
        <v>21.6618745549622</v>
      </c>
      <c r="L430" s="0" t="n">
        <f aca="false">SUMPRODUCT('FD inverse'!$A$10:$BH$10,'FD mesh'!$B$84:$BI$84,$E429:$BL429)+'FD inverse'!$A$10*$C430/Setup!$B$17+INDEX('FD inverse'!$A$10:$BH$10,1,'FD mesh'!$B$15+1)*Setup!$B$22</f>
        <v>21.5988904816709</v>
      </c>
      <c r="M430" s="0" t="n">
        <f aca="false">SUMPRODUCT('FD inverse'!$A$11:$BH$11,'FD mesh'!$B$84:$BI$84,$E429:$BL429)+'FD inverse'!$A$11*$C430/Setup!$B$17+INDEX('FD inverse'!$A$11:$BH$11,1,'FD mesh'!$B$15+1)*Setup!$B$22</f>
        <v>21.5449036279038</v>
      </c>
      <c r="N430" s="0" t="n">
        <f aca="false">SUMPRODUCT('FD inverse'!$A$12:$BH$12,'FD mesh'!$B$84:$BI$84,$E429:$BL429)+'FD inverse'!$A$12*$C430/Setup!$B$17+INDEX('FD inverse'!$A$12:$BH$12,1,'FD mesh'!$B$15+1)*Setup!$B$22</f>
        <v>21.4992615879802</v>
      </c>
      <c r="O430" s="0" t="n">
        <f aca="false">SUMPRODUCT('FD inverse'!$A$13:$BH$13,'FD mesh'!$B$84:$BI$84,$E429:$BL429)+'FD inverse'!$A$13*$C430/Setup!$B$17+INDEX('FD inverse'!$A$13:$BH$13,1,'FD mesh'!$B$15+1)*Setup!$B$22</f>
        <v>21.4614226423597</v>
      </c>
      <c r="P430" s="0" t="n">
        <f aca="false">SUMPRODUCT('FD inverse'!$A$14:$BH$14,'FD mesh'!$B$84:$BI$84,$E429:$BL429)+'FD inverse'!$A$14*$C430/Setup!$B$17+INDEX('FD inverse'!$A$14:$BH$14,1,'FD mesh'!$B$15+1)*Setup!$B$22</f>
        <v>21.4309581547014</v>
      </c>
      <c r="Q430" s="0" t="n">
        <f aca="false">SUMPRODUCT('FD inverse'!$A$15:$BH$15,'FD mesh'!$B$84:$BI$84,$E429:$BL429)+'FD inverse'!$A$15*$C430/Setup!$B$17+INDEX('FD inverse'!$A$15:$BH$15,1,'FD mesh'!$B$15+1)*Setup!$B$22</f>
        <v>21.4075542863932</v>
      </c>
      <c r="R430" s="0" t="n">
        <f aca="false">SUMPRODUCT('FD inverse'!$A$16:$BH$16,'FD mesh'!$B$84:$BI$84,$E429:$BL429)+'FD inverse'!$A$16*$C430/Setup!$B$17+INDEX('FD inverse'!$A$16:$BH$16,1,'FD mesh'!$B$15+1)*Setup!$B$22</f>
        <v>21.3910131050275</v>
      </c>
      <c r="S430" s="0" t="n">
        <f aca="false">SUMPRODUCT('FD inverse'!$A$17:$BH$17,'FD mesh'!$B$84:$BI$84,$E429:$BL429)+'FD inverse'!$A$17*$C430/Setup!$B$17+INDEX('FD inverse'!$A$17:$BH$17,1,'FD mesh'!$B$15+1)*Setup!$B$22</f>
        <v>20.9681287793631</v>
      </c>
      <c r="T430" s="0" t="n">
        <f aca="false">SUMPRODUCT('FD inverse'!$A$18:$BH$18,'FD mesh'!$B$84:$BI$84,$E429:$BL429)+'FD inverse'!$A$18*$C430/Setup!$B$17+INDEX('FD inverse'!$A$18:$BH$18,1,'FD mesh'!$B$15+1)*Setup!$B$22</f>
        <v>20.5482676479529</v>
      </c>
      <c r="U430" s="0" t="n">
        <f aca="false">SUMPRODUCT('FD inverse'!$A$19:$BH$19,'FD mesh'!$B$84:$BI$84,$E429:$BL429)+'FD inverse'!$A$19*$C430/Setup!$B$17+INDEX('FD inverse'!$A$19:$BH$19,1,'FD mesh'!$B$15+1)*Setup!$B$22</f>
        <v>20.1310976126719</v>
      </c>
      <c r="V430" s="0" t="n">
        <f aca="false">SUMPRODUCT('FD inverse'!$A$20:$BH$20,'FD mesh'!$B$84:$BI$84,$E429:$BL429)+'FD inverse'!$A$20*$C430/Setup!$B$17+INDEX('FD inverse'!$A$20:$BH$20,1,'FD mesh'!$B$15+1)*Setup!$B$22</f>
        <v>19.7163120876943</v>
      </c>
      <c r="W430" s="0" t="n">
        <f aca="false">SUMPRODUCT('FD inverse'!$A$21:$BH$21,'FD mesh'!$B$84:$BI$84,$E429:$BL429)+'FD inverse'!$A$21*$C430/Setup!$B$17+INDEX('FD inverse'!$A$21:$BH$21,1,'FD mesh'!$B$15+1)*Setup!$B$22</f>
        <v>19.3036281926841</v>
      </c>
      <c r="X430" s="0" t="n">
        <f aca="false">SUMPRODUCT('FD inverse'!$A$22:$BH$22,'FD mesh'!$B$84:$BI$84,$E429:$BL429)+'FD inverse'!$A$22*$C430/Setup!$B$17+INDEX('FD inverse'!$A$22:$BH$22,1,'FD mesh'!$B$15+1)*Setup!$B$22</f>
        <v>18.8927849113492</v>
      </c>
      <c r="Y430" s="0" t="n">
        <f aca="false">SUMPRODUCT('FD inverse'!$A$23:$BH$23,'FD mesh'!$B$84:$BI$84,$E429:$BL429)+'FD inverse'!$A$23*$C430/Setup!$B$17+INDEX('FD inverse'!$A$23:$BH$23,1,'FD mesh'!$B$15+1)*Setup!$B$22</f>
        <v>18.4835412223622</v>
      </c>
      <c r="Z430" s="0" t="n">
        <f aca="false">SUMPRODUCT('FD inverse'!$A$24:$BH$24,'FD mesh'!$B$84:$BI$84,$E429:$BL429)+'FD inverse'!$A$24*$C430/Setup!$B$17+INDEX('FD inverse'!$A$24:$BH$24,1,'FD mesh'!$B$15+1)*Setup!$B$22</f>
        <v>18.0756742086581</v>
      </c>
      <c r="AA430" s="0" t="n">
        <f aca="false">SUMPRODUCT('FD inverse'!$A$25:$BH$25,'FD mesh'!$B$84:$BI$84,$E429:$BL429)+'FD inverse'!$A$25*$C430/Setup!$B$17+INDEX('FD inverse'!$A$25:$BH$25,1,'FD mesh'!$B$15+1)*Setup!$B$22</f>
        <v>17.668977150222</v>
      </c>
      <c r="AB430" s="0" t="n">
        <f aca="false">SUMPRODUCT('FD inverse'!$A$26:$BH$26,'FD mesh'!$B$84:$BI$84,$E429:$BL429)+'FD inverse'!$A$26*$C430/Setup!$B$17+INDEX('FD inverse'!$A$26:$BH$26,1,'FD mesh'!$B$15+1)*Setup!$B$22</f>
        <v>17.2632576046589</v>
      </c>
      <c r="AC430" s="0" t="n">
        <f aca="false">SUMPRODUCT('FD inverse'!$A$27:$BH$27,'FD mesh'!$B$84:$BI$84,$E429:$BL429)+'FD inverse'!$A$27*$C430/Setup!$B$17+INDEX('FD inverse'!$A$27:$BH$27,1,'FD mesh'!$B$15+1)*Setup!$B$22</f>
        <v>16.8583354791099</v>
      </c>
      <c r="AD430" s="0" t="n">
        <f aca="false">SUMPRODUCT('FD inverse'!$A$28:$BH$28,'FD mesh'!$B$84:$BI$84,$E429:$BL429)+'FD inverse'!$A$28*$C430/Setup!$B$17+INDEX('FD inverse'!$A$28:$BH$28,1,'FD mesh'!$B$15+1)*Setup!$B$22</f>
        <v>16.4540410964324</v>
      </c>
      <c r="AE430" s="0" t="n">
        <f aca="false">SUMPRODUCT('FD inverse'!$A$29:$BH$29,'FD mesh'!$B$84:$BI$84,$E429:$BL429)+'FD inverse'!$A$29*$C430/Setup!$B$17+INDEX('FD inverse'!$A$29:$BH$29,1,'FD mesh'!$B$15+1)*Setup!$B$22</f>
        <v>16.0502132580054</v>
      </c>
      <c r="AF430" s="0" t="n">
        <f aca="false">SUMPRODUCT('FD inverse'!$A$30:$BH$30,'FD mesh'!$B$84:$BI$84,$E429:$BL429)+'FD inverse'!$A$30*$C430/Setup!$B$17+INDEX('FD inverse'!$A$30:$BH$30,1,'FD mesh'!$B$15+1)*Setup!$B$22</f>
        <v>15.6466973050501</v>
      </c>
      <c r="AG430" s="0" t="n">
        <f aca="false">SUMPRODUCT('FD inverse'!$A$31:$BH$31,'FD mesh'!$B$84:$BI$84,$E429:$BL429)+'FD inverse'!$A$31*$C430/Setup!$B$17+INDEX('FD inverse'!$A$31:$BH$31,1,'FD mesh'!$B$15+1)*Setup!$B$22</f>
        <v>15.243343179971</v>
      </c>
      <c r="AH430" s="0" t="n">
        <f aca="false">SUMPRODUCT('FD inverse'!$A$32:$BH$32,'FD mesh'!$B$84:$BI$84,$E429:$BL429)+'FD inverse'!$A$32*$C430/Setup!$B$17+INDEX('FD inverse'!$A$32:$BH$32,1,'FD mesh'!$B$15+1)*Setup!$B$22</f>
        <v>15.2263550223515</v>
      </c>
      <c r="AI430" s="0" t="n">
        <f aca="false">SUMPRODUCT('FD inverse'!$A$33:$BH$33,'FD mesh'!$B$84:$BI$84,$E429:$BL429)+'FD inverse'!$A$33*$C430/Setup!$B$17+INDEX('FD inverse'!$A$33:$BH$33,1,'FD mesh'!$B$15+1)*Setup!$B$22</f>
        <v>15.2093821115975</v>
      </c>
      <c r="AJ430" s="0" t="n">
        <f aca="false">SUMPRODUCT('FD inverse'!$A$34:$BH$34,'FD mesh'!$B$84:$BI$84,$E429:$BL429)+'FD inverse'!$A$34*$C430/Setup!$B$17+INDEX('FD inverse'!$A$34:$BH$34,1,'FD mesh'!$B$15+1)*Setup!$B$22</f>
        <v>15.1924167880798</v>
      </c>
      <c r="AK430" s="0" t="n">
        <f aca="false">SUMPRODUCT('FD inverse'!$A$35:$BH$35,'FD mesh'!$B$84:$BI$84,$E429:$BL429)+'FD inverse'!$A$35*$C430/Setup!$B$17+INDEX('FD inverse'!$A$35:$BH$35,1,'FD mesh'!$B$15+1)*Setup!$B$22</f>
        <v>15.1754530973836</v>
      </c>
      <c r="AL430" s="0" t="n">
        <f aca="false">SUMPRODUCT('FD inverse'!$A$36:$BH$36,'FD mesh'!$B$84:$BI$84,$E429:$BL429)+'FD inverse'!$A$36*$C430/Setup!$B$17+INDEX('FD inverse'!$A$36:$BH$36,1,'FD mesh'!$B$15+1)*Setup!$B$22</f>
        <v>15.1584865885723</v>
      </c>
      <c r="AM430" s="0" t="n">
        <f aca="false">SUMPRODUCT('FD inverse'!$A$37:$BH$37,'FD mesh'!$B$84:$BI$84,$E429:$BL429)+'FD inverse'!$A$37*$C430/Setup!$B$17+INDEX('FD inverse'!$A$37:$BH$37,1,'FD mesh'!$B$15+1)*Setup!$B$22</f>
        <v>15.1415141275968</v>
      </c>
      <c r="AN430" s="0" t="n">
        <f aca="false">SUMPRODUCT('FD inverse'!$A$38:$BH$38,'FD mesh'!$B$84:$BI$84,$E429:$BL429)+'FD inverse'!$A$38*$C430/Setup!$B$17+INDEX('FD inverse'!$A$38:$BH$38,1,'FD mesh'!$B$15+1)*Setup!$B$22</f>
        <v>15.1245337251458</v>
      </c>
      <c r="AO430" s="0" t="n">
        <f aca="false">SUMPRODUCT('FD inverse'!$A$39:$BH$39,'FD mesh'!$B$84:$BI$84,$E429:$BL429)+'FD inverse'!$A$39*$C430/Setup!$B$17+INDEX('FD inverse'!$A$39:$BH$39,1,'FD mesh'!$B$15+1)*Setup!$B$22</f>
        <v>15.1075443780436</v>
      </c>
      <c r="AP430" s="0" t="n">
        <f aca="false">SUMPRODUCT('FD inverse'!$A$40:$BH$40,'FD mesh'!$B$84:$BI$84,$E429:$BL429)+'FD inverse'!$A$40*$C430/Setup!$B$17+INDEX('FD inverse'!$A$40:$BH$40,1,'FD mesh'!$B$15+1)*Setup!$B$22</f>
        <v>15.0905459231322</v>
      </c>
      <c r="AQ430" s="0" t="n">
        <f aca="false">SUMPRODUCT('FD inverse'!$A$41:$BH$41,'FD mesh'!$B$84:$BI$84,$E429:$BL429)+'FD inverse'!$A$41*$C430/Setup!$B$17+INDEX('FD inverse'!$A$41:$BH$41,1,'FD mesh'!$B$15+1)*Setup!$B$22</f>
        <v>15.0735389024293</v>
      </c>
      <c r="AR430" s="0" t="n">
        <f aca="false">SUMPRODUCT('FD inverse'!$A$42:$BH$42,'FD mesh'!$B$84:$BI$84,$E429:$BL429)+'FD inverse'!$A$42*$C430/Setup!$B$17+INDEX('FD inverse'!$A$42:$BH$42,1,'FD mesh'!$B$15+1)*Setup!$B$22</f>
        <v>15.0565244382308</v>
      </c>
      <c r="AS430" s="0" t="n">
        <f aca="false">SUMPRODUCT('FD inverse'!$A$43:$BH$43,'FD mesh'!$B$84:$BI$84,$E429:$BL429)+'FD inverse'!$A$43*$C430/Setup!$B$17+INDEX('FD inverse'!$A$43:$BH$43,1,'FD mesh'!$B$15+1)*Setup!$B$22</f>
        <v>0</v>
      </c>
      <c r="AT430" s="0" t="n">
        <f aca="false">SUMPRODUCT('FD inverse'!$A$44:$BH$44,'FD mesh'!$B$84:$BI$84,$E429:$BL429)+'FD inverse'!$A$44*$C430/Setup!$B$17+INDEX('FD inverse'!$A$44:$BH$44,1,'FD mesh'!$B$15+1)*Setup!$B$22</f>
        <v>0</v>
      </c>
      <c r="AU430" s="0" t="n">
        <f aca="false">SUMPRODUCT('FD inverse'!$A$45:$BH$45,'FD mesh'!$B$84:$BI$84,$E429:$BL429)+'FD inverse'!$A$45*$C430/Setup!$B$17+INDEX('FD inverse'!$A$45:$BH$45,1,'FD mesh'!$B$15+1)*Setup!$B$22</f>
        <v>0</v>
      </c>
      <c r="AV430" s="0" t="n">
        <f aca="false">SUMPRODUCT('FD inverse'!$A$46:$BH$46,'FD mesh'!$B$84:$BI$84,$E429:$BL429)+'FD inverse'!$A$46*$C430/Setup!$B$17+INDEX('FD inverse'!$A$46:$BH$46,1,'FD mesh'!$B$15+1)*Setup!$B$22</f>
        <v>0</v>
      </c>
      <c r="AW430" s="0" t="n">
        <f aca="false">SUMPRODUCT('FD inverse'!$A$47:$BH$47,'FD mesh'!$B$84:$BI$84,$E429:$BL429)+'FD inverse'!$A$47*$C430/Setup!$B$17+INDEX('FD inverse'!$A$47:$BH$47,1,'FD mesh'!$B$15+1)*Setup!$B$22</f>
        <v>0</v>
      </c>
      <c r="AX430" s="0" t="n">
        <f aca="false">SUMPRODUCT('FD inverse'!$A$48:$BH$48,'FD mesh'!$B$84:$BI$84,$E429:$BL429)+'FD inverse'!$A$48*$C430/Setup!$B$17+INDEX('FD inverse'!$A$48:$BH$48,1,'FD mesh'!$B$15+1)*Setup!$B$22</f>
        <v>0</v>
      </c>
      <c r="AY430" s="0" t="n">
        <f aca="false">SUMPRODUCT('FD inverse'!$A$49:$BH$49,'FD mesh'!$B$84:$BI$84,$E429:$BL429)+'FD inverse'!$A$49*$C430/Setup!$B$17+INDEX('FD inverse'!$A$49:$BH$49,1,'FD mesh'!$B$15+1)*Setup!$B$22</f>
        <v>0</v>
      </c>
      <c r="AZ430" s="0" t="n">
        <f aca="false">SUMPRODUCT('FD inverse'!$A$50:$BH$50,'FD mesh'!$B$84:$BI$84,$E429:$BL429)+'FD inverse'!$A$50*$C430/Setup!$B$17+INDEX('FD inverse'!$A$50:$BH$50,1,'FD mesh'!$B$15+1)*Setup!$B$22</f>
        <v>0</v>
      </c>
      <c r="BA430" s="0" t="n">
        <f aca="false">SUMPRODUCT('FD inverse'!$A$51:$BH$51,'FD mesh'!$B$84:$BI$84,$E429:$BL429)+'FD inverse'!$A$51*$C430/Setup!$B$17+INDEX('FD inverse'!$A$51:$BH$51,1,'FD mesh'!$B$15+1)*Setup!$B$22</f>
        <v>0</v>
      </c>
      <c r="BB430" s="0" t="n">
        <f aca="false">SUMPRODUCT('FD inverse'!$A$52:$BH$52,'FD mesh'!$B$84:$BI$84,$E429:$BL429)+'FD inverse'!$A$52*$C430/Setup!$B$17+INDEX('FD inverse'!$A$52:$BH$52,1,'FD mesh'!$B$15+1)*Setup!$B$22</f>
        <v>0</v>
      </c>
      <c r="BC430" s="0" t="n">
        <f aca="false">SUMPRODUCT('FD inverse'!$A$53:$BH$53,'FD mesh'!$B$84:$BI$84,$E429:$BL429)+'FD inverse'!$A$53*$C430/Setup!$B$17+INDEX('FD inverse'!$A$53:$BH$53,1,'FD mesh'!$B$15+1)*Setup!$B$22</f>
        <v>0</v>
      </c>
      <c r="BD430" s="0" t="n">
        <f aca="false">SUMPRODUCT('FD inverse'!$A$54:$BH$54,'FD mesh'!$B$84:$BI$84,$E429:$BL429)+'FD inverse'!$A$54*$C430/Setup!$B$17+INDEX('FD inverse'!$A$54:$BH$54,1,'FD mesh'!$B$15+1)*Setup!$B$22</f>
        <v>0</v>
      </c>
      <c r="BE430" s="0" t="n">
        <f aca="false">SUMPRODUCT('FD inverse'!$A$55:$BH$55,'FD mesh'!$B$84:$BI$84,$E429:$BL429)+'FD inverse'!$A$55*$C430/Setup!$B$17+INDEX('FD inverse'!$A$55:$BH$55,1,'FD mesh'!$B$15+1)*Setup!$B$22</f>
        <v>0</v>
      </c>
      <c r="BF430" s="0" t="n">
        <f aca="false">SUMPRODUCT('FD inverse'!$A$56:$BH$56,'FD mesh'!$B$84:$BI$84,$E429:$BL429)+'FD inverse'!$A$56*$C430/Setup!$B$17+INDEX('FD inverse'!$A$56:$BH$56,1,'FD mesh'!$B$15+1)*Setup!$B$22</f>
        <v>0</v>
      </c>
      <c r="BG430" s="0" t="n">
        <f aca="false">SUMPRODUCT('FD inverse'!$A$57:$BH$57,'FD mesh'!$B$84:$BI$84,$E429:$BL429)+'FD inverse'!$A$57*$C430/Setup!$B$17+INDEX('FD inverse'!$A$57:$BH$57,1,'FD mesh'!$B$15+1)*Setup!$B$22</f>
        <v>0</v>
      </c>
      <c r="BH430" s="0" t="n">
        <f aca="false">SUMPRODUCT('FD inverse'!$A$58:$BH$58,'FD mesh'!$B$84:$BI$84,$E429:$BL429)+'FD inverse'!$A$58*$C430/Setup!$B$17+INDEX('FD inverse'!$A$58:$BH$58,1,'FD mesh'!$B$15+1)*Setup!$B$22</f>
        <v>0</v>
      </c>
      <c r="BI430" s="0" t="n">
        <f aca="false">SUMPRODUCT('FD inverse'!$A$59:$BH$59,'FD mesh'!$B$84:$BI$84,$E429:$BL429)+'FD inverse'!$A$59*$C430/Setup!$B$17+INDEX('FD inverse'!$A$59:$BH$59,1,'FD mesh'!$B$15+1)*Setup!$B$22</f>
        <v>0</v>
      </c>
      <c r="BJ430" s="0" t="n">
        <f aca="false">SUMPRODUCT('FD inverse'!$A$60:$BH$60,'FD mesh'!$B$84:$BI$84,$E429:$BL429)+'FD inverse'!$A$60*$C430/Setup!$B$17+INDEX('FD inverse'!$A$60:$BH$60,1,'FD mesh'!$B$15+1)*Setup!$B$22</f>
        <v>0</v>
      </c>
      <c r="BK430" s="0" t="n">
        <f aca="false">SUMPRODUCT('FD inverse'!$A$61:$BH$61,'FD mesh'!$B$84:$BI$84,$E429:$BL429)+'FD inverse'!$A$61*$C430/Setup!$B$17+INDEX('FD inverse'!$A$61:$BH$61,1,'FD mesh'!$B$15+1)*Setup!$B$22</f>
        <v>0</v>
      </c>
      <c r="BL430" s="0" t="n">
        <f aca="false">SUMPRODUCT('FD inverse'!$A$62:$BH$62,'FD mesh'!$B$84:$BI$84,$E429:$BL429)+'FD inverse'!$A$62*$C430/Setup!$B$17+INDEX('FD inverse'!$A$62:$BH$62,1,'FD mesh'!$B$15+1)*Setup!$B$22</f>
        <v>0</v>
      </c>
    </row>
    <row r="431" customFormat="false" ht="15" hidden="false" customHeight="false" outlineLevel="0" collapsed="false">
      <c r="A431" s="0" t="n">
        <v>426</v>
      </c>
      <c r="B431" s="0" t="n">
        <f aca="false">A431*Setup!$B$11/3600</f>
        <v>35.5</v>
      </c>
      <c r="C431" s="0" t="n">
        <f aca="false">Setup!$B$7+Setup!$B$8*COS(2*PI()*(B431-Setup!$B$9)/24)</f>
        <v>25.5307337294604</v>
      </c>
      <c r="D431" s="0" t="n">
        <f aca="false">(C431-E431)/Setup!$B$17</f>
        <v>13.0640511116064</v>
      </c>
      <c r="E431" s="0" t="n">
        <f aca="false">SUMPRODUCT('FD inverse'!$A$3:$BH$3,'FD mesh'!$B$84:$BI$84,$E430:$BL430)+'FD inverse'!$A$3*$C431/Setup!$B$17+INDEX('FD inverse'!$A$3:$BH$3,1,'FD mesh'!$B$15+1)*Setup!$B$22</f>
        <v>23.8324070849515</v>
      </c>
      <c r="F431" s="0" t="n">
        <f aca="false">SUMPRODUCT('FD inverse'!$A$4:$BH$4,'FD mesh'!$B$84:$BI$84,$E430:$BL430)+'FD inverse'!$A$4*$C431/Setup!$B$17+INDEX('FD inverse'!$A$4:$BH$4,1,'FD mesh'!$B$15+1)*Setup!$B$22</f>
        <v>23.4554450870942</v>
      </c>
      <c r="G431" s="0" t="n">
        <f aca="false">SUMPRODUCT('FD inverse'!$A$5:$BH$5,'FD mesh'!$B$84:$BI$84,$E430:$BL430)+'FD inverse'!$A$5*$C431/Setup!$B$17+INDEX('FD inverse'!$A$5:$BH$5,1,'FD mesh'!$B$15+1)*Setup!$B$22</f>
        <v>23.0995374685152</v>
      </c>
      <c r="H431" s="0" t="n">
        <f aca="false">SUMPRODUCT('FD inverse'!$A$6:$BH$6,'FD mesh'!$B$84:$BI$84,$E430:$BL430)+'FD inverse'!$A$6*$C431/Setup!$B$17+INDEX('FD inverse'!$A$6:$BH$6,1,'FD mesh'!$B$15+1)*Setup!$B$22</f>
        <v>21.9345738113367</v>
      </c>
      <c r="I431" s="0" t="n">
        <f aca="false">SUMPRODUCT('FD inverse'!$A$7:$BH$7,'FD mesh'!$B$84:$BI$84,$E430:$BL430)+'FD inverse'!$A$7*$C431/Setup!$B$17+INDEX('FD inverse'!$A$7:$BH$7,1,'FD mesh'!$B$15+1)*Setup!$B$22</f>
        <v>21.8378668494744</v>
      </c>
      <c r="J431" s="0" t="n">
        <f aca="false">SUMPRODUCT('FD inverse'!$A$8:$BH$8,'FD mesh'!$B$84:$BI$84,$E430:$BL430)+'FD inverse'!$A$8*$C431/Setup!$B$17+INDEX('FD inverse'!$A$8:$BH$8,1,'FD mesh'!$B$15+1)*Setup!$B$22</f>
        <v>21.7528940427616</v>
      </c>
      <c r="K431" s="0" t="n">
        <f aca="false">SUMPRODUCT('FD inverse'!$A$9:$BH$9,'FD mesh'!$B$84:$BI$84,$E430:$BL430)+'FD inverse'!$A$9*$C431/Setup!$B$17+INDEX('FD inverse'!$A$9:$BH$9,1,'FD mesh'!$B$15+1)*Setup!$B$22</f>
        <v>21.678704881976</v>
      </c>
      <c r="L431" s="0" t="n">
        <f aca="false">SUMPRODUCT('FD inverse'!$A$10:$BH$10,'FD mesh'!$B$84:$BI$84,$E430:$BL430)+'FD inverse'!$A$10*$C431/Setup!$B$17+INDEX('FD inverse'!$A$10:$BH$10,1,'FD mesh'!$B$15+1)*Setup!$B$22</f>
        <v>21.6144451176587</v>
      </c>
      <c r="M431" s="0" t="n">
        <f aca="false">SUMPRODUCT('FD inverse'!$A$11:$BH$11,'FD mesh'!$B$84:$BI$84,$E430:$BL430)+'FD inverse'!$A$11*$C431/Setup!$B$17+INDEX('FD inverse'!$A$11:$BH$11,1,'FD mesh'!$B$15+1)*Setup!$B$22</f>
        <v>21.5593621297355</v>
      </c>
      <c r="N431" s="0" t="n">
        <f aca="false">SUMPRODUCT('FD inverse'!$A$12:$BH$12,'FD mesh'!$B$84:$BI$84,$E430:$BL430)+'FD inverse'!$A$12*$C431/Setup!$B$17+INDEX('FD inverse'!$A$12:$BH$12,1,'FD mesh'!$B$15+1)*Setup!$B$22</f>
        <v>21.5128092313884</v>
      </c>
      <c r="O431" s="0" t="n">
        <f aca="false">SUMPRODUCT('FD inverse'!$A$13:$BH$13,'FD mesh'!$B$84:$BI$84,$E430:$BL430)+'FD inverse'!$A$13*$C431/Setup!$B$17+INDEX('FD inverse'!$A$13:$BH$13,1,'FD mesh'!$B$15+1)*Setup!$B$22</f>
        <v>21.4742490430167</v>
      </c>
      <c r="P431" s="0" t="n">
        <f aca="false">SUMPRODUCT('FD inverse'!$A$14:$BH$14,'FD mesh'!$B$84:$BI$84,$E430:$BL430)+'FD inverse'!$A$14*$C431/Setup!$B$17+INDEX('FD inverse'!$A$14:$BH$14,1,'FD mesh'!$B$15+1)*Setup!$B$22</f>
        <v>21.4432560526727</v>
      </c>
      <c r="Q431" s="0" t="n">
        <f aca="false">SUMPRODUCT('FD inverse'!$A$15:$BH$15,'FD mesh'!$B$84:$BI$84,$E430:$BL430)+'FD inverse'!$A$15*$C431/Setup!$B$17+INDEX('FD inverse'!$A$15:$BH$15,1,'FD mesh'!$B$15+1)*Setup!$B$22</f>
        <v>21.4195184593619</v>
      </c>
      <c r="R431" s="0" t="n">
        <f aca="false">SUMPRODUCT('FD inverse'!$A$16:$BH$16,'FD mesh'!$B$84:$BI$84,$E430:$BL430)+'FD inverse'!$A$16*$C431/Setup!$B$17+INDEX('FD inverse'!$A$16:$BH$16,1,'FD mesh'!$B$15+1)*Setup!$B$22</f>
        <v>21.4028393751771</v>
      </c>
      <c r="S431" s="0" t="n">
        <f aca="false">SUMPRODUCT('FD inverse'!$A$17:$BH$17,'FD mesh'!$B$84:$BI$84,$E430:$BL430)+'FD inverse'!$A$17*$C431/Setup!$B$17+INDEX('FD inverse'!$A$17:$BH$17,1,'FD mesh'!$B$15+1)*Setup!$B$22</f>
        <v>20.9787145241021</v>
      </c>
      <c r="T431" s="0" t="n">
        <f aca="false">SUMPRODUCT('FD inverse'!$A$18:$BH$18,'FD mesh'!$B$84:$BI$84,$E430:$BL430)+'FD inverse'!$A$18*$C431/Setup!$B$17+INDEX('FD inverse'!$A$18:$BH$18,1,'FD mesh'!$B$15+1)*Setup!$B$22</f>
        <v>20.5577049064789</v>
      </c>
      <c r="U431" s="0" t="n">
        <f aca="false">SUMPRODUCT('FD inverse'!$A$19:$BH$19,'FD mesh'!$B$84:$BI$84,$E430:$BL430)+'FD inverse'!$A$19*$C431/Setup!$B$17+INDEX('FD inverse'!$A$19:$BH$19,1,'FD mesh'!$B$15+1)*Setup!$B$22</f>
        <v>20.139472539222</v>
      </c>
      <c r="V431" s="0" t="n">
        <f aca="false">SUMPRODUCT('FD inverse'!$A$20:$BH$20,'FD mesh'!$B$84:$BI$84,$E430:$BL430)+'FD inverse'!$A$20*$C431/Setup!$B$17+INDEX('FD inverse'!$A$20:$BH$20,1,'FD mesh'!$B$15+1)*Setup!$B$22</f>
        <v>19.7237047932069</v>
      </c>
      <c r="W431" s="0" t="n">
        <f aca="false">SUMPRODUCT('FD inverse'!$A$21:$BH$21,'FD mesh'!$B$84:$BI$84,$E430:$BL430)+'FD inverse'!$A$21*$C431/Setup!$B$17+INDEX('FD inverse'!$A$21:$BH$21,1,'FD mesh'!$B$15+1)*Setup!$B$22</f>
        <v>19.3101126148142</v>
      </c>
      <c r="X431" s="0" t="n">
        <f aca="false">SUMPRODUCT('FD inverse'!$A$22:$BH$22,'FD mesh'!$B$84:$BI$84,$E430:$BL430)+'FD inverse'!$A$22*$C431/Setup!$B$17+INDEX('FD inverse'!$A$22:$BH$22,1,'FD mesh'!$B$15+1)*Setup!$B$22</f>
        <v>18.8984287092197</v>
      </c>
      <c r="Y431" s="0" t="n">
        <f aca="false">SUMPRODUCT('FD inverse'!$A$23:$BH$23,'FD mesh'!$B$84:$BI$84,$E430:$BL430)+'FD inverse'!$A$23*$C431/Setup!$B$17+INDEX('FD inverse'!$A$23:$BH$23,1,'FD mesh'!$B$15+1)*Setup!$B$22</f>
        <v>18.4884056927128</v>
      </c>
      <c r="Z431" s="0" t="n">
        <f aca="false">SUMPRODUCT('FD inverse'!$A$24:$BH$24,'FD mesh'!$B$84:$BI$84,$E430:$BL430)+'FD inverse'!$A$24*$C431/Setup!$B$17+INDEX('FD inverse'!$A$24:$BH$24,1,'FD mesh'!$B$15+1)*Setup!$B$22</f>
        <v>18.0798142203377</v>
      </c>
      <c r="AA431" s="0" t="n">
        <f aca="false">SUMPRODUCT('FD inverse'!$A$25:$BH$25,'FD mesh'!$B$84:$BI$84,$E430:$BL430)+'FD inverse'!$A$25*$C431/Setup!$B$17+INDEX('FD inverse'!$A$25:$BH$25,1,'FD mesh'!$B$15+1)*Setup!$B$22</f>
        <v>17.6724410942568</v>
      </c>
      <c r="AB431" s="0" t="n">
        <f aca="false">SUMPRODUCT('FD inverse'!$A$26:$BH$26,'FD mesh'!$B$84:$BI$84,$E430:$BL430)+'FD inverse'!$A$26*$C431/Setup!$B$17+INDEX('FD inverse'!$A$26:$BH$26,1,'FD mesh'!$B$15+1)*Setup!$B$22</f>
        <v>17.2660873574205</v>
      </c>
      <c r="AC431" s="0" t="n">
        <f aca="false">SUMPRODUCT('FD inverse'!$A$27:$BH$27,'FD mesh'!$B$84:$BI$84,$E430:$BL430)+'FD inverse'!$A$27*$C431/Setup!$B$17+INDEX('FD inverse'!$A$27:$BH$27,1,'FD mesh'!$B$15+1)*Setup!$B$22</f>
        <v>16.8605663763969</v>
      </c>
      <c r="AD431" s="0" t="n">
        <f aca="false">SUMPRODUCT('FD inverse'!$A$28:$BH$28,'FD mesh'!$B$84:$BI$84,$E430:$BL430)+'FD inverse'!$A$28*$C431/Setup!$B$17+INDEX('FD inverse'!$A$28:$BH$28,1,'FD mesh'!$B$15+1)*Setup!$B$22</f>
        <v>16.4557019165748</v>
      </c>
      <c r="AE431" s="0" t="n">
        <f aca="false">SUMPRODUCT('FD inverse'!$A$29:$BH$29,'FD mesh'!$B$84:$BI$84,$E430:$BL430)+'FD inverse'!$A$29*$C431/Setup!$B$17+INDEX('FD inverse'!$A$29:$BH$29,1,'FD mesh'!$B$15+1)*Setup!$B$22</f>
        <v>16.0513262123948</v>
      </c>
      <c r="AF431" s="0" t="n">
        <f aca="false">SUMPRODUCT('FD inverse'!$A$30:$BH$30,'FD mesh'!$B$84:$BI$84,$E430:$BL430)+'FD inverse'!$A$30*$C431/Setup!$B$17+INDEX('FD inverse'!$A$30:$BH$30,1,'FD mesh'!$B$15+1)*Setup!$B$22</f>
        <v>15.6472780347921</v>
      </c>
      <c r="AG431" s="0" t="n">
        <f aca="false">SUMPRODUCT('FD inverse'!$A$31:$BH$31,'FD mesh'!$B$84:$BI$84,$E430:$BL430)+'FD inverse'!$A$31*$C431/Setup!$B$17+INDEX('FD inverse'!$A$31:$BH$31,1,'FD mesh'!$B$15+1)*Setup!$B$22</f>
        <v>15.2434007576565</v>
      </c>
      <c r="AH431" s="0" t="n">
        <f aca="false">SUMPRODUCT('FD inverse'!$A$32:$BH$32,'FD mesh'!$B$84:$BI$84,$E430:$BL430)+'FD inverse'!$A$32*$C431/Setup!$B$17+INDEX('FD inverse'!$A$32:$BH$32,1,'FD mesh'!$B$15+1)*Setup!$B$22</f>
        <v>15.2263927617652</v>
      </c>
      <c r="AI431" s="0" t="n">
        <f aca="false">SUMPRODUCT('FD inverse'!$A$33:$BH$33,'FD mesh'!$B$84:$BI$84,$E430:$BL430)+'FD inverse'!$A$33*$C431/Setup!$B$17+INDEX('FD inverse'!$A$33:$BH$33,1,'FD mesh'!$B$15+1)*Setup!$B$22</f>
        <v>15.2094038704345</v>
      </c>
      <c r="AJ431" s="0" t="n">
        <f aca="false">SUMPRODUCT('FD inverse'!$A$34:$BH$34,'FD mesh'!$B$84:$BI$84,$E430:$BL430)+'FD inverse'!$A$34*$C431/Setup!$B$17+INDEX('FD inverse'!$A$34:$BH$34,1,'FD mesh'!$B$15+1)*Setup!$B$22</f>
        <v>15.1924259939281</v>
      </c>
      <c r="AK431" s="0" t="n">
        <f aca="false">SUMPRODUCT('FD inverse'!$A$35:$BH$35,'FD mesh'!$B$84:$BI$84,$E430:$BL430)+'FD inverse'!$A$35*$C431/Setup!$B$17+INDEX('FD inverse'!$A$35:$BH$35,1,'FD mesh'!$B$15+1)*Setup!$B$22</f>
        <v>15.1754527776343</v>
      </c>
      <c r="AL431" s="0" t="n">
        <f aca="false">SUMPRODUCT('FD inverse'!$A$36:$BH$36,'FD mesh'!$B$84:$BI$84,$E430:$BL430)+'FD inverse'!$A$36*$C431/Setup!$B$17+INDEX('FD inverse'!$A$36:$BH$36,1,'FD mesh'!$B$15+1)*Setup!$B$22</f>
        <v>15.1584793994759</v>
      </c>
      <c r="AM431" s="0" t="n">
        <f aca="false">SUMPRODUCT('FD inverse'!$A$37:$BH$37,'FD mesh'!$B$84:$BI$84,$E430:$BL430)+'FD inverse'!$A$37*$C431/Setup!$B$17+INDEX('FD inverse'!$A$37:$BH$37,1,'FD mesh'!$B$15+1)*Setup!$B$22</f>
        <v>15.1415023820314</v>
      </c>
      <c r="AN431" s="0" t="n">
        <f aca="false">SUMPRODUCT('FD inverse'!$A$38:$BH$38,'FD mesh'!$B$84:$BI$84,$E430:$BL430)+'FD inverse'!$A$38*$C431/Setup!$B$17+INDEX('FD inverse'!$A$38:$BH$38,1,'FD mesh'!$B$15+1)*Setup!$B$22</f>
        <v>15.1245194187111</v>
      </c>
      <c r="AO431" s="0" t="n">
        <f aca="false">SUMPRODUCT('FD inverse'!$A$39:$BH$39,'FD mesh'!$B$84:$BI$84,$E430:$BL430)+'FD inverse'!$A$39*$C431/Setup!$B$17+INDEX('FD inverse'!$A$39:$BH$39,1,'FD mesh'!$B$15+1)*Setup!$B$22</f>
        <v>15.1075292131441</v>
      </c>
      <c r="AP431" s="0" t="n">
        <f aca="false">SUMPRODUCT('FD inverse'!$A$40:$BH$40,'FD mesh'!$B$84:$BI$84,$E430:$BL430)+'FD inverse'!$A$40*$C431/Setup!$B$17+INDEX('FD inverse'!$A$40:$BH$40,1,'FD mesh'!$B$15+1)*Setup!$B$22</f>
        <v>15.0905313307557</v>
      </c>
      <c r="AQ431" s="0" t="n">
        <f aca="false">SUMPRODUCT('FD inverse'!$A$41:$BH$41,'FD mesh'!$B$84:$BI$84,$E430:$BL430)+'FD inverse'!$A$41*$C431/Setup!$B$17+INDEX('FD inverse'!$A$41:$BH$41,1,'FD mesh'!$B$15+1)*Setup!$B$22</f>
        <v>15.0735260613702</v>
      </c>
      <c r="AR431" s="0" t="n">
        <f aca="false">SUMPRODUCT('FD inverse'!$A$42:$BH$42,'FD mesh'!$B$84:$BI$84,$E430:$BL430)+'FD inverse'!$A$42*$C431/Setup!$B$17+INDEX('FD inverse'!$A$42:$BH$42,1,'FD mesh'!$B$15+1)*Setup!$B$22</f>
        <v>15.0565142915449</v>
      </c>
      <c r="AS431" s="0" t="n">
        <f aca="false">SUMPRODUCT('FD inverse'!$A$43:$BH$43,'FD mesh'!$B$84:$BI$84,$E430:$BL430)+'FD inverse'!$A$43*$C431/Setup!$B$17+INDEX('FD inverse'!$A$43:$BH$43,1,'FD mesh'!$B$15+1)*Setup!$B$22</f>
        <v>0</v>
      </c>
      <c r="AT431" s="0" t="n">
        <f aca="false">SUMPRODUCT('FD inverse'!$A$44:$BH$44,'FD mesh'!$B$84:$BI$84,$E430:$BL430)+'FD inverse'!$A$44*$C431/Setup!$B$17+INDEX('FD inverse'!$A$44:$BH$44,1,'FD mesh'!$B$15+1)*Setup!$B$22</f>
        <v>0</v>
      </c>
      <c r="AU431" s="0" t="n">
        <f aca="false">SUMPRODUCT('FD inverse'!$A$45:$BH$45,'FD mesh'!$B$84:$BI$84,$E430:$BL430)+'FD inverse'!$A$45*$C431/Setup!$B$17+INDEX('FD inverse'!$A$45:$BH$45,1,'FD mesh'!$B$15+1)*Setup!$B$22</f>
        <v>0</v>
      </c>
      <c r="AV431" s="0" t="n">
        <f aca="false">SUMPRODUCT('FD inverse'!$A$46:$BH$46,'FD mesh'!$B$84:$BI$84,$E430:$BL430)+'FD inverse'!$A$46*$C431/Setup!$B$17+INDEX('FD inverse'!$A$46:$BH$46,1,'FD mesh'!$B$15+1)*Setup!$B$22</f>
        <v>0</v>
      </c>
      <c r="AW431" s="0" t="n">
        <f aca="false">SUMPRODUCT('FD inverse'!$A$47:$BH$47,'FD mesh'!$B$84:$BI$84,$E430:$BL430)+'FD inverse'!$A$47*$C431/Setup!$B$17+INDEX('FD inverse'!$A$47:$BH$47,1,'FD mesh'!$B$15+1)*Setup!$B$22</f>
        <v>0</v>
      </c>
      <c r="AX431" s="0" t="n">
        <f aca="false">SUMPRODUCT('FD inverse'!$A$48:$BH$48,'FD mesh'!$B$84:$BI$84,$E430:$BL430)+'FD inverse'!$A$48*$C431/Setup!$B$17+INDEX('FD inverse'!$A$48:$BH$48,1,'FD mesh'!$B$15+1)*Setup!$B$22</f>
        <v>0</v>
      </c>
      <c r="AY431" s="0" t="n">
        <f aca="false">SUMPRODUCT('FD inverse'!$A$49:$BH$49,'FD mesh'!$B$84:$BI$84,$E430:$BL430)+'FD inverse'!$A$49*$C431/Setup!$B$17+INDEX('FD inverse'!$A$49:$BH$49,1,'FD mesh'!$B$15+1)*Setup!$B$22</f>
        <v>0</v>
      </c>
      <c r="AZ431" s="0" t="n">
        <f aca="false">SUMPRODUCT('FD inverse'!$A$50:$BH$50,'FD mesh'!$B$84:$BI$84,$E430:$BL430)+'FD inverse'!$A$50*$C431/Setup!$B$17+INDEX('FD inverse'!$A$50:$BH$50,1,'FD mesh'!$B$15+1)*Setup!$B$22</f>
        <v>0</v>
      </c>
      <c r="BA431" s="0" t="n">
        <f aca="false">SUMPRODUCT('FD inverse'!$A$51:$BH$51,'FD mesh'!$B$84:$BI$84,$E430:$BL430)+'FD inverse'!$A$51*$C431/Setup!$B$17+INDEX('FD inverse'!$A$51:$BH$51,1,'FD mesh'!$B$15+1)*Setup!$B$22</f>
        <v>0</v>
      </c>
      <c r="BB431" s="0" t="n">
        <f aca="false">SUMPRODUCT('FD inverse'!$A$52:$BH$52,'FD mesh'!$B$84:$BI$84,$E430:$BL430)+'FD inverse'!$A$52*$C431/Setup!$B$17+INDEX('FD inverse'!$A$52:$BH$52,1,'FD mesh'!$B$15+1)*Setup!$B$22</f>
        <v>0</v>
      </c>
      <c r="BC431" s="0" t="n">
        <f aca="false">SUMPRODUCT('FD inverse'!$A$53:$BH$53,'FD mesh'!$B$84:$BI$84,$E430:$BL430)+'FD inverse'!$A$53*$C431/Setup!$B$17+INDEX('FD inverse'!$A$53:$BH$53,1,'FD mesh'!$B$15+1)*Setup!$B$22</f>
        <v>0</v>
      </c>
      <c r="BD431" s="0" t="n">
        <f aca="false">SUMPRODUCT('FD inverse'!$A$54:$BH$54,'FD mesh'!$B$84:$BI$84,$E430:$BL430)+'FD inverse'!$A$54*$C431/Setup!$B$17+INDEX('FD inverse'!$A$54:$BH$54,1,'FD mesh'!$B$15+1)*Setup!$B$22</f>
        <v>0</v>
      </c>
      <c r="BE431" s="0" t="n">
        <f aca="false">SUMPRODUCT('FD inverse'!$A$55:$BH$55,'FD mesh'!$B$84:$BI$84,$E430:$BL430)+'FD inverse'!$A$55*$C431/Setup!$B$17+INDEX('FD inverse'!$A$55:$BH$55,1,'FD mesh'!$B$15+1)*Setup!$B$22</f>
        <v>0</v>
      </c>
      <c r="BF431" s="0" t="n">
        <f aca="false">SUMPRODUCT('FD inverse'!$A$56:$BH$56,'FD mesh'!$B$84:$BI$84,$E430:$BL430)+'FD inverse'!$A$56*$C431/Setup!$B$17+INDEX('FD inverse'!$A$56:$BH$56,1,'FD mesh'!$B$15+1)*Setup!$B$22</f>
        <v>0</v>
      </c>
      <c r="BG431" s="0" t="n">
        <f aca="false">SUMPRODUCT('FD inverse'!$A$57:$BH$57,'FD mesh'!$B$84:$BI$84,$E430:$BL430)+'FD inverse'!$A$57*$C431/Setup!$B$17+INDEX('FD inverse'!$A$57:$BH$57,1,'FD mesh'!$B$15+1)*Setup!$B$22</f>
        <v>0</v>
      </c>
      <c r="BH431" s="0" t="n">
        <f aca="false">SUMPRODUCT('FD inverse'!$A$58:$BH$58,'FD mesh'!$B$84:$BI$84,$E430:$BL430)+'FD inverse'!$A$58*$C431/Setup!$B$17+INDEX('FD inverse'!$A$58:$BH$58,1,'FD mesh'!$B$15+1)*Setup!$B$22</f>
        <v>0</v>
      </c>
      <c r="BI431" s="0" t="n">
        <f aca="false">SUMPRODUCT('FD inverse'!$A$59:$BH$59,'FD mesh'!$B$84:$BI$84,$E430:$BL430)+'FD inverse'!$A$59*$C431/Setup!$B$17+INDEX('FD inverse'!$A$59:$BH$59,1,'FD mesh'!$B$15+1)*Setup!$B$22</f>
        <v>0</v>
      </c>
      <c r="BJ431" s="0" t="n">
        <f aca="false">SUMPRODUCT('FD inverse'!$A$60:$BH$60,'FD mesh'!$B$84:$BI$84,$E430:$BL430)+'FD inverse'!$A$60*$C431/Setup!$B$17+INDEX('FD inverse'!$A$60:$BH$60,1,'FD mesh'!$B$15+1)*Setup!$B$22</f>
        <v>0</v>
      </c>
      <c r="BK431" s="0" t="n">
        <f aca="false">SUMPRODUCT('FD inverse'!$A$61:$BH$61,'FD mesh'!$B$84:$BI$84,$E430:$BL430)+'FD inverse'!$A$61*$C431/Setup!$B$17+INDEX('FD inverse'!$A$61:$BH$61,1,'FD mesh'!$B$15+1)*Setup!$B$22</f>
        <v>0</v>
      </c>
      <c r="BL431" s="0" t="n">
        <f aca="false">SUMPRODUCT('FD inverse'!$A$62:$BH$62,'FD mesh'!$B$84:$BI$84,$E430:$BL430)+'FD inverse'!$A$62*$C431/Setup!$B$17+INDEX('FD inverse'!$A$62:$BH$62,1,'FD mesh'!$B$15+1)*Setup!$B$22</f>
        <v>0</v>
      </c>
    </row>
    <row r="432" customFormat="false" ht="15" hidden="false" customHeight="false" outlineLevel="0" collapsed="false">
      <c r="A432" s="0" t="n">
        <v>427</v>
      </c>
      <c r="B432" s="0" t="n">
        <f aca="false">A432*Setup!$B$11/3600</f>
        <v>35.5833333333333</v>
      </c>
      <c r="C432" s="0" t="n">
        <f aca="false">Setup!$B$7+Setup!$B$8*COS(2*PI()*(B432-Setup!$B$9)/24)</f>
        <v>25.610986759435</v>
      </c>
      <c r="D432" s="0" t="n">
        <f aca="false">(C432-E432)/Setup!$B$17</f>
        <v>13.263394803095</v>
      </c>
      <c r="E432" s="0" t="n">
        <f aca="false">SUMPRODUCT('FD inverse'!$A$3:$BH$3,'FD mesh'!$B$84:$BI$84,$E431:$BL431)+'FD inverse'!$A$3*$C432/Setup!$B$17+INDEX('FD inverse'!$A$3:$BH$3,1,'FD mesh'!$B$15+1)*Setup!$B$22</f>
        <v>23.8867454350326</v>
      </c>
      <c r="F432" s="0" t="n">
        <f aca="false">SUMPRODUCT('FD inverse'!$A$4:$BH$4,'FD mesh'!$B$84:$BI$84,$E431:$BL431)+'FD inverse'!$A$4*$C432/Setup!$B$17+INDEX('FD inverse'!$A$4:$BH$4,1,'FD mesh'!$B$15+1)*Setup!$B$22</f>
        <v>23.5037937187502</v>
      </c>
      <c r="G432" s="0" t="n">
        <f aca="false">SUMPRODUCT('FD inverse'!$A$5:$BH$5,'FD mesh'!$B$84:$BI$84,$E431:$BL431)+'FD inverse'!$A$5*$C432/Setup!$B$17+INDEX('FD inverse'!$A$5:$BH$5,1,'FD mesh'!$B$15+1)*Setup!$B$22</f>
        <v>23.1418266516242</v>
      </c>
      <c r="H432" s="0" t="n">
        <f aca="false">SUMPRODUCT('FD inverse'!$A$6:$BH$6,'FD mesh'!$B$84:$BI$84,$E431:$BL431)+'FD inverse'!$A$6*$C432/Setup!$B$17+INDEX('FD inverse'!$A$6:$BH$6,1,'FD mesh'!$B$15+1)*Setup!$B$22</f>
        <v>21.9564531687641</v>
      </c>
      <c r="I432" s="0" t="n">
        <f aca="false">SUMPRODUCT('FD inverse'!$A$7:$BH$7,'FD mesh'!$B$84:$BI$84,$E431:$BL431)+'FD inverse'!$A$7*$C432/Setup!$B$17+INDEX('FD inverse'!$A$7:$BH$7,1,'FD mesh'!$B$15+1)*Setup!$B$22</f>
        <v>21.8580069482831</v>
      </c>
      <c r="J432" s="0" t="n">
        <f aca="false">SUMPRODUCT('FD inverse'!$A$8:$BH$8,'FD mesh'!$B$84:$BI$84,$E431:$BL431)+'FD inverse'!$A$8*$C432/Setup!$B$17+INDEX('FD inverse'!$A$8:$BH$8,1,'FD mesh'!$B$15+1)*Setup!$B$22</f>
        <v>21.7714427919961</v>
      </c>
      <c r="K432" s="0" t="n">
        <f aca="false">SUMPRODUCT('FD inverse'!$A$9:$BH$9,'FD mesh'!$B$84:$BI$84,$E431:$BL431)+'FD inverse'!$A$9*$C432/Setup!$B$17+INDEX('FD inverse'!$A$9:$BH$9,1,'FD mesh'!$B$15+1)*Setup!$B$22</f>
        <v>21.6958218505967</v>
      </c>
      <c r="L432" s="0" t="n">
        <f aca="false">SUMPRODUCT('FD inverse'!$A$10:$BH$10,'FD mesh'!$B$84:$BI$84,$E431:$BL431)+'FD inverse'!$A$10*$C432/Setup!$B$17+INDEX('FD inverse'!$A$10:$BH$10,1,'FD mesh'!$B$15+1)*Setup!$B$22</f>
        <v>21.6302994157582</v>
      </c>
      <c r="M432" s="0" t="n">
        <f aca="false">SUMPRODUCT('FD inverse'!$A$11:$BH$11,'FD mesh'!$B$84:$BI$84,$E431:$BL431)+'FD inverse'!$A$11*$C432/Setup!$B$17+INDEX('FD inverse'!$A$11:$BH$11,1,'FD mesh'!$B$15+1)*Setup!$B$22</f>
        <v>21.5741305491201</v>
      </c>
      <c r="N432" s="0" t="n">
        <f aca="false">SUMPRODUCT('FD inverse'!$A$12:$BH$12,'FD mesh'!$B$84:$BI$84,$E431:$BL431)+'FD inverse'!$A$12*$C432/Setup!$B$17+INDEX('FD inverse'!$A$12:$BH$12,1,'FD mesh'!$B$15+1)*Setup!$B$22</f>
        <v>21.5266746142722</v>
      </c>
      <c r="O432" s="0" t="n">
        <f aca="false">SUMPRODUCT('FD inverse'!$A$13:$BH$13,'FD mesh'!$B$84:$BI$84,$E431:$BL431)+'FD inverse'!$A$13*$C432/Setup!$B$17+INDEX('FD inverse'!$A$13:$BH$13,1,'FD mesh'!$B$15+1)*Setup!$B$22</f>
        <v>21.4873988463174</v>
      </c>
      <c r="P432" s="0" t="n">
        <f aca="false">SUMPRODUCT('FD inverse'!$A$14:$BH$14,'FD mesh'!$B$84:$BI$84,$E431:$BL431)+'FD inverse'!$A$14*$C432/Setup!$B$17+INDEX('FD inverse'!$A$14:$BH$14,1,'FD mesh'!$B$15+1)*Setup!$B$22</f>
        <v>21.4558810744103</v>
      </c>
      <c r="Q432" s="0" t="n">
        <f aca="false">SUMPRODUCT('FD inverse'!$A$15:$BH$15,'FD mesh'!$B$84:$BI$84,$E431:$BL431)+'FD inverse'!$A$15*$C432/Setup!$B$17+INDEX('FD inverse'!$A$15:$BH$15,1,'FD mesh'!$B$15+1)*Setup!$B$22</f>
        <v>21.4318116929089</v>
      </c>
      <c r="R432" s="0" t="n">
        <f aca="false">SUMPRODUCT('FD inverse'!$A$16:$BH$16,'FD mesh'!$B$84:$BI$84,$E431:$BL431)+'FD inverse'!$A$16*$C432/Setup!$B$17+INDEX('FD inverse'!$A$16:$BH$16,1,'FD mesh'!$B$15+1)*Setup!$B$22</f>
        <v>21.4149949565679</v>
      </c>
      <c r="S432" s="0" t="n">
        <f aca="false">SUMPRODUCT('FD inverse'!$A$17:$BH$17,'FD mesh'!$B$84:$BI$84,$E431:$BL431)+'FD inverse'!$A$17*$C432/Setup!$B$17+INDEX('FD inverse'!$A$17:$BH$17,1,'FD mesh'!$B$15+1)*Setup!$B$22</f>
        <v>20.9896106606387</v>
      </c>
      <c r="T432" s="0" t="n">
        <f aca="false">SUMPRODUCT('FD inverse'!$A$18:$BH$18,'FD mesh'!$B$84:$BI$84,$E431:$BL431)+'FD inverse'!$A$18*$C432/Setup!$B$17+INDEX('FD inverse'!$A$18:$BH$18,1,'FD mesh'!$B$15+1)*Setup!$B$22</f>
        <v>20.5674329420331</v>
      </c>
      <c r="U432" s="0" t="n">
        <f aca="false">SUMPRODUCT('FD inverse'!$A$19:$BH$19,'FD mesh'!$B$84:$BI$84,$E431:$BL431)+'FD inverse'!$A$19*$C432/Setup!$B$17+INDEX('FD inverse'!$A$19:$BH$19,1,'FD mesh'!$B$15+1)*Setup!$B$22</f>
        <v>20.1481180453192</v>
      </c>
      <c r="V432" s="0" t="n">
        <f aca="false">SUMPRODUCT('FD inverse'!$A$20:$BH$20,'FD mesh'!$B$84:$BI$84,$E431:$BL431)+'FD inverse'!$A$20*$C432/Setup!$B$17+INDEX('FD inverse'!$A$20:$BH$20,1,'FD mesh'!$B$15+1)*Setup!$B$22</f>
        <v>19.7313473975424</v>
      </c>
      <c r="W432" s="0" t="n">
        <f aca="false">SUMPRODUCT('FD inverse'!$A$21:$BH$21,'FD mesh'!$B$84:$BI$84,$E431:$BL431)+'FD inverse'!$A$21*$C432/Setup!$B$17+INDEX('FD inverse'!$A$21:$BH$21,1,'FD mesh'!$B$15+1)*Setup!$B$22</f>
        <v>19.3168258590415</v>
      </c>
      <c r="X432" s="0" t="n">
        <f aca="false">SUMPRODUCT('FD inverse'!$A$22:$BH$22,'FD mesh'!$B$84:$BI$84,$E431:$BL431)+'FD inverse'!$A$22*$C432/Setup!$B$17+INDEX('FD inverse'!$A$22:$BH$22,1,'FD mesh'!$B$15+1)*Setup!$B$22</f>
        <v>18.9042799324132</v>
      </c>
      <c r="Y432" s="0" t="n">
        <f aca="false">SUMPRODUCT('FD inverse'!$A$23:$BH$23,'FD mesh'!$B$84:$BI$84,$E431:$BL431)+'FD inverse'!$A$23*$C432/Setup!$B$17+INDEX('FD inverse'!$A$23:$BH$23,1,'FD mesh'!$B$15+1)*Setup!$B$22</f>
        <v>18.4934559371818</v>
      </c>
      <c r="Z432" s="0" t="n">
        <f aca="false">SUMPRODUCT('FD inverse'!$A$24:$BH$24,'FD mesh'!$B$84:$BI$84,$E431:$BL431)+'FD inverse'!$A$24*$C432/Setup!$B$17+INDEX('FD inverse'!$A$24:$BH$24,1,'FD mesh'!$B$15+1)*Setup!$B$22</f>
        <v>18.0841181567514</v>
      </c>
      <c r="AA432" s="0" t="n">
        <f aca="false">SUMPRODUCT('FD inverse'!$A$25:$BH$25,'FD mesh'!$B$84:$BI$84,$E431:$BL431)+'FD inverse'!$A$25*$C432/Setup!$B$17+INDEX('FD inverse'!$A$25:$BH$25,1,'FD mesh'!$B$15+1)*Setup!$B$22</f>
        <v>17.6760469633227</v>
      </c>
      <c r="AB432" s="0" t="n">
        <f aca="false">SUMPRODUCT('FD inverse'!$A$26:$BH$26,'FD mesh'!$B$84:$BI$84,$E431:$BL431)+'FD inverse'!$A$26*$C432/Setup!$B$17+INDEX('FD inverse'!$A$26:$BH$26,1,'FD mesh'!$B$15+1)*Setup!$B$22</f>
        <v>17.2690369256477</v>
      </c>
      <c r="AC432" s="0" t="n">
        <f aca="false">SUMPRODUCT('FD inverse'!$A$27:$BH$27,'FD mesh'!$B$84:$BI$84,$E431:$BL431)+'FD inverse'!$A$27*$C432/Setup!$B$17+INDEX('FD inverse'!$A$27:$BH$27,1,'FD mesh'!$B$15+1)*Setup!$B$22</f>
        <v>16.8628949037653</v>
      </c>
      <c r="AD432" s="0" t="n">
        <f aca="false">SUMPRODUCT('FD inverse'!$A$28:$BH$28,'FD mesh'!$B$84:$BI$84,$E431:$BL431)+'FD inverse'!$A$28*$C432/Setup!$B$17+INDEX('FD inverse'!$A$28:$BH$28,1,'FD mesh'!$B$15+1)*Setup!$B$22</f>
        <v>16.4574381342228</v>
      </c>
      <c r="AE432" s="0" t="n">
        <f aca="false">SUMPRODUCT('FD inverse'!$A$29:$BH$29,'FD mesh'!$B$84:$BI$84,$E431:$BL431)+'FD inverse'!$A$29*$C432/Setup!$B$17+INDEX('FD inverse'!$A$29:$BH$29,1,'FD mesh'!$B$15+1)*Setup!$B$22</f>
        <v>16.052492308731</v>
      </c>
      <c r="AF432" s="0" t="n">
        <f aca="false">SUMPRODUCT('FD inverse'!$A$30:$BH$30,'FD mesh'!$B$84:$BI$84,$E431:$BL431)+'FD inverse'!$A$30*$C432/Setup!$B$17+INDEX('FD inverse'!$A$30:$BH$30,1,'FD mesh'!$B$15+1)*Setup!$B$22</f>
        <v>15.6478896487324</v>
      </c>
      <c r="AG432" s="0" t="n">
        <f aca="false">SUMPRODUCT('FD inverse'!$A$31:$BH$31,'FD mesh'!$B$84:$BI$84,$E431:$BL431)+'FD inverse'!$A$31*$C432/Setup!$B$17+INDEX('FD inverse'!$A$31:$BH$31,1,'FD mesh'!$B$15+1)*Setup!$B$22</f>
        <v>15.2434669779791</v>
      </c>
      <c r="AH432" s="0" t="n">
        <f aca="false">SUMPRODUCT('FD inverse'!$A$32:$BH$32,'FD mesh'!$B$84:$BI$84,$E431:$BL431)+'FD inverse'!$A$32*$C432/Setup!$B$17+INDEX('FD inverse'!$A$32:$BH$32,1,'FD mesh'!$B$15+1)*Setup!$B$22</f>
        <v>15.2264382355747</v>
      </c>
      <c r="AI432" s="0" t="n">
        <f aca="false">SUMPRODUCT('FD inverse'!$A$33:$BH$33,'FD mesh'!$B$84:$BI$84,$E431:$BL431)+'FD inverse'!$A$33*$C432/Setup!$B$17+INDEX('FD inverse'!$A$33:$BH$33,1,'FD mesh'!$B$15+1)*Setup!$B$22</f>
        <v>15.20943251306</v>
      </c>
      <c r="AJ432" s="0" t="n">
        <f aca="false">SUMPRODUCT('FD inverse'!$A$34:$BH$34,'FD mesh'!$B$84:$BI$84,$E431:$BL431)+'FD inverse'!$A$34*$C432/Setup!$B$17+INDEX('FD inverse'!$A$34:$BH$34,1,'FD mesh'!$B$15+1)*Setup!$B$22</f>
        <v>15.1924412901022</v>
      </c>
      <c r="AK432" s="0" t="n">
        <f aca="false">SUMPRODUCT('FD inverse'!$A$35:$BH$35,'FD mesh'!$B$84:$BI$84,$E431:$BL431)+'FD inverse'!$A$35*$C432/Setup!$B$17+INDEX('FD inverse'!$A$35:$BH$35,1,'FD mesh'!$B$15+1)*Setup!$B$22</f>
        <v>15.1754578104199</v>
      </c>
      <c r="AL432" s="0" t="n">
        <f aca="false">SUMPRODUCT('FD inverse'!$A$36:$BH$36,'FD mesh'!$B$84:$BI$84,$E431:$BL431)+'FD inverse'!$A$36*$C432/Setup!$B$17+INDEX('FD inverse'!$A$36:$BH$36,1,'FD mesh'!$B$15+1)*Setup!$B$22</f>
        <v>15.1584768784497</v>
      </c>
      <c r="AM432" s="0" t="n">
        <f aca="false">SUMPRODUCT('FD inverse'!$A$37:$BH$37,'FD mesh'!$B$84:$BI$84,$E431:$BL431)+'FD inverse'!$A$37*$C432/Setup!$B$17+INDEX('FD inverse'!$A$37:$BH$37,1,'FD mesh'!$B$15+1)*Setup!$B$22</f>
        <v>15.1414946702781</v>
      </c>
      <c r="AN432" s="0" t="n">
        <f aca="false">SUMPRODUCT('FD inverse'!$A$38:$BH$38,'FD mesh'!$B$84:$BI$84,$E431:$BL431)+'FD inverse'!$A$38*$C432/Setup!$B$17+INDEX('FD inverse'!$A$38:$BH$38,1,'FD mesh'!$B$15+1)*Setup!$B$22</f>
        <v>15.1245085582392</v>
      </c>
      <c r="AO432" s="0" t="n">
        <f aca="false">SUMPRODUCT('FD inverse'!$A$39:$BH$39,'FD mesh'!$B$84:$BI$84,$E431:$BL431)+'FD inverse'!$A$39*$C432/Setup!$B$17+INDEX('FD inverse'!$A$39:$BH$39,1,'FD mesh'!$B$15+1)*Setup!$B$22</f>
        <v>15.1075169483794</v>
      </c>
      <c r="AP432" s="0" t="n">
        <f aca="false">SUMPRODUCT('FD inverse'!$A$40:$BH$40,'FD mesh'!$B$84:$BI$84,$E431:$BL431)+'FD inverse'!$A$40*$C432/Setup!$B$17+INDEX('FD inverse'!$A$40:$BH$40,1,'FD mesh'!$B$15+1)*Setup!$B$22</f>
        <v>15.0905191298132</v>
      </c>
      <c r="AQ432" s="0" t="n">
        <f aca="false">SUMPRODUCT('FD inverse'!$A$41:$BH$41,'FD mesh'!$B$84:$BI$84,$E431:$BL431)+'FD inverse'!$A$41*$C432/Setup!$B$17+INDEX('FD inverse'!$A$41:$BH$41,1,'FD mesh'!$B$15+1)*Setup!$B$22</f>
        <v>15.073515134849</v>
      </c>
      <c r="AR432" s="0" t="n">
        <f aca="false">SUMPRODUCT('FD inverse'!$A$42:$BH$42,'FD mesh'!$B$84:$BI$84,$E431:$BL431)+'FD inverse'!$A$42*$C432/Setup!$B$17+INDEX('FD inverse'!$A$42:$BH$42,1,'FD mesh'!$B$15+1)*Setup!$B$22</f>
        <v>15.0565056086281</v>
      </c>
      <c r="AS432" s="0" t="n">
        <f aca="false">SUMPRODUCT('FD inverse'!$A$43:$BH$43,'FD mesh'!$B$84:$BI$84,$E431:$BL431)+'FD inverse'!$A$43*$C432/Setup!$B$17+INDEX('FD inverse'!$A$43:$BH$43,1,'FD mesh'!$B$15+1)*Setup!$B$22</f>
        <v>0</v>
      </c>
      <c r="AT432" s="0" t="n">
        <f aca="false">SUMPRODUCT('FD inverse'!$A$44:$BH$44,'FD mesh'!$B$84:$BI$84,$E431:$BL431)+'FD inverse'!$A$44*$C432/Setup!$B$17+INDEX('FD inverse'!$A$44:$BH$44,1,'FD mesh'!$B$15+1)*Setup!$B$22</f>
        <v>0</v>
      </c>
      <c r="AU432" s="0" t="n">
        <f aca="false">SUMPRODUCT('FD inverse'!$A$45:$BH$45,'FD mesh'!$B$84:$BI$84,$E431:$BL431)+'FD inverse'!$A$45*$C432/Setup!$B$17+INDEX('FD inverse'!$A$45:$BH$45,1,'FD mesh'!$B$15+1)*Setup!$B$22</f>
        <v>0</v>
      </c>
      <c r="AV432" s="0" t="n">
        <f aca="false">SUMPRODUCT('FD inverse'!$A$46:$BH$46,'FD mesh'!$B$84:$BI$84,$E431:$BL431)+'FD inverse'!$A$46*$C432/Setup!$B$17+INDEX('FD inverse'!$A$46:$BH$46,1,'FD mesh'!$B$15+1)*Setup!$B$22</f>
        <v>0</v>
      </c>
      <c r="AW432" s="0" t="n">
        <f aca="false">SUMPRODUCT('FD inverse'!$A$47:$BH$47,'FD mesh'!$B$84:$BI$84,$E431:$BL431)+'FD inverse'!$A$47*$C432/Setup!$B$17+INDEX('FD inverse'!$A$47:$BH$47,1,'FD mesh'!$B$15+1)*Setup!$B$22</f>
        <v>0</v>
      </c>
      <c r="AX432" s="0" t="n">
        <f aca="false">SUMPRODUCT('FD inverse'!$A$48:$BH$48,'FD mesh'!$B$84:$BI$84,$E431:$BL431)+'FD inverse'!$A$48*$C432/Setup!$B$17+INDEX('FD inverse'!$A$48:$BH$48,1,'FD mesh'!$B$15+1)*Setup!$B$22</f>
        <v>0</v>
      </c>
      <c r="AY432" s="0" t="n">
        <f aca="false">SUMPRODUCT('FD inverse'!$A$49:$BH$49,'FD mesh'!$B$84:$BI$84,$E431:$BL431)+'FD inverse'!$A$49*$C432/Setup!$B$17+INDEX('FD inverse'!$A$49:$BH$49,1,'FD mesh'!$B$15+1)*Setup!$B$22</f>
        <v>0</v>
      </c>
      <c r="AZ432" s="0" t="n">
        <f aca="false">SUMPRODUCT('FD inverse'!$A$50:$BH$50,'FD mesh'!$B$84:$BI$84,$E431:$BL431)+'FD inverse'!$A$50*$C432/Setup!$B$17+INDEX('FD inverse'!$A$50:$BH$50,1,'FD mesh'!$B$15+1)*Setup!$B$22</f>
        <v>0</v>
      </c>
      <c r="BA432" s="0" t="n">
        <f aca="false">SUMPRODUCT('FD inverse'!$A$51:$BH$51,'FD mesh'!$B$84:$BI$84,$E431:$BL431)+'FD inverse'!$A$51*$C432/Setup!$B$17+INDEX('FD inverse'!$A$51:$BH$51,1,'FD mesh'!$B$15+1)*Setup!$B$22</f>
        <v>0</v>
      </c>
      <c r="BB432" s="0" t="n">
        <f aca="false">SUMPRODUCT('FD inverse'!$A$52:$BH$52,'FD mesh'!$B$84:$BI$84,$E431:$BL431)+'FD inverse'!$A$52*$C432/Setup!$B$17+INDEX('FD inverse'!$A$52:$BH$52,1,'FD mesh'!$B$15+1)*Setup!$B$22</f>
        <v>0</v>
      </c>
      <c r="BC432" s="0" t="n">
        <f aca="false">SUMPRODUCT('FD inverse'!$A$53:$BH$53,'FD mesh'!$B$84:$BI$84,$E431:$BL431)+'FD inverse'!$A$53*$C432/Setup!$B$17+INDEX('FD inverse'!$A$53:$BH$53,1,'FD mesh'!$B$15+1)*Setup!$B$22</f>
        <v>0</v>
      </c>
      <c r="BD432" s="0" t="n">
        <f aca="false">SUMPRODUCT('FD inverse'!$A$54:$BH$54,'FD mesh'!$B$84:$BI$84,$E431:$BL431)+'FD inverse'!$A$54*$C432/Setup!$B$17+INDEX('FD inverse'!$A$54:$BH$54,1,'FD mesh'!$B$15+1)*Setup!$B$22</f>
        <v>0</v>
      </c>
      <c r="BE432" s="0" t="n">
        <f aca="false">SUMPRODUCT('FD inverse'!$A$55:$BH$55,'FD mesh'!$B$84:$BI$84,$E431:$BL431)+'FD inverse'!$A$55*$C432/Setup!$B$17+INDEX('FD inverse'!$A$55:$BH$55,1,'FD mesh'!$B$15+1)*Setup!$B$22</f>
        <v>0</v>
      </c>
      <c r="BF432" s="0" t="n">
        <f aca="false">SUMPRODUCT('FD inverse'!$A$56:$BH$56,'FD mesh'!$B$84:$BI$84,$E431:$BL431)+'FD inverse'!$A$56*$C432/Setup!$B$17+INDEX('FD inverse'!$A$56:$BH$56,1,'FD mesh'!$B$15+1)*Setup!$B$22</f>
        <v>0</v>
      </c>
      <c r="BG432" s="0" t="n">
        <f aca="false">SUMPRODUCT('FD inverse'!$A$57:$BH$57,'FD mesh'!$B$84:$BI$84,$E431:$BL431)+'FD inverse'!$A$57*$C432/Setup!$B$17+INDEX('FD inverse'!$A$57:$BH$57,1,'FD mesh'!$B$15+1)*Setup!$B$22</f>
        <v>0</v>
      </c>
      <c r="BH432" s="0" t="n">
        <f aca="false">SUMPRODUCT('FD inverse'!$A$58:$BH$58,'FD mesh'!$B$84:$BI$84,$E431:$BL431)+'FD inverse'!$A$58*$C432/Setup!$B$17+INDEX('FD inverse'!$A$58:$BH$58,1,'FD mesh'!$B$15+1)*Setup!$B$22</f>
        <v>0</v>
      </c>
      <c r="BI432" s="0" t="n">
        <f aca="false">SUMPRODUCT('FD inverse'!$A$59:$BH$59,'FD mesh'!$B$84:$BI$84,$E431:$BL431)+'FD inverse'!$A$59*$C432/Setup!$B$17+INDEX('FD inverse'!$A$59:$BH$59,1,'FD mesh'!$B$15+1)*Setup!$B$22</f>
        <v>0</v>
      </c>
      <c r="BJ432" s="0" t="n">
        <f aca="false">SUMPRODUCT('FD inverse'!$A$60:$BH$60,'FD mesh'!$B$84:$BI$84,$E431:$BL431)+'FD inverse'!$A$60*$C432/Setup!$B$17+INDEX('FD inverse'!$A$60:$BH$60,1,'FD mesh'!$B$15+1)*Setup!$B$22</f>
        <v>0</v>
      </c>
      <c r="BK432" s="0" t="n">
        <f aca="false">SUMPRODUCT('FD inverse'!$A$61:$BH$61,'FD mesh'!$B$84:$BI$84,$E431:$BL431)+'FD inverse'!$A$61*$C432/Setup!$B$17+INDEX('FD inverse'!$A$61:$BH$61,1,'FD mesh'!$B$15+1)*Setup!$B$22</f>
        <v>0</v>
      </c>
      <c r="BL432" s="0" t="n">
        <f aca="false">SUMPRODUCT('FD inverse'!$A$62:$BH$62,'FD mesh'!$B$84:$BI$84,$E431:$BL431)+'FD inverse'!$A$62*$C432/Setup!$B$17+INDEX('FD inverse'!$A$62:$BH$62,1,'FD mesh'!$B$15+1)*Setup!$B$22</f>
        <v>0</v>
      </c>
    </row>
    <row r="433" customFormat="false" ht="15" hidden="false" customHeight="false" outlineLevel="0" collapsed="false">
      <c r="A433" s="0" t="n">
        <v>428</v>
      </c>
      <c r="B433" s="0" t="n">
        <f aca="false">A433*Setup!$B$11/3600</f>
        <v>35.6666666666667</v>
      </c>
      <c r="C433" s="0" t="n">
        <f aca="false">Setup!$B$7+Setup!$B$8*COS(2*PI()*(B433-Setup!$B$9)/24)</f>
        <v>25.6904730469628</v>
      </c>
      <c r="D433" s="0" t="n">
        <f aca="false">(C433-E433)/Setup!$B$17</f>
        <v>13.4590466527064</v>
      </c>
      <c r="E433" s="0" t="n">
        <f aca="false">SUMPRODUCT('FD inverse'!$A$3:$BH$3,'FD mesh'!$B$84:$BI$84,$E432:$BL432)+'FD inverse'!$A$3*$C433/Setup!$B$17+INDEX('FD inverse'!$A$3:$BH$3,1,'FD mesh'!$B$15+1)*Setup!$B$22</f>
        <v>23.940796982111</v>
      </c>
      <c r="F433" s="0" t="n">
        <f aca="false">SUMPRODUCT('FD inverse'!$A$4:$BH$4,'FD mesh'!$B$84:$BI$84,$E432:$BL432)+'FD inverse'!$A$4*$C433/Setup!$B$17+INDEX('FD inverse'!$A$4:$BH$4,1,'FD mesh'!$B$15+1)*Setup!$B$22</f>
        <v>23.551960053879</v>
      </c>
      <c r="G433" s="0" t="n">
        <f aca="false">SUMPRODUCT('FD inverse'!$A$5:$BH$5,'FD mesh'!$B$84:$BI$84,$E432:$BL432)+'FD inverse'!$A$5*$C433/Setup!$B$17+INDEX('FD inverse'!$A$5:$BH$5,1,'FD mesh'!$B$15+1)*Setup!$B$22</f>
        <v>23.1840286530467</v>
      </c>
      <c r="H433" s="0" t="n">
        <f aca="false">SUMPRODUCT('FD inverse'!$A$6:$BH$6,'FD mesh'!$B$84:$BI$84,$E432:$BL432)+'FD inverse'!$A$6*$C433/Setup!$B$17+INDEX('FD inverse'!$A$6:$BH$6,1,'FD mesh'!$B$15+1)*Setup!$B$22</f>
        <v>21.9785514389541</v>
      </c>
      <c r="I433" s="0" t="n">
        <f aca="false">SUMPRODUCT('FD inverse'!$A$7:$BH$7,'FD mesh'!$B$84:$BI$84,$E432:$BL432)+'FD inverse'!$A$7*$C433/Setup!$B$17+INDEX('FD inverse'!$A$7:$BH$7,1,'FD mesh'!$B$15+1)*Setup!$B$22</f>
        <v>21.8783907032497</v>
      </c>
      <c r="J433" s="0" t="n">
        <f aca="false">SUMPRODUCT('FD inverse'!$A$8:$BH$8,'FD mesh'!$B$84:$BI$84,$E432:$BL432)+'FD inverse'!$A$8*$C433/Setup!$B$17+INDEX('FD inverse'!$A$8:$BH$8,1,'FD mesh'!$B$15+1)*Setup!$B$22</f>
        <v>21.7902557816849</v>
      </c>
      <c r="K433" s="0" t="n">
        <f aca="false">SUMPRODUCT('FD inverse'!$A$9:$BH$9,'FD mesh'!$B$84:$BI$84,$E432:$BL432)+'FD inverse'!$A$9*$C433/Setup!$B$17+INDEX('FD inverse'!$A$9:$BH$9,1,'FD mesh'!$B$15+1)*Setup!$B$22</f>
        <v>21.713219969081</v>
      </c>
      <c r="L433" s="0" t="n">
        <f aca="false">SUMPRODUCT('FD inverse'!$A$10:$BH$10,'FD mesh'!$B$84:$BI$84,$E432:$BL432)+'FD inverse'!$A$10*$C433/Setup!$B$17+INDEX('FD inverse'!$A$10:$BH$10,1,'FD mesh'!$B$15+1)*Setup!$B$22</f>
        <v>21.6464485331639</v>
      </c>
      <c r="M433" s="0" t="n">
        <f aca="false">SUMPRODUCT('FD inverse'!$A$11:$BH$11,'FD mesh'!$B$84:$BI$84,$E432:$BL432)+'FD inverse'!$A$11*$C433/Setup!$B$17+INDEX('FD inverse'!$A$11:$BH$11,1,'FD mesh'!$B$15+1)*Setup!$B$22</f>
        <v>21.5892046001412</v>
      </c>
      <c r="N433" s="0" t="n">
        <f aca="false">SUMPRODUCT('FD inverse'!$A$12:$BH$12,'FD mesh'!$B$84:$BI$84,$E432:$BL432)+'FD inverse'!$A$12*$C433/Setup!$B$17+INDEX('FD inverse'!$A$12:$BH$12,1,'FD mesh'!$B$15+1)*Setup!$B$22</f>
        <v>21.5408539125586</v>
      </c>
      <c r="O433" s="0" t="n">
        <f aca="false">SUMPRODUCT('FD inverse'!$A$13:$BH$13,'FD mesh'!$B$84:$BI$84,$E432:$BL432)+'FD inverse'!$A$13*$C433/Setup!$B$17+INDEX('FD inverse'!$A$13:$BH$13,1,'FD mesh'!$B$15+1)*Setup!$B$22</f>
        <v>21.5008685926966</v>
      </c>
      <c r="P433" s="0" t="n">
        <f aca="false">SUMPRODUCT('FD inverse'!$A$14:$BH$14,'FD mesh'!$B$84:$BI$84,$E432:$BL432)+'FD inverse'!$A$14*$C433/Setup!$B$17+INDEX('FD inverse'!$A$14:$BH$14,1,'FD mesh'!$B$15+1)*Setup!$B$22</f>
        <v>21.4688300258606</v>
      </c>
      <c r="Q433" s="0" t="n">
        <f aca="false">SUMPRODUCT('FD inverse'!$A$15:$BH$15,'FD mesh'!$B$84:$BI$84,$E432:$BL432)+'FD inverse'!$A$15*$C433/Setup!$B$17+INDEX('FD inverse'!$A$15:$BH$15,1,'FD mesh'!$B$15+1)*Setup!$B$22</f>
        <v>21.4444309584053</v>
      </c>
      <c r="R433" s="0" t="n">
        <f aca="false">SUMPRODUCT('FD inverse'!$A$16:$BH$16,'FD mesh'!$B$84:$BI$84,$E432:$BL432)+'FD inverse'!$A$16*$C433/Setup!$B$17+INDEX('FD inverse'!$A$16:$BH$16,1,'FD mesh'!$B$15+1)*Setup!$B$22</f>
        <v>21.4274768853431</v>
      </c>
      <c r="S433" s="0" t="n">
        <f aca="false">SUMPRODUCT('FD inverse'!$A$17:$BH$17,'FD mesh'!$B$84:$BI$84,$E432:$BL432)+'FD inverse'!$A$17*$C433/Setup!$B$17+INDEX('FD inverse'!$A$17:$BH$17,1,'FD mesh'!$B$15+1)*Setup!$B$22</f>
        <v>21.000814665288</v>
      </c>
      <c r="T433" s="0" t="n">
        <f aca="false">SUMPRODUCT('FD inverse'!$A$18:$BH$18,'FD mesh'!$B$84:$BI$84,$E432:$BL432)+'FD inverse'!$A$18*$C433/Setup!$B$17+INDEX('FD inverse'!$A$18:$BH$18,1,'FD mesh'!$B$15+1)*Setup!$B$22</f>
        <v>20.577449623744</v>
      </c>
      <c r="U433" s="0" t="n">
        <f aca="false">SUMPRODUCT('FD inverse'!$A$19:$BH$19,'FD mesh'!$B$84:$BI$84,$E432:$BL432)+'FD inverse'!$A$19*$C433/Setup!$B$17+INDEX('FD inverse'!$A$19:$BH$19,1,'FD mesh'!$B$15+1)*Setup!$B$22</f>
        <v>20.157032348532</v>
      </c>
      <c r="V433" s="0" t="n">
        <f aca="false">SUMPRODUCT('FD inverse'!$A$20:$BH$20,'FD mesh'!$B$84:$BI$84,$E432:$BL432)+'FD inverse'!$A$20*$C433/Setup!$B$17+INDEX('FD inverse'!$A$20:$BH$20,1,'FD mesh'!$B$15+1)*Setup!$B$22</f>
        <v>19.7392384254084</v>
      </c>
      <c r="W433" s="0" t="n">
        <f aca="false">SUMPRODUCT('FD inverse'!$A$21:$BH$21,'FD mesh'!$B$84:$BI$84,$E432:$BL432)+'FD inverse'!$A$21*$C433/Setup!$B$17+INDEX('FD inverse'!$A$21:$BH$21,1,'FD mesh'!$B$15+1)*Setup!$B$22</f>
        <v>19.3237667190568</v>
      </c>
      <c r="X433" s="0" t="n">
        <f aca="false">SUMPRODUCT('FD inverse'!$A$22:$BH$22,'FD mesh'!$B$84:$BI$84,$E432:$BL432)+'FD inverse'!$A$22*$C433/Setup!$B$17+INDEX('FD inverse'!$A$22:$BH$22,1,'FD mesh'!$B$15+1)*Setup!$B$22</f>
        <v>18.9103376086525</v>
      </c>
      <c r="Y433" s="0" t="n">
        <f aca="false">SUMPRODUCT('FD inverse'!$A$23:$BH$23,'FD mesh'!$B$84:$BI$84,$E432:$BL432)+'FD inverse'!$A$23*$C433/Setup!$B$17+INDEX('FD inverse'!$A$23:$BH$23,1,'FD mesh'!$B$15+1)*Setup!$B$22</f>
        <v>18.4986911858272</v>
      </c>
      <c r="Z433" s="0" t="n">
        <f aca="false">SUMPRODUCT('FD inverse'!$A$24:$BH$24,'FD mesh'!$B$84:$BI$84,$E432:$BL432)+'FD inverse'!$A$24*$C433/Setup!$B$17+INDEX('FD inverse'!$A$24:$BH$24,1,'FD mesh'!$B$15+1)*Setup!$B$22</f>
        <v>18.088585421889</v>
      </c>
      <c r="AA433" s="0" t="n">
        <f aca="false">SUMPRODUCT('FD inverse'!$A$25:$BH$25,'FD mesh'!$B$84:$BI$84,$E432:$BL432)+'FD inverse'!$A$25*$C433/Setup!$B$17+INDEX('FD inverse'!$A$25:$BH$25,1,'FD mesh'!$B$15+1)*Setup!$B$22</f>
        <v>17.6797943102627</v>
      </c>
      <c r="AB433" s="0" t="n">
        <f aca="false">SUMPRODUCT('FD inverse'!$A$26:$BH$26,'FD mesh'!$B$84:$BI$84,$E432:$BL432)+'FD inverse'!$A$26*$C433/Setup!$B$17+INDEX('FD inverse'!$A$26:$BH$26,1,'FD mesh'!$B$15+1)*Setup!$B$22</f>
        <v>17.2721059893073</v>
      </c>
      <c r="AC433" s="0" t="n">
        <f aca="false">SUMPRODUCT('FD inverse'!$A$27:$BH$27,'FD mesh'!$B$84:$BI$84,$E432:$BL432)+'FD inverse'!$A$27*$C433/Setup!$B$17+INDEX('FD inverse'!$A$27:$BH$27,1,'FD mesh'!$B$15+1)*Setup!$B$22</f>
        <v>16.8653208499431</v>
      </c>
      <c r="AD433" s="0" t="n">
        <f aca="false">SUMPRODUCT('FD inverse'!$A$28:$BH$28,'FD mesh'!$B$84:$BI$84,$E432:$BL432)+'FD inverse'!$A$28*$C433/Setup!$B$17+INDEX('FD inverse'!$A$28:$BH$28,1,'FD mesh'!$B$15+1)*Setup!$B$22</f>
        <v>16.4592496318827</v>
      </c>
      <c r="AE433" s="0" t="n">
        <f aca="false">SUMPRODUCT('FD inverse'!$A$29:$BH$29,'FD mesh'!$B$84:$BI$84,$E432:$BL432)+'FD inverse'!$A$29*$C433/Setup!$B$17+INDEX('FD inverse'!$A$29:$BH$29,1,'FD mesh'!$B$15+1)*Setup!$B$22</f>
        <v>16.0537115117051</v>
      </c>
      <c r="AF433" s="0" t="n">
        <f aca="false">SUMPRODUCT('FD inverse'!$A$30:$BH$30,'FD mesh'!$B$84:$BI$84,$E432:$BL432)+'FD inverse'!$A$30*$C433/Setup!$B$17+INDEX('FD inverse'!$A$30:$BH$30,1,'FD mesh'!$B$15+1)*Setup!$B$22</f>
        <v>15.6485321855455</v>
      </c>
      <c r="AG433" s="0" t="n">
        <f aca="false">SUMPRODUCT('FD inverse'!$A$31:$BH$31,'FD mesh'!$B$84:$BI$84,$E432:$BL432)+'FD inverse'!$A$31*$C433/Setup!$B$17+INDEX('FD inverse'!$A$31:$BH$31,1,'FD mesh'!$B$15+1)*Setup!$B$22</f>
        <v>15.243541948791</v>
      </c>
      <c r="AH433" s="0" t="n">
        <f aca="false">SUMPRODUCT('FD inverse'!$A$32:$BH$32,'FD mesh'!$B$84:$BI$84,$E432:$BL432)+'FD inverse'!$A$32*$C433/Setup!$B$17+INDEX('FD inverse'!$A$32:$BH$32,1,'FD mesh'!$B$15+1)*Setup!$B$22</f>
        <v>15.2264915533023</v>
      </c>
      <c r="AI433" s="0" t="n">
        <f aca="false">SUMPRODUCT('FD inverse'!$A$33:$BH$33,'FD mesh'!$B$84:$BI$84,$E432:$BL432)+'FD inverse'!$A$33*$C433/Setup!$B$17+INDEX('FD inverse'!$A$33:$BH$33,1,'FD mesh'!$B$15+1)*Setup!$B$22</f>
        <v>15.2094681484754</v>
      </c>
      <c r="AJ433" s="0" t="n">
        <f aca="false">SUMPRODUCT('FD inverse'!$A$34:$BH$34,'FD mesh'!$B$84:$BI$84,$E432:$BL432)+'FD inverse'!$A$34*$C433/Setup!$B$17+INDEX('FD inverse'!$A$34:$BH$34,1,'FD mesh'!$B$15+1)*Setup!$B$22</f>
        <v>15.1924627831167</v>
      </c>
      <c r="AK433" s="0" t="n">
        <f aca="false">SUMPRODUCT('FD inverse'!$A$35:$BH$35,'FD mesh'!$B$84:$BI$84,$E432:$BL432)+'FD inverse'!$A$35*$C433/Setup!$B$17+INDEX('FD inverse'!$A$35:$BH$35,1,'FD mesh'!$B$15+1)*Setup!$B$22</f>
        <v>15.1754682980169</v>
      </c>
      <c r="AL433" s="0" t="n">
        <f aca="false">SUMPRODUCT('FD inverse'!$A$36:$BH$36,'FD mesh'!$B$84:$BI$84,$E432:$BL432)+'FD inverse'!$A$36*$C433/Setup!$B$17+INDEX('FD inverse'!$A$36:$BH$36,1,'FD mesh'!$B$15+1)*Setup!$B$22</f>
        <v>15.1584791219803</v>
      </c>
      <c r="AM433" s="0" t="n">
        <f aca="false">SUMPRODUCT('FD inverse'!$A$37:$BH$37,'FD mesh'!$B$84:$BI$84,$E432:$BL432)+'FD inverse'!$A$37*$C433/Setup!$B$17+INDEX('FD inverse'!$A$37:$BH$37,1,'FD mesh'!$B$15+1)*Setup!$B$22</f>
        <v>15.1414910816706</v>
      </c>
      <c r="AN433" s="0" t="n">
        <f aca="false">SUMPRODUCT('FD inverse'!$A$38:$BH$38,'FD mesh'!$B$84:$BI$84,$E432:$BL432)+'FD inverse'!$A$38*$C433/Setup!$B$17+INDEX('FD inverse'!$A$38:$BH$38,1,'FD mesh'!$B$15+1)*Setup!$B$22</f>
        <v>15.1245012247251</v>
      </c>
      <c r="AO433" s="0" t="n">
        <f aca="false">SUMPRODUCT('FD inverse'!$A$39:$BH$39,'FD mesh'!$B$84:$BI$84,$E432:$BL432)+'FD inverse'!$A$39*$C433/Setup!$B$17+INDEX('FD inverse'!$A$39:$BH$39,1,'FD mesh'!$B$15+1)*Setup!$B$22</f>
        <v>15.1075076553859</v>
      </c>
      <c r="AP433" s="0" t="n">
        <f aca="false">SUMPRODUCT('FD inverse'!$A$40:$BH$40,'FD mesh'!$B$84:$BI$84,$E432:$BL432)+'FD inverse'!$A$40*$C433/Setup!$B$17+INDEX('FD inverse'!$A$40:$BH$40,1,'FD mesh'!$B$15+1)*Setup!$B$22</f>
        <v>15.0905093817194</v>
      </c>
      <c r="AQ433" s="0" t="n">
        <f aca="false">SUMPRODUCT('FD inverse'!$A$41:$BH$41,'FD mesh'!$B$84:$BI$84,$E432:$BL432)+'FD inverse'!$A$41*$C433/Setup!$B$17+INDEX('FD inverse'!$A$41:$BH$41,1,'FD mesh'!$B$15+1)*Setup!$B$22</f>
        <v>15.0735061733433</v>
      </c>
      <c r="AR433" s="0" t="n">
        <f aca="false">SUMPRODUCT('FD inverse'!$A$42:$BH$42,'FD mesh'!$B$84:$BI$84,$E432:$BL432)+'FD inverse'!$A$42*$C433/Setup!$B$17+INDEX('FD inverse'!$A$42:$BH$42,1,'FD mesh'!$B$15+1)*Setup!$B$22</f>
        <v>15.0564984284467</v>
      </c>
      <c r="AS433" s="0" t="n">
        <f aca="false">SUMPRODUCT('FD inverse'!$A$43:$BH$43,'FD mesh'!$B$84:$BI$84,$E432:$BL432)+'FD inverse'!$A$43*$C433/Setup!$B$17+INDEX('FD inverse'!$A$43:$BH$43,1,'FD mesh'!$B$15+1)*Setup!$B$22</f>
        <v>0</v>
      </c>
      <c r="AT433" s="0" t="n">
        <f aca="false">SUMPRODUCT('FD inverse'!$A$44:$BH$44,'FD mesh'!$B$84:$BI$84,$E432:$BL432)+'FD inverse'!$A$44*$C433/Setup!$B$17+INDEX('FD inverse'!$A$44:$BH$44,1,'FD mesh'!$B$15+1)*Setup!$B$22</f>
        <v>0</v>
      </c>
      <c r="AU433" s="0" t="n">
        <f aca="false">SUMPRODUCT('FD inverse'!$A$45:$BH$45,'FD mesh'!$B$84:$BI$84,$E432:$BL432)+'FD inverse'!$A$45*$C433/Setup!$B$17+INDEX('FD inverse'!$A$45:$BH$45,1,'FD mesh'!$B$15+1)*Setup!$B$22</f>
        <v>0</v>
      </c>
      <c r="AV433" s="0" t="n">
        <f aca="false">SUMPRODUCT('FD inverse'!$A$46:$BH$46,'FD mesh'!$B$84:$BI$84,$E432:$BL432)+'FD inverse'!$A$46*$C433/Setup!$B$17+INDEX('FD inverse'!$A$46:$BH$46,1,'FD mesh'!$B$15+1)*Setup!$B$22</f>
        <v>0</v>
      </c>
      <c r="AW433" s="0" t="n">
        <f aca="false">SUMPRODUCT('FD inverse'!$A$47:$BH$47,'FD mesh'!$B$84:$BI$84,$E432:$BL432)+'FD inverse'!$A$47*$C433/Setup!$B$17+INDEX('FD inverse'!$A$47:$BH$47,1,'FD mesh'!$B$15+1)*Setup!$B$22</f>
        <v>0</v>
      </c>
      <c r="AX433" s="0" t="n">
        <f aca="false">SUMPRODUCT('FD inverse'!$A$48:$BH$48,'FD mesh'!$B$84:$BI$84,$E432:$BL432)+'FD inverse'!$A$48*$C433/Setup!$B$17+INDEX('FD inverse'!$A$48:$BH$48,1,'FD mesh'!$B$15+1)*Setup!$B$22</f>
        <v>0</v>
      </c>
      <c r="AY433" s="0" t="n">
        <f aca="false">SUMPRODUCT('FD inverse'!$A$49:$BH$49,'FD mesh'!$B$84:$BI$84,$E432:$BL432)+'FD inverse'!$A$49*$C433/Setup!$B$17+INDEX('FD inverse'!$A$49:$BH$49,1,'FD mesh'!$B$15+1)*Setup!$B$22</f>
        <v>0</v>
      </c>
      <c r="AZ433" s="0" t="n">
        <f aca="false">SUMPRODUCT('FD inverse'!$A$50:$BH$50,'FD mesh'!$B$84:$BI$84,$E432:$BL432)+'FD inverse'!$A$50*$C433/Setup!$B$17+INDEX('FD inverse'!$A$50:$BH$50,1,'FD mesh'!$B$15+1)*Setup!$B$22</f>
        <v>0</v>
      </c>
      <c r="BA433" s="0" t="n">
        <f aca="false">SUMPRODUCT('FD inverse'!$A$51:$BH$51,'FD mesh'!$B$84:$BI$84,$E432:$BL432)+'FD inverse'!$A$51*$C433/Setup!$B$17+INDEX('FD inverse'!$A$51:$BH$51,1,'FD mesh'!$B$15+1)*Setup!$B$22</f>
        <v>0</v>
      </c>
      <c r="BB433" s="0" t="n">
        <f aca="false">SUMPRODUCT('FD inverse'!$A$52:$BH$52,'FD mesh'!$B$84:$BI$84,$E432:$BL432)+'FD inverse'!$A$52*$C433/Setup!$B$17+INDEX('FD inverse'!$A$52:$BH$52,1,'FD mesh'!$B$15+1)*Setup!$B$22</f>
        <v>0</v>
      </c>
      <c r="BC433" s="0" t="n">
        <f aca="false">SUMPRODUCT('FD inverse'!$A$53:$BH$53,'FD mesh'!$B$84:$BI$84,$E432:$BL432)+'FD inverse'!$A$53*$C433/Setup!$B$17+INDEX('FD inverse'!$A$53:$BH$53,1,'FD mesh'!$B$15+1)*Setup!$B$22</f>
        <v>0</v>
      </c>
      <c r="BD433" s="0" t="n">
        <f aca="false">SUMPRODUCT('FD inverse'!$A$54:$BH$54,'FD mesh'!$B$84:$BI$84,$E432:$BL432)+'FD inverse'!$A$54*$C433/Setup!$B$17+INDEX('FD inverse'!$A$54:$BH$54,1,'FD mesh'!$B$15+1)*Setup!$B$22</f>
        <v>0</v>
      </c>
      <c r="BE433" s="0" t="n">
        <f aca="false">SUMPRODUCT('FD inverse'!$A$55:$BH$55,'FD mesh'!$B$84:$BI$84,$E432:$BL432)+'FD inverse'!$A$55*$C433/Setup!$B$17+INDEX('FD inverse'!$A$55:$BH$55,1,'FD mesh'!$B$15+1)*Setup!$B$22</f>
        <v>0</v>
      </c>
      <c r="BF433" s="0" t="n">
        <f aca="false">SUMPRODUCT('FD inverse'!$A$56:$BH$56,'FD mesh'!$B$84:$BI$84,$E432:$BL432)+'FD inverse'!$A$56*$C433/Setup!$B$17+INDEX('FD inverse'!$A$56:$BH$56,1,'FD mesh'!$B$15+1)*Setup!$B$22</f>
        <v>0</v>
      </c>
      <c r="BG433" s="0" t="n">
        <f aca="false">SUMPRODUCT('FD inverse'!$A$57:$BH$57,'FD mesh'!$B$84:$BI$84,$E432:$BL432)+'FD inverse'!$A$57*$C433/Setup!$B$17+INDEX('FD inverse'!$A$57:$BH$57,1,'FD mesh'!$B$15+1)*Setup!$B$22</f>
        <v>0</v>
      </c>
      <c r="BH433" s="0" t="n">
        <f aca="false">SUMPRODUCT('FD inverse'!$A$58:$BH$58,'FD mesh'!$B$84:$BI$84,$E432:$BL432)+'FD inverse'!$A$58*$C433/Setup!$B$17+INDEX('FD inverse'!$A$58:$BH$58,1,'FD mesh'!$B$15+1)*Setup!$B$22</f>
        <v>0</v>
      </c>
      <c r="BI433" s="0" t="n">
        <f aca="false">SUMPRODUCT('FD inverse'!$A$59:$BH$59,'FD mesh'!$B$84:$BI$84,$E432:$BL432)+'FD inverse'!$A$59*$C433/Setup!$B$17+INDEX('FD inverse'!$A$59:$BH$59,1,'FD mesh'!$B$15+1)*Setup!$B$22</f>
        <v>0</v>
      </c>
      <c r="BJ433" s="0" t="n">
        <f aca="false">SUMPRODUCT('FD inverse'!$A$60:$BH$60,'FD mesh'!$B$84:$BI$84,$E432:$BL432)+'FD inverse'!$A$60*$C433/Setup!$B$17+INDEX('FD inverse'!$A$60:$BH$60,1,'FD mesh'!$B$15+1)*Setup!$B$22</f>
        <v>0</v>
      </c>
      <c r="BK433" s="0" t="n">
        <f aca="false">SUMPRODUCT('FD inverse'!$A$61:$BH$61,'FD mesh'!$B$84:$BI$84,$E432:$BL432)+'FD inverse'!$A$61*$C433/Setup!$B$17+INDEX('FD inverse'!$A$61:$BH$61,1,'FD mesh'!$B$15+1)*Setup!$B$22</f>
        <v>0</v>
      </c>
      <c r="BL433" s="0" t="n">
        <f aca="false">SUMPRODUCT('FD inverse'!$A$62:$BH$62,'FD mesh'!$B$84:$BI$84,$E432:$BL432)+'FD inverse'!$A$62*$C433/Setup!$B$17+INDEX('FD inverse'!$A$62:$BH$62,1,'FD mesh'!$B$15+1)*Setup!$B$22</f>
        <v>0</v>
      </c>
    </row>
    <row r="434" customFormat="false" ht="15" hidden="false" customHeight="false" outlineLevel="0" collapsed="false">
      <c r="A434" s="0" t="n">
        <v>429</v>
      </c>
      <c r="B434" s="0" t="n">
        <f aca="false">A434*Setup!$B$11/3600</f>
        <v>35.75</v>
      </c>
      <c r="C434" s="0" t="n">
        <f aca="false">Setup!$B$7+Setup!$B$8*COS(2*PI()*(B434-Setup!$B$9)/24)</f>
        <v>25.769154760876</v>
      </c>
      <c r="D434" s="0" t="n">
        <f aca="false">(C434-E434)/Setup!$B$17</f>
        <v>13.6509049815937</v>
      </c>
      <c r="E434" s="0" t="n">
        <f aca="false">SUMPRODUCT('FD inverse'!$A$3:$BH$3,'FD mesh'!$B$84:$BI$84,$E433:$BL433)+'FD inverse'!$A$3*$C434/Setup!$B$17+INDEX('FD inverse'!$A$3:$BH$3,1,'FD mesh'!$B$15+1)*Setup!$B$22</f>
        <v>23.9945371132688</v>
      </c>
      <c r="F434" s="0" t="n">
        <f aca="false">SUMPRODUCT('FD inverse'!$A$4:$BH$4,'FD mesh'!$B$84:$BI$84,$E433:$BL433)+'FD inverse'!$A$4*$C434/Setup!$B$17+INDEX('FD inverse'!$A$4:$BH$4,1,'FD mesh'!$B$15+1)*Setup!$B$22</f>
        <v>23.5999225341448</v>
      </c>
      <c r="G434" s="0" t="n">
        <f aca="false">SUMPRODUCT('FD inverse'!$A$5:$BH$5,'FD mesh'!$B$84:$BI$84,$E433:$BL433)+'FD inverse'!$A$5*$C434/Setup!$B$17+INDEX('FD inverse'!$A$5:$BH$5,1,'FD mesh'!$B$15+1)*Setup!$B$22</f>
        <v>23.2261250037472</v>
      </c>
      <c r="H434" s="0" t="n">
        <f aca="false">SUMPRODUCT('FD inverse'!$A$6:$BH$6,'FD mesh'!$B$84:$BI$84,$E433:$BL433)+'FD inverse'!$A$6*$C434/Setup!$B$17+INDEX('FD inverse'!$A$6:$BH$6,1,'FD mesh'!$B$15+1)*Setup!$B$22</f>
        <v>22.0008605573306</v>
      </c>
      <c r="I434" s="0" t="n">
        <f aca="false">SUMPRODUCT('FD inverse'!$A$7:$BH$7,'FD mesh'!$B$84:$BI$84,$E433:$BL433)+'FD inverse'!$A$7*$C434/Setup!$B$17+INDEX('FD inverse'!$A$7:$BH$7,1,'FD mesh'!$B$15+1)*Setup!$B$22</f>
        <v>21.8990109362248</v>
      </c>
      <c r="J434" s="0" t="n">
        <f aca="false">SUMPRODUCT('FD inverse'!$A$8:$BH$8,'FD mesh'!$B$84:$BI$84,$E433:$BL433)+'FD inverse'!$A$8*$C434/Setup!$B$17+INDEX('FD inverse'!$A$8:$BH$8,1,'FD mesh'!$B$15+1)*Setup!$B$22</f>
        <v>21.8093266443079</v>
      </c>
      <c r="K434" s="0" t="n">
        <f aca="false">SUMPRODUCT('FD inverse'!$A$9:$BH$9,'FD mesh'!$B$84:$BI$84,$E433:$BL433)+'FD inverse'!$A$9*$C434/Setup!$B$17+INDEX('FD inverse'!$A$9:$BH$9,1,'FD mesh'!$B$15+1)*Setup!$B$22</f>
        <v>21.7308935987762</v>
      </c>
      <c r="L434" s="0" t="n">
        <f aca="false">SUMPRODUCT('FD inverse'!$A$10:$BH$10,'FD mesh'!$B$84:$BI$84,$E433:$BL433)+'FD inverse'!$A$10*$C434/Setup!$B$17+INDEX('FD inverse'!$A$10:$BH$10,1,'FD mesh'!$B$15+1)*Setup!$B$22</f>
        <v>21.6628874734186</v>
      </c>
      <c r="M434" s="0" t="n">
        <f aca="false">SUMPRODUCT('FD inverse'!$A$11:$BH$11,'FD mesh'!$B$84:$BI$84,$E433:$BL433)+'FD inverse'!$A$11*$C434/Setup!$B$17+INDEX('FD inverse'!$A$11:$BH$11,1,'FD mesh'!$B$15+1)*Setup!$B$22</f>
        <v>21.6045798378869</v>
      </c>
      <c r="N434" s="0" t="n">
        <f aca="false">SUMPRODUCT('FD inverse'!$A$12:$BH$12,'FD mesh'!$B$84:$BI$84,$E433:$BL433)+'FD inverse'!$A$12*$C434/Setup!$B$17+INDEX('FD inverse'!$A$12:$BH$12,1,'FD mesh'!$B$15+1)*Setup!$B$22</f>
        <v>21.5553431390783</v>
      </c>
      <c r="O434" s="0" t="n">
        <f aca="false">SUMPRODUCT('FD inverse'!$A$13:$BH$13,'FD mesh'!$B$84:$BI$84,$E433:$BL433)+'FD inverse'!$A$13*$C434/Setup!$B$17+INDEX('FD inverse'!$A$13:$BH$13,1,'FD mesh'!$B$15+1)*Setup!$B$22</f>
        <v>21.5146546565055</v>
      </c>
      <c r="P434" s="0" t="n">
        <f aca="false">SUMPRODUCT('FD inverse'!$A$14:$BH$14,'FD mesh'!$B$84:$BI$84,$E433:$BL433)+'FD inverse'!$A$14*$C434/Setup!$B$17+INDEX('FD inverse'!$A$14:$BH$14,1,'FD mesh'!$B$15+1)*Setup!$B$22</f>
        <v>21.4820995449115</v>
      </c>
      <c r="Q434" s="0" t="n">
        <f aca="false">SUMPRODUCT('FD inverse'!$A$15:$BH$15,'FD mesh'!$B$84:$BI$84,$E433:$BL433)+'FD inverse'!$A$15*$C434/Setup!$B$17+INDEX('FD inverse'!$A$15:$BH$15,1,'FD mesh'!$B$15+1)*Setup!$B$22</f>
        <v>21.4573730581264</v>
      </c>
      <c r="R434" s="0" t="n">
        <f aca="false">SUMPRODUCT('FD inverse'!$A$16:$BH$16,'FD mesh'!$B$84:$BI$84,$E433:$BL433)+'FD inverse'!$A$16*$C434/Setup!$B$17+INDEX('FD inverse'!$A$16:$BH$16,1,'FD mesh'!$B$15+1)*Setup!$B$22</f>
        <v>21.4402820284038</v>
      </c>
      <c r="S434" s="0" t="n">
        <f aca="false">SUMPRODUCT('FD inverse'!$A$17:$BH$17,'FD mesh'!$B$84:$BI$84,$E433:$BL433)+'FD inverse'!$A$17*$C434/Setup!$B$17+INDEX('FD inverse'!$A$17:$BH$17,1,'FD mesh'!$B$15+1)*Setup!$B$22</f>
        <v>21.012323854704</v>
      </c>
      <c r="T434" s="0" t="n">
        <f aca="false">SUMPRODUCT('FD inverse'!$A$18:$BH$18,'FD mesh'!$B$84:$BI$84,$E433:$BL433)+'FD inverse'!$A$18*$C434/Setup!$B$17+INDEX('FD inverse'!$A$18:$BH$18,1,'FD mesh'!$B$15+1)*Setup!$B$22</f>
        <v>20.5877526710324</v>
      </c>
      <c r="U434" s="0" t="n">
        <f aca="false">SUMPRODUCT('FD inverse'!$A$19:$BH$19,'FD mesh'!$B$84:$BI$84,$E433:$BL433)+'FD inverse'!$A$19*$C434/Setup!$B$17+INDEX('FD inverse'!$A$19:$BH$19,1,'FD mesh'!$B$15+1)*Setup!$B$22</f>
        <v>20.1662135269914</v>
      </c>
      <c r="V434" s="0" t="n">
        <f aca="false">SUMPRODUCT('FD inverse'!$A$20:$BH$20,'FD mesh'!$B$84:$BI$84,$E433:$BL433)+'FD inverse'!$A$20*$C434/Setup!$B$17+INDEX('FD inverse'!$A$20:$BH$20,1,'FD mesh'!$B$15+1)*Setup!$B$22</f>
        <v>19.7473762726112</v>
      </c>
      <c r="W434" s="0" t="n">
        <f aca="false">SUMPRODUCT('FD inverse'!$A$21:$BH$21,'FD mesh'!$B$84:$BI$84,$E433:$BL433)+'FD inverse'!$A$21*$C434/Setup!$B$17+INDEX('FD inverse'!$A$21:$BH$21,1,'FD mesh'!$B$15+1)*Setup!$B$22</f>
        <v>19.3309338704079</v>
      </c>
      <c r="X434" s="0" t="n">
        <f aca="false">SUMPRODUCT('FD inverse'!$A$22:$BH$22,'FD mesh'!$B$84:$BI$84,$E433:$BL433)+'FD inverse'!$A$22*$C434/Setup!$B$17+INDEX('FD inverse'!$A$22:$BH$22,1,'FD mesh'!$B$15+1)*Setup!$B$22</f>
        <v>18.9166006584594</v>
      </c>
      <c r="Y434" s="0" t="n">
        <f aca="false">SUMPRODUCT('FD inverse'!$A$23:$BH$23,'FD mesh'!$B$84:$BI$84,$E433:$BL433)+'FD inverse'!$A$23*$C434/Setup!$B$17+INDEX('FD inverse'!$A$23:$BH$23,1,'FD mesh'!$B$15+1)*Setup!$B$22</f>
        <v>18.5041105725969</v>
      </c>
      <c r="Z434" s="0" t="n">
        <f aca="false">SUMPRODUCT('FD inverse'!$A$24:$BH$24,'FD mesh'!$B$84:$BI$84,$E433:$BL433)+'FD inverse'!$A$24*$C434/Setup!$B$17+INDEX('FD inverse'!$A$24:$BH$24,1,'FD mesh'!$B$15+1)*Setup!$B$22</f>
        <v>18.0932153348409</v>
      </c>
      <c r="AA434" s="0" t="n">
        <f aca="false">SUMPRODUCT('FD inverse'!$A$25:$BH$25,'FD mesh'!$B$84:$BI$84,$E433:$BL433)+'FD inverse'!$A$25*$C434/Setup!$B$17+INDEX('FD inverse'!$A$25:$BH$25,1,'FD mesh'!$B$15+1)*Setup!$B$22</f>
        <v>17.683682614325</v>
      </c>
      <c r="AB434" s="0" t="n">
        <f aca="false">SUMPRODUCT('FD inverse'!$A$26:$BH$26,'FD mesh'!$B$84:$BI$84,$E433:$BL433)+'FD inverse'!$A$26*$C434/Setup!$B$17+INDEX('FD inverse'!$A$26:$BH$26,1,'FD mesh'!$B$15+1)*Setup!$B$22</f>
        <v>17.2752941661475</v>
      </c>
      <c r="AC434" s="0" t="n">
        <f aca="false">SUMPRODUCT('FD inverse'!$A$27:$BH$27,'FD mesh'!$B$84:$BI$84,$E433:$BL433)+'FD inverse'!$A$27*$C434/Setup!$B$17+INDEX('FD inverse'!$A$27:$BH$27,1,'FD mesh'!$B$15+1)*Setup!$B$22</f>
        <v>16.8678439528688</v>
      </c>
      <c r="AD434" s="0" t="n">
        <f aca="false">SUMPRODUCT('FD inverse'!$A$28:$BH$28,'FD mesh'!$B$84:$BI$84,$E433:$BL433)+'FD inverse'!$A$28*$C434/Setup!$B$17+INDEX('FD inverse'!$A$28:$BH$28,1,'FD mesh'!$B$15+1)*Setup!$B$22</f>
        <v>16.4611362527367</v>
      </c>
      <c r="AE434" s="0" t="n">
        <f aca="false">SUMPRODUCT('FD inverse'!$A$29:$BH$29,'FD mesh'!$B$84:$BI$84,$E433:$BL433)+'FD inverse'!$A$29*$C434/Setup!$B$17+INDEX('FD inverse'!$A$29:$BH$29,1,'FD mesh'!$B$15+1)*Setup!$B$22</f>
        <v>16.0549837581702</v>
      </c>
      <c r="AF434" s="0" t="n">
        <f aca="false">SUMPRODUCT('FD inverse'!$A$30:$BH$30,'FD mesh'!$B$84:$BI$84,$E433:$BL433)+'FD inverse'!$A$30*$C434/Setup!$B$17+INDEX('FD inverse'!$A$30:$BH$30,1,'FD mesh'!$B$15+1)*Setup!$B$22</f>
        <v>15.6492056675635</v>
      </c>
      <c r="AG434" s="0" t="n">
        <f aca="false">SUMPRODUCT('FD inverse'!$A$31:$BH$31,'FD mesh'!$B$84:$BI$84,$E433:$BL433)+'FD inverse'!$A$31*$C434/Setup!$B$17+INDEX('FD inverse'!$A$31:$BH$31,1,'FD mesh'!$B$15+1)*Setup!$B$22</f>
        <v>15.2436257730936</v>
      </c>
      <c r="AH434" s="0" t="n">
        <f aca="false">SUMPRODUCT('FD inverse'!$A$32:$BH$32,'FD mesh'!$B$84:$BI$84,$E433:$BL433)+'FD inverse'!$A$32*$C434/Setup!$B$17+INDEX('FD inverse'!$A$32:$BH$32,1,'FD mesh'!$B$15+1)*Setup!$B$22</f>
        <v>15.2265528200921</v>
      </c>
      <c r="AI434" s="0" t="n">
        <f aca="false">SUMPRODUCT('FD inverse'!$A$33:$BH$33,'FD mesh'!$B$84:$BI$84,$E433:$BL433)+'FD inverse'!$A$33*$C434/Setup!$B$17+INDEX('FD inverse'!$A$33:$BH$33,1,'FD mesh'!$B$15+1)*Setup!$B$22</f>
        <v>15.2095108817507</v>
      </c>
      <c r="AJ434" s="0" t="n">
        <f aca="false">SUMPRODUCT('FD inverse'!$A$34:$BH$34,'FD mesh'!$B$84:$BI$84,$E433:$BL433)+'FD inverse'!$A$34*$C434/Setup!$B$17+INDEX('FD inverse'!$A$34:$BH$34,1,'FD mesh'!$B$15+1)*Setup!$B$22</f>
        <v>15.1924905759775</v>
      </c>
      <c r="AK434" s="0" t="n">
        <f aca="false">SUMPRODUCT('FD inverse'!$A$35:$BH$35,'FD mesh'!$B$84:$BI$84,$E433:$BL433)+'FD inverse'!$A$35*$C434/Setup!$B$17+INDEX('FD inverse'!$A$35:$BH$35,1,'FD mesh'!$B$15+1)*Setup!$B$22</f>
        <v>15.1754843395907</v>
      </c>
      <c r="AL434" s="0" t="n">
        <f aca="false">SUMPRODUCT('FD inverse'!$A$36:$BH$36,'FD mesh'!$B$84:$BI$84,$E433:$BL433)+'FD inverse'!$A$36*$C434/Setup!$B$17+INDEX('FD inverse'!$A$36:$BH$36,1,'FD mesh'!$B$15+1)*Setup!$B$22</f>
        <v>15.1584862238181</v>
      </c>
      <c r="AM434" s="0" t="n">
        <f aca="false">SUMPRODUCT('FD inverse'!$A$37:$BH$37,'FD mesh'!$B$84:$BI$84,$E433:$BL433)+'FD inverse'!$A$37*$C434/Setup!$B$17+INDEX('FD inverse'!$A$37:$BH$37,1,'FD mesh'!$B$15+1)*Setup!$B$22</f>
        <v>15.1414917031593</v>
      </c>
      <c r="AN434" s="0" t="n">
        <f aca="false">SUMPRODUCT('FD inverse'!$A$38:$BH$38,'FD mesh'!$B$84:$BI$84,$E433:$BL433)+'FD inverse'!$A$38*$C434/Setup!$B$17+INDEX('FD inverse'!$A$38:$BH$38,1,'FD mesh'!$B$15+1)*Setup!$B$22</f>
        <v>15.1244974971125</v>
      </c>
      <c r="AO434" s="0" t="n">
        <f aca="false">SUMPRODUCT('FD inverse'!$A$39:$BH$39,'FD mesh'!$B$84:$BI$84,$E433:$BL433)+'FD inverse'!$A$39*$C434/Setup!$B$17+INDEX('FD inverse'!$A$39:$BH$39,1,'FD mesh'!$B$15+1)*Setup!$B$22</f>
        <v>15.1075014040623</v>
      </c>
      <c r="AP434" s="0" t="n">
        <f aca="false">SUMPRODUCT('FD inverse'!$A$40:$BH$40,'FD mesh'!$B$84:$BI$84,$E433:$BL433)+'FD inverse'!$A$40*$C434/Setup!$B$17+INDEX('FD inverse'!$A$40:$BH$40,1,'FD mesh'!$B$15+1)*Setup!$B$22</f>
        <v>15.0905021464482</v>
      </c>
      <c r="AQ434" s="0" t="n">
        <f aca="false">SUMPRODUCT('FD inverse'!$A$41:$BH$41,'FD mesh'!$B$84:$BI$84,$E433:$BL433)+'FD inverse'!$A$41*$C434/Setup!$B$17+INDEX('FD inverse'!$A$41:$BH$41,1,'FD mesh'!$B$15+1)*Setup!$B$22</f>
        <v>15.0734992261731</v>
      </c>
      <c r="AR434" s="0" t="n">
        <f aca="false">SUMPRODUCT('FD inverse'!$A$42:$BH$42,'FD mesh'!$B$84:$BI$84,$E433:$BL433)+'FD inverse'!$A$42*$C434/Setup!$B$17+INDEX('FD inverse'!$A$42:$BH$42,1,'FD mesh'!$B$15+1)*Setup!$B$22</f>
        <v>15.0564927890805</v>
      </c>
      <c r="AS434" s="0" t="n">
        <f aca="false">SUMPRODUCT('FD inverse'!$A$43:$BH$43,'FD mesh'!$B$84:$BI$84,$E433:$BL433)+'FD inverse'!$A$43*$C434/Setup!$B$17+INDEX('FD inverse'!$A$43:$BH$43,1,'FD mesh'!$B$15+1)*Setup!$B$22</f>
        <v>0</v>
      </c>
      <c r="AT434" s="0" t="n">
        <f aca="false">SUMPRODUCT('FD inverse'!$A$44:$BH$44,'FD mesh'!$B$84:$BI$84,$E433:$BL433)+'FD inverse'!$A$44*$C434/Setup!$B$17+INDEX('FD inverse'!$A$44:$BH$44,1,'FD mesh'!$B$15+1)*Setup!$B$22</f>
        <v>0</v>
      </c>
      <c r="AU434" s="0" t="n">
        <f aca="false">SUMPRODUCT('FD inverse'!$A$45:$BH$45,'FD mesh'!$B$84:$BI$84,$E433:$BL433)+'FD inverse'!$A$45*$C434/Setup!$B$17+INDEX('FD inverse'!$A$45:$BH$45,1,'FD mesh'!$B$15+1)*Setup!$B$22</f>
        <v>0</v>
      </c>
      <c r="AV434" s="0" t="n">
        <f aca="false">SUMPRODUCT('FD inverse'!$A$46:$BH$46,'FD mesh'!$B$84:$BI$84,$E433:$BL433)+'FD inverse'!$A$46*$C434/Setup!$B$17+INDEX('FD inverse'!$A$46:$BH$46,1,'FD mesh'!$B$15+1)*Setup!$B$22</f>
        <v>0</v>
      </c>
      <c r="AW434" s="0" t="n">
        <f aca="false">SUMPRODUCT('FD inverse'!$A$47:$BH$47,'FD mesh'!$B$84:$BI$84,$E433:$BL433)+'FD inverse'!$A$47*$C434/Setup!$B$17+INDEX('FD inverse'!$A$47:$BH$47,1,'FD mesh'!$B$15+1)*Setup!$B$22</f>
        <v>0</v>
      </c>
      <c r="AX434" s="0" t="n">
        <f aca="false">SUMPRODUCT('FD inverse'!$A$48:$BH$48,'FD mesh'!$B$84:$BI$84,$E433:$BL433)+'FD inverse'!$A$48*$C434/Setup!$B$17+INDEX('FD inverse'!$A$48:$BH$48,1,'FD mesh'!$B$15+1)*Setup!$B$22</f>
        <v>0</v>
      </c>
      <c r="AY434" s="0" t="n">
        <f aca="false">SUMPRODUCT('FD inverse'!$A$49:$BH$49,'FD mesh'!$B$84:$BI$84,$E433:$BL433)+'FD inverse'!$A$49*$C434/Setup!$B$17+INDEX('FD inverse'!$A$49:$BH$49,1,'FD mesh'!$B$15+1)*Setup!$B$22</f>
        <v>0</v>
      </c>
      <c r="AZ434" s="0" t="n">
        <f aca="false">SUMPRODUCT('FD inverse'!$A$50:$BH$50,'FD mesh'!$B$84:$BI$84,$E433:$BL433)+'FD inverse'!$A$50*$C434/Setup!$B$17+INDEX('FD inverse'!$A$50:$BH$50,1,'FD mesh'!$B$15+1)*Setup!$B$22</f>
        <v>0</v>
      </c>
      <c r="BA434" s="0" t="n">
        <f aca="false">SUMPRODUCT('FD inverse'!$A$51:$BH$51,'FD mesh'!$B$84:$BI$84,$E433:$BL433)+'FD inverse'!$A$51*$C434/Setup!$B$17+INDEX('FD inverse'!$A$51:$BH$51,1,'FD mesh'!$B$15+1)*Setup!$B$22</f>
        <v>0</v>
      </c>
      <c r="BB434" s="0" t="n">
        <f aca="false">SUMPRODUCT('FD inverse'!$A$52:$BH$52,'FD mesh'!$B$84:$BI$84,$E433:$BL433)+'FD inverse'!$A$52*$C434/Setup!$B$17+INDEX('FD inverse'!$A$52:$BH$52,1,'FD mesh'!$B$15+1)*Setup!$B$22</f>
        <v>0</v>
      </c>
      <c r="BC434" s="0" t="n">
        <f aca="false">SUMPRODUCT('FD inverse'!$A$53:$BH$53,'FD mesh'!$B$84:$BI$84,$E433:$BL433)+'FD inverse'!$A$53*$C434/Setup!$B$17+INDEX('FD inverse'!$A$53:$BH$53,1,'FD mesh'!$B$15+1)*Setup!$B$22</f>
        <v>0</v>
      </c>
      <c r="BD434" s="0" t="n">
        <f aca="false">SUMPRODUCT('FD inverse'!$A$54:$BH$54,'FD mesh'!$B$84:$BI$84,$E433:$BL433)+'FD inverse'!$A$54*$C434/Setup!$B$17+INDEX('FD inverse'!$A$54:$BH$54,1,'FD mesh'!$B$15+1)*Setup!$B$22</f>
        <v>0</v>
      </c>
      <c r="BE434" s="0" t="n">
        <f aca="false">SUMPRODUCT('FD inverse'!$A$55:$BH$55,'FD mesh'!$B$84:$BI$84,$E433:$BL433)+'FD inverse'!$A$55*$C434/Setup!$B$17+INDEX('FD inverse'!$A$55:$BH$55,1,'FD mesh'!$B$15+1)*Setup!$B$22</f>
        <v>0</v>
      </c>
      <c r="BF434" s="0" t="n">
        <f aca="false">SUMPRODUCT('FD inverse'!$A$56:$BH$56,'FD mesh'!$B$84:$BI$84,$E433:$BL433)+'FD inverse'!$A$56*$C434/Setup!$B$17+INDEX('FD inverse'!$A$56:$BH$56,1,'FD mesh'!$B$15+1)*Setup!$B$22</f>
        <v>0</v>
      </c>
      <c r="BG434" s="0" t="n">
        <f aca="false">SUMPRODUCT('FD inverse'!$A$57:$BH$57,'FD mesh'!$B$84:$BI$84,$E433:$BL433)+'FD inverse'!$A$57*$C434/Setup!$B$17+INDEX('FD inverse'!$A$57:$BH$57,1,'FD mesh'!$B$15+1)*Setup!$B$22</f>
        <v>0</v>
      </c>
      <c r="BH434" s="0" t="n">
        <f aca="false">SUMPRODUCT('FD inverse'!$A$58:$BH$58,'FD mesh'!$B$84:$BI$84,$E433:$BL433)+'FD inverse'!$A$58*$C434/Setup!$B$17+INDEX('FD inverse'!$A$58:$BH$58,1,'FD mesh'!$B$15+1)*Setup!$B$22</f>
        <v>0</v>
      </c>
      <c r="BI434" s="0" t="n">
        <f aca="false">SUMPRODUCT('FD inverse'!$A$59:$BH$59,'FD mesh'!$B$84:$BI$84,$E433:$BL433)+'FD inverse'!$A$59*$C434/Setup!$B$17+INDEX('FD inverse'!$A$59:$BH$59,1,'FD mesh'!$B$15+1)*Setup!$B$22</f>
        <v>0</v>
      </c>
      <c r="BJ434" s="0" t="n">
        <f aca="false">SUMPRODUCT('FD inverse'!$A$60:$BH$60,'FD mesh'!$B$84:$BI$84,$E433:$BL433)+'FD inverse'!$A$60*$C434/Setup!$B$17+INDEX('FD inverse'!$A$60:$BH$60,1,'FD mesh'!$B$15+1)*Setup!$B$22</f>
        <v>0</v>
      </c>
      <c r="BK434" s="0" t="n">
        <f aca="false">SUMPRODUCT('FD inverse'!$A$61:$BH$61,'FD mesh'!$B$84:$BI$84,$E433:$BL433)+'FD inverse'!$A$61*$C434/Setup!$B$17+INDEX('FD inverse'!$A$61:$BH$61,1,'FD mesh'!$B$15+1)*Setup!$B$22</f>
        <v>0</v>
      </c>
      <c r="BL434" s="0" t="n">
        <f aca="false">SUMPRODUCT('FD inverse'!$A$62:$BH$62,'FD mesh'!$B$84:$BI$84,$E433:$BL433)+'FD inverse'!$A$62*$C434/Setup!$B$17+INDEX('FD inverse'!$A$62:$BH$62,1,'FD mesh'!$B$15+1)*Setup!$B$22</f>
        <v>0</v>
      </c>
    </row>
    <row r="435" customFormat="false" ht="15" hidden="false" customHeight="false" outlineLevel="0" collapsed="false">
      <c r="A435" s="0" t="n">
        <v>430</v>
      </c>
      <c r="B435" s="0" t="n">
        <f aca="false">A435*Setup!$B$11/3600</f>
        <v>35.8333333333333</v>
      </c>
      <c r="C435" s="0" t="n">
        <f aca="false">Setup!$B$7+Setup!$B$8*COS(2*PI()*(B435-Setup!$B$9)/24)</f>
        <v>25.8469944529401</v>
      </c>
      <c r="D435" s="0" t="n">
        <f aca="false">(C435-E435)/Setup!$B$17</f>
        <v>13.8388699586421</v>
      </c>
      <c r="E435" s="0" t="n">
        <f aca="false">SUMPRODUCT('FD inverse'!$A$3:$BH$3,'FD mesh'!$B$84:$BI$84,$E434:$BL434)+'FD inverse'!$A$3*$C435/Setup!$B$17+INDEX('FD inverse'!$A$3:$BH$3,1,'FD mesh'!$B$15+1)*Setup!$B$22</f>
        <v>24.0479413583167</v>
      </c>
      <c r="F435" s="0" t="n">
        <f aca="false">SUMPRODUCT('FD inverse'!$A$4:$BH$4,'FD mesh'!$B$84:$BI$84,$E434:$BL434)+'FD inverse'!$A$4*$C435/Setup!$B$17+INDEX('FD inverse'!$A$4:$BH$4,1,'FD mesh'!$B$15+1)*Setup!$B$22</f>
        <v>23.6476596914962</v>
      </c>
      <c r="G435" s="0" t="n">
        <f aca="false">SUMPRODUCT('FD inverse'!$A$5:$BH$5,'FD mesh'!$B$84:$BI$84,$E434:$BL434)+'FD inverse'!$A$5*$C435/Setup!$B$17+INDEX('FD inverse'!$A$5:$BH$5,1,'FD mesh'!$B$15+1)*Setup!$B$22</f>
        <v>23.2680972769984</v>
      </c>
      <c r="H435" s="0" t="n">
        <f aca="false">SUMPRODUCT('FD inverse'!$A$6:$BH$6,'FD mesh'!$B$84:$BI$84,$E434:$BL434)+'FD inverse'!$A$6*$C435/Setup!$B$17+INDEX('FD inverse'!$A$6:$BH$6,1,'FD mesh'!$B$15+1)*Setup!$B$22</f>
        <v>22.0233723468646</v>
      </c>
      <c r="I435" s="0" t="n">
        <f aca="false">SUMPRODUCT('FD inverse'!$A$7:$BH$7,'FD mesh'!$B$84:$BI$84,$E434:$BL434)+'FD inverse'!$A$7*$C435/Setup!$B$17+INDEX('FD inverse'!$A$7:$BH$7,1,'FD mesh'!$B$15+1)*Setup!$B$22</f>
        <v>21.9198603440605</v>
      </c>
      <c r="J435" s="0" t="n">
        <f aca="false">SUMPRODUCT('FD inverse'!$A$8:$BH$8,'FD mesh'!$B$84:$BI$84,$E434:$BL434)+'FD inverse'!$A$8*$C435/Setup!$B$17+INDEX('FD inverse'!$A$8:$BH$8,1,'FD mesh'!$B$15+1)*Setup!$B$22</f>
        <v>21.8286488768526</v>
      </c>
      <c r="K435" s="0" t="n">
        <f aca="false">SUMPRODUCT('FD inverse'!$A$9:$BH$9,'FD mesh'!$B$84:$BI$84,$E434:$BL434)+'FD inverse'!$A$9*$C435/Setup!$B$17+INDEX('FD inverse'!$A$9:$BH$9,1,'FD mesh'!$B$15+1)*Setup!$B$22</f>
        <v>21.7488369568688</v>
      </c>
      <c r="L435" s="0" t="n">
        <f aca="false">SUMPRODUCT('FD inverse'!$A$10:$BH$10,'FD mesh'!$B$84:$BI$84,$E434:$BL434)+'FD inverse'!$A$10*$C435/Setup!$B$17+INDEX('FD inverse'!$A$10:$BH$10,1,'FD mesh'!$B$15+1)*Setup!$B$22</f>
        <v>21.6796110888571</v>
      </c>
      <c r="M435" s="0" t="n">
        <f aca="false">SUMPRODUCT('FD inverse'!$A$11:$BH$11,'FD mesh'!$B$84:$BI$84,$E434:$BL434)+'FD inverse'!$A$11*$C435/Setup!$B$17+INDEX('FD inverse'!$A$11:$BH$11,1,'FD mesh'!$B$15+1)*Setup!$B$22</f>
        <v>21.6202516606321</v>
      </c>
      <c r="N435" s="0" t="n">
        <f aca="false">SUMPRODUCT('FD inverse'!$A$12:$BH$12,'FD mesh'!$B$84:$BI$84,$E434:$BL434)+'FD inverse'!$A$12*$C435/Setup!$B$17+INDEX('FD inverse'!$A$12:$BH$12,1,'FD mesh'!$B$15+1)*Setup!$B$22</f>
        <v>21.5701381455312</v>
      </c>
      <c r="O435" s="0" t="n">
        <f aca="false">SUMPRODUCT('FD inverse'!$A$13:$BH$13,'FD mesh'!$B$84:$BI$84,$E434:$BL434)+'FD inverse'!$A$13*$C435/Setup!$B$17+INDEX('FD inverse'!$A$13:$BH$13,1,'FD mesh'!$B$15+1)*Setup!$B$22</f>
        <v>21.5287532478065</v>
      </c>
      <c r="P435" s="0" t="n">
        <f aca="false">SUMPRODUCT('FD inverse'!$A$14:$BH$14,'FD mesh'!$B$84:$BI$84,$E434:$BL434)+'FD inverse'!$A$14*$C435/Setup!$B$17+INDEX('FD inverse'!$A$14:$BH$14,1,'FD mesh'!$B$15+1)*Setup!$B$22</f>
        <v>21.4956861030618</v>
      </c>
      <c r="Q435" s="0" t="n">
        <f aca="false">SUMPRODUCT('FD inverse'!$A$15:$BH$15,'FD mesh'!$B$84:$BI$84,$E434:$BL434)+'FD inverse'!$A$15*$C435/Setup!$B$17+INDEX('FD inverse'!$A$15:$BH$15,1,'FD mesh'!$B$15+1)*Setup!$B$22</f>
        <v>21.4706346268423</v>
      </c>
      <c r="R435" s="0" t="n">
        <f aca="false">SUMPRODUCT('FD inverse'!$A$16:$BH$16,'FD mesh'!$B$84:$BI$84,$E434:$BL434)+'FD inverse'!$A$16*$C435/Setup!$B$17+INDEX('FD inverse'!$A$16:$BH$16,1,'FD mesh'!$B$15+1)*Setup!$B$22</f>
        <v>21.4534070849685</v>
      </c>
      <c r="S435" s="0" t="n">
        <f aca="false">SUMPRODUCT('FD inverse'!$A$17:$BH$17,'FD mesh'!$B$84:$BI$84,$E434:$BL434)+'FD inverse'!$A$17*$C435/Setup!$B$17+INDEX('FD inverse'!$A$17:$BH$17,1,'FD mesh'!$B$15+1)*Setup!$B$22</f>
        <v>21.0241353872213</v>
      </c>
      <c r="T435" s="0" t="n">
        <f aca="false">SUMPRODUCT('FD inverse'!$A$18:$BH$18,'FD mesh'!$B$84:$BI$84,$E434:$BL434)+'FD inverse'!$A$18*$C435/Setup!$B$17+INDEX('FD inverse'!$A$18:$BH$18,1,'FD mesh'!$B$15+1)*Setup!$B$22</f>
        <v>20.5983396547576</v>
      </c>
      <c r="U435" s="0" t="n">
        <f aca="false">SUMPRODUCT('FD inverse'!$A$19:$BH$19,'FD mesh'!$B$84:$BI$84,$E434:$BL434)+'FD inverse'!$A$19*$C435/Setup!$B$17+INDEX('FD inverse'!$A$19:$BH$19,1,'FD mesh'!$B$15+1)*Setup!$B$22</f>
        <v>20.1756595203617</v>
      </c>
      <c r="V435" s="0" t="n">
        <f aca="false">SUMPRODUCT('FD inverse'!$A$20:$BH$20,'FD mesh'!$B$84:$BI$84,$E434:$BL434)+'FD inverse'!$A$20*$C435/Setup!$B$17+INDEX('FD inverse'!$A$20:$BH$20,1,'FD mesh'!$B$15+1)*Setup!$B$22</f>
        <v>19.7557592068719</v>
      </c>
      <c r="W435" s="0" t="n">
        <f aca="false">SUMPRODUCT('FD inverse'!$A$21:$BH$21,'FD mesh'!$B$84:$BI$84,$E434:$BL434)+'FD inverse'!$A$21*$C435/Setup!$B$17+INDEX('FD inverse'!$A$21:$BH$21,1,'FD mesh'!$B$15+1)*Setup!$B$22</f>
        <v>19.3383258711789</v>
      </c>
      <c r="X435" s="0" t="n">
        <f aca="false">SUMPRODUCT('FD inverse'!$A$22:$BH$22,'FD mesh'!$B$84:$BI$84,$E434:$BL434)+'FD inverse'!$A$22*$C435/Setup!$B$17+INDEX('FD inverse'!$A$22:$BH$22,1,'FD mesh'!$B$15+1)*Setup!$B$22</f>
        <v>18.9230678957127</v>
      </c>
      <c r="Y435" s="0" t="n">
        <f aca="false">SUMPRODUCT('FD inverse'!$A$23:$BH$23,'FD mesh'!$B$84:$BI$84,$E434:$BL434)+'FD inverse'!$A$23*$C435/Setup!$B$17+INDEX('FD inverse'!$A$23:$BH$23,1,'FD mesh'!$B$15+1)*Setup!$B$22</f>
        <v>18.5097131357811</v>
      </c>
      <c r="Z435" s="0" t="n">
        <f aca="false">SUMPRODUCT('FD inverse'!$A$24:$BH$24,'FD mesh'!$B$84:$BI$84,$E434:$BL434)+'FD inverse'!$A$24*$C435/Setup!$B$17+INDEX('FD inverse'!$A$24:$BH$24,1,'FD mesh'!$B$15+1)*Setup!$B$22</f>
        <v>18.0980071301579</v>
      </c>
      <c r="AA435" s="0" t="n">
        <f aca="false">SUMPRODUCT('FD inverse'!$A$25:$BH$25,'FD mesh'!$B$84:$BI$84,$E434:$BL434)+'FD inverse'!$A$25*$C435/Setup!$B$17+INDEX('FD inverse'!$A$25:$BH$25,1,'FD mesh'!$B$15+1)*Setup!$B$22</f>
        <v>17.6877112814424</v>
      </c>
      <c r="AB435" s="0" t="n">
        <f aca="false">SUMPRODUCT('FD inverse'!$A$26:$BH$26,'FD mesh'!$B$84:$BI$84,$E434:$BL434)+'FD inverse'!$A$26*$C435/Setup!$B$17+INDEX('FD inverse'!$A$26:$BH$26,1,'FD mesh'!$B$15+1)*Setup!$B$22</f>
        <v>17.2786010119071</v>
      </c>
      <c r="AC435" s="0" t="n">
        <f aca="false">SUMPRODUCT('FD inverse'!$A$27:$BH$27,'FD mesh'!$B$84:$BI$84,$E434:$BL434)+'FD inverse'!$A$27*$C435/Setup!$B$17+INDEX('FD inverse'!$A$27:$BH$27,1,'FD mesh'!$B$15+1)*Setup!$B$22</f>
        <v>16.8704638998383</v>
      </c>
      <c r="AD435" s="0" t="n">
        <f aca="false">SUMPRODUCT('FD inverse'!$A$28:$BH$28,'FD mesh'!$B$84:$BI$84,$E434:$BL434)+'FD inverse'!$A$28*$C435/Setup!$B$17+INDEX('FD inverse'!$A$28:$BH$28,1,'FD mesh'!$B$15+1)*Setup!$B$22</f>
        <v>16.4630978007347</v>
      </c>
      <c r="AE435" s="0" t="n">
        <f aca="false">SUMPRODUCT('FD inverse'!$A$29:$BH$29,'FD mesh'!$B$84:$BI$84,$E434:$BL434)+'FD inverse'!$A$29*$C435/Setup!$B$17+INDEX('FD inverse'!$A$29:$BH$29,1,'FD mesh'!$B$15+1)*Setup!$B$22</f>
        <v>16.0563089571848</v>
      </c>
      <c r="AF435" s="0" t="n">
        <f aca="false">SUMPRODUCT('FD inverse'!$A$30:$BH$30,'FD mesh'!$B$84:$BI$84,$E434:$BL434)+'FD inverse'!$A$30*$C435/Setup!$B$17+INDEX('FD inverse'!$A$30:$BH$30,1,'FD mesh'!$B$15+1)*Setup!$B$22</f>
        <v>15.6499101007736</v>
      </c>
      <c r="AG435" s="0" t="n">
        <f aca="false">SUMPRODUCT('FD inverse'!$A$31:$BH$31,'FD mesh'!$B$84:$BI$84,$E434:$BL434)+'FD inverse'!$A$31*$C435/Setup!$B$17+INDEX('FD inverse'!$A$31:$BH$31,1,'FD mesh'!$B$15+1)*Setup!$B$22</f>
        <v>15.2437185489927</v>
      </c>
      <c r="AH435" s="0" t="n">
        <f aca="false">SUMPRODUCT('FD inverse'!$A$32:$BH$32,'FD mesh'!$B$84:$BI$84,$E434:$BL434)+'FD inverse'!$A$32*$C435/Setup!$B$17+INDEX('FD inverse'!$A$32:$BH$32,1,'FD mesh'!$B$15+1)*Setup!$B$22</f>
        <v>15.2266221366628</v>
      </c>
      <c r="AI435" s="0" t="n">
        <f aca="false">SUMPRODUCT('FD inverse'!$A$33:$BH$33,'FD mesh'!$B$84:$BI$84,$E434:$BL434)+'FD inverse'!$A$33*$C435/Setup!$B$17+INDEX('FD inverse'!$A$33:$BH$33,1,'FD mesh'!$B$15+1)*Setup!$B$22</f>
        <v>15.2095608139775</v>
      </c>
      <c r="AJ435" s="0" t="n">
        <f aca="false">SUMPRODUCT('FD inverse'!$A$34:$BH$34,'FD mesh'!$B$84:$BI$84,$E434:$BL434)+'FD inverse'!$A$34*$C435/Setup!$B$17+INDEX('FD inverse'!$A$34:$BH$34,1,'FD mesh'!$B$15+1)*Setup!$B$22</f>
        <v>15.1925247681355</v>
      </c>
      <c r="AK435" s="0" t="n">
        <f aca="false">SUMPRODUCT('FD inverse'!$A$35:$BH$35,'FD mesh'!$B$84:$BI$84,$E434:$BL434)+'FD inverse'!$A$35*$C435/Setup!$B$17+INDEX('FD inverse'!$A$35:$BH$35,1,'FD mesh'!$B$15+1)*Setup!$B$22</f>
        <v>15.1755060311515</v>
      </c>
      <c r="AL435" s="0" t="n">
        <f aca="false">SUMPRODUCT('FD inverse'!$A$36:$BH$36,'FD mesh'!$B$84:$BI$84,$E434:$BL434)+'FD inverse'!$A$36*$C435/Setup!$B$17+INDEX('FD inverse'!$A$36:$BH$36,1,'FD mesh'!$B$15+1)*Setup!$B$22</f>
        <v>15.1584982749352</v>
      </c>
      <c r="AM435" s="0" t="n">
        <f aca="false">SUMPRODUCT('FD inverse'!$A$37:$BH$37,'FD mesh'!$B$84:$BI$84,$E434:$BL434)+'FD inverse'!$A$37*$C435/Setup!$B$17+INDEX('FD inverse'!$A$37:$BH$37,1,'FD mesh'!$B$15+1)*Setup!$B$22</f>
        <v>15.1414966192719</v>
      </c>
      <c r="AN435" s="0" t="n">
        <f aca="false">SUMPRODUCT('FD inverse'!$A$38:$BH$38,'FD mesh'!$B$84:$BI$84,$E434:$BL434)+'FD inverse'!$A$38*$C435/Setup!$B$17+INDEX('FD inverse'!$A$38:$BH$38,1,'FD mesh'!$B$15+1)*Setup!$B$22</f>
        <v>15.124497452258</v>
      </c>
      <c r="AO435" s="0" t="n">
        <f aca="false">SUMPRODUCT('FD inverse'!$A$39:$BH$39,'FD mesh'!$B$84:$BI$84,$E434:$BL434)+'FD inverse'!$A$39*$C435/Setup!$B$17+INDEX('FD inverse'!$A$39:$BH$39,1,'FD mesh'!$B$15+1)*Setup!$B$22</f>
        <v>15.1074982625378</v>
      </c>
      <c r="AP435" s="0" t="n">
        <f aca="false">SUMPRODUCT('FD inverse'!$A$40:$BH$40,'FD mesh'!$B$84:$BI$84,$E434:$BL434)+'FD inverse'!$A$40*$C435/Setup!$B$17+INDEX('FD inverse'!$A$40:$BH$40,1,'FD mesh'!$B$15+1)*Setup!$B$22</f>
        <v>15.0904974825056</v>
      </c>
      <c r="AQ435" s="0" t="n">
        <f aca="false">SUMPRODUCT('FD inverse'!$A$41:$BH$41,'FD mesh'!$B$84:$BI$84,$E434:$BL434)+'FD inverse'!$A$41*$C435/Setup!$B$17+INDEX('FD inverse'!$A$41:$BH$41,1,'FD mesh'!$B$15+1)*Setup!$B$22</f>
        <v>15.0734943414782</v>
      </c>
      <c r="AR435" s="0" t="n">
        <f aca="false">SUMPRODUCT('FD inverse'!$A$42:$BH$42,'FD mesh'!$B$84:$BI$84,$E434:$BL434)+'FD inverse'!$A$42*$C435/Setup!$B$17+INDEX('FD inverse'!$A$42:$BH$42,1,'FD mesh'!$B$15+1)*Setup!$B$22</f>
        <v>15.0564887277057</v>
      </c>
      <c r="AS435" s="0" t="n">
        <f aca="false">SUMPRODUCT('FD inverse'!$A$43:$BH$43,'FD mesh'!$B$84:$BI$84,$E434:$BL434)+'FD inverse'!$A$43*$C435/Setup!$B$17+INDEX('FD inverse'!$A$43:$BH$43,1,'FD mesh'!$B$15+1)*Setup!$B$22</f>
        <v>0</v>
      </c>
      <c r="AT435" s="0" t="n">
        <f aca="false">SUMPRODUCT('FD inverse'!$A$44:$BH$44,'FD mesh'!$B$84:$BI$84,$E434:$BL434)+'FD inverse'!$A$44*$C435/Setup!$B$17+INDEX('FD inverse'!$A$44:$BH$44,1,'FD mesh'!$B$15+1)*Setup!$B$22</f>
        <v>0</v>
      </c>
      <c r="AU435" s="0" t="n">
        <f aca="false">SUMPRODUCT('FD inverse'!$A$45:$BH$45,'FD mesh'!$B$84:$BI$84,$E434:$BL434)+'FD inverse'!$A$45*$C435/Setup!$B$17+INDEX('FD inverse'!$A$45:$BH$45,1,'FD mesh'!$B$15+1)*Setup!$B$22</f>
        <v>0</v>
      </c>
      <c r="AV435" s="0" t="n">
        <f aca="false">SUMPRODUCT('FD inverse'!$A$46:$BH$46,'FD mesh'!$B$84:$BI$84,$E434:$BL434)+'FD inverse'!$A$46*$C435/Setup!$B$17+INDEX('FD inverse'!$A$46:$BH$46,1,'FD mesh'!$B$15+1)*Setup!$B$22</f>
        <v>0</v>
      </c>
      <c r="AW435" s="0" t="n">
        <f aca="false">SUMPRODUCT('FD inverse'!$A$47:$BH$47,'FD mesh'!$B$84:$BI$84,$E434:$BL434)+'FD inverse'!$A$47*$C435/Setup!$B$17+INDEX('FD inverse'!$A$47:$BH$47,1,'FD mesh'!$B$15+1)*Setup!$B$22</f>
        <v>0</v>
      </c>
      <c r="AX435" s="0" t="n">
        <f aca="false">SUMPRODUCT('FD inverse'!$A$48:$BH$48,'FD mesh'!$B$84:$BI$84,$E434:$BL434)+'FD inverse'!$A$48*$C435/Setup!$B$17+INDEX('FD inverse'!$A$48:$BH$48,1,'FD mesh'!$B$15+1)*Setup!$B$22</f>
        <v>0</v>
      </c>
      <c r="AY435" s="0" t="n">
        <f aca="false">SUMPRODUCT('FD inverse'!$A$49:$BH$49,'FD mesh'!$B$84:$BI$84,$E434:$BL434)+'FD inverse'!$A$49*$C435/Setup!$B$17+INDEX('FD inverse'!$A$49:$BH$49,1,'FD mesh'!$B$15+1)*Setup!$B$22</f>
        <v>0</v>
      </c>
      <c r="AZ435" s="0" t="n">
        <f aca="false">SUMPRODUCT('FD inverse'!$A$50:$BH$50,'FD mesh'!$B$84:$BI$84,$E434:$BL434)+'FD inverse'!$A$50*$C435/Setup!$B$17+INDEX('FD inverse'!$A$50:$BH$50,1,'FD mesh'!$B$15+1)*Setup!$B$22</f>
        <v>0</v>
      </c>
      <c r="BA435" s="0" t="n">
        <f aca="false">SUMPRODUCT('FD inverse'!$A$51:$BH$51,'FD mesh'!$B$84:$BI$84,$E434:$BL434)+'FD inverse'!$A$51*$C435/Setup!$B$17+INDEX('FD inverse'!$A$51:$BH$51,1,'FD mesh'!$B$15+1)*Setup!$B$22</f>
        <v>0</v>
      </c>
      <c r="BB435" s="0" t="n">
        <f aca="false">SUMPRODUCT('FD inverse'!$A$52:$BH$52,'FD mesh'!$B$84:$BI$84,$E434:$BL434)+'FD inverse'!$A$52*$C435/Setup!$B$17+INDEX('FD inverse'!$A$52:$BH$52,1,'FD mesh'!$B$15+1)*Setup!$B$22</f>
        <v>0</v>
      </c>
      <c r="BC435" s="0" t="n">
        <f aca="false">SUMPRODUCT('FD inverse'!$A$53:$BH$53,'FD mesh'!$B$84:$BI$84,$E434:$BL434)+'FD inverse'!$A$53*$C435/Setup!$B$17+INDEX('FD inverse'!$A$53:$BH$53,1,'FD mesh'!$B$15+1)*Setup!$B$22</f>
        <v>0</v>
      </c>
      <c r="BD435" s="0" t="n">
        <f aca="false">SUMPRODUCT('FD inverse'!$A$54:$BH$54,'FD mesh'!$B$84:$BI$84,$E434:$BL434)+'FD inverse'!$A$54*$C435/Setup!$B$17+INDEX('FD inverse'!$A$54:$BH$54,1,'FD mesh'!$B$15+1)*Setup!$B$22</f>
        <v>0</v>
      </c>
      <c r="BE435" s="0" t="n">
        <f aca="false">SUMPRODUCT('FD inverse'!$A$55:$BH$55,'FD mesh'!$B$84:$BI$84,$E434:$BL434)+'FD inverse'!$A$55*$C435/Setup!$B$17+INDEX('FD inverse'!$A$55:$BH$55,1,'FD mesh'!$B$15+1)*Setup!$B$22</f>
        <v>0</v>
      </c>
      <c r="BF435" s="0" t="n">
        <f aca="false">SUMPRODUCT('FD inverse'!$A$56:$BH$56,'FD mesh'!$B$84:$BI$84,$E434:$BL434)+'FD inverse'!$A$56*$C435/Setup!$B$17+INDEX('FD inverse'!$A$56:$BH$56,1,'FD mesh'!$B$15+1)*Setup!$B$22</f>
        <v>0</v>
      </c>
      <c r="BG435" s="0" t="n">
        <f aca="false">SUMPRODUCT('FD inverse'!$A$57:$BH$57,'FD mesh'!$B$84:$BI$84,$E434:$BL434)+'FD inverse'!$A$57*$C435/Setup!$B$17+INDEX('FD inverse'!$A$57:$BH$57,1,'FD mesh'!$B$15+1)*Setup!$B$22</f>
        <v>0</v>
      </c>
      <c r="BH435" s="0" t="n">
        <f aca="false">SUMPRODUCT('FD inverse'!$A$58:$BH$58,'FD mesh'!$B$84:$BI$84,$E434:$BL434)+'FD inverse'!$A$58*$C435/Setup!$B$17+INDEX('FD inverse'!$A$58:$BH$58,1,'FD mesh'!$B$15+1)*Setup!$B$22</f>
        <v>0</v>
      </c>
      <c r="BI435" s="0" t="n">
        <f aca="false">SUMPRODUCT('FD inverse'!$A$59:$BH$59,'FD mesh'!$B$84:$BI$84,$E434:$BL434)+'FD inverse'!$A$59*$C435/Setup!$B$17+INDEX('FD inverse'!$A$59:$BH$59,1,'FD mesh'!$B$15+1)*Setup!$B$22</f>
        <v>0</v>
      </c>
      <c r="BJ435" s="0" t="n">
        <f aca="false">SUMPRODUCT('FD inverse'!$A$60:$BH$60,'FD mesh'!$B$84:$BI$84,$E434:$BL434)+'FD inverse'!$A$60*$C435/Setup!$B$17+INDEX('FD inverse'!$A$60:$BH$60,1,'FD mesh'!$B$15+1)*Setup!$B$22</f>
        <v>0</v>
      </c>
      <c r="BK435" s="0" t="n">
        <f aca="false">SUMPRODUCT('FD inverse'!$A$61:$BH$61,'FD mesh'!$B$84:$BI$84,$E434:$BL434)+'FD inverse'!$A$61*$C435/Setup!$B$17+INDEX('FD inverse'!$A$61:$BH$61,1,'FD mesh'!$B$15+1)*Setup!$B$22</f>
        <v>0</v>
      </c>
      <c r="BL435" s="0" t="n">
        <f aca="false">SUMPRODUCT('FD inverse'!$A$62:$BH$62,'FD mesh'!$B$84:$BI$84,$E434:$BL434)+'FD inverse'!$A$62*$C435/Setup!$B$17+INDEX('FD inverse'!$A$62:$BH$62,1,'FD mesh'!$B$15+1)*Setup!$B$22</f>
        <v>0</v>
      </c>
    </row>
    <row r="436" customFormat="false" ht="15" hidden="false" customHeight="false" outlineLevel="0" collapsed="false">
      <c r="A436" s="0" t="n">
        <v>431</v>
      </c>
      <c r="B436" s="0" t="n">
        <f aca="false">A436*Setup!$B$11/3600</f>
        <v>35.9166666666667</v>
      </c>
      <c r="C436" s="0" t="n">
        <f aca="false">Setup!$B$7+Setup!$B$8*COS(2*PI()*(B436-Setup!$B$9)/24)</f>
        <v>25.9239550756775</v>
      </c>
      <c r="D436" s="0" t="n">
        <f aca="false">(C436-E436)/Setup!$B$17</f>
        <v>14.0228436477754</v>
      </c>
      <c r="E436" s="0" t="n">
        <f aca="false">SUMPRODUCT('FD inverse'!$A$3:$BH$3,'FD mesh'!$B$84:$BI$84,$E435:$BL435)+'FD inverse'!$A$3*$C436/Setup!$B$17+INDEX('FD inverse'!$A$3:$BH$3,1,'FD mesh'!$B$15+1)*Setup!$B$22</f>
        <v>24.1009854014667</v>
      </c>
      <c r="F436" s="0" t="n">
        <f aca="false">SUMPRODUCT('FD inverse'!$A$4:$BH$4,'FD mesh'!$B$84:$BI$84,$E435:$BL435)+'FD inverse'!$A$4*$C436/Setup!$B$17+INDEX('FD inverse'!$A$4:$BH$4,1,'FD mesh'!$B$15+1)*Setup!$B$22</f>
        <v>23.695150158417</v>
      </c>
      <c r="G436" s="0" t="n">
        <f aca="false">SUMPRODUCT('FD inverse'!$A$5:$BH$5,'FD mesh'!$B$84:$BI$84,$E435:$BL435)+'FD inverse'!$A$5*$C436/Setup!$B$17+INDEX('FD inverse'!$A$5:$BH$5,1,'FD mesh'!$B$15+1)*Setup!$B$22</f>
        <v>23.3099270971904</v>
      </c>
      <c r="H436" s="0" t="n">
        <f aca="false">SUMPRODUCT('FD inverse'!$A$6:$BH$6,'FD mesh'!$B$84:$BI$84,$E435:$BL435)+'FD inverse'!$A$6*$C436/Setup!$B$17+INDEX('FD inverse'!$A$6:$BH$6,1,'FD mesh'!$B$15+1)*Setup!$B$22</f>
        <v>22.046078522026</v>
      </c>
      <c r="I436" s="0" t="n">
        <f aca="false">SUMPRODUCT('FD inverse'!$A$7:$BH$7,'FD mesh'!$B$84:$BI$84,$E435:$BL435)+'FD inverse'!$A$7*$C436/Setup!$B$17+INDEX('FD inverse'!$A$7:$BH$7,1,'FD mesh'!$B$15+1)*Setup!$B$22</f>
        <v>21.9409315021476</v>
      </c>
      <c r="J436" s="0" t="n">
        <f aca="false">SUMPRODUCT('FD inverse'!$A$8:$BH$8,'FD mesh'!$B$84:$BI$84,$E435:$BL435)+'FD inverse'!$A$8*$C436/Setup!$B$17+INDEX('FD inverse'!$A$8:$BH$8,1,'FD mesh'!$B$15+1)*Setup!$B$22</f>
        <v>21.8482158439724</v>
      </c>
      <c r="K436" s="0" t="n">
        <f aca="false">SUMPRODUCT('FD inverse'!$A$9:$BH$9,'FD mesh'!$B$84:$BI$84,$E435:$BL435)+'FD inverse'!$A$9*$C436/Setup!$B$17+INDEX('FD inverse'!$A$9:$BH$9,1,'FD mesh'!$B$15+1)*Setup!$B$22</f>
        <v>21.7670441192012</v>
      </c>
      <c r="L436" s="0" t="n">
        <f aca="false">SUMPRODUCT('FD inverse'!$A$10:$BH$10,'FD mesh'!$B$84:$BI$84,$E435:$BL435)+'FD inverse'!$A$10*$C436/Setup!$B$17+INDEX('FD inverse'!$A$10:$BH$10,1,'FD mesh'!$B$15+1)*Setup!$B$22</f>
        <v>21.6966140831217</v>
      </c>
      <c r="M436" s="0" t="n">
        <f aca="false">SUMPRODUCT('FD inverse'!$A$11:$BH$11,'FD mesh'!$B$84:$BI$84,$E435:$BL435)+'FD inverse'!$A$11*$C436/Setup!$B$17+INDEX('FD inverse'!$A$11:$BH$11,1,'FD mesh'!$B$15+1)*Setup!$B$22</f>
        <v>21.6362153120951</v>
      </c>
      <c r="N436" s="0" t="n">
        <f aca="false">SUMPRODUCT('FD inverse'!$A$12:$BH$12,'FD mesh'!$B$84:$BI$84,$E435:$BL435)+'FD inverse'!$A$12*$C436/Setup!$B$17+INDEX('FD inverse'!$A$12:$BH$12,1,'FD mesh'!$B$15+1)*Setup!$B$22</f>
        <v>21.5852346245275</v>
      </c>
      <c r="O436" s="0" t="n">
        <f aca="false">SUMPRODUCT('FD inverse'!$A$13:$BH$13,'FD mesh'!$B$84:$BI$84,$E435:$BL435)+'FD inverse'!$A$13*$C436/Setup!$B$17+INDEX('FD inverse'!$A$13:$BH$13,1,'FD mesh'!$B$15+1)*Setup!$B$22</f>
        <v>21.5431604142438</v>
      </c>
      <c r="P436" s="0" t="n">
        <f aca="false">SUMPRODUCT('FD inverse'!$A$14:$BH$14,'FD mesh'!$B$84:$BI$84,$E435:$BL435)+'FD inverse'!$A$14*$C436/Setup!$B$17+INDEX('FD inverse'!$A$14:$BH$14,1,'FD mesh'!$B$15+1)*Setup!$B$22</f>
        <v>21.509586007168</v>
      </c>
      <c r="Q436" s="0" t="n">
        <f aca="false">SUMPRODUCT('FD inverse'!$A$15:$BH$15,'FD mesh'!$B$84:$BI$84,$E435:$BL435)+'FD inverse'!$A$15*$C436/Setup!$B$17+INDEX('FD inverse'!$A$15:$BH$15,1,'FD mesh'!$B$15+1)*Setup!$B$22</f>
        <v>21.4842121334881</v>
      </c>
      <c r="R436" s="0" t="n">
        <f aca="false">SUMPRODUCT('FD inverse'!$A$16:$BH$16,'FD mesh'!$B$84:$BI$84,$E435:$BL435)+'FD inverse'!$A$16*$C436/Setup!$B$17+INDEX('FD inverse'!$A$16:$BH$16,1,'FD mesh'!$B$15+1)*Setup!$B$22</f>
        <v>21.4668485882128</v>
      </c>
      <c r="S436" s="0" t="n">
        <f aca="false">SUMPRODUCT('FD inverse'!$A$17:$BH$17,'FD mesh'!$B$84:$BI$84,$E435:$BL435)+'FD inverse'!$A$17*$C436/Setup!$B$17+INDEX('FD inverse'!$A$17:$BH$17,1,'FD mesh'!$B$15+1)*Setup!$B$22</f>
        <v>21.0362462642717</v>
      </c>
      <c r="T436" s="0" t="n">
        <f aca="false">SUMPRODUCT('FD inverse'!$A$18:$BH$18,'FD mesh'!$B$84:$BI$84,$E435:$BL435)+'FD inverse'!$A$18*$C436/Setup!$B$17+INDEX('FD inverse'!$A$18:$BH$18,1,'FD mesh'!$B$15+1)*Setup!$B$22</f>
        <v>20.609207998434</v>
      </c>
      <c r="U436" s="0" t="n">
        <f aca="false">SUMPRODUCT('FD inverse'!$A$19:$BH$19,'FD mesh'!$B$84:$BI$84,$E435:$BL435)+'FD inverse'!$A$19*$C436/Setup!$B$17+INDEX('FD inverse'!$A$19:$BH$19,1,'FD mesh'!$B$15+1)*Setup!$B$22</f>
        <v>20.1853681308783</v>
      </c>
      <c r="V436" s="0" t="n">
        <f aca="false">SUMPRODUCT('FD inverse'!$A$20:$BH$20,'FD mesh'!$B$84:$BI$84,$E435:$BL435)+'FD inverse'!$A$20*$C436/Setup!$B$17+INDEX('FD inverse'!$A$20:$BH$20,1,'FD mesh'!$B$15+1)*Setup!$B$22</f>
        <v>19.7643853687031</v>
      </c>
      <c r="W436" s="0" t="n">
        <f aca="false">SUMPRODUCT('FD inverse'!$A$21:$BH$21,'FD mesh'!$B$84:$BI$84,$E435:$BL435)+'FD inverse'!$A$21*$C436/Setup!$B$17+INDEX('FD inverse'!$A$21:$BH$21,1,'FD mesh'!$B$15+1)*Setup!$B$22</f>
        <v>19.3459411627239</v>
      </c>
      <c r="X436" s="0" t="n">
        <f aca="false">SUMPRODUCT('FD inverse'!$A$22:$BH$22,'FD mesh'!$B$84:$BI$84,$E435:$BL435)+'FD inverse'!$A$22*$C436/Setup!$B$17+INDEX('FD inverse'!$A$22:$BH$22,1,'FD mesh'!$B$15+1)*Setup!$B$22</f>
        <v>18.9297380282566</v>
      </c>
      <c r="Y436" s="0" t="n">
        <f aca="false">SUMPRODUCT('FD inverse'!$A$23:$BH$23,'FD mesh'!$B$84:$BI$84,$E435:$BL435)+'FD inverse'!$A$23*$C436/Setup!$B$17+INDEX('FD inverse'!$A$23:$BH$23,1,'FD mesh'!$B$15+1)*Setup!$B$22</f>
        <v>18.5154978185093</v>
      </c>
      <c r="Z436" s="0" t="n">
        <f aca="false">SUMPRODUCT('FD inverse'!$A$24:$BH$24,'FD mesh'!$B$84:$BI$84,$E435:$BL435)+'FD inverse'!$A$24*$C436/Setup!$B$17+INDEX('FD inverse'!$A$24:$BH$24,1,'FD mesh'!$B$15+1)*Setup!$B$22</f>
        <v>18.1029599582506</v>
      </c>
      <c r="AA436" s="0" t="n">
        <f aca="false">SUMPRODUCT('FD inverse'!$A$25:$BH$25,'FD mesh'!$B$84:$BI$84,$E435:$BL435)+'FD inverse'!$A$25*$C436/Setup!$B$17+INDEX('FD inverse'!$A$25:$BH$25,1,'FD mesh'!$B$15+1)*Setup!$B$22</f>
        <v>17.691879644545</v>
      </c>
      <c r="AB436" s="0" t="n">
        <f aca="false">SUMPRODUCT('FD inverse'!$A$26:$BH$26,'FD mesh'!$B$84:$BI$84,$E435:$BL435)+'FD inverse'!$A$26*$C436/Setup!$B$17+INDEX('FD inverse'!$A$26:$BH$26,1,'FD mesh'!$B$15+1)*Setup!$B$22</f>
        <v>17.2820260205523</v>
      </c>
      <c r="AC436" s="0" t="n">
        <f aca="false">SUMPRODUCT('FD inverse'!$A$27:$BH$27,'FD mesh'!$B$84:$BI$84,$E435:$BL435)+'FD inverse'!$A$27*$C436/Setup!$B$17+INDEX('FD inverse'!$A$27:$BH$27,1,'FD mesh'!$B$15+1)*Setup!$B$22</f>
        <v>16.8731803276753</v>
      </c>
      <c r="AD436" s="0" t="n">
        <f aca="false">SUMPRODUCT('FD inverse'!$A$28:$BH$28,'FD mesh'!$B$84:$BI$84,$E435:$BL435)+'FD inverse'!$A$28*$C436/Setup!$B$17+INDEX('FD inverse'!$A$28:$BH$28,1,'FD mesh'!$B$15+1)*Setup!$B$22</f>
        <v>16.4651340407047</v>
      </c>
      <c r="AE436" s="0" t="n">
        <f aca="false">SUMPRODUCT('FD inverse'!$A$29:$BH$29,'FD mesh'!$B$84:$BI$84,$E435:$BL435)+'FD inverse'!$A$29*$C436/Setup!$B$17+INDEX('FD inverse'!$A$29:$BH$29,1,'FD mesh'!$B$15+1)*Setup!$B$22</f>
        <v>16.057686990068</v>
      </c>
      <c r="AF436" s="0" t="n">
        <f aca="false">SUMPRODUCT('FD inverse'!$A$30:$BH$30,'FD mesh'!$B$84:$BI$84,$E435:$BL435)+'FD inverse'!$A$30*$C436/Setup!$B$17+INDEX('FD inverse'!$A$30:$BH$30,1,'FD mesh'!$B$15+1)*Setup!$B$22</f>
        <v>15.6506454748227</v>
      </c>
      <c r="AG436" s="0" t="n">
        <f aca="false">SUMPRODUCT('FD inverse'!$A$31:$BH$31,'FD mesh'!$B$84:$BI$84,$E435:$BL435)+'FD inverse'!$A$31*$C436/Setup!$B$17+INDEX('FD inverse'!$A$31:$BH$31,1,'FD mesh'!$B$15+1)*Setup!$B$22</f>
        <v>15.2438203696547</v>
      </c>
      <c r="AH436" s="0" t="n">
        <f aca="false">SUMPRODUCT('FD inverse'!$A$32:$BH$32,'FD mesh'!$B$84:$BI$84,$E435:$BL435)+'FD inverse'!$A$32*$C436/Setup!$B$17+INDEX('FD inverse'!$A$32:$BH$32,1,'FD mesh'!$B$15+1)*Setup!$B$22</f>
        <v>15.2266995992631</v>
      </c>
      <c r="AI436" s="0" t="n">
        <f aca="false">SUMPRODUCT('FD inverse'!$A$33:$BH$33,'FD mesh'!$B$84:$BI$84,$E435:$BL435)+'FD inverse'!$A$33*$C436/Setup!$B$17+INDEX('FD inverse'!$A$33:$BH$33,1,'FD mesh'!$B$15+1)*Setup!$B$22</f>
        <v>15.2096180422241</v>
      </c>
      <c r="AJ436" s="0" t="n">
        <f aca="false">SUMPRODUCT('FD inverse'!$A$34:$BH$34,'FD mesh'!$B$84:$BI$84,$E435:$BL435)+'FD inverse'!$A$34*$C436/Setup!$B$17+INDEX('FD inverse'!$A$34:$BH$34,1,'FD mesh'!$B$15+1)*Setup!$B$22</f>
        <v>15.1925654554416</v>
      </c>
      <c r="AK436" s="0" t="n">
        <f aca="false">SUMPRODUCT('FD inverse'!$A$35:$BH$35,'FD mesh'!$B$84:$BI$84,$E435:$BL435)+'FD inverse'!$A$35*$C436/Setup!$B$17+INDEX('FD inverse'!$A$35:$BH$35,1,'FD mesh'!$B$15+1)*Setup!$B$22</f>
        <v>15.1755334655106</v>
      </c>
      <c r="AL436" s="0" t="n">
        <f aca="false">SUMPRODUCT('FD inverse'!$A$36:$BH$36,'FD mesh'!$B$84:$BI$84,$E435:$BL435)+'FD inverse'!$A$36*$C436/Setup!$B$17+INDEX('FD inverse'!$A$36:$BH$36,1,'FD mesh'!$B$15+1)*Setup!$B$22</f>
        <v>15.1585153634842</v>
      </c>
      <c r="AM436" s="0" t="n">
        <f aca="false">SUMPRODUCT('FD inverse'!$A$37:$BH$37,'FD mesh'!$B$84:$BI$84,$E435:$BL435)+'FD inverse'!$A$37*$C436/Setup!$B$17+INDEX('FD inverse'!$A$37:$BH$37,1,'FD mesh'!$B$15+1)*Setup!$B$22</f>
        <v>15.1415059120749</v>
      </c>
      <c r="AN436" s="0" t="n">
        <f aca="false">SUMPRODUCT('FD inverse'!$A$38:$BH$38,'FD mesh'!$B$84:$BI$84,$E435:$BL435)+'FD inverse'!$A$38*$C436/Setup!$B$17+INDEX('FD inverse'!$A$38:$BH$38,1,'FD mesh'!$B$15+1)*Setup!$B$22</f>
        <v>15.1245011648965</v>
      </c>
      <c r="AO436" s="0" t="n">
        <f aca="false">SUMPRODUCT('FD inverse'!$A$39:$BH$39,'FD mesh'!$B$84:$BI$84,$E435:$BL435)+'FD inverse'!$A$39*$C436/Setup!$B$17+INDEX('FD inverse'!$A$39:$BH$39,1,'FD mesh'!$B$15+1)*Setup!$B$22</f>
        <v>15.1074982971413</v>
      </c>
      <c r="AP436" s="0" t="n">
        <f aca="false">SUMPRODUCT('FD inverse'!$A$40:$BH$40,'FD mesh'!$B$84:$BI$84,$E435:$BL435)+'FD inverse'!$A$40*$C436/Setup!$B$17+INDEX('FD inverse'!$A$40:$BH$40,1,'FD mesh'!$B$15+1)*Setup!$B$22</f>
        <v>15.0904954469032</v>
      </c>
      <c r="AQ436" s="0" t="n">
        <f aca="false">SUMPRODUCT('FD inverse'!$A$41:$BH$41,'FD mesh'!$B$84:$BI$84,$E435:$BL435)+'FD inverse'!$A$41*$C436/Setup!$B$17+INDEX('FD inverse'!$A$41:$BH$41,1,'FD mesh'!$B$15+1)*Setup!$B$22</f>
        <v>15.0734915661964</v>
      </c>
      <c r="AR436" s="0" t="n">
        <f aca="false">SUMPRODUCT('FD inverse'!$A$42:$BH$42,'FD mesh'!$B$84:$BI$84,$E435:$BL435)+'FD inverse'!$A$42*$C436/Setup!$B$17+INDEX('FD inverse'!$A$42:$BH$42,1,'FD mesh'!$B$15+1)*Setup!$B$22</f>
        <v>15.056486280578</v>
      </c>
      <c r="AS436" s="0" t="n">
        <f aca="false">SUMPRODUCT('FD inverse'!$A$43:$BH$43,'FD mesh'!$B$84:$BI$84,$E435:$BL435)+'FD inverse'!$A$43*$C436/Setup!$B$17+INDEX('FD inverse'!$A$43:$BH$43,1,'FD mesh'!$B$15+1)*Setup!$B$22</f>
        <v>0</v>
      </c>
      <c r="AT436" s="0" t="n">
        <f aca="false">SUMPRODUCT('FD inverse'!$A$44:$BH$44,'FD mesh'!$B$84:$BI$84,$E435:$BL435)+'FD inverse'!$A$44*$C436/Setup!$B$17+INDEX('FD inverse'!$A$44:$BH$44,1,'FD mesh'!$B$15+1)*Setup!$B$22</f>
        <v>0</v>
      </c>
      <c r="AU436" s="0" t="n">
        <f aca="false">SUMPRODUCT('FD inverse'!$A$45:$BH$45,'FD mesh'!$B$84:$BI$84,$E435:$BL435)+'FD inverse'!$A$45*$C436/Setup!$B$17+INDEX('FD inverse'!$A$45:$BH$45,1,'FD mesh'!$B$15+1)*Setup!$B$22</f>
        <v>0</v>
      </c>
      <c r="AV436" s="0" t="n">
        <f aca="false">SUMPRODUCT('FD inverse'!$A$46:$BH$46,'FD mesh'!$B$84:$BI$84,$E435:$BL435)+'FD inverse'!$A$46*$C436/Setup!$B$17+INDEX('FD inverse'!$A$46:$BH$46,1,'FD mesh'!$B$15+1)*Setup!$B$22</f>
        <v>0</v>
      </c>
      <c r="AW436" s="0" t="n">
        <f aca="false">SUMPRODUCT('FD inverse'!$A$47:$BH$47,'FD mesh'!$B$84:$BI$84,$E435:$BL435)+'FD inverse'!$A$47*$C436/Setup!$B$17+INDEX('FD inverse'!$A$47:$BH$47,1,'FD mesh'!$B$15+1)*Setup!$B$22</f>
        <v>0</v>
      </c>
      <c r="AX436" s="0" t="n">
        <f aca="false">SUMPRODUCT('FD inverse'!$A$48:$BH$48,'FD mesh'!$B$84:$BI$84,$E435:$BL435)+'FD inverse'!$A$48*$C436/Setup!$B$17+INDEX('FD inverse'!$A$48:$BH$48,1,'FD mesh'!$B$15+1)*Setup!$B$22</f>
        <v>0</v>
      </c>
      <c r="AY436" s="0" t="n">
        <f aca="false">SUMPRODUCT('FD inverse'!$A$49:$BH$49,'FD mesh'!$B$84:$BI$84,$E435:$BL435)+'FD inverse'!$A$49*$C436/Setup!$B$17+INDEX('FD inverse'!$A$49:$BH$49,1,'FD mesh'!$B$15+1)*Setup!$B$22</f>
        <v>0</v>
      </c>
      <c r="AZ436" s="0" t="n">
        <f aca="false">SUMPRODUCT('FD inverse'!$A$50:$BH$50,'FD mesh'!$B$84:$BI$84,$E435:$BL435)+'FD inverse'!$A$50*$C436/Setup!$B$17+INDEX('FD inverse'!$A$50:$BH$50,1,'FD mesh'!$B$15+1)*Setup!$B$22</f>
        <v>0</v>
      </c>
      <c r="BA436" s="0" t="n">
        <f aca="false">SUMPRODUCT('FD inverse'!$A$51:$BH$51,'FD mesh'!$B$84:$BI$84,$E435:$BL435)+'FD inverse'!$A$51*$C436/Setup!$B$17+INDEX('FD inverse'!$A$51:$BH$51,1,'FD mesh'!$B$15+1)*Setup!$B$22</f>
        <v>0</v>
      </c>
      <c r="BB436" s="0" t="n">
        <f aca="false">SUMPRODUCT('FD inverse'!$A$52:$BH$52,'FD mesh'!$B$84:$BI$84,$E435:$BL435)+'FD inverse'!$A$52*$C436/Setup!$B$17+INDEX('FD inverse'!$A$52:$BH$52,1,'FD mesh'!$B$15+1)*Setup!$B$22</f>
        <v>0</v>
      </c>
      <c r="BC436" s="0" t="n">
        <f aca="false">SUMPRODUCT('FD inverse'!$A$53:$BH$53,'FD mesh'!$B$84:$BI$84,$E435:$BL435)+'FD inverse'!$A$53*$C436/Setup!$B$17+INDEX('FD inverse'!$A$53:$BH$53,1,'FD mesh'!$B$15+1)*Setup!$B$22</f>
        <v>0</v>
      </c>
      <c r="BD436" s="0" t="n">
        <f aca="false">SUMPRODUCT('FD inverse'!$A$54:$BH$54,'FD mesh'!$B$84:$BI$84,$E435:$BL435)+'FD inverse'!$A$54*$C436/Setup!$B$17+INDEX('FD inverse'!$A$54:$BH$54,1,'FD mesh'!$B$15+1)*Setup!$B$22</f>
        <v>0</v>
      </c>
      <c r="BE436" s="0" t="n">
        <f aca="false">SUMPRODUCT('FD inverse'!$A$55:$BH$55,'FD mesh'!$B$84:$BI$84,$E435:$BL435)+'FD inverse'!$A$55*$C436/Setup!$B$17+INDEX('FD inverse'!$A$55:$BH$55,1,'FD mesh'!$B$15+1)*Setup!$B$22</f>
        <v>0</v>
      </c>
      <c r="BF436" s="0" t="n">
        <f aca="false">SUMPRODUCT('FD inverse'!$A$56:$BH$56,'FD mesh'!$B$84:$BI$84,$E435:$BL435)+'FD inverse'!$A$56*$C436/Setup!$B$17+INDEX('FD inverse'!$A$56:$BH$56,1,'FD mesh'!$B$15+1)*Setup!$B$22</f>
        <v>0</v>
      </c>
      <c r="BG436" s="0" t="n">
        <f aca="false">SUMPRODUCT('FD inverse'!$A$57:$BH$57,'FD mesh'!$B$84:$BI$84,$E435:$BL435)+'FD inverse'!$A$57*$C436/Setup!$B$17+INDEX('FD inverse'!$A$57:$BH$57,1,'FD mesh'!$B$15+1)*Setup!$B$22</f>
        <v>0</v>
      </c>
      <c r="BH436" s="0" t="n">
        <f aca="false">SUMPRODUCT('FD inverse'!$A$58:$BH$58,'FD mesh'!$B$84:$BI$84,$E435:$BL435)+'FD inverse'!$A$58*$C436/Setup!$B$17+INDEX('FD inverse'!$A$58:$BH$58,1,'FD mesh'!$B$15+1)*Setup!$B$22</f>
        <v>0</v>
      </c>
      <c r="BI436" s="0" t="n">
        <f aca="false">SUMPRODUCT('FD inverse'!$A$59:$BH$59,'FD mesh'!$B$84:$BI$84,$E435:$BL435)+'FD inverse'!$A$59*$C436/Setup!$B$17+INDEX('FD inverse'!$A$59:$BH$59,1,'FD mesh'!$B$15+1)*Setup!$B$22</f>
        <v>0</v>
      </c>
      <c r="BJ436" s="0" t="n">
        <f aca="false">SUMPRODUCT('FD inverse'!$A$60:$BH$60,'FD mesh'!$B$84:$BI$84,$E435:$BL435)+'FD inverse'!$A$60*$C436/Setup!$B$17+INDEX('FD inverse'!$A$60:$BH$60,1,'FD mesh'!$B$15+1)*Setup!$B$22</f>
        <v>0</v>
      </c>
      <c r="BK436" s="0" t="n">
        <f aca="false">SUMPRODUCT('FD inverse'!$A$61:$BH$61,'FD mesh'!$B$84:$BI$84,$E435:$BL435)+'FD inverse'!$A$61*$C436/Setup!$B$17+INDEX('FD inverse'!$A$61:$BH$61,1,'FD mesh'!$B$15+1)*Setup!$B$22</f>
        <v>0</v>
      </c>
      <c r="BL436" s="0" t="n">
        <f aca="false">SUMPRODUCT('FD inverse'!$A$62:$BH$62,'FD mesh'!$B$84:$BI$84,$E435:$BL435)+'FD inverse'!$A$62*$C436/Setup!$B$17+INDEX('FD inverse'!$A$62:$BH$62,1,'FD mesh'!$B$15+1)*Setup!$B$22</f>
        <v>0</v>
      </c>
    </row>
    <row r="437" customFormat="false" ht="15" hidden="false" customHeight="false" outlineLevel="0" collapsed="false">
      <c r="A437" s="0" t="n">
        <v>432</v>
      </c>
      <c r="B437" s="0" t="n">
        <f aca="false">A437*Setup!$B$11/3600</f>
        <v>36</v>
      </c>
      <c r="C437" s="0" t="n">
        <f aca="false">Setup!$B$7+Setup!$B$8*COS(2*PI()*(B437-Setup!$B$9)/24)</f>
        <v>26</v>
      </c>
      <c r="D437" s="0" t="n">
        <f aca="false">(C437-E437)/Setup!$B$17</f>
        <v>14.2027300543612</v>
      </c>
      <c r="E437" s="0" t="n">
        <f aca="false">SUMPRODUCT('FD inverse'!$A$3:$BH$3,'FD mesh'!$B$84:$BI$84,$E436:$BL436)+'FD inverse'!$A$3*$C437/Setup!$B$17+INDEX('FD inverse'!$A$3:$BH$3,1,'FD mesh'!$B$15+1)*Setup!$B$22</f>
        <v>24.1536450929331</v>
      </c>
      <c r="F437" s="0" t="n">
        <f aca="false">SUMPRODUCT('FD inverse'!$A$4:$BH$4,'FD mesh'!$B$84:$BI$84,$E436:$BL436)+'FD inverse'!$A$4*$C437/Setup!$B$17+INDEX('FD inverse'!$A$4:$BH$4,1,'FD mesh'!$B$15+1)*Setup!$B$22</f>
        <v>23.7423726781289</v>
      </c>
      <c r="G437" s="0" t="n">
        <f aca="false">SUMPRODUCT('FD inverse'!$A$5:$BH$5,'FD mesh'!$B$84:$BI$84,$E436:$BL436)+'FD inverse'!$A$5*$C437/Setup!$B$17+INDEX('FD inverse'!$A$5:$BH$5,1,'FD mesh'!$B$15+1)*Setup!$B$22</f>
        <v>23.3515961486164</v>
      </c>
      <c r="H437" s="0" t="n">
        <f aca="false">SUMPRODUCT('FD inverse'!$A$6:$BH$6,'FD mesh'!$B$84:$BI$84,$E436:$BL436)+'FD inverse'!$A$6*$C437/Setup!$B$17+INDEX('FD inverse'!$A$6:$BH$6,1,'FD mesh'!$B$15+1)*Setup!$B$22</f>
        <v>22.0689706927858</v>
      </c>
      <c r="I437" s="0" t="n">
        <f aca="false">SUMPRODUCT('FD inverse'!$A$7:$BH$7,'FD mesh'!$B$84:$BI$84,$E436:$BL436)+'FD inverse'!$A$7*$C437/Setup!$B$17+INDEX('FD inverse'!$A$7:$BH$7,1,'FD mesh'!$B$15+1)*Setup!$B$22</f>
        <v>21.9622168680102</v>
      </c>
      <c r="J437" s="0" t="n">
        <f aca="false">SUMPRODUCT('FD inverse'!$A$8:$BH$8,'FD mesh'!$B$84:$BI$84,$E436:$BL436)+'FD inverse'!$A$8*$C437/Setup!$B$17+INDEX('FD inverse'!$A$8:$BH$8,1,'FD mesh'!$B$15+1)*Setup!$B$22</f>
        <v>21.8680207812066</v>
      </c>
      <c r="K437" s="0" t="n">
        <f aca="false">SUMPRODUCT('FD inverse'!$A$9:$BH$9,'FD mesh'!$B$84:$BI$84,$E436:$BL436)+'FD inverse'!$A$9*$C437/Setup!$B$17+INDEX('FD inverse'!$A$9:$BH$9,1,'FD mesh'!$B$15+1)*Setup!$B$22</f>
        <v>21.7855090231548</v>
      </c>
      <c r="L437" s="0" t="n">
        <f aca="false">SUMPRODUCT('FD inverse'!$A$10:$BH$10,'FD mesh'!$B$84:$BI$84,$E436:$BL436)+'FD inverse'!$A$10*$C437/Setup!$B$17+INDEX('FD inverse'!$A$10:$BH$10,1,'FD mesh'!$B$15+1)*Setup!$B$22</f>
        <v>21.7138910137482</v>
      </c>
      <c r="M437" s="0" t="n">
        <f aca="false">SUMPRODUCT('FD inverse'!$A$11:$BH$11,'FD mesh'!$B$84:$BI$84,$E436:$BL436)+'FD inverse'!$A$11*$C437/Setup!$B$17+INDEX('FD inverse'!$A$11:$BH$11,1,'FD mesh'!$B$15+1)*Setup!$B$22</f>
        <v>21.6524658837673</v>
      </c>
      <c r="N437" s="0" t="n">
        <f aca="false">SUMPRODUCT('FD inverse'!$A$12:$BH$12,'FD mesh'!$B$84:$BI$84,$E436:$BL436)+'FD inverse'!$A$12*$C437/Setup!$B$17+INDEX('FD inverse'!$A$12:$BH$12,1,'FD mesh'!$B$15+1)*Setup!$B$22</f>
        <v>21.6006281117051</v>
      </c>
      <c r="O437" s="0" t="n">
        <f aca="false">SUMPRODUCT('FD inverse'!$A$13:$BH$13,'FD mesh'!$B$84:$BI$84,$E436:$BL436)+'FD inverse'!$A$13*$C437/Setup!$B$17+INDEX('FD inverse'!$A$13:$BH$13,1,'FD mesh'!$B$15+1)*Setup!$B$22</f>
        <v>21.5578720429925</v>
      </c>
      <c r="P437" s="0" t="n">
        <f aca="false">SUMPRODUCT('FD inverse'!$A$14:$BH$14,'FD mesh'!$B$84:$BI$84,$E436:$BL436)+'FD inverse'!$A$14*$C437/Setup!$B$17+INDEX('FD inverse'!$A$14:$BH$14,1,'FD mesh'!$B$15+1)*Setup!$B$22</f>
        <v>21.5237954012702</v>
      </c>
      <c r="Q437" s="0" t="n">
        <f aca="false">SUMPRODUCT('FD inverse'!$A$15:$BH$15,'FD mesh'!$B$84:$BI$84,$E436:$BL436)+'FD inverse'!$A$15*$C437/Setup!$B$17+INDEX('FD inverse'!$A$15:$BH$15,1,'FD mesh'!$B$15+1)*Setup!$B$22</f>
        <v>21.4981018829121</v>
      </c>
      <c r="R437" s="0" t="n">
        <f aca="false">SUMPRODUCT('FD inverse'!$A$16:$BH$16,'FD mesh'!$B$84:$BI$84,$E436:$BL436)+'FD inverse'!$A$16*$C437/Setup!$B$17+INDEX('FD inverse'!$A$16:$BH$16,1,'FD mesh'!$B$15+1)*Setup!$B$22</f>
        <v>21.480602906987</v>
      </c>
      <c r="S437" s="0" t="n">
        <f aca="false">SUMPRODUCT('FD inverse'!$A$17:$BH$17,'FD mesh'!$B$84:$BI$84,$E436:$BL436)+'FD inverse'!$A$17*$C437/Setup!$B$17+INDEX('FD inverse'!$A$17:$BH$17,1,'FD mesh'!$B$15+1)*Setup!$B$22</f>
        <v>21.0486533318762</v>
      </c>
      <c r="T437" s="0" t="n">
        <f aca="false">SUMPRODUCT('FD inverse'!$A$18:$BH$18,'FD mesh'!$B$84:$BI$84,$E436:$BL436)+'FD inverse'!$A$18*$C437/Setup!$B$17+INDEX('FD inverse'!$A$18:$BH$18,1,'FD mesh'!$B$15+1)*Setup!$B$22</f>
        <v>20.6203549795175</v>
      </c>
      <c r="U437" s="0" t="n">
        <f aca="false">SUMPRODUCT('FD inverse'!$A$19:$BH$19,'FD mesh'!$B$84:$BI$84,$E436:$BL436)+'FD inverse'!$A$19*$C437/Setup!$B$17+INDEX('FD inverse'!$A$19:$BH$19,1,'FD mesh'!$B$15+1)*Setup!$B$22</f>
        <v>20.1953370244491</v>
      </c>
      <c r="V437" s="0" t="n">
        <f aca="false">SUMPRODUCT('FD inverse'!$A$20:$BH$20,'FD mesh'!$B$84:$BI$84,$E436:$BL436)+'FD inverse'!$A$20*$C437/Setup!$B$17+INDEX('FD inverse'!$A$20:$BH$20,1,'FD mesh'!$B$15+1)*Setup!$B$22</f>
        <v>19.7732527723458</v>
      </c>
      <c r="W437" s="0" t="n">
        <f aca="false">SUMPRODUCT('FD inverse'!$A$21:$BH$21,'FD mesh'!$B$84:$BI$84,$E436:$BL436)+'FD inverse'!$A$21*$C437/Setup!$B$17+INDEX('FD inverse'!$A$21:$BH$21,1,'FD mesh'!$B$15+1)*Setup!$B$22</f>
        <v>19.3537780704574</v>
      </c>
      <c r="X437" s="0" t="n">
        <f aca="false">SUMPRODUCT('FD inverse'!$A$22:$BH$22,'FD mesh'!$B$84:$BI$84,$E436:$BL436)+'FD inverse'!$A$22*$C437/Setup!$B$17+INDEX('FD inverse'!$A$22:$BH$22,1,'FD mesh'!$B$15+1)*Setup!$B$22</f>
        <v>18.9366096585592</v>
      </c>
      <c r="Y437" s="0" t="n">
        <f aca="false">SUMPRODUCT('FD inverse'!$A$23:$BH$23,'FD mesh'!$B$84:$BI$84,$E436:$BL436)+'FD inverse'!$A$23*$C437/Setup!$B$17+INDEX('FD inverse'!$A$23:$BH$23,1,'FD mesh'!$B$15+1)*Setup!$B$22</f>
        <v>18.5214634692928</v>
      </c>
      <c r="Z437" s="0" t="n">
        <f aca="false">SUMPRODUCT('FD inverse'!$A$24:$BH$24,'FD mesh'!$B$84:$BI$84,$E436:$BL436)+'FD inverse'!$A$24*$C437/Setup!$B$17+INDEX('FD inverse'!$A$24:$BH$24,1,'FD mesh'!$B$15+1)*Setup!$B$22</f>
        <v>18.1080728858285</v>
      </c>
      <c r="AA437" s="0" t="n">
        <f aca="false">SUMPRODUCT('FD inverse'!$A$25:$BH$25,'FD mesh'!$B$84:$BI$84,$E436:$BL436)+'FD inverse'!$A$25*$C437/Setup!$B$17+INDEX('FD inverse'!$A$25:$BH$25,1,'FD mesh'!$B$15+1)*Setup!$B$22</f>
        <v>17.6961869639086</v>
      </c>
      <c r="AB437" s="0" t="n">
        <f aca="false">SUMPRODUCT('FD inverse'!$A$26:$BH$26,'FD mesh'!$B$84:$BI$84,$E436:$BL436)+'FD inverse'!$A$26*$C437/Setup!$B$17+INDEX('FD inverse'!$A$26:$BH$26,1,'FD mesh'!$B$15+1)*Setup!$B$22</f>
        <v>17.2855686245442</v>
      </c>
      <c r="AC437" s="0" t="n">
        <f aca="false">SUMPRODUCT('FD inverse'!$A$27:$BH$27,'FD mesh'!$B$84:$BI$84,$E436:$BL436)+'FD inverse'!$A$27*$C437/Setup!$B$17+INDEX('FD inverse'!$A$27:$BH$27,1,'FD mesh'!$B$15+1)*Setup!$B$22</f>
        <v>16.875992822926</v>
      </c>
      <c r="AD437" s="0" t="n">
        <f aca="false">SUMPRODUCT('FD inverse'!$A$28:$BH$28,'FD mesh'!$B$84:$BI$84,$E436:$BL436)+'FD inverse'!$A$28*$C437/Setup!$B$17+INDEX('FD inverse'!$A$28:$BH$28,1,'FD mesh'!$B$15+1)*Setup!$B$22</f>
        <v>16.4672446984815</v>
      </c>
      <c r="AE437" s="0" t="n">
        <f aca="false">SUMPRODUCT('FD inverse'!$A$29:$BH$29,'FD mesh'!$B$84:$BI$84,$E436:$BL436)+'FD inverse'!$A$29*$C437/Setup!$B$17+INDEX('FD inverse'!$A$29:$BH$29,1,'FD mesh'!$B$15+1)*Setup!$B$22</f>
        <v>16.0591177104686</v>
      </c>
      <c r="AF437" s="0" t="n">
        <f aca="false">SUMPRODUCT('FD inverse'!$A$30:$BH$30,'FD mesh'!$B$84:$BI$84,$E436:$BL436)+'FD inverse'!$A$30*$C437/Setup!$B$17+INDEX('FD inverse'!$A$30:$BH$30,1,'FD mesh'!$B$15+1)*Setup!$B$22</f>
        <v>15.6514117630307</v>
      </c>
      <c r="AG437" s="0" t="n">
        <f aca="false">SUMPRODUCT('FD inverse'!$A$31:$BH$31,'FD mesh'!$B$84:$BI$84,$E436:$BL436)+'FD inverse'!$A$31*$C437/Setup!$B$17+INDEX('FD inverse'!$A$31:$BH$31,1,'FD mesh'!$B$15+1)*Setup!$B$22</f>
        <v>15.2439313232655</v>
      </c>
      <c r="AH437" s="0" t="n">
        <f aca="false">SUMPRODUCT('FD inverse'!$A$32:$BH$32,'FD mesh'!$B$84:$BI$84,$E436:$BL436)+'FD inverse'!$A$32*$C437/Setup!$B$17+INDEX('FD inverse'!$A$32:$BH$32,1,'FD mesh'!$B$15+1)*Setup!$B$22</f>
        <v>15.2267852996291</v>
      </c>
      <c r="AI437" s="0" t="n">
        <f aca="false">SUMPRODUCT('FD inverse'!$A$33:$BH$33,'FD mesh'!$B$84:$BI$84,$E436:$BL436)+'FD inverse'!$A$33*$C437/Setup!$B$17+INDEX('FD inverse'!$A$33:$BH$33,1,'FD mesh'!$B$15+1)*Setup!$B$22</f>
        <v>15.2096826594919</v>
      </c>
      <c r="AJ437" s="0" t="n">
        <f aca="false">SUMPRODUCT('FD inverse'!$A$34:$BH$34,'FD mesh'!$B$84:$BI$84,$E436:$BL436)+'FD inverse'!$A$34*$C437/Setup!$B$17+INDEX('FD inverse'!$A$34:$BH$34,1,'FD mesh'!$B$15+1)*Setup!$B$22</f>
        <v>15.1926127301041</v>
      </c>
      <c r="AK437" s="0" t="n">
        <f aca="false">SUMPRODUCT('FD inverse'!$A$35:$BH$35,'FD mesh'!$B$84:$BI$84,$E436:$BL436)+'FD inverse'!$A$35*$C437/Setup!$B$17+INDEX('FD inverse'!$A$35:$BH$35,1,'FD mesh'!$B$15+1)*Setup!$B$22</f>
        <v>15.1755667322393</v>
      </c>
      <c r="AL437" s="0" t="n">
        <f aca="false">SUMPRODUCT('FD inverse'!$A$36:$BH$36,'FD mesh'!$B$84:$BI$84,$E436:$BL436)+'FD inverse'!$A$36*$C437/Setup!$B$17+INDEX('FD inverse'!$A$36:$BH$36,1,'FD mesh'!$B$15+1)*Setup!$B$22</f>
        <v>15.1585375747587</v>
      </c>
      <c r="AM437" s="0" t="n">
        <f aca="false">SUMPRODUCT('FD inverse'!$A$37:$BH$37,'FD mesh'!$B$84:$BI$84,$E436:$BL436)+'FD inverse'!$A$37*$C437/Setup!$B$17+INDEX('FD inverse'!$A$37:$BH$37,1,'FD mesh'!$B$15+1)*Setup!$B$22</f>
        <v>15.141519661137</v>
      </c>
      <c r="AN437" s="0" t="n">
        <f aca="false">SUMPRODUCT('FD inverse'!$A$38:$BH$38,'FD mesh'!$B$84:$BI$84,$E436:$BL436)+'FD inverse'!$A$38*$C437/Setup!$B$17+INDEX('FD inverse'!$A$38:$BH$38,1,'FD mesh'!$B$15+1)*Setup!$B$22</f>
        <v>15.1245087076073</v>
      </c>
      <c r="AO437" s="0" t="n">
        <f aca="false">SUMPRODUCT('FD inverse'!$A$39:$BH$39,'FD mesh'!$B$84:$BI$84,$E436:$BL436)+'FD inverse'!$A$39*$C437/Setup!$B$17+INDEX('FD inverse'!$A$39:$BH$39,1,'FD mesh'!$B$15+1)*Setup!$B$22</f>
        <v>15.1075015723714</v>
      </c>
      <c r="AP437" s="0" t="n">
        <f aca="false">SUMPRODUCT('FD inverse'!$A$40:$BH$40,'FD mesh'!$B$84:$BI$84,$E436:$BL436)+'FD inverse'!$A$40*$C437/Setup!$B$17+INDEX('FD inverse'!$A$40:$BH$40,1,'FD mesh'!$B$15+1)*Setup!$B$22</f>
        <v>15.0904960951326</v>
      </c>
      <c r="AQ437" s="0" t="n">
        <f aca="false">SUMPRODUCT('FD inverse'!$A$41:$BH$41,'FD mesh'!$B$84:$BI$84,$E436:$BL436)+'FD inverse'!$A$41*$C437/Setup!$B$17+INDEX('FD inverse'!$A$41:$BH$41,1,'FD mesh'!$B$15+1)*Setup!$B$22</f>
        <v>15.0734909460424</v>
      </c>
      <c r="AR437" s="0" t="n">
        <f aca="false">SUMPRODUCT('FD inverse'!$A$42:$BH$42,'FD mesh'!$B$84:$BI$84,$E436:$BL436)+'FD inverse'!$A$42*$C437/Setup!$B$17+INDEX('FD inverse'!$A$42:$BH$42,1,'FD mesh'!$B$15+1)*Setup!$B$22</f>
        <v>15.0564854830159</v>
      </c>
      <c r="AS437" s="0" t="n">
        <f aca="false">SUMPRODUCT('FD inverse'!$A$43:$BH$43,'FD mesh'!$B$84:$BI$84,$E436:$BL436)+'FD inverse'!$A$43*$C437/Setup!$B$17+INDEX('FD inverse'!$A$43:$BH$43,1,'FD mesh'!$B$15+1)*Setup!$B$22</f>
        <v>0</v>
      </c>
      <c r="AT437" s="0" t="n">
        <f aca="false">SUMPRODUCT('FD inverse'!$A$44:$BH$44,'FD mesh'!$B$84:$BI$84,$E436:$BL436)+'FD inverse'!$A$44*$C437/Setup!$B$17+INDEX('FD inverse'!$A$44:$BH$44,1,'FD mesh'!$B$15+1)*Setup!$B$22</f>
        <v>0</v>
      </c>
      <c r="AU437" s="0" t="n">
        <f aca="false">SUMPRODUCT('FD inverse'!$A$45:$BH$45,'FD mesh'!$B$84:$BI$84,$E436:$BL436)+'FD inverse'!$A$45*$C437/Setup!$B$17+INDEX('FD inverse'!$A$45:$BH$45,1,'FD mesh'!$B$15+1)*Setup!$B$22</f>
        <v>0</v>
      </c>
      <c r="AV437" s="0" t="n">
        <f aca="false">SUMPRODUCT('FD inverse'!$A$46:$BH$46,'FD mesh'!$B$84:$BI$84,$E436:$BL436)+'FD inverse'!$A$46*$C437/Setup!$B$17+INDEX('FD inverse'!$A$46:$BH$46,1,'FD mesh'!$B$15+1)*Setup!$B$22</f>
        <v>0</v>
      </c>
      <c r="AW437" s="0" t="n">
        <f aca="false">SUMPRODUCT('FD inverse'!$A$47:$BH$47,'FD mesh'!$B$84:$BI$84,$E436:$BL436)+'FD inverse'!$A$47*$C437/Setup!$B$17+INDEX('FD inverse'!$A$47:$BH$47,1,'FD mesh'!$B$15+1)*Setup!$B$22</f>
        <v>0</v>
      </c>
      <c r="AX437" s="0" t="n">
        <f aca="false">SUMPRODUCT('FD inverse'!$A$48:$BH$48,'FD mesh'!$B$84:$BI$84,$E436:$BL436)+'FD inverse'!$A$48*$C437/Setup!$B$17+INDEX('FD inverse'!$A$48:$BH$48,1,'FD mesh'!$B$15+1)*Setup!$B$22</f>
        <v>0</v>
      </c>
      <c r="AY437" s="0" t="n">
        <f aca="false">SUMPRODUCT('FD inverse'!$A$49:$BH$49,'FD mesh'!$B$84:$BI$84,$E436:$BL436)+'FD inverse'!$A$49*$C437/Setup!$B$17+INDEX('FD inverse'!$A$49:$BH$49,1,'FD mesh'!$B$15+1)*Setup!$B$22</f>
        <v>0</v>
      </c>
      <c r="AZ437" s="0" t="n">
        <f aca="false">SUMPRODUCT('FD inverse'!$A$50:$BH$50,'FD mesh'!$B$84:$BI$84,$E436:$BL436)+'FD inverse'!$A$50*$C437/Setup!$B$17+INDEX('FD inverse'!$A$50:$BH$50,1,'FD mesh'!$B$15+1)*Setup!$B$22</f>
        <v>0</v>
      </c>
      <c r="BA437" s="0" t="n">
        <f aca="false">SUMPRODUCT('FD inverse'!$A$51:$BH$51,'FD mesh'!$B$84:$BI$84,$E436:$BL436)+'FD inverse'!$A$51*$C437/Setup!$B$17+INDEX('FD inverse'!$A$51:$BH$51,1,'FD mesh'!$B$15+1)*Setup!$B$22</f>
        <v>0</v>
      </c>
      <c r="BB437" s="0" t="n">
        <f aca="false">SUMPRODUCT('FD inverse'!$A$52:$BH$52,'FD mesh'!$B$84:$BI$84,$E436:$BL436)+'FD inverse'!$A$52*$C437/Setup!$B$17+INDEX('FD inverse'!$A$52:$BH$52,1,'FD mesh'!$B$15+1)*Setup!$B$22</f>
        <v>0</v>
      </c>
      <c r="BC437" s="0" t="n">
        <f aca="false">SUMPRODUCT('FD inverse'!$A$53:$BH$53,'FD mesh'!$B$84:$BI$84,$E436:$BL436)+'FD inverse'!$A$53*$C437/Setup!$B$17+INDEX('FD inverse'!$A$53:$BH$53,1,'FD mesh'!$B$15+1)*Setup!$B$22</f>
        <v>0</v>
      </c>
      <c r="BD437" s="0" t="n">
        <f aca="false">SUMPRODUCT('FD inverse'!$A$54:$BH$54,'FD mesh'!$B$84:$BI$84,$E436:$BL436)+'FD inverse'!$A$54*$C437/Setup!$B$17+INDEX('FD inverse'!$A$54:$BH$54,1,'FD mesh'!$B$15+1)*Setup!$B$22</f>
        <v>0</v>
      </c>
      <c r="BE437" s="0" t="n">
        <f aca="false">SUMPRODUCT('FD inverse'!$A$55:$BH$55,'FD mesh'!$B$84:$BI$84,$E436:$BL436)+'FD inverse'!$A$55*$C437/Setup!$B$17+INDEX('FD inverse'!$A$55:$BH$55,1,'FD mesh'!$B$15+1)*Setup!$B$22</f>
        <v>0</v>
      </c>
      <c r="BF437" s="0" t="n">
        <f aca="false">SUMPRODUCT('FD inverse'!$A$56:$BH$56,'FD mesh'!$B$84:$BI$84,$E436:$BL436)+'FD inverse'!$A$56*$C437/Setup!$B$17+INDEX('FD inverse'!$A$56:$BH$56,1,'FD mesh'!$B$15+1)*Setup!$B$22</f>
        <v>0</v>
      </c>
      <c r="BG437" s="0" t="n">
        <f aca="false">SUMPRODUCT('FD inverse'!$A$57:$BH$57,'FD mesh'!$B$84:$BI$84,$E436:$BL436)+'FD inverse'!$A$57*$C437/Setup!$B$17+INDEX('FD inverse'!$A$57:$BH$57,1,'FD mesh'!$B$15+1)*Setup!$B$22</f>
        <v>0</v>
      </c>
      <c r="BH437" s="0" t="n">
        <f aca="false">SUMPRODUCT('FD inverse'!$A$58:$BH$58,'FD mesh'!$B$84:$BI$84,$E436:$BL436)+'FD inverse'!$A$58*$C437/Setup!$B$17+INDEX('FD inverse'!$A$58:$BH$58,1,'FD mesh'!$B$15+1)*Setup!$B$22</f>
        <v>0</v>
      </c>
      <c r="BI437" s="0" t="n">
        <f aca="false">SUMPRODUCT('FD inverse'!$A$59:$BH$59,'FD mesh'!$B$84:$BI$84,$E436:$BL436)+'FD inverse'!$A$59*$C437/Setup!$B$17+INDEX('FD inverse'!$A$59:$BH$59,1,'FD mesh'!$B$15+1)*Setup!$B$22</f>
        <v>0</v>
      </c>
      <c r="BJ437" s="0" t="n">
        <f aca="false">SUMPRODUCT('FD inverse'!$A$60:$BH$60,'FD mesh'!$B$84:$BI$84,$E436:$BL436)+'FD inverse'!$A$60*$C437/Setup!$B$17+INDEX('FD inverse'!$A$60:$BH$60,1,'FD mesh'!$B$15+1)*Setup!$B$22</f>
        <v>0</v>
      </c>
      <c r="BK437" s="0" t="n">
        <f aca="false">SUMPRODUCT('FD inverse'!$A$61:$BH$61,'FD mesh'!$B$84:$BI$84,$E436:$BL436)+'FD inverse'!$A$61*$C437/Setup!$B$17+INDEX('FD inverse'!$A$61:$BH$61,1,'FD mesh'!$B$15+1)*Setup!$B$22</f>
        <v>0</v>
      </c>
      <c r="BL437" s="0" t="n">
        <f aca="false">SUMPRODUCT('FD inverse'!$A$62:$BH$62,'FD mesh'!$B$84:$BI$84,$E436:$BL436)+'FD inverse'!$A$62*$C437/Setup!$B$17+INDEX('FD inverse'!$A$62:$BH$62,1,'FD mesh'!$B$15+1)*Setup!$B$22</f>
        <v>0</v>
      </c>
    </row>
    <row r="438" customFormat="false" ht="15" hidden="false" customHeight="false" outlineLevel="0" collapsed="false">
      <c r="A438" s="0" t="n">
        <v>433</v>
      </c>
      <c r="B438" s="0" t="n">
        <f aca="false">A438*Setup!$B$11/3600</f>
        <v>36.0833333333333</v>
      </c>
      <c r="C438" s="0" t="n">
        <f aca="false">Setup!$B$7+Setup!$B$8*COS(2*PI()*(B438-Setup!$B$9)/24)</f>
        <v>26.0750930326421</v>
      </c>
      <c r="D438" s="0" t="n">
        <f aca="false">(C438-E438)/Setup!$B$17</f>
        <v>14.3784351706921</v>
      </c>
      <c r="E438" s="0" t="n">
        <f aca="false">SUMPRODUCT('FD inverse'!$A$3:$BH$3,'FD mesh'!$B$84:$BI$84,$E437:$BL437)+'FD inverse'!$A$3*$C438/Setup!$B$17+INDEX('FD inverse'!$A$3:$BH$3,1,'FD mesh'!$B$15+1)*Setup!$B$22</f>
        <v>24.2058964604521</v>
      </c>
      <c r="F438" s="0" t="n">
        <f aca="false">SUMPRODUCT('FD inverse'!$A$4:$BH$4,'FD mesh'!$B$84:$BI$84,$E437:$BL437)+'FD inverse'!$A$4*$C438/Setup!$B$17+INDEX('FD inverse'!$A$4:$BH$4,1,'FD mesh'!$B$15+1)*Setup!$B$22</f>
        <v>23.7893061147418</v>
      </c>
      <c r="G438" s="0" t="n">
        <f aca="false">SUMPRODUCT('FD inverse'!$A$5:$BH$5,'FD mesh'!$B$84:$BI$84,$E437:$BL437)+'FD inverse'!$A$5*$C438/Setup!$B$17+INDEX('FD inverse'!$A$5:$BH$5,1,'FD mesh'!$B$15+1)*Setup!$B$22</f>
        <v>23.3930861842281</v>
      </c>
      <c r="H438" s="0" t="n">
        <f aca="false">SUMPRODUCT('FD inverse'!$A$6:$BH$6,'FD mesh'!$B$84:$BI$84,$E437:$BL437)+'FD inverse'!$A$6*$C438/Setup!$B$17+INDEX('FD inverse'!$A$6:$BH$6,1,'FD mesh'!$B$15+1)*Setup!$B$22</f>
        <v>22.092040368669</v>
      </c>
      <c r="I438" s="0" t="n">
        <f aca="false">SUMPRODUCT('FD inverse'!$A$7:$BH$7,'FD mesh'!$B$84:$BI$84,$E437:$BL437)+'FD inverse'!$A$7*$C438/Setup!$B$17+INDEX('FD inverse'!$A$7:$BH$7,1,'FD mesh'!$B$15+1)*Setup!$B$22</f>
        <v>21.9837087849567</v>
      </c>
      <c r="J438" s="0" t="n">
        <f aca="false">SUMPRODUCT('FD inverse'!$A$8:$BH$8,'FD mesh'!$B$84:$BI$84,$E437:$BL437)+'FD inverse'!$A$8*$C438/Setup!$B$17+INDEX('FD inverse'!$A$8:$BH$8,1,'FD mesh'!$B$15+1)*Setup!$B$22</f>
        <v>21.888056798263</v>
      </c>
      <c r="K438" s="0" t="n">
        <f aca="false">SUMPRODUCT('FD inverse'!$A$9:$BH$9,'FD mesh'!$B$84:$BI$84,$E437:$BL437)+'FD inverse'!$A$9*$C438/Setup!$B$17+INDEX('FD inverse'!$A$9:$BH$9,1,'FD mesh'!$B$15+1)*Setup!$B$22</f>
        <v>21.8042254705996</v>
      </c>
      <c r="L438" s="0" t="n">
        <f aca="false">SUMPRODUCT('FD inverse'!$A$10:$BH$10,'FD mesh'!$B$84:$BI$84,$E437:$BL437)+'FD inverse'!$A$10*$C438/Setup!$B$17+INDEX('FD inverse'!$A$10:$BH$10,1,'FD mesh'!$B$15+1)*Setup!$B$22</f>
        <v>21.7314362948209</v>
      </c>
      <c r="M438" s="0" t="n">
        <f aca="false">SUMPRODUCT('FD inverse'!$A$11:$BH$11,'FD mesh'!$B$84:$BI$84,$E437:$BL437)+'FD inverse'!$A$11*$C438/Setup!$B$17+INDEX('FD inverse'!$A$11:$BH$11,1,'FD mesh'!$B$15+1)*Setup!$B$22</f>
        <v>21.6689983173153</v>
      </c>
      <c r="N438" s="0" t="n">
        <f aca="false">SUMPRODUCT('FD inverse'!$A$12:$BH$12,'FD mesh'!$B$84:$BI$84,$E437:$BL437)+'FD inverse'!$A$12*$C438/Setup!$B$17+INDEX('FD inverse'!$A$12:$BH$12,1,'FD mesh'!$B$15+1)*Setup!$B$22</f>
        <v>21.6163139879206</v>
      </c>
      <c r="O438" s="0" t="n">
        <f aca="false">SUMPRODUCT('FD inverse'!$A$13:$BH$13,'FD mesh'!$B$84:$BI$84,$E437:$BL437)+'FD inverse'!$A$13*$C438/Setup!$B$17+INDEX('FD inverse'!$A$13:$BH$13,1,'FD mesh'!$B$15+1)*Setup!$B$22</f>
        <v>21.5728838627829</v>
      </c>
      <c r="P438" s="0" t="n">
        <f aca="false">SUMPRODUCT('FD inverse'!$A$14:$BH$14,'FD mesh'!$B$84:$BI$84,$E437:$BL437)+'FD inverse'!$A$14*$C438/Setup!$B$17+INDEX('FD inverse'!$A$14:$BH$14,1,'FD mesh'!$B$15+1)*Setup!$B$22</f>
        <v>21.538310268495</v>
      </c>
      <c r="Q438" s="0" t="n">
        <f aca="false">SUMPRODUCT('FD inverse'!$A$15:$BH$15,'FD mesh'!$B$84:$BI$84,$E437:$BL437)+'FD inverse'!$A$15*$C438/Setup!$B$17+INDEX('FD inverse'!$A$15:$BH$15,1,'FD mesh'!$B$15+1)*Setup!$B$22</f>
        <v>21.5123000177025</v>
      </c>
      <c r="R438" s="0" t="n">
        <f aca="false">SUMPRODUCT('FD inverse'!$A$16:$BH$16,'FD mesh'!$B$84:$BI$84,$E437:$BL437)+'FD inverse'!$A$16*$C438/Setup!$B$17+INDEX('FD inverse'!$A$16:$BH$16,1,'FD mesh'!$B$15+1)*Setup!$B$22</f>
        <v>21.4946662476124</v>
      </c>
      <c r="S438" s="0" t="n">
        <f aca="false">SUMPRODUCT('FD inverse'!$A$17:$BH$17,'FD mesh'!$B$84:$BI$84,$E437:$BL437)+'FD inverse'!$A$17*$C438/Setup!$B$17+INDEX('FD inverse'!$A$17:$BH$17,1,'FD mesh'!$B$15+1)*Setup!$B$22</f>
        <v>21.0613532822092</v>
      </c>
      <c r="T438" s="0" t="n">
        <f aca="false">SUMPRODUCT('FD inverse'!$A$18:$BH$18,'FD mesh'!$B$84:$BI$84,$E437:$BL437)+'FD inverse'!$A$18*$C438/Setup!$B$17+INDEX('FD inverse'!$A$18:$BH$18,1,'FD mesh'!$B$15+1)*Setup!$B$22</f>
        <v>20.6317777307612</v>
      </c>
      <c r="U438" s="0" t="n">
        <f aca="false">SUMPRODUCT('FD inverse'!$A$19:$BH$19,'FD mesh'!$B$84:$BI$84,$E437:$BL437)+'FD inverse'!$A$19*$C438/Setup!$B$17+INDEX('FD inverse'!$A$19:$BH$19,1,'FD mesh'!$B$15+1)*Setup!$B$22</f>
        <v>20.2055637318221</v>
      </c>
      <c r="V438" s="0" t="n">
        <f aca="false">SUMPRODUCT('FD inverse'!$A$20:$BH$20,'FD mesh'!$B$84:$BI$84,$E437:$BL437)+'FD inverse'!$A$20*$C438/Setup!$B$17+INDEX('FD inverse'!$A$20:$BH$20,1,'FD mesh'!$B$15+1)*Setup!$B$22</f>
        <v>19.7823593067669</v>
      </c>
      <c r="W438" s="0" t="n">
        <f aca="false">SUMPRODUCT('FD inverse'!$A$21:$BH$21,'FD mesh'!$B$84:$BI$84,$E437:$BL437)+'FD inverse'!$A$21*$C438/Setup!$B$17+INDEX('FD inverse'!$A$21:$BH$21,1,'FD mesh'!$B$15+1)*Setup!$B$22</f>
        <v>19.3618348046986</v>
      </c>
      <c r="X438" s="0" t="n">
        <f aca="false">SUMPRODUCT('FD inverse'!$A$22:$BH$22,'FD mesh'!$B$84:$BI$84,$E437:$BL437)+'FD inverse'!$A$22*$C438/Setup!$B$17+INDEX('FD inverse'!$A$22:$BH$22,1,'FD mesh'!$B$15+1)*Setup!$B$22</f>
        <v>18.9436812844212</v>
      </c>
      <c r="Y438" s="0" t="n">
        <f aca="false">SUMPRODUCT('FD inverse'!$A$23:$BH$23,'FD mesh'!$B$84:$BI$84,$E437:$BL437)+'FD inverse'!$A$23*$C438/Setup!$B$17+INDEX('FD inverse'!$A$23:$BH$23,1,'FD mesh'!$B$15+1)*Setup!$B$22</f>
        <v>18.5276088426118</v>
      </c>
      <c r="Z438" s="0" t="n">
        <f aca="false">SUMPRODUCT('FD inverse'!$A$24:$BH$24,'FD mesh'!$B$84:$BI$84,$E437:$BL437)+'FD inverse'!$A$24*$C438/Setup!$B$17+INDEX('FD inverse'!$A$24:$BH$24,1,'FD mesh'!$B$15+1)*Setup!$B$22</f>
        <v>18.1133448963792</v>
      </c>
      <c r="AA438" s="0" t="n">
        <f aca="false">SUMPRODUCT('FD inverse'!$A$25:$BH$25,'FD mesh'!$B$84:$BI$84,$E437:$BL437)+'FD inverse'!$A$25*$C438/Setup!$B$17+INDEX('FD inverse'!$A$25:$BH$25,1,'FD mesh'!$B$15+1)*Setup!$B$22</f>
        <v>17.7006324275371</v>
      </c>
      <c r="AB438" s="0" t="n">
        <f aca="false">SUMPRODUCT('FD inverse'!$A$26:$BH$26,'FD mesh'!$B$84:$BI$84,$E437:$BL437)+'FD inverse'!$A$26*$C438/Setup!$B$17+INDEX('FD inverse'!$A$26:$BH$26,1,'FD mesh'!$B$15+1)*Setup!$B$22</f>
        <v>17.2892281951344</v>
      </c>
      <c r="AC438" s="0" t="n">
        <f aca="false">SUMPRODUCT('FD inverse'!$A$27:$BH$27,'FD mesh'!$B$84:$BI$84,$E437:$BL437)+'FD inverse'!$A$27*$C438/Setup!$B$17+INDEX('FD inverse'!$A$27:$BH$27,1,'FD mesh'!$B$15+1)*Setup!$B$22</f>
        <v>16.8789009220767</v>
      </c>
      <c r="AD438" s="0" t="n">
        <f aca="false">SUMPRODUCT('FD inverse'!$A$28:$BH$28,'FD mesh'!$B$84:$BI$84,$E437:$BL437)+'FD inverse'!$A$28*$C438/Setup!$B$17+INDEX('FD inverse'!$A$28:$BH$28,1,'FD mesh'!$B$15+1)*Setup!$B$22</f>
        <v>16.4694294610548</v>
      </c>
      <c r="AE438" s="0" t="n">
        <f aca="false">SUMPRODUCT('FD inverse'!$A$29:$BH$29,'FD mesh'!$B$84:$BI$84,$E437:$BL437)+'FD inverse'!$A$29*$C438/Setup!$B$17+INDEX('FD inverse'!$A$29:$BH$29,1,'FD mesh'!$B$15+1)*Setup!$B$22</f>
        <v>16.0606009444474</v>
      </c>
      <c r="AF438" s="0" t="n">
        <f aca="false">SUMPRODUCT('FD inverse'!$A$30:$BH$30,'FD mesh'!$B$84:$BI$84,$E437:$BL437)+'FD inverse'!$A$30*$C438/Setup!$B$17+INDEX('FD inverse'!$A$30:$BH$30,1,'FD mesh'!$B$15+1)*Setup!$B$22</f>
        <v>15.6522089224109</v>
      </c>
      <c r="AG438" s="0" t="n">
        <f aca="false">SUMPRODUCT('FD inverse'!$A$31:$BH$31,'FD mesh'!$B$84:$BI$84,$E437:$BL437)+'FD inverse'!$A$31*$C438/Setup!$B$17+INDEX('FD inverse'!$A$31:$BH$31,1,'FD mesh'!$B$15+1)*Setup!$B$22</f>
        <v>15.244051492992</v>
      </c>
      <c r="AH438" s="0" t="n">
        <f aca="false">SUMPRODUCT('FD inverse'!$A$32:$BH$32,'FD mesh'!$B$84:$BI$84,$E437:$BL437)+'FD inverse'!$A$32*$C438/Setup!$B$17+INDEX('FD inverse'!$A$32:$BH$32,1,'FD mesh'!$B$15+1)*Setup!$B$22</f>
        <v>15.2268793249433</v>
      </c>
      <c r="AI438" s="0" t="n">
        <f aca="false">SUMPRODUCT('FD inverse'!$A$33:$BH$33,'FD mesh'!$B$84:$BI$84,$E437:$BL437)+'FD inverse'!$A$33*$C438/Setup!$B$17+INDEX('FD inverse'!$A$33:$BH$33,1,'FD mesh'!$B$15+1)*Setup!$B$22</f>
        <v>15.2097547546743</v>
      </c>
      <c r="AJ438" s="0" t="n">
        <f aca="false">SUMPRODUCT('FD inverse'!$A$34:$BH$34,'FD mesh'!$B$84:$BI$84,$E437:$BL437)+'FD inverse'!$A$34*$C438/Setup!$B$17+INDEX('FD inverse'!$A$34:$BH$34,1,'FD mesh'!$B$15+1)*Setup!$B$22</f>
        <v>15.1926666806473</v>
      </c>
      <c r="AK438" s="0" t="n">
        <f aca="false">SUMPRODUCT('FD inverse'!$A$35:$BH$35,'FD mesh'!$B$84:$BI$84,$E437:$BL437)+'FD inverse'!$A$35*$C438/Setup!$B$17+INDEX('FD inverse'!$A$35:$BH$35,1,'FD mesh'!$B$15+1)*Setup!$B$22</f>
        <v>15.1756059176279</v>
      </c>
      <c r="AL438" s="0" t="n">
        <f aca="false">SUMPRODUCT('FD inverse'!$A$36:$BH$36,'FD mesh'!$B$84:$BI$84,$E437:$BL437)+'FD inverse'!$A$36*$C438/Setup!$B$17+INDEX('FD inverse'!$A$36:$BH$36,1,'FD mesh'!$B$15+1)*Setup!$B$22</f>
        <v>15.1585649911549</v>
      </c>
      <c r="AM438" s="0" t="n">
        <f aca="false">SUMPRODUCT('FD inverse'!$A$37:$BH$37,'FD mesh'!$B$84:$BI$84,$E437:$BL437)+'FD inverse'!$A$37*$C438/Setup!$B$17+INDEX('FD inverse'!$A$37:$BH$37,1,'FD mesh'!$B$15+1)*Setup!$B$22</f>
        <v>15.1415379434931</v>
      </c>
      <c r="AN438" s="0" t="n">
        <f aca="false">SUMPRODUCT('FD inverse'!$A$38:$BH$38,'FD mesh'!$B$84:$BI$84,$E437:$BL437)+'FD inverse'!$A$38*$C438/Setup!$B$17+INDEX('FD inverse'!$A$38:$BH$38,1,'FD mesh'!$B$15+1)*Setup!$B$22</f>
        <v>15.1245201507811</v>
      </c>
      <c r="AO438" s="0" t="n">
        <f aca="false">SUMPRODUCT('FD inverse'!$A$39:$BH$39,'FD mesh'!$B$84:$BI$84,$E437:$BL437)+'FD inverse'!$A$39*$C438/Setup!$B$17+INDEX('FD inverse'!$A$39:$BH$39,1,'FD mesh'!$B$15+1)*Setup!$B$22</f>
        <v>15.1075081508673</v>
      </c>
      <c r="AP438" s="0" t="n">
        <f aca="false">SUMPRODUCT('FD inverse'!$A$40:$BH$40,'FD mesh'!$B$84:$BI$84,$E437:$BL437)+'FD inverse'!$A$40*$C438/Setup!$B$17+INDEX('FD inverse'!$A$40:$BH$40,1,'FD mesh'!$B$15+1)*Setup!$B$22</f>
        <v>15.0904994811397</v>
      </c>
      <c r="AQ438" s="0" t="n">
        <f aca="false">SUMPRODUCT('FD inverse'!$A$41:$BH$41,'FD mesh'!$B$84:$BI$84,$E437:$BL437)+'FD inverse'!$A$41*$C438/Setup!$B$17+INDEX('FD inverse'!$A$41:$BH$41,1,'FD mesh'!$B$15+1)*Setup!$B$22</f>
        <v>15.0734925254869</v>
      </c>
      <c r="AR438" s="0" t="n">
        <f aca="false">SUMPRODUCT('FD inverse'!$A$42:$BH$42,'FD mesh'!$B$84:$BI$84,$E437:$BL437)+'FD inverse'!$A$42*$C438/Setup!$B$17+INDEX('FD inverse'!$A$42:$BH$42,1,'FD mesh'!$B$15+1)*Setup!$B$22</f>
        <v>15.0564863693854</v>
      </c>
      <c r="AS438" s="0" t="n">
        <f aca="false">SUMPRODUCT('FD inverse'!$A$43:$BH$43,'FD mesh'!$B$84:$BI$84,$E437:$BL437)+'FD inverse'!$A$43*$C438/Setup!$B$17+INDEX('FD inverse'!$A$43:$BH$43,1,'FD mesh'!$B$15+1)*Setup!$B$22</f>
        <v>0</v>
      </c>
      <c r="AT438" s="0" t="n">
        <f aca="false">SUMPRODUCT('FD inverse'!$A$44:$BH$44,'FD mesh'!$B$84:$BI$84,$E437:$BL437)+'FD inverse'!$A$44*$C438/Setup!$B$17+INDEX('FD inverse'!$A$44:$BH$44,1,'FD mesh'!$B$15+1)*Setup!$B$22</f>
        <v>0</v>
      </c>
      <c r="AU438" s="0" t="n">
        <f aca="false">SUMPRODUCT('FD inverse'!$A$45:$BH$45,'FD mesh'!$B$84:$BI$84,$E437:$BL437)+'FD inverse'!$A$45*$C438/Setup!$B$17+INDEX('FD inverse'!$A$45:$BH$45,1,'FD mesh'!$B$15+1)*Setup!$B$22</f>
        <v>0</v>
      </c>
      <c r="AV438" s="0" t="n">
        <f aca="false">SUMPRODUCT('FD inverse'!$A$46:$BH$46,'FD mesh'!$B$84:$BI$84,$E437:$BL437)+'FD inverse'!$A$46*$C438/Setup!$B$17+INDEX('FD inverse'!$A$46:$BH$46,1,'FD mesh'!$B$15+1)*Setup!$B$22</f>
        <v>0</v>
      </c>
      <c r="AW438" s="0" t="n">
        <f aca="false">SUMPRODUCT('FD inverse'!$A$47:$BH$47,'FD mesh'!$B$84:$BI$84,$E437:$BL437)+'FD inverse'!$A$47*$C438/Setup!$B$17+INDEX('FD inverse'!$A$47:$BH$47,1,'FD mesh'!$B$15+1)*Setup!$B$22</f>
        <v>0</v>
      </c>
      <c r="AX438" s="0" t="n">
        <f aca="false">SUMPRODUCT('FD inverse'!$A$48:$BH$48,'FD mesh'!$B$84:$BI$84,$E437:$BL437)+'FD inverse'!$A$48*$C438/Setup!$B$17+INDEX('FD inverse'!$A$48:$BH$48,1,'FD mesh'!$B$15+1)*Setup!$B$22</f>
        <v>0</v>
      </c>
      <c r="AY438" s="0" t="n">
        <f aca="false">SUMPRODUCT('FD inverse'!$A$49:$BH$49,'FD mesh'!$B$84:$BI$84,$E437:$BL437)+'FD inverse'!$A$49*$C438/Setup!$B$17+INDEX('FD inverse'!$A$49:$BH$49,1,'FD mesh'!$B$15+1)*Setup!$B$22</f>
        <v>0</v>
      </c>
      <c r="AZ438" s="0" t="n">
        <f aca="false">SUMPRODUCT('FD inverse'!$A$50:$BH$50,'FD mesh'!$B$84:$BI$84,$E437:$BL437)+'FD inverse'!$A$50*$C438/Setup!$B$17+INDEX('FD inverse'!$A$50:$BH$50,1,'FD mesh'!$B$15+1)*Setup!$B$22</f>
        <v>0</v>
      </c>
      <c r="BA438" s="0" t="n">
        <f aca="false">SUMPRODUCT('FD inverse'!$A$51:$BH$51,'FD mesh'!$B$84:$BI$84,$E437:$BL437)+'FD inverse'!$A$51*$C438/Setup!$B$17+INDEX('FD inverse'!$A$51:$BH$51,1,'FD mesh'!$B$15+1)*Setup!$B$22</f>
        <v>0</v>
      </c>
      <c r="BB438" s="0" t="n">
        <f aca="false">SUMPRODUCT('FD inverse'!$A$52:$BH$52,'FD mesh'!$B$84:$BI$84,$E437:$BL437)+'FD inverse'!$A$52*$C438/Setup!$B$17+INDEX('FD inverse'!$A$52:$BH$52,1,'FD mesh'!$B$15+1)*Setup!$B$22</f>
        <v>0</v>
      </c>
      <c r="BC438" s="0" t="n">
        <f aca="false">SUMPRODUCT('FD inverse'!$A$53:$BH$53,'FD mesh'!$B$84:$BI$84,$E437:$BL437)+'FD inverse'!$A$53*$C438/Setup!$B$17+INDEX('FD inverse'!$A$53:$BH$53,1,'FD mesh'!$B$15+1)*Setup!$B$22</f>
        <v>0</v>
      </c>
      <c r="BD438" s="0" t="n">
        <f aca="false">SUMPRODUCT('FD inverse'!$A$54:$BH$54,'FD mesh'!$B$84:$BI$84,$E437:$BL437)+'FD inverse'!$A$54*$C438/Setup!$B$17+INDEX('FD inverse'!$A$54:$BH$54,1,'FD mesh'!$B$15+1)*Setup!$B$22</f>
        <v>0</v>
      </c>
      <c r="BE438" s="0" t="n">
        <f aca="false">SUMPRODUCT('FD inverse'!$A$55:$BH$55,'FD mesh'!$B$84:$BI$84,$E437:$BL437)+'FD inverse'!$A$55*$C438/Setup!$B$17+INDEX('FD inverse'!$A$55:$BH$55,1,'FD mesh'!$B$15+1)*Setup!$B$22</f>
        <v>0</v>
      </c>
      <c r="BF438" s="0" t="n">
        <f aca="false">SUMPRODUCT('FD inverse'!$A$56:$BH$56,'FD mesh'!$B$84:$BI$84,$E437:$BL437)+'FD inverse'!$A$56*$C438/Setup!$B$17+INDEX('FD inverse'!$A$56:$BH$56,1,'FD mesh'!$B$15+1)*Setup!$B$22</f>
        <v>0</v>
      </c>
      <c r="BG438" s="0" t="n">
        <f aca="false">SUMPRODUCT('FD inverse'!$A$57:$BH$57,'FD mesh'!$B$84:$BI$84,$E437:$BL437)+'FD inverse'!$A$57*$C438/Setup!$B$17+INDEX('FD inverse'!$A$57:$BH$57,1,'FD mesh'!$B$15+1)*Setup!$B$22</f>
        <v>0</v>
      </c>
      <c r="BH438" s="0" t="n">
        <f aca="false">SUMPRODUCT('FD inverse'!$A$58:$BH$58,'FD mesh'!$B$84:$BI$84,$E437:$BL437)+'FD inverse'!$A$58*$C438/Setup!$B$17+INDEX('FD inverse'!$A$58:$BH$58,1,'FD mesh'!$B$15+1)*Setup!$B$22</f>
        <v>0</v>
      </c>
      <c r="BI438" s="0" t="n">
        <f aca="false">SUMPRODUCT('FD inverse'!$A$59:$BH$59,'FD mesh'!$B$84:$BI$84,$E437:$BL437)+'FD inverse'!$A$59*$C438/Setup!$B$17+INDEX('FD inverse'!$A$59:$BH$59,1,'FD mesh'!$B$15+1)*Setup!$B$22</f>
        <v>0</v>
      </c>
      <c r="BJ438" s="0" t="n">
        <f aca="false">SUMPRODUCT('FD inverse'!$A$60:$BH$60,'FD mesh'!$B$84:$BI$84,$E437:$BL437)+'FD inverse'!$A$60*$C438/Setup!$B$17+INDEX('FD inverse'!$A$60:$BH$60,1,'FD mesh'!$B$15+1)*Setup!$B$22</f>
        <v>0</v>
      </c>
      <c r="BK438" s="0" t="n">
        <f aca="false">SUMPRODUCT('FD inverse'!$A$61:$BH$61,'FD mesh'!$B$84:$BI$84,$E437:$BL437)+'FD inverse'!$A$61*$C438/Setup!$B$17+INDEX('FD inverse'!$A$61:$BH$61,1,'FD mesh'!$B$15+1)*Setup!$B$22</f>
        <v>0</v>
      </c>
      <c r="BL438" s="0" t="n">
        <f aca="false">SUMPRODUCT('FD inverse'!$A$62:$BH$62,'FD mesh'!$B$84:$BI$84,$E437:$BL437)+'FD inverse'!$A$62*$C438/Setup!$B$17+INDEX('FD inverse'!$A$62:$BH$62,1,'FD mesh'!$B$15+1)*Setup!$B$22</f>
        <v>0</v>
      </c>
    </row>
    <row r="439" customFormat="false" ht="15" hidden="false" customHeight="false" outlineLevel="0" collapsed="false">
      <c r="A439" s="0" t="n">
        <v>434</v>
      </c>
      <c r="B439" s="0" t="n">
        <f aca="false">A439*Setup!$B$11/3600</f>
        <v>36.1666666666667</v>
      </c>
      <c r="C439" s="0" t="n">
        <f aca="false">Setup!$B$7+Setup!$B$8*COS(2*PI()*(B439-Setup!$B$9)/24)</f>
        <v>26.1491984333873</v>
      </c>
      <c r="D439" s="0" t="n">
        <f aca="false">(C439-E439)/Setup!$B$17</f>
        <v>14.549867020524</v>
      </c>
      <c r="E439" s="0" t="n">
        <f aca="false">SUMPRODUCT('FD inverse'!$A$3:$BH$3,'FD mesh'!$B$84:$BI$84,$E438:$BL438)+'FD inverse'!$A$3*$C439/Setup!$B$17+INDEX('FD inverse'!$A$3:$BH$3,1,'FD mesh'!$B$15+1)*Setup!$B$22</f>
        <v>24.2577157207192</v>
      </c>
      <c r="F439" s="0" t="n">
        <f aca="false">SUMPRODUCT('FD inverse'!$A$4:$BH$4,'FD mesh'!$B$84:$BI$84,$E438:$BL438)+'FD inverse'!$A$4*$C439/Setup!$B$17+INDEX('FD inverse'!$A$4:$BH$4,1,'FD mesh'!$B$15+1)*Setup!$B$22</f>
        <v>23.8359294633459</v>
      </c>
      <c r="G439" s="0" t="n">
        <f aca="false">SUMPRODUCT('FD inverse'!$A$5:$BH$5,'FD mesh'!$B$84:$BI$84,$E438:$BL438)+'FD inverse'!$A$5*$C439/Setup!$B$17+INDEX('FD inverse'!$A$5:$BH$5,1,'FD mesh'!$B$15+1)*Setup!$B$22</f>
        <v>23.4343790343597</v>
      </c>
      <c r="H439" s="0" t="n">
        <f aca="false">SUMPRODUCT('FD inverse'!$A$6:$BH$6,'FD mesh'!$B$84:$BI$84,$E438:$BL438)+'FD inverse'!$A$6*$C439/Setup!$B$17+INDEX('FD inverse'!$A$6:$BH$6,1,'FD mesh'!$B$15+1)*Setup!$B$22</f>
        <v>22.1152789628539</v>
      </c>
      <c r="I439" s="0" t="n">
        <f aca="false">SUMPRODUCT('FD inverse'!$A$7:$BH$7,'FD mesh'!$B$84:$BI$84,$E438:$BL438)+'FD inverse'!$A$7*$C439/Setup!$B$17+INDEX('FD inverse'!$A$7:$BH$7,1,'FD mesh'!$B$15+1)*Setup!$B$22</f>
        <v>22.005399485784</v>
      </c>
      <c r="J439" s="0" t="n">
        <f aca="false">SUMPRODUCT('FD inverse'!$A$8:$BH$8,'FD mesh'!$B$84:$BI$84,$E438:$BL438)+'FD inverse'!$A$8*$C439/Setup!$B$17+INDEX('FD inverse'!$A$8:$BH$8,1,'FD mesh'!$B$15+1)*Setup!$B$22</f>
        <v>21.9083168823586</v>
      </c>
      <c r="K439" s="0" t="n">
        <f aca="false">SUMPRODUCT('FD inverse'!$A$9:$BH$9,'FD mesh'!$B$84:$BI$84,$E438:$BL438)+'FD inverse'!$A$9*$C439/Setup!$B$17+INDEX('FD inverse'!$A$9:$BH$9,1,'FD mesh'!$B$15+1)*Setup!$B$22</f>
        <v>21.823187130907</v>
      </c>
      <c r="L439" s="0" t="n">
        <f aca="false">SUMPRODUCT('FD inverse'!$A$10:$BH$10,'FD mesh'!$B$84:$BI$84,$E438:$BL438)+'FD inverse'!$A$10*$C439/Setup!$B$17+INDEX('FD inverse'!$A$10:$BH$10,1,'FD mesh'!$B$15+1)*Setup!$B$22</f>
        <v>21.7492441996958</v>
      </c>
      <c r="M439" s="0" t="n">
        <f aca="false">SUMPRODUCT('FD inverse'!$A$11:$BH$11,'FD mesh'!$B$84:$BI$84,$E438:$BL438)+'FD inverse'!$A$11*$C439/Setup!$B$17+INDEX('FD inverse'!$A$11:$BH$11,1,'FD mesh'!$B$15+1)*Setup!$B$22</f>
        <v>21.6858074070539</v>
      </c>
      <c r="N439" s="0" t="n">
        <f aca="false">SUMPRODUCT('FD inverse'!$A$12:$BH$12,'FD mesh'!$B$84:$BI$84,$E438:$BL438)+'FD inverse'!$A$12*$C439/Setup!$B$17+INDEX('FD inverse'!$A$12:$BH$12,1,'FD mesh'!$B$15+1)*Setup!$B$22</f>
        <v>21.6322874815143</v>
      </c>
      <c r="O439" s="0" t="n">
        <f aca="false">SUMPRODUCT('FD inverse'!$A$13:$BH$13,'FD mesh'!$B$84:$BI$84,$E438:$BL438)+'FD inverse'!$A$13*$C439/Setup!$B$17+INDEX('FD inverse'!$A$13:$BH$13,1,'FD mesh'!$B$15+1)*Setup!$B$22</f>
        <v>21.5881914460006</v>
      </c>
      <c r="P439" s="0" t="n">
        <f aca="false">SUMPRODUCT('FD inverse'!$A$14:$BH$14,'FD mesh'!$B$84:$BI$84,$E438:$BL438)+'FD inverse'!$A$14*$C439/Setup!$B$17+INDEX('FD inverse'!$A$14:$BH$14,1,'FD mesh'!$B$15+1)*Setup!$B$22</f>
        <v>21.5531264330341</v>
      </c>
      <c r="Q439" s="0" t="n">
        <f aca="false">SUMPRODUCT('FD inverse'!$A$15:$BH$15,'FD mesh'!$B$84:$BI$84,$E438:$BL438)+'FD inverse'!$A$15*$C439/Setup!$B$17+INDEX('FD inverse'!$A$15:$BH$15,1,'FD mesh'!$B$15+1)*Setup!$B$22</f>
        <v>21.5268025200907</v>
      </c>
      <c r="R439" s="0" t="n">
        <f aca="false">SUMPRODUCT('FD inverse'!$A$16:$BH$16,'FD mesh'!$B$84:$BI$84,$E438:$BL438)+'FD inverse'!$A$16*$C439/Setup!$B$17+INDEX('FD inverse'!$A$16:$BH$16,1,'FD mesh'!$B$15+1)*Setup!$B$22</f>
        <v>21.509034655754</v>
      </c>
      <c r="S439" s="0" t="n">
        <f aca="false">SUMPRODUCT('FD inverse'!$A$17:$BH$17,'FD mesh'!$B$84:$BI$84,$E438:$BL438)+'FD inverse'!$A$17*$C439/Setup!$B$17+INDEX('FD inverse'!$A$17:$BH$17,1,'FD mesh'!$B$15+1)*Setup!$B$22</f>
        <v>21.0743426552371</v>
      </c>
      <c r="T439" s="0" t="n">
        <f aca="false">SUMPRODUCT('FD inverse'!$A$18:$BH$18,'FD mesh'!$B$84:$BI$84,$E438:$BL438)+'FD inverse'!$A$18*$C439/Setup!$B$17+INDEX('FD inverse'!$A$18:$BH$18,1,'FD mesh'!$B$15+1)*Setup!$B$22</f>
        <v>20.6434732416399</v>
      </c>
      <c r="U439" s="0" t="n">
        <f aca="false">SUMPRODUCT('FD inverse'!$A$19:$BH$19,'FD mesh'!$B$84:$BI$84,$E438:$BL438)+'FD inverse'!$A$19*$C439/Setup!$B$17+INDEX('FD inverse'!$A$19:$BH$19,1,'FD mesh'!$B$15+1)*Setup!$B$22</f>
        <v>20.2160456498155</v>
      </c>
      <c r="V439" s="0" t="n">
        <f aca="false">SUMPRODUCT('FD inverse'!$A$20:$BH$20,'FD mesh'!$B$84:$BI$84,$E438:$BL438)+'FD inverse'!$A$20*$C439/Setup!$B$17+INDEX('FD inverse'!$A$20:$BH$20,1,'FD mesh'!$B$15+1)*Setup!$B$22</f>
        <v>19.791702736715</v>
      </c>
      <c r="W439" s="0" t="n">
        <f aca="false">SUMPRODUCT('FD inverse'!$A$21:$BH$21,'FD mesh'!$B$84:$BI$84,$E438:$BL438)+'FD inverse'!$A$21*$C439/Setup!$B$17+INDEX('FD inverse'!$A$21:$BH$21,1,'FD mesh'!$B$15+1)*Setup!$B$22</f>
        <v>19.3701094615706</v>
      </c>
      <c r="X439" s="0" t="n">
        <f aca="false">SUMPRODUCT('FD inverse'!$A$22:$BH$22,'FD mesh'!$B$84:$BI$84,$E438:$BL438)+'FD inverse'!$A$22*$C439/Setup!$B$17+INDEX('FD inverse'!$A$22:$BH$22,1,'FD mesh'!$B$15+1)*Setup!$B$22</f>
        <v>18.9509512997342</v>
      </c>
      <c r="Y439" s="0" t="n">
        <f aca="false">SUMPRODUCT('FD inverse'!$A$23:$BH$23,'FD mesh'!$B$84:$BI$84,$E438:$BL438)+'FD inverse'!$A$23*$C439/Setup!$B$17+INDEX('FD inverse'!$A$23:$BH$23,1,'FD mesh'!$B$15+1)*Setup!$B$22</f>
        <v>18.533932599547</v>
      </c>
      <c r="Z439" s="0" t="n">
        <f aca="false">SUMPRODUCT('FD inverse'!$A$24:$BH$24,'FD mesh'!$B$84:$BI$84,$E438:$BL438)+'FD inverse'!$A$24*$C439/Setup!$B$17+INDEX('FD inverse'!$A$24:$BH$24,1,'FD mesh'!$B$15+1)*Setup!$B$22</f>
        <v>18.1187748906866</v>
      </c>
      <c r="AA439" s="0" t="n">
        <f aca="false">SUMPRODUCT('FD inverse'!$A$25:$BH$25,'FD mesh'!$B$84:$BI$84,$E438:$BL438)+'FD inverse'!$A$25*$C439/Setup!$B$17+INDEX('FD inverse'!$A$25:$BH$25,1,'FD mesh'!$B$15+1)*Setup!$B$22</f>
        <v>17.7052151515794</v>
      </c>
      <c r="AB439" s="0" t="n">
        <f aca="false">SUMPRODUCT('FD inverse'!$A$26:$BH$26,'FD mesh'!$B$84:$BI$84,$E438:$BL438)+'FD inverse'!$A$26*$C439/Setup!$B$17+INDEX('FD inverse'!$A$26:$BH$26,1,'FD mesh'!$B$15+1)*Setup!$B$22</f>
        <v>17.2930040426904</v>
      </c>
      <c r="AC439" s="0" t="n">
        <f aca="false">SUMPRODUCT('FD inverse'!$A$27:$BH$27,'FD mesh'!$B$84:$BI$84,$E438:$BL438)+'FD inverse'!$A$27*$C439/Setup!$B$17+INDEX('FD inverse'!$A$27:$BH$27,1,'FD mesh'!$B$15+1)*Setup!$B$22</f>
        <v>16.8819041117964</v>
      </c>
      <c r="AD439" s="0" t="n">
        <f aca="false">SUMPRODUCT('FD inverse'!$A$28:$BH$28,'FD mesh'!$B$84:$BI$84,$E438:$BL438)+'FD inverse'!$A$28*$C439/Setup!$B$17+INDEX('FD inverse'!$A$28:$BH$28,1,'FD mesh'!$B$15+1)*Setup!$B$22</f>
        <v>16.4716879767343</v>
      </c>
      <c r="AE439" s="0" t="n">
        <f aca="false">SUMPRODUCT('FD inverse'!$A$29:$BH$29,'FD mesh'!$B$84:$BI$84,$E438:$BL438)+'FD inverse'!$A$29*$C439/Setup!$B$17+INDEX('FD inverse'!$A$29:$BH$29,1,'FD mesh'!$B$15+1)*Setup!$B$22</f>
        <v>16.0621364905721</v>
      </c>
      <c r="AF439" s="0" t="n">
        <f aca="false">SUMPRODUCT('FD inverse'!$A$30:$BH$30,'FD mesh'!$B$84:$BI$84,$E438:$BL438)+'FD inverse'!$A$30*$C439/Setup!$B$17+INDEX('FD inverse'!$A$30:$BH$30,1,'FD mesh'!$B$15+1)*Setup!$B$22</f>
        <v>15.6530368936981</v>
      </c>
      <c r="AG439" s="0" t="n">
        <f aca="false">SUMPRODUCT('FD inverse'!$A$31:$BH$31,'FD mesh'!$B$84:$BI$84,$E438:$BL438)+'FD inverse'!$A$31*$C439/Setup!$B$17+INDEX('FD inverse'!$A$31:$BH$31,1,'FD mesh'!$B$15+1)*Setup!$B$22</f>
        <v>15.2441809569457</v>
      </c>
      <c r="AH439" s="0" t="n">
        <f aca="false">SUMPRODUCT('FD inverse'!$A$32:$BH$32,'FD mesh'!$B$84:$BI$84,$E438:$BL438)+'FD inverse'!$A$32*$C439/Setup!$B$17+INDEX('FD inverse'!$A$32:$BH$32,1,'FD mesh'!$B$15+1)*Setup!$B$22</f>
        <v>15.2269817577965</v>
      </c>
      <c r="AI439" s="0" t="n">
        <f aca="false">SUMPRODUCT('FD inverse'!$A$33:$BH$33,'FD mesh'!$B$84:$BI$84,$E438:$BL438)+'FD inverse'!$A$33*$C439/Setup!$B$17+INDEX('FD inverse'!$A$33:$BH$33,1,'FD mesh'!$B$15+1)*Setup!$B$22</f>
        <v>15.209834412517</v>
      </c>
      <c r="AJ439" s="0" t="n">
        <f aca="false">SUMPRODUCT('FD inverse'!$A$34:$BH$34,'FD mesh'!$B$84:$BI$84,$E438:$BL438)+'FD inverse'!$A$34*$C439/Setup!$B$17+INDEX('FD inverse'!$A$34:$BH$34,1,'FD mesh'!$B$15+1)*Setup!$B$22</f>
        <v>15.1927273918723</v>
      </c>
      <c r="AK439" s="0" t="n">
        <f aca="false">SUMPRODUCT('FD inverse'!$A$35:$BH$35,'FD mesh'!$B$84:$BI$84,$E438:$BL438)+'FD inverse'!$A$35*$C439/Setup!$B$17+INDEX('FD inverse'!$A$35:$BH$35,1,'FD mesh'!$B$15+1)*Setup!$B$22</f>
        <v>15.1756511046481</v>
      </c>
      <c r="AL439" s="0" t="n">
        <f aca="false">SUMPRODUCT('FD inverse'!$A$36:$BH$36,'FD mesh'!$B$84:$BI$84,$E438:$BL438)+'FD inverse'!$A$36*$C439/Setup!$B$17+INDEX('FD inverse'!$A$36:$BH$36,1,'FD mesh'!$B$15+1)*Setup!$B$22</f>
        <v>15.1585976921343</v>
      </c>
      <c r="AM439" s="0" t="n">
        <f aca="false">SUMPRODUCT('FD inverse'!$A$37:$BH$37,'FD mesh'!$B$84:$BI$84,$E438:$BL438)+'FD inverse'!$A$37*$C439/Setup!$B$17+INDEX('FD inverse'!$A$37:$BH$37,1,'FD mesh'!$B$15+1)*Setup!$B$22</f>
        <v>15.1415608336095</v>
      </c>
      <c r="AN439" s="0" t="n">
        <f aca="false">SUMPRODUCT('FD inverse'!$A$38:$BH$38,'FD mesh'!$B$84:$BI$84,$E438:$BL438)+'FD inverse'!$A$38*$C439/Setup!$B$17+INDEX('FD inverse'!$A$38:$BH$38,1,'FD mesh'!$B$15+1)*Setup!$B$22</f>
        <v>15.1245355625889</v>
      </c>
      <c r="AO439" s="0" t="n">
        <f aca="false">SUMPRODUCT('FD inverse'!$A$39:$BH$39,'FD mesh'!$B$84:$BI$84,$E438:$BL438)+'FD inverse'!$A$39*$C439/Setup!$B$17+INDEX('FD inverse'!$A$39:$BH$39,1,'FD mesh'!$B$15+1)*Setup!$B$22</f>
        <v>15.1075180933804</v>
      </c>
      <c r="AP439" s="0" t="n">
        <f aca="false">SUMPRODUCT('FD inverse'!$A$40:$BH$40,'FD mesh'!$B$84:$BI$84,$E438:$BL438)+'FD inverse'!$A$40*$C439/Setup!$B$17+INDEX('FD inverse'!$A$40:$BH$40,1,'FD mesh'!$B$15+1)*Setup!$B$22</f>
        <v>15.090505657301</v>
      </c>
      <c r="AQ439" s="0" t="n">
        <f aca="false">SUMPRODUCT('FD inverse'!$A$41:$BH$41,'FD mesh'!$B$84:$BI$84,$E438:$BL438)+'FD inverse'!$A$41*$C439/Setup!$B$17+INDEX('FD inverse'!$A$41:$BH$41,1,'FD mesh'!$B$15+1)*Setup!$B$22</f>
        <v>15.0734963477368</v>
      </c>
      <c r="AR439" s="0" t="n">
        <f aca="false">SUMPRODUCT('FD inverse'!$A$42:$BH$42,'FD mesh'!$B$84:$BI$84,$E438:$BL438)+'FD inverse'!$A$42*$C439/Setup!$B$17+INDEX('FD inverse'!$A$42:$BH$42,1,'FD mesh'!$B$15+1)*Setup!$B$22</f>
        <v>15.0564889730835</v>
      </c>
      <c r="AS439" s="0" t="n">
        <f aca="false">SUMPRODUCT('FD inverse'!$A$43:$BH$43,'FD mesh'!$B$84:$BI$84,$E438:$BL438)+'FD inverse'!$A$43*$C439/Setup!$B$17+INDEX('FD inverse'!$A$43:$BH$43,1,'FD mesh'!$B$15+1)*Setup!$B$22</f>
        <v>0</v>
      </c>
      <c r="AT439" s="0" t="n">
        <f aca="false">SUMPRODUCT('FD inverse'!$A$44:$BH$44,'FD mesh'!$B$84:$BI$84,$E438:$BL438)+'FD inverse'!$A$44*$C439/Setup!$B$17+INDEX('FD inverse'!$A$44:$BH$44,1,'FD mesh'!$B$15+1)*Setup!$B$22</f>
        <v>0</v>
      </c>
      <c r="AU439" s="0" t="n">
        <f aca="false">SUMPRODUCT('FD inverse'!$A$45:$BH$45,'FD mesh'!$B$84:$BI$84,$E438:$BL438)+'FD inverse'!$A$45*$C439/Setup!$B$17+INDEX('FD inverse'!$A$45:$BH$45,1,'FD mesh'!$B$15+1)*Setup!$B$22</f>
        <v>0</v>
      </c>
      <c r="AV439" s="0" t="n">
        <f aca="false">SUMPRODUCT('FD inverse'!$A$46:$BH$46,'FD mesh'!$B$84:$BI$84,$E438:$BL438)+'FD inverse'!$A$46*$C439/Setup!$B$17+INDEX('FD inverse'!$A$46:$BH$46,1,'FD mesh'!$B$15+1)*Setup!$B$22</f>
        <v>0</v>
      </c>
      <c r="AW439" s="0" t="n">
        <f aca="false">SUMPRODUCT('FD inverse'!$A$47:$BH$47,'FD mesh'!$B$84:$BI$84,$E438:$BL438)+'FD inverse'!$A$47*$C439/Setup!$B$17+INDEX('FD inverse'!$A$47:$BH$47,1,'FD mesh'!$B$15+1)*Setup!$B$22</f>
        <v>0</v>
      </c>
      <c r="AX439" s="0" t="n">
        <f aca="false">SUMPRODUCT('FD inverse'!$A$48:$BH$48,'FD mesh'!$B$84:$BI$84,$E438:$BL438)+'FD inverse'!$A$48*$C439/Setup!$B$17+INDEX('FD inverse'!$A$48:$BH$48,1,'FD mesh'!$B$15+1)*Setup!$B$22</f>
        <v>0</v>
      </c>
      <c r="AY439" s="0" t="n">
        <f aca="false">SUMPRODUCT('FD inverse'!$A$49:$BH$49,'FD mesh'!$B$84:$BI$84,$E438:$BL438)+'FD inverse'!$A$49*$C439/Setup!$B$17+INDEX('FD inverse'!$A$49:$BH$49,1,'FD mesh'!$B$15+1)*Setup!$B$22</f>
        <v>0</v>
      </c>
      <c r="AZ439" s="0" t="n">
        <f aca="false">SUMPRODUCT('FD inverse'!$A$50:$BH$50,'FD mesh'!$B$84:$BI$84,$E438:$BL438)+'FD inverse'!$A$50*$C439/Setup!$B$17+INDEX('FD inverse'!$A$50:$BH$50,1,'FD mesh'!$B$15+1)*Setup!$B$22</f>
        <v>0</v>
      </c>
      <c r="BA439" s="0" t="n">
        <f aca="false">SUMPRODUCT('FD inverse'!$A$51:$BH$51,'FD mesh'!$B$84:$BI$84,$E438:$BL438)+'FD inverse'!$A$51*$C439/Setup!$B$17+INDEX('FD inverse'!$A$51:$BH$51,1,'FD mesh'!$B$15+1)*Setup!$B$22</f>
        <v>0</v>
      </c>
      <c r="BB439" s="0" t="n">
        <f aca="false">SUMPRODUCT('FD inverse'!$A$52:$BH$52,'FD mesh'!$B$84:$BI$84,$E438:$BL438)+'FD inverse'!$A$52*$C439/Setup!$B$17+INDEX('FD inverse'!$A$52:$BH$52,1,'FD mesh'!$B$15+1)*Setup!$B$22</f>
        <v>0</v>
      </c>
      <c r="BC439" s="0" t="n">
        <f aca="false">SUMPRODUCT('FD inverse'!$A$53:$BH$53,'FD mesh'!$B$84:$BI$84,$E438:$BL438)+'FD inverse'!$A$53*$C439/Setup!$B$17+INDEX('FD inverse'!$A$53:$BH$53,1,'FD mesh'!$B$15+1)*Setup!$B$22</f>
        <v>0</v>
      </c>
      <c r="BD439" s="0" t="n">
        <f aca="false">SUMPRODUCT('FD inverse'!$A$54:$BH$54,'FD mesh'!$B$84:$BI$84,$E438:$BL438)+'FD inverse'!$A$54*$C439/Setup!$B$17+INDEX('FD inverse'!$A$54:$BH$54,1,'FD mesh'!$B$15+1)*Setup!$B$22</f>
        <v>0</v>
      </c>
      <c r="BE439" s="0" t="n">
        <f aca="false">SUMPRODUCT('FD inverse'!$A$55:$BH$55,'FD mesh'!$B$84:$BI$84,$E438:$BL438)+'FD inverse'!$A$55*$C439/Setup!$B$17+INDEX('FD inverse'!$A$55:$BH$55,1,'FD mesh'!$B$15+1)*Setup!$B$22</f>
        <v>0</v>
      </c>
      <c r="BF439" s="0" t="n">
        <f aca="false">SUMPRODUCT('FD inverse'!$A$56:$BH$56,'FD mesh'!$B$84:$BI$84,$E438:$BL438)+'FD inverse'!$A$56*$C439/Setup!$B$17+INDEX('FD inverse'!$A$56:$BH$56,1,'FD mesh'!$B$15+1)*Setup!$B$22</f>
        <v>0</v>
      </c>
      <c r="BG439" s="0" t="n">
        <f aca="false">SUMPRODUCT('FD inverse'!$A$57:$BH$57,'FD mesh'!$B$84:$BI$84,$E438:$BL438)+'FD inverse'!$A$57*$C439/Setup!$B$17+INDEX('FD inverse'!$A$57:$BH$57,1,'FD mesh'!$B$15+1)*Setup!$B$22</f>
        <v>0</v>
      </c>
      <c r="BH439" s="0" t="n">
        <f aca="false">SUMPRODUCT('FD inverse'!$A$58:$BH$58,'FD mesh'!$B$84:$BI$84,$E438:$BL438)+'FD inverse'!$A$58*$C439/Setup!$B$17+INDEX('FD inverse'!$A$58:$BH$58,1,'FD mesh'!$B$15+1)*Setup!$B$22</f>
        <v>0</v>
      </c>
      <c r="BI439" s="0" t="n">
        <f aca="false">SUMPRODUCT('FD inverse'!$A$59:$BH$59,'FD mesh'!$B$84:$BI$84,$E438:$BL438)+'FD inverse'!$A$59*$C439/Setup!$B$17+INDEX('FD inverse'!$A$59:$BH$59,1,'FD mesh'!$B$15+1)*Setup!$B$22</f>
        <v>0</v>
      </c>
      <c r="BJ439" s="0" t="n">
        <f aca="false">SUMPRODUCT('FD inverse'!$A$60:$BH$60,'FD mesh'!$B$84:$BI$84,$E438:$BL438)+'FD inverse'!$A$60*$C439/Setup!$B$17+INDEX('FD inverse'!$A$60:$BH$60,1,'FD mesh'!$B$15+1)*Setup!$B$22</f>
        <v>0</v>
      </c>
      <c r="BK439" s="0" t="n">
        <f aca="false">SUMPRODUCT('FD inverse'!$A$61:$BH$61,'FD mesh'!$B$84:$BI$84,$E438:$BL438)+'FD inverse'!$A$61*$C439/Setup!$B$17+INDEX('FD inverse'!$A$61:$BH$61,1,'FD mesh'!$B$15+1)*Setup!$B$22</f>
        <v>0</v>
      </c>
      <c r="BL439" s="0" t="n">
        <f aca="false">SUMPRODUCT('FD inverse'!$A$62:$BH$62,'FD mesh'!$B$84:$BI$84,$E438:$BL438)+'FD inverse'!$A$62*$C439/Setup!$B$17+INDEX('FD inverse'!$A$62:$BH$62,1,'FD mesh'!$B$15+1)*Setup!$B$22</f>
        <v>0</v>
      </c>
    </row>
    <row r="440" customFormat="false" ht="15" hidden="false" customHeight="false" outlineLevel="0" collapsed="false">
      <c r="A440" s="0" t="n">
        <v>435</v>
      </c>
      <c r="B440" s="0" t="n">
        <f aca="false">A440*Setup!$B$11/3600</f>
        <v>36.25</v>
      </c>
      <c r="C440" s="0" t="n">
        <f aca="false">Setup!$B$7+Setup!$B$8*COS(2*PI()*(B440-Setup!$B$9)/24)</f>
        <v>26.2222809320784</v>
      </c>
      <c r="D440" s="0" t="n">
        <f aca="false">(C440-E440)/Setup!$B$17</f>
        <v>14.7169357026469</v>
      </c>
      <c r="E440" s="0" t="n">
        <f aca="false">SUMPRODUCT('FD inverse'!$A$3:$BH$3,'FD mesh'!$B$84:$BI$84,$E439:$BL439)+'FD inverse'!$A$3*$C440/Setup!$B$17+INDEX('FD inverse'!$A$3:$BH$3,1,'FD mesh'!$B$15+1)*Setup!$B$22</f>
        <v>24.3090792907343</v>
      </c>
      <c r="F440" s="0" t="n">
        <f aca="false">SUMPRODUCT('FD inverse'!$A$4:$BH$4,'FD mesh'!$B$84:$BI$84,$E439:$BL439)+'FD inverse'!$A$4*$C440/Setup!$B$17+INDEX('FD inverse'!$A$4:$BH$4,1,'FD mesh'!$B$15+1)*Setup!$B$22</f>
        <v>23.8822218600412</v>
      </c>
      <c r="G440" s="0" t="n">
        <f aca="false">SUMPRODUCT('FD inverse'!$A$5:$BH$5,'FD mesh'!$B$84:$BI$84,$E439:$BL439)+'FD inverse'!$A$5*$C440/Setup!$B$17+INDEX('FD inverse'!$A$5:$BH$5,1,'FD mesh'!$B$15+1)*Setup!$B$22</f>
        <v>23.4754566154139</v>
      </c>
      <c r="H440" s="0" t="n">
        <f aca="false">SUMPRODUCT('FD inverse'!$A$6:$BH$6,'FD mesh'!$B$84:$BI$84,$E439:$BL439)+'FD inverse'!$A$6*$C440/Setup!$B$17+INDEX('FD inverse'!$A$6:$BH$6,1,'FD mesh'!$B$15+1)*Setup!$B$22</f>
        <v>22.138677796318</v>
      </c>
      <c r="I440" s="0" t="n">
        <f aca="false">SUMPRODUCT('FD inverse'!$A$7:$BH$7,'FD mesh'!$B$84:$BI$84,$E439:$BL439)+'FD inverse'!$A$7*$C440/Setup!$B$17+INDEX('FD inverse'!$A$7:$BH$7,1,'FD mesh'!$B$15+1)*Setup!$B$22</f>
        <v>22.027281096535</v>
      </c>
      <c r="J440" s="0" t="n">
        <f aca="false">SUMPRODUCT('FD inverse'!$A$8:$BH$8,'FD mesh'!$B$84:$BI$84,$E439:$BL439)+'FD inverse'!$A$8*$C440/Setup!$B$17+INDEX('FD inverse'!$A$8:$BH$8,1,'FD mesh'!$B$15+1)*Setup!$B$22</f>
        <v>21.9287939016197</v>
      </c>
      <c r="K440" s="0" t="n">
        <f aca="false">SUMPRODUCT('FD inverse'!$A$9:$BH$9,'FD mesh'!$B$84:$BI$84,$E439:$BL439)+'FD inverse'!$A$9*$C440/Setup!$B$17+INDEX('FD inverse'!$A$9:$BH$9,1,'FD mesh'!$B$15+1)*Setup!$B$22</f>
        <v>21.8423875440266</v>
      </c>
      <c r="L440" s="0" t="n">
        <f aca="false">SUMPRODUCT('FD inverse'!$A$10:$BH$10,'FD mesh'!$B$84:$BI$84,$E439:$BL439)+'FD inverse'!$A$10*$C440/Setup!$B$17+INDEX('FD inverse'!$A$10:$BH$10,1,'FD mesh'!$B$15+1)*Setup!$B$22</f>
        <v>21.7673088637902</v>
      </c>
      <c r="M440" s="0" t="n">
        <f aca="false">SUMPRODUCT('FD inverse'!$A$11:$BH$11,'FD mesh'!$B$84:$BI$84,$E439:$BL439)+'FD inverse'!$A$11*$C440/Setup!$B$17+INDEX('FD inverse'!$A$11:$BH$11,1,'FD mesh'!$B$15+1)*Setup!$B$22</f>
        <v>21.7028878024885</v>
      </c>
      <c r="N440" s="0" t="n">
        <f aca="false">SUMPRODUCT('FD inverse'!$A$12:$BH$12,'FD mesh'!$B$84:$BI$84,$E439:$BL439)+'FD inverse'!$A$12*$C440/Setup!$B$17+INDEX('FD inverse'!$A$12:$BH$12,1,'FD mesh'!$B$15+1)*Setup!$B$22</f>
        <v>21.6485436706468</v>
      </c>
      <c r="O440" s="0" t="n">
        <f aca="false">SUMPRODUCT('FD inverse'!$A$13:$BH$13,'FD mesh'!$B$84:$BI$84,$E439:$BL439)+'FD inverse'!$A$13*$C440/Setup!$B$17+INDEX('FD inverse'!$A$13:$BH$13,1,'FD mesh'!$B$15+1)*Setup!$B$22</f>
        <v>21.6037902108597</v>
      </c>
      <c r="P440" s="0" t="n">
        <f aca="false">SUMPRODUCT('FD inverse'!$A$14:$BH$14,'FD mesh'!$B$84:$BI$84,$E439:$BL439)+'FD inverse'!$A$14*$C440/Setup!$B$17+INDEX('FD inverse'!$A$14:$BH$14,1,'FD mesh'!$B$15+1)*Setup!$B$22</f>
        <v>21.5682395621989</v>
      </c>
      <c r="Q440" s="0" t="n">
        <f aca="false">SUMPRODUCT('FD inverse'!$A$15:$BH$15,'FD mesh'!$B$84:$BI$84,$E439:$BL439)+'FD inverse'!$A$15*$C440/Setup!$B$17+INDEX('FD inverse'!$A$15:$BH$15,1,'FD mesh'!$B$15+1)*Setup!$B$22</f>
        <v>21.5416052139302</v>
      </c>
      <c r="R440" s="0" t="n">
        <f aca="false">SUMPRODUCT('FD inverse'!$A$16:$BH$16,'FD mesh'!$B$84:$BI$84,$E439:$BL439)+'FD inverse'!$A$16*$C440/Setup!$B$17+INDEX('FD inverse'!$A$16:$BH$16,1,'FD mesh'!$B$15+1)*Setup!$B$22</f>
        <v>21.5237040183693</v>
      </c>
      <c r="S440" s="0" t="n">
        <f aca="false">SUMPRODUCT('FD inverse'!$A$17:$BH$17,'FD mesh'!$B$84:$BI$84,$E439:$BL439)+'FD inverse'!$A$17*$C440/Setup!$B$17+INDEX('FD inverse'!$A$17:$BH$17,1,'FD mesh'!$B$15+1)*Setup!$B$22</f>
        <v>21.0876178404276</v>
      </c>
      <c r="T440" s="0" t="n">
        <f aca="false">SUMPRODUCT('FD inverse'!$A$18:$BH$18,'FD mesh'!$B$84:$BI$84,$E439:$BL439)+'FD inverse'!$A$18*$C440/Setup!$B$17+INDEX('FD inverse'!$A$18:$BH$18,1,'FD mesh'!$B$15+1)*Setup!$B$22</f>
        <v>20.6554383598419</v>
      </c>
      <c r="U440" s="0" t="n">
        <f aca="false">SUMPRODUCT('FD inverse'!$A$19:$BH$19,'FD mesh'!$B$84:$BI$84,$E439:$BL439)+'FD inverse'!$A$19*$C440/Setup!$B$17+INDEX('FD inverse'!$A$19:$BH$19,1,'FD mesh'!$B$15+1)*Setup!$B$22</f>
        <v>20.2267800426129</v>
      </c>
      <c r="V440" s="0" t="n">
        <f aca="false">SUMPRODUCT('FD inverse'!$A$20:$BH$20,'FD mesh'!$B$84:$BI$84,$E439:$BL439)+'FD inverse'!$A$20*$C440/Setup!$B$17+INDEX('FD inverse'!$A$20:$BH$20,1,'FD mesh'!$B$15+1)*Setup!$B$22</f>
        <v>19.8012807038356</v>
      </c>
      <c r="W440" s="0" t="n">
        <f aca="false">SUMPRODUCT('FD inverse'!$A$21:$BH$21,'FD mesh'!$B$84:$BI$84,$E439:$BL439)+'FD inverse'!$A$21*$C440/Setup!$B$17+INDEX('FD inverse'!$A$21:$BH$21,1,'FD mesh'!$B$15+1)*Setup!$B$22</f>
        <v>19.3786000239538</v>
      </c>
      <c r="X440" s="0" t="n">
        <f aca="false">SUMPRODUCT('FD inverse'!$A$22:$BH$22,'FD mesh'!$B$84:$BI$84,$E439:$BL439)+'FD inverse'!$A$22*$C440/Setup!$B$17+INDEX('FD inverse'!$A$22:$BH$22,1,'FD mesh'!$B$15+1)*Setup!$B$22</f>
        <v>18.9584179952877</v>
      </c>
      <c r="Y440" s="0" t="n">
        <f aca="false">SUMPRODUCT('FD inverse'!$A$23:$BH$23,'FD mesh'!$B$84:$BI$84,$E439:$BL439)+'FD inverse'!$A$23*$C440/Setup!$B$17+INDEX('FD inverse'!$A$23:$BH$23,1,'FD mesh'!$B$15+1)*Setup!$B$22</f>
        <v>18.5404333084559</v>
      </c>
      <c r="Z440" s="0" t="n">
        <f aca="false">SUMPRODUCT('FD inverse'!$A$24:$BH$24,'FD mesh'!$B$84:$BI$84,$E439:$BL439)+'FD inverse'!$A$24*$C440/Setup!$B$17+INDEX('FD inverse'!$A$24:$BH$24,1,'FD mesh'!$B$15+1)*Setup!$B$22</f>
        <v>18.1243616873887</v>
      </c>
      <c r="AA440" s="0" t="n">
        <f aca="false">SUMPRODUCT('FD inverse'!$A$25:$BH$25,'FD mesh'!$B$84:$BI$84,$E439:$BL439)+'FD inverse'!$A$25*$C440/Setup!$B$17+INDEX('FD inverse'!$A$25:$BH$25,1,'FD mesh'!$B$15+1)*Setup!$B$22</f>
        <v>17.7099341807796</v>
      </c>
      <c r="AB440" s="0" t="n">
        <f aca="false">SUMPRODUCT('FD inverse'!$A$26:$BH$26,'FD mesh'!$B$84:$BI$84,$E439:$BL439)+'FD inverse'!$A$26*$C440/Setup!$B$17+INDEX('FD inverse'!$A$26:$BH$26,1,'FD mesh'!$B$15+1)*Setup!$B$22</f>
        <v>17.2968954170494</v>
      </c>
      <c r="AC440" s="0" t="n">
        <f aca="false">SUMPRODUCT('FD inverse'!$A$27:$BH$27,'FD mesh'!$B$84:$BI$84,$E439:$BL439)+'FD inverse'!$A$27*$C440/Setup!$B$17+INDEX('FD inverse'!$A$27:$BH$27,1,'FD mesh'!$B$15+1)*Setup!$B$22</f>
        <v>16.8850018292021</v>
      </c>
      <c r="AD440" s="0" t="n">
        <f aca="false">SUMPRODUCT('FD inverse'!$A$28:$BH$28,'FD mesh'!$B$84:$BI$84,$E439:$BL439)+'FD inverse'!$A$28*$C440/Setup!$B$17+INDEX('FD inverse'!$A$28:$BH$28,1,'FD mesh'!$B$15+1)*Setup!$B$22</f>
        <v>16.4740198553341</v>
      </c>
      <c r="AE440" s="0" t="n">
        <f aca="false">SUMPRODUCT('FD inverse'!$A$29:$BH$29,'FD mesh'!$B$84:$BI$84,$E439:$BL439)+'FD inverse'!$A$29*$C440/Setup!$B$17+INDEX('FD inverse'!$A$29:$BH$29,1,'FD mesh'!$B$15+1)*Setup!$B$22</f>
        <v>16.0637241200256</v>
      </c>
      <c r="AF440" s="0" t="n">
        <f aca="false">SUMPRODUCT('FD inverse'!$A$30:$BH$30,'FD mesh'!$B$84:$BI$84,$E439:$BL439)+'FD inverse'!$A$30*$C440/Setup!$B$17+INDEX('FD inverse'!$A$30:$BH$30,1,'FD mesh'!$B$15+1)*Setup!$B$22</f>
        <v>15.6538956013848</v>
      </c>
      <c r="AG440" s="0" t="n">
        <f aca="false">SUMPRODUCT('FD inverse'!$A$31:$BH$31,'FD mesh'!$B$84:$BI$84,$E439:$BL439)+'FD inverse'!$A$31*$C440/Setup!$B$17+INDEX('FD inverse'!$A$31:$BH$31,1,'FD mesh'!$B$15+1)*Setup!$B$22</f>
        <v>15.2443197881489</v>
      </c>
      <c r="AH440" s="0" t="n">
        <f aca="false">SUMPRODUCT('FD inverse'!$A$32:$BH$32,'FD mesh'!$B$84:$BI$84,$E439:$BL439)+'FD inverse'!$A$32*$C440/Setup!$B$17+INDEX('FD inverse'!$A$32:$BH$32,1,'FD mesh'!$B$15+1)*Setup!$B$22</f>
        <v>15.2270926761517</v>
      </c>
      <c r="AI440" s="0" t="n">
        <f aca="false">SUMPRODUCT('FD inverse'!$A$33:$BH$33,'FD mesh'!$B$84:$BI$84,$E439:$BL439)+'FD inverse'!$A$33*$C440/Setup!$B$17+INDEX('FD inverse'!$A$33:$BH$33,1,'FD mesh'!$B$15+1)*Setup!$B$22</f>
        <v>15.2099217135808</v>
      </c>
      <c r="AJ440" s="0" t="n">
        <f aca="false">SUMPRODUCT('FD inverse'!$A$34:$BH$34,'FD mesh'!$B$84:$BI$84,$E439:$BL439)+'FD inverse'!$A$34*$C440/Setup!$B$17+INDEX('FD inverse'!$A$34:$BH$34,1,'FD mesh'!$B$15+1)*Setup!$B$22</f>
        <v>15.1927949448191</v>
      </c>
      <c r="AK440" s="0" t="n">
        <f aca="false">SUMPRODUCT('FD inverse'!$A$35:$BH$35,'FD mesh'!$B$84:$BI$84,$E439:$BL439)+'FD inverse'!$A$35*$C440/Setup!$B$17+INDEX('FD inverse'!$A$35:$BH$35,1,'FD mesh'!$B$15+1)*Setup!$B$22</f>
        <v>15.175702372915</v>
      </c>
      <c r="AL440" s="0" t="n">
        <f aca="false">SUMPRODUCT('FD inverse'!$A$36:$BH$36,'FD mesh'!$B$84:$BI$84,$E439:$BL439)+'FD inverse'!$A$36*$C440/Setup!$B$17+INDEX('FD inverse'!$A$36:$BH$36,1,'FD mesh'!$B$15+1)*Setup!$B$22</f>
        <v>15.1586357541885</v>
      </c>
      <c r="AM440" s="0" t="n">
        <f aca="false">SUMPRODUCT('FD inverse'!$A$37:$BH$37,'FD mesh'!$B$84:$BI$84,$E439:$BL439)+'FD inverse'!$A$37*$C440/Setup!$B$17+INDEX('FD inverse'!$A$37:$BH$37,1,'FD mesh'!$B$15+1)*Setup!$B$22</f>
        <v>15.1415884033506</v>
      </c>
      <c r="AN440" s="0" t="n">
        <f aca="false">SUMPRODUCT('FD inverse'!$A$38:$BH$38,'FD mesh'!$B$84:$BI$84,$E439:$BL439)+'FD inverse'!$A$38*$C440/Setup!$B$17+INDEX('FD inverse'!$A$38:$BH$38,1,'FD mesh'!$B$15+1)*Setup!$B$22</f>
        <v>15.1245550089506</v>
      </c>
      <c r="AO440" s="0" t="n">
        <f aca="false">SUMPRODUCT('FD inverse'!$A$39:$BH$39,'FD mesh'!$B$84:$BI$84,$E439:$BL439)+'FD inverse'!$A$39*$C440/Setup!$B$17+INDEX('FD inverse'!$A$39:$BH$39,1,'FD mesh'!$B$15+1)*Setup!$B$22</f>
        <v>15.1075314587469</v>
      </c>
      <c r="AP440" s="0" t="n">
        <f aca="false">SUMPRODUCT('FD inverse'!$A$40:$BH$40,'FD mesh'!$B$84:$BI$84,$E439:$BL439)+'FD inverse'!$A$40*$C440/Setup!$B$17+INDEX('FD inverse'!$A$40:$BH$40,1,'FD mesh'!$B$15+1)*Setup!$B$22</f>
        <v>15.0905146743995</v>
      </c>
      <c r="AQ440" s="0" t="n">
        <f aca="false">SUMPRODUCT('FD inverse'!$A$41:$BH$41,'FD mesh'!$B$84:$BI$84,$E439:$BL439)+'FD inverse'!$A$41*$C440/Setup!$B$17+INDEX('FD inverse'!$A$41:$BH$41,1,'FD mesh'!$B$15+1)*Setup!$B$22</f>
        <v>15.0735024547152</v>
      </c>
      <c r="AR440" s="0" t="n">
        <f aca="false">SUMPRODUCT('FD inverse'!$A$42:$BH$42,'FD mesh'!$B$84:$BI$84,$E439:$BL439)+'FD inverse'!$A$42*$C440/Setup!$B$17+INDEX('FD inverse'!$A$42:$BH$42,1,'FD mesh'!$B$15+1)*Setup!$B$22</f>
        <v>15.056493326524</v>
      </c>
      <c r="AS440" s="0" t="n">
        <f aca="false">SUMPRODUCT('FD inverse'!$A$43:$BH$43,'FD mesh'!$B$84:$BI$84,$E439:$BL439)+'FD inverse'!$A$43*$C440/Setup!$B$17+INDEX('FD inverse'!$A$43:$BH$43,1,'FD mesh'!$B$15+1)*Setup!$B$22</f>
        <v>0</v>
      </c>
      <c r="AT440" s="0" t="n">
        <f aca="false">SUMPRODUCT('FD inverse'!$A$44:$BH$44,'FD mesh'!$B$84:$BI$84,$E439:$BL439)+'FD inverse'!$A$44*$C440/Setup!$B$17+INDEX('FD inverse'!$A$44:$BH$44,1,'FD mesh'!$B$15+1)*Setup!$B$22</f>
        <v>0</v>
      </c>
      <c r="AU440" s="0" t="n">
        <f aca="false">SUMPRODUCT('FD inverse'!$A$45:$BH$45,'FD mesh'!$B$84:$BI$84,$E439:$BL439)+'FD inverse'!$A$45*$C440/Setup!$B$17+INDEX('FD inverse'!$A$45:$BH$45,1,'FD mesh'!$B$15+1)*Setup!$B$22</f>
        <v>0</v>
      </c>
      <c r="AV440" s="0" t="n">
        <f aca="false">SUMPRODUCT('FD inverse'!$A$46:$BH$46,'FD mesh'!$B$84:$BI$84,$E439:$BL439)+'FD inverse'!$A$46*$C440/Setup!$B$17+INDEX('FD inverse'!$A$46:$BH$46,1,'FD mesh'!$B$15+1)*Setup!$B$22</f>
        <v>0</v>
      </c>
      <c r="AW440" s="0" t="n">
        <f aca="false">SUMPRODUCT('FD inverse'!$A$47:$BH$47,'FD mesh'!$B$84:$BI$84,$E439:$BL439)+'FD inverse'!$A$47*$C440/Setup!$B$17+INDEX('FD inverse'!$A$47:$BH$47,1,'FD mesh'!$B$15+1)*Setup!$B$22</f>
        <v>0</v>
      </c>
      <c r="AX440" s="0" t="n">
        <f aca="false">SUMPRODUCT('FD inverse'!$A$48:$BH$48,'FD mesh'!$B$84:$BI$84,$E439:$BL439)+'FD inverse'!$A$48*$C440/Setup!$B$17+INDEX('FD inverse'!$A$48:$BH$48,1,'FD mesh'!$B$15+1)*Setup!$B$22</f>
        <v>0</v>
      </c>
      <c r="AY440" s="0" t="n">
        <f aca="false">SUMPRODUCT('FD inverse'!$A$49:$BH$49,'FD mesh'!$B$84:$BI$84,$E439:$BL439)+'FD inverse'!$A$49*$C440/Setup!$B$17+INDEX('FD inverse'!$A$49:$BH$49,1,'FD mesh'!$B$15+1)*Setup!$B$22</f>
        <v>0</v>
      </c>
      <c r="AZ440" s="0" t="n">
        <f aca="false">SUMPRODUCT('FD inverse'!$A$50:$BH$50,'FD mesh'!$B$84:$BI$84,$E439:$BL439)+'FD inverse'!$A$50*$C440/Setup!$B$17+INDEX('FD inverse'!$A$50:$BH$50,1,'FD mesh'!$B$15+1)*Setup!$B$22</f>
        <v>0</v>
      </c>
      <c r="BA440" s="0" t="n">
        <f aca="false">SUMPRODUCT('FD inverse'!$A$51:$BH$51,'FD mesh'!$B$84:$BI$84,$E439:$BL439)+'FD inverse'!$A$51*$C440/Setup!$B$17+INDEX('FD inverse'!$A$51:$BH$51,1,'FD mesh'!$B$15+1)*Setup!$B$22</f>
        <v>0</v>
      </c>
      <c r="BB440" s="0" t="n">
        <f aca="false">SUMPRODUCT('FD inverse'!$A$52:$BH$52,'FD mesh'!$B$84:$BI$84,$E439:$BL439)+'FD inverse'!$A$52*$C440/Setup!$B$17+INDEX('FD inverse'!$A$52:$BH$52,1,'FD mesh'!$B$15+1)*Setup!$B$22</f>
        <v>0</v>
      </c>
      <c r="BC440" s="0" t="n">
        <f aca="false">SUMPRODUCT('FD inverse'!$A$53:$BH$53,'FD mesh'!$B$84:$BI$84,$E439:$BL439)+'FD inverse'!$A$53*$C440/Setup!$B$17+INDEX('FD inverse'!$A$53:$BH$53,1,'FD mesh'!$B$15+1)*Setup!$B$22</f>
        <v>0</v>
      </c>
      <c r="BD440" s="0" t="n">
        <f aca="false">SUMPRODUCT('FD inverse'!$A$54:$BH$54,'FD mesh'!$B$84:$BI$84,$E439:$BL439)+'FD inverse'!$A$54*$C440/Setup!$B$17+INDEX('FD inverse'!$A$54:$BH$54,1,'FD mesh'!$B$15+1)*Setup!$B$22</f>
        <v>0</v>
      </c>
      <c r="BE440" s="0" t="n">
        <f aca="false">SUMPRODUCT('FD inverse'!$A$55:$BH$55,'FD mesh'!$B$84:$BI$84,$E439:$BL439)+'FD inverse'!$A$55*$C440/Setup!$B$17+INDEX('FD inverse'!$A$55:$BH$55,1,'FD mesh'!$B$15+1)*Setup!$B$22</f>
        <v>0</v>
      </c>
      <c r="BF440" s="0" t="n">
        <f aca="false">SUMPRODUCT('FD inverse'!$A$56:$BH$56,'FD mesh'!$B$84:$BI$84,$E439:$BL439)+'FD inverse'!$A$56*$C440/Setup!$B$17+INDEX('FD inverse'!$A$56:$BH$56,1,'FD mesh'!$B$15+1)*Setup!$B$22</f>
        <v>0</v>
      </c>
      <c r="BG440" s="0" t="n">
        <f aca="false">SUMPRODUCT('FD inverse'!$A$57:$BH$57,'FD mesh'!$B$84:$BI$84,$E439:$BL439)+'FD inverse'!$A$57*$C440/Setup!$B$17+INDEX('FD inverse'!$A$57:$BH$57,1,'FD mesh'!$B$15+1)*Setup!$B$22</f>
        <v>0</v>
      </c>
      <c r="BH440" s="0" t="n">
        <f aca="false">SUMPRODUCT('FD inverse'!$A$58:$BH$58,'FD mesh'!$B$84:$BI$84,$E439:$BL439)+'FD inverse'!$A$58*$C440/Setup!$B$17+INDEX('FD inverse'!$A$58:$BH$58,1,'FD mesh'!$B$15+1)*Setup!$B$22</f>
        <v>0</v>
      </c>
      <c r="BI440" s="0" t="n">
        <f aca="false">SUMPRODUCT('FD inverse'!$A$59:$BH$59,'FD mesh'!$B$84:$BI$84,$E439:$BL439)+'FD inverse'!$A$59*$C440/Setup!$B$17+INDEX('FD inverse'!$A$59:$BH$59,1,'FD mesh'!$B$15+1)*Setup!$B$22</f>
        <v>0</v>
      </c>
      <c r="BJ440" s="0" t="n">
        <f aca="false">SUMPRODUCT('FD inverse'!$A$60:$BH$60,'FD mesh'!$B$84:$BI$84,$E439:$BL439)+'FD inverse'!$A$60*$C440/Setup!$B$17+INDEX('FD inverse'!$A$60:$BH$60,1,'FD mesh'!$B$15+1)*Setup!$B$22</f>
        <v>0</v>
      </c>
      <c r="BK440" s="0" t="n">
        <f aca="false">SUMPRODUCT('FD inverse'!$A$61:$BH$61,'FD mesh'!$B$84:$BI$84,$E439:$BL439)+'FD inverse'!$A$61*$C440/Setup!$B$17+INDEX('FD inverse'!$A$61:$BH$61,1,'FD mesh'!$B$15+1)*Setup!$B$22</f>
        <v>0</v>
      </c>
      <c r="BL440" s="0" t="n">
        <f aca="false">SUMPRODUCT('FD inverse'!$A$62:$BH$62,'FD mesh'!$B$84:$BI$84,$E439:$BL439)+'FD inverse'!$A$62*$C440/Setup!$B$17+INDEX('FD inverse'!$A$62:$BH$62,1,'FD mesh'!$B$15+1)*Setup!$B$22</f>
        <v>0</v>
      </c>
    </row>
    <row r="441" customFormat="false" ht="15" hidden="false" customHeight="false" outlineLevel="0" collapsed="false">
      <c r="A441" s="0" t="n">
        <v>436</v>
      </c>
      <c r="B441" s="0" t="n">
        <f aca="false">A441*Setup!$B$11/3600</f>
        <v>36.3333333333333</v>
      </c>
      <c r="C441" s="0" t="n">
        <f aca="false">Setup!$B$7+Setup!$B$8*COS(2*PI()*(B441-Setup!$B$9)/24)</f>
        <v>26.2943057454042</v>
      </c>
      <c r="D441" s="0" t="n">
        <f aca="false">(C441-E441)/Setup!$B$17</f>
        <v>14.8795534334703</v>
      </c>
      <c r="E441" s="0" t="n">
        <f aca="false">SUMPRODUCT('FD inverse'!$A$3:$BH$3,'FD mesh'!$B$84:$BI$84,$E440:$BL440)+'FD inverse'!$A$3*$C441/Setup!$B$17+INDEX('FD inverse'!$A$3:$BH$3,1,'FD mesh'!$B$15+1)*Setup!$B$22</f>
        <v>24.359963799053</v>
      </c>
      <c r="F441" s="0" t="n">
        <f aca="false">SUMPRODUCT('FD inverse'!$A$4:$BH$4,'FD mesh'!$B$84:$BI$84,$E440:$BL440)+'FD inverse'!$A$4*$C441/Setup!$B$17+INDEX('FD inverse'!$A$4:$BH$4,1,'FD mesh'!$B$15+1)*Setup!$B$22</f>
        <v>23.9281625919009</v>
      </c>
      <c r="G441" s="0" t="n">
        <f aca="false">SUMPRODUCT('FD inverse'!$A$5:$BH$5,'FD mesh'!$B$84:$BI$84,$E440:$BL440)+'FD inverse'!$A$5*$C441/Setup!$B$17+INDEX('FD inverse'!$A$5:$BH$5,1,'FD mesh'!$B$15+1)*Setup!$B$22</f>
        <v>23.5163009385072</v>
      </c>
      <c r="H441" s="0" t="n">
        <f aca="false">SUMPRODUCT('FD inverse'!$A$6:$BH$6,'FD mesh'!$B$84:$BI$84,$E440:$BL440)+'FD inverse'!$A$6*$C441/Setup!$B$17+INDEX('FD inverse'!$A$6:$BH$6,1,'FD mesh'!$B$15+1)*Setup!$B$22</f>
        <v>22.1622281020268</v>
      </c>
      <c r="I441" s="0" t="n">
        <f aca="false">SUMPRODUCT('FD inverse'!$A$7:$BH$7,'FD mesh'!$B$84:$BI$84,$E440:$BL440)+'FD inverse'!$A$7*$C441/Setup!$B$17+INDEX('FD inverse'!$A$7:$BH$7,1,'FD mesh'!$B$15+1)*Setup!$B$22</f>
        <v>22.0493456403054</v>
      </c>
      <c r="J441" s="0" t="n">
        <f aca="false">SUMPRODUCT('FD inverse'!$A$8:$BH$8,'FD mesh'!$B$84:$BI$84,$E440:$BL440)+'FD inverse'!$A$8*$C441/Setup!$B$17+INDEX('FD inverse'!$A$8:$BH$8,1,'FD mesh'!$B$15+1)*Setup!$B$22</f>
        <v>21.9494806085372</v>
      </c>
      <c r="K441" s="0" t="n">
        <f aca="false">SUMPRODUCT('FD inverse'!$A$9:$BH$9,'FD mesh'!$B$84:$BI$84,$E440:$BL440)+'FD inverse'!$A$9*$C441/Setup!$B$17+INDEX('FD inverse'!$A$9:$BH$9,1,'FD mesh'!$B$15+1)*Setup!$B$22</f>
        <v>21.8618201236228</v>
      </c>
      <c r="L441" s="0" t="n">
        <f aca="false">SUMPRODUCT('FD inverse'!$A$10:$BH$10,'FD mesh'!$B$84:$BI$84,$E440:$BL440)+'FD inverse'!$A$10*$C441/Setup!$B$17+INDEX('FD inverse'!$A$10:$BH$10,1,'FD mesh'!$B$15+1)*Setup!$B$22</f>
        <v>21.7856242874378</v>
      </c>
      <c r="M441" s="0" t="n">
        <f aca="false">SUMPRODUCT('FD inverse'!$A$11:$BH$11,'FD mesh'!$B$84:$BI$84,$E440:$BL440)+'FD inverse'!$A$11*$C441/Setup!$B$17+INDEX('FD inverse'!$A$11:$BH$11,1,'FD mesh'!$B$15+1)*Setup!$B$22</f>
        <v>21.720234010927</v>
      </c>
      <c r="N441" s="0" t="n">
        <f aca="false">SUMPRODUCT('FD inverse'!$A$12:$BH$12,'FD mesh'!$B$84:$BI$84,$E440:$BL440)+'FD inverse'!$A$12*$C441/Setup!$B$17+INDEX('FD inverse'!$A$12:$BH$12,1,'FD mesh'!$B$15+1)*Setup!$B$22</f>
        <v>21.6650774857072</v>
      </c>
      <c r="O441" s="0" t="n">
        <f aca="false">SUMPRODUCT('FD inverse'!$A$13:$BH$13,'FD mesh'!$B$84:$BI$84,$E440:$BL440)+'FD inverse'!$A$13*$C441/Setup!$B$17+INDEX('FD inverse'!$A$13:$BH$13,1,'FD mesh'!$B$15+1)*Setup!$B$22</f>
        <v>21.61967542365</v>
      </c>
      <c r="P441" s="0" t="n">
        <f aca="false">SUMPRODUCT('FD inverse'!$A$14:$BH$14,'FD mesh'!$B$84:$BI$84,$E440:$BL440)+'FD inverse'!$A$14*$C441/Setup!$B$17+INDEX('FD inverse'!$A$14:$BH$14,1,'FD mesh'!$B$15+1)*Setup!$B$22</f>
        <v>21.5836451685487</v>
      </c>
      <c r="Q441" s="0" t="n">
        <f aca="false">SUMPRODUCT('FD inverse'!$A$15:$BH$15,'FD mesh'!$B$84:$BI$84,$E440:$BL440)+'FD inverse'!$A$15*$C441/Setup!$B$17+INDEX('FD inverse'!$A$15:$BH$15,1,'FD mesh'!$B$15+1)*Setup!$B$22</f>
        <v>21.5567037667512</v>
      </c>
      <c r="R441" s="0" t="n">
        <f aca="false">SUMPRODUCT('FD inverse'!$A$16:$BH$16,'FD mesh'!$B$84:$BI$84,$E440:$BL440)+'FD inverse'!$A$16*$C441/Setup!$B$17+INDEX('FD inverse'!$A$16:$BH$16,1,'FD mesh'!$B$15+1)*Setup!$B$22</f>
        <v>21.538670065733</v>
      </c>
      <c r="S441" s="0" t="n">
        <f aca="false">SUMPRODUCT('FD inverse'!$A$17:$BH$17,'FD mesh'!$B$84:$BI$84,$E440:$BL440)+'FD inverse'!$A$17*$C441/Setup!$B$17+INDEX('FD inverse'!$A$17:$BH$17,1,'FD mesh'!$B$15+1)*Setup!$B$22</f>
        <v>21.1011750785313</v>
      </c>
      <c r="T441" s="0" t="n">
        <f aca="false">SUMPRODUCT('FD inverse'!$A$18:$BH$18,'FD mesh'!$B$84:$BI$84,$E440:$BL440)+'FD inverse'!$A$18*$C441/Setup!$B$17+INDEX('FD inverse'!$A$18:$BH$18,1,'FD mesh'!$B$15+1)*Setup!$B$22</f>
        <v>20.6676697928288</v>
      </c>
      <c r="U441" s="0" t="n">
        <f aca="false">SUMPRODUCT('FD inverse'!$A$19:$BH$19,'FD mesh'!$B$84:$BI$84,$E440:$BL440)+'FD inverse'!$A$19*$C441/Setup!$B$17+INDEX('FD inverse'!$A$19:$BH$19,1,'FD mesh'!$B$15+1)*Setup!$B$22</f>
        <v>20.2377640431195</v>
      </c>
      <c r="V441" s="0" t="n">
        <f aca="false">SUMPRODUCT('FD inverse'!$A$20:$BH$20,'FD mesh'!$B$84:$BI$84,$E440:$BL440)+'FD inverse'!$A$20*$C441/Setup!$B$17+INDEX('FD inverse'!$A$20:$BH$20,1,'FD mesh'!$B$15+1)*Setup!$B$22</f>
        <v>19.811090727845</v>
      </c>
      <c r="W441" s="0" t="n">
        <f aca="false">SUMPRODUCT('FD inverse'!$A$21:$BH$21,'FD mesh'!$B$84:$BI$84,$E440:$BL440)+'FD inverse'!$A$21*$C441/Setup!$B$17+INDEX('FD inverse'!$A$21:$BH$21,1,'FD mesh'!$B$15+1)*Setup!$B$22</f>
        <v>19.3873043624932</v>
      </c>
      <c r="X441" s="0" t="n">
        <f aca="false">SUMPRODUCT('FD inverse'!$A$22:$BH$22,'FD mesh'!$B$84:$BI$84,$E440:$BL440)+'FD inverse'!$A$22*$C441/Setup!$B$17+INDEX('FD inverse'!$A$22:$BH$22,1,'FD mesh'!$B$15+1)*Setup!$B$22</f>
        <v>18.9660795596259</v>
      </c>
      <c r="Y441" s="0" t="n">
        <f aca="false">SUMPRODUCT('FD inverse'!$A$23:$BH$23,'FD mesh'!$B$84:$BI$84,$E440:$BL440)+'FD inverse'!$A$23*$C441/Setup!$B$17+INDEX('FD inverse'!$A$23:$BH$23,1,'FD mesh'!$B$15+1)*Setup!$B$22</f>
        <v>18.5471094456925</v>
      </c>
      <c r="Z441" s="0" t="n">
        <f aca="false">SUMPRODUCT('FD inverse'!$A$24:$BH$24,'FD mesh'!$B$84:$BI$84,$E440:$BL440)+'FD inverse'!$A$24*$C441/Setup!$B$17+INDEX('FD inverse'!$A$24:$BH$24,1,'FD mesh'!$B$15+1)*Setup!$B$22</f>
        <v>18.1301040235744</v>
      </c>
      <c r="AA441" s="0" t="n">
        <f aca="false">SUMPRODUCT('FD inverse'!$A$25:$BH$25,'FD mesh'!$B$84:$BI$84,$E440:$BL440)+'FD inverse'!$A$25*$C441/Setup!$B$17+INDEX('FD inverse'!$A$25:$BH$25,1,'FD mesh'!$B$15+1)*Setup!$B$22</f>
        <v>17.7147884889623</v>
      </c>
      <c r="AB441" s="0" t="n">
        <f aca="false">SUMPRODUCT('FD inverse'!$A$26:$BH$26,'FD mesh'!$B$84:$BI$84,$E440:$BL440)+'FD inverse'!$A$26*$C441/Setup!$B$17+INDEX('FD inverse'!$A$26:$BH$26,1,'FD mesh'!$B$15+1)*Setup!$B$22</f>
        <v>17.3009015079011</v>
      </c>
      <c r="AC441" s="0" t="n">
        <f aca="false">SUMPRODUCT('FD inverse'!$A$27:$BH$27,'FD mesh'!$B$84:$BI$84,$E440:$BL440)+'FD inverse'!$A$27*$C441/Setup!$B$17+INDEX('FD inverse'!$A$27:$BH$27,1,'FD mesh'!$B$15+1)*Setup!$B$22</f>
        <v>16.8881934621478</v>
      </c>
      <c r="AD441" s="0" t="n">
        <f aca="false">SUMPRODUCT('FD inverse'!$A$28:$BH$28,'FD mesh'!$B$84:$BI$84,$E440:$BL440)+'FD inverse'!$A$28*$C441/Setup!$B$17+INDEX('FD inverse'!$A$28:$BH$28,1,'FD mesh'!$B$15+1)*Setup!$B$22</f>
        <v>16.4764246683755</v>
      </c>
      <c r="AE441" s="0" t="n">
        <f aca="false">SUMPRODUCT('FD inverse'!$A$29:$BH$29,'FD mesh'!$B$84:$BI$84,$E440:$BL440)+'FD inverse'!$A$29*$C441/Setup!$B$17+INDEX('FD inverse'!$A$29:$BH$29,1,'FD mesh'!$B$15+1)*Setup!$B$22</f>
        <v>16.065363576727</v>
      </c>
      <c r="AF441" s="0" t="n">
        <f aca="false">SUMPRODUCT('FD inverse'!$A$30:$BH$30,'FD mesh'!$B$84:$BI$84,$E440:$BL440)+'FD inverse'!$A$30*$C441/Setup!$B$17+INDEX('FD inverse'!$A$30:$BH$30,1,'FD mesh'!$B$15+1)*Setup!$B$22</f>
        <v>15.6547849537648</v>
      </c>
      <c r="AG441" s="0" t="n">
        <f aca="false">SUMPRODUCT('FD inverse'!$A$31:$BH$31,'FD mesh'!$B$84:$BI$84,$E440:$BL440)+'FD inverse'!$A$31*$C441/Setup!$B$17+INDEX('FD inverse'!$A$31:$BH$31,1,'FD mesh'!$B$15+1)*Setup!$B$22</f>
        <v>15.244468054503</v>
      </c>
      <c r="AH441" s="0" t="n">
        <f aca="false">SUMPRODUCT('FD inverse'!$A$32:$BH$32,'FD mesh'!$B$84:$BI$84,$E440:$BL440)+'FD inverse'!$A$32*$C441/Setup!$B$17+INDEX('FD inverse'!$A$32:$BH$32,1,'FD mesh'!$B$15+1)*Setup!$B$22</f>
        <v>15.2272121533096</v>
      </c>
      <c r="AI441" s="0" t="n">
        <f aca="false">SUMPRODUCT('FD inverse'!$A$33:$BH$33,'FD mesh'!$B$84:$BI$84,$E440:$BL440)+'FD inverse'!$A$33*$C441/Setup!$B$17+INDEX('FD inverse'!$A$33:$BH$33,1,'FD mesh'!$B$15+1)*Setup!$B$22</f>
        <v>15.2100167342056</v>
      </c>
      <c r="AJ441" s="0" t="n">
        <f aca="false">SUMPRODUCT('FD inverse'!$A$34:$BH$34,'FD mesh'!$B$84:$BI$84,$E440:$BL440)+'FD inverse'!$A$34*$C441/Setup!$B$17+INDEX('FD inverse'!$A$34:$BH$34,1,'FD mesh'!$B$15+1)*Setup!$B$22</f>
        <v>15.1928694167305</v>
      </c>
      <c r="AK441" s="0" t="n">
        <f aca="false">SUMPRODUCT('FD inverse'!$A$35:$BH$35,'FD mesh'!$B$84:$BI$84,$E440:$BL440)+'FD inverse'!$A$35*$C441/Setup!$B$17+INDEX('FD inverse'!$A$35:$BH$35,1,'FD mesh'!$B$15+1)*Setup!$B$22</f>
        <v>15.1757597986522</v>
      </c>
      <c r="AL441" s="0" t="n">
        <f aca="false">SUMPRODUCT('FD inverse'!$A$36:$BH$36,'FD mesh'!$B$84:$BI$84,$E440:$BL440)+'FD inverse'!$A$36*$C441/Setup!$B$17+INDEX('FD inverse'!$A$36:$BH$36,1,'FD mesh'!$B$15+1)*Setup!$B$22</f>
        <v>15.1586792508048</v>
      </c>
      <c r="AM441" s="0" t="n">
        <f aca="false">SUMPRODUCT('FD inverse'!$A$37:$BH$37,'FD mesh'!$B$84:$BI$84,$E440:$BL440)+'FD inverse'!$A$37*$C441/Setup!$B$17+INDEX('FD inverse'!$A$37:$BH$37,1,'FD mesh'!$B$15+1)*Setup!$B$22</f>
        <v>15.1416207219465</v>
      </c>
      <c r="AN441" s="0" t="n">
        <f aca="false">SUMPRODUCT('FD inverse'!$A$38:$BH$38,'FD mesh'!$B$84:$BI$84,$E440:$BL440)+'FD inverse'!$A$38*$C441/Setup!$B$17+INDEX('FD inverse'!$A$38:$BH$38,1,'FD mesh'!$B$15+1)*Setup!$B$22</f>
        <v>15.1245785535059</v>
      </c>
      <c r="AO441" s="0" t="n">
        <f aca="false">SUMPRODUCT('FD inverse'!$A$39:$BH$39,'FD mesh'!$B$84:$BI$84,$E440:$BL440)+'FD inverse'!$A$39*$C441/Setup!$B$17+INDEX('FD inverse'!$A$39:$BH$39,1,'FD mesh'!$B$15+1)*Setup!$B$22</f>
        <v>15.1075483038615</v>
      </c>
      <c r="AP441" s="0" t="n">
        <f aca="false">SUMPRODUCT('FD inverse'!$A$40:$BH$40,'FD mesh'!$B$84:$BI$84,$E440:$BL440)+'FD inverse'!$A$40*$C441/Setup!$B$17+INDEX('FD inverse'!$A$40:$BH$40,1,'FD mesh'!$B$15+1)*Setup!$B$22</f>
        <v>15.0905265816021</v>
      </c>
      <c r="AQ441" s="0" t="n">
        <f aca="false">SUMPRODUCT('FD inverse'!$A$41:$BH$41,'FD mesh'!$B$84:$BI$84,$E440:$BL440)+'FD inverse'!$A$41*$C441/Setup!$B$17+INDEX('FD inverse'!$A$41:$BH$41,1,'FD mesh'!$B$15+1)*Setup!$B$22</f>
        <v>15.0735108870429</v>
      </c>
      <c r="AR441" s="0" t="n">
        <f aca="false">SUMPRODUCT('FD inverse'!$A$42:$BH$42,'FD mesh'!$B$84:$BI$84,$E440:$BL440)+'FD inverse'!$A$42*$C441/Setup!$B$17+INDEX('FD inverse'!$A$42:$BH$42,1,'FD mesh'!$B$15+1)*Setup!$B$22</f>
        <v>15.0564994611222</v>
      </c>
      <c r="AS441" s="0" t="n">
        <f aca="false">SUMPRODUCT('FD inverse'!$A$43:$BH$43,'FD mesh'!$B$84:$BI$84,$E440:$BL440)+'FD inverse'!$A$43*$C441/Setup!$B$17+INDEX('FD inverse'!$A$43:$BH$43,1,'FD mesh'!$B$15+1)*Setup!$B$22</f>
        <v>0</v>
      </c>
      <c r="AT441" s="0" t="n">
        <f aca="false">SUMPRODUCT('FD inverse'!$A$44:$BH$44,'FD mesh'!$B$84:$BI$84,$E440:$BL440)+'FD inverse'!$A$44*$C441/Setup!$B$17+INDEX('FD inverse'!$A$44:$BH$44,1,'FD mesh'!$B$15+1)*Setup!$B$22</f>
        <v>0</v>
      </c>
      <c r="AU441" s="0" t="n">
        <f aca="false">SUMPRODUCT('FD inverse'!$A$45:$BH$45,'FD mesh'!$B$84:$BI$84,$E440:$BL440)+'FD inverse'!$A$45*$C441/Setup!$B$17+INDEX('FD inverse'!$A$45:$BH$45,1,'FD mesh'!$B$15+1)*Setup!$B$22</f>
        <v>0</v>
      </c>
      <c r="AV441" s="0" t="n">
        <f aca="false">SUMPRODUCT('FD inverse'!$A$46:$BH$46,'FD mesh'!$B$84:$BI$84,$E440:$BL440)+'FD inverse'!$A$46*$C441/Setup!$B$17+INDEX('FD inverse'!$A$46:$BH$46,1,'FD mesh'!$B$15+1)*Setup!$B$22</f>
        <v>0</v>
      </c>
      <c r="AW441" s="0" t="n">
        <f aca="false">SUMPRODUCT('FD inverse'!$A$47:$BH$47,'FD mesh'!$B$84:$BI$84,$E440:$BL440)+'FD inverse'!$A$47*$C441/Setup!$B$17+INDEX('FD inverse'!$A$47:$BH$47,1,'FD mesh'!$B$15+1)*Setup!$B$22</f>
        <v>0</v>
      </c>
      <c r="AX441" s="0" t="n">
        <f aca="false">SUMPRODUCT('FD inverse'!$A$48:$BH$48,'FD mesh'!$B$84:$BI$84,$E440:$BL440)+'FD inverse'!$A$48*$C441/Setup!$B$17+INDEX('FD inverse'!$A$48:$BH$48,1,'FD mesh'!$B$15+1)*Setup!$B$22</f>
        <v>0</v>
      </c>
      <c r="AY441" s="0" t="n">
        <f aca="false">SUMPRODUCT('FD inverse'!$A$49:$BH$49,'FD mesh'!$B$84:$BI$84,$E440:$BL440)+'FD inverse'!$A$49*$C441/Setup!$B$17+INDEX('FD inverse'!$A$49:$BH$49,1,'FD mesh'!$B$15+1)*Setup!$B$22</f>
        <v>0</v>
      </c>
      <c r="AZ441" s="0" t="n">
        <f aca="false">SUMPRODUCT('FD inverse'!$A$50:$BH$50,'FD mesh'!$B$84:$BI$84,$E440:$BL440)+'FD inverse'!$A$50*$C441/Setup!$B$17+INDEX('FD inverse'!$A$50:$BH$50,1,'FD mesh'!$B$15+1)*Setup!$B$22</f>
        <v>0</v>
      </c>
      <c r="BA441" s="0" t="n">
        <f aca="false">SUMPRODUCT('FD inverse'!$A$51:$BH$51,'FD mesh'!$B$84:$BI$84,$E440:$BL440)+'FD inverse'!$A$51*$C441/Setup!$B$17+INDEX('FD inverse'!$A$51:$BH$51,1,'FD mesh'!$B$15+1)*Setup!$B$22</f>
        <v>0</v>
      </c>
      <c r="BB441" s="0" t="n">
        <f aca="false">SUMPRODUCT('FD inverse'!$A$52:$BH$52,'FD mesh'!$B$84:$BI$84,$E440:$BL440)+'FD inverse'!$A$52*$C441/Setup!$B$17+INDEX('FD inverse'!$A$52:$BH$52,1,'FD mesh'!$B$15+1)*Setup!$B$22</f>
        <v>0</v>
      </c>
      <c r="BC441" s="0" t="n">
        <f aca="false">SUMPRODUCT('FD inverse'!$A$53:$BH$53,'FD mesh'!$B$84:$BI$84,$E440:$BL440)+'FD inverse'!$A$53*$C441/Setup!$B$17+INDEX('FD inverse'!$A$53:$BH$53,1,'FD mesh'!$B$15+1)*Setup!$B$22</f>
        <v>0</v>
      </c>
      <c r="BD441" s="0" t="n">
        <f aca="false">SUMPRODUCT('FD inverse'!$A$54:$BH$54,'FD mesh'!$B$84:$BI$84,$E440:$BL440)+'FD inverse'!$A$54*$C441/Setup!$B$17+INDEX('FD inverse'!$A$54:$BH$54,1,'FD mesh'!$B$15+1)*Setup!$B$22</f>
        <v>0</v>
      </c>
      <c r="BE441" s="0" t="n">
        <f aca="false">SUMPRODUCT('FD inverse'!$A$55:$BH$55,'FD mesh'!$B$84:$BI$84,$E440:$BL440)+'FD inverse'!$A$55*$C441/Setup!$B$17+INDEX('FD inverse'!$A$55:$BH$55,1,'FD mesh'!$B$15+1)*Setup!$B$22</f>
        <v>0</v>
      </c>
      <c r="BF441" s="0" t="n">
        <f aca="false">SUMPRODUCT('FD inverse'!$A$56:$BH$56,'FD mesh'!$B$84:$BI$84,$E440:$BL440)+'FD inverse'!$A$56*$C441/Setup!$B$17+INDEX('FD inverse'!$A$56:$BH$56,1,'FD mesh'!$B$15+1)*Setup!$B$22</f>
        <v>0</v>
      </c>
      <c r="BG441" s="0" t="n">
        <f aca="false">SUMPRODUCT('FD inverse'!$A$57:$BH$57,'FD mesh'!$B$84:$BI$84,$E440:$BL440)+'FD inverse'!$A$57*$C441/Setup!$B$17+INDEX('FD inverse'!$A$57:$BH$57,1,'FD mesh'!$B$15+1)*Setup!$B$22</f>
        <v>0</v>
      </c>
      <c r="BH441" s="0" t="n">
        <f aca="false">SUMPRODUCT('FD inverse'!$A$58:$BH$58,'FD mesh'!$B$84:$BI$84,$E440:$BL440)+'FD inverse'!$A$58*$C441/Setup!$B$17+INDEX('FD inverse'!$A$58:$BH$58,1,'FD mesh'!$B$15+1)*Setup!$B$22</f>
        <v>0</v>
      </c>
      <c r="BI441" s="0" t="n">
        <f aca="false">SUMPRODUCT('FD inverse'!$A$59:$BH$59,'FD mesh'!$B$84:$BI$84,$E440:$BL440)+'FD inverse'!$A$59*$C441/Setup!$B$17+INDEX('FD inverse'!$A$59:$BH$59,1,'FD mesh'!$B$15+1)*Setup!$B$22</f>
        <v>0</v>
      </c>
      <c r="BJ441" s="0" t="n">
        <f aca="false">SUMPRODUCT('FD inverse'!$A$60:$BH$60,'FD mesh'!$B$84:$BI$84,$E440:$BL440)+'FD inverse'!$A$60*$C441/Setup!$B$17+INDEX('FD inverse'!$A$60:$BH$60,1,'FD mesh'!$B$15+1)*Setup!$B$22</f>
        <v>0</v>
      </c>
      <c r="BK441" s="0" t="n">
        <f aca="false">SUMPRODUCT('FD inverse'!$A$61:$BH$61,'FD mesh'!$B$84:$BI$84,$E440:$BL440)+'FD inverse'!$A$61*$C441/Setup!$B$17+INDEX('FD inverse'!$A$61:$BH$61,1,'FD mesh'!$B$15+1)*Setup!$B$22</f>
        <v>0</v>
      </c>
      <c r="BL441" s="0" t="n">
        <f aca="false">SUMPRODUCT('FD inverse'!$A$62:$BH$62,'FD mesh'!$B$84:$BI$84,$E440:$BL440)+'FD inverse'!$A$62*$C441/Setup!$B$17+INDEX('FD inverse'!$A$62:$BH$62,1,'FD mesh'!$B$15+1)*Setup!$B$22</f>
        <v>0</v>
      </c>
    </row>
    <row r="442" customFormat="false" ht="15" hidden="false" customHeight="false" outlineLevel="0" collapsed="false">
      <c r="A442" s="0" t="n">
        <v>437</v>
      </c>
      <c r="B442" s="0" t="n">
        <f aca="false">A442*Setup!$B$11/3600</f>
        <v>36.4166666666667</v>
      </c>
      <c r="C442" s="0" t="n">
        <f aca="false">Setup!$B$7+Setup!$B$8*COS(2*PI()*(B442-Setup!$B$9)/24)</f>
        <v>26.3652385934543</v>
      </c>
      <c r="D442" s="0" t="n">
        <f aca="false">(C442-E442)/Setup!$B$17</f>
        <v>15.0376345886007</v>
      </c>
      <c r="E442" s="0" t="n">
        <f aca="false">SUMPRODUCT('FD inverse'!$A$3:$BH$3,'FD mesh'!$B$84:$BI$84,$E441:$BL441)+'FD inverse'!$A$3*$C442/Setup!$B$17+INDEX('FD inverse'!$A$3:$BH$3,1,'FD mesh'!$B$15+1)*Setup!$B$22</f>
        <v>24.4103460969362</v>
      </c>
      <c r="F442" s="0" t="n">
        <f aca="false">SUMPRODUCT('FD inverse'!$A$4:$BH$4,'FD mesh'!$B$84:$BI$84,$E441:$BL441)+'FD inverse'!$A$4*$C442/Setup!$B$17+INDEX('FD inverse'!$A$4:$BH$4,1,'FD mesh'!$B$15+1)*Setup!$B$22</f>
        <v>23.9737311068608</v>
      </c>
      <c r="G442" s="0" t="n">
        <f aca="false">SUMPRODUCT('FD inverse'!$A$5:$BH$5,'FD mesh'!$B$84:$BI$84,$E441:$BL441)+'FD inverse'!$A$5*$C442/Setup!$B$17+INDEX('FD inverse'!$A$5:$BH$5,1,'FD mesh'!$B$15+1)*Setup!$B$22</f>
        <v>23.55689411807</v>
      </c>
      <c r="H442" s="0" t="n">
        <f aca="false">SUMPRODUCT('FD inverse'!$A$6:$BH$6,'FD mesh'!$B$84:$BI$84,$E441:$BL441)+'FD inverse'!$A$6*$C442/Setup!$B$17+INDEX('FD inverse'!$A$6:$BH$6,1,'FD mesh'!$B$15+1)*Setup!$B$22</f>
        <v>22.185921029164</v>
      </c>
      <c r="I442" s="0" t="n">
        <f aca="false">SUMPRODUCT('FD inverse'!$A$7:$BH$7,'FD mesh'!$B$84:$BI$84,$E441:$BL441)+'FD inverse'!$A$7*$C442/Setup!$B$17+INDEX('FD inverse'!$A$7:$BH$7,1,'FD mesh'!$B$15+1)*Setup!$B$22</f>
        <v>22.0715850411007</v>
      </c>
      <c r="J442" s="0" t="n">
        <f aca="false">SUMPRODUCT('FD inverse'!$A$8:$BH$8,'FD mesh'!$B$84:$BI$84,$E441:$BL441)+'FD inverse'!$A$8*$C442/Setup!$B$17+INDEX('FD inverse'!$A$8:$BH$8,1,'FD mesh'!$B$15+1)*Setup!$B$22</f>
        <v>21.9703696434772</v>
      </c>
      <c r="K442" s="0" t="n">
        <f aca="false">SUMPRODUCT('FD inverse'!$A$9:$BH$9,'FD mesh'!$B$84:$BI$84,$E441:$BL441)+'FD inverse'!$A$9*$C442/Setup!$B$17+INDEX('FD inverse'!$A$9:$BH$9,1,'FD mesh'!$B$15+1)*Setup!$B$22</f>
        <v>21.8814781602725</v>
      </c>
      <c r="L442" s="0" t="n">
        <f aca="false">SUMPRODUCT('FD inverse'!$A$10:$BH$10,'FD mesh'!$B$84:$BI$84,$E441:$BL441)+'FD inverse'!$A$10*$C442/Setup!$B$17+INDEX('FD inverse'!$A$10:$BH$10,1,'FD mesh'!$B$15+1)*Setup!$B$22</f>
        <v>21.804184338808</v>
      </c>
      <c r="M442" s="0" t="n">
        <f aca="false">SUMPRODUCT('FD inverse'!$A$11:$BH$11,'FD mesh'!$B$84:$BI$84,$E441:$BL441)+'FD inverse'!$A$11*$C442/Setup!$B$17+INDEX('FD inverse'!$A$11:$BH$11,1,'FD mesh'!$B$15+1)*Setup!$B$22</f>
        <v>21.7378404001579</v>
      </c>
      <c r="N442" s="0" t="n">
        <f aca="false">SUMPRODUCT('FD inverse'!$A$12:$BH$12,'FD mesh'!$B$84:$BI$84,$E441:$BL441)+'FD inverse'!$A$12*$C442/Setup!$B$17+INDEX('FD inverse'!$A$12:$BH$12,1,'FD mesh'!$B$15+1)*Setup!$B$22</f>
        <v>21.6818837117914</v>
      </c>
      <c r="O442" s="0" t="n">
        <f aca="false">SUMPRODUCT('FD inverse'!$A$13:$BH$13,'FD mesh'!$B$84:$BI$84,$E441:$BL441)+'FD inverse'!$A$13*$C442/Setup!$B$17+INDEX('FD inverse'!$A$13:$BH$13,1,'FD mesh'!$B$15+1)*Setup!$B$22</f>
        <v>21.6358422010557</v>
      </c>
      <c r="P442" s="0" t="n">
        <f aca="false">SUMPRODUCT('FD inverse'!$A$14:$BH$14,'FD mesh'!$B$84:$BI$84,$E441:$BL441)+'FD inverse'!$A$14*$C442/Setup!$B$17+INDEX('FD inverse'!$A$14:$BH$14,1,'FD mesh'!$B$15+1)*Setup!$B$22</f>
        <v>21.5993386120933</v>
      </c>
      <c r="Q442" s="0" t="n">
        <f aca="false">SUMPRODUCT('FD inverse'!$A$15:$BH$15,'FD mesh'!$B$84:$BI$84,$E441:$BL441)+'FD inverse'!$A$15*$C442/Setup!$B$17+INDEX('FD inverse'!$A$15:$BH$15,1,'FD mesh'!$B$15+1)*Setup!$B$22</f>
        <v>21.5720936918887</v>
      </c>
      <c r="R442" s="0" t="n">
        <f aca="false">SUMPRODUCT('FD inverse'!$A$16:$BH$16,'FD mesh'!$B$84:$BI$84,$E441:$BL441)+'FD inverse'!$A$16*$C442/Setup!$B$17+INDEX('FD inverse'!$A$16:$BH$16,1,'FD mesh'!$B$15+1)*Setup!$B$22</f>
        <v>21.5539283735352</v>
      </c>
      <c r="S442" s="0" t="n">
        <f aca="false">SUMPRODUCT('FD inverse'!$A$17:$BH$17,'FD mesh'!$B$84:$BI$84,$E441:$BL441)+'FD inverse'!$A$17*$C442/Setup!$B$17+INDEX('FD inverse'!$A$17:$BH$17,1,'FD mesh'!$B$15+1)*Setup!$B$22</f>
        <v>21.1150104634337</v>
      </c>
      <c r="T442" s="0" t="n">
        <f aca="false">SUMPRODUCT('FD inverse'!$A$18:$BH$18,'FD mesh'!$B$84:$BI$84,$E441:$BL441)+'FD inverse'!$A$18*$C442/Setup!$B$17+INDEX('FD inverse'!$A$18:$BH$18,1,'FD mesh'!$B$15+1)*Setup!$B$22</f>
        <v>20.6801641094607</v>
      </c>
      <c r="U442" s="0" t="n">
        <f aca="false">SUMPRODUCT('FD inverse'!$A$19:$BH$19,'FD mesh'!$B$84:$BI$84,$E441:$BL441)+'FD inverse'!$A$19*$C442/Setup!$B$17+INDEX('FD inverse'!$A$19:$BH$19,1,'FD mesh'!$B$15+1)*Setup!$B$22</f>
        <v>20.2489946543822</v>
      </c>
      <c r="V442" s="0" t="n">
        <f aca="false">SUMPRODUCT('FD inverse'!$A$20:$BH$20,'FD mesh'!$B$84:$BI$84,$E441:$BL441)+'FD inverse'!$A$20*$C442/Setup!$B$17+INDEX('FD inverse'!$A$20:$BH$20,1,'FD mesh'!$B$15+1)*Setup!$B$22</f>
        <v>19.8211302077611</v>
      </c>
      <c r="W442" s="0" t="n">
        <f aca="false">SUMPRODUCT('FD inverse'!$A$21:$BH$21,'FD mesh'!$B$84:$BI$84,$E441:$BL441)+'FD inverse'!$A$21*$C442/Setup!$B$17+INDEX('FD inverse'!$A$21:$BH$21,1,'FD mesh'!$B$15+1)*Setup!$B$22</f>
        <v>19.3962202366581</v>
      </c>
      <c r="X442" s="0" t="n">
        <f aca="false">SUMPRODUCT('FD inverse'!$A$22:$BH$22,'FD mesh'!$B$84:$BI$84,$E441:$BL441)+'FD inverse'!$A$22*$C442/Setup!$B$17+INDEX('FD inverse'!$A$22:$BH$22,1,'FD mesh'!$B$15+1)*Setup!$B$22</f>
        <v>18.9739340799522</v>
      </c>
      <c r="Y442" s="0" t="n">
        <f aca="false">SUMPRODUCT('FD inverse'!$A$23:$BH$23,'FD mesh'!$B$84:$BI$84,$E441:$BL441)+'FD inverse'!$A$23*$C442/Setup!$B$17+INDEX('FD inverse'!$A$23:$BH$23,1,'FD mesh'!$B$15+1)*Setup!$B$22</f>
        <v>18.5539593963709</v>
      </c>
      <c r="Z442" s="0" t="n">
        <f aca="false">SUMPRODUCT('FD inverse'!$A$24:$BH$24,'FD mesh'!$B$84:$BI$84,$E441:$BL441)+'FD inverse'!$A$24*$C442/Setup!$B$17+INDEX('FD inverse'!$A$24:$BH$24,1,'FD mesh'!$B$15+1)*Setup!$B$22</f>
        <v>18.1360005554179</v>
      </c>
      <c r="AA442" s="0" t="n">
        <f aca="false">SUMPRODUCT('FD inverse'!$A$25:$BH$25,'FD mesh'!$B$84:$BI$84,$E441:$BL441)+'FD inverse'!$A$25*$C442/Setup!$B$17+INDEX('FD inverse'!$A$25:$BH$25,1,'FD mesh'!$B$15+1)*Setup!$B$22</f>
        <v>17.7197769795502</v>
      </c>
      <c r="AB442" s="0" t="n">
        <f aca="false">SUMPRODUCT('FD inverse'!$A$26:$BH$26,'FD mesh'!$B$84:$BI$84,$E441:$BL441)+'FD inverse'!$A$26*$C442/Setup!$B$17+INDEX('FD inverse'!$A$26:$BH$26,1,'FD mesh'!$B$15+1)*Setup!$B$22</f>
        <v>17.3050214451984</v>
      </c>
      <c r="AC442" s="0" t="n">
        <f aca="false">SUMPRODUCT('FD inverse'!$A$27:$BH$27,'FD mesh'!$B$84:$BI$84,$E441:$BL441)+'FD inverse'!$A$27*$C442/Setup!$B$17+INDEX('FD inverse'!$A$27:$BH$27,1,'FD mesh'!$B$15+1)*Setup!$B$22</f>
        <v>16.8914783495369</v>
      </c>
      <c r="AD442" s="0" t="n">
        <f aca="false">SUMPRODUCT('FD inverse'!$A$28:$BH$28,'FD mesh'!$B$84:$BI$84,$E441:$BL441)+'FD inverse'!$A$28*$C442/Setup!$B$17+INDEX('FD inverse'!$A$28:$BH$28,1,'FD mesh'!$B$15+1)*Setup!$B$22</f>
        <v>16.4789019493071</v>
      </c>
      <c r="AE442" s="0" t="n">
        <f aca="false">SUMPRODUCT('FD inverse'!$A$29:$BH$29,'FD mesh'!$B$84:$BI$84,$E441:$BL441)+'FD inverse'!$A$29*$C442/Setup!$B$17+INDEX('FD inverse'!$A$29:$BH$29,1,'FD mesh'!$B$15+1)*Setup!$B$22</f>
        <v>16.0670545774657</v>
      </c>
      <c r="AF442" s="0" t="n">
        <f aca="false">SUMPRODUCT('FD inverse'!$A$30:$BH$30,'FD mesh'!$B$84:$BI$84,$E441:$BL441)+'FD inverse'!$A$30*$C442/Setup!$B$17+INDEX('FD inverse'!$A$30:$BH$30,1,'FD mesh'!$B$15+1)*Setup!$B$22</f>
        <v>15.6557048429845</v>
      </c>
      <c r="AG442" s="0" t="n">
        <f aca="false">SUMPRODUCT('FD inverse'!$A$31:$BH$31,'FD mesh'!$B$84:$BI$84,$E441:$BL441)+'FD inverse'!$A$31*$C442/Setup!$B$17+INDEX('FD inverse'!$A$31:$BH$31,1,'FD mesh'!$B$15+1)*Setup!$B$22</f>
        <v>15.2446258187595</v>
      </c>
      <c r="AH442" s="0" t="n">
        <f aca="false">SUMPRODUCT('FD inverse'!$A$32:$BH$32,'FD mesh'!$B$84:$BI$84,$E441:$BL441)+'FD inverse'!$A$32*$C442/Setup!$B$17+INDEX('FD inverse'!$A$32:$BH$32,1,'FD mesh'!$B$15+1)*Setup!$B$22</f>
        <v>15.2273402578772</v>
      </c>
      <c r="AI442" s="0" t="n">
        <f aca="false">SUMPRODUCT('FD inverse'!$A$33:$BH$33,'FD mesh'!$B$84:$BI$84,$E441:$BL441)+'FD inverse'!$A$33*$C442/Setup!$B$17+INDEX('FD inverse'!$A$33:$BH$33,1,'FD mesh'!$B$15+1)*Setup!$B$22</f>
        <v>15.2101195464776</v>
      </c>
      <c r="AJ442" s="0" t="n">
        <f aca="false">SUMPRODUCT('FD inverse'!$A$34:$BH$34,'FD mesh'!$B$84:$BI$84,$E441:$BL441)+'FD inverse'!$A$34*$C442/Setup!$B$17+INDEX('FD inverse'!$A$34:$BH$34,1,'FD mesh'!$B$15+1)*Setup!$B$22</f>
        <v>15.1929508810183</v>
      </c>
      <c r="AK442" s="0" t="n">
        <f aca="false">SUMPRODUCT('FD inverse'!$A$35:$BH$35,'FD mesh'!$B$84:$BI$84,$E441:$BL441)+'FD inverse'!$A$35*$C442/Setup!$B$17+INDEX('FD inverse'!$A$35:$BH$35,1,'FD mesh'!$B$15+1)*Setup!$B$22</f>
        <v>15.1758234546578</v>
      </c>
      <c r="AL442" s="0" t="n">
        <f aca="false">SUMPRODUCT('FD inverse'!$A$36:$BH$36,'FD mesh'!$B$84:$BI$84,$E441:$BL441)+'FD inverse'!$A$36*$C442/Setup!$B$17+INDEX('FD inverse'!$A$36:$BH$36,1,'FD mesh'!$B$15+1)*Setup!$B$22</f>
        <v>15.1587282524335</v>
      </c>
      <c r="AM442" s="0" t="n">
        <f aca="false">SUMPRODUCT('FD inverse'!$A$37:$BH$37,'FD mesh'!$B$84:$BI$84,$E441:$BL441)+'FD inverse'!$A$37*$C442/Setup!$B$17+INDEX('FD inverse'!$A$37:$BH$37,1,'FD mesh'!$B$15+1)*Setup!$B$22</f>
        <v>15.1416578559624</v>
      </c>
      <c r="AN442" s="0" t="n">
        <f aca="false">SUMPRODUCT('FD inverse'!$A$38:$BH$38,'FD mesh'!$B$84:$BI$84,$E441:$BL441)+'FD inverse'!$A$38*$C442/Setup!$B$17+INDEX('FD inverse'!$A$38:$BH$38,1,'FD mesh'!$B$15+1)*Setup!$B$22</f>
        <v>15.1246062575854</v>
      </c>
      <c r="AO442" s="0" t="n">
        <f aca="false">SUMPRODUCT('FD inverse'!$A$39:$BH$39,'FD mesh'!$B$84:$BI$84,$E441:$BL441)+'FD inverse'!$A$39*$C442/Setup!$B$17+INDEX('FD inverse'!$A$39:$BH$39,1,'FD mesh'!$B$15+1)*Setup!$B$22</f>
        <v>15.1075686836516</v>
      </c>
      <c r="AP442" s="0" t="n">
        <f aca="false">SUMPRODUCT('FD inverse'!$A$40:$BH$40,'FD mesh'!$B$84:$BI$84,$E441:$BL441)+'FD inverse'!$A$40*$C442/Setup!$B$17+INDEX('FD inverse'!$A$40:$BH$40,1,'FD mesh'!$B$15+1)*Setup!$B$22</f>
        <v>15.0905414264371</v>
      </c>
      <c r="AQ442" s="0" t="n">
        <f aca="false">SUMPRODUCT('FD inverse'!$A$41:$BH$41,'FD mesh'!$B$84:$BI$84,$E441:$BL441)+'FD inverse'!$A$41*$C442/Setup!$B$17+INDEX('FD inverse'!$A$41:$BH$41,1,'FD mesh'!$B$15+1)*Setup!$B$22</f>
        <v>15.0735216840199</v>
      </c>
      <c r="AR442" s="0" t="n">
        <f aca="false">SUMPRODUCT('FD inverse'!$A$42:$BH$42,'FD mesh'!$B$84:$BI$84,$E441:$BL441)+'FD inverse'!$A$42*$C442/Setup!$B$17+INDEX('FD inverse'!$A$42:$BH$42,1,'FD mesh'!$B$15+1)*Setup!$B$22</f>
        <v>15.0565074072813</v>
      </c>
      <c r="AS442" s="0" t="n">
        <f aca="false">SUMPRODUCT('FD inverse'!$A$43:$BH$43,'FD mesh'!$B$84:$BI$84,$E441:$BL441)+'FD inverse'!$A$43*$C442/Setup!$B$17+INDEX('FD inverse'!$A$43:$BH$43,1,'FD mesh'!$B$15+1)*Setup!$B$22</f>
        <v>0</v>
      </c>
      <c r="AT442" s="0" t="n">
        <f aca="false">SUMPRODUCT('FD inverse'!$A$44:$BH$44,'FD mesh'!$B$84:$BI$84,$E441:$BL441)+'FD inverse'!$A$44*$C442/Setup!$B$17+INDEX('FD inverse'!$A$44:$BH$44,1,'FD mesh'!$B$15+1)*Setup!$B$22</f>
        <v>0</v>
      </c>
      <c r="AU442" s="0" t="n">
        <f aca="false">SUMPRODUCT('FD inverse'!$A$45:$BH$45,'FD mesh'!$B$84:$BI$84,$E441:$BL441)+'FD inverse'!$A$45*$C442/Setup!$B$17+INDEX('FD inverse'!$A$45:$BH$45,1,'FD mesh'!$B$15+1)*Setup!$B$22</f>
        <v>0</v>
      </c>
      <c r="AV442" s="0" t="n">
        <f aca="false">SUMPRODUCT('FD inverse'!$A$46:$BH$46,'FD mesh'!$B$84:$BI$84,$E441:$BL441)+'FD inverse'!$A$46*$C442/Setup!$B$17+INDEX('FD inverse'!$A$46:$BH$46,1,'FD mesh'!$B$15+1)*Setup!$B$22</f>
        <v>0</v>
      </c>
      <c r="AW442" s="0" t="n">
        <f aca="false">SUMPRODUCT('FD inverse'!$A$47:$BH$47,'FD mesh'!$B$84:$BI$84,$E441:$BL441)+'FD inverse'!$A$47*$C442/Setup!$B$17+INDEX('FD inverse'!$A$47:$BH$47,1,'FD mesh'!$B$15+1)*Setup!$B$22</f>
        <v>0</v>
      </c>
      <c r="AX442" s="0" t="n">
        <f aca="false">SUMPRODUCT('FD inverse'!$A$48:$BH$48,'FD mesh'!$B$84:$BI$84,$E441:$BL441)+'FD inverse'!$A$48*$C442/Setup!$B$17+INDEX('FD inverse'!$A$48:$BH$48,1,'FD mesh'!$B$15+1)*Setup!$B$22</f>
        <v>0</v>
      </c>
      <c r="AY442" s="0" t="n">
        <f aca="false">SUMPRODUCT('FD inverse'!$A$49:$BH$49,'FD mesh'!$B$84:$BI$84,$E441:$BL441)+'FD inverse'!$A$49*$C442/Setup!$B$17+INDEX('FD inverse'!$A$49:$BH$49,1,'FD mesh'!$B$15+1)*Setup!$B$22</f>
        <v>0</v>
      </c>
      <c r="AZ442" s="0" t="n">
        <f aca="false">SUMPRODUCT('FD inverse'!$A$50:$BH$50,'FD mesh'!$B$84:$BI$84,$E441:$BL441)+'FD inverse'!$A$50*$C442/Setup!$B$17+INDEX('FD inverse'!$A$50:$BH$50,1,'FD mesh'!$B$15+1)*Setup!$B$22</f>
        <v>0</v>
      </c>
      <c r="BA442" s="0" t="n">
        <f aca="false">SUMPRODUCT('FD inverse'!$A$51:$BH$51,'FD mesh'!$B$84:$BI$84,$E441:$BL441)+'FD inverse'!$A$51*$C442/Setup!$B$17+INDEX('FD inverse'!$A$51:$BH$51,1,'FD mesh'!$B$15+1)*Setup!$B$22</f>
        <v>0</v>
      </c>
      <c r="BB442" s="0" t="n">
        <f aca="false">SUMPRODUCT('FD inverse'!$A$52:$BH$52,'FD mesh'!$B$84:$BI$84,$E441:$BL441)+'FD inverse'!$A$52*$C442/Setup!$B$17+INDEX('FD inverse'!$A$52:$BH$52,1,'FD mesh'!$B$15+1)*Setup!$B$22</f>
        <v>0</v>
      </c>
      <c r="BC442" s="0" t="n">
        <f aca="false">SUMPRODUCT('FD inverse'!$A$53:$BH$53,'FD mesh'!$B$84:$BI$84,$E441:$BL441)+'FD inverse'!$A$53*$C442/Setup!$B$17+INDEX('FD inverse'!$A$53:$BH$53,1,'FD mesh'!$B$15+1)*Setup!$B$22</f>
        <v>0</v>
      </c>
      <c r="BD442" s="0" t="n">
        <f aca="false">SUMPRODUCT('FD inverse'!$A$54:$BH$54,'FD mesh'!$B$84:$BI$84,$E441:$BL441)+'FD inverse'!$A$54*$C442/Setup!$B$17+INDEX('FD inverse'!$A$54:$BH$54,1,'FD mesh'!$B$15+1)*Setup!$B$22</f>
        <v>0</v>
      </c>
      <c r="BE442" s="0" t="n">
        <f aca="false">SUMPRODUCT('FD inverse'!$A$55:$BH$55,'FD mesh'!$B$84:$BI$84,$E441:$BL441)+'FD inverse'!$A$55*$C442/Setup!$B$17+INDEX('FD inverse'!$A$55:$BH$55,1,'FD mesh'!$B$15+1)*Setup!$B$22</f>
        <v>0</v>
      </c>
      <c r="BF442" s="0" t="n">
        <f aca="false">SUMPRODUCT('FD inverse'!$A$56:$BH$56,'FD mesh'!$B$84:$BI$84,$E441:$BL441)+'FD inverse'!$A$56*$C442/Setup!$B$17+INDEX('FD inverse'!$A$56:$BH$56,1,'FD mesh'!$B$15+1)*Setup!$B$22</f>
        <v>0</v>
      </c>
      <c r="BG442" s="0" t="n">
        <f aca="false">SUMPRODUCT('FD inverse'!$A$57:$BH$57,'FD mesh'!$B$84:$BI$84,$E441:$BL441)+'FD inverse'!$A$57*$C442/Setup!$B$17+INDEX('FD inverse'!$A$57:$BH$57,1,'FD mesh'!$B$15+1)*Setup!$B$22</f>
        <v>0</v>
      </c>
      <c r="BH442" s="0" t="n">
        <f aca="false">SUMPRODUCT('FD inverse'!$A$58:$BH$58,'FD mesh'!$B$84:$BI$84,$E441:$BL441)+'FD inverse'!$A$58*$C442/Setup!$B$17+INDEX('FD inverse'!$A$58:$BH$58,1,'FD mesh'!$B$15+1)*Setup!$B$22</f>
        <v>0</v>
      </c>
      <c r="BI442" s="0" t="n">
        <f aca="false">SUMPRODUCT('FD inverse'!$A$59:$BH$59,'FD mesh'!$B$84:$BI$84,$E441:$BL441)+'FD inverse'!$A$59*$C442/Setup!$B$17+INDEX('FD inverse'!$A$59:$BH$59,1,'FD mesh'!$B$15+1)*Setup!$B$22</f>
        <v>0</v>
      </c>
      <c r="BJ442" s="0" t="n">
        <f aca="false">SUMPRODUCT('FD inverse'!$A$60:$BH$60,'FD mesh'!$B$84:$BI$84,$E441:$BL441)+'FD inverse'!$A$60*$C442/Setup!$B$17+INDEX('FD inverse'!$A$60:$BH$60,1,'FD mesh'!$B$15+1)*Setup!$B$22</f>
        <v>0</v>
      </c>
      <c r="BK442" s="0" t="n">
        <f aca="false">SUMPRODUCT('FD inverse'!$A$61:$BH$61,'FD mesh'!$B$84:$BI$84,$E441:$BL441)+'FD inverse'!$A$61*$C442/Setup!$B$17+INDEX('FD inverse'!$A$61:$BH$61,1,'FD mesh'!$B$15+1)*Setup!$B$22</f>
        <v>0</v>
      </c>
      <c r="BL442" s="0" t="n">
        <f aca="false">SUMPRODUCT('FD inverse'!$A$62:$BH$62,'FD mesh'!$B$84:$BI$84,$E441:$BL441)+'FD inverse'!$A$62*$C442/Setup!$B$17+INDEX('FD inverse'!$A$62:$BH$62,1,'FD mesh'!$B$15+1)*Setup!$B$22</f>
        <v>0</v>
      </c>
    </row>
    <row r="443" customFormat="false" ht="15" hidden="false" customHeight="false" outlineLevel="0" collapsed="false">
      <c r="A443" s="0" t="n">
        <v>438</v>
      </c>
      <c r="B443" s="0" t="n">
        <f aca="false">A443*Setup!$B$11/3600</f>
        <v>36.5</v>
      </c>
      <c r="C443" s="0" t="n">
        <f aca="false">Setup!$B$7+Setup!$B$8*COS(2*PI()*(B443-Setup!$B$9)/24)</f>
        <v>26.4350457160349</v>
      </c>
      <c r="D443" s="0" t="n">
        <f aca="false">(C443-E443)/Setup!$B$17</f>
        <v>15.1910957433937</v>
      </c>
      <c r="E443" s="0" t="n">
        <f aca="false">SUMPRODUCT('FD inverse'!$A$3:$BH$3,'FD mesh'!$B$84:$BI$84,$E442:$BL442)+'FD inverse'!$A$3*$C443/Setup!$B$17+INDEX('FD inverse'!$A$3:$BH$3,1,'FD mesh'!$B$15+1)*Setup!$B$22</f>
        <v>24.4602032693937</v>
      </c>
      <c r="F443" s="0" t="n">
        <f aca="false">SUMPRODUCT('FD inverse'!$A$4:$BH$4,'FD mesh'!$B$84:$BI$84,$E442:$BL442)+'FD inverse'!$A$4*$C443/Setup!$B$17+INDEX('FD inverse'!$A$4:$BH$4,1,'FD mesh'!$B$15+1)*Setup!$B$22</f>
        <v>24.0189070235338</v>
      </c>
      <c r="G443" s="0" t="n">
        <f aca="false">SUMPRODUCT('FD inverse'!$A$5:$BH$5,'FD mesh'!$B$84:$BI$84,$E442:$BL442)+'FD inverse'!$A$5*$C443/Setup!$B$17+INDEX('FD inverse'!$A$5:$BH$5,1,'FD mesh'!$B$15+1)*Setup!$B$22</f>
        <v>23.5972183803967</v>
      </c>
      <c r="H443" s="0" t="n">
        <f aca="false">SUMPRODUCT('FD inverse'!$A$6:$BH$6,'FD mesh'!$B$84:$BI$84,$E442:$BL442)+'FD inverse'!$A$6*$C443/Setup!$B$17+INDEX('FD inverse'!$A$6:$BH$6,1,'FD mesh'!$B$15+1)*Setup!$B$22</f>
        <v>22.2097476474024</v>
      </c>
      <c r="I443" s="0" t="n">
        <f aca="false">SUMPRODUCT('FD inverse'!$A$7:$BH$7,'FD mesh'!$B$84:$BI$84,$E442:$BL442)+'FD inverse'!$A$7*$C443/Setup!$B$17+INDEX('FD inverse'!$A$7:$BH$7,1,'FD mesh'!$B$15+1)*Setup!$B$22</f>
        <v>22.0939911277387</v>
      </c>
      <c r="J443" s="0" t="n">
        <f aca="false">SUMPRODUCT('FD inverse'!$A$8:$BH$8,'FD mesh'!$B$84:$BI$84,$E442:$BL442)+'FD inverse'!$A$8*$C443/Setup!$B$17+INDEX('FD inverse'!$A$8:$BH$8,1,'FD mesh'!$B$15+1)*Setup!$B$22</f>
        <v>21.9914535382448</v>
      </c>
      <c r="K443" s="0" t="n">
        <f aca="false">SUMPRODUCT('FD inverse'!$A$9:$BH$9,'FD mesh'!$B$84:$BI$84,$E442:$BL442)+'FD inverse'!$A$9*$C443/Setup!$B$17+INDEX('FD inverse'!$A$9:$BH$9,1,'FD mesh'!$B$15+1)*Setup!$B$22</f>
        <v>21.9013548247201</v>
      </c>
      <c r="L443" s="0" t="n">
        <f aca="false">SUMPRODUCT('FD inverse'!$A$10:$BH$10,'FD mesh'!$B$84:$BI$84,$E442:$BL442)+'FD inverse'!$A$10*$C443/Setup!$B$17+INDEX('FD inverse'!$A$10:$BH$10,1,'FD mesh'!$B$15+1)*Setup!$B$22</f>
        <v>21.8229827568872</v>
      </c>
      <c r="M443" s="0" t="n">
        <f aca="false">SUMPRODUCT('FD inverse'!$A$11:$BH$11,'FD mesh'!$B$84:$BI$84,$E442:$BL442)+'FD inverse'!$A$11*$C443/Setup!$B$17+INDEX('FD inverse'!$A$11:$BH$11,1,'FD mesh'!$B$15+1)*Setup!$B$22</f>
        <v>21.7557012011955</v>
      </c>
      <c r="N443" s="0" t="n">
        <f aca="false">SUMPRODUCT('FD inverse'!$A$12:$BH$12,'FD mesh'!$B$84:$BI$84,$E442:$BL442)+'FD inverse'!$A$12*$C443/Setup!$B$17+INDEX('FD inverse'!$A$12:$BH$12,1,'FD mesh'!$B$15+1)*Setup!$B$22</f>
        <v>21.6989569912486</v>
      </c>
      <c r="O443" s="0" t="n">
        <f aca="false">SUMPRODUCT('FD inverse'!$A$13:$BH$13,'FD mesh'!$B$84:$BI$84,$E442:$BL442)+'FD inverse'!$A$13*$C443/Setup!$B$17+INDEX('FD inverse'!$A$13:$BH$13,1,'FD mesh'!$B$15+1)*Setup!$B$22</f>
        <v>21.6522855125449</v>
      </c>
      <c r="P443" s="0" t="n">
        <f aca="false">SUMPRODUCT('FD inverse'!$A$14:$BH$14,'FD mesh'!$B$84:$BI$84,$E442:$BL442)+'FD inverse'!$A$14*$C443/Setup!$B$17+INDEX('FD inverse'!$A$14:$BH$14,1,'FD mesh'!$B$15+1)*Setup!$B$22</f>
        <v>21.6153151025665</v>
      </c>
      <c r="Q443" s="0" t="n">
        <f aca="false">SUMPRODUCT('FD inverse'!$A$15:$BH$15,'FD mesh'!$B$84:$BI$84,$E442:$BL442)+'FD inverse'!$A$15*$C443/Setup!$B$17+INDEX('FD inverse'!$A$15:$BH$15,1,'FD mesh'!$B$15+1)*Setup!$B$22</f>
        <v>21.5877703506843</v>
      </c>
      <c r="R443" s="0" t="n">
        <f aca="false">SUMPRODUCT('FD inverse'!$A$16:$BH$16,'FD mesh'!$B$84:$BI$84,$E442:$BL442)+'FD inverse'!$A$16*$C443/Setup!$B$17+INDEX('FD inverse'!$A$16:$BH$16,1,'FD mesh'!$B$15+1)*Setup!$B$22</f>
        <v>21.5694743650531</v>
      </c>
      <c r="S443" s="0" t="n">
        <f aca="false">SUMPRODUCT('FD inverse'!$A$17:$BH$17,'FD mesh'!$B$84:$BI$84,$E442:$BL442)+'FD inverse'!$A$17*$C443/Setup!$B$17+INDEX('FD inverse'!$A$17:$BH$17,1,'FD mesh'!$B$15+1)*Setup!$B$22</f>
        <v>21.1291199440762</v>
      </c>
      <c r="T443" s="0" t="n">
        <f aca="false">SUMPRODUCT('FD inverse'!$A$18:$BH$18,'FD mesh'!$B$84:$BI$84,$E442:$BL442)+'FD inverse'!$A$18*$C443/Setup!$B$17+INDEX('FD inverse'!$A$18:$BH$18,1,'FD mesh'!$B$15+1)*Setup!$B$22</f>
        <v>20.6929177416884</v>
      </c>
      <c r="U443" s="0" t="n">
        <f aca="false">SUMPRODUCT('FD inverse'!$A$19:$BH$19,'FD mesh'!$B$84:$BI$84,$E442:$BL442)+'FD inverse'!$A$19*$C443/Setup!$B$17+INDEX('FD inverse'!$A$19:$BH$19,1,'FD mesh'!$B$15+1)*Setup!$B$22</f>
        <v>20.2604687510705</v>
      </c>
      <c r="V443" s="0" t="n">
        <f aca="false">SUMPRODUCT('FD inverse'!$A$20:$BH$20,'FD mesh'!$B$84:$BI$84,$E442:$BL442)+'FD inverse'!$A$20*$C443/Setup!$B$17+INDEX('FD inverse'!$A$20:$BH$20,1,'FD mesh'!$B$15+1)*Setup!$B$22</f>
        <v>19.8313964231923</v>
      </c>
      <c r="W443" s="0" t="n">
        <f aca="false">SUMPRODUCT('FD inverse'!$A$21:$BH$21,'FD mesh'!$B$84:$BI$84,$E442:$BL442)+'FD inverse'!$A$21*$C443/Setup!$B$17+INDEX('FD inverse'!$A$21:$BH$21,1,'FD mesh'!$B$15+1)*Setup!$B$22</f>
        <v>19.4053452958552</v>
      </c>
      <c r="X443" s="0" t="n">
        <f aca="false">SUMPRODUCT('FD inverse'!$A$22:$BH$22,'FD mesh'!$B$84:$BI$84,$E442:$BL442)+'FD inverse'!$A$22*$C443/Setup!$B$17+INDEX('FD inverse'!$A$22:$BH$22,1,'FD mesh'!$B$15+1)*Setup!$B$22</f>
        <v>18.9819795430818</v>
      </c>
      <c r="Y443" s="0" t="n">
        <f aca="false">SUMPRODUCT('FD inverse'!$A$23:$BH$23,'FD mesh'!$B$84:$BI$84,$E442:$BL442)+'FD inverse'!$A$23*$C443/Setup!$B$17+INDEX('FD inverse'!$A$23:$BH$23,1,'FD mesh'!$B$15+1)*Setup!$B$22</f>
        <v>18.5609814551723</v>
      </c>
      <c r="Z443" s="0" t="n">
        <f aca="false">SUMPRODUCT('FD inverse'!$A$24:$BH$24,'FD mesh'!$B$84:$BI$84,$E442:$BL442)+'FD inverse'!$A$24*$C443/Setup!$B$17+INDEX('FD inverse'!$A$24:$BH$24,1,'FD mesh'!$B$15+1)*Setup!$B$22</f>
        <v>18.142049858853</v>
      </c>
      <c r="AA443" s="0" t="n">
        <f aca="false">SUMPRODUCT('FD inverse'!$A$25:$BH$25,'FD mesh'!$B$84:$BI$84,$E442:$BL442)+'FD inverse'!$A$25*$C443/Setup!$B$17+INDEX('FD inverse'!$A$25:$BH$25,1,'FD mesh'!$B$15+1)*Setup!$B$22</f>
        <v>17.724898486116</v>
      </c>
      <c r="AB443" s="0" t="n">
        <f aca="false">SUMPRODUCT('FD inverse'!$A$26:$BH$26,'FD mesh'!$B$84:$BI$84,$E442:$BL442)+'FD inverse'!$A$26*$C443/Setup!$B$17+INDEX('FD inverse'!$A$26:$BH$26,1,'FD mesh'!$B$15+1)*Setup!$B$22</f>
        <v>17.3092542995969</v>
      </c>
      <c r="AC443" s="0" t="n">
        <f aca="false">SUMPRODUCT('FD inverse'!$A$27:$BH$27,'FD mesh'!$B$84:$BI$84,$E442:$BL442)+'FD inverse'!$A$27*$C443/Setup!$B$17+INDEX('FD inverse'!$A$27:$BH$27,1,'FD mesh'!$B$15+1)*Setup!$B$22</f>
        <v>16.894855781658</v>
      </c>
      <c r="AD443" s="0" t="n">
        <f aca="false">SUMPRODUCT('FD inverse'!$A$28:$BH$28,'FD mesh'!$B$84:$BI$84,$E442:$BL442)+'FD inverse'!$A$28*$C443/Setup!$B$17+INDEX('FD inverse'!$A$28:$BH$28,1,'FD mesh'!$B$15+1)*Setup!$B$22</f>
        <v>16.4814511937433</v>
      </c>
      <c r="AE443" s="0" t="n">
        <f aca="false">SUMPRODUCT('FD inverse'!$A$29:$BH$29,'FD mesh'!$B$84:$BI$84,$E442:$BL442)+'FD inverse'!$A$29*$C443/Setup!$B$17+INDEX('FD inverse'!$A$29:$BH$29,1,'FD mesh'!$B$15+1)*Setup!$B$22</f>
        <v>16.0687968120484</v>
      </c>
      <c r="AF443" s="0" t="n">
        <f aca="false">SUMPRODUCT('FD inverse'!$A$30:$BH$30,'FD mesh'!$B$84:$BI$84,$E442:$BL442)+'FD inverse'!$A$30*$C443/Setup!$B$17+INDEX('FD inverse'!$A$30:$BH$30,1,'FD mesh'!$B$15+1)*Setup!$B$22</f>
        <v>15.6566551451022</v>
      </c>
      <c r="AG443" s="0" t="n">
        <f aca="false">SUMPRODUCT('FD inverse'!$A$31:$BH$31,'FD mesh'!$B$84:$BI$84,$E442:$BL442)+'FD inverse'!$A$31*$C443/Setup!$B$17+INDEX('FD inverse'!$A$31:$BH$31,1,'FD mesh'!$B$15+1)*Setup!$B$22</f>
        <v>15.2447931384935</v>
      </c>
      <c r="AH443" s="0" t="n">
        <f aca="false">SUMPRODUCT('FD inverse'!$A$32:$BH$32,'FD mesh'!$B$84:$BI$84,$E442:$BL442)+'FD inverse'!$A$32*$C443/Setup!$B$17+INDEX('FD inverse'!$A$32:$BH$32,1,'FD mesh'!$B$15+1)*Setup!$B$22</f>
        <v>15.2274770537377</v>
      </c>
      <c r="AI443" s="0" t="n">
        <f aca="false">SUMPRODUCT('FD inverse'!$A$33:$BH$33,'FD mesh'!$B$84:$BI$84,$E442:$BL442)+'FD inverse'!$A$33*$C443/Setup!$B$17+INDEX('FD inverse'!$A$33:$BH$33,1,'FD mesh'!$B$15+1)*Setup!$B$22</f>
        <v>15.2102302181974</v>
      </c>
      <c r="AJ443" s="0" t="n">
        <f aca="false">SUMPRODUCT('FD inverse'!$A$34:$BH$34,'FD mesh'!$B$84:$BI$84,$E442:$BL442)+'FD inverse'!$A$34*$C443/Setup!$B$17+INDEX('FD inverse'!$A$34:$BH$34,1,'FD mesh'!$B$15+1)*Setup!$B$22</f>
        <v>15.1930394072308</v>
      </c>
      <c r="AK443" s="0" t="n">
        <f aca="false">SUMPRODUCT('FD inverse'!$A$35:$BH$35,'FD mesh'!$B$84:$BI$84,$E442:$BL442)+'FD inverse'!$A$35*$C443/Setup!$B$17+INDEX('FD inverse'!$A$35:$BH$35,1,'FD mesh'!$B$15+1)*Setup!$B$22</f>
        <v>15.175893410272</v>
      </c>
      <c r="AL443" s="0" t="n">
        <f aca="false">SUMPRODUCT('FD inverse'!$A$36:$BH$36,'FD mesh'!$B$84:$BI$84,$E442:$BL442)+'FD inverse'!$A$36*$C443/Setup!$B$17+INDEX('FD inverse'!$A$36:$BH$36,1,'FD mesh'!$B$15+1)*Setup!$B$22</f>
        <v>15.1587828264565</v>
      </c>
      <c r="AM443" s="0" t="n">
        <f aca="false">SUMPRODUCT('FD inverse'!$A$37:$BH$37,'FD mesh'!$B$84:$BI$84,$E442:$BL442)+'FD inverse'!$A$37*$C443/Setup!$B$17+INDEX('FD inverse'!$A$37:$BH$37,1,'FD mesh'!$B$15+1)*Setup!$B$22</f>
        <v>15.1416998692684</v>
      </c>
      <c r="AN443" s="0" t="n">
        <f aca="false">SUMPRODUCT('FD inverse'!$A$38:$BH$38,'FD mesh'!$B$84:$BI$84,$E442:$BL442)+'FD inverse'!$A$38*$C443/Setup!$B$17+INDEX('FD inverse'!$A$38:$BH$38,1,'FD mesh'!$B$15+1)*Setup!$B$22</f>
        <v>15.1246381801835</v>
      </c>
      <c r="AO443" s="0" t="n">
        <f aca="false">SUMPRODUCT('FD inverse'!$A$39:$BH$39,'FD mesh'!$B$84:$BI$84,$E442:$BL442)+'FD inverse'!$A$39*$C443/Setup!$B$17+INDEX('FD inverse'!$A$39:$BH$39,1,'FD mesh'!$B$15+1)*Setup!$B$22</f>
        <v>15.107592651053</v>
      </c>
      <c r="AP443" s="0" t="n">
        <f aca="false">SUMPRODUCT('FD inverse'!$A$40:$BH$40,'FD mesh'!$B$84:$BI$84,$E442:$BL442)+'FD inverse'!$A$40*$C443/Setup!$B$17+INDEX('FD inverse'!$A$40:$BH$40,1,'FD mesh'!$B$15+1)*Setup!$B$22</f>
        <v>15.0905592547732</v>
      </c>
      <c r="AQ443" s="0" t="n">
        <f aca="false">SUMPRODUCT('FD inverse'!$A$41:$BH$41,'FD mesh'!$B$84:$BI$84,$E442:$BL442)+'FD inverse'!$A$41*$C443/Setup!$B$17+INDEX('FD inverse'!$A$41:$BH$41,1,'FD mesh'!$B$15+1)*Setup!$B$22</f>
        <v>15.0735348836079</v>
      </c>
      <c r="AR443" s="0" t="n">
        <f aca="false">SUMPRODUCT('FD inverse'!$A$42:$BH$42,'FD mesh'!$B$84:$BI$84,$E442:$BL442)+'FD inverse'!$A$42*$C443/Setup!$B$17+INDEX('FD inverse'!$A$42:$BH$42,1,'FD mesh'!$B$15+1)*Setup!$B$22</f>
        <v>15.0565171943781</v>
      </c>
      <c r="AS443" s="0" t="n">
        <f aca="false">SUMPRODUCT('FD inverse'!$A$43:$BH$43,'FD mesh'!$B$84:$BI$84,$E442:$BL442)+'FD inverse'!$A$43*$C443/Setup!$B$17+INDEX('FD inverse'!$A$43:$BH$43,1,'FD mesh'!$B$15+1)*Setup!$B$22</f>
        <v>0</v>
      </c>
      <c r="AT443" s="0" t="n">
        <f aca="false">SUMPRODUCT('FD inverse'!$A$44:$BH$44,'FD mesh'!$B$84:$BI$84,$E442:$BL442)+'FD inverse'!$A$44*$C443/Setup!$B$17+INDEX('FD inverse'!$A$44:$BH$44,1,'FD mesh'!$B$15+1)*Setup!$B$22</f>
        <v>0</v>
      </c>
      <c r="AU443" s="0" t="n">
        <f aca="false">SUMPRODUCT('FD inverse'!$A$45:$BH$45,'FD mesh'!$B$84:$BI$84,$E442:$BL442)+'FD inverse'!$A$45*$C443/Setup!$B$17+INDEX('FD inverse'!$A$45:$BH$45,1,'FD mesh'!$B$15+1)*Setup!$B$22</f>
        <v>0</v>
      </c>
      <c r="AV443" s="0" t="n">
        <f aca="false">SUMPRODUCT('FD inverse'!$A$46:$BH$46,'FD mesh'!$B$84:$BI$84,$E442:$BL442)+'FD inverse'!$A$46*$C443/Setup!$B$17+INDEX('FD inverse'!$A$46:$BH$46,1,'FD mesh'!$B$15+1)*Setup!$B$22</f>
        <v>0</v>
      </c>
      <c r="AW443" s="0" t="n">
        <f aca="false">SUMPRODUCT('FD inverse'!$A$47:$BH$47,'FD mesh'!$B$84:$BI$84,$E442:$BL442)+'FD inverse'!$A$47*$C443/Setup!$B$17+INDEX('FD inverse'!$A$47:$BH$47,1,'FD mesh'!$B$15+1)*Setup!$B$22</f>
        <v>0</v>
      </c>
      <c r="AX443" s="0" t="n">
        <f aca="false">SUMPRODUCT('FD inverse'!$A$48:$BH$48,'FD mesh'!$B$84:$BI$84,$E442:$BL442)+'FD inverse'!$A$48*$C443/Setup!$B$17+INDEX('FD inverse'!$A$48:$BH$48,1,'FD mesh'!$B$15+1)*Setup!$B$22</f>
        <v>0</v>
      </c>
      <c r="AY443" s="0" t="n">
        <f aca="false">SUMPRODUCT('FD inverse'!$A$49:$BH$49,'FD mesh'!$B$84:$BI$84,$E442:$BL442)+'FD inverse'!$A$49*$C443/Setup!$B$17+INDEX('FD inverse'!$A$49:$BH$49,1,'FD mesh'!$B$15+1)*Setup!$B$22</f>
        <v>0</v>
      </c>
      <c r="AZ443" s="0" t="n">
        <f aca="false">SUMPRODUCT('FD inverse'!$A$50:$BH$50,'FD mesh'!$B$84:$BI$84,$E442:$BL442)+'FD inverse'!$A$50*$C443/Setup!$B$17+INDEX('FD inverse'!$A$50:$BH$50,1,'FD mesh'!$B$15+1)*Setup!$B$22</f>
        <v>0</v>
      </c>
      <c r="BA443" s="0" t="n">
        <f aca="false">SUMPRODUCT('FD inverse'!$A$51:$BH$51,'FD mesh'!$B$84:$BI$84,$E442:$BL442)+'FD inverse'!$A$51*$C443/Setup!$B$17+INDEX('FD inverse'!$A$51:$BH$51,1,'FD mesh'!$B$15+1)*Setup!$B$22</f>
        <v>0</v>
      </c>
      <c r="BB443" s="0" t="n">
        <f aca="false">SUMPRODUCT('FD inverse'!$A$52:$BH$52,'FD mesh'!$B$84:$BI$84,$E442:$BL442)+'FD inverse'!$A$52*$C443/Setup!$B$17+INDEX('FD inverse'!$A$52:$BH$52,1,'FD mesh'!$B$15+1)*Setup!$B$22</f>
        <v>0</v>
      </c>
      <c r="BC443" s="0" t="n">
        <f aca="false">SUMPRODUCT('FD inverse'!$A$53:$BH$53,'FD mesh'!$B$84:$BI$84,$E442:$BL442)+'FD inverse'!$A$53*$C443/Setup!$B$17+INDEX('FD inverse'!$A$53:$BH$53,1,'FD mesh'!$B$15+1)*Setup!$B$22</f>
        <v>0</v>
      </c>
      <c r="BD443" s="0" t="n">
        <f aca="false">SUMPRODUCT('FD inverse'!$A$54:$BH$54,'FD mesh'!$B$84:$BI$84,$E442:$BL442)+'FD inverse'!$A$54*$C443/Setup!$B$17+INDEX('FD inverse'!$A$54:$BH$54,1,'FD mesh'!$B$15+1)*Setup!$B$22</f>
        <v>0</v>
      </c>
      <c r="BE443" s="0" t="n">
        <f aca="false">SUMPRODUCT('FD inverse'!$A$55:$BH$55,'FD mesh'!$B$84:$BI$84,$E442:$BL442)+'FD inverse'!$A$55*$C443/Setup!$B$17+INDEX('FD inverse'!$A$55:$BH$55,1,'FD mesh'!$B$15+1)*Setup!$B$22</f>
        <v>0</v>
      </c>
      <c r="BF443" s="0" t="n">
        <f aca="false">SUMPRODUCT('FD inverse'!$A$56:$BH$56,'FD mesh'!$B$84:$BI$84,$E442:$BL442)+'FD inverse'!$A$56*$C443/Setup!$B$17+INDEX('FD inverse'!$A$56:$BH$56,1,'FD mesh'!$B$15+1)*Setup!$B$22</f>
        <v>0</v>
      </c>
      <c r="BG443" s="0" t="n">
        <f aca="false">SUMPRODUCT('FD inverse'!$A$57:$BH$57,'FD mesh'!$B$84:$BI$84,$E442:$BL442)+'FD inverse'!$A$57*$C443/Setup!$B$17+INDEX('FD inverse'!$A$57:$BH$57,1,'FD mesh'!$B$15+1)*Setup!$B$22</f>
        <v>0</v>
      </c>
      <c r="BH443" s="0" t="n">
        <f aca="false">SUMPRODUCT('FD inverse'!$A$58:$BH$58,'FD mesh'!$B$84:$BI$84,$E442:$BL442)+'FD inverse'!$A$58*$C443/Setup!$B$17+INDEX('FD inverse'!$A$58:$BH$58,1,'FD mesh'!$B$15+1)*Setup!$B$22</f>
        <v>0</v>
      </c>
      <c r="BI443" s="0" t="n">
        <f aca="false">SUMPRODUCT('FD inverse'!$A$59:$BH$59,'FD mesh'!$B$84:$BI$84,$E442:$BL442)+'FD inverse'!$A$59*$C443/Setup!$B$17+INDEX('FD inverse'!$A$59:$BH$59,1,'FD mesh'!$B$15+1)*Setup!$B$22</f>
        <v>0</v>
      </c>
      <c r="BJ443" s="0" t="n">
        <f aca="false">SUMPRODUCT('FD inverse'!$A$60:$BH$60,'FD mesh'!$B$84:$BI$84,$E442:$BL442)+'FD inverse'!$A$60*$C443/Setup!$B$17+INDEX('FD inverse'!$A$60:$BH$60,1,'FD mesh'!$B$15+1)*Setup!$B$22</f>
        <v>0</v>
      </c>
      <c r="BK443" s="0" t="n">
        <f aca="false">SUMPRODUCT('FD inverse'!$A$61:$BH$61,'FD mesh'!$B$84:$BI$84,$E442:$BL442)+'FD inverse'!$A$61*$C443/Setup!$B$17+INDEX('FD inverse'!$A$61:$BH$61,1,'FD mesh'!$B$15+1)*Setup!$B$22</f>
        <v>0</v>
      </c>
      <c r="BL443" s="0" t="n">
        <f aca="false">SUMPRODUCT('FD inverse'!$A$62:$BH$62,'FD mesh'!$B$84:$BI$84,$E442:$BL442)+'FD inverse'!$A$62*$C443/Setup!$B$17+INDEX('FD inverse'!$A$62:$BH$62,1,'FD mesh'!$B$15+1)*Setup!$B$22</f>
        <v>0</v>
      </c>
    </row>
    <row r="444" customFormat="false" ht="15" hidden="false" customHeight="false" outlineLevel="0" collapsed="false">
      <c r="A444" s="0" t="n">
        <v>439</v>
      </c>
      <c r="B444" s="0" t="n">
        <f aca="false">A444*Setup!$B$11/3600</f>
        <v>36.5833333333333</v>
      </c>
      <c r="C444" s="0" t="n">
        <f aca="false">Setup!$B$7+Setup!$B$8*COS(2*PI()*(B444-Setup!$B$9)/24)</f>
        <v>26.5036938887362</v>
      </c>
      <c r="D444" s="0" t="n">
        <f aca="false">(C444-E444)/Setup!$B$17</f>
        <v>15.3398557124585</v>
      </c>
      <c r="E444" s="0" t="n">
        <f aca="false">SUMPRODUCT('FD inverse'!$A$3:$BH$3,'FD mesh'!$B$84:$BI$84,$E443:$BL443)+'FD inverse'!$A$3*$C444/Setup!$B$17+INDEX('FD inverse'!$A$3:$BH$3,1,'FD mesh'!$B$15+1)*Setup!$B$22</f>
        <v>24.5095126461166</v>
      </c>
      <c r="F444" s="0" t="n">
        <f aca="false">SUMPRODUCT('FD inverse'!$A$4:$BH$4,'FD mesh'!$B$84:$BI$84,$E443:$BL443)+'FD inverse'!$A$4*$C444/Setup!$B$17+INDEX('FD inverse'!$A$4:$BH$4,1,'FD mesh'!$B$15+1)*Setup!$B$22</f>
        <v>24.0636701409424</v>
      </c>
      <c r="G444" s="0" t="n">
        <f aca="false">SUMPRODUCT('FD inverse'!$A$5:$BH$5,'FD mesh'!$B$84:$BI$84,$E443:$BL443)+'FD inverse'!$A$5*$C444/Setup!$B$17+INDEX('FD inverse'!$A$5:$BH$5,1,'FD mesh'!$B$15+1)*Setup!$B$22</f>
        <v>23.6372560721434</v>
      </c>
      <c r="H444" s="0" t="n">
        <f aca="false">SUMPRODUCT('FD inverse'!$A$6:$BH$6,'FD mesh'!$B$84:$BI$84,$E443:$BL443)+'FD inverse'!$A$6*$C444/Setup!$B$17+INDEX('FD inverse'!$A$6:$BH$6,1,'FD mesh'!$B$15+1)*Setup!$B$22</f>
        <v>22.2336989512108</v>
      </c>
      <c r="I444" s="0" t="n">
        <f aca="false">SUMPRODUCT('FD inverse'!$A$7:$BH$7,'FD mesh'!$B$84:$BI$84,$E443:$BL443)+'FD inverse'!$A$7*$C444/Setup!$B$17+INDEX('FD inverse'!$A$7:$BH$7,1,'FD mesh'!$B$15+1)*Setup!$B$22</f>
        <v>22.1165556377975</v>
      </c>
      <c r="J444" s="0" t="n">
        <f aca="false">SUMPRODUCT('FD inverse'!$A$8:$BH$8,'FD mesh'!$B$84:$BI$84,$E443:$BL443)+'FD inverse'!$A$8*$C444/Setup!$B$17+INDEX('FD inverse'!$A$8:$BH$8,1,'FD mesh'!$B$15+1)*Setup!$B$22</f>
        <v>22.012724719699</v>
      </c>
      <c r="K444" s="0" t="n">
        <f aca="false">SUMPRODUCT('FD inverse'!$A$9:$BH$9,'FD mesh'!$B$84:$BI$84,$E443:$BL443)+'FD inverse'!$A$9*$C444/Setup!$B$17+INDEX('FD inverse'!$A$9:$BH$9,1,'FD mesh'!$B$15+1)*Setup!$B$22</f>
        <v>21.9214431711901</v>
      </c>
      <c r="L444" s="0" t="n">
        <f aca="false">SUMPRODUCT('FD inverse'!$A$10:$BH$10,'FD mesh'!$B$84:$BI$84,$E443:$BL443)+'FD inverse'!$A$10*$C444/Setup!$B$17+INDEX('FD inverse'!$A$10:$BH$10,1,'FD mesh'!$B$15+1)*Setup!$B$22</f>
        <v>21.8420131545218</v>
      </c>
      <c r="M444" s="0" t="n">
        <f aca="false">SUMPRODUCT('FD inverse'!$A$11:$BH$11,'FD mesh'!$B$84:$BI$84,$E443:$BL443)+'FD inverse'!$A$11*$C444/Setup!$B$17+INDEX('FD inverse'!$A$11:$BH$11,1,'FD mesh'!$B$15+1)*Setup!$B$22</f>
        <v>21.7738105110893</v>
      </c>
      <c r="N444" s="0" t="n">
        <f aca="false">SUMPRODUCT('FD inverse'!$A$12:$BH$12,'FD mesh'!$B$84:$BI$84,$E443:$BL443)+'FD inverse'!$A$12*$C444/Setup!$B$17+INDEX('FD inverse'!$A$12:$BH$12,1,'FD mesh'!$B$15+1)*Setup!$B$22</f>
        <v>21.7162918262963</v>
      </c>
      <c r="O444" s="0" t="n">
        <f aca="false">SUMPRODUCT('FD inverse'!$A$13:$BH$13,'FD mesh'!$B$84:$BI$84,$E443:$BL443)+'FD inverse'!$A$13*$C444/Setup!$B$17+INDEX('FD inverse'!$A$13:$BH$13,1,'FD mesh'!$B$15+1)*Setup!$B$22</f>
        <v>21.6690001828293</v>
      </c>
      <c r="P444" s="0" t="n">
        <f aca="false">SUMPRODUCT('FD inverse'!$A$14:$BH$14,'FD mesh'!$B$84:$BI$84,$E443:$BL443)+'FD inverse'!$A$14*$C444/Setup!$B$17+INDEX('FD inverse'!$A$14:$BH$14,1,'FD mesh'!$B$15+1)*Setup!$B$22</f>
        <v>21.6315697017719</v>
      </c>
      <c r="Q444" s="0" t="n">
        <f aca="false">SUMPRODUCT('FD inverse'!$A$15:$BH$15,'FD mesh'!$B$84:$BI$84,$E443:$BL443)+'FD inverse'!$A$15*$C444/Setup!$B$17+INDEX('FD inverse'!$A$15:$BH$15,1,'FD mesh'!$B$15+1)*Setup!$B$22</f>
        <v>21.6037289547591</v>
      </c>
      <c r="R444" s="0" t="n">
        <f aca="false">SUMPRODUCT('FD inverse'!$A$16:$BH$16,'FD mesh'!$B$84:$BI$84,$E443:$BL443)+'FD inverse'!$A$16*$C444/Setup!$B$17+INDEX('FD inverse'!$A$16:$BH$16,1,'FD mesh'!$B$15+1)*Setup!$B$22</f>
        <v>21.5853033133952</v>
      </c>
      <c r="S444" s="0" t="n">
        <f aca="false">SUMPRODUCT('FD inverse'!$A$17:$BH$17,'FD mesh'!$B$84:$BI$84,$E443:$BL443)+'FD inverse'!$A$17*$C444/Setup!$B$17+INDEX('FD inverse'!$A$17:$BH$17,1,'FD mesh'!$B$15+1)*Setup!$B$22</f>
        <v>21.1434993264464</v>
      </c>
      <c r="T444" s="0" t="n">
        <f aca="false">SUMPRODUCT('FD inverse'!$A$18:$BH$18,'FD mesh'!$B$84:$BI$84,$E443:$BL443)+'FD inverse'!$A$18*$C444/Setup!$B$17+INDEX('FD inverse'!$A$18:$BH$18,1,'FD mesh'!$B$15+1)*Setup!$B$22</f>
        <v>20.7059269863093</v>
      </c>
      <c r="U444" s="0" t="n">
        <f aca="false">SUMPRODUCT('FD inverse'!$A$19:$BH$19,'FD mesh'!$B$84:$BI$84,$E443:$BL443)+'FD inverse'!$A$19*$C444/Setup!$B$17+INDEX('FD inverse'!$A$19:$BH$19,1,'FD mesh'!$B$15+1)*Setup!$B$22</f>
        <v>20.2721830810178</v>
      </c>
      <c r="V444" s="0" t="n">
        <f aca="false">SUMPRODUCT('FD inverse'!$A$20:$BH$20,'FD mesh'!$B$84:$BI$84,$E443:$BL443)+'FD inverse'!$A$20*$C444/Setup!$B$17+INDEX('FD inverse'!$A$20:$BH$20,1,'FD mesh'!$B$15+1)*Setup!$B$22</f>
        <v>19.8418865356822</v>
      </c>
      <c r="W444" s="0" t="n">
        <f aca="false">SUMPRODUCT('FD inverse'!$A$21:$BH$21,'FD mesh'!$B$84:$BI$84,$E443:$BL443)+'FD inverse'!$A$21*$C444/Setup!$B$17+INDEX('FD inverse'!$A$21:$BH$21,1,'FD mesh'!$B$15+1)*Setup!$B$22</f>
        <v>19.4146770805936</v>
      </c>
      <c r="X444" s="0" t="n">
        <f aca="false">SUMPRODUCT('FD inverse'!$A$22:$BH$22,'FD mesh'!$B$84:$BI$84,$E443:$BL443)+'FD inverse'!$A$22*$C444/Setup!$B$17+INDEX('FD inverse'!$A$22:$BH$22,1,'FD mesh'!$B$15+1)*Setup!$B$22</f>
        <v>18.9902138364424</v>
      </c>
      <c r="Y444" s="0" t="n">
        <f aca="false">SUMPRODUCT('FD inverse'!$A$23:$BH$23,'FD mesh'!$B$84:$BI$84,$E443:$BL443)+'FD inverse'!$A$23*$C444/Setup!$B$17+INDEX('FD inverse'!$A$23:$BH$23,1,'FD mesh'!$B$15+1)*Setup!$B$22</f>
        <v>18.5681738271944</v>
      </c>
      <c r="Z444" s="0" t="n">
        <f aca="false">SUMPRODUCT('FD inverse'!$A$24:$BH$24,'FD mesh'!$B$84:$BI$84,$E443:$BL443)+'FD inverse'!$A$24*$C444/Setup!$B$17+INDEX('FD inverse'!$A$24:$BH$24,1,'FD mesh'!$B$15+1)*Setup!$B$22</f>
        <v>18.1482504302844</v>
      </c>
      <c r="AA444" s="0" t="n">
        <f aca="false">SUMPRODUCT('FD inverse'!$A$25:$BH$25,'FD mesh'!$B$84:$BI$84,$E443:$BL443)+'FD inverse'!$A$25*$C444/Setup!$B$17+INDEX('FD inverse'!$A$25:$BH$25,1,'FD mesh'!$B$15+1)*Setup!$B$22</f>
        <v>17.730151772967</v>
      </c>
      <c r="AB444" s="0" t="n">
        <f aca="false">SUMPRODUCT('FD inverse'!$A$26:$BH$26,'FD mesh'!$B$84:$BI$84,$E443:$BL443)+'FD inverse'!$A$26*$C444/Setup!$B$17+INDEX('FD inverse'!$A$26:$BH$26,1,'FD mesh'!$B$15+1)*Setup!$B$22</f>
        <v>17.3135990829229</v>
      </c>
      <c r="AC444" s="0" t="n">
        <f aca="false">SUMPRODUCT('FD inverse'!$A$27:$BH$27,'FD mesh'!$B$84:$BI$84,$E443:$BL443)+'FD inverse'!$A$27*$C444/Setup!$B$17+INDEX('FD inverse'!$A$27:$BH$27,1,'FD mesh'!$B$15+1)*Setup!$B$22</f>
        <v>16.8983250005433</v>
      </c>
      <c r="AD444" s="0" t="n">
        <f aca="false">SUMPRODUCT('FD inverse'!$A$28:$BH$28,'FD mesh'!$B$84:$BI$84,$E443:$BL443)+'FD inverse'!$A$28*$C444/Setup!$B$17+INDEX('FD inverse'!$A$28:$BH$28,1,'FD mesh'!$B$15+1)*Setup!$B$22</f>
        <v>16.4840718597215</v>
      </c>
      <c r="AE444" s="0" t="n">
        <f aca="false">SUMPRODUCT('FD inverse'!$A$29:$BH$29,'FD mesh'!$B$84:$BI$84,$E443:$BL443)+'FD inverse'!$A$29*$C444/Setup!$B$17+INDEX('FD inverse'!$A$29:$BH$29,1,'FD mesh'!$B$15+1)*Setup!$B$22</f>
        <v>16.0705899434589</v>
      </c>
      <c r="AF444" s="0" t="n">
        <f aca="false">SUMPRODUCT('FD inverse'!$A$30:$BH$30,'FD mesh'!$B$84:$BI$84,$E443:$BL443)+'FD inverse'!$A$30*$C444/Setup!$B$17+INDEX('FD inverse'!$A$30:$BH$30,1,'FD mesh'!$B$15+1)*Setup!$B$22</f>
        <v>15.6576357201542</v>
      </c>
      <c r="AG444" s="0" t="n">
        <f aca="false">SUMPRODUCT('FD inverse'!$A$31:$BH$31,'FD mesh'!$B$84:$BI$84,$E443:$BL443)+'FD inverse'!$A$31*$C444/Setup!$B$17+INDEX('FD inverse'!$A$31:$BH$31,1,'FD mesh'!$B$15+1)*Setup!$B$22</f>
        <v>15.2449700660792</v>
      </c>
      <c r="AH444" s="0" t="n">
        <f aca="false">SUMPRODUCT('FD inverse'!$A$32:$BH$32,'FD mesh'!$B$84:$BI$84,$E443:$BL443)+'FD inverse'!$A$32*$C444/Setup!$B$17+INDEX('FD inverse'!$A$32:$BH$32,1,'FD mesh'!$B$15+1)*Setup!$B$22</f>
        <v>15.2276226000237</v>
      </c>
      <c r="AI444" s="0" t="n">
        <f aca="false">SUMPRODUCT('FD inverse'!$A$33:$BH$33,'FD mesh'!$B$84:$BI$84,$E443:$BL443)+'FD inverse'!$A$33*$C444/Setup!$B$17+INDEX('FD inverse'!$A$33:$BH$33,1,'FD mesh'!$B$15+1)*Setup!$B$22</f>
        <v>15.2103488128505</v>
      </c>
      <c r="AJ444" s="0" t="n">
        <f aca="false">SUMPRODUCT('FD inverse'!$A$34:$BH$34,'FD mesh'!$B$84:$BI$84,$E443:$BL443)+'FD inverse'!$A$34*$C444/Setup!$B$17+INDEX('FD inverse'!$A$34:$BH$34,1,'FD mesh'!$B$15+1)*Setup!$B$22</f>
        <v>15.1931350610224</v>
      </c>
      <c r="AK444" s="0" t="n">
        <f aca="false">SUMPRODUCT('FD inverse'!$A$35:$BH$35,'FD mesh'!$B$84:$BI$84,$E443:$BL443)+'FD inverse'!$A$35*$C444/Setup!$B$17+INDEX('FD inverse'!$A$35:$BH$35,1,'FD mesh'!$B$15+1)*Setup!$B$22</f>
        <v>15.1759697313468</v>
      </c>
      <c r="AL444" s="0" t="n">
        <f aca="false">SUMPRODUCT('FD inverse'!$A$36:$BH$36,'FD mesh'!$B$84:$BI$84,$E443:$BL443)+'FD inverse'!$A$36*$C444/Setup!$B$17+INDEX('FD inverse'!$A$36:$BH$36,1,'FD mesh'!$B$15+1)*Setup!$B$22</f>
        <v>15.1588430371573</v>
      </c>
      <c r="AM444" s="0" t="n">
        <f aca="false">SUMPRODUCT('FD inverse'!$A$37:$BH$37,'FD mesh'!$B$84:$BI$84,$E443:$BL443)+'FD inverse'!$A$37*$C444/Setup!$B$17+INDEX('FD inverse'!$A$37:$BH$37,1,'FD mesh'!$B$15+1)*Setup!$B$22</f>
        <v>15.1417468230114</v>
      </c>
      <c r="AN444" s="0" t="n">
        <f aca="false">SUMPRODUCT('FD inverse'!$A$38:$BH$38,'FD mesh'!$B$84:$BI$84,$E443:$BL443)+'FD inverse'!$A$38*$C444/Setup!$B$17+INDEX('FD inverse'!$A$38:$BH$38,1,'FD mesh'!$B$15+1)*Setup!$B$22</f>
        <v>15.1246743779317</v>
      </c>
      <c r="AO444" s="0" t="n">
        <f aca="false">SUMPRODUCT('FD inverse'!$A$39:$BH$39,'FD mesh'!$B$84:$BI$84,$E443:$BL443)+'FD inverse'!$A$39*$C444/Setup!$B$17+INDEX('FD inverse'!$A$39:$BH$39,1,'FD mesh'!$B$15+1)*Setup!$B$22</f>
        <v>15.1076202569859</v>
      </c>
      <c r="AP444" s="0" t="n">
        <f aca="false">SUMPRODUCT('FD inverse'!$A$40:$BH$40,'FD mesh'!$B$84:$BI$84,$E443:$BL443)+'FD inverse'!$A$40*$C444/Setup!$B$17+INDEX('FD inverse'!$A$40:$BH$40,1,'FD mesh'!$B$15+1)*Setup!$B$22</f>
        <v>15.0905801107992</v>
      </c>
      <c r="AQ444" s="0" t="n">
        <f aca="false">SUMPRODUCT('FD inverse'!$A$41:$BH$41,'FD mesh'!$B$84:$BI$84,$E443:$BL443)+'FD inverse'!$A$41*$C444/Setup!$B$17+INDEX('FD inverse'!$A$41:$BH$41,1,'FD mesh'!$B$15+1)*Setup!$B$22</f>
        <v>15.0735505224132</v>
      </c>
      <c r="AR444" s="0" t="n">
        <f aca="false">SUMPRODUCT('FD inverse'!$A$42:$BH$42,'FD mesh'!$B$84:$BI$84,$E443:$BL443)+'FD inverse'!$A$42*$C444/Setup!$B$17+INDEX('FD inverse'!$A$42:$BH$42,1,'FD mesh'!$B$15+1)*Setup!$B$22</f>
        <v>15.0565288507507</v>
      </c>
      <c r="AS444" s="0" t="n">
        <f aca="false">SUMPRODUCT('FD inverse'!$A$43:$BH$43,'FD mesh'!$B$84:$BI$84,$E443:$BL443)+'FD inverse'!$A$43*$C444/Setup!$B$17+INDEX('FD inverse'!$A$43:$BH$43,1,'FD mesh'!$B$15+1)*Setup!$B$22</f>
        <v>0</v>
      </c>
      <c r="AT444" s="0" t="n">
        <f aca="false">SUMPRODUCT('FD inverse'!$A$44:$BH$44,'FD mesh'!$B$84:$BI$84,$E443:$BL443)+'FD inverse'!$A$44*$C444/Setup!$B$17+INDEX('FD inverse'!$A$44:$BH$44,1,'FD mesh'!$B$15+1)*Setup!$B$22</f>
        <v>0</v>
      </c>
      <c r="AU444" s="0" t="n">
        <f aca="false">SUMPRODUCT('FD inverse'!$A$45:$BH$45,'FD mesh'!$B$84:$BI$84,$E443:$BL443)+'FD inverse'!$A$45*$C444/Setup!$B$17+INDEX('FD inverse'!$A$45:$BH$45,1,'FD mesh'!$B$15+1)*Setup!$B$22</f>
        <v>0</v>
      </c>
      <c r="AV444" s="0" t="n">
        <f aca="false">SUMPRODUCT('FD inverse'!$A$46:$BH$46,'FD mesh'!$B$84:$BI$84,$E443:$BL443)+'FD inverse'!$A$46*$C444/Setup!$B$17+INDEX('FD inverse'!$A$46:$BH$46,1,'FD mesh'!$B$15+1)*Setup!$B$22</f>
        <v>0</v>
      </c>
      <c r="AW444" s="0" t="n">
        <f aca="false">SUMPRODUCT('FD inverse'!$A$47:$BH$47,'FD mesh'!$B$84:$BI$84,$E443:$BL443)+'FD inverse'!$A$47*$C444/Setup!$B$17+INDEX('FD inverse'!$A$47:$BH$47,1,'FD mesh'!$B$15+1)*Setup!$B$22</f>
        <v>0</v>
      </c>
      <c r="AX444" s="0" t="n">
        <f aca="false">SUMPRODUCT('FD inverse'!$A$48:$BH$48,'FD mesh'!$B$84:$BI$84,$E443:$BL443)+'FD inverse'!$A$48*$C444/Setup!$B$17+INDEX('FD inverse'!$A$48:$BH$48,1,'FD mesh'!$B$15+1)*Setup!$B$22</f>
        <v>0</v>
      </c>
      <c r="AY444" s="0" t="n">
        <f aca="false">SUMPRODUCT('FD inverse'!$A$49:$BH$49,'FD mesh'!$B$84:$BI$84,$E443:$BL443)+'FD inverse'!$A$49*$C444/Setup!$B$17+INDEX('FD inverse'!$A$49:$BH$49,1,'FD mesh'!$B$15+1)*Setup!$B$22</f>
        <v>0</v>
      </c>
      <c r="AZ444" s="0" t="n">
        <f aca="false">SUMPRODUCT('FD inverse'!$A$50:$BH$50,'FD mesh'!$B$84:$BI$84,$E443:$BL443)+'FD inverse'!$A$50*$C444/Setup!$B$17+INDEX('FD inverse'!$A$50:$BH$50,1,'FD mesh'!$B$15+1)*Setup!$B$22</f>
        <v>0</v>
      </c>
      <c r="BA444" s="0" t="n">
        <f aca="false">SUMPRODUCT('FD inverse'!$A$51:$BH$51,'FD mesh'!$B$84:$BI$84,$E443:$BL443)+'FD inverse'!$A$51*$C444/Setup!$B$17+INDEX('FD inverse'!$A$51:$BH$51,1,'FD mesh'!$B$15+1)*Setup!$B$22</f>
        <v>0</v>
      </c>
      <c r="BB444" s="0" t="n">
        <f aca="false">SUMPRODUCT('FD inverse'!$A$52:$BH$52,'FD mesh'!$B$84:$BI$84,$E443:$BL443)+'FD inverse'!$A$52*$C444/Setup!$B$17+INDEX('FD inverse'!$A$52:$BH$52,1,'FD mesh'!$B$15+1)*Setup!$B$22</f>
        <v>0</v>
      </c>
      <c r="BC444" s="0" t="n">
        <f aca="false">SUMPRODUCT('FD inverse'!$A$53:$BH$53,'FD mesh'!$B$84:$BI$84,$E443:$BL443)+'FD inverse'!$A$53*$C444/Setup!$B$17+INDEX('FD inverse'!$A$53:$BH$53,1,'FD mesh'!$B$15+1)*Setup!$B$22</f>
        <v>0</v>
      </c>
      <c r="BD444" s="0" t="n">
        <f aca="false">SUMPRODUCT('FD inverse'!$A$54:$BH$54,'FD mesh'!$B$84:$BI$84,$E443:$BL443)+'FD inverse'!$A$54*$C444/Setup!$B$17+INDEX('FD inverse'!$A$54:$BH$54,1,'FD mesh'!$B$15+1)*Setup!$B$22</f>
        <v>0</v>
      </c>
      <c r="BE444" s="0" t="n">
        <f aca="false">SUMPRODUCT('FD inverse'!$A$55:$BH$55,'FD mesh'!$B$84:$BI$84,$E443:$BL443)+'FD inverse'!$A$55*$C444/Setup!$B$17+INDEX('FD inverse'!$A$55:$BH$55,1,'FD mesh'!$B$15+1)*Setup!$B$22</f>
        <v>0</v>
      </c>
      <c r="BF444" s="0" t="n">
        <f aca="false">SUMPRODUCT('FD inverse'!$A$56:$BH$56,'FD mesh'!$B$84:$BI$84,$E443:$BL443)+'FD inverse'!$A$56*$C444/Setup!$B$17+INDEX('FD inverse'!$A$56:$BH$56,1,'FD mesh'!$B$15+1)*Setup!$B$22</f>
        <v>0</v>
      </c>
      <c r="BG444" s="0" t="n">
        <f aca="false">SUMPRODUCT('FD inverse'!$A$57:$BH$57,'FD mesh'!$B$84:$BI$84,$E443:$BL443)+'FD inverse'!$A$57*$C444/Setup!$B$17+INDEX('FD inverse'!$A$57:$BH$57,1,'FD mesh'!$B$15+1)*Setup!$B$22</f>
        <v>0</v>
      </c>
      <c r="BH444" s="0" t="n">
        <f aca="false">SUMPRODUCT('FD inverse'!$A$58:$BH$58,'FD mesh'!$B$84:$BI$84,$E443:$BL443)+'FD inverse'!$A$58*$C444/Setup!$B$17+INDEX('FD inverse'!$A$58:$BH$58,1,'FD mesh'!$B$15+1)*Setup!$B$22</f>
        <v>0</v>
      </c>
      <c r="BI444" s="0" t="n">
        <f aca="false">SUMPRODUCT('FD inverse'!$A$59:$BH$59,'FD mesh'!$B$84:$BI$84,$E443:$BL443)+'FD inverse'!$A$59*$C444/Setup!$B$17+INDEX('FD inverse'!$A$59:$BH$59,1,'FD mesh'!$B$15+1)*Setup!$B$22</f>
        <v>0</v>
      </c>
      <c r="BJ444" s="0" t="n">
        <f aca="false">SUMPRODUCT('FD inverse'!$A$60:$BH$60,'FD mesh'!$B$84:$BI$84,$E443:$BL443)+'FD inverse'!$A$60*$C444/Setup!$B$17+INDEX('FD inverse'!$A$60:$BH$60,1,'FD mesh'!$B$15+1)*Setup!$B$22</f>
        <v>0</v>
      </c>
      <c r="BK444" s="0" t="n">
        <f aca="false">SUMPRODUCT('FD inverse'!$A$61:$BH$61,'FD mesh'!$B$84:$BI$84,$E443:$BL443)+'FD inverse'!$A$61*$C444/Setup!$B$17+INDEX('FD inverse'!$A$61:$BH$61,1,'FD mesh'!$B$15+1)*Setup!$B$22</f>
        <v>0</v>
      </c>
      <c r="BL444" s="0" t="n">
        <f aca="false">SUMPRODUCT('FD inverse'!$A$62:$BH$62,'FD mesh'!$B$84:$BI$84,$E443:$BL443)+'FD inverse'!$A$62*$C444/Setup!$B$17+INDEX('FD inverse'!$A$62:$BH$62,1,'FD mesh'!$B$15+1)*Setup!$B$22</f>
        <v>0</v>
      </c>
    </row>
    <row r="445" customFormat="false" ht="15" hidden="false" customHeight="false" outlineLevel="0" collapsed="false">
      <c r="A445" s="0" t="n">
        <v>440</v>
      </c>
      <c r="B445" s="0" t="n">
        <f aca="false">A445*Setup!$B$11/3600</f>
        <v>36.6666666666667</v>
      </c>
      <c r="C445" s="0" t="n">
        <f aca="false">Setup!$B$7+Setup!$B$8*COS(2*PI()*(B445-Setup!$B$9)/24)</f>
        <v>26.5711504387462</v>
      </c>
      <c r="D445" s="0" t="n">
        <f aca="false">(C445-E445)/Setup!$B$17</f>
        <v>15.4838355880996</v>
      </c>
      <c r="E445" s="0" t="n">
        <f aca="false">SUMPRODUCT('FD inverse'!$A$3:$BH$3,'FD mesh'!$B$84:$BI$84,$E444:$BL444)+'FD inverse'!$A$3*$C445/Setup!$B$17+INDEX('FD inverse'!$A$3:$BH$3,1,'FD mesh'!$B$15+1)*Setup!$B$22</f>
        <v>24.5582518122932</v>
      </c>
      <c r="F445" s="0" t="n">
        <f aca="false">SUMPRODUCT('FD inverse'!$A$4:$BH$4,'FD mesh'!$B$84:$BI$84,$E444:$BL444)+'FD inverse'!$A$4*$C445/Setup!$B$17+INDEX('FD inverse'!$A$4:$BH$4,1,'FD mesh'!$B$15+1)*Setup!$B$22</f>
        <v>24.1080004481644</v>
      </c>
      <c r="G445" s="0" t="n">
        <f aca="false">SUMPRODUCT('FD inverse'!$A$5:$BH$5,'FD mesh'!$B$84:$BI$84,$E444:$BL444)+'FD inverse'!$A$5*$C445/Setup!$B$17+INDEX('FD inverse'!$A$5:$BH$5,1,'FD mesh'!$B$15+1)*Setup!$B$22</f>
        <v>23.6769896687673</v>
      </c>
      <c r="H445" s="0" t="n">
        <f aca="false">SUMPRODUCT('FD inverse'!$A$6:$BH$6,'FD mesh'!$B$84:$BI$84,$E444:$BL444)+'FD inverse'!$A$6*$C445/Setup!$B$17+INDEX('FD inverse'!$A$6:$BH$6,1,'FD mesh'!$B$15+1)*Setup!$B$22</f>
        <v>22.2577658641981</v>
      </c>
      <c r="I445" s="0" t="n">
        <f aca="false">SUMPRODUCT('FD inverse'!$A$7:$BH$7,'FD mesh'!$B$84:$BI$84,$E444:$BL444)+'FD inverse'!$A$7*$C445/Setup!$B$17+INDEX('FD inverse'!$A$7:$BH$7,1,'FD mesh'!$B$15+1)*Setup!$B$22</f>
        <v>22.1392702216071</v>
      </c>
      <c r="J445" s="0" t="n">
        <f aca="false">SUMPRODUCT('FD inverse'!$A$8:$BH$8,'FD mesh'!$B$84:$BI$84,$E444:$BL444)+'FD inverse'!$A$8*$C445/Setup!$B$17+INDEX('FD inverse'!$A$8:$BH$8,1,'FD mesh'!$B$15+1)*Setup!$B$22</f>
        <v>22.0341755134171</v>
      </c>
      <c r="K445" s="0" t="n">
        <f aca="false">SUMPRODUCT('FD inverse'!$A$9:$BH$9,'FD mesh'!$B$84:$BI$84,$E444:$BL444)+'FD inverse'!$A$9*$C445/Setup!$B$17+INDEX('FD inverse'!$A$9:$BH$9,1,'FD mesh'!$B$15+1)*Setup!$B$22</f>
        <v>21.9417361407539</v>
      </c>
      <c r="L445" s="0" t="n">
        <f aca="false">SUMPRODUCT('FD inverse'!$A$10:$BH$10,'FD mesh'!$B$84:$BI$84,$E444:$BL444)+'FD inverse'!$A$10*$C445/Setup!$B$17+INDEX('FD inverse'!$A$10:$BH$10,1,'FD mesh'!$B$15+1)*Setup!$B$22</f>
        <v>21.8612690215207</v>
      </c>
      <c r="M445" s="0" t="n">
        <f aca="false">SUMPRODUCT('FD inverse'!$A$11:$BH$11,'FD mesh'!$B$84:$BI$84,$E444:$BL444)+'FD inverse'!$A$11*$C445/Setup!$B$17+INDEX('FD inverse'!$A$11:$BH$11,1,'FD mesh'!$B$15+1)*Setup!$B$22</f>
        <v>21.7921622957972</v>
      </c>
      <c r="N445" s="0" t="n">
        <f aca="false">SUMPRODUCT('FD inverse'!$A$12:$BH$12,'FD mesh'!$B$84:$BI$84,$E444:$BL444)+'FD inverse'!$A$12*$C445/Setup!$B$17+INDEX('FD inverse'!$A$12:$BH$12,1,'FD mesh'!$B$15+1)*Setup!$B$22</f>
        <v>21.7338825817008</v>
      </c>
      <c r="O445" s="0" t="n">
        <f aca="false">SUMPRODUCT('FD inverse'!$A$13:$BH$13,'FD mesh'!$B$84:$BI$84,$E444:$BL444)+'FD inverse'!$A$13*$C445/Setup!$B$17+INDEX('FD inverse'!$A$13:$BH$13,1,'FD mesh'!$B$15+1)*Setup!$B$22</f>
        <v>21.6859808943918</v>
      </c>
      <c r="P445" s="0" t="n">
        <f aca="false">SUMPRODUCT('FD inverse'!$A$14:$BH$14,'FD mesh'!$B$84:$BI$84,$E444:$BL444)+'FD inverse'!$A$14*$C445/Setup!$B$17+INDEX('FD inverse'!$A$14:$BH$14,1,'FD mesh'!$B$15+1)*Setup!$B$22</f>
        <v>21.6480973259987</v>
      </c>
      <c r="Q445" s="0" t="n">
        <f aca="false">SUMPRODUCT('FD inverse'!$A$15:$BH$15,'FD mesh'!$B$84:$BI$84,$E444:$BL444)+'FD inverse'!$A$15*$C445/Setup!$B$17+INDEX('FD inverse'!$A$15:$BH$15,1,'FD mesh'!$B$15+1)*Setup!$B$22</f>
        <v>21.6199645683588</v>
      </c>
      <c r="R445" s="0" t="n">
        <f aca="false">SUMPRODUCT('FD inverse'!$A$16:$BH$16,'FD mesh'!$B$84:$BI$84,$E444:$BL444)+'FD inverse'!$A$16*$C445/Setup!$B$17+INDEX('FD inverse'!$A$16:$BH$16,1,'FD mesh'!$B$15+1)*Setup!$B$22</f>
        <v>21.6014103438161</v>
      </c>
      <c r="S445" s="0" t="n">
        <f aca="false">SUMPRODUCT('FD inverse'!$A$17:$BH$17,'FD mesh'!$B$84:$BI$84,$E444:$BL444)+'FD inverse'!$A$17*$C445/Setup!$B$17+INDEX('FD inverse'!$A$17:$BH$17,1,'FD mesh'!$B$15+1)*Setup!$B$22</f>
        <v>21.1581442756355</v>
      </c>
      <c r="T445" s="0" t="n">
        <f aca="false">SUMPRODUCT('FD inverse'!$A$18:$BH$18,'FD mesh'!$B$84:$BI$84,$E444:$BL444)+'FD inverse'!$A$18*$C445/Setup!$B$17+INDEX('FD inverse'!$A$18:$BH$18,1,'FD mesh'!$B$15+1)*Setup!$B$22</f>
        <v>20.7191880067877</v>
      </c>
      <c r="U445" s="0" t="n">
        <f aca="false">SUMPRODUCT('FD inverse'!$A$19:$BH$19,'FD mesh'!$B$84:$BI$84,$E444:$BL444)+'FD inverse'!$A$19*$C445/Setup!$B$17+INDEX('FD inverse'!$A$19:$BH$19,1,'FD mesh'!$B$15+1)*Setup!$B$22</f>
        <v>20.2841342668236</v>
      </c>
      <c r="V445" s="0" t="n">
        <f aca="false">SUMPRODUCT('FD inverse'!$A$20:$BH$20,'FD mesh'!$B$84:$BI$84,$E444:$BL444)+'FD inverse'!$A$20*$C445/Setup!$B$17+INDEX('FD inverse'!$A$20:$BH$20,1,'FD mesh'!$B$15+1)*Setup!$B$22</f>
        <v>19.852597590111</v>
      </c>
      <c r="W445" s="0" t="n">
        <f aca="false">SUMPRODUCT('FD inverse'!$A$21:$BH$21,'FD mesh'!$B$84:$BI$84,$E444:$BL444)+'FD inverse'!$A$21*$C445/Setup!$B$17+INDEX('FD inverse'!$A$21:$BH$21,1,'FD mesh'!$B$15+1)*Setup!$B$22</f>
        <v>19.4242130237017</v>
      </c>
      <c r="X445" s="0" t="n">
        <f aca="false">SUMPRODUCT('FD inverse'!$A$22:$BH$22,'FD mesh'!$B$84:$BI$84,$E444:$BL444)+'FD inverse'!$A$22*$C445/Setup!$B$17+INDEX('FD inverse'!$A$22:$BH$22,1,'FD mesh'!$B$15+1)*Setup!$B$22</f>
        <v>18.9986347491212</v>
      </c>
      <c r="Y445" s="0" t="n">
        <f aca="false">SUMPRODUCT('FD inverse'!$A$23:$BH$23,'FD mesh'!$B$84:$BI$84,$E444:$BL444)+'FD inverse'!$A$23*$C445/Setup!$B$17+INDEX('FD inverse'!$A$23:$BH$23,1,'FD mesh'!$B$15+1)*Setup!$B$22</f>
        <v>18.5755346288435</v>
      </c>
      <c r="Z445" s="0" t="n">
        <f aca="false">SUMPRODUCT('FD inverse'!$A$24:$BH$24,'FD mesh'!$B$84:$BI$84,$E444:$BL444)+'FD inverse'!$A$24*$C445/Setup!$B$17+INDEX('FD inverse'!$A$24:$BH$24,1,'FD mesh'!$B$15+1)*Setup!$B$22</f>
        <v>18.1546006873367</v>
      </c>
      <c r="AA445" s="0" t="n">
        <f aca="false">SUMPRODUCT('FD inverse'!$A$25:$BH$25,'FD mesh'!$B$84:$BI$84,$E444:$BL444)+'FD inverse'!$A$25*$C445/Setup!$B$17+INDEX('FD inverse'!$A$25:$BH$25,1,'FD mesh'!$B$15+1)*Setup!$B$22</f>
        <v>17.7355355357625</v>
      </c>
      <c r="AB445" s="0" t="n">
        <f aca="false">SUMPRODUCT('FD inverse'!$A$26:$BH$26,'FD mesh'!$B$84:$BI$84,$E444:$BL444)+'FD inverse'!$A$26*$C445/Setup!$B$17+INDEX('FD inverse'!$A$26:$BH$26,1,'FD mesh'!$B$15+1)*Setup!$B$22</f>
        <v>17.3180547486682</v>
      </c>
      <c r="AC445" s="0" t="n">
        <f aca="false">SUMPRODUCT('FD inverse'!$A$27:$BH$27,'FD mesh'!$B$84:$BI$84,$E444:$BL444)+'FD inverse'!$A$27*$C445/Setup!$B$17+INDEX('FD inverse'!$A$27:$BH$27,1,'FD mesh'!$B$15+1)*Setup!$B$22</f>
        <v>16.9018852003502</v>
      </c>
      <c r="AD445" s="0" t="n">
        <f aca="false">SUMPRODUCT('FD inverse'!$A$28:$BH$28,'FD mesh'!$B$84:$BI$84,$E444:$BL444)+'FD inverse'!$A$28*$C445/Setup!$B$17+INDEX('FD inverse'!$A$28:$BH$28,1,'FD mesh'!$B$15+1)*Setup!$B$22</f>
        <v>16.4867633679755</v>
      </c>
      <c r="AE445" s="0" t="n">
        <f aca="false">SUMPRODUCT('FD inverse'!$A$29:$BH$29,'FD mesh'!$B$84:$BI$84,$E444:$BL444)+'FD inverse'!$A$29*$C445/Setup!$B$17+INDEX('FD inverse'!$A$29:$BH$29,1,'FD mesh'!$B$15+1)*Setup!$B$22</f>
        <v>16.0724336080299</v>
      </c>
      <c r="AF445" s="0" t="n">
        <f aca="false">SUMPRODUCT('FD inverse'!$A$30:$BH$30,'FD mesh'!$B$84:$BI$84,$E444:$BL444)+'FD inverse'!$A$30*$C445/Setup!$B$17+INDEX('FD inverse'!$A$30:$BH$30,1,'FD mesh'!$B$15+1)*Setup!$B$22</f>
        <v>15.6586464122294</v>
      </c>
      <c r="AG445" s="0" t="n">
        <f aca="false">SUMPRODUCT('FD inverse'!$A$31:$BH$31,'FD mesh'!$B$84:$BI$84,$E444:$BL444)+'FD inverse'!$A$31*$C445/Setup!$B$17+INDEX('FD inverse'!$A$31:$BH$31,1,'FD mesh'!$B$15+1)*Setup!$B$22</f>
        <v>15.2451566486682</v>
      </c>
      <c r="AH445" s="0" t="n">
        <f aca="false">SUMPRODUCT('FD inverse'!$A$32:$BH$32,'FD mesh'!$B$84:$BI$84,$E444:$BL444)+'FD inverse'!$A$32*$C445/Setup!$B$17+INDEX('FD inverse'!$A$32:$BH$32,1,'FD mesh'!$B$15+1)*Setup!$B$22</f>
        <v>15.2277769510914</v>
      </c>
      <c r="AI445" s="0" t="n">
        <f aca="false">SUMPRODUCT('FD inverse'!$A$33:$BH$33,'FD mesh'!$B$84:$BI$84,$E444:$BL444)+'FD inverse'!$A$33*$C445/Setup!$B$17+INDEX('FD inverse'!$A$33:$BH$33,1,'FD mesh'!$B$15+1)*Setup!$B$22</f>
        <v>15.2104753895801</v>
      </c>
      <c r="AJ445" s="0" t="n">
        <f aca="false">SUMPRODUCT('FD inverse'!$A$34:$BH$34,'FD mesh'!$B$84:$BI$84,$E444:$BL444)+'FD inverse'!$A$34*$C445/Setup!$B$17+INDEX('FD inverse'!$A$34:$BH$34,1,'FD mesh'!$B$15+1)*Setup!$B$22</f>
        <v>15.1932379041249</v>
      </c>
      <c r="AK445" s="0" t="n">
        <f aca="false">SUMPRODUCT('FD inverse'!$A$35:$BH$35,'FD mesh'!$B$84:$BI$84,$E444:$BL444)+'FD inverse'!$A$35*$C445/Setup!$B$17+INDEX('FD inverse'!$A$35:$BH$35,1,'FD mesh'!$B$15+1)*Setup!$B$22</f>
        <v>15.1760524802169</v>
      </c>
      <c r="AL445" s="0" t="n">
        <f aca="false">SUMPRODUCT('FD inverse'!$A$36:$BH$36,'FD mesh'!$B$84:$BI$84,$E444:$BL444)+'FD inverse'!$A$36*$C445/Setup!$B$17+INDEX('FD inverse'!$A$36:$BH$36,1,'FD mesh'!$B$15+1)*Setup!$B$22</f>
        <v>15.1589089456929</v>
      </c>
      <c r="AM445" s="0" t="n">
        <f aca="false">SUMPRODUCT('FD inverse'!$A$37:$BH$37,'FD mesh'!$B$84:$BI$84,$E444:$BL444)+'FD inverse'!$A$37*$C445/Setup!$B$17+INDEX('FD inverse'!$A$37:$BH$37,1,'FD mesh'!$B$15+1)*Setup!$B$22</f>
        <v>15.1417987755878</v>
      </c>
      <c r="AN445" s="0" t="n">
        <f aca="false">SUMPRODUCT('FD inverse'!$A$38:$BH$38,'FD mesh'!$B$84:$BI$84,$E444:$BL444)+'FD inverse'!$A$38*$C445/Setup!$B$17+INDEX('FD inverse'!$A$38:$BH$38,1,'FD mesh'!$B$15+1)*Setup!$B$22</f>
        <v>15.1247149050736</v>
      </c>
      <c r="AO445" s="0" t="n">
        <f aca="false">SUMPRODUCT('FD inverse'!$A$39:$BH$39,'FD mesh'!$B$84:$BI$84,$E444:$BL444)+'FD inverse'!$A$39*$C445/Setup!$B$17+INDEX('FD inverse'!$A$39:$BH$39,1,'FD mesh'!$B$15+1)*Setup!$B$22</f>
        <v>15.1076515503321</v>
      </c>
      <c r="AP445" s="0" t="n">
        <f aca="false">SUMPRODUCT('FD inverse'!$A$40:$BH$40,'FD mesh'!$B$84:$BI$84,$E444:$BL444)+'FD inverse'!$A$40*$C445/Setup!$B$17+INDEX('FD inverse'!$A$40:$BH$40,1,'FD mesh'!$B$15+1)*Setup!$B$22</f>
        <v>15.0906040370033</v>
      </c>
      <c r="AQ445" s="0" t="n">
        <f aca="false">SUMPRODUCT('FD inverse'!$A$41:$BH$41,'FD mesh'!$B$84:$BI$84,$E444:$BL444)+'FD inverse'!$A$41*$C445/Setup!$B$17+INDEX('FD inverse'!$A$41:$BH$41,1,'FD mesh'!$B$15+1)*Setup!$B$22</f>
        <v>15.0735686356701</v>
      </c>
      <c r="AR445" s="0" t="n">
        <f aca="false">SUMPRODUCT('FD inverse'!$A$42:$BH$42,'FD mesh'!$B$84:$BI$84,$E444:$BL444)+'FD inverse'!$A$42*$C445/Setup!$B$17+INDEX('FD inverse'!$A$42:$BH$42,1,'FD mesh'!$B$15+1)*Setup!$B$22</f>
        <v>15.0565424036848</v>
      </c>
      <c r="AS445" s="0" t="n">
        <f aca="false">SUMPRODUCT('FD inverse'!$A$43:$BH$43,'FD mesh'!$B$84:$BI$84,$E444:$BL444)+'FD inverse'!$A$43*$C445/Setup!$B$17+INDEX('FD inverse'!$A$43:$BH$43,1,'FD mesh'!$B$15+1)*Setup!$B$22</f>
        <v>0</v>
      </c>
      <c r="AT445" s="0" t="n">
        <f aca="false">SUMPRODUCT('FD inverse'!$A$44:$BH$44,'FD mesh'!$B$84:$BI$84,$E444:$BL444)+'FD inverse'!$A$44*$C445/Setup!$B$17+INDEX('FD inverse'!$A$44:$BH$44,1,'FD mesh'!$B$15+1)*Setup!$B$22</f>
        <v>0</v>
      </c>
      <c r="AU445" s="0" t="n">
        <f aca="false">SUMPRODUCT('FD inverse'!$A$45:$BH$45,'FD mesh'!$B$84:$BI$84,$E444:$BL444)+'FD inverse'!$A$45*$C445/Setup!$B$17+INDEX('FD inverse'!$A$45:$BH$45,1,'FD mesh'!$B$15+1)*Setup!$B$22</f>
        <v>0</v>
      </c>
      <c r="AV445" s="0" t="n">
        <f aca="false">SUMPRODUCT('FD inverse'!$A$46:$BH$46,'FD mesh'!$B$84:$BI$84,$E444:$BL444)+'FD inverse'!$A$46*$C445/Setup!$B$17+INDEX('FD inverse'!$A$46:$BH$46,1,'FD mesh'!$B$15+1)*Setup!$B$22</f>
        <v>0</v>
      </c>
      <c r="AW445" s="0" t="n">
        <f aca="false">SUMPRODUCT('FD inverse'!$A$47:$BH$47,'FD mesh'!$B$84:$BI$84,$E444:$BL444)+'FD inverse'!$A$47*$C445/Setup!$B$17+INDEX('FD inverse'!$A$47:$BH$47,1,'FD mesh'!$B$15+1)*Setup!$B$22</f>
        <v>0</v>
      </c>
      <c r="AX445" s="0" t="n">
        <f aca="false">SUMPRODUCT('FD inverse'!$A$48:$BH$48,'FD mesh'!$B$84:$BI$84,$E444:$BL444)+'FD inverse'!$A$48*$C445/Setup!$B$17+INDEX('FD inverse'!$A$48:$BH$48,1,'FD mesh'!$B$15+1)*Setup!$B$22</f>
        <v>0</v>
      </c>
      <c r="AY445" s="0" t="n">
        <f aca="false">SUMPRODUCT('FD inverse'!$A$49:$BH$49,'FD mesh'!$B$84:$BI$84,$E444:$BL444)+'FD inverse'!$A$49*$C445/Setup!$B$17+INDEX('FD inverse'!$A$49:$BH$49,1,'FD mesh'!$B$15+1)*Setup!$B$22</f>
        <v>0</v>
      </c>
      <c r="AZ445" s="0" t="n">
        <f aca="false">SUMPRODUCT('FD inverse'!$A$50:$BH$50,'FD mesh'!$B$84:$BI$84,$E444:$BL444)+'FD inverse'!$A$50*$C445/Setup!$B$17+INDEX('FD inverse'!$A$50:$BH$50,1,'FD mesh'!$B$15+1)*Setup!$B$22</f>
        <v>0</v>
      </c>
      <c r="BA445" s="0" t="n">
        <f aca="false">SUMPRODUCT('FD inverse'!$A$51:$BH$51,'FD mesh'!$B$84:$BI$84,$E444:$BL444)+'FD inverse'!$A$51*$C445/Setup!$B$17+INDEX('FD inverse'!$A$51:$BH$51,1,'FD mesh'!$B$15+1)*Setup!$B$22</f>
        <v>0</v>
      </c>
      <c r="BB445" s="0" t="n">
        <f aca="false">SUMPRODUCT('FD inverse'!$A$52:$BH$52,'FD mesh'!$B$84:$BI$84,$E444:$BL444)+'FD inverse'!$A$52*$C445/Setup!$B$17+INDEX('FD inverse'!$A$52:$BH$52,1,'FD mesh'!$B$15+1)*Setup!$B$22</f>
        <v>0</v>
      </c>
      <c r="BC445" s="0" t="n">
        <f aca="false">SUMPRODUCT('FD inverse'!$A$53:$BH$53,'FD mesh'!$B$84:$BI$84,$E444:$BL444)+'FD inverse'!$A$53*$C445/Setup!$B$17+INDEX('FD inverse'!$A$53:$BH$53,1,'FD mesh'!$B$15+1)*Setup!$B$22</f>
        <v>0</v>
      </c>
      <c r="BD445" s="0" t="n">
        <f aca="false">SUMPRODUCT('FD inverse'!$A$54:$BH$54,'FD mesh'!$B$84:$BI$84,$E444:$BL444)+'FD inverse'!$A$54*$C445/Setup!$B$17+INDEX('FD inverse'!$A$54:$BH$54,1,'FD mesh'!$B$15+1)*Setup!$B$22</f>
        <v>0</v>
      </c>
      <c r="BE445" s="0" t="n">
        <f aca="false">SUMPRODUCT('FD inverse'!$A$55:$BH$55,'FD mesh'!$B$84:$BI$84,$E444:$BL444)+'FD inverse'!$A$55*$C445/Setup!$B$17+INDEX('FD inverse'!$A$55:$BH$55,1,'FD mesh'!$B$15+1)*Setup!$B$22</f>
        <v>0</v>
      </c>
      <c r="BF445" s="0" t="n">
        <f aca="false">SUMPRODUCT('FD inverse'!$A$56:$BH$56,'FD mesh'!$B$84:$BI$84,$E444:$BL444)+'FD inverse'!$A$56*$C445/Setup!$B$17+INDEX('FD inverse'!$A$56:$BH$56,1,'FD mesh'!$B$15+1)*Setup!$B$22</f>
        <v>0</v>
      </c>
      <c r="BG445" s="0" t="n">
        <f aca="false">SUMPRODUCT('FD inverse'!$A$57:$BH$57,'FD mesh'!$B$84:$BI$84,$E444:$BL444)+'FD inverse'!$A$57*$C445/Setup!$B$17+INDEX('FD inverse'!$A$57:$BH$57,1,'FD mesh'!$B$15+1)*Setup!$B$22</f>
        <v>0</v>
      </c>
      <c r="BH445" s="0" t="n">
        <f aca="false">SUMPRODUCT('FD inverse'!$A$58:$BH$58,'FD mesh'!$B$84:$BI$84,$E444:$BL444)+'FD inverse'!$A$58*$C445/Setup!$B$17+INDEX('FD inverse'!$A$58:$BH$58,1,'FD mesh'!$B$15+1)*Setup!$B$22</f>
        <v>0</v>
      </c>
      <c r="BI445" s="0" t="n">
        <f aca="false">SUMPRODUCT('FD inverse'!$A$59:$BH$59,'FD mesh'!$B$84:$BI$84,$E444:$BL444)+'FD inverse'!$A$59*$C445/Setup!$B$17+INDEX('FD inverse'!$A$59:$BH$59,1,'FD mesh'!$B$15+1)*Setup!$B$22</f>
        <v>0</v>
      </c>
      <c r="BJ445" s="0" t="n">
        <f aca="false">SUMPRODUCT('FD inverse'!$A$60:$BH$60,'FD mesh'!$B$84:$BI$84,$E444:$BL444)+'FD inverse'!$A$60*$C445/Setup!$B$17+INDEX('FD inverse'!$A$60:$BH$60,1,'FD mesh'!$B$15+1)*Setup!$B$22</f>
        <v>0</v>
      </c>
      <c r="BK445" s="0" t="n">
        <f aca="false">SUMPRODUCT('FD inverse'!$A$61:$BH$61,'FD mesh'!$B$84:$BI$84,$E444:$BL444)+'FD inverse'!$A$61*$C445/Setup!$B$17+INDEX('FD inverse'!$A$61:$BH$61,1,'FD mesh'!$B$15+1)*Setup!$B$22</f>
        <v>0</v>
      </c>
      <c r="BL445" s="0" t="n">
        <f aca="false">SUMPRODUCT('FD inverse'!$A$62:$BH$62,'FD mesh'!$B$84:$BI$84,$E444:$BL444)+'FD inverse'!$A$62*$C445/Setup!$B$17+INDEX('FD inverse'!$A$62:$BH$62,1,'FD mesh'!$B$15+1)*Setup!$B$22</f>
        <v>0</v>
      </c>
    </row>
    <row r="446" customFormat="false" ht="15" hidden="false" customHeight="false" outlineLevel="0" collapsed="false">
      <c r="A446" s="0" t="n">
        <v>441</v>
      </c>
      <c r="B446" s="0" t="n">
        <f aca="false">A446*Setup!$B$11/3600</f>
        <v>36.75</v>
      </c>
      <c r="C446" s="0" t="n">
        <f aca="false">Setup!$B$7+Setup!$B$8*COS(2*PI()*(B446-Setup!$B$9)/24)</f>
        <v>26.6373832604003</v>
      </c>
      <c r="D446" s="0" t="n">
        <f aca="false">(C446-E446)/Setup!$B$17</f>
        <v>15.6229587776733</v>
      </c>
      <c r="E446" s="0" t="n">
        <f aca="false">SUMPRODUCT('FD inverse'!$A$3:$BH$3,'FD mesh'!$B$84:$BI$84,$E445:$BL445)+'FD inverse'!$A$3*$C446/Setup!$B$17+INDEX('FD inverse'!$A$3:$BH$3,1,'FD mesh'!$B$15+1)*Setup!$B$22</f>
        <v>24.6063986193027</v>
      </c>
      <c r="F446" s="0" t="n">
        <f aca="false">SUMPRODUCT('FD inverse'!$A$4:$BH$4,'FD mesh'!$B$84:$BI$84,$E445:$BL445)+'FD inverse'!$A$4*$C446/Setup!$B$17+INDEX('FD inverse'!$A$4:$BH$4,1,'FD mesh'!$B$15+1)*Setup!$B$22</f>
        <v>24.1518781338892</v>
      </c>
      <c r="G446" s="0" t="n">
        <f aca="false">SUMPRODUCT('FD inverse'!$A$5:$BH$5,'FD mesh'!$B$84:$BI$84,$E445:$BL445)+'FD inverse'!$A$5*$C446/Setup!$B$17+INDEX('FD inverse'!$A$5:$BH$5,1,'FD mesh'!$B$15+1)*Setup!$B$22</f>
        <v>23.7164017829048</v>
      </c>
      <c r="H446" s="0" t="n">
        <f aca="false">SUMPRODUCT('FD inverse'!$A$6:$BH$6,'FD mesh'!$B$84:$BI$84,$E445:$BL445)+'FD inverse'!$A$6*$C446/Setup!$B$17+INDEX('FD inverse'!$A$6:$BH$6,1,'FD mesh'!$B$15+1)*Setup!$B$22</f>
        <v>22.2819392434892</v>
      </c>
      <c r="I446" s="0" t="n">
        <f aca="false">SUMPRODUCT('FD inverse'!$A$7:$BH$7,'FD mesh'!$B$84:$BI$84,$E445:$BL445)+'FD inverse'!$A$7*$C446/Setup!$B$17+INDEX('FD inverse'!$A$7:$BH$7,1,'FD mesh'!$B$15+1)*Setup!$B$22</f>
        <v>22.1621264462817</v>
      </c>
      <c r="J446" s="0" t="n">
        <f aca="false">SUMPRODUCT('FD inverse'!$A$8:$BH$8,'FD mesh'!$B$84:$BI$84,$E445:$BL445)+'FD inverse'!$A$8*$C446/Setup!$B$17+INDEX('FD inverse'!$A$8:$BH$8,1,'FD mesh'!$B$15+1)*Setup!$B$22</f>
        <v>22.0557981474072</v>
      </c>
      <c r="K446" s="0" t="n">
        <f aca="false">SUMPRODUCT('FD inverse'!$A$9:$BH$9,'FD mesh'!$B$84:$BI$84,$E445:$BL445)+'FD inverse'!$A$9*$C446/Setup!$B$17+INDEX('FD inverse'!$A$9:$BH$9,1,'FD mesh'!$B$15+1)*Setup!$B$22</f>
        <v>21.9622265647511</v>
      </c>
      <c r="L446" s="0" t="n">
        <f aca="false">SUMPRODUCT('FD inverse'!$A$10:$BH$10,'FD mesh'!$B$84:$BI$84,$E445:$BL445)+'FD inverse'!$A$10*$C446/Setup!$B$17+INDEX('FD inverse'!$A$10:$BH$10,1,'FD mesh'!$B$15+1)*Setup!$B$22</f>
        <v>21.8807437278161</v>
      </c>
      <c r="M446" s="0" t="n">
        <f aca="false">SUMPRODUCT('FD inverse'!$A$11:$BH$11,'FD mesh'!$B$84:$BI$84,$E445:$BL445)+'FD inverse'!$A$11*$C446/Setup!$B$17+INDEX('FD inverse'!$A$11:$BH$11,1,'FD mesh'!$B$15+1)*Setup!$B$22</f>
        <v>21.8107503931203</v>
      </c>
      <c r="N446" s="0" t="n">
        <f aca="false">SUMPRODUCT('FD inverse'!$A$12:$BH$12,'FD mesh'!$B$84:$BI$84,$E445:$BL445)+'FD inverse'!$A$12*$C446/Setup!$B$17+INDEX('FD inverse'!$A$12:$BH$12,1,'FD mesh'!$B$15+1)*Setup!$B$22</f>
        <v>21.7517234875237</v>
      </c>
      <c r="O446" s="0" t="n">
        <f aca="false">SUMPRODUCT('FD inverse'!$A$13:$BH$13,'FD mesh'!$B$84:$BI$84,$E445:$BL445)+'FD inverse'!$A$13*$C446/Setup!$B$17+INDEX('FD inverse'!$A$13:$BH$13,1,'FD mesh'!$B$15+1)*Setup!$B$22</f>
        <v>21.7032221900822</v>
      </c>
      <c r="P446" s="0" t="n">
        <f aca="false">SUMPRODUCT('FD inverse'!$A$14:$BH$14,'FD mesh'!$B$84:$BI$84,$E445:$BL445)+'FD inverse'!$A$14*$C446/Setup!$B$17+INDEX('FD inverse'!$A$14:$BH$14,1,'FD mesh'!$B$15+1)*Setup!$B$22</f>
        <v>21.6648927485053</v>
      </c>
      <c r="Q446" s="0" t="n">
        <f aca="false">SUMPRODUCT('FD inverse'!$A$15:$BH$15,'FD mesh'!$B$84:$BI$84,$E445:$BL445)+'FD inverse'!$A$15*$C446/Setup!$B$17+INDEX('FD inverse'!$A$15:$BH$15,1,'FD mesh'!$B$15+1)*Setup!$B$22</f>
        <v>21.6364721107671</v>
      </c>
      <c r="R446" s="0" t="n">
        <f aca="false">SUMPRODUCT('FD inverse'!$A$16:$BH$16,'FD mesh'!$B$84:$BI$84,$E445:$BL445)+'FD inverse'!$A$16*$C446/Setup!$B$17+INDEX('FD inverse'!$A$16:$BH$16,1,'FD mesh'!$B$15+1)*Setup!$B$22</f>
        <v>21.6177904361016</v>
      </c>
      <c r="S446" s="0" t="n">
        <f aca="false">SUMPRODUCT('FD inverse'!$A$17:$BH$17,'FD mesh'!$B$84:$BI$84,$E445:$BL445)+'FD inverse'!$A$17*$C446/Setup!$B$17+INDEX('FD inverse'!$A$17:$BH$17,1,'FD mesh'!$B$15+1)*Setup!$B$22</f>
        <v>21.1730503179634</v>
      </c>
      <c r="T446" s="0" t="n">
        <f aca="false">SUMPRODUCT('FD inverse'!$A$18:$BH$18,'FD mesh'!$B$84:$BI$84,$E445:$BL445)+'FD inverse'!$A$18*$C446/Setup!$B$17+INDEX('FD inverse'!$A$18:$BH$18,1,'FD mesh'!$B$15+1)*Setup!$B$22</f>
        <v>20.7326968351389</v>
      </c>
      <c r="U446" s="0" t="n">
        <f aca="false">SUMPRODUCT('FD inverse'!$A$19:$BH$19,'FD mesh'!$B$84:$BI$84,$E445:$BL445)+'FD inverse'!$A$19*$C446/Setup!$B$17+INDEX('FD inverse'!$A$19:$BH$19,1,'FD mesh'!$B$15+1)*Setup!$B$22</f>
        <v>20.2963188075149</v>
      </c>
      <c r="V446" s="0" t="n">
        <f aca="false">SUMPRODUCT('FD inverse'!$A$20:$BH$20,'FD mesh'!$B$84:$BI$84,$E445:$BL445)+'FD inverse'!$A$20*$C446/Setup!$B$17+INDEX('FD inverse'!$A$20:$BH$20,1,'FD mesh'!$B$15+1)*Setup!$B$22</f>
        <v>19.8635265161514</v>
      </c>
      <c r="W446" s="0" t="n">
        <f aca="false">SUMPRODUCT('FD inverse'!$A$21:$BH$21,'FD mesh'!$B$84:$BI$84,$E445:$BL445)+'FD inverse'!$A$21*$C446/Setup!$B$17+INDEX('FD inverse'!$A$21:$BH$21,1,'FD mesh'!$B$15+1)*Setup!$B$22</f>
        <v>19.4339504515941</v>
      </c>
      <c r="X446" s="0" t="n">
        <f aca="false">SUMPRODUCT('FD inverse'!$A$22:$BH$22,'FD mesh'!$B$84:$BI$84,$E445:$BL445)+'FD inverse'!$A$22*$C446/Setup!$B$17+INDEX('FD inverse'!$A$22:$BH$22,1,'FD mesh'!$B$15+1)*Setup!$B$22</f>
        <v>19.0072399729594</v>
      </c>
      <c r="Y446" s="0" t="n">
        <f aca="false">SUMPRODUCT('FD inverse'!$A$23:$BH$23,'FD mesh'!$B$84:$BI$84,$E445:$BL445)+'FD inverse'!$A$23*$C446/Setup!$B$17+INDEX('FD inverse'!$A$23:$BH$23,1,'FD mesh'!$B$15+1)*Setup!$B$22</f>
        <v>18.5830618887686</v>
      </c>
      <c r="Z446" s="0" t="n">
        <f aca="false">SUMPRODUCT('FD inverse'!$A$24:$BH$24,'FD mesh'!$B$84:$BI$84,$E445:$BL445)+'FD inverse'!$A$24*$C446/Setup!$B$17+INDEX('FD inverse'!$A$24:$BH$24,1,'FD mesh'!$B$15+1)*Setup!$B$22</f>
        <v>18.1610989696415</v>
      </c>
      <c r="AA446" s="0" t="n">
        <f aca="false">SUMPRODUCT('FD inverse'!$A$25:$BH$25,'FD mesh'!$B$84:$BI$84,$E445:$BL445)+'FD inverse'!$A$25*$C446/Setup!$B$17+INDEX('FD inverse'!$A$25:$BH$25,1,'FD mesh'!$B$15+1)*Setup!$B$22</f>
        <v>17.741048402164</v>
      </c>
      <c r="AB446" s="0" t="n">
        <f aca="false">SUMPRODUCT('FD inverse'!$A$26:$BH$26,'FD mesh'!$B$84:$BI$84,$E445:$BL445)+'FD inverse'!$A$26*$C446/Setup!$B$17+INDEX('FD inverse'!$A$26:$BH$26,1,'FD mesh'!$B$15+1)*Setup!$B$22</f>
        <v>17.3226201925132</v>
      </c>
      <c r="AC446" s="0" t="n">
        <f aca="false">SUMPRODUCT('FD inverse'!$A$27:$BH$27,'FD mesh'!$B$84:$BI$84,$E445:$BL445)+'FD inverse'!$A$27*$C446/Setup!$B$17+INDEX('FD inverse'!$A$27:$BH$27,1,'FD mesh'!$B$15+1)*Setup!$B$22</f>
        <v>16.9055355277654</v>
      </c>
      <c r="AD446" s="0" t="n">
        <f aca="false">SUMPRODUCT('FD inverse'!$A$28:$BH$28,'FD mesh'!$B$84:$BI$84,$E445:$BL445)+'FD inverse'!$A$28*$C446/Setup!$B$17+INDEX('FD inverse'!$A$28:$BH$28,1,'FD mesh'!$B$15+1)*Setup!$B$22</f>
        <v>16.4895251022284</v>
      </c>
      <c r="AE446" s="0" t="n">
        <f aca="false">SUMPRODUCT('FD inverse'!$A$29:$BH$29,'FD mesh'!$B$84:$BI$84,$E445:$BL445)+'FD inverse'!$A$29*$C446/Setup!$B$17+INDEX('FD inverse'!$A$29:$BH$29,1,'FD mesh'!$B$15+1)*Setup!$B$22</f>
        <v>16.0743274156287</v>
      </c>
      <c r="AF446" s="0" t="n">
        <f aca="false">SUMPRODUCT('FD inverse'!$A$30:$BH$30,'FD mesh'!$B$84:$BI$84,$E445:$BL445)+'FD inverse'!$A$30*$C446/Setup!$B$17+INDEX('FD inverse'!$A$30:$BH$30,1,'FD mesh'!$B$15+1)*Setup!$B$22</f>
        <v>15.659687049551</v>
      </c>
      <c r="AG446" s="0" t="n">
        <f aca="false">SUMPRODUCT('FD inverse'!$A$31:$BH$31,'FD mesh'!$B$84:$BI$84,$E445:$BL445)+'FD inverse'!$A$31*$C446/Setup!$B$17+INDEX('FD inverse'!$A$31:$BH$31,1,'FD mesh'!$B$15+1)*Setup!$B$22</f>
        <v>15.2453529281707</v>
      </c>
      <c r="AH446" s="0" t="n">
        <f aca="false">SUMPRODUCT('FD inverse'!$A$32:$BH$32,'FD mesh'!$B$84:$BI$84,$E445:$BL445)+'FD inverse'!$A$32*$C446/Setup!$B$17+INDEX('FD inverse'!$A$32:$BH$32,1,'FD mesh'!$B$15+1)*Setup!$B$22</f>
        <v>15.2279401564981</v>
      </c>
      <c r="AI446" s="0" t="n">
        <f aca="false">SUMPRODUCT('FD inverse'!$A$33:$BH$33,'FD mesh'!$B$84:$BI$84,$E445:$BL445)+'FD inverse'!$A$33*$C446/Setup!$B$17+INDEX('FD inverse'!$A$33:$BH$33,1,'FD mesh'!$B$15+1)*Setup!$B$22</f>
        <v>15.2106100031615</v>
      </c>
      <c r="AJ446" s="0" t="n">
        <f aca="false">SUMPRODUCT('FD inverse'!$A$34:$BH$34,'FD mesh'!$B$84:$BI$84,$E445:$BL445)+'FD inverse'!$A$34*$C446/Setup!$B$17+INDEX('FD inverse'!$A$34:$BH$34,1,'FD mesh'!$B$15+1)*Setup!$B$22</f>
        <v>15.1933479943205</v>
      </c>
      <c r="AK446" s="0" t="n">
        <f aca="false">SUMPRODUCT('FD inverse'!$A$35:$BH$35,'FD mesh'!$B$84:$BI$84,$E445:$BL445)+'FD inverse'!$A$35*$C446/Setup!$B$17+INDEX('FD inverse'!$A$35:$BH$35,1,'FD mesh'!$B$15+1)*Setup!$B$22</f>
        <v>15.1761417156722</v>
      </c>
      <c r="AL446" s="0" t="n">
        <f aca="false">SUMPRODUCT('FD inverse'!$A$36:$BH$36,'FD mesh'!$B$84:$BI$84,$E445:$BL445)+'FD inverse'!$A$36*$C446/Setup!$B$17+INDEX('FD inverse'!$A$36:$BH$36,1,'FD mesh'!$B$15+1)*Setup!$B$22</f>
        <v>15.1589806100667</v>
      </c>
      <c r="AM446" s="0" t="n">
        <f aca="false">SUMPRODUCT('FD inverse'!$A$37:$BH$37,'FD mesh'!$B$84:$BI$84,$E445:$BL445)+'FD inverse'!$A$37*$C446/Setup!$B$17+INDEX('FD inverse'!$A$37:$BH$37,1,'FD mesh'!$B$15+1)*Setup!$B$22</f>
        <v>15.1418557826179</v>
      </c>
      <c r="AN446" s="0" t="n">
        <f aca="false">SUMPRODUCT('FD inverse'!$A$38:$BH$38,'FD mesh'!$B$84:$BI$84,$E445:$BL445)+'FD inverse'!$A$38*$C446/Setup!$B$17+INDEX('FD inverse'!$A$38:$BH$38,1,'FD mesh'!$B$15+1)*Setup!$B$22</f>
        <v>15.1247598134408</v>
      </c>
      <c r="AO446" s="0" t="n">
        <f aca="false">SUMPRODUCT('FD inverse'!$A$39:$BH$39,'FD mesh'!$B$84:$BI$84,$E445:$BL445)+'FD inverse'!$A$39*$C446/Setup!$B$17+INDEX('FD inverse'!$A$39:$BH$39,1,'FD mesh'!$B$15+1)*Setup!$B$22</f>
        <v>15.1076865779136</v>
      </c>
      <c r="AP446" s="0" t="n">
        <f aca="false">SUMPRODUCT('FD inverse'!$A$40:$BH$40,'FD mesh'!$B$84:$BI$84,$E445:$BL445)+'FD inverse'!$A$40*$C446/Setup!$B$17+INDEX('FD inverse'!$A$40:$BH$40,1,'FD mesh'!$B$15+1)*Setup!$B$22</f>
        <v>15.090631074155</v>
      </c>
      <c r="AQ446" s="0" t="n">
        <f aca="false">SUMPRODUCT('FD inverse'!$A$41:$BH$41,'FD mesh'!$B$84:$BI$84,$E445:$BL445)+'FD inverse'!$A$41*$C446/Setup!$B$17+INDEX('FD inverse'!$A$41:$BH$41,1,'FD mesh'!$B$15+1)*Setup!$B$22</f>
        <v>15.0735892572255</v>
      </c>
      <c r="AR446" s="0" t="n">
        <f aca="false">SUMPRODUCT('FD inverse'!$A$42:$BH$42,'FD mesh'!$B$84:$BI$84,$E445:$BL445)+'FD inverse'!$A$42*$C446/Setup!$B$17+INDEX('FD inverse'!$A$42:$BH$42,1,'FD mesh'!$B$15+1)*Setup!$B$22</f>
        <v>15.0565578794022</v>
      </c>
      <c r="AS446" s="0" t="n">
        <f aca="false">SUMPRODUCT('FD inverse'!$A$43:$BH$43,'FD mesh'!$B$84:$BI$84,$E445:$BL445)+'FD inverse'!$A$43*$C446/Setup!$B$17+INDEX('FD inverse'!$A$43:$BH$43,1,'FD mesh'!$B$15+1)*Setup!$B$22</f>
        <v>0</v>
      </c>
      <c r="AT446" s="0" t="n">
        <f aca="false">SUMPRODUCT('FD inverse'!$A$44:$BH$44,'FD mesh'!$B$84:$BI$84,$E445:$BL445)+'FD inverse'!$A$44*$C446/Setup!$B$17+INDEX('FD inverse'!$A$44:$BH$44,1,'FD mesh'!$B$15+1)*Setup!$B$22</f>
        <v>0</v>
      </c>
      <c r="AU446" s="0" t="n">
        <f aca="false">SUMPRODUCT('FD inverse'!$A$45:$BH$45,'FD mesh'!$B$84:$BI$84,$E445:$BL445)+'FD inverse'!$A$45*$C446/Setup!$B$17+INDEX('FD inverse'!$A$45:$BH$45,1,'FD mesh'!$B$15+1)*Setup!$B$22</f>
        <v>0</v>
      </c>
      <c r="AV446" s="0" t="n">
        <f aca="false">SUMPRODUCT('FD inverse'!$A$46:$BH$46,'FD mesh'!$B$84:$BI$84,$E445:$BL445)+'FD inverse'!$A$46*$C446/Setup!$B$17+INDEX('FD inverse'!$A$46:$BH$46,1,'FD mesh'!$B$15+1)*Setup!$B$22</f>
        <v>0</v>
      </c>
      <c r="AW446" s="0" t="n">
        <f aca="false">SUMPRODUCT('FD inverse'!$A$47:$BH$47,'FD mesh'!$B$84:$BI$84,$E445:$BL445)+'FD inverse'!$A$47*$C446/Setup!$B$17+INDEX('FD inverse'!$A$47:$BH$47,1,'FD mesh'!$B$15+1)*Setup!$B$22</f>
        <v>0</v>
      </c>
      <c r="AX446" s="0" t="n">
        <f aca="false">SUMPRODUCT('FD inverse'!$A$48:$BH$48,'FD mesh'!$B$84:$BI$84,$E445:$BL445)+'FD inverse'!$A$48*$C446/Setup!$B$17+INDEX('FD inverse'!$A$48:$BH$48,1,'FD mesh'!$B$15+1)*Setup!$B$22</f>
        <v>0</v>
      </c>
      <c r="AY446" s="0" t="n">
        <f aca="false">SUMPRODUCT('FD inverse'!$A$49:$BH$49,'FD mesh'!$B$84:$BI$84,$E445:$BL445)+'FD inverse'!$A$49*$C446/Setup!$B$17+INDEX('FD inverse'!$A$49:$BH$49,1,'FD mesh'!$B$15+1)*Setup!$B$22</f>
        <v>0</v>
      </c>
      <c r="AZ446" s="0" t="n">
        <f aca="false">SUMPRODUCT('FD inverse'!$A$50:$BH$50,'FD mesh'!$B$84:$BI$84,$E445:$BL445)+'FD inverse'!$A$50*$C446/Setup!$B$17+INDEX('FD inverse'!$A$50:$BH$50,1,'FD mesh'!$B$15+1)*Setup!$B$22</f>
        <v>0</v>
      </c>
      <c r="BA446" s="0" t="n">
        <f aca="false">SUMPRODUCT('FD inverse'!$A$51:$BH$51,'FD mesh'!$B$84:$BI$84,$E445:$BL445)+'FD inverse'!$A$51*$C446/Setup!$B$17+INDEX('FD inverse'!$A$51:$BH$51,1,'FD mesh'!$B$15+1)*Setup!$B$22</f>
        <v>0</v>
      </c>
      <c r="BB446" s="0" t="n">
        <f aca="false">SUMPRODUCT('FD inverse'!$A$52:$BH$52,'FD mesh'!$B$84:$BI$84,$E445:$BL445)+'FD inverse'!$A$52*$C446/Setup!$B$17+INDEX('FD inverse'!$A$52:$BH$52,1,'FD mesh'!$B$15+1)*Setup!$B$22</f>
        <v>0</v>
      </c>
      <c r="BC446" s="0" t="n">
        <f aca="false">SUMPRODUCT('FD inverse'!$A$53:$BH$53,'FD mesh'!$B$84:$BI$84,$E445:$BL445)+'FD inverse'!$A$53*$C446/Setup!$B$17+INDEX('FD inverse'!$A$53:$BH$53,1,'FD mesh'!$B$15+1)*Setup!$B$22</f>
        <v>0</v>
      </c>
      <c r="BD446" s="0" t="n">
        <f aca="false">SUMPRODUCT('FD inverse'!$A$54:$BH$54,'FD mesh'!$B$84:$BI$84,$E445:$BL445)+'FD inverse'!$A$54*$C446/Setup!$B$17+INDEX('FD inverse'!$A$54:$BH$54,1,'FD mesh'!$B$15+1)*Setup!$B$22</f>
        <v>0</v>
      </c>
      <c r="BE446" s="0" t="n">
        <f aca="false">SUMPRODUCT('FD inverse'!$A$55:$BH$55,'FD mesh'!$B$84:$BI$84,$E445:$BL445)+'FD inverse'!$A$55*$C446/Setup!$B$17+INDEX('FD inverse'!$A$55:$BH$55,1,'FD mesh'!$B$15+1)*Setup!$B$22</f>
        <v>0</v>
      </c>
      <c r="BF446" s="0" t="n">
        <f aca="false">SUMPRODUCT('FD inverse'!$A$56:$BH$56,'FD mesh'!$B$84:$BI$84,$E445:$BL445)+'FD inverse'!$A$56*$C446/Setup!$B$17+INDEX('FD inverse'!$A$56:$BH$56,1,'FD mesh'!$B$15+1)*Setup!$B$22</f>
        <v>0</v>
      </c>
      <c r="BG446" s="0" t="n">
        <f aca="false">SUMPRODUCT('FD inverse'!$A$57:$BH$57,'FD mesh'!$B$84:$BI$84,$E445:$BL445)+'FD inverse'!$A$57*$C446/Setup!$B$17+INDEX('FD inverse'!$A$57:$BH$57,1,'FD mesh'!$B$15+1)*Setup!$B$22</f>
        <v>0</v>
      </c>
      <c r="BH446" s="0" t="n">
        <f aca="false">SUMPRODUCT('FD inverse'!$A$58:$BH$58,'FD mesh'!$B$84:$BI$84,$E445:$BL445)+'FD inverse'!$A$58*$C446/Setup!$B$17+INDEX('FD inverse'!$A$58:$BH$58,1,'FD mesh'!$B$15+1)*Setup!$B$22</f>
        <v>0</v>
      </c>
      <c r="BI446" s="0" t="n">
        <f aca="false">SUMPRODUCT('FD inverse'!$A$59:$BH$59,'FD mesh'!$B$84:$BI$84,$E445:$BL445)+'FD inverse'!$A$59*$C446/Setup!$B$17+INDEX('FD inverse'!$A$59:$BH$59,1,'FD mesh'!$B$15+1)*Setup!$B$22</f>
        <v>0</v>
      </c>
      <c r="BJ446" s="0" t="n">
        <f aca="false">SUMPRODUCT('FD inverse'!$A$60:$BH$60,'FD mesh'!$B$84:$BI$84,$E445:$BL445)+'FD inverse'!$A$60*$C446/Setup!$B$17+INDEX('FD inverse'!$A$60:$BH$60,1,'FD mesh'!$B$15+1)*Setup!$B$22</f>
        <v>0</v>
      </c>
      <c r="BK446" s="0" t="n">
        <f aca="false">SUMPRODUCT('FD inverse'!$A$61:$BH$61,'FD mesh'!$B$84:$BI$84,$E445:$BL445)+'FD inverse'!$A$61*$C446/Setup!$B$17+INDEX('FD inverse'!$A$61:$BH$61,1,'FD mesh'!$B$15+1)*Setup!$B$22</f>
        <v>0</v>
      </c>
      <c r="BL446" s="0" t="n">
        <f aca="false">SUMPRODUCT('FD inverse'!$A$62:$BH$62,'FD mesh'!$B$84:$BI$84,$E445:$BL445)+'FD inverse'!$A$62*$C446/Setup!$B$17+INDEX('FD inverse'!$A$62:$BH$62,1,'FD mesh'!$B$15+1)*Setup!$B$22</f>
        <v>0</v>
      </c>
    </row>
    <row r="447" customFormat="false" ht="15" hidden="false" customHeight="false" outlineLevel="0" collapsed="false">
      <c r="A447" s="0" t="n">
        <v>442</v>
      </c>
      <c r="B447" s="0" t="n">
        <f aca="false">A447*Setup!$B$11/3600</f>
        <v>36.8333333333333</v>
      </c>
      <c r="C447" s="0" t="n">
        <f aca="false">Setup!$B$7+Setup!$B$8*COS(2*PI()*(B447-Setup!$B$9)/24)</f>
        <v>26.7023608304626</v>
      </c>
      <c r="D447" s="0" t="n">
        <f aca="false">(C447-E447)/Setup!$B$17</f>
        <v>15.7571510398451</v>
      </c>
      <c r="E447" s="0" t="n">
        <f aca="false">SUMPRODUCT('FD inverse'!$A$3:$BH$3,'FD mesh'!$B$84:$BI$84,$E446:$BL446)+'FD inverse'!$A$3*$C447/Setup!$B$17+INDEX('FD inverse'!$A$3:$BH$3,1,'FD mesh'!$B$15+1)*Setup!$B$22</f>
        <v>24.6539311952828</v>
      </c>
      <c r="F447" s="0" t="n">
        <f aca="false">SUMPRODUCT('FD inverse'!$A$4:$BH$4,'FD mesh'!$B$84:$BI$84,$E446:$BL446)+'FD inverse'!$A$4*$C447/Setup!$B$17+INDEX('FD inverse'!$A$4:$BH$4,1,'FD mesh'!$B$15+1)*Setup!$B$22</f>
        <v>24.1952835958783</v>
      </c>
      <c r="G447" s="0" t="n">
        <f aca="false">SUMPRODUCT('FD inverse'!$A$5:$BH$5,'FD mesh'!$B$84:$BI$84,$E446:$BL446)+'FD inverse'!$A$5*$C447/Setup!$B$17+INDEX('FD inverse'!$A$5:$BH$5,1,'FD mesh'!$B$15+1)*Setup!$B$22</f>
        <v>23.7554751726843</v>
      </c>
      <c r="H447" s="0" t="n">
        <f aca="false">SUMPRODUCT('FD inverse'!$A$6:$BH$6,'FD mesh'!$B$84:$BI$84,$E446:$BL446)+'FD inverse'!$A$6*$C447/Setup!$B$17+INDEX('FD inverse'!$A$6:$BH$6,1,'FD mesh'!$B$15+1)*Setup!$B$22</f>
        <v>22.3062098841336</v>
      </c>
      <c r="I447" s="0" t="n">
        <f aca="false">SUMPRODUCT('FD inverse'!$A$7:$BH$7,'FD mesh'!$B$84:$BI$84,$E446:$BL446)+'FD inverse'!$A$7*$C447/Setup!$B$17+INDEX('FD inverse'!$A$7:$BH$7,1,'FD mesh'!$B$15+1)*Setup!$B$22</f>
        <v>22.1851157997912</v>
      </c>
      <c r="J447" s="0" t="n">
        <f aca="false">SUMPRODUCT('FD inverse'!$A$8:$BH$8,'FD mesh'!$B$84:$BI$84,$E446:$BL446)+'FD inverse'!$A$8*$C447/Setup!$B$17+INDEX('FD inverse'!$A$8:$BH$8,1,'FD mesh'!$B$15+1)*Setup!$B$22</f>
        <v>22.0775847558673</v>
      </c>
      <c r="K447" s="0" t="n">
        <f aca="false">SUMPRODUCT('FD inverse'!$A$9:$BH$9,'FD mesh'!$B$84:$BI$84,$E446:$BL446)+'FD inverse'!$A$9*$C447/Setup!$B$17+INDEX('FD inverse'!$A$9:$BH$9,1,'FD mesh'!$B$15+1)*Setup!$B$22</f>
        <v>21.9829071682621</v>
      </c>
      <c r="L447" s="0" t="n">
        <f aca="false">SUMPRODUCT('FD inverse'!$A$10:$BH$10,'FD mesh'!$B$84:$BI$84,$E446:$BL446)+'FD inverse'!$A$10*$C447/Setup!$B$17+INDEX('FD inverse'!$A$10:$BH$10,1,'FD mesh'!$B$15+1)*Setup!$B$22</f>
        <v>21.9004305266811</v>
      </c>
      <c r="M447" s="0" t="n">
        <f aca="false">SUMPRODUCT('FD inverse'!$A$11:$BH$11,'FD mesh'!$B$84:$BI$84,$E446:$BL446)+'FD inverse'!$A$11*$C447/Setup!$B$17+INDEX('FD inverse'!$A$11:$BH$11,1,'FD mesh'!$B$15+1)*Setup!$B$22</f>
        <v>21.8295685156989</v>
      </c>
      <c r="N447" s="0" t="n">
        <f aca="false">SUMPRODUCT('FD inverse'!$A$12:$BH$12,'FD mesh'!$B$84:$BI$84,$E446:$BL446)+'FD inverse'!$A$12*$C447/Setup!$B$17+INDEX('FD inverse'!$A$12:$BH$12,1,'FD mesh'!$B$15+1)*Setup!$B$22</f>
        <v>21.7698086419313</v>
      </c>
      <c r="O447" s="0" t="n">
        <f aca="false">SUMPRODUCT('FD inverse'!$A$13:$BH$13,'FD mesh'!$B$84:$BI$84,$E446:$BL446)+'FD inverse'!$A$13*$C447/Setup!$B$17+INDEX('FD inverse'!$A$13:$BH$13,1,'FD mesh'!$B$15+1)*Setup!$B$22</f>
        <v>21.7207184757787</v>
      </c>
      <c r="P447" s="0" t="n">
        <f aca="false">SUMPRODUCT('FD inverse'!$A$14:$BH$14,'FD mesh'!$B$84:$BI$84,$E446:$BL446)+'FD inverse'!$A$14*$C447/Setup!$B$17+INDEX('FD inverse'!$A$14:$BH$14,1,'FD mesh'!$B$15+1)*Setup!$B$22</f>
        <v>21.6819506020724</v>
      </c>
      <c r="Q447" s="0" t="n">
        <f aca="false">SUMPRODUCT('FD inverse'!$A$15:$BH$15,'FD mesh'!$B$84:$BI$84,$E446:$BL446)+'FD inverse'!$A$15*$C447/Setup!$B$17+INDEX('FD inverse'!$A$15:$BH$15,1,'FD mesh'!$B$15+1)*Setup!$B$22</f>
        <v>21.6532463587891</v>
      </c>
      <c r="R447" s="0" t="n">
        <f aca="false">SUMPRODUCT('FD inverse'!$A$16:$BH$16,'FD mesh'!$B$84:$BI$84,$E446:$BL446)+'FD inverse'!$A$16*$C447/Setup!$B$17+INDEX('FD inverse'!$A$16:$BH$16,1,'FD mesh'!$B$15+1)*Setup!$B$22</f>
        <v>21.6344384270233</v>
      </c>
      <c r="S447" s="0" t="n">
        <f aca="false">SUMPRODUCT('FD inverse'!$A$17:$BH$17,'FD mesh'!$B$84:$BI$84,$E446:$BL446)+'FD inverse'!$A$17*$C447/Setup!$B$17+INDEX('FD inverse'!$A$17:$BH$17,1,'FD mesh'!$B$15+1)*Setup!$B$22</f>
        <v>21.1882128431687</v>
      </c>
      <c r="T447" s="0" t="n">
        <f aca="false">SUMPRODUCT('FD inverse'!$A$18:$BH$18,'FD mesh'!$B$84:$BI$84,$E446:$BL446)+'FD inverse'!$A$18*$C447/Setup!$B$17+INDEX('FD inverse'!$A$18:$BH$18,1,'FD mesh'!$B$15+1)*Setup!$B$22</f>
        <v>20.7464493738745</v>
      </c>
      <c r="U447" s="0" t="n">
        <f aca="false">SUMPRODUCT('FD inverse'!$A$19:$BH$19,'FD mesh'!$B$84:$BI$84,$E446:$BL446)+'FD inverse'!$A$19*$C447/Setup!$B$17+INDEX('FD inverse'!$A$19:$BH$19,1,'FD mesh'!$B$15+1)*Setup!$B$22</f>
        <v>20.3087330802653</v>
      </c>
      <c r="V447" s="0" t="n">
        <f aca="false">SUMPRODUCT('FD inverse'!$A$20:$BH$20,'FD mesh'!$B$84:$BI$84,$E446:$BL446)+'FD inverse'!$A$20*$C447/Setup!$B$17+INDEX('FD inverse'!$A$20:$BH$20,1,'FD mesh'!$B$15+1)*Setup!$B$22</f>
        <v>19.8746701297798</v>
      </c>
      <c r="W447" s="0" t="n">
        <f aca="false">SUMPRODUCT('FD inverse'!$A$21:$BH$21,'FD mesh'!$B$84:$BI$84,$E446:$BL446)+'FD inverse'!$A$21*$C447/Setup!$B$17+INDEX('FD inverse'!$A$21:$BH$21,1,'FD mesh'!$B$15+1)*Setup!$B$22</f>
        <v>19.4438865855907</v>
      </c>
      <c r="X447" s="0" t="n">
        <f aca="false">SUMPRODUCT('FD inverse'!$A$22:$BH$22,'FD mesh'!$B$84:$BI$84,$E446:$BL446)+'FD inverse'!$A$22*$C447/Setup!$B$17+INDEX('FD inverse'!$A$22:$BH$22,1,'FD mesh'!$B$15+1)*Setup!$B$22</f>
        <v>19.0160271036919</v>
      </c>
      <c r="Y447" s="0" t="n">
        <f aca="false">SUMPRODUCT('FD inverse'!$A$23:$BH$23,'FD mesh'!$B$84:$BI$84,$E446:$BL446)+'FD inverse'!$A$23*$C447/Setup!$B$17+INDEX('FD inverse'!$A$23:$BH$23,1,'FD mesh'!$B$15+1)*Setup!$B$22</f>
        <v>18.5907535488374</v>
      </c>
      <c r="Z447" s="0" t="n">
        <f aca="false">SUMPRODUCT('FD inverse'!$A$24:$BH$24,'FD mesh'!$B$84:$BI$84,$E446:$BL446)+'FD inverse'!$A$24*$C447/Setup!$B$17+INDEX('FD inverse'!$A$24:$BH$24,1,'FD mesh'!$B$15+1)*Setup!$B$22</f>
        <v>18.1677435396602</v>
      </c>
      <c r="AA447" s="0" t="n">
        <f aca="false">SUMPRODUCT('FD inverse'!$A$25:$BH$25,'FD mesh'!$B$84:$BI$84,$E446:$BL446)+'FD inverse'!$A$25*$C447/Setup!$B$17+INDEX('FD inverse'!$A$25:$BH$25,1,'FD mesh'!$B$15+1)*Setup!$B$22</f>
        <v>17.746688932517</v>
      </c>
      <c r="AB447" s="0" t="n">
        <f aca="false">SUMPRODUCT('FD inverse'!$A$26:$BH$26,'FD mesh'!$B$84:$BI$84,$E446:$BL446)+'FD inverse'!$A$26*$C447/Setup!$B$17+INDEX('FD inverse'!$A$26:$BH$26,1,'FD mesh'!$B$15+1)*Setup!$B$22</f>
        <v>17.3272942528778</v>
      </c>
      <c r="AC447" s="0" t="n">
        <f aca="false">SUMPRODUCT('FD inverse'!$A$27:$BH$27,'FD mesh'!$B$84:$BI$84,$E446:$BL446)+'FD inverse'!$A$27*$C447/Setup!$B$17+INDEX('FD inverse'!$A$27:$BH$27,1,'FD mesh'!$B$15+1)*Setup!$B$22</f>
        <v>16.9092750824316</v>
      </c>
      <c r="AD447" s="0" t="n">
        <f aca="false">SUMPRODUCT('FD inverse'!$A$28:$BH$28,'FD mesh'!$B$84:$BI$84,$E446:$BL446)+'FD inverse'!$A$28*$C447/Setup!$B$17+INDEX('FD inverse'!$A$28:$BH$28,1,'FD mesh'!$B$15+1)*Setup!$B$22</f>
        <v>16.4923564095015</v>
      </c>
      <c r="AE447" s="0" t="n">
        <f aca="false">SUMPRODUCT('FD inverse'!$A$29:$BH$29,'FD mesh'!$B$84:$BI$84,$E446:$BL446)+'FD inverse'!$A$29*$C447/Setup!$B$17+INDEX('FD inverse'!$A$29:$BH$29,1,'FD mesh'!$B$15+1)*Setup!$B$22</f>
        <v>16.0762709498546</v>
      </c>
      <c r="AF447" s="0" t="n">
        <f aca="false">SUMPRODUCT('FD inverse'!$A$30:$BH$30,'FD mesh'!$B$84:$BI$84,$E446:$BL446)+'FD inverse'!$A$30*$C447/Setup!$B$17+INDEX('FD inverse'!$A$30:$BH$30,1,'FD mesh'!$B$15+1)*Setup!$B$22</f>
        <v>15.6607574445655</v>
      </c>
      <c r="AG447" s="0" t="n">
        <f aca="false">SUMPRODUCT('FD inverse'!$A$31:$BH$31,'FD mesh'!$B$84:$BI$84,$E446:$BL446)+'FD inverse'!$A$31*$C447/Setup!$B$17+INDEX('FD inverse'!$A$31:$BH$31,1,'FD mesh'!$B$15+1)*Setup!$B$22</f>
        <v>15.245558941238</v>
      </c>
      <c r="AH447" s="0" t="n">
        <f aca="false">SUMPRODUCT('FD inverse'!$A$32:$BH$32,'FD mesh'!$B$84:$BI$84,$E446:$BL446)+'FD inverse'!$A$32*$C447/Setup!$B$17+INDEX('FD inverse'!$A$32:$BH$32,1,'FD mesh'!$B$15+1)*Setup!$B$22</f>
        <v>15.2281122609817</v>
      </c>
      <c r="AI447" s="0" t="n">
        <f aca="false">SUMPRODUCT('FD inverse'!$A$33:$BH$33,'FD mesh'!$B$84:$BI$84,$E446:$BL446)+'FD inverse'!$A$33*$C447/Setup!$B$17+INDEX('FD inverse'!$A$33:$BH$33,1,'FD mesh'!$B$15+1)*Setup!$B$22</f>
        <v>15.2107527039791</v>
      </c>
      <c r="AJ447" s="0" t="n">
        <f aca="false">SUMPRODUCT('FD inverse'!$A$34:$BH$34,'FD mesh'!$B$84:$BI$84,$E446:$BL446)+'FD inverse'!$A$34*$C447/Setup!$B$17+INDEX('FD inverse'!$A$34:$BH$34,1,'FD mesh'!$B$15+1)*Setup!$B$22</f>
        <v>15.1934653854172</v>
      </c>
      <c r="AK447" s="0" t="n">
        <f aca="false">SUMPRODUCT('FD inverse'!$A$35:$BH$35,'FD mesh'!$B$84:$BI$84,$E446:$BL446)+'FD inverse'!$A$35*$C447/Setup!$B$17+INDEX('FD inverse'!$A$35:$BH$35,1,'FD mesh'!$B$15+1)*Setup!$B$22</f>
        <v>15.1762374929324</v>
      </c>
      <c r="AL447" s="0" t="n">
        <f aca="false">SUMPRODUCT('FD inverse'!$A$36:$BH$36,'FD mesh'!$B$84:$BI$84,$E446:$BL446)+'FD inverse'!$A$36*$C447/Setup!$B$17+INDEX('FD inverse'!$A$36:$BH$36,1,'FD mesh'!$B$15+1)*Setup!$B$22</f>
        <v>15.1590580851027</v>
      </c>
      <c r="AM447" s="0" t="n">
        <f aca="false">SUMPRODUCT('FD inverse'!$A$37:$BH$37,'FD mesh'!$B$84:$BI$84,$E446:$BL446)+'FD inverse'!$A$37*$C447/Setup!$B$17+INDEX('FD inverse'!$A$37:$BH$37,1,'FD mesh'!$B$15+1)*Setup!$B$22</f>
        <v>15.1419178969209</v>
      </c>
      <c r="AN447" s="0" t="n">
        <f aca="false">SUMPRODUCT('FD inverse'!$A$38:$BH$38,'FD mesh'!$B$84:$BI$84,$E446:$BL446)+'FD inverse'!$A$38*$C447/Setup!$B$17+INDEX('FD inverse'!$A$38:$BH$38,1,'FD mesh'!$B$15+1)*Setup!$B$22</f>
        <v>15.1248091524299</v>
      </c>
      <c r="AO447" s="0" t="n">
        <f aca="false">SUMPRODUCT('FD inverse'!$A$39:$BH$39,'FD mesh'!$B$84:$BI$84,$E446:$BL446)+'FD inverse'!$A$39*$C447/Setup!$B$17+INDEX('FD inverse'!$A$39:$BH$39,1,'FD mesh'!$B$15+1)*Setup!$B$22</f>
        <v>15.1077253844716</v>
      </c>
      <c r="AP447" s="0" t="n">
        <f aca="false">SUMPRODUCT('FD inverse'!$A$40:$BH$40,'FD mesh'!$B$84:$BI$84,$E446:$BL446)+'FD inverse'!$A$40*$C447/Setup!$B$17+INDEX('FD inverse'!$A$40:$BH$40,1,'FD mesh'!$B$15+1)*Setup!$B$22</f>
        <v>15.0906612612868</v>
      </c>
      <c r="AQ447" s="0" t="n">
        <f aca="false">SUMPRODUCT('FD inverse'!$A$41:$BH$41,'FD mesh'!$B$84:$BI$84,$E446:$BL446)+'FD inverse'!$A$41*$C447/Setup!$B$17+INDEX('FD inverse'!$A$41:$BH$41,1,'FD mesh'!$B$15+1)*Setup!$B$22</f>
        <v>15.0736124195235</v>
      </c>
      <c r="AR447" s="0" t="n">
        <f aca="false">SUMPRODUCT('FD inverse'!$A$42:$BH$42,'FD mesh'!$B$84:$BI$84,$E446:$BL446)+'FD inverse'!$A$42*$C447/Setup!$B$17+INDEX('FD inverse'!$A$42:$BH$42,1,'FD mesh'!$B$15+1)*Setup!$B$22</f>
        <v>15.056575303049</v>
      </c>
      <c r="AS447" s="0" t="n">
        <f aca="false">SUMPRODUCT('FD inverse'!$A$43:$BH$43,'FD mesh'!$B$84:$BI$84,$E446:$BL446)+'FD inverse'!$A$43*$C447/Setup!$B$17+INDEX('FD inverse'!$A$43:$BH$43,1,'FD mesh'!$B$15+1)*Setup!$B$22</f>
        <v>0</v>
      </c>
      <c r="AT447" s="0" t="n">
        <f aca="false">SUMPRODUCT('FD inverse'!$A$44:$BH$44,'FD mesh'!$B$84:$BI$84,$E446:$BL446)+'FD inverse'!$A$44*$C447/Setup!$B$17+INDEX('FD inverse'!$A$44:$BH$44,1,'FD mesh'!$B$15+1)*Setup!$B$22</f>
        <v>0</v>
      </c>
      <c r="AU447" s="0" t="n">
        <f aca="false">SUMPRODUCT('FD inverse'!$A$45:$BH$45,'FD mesh'!$B$84:$BI$84,$E446:$BL446)+'FD inverse'!$A$45*$C447/Setup!$B$17+INDEX('FD inverse'!$A$45:$BH$45,1,'FD mesh'!$B$15+1)*Setup!$B$22</f>
        <v>0</v>
      </c>
      <c r="AV447" s="0" t="n">
        <f aca="false">SUMPRODUCT('FD inverse'!$A$46:$BH$46,'FD mesh'!$B$84:$BI$84,$E446:$BL446)+'FD inverse'!$A$46*$C447/Setup!$B$17+INDEX('FD inverse'!$A$46:$BH$46,1,'FD mesh'!$B$15+1)*Setup!$B$22</f>
        <v>0</v>
      </c>
      <c r="AW447" s="0" t="n">
        <f aca="false">SUMPRODUCT('FD inverse'!$A$47:$BH$47,'FD mesh'!$B$84:$BI$84,$E446:$BL446)+'FD inverse'!$A$47*$C447/Setup!$B$17+INDEX('FD inverse'!$A$47:$BH$47,1,'FD mesh'!$B$15+1)*Setup!$B$22</f>
        <v>0</v>
      </c>
      <c r="AX447" s="0" t="n">
        <f aca="false">SUMPRODUCT('FD inverse'!$A$48:$BH$48,'FD mesh'!$B$84:$BI$84,$E446:$BL446)+'FD inverse'!$A$48*$C447/Setup!$B$17+INDEX('FD inverse'!$A$48:$BH$48,1,'FD mesh'!$B$15+1)*Setup!$B$22</f>
        <v>0</v>
      </c>
      <c r="AY447" s="0" t="n">
        <f aca="false">SUMPRODUCT('FD inverse'!$A$49:$BH$49,'FD mesh'!$B$84:$BI$84,$E446:$BL446)+'FD inverse'!$A$49*$C447/Setup!$B$17+INDEX('FD inverse'!$A$49:$BH$49,1,'FD mesh'!$B$15+1)*Setup!$B$22</f>
        <v>0</v>
      </c>
      <c r="AZ447" s="0" t="n">
        <f aca="false">SUMPRODUCT('FD inverse'!$A$50:$BH$50,'FD mesh'!$B$84:$BI$84,$E446:$BL446)+'FD inverse'!$A$50*$C447/Setup!$B$17+INDEX('FD inverse'!$A$50:$BH$50,1,'FD mesh'!$B$15+1)*Setup!$B$22</f>
        <v>0</v>
      </c>
      <c r="BA447" s="0" t="n">
        <f aca="false">SUMPRODUCT('FD inverse'!$A$51:$BH$51,'FD mesh'!$B$84:$BI$84,$E446:$BL446)+'FD inverse'!$A$51*$C447/Setup!$B$17+INDEX('FD inverse'!$A$51:$BH$51,1,'FD mesh'!$B$15+1)*Setup!$B$22</f>
        <v>0</v>
      </c>
      <c r="BB447" s="0" t="n">
        <f aca="false">SUMPRODUCT('FD inverse'!$A$52:$BH$52,'FD mesh'!$B$84:$BI$84,$E446:$BL446)+'FD inverse'!$A$52*$C447/Setup!$B$17+INDEX('FD inverse'!$A$52:$BH$52,1,'FD mesh'!$B$15+1)*Setup!$B$22</f>
        <v>0</v>
      </c>
      <c r="BC447" s="0" t="n">
        <f aca="false">SUMPRODUCT('FD inverse'!$A$53:$BH$53,'FD mesh'!$B$84:$BI$84,$E446:$BL446)+'FD inverse'!$A$53*$C447/Setup!$B$17+INDEX('FD inverse'!$A$53:$BH$53,1,'FD mesh'!$B$15+1)*Setup!$B$22</f>
        <v>0</v>
      </c>
      <c r="BD447" s="0" t="n">
        <f aca="false">SUMPRODUCT('FD inverse'!$A$54:$BH$54,'FD mesh'!$B$84:$BI$84,$E446:$BL446)+'FD inverse'!$A$54*$C447/Setup!$B$17+INDEX('FD inverse'!$A$54:$BH$54,1,'FD mesh'!$B$15+1)*Setup!$B$22</f>
        <v>0</v>
      </c>
      <c r="BE447" s="0" t="n">
        <f aca="false">SUMPRODUCT('FD inverse'!$A$55:$BH$55,'FD mesh'!$B$84:$BI$84,$E446:$BL446)+'FD inverse'!$A$55*$C447/Setup!$B$17+INDEX('FD inverse'!$A$55:$BH$55,1,'FD mesh'!$B$15+1)*Setup!$B$22</f>
        <v>0</v>
      </c>
      <c r="BF447" s="0" t="n">
        <f aca="false">SUMPRODUCT('FD inverse'!$A$56:$BH$56,'FD mesh'!$B$84:$BI$84,$E446:$BL446)+'FD inverse'!$A$56*$C447/Setup!$B$17+INDEX('FD inverse'!$A$56:$BH$56,1,'FD mesh'!$B$15+1)*Setup!$B$22</f>
        <v>0</v>
      </c>
      <c r="BG447" s="0" t="n">
        <f aca="false">SUMPRODUCT('FD inverse'!$A$57:$BH$57,'FD mesh'!$B$84:$BI$84,$E446:$BL446)+'FD inverse'!$A$57*$C447/Setup!$B$17+INDEX('FD inverse'!$A$57:$BH$57,1,'FD mesh'!$B$15+1)*Setup!$B$22</f>
        <v>0</v>
      </c>
      <c r="BH447" s="0" t="n">
        <f aca="false">SUMPRODUCT('FD inverse'!$A$58:$BH$58,'FD mesh'!$B$84:$BI$84,$E446:$BL446)+'FD inverse'!$A$58*$C447/Setup!$B$17+INDEX('FD inverse'!$A$58:$BH$58,1,'FD mesh'!$B$15+1)*Setup!$B$22</f>
        <v>0</v>
      </c>
      <c r="BI447" s="0" t="n">
        <f aca="false">SUMPRODUCT('FD inverse'!$A$59:$BH$59,'FD mesh'!$B$84:$BI$84,$E446:$BL446)+'FD inverse'!$A$59*$C447/Setup!$B$17+INDEX('FD inverse'!$A$59:$BH$59,1,'FD mesh'!$B$15+1)*Setup!$B$22</f>
        <v>0</v>
      </c>
      <c r="BJ447" s="0" t="n">
        <f aca="false">SUMPRODUCT('FD inverse'!$A$60:$BH$60,'FD mesh'!$B$84:$BI$84,$E446:$BL446)+'FD inverse'!$A$60*$C447/Setup!$B$17+INDEX('FD inverse'!$A$60:$BH$60,1,'FD mesh'!$B$15+1)*Setup!$B$22</f>
        <v>0</v>
      </c>
      <c r="BK447" s="0" t="n">
        <f aca="false">SUMPRODUCT('FD inverse'!$A$61:$BH$61,'FD mesh'!$B$84:$BI$84,$E446:$BL446)+'FD inverse'!$A$61*$C447/Setup!$B$17+INDEX('FD inverse'!$A$61:$BH$61,1,'FD mesh'!$B$15+1)*Setup!$B$22</f>
        <v>0</v>
      </c>
      <c r="BL447" s="0" t="n">
        <f aca="false">SUMPRODUCT('FD inverse'!$A$62:$BH$62,'FD mesh'!$B$84:$BI$84,$E446:$BL446)+'FD inverse'!$A$62*$C447/Setup!$B$17+INDEX('FD inverse'!$A$62:$BH$62,1,'FD mesh'!$B$15+1)*Setup!$B$22</f>
        <v>0</v>
      </c>
    </row>
    <row r="448" customFormat="false" ht="15" hidden="false" customHeight="false" outlineLevel="0" collapsed="false">
      <c r="A448" s="0" t="n">
        <v>443</v>
      </c>
      <c r="B448" s="0" t="n">
        <f aca="false">A448*Setup!$B$11/3600</f>
        <v>36.9166666666667</v>
      </c>
      <c r="C448" s="0" t="n">
        <f aca="false">Setup!$B$7+Setup!$B$8*COS(2*PI()*(B448-Setup!$B$9)/24)</f>
        <v>26.7660522231291</v>
      </c>
      <c r="D448" s="0" t="n">
        <f aca="false">(C448-E448)/Setup!$B$17</f>
        <v>15.8863405197281</v>
      </c>
      <c r="E448" s="0" t="n">
        <f aca="false">SUMPRODUCT('FD inverse'!$A$3:$BH$3,'FD mesh'!$B$84:$BI$84,$E447:$BL447)+'FD inverse'!$A$3*$C448/Setup!$B$17+INDEX('FD inverse'!$A$3:$BH$3,1,'FD mesh'!$B$15+1)*Setup!$B$22</f>
        <v>24.7008279555644</v>
      </c>
      <c r="F448" s="0" t="n">
        <f aca="false">SUMPRODUCT('FD inverse'!$A$4:$BH$4,'FD mesh'!$B$84:$BI$84,$E447:$BL447)+'FD inverse'!$A$4*$C448/Setup!$B$17+INDEX('FD inverse'!$A$4:$BH$4,1,'FD mesh'!$B$15+1)*Setup!$B$22</f>
        <v>24.2381974503261</v>
      </c>
      <c r="G448" s="0" t="n">
        <f aca="false">SUMPRODUCT('FD inverse'!$A$5:$BH$5,'FD mesh'!$B$84:$BI$84,$E447:$BL447)+'FD inverse'!$A$5*$C448/Setup!$B$17+INDEX('FD inverse'!$A$5:$BH$5,1,'FD mesh'!$B$15+1)*Setup!$B$22</f>
        <v>23.7941927499696</v>
      </c>
      <c r="H448" s="0" t="n">
        <f aca="false">SUMPRODUCT('FD inverse'!$A$6:$BH$6,'FD mesh'!$B$84:$BI$84,$E447:$BL447)+'FD inverse'!$A$6*$C448/Setup!$B$17+INDEX('FD inverse'!$A$6:$BH$6,1,'FD mesh'!$B$15+1)*Setup!$B$22</f>
        <v>22.3305685235424</v>
      </c>
      <c r="I448" s="0" t="n">
        <f aca="false">SUMPRODUCT('FD inverse'!$A$7:$BH$7,'FD mesh'!$B$84:$BI$84,$E447:$BL447)+'FD inverse'!$A$7*$C448/Setup!$B$17+INDEX('FD inverse'!$A$7:$BH$7,1,'FD mesh'!$B$15+1)*Setup!$B$22</f>
        <v>22.2082296950706</v>
      </c>
      <c r="J448" s="0" t="n">
        <f aca="false">SUMPRODUCT('FD inverse'!$A$8:$BH$8,'FD mesh'!$B$84:$BI$84,$E447:$BL447)+'FD inverse'!$A$8*$C448/Setup!$B$17+INDEX('FD inverse'!$A$8:$BH$8,1,'FD mesh'!$B$15+1)*Setup!$B$22</f>
        <v>22.0995273829879</v>
      </c>
      <c r="K448" s="0" t="n">
        <f aca="false">SUMPRODUCT('FD inverse'!$A$9:$BH$9,'FD mesh'!$B$84:$BI$84,$E447:$BL447)+'FD inverse'!$A$9*$C448/Setup!$B$17+INDEX('FD inverse'!$A$9:$BH$9,1,'FD mesh'!$B$15+1)*Setup!$B$22</f>
        <v>22.0037705736311</v>
      </c>
      <c r="L448" s="0" t="n">
        <f aca="false">SUMPRODUCT('FD inverse'!$A$10:$BH$10,'FD mesh'!$B$84:$BI$84,$E447:$BL447)+'FD inverse'!$A$10*$C448/Setup!$B$17+INDEX('FD inverse'!$A$10:$BH$10,1,'FD mesh'!$B$15+1)*Setup!$B$22</f>
        <v>21.9203225580023</v>
      </c>
      <c r="M448" s="0" t="n">
        <f aca="false">SUMPRODUCT('FD inverse'!$A$11:$BH$11,'FD mesh'!$B$84:$BI$84,$E447:$BL447)+'FD inverse'!$A$11*$C448/Setup!$B$17+INDEX('FD inverse'!$A$11:$BH$11,1,'FD mesh'!$B$15+1)*Setup!$B$22</f>
        <v>21.8486102540675</v>
      </c>
      <c r="N448" s="0" t="n">
        <f aca="false">SUMPRODUCT('FD inverse'!$A$12:$BH$12,'FD mesh'!$B$84:$BI$84,$E447:$BL447)+'FD inverse'!$A$12*$C448/Setup!$B$17+INDEX('FD inverse'!$A$12:$BH$12,1,'FD mesh'!$B$15+1)*Setup!$B$22</f>
        <v>21.7881320140669</v>
      </c>
      <c r="O448" s="0" t="n">
        <f aca="false">SUMPRODUCT('FD inverse'!$A$13:$BH$13,'FD mesh'!$B$84:$BI$84,$E447:$BL447)+'FD inverse'!$A$13*$C448/Setup!$B$17+INDEX('FD inverse'!$A$13:$BH$13,1,'FD mesh'!$B$15+1)*Setup!$B$22</f>
        <v>21.7384640231138</v>
      </c>
      <c r="P448" s="0" t="n">
        <f aca="false">SUMPRODUCT('FD inverse'!$A$14:$BH$14,'FD mesh'!$B$84:$BI$84,$E447:$BL447)+'FD inverse'!$A$14*$C448/Setup!$B$17+INDEX('FD inverse'!$A$14:$BH$14,1,'FD mesh'!$B$15+1)*Setup!$B$22</f>
        <v>21.6992653816211</v>
      </c>
      <c r="Q448" s="0" t="n">
        <f aca="false">SUMPRODUCT('FD inverse'!$A$15:$BH$15,'FD mesh'!$B$84:$BI$84,$E447:$BL447)+'FD inverse'!$A$15*$C448/Setup!$B$17+INDEX('FD inverse'!$A$15:$BH$15,1,'FD mesh'!$B$15+1)*Setup!$B$22</f>
        <v>21.6702819493016</v>
      </c>
      <c r="R448" s="0" t="n">
        <f aca="false">SUMPRODUCT('FD inverse'!$A$16:$BH$16,'FD mesh'!$B$84:$BI$84,$E447:$BL447)+'FD inverse'!$A$16*$C448/Setup!$B$17+INDEX('FD inverse'!$A$16:$BH$16,1,'FD mesh'!$B$15+1)*Setup!$B$22</f>
        <v>21.6513490128596</v>
      </c>
      <c r="S448" s="0" t="n">
        <f aca="false">SUMPRODUCT('FD inverse'!$A$17:$BH$17,'FD mesh'!$B$84:$BI$84,$E447:$BL447)+'FD inverse'!$A$17*$C448/Setup!$B$17+INDEX('FD inverse'!$A$17:$BH$17,1,'FD mesh'!$B$15+1)*Setup!$B$22</f>
        <v>21.2036271066633</v>
      </c>
      <c r="T448" s="0" t="n">
        <f aca="false">SUMPRODUCT('FD inverse'!$A$18:$BH$18,'FD mesh'!$B$84:$BI$84,$E447:$BL447)+'FD inverse'!$A$18*$C448/Setup!$B$17+INDEX('FD inverse'!$A$18:$BH$18,1,'FD mesh'!$B$15+1)*Setup!$B$22</f>
        <v>20.7604413980098</v>
      </c>
      <c r="U448" s="0" t="n">
        <f aca="false">SUMPRODUCT('FD inverse'!$A$19:$BH$19,'FD mesh'!$B$84:$BI$84,$E447:$BL447)+'FD inverse'!$A$19*$C448/Setup!$B$17+INDEX('FD inverse'!$A$19:$BH$19,1,'FD mesh'!$B$15+1)*Setup!$B$22</f>
        <v>20.3213733421731</v>
      </c>
      <c r="V448" s="0" t="n">
        <f aca="false">SUMPRODUCT('FD inverse'!$A$20:$BH$20,'FD mesh'!$B$84:$BI$84,$E447:$BL447)+'FD inverse'!$A$20*$C448/Setup!$B$17+INDEX('FD inverse'!$A$20:$BH$20,1,'FD mesh'!$B$15+1)*Setup!$B$22</f>
        <v>19.8860251348408</v>
      </c>
      <c r="W448" s="0" t="n">
        <f aca="false">SUMPRODUCT('FD inverse'!$A$21:$BH$21,'FD mesh'!$B$84:$BI$84,$E447:$BL447)+'FD inverse'!$A$21*$C448/Setup!$B$17+INDEX('FD inverse'!$A$21:$BH$21,1,'FD mesh'!$B$15+1)*Setup!$B$22</f>
        <v>19.4540185432836</v>
      </c>
      <c r="X448" s="0" t="n">
        <f aca="false">SUMPRODUCT('FD inverse'!$A$22:$BH$22,'FD mesh'!$B$84:$BI$84,$E447:$BL447)+'FD inverse'!$A$22*$C448/Setup!$B$17+INDEX('FD inverse'!$A$22:$BH$22,1,'FD mesh'!$B$15+1)*Setup!$B$22</f>
        <v>19.0249936421332</v>
      </c>
      <c r="Y448" s="0" t="n">
        <f aca="false">SUMPRODUCT('FD inverse'!$A$23:$BH$23,'FD mesh'!$B$84:$BI$84,$E447:$BL447)+'FD inverse'!$A$23*$C448/Setup!$B$17+INDEX('FD inverse'!$A$23:$BH$23,1,'FD mesh'!$B$15+1)*Setup!$B$22</f>
        <v>18.5986074651526</v>
      </c>
      <c r="Z448" s="0" t="n">
        <f aca="false">SUMPRODUCT('FD inverse'!$A$24:$BH$24,'FD mesh'!$B$84:$BI$84,$E447:$BL447)+'FD inverse'!$A$24*$C448/Setup!$B$17+INDEX('FD inverse'!$A$24:$BH$24,1,'FD mesh'!$B$15+1)*Setup!$B$22</f>
        <v>18.1745325835447</v>
      </c>
      <c r="AA448" s="0" t="n">
        <f aca="false">SUMPRODUCT('FD inverse'!$A$25:$BH$25,'FD mesh'!$B$84:$BI$84,$E447:$BL447)+'FD inverse'!$A$25*$C448/Setup!$B$17+INDEX('FD inverse'!$A$25:$BH$25,1,'FD mesh'!$B$15+1)*Setup!$B$22</f>
        <v>17.7524556205658</v>
      </c>
      <c r="AB448" s="0" t="n">
        <f aca="false">SUMPRODUCT('FD inverse'!$A$26:$BH$26,'FD mesh'!$B$84:$BI$84,$E447:$BL447)+'FD inverse'!$A$26*$C448/Setup!$B$17+INDEX('FD inverse'!$A$26:$BH$26,1,'FD mesh'!$B$15+1)*Setup!$B$22</f>
        <v>17.3320757114984</v>
      </c>
      <c r="AC448" s="0" t="n">
        <f aca="false">SUMPRODUCT('FD inverse'!$A$27:$BH$27,'FD mesh'!$B$84:$BI$84,$E447:$BL447)+'FD inverse'!$A$27*$C448/Setup!$B$17+INDEX('FD inverse'!$A$27:$BH$27,1,'FD mesh'!$B$15+1)*Setup!$B$22</f>
        <v>16.9131029173964</v>
      </c>
      <c r="AD448" s="0" t="n">
        <f aca="false">SUMPRODUCT('FD inverse'!$A$28:$BH$28,'FD mesh'!$B$84:$BI$84,$E447:$BL447)+'FD inverse'!$A$28*$C448/Setup!$B$17+INDEX('FD inverse'!$A$28:$BH$28,1,'FD mesh'!$B$15+1)*Setup!$B$22</f>
        <v>16.4952566004413</v>
      </c>
      <c r="AE448" s="0" t="n">
        <f aca="false">SUMPRODUCT('FD inverse'!$A$29:$BH$29,'FD mesh'!$B$84:$BI$84,$E447:$BL447)+'FD inverse'!$A$29*$C448/Setup!$B$17+INDEX('FD inverse'!$A$29:$BH$29,1,'FD mesh'!$B$15+1)*Setup!$B$22</f>
        <v>16.0782637682485</v>
      </c>
      <c r="AF448" s="0" t="n">
        <f aca="false">SUMPRODUCT('FD inverse'!$A$30:$BH$30,'FD mesh'!$B$84:$BI$84,$E447:$BL447)+'FD inverse'!$A$30*$C448/Setup!$B$17+INDEX('FD inverse'!$A$30:$BH$30,1,'FD mesh'!$B$15+1)*Setup!$B$22</f>
        <v>15.6618573940401</v>
      </c>
      <c r="AG448" s="0" t="n">
        <f aca="false">SUMPRODUCT('FD inverse'!$A$31:$BH$31,'FD mesh'!$B$84:$BI$84,$E447:$BL447)+'FD inverse'!$A$31*$C448/Setup!$B$17+INDEX('FD inverse'!$A$31:$BH$31,1,'FD mesh'!$B$15+1)*Setup!$B$22</f>
        <v>15.2457747192486</v>
      </c>
      <c r="AH448" s="0" t="n">
        <f aca="false">SUMPRODUCT('FD inverse'!$A$32:$BH$32,'FD mesh'!$B$84:$BI$84,$E447:$BL447)+'FD inverse'!$A$32*$C448/Setup!$B$17+INDEX('FD inverse'!$A$32:$BH$32,1,'FD mesh'!$B$15+1)*Setup!$B$22</f>
        <v>15.2282933044419</v>
      </c>
      <c r="AI448" s="0" t="n">
        <f aca="false">SUMPRODUCT('FD inverse'!$A$33:$BH$33,'FD mesh'!$B$84:$BI$84,$E447:$BL447)+'FD inverse'!$A$33*$C448/Setup!$B$17+INDEX('FD inverse'!$A$33:$BH$33,1,'FD mesh'!$B$15+1)*Setup!$B$22</f>
        <v>15.2109035380048</v>
      </c>
      <c r="AJ448" s="0" t="n">
        <f aca="false">SUMPRODUCT('FD inverse'!$A$34:$BH$34,'FD mesh'!$B$84:$BI$84,$E447:$BL447)+'FD inverse'!$A$34*$C448/Setup!$B$17+INDEX('FD inverse'!$A$34:$BH$34,1,'FD mesh'!$B$15+1)*Setup!$B$22</f>
        <v>15.1935901272256</v>
      </c>
      <c r="AK448" s="0" t="n">
        <f aca="false">SUMPRODUCT('FD inverse'!$A$35:$BH$35,'FD mesh'!$B$84:$BI$84,$E447:$BL447)+'FD inverse'!$A$35*$C448/Setup!$B$17+INDEX('FD inverse'!$A$35:$BH$35,1,'FD mesh'!$B$15+1)*Setup!$B$22</f>
        <v>15.1763398636231</v>
      </c>
      <c r="AL448" s="0" t="n">
        <f aca="false">SUMPRODUCT('FD inverse'!$A$36:$BH$36,'FD mesh'!$B$84:$BI$84,$E447:$BL447)+'FD inverse'!$A$36*$C448/Setup!$B$17+INDEX('FD inverse'!$A$36:$BH$36,1,'FD mesh'!$B$15+1)*Setup!$B$22</f>
        <v>15.1591414224222</v>
      </c>
      <c r="AM448" s="0" t="n">
        <f aca="false">SUMPRODUCT('FD inverse'!$A$37:$BH$37,'FD mesh'!$B$84:$BI$84,$E447:$BL447)+'FD inverse'!$A$37*$C448/Setup!$B$17+INDEX('FD inverse'!$A$37:$BH$37,1,'FD mesh'!$B$15+1)*Setup!$B$22</f>
        <v>15.1419851684919</v>
      </c>
      <c r="AN448" s="0" t="n">
        <f aca="false">SUMPRODUCT('FD inverse'!$A$38:$BH$38,'FD mesh'!$B$84:$BI$84,$E447:$BL447)+'FD inverse'!$A$38*$C448/Setup!$B$17+INDEX('FD inverse'!$A$38:$BH$38,1,'FD mesh'!$B$15+1)*Setup!$B$22</f>
        <v>15.1248629689805</v>
      </c>
      <c r="AO448" s="0" t="n">
        <f aca="false">SUMPRODUCT('FD inverse'!$A$39:$BH$39,'FD mesh'!$B$84:$BI$84,$E447:$BL447)+'FD inverse'!$A$39*$C448/Setup!$B$17+INDEX('FD inverse'!$A$39:$BH$39,1,'FD mesh'!$B$15+1)*Setup!$B$22</f>
        <v>15.1077680126465</v>
      </c>
      <c r="AP448" s="0" t="n">
        <f aca="false">SUMPRODUCT('FD inverse'!$A$40:$BH$40,'FD mesh'!$B$84:$BI$84,$E447:$BL447)+'FD inverse'!$A$40*$C448/Setup!$B$17+INDEX('FD inverse'!$A$40:$BH$40,1,'FD mesh'!$B$15+1)*Setup!$B$22</f>
        <v>15.0906946356765</v>
      </c>
      <c r="AQ448" s="0" t="n">
        <f aca="false">SUMPRODUCT('FD inverse'!$A$41:$BH$41,'FD mesh'!$B$84:$BI$84,$E447:$BL447)+'FD inverse'!$A$41*$C448/Setup!$B$17+INDEX('FD inverse'!$A$41:$BH$41,1,'FD mesh'!$B$15+1)*Setup!$B$22</f>
        <v>15.0736381535913</v>
      </c>
      <c r="AR448" s="0" t="n">
        <f aca="false">SUMPRODUCT('FD inverse'!$A$42:$BH$42,'FD mesh'!$B$84:$BI$84,$E447:$BL447)+'FD inverse'!$A$42*$C448/Setup!$B$17+INDEX('FD inverse'!$A$42:$BH$42,1,'FD mesh'!$B$15+1)*Setup!$B$22</f>
        <v>15.056594698684</v>
      </c>
      <c r="AS448" s="0" t="n">
        <f aca="false">SUMPRODUCT('FD inverse'!$A$43:$BH$43,'FD mesh'!$B$84:$BI$84,$E447:$BL447)+'FD inverse'!$A$43*$C448/Setup!$B$17+INDEX('FD inverse'!$A$43:$BH$43,1,'FD mesh'!$B$15+1)*Setup!$B$22</f>
        <v>0</v>
      </c>
      <c r="AT448" s="0" t="n">
        <f aca="false">SUMPRODUCT('FD inverse'!$A$44:$BH$44,'FD mesh'!$B$84:$BI$84,$E447:$BL447)+'FD inverse'!$A$44*$C448/Setup!$B$17+INDEX('FD inverse'!$A$44:$BH$44,1,'FD mesh'!$B$15+1)*Setup!$B$22</f>
        <v>0</v>
      </c>
      <c r="AU448" s="0" t="n">
        <f aca="false">SUMPRODUCT('FD inverse'!$A$45:$BH$45,'FD mesh'!$B$84:$BI$84,$E447:$BL447)+'FD inverse'!$A$45*$C448/Setup!$B$17+INDEX('FD inverse'!$A$45:$BH$45,1,'FD mesh'!$B$15+1)*Setup!$B$22</f>
        <v>0</v>
      </c>
      <c r="AV448" s="0" t="n">
        <f aca="false">SUMPRODUCT('FD inverse'!$A$46:$BH$46,'FD mesh'!$B$84:$BI$84,$E447:$BL447)+'FD inverse'!$A$46*$C448/Setup!$B$17+INDEX('FD inverse'!$A$46:$BH$46,1,'FD mesh'!$B$15+1)*Setup!$B$22</f>
        <v>0</v>
      </c>
      <c r="AW448" s="0" t="n">
        <f aca="false">SUMPRODUCT('FD inverse'!$A$47:$BH$47,'FD mesh'!$B$84:$BI$84,$E447:$BL447)+'FD inverse'!$A$47*$C448/Setup!$B$17+INDEX('FD inverse'!$A$47:$BH$47,1,'FD mesh'!$B$15+1)*Setup!$B$22</f>
        <v>0</v>
      </c>
      <c r="AX448" s="0" t="n">
        <f aca="false">SUMPRODUCT('FD inverse'!$A$48:$BH$48,'FD mesh'!$B$84:$BI$84,$E447:$BL447)+'FD inverse'!$A$48*$C448/Setup!$B$17+INDEX('FD inverse'!$A$48:$BH$48,1,'FD mesh'!$B$15+1)*Setup!$B$22</f>
        <v>0</v>
      </c>
      <c r="AY448" s="0" t="n">
        <f aca="false">SUMPRODUCT('FD inverse'!$A$49:$BH$49,'FD mesh'!$B$84:$BI$84,$E447:$BL447)+'FD inverse'!$A$49*$C448/Setup!$B$17+INDEX('FD inverse'!$A$49:$BH$49,1,'FD mesh'!$B$15+1)*Setup!$B$22</f>
        <v>0</v>
      </c>
      <c r="AZ448" s="0" t="n">
        <f aca="false">SUMPRODUCT('FD inverse'!$A$50:$BH$50,'FD mesh'!$B$84:$BI$84,$E447:$BL447)+'FD inverse'!$A$50*$C448/Setup!$B$17+INDEX('FD inverse'!$A$50:$BH$50,1,'FD mesh'!$B$15+1)*Setup!$B$22</f>
        <v>0</v>
      </c>
      <c r="BA448" s="0" t="n">
        <f aca="false">SUMPRODUCT('FD inverse'!$A$51:$BH$51,'FD mesh'!$B$84:$BI$84,$E447:$BL447)+'FD inverse'!$A$51*$C448/Setup!$B$17+INDEX('FD inverse'!$A$51:$BH$51,1,'FD mesh'!$B$15+1)*Setup!$B$22</f>
        <v>0</v>
      </c>
      <c r="BB448" s="0" t="n">
        <f aca="false">SUMPRODUCT('FD inverse'!$A$52:$BH$52,'FD mesh'!$B$84:$BI$84,$E447:$BL447)+'FD inverse'!$A$52*$C448/Setup!$B$17+INDEX('FD inverse'!$A$52:$BH$52,1,'FD mesh'!$B$15+1)*Setup!$B$22</f>
        <v>0</v>
      </c>
      <c r="BC448" s="0" t="n">
        <f aca="false">SUMPRODUCT('FD inverse'!$A$53:$BH$53,'FD mesh'!$B$84:$BI$84,$E447:$BL447)+'FD inverse'!$A$53*$C448/Setup!$B$17+INDEX('FD inverse'!$A$53:$BH$53,1,'FD mesh'!$B$15+1)*Setup!$B$22</f>
        <v>0</v>
      </c>
      <c r="BD448" s="0" t="n">
        <f aca="false">SUMPRODUCT('FD inverse'!$A$54:$BH$54,'FD mesh'!$B$84:$BI$84,$E447:$BL447)+'FD inverse'!$A$54*$C448/Setup!$B$17+INDEX('FD inverse'!$A$54:$BH$54,1,'FD mesh'!$B$15+1)*Setup!$B$22</f>
        <v>0</v>
      </c>
      <c r="BE448" s="0" t="n">
        <f aca="false">SUMPRODUCT('FD inverse'!$A$55:$BH$55,'FD mesh'!$B$84:$BI$84,$E447:$BL447)+'FD inverse'!$A$55*$C448/Setup!$B$17+INDEX('FD inverse'!$A$55:$BH$55,1,'FD mesh'!$B$15+1)*Setup!$B$22</f>
        <v>0</v>
      </c>
      <c r="BF448" s="0" t="n">
        <f aca="false">SUMPRODUCT('FD inverse'!$A$56:$BH$56,'FD mesh'!$B$84:$BI$84,$E447:$BL447)+'FD inverse'!$A$56*$C448/Setup!$B$17+INDEX('FD inverse'!$A$56:$BH$56,1,'FD mesh'!$B$15+1)*Setup!$B$22</f>
        <v>0</v>
      </c>
      <c r="BG448" s="0" t="n">
        <f aca="false">SUMPRODUCT('FD inverse'!$A$57:$BH$57,'FD mesh'!$B$84:$BI$84,$E447:$BL447)+'FD inverse'!$A$57*$C448/Setup!$B$17+INDEX('FD inverse'!$A$57:$BH$57,1,'FD mesh'!$B$15+1)*Setup!$B$22</f>
        <v>0</v>
      </c>
      <c r="BH448" s="0" t="n">
        <f aca="false">SUMPRODUCT('FD inverse'!$A$58:$BH$58,'FD mesh'!$B$84:$BI$84,$E447:$BL447)+'FD inverse'!$A$58*$C448/Setup!$B$17+INDEX('FD inverse'!$A$58:$BH$58,1,'FD mesh'!$B$15+1)*Setup!$B$22</f>
        <v>0</v>
      </c>
      <c r="BI448" s="0" t="n">
        <f aca="false">SUMPRODUCT('FD inverse'!$A$59:$BH$59,'FD mesh'!$B$84:$BI$84,$E447:$BL447)+'FD inverse'!$A$59*$C448/Setup!$B$17+INDEX('FD inverse'!$A$59:$BH$59,1,'FD mesh'!$B$15+1)*Setup!$B$22</f>
        <v>0</v>
      </c>
      <c r="BJ448" s="0" t="n">
        <f aca="false">SUMPRODUCT('FD inverse'!$A$60:$BH$60,'FD mesh'!$B$84:$BI$84,$E447:$BL447)+'FD inverse'!$A$60*$C448/Setup!$B$17+INDEX('FD inverse'!$A$60:$BH$60,1,'FD mesh'!$B$15+1)*Setup!$B$22</f>
        <v>0</v>
      </c>
      <c r="BK448" s="0" t="n">
        <f aca="false">SUMPRODUCT('FD inverse'!$A$61:$BH$61,'FD mesh'!$B$84:$BI$84,$E447:$BL447)+'FD inverse'!$A$61*$C448/Setup!$B$17+INDEX('FD inverse'!$A$61:$BH$61,1,'FD mesh'!$B$15+1)*Setup!$B$22</f>
        <v>0</v>
      </c>
      <c r="BL448" s="0" t="n">
        <f aca="false">SUMPRODUCT('FD inverse'!$A$62:$BH$62,'FD mesh'!$B$84:$BI$84,$E447:$BL447)+'FD inverse'!$A$62*$C448/Setup!$B$17+INDEX('FD inverse'!$A$62:$BH$62,1,'FD mesh'!$B$15+1)*Setup!$B$22</f>
        <v>0</v>
      </c>
    </row>
    <row r="449" customFormat="false" ht="15" hidden="false" customHeight="false" outlineLevel="0" collapsed="false">
      <c r="A449" s="0" t="n">
        <v>444</v>
      </c>
      <c r="B449" s="0" t="n">
        <f aca="false">A449*Setup!$B$11/3600</f>
        <v>37</v>
      </c>
      <c r="C449" s="0" t="n">
        <f aca="false">Setup!$B$7+Setup!$B$8*COS(2*PI()*(B449-Setup!$B$9)/24)</f>
        <v>26.8284271247462</v>
      </c>
      <c r="D449" s="0" t="n">
        <f aca="false">(C449-E449)/Setup!$B$17</f>
        <v>16.0104577828866</v>
      </c>
      <c r="E449" s="0" t="n">
        <f aca="false">SUMPRODUCT('FD inverse'!$A$3:$BH$3,'FD mesh'!$B$84:$BI$84,$E448:$BL448)+'FD inverse'!$A$3*$C449/Setup!$B$17+INDEX('FD inverse'!$A$3:$BH$3,1,'FD mesh'!$B$15+1)*Setup!$B$22</f>
        <v>24.7470676129709</v>
      </c>
      <c r="F449" s="0" t="n">
        <f aca="false">SUMPRODUCT('FD inverse'!$A$4:$BH$4,'FD mesh'!$B$84:$BI$84,$E448:$BL448)+'FD inverse'!$A$4*$C449/Setup!$B$17+INDEX('FD inverse'!$A$4:$BH$4,1,'FD mesh'!$B$15+1)*Setup!$B$22</f>
        <v>24.2806005411168</v>
      </c>
      <c r="G449" s="0" t="n">
        <f aca="false">SUMPRODUCT('FD inverse'!$A$5:$BH$5,'FD mesh'!$B$84:$BI$84,$E448:$BL448)+'FD inverse'!$A$5*$C449/Setup!$B$17+INDEX('FD inverse'!$A$5:$BH$5,1,'FD mesh'!$B$15+1)*Setup!$B$22</f>
        <v>23.8325375885296</v>
      </c>
      <c r="H449" s="0" t="n">
        <f aca="false">SUMPRODUCT('FD inverse'!$A$6:$BH$6,'FD mesh'!$B$84:$BI$84,$E448:$BL448)+'FD inverse'!$A$6*$C449/Setup!$B$17+INDEX('FD inverse'!$A$6:$BH$6,1,'FD mesh'!$B$15+1)*Setup!$B$22</f>
        <v>22.3550058459529</v>
      </c>
      <c r="I449" s="0" t="n">
        <f aca="false">SUMPRODUCT('FD inverse'!$A$7:$BH$7,'FD mesh'!$B$84:$BI$84,$E448:$BL448)+'FD inverse'!$A$7*$C449/Setup!$B$17+INDEX('FD inverse'!$A$7:$BH$7,1,'FD mesh'!$B$15+1)*Setup!$B$22</f>
        <v>22.2314594741646</v>
      </c>
      <c r="J449" s="0" t="n">
        <f aca="false">SUMPRODUCT('FD inverse'!$A$8:$BH$8,'FD mesh'!$B$84:$BI$84,$E448:$BL448)+'FD inverse'!$A$8*$C449/Setup!$B$17+INDEX('FD inverse'!$A$8:$BH$8,1,'FD mesh'!$B$15+1)*Setup!$B$22</f>
        <v>22.1216179867974</v>
      </c>
      <c r="K449" s="0" t="n">
        <f aca="false">SUMPRODUCT('FD inverse'!$A$9:$BH$9,'FD mesh'!$B$84:$BI$84,$E448:$BL448)+'FD inverse'!$A$9*$C449/Setup!$B$17+INDEX('FD inverse'!$A$9:$BH$9,1,'FD mesh'!$B$15+1)*Setup!$B$22</f>
        <v>22.0248093040377</v>
      </c>
      <c r="L449" s="0" t="n">
        <f aca="false">SUMPRODUCT('FD inverse'!$A$10:$BH$10,'FD mesh'!$B$84:$BI$84,$E448:$BL448)+'FD inverse'!$A$10*$C449/Setup!$B$17+INDEX('FD inverse'!$A$10:$BH$10,1,'FD mesh'!$B$15+1)*Setup!$B$22</f>
        <v>21.9404128516064</v>
      </c>
      <c r="M449" s="0" t="n">
        <f aca="false">SUMPRODUCT('FD inverse'!$A$11:$BH$11,'FD mesh'!$B$84:$BI$84,$E448:$BL448)+'FD inverse'!$A$11*$C449/Setup!$B$17+INDEX('FD inverse'!$A$11:$BH$11,1,'FD mesh'!$B$15+1)*Setup!$B$22</f>
        <v>21.8678690797674</v>
      </c>
      <c r="N449" s="0" t="n">
        <f aca="false">SUMPRODUCT('FD inverse'!$A$12:$BH$12,'FD mesh'!$B$84:$BI$84,$E448:$BL448)+'FD inverse'!$A$12*$C449/Setup!$B$17+INDEX('FD inverse'!$A$12:$BH$12,1,'FD mesh'!$B$15+1)*Setup!$B$22</f>
        <v>21.8066874469845</v>
      </c>
      <c r="O449" s="0" t="n">
        <f aca="false">SUMPRODUCT('FD inverse'!$A$13:$BH$13,'FD mesh'!$B$84:$BI$84,$E448:$BL448)+'FD inverse'!$A$13*$C449/Setup!$B$17+INDEX('FD inverse'!$A$13:$BH$13,1,'FD mesh'!$B$15+1)*Setup!$B$22</f>
        <v>21.756452972265</v>
      </c>
      <c r="P449" s="0" t="n">
        <f aca="false">SUMPRODUCT('FD inverse'!$A$14:$BH$14,'FD mesh'!$B$84:$BI$84,$E448:$BL448)+'FD inverse'!$A$14*$C449/Setup!$B$17+INDEX('FD inverse'!$A$14:$BH$14,1,'FD mesh'!$B$15+1)*Setup!$B$22</f>
        <v>21.7168314468972</v>
      </c>
      <c r="Q449" s="0" t="n">
        <f aca="false">SUMPRODUCT('FD inverse'!$A$15:$BH$15,'FD mesh'!$B$84:$BI$84,$E448:$BL448)+'FD inverse'!$A$15*$C449/Setup!$B$17+INDEX('FD inverse'!$A$15:$BH$15,1,'FD mesh'!$B$15+1)*Setup!$B$22</f>
        <v>21.6875733818694</v>
      </c>
      <c r="R449" s="0" t="n">
        <f aca="false">SUMPRODUCT('FD inverse'!$A$16:$BH$16,'FD mesh'!$B$84:$BI$84,$E448:$BL448)+'FD inverse'!$A$16*$C449/Setup!$B$17+INDEX('FD inverse'!$A$16:$BH$16,1,'FD mesh'!$B$15+1)*Setup!$B$22</f>
        <v>21.6685167519848</v>
      </c>
      <c r="S449" s="0" t="n">
        <f aca="false">SUMPRODUCT('FD inverse'!$A$17:$BH$17,'FD mesh'!$B$84:$BI$84,$E448:$BL448)+'FD inverse'!$A$17*$C449/Setup!$B$17+INDEX('FD inverse'!$A$17:$BH$17,1,'FD mesh'!$B$15+1)*Setup!$B$22</f>
        <v>21.2192882318519</v>
      </c>
      <c r="T449" s="0" t="n">
        <f aca="false">SUMPRODUCT('FD inverse'!$A$18:$BH$18,'FD mesh'!$B$84:$BI$84,$E448:$BL448)+'FD inverse'!$A$18*$C449/Setup!$B$17+INDEX('FD inverse'!$A$18:$BH$18,1,'FD mesh'!$B$15+1)*Setup!$B$22</f>
        <v>20.7746685571315</v>
      </c>
      <c r="U449" s="0" t="n">
        <f aca="false">SUMPRODUCT('FD inverse'!$A$19:$BH$19,'FD mesh'!$B$84:$BI$84,$E448:$BL448)+'FD inverse'!$A$19*$C449/Setup!$B$17+INDEX('FD inverse'!$A$19:$BH$19,1,'FD mesh'!$B$15+1)*Setup!$B$22</f>
        <v>20.3342357320955</v>
      </c>
      <c r="V449" s="0" t="n">
        <f aca="false">SUMPRODUCT('FD inverse'!$A$20:$BH$20,'FD mesh'!$B$84:$BI$84,$E448:$BL448)+'FD inverse'!$A$20*$C449/Setup!$B$17+INDEX('FD inverse'!$A$20:$BH$20,1,'FD mesh'!$B$15+1)*Setup!$B$22</f>
        <v>19.8975881246653</v>
      </c>
      <c r="W449" s="0" t="n">
        <f aca="false">SUMPRODUCT('FD inverse'!$A$21:$BH$21,'FD mesh'!$B$84:$BI$84,$E448:$BL448)+'FD inverse'!$A$21*$C449/Setup!$B$17+INDEX('FD inverse'!$A$21:$BH$21,1,'FD mesh'!$B$15+1)*Setup!$B$22</f>
        <v>19.4643433399548</v>
      </c>
      <c r="X449" s="0" t="n">
        <f aca="false">SUMPRODUCT('FD inverse'!$A$22:$BH$22,'FD mesh'!$B$84:$BI$84,$E448:$BL448)+'FD inverse'!$A$22*$C449/Setup!$B$17+INDEX('FD inverse'!$A$22:$BH$22,1,'FD mesh'!$B$15+1)*Setup!$B$22</f>
        <v>19.0341369954076</v>
      </c>
      <c r="Y449" s="0" t="n">
        <f aca="false">SUMPRODUCT('FD inverse'!$A$23:$BH$23,'FD mesh'!$B$84:$BI$84,$E448:$BL448)+'FD inverse'!$A$23*$C449/Setup!$B$17+INDEX('FD inverse'!$A$23:$BH$23,1,'FD mesh'!$B$15+1)*Setup!$B$22</f>
        <v>18.6066214091098</v>
      </c>
      <c r="Z449" s="0" t="n">
        <f aca="false">SUMPRODUCT('FD inverse'!$A$24:$BH$24,'FD mesh'!$B$84:$BI$84,$E448:$BL448)+'FD inverse'!$A$24*$C449/Setup!$B$17+INDEX('FD inverse'!$A$24:$BH$24,1,'FD mesh'!$B$15+1)*Setup!$B$22</f>
        <v>18.1814642120336</v>
      </c>
      <c r="AA449" s="0" t="n">
        <f aca="false">SUMPRODUCT('FD inverse'!$A$25:$BH$25,'FD mesh'!$B$84:$BI$84,$E448:$BL448)+'FD inverse'!$A$25*$C449/Setup!$B$17+INDEX('FD inverse'!$A$25:$BH$25,1,'FD mesh'!$B$15+1)*Setup!$B$22</f>
        <v>17.7583468941985</v>
      </c>
      <c r="AB449" s="0" t="n">
        <f aca="false">SUMPRODUCT('FD inverse'!$A$26:$BH$26,'FD mesh'!$B$84:$BI$84,$E448:$BL448)+'FD inverse'!$A$26*$C449/Setup!$B$17+INDEX('FD inverse'!$A$26:$BH$26,1,'FD mesh'!$B$15+1)*Setup!$B$22</f>
        <v>17.3369632940324</v>
      </c>
      <c r="AC449" s="0" t="n">
        <f aca="false">SUMPRODUCT('FD inverse'!$A$27:$BH$27,'FD mesh'!$B$84:$BI$84,$E448:$BL448)+'FD inverse'!$A$27*$C449/Setup!$B$17+INDEX('FD inverse'!$A$27:$BH$27,1,'FD mesh'!$B$15+1)*Setup!$B$22</f>
        <v>16.9170180395835</v>
      </c>
      <c r="AD449" s="0" t="n">
        <f aca="false">SUMPRODUCT('FD inverse'!$A$28:$BH$28,'FD mesh'!$B$84:$BI$84,$E448:$BL448)+'FD inverse'!$A$28*$C449/Setup!$B$17+INDEX('FD inverse'!$A$28:$BH$28,1,'FD mesh'!$B$15+1)*Setup!$B$22</f>
        <v>16.498224949664</v>
      </c>
      <c r="AE449" s="0" t="n">
        <f aca="false">SUMPRODUCT('FD inverse'!$A$29:$BH$29,'FD mesh'!$B$84:$BI$84,$E448:$BL448)+'FD inverse'!$A$29*$C449/Setup!$B$17+INDEX('FD inverse'!$A$29:$BH$29,1,'FD mesh'!$B$15+1)*Setup!$B$22</f>
        <v>16.0803054025157</v>
      </c>
      <c r="AF449" s="0" t="n">
        <f aca="false">SUMPRODUCT('FD inverse'!$A$30:$BH$30,'FD mesh'!$B$84:$BI$84,$E448:$BL448)+'FD inverse'!$A$30*$C449/Setup!$B$17+INDEX('FD inverse'!$A$30:$BH$30,1,'FD mesh'!$B$15+1)*Setup!$B$22</f>
        <v>15.6629866791661</v>
      </c>
      <c r="AG449" s="0" t="n">
        <f aca="false">SUMPRODUCT('FD inverse'!$A$31:$BH$31,'FD mesh'!$B$84:$BI$84,$E448:$BL448)+'FD inverse'!$A$31*$C449/Setup!$B$17+INDEX('FD inverse'!$A$31:$BH$31,1,'FD mesh'!$B$15+1)*Setup!$B$22</f>
        <v>15.2460002882964</v>
      </c>
      <c r="AH449" s="0" t="n">
        <f aca="false">SUMPRODUCT('FD inverse'!$A$32:$BH$32,'FD mesh'!$B$84:$BI$84,$E448:$BL448)+'FD inverse'!$A$32*$C449/Setup!$B$17+INDEX('FD inverse'!$A$32:$BH$32,1,'FD mesh'!$B$15+1)*Setup!$B$22</f>
        <v>15.2284833219246</v>
      </c>
      <c r="AI449" s="0" t="n">
        <f aca="false">SUMPRODUCT('FD inverse'!$A$33:$BH$33,'FD mesh'!$B$84:$BI$84,$E448:$BL448)+'FD inverse'!$A$33*$C449/Setup!$B$17+INDEX('FD inverse'!$A$33:$BH$33,1,'FD mesh'!$B$15+1)*Setup!$B$22</f>
        <v>15.2110625467791</v>
      </c>
      <c r="AJ449" s="0" t="n">
        <f aca="false">SUMPRODUCT('FD inverse'!$A$34:$BH$34,'FD mesh'!$B$84:$BI$84,$E448:$BL448)+'FD inverse'!$A$34*$C449/Setup!$B$17+INDEX('FD inverse'!$A$34:$BH$34,1,'FD mesh'!$B$15+1)*Setup!$B$22</f>
        <v>15.1937222655378</v>
      </c>
      <c r="AK449" s="0" t="n">
        <f aca="false">SUMPRODUCT('FD inverse'!$A$35:$BH$35,'FD mesh'!$B$84:$BI$84,$E448:$BL448)+'FD inverse'!$A$35*$C449/Setup!$B$17+INDEX('FD inverse'!$A$35:$BH$35,1,'FD mesh'!$B$15+1)*Setup!$B$22</f>
        <v>15.1764488757536</v>
      </c>
      <c r="AL449" s="0" t="n">
        <f aca="false">SUMPRODUCT('FD inverse'!$A$36:$BH$36,'FD mesh'!$B$84:$BI$84,$E448:$BL448)+'FD inverse'!$A$36*$C449/Setup!$B$17+INDEX('FD inverse'!$A$36:$BH$36,1,'FD mesh'!$B$15+1)*Setup!$B$22</f>
        <v>15.1592306704207</v>
      </c>
      <c r="AM449" s="0" t="n">
        <f aca="false">SUMPRODUCT('FD inverse'!$A$37:$BH$37,'FD mesh'!$B$84:$BI$84,$E448:$BL448)+'FD inverse'!$A$37*$C449/Setup!$B$17+INDEX('FD inverse'!$A$37:$BH$37,1,'FD mesh'!$B$15+1)*Setup!$B$22</f>
        <v>15.1420576444804</v>
      </c>
      <c r="AN449" s="0" t="n">
        <f aca="false">SUMPRODUCT('FD inverse'!$A$38:$BH$38,'FD mesh'!$B$84:$BI$84,$E448:$BL448)+'FD inverse'!$A$38*$C449/Setup!$B$17+INDEX('FD inverse'!$A$38:$BH$38,1,'FD mesh'!$B$15+1)*Setup!$B$22</f>
        <v>15.1249213075548</v>
      </c>
      <c r="AO449" s="0" t="n">
        <f aca="false">SUMPRODUCT('FD inverse'!$A$39:$BH$39,'FD mesh'!$B$84:$BI$84,$E448:$BL448)+'FD inverse'!$A$39*$C449/Setup!$B$17+INDEX('FD inverse'!$A$39:$BH$39,1,'FD mesh'!$B$15+1)*Setup!$B$22</f>
        <v>15.1078145029593</v>
      </c>
      <c r="AP449" s="0" t="n">
        <f aca="false">SUMPRODUCT('FD inverse'!$A$40:$BH$40,'FD mesh'!$B$84:$BI$84,$E448:$BL448)+'FD inverse'!$A$40*$C449/Setup!$B$17+INDEX('FD inverse'!$A$40:$BH$40,1,'FD mesh'!$B$15+1)*Setup!$B$22</f>
        <v>15.0907312328309</v>
      </c>
      <c r="AQ449" s="0" t="n">
        <f aca="false">SUMPRODUCT('FD inverse'!$A$41:$BH$41,'FD mesh'!$B$84:$BI$84,$E448:$BL448)+'FD inverse'!$A$41*$C449/Setup!$B$17+INDEX('FD inverse'!$A$41:$BH$41,1,'FD mesh'!$B$15+1)*Setup!$B$22</f>
        <v>15.0736664890252</v>
      </c>
      <c r="AR449" s="0" t="n">
        <f aca="false">SUMPRODUCT('FD inverse'!$A$42:$BH$42,'FD mesh'!$B$84:$BI$84,$E448:$BL448)+'FD inverse'!$A$42*$C449/Setup!$B$17+INDEX('FD inverse'!$A$42:$BH$42,1,'FD mesh'!$B$15+1)*Setup!$B$22</f>
        <v>15.0566160892687</v>
      </c>
      <c r="AS449" s="0" t="n">
        <f aca="false">SUMPRODUCT('FD inverse'!$A$43:$BH$43,'FD mesh'!$B$84:$BI$84,$E448:$BL448)+'FD inverse'!$A$43*$C449/Setup!$B$17+INDEX('FD inverse'!$A$43:$BH$43,1,'FD mesh'!$B$15+1)*Setup!$B$22</f>
        <v>0</v>
      </c>
      <c r="AT449" s="0" t="n">
        <f aca="false">SUMPRODUCT('FD inverse'!$A$44:$BH$44,'FD mesh'!$B$84:$BI$84,$E448:$BL448)+'FD inverse'!$A$44*$C449/Setup!$B$17+INDEX('FD inverse'!$A$44:$BH$44,1,'FD mesh'!$B$15+1)*Setup!$B$22</f>
        <v>0</v>
      </c>
      <c r="AU449" s="0" t="n">
        <f aca="false">SUMPRODUCT('FD inverse'!$A$45:$BH$45,'FD mesh'!$B$84:$BI$84,$E448:$BL448)+'FD inverse'!$A$45*$C449/Setup!$B$17+INDEX('FD inverse'!$A$45:$BH$45,1,'FD mesh'!$B$15+1)*Setup!$B$22</f>
        <v>0</v>
      </c>
      <c r="AV449" s="0" t="n">
        <f aca="false">SUMPRODUCT('FD inverse'!$A$46:$BH$46,'FD mesh'!$B$84:$BI$84,$E448:$BL448)+'FD inverse'!$A$46*$C449/Setup!$B$17+INDEX('FD inverse'!$A$46:$BH$46,1,'FD mesh'!$B$15+1)*Setup!$B$22</f>
        <v>0</v>
      </c>
      <c r="AW449" s="0" t="n">
        <f aca="false">SUMPRODUCT('FD inverse'!$A$47:$BH$47,'FD mesh'!$B$84:$BI$84,$E448:$BL448)+'FD inverse'!$A$47*$C449/Setup!$B$17+INDEX('FD inverse'!$A$47:$BH$47,1,'FD mesh'!$B$15+1)*Setup!$B$22</f>
        <v>0</v>
      </c>
      <c r="AX449" s="0" t="n">
        <f aca="false">SUMPRODUCT('FD inverse'!$A$48:$BH$48,'FD mesh'!$B$84:$BI$84,$E448:$BL448)+'FD inverse'!$A$48*$C449/Setup!$B$17+INDEX('FD inverse'!$A$48:$BH$48,1,'FD mesh'!$B$15+1)*Setup!$B$22</f>
        <v>0</v>
      </c>
      <c r="AY449" s="0" t="n">
        <f aca="false">SUMPRODUCT('FD inverse'!$A$49:$BH$49,'FD mesh'!$B$84:$BI$84,$E448:$BL448)+'FD inverse'!$A$49*$C449/Setup!$B$17+INDEX('FD inverse'!$A$49:$BH$49,1,'FD mesh'!$B$15+1)*Setup!$B$22</f>
        <v>0</v>
      </c>
      <c r="AZ449" s="0" t="n">
        <f aca="false">SUMPRODUCT('FD inverse'!$A$50:$BH$50,'FD mesh'!$B$84:$BI$84,$E448:$BL448)+'FD inverse'!$A$50*$C449/Setup!$B$17+INDEX('FD inverse'!$A$50:$BH$50,1,'FD mesh'!$B$15+1)*Setup!$B$22</f>
        <v>0</v>
      </c>
      <c r="BA449" s="0" t="n">
        <f aca="false">SUMPRODUCT('FD inverse'!$A$51:$BH$51,'FD mesh'!$B$84:$BI$84,$E448:$BL448)+'FD inverse'!$A$51*$C449/Setup!$B$17+INDEX('FD inverse'!$A$51:$BH$51,1,'FD mesh'!$B$15+1)*Setup!$B$22</f>
        <v>0</v>
      </c>
      <c r="BB449" s="0" t="n">
        <f aca="false">SUMPRODUCT('FD inverse'!$A$52:$BH$52,'FD mesh'!$B$84:$BI$84,$E448:$BL448)+'FD inverse'!$A$52*$C449/Setup!$B$17+INDEX('FD inverse'!$A$52:$BH$52,1,'FD mesh'!$B$15+1)*Setup!$B$22</f>
        <v>0</v>
      </c>
      <c r="BC449" s="0" t="n">
        <f aca="false">SUMPRODUCT('FD inverse'!$A$53:$BH$53,'FD mesh'!$B$84:$BI$84,$E448:$BL448)+'FD inverse'!$A$53*$C449/Setup!$B$17+INDEX('FD inverse'!$A$53:$BH$53,1,'FD mesh'!$B$15+1)*Setup!$B$22</f>
        <v>0</v>
      </c>
      <c r="BD449" s="0" t="n">
        <f aca="false">SUMPRODUCT('FD inverse'!$A$54:$BH$54,'FD mesh'!$B$84:$BI$84,$E448:$BL448)+'FD inverse'!$A$54*$C449/Setup!$B$17+INDEX('FD inverse'!$A$54:$BH$54,1,'FD mesh'!$B$15+1)*Setup!$B$22</f>
        <v>0</v>
      </c>
      <c r="BE449" s="0" t="n">
        <f aca="false">SUMPRODUCT('FD inverse'!$A$55:$BH$55,'FD mesh'!$B$84:$BI$84,$E448:$BL448)+'FD inverse'!$A$55*$C449/Setup!$B$17+INDEX('FD inverse'!$A$55:$BH$55,1,'FD mesh'!$B$15+1)*Setup!$B$22</f>
        <v>0</v>
      </c>
      <c r="BF449" s="0" t="n">
        <f aca="false">SUMPRODUCT('FD inverse'!$A$56:$BH$56,'FD mesh'!$B$84:$BI$84,$E448:$BL448)+'FD inverse'!$A$56*$C449/Setup!$B$17+INDEX('FD inverse'!$A$56:$BH$56,1,'FD mesh'!$B$15+1)*Setup!$B$22</f>
        <v>0</v>
      </c>
      <c r="BG449" s="0" t="n">
        <f aca="false">SUMPRODUCT('FD inverse'!$A$57:$BH$57,'FD mesh'!$B$84:$BI$84,$E448:$BL448)+'FD inverse'!$A$57*$C449/Setup!$B$17+INDEX('FD inverse'!$A$57:$BH$57,1,'FD mesh'!$B$15+1)*Setup!$B$22</f>
        <v>0</v>
      </c>
      <c r="BH449" s="0" t="n">
        <f aca="false">SUMPRODUCT('FD inverse'!$A$58:$BH$58,'FD mesh'!$B$84:$BI$84,$E448:$BL448)+'FD inverse'!$A$58*$C449/Setup!$B$17+INDEX('FD inverse'!$A$58:$BH$58,1,'FD mesh'!$B$15+1)*Setup!$B$22</f>
        <v>0</v>
      </c>
      <c r="BI449" s="0" t="n">
        <f aca="false">SUMPRODUCT('FD inverse'!$A$59:$BH$59,'FD mesh'!$B$84:$BI$84,$E448:$BL448)+'FD inverse'!$A$59*$C449/Setup!$B$17+INDEX('FD inverse'!$A$59:$BH$59,1,'FD mesh'!$B$15+1)*Setup!$B$22</f>
        <v>0</v>
      </c>
      <c r="BJ449" s="0" t="n">
        <f aca="false">SUMPRODUCT('FD inverse'!$A$60:$BH$60,'FD mesh'!$B$84:$BI$84,$E448:$BL448)+'FD inverse'!$A$60*$C449/Setup!$B$17+INDEX('FD inverse'!$A$60:$BH$60,1,'FD mesh'!$B$15+1)*Setup!$B$22</f>
        <v>0</v>
      </c>
      <c r="BK449" s="0" t="n">
        <f aca="false">SUMPRODUCT('FD inverse'!$A$61:$BH$61,'FD mesh'!$B$84:$BI$84,$E448:$BL448)+'FD inverse'!$A$61*$C449/Setup!$B$17+INDEX('FD inverse'!$A$61:$BH$61,1,'FD mesh'!$B$15+1)*Setup!$B$22</f>
        <v>0</v>
      </c>
      <c r="BL449" s="0" t="n">
        <f aca="false">SUMPRODUCT('FD inverse'!$A$62:$BH$62,'FD mesh'!$B$84:$BI$84,$E448:$BL448)+'FD inverse'!$A$62*$C449/Setup!$B$17+INDEX('FD inverse'!$A$62:$BH$62,1,'FD mesh'!$B$15+1)*Setup!$B$22</f>
        <v>0</v>
      </c>
    </row>
    <row r="450" customFormat="false" ht="15" hidden="false" customHeight="false" outlineLevel="0" collapsed="false">
      <c r="A450" s="0" t="n">
        <v>445</v>
      </c>
      <c r="B450" s="0" t="n">
        <f aca="false">A450*Setup!$B$11/3600</f>
        <v>37.0833333333333</v>
      </c>
      <c r="C450" s="0" t="n">
        <f aca="false">Setup!$B$7+Setup!$B$8*COS(2*PI()*(B450-Setup!$B$9)/24)</f>
        <v>26.889455848239</v>
      </c>
      <c r="D450" s="0" t="n">
        <f aca="false">(C450-E450)/Setup!$B$17</f>
        <v>16.1294358481889</v>
      </c>
      <c r="E450" s="0" t="n">
        <f aca="false">SUMPRODUCT('FD inverse'!$A$3:$BH$3,'FD mesh'!$B$84:$BI$84,$E449:$BL449)+'FD inverse'!$A$3*$C450/Setup!$B$17+INDEX('FD inverse'!$A$3:$BH$3,1,'FD mesh'!$B$15+1)*Setup!$B$22</f>
        <v>24.7926291879745</v>
      </c>
      <c r="F450" s="0" t="n">
        <f aca="false">SUMPRODUCT('FD inverse'!$A$4:$BH$4,'FD mesh'!$B$84:$BI$84,$E449:$BL449)+'FD inverse'!$A$4*$C450/Setup!$B$17+INDEX('FD inverse'!$A$4:$BH$4,1,'FD mesh'!$B$15+1)*Setup!$B$22</f>
        <v>24.3224739489728</v>
      </c>
      <c r="G450" s="0" t="n">
        <f aca="false">SUMPRODUCT('FD inverse'!$A$5:$BH$5,'FD mesh'!$B$84:$BI$84,$E449:$BL449)+'FD inverse'!$A$5*$C450/Setup!$B$17+INDEX('FD inverse'!$A$5:$BH$5,1,'FD mesh'!$B$15+1)*Setup!$B$22</f>
        <v>23.8704929321309</v>
      </c>
      <c r="H450" s="0" t="n">
        <f aca="false">SUMPRODUCT('FD inverse'!$A$6:$BH$6,'FD mesh'!$B$84:$BI$84,$E449:$BL449)+'FD inverse'!$A$6*$C450/Setup!$B$17+INDEX('FD inverse'!$A$6:$BH$6,1,'FD mesh'!$B$15+1)*Setup!$B$22</f>
        <v>22.3795124869181</v>
      </c>
      <c r="I450" s="0" t="n">
        <f aca="false">SUMPRODUCT('FD inverse'!$A$7:$BH$7,'FD mesh'!$B$84:$BI$84,$E449:$BL449)+'FD inverse'!$A$7*$C450/Setup!$B$17+INDEX('FD inverse'!$A$7:$BH$7,1,'FD mesh'!$B$15+1)*Setup!$B$22</f>
        <v>22.2547964124052</v>
      </c>
      <c r="J450" s="0" t="n">
        <f aca="false">SUMPRODUCT('FD inverse'!$A$8:$BH$8,'FD mesh'!$B$84:$BI$84,$E449:$BL449)+'FD inverse'!$A$8*$C450/Setup!$B$17+INDEX('FD inverse'!$A$8:$BH$8,1,'FD mesh'!$B$15+1)*Setup!$B$22</f>
        <v>22.1438484430491</v>
      </c>
      <c r="K450" s="0" t="n">
        <f aca="false">SUMPRODUCT('FD inverse'!$A$9:$BH$9,'FD mesh'!$B$84:$BI$84,$E449:$BL449)+'FD inverse'!$A$9*$C450/Setup!$B$17+INDEX('FD inverse'!$A$9:$BH$9,1,'FD mesh'!$B$15+1)*Setup!$B$22</f>
        <v>22.0460157871157</v>
      </c>
      <c r="L450" s="0" t="n">
        <f aca="false">SUMPRODUCT('FD inverse'!$A$10:$BH$10,'FD mesh'!$B$84:$BI$84,$E449:$BL449)+'FD inverse'!$A$10*$C450/Setup!$B$17+INDEX('FD inverse'!$A$10:$BH$10,1,'FD mesh'!$B$15+1)*Setup!$B$22</f>
        <v>21.9606943306385</v>
      </c>
      <c r="M450" s="0" t="n">
        <f aca="false">SUMPRODUCT('FD inverse'!$A$11:$BH$11,'FD mesh'!$B$84:$BI$84,$E449:$BL449)+'FD inverse'!$A$11*$C450/Setup!$B$17+INDEX('FD inverse'!$A$11:$BH$11,1,'FD mesh'!$B$15+1)*Setup!$B$22</f>
        <v>21.8873383485164</v>
      </c>
      <c r="N450" s="0" t="n">
        <f aca="false">SUMPRODUCT('FD inverse'!$A$12:$BH$12,'FD mesh'!$B$84:$BI$84,$E449:$BL449)+'FD inverse'!$A$12*$C450/Setup!$B$17+INDEX('FD inverse'!$A$12:$BH$12,1,'FD mesh'!$B$15+1)*Setup!$B$22</f>
        <v>21.8254686606415</v>
      </c>
      <c r="O450" s="0" t="n">
        <f aca="false">SUMPRODUCT('FD inverse'!$A$13:$BH$13,'FD mesh'!$B$84:$BI$84,$E449:$BL449)+'FD inverse'!$A$13*$C450/Setup!$B$17+INDEX('FD inverse'!$A$13:$BH$13,1,'FD mesh'!$B$15+1)*Setup!$B$22</f>
        <v>21.7746793348062</v>
      </c>
      <c r="P450" s="0" t="n">
        <f aca="false">SUMPRODUCT('FD inverse'!$A$14:$BH$14,'FD mesh'!$B$84:$BI$84,$E449:$BL449)+'FD inverse'!$A$14*$C450/Setup!$B$17+INDEX('FD inverse'!$A$14:$BH$14,1,'FD mesh'!$B$15+1)*Setup!$B$22</f>
        <v>21.7346430252194</v>
      </c>
      <c r="Q450" s="0" t="n">
        <f aca="false">SUMPRODUCT('FD inverse'!$A$15:$BH$15,'FD mesh'!$B$84:$BI$84,$E449:$BL449)+'FD inverse'!$A$15*$C450/Setup!$B$17+INDEX('FD inverse'!$A$15:$BH$15,1,'FD mesh'!$B$15+1)*Setup!$B$22</f>
        <v>21.7051150214275</v>
      </c>
      <c r="R450" s="0" t="n">
        <f aca="false">SUMPRODUCT('FD inverse'!$A$16:$BH$16,'FD mesh'!$B$84:$BI$84,$E449:$BL449)+'FD inverse'!$A$16*$C450/Setup!$B$17+INDEX('FD inverse'!$A$16:$BH$16,1,'FD mesh'!$B$15+1)*Setup!$B$22</f>
        <v>21.6859360675223</v>
      </c>
      <c r="S450" s="0" t="n">
        <f aca="false">SUMPRODUCT('FD inverse'!$A$17:$BH$17,'FD mesh'!$B$84:$BI$84,$E449:$BL449)+'FD inverse'!$A$17*$C450/Setup!$B$17+INDEX('FD inverse'!$A$17:$BH$17,1,'FD mesh'!$B$15+1)*Setup!$B$22</f>
        <v>21.2351912125121</v>
      </c>
      <c r="T450" s="0" t="n">
        <f aca="false">SUMPRODUCT('FD inverse'!$A$18:$BH$18,'FD mesh'!$B$84:$BI$84,$E449:$BL449)+'FD inverse'!$A$18*$C450/Setup!$B$17+INDEX('FD inverse'!$A$18:$BH$18,1,'FD mesh'!$B$15+1)*Setup!$B$22</f>
        <v>20.7891263775247</v>
      </c>
      <c r="U450" s="0" t="n">
        <f aca="false">SUMPRODUCT('FD inverse'!$A$19:$BH$19,'FD mesh'!$B$84:$BI$84,$E449:$BL449)+'FD inverse'!$A$19*$C450/Setup!$B$17+INDEX('FD inverse'!$A$19:$BH$19,1,'FD mesh'!$B$15+1)*Setup!$B$22</f>
        <v>20.3473162725388</v>
      </c>
      <c r="V450" s="0" t="n">
        <f aca="false">SUMPRODUCT('FD inverse'!$A$20:$BH$20,'FD mesh'!$B$84:$BI$84,$E449:$BL449)+'FD inverse'!$A$20*$C450/Setup!$B$17+INDEX('FD inverse'!$A$20:$BH$20,1,'FD mesh'!$B$15+1)*Setup!$B$22</f>
        <v>19.9093555837405</v>
      </c>
      <c r="W450" s="0" t="n">
        <f aca="false">SUMPRODUCT('FD inverse'!$A$21:$BH$21,'FD mesh'!$B$84:$BI$84,$E449:$BL449)+'FD inverse'!$A$21*$C450/Setup!$B$17+INDEX('FD inverse'!$A$21:$BH$21,1,'FD mesh'!$B$15+1)*Setup!$B$22</f>
        <v>19.4748578900415</v>
      </c>
      <c r="X450" s="0" t="n">
        <f aca="false">SUMPRODUCT('FD inverse'!$A$22:$BH$22,'FD mesh'!$B$84:$BI$84,$E449:$BL449)+'FD inverse'!$A$22*$C450/Setup!$B$17+INDEX('FD inverse'!$A$22:$BH$22,1,'FD mesh'!$B$15+1)*Setup!$B$22</f>
        <v>19.043454478225</v>
      </c>
      <c r="Y450" s="0" t="n">
        <f aca="false">SUMPRODUCT('FD inverse'!$A$23:$BH$23,'FD mesh'!$B$84:$BI$84,$E449:$BL449)+'FD inverse'!$A$23*$C450/Setup!$B$17+INDEX('FD inverse'!$A$23:$BH$23,1,'FD mesh'!$B$15+1)*Setup!$B$22</f>
        <v>18.6147930684949</v>
      </c>
      <c r="Z450" s="0" t="n">
        <f aca="false">SUMPRODUCT('FD inverse'!$A$24:$BH$24,'FD mesh'!$B$84:$BI$84,$E449:$BL449)+'FD inverse'!$A$24*$C450/Setup!$B$17+INDEX('FD inverse'!$A$24:$BH$24,1,'FD mesh'!$B$15+1)*Setup!$B$22</f>
        <v>18.1885364613838</v>
      </c>
      <c r="AA450" s="0" t="n">
        <f aca="false">SUMPRODUCT('FD inverse'!$A$25:$BH$25,'FD mesh'!$B$84:$BI$84,$E449:$BL449)+'FD inverse'!$A$25*$C450/Setup!$B$17+INDEX('FD inverse'!$A$25:$BH$25,1,'FD mesh'!$B$15+1)*Setup!$B$22</f>
        <v>17.7643611162243</v>
      </c>
      <c r="AB450" s="0" t="n">
        <f aca="false">SUMPRODUCT('FD inverse'!$A$26:$BH$26,'FD mesh'!$B$84:$BI$84,$E449:$BL449)+'FD inverse'!$A$26*$C450/Setup!$B$17+INDEX('FD inverse'!$A$26:$BH$26,1,'FD mesh'!$B$15+1)*Setup!$B$22</f>
        <v>17.3419556706896</v>
      </c>
      <c r="AC450" s="0" t="n">
        <f aca="false">SUMPRODUCT('FD inverse'!$A$27:$BH$27,'FD mesh'!$B$84:$BI$84,$E449:$BL449)+'FD inverse'!$A$27*$C450/Setup!$B$17+INDEX('FD inverse'!$A$27:$BH$27,1,'FD mesh'!$B$15+1)*Setup!$B$22</f>
        <v>16.9210194102854</v>
      </c>
      <c r="AD450" s="0" t="n">
        <f aca="false">SUMPRODUCT('FD inverse'!$A$28:$BH$28,'FD mesh'!$B$84:$BI$84,$E449:$BL449)+'FD inverse'!$A$28*$C450/Setup!$B$17+INDEX('FD inverse'!$A$28:$BH$28,1,'FD mesh'!$B$15+1)*Setup!$B$22</f>
        <v>16.5012606961164</v>
      </c>
      <c r="AE450" s="0" t="n">
        <f aca="false">SUMPRODUCT('FD inverse'!$A$29:$BH$29,'FD mesh'!$B$84:$BI$84,$E449:$BL449)+'FD inverse'!$A$29*$C450/Setup!$B$17+INDEX('FD inverse'!$A$29:$BH$29,1,'FD mesh'!$B$15+1)*Setup!$B$22</f>
        <v>16.0823953587605</v>
      </c>
      <c r="AF450" s="0" t="n">
        <f aca="false">SUMPRODUCT('FD inverse'!$A$30:$BH$30,'FD mesh'!$B$84:$BI$84,$E449:$BL449)+'FD inverse'!$A$30*$C450/Setup!$B$17+INDEX('FD inverse'!$A$30:$BH$30,1,'FD mesh'!$B$15+1)*Setup!$B$22</f>
        <v>15.664145065671</v>
      </c>
      <c r="AG450" s="0" t="n">
        <f aca="false">SUMPRODUCT('FD inverse'!$A$31:$BH$31,'FD mesh'!$B$84:$BI$84,$E449:$BL449)+'FD inverse'!$A$31*$C450/Setup!$B$17+INDEX('FD inverse'!$A$31:$BH$31,1,'FD mesh'!$B$15+1)*Setup!$B$22</f>
        <v>15.2462356691814</v>
      </c>
      <c r="AH450" s="0" t="n">
        <f aca="false">SUMPRODUCT('FD inverse'!$A$32:$BH$32,'FD mesh'!$B$84:$BI$84,$E449:$BL449)+'FD inverse'!$A$32*$C450/Setup!$B$17+INDEX('FD inverse'!$A$32:$BH$32,1,'FD mesh'!$B$15+1)*Setup!$B$22</f>
        <v>15.2286823436078</v>
      </c>
      <c r="AI450" s="0" t="n">
        <f aca="false">SUMPRODUCT('FD inverse'!$A$33:$BH$33,'FD mesh'!$B$84:$BI$84,$E449:$BL449)+'FD inverse'!$A$33*$C450/Setup!$B$17+INDEX('FD inverse'!$A$33:$BH$33,1,'FD mesh'!$B$15+1)*Setup!$B$22</f>
        <v>15.2112297673943</v>
      </c>
      <c r="AJ450" s="0" t="n">
        <f aca="false">SUMPRODUCT('FD inverse'!$A$34:$BH$34,'FD mesh'!$B$84:$BI$84,$E449:$BL449)+'FD inverse'!$A$34*$C450/Setup!$B$17+INDEX('FD inverse'!$A$34:$BH$34,1,'FD mesh'!$B$15+1)*Setup!$B$22</f>
        <v>15.1938618421078</v>
      </c>
      <c r="AK450" s="0" t="n">
        <f aca="false">SUMPRODUCT('FD inverse'!$A$35:$BH$35,'FD mesh'!$B$84:$BI$84,$E449:$BL449)+'FD inverse'!$A$35*$C450/Setup!$B$17+INDEX('FD inverse'!$A$35:$BH$35,1,'FD mesh'!$B$15+1)*Setup!$B$22</f>
        <v>15.176564573696</v>
      </c>
      <c r="AL450" s="0" t="n">
        <f aca="false">SUMPRODUCT('FD inverse'!$A$36:$BH$36,'FD mesh'!$B$84:$BI$84,$E449:$BL449)+'FD inverse'!$A$36*$C450/Setup!$B$17+INDEX('FD inverse'!$A$36:$BH$36,1,'FD mesh'!$B$15+1)*Setup!$B$22</f>
        <v>15.1593258742475</v>
      </c>
      <c r="AM450" s="0" t="n">
        <f aca="false">SUMPRODUCT('FD inverse'!$A$37:$BH$37,'FD mesh'!$B$84:$BI$84,$E449:$BL449)+'FD inverse'!$A$37*$C450/Setup!$B$17+INDEX('FD inverse'!$A$37:$BH$37,1,'FD mesh'!$B$15+1)*Setup!$B$22</f>
        <v>15.142135369169</v>
      </c>
      <c r="AN450" s="0" t="n">
        <f aca="false">SUMPRODUCT('FD inverse'!$A$38:$BH$38,'FD mesh'!$B$84:$BI$84,$E449:$BL449)+'FD inverse'!$A$38*$C450/Setup!$B$17+INDEX('FD inverse'!$A$38:$BH$38,1,'FD mesh'!$B$15+1)*Setup!$B$22</f>
        <v>15.1249842101181</v>
      </c>
      <c r="AO450" s="0" t="n">
        <f aca="false">SUMPRODUCT('FD inverse'!$A$39:$BH$39,'FD mesh'!$B$84:$BI$84,$E449:$BL449)+'FD inverse'!$A$39*$C450/Setup!$B$17+INDEX('FD inverse'!$A$39:$BH$39,1,'FD mesh'!$B$15+1)*Setup!$B$22</f>
        <v>15.1078648937937</v>
      </c>
      <c r="AP450" s="0" t="n">
        <f aca="false">SUMPRODUCT('FD inverse'!$A$40:$BH$40,'FD mesh'!$B$84:$BI$84,$E449:$BL449)+'FD inverse'!$A$40*$C450/Setup!$B$17+INDEX('FD inverse'!$A$40:$BH$40,1,'FD mesh'!$B$15+1)*Setup!$B$22</f>
        <v>15.0907710864704</v>
      </c>
      <c r="AQ450" s="0" t="n">
        <f aca="false">SUMPRODUCT('FD inverse'!$A$41:$BH$41,'FD mesh'!$B$84:$BI$84,$E449:$BL449)+'FD inverse'!$A$41*$C450/Setup!$B$17+INDEX('FD inverse'!$A$41:$BH$41,1,'FD mesh'!$B$15+1)*Setup!$B$22</f>
        <v>15.0736974539774</v>
      </c>
      <c r="AR450" s="0" t="n">
        <f aca="false">SUMPRODUCT('FD inverse'!$A$42:$BH$42,'FD mesh'!$B$84:$BI$84,$E449:$BL449)+'FD inverse'!$A$42*$C450/Setup!$B$17+INDEX('FD inverse'!$A$42:$BH$42,1,'FD mesh'!$B$15+1)*Setup!$B$22</f>
        <v>15.0566394966564</v>
      </c>
      <c r="AS450" s="0" t="n">
        <f aca="false">SUMPRODUCT('FD inverse'!$A$43:$BH$43,'FD mesh'!$B$84:$BI$84,$E449:$BL449)+'FD inverse'!$A$43*$C450/Setup!$B$17+INDEX('FD inverse'!$A$43:$BH$43,1,'FD mesh'!$B$15+1)*Setup!$B$22</f>
        <v>0</v>
      </c>
      <c r="AT450" s="0" t="n">
        <f aca="false">SUMPRODUCT('FD inverse'!$A$44:$BH$44,'FD mesh'!$B$84:$BI$84,$E449:$BL449)+'FD inverse'!$A$44*$C450/Setup!$B$17+INDEX('FD inverse'!$A$44:$BH$44,1,'FD mesh'!$B$15+1)*Setup!$B$22</f>
        <v>0</v>
      </c>
      <c r="AU450" s="0" t="n">
        <f aca="false">SUMPRODUCT('FD inverse'!$A$45:$BH$45,'FD mesh'!$B$84:$BI$84,$E449:$BL449)+'FD inverse'!$A$45*$C450/Setup!$B$17+INDEX('FD inverse'!$A$45:$BH$45,1,'FD mesh'!$B$15+1)*Setup!$B$22</f>
        <v>0</v>
      </c>
      <c r="AV450" s="0" t="n">
        <f aca="false">SUMPRODUCT('FD inverse'!$A$46:$BH$46,'FD mesh'!$B$84:$BI$84,$E449:$BL449)+'FD inverse'!$A$46*$C450/Setup!$B$17+INDEX('FD inverse'!$A$46:$BH$46,1,'FD mesh'!$B$15+1)*Setup!$B$22</f>
        <v>0</v>
      </c>
      <c r="AW450" s="0" t="n">
        <f aca="false">SUMPRODUCT('FD inverse'!$A$47:$BH$47,'FD mesh'!$B$84:$BI$84,$E449:$BL449)+'FD inverse'!$A$47*$C450/Setup!$B$17+INDEX('FD inverse'!$A$47:$BH$47,1,'FD mesh'!$B$15+1)*Setup!$B$22</f>
        <v>0</v>
      </c>
      <c r="AX450" s="0" t="n">
        <f aca="false">SUMPRODUCT('FD inverse'!$A$48:$BH$48,'FD mesh'!$B$84:$BI$84,$E449:$BL449)+'FD inverse'!$A$48*$C450/Setup!$B$17+INDEX('FD inverse'!$A$48:$BH$48,1,'FD mesh'!$B$15+1)*Setup!$B$22</f>
        <v>0</v>
      </c>
      <c r="AY450" s="0" t="n">
        <f aca="false">SUMPRODUCT('FD inverse'!$A$49:$BH$49,'FD mesh'!$B$84:$BI$84,$E449:$BL449)+'FD inverse'!$A$49*$C450/Setup!$B$17+INDEX('FD inverse'!$A$49:$BH$49,1,'FD mesh'!$B$15+1)*Setup!$B$22</f>
        <v>0</v>
      </c>
      <c r="AZ450" s="0" t="n">
        <f aca="false">SUMPRODUCT('FD inverse'!$A$50:$BH$50,'FD mesh'!$B$84:$BI$84,$E449:$BL449)+'FD inverse'!$A$50*$C450/Setup!$B$17+INDEX('FD inverse'!$A$50:$BH$50,1,'FD mesh'!$B$15+1)*Setup!$B$22</f>
        <v>0</v>
      </c>
      <c r="BA450" s="0" t="n">
        <f aca="false">SUMPRODUCT('FD inverse'!$A$51:$BH$51,'FD mesh'!$B$84:$BI$84,$E449:$BL449)+'FD inverse'!$A$51*$C450/Setup!$B$17+INDEX('FD inverse'!$A$51:$BH$51,1,'FD mesh'!$B$15+1)*Setup!$B$22</f>
        <v>0</v>
      </c>
      <c r="BB450" s="0" t="n">
        <f aca="false">SUMPRODUCT('FD inverse'!$A$52:$BH$52,'FD mesh'!$B$84:$BI$84,$E449:$BL449)+'FD inverse'!$A$52*$C450/Setup!$B$17+INDEX('FD inverse'!$A$52:$BH$52,1,'FD mesh'!$B$15+1)*Setup!$B$22</f>
        <v>0</v>
      </c>
      <c r="BC450" s="0" t="n">
        <f aca="false">SUMPRODUCT('FD inverse'!$A$53:$BH$53,'FD mesh'!$B$84:$BI$84,$E449:$BL449)+'FD inverse'!$A$53*$C450/Setup!$B$17+INDEX('FD inverse'!$A$53:$BH$53,1,'FD mesh'!$B$15+1)*Setup!$B$22</f>
        <v>0</v>
      </c>
      <c r="BD450" s="0" t="n">
        <f aca="false">SUMPRODUCT('FD inverse'!$A$54:$BH$54,'FD mesh'!$B$84:$BI$84,$E449:$BL449)+'FD inverse'!$A$54*$C450/Setup!$B$17+INDEX('FD inverse'!$A$54:$BH$54,1,'FD mesh'!$B$15+1)*Setup!$B$22</f>
        <v>0</v>
      </c>
      <c r="BE450" s="0" t="n">
        <f aca="false">SUMPRODUCT('FD inverse'!$A$55:$BH$55,'FD mesh'!$B$84:$BI$84,$E449:$BL449)+'FD inverse'!$A$55*$C450/Setup!$B$17+INDEX('FD inverse'!$A$55:$BH$55,1,'FD mesh'!$B$15+1)*Setup!$B$22</f>
        <v>0</v>
      </c>
      <c r="BF450" s="0" t="n">
        <f aca="false">SUMPRODUCT('FD inverse'!$A$56:$BH$56,'FD mesh'!$B$84:$BI$84,$E449:$BL449)+'FD inverse'!$A$56*$C450/Setup!$B$17+INDEX('FD inverse'!$A$56:$BH$56,1,'FD mesh'!$B$15+1)*Setup!$B$22</f>
        <v>0</v>
      </c>
      <c r="BG450" s="0" t="n">
        <f aca="false">SUMPRODUCT('FD inverse'!$A$57:$BH$57,'FD mesh'!$B$84:$BI$84,$E449:$BL449)+'FD inverse'!$A$57*$C450/Setup!$B$17+INDEX('FD inverse'!$A$57:$BH$57,1,'FD mesh'!$B$15+1)*Setup!$B$22</f>
        <v>0</v>
      </c>
      <c r="BH450" s="0" t="n">
        <f aca="false">SUMPRODUCT('FD inverse'!$A$58:$BH$58,'FD mesh'!$B$84:$BI$84,$E449:$BL449)+'FD inverse'!$A$58*$C450/Setup!$B$17+INDEX('FD inverse'!$A$58:$BH$58,1,'FD mesh'!$B$15+1)*Setup!$B$22</f>
        <v>0</v>
      </c>
      <c r="BI450" s="0" t="n">
        <f aca="false">SUMPRODUCT('FD inverse'!$A$59:$BH$59,'FD mesh'!$B$84:$BI$84,$E449:$BL449)+'FD inverse'!$A$59*$C450/Setup!$B$17+INDEX('FD inverse'!$A$59:$BH$59,1,'FD mesh'!$B$15+1)*Setup!$B$22</f>
        <v>0</v>
      </c>
      <c r="BJ450" s="0" t="n">
        <f aca="false">SUMPRODUCT('FD inverse'!$A$60:$BH$60,'FD mesh'!$B$84:$BI$84,$E449:$BL449)+'FD inverse'!$A$60*$C450/Setup!$B$17+INDEX('FD inverse'!$A$60:$BH$60,1,'FD mesh'!$B$15+1)*Setup!$B$22</f>
        <v>0</v>
      </c>
      <c r="BK450" s="0" t="n">
        <f aca="false">SUMPRODUCT('FD inverse'!$A$61:$BH$61,'FD mesh'!$B$84:$BI$84,$E449:$BL449)+'FD inverse'!$A$61*$C450/Setup!$B$17+INDEX('FD inverse'!$A$61:$BH$61,1,'FD mesh'!$B$15+1)*Setup!$B$22</f>
        <v>0</v>
      </c>
      <c r="BL450" s="0" t="n">
        <f aca="false">SUMPRODUCT('FD inverse'!$A$62:$BH$62,'FD mesh'!$B$84:$BI$84,$E449:$BL449)+'FD inverse'!$A$62*$C450/Setup!$B$17+INDEX('FD inverse'!$A$62:$BH$62,1,'FD mesh'!$B$15+1)*Setup!$B$22</f>
        <v>0</v>
      </c>
    </row>
    <row r="451" customFormat="false" ht="15" hidden="false" customHeight="false" outlineLevel="0" collapsed="false">
      <c r="A451" s="0" t="n">
        <v>446</v>
      </c>
      <c r="B451" s="0" t="n">
        <f aca="false">A451*Setup!$B$11/3600</f>
        <v>37.1666666666667</v>
      </c>
      <c r="C451" s="0" t="n">
        <f aca="false">Setup!$B$7+Setup!$B$8*COS(2*PI()*(B451-Setup!$B$9)/24)</f>
        <v>26.9491093472405</v>
      </c>
      <c r="D451" s="0" t="n">
        <f aca="false">(C451-E451)/Setup!$B$17</f>
        <v>16.2432102194932</v>
      </c>
      <c r="E451" s="0" t="n">
        <f aca="false">SUMPRODUCT('FD inverse'!$A$3:$BH$3,'FD mesh'!$B$84:$BI$84,$E450:$BL450)+'FD inverse'!$A$3*$C451/Setup!$B$17+INDEX('FD inverse'!$A$3:$BH$3,1,'FD mesh'!$B$15+1)*Setup!$B$22</f>
        <v>24.8374920187064</v>
      </c>
      <c r="F451" s="0" t="n">
        <f aca="false">SUMPRODUCT('FD inverse'!$A$4:$BH$4,'FD mesh'!$B$84:$BI$84,$E450:$BL450)+'FD inverse'!$A$4*$C451/Setup!$B$17+INDEX('FD inverse'!$A$4:$BH$4,1,'FD mesh'!$B$15+1)*Setup!$B$22</f>
        <v>24.3637990004899</v>
      </c>
      <c r="G451" s="0" t="n">
        <f aca="false">SUMPRODUCT('FD inverse'!$A$5:$BH$5,'FD mesh'!$B$84:$BI$84,$E450:$BL450)+'FD inverse'!$A$5*$C451/Setup!$B$17+INDEX('FD inverse'!$A$5:$BH$5,1,'FD mesh'!$B$15+1)*Setup!$B$22</f>
        <v>23.90804220255</v>
      </c>
      <c r="H451" s="0" t="n">
        <f aca="false">SUMPRODUCT('FD inverse'!$A$6:$BH$6,'FD mesh'!$B$84:$BI$84,$E450:$BL450)+'FD inverse'!$A$6*$C451/Setup!$B$17+INDEX('FD inverse'!$A$6:$BH$6,1,'FD mesh'!$B$15+1)*Setup!$B$22</f>
        <v>22.404079037819</v>
      </c>
      <c r="I451" s="0" t="n">
        <f aca="false">SUMPRODUCT('FD inverse'!$A$7:$BH$7,'FD mesh'!$B$84:$BI$84,$E450:$BL450)+'FD inverse'!$A$7*$C451/Setup!$B$17+INDEX('FD inverse'!$A$7:$BH$7,1,'FD mesh'!$B$15+1)*Setup!$B$22</f>
        <v>22.2782317226219</v>
      </c>
      <c r="J451" s="0" t="n">
        <f aca="false">SUMPRODUCT('FD inverse'!$A$8:$BH$8,'FD mesh'!$B$84:$BI$84,$E450:$BL450)+'FD inverse'!$A$8*$C451/Setup!$B$17+INDEX('FD inverse'!$A$8:$BH$8,1,'FD mesh'!$B$15+1)*Setup!$B$22</f>
        <v>22.1662105491455</v>
      </c>
      <c r="K451" s="0" t="n">
        <f aca="false">SUMPRODUCT('FD inverse'!$A$9:$BH$9,'FD mesh'!$B$84:$BI$84,$E450:$BL450)+'FD inverse'!$A$9*$C451/Setup!$B$17+INDEX('FD inverse'!$A$9:$BH$9,1,'FD mesh'!$B$15+1)*Setup!$B$22</f>
        <v>22.0673823586167</v>
      </c>
      <c r="L451" s="0" t="n">
        <f aca="false">SUMPRODUCT('FD inverse'!$A$10:$BH$10,'FD mesh'!$B$84:$BI$84,$E450:$BL450)+'FD inverse'!$A$10*$C451/Setup!$B$17+INDEX('FD inverse'!$A$10:$BH$10,1,'FD mesh'!$B$15+1)*Setup!$B$22</f>
        <v>21.9811598149912</v>
      </c>
      <c r="M451" s="0" t="n">
        <f aca="false">SUMPRODUCT('FD inverse'!$A$11:$BH$11,'FD mesh'!$B$84:$BI$84,$E450:$BL450)+'FD inverse'!$A$11*$C451/Setup!$B$17+INDEX('FD inverse'!$A$11:$BH$11,1,'FD mesh'!$B$15+1)*Setup!$B$22</f>
        <v>21.9070113034323</v>
      </c>
      <c r="N451" s="0" t="n">
        <f aca="false">SUMPRODUCT('FD inverse'!$A$12:$BH$12,'FD mesh'!$B$84:$BI$84,$E450:$BL450)+'FD inverse'!$A$12*$C451/Setup!$B$17+INDEX('FD inverse'!$A$12:$BH$12,1,'FD mesh'!$B$15+1)*Setup!$B$22</f>
        <v>21.8444692549505</v>
      </c>
      <c r="O451" s="0" t="n">
        <f aca="false">SUMPRODUCT('FD inverse'!$A$13:$BH$13,'FD mesh'!$B$84:$BI$84,$E450:$BL450)+'FD inverse'!$A$13*$C451/Setup!$B$17+INDEX('FD inverse'!$A$13:$BH$13,1,'FD mesh'!$B$15+1)*Setup!$B$22</f>
        <v>21.7931369966215</v>
      </c>
      <c r="P451" s="0" t="n">
        <f aca="false">SUMPRODUCT('FD inverse'!$A$14:$BH$14,'FD mesh'!$B$84:$BI$84,$E450:$BL450)+'FD inverse'!$A$14*$C451/Setup!$B$17+INDEX('FD inverse'!$A$14:$BH$14,1,'FD mesh'!$B$15+1)*Setup!$B$22</f>
        <v>21.7526942142898</v>
      </c>
      <c r="Q451" s="0" t="n">
        <f aca="false">SUMPRODUCT('FD inverse'!$A$15:$BH$15,'FD mesh'!$B$84:$BI$84,$E450:$BL450)+'FD inverse'!$A$15*$C451/Setup!$B$17+INDEX('FD inverse'!$A$15:$BH$15,1,'FD mesh'!$B$15+1)*Setup!$B$22</f>
        <v>21.722901101026</v>
      </c>
      <c r="R451" s="0" t="n">
        <f aca="false">SUMPRODUCT('FD inverse'!$A$16:$BH$16,'FD mesh'!$B$84:$BI$84,$E450:$BL450)+'FD inverse'!$A$16*$C451/Setup!$B$17+INDEX('FD inverse'!$A$16:$BH$16,1,'FD mesh'!$B$15+1)*Setup!$B$22</f>
        <v>21.7036012500623</v>
      </c>
      <c r="S451" s="0" t="n">
        <f aca="false">SUMPRODUCT('FD inverse'!$A$17:$BH$17,'FD mesh'!$B$84:$BI$84,$E450:$BL450)+'FD inverse'!$A$17*$C451/Setup!$B$17+INDEX('FD inverse'!$A$17:$BH$17,1,'FD mesh'!$B$15+1)*Setup!$B$22</f>
        <v>21.2513309152378</v>
      </c>
      <c r="T451" s="0" t="n">
        <f aca="false">SUMPRODUCT('FD inverse'!$A$18:$BH$18,'FD mesh'!$B$84:$BI$84,$E450:$BL450)+'FD inverse'!$A$18*$C451/Setup!$B$17+INDEX('FD inverse'!$A$18:$BH$18,1,'FD mesh'!$B$15+1)*Setup!$B$22</f>
        <v>20.8038102643583</v>
      </c>
      <c r="U451" s="0" t="n">
        <f aca="false">SUMPRODUCT('FD inverse'!$A$19:$BH$19,'FD mesh'!$B$84:$BI$84,$E450:$BL450)+'FD inverse'!$A$19*$C451/Setup!$B$17+INDEX('FD inverse'!$A$19:$BH$19,1,'FD mesh'!$B$15+1)*Setup!$B$22</f>
        <v>20.360610871604</v>
      </c>
      <c r="V451" s="0" t="n">
        <f aca="false">SUMPRODUCT('FD inverse'!$A$20:$BH$20,'FD mesh'!$B$84:$BI$84,$E450:$BL450)+'FD inverse'!$A$20*$C451/Setup!$B$17+INDEX('FD inverse'!$A$20:$BH$20,1,'FD mesh'!$B$15+1)*Setup!$B$22</f>
        <v>19.9213238894319</v>
      </c>
      <c r="W451" s="0" t="n">
        <f aca="false">SUMPRODUCT('FD inverse'!$A$21:$BH$21,'FD mesh'!$B$84:$BI$84,$E450:$BL450)+'FD inverse'!$A$21*$C451/Setup!$B$17+INDEX('FD inverse'!$A$21:$BH$21,1,'FD mesh'!$B$15+1)*Setup!$B$22</f>
        <v>19.4855590086489</v>
      </c>
      <c r="X451" s="0" t="n">
        <f aca="false">SUMPRODUCT('FD inverse'!$A$22:$BH$22,'FD mesh'!$B$84:$BI$84,$E450:$BL450)+'FD inverse'!$A$22*$C451/Setup!$B$17+INDEX('FD inverse'!$A$22:$BH$22,1,'FD mesh'!$B$15+1)*Setup!$B$22</f>
        <v>19.0529433141989</v>
      </c>
      <c r="Y451" s="0" t="n">
        <f aca="false">SUMPRODUCT('FD inverse'!$A$23:$BH$23,'FD mesh'!$B$84:$BI$84,$E450:$BL450)+'FD inverse'!$A$23*$C451/Setup!$B$17+INDEX('FD inverse'!$A$23:$BH$23,1,'FD mesh'!$B$15+1)*Setup!$B$22</f>
        <v>18.6231200486213</v>
      </c>
      <c r="Z451" s="0" t="n">
        <f aca="false">SUMPRODUCT('FD inverse'!$A$24:$BH$24,'FD mesh'!$B$84:$BI$84,$E450:$BL450)+'FD inverse'!$A$24*$C451/Setup!$B$17+INDEX('FD inverse'!$A$24:$BH$24,1,'FD mesh'!$B$15+1)*Setup!$B$22</f>
        <v>18.195747294338</v>
      </c>
      <c r="AA451" s="0" t="n">
        <f aca="false">SUMPRODUCT('FD inverse'!$A$25:$BH$25,'FD mesh'!$B$84:$BI$84,$E450:$BL450)+'FD inverse'!$A$25*$C451/Setup!$B$17+INDEX('FD inverse'!$A$25:$BH$25,1,'FD mesh'!$B$15+1)*Setup!$B$22</f>
        <v>17.7704965851812</v>
      </c>
      <c r="AB451" s="0" t="n">
        <f aca="false">SUMPRODUCT('FD inverse'!$A$26:$BH$26,'FD mesh'!$B$84:$BI$84,$E450:$BL450)+'FD inverse'!$A$26*$C451/Setup!$B$17+INDEX('FD inverse'!$A$26:$BH$26,1,'FD mesh'!$B$15+1)*Setup!$B$22</f>
        <v>17.3470514568889</v>
      </c>
      <c r="AC451" s="0" t="n">
        <f aca="false">SUMPRODUCT('FD inverse'!$A$27:$BH$27,'FD mesh'!$B$84:$BI$84,$E450:$BL450)+'FD inverse'!$A$27*$C451/Setup!$B$17+INDEX('FD inverse'!$A$27:$BH$27,1,'FD mesh'!$B$15+1)*Setup!$B$22</f>
        <v>16.925105945678</v>
      </c>
      <c r="AD451" s="0" t="n">
        <f aca="false">SUMPRODUCT('FD inverse'!$A$28:$BH$28,'FD mesh'!$B$84:$BI$84,$E450:$BL450)+'FD inverse'!$A$28*$C451/Setup!$B$17+INDEX('FD inverse'!$A$28:$BH$28,1,'FD mesh'!$B$15+1)*Setup!$B$22</f>
        <v>16.5043630434541</v>
      </c>
      <c r="AE451" s="0" t="n">
        <f aca="false">SUMPRODUCT('FD inverse'!$A$29:$BH$29,'FD mesh'!$B$84:$BI$84,$E450:$BL450)+'FD inverse'!$A$29*$C451/Setup!$B$17+INDEX('FD inverse'!$A$29:$BH$29,1,'FD mesh'!$B$15+1)*Setup!$B$22</f>
        <v>16.0845331177325</v>
      </c>
      <c r="AF451" s="0" t="n">
        <f aca="false">SUMPRODUCT('FD inverse'!$A$30:$BH$30,'FD mesh'!$B$84:$BI$84,$E450:$BL450)+'FD inverse'!$A$30*$C451/Setup!$B$17+INDEX('FD inverse'!$A$30:$BH$30,1,'FD mesh'!$B$15+1)*Setup!$B$22</f>
        <v>15.665332303937</v>
      </c>
      <c r="AG451" s="0" t="n">
        <f aca="false">SUMPRODUCT('FD inverse'!$A$31:$BH$31,'FD mesh'!$B$84:$BI$84,$E450:$BL450)+'FD inverse'!$A$31*$C451/Setup!$B$17+INDEX('FD inverse'!$A$31:$BH$31,1,'FD mesh'!$B$15+1)*Setup!$B$22</f>
        <v>15.2464808774026</v>
      </c>
      <c r="AH451" s="0" t="n">
        <f aca="false">SUMPRODUCT('FD inverse'!$A$32:$BH$32,'FD mesh'!$B$84:$BI$84,$E450:$BL450)+'FD inverse'!$A$32*$C451/Setup!$B$17+INDEX('FD inverse'!$A$32:$BH$32,1,'FD mesh'!$B$15+1)*Setup!$B$22</f>
        <v>15.2288903947904</v>
      </c>
      <c r="AI451" s="0" t="n">
        <f aca="false">SUMPRODUCT('FD inverse'!$A$33:$BH$33,'FD mesh'!$B$84:$BI$84,$E450:$BL450)+'FD inverse'!$A$33*$C451/Setup!$B$17+INDEX('FD inverse'!$A$33:$BH$33,1,'FD mesh'!$B$15+1)*Setup!$B$22</f>
        <v>15.2114052324789</v>
      </c>
      <c r="AJ451" s="0" t="n">
        <f aca="false">SUMPRODUCT('FD inverse'!$A$34:$BH$34,'FD mesh'!$B$84:$BI$84,$E450:$BL450)+'FD inverse'!$A$34*$C451/Setup!$B$17+INDEX('FD inverse'!$A$34:$BH$34,1,'FD mesh'!$B$15+1)*Setup!$B$22</f>
        <v>15.1940088946347</v>
      </c>
      <c r="AK451" s="0" t="n">
        <f aca="false">SUMPRODUCT('FD inverse'!$A$35:$BH$35,'FD mesh'!$B$84:$BI$84,$E450:$BL450)+'FD inverse'!$A$35*$C451/Setup!$B$17+INDEX('FD inverse'!$A$35:$BH$35,1,'FD mesh'!$B$15+1)*Setup!$B$22</f>
        <v>15.1766869981669</v>
      </c>
      <c r="AL451" s="0" t="n">
        <f aca="false">SUMPRODUCT('FD inverse'!$A$36:$BH$36,'FD mesh'!$B$84:$BI$84,$E450:$BL450)+'FD inverse'!$A$36*$C451/Setup!$B$17+INDEX('FD inverse'!$A$36:$BH$36,1,'FD mesh'!$B$15+1)*Setup!$B$22</f>
        <v>15.159427075786</v>
      </c>
      <c r="AM451" s="0" t="n">
        <f aca="false">SUMPRODUCT('FD inverse'!$A$37:$BH$37,'FD mesh'!$B$84:$BI$84,$E450:$BL450)+'FD inverse'!$A$37*$C451/Setup!$B$17+INDEX('FD inverse'!$A$37:$BH$37,1,'FD mesh'!$B$15+1)*Setup!$B$22</f>
        <v>15.1422183839549</v>
      </c>
      <c r="AN451" s="0" t="n">
        <f aca="false">SUMPRODUCT('FD inverse'!$A$38:$BH$38,'FD mesh'!$B$84:$BI$84,$E450:$BL450)+'FD inverse'!$A$38*$C451/Setup!$B$17+INDEX('FD inverse'!$A$38:$BH$38,1,'FD mesh'!$B$15+1)*Setup!$B$22</f>
        <v>15.1250517161205</v>
      </c>
      <c r="AO451" s="0" t="n">
        <f aca="false">SUMPRODUCT('FD inverse'!$A$39:$BH$39,'FD mesh'!$B$84:$BI$84,$E450:$BL450)+'FD inverse'!$A$39*$C451/Setup!$B$17+INDEX('FD inverse'!$A$39:$BH$39,1,'FD mesh'!$B$15+1)*Setup!$B$22</f>
        <v>15.1079192213795</v>
      </c>
      <c r="AP451" s="0" t="n">
        <f aca="false">SUMPRODUCT('FD inverse'!$A$40:$BH$40,'FD mesh'!$B$84:$BI$84,$E450:$BL450)+'FD inverse'!$A$40*$C451/Setup!$B$17+INDEX('FD inverse'!$A$40:$BH$40,1,'FD mesh'!$B$15+1)*Setup!$B$22</f>
        <v>15.0908142285137</v>
      </c>
      <c r="AQ451" s="0" t="n">
        <f aca="false">SUMPRODUCT('FD inverse'!$A$41:$BH$41,'FD mesh'!$B$84:$BI$84,$E450:$BL450)+'FD inverse'!$A$41*$C451/Setup!$B$17+INDEX('FD inverse'!$A$41:$BH$41,1,'FD mesh'!$B$15+1)*Setup!$B$22</f>
        <v>15.073731075144</v>
      </c>
      <c r="AR451" s="0" t="n">
        <f aca="false">SUMPRODUCT('FD inverse'!$A$42:$BH$42,'FD mesh'!$B$84:$BI$84,$E450:$BL450)+'FD inverse'!$A$42*$C451/Setup!$B$17+INDEX('FD inverse'!$A$42:$BH$42,1,'FD mesh'!$B$15+1)*Setup!$B$22</f>
        <v>15.0566649415833</v>
      </c>
      <c r="AS451" s="0" t="n">
        <f aca="false">SUMPRODUCT('FD inverse'!$A$43:$BH$43,'FD mesh'!$B$84:$BI$84,$E450:$BL450)+'FD inverse'!$A$43*$C451/Setup!$B$17+INDEX('FD inverse'!$A$43:$BH$43,1,'FD mesh'!$B$15+1)*Setup!$B$22</f>
        <v>0</v>
      </c>
      <c r="AT451" s="0" t="n">
        <f aca="false">SUMPRODUCT('FD inverse'!$A$44:$BH$44,'FD mesh'!$B$84:$BI$84,$E450:$BL450)+'FD inverse'!$A$44*$C451/Setup!$B$17+INDEX('FD inverse'!$A$44:$BH$44,1,'FD mesh'!$B$15+1)*Setup!$B$22</f>
        <v>0</v>
      </c>
      <c r="AU451" s="0" t="n">
        <f aca="false">SUMPRODUCT('FD inverse'!$A$45:$BH$45,'FD mesh'!$B$84:$BI$84,$E450:$BL450)+'FD inverse'!$A$45*$C451/Setup!$B$17+INDEX('FD inverse'!$A$45:$BH$45,1,'FD mesh'!$B$15+1)*Setup!$B$22</f>
        <v>0</v>
      </c>
      <c r="AV451" s="0" t="n">
        <f aca="false">SUMPRODUCT('FD inverse'!$A$46:$BH$46,'FD mesh'!$B$84:$BI$84,$E450:$BL450)+'FD inverse'!$A$46*$C451/Setup!$B$17+INDEX('FD inverse'!$A$46:$BH$46,1,'FD mesh'!$B$15+1)*Setup!$B$22</f>
        <v>0</v>
      </c>
      <c r="AW451" s="0" t="n">
        <f aca="false">SUMPRODUCT('FD inverse'!$A$47:$BH$47,'FD mesh'!$B$84:$BI$84,$E450:$BL450)+'FD inverse'!$A$47*$C451/Setup!$B$17+INDEX('FD inverse'!$A$47:$BH$47,1,'FD mesh'!$B$15+1)*Setup!$B$22</f>
        <v>0</v>
      </c>
      <c r="AX451" s="0" t="n">
        <f aca="false">SUMPRODUCT('FD inverse'!$A$48:$BH$48,'FD mesh'!$B$84:$BI$84,$E450:$BL450)+'FD inverse'!$A$48*$C451/Setup!$B$17+INDEX('FD inverse'!$A$48:$BH$48,1,'FD mesh'!$B$15+1)*Setup!$B$22</f>
        <v>0</v>
      </c>
      <c r="AY451" s="0" t="n">
        <f aca="false">SUMPRODUCT('FD inverse'!$A$49:$BH$49,'FD mesh'!$B$84:$BI$84,$E450:$BL450)+'FD inverse'!$A$49*$C451/Setup!$B$17+INDEX('FD inverse'!$A$49:$BH$49,1,'FD mesh'!$B$15+1)*Setup!$B$22</f>
        <v>0</v>
      </c>
      <c r="AZ451" s="0" t="n">
        <f aca="false">SUMPRODUCT('FD inverse'!$A$50:$BH$50,'FD mesh'!$B$84:$BI$84,$E450:$BL450)+'FD inverse'!$A$50*$C451/Setup!$B$17+INDEX('FD inverse'!$A$50:$BH$50,1,'FD mesh'!$B$15+1)*Setup!$B$22</f>
        <v>0</v>
      </c>
      <c r="BA451" s="0" t="n">
        <f aca="false">SUMPRODUCT('FD inverse'!$A$51:$BH$51,'FD mesh'!$B$84:$BI$84,$E450:$BL450)+'FD inverse'!$A$51*$C451/Setup!$B$17+INDEX('FD inverse'!$A$51:$BH$51,1,'FD mesh'!$B$15+1)*Setup!$B$22</f>
        <v>0</v>
      </c>
      <c r="BB451" s="0" t="n">
        <f aca="false">SUMPRODUCT('FD inverse'!$A$52:$BH$52,'FD mesh'!$B$84:$BI$84,$E450:$BL450)+'FD inverse'!$A$52*$C451/Setup!$B$17+INDEX('FD inverse'!$A$52:$BH$52,1,'FD mesh'!$B$15+1)*Setup!$B$22</f>
        <v>0</v>
      </c>
      <c r="BC451" s="0" t="n">
        <f aca="false">SUMPRODUCT('FD inverse'!$A$53:$BH$53,'FD mesh'!$B$84:$BI$84,$E450:$BL450)+'FD inverse'!$A$53*$C451/Setup!$B$17+INDEX('FD inverse'!$A$53:$BH$53,1,'FD mesh'!$B$15+1)*Setup!$B$22</f>
        <v>0</v>
      </c>
      <c r="BD451" s="0" t="n">
        <f aca="false">SUMPRODUCT('FD inverse'!$A$54:$BH$54,'FD mesh'!$B$84:$BI$84,$E450:$BL450)+'FD inverse'!$A$54*$C451/Setup!$B$17+INDEX('FD inverse'!$A$54:$BH$54,1,'FD mesh'!$B$15+1)*Setup!$B$22</f>
        <v>0</v>
      </c>
      <c r="BE451" s="0" t="n">
        <f aca="false">SUMPRODUCT('FD inverse'!$A$55:$BH$55,'FD mesh'!$B$84:$BI$84,$E450:$BL450)+'FD inverse'!$A$55*$C451/Setup!$B$17+INDEX('FD inverse'!$A$55:$BH$55,1,'FD mesh'!$B$15+1)*Setup!$B$22</f>
        <v>0</v>
      </c>
      <c r="BF451" s="0" t="n">
        <f aca="false">SUMPRODUCT('FD inverse'!$A$56:$BH$56,'FD mesh'!$B$84:$BI$84,$E450:$BL450)+'FD inverse'!$A$56*$C451/Setup!$B$17+INDEX('FD inverse'!$A$56:$BH$56,1,'FD mesh'!$B$15+1)*Setup!$B$22</f>
        <v>0</v>
      </c>
      <c r="BG451" s="0" t="n">
        <f aca="false">SUMPRODUCT('FD inverse'!$A$57:$BH$57,'FD mesh'!$B$84:$BI$84,$E450:$BL450)+'FD inverse'!$A$57*$C451/Setup!$B$17+INDEX('FD inverse'!$A$57:$BH$57,1,'FD mesh'!$B$15+1)*Setup!$B$22</f>
        <v>0</v>
      </c>
      <c r="BH451" s="0" t="n">
        <f aca="false">SUMPRODUCT('FD inverse'!$A$58:$BH$58,'FD mesh'!$B$84:$BI$84,$E450:$BL450)+'FD inverse'!$A$58*$C451/Setup!$B$17+INDEX('FD inverse'!$A$58:$BH$58,1,'FD mesh'!$B$15+1)*Setup!$B$22</f>
        <v>0</v>
      </c>
      <c r="BI451" s="0" t="n">
        <f aca="false">SUMPRODUCT('FD inverse'!$A$59:$BH$59,'FD mesh'!$B$84:$BI$84,$E450:$BL450)+'FD inverse'!$A$59*$C451/Setup!$B$17+INDEX('FD inverse'!$A$59:$BH$59,1,'FD mesh'!$B$15+1)*Setup!$B$22</f>
        <v>0</v>
      </c>
      <c r="BJ451" s="0" t="n">
        <f aca="false">SUMPRODUCT('FD inverse'!$A$60:$BH$60,'FD mesh'!$B$84:$BI$84,$E450:$BL450)+'FD inverse'!$A$60*$C451/Setup!$B$17+INDEX('FD inverse'!$A$60:$BH$60,1,'FD mesh'!$B$15+1)*Setup!$B$22</f>
        <v>0</v>
      </c>
      <c r="BK451" s="0" t="n">
        <f aca="false">SUMPRODUCT('FD inverse'!$A$61:$BH$61,'FD mesh'!$B$84:$BI$84,$E450:$BL450)+'FD inverse'!$A$61*$C451/Setup!$B$17+INDEX('FD inverse'!$A$61:$BH$61,1,'FD mesh'!$B$15+1)*Setup!$B$22</f>
        <v>0</v>
      </c>
      <c r="BL451" s="0" t="n">
        <f aca="false">SUMPRODUCT('FD inverse'!$A$62:$BH$62,'FD mesh'!$B$84:$BI$84,$E450:$BL450)+'FD inverse'!$A$62*$C451/Setup!$B$17+INDEX('FD inverse'!$A$62:$BH$62,1,'FD mesh'!$B$15+1)*Setup!$B$22</f>
        <v>0</v>
      </c>
    </row>
    <row r="452" customFormat="false" ht="15" hidden="false" customHeight="false" outlineLevel="0" collapsed="false">
      <c r="A452" s="0" t="n">
        <v>447</v>
      </c>
      <c r="B452" s="0" t="n">
        <f aca="false">A452*Setup!$B$11/3600</f>
        <v>37.25</v>
      </c>
      <c r="C452" s="0" t="n">
        <f aca="false">Setup!$B$7+Setup!$B$8*COS(2*PI()*(B452-Setup!$B$9)/24)</f>
        <v>27.0073592299159</v>
      </c>
      <c r="D452" s="0" t="n">
        <f aca="false">(C452-E452)/Setup!$B$17</f>
        <v>16.3517189161518</v>
      </c>
      <c r="E452" s="0" t="n">
        <f aca="false">SUMPRODUCT('FD inverse'!$A$3:$BH$3,'FD mesh'!$B$84:$BI$84,$E451:$BL451)+'FD inverse'!$A$3*$C452/Setup!$B$17+INDEX('FD inverse'!$A$3:$BH$3,1,'FD mesh'!$B$15+1)*Setup!$B$22</f>
        <v>24.8816357708162</v>
      </c>
      <c r="F452" s="0" t="n">
        <f aca="false">SUMPRODUCT('FD inverse'!$A$4:$BH$4,'FD mesh'!$B$84:$BI$84,$E451:$BL451)+'FD inverse'!$A$4*$C452/Setup!$B$17+INDEX('FD inverse'!$A$4:$BH$4,1,'FD mesh'!$B$15+1)*Setup!$B$22</f>
        <v>24.4045572770557</v>
      </c>
      <c r="G452" s="0" t="n">
        <f aca="false">SUMPRODUCT('FD inverse'!$A$5:$BH$5,'FD mesh'!$B$84:$BI$84,$E451:$BL451)+'FD inverse'!$A$5*$C452/Setup!$B$17+INDEX('FD inverse'!$A$5:$BH$5,1,'FD mesh'!$B$15+1)*Setup!$B$22</f>
        <v>23.9451690074992</v>
      </c>
      <c r="H452" s="0" t="n">
        <f aca="false">SUMPRODUCT('FD inverse'!$A$6:$BH$6,'FD mesh'!$B$84:$BI$84,$E451:$BL451)+'FD inverse'!$A$6*$C452/Setup!$B$17+INDEX('FD inverse'!$A$6:$BH$6,1,'FD mesh'!$B$15+1)*Setup!$B$22</f>
        <v>22.4286960503979</v>
      </c>
      <c r="I452" s="0" t="n">
        <f aca="false">SUMPRODUCT('FD inverse'!$A$7:$BH$7,'FD mesh'!$B$84:$BI$84,$E451:$BL451)+'FD inverse'!$A$7*$C452/Setup!$B$17+INDEX('FD inverse'!$A$7:$BH$7,1,'FD mesh'!$B$15+1)*Setup!$B$22</f>
        <v>22.3017565593798</v>
      </c>
      <c r="J452" s="0" t="n">
        <f aca="false">SUMPRODUCT('FD inverse'!$A$8:$BH$8,'FD mesh'!$B$84:$BI$84,$E451:$BL451)+'FD inverse'!$A$8*$C452/Setup!$B$17+INDEX('FD inverse'!$A$8:$BH$8,1,'FD mesh'!$B$15+1)*Setup!$B$22</f>
        <v>22.1886960281009</v>
      </c>
      <c r="K452" s="0" t="n">
        <f aca="false">SUMPRODUCT('FD inverse'!$A$9:$BH$9,'FD mesh'!$B$84:$BI$84,$E451:$BL451)+'FD inverse'!$A$9*$C452/Setup!$B$17+INDEX('FD inverse'!$A$9:$BH$9,1,'FD mesh'!$B$15+1)*Setup!$B$22</f>
        <v>22.0889012661171</v>
      </c>
      <c r="L452" s="0" t="n">
        <f aca="false">SUMPRODUCT('FD inverse'!$A$10:$BH$10,'FD mesh'!$B$84:$BI$84,$E451:$BL451)+'FD inverse'!$A$10*$C452/Setup!$B$17+INDEX('FD inverse'!$A$10:$BH$10,1,'FD mesh'!$B$15+1)*Setup!$B$22</f>
        <v>22.0018020247826</v>
      </c>
      <c r="M452" s="0" t="n">
        <f aca="false">SUMPRODUCT('FD inverse'!$A$11:$BH$11,'FD mesh'!$B$84:$BI$84,$E451:$BL451)+'FD inverse'!$A$11*$C452/Setup!$B$17+INDEX('FD inverse'!$A$11:$BH$11,1,'FD mesh'!$B$15+1)*Setup!$B$22</f>
        <v>21.9268810783103</v>
      </c>
      <c r="N452" s="0" t="n">
        <f aca="false">SUMPRODUCT('FD inverse'!$A$12:$BH$12,'FD mesh'!$B$84:$BI$84,$E451:$BL451)+'FD inverse'!$A$12*$C452/Setup!$B$17+INDEX('FD inverse'!$A$12:$BH$12,1,'FD mesh'!$B$15+1)*Setup!$B$22</f>
        <v>21.8636827128869</v>
      </c>
      <c r="O452" s="0" t="n">
        <f aca="false">SUMPRODUCT('FD inverse'!$A$13:$BH$13,'FD mesh'!$B$84:$BI$84,$E451:$BL451)+'FD inverse'!$A$13*$C452/Setup!$B$17+INDEX('FD inverse'!$A$13:$BH$13,1,'FD mesh'!$B$15+1)*Setup!$B$22</f>
        <v>21.8118197208773</v>
      </c>
      <c r="P452" s="0" t="n">
        <f aca="false">SUMPRODUCT('FD inverse'!$A$14:$BH$14,'FD mesh'!$B$84:$BI$84,$E451:$BL451)+'FD inverse'!$A$14*$C452/Setup!$B$17+INDEX('FD inverse'!$A$14:$BH$14,1,'FD mesh'!$B$15+1)*Setup!$B$22</f>
        <v>21.7709789850659</v>
      </c>
      <c r="Q452" s="0" t="n">
        <f aca="false">SUMPRODUCT('FD inverse'!$A$15:$BH$15,'FD mesh'!$B$84:$BI$84,$E451:$BL451)+'FD inverse'!$A$15*$C452/Setup!$B$17+INDEX('FD inverse'!$A$15:$BH$15,1,'FD mesh'!$B$15+1)*Setup!$B$22</f>
        <v>21.7409257246386</v>
      </c>
      <c r="R452" s="0" t="n">
        <f aca="false">SUMPRODUCT('FD inverse'!$A$16:$BH$16,'FD mesh'!$B$84:$BI$84,$E451:$BL451)+'FD inverse'!$A$16*$C452/Setup!$B$17+INDEX('FD inverse'!$A$16:$BH$16,1,'FD mesh'!$B$15+1)*Setup!$B$22</f>
        <v>21.7215064604428</v>
      </c>
      <c r="S452" s="0" t="n">
        <f aca="false">SUMPRODUCT('FD inverse'!$A$17:$BH$17,'FD mesh'!$B$84:$BI$84,$E451:$BL451)+'FD inverse'!$A$17*$C452/Setup!$B$17+INDEX('FD inverse'!$A$17:$BH$17,1,'FD mesh'!$B$15+1)*Setup!$B$22</f>
        <v>21.2677020819416</v>
      </c>
      <c r="T452" s="0" t="n">
        <f aca="false">SUMPRODUCT('FD inverse'!$A$18:$BH$18,'FD mesh'!$B$84:$BI$84,$E451:$BL451)+'FD inverse'!$A$18*$C452/Setup!$B$17+INDEX('FD inverse'!$A$18:$BH$18,1,'FD mesh'!$B$15+1)*Setup!$B$22</f>
        <v>20.8187155039275</v>
      </c>
      <c r="U452" s="0" t="n">
        <f aca="false">SUMPRODUCT('FD inverse'!$A$19:$BH$19,'FD mesh'!$B$84:$BI$84,$E451:$BL451)+'FD inverse'!$A$19*$C452/Setup!$B$17+INDEX('FD inverse'!$A$19:$BH$19,1,'FD mesh'!$B$15+1)*Setup!$B$22</f>
        <v>20.3741153249867</v>
      </c>
      <c r="V452" s="0" t="n">
        <f aca="false">SUMPRODUCT('FD inverse'!$A$20:$BH$20,'FD mesh'!$B$84:$BI$84,$E451:$BL451)+'FD inverse'!$A$20*$C452/Setup!$B$17+INDEX('FD inverse'!$A$20:$BH$20,1,'FD mesh'!$B$15+1)*Setup!$B$22</f>
        <v>19.9334893137556</v>
      </c>
      <c r="W452" s="0" t="n">
        <f aca="false">SUMPRODUCT('FD inverse'!$A$21:$BH$21,'FD mesh'!$B$84:$BI$84,$E451:$BL451)+'FD inverse'!$A$21*$C452/Setup!$B$17+INDEX('FD inverse'!$A$21:$BH$21,1,'FD mesh'!$B$15+1)*Setup!$B$22</f>
        <v>19.4964434131113</v>
      </c>
      <c r="X452" s="0" t="n">
        <f aca="false">SUMPRODUCT('FD inverse'!$A$22:$BH$22,'FD mesh'!$B$84:$BI$84,$E451:$BL451)+'FD inverse'!$A$22*$C452/Setup!$B$17+INDEX('FD inverse'!$A$22:$BH$22,1,'FD mesh'!$B$15+1)*Setup!$B$22</f>
        <v>19.0626006372087</v>
      </c>
      <c r="Y452" s="0" t="n">
        <f aca="false">SUMPRODUCT('FD inverse'!$A$23:$BH$23,'FD mesh'!$B$84:$BI$84,$E451:$BL451)+'FD inverse'!$A$23*$C452/Setup!$B$17+INDEX('FD inverse'!$A$23:$BH$23,1,'FD mesh'!$B$15+1)*Setup!$B$22</f>
        <v>18.6315998735061</v>
      </c>
      <c r="Z452" s="0" t="n">
        <f aca="false">SUMPRODUCT('FD inverse'!$A$24:$BH$24,'FD mesh'!$B$84:$BI$84,$E451:$BL451)+'FD inverse'!$A$24*$C452/Setup!$B$17+INDEX('FD inverse'!$A$24:$BH$24,1,'FD mesh'!$B$15+1)*Setup!$B$22</f>
        <v>18.2030946011268</v>
      </c>
      <c r="AA452" s="0" t="n">
        <f aca="false">SUMPRODUCT('FD inverse'!$A$25:$BH$25,'FD mesh'!$B$84:$BI$84,$E451:$BL451)+'FD inverse'!$A$25*$C452/Setup!$B$17+INDEX('FD inverse'!$A$25:$BH$25,1,'FD mesh'!$B$15+1)*Setup!$B$22</f>
        <v>17.7767515361738</v>
      </c>
      <c r="AB452" s="0" t="n">
        <f aca="false">SUMPRODUCT('FD inverse'!$A$26:$BH$26,'FD mesh'!$B$84:$BI$84,$E451:$BL451)+'FD inverse'!$A$26*$C452/Setup!$B$17+INDEX('FD inverse'!$A$26:$BH$26,1,'FD mesh'!$B$15+1)*Setup!$B$22</f>
        <v>17.3522492139416</v>
      </c>
      <c r="AC452" s="0" t="n">
        <f aca="false">SUMPRODUCT('FD inverse'!$A$27:$BH$27,'FD mesh'!$B$84:$BI$84,$E451:$BL451)+'FD inverse'!$A$27*$C452/Setup!$B$17+INDEX('FD inverse'!$A$27:$BH$27,1,'FD mesh'!$B$15+1)*Setup!$B$22</f>
        <v>16.9292765173564</v>
      </c>
      <c r="AD452" s="0" t="n">
        <f aca="false">SUMPRODUCT('FD inverse'!$A$28:$BH$28,'FD mesh'!$B$84:$BI$84,$E451:$BL451)+'FD inverse'!$A$28*$C452/Setup!$B$17+INDEX('FD inverse'!$A$28:$BH$28,1,'FD mesh'!$B$15+1)*Setup!$B$22</f>
        <v>16.5075311604365</v>
      </c>
      <c r="AE452" s="0" t="n">
        <f aca="false">SUMPRODUCT('FD inverse'!$A$29:$BH$29,'FD mesh'!$B$84:$BI$84,$E451:$BL451)+'FD inverse'!$A$29*$C452/Setup!$B$17+INDEX('FD inverse'!$A$29:$BH$29,1,'FD mesh'!$B$15+1)*Setup!$B$22</f>
        <v>16.0867181350858</v>
      </c>
      <c r="AF452" s="0" t="n">
        <f aca="false">SUMPRODUCT('FD inverse'!$A$30:$BH$30,'FD mesh'!$B$84:$BI$84,$E451:$BL451)+'FD inverse'!$A$30*$C452/Setup!$B$17+INDEX('FD inverse'!$A$30:$BH$30,1,'FD mesh'!$B$15+1)*Setup!$B$22</f>
        <v>15.6665481291275</v>
      </c>
      <c r="AG452" s="0" t="n">
        <f aca="false">SUMPRODUCT('FD inverse'!$A$31:$BH$31,'FD mesh'!$B$84:$BI$84,$E451:$BL451)+'FD inverse'!$A$31*$C452/Setup!$B$17+INDEX('FD inverse'!$A$31:$BH$31,1,'FD mesh'!$B$15+1)*Setup!$B$22</f>
        <v>15.2467359231539</v>
      </c>
      <c r="AH452" s="0" t="n">
        <f aca="false">SUMPRODUCT('FD inverse'!$A$32:$BH$32,'FD mesh'!$B$84:$BI$84,$E451:$BL451)+'FD inverse'!$A$32*$C452/Setup!$B$17+INDEX('FD inverse'!$A$32:$BH$32,1,'FD mesh'!$B$15+1)*Setup!$B$22</f>
        <v>15.2291074958829</v>
      </c>
      <c r="AI452" s="0" t="n">
        <f aca="false">SUMPRODUCT('FD inverse'!$A$33:$BH$33,'FD mesh'!$B$84:$BI$84,$E451:$BL451)+'FD inverse'!$A$33*$C452/Setup!$B$17+INDEX('FD inverse'!$A$33:$BH$33,1,'FD mesh'!$B$15+1)*Setup!$B$22</f>
        <v>15.2115889701854</v>
      </c>
      <c r="AJ452" s="0" t="n">
        <f aca="false">SUMPRODUCT('FD inverse'!$A$34:$BH$34,'FD mesh'!$B$84:$BI$84,$E451:$BL451)+'FD inverse'!$A$34*$C452/Setup!$B$17+INDEX('FD inverse'!$A$34:$BH$34,1,'FD mesh'!$B$15+1)*Setup!$B$22</f>
        <v>15.194163456747</v>
      </c>
      <c r="AK452" s="0" t="n">
        <f aca="false">SUMPRODUCT('FD inverse'!$A$35:$BH$35,'FD mesh'!$B$84:$BI$84,$E451:$BL451)+'FD inverse'!$A$35*$C452/Setup!$B$17+INDEX('FD inverse'!$A$35:$BH$35,1,'FD mesh'!$B$15+1)*Setup!$B$22</f>
        <v>15.17681618621</v>
      </c>
      <c r="AL452" s="0" t="n">
        <f aca="false">SUMPRODUCT('FD inverse'!$A$36:$BH$36,'FD mesh'!$B$84:$BI$84,$E451:$BL451)+'FD inverse'!$A$36*$C452/Setup!$B$17+INDEX('FD inverse'!$A$36:$BH$36,1,'FD mesh'!$B$15+1)*Setup!$B$22</f>
        <v>15.159534313636</v>
      </c>
      <c r="AM452" s="0" t="n">
        <f aca="false">SUMPRODUCT('FD inverse'!$A$37:$BH$37,'FD mesh'!$B$84:$BI$84,$E451:$BL451)+'FD inverse'!$A$37*$C452/Setup!$B$17+INDEX('FD inverse'!$A$37:$BH$37,1,'FD mesh'!$B$15+1)*Setup!$B$22</f>
        <v>15.1423067273317</v>
      </c>
      <c r="AN452" s="0" t="n">
        <f aca="false">SUMPRODUCT('FD inverse'!$A$38:$BH$38,'FD mesh'!$B$84:$BI$84,$E451:$BL451)+'FD inverse'!$A$38*$C452/Setup!$B$17+INDEX('FD inverse'!$A$38:$BH$38,1,'FD mesh'!$B$15+1)*Setup!$B$22</f>
        <v>15.1251238624796</v>
      </c>
      <c r="AO452" s="0" t="n">
        <f aca="false">SUMPRODUCT('FD inverse'!$A$39:$BH$39,'FD mesh'!$B$84:$BI$84,$E451:$BL451)+'FD inverse'!$A$39*$C452/Setup!$B$17+INDEX('FD inverse'!$A$39:$BH$39,1,'FD mesh'!$B$15+1)*Setup!$B$22</f>
        <v>15.1079775197763</v>
      </c>
      <c r="AP452" s="0" t="n">
        <f aca="false">SUMPRODUCT('FD inverse'!$A$40:$BH$40,'FD mesh'!$B$84:$BI$84,$E451:$BL451)+'FD inverse'!$A$40*$C452/Setup!$B$17+INDEX('FD inverse'!$A$40:$BH$40,1,'FD mesh'!$B$15+1)*Setup!$B$22</f>
        <v>15.0908606890642</v>
      </c>
      <c r="AQ452" s="0" t="n">
        <f aca="false">SUMPRODUCT('FD inverse'!$A$41:$BH$41,'FD mesh'!$B$84:$BI$84,$E451:$BL451)+'FD inverse'!$A$41*$C452/Setup!$B$17+INDEX('FD inverse'!$A$41:$BH$41,1,'FD mesh'!$B$15+1)*Setup!$B$22</f>
        <v>15.073767377753</v>
      </c>
      <c r="AR452" s="0" t="n">
        <f aca="false">SUMPRODUCT('FD inverse'!$A$42:$BH$42,'FD mesh'!$B$84:$BI$84,$E451:$BL451)+'FD inverse'!$A$42*$C452/Setup!$B$17+INDEX('FD inverse'!$A$42:$BH$42,1,'FD mesh'!$B$15+1)*Setup!$B$22</f>
        <v>15.0566924436587</v>
      </c>
      <c r="AS452" s="0" t="n">
        <f aca="false">SUMPRODUCT('FD inverse'!$A$43:$BH$43,'FD mesh'!$B$84:$BI$84,$E451:$BL451)+'FD inverse'!$A$43*$C452/Setup!$B$17+INDEX('FD inverse'!$A$43:$BH$43,1,'FD mesh'!$B$15+1)*Setup!$B$22</f>
        <v>0</v>
      </c>
      <c r="AT452" s="0" t="n">
        <f aca="false">SUMPRODUCT('FD inverse'!$A$44:$BH$44,'FD mesh'!$B$84:$BI$84,$E451:$BL451)+'FD inverse'!$A$44*$C452/Setup!$B$17+INDEX('FD inverse'!$A$44:$BH$44,1,'FD mesh'!$B$15+1)*Setup!$B$22</f>
        <v>0</v>
      </c>
      <c r="AU452" s="0" t="n">
        <f aca="false">SUMPRODUCT('FD inverse'!$A$45:$BH$45,'FD mesh'!$B$84:$BI$84,$E451:$BL451)+'FD inverse'!$A$45*$C452/Setup!$B$17+INDEX('FD inverse'!$A$45:$BH$45,1,'FD mesh'!$B$15+1)*Setup!$B$22</f>
        <v>0</v>
      </c>
      <c r="AV452" s="0" t="n">
        <f aca="false">SUMPRODUCT('FD inverse'!$A$46:$BH$46,'FD mesh'!$B$84:$BI$84,$E451:$BL451)+'FD inverse'!$A$46*$C452/Setup!$B$17+INDEX('FD inverse'!$A$46:$BH$46,1,'FD mesh'!$B$15+1)*Setup!$B$22</f>
        <v>0</v>
      </c>
      <c r="AW452" s="0" t="n">
        <f aca="false">SUMPRODUCT('FD inverse'!$A$47:$BH$47,'FD mesh'!$B$84:$BI$84,$E451:$BL451)+'FD inverse'!$A$47*$C452/Setup!$B$17+INDEX('FD inverse'!$A$47:$BH$47,1,'FD mesh'!$B$15+1)*Setup!$B$22</f>
        <v>0</v>
      </c>
      <c r="AX452" s="0" t="n">
        <f aca="false">SUMPRODUCT('FD inverse'!$A$48:$BH$48,'FD mesh'!$B$84:$BI$84,$E451:$BL451)+'FD inverse'!$A$48*$C452/Setup!$B$17+INDEX('FD inverse'!$A$48:$BH$48,1,'FD mesh'!$B$15+1)*Setup!$B$22</f>
        <v>0</v>
      </c>
      <c r="AY452" s="0" t="n">
        <f aca="false">SUMPRODUCT('FD inverse'!$A$49:$BH$49,'FD mesh'!$B$84:$BI$84,$E451:$BL451)+'FD inverse'!$A$49*$C452/Setup!$B$17+INDEX('FD inverse'!$A$49:$BH$49,1,'FD mesh'!$B$15+1)*Setup!$B$22</f>
        <v>0</v>
      </c>
      <c r="AZ452" s="0" t="n">
        <f aca="false">SUMPRODUCT('FD inverse'!$A$50:$BH$50,'FD mesh'!$B$84:$BI$84,$E451:$BL451)+'FD inverse'!$A$50*$C452/Setup!$B$17+INDEX('FD inverse'!$A$50:$BH$50,1,'FD mesh'!$B$15+1)*Setup!$B$22</f>
        <v>0</v>
      </c>
      <c r="BA452" s="0" t="n">
        <f aca="false">SUMPRODUCT('FD inverse'!$A$51:$BH$51,'FD mesh'!$B$84:$BI$84,$E451:$BL451)+'FD inverse'!$A$51*$C452/Setup!$B$17+INDEX('FD inverse'!$A$51:$BH$51,1,'FD mesh'!$B$15+1)*Setup!$B$22</f>
        <v>0</v>
      </c>
      <c r="BB452" s="0" t="n">
        <f aca="false">SUMPRODUCT('FD inverse'!$A$52:$BH$52,'FD mesh'!$B$84:$BI$84,$E451:$BL451)+'FD inverse'!$A$52*$C452/Setup!$B$17+INDEX('FD inverse'!$A$52:$BH$52,1,'FD mesh'!$B$15+1)*Setup!$B$22</f>
        <v>0</v>
      </c>
      <c r="BC452" s="0" t="n">
        <f aca="false">SUMPRODUCT('FD inverse'!$A$53:$BH$53,'FD mesh'!$B$84:$BI$84,$E451:$BL451)+'FD inverse'!$A$53*$C452/Setup!$B$17+INDEX('FD inverse'!$A$53:$BH$53,1,'FD mesh'!$B$15+1)*Setup!$B$22</f>
        <v>0</v>
      </c>
      <c r="BD452" s="0" t="n">
        <f aca="false">SUMPRODUCT('FD inverse'!$A$54:$BH$54,'FD mesh'!$B$84:$BI$84,$E451:$BL451)+'FD inverse'!$A$54*$C452/Setup!$B$17+INDEX('FD inverse'!$A$54:$BH$54,1,'FD mesh'!$B$15+1)*Setup!$B$22</f>
        <v>0</v>
      </c>
      <c r="BE452" s="0" t="n">
        <f aca="false">SUMPRODUCT('FD inverse'!$A$55:$BH$55,'FD mesh'!$B$84:$BI$84,$E451:$BL451)+'FD inverse'!$A$55*$C452/Setup!$B$17+INDEX('FD inverse'!$A$55:$BH$55,1,'FD mesh'!$B$15+1)*Setup!$B$22</f>
        <v>0</v>
      </c>
      <c r="BF452" s="0" t="n">
        <f aca="false">SUMPRODUCT('FD inverse'!$A$56:$BH$56,'FD mesh'!$B$84:$BI$84,$E451:$BL451)+'FD inverse'!$A$56*$C452/Setup!$B$17+INDEX('FD inverse'!$A$56:$BH$56,1,'FD mesh'!$B$15+1)*Setup!$B$22</f>
        <v>0</v>
      </c>
      <c r="BG452" s="0" t="n">
        <f aca="false">SUMPRODUCT('FD inverse'!$A$57:$BH$57,'FD mesh'!$B$84:$BI$84,$E451:$BL451)+'FD inverse'!$A$57*$C452/Setup!$B$17+INDEX('FD inverse'!$A$57:$BH$57,1,'FD mesh'!$B$15+1)*Setup!$B$22</f>
        <v>0</v>
      </c>
      <c r="BH452" s="0" t="n">
        <f aca="false">SUMPRODUCT('FD inverse'!$A$58:$BH$58,'FD mesh'!$B$84:$BI$84,$E451:$BL451)+'FD inverse'!$A$58*$C452/Setup!$B$17+INDEX('FD inverse'!$A$58:$BH$58,1,'FD mesh'!$B$15+1)*Setup!$B$22</f>
        <v>0</v>
      </c>
      <c r="BI452" s="0" t="n">
        <f aca="false">SUMPRODUCT('FD inverse'!$A$59:$BH$59,'FD mesh'!$B$84:$BI$84,$E451:$BL451)+'FD inverse'!$A$59*$C452/Setup!$B$17+INDEX('FD inverse'!$A$59:$BH$59,1,'FD mesh'!$B$15+1)*Setup!$B$22</f>
        <v>0</v>
      </c>
      <c r="BJ452" s="0" t="n">
        <f aca="false">SUMPRODUCT('FD inverse'!$A$60:$BH$60,'FD mesh'!$B$84:$BI$84,$E451:$BL451)+'FD inverse'!$A$60*$C452/Setup!$B$17+INDEX('FD inverse'!$A$60:$BH$60,1,'FD mesh'!$B$15+1)*Setup!$B$22</f>
        <v>0</v>
      </c>
      <c r="BK452" s="0" t="n">
        <f aca="false">SUMPRODUCT('FD inverse'!$A$61:$BH$61,'FD mesh'!$B$84:$BI$84,$E451:$BL451)+'FD inverse'!$A$61*$C452/Setup!$B$17+INDEX('FD inverse'!$A$61:$BH$61,1,'FD mesh'!$B$15+1)*Setup!$B$22</f>
        <v>0</v>
      </c>
      <c r="BL452" s="0" t="n">
        <f aca="false">SUMPRODUCT('FD inverse'!$A$62:$BH$62,'FD mesh'!$B$84:$BI$84,$E451:$BL451)+'FD inverse'!$A$62*$C452/Setup!$B$17+INDEX('FD inverse'!$A$62:$BH$62,1,'FD mesh'!$B$15+1)*Setup!$B$22</f>
        <v>0</v>
      </c>
    </row>
    <row r="453" customFormat="false" ht="15" hidden="false" customHeight="false" outlineLevel="0" collapsed="false">
      <c r="A453" s="0" t="n">
        <v>448</v>
      </c>
      <c r="B453" s="0" t="n">
        <f aca="false">A453*Setup!$B$11/3600</f>
        <v>37.3333333333333</v>
      </c>
      <c r="C453" s="0" t="n">
        <f aca="false">Setup!$B$7+Setup!$B$8*COS(2*PI()*(B453-Setup!$B$9)/24)</f>
        <v>27.0641777724759</v>
      </c>
      <c r="D453" s="0" t="n">
        <f aca="false">(C453-E453)/Setup!$B$17</f>
        <v>16.4549025023194</v>
      </c>
      <c r="E453" s="0" t="n">
        <f aca="false">SUMPRODUCT('FD inverse'!$A$3:$BH$3,'FD mesh'!$B$84:$BI$84,$E452:$BL452)+'FD inverse'!$A$3*$C453/Setup!$B$17+INDEX('FD inverse'!$A$3:$BH$3,1,'FD mesh'!$B$15+1)*Setup!$B$22</f>
        <v>24.9250404471744</v>
      </c>
      <c r="F453" s="0" t="n">
        <f aca="false">SUMPRODUCT('FD inverse'!$A$4:$BH$4,'FD mesh'!$B$84:$BI$84,$E452:$BL452)+'FD inverse'!$A$4*$C453/Setup!$B$17+INDEX('FD inverse'!$A$4:$BH$4,1,'FD mesh'!$B$15+1)*Setup!$B$22</f>
        <v>24.4447306236464</v>
      </c>
      <c r="G453" s="0" t="n">
        <f aca="false">SUMPRODUCT('FD inverse'!$A$5:$BH$5,'FD mesh'!$B$84:$BI$84,$E452:$BL452)+'FD inverse'!$A$5*$C453/Setup!$B$17+INDEX('FD inverse'!$A$5:$BH$5,1,'FD mesh'!$B$15+1)*Setup!$B$22</f>
        <v>23.981857148465</v>
      </c>
      <c r="H453" s="0" t="n">
        <f aca="false">SUMPRODUCT('FD inverse'!$A$6:$BH$6,'FD mesh'!$B$84:$BI$84,$E452:$BL452)+'FD inverse'!$A$6*$C453/Setup!$B$17+INDEX('FD inverse'!$A$6:$BH$6,1,'FD mesh'!$B$15+1)*Setup!$B$22</f>
        <v>22.45335404131</v>
      </c>
      <c r="I453" s="0" t="n">
        <f aca="false">SUMPRODUCT('FD inverse'!$A$7:$BH$7,'FD mesh'!$B$84:$BI$84,$E452:$BL452)+'FD inverse'!$A$7*$C453/Setup!$B$17+INDEX('FD inverse'!$A$7:$BH$7,1,'FD mesh'!$B$15+1)*Setup!$B$22</f>
        <v>22.3253620232468</v>
      </c>
      <c r="J453" s="0" t="n">
        <f aca="false">SUMPRODUCT('FD inverse'!$A$8:$BH$8,'FD mesh'!$B$84:$BI$84,$E452:$BL452)+'FD inverse'!$A$8*$C453/Setup!$B$17+INDEX('FD inverse'!$A$8:$BH$8,1,'FD mesh'!$B$15+1)*Setup!$B$22</f>
        <v>22.2112965325386</v>
      </c>
      <c r="K453" s="0" t="n">
        <f aca="false">SUMPRODUCT('FD inverse'!$A$9:$BH$9,'FD mesh'!$B$84:$BI$84,$E452:$BL452)+'FD inverse'!$A$9*$C453/Setup!$B$17+INDEX('FD inverse'!$A$9:$BH$9,1,'FD mesh'!$B$15+1)*Setup!$B$22</f>
        <v>22.1105646727672</v>
      </c>
      <c r="L453" s="0" t="n">
        <f aca="false">SUMPRODUCT('FD inverse'!$A$10:$BH$10,'FD mesh'!$B$84:$BI$84,$E452:$BL452)+'FD inverse'!$A$10*$C453/Setup!$B$17+INDEX('FD inverse'!$A$10:$BH$10,1,'FD mesh'!$B$15+1)*Setup!$B$22</f>
        <v>22.0226135838808</v>
      </c>
      <c r="M453" s="0" t="n">
        <f aca="false">SUMPRODUCT('FD inverse'!$A$11:$BH$11,'FD mesh'!$B$84:$BI$84,$E452:$BL452)+'FD inverse'!$A$11*$C453/Setup!$B$17+INDEX('FD inverse'!$A$11:$BH$11,1,'FD mesh'!$B$15+1)*Setup!$B$22</f>
        <v>21.9469407009521</v>
      </c>
      <c r="N453" s="0" t="n">
        <f aca="false">SUMPRODUCT('FD inverse'!$A$12:$BH$12,'FD mesh'!$B$84:$BI$84,$E452:$BL452)+'FD inverse'!$A$12*$C453/Setup!$B$17+INDEX('FD inverse'!$A$12:$BH$12,1,'FD mesh'!$B$15+1)*Setup!$B$22</f>
        <v>21.8831024036529</v>
      </c>
      <c r="O453" s="0" t="n">
        <f aca="false">SUMPRODUCT('FD inverse'!$A$13:$BH$13,'FD mesh'!$B$84:$BI$84,$E452:$BL452)+'FD inverse'!$A$13*$C453/Setup!$B$17+INDEX('FD inverse'!$A$13:$BH$13,1,'FD mesh'!$B$15+1)*Setup!$B$22</f>
        <v>21.8307211510533</v>
      </c>
      <c r="P453" s="0" t="n">
        <f aca="false">SUMPRODUCT('FD inverse'!$A$14:$BH$14,'FD mesh'!$B$84:$BI$84,$E452:$BL452)+'FD inverse'!$A$14*$C453/Setup!$B$17+INDEX('FD inverse'!$A$14:$BH$14,1,'FD mesh'!$B$15+1)*Setup!$B$22</f>
        <v>21.7894911846933</v>
      </c>
      <c r="Q453" s="0" t="n">
        <f aca="false">SUMPRODUCT('FD inverse'!$A$15:$BH$15,'FD mesh'!$B$84:$BI$84,$E452:$BL452)+'FD inverse'!$A$15*$C453/Setup!$B$17+INDEX('FD inverse'!$A$15:$BH$15,1,'FD mesh'!$B$15+1)*Setup!$B$22</f>
        <v>21.7591828700308</v>
      </c>
      <c r="R453" s="0" t="n">
        <f aca="false">SUMPRODUCT('FD inverse'!$A$16:$BH$16,'FD mesh'!$B$84:$BI$84,$E452:$BL452)+'FD inverse'!$A$16*$C453/Setup!$B$17+INDEX('FD inverse'!$A$16:$BH$16,1,'FD mesh'!$B$15+1)*Setup!$B$22</f>
        <v>21.739645732591</v>
      </c>
      <c r="S453" s="0" t="n">
        <f aca="false">SUMPRODUCT('FD inverse'!$A$17:$BH$17,'FD mesh'!$B$84:$BI$84,$E452:$BL452)+'FD inverse'!$A$17*$C453/Setup!$B$17+INDEX('FD inverse'!$A$17:$BH$17,1,'FD mesh'!$B$15+1)*Setup!$B$22</f>
        <v>21.2842993324167</v>
      </c>
      <c r="T453" s="0" t="n">
        <f aca="false">SUMPRODUCT('FD inverse'!$A$18:$BH$18,'FD mesh'!$B$84:$BI$84,$E452:$BL452)+'FD inverse'!$A$18*$C453/Setup!$B$17+INDEX('FD inverse'!$A$18:$BH$18,1,'FD mesh'!$B$15+1)*Setup!$B$22</f>
        <v>20.8338372659536</v>
      </c>
      <c r="U453" s="0" t="n">
        <f aca="false">SUMPRODUCT('FD inverse'!$A$19:$BH$19,'FD mesh'!$B$84:$BI$84,$E452:$BL452)+'FD inverse'!$A$19*$C453/Setup!$B$17+INDEX('FD inverse'!$A$19:$BH$19,1,'FD mesh'!$B$15+1)*Setup!$B$22</f>
        <v>20.3878253180296</v>
      </c>
      <c r="V453" s="0" t="n">
        <f aca="false">SUMPRODUCT('FD inverse'!$A$20:$BH$20,'FD mesh'!$B$84:$BI$84,$E452:$BL452)+'FD inverse'!$A$20*$C453/Setup!$B$17+INDEX('FD inverse'!$A$20:$BH$20,1,'FD mesh'!$B$15+1)*Setup!$B$22</f>
        <v>19.9458480252011</v>
      </c>
      <c r="W453" s="0" t="n">
        <f aca="false">SUMPRODUCT('FD inverse'!$A$21:$BH$21,'FD mesh'!$B$84:$BI$84,$E452:$BL452)+'FD inverse'!$A$21*$C453/Setup!$B$17+INDEX('FD inverse'!$A$21:$BH$21,1,'FD mesh'!$B$15+1)*Setup!$B$22</f>
        <v>19.5075077245981</v>
      </c>
      <c r="X453" s="0" t="n">
        <f aca="false">SUMPRODUCT('FD inverse'!$A$22:$BH$22,'FD mesh'!$B$84:$BI$84,$E452:$BL452)+'FD inverse'!$A$22*$C453/Setup!$B$17+INDEX('FD inverse'!$A$22:$BH$22,1,'FD mesh'!$B$15+1)*Setup!$B$22</f>
        <v>19.072423492804</v>
      </c>
      <c r="Y453" s="0" t="n">
        <f aca="false">SUMPRODUCT('FD inverse'!$A$23:$BH$23,'FD mesh'!$B$84:$BI$84,$E452:$BL452)+'FD inverse'!$A$23*$C453/Setup!$B$17+INDEX('FD inverse'!$A$23:$BH$23,1,'FD mesh'!$B$15+1)*Setup!$B$22</f>
        <v>18.640229987085</v>
      </c>
      <c r="Z453" s="0" t="n">
        <f aca="false">SUMPRODUCT('FD inverse'!$A$24:$BH$24,'FD mesh'!$B$84:$BI$84,$E452:$BL452)+'FD inverse'!$A$24*$C453/Setup!$B$17+INDEX('FD inverse'!$A$24:$BH$24,1,'FD mesh'!$B$15+1)*Setup!$B$22</f>
        <v>18.2105762005051</v>
      </c>
      <c r="AA453" s="0" t="n">
        <f aca="false">SUMPRODUCT('FD inverse'!$A$25:$BH$25,'FD mesh'!$B$84:$BI$84,$E452:$BL452)+'FD inverse'!$A$25*$C453/Setup!$B$17+INDEX('FD inverse'!$A$25:$BH$25,1,'FD mesh'!$B$15+1)*Setup!$B$22</f>
        <v>17.7831241417422</v>
      </c>
      <c r="AB453" s="0" t="n">
        <f aca="false">SUMPRODUCT('FD inverse'!$A$26:$BH$26,'FD mesh'!$B$84:$BI$84,$E452:$BL452)+'FD inverse'!$A$26*$C453/Setup!$B$17+INDEX('FD inverse'!$A$26:$BH$26,1,'FD mesh'!$B$15+1)*Setup!$B$22</f>
        <v>17.3575474497608</v>
      </c>
      <c r="AC453" s="0" t="n">
        <f aca="false">SUMPRODUCT('FD inverse'!$A$27:$BH$27,'FD mesh'!$B$84:$BI$84,$E452:$BL452)+'FD inverse'!$A$27*$C453/Setup!$B$17+INDEX('FD inverse'!$A$27:$BH$27,1,'FD mesh'!$B$15+1)*Setup!$B$22</f>
        <v>16.933529952892</v>
      </c>
      <c r="AD453" s="0" t="n">
        <f aca="false">SUMPRODUCT('FD inverse'!$A$28:$BH$28,'FD mesh'!$B$84:$BI$84,$E452:$BL452)+'FD inverse'!$A$28*$C453/Setup!$B$17+INDEX('FD inverse'!$A$28:$BH$28,1,'FD mesh'!$B$15+1)*Setup!$B$22</f>
        <v>16.5107641813379</v>
      </c>
      <c r="AE453" s="0" t="n">
        <f aca="false">SUMPRODUCT('FD inverse'!$A$29:$BH$29,'FD mesh'!$B$84:$BI$84,$E452:$BL452)+'FD inverse'!$A$29*$C453/Setup!$B$17+INDEX('FD inverse'!$A$29:$BH$29,1,'FD mesh'!$B$15+1)*Setup!$B$22</f>
        <v>16.0889498416491</v>
      </c>
      <c r="AF453" s="0" t="n">
        <f aca="false">SUMPRODUCT('FD inverse'!$A$30:$BH$30,'FD mesh'!$B$84:$BI$84,$E452:$BL452)+'FD inverse'!$A$30*$C453/Setup!$B$17+INDEX('FD inverse'!$A$30:$BH$30,1,'FD mesh'!$B$15+1)*Setup!$B$22</f>
        <v>15.6677922613204</v>
      </c>
      <c r="AG453" s="0" t="n">
        <f aca="false">SUMPRODUCT('FD inverse'!$A$31:$BH$31,'FD mesh'!$B$84:$BI$84,$E452:$BL452)+'FD inverse'!$A$31*$C453/Setup!$B$17+INDEX('FD inverse'!$A$31:$BH$31,1,'FD mesh'!$B$15+1)*Setup!$B$22</f>
        <v>15.2470008113227</v>
      </c>
      <c r="AH453" s="0" t="n">
        <f aca="false">SUMPRODUCT('FD inverse'!$A$32:$BH$32,'FD mesh'!$B$84:$BI$84,$E452:$BL452)+'FD inverse'!$A$32*$C453/Setup!$B$17+INDEX('FD inverse'!$A$32:$BH$32,1,'FD mesh'!$B$15+1)*Setup!$B$22</f>
        <v>15.2293336624007</v>
      </c>
      <c r="AI453" s="0" t="n">
        <f aca="false">SUMPRODUCT('FD inverse'!$A$33:$BH$33,'FD mesh'!$B$84:$BI$84,$E452:$BL452)+'FD inverse'!$A$33*$C453/Setup!$B$17+INDEX('FD inverse'!$A$33:$BH$33,1,'FD mesh'!$B$15+1)*Setup!$B$22</f>
        <v>15.2117810041794</v>
      </c>
      <c r="AJ453" s="0" t="n">
        <f aca="false">SUMPRODUCT('FD inverse'!$A$34:$BH$34,'FD mesh'!$B$84:$BI$84,$E452:$BL452)+'FD inverse'!$A$34*$C453/Setup!$B$17+INDEX('FD inverse'!$A$34:$BH$34,1,'FD mesh'!$B$15+1)*Setup!$B$22</f>
        <v>15.194325557989</v>
      </c>
      <c r="AK453" s="0" t="n">
        <f aca="false">SUMPRODUCT('FD inverse'!$A$35:$BH$35,'FD mesh'!$B$84:$BI$84,$E452:$BL452)+'FD inverse'!$A$35*$C453/Setup!$B$17+INDEX('FD inverse'!$A$35:$BH$35,1,'FD mesh'!$B$15+1)*Setup!$B$22</f>
        <v>15.176952171181</v>
      </c>
      <c r="AL453" s="0" t="n">
        <f aca="false">SUMPRODUCT('FD inverse'!$A$36:$BH$36,'FD mesh'!$B$84:$BI$84,$E452:$BL452)+'FD inverse'!$A$36*$C453/Setup!$B$17+INDEX('FD inverse'!$A$36:$BH$36,1,'FD mesh'!$B$15+1)*Setup!$B$22</f>
        <v>15.1596476230974</v>
      </c>
      <c r="AM453" s="0" t="n">
        <f aca="false">SUMPRODUCT('FD inverse'!$A$37:$BH$37,'FD mesh'!$B$84:$BI$84,$E452:$BL452)+'FD inverse'!$A$37*$C453/Setup!$B$17+INDEX('FD inverse'!$A$37:$BH$37,1,'FD mesh'!$B$15+1)*Setup!$B$22</f>
        <v>15.1424004348732</v>
      </c>
      <c r="AN453" s="0" t="n">
        <f aca="false">SUMPRODUCT('FD inverse'!$A$38:$BH$38,'FD mesh'!$B$84:$BI$84,$E452:$BL452)+'FD inverse'!$A$38*$C453/Setup!$B$17+INDEX('FD inverse'!$A$38:$BH$38,1,'FD mesh'!$B$15+1)*Setup!$B$22</f>
        <v>15.1252006835648</v>
      </c>
      <c r="AO453" s="0" t="n">
        <f aca="false">SUMPRODUCT('FD inverse'!$A$39:$BH$39,'FD mesh'!$B$84:$BI$84,$E452:$BL452)+'FD inverse'!$A$39*$C453/Setup!$B$17+INDEX('FD inverse'!$A$39:$BH$39,1,'FD mesh'!$B$15+1)*Setup!$B$22</f>
        <v>15.1080398208592</v>
      </c>
      <c r="AP453" s="0" t="n">
        <f aca="false">SUMPRODUCT('FD inverse'!$A$40:$BH$40,'FD mesh'!$B$84:$BI$84,$E452:$BL452)+'FD inverse'!$A$40*$C453/Setup!$B$17+INDEX('FD inverse'!$A$40:$BH$40,1,'FD mesh'!$B$15+1)*Setup!$B$22</f>
        <v>15.0909104963968</v>
      </c>
      <c r="AQ453" s="0" t="n">
        <f aca="false">SUMPRODUCT('FD inverse'!$A$41:$BH$41,'FD mesh'!$B$84:$BI$84,$E452:$BL452)+'FD inverse'!$A$41*$C453/Setup!$B$17+INDEX('FD inverse'!$A$41:$BH$41,1,'FD mesh'!$B$15+1)*Setup!$B$22</f>
        <v>15.0738063855534</v>
      </c>
      <c r="AR453" s="0" t="n">
        <f aca="false">SUMPRODUCT('FD inverse'!$A$42:$BH$42,'FD mesh'!$B$84:$BI$84,$E452:$BL452)+'FD inverse'!$A$42*$C453/Setup!$B$17+INDEX('FD inverse'!$A$42:$BH$42,1,'FD mesh'!$B$15+1)*Setup!$B$22</f>
        <v>15.056722021357</v>
      </c>
      <c r="AS453" s="0" t="n">
        <f aca="false">SUMPRODUCT('FD inverse'!$A$43:$BH$43,'FD mesh'!$B$84:$BI$84,$E452:$BL452)+'FD inverse'!$A$43*$C453/Setup!$B$17+INDEX('FD inverse'!$A$43:$BH$43,1,'FD mesh'!$B$15+1)*Setup!$B$22</f>
        <v>0</v>
      </c>
      <c r="AT453" s="0" t="n">
        <f aca="false">SUMPRODUCT('FD inverse'!$A$44:$BH$44,'FD mesh'!$B$84:$BI$84,$E452:$BL452)+'FD inverse'!$A$44*$C453/Setup!$B$17+INDEX('FD inverse'!$A$44:$BH$44,1,'FD mesh'!$B$15+1)*Setup!$B$22</f>
        <v>0</v>
      </c>
      <c r="AU453" s="0" t="n">
        <f aca="false">SUMPRODUCT('FD inverse'!$A$45:$BH$45,'FD mesh'!$B$84:$BI$84,$E452:$BL452)+'FD inverse'!$A$45*$C453/Setup!$B$17+INDEX('FD inverse'!$A$45:$BH$45,1,'FD mesh'!$B$15+1)*Setup!$B$22</f>
        <v>0</v>
      </c>
      <c r="AV453" s="0" t="n">
        <f aca="false">SUMPRODUCT('FD inverse'!$A$46:$BH$46,'FD mesh'!$B$84:$BI$84,$E452:$BL452)+'FD inverse'!$A$46*$C453/Setup!$B$17+INDEX('FD inverse'!$A$46:$BH$46,1,'FD mesh'!$B$15+1)*Setup!$B$22</f>
        <v>0</v>
      </c>
      <c r="AW453" s="0" t="n">
        <f aca="false">SUMPRODUCT('FD inverse'!$A$47:$BH$47,'FD mesh'!$B$84:$BI$84,$E452:$BL452)+'FD inverse'!$A$47*$C453/Setup!$B$17+INDEX('FD inverse'!$A$47:$BH$47,1,'FD mesh'!$B$15+1)*Setup!$B$22</f>
        <v>0</v>
      </c>
      <c r="AX453" s="0" t="n">
        <f aca="false">SUMPRODUCT('FD inverse'!$A$48:$BH$48,'FD mesh'!$B$84:$BI$84,$E452:$BL452)+'FD inverse'!$A$48*$C453/Setup!$B$17+INDEX('FD inverse'!$A$48:$BH$48,1,'FD mesh'!$B$15+1)*Setup!$B$22</f>
        <v>0</v>
      </c>
      <c r="AY453" s="0" t="n">
        <f aca="false">SUMPRODUCT('FD inverse'!$A$49:$BH$49,'FD mesh'!$B$84:$BI$84,$E452:$BL452)+'FD inverse'!$A$49*$C453/Setup!$B$17+INDEX('FD inverse'!$A$49:$BH$49,1,'FD mesh'!$B$15+1)*Setup!$B$22</f>
        <v>0</v>
      </c>
      <c r="AZ453" s="0" t="n">
        <f aca="false">SUMPRODUCT('FD inverse'!$A$50:$BH$50,'FD mesh'!$B$84:$BI$84,$E452:$BL452)+'FD inverse'!$A$50*$C453/Setup!$B$17+INDEX('FD inverse'!$A$50:$BH$50,1,'FD mesh'!$B$15+1)*Setup!$B$22</f>
        <v>0</v>
      </c>
      <c r="BA453" s="0" t="n">
        <f aca="false">SUMPRODUCT('FD inverse'!$A$51:$BH$51,'FD mesh'!$B$84:$BI$84,$E452:$BL452)+'FD inverse'!$A$51*$C453/Setup!$B$17+INDEX('FD inverse'!$A$51:$BH$51,1,'FD mesh'!$B$15+1)*Setup!$B$22</f>
        <v>0</v>
      </c>
      <c r="BB453" s="0" t="n">
        <f aca="false">SUMPRODUCT('FD inverse'!$A$52:$BH$52,'FD mesh'!$B$84:$BI$84,$E452:$BL452)+'FD inverse'!$A$52*$C453/Setup!$B$17+INDEX('FD inverse'!$A$52:$BH$52,1,'FD mesh'!$B$15+1)*Setup!$B$22</f>
        <v>0</v>
      </c>
      <c r="BC453" s="0" t="n">
        <f aca="false">SUMPRODUCT('FD inverse'!$A$53:$BH$53,'FD mesh'!$B$84:$BI$84,$E452:$BL452)+'FD inverse'!$A$53*$C453/Setup!$B$17+INDEX('FD inverse'!$A$53:$BH$53,1,'FD mesh'!$B$15+1)*Setup!$B$22</f>
        <v>0</v>
      </c>
      <c r="BD453" s="0" t="n">
        <f aca="false">SUMPRODUCT('FD inverse'!$A$54:$BH$54,'FD mesh'!$B$84:$BI$84,$E452:$BL452)+'FD inverse'!$A$54*$C453/Setup!$B$17+INDEX('FD inverse'!$A$54:$BH$54,1,'FD mesh'!$B$15+1)*Setup!$B$22</f>
        <v>0</v>
      </c>
      <c r="BE453" s="0" t="n">
        <f aca="false">SUMPRODUCT('FD inverse'!$A$55:$BH$55,'FD mesh'!$B$84:$BI$84,$E452:$BL452)+'FD inverse'!$A$55*$C453/Setup!$B$17+INDEX('FD inverse'!$A$55:$BH$55,1,'FD mesh'!$B$15+1)*Setup!$B$22</f>
        <v>0</v>
      </c>
      <c r="BF453" s="0" t="n">
        <f aca="false">SUMPRODUCT('FD inverse'!$A$56:$BH$56,'FD mesh'!$B$84:$BI$84,$E452:$BL452)+'FD inverse'!$A$56*$C453/Setup!$B$17+INDEX('FD inverse'!$A$56:$BH$56,1,'FD mesh'!$B$15+1)*Setup!$B$22</f>
        <v>0</v>
      </c>
      <c r="BG453" s="0" t="n">
        <f aca="false">SUMPRODUCT('FD inverse'!$A$57:$BH$57,'FD mesh'!$B$84:$BI$84,$E452:$BL452)+'FD inverse'!$A$57*$C453/Setup!$B$17+INDEX('FD inverse'!$A$57:$BH$57,1,'FD mesh'!$B$15+1)*Setup!$B$22</f>
        <v>0</v>
      </c>
      <c r="BH453" s="0" t="n">
        <f aca="false">SUMPRODUCT('FD inverse'!$A$58:$BH$58,'FD mesh'!$B$84:$BI$84,$E452:$BL452)+'FD inverse'!$A$58*$C453/Setup!$B$17+INDEX('FD inverse'!$A$58:$BH$58,1,'FD mesh'!$B$15+1)*Setup!$B$22</f>
        <v>0</v>
      </c>
      <c r="BI453" s="0" t="n">
        <f aca="false">SUMPRODUCT('FD inverse'!$A$59:$BH$59,'FD mesh'!$B$84:$BI$84,$E452:$BL452)+'FD inverse'!$A$59*$C453/Setup!$B$17+INDEX('FD inverse'!$A$59:$BH$59,1,'FD mesh'!$B$15+1)*Setup!$B$22</f>
        <v>0</v>
      </c>
      <c r="BJ453" s="0" t="n">
        <f aca="false">SUMPRODUCT('FD inverse'!$A$60:$BH$60,'FD mesh'!$B$84:$BI$84,$E452:$BL452)+'FD inverse'!$A$60*$C453/Setup!$B$17+INDEX('FD inverse'!$A$60:$BH$60,1,'FD mesh'!$B$15+1)*Setup!$B$22</f>
        <v>0</v>
      </c>
      <c r="BK453" s="0" t="n">
        <f aca="false">SUMPRODUCT('FD inverse'!$A$61:$BH$61,'FD mesh'!$B$84:$BI$84,$E452:$BL452)+'FD inverse'!$A$61*$C453/Setup!$B$17+INDEX('FD inverse'!$A$61:$BH$61,1,'FD mesh'!$B$15+1)*Setup!$B$22</f>
        <v>0</v>
      </c>
      <c r="BL453" s="0" t="n">
        <f aca="false">SUMPRODUCT('FD inverse'!$A$62:$BH$62,'FD mesh'!$B$84:$BI$84,$E452:$BL452)+'FD inverse'!$A$62*$C453/Setup!$B$17+INDEX('FD inverse'!$A$62:$BH$62,1,'FD mesh'!$B$15+1)*Setup!$B$22</f>
        <v>0</v>
      </c>
    </row>
    <row r="454" customFormat="false" ht="15" hidden="false" customHeight="false" outlineLevel="0" collapsed="false">
      <c r="A454" s="0" t="n">
        <v>449</v>
      </c>
      <c r="B454" s="0" t="n">
        <f aca="false">A454*Setup!$B$11/3600</f>
        <v>37.4166666666667</v>
      </c>
      <c r="C454" s="0" t="n">
        <f aca="false">Setup!$B$7+Setup!$B$8*COS(2*PI()*(B454-Setup!$B$9)/24)</f>
        <v>27.1195379323715</v>
      </c>
      <c r="D454" s="0" t="n">
        <f aca="false">(C454-E454)/Setup!$B$17</f>
        <v>16.5527041150502</v>
      </c>
      <c r="E454" s="0" t="n">
        <f aca="false">SUMPRODUCT('FD inverse'!$A$3:$BH$3,'FD mesh'!$B$84:$BI$84,$E453:$BL453)+'FD inverse'!$A$3*$C454/Setup!$B$17+INDEX('FD inverse'!$A$3:$BH$3,1,'FD mesh'!$B$15+1)*Setup!$B$22</f>
        <v>24.967686397415</v>
      </c>
      <c r="F454" s="0" t="n">
        <f aca="false">SUMPRODUCT('FD inverse'!$A$4:$BH$4,'FD mesh'!$B$84:$BI$84,$E453:$BL453)+'FD inverse'!$A$4*$C454/Setup!$B$17+INDEX('FD inverse'!$A$4:$BH$4,1,'FD mesh'!$B$15+1)*Setup!$B$22</f>
        <v>24.484301157498</v>
      </c>
      <c r="G454" s="0" t="n">
        <f aca="false">SUMPRODUCT('FD inverse'!$A$5:$BH$5,'FD mesh'!$B$84:$BI$84,$E453:$BL453)+'FD inverse'!$A$5*$C454/Setup!$B$17+INDEX('FD inverse'!$A$5:$BH$5,1,'FD mesh'!$B$15+1)*Setup!$B$22</f>
        <v>24.018090628454</v>
      </c>
      <c r="H454" s="0" t="n">
        <f aca="false">SUMPRODUCT('FD inverse'!$A$6:$BH$6,'FD mesh'!$B$84:$BI$84,$E453:$BL453)+'FD inverse'!$A$6*$C454/Setup!$B$17+INDEX('FD inverse'!$A$6:$BH$6,1,'FD mesh'!$B$15+1)*Setup!$B$22</f>
        <v>22.4780434966916</v>
      </c>
      <c r="I454" s="0" t="n">
        <f aca="false">SUMPRODUCT('FD inverse'!$A$7:$BH$7,'FD mesh'!$B$84:$BI$84,$E453:$BL453)+'FD inverse'!$A$7*$C454/Setup!$B$17+INDEX('FD inverse'!$A$7:$BH$7,1,'FD mesh'!$B$15+1)*Setup!$B$22</f>
        <v>22.3490391650847</v>
      </c>
      <c r="J454" s="0" t="n">
        <f aca="false">SUMPRODUCT('FD inverse'!$A$8:$BH$8,'FD mesh'!$B$84:$BI$84,$E453:$BL453)+'FD inverse'!$A$8*$C454/Setup!$B$17+INDEX('FD inverse'!$A$8:$BH$8,1,'FD mesh'!$B$15+1)*Setup!$B$22</f>
        <v>22.2340036487215</v>
      </c>
      <c r="K454" s="0" t="n">
        <f aca="false">SUMPRODUCT('FD inverse'!$A$9:$BH$9,'FD mesh'!$B$84:$BI$84,$E453:$BL453)+'FD inverse'!$A$9*$C454/Setup!$B$17+INDEX('FD inverse'!$A$9:$BH$9,1,'FD mesh'!$B$15+1)*Setup!$B$22</f>
        <v>22.1323646610798</v>
      </c>
      <c r="L454" s="0" t="n">
        <f aca="false">SUMPRODUCT('FD inverse'!$A$10:$BH$10,'FD mesh'!$B$84:$BI$84,$E453:$BL453)+'FD inverse'!$A$10*$C454/Setup!$B$17+INDEX('FD inverse'!$A$10:$BH$10,1,'FD mesh'!$B$15+1)*Setup!$B$22</f>
        <v>22.043587023475</v>
      </c>
      <c r="M454" s="0" t="n">
        <f aca="false">SUMPRODUCT('FD inverse'!$A$11:$BH$11,'FD mesh'!$B$84:$BI$84,$E453:$BL453)+'FD inverse'!$A$11*$C454/Setup!$B$17+INDEX('FD inverse'!$A$11:$BH$11,1,'FD mesh'!$B$15+1)*Setup!$B$22</f>
        <v>21.9671830965453</v>
      </c>
      <c r="N454" s="0" t="n">
        <f aca="false">SUMPRODUCT('FD inverse'!$A$12:$BH$12,'FD mesh'!$B$84:$BI$84,$E453:$BL453)+'FD inverse'!$A$12*$C454/Setup!$B$17+INDEX('FD inverse'!$A$12:$BH$12,1,'FD mesh'!$B$15+1)*Setup!$B$22</f>
        <v>21.9027215858946</v>
      </c>
      <c r="O454" s="0" t="n">
        <f aca="false">SUMPRODUCT('FD inverse'!$A$13:$BH$13,'FD mesh'!$B$84:$BI$84,$E453:$BL453)+'FD inverse'!$A$13*$C454/Setup!$B$17+INDEX('FD inverse'!$A$13:$BH$13,1,'FD mesh'!$B$15+1)*Setup!$B$22</f>
        <v>21.8498348140297</v>
      </c>
      <c r="P454" s="0" t="n">
        <f aca="false">SUMPRODUCT('FD inverse'!$A$14:$BH$14,'FD mesh'!$B$84:$BI$84,$E453:$BL453)+'FD inverse'!$A$14*$C454/Setup!$B$17+INDEX('FD inverse'!$A$14:$BH$14,1,'FD mesh'!$B$15+1)*Setup!$B$22</f>
        <v>21.8082245394961</v>
      </c>
      <c r="Q454" s="0" t="n">
        <f aca="false">SUMPRODUCT('FD inverse'!$A$15:$BH$15,'FD mesh'!$B$84:$BI$84,$E453:$BL453)+'FD inverse'!$A$15*$C454/Setup!$B$17+INDEX('FD inverse'!$A$15:$BH$15,1,'FD mesh'!$B$15+1)*Setup!$B$22</f>
        <v>21.7776663916897</v>
      </c>
      <c r="R454" s="0" t="n">
        <f aca="false">SUMPRODUCT('FD inverse'!$A$16:$BH$16,'FD mesh'!$B$84:$BI$84,$E453:$BL453)+'FD inverse'!$A$16*$C454/Setup!$B$17+INDEX('FD inverse'!$A$16:$BH$16,1,'FD mesh'!$B$15+1)*Setup!$B$22</f>
        <v>21.7580129764254</v>
      </c>
      <c r="S454" s="0" t="n">
        <f aca="false">SUMPRODUCT('FD inverse'!$A$17:$BH$17,'FD mesh'!$B$84:$BI$84,$E453:$BL453)+'FD inverse'!$A$17*$C454/Setup!$B$17+INDEX('FD inverse'!$A$17:$BH$17,1,'FD mesh'!$B$15+1)*Setup!$B$22</f>
        <v>21.3011171669563</v>
      </c>
      <c r="T454" s="0" t="n">
        <f aca="false">SUMPRODUCT('FD inverse'!$A$18:$BH$18,'FD mesh'!$B$84:$BI$84,$E453:$BL453)+'FD inverse'!$A$18*$C454/Setup!$B$17+INDEX('FD inverse'!$A$18:$BH$18,1,'FD mesh'!$B$15+1)*Setup!$B$22</f>
        <v>20.8491706059375</v>
      </c>
      <c r="U454" s="0" t="n">
        <f aca="false">SUMPRODUCT('FD inverse'!$A$19:$BH$19,'FD mesh'!$B$84:$BI$84,$E453:$BL453)+'FD inverse'!$A$19*$C454/Setup!$B$17+INDEX('FD inverse'!$A$19:$BH$19,1,'FD mesh'!$B$15+1)*Setup!$B$22</f>
        <v>20.4017364278282</v>
      </c>
      <c r="V454" s="0" t="n">
        <f aca="false">SUMPRODUCT('FD inverse'!$A$20:$BH$20,'FD mesh'!$B$84:$BI$84,$E453:$BL453)+'FD inverse'!$A$20*$C454/Setup!$B$17+INDEX('FD inverse'!$A$20:$BH$20,1,'FD mesh'!$B$15+1)*Setup!$B$22</f>
        <v>19.9583960906025</v>
      </c>
      <c r="W454" s="0" t="n">
        <f aca="false">SUMPRODUCT('FD inverse'!$A$21:$BH$21,'FD mesh'!$B$84:$BI$84,$E453:$BL453)+'FD inverse'!$A$21*$C454/Setup!$B$17+INDEX('FD inverse'!$A$21:$BH$21,1,'FD mesh'!$B$15+1)*Setup!$B$22</f>
        <v>19.5187484697663</v>
      </c>
      <c r="X454" s="0" t="n">
        <f aca="false">SUMPRODUCT('FD inverse'!$A$22:$BH$22,'FD mesh'!$B$84:$BI$84,$E453:$BL453)+'FD inverse'!$A$22*$C454/Setup!$B$17+INDEX('FD inverse'!$A$22:$BH$22,1,'FD mesh'!$B$15+1)*Setup!$B$22</f>
        <v>19.0824088396511</v>
      </c>
      <c r="Y454" s="0" t="n">
        <f aca="false">SUMPRODUCT('FD inverse'!$A$23:$BH$23,'FD mesh'!$B$84:$BI$84,$E453:$BL453)+'FD inverse'!$A$23*$C454/Setup!$B$17+INDEX('FD inverse'!$A$23:$BH$23,1,'FD mesh'!$B$15+1)*Setup!$B$22</f>
        <v>18.6490077544652</v>
      </c>
      <c r="Z454" s="0" t="n">
        <f aca="false">SUMPRODUCT('FD inverse'!$A$24:$BH$24,'FD mesh'!$B$84:$BI$84,$E453:$BL453)+'FD inverse'!$A$24*$C454/Setup!$B$17+INDEX('FD inverse'!$A$24:$BH$24,1,'FD mesh'!$B$15+1)*Setup!$B$22</f>
        <v>18.2181898408225</v>
      </c>
      <c r="AA454" s="0" t="n">
        <f aca="false">SUMPRODUCT('FD inverse'!$A$25:$BH$25,'FD mesh'!$B$84:$BI$84,$E453:$BL453)+'FD inverse'!$A$25*$C454/Setup!$B$17+INDEX('FD inverse'!$A$25:$BH$25,1,'FD mesh'!$B$15+1)*Setup!$B$22</f>
        <v>17.789612512759</v>
      </c>
      <c r="AB454" s="0" t="n">
        <f aca="false">SUMPRODUCT('FD inverse'!$A$26:$BH$26,'FD mesh'!$B$84:$BI$84,$E453:$BL453)+'FD inverse'!$A$26*$C454/Setup!$B$17+INDEX('FD inverse'!$A$26:$BH$26,1,'FD mesh'!$B$15+1)*Setup!$B$22</f>
        <v>17.3629446195948</v>
      </c>
      <c r="AC454" s="0" t="n">
        <f aca="false">SUMPRODUCT('FD inverse'!$A$27:$BH$27,'FD mesh'!$B$84:$BI$84,$E453:$BL453)+'FD inverse'!$A$27*$C454/Setup!$B$17+INDEX('FD inverse'!$A$27:$BH$27,1,'FD mesh'!$B$15+1)*Setup!$B$22</f>
        <v>16.9378650364102</v>
      </c>
      <c r="AD454" s="0" t="n">
        <f aca="false">SUMPRODUCT('FD inverse'!$A$28:$BH$28,'FD mesh'!$B$84:$BI$84,$E453:$BL453)+'FD inverse'!$A$28*$C454/Setup!$B$17+INDEX('FD inverse'!$A$28:$BH$28,1,'FD mesh'!$B$15+1)*Setup!$B$22</f>
        <v>16.5140612063754</v>
      </c>
      <c r="AE454" s="0" t="n">
        <f aca="false">SUMPRODUCT('FD inverse'!$A$29:$BH$29,'FD mesh'!$B$84:$BI$84,$E453:$BL453)+'FD inverse'!$A$29*$C454/Setup!$B$17+INDEX('FD inverse'!$A$29:$BH$29,1,'FD mesh'!$B$15+1)*Setup!$B$22</f>
        <v>16.0912276437087</v>
      </c>
      <c r="AF454" s="0" t="n">
        <f aca="false">SUMPRODUCT('FD inverse'!$A$30:$BH$30,'FD mesh'!$B$84:$BI$84,$E453:$BL453)+'FD inverse'!$A$30*$C454/Setup!$B$17+INDEX('FD inverse'!$A$30:$BH$30,1,'FD mesh'!$B$15+1)*Setup!$B$22</f>
        <v>15.6690644056481</v>
      </c>
      <c r="AG454" s="0" t="n">
        <f aca="false">SUMPRODUCT('FD inverse'!$A$31:$BH$31,'FD mesh'!$B$84:$BI$84,$E453:$BL453)+'FD inverse'!$A$31*$C454/Setup!$B$17+INDEX('FD inverse'!$A$31:$BH$31,1,'FD mesh'!$B$15+1)*Setup!$B$22</f>
        <v>15.2472755414897</v>
      </c>
      <c r="AH454" s="0" t="n">
        <f aca="false">SUMPRODUCT('FD inverse'!$A$32:$BH$32,'FD mesh'!$B$84:$BI$84,$E453:$BL453)+'FD inverse'!$A$32*$C454/Setup!$B$17+INDEX('FD inverse'!$A$32:$BH$32,1,'FD mesh'!$B$15+1)*Setup!$B$22</f>
        <v>15.2295689049595</v>
      </c>
      <c r="AI454" s="0" t="n">
        <f aca="false">SUMPRODUCT('FD inverse'!$A$33:$BH$33,'FD mesh'!$B$84:$BI$84,$E453:$BL453)+'FD inverse'!$A$33*$C454/Setup!$B$17+INDEX('FD inverse'!$A$33:$BH$33,1,'FD mesh'!$B$15+1)*Setup!$B$22</f>
        <v>15.2119813536308</v>
      </c>
      <c r="AJ454" s="0" t="n">
        <f aca="false">SUMPRODUCT('FD inverse'!$A$34:$BH$34,'FD mesh'!$B$84:$BI$84,$E453:$BL453)+'FD inverse'!$A$34*$C454/Setup!$B$17+INDEX('FD inverse'!$A$34:$BH$34,1,'FD mesh'!$B$15+1)*Setup!$B$22</f>
        <v>15.1944952238092</v>
      </c>
      <c r="AK454" s="0" t="n">
        <f aca="false">SUMPRODUCT('FD inverse'!$A$35:$BH$35,'FD mesh'!$B$84:$BI$84,$E453:$BL453)+'FD inverse'!$A$35*$C454/Setup!$B$17+INDEX('FD inverse'!$A$35:$BH$35,1,'FD mesh'!$B$15+1)*Setup!$B$22</f>
        <v>15.1770949827337</v>
      </c>
      <c r="AL454" s="0" t="n">
        <f aca="false">SUMPRODUCT('FD inverse'!$A$36:$BH$36,'FD mesh'!$B$84:$BI$84,$E453:$BL453)+'FD inverse'!$A$36*$C454/Setup!$B$17+INDEX('FD inverse'!$A$36:$BH$36,1,'FD mesh'!$B$15+1)*Setup!$B$22</f>
        <v>15.1597670361556</v>
      </c>
      <c r="AM454" s="0" t="n">
        <f aca="false">SUMPRODUCT('FD inverse'!$A$37:$BH$37,'FD mesh'!$B$84:$BI$84,$E453:$BL453)+'FD inverse'!$A$37*$C454/Setup!$B$17+INDEX('FD inverse'!$A$37:$BH$37,1,'FD mesh'!$B$15+1)*Setup!$B$22</f>
        <v>15.142499539218</v>
      </c>
      <c r="AN454" s="0" t="n">
        <f aca="false">SUMPRODUCT('FD inverse'!$A$38:$BH$38,'FD mesh'!$B$84:$BI$84,$E453:$BL453)+'FD inverse'!$A$38*$C454/Setup!$B$17+INDEX('FD inverse'!$A$38:$BH$38,1,'FD mesh'!$B$15+1)*Setup!$B$22</f>
        <v>15.1252822111825</v>
      </c>
      <c r="AO454" s="0" t="n">
        <f aca="false">SUMPRODUCT('FD inverse'!$A$39:$BH$39,'FD mesh'!$B$84:$BI$84,$E453:$BL453)+'FD inverse'!$A$39*$C454/Setup!$B$17+INDEX('FD inverse'!$A$39:$BH$39,1,'FD mesh'!$B$15+1)*Setup!$B$22</f>
        <v>15.1081061543049</v>
      </c>
      <c r="AP454" s="0" t="n">
        <f aca="false">SUMPRODUCT('FD inverse'!$A$40:$BH$40,'FD mesh'!$B$84:$BI$84,$E453:$BL453)+'FD inverse'!$A$40*$C454/Setup!$B$17+INDEX('FD inverse'!$A$40:$BH$40,1,'FD mesh'!$B$15+1)*Setup!$B$22</f>
        <v>15.0909636769454</v>
      </c>
      <c r="AQ454" s="0" t="n">
        <f aca="false">SUMPRODUCT('FD inverse'!$A$41:$BH$41,'FD mesh'!$B$84:$BI$84,$E453:$BL453)+'FD inverse'!$A$41*$C454/Setup!$B$17+INDEX('FD inverse'!$A$41:$BH$41,1,'FD mesh'!$B$15+1)*Setup!$B$22</f>
        <v>15.0738481208046</v>
      </c>
      <c r="AR454" s="0" t="n">
        <f aca="false">SUMPRODUCT('FD inverse'!$A$42:$BH$42,'FD mesh'!$B$84:$BI$84,$E453:$BL453)+'FD inverse'!$A$42*$C454/Setup!$B$17+INDEX('FD inverse'!$A$42:$BH$42,1,'FD mesh'!$B$15+1)*Setup!$B$22</f>
        <v>15.0567536920094</v>
      </c>
      <c r="AS454" s="0" t="n">
        <f aca="false">SUMPRODUCT('FD inverse'!$A$43:$BH$43,'FD mesh'!$B$84:$BI$84,$E453:$BL453)+'FD inverse'!$A$43*$C454/Setup!$B$17+INDEX('FD inverse'!$A$43:$BH$43,1,'FD mesh'!$B$15+1)*Setup!$B$22</f>
        <v>0</v>
      </c>
      <c r="AT454" s="0" t="n">
        <f aca="false">SUMPRODUCT('FD inverse'!$A$44:$BH$44,'FD mesh'!$B$84:$BI$84,$E453:$BL453)+'FD inverse'!$A$44*$C454/Setup!$B$17+INDEX('FD inverse'!$A$44:$BH$44,1,'FD mesh'!$B$15+1)*Setup!$B$22</f>
        <v>0</v>
      </c>
      <c r="AU454" s="0" t="n">
        <f aca="false">SUMPRODUCT('FD inverse'!$A$45:$BH$45,'FD mesh'!$B$84:$BI$84,$E453:$BL453)+'FD inverse'!$A$45*$C454/Setup!$B$17+INDEX('FD inverse'!$A$45:$BH$45,1,'FD mesh'!$B$15+1)*Setup!$B$22</f>
        <v>0</v>
      </c>
      <c r="AV454" s="0" t="n">
        <f aca="false">SUMPRODUCT('FD inverse'!$A$46:$BH$46,'FD mesh'!$B$84:$BI$84,$E453:$BL453)+'FD inverse'!$A$46*$C454/Setup!$B$17+INDEX('FD inverse'!$A$46:$BH$46,1,'FD mesh'!$B$15+1)*Setup!$B$22</f>
        <v>0</v>
      </c>
      <c r="AW454" s="0" t="n">
        <f aca="false">SUMPRODUCT('FD inverse'!$A$47:$BH$47,'FD mesh'!$B$84:$BI$84,$E453:$BL453)+'FD inverse'!$A$47*$C454/Setup!$B$17+INDEX('FD inverse'!$A$47:$BH$47,1,'FD mesh'!$B$15+1)*Setup!$B$22</f>
        <v>0</v>
      </c>
      <c r="AX454" s="0" t="n">
        <f aca="false">SUMPRODUCT('FD inverse'!$A$48:$BH$48,'FD mesh'!$B$84:$BI$84,$E453:$BL453)+'FD inverse'!$A$48*$C454/Setup!$B$17+INDEX('FD inverse'!$A$48:$BH$48,1,'FD mesh'!$B$15+1)*Setup!$B$22</f>
        <v>0</v>
      </c>
      <c r="AY454" s="0" t="n">
        <f aca="false">SUMPRODUCT('FD inverse'!$A$49:$BH$49,'FD mesh'!$B$84:$BI$84,$E453:$BL453)+'FD inverse'!$A$49*$C454/Setup!$B$17+INDEX('FD inverse'!$A$49:$BH$49,1,'FD mesh'!$B$15+1)*Setup!$B$22</f>
        <v>0</v>
      </c>
      <c r="AZ454" s="0" t="n">
        <f aca="false">SUMPRODUCT('FD inverse'!$A$50:$BH$50,'FD mesh'!$B$84:$BI$84,$E453:$BL453)+'FD inverse'!$A$50*$C454/Setup!$B$17+INDEX('FD inverse'!$A$50:$BH$50,1,'FD mesh'!$B$15+1)*Setup!$B$22</f>
        <v>0</v>
      </c>
      <c r="BA454" s="0" t="n">
        <f aca="false">SUMPRODUCT('FD inverse'!$A$51:$BH$51,'FD mesh'!$B$84:$BI$84,$E453:$BL453)+'FD inverse'!$A$51*$C454/Setup!$B$17+INDEX('FD inverse'!$A$51:$BH$51,1,'FD mesh'!$B$15+1)*Setup!$B$22</f>
        <v>0</v>
      </c>
      <c r="BB454" s="0" t="n">
        <f aca="false">SUMPRODUCT('FD inverse'!$A$52:$BH$52,'FD mesh'!$B$84:$BI$84,$E453:$BL453)+'FD inverse'!$A$52*$C454/Setup!$B$17+INDEX('FD inverse'!$A$52:$BH$52,1,'FD mesh'!$B$15+1)*Setup!$B$22</f>
        <v>0</v>
      </c>
      <c r="BC454" s="0" t="n">
        <f aca="false">SUMPRODUCT('FD inverse'!$A$53:$BH$53,'FD mesh'!$B$84:$BI$84,$E453:$BL453)+'FD inverse'!$A$53*$C454/Setup!$B$17+INDEX('FD inverse'!$A$53:$BH$53,1,'FD mesh'!$B$15+1)*Setup!$B$22</f>
        <v>0</v>
      </c>
      <c r="BD454" s="0" t="n">
        <f aca="false">SUMPRODUCT('FD inverse'!$A$54:$BH$54,'FD mesh'!$B$84:$BI$84,$E453:$BL453)+'FD inverse'!$A$54*$C454/Setup!$B$17+INDEX('FD inverse'!$A$54:$BH$54,1,'FD mesh'!$B$15+1)*Setup!$B$22</f>
        <v>0</v>
      </c>
      <c r="BE454" s="0" t="n">
        <f aca="false">SUMPRODUCT('FD inverse'!$A$55:$BH$55,'FD mesh'!$B$84:$BI$84,$E453:$BL453)+'FD inverse'!$A$55*$C454/Setup!$B$17+INDEX('FD inverse'!$A$55:$BH$55,1,'FD mesh'!$B$15+1)*Setup!$B$22</f>
        <v>0</v>
      </c>
      <c r="BF454" s="0" t="n">
        <f aca="false">SUMPRODUCT('FD inverse'!$A$56:$BH$56,'FD mesh'!$B$84:$BI$84,$E453:$BL453)+'FD inverse'!$A$56*$C454/Setup!$B$17+INDEX('FD inverse'!$A$56:$BH$56,1,'FD mesh'!$B$15+1)*Setup!$B$22</f>
        <v>0</v>
      </c>
      <c r="BG454" s="0" t="n">
        <f aca="false">SUMPRODUCT('FD inverse'!$A$57:$BH$57,'FD mesh'!$B$84:$BI$84,$E453:$BL453)+'FD inverse'!$A$57*$C454/Setup!$B$17+INDEX('FD inverse'!$A$57:$BH$57,1,'FD mesh'!$B$15+1)*Setup!$B$22</f>
        <v>0</v>
      </c>
      <c r="BH454" s="0" t="n">
        <f aca="false">SUMPRODUCT('FD inverse'!$A$58:$BH$58,'FD mesh'!$B$84:$BI$84,$E453:$BL453)+'FD inverse'!$A$58*$C454/Setup!$B$17+INDEX('FD inverse'!$A$58:$BH$58,1,'FD mesh'!$B$15+1)*Setup!$B$22</f>
        <v>0</v>
      </c>
      <c r="BI454" s="0" t="n">
        <f aca="false">SUMPRODUCT('FD inverse'!$A$59:$BH$59,'FD mesh'!$B$84:$BI$84,$E453:$BL453)+'FD inverse'!$A$59*$C454/Setup!$B$17+INDEX('FD inverse'!$A$59:$BH$59,1,'FD mesh'!$B$15+1)*Setup!$B$22</f>
        <v>0</v>
      </c>
      <c r="BJ454" s="0" t="n">
        <f aca="false">SUMPRODUCT('FD inverse'!$A$60:$BH$60,'FD mesh'!$B$84:$BI$84,$E453:$BL453)+'FD inverse'!$A$60*$C454/Setup!$B$17+INDEX('FD inverse'!$A$60:$BH$60,1,'FD mesh'!$B$15+1)*Setup!$B$22</f>
        <v>0</v>
      </c>
      <c r="BK454" s="0" t="n">
        <f aca="false">SUMPRODUCT('FD inverse'!$A$61:$BH$61,'FD mesh'!$B$84:$BI$84,$E453:$BL453)+'FD inverse'!$A$61*$C454/Setup!$B$17+INDEX('FD inverse'!$A$61:$BH$61,1,'FD mesh'!$B$15+1)*Setup!$B$22</f>
        <v>0</v>
      </c>
      <c r="BL454" s="0" t="n">
        <f aca="false">SUMPRODUCT('FD inverse'!$A$62:$BH$62,'FD mesh'!$B$84:$BI$84,$E453:$BL453)+'FD inverse'!$A$62*$C454/Setup!$B$17+INDEX('FD inverse'!$A$62:$BH$62,1,'FD mesh'!$B$15+1)*Setup!$B$22</f>
        <v>0</v>
      </c>
    </row>
    <row r="455" customFormat="false" ht="15" hidden="false" customHeight="false" outlineLevel="0" collapsed="false">
      <c r="A455" s="0" t="n">
        <v>450</v>
      </c>
      <c r="B455" s="0" t="n">
        <f aca="false">A455*Setup!$B$11/3600</f>
        <v>37.5</v>
      </c>
      <c r="C455" s="0" t="n">
        <f aca="false">Setup!$B$7+Setup!$B$8*COS(2*PI()*(B455-Setup!$B$9)/24)</f>
        <v>27.1734133611649</v>
      </c>
      <c r="D455" s="0" t="n">
        <f aca="false">(C455-E455)/Setup!$B$17</f>
        <v>16.6450694911726</v>
      </c>
      <c r="E455" s="0" t="n">
        <f aca="false">SUMPRODUCT('FD inverse'!$A$3:$BH$3,'FD mesh'!$B$84:$BI$84,$E454:$BL454)+'FD inverse'!$A$3*$C455/Setup!$B$17+INDEX('FD inverse'!$A$3:$BH$3,1,'FD mesh'!$B$15+1)*Setup!$B$22</f>
        <v>25.0095543273125</v>
      </c>
      <c r="F455" s="0" t="n">
        <f aca="false">SUMPRODUCT('FD inverse'!$A$4:$BH$4,'FD mesh'!$B$84:$BI$84,$E454:$BL454)+'FD inverse'!$A$4*$C455/Setup!$B$17+INDEX('FD inverse'!$A$4:$BH$4,1,'FD mesh'!$B$15+1)*Setup!$B$22</f>
        <v>24.5232512766477</v>
      </c>
      <c r="G455" s="0" t="n">
        <f aca="false">SUMPRODUCT('FD inverse'!$A$5:$BH$5,'FD mesh'!$B$84:$BI$84,$E454:$BL454)+'FD inverse'!$A$5*$C455/Setup!$B$17+INDEX('FD inverse'!$A$5:$BH$5,1,'FD mesh'!$B$15+1)*Setup!$B$22</f>
        <v>24.0538536596417</v>
      </c>
      <c r="H455" s="0" t="n">
        <f aca="false">SUMPRODUCT('FD inverse'!$A$6:$BH$6,'FD mesh'!$B$84:$BI$84,$E454:$BL454)+'FD inverse'!$A$6*$C455/Setup!$B$17+INDEX('FD inverse'!$A$6:$BH$6,1,'FD mesh'!$B$15+1)*Setup!$B$22</f>
        <v>22.5027548767425</v>
      </c>
      <c r="I455" s="0" t="n">
        <f aca="false">SUMPRODUCT('FD inverse'!$A$7:$BH$7,'FD mesh'!$B$84:$BI$84,$E454:$BL454)+'FD inverse'!$A$7*$C455/Setup!$B$17+INDEX('FD inverse'!$A$7:$BH$7,1,'FD mesh'!$B$15+1)*Setup!$B$22</f>
        <v>22.3727789903652</v>
      </c>
      <c r="J455" s="0" t="n">
        <f aca="false">SUMPRODUCT('FD inverse'!$A$8:$BH$8,'FD mesh'!$B$84:$BI$84,$E454:$BL454)+'FD inverse'!$A$8*$C455/Setup!$B$17+INDEX('FD inverse'!$A$8:$BH$8,1,'FD mesh'!$B$15+1)*Setup!$B$22</f>
        <v>22.2568089006136</v>
      </c>
      <c r="K455" s="0" t="n">
        <f aca="false">SUMPRODUCT('FD inverse'!$A$9:$BH$9,'FD mesh'!$B$84:$BI$84,$E454:$BL454)+'FD inverse'!$A$9*$C455/Setup!$B$17+INDEX('FD inverse'!$A$9:$BH$9,1,'FD mesh'!$B$15+1)*Setup!$B$22</f>
        <v>22.154293236757</v>
      </c>
      <c r="L455" s="0" t="n">
        <f aca="false">SUMPRODUCT('FD inverse'!$A$10:$BH$10,'FD mesh'!$B$84:$BI$84,$E454:$BL454)+'FD inverse'!$A$10*$C455/Setup!$B$17+INDEX('FD inverse'!$A$10:$BH$10,1,'FD mesh'!$B$15+1)*Setup!$B$22</f>
        <v>22.0647147856893</v>
      </c>
      <c r="M455" s="0" t="n">
        <f aca="false">SUMPRODUCT('FD inverse'!$A$11:$BH$11,'FD mesh'!$B$84:$BI$84,$E454:$BL454)+'FD inverse'!$A$11*$C455/Setup!$B$17+INDEX('FD inverse'!$A$11:$BH$11,1,'FD mesh'!$B$15+1)*Setup!$B$22</f>
        <v>21.9876010910903</v>
      </c>
      <c r="N455" s="0" t="n">
        <f aca="false">SUMPRODUCT('FD inverse'!$A$12:$BH$12,'FD mesh'!$B$84:$BI$84,$E454:$BL454)+'FD inverse'!$A$12*$C455/Setup!$B$17+INDEX('FD inverse'!$A$12:$BH$12,1,'FD mesh'!$B$15+1)*Setup!$B$22</f>
        <v>21.9225334109721</v>
      </c>
      <c r="O455" s="0" t="n">
        <f aca="false">SUMPRODUCT('FD inverse'!$A$13:$BH$13,'FD mesh'!$B$84:$BI$84,$E454:$BL454)+'FD inverse'!$A$13*$C455/Setup!$B$17+INDEX('FD inverse'!$A$13:$BH$13,1,'FD mesh'!$B$15+1)*Setup!$B$22</f>
        <v>21.8691541232299</v>
      </c>
      <c r="P455" s="0" t="n">
        <f aca="false">SUMPRODUCT('FD inverse'!$A$14:$BH$14,'FD mesh'!$B$84:$BI$84,$E454:$BL454)+'FD inverse'!$A$14*$C455/Setup!$B$17+INDEX('FD inverse'!$A$14:$BH$14,1,'FD mesh'!$B$15+1)*Setup!$B$22</f>
        <v>21.8271726580248</v>
      </c>
      <c r="Q455" s="0" t="n">
        <f aca="false">SUMPRODUCT('FD inverse'!$A$15:$BH$15,'FD mesh'!$B$84:$BI$84,$E454:$BL454)+'FD inverse'!$A$15*$C455/Setup!$B$17+INDEX('FD inverse'!$A$15:$BH$15,1,'FD mesh'!$B$15+1)*Setup!$B$22</f>
        <v>21.7963700238101</v>
      </c>
      <c r="R455" s="0" t="n">
        <f aca="false">SUMPRODUCT('FD inverse'!$A$16:$BH$16,'FD mesh'!$B$84:$BI$84,$E454:$BL454)+'FD inverse'!$A$16*$C455/Setup!$B$17+INDEX('FD inverse'!$A$16:$BH$16,1,'FD mesh'!$B$15+1)*Setup!$B$22</f>
        <v>21.7766019808169</v>
      </c>
      <c r="S455" s="0" t="n">
        <f aca="false">SUMPRODUCT('FD inverse'!$A$17:$BH$17,'FD mesh'!$B$84:$BI$84,$E454:$BL454)+'FD inverse'!$A$17*$C455/Setup!$B$17+INDEX('FD inverse'!$A$17:$BH$17,1,'FD mesh'!$B$15+1)*Setup!$B$22</f>
        <v>21.3181499690304</v>
      </c>
      <c r="T455" s="0" t="n">
        <f aca="false">SUMPRODUCT('FD inverse'!$A$18:$BH$18,'FD mesh'!$B$84:$BI$84,$E454:$BL454)+'FD inverse'!$A$18*$C455/Setup!$B$17+INDEX('FD inverse'!$A$18:$BH$18,1,'FD mesh'!$B$15+1)*Setup!$B$22</f>
        <v>20.8647104675686</v>
      </c>
      <c r="U455" s="0" t="n">
        <f aca="false">SUMPRODUCT('FD inverse'!$A$19:$BH$19,'FD mesh'!$B$84:$BI$84,$E454:$BL454)+'FD inverse'!$A$19*$C455/Setup!$B$17+INDEX('FD inverse'!$A$19:$BH$19,1,'FD mesh'!$B$15+1)*Setup!$B$22</f>
        <v>20.4158441253868</v>
      </c>
      <c r="V455" s="0" t="n">
        <f aca="false">SUMPRODUCT('FD inverse'!$A$20:$BH$20,'FD mesh'!$B$84:$BI$84,$E454:$BL454)+'FD inverse'!$A$20*$C455/Setup!$B$17+INDEX('FD inverse'!$A$20:$BH$20,1,'FD mesh'!$B$15+1)*Setup!$B$22</f>
        <v>19.971129477058</v>
      </c>
      <c r="W455" s="0" t="n">
        <f aca="false">SUMPRODUCT('FD inverse'!$A$21:$BH$21,'FD mesh'!$B$84:$BI$84,$E454:$BL454)+'FD inverse'!$A$21*$C455/Setup!$B$17+INDEX('FD inverse'!$A$21:$BH$21,1,'FD mesh'!$B$15+1)*Setup!$B$22</f>
        <v>19.5301620824575</v>
      </c>
      <c r="X455" s="0" t="n">
        <f aca="false">SUMPRODUCT('FD inverse'!$A$22:$BH$22,'FD mesh'!$B$84:$BI$84,$E454:$BL454)+'FD inverse'!$A$22*$C455/Setup!$B$17+INDEX('FD inverse'!$A$22:$BH$22,1,'FD mesh'!$B$15+1)*Setup!$B$22</f>
        <v>19.0925535510203</v>
      </c>
      <c r="Y455" s="0" t="n">
        <f aca="false">SUMPRODUCT('FD inverse'!$A$23:$BH$23,'FD mesh'!$B$84:$BI$84,$E454:$BL454)+'FD inverse'!$A$23*$C455/Setup!$B$17+INDEX('FD inverse'!$A$23:$BH$23,1,'FD mesh'!$B$15+1)*Setup!$B$22</f>
        <v>18.6579304632148</v>
      </c>
      <c r="Z455" s="0" t="n">
        <f aca="false">SUMPRODUCT('FD inverse'!$A$24:$BH$24,'FD mesh'!$B$84:$BI$84,$E454:$BL454)+'FD inverse'!$A$24*$C455/Setup!$B$17+INDEX('FD inverse'!$A$24:$BH$24,1,'FD mesh'!$B$15+1)*Setup!$B$22</f>
        <v>18.2259332011269</v>
      </c>
      <c r="AA455" s="0" t="n">
        <f aca="false">SUMPRODUCT('FD inverse'!$A$25:$BH$25,'FD mesh'!$B$84:$BI$84,$E454:$BL454)+'FD inverse'!$A$25*$C455/Setup!$B$17+INDEX('FD inverse'!$A$25:$BH$25,1,'FD mesh'!$B$15+1)*Setup!$B$22</f>
        <v>17.7962146993572</v>
      </c>
      <c r="AB455" s="0" t="n">
        <f aca="false">SUMPRODUCT('FD inverse'!$A$26:$BH$26,'FD mesh'!$B$84:$BI$84,$E454:$BL454)+'FD inverse'!$A$26*$C455/Setup!$B$17+INDEX('FD inverse'!$A$26:$BH$26,1,'FD mesh'!$B$15+1)*Setup!$B$22</f>
        <v>17.3684391267864</v>
      </c>
      <c r="AC455" s="0" t="n">
        <f aca="false">SUMPRODUCT('FD inverse'!$A$27:$BH$27,'FD mesh'!$B$84:$BI$84,$E454:$BL454)+'FD inverse'!$A$27*$C455/Setup!$B$17+INDEX('FD inverse'!$A$27:$BH$27,1,'FD mesh'!$B$15+1)*Setup!$B$22</f>
        <v>16.9422805091892</v>
      </c>
      <c r="AD455" s="0" t="n">
        <f aca="false">SUMPRODUCT('FD inverse'!$A$28:$BH$28,'FD mesh'!$B$84:$BI$84,$E454:$BL454)+'FD inverse'!$A$28*$C455/Setup!$B$17+INDEX('FD inverse'!$A$28:$BH$28,1,'FD mesh'!$B$15+1)*Setup!$B$22</f>
        <v>16.5174213021527</v>
      </c>
      <c r="AE455" s="0" t="n">
        <f aca="false">SUMPRODUCT('FD inverse'!$A$29:$BH$29,'FD mesh'!$B$84:$BI$84,$E454:$BL454)+'FD inverse'!$A$29*$C455/Setup!$B$17+INDEX('FD inverse'!$A$29:$BH$29,1,'FD mesh'!$B$15+1)*Setup!$B$22</f>
        <v>16.093550923302</v>
      </c>
      <c r="AF455" s="0" t="n">
        <f aca="false">SUMPRODUCT('FD inverse'!$A$30:$BH$30,'FD mesh'!$B$84:$BI$84,$E454:$BL454)+'FD inverse'!$A$30*$C455/Setup!$B$17+INDEX('FD inverse'!$A$30:$BH$30,1,'FD mesh'!$B$15+1)*Setup!$B$22</f>
        <v>15.6703642524459</v>
      </c>
      <c r="AG455" s="0" t="n">
        <f aca="false">SUMPRODUCT('FD inverse'!$A$31:$BH$31,'FD mesh'!$B$84:$BI$84,$E454:$BL454)+'FD inverse'!$A$31*$C455/Setup!$B$17+INDEX('FD inverse'!$A$31:$BH$31,1,'FD mesh'!$B$15+1)*Setup!$B$22</f>
        <v>15.2475601079332</v>
      </c>
      <c r="AH455" s="0" t="n">
        <f aca="false">SUMPRODUCT('FD inverse'!$A$32:$BH$32,'FD mesh'!$B$84:$BI$84,$E454:$BL454)+'FD inverse'!$A$32*$C455/Setup!$B$17+INDEX('FD inverse'!$A$32:$BH$32,1,'FD mesh'!$B$15+1)*Setup!$B$22</f>
        <v>15.2298132292729</v>
      </c>
      <c r="AI455" s="0" t="n">
        <f aca="false">SUMPRODUCT('FD inverse'!$A$33:$BH$33,'FD mesh'!$B$84:$BI$84,$E454:$BL454)+'FD inverse'!$A$33*$C455/Setup!$B$17+INDEX('FD inverse'!$A$33:$BH$33,1,'FD mesh'!$B$15+1)*Setup!$B$22</f>
        <v>15.2121900332077</v>
      </c>
      <c r="AJ455" s="0" t="n">
        <f aca="false">SUMPRODUCT('FD inverse'!$A$34:$BH$34,'FD mesh'!$B$84:$BI$84,$E454:$BL454)+'FD inverse'!$A$34*$C455/Setup!$B$17+INDEX('FD inverse'!$A$34:$BH$34,1,'FD mesh'!$B$15+1)*Setup!$B$22</f>
        <v>15.1946724755509</v>
      </c>
      <c r="AK455" s="0" t="n">
        <f aca="false">SUMPRODUCT('FD inverse'!$A$35:$BH$35,'FD mesh'!$B$84:$BI$84,$E454:$BL454)+'FD inverse'!$A$35*$C455/Setup!$B$17+INDEX('FD inverse'!$A$35:$BH$35,1,'FD mesh'!$B$15+1)*Setup!$B$22</f>
        <v>15.1772446468085</v>
      </c>
      <c r="AL455" s="0" t="n">
        <f aca="false">SUMPRODUCT('FD inverse'!$A$36:$BH$36,'FD mesh'!$B$84:$BI$84,$E454:$BL454)+'FD inverse'!$A$36*$C455/Setup!$B$17+INDEX('FD inverse'!$A$36:$BH$36,1,'FD mesh'!$B$15+1)*Setup!$B$22</f>
        <v>15.159892581468</v>
      </c>
      <c r="AM455" s="0" t="n">
        <f aca="false">SUMPRODUCT('FD inverse'!$A$37:$BH$37,'FD mesh'!$B$84:$BI$84,$E454:$BL454)+'FD inverse'!$A$37*$C455/Setup!$B$17+INDEX('FD inverse'!$A$37:$BH$37,1,'FD mesh'!$B$15+1)*Setup!$B$22</f>
        <v>15.1426040700563</v>
      </c>
      <c r="AN455" s="0" t="n">
        <f aca="false">SUMPRODUCT('FD inverse'!$A$38:$BH$38,'FD mesh'!$B$84:$BI$84,$E454:$BL454)+'FD inverse'!$A$38*$C455/Setup!$B$17+INDEX('FD inverse'!$A$38:$BH$38,1,'FD mesh'!$B$15+1)*Setup!$B$22</f>
        <v>15.1253684745626</v>
      </c>
      <c r="AO455" s="0" t="n">
        <f aca="false">SUMPRODUCT('FD inverse'!$A$39:$BH$39,'FD mesh'!$B$84:$BI$84,$E454:$BL454)+'FD inverse'!$A$39*$C455/Setup!$B$17+INDEX('FD inverse'!$A$39:$BH$39,1,'FD mesh'!$B$15+1)*Setup!$B$22</f>
        <v>15.108176547579</v>
      </c>
      <c r="AP455" s="0" t="n">
        <f aca="false">SUMPRODUCT('FD inverse'!$A$40:$BH$40,'FD mesh'!$B$84:$BI$84,$E454:$BL454)+'FD inverse'!$A$40*$C455/Setup!$B$17+INDEX('FD inverse'!$A$40:$BH$40,1,'FD mesh'!$B$15+1)*Setup!$B$22</f>
        <v>15.0910202552921</v>
      </c>
      <c r="AQ455" s="0" t="n">
        <f aca="false">SUMPRODUCT('FD inverse'!$A$41:$BH$41,'FD mesh'!$B$84:$BI$84,$E454:$BL454)+'FD inverse'!$A$41*$C455/Setup!$B$17+INDEX('FD inverse'!$A$41:$BH$41,1,'FD mesh'!$B$15+1)*Setup!$B$22</f>
        <v>15.0738926042675</v>
      </c>
      <c r="AR455" s="0" t="n">
        <f aca="false">SUMPRODUCT('FD inverse'!$A$42:$BH$42,'FD mesh'!$B$84:$BI$84,$E454:$BL454)+'FD inverse'!$A$42*$C455/Setup!$B$17+INDEX('FD inverse'!$A$42:$BH$42,1,'FD mesh'!$B$15+1)*Setup!$B$22</f>
        <v>15.0567874717963</v>
      </c>
      <c r="AS455" s="0" t="n">
        <f aca="false">SUMPRODUCT('FD inverse'!$A$43:$BH$43,'FD mesh'!$B$84:$BI$84,$E454:$BL454)+'FD inverse'!$A$43*$C455/Setup!$B$17+INDEX('FD inverse'!$A$43:$BH$43,1,'FD mesh'!$B$15+1)*Setup!$B$22</f>
        <v>0</v>
      </c>
      <c r="AT455" s="0" t="n">
        <f aca="false">SUMPRODUCT('FD inverse'!$A$44:$BH$44,'FD mesh'!$B$84:$BI$84,$E454:$BL454)+'FD inverse'!$A$44*$C455/Setup!$B$17+INDEX('FD inverse'!$A$44:$BH$44,1,'FD mesh'!$B$15+1)*Setup!$B$22</f>
        <v>0</v>
      </c>
      <c r="AU455" s="0" t="n">
        <f aca="false">SUMPRODUCT('FD inverse'!$A$45:$BH$45,'FD mesh'!$B$84:$BI$84,$E454:$BL454)+'FD inverse'!$A$45*$C455/Setup!$B$17+INDEX('FD inverse'!$A$45:$BH$45,1,'FD mesh'!$B$15+1)*Setup!$B$22</f>
        <v>0</v>
      </c>
      <c r="AV455" s="0" t="n">
        <f aca="false">SUMPRODUCT('FD inverse'!$A$46:$BH$46,'FD mesh'!$B$84:$BI$84,$E454:$BL454)+'FD inverse'!$A$46*$C455/Setup!$B$17+INDEX('FD inverse'!$A$46:$BH$46,1,'FD mesh'!$B$15+1)*Setup!$B$22</f>
        <v>0</v>
      </c>
      <c r="AW455" s="0" t="n">
        <f aca="false">SUMPRODUCT('FD inverse'!$A$47:$BH$47,'FD mesh'!$B$84:$BI$84,$E454:$BL454)+'FD inverse'!$A$47*$C455/Setup!$B$17+INDEX('FD inverse'!$A$47:$BH$47,1,'FD mesh'!$B$15+1)*Setup!$B$22</f>
        <v>0</v>
      </c>
      <c r="AX455" s="0" t="n">
        <f aca="false">SUMPRODUCT('FD inverse'!$A$48:$BH$48,'FD mesh'!$B$84:$BI$84,$E454:$BL454)+'FD inverse'!$A$48*$C455/Setup!$B$17+INDEX('FD inverse'!$A$48:$BH$48,1,'FD mesh'!$B$15+1)*Setup!$B$22</f>
        <v>0</v>
      </c>
      <c r="AY455" s="0" t="n">
        <f aca="false">SUMPRODUCT('FD inverse'!$A$49:$BH$49,'FD mesh'!$B$84:$BI$84,$E454:$BL454)+'FD inverse'!$A$49*$C455/Setup!$B$17+INDEX('FD inverse'!$A$49:$BH$49,1,'FD mesh'!$B$15+1)*Setup!$B$22</f>
        <v>0</v>
      </c>
      <c r="AZ455" s="0" t="n">
        <f aca="false">SUMPRODUCT('FD inverse'!$A$50:$BH$50,'FD mesh'!$B$84:$BI$84,$E454:$BL454)+'FD inverse'!$A$50*$C455/Setup!$B$17+INDEX('FD inverse'!$A$50:$BH$50,1,'FD mesh'!$B$15+1)*Setup!$B$22</f>
        <v>0</v>
      </c>
      <c r="BA455" s="0" t="n">
        <f aca="false">SUMPRODUCT('FD inverse'!$A$51:$BH$51,'FD mesh'!$B$84:$BI$84,$E454:$BL454)+'FD inverse'!$A$51*$C455/Setup!$B$17+INDEX('FD inverse'!$A$51:$BH$51,1,'FD mesh'!$B$15+1)*Setup!$B$22</f>
        <v>0</v>
      </c>
      <c r="BB455" s="0" t="n">
        <f aca="false">SUMPRODUCT('FD inverse'!$A$52:$BH$52,'FD mesh'!$B$84:$BI$84,$E454:$BL454)+'FD inverse'!$A$52*$C455/Setup!$B$17+INDEX('FD inverse'!$A$52:$BH$52,1,'FD mesh'!$B$15+1)*Setup!$B$22</f>
        <v>0</v>
      </c>
      <c r="BC455" s="0" t="n">
        <f aca="false">SUMPRODUCT('FD inverse'!$A$53:$BH$53,'FD mesh'!$B$84:$BI$84,$E454:$BL454)+'FD inverse'!$A$53*$C455/Setup!$B$17+INDEX('FD inverse'!$A$53:$BH$53,1,'FD mesh'!$B$15+1)*Setup!$B$22</f>
        <v>0</v>
      </c>
      <c r="BD455" s="0" t="n">
        <f aca="false">SUMPRODUCT('FD inverse'!$A$54:$BH$54,'FD mesh'!$B$84:$BI$84,$E454:$BL454)+'FD inverse'!$A$54*$C455/Setup!$B$17+INDEX('FD inverse'!$A$54:$BH$54,1,'FD mesh'!$B$15+1)*Setup!$B$22</f>
        <v>0</v>
      </c>
      <c r="BE455" s="0" t="n">
        <f aca="false">SUMPRODUCT('FD inverse'!$A$55:$BH$55,'FD mesh'!$B$84:$BI$84,$E454:$BL454)+'FD inverse'!$A$55*$C455/Setup!$B$17+INDEX('FD inverse'!$A$55:$BH$55,1,'FD mesh'!$B$15+1)*Setup!$B$22</f>
        <v>0</v>
      </c>
      <c r="BF455" s="0" t="n">
        <f aca="false">SUMPRODUCT('FD inverse'!$A$56:$BH$56,'FD mesh'!$B$84:$BI$84,$E454:$BL454)+'FD inverse'!$A$56*$C455/Setup!$B$17+INDEX('FD inverse'!$A$56:$BH$56,1,'FD mesh'!$B$15+1)*Setup!$B$22</f>
        <v>0</v>
      </c>
      <c r="BG455" s="0" t="n">
        <f aca="false">SUMPRODUCT('FD inverse'!$A$57:$BH$57,'FD mesh'!$B$84:$BI$84,$E454:$BL454)+'FD inverse'!$A$57*$C455/Setup!$B$17+INDEX('FD inverse'!$A$57:$BH$57,1,'FD mesh'!$B$15+1)*Setup!$B$22</f>
        <v>0</v>
      </c>
      <c r="BH455" s="0" t="n">
        <f aca="false">SUMPRODUCT('FD inverse'!$A$58:$BH$58,'FD mesh'!$B$84:$BI$84,$E454:$BL454)+'FD inverse'!$A$58*$C455/Setup!$B$17+INDEX('FD inverse'!$A$58:$BH$58,1,'FD mesh'!$B$15+1)*Setup!$B$22</f>
        <v>0</v>
      </c>
      <c r="BI455" s="0" t="n">
        <f aca="false">SUMPRODUCT('FD inverse'!$A$59:$BH$59,'FD mesh'!$B$84:$BI$84,$E454:$BL454)+'FD inverse'!$A$59*$C455/Setup!$B$17+INDEX('FD inverse'!$A$59:$BH$59,1,'FD mesh'!$B$15+1)*Setup!$B$22</f>
        <v>0</v>
      </c>
      <c r="BJ455" s="0" t="n">
        <f aca="false">SUMPRODUCT('FD inverse'!$A$60:$BH$60,'FD mesh'!$B$84:$BI$84,$E454:$BL454)+'FD inverse'!$A$60*$C455/Setup!$B$17+INDEX('FD inverse'!$A$60:$BH$60,1,'FD mesh'!$B$15+1)*Setup!$B$22</f>
        <v>0</v>
      </c>
      <c r="BK455" s="0" t="n">
        <f aca="false">SUMPRODUCT('FD inverse'!$A$61:$BH$61,'FD mesh'!$B$84:$BI$84,$E454:$BL454)+'FD inverse'!$A$61*$C455/Setup!$B$17+INDEX('FD inverse'!$A$61:$BH$61,1,'FD mesh'!$B$15+1)*Setup!$B$22</f>
        <v>0</v>
      </c>
      <c r="BL455" s="0" t="n">
        <f aca="false">SUMPRODUCT('FD inverse'!$A$62:$BH$62,'FD mesh'!$B$84:$BI$84,$E454:$BL454)+'FD inverse'!$A$62*$C455/Setup!$B$17+INDEX('FD inverse'!$A$62:$BH$62,1,'FD mesh'!$B$15+1)*Setup!$B$22</f>
        <v>0</v>
      </c>
    </row>
    <row r="456" customFormat="false" ht="15" hidden="false" customHeight="false" outlineLevel="0" collapsed="false">
      <c r="A456" s="0" t="n">
        <v>451</v>
      </c>
      <c r="B456" s="0" t="n">
        <f aca="false">A456*Setup!$B$11/3600</f>
        <v>37.5833333333333</v>
      </c>
      <c r="C456" s="0" t="n">
        <f aca="false">Setup!$B$7+Setup!$B$8*COS(2*PI()*(B456-Setup!$B$9)/24)</f>
        <v>27.2257784170699</v>
      </c>
      <c r="D456" s="0" t="n">
        <f aca="false">(C456-E456)/Setup!$B$17</f>
        <v>16.7319469929264</v>
      </c>
      <c r="E456" s="0" t="n">
        <f aca="false">SUMPRODUCT('FD inverse'!$A$3:$BH$3,'FD mesh'!$B$84:$BI$84,$E455:$BL455)+'FD inverse'!$A$3*$C456/Setup!$B$17+INDEX('FD inverse'!$A$3:$BH$3,1,'FD mesh'!$B$15+1)*Setup!$B$22</f>
        <v>25.0506253079895</v>
      </c>
      <c r="F456" s="0" t="n">
        <f aca="false">SUMPRODUCT('FD inverse'!$A$4:$BH$4,'FD mesh'!$B$84:$BI$84,$E455:$BL455)+'FD inverse'!$A$4*$C456/Setup!$B$17+INDEX('FD inverse'!$A$4:$BH$4,1,'FD mesh'!$B$15+1)*Setup!$B$22</f>
        <v>24.561563668342</v>
      </c>
      <c r="G456" s="0" t="n">
        <f aca="false">SUMPRODUCT('FD inverse'!$A$5:$BH$5,'FD mesh'!$B$84:$BI$84,$E455:$BL455)+'FD inverse'!$A$5*$C456/Setup!$B$17+INDEX('FD inverse'!$A$5:$BH$5,1,'FD mesh'!$B$15+1)*Setup!$B$22</f>
        <v>24.0891306709229</v>
      </c>
      <c r="H456" s="0" t="n">
        <f aca="false">SUMPRODUCT('FD inverse'!$A$6:$BH$6,'FD mesh'!$B$84:$BI$84,$E455:$BL455)+'FD inverse'!$A$6*$C456/Setup!$B$17+INDEX('FD inverse'!$A$6:$BH$6,1,'FD mesh'!$B$15+1)*Setup!$B$22</f>
        <v>22.5274786203206</v>
      </c>
      <c r="I456" s="0" t="n">
        <f aca="false">SUMPRODUCT('FD inverse'!$A$7:$BH$7,'FD mesh'!$B$84:$BI$84,$E455:$BL455)+'FD inverse'!$A$7*$C456/Setup!$B$17+INDEX('FD inverse'!$A$7:$BH$7,1,'FD mesh'!$B$15+1)*Setup!$B$22</f>
        <v>22.3965724635056</v>
      </c>
      <c r="J456" s="0" t="n">
        <f aca="false">SUMPRODUCT('FD inverse'!$A$8:$BH$8,'FD mesh'!$B$84:$BI$84,$E455:$BL455)+'FD inverse'!$A$8*$C456/Setup!$B$17+INDEX('FD inverse'!$A$8:$BH$8,1,'FD mesh'!$B$15+1)*Setup!$B$22</f>
        <v>22.2797037539712</v>
      </c>
      <c r="K456" s="0" t="n">
        <f aca="false">SUMPRODUCT('FD inverse'!$A$9:$BH$9,'FD mesh'!$B$84:$BI$84,$E455:$BL455)+'FD inverse'!$A$9*$C456/Setup!$B$17+INDEX('FD inverse'!$A$9:$BH$9,1,'FD mesh'!$B$15+1)*Setup!$B$22</f>
        <v>22.1763423325534</v>
      </c>
      <c r="L456" s="0" t="n">
        <f aca="false">SUMPRODUCT('FD inverse'!$A$10:$BH$10,'FD mesh'!$B$84:$BI$84,$E455:$BL455)+'FD inverse'!$A$10*$C456/Setup!$B$17+INDEX('FD inverse'!$A$10:$BH$10,1,'FD mesh'!$B$15+1)*Setup!$B$22</f>
        <v>22.0859892272396</v>
      </c>
      <c r="M456" s="0" t="n">
        <f aca="false">SUMPRODUCT('FD inverse'!$A$11:$BH$11,'FD mesh'!$B$84:$BI$84,$E455:$BL455)+'FD inverse'!$A$11*$C456/Setup!$B$17+INDEX('FD inverse'!$A$11:$BH$11,1,'FD mesh'!$B$15+1)*Setup!$B$22</f>
        <v>22.0081874148758</v>
      </c>
      <c r="N456" s="0" t="n">
        <f aca="false">SUMPRODUCT('FD inverse'!$A$12:$BH$12,'FD mesh'!$B$84:$BI$84,$E455:$BL455)+'FD inverse'!$A$12*$C456/Setup!$B$17+INDEX('FD inverse'!$A$12:$BH$12,1,'FD mesh'!$B$15+1)*Setup!$B$22</f>
        <v>21.9425309262792</v>
      </c>
      <c r="O456" s="0" t="n">
        <f aca="false">SUMPRODUCT('FD inverse'!$A$13:$BH$13,'FD mesh'!$B$84:$BI$84,$E455:$BL455)+'FD inverse'!$A$13*$C456/Setup!$B$17+INDEX('FD inverse'!$A$13:$BH$13,1,'FD mesh'!$B$15+1)*Setup!$B$22</f>
        <v>21.8886723818167</v>
      </c>
      <c r="P456" s="0" t="n">
        <f aca="false">SUMPRODUCT('FD inverse'!$A$14:$BH$14,'FD mesh'!$B$84:$BI$84,$E455:$BL455)+'FD inverse'!$A$14*$C456/Setup!$B$17+INDEX('FD inverse'!$A$14:$BH$14,1,'FD mesh'!$B$15+1)*Setup!$B$22</f>
        <v>21.8463290341605</v>
      </c>
      <c r="Q456" s="0" t="n">
        <f aca="false">SUMPRODUCT('FD inverse'!$A$15:$BH$15,'FD mesh'!$B$84:$BI$84,$E455:$BL455)+'FD inverse'!$A$15*$C456/Setup!$B$17+INDEX('FD inverse'!$A$15:$BH$15,1,'FD mesh'!$B$15+1)*Setup!$B$22</f>
        <v>21.8152873833394</v>
      </c>
      <c r="R456" s="0" t="n">
        <f aca="false">SUMPRODUCT('FD inverse'!$A$16:$BH$16,'FD mesh'!$B$84:$BI$84,$E455:$BL455)+'FD inverse'!$A$16*$C456/Setup!$B$17+INDEX('FD inverse'!$A$16:$BH$16,1,'FD mesh'!$B$15+1)*Setup!$B$22</f>
        <v>21.7954064166065</v>
      </c>
      <c r="S456" s="0" t="n">
        <f aca="false">SUMPRODUCT('FD inverse'!$A$17:$BH$17,'FD mesh'!$B$84:$BI$84,$E455:$BL455)+'FD inverse'!$A$17*$C456/Setup!$B$17+INDEX('FD inverse'!$A$17:$BH$17,1,'FD mesh'!$B$15+1)*Setup!$B$22</f>
        <v>21.3353920080169</v>
      </c>
      <c r="T456" s="0" t="n">
        <f aca="false">SUMPRODUCT('FD inverse'!$A$18:$BH$18,'FD mesh'!$B$84:$BI$84,$E455:$BL455)+'FD inverse'!$A$18*$C456/Setup!$B$17+INDEX('FD inverse'!$A$18:$BH$18,1,'FD mesh'!$B$15+1)*Setup!$B$22</f>
        <v>20.8804516851861</v>
      </c>
      <c r="U456" s="0" t="n">
        <f aca="false">SUMPRODUCT('FD inverse'!$A$19:$BH$19,'FD mesh'!$B$84:$BI$84,$E455:$BL455)+'FD inverse'!$A$19*$C456/Setup!$B$17+INDEX('FD inverse'!$A$19:$BH$19,1,'FD mesh'!$B$15+1)*Setup!$B$22</f>
        <v>20.4301437778256</v>
      </c>
      <c r="V456" s="0" t="n">
        <f aca="false">SUMPRODUCT('FD inverse'!$A$20:$BH$20,'FD mesh'!$B$84:$BI$84,$E455:$BL455)+'FD inverse'!$A$20*$C456/Setup!$B$17+INDEX('FD inverse'!$A$20:$BH$20,1,'FD mesh'!$B$15+1)*Setup!$B$22</f>
        <v>19.9840440538971</v>
      </c>
      <c r="W456" s="0" t="n">
        <f aca="false">SUMPRODUCT('FD inverse'!$A$21:$BH$21,'FD mesh'!$B$84:$BI$84,$E455:$BL455)+'FD inverse'!$A$21*$C456/Setup!$B$17+INDEX('FD inverse'!$A$21:$BH$21,1,'FD mesh'!$B$15+1)*Setup!$B$22</f>
        <v>19.5417449054383</v>
      </c>
      <c r="X456" s="0" t="n">
        <f aca="false">SUMPRODUCT('FD inverse'!$A$22:$BH$22,'FD mesh'!$B$84:$BI$84,$E455:$BL455)+'FD inverse'!$A$22*$C456/Setup!$B$17+INDEX('FD inverse'!$A$22:$BH$22,1,'FD mesh'!$B$15+1)*Setup!$B$22</f>
        <v>19.102854416314</v>
      </c>
      <c r="Y456" s="0" t="n">
        <f aca="false">SUMPRODUCT('FD inverse'!$A$23:$BH$23,'FD mesh'!$B$84:$BI$84,$E455:$BL455)+'FD inverse'!$A$23*$C456/Setup!$B$17+INDEX('FD inverse'!$A$23:$BH$23,1,'FD mesh'!$B$15+1)*Setup!$B$22</f>
        <v>18.6669953246903</v>
      </c>
      <c r="Z456" s="0" t="n">
        <f aca="false">SUMPRODUCT('FD inverse'!$A$24:$BH$24,'FD mesh'!$B$84:$BI$84,$E455:$BL455)+'FD inverse'!$A$24*$C456/Setup!$B$17+INDEX('FD inverse'!$A$24:$BH$24,1,'FD mesh'!$B$15+1)*Setup!$B$22</f>
        <v>18.2338038923009</v>
      </c>
      <c r="AA456" s="0" t="n">
        <f aca="false">SUMPRODUCT('FD inverse'!$A$25:$BH$25,'FD mesh'!$B$84:$BI$84,$E455:$BL455)+'FD inverse'!$A$25*$C456/Setup!$B$17+INDEX('FD inverse'!$A$25:$BH$25,1,'FD mesh'!$B$15+1)*Setup!$B$22</f>
        <v>17.8029286918855</v>
      </c>
      <c r="AB456" s="0" t="n">
        <f aca="false">SUMPRODUCT('FD inverse'!$A$26:$BH$26,'FD mesh'!$B$84:$BI$84,$E455:$BL455)+'FD inverse'!$A$26*$C456/Setup!$B$17+INDEX('FD inverse'!$A$26:$BH$26,1,'FD mesh'!$B$15+1)*Setup!$B$22</f>
        <v>17.374029323557</v>
      </c>
      <c r="AC456" s="0" t="n">
        <f aca="false">SUMPRODUCT('FD inverse'!$A$27:$BH$27,'FD mesh'!$B$84:$BI$84,$E455:$BL455)+'FD inverse'!$A$27*$C456/Setup!$B$17+INDEX('FD inverse'!$A$27:$BH$27,1,'FD mesh'!$B$15+1)*Setup!$B$22</f>
        <v>16.9467750702781</v>
      </c>
      <c r="AD456" s="0" t="n">
        <f aca="false">SUMPRODUCT('FD inverse'!$A$28:$BH$28,'FD mesh'!$B$84:$BI$84,$E455:$BL455)+'FD inverse'!$A$28*$C456/Setup!$B$17+INDEX('FD inverse'!$A$28:$BH$28,1,'FD mesh'!$B$15+1)*Setup!$B$22</f>
        <v>16.5208435021198</v>
      </c>
      <c r="AE456" s="0" t="n">
        <f aca="false">SUMPRODUCT('FD inverse'!$A$29:$BH$29,'FD mesh'!$B$84:$BI$84,$E455:$BL455)+'FD inverse'!$A$29*$C456/Setup!$B$17+INDEX('FD inverse'!$A$29:$BH$29,1,'FD mesh'!$B$15+1)*Setup!$B$22</f>
        <v>16.0959190385231</v>
      </c>
      <c r="AF456" s="0" t="n">
        <f aca="false">SUMPRODUCT('FD inverse'!$A$30:$BH$30,'FD mesh'!$B$84:$BI$84,$E455:$BL455)+'FD inverse'!$A$30*$C456/Setup!$B$17+INDEX('FD inverse'!$A$30:$BH$30,1,'FD mesh'!$B$15+1)*Setup!$B$22</f>
        <v>15.6716914774059</v>
      </c>
      <c r="AG456" s="0" t="n">
        <f aca="false">SUMPRODUCT('FD inverse'!$A$31:$BH$31,'FD mesh'!$B$84:$BI$84,$E455:$BL455)+'FD inverse'!$A$31*$C456/Setup!$B$17+INDEX('FD inverse'!$A$31:$BH$31,1,'FD mesh'!$B$15+1)*Setup!$B$22</f>
        <v>15.247854499634</v>
      </c>
      <c r="AH456" s="0" t="n">
        <f aca="false">SUMPRODUCT('FD inverse'!$A$32:$BH$32,'FD mesh'!$B$84:$BI$84,$E455:$BL455)+'FD inverse'!$A$32*$C456/Setup!$B$17+INDEX('FD inverse'!$A$32:$BH$32,1,'FD mesh'!$B$15+1)*Setup!$B$22</f>
        <v>15.2300666361532</v>
      </c>
      <c r="AI456" s="0" t="n">
        <f aca="false">SUMPRODUCT('FD inverse'!$A$33:$BH$33,'FD mesh'!$B$84:$BI$84,$E455:$BL455)+'FD inverse'!$A$33*$C456/Setup!$B$17+INDEX('FD inverse'!$A$33:$BH$33,1,'FD mesh'!$B$15+1)*Setup!$B$22</f>
        <v>15.2124070530719</v>
      </c>
      <c r="AJ456" s="0" t="n">
        <f aca="false">SUMPRODUCT('FD inverse'!$A$34:$BH$34,'FD mesh'!$B$84:$BI$84,$E455:$BL455)+'FD inverse'!$A$34*$C456/Setup!$B$17+INDEX('FD inverse'!$A$34:$BH$34,1,'FD mesh'!$B$15+1)*Setup!$B$22</f>
        <v>15.1948573304445</v>
      </c>
      <c r="AK456" s="0" t="n">
        <f aca="false">SUMPRODUCT('FD inverse'!$A$35:$BH$35,'FD mesh'!$B$84:$BI$84,$E455:$BL455)+'FD inverse'!$A$35*$C456/Setup!$B$17+INDEX('FD inverse'!$A$35:$BH$35,1,'FD mesh'!$B$15+1)*Setup!$B$22</f>
        <v>15.1774011856221</v>
      </c>
      <c r="AL456" s="0" t="n">
        <f aca="false">SUMPRODUCT('FD inverse'!$A$36:$BH$36,'FD mesh'!$B$84:$BI$84,$E455:$BL455)+'FD inverse'!$A$36*$C456/Setup!$B$17+INDEX('FD inverse'!$A$36:$BH$36,1,'FD mesh'!$B$15+1)*Setup!$B$22</f>
        <v>15.1600242843527</v>
      </c>
      <c r="AM456" s="0" t="n">
        <f aca="false">SUMPRODUCT('FD inverse'!$A$37:$BH$37,'FD mesh'!$B$84:$BI$84,$E455:$BL455)+'FD inverse'!$A$37*$C456/Setup!$B$17+INDEX('FD inverse'!$A$37:$BH$37,1,'FD mesh'!$B$15+1)*Setup!$B$22</f>
        <v>15.1427140541171</v>
      </c>
      <c r="AN456" s="0" t="n">
        <f aca="false">SUMPRODUCT('FD inverse'!$A$38:$BH$38,'FD mesh'!$B$84:$BI$84,$E455:$BL455)+'FD inverse'!$A$38*$C456/Setup!$B$17+INDEX('FD inverse'!$A$38:$BH$38,1,'FD mesh'!$B$15+1)*Setup!$B$22</f>
        <v>15.1254595003465</v>
      </c>
      <c r="AO456" s="0" t="n">
        <f aca="false">SUMPRODUCT('FD inverse'!$A$39:$BH$39,'FD mesh'!$B$84:$BI$84,$E455:$BL455)+'FD inverse'!$A$39*$C456/Setup!$B$17+INDEX('FD inverse'!$A$39:$BH$39,1,'FD mesh'!$B$15+1)*Setup!$B$22</f>
        <v>15.1082510259243</v>
      </c>
      <c r="AP456" s="0" t="n">
        <f aca="false">SUMPRODUCT('FD inverse'!$A$40:$BH$40,'FD mesh'!$B$84:$BI$84,$E455:$BL455)+'FD inverse'!$A$40*$C456/Setup!$B$17+INDEX('FD inverse'!$A$40:$BH$40,1,'FD mesh'!$B$15+1)*Setup!$B$22</f>
        <v>15.091080254156</v>
      </c>
      <c r="AQ456" s="0" t="n">
        <f aca="false">SUMPRODUCT('FD inverse'!$A$41:$BH$41,'FD mesh'!$B$84:$BI$84,$E455:$BL455)+'FD inverse'!$A$41*$C456/Setup!$B$17+INDEX('FD inverse'!$A$41:$BH$41,1,'FD mesh'!$B$15+1)*Setup!$B$22</f>
        <v>15.0739398551945</v>
      </c>
      <c r="AR456" s="0" t="n">
        <f aca="false">SUMPRODUCT('FD inverse'!$A$42:$BH$42,'FD mesh'!$B$84:$BI$84,$E455:$BL455)+'FD inverse'!$A$42*$C456/Setup!$B$17+INDEX('FD inverse'!$A$42:$BH$42,1,'FD mesh'!$B$15+1)*Setup!$B$22</f>
        <v>15.0568233757408</v>
      </c>
      <c r="AS456" s="0" t="n">
        <f aca="false">SUMPRODUCT('FD inverse'!$A$43:$BH$43,'FD mesh'!$B$84:$BI$84,$E455:$BL455)+'FD inverse'!$A$43*$C456/Setup!$B$17+INDEX('FD inverse'!$A$43:$BH$43,1,'FD mesh'!$B$15+1)*Setup!$B$22</f>
        <v>0</v>
      </c>
      <c r="AT456" s="0" t="n">
        <f aca="false">SUMPRODUCT('FD inverse'!$A$44:$BH$44,'FD mesh'!$B$84:$BI$84,$E455:$BL455)+'FD inverse'!$A$44*$C456/Setup!$B$17+INDEX('FD inverse'!$A$44:$BH$44,1,'FD mesh'!$B$15+1)*Setup!$B$22</f>
        <v>0</v>
      </c>
      <c r="AU456" s="0" t="n">
        <f aca="false">SUMPRODUCT('FD inverse'!$A$45:$BH$45,'FD mesh'!$B$84:$BI$84,$E455:$BL455)+'FD inverse'!$A$45*$C456/Setup!$B$17+INDEX('FD inverse'!$A$45:$BH$45,1,'FD mesh'!$B$15+1)*Setup!$B$22</f>
        <v>0</v>
      </c>
      <c r="AV456" s="0" t="n">
        <f aca="false">SUMPRODUCT('FD inverse'!$A$46:$BH$46,'FD mesh'!$B$84:$BI$84,$E455:$BL455)+'FD inverse'!$A$46*$C456/Setup!$B$17+INDEX('FD inverse'!$A$46:$BH$46,1,'FD mesh'!$B$15+1)*Setup!$B$22</f>
        <v>0</v>
      </c>
      <c r="AW456" s="0" t="n">
        <f aca="false">SUMPRODUCT('FD inverse'!$A$47:$BH$47,'FD mesh'!$B$84:$BI$84,$E455:$BL455)+'FD inverse'!$A$47*$C456/Setup!$B$17+INDEX('FD inverse'!$A$47:$BH$47,1,'FD mesh'!$B$15+1)*Setup!$B$22</f>
        <v>0</v>
      </c>
      <c r="AX456" s="0" t="n">
        <f aca="false">SUMPRODUCT('FD inverse'!$A$48:$BH$48,'FD mesh'!$B$84:$BI$84,$E455:$BL455)+'FD inverse'!$A$48*$C456/Setup!$B$17+INDEX('FD inverse'!$A$48:$BH$48,1,'FD mesh'!$B$15+1)*Setup!$B$22</f>
        <v>0</v>
      </c>
      <c r="AY456" s="0" t="n">
        <f aca="false">SUMPRODUCT('FD inverse'!$A$49:$BH$49,'FD mesh'!$B$84:$BI$84,$E455:$BL455)+'FD inverse'!$A$49*$C456/Setup!$B$17+INDEX('FD inverse'!$A$49:$BH$49,1,'FD mesh'!$B$15+1)*Setup!$B$22</f>
        <v>0</v>
      </c>
      <c r="AZ456" s="0" t="n">
        <f aca="false">SUMPRODUCT('FD inverse'!$A$50:$BH$50,'FD mesh'!$B$84:$BI$84,$E455:$BL455)+'FD inverse'!$A$50*$C456/Setup!$B$17+INDEX('FD inverse'!$A$50:$BH$50,1,'FD mesh'!$B$15+1)*Setup!$B$22</f>
        <v>0</v>
      </c>
      <c r="BA456" s="0" t="n">
        <f aca="false">SUMPRODUCT('FD inverse'!$A$51:$BH$51,'FD mesh'!$B$84:$BI$84,$E455:$BL455)+'FD inverse'!$A$51*$C456/Setup!$B$17+INDEX('FD inverse'!$A$51:$BH$51,1,'FD mesh'!$B$15+1)*Setup!$B$22</f>
        <v>0</v>
      </c>
      <c r="BB456" s="0" t="n">
        <f aca="false">SUMPRODUCT('FD inverse'!$A$52:$BH$52,'FD mesh'!$B$84:$BI$84,$E455:$BL455)+'FD inverse'!$A$52*$C456/Setup!$B$17+INDEX('FD inverse'!$A$52:$BH$52,1,'FD mesh'!$B$15+1)*Setup!$B$22</f>
        <v>0</v>
      </c>
      <c r="BC456" s="0" t="n">
        <f aca="false">SUMPRODUCT('FD inverse'!$A$53:$BH$53,'FD mesh'!$B$84:$BI$84,$E455:$BL455)+'FD inverse'!$A$53*$C456/Setup!$B$17+INDEX('FD inverse'!$A$53:$BH$53,1,'FD mesh'!$B$15+1)*Setup!$B$22</f>
        <v>0</v>
      </c>
      <c r="BD456" s="0" t="n">
        <f aca="false">SUMPRODUCT('FD inverse'!$A$54:$BH$54,'FD mesh'!$B$84:$BI$84,$E455:$BL455)+'FD inverse'!$A$54*$C456/Setup!$B$17+INDEX('FD inverse'!$A$54:$BH$54,1,'FD mesh'!$B$15+1)*Setup!$B$22</f>
        <v>0</v>
      </c>
      <c r="BE456" s="0" t="n">
        <f aca="false">SUMPRODUCT('FD inverse'!$A$55:$BH$55,'FD mesh'!$B$84:$BI$84,$E455:$BL455)+'FD inverse'!$A$55*$C456/Setup!$B$17+INDEX('FD inverse'!$A$55:$BH$55,1,'FD mesh'!$B$15+1)*Setup!$B$22</f>
        <v>0</v>
      </c>
      <c r="BF456" s="0" t="n">
        <f aca="false">SUMPRODUCT('FD inverse'!$A$56:$BH$56,'FD mesh'!$B$84:$BI$84,$E455:$BL455)+'FD inverse'!$A$56*$C456/Setup!$B$17+INDEX('FD inverse'!$A$56:$BH$56,1,'FD mesh'!$B$15+1)*Setup!$B$22</f>
        <v>0</v>
      </c>
      <c r="BG456" s="0" t="n">
        <f aca="false">SUMPRODUCT('FD inverse'!$A$57:$BH$57,'FD mesh'!$B$84:$BI$84,$E455:$BL455)+'FD inverse'!$A$57*$C456/Setup!$B$17+INDEX('FD inverse'!$A$57:$BH$57,1,'FD mesh'!$B$15+1)*Setup!$B$22</f>
        <v>0</v>
      </c>
      <c r="BH456" s="0" t="n">
        <f aca="false">SUMPRODUCT('FD inverse'!$A$58:$BH$58,'FD mesh'!$B$84:$BI$84,$E455:$BL455)+'FD inverse'!$A$58*$C456/Setup!$B$17+INDEX('FD inverse'!$A$58:$BH$58,1,'FD mesh'!$B$15+1)*Setup!$B$22</f>
        <v>0</v>
      </c>
      <c r="BI456" s="0" t="n">
        <f aca="false">SUMPRODUCT('FD inverse'!$A$59:$BH$59,'FD mesh'!$B$84:$BI$84,$E455:$BL455)+'FD inverse'!$A$59*$C456/Setup!$B$17+INDEX('FD inverse'!$A$59:$BH$59,1,'FD mesh'!$B$15+1)*Setup!$B$22</f>
        <v>0</v>
      </c>
      <c r="BJ456" s="0" t="n">
        <f aca="false">SUMPRODUCT('FD inverse'!$A$60:$BH$60,'FD mesh'!$B$84:$BI$84,$E455:$BL455)+'FD inverse'!$A$60*$C456/Setup!$B$17+INDEX('FD inverse'!$A$60:$BH$60,1,'FD mesh'!$B$15+1)*Setup!$B$22</f>
        <v>0</v>
      </c>
      <c r="BK456" s="0" t="n">
        <f aca="false">SUMPRODUCT('FD inverse'!$A$61:$BH$61,'FD mesh'!$B$84:$BI$84,$E455:$BL455)+'FD inverse'!$A$61*$C456/Setup!$B$17+INDEX('FD inverse'!$A$61:$BH$61,1,'FD mesh'!$B$15+1)*Setup!$B$22</f>
        <v>0</v>
      </c>
      <c r="BL456" s="0" t="n">
        <f aca="false">SUMPRODUCT('FD inverse'!$A$62:$BH$62,'FD mesh'!$B$84:$BI$84,$E455:$BL455)+'FD inverse'!$A$62*$C456/Setup!$B$17+INDEX('FD inverse'!$A$62:$BH$62,1,'FD mesh'!$B$15+1)*Setup!$B$22</f>
        <v>0</v>
      </c>
    </row>
    <row r="457" customFormat="false" ht="15" hidden="false" customHeight="false" outlineLevel="0" collapsed="false">
      <c r="A457" s="0" t="n">
        <v>452</v>
      </c>
      <c r="B457" s="0" t="n">
        <f aca="false">A457*Setup!$B$11/3600</f>
        <v>37.6666666666667</v>
      </c>
      <c r="C457" s="0" t="n">
        <f aca="false">Setup!$B$7+Setup!$B$8*COS(2*PI()*(B457-Setup!$B$9)/24)</f>
        <v>27.276608177156</v>
      </c>
      <c r="D457" s="0" t="n">
        <f aca="false">(C457-E457)/Setup!$B$17</f>
        <v>16.813287632352</v>
      </c>
      <c r="E457" s="0" t="n">
        <f aca="false">SUMPRODUCT('FD inverse'!$A$3:$BH$3,'FD mesh'!$B$84:$BI$84,$E456:$BL456)+'FD inverse'!$A$3*$C457/Setup!$B$17+INDEX('FD inverse'!$A$3:$BH$3,1,'FD mesh'!$B$15+1)*Setup!$B$22</f>
        <v>25.0908807849502</v>
      </c>
      <c r="F457" s="0" t="n">
        <f aca="false">SUMPRODUCT('FD inverse'!$A$4:$BH$4,'FD mesh'!$B$84:$BI$84,$E456:$BL456)+'FD inverse'!$A$4*$C457/Setup!$B$17+INDEX('FD inverse'!$A$4:$BH$4,1,'FD mesh'!$B$15+1)*Setup!$B$22</f>
        <v>24.599221317306</v>
      </c>
      <c r="G457" s="0" t="n">
        <f aca="false">SUMPRODUCT('FD inverse'!$A$5:$BH$5,'FD mesh'!$B$84:$BI$84,$E456:$BL456)+'FD inverse'!$A$5*$C457/Setup!$B$17+INDEX('FD inverse'!$A$5:$BH$5,1,'FD mesh'!$B$15+1)*Setup!$B$22</f>
        <v>24.1239063153579</v>
      </c>
      <c r="H457" s="0" t="n">
        <f aca="false">SUMPRODUCT('FD inverse'!$A$6:$BH$6,'FD mesh'!$B$84:$BI$84,$E456:$BL456)+'FD inverse'!$A$6*$C457/Setup!$B$17+INDEX('FD inverse'!$A$6:$BH$6,1,'FD mesh'!$B$15+1)*Setup!$B$22</f>
        <v>22.5522051495462</v>
      </c>
      <c r="I457" s="0" t="n">
        <f aca="false">SUMPRODUCT('FD inverse'!$A$7:$BH$7,'FD mesh'!$B$84:$BI$84,$E456:$BL456)+'FD inverse'!$A$7*$C457/Setup!$B$17+INDEX('FD inverse'!$A$7:$BH$7,1,'FD mesh'!$B$15+1)*Setup!$B$22</f>
        <v>22.4204105122253</v>
      </c>
      <c r="J457" s="0" t="n">
        <f aca="false">SUMPRODUCT('FD inverse'!$A$8:$BH$8,'FD mesh'!$B$84:$BI$84,$E456:$BL456)+'FD inverse'!$A$8*$C457/Setup!$B$17+INDEX('FD inverse'!$A$8:$BH$8,1,'FD mesh'!$B$15+1)*Setup!$B$22</f>
        <v>22.3026796204617</v>
      </c>
      <c r="K457" s="0" t="n">
        <f aca="false">SUMPRODUCT('FD inverse'!$A$9:$BH$9,'FD mesh'!$B$84:$BI$84,$E456:$BL456)+'FD inverse'!$A$9*$C457/Setup!$B$17+INDEX('FD inverse'!$A$9:$BH$9,1,'FD mesh'!$B$15+1)*Setup!$B$22</f>
        <v>22.1985038121734</v>
      </c>
      <c r="L457" s="0" t="n">
        <f aca="false">SUMPRODUCT('FD inverse'!$A$10:$BH$10,'FD mesh'!$B$84:$BI$84,$E456:$BL456)+'FD inverse'!$A$10*$C457/Setup!$B$17+INDEX('FD inverse'!$A$10:$BH$10,1,'FD mesh'!$B$15+1)*Setup!$B$22</f>
        <v>22.1074026231299</v>
      </c>
      <c r="M457" s="0" t="n">
        <f aca="false">SUMPRODUCT('FD inverse'!$A$11:$BH$11,'FD mesh'!$B$84:$BI$84,$E456:$BL456)+'FD inverse'!$A$11*$C457/Setup!$B$17+INDEX('FD inverse'!$A$11:$BH$11,1,'FD mesh'!$B$15+1)*Setup!$B$22</f>
        <v>22.028934705998</v>
      </c>
      <c r="N457" s="0" t="n">
        <f aca="false">SUMPRODUCT('FD inverse'!$A$12:$BH$12,'FD mesh'!$B$84:$BI$84,$E456:$BL456)+'FD inverse'!$A$12*$C457/Setup!$B$17+INDEX('FD inverse'!$A$12:$BH$12,1,'FD mesh'!$B$15+1)*Setup!$B$22</f>
        <v>21.9627070786139</v>
      </c>
      <c r="O457" s="0" t="n">
        <f aca="false">SUMPRODUCT('FD inverse'!$A$13:$BH$13,'FD mesh'!$B$84:$BI$84,$E456:$BL456)+'FD inverse'!$A$13*$C457/Setup!$B$17+INDEX('FD inverse'!$A$13:$BH$13,1,'FD mesh'!$B$15+1)*Setup!$B$22</f>
        <v>21.9083827859404</v>
      </c>
      <c r="P457" s="0" t="n">
        <f aca="false">SUMPRODUCT('FD inverse'!$A$14:$BH$14,'FD mesh'!$B$84:$BI$84,$E456:$BL456)+'FD inverse'!$A$14*$C457/Setup!$B$17+INDEX('FD inverse'!$A$14:$BH$14,1,'FD mesh'!$B$15+1)*Setup!$B$22</f>
        <v>21.8656870502722</v>
      </c>
      <c r="Q457" s="0" t="n">
        <f aca="false">SUMPRODUCT('FD inverse'!$A$15:$BH$15,'FD mesh'!$B$84:$BI$84,$E456:$BL456)+'FD inverse'!$A$15*$C457/Setup!$B$17+INDEX('FD inverse'!$A$15:$BH$15,1,'FD mesh'!$B$15+1)*Setup!$B$22</f>
        <v>21.8344119730769</v>
      </c>
      <c r="R457" s="0" t="n">
        <f aca="false">SUMPRODUCT('FD inverse'!$A$16:$BH$16,'FD mesh'!$B$84:$BI$84,$E456:$BL456)+'FD inverse'!$A$16*$C457/Setup!$B$17+INDEX('FD inverse'!$A$16:$BH$16,1,'FD mesh'!$B$15+1)*Setup!$B$22</f>
        <v>21.8144198396795</v>
      </c>
      <c r="S457" s="0" t="n">
        <f aca="false">SUMPRODUCT('FD inverse'!$A$17:$BH$17,'FD mesh'!$B$84:$BI$84,$E456:$BL456)+'FD inverse'!$A$17*$C457/Setup!$B$17+INDEX('FD inverse'!$A$17:$BH$17,1,'FD mesh'!$B$15+1)*Setup!$B$22</f>
        <v>21.3528374419872</v>
      </c>
      <c r="T457" s="0" t="n">
        <f aca="false">SUMPRODUCT('FD inverse'!$A$18:$BH$18,'FD mesh'!$B$84:$BI$84,$E456:$BL456)+'FD inverse'!$A$18*$C457/Setup!$B$17+INDEX('FD inverse'!$A$18:$BH$18,1,'FD mesh'!$B$15+1)*Setup!$B$22</f>
        <v>20.8963889862919</v>
      </c>
      <c r="U457" s="0" t="n">
        <f aca="false">SUMPRODUCT('FD inverse'!$A$19:$BH$19,'FD mesh'!$B$84:$BI$84,$E456:$BL456)+'FD inverse'!$A$19*$C457/Setup!$B$17+INDEX('FD inverse'!$A$19:$BH$19,1,'FD mesh'!$B$15+1)*Setup!$B$22</f>
        <v>20.4446306506363</v>
      </c>
      <c r="V457" s="0" t="n">
        <f aca="false">SUMPRODUCT('FD inverse'!$A$20:$BH$20,'FD mesh'!$B$84:$BI$84,$E456:$BL456)+'FD inverse'!$A$20*$C457/Setup!$B$17+INDEX('FD inverse'!$A$20:$BH$20,1,'FD mesh'!$B$15+1)*Setup!$B$22</f>
        <v>19.9971355946935</v>
      </c>
      <c r="W457" s="0" t="n">
        <f aca="false">SUMPRODUCT('FD inverse'!$A$21:$BH$21,'FD mesh'!$B$84:$BI$84,$E456:$BL456)+'FD inverse'!$A$21*$C457/Setup!$B$17+INDEX('FD inverse'!$A$21:$BH$21,1,'FD mesh'!$B$15+1)*Setup!$B$22</f>
        <v>19.5534931921851</v>
      </c>
      <c r="X457" s="0" t="n">
        <f aca="false">SUMPRODUCT('FD inverse'!$A$22:$BH$22,'FD mesh'!$B$84:$BI$84,$E456:$BL456)+'FD inverse'!$A$22*$C457/Setup!$B$17+INDEX('FD inverse'!$A$22:$BH$22,1,'FD mesh'!$B$15+1)*Setup!$B$22</f>
        <v>19.1133081426337</v>
      </c>
      <c r="Y457" s="0" t="n">
        <f aca="false">SUMPRODUCT('FD inverse'!$A$23:$BH$23,'FD mesh'!$B$84:$BI$84,$E456:$BL456)+'FD inverse'!$A$23*$C457/Setup!$B$17+INDEX('FD inverse'!$A$23:$BH$23,1,'FD mesh'!$B$15+1)*Setup!$B$22</f>
        <v>18.6761994753992</v>
      </c>
      <c r="Z457" s="0" t="n">
        <f aca="false">SUMPRODUCT('FD inverse'!$A$24:$BH$24,'FD mesh'!$B$84:$BI$84,$E456:$BL456)+'FD inverse'!$A$24*$C457/Setup!$B$17+INDEX('FD inverse'!$A$24:$BH$24,1,'FD mesh'!$B$15+1)*Setup!$B$22</f>
        <v>18.2417994582305</v>
      </c>
      <c r="AA457" s="0" t="n">
        <f aca="false">SUMPRODUCT('FD inverse'!$A$25:$BH$25,'FD mesh'!$B$84:$BI$84,$E456:$BL456)+'FD inverse'!$A$25*$C457/Setup!$B$17+INDEX('FD inverse'!$A$25:$BH$25,1,'FD mesh'!$B$15+1)*Setup!$B$22</f>
        <v>17.8097524218925</v>
      </c>
      <c r="AB457" s="0" t="n">
        <f aca="false">SUMPRODUCT('FD inverse'!$A$26:$BH$26,'FD mesh'!$B$84:$BI$84,$E456:$BL456)+'FD inverse'!$A$26*$C457/Setup!$B$17+INDEX('FD inverse'!$A$26:$BH$26,1,'FD mesh'!$B$15+1)*Setup!$B$22</f>
        <v>17.3797135118138</v>
      </c>
      <c r="AC457" s="0" t="n">
        <f aca="false">SUMPRODUCT('FD inverse'!$A$27:$BH$27,'FD mesh'!$B$84:$BI$84,$E456:$BL456)+'FD inverse'!$A$27*$C457/Setup!$B$17+INDEX('FD inverse'!$A$27:$BH$27,1,'FD mesh'!$B$15+1)*Setup!$B$22</f>
        <v>16.9513473771363</v>
      </c>
      <c r="AD457" s="0" t="n">
        <f aca="false">SUMPRODUCT('FD inverse'!$A$28:$BH$28,'FD mesh'!$B$84:$BI$84,$E456:$BL456)+'FD inverse'!$A$28*$C457/Setup!$B$17+INDEX('FD inverse'!$A$28:$BH$28,1,'FD mesh'!$B$15+1)*Setup!$B$22</f>
        <v>16.5243268070486</v>
      </c>
      <c r="AE457" s="0" t="n">
        <f aca="false">SUMPRODUCT('FD inverse'!$A$29:$BH$29,'FD mesh'!$B$84:$BI$84,$E456:$BL456)+'FD inverse'!$A$29*$C457/Setup!$B$17+INDEX('FD inverse'!$A$29:$BH$29,1,'FD mesh'!$B$15+1)*Setup!$B$22</f>
        <v>16.0983313238399</v>
      </c>
      <c r="AF457" s="0" t="n">
        <f aca="false">SUMPRODUCT('FD inverse'!$A$30:$BH$30,'FD mesh'!$B$84:$BI$84,$E456:$BL456)+'FD inverse'!$A$30*$C457/Setup!$B$17+INDEX('FD inverse'!$A$30:$BH$30,1,'FD mesh'!$B$15+1)*Setup!$B$22</f>
        <v>15.6730457417388</v>
      </c>
      <c r="AG457" s="0" t="n">
        <f aca="false">SUMPRODUCT('FD inverse'!$A$31:$BH$31,'FD mesh'!$B$84:$BI$84,$E456:$BL456)+'FD inverse'!$A$31*$C457/Setup!$B$17+INDEX('FD inverse'!$A$31:$BH$31,1,'FD mesh'!$B$15+1)*Setup!$B$22</f>
        <v>15.2481587002841</v>
      </c>
      <c r="AH457" s="0" t="n">
        <f aca="false">SUMPRODUCT('FD inverse'!$A$32:$BH$32,'FD mesh'!$B$84:$BI$84,$E456:$BL456)+'FD inverse'!$A$32*$C457/Setup!$B$17+INDEX('FD inverse'!$A$32:$BH$32,1,'FD mesh'!$B$15+1)*Setup!$B$22</f>
        <v>15.2303291215129</v>
      </c>
      <c r="AI457" s="0" t="n">
        <f aca="false">SUMPRODUCT('FD inverse'!$A$33:$BH$33,'FD mesh'!$B$84:$BI$84,$E456:$BL456)+'FD inverse'!$A$33*$C457/Setup!$B$17+INDEX('FD inverse'!$A$33:$BH$33,1,'FD mesh'!$B$15+1)*Setup!$B$22</f>
        <v>15.2126324188766</v>
      </c>
      <c r="AJ457" s="0" t="n">
        <f aca="false">SUMPRODUCT('FD inverse'!$A$34:$BH$34,'FD mesh'!$B$84:$BI$84,$E456:$BL456)+'FD inverse'!$A$34*$C457/Setup!$B$17+INDEX('FD inverse'!$A$34:$BH$34,1,'FD mesh'!$B$15+1)*Setup!$B$22</f>
        <v>15.1950498016015</v>
      </c>
      <c r="AK457" s="0" t="n">
        <f aca="false">SUMPRODUCT('FD inverse'!$A$35:$BH$35,'FD mesh'!$B$84:$BI$84,$E456:$BL456)+'FD inverse'!$A$35*$C457/Setup!$B$17+INDEX('FD inverse'!$A$35:$BH$35,1,'FD mesh'!$B$15+1)*Setup!$B$22</f>
        <v>15.1775646176593</v>
      </c>
      <c r="AL457" s="0" t="n">
        <f aca="false">SUMPRODUCT('FD inverse'!$A$36:$BH$36,'FD mesh'!$B$84:$BI$84,$E456:$BL456)+'FD inverse'!$A$36*$C457/Setup!$B$17+INDEX('FD inverse'!$A$36:$BH$36,1,'FD mesh'!$B$15+1)*Setup!$B$22</f>
        <v>15.1601621667786</v>
      </c>
      <c r="AM457" s="0" t="n">
        <f aca="false">SUMPRODUCT('FD inverse'!$A$37:$BH$37,'FD mesh'!$B$84:$BI$84,$E456:$BL456)+'FD inverse'!$A$37*$C457/Setup!$B$17+INDEX('FD inverse'!$A$37:$BH$37,1,'FD mesh'!$B$15+1)*Setup!$B$22</f>
        <v>15.1428295151579</v>
      </c>
      <c r="AN457" s="0" t="n">
        <f aca="false">SUMPRODUCT('FD inverse'!$A$38:$BH$38,'FD mesh'!$B$84:$BI$84,$E456:$BL456)+'FD inverse'!$A$38*$C457/Setup!$B$17+INDEX('FD inverse'!$A$38:$BH$38,1,'FD mesh'!$B$15+1)*Setup!$B$22</f>
        <v>15.1255553125755</v>
      </c>
      <c r="AO457" s="0" t="n">
        <f aca="false">SUMPRODUCT('FD inverse'!$A$39:$BH$39,'FD mesh'!$B$84:$BI$84,$E456:$BL456)+'FD inverse'!$A$39*$C457/Setup!$B$17+INDEX('FD inverse'!$A$39:$BH$39,1,'FD mesh'!$B$15+1)*Setup!$B$22</f>
        <v>15.1083296123503</v>
      </c>
      <c r="AP457" s="0" t="n">
        <f aca="false">SUMPRODUCT('FD inverse'!$A$40:$BH$40,'FD mesh'!$B$84:$BI$84,$E456:$BL456)+'FD inverse'!$A$40*$C457/Setup!$B$17+INDEX('FD inverse'!$A$40:$BH$40,1,'FD mesh'!$B$15+1)*Setup!$B$22</f>
        <v>15.0911436943841</v>
      </c>
      <c r="AQ457" s="0" t="n">
        <f aca="false">SUMPRODUCT('FD inverse'!$A$41:$BH$41,'FD mesh'!$B$84:$BI$84,$E456:$BL456)+'FD inverse'!$A$41*$C457/Setup!$B$17+INDEX('FD inverse'!$A$41:$BH$41,1,'FD mesh'!$B$15+1)*Setup!$B$22</f>
        <v>15.0739898913226</v>
      </c>
      <c r="AR457" s="0" t="n">
        <f aca="false">SUMPRODUCT('FD inverse'!$A$42:$BH$42,'FD mesh'!$B$84:$BI$84,$E456:$BL456)+'FD inverse'!$A$42*$C457/Setup!$B$17+INDEX('FD inverse'!$A$42:$BH$42,1,'FD mesh'!$B$15+1)*Setup!$B$22</f>
        <v>15.0568614177016</v>
      </c>
      <c r="AS457" s="0" t="n">
        <f aca="false">SUMPRODUCT('FD inverse'!$A$43:$BH$43,'FD mesh'!$B$84:$BI$84,$E456:$BL456)+'FD inverse'!$A$43*$C457/Setup!$B$17+INDEX('FD inverse'!$A$43:$BH$43,1,'FD mesh'!$B$15+1)*Setup!$B$22</f>
        <v>0</v>
      </c>
      <c r="AT457" s="0" t="n">
        <f aca="false">SUMPRODUCT('FD inverse'!$A$44:$BH$44,'FD mesh'!$B$84:$BI$84,$E456:$BL456)+'FD inverse'!$A$44*$C457/Setup!$B$17+INDEX('FD inverse'!$A$44:$BH$44,1,'FD mesh'!$B$15+1)*Setup!$B$22</f>
        <v>0</v>
      </c>
      <c r="AU457" s="0" t="n">
        <f aca="false">SUMPRODUCT('FD inverse'!$A$45:$BH$45,'FD mesh'!$B$84:$BI$84,$E456:$BL456)+'FD inverse'!$A$45*$C457/Setup!$B$17+INDEX('FD inverse'!$A$45:$BH$45,1,'FD mesh'!$B$15+1)*Setup!$B$22</f>
        <v>0</v>
      </c>
      <c r="AV457" s="0" t="n">
        <f aca="false">SUMPRODUCT('FD inverse'!$A$46:$BH$46,'FD mesh'!$B$84:$BI$84,$E456:$BL456)+'FD inverse'!$A$46*$C457/Setup!$B$17+INDEX('FD inverse'!$A$46:$BH$46,1,'FD mesh'!$B$15+1)*Setup!$B$22</f>
        <v>0</v>
      </c>
      <c r="AW457" s="0" t="n">
        <f aca="false">SUMPRODUCT('FD inverse'!$A$47:$BH$47,'FD mesh'!$B$84:$BI$84,$E456:$BL456)+'FD inverse'!$A$47*$C457/Setup!$B$17+INDEX('FD inverse'!$A$47:$BH$47,1,'FD mesh'!$B$15+1)*Setup!$B$22</f>
        <v>0</v>
      </c>
      <c r="AX457" s="0" t="n">
        <f aca="false">SUMPRODUCT('FD inverse'!$A$48:$BH$48,'FD mesh'!$B$84:$BI$84,$E456:$BL456)+'FD inverse'!$A$48*$C457/Setup!$B$17+INDEX('FD inverse'!$A$48:$BH$48,1,'FD mesh'!$B$15+1)*Setup!$B$22</f>
        <v>0</v>
      </c>
      <c r="AY457" s="0" t="n">
        <f aca="false">SUMPRODUCT('FD inverse'!$A$49:$BH$49,'FD mesh'!$B$84:$BI$84,$E456:$BL456)+'FD inverse'!$A$49*$C457/Setup!$B$17+INDEX('FD inverse'!$A$49:$BH$49,1,'FD mesh'!$B$15+1)*Setup!$B$22</f>
        <v>0</v>
      </c>
      <c r="AZ457" s="0" t="n">
        <f aca="false">SUMPRODUCT('FD inverse'!$A$50:$BH$50,'FD mesh'!$B$84:$BI$84,$E456:$BL456)+'FD inverse'!$A$50*$C457/Setup!$B$17+INDEX('FD inverse'!$A$50:$BH$50,1,'FD mesh'!$B$15+1)*Setup!$B$22</f>
        <v>0</v>
      </c>
      <c r="BA457" s="0" t="n">
        <f aca="false">SUMPRODUCT('FD inverse'!$A$51:$BH$51,'FD mesh'!$B$84:$BI$84,$E456:$BL456)+'FD inverse'!$A$51*$C457/Setup!$B$17+INDEX('FD inverse'!$A$51:$BH$51,1,'FD mesh'!$B$15+1)*Setup!$B$22</f>
        <v>0</v>
      </c>
      <c r="BB457" s="0" t="n">
        <f aca="false">SUMPRODUCT('FD inverse'!$A$52:$BH$52,'FD mesh'!$B$84:$BI$84,$E456:$BL456)+'FD inverse'!$A$52*$C457/Setup!$B$17+INDEX('FD inverse'!$A$52:$BH$52,1,'FD mesh'!$B$15+1)*Setup!$B$22</f>
        <v>0</v>
      </c>
      <c r="BC457" s="0" t="n">
        <f aca="false">SUMPRODUCT('FD inverse'!$A$53:$BH$53,'FD mesh'!$B$84:$BI$84,$E456:$BL456)+'FD inverse'!$A$53*$C457/Setup!$B$17+INDEX('FD inverse'!$A$53:$BH$53,1,'FD mesh'!$B$15+1)*Setup!$B$22</f>
        <v>0</v>
      </c>
      <c r="BD457" s="0" t="n">
        <f aca="false">SUMPRODUCT('FD inverse'!$A$54:$BH$54,'FD mesh'!$B$84:$BI$84,$E456:$BL456)+'FD inverse'!$A$54*$C457/Setup!$B$17+INDEX('FD inverse'!$A$54:$BH$54,1,'FD mesh'!$B$15+1)*Setup!$B$22</f>
        <v>0</v>
      </c>
      <c r="BE457" s="0" t="n">
        <f aca="false">SUMPRODUCT('FD inverse'!$A$55:$BH$55,'FD mesh'!$B$84:$BI$84,$E456:$BL456)+'FD inverse'!$A$55*$C457/Setup!$B$17+INDEX('FD inverse'!$A$55:$BH$55,1,'FD mesh'!$B$15+1)*Setup!$B$22</f>
        <v>0</v>
      </c>
      <c r="BF457" s="0" t="n">
        <f aca="false">SUMPRODUCT('FD inverse'!$A$56:$BH$56,'FD mesh'!$B$84:$BI$84,$E456:$BL456)+'FD inverse'!$A$56*$C457/Setup!$B$17+INDEX('FD inverse'!$A$56:$BH$56,1,'FD mesh'!$B$15+1)*Setup!$B$22</f>
        <v>0</v>
      </c>
      <c r="BG457" s="0" t="n">
        <f aca="false">SUMPRODUCT('FD inverse'!$A$57:$BH$57,'FD mesh'!$B$84:$BI$84,$E456:$BL456)+'FD inverse'!$A$57*$C457/Setup!$B$17+INDEX('FD inverse'!$A$57:$BH$57,1,'FD mesh'!$B$15+1)*Setup!$B$22</f>
        <v>0</v>
      </c>
      <c r="BH457" s="0" t="n">
        <f aca="false">SUMPRODUCT('FD inverse'!$A$58:$BH$58,'FD mesh'!$B$84:$BI$84,$E456:$BL456)+'FD inverse'!$A$58*$C457/Setup!$B$17+INDEX('FD inverse'!$A$58:$BH$58,1,'FD mesh'!$B$15+1)*Setup!$B$22</f>
        <v>0</v>
      </c>
      <c r="BI457" s="0" t="n">
        <f aca="false">SUMPRODUCT('FD inverse'!$A$59:$BH$59,'FD mesh'!$B$84:$BI$84,$E456:$BL456)+'FD inverse'!$A$59*$C457/Setup!$B$17+INDEX('FD inverse'!$A$59:$BH$59,1,'FD mesh'!$B$15+1)*Setup!$B$22</f>
        <v>0</v>
      </c>
      <c r="BJ457" s="0" t="n">
        <f aca="false">SUMPRODUCT('FD inverse'!$A$60:$BH$60,'FD mesh'!$B$84:$BI$84,$E456:$BL456)+'FD inverse'!$A$60*$C457/Setup!$B$17+INDEX('FD inverse'!$A$60:$BH$60,1,'FD mesh'!$B$15+1)*Setup!$B$22</f>
        <v>0</v>
      </c>
      <c r="BK457" s="0" t="n">
        <f aca="false">SUMPRODUCT('FD inverse'!$A$61:$BH$61,'FD mesh'!$B$84:$BI$84,$E456:$BL456)+'FD inverse'!$A$61*$C457/Setup!$B$17+INDEX('FD inverse'!$A$61:$BH$61,1,'FD mesh'!$B$15+1)*Setup!$B$22</f>
        <v>0</v>
      </c>
      <c r="BL457" s="0" t="n">
        <f aca="false">SUMPRODUCT('FD inverse'!$A$62:$BH$62,'FD mesh'!$B$84:$BI$84,$E456:$BL456)+'FD inverse'!$A$62*$C457/Setup!$B$17+INDEX('FD inverse'!$A$62:$BH$62,1,'FD mesh'!$B$15+1)*Setup!$B$22</f>
        <v>0</v>
      </c>
    </row>
    <row r="458" customFormat="false" ht="15" hidden="false" customHeight="false" outlineLevel="0" collapsed="false">
      <c r="A458" s="0" t="n">
        <v>453</v>
      </c>
      <c r="B458" s="0" t="n">
        <f aca="false">A458*Setup!$B$11/3600</f>
        <v>37.75</v>
      </c>
      <c r="C458" s="0" t="n">
        <f aca="false">Setup!$B$7+Setup!$B$8*COS(2*PI()*(B458-Setup!$B$9)/24)</f>
        <v>27.3258784492102</v>
      </c>
      <c r="D458" s="0" t="n">
        <f aca="false">(C458-E458)/Setup!$B$17</f>
        <v>16.8890450944193</v>
      </c>
      <c r="E458" s="0" t="n">
        <f aca="false">SUMPRODUCT('FD inverse'!$A$3:$BH$3,'FD mesh'!$B$84:$BI$84,$E457:$BL457)+'FD inverse'!$A$3*$C458/Setup!$B$17+INDEX('FD inverse'!$A$3:$BH$3,1,'FD mesh'!$B$15+1)*Setup!$B$22</f>
        <v>25.1303025869357</v>
      </c>
      <c r="F458" s="0" t="n">
        <f aca="false">SUMPRODUCT('FD inverse'!$A$4:$BH$4,'FD mesh'!$B$84:$BI$84,$E457:$BL457)+'FD inverse'!$A$4*$C458/Setup!$B$17+INDEX('FD inverse'!$A$4:$BH$4,1,'FD mesh'!$B$15+1)*Setup!$B$22</f>
        <v>24.6362075138719</v>
      </c>
      <c r="G458" s="0" t="n">
        <f aca="false">SUMPRODUCT('FD inverse'!$A$5:$BH$5,'FD mesh'!$B$84:$BI$84,$E457:$BL457)+'FD inverse'!$A$5*$C458/Setup!$B$17+INDEX('FD inverse'!$A$5:$BH$5,1,'FD mesh'!$B$15+1)*Setup!$B$22</f>
        <v>24.1581654775122</v>
      </c>
      <c r="H458" s="0" t="n">
        <f aca="false">SUMPRODUCT('FD inverse'!$A$6:$BH$6,'FD mesh'!$B$84:$BI$84,$E457:$BL457)+'FD inverse'!$A$6*$C458/Setup!$B$17+INDEX('FD inverse'!$A$6:$BH$6,1,'FD mesh'!$B$15+1)*Setup!$B$22</f>
        <v>22.5769248744142</v>
      </c>
      <c r="I458" s="0" t="n">
        <f aca="false">SUMPRODUCT('FD inverse'!$A$7:$BH$7,'FD mesh'!$B$84:$BI$84,$E457:$BL457)+'FD inverse'!$A$7*$C458/Setup!$B$17+INDEX('FD inverse'!$A$7:$BH$7,1,'FD mesh'!$B$15+1)*Setup!$B$22</f>
        <v>22.4442840319182</v>
      </c>
      <c r="J458" s="0" t="n">
        <f aca="false">SUMPRODUCT('FD inverse'!$A$8:$BH$8,'FD mesh'!$B$84:$BI$84,$E457:$BL457)+'FD inverse'!$A$8*$C458/Setup!$B$17+INDEX('FD inverse'!$A$8:$BH$8,1,'FD mesh'!$B$15+1)*Setup!$B$22</f>
        <v>22.3257278618075</v>
      </c>
      <c r="K458" s="0" t="n">
        <f aca="false">SUMPRODUCT('FD inverse'!$A$9:$BH$9,'FD mesh'!$B$84:$BI$84,$E457:$BL457)+'FD inverse'!$A$9*$C458/Setup!$B$17+INDEX('FD inverse'!$A$9:$BH$9,1,'FD mesh'!$B$15+1)*Setup!$B$22</f>
        <v>22.2207694742016</v>
      </c>
      <c r="L458" s="0" t="n">
        <f aca="false">SUMPRODUCT('FD inverse'!$A$10:$BH$10,'FD mesh'!$B$84:$BI$84,$E457:$BL457)+'FD inverse'!$A$10*$C458/Setup!$B$17+INDEX('FD inverse'!$A$10:$BH$10,1,'FD mesh'!$B$15+1)*Setup!$B$22</f>
        <v>22.1289471703881</v>
      </c>
      <c r="M458" s="0" t="n">
        <f aca="false">SUMPRODUCT('FD inverse'!$A$11:$BH$11,'FD mesh'!$B$84:$BI$84,$E457:$BL457)+'FD inverse'!$A$11*$C458/Setup!$B$17+INDEX('FD inverse'!$A$11:$BH$11,1,'FD mesh'!$B$15+1)*Setup!$B$22</f>
        <v>22.0498355139246</v>
      </c>
      <c r="N458" s="0" t="n">
        <f aca="false">SUMPRODUCT('FD inverse'!$A$12:$BH$12,'FD mesh'!$B$84:$BI$84,$E457:$BL457)+'FD inverse'!$A$12*$C458/Setup!$B$17+INDEX('FD inverse'!$A$12:$BH$12,1,'FD mesh'!$B$15+1)*Setup!$B$22</f>
        <v>21.9830547175949</v>
      </c>
      <c r="O458" s="0" t="n">
        <f aca="false">SUMPRODUCT('FD inverse'!$A$13:$BH$13,'FD mesh'!$B$84:$BI$84,$E457:$BL457)+'FD inverse'!$A$13*$C458/Setup!$B$17+INDEX('FD inverse'!$A$13:$BH$13,1,'FD mesh'!$B$15+1)*Setup!$B$22</f>
        <v>21.9282784280386</v>
      </c>
      <c r="P458" s="0" t="n">
        <f aca="false">SUMPRODUCT('FD inverse'!$A$14:$BH$14,'FD mesh'!$B$84:$BI$84,$E457:$BL457)+'FD inverse'!$A$14*$C458/Setup!$B$17+INDEX('FD inverse'!$A$14:$BH$14,1,'FD mesh'!$B$15+1)*Setup!$B$22</f>
        <v>21.8852399804281</v>
      </c>
      <c r="Q458" s="0" t="n">
        <f aca="false">SUMPRODUCT('FD inverse'!$A$15:$BH$15,'FD mesh'!$B$84:$BI$84,$E457:$BL457)+'FD inverse'!$A$15*$C458/Setup!$B$17+INDEX('FD inverse'!$A$15:$BH$15,1,'FD mesh'!$B$15+1)*Setup!$B$22</f>
        <v>21.8537371848271</v>
      </c>
      <c r="R458" s="0" t="n">
        <f aca="false">SUMPRODUCT('FD inverse'!$A$16:$BH$16,'FD mesh'!$B$84:$BI$84,$E457:$BL457)+'FD inverse'!$A$16*$C458/Setup!$B$17+INDEX('FD inverse'!$A$16:$BH$16,1,'FD mesh'!$B$15+1)*Setup!$B$22</f>
        <v>21.8336356940934</v>
      </c>
      <c r="S458" s="0" t="n">
        <f aca="false">SUMPRODUCT('FD inverse'!$A$17:$BH$17,'FD mesh'!$B$84:$BI$84,$E457:$BL457)+'FD inverse'!$A$17*$C458/Setup!$B$17+INDEX('FD inverse'!$A$17:$BH$17,1,'FD mesh'!$B$15+1)*Setup!$B$22</f>
        <v>21.3704803205447</v>
      </c>
      <c r="T458" s="0" t="n">
        <f aca="false">SUMPRODUCT('FD inverse'!$A$18:$BH$18,'FD mesh'!$B$84:$BI$84,$E457:$BL457)+'FD inverse'!$A$18*$C458/Setup!$B$17+INDEX('FD inverse'!$A$18:$BH$18,1,'FD mesh'!$B$15+1)*Setup!$B$22</f>
        <v>20.9125169941144</v>
      </c>
      <c r="U458" s="0" t="n">
        <f aca="false">SUMPRODUCT('FD inverse'!$A$19:$BH$19,'FD mesh'!$B$84:$BI$84,$E457:$BL457)+'FD inverse'!$A$19*$C458/Setup!$B$17+INDEX('FD inverse'!$A$19:$BH$19,1,'FD mesh'!$B$15+1)*Setup!$B$22</f>
        <v>20.4592999099862</v>
      </c>
      <c r="V458" s="0" t="n">
        <f aca="false">SUMPRODUCT('FD inverse'!$A$20:$BH$20,'FD mesh'!$B$84:$BI$84,$E457:$BL457)+'FD inverse'!$A$20*$C458/Setup!$B$17+INDEX('FD inverse'!$A$20:$BH$20,1,'FD mesh'!$B$15+1)*Setup!$B$22</f>
        <v>20.0103997793239</v>
      </c>
      <c r="W458" s="0" t="n">
        <f aca="false">SUMPRODUCT('FD inverse'!$A$21:$BH$21,'FD mesh'!$B$84:$BI$84,$E457:$BL457)+'FD inverse'!$A$21*$C458/Setup!$B$17+INDEX('FD inverse'!$A$21:$BH$21,1,'FD mesh'!$B$15+1)*Setup!$B$22</f>
        <v>19.5654031087099</v>
      </c>
      <c r="X458" s="0" t="n">
        <f aca="false">SUMPRODUCT('FD inverse'!$A$22:$BH$22,'FD mesh'!$B$84:$BI$84,$E457:$BL457)+'FD inverse'!$A$22*$C458/Setup!$B$17+INDEX('FD inverse'!$A$22:$BH$22,1,'FD mesh'!$B$15+1)*Setup!$B$22</f>
        <v>19.1239113563875</v>
      </c>
      <c r="Y458" s="0" t="n">
        <f aca="false">SUMPRODUCT('FD inverse'!$A$23:$BH$23,'FD mesh'!$B$84:$BI$84,$E457:$BL457)+'FD inverse'!$A$23*$C458/Setup!$B$17+INDEX('FD inverse'!$A$23:$BH$23,1,'FD mesh'!$B$15+1)*Setup!$B$22</f>
        <v>18.6855399783983</v>
      </c>
      <c r="Z458" s="0" t="n">
        <f aca="false">SUMPRODUCT('FD inverse'!$A$24:$BH$24,'FD mesh'!$B$84:$BI$84,$E457:$BL457)+'FD inverse'!$A$24*$C458/Setup!$B$17+INDEX('FD inverse'!$A$24:$BH$24,1,'FD mesh'!$B$15+1)*Setup!$B$22</f>
        <v>18.2499173770061</v>
      </c>
      <c r="AA458" s="0" t="n">
        <f aca="false">SUMPRODUCT('FD inverse'!$A$25:$BH$25,'FD mesh'!$B$84:$BI$84,$E457:$BL457)+'FD inverse'!$A$25*$C458/Setup!$B$17+INDEX('FD inverse'!$A$25:$BH$25,1,'FD mesh'!$B$15+1)*Setup!$B$22</f>
        <v>17.8166837631392</v>
      </c>
      <c r="AB458" s="0" t="n">
        <f aca="false">SUMPRODUCT('FD inverse'!$A$26:$BH$26,'FD mesh'!$B$84:$BI$84,$E457:$BL457)+'FD inverse'!$A$26*$C458/Setup!$B$17+INDEX('FD inverse'!$A$26:$BH$26,1,'FD mesh'!$B$15+1)*Setup!$B$22</f>
        <v>17.385489943982</v>
      </c>
      <c r="AC458" s="0" t="n">
        <f aca="false">SUMPRODUCT('FD inverse'!$A$27:$BH$27,'FD mesh'!$B$84:$BI$84,$E457:$BL457)+'FD inverse'!$A$27*$C458/Setup!$B$17+INDEX('FD inverse'!$A$27:$BH$27,1,'FD mesh'!$B$15+1)*Setup!$B$22</f>
        <v>16.9559960462915</v>
      </c>
      <c r="AD458" s="0" t="n">
        <f aca="false">SUMPRODUCT('FD inverse'!$A$28:$BH$28,'FD mesh'!$B$84:$BI$84,$E457:$BL457)+'FD inverse'!$A$28*$C458/Setup!$B$17+INDEX('FD inverse'!$A$28:$BH$28,1,'FD mesh'!$B$15+1)*Setup!$B$22</f>
        <v>16.5278701855238</v>
      </c>
      <c r="AE458" s="0" t="n">
        <f aca="false">SUMPRODUCT('FD inverse'!$A$29:$BH$29,'FD mesh'!$B$84:$BI$84,$E457:$BL457)+'FD inverse'!$A$29*$C458/Setup!$B$17+INDEX('FD inverse'!$A$29:$BH$29,1,'FD mesh'!$B$15+1)*Setup!$B$22</f>
        <v>16.1007870904217</v>
      </c>
      <c r="AF458" s="0" t="n">
        <f aca="false">SUMPRODUCT('FD inverse'!$A$30:$BH$30,'FD mesh'!$B$84:$BI$84,$E457:$BL457)+'FD inverse'!$A$30*$C458/Setup!$B$17+INDEX('FD inverse'!$A$30:$BH$30,1,'FD mesh'!$B$15+1)*Setup!$B$22</f>
        <v>15.6744266923422</v>
      </c>
      <c r="AG458" s="0" t="n">
        <f aca="false">SUMPRODUCT('FD inverse'!$A$31:$BH$31,'FD mesh'!$B$84:$BI$84,$E457:$BL457)+'FD inverse'!$A$31*$C458/Setup!$B$17+INDEX('FD inverse'!$A$31:$BH$31,1,'FD mesh'!$B$15+1)*Setup!$B$22</f>
        <v>15.2484726882975</v>
      </c>
      <c r="AH458" s="0" t="n">
        <f aca="false">SUMPRODUCT('FD inverse'!$A$32:$BH$32,'FD mesh'!$B$84:$BI$84,$E457:$BL457)+'FD inverse'!$A$32*$C458/Setup!$B$17+INDEX('FD inverse'!$A$32:$BH$32,1,'FD mesh'!$B$15+1)*Setup!$B$22</f>
        <v>15.2306006763702</v>
      </c>
      <c r="AI458" s="0" t="n">
        <f aca="false">SUMPRODUCT('FD inverse'!$A$33:$BH$33,'FD mesh'!$B$84:$BI$84,$E457:$BL457)+'FD inverse'!$A$33*$C458/Setup!$B$17+INDEX('FD inverse'!$A$33:$BH$33,1,'FD mesh'!$B$15+1)*Setup!$B$22</f>
        <v>15.2128661317664</v>
      </c>
      <c r="AJ458" s="0" t="n">
        <f aca="false">SUMPRODUCT('FD inverse'!$A$34:$BH$34,'FD mesh'!$B$84:$BI$84,$E457:$BL457)+'FD inverse'!$A$34*$C458/Setup!$B$17+INDEX('FD inverse'!$A$34:$BH$34,1,'FD mesh'!$B$15+1)*Setup!$B$22</f>
        <v>15.1952498980107</v>
      </c>
      <c r="AK458" s="0" t="n">
        <f aca="false">SUMPRODUCT('FD inverse'!$A$35:$BH$35,'FD mesh'!$B$84:$BI$84,$E457:$BL457)+'FD inverse'!$A$35*$C458/Setup!$B$17+INDEX('FD inverse'!$A$35:$BH$35,1,'FD mesh'!$B$15+1)*Setup!$B$22</f>
        <v>15.1777349576663</v>
      </c>
      <c r="AL458" s="0" t="n">
        <f aca="false">SUMPRODUCT('FD inverse'!$A$36:$BH$36,'FD mesh'!$B$84:$BI$84,$E457:$BL457)+'FD inverse'!$A$36*$C458/Setup!$B$17+INDEX('FD inverse'!$A$36:$BH$36,1,'FD mesh'!$B$15+1)*Setup!$B$22</f>
        <v>15.1603062473568</v>
      </c>
      <c r="AM458" s="0" t="n">
        <f aca="false">SUMPRODUCT('FD inverse'!$A$37:$BH$37,'FD mesh'!$B$84:$BI$84,$E457:$BL457)+'FD inverse'!$A$37*$C458/Setup!$B$17+INDEX('FD inverse'!$A$37:$BH$37,1,'FD mesh'!$B$15+1)*Setup!$B$22</f>
        <v>15.1429504739547</v>
      </c>
      <c r="AN458" s="0" t="n">
        <f aca="false">SUMPRODUCT('FD inverse'!$A$38:$BH$38,'FD mesh'!$B$84:$BI$84,$E457:$BL457)+'FD inverse'!$A$38*$C458/Setup!$B$17+INDEX('FD inverse'!$A$38:$BH$38,1,'FD mesh'!$B$15+1)*Setup!$B$22</f>
        <v>15.1256559326815</v>
      </c>
      <c r="AO458" s="0" t="n">
        <f aca="false">SUMPRODUCT('FD inverse'!$A$39:$BH$39,'FD mesh'!$B$84:$BI$84,$E457:$BL457)+'FD inverse'!$A$39*$C458/Setup!$B$17+INDEX('FD inverse'!$A$39:$BH$39,1,'FD mesh'!$B$15+1)*Setup!$B$22</f>
        <v>15.1084123276236</v>
      </c>
      <c r="AP458" s="0" t="n">
        <f aca="false">SUMPRODUCT('FD inverse'!$A$40:$BH$40,'FD mesh'!$B$84:$BI$84,$E457:$BL457)+'FD inverse'!$A$40*$C458/Setup!$B$17+INDEX('FD inverse'!$A$40:$BH$40,1,'FD mesh'!$B$15+1)*Setup!$B$22</f>
        <v>15.0912105949424</v>
      </c>
      <c r="AQ458" s="0" t="n">
        <f aca="false">SUMPRODUCT('FD inverse'!$A$41:$BH$41,'FD mesh'!$B$84:$BI$84,$E457:$BL457)+'FD inverse'!$A$41*$C458/Setup!$B$17+INDEX('FD inverse'!$A$41:$BH$41,1,'FD mesh'!$B$15+1)*Setup!$B$22</f>
        <v>15.0740427288647</v>
      </c>
      <c r="AR458" s="0" t="n">
        <f aca="false">SUMPRODUCT('FD inverse'!$A$42:$BH$42,'FD mesh'!$B$84:$BI$84,$E457:$BL457)+'FD inverse'!$A$42*$C458/Setup!$B$17+INDEX('FD inverse'!$A$42:$BH$42,1,'FD mesh'!$B$15+1)*Setup!$B$22</f>
        <v>15.0569016103678</v>
      </c>
      <c r="AS458" s="0" t="n">
        <f aca="false">SUMPRODUCT('FD inverse'!$A$43:$BH$43,'FD mesh'!$B$84:$BI$84,$E457:$BL457)+'FD inverse'!$A$43*$C458/Setup!$B$17+INDEX('FD inverse'!$A$43:$BH$43,1,'FD mesh'!$B$15+1)*Setup!$B$22</f>
        <v>0</v>
      </c>
      <c r="AT458" s="0" t="n">
        <f aca="false">SUMPRODUCT('FD inverse'!$A$44:$BH$44,'FD mesh'!$B$84:$BI$84,$E457:$BL457)+'FD inverse'!$A$44*$C458/Setup!$B$17+INDEX('FD inverse'!$A$44:$BH$44,1,'FD mesh'!$B$15+1)*Setup!$B$22</f>
        <v>0</v>
      </c>
      <c r="AU458" s="0" t="n">
        <f aca="false">SUMPRODUCT('FD inverse'!$A$45:$BH$45,'FD mesh'!$B$84:$BI$84,$E457:$BL457)+'FD inverse'!$A$45*$C458/Setup!$B$17+INDEX('FD inverse'!$A$45:$BH$45,1,'FD mesh'!$B$15+1)*Setup!$B$22</f>
        <v>0</v>
      </c>
      <c r="AV458" s="0" t="n">
        <f aca="false">SUMPRODUCT('FD inverse'!$A$46:$BH$46,'FD mesh'!$B$84:$BI$84,$E457:$BL457)+'FD inverse'!$A$46*$C458/Setup!$B$17+INDEX('FD inverse'!$A$46:$BH$46,1,'FD mesh'!$B$15+1)*Setup!$B$22</f>
        <v>0</v>
      </c>
      <c r="AW458" s="0" t="n">
        <f aca="false">SUMPRODUCT('FD inverse'!$A$47:$BH$47,'FD mesh'!$B$84:$BI$84,$E457:$BL457)+'FD inverse'!$A$47*$C458/Setup!$B$17+INDEX('FD inverse'!$A$47:$BH$47,1,'FD mesh'!$B$15+1)*Setup!$B$22</f>
        <v>0</v>
      </c>
      <c r="AX458" s="0" t="n">
        <f aca="false">SUMPRODUCT('FD inverse'!$A$48:$BH$48,'FD mesh'!$B$84:$BI$84,$E457:$BL457)+'FD inverse'!$A$48*$C458/Setup!$B$17+INDEX('FD inverse'!$A$48:$BH$48,1,'FD mesh'!$B$15+1)*Setup!$B$22</f>
        <v>0</v>
      </c>
      <c r="AY458" s="0" t="n">
        <f aca="false">SUMPRODUCT('FD inverse'!$A$49:$BH$49,'FD mesh'!$B$84:$BI$84,$E457:$BL457)+'FD inverse'!$A$49*$C458/Setup!$B$17+INDEX('FD inverse'!$A$49:$BH$49,1,'FD mesh'!$B$15+1)*Setup!$B$22</f>
        <v>0</v>
      </c>
      <c r="AZ458" s="0" t="n">
        <f aca="false">SUMPRODUCT('FD inverse'!$A$50:$BH$50,'FD mesh'!$B$84:$BI$84,$E457:$BL457)+'FD inverse'!$A$50*$C458/Setup!$B$17+INDEX('FD inverse'!$A$50:$BH$50,1,'FD mesh'!$B$15+1)*Setup!$B$22</f>
        <v>0</v>
      </c>
      <c r="BA458" s="0" t="n">
        <f aca="false">SUMPRODUCT('FD inverse'!$A$51:$BH$51,'FD mesh'!$B$84:$BI$84,$E457:$BL457)+'FD inverse'!$A$51*$C458/Setup!$B$17+INDEX('FD inverse'!$A$51:$BH$51,1,'FD mesh'!$B$15+1)*Setup!$B$22</f>
        <v>0</v>
      </c>
      <c r="BB458" s="0" t="n">
        <f aca="false">SUMPRODUCT('FD inverse'!$A$52:$BH$52,'FD mesh'!$B$84:$BI$84,$E457:$BL457)+'FD inverse'!$A$52*$C458/Setup!$B$17+INDEX('FD inverse'!$A$52:$BH$52,1,'FD mesh'!$B$15+1)*Setup!$B$22</f>
        <v>0</v>
      </c>
      <c r="BC458" s="0" t="n">
        <f aca="false">SUMPRODUCT('FD inverse'!$A$53:$BH$53,'FD mesh'!$B$84:$BI$84,$E457:$BL457)+'FD inverse'!$A$53*$C458/Setup!$B$17+INDEX('FD inverse'!$A$53:$BH$53,1,'FD mesh'!$B$15+1)*Setup!$B$22</f>
        <v>0</v>
      </c>
      <c r="BD458" s="0" t="n">
        <f aca="false">SUMPRODUCT('FD inverse'!$A$54:$BH$54,'FD mesh'!$B$84:$BI$84,$E457:$BL457)+'FD inverse'!$A$54*$C458/Setup!$B$17+INDEX('FD inverse'!$A$54:$BH$54,1,'FD mesh'!$B$15+1)*Setup!$B$22</f>
        <v>0</v>
      </c>
      <c r="BE458" s="0" t="n">
        <f aca="false">SUMPRODUCT('FD inverse'!$A$55:$BH$55,'FD mesh'!$B$84:$BI$84,$E457:$BL457)+'FD inverse'!$A$55*$C458/Setup!$B$17+INDEX('FD inverse'!$A$55:$BH$55,1,'FD mesh'!$B$15+1)*Setup!$B$22</f>
        <v>0</v>
      </c>
      <c r="BF458" s="0" t="n">
        <f aca="false">SUMPRODUCT('FD inverse'!$A$56:$BH$56,'FD mesh'!$B$84:$BI$84,$E457:$BL457)+'FD inverse'!$A$56*$C458/Setup!$B$17+INDEX('FD inverse'!$A$56:$BH$56,1,'FD mesh'!$B$15+1)*Setup!$B$22</f>
        <v>0</v>
      </c>
      <c r="BG458" s="0" t="n">
        <f aca="false">SUMPRODUCT('FD inverse'!$A$57:$BH$57,'FD mesh'!$B$84:$BI$84,$E457:$BL457)+'FD inverse'!$A$57*$C458/Setup!$B$17+INDEX('FD inverse'!$A$57:$BH$57,1,'FD mesh'!$B$15+1)*Setup!$B$22</f>
        <v>0</v>
      </c>
      <c r="BH458" s="0" t="n">
        <f aca="false">SUMPRODUCT('FD inverse'!$A$58:$BH$58,'FD mesh'!$B$84:$BI$84,$E457:$BL457)+'FD inverse'!$A$58*$C458/Setup!$B$17+INDEX('FD inverse'!$A$58:$BH$58,1,'FD mesh'!$B$15+1)*Setup!$B$22</f>
        <v>0</v>
      </c>
      <c r="BI458" s="0" t="n">
        <f aca="false">SUMPRODUCT('FD inverse'!$A$59:$BH$59,'FD mesh'!$B$84:$BI$84,$E457:$BL457)+'FD inverse'!$A$59*$C458/Setup!$B$17+INDEX('FD inverse'!$A$59:$BH$59,1,'FD mesh'!$B$15+1)*Setup!$B$22</f>
        <v>0</v>
      </c>
      <c r="BJ458" s="0" t="n">
        <f aca="false">SUMPRODUCT('FD inverse'!$A$60:$BH$60,'FD mesh'!$B$84:$BI$84,$E457:$BL457)+'FD inverse'!$A$60*$C458/Setup!$B$17+INDEX('FD inverse'!$A$60:$BH$60,1,'FD mesh'!$B$15+1)*Setup!$B$22</f>
        <v>0</v>
      </c>
      <c r="BK458" s="0" t="n">
        <f aca="false">SUMPRODUCT('FD inverse'!$A$61:$BH$61,'FD mesh'!$B$84:$BI$84,$E457:$BL457)+'FD inverse'!$A$61*$C458/Setup!$B$17+INDEX('FD inverse'!$A$61:$BH$61,1,'FD mesh'!$B$15+1)*Setup!$B$22</f>
        <v>0</v>
      </c>
      <c r="BL458" s="0" t="n">
        <f aca="false">SUMPRODUCT('FD inverse'!$A$62:$BH$62,'FD mesh'!$B$84:$BI$84,$E457:$BL457)+'FD inverse'!$A$62*$C458/Setup!$B$17+INDEX('FD inverse'!$A$62:$BH$62,1,'FD mesh'!$B$15+1)*Setup!$B$22</f>
        <v>0</v>
      </c>
    </row>
    <row r="459" customFormat="false" ht="15" hidden="false" customHeight="false" outlineLevel="0" collapsed="false">
      <c r="A459" s="0" t="n">
        <v>454</v>
      </c>
      <c r="B459" s="0" t="n">
        <f aca="false">A459*Setup!$B$11/3600</f>
        <v>37.8333333333333</v>
      </c>
      <c r="C459" s="0" t="n">
        <f aca="false">Setup!$B$7+Setup!$B$8*COS(2*PI()*(B459-Setup!$B$9)/24)</f>
        <v>27.3735657832515</v>
      </c>
      <c r="D459" s="0" t="n">
        <f aca="false">(C459-E459)/Setup!$B$17</f>
        <v>16.959175758885</v>
      </c>
      <c r="E459" s="0" t="n">
        <f aca="false">SUMPRODUCT('FD inverse'!$A$3:$BH$3,'FD mesh'!$B$84:$BI$84,$E458:$BL458)+'FD inverse'!$A$3*$C459/Setup!$B$17+INDEX('FD inverse'!$A$3:$BH$3,1,'FD mesh'!$B$15+1)*Setup!$B$22</f>
        <v>25.1688729345965</v>
      </c>
      <c r="F459" s="0" t="n">
        <f aca="false">SUMPRODUCT('FD inverse'!$A$4:$BH$4,'FD mesh'!$B$84:$BI$84,$E458:$BL458)+'FD inverse'!$A$4*$C459/Setup!$B$17+INDEX('FD inverse'!$A$4:$BH$4,1,'FD mesh'!$B$15+1)*Setup!$B$22</f>
        <v>24.6725058619618</v>
      </c>
      <c r="G459" s="0" t="n">
        <f aca="false">SUMPRODUCT('FD inverse'!$A$5:$BH$5,'FD mesh'!$B$84:$BI$84,$E458:$BL458)+'FD inverse'!$A$5*$C459/Setup!$B$17+INDEX('FD inverse'!$A$5:$BH$5,1,'FD mesh'!$B$15+1)*Setup!$B$22</f>
        <v>24.1918932806856</v>
      </c>
      <c r="H459" s="0" t="n">
        <f aca="false">SUMPRODUCT('FD inverse'!$A$6:$BH$6,'FD mesh'!$B$84:$BI$84,$E458:$BL458)+'FD inverse'!$A$6*$C459/Setup!$B$17+INDEX('FD inverse'!$A$6:$BH$6,1,'FD mesh'!$B$15+1)*Setup!$B$22</f>
        <v>22.6016281974116</v>
      </c>
      <c r="I459" s="0" t="n">
        <f aca="false">SUMPRODUCT('FD inverse'!$A$7:$BH$7,'FD mesh'!$B$84:$BI$84,$E458:$BL458)+'FD inverse'!$A$7*$C459/Setup!$B$17+INDEX('FD inverse'!$A$7:$BH$7,1,'FD mesh'!$B$15+1)*Setup!$B$22</f>
        <v>22.4681838900414</v>
      </c>
      <c r="J459" s="0" t="n">
        <f aca="false">SUMPRODUCT('FD inverse'!$A$8:$BH$8,'FD mesh'!$B$84:$BI$84,$E458:$BL458)+'FD inverse'!$A$8*$C459/Setup!$B$17+INDEX('FD inverse'!$A$8:$BH$8,1,'FD mesh'!$B$15+1)*Setup!$B$22</f>
        <v>22.3488397939533</v>
      </c>
      <c r="K459" s="0" t="n">
        <f aca="false">SUMPRODUCT('FD inverse'!$A$9:$BH$9,'FD mesh'!$B$84:$BI$84,$E458:$BL458)+'FD inverse'!$A$9*$C459/Setup!$B$17+INDEX('FD inverse'!$A$9:$BH$9,1,'FD mesh'!$B$15+1)*Setup!$B$22</f>
        <v>22.2431310560633</v>
      </c>
      <c r="L459" s="0" t="n">
        <f aca="false">SUMPRODUCT('FD inverse'!$A$10:$BH$10,'FD mesh'!$B$84:$BI$84,$E458:$BL458)+'FD inverse'!$A$10*$C459/Setup!$B$17+INDEX('FD inverse'!$A$10:$BH$10,1,'FD mesh'!$B$15+1)*Setup!$B$22</f>
        <v>22.1506149918381</v>
      </c>
      <c r="M459" s="0" t="n">
        <f aca="false">SUMPRODUCT('FD inverse'!$A$11:$BH$11,'FD mesh'!$B$84:$BI$84,$E458:$BL458)+'FD inverse'!$A$11*$C459/Setup!$B$17+INDEX('FD inverse'!$A$11:$BH$11,1,'FD mesh'!$B$15+1)*Setup!$B$22</f>
        <v>22.0708823030997</v>
      </c>
      <c r="N459" s="0" t="n">
        <f aca="false">SUMPRODUCT('FD inverse'!$A$12:$BH$12,'FD mesh'!$B$84:$BI$84,$E458:$BL458)+'FD inverse'!$A$12*$C459/Setup!$B$17+INDEX('FD inverse'!$A$12:$BH$12,1,'FD mesh'!$B$15+1)*Setup!$B$22</f>
        <v>22.0035665991252</v>
      </c>
      <c r="O459" s="0" t="n">
        <f aca="false">SUMPRODUCT('FD inverse'!$A$13:$BH$13,'FD mesh'!$B$84:$BI$84,$E458:$BL458)+'FD inverse'!$A$13*$C459/Setup!$B$17+INDEX('FD inverse'!$A$13:$BH$13,1,'FD mesh'!$B$15+1)*Setup!$B$22</f>
        <v>21.9483523001835</v>
      </c>
      <c r="P459" s="0" t="n">
        <f aca="false">SUMPRODUCT('FD inverse'!$A$14:$BH$14,'FD mesh'!$B$84:$BI$84,$E458:$BL458)+'FD inverse'!$A$14*$C459/Setup!$B$17+INDEX('FD inverse'!$A$14:$BH$14,1,'FD mesh'!$B$15+1)*Setup!$B$22</f>
        <v>21.9049809936576</v>
      </c>
      <c r="Q459" s="0" t="n">
        <f aca="false">SUMPRODUCT('FD inverse'!$A$15:$BH$15,'FD mesh'!$B$84:$BI$84,$E458:$BL458)+'FD inverse'!$A$15*$C459/Setup!$B$17+INDEX('FD inverse'!$A$15:$BH$15,1,'FD mesh'!$B$15+1)*Setup!$B$22</f>
        <v>21.8732563026063</v>
      </c>
      <c r="R459" s="0" t="n">
        <f aca="false">SUMPRODUCT('FD inverse'!$A$16:$BH$16,'FD mesh'!$B$84:$BI$84,$E458:$BL458)+'FD inverse'!$A$16*$C459/Setup!$B$17+INDEX('FD inverse'!$A$16:$BH$16,1,'FD mesh'!$B$15+1)*Setup!$B$22</f>
        <v>21.8530473152595</v>
      </c>
      <c r="S459" s="0" t="n">
        <f aca="false">SUMPRODUCT('FD inverse'!$A$17:$BH$17,'FD mesh'!$B$84:$BI$84,$E458:$BL458)+'FD inverse'!$A$17*$C459/Setup!$B$17+INDEX('FD inverse'!$A$17:$BH$17,1,'FD mesh'!$B$15+1)*Setup!$B$22</f>
        <v>21.3883145877143</v>
      </c>
      <c r="T459" s="0" t="n">
        <f aca="false">SUMPRODUCT('FD inverse'!$A$18:$BH$18,'FD mesh'!$B$84:$BI$84,$E458:$BL458)+'FD inverse'!$A$18*$C459/Setup!$B$17+INDEX('FD inverse'!$A$18:$BH$18,1,'FD mesh'!$B$15+1)*Setup!$B$22</f>
        <v>20.9288302302218</v>
      </c>
      <c r="U459" s="0" t="n">
        <f aca="false">SUMPRODUCT('FD inverse'!$A$19:$BH$19,'FD mesh'!$B$84:$BI$84,$E458:$BL458)+'FD inverse'!$A$19*$C459/Setup!$B$17+INDEX('FD inverse'!$A$19:$BH$19,1,'FD mesh'!$B$15+1)*Setup!$B$22</f>
        <v>20.4741466250696</v>
      </c>
      <c r="V459" s="0" t="n">
        <f aca="false">SUMPRODUCT('FD inverse'!$A$20:$BH$20,'FD mesh'!$B$84:$BI$84,$E458:$BL458)+'FD inverse'!$A$20*$C459/Setup!$B$17+INDEX('FD inverse'!$A$20:$BH$20,1,'FD mesh'!$B$15+1)*Setup!$B$22</f>
        <v>20.0238321960704</v>
      </c>
      <c r="W459" s="0" t="n">
        <f aca="false">SUMPRODUCT('FD inverse'!$A$21:$BH$21,'FD mesh'!$B$84:$BI$84,$E458:$BL458)+'FD inverse'!$A$21*$C459/Setup!$B$17+INDEX('FD inverse'!$A$21:$BH$21,1,'FD mesh'!$B$15+1)*Setup!$B$22</f>
        <v>19.577470735428</v>
      </c>
      <c r="X459" s="0" t="n">
        <f aca="false">SUMPRODUCT('FD inverse'!$A$22:$BH$22,'FD mesh'!$B$84:$BI$84,$E458:$BL458)+'FD inverse'!$A$22*$C459/Setup!$B$17+INDEX('FD inverse'!$A$22:$BH$22,1,'FD mesh'!$B$15+1)*Setup!$B$22</f>
        <v>19.1346606049341</v>
      </c>
      <c r="Y459" s="0" t="n">
        <f aca="false">SUMPRODUCT('FD inverse'!$A$23:$BH$23,'FD mesh'!$B$84:$BI$84,$E458:$BL458)+'FD inverse'!$A$23*$C459/Setup!$B$17+INDEX('FD inverse'!$A$23:$BH$23,1,'FD mesh'!$B$15+1)*Setup!$B$22</f>
        <v>18.6950138247269</v>
      </c>
      <c r="Z459" s="0" t="n">
        <f aca="false">SUMPRODUCT('FD inverse'!$A$24:$BH$24,'FD mesh'!$B$84:$BI$84,$E458:$BL458)+'FD inverse'!$A$24*$C459/Setup!$B$17+INDEX('FD inverse'!$A$24:$BH$24,1,'FD mesh'!$B$15+1)*Setup!$B$22</f>
        <v>18.2581550621534</v>
      </c>
      <c r="AA459" s="0" t="n">
        <f aca="false">SUMPRODUCT('FD inverse'!$A$25:$BH$25,'FD mesh'!$B$84:$BI$84,$E458:$BL458)+'FD inverse'!$A$25*$C459/Setup!$B$17+INDEX('FD inverse'!$A$25:$BH$25,1,'FD mesh'!$B$15+1)*Setup!$B$22</f>
        <v>17.8237205326376</v>
      </c>
      <c r="AB459" s="0" t="n">
        <f aca="false">SUMPRODUCT('FD inverse'!$A$26:$BH$26,'FD mesh'!$B$84:$BI$84,$E458:$BL458)+'FD inverse'!$A$26*$C459/Setup!$B$17+INDEX('FD inverse'!$A$26:$BH$26,1,'FD mesh'!$B$15+1)*Setup!$B$22</f>
        <v>17.3913568238598</v>
      </c>
      <c r="AC459" s="0" t="n">
        <f aca="false">SUMPRODUCT('FD inverse'!$A$27:$BH$27,'FD mesh'!$B$84:$BI$84,$E458:$BL458)+'FD inverse'!$A$27*$C459/Setup!$B$17+INDEX('FD inverse'!$A$27:$BH$27,1,'FD mesh'!$B$15+1)*Setup!$B$22</f>
        <v>16.9607196540176</v>
      </c>
      <c r="AD459" s="0" t="n">
        <f aca="false">SUMPRODUCT('FD inverse'!$A$28:$BH$28,'FD mesh'!$B$84:$BI$84,$E458:$BL458)+'FD inverse'!$A$28*$C459/Setup!$B$17+INDEX('FD inverse'!$A$28:$BH$28,1,'FD mesh'!$B$15+1)*Setup!$B$22</f>
        <v>16.531472574449</v>
      </c>
      <c r="AE459" s="0" t="n">
        <f aca="false">SUMPRODUCT('FD inverse'!$A$29:$BH$29,'FD mesh'!$B$84:$BI$84,$E458:$BL458)+'FD inverse'!$A$29*$C459/Setup!$B$17+INDEX('FD inverse'!$A$29:$BH$29,1,'FD mesh'!$B$15+1)*Setup!$B$22</f>
        <v>16.1032856264784</v>
      </c>
      <c r="AF459" s="0" t="n">
        <f aca="false">SUMPRODUCT('FD inverse'!$A$30:$BH$30,'FD mesh'!$B$84:$BI$84,$E458:$BL458)+'FD inverse'!$A$30*$C459/Setup!$B$17+INDEX('FD inverse'!$A$30:$BH$30,1,'FD mesh'!$B$15+1)*Setup!$B$22</f>
        <v>15.675833961976</v>
      </c>
      <c r="AG459" s="0" t="n">
        <f aca="false">SUMPRODUCT('FD inverse'!$A$31:$BH$31,'FD mesh'!$B$84:$BI$84,$E458:$BL458)+'FD inverse'!$A$31*$C459/Setup!$B$17+INDEX('FD inverse'!$A$31:$BH$31,1,'FD mesh'!$B$15+1)*Setup!$B$22</f>
        <v>15.2487964368229</v>
      </c>
      <c r="AH459" s="0" t="n">
        <f aca="false">SUMPRODUCT('FD inverse'!$A$32:$BH$32,'FD mesh'!$B$84:$BI$84,$E458:$BL458)+'FD inverse'!$A$32*$C459/Setup!$B$17+INDEX('FD inverse'!$A$32:$BH$32,1,'FD mesh'!$B$15+1)*Setup!$B$22</f>
        <v>15.2308812868558</v>
      </c>
      <c r="AI459" s="0" t="n">
        <f aca="false">SUMPRODUCT('FD inverse'!$A$33:$BH$33,'FD mesh'!$B$84:$BI$84,$E458:$BL458)+'FD inverse'!$A$33*$C459/Setup!$B$17+INDEX('FD inverse'!$A$33:$BH$33,1,'FD mesh'!$B$15+1)*Setup!$B$22</f>
        <v>15.2131081883798</v>
      </c>
      <c r="AJ459" s="0" t="n">
        <f aca="false">SUMPRODUCT('FD inverse'!$A$34:$BH$34,'FD mesh'!$B$84:$BI$84,$E458:$BL458)+'FD inverse'!$A$34*$C459/Setup!$B$17+INDEX('FD inverse'!$A$34:$BH$34,1,'FD mesh'!$B$15+1)*Setup!$B$22</f>
        <v>15.1954576245368</v>
      </c>
      <c r="AK459" s="0" t="n">
        <f aca="false">SUMPRODUCT('FD inverse'!$A$35:$BH$35,'FD mesh'!$B$84:$BI$84,$E458:$BL458)+'FD inverse'!$A$35*$C459/Setup!$B$17+INDEX('FD inverse'!$A$35:$BH$35,1,'FD mesh'!$B$15+1)*Setup!$B$22</f>
        <v>15.177912216646</v>
      </c>
      <c r="AL459" s="0" t="n">
        <f aca="false">SUMPRODUCT('FD inverse'!$A$36:$BH$36,'FD mesh'!$B$84:$BI$84,$E458:$BL458)+'FD inverse'!$A$36*$C459/Setup!$B$17+INDEX('FD inverse'!$A$36:$BH$36,1,'FD mesh'!$B$15+1)*Setup!$B$22</f>
        <v>15.1604565413336</v>
      </c>
      <c r="AM459" s="0" t="n">
        <f aca="false">SUMPRODUCT('FD inverse'!$A$37:$BH$37,'FD mesh'!$B$84:$BI$84,$E458:$BL458)+'FD inverse'!$A$37*$C459/Setup!$B$17+INDEX('FD inverse'!$A$37:$BH$37,1,'FD mesh'!$B$15+1)*Setup!$B$22</f>
        <v>15.143076948294</v>
      </c>
      <c r="AN459" s="0" t="n">
        <f aca="false">SUMPRODUCT('FD inverse'!$A$38:$BH$38,'FD mesh'!$B$84:$BI$84,$E458:$BL458)+'FD inverse'!$A$38*$C459/Setup!$B$17+INDEX('FD inverse'!$A$38:$BH$38,1,'FD mesh'!$B$15+1)*Setup!$B$22</f>
        <v>15.1257613794782</v>
      </c>
      <c r="AO459" s="0" t="n">
        <f aca="false">SUMPRODUCT('FD inverse'!$A$39:$BH$39,'FD mesh'!$B$84:$BI$84,$E458:$BL458)+'FD inverse'!$A$39*$C459/Setup!$B$17+INDEX('FD inverse'!$A$39:$BH$39,1,'FD mesh'!$B$15+1)*Setup!$B$22</f>
        <v>15.1084991902596</v>
      </c>
      <c r="AP459" s="0" t="n">
        <f aca="false">SUMPRODUCT('FD inverse'!$A$40:$BH$40,'FD mesh'!$B$84:$BI$84,$E458:$BL458)+'FD inverse'!$A$40*$C459/Setup!$B$17+INDEX('FD inverse'!$A$40:$BH$40,1,'FD mesh'!$B$15+1)*Setup!$B$22</f>
        <v>15.091280972908</v>
      </c>
      <c r="AQ459" s="0" t="n">
        <f aca="false">SUMPRODUCT('FD inverse'!$A$41:$BH$41,'FD mesh'!$B$84:$BI$84,$E458:$BL458)+'FD inverse'!$A$41*$C459/Setup!$B$17+INDEX('FD inverse'!$A$41:$BH$41,1,'FD mesh'!$B$15+1)*Setup!$B$22</f>
        <v>15.0740983825037</v>
      </c>
      <c r="AR459" s="0" t="n">
        <f aca="false">SUMPRODUCT('FD inverse'!$A$42:$BH$42,'FD mesh'!$B$84:$BI$84,$E458:$BL458)+'FD inverse'!$A$42*$C459/Setup!$B$17+INDEX('FD inverse'!$A$42:$BH$42,1,'FD mesh'!$B$15+1)*Setup!$B$22</f>
        <v>15.0569439652534</v>
      </c>
      <c r="AS459" s="0" t="n">
        <f aca="false">SUMPRODUCT('FD inverse'!$A$43:$BH$43,'FD mesh'!$B$84:$BI$84,$E458:$BL458)+'FD inverse'!$A$43*$C459/Setup!$B$17+INDEX('FD inverse'!$A$43:$BH$43,1,'FD mesh'!$B$15+1)*Setup!$B$22</f>
        <v>0</v>
      </c>
      <c r="AT459" s="0" t="n">
        <f aca="false">SUMPRODUCT('FD inverse'!$A$44:$BH$44,'FD mesh'!$B$84:$BI$84,$E458:$BL458)+'FD inverse'!$A$44*$C459/Setup!$B$17+INDEX('FD inverse'!$A$44:$BH$44,1,'FD mesh'!$B$15+1)*Setup!$B$22</f>
        <v>0</v>
      </c>
      <c r="AU459" s="0" t="n">
        <f aca="false">SUMPRODUCT('FD inverse'!$A$45:$BH$45,'FD mesh'!$B$84:$BI$84,$E458:$BL458)+'FD inverse'!$A$45*$C459/Setup!$B$17+INDEX('FD inverse'!$A$45:$BH$45,1,'FD mesh'!$B$15+1)*Setup!$B$22</f>
        <v>0</v>
      </c>
      <c r="AV459" s="0" t="n">
        <f aca="false">SUMPRODUCT('FD inverse'!$A$46:$BH$46,'FD mesh'!$B$84:$BI$84,$E458:$BL458)+'FD inverse'!$A$46*$C459/Setup!$B$17+INDEX('FD inverse'!$A$46:$BH$46,1,'FD mesh'!$B$15+1)*Setup!$B$22</f>
        <v>0</v>
      </c>
      <c r="AW459" s="0" t="n">
        <f aca="false">SUMPRODUCT('FD inverse'!$A$47:$BH$47,'FD mesh'!$B$84:$BI$84,$E458:$BL458)+'FD inverse'!$A$47*$C459/Setup!$B$17+INDEX('FD inverse'!$A$47:$BH$47,1,'FD mesh'!$B$15+1)*Setup!$B$22</f>
        <v>0</v>
      </c>
      <c r="AX459" s="0" t="n">
        <f aca="false">SUMPRODUCT('FD inverse'!$A$48:$BH$48,'FD mesh'!$B$84:$BI$84,$E458:$BL458)+'FD inverse'!$A$48*$C459/Setup!$B$17+INDEX('FD inverse'!$A$48:$BH$48,1,'FD mesh'!$B$15+1)*Setup!$B$22</f>
        <v>0</v>
      </c>
      <c r="AY459" s="0" t="n">
        <f aca="false">SUMPRODUCT('FD inverse'!$A$49:$BH$49,'FD mesh'!$B$84:$BI$84,$E458:$BL458)+'FD inverse'!$A$49*$C459/Setup!$B$17+INDEX('FD inverse'!$A$49:$BH$49,1,'FD mesh'!$B$15+1)*Setup!$B$22</f>
        <v>0</v>
      </c>
      <c r="AZ459" s="0" t="n">
        <f aca="false">SUMPRODUCT('FD inverse'!$A$50:$BH$50,'FD mesh'!$B$84:$BI$84,$E458:$BL458)+'FD inverse'!$A$50*$C459/Setup!$B$17+INDEX('FD inverse'!$A$50:$BH$50,1,'FD mesh'!$B$15+1)*Setup!$B$22</f>
        <v>0</v>
      </c>
      <c r="BA459" s="0" t="n">
        <f aca="false">SUMPRODUCT('FD inverse'!$A$51:$BH$51,'FD mesh'!$B$84:$BI$84,$E458:$BL458)+'FD inverse'!$A$51*$C459/Setup!$B$17+INDEX('FD inverse'!$A$51:$BH$51,1,'FD mesh'!$B$15+1)*Setup!$B$22</f>
        <v>0</v>
      </c>
      <c r="BB459" s="0" t="n">
        <f aca="false">SUMPRODUCT('FD inverse'!$A$52:$BH$52,'FD mesh'!$B$84:$BI$84,$E458:$BL458)+'FD inverse'!$A$52*$C459/Setup!$B$17+INDEX('FD inverse'!$A$52:$BH$52,1,'FD mesh'!$B$15+1)*Setup!$B$22</f>
        <v>0</v>
      </c>
      <c r="BC459" s="0" t="n">
        <f aca="false">SUMPRODUCT('FD inverse'!$A$53:$BH$53,'FD mesh'!$B$84:$BI$84,$E458:$BL458)+'FD inverse'!$A$53*$C459/Setup!$B$17+INDEX('FD inverse'!$A$53:$BH$53,1,'FD mesh'!$B$15+1)*Setup!$B$22</f>
        <v>0</v>
      </c>
      <c r="BD459" s="0" t="n">
        <f aca="false">SUMPRODUCT('FD inverse'!$A$54:$BH$54,'FD mesh'!$B$84:$BI$84,$E458:$BL458)+'FD inverse'!$A$54*$C459/Setup!$B$17+INDEX('FD inverse'!$A$54:$BH$54,1,'FD mesh'!$B$15+1)*Setup!$B$22</f>
        <v>0</v>
      </c>
      <c r="BE459" s="0" t="n">
        <f aca="false">SUMPRODUCT('FD inverse'!$A$55:$BH$55,'FD mesh'!$B$84:$BI$84,$E458:$BL458)+'FD inverse'!$A$55*$C459/Setup!$B$17+INDEX('FD inverse'!$A$55:$BH$55,1,'FD mesh'!$B$15+1)*Setup!$B$22</f>
        <v>0</v>
      </c>
      <c r="BF459" s="0" t="n">
        <f aca="false">SUMPRODUCT('FD inverse'!$A$56:$BH$56,'FD mesh'!$B$84:$BI$84,$E458:$BL458)+'FD inverse'!$A$56*$C459/Setup!$B$17+INDEX('FD inverse'!$A$56:$BH$56,1,'FD mesh'!$B$15+1)*Setup!$B$22</f>
        <v>0</v>
      </c>
      <c r="BG459" s="0" t="n">
        <f aca="false">SUMPRODUCT('FD inverse'!$A$57:$BH$57,'FD mesh'!$B$84:$BI$84,$E458:$BL458)+'FD inverse'!$A$57*$C459/Setup!$B$17+INDEX('FD inverse'!$A$57:$BH$57,1,'FD mesh'!$B$15+1)*Setup!$B$22</f>
        <v>0</v>
      </c>
      <c r="BH459" s="0" t="n">
        <f aca="false">SUMPRODUCT('FD inverse'!$A$58:$BH$58,'FD mesh'!$B$84:$BI$84,$E458:$BL458)+'FD inverse'!$A$58*$C459/Setup!$B$17+INDEX('FD inverse'!$A$58:$BH$58,1,'FD mesh'!$B$15+1)*Setup!$B$22</f>
        <v>0</v>
      </c>
      <c r="BI459" s="0" t="n">
        <f aca="false">SUMPRODUCT('FD inverse'!$A$59:$BH$59,'FD mesh'!$B$84:$BI$84,$E458:$BL458)+'FD inverse'!$A$59*$C459/Setup!$B$17+INDEX('FD inverse'!$A$59:$BH$59,1,'FD mesh'!$B$15+1)*Setup!$B$22</f>
        <v>0</v>
      </c>
      <c r="BJ459" s="0" t="n">
        <f aca="false">SUMPRODUCT('FD inverse'!$A$60:$BH$60,'FD mesh'!$B$84:$BI$84,$E458:$BL458)+'FD inverse'!$A$60*$C459/Setup!$B$17+INDEX('FD inverse'!$A$60:$BH$60,1,'FD mesh'!$B$15+1)*Setup!$B$22</f>
        <v>0</v>
      </c>
      <c r="BK459" s="0" t="n">
        <f aca="false">SUMPRODUCT('FD inverse'!$A$61:$BH$61,'FD mesh'!$B$84:$BI$84,$E458:$BL458)+'FD inverse'!$A$61*$C459/Setup!$B$17+INDEX('FD inverse'!$A$61:$BH$61,1,'FD mesh'!$B$15+1)*Setup!$B$22</f>
        <v>0</v>
      </c>
      <c r="BL459" s="0" t="n">
        <f aca="false">SUMPRODUCT('FD inverse'!$A$62:$BH$62,'FD mesh'!$B$84:$BI$84,$E458:$BL458)+'FD inverse'!$A$62*$C459/Setup!$B$17+INDEX('FD inverse'!$A$62:$BH$62,1,'FD mesh'!$B$15+1)*Setup!$B$22</f>
        <v>0</v>
      </c>
    </row>
    <row r="460" customFormat="false" ht="15" hidden="false" customHeight="false" outlineLevel="0" collapsed="false">
      <c r="A460" s="0" t="n">
        <v>455</v>
      </c>
      <c r="B460" s="0" t="n">
        <f aca="false">A460*Setup!$B$11/3600</f>
        <v>37.9166666666667</v>
      </c>
      <c r="C460" s="0" t="n">
        <f aca="false">Setup!$B$7+Setup!$B$8*COS(2*PI()*(B460-Setup!$B$9)/24)</f>
        <v>27.4196474826918</v>
      </c>
      <c r="D460" s="0" t="n">
        <f aca="false">(C460-E460)/Setup!$B$17</f>
        <v>17.0236387208688</v>
      </c>
      <c r="E460" s="0" t="n">
        <f aca="false">SUMPRODUCT('FD inverse'!$A$3:$BH$3,'FD mesh'!$B$84:$BI$84,$E459:$BL459)+'FD inverse'!$A$3*$C460/Setup!$B$17+INDEX('FD inverse'!$A$3:$BH$3,1,'FD mesh'!$B$15+1)*Setup!$B$22</f>
        <v>25.2065744489788</v>
      </c>
      <c r="F460" s="0" t="n">
        <f aca="false">SUMPRODUCT('FD inverse'!$A$4:$BH$4,'FD mesh'!$B$84:$BI$84,$E459:$BL459)+'FD inverse'!$A$4*$C460/Setup!$B$17+INDEX('FD inverse'!$A$4:$BH$4,1,'FD mesh'!$B$15+1)*Setup!$B$22</f>
        <v>24.7081002869204</v>
      </c>
      <c r="G460" s="0" t="n">
        <f aca="false">SUMPRODUCT('FD inverse'!$A$5:$BH$5,'FD mesh'!$B$84:$BI$84,$E459:$BL459)+'FD inverse'!$A$5*$C460/Setup!$B$17+INDEX('FD inverse'!$A$5:$BH$5,1,'FD mesh'!$B$15+1)*Setup!$B$22</f>
        <v>24.225075094028</v>
      </c>
      <c r="H460" s="0" t="n">
        <f aca="false">SUMPRODUCT('FD inverse'!$A$6:$BH$6,'FD mesh'!$B$84:$BI$84,$E459:$BL459)+'FD inverse'!$A$6*$C460/Setup!$B$17+INDEX('FD inverse'!$A$6:$BH$6,1,'FD mesh'!$B$15+1)*Setup!$B$22</f>
        <v>22.6263055181382</v>
      </c>
      <c r="I460" s="0" t="n">
        <f aca="false">SUMPRODUCT('FD inverse'!$A$7:$BH$7,'FD mesh'!$B$84:$BI$84,$E459:$BL459)+'FD inverse'!$A$7*$C460/Setup!$B$17+INDEX('FD inverse'!$A$7:$BH$7,1,'FD mesh'!$B$15+1)*Setup!$B$22</f>
        <v>22.4921009305157</v>
      </c>
      <c r="J460" s="0" t="n">
        <f aca="false">SUMPRODUCT('FD inverse'!$A$8:$BH$8,'FD mesh'!$B$84:$BI$84,$E459:$BL459)+'FD inverse'!$A$8*$C460/Setup!$B$17+INDEX('FD inverse'!$A$8:$BH$8,1,'FD mesh'!$B$15+1)*Setup!$B$22</f>
        <v>22.3720066912556</v>
      </c>
      <c r="K460" s="0" t="n">
        <f aca="false">SUMPRODUCT('FD inverse'!$A$9:$BH$9,'FD mesh'!$B$84:$BI$84,$E459:$BL459)+'FD inverse'!$A$9*$C460/Setup!$B$17+INDEX('FD inverse'!$A$9:$BH$9,1,'FD mesh'!$B$15+1)*Setup!$B$22</f>
        <v>22.2655802380145</v>
      </c>
      <c r="L460" s="0" t="n">
        <f aca="false">SUMPRODUCT('FD inverse'!$A$10:$BH$10,'FD mesh'!$B$84:$BI$84,$E459:$BL459)+'FD inverse'!$A$10*$C460/Setup!$B$17+INDEX('FD inverse'!$A$10:$BH$10,1,'FD mesh'!$B$15+1)*Setup!$B$22</f>
        <v>22.1723981399069</v>
      </c>
      <c r="M460" s="0" t="n">
        <f aca="false">SUMPRODUCT('FD inverse'!$A$11:$BH$11,'FD mesh'!$B$84:$BI$84,$E459:$BL459)+'FD inverse'!$A$11*$C460/Setup!$B$17+INDEX('FD inverse'!$A$11:$BH$11,1,'FD mesh'!$B$15+1)*Setup!$B$22</f>
        <v>22.0920674565892</v>
      </c>
      <c r="N460" s="0" t="n">
        <f aca="false">SUMPRODUCT('FD inverse'!$A$12:$BH$12,'FD mesh'!$B$84:$BI$84,$E459:$BL459)+'FD inverse'!$A$12*$C460/Setup!$B$17+INDEX('FD inverse'!$A$12:$BH$12,1,'FD mesh'!$B$15+1)*Setup!$B$22</f>
        <v>22.0242353888996</v>
      </c>
      <c r="O460" s="0" t="n">
        <f aca="false">SUMPRODUCT('FD inverse'!$A$13:$BH$13,'FD mesh'!$B$84:$BI$84,$E459:$BL459)+'FD inverse'!$A$13*$C460/Setup!$B$17+INDEX('FD inverse'!$A$13:$BH$13,1,'FD mesh'!$B$15+1)*Setup!$B$22</f>
        <v>21.968597297478</v>
      </c>
      <c r="P460" s="0" t="n">
        <f aca="false">SUMPRODUCT('FD inverse'!$A$14:$BH$14,'FD mesh'!$B$84:$BI$84,$E459:$BL459)+'FD inverse'!$A$14*$C460/Setup!$B$17+INDEX('FD inverse'!$A$14:$BH$14,1,'FD mesh'!$B$15+1)*Setup!$B$22</f>
        <v>21.9249031572625</v>
      </c>
      <c r="Q460" s="0" t="n">
        <f aca="false">SUMPRODUCT('FD inverse'!$A$15:$BH$15,'FD mesh'!$B$84:$BI$84,$E459:$BL459)+'FD inverse'!$A$15*$C460/Setup!$B$17+INDEX('FD inverse'!$A$15:$BH$15,1,'FD mesh'!$B$15+1)*Setup!$B$22</f>
        <v>21.8929625058996</v>
      </c>
      <c r="R460" s="0" t="n">
        <f aca="false">SUMPRODUCT('FD inverse'!$A$16:$BH$16,'FD mesh'!$B$84:$BI$84,$E459:$BL459)+'FD inverse'!$A$16*$C460/Setup!$B$17+INDEX('FD inverse'!$A$16:$BH$16,1,'FD mesh'!$B$15+1)*Setup!$B$22</f>
        <v>21.8726479331757</v>
      </c>
      <c r="S460" s="0" t="n">
        <f aca="false">SUMPRODUCT('FD inverse'!$A$17:$BH$17,'FD mesh'!$B$84:$BI$84,$E459:$BL459)+'FD inverse'!$A$17*$C460/Setup!$B$17+INDEX('FD inverse'!$A$17:$BH$17,1,'FD mesh'!$B$15+1)*Setup!$B$22</f>
        <v>21.4063340848818</v>
      </c>
      <c r="T460" s="0" t="n">
        <f aca="false">SUMPRODUCT('FD inverse'!$A$18:$BH$18,'FD mesh'!$B$84:$BI$84,$E459:$BL459)+'FD inverse'!$A$18*$C460/Setup!$B$17+INDEX('FD inverse'!$A$18:$BH$18,1,'FD mesh'!$B$15+1)*Setup!$B$22</f>
        <v>20.9453231171829</v>
      </c>
      <c r="U460" s="0" t="n">
        <f aca="false">SUMPRODUCT('FD inverse'!$A$19:$BH$19,'FD mesh'!$B$84:$BI$84,$E459:$BL459)+'FD inverse'!$A$19*$C460/Setup!$B$17+INDEX('FD inverse'!$A$19:$BH$19,1,'FD mesh'!$B$15+1)*Setup!$B$22</f>
        <v>20.4891657705039</v>
      </c>
      <c r="V460" s="0" t="n">
        <f aca="false">SUMPRODUCT('FD inverse'!$A$20:$BH$20,'FD mesh'!$B$84:$BI$84,$E459:$BL459)+'FD inverse'!$A$20*$C460/Setup!$B$17+INDEX('FD inverse'!$A$20:$BH$20,1,'FD mesh'!$B$15+1)*Setup!$B$22</f>
        <v>20.0374283437671</v>
      </c>
      <c r="W460" s="0" t="n">
        <f aca="false">SUMPRODUCT('FD inverse'!$A$21:$BH$21,'FD mesh'!$B$84:$BI$84,$E459:$BL459)+'FD inverse'!$A$21*$C460/Setup!$B$17+INDEX('FD inverse'!$A$21:$BH$21,1,'FD mesh'!$B$15+1)*Setup!$B$22</f>
        <v>19.5896920690667</v>
      </c>
      <c r="X460" s="0" t="n">
        <f aca="false">SUMPRODUCT('FD inverse'!$A$22:$BH$22,'FD mesh'!$B$84:$BI$84,$E459:$BL459)+'FD inverse'!$A$22*$C460/Setup!$B$17+INDEX('FD inverse'!$A$22:$BH$22,1,'FD mesh'!$B$15+1)*Setup!$B$22</f>
        <v>19.1455523582657</v>
      </c>
      <c r="Y460" s="0" t="n">
        <f aca="false">SUMPRODUCT('FD inverse'!$A$23:$BH$23,'FD mesh'!$B$84:$BI$84,$E459:$BL459)+'FD inverse'!$A$23*$C460/Setup!$B$17+INDEX('FD inverse'!$A$23:$BH$23,1,'FD mesh'!$B$15+1)*Setup!$B$22</f>
        <v>18.7046179348737</v>
      </c>
      <c r="Z460" s="0" t="n">
        <f aca="false">SUMPRODUCT('FD inverse'!$A$24:$BH$24,'FD mesh'!$B$84:$BI$84,$E459:$BL459)+'FD inverse'!$A$24*$C460/Setup!$B$17+INDEX('FD inverse'!$A$24:$BH$24,1,'FD mesh'!$B$15+1)*Setup!$B$22</f>
        <v>18.2665098638963</v>
      </c>
      <c r="AA460" s="0" t="n">
        <f aca="false">SUMPRODUCT('FD inverse'!$A$25:$BH$25,'FD mesh'!$B$84:$BI$84,$E459:$BL459)+'FD inverse'!$A$25*$C460/Setup!$B$17+INDEX('FD inverse'!$A$25:$BH$25,1,'FD mesh'!$B$15+1)*Setup!$B$22</f>
        <v>17.8308604917175</v>
      </c>
      <c r="AB460" s="0" t="n">
        <f aca="false">SUMPRODUCT('FD inverse'!$A$26:$BH$26,'FD mesh'!$B$84:$BI$84,$E459:$BL459)+'FD inverse'!$A$26*$C460/Setup!$B$17+INDEX('FD inverse'!$A$26:$BH$26,1,'FD mesh'!$B$15+1)*Setup!$B$22</f>
        <v>17.3973123074966</v>
      </c>
      <c r="AC460" s="0" t="n">
        <f aca="false">SUMPRODUCT('FD inverse'!$A$27:$BH$27,'FD mesh'!$B$84:$BI$84,$E459:$BL459)+'FD inverse'!$A$27*$C460/Setup!$B$17+INDEX('FD inverse'!$A$27:$BH$27,1,'FD mesh'!$B$15+1)*Setup!$B$22</f>
        <v>16.9655167370316</v>
      </c>
      <c r="AD460" s="0" t="n">
        <f aca="false">SUMPRODUCT('FD inverse'!$A$28:$BH$28,'FD mesh'!$B$84:$BI$84,$E459:$BL459)+'FD inverse'!$A$28*$C460/Setup!$B$17+INDEX('FD inverse'!$A$28:$BH$28,1,'FD mesh'!$B$15+1)*Setup!$B$22</f>
        <v>16.5351328795679</v>
      </c>
      <c r="AE460" s="0" t="n">
        <f aca="false">SUMPRODUCT('FD inverse'!$A$29:$BH$29,'FD mesh'!$B$84:$BI$84,$E459:$BL459)+'FD inverse'!$A$29*$C460/Setup!$B$17+INDEX('FD inverse'!$A$29:$BH$29,1,'FD mesh'!$B$15+1)*Setup!$B$22</f>
        <v>16.1058261976107</v>
      </c>
      <c r="AF460" s="0" t="n">
        <f aca="false">SUMPRODUCT('FD inverse'!$A$30:$BH$30,'FD mesh'!$B$84:$BI$84,$E459:$BL459)+'FD inverse'!$A$30*$C460/Setup!$B$17+INDEX('FD inverse'!$A$30:$BH$30,1,'FD mesh'!$B$15+1)*Setup!$B$22</f>
        <v>15.6772671694438</v>
      </c>
      <c r="AG460" s="0" t="n">
        <f aca="false">SUMPRODUCT('FD inverse'!$A$31:$BH$31,'FD mesh'!$B$84:$BI$84,$E459:$BL459)+'FD inverse'!$A$31*$C460/Setup!$B$17+INDEX('FD inverse'!$A$31:$BH$31,1,'FD mesh'!$B$15+1)*Setup!$B$22</f>
        <v>15.2491299137603</v>
      </c>
      <c r="AH460" s="0" t="n">
        <f aca="false">SUMPRODUCT('FD inverse'!$A$32:$BH$32,'FD mesh'!$B$84:$BI$84,$E459:$BL459)+'FD inverse'!$A$32*$C460/Setup!$B$17+INDEX('FD inverse'!$A$32:$BH$32,1,'FD mesh'!$B$15+1)*Setup!$B$22</f>
        <v>15.2311709342223</v>
      </c>
      <c r="AI460" s="0" t="n">
        <f aca="false">SUMPRODUCT('FD inverse'!$A$33:$BH$33,'FD mesh'!$B$84:$BI$84,$E459:$BL459)+'FD inverse'!$A$33*$C460/Setup!$B$17+INDEX('FD inverse'!$A$33:$BH$33,1,'FD mesh'!$B$15+1)*Setup!$B$22</f>
        <v>15.2133585808526</v>
      </c>
      <c r="AJ460" s="0" t="n">
        <f aca="false">SUMPRODUCT('FD inverse'!$A$34:$BH$34,'FD mesh'!$B$84:$BI$84,$E459:$BL459)+'FD inverse'!$A$34*$C460/Setup!$B$17+INDEX('FD inverse'!$A$34:$BH$34,1,'FD mesh'!$B$15+1)*Setup!$B$22</f>
        <v>15.19567298192</v>
      </c>
      <c r="AK460" s="0" t="n">
        <f aca="false">SUMPRODUCT('FD inverse'!$A$35:$BH$35,'FD mesh'!$B$84:$BI$84,$E459:$BL459)+'FD inverse'!$A$35*$C460/Setup!$B$17+INDEX('FD inverse'!$A$35:$BH$35,1,'FD mesh'!$B$15+1)*Setup!$B$22</f>
        <v>15.1780964018552</v>
      </c>
      <c r="AL460" s="0" t="n">
        <f aca="false">SUMPRODUCT('FD inverse'!$A$36:$BH$36,'FD mesh'!$B$84:$BI$84,$E459:$BL459)+'FD inverse'!$A$36*$C460/Setup!$B$17+INDEX('FD inverse'!$A$36:$BH$36,1,'FD mesh'!$B$15+1)*Setup!$B$22</f>
        <v>15.1606130605857</v>
      </c>
      <c r="AM460" s="0" t="n">
        <f aca="false">SUMPRODUCT('FD inverse'!$A$37:$BH$37,'FD mesh'!$B$84:$BI$84,$E459:$BL459)+'FD inverse'!$A$37*$C460/Setup!$B$17+INDEX('FD inverse'!$A$37:$BH$37,1,'FD mesh'!$B$15+1)*Setup!$B$22</f>
        <v>15.1432089529667</v>
      </c>
      <c r="AN460" s="0" t="n">
        <f aca="false">SUMPRODUCT('FD inverse'!$A$38:$BH$38,'FD mesh'!$B$84:$BI$84,$E459:$BL459)+'FD inverse'!$A$38*$C460/Setup!$B$17+INDEX('FD inverse'!$A$38:$BH$38,1,'FD mesh'!$B$15+1)*Setup!$B$22</f>
        <v>15.1258716691536</v>
      </c>
      <c r="AO460" s="0" t="n">
        <f aca="false">SUMPRODUCT('FD inverse'!$A$39:$BH$39,'FD mesh'!$B$84:$BI$84,$E459:$BL459)+'FD inverse'!$A$39*$C460/Setup!$B$17+INDEX('FD inverse'!$A$39:$BH$39,1,'FD mesh'!$B$15+1)*Setup!$B$22</f>
        <v>15.1085902165145</v>
      </c>
      <c r="AP460" s="0" t="n">
        <f aca="false">SUMPRODUCT('FD inverse'!$A$40:$BH$40,'FD mesh'!$B$84:$BI$84,$E459:$BL459)+'FD inverse'!$A$40*$C460/Setup!$B$17+INDEX('FD inverse'!$A$40:$BH$40,1,'FD mesh'!$B$15+1)*Setup!$B$22</f>
        <v>15.0913548434623</v>
      </c>
      <c r="AQ460" s="0" t="n">
        <f aca="false">SUMPRODUCT('FD inverse'!$A$41:$BH$41,'FD mesh'!$B$84:$BI$84,$E459:$BL459)+'FD inverse'!$A$41*$C460/Setup!$B$17+INDEX('FD inverse'!$A$41:$BH$41,1,'FD mesh'!$B$15+1)*Setup!$B$22</f>
        <v>15.0741568653862</v>
      </c>
      <c r="AR460" s="0" t="n">
        <f aca="false">SUMPRODUCT('FD inverse'!$A$42:$BH$42,'FD mesh'!$B$84:$BI$84,$E459:$BL459)+'FD inverse'!$A$42*$C460/Setup!$B$17+INDEX('FD inverse'!$A$42:$BH$42,1,'FD mesh'!$B$15+1)*Setup!$B$22</f>
        <v>15.0569884926923</v>
      </c>
      <c r="AS460" s="0" t="n">
        <f aca="false">SUMPRODUCT('FD inverse'!$A$43:$BH$43,'FD mesh'!$B$84:$BI$84,$E459:$BL459)+'FD inverse'!$A$43*$C460/Setup!$B$17+INDEX('FD inverse'!$A$43:$BH$43,1,'FD mesh'!$B$15+1)*Setup!$B$22</f>
        <v>0</v>
      </c>
      <c r="AT460" s="0" t="n">
        <f aca="false">SUMPRODUCT('FD inverse'!$A$44:$BH$44,'FD mesh'!$B$84:$BI$84,$E459:$BL459)+'FD inverse'!$A$44*$C460/Setup!$B$17+INDEX('FD inverse'!$A$44:$BH$44,1,'FD mesh'!$B$15+1)*Setup!$B$22</f>
        <v>0</v>
      </c>
      <c r="AU460" s="0" t="n">
        <f aca="false">SUMPRODUCT('FD inverse'!$A$45:$BH$45,'FD mesh'!$B$84:$BI$84,$E459:$BL459)+'FD inverse'!$A$45*$C460/Setup!$B$17+INDEX('FD inverse'!$A$45:$BH$45,1,'FD mesh'!$B$15+1)*Setup!$B$22</f>
        <v>0</v>
      </c>
      <c r="AV460" s="0" t="n">
        <f aca="false">SUMPRODUCT('FD inverse'!$A$46:$BH$46,'FD mesh'!$B$84:$BI$84,$E459:$BL459)+'FD inverse'!$A$46*$C460/Setup!$B$17+INDEX('FD inverse'!$A$46:$BH$46,1,'FD mesh'!$B$15+1)*Setup!$B$22</f>
        <v>0</v>
      </c>
      <c r="AW460" s="0" t="n">
        <f aca="false">SUMPRODUCT('FD inverse'!$A$47:$BH$47,'FD mesh'!$B$84:$BI$84,$E459:$BL459)+'FD inverse'!$A$47*$C460/Setup!$B$17+INDEX('FD inverse'!$A$47:$BH$47,1,'FD mesh'!$B$15+1)*Setup!$B$22</f>
        <v>0</v>
      </c>
      <c r="AX460" s="0" t="n">
        <f aca="false">SUMPRODUCT('FD inverse'!$A$48:$BH$48,'FD mesh'!$B$84:$BI$84,$E459:$BL459)+'FD inverse'!$A$48*$C460/Setup!$B$17+INDEX('FD inverse'!$A$48:$BH$48,1,'FD mesh'!$B$15+1)*Setup!$B$22</f>
        <v>0</v>
      </c>
      <c r="AY460" s="0" t="n">
        <f aca="false">SUMPRODUCT('FD inverse'!$A$49:$BH$49,'FD mesh'!$B$84:$BI$84,$E459:$BL459)+'FD inverse'!$A$49*$C460/Setup!$B$17+INDEX('FD inverse'!$A$49:$BH$49,1,'FD mesh'!$B$15+1)*Setup!$B$22</f>
        <v>0</v>
      </c>
      <c r="AZ460" s="0" t="n">
        <f aca="false">SUMPRODUCT('FD inverse'!$A$50:$BH$50,'FD mesh'!$B$84:$BI$84,$E459:$BL459)+'FD inverse'!$A$50*$C460/Setup!$B$17+INDEX('FD inverse'!$A$50:$BH$50,1,'FD mesh'!$B$15+1)*Setup!$B$22</f>
        <v>0</v>
      </c>
      <c r="BA460" s="0" t="n">
        <f aca="false">SUMPRODUCT('FD inverse'!$A$51:$BH$51,'FD mesh'!$B$84:$BI$84,$E459:$BL459)+'FD inverse'!$A$51*$C460/Setup!$B$17+INDEX('FD inverse'!$A$51:$BH$51,1,'FD mesh'!$B$15+1)*Setup!$B$22</f>
        <v>0</v>
      </c>
      <c r="BB460" s="0" t="n">
        <f aca="false">SUMPRODUCT('FD inverse'!$A$52:$BH$52,'FD mesh'!$B$84:$BI$84,$E459:$BL459)+'FD inverse'!$A$52*$C460/Setup!$B$17+INDEX('FD inverse'!$A$52:$BH$52,1,'FD mesh'!$B$15+1)*Setup!$B$22</f>
        <v>0</v>
      </c>
      <c r="BC460" s="0" t="n">
        <f aca="false">SUMPRODUCT('FD inverse'!$A$53:$BH$53,'FD mesh'!$B$84:$BI$84,$E459:$BL459)+'FD inverse'!$A$53*$C460/Setup!$B$17+INDEX('FD inverse'!$A$53:$BH$53,1,'FD mesh'!$B$15+1)*Setup!$B$22</f>
        <v>0</v>
      </c>
      <c r="BD460" s="0" t="n">
        <f aca="false">SUMPRODUCT('FD inverse'!$A$54:$BH$54,'FD mesh'!$B$84:$BI$84,$E459:$BL459)+'FD inverse'!$A$54*$C460/Setup!$B$17+INDEX('FD inverse'!$A$54:$BH$54,1,'FD mesh'!$B$15+1)*Setup!$B$22</f>
        <v>0</v>
      </c>
      <c r="BE460" s="0" t="n">
        <f aca="false">SUMPRODUCT('FD inverse'!$A$55:$BH$55,'FD mesh'!$B$84:$BI$84,$E459:$BL459)+'FD inverse'!$A$55*$C460/Setup!$B$17+INDEX('FD inverse'!$A$55:$BH$55,1,'FD mesh'!$B$15+1)*Setup!$B$22</f>
        <v>0</v>
      </c>
      <c r="BF460" s="0" t="n">
        <f aca="false">SUMPRODUCT('FD inverse'!$A$56:$BH$56,'FD mesh'!$B$84:$BI$84,$E459:$BL459)+'FD inverse'!$A$56*$C460/Setup!$B$17+INDEX('FD inverse'!$A$56:$BH$56,1,'FD mesh'!$B$15+1)*Setup!$B$22</f>
        <v>0</v>
      </c>
      <c r="BG460" s="0" t="n">
        <f aca="false">SUMPRODUCT('FD inverse'!$A$57:$BH$57,'FD mesh'!$B$84:$BI$84,$E459:$BL459)+'FD inverse'!$A$57*$C460/Setup!$B$17+INDEX('FD inverse'!$A$57:$BH$57,1,'FD mesh'!$B$15+1)*Setup!$B$22</f>
        <v>0</v>
      </c>
      <c r="BH460" s="0" t="n">
        <f aca="false">SUMPRODUCT('FD inverse'!$A$58:$BH$58,'FD mesh'!$B$84:$BI$84,$E459:$BL459)+'FD inverse'!$A$58*$C460/Setup!$B$17+INDEX('FD inverse'!$A$58:$BH$58,1,'FD mesh'!$B$15+1)*Setup!$B$22</f>
        <v>0</v>
      </c>
      <c r="BI460" s="0" t="n">
        <f aca="false">SUMPRODUCT('FD inverse'!$A$59:$BH$59,'FD mesh'!$B$84:$BI$84,$E459:$BL459)+'FD inverse'!$A$59*$C460/Setup!$B$17+INDEX('FD inverse'!$A$59:$BH$59,1,'FD mesh'!$B$15+1)*Setup!$B$22</f>
        <v>0</v>
      </c>
      <c r="BJ460" s="0" t="n">
        <f aca="false">SUMPRODUCT('FD inverse'!$A$60:$BH$60,'FD mesh'!$B$84:$BI$84,$E459:$BL459)+'FD inverse'!$A$60*$C460/Setup!$B$17+INDEX('FD inverse'!$A$60:$BH$60,1,'FD mesh'!$B$15+1)*Setup!$B$22</f>
        <v>0</v>
      </c>
      <c r="BK460" s="0" t="n">
        <f aca="false">SUMPRODUCT('FD inverse'!$A$61:$BH$61,'FD mesh'!$B$84:$BI$84,$E459:$BL459)+'FD inverse'!$A$61*$C460/Setup!$B$17+INDEX('FD inverse'!$A$61:$BH$61,1,'FD mesh'!$B$15+1)*Setup!$B$22</f>
        <v>0</v>
      </c>
      <c r="BL460" s="0" t="n">
        <f aca="false">SUMPRODUCT('FD inverse'!$A$62:$BH$62,'FD mesh'!$B$84:$BI$84,$E459:$BL459)+'FD inverse'!$A$62*$C460/Setup!$B$17+INDEX('FD inverse'!$A$62:$BH$62,1,'FD mesh'!$B$15+1)*Setup!$B$22</f>
        <v>0</v>
      </c>
    </row>
    <row r="461" customFormat="false" ht="15" hidden="false" customHeight="false" outlineLevel="0" collapsed="false">
      <c r="A461" s="0" t="n">
        <v>456</v>
      </c>
      <c r="B461" s="0" t="n">
        <f aca="false">A461*Setup!$B$11/3600</f>
        <v>38</v>
      </c>
      <c r="C461" s="0" t="n">
        <f aca="false">Setup!$B$7+Setup!$B$8*COS(2*PI()*(B461-Setup!$B$9)/24)</f>
        <v>27.4641016151378</v>
      </c>
      <c r="D461" s="0" t="n">
        <f aca="false">(C461-E461)/Setup!$B$17</f>
        <v>17.0823958101379</v>
      </c>
      <c r="E461" s="0" t="n">
        <f aca="false">SUMPRODUCT('FD inverse'!$A$3:$BH$3,'FD mesh'!$B$84:$BI$84,$E460:$BL460)+'FD inverse'!$A$3*$C461/Setup!$B$17+INDEX('FD inverse'!$A$3:$BH$3,1,'FD mesh'!$B$15+1)*Setup!$B$22</f>
        <v>25.2433901598198</v>
      </c>
      <c r="F461" s="0" t="n">
        <f aca="false">SUMPRODUCT('FD inverse'!$A$4:$BH$4,'FD mesh'!$B$84:$BI$84,$E460:$BL460)+'FD inverse'!$A$4*$C461/Setup!$B$17+INDEX('FD inverse'!$A$4:$BH$4,1,'FD mesh'!$B$15+1)*Setup!$B$22</f>
        <v>24.7429750431952</v>
      </c>
      <c r="G461" s="0" t="n">
        <f aca="false">SUMPRODUCT('FD inverse'!$A$5:$BH$5,'FD mesh'!$B$84:$BI$84,$E460:$BL460)+'FD inverse'!$A$5*$C461/Setup!$B$17+INDEX('FD inverse'!$A$5:$BH$5,1,'FD mesh'!$B$15+1)*Setup!$B$22</f>
        <v>24.257696539537</v>
      </c>
      <c r="H461" s="0" t="n">
        <f aca="false">SUMPRODUCT('FD inverse'!$A$6:$BH$6,'FD mesh'!$B$84:$BI$84,$E460:$BL460)+'FD inverse'!$A$6*$C461/Setup!$B$17+INDEX('FD inverse'!$A$6:$BH$6,1,'FD mesh'!$B$15+1)*Setup!$B$22</f>
        <v>22.6509472379291</v>
      </c>
      <c r="I461" s="0" t="n">
        <f aca="false">SUMPRODUCT('FD inverse'!$A$7:$BH$7,'FD mesh'!$B$84:$BI$84,$E460:$BL460)+'FD inverse'!$A$7*$C461/Setup!$B$17+INDEX('FD inverse'!$A$7:$BH$7,1,'FD mesh'!$B$15+1)*Setup!$B$22</f>
        <v>22.5160259781382</v>
      </c>
      <c r="J461" s="0" t="n">
        <f aca="false">SUMPRODUCT('FD inverse'!$A$8:$BH$8,'FD mesh'!$B$84:$BI$84,$E460:$BL460)+'FD inverse'!$A$8*$C461/Setup!$B$17+INDEX('FD inverse'!$A$8:$BH$8,1,'FD mesh'!$B$15+1)*Setup!$B$22</f>
        <v>22.3952197906908</v>
      </c>
      <c r="K461" s="0" t="n">
        <f aca="false">SUMPRODUCT('FD inverse'!$A$9:$BH$9,'FD mesh'!$B$84:$BI$84,$E460:$BL460)+'FD inverse'!$A$9*$C461/Setup!$B$17+INDEX('FD inverse'!$A$9:$BH$9,1,'FD mesh'!$B$15+1)*Setup!$B$22</f>
        <v>22.2881086471581</v>
      </c>
      <c r="L461" s="0" t="n">
        <f aca="false">SUMPRODUCT('FD inverse'!$A$10:$BH$10,'FD mesh'!$B$84:$BI$84,$E460:$BL460)+'FD inverse'!$A$10*$C461/Setup!$B$17+INDEX('FD inverse'!$A$10:$BH$10,1,'FD mesh'!$B$15+1)*Setup!$B$22</f>
        <v>22.1942886004652</v>
      </c>
      <c r="M461" s="0" t="n">
        <f aca="false">SUMPRODUCT('FD inverse'!$A$11:$BH$11,'FD mesh'!$B$84:$BI$84,$E460:$BL460)+'FD inverse'!$A$11*$C461/Setup!$B$17+INDEX('FD inverse'!$A$11:$BH$11,1,'FD mesh'!$B$15+1)*Setup!$B$22</f>
        <v>22.1133832797654</v>
      </c>
      <c r="N461" s="0" t="n">
        <f aca="false">SUMPRODUCT('FD inverse'!$A$12:$BH$12,'FD mesh'!$B$84:$BI$84,$E460:$BL460)+'FD inverse'!$A$12*$C461/Setup!$B$17+INDEX('FD inverse'!$A$12:$BH$12,1,'FD mesh'!$B$15+1)*Setup!$B$22</f>
        <v>22.0450536659543</v>
      </c>
      <c r="O461" s="0" t="n">
        <f aca="false">SUMPRODUCT('FD inverse'!$A$13:$BH$13,'FD mesh'!$B$84:$BI$84,$E460:$BL460)+'FD inverse'!$A$13*$C461/Setup!$B$17+INDEX('FD inverse'!$A$13:$BH$13,1,'FD mesh'!$B$15+1)*Setup!$B$22</f>
        <v>21.9890062214969</v>
      </c>
      <c r="P461" s="0" t="n">
        <f aca="false">SUMPRODUCT('FD inverse'!$A$14:$BH$14,'FD mesh'!$B$84:$BI$84,$E460:$BL460)+'FD inverse'!$A$14*$C461/Setup!$B$17+INDEX('FD inverse'!$A$14:$BH$14,1,'FD mesh'!$B$15+1)*Setup!$B$22</f>
        <v>21.9449994401775</v>
      </c>
      <c r="Q461" s="0" t="n">
        <f aca="false">SUMPRODUCT('FD inverse'!$A$15:$BH$15,'FD mesh'!$B$84:$BI$84,$E460:$BL460)+'FD inverse'!$A$15*$C461/Setup!$B$17+INDEX('FD inverse'!$A$15:$BH$15,1,'FD mesh'!$B$15+1)*Setup!$B$22</f>
        <v>21.9128488729673</v>
      </c>
      <c r="R461" s="0" t="n">
        <f aca="false">SUMPRODUCT('FD inverse'!$A$16:$BH$16,'FD mesh'!$B$84:$BI$84,$E460:$BL460)+'FD inverse'!$A$16*$C461/Setup!$B$17+INDEX('FD inverse'!$A$16:$BH$16,1,'FD mesh'!$B$15+1)*Setup!$B$22</f>
        <v>21.8924306757085</v>
      </c>
      <c r="S461" s="0" t="n">
        <f aca="false">SUMPRODUCT('FD inverse'!$A$17:$BH$17,'FD mesh'!$B$84:$BI$84,$E460:$BL460)+'FD inverse'!$A$17*$C461/Setup!$B$17+INDEX('FD inverse'!$A$17:$BH$17,1,'FD mesh'!$B$15+1)*Setup!$B$22</f>
        <v>21.4245325537822</v>
      </c>
      <c r="T461" s="0" t="n">
        <f aca="false">SUMPRODUCT('FD inverse'!$A$18:$BH$18,'FD mesh'!$B$84:$BI$84,$E460:$BL460)+'FD inverse'!$A$18*$C461/Setup!$B$17+INDEX('FD inverse'!$A$18:$BH$18,1,'FD mesh'!$B$15+1)*Setup!$B$22</f>
        <v>20.9619899812751</v>
      </c>
      <c r="U461" s="0" t="n">
        <f aca="false">SUMPRODUCT('FD inverse'!$A$19:$BH$19,'FD mesh'!$B$84:$BI$84,$E460:$BL460)+'FD inverse'!$A$19*$C461/Setup!$B$17+INDEX('FD inverse'!$A$19:$BH$19,1,'FD mesh'!$B$15+1)*Setup!$B$22</f>
        <v>20.5043522287723</v>
      </c>
      <c r="V461" s="0" t="n">
        <f aca="false">SUMPRODUCT('FD inverse'!$A$20:$BH$20,'FD mesh'!$B$84:$BI$84,$E460:$BL460)+'FD inverse'!$A$20*$C461/Setup!$B$17+INDEX('FD inverse'!$A$20:$BH$20,1,'FD mesh'!$B$15+1)*Setup!$B$22</f>
        <v>20.0511836339885</v>
      </c>
      <c r="W461" s="0" t="n">
        <f aca="false">SUMPRODUCT('FD inverse'!$A$21:$BH$21,'FD mesh'!$B$84:$BI$84,$E460:$BL460)+'FD inverse'!$A$21*$C461/Setup!$B$17+INDEX('FD inverse'!$A$21:$BH$21,1,'FD mesh'!$B$15+1)*Setup!$B$22</f>
        <v>19.6020630246127</v>
      </c>
      <c r="X461" s="0" t="n">
        <f aca="false">SUMPRODUCT('FD inverse'!$A$22:$BH$22,'FD mesh'!$B$84:$BI$84,$E460:$BL460)+'FD inverse'!$A$22*$C461/Setup!$B$17+INDEX('FD inverse'!$A$22:$BH$22,1,'FD mesh'!$B$15+1)*Setup!$B$22</f>
        <v>19.1565830107261</v>
      </c>
      <c r="Y461" s="0" t="n">
        <f aca="false">SUMPRODUCT('FD inverse'!$A$23:$BH$23,'FD mesh'!$B$84:$BI$84,$E460:$BL460)+'FD inverse'!$A$23*$C461/Setup!$B$17+INDEX('FD inverse'!$A$23:$BH$23,1,'FD mesh'!$B$15+1)*Setup!$B$22</f>
        <v>18.7143491602779</v>
      </c>
      <c r="Z461" s="0" t="n">
        <f aca="false">SUMPRODUCT('FD inverse'!$A$24:$BH$24,'FD mesh'!$B$84:$BI$84,$E460:$BL460)+'FD inverse'!$A$24*$C461/Setup!$B$17+INDEX('FD inverse'!$A$24:$BH$24,1,'FD mesh'!$B$15+1)*Setup!$B$22</f>
        <v>18.2749790704487</v>
      </c>
      <c r="AA461" s="0" t="n">
        <f aca="false">SUMPRODUCT('FD inverse'!$A$25:$BH$25,'FD mesh'!$B$84:$BI$84,$E460:$BL460)+'FD inverse'!$A$25*$C461/Setup!$B$17+INDEX('FD inverse'!$A$25:$BH$25,1,'FD mesh'!$B$15+1)*Setup!$B$22</f>
        <v>17.8381013471192</v>
      </c>
      <c r="AB461" s="0" t="n">
        <f aca="false">SUMPRODUCT('FD inverse'!$A$26:$BH$26,'FD mesh'!$B$84:$BI$84,$E460:$BL460)+'FD inverse'!$A$26*$C461/Setup!$B$17+INDEX('FD inverse'!$A$26:$BH$26,1,'FD mesh'!$B$15+1)*Setup!$B$22</f>
        <v>17.4033545040936</v>
      </c>
      <c r="AC461" s="0" t="n">
        <f aca="false">SUMPRODUCT('FD inverse'!$A$27:$BH$27,'FD mesh'!$B$84:$BI$84,$E460:$BL460)+'FD inverse'!$A$27*$C461/Setup!$B$17+INDEX('FD inverse'!$A$27:$BH$27,1,'FD mesh'!$B$15+1)*Setup!$B$22</f>
        <v>16.9703857932094</v>
      </c>
      <c r="AD461" s="0" t="n">
        <f aca="false">SUMPRODUCT('FD inverse'!$A$28:$BH$28,'FD mesh'!$B$84:$BI$84,$E460:$BL460)+'FD inverse'!$A$28*$C461/Setup!$B$17+INDEX('FD inverse'!$A$28:$BH$28,1,'FD mesh'!$B$15+1)*Setup!$B$22</f>
        <v>16.5388499760005</v>
      </c>
      <c r="AE461" s="0" t="n">
        <f aca="false">SUMPRODUCT('FD inverse'!$A$29:$BH$29,'FD mesh'!$B$84:$BI$84,$E460:$BL460)+'FD inverse'!$A$29*$C461/Setup!$B$17+INDEX('FD inverse'!$A$29:$BH$29,1,'FD mesh'!$B$15+1)*Setup!$B$22</f>
        <v>16.1084080471702</v>
      </c>
      <c r="AF461" s="0" t="n">
        <f aca="false">SUMPRODUCT('FD inverse'!$A$30:$BH$30,'FD mesh'!$B$84:$BI$84,$E460:$BL460)+'FD inverse'!$A$30*$C461/Setup!$B$17+INDEX('FD inverse'!$A$30:$BH$30,1,'FD mesh'!$B$15+1)*Setup!$B$22</f>
        <v>15.6787259197818</v>
      </c>
      <c r="AG461" s="0" t="n">
        <f aca="false">SUMPRODUCT('FD inverse'!$A$31:$BH$31,'FD mesh'!$B$84:$BI$84,$E460:$BL460)+'FD inverse'!$A$31*$C461/Setup!$B$17+INDEX('FD inverse'!$A$31:$BH$31,1,'FD mesh'!$B$15+1)*Setup!$B$22</f>
        <v>15.2494730817785</v>
      </c>
      <c r="AH461" s="0" t="n">
        <f aca="false">SUMPRODUCT('FD inverse'!$A$32:$BH$32,'FD mesh'!$B$84:$BI$84,$E460:$BL460)+'FD inverse'!$A$32*$C461/Setup!$B$17+INDEX('FD inverse'!$A$32:$BH$32,1,'FD mesh'!$B$15+1)*Setup!$B$22</f>
        <v>15.2314695948558</v>
      </c>
      <c r="AI461" s="0" t="n">
        <f aca="false">SUMPRODUCT('FD inverse'!$A$33:$BH$33,'FD mesh'!$B$84:$BI$84,$E460:$BL460)+'FD inverse'!$A$33*$C461/Setup!$B$17+INDEX('FD inverse'!$A$33:$BH$33,1,'FD mesh'!$B$15+1)*Setup!$B$22</f>
        <v>15.213617296825</v>
      </c>
      <c r="AJ461" s="0" t="n">
        <f aca="false">SUMPRODUCT('FD inverse'!$A$34:$BH$34,'FD mesh'!$B$84:$BI$84,$E460:$BL460)+'FD inverse'!$A$34*$C461/Setup!$B$17+INDEX('FD inverse'!$A$34:$BH$34,1,'FD mesh'!$B$15+1)*Setup!$B$22</f>
        <v>15.1958959667783</v>
      </c>
      <c r="AK461" s="0" t="n">
        <f aca="false">SUMPRODUCT('FD inverse'!$A$35:$BH$35,'FD mesh'!$B$84:$BI$84,$E460:$BL460)+'FD inverse'!$A$35*$C461/Setup!$B$17+INDEX('FD inverse'!$A$35:$BH$35,1,'FD mesh'!$B$15+1)*Setup!$B$22</f>
        <v>15.178287516803</v>
      </c>
      <c r="AL461" s="0" t="n">
        <f aca="false">SUMPRODUCT('FD inverse'!$A$36:$BH$36,'FD mesh'!$B$84:$BI$84,$E460:$BL460)+'FD inverse'!$A$36*$C461/Setup!$B$17+INDEX('FD inverse'!$A$36:$BH$36,1,'FD mesh'!$B$15+1)*Setup!$B$22</f>
        <v>15.1607758136162</v>
      </c>
      <c r="AM461" s="0" t="n">
        <f aca="false">SUMPRODUCT('FD inverse'!$A$37:$BH$37,'FD mesh'!$B$84:$BI$84,$E460:$BL460)+'FD inverse'!$A$37*$C461/Setup!$B$17+INDEX('FD inverse'!$A$37:$BH$37,1,'FD mesh'!$B$15+1)*Setup!$B$22</f>
        <v>15.1433464997622</v>
      </c>
      <c r="AN461" s="0" t="n">
        <f aca="false">SUMPRODUCT('FD inverse'!$A$38:$BH$38,'FD mesh'!$B$84:$BI$84,$E460:$BL460)+'FD inverse'!$A$38*$C461/Setup!$B$17+INDEX('FD inverse'!$A$38:$BH$38,1,'FD mesh'!$B$15+1)*Setup!$B$22</f>
        <v>15.1259868152643</v>
      </c>
      <c r="AO461" s="0" t="n">
        <f aca="false">SUMPRODUCT('FD inverse'!$A$39:$BH$39,'FD mesh'!$B$84:$BI$84,$E460:$BL460)+'FD inverse'!$A$39*$C461/Setup!$B$17+INDEX('FD inverse'!$A$39:$BH$39,1,'FD mesh'!$B$15+1)*Setup!$B$22</f>
        <v>15.1086854203798</v>
      </c>
      <c r="AP461" s="0" t="n">
        <f aca="false">SUMPRODUCT('FD inverse'!$A$40:$BH$40,'FD mesh'!$B$84:$BI$84,$E460:$BL460)+'FD inverse'!$A$40*$C461/Setup!$B$17+INDEX('FD inverse'!$A$40:$BH$40,1,'FD mesh'!$B$15+1)*Setup!$B$22</f>
        <v>15.0914322198847</v>
      </c>
      <c r="AQ461" s="0" t="n">
        <f aca="false">SUMPRODUCT('FD inverse'!$A$41:$BH$41,'FD mesh'!$B$84:$BI$84,$E460:$BL460)+'FD inverse'!$A$41*$C461/Setup!$B$17+INDEX('FD inverse'!$A$41:$BH$41,1,'FD mesh'!$B$15+1)*Setup!$B$22</f>
        <v>15.074218189117</v>
      </c>
      <c r="AR461" s="0" t="n">
        <f aca="false">SUMPRODUCT('FD inverse'!$A$42:$BH$42,'FD mesh'!$B$84:$BI$84,$E460:$BL460)+'FD inverse'!$A$42*$C461/Setup!$B$17+INDEX('FD inverse'!$A$42:$BH$42,1,'FD mesh'!$B$15+1)*Setup!$B$22</f>
        <v>15.0570352018344</v>
      </c>
      <c r="AS461" s="0" t="n">
        <f aca="false">SUMPRODUCT('FD inverse'!$A$43:$BH$43,'FD mesh'!$B$84:$BI$84,$E460:$BL460)+'FD inverse'!$A$43*$C461/Setup!$B$17+INDEX('FD inverse'!$A$43:$BH$43,1,'FD mesh'!$B$15+1)*Setup!$B$22</f>
        <v>0</v>
      </c>
      <c r="AT461" s="0" t="n">
        <f aca="false">SUMPRODUCT('FD inverse'!$A$44:$BH$44,'FD mesh'!$B$84:$BI$84,$E460:$BL460)+'FD inverse'!$A$44*$C461/Setup!$B$17+INDEX('FD inverse'!$A$44:$BH$44,1,'FD mesh'!$B$15+1)*Setup!$B$22</f>
        <v>0</v>
      </c>
      <c r="AU461" s="0" t="n">
        <f aca="false">SUMPRODUCT('FD inverse'!$A$45:$BH$45,'FD mesh'!$B$84:$BI$84,$E460:$BL460)+'FD inverse'!$A$45*$C461/Setup!$B$17+INDEX('FD inverse'!$A$45:$BH$45,1,'FD mesh'!$B$15+1)*Setup!$B$22</f>
        <v>0</v>
      </c>
      <c r="AV461" s="0" t="n">
        <f aca="false">SUMPRODUCT('FD inverse'!$A$46:$BH$46,'FD mesh'!$B$84:$BI$84,$E460:$BL460)+'FD inverse'!$A$46*$C461/Setup!$B$17+INDEX('FD inverse'!$A$46:$BH$46,1,'FD mesh'!$B$15+1)*Setup!$B$22</f>
        <v>0</v>
      </c>
      <c r="AW461" s="0" t="n">
        <f aca="false">SUMPRODUCT('FD inverse'!$A$47:$BH$47,'FD mesh'!$B$84:$BI$84,$E460:$BL460)+'FD inverse'!$A$47*$C461/Setup!$B$17+INDEX('FD inverse'!$A$47:$BH$47,1,'FD mesh'!$B$15+1)*Setup!$B$22</f>
        <v>0</v>
      </c>
      <c r="AX461" s="0" t="n">
        <f aca="false">SUMPRODUCT('FD inverse'!$A$48:$BH$48,'FD mesh'!$B$84:$BI$84,$E460:$BL460)+'FD inverse'!$A$48*$C461/Setup!$B$17+INDEX('FD inverse'!$A$48:$BH$48,1,'FD mesh'!$B$15+1)*Setup!$B$22</f>
        <v>0</v>
      </c>
      <c r="AY461" s="0" t="n">
        <f aca="false">SUMPRODUCT('FD inverse'!$A$49:$BH$49,'FD mesh'!$B$84:$BI$84,$E460:$BL460)+'FD inverse'!$A$49*$C461/Setup!$B$17+INDEX('FD inverse'!$A$49:$BH$49,1,'FD mesh'!$B$15+1)*Setup!$B$22</f>
        <v>0</v>
      </c>
      <c r="AZ461" s="0" t="n">
        <f aca="false">SUMPRODUCT('FD inverse'!$A$50:$BH$50,'FD mesh'!$B$84:$BI$84,$E460:$BL460)+'FD inverse'!$A$50*$C461/Setup!$B$17+INDEX('FD inverse'!$A$50:$BH$50,1,'FD mesh'!$B$15+1)*Setup!$B$22</f>
        <v>0</v>
      </c>
      <c r="BA461" s="0" t="n">
        <f aca="false">SUMPRODUCT('FD inverse'!$A$51:$BH$51,'FD mesh'!$B$84:$BI$84,$E460:$BL460)+'FD inverse'!$A$51*$C461/Setup!$B$17+INDEX('FD inverse'!$A$51:$BH$51,1,'FD mesh'!$B$15+1)*Setup!$B$22</f>
        <v>0</v>
      </c>
      <c r="BB461" s="0" t="n">
        <f aca="false">SUMPRODUCT('FD inverse'!$A$52:$BH$52,'FD mesh'!$B$84:$BI$84,$E460:$BL460)+'FD inverse'!$A$52*$C461/Setup!$B$17+INDEX('FD inverse'!$A$52:$BH$52,1,'FD mesh'!$B$15+1)*Setup!$B$22</f>
        <v>0</v>
      </c>
      <c r="BC461" s="0" t="n">
        <f aca="false">SUMPRODUCT('FD inverse'!$A$53:$BH$53,'FD mesh'!$B$84:$BI$84,$E460:$BL460)+'FD inverse'!$A$53*$C461/Setup!$B$17+INDEX('FD inverse'!$A$53:$BH$53,1,'FD mesh'!$B$15+1)*Setup!$B$22</f>
        <v>0</v>
      </c>
      <c r="BD461" s="0" t="n">
        <f aca="false">SUMPRODUCT('FD inverse'!$A$54:$BH$54,'FD mesh'!$B$84:$BI$84,$E460:$BL460)+'FD inverse'!$A$54*$C461/Setup!$B$17+INDEX('FD inverse'!$A$54:$BH$54,1,'FD mesh'!$B$15+1)*Setup!$B$22</f>
        <v>0</v>
      </c>
      <c r="BE461" s="0" t="n">
        <f aca="false">SUMPRODUCT('FD inverse'!$A$55:$BH$55,'FD mesh'!$B$84:$BI$84,$E460:$BL460)+'FD inverse'!$A$55*$C461/Setup!$B$17+INDEX('FD inverse'!$A$55:$BH$55,1,'FD mesh'!$B$15+1)*Setup!$B$22</f>
        <v>0</v>
      </c>
      <c r="BF461" s="0" t="n">
        <f aca="false">SUMPRODUCT('FD inverse'!$A$56:$BH$56,'FD mesh'!$B$84:$BI$84,$E460:$BL460)+'FD inverse'!$A$56*$C461/Setup!$B$17+INDEX('FD inverse'!$A$56:$BH$56,1,'FD mesh'!$B$15+1)*Setup!$B$22</f>
        <v>0</v>
      </c>
      <c r="BG461" s="0" t="n">
        <f aca="false">SUMPRODUCT('FD inverse'!$A$57:$BH$57,'FD mesh'!$B$84:$BI$84,$E460:$BL460)+'FD inverse'!$A$57*$C461/Setup!$B$17+INDEX('FD inverse'!$A$57:$BH$57,1,'FD mesh'!$B$15+1)*Setup!$B$22</f>
        <v>0</v>
      </c>
      <c r="BH461" s="0" t="n">
        <f aca="false">SUMPRODUCT('FD inverse'!$A$58:$BH$58,'FD mesh'!$B$84:$BI$84,$E460:$BL460)+'FD inverse'!$A$58*$C461/Setup!$B$17+INDEX('FD inverse'!$A$58:$BH$58,1,'FD mesh'!$B$15+1)*Setup!$B$22</f>
        <v>0</v>
      </c>
      <c r="BI461" s="0" t="n">
        <f aca="false">SUMPRODUCT('FD inverse'!$A$59:$BH$59,'FD mesh'!$B$84:$BI$84,$E460:$BL460)+'FD inverse'!$A$59*$C461/Setup!$B$17+INDEX('FD inverse'!$A$59:$BH$59,1,'FD mesh'!$B$15+1)*Setup!$B$22</f>
        <v>0</v>
      </c>
      <c r="BJ461" s="0" t="n">
        <f aca="false">SUMPRODUCT('FD inverse'!$A$60:$BH$60,'FD mesh'!$B$84:$BI$84,$E460:$BL460)+'FD inverse'!$A$60*$C461/Setup!$B$17+INDEX('FD inverse'!$A$60:$BH$60,1,'FD mesh'!$B$15+1)*Setup!$B$22</f>
        <v>0</v>
      </c>
      <c r="BK461" s="0" t="n">
        <f aca="false">SUMPRODUCT('FD inverse'!$A$61:$BH$61,'FD mesh'!$B$84:$BI$84,$E460:$BL460)+'FD inverse'!$A$61*$C461/Setup!$B$17+INDEX('FD inverse'!$A$61:$BH$61,1,'FD mesh'!$B$15+1)*Setup!$B$22</f>
        <v>0</v>
      </c>
      <c r="BL461" s="0" t="n">
        <f aca="false">SUMPRODUCT('FD inverse'!$A$62:$BH$62,'FD mesh'!$B$84:$BI$84,$E460:$BL460)+'FD inverse'!$A$62*$C461/Setup!$B$17+INDEX('FD inverse'!$A$62:$BH$62,1,'FD mesh'!$B$15+1)*Setup!$B$22</f>
        <v>0</v>
      </c>
    </row>
    <row r="462" customFormat="false" ht="15" hidden="false" customHeight="false" outlineLevel="0" collapsed="false">
      <c r="A462" s="0" t="n">
        <v>457</v>
      </c>
      <c r="B462" s="0" t="n">
        <f aca="false">A462*Setup!$B$11/3600</f>
        <v>38.0833333333333</v>
      </c>
      <c r="C462" s="0" t="n">
        <f aca="false">Setup!$B$7+Setup!$B$8*COS(2*PI()*(B462-Setup!$B$9)/24)</f>
        <v>27.50690702283</v>
      </c>
      <c r="D462" s="0" t="n">
        <f aca="false">(C462-E462)/Setup!$B$17</f>
        <v>17.1354116090902</v>
      </c>
      <c r="E462" s="0" t="n">
        <f aca="false">SUMPRODUCT('FD inverse'!$A$3:$BH$3,'FD mesh'!$B$84:$BI$84,$E461:$BL461)+'FD inverse'!$A$3*$C462/Setup!$B$17+INDEX('FD inverse'!$A$3:$BH$3,1,'FD mesh'!$B$15+1)*Setup!$B$22</f>
        <v>25.2793035136483</v>
      </c>
      <c r="F462" s="0" t="n">
        <f aca="false">SUMPRODUCT('FD inverse'!$A$4:$BH$4,'FD mesh'!$B$84:$BI$84,$E461:$BL461)+'FD inverse'!$A$4*$C462/Setup!$B$17+INDEX('FD inverse'!$A$4:$BH$4,1,'FD mesh'!$B$15+1)*Setup!$B$22</f>
        <v>24.7771147218599</v>
      </c>
      <c r="G462" s="0" t="n">
        <f aca="false">SUMPRODUCT('FD inverse'!$A$5:$BH$5,'FD mesh'!$B$84:$BI$84,$E461:$BL461)+'FD inverse'!$A$5*$C462/Setup!$B$17+INDEX('FD inverse'!$A$5:$BH$5,1,'FD mesh'!$B$15+1)*Setup!$B$22</f>
        <v>24.2897434989364</v>
      </c>
      <c r="H462" s="0" t="n">
        <f aca="false">SUMPRODUCT('FD inverse'!$A$6:$BH$6,'FD mesh'!$B$84:$BI$84,$E461:$BL461)+'FD inverse'!$A$6*$C462/Setup!$B$17+INDEX('FD inverse'!$A$6:$BH$6,1,'FD mesh'!$B$15+1)*Setup!$B$22</f>
        <v>22.6755437644754</v>
      </c>
      <c r="I462" s="0" t="n">
        <f aca="false">SUMPRODUCT('FD inverse'!$A$7:$BH$7,'FD mesh'!$B$84:$BI$84,$E461:$BL461)+'FD inverse'!$A$7*$C462/Setup!$B$17+INDEX('FD inverse'!$A$7:$BH$7,1,'FD mesh'!$B$15+1)*Setup!$B$22</f>
        <v>22.5399498430028</v>
      </c>
      <c r="J462" s="0" t="n">
        <f aca="false">SUMPRODUCT('FD inverse'!$A$8:$BH$8,'FD mesh'!$B$84:$BI$84,$E461:$BL461)+'FD inverse'!$A$8*$C462/Setup!$B$17+INDEX('FD inverse'!$A$8:$BH$8,1,'FD mesh'!$B$15+1)*Setup!$B$22</f>
        <v>22.4184702960817</v>
      </c>
      <c r="K462" s="0" t="n">
        <f aca="false">SUMPRODUCT('FD inverse'!$A$9:$BH$9,'FD mesh'!$B$84:$BI$84,$E461:$BL461)+'FD inverse'!$A$9*$C462/Setup!$B$17+INDEX('FD inverse'!$A$9:$BH$9,1,'FD mesh'!$B$15+1)*Setup!$B$22</f>
        <v>22.3107078614855</v>
      </c>
      <c r="L462" s="0" t="n">
        <f aca="false">SUMPRODUCT('FD inverse'!$A$10:$BH$10,'FD mesh'!$B$84:$BI$84,$E461:$BL461)+'FD inverse'!$A$10*$C462/Setup!$B$17+INDEX('FD inverse'!$A$10:$BH$10,1,'FD mesh'!$B$15+1)*Setup!$B$22</f>
        <v>22.2162782966991</v>
      </c>
      <c r="M462" s="0" t="n">
        <f aca="false">SUMPRODUCT('FD inverse'!$A$11:$BH$11,'FD mesh'!$B$84:$BI$84,$E461:$BL461)+'FD inverse'!$A$11*$C462/Setup!$B$17+INDEX('FD inverse'!$A$11:$BH$11,1,'FD mesh'!$B$15+1)*Setup!$B$22</f>
        <v>22.134822004027</v>
      </c>
      <c r="N462" s="0" t="n">
        <f aca="false">SUMPRODUCT('FD inverse'!$A$12:$BH$12,'FD mesh'!$B$84:$BI$84,$E461:$BL461)+'FD inverse'!$A$12*$C462/Setup!$B$17+INDEX('FD inverse'!$A$12:$BH$12,1,'FD mesh'!$B$15+1)*Setup!$B$22</f>
        <v>22.0660139262585</v>
      </c>
      <c r="O462" s="0" t="n">
        <f aca="false">SUMPRODUCT('FD inverse'!$A$13:$BH$13,'FD mesh'!$B$84:$BI$84,$E461:$BL461)+'FD inverse'!$A$13*$C462/Setup!$B$17+INDEX('FD inverse'!$A$13:$BH$13,1,'FD mesh'!$B$15+1)*Setup!$B$22</f>
        <v>22.0095717837727</v>
      </c>
      <c r="P462" s="0" t="n">
        <f aca="false">SUMPRODUCT('FD inverse'!$A$14:$BH$14,'FD mesh'!$B$84:$BI$84,$E461:$BL461)+'FD inverse'!$A$14*$C462/Setup!$B$17+INDEX('FD inverse'!$A$14:$BH$14,1,'FD mesh'!$B$15+1)*Setup!$B$22</f>
        <v>21.965262716376</v>
      </c>
      <c r="Q462" s="0" t="n">
        <f aca="false">SUMPRODUCT('FD inverse'!$A$15:$BH$15,'FD mesh'!$B$84:$BI$84,$E461:$BL461)+'FD inverse'!$A$15*$C462/Setup!$B$17+INDEX('FD inverse'!$A$15:$BH$15,1,'FD mesh'!$B$15+1)*Setup!$B$22</f>
        <v>21.9329083841996</v>
      </c>
      <c r="R462" s="0" t="n">
        <f aca="false">SUMPRODUCT('FD inverse'!$A$16:$BH$16,'FD mesh'!$B$84:$BI$84,$E461:$BL461)+'FD inverse'!$A$16*$C462/Setup!$B$17+INDEX('FD inverse'!$A$16:$BH$16,1,'FD mesh'!$B$15+1)*Setup!$B$22</f>
        <v>21.9123885719243</v>
      </c>
      <c r="S462" s="0" t="n">
        <f aca="false">SUMPRODUCT('FD inverse'!$A$17:$BH$17,'FD mesh'!$B$84:$BI$84,$E461:$BL461)+'FD inverse'!$A$17*$C462/Setup!$B$17+INDEX('FD inverse'!$A$17:$BH$17,1,'FD mesh'!$B$15+1)*Setup!$B$22</f>
        <v>21.4429036395349</v>
      </c>
      <c r="T462" s="0" t="n">
        <f aca="false">SUMPRODUCT('FD inverse'!$A$18:$BH$18,'FD mesh'!$B$84:$BI$84,$E461:$BL461)+'FD inverse'!$A$18*$C462/Setup!$B$17+INDEX('FD inverse'!$A$18:$BH$18,1,'FD mesh'!$B$15+1)*Setup!$B$22</f>
        <v>20.9788250552384</v>
      </c>
      <c r="U462" s="0" t="n">
        <f aca="false">SUMPRODUCT('FD inverse'!$A$19:$BH$19,'FD mesh'!$B$84:$BI$84,$E461:$BL461)+'FD inverse'!$A$19*$C462/Setup!$B$17+INDEX('FD inverse'!$A$19:$BH$19,1,'FD mesh'!$B$15+1)*Setup!$B$22</f>
        <v>20.5197007927083</v>
      </c>
      <c r="V462" s="0" t="n">
        <f aca="false">SUMPRODUCT('FD inverse'!$A$20:$BH$20,'FD mesh'!$B$84:$BI$84,$E461:$BL461)+'FD inverse'!$A$20*$C462/Setup!$B$17+INDEX('FD inverse'!$A$20:$BH$20,1,'FD mesh'!$B$15+1)*Setup!$B$22</f>
        <v>20.0650933932794</v>
      </c>
      <c r="W462" s="0" t="n">
        <f aca="false">SUMPRODUCT('FD inverse'!$A$21:$BH$21,'FD mesh'!$B$84:$BI$84,$E461:$BL461)+'FD inverse'!$A$21*$C462/Setup!$B$17+INDEX('FD inverse'!$A$21:$BH$21,1,'FD mesh'!$B$15+1)*Setup!$B$22</f>
        <v>19.614579437299</v>
      </c>
      <c r="X462" s="0" t="n">
        <f aca="false">SUMPRODUCT('FD inverse'!$A$22:$BH$22,'FD mesh'!$B$84:$BI$84,$E461:$BL461)+'FD inverse'!$A$22*$C462/Setup!$B$17+INDEX('FD inverse'!$A$22:$BH$22,1,'FD mesh'!$B$15+1)*Setup!$B$22</f>
        <v>19.1677488827662</v>
      </c>
      <c r="Y462" s="0" t="n">
        <f aca="false">SUMPRODUCT('FD inverse'!$A$23:$BH$23,'FD mesh'!$B$84:$BI$84,$E461:$BL461)+'FD inverse'!$A$23*$C462/Setup!$B$17+INDEX('FD inverse'!$A$23:$BH$23,1,'FD mesh'!$B$15+1)*Setup!$B$22</f>
        <v>18.7242042848624</v>
      </c>
      <c r="Z462" s="0" t="n">
        <f aca="false">SUMPRODUCT('FD inverse'!$A$24:$BH$24,'FD mesh'!$B$84:$BI$84,$E461:$BL461)+'FD inverse'!$A$24*$C462/Setup!$B$17+INDEX('FD inverse'!$A$24:$BH$24,1,'FD mesh'!$B$15+1)*Setup!$B$22</f>
        <v>18.2835599093363</v>
      </c>
      <c r="AA462" s="0" t="n">
        <f aca="false">SUMPRODUCT('FD inverse'!$A$25:$BH$25,'FD mesh'!$B$84:$BI$84,$E461:$BL461)+'FD inverse'!$A$25*$C462/Setup!$B$17+INDEX('FD inverse'!$A$25:$BH$25,1,'FD mesh'!$B$15+1)*Setup!$B$22</f>
        <v>17.8454407521114</v>
      </c>
      <c r="AB462" s="0" t="n">
        <f aca="false">SUMPRODUCT('FD inverse'!$A$26:$BH$26,'FD mesh'!$B$84:$BI$84,$E461:$BL461)+'FD inverse'!$A$26*$C462/Setup!$B$17+INDEX('FD inverse'!$A$26:$BH$26,1,'FD mesh'!$B$15+1)*Setup!$B$22</f>
        <v>17.4094814769271</v>
      </c>
      <c r="AC462" s="0" t="n">
        <f aca="false">SUMPRODUCT('FD inverse'!$A$27:$BH$27,'FD mesh'!$B$84:$BI$84,$E461:$BL461)+'FD inverse'!$A$27*$C462/Setup!$B$17+INDEX('FD inverse'!$A$27:$BH$27,1,'FD mesh'!$B$15+1)*Setup!$B$22</f>
        <v>16.9753252823196</v>
      </c>
      <c r="AD462" s="0" t="n">
        <f aca="false">SUMPRODUCT('FD inverse'!$A$28:$BH$28,'FD mesh'!$B$84:$BI$84,$E461:$BL461)+'FD inverse'!$A$28*$C462/Setup!$B$17+INDEX('FD inverse'!$A$28:$BH$28,1,'FD mesh'!$B$15+1)*Setup!$B$22</f>
        <v>16.542622708793</v>
      </c>
      <c r="AE462" s="0" t="n">
        <f aca="false">SUMPRODUCT('FD inverse'!$A$29:$BH$29,'FD mesh'!$B$84:$BI$84,$E461:$BL461)+'FD inverse'!$A$29*$C462/Setup!$B$17+INDEX('FD inverse'!$A$29:$BH$29,1,'FD mesh'!$B$15+1)*Setup!$B$22</f>
        <v>16.1110303966311</v>
      </c>
      <c r="AF462" s="0" t="n">
        <f aca="false">SUMPRODUCT('FD inverse'!$A$30:$BH$30,'FD mesh'!$B$84:$BI$84,$E461:$BL461)+'FD inverse'!$A$30*$C462/Setup!$B$17+INDEX('FD inverse'!$A$30:$BH$30,1,'FD mesh'!$B$15+1)*Setup!$B$22</f>
        <v>15.6802098044534</v>
      </c>
      <c r="AG462" s="0" t="n">
        <f aca="false">SUMPRODUCT('FD inverse'!$A$31:$BH$31,'FD mesh'!$B$84:$BI$84,$E461:$BL461)+'FD inverse'!$A$31*$C462/Setup!$B$17+INDEX('FD inverse'!$A$31:$BH$31,1,'FD mesh'!$B$15+1)*Setup!$B$22</f>
        <v>15.2498258983363</v>
      </c>
      <c r="AH462" s="0" t="n">
        <f aca="false">SUMPRODUCT('FD inverse'!$A$32:$BH$32,'FD mesh'!$B$84:$BI$84,$E461:$BL461)+'FD inverse'!$A$32*$C462/Setup!$B$17+INDEX('FD inverse'!$A$32:$BH$32,1,'FD mesh'!$B$15+1)*Setup!$B$22</f>
        <v>15.2317772402903</v>
      </c>
      <c r="AI462" s="0" t="n">
        <f aca="false">SUMPRODUCT('FD inverse'!$A$33:$BH$33,'FD mesh'!$B$84:$BI$84,$E461:$BL461)+'FD inverse'!$A$33*$C462/Setup!$B$17+INDEX('FD inverse'!$A$33:$BH$33,1,'FD mesh'!$B$15+1)*Setup!$B$22</f>
        <v>15.2138843194494</v>
      </c>
      <c r="AJ462" s="0" t="n">
        <f aca="false">SUMPRODUCT('FD inverse'!$A$34:$BH$34,'FD mesh'!$B$84:$BI$84,$E461:$BL461)+'FD inverse'!$A$34*$C462/Setup!$B$17+INDEX('FD inverse'!$A$34:$BH$34,1,'FD mesh'!$B$15+1)*Setup!$B$22</f>
        <v>15.1961265716114</v>
      </c>
      <c r="AK462" s="0" t="n">
        <f aca="false">SUMPRODUCT('FD inverse'!$A$35:$BH$35,'FD mesh'!$B$84:$BI$84,$E461:$BL461)+'FD inverse'!$A$35*$C462/Setup!$B$17+INDEX('FD inverse'!$A$35:$BH$35,1,'FD mesh'!$B$15+1)*Setup!$B$22</f>
        <v>15.1784855612514</v>
      </c>
      <c r="AL462" s="0" t="n">
        <f aca="false">SUMPRODUCT('FD inverse'!$A$36:$BH$36,'FD mesh'!$B$84:$BI$84,$E461:$BL461)+'FD inverse'!$A$36*$C462/Setup!$B$17+INDEX('FD inverse'!$A$36:$BH$36,1,'FD mesh'!$B$15+1)*Setup!$B$22</f>
        <v>15.1609448055528</v>
      </c>
      <c r="AM462" s="0" t="n">
        <f aca="false">SUMPRODUCT('FD inverse'!$A$37:$BH$37,'FD mesh'!$B$84:$BI$84,$E461:$BL461)+'FD inverse'!$A$37*$C462/Setup!$B$17+INDEX('FD inverse'!$A$37:$BH$37,1,'FD mesh'!$B$15+1)*Setup!$B$22</f>
        <v>15.143489597465</v>
      </c>
      <c r="AN462" s="0" t="n">
        <f aca="false">SUMPRODUCT('FD inverse'!$A$38:$BH$38,'FD mesh'!$B$84:$BI$84,$E461:$BL461)+'FD inverse'!$A$38*$C462/Setup!$B$17+INDEX('FD inverse'!$A$38:$BH$38,1,'FD mesh'!$B$15+1)*Setup!$B$22</f>
        <v>15.1261068287302</v>
      </c>
      <c r="AO462" s="0" t="n">
        <f aca="false">SUMPRODUCT('FD inverse'!$A$39:$BH$39,'FD mesh'!$B$84:$BI$84,$E461:$BL461)+'FD inverse'!$A$39*$C462/Setup!$B$17+INDEX('FD inverse'!$A$39:$BH$39,1,'FD mesh'!$B$15+1)*Setup!$B$22</f>
        <v>15.1087848135763</v>
      </c>
      <c r="AP462" s="0" t="n">
        <f aca="false">SUMPRODUCT('FD inverse'!$A$40:$BH$40,'FD mesh'!$B$84:$BI$84,$E461:$BL461)+'FD inverse'!$A$40*$C462/Setup!$B$17+INDEX('FD inverse'!$A$40:$BH$40,1,'FD mesh'!$B$15+1)*Setup!$B$22</f>
        <v>15.0915131135479</v>
      </c>
      <c r="AQ462" s="0" t="n">
        <f aca="false">SUMPRODUCT('FD inverse'!$A$41:$BH$41,'FD mesh'!$B$84:$BI$84,$E461:$BL461)+'FD inverse'!$A$41*$C462/Setup!$B$17+INDEX('FD inverse'!$A$41:$BH$41,1,'FD mesh'!$B$15+1)*Setup!$B$22</f>
        <v>15.0742823637549</v>
      </c>
      <c r="AR462" s="0" t="n">
        <f aca="false">SUMPRODUCT('FD inverse'!$A$42:$BH$42,'FD mesh'!$B$84:$BI$84,$E461:$BL461)+'FD inverse'!$A$42*$C462/Setup!$B$17+INDEX('FD inverse'!$A$42:$BH$42,1,'FD mesh'!$B$15+1)*Setup!$B$22</f>
        <v>15.0570841006419</v>
      </c>
      <c r="AS462" s="0" t="n">
        <f aca="false">SUMPRODUCT('FD inverse'!$A$43:$BH$43,'FD mesh'!$B$84:$BI$84,$E461:$BL461)+'FD inverse'!$A$43*$C462/Setup!$B$17+INDEX('FD inverse'!$A$43:$BH$43,1,'FD mesh'!$B$15+1)*Setup!$B$22</f>
        <v>0</v>
      </c>
      <c r="AT462" s="0" t="n">
        <f aca="false">SUMPRODUCT('FD inverse'!$A$44:$BH$44,'FD mesh'!$B$84:$BI$84,$E461:$BL461)+'FD inverse'!$A$44*$C462/Setup!$B$17+INDEX('FD inverse'!$A$44:$BH$44,1,'FD mesh'!$B$15+1)*Setup!$B$22</f>
        <v>0</v>
      </c>
      <c r="AU462" s="0" t="n">
        <f aca="false">SUMPRODUCT('FD inverse'!$A$45:$BH$45,'FD mesh'!$B$84:$BI$84,$E461:$BL461)+'FD inverse'!$A$45*$C462/Setup!$B$17+INDEX('FD inverse'!$A$45:$BH$45,1,'FD mesh'!$B$15+1)*Setup!$B$22</f>
        <v>0</v>
      </c>
      <c r="AV462" s="0" t="n">
        <f aca="false">SUMPRODUCT('FD inverse'!$A$46:$BH$46,'FD mesh'!$B$84:$BI$84,$E461:$BL461)+'FD inverse'!$A$46*$C462/Setup!$B$17+INDEX('FD inverse'!$A$46:$BH$46,1,'FD mesh'!$B$15+1)*Setup!$B$22</f>
        <v>0</v>
      </c>
      <c r="AW462" s="0" t="n">
        <f aca="false">SUMPRODUCT('FD inverse'!$A$47:$BH$47,'FD mesh'!$B$84:$BI$84,$E461:$BL461)+'FD inverse'!$A$47*$C462/Setup!$B$17+INDEX('FD inverse'!$A$47:$BH$47,1,'FD mesh'!$B$15+1)*Setup!$B$22</f>
        <v>0</v>
      </c>
      <c r="AX462" s="0" t="n">
        <f aca="false">SUMPRODUCT('FD inverse'!$A$48:$BH$48,'FD mesh'!$B$84:$BI$84,$E461:$BL461)+'FD inverse'!$A$48*$C462/Setup!$B$17+INDEX('FD inverse'!$A$48:$BH$48,1,'FD mesh'!$B$15+1)*Setup!$B$22</f>
        <v>0</v>
      </c>
      <c r="AY462" s="0" t="n">
        <f aca="false">SUMPRODUCT('FD inverse'!$A$49:$BH$49,'FD mesh'!$B$84:$BI$84,$E461:$BL461)+'FD inverse'!$A$49*$C462/Setup!$B$17+INDEX('FD inverse'!$A$49:$BH$49,1,'FD mesh'!$B$15+1)*Setup!$B$22</f>
        <v>0</v>
      </c>
      <c r="AZ462" s="0" t="n">
        <f aca="false">SUMPRODUCT('FD inverse'!$A$50:$BH$50,'FD mesh'!$B$84:$BI$84,$E461:$BL461)+'FD inverse'!$A$50*$C462/Setup!$B$17+INDEX('FD inverse'!$A$50:$BH$50,1,'FD mesh'!$B$15+1)*Setup!$B$22</f>
        <v>0</v>
      </c>
      <c r="BA462" s="0" t="n">
        <f aca="false">SUMPRODUCT('FD inverse'!$A$51:$BH$51,'FD mesh'!$B$84:$BI$84,$E461:$BL461)+'FD inverse'!$A$51*$C462/Setup!$B$17+INDEX('FD inverse'!$A$51:$BH$51,1,'FD mesh'!$B$15+1)*Setup!$B$22</f>
        <v>0</v>
      </c>
      <c r="BB462" s="0" t="n">
        <f aca="false">SUMPRODUCT('FD inverse'!$A$52:$BH$52,'FD mesh'!$B$84:$BI$84,$E461:$BL461)+'FD inverse'!$A$52*$C462/Setup!$B$17+INDEX('FD inverse'!$A$52:$BH$52,1,'FD mesh'!$B$15+1)*Setup!$B$22</f>
        <v>0</v>
      </c>
      <c r="BC462" s="0" t="n">
        <f aca="false">SUMPRODUCT('FD inverse'!$A$53:$BH$53,'FD mesh'!$B$84:$BI$84,$E461:$BL461)+'FD inverse'!$A$53*$C462/Setup!$B$17+INDEX('FD inverse'!$A$53:$BH$53,1,'FD mesh'!$B$15+1)*Setup!$B$22</f>
        <v>0</v>
      </c>
      <c r="BD462" s="0" t="n">
        <f aca="false">SUMPRODUCT('FD inverse'!$A$54:$BH$54,'FD mesh'!$B$84:$BI$84,$E461:$BL461)+'FD inverse'!$A$54*$C462/Setup!$B$17+INDEX('FD inverse'!$A$54:$BH$54,1,'FD mesh'!$B$15+1)*Setup!$B$22</f>
        <v>0</v>
      </c>
      <c r="BE462" s="0" t="n">
        <f aca="false">SUMPRODUCT('FD inverse'!$A$55:$BH$55,'FD mesh'!$B$84:$BI$84,$E461:$BL461)+'FD inverse'!$A$55*$C462/Setup!$B$17+INDEX('FD inverse'!$A$55:$BH$55,1,'FD mesh'!$B$15+1)*Setup!$B$22</f>
        <v>0</v>
      </c>
      <c r="BF462" s="0" t="n">
        <f aca="false">SUMPRODUCT('FD inverse'!$A$56:$BH$56,'FD mesh'!$B$84:$BI$84,$E461:$BL461)+'FD inverse'!$A$56*$C462/Setup!$B$17+INDEX('FD inverse'!$A$56:$BH$56,1,'FD mesh'!$B$15+1)*Setup!$B$22</f>
        <v>0</v>
      </c>
      <c r="BG462" s="0" t="n">
        <f aca="false">SUMPRODUCT('FD inverse'!$A$57:$BH$57,'FD mesh'!$B$84:$BI$84,$E461:$BL461)+'FD inverse'!$A$57*$C462/Setup!$B$17+INDEX('FD inverse'!$A$57:$BH$57,1,'FD mesh'!$B$15+1)*Setup!$B$22</f>
        <v>0</v>
      </c>
      <c r="BH462" s="0" t="n">
        <f aca="false">SUMPRODUCT('FD inverse'!$A$58:$BH$58,'FD mesh'!$B$84:$BI$84,$E461:$BL461)+'FD inverse'!$A$58*$C462/Setup!$B$17+INDEX('FD inverse'!$A$58:$BH$58,1,'FD mesh'!$B$15+1)*Setup!$B$22</f>
        <v>0</v>
      </c>
      <c r="BI462" s="0" t="n">
        <f aca="false">SUMPRODUCT('FD inverse'!$A$59:$BH$59,'FD mesh'!$B$84:$BI$84,$E461:$BL461)+'FD inverse'!$A$59*$C462/Setup!$B$17+INDEX('FD inverse'!$A$59:$BH$59,1,'FD mesh'!$B$15+1)*Setup!$B$22</f>
        <v>0</v>
      </c>
      <c r="BJ462" s="0" t="n">
        <f aca="false">SUMPRODUCT('FD inverse'!$A$60:$BH$60,'FD mesh'!$B$84:$BI$84,$E461:$BL461)+'FD inverse'!$A$60*$C462/Setup!$B$17+INDEX('FD inverse'!$A$60:$BH$60,1,'FD mesh'!$B$15+1)*Setup!$B$22</f>
        <v>0</v>
      </c>
      <c r="BK462" s="0" t="n">
        <f aca="false">SUMPRODUCT('FD inverse'!$A$61:$BH$61,'FD mesh'!$B$84:$BI$84,$E461:$BL461)+'FD inverse'!$A$61*$C462/Setup!$B$17+INDEX('FD inverse'!$A$61:$BH$61,1,'FD mesh'!$B$15+1)*Setup!$B$22</f>
        <v>0</v>
      </c>
      <c r="BL462" s="0" t="n">
        <f aca="false">SUMPRODUCT('FD inverse'!$A$62:$BH$62,'FD mesh'!$B$84:$BI$84,$E461:$BL461)+'FD inverse'!$A$62*$C462/Setup!$B$17+INDEX('FD inverse'!$A$62:$BH$62,1,'FD mesh'!$B$15+1)*Setup!$B$22</f>
        <v>0</v>
      </c>
    </row>
    <row r="463" customFormat="false" ht="15" hidden="false" customHeight="false" outlineLevel="0" collapsed="false">
      <c r="A463" s="0" t="n">
        <v>458</v>
      </c>
      <c r="B463" s="0" t="n">
        <f aca="false">A463*Setup!$B$11/3600</f>
        <v>38.1666666666667</v>
      </c>
      <c r="C463" s="0" t="n">
        <f aca="false">Setup!$B$7+Setup!$B$8*COS(2*PI()*(B463-Setup!$B$9)/24)</f>
        <v>27.5480433327129</v>
      </c>
      <c r="D463" s="0" t="n">
        <f aca="false">(C463-E463)/Setup!$B$17</f>
        <v>17.1826534694296</v>
      </c>
      <c r="E463" s="0" t="n">
        <f aca="false">SUMPRODUCT('FD inverse'!$A$3:$BH$3,'FD mesh'!$B$84:$BI$84,$E462:$BL462)+'FD inverse'!$A$3*$C463/Setup!$B$17+INDEX('FD inverse'!$A$3:$BH$3,1,'FD mesh'!$B$15+1)*Setup!$B$22</f>
        <v>25.314298381687</v>
      </c>
      <c r="F463" s="0" t="n">
        <f aca="false">SUMPRODUCT('FD inverse'!$A$4:$BH$4,'FD mesh'!$B$84:$BI$84,$E462:$BL462)+'FD inverse'!$A$4*$C463/Setup!$B$17+INDEX('FD inverse'!$A$4:$BH$4,1,'FD mesh'!$B$15+1)*Setup!$B$22</f>
        <v>24.8105042579773</v>
      </c>
      <c r="G463" s="0" t="n">
        <f aca="false">SUMPRODUCT('FD inverse'!$A$5:$BH$5,'FD mesh'!$B$84:$BI$84,$E462:$BL462)+'FD inverse'!$A$5*$C463/Setup!$B$17+INDEX('FD inverse'!$A$5:$BH$5,1,'FD mesh'!$B$15+1)*Setup!$B$22</f>
        <v>24.3212021204296</v>
      </c>
      <c r="H463" s="0" t="n">
        <f aca="false">SUMPRODUCT('FD inverse'!$A$6:$BH$6,'FD mesh'!$B$84:$BI$84,$E462:$BL462)+'FD inverse'!$A$6*$C463/Setup!$B$17+INDEX('FD inverse'!$A$6:$BH$6,1,'FD mesh'!$B$15+1)*Setup!$B$22</f>
        <v>22.7000855164416</v>
      </c>
      <c r="I463" s="0" t="n">
        <f aca="false">SUMPRODUCT('FD inverse'!$A$7:$BH$7,'FD mesh'!$B$84:$BI$84,$E462:$BL462)+'FD inverse'!$A$7*$C463/Setup!$B$17+INDEX('FD inverse'!$A$7:$BH$7,1,'FD mesh'!$B$15+1)*Setup!$B$22</f>
        <v>22.5638633249283</v>
      </c>
      <c r="J463" s="0" t="n">
        <f aca="false">SUMPRODUCT('FD inverse'!$A$8:$BH$8,'FD mesh'!$B$84:$BI$84,$E462:$BL462)+'FD inverse'!$A$8*$C463/Setup!$B$17+INDEX('FD inverse'!$A$8:$BH$8,1,'FD mesh'!$B$15+1)*Setup!$B$22</f>
        <v>22.4417493823386</v>
      </c>
      <c r="K463" s="0" t="n">
        <f aca="false">SUMPRODUCT('FD inverse'!$A$9:$BH$9,'FD mesh'!$B$84:$BI$84,$E462:$BL462)+'FD inverse'!$A$9*$C463/Setup!$B$17+INDEX('FD inverse'!$A$9:$BH$9,1,'FD mesh'!$B$15+1)*Setup!$B$22</f>
        <v>22.3333694139417</v>
      </c>
      <c r="L463" s="0" t="n">
        <f aca="false">SUMPRODUCT('FD inverse'!$A$10:$BH$10,'FD mesh'!$B$84:$BI$84,$E462:$BL462)+'FD inverse'!$A$10*$C463/Setup!$B$17+INDEX('FD inverse'!$A$10:$BH$10,1,'FD mesh'!$B$15+1)*Setup!$B$22</f>
        <v>22.2383590930115</v>
      </c>
      <c r="M463" s="0" t="n">
        <f aca="false">SUMPRODUCT('FD inverse'!$A$11:$BH$11,'FD mesh'!$B$84:$BI$84,$E462:$BL462)+'FD inverse'!$A$11*$C463/Setup!$B$17+INDEX('FD inverse'!$A$11:$BH$11,1,'FD mesh'!$B$15+1)*Setup!$B$22</f>
        <v>22.1563757905548</v>
      </c>
      <c r="N463" s="0" t="n">
        <f aca="false">SUMPRODUCT('FD inverse'!$A$12:$BH$12,'FD mesh'!$B$84:$BI$84,$E462:$BL462)+'FD inverse'!$A$12*$C463/Setup!$B$17+INDEX('FD inverse'!$A$12:$BH$12,1,'FD mesh'!$B$15+1)*Setup!$B$22</f>
        <v>22.0871085863446</v>
      </c>
      <c r="O463" s="0" t="n">
        <f aca="false">SUMPRODUCT('FD inverse'!$A$13:$BH$13,'FD mesh'!$B$84:$BI$84,$E462:$BL462)+'FD inverse'!$A$13*$C463/Setup!$B$17+INDEX('FD inverse'!$A$13:$BH$13,1,'FD mesh'!$B$15+1)*Setup!$B$22</f>
        <v>22.0302866093239</v>
      </c>
      <c r="P463" s="0" t="n">
        <f aca="false">SUMPRODUCT('FD inverse'!$A$14:$BH$14,'FD mesh'!$B$84:$BI$84,$E462:$BL462)+'FD inverse'!$A$14*$C463/Setup!$B$17+INDEX('FD inverse'!$A$14:$BH$14,1,'FD mesh'!$B$15+1)*Setup!$B$22</f>
        <v>21.9856857683216</v>
      </c>
      <c r="Q463" s="0" t="n">
        <f aca="false">SUMPRODUCT('FD inverse'!$A$15:$BH$15,'FD mesh'!$B$84:$BI$84,$E462:$BL462)+'FD inverse'!$A$15*$C463/Setup!$B$17+INDEX('FD inverse'!$A$15:$BH$15,1,'FD mesh'!$B$15+1)*Setup!$B$22</f>
        <v>21.9531339255173</v>
      </c>
      <c r="R463" s="0" t="n">
        <f aca="false">SUMPRODUCT('FD inverse'!$A$16:$BH$16,'FD mesh'!$B$84:$BI$84,$E462:$BL462)+'FD inverse'!$A$16*$C463/Setup!$B$17+INDEX('FD inverse'!$A$16:$BH$16,1,'FD mesh'!$B$15+1)*Setup!$B$22</f>
        <v>21.9325145554668</v>
      </c>
      <c r="S463" s="0" t="n">
        <f aca="false">SUMPRODUCT('FD inverse'!$A$17:$BH$17,'FD mesh'!$B$84:$BI$84,$E462:$BL462)+'FD inverse'!$A$17*$C463/Setup!$B$17+INDEX('FD inverse'!$A$17:$BH$17,1,'FD mesh'!$B$15+1)*Setup!$B$22</f>
        <v>21.4614408937249</v>
      </c>
      <c r="T463" s="0" t="n">
        <f aca="false">SUMPRODUCT('FD inverse'!$A$18:$BH$18,'FD mesh'!$B$84:$BI$84,$E462:$BL462)+'FD inverse'!$A$18*$C463/Setup!$B$17+INDEX('FD inverse'!$A$18:$BH$18,1,'FD mesh'!$B$15+1)*Setup!$B$22</f>
        <v>20.9958224810731</v>
      </c>
      <c r="U463" s="0" t="n">
        <f aca="false">SUMPRODUCT('FD inverse'!$A$19:$BH$19,'FD mesh'!$B$84:$BI$84,$E462:$BL462)+'FD inverse'!$A$19*$C463/Setup!$B$17+INDEX('FD inverse'!$A$19:$BH$19,1,'FD mesh'!$B$15+1)*Setup!$B$22</f>
        <v>20.5352061680241</v>
      </c>
      <c r="V463" s="0" t="n">
        <f aca="false">SUMPRODUCT('FD inverse'!$A$20:$BH$20,'FD mesh'!$B$84:$BI$84,$E462:$BL462)+'FD inverse'!$A$20*$C463/Setup!$B$17+INDEX('FD inverse'!$A$20:$BH$20,1,'FD mesh'!$B$15+1)*Setup!$B$22</f>
        <v>20.0791528654252</v>
      </c>
      <c r="W463" s="0" t="n">
        <f aca="false">SUMPRODUCT('FD inverse'!$A$21:$BH$21,'FD mesh'!$B$84:$BI$84,$E462:$BL462)+'FD inverse'!$A$21*$C463/Setup!$B$17+INDEX('FD inverse'!$A$21:$BH$21,1,'FD mesh'!$B$15+1)*Setup!$B$22</f>
        <v>19.6272370646291</v>
      </c>
      <c r="X463" s="0" t="n">
        <f aca="false">SUMPRODUCT('FD inverse'!$A$22:$BH$22,'FD mesh'!$B$84:$BI$84,$E462:$BL462)+'FD inverse'!$A$22*$C463/Setup!$B$17+INDEX('FD inverse'!$A$22:$BH$22,1,'FD mesh'!$B$15+1)*Setup!$B$22</f>
        <v>19.1790462227331</v>
      </c>
      <c r="Y463" s="0" t="n">
        <f aca="false">SUMPRODUCT('FD inverse'!$A$23:$BH$23,'FD mesh'!$B$84:$BI$84,$E462:$BL462)+'FD inverse'!$A$23*$C463/Setup!$B$17+INDEX('FD inverse'!$A$23:$BH$23,1,'FD mesh'!$B$15+1)*Setup!$B$22</f>
        <v>18.7341800265987</v>
      </c>
      <c r="Z463" s="0" t="n">
        <f aca="false">SUMPRODUCT('FD inverse'!$A$24:$BH$24,'FD mesh'!$B$84:$BI$84,$E462:$BL462)+'FD inverse'!$A$24*$C463/Setup!$B$17+INDEX('FD inverse'!$A$24:$BH$24,1,'FD mesh'!$B$15+1)*Setup!$B$22</f>
        <v>18.2922495487468</v>
      </c>
      <c r="AA463" s="0" t="n">
        <f aca="false">SUMPRODUCT('FD inverse'!$A$25:$BH$25,'FD mesh'!$B$84:$BI$84,$E462:$BL462)+'FD inverse'!$A$25*$C463/Setup!$B$17+INDEX('FD inverse'!$A$25:$BH$25,1,'FD mesh'!$B$15+1)*Setup!$B$22</f>
        <v>17.8528763076357</v>
      </c>
      <c r="AB463" s="0" t="n">
        <f aca="false">SUMPRODUCT('FD inverse'!$A$26:$BH$26,'FD mesh'!$B$84:$BI$84,$E462:$BL462)+'FD inverse'!$A$26*$C463/Setup!$B$17+INDEX('FD inverse'!$A$26:$BH$26,1,'FD mesh'!$B$15+1)*Setup!$B$22</f>
        <v>17.4156912442931</v>
      </c>
      <c r="AC463" s="0" t="n">
        <f aca="false">SUMPRODUCT('FD inverse'!$A$27:$BH$27,'FD mesh'!$B$84:$BI$84,$E462:$BL462)+'FD inverse'!$A$27*$C463/Setup!$B$17+INDEX('FD inverse'!$A$27:$BH$27,1,'FD mesh'!$B$15+1)*Setup!$B$22</f>
        <v>16.9803336267754</v>
      </c>
      <c r="AD463" s="0" t="n">
        <f aca="false">SUMPRODUCT('FD inverse'!$A$28:$BH$28,'FD mesh'!$B$84:$BI$84,$E462:$BL462)+'FD inverse'!$A$28*$C463/Setup!$B$17+INDEX('FD inverse'!$A$28:$BH$28,1,'FD mesh'!$B$15+1)*Setup!$B$22</f>
        <v>16.5464498934832</v>
      </c>
      <c r="AE463" s="0" t="n">
        <f aca="false">SUMPRODUCT('FD inverse'!$A$29:$BH$29,'FD mesh'!$B$84:$BI$84,$E462:$BL462)+'FD inverse'!$A$29*$C463/Setup!$B$17+INDEX('FD inverse'!$A$29:$BH$29,1,'FD mesh'!$B$15+1)*Setup!$B$22</f>
        <v>16.1136924459713</v>
      </c>
      <c r="AF463" s="0" t="n">
        <f aca="false">SUMPRODUCT('FD inverse'!$A$30:$BH$30,'FD mesh'!$B$84:$BI$84,$E462:$BL462)+'FD inverse'!$A$30*$C463/Setup!$B$17+INDEX('FD inverse'!$A$30:$BH$30,1,'FD mesh'!$B$15+1)*Setup!$B$22</f>
        <v>15.681718401551</v>
      </c>
      <c r="AG463" s="0" t="n">
        <f aca="false">SUMPRODUCT('FD inverse'!$A$31:$BH$31,'FD mesh'!$B$84:$BI$84,$E462:$BL462)+'FD inverse'!$A$31*$C463/Setup!$B$17+INDEX('FD inverse'!$A$31:$BH$31,1,'FD mesh'!$B$15+1)*Setup!$B$22</f>
        <v>15.2501883157051</v>
      </c>
      <c r="AH463" s="0" t="n">
        <f aca="false">SUMPRODUCT('FD inverse'!$A$32:$BH$32,'FD mesh'!$B$84:$BI$84,$E462:$BL462)+'FD inverse'!$A$32*$C463/Setup!$B$17+INDEX('FD inverse'!$A$32:$BH$32,1,'FD mesh'!$B$15+1)*Setup!$B$22</f>
        <v>15.2320938372235</v>
      </c>
      <c r="AI463" s="0" t="n">
        <f aca="false">SUMPRODUCT('FD inverse'!$A$33:$BH$33,'FD mesh'!$B$84:$BI$84,$E462:$BL462)+'FD inverse'!$A$33*$C463/Setup!$B$17+INDEX('FD inverse'!$A$33:$BH$33,1,'FD mesh'!$B$15+1)*Setup!$B$22</f>
        <v>15.2141596274017</v>
      </c>
      <c r="AJ463" s="0" t="n">
        <f aca="false">SUMPRODUCT('FD inverse'!$A$34:$BH$34,'FD mesh'!$B$84:$BI$84,$E462:$BL462)+'FD inverse'!$A$34*$C463/Setup!$B$17+INDEX('FD inverse'!$A$34:$BH$34,1,'FD mesh'!$B$15+1)*Setup!$B$22</f>
        <v>15.1963647848066</v>
      </c>
      <c r="AK463" s="0" t="n">
        <f aca="false">SUMPRODUCT('FD inverse'!$A$35:$BH$35,'FD mesh'!$B$84:$BI$84,$E462:$BL462)+'FD inverse'!$A$35*$C463/Setup!$B$17+INDEX('FD inverse'!$A$35:$BH$35,1,'FD mesh'!$B$15+1)*Setup!$B$22</f>
        <v>15.1786905312178</v>
      </c>
      <c r="AL463" s="0" t="n">
        <f aca="false">SUMPRODUCT('FD inverse'!$A$36:$BH$36,'FD mesh'!$B$84:$BI$84,$E462:$BL462)+'FD inverse'!$A$36*$C463/Setup!$B$17+INDEX('FD inverse'!$A$36:$BH$36,1,'FD mesh'!$B$15+1)*Setup!$B$22</f>
        <v>15.1611200381472</v>
      </c>
      <c r="AM463" s="0" t="n">
        <f aca="false">SUMPRODUCT('FD inverse'!$A$37:$BH$37,'FD mesh'!$B$84:$BI$84,$E462:$BL462)+'FD inverse'!$A$37*$C463/Setup!$B$17+INDEX('FD inverse'!$A$37:$BH$37,1,'FD mesh'!$B$15+1)*Setup!$B$22</f>
        <v>15.1436382518519</v>
      </c>
      <c r="AN463" s="0" t="n">
        <f aca="false">SUMPRODUCT('FD inverse'!$A$38:$BH$38,'FD mesh'!$B$84:$BI$84,$E462:$BL462)+'FD inverse'!$A$38*$C463/Setup!$B$17+INDEX('FD inverse'!$A$38:$BH$38,1,'FD mesh'!$B$15+1)*Setup!$B$22</f>
        <v>15.1262317178314</v>
      </c>
      <c r="AO463" s="0" t="n">
        <f aca="false">SUMPRODUCT('FD inverse'!$A$39:$BH$39,'FD mesh'!$B$84:$BI$84,$E462:$BL462)+'FD inverse'!$A$39*$C463/Setup!$B$17+INDEX('FD inverse'!$A$39:$BH$39,1,'FD mesh'!$B$15+1)*Setup!$B$22</f>
        <v>15.1088884055504</v>
      </c>
      <c r="AP463" s="0" t="n">
        <f aca="false">SUMPRODUCT('FD inverse'!$A$40:$BH$40,'FD mesh'!$B$84:$BI$84,$E462:$BL462)+'FD inverse'!$A$40*$C463/Setup!$B$17+INDEX('FD inverse'!$A$40:$BH$40,1,'FD mesh'!$B$15+1)*Setup!$B$22</f>
        <v>15.0915975339129</v>
      </c>
      <c r="AQ463" s="0" t="n">
        <f aca="false">SUMPRODUCT('FD inverse'!$A$41:$BH$41,'FD mesh'!$B$84:$BI$84,$E462:$BL462)+'FD inverse'!$A$41*$C463/Setup!$B$17+INDEX('FD inverse'!$A$41:$BH$41,1,'FD mesh'!$B$15+1)*Setup!$B$22</f>
        <v>15.0743493978086</v>
      </c>
      <c r="AR463" s="0" t="n">
        <f aca="false">SUMPRODUCT('FD inverse'!$A$42:$BH$42,'FD mesh'!$B$84:$BI$84,$E462:$BL462)+'FD inverse'!$A$42*$C463/Setup!$B$17+INDEX('FD inverse'!$A$42:$BH$42,1,'FD mesh'!$B$15+1)*Setup!$B$22</f>
        <v>15.0571351958863</v>
      </c>
      <c r="AS463" s="0" t="n">
        <f aca="false">SUMPRODUCT('FD inverse'!$A$43:$BH$43,'FD mesh'!$B$84:$BI$84,$E462:$BL462)+'FD inverse'!$A$43*$C463/Setup!$B$17+INDEX('FD inverse'!$A$43:$BH$43,1,'FD mesh'!$B$15+1)*Setup!$B$22</f>
        <v>0</v>
      </c>
      <c r="AT463" s="0" t="n">
        <f aca="false">SUMPRODUCT('FD inverse'!$A$44:$BH$44,'FD mesh'!$B$84:$BI$84,$E462:$BL462)+'FD inverse'!$A$44*$C463/Setup!$B$17+INDEX('FD inverse'!$A$44:$BH$44,1,'FD mesh'!$B$15+1)*Setup!$B$22</f>
        <v>0</v>
      </c>
      <c r="AU463" s="0" t="n">
        <f aca="false">SUMPRODUCT('FD inverse'!$A$45:$BH$45,'FD mesh'!$B$84:$BI$84,$E462:$BL462)+'FD inverse'!$A$45*$C463/Setup!$B$17+INDEX('FD inverse'!$A$45:$BH$45,1,'FD mesh'!$B$15+1)*Setup!$B$22</f>
        <v>0</v>
      </c>
      <c r="AV463" s="0" t="n">
        <f aca="false">SUMPRODUCT('FD inverse'!$A$46:$BH$46,'FD mesh'!$B$84:$BI$84,$E462:$BL462)+'FD inverse'!$A$46*$C463/Setup!$B$17+INDEX('FD inverse'!$A$46:$BH$46,1,'FD mesh'!$B$15+1)*Setup!$B$22</f>
        <v>0</v>
      </c>
      <c r="AW463" s="0" t="n">
        <f aca="false">SUMPRODUCT('FD inverse'!$A$47:$BH$47,'FD mesh'!$B$84:$BI$84,$E462:$BL462)+'FD inverse'!$A$47*$C463/Setup!$B$17+INDEX('FD inverse'!$A$47:$BH$47,1,'FD mesh'!$B$15+1)*Setup!$B$22</f>
        <v>0</v>
      </c>
      <c r="AX463" s="0" t="n">
        <f aca="false">SUMPRODUCT('FD inverse'!$A$48:$BH$48,'FD mesh'!$B$84:$BI$84,$E462:$BL462)+'FD inverse'!$A$48*$C463/Setup!$B$17+INDEX('FD inverse'!$A$48:$BH$48,1,'FD mesh'!$B$15+1)*Setup!$B$22</f>
        <v>0</v>
      </c>
      <c r="AY463" s="0" t="n">
        <f aca="false">SUMPRODUCT('FD inverse'!$A$49:$BH$49,'FD mesh'!$B$84:$BI$84,$E462:$BL462)+'FD inverse'!$A$49*$C463/Setup!$B$17+INDEX('FD inverse'!$A$49:$BH$49,1,'FD mesh'!$B$15+1)*Setup!$B$22</f>
        <v>0</v>
      </c>
      <c r="AZ463" s="0" t="n">
        <f aca="false">SUMPRODUCT('FD inverse'!$A$50:$BH$50,'FD mesh'!$B$84:$BI$84,$E462:$BL462)+'FD inverse'!$A$50*$C463/Setup!$B$17+INDEX('FD inverse'!$A$50:$BH$50,1,'FD mesh'!$B$15+1)*Setup!$B$22</f>
        <v>0</v>
      </c>
      <c r="BA463" s="0" t="n">
        <f aca="false">SUMPRODUCT('FD inverse'!$A$51:$BH$51,'FD mesh'!$B$84:$BI$84,$E462:$BL462)+'FD inverse'!$A$51*$C463/Setup!$B$17+INDEX('FD inverse'!$A$51:$BH$51,1,'FD mesh'!$B$15+1)*Setup!$B$22</f>
        <v>0</v>
      </c>
      <c r="BB463" s="0" t="n">
        <f aca="false">SUMPRODUCT('FD inverse'!$A$52:$BH$52,'FD mesh'!$B$84:$BI$84,$E462:$BL462)+'FD inverse'!$A$52*$C463/Setup!$B$17+INDEX('FD inverse'!$A$52:$BH$52,1,'FD mesh'!$B$15+1)*Setup!$B$22</f>
        <v>0</v>
      </c>
      <c r="BC463" s="0" t="n">
        <f aca="false">SUMPRODUCT('FD inverse'!$A$53:$BH$53,'FD mesh'!$B$84:$BI$84,$E462:$BL462)+'FD inverse'!$A$53*$C463/Setup!$B$17+INDEX('FD inverse'!$A$53:$BH$53,1,'FD mesh'!$B$15+1)*Setup!$B$22</f>
        <v>0</v>
      </c>
      <c r="BD463" s="0" t="n">
        <f aca="false">SUMPRODUCT('FD inverse'!$A$54:$BH$54,'FD mesh'!$B$84:$BI$84,$E462:$BL462)+'FD inverse'!$A$54*$C463/Setup!$B$17+INDEX('FD inverse'!$A$54:$BH$54,1,'FD mesh'!$B$15+1)*Setup!$B$22</f>
        <v>0</v>
      </c>
      <c r="BE463" s="0" t="n">
        <f aca="false">SUMPRODUCT('FD inverse'!$A$55:$BH$55,'FD mesh'!$B$84:$BI$84,$E462:$BL462)+'FD inverse'!$A$55*$C463/Setup!$B$17+INDEX('FD inverse'!$A$55:$BH$55,1,'FD mesh'!$B$15+1)*Setup!$B$22</f>
        <v>0</v>
      </c>
      <c r="BF463" s="0" t="n">
        <f aca="false">SUMPRODUCT('FD inverse'!$A$56:$BH$56,'FD mesh'!$B$84:$BI$84,$E462:$BL462)+'FD inverse'!$A$56*$C463/Setup!$B$17+INDEX('FD inverse'!$A$56:$BH$56,1,'FD mesh'!$B$15+1)*Setup!$B$22</f>
        <v>0</v>
      </c>
      <c r="BG463" s="0" t="n">
        <f aca="false">SUMPRODUCT('FD inverse'!$A$57:$BH$57,'FD mesh'!$B$84:$BI$84,$E462:$BL462)+'FD inverse'!$A$57*$C463/Setup!$B$17+INDEX('FD inverse'!$A$57:$BH$57,1,'FD mesh'!$B$15+1)*Setup!$B$22</f>
        <v>0</v>
      </c>
      <c r="BH463" s="0" t="n">
        <f aca="false">SUMPRODUCT('FD inverse'!$A$58:$BH$58,'FD mesh'!$B$84:$BI$84,$E462:$BL462)+'FD inverse'!$A$58*$C463/Setup!$B$17+INDEX('FD inverse'!$A$58:$BH$58,1,'FD mesh'!$B$15+1)*Setup!$B$22</f>
        <v>0</v>
      </c>
      <c r="BI463" s="0" t="n">
        <f aca="false">SUMPRODUCT('FD inverse'!$A$59:$BH$59,'FD mesh'!$B$84:$BI$84,$E462:$BL462)+'FD inverse'!$A$59*$C463/Setup!$B$17+INDEX('FD inverse'!$A$59:$BH$59,1,'FD mesh'!$B$15+1)*Setup!$B$22</f>
        <v>0</v>
      </c>
      <c r="BJ463" s="0" t="n">
        <f aca="false">SUMPRODUCT('FD inverse'!$A$60:$BH$60,'FD mesh'!$B$84:$BI$84,$E462:$BL462)+'FD inverse'!$A$60*$C463/Setup!$B$17+INDEX('FD inverse'!$A$60:$BH$60,1,'FD mesh'!$B$15+1)*Setup!$B$22</f>
        <v>0</v>
      </c>
      <c r="BK463" s="0" t="n">
        <f aca="false">SUMPRODUCT('FD inverse'!$A$61:$BH$61,'FD mesh'!$B$84:$BI$84,$E462:$BL462)+'FD inverse'!$A$61*$C463/Setup!$B$17+INDEX('FD inverse'!$A$61:$BH$61,1,'FD mesh'!$B$15+1)*Setup!$B$22</f>
        <v>0</v>
      </c>
      <c r="BL463" s="0" t="n">
        <f aca="false">SUMPRODUCT('FD inverse'!$A$62:$BH$62,'FD mesh'!$B$84:$BI$84,$E462:$BL462)+'FD inverse'!$A$62*$C463/Setup!$B$17+INDEX('FD inverse'!$A$62:$BH$62,1,'FD mesh'!$B$15+1)*Setup!$B$22</f>
        <v>0</v>
      </c>
    </row>
    <row r="464" customFormat="false" ht="15" hidden="false" customHeight="false" outlineLevel="0" collapsed="false">
      <c r="A464" s="0" t="n">
        <v>459</v>
      </c>
      <c r="B464" s="0" t="n">
        <f aca="false">A464*Setup!$B$11/3600</f>
        <v>38.25</v>
      </c>
      <c r="C464" s="0" t="n">
        <f aca="false">Setup!$B$7+Setup!$B$8*COS(2*PI()*(B464-Setup!$B$9)/24)</f>
        <v>27.5874909661308</v>
      </c>
      <c r="D464" s="0" t="n">
        <f aca="false">(C464-E464)/Setup!$B$17</f>
        <v>17.2240915275232</v>
      </c>
      <c r="E464" s="0" t="n">
        <f aca="false">SUMPRODUCT('FD inverse'!$A$3:$BH$3,'FD mesh'!$B$84:$BI$84,$E463:$BL463)+'FD inverse'!$A$3*$C464/Setup!$B$17+INDEX('FD inverse'!$A$3:$BH$3,1,'FD mesh'!$B$15+1)*Setup!$B$22</f>
        <v>25.3483590675527</v>
      </c>
      <c r="F464" s="0" t="n">
        <f aca="false">SUMPRODUCT('FD inverse'!$A$4:$BH$4,'FD mesh'!$B$84:$BI$84,$E463:$BL463)+'FD inverse'!$A$4*$C464/Setup!$B$17+INDEX('FD inverse'!$A$4:$BH$4,1,'FD mesh'!$B$15+1)*Setup!$B$22</f>
        <v>24.8431289377982</v>
      </c>
      <c r="G464" s="0" t="n">
        <f aca="false">SUMPRODUCT('FD inverse'!$A$5:$BH$5,'FD mesh'!$B$84:$BI$84,$E463:$BL463)+'FD inverse'!$A$5*$C464/Setup!$B$17+INDEX('FD inverse'!$A$5:$BH$5,1,'FD mesh'!$B$15+1)*Setup!$B$22</f>
        <v>24.352058825327</v>
      </c>
      <c r="H464" s="0" t="n">
        <f aca="false">SUMPRODUCT('FD inverse'!$A$6:$BH$6,'FD mesh'!$B$84:$BI$84,$E463:$BL463)+'FD inverse'!$A$6*$C464/Setup!$B$17+INDEX('FD inverse'!$A$6:$BH$6,1,'FD mesh'!$B$15+1)*Setup!$B$22</f>
        <v>22.7245629280783</v>
      </c>
      <c r="I464" s="0" t="n">
        <f aca="false">SUMPRODUCT('FD inverse'!$A$7:$BH$7,'FD mesh'!$B$84:$BI$84,$E463:$BL463)+'FD inverse'!$A$7*$C464/Setup!$B$17+INDEX('FD inverse'!$A$7:$BH$7,1,'FD mesh'!$B$15+1)*Setup!$B$22</f>
        <v>22.5877572178901</v>
      </c>
      <c r="J464" s="0" t="n">
        <f aca="false">SUMPRODUCT('FD inverse'!$A$8:$BH$8,'FD mesh'!$B$84:$BI$84,$E463:$BL463)+'FD inverse'!$A$8*$C464/Setup!$B$17+INDEX('FD inverse'!$A$8:$BH$8,1,'FD mesh'!$B$15+1)*Setup!$B$22</f>
        <v>22.4650481997147</v>
      </c>
      <c r="K464" s="0" t="n">
        <f aca="false">SUMPRODUCT('FD inverse'!$A$9:$BH$9,'FD mesh'!$B$84:$BI$84,$E463:$BL463)+'FD inverse'!$A$9*$C464/Setup!$B$17+INDEX('FD inverse'!$A$9:$BH$9,1,'FD mesh'!$B$15+1)*Setup!$B$22</f>
        <v>22.3560847965105</v>
      </c>
      <c r="L464" s="0" t="n">
        <f aca="false">SUMPRODUCT('FD inverse'!$A$10:$BH$10,'FD mesh'!$B$84:$BI$84,$E463:$BL463)+'FD inverse'!$A$10*$C464/Setup!$B$17+INDEX('FD inverse'!$A$10:$BH$10,1,'FD mesh'!$B$15+1)*Setup!$B$22</f>
        <v>22.2605227989516</v>
      </c>
      <c r="M464" s="0" t="n">
        <f aca="false">SUMPRODUCT('FD inverse'!$A$11:$BH$11,'FD mesh'!$B$84:$BI$84,$E463:$BL463)+'FD inverse'!$A$11*$C464/Setup!$B$17+INDEX('FD inverse'!$A$11:$BH$11,1,'FD mesh'!$B$15+1)*Setup!$B$22</f>
        <v>22.1780367341007</v>
      </c>
      <c r="N464" s="0" t="n">
        <f aca="false">SUMPRODUCT('FD inverse'!$A$12:$BH$12,'FD mesh'!$B$84:$BI$84,$E463:$BL463)+'FD inverse'!$A$12*$C464/Setup!$B$17+INDEX('FD inverse'!$A$12:$BH$12,1,'FD mesh'!$B$15+1)*Setup!$B$22</f>
        <v>22.108329986976</v>
      </c>
      <c r="O464" s="0" t="n">
        <f aca="false">SUMPRODUCT('FD inverse'!$A$13:$BH$13,'FD mesh'!$B$84:$BI$84,$E463:$BL463)+'FD inverse'!$A$13*$C464/Setup!$B$17+INDEX('FD inverse'!$A$13:$BH$13,1,'FD mesh'!$B$15+1)*Setup!$B$22</f>
        <v>22.0511432402238</v>
      </c>
      <c r="P464" s="0" t="n">
        <f aca="false">SUMPRODUCT('FD inverse'!$A$14:$BH$14,'FD mesh'!$B$84:$BI$84,$E463:$BL463)+'FD inverse'!$A$14*$C464/Setup!$B$17+INDEX('FD inverse'!$A$14:$BH$14,1,'FD mesh'!$B$15+1)*Setup!$B$22</f>
        <v>22.0062612904626</v>
      </c>
      <c r="Q464" s="0" t="n">
        <f aca="false">SUMPRODUCT('FD inverse'!$A$15:$BH$15,'FD mesh'!$B$84:$BI$84,$E463:$BL463)+'FD inverse'!$A$15*$C464/Setup!$B$17+INDEX('FD inverse'!$A$15:$BH$15,1,'FD mesh'!$B$15+1)*Setup!$B$22</f>
        <v>21.9735182918171</v>
      </c>
      <c r="R464" s="0" t="n">
        <f aca="false">SUMPRODUCT('FD inverse'!$A$16:$BH$16,'FD mesh'!$B$84:$BI$84,$E463:$BL463)+'FD inverse'!$A$16*$C464/Setup!$B$17+INDEX('FD inverse'!$A$16:$BH$16,1,'FD mesh'!$B$15+1)*Setup!$B$22</f>
        <v>21.9528014679797</v>
      </c>
      <c r="S464" s="0" t="n">
        <f aca="false">SUMPRODUCT('FD inverse'!$A$17:$BH$17,'FD mesh'!$B$84:$BI$84,$E463:$BL463)+'FD inverse'!$A$17*$C464/Setup!$B$17+INDEX('FD inverse'!$A$17:$BH$17,1,'FD mesh'!$B$15+1)*Setup!$B$22</f>
        <v>21.4801377775276</v>
      </c>
      <c r="T464" s="0" t="n">
        <f aca="false">SUMPRODUCT('FD inverse'!$A$18:$BH$18,'FD mesh'!$B$84:$BI$84,$E463:$BL463)+'FD inverse'!$A$18*$C464/Setup!$B$17+INDEX('FD inverse'!$A$18:$BH$18,1,'FD mesh'!$B$15+1)*Setup!$B$22</f>
        <v>21.0129763128802</v>
      </c>
      <c r="U464" s="0" t="n">
        <f aca="false">SUMPRODUCT('FD inverse'!$A$19:$BH$19,'FD mesh'!$B$84:$BI$84,$E463:$BL463)+'FD inverse'!$A$19*$C464/Setup!$B$17+INDEX('FD inverse'!$A$19:$BH$19,1,'FD mesh'!$B$15+1)*Setup!$B$22</f>
        <v>20.5508629758789</v>
      </c>
      <c r="V464" s="0" t="n">
        <f aca="false">SUMPRODUCT('FD inverse'!$A$20:$BH$20,'FD mesh'!$B$84:$BI$84,$E463:$BL463)+'FD inverse'!$A$20*$C464/Setup!$B$17+INDEX('FD inverse'!$A$20:$BH$20,1,'FD mesh'!$B$15+1)*Setup!$B$22</f>
        <v>20.0933572137607</v>
      </c>
      <c r="W464" s="0" t="n">
        <f aca="false">SUMPRODUCT('FD inverse'!$A$21:$BH$21,'FD mesh'!$B$84:$BI$84,$E463:$BL463)+'FD inverse'!$A$21*$C464/Setup!$B$17+INDEX('FD inverse'!$A$21:$BH$21,1,'FD mesh'!$B$15+1)*Setup!$B$22</f>
        <v>19.6400315884383</v>
      </c>
      <c r="X464" s="0" t="n">
        <f aca="false">SUMPRODUCT('FD inverse'!$A$22:$BH$22,'FD mesh'!$B$84:$BI$84,$E463:$BL463)+'FD inverse'!$A$22*$C464/Setup!$B$17+INDEX('FD inverse'!$A$22:$BH$22,1,'FD mesh'!$B$15+1)*Setup!$B$22</f>
        <v>19.190471208694</v>
      </c>
      <c r="Y464" s="0" t="n">
        <f aca="false">SUMPRODUCT('FD inverse'!$A$23:$BH$23,'FD mesh'!$B$84:$BI$84,$E463:$BL463)+'FD inverse'!$A$23*$C464/Setup!$B$17+INDEX('FD inverse'!$A$23:$BH$23,1,'FD mesh'!$B$15+1)*Setup!$B$22</f>
        <v>18.7442730391039</v>
      </c>
      <c r="Z464" s="0" t="n">
        <f aca="false">SUMPRODUCT('FD inverse'!$A$24:$BH$24,'FD mesh'!$B$84:$BI$84,$E463:$BL463)+'FD inverse'!$A$24*$C464/Setup!$B$17+INDEX('FD inverse'!$A$24:$BH$24,1,'FD mesh'!$B$15+1)*Setup!$B$22</f>
        <v>18.3010450989082</v>
      </c>
      <c r="AA464" s="0" t="n">
        <f aca="false">SUMPRODUCT('FD inverse'!$A$25:$BH$25,'FD mesh'!$B$84:$BI$84,$E463:$BL463)+'FD inverse'!$A$25*$C464/Setup!$B$17+INDEX('FD inverse'!$A$25:$BH$25,1,'FD mesh'!$B$15+1)*Setup!$B$22</f>
        <v>17.8604055634744</v>
      </c>
      <c r="AB464" s="0" t="n">
        <f aca="false">SUMPRODUCT('FD inverse'!$A$26:$BH$26,'FD mesh'!$B$84:$BI$84,$E463:$BL463)+'FD inverse'!$A$26*$C464/Setup!$B$17+INDEX('FD inverse'!$A$26:$BH$26,1,'FD mesh'!$B$15+1)*Setup!$B$22</f>
        <v>17.421981780473</v>
      </c>
      <c r="AC464" s="0" t="n">
        <f aca="false">SUMPRODUCT('FD inverse'!$A$27:$BH$27,'FD mesh'!$B$84:$BI$84,$E463:$BL463)+'FD inverse'!$A$27*$C464/Setup!$B$17+INDEX('FD inverse'!$A$27:$BH$27,1,'FD mesh'!$B$15+1)*Setup!$B$22</f>
        <v>16.9854092124047</v>
      </c>
      <c r="AD464" s="0" t="n">
        <f aca="false">SUMPRODUCT('FD inverse'!$A$28:$BH$28,'FD mesh'!$B$84:$BI$84,$E463:$BL463)+'FD inverse'!$A$28*$C464/Setup!$B$17+INDEX('FD inverse'!$A$28:$BH$28,1,'FD mesh'!$B$15+1)*Setup!$B$22</f>
        <v>16.5503303166786</v>
      </c>
      <c r="AE464" s="0" t="n">
        <f aca="false">SUMPRODUCT('FD inverse'!$A$29:$BH$29,'FD mesh'!$B$84:$BI$84,$E463:$BL463)+'FD inverse'!$A$29*$C464/Setup!$B$17+INDEX('FD inverse'!$A$29:$BH$29,1,'FD mesh'!$B$15+1)*Setup!$B$22</f>
        <v>16.1163933740644</v>
      </c>
      <c r="AF464" s="0" t="n">
        <f aca="false">SUMPRODUCT('FD inverse'!$A$30:$BH$30,'FD mesh'!$B$84:$BI$84,$E463:$BL463)+'FD inverse'!$A$30*$C464/Setup!$B$17+INDEX('FD inverse'!$A$30:$BH$30,1,'FD mesh'!$B$15+1)*Setup!$B$22</f>
        <v>15.6832512760033</v>
      </c>
      <c r="AG464" s="0" t="n">
        <f aca="false">SUMPRODUCT('FD inverse'!$A$31:$BH$31,'FD mesh'!$B$84:$BI$84,$E463:$BL463)+'FD inverse'!$A$31*$C464/Setup!$B$17+INDEX('FD inverse'!$A$31:$BH$31,1,'FD mesh'!$B$15+1)*Setup!$B$22</f>
        <v>15.2505602809952</v>
      </c>
      <c r="AH464" s="0" t="n">
        <f aca="false">SUMPRODUCT('FD inverse'!$A$32:$BH$32,'FD mesh'!$B$84:$BI$84,$E463:$BL463)+'FD inverse'!$A$32*$C464/Setup!$B$17+INDEX('FD inverse'!$A$32:$BH$32,1,'FD mesh'!$B$15+1)*Setup!$B$22</f>
        <v>15.2324193475356</v>
      </c>
      <c r="AI464" s="0" t="n">
        <f aca="false">SUMPRODUCT('FD inverse'!$A$33:$BH$33,'FD mesh'!$B$84:$BI$84,$E463:$BL463)+'FD inverse'!$A$33*$C464/Setup!$B$17+INDEX('FD inverse'!$A$33:$BH$33,1,'FD mesh'!$B$15+1)*Setup!$B$22</f>
        <v>15.2144431948935</v>
      </c>
      <c r="AJ464" s="0" t="n">
        <f aca="false">SUMPRODUCT('FD inverse'!$A$34:$BH$34,'FD mesh'!$B$84:$BI$84,$E463:$BL463)+'FD inverse'!$A$34*$C464/Setup!$B$17+INDEX('FD inverse'!$A$34:$BH$34,1,'FD mesh'!$B$15+1)*Setup!$B$22</f>
        <v>15.1966105906472</v>
      </c>
      <c r="AK464" s="0" t="n">
        <f aca="false">SUMPRODUCT('FD inverse'!$A$35:$BH$35,'FD mesh'!$B$84:$BI$84,$E463:$BL463)+'FD inverse'!$A$35*$C464/Setup!$B$17+INDEX('FD inverse'!$A$35:$BH$35,1,'FD mesh'!$B$15+1)*Setup!$B$22</f>
        <v>15.1789024189791</v>
      </c>
      <c r="AL464" s="0" t="n">
        <f aca="false">SUMPRODUCT('FD inverse'!$A$36:$BH$36,'FD mesh'!$B$84:$BI$84,$E463:$BL463)+'FD inverse'!$A$36*$C464/Setup!$B$17+INDEX('FD inverse'!$A$36:$BH$36,1,'FD mesh'!$B$15+1)*Setup!$B$22</f>
        <v>15.1613015097762</v>
      </c>
      <c r="AM464" s="0" t="n">
        <f aca="false">SUMPRODUCT('FD inverse'!$A$37:$BH$37,'FD mesh'!$B$84:$BI$84,$E463:$BL463)+'FD inverse'!$A$37*$C464/Setup!$B$17+INDEX('FD inverse'!$A$37:$BH$37,1,'FD mesh'!$B$15+1)*Setup!$B$22</f>
        <v>15.1437924656917</v>
      </c>
      <c r="AN464" s="0" t="n">
        <f aca="false">SUMPRODUCT('FD inverse'!$A$38:$BH$38,'FD mesh'!$B$84:$BI$84,$E463:$BL463)+'FD inverse'!$A$38*$C464/Setup!$B$17+INDEX('FD inverse'!$A$38:$BH$38,1,'FD mesh'!$B$15+1)*Setup!$B$22</f>
        <v>15.1263614882051</v>
      </c>
      <c r="AO464" s="0" t="n">
        <f aca="false">SUMPRODUCT('FD inverse'!$A$39:$BH$39,'FD mesh'!$B$84:$BI$84,$E463:$BL463)+'FD inverse'!$A$39*$C464/Setup!$B$17+INDEX('FD inverse'!$A$39:$BH$39,1,'FD mesh'!$B$15+1)*Setup!$B$22</f>
        <v>15.1089962034707</v>
      </c>
      <c r="AP464" s="0" t="n">
        <f aca="false">SUMPRODUCT('FD inverse'!$A$40:$BH$40,'FD mesh'!$B$84:$BI$84,$E463:$BL463)+'FD inverse'!$A$40*$C464/Setup!$B$17+INDEX('FD inverse'!$A$40:$BH$40,1,'FD mesh'!$B$15+1)*Setup!$B$22</f>
        <v>15.0916854885264</v>
      </c>
      <c r="AQ464" s="0" t="n">
        <f aca="false">SUMPRODUCT('FD inverse'!$A$41:$BH$41,'FD mesh'!$B$84:$BI$84,$E463:$BL463)+'FD inverse'!$A$41*$C464/Setup!$B$17+INDEX('FD inverse'!$A$41:$BH$41,1,'FD mesh'!$B$15+1)*Setup!$B$22</f>
        <v>15.0744192982335</v>
      </c>
      <c r="AR464" s="0" t="n">
        <f aca="false">SUMPRODUCT('FD inverse'!$A$42:$BH$42,'FD mesh'!$B$84:$BI$84,$E463:$BL463)+'FD inverse'!$A$42*$C464/Setup!$B$17+INDEX('FD inverse'!$A$42:$BH$42,1,'FD mesh'!$B$15+1)*Setup!$B$22</f>
        <v>15.0571884931457</v>
      </c>
      <c r="AS464" s="0" t="n">
        <f aca="false">SUMPRODUCT('FD inverse'!$A$43:$BH$43,'FD mesh'!$B$84:$BI$84,$E463:$BL463)+'FD inverse'!$A$43*$C464/Setup!$B$17+INDEX('FD inverse'!$A$43:$BH$43,1,'FD mesh'!$B$15+1)*Setup!$B$22</f>
        <v>0</v>
      </c>
      <c r="AT464" s="0" t="n">
        <f aca="false">SUMPRODUCT('FD inverse'!$A$44:$BH$44,'FD mesh'!$B$84:$BI$84,$E463:$BL463)+'FD inverse'!$A$44*$C464/Setup!$B$17+INDEX('FD inverse'!$A$44:$BH$44,1,'FD mesh'!$B$15+1)*Setup!$B$22</f>
        <v>0</v>
      </c>
      <c r="AU464" s="0" t="n">
        <f aca="false">SUMPRODUCT('FD inverse'!$A$45:$BH$45,'FD mesh'!$B$84:$BI$84,$E463:$BL463)+'FD inverse'!$A$45*$C464/Setup!$B$17+INDEX('FD inverse'!$A$45:$BH$45,1,'FD mesh'!$B$15+1)*Setup!$B$22</f>
        <v>0</v>
      </c>
      <c r="AV464" s="0" t="n">
        <f aca="false">SUMPRODUCT('FD inverse'!$A$46:$BH$46,'FD mesh'!$B$84:$BI$84,$E463:$BL463)+'FD inverse'!$A$46*$C464/Setup!$B$17+INDEX('FD inverse'!$A$46:$BH$46,1,'FD mesh'!$B$15+1)*Setup!$B$22</f>
        <v>0</v>
      </c>
      <c r="AW464" s="0" t="n">
        <f aca="false">SUMPRODUCT('FD inverse'!$A$47:$BH$47,'FD mesh'!$B$84:$BI$84,$E463:$BL463)+'FD inverse'!$A$47*$C464/Setup!$B$17+INDEX('FD inverse'!$A$47:$BH$47,1,'FD mesh'!$B$15+1)*Setup!$B$22</f>
        <v>0</v>
      </c>
      <c r="AX464" s="0" t="n">
        <f aca="false">SUMPRODUCT('FD inverse'!$A$48:$BH$48,'FD mesh'!$B$84:$BI$84,$E463:$BL463)+'FD inverse'!$A$48*$C464/Setup!$B$17+INDEX('FD inverse'!$A$48:$BH$48,1,'FD mesh'!$B$15+1)*Setup!$B$22</f>
        <v>0</v>
      </c>
      <c r="AY464" s="0" t="n">
        <f aca="false">SUMPRODUCT('FD inverse'!$A$49:$BH$49,'FD mesh'!$B$84:$BI$84,$E463:$BL463)+'FD inverse'!$A$49*$C464/Setup!$B$17+INDEX('FD inverse'!$A$49:$BH$49,1,'FD mesh'!$B$15+1)*Setup!$B$22</f>
        <v>0</v>
      </c>
      <c r="AZ464" s="0" t="n">
        <f aca="false">SUMPRODUCT('FD inverse'!$A$50:$BH$50,'FD mesh'!$B$84:$BI$84,$E463:$BL463)+'FD inverse'!$A$50*$C464/Setup!$B$17+INDEX('FD inverse'!$A$50:$BH$50,1,'FD mesh'!$B$15+1)*Setup!$B$22</f>
        <v>0</v>
      </c>
      <c r="BA464" s="0" t="n">
        <f aca="false">SUMPRODUCT('FD inverse'!$A$51:$BH$51,'FD mesh'!$B$84:$BI$84,$E463:$BL463)+'FD inverse'!$A$51*$C464/Setup!$B$17+INDEX('FD inverse'!$A$51:$BH$51,1,'FD mesh'!$B$15+1)*Setup!$B$22</f>
        <v>0</v>
      </c>
      <c r="BB464" s="0" t="n">
        <f aca="false">SUMPRODUCT('FD inverse'!$A$52:$BH$52,'FD mesh'!$B$84:$BI$84,$E463:$BL463)+'FD inverse'!$A$52*$C464/Setup!$B$17+INDEX('FD inverse'!$A$52:$BH$52,1,'FD mesh'!$B$15+1)*Setup!$B$22</f>
        <v>0</v>
      </c>
      <c r="BC464" s="0" t="n">
        <f aca="false">SUMPRODUCT('FD inverse'!$A$53:$BH$53,'FD mesh'!$B$84:$BI$84,$E463:$BL463)+'FD inverse'!$A$53*$C464/Setup!$B$17+INDEX('FD inverse'!$A$53:$BH$53,1,'FD mesh'!$B$15+1)*Setup!$B$22</f>
        <v>0</v>
      </c>
      <c r="BD464" s="0" t="n">
        <f aca="false">SUMPRODUCT('FD inverse'!$A$54:$BH$54,'FD mesh'!$B$84:$BI$84,$E463:$BL463)+'FD inverse'!$A$54*$C464/Setup!$B$17+INDEX('FD inverse'!$A$54:$BH$54,1,'FD mesh'!$B$15+1)*Setup!$B$22</f>
        <v>0</v>
      </c>
      <c r="BE464" s="0" t="n">
        <f aca="false">SUMPRODUCT('FD inverse'!$A$55:$BH$55,'FD mesh'!$B$84:$BI$84,$E463:$BL463)+'FD inverse'!$A$55*$C464/Setup!$B$17+INDEX('FD inverse'!$A$55:$BH$55,1,'FD mesh'!$B$15+1)*Setup!$B$22</f>
        <v>0</v>
      </c>
      <c r="BF464" s="0" t="n">
        <f aca="false">SUMPRODUCT('FD inverse'!$A$56:$BH$56,'FD mesh'!$B$84:$BI$84,$E463:$BL463)+'FD inverse'!$A$56*$C464/Setup!$B$17+INDEX('FD inverse'!$A$56:$BH$56,1,'FD mesh'!$B$15+1)*Setup!$B$22</f>
        <v>0</v>
      </c>
      <c r="BG464" s="0" t="n">
        <f aca="false">SUMPRODUCT('FD inverse'!$A$57:$BH$57,'FD mesh'!$B$84:$BI$84,$E463:$BL463)+'FD inverse'!$A$57*$C464/Setup!$B$17+INDEX('FD inverse'!$A$57:$BH$57,1,'FD mesh'!$B$15+1)*Setup!$B$22</f>
        <v>0</v>
      </c>
      <c r="BH464" s="0" t="n">
        <f aca="false">SUMPRODUCT('FD inverse'!$A$58:$BH$58,'FD mesh'!$B$84:$BI$84,$E463:$BL463)+'FD inverse'!$A$58*$C464/Setup!$B$17+INDEX('FD inverse'!$A$58:$BH$58,1,'FD mesh'!$B$15+1)*Setup!$B$22</f>
        <v>0</v>
      </c>
      <c r="BI464" s="0" t="n">
        <f aca="false">SUMPRODUCT('FD inverse'!$A$59:$BH$59,'FD mesh'!$B$84:$BI$84,$E463:$BL463)+'FD inverse'!$A$59*$C464/Setup!$B$17+INDEX('FD inverse'!$A$59:$BH$59,1,'FD mesh'!$B$15+1)*Setup!$B$22</f>
        <v>0</v>
      </c>
      <c r="BJ464" s="0" t="n">
        <f aca="false">SUMPRODUCT('FD inverse'!$A$60:$BH$60,'FD mesh'!$B$84:$BI$84,$E463:$BL463)+'FD inverse'!$A$60*$C464/Setup!$B$17+INDEX('FD inverse'!$A$60:$BH$60,1,'FD mesh'!$B$15+1)*Setup!$B$22</f>
        <v>0</v>
      </c>
      <c r="BK464" s="0" t="n">
        <f aca="false">SUMPRODUCT('FD inverse'!$A$61:$BH$61,'FD mesh'!$B$84:$BI$84,$E463:$BL463)+'FD inverse'!$A$61*$C464/Setup!$B$17+INDEX('FD inverse'!$A$61:$BH$61,1,'FD mesh'!$B$15+1)*Setup!$B$22</f>
        <v>0</v>
      </c>
      <c r="BL464" s="0" t="n">
        <f aca="false">SUMPRODUCT('FD inverse'!$A$62:$BH$62,'FD mesh'!$B$84:$BI$84,$E463:$BL463)+'FD inverse'!$A$62*$C464/Setup!$B$17+INDEX('FD inverse'!$A$62:$BH$62,1,'FD mesh'!$B$15+1)*Setup!$B$22</f>
        <v>0</v>
      </c>
    </row>
    <row r="465" customFormat="false" ht="15" hidden="false" customHeight="false" outlineLevel="0" collapsed="false">
      <c r="A465" s="0" t="n">
        <v>460</v>
      </c>
      <c r="B465" s="0" t="n">
        <f aca="false">A465*Setup!$B$11/3600</f>
        <v>38.3333333333333</v>
      </c>
      <c r="C465" s="0" t="n">
        <f aca="false">Setup!$B$7+Setup!$B$8*COS(2*PI()*(B465-Setup!$B$9)/24)</f>
        <v>27.6252311481466</v>
      </c>
      <c r="D465" s="0" t="n">
        <f aca="false">(C465-E465)/Setup!$B$17</f>
        <v>17.2596987184343</v>
      </c>
      <c r="E465" s="0" t="n">
        <f aca="false">SUMPRODUCT('FD inverse'!$A$3:$BH$3,'FD mesh'!$B$84:$BI$84,$E464:$BL464)+'FD inverse'!$A$3*$C465/Setup!$B$17+INDEX('FD inverse'!$A$3:$BH$3,1,'FD mesh'!$B$15+1)*Setup!$B$22</f>
        <v>25.3814703147501</v>
      </c>
      <c r="F465" s="0" t="n">
        <f aca="false">SUMPRODUCT('FD inverse'!$A$4:$BH$4,'FD mesh'!$B$84:$BI$84,$E464:$BL464)+'FD inverse'!$A$4*$C465/Setup!$B$17+INDEX('FD inverse'!$A$4:$BH$4,1,'FD mesh'!$B$15+1)*Setup!$B$22</f>
        <v>24.8749744057932</v>
      </c>
      <c r="G465" s="0" t="n">
        <f aca="false">SUMPRODUCT('FD inverse'!$A$5:$BH$5,'FD mesh'!$B$84:$BI$84,$E464:$BL464)+'FD inverse'!$A$5*$C465/Setup!$B$17+INDEX('FD inverse'!$A$5:$BH$5,1,'FD mesh'!$B$15+1)*Setup!$B$22</f>
        <v>24.3823003145424</v>
      </c>
      <c r="H465" s="0" t="n">
        <f aca="false">SUMPRODUCT('FD inverse'!$A$6:$BH$6,'FD mesh'!$B$84:$BI$84,$E464:$BL464)+'FD inverse'!$A$6*$C465/Setup!$B$17+INDEX('FD inverse'!$A$6:$BH$6,1,'FD mesh'!$B$15+1)*Setup!$B$22</f>
        <v>22.748966453826</v>
      </c>
      <c r="I465" s="0" t="n">
        <f aca="false">SUMPRODUCT('FD inverse'!$A$7:$BH$7,'FD mesh'!$B$84:$BI$84,$E464:$BL464)+'FD inverse'!$A$7*$C465/Setup!$B$17+INDEX('FD inverse'!$A$7:$BH$7,1,'FD mesh'!$B$15+1)*Setup!$B$22</f>
        <v>22.6116223144552</v>
      </c>
      <c r="J465" s="0" t="n">
        <f aca="false">SUMPRODUCT('FD inverse'!$A$8:$BH$8,'FD mesh'!$B$84:$BI$84,$E464:$BL464)+'FD inverse'!$A$8*$C465/Setup!$B$17+INDEX('FD inverse'!$A$8:$BH$8,1,'FD mesh'!$B$15+1)*Setup!$B$22</f>
        <v>22.4883578780726</v>
      </c>
      <c r="K465" s="0" t="n">
        <f aca="false">SUMPRODUCT('FD inverse'!$A$9:$BH$9,'FD mesh'!$B$84:$BI$84,$E464:$BL464)+'FD inverse'!$A$9*$C465/Setup!$B$17+INDEX('FD inverse'!$A$9:$BH$9,1,'FD mesh'!$B$15+1)*Setup!$B$22</f>
        <v>22.3788454643201</v>
      </c>
      <c r="L465" s="0" t="n">
        <f aca="false">SUMPRODUCT('FD inverse'!$A$10:$BH$10,'FD mesh'!$B$84:$BI$84,$E464:$BL464)+'FD inverse'!$A$10*$C465/Setup!$B$17+INDEX('FD inverse'!$A$10:$BH$10,1,'FD mesh'!$B$15+1)*Setup!$B$22</f>
        <v>22.2827611731691</v>
      </c>
      <c r="M465" s="0" t="n">
        <f aca="false">SUMPRODUCT('FD inverse'!$A$11:$BH$11,'FD mesh'!$B$84:$BI$84,$E464:$BL464)+'FD inverse'!$A$11*$C465/Setup!$B$17+INDEX('FD inverse'!$A$11:$BH$11,1,'FD mesh'!$B$15+1)*Setup!$B$22</f>
        <v>22.1997968668072</v>
      </c>
      <c r="N465" s="0" t="n">
        <f aca="false">SUMPRODUCT('FD inverse'!$A$12:$BH$12,'FD mesh'!$B$84:$BI$84,$E464:$BL464)+'FD inverse'!$A$12*$C465/Setup!$B$17+INDEX('FD inverse'!$A$12:$BH$12,1,'FD mesh'!$B$15+1)*Setup!$B$22</f>
        <v>22.1296703968504</v>
      </c>
      <c r="O465" s="0" t="n">
        <f aca="false">SUMPRODUCT('FD inverse'!$A$13:$BH$13,'FD mesh'!$B$84:$BI$84,$E464:$BL464)+'FD inverse'!$A$13*$C465/Setup!$B$17+INDEX('FD inverse'!$A$13:$BH$13,1,'FD mesh'!$B$15+1)*Setup!$B$22</f>
        <v>22.0721341392089</v>
      </c>
      <c r="P465" s="0" t="n">
        <f aca="false">SUMPRODUCT('FD inverse'!$A$14:$BH$14,'FD mesh'!$B$84:$BI$84,$E464:$BL464)+'FD inverse'!$A$14*$C465/Setup!$B$17+INDEX('FD inverse'!$A$14:$BH$14,1,'FD mesh'!$B$15+1)*Setup!$B$22</f>
        <v>22.026981892768</v>
      </c>
      <c r="Q465" s="0" t="n">
        <f aca="false">SUMPRODUCT('FD inverse'!$A$15:$BH$15,'FD mesh'!$B$84:$BI$84,$E464:$BL464)+'FD inverse'!$A$15*$C465/Setup!$B$17+INDEX('FD inverse'!$A$15:$BH$15,1,'FD mesh'!$B$15+1)*Setup!$B$22</f>
        <v>21.9940541904601</v>
      </c>
      <c r="R465" s="0" t="n">
        <f aca="false">SUMPRODUCT('FD inverse'!$A$16:$BH$16,'FD mesh'!$B$84:$BI$84,$E464:$BL464)+'FD inverse'!$A$16*$C465/Setup!$B$17+INDEX('FD inverse'!$A$16:$BH$16,1,'FD mesh'!$B$15+1)*Setup!$B$22</f>
        <v>21.9732420625729</v>
      </c>
      <c r="S465" s="0" t="n">
        <f aca="false">SUMPRODUCT('FD inverse'!$A$17:$BH$17,'FD mesh'!$B$84:$BI$84,$E464:$BL464)+'FD inverse'!$A$17*$C465/Setup!$B$17+INDEX('FD inverse'!$A$17:$BH$17,1,'FD mesh'!$B$15+1)*Setup!$B$22</f>
        <v>21.4989876648771</v>
      </c>
      <c r="T465" s="0" t="n">
        <f aca="false">SUMPRODUCT('FD inverse'!$A$18:$BH$18,'FD mesh'!$B$84:$BI$84,$E464:$BL464)+'FD inverse'!$A$18*$C465/Setup!$B$17+INDEX('FD inverse'!$A$18:$BH$18,1,'FD mesh'!$B$15+1)*Setup!$B$22</f>
        <v>21.0302805197443</v>
      </c>
      <c r="U465" s="0" t="n">
        <f aca="false">SUMPRODUCT('FD inverse'!$A$19:$BH$19,'FD mesh'!$B$84:$BI$84,$E464:$BL464)+'FD inverse'!$A$19*$C465/Setup!$B$17+INDEX('FD inverse'!$A$19:$BH$19,1,'FD mesh'!$B$15+1)*Setup!$B$22</f>
        <v>20.5666657554885</v>
      </c>
      <c r="V465" s="0" t="n">
        <f aca="false">SUMPRODUCT('FD inverse'!$A$20:$BH$20,'FD mesh'!$B$84:$BI$84,$E464:$BL464)+'FD inverse'!$A$20*$C465/Setup!$B$17+INDEX('FD inverse'!$A$20:$BH$20,1,'FD mesh'!$B$15+1)*Setup!$B$22</f>
        <v>20.1077015235179</v>
      </c>
      <c r="W465" s="0" t="n">
        <f aca="false">SUMPRODUCT('FD inverse'!$A$21:$BH$21,'FD mesh'!$B$84:$BI$84,$E464:$BL464)+'FD inverse'!$A$21*$C465/Setup!$B$17+INDEX('FD inverse'!$A$21:$BH$21,1,'FD mesh'!$B$15+1)*Setup!$B$22</f>
        <v>19.6529586169901</v>
      </c>
      <c r="X465" s="0" t="n">
        <f aca="false">SUMPRODUCT('FD inverse'!$A$22:$BH$22,'FD mesh'!$B$84:$BI$84,$E464:$BL464)+'FD inverse'!$A$22*$C465/Setup!$B$17+INDEX('FD inverse'!$A$22:$BH$22,1,'FD mesh'!$B$15+1)*Setup!$B$22</f>
        <v>19.2020199502934</v>
      </c>
      <c r="Y465" s="0" t="n">
        <f aca="false">SUMPRODUCT('FD inverse'!$A$23:$BH$23,'FD mesh'!$B$84:$BI$84,$E464:$BL464)+'FD inverse'!$A$23*$C465/Setup!$B$17+INDEX('FD inverse'!$A$23:$BH$23,1,'FD mesh'!$B$15+1)*Setup!$B$22</f>
        <v>18.7544799132673</v>
      </c>
      <c r="Z465" s="0" t="n">
        <f aca="false">SUMPRODUCT('FD inverse'!$A$24:$BH$24,'FD mesh'!$B$84:$BI$84,$E464:$BL464)+'FD inverse'!$A$24*$C465/Setup!$B$17+INDEX('FD inverse'!$A$24:$BH$24,1,'FD mesh'!$B$15+1)*Setup!$B$22</f>
        <v>18.309943613495</v>
      </c>
      <c r="AA465" s="0" t="n">
        <f aca="false">SUMPRODUCT('FD inverse'!$A$25:$BH$25,'FD mesh'!$B$84:$BI$84,$E464:$BL464)+'FD inverse'!$A$25*$C465/Setup!$B$17+INDEX('FD inverse'!$A$25:$BH$25,1,'FD mesh'!$B$15+1)*Setup!$B$22</f>
        <v>17.8680260194439</v>
      </c>
      <c r="AB465" s="0" t="n">
        <f aca="false">SUMPRODUCT('FD inverse'!$A$26:$BH$26,'FD mesh'!$B$84:$BI$84,$E464:$BL464)+'FD inverse'!$A$26*$C465/Setup!$B$17+INDEX('FD inverse'!$A$26:$BH$26,1,'FD mesh'!$B$15+1)*Setup!$B$22</f>
        <v>17.428351016721</v>
      </c>
      <c r="AC465" s="0" t="n">
        <f aca="false">SUMPRODUCT('FD inverse'!$A$27:$BH$27,'FD mesh'!$B$84:$BI$84,$E464:$BL464)+'FD inverse'!$A$27*$C465/Setup!$B$17+INDEX('FD inverse'!$A$27:$BH$27,1,'FD mesh'!$B$15+1)*Setup!$B$22</f>
        <v>16.9905503892369</v>
      </c>
      <c r="AD465" s="0" t="n">
        <f aca="false">SUMPRODUCT('FD inverse'!$A$28:$BH$28,'FD mesh'!$B$84:$BI$84,$E464:$BL464)+'FD inverse'!$A$28*$C465/Setup!$B$17+INDEX('FD inverse'!$A$28:$BH$28,1,'FD mesh'!$B$15+1)*Setup!$B$22</f>
        <v>16.554262736649</v>
      </c>
      <c r="AE465" s="0" t="n">
        <f aca="false">SUMPRODUCT('FD inverse'!$A$29:$BH$29,'FD mesh'!$B$84:$BI$84,$E464:$BL464)+'FD inverse'!$A$29*$C465/Setup!$B$17+INDEX('FD inverse'!$A$29:$BH$29,1,'FD mesh'!$B$15+1)*Setup!$B$22</f>
        <v>16.1191323390811</v>
      </c>
      <c r="AF465" s="0" t="n">
        <f aca="false">SUMPRODUCT('FD inverse'!$A$30:$BH$30,'FD mesh'!$B$84:$BI$84,$E464:$BL464)+'FD inverse'!$A$30*$C465/Setup!$B$17+INDEX('FD inverse'!$A$30:$BH$30,1,'FD mesh'!$B$15+1)*Setup!$B$22</f>
        <v>15.6848079797895</v>
      </c>
      <c r="AG465" s="0" t="n">
        <f aca="false">SUMPRODUCT('FD inverse'!$A$31:$BH$31,'FD mesh'!$B$84:$BI$84,$E464:$BL464)+'FD inverse'!$A$31*$C465/Setup!$B$17+INDEX('FD inverse'!$A$31:$BH$31,1,'FD mesh'!$B$15+1)*Setup!$B$22</f>
        <v>15.2509417361836</v>
      </c>
      <c r="AH465" s="0" t="n">
        <f aca="false">SUMPRODUCT('FD inverse'!$A$32:$BH$32,'FD mesh'!$B$84:$BI$84,$E464:$BL464)+'FD inverse'!$A$32*$C465/Setup!$B$17+INDEX('FD inverse'!$A$32:$BH$32,1,'FD mesh'!$B$15+1)*Setup!$B$22</f>
        <v>15.2327537283103</v>
      </c>
      <c r="AI465" s="0" t="n">
        <f aca="false">SUMPRODUCT('FD inverse'!$A$33:$BH$33,'FD mesh'!$B$84:$BI$84,$E464:$BL464)+'FD inverse'!$A$33*$C465/Setup!$B$17+INDEX('FD inverse'!$A$33:$BH$33,1,'FD mesh'!$B$15+1)*Setup!$B$22</f>
        <v>15.214734991687</v>
      </c>
      <c r="AJ465" s="0" t="n">
        <f aca="false">SUMPRODUCT('FD inverse'!$A$34:$BH$34,'FD mesh'!$B$84:$BI$84,$E464:$BL464)+'FD inverse'!$A$34*$C465/Setup!$B$17+INDEX('FD inverse'!$A$34:$BH$34,1,'FD mesh'!$B$15+1)*Setup!$B$22</f>
        <v>15.1968639693215</v>
      </c>
      <c r="AK465" s="0" t="n">
        <f aca="false">SUMPRODUCT('FD inverse'!$A$35:$BH$35,'FD mesh'!$B$84:$BI$84,$E464:$BL464)+'FD inverse'!$A$35*$C465/Setup!$B$17+INDEX('FD inverse'!$A$35:$BH$35,1,'FD mesh'!$B$15+1)*Setup!$B$22</f>
        <v>15.1791212130771</v>
      </c>
      <c r="AL465" s="0" t="n">
        <f aca="false">SUMPRODUCT('FD inverse'!$A$36:$BH$36,'FD mesh'!$B$84:$BI$84,$E464:$BL464)+'FD inverse'!$A$36*$C465/Setup!$B$17+INDEX('FD inverse'!$A$36:$BH$36,1,'FD mesh'!$B$15+1)*Setup!$B$22</f>
        <v>15.1614892154447</v>
      </c>
      <c r="AM465" s="0" t="n">
        <f aca="false">SUMPRODUCT('FD inverse'!$A$37:$BH$37,'FD mesh'!$B$84:$BI$84,$E464:$BL464)+'FD inverse'!$A$37*$C465/Setup!$B$17+INDEX('FD inverse'!$A$37:$BH$37,1,'FD mesh'!$B$15+1)*Setup!$B$22</f>
        <v>15.1439522387451</v>
      </c>
      <c r="AN465" s="0" t="n">
        <f aca="false">SUMPRODUCT('FD inverse'!$A$38:$BH$38,'FD mesh'!$B$84:$BI$84,$E464:$BL464)+'FD inverse'!$A$38*$C465/Setup!$B$17+INDEX('FD inverse'!$A$38:$BH$38,1,'FD mesh'!$B$15+1)*Setup!$B$22</f>
        <v>15.1264961428453</v>
      </c>
      <c r="AO465" s="0" t="n">
        <f aca="false">SUMPRODUCT('FD inverse'!$A$39:$BH$39,'FD mesh'!$B$84:$BI$84,$E464:$BL464)+'FD inverse'!$A$39*$C465/Setup!$B$17+INDEX('FD inverse'!$A$39:$BH$39,1,'FD mesh'!$B$15+1)*Setup!$B$22</f>
        <v>15.1091082122258</v>
      </c>
      <c r="AP465" s="0" t="n">
        <f aca="false">SUMPRODUCT('FD inverse'!$A$40:$BH$40,'FD mesh'!$B$84:$BI$84,$E464:$BL464)+'FD inverse'!$A$40*$C465/Setup!$B$17+INDEX('FD inverse'!$A$40:$BH$40,1,'FD mesh'!$B$15+1)*Setup!$B$22</f>
        <v>15.0917769830182</v>
      </c>
      <c r="AQ465" s="0" t="n">
        <f aca="false">SUMPRODUCT('FD inverse'!$A$41:$BH$41,'FD mesh'!$B$84:$BI$84,$E464:$BL464)+'FD inverse'!$A$41*$C465/Setup!$B$17+INDEX('FD inverse'!$A$41:$BH$41,1,'FD mesh'!$B$15+1)*Setup!$B$22</f>
        <v>15.0744920704297</v>
      </c>
      <c r="AR465" s="0" t="n">
        <f aca="false">SUMPRODUCT('FD inverse'!$A$42:$BH$42,'FD mesh'!$B$84:$BI$84,$E464:$BL464)+'FD inverse'!$A$42*$C465/Setup!$B$17+INDEX('FD inverse'!$A$42:$BH$42,1,'FD mesh'!$B$15+1)*Setup!$B$22</f>
        <v>15.0572439968032</v>
      </c>
      <c r="AS465" s="0" t="n">
        <f aca="false">SUMPRODUCT('FD inverse'!$A$43:$BH$43,'FD mesh'!$B$84:$BI$84,$E464:$BL464)+'FD inverse'!$A$43*$C465/Setup!$B$17+INDEX('FD inverse'!$A$43:$BH$43,1,'FD mesh'!$B$15+1)*Setup!$B$22</f>
        <v>0</v>
      </c>
      <c r="AT465" s="0" t="n">
        <f aca="false">SUMPRODUCT('FD inverse'!$A$44:$BH$44,'FD mesh'!$B$84:$BI$84,$E464:$BL464)+'FD inverse'!$A$44*$C465/Setup!$B$17+INDEX('FD inverse'!$A$44:$BH$44,1,'FD mesh'!$B$15+1)*Setup!$B$22</f>
        <v>0</v>
      </c>
      <c r="AU465" s="0" t="n">
        <f aca="false">SUMPRODUCT('FD inverse'!$A$45:$BH$45,'FD mesh'!$B$84:$BI$84,$E464:$BL464)+'FD inverse'!$A$45*$C465/Setup!$B$17+INDEX('FD inverse'!$A$45:$BH$45,1,'FD mesh'!$B$15+1)*Setup!$B$22</f>
        <v>0</v>
      </c>
      <c r="AV465" s="0" t="n">
        <f aca="false">SUMPRODUCT('FD inverse'!$A$46:$BH$46,'FD mesh'!$B$84:$BI$84,$E464:$BL464)+'FD inverse'!$A$46*$C465/Setup!$B$17+INDEX('FD inverse'!$A$46:$BH$46,1,'FD mesh'!$B$15+1)*Setup!$B$22</f>
        <v>0</v>
      </c>
      <c r="AW465" s="0" t="n">
        <f aca="false">SUMPRODUCT('FD inverse'!$A$47:$BH$47,'FD mesh'!$B$84:$BI$84,$E464:$BL464)+'FD inverse'!$A$47*$C465/Setup!$B$17+INDEX('FD inverse'!$A$47:$BH$47,1,'FD mesh'!$B$15+1)*Setup!$B$22</f>
        <v>0</v>
      </c>
      <c r="AX465" s="0" t="n">
        <f aca="false">SUMPRODUCT('FD inverse'!$A$48:$BH$48,'FD mesh'!$B$84:$BI$84,$E464:$BL464)+'FD inverse'!$A$48*$C465/Setup!$B$17+INDEX('FD inverse'!$A$48:$BH$48,1,'FD mesh'!$B$15+1)*Setup!$B$22</f>
        <v>0</v>
      </c>
      <c r="AY465" s="0" t="n">
        <f aca="false">SUMPRODUCT('FD inverse'!$A$49:$BH$49,'FD mesh'!$B$84:$BI$84,$E464:$BL464)+'FD inverse'!$A$49*$C465/Setup!$B$17+INDEX('FD inverse'!$A$49:$BH$49,1,'FD mesh'!$B$15+1)*Setup!$B$22</f>
        <v>0</v>
      </c>
      <c r="AZ465" s="0" t="n">
        <f aca="false">SUMPRODUCT('FD inverse'!$A$50:$BH$50,'FD mesh'!$B$84:$BI$84,$E464:$BL464)+'FD inverse'!$A$50*$C465/Setup!$B$17+INDEX('FD inverse'!$A$50:$BH$50,1,'FD mesh'!$B$15+1)*Setup!$B$22</f>
        <v>0</v>
      </c>
      <c r="BA465" s="0" t="n">
        <f aca="false">SUMPRODUCT('FD inverse'!$A$51:$BH$51,'FD mesh'!$B$84:$BI$84,$E464:$BL464)+'FD inverse'!$A$51*$C465/Setup!$B$17+INDEX('FD inverse'!$A$51:$BH$51,1,'FD mesh'!$B$15+1)*Setup!$B$22</f>
        <v>0</v>
      </c>
      <c r="BB465" s="0" t="n">
        <f aca="false">SUMPRODUCT('FD inverse'!$A$52:$BH$52,'FD mesh'!$B$84:$BI$84,$E464:$BL464)+'FD inverse'!$A$52*$C465/Setup!$B$17+INDEX('FD inverse'!$A$52:$BH$52,1,'FD mesh'!$B$15+1)*Setup!$B$22</f>
        <v>0</v>
      </c>
      <c r="BC465" s="0" t="n">
        <f aca="false">SUMPRODUCT('FD inverse'!$A$53:$BH$53,'FD mesh'!$B$84:$BI$84,$E464:$BL464)+'FD inverse'!$A$53*$C465/Setup!$B$17+INDEX('FD inverse'!$A$53:$BH$53,1,'FD mesh'!$B$15+1)*Setup!$B$22</f>
        <v>0</v>
      </c>
      <c r="BD465" s="0" t="n">
        <f aca="false">SUMPRODUCT('FD inverse'!$A$54:$BH$54,'FD mesh'!$B$84:$BI$84,$E464:$BL464)+'FD inverse'!$A$54*$C465/Setup!$B$17+INDEX('FD inverse'!$A$54:$BH$54,1,'FD mesh'!$B$15+1)*Setup!$B$22</f>
        <v>0</v>
      </c>
      <c r="BE465" s="0" t="n">
        <f aca="false">SUMPRODUCT('FD inverse'!$A$55:$BH$55,'FD mesh'!$B$84:$BI$84,$E464:$BL464)+'FD inverse'!$A$55*$C465/Setup!$B$17+INDEX('FD inverse'!$A$55:$BH$55,1,'FD mesh'!$B$15+1)*Setup!$B$22</f>
        <v>0</v>
      </c>
      <c r="BF465" s="0" t="n">
        <f aca="false">SUMPRODUCT('FD inverse'!$A$56:$BH$56,'FD mesh'!$B$84:$BI$84,$E464:$BL464)+'FD inverse'!$A$56*$C465/Setup!$B$17+INDEX('FD inverse'!$A$56:$BH$56,1,'FD mesh'!$B$15+1)*Setup!$B$22</f>
        <v>0</v>
      </c>
      <c r="BG465" s="0" t="n">
        <f aca="false">SUMPRODUCT('FD inverse'!$A$57:$BH$57,'FD mesh'!$B$84:$BI$84,$E464:$BL464)+'FD inverse'!$A$57*$C465/Setup!$B$17+INDEX('FD inverse'!$A$57:$BH$57,1,'FD mesh'!$B$15+1)*Setup!$B$22</f>
        <v>0</v>
      </c>
      <c r="BH465" s="0" t="n">
        <f aca="false">SUMPRODUCT('FD inverse'!$A$58:$BH$58,'FD mesh'!$B$84:$BI$84,$E464:$BL464)+'FD inverse'!$A$58*$C465/Setup!$B$17+INDEX('FD inverse'!$A$58:$BH$58,1,'FD mesh'!$B$15+1)*Setup!$B$22</f>
        <v>0</v>
      </c>
      <c r="BI465" s="0" t="n">
        <f aca="false">SUMPRODUCT('FD inverse'!$A$59:$BH$59,'FD mesh'!$B$84:$BI$84,$E464:$BL464)+'FD inverse'!$A$59*$C465/Setup!$B$17+INDEX('FD inverse'!$A$59:$BH$59,1,'FD mesh'!$B$15+1)*Setup!$B$22</f>
        <v>0</v>
      </c>
      <c r="BJ465" s="0" t="n">
        <f aca="false">SUMPRODUCT('FD inverse'!$A$60:$BH$60,'FD mesh'!$B$84:$BI$84,$E464:$BL464)+'FD inverse'!$A$60*$C465/Setup!$B$17+INDEX('FD inverse'!$A$60:$BH$60,1,'FD mesh'!$B$15+1)*Setup!$B$22</f>
        <v>0</v>
      </c>
      <c r="BK465" s="0" t="n">
        <f aca="false">SUMPRODUCT('FD inverse'!$A$61:$BH$61,'FD mesh'!$B$84:$BI$84,$E464:$BL464)+'FD inverse'!$A$61*$C465/Setup!$B$17+INDEX('FD inverse'!$A$61:$BH$61,1,'FD mesh'!$B$15+1)*Setup!$B$22</f>
        <v>0</v>
      </c>
      <c r="BL465" s="0" t="n">
        <f aca="false">SUMPRODUCT('FD inverse'!$A$62:$BH$62,'FD mesh'!$B$84:$BI$84,$E464:$BL464)+'FD inverse'!$A$62*$C465/Setup!$B$17+INDEX('FD inverse'!$A$62:$BH$62,1,'FD mesh'!$B$15+1)*Setup!$B$22</f>
        <v>0</v>
      </c>
    </row>
    <row r="466" customFormat="false" ht="15" hidden="false" customHeight="false" outlineLevel="0" collapsed="false">
      <c r="A466" s="0" t="n">
        <v>461</v>
      </c>
      <c r="B466" s="0" t="n">
        <f aca="false">A466*Setup!$B$11/3600</f>
        <v>38.4166666666667</v>
      </c>
      <c r="C466" s="0" t="n">
        <f aca="false">Setup!$B$7+Setup!$B$8*COS(2*PI()*(B466-Setup!$B$9)/24)</f>
        <v>27.6612459164778</v>
      </c>
      <c r="D466" s="0" t="n">
        <f aca="false">(C466-E466)/Setup!$B$17</f>
        <v>17.2894507886242</v>
      </c>
      <c r="E466" s="0" t="n">
        <f aca="false">SUMPRODUCT('FD inverse'!$A$3:$BH$3,'FD mesh'!$B$84:$BI$84,$E465:$BL465)+'FD inverse'!$A$3*$C466/Setup!$B$17+INDEX('FD inverse'!$A$3:$BH$3,1,'FD mesh'!$B$15+1)*Setup!$B$22</f>
        <v>25.4136173139566</v>
      </c>
      <c r="F466" s="0" t="n">
        <f aca="false">SUMPRODUCT('FD inverse'!$A$4:$BH$4,'FD mesh'!$B$84:$BI$84,$E465:$BL465)+'FD inverse'!$A$4*$C466/Setup!$B$17+INDEX('FD inverse'!$A$4:$BH$4,1,'FD mesh'!$B$15+1)*Setup!$B$22</f>
        <v>24.9060266715139</v>
      </c>
      <c r="G466" s="0" t="n">
        <f aca="false">SUMPRODUCT('FD inverse'!$A$5:$BH$5,'FD mesh'!$B$84:$BI$84,$E465:$BL465)+'FD inverse'!$A$5*$C466/Setup!$B$17+INDEX('FD inverse'!$A$5:$BH$5,1,'FD mesh'!$B$15+1)*Setup!$B$22</f>
        <v>24.4119135749568</v>
      </c>
      <c r="H466" s="0" t="n">
        <f aca="false">SUMPRODUCT('FD inverse'!$A$6:$BH$6,'FD mesh'!$B$84:$BI$84,$E465:$BL465)+'FD inverse'!$A$6*$C466/Setup!$B$17+INDEX('FD inverse'!$A$6:$BH$6,1,'FD mesh'!$B$15+1)*Setup!$B$22</f>
        <v>22.7732865729106</v>
      </c>
      <c r="I466" s="0" t="n">
        <f aca="false">SUMPRODUCT('FD inverse'!$A$7:$BH$7,'FD mesh'!$B$84:$BI$84,$E465:$BL465)+'FD inverse'!$A$7*$C466/Setup!$B$17+INDEX('FD inverse'!$A$7:$BH$7,1,'FD mesh'!$B$15+1)*Setup!$B$22</f>
        <v>22.6354494102176</v>
      </c>
      <c r="J466" s="0" t="n">
        <f aca="false">SUMPRODUCT('FD inverse'!$A$8:$BH$8,'FD mesh'!$B$84:$BI$84,$E465:$BL465)+'FD inverse'!$A$8*$C466/Setup!$B$17+INDEX('FD inverse'!$A$8:$BH$8,1,'FD mesh'!$B$15+1)*Setup!$B$22</f>
        <v>22.5116695311602</v>
      </c>
      <c r="K466" s="0" t="n">
        <f aca="false">SUMPRODUCT('FD inverse'!$A$9:$BH$9,'FD mesh'!$B$84:$BI$84,$E465:$BL465)+'FD inverse'!$A$9*$C466/Setup!$B$17+INDEX('FD inverse'!$A$9:$BH$9,1,'FD mesh'!$B$15+1)*Setup!$B$22</f>
        <v>22.4016428397652</v>
      </c>
      <c r="L466" s="0" t="n">
        <f aca="false">SUMPRODUCT('FD inverse'!$A$10:$BH$10,'FD mesh'!$B$84:$BI$84,$E465:$BL465)+'FD inverse'!$A$10*$C466/Setup!$B$17+INDEX('FD inverse'!$A$10:$BH$10,1,'FD mesh'!$B$15+1)*Setup!$B$22</f>
        <v>22.3050659273937</v>
      </c>
      <c r="M466" s="0" t="n">
        <f aca="false">SUMPRODUCT('FD inverse'!$A$11:$BH$11,'FD mesh'!$B$84:$BI$84,$E465:$BL465)+'FD inverse'!$A$11*$C466/Setup!$B$17+INDEX('FD inverse'!$A$11:$BH$11,1,'FD mesh'!$B$15+1)*Setup!$B$22</f>
        <v>22.2216481620575</v>
      </c>
      <c r="N466" s="0" t="n">
        <f aca="false">SUMPRODUCT('FD inverse'!$A$12:$BH$12,'FD mesh'!$B$84:$BI$84,$E465:$BL465)+'FD inverse'!$A$12*$C466/Setup!$B$17+INDEX('FD inverse'!$A$12:$BH$12,1,'FD mesh'!$B$15+1)*Setup!$B$22</f>
        <v>22.1511220163379</v>
      </c>
      <c r="O466" s="0" t="n">
        <f aca="false">SUMPRODUCT('FD inverse'!$A$13:$BH$13,'FD mesh'!$B$84:$BI$84,$E465:$BL465)+'FD inverse'!$A$13*$C466/Setup!$B$17+INDEX('FD inverse'!$A$13:$BH$13,1,'FD mesh'!$B$15+1)*Setup!$B$22</f>
        <v>22.0932516933249</v>
      </c>
      <c r="P466" s="0" t="n">
        <f aca="false">SUMPRODUCT('FD inverse'!$A$14:$BH$14,'FD mesh'!$B$84:$BI$84,$E465:$BL465)+'FD inverse'!$A$14*$C466/Setup!$B$17+INDEX('FD inverse'!$A$14:$BH$14,1,'FD mesh'!$B$15+1)*Setup!$B$22</f>
        <v>22.0478401043036</v>
      </c>
      <c r="Q466" s="0" t="n">
        <f aca="false">SUMPRODUCT('FD inverse'!$A$15:$BH$15,'FD mesh'!$B$84:$BI$84,$E465:$BL465)+'FD inverse'!$A$15*$C466/Setup!$B$17+INDEX('FD inverse'!$A$15:$BH$15,1,'FD mesh'!$B$15+1)*Setup!$B$22</f>
        <v>22.0147342448018</v>
      </c>
      <c r="R466" s="0" t="n">
        <f aca="false">SUMPRODUCT('FD inverse'!$A$16:$BH$16,'FD mesh'!$B$84:$BI$84,$E465:$BL465)+'FD inverse'!$A$16*$C466/Setup!$B$17+INDEX('FD inverse'!$A$16:$BH$16,1,'FD mesh'!$B$15+1)*Setup!$B$22</f>
        <v>21.9938290073304</v>
      </c>
      <c r="S466" s="0" t="n">
        <f aca="false">SUMPRODUCT('FD inverse'!$A$17:$BH$17,'FD mesh'!$B$84:$BI$84,$E465:$BL465)+'FD inverse'!$A$17*$C466/Setup!$B$17+INDEX('FD inverse'!$A$17:$BH$17,1,'FD mesh'!$B$15+1)*Setup!$B$22</f>
        <v>21.5179838456756</v>
      </c>
      <c r="T466" s="0" t="n">
        <f aca="false">SUMPRODUCT('FD inverse'!$A$18:$BH$18,'FD mesh'!$B$84:$BI$84,$E465:$BL465)+'FD inverse'!$A$18*$C466/Setup!$B$17+INDEX('FD inverse'!$A$18:$BH$18,1,'FD mesh'!$B$15+1)*Setup!$B$22</f>
        <v>21.0477289886557</v>
      </c>
      <c r="U466" s="0" t="n">
        <f aca="false">SUMPRODUCT('FD inverse'!$A$19:$BH$19,'FD mesh'!$B$84:$BI$84,$E465:$BL465)+'FD inverse'!$A$19*$C466/Setup!$B$17+INDEX('FD inverse'!$A$19:$BH$19,1,'FD mesh'!$B$15+1)*Setup!$B$22</f>
        <v>20.5826089667726</v>
      </c>
      <c r="V466" s="0" t="n">
        <f aca="false">SUMPRODUCT('FD inverse'!$A$20:$BH$20,'FD mesh'!$B$84:$BI$84,$E465:$BL465)+'FD inverse'!$A$20*$C466/Setup!$B$17+INDEX('FD inverse'!$A$20:$BH$20,1,'FD mesh'!$B$15+1)*Setup!$B$22</f>
        <v>20.1221808042103</v>
      </c>
      <c r="W466" s="0" t="n">
        <f aca="false">SUMPRODUCT('FD inverse'!$A$21:$BH$21,'FD mesh'!$B$84:$BI$84,$E465:$BL465)+'FD inverse'!$A$21*$C466/Setup!$B$17+INDEX('FD inverse'!$A$21:$BH$21,1,'FD mesh'!$B$15+1)*Setup!$B$22</f>
        <v>19.6660136871088</v>
      </c>
      <c r="X466" s="0" t="n">
        <f aca="false">SUMPRODUCT('FD inverse'!$A$22:$BH$22,'FD mesh'!$B$84:$BI$84,$E465:$BL465)+'FD inverse'!$A$22*$C466/Setup!$B$17+INDEX('FD inverse'!$A$22:$BH$22,1,'FD mesh'!$B$15+1)*Setup!$B$22</f>
        <v>19.2136884906423</v>
      </c>
      <c r="Y466" s="0" t="n">
        <f aca="false">SUMPRODUCT('FD inverse'!$A$23:$BH$23,'FD mesh'!$B$84:$BI$84,$E465:$BL465)+'FD inverse'!$A$23*$C466/Setup!$B$17+INDEX('FD inverse'!$A$23:$BH$23,1,'FD mesh'!$B$15+1)*Setup!$B$22</f>
        <v>18.7647971789071</v>
      </c>
      <c r="Z466" s="0" t="n">
        <f aca="false">SUMPRODUCT('FD inverse'!$A$24:$BH$24,'FD mesh'!$B$84:$BI$84,$E465:$BL465)+'FD inverse'!$A$24*$C466/Setup!$B$17+INDEX('FD inverse'!$A$24:$BH$24,1,'FD mesh'!$B$15+1)*Setup!$B$22</f>
        <v>18.3189420910601</v>
      </c>
      <c r="AA466" s="0" t="n">
        <f aca="false">SUMPRODUCT('FD inverse'!$A$25:$BH$25,'FD mesh'!$B$84:$BI$84,$E465:$BL465)+'FD inverse'!$A$25*$C466/Setup!$B$17+INDEX('FD inverse'!$A$25:$BH$25,1,'FD mesh'!$B$15+1)*Setup!$B$22</f>
        <v>17.8757351266109</v>
      </c>
      <c r="AB466" s="0" t="n">
        <f aca="false">SUMPRODUCT('FD inverse'!$A$26:$BH$26,'FD mesh'!$B$84:$BI$84,$E465:$BL465)+'FD inverse'!$A$26*$C466/Setup!$B$17+INDEX('FD inverse'!$A$26:$BH$26,1,'FD mesh'!$B$15+1)*Setup!$B$22</f>
        <v>17.4347968422709</v>
      </c>
      <c r="AC466" s="0" t="n">
        <f aca="false">SUMPRODUCT('FD inverse'!$A$27:$BH$27,'FD mesh'!$B$84:$BI$84,$E465:$BL465)+'FD inverse'!$A$27*$C466/Setup!$B$17+INDEX('FD inverse'!$A$27:$BH$27,1,'FD mesh'!$B$15+1)*Setup!$B$22</f>
        <v>16.995755472307</v>
      </c>
      <c r="AD466" s="0" t="n">
        <f aca="false">SUMPRODUCT('FD inverse'!$A$28:$BH$28,'FD mesh'!$B$84:$BI$84,$E465:$BL465)+'FD inverse'!$A$28*$C466/Setup!$B$17+INDEX('FD inverse'!$A$28:$BH$28,1,'FD mesh'!$B$15+1)*Setup!$B$22</f>
        <v>16.5582458839323</v>
      </c>
      <c r="AE466" s="0" t="n">
        <f aca="false">SUMPRODUCT('FD inverse'!$A$29:$BH$29,'FD mesh'!$B$84:$BI$84,$E465:$BL465)+'FD inverse'!$A$29*$C466/Setup!$B$17+INDEX('FD inverse'!$A$29:$BH$29,1,'FD mesh'!$B$15+1)*Setup!$B$22</f>
        <v>16.121908478901</v>
      </c>
      <c r="AF466" s="0" t="n">
        <f aca="false">SUMPRODUCT('FD inverse'!$A$30:$BH$30,'FD mesh'!$B$84:$BI$84,$E465:$BL465)+'FD inverse'!$A$30*$C466/Setup!$B$17+INDEX('FD inverse'!$A$30:$BH$30,1,'FD mesh'!$B$15+1)*Setup!$B$22</f>
        <v>15.6863880521595</v>
      </c>
      <c r="AG466" s="0" t="n">
        <f aca="false">SUMPRODUCT('FD inverse'!$A$31:$BH$31,'FD mesh'!$B$84:$BI$84,$E465:$BL465)+'FD inverse'!$A$31*$C466/Setup!$B$17+INDEX('FD inverse'!$A$31:$BH$31,1,'FD mesh'!$B$15+1)*Setup!$B$22</f>
        <v>15.2513326181441</v>
      </c>
      <c r="AH466" s="0" t="n">
        <f aca="false">SUMPRODUCT('FD inverse'!$A$32:$BH$32,'FD mesh'!$B$84:$BI$84,$E465:$BL465)+'FD inverse'!$A$32*$C466/Setup!$B$17+INDEX('FD inverse'!$A$32:$BH$32,1,'FD mesh'!$B$15+1)*Setup!$B$22</f>
        <v>15.2330969318576</v>
      </c>
      <c r="AI466" s="0" t="n">
        <f aca="false">SUMPRODUCT('FD inverse'!$A$33:$BH$33,'FD mesh'!$B$84:$BI$84,$E465:$BL465)+'FD inverse'!$A$33*$C466/Setup!$B$17+INDEX('FD inverse'!$A$33:$BH$33,1,'FD mesh'!$B$15+1)*Setup!$B$22</f>
        <v>15.2150349831119</v>
      </c>
      <c r="AJ466" s="0" t="n">
        <f aca="false">SUMPRODUCT('FD inverse'!$A$34:$BH$34,'FD mesh'!$B$84:$BI$84,$E465:$BL465)+'FD inverse'!$A$34*$C466/Setup!$B$17+INDEX('FD inverse'!$A$34:$BH$34,1,'FD mesh'!$B$15+1)*Setup!$B$22</f>
        <v>15.1971248969353</v>
      </c>
      <c r="AK466" s="0" t="n">
        <f aca="false">SUMPRODUCT('FD inverse'!$A$35:$BH$35,'FD mesh'!$B$84:$BI$84,$E465:$BL465)+'FD inverse'!$A$35*$C466/Setup!$B$17+INDEX('FD inverse'!$A$35:$BH$35,1,'FD mesh'!$B$15+1)*Setup!$B$22</f>
        <v>15.1793468983267</v>
      </c>
      <c r="AL466" s="0" t="n">
        <f aca="false">SUMPRODUCT('FD inverse'!$A$36:$BH$36,'FD mesh'!$B$84:$BI$84,$E465:$BL465)+'FD inverse'!$A$36*$C466/Setup!$B$17+INDEX('FD inverse'!$A$36:$BH$36,1,'FD mesh'!$B$15+1)*Setup!$B$22</f>
        <v>15.1616831467898</v>
      </c>
      <c r="AM466" s="0" t="n">
        <f aca="false">SUMPRODUCT('FD inverse'!$A$37:$BH$37,'FD mesh'!$B$84:$BI$84,$E465:$BL465)+'FD inverse'!$A$37*$C466/Setup!$B$17+INDEX('FD inverse'!$A$37:$BH$37,1,'FD mesh'!$B$15+1)*Setup!$B$22</f>
        <v>15.1441175677667</v>
      </c>
      <c r="AN466" s="0" t="n">
        <f aca="false">SUMPRODUCT('FD inverse'!$A$38:$BH$38,'FD mesh'!$B$84:$BI$84,$E465:$BL465)+'FD inverse'!$A$38*$C466/Setup!$B$17+INDEX('FD inverse'!$A$38:$BH$38,1,'FD mesh'!$B$15+1)*Setup!$B$22</f>
        <v>15.1266356821023</v>
      </c>
      <c r="AO466" s="0" t="n">
        <f aca="false">SUMPRODUCT('FD inverse'!$A$39:$BH$39,'FD mesh'!$B$84:$BI$84,$E465:$BL465)+'FD inverse'!$A$39*$C466/Setup!$B$17+INDEX('FD inverse'!$A$39:$BH$39,1,'FD mesh'!$B$15+1)*Setup!$B$22</f>
        <v>15.1092244344239</v>
      </c>
      <c r="AP466" s="0" t="n">
        <f aca="false">SUMPRODUCT('FD inverse'!$A$40:$BH$40,'FD mesh'!$B$84:$BI$84,$E465:$BL465)+'FD inverse'!$A$40*$C466/Setup!$B$17+INDEX('FD inverse'!$A$40:$BH$40,1,'FD mesh'!$B$15+1)*Setup!$B$22</f>
        <v>15.0918720210992</v>
      </c>
      <c r="AQ466" s="0" t="n">
        <f aca="false">SUMPRODUCT('FD inverse'!$A$41:$BH$41,'FD mesh'!$B$84:$BI$84,$E465:$BL465)+'FD inverse'!$A$41*$C466/Setup!$B$17+INDEX('FD inverse'!$A$41:$BH$41,1,'FD mesh'!$B$15+1)*Setup!$B$22</f>
        <v>15.0745677182402</v>
      </c>
      <c r="AR466" s="0" t="n">
        <f aca="false">SUMPRODUCT('FD inverse'!$A$42:$BH$42,'FD mesh'!$B$84:$BI$84,$E465:$BL465)+'FD inverse'!$A$42*$C466/Setup!$B$17+INDEX('FD inverse'!$A$42:$BH$42,1,'FD mesh'!$B$15+1)*Setup!$B$22</f>
        <v>15.0573017100452</v>
      </c>
      <c r="AS466" s="0" t="n">
        <f aca="false">SUMPRODUCT('FD inverse'!$A$43:$BH$43,'FD mesh'!$B$84:$BI$84,$E465:$BL465)+'FD inverse'!$A$43*$C466/Setup!$B$17+INDEX('FD inverse'!$A$43:$BH$43,1,'FD mesh'!$B$15+1)*Setup!$B$22</f>
        <v>0</v>
      </c>
      <c r="AT466" s="0" t="n">
        <f aca="false">SUMPRODUCT('FD inverse'!$A$44:$BH$44,'FD mesh'!$B$84:$BI$84,$E465:$BL465)+'FD inverse'!$A$44*$C466/Setup!$B$17+INDEX('FD inverse'!$A$44:$BH$44,1,'FD mesh'!$B$15+1)*Setup!$B$22</f>
        <v>0</v>
      </c>
      <c r="AU466" s="0" t="n">
        <f aca="false">SUMPRODUCT('FD inverse'!$A$45:$BH$45,'FD mesh'!$B$84:$BI$84,$E465:$BL465)+'FD inverse'!$A$45*$C466/Setup!$B$17+INDEX('FD inverse'!$A$45:$BH$45,1,'FD mesh'!$B$15+1)*Setup!$B$22</f>
        <v>0</v>
      </c>
      <c r="AV466" s="0" t="n">
        <f aca="false">SUMPRODUCT('FD inverse'!$A$46:$BH$46,'FD mesh'!$B$84:$BI$84,$E465:$BL465)+'FD inverse'!$A$46*$C466/Setup!$B$17+INDEX('FD inverse'!$A$46:$BH$46,1,'FD mesh'!$B$15+1)*Setup!$B$22</f>
        <v>0</v>
      </c>
      <c r="AW466" s="0" t="n">
        <f aca="false">SUMPRODUCT('FD inverse'!$A$47:$BH$47,'FD mesh'!$B$84:$BI$84,$E465:$BL465)+'FD inverse'!$A$47*$C466/Setup!$B$17+INDEX('FD inverse'!$A$47:$BH$47,1,'FD mesh'!$B$15+1)*Setup!$B$22</f>
        <v>0</v>
      </c>
      <c r="AX466" s="0" t="n">
        <f aca="false">SUMPRODUCT('FD inverse'!$A$48:$BH$48,'FD mesh'!$B$84:$BI$84,$E465:$BL465)+'FD inverse'!$A$48*$C466/Setup!$B$17+INDEX('FD inverse'!$A$48:$BH$48,1,'FD mesh'!$B$15+1)*Setup!$B$22</f>
        <v>0</v>
      </c>
      <c r="AY466" s="0" t="n">
        <f aca="false">SUMPRODUCT('FD inverse'!$A$49:$BH$49,'FD mesh'!$B$84:$BI$84,$E465:$BL465)+'FD inverse'!$A$49*$C466/Setup!$B$17+INDEX('FD inverse'!$A$49:$BH$49,1,'FD mesh'!$B$15+1)*Setup!$B$22</f>
        <v>0</v>
      </c>
      <c r="AZ466" s="0" t="n">
        <f aca="false">SUMPRODUCT('FD inverse'!$A$50:$BH$50,'FD mesh'!$B$84:$BI$84,$E465:$BL465)+'FD inverse'!$A$50*$C466/Setup!$B$17+INDEX('FD inverse'!$A$50:$BH$50,1,'FD mesh'!$B$15+1)*Setup!$B$22</f>
        <v>0</v>
      </c>
      <c r="BA466" s="0" t="n">
        <f aca="false">SUMPRODUCT('FD inverse'!$A$51:$BH$51,'FD mesh'!$B$84:$BI$84,$E465:$BL465)+'FD inverse'!$A$51*$C466/Setup!$B$17+INDEX('FD inverse'!$A$51:$BH$51,1,'FD mesh'!$B$15+1)*Setup!$B$22</f>
        <v>0</v>
      </c>
      <c r="BB466" s="0" t="n">
        <f aca="false">SUMPRODUCT('FD inverse'!$A$52:$BH$52,'FD mesh'!$B$84:$BI$84,$E465:$BL465)+'FD inverse'!$A$52*$C466/Setup!$B$17+INDEX('FD inverse'!$A$52:$BH$52,1,'FD mesh'!$B$15+1)*Setup!$B$22</f>
        <v>0</v>
      </c>
      <c r="BC466" s="0" t="n">
        <f aca="false">SUMPRODUCT('FD inverse'!$A$53:$BH$53,'FD mesh'!$B$84:$BI$84,$E465:$BL465)+'FD inverse'!$A$53*$C466/Setup!$B$17+INDEX('FD inverse'!$A$53:$BH$53,1,'FD mesh'!$B$15+1)*Setup!$B$22</f>
        <v>0</v>
      </c>
      <c r="BD466" s="0" t="n">
        <f aca="false">SUMPRODUCT('FD inverse'!$A$54:$BH$54,'FD mesh'!$B$84:$BI$84,$E465:$BL465)+'FD inverse'!$A$54*$C466/Setup!$B$17+INDEX('FD inverse'!$A$54:$BH$54,1,'FD mesh'!$B$15+1)*Setup!$B$22</f>
        <v>0</v>
      </c>
      <c r="BE466" s="0" t="n">
        <f aca="false">SUMPRODUCT('FD inverse'!$A$55:$BH$55,'FD mesh'!$B$84:$BI$84,$E465:$BL465)+'FD inverse'!$A$55*$C466/Setup!$B$17+INDEX('FD inverse'!$A$55:$BH$55,1,'FD mesh'!$B$15+1)*Setup!$B$22</f>
        <v>0</v>
      </c>
      <c r="BF466" s="0" t="n">
        <f aca="false">SUMPRODUCT('FD inverse'!$A$56:$BH$56,'FD mesh'!$B$84:$BI$84,$E465:$BL465)+'FD inverse'!$A$56*$C466/Setup!$B$17+INDEX('FD inverse'!$A$56:$BH$56,1,'FD mesh'!$B$15+1)*Setup!$B$22</f>
        <v>0</v>
      </c>
      <c r="BG466" s="0" t="n">
        <f aca="false">SUMPRODUCT('FD inverse'!$A$57:$BH$57,'FD mesh'!$B$84:$BI$84,$E465:$BL465)+'FD inverse'!$A$57*$C466/Setup!$B$17+INDEX('FD inverse'!$A$57:$BH$57,1,'FD mesh'!$B$15+1)*Setup!$B$22</f>
        <v>0</v>
      </c>
      <c r="BH466" s="0" t="n">
        <f aca="false">SUMPRODUCT('FD inverse'!$A$58:$BH$58,'FD mesh'!$B$84:$BI$84,$E465:$BL465)+'FD inverse'!$A$58*$C466/Setup!$B$17+INDEX('FD inverse'!$A$58:$BH$58,1,'FD mesh'!$B$15+1)*Setup!$B$22</f>
        <v>0</v>
      </c>
      <c r="BI466" s="0" t="n">
        <f aca="false">SUMPRODUCT('FD inverse'!$A$59:$BH$59,'FD mesh'!$B$84:$BI$84,$E465:$BL465)+'FD inverse'!$A$59*$C466/Setup!$B$17+INDEX('FD inverse'!$A$59:$BH$59,1,'FD mesh'!$B$15+1)*Setup!$B$22</f>
        <v>0</v>
      </c>
      <c r="BJ466" s="0" t="n">
        <f aca="false">SUMPRODUCT('FD inverse'!$A$60:$BH$60,'FD mesh'!$B$84:$BI$84,$E465:$BL465)+'FD inverse'!$A$60*$C466/Setup!$B$17+INDEX('FD inverse'!$A$60:$BH$60,1,'FD mesh'!$B$15+1)*Setup!$B$22</f>
        <v>0</v>
      </c>
      <c r="BK466" s="0" t="n">
        <f aca="false">SUMPRODUCT('FD inverse'!$A$61:$BH$61,'FD mesh'!$B$84:$BI$84,$E465:$BL465)+'FD inverse'!$A$61*$C466/Setup!$B$17+INDEX('FD inverse'!$A$61:$BH$61,1,'FD mesh'!$B$15+1)*Setup!$B$22</f>
        <v>0</v>
      </c>
      <c r="BL466" s="0" t="n">
        <f aca="false">SUMPRODUCT('FD inverse'!$A$62:$BH$62,'FD mesh'!$B$84:$BI$84,$E465:$BL465)+'FD inverse'!$A$62*$C466/Setup!$B$17+INDEX('FD inverse'!$A$62:$BH$62,1,'FD mesh'!$B$15+1)*Setup!$B$22</f>
        <v>0</v>
      </c>
    </row>
    <row r="467" customFormat="false" ht="15" hidden="false" customHeight="false" outlineLevel="0" collapsed="false">
      <c r="A467" s="0" t="n">
        <v>462</v>
      </c>
      <c r="B467" s="0" t="n">
        <f aca="false">A467*Setup!$B$11/3600</f>
        <v>38.5</v>
      </c>
      <c r="C467" s="0" t="n">
        <f aca="false">Setup!$B$7+Setup!$B$8*COS(2*PI()*(B467-Setup!$B$9)/24)</f>
        <v>27.6955181300451</v>
      </c>
      <c r="D467" s="0" t="n">
        <f aca="false">(C467-E467)/Setup!$B$17</f>
        <v>17.3133263073172</v>
      </c>
      <c r="E467" s="0" t="n">
        <f aca="false">SUMPRODUCT('FD inverse'!$A$3:$BH$3,'FD mesh'!$B$84:$BI$84,$E466:$BL466)+'FD inverse'!$A$3*$C467/Setup!$B$17+INDEX('FD inverse'!$A$3:$BH$3,1,'FD mesh'!$B$15+1)*Setup!$B$22</f>
        <v>25.4447857100939</v>
      </c>
      <c r="F467" s="0" t="n">
        <f aca="false">SUMPRODUCT('FD inverse'!$A$4:$BH$4,'FD mesh'!$B$84:$BI$84,$E466:$BL466)+'FD inverse'!$A$4*$C467/Setup!$B$17+INDEX('FD inverse'!$A$4:$BH$4,1,'FD mesh'!$B$15+1)*Setup!$B$22</f>
        <v>24.9362721162799</v>
      </c>
      <c r="G467" s="0" t="n">
        <f aca="false">SUMPRODUCT('FD inverse'!$A$5:$BH$5,'FD mesh'!$B$84:$BI$84,$E466:$BL466)+'FD inverse'!$A$5*$C467/Setup!$B$17+INDEX('FD inverse'!$A$5:$BH$5,1,'FD mesh'!$B$15+1)*Setup!$B$22</f>
        <v>24.4408858856457</v>
      </c>
      <c r="H467" s="0" t="n">
        <f aca="false">SUMPRODUCT('FD inverse'!$A$6:$BH$6,'FD mesh'!$B$84:$BI$84,$E466:$BL466)+'FD inverse'!$A$6*$C467/Setup!$B$17+INDEX('FD inverse'!$A$6:$BH$6,1,'FD mesh'!$B$15+1)*Setup!$B$22</f>
        <v>22.7975137939252</v>
      </c>
      <c r="I467" s="0" t="n">
        <f aca="false">SUMPRODUCT('FD inverse'!$A$7:$BH$7,'FD mesh'!$B$84:$BI$84,$E466:$BL466)+'FD inverse'!$A$7*$C467/Setup!$B$17+INDEX('FD inverse'!$A$7:$BH$7,1,'FD mesh'!$B$15+1)*Setup!$B$22</f>
        <v>22.6592293082315</v>
      </c>
      <c r="J467" s="0" t="n">
        <f aca="false">SUMPRODUCT('FD inverse'!$A$8:$BH$8,'FD mesh'!$B$84:$BI$84,$E466:$BL466)+'FD inverse'!$A$8*$C467/Setup!$B$17+INDEX('FD inverse'!$A$8:$BH$8,1,'FD mesh'!$B$15+1)*Setup!$B$22</f>
        <v>22.5349742608941</v>
      </c>
      <c r="K467" s="0" t="n">
        <f aca="false">SUMPRODUCT('FD inverse'!$A$9:$BH$9,'FD mesh'!$B$84:$BI$84,$E466:$BL466)+'FD inverse'!$A$9*$C467/Setup!$B$17+INDEX('FD inverse'!$A$9:$BH$9,1,'FD mesh'!$B$15+1)*Setup!$B$22</f>
        <v>22.4244683166445</v>
      </c>
      <c r="L467" s="0" t="n">
        <f aca="false">SUMPRODUCT('FD inverse'!$A$10:$BH$10,'FD mesh'!$B$84:$BI$84,$E466:$BL466)+'FD inverse'!$A$10*$C467/Setup!$B$17+INDEX('FD inverse'!$A$10:$BH$10,1,'FD mesh'!$B$15+1)*Setup!$B$22</f>
        <v>22.3274287304358</v>
      </c>
      <c r="M467" s="0" t="n">
        <f aca="false">SUMPRODUCT('FD inverse'!$A$11:$BH$11,'FD mesh'!$B$84:$BI$84,$E466:$BL466)+'FD inverse'!$A$11*$C467/Setup!$B$17+INDEX('FD inverse'!$A$11:$BH$11,1,'FD mesh'!$B$15+1)*Setup!$B$22</f>
        <v>22.2435825383521</v>
      </c>
      <c r="N467" s="0" t="n">
        <f aca="false">SUMPRODUCT('FD inverse'!$A$12:$BH$12,'FD mesh'!$B$84:$BI$84,$E466:$BL466)+'FD inverse'!$A$12*$C467/Setup!$B$17+INDEX('FD inverse'!$A$12:$BH$12,1,'FD mesh'!$B$15+1)*Setup!$B$22</f>
        <v>22.1726769812506</v>
      </c>
      <c r="O467" s="0" t="n">
        <f aca="false">SUMPRODUCT('FD inverse'!$A$13:$BH$13,'FD mesh'!$B$84:$BI$84,$E466:$BL466)+'FD inverse'!$A$13*$C467/Setup!$B$17+INDEX('FD inverse'!$A$13:$BH$13,1,'FD mesh'!$B$15+1)*Setup!$B$22</f>
        <v>22.1144882176079</v>
      </c>
      <c r="P467" s="0" t="n">
        <f aca="false">SUMPRODUCT('FD inverse'!$A$14:$BH$14,'FD mesh'!$B$84:$BI$84,$E466:$BL466)+'FD inverse'!$A$14*$C467/Setup!$B$17+INDEX('FD inverse'!$A$14:$BH$14,1,'FD mesh'!$B$15+1)*Setup!$B$22</f>
        <v>22.0688283768461</v>
      </c>
      <c r="Q467" s="0" t="n">
        <f aca="false">SUMPRODUCT('FD inverse'!$A$15:$BH$15,'FD mesh'!$B$84:$BI$84,$E466:$BL466)+'FD inverse'!$A$15*$C467/Setup!$B$17+INDEX('FD inverse'!$A$15:$BH$15,1,'FD mesh'!$B$15+1)*Setup!$B$22</f>
        <v>22.0355509977612</v>
      </c>
      <c r="R467" s="0" t="n">
        <f aca="false">SUMPRODUCT('FD inverse'!$A$16:$BH$16,'FD mesh'!$B$84:$BI$84,$E466:$BL466)+'FD inverse'!$A$16*$C467/Setup!$B$17+INDEX('FD inverse'!$A$16:$BH$16,1,'FD mesh'!$B$15+1)*Setup!$B$22</f>
        <v>22.0145548888589</v>
      </c>
      <c r="S467" s="0" t="n">
        <f aca="false">SUMPRODUCT('FD inverse'!$A$17:$BH$17,'FD mesh'!$B$84:$BI$84,$E466:$BL466)+'FD inverse'!$A$17*$C467/Setup!$B$17+INDEX('FD inverse'!$A$17:$BH$17,1,'FD mesh'!$B$15+1)*Setup!$B$22</f>
        <v>21.5371195290416</v>
      </c>
      <c r="T467" s="0" t="n">
        <f aca="false">SUMPRODUCT('FD inverse'!$A$18:$BH$18,'FD mesh'!$B$84:$BI$84,$E466:$BL466)+'FD inverse'!$A$18*$C467/Setup!$B$17+INDEX('FD inverse'!$A$18:$BH$18,1,'FD mesh'!$B$15+1)*Setup!$B$22</f>
        <v>21.0653155274722</v>
      </c>
      <c r="U467" s="0" t="n">
        <f aca="false">SUMPRODUCT('FD inverse'!$A$19:$BH$19,'FD mesh'!$B$84:$BI$84,$E466:$BL466)+'FD inverse'!$A$19*$C467/Setup!$B$17+INDEX('FD inverse'!$A$19:$BH$19,1,'FD mesh'!$B$15+1)*Setup!$B$22</f>
        <v>20.5986869930401</v>
      </c>
      <c r="V467" s="0" t="n">
        <f aca="false">SUMPRODUCT('FD inverse'!$A$20:$BH$20,'FD mesh'!$B$84:$BI$84,$E466:$BL466)+'FD inverse'!$A$20*$C467/Setup!$B$17+INDEX('FD inverse'!$A$20:$BH$20,1,'FD mesh'!$B$15+1)*Setup!$B$22</f>
        <v>20.1367899920525</v>
      </c>
      <c r="W467" s="0" t="n">
        <f aca="false">SUMPRODUCT('FD inverse'!$A$21:$BH$21,'FD mesh'!$B$84:$BI$84,$E466:$BL466)+'FD inverse'!$A$21*$C467/Setup!$B$17+INDEX('FD inverse'!$A$21:$BH$21,1,'FD mesh'!$B$15+1)*Setup!$B$22</f>
        <v>19.6791922663442</v>
      </c>
      <c r="X467" s="0" t="n">
        <f aca="false">SUMPRODUCT('FD inverse'!$A$22:$BH$22,'FD mesh'!$B$84:$BI$84,$E466:$BL466)+'FD inverse'!$A$22*$C467/Setup!$B$17+INDEX('FD inverse'!$A$22:$BH$22,1,'FD mesh'!$B$15+1)*Setup!$B$22</f>
        <v>19.2254728082395</v>
      </c>
      <c r="Y467" s="0" t="n">
        <f aca="false">SUMPRODUCT('FD inverse'!$A$23:$BH$23,'FD mesh'!$B$84:$BI$84,$E466:$BL466)+'FD inverse'!$A$23*$C467/Setup!$B$17+INDEX('FD inverse'!$A$23:$BH$23,1,'FD mesh'!$B$15+1)*Setup!$B$22</f>
        <v>18.7752213064561</v>
      </c>
      <c r="Z467" s="0" t="n">
        <f aca="false">SUMPRODUCT('FD inverse'!$A$24:$BH$24,'FD mesh'!$B$84:$BI$84,$E466:$BL466)+'FD inverse'!$A$24*$C467/Setup!$B$17+INDEX('FD inverse'!$A$24:$BH$24,1,'FD mesh'!$B$15+1)*Setup!$B$22</f>
        <v>18.3280374764944</v>
      </c>
      <c r="AA467" s="0" t="n">
        <f aca="false">SUMPRODUCT('FD inverse'!$A$25:$BH$25,'FD mesh'!$B$84:$BI$84,$E466:$BL466)+'FD inverse'!$A$25*$C467/Setup!$B$17+INDEX('FD inverse'!$A$25:$BH$25,1,'FD mesh'!$B$15+1)*Setup!$B$22</f>
        <v>17.8835302885319</v>
      </c>
      <c r="AB467" s="0" t="n">
        <f aca="false">SUMPRODUCT('FD inverse'!$A$26:$BH$26,'FD mesh'!$B$84:$BI$84,$E466:$BL466)+'FD inverse'!$A$26*$C467/Setup!$B$17+INDEX('FD inverse'!$A$26:$BH$26,1,'FD mesh'!$B$15+1)*Setup!$B$22</f>
        <v>17.4413171053633</v>
      </c>
      <c r="AC467" s="0" t="n">
        <f aca="false">SUMPRODUCT('FD inverse'!$A$27:$BH$27,'FD mesh'!$B$84:$BI$84,$E466:$BL466)+'FD inverse'!$A$27*$C467/Setup!$B$17+INDEX('FD inverse'!$A$27:$BH$27,1,'FD mesh'!$B$15+1)*Setup!$B$22</f>
        <v>17.0010227424762</v>
      </c>
      <c r="AD467" s="0" t="n">
        <f aca="false">SUMPRODUCT('FD inverse'!$A$28:$BH$28,'FD mesh'!$B$84:$BI$84,$E466:$BL466)+'FD inverse'!$A$28*$C467/Setup!$B$17+INDEX('FD inverse'!$A$28:$BH$28,1,'FD mesh'!$B$15+1)*Setup!$B$22</f>
        <v>16.5622784619532</v>
      </c>
      <c r="AE467" s="0" t="n">
        <f aca="false">SUMPRODUCT('FD inverse'!$A$29:$BH$29,'FD mesh'!$B$84:$BI$84,$E466:$BL466)+'FD inverse'!$A$29*$C467/Setup!$B$17+INDEX('FD inverse'!$A$29:$BH$29,1,'FD mesh'!$B$15+1)*Setup!$B$22</f>
        <v>16.1247209115334</v>
      </c>
      <c r="AF467" s="0" t="n">
        <f aca="false">SUMPRODUCT('FD inverse'!$A$30:$BH$30,'FD mesh'!$B$84:$BI$84,$E466:$BL466)+'FD inverse'!$A$30*$C467/Setup!$B$17+INDEX('FD inverse'!$A$30:$BH$30,1,'FD mesh'!$B$15+1)*Setup!$B$22</f>
        <v>15.6879910198598</v>
      </c>
      <c r="AG467" s="0" t="n">
        <f aca="false">SUMPRODUCT('FD inverse'!$A$31:$BH$31,'FD mesh'!$B$84:$BI$84,$E466:$BL466)+'FD inverse'!$A$31*$C467/Setup!$B$17+INDEX('FD inverse'!$A$31:$BH$31,1,'FD mesh'!$B$15+1)*Setup!$B$22</f>
        <v>15.2517328586809</v>
      </c>
      <c r="AH467" s="0" t="n">
        <f aca="false">SUMPRODUCT('FD inverse'!$A$32:$BH$32,'FD mesh'!$B$84:$BI$84,$E466:$BL466)+'FD inverse'!$A$32*$C467/Setup!$B$17+INDEX('FD inverse'!$A$32:$BH$32,1,'FD mesh'!$B$15+1)*Setup!$B$22</f>
        <v>15.2334489057397</v>
      </c>
      <c r="AI467" s="0" t="n">
        <f aca="false">SUMPRODUCT('FD inverse'!$A$33:$BH$33,'FD mesh'!$B$84:$BI$84,$E466:$BL466)+'FD inverse'!$A$33*$C467/Setup!$B$17+INDEX('FD inverse'!$A$33:$BH$33,1,'FD mesh'!$B$15+1)*Setup!$B$22</f>
        <v>15.2153431300848</v>
      </c>
      <c r="AJ467" s="0" t="n">
        <f aca="false">SUMPRODUCT('FD inverse'!$A$34:$BH$34,'FD mesh'!$B$84:$BI$84,$E466:$BL466)+'FD inverse'!$A$34*$C467/Setup!$B$17+INDEX('FD inverse'!$A$34:$BH$34,1,'FD mesh'!$B$15+1)*Setup!$B$22</f>
        <v>15.1973933455252</v>
      </c>
      <c r="AK467" s="0" t="n">
        <f aca="false">SUMPRODUCT('FD inverse'!$A$35:$BH$35,'FD mesh'!$B$84:$BI$84,$E466:$BL466)+'FD inverse'!$A$35*$C467/Setup!$B$17+INDEX('FD inverse'!$A$35:$BH$35,1,'FD mesh'!$B$15+1)*Setup!$B$22</f>
        <v>15.179579455825</v>
      </c>
      <c r="AL467" s="0" t="n">
        <f aca="false">SUMPRODUCT('FD inverse'!$A$36:$BH$36,'FD mesh'!$B$84:$BI$84,$E466:$BL466)+'FD inverse'!$A$36*$C467/Setup!$B$17+INDEX('FD inverse'!$A$36:$BH$36,1,'FD mesh'!$B$15+1)*Setup!$B$22</f>
        <v>15.1618832920869</v>
      </c>
      <c r="AM467" s="0" t="n">
        <f aca="false">SUMPRODUCT('FD inverse'!$A$37:$BH$37,'FD mesh'!$B$84:$BI$84,$E466:$BL466)+'FD inverse'!$A$37*$C467/Setup!$B$17+INDEX('FD inverse'!$A$37:$BH$37,1,'FD mesh'!$B$15+1)*Setup!$B$22</f>
        <v>15.1442884465083</v>
      </c>
      <c r="AN467" s="0" t="n">
        <f aca="false">SUMPRODUCT('FD inverse'!$A$38:$BH$38,'FD mesh'!$B$84:$BI$84,$E466:$BL466)+'FD inverse'!$A$38*$C467/Setup!$B$17+INDEX('FD inverse'!$A$38:$BH$38,1,'FD mesh'!$B$15+1)*Setup!$B$22</f>
        <v>15.1267801036846</v>
      </c>
      <c r="AO467" s="0" t="n">
        <f aca="false">SUMPRODUCT('FD inverse'!$A$39:$BH$39,'FD mesh'!$B$84:$BI$84,$E466:$BL466)+'FD inverse'!$A$39*$C467/Setup!$B$17+INDEX('FD inverse'!$A$39:$BH$39,1,'FD mesh'!$B$15+1)*Setup!$B$22</f>
        <v>15.1093448703923</v>
      </c>
      <c r="AP467" s="0" t="n">
        <f aca="false">SUMPRODUCT('FD inverse'!$A$40:$BH$40,'FD mesh'!$B$84:$BI$84,$E466:$BL466)+'FD inverse'!$A$40*$C467/Setup!$B$17+INDEX('FD inverse'!$A$40:$BH$40,1,'FD mesh'!$B$15+1)*Setup!$B$22</f>
        <v>15.0919706045613</v>
      </c>
      <c r="AQ467" s="0" t="n">
        <f aca="false">SUMPRODUCT('FD inverse'!$A$41:$BH$41,'FD mesh'!$B$84:$BI$84,$E466:$BL466)+'FD inverse'!$A$41*$C467/Setup!$B$17+INDEX('FD inverse'!$A$41:$BH$41,1,'FD mesh'!$B$15+1)*Setup!$B$22</f>
        <v>15.0746462439496</v>
      </c>
      <c r="AR467" s="0" t="n">
        <f aca="false">SUMPRODUCT('FD inverse'!$A$42:$BH$42,'FD mesh'!$B$84:$BI$84,$E466:$BL466)+'FD inverse'!$A$42*$C467/Setup!$B$17+INDEX('FD inverse'!$A$42:$BH$42,1,'FD mesh'!$B$15+1)*Setup!$B$22</f>
        <v>15.0573616348607</v>
      </c>
      <c r="AS467" s="0" t="n">
        <f aca="false">SUMPRODUCT('FD inverse'!$A$43:$BH$43,'FD mesh'!$B$84:$BI$84,$E466:$BL466)+'FD inverse'!$A$43*$C467/Setup!$B$17+INDEX('FD inverse'!$A$43:$BH$43,1,'FD mesh'!$B$15+1)*Setup!$B$22</f>
        <v>0</v>
      </c>
      <c r="AT467" s="0" t="n">
        <f aca="false">SUMPRODUCT('FD inverse'!$A$44:$BH$44,'FD mesh'!$B$84:$BI$84,$E466:$BL466)+'FD inverse'!$A$44*$C467/Setup!$B$17+INDEX('FD inverse'!$A$44:$BH$44,1,'FD mesh'!$B$15+1)*Setup!$B$22</f>
        <v>0</v>
      </c>
      <c r="AU467" s="0" t="n">
        <f aca="false">SUMPRODUCT('FD inverse'!$A$45:$BH$45,'FD mesh'!$B$84:$BI$84,$E466:$BL466)+'FD inverse'!$A$45*$C467/Setup!$B$17+INDEX('FD inverse'!$A$45:$BH$45,1,'FD mesh'!$B$15+1)*Setup!$B$22</f>
        <v>0</v>
      </c>
      <c r="AV467" s="0" t="n">
        <f aca="false">SUMPRODUCT('FD inverse'!$A$46:$BH$46,'FD mesh'!$B$84:$BI$84,$E466:$BL466)+'FD inverse'!$A$46*$C467/Setup!$B$17+INDEX('FD inverse'!$A$46:$BH$46,1,'FD mesh'!$B$15+1)*Setup!$B$22</f>
        <v>0</v>
      </c>
      <c r="AW467" s="0" t="n">
        <f aca="false">SUMPRODUCT('FD inverse'!$A$47:$BH$47,'FD mesh'!$B$84:$BI$84,$E466:$BL466)+'FD inverse'!$A$47*$C467/Setup!$B$17+INDEX('FD inverse'!$A$47:$BH$47,1,'FD mesh'!$B$15+1)*Setup!$B$22</f>
        <v>0</v>
      </c>
      <c r="AX467" s="0" t="n">
        <f aca="false">SUMPRODUCT('FD inverse'!$A$48:$BH$48,'FD mesh'!$B$84:$BI$84,$E466:$BL466)+'FD inverse'!$A$48*$C467/Setup!$B$17+INDEX('FD inverse'!$A$48:$BH$48,1,'FD mesh'!$B$15+1)*Setup!$B$22</f>
        <v>0</v>
      </c>
      <c r="AY467" s="0" t="n">
        <f aca="false">SUMPRODUCT('FD inverse'!$A$49:$BH$49,'FD mesh'!$B$84:$BI$84,$E466:$BL466)+'FD inverse'!$A$49*$C467/Setup!$B$17+INDEX('FD inverse'!$A$49:$BH$49,1,'FD mesh'!$B$15+1)*Setup!$B$22</f>
        <v>0</v>
      </c>
      <c r="AZ467" s="0" t="n">
        <f aca="false">SUMPRODUCT('FD inverse'!$A$50:$BH$50,'FD mesh'!$B$84:$BI$84,$E466:$BL466)+'FD inverse'!$A$50*$C467/Setup!$B$17+INDEX('FD inverse'!$A$50:$BH$50,1,'FD mesh'!$B$15+1)*Setup!$B$22</f>
        <v>0</v>
      </c>
      <c r="BA467" s="0" t="n">
        <f aca="false">SUMPRODUCT('FD inverse'!$A$51:$BH$51,'FD mesh'!$B$84:$BI$84,$E466:$BL466)+'FD inverse'!$A$51*$C467/Setup!$B$17+INDEX('FD inverse'!$A$51:$BH$51,1,'FD mesh'!$B$15+1)*Setup!$B$22</f>
        <v>0</v>
      </c>
      <c r="BB467" s="0" t="n">
        <f aca="false">SUMPRODUCT('FD inverse'!$A$52:$BH$52,'FD mesh'!$B$84:$BI$84,$E466:$BL466)+'FD inverse'!$A$52*$C467/Setup!$B$17+INDEX('FD inverse'!$A$52:$BH$52,1,'FD mesh'!$B$15+1)*Setup!$B$22</f>
        <v>0</v>
      </c>
      <c r="BC467" s="0" t="n">
        <f aca="false">SUMPRODUCT('FD inverse'!$A$53:$BH$53,'FD mesh'!$B$84:$BI$84,$E466:$BL466)+'FD inverse'!$A$53*$C467/Setup!$B$17+INDEX('FD inverse'!$A$53:$BH$53,1,'FD mesh'!$B$15+1)*Setup!$B$22</f>
        <v>0</v>
      </c>
      <c r="BD467" s="0" t="n">
        <f aca="false">SUMPRODUCT('FD inverse'!$A$54:$BH$54,'FD mesh'!$B$84:$BI$84,$E466:$BL466)+'FD inverse'!$A$54*$C467/Setup!$B$17+INDEX('FD inverse'!$A$54:$BH$54,1,'FD mesh'!$B$15+1)*Setup!$B$22</f>
        <v>0</v>
      </c>
      <c r="BE467" s="0" t="n">
        <f aca="false">SUMPRODUCT('FD inverse'!$A$55:$BH$55,'FD mesh'!$B$84:$BI$84,$E466:$BL466)+'FD inverse'!$A$55*$C467/Setup!$B$17+INDEX('FD inverse'!$A$55:$BH$55,1,'FD mesh'!$B$15+1)*Setup!$B$22</f>
        <v>0</v>
      </c>
      <c r="BF467" s="0" t="n">
        <f aca="false">SUMPRODUCT('FD inverse'!$A$56:$BH$56,'FD mesh'!$B$84:$BI$84,$E466:$BL466)+'FD inverse'!$A$56*$C467/Setup!$B$17+INDEX('FD inverse'!$A$56:$BH$56,1,'FD mesh'!$B$15+1)*Setup!$B$22</f>
        <v>0</v>
      </c>
      <c r="BG467" s="0" t="n">
        <f aca="false">SUMPRODUCT('FD inverse'!$A$57:$BH$57,'FD mesh'!$B$84:$BI$84,$E466:$BL466)+'FD inverse'!$A$57*$C467/Setup!$B$17+INDEX('FD inverse'!$A$57:$BH$57,1,'FD mesh'!$B$15+1)*Setup!$B$22</f>
        <v>0</v>
      </c>
      <c r="BH467" s="0" t="n">
        <f aca="false">SUMPRODUCT('FD inverse'!$A$58:$BH$58,'FD mesh'!$B$84:$BI$84,$E466:$BL466)+'FD inverse'!$A$58*$C467/Setup!$B$17+INDEX('FD inverse'!$A$58:$BH$58,1,'FD mesh'!$B$15+1)*Setup!$B$22</f>
        <v>0</v>
      </c>
      <c r="BI467" s="0" t="n">
        <f aca="false">SUMPRODUCT('FD inverse'!$A$59:$BH$59,'FD mesh'!$B$84:$BI$84,$E466:$BL466)+'FD inverse'!$A$59*$C467/Setup!$B$17+INDEX('FD inverse'!$A$59:$BH$59,1,'FD mesh'!$B$15+1)*Setup!$B$22</f>
        <v>0</v>
      </c>
      <c r="BJ467" s="0" t="n">
        <f aca="false">SUMPRODUCT('FD inverse'!$A$60:$BH$60,'FD mesh'!$B$84:$BI$84,$E466:$BL466)+'FD inverse'!$A$60*$C467/Setup!$B$17+INDEX('FD inverse'!$A$60:$BH$60,1,'FD mesh'!$B$15+1)*Setup!$B$22</f>
        <v>0</v>
      </c>
      <c r="BK467" s="0" t="n">
        <f aca="false">SUMPRODUCT('FD inverse'!$A$61:$BH$61,'FD mesh'!$B$84:$BI$84,$E466:$BL466)+'FD inverse'!$A$61*$C467/Setup!$B$17+INDEX('FD inverse'!$A$61:$BH$61,1,'FD mesh'!$B$15+1)*Setup!$B$22</f>
        <v>0</v>
      </c>
      <c r="BL467" s="0" t="n">
        <f aca="false">SUMPRODUCT('FD inverse'!$A$62:$BH$62,'FD mesh'!$B$84:$BI$84,$E466:$BL466)+'FD inverse'!$A$62*$C467/Setup!$B$17+INDEX('FD inverse'!$A$62:$BH$62,1,'FD mesh'!$B$15+1)*Setup!$B$22</f>
        <v>0</v>
      </c>
    </row>
    <row r="468" customFormat="false" ht="15" hidden="false" customHeight="false" outlineLevel="0" collapsed="false">
      <c r="A468" s="0" t="n">
        <v>463</v>
      </c>
      <c r="B468" s="0" t="n">
        <f aca="false">A468*Setup!$B$11/3600</f>
        <v>38.5833333333333</v>
      </c>
      <c r="C468" s="0" t="n">
        <f aca="false">Setup!$B$7+Setup!$B$8*COS(2*PI()*(B468-Setup!$B$9)/24)</f>
        <v>27.7280314771312</v>
      </c>
      <c r="D468" s="0" t="n">
        <f aca="false">(C468-E468)/Setup!$B$17</f>
        <v>17.3313066765223</v>
      </c>
      <c r="E468" s="0" t="n">
        <f aca="false">SUMPRODUCT('FD inverse'!$A$3:$BH$3,'FD mesh'!$B$84:$BI$84,$E467:$BL467)+'FD inverse'!$A$3*$C468/Setup!$B$17+INDEX('FD inverse'!$A$3:$BH$3,1,'FD mesh'!$B$15+1)*Setup!$B$22</f>
        <v>25.4749616091833</v>
      </c>
      <c r="F468" s="0" t="n">
        <f aca="false">SUMPRODUCT('FD inverse'!$A$4:$BH$4,'FD mesh'!$B$84:$BI$84,$E467:$BL467)+'FD inverse'!$A$4*$C468/Setup!$B$17+INDEX('FD inverse'!$A$4:$BH$4,1,'FD mesh'!$B$15+1)*Setup!$B$22</f>
        <v>24.9656974996894</v>
      </c>
      <c r="G468" s="0" t="n">
        <f aca="false">SUMPRODUCT('FD inverse'!$A$5:$BH$5,'FD mesh'!$B$84:$BI$84,$E467:$BL467)+'FD inverse'!$A$5*$C468/Setup!$B$17+INDEX('FD inverse'!$A$5:$BH$5,1,'FD mesh'!$B$15+1)*Setup!$B$22</f>
        <v>24.4692048239669</v>
      </c>
      <c r="H468" s="0" t="n">
        <f aca="false">SUMPRODUCT('FD inverse'!$A$6:$BH$6,'FD mesh'!$B$84:$BI$84,$E467:$BL467)+'FD inverse'!$A$6*$C468/Setup!$B$17+INDEX('FD inverse'!$A$6:$BH$6,1,'FD mesh'!$B$15+1)*Setup!$B$22</f>
        <v>22.8216386593988</v>
      </c>
      <c r="I468" s="0" t="n">
        <f aca="false">SUMPRODUCT('FD inverse'!$A$7:$BH$7,'FD mesh'!$B$84:$BI$84,$E467:$BL467)+'FD inverse'!$A$7*$C468/Setup!$B$17+INDEX('FD inverse'!$A$7:$BH$7,1,'FD mesh'!$B$15+1)*Setup!$B$22</f>
        <v>22.682952823441</v>
      </c>
      <c r="J468" s="0" t="n">
        <f aca="false">SUMPRODUCT('FD inverse'!$A$8:$BH$8,'FD mesh'!$B$84:$BI$84,$E467:$BL467)+'FD inverse'!$A$8*$C468/Setup!$B$17+INDEX('FD inverse'!$A$8:$BH$8,1,'FD mesh'!$B$15+1)*Setup!$B$22</f>
        <v>22.5582631616481</v>
      </c>
      <c r="K468" s="0" t="n">
        <f aca="false">SUMPRODUCT('FD inverse'!$A$9:$BH$9,'FD mesh'!$B$84:$BI$84,$E467:$BL467)+'FD inverse'!$A$9*$C468/Setup!$B$17+INDEX('FD inverse'!$A$9:$BH$9,1,'FD mesh'!$B$15+1)*Setup!$B$22</f>
        <v>22.4473132643119</v>
      </c>
      <c r="L468" s="0" t="n">
        <f aca="false">SUMPRODUCT('FD inverse'!$A$10:$BH$10,'FD mesh'!$B$84:$BI$84,$E467:$BL467)+'FD inverse'!$A$10*$C468/Setup!$B$17+INDEX('FD inverse'!$A$10:$BH$10,1,'FD mesh'!$B$15+1)*Setup!$B$22</f>
        <v>22.3498412122072</v>
      </c>
      <c r="M468" s="0" t="n">
        <f aca="false">SUMPRODUCT('FD inverse'!$A$11:$BH$11,'FD mesh'!$B$84:$BI$84,$E467:$BL467)+'FD inverse'!$A$11*$C468/Setup!$B$17+INDEX('FD inverse'!$A$11:$BH$11,1,'FD mesh'!$B$15+1)*Setup!$B$22</f>
        <v>22.2655918632125</v>
      </c>
      <c r="N468" s="0" t="n">
        <f aca="false">SUMPRODUCT('FD inverse'!$A$12:$BH$12,'FD mesh'!$B$84:$BI$84,$E467:$BL467)+'FD inverse'!$A$12*$C468/Setup!$B$17+INDEX('FD inverse'!$A$12:$BH$12,1,'FD mesh'!$B$15+1)*Setup!$B$22</f>
        <v>22.1943273666428</v>
      </c>
      <c r="O468" s="0" t="n">
        <f aca="false">SUMPRODUCT('FD inverse'!$A$13:$BH$13,'FD mesh'!$B$84:$BI$84,$E467:$BL467)+'FD inverse'!$A$13*$C468/Setup!$B$17+INDEX('FD inverse'!$A$13:$BH$13,1,'FD mesh'!$B$15+1)*Setup!$B$22</f>
        <v>22.1358359588001</v>
      </c>
      <c r="P468" s="0" t="n">
        <f aca="false">SUMPRODUCT('FD inverse'!$A$14:$BH$14,'FD mesh'!$B$84:$BI$84,$E467:$BL467)+'FD inverse'!$A$14*$C468/Setup!$B$17+INDEX('FD inverse'!$A$14:$BH$14,1,'FD mesh'!$B$15+1)*Setup!$B$22</f>
        <v>22.089939088534</v>
      </c>
      <c r="Q468" s="0" t="n">
        <f aca="false">SUMPRODUCT('FD inverse'!$A$15:$BH$15,'FD mesh'!$B$84:$BI$84,$E467:$BL467)+'FD inverse'!$A$15*$C468/Setup!$B$17+INDEX('FD inverse'!$A$15:$BH$15,1,'FD mesh'!$B$15+1)*Setup!$B$22</f>
        <v>22.0564969154288</v>
      </c>
      <c r="R468" s="0" t="n">
        <f aca="false">SUMPRODUCT('FD inverse'!$A$16:$BH$16,'FD mesh'!$B$84:$BI$84,$E467:$BL467)+'FD inverse'!$A$16*$C468/Setup!$B$17+INDEX('FD inverse'!$A$16:$BH$16,1,'FD mesh'!$B$15+1)*Setup!$B$22</f>
        <v>22.0354122158738</v>
      </c>
      <c r="S468" s="0" t="n">
        <f aca="false">SUMPRODUCT('FD inverse'!$A$17:$BH$17,'FD mesh'!$B$84:$BI$84,$E467:$BL467)+'FD inverse'!$A$17*$C468/Setup!$B$17+INDEX('FD inverse'!$A$17:$BH$17,1,'FD mesh'!$B$15+1)*Setup!$B$22</f>
        <v>21.556387846598</v>
      </c>
      <c r="T468" s="0" t="n">
        <f aca="false">SUMPRODUCT('FD inverse'!$A$18:$BH$18,'FD mesh'!$B$84:$BI$84,$E467:$BL467)+'FD inverse'!$A$18*$C468/Setup!$B$17+INDEX('FD inverse'!$A$18:$BH$18,1,'FD mesh'!$B$15+1)*Setup!$B$22</f>
        <v>21.0830338679174</v>
      </c>
      <c r="U468" s="0" t="n">
        <f aca="false">SUMPRODUCT('FD inverse'!$A$19:$BH$19,'FD mesh'!$B$84:$BI$84,$E467:$BL467)+'FD inverse'!$A$19*$C468/Setup!$B$17+INDEX('FD inverse'!$A$19:$BH$19,1,'FD mesh'!$B$15+1)*Setup!$B$22</f>
        <v>20.6148941437107</v>
      </c>
      <c r="V468" s="0" t="n">
        <f aca="false">SUMPRODUCT('FD inverse'!$A$20:$BH$20,'FD mesh'!$B$84:$BI$84,$E467:$BL467)+'FD inverse'!$A$20*$C468/Setup!$B$17+INDEX('FD inverse'!$A$20:$BH$20,1,'FD mesh'!$B$15+1)*Setup!$B$22</f>
        <v>20.1515239524157</v>
      </c>
      <c r="W468" s="0" t="n">
        <f aca="false">SUMPRODUCT('FD inverse'!$A$21:$BH$21,'FD mesh'!$B$84:$BI$84,$E467:$BL467)+'FD inverse'!$A$21*$C468/Setup!$B$17+INDEX('FD inverse'!$A$21:$BH$21,1,'FD mesh'!$B$15+1)*Setup!$B$22</f>
        <v>19.6924897551703</v>
      </c>
      <c r="X468" s="0" t="n">
        <f aca="false">SUMPRODUCT('FD inverse'!$A$22:$BH$22,'FD mesh'!$B$84:$BI$84,$E467:$BL467)+'FD inverse'!$A$22*$C468/Setup!$B$17+INDEX('FD inverse'!$A$22:$BH$22,1,'FD mesh'!$B$15+1)*Setup!$B$22</f>
        <v>19.2373688189224</v>
      </c>
      <c r="Y468" s="0" t="n">
        <f aca="false">SUMPRODUCT('FD inverse'!$A$23:$BH$23,'FD mesh'!$B$84:$BI$84,$E467:$BL467)+'FD inverse'!$A$23*$C468/Setup!$B$17+INDEX('FD inverse'!$A$23:$BH$23,1,'FD mesh'!$B$15+1)*Setup!$B$22</f>
        <v>18.7857487086754</v>
      </c>
      <c r="Z468" s="0" t="n">
        <f aca="false">SUMPRODUCT('FD inverse'!$A$24:$BH$24,'FD mesh'!$B$84:$BI$84,$E467:$BL467)+'FD inverse'!$A$24*$C468/Setup!$B$17+INDEX('FD inverse'!$A$24:$BH$24,1,'FD mesh'!$B$15+1)*Setup!$B$22</f>
        <v>18.33722666251</v>
      </c>
      <c r="AA468" s="0" t="n">
        <f aca="false">SUMPRODUCT('FD inverse'!$A$25:$BH$25,'FD mesh'!$B$84:$BI$84,$E467:$BL467)+'FD inverse'!$A$25*$C468/Setup!$B$17+INDEX('FD inverse'!$A$25:$BH$25,1,'FD mesh'!$B$15+1)*Setup!$B$22</f>
        <v>17.891408862515</v>
      </c>
      <c r="AB468" s="0" t="n">
        <f aca="false">SUMPRODUCT('FD inverse'!$A$26:$BH$26,'FD mesh'!$B$84:$BI$84,$E467:$BL467)+'FD inverse'!$A$26*$C468/Setup!$B$17+INDEX('FD inverse'!$A$26:$BH$26,1,'FD mesh'!$B$15+1)*Setup!$B$22</f>
        <v>17.4479096142922</v>
      </c>
      <c r="AC468" s="0" t="n">
        <f aca="false">SUMPRODUCT('FD inverse'!$A$27:$BH$27,'FD mesh'!$B$84:$BI$84,$E467:$BL467)+'FD inverse'!$A$27*$C468/Setup!$B$17+INDEX('FD inverse'!$A$27:$BH$27,1,'FD mesh'!$B$15+1)*Setup!$B$22</f>
        <v>17.0063504472685</v>
      </c>
      <c r="AD468" s="0" t="n">
        <f aca="false">SUMPRODUCT('FD inverse'!$A$28:$BH$28,'FD mesh'!$B$84:$BI$84,$E467:$BL467)+'FD inverse'!$A$28*$C468/Setup!$B$17+INDEX('FD inverse'!$A$28:$BH$28,1,'FD mesh'!$B$15+1)*Setup!$B$22</f>
        <v>16.566359147655</v>
      </c>
      <c r="AE468" s="0" t="n">
        <f aca="false">SUMPRODUCT('FD inverse'!$A$29:$BH$29,'FD mesh'!$B$84:$BI$84,$E467:$BL467)+'FD inverse'!$A$29*$C468/Setup!$B$17+INDEX('FD inverse'!$A$29:$BH$29,1,'FD mesh'!$B$15+1)*Setup!$B$22</f>
        <v>16.1275687355482</v>
      </c>
      <c r="AF468" s="0" t="n">
        <f aca="false">SUMPRODUCT('FD inverse'!$A$30:$BH$30,'FD mesh'!$B$84:$BI$84,$E467:$BL467)+'FD inverse'!$A$30*$C468/Setup!$B$17+INDEX('FD inverse'!$A$30:$BH$30,1,'FD mesh'!$B$15+1)*Setup!$B$22</f>
        <v>15.6896163973656</v>
      </c>
      <c r="AG468" s="0" t="n">
        <f aca="false">SUMPRODUCT('FD inverse'!$A$31:$BH$31,'FD mesh'!$B$84:$BI$84,$E467:$BL467)+'FD inverse'!$A$31*$C468/Setup!$B$17+INDEX('FD inverse'!$A$31:$BH$31,1,'FD mesh'!$B$15+1)*Setup!$B$22</f>
        <v>15.2521423845634</v>
      </c>
      <c r="AH468" s="0" t="n">
        <f aca="false">SUMPRODUCT('FD inverse'!$A$32:$BH$32,'FD mesh'!$B$84:$BI$84,$E467:$BL467)+'FD inverse'!$A$32*$C468/Setup!$B$17+INDEX('FD inverse'!$A$32:$BH$32,1,'FD mesh'!$B$15+1)*Setup!$B$22</f>
        <v>15.2338095927982</v>
      </c>
      <c r="AI468" s="0" t="n">
        <f aca="false">SUMPRODUCT('FD inverse'!$A$33:$BH$33,'FD mesh'!$B$84:$BI$84,$E467:$BL467)+'FD inverse'!$A$33*$C468/Setup!$B$17+INDEX('FD inverse'!$A$33:$BH$33,1,'FD mesh'!$B$15+1)*Setup!$B$22</f>
        <v>15.2156593891298</v>
      </c>
      <c r="AJ468" s="0" t="n">
        <f aca="false">SUMPRODUCT('FD inverse'!$A$34:$BH$34,'FD mesh'!$B$84:$BI$84,$E467:$BL467)+'FD inverse'!$A$34*$C468/Setup!$B$17+INDEX('FD inverse'!$A$34:$BH$34,1,'FD mesh'!$B$15+1)*Setup!$B$22</f>
        <v>15.1976692830744</v>
      </c>
      <c r="AK468" s="0" t="n">
        <f aca="false">SUMPRODUCT('FD inverse'!$A$35:$BH$35,'FD mesh'!$B$84:$BI$84,$E467:$BL467)+'FD inverse'!$A$35*$C468/Setup!$B$17+INDEX('FD inverse'!$A$35:$BH$35,1,'FD mesh'!$B$15+1)*Setup!$B$22</f>
        <v>15.1798188629622</v>
      </c>
      <c r="AL468" s="0" t="n">
        <f aca="false">SUMPRODUCT('FD inverse'!$A$36:$BH$36,'FD mesh'!$B$84:$BI$84,$E467:$BL467)+'FD inverse'!$A$36*$C468/Setup!$B$17+INDEX('FD inverse'!$A$36:$BH$36,1,'FD mesh'!$B$15+1)*Setup!$B$22</f>
        <v>15.1620896362572</v>
      </c>
      <c r="AM468" s="0" t="n">
        <f aca="false">SUMPRODUCT('FD inverse'!$A$37:$BH$37,'FD mesh'!$B$84:$BI$84,$E467:$BL467)+'FD inverse'!$A$37*$C468/Setup!$B$17+INDEX('FD inverse'!$A$37:$BH$37,1,'FD mesh'!$B$15+1)*Setup!$B$22</f>
        <v>15.1444648657239</v>
      </c>
      <c r="AN468" s="0" t="n">
        <f aca="false">SUMPRODUCT('FD inverse'!$A$38:$BH$38,'FD mesh'!$B$84:$BI$84,$E467:$BL467)+'FD inverse'!$A$38*$C468/Setup!$B$17+INDEX('FD inverse'!$A$38:$BH$38,1,'FD mesh'!$B$15+1)*Setup!$B$22</f>
        <v>15.1269294026611</v>
      </c>
      <c r="AO468" s="0" t="n">
        <f aca="false">SUMPRODUCT('FD inverse'!$A$39:$BH$39,'FD mesh'!$B$84:$BI$84,$E467:$BL467)+'FD inverse'!$A$39*$C468/Setup!$B$17+INDEX('FD inverse'!$A$39:$BH$39,1,'FD mesh'!$B$15+1)*Setup!$B$22</f>
        <v>15.109469518179</v>
      </c>
      <c r="AP468" s="0" t="n">
        <f aca="false">SUMPRODUCT('FD inverse'!$A$40:$BH$40,'FD mesh'!$B$84:$BI$84,$E467:$BL467)+'FD inverse'!$A$40*$C468/Setup!$B$17+INDEX('FD inverse'!$A$40:$BH$40,1,'FD mesh'!$B$15+1)*Setup!$B$22</f>
        <v>15.0920727332776</v>
      </c>
      <c r="AQ468" s="0" t="n">
        <f aca="false">SUMPRODUCT('FD inverse'!$A$41:$BH$41,'FD mesh'!$B$84:$BI$84,$E467:$BL467)+'FD inverse'!$A$41*$C468/Setup!$B$17+INDEX('FD inverse'!$A$41:$BH$41,1,'FD mesh'!$B$15+1)*Setup!$B$22</f>
        <v>15.0747276482847</v>
      </c>
      <c r="AR468" s="0" t="n">
        <f aca="false">SUMPRODUCT('FD inverse'!$A$42:$BH$42,'FD mesh'!$B$84:$BI$84,$E467:$BL467)+'FD inverse'!$A$42*$C468/Setup!$B$17+INDEX('FD inverse'!$A$42:$BH$42,1,'FD mesh'!$B$15+1)*Setup!$B$22</f>
        <v>15.0574237720412</v>
      </c>
      <c r="AS468" s="0" t="n">
        <f aca="false">SUMPRODUCT('FD inverse'!$A$43:$BH$43,'FD mesh'!$B$84:$BI$84,$E467:$BL467)+'FD inverse'!$A$43*$C468/Setup!$B$17+INDEX('FD inverse'!$A$43:$BH$43,1,'FD mesh'!$B$15+1)*Setup!$B$22</f>
        <v>0</v>
      </c>
      <c r="AT468" s="0" t="n">
        <f aca="false">SUMPRODUCT('FD inverse'!$A$44:$BH$44,'FD mesh'!$B$84:$BI$84,$E467:$BL467)+'FD inverse'!$A$44*$C468/Setup!$B$17+INDEX('FD inverse'!$A$44:$BH$44,1,'FD mesh'!$B$15+1)*Setup!$B$22</f>
        <v>0</v>
      </c>
      <c r="AU468" s="0" t="n">
        <f aca="false">SUMPRODUCT('FD inverse'!$A$45:$BH$45,'FD mesh'!$B$84:$BI$84,$E467:$BL467)+'FD inverse'!$A$45*$C468/Setup!$B$17+INDEX('FD inverse'!$A$45:$BH$45,1,'FD mesh'!$B$15+1)*Setup!$B$22</f>
        <v>0</v>
      </c>
      <c r="AV468" s="0" t="n">
        <f aca="false">SUMPRODUCT('FD inverse'!$A$46:$BH$46,'FD mesh'!$B$84:$BI$84,$E467:$BL467)+'FD inverse'!$A$46*$C468/Setup!$B$17+INDEX('FD inverse'!$A$46:$BH$46,1,'FD mesh'!$B$15+1)*Setup!$B$22</f>
        <v>0</v>
      </c>
      <c r="AW468" s="0" t="n">
        <f aca="false">SUMPRODUCT('FD inverse'!$A$47:$BH$47,'FD mesh'!$B$84:$BI$84,$E467:$BL467)+'FD inverse'!$A$47*$C468/Setup!$B$17+INDEX('FD inverse'!$A$47:$BH$47,1,'FD mesh'!$B$15+1)*Setup!$B$22</f>
        <v>0</v>
      </c>
      <c r="AX468" s="0" t="n">
        <f aca="false">SUMPRODUCT('FD inverse'!$A$48:$BH$48,'FD mesh'!$B$84:$BI$84,$E467:$BL467)+'FD inverse'!$A$48*$C468/Setup!$B$17+INDEX('FD inverse'!$A$48:$BH$48,1,'FD mesh'!$B$15+1)*Setup!$B$22</f>
        <v>0</v>
      </c>
      <c r="AY468" s="0" t="n">
        <f aca="false">SUMPRODUCT('FD inverse'!$A$49:$BH$49,'FD mesh'!$B$84:$BI$84,$E467:$BL467)+'FD inverse'!$A$49*$C468/Setup!$B$17+INDEX('FD inverse'!$A$49:$BH$49,1,'FD mesh'!$B$15+1)*Setup!$B$22</f>
        <v>0</v>
      </c>
      <c r="AZ468" s="0" t="n">
        <f aca="false">SUMPRODUCT('FD inverse'!$A$50:$BH$50,'FD mesh'!$B$84:$BI$84,$E467:$BL467)+'FD inverse'!$A$50*$C468/Setup!$B$17+INDEX('FD inverse'!$A$50:$BH$50,1,'FD mesh'!$B$15+1)*Setup!$B$22</f>
        <v>0</v>
      </c>
      <c r="BA468" s="0" t="n">
        <f aca="false">SUMPRODUCT('FD inverse'!$A$51:$BH$51,'FD mesh'!$B$84:$BI$84,$E467:$BL467)+'FD inverse'!$A$51*$C468/Setup!$B$17+INDEX('FD inverse'!$A$51:$BH$51,1,'FD mesh'!$B$15+1)*Setup!$B$22</f>
        <v>0</v>
      </c>
      <c r="BB468" s="0" t="n">
        <f aca="false">SUMPRODUCT('FD inverse'!$A$52:$BH$52,'FD mesh'!$B$84:$BI$84,$E467:$BL467)+'FD inverse'!$A$52*$C468/Setup!$B$17+INDEX('FD inverse'!$A$52:$BH$52,1,'FD mesh'!$B$15+1)*Setup!$B$22</f>
        <v>0</v>
      </c>
      <c r="BC468" s="0" t="n">
        <f aca="false">SUMPRODUCT('FD inverse'!$A$53:$BH$53,'FD mesh'!$B$84:$BI$84,$E467:$BL467)+'FD inverse'!$A$53*$C468/Setup!$B$17+INDEX('FD inverse'!$A$53:$BH$53,1,'FD mesh'!$B$15+1)*Setup!$B$22</f>
        <v>0</v>
      </c>
      <c r="BD468" s="0" t="n">
        <f aca="false">SUMPRODUCT('FD inverse'!$A$54:$BH$54,'FD mesh'!$B$84:$BI$84,$E467:$BL467)+'FD inverse'!$A$54*$C468/Setup!$B$17+INDEX('FD inverse'!$A$54:$BH$54,1,'FD mesh'!$B$15+1)*Setup!$B$22</f>
        <v>0</v>
      </c>
      <c r="BE468" s="0" t="n">
        <f aca="false">SUMPRODUCT('FD inverse'!$A$55:$BH$55,'FD mesh'!$B$84:$BI$84,$E467:$BL467)+'FD inverse'!$A$55*$C468/Setup!$B$17+INDEX('FD inverse'!$A$55:$BH$55,1,'FD mesh'!$B$15+1)*Setup!$B$22</f>
        <v>0</v>
      </c>
      <c r="BF468" s="0" t="n">
        <f aca="false">SUMPRODUCT('FD inverse'!$A$56:$BH$56,'FD mesh'!$B$84:$BI$84,$E467:$BL467)+'FD inverse'!$A$56*$C468/Setup!$B$17+INDEX('FD inverse'!$A$56:$BH$56,1,'FD mesh'!$B$15+1)*Setup!$B$22</f>
        <v>0</v>
      </c>
      <c r="BG468" s="0" t="n">
        <f aca="false">SUMPRODUCT('FD inverse'!$A$57:$BH$57,'FD mesh'!$B$84:$BI$84,$E467:$BL467)+'FD inverse'!$A$57*$C468/Setup!$B$17+INDEX('FD inverse'!$A$57:$BH$57,1,'FD mesh'!$B$15+1)*Setup!$B$22</f>
        <v>0</v>
      </c>
      <c r="BH468" s="0" t="n">
        <f aca="false">SUMPRODUCT('FD inverse'!$A$58:$BH$58,'FD mesh'!$B$84:$BI$84,$E467:$BL467)+'FD inverse'!$A$58*$C468/Setup!$B$17+INDEX('FD inverse'!$A$58:$BH$58,1,'FD mesh'!$B$15+1)*Setup!$B$22</f>
        <v>0</v>
      </c>
      <c r="BI468" s="0" t="n">
        <f aca="false">SUMPRODUCT('FD inverse'!$A$59:$BH$59,'FD mesh'!$B$84:$BI$84,$E467:$BL467)+'FD inverse'!$A$59*$C468/Setup!$B$17+INDEX('FD inverse'!$A$59:$BH$59,1,'FD mesh'!$B$15+1)*Setup!$B$22</f>
        <v>0</v>
      </c>
      <c r="BJ468" s="0" t="n">
        <f aca="false">SUMPRODUCT('FD inverse'!$A$60:$BH$60,'FD mesh'!$B$84:$BI$84,$E467:$BL467)+'FD inverse'!$A$60*$C468/Setup!$B$17+INDEX('FD inverse'!$A$60:$BH$60,1,'FD mesh'!$B$15+1)*Setup!$B$22</f>
        <v>0</v>
      </c>
      <c r="BK468" s="0" t="n">
        <f aca="false">SUMPRODUCT('FD inverse'!$A$61:$BH$61,'FD mesh'!$B$84:$BI$84,$E467:$BL467)+'FD inverse'!$A$61*$C468/Setup!$B$17+INDEX('FD inverse'!$A$61:$BH$61,1,'FD mesh'!$B$15+1)*Setup!$B$22</f>
        <v>0</v>
      </c>
      <c r="BL468" s="0" t="n">
        <f aca="false">SUMPRODUCT('FD inverse'!$A$62:$BH$62,'FD mesh'!$B$84:$BI$84,$E467:$BL467)+'FD inverse'!$A$62*$C468/Setup!$B$17+INDEX('FD inverse'!$A$62:$BH$62,1,'FD mesh'!$B$15+1)*Setup!$B$22</f>
        <v>0</v>
      </c>
    </row>
    <row r="469" customFormat="false" ht="15" hidden="false" customHeight="false" outlineLevel="0" collapsed="false">
      <c r="A469" s="0" t="n">
        <v>464</v>
      </c>
      <c r="B469" s="0" t="n">
        <f aca="false">A469*Setup!$B$11/3600</f>
        <v>38.6666666666667</v>
      </c>
      <c r="C469" s="0" t="n">
        <f aca="false">Setup!$B$7+Setup!$B$8*COS(2*PI()*(B469-Setup!$B$9)/24)</f>
        <v>27.7587704831436</v>
      </c>
      <c r="D469" s="0" t="n">
        <f aca="false">(C469-E469)/Setup!$B$17</f>
        <v>17.3433761397081</v>
      </c>
      <c r="E469" s="0" t="n">
        <f aca="false">SUMPRODUCT('FD inverse'!$A$3:$BH$3,'FD mesh'!$B$84:$BI$84,$E468:$BL468)+'FD inverse'!$A$3*$C469/Setup!$B$17+INDEX('FD inverse'!$A$3:$BH$3,1,'FD mesh'!$B$15+1)*Setup!$B$22</f>
        <v>25.5041315849816</v>
      </c>
      <c r="F469" s="0" t="n">
        <f aca="false">SUMPRODUCT('FD inverse'!$A$4:$BH$4,'FD mesh'!$B$84:$BI$84,$E468:$BL468)+'FD inverse'!$A$4*$C469/Setup!$B$17+INDEX('FD inverse'!$A$4:$BH$4,1,'FD mesh'!$B$15+1)*Setup!$B$22</f>
        <v>24.9942899659485</v>
      </c>
      <c r="G469" s="0" t="n">
        <f aca="false">SUMPRODUCT('FD inverse'!$A$5:$BH$5,'FD mesh'!$B$84:$BI$84,$E468:$BL468)+'FD inverse'!$A$5*$C469/Setup!$B$17+INDEX('FD inverse'!$A$5:$BH$5,1,'FD mesh'!$B$15+1)*Setup!$B$22</f>
        <v>24.496858271507</v>
      </c>
      <c r="H469" s="0" t="n">
        <f aca="false">SUMPRODUCT('FD inverse'!$A$6:$BH$6,'FD mesh'!$B$84:$BI$84,$E468:$BL468)+'FD inverse'!$A$6*$C469/Setup!$B$17+INDEX('FD inverse'!$A$6:$BH$6,1,'FD mesh'!$B$15+1)*Setup!$B$22</f>
        <v>22.8456517503483</v>
      </c>
      <c r="I469" s="0" t="n">
        <f aca="false">SUMPRODUCT('FD inverse'!$A$7:$BH$7,'FD mesh'!$B$84:$BI$84,$E468:$BL468)+'FD inverse'!$A$7*$C469/Setup!$B$17+INDEX('FD inverse'!$A$7:$BH$7,1,'FD mesh'!$B$15+1)*Setup!$B$22</f>
        <v>22.706610787104</v>
      </c>
      <c r="J469" s="0" t="n">
        <f aca="false">SUMPRODUCT('FD inverse'!$A$8:$BH$8,'FD mesh'!$B$84:$BI$84,$E468:$BL468)+'FD inverse'!$A$8*$C469/Setup!$B$17+INDEX('FD inverse'!$A$8:$BH$8,1,'FD mesh'!$B$15+1)*Setup!$B$22</f>
        <v>22.5815273245458</v>
      </c>
      <c r="K469" s="0" t="n">
        <f aca="false">SUMPRODUCT('FD inverse'!$A$9:$BH$9,'FD mesh'!$B$84:$BI$84,$E468:$BL468)+'FD inverse'!$A$9*$C469/Setup!$B$17+INDEX('FD inverse'!$A$9:$BH$9,1,'FD mesh'!$B$15+1)*Setup!$B$22</f>
        <v>22.4701690318388</v>
      </c>
      <c r="L469" s="0" t="n">
        <f aca="false">SUMPRODUCT('FD inverse'!$A$10:$BH$10,'FD mesh'!$B$84:$BI$84,$E468:$BL468)+'FD inverse'!$A$10*$C469/Setup!$B$17+INDEX('FD inverse'!$A$10:$BH$10,1,'FD mesh'!$B$15+1)*Setup!$B$22</f>
        <v>22.3722949677612</v>
      </c>
      <c r="M469" s="0" t="n">
        <f aca="false">SUMPRODUCT('FD inverse'!$A$11:$BH$11,'FD mesh'!$B$84:$BI$84,$E468:$BL468)+'FD inverse'!$A$11*$C469/Setup!$B$17+INDEX('FD inverse'!$A$11:$BH$11,1,'FD mesh'!$B$15+1)*Setup!$B$22</f>
        <v>22.2876679571077</v>
      </c>
      <c r="N469" s="0" t="n">
        <f aca="false">SUMPRODUCT('FD inverse'!$A$12:$BH$12,'FD mesh'!$B$84:$BI$84,$E468:$BL468)+'FD inverse'!$A$12*$C469/Setup!$B$17+INDEX('FD inverse'!$A$12:$BH$12,1,'FD mesh'!$B$15+1)*Setup!$B$22</f>
        <v>22.2160651906402</v>
      </c>
      <c r="O469" s="0" t="n">
        <f aca="false">SUMPRODUCT('FD inverse'!$A$13:$BH$13,'FD mesh'!$B$84:$BI$84,$E468:$BL468)+'FD inverse'!$A$13*$C469/Setup!$B$17+INDEX('FD inverse'!$A$13:$BH$13,1,'FD mesh'!$B$15+1)*Setup!$B$22</f>
        <v>22.1572870990974</v>
      </c>
      <c r="P469" s="0" t="n">
        <f aca="false">SUMPRODUCT('FD inverse'!$A$14:$BH$14,'FD mesh'!$B$84:$BI$84,$E468:$BL468)+'FD inverse'!$A$14*$C469/Setup!$B$17+INDEX('FD inverse'!$A$14:$BH$14,1,'FD mesh'!$B$15+1)*Setup!$B$22</f>
        <v>22.111164547553</v>
      </c>
      <c r="Q469" s="0" t="n">
        <f aca="false">SUMPRODUCT('FD inverse'!$A$15:$BH$15,'FD mesh'!$B$84:$BI$84,$E468:$BL468)+'FD inverse'!$A$15*$C469/Setup!$B$17+INDEX('FD inverse'!$A$15:$BH$15,1,'FD mesh'!$B$15+1)*Setup!$B$22</f>
        <v>22.07756439071</v>
      </c>
      <c r="R469" s="0" t="n">
        <f aca="false">SUMPRODUCT('FD inverse'!$A$16:$BH$16,'FD mesh'!$B$84:$BI$84,$E468:$BL468)+'FD inverse'!$A$16*$C469/Setup!$B$17+INDEX('FD inverse'!$A$16:$BH$16,1,'FD mesh'!$B$15+1)*Setup!$B$22</f>
        <v>22.0563934228235</v>
      </c>
      <c r="S469" s="0" t="n">
        <f aca="false">SUMPRODUCT('FD inverse'!$A$17:$BH$17,'FD mesh'!$B$84:$BI$84,$E468:$BL468)+'FD inverse'!$A$17*$C469/Setup!$B$17+INDEX('FD inverse'!$A$17:$BH$17,1,'FD mesh'!$B$15+1)*Setup!$B$22</f>
        <v>21.5757818557951</v>
      </c>
      <c r="T469" s="0" t="n">
        <f aca="false">SUMPRODUCT('FD inverse'!$A$18:$BH$18,'FD mesh'!$B$84:$BI$84,$E468:$BL468)+'FD inverse'!$A$18*$C469/Setup!$B$17+INDEX('FD inverse'!$A$18:$BH$18,1,'FD mesh'!$B$15+1)*Setup!$B$22</f>
        <v>21.100877668616</v>
      </c>
      <c r="U469" s="0" t="n">
        <f aca="false">SUMPRODUCT('FD inverse'!$A$19:$BH$19,'FD mesh'!$B$84:$BI$84,$E468:$BL468)+'FD inverse'!$A$19*$C469/Setup!$B$17+INDEX('FD inverse'!$A$19:$BH$19,1,'FD mesh'!$B$15+1)*Setup!$B$22</f>
        <v>20.6312246570711</v>
      </c>
      <c r="V469" s="0" t="n">
        <f aca="false">SUMPRODUCT('FD inverse'!$A$20:$BH$20,'FD mesh'!$B$84:$BI$84,$E468:$BL468)+'FD inverse'!$A$20*$C469/Setup!$B$17+INDEX('FD inverse'!$A$20:$BH$20,1,'FD mesh'!$B$15+1)*Setup!$B$22</f>
        <v>20.1663774823152</v>
      </c>
      <c r="W469" s="0" t="n">
        <f aca="false">SUMPRODUCT('FD inverse'!$A$21:$BH$21,'FD mesh'!$B$84:$BI$84,$E468:$BL468)+'FD inverse'!$A$21*$C469/Setup!$B$17+INDEX('FD inverse'!$A$21:$BH$21,1,'FD mesh'!$B$15+1)*Setup!$B$22</f>
        <v>19.7059014892153</v>
      </c>
      <c r="X469" s="0" t="n">
        <f aca="false">SUMPRODUCT('FD inverse'!$A$22:$BH$22,'FD mesh'!$B$84:$BI$84,$E468:$BL468)+'FD inverse'!$A$22*$C469/Setup!$B$17+INDEX('FD inverse'!$A$22:$BH$22,1,'FD mesh'!$B$15+1)*Setup!$B$22</f>
        <v>19.2493723778487</v>
      </c>
      <c r="Y469" s="0" t="n">
        <f aca="false">SUMPRODUCT('FD inverse'!$A$23:$BH$23,'FD mesh'!$B$84:$BI$84,$E468:$BL468)+'FD inverse'!$A$23*$C469/Setup!$B$17+INDEX('FD inverse'!$A$23:$BH$23,1,'FD mesh'!$B$15+1)*Setup!$B$22</f>
        <v>18.7963757423947</v>
      </c>
      <c r="Z469" s="0" t="n">
        <f aca="false">SUMPRODUCT('FD inverse'!$A$24:$BH$24,'FD mesh'!$B$84:$BI$84,$E468:$BL468)+'FD inverse'!$A$24*$C469/Setup!$B$17+INDEX('FD inverse'!$A$24:$BH$24,1,'FD mesh'!$B$15+1)*Setup!$B$22</f>
        <v>18.3465064911496</v>
      </c>
      <c r="AA469" s="0" t="n">
        <f aca="false">SUMPRODUCT('FD inverse'!$A$25:$BH$25,'FD mesh'!$B$84:$BI$84,$E468:$BL468)+'FD inverse'!$A$25*$C469/Setup!$B$17+INDEX('FD inverse'!$A$25:$BH$25,1,'FD mesh'!$B$15+1)*Setup!$B$22</f>
        <v>17.8993681609042</v>
      </c>
      <c r="AB469" s="0" t="n">
        <f aca="false">SUMPRODUCT('FD inverse'!$A$26:$BH$26,'FD mesh'!$B$84:$BI$84,$E468:$BL468)+'FD inverse'!$A$26*$C469/Setup!$B$17+INDEX('FD inverse'!$A$26:$BH$26,1,'FD mesh'!$B$15+1)*Setup!$B$22</f>
        <v>17.4545721384703</v>
      </c>
      <c r="AC469" s="0" t="n">
        <f aca="false">SUMPRODUCT('FD inverse'!$A$27:$BH$27,'FD mesh'!$B$84:$BI$84,$E468:$BL468)+'FD inverse'!$A$27*$C469/Setup!$B$17+INDEX('FD inverse'!$A$27:$BH$27,1,'FD mesh'!$B$15+1)*Setup!$B$22</f>
        <v>17.0117368017232</v>
      </c>
      <c r="AD469" s="0" t="n">
        <f aca="false">SUMPRODUCT('FD inverse'!$A$28:$BH$28,'FD mesh'!$B$84:$BI$84,$E468:$BL468)+'FD inverse'!$A$28*$C469/Setup!$B$17+INDEX('FD inverse'!$A$28:$BH$28,1,'FD mesh'!$B$15+1)*Setup!$B$22</f>
        <v>16.5704865921442</v>
      </c>
      <c r="AE469" s="0" t="n">
        <f aca="false">SUMPRODUCT('FD inverse'!$A$29:$BH$29,'FD mesh'!$B$84:$BI$84,$E468:$BL468)+'FD inverse'!$A$29*$C469/Setup!$B$17+INDEX('FD inverse'!$A$29:$BH$29,1,'FD mesh'!$B$15+1)*Setup!$B$22</f>
        <v>16.1304510305149</v>
      </c>
      <c r="AF469" s="0" t="n">
        <f aca="false">SUMPRODUCT('FD inverse'!$A$30:$BH$30,'FD mesh'!$B$84:$BI$84,$E468:$BL468)+'FD inverse'!$A$30*$C469/Setup!$B$17+INDEX('FD inverse'!$A$30:$BH$30,1,'FD mesh'!$B$15+1)*Setup!$B$22</f>
        <v>15.6912636871187</v>
      </c>
      <c r="AG469" s="0" t="n">
        <f aca="false">SUMPRODUCT('FD inverse'!$A$31:$BH$31,'FD mesh'!$B$84:$BI$84,$E468:$BL468)+'FD inverse'!$A$31*$C469/Setup!$B$17+INDEX('FD inverse'!$A$31:$BH$31,1,'FD mesh'!$B$15+1)*Setup!$B$22</f>
        <v>15.2525611175642</v>
      </c>
      <c r="AH469" s="0" t="n">
        <f aca="false">SUMPRODUCT('FD inverse'!$A$32:$BH$32,'FD mesh'!$B$84:$BI$84,$E468:$BL468)+'FD inverse'!$A$32*$C469/Setup!$B$17+INDEX('FD inverse'!$A$32:$BH$32,1,'FD mesh'!$B$15+1)*Setup!$B$22</f>
        <v>15.2341789311841</v>
      </c>
      <c r="AI469" s="0" t="n">
        <f aca="false">SUMPRODUCT('FD inverse'!$A$33:$BH$33,'FD mesh'!$B$84:$BI$84,$E468:$BL468)+'FD inverse'!$A$33*$C469/Setup!$B$17+INDEX('FD inverse'!$A$33:$BH$33,1,'FD mesh'!$B$15+1)*Setup!$B$22</f>
        <v>15.215983712402</v>
      </c>
      <c r="AJ469" s="0" t="n">
        <f aca="false">SUMPRODUCT('FD inverse'!$A$34:$BH$34,'FD mesh'!$B$84:$BI$84,$E468:$BL468)+'FD inverse'!$A$34*$C469/Setup!$B$17+INDEX('FD inverse'!$A$34:$BH$34,1,'FD mesh'!$B$15+1)*Setup!$B$22</f>
        <v>15.1979526735304</v>
      </c>
      <c r="AK469" s="0" t="n">
        <f aca="false">SUMPRODUCT('FD inverse'!$A$35:$BH$35,'FD mesh'!$B$84:$BI$84,$E468:$BL468)+'FD inverse'!$A$35*$C469/Setup!$B$17+INDEX('FD inverse'!$A$35:$BH$35,1,'FD mesh'!$B$15+1)*Setup!$B$22</f>
        <v>15.180065093435</v>
      </c>
      <c r="AL469" s="0" t="n">
        <f aca="false">SUMPRODUCT('FD inverse'!$A$36:$BH$36,'FD mesh'!$B$84:$BI$84,$E468:$BL468)+'FD inverse'!$A$36*$C469/Setup!$B$17+INDEX('FD inverse'!$A$36:$BH$36,1,'FD mesh'!$B$15+1)*Setup!$B$22</f>
        <v>15.1623021608765</v>
      </c>
      <c r="AM469" s="0" t="n">
        <f aca="false">SUMPRODUCT('FD inverse'!$A$37:$BH$37,'FD mesh'!$B$84:$BI$84,$E468:$BL468)+'FD inverse'!$A$37*$C469/Setup!$B$17+INDEX('FD inverse'!$A$37:$BH$37,1,'FD mesh'!$B$15+1)*Setup!$B$22</f>
        <v>15.1446468131754</v>
      </c>
      <c r="AN469" s="0" t="n">
        <f aca="false">SUMPRODUCT('FD inverse'!$A$38:$BH$38,'FD mesh'!$B$84:$BI$84,$E468:$BL468)+'FD inverse'!$A$38*$C469/Setup!$B$17+INDEX('FD inverse'!$A$38:$BH$38,1,'FD mesh'!$B$15+1)*Setup!$B$22</f>
        <v>15.1270835714652</v>
      </c>
      <c r="AO469" s="0" t="n">
        <f aca="false">SUMPRODUCT('FD inverse'!$A$39:$BH$39,'FD mesh'!$B$84:$BI$84,$E468:$BL468)+'FD inverse'!$A$39*$C469/Setup!$B$17+INDEX('FD inverse'!$A$39:$BH$39,1,'FD mesh'!$B$15+1)*Setup!$B$22</f>
        <v>15.1095983735546</v>
      </c>
      <c r="AP469" s="0" t="n">
        <f aca="false">SUMPRODUCT('FD inverse'!$A$40:$BH$40,'FD mesh'!$B$84:$BI$84,$E468:$BL468)+'FD inverse'!$A$40*$C469/Setup!$B$17+INDEX('FD inverse'!$A$40:$BH$40,1,'FD mesh'!$B$15+1)*Setup!$B$22</f>
        <v>15.0921784052031</v>
      </c>
      <c r="AQ469" s="0" t="n">
        <f aca="false">SUMPRODUCT('FD inverse'!$A$41:$BH$41,'FD mesh'!$B$84:$BI$84,$E468:$BL468)+'FD inverse'!$A$41*$C469/Setup!$B$17+INDEX('FD inverse'!$A$41:$BH$41,1,'FD mesh'!$B$15+1)*Setup!$B$22</f>
        <v>15.0748119304143</v>
      </c>
      <c r="AR469" s="0" t="n">
        <f aca="false">SUMPRODUCT('FD inverse'!$A$42:$BH$42,'FD mesh'!$B$84:$BI$84,$E468:$BL468)+'FD inverse'!$A$42*$C469/Setup!$B$17+INDEX('FD inverse'!$A$42:$BH$42,1,'FD mesh'!$B$15+1)*Setup!$B$22</f>
        <v>15.0574881211809</v>
      </c>
      <c r="AS469" s="0" t="n">
        <f aca="false">SUMPRODUCT('FD inverse'!$A$43:$BH$43,'FD mesh'!$B$84:$BI$84,$E468:$BL468)+'FD inverse'!$A$43*$C469/Setup!$B$17+INDEX('FD inverse'!$A$43:$BH$43,1,'FD mesh'!$B$15+1)*Setup!$B$22</f>
        <v>0</v>
      </c>
      <c r="AT469" s="0" t="n">
        <f aca="false">SUMPRODUCT('FD inverse'!$A$44:$BH$44,'FD mesh'!$B$84:$BI$84,$E468:$BL468)+'FD inverse'!$A$44*$C469/Setup!$B$17+INDEX('FD inverse'!$A$44:$BH$44,1,'FD mesh'!$B$15+1)*Setup!$B$22</f>
        <v>0</v>
      </c>
      <c r="AU469" s="0" t="n">
        <f aca="false">SUMPRODUCT('FD inverse'!$A$45:$BH$45,'FD mesh'!$B$84:$BI$84,$E468:$BL468)+'FD inverse'!$A$45*$C469/Setup!$B$17+INDEX('FD inverse'!$A$45:$BH$45,1,'FD mesh'!$B$15+1)*Setup!$B$22</f>
        <v>0</v>
      </c>
      <c r="AV469" s="0" t="n">
        <f aca="false">SUMPRODUCT('FD inverse'!$A$46:$BH$46,'FD mesh'!$B$84:$BI$84,$E468:$BL468)+'FD inverse'!$A$46*$C469/Setup!$B$17+INDEX('FD inverse'!$A$46:$BH$46,1,'FD mesh'!$B$15+1)*Setup!$B$22</f>
        <v>0</v>
      </c>
      <c r="AW469" s="0" t="n">
        <f aca="false">SUMPRODUCT('FD inverse'!$A$47:$BH$47,'FD mesh'!$B$84:$BI$84,$E468:$BL468)+'FD inverse'!$A$47*$C469/Setup!$B$17+INDEX('FD inverse'!$A$47:$BH$47,1,'FD mesh'!$B$15+1)*Setup!$B$22</f>
        <v>0</v>
      </c>
      <c r="AX469" s="0" t="n">
        <f aca="false">SUMPRODUCT('FD inverse'!$A$48:$BH$48,'FD mesh'!$B$84:$BI$84,$E468:$BL468)+'FD inverse'!$A$48*$C469/Setup!$B$17+INDEX('FD inverse'!$A$48:$BH$48,1,'FD mesh'!$B$15+1)*Setup!$B$22</f>
        <v>0</v>
      </c>
      <c r="AY469" s="0" t="n">
        <f aca="false">SUMPRODUCT('FD inverse'!$A$49:$BH$49,'FD mesh'!$B$84:$BI$84,$E468:$BL468)+'FD inverse'!$A$49*$C469/Setup!$B$17+INDEX('FD inverse'!$A$49:$BH$49,1,'FD mesh'!$B$15+1)*Setup!$B$22</f>
        <v>0</v>
      </c>
      <c r="AZ469" s="0" t="n">
        <f aca="false">SUMPRODUCT('FD inverse'!$A$50:$BH$50,'FD mesh'!$B$84:$BI$84,$E468:$BL468)+'FD inverse'!$A$50*$C469/Setup!$B$17+INDEX('FD inverse'!$A$50:$BH$50,1,'FD mesh'!$B$15+1)*Setup!$B$22</f>
        <v>0</v>
      </c>
      <c r="BA469" s="0" t="n">
        <f aca="false">SUMPRODUCT('FD inverse'!$A$51:$BH$51,'FD mesh'!$B$84:$BI$84,$E468:$BL468)+'FD inverse'!$A$51*$C469/Setup!$B$17+INDEX('FD inverse'!$A$51:$BH$51,1,'FD mesh'!$B$15+1)*Setup!$B$22</f>
        <v>0</v>
      </c>
      <c r="BB469" s="0" t="n">
        <f aca="false">SUMPRODUCT('FD inverse'!$A$52:$BH$52,'FD mesh'!$B$84:$BI$84,$E468:$BL468)+'FD inverse'!$A$52*$C469/Setup!$B$17+INDEX('FD inverse'!$A$52:$BH$52,1,'FD mesh'!$B$15+1)*Setup!$B$22</f>
        <v>0</v>
      </c>
      <c r="BC469" s="0" t="n">
        <f aca="false">SUMPRODUCT('FD inverse'!$A$53:$BH$53,'FD mesh'!$B$84:$BI$84,$E468:$BL468)+'FD inverse'!$A$53*$C469/Setup!$B$17+INDEX('FD inverse'!$A$53:$BH$53,1,'FD mesh'!$B$15+1)*Setup!$B$22</f>
        <v>0</v>
      </c>
      <c r="BD469" s="0" t="n">
        <f aca="false">SUMPRODUCT('FD inverse'!$A$54:$BH$54,'FD mesh'!$B$84:$BI$84,$E468:$BL468)+'FD inverse'!$A$54*$C469/Setup!$B$17+INDEX('FD inverse'!$A$54:$BH$54,1,'FD mesh'!$B$15+1)*Setup!$B$22</f>
        <v>0</v>
      </c>
      <c r="BE469" s="0" t="n">
        <f aca="false">SUMPRODUCT('FD inverse'!$A$55:$BH$55,'FD mesh'!$B$84:$BI$84,$E468:$BL468)+'FD inverse'!$A$55*$C469/Setup!$B$17+INDEX('FD inverse'!$A$55:$BH$55,1,'FD mesh'!$B$15+1)*Setup!$B$22</f>
        <v>0</v>
      </c>
      <c r="BF469" s="0" t="n">
        <f aca="false">SUMPRODUCT('FD inverse'!$A$56:$BH$56,'FD mesh'!$B$84:$BI$84,$E468:$BL468)+'FD inverse'!$A$56*$C469/Setup!$B$17+INDEX('FD inverse'!$A$56:$BH$56,1,'FD mesh'!$B$15+1)*Setup!$B$22</f>
        <v>0</v>
      </c>
      <c r="BG469" s="0" t="n">
        <f aca="false">SUMPRODUCT('FD inverse'!$A$57:$BH$57,'FD mesh'!$B$84:$BI$84,$E468:$BL468)+'FD inverse'!$A$57*$C469/Setup!$B$17+INDEX('FD inverse'!$A$57:$BH$57,1,'FD mesh'!$B$15+1)*Setup!$B$22</f>
        <v>0</v>
      </c>
      <c r="BH469" s="0" t="n">
        <f aca="false">SUMPRODUCT('FD inverse'!$A$58:$BH$58,'FD mesh'!$B$84:$BI$84,$E468:$BL468)+'FD inverse'!$A$58*$C469/Setup!$B$17+INDEX('FD inverse'!$A$58:$BH$58,1,'FD mesh'!$B$15+1)*Setup!$B$22</f>
        <v>0</v>
      </c>
      <c r="BI469" s="0" t="n">
        <f aca="false">SUMPRODUCT('FD inverse'!$A$59:$BH$59,'FD mesh'!$B$84:$BI$84,$E468:$BL468)+'FD inverse'!$A$59*$C469/Setup!$B$17+INDEX('FD inverse'!$A$59:$BH$59,1,'FD mesh'!$B$15+1)*Setup!$B$22</f>
        <v>0</v>
      </c>
      <c r="BJ469" s="0" t="n">
        <f aca="false">SUMPRODUCT('FD inverse'!$A$60:$BH$60,'FD mesh'!$B$84:$BI$84,$E468:$BL468)+'FD inverse'!$A$60*$C469/Setup!$B$17+INDEX('FD inverse'!$A$60:$BH$60,1,'FD mesh'!$B$15+1)*Setup!$B$22</f>
        <v>0</v>
      </c>
      <c r="BK469" s="0" t="n">
        <f aca="false">SUMPRODUCT('FD inverse'!$A$61:$BH$61,'FD mesh'!$B$84:$BI$84,$E468:$BL468)+'FD inverse'!$A$61*$C469/Setup!$B$17+INDEX('FD inverse'!$A$61:$BH$61,1,'FD mesh'!$B$15+1)*Setup!$B$22</f>
        <v>0</v>
      </c>
      <c r="BL469" s="0" t="n">
        <f aca="false">SUMPRODUCT('FD inverse'!$A$62:$BH$62,'FD mesh'!$B$84:$BI$84,$E468:$BL468)+'FD inverse'!$A$62*$C469/Setup!$B$17+INDEX('FD inverse'!$A$62:$BH$62,1,'FD mesh'!$B$15+1)*Setup!$B$22</f>
        <v>0</v>
      </c>
    </row>
    <row r="470" customFormat="false" ht="15" hidden="false" customHeight="false" outlineLevel="0" collapsed="false">
      <c r="A470" s="0" t="n">
        <v>465</v>
      </c>
      <c r="B470" s="0" t="n">
        <f aca="false">A470*Setup!$B$11/3600</f>
        <v>38.75</v>
      </c>
      <c r="C470" s="0" t="n">
        <f aca="false">Setup!$B$7+Setup!$B$8*COS(2*PI()*(B470-Setup!$B$9)/24)</f>
        <v>27.7877205179804</v>
      </c>
      <c r="D470" s="0" t="n">
        <f aca="false">(C470-E470)/Setup!$B$17</f>
        <v>17.3495217891261</v>
      </c>
      <c r="E470" s="0" t="n">
        <f aca="false">SUMPRODUCT('FD inverse'!$A$3:$BH$3,'FD mesh'!$B$84:$BI$84,$E469:$BL469)+'FD inverse'!$A$3*$C470/Setup!$B$17+INDEX('FD inverse'!$A$3:$BH$3,1,'FD mesh'!$B$15+1)*Setup!$B$22</f>
        <v>25.532282685394</v>
      </c>
      <c r="F470" s="0" t="n">
        <f aca="false">SUMPRODUCT('FD inverse'!$A$4:$BH$4,'FD mesh'!$B$84:$BI$84,$E469:$BL469)+'FD inverse'!$A$4*$C470/Setup!$B$17+INDEX('FD inverse'!$A$4:$BH$4,1,'FD mesh'!$B$15+1)*Setup!$B$22</f>
        <v>25.0220370500185</v>
      </c>
      <c r="G470" s="0" t="n">
        <f aca="false">SUMPRODUCT('FD inverse'!$A$5:$BH$5,'FD mesh'!$B$84:$BI$84,$E469:$BL469)+'FD inverse'!$A$5*$C470/Setup!$B$17+INDEX('FD inverse'!$A$5:$BH$5,1,'FD mesh'!$B$15+1)*Setup!$B$22</f>
        <v>24.5238344198816</v>
      </c>
      <c r="H470" s="0" t="n">
        <f aca="false">SUMPRODUCT('FD inverse'!$A$6:$BH$6,'FD mesh'!$B$84:$BI$84,$E469:$BL469)+'FD inverse'!$A$6*$C470/Setup!$B$17+INDEX('FD inverse'!$A$6:$BH$6,1,'FD mesh'!$B$15+1)*Setup!$B$22</f>
        <v>22.8695436908117</v>
      </c>
      <c r="I470" s="0" t="n">
        <f aca="false">SUMPRODUCT('FD inverse'!$A$7:$BH$7,'FD mesh'!$B$84:$BI$84,$E469:$BL469)+'FD inverse'!$A$7*$C470/Setup!$B$17+INDEX('FD inverse'!$A$7:$BH$7,1,'FD mesh'!$B$15+1)*Setup!$B$22</f>
        <v>22.7301940512077</v>
      </c>
      <c r="J470" s="0" t="n">
        <f aca="false">SUMPRODUCT('FD inverse'!$A$8:$BH$8,'FD mesh'!$B$84:$BI$84,$E469:$BL469)+'FD inverse'!$A$8*$C470/Setup!$B$17+INDEX('FD inverse'!$A$8:$BH$8,1,'FD mesh'!$B$15+1)*Setup!$B$22</f>
        <v>22.6047578417534</v>
      </c>
      <c r="K470" s="0" t="n">
        <f aca="false">SUMPRODUCT('FD inverse'!$A$9:$BH$9,'FD mesh'!$B$84:$BI$84,$E469:$BL469)+'FD inverse'!$A$9*$C470/Setup!$B$17+INDEX('FD inverse'!$A$9:$BH$9,1,'FD mesh'!$B$15+1)*Setup!$B$22</f>
        <v>22.4930269521855</v>
      </c>
      <c r="L470" s="0" t="n">
        <f aca="false">SUMPRODUCT('FD inverse'!$A$10:$BH$10,'FD mesh'!$B$84:$BI$84,$E469:$BL469)+'FD inverse'!$A$10*$C470/Setup!$B$17+INDEX('FD inverse'!$A$10:$BH$10,1,'FD mesh'!$B$15+1)*Setup!$B$22</f>
        <v>22.3947815613473</v>
      </c>
      <c r="M470" s="0" t="n">
        <f aca="false">SUMPRODUCT('FD inverse'!$A$11:$BH$11,'FD mesh'!$B$84:$BI$84,$E469:$BL469)+'FD inverse'!$A$11*$C470/Setup!$B$17+INDEX('FD inverse'!$A$11:$BH$11,1,'FD mesh'!$B$15+1)*Setup!$B$22</f>
        <v>22.3098025974036</v>
      </c>
      <c r="N470" s="0" t="n">
        <f aca="false">SUMPRODUCT('FD inverse'!$A$12:$BH$12,'FD mesh'!$B$84:$BI$84,$E469:$BL469)+'FD inverse'!$A$12*$C470/Setup!$B$17+INDEX('FD inverse'!$A$12:$BH$12,1,'FD mesh'!$B$15+1)*Setup!$B$22</f>
        <v>22.2378824182953</v>
      </c>
      <c r="O470" s="0" t="n">
        <f aca="false">SUMPRODUCT('FD inverse'!$A$13:$BH$13,'FD mesh'!$B$84:$BI$84,$E469:$BL469)+'FD inverse'!$A$13*$C470/Setup!$B$17+INDEX('FD inverse'!$A$13:$BH$13,1,'FD mesh'!$B$15+1)*Setup!$B$22</f>
        <v>22.1788337599274</v>
      </c>
      <c r="P470" s="0" t="n">
        <f aca="false">SUMPRODUCT('FD inverse'!$A$14:$BH$14,'FD mesh'!$B$84:$BI$84,$E469:$BL469)+'FD inverse'!$A$14*$C470/Setup!$B$17+INDEX('FD inverse'!$A$14:$BH$14,1,'FD mesh'!$B$15+1)*Setup!$B$22</f>
        <v>22.1324969958545</v>
      </c>
      <c r="Q470" s="0" t="n">
        <f aca="false">SUMPRODUCT('FD inverse'!$A$15:$BH$15,'FD mesh'!$B$84:$BI$84,$E469:$BL469)+'FD inverse'!$A$15*$C470/Setup!$B$17+INDEX('FD inverse'!$A$15:$BH$15,1,'FD mesh'!$B$15+1)*Setup!$B$22</f>
        <v>22.0987457470037</v>
      </c>
      <c r="R470" s="0" t="n">
        <f aca="false">SUMPRODUCT('FD inverse'!$A$16:$BH$16,'FD mesh'!$B$84:$BI$84,$E469:$BL469)+'FD inverse'!$A$16*$C470/Setup!$B$17+INDEX('FD inverse'!$A$16:$BH$16,1,'FD mesh'!$B$15+1)*Setup!$B$22</f>
        <v>22.0774908735474</v>
      </c>
      <c r="S470" s="0" t="n">
        <f aca="false">SUMPRODUCT('FD inverse'!$A$17:$BH$17,'FD mesh'!$B$84:$BI$84,$E469:$BL469)+'FD inverse'!$A$17*$C470/Setup!$B$17+INDEX('FD inverse'!$A$17:$BH$17,1,'FD mesh'!$B$15+1)*Setup!$B$22</f>
        <v>21.5952945432695</v>
      </c>
      <c r="T470" s="0" t="n">
        <f aca="false">SUMPRODUCT('FD inverse'!$A$18:$BH$18,'FD mesh'!$B$84:$BI$84,$E469:$BL469)+'FD inverse'!$A$18*$C470/Setup!$B$17+INDEX('FD inverse'!$A$18:$BH$18,1,'FD mesh'!$B$15+1)*Setup!$B$22</f>
        <v>21.1188405181626</v>
      </c>
      <c r="U470" s="0" t="n">
        <f aca="false">SUMPRODUCT('FD inverse'!$A$19:$BH$19,'FD mesh'!$B$84:$BI$84,$E469:$BL469)+'FD inverse'!$A$19*$C470/Setup!$B$17+INDEX('FD inverse'!$A$19:$BH$19,1,'FD mesh'!$B$15+1)*Setup!$B$22</f>
        <v>20.6476727030651</v>
      </c>
      <c r="V470" s="0" t="n">
        <f aca="false">SUMPRODUCT('FD inverse'!$A$20:$BH$20,'FD mesh'!$B$84:$BI$84,$E469:$BL469)+'FD inverse'!$A$20*$C470/Setup!$B$17+INDEX('FD inverse'!$A$20:$BH$20,1,'FD mesh'!$B$15+1)*Setup!$B$22</f>
        <v>20.1813453129316</v>
      </c>
      <c r="W470" s="0" t="n">
        <f aca="false">SUMPRODUCT('FD inverse'!$A$21:$BH$21,'FD mesh'!$B$84:$BI$84,$E469:$BL469)+'FD inverse'!$A$21*$C470/Setup!$B$17+INDEX('FD inverse'!$A$21:$BH$21,1,'FD mesh'!$B$15+1)*Setup!$B$22</f>
        <v>19.7194227415223</v>
      </c>
      <c r="X470" s="0" t="n">
        <f aca="false">SUMPRODUCT('FD inverse'!$A$22:$BH$22,'FD mesh'!$B$84:$BI$84,$E469:$BL469)+'FD inverse'!$A$22*$C470/Setup!$B$17+INDEX('FD inverse'!$A$22:$BH$22,1,'FD mesh'!$B$15+1)*Setup!$B$22</f>
        <v>19.2614792815062</v>
      </c>
      <c r="Y470" s="0" t="n">
        <f aca="false">SUMPRODUCT('FD inverse'!$A$23:$BH$23,'FD mesh'!$B$84:$BI$84,$E469:$BL469)+'FD inverse'!$A$23*$C470/Setup!$B$17+INDEX('FD inverse'!$A$23:$BH$23,1,'FD mesh'!$B$15+1)*Setup!$B$22</f>
        <v>18.8070987102807</v>
      </c>
      <c r="Z470" s="0" t="n">
        <f aca="false">SUMPRODUCT('FD inverse'!$A$24:$BH$24,'FD mesh'!$B$84:$BI$84,$E469:$BL469)+'FD inverse'!$A$24*$C470/Setup!$B$17+INDEX('FD inverse'!$A$24:$BH$24,1,'FD mesh'!$B$15+1)*Setup!$B$22</f>
        <v>18.3558737553188</v>
      </c>
      <c r="AA470" s="0" t="n">
        <f aca="false">SUMPRODUCT('FD inverse'!$A$25:$BH$25,'FD mesh'!$B$84:$BI$84,$E469:$BL469)+'FD inverse'!$A$25*$C470/Setup!$B$17+INDEX('FD inverse'!$A$25:$BH$25,1,'FD mesh'!$B$15+1)*Setup!$B$22</f>
        <v>17.9074054523839</v>
      </c>
      <c r="AB470" s="0" t="n">
        <f aca="false">SUMPRODUCT('FD inverse'!$A$26:$BH$26,'FD mesh'!$B$84:$BI$84,$E469:$BL469)+'FD inverse'!$A$26*$C470/Setup!$B$17+INDEX('FD inverse'!$A$26:$BH$26,1,'FD mesh'!$B$15+1)*Setup!$B$22</f>
        <v>17.4613024095129</v>
      </c>
      <c r="AC470" s="0" t="n">
        <f aca="false">SUMPRODUCT('FD inverse'!$A$27:$BH$27,'FD mesh'!$B$84:$BI$84,$E469:$BL469)+'FD inverse'!$A$27*$C470/Setup!$B$17+INDEX('FD inverse'!$A$27:$BH$27,1,'FD mesh'!$B$15+1)*Setup!$B$22</f>
        <v>17.0171799892631</v>
      </c>
      <c r="AD470" s="0" t="n">
        <f aca="false">SUMPRODUCT('FD inverse'!$A$28:$BH$28,'FD mesh'!$B$84:$BI$84,$E469:$BL469)+'FD inverse'!$A$28*$C470/Setup!$B$17+INDEX('FD inverse'!$A$28:$BH$28,1,'FD mesh'!$B$15+1)*Setup!$B$22</f>
        <v>16.5746594213465</v>
      </c>
      <c r="AE470" s="0" t="n">
        <f aca="false">SUMPRODUCT('FD inverse'!$A$29:$BH$29,'FD mesh'!$B$84:$BI$84,$E469:$BL469)+'FD inverse'!$A$29*$C470/Setup!$B$17+INDEX('FD inverse'!$A$29:$BH$29,1,'FD mesh'!$B$15+1)*Setup!$B$22</f>
        <v>16.1333668574523</v>
      </c>
      <c r="AF470" s="0" t="n">
        <f aca="false">SUMPRODUCT('FD inverse'!$A$30:$BH$30,'FD mesh'!$B$84:$BI$84,$E469:$BL469)+'FD inverse'!$A$30*$C470/Setup!$B$17+INDEX('FD inverse'!$A$30:$BH$30,1,'FD mesh'!$B$15+1)*Setup!$B$22</f>
        <v>15.692932379771</v>
      </c>
      <c r="AG470" s="0" t="n">
        <f aca="false">SUMPRODUCT('FD inverse'!$A$31:$BH$31,'FD mesh'!$B$84:$BI$84,$E469:$BL469)+'FD inverse'!$A$31*$C470/Setup!$B$17+INDEX('FD inverse'!$A$31:$BH$31,1,'FD mesh'!$B$15+1)*Setup!$B$22</f>
        <v>15.2529889744989</v>
      </c>
      <c r="AH470" s="0" t="n">
        <f aca="false">SUMPRODUCT('FD inverse'!$A$32:$BH$32,'FD mesh'!$B$84:$BI$84,$E469:$BL469)+'FD inverse'!$A$32*$C470/Setup!$B$17+INDEX('FD inverse'!$A$32:$BH$32,1,'FD mesh'!$B$15+1)*Setup!$B$22</f>
        <v>15.2345568543899</v>
      </c>
      <c r="AI470" s="0" t="n">
        <f aca="false">SUMPRODUCT('FD inverse'!$A$33:$BH$33,'FD mesh'!$B$84:$BI$84,$E469:$BL469)+'FD inverse'!$A$33*$C470/Setup!$B$17+INDEX('FD inverse'!$A$33:$BH$33,1,'FD mesh'!$B$15+1)*Setup!$B$22</f>
        <v>15.2163160477125</v>
      </c>
      <c r="AJ470" s="0" t="n">
        <f aca="false">SUMPRODUCT('FD inverse'!$A$34:$BH$34,'FD mesh'!$B$84:$BI$84,$E469:$BL469)+'FD inverse'!$A$34*$C470/Setup!$B$17+INDEX('FD inverse'!$A$34:$BH$34,1,'FD mesh'!$B$15+1)*Setup!$B$22</f>
        <v>15.1982434768241</v>
      </c>
      <c r="AK470" s="0" t="n">
        <f aca="false">SUMPRODUCT('FD inverse'!$A$35:$BH$35,'FD mesh'!$B$84:$BI$84,$E469:$BL469)+'FD inverse'!$A$35*$C470/Setup!$B$17+INDEX('FD inverse'!$A$35:$BH$35,1,'FD mesh'!$B$15+1)*Setup!$B$22</f>
        <v>15.180318117261</v>
      </c>
      <c r="AL470" s="0" t="n">
        <f aca="false">SUMPRODUCT('FD inverse'!$A$36:$BH$36,'FD mesh'!$B$84:$BI$84,$E469:$BL469)+'FD inverse'!$A$36*$C470/Setup!$B$17+INDEX('FD inverse'!$A$36:$BH$36,1,'FD mesh'!$B$15+1)*Setup!$B$22</f>
        <v>15.1625208441865</v>
      </c>
      <c r="AM470" s="0" t="n">
        <f aca="false">SUMPRODUCT('FD inverse'!$A$37:$BH$37,'FD mesh'!$B$84:$BI$84,$E469:$BL469)+'FD inverse'!$A$37*$C470/Setup!$B$17+INDEX('FD inverse'!$A$37:$BH$37,1,'FD mesh'!$B$15+1)*Setup!$B$22</f>
        <v>15.1448342736406</v>
      </c>
      <c r="AN470" s="0" t="n">
        <f aca="false">SUMPRODUCT('FD inverse'!$A$38:$BH$38,'FD mesh'!$B$84:$BI$84,$E469:$BL469)+'FD inverse'!$A$38*$C470/Setup!$B$17+INDEX('FD inverse'!$A$38:$BH$38,1,'FD mesh'!$B$15+1)*Setup!$B$22</f>
        <v>15.1272425999</v>
      </c>
      <c r="AO470" s="0" t="n">
        <f aca="false">SUMPRODUCT('FD inverse'!$A$39:$BH$39,'FD mesh'!$B$84:$BI$84,$E469:$BL469)+'FD inverse'!$A$39*$C470/Setup!$B$17+INDEX('FD inverse'!$A$39:$BH$39,1,'FD mesh'!$B$15+1)*Setup!$B$22</f>
        <v>15.1097314300161</v>
      </c>
      <c r="AP470" s="0" t="n">
        <f aca="false">SUMPRODUCT('FD inverse'!$A$40:$BH$40,'FD mesh'!$B$84:$BI$84,$E469:$BL469)+'FD inverse'!$A$40*$C470/Setup!$B$17+INDEX('FD inverse'!$A$40:$BH$40,1,'FD mesh'!$B$15+1)*Setup!$B$22</f>
        <v>15.0922876163776</v>
      </c>
      <c r="AQ470" s="0" t="n">
        <f aca="false">SUMPRODUCT('FD inverse'!$A$41:$BH$41,'FD mesh'!$B$84:$BI$84,$E469:$BL469)+'FD inverse'!$A$41*$C470/Setup!$B$17+INDEX('FD inverse'!$A$41:$BH$41,1,'FD mesh'!$B$15+1)*Setup!$B$22</f>
        <v>15.0748990879513</v>
      </c>
      <c r="AR470" s="0" t="n">
        <f aca="false">SUMPRODUCT('FD inverse'!$A$42:$BH$42,'FD mesh'!$B$84:$BI$84,$E469:$BL469)+'FD inverse'!$A$42*$C470/Setup!$B$17+INDEX('FD inverse'!$A$42:$BH$42,1,'FD mesh'!$B$15+1)*Setup!$B$22</f>
        <v>15.0575546806777</v>
      </c>
      <c r="AS470" s="0" t="n">
        <f aca="false">SUMPRODUCT('FD inverse'!$A$43:$BH$43,'FD mesh'!$B$84:$BI$84,$E469:$BL469)+'FD inverse'!$A$43*$C470/Setup!$B$17+INDEX('FD inverse'!$A$43:$BH$43,1,'FD mesh'!$B$15+1)*Setup!$B$22</f>
        <v>0</v>
      </c>
      <c r="AT470" s="0" t="n">
        <f aca="false">SUMPRODUCT('FD inverse'!$A$44:$BH$44,'FD mesh'!$B$84:$BI$84,$E469:$BL469)+'FD inverse'!$A$44*$C470/Setup!$B$17+INDEX('FD inverse'!$A$44:$BH$44,1,'FD mesh'!$B$15+1)*Setup!$B$22</f>
        <v>0</v>
      </c>
      <c r="AU470" s="0" t="n">
        <f aca="false">SUMPRODUCT('FD inverse'!$A$45:$BH$45,'FD mesh'!$B$84:$BI$84,$E469:$BL469)+'FD inverse'!$A$45*$C470/Setup!$B$17+INDEX('FD inverse'!$A$45:$BH$45,1,'FD mesh'!$B$15+1)*Setup!$B$22</f>
        <v>0</v>
      </c>
      <c r="AV470" s="0" t="n">
        <f aca="false">SUMPRODUCT('FD inverse'!$A$46:$BH$46,'FD mesh'!$B$84:$BI$84,$E469:$BL469)+'FD inverse'!$A$46*$C470/Setup!$B$17+INDEX('FD inverse'!$A$46:$BH$46,1,'FD mesh'!$B$15+1)*Setup!$B$22</f>
        <v>0</v>
      </c>
      <c r="AW470" s="0" t="n">
        <f aca="false">SUMPRODUCT('FD inverse'!$A$47:$BH$47,'FD mesh'!$B$84:$BI$84,$E469:$BL469)+'FD inverse'!$A$47*$C470/Setup!$B$17+INDEX('FD inverse'!$A$47:$BH$47,1,'FD mesh'!$B$15+1)*Setup!$B$22</f>
        <v>0</v>
      </c>
      <c r="AX470" s="0" t="n">
        <f aca="false">SUMPRODUCT('FD inverse'!$A$48:$BH$48,'FD mesh'!$B$84:$BI$84,$E469:$BL469)+'FD inverse'!$A$48*$C470/Setup!$B$17+INDEX('FD inverse'!$A$48:$BH$48,1,'FD mesh'!$B$15+1)*Setup!$B$22</f>
        <v>0</v>
      </c>
      <c r="AY470" s="0" t="n">
        <f aca="false">SUMPRODUCT('FD inverse'!$A$49:$BH$49,'FD mesh'!$B$84:$BI$84,$E469:$BL469)+'FD inverse'!$A$49*$C470/Setup!$B$17+INDEX('FD inverse'!$A$49:$BH$49,1,'FD mesh'!$B$15+1)*Setup!$B$22</f>
        <v>0</v>
      </c>
      <c r="AZ470" s="0" t="n">
        <f aca="false">SUMPRODUCT('FD inverse'!$A$50:$BH$50,'FD mesh'!$B$84:$BI$84,$E469:$BL469)+'FD inverse'!$A$50*$C470/Setup!$B$17+INDEX('FD inverse'!$A$50:$BH$50,1,'FD mesh'!$B$15+1)*Setup!$B$22</f>
        <v>0</v>
      </c>
      <c r="BA470" s="0" t="n">
        <f aca="false">SUMPRODUCT('FD inverse'!$A$51:$BH$51,'FD mesh'!$B$84:$BI$84,$E469:$BL469)+'FD inverse'!$A$51*$C470/Setup!$B$17+INDEX('FD inverse'!$A$51:$BH$51,1,'FD mesh'!$B$15+1)*Setup!$B$22</f>
        <v>0</v>
      </c>
      <c r="BB470" s="0" t="n">
        <f aca="false">SUMPRODUCT('FD inverse'!$A$52:$BH$52,'FD mesh'!$B$84:$BI$84,$E469:$BL469)+'FD inverse'!$A$52*$C470/Setup!$B$17+INDEX('FD inverse'!$A$52:$BH$52,1,'FD mesh'!$B$15+1)*Setup!$B$22</f>
        <v>0</v>
      </c>
      <c r="BC470" s="0" t="n">
        <f aca="false">SUMPRODUCT('FD inverse'!$A$53:$BH$53,'FD mesh'!$B$84:$BI$84,$E469:$BL469)+'FD inverse'!$A$53*$C470/Setup!$B$17+INDEX('FD inverse'!$A$53:$BH$53,1,'FD mesh'!$B$15+1)*Setup!$B$22</f>
        <v>0</v>
      </c>
      <c r="BD470" s="0" t="n">
        <f aca="false">SUMPRODUCT('FD inverse'!$A$54:$BH$54,'FD mesh'!$B$84:$BI$84,$E469:$BL469)+'FD inverse'!$A$54*$C470/Setup!$B$17+INDEX('FD inverse'!$A$54:$BH$54,1,'FD mesh'!$B$15+1)*Setup!$B$22</f>
        <v>0</v>
      </c>
      <c r="BE470" s="0" t="n">
        <f aca="false">SUMPRODUCT('FD inverse'!$A$55:$BH$55,'FD mesh'!$B$84:$BI$84,$E469:$BL469)+'FD inverse'!$A$55*$C470/Setup!$B$17+INDEX('FD inverse'!$A$55:$BH$55,1,'FD mesh'!$B$15+1)*Setup!$B$22</f>
        <v>0</v>
      </c>
      <c r="BF470" s="0" t="n">
        <f aca="false">SUMPRODUCT('FD inverse'!$A$56:$BH$56,'FD mesh'!$B$84:$BI$84,$E469:$BL469)+'FD inverse'!$A$56*$C470/Setup!$B$17+INDEX('FD inverse'!$A$56:$BH$56,1,'FD mesh'!$B$15+1)*Setup!$B$22</f>
        <v>0</v>
      </c>
      <c r="BG470" s="0" t="n">
        <f aca="false">SUMPRODUCT('FD inverse'!$A$57:$BH$57,'FD mesh'!$B$84:$BI$84,$E469:$BL469)+'FD inverse'!$A$57*$C470/Setup!$B$17+INDEX('FD inverse'!$A$57:$BH$57,1,'FD mesh'!$B$15+1)*Setup!$B$22</f>
        <v>0</v>
      </c>
      <c r="BH470" s="0" t="n">
        <f aca="false">SUMPRODUCT('FD inverse'!$A$58:$BH$58,'FD mesh'!$B$84:$BI$84,$E469:$BL469)+'FD inverse'!$A$58*$C470/Setup!$B$17+INDEX('FD inverse'!$A$58:$BH$58,1,'FD mesh'!$B$15+1)*Setup!$B$22</f>
        <v>0</v>
      </c>
      <c r="BI470" s="0" t="n">
        <f aca="false">SUMPRODUCT('FD inverse'!$A$59:$BH$59,'FD mesh'!$B$84:$BI$84,$E469:$BL469)+'FD inverse'!$A$59*$C470/Setup!$B$17+INDEX('FD inverse'!$A$59:$BH$59,1,'FD mesh'!$B$15+1)*Setup!$B$22</f>
        <v>0</v>
      </c>
      <c r="BJ470" s="0" t="n">
        <f aca="false">SUMPRODUCT('FD inverse'!$A$60:$BH$60,'FD mesh'!$B$84:$BI$84,$E469:$BL469)+'FD inverse'!$A$60*$C470/Setup!$B$17+INDEX('FD inverse'!$A$60:$BH$60,1,'FD mesh'!$B$15+1)*Setup!$B$22</f>
        <v>0</v>
      </c>
      <c r="BK470" s="0" t="n">
        <f aca="false">SUMPRODUCT('FD inverse'!$A$61:$BH$61,'FD mesh'!$B$84:$BI$84,$E469:$BL469)+'FD inverse'!$A$61*$C470/Setup!$B$17+INDEX('FD inverse'!$A$61:$BH$61,1,'FD mesh'!$B$15+1)*Setup!$B$22</f>
        <v>0</v>
      </c>
      <c r="BL470" s="0" t="n">
        <f aca="false">SUMPRODUCT('FD inverse'!$A$62:$BH$62,'FD mesh'!$B$84:$BI$84,$E469:$BL469)+'FD inverse'!$A$62*$C470/Setup!$B$17+INDEX('FD inverse'!$A$62:$BH$62,1,'FD mesh'!$B$15+1)*Setup!$B$22</f>
        <v>0</v>
      </c>
    </row>
    <row r="471" customFormat="false" ht="15" hidden="false" customHeight="false" outlineLevel="0" collapsed="false">
      <c r="A471" s="0" t="n">
        <v>466</v>
      </c>
      <c r="B471" s="0" t="n">
        <f aca="false">A471*Setup!$B$11/3600</f>
        <v>38.8333333333333</v>
      </c>
      <c r="C471" s="0" t="n">
        <f aca="false">Setup!$B$7+Setup!$B$8*COS(2*PI()*(B471-Setup!$B$9)/24)</f>
        <v>27.8148678029929</v>
      </c>
      <c r="D471" s="0" t="n">
        <f aca="false">(C471-E471)/Setup!$B$17</f>
        <v>17.3497335717788</v>
      </c>
      <c r="E471" s="0" t="n">
        <f aca="false">SUMPRODUCT('FD inverse'!$A$3:$BH$3,'FD mesh'!$B$84:$BI$84,$E470:$BL470)+'FD inverse'!$A$3*$C471/Setup!$B$17+INDEX('FD inverse'!$A$3:$BH$3,1,'FD mesh'!$B$15+1)*Setup!$B$22</f>
        <v>25.5594024386617</v>
      </c>
      <c r="F471" s="0" t="n">
        <f aca="false">SUMPRODUCT('FD inverse'!$A$4:$BH$4,'FD mesh'!$B$84:$BI$84,$E470:$BL470)+'FD inverse'!$A$4*$C471/Setup!$B$17+INDEX('FD inverse'!$A$4:$BH$4,1,'FD mesh'!$B$15+1)*Setup!$B$22</f>
        <v>25.0489266835763</v>
      </c>
      <c r="G471" s="0" t="n">
        <f aca="false">SUMPRODUCT('FD inverse'!$A$5:$BH$5,'FD mesh'!$B$84:$BI$84,$E470:$BL470)+'FD inverse'!$A$5*$C471/Setup!$B$17+INDEX('FD inverse'!$A$5:$BH$5,1,'FD mesh'!$B$15+1)*Setup!$B$22</f>
        <v>24.5501217763892</v>
      </c>
      <c r="H471" s="0" t="n">
        <f aca="false">SUMPRODUCT('FD inverse'!$A$6:$BH$6,'FD mesh'!$B$84:$BI$84,$E470:$BL470)+'FD inverse'!$A$6*$C471/Setup!$B$17+INDEX('FD inverse'!$A$6:$BH$6,1,'FD mesh'!$B$15+1)*Setup!$B$22</f>
        <v>22.893305152361</v>
      </c>
      <c r="I471" s="0" t="n">
        <f aca="false">SUMPRODUCT('FD inverse'!$A$7:$BH$7,'FD mesh'!$B$84:$BI$84,$E470:$BL470)+'FD inverse'!$A$7*$C471/Setup!$B$17+INDEX('FD inverse'!$A$7:$BH$7,1,'FD mesh'!$B$15+1)*Setup!$B$22</f>
        <v>22.7536934928745</v>
      </c>
      <c r="J471" s="0" t="n">
        <f aca="false">SUMPRODUCT('FD inverse'!$A$8:$BH$8,'FD mesh'!$B$84:$BI$84,$E470:$BL470)+'FD inverse'!$A$8*$C471/Setup!$B$17+INDEX('FD inverse'!$A$8:$BH$8,1,'FD mesh'!$B$15+1)*Setup!$B$22</f>
        <v>22.6279458107725</v>
      </c>
      <c r="K471" s="0" t="n">
        <f aca="false">SUMPRODUCT('FD inverse'!$A$9:$BH$9,'FD mesh'!$B$84:$BI$84,$E470:$BL470)+'FD inverse'!$A$9*$C471/Setup!$B$17+INDEX('FD inverse'!$A$9:$BH$9,1,'FD mesh'!$B$15+1)*Setup!$B$22</f>
        <v>22.5158783463809</v>
      </c>
      <c r="L471" s="0" t="n">
        <f aca="false">SUMPRODUCT('FD inverse'!$A$10:$BH$10,'FD mesh'!$B$84:$BI$84,$E470:$BL470)+'FD inverse'!$A$10*$C471/Setup!$B$17+INDEX('FD inverse'!$A$10:$BH$10,1,'FD mesh'!$B$15+1)*Setup!$B$22</f>
        <v>22.4172925304821</v>
      </c>
      <c r="M471" s="0" t="n">
        <f aca="false">SUMPRODUCT('FD inverse'!$A$11:$BH$11,'FD mesh'!$B$84:$BI$84,$E470:$BL470)+'FD inverse'!$A$11*$C471/Setup!$B$17+INDEX('FD inverse'!$A$11:$BH$11,1,'FD mesh'!$B$15+1)*Setup!$B$22</f>
        <v>22.3319875223325</v>
      </c>
      <c r="N471" s="0" t="n">
        <f aca="false">SUMPRODUCT('FD inverse'!$A$12:$BH$12,'FD mesh'!$B$84:$BI$84,$E470:$BL470)+'FD inverse'!$A$12*$C471/Setup!$B$17+INDEX('FD inverse'!$A$12:$BH$12,1,'FD mesh'!$B$15+1)*Setup!$B$22</f>
        <v>22.2597709654683</v>
      </c>
      <c r="O471" s="0" t="n">
        <f aca="false">SUMPRODUCT('FD inverse'!$A$13:$BH$13,'FD mesh'!$B$84:$BI$84,$E470:$BL470)+'FD inverse'!$A$13*$C471/Setup!$B$17+INDEX('FD inverse'!$A$13:$BH$13,1,'FD mesh'!$B$15+1)*Setup!$B$22</f>
        <v>22.2004680057564</v>
      </c>
      <c r="P471" s="0" t="n">
        <f aca="false">SUMPRODUCT('FD inverse'!$A$14:$BH$14,'FD mesh'!$B$84:$BI$84,$E470:$BL470)+'FD inverse'!$A$14*$C471/Setup!$B$17+INDEX('FD inverse'!$A$14:$BH$14,1,'FD mesh'!$B$15+1)*Setup!$B$22</f>
        <v>22.1539286129053</v>
      </c>
      <c r="Q471" s="0" t="n">
        <f aca="false">SUMPRODUCT('FD inverse'!$A$15:$BH$15,'FD mesh'!$B$84:$BI$84,$E470:$BL470)+'FD inverse'!$A$15*$C471/Setup!$B$17+INDEX('FD inverse'!$A$15:$BH$15,1,'FD mesh'!$B$15+1)*Setup!$B$22</f>
        <v>22.1200332419131</v>
      </c>
      <c r="R471" s="0" t="n">
        <f aca="false">SUMPRODUCT('FD inverse'!$A$16:$BH$16,'FD mesh'!$B$84:$BI$84,$E470:$BL470)+'FD inverse'!$A$16*$C471/Setup!$B$17+INDEX('FD inverse'!$A$16:$BH$16,1,'FD mesh'!$B$15+1)*Setup!$B$22</f>
        <v>22.0986968649678</v>
      </c>
      <c r="S471" s="0" t="n">
        <f aca="false">SUMPRODUCT('FD inverse'!$A$17:$BH$17,'FD mesh'!$B$84:$BI$84,$E470:$BL470)+'FD inverse'!$A$17*$C471/Setup!$B$17+INDEX('FD inverse'!$A$17:$BH$17,1,'FD mesh'!$B$15+1)*Setup!$B$22</f>
        <v>21.6149188282366</v>
      </c>
      <c r="T471" s="0" t="n">
        <f aca="false">SUMPRODUCT('FD inverse'!$A$18:$BH$18,'FD mesh'!$B$84:$BI$84,$E470:$BL470)+'FD inverse'!$A$18*$C471/Setup!$B$17+INDEX('FD inverse'!$A$18:$BH$18,1,'FD mesh'!$B$15+1)*Setup!$B$22</f>
        <v>21.1369159382242</v>
      </c>
      <c r="U471" s="0" t="n">
        <f aca="false">SUMPRODUCT('FD inverse'!$A$19:$BH$19,'FD mesh'!$B$84:$BI$84,$E470:$BL470)+'FD inverse'!$A$19*$C471/Setup!$B$17+INDEX('FD inverse'!$A$19:$BH$19,1,'FD mesh'!$B$15+1)*Setup!$B$22</f>
        <v>20.6642323861157</v>
      </c>
      <c r="V471" s="0" t="n">
        <f aca="false">SUMPRODUCT('FD inverse'!$A$20:$BH$20,'FD mesh'!$B$84:$BI$84,$E470:$BL470)+'FD inverse'!$A$20*$C471/Setup!$B$17+INDEX('FD inverse'!$A$20:$BH$20,1,'FD mesh'!$B$15+1)*Setup!$B$22</f>
        <v>20.1964221121622</v>
      </c>
      <c r="W471" s="0" t="n">
        <f aca="false">SUMPRODUCT('FD inverse'!$A$21:$BH$21,'FD mesh'!$B$84:$BI$84,$E470:$BL470)+'FD inverse'!$A$21*$C471/Setup!$B$17+INDEX('FD inverse'!$A$21:$BH$21,1,'FD mesh'!$B$15+1)*Setup!$B$22</f>
        <v>19.7330487248393</v>
      </c>
      <c r="X471" s="0" t="n">
        <f aca="false">SUMPRODUCT('FD inverse'!$A$22:$BH$22,'FD mesh'!$B$84:$BI$84,$E470:$BL470)+'FD inverse'!$A$22*$C471/Setup!$B$17+INDEX('FD inverse'!$A$22:$BH$22,1,'FD mesh'!$B$15+1)*Setup!$B$22</f>
        <v>19.2736852697498</v>
      </c>
      <c r="Y471" s="0" t="n">
        <f aca="false">SUMPRODUCT('FD inverse'!$A$23:$BH$23,'FD mesh'!$B$84:$BI$84,$E470:$BL470)+'FD inverse'!$A$23*$C471/Setup!$B$17+INDEX('FD inverse'!$A$23:$BH$23,1,'FD mesh'!$B$15+1)*Setup!$B$22</f>
        <v>18.8179138626291</v>
      </c>
      <c r="Z471" s="0" t="n">
        <f aca="false">SUMPRODUCT('FD inverse'!$A$24:$BH$24,'FD mesh'!$B$84:$BI$84,$E470:$BL470)+'FD inverse'!$A$24*$C471/Setup!$B$17+INDEX('FD inverse'!$A$24:$BH$24,1,'FD mesh'!$B$15+1)*Setup!$B$22</f>
        <v>18.3653252003423</v>
      </c>
      <c r="AA471" s="0" t="n">
        <f aca="false">SUMPRODUCT('FD inverse'!$A$25:$BH$25,'FD mesh'!$B$84:$BI$84,$E470:$BL470)+'FD inverse'!$A$25*$C471/Setup!$B$17+INDEX('FD inverse'!$A$25:$BH$25,1,'FD mesh'!$B$15+1)*Setup!$B$22</f>
        <v>17.9155179633053</v>
      </c>
      <c r="AB471" s="0" t="n">
        <f aca="false">SUMPRODUCT('FD inverse'!$A$26:$BH$26,'FD mesh'!$B$84:$BI$84,$E470:$BL470)+'FD inverse'!$A$26*$C471/Setup!$B$17+INDEX('FD inverse'!$A$26:$BH$26,1,'FD mesh'!$B$15+1)*Setup!$B$22</f>
        <v>17.4680981223395</v>
      </c>
      <c r="AC471" s="0" t="n">
        <f aca="false">SUMPRODUCT('FD inverse'!$A$27:$BH$27,'FD mesh'!$B$84:$BI$84,$E470:$BL470)+'FD inverse'!$A$27*$C471/Setup!$B$17+INDEX('FD inverse'!$A$27:$BH$27,1,'FD mesh'!$B$15+1)*Setup!$B$22</f>
        <v>17.022678162577</v>
      </c>
      <c r="AD471" s="0" t="n">
        <f aca="false">SUMPRODUCT('FD inverse'!$A$28:$BH$28,'FD mesh'!$B$84:$BI$84,$E470:$BL470)+'FD inverse'!$A$28*$C471/Setup!$B$17+INDEX('FD inverse'!$A$28:$BH$28,1,'FD mesh'!$B$15+1)*Setup!$B$22</f>
        <v>16.5788762366754</v>
      </c>
      <c r="AE471" s="0" t="n">
        <f aca="false">SUMPRODUCT('FD inverse'!$A$29:$BH$29,'FD mesh'!$B$84:$BI$84,$E470:$BL470)+'FD inverse'!$A$29*$C471/Setup!$B$17+INDEX('FD inverse'!$A$29:$BH$29,1,'FD mesh'!$B$15+1)*Setup!$B$22</f>
        <v>16.1363152592848</v>
      </c>
      <c r="AF471" s="0" t="n">
        <f aca="false">SUMPRODUCT('FD inverse'!$A$30:$BH$30,'FD mesh'!$B$84:$BI$84,$E470:$BL470)+'FD inverse'!$A$30*$C471/Setup!$B$17+INDEX('FD inverse'!$A$30:$BH$30,1,'FD mesh'!$B$15+1)*Setup!$B$22</f>
        <v>15.6946219544336</v>
      </c>
      <c r="AG471" s="0" t="n">
        <f aca="false">SUMPRODUCT('FD inverse'!$A$31:$BH$31,'FD mesh'!$B$84:$BI$84,$E470:$BL470)+'FD inverse'!$A$31*$C471/Setup!$B$17+INDEX('FD inverse'!$A$31:$BH$31,1,'FD mesh'!$B$15+1)*Setup!$B$22</f>
        <v>15.2534258672688</v>
      </c>
      <c r="AH471" s="0" t="n">
        <f aca="false">SUMPRODUCT('FD inverse'!$A$32:$BH$32,'FD mesh'!$B$84:$BI$84,$E470:$BL470)+'FD inverse'!$A$32*$C471/Setup!$B$17+INDEX('FD inverse'!$A$32:$BH$32,1,'FD mesh'!$B$15+1)*Setup!$B$22</f>
        <v>15.2349432912841</v>
      </c>
      <c r="AI471" s="0" t="n">
        <f aca="false">SUMPRODUCT('FD inverse'!$A$33:$BH$33,'FD mesh'!$B$84:$BI$84,$E470:$BL470)+'FD inverse'!$A$33*$C471/Setup!$B$17+INDEX('FD inverse'!$A$33:$BH$33,1,'FD mesh'!$B$15+1)*Setup!$B$22</f>
        <v>15.2166563385562</v>
      </c>
      <c r="AJ471" s="0" t="n">
        <f aca="false">SUMPRODUCT('FD inverse'!$A$34:$BH$34,'FD mesh'!$B$84:$BI$84,$E470:$BL470)+'FD inverse'!$A$34*$C471/Setup!$B$17+INDEX('FD inverse'!$A$34:$BH$34,1,'FD mesh'!$B$15+1)*Setup!$B$22</f>
        <v>15.1985416488913</v>
      </c>
      <c r="AK471" s="0" t="n">
        <f aca="false">SUMPRODUCT('FD inverse'!$A$35:$BH$35,'FD mesh'!$B$84:$BI$84,$E470:$BL470)+'FD inverse'!$A$35*$C471/Setup!$B$17+INDEX('FD inverse'!$A$35:$BH$35,1,'FD mesh'!$B$15+1)*Setup!$B$22</f>
        <v>15.1805779007948</v>
      </c>
      <c r="AL471" s="0" t="n">
        <f aca="false">SUMPRODUCT('FD inverse'!$A$36:$BH$36,'FD mesh'!$B$84:$BI$84,$E470:$BL470)+'FD inverse'!$A$36*$C471/Setup!$B$17+INDEX('FD inverse'!$A$36:$BH$36,1,'FD mesh'!$B$15+1)*Setup!$B$22</f>
        <v>15.1627456611066</v>
      </c>
      <c r="AM471" s="0" t="n">
        <f aca="false">SUMPRODUCT('FD inverse'!$A$37:$BH$37,'FD mesh'!$B$84:$BI$84,$E470:$BL470)+'FD inverse'!$A$37*$C471/Setup!$B$17+INDEX('FD inverse'!$A$37:$BH$37,1,'FD mesh'!$B$15+1)*Setup!$B$22</f>
        <v>15.1450272289218</v>
      </c>
      <c r="AN471" s="0" t="n">
        <f aca="false">SUMPRODUCT('FD inverse'!$A$38:$BH$38,'FD mesh'!$B$84:$BI$84,$E470:$BL470)+'FD inverse'!$A$38*$C471/Setup!$B$17+INDEX('FD inverse'!$A$38:$BH$38,1,'FD mesh'!$B$15+1)*Setup!$B$22</f>
        <v>15.1274064751446</v>
      </c>
      <c r="AO471" s="0" t="n">
        <f aca="false">SUMPRODUCT('FD inverse'!$A$39:$BH$39,'FD mesh'!$B$84:$BI$84,$E470:$BL470)+'FD inverse'!$A$39*$C471/Setup!$B$17+INDEX('FD inverse'!$A$39:$BH$39,1,'FD mesh'!$B$15+1)*Setup!$B$22</f>
        <v>15.1098686787908</v>
      </c>
      <c r="AP471" s="0" t="n">
        <f aca="false">SUMPRODUCT('FD inverse'!$A$40:$BH$40,'FD mesh'!$B$84:$BI$84,$E470:$BL470)+'FD inverse'!$A$40*$C471/Setup!$B$17+INDEX('FD inverse'!$A$40:$BH$40,1,'FD mesh'!$B$15+1)*Setup!$B$22</f>
        <v>15.0924003609282</v>
      </c>
      <c r="AQ471" s="0" t="n">
        <f aca="false">SUMPRODUCT('FD inverse'!$A$41:$BH$41,'FD mesh'!$B$84:$BI$84,$E470:$BL470)+'FD inverse'!$A$41*$C471/Setup!$B$17+INDEX('FD inverse'!$A$41:$BH$41,1,'FD mesh'!$B$15+1)*Setup!$B$22</f>
        <v>15.0749891169538</v>
      </c>
      <c r="AR471" s="0" t="n">
        <f aca="false">SUMPRODUCT('FD inverse'!$A$42:$BH$42,'FD mesh'!$B$84:$BI$84,$E470:$BL470)+'FD inverse'!$A$42*$C471/Setup!$B$17+INDEX('FD inverse'!$A$42:$BH$42,1,'FD mesh'!$B$15+1)*Setup!$B$22</f>
        <v>15.0576234477343</v>
      </c>
      <c r="AS471" s="0" t="n">
        <f aca="false">SUMPRODUCT('FD inverse'!$A$43:$BH$43,'FD mesh'!$B$84:$BI$84,$E470:$BL470)+'FD inverse'!$A$43*$C471/Setup!$B$17+INDEX('FD inverse'!$A$43:$BH$43,1,'FD mesh'!$B$15+1)*Setup!$B$22</f>
        <v>0</v>
      </c>
      <c r="AT471" s="0" t="n">
        <f aca="false">SUMPRODUCT('FD inverse'!$A$44:$BH$44,'FD mesh'!$B$84:$BI$84,$E470:$BL470)+'FD inverse'!$A$44*$C471/Setup!$B$17+INDEX('FD inverse'!$A$44:$BH$44,1,'FD mesh'!$B$15+1)*Setup!$B$22</f>
        <v>0</v>
      </c>
      <c r="AU471" s="0" t="n">
        <f aca="false">SUMPRODUCT('FD inverse'!$A$45:$BH$45,'FD mesh'!$B$84:$BI$84,$E470:$BL470)+'FD inverse'!$A$45*$C471/Setup!$B$17+INDEX('FD inverse'!$A$45:$BH$45,1,'FD mesh'!$B$15+1)*Setup!$B$22</f>
        <v>0</v>
      </c>
      <c r="AV471" s="0" t="n">
        <f aca="false">SUMPRODUCT('FD inverse'!$A$46:$BH$46,'FD mesh'!$B$84:$BI$84,$E470:$BL470)+'FD inverse'!$A$46*$C471/Setup!$B$17+INDEX('FD inverse'!$A$46:$BH$46,1,'FD mesh'!$B$15+1)*Setup!$B$22</f>
        <v>0</v>
      </c>
      <c r="AW471" s="0" t="n">
        <f aca="false">SUMPRODUCT('FD inverse'!$A$47:$BH$47,'FD mesh'!$B$84:$BI$84,$E470:$BL470)+'FD inverse'!$A$47*$C471/Setup!$B$17+INDEX('FD inverse'!$A$47:$BH$47,1,'FD mesh'!$B$15+1)*Setup!$B$22</f>
        <v>0</v>
      </c>
      <c r="AX471" s="0" t="n">
        <f aca="false">SUMPRODUCT('FD inverse'!$A$48:$BH$48,'FD mesh'!$B$84:$BI$84,$E470:$BL470)+'FD inverse'!$A$48*$C471/Setup!$B$17+INDEX('FD inverse'!$A$48:$BH$48,1,'FD mesh'!$B$15+1)*Setup!$B$22</f>
        <v>0</v>
      </c>
      <c r="AY471" s="0" t="n">
        <f aca="false">SUMPRODUCT('FD inverse'!$A$49:$BH$49,'FD mesh'!$B$84:$BI$84,$E470:$BL470)+'FD inverse'!$A$49*$C471/Setup!$B$17+INDEX('FD inverse'!$A$49:$BH$49,1,'FD mesh'!$B$15+1)*Setup!$B$22</f>
        <v>0</v>
      </c>
      <c r="AZ471" s="0" t="n">
        <f aca="false">SUMPRODUCT('FD inverse'!$A$50:$BH$50,'FD mesh'!$B$84:$BI$84,$E470:$BL470)+'FD inverse'!$A$50*$C471/Setup!$B$17+INDEX('FD inverse'!$A$50:$BH$50,1,'FD mesh'!$B$15+1)*Setup!$B$22</f>
        <v>0</v>
      </c>
      <c r="BA471" s="0" t="n">
        <f aca="false">SUMPRODUCT('FD inverse'!$A$51:$BH$51,'FD mesh'!$B$84:$BI$84,$E470:$BL470)+'FD inverse'!$A$51*$C471/Setup!$B$17+INDEX('FD inverse'!$A$51:$BH$51,1,'FD mesh'!$B$15+1)*Setup!$B$22</f>
        <v>0</v>
      </c>
      <c r="BB471" s="0" t="n">
        <f aca="false">SUMPRODUCT('FD inverse'!$A$52:$BH$52,'FD mesh'!$B$84:$BI$84,$E470:$BL470)+'FD inverse'!$A$52*$C471/Setup!$B$17+INDEX('FD inverse'!$A$52:$BH$52,1,'FD mesh'!$B$15+1)*Setup!$B$22</f>
        <v>0</v>
      </c>
      <c r="BC471" s="0" t="n">
        <f aca="false">SUMPRODUCT('FD inverse'!$A$53:$BH$53,'FD mesh'!$B$84:$BI$84,$E470:$BL470)+'FD inverse'!$A$53*$C471/Setup!$B$17+INDEX('FD inverse'!$A$53:$BH$53,1,'FD mesh'!$B$15+1)*Setup!$B$22</f>
        <v>0</v>
      </c>
      <c r="BD471" s="0" t="n">
        <f aca="false">SUMPRODUCT('FD inverse'!$A$54:$BH$54,'FD mesh'!$B$84:$BI$84,$E470:$BL470)+'FD inverse'!$A$54*$C471/Setup!$B$17+INDEX('FD inverse'!$A$54:$BH$54,1,'FD mesh'!$B$15+1)*Setup!$B$22</f>
        <v>0</v>
      </c>
      <c r="BE471" s="0" t="n">
        <f aca="false">SUMPRODUCT('FD inverse'!$A$55:$BH$55,'FD mesh'!$B$84:$BI$84,$E470:$BL470)+'FD inverse'!$A$55*$C471/Setup!$B$17+INDEX('FD inverse'!$A$55:$BH$55,1,'FD mesh'!$B$15+1)*Setup!$B$22</f>
        <v>0</v>
      </c>
      <c r="BF471" s="0" t="n">
        <f aca="false">SUMPRODUCT('FD inverse'!$A$56:$BH$56,'FD mesh'!$B$84:$BI$84,$E470:$BL470)+'FD inverse'!$A$56*$C471/Setup!$B$17+INDEX('FD inverse'!$A$56:$BH$56,1,'FD mesh'!$B$15+1)*Setup!$B$22</f>
        <v>0</v>
      </c>
      <c r="BG471" s="0" t="n">
        <f aca="false">SUMPRODUCT('FD inverse'!$A$57:$BH$57,'FD mesh'!$B$84:$BI$84,$E470:$BL470)+'FD inverse'!$A$57*$C471/Setup!$B$17+INDEX('FD inverse'!$A$57:$BH$57,1,'FD mesh'!$B$15+1)*Setup!$B$22</f>
        <v>0</v>
      </c>
      <c r="BH471" s="0" t="n">
        <f aca="false">SUMPRODUCT('FD inverse'!$A$58:$BH$58,'FD mesh'!$B$84:$BI$84,$E470:$BL470)+'FD inverse'!$A$58*$C471/Setup!$B$17+INDEX('FD inverse'!$A$58:$BH$58,1,'FD mesh'!$B$15+1)*Setup!$B$22</f>
        <v>0</v>
      </c>
      <c r="BI471" s="0" t="n">
        <f aca="false">SUMPRODUCT('FD inverse'!$A$59:$BH$59,'FD mesh'!$B$84:$BI$84,$E470:$BL470)+'FD inverse'!$A$59*$C471/Setup!$B$17+INDEX('FD inverse'!$A$59:$BH$59,1,'FD mesh'!$B$15+1)*Setup!$B$22</f>
        <v>0</v>
      </c>
      <c r="BJ471" s="0" t="n">
        <f aca="false">SUMPRODUCT('FD inverse'!$A$60:$BH$60,'FD mesh'!$B$84:$BI$84,$E470:$BL470)+'FD inverse'!$A$60*$C471/Setup!$B$17+INDEX('FD inverse'!$A$60:$BH$60,1,'FD mesh'!$B$15+1)*Setup!$B$22</f>
        <v>0</v>
      </c>
      <c r="BK471" s="0" t="n">
        <f aca="false">SUMPRODUCT('FD inverse'!$A$61:$BH$61,'FD mesh'!$B$84:$BI$84,$E470:$BL470)+'FD inverse'!$A$61*$C471/Setup!$B$17+INDEX('FD inverse'!$A$61:$BH$61,1,'FD mesh'!$B$15+1)*Setup!$B$22</f>
        <v>0</v>
      </c>
      <c r="BL471" s="0" t="n">
        <f aca="false">SUMPRODUCT('FD inverse'!$A$62:$BH$62,'FD mesh'!$B$84:$BI$84,$E470:$BL470)+'FD inverse'!$A$62*$C471/Setup!$B$17+INDEX('FD inverse'!$A$62:$BH$62,1,'FD mesh'!$B$15+1)*Setup!$B$22</f>
        <v>0</v>
      </c>
    </row>
    <row r="472" customFormat="false" ht="15" hidden="false" customHeight="false" outlineLevel="0" collapsed="false">
      <c r="A472" s="0" t="n">
        <v>467</v>
      </c>
      <c r="B472" s="0" t="n">
        <f aca="false">A472*Setup!$B$11/3600</f>
        <v>38.9166666666667</v>
      </c>
      <c r="C472" s="0" t="n">
        <f aca="false">Setup!$B$7+Setup!$B$8*COS(2*PI()*(B472-Setup!$B$9)/24)</f>
        <v>27.8401994175437</v>
      </c>
      <c r="D472" s="0" t="n">
        <f aca="false">(C472-E472)/Setup!$B$17</f>
        <v>17.3440042940301</v>
      </c>
      <c r="E472" s="0" t="n">
        <f aca="false">SUMPRODUCT('FD inverse'!$A$3:$BH$3,'FD mesh'!$B$84:$BI$84,$E471:$BL471)+'FD inverse'!$A$3*$C472/Setup!$B$17+INDEX('FD inverse'!$A$3:$BH$3,1,'FD mesh'!$B$15+1)*Setup!$B$22</f>
        <v>25.5854788593198</v>
      </c>
      <c r="F472" s="0" t="n">
        <f aca="false">SUMPRODUCT('FD inverse'!$A$4:$BH$4,'FD mesh'!$B$84:$BI$84,$E471:$BL471)+'FD inverse'!$A$4*$C472/Setup!$B$17+INDEX('FD inverse'!$A$4:$BH$4,1,'FD mesh'!$B$15+1)*Setup!$B$22</f>
        <v>25.0749472007861</v>
      </c>
      <c r="G472" s="0" t="n">
        <f aca="false">SUMPRODUCT('FD inverse'!$A$5:$BH$5,'FD mesh'!$B$84:$BI$84,$E471:$BL471)+'FD inverse'!$A$5*$C472/Setup!$B$17+INDEX('FD inverse'!$A$5:$BH$5,1,'FD mesh'!$B$15+1)*Setup!$B$22</f>
        <v>24.5757091695137</v>
      </c>
      <c r="H472" s="0" t="n">
        <f aca="false">SUMPRODUCT('FD inverse'!$A$6:$BH$6,'FD mesh'!$B$84:$BI$84,$E471:$BL471)+'FD inverse'!$A$6*$C472/Setup!$B$17+INDEX('FD inverse'!$A$6:$BH$6,1,'FD mesh'!$B$15+1)*Setup!$B$22</f>
        <v>22.9169268585916</v>
      </c>
      <c r="I472" s="0" t="n">
        <f aca="false">SUMPRODUCT('FD inverse'!$A$7:$BH$7,'FD mesh'!$B$84:$BI$84,$E471:$BL471)+'FD inverse'!$A$7*$C472/Setup!$B$17+INDEX('FD inverse'!$A$7:$BH$7,1,'FD mesh'!$B$15+1)*Setup!$B$22</f>
        <v>22.777100018755</v>
      </c>
      <c r="J472" s="0" t="n">
        <f aca="false">SUMPRODUCT('FD inverse'!$A$8:$BH$8,'FD mesh'!$B$84:$BI$84,$E471:$BL471)+'FD inverse'!$A$8*$C472/Setup!$B$17+INDEX('FD inverse'!$A$8:$BH$8,1,'FD mesh'!$B$15+1)*Setup!$B$22</f>
        <v>22.6510823387299</v>
      </c>
      <c r="K472" s="0" t="n">
        <f aca="false">SUMPRODUCT('FD inverse'!$A$9:$BH$9,'FD mesh'!$B$84:$BI$84,$E471:$BL471)+'FD inverse'!$A$9*$C472/Setup!$B$17+INDEX('FD inverse'!$A$9:$BH$9,1,'FD mesh'!$B$15+1)*Setup!$B$22</f>
        <v>22.5387145277063</v>
      </c>
      <c r="L472" s="0" t="n">
        <f aca="false">SUMPRODUCT('FD inverse'!$A$10:$BH$10,'FD mesh'!$B$84:$BI$84,$E471:$BL471)+'FD inverse'!$A$10*$C472/Setup!$B$17+INDEX('FD inverse'!$A$10:$BH$10,1,'FD mesh'!$B$15+1)*Setup!$B$22</f>
        <v>22.439819390031</v>
      </c>
      <c r="M472" s="0" t="n">
        <f aca="false">SUMPRODUCT('FD inverse'!$A$11:$BH$11,'FD mesh'!$B$84:$BI$84,$E471:$BL471)+'FD inverse'!$A$11*$C472/Setup!$B$17+INDEX('FD inverse'!$A$11:$BH$11,1,'FD mesh'!$B$15+1)*Setup!$B$22</f>
        <v>22.3542144349805</v>
      </c>
      <c r="N472" s="0" t="n">
        <f aca="false">SUMPRODUCT('FD inverse'!$A$12:$BH$12,'FD mesh'!$B$84:$BI$84,$E471:$BL471)+'FD inverse'!$A$12*$C472/Setup!$B$17+INDEX('FD inverse'!$A$12:$BH$12,1,'FD mesh'!$B$15+1)*Setup!$B$22</f>
        <v>22.2817227027312</v>
      </c>
      <c r="O472" s="0" t="n">
        <f aca="false">SUMPRODUCT('FD inverse'!$A$13:$BH$13,'FD mesh'!$B$84:$BI$84,$E471:$BL471)+'FD inverse'!$A$13*$C472/Setup!$B$17+INDEX('FD inverse'!$A$13:$BH$13,1,'FD mesh'!$B$15+1)*Setup!$B$22</f>
        <v>22.2221818479231</v>
      </c>
      <c r="P472" s="0" t="n">
        <f aca="false">SUMPRODUCT('FD inverse'!$A$14:$BH$14,'FD mesh'!$B$84:$BI$84,$E471:$BL471)+'FD inverse'!$A$14*$C472/Setup!$B$17+INDEX('FD inverse'!$A$14:$BH$14,1,'FD mesh'!$B$15+1)*Setup!$B$22</f>
        <v>22.175451519467</v>
      </c>
      <c r="Q472" s="0" t="n">
        <f aca="false">SUMPRODUCT('FD inverse'!$A$15:$BH$15,'FD mesh'!$B$84:$BI$84,$E471:$BL471)+'FD inverse'!$A$15*$C472/Setup!$B$17+INDEX('FD inverse'!$A$15:$BH$15,1,'FD mesh'!$B$15+1)*Setup!$B$22</f>
        <v>22.1414190709883</v>
      </c>
      <c r="R472" s="0" t="n">
        <f aca="false">SUMPRODUCT('FD inverse'!$A$16:$BH$16,'FD mesh'!$B$84:$BI$84,$E471:$BL471)+'FD inverse'!$A$16*$C472/Setup!$B$17+INDEX('FD inverse'!$A$16:$BH$16,1,'FD mesh'!$B$15+1)*Setup!$B$22</f>
        <v>22.1200036308135</v>
      </c>
      <c r="S472" s="0" t="n">
        <f aca="false">SUMPRODUCT('FD inverse'!$A$17:$BH$17,'FD mesh'!$B$84:$BI$84,$E471:$BL471)+'FD inverse'!$A$17*$C472/Setup!$B$17+INDEX('FD inverse'!$A$17:$BH$17,1,'FD mesh'!$B$15+1)*Setup!$B$22</f>
        <v>21.6346475659143</v>
      </c>
      <c r="T472" s="0" t="n">
        <f aca="false">SUMPRODUCT('FD inverse'!$A$18:$BH$18,'FD mesh'!$B$84:$BI$84,$E471:$BL471)+'FD inverse'!$A$18*$C472/Setup!$B$17+INDEX('FD inverse'!$A$18:$BH$18,1,'FD mesh'!$B$15+1)*Setup!$B$22</f>
        <v>21.1550973866746</v>
      </c>
      <c r="U472" s="0" t="n">
        <f aca="false">SUMPRODUCT('FD inverse'!$A$19:$BH$19,'FD mesh'!$B$84:$BI$84,$E471:$BL471)+'FD inverse'!$A$19*$C472/Setup!$B$17+INDEX('FD inverse'!$A$19:$BH$19,1,'FD mesh'!$B$15+1)*Setup!$B$22</f>
        <v>20.6808977479788</v>
      </c>
      <c r="V472" s="0" t="n">
        <f aca="false">SUMPRODUCT('FD inverse'!$A$20:$BH$20,'FD mesh'!$B$84:$BI$84,$E471:$BL471)+'FD inverse'!$A$20*$C472/Setup!$B$17+INDEX('FD inverse'!$A$20:$BH$20,1,'FD mesh'!$B$15+1)*Setup!$B$22</f>
        <v>20.2116024872027</v>
      </c>
      <c r="W472" s="0" t="n">
        <f aca="false">SUMPRODUCT('FD inverse'!$A$21:$BH$21,'FD mesh'!$B$84:$BI$84,$E471:$BL471)+'FD inverse'!$A$21*$C472/Setup!$B$17+INDEX('FD inverse'!$A$21:$BH$21,1,'FD mesh'!$B$15+1)*Setup!$B$22</f>
        <v>19.7467745939385</v>
      </c>
      <c r="X472" s="0" t="n">
        <f aca="false">SUMPRODUCT('FD inverse'!$A$22:$BH$22,'FD mesh'!$B$84:$BI$84,$E471:$BL471)+'FD inverse'!$A$22*$C472/Setup!$B$17+INDEX('FD inverse'!$A$22:$BH$22,1,'FD mesh'!$B$15+1)*Setup!$B$22</f>
        <v>19.2859860278664</v>
      </c>
      <c r="Y472" s="0" t="n">
        <f aca="false">SUMPRODUCT('FD inverse'!$A$23:$BH$23,'FD mesh'!$B$84:$BI$84,$E471:$BL471)+'FD inverse'!$A$23*$C472/Setup!$B$17+INDEX('FD inverse'!$A$23:$BH$23,1,'FD mesh'!$B$15+1)*Setup!$B$22</f>
        <v>18.8288173991829</v>
      </c>
      <c r="Z472" s="0" t="n">
        <f aca="false">SUMPRODUCT('FD inverse'!$A$24:$BH$24,'FD mesh'!$B$84:$BI$84,$E471:$BL471)+'FD inverse'!$A$24*$C472/Setup!$B$17+INDEX('FD inverse'!$A$24:$BH$24,1,'FD mesh'!$B$15+1)*Setup!$B$22</f>
        <v>18.3748575255423</v>
      </c>
      <c r="AA472" s="0" t="n">
        <f aca="false">SUMPRODUCT('FD inverse'!$A$25:$BH$25,'FD mesh'!$B$84:$BI$84,$E471:$BL471)+'FD inverse'!$A$25*$C472/Setup!$B$17+INDEX('FD inverse'!$A$25:$BH$25,1,'FD mesh'!$B$15+1)*Setup!$B$22</f>
        <v>17.9237028790321</v>
      </c>
      <c r="AB472" s="0" t="n">
        <f aca="false">SUMPRODUCT('FD inverse'!$A$26:$BH$26,'FD mesh'!$B$84:$BI$84,$E471:$BL471)+'FD inverse'!$A$26*$C472/Setup!$B$17+INDEX('FD inverse'!$A$26:$BH$26,1,'FD mesh'!$B$15+1)*Setup!$B$22</f>
        <v>17.4749569362928</v>
      </c>
      <c r="AC472" s="0" t="n">
        <f aca="false">SUMPRODUCT('FD inverse'!$A$27:$BH$27,'FD mesh'!$B$84:$BI$84,$E471:$BL471)+'FD inverse'!$A$27*$C472/Setup!$B$17+INDEX('FD inverse'!$A$27:$BH$27,1,'FD mesh'!$B$15+1)*Setup!$B$22</f>
        <v>17.028229444517</v>
      </c>
      <c r="AD472" s="0" t="n">
        <f aca="false">SUMPRODUCT('FD inverse'!$A$28:$BH$28,'FD mesh'!$B$84:$BI$84,$E471:$BL471)+'FD inverse'!$A$28*$C472/Setup!$B$17+INDEX('FD inverse'!$A$28:$BH$28,1,'FD mesh'!$B$15+1)*Setup!$B$22</f>
        <v>16.5831356157121</v>
      </c>
      <c r="AE472" s="0" t="n">
        <f aca="false">SUMPRODUCT('FD inverse'!$A$29:$BH$29,'FD mesh'!$B$84:$BI$84,$E471:$BL471)+'FD inverse'!$A$29*$C472/Setup!$B$17+INDEX('FD inverse'!$A$29:$BH$29,1,'FD mesh'!$B$15+1)*Setup!$B$22</f>
        <v>16.1392952613095</v>
      </c>
      <c r="AF472" s="0" t="n">
        <f aca="false">SUMPRODUCT('FD inverse'!$A$30:$BH$30,'FD mesh'!$B$84:$BI$84,$E471:$BL471)+'FD inverse'!$A$30*$C472/Setup!$B$17+INDEX('FD inverse'!$A$30:$BH$30,1,'FD mesh'!$B$15+1)*Setup!$B$22</f>
        <v>15.6963318789313</v>
      </c>
      <c r="AG472" s="0" t="n">
        <f aca="false">SUMPRODUCT('FD inverse'!$A$31:$BH$31,'FD mesh'!$B$84:$BI$84,$E471:$BL471)+'FD inverse'!$A$31*$C472/Setup!$B$17+INDEX('FD inverse'!$A$31:$BH$31,1,'FD mesh'!$B$15+1)*Setup!$B$22</f>
        <v>15.2538717029053</v>
      </c>
      <c r="AH472" s="0" t="n">
        <f aca="false">SUMPRODUCT('FD inverse'!$A$32:$BH$32,'FD mesh'!$B$84:$BI$84,$E471:$BL471)+'FD inverse'!$A$32*$C472/Setup!$B$17+INDEX('FD inverse'!$A$32:$BH$32,1,'FD mesh'!$B$15+1)*Setup!$B$22</f>
        <v>15.2353381661474</v>
      </c>
      <c r="AI472" s="0" t="n">
        <f aca="false">SUMPRODUCT('FD inverse'!$A$33:$BH$33,'FD mesh'!$B$84:$BI$84,$E471:$BL471)+'FD inverse'!$A$33*$C472/Setup!$B$17+INDEX('FD inverse'!$A$33:$BH$33,1,'FD mesh'!$B$15+1)*Setup!$B$22</f>
        <v>15.2170045241406</v>
      </c>
      <c r="AJ472" s="0" t="n">
        <f aca="false">SUMPRODUCT('FD inverse'!$A$34:$BH$34,'FD mesh'!$B$84:$BI$84,$E471:$BL471)+'FD inverse'!$A$34*$C472/Setup!$B$17+INDEX('FD inverse'!$A$34:$BH$34,1,'FD mesh'!$B$15+1)*Setup!$B$22</f>
        <v>15.1988471416964</v>
      </c>
      <c r="AK472" s="0" t="n">
        <f aca="false">SUMPRODUCT('FD inverse'!$A$35:$BH$35,'FD mesh'!$B$84:$BI$84,$E471:$BL471)+'FD inverse'!$A$35*$C472/Setup!$B$17+INDEX('FD inverse'!$A$35:$BH$35,1,'FD mesh'!$B$15+1)*Setup!$B$22</f>
        <v>15.1808444067465</v>
      </c>
      <c r="AL472" s="0" t="n">
        <f aca="false">SUMPRODUCT('FD inverse'!$A$36:$BH$36,'FD mesh'!$B$84:$BI$84,$E471:$BL471)+'FD inverse'!$A$36*$C472/Setup!$B$17+INDEX('FD inverse'!$A$36:$BH$36,1,'FD mesh'!$B$15+1)*Setup!$B$22</f>
        <v>15.162976583248</v>
      </c>
      <c r="AM472" s="0" t="n">
        <f aca="false">SUMPRODUCT('FD inverse'!$A$37:$BH$37,'FD mesh'!$B$84:$BI$84,$E471:$BL471)+'FD inverse'!$A$37*$C472/Setup!$B$17+INDEX('FD inverse'!$A$37:$BH$37,1,'FD mesh'!$B$15+1)*Setup!$B$22</f>
        <v>15.1452256578563</v>
      </c>
      <c r="AN472" s="0" t="n">
        <f aca="false">SUMPRODUCT('FD inverse'!$A$38:$BH$38,'FD mesh'!$B$84:$BI$84,$E471:$BL471)+'FD inverse'!$A$38*$C472/Setup!$B$17+INDEX('FD inverse'!$A$38:$BH$38,1,'FD mesh'!$B$15+1)*Setup!$B$22</f>
        <v>15.1275751817616</v>
      </c>
      <c r="AO472" s="0" t="n">
        <f aca="false">SUMPRODUCT('FD inverse'!$A$39:$BH$39,'FD mesh'!$B$84:$BI$84,$E471:$BL471)+'FD inverse'!$A$39*$C472/Setup!$B$17+INDEX('FD inverse'!$A$39:$BH$39,1,'FD mesh'!$B$15+1)*Setup!$B$22</f>
        <v>15.1100101088424</v>
      </c>
      <c r="AP472" s="0" t="n">
        <f aca="false">SUMPRODUCT('FD inverse'!$A$40:$BH$40,'FD mesh'!$B$84:$BI$84,$E471:$BL471)+'FD inverse'!$A$40*$C472/Setup!$B$17+INDEX('FD inverse'!$A$40:$BH$40,1,'FD mesh'!$B$15+1)*Setup!$B$22</f>
        <v>15.092516631073</v>
      </c>
      <c r="AQ472" s="0" t="n">
        <f aca="false">SUMPRODUCT('FD inverse'!$A$41:$BH$41,'FD mesh'!$B$84:$BI$84,$E471:$BL471)+'FD inverse'!$A$41*$C472/Setup!$B$17+INDEX('FD inverse'!$A$41:$BH$41,1,'FD mesh'!$B$15+1)*Setup!$B$22</f>
        <v>15.0750820119289</v>
      </c>
      <c r="AR472" s="0" t="n">
        <f aca="false">SUMPRODUCT('FD inverse'!$A$42:$BH$42,'FD mesh'!$B$84:$BI$84,$E471:$BL471)+'FD inverse'!$A$42*$C472/Setup!$B$17+INDEX('FD inverse'!$A$42:$BH$42,1,'FD mesh'!$B$15+1)*Setup!$B$22</f>
        <v>15.0576944183609</v>
      </c>
      <c r="AS472" s="0" t="n">
        <f aca="false">SUMPRODUCT('FD inverse'!$A$43:$BH$43,'FD mesh'!$B$84:$BI$84,$E471:$BL471)+'FD inverse'!$A$43*$C472/Setup!$B$17+INDEX('FD inverse'!$A$43:$BH$43,1,'FD mesh'!$B$15+1)*Setup!$B$22</f>
        <v>0</v>
      </c>
      <c r="AT472" s="0" t="n">
        <f aca="false">SUMPRODUCT('FD inverse'!$A$44:$BH$44,'FD mesh'!$B$84:$BI$84,$E471:$BL471)+'FD inverse'!$A$44*$C472/Setup!$B$17+INDEX('FD inverse'!$A$44:$BH$44,1,'FD mesh'!$B$15+1)*Setup!$B$22</f>
        <v>0</v>
      </c>
      <c r="AU472" s="0" t="n">
        <f aca="false">SUMPRODUCT('FD inverse'!$A$45:$BH$45,'FD mesh'!$B$84:$BI$84,$E471:$BL471)+'FD inverse'!$A$45*$C472/Setup!$B$17+INDEX('FD inverse'!$A$45:$BH$45,1,'FD mesh'!$B$15+1)*Setup!$B$22</f>
        <v>0</v>
      </c>
      <c r="AV472" s="0" t="n">
        <f aca="false">SUMPRODUCT('FD inverse'!$A$46:$BH$46,'FD mesh'!$B$84:$BI$84,$E471:$BL471)+'FD inverse'!$A$46*$C472/Setup!$B$17+INDEX('FD inverse'!$A$46:$BH$46,1,'FD mesh'!$B$15+1)*Setup!$B$22</f>
        <v>0</v>
      </c>
      <c r="AW472" s="0" t="n">
        <f aca="false">SUMPRODUCT('FD inverse'!$A$47:$BH$47,'FD mesh'!$B$84:$BI$84,$E471:$BL471)+'FD inverse'!$A$47*$C472/Setup!$B$17+INDEX('FD inverse'!$A$47:$BH$47,1,'FD mesh'!$B$15+1)*Setup!$B$22</f>
        <v>0</v>
      </c>
      <c r="AX472" s="0" t="n">
        <f aca="false">SUMPRODUCT('FD inverse'!$A$48:$BH$48,'FD mesh'!$B$84:$BI$84,$E471:$BL471)+'FD inverse'!$A$48*$C472/Setup!$B$17+INDEX('FD inverse'!$A$48:$BH$48,1,'FD mesh'!$B$15+1)*Setup!$B$22</f>
        <v>0</v>
      </c>
      <c r="AY472" s="0" t="n">
        <f aca="false">SUMPRODUCT('FD inverse'!$A$49:$BH$49,'FD mesh'!$B$84:$BI$84,$E471:$BL471)+'FD inverse'!$A$49*$C472/Setup!$B$17+INDEX('FD inverse'!$A$49:$BH$49,1,'FD mesh'!$B$15+1)*Setup!$B$22</f>
        <v>0</v>
      </c>
      <c r="AZ472" s="0" t="n">
        <f aca="false">SUMPRODUCT('FD inverse'!$A$50:$BH$50,'FD mesh'!$B$84:$BI$84,$E471:$BL471)+'FD inverse'!$A$50*$C472/Setup!$B$17+INDEX('FD inverse'!$A$50:$BH$50,1,'FD mesh'!$B$15+1)*Setup!$B$22</f>
        <v>0</v>
      </c>
      <c r="BA472" s="0" t="n">
        <f aca="false">SUMPRODUCT('FD inverse'!$A$51:$BH$51,'FD mesh'!$B$84:$BI$84,$E471:$BL471)+'FD inverse'!$A$51*$C472/Setup!$B$17+INDEX('FD inverse'!$A$51:$BH$51,1,'FD mesh'!$B$15+1)*Setup!$B$22</f>
        <v>0</v>
      </c>
      <c r="BB472" s="0" t="n">
        <f aca="false">SUMPRODUCT('FD inverse'!$A$52:$BH$52,'FD mesh'!$B$84:$BI$84,$E471:$BL471)+'FD inverse'!$A$52*$C472/Setup!$B$17+INDEX('FD inverse'!$A$52:$BH$52,1,'FD mesh'!$B$15+1)*Setup!$B$22</f>
        <v>0</v>
      </c>
      <c r="BC472" s="0" t="n">
        <f aca="false">SUMPRODUCT('FD inverse'!$A$53:$BH$53,'FD mesh'!$B$84:$BI$84,$E471:$BL471)+'FD inverse'!$A$53*$C472/Setup!$B$17+INDEX('FD inverse'!$A$53:$BH$53,1,'FD mesh'!$B$15+1)*Setup!$B$22</f>
        <v>0</v>
      </c>
      <c r="BD472" s="0" t="n">
        <f aca="false">SUMPRODUCT('FD inverse'!$A$54:$BH$54,'FD mesh'!$B$84:$BI$84,$E471:$BL471)+'FD inverse'!$A$54*$C472/Setup!$B$17+INDEX('FD inverse'!$A$54:$BH$54,1,'FD mesh'!$B$15+1)*Setup!$B$22</f>
        <v>0</v>
      </c>
      <c r="BE472" s="0" t="n">
        <f aca="false">SUMPRODUCT('FD inverse'!$A$55:$BH$55,'FD mesh'!$B$84:$BI$84,$E471:$BL471)+'FD inverse'!$A$55*$C472/Setup!$B$17+INDEX('FD inverse'!$A$55:$BH$55,1,'FD mesh'!$B$15+1)*Setup!$B$22</f>
        <v>0</v>
      </c>
      <c r="BF472" s="0" t="n">
        <f aca="false">SUMPRODUCT('FD inverse'!$A$56:$BH$56,'FD mesh'!$B$84:$BI$84,$E471:$BL471)+'FD inverse'!$A$56*$C472/Setup!$B$17+INDEX('FD inverse'!$A$56:$BH$56,1,'FD mesh'!$B$15+1)*Setup!$B$22</f>
        <v>0</v>
      </c>
      <c r="BG472" s="0" t="n">
        <f aca="false">SUMPRODUCT('FD inverse'!$A$57:$BH$57,'FD mesh'!$B$84:$BI$84,$E471:$BL471)+'FD inverse'!$A$57*$C472/Setup!$B$17+INDEX('FD inverse'!$A$57:$BH$57,1,'FD mesh'!$B$15+1)*Setup!$B$22</f>
        <v>0</v>
      </c>
      <c r="BH472" s="0" t="n">
        <f aca="false">SUMPRODUCT('FD inverse'!$A$58:$BH$58,'FD mesh'!$B$84:$BI$84,$E471:$BL471)+'FD inverse'!$A$58*$C472/Setup!$B$17+INDEX('FD inverse'!$A$58:$BH$58,1,'FD mesh'!$B$15+1)*Setup!$B$22</f>
        <v>0</v>
      </c>
      <c r="BI472" s="0" t="n">
        <f aca="false">SUMPRODUCT('FD inverse'!$A$59:$BH$59,'FD mesh'!$B$84:$BI$84,$E471:$BL471)+'FD inverse'!$A$59*$C472/Setup!$B$17+INDEX('FD inverse'!$A$59:$BH$59,1,'FD mesh'!$B$15+1)*Setup!$B$22</f>
        <v>0</v>
      </c>
      <c r="BJ472" s="0" t="n">
        <f aca="false">SUMPRODUCT('FD inverse'!$A$60:$BH$60,'FD mesh'!$B$84:$BI$84,$E471:$BL471)+'FD inverse'!$A$60*$C472/Setup!$B$17+INDEX('FD inverse'!$A$60:$BH$60,1,'FD mesh'!$B$15+1)*Setup!$B$22</f>
        <v>0</v>
      </c>
      <c r="BK472" s="0" t="n">
        <f aca="false">SUMPRODUCT('FD inverse'!$A$61:$BH$61,'FD mesh'!$B$84:$BI$84,$E471:$BL471)+'FD inverse'!$A$61*$C472/Setup!$B$17+INDEX('FD inverse'!$A$61:$BH$61,1,'FD mesh'!$B$15+1)*Setup!$B$22</f>
        <v>0</v>
      </c>
      <c r="BL472" s="0" t="n">
        <f aca="false">SUMPRODUCT('FD inverse'!$A$62:$BH$62,'FD mesh'!$B$84:$BI$84,$E471:$BL471)+'FD inverse'!$A$62*$C472/Setup!$B$17+INDEX('FD inverse'!$A$62:$BH$62,1,'FD mesh'!$B$15+1)*Setup!$B$22</f>
        <v>0</v>
      </c>
    </row>
    <row r="473" customFormat="false" ht="15" hidden="false" customHeight="false" outlineLevel="0" collapsed="false">
      <c r="A473" s="0" t="n">
        <v>468</v>
      </c>
      <c r="B473" s="0" t="n">
        <f aca="false">A473*Setup!$B$11/3600</f>
        <v>39</v>
      </c>
      <c r="C473" s="0" t="n">
        <f aca="false">Setup!$B$7+Setup!$B$8*COS(2*PI()*(B473-Setup!$B$9)/24)</f>
        <v>27.8637033051563</v>
      </c>
      <c r="D473" s="0" t="n">
        <f aca="false">(C473-E473)/Setup!$B$17</f>
        <v>17.3323296248554</v>
      </c>
      <c r="E473" s="0" t="n">
        <f aca="false">SUMPRODUCT('FD inverse'!$A$3:$BH$3,'FD mesh'!$B$84:$BI$84,$E472:$BL472)+'FD inverse'!$A$3*$C473/Setup!$B$17+INDEX('FD inverse'!$A$3:$BH$3,1,'FD mesh'!$B$15+1)*Setup!$B$22</f>
        <v>25.6105004539251</v>
      </c>
      <c r="F473" s="0" t="n">
        <f aca="false">SUMPRODUCT('FD inverse'!$A$4:$BH$4,'FD mesh'!$B$84:$BI$84,$E472:$BL472)+'FD inverse'!$A$4*$C473/Setup!$B$17+INDEX('FD inverse'!$A$4:$BH$4,1,'FD mesh'!$B$15+1)*Setup!$B$22</f>
        <v>25.1000873438797</v>
      </c>
      <c r="G473" s="0" t="n">
        <f aca="false">SUMPRODUCT('FD inverse'!$A$5:$BH$5,'FD mesh'!$B$84:$BI$84,$E472:$BL472)+'FD inverse'!$A$5*$C473/Setup!$B$17+INDEX('FD inverse'!$A$5:$BH$5,1,'FD mesh'!$B$15+1)*Setup!$B$22</f>
        <v>24.6005857542742</v>
      </c>
      <c r="H473" s="0" t="n">
        <f aca="false">SUMPRODUCT('FD inverse'!$A$6:$BH$6,'FD mesh'!$B$84:$BI$84,$E472:$BL472)+'FD inverse'!$A$6*$C473/Setup!$B$17+INDEX('FD inverse'!$A$6:$BH$6,1,'FD mesh'!$B$15+1)*Setup!$B$22</f>
        <v>22.9403995895875</v>
      </c>
      <c r="I473" s="0" t="n">
        <f aca="false">SUMPRODUCT('FD inverse'!$A$7:$BH$7,'FD mesh'!$B$84:$BI$84,$E472:$BL472)+'FD inverse'!$A$7*$C473/Setup!$B$17+INDEX('FD inverse'!$A$7:$BH$7,1,'FD mesh'!$B$15+1)*Setup!$B$22</f>
        <v>22.8004045694075</v>
      </c>
      <c r="J473" s="0" t="n">
        <f aca="false">SUMPRODUCT('FD inverse'!$A$8:$BH$8,'FD mesh'!$B$84:$BI$84,$E472:$BL472)+'FD inverse'!$A$8*$C473/Setup!$B$17+INDEX('FD inverse'!$A$8:$BH$8,1,'FD mesh'!$B$15+1)*Setup!$B$22</f>
        <v>22.6741585466627</v>
      </c>
      <c r="K473" s="0" t="n">
        <f aca="false">SUMPRODUCT('FD inverse'!$A$9:$BH$9,'FD mesh'!$B$84:$BI$84,$E472:$BL472)+'FD inverse'!$A$9*$C473/Setup!$B$17+INDEX('FD inverse'!$A$9:$BH$9,1,'FD mesh'!$B$15+1)*Setup!$B$22</f>
        <v>22.5615268058841</v>
      </c>
      <c r="L473" s="0" t="n">
        <f aca="false">SUMPRODUCT('FD inverse'!$A$10:$BH$10,'FD mesh'!$B$84:$BI$84,$E472:$BL472)+'FD inverse'!$A$10*$C473/Setup!$B$17+INDEX('FD inverse'!$A$10:$BH$10,1,'FD mesh'!$B$15+1)*Setup!$B$22</f>
        <v>22.4623536363017</v>
      </c>
      <c r="M473" s="0" t="n">
        <f aca="false">SUMPRODUCT('FD inverse'!$A$11:$BH$11,'FD mesh'!$B$84:$BI$84,$E472:$BL472)+'FD inverse'!$A$11*$C473/Setup!$B$17+INDEX('FD inverse'!$A$11:$BH$11,1,'FD mesh'!$B$15+1)*Setup!$B$22</f>
        <v>22.3764750072921</v>
      </c>
      <c r="N473" s="0" t="n">
        <f aca="false">SUMPRODUCT('FD inverse'!$A$12:$BH$12,'FD mesh'!$B$84:$BI$84,$E472:$BL472)+'FD inverse'!$A$12*$C473/Setup!$B$17+INDEX('FD inverse'!$A$12:$BH$12,1,'FD mesh'!$B$15+1)*Setup!$B$22</f>
        <v>22.3037294592923</v>
      </c>
      <c r="O473" s="0" t="n">
        <f aca="false">SUMPRODUCT('FD inverse'!$A$13:$BH$13,'FD mesh'!$B$84:$BI$84,$E472:$BL472)+'FD inverse'!$A$13*$C473/Setup!$B$17+INDEX('FD inverse'!$A$13:$BH$13,1,'FD mesh'!$B$15+1)*Setup!$B$22</f>
        <v>22.2439672484967</v>
      </c>
      <c r="P473" s="0" t="n">
        <f aca="false">SUMPRODUCT('FD inverse'!$A$14:$BH$14,'FD mesh'!$B$84:$BI$84,$E472:$BL472)+'FD inverse'!$A$14*$C473/Setup!$B$17+INDEX('FD inverse'!$A$14:$BH$14,1,'FD mesh'!$B$15+1)*Setup!$B$22</f>
        <v>22.1970577814024</v>
      </c>
      <c r="Q473" s="0" t="n">
        <f aca="false">SUMPRODUCT('FD inverse'!$A$15:$BH$15,'FD mesh'!$B$84:$BI$84,$E472:$BL472)+'FD inverse'!$A$15*$C473/Setup!$B$17+INDEX('FD inverse'!$A$15:$BH$15,1,'FD mesh'!$B$15+1)*Setup!$B$22</f>
        <v>22.1628953714972</v>
      </c>
      <c r="R473" s="0" t="n">
        <f aca="false">SUMPRODUCT('FD inverse'!$A$16:$BH$16,'FD mesh'!$B$84:$BI$84,$E472:$BL472)+'FD inverse'!$A$16*$C473/Setup!$B$17+INDEX('FD inverse'!$A$16:$BH$16,1,'FD mesh'!$B$15+1)*Setup!$B$22</f>
        <v>22.141403345373</v>
      </c>
      <c r="S473" s="0" t="n">
        <f aca="false">SUMPRODUCT('FD inverse'!$A$17:$BH$17,'FD mesh'!$B$84:$BI$84,$E472:$BL472)+'FD inverse'!$A$17*$C473/Setup!$B$17+INDEX('FD inverse'!$A$17:$BH$17,1,'FD mesh'!$B$15+1)*Setup!$B$22</f>
        <v>21.6544735509775</v>
      </c>
      <c r="T473" s="0" t="n">
        <f aca="false">SUMPRODUCT('FD inverse'!$A$18:$BH$18,'FD mesh'!$B$84:$BI$84,$E472:$BL472)+'FD inverse'!$A$18*$C473/Setup!$B$17+INDEX('FD inverse'!$A$18:$BH$18,1,'FD mesh'!$B$15+1)*Setup!$B$22</f>
        <v>21.1733782607577</v>
      </c>
      <c r="U473" s="0" t="n">
        <f aca="false">SUMPRODUCT('FD inverse'!$A$19:$BH$19,'FD mesh'!$B$84:$BI$84,$E472:$BL472)+'FD inverse'!$A$19*$C473/Setup!$B$17+INDEX('FD inverse'!$A$19:$BH$19,1,'FD mesh'!$B$15+1)*Setup!$B$22</f>
        <v>20.6976627706253</v>
      </c>
      <c r="V473" s="0" t="n">
        <f aca="false">SUMPRODUCT('FD inverse'!$A$20:$BH$20,'FD mesh'!$B$84:$BI$84,$E472:$BL472)+'FD inverse'!$A$20*$C473/Setup!$B$17+INDEX('FD inverse'!$A$20:$BH$20,1,'FD mesh'!$B$15+1)*Setup!$B$22</f>
        <v>20.2268809871574</v>
      </c>
      <c r="W473" s="0" t="n">
        <f aca="false">SUMPRODUCT('FD inverse'!$A$21:$BH$21,'FD mesh'!$B$84:$BI$84,$E472:$BL472)+'FD inverse'!$A$21*$C473/Setup!$B$17+INDEX('FD inverse'!$A$21:$BH$21,1,'FD mesh'!$B$15+1)*Setup!$B$22</f>
        <v>19.7605954479619</v>
      </c>
      <c r="X473" s="0" t="n">
        <f aca="false">SUMPRODUCT('FD inverse'!$A$22:$BH$22,'FD mesh'!$B$84:$BI$84,$E472:$BL472)+'FD inverse'!$A$22*$C473/Setup!$B$17+INDEX('FD inverse'!$A$22:$BH$22,1,'FD mesh'!$B$15+1)*Setup!$B$22</f>
        <v>19.2983771886647</v>
      </c>
      <c r="Y473" s="0" t="n">
        <f aca="false">SUMPRODUCT('FD inverse'!$A$23:$BH$23,'FD mesh'!$B$84:$BI$84,$E472:$BL472)+'FD inverse'!$A$23*$C473/Setup!$B$17+INDEX('FD inverse'!$A$23:$BH$23,1,'FD mesh'!$B$15+1)*Setup!$B$22</f>
        <v>18.8398054709739</v>
      </c>
      <c r="Z473" s="0" t="n">
        <f aca="false">SUMPRODUCT('FD inverse'!$A$24:$BH$24,'FD mesh'!$B$84:$BI$84,$E472:$BL472)+'FD inverse'!$A$24*$C473/Setup!$B$17+INDEX('FD inverse'!$A$24:$BH$24,1,'FD mesh'!$B$15+1)*Setup!$B$22</f>
        <v>18.3844673858388</v>
      </c>
      <c r="AA473" s="0" t="n">
        <f aca="false">SUMPRODUCT('FD inverse'!$A$25:$BH$25,'FD mesh'!$B$84:$BI$84,$E472:$BL472)+'FD inverse'!$A$25*$C473/Setup!$B$17+INDEX('FD inverse'!$A$25:$BH$25,1,'FD mesh'!$B$15+1)*Setup!$B$22</f>
        <v>17.9319573453052</v>
      </c>
      <c r="AB473" s="0" t="n">
        <f aca="false">SUMPRODUCT('FD inverse'!$A$26:$BH$26,'FD mesh'!$B$84:$BI$84,$E472:$BL472)+'FD inverse'!$A$26*$C473/Setup!$B$17+INDEX('FD inverse'!$A$26:$BH$26,1,'FD mesh'!$B$15+1)*Setup!$B$22</f>
        <v>17.4818764762748</v>
      </c>
      <c r="AC473" s="0" t="n">
        <f aca="false">SUMPRODUCT('FD inverse'!$A$27:$BH$27,'FD mesh'!$B$84:$BI$84,$E472:$BL472)+'FD inverse'!$A$27*$C473/Setup!$B$17+INDEX('FD inverse'!$A$27:$BH$27,1,'FD mesh'!$B$15+1)*Setup!$B$22</f>
        <v>17.0338319290105</v>
      </c>
      <c r="AD473" s="0" t="n">
        <f aca="false">SUMPRODUCT('FD inverse'!$A$28:$BH$28,'FD mesh'!$B$84:$BI$84,$E472:$BL472)+'FD inverse'!$A$28*$C473/Setup!$B$17+INDEX('FD inverse'!$A$28:$BH$28,1,'FD mesh'!$B$15+1)*Setup!$B$22</f>
        <v>16.5874361128972</v>
      </c>
      <c r="AE473" s="0" t="n">
        <f aca="false">SUMPRODUCT('FD inverse'!$A$29:$BH$29,'FD mesh'!$B$84:$BI$84,$E472:$BL472)+'FD inverse'!$A$29*$C473/Setup!$B$17+INDEX('FD inverse'!$A$29:$BH$29,1,'FD mesh'!$B$15+1)*Setup!$B$22</f>
        <v>16.1423058716699</v>
      </c>
      <c r="AF473" s="0" t="n">
        <f aca="false">SUMPRODUCT('FD inverse'!$A$30:$BH$30,'FD mesh'!$B$84:$BI$84,$E472:$BL472)+'FD inverse'!$A$30*$C473/Setup!$B$17+INDEX('FD inverse'!$A$30:$BH$30,1,'FD mesh'!$B$15+1)*Setup!$B$22</f>
        <v>15.6980616100628</v>
      </c>
      <c r="AG473" s="0" t="n">
        <f aca="false">SUMPRODUCT('FD inverse'!$A$31:$BH$31,'FD mesh'!$B$84:$BI$84,$E472:$BL472)+'FD inverse'!$A$31*$C473/Setup!$B$17+INDEX('FD inverse'!$A$31:$BH$31,1,'FD mesh'!$B$15+1)*Setup!$B$22</f>
        <v>15.2543263836173</v>
      </c>
      <c r="AH473" s="0" t="n">
        <f aca="false">SUMPRODUCT('FD inverse'!$A$32:$BH$32,'FD mesh'!$B$84:$BI$84,$E472:$BL472)+'FD inverse'!$A$32*$C473/Setup!$B$17+INDEX('FD inverse'!$A$32:$BH$32,1,'FD mesh'!$B$15+1)*Setup!$B$22</f>
        <v>15.2357413987116</v>
      </c>
      <c r="AI473" s="0" t="n">
        <f aca="false">SUMPRODUCT('FD inverse'!$A$33:$BH$33,'FD mesh'!$B$84:$BI$84,$E472:$BL472)+'FD inverse'!$A$33*$C473/Setup!$B$17+INDEX('FD inverse'!$A$33:$BH$33,1,'FD mesh'!$B$15+1)*Setup!$B$22</f>
        <v>15.2173605394175</v>
      </c>
      <c r="AJ473" s="0" t="n">
        <f aca="false">SUMPRODUCT('FD inverse'!$A$34:$BH$34,'FD mesh'!$B$84:$BI$84,$E472:$BL472)+'FD inverse'!$A$34*$C473/Setup!$B$17+INDEX('FD inverse'!$A$34:$BH$34,1,'FD mesh'!$B$15+1)*Setup!$B$22</f>
        <v>15.1991599032567</v>
      </c>
      <c r="AK473" s="0" t="n">
        <f aca="false">SUMPRODUCT('FD inverse'!$A$35:$BH$35,'FD mesh'!$B$84:$BI$84,$E472:$BL472)+'FD inverse'!$A$35*$C473/Setup!$B$17+INDEX('FD inverse'!$A$35:$BH$35,1,'FD mesh'!$B$15+1)*Setup!$B$22</f>
        <v>15.1811175942016</v>
      </c>
      <c r="AL473" s="0" t="n">
        <f aca="false">SUMPRODUCT('FD inverse'!$A$36:$BH$36,'FD mesh'!$B$84:$BI$84,$E472:$BL472)+'FD inverse'!$A$36*$C473/Setup!$B$17+INDEX('FD inverse'!$A$36:$BH$36,1,'FD mesh'!$B$15+1)*Setup!$B$22</f>
        <v>15.1632135789288</v>
      </c>
      <c r="AM473" s="0" t="n">
        <f aca="false">SUMPRODUCT('FD inverse'!$A$37:$BH$37,'FD mesh'!$B$84:$BI$84,$E472:$BL472)+'FD inverse'!$A$37*$C473/Setup!$B$17+INDEX('FD inverse'!$A$37:$BH$37,1,'FD mesh'!$B$15+1)*Setup!$B$22</f>
        <v>15.1454295363283</v>
      </c>
      <c r="AN473" s="0" t="n">
        <f aca="false">SUMPRODUCT('FD inverse'!$A$38:$BH$38,'FD mesh'!$B$84:$BI$84,$E472:$BL472)+'FD inverse'!$A$38*$C473/Setup!$B$17+INDEX('FD inverse'!$A$38:$BH$38,1,'FD mesh'!$B$15+1)*Setup!$B$22</f>
        <v>15.1277487017063</v>
      </c>
      <c r="AO473" s="0" t="n">
        <f aca="false">SUMPRODUCT('FD inverse'!$A$39:$BH$39,'FD mesh'!$B$84:$BI$84,$E472:$BL472)+'FD inverse'!$A$39*$C473/Setup!$B$17+INDEX('FD inverse'!$A$39:$BH$39,1,'FD mesh'!$B$15+1)*Setup!$B$22</f>
        <v>15.110155706877</v>
      </c>
      <c r="AP473" s="0" t="n">
        <f aca="false">SUMPRODUCT('FD inverse'!$A$40:$BH$40,'FD mesh'!$B$84:$BI$84,$E472:$BL472)+'FD inverse'!$A$40*$C473/Setup!$B$17+INDEX('FD inverse'!$A$40:$BH$40,1,'FD mesh'!$B$15+1)*Setup!$B$22</f>
        <v>15.0926364171265</v>
      </c>
      <c r="AQ473" s="0" t="n">
        <f aca="false">SUMPRODUCT('FD inverse'!$A$41:$BH$41,'FD mesh'!$B$84:$BI$84,$E472:$BL472)+'FD inverse'!$A$41*$C473/Setup!$B$17+INDEX('FD inverse'!$A$41:$BH$41,1,'FD mesh'!$B$15+1)*Setup!$B$22</f>
        <v>15.0751777658354</v>
      </c>
      <c r="AR473" s="0" t="n">
        <f aca="false">SUMPRODUCT('FD inverse'!$A$42:$BH$42,'FD mesh'!$B$84:$BI$84,$E472:$BL472)+'FD inverse'!$A$42*$C473/Setup!$B$17+INDEX('FD inverse'!$A$42:$BH$42,1,'FD mesh'!$B$15+1)*Setup!$B$22</f>
        <v>15.0577675873773</v>
      </c>
      <c r="AS473" s="0" t="n">
        <f aca="false">SUMPRODUCT('FD inverse'!$A$43:$BH$43,'FD mesh'!$B$84:$BI$84,$E472:$BL472)+'FD inverse'!$A$43*$C473/Setup!$B$17+INDEX('FD inverse'!$A$43:$BH$43,1,'FD mesh'!$B$15+1)*Setup!$B$22</f>
        <v>0</v>
      </c>
      <c r="AT473" s="0" t="n">
        <f aca="false">SUMPRODUCT('FD inverse'!$A$44:$BH$44,'FD mesh'!$B$84:$BI$84,$E472:$BL472)+'FD inverse'!$A$44*$C473/Setup!$B$17+INDEX('FD inverse'!$A$44:$BH$44,1,'FD mesh'!$B$15+1)*Setup!$B$22</f>
        <v>0</v>
      </c>
      <c r="AU473" s="0" t="n">
        <f aca="false">SUMPRODUCT('FD inverse'!$A$45:$BH$45,'FD mesh'!$B$84:$BI$84,$E472:$BL472)+'FD inverse'!$A$45*$C473/Setup!$B$17+INDEX('FD inverse'!$A$45:$BH$45,1,'FD mesh'!$B$15+1)*Setup!$B$22</f>
        <v>0</v>
      </c>
      <c r="AV473" s="0" t="n">
        <f aca="false">SUMPRODUCT('FD inverse'!$A$46:$BH$46,'FD mesh'!$B$84:$BI$84,$E472:$BL472)+'FD inverse'!$A$46*$C473/Setup!$B$17+INDEX('FD inverse'!$A$46:$BH$46,1,'FD mesh'!$B$15+1)*Setup!$B$22</f>
        <v>0</v>
      </c>
      <c r="AW473" s="0" t="n">
        <f aca="false">SUMPRODUCT('FD inverse'!$A$47:$BH$47,'FD mesh'!$B$84:$BI$84,$E472:$BL472)+'FD inverse'!$A$47*$C473/Setup!$B$17+INDEX('FD inverse'!$A$47:$BH$47,1,'FD mesh'!$B$15+1)*Setup!$B$22</f>
        <v>0</v>
      </c>
      <c r="AX473" s="0" t="n">
        <f aca="false">SUMPRODUCT('FD inverse'!$A$48:$BH$48,'FD mesh'!$B$84:$BI$84,$E472:$BL472)+'FD inverse'!$A$48*$C473/Setup!$B$17+INDEX('FD inverse'!$A$48:$BH$48,1,'FD mesh'!$B$15+1)*Setup!$B$22</f>
        <v>0</v>
      </c>
      <c r="AY473" s="0" t="n">
        <f aca="false">SUMPRODUCT('FD inverse'!$A$49:$BH$49,'FD mesh'!$B$84:$BI$84,$E472:$BL472)+'FD inverse'!$A$49*$C473/Setup!$B$17+INDEX('FD inverse'!$A$49:$BH$49,1,'FD mesh'!$B$15+1)*Setup!$B$22</f>
        <v>0</v>
      </c>
      <c r="AZ473" s="0" t="n">
        <f aca="false">SUMPRODUCT('FD inverse'!$A$50:$BH$50,'FD mesh'!$B$84:$BI$84,$E472:$BL472)+'FD inverse'!$A$50*$C473/Setup!$B$17+INDEX('FD inverse'!$A$50:$BH$50,1,'FD mesh'!$B$15+1)*Setup!$B$22</f>
        <v>0</v>
      </c>
      <c r="BA473" s="0" t="n">
        <f aca="false">SUMPRODUCT('FD inverse'!$A$51:$BH$51,'FD mesh'!$B$84:$BI$84,$E472:$BL472)+'FD inverse'!$A$51*$C473/Setup!$B$17+INDEX('FD inverse'!$A$51:$BH$51,1,'FD mesh'!$B$15+1)*Setup!$B$22</f>
        <v>0</v>
      </c>
      <c r="BB473" s="0" t="n">
        <f aca="false">SUMPRODUCT('FD inverse'!$A$52:$BH$52,'FD mesh'!$B$84:$BI$84,$E472:$BL472)+'FD inverse'!$A$52*$C473/Setup!$B$17+INDEX('FD inverse'!$A$52:$BH$52,1,'FD mesh'!$B$15+1)*Setup!$B$22</f>
        <v>0</v>
      </c>
      <c r="BC473" s="0" t="n">
        <f aca="false">SUMPRODUCT('FD inverse'!$A$53:$BH$53,'FD mesh'!$B$84:$BI$84,$E472:$BL472)+'FD inverse'!$A$53*$C473/Setup!$B$17+INDEX('FD inverse'!$A$53:$BH$53,1,'FD mesh'!$B$15+1)*Setup!$B$22</f>
        <v>0</v>
      </c>
      <c r="BD473" s="0" t="n">
        <f aca="false">SUMPRODUCT('FD inverse'!$A$54:$BH$54,'FD mesh'!$B$84:$BI$84,$E472:$BL472)+'FD inverse'!$A$54*$C473/Setup!$B$17+INDEX('FD inverse'!$A$54:$BH$54,1,'FD mesh'!$B$15+1)*Setup!$B$22</f>
        <v>0</v>
      </c>
      <c r="BE473" s="0" t="n">
        <f aca="false">SUMPRODUCT('FD inverse'!$A$55:$BH$55,'FD mesh'!$B$84:$BI$84,$E472:$BL472)+'FD inverse'!$A$55*$C473/Setup!$B$17+INDEX('FD inverse'!$A$55:$BH$55,1,'FD mesh'!$B$15+1)*Setup!$B$22</f>
        <v>0</v>
      </c>
      <c r="BF473" s="0" t="n">
        <f aca="false">SUMPRODUCT('FD inverse'!$A$56:$BH$56,'FD mesh'!$B$84:$BI$84,$E472:$BL472)+'FD inverse'!$A$56*$C473/Setup!$B$17+INDEX('FD inverse'!$A$56:$BH$56,1,'FD mesh'!$B$15+1)*Setup!$B$22</f>
        <v>0</v>
      </c>
      <c r="BG473" s="0" t="n">
        <f aca="false">SUMPRODUCT('FD inverse'!$A$57:$BH$57,'FD mesh'!$B$84:$BI$84,$E472:$BL472)+'FD inverse'!$A$57*$C473/Setup!$B$17+INDEX('FD inverse'!$A$57:$BH$57,1,'FD mesh'!$B$15+1)*Setup!$B$22</f>
        <v>0</v>
      </c>
      <c r="BH473" s="0" t="n">
        <f aca="false">SUMPRODUCT('FD inverse'!$A$58:$BH$58,'FD mesh'!$B$84:$BI$84,$E472:$BL472)+'FD inverse'!$A$58*$C473/Setup!$B$17+INDEX('FD inverse'!$A$58:$BH$58,1,'FD mesh'!$B$15+1)*Setup!$B$22</f>
        <v>0</v>
      </c>
      <c r="BI473" s="0" t="n">
        <f aca="false">SUMPRODUCT('FD inverse'!$A$59:$BH$59,'FD mesh'!$B$84:$BI$84,$E472:$BL472)+'FD inverse'!$A$59*$C473/Setup!$B$17+INDEX('FD inverse'!$A$59:$BH$59,1,'FD mesh'!$B$15+1)*Setup!$B$22</f>
        <v>0</v>
      </c>
      <c r="BJ473" s="0" t="n">
        <f aca="false">SUMPRODUCT('FD inverse'!$A$60:$BH$60,'FD mesh'!$B$84:$BI$84,$E472:$BL472)+'FD inverse'!$A$60*$C473/Setup!$B$17+INDEX('FD inverse'!$A$60:$BH$60,1,'FD mesh'!$B$15+1)*Setup!$B$22</f>
        <v>0</v>
      </c>
      <c r="BK473" s="0" t="n">
        <f aca="false">SUMPRODUCT('FD inverse'!$A$61:$BH$61,'FD mesh'!$B$84:$BI$84,$E472:$BL472)+'FD inverse'!$A$61*$C473/Setup!$B$17+INDEX('FD inverse'!$A$61:$BH$61,1,'FD mesh'!$B$15+1)*Setup!$B$22</f>
        <v>0</v>
      </c>
      <c r="BL473" s="0" t="n">
        <f aca="false">SUMPRODUCT('FD inverse'!$A$62:$BH$62,'FD mesh'!$B$84:$BI$84,$E472:$BL472)+'FD inverse'!$A$62*$C473/Setup!$B$17+INDEX('FD inverse'!$A$62:$BH$62,1,'FD mesh'!$B$15+1)*Setup!$B$22</f>
        <v>0</v>
      </c>
    </row>
    <row r="474" customFormat="false" ht="15" hidden="false" customHeight="false" outlineLevel="0" collapsed="false">
      <c r="A474" s="0" t="n">
        <v>469</v>
      </c>
      <c r="B474" s="0" t="n">
        <f aca="false">A474*Setup!$B$11/3600</f>
        <v>39.0833333333333</v>
      </c>
      <c r="C474" s="0" t="n">
        <f aca="false">Setup!$B$7+Setup!$B$8*COS(2*PI()*(B474-Setup!$B$9)/24)</f>
        <v>27.885368279253</v>
      </c>
      <c r="D474" s="0" t="n">
        <f aca="false">(C474-E474)/Setup!$B$17</f>
        <v>17.3147080977311</v>
      </c>
      <c r="E474" s="0" t="n">
        <f aca="false">SUMPRODUCT('FD inverse'!$A$3:$BH$3,'FD mesh'!$B$84:$BI$84,$E473:$BL473)+'FD inverse'!$A$3*$C474/Setup!$B$17+INDEX('FD inverse'!$A$3:$BH$3,1,'FD mesh'!$B$15+1)*Setup!$B$22</f>
        <v>25.634456226548</v>
      </c>
      <c r="F474" s="0" t="n">
        <f aca="false">SUMPRODUCT('FD inverse'!$A$4:$BH$4,'FD mesh'!$B$84:$BI$84,$E473:$BL473)+'FD inverse'!$A$4*$C474/Setup!$B$17+INDEX('FD inverse'!$A$4:$BH$4,1,'FD mesh'!$B$15+1)*Setup!$B$22</f>
        <v>25.1243362685414</v>
      </c>
      <c r="G474" s="0" t="n">
        <f aca="false">SUMPRODUCT('FD inverse'!$A$5:$BH$5,'FD mesh'!$B$84:$BI$84,$E473:$BL473)+'FD inverse'!$A$5*$C474/Setup!$B$17+INDEX('FD inverse'!$A$5:$BH$5,1,'FD mesh'!$B$15+1)*Setup!$B$22</f>
        <v>24.6247410174192</v>
      </c>
      <c r="H474" s="0" t="n">
        <f aca="false">SUMPRODUCT('FD inverse'!$A$6:$BH$6,'FD mesh'!$B$84:$BI$84,$E473:$BL473)+'FD inverse'!$A$6*$C474/Setup!$B$17+INDEX('FD inverse'!$A$6:$BH$6,1,'FD mesh'!$B$15+1)*Setup!$B$22</f>
        <v>22.9637141863587</v>
      </c>
      <c r="I474" s="0" t="n">
        <f aca="false">SUMPRODUCT('FD inverse'!$A$7:$BH$7,'FD mesh'!$B$84:$BI$84,$E473:$BL473)+'FD inverse'!$A$7*$C474/Setup!$B$17+INDEX('FD inverse'!$A$7:$BH$7,1,'FD mesh'!$B$15+1)*Setup!$B$22</f>
        <v>22.8235981236605</v>
      </c>
      <c r="J474" s="0" t="n">
        <f aca="false">SUMPRODUCT('FD inverse'!$A$8:$BH$8,'FD mesh'!$B$84:$BI$84,$E473:$BL473)+'FD inverse'!$A$8*$C474/Setup!$B$17+INDEX('FD inverse'!$A$8:$BH$8,1,'FD mesh'!$B$15+1)*Setup!$B$22</f>
        <v>22.6971655737959</v>
      </c>
      <c r="K474" s="0" t="n">
        <f aca="false">SUMPRODUCT('FD inverse'!$A$9:$BH$9,'FD mesh'!$B$84:$BI$84,$E473:$BL473)+'FD inverse'!$A$9*$C474/Setup!$B$17+INDEX('FD inverse'!$A$9:$BH$9,1,'FD mesh'!$B$15+1)*Setup!$B$22</f>
        <v>22.5843064912664</v>
      </c>
      <c r="L474" s="0" t="n">
        <f aca="false">SUMPRODUCT('FD inverse'!$A$10:$BH$10,'FD mesh'!$B$84:$BI$84,$E473:$BL473)+'FD inverse'!$A$10*$C474/Setup!$B$17+INDEX('FD inverse'!$A$10:$BH$10,1,'FD mesh'!$B$15+1)*Setup!$B$22</f>
        <v>22.4848867511455</v>
      </c>
      <c r="M474" s="0" t="n">
        <f aca="false">SUMPRODUCT('FD inverse'!$A$11:$BH$11,'FD mesh'!$B$84:$BI$84,$E473:$BL473)+'FD inverse'!$A$11*$C474/Setup!$B$17+INDEX('FD inverse'!$A$11:$BH$11,1,'FD mesh'!$B$15+1)*Setup!$B$22</f>
        <v>22.3987608840887</v>
      </c>
      <c r="N474" s="0" t="n">
        <f aca="false">SUMPRODUCT('FD inverse'!$A$12:$BH$12,'FD mesh'!$B$84:$BI$84,$E473:$BL473)+'FD inverse'!$A$12*$C474/Setup!$B$17+INDEX('FD inverse'!$A$12:$BH$12,1,'FD mesh'!$B$15+1)*Setup!$B$22</f>
        <v>22.3257830269414</v>
      </c>
      <c r="O474" s="0" t="n">
        <f aca="false">SUMPRODUCT('FD inverse'!$A$13:$BH$13,'FD mesh'!$B$84:$BI$84,$E473:$BL473)+'FD inverse'!$A$13*$C474/Setup!$B$17+INDEX('FD inverse'!$A$13:$BH$13,1,'FD mesh'!$B$15+1)*Setup!$B$22</f>
        <v>22.2658161241594</v>
      </c>
      <c r="P474" s="0" t="n">
        <f aca="false">SUMPRODUCT('FD inverse'!$A$14:$BH$14,'FD mesh'!$B$84:$BI$84,$E473:$BL473)+'FD inverse'!$A$14*$C474/Setup!$B$17+INDEX('FD inverse'!$A$14:$BH$14,1,'FD mesh'!$B$15+1)*Setup!$B$22</f>
        <v>22.2187394135088</v>
      </c>
      <c r="Q474" s="0" t="n">
        <f aca="false">SUMPRODUCT('FD inverse'!$A$15:$BH$15,'FD mesh'!$B$84:$BI$84,$E473:$BL473)+'FD inverse'!$A$15*$C474/Setup!$B$17+INDEX('FD inverse'!$A$15:$BH$15,1,'FD mesh'!$B$15+1)*Setup!$B$22</f>
        <v>22.1844542262248</v>
      </c>
      <c r="R474" s="0" t="n">
        <f aca="false">SUMPRODUCT('FD inverse'!$A$16:$BH$16,'FD mesh'!$B$84:$BI$84,$E473:$BL473)+'FD inverse'!$A$16*$C474/Setup!$B$17+INDEX('FD inverse'!$A$16:$BH$16,1,'FD mesh'!$B$15+1)*Setup!$B$22</f>
        <v>22.1628881272756</v>
      </c>
      <c r="S474" s="0" t="n">
        <f aca="false">SUMPRODUCT('FD inverse'!$A$17:$BH$17,'FD mesh'!$B$84:$BI$84,$E473:$BL473)+'FD inverse'!$A$17*$C474/Setup!$B$17+INDEX('FD inverse'!$A$17:$BH$17,1,'FD mesh'!$B$15+1)*Setup!$B$22</f>
        <v>21.6743895210405</v>
      </c>
      <c r="T474" s="0" t="n">
        <f aca="false">SUMPRODUCT('FD inverse'!$A$18:$BH$18,'FD mesh'!$B$84:$BI$84,$E473:$BL473)+'FD inverse'!$A$18*$C474/Setup!$B$17+INDEX('FD inverse'!$A$18:$BH$18,1,'FD mesh'!$B$15+1)*Setup!$B$22</f>
        <v>21.1917519002811</v>
      </c>
      <c r="U474" s="0" t="n">
        <f aca="false">SUMPRODUCT('FD inverse'!$A$19:$BH$19,'FD mesh'!$B$84:$BI$84,$E473:$BL473)+'FD inverse'!$A$19*$C474/Setup!$B$17+INDEX('FD inverse'!$A$19:$BH$19,1,'FD mesh'!$B$15+1)*Setup!$B$22</f>
        <v>20.7145213791529</v>
      </c>
      <c r="V474" s="0" t="n">
        <f aca="false">SUMPRODUCT('FD inverse'!$A$20:$BH$20,'FD mesh'!$B$84:$BI$84,$E473:$BL473)+'FD inverse'!$A$20*$C474/Setup!$B$17+INDEX('FD inverse'!$A$20:$BH$20,1,'FD mesh'!$B$15+1)*Setup!$B$22</f>
        <v>20.242252105677</v>
      </c>
      <c r="W474" s="0" t="n">
        <f aca="false">SUMPRODUCT('FD inverse'!$A$21:$BH$21,'FD mesh'!$B$84:$BI$84,$E473:$BL473)+'FD inverse'!$A$21*$C474/Setup!$B$17+INDEX('FD inverse'!$A$21:$BH$21,1,'FD mesh'!$B$15+1)*Setup!$B$22</f>
        <v>19.7745063327941</v>
      </c>
      <c r="X474" s="0" t="n">
        <f aca="false">SUMPRODUCT('FD inverse'!$A$22:$BH$22,'FD mesh'!$B$84:$BI$84,$E473:$BL473)+'FD inverse'!$A$22*$C474/Setup!$B$17+INDEX('FD inverse'!$A$22:$BH$22,1,'FD mesh'!$B$15+1)*Setup!$B$22</f>
        <v>19.3108543345904</v>
      </c>
      <c r="Y474" s="0" t="n">
        <f aca="false">SUMPRODUCT('FD inverse'!$A$23:$BH$23,'FD mesh'!$B$84:$BI$84,$E473:$BL473)+'FD inverse'!$A$23*$C474/Setup!$B$17+INDEX('FD inverse'!$A$23:$BH$23,1,'FD mesh'!$B$15+1)*Setup!$B$22</f>
        <v>18.8508741821876</v>
      </c>
      <c r="Z474" s="0" t="n">
        <f aca="false">SUMPRODUCT('FD inverse'!$A$24:$BH$24,'FD mesh'!$B$84:$BI$84,$E473:$BL473)+'FD inverse'!$A$24*$C474/Setup!$B$17+INDEX('FD inverse'!$A$24:$BH$24,1,'FD mesh'!$B$15+1)*Setup!$B$22</f>
        <v>18.3941513933706</v>
      </c>
      <c r="AA474" s="0" t="n">
        <f aca="false">SUMPRODUCT('FD inverse'!$A$25:$BH$25,'FD mesh'!$B$84:$BI$84,$E473:$BL473)+'FD inverse'!$A$25*$C474/Setup!$B$17+INDEX('FD inverse'!$A$25:$BH$25,1,'FD mesh'!$B$15+1)*Setup!$B$22</f>
        <v>17.9402784696272</v>
      </c>
      <c r="AB474" s="0" t="n">
        <f aca="false">SUMPRODUCT('FD inverse'!$A$26:$BH$26,'FD mesh'!$B$84:$BI$84,$E473:$BL473)+'FD inverse'!$A$26*$C474/Setup!$B$17+INDEX('FD inverse'!$A$26:$BH$26,1,'FD mesh'!$B$15+1)*Setup!$B$22</f>
        <v>17.4888543338986</v>
      </c>
      <c r="AC474" s="0" t="n">
        <f aca="false">SUMPRODUCT('FD inverse'!$A$27:$BH$27,'FD mesh'!$B$84:$BI$84,$E473:$BL473)+'FD inverse'!$A$27*$C474/Setup!$B$17+INDEX('FD inverse'!$A$27:$BH$27,1,'FD mesh'!$B$15+1)*Setup!$B$22</f>
        <v>17.0394836819849</v>
      </c>
      <c r="AD474" s="0" t="n">
        <f aca="false">SUMPRODUCT('FD inverse'!$A$28:$BH$28,'FD mesh'!$B$84:$BI$84,$E473:$BL473)+'FD inverse'!$A$28*$C474/Setup!$B$17+INDEX('FD inverse'!$A$28:$BH$28,1,'FD mesh'!$B$15+1)*Setup!$B$22</f>
        <v>16.5917762602324</v>
      </c>
      <c r="AE474" s="0" t="n">
        <f aca="false">SUMPRODUCT('FD inverse'!$A$29:$BH$29,'FD mesh'!$B$84:$BI$84,$E473:$BL473)+'FD inverse'!$A$29*$C474/Setup!$B$17+INDEX('FD inverse'!$A$29:$BH$29,1,'FD mesh'!$B$15+1)*Setup!$B$22</f>
        <v>16.1453460818384</v>
      </c>
      <c r="AF474" s="0" t="n">
        <f aca="false">SUMPRODUCT('FD inverse'!$A$30:$BH$30,'FD mesh'!$B$84:$BI$84,$E473:$BL473)+'FD inverse'!$A$30*$C474/Setup!$B$17+INDEX('FD inverse'!$A$30:$BH$30,1,'FD mesh'!$B$15+1)*Setup!$B$22</f>
        <v>15.6998105938655</v>
      </c>
      <c r="AG474" s="0" t="n">
        <f aca="false">SUMPRODUCT('FD inverse'!$A$31:$BH$31,'FD mesh'!$B$84:$BI$84,$E473:$BL473)+'FD inverse'!$A$31*$C474/Setup!$B$17+INDEX('FD inverse'!$A$31:$BH$31,1,'FD mesh'!$B$15+1)*Setup!$B$22</f>
        <v>15.2547898068403</v>
      </c>
      <c r="AH474" s="0" t="n">
        <f aca="false">SUMPRODUCT('FD inverse'!$A$32:$BH$32,'FD mesh'!$B$84:$BI$84,$E473:$BL473)+'FD inverse'!$A$32*$C474/Setup!$B$17+INDEX('FD inverse'!$A$32:$BH$32,1,'FD mesh'!$B$15+1)*Setup!$B$22</f>
        <v>15.2361529042</v>
      </c>
      <c r="AI474" s="0" t="n">
        <f aca="false">SUMPRODUCT('FD inverse'!$A$33:$BH$33,'FD mesh'!$B$84:$BI$84,$E473:$BL473)+'FD inverse'!$A$33*$C474/Setup!$B$17+INDEX('FD inverse'!$A$33:$BH$33,1,'FD mesh'!$B$15+1)*Setup!$B$22</f>
        <v>15.2177243151162</v>
      </c>
      <c r="AJ474" s="0" t="n">
        <f aca="false">SUMPRODUCT('FD inverse'!$A$34:$BH$34,'FD mesh'!$B$84:$BI$84,$E473:$BL473)+'FD inverse'!$A$34*$C474/Setup!$B$17+INDEX('FD inverse'!$A$34:$BH$34,1,'FD mesh'!$B$15+1)*Setup!$B$22</f>
        <v>15.1994798776702</v>
      </c>
      <c r="AK474" s="0" t="n">
        <f aca="false">SUMPRODUCT('FD inverse'!$A$35:$BH$35,'FD mesh'!$B$84:$BI$84,$E473:$BL473)+'FD inverse'!$A$35*$C474/Setup!$B$17+INDEX('FD inverse'!$A$35:$BH$35,1,'FD mesh'!$B$15+1)*Setup!$B$22</f>
        <v>15.1813974186422</v>
      </c>
      <c r="AL474" s="0" t="n">
        <f aca="false">SUMPRODUCT('FD inverse'!$A$36:$BH$36,'FD mesh'!$B$84:$BI$84,$E473:$BL473)+'FD inverse'!$A$36*$C474/Setup!$B$17+INDEX('FD inverse'!$A$36:$BH$36,1,'FD mesh'!$B$15+1)*Setup!$B$22</f>
        <v>15.1634566131913</v>
      </c>
      <c r="AM474" s="0" t="n">
        <f aca="false">SUMPRODUCT('FD inverse'!$A$37:$BH$37,'FD mesh'!$B$84:$BI$84,$E473:$BL473)+'FD inverse'!$A$37*$C474/Setup!$B$17+INDEX('FD inverse'!$A$37:$BH$37,1,'FD mesh'!$B$15+1)*Setup!$B$22</f>
        <v>15.145638837282</v>
      </c>
      <c r="AN474" s="0" t="n">
        <f aca="false">SUMPRODUCT('FD inverse'!$A$38:$BH$38,'FD mesh'!$B$84:$BI$84,$E473:$BL473)+'FD inverse'!$A$38*$C474/Setup!$B$17+INDEX('FD inverse'!$A$38:$BH$38,1,'FD mesh'!$B$15+1)*Setup!$B$22</f>
        <v>15.1279270143363</v>
      </c>
      <c r="AO474" s="0" t="n">
        <f aca="false">SUMPRODUCT('FD inverse'!$A$39:$BH$39,'FD mesh'!$B$84:$BI$84,$E473:$BL473)+'FD inverse'!$A$39*$C474/Setup!$B$17+INDEX('FD inverse'!$A$39:$BH$39,1,'FD mesh'!$B$15+1)*Setup!$B$22</f>
        <v>15.1103054573511</v>
      </c>
      <c r="AP474" s="0" t="n">
        <f aca="false">SUMPRODUCT('FD inverse'!$A$40:$BH$40,'FD mesh'!$B$84:$BI$84,$E473:$BL473)+'FD inverse'!$A$40*$C474/Setup!$B$17+INDEX('FD inverse'!$A$40:$BH$40,1,'FD mesh'!$B$15+1)*Setup!$B$22</f>
        <v>15.0927597075051</v>
      </c>
      <c r="AQ474" s="0" t="n">
        <f aca="false">SUMPRODUCT('FD inverse'!$A$41:$BH$41,'FD mesh'!$B$84:$BI$84,$E473:$BL473)+'FD inverse'!$A$41*$C474/Setup!$B$17+INDEX('FD inverse'!$A$41:$BH$41,1,'FD mesh'!$B$15+1)*Setup!$B$22</f>
        <v>15.0752763700885</v>
      </c>
      <c r="AR474" s="0" t="n">
        <f aca="false">SUMPRODUCT('FD inverse'!$A$42:$BH$42,'FD mesh'!$B$84:$BI$84,$E473:$BL473)+'FD inverse'!$A$42*$C474/Setup!$B$17+INDEX('FD inverse'!$A$42:$BH$42,1,'FD mesh'!$B$15+1)*Setup!$B$22</f>
        <v>15.057842948416</v>
      </c>
      <c r="AS474" s="0" t="n">
        <f aca="false">SUMPRODUCT('FD inverse'!$A$43:$BH$43,'FD mesh'!$B$84:$BI$84,$E473:$BL473)+'FD inverse'!$A$43*$C474/Setup!$B$17+INDEX('FD inverse'!$A$43:$BH$43,1,'FD mesh'!$B$15+1)*Setup!$B$22</f>
        <v>0</v>
      </c>
      <c r="AT474" s="0" t="n">
        <f aca="false">SUMPRODUCT('FD inverse'!$A$44:$BH$44,'FD mesh'!$B$84:$BI$84,$E473:$BL473)+'FD inverse'!$A$44*$C474/Setup!$B$17+INDEX('FD inverse'!$A$44:$BH$44,1,'FD mesh'!$B$15+1)*Setup!$B$22</f>
        <v>0</v>
      </c>
      <c r="AU474" s="0" t="n">
        <f aca="false">SUMPRODUCT('FD inverse'!$A$45:$BH$45,'FD mesh'!$B$84:$BI$84,$E473:$BL473)+'FD inverse'!$A$45*$C474/Setup!$B$17+INDEX('FD inverse'!$A$45:$BH$45,1,'FD mesh'!$B$15+1)*Setup!$B$22</f>
        <v>0</v>
      </c>
      <c r="AV474" s="0" t="n">
        <f aca="false">SUMPRODUCT('FD inverse'!$A$46:$BH$46,'FD mesh'!$B$84:$BI$84,$E473:$BL473)+'FD inverse'!$A$46*$C474/Setup!$B$17+INDEX('FD inverse'!$A$46:$BH$46,1,'FD mesh'!$B$15+1)*Setup!$B$22</f>
        <v>0</v>
      </c>
      <c r="AW474" s="0" t="n">
        <f aca="false">SUMPRODUCT('FD inverse'!$A$47:$BH$47,'FD mesh'!$B$84:$BI$84,$E473:$BL473)+'FD inverse'!$A$47*$C474/Setup!$B$17+INDEX('FD inverse'!$A$47:$BH$47,1,'FD mesh'!$B$15+1)*Setup!$B$22</f>
        <v>0</v>
      </c>
      <c r="AX474" s="0" t="n">
        <f aca="false">SUMPRODUCT('FD inverse'!$A$48:$BH$48,'FD mesh'!$B$84:$BI$84,$E473:$BL473)+'FD inverse'!$A$48*$C474/Setup!$B$17+INDEX('FD inverse'!$A$48:$BH$48,1,'FD mesh'!$B$15+1)*Setup!$B$22</f>
        <v>0</v>
      </c>
      <c r="AY474" s="0" t="n">
        <f aca="false">SUMPRODUCT('FD inverse'!$A$49:$BH$49,'FD mesh'!$B$84:$BI$84,$E473:$BL473)+'FD inverse'!$A$49*$C474/Setup!$B$17+INDEX('FD inverse'!$A$49:$BH$49,1,'FD mesh'!$B$15+1)*Setup!$B$22</f>
        <v>0</v>
      </c>
      <c r="AZ474" s="0" t="n">
        <f aca="false">SUMPRODUCT('FD inverse'!$A$50:$BH$50,'FD mesh'!$B$84:$BI$84,$E473:$BL473)+'FD inverse'!$A$50*$C474/Setup!$B$17+INDEX('FD inverse'!$A$50:$BH$50,1,'FD mesh'!$B$15+1)*Setup!$B$22</f>
        <v>0</v>
      </c>
      <c r="BA474" s="0" t="n">
        <f aca="false">SUMPRODUCT('FD inverse'!$A$51:$BH$51,'FD mesh'!$B$84:$BI$84,$E473:$BL473)+'FD inverse'!$A$51*$C474/Setup!$B$17+INDEX('FD inverse'!$A$51:$BH$51,1,'FD mesh'!$B$15+1)*Setup!$B$22</f>
        <v>0</v>
      </c>
      <c r="BB474" s="0" t="n">
        <f aca="false">SUMPRODUCT('FD inverse'!$A$52:$BH$52,'FD mesh'!$B$84:$BI$84,$E473:$BL473)+'FD inverse'!$A$52*$C474/Setup!$B$17+INDEX('FD inverse'!$A$52:$BH$52,1,'FD mesh'!$B$15+1)*Setup!$B$22</f>
        <v>0</v>
      </c>
      <c r="BC474" s="0" t="n">
        <f aca="false">SUMPRODUCT('FD inverse'!$A$53:$BH$53,'FD mesh'!$B$84:$BI$84,$E473:$BL473)+'FD inverse'!$A$53*$C474/Setup!$B$17+INDEX('FD inverse'!$A$53:$BH$53,1,'FD mesh'!$B$15+1)*Setup!$B$22</f>
        <v>0</v>
      </c>
      <c r="BD474" s="0" t="n">
        <f aca="false">SUMPRODUCT('FD inverse'!$A$54:$BH$54,'FD mesh'!$B$84:$BI$84,$E473:$BL473)+'FD inverse'!$A$54*$C474/Setup!$B$17+INDEX('FD inverse'!$A$54:$BH$54,1,'FD mesh'!$B$15+1)*Setup!$B$22</f>
        <v>0</v>
      </c>
      <c r="BE474" s="0" t="n">
        <f aca="false">SUMPRODUCT('FD inverse'!$A$55:$BH$55,'FD mesh'!$B$84:$BI$84,$E473:$BL473)+'FD inverse'!$A$55*$C474/Setup!$B$17+INDEX('FD inverse'!$A$55:$BH$55,1,'FD mesh'!$B$15+1)*Setup!$B$22</f>
        <v>0</v>
      </c>
      <c r="BF474" s="0" t="n">
        <f aca="false">SUMPRODUCT('FD inverse'!$A$56:$BH$56,'FD mesh'!$B$84:$BI$84,$E473:$BL473)+'FD inverse'!$A$56*$C474/Setup!$B$17+INDEX('FD inverse'!$A$56:$BH$56,1,'FD mesh'!$B$15+1)*Setup!$B$22</f>
        <v>0</v>
      </c>
      <c r="BG474" s="0" t="n">
        <f aca="false">SUMPRODUCT('FD inverse'!$A$57:$BH$57,'FD mesh'!$B$84:$BI$84,$E473:$BL473)+'FD inverse'!$A$57*$C474/Setup!$B$17+INDEX('FD inverse'!$A$57:$BH$57,1,'FD mesh'!$B$15+1)*Setup!$B$22</f>
        <v>0</v>
      </c>
      <c r="BH474" s="0" t="n">
        <f aca="false">SUMPRODUCT('FD inverse'!$A$58:$BH$58,'FD mesh'!$B$84:$BI$84,$E473:$BL473)+'FD inverse'!$A$58*$C474/Setup!$B$17+INDEX('FD inverse'!$A$58:$BH$58,1,'FD mesh'!$B$15+1)*Setup!$B$22</f>
        <v>0</v>
      </c>
      <c r="BI474" s="0" t="n">
        <f aca="false">SUMPRODUCT('FD inverse'!$A$59:$BH$59,'FD mesh'!$B$84:$BI$84,$E473:$BL473)+'FD inverse'!$A$59*$C474/Setup!$B$17+INDEX('FD inverse'!$A$59:$BH$59,1,'FD mesh'!$B$15+1)*Setup!$B$22</f>
        <v>0</v>
      </c>
      <c r="BJ474" s="0" t="n">
        <f aca="false">SUMPRODUCT('FD inverse'!$A$60:$BH$60,'FD mesh'!$B$84:$BI$84,$E473:$BL473)+'FD inverse'!$A$60*$C474/Setup!$B$17+INDEX('FD inverse'!$A$60:$BH$60,1,'FD mesh'!$B$15+1)*Setup!$B$22</f>
        <v>0</v>
      </c>
      <c r="BK474" s="0" t="n">
        <f aca="false">SUMPRODUCT('FD inverse'!$A$61:$BH$61,'FD mesh'!$B$84:$BI$84,$E473:$BL473)+'FD inverse'!$A$61*$C474/Setup!$B$17+INDEX('FD inverse'!$A$61:$BH$61,1,'FD mesh'!$B$15+1)*Setup!$B$22</f>
        <v>0</v>
      </c>
      <c r="BL474" s="0" t="n">
        <f aca="false">SUMPRODUCT('FD inverse'!$A$62:$BH$62,'FD mesh'!$B$84:$BI$84,$E473:$BL473)+'FD inverse'!$A$62*$C474/Setup!$B$17+INDEX('FD inverse'!$A$62:$BH$62,1,'FD mesh'!$B$15+1)*Setup!$B$22</f>
        <v>0</v>
      </c>
    </row>
    <row r="475" customFormat="false" ht="15" hidden="false" customHeight="false" outlineLevel="0" collapsed="false">
      <c r="A475" s="0" t="n">
        <v>470</v>
      </c>
      <c r="B475" s="0" t="n">
        <f aca="false">A475*Setup!$B$11/3600</f>
        <v>39.1666666666667</v>
      </c>
      <c r="C475" s="0" t="n">
        <f aca="false">Setup!$B$7+Setup!$B$8*COS(2*PI()*(B475-Setup!$B$9)/24)</f>
        <v>27.9051840284797</v>
      </c>
      <c r="D475" s="0" t="n">
        <f aca="false">(C475-E475)/Setup!$B$17</f>
        <v>17.2911411111595</v>
      </c>
      <c r="E475" s="0" t="n">
        <f aca="false">SUMPRODUCT('FD inverse'!$A$3:$BH$3,'FD mesh'!$B$84:$BI$84,$E474:$BL474)+'FD inverse'!$A$3*$C475/Setup!$B$17+INDEX('FD inverse'!$A$3:$BH$3,1,'FD mesh'!$B$15+1)*Setup!$B$22</f>
        <v>25.657335684029</v>
      </c>
      <c r="F475" s="0" t="n">
        <f aca="false">SUMPRODUCT('FD inverse'!$A$4:$BH$4,'FD mesh'!$B$84:$BI$84,$E474:$BL474)+'FD inverse'!$A$4*$C475/Setup!$B$17+INDEX('FD inverse'!$A$4:$BH$4,1,'FD mesh'!$B$15+1)*Setup!$B$22</f>
        <v>25.1476835490976</v>
      </c>
      <c r="G475" s="0" t="n">
        <f aca="false">SUMPRODUCT('FD inverse'!$A$5:$BH$5,'FD mesh'!$B$84:$BI$84,$E474:$BL474)+'FD inverse'!$A$5*$C475/Setup!$B$17+INDEX('FD inverse'!$A$5:$BH$5,1,'FD mesh'!$B$15+1)*Setup!$B$22</f>
        <v>24.6481647824632</v>
      </c>
      <c r="H475" s="0" t="n">
        <f aca="false">SUMPRODUCT('FD inverse'!$A$6:$BH$6,'FD mesh'!$B$84:$BI$84,$E474:$BL474)+'FD inverse'!$A$6*$C475/Setup!$B$17+INDEX('FD inverse'!$A$6:$BH$6,1,'FD mesh'!$B$15+1)*Setup!$B$22</f>
        <v>22.9868615552496</v>
      </c>
      <c r="I475" s="0" t="n">
        <f aca="false">SUMPRODUCT('FD inverse'!$A$7:$BH$7,'FD mesh'!$B$84:$BI$84,$E474:$BL474)+'FD inverse'!$A$7*$C475/Setup!$B$17+INDEX('FD inverse'!$A$7:$BH$7,1,'FD mesh'!$B$15+1)*Setup!$B$22</f>
        <v>22.8466717029567</v>
      </c>
      <c r="J475" s="0" t="n">
        <f aca="false">SUMPRODUCT('FD inverse'!$A$8:$BH$8,'FD mesh'!$B$84:$BI$84,$E474:$BL474)+'FD inverse'!$A$8*$C475/Setup!$B$17+INDEX('FD inverse'!$A$8:$BH$8,1,'FD mesh'!$B$15+1)*Setup!$B$22</f>
        <v>22.7200945818119</v>
      </c>
      <c r="K475" s="0" t="n">
        <f aca="false">SUMPRODUCT('FD inverse'!$A$9:$BH$9,'FD mesh'!$B$84:$BI$84,$E474:$BL474)+'FD inverse'!$A$9*$C475/Setup!$B$17+INDEX('FD inverse'!$A$9:$BH$9,1,'FD mesh'!$B$15+1)*Setup!$B$22</f>
        <v>22.6070448990247</v>
      </c>
      <c r="L475" s="0" t="n">
        <f aca="false">SUMPRODUCT('FD inverse'!$A$10:$BH$10,'FD mesh'!$B$84:$BI$84,$E474:$BL474)+'FD inverse'!$A$10*$C475/Setup!$B$17+INDEX('FD inverse'!$A$10:$BH$10,1,'FD mesh'!$B$15+1)*Setup!$B$22</f>
        <v>22.5074102060653</v>
      </c>
      <c r="M475" s="0" t="n">
        <f aca="false">SUMPRODUCT('FD inverse'!$A$11:$BH$11,'FD mesh'!$B$84:$BI$84,$E474:$BL474)+'FD inverse'!$A$11*$C475/Setup!$B$17+INDEX('FD inverse'!$A$11:$BH$11,1,'FD mesh'!$B$15+1)*Setup!$B$22</f>
        <v>22.4210636871</v>
      </c>
      <c r="N475" s="0" t="n">
        <f aca="false">SUMPRODUCT('FD inverse'!$A$12:$BH$12,'FD mesh'!$B$84:$BI$84,$E474:$BL474)+'FD inverse'!$A$12*$C475/Setup!$B$17+INDEX('FD inverse'!$A$12:$BH$12,1,'FD mesh'!$B$15+1)*Setup!$B$22</f>
        <v>22.3478751640115</v>
      </c>
      <c r="O475" s="0" t="n">
        <f aca="false">SUMPRODUCT('FD inverse'!$A$13:$BH$13,'FD mesh'!$B$84:$BI$84,$E474:$BL474)+'FD inverse'!$A$13*$C475/Setup!$B$17+INDEX('FD inverse'!$A$13:$BH$13,1,'FD mesh'!$B$15+1)*Setup!$B$22</f>
        <v>22.2877203501089</v>
      </c>
      <c r="P475" s="0" t="n">
        <f aca="false">SUMPRODUCT('FD inverse'!$A$14:$BH$14,'FD mesh'!$B$84:$BI$84,$E474:$BL474)+'FD inverse'!$A$14*$C475/Setup!$B$17+INDEX('FD inverse'!$A$14:$BH$14,1,'FD mesh'!$B$15+1)*Setup!$B$22</f>
        <v>22.2404883833742</v>
      </c>
      <c r="Q475" s="0" t="n">
        <f aca="false">SUMPRODUCT('FD inverse'!$A$15:$BH$15,'FD mesh'!$B$84:$BI$84,$E474:$BL474)+'FD inverse'!$A$15*$C475/Setup!$B$17+INDEX('FD inverse'!$A$15:$BH$15,1,'FD mesh'!$B$15+1)*Setup!$B$22</f>
        <v>22.2060876672974</v>
      </c>
      <c r="R475" s="0" t="n">
        <f aca="false">SUMPRODUCT('FD inverse'!$A$16:$BH$16,'FD mesh'!$B$84:$BI$84,$E474:$BL474)+'FD inverse'!$A$16*$C475/Setup!$B$17+INDEX('FD inverse'!$A$16:$BH$16,1,'FD mesh'!$B$15+1)*Setup!$B$22</f>
        <v>22.1844500432989</v>
      </c>
      <c r="S475" s="0" t="n">
        <f aca="false">SUMPRODUCT('FD inverse'!$A$17:$BH$17,'FD mesh'!$B$84:$BI$84,$E474:$BL474)+'FD inverse'!$A$17*$C475/Setup!$B$17+INDEX('FD inverse'!$A$17:$BH$17,1,'FD mesh'!$B$15+1)*Setup!$B$22</f>
        <v>21.694388160167</v>
      </c>
      <c r="T475" s="0" t="n">
        <f aca="false">SUMPRODUCT('FD inverse'!$A$18:$BH$18,'FD mesh'!$B$84:$BI$84,$E474:$BL474)+'FD inverse'!$A$18*$C475/Setup!$B$17+INDEX('FD inverse'!$A$18:$BH$18,1,'FD mesh'!$B$15+1)*Setup!$B$22</f>
        <v>21.2102115908351</v>
      </c>
      <c r="U475" s="0" t="n">
        <f aca="false">SUMPRODUCT('FD inverse'!$A$19:$BH$19,'FD mesh'!$B$84:$BI$84,$E474:$BL474)+'FD inverse'!$A$19*$C475/Setup!$B$17+INDEX('FD inverse'!$A$19:$BH$19,1,'FD mesh'!$B$15+1)*Setup!$B$22</f>
        <v>20.7314674447234</v>
      </c>
      <c r="V475" s="0" t="n">
        <f aca="false">SUMPRODUCT('FD inverse'!$A$20:$BH$20,'FD mesh'!$B$84:$BI$84,$E474:$BL474)+'FD inverse'!$A$20*$C475/Setup!$B$17+INDEX('FD inverse'!$A$20:$BH$20,1,'FD mesh'!$B$15+1)*Setup!$B$22</f>
        <v>20.2577102836224</v>
      </c>
      <c r="W475" s="0" t="n">
        <f aca="false">SUMPRODUCT('FD inverse'!$A$21:$BH$21,'FD mesh'!$B$84:$BI$84,$E474:$BL474)+'FD inverse'!$A$21*$C475/Setup!$B$17+INDEX('FD inverse'!$A$21:$BH$21,1,'FD mesh'!$B$15+1)*Setup!$B$22</f>
        <v>19.7885022434597</v>
      </c>
      <c r="X475" s="0" t="n">
        <f aca="false">SUMPRODUCT('FD inverse'!$A$22:$BH$22,'FD mesh'!$B$84:$BI$84,$E474:$BL474)+'FD inverse'!$A$22*$C475/Setup!$B$17+INDEX('FD inverse'!$A$22:$BH$22,1,'FD mesh'!$B$15+1)*Setup!$B$22</f>
        <v>19.3234129998643</v>
      </c>
      <c r="Y475" s="0" t="n">
        <f aca="false">SUMPRODUCT('FD inverse'!$A$23:$BH$23,'FD mesh'!$B$84:$BI$84,$E474:$BL474)+'FD inverse'!$A$23*$C475/Setup!$B$17+INDEX('FD inverse'!$A$23:$BH$23,1,'FD mesh'!$B$15+1)*Setup!$B$22</f>
        <v>18.8620195920495</v>
      </c>
      <c r="Z475" s="0" t="n">
        <f aca="false">SUMPRODUCT('FD inverse'!$A$24:$BH$24,'FD mesh'!$B$84:$BI$84,$E474:$BL474)+'FD inverse'!$A$24*$C475/Setup!$B$17+INDEX('FD inverse'!$A$24:$BH$24,1,'FD mesh'!$B$15+1)*Setup!$B$22</f>
        <v>18.4039061191369</v>
      </c>
      <c r="AA475" s="0" t="n">
        <f aca="false">SUMPRODUCT('FD inverse'!$A$25:$BH$25,'FD mesh'!$B$84:$BI$84,$E474:$BL474)+'FD inverse'!$A$25*$C475/Setup!$B$17+INDEX('FD inverse'!$A$25:$BH$25,1,'FD mesh'!$B$15+1)*Setup!$B$22</f>
        <v>17.9486633226641</v>
      </c>
      <c r="AB475" s="0" t="n">
        <f aca="false">SUMPRODUCT('FD inverse'!$A$26:$BH$26,'FD mesh'!$B$84:$BI$84,$E474:$BL474)+'FD inverse'!$A$26*$C475/Setup!$B$17+INDEX('FD inverse'!$A$26:$BH$26,1,'FD mesh'!$B$15+1)*Setup!$B$22</f>
        <v>17.4958880686565</v>
      </c>
      <c r="AC475" s="0" t="n">
        <f aca="false">SUMPRODUCT('FD inverse'!$A$27:$BH$27,'FD mesh'!$B$84:$BI$84,$E474:$BL474)+'FD inverse'!$A$27*$C475/Setup!$B$17+INDEX('FD inverse'!$A$27:$BH$27,1,'FD mesh'!$B$15+1)*Setup!$B$22</f>
        <v>17.0451827423062</v>
      </c>
      <c r="AD475" s="0" t="n">
        <f aca="false">SUMPRODUCT('FD inverse'!$A$28:$BH$28,'FD mesh'!$B$84:$BI$84,$E474:$BL474)+'FD inverse'!$A$28*$C475/Setup!$B$17+INDEX('FD inverse'!$A$28:$BH$28,1,'FD mesh'!$B$15+1)*Setup!$B$22</f>
        <v>16.5961545679933</v>
      </c>
      <c r="AE475" s="0" t="n">
        <f aca="false">SUMPRODUCT('FD inverse'!$A$29:$BH$29,'FD mesh'!$B$84:$BI$84,$E474:$BL474)+'FD inverse'!$A$29*$C475/Setup!$B$17+INDEX('FD inverse'!$A$29:$BH$29,1,'FD mesh'!$B$15+1)*Setup!$B$22</f>
        <v>16.1484148671072</v>
      </c>
      <c r="AF475" s="0" t="n">
        <f aca="false">SUMPRODUCT('FD inverse'!$A$30:$BH$30,'FD mesh'!$B$84:$BI$84,$E474:$BL474)+'FD inverse'!$A$30*$C475/Setup!$B$17+INDEX('FD inverse'!$A$30:$BH$30,1,'FD mesh'!$B$15+1)*Setup!$B$22</f>
        <v>15.7015782658859</v>
      </c>
      <c r="AG475" s="0" t="n">
        <f aca="false">SUMPRODUCT('FD inverse'!$A$31:$BH$31,'FD mesh'!$B$84:$BI$84,$E474:$BL474)+'FD inverse'!$A$31*$C475/Setup!$B$17+INDEX('FD inverse'!$A$31:$BH$31,1,'FD mesh'!$B$15+1)*Setup!$B$22</f>
        <v>15.2552618652878</v>
      </c>
      <c r="AH475" s="0" t="n">
        <f aca="false">SUMPRODUCT('FD inverse'!$A$32:$BH$32,'FD mesh'!$B$84:$BI$84,$E474:$BL474)+'FD inverse'!$A$32*$C475/Setup!$B$17+INDEX('FD inverse'!$A$32:$BH$32,1,'FD mesh'!$B$15+1)*Setup!$B$22</f>
        <v>15.236572593371</v>
      </c>
      <c r="AI475" s="0" t="n">
        <f aca="false">SUMPRODUCT('FD inverse'!$A$33:$BH$33,'FD mesh'!$B$84:$BI$84,$E474:$BL474)+'FD inverse'!$A$33*$C475/Setup!$B$17+INDEX('FD inverse'!$A$33:$BH$33,1,'FD mesh'!$B$15+1)*Setup!$B$22</f>
        <v>15.2180957777794</v>
      </c>
      <c r="AJ475" s="0" t="n">
        <f aca="false">SUMPRODUCT('FD inverse'!$A$34:$BH$34,'FD mesh'!$B$84:$BI$84,$E474:$BL474)+'FD inverse'!$A$34*$C475/Setup!$B$17+INDEX('FD inverse'!$A$34:$BH$34,1,'FD mesh'!$B$15+1)*Setup!$B$22</f>
        <v>15.1998070051439</v>
      </c>
      <c r="AK475" s="0" t="n">
        <f aca="false">SUMPRODUCT('FD inverse'!$A$35:$BH$35,'FD mesh'!$B$84:$BI$84,$E474:$BL474)+'FD inverse'!$A$35*$C475/Setup!$B$17+INDEX('FD inverse'!$A$35:$BH$35,1,'FD mesh'!$B$15+1)*Setup!$B$22</f>
        <v>15.1816838319703</v>
      </c>
      <c r="AL475" s="0" t="n">
        <f aca="false">SUMPRODUCT('FD inverse'!$A$36:$BH$36,'FD mesh'!$B$84:$BI$84,$E474:$BL474)+'FD inverse'!$A$36*$C475/Setup!$B$17+INDEX('FD inverse'!$A$36:$BH$36,1,'FD mesh'!$B$15+1)*Setup!$B$22</f>
        <v>15.1637056478205</v>
      </c>
      <c r="AM475" s="0" t="n">
        <f aca="false">SUMPRODUCT('FD inverse'!$A$37:$BH$37,'FD mesh'!$B$84:$BI$84,$E474:$BL474)+'FD inverse'!$A$37*$C475/Setup!$B$17+INDEX('FD inverse'!$A$37:$BH$37,1,'FD mesh'!$B$15+1)*Setup!$B$22</f>
        <v>15.1458535307361</v>
      </c>
      <c r="AN475" s="0" t="n">
        <f aca="false">SUMPRODUCT('FD inverse'!$A$38:$BH$38,'FD mesh'!$B$84:$BI$84,$E474:$BL474)+'FD inverse'!$A$38*$C475/Setup!$B$17+INDEX('FD inverse'!$A$38:$BH$38,1,'FD mesh'!$B$15+1)*Setup!$B$22</f>
        <v>15.1281100964233</v>
      </c>
      <c r="AO475" s="0" t="n">
        <f aca="false">SUMPRODUCT('FD inverse'!$A$39:$BH$39,'FD mesh'!$B$84:$BI$84,$E474:$BL474)+'FD inverse'!$A$39*$C475/Setup!$B$17+INDEX('FD inverse'!$A$39:$BH$39,1,'FD mesh'!$B$15+1)*Setup!$B$22</f>
        <v>15.1104593424799</v>
      </c>
      <c r="AP475" s="0" t="n">
        <f aca="false">SUMPRODUCT('FD inverse'!$A$40:$BH$40,'FD mesh'!$B$84:$BI$84,$E474:$BL474)+'FD inverse'!$A$40*$C475/Setup!$B$17+INDEX('FD inverse'!$A$40:$BH$40,1,'FD mesh'!$B$15+1)*Setup!$B$22</f>
        <v>15.0928864887333</v>
      </c>
      <c r="AQ475" s="0" t="n">
        <f aca="false">SUMPRODUCT('FD inverse'!$A$41:$BH$41,'FD mesh'!$B$84:$BI$84,$E474:$BL474)+'FD inverse'!$A$41*$C475/Setup!$B$17+INDEX('FD inverse'!$A$41:$BH$41,1,'FD mesh'!$B$15+1)*Setup!$B$22</f>
        <v>15.0753778145645</v>
      </c>
      <c r="AR475" s="0" t="n">
        <f aca="false">SUMPRODUCT('FD inverse'!$A$42:$BH$42,'FD mesh'!$B$84:$BI$84,$E474:$BL474)+'FD inverse'!$A$42*$C475/Setup!$B$17+INDEX('FD inverse'!$A$42:$BH$42,1,'FD mesh'!$B$15+1)*Setup!$B$22</f>
        <v>15.0579204939262</v>
      </c>
      <c r="AS475" s="0" t="n">
        <f aca="false">SUMPRODUCT('FD inverse'!$A$43:$BH$43,'FD mesh'!$B$84:$BI$84,$E474:$BL474)+'FD inverse'!$A$43*$C475/Setup!$B$17+INDEX('FD inverse'!$A$43:$BH$43,1,'FD mesh'!$B$15+1)*Setup!$B$22</f>
        <v>0</v>
      </c>
      <c r="AT475" s="0" t="n">
        <f aca="false">SUMPRODUCT('FD inverse'!$A$44:$BH$44,'FD mesh'!$B$84:$BI$84,$E474:$BL474)+'FD inverse'!$A$44*$C475/Setup!$B$17+INDEX('FD inverse'!$A$44:$BH$44,1,'FD mesh'!$B$15+1)*Setup!$B$22</f>
        <v>0</v>
      </c>
      <c r="AU475" s="0" t="n">
        <f aca="false">SUMPRODUCT('FD inverse'!$A$45:$BH$45,'FD mesh'!$B$84:$BI$84,$E474:$BL474)+'FD inverse'!$A$45*$C475/Setup!$B$17+INDEX('FD inverse'!$A$45:$BH$45,1,'FD mesh'!$B$15+1)*Setup!$B$22</f>
        <v>0</v>
      </c>
      <c r="AV475" s="0" t="n">
        <f aca="false">SUMPRODUCT('FD inverse'!$A$46:$BH$46,'FD mesh'!$B$84:$BI$84,$E474:$BL474)+'FD inverse'!$A$46*$C475/Setup!$B$17+INDEX('FD inverse'!$A$46:$BH$46,1,'FD mesh'!$B$15+1)*Setup!$B$22</f>
        <v>0</v>
      </c>
      <c r="AW475" s="0" t="n">
        <f aca="false">SUMPRODUCT('FD inverse'!$A$47:$BH$47,'FD mesh'!$B$84:$BI$84,$E474:$BL474)+'FD inverse'!$A$47*$C475/Setup!$B$17+INDEX('FD inverse'!$A$47:$BH$47,1,'FD mesh'!$B$15+1)*Setup!$B$22</f>
        <v>0</v>
      </c>
      <c r="AX475" s="0" t="n">
        <f aca="false">SUMPRODUCT('FD inverse'!$A$48:$BH$48,'FD mesh'!$B$84:$BI$84,$E474:$BL474)+'FD inverse'!$A$48*$C475/Setup!$B$17+INDEX('FD inverse'!$A$48:$BH$48,1,'FD mesh'!$B$15+1)*Setup!$B$22</f>
        <v>0</v>
      </c>
      <c r="AY475" s="0" t="n">
        <f aca="false">SUMPRODUCT('FD inverse'!$A$49:$BH$49,'FD mesh'!$B$84:$BI$84,$E474:$BL474)+'FD inverse'!$A$49*$C475/Setup!$B$17+INDEX('FD inverse'!$A$49:$BH$49,1,'FD mesh'!$B$15+1)*Setup!$B$22</f>
        <v>0</v>
      </c>
      <c r="AZ475" s="0" t="n">
        <f aca="false">SUMPRODUCT('FD inverse'!$A$50:$BH$50,'FD mesh'!$B$84:$BI$84,$E474:$BL474)+'FD inverse'!$A$50*$C475/Setup!$B$17+INDEX('FD inverse'!$A$50:$BH$50,1,'FD mesh'!$B$15+1)*Setup!$B$22</f>
        <v>0</v>
      </c>
      <c r="BA475" s="0" t="n">
        <f aca="false">SUMPRODUCT('FD inverse'!$A$51:$BH$51,'FD mesh'!$B$84:$BI$84,$E474:$BL474)+'FD inverse'!$A$51*$C475/Setup!$B$17+INDEX('FD inverse'!$A$51:$BH$51,1,'FD mesh'!$B$15+1)*Setup!$B$22</f>
        <v>0</v>
      </c>
      <c r="BB475" s="0" t="n">
        <f aca="false">SUMPRODUCT('FD inverse'!$A$52:$BH$52,'FD mesh'!$B$84:$BI$84,$E474:$BL474)+'FD inverse'!$A$52*$C475/Setup!$B$17+INDEX('FD inverse'!$A$52:$BH$52,1,'FD mesh'!$B$15+1)*Setup!$B$22</f>
        <v>0</v>
      </c>
      <c r="BC475" s="0" t="n">
        <f aca="false">SUMPRODUCT('FD inverse'!$A$53:$BH$53,'FD mesh'!$B$84:$BI$84,$E474:$BL474)+'FD inverse'!$A$53*$C475/Setup!$B$17+INDEX('FD inverse'!$A$53:$BH$53,1,'FD mesh'!$B$15+1)*Setup!$B$22</f>
        <v>0</v>
      </c>
      <c r="BD475" s="0" t="n">
        <f aca="false">SUMPRODUCT('FD inverse'!$A$54:$BH$54,'FD mesh'!$B$84:$BI$84,$E474:$BL474)+'FD inverse'!$A$54*$C475/Setup!$B$17+INDEX('FD inverse'!$A$54:$BH$54,1,'FD mesh'!$B$15+1)*Setup!$B$22</f>
        <v>0</v>
      </c>
      <c r="BE475" s="0" t="n">
        <f aca="false">SUMPRODUCT('FD inverse'!$A$55:$BH$55,'FD mesh'!$B$84:$BI$84,$E474:$BL474)+'FD inverse'!$A$55*$C475/Setup!$B$17+INDEX('FD inverse'!$A$55:$BH$55,1,'FD mesh'!$B$15+1)*Setup!$B$22</f>
        <v>0</v>
      </c>
      <c r="BF475" s="0" t="n">
        <f aca="false">SUMPRODUCT('FD inverse'!$A$56:$BH$56,'FD mesh'!$B$84:$BI$84,$E474:$BL474)+'FD inverse'!$A$56*$C475/Setup!$B$17+INDEX('FD inverse'!$A$56:$BH$56,1,'FD mesh'!$B$15+1)*Setup!$B$22</f>
        <v>0</v>
      </c>
      <c r="BG475" s="0" t="n">
        <f aca="false">SUMPRODUCT('FD inverse'!$A$57:$BH$57,'FD mesh'!$B$84:$BI$84,$E474:$BL474)+'FD inverse'!$A$57*$C475/Setup!$B$17+INDEX('FD inverse'!$A$57:$BH$57,1,'FD mesh'!$B$15+1)*Setup!$B$22</f>
        <v>0</v>
      </c>
      <c r="BH475" s="0" t="n">
        <f aca="false">SUMPRODUCT('FD inverse'!$A$58:$BH$58,'FD mesh'!$B$84:$BI$84,$E474:$BL474)+'FD inverse'!$A$58*$C475/Setup!$B$17+INDEX('FD inverse'!$A$58:$BH$58,1,'FD mesh'!$B$15+1)*Setup!$B$22</f>
        <v>0</v>
      </c>
      <c r="BI475" s="0" t="n">
        <f aca="false">SUMPRODUCT('FD inverse'!$A$59:$BH$59,'FD mesh'!$B$84:$BI$84,$E474:$BL474)+'FD inverse'!$A$59*$C475/Setup!$B$17+INDEX('FD inverse'!$A$59:$BH$59,1,'FD mesh'!$B$15+1)*Setup!$B$22</f>
        <v>0</v>
      </c>
      <c r="BJ475" s="0" t="n">
        <f aca="false">SUMPRODUCT('FD inverse'!$A$60:$BH$60,'FD mesh'!$B$84:$BI$84,$E474:$BL474)+'FD inverse'!$A$60*$C475/Setup!$B$17+INDEX('FD inverse'!$A$60:$BH$60,1,'FD mesh'!$B$15+1)*Setup!$B$22</f>
        <v>0</v>
      </c>
      <c r="BK475" s="0" t="n">
        <f aca="false">SUMPRODUCT('FD inverse'!$A$61:$BH$61,'FD mesh'!$B$84:$BI$84,$E474:$BL474)+'FD inverse'!$A$61*$C475/Setup!$B$17+INDEX('FD inverse'!$A$61:$BH$61,1,'FD mesh'!$B$15+1)*Setup!$B$22</f>
        <v>0</v>
      </c>
      <c r="BL475" s="0" t="n">
        <f aca="false">SUMPRODUCT('FD inverse'!$A$62:$BH$62,'FD mesh'!$B$84:$BI$84,$E474:$BL474)+'FD inverse'!$A$62*$C475/Setup!$B$17+INDEX('FD inverse'!$A$62:$BH$62,1,'FD mesh'!$B$15+1)*Setup!$B$22</f>
        <v>0</v>
      </c>
    </row>
    <row r="476" customFormat="false" ht="15" hidden="false" customHeight="false" outlineLevel="0" collapsed="false">
      <c r="A476" s="0" t="n">
        <v>471</v>
      </c>
      <c r="B476" s="0" t="n">
        <f aca="false">A476*Setup!$B$11/3600</f>
        <v>39.25</v>
      </c>
      <c r="C476" s="0" t="n">
        <f aca="false">Setup!$B$7+Setup!$B$8*COS(2*PI()*(B476-Setup!$B$9)/24)</f>
        <v>27.9231411216129</v>
      </c>
      <c r="D476" s="0" t="n">
        <f aca="false">(C476-E476)/Setup!$B$17</f>
        <v>17.2616329278337</v>
      </c>
      <c r="E476" s="0" t="n">
        <f aca="false">SUMPRODUCT('FD inverse'!$A$3:$BH$3,'FD mesh'!$B$84:$BI$84,$E475:$BL475)+'FD inverse'!$A$3*$C476/Setup!$B$17+INDEX('FD inverse'!$A$3:$BH$3,1,'FD mesh'!$B$15+1)*Setup!$B$22</f>
        <v>25.6791288409945</v>
      </c>
      <c r="F476" s="0" t="n">
        <f aca="false">SUMPRODUCT('FD inverse'!$A$4:$BH$4,'FD mesh'!$B$84:$BI$84,$E475:$BL475)+'FD inverse'!$A$4*$C476/Setup!$B$17+INDEX('FD inverse'!$A$4:$BH$4,1,'FD mesh'!$B$15+1)*Setup!$B$22</f>
        <v>25.1701191835057</v>
      </c>
      <c r="G476" s="0" t="n">
        <f aca="false">SUMPRODUCT('FD inverse'!$A$5:$BH$5,'FD mesh'!$B$84:$BI$84,$E475:$BL475)+'FD inverse'!$A$5*$C476/Setup!$B$17+INDEX('FD inverse'!$A$5:$BH$5,1,'FD mesh'!$B$15+1)*Setup!$B$22</f>
        <v>24.6708472145619</v>
      </c>
      <c r="H476" s="0" t="n">
        <f aca="false">SUMPRODUCT('FD inverse'!$A$6:$BH$6,'FD mesh'!$B$84:$BI$84,$E475:$BL475)+'FD inverse'!$A$6*$C476/Setup!$B$17+INDEX('FD inverse'!$A$6:$BH$6,1,'FD mesh'!$B$15+1)*Setup!$B$22</f>
        <v>23.0098326723163</v>
      </c>
      <c r="I476" s="0" t="n">
        <f aca="false">SUMPRODUCT('FD inverse'!$A$7:$BH$7,'FD mesh'!$B$84:$BI$84,$E475:$BL475)+'FD inverse'!$A$7*$C476/Setup!$B$17+INDEX('FD inverse'!$A$7:$BH$7,1,'FD mesh'!$B$15+1)*Setup!$B$22</f>
        <v>22.869616375677</v>
      </c>
      <c r="J476" s="0" t="n">
        <f aca="false">SUMPRODUCT('FD inverse'!$A$8:$BH$8,'FD mesh'!$B$84:$BI$84,$E475:$BL475)+'FD inverse'!$A$8*$C476/Setup!$B$17+INDEX('FD inverse'!$A$8:$BH$8,1,'FD mesh'!$B$15+1)*Setup!$B$22</f>
        <v>22.7429367591088</v>
      </c>
      <c r="K476" s="0" t="n">
        <f aca="false">SUMPRODUCT('FD inverse'!$A$9:$BH$9,'FD mesh'!$B$84:$BI$84,$E475:$BL475)+'FD inverse'!$A$9*$C476/Setup!$B$17+INDEX('FD inverse'!$A$9:$BH$9,1,'FD mesh'!$B$15+1)*Setup!$B$22</f>
        <v>22.6297333533352</v>
      </c>
      <c r="L476" s="0" t="n">
        <f aca="false">SUMPRODUCT('FD inverse'!$A$10:$BH$10,'FD mesh'!$B$84:$BI$84,$E475:$BL475)+'FD inverse'!$A$10*$C476/Setup!$B$17+INDEX('FD inverse'!$A$10:$BH$10,1,'FD mesh'!$B$15+1)*Setup!$B$22</f>
        <v>22.5299154663289</v>
      </c>
      <c r="M476" s="0" t="n">
        <f aca="false">SUMPRODUCT('FD inverse'!$A$11:$BH$11,'FD mesh'!$B$84:$BI$84,$E475:$BL475)+'FD inverse'!$A$11*$C476/Setup!$B$17+INDEX('FD inverse'!$A$11:$BH$11,1,'FD mesh'!$B$15+1)*Setup!$B$22</f>
        <v>22.4433750190061</v>
      </c>
      <c r="N476" s="0" t="n">
        <f aca="false">SUMPRODUCT('FD inverse'!$A$12:$BH$12,'FD mesh'!$B$84:$BI$84,$E475:$BL475)+'FD inverse'!$A$12*$C476/Setup!$B$17+INDEX('FD inverse'!$A$12:$BH$12,1,'FD mesh'!$B$15+1)*Setup!$B$22</f>
        <v>22.3699975993565</v>
      </c>
      <c r="O476" s="0" t="n">
        <f aca="false">SUMPRODUCT('FD inverse'!$A$13:$BH$13,'FD mesh'!$B$84:$BI$84,$E475:$BL475)+'FD inverse'!$A$13*$C476/Setup!$B$17+INDEX('FD inverse'!$A$13:$BH$13,1,'FD mesh'!$B$15+1)*Setup!$B$22</f>
        <v>22.3096717639813</v>
      </c>
      <c r="P476" s="0" t="n">
        <f aca="false">SUMPRODUCT('FD inverse'!$A$14:$BH$14,'FD mesh'!$B$84:$BI$84,$E475:$BL475)+'FD inverse'!$A$14*$C476/Setup!$B$17+INDEX('FD inverse'!$A$14:$BH$14,1,'FD mesh'!$B$15+1)*Setup!$B$22</f>
        <v>22.2622966152564</v>
      </c>
      <c r="Q476" s="0" t="n">
        <f aca="false">SUMPRODUCT('FD inverse'!$A$15:$BH$15,'FD mesh'!$B$84:$BI$84,$E475:$BL475)+'FD inverse'!$A$15*$C476/Setup!$B$17+INDEX('FD inverse'!$A$15:$BH$15,1,'FD mesh'!$B$15+1)*Setup!$B$22</f>
        <v>22.2277876800313</v>
      </c>
      <c r="R476" s="0" t="n">
        <f aca="false">SUMPRODUCT('FD inverse'!$A$16:$BH$16,'FD mesh'!$B$84:$BI$84,$E475:$BL475)+'FD inverse'!$A$16*$C476/Setup!$B$17+INDEX('FD inverse'!$A$16:$BH$16,1,'FD mesh'!$B$15+1)*Setup!$B$22</f>
        <v>22.2060811122009</v>
      </c>
      <c r="S476" s="0" t="n">
        <f aca="false">SUMPRODUCT('FD inverse'!$A$17:$BH$17,'FD mesh'!$B$84:$BI$84,$E475:$BL475)+'FD inverse'!$A$17*$C476/Setup!$B$17+INDEX('FD inverse'!$A$17:$BH$17,1,'FD mesh'!$B$15+1)*Setup!$B$22</f>
        <v>21.7144621024047</v>
      </c>
      <c r="T476" s="0" t="n">
        <f aca="false">SUMPRODUCT('FD inverse'!$A$18:$BH$18,'FD mesh'!$B$84:$BI$84,$E475:$BL475)+'FD inverse'!$A$18*$C476/Setup!$B$17+INDEX('FD inverse'!$A$18:$BH$18,1,'FD mesh'!$B$15+1)*Setup!$B$22</f>
        <v>21.2287505670385</v>
      </c>
      <c r="U476" s="0" t="n">
        <f aca="false">SUMPRODUCT('FD inverse'!$A$19:$BH$19,'FD mesh'!$B$84:$BI$84,$E475:$BL475)+'FD inverse'!$A$19*$C476/Setup!$B$17+INDEX('FD inverse'!$A$19:$BH$19,1,'FD mesh'!$B$15+1)*Setup!$B$22</f>
        <v>20.7484947875265</v>
      </c>
      <c r="V476" s="0" t="n">
        <f aca="false">SUMPRODUCT('FD inverse'!$A$20:$BH$20,'FD mesh'!$B$84:$BI$84,$E475:$BL475)+'FD inverse'!$A$20*$C476/Setup!$B$17+INDEX('FD inverse'!$A$20:$BH$20,1,'FD mesh'!$B$15+1)*Setup!$B$22</f>
        <v>20.2732499117536</v>
      </c>
      <c r="W476" s="0" t="n">
        <f aca="false">SUMPRODUCT('FD inverse'!$A$21:$BH$21,'FD mesh'!$B$84:$BI$84,$E475:$BL475)+'FD inverse'!$A$21*$C476/Setup!$B$17+INDEX('FD inverse'!$A$21:$BH$21,1,'FD mesh'!$B$15+1)*Setup!$B$22</f>
        <v>19.8025781265451</v>
      </c>
      <c r="X476" s="0" t="n">
        <f aca="false">SUMPRODUCT('FD inverse'!$A$22:$BH$22,'FD mesh'!$B$84:$BI$84,$E475:$BL475)+'FD inverse'!$A$22*$C476/Setup!$B$17+INDEX('FD inverse'!$A$22:$BH$22,1,'FD mesh'!$B$15+1)*Setup!$B$22</f>
        <v>19.3360486726445</v>
      </c>
      <c r="Y476" s="0" t="n">
        <f aca="false">SUMPRODUCT('FD inverse'!$A$23:$BH$23,'FD mesh'!$B$84:$BI$84,$E475:$BL475)+'FD inverse'!$A$23*$C476/Setup!$B$17+INDEX('FD inverse'!$A$23:$BH$23,1,'FD mesh'!$B$15+1)*Setup!$B$22</f>
        <v>18.8732377167335</v>
      </c>
      <c r="Z476" s="0" t="n">
        <f aca="false">SUMPRODUCT('FD inverse'!$A$24:$BH$24,'FD mesh'!$B$84:$BI$84,$E475:$BL475)+'FD inverse'!$A$24*$C476/Setup!$B$17+INDEX('FD inverse'!$A$24:$BH$24,1,'FD mesh'!$B$15+1)*Setup!$B$22</f>
        <v>18.4137280946582</v>
      </c>
      <c r="AA476" s="0" t="n">
        <f aca="false">SUMPRODUCT('FD inverse'!$A$25:$BH$25,'FD mesh'!$B$84:$BI$84,$E475:$BL475)+'FD inverse'!$A$25*$C476/Setup!$B$17+INDEX('FD inverse'!$A$25:$BH$25,1,'FD mesh'!$B$15+1)*Setup!$B$22</f>
        <v>17.9571089396648</v>
      </c>
      <c r="AB476" s="0" t="n">
        <f aca="false">SUMPRODUCT('FD inverse'!$A$26:$BH$26,'FD mesh'!$B$84:$BI$84,$E475:$BL475)+'FD inverse'!$A$26*$C476/Setup!$B$17+INDEX('FD inverse'!$A$26:$BH$26,1,'FD mesh'!$B$15+1)*Setup!$B$22</f>
        <v>17.5029752091031</v>
      </c>
      <c r="AC476" s="0" t="n">
        <f aca="false">SUMPRODUCT('FD inverse'!$A$27:$BH$27,'FD mesh'!$B$84:$BI$84,$E475:$BL475)+'FD inverse'!$A$27*$C476/Setup!$B$17+INDEX('FD inverse'!$A$27:$BH$27,1,'FD mesh'!$B$15+1)*Setup!$B$22</f>
        <v>17.05092712273</v>
      </c>
      <c r="AD476" s="0" t="n">
        <f aca="false">SUMPRODUCT('FD inverse'!$A$28:$BH$28,'FD mesh'!$B$84:$BI$84,$E475:$BL475)+'FD inverse'!$A$28*$C476/Setup!$B$17+INDEX('FD inverse'!$A$28:$BH$28,1,'FD mesh'!$B$15+1)*Setup!$B$22</f>
        <v>16.600569525453</v>
      </c>
      <c r="AE476" s="0" t="n">
        <f aca="false">SUMPRODUCT('FD inverse'!$A$29:$BH$29,'FD mesh'!$B$84:$BI$84,$E475:$BL475)+'FD inverse'!$A$29*$C476/Setup!$B$17+INDEX('FD inverse'!$A$29:$BH$29,1,'FD mesh'!$B$15+1)*Setup!$B$22</f>
        <v>16.1515111870856</v>
      </c>
      <c r="AF476" s="0" t="n">
        <f aca="false">SUMPRODUCT('FD inverse'!$A$30:$BH$30,'FD mesh'!$B$84:$BI$84,$E475:$BL475)+'FD inverse'!$A$30*$C476/Setup!$B$17+INDEX('FD inverse'!$A$30:$BH$30,1,'FD mesh'!$B$15+1)*Setup!$B$22</f>
        <v>15.7033640514547</v>
      </c>
      <c r="AG476" s="0" t="n">
        <f aca="false">SUMPRODUCT('FD inverse'!$A$31:$BH$31,'FD mesh'!$B$84:$BI$84,$E475:$BL475)+'FD inverse'!$A$31*$C476/Setup!$B$17+INDEX('FD inverse'!$A$31:$BH$31,1,'FD mesh'!$B$15+1)*Setup!$B$22</f>
        <v>15.2557424470055</v>
      </c>
      <c r="AH476" s="0" t="n">
        <f aca="false">SUMPRODUCT('FD inverse'!$A$32:$BH$32,'FD mesh'!$B$84:$BI$84,$E475:$BL475)+'FD inverse'!$A$32*$C476/Setup!$B$17+INDEX('FD inverse'!$A$32:$BH$32,1,'FD mesh'!$B$15+1)*Setup!$B$22</f>
        <v>15.2370003725627</v>
      </c>
      <c r="AI476" s="0" t="n">
        <f aca="false">SUMPRODUCT('FD inverse'!$A$33:$BH$33,'FD mesh'!$B$84:$BI$84,$E475:$BL475)+'FD inverse'!$A$33*$C476/Setup!$B$17+INDEX('FD inverse'!$A$33:$BH$33,1,'FD mesh'!$B$15+1)*Setup!$B$22</f>
        <v>15.2184748497998</v>
      </c>
      <c r="AJ476" s="0" t="n">
        <f aca="false">SUMPRODUCT('FD inverse'!$A$34:$BH$34,'FD mesh'!$B$84:$BI$84,$E475:$BL475)+'FD inverse'!$A$34*$C476/Setup!$B$17+INDEX('FD inverse'!$A$34:$BH$34,1,'FD mesh'!$B$15+1)*Setup!$B$22</f>
        <v>15.2001412220249</v>
      </c>
      <c r="AK476" s="0" t="n">
        <f aca="false">SUMPRODUCT('FD inverse'!$A$35:$BH$35,'FD mesh'!$B$84:$BI$84,$E475:$BL475)+'FD inverse'!$A$35*$C476/Setup!$B$17+INDEX('FD inverse'!$A$35:$BH$35,1,'FD mesh'!$B$15+1)*Setup!$B$22</f>
        <v>15.1819767825332</v>
      </c>
      <c r="AL476" s="0" t="n">
        <f aca="false">SUMPRODUCT('FD inverse'!$A$36:$BH$36,'FD mesh'!$B$84:$BI$84,$E475:$BL475)+'FD inverse'!$A$36*$C476/Setup!$B$17+INDEX('FD inverse'!$A$36:$BH$36,1,'FD mesh'!$B$15+1)*Setup!$B$22</f>
        <v>15.1639606413641</v>
      </c>
      <c r="AM476" s="0" t="n">
        <f aca="false">SUMPRODUCT('FD inverse'!$A$37:$BH$37,'FD mesh'!$B$84:$BI$84,$E475:$BL475)+'FD inverse'!$A$37*$C476/Setup!$B$17+INDEX('FD inverse'!$A$37:$BH$37,1,'FD mesh'!$B$15+1)*Setup!$B$22</f>
        <v>15.1460735838</v>
      </c>
      <c r="AN476" s="0" t="n">
        <f aca="false">SUMPRODUCT('FD inverse'!$A$38:$BH$38,'FD mesh'!$B$84:$BI$84,$E475:$BL475)+'FD inverse'!$A$38*$C476/Setup!$B$17+INDEX('FD inverse'!$A$38:$BH$38,1,'FD mesh'!$B$15+1)*Setup!$B$22</f>
        <v>15.1282979221654</v>
      </c>
      <c r="AO476" s="0" t="n">
        <f aca="false">SUMPRODUCT('FD inverse'!$A$39:$BH$39,'FD mesh'!$B$84:$BI$84,$E475:$BL475)+'FD inverse'!$A$39*$C476/Setup!$B$17+INDEX('FD inverse'!$A$39:$BH$39,1,'FD mesh'!$B$15+1)*Setup!$B$22</f>
        <v>15.1106173422478</v>
      </c>
      <c r="AP476" s="0" t="n">
        <f aca="false">SUMPRODUCT('FD inverse'!$A$40:$BH$40,'FD mesh'!$B$84:$BI$84,$E475:$BL475)+'FD inverse'!$A$40*$C476/Setup!$B$17+INDEX('FD inverse'!$A$40:$BH$40,1,'FD mesh'!$B$15+1)*Setup!$B$22</f>
        <v>15.0930167454518</v>
      </c>
      <c r="AQ476" s="0" t="n">
        <f aca="false">SUMPRODUCT('FD inverse'!$A$41:$BH$41,'FD mesh'!$B$84:$BI$84,$E475:$BL475)+'FD inverse'!$A$41*$C476/Setup!$B$17+INDEX('FD inverse'!$A$41:$BH$41,1,'FD mesh'!$B$15+1)*Setup!$B$22</f>
        <v>15.075482087607</v>
      </c>
      <c r="AR476" s="0" t="n">
        <f aca="false">SUMPRODUCT('FD inverse'!$A$42:$BH$42,'FD mesh'!$B$84:$BI$84,$E475:$BL475)+'FD inverse'!$A$42*$C476/Setup!$B$17+INDEX('FD inverse'!$A$42:$BH$42,1,'FD mesh'!$B$15+1)*Setup!$B$22</f>
        <v>15.0580002151782</v>
      </c>
      <c r="AS476" s="0" t="n">
        <f aca="false">SUMPRODUCT('FD inverse'!$A$43:$BH$43,'FD mesh'!$B$84:$BI$84,$E475:$BL475)+'FD inverse'!$A$43*$C476/Setup!$B$17+INDEX('FD inverse'!$A$43:$BH$43,1,'FD mesh'!$B$15+1)*Setup!$B$22</f>
        <v>0</v>
      </c>
      <c r="AT476" s="0" t="n">
        <f aca="false">SUMPRODUCT('FD inverse'!$A$44:$BH$44,'FD mesh'!$B$84:$BI$84,$E475:$BL475)+'FD inverse'!$A$44*$C476/Setup!$B$17+INDEX('FD inverse'!$A$44:$BH$44,1,'FD mesh'!$B$15+1)*Setup!$B$22</f>
        <v>0</v>
      </c>
      <c r="AU476" s="0" t="n">
        <f aca="false">SUMPRODUCT('FD inverse'!$A$45:$BH$45,'FD mesh'!$B$84:$BI$84,$E475:$BL475)+'FD inverse'!$A$45*$C476/Setup!$B$17+INDEX('FD inverse'!$A$45:$BH$45,1,'FD mesh'!$B$15+1)*Setup!$B$22</f>
        <v>0</v>
      </c>
      <c r="AV476" s="0" t="n">
        <f aca="false">SUMPRODUCT('FD inverse'!$A$46:$BH$46,'FD mesh'!$B$84:$BI$84,$E475:$BL475)+'FD inverse'!$A$46*$C476/Setup!$B$17+INDEX('FD inverse'!$A$46:$BH$46,1,'FD mesh'!$B$15+1)*Setup!$B$22</f>
        <v>0</v>
      </c>
      <c r="AW476" s="0" t="n">
        <f aca="false">SUMPRODUCT('FD inverse'!$A$47:$BH$47,'FD mesh'!$B$84:$BI$84,$E475:$BL475)+'FD inverse'!$A$47*$C476/Setup!$B$17+INDEX('FD inverse'!$A$47:$BH$47,1,'FD mesh'!$B$15+1)*Setup!$B$22</f>
        <v>0</v>
      </c>
      <c r="AX476" s="0" t="n">
        <f aca="false">SUMPRODUCT('FD inverse'!$A$48:$BH$48,'FD mesh'!$B$84:$BI$84,$E475:$BL475)+'FD inverse'!$A$48*$C476/Setup!$B$17+INDEX('FD inverse'!$A$48:$BH$48,1,'FD mesh'!$B$15+1)*Setup!$B$22</f>
        <v>0</v>
      </c>
      <c r="AY476" s="0" t="n">
        <f aca="false">SUMPRODUCT('FD inverse'!$A$49:$BH$49,'FD mesh'!$B$84:$BI$84,$E475:$BL475)+'FD inverse'!$A$49*$C476/Setup!$B$17+INDEX('FD inverse'!$A$49:$BH$49,1,'FD mesh'!$B$15+1)*Setup!$B$22</f>
        <v>0</v>
      </c>
      <c r="AZ476" s="0" t="n">
        <f aca="false">SUMPRODUCT('FD inverse'!$A$50:$BH$50,'FD mesh'!$B$84:$BI$84,$E475:$BL475)+'FD inverse'!$A$50*$C476/Setup!$B$17+INDEX('FD inverse'!$A$50:$BH$50,1,'FD mesh'!$B$15+1)*Setup!$B$22</f>
        <v>0</v>
      </c>
      <c r="BA476" s="0" t="n">
        <f aca="false">SUMPRODUCT('FD inverse'!$A$51:$BH$51,'FD mesh'!$B$84:$BI$84,$E475:$BL475)+'FD inverse'!$A$51*$C476/Setup!$B$17+INDEX('FD inverse'!$A$51:$BH$51,1,'FD mesh'!$B$15+1)*Setup!$B$22</f>
        <v>0</v>
      </c>
      <c r="BB476" s="0" t="n">
        <f aca="false">SUMPRODUCT('FD inverse'!$A$52:$BH$52,'FD mesh'!$B$84:$BI$84,$E475:$BL475)+'FD inverse'!$A$52*$C476/Setup!$B$17+INDEX('FD inverse'!$A$52:$BH$52,1,'FD mesh'!$B$15+1)*Setup!$B$22</f>
        <v>0</v>
      </c>
      <c r="BC476" s="0" t="n">
        <f aca="false">SUMPRODUCT('FD inverse'!$A$53:$BH$53,'FD mesh'!$B$84:$BI$84,$E475:$BL475)+'FD inverse'!$A$53*$C476/Setup!$B$17+INDEX('FD inverse'!$A$53:$BH$53,1,'FD mesh'!$B$15+1)*Setup!$B$22</f>
        <v>0</v>
      </c>
      <c r="BD476" s="0" t="n">
        <f aca="false">SUMPRODUCT('FD inverse'!$A$54:$BH$54,'FD mesh'!$B$84:$BI$84,$E475:$BL475)+'FD inverse'!$A$54*$C476/Setup!$B$17+INDEX('FD inverse'!$A$54:$BH$54,1,'FD mesh'!$B$15+1)*Setup!$B$22</f>
        <v>0</v>
      </c>
      <c r="BE476" s="0" t="n">
        <f aca="false">SUMPRODUCT('FD inverse'!$A$55:$BH$55,'FD mesh'!$B$84:$BI$84,$E475:$BL475)+'FD inverse'!$A$55*$C476/Setup!$B$17+INDEX('FD inverse'!$A$55:$BH$55,1,'FD mesh'!$B$15+1)*Setup!$B$22</f>
        <v>0</v>
      </c>
      <c r="BF476" s="0" t="n">
        <f aca="false">SUMPRODUCT('FD inverse'!$A$56:$BH$56,'FD mesh'!$B$84:$BI$84,$E475:$BL475)+'FD inverse'!$A$56*$C476/Setup!$B$17+INDEX('FD inverse'!$A$56:$BH$56,1,'FD mesh'!$B$15+1)*Setup!$B$22</f>
        <v>0</v>
      </c>
      <c r="BG476" s="0" t="n">
        <f aca="false">SUMPRODUCT('FD inverse'!$A$57:$BH$57,'FD mesh'!$B$84:$BI$84,$E475:$BL475)+'FD inverse'!$A$57*$C476/Setup!$B$17+INDEX('FD inverse'!$A$57:$BH$57,1,'FD mesh'!$B$15+1)*Setup!$B$22</f>
        <v>0</v>
      </c>
      <c r="BH476" s="0" t="n">
        <f aca="false">SUMPRODUCT('FD inverse'!$A$58:$BH$58,'FD mesh'!$B$84:$BI$84,$E475:$BL475)+'FD inverse'!$A$58*$C476/Setup!$B$17+INDEX('FD inverse'!$A$58:$BH$58,1,'FD mesh'!$B$15+1)*Setup!$B$22</f>
        <v>0</v>
      </c>
      <c r="BI476" s="0" t="n">
        <f aca="false">SUMPRODUCT('FD inverse'!$A$59:$BH$59,'FD mesh'!$B$84:$BI$84,$E475:$BL475)+'FD inverse'!$A$59*$C476/Setup!$B$17+INDEX('FD inverse'!$A$59:$BH$59,1,'FD mesh'!$B$15+1)*Setup!$B$22</f>
        <v>0</v>
      </c>
      <c r="BJ476" s="0" t="n">
        <f aca="false">SUMPRODUCT('FD inverse'!$A$60:$BH$60,'FD mesh'!$B$84:$BI$84,$E475:$BL475)+'FD inverse'!$A$60*$C476/Setup!$B$17+INDEX('FD inverse'!$A$60:$BH$60,1,'FD mesh'!$B$15+1)*Setup!$B$22</f>
        <v>0</v>
      </c>
      <c r="BK476" s="0" t="n">
        <f aca="false">SUMPRODUCT('FD inverse'!$A$61:$BH$61,'FD mesh'!$B$84:$BI$84,$E475:$BL475)+'FD inverse'!$A$61*$C476/Setup!$B$17+INDEX('FD inverse'!$A$61:$BH$61,1,'FD mesh'!$B$15+1)*Setup!$B$22</f>
        <v>0</v>
      </c>
      <c r="BL476" s="0" t="n">
        <f aca="false">SUMPRODUCT('FD inverse'!$A$62:$BH$62,'FD mesh'!$B$84:$BI$84,$E475:$BL475)+'FD inverse'!$A$62*$C476/Setup!$B$17+INDEX('FD inverse'!$A$62:$BH$62,1,'FD mesh'!$B$15+1)*Setup!$B$22</f>
        <v>0</v>
      </c>
    </row>
    <row r="477" customFormat="false" ht="15" hidden="false" customHeight="false" outlineLevel="0" collapsed="false">
      <c r="A477" s="0" t="n">
        <v>472</v>
      </c>
      <c r="B477" s="0" t="n">
        <f aca="false">A477*Setup!$B$11/3600</f>
        <v>39.3333333333333</v>
      </c>
      <c r="C477" s="0" t="n">
        <f aca="false">Setup!$B$7+Setup!$B$8*COS(2*PI()*(B477-Setup!$B$9)/24)</f>
        <v>27.9392310120488</v>
      </c>
      <c r="D477" s="0" t="n">
        <f aca="false">(C477-E477)/Setup!$B$17</f>
        <v>17.2261906724377</v>
      </c>
      <c r="E477" s="0" t="n">
        <f aca="false">SUMPRODUCT('FD inverse'!$A$3:$BH$3,'FD mesh'!$B$84:$BI$84,$E476:$BL476)+'FD inverse'!$A$3*$C477/Setup!$B$17+INDEX('FD inverse'!$A$3:$BH$3,1,'FD mesh'!$B$15+1)*Setup!$B$22</f>
        <v>25.6998262246319</v>
      </c>
      <c r="F477" s="0" t="n">
        <f aca="false">SUMPRODUCT('FD inverse'!$A$4:$BH$4,'FD mesh'!$B$84:$BI$84,$E476:$BL476)+'FD inverse'!$A$4*$C477/Setup!$B$17+INDEX('FD inverse'!$A$4:$BH$4,1,'FD mesh'!$B$15+1)*Setup!$B$22</f>
        <v>25.1916335981414</v>
      </c>
      <c r="G477" s="0" t="n">
        <f aca="false">SUMPRODUCT('FD inverse'!$A$5:$BH$5,'FD mesh'!$B$84:$BI$84,$E476:$BL476)+'FD inverse'!$A$5*$C477/Setup!$B$17+INDEX('FD inverse'!$A$5:$BH$5,1,'FD mesh'!$B$15+1)*Setup!$B$22</f>
        <v>24.6927788252254</v>
      </c>
      <c r="H477" s="0" t="n">
        <f aca="false">SUMPRODUCT('FD inverse'!$A$6:$BH$6,'FD mesh'!$B$84:$BI$84,$E476:$BL476)+'FD inverse'!$A$6*$C477/Setup!$B$17+INDEX('FD inverse'!$A$6:$BH$6,1,'FD mesh'!$B$15+1)*Setup!$B$22</f>
        <v>23.0326185876698</v>
      </c>
      <c r="I477" s="0" t="n">
        <f aca="false">SUMPRODUCT('FD inverse'!$A$7:$BH$7,'FD mesh'!$B$84:$BI$84,$E476:$BL476)+'FD inverse'!$A$7*$C477/Setup!$B$17+INDEX('FD inverse'!$A$7:$BH$7,1,'FD mesh'!$B$15+1)*Setup!$B$22</f>
        <v>22.8924232614417</v>
      </c>
      <c r="J477" s="0" t="n">
        <f aca="false">SUMPRODUCT('FD inverse'!$A$8:$BH$8,'FD mesh'!$B$84:$BI$84,$E476:$BL476)+'FD inverse'!$A$8*$C477/Setup!$B$17+INDEX('FD inverse'!$A$8:$BH$8,1,'FD mesh'!$B$15+1)*Setup!$B$22</f>
        <v>22.7656833250453</v>
      </c>
      <c r="K477" s="0" t="n">
        <f aca="false">SUMPRODUCT('FD inverse'!$A$9:$BH$9,'FD mesh'!$B$84:$BI$84,$E476:$BL476)+'FD inverse'!$A$9*$C477/Setup!$B$17+INDEX('FD inverse'!$A$9:$BH$9,1,'FD mesh'!$B$15+1)*Setup!$B$22</f>
        <v>22.6523631915613</v>
      </c>
      <c r="L477" s="0" t="n">
        <f aca="false">SUMPRODUCT('FD inverse'!$A$10:$BH$10,'FD mesh'!$B$84:$BI$84,$E476:$BL476)+'FD inverse'!$A$10*$C477/Setup!$B$17+INDEX('FD inverse'!$A$10:$BH$10,1,'FD mesh'!$B$15+1)*Setup!$B$22</f>
        <v>22.5523939950839</v>
      </c>
      <c r="M477" s="0" t="n">
        <f aca="false">SUMPRODUCT('FD inverse'!$A$11:$BH$11,'FD mesh'!$B$84:$BI$84,$E476:$BL476)+'FD inverse'!$A$11*$C477/Setup!$B$17+INDEX('FD inverse'!$A$11:$BH$11,1,'FD mesh'!$B$15+1)*Setup!$B$22</f>
        <v>22.4656864674885</v>
      </c>
      <c r="N477" s="0" t="n">
        <f aca="false">SUMPRODUCT('FD inverse'!$A$12:$BH$12,'FD mesh'!$B$84:$BI$84,$E476:$BL476)+'FD inverse'!$A$12*$C477/Setup!$B$17+INDEX('FD inverse'!$A$12:$BH$12,1,'FD mesh'!$B$15+1)*Setup!$B$22</f>
        <v>22.3921420363429</v>
      </c>
      <c r="O477" s="0" t="n">
        <f aca="false">SUMPRODUCT('FD inverse'!$A$13:$BH$13,'FD mesh'!$B$84:$BI$84,$E476:$BL476)+'FD inverse'!$A$13*$C477/Setup!$B$17+INDEX('FD inverse'!$A$13:$BH$13,1,'FD mesh'!$B$15+1)*Setup!$B$22</f>
        <v>22.331662169791</v>
      </c>
      <c r="P477" s="0" t="n">
        <f aca="false">SUMPRODUCT('FD inverse'!$A$14:$BH$14,'FD mesh'!$B$84:$BI$84,$E476:$BL476)+'FD inverse'!$A$14*$C477/Setup!$B$17+INDEX('FD inverse'!$A$14:$BH$14,1,'FD mesh'!$B$15+1)*Setup!$B$22</f>
        <v>22.2841559939824</v>
      </c>
      <c r="Q477" s="0" t="n">
        <f aca="false">SUMPRODUCT('FD inverse'!$A$15:$BH$15,'FD mesh'!$B$84:$BI$84,$E476:$BL476)+'FD inverse'!$A$15*$C477/Setup!$B$17+INDEX('FD inverse'!$A$15:$BH$15,1,'FD mesh'!$B$15+1)*Setup!$B$22</f>
        <v>22.2495462068028</v>
      </c>
      <c r="R477" s="0" t="n">
        <f aca="false">SUMPRODUCT('FD inverse'!$A$16:$BH$16,'FD mesh'!$B$84:$BI$84,$E476:$BL476)+'FD inverse'!$A$16*$C477/Setup!$B$17+INDEX('FD inverse'!$A$16:$BH$16,1,'FD mesh'!$B$15+1)*Setup!$B$22</f>
        <v>22.2277733085739</v>
      </c>
      <c r="S477" s="0" t="n">
        <f aca="false">SUMPRODUCT('FD inverse'!$A$17:$BH$17,'FD mesh'!$B$84:$BI$84,$E476:$BL476)+'FD inverse'!$A$17*$C477/Setup!$B$17+INDEX('FD inverse'!$A$17:$BH$17,1,'FD mesh'!$B$15+1)*Setup!$B$22</f>
        <v>21.7346039353441</v>
      </c>
      <c r="T477" s="0" t="n">
        <f aca="false">SUMPRODUCT('FD inverse'!$A$18:$BH$18,'FD mesh'!$B$84:$BI$84,$E476:$BL476)+'FD inverse'!$A$18*$C477/Setup!$B$17+INDEX('FD inverse'!$A$18:$BH$18,1,'FD mesh'!$B$15+1)*Setup!$B$22</f>
        <v>21.2473620158079</v>
      </c>
      <c r="U477" s="0" t="n">
        <f aca="false">SUMPRODUCT('FD inverse'!$A$19:$BH$19,'FD mesh'!$B$84:$BI$84,$E476:$BL476)+'FD inverse'!$A$19*$C477/Setup!$B$17+INDEX('FD inverse'!$A$19:$BH$19,1,'FD mesh'!$B$15+1)*Setup!$B$22</f>
        <v>20.7655971797667</v>
      </c>
      <c r="V477" s="0" t="n">
        <f aca="false">SUMPRODUCT('FD inverse'!$A$20:$BH$20,'FD mesh'!$B$84:$BI$84,$E476:$BL476)+'FD inverse'!$A$20*$C477/Setup!$B$17+INDEX('FD inverse'!$A$20:$BH$20,1,'FD mesh'!$B$15+1)*Setup!$B$22</f>
        <v>20.288865333442</v>
      </c>
      <c r="W477" s="0" t="n">
        <f aca="false">SUMPRODUCT('FD inverse'!$A$21:$BH$21,'FD mesh'!$B$84:$BI$84,$E476:$BL476)+'FD inverse'!$A$21*$C477/Setup!$B$17+INDEX('FD inverse'!$A$21:$BH$21,1,'FD mesh'!$B$15+1)*Setup!$B$22</f>
        <v>19.8167288826426</v>
      </c>
      <c r="X477" s="0" t="n">
        <f aca="false">SUMPRODUCT('FD inverse'!$A$22:$BH$22,'FD mesh'!$B$84:$BI$84,$E476:$BL476)+'FD inverse'!$A$22*$C477/Setup!$B$17+INDEX('FD inverse'!$A$22:$BH$22,1,'FD mesh'!$B$15+1)*Setup!$B$22</f>
        <v>19.3487567972092</v>
      </c>
      <c r="Y477" s="0" t="n">
        <f aca="false">SUMPRODUCT('FD inverse'!$A$23:$BH$23,'FD mesh'!$B$84:$BI$84,$E476:$BL476)+'FD inverse'!$A$23*$C477/Setup!$B$17+INDEX('FD inverse'!$A$23:$BH$23,1,'FD mesh'!$B$15+1)*Setup!$B$22</f>
        <v>18.8845245312905</v>
      </c>
      <c r="Z477" s="0" t="n">
        <f aca="false">SUMPRODUCT('FD inverse'!$A$24:$BH$24,'FD mesh'!$B$84:$BI$84,$E476:$BL476)+'FD inverse'!$A$24*$C477/Setup!$B$17+INDEX('FD inverse'!$A$24:$BH$24,1,'FD mesh'!$B$15+1)*Setup!$B$22</f>
        <v>18.4236138136557</v>
      </c>
      <c r="AA477" s="0" t="n">
        <f aca="false">SUMPRODUCT('FD inverse'!$A$25:$BH$25,'FD mesh'!$B$84:$BI$84,$E476:$BL476)+'FD inverse'!$A$25*$C477/Setup!$B$17+INDEX('FD inverse'!$A$25:$BH$25,1,'FD mesh'!$B$15+1)*Setup!$B$22</f>
        <v>17.9656123218972</v>
      </c>
      <c r="AB477" s="0" t="n">
        <f aca="false">SUMPRODUCT('FD inverse'!$A$26:$BH$26,'FD mesh'!$B$84:$BI$84,$E476:$BL476)+'FD inverse'!$A$26*$C477/Setup!$B$17+INDEX('FD inverse'!$A$26:$BH$26,1,'FD mesh'!$B$15+1)*Setup!$B$22</f>
        <v>17.5101132540529</v>
      </c>
      <c r="AC477" s="0" t="n">
        <f aca="false">SUMPRODUCT('FD inverse'!$A$27:$BH$27,'FD mesh'!$B$84:$BI$84,$E476:$BL476)+'FD inverse'!$A$27*$C477/Setup!$B$17+INDEX('FD inverse'!$A$27:$BH$27,1,'FD mesh'!$B$15+1)*Setup!$B$22</f>
        <v>17.0567148108653</v>
      </c>
      <c r="AD477" s="0" t="n">
        <f aca="false">SUMPRODUCT('FD inverse'!$A$28:$BH$28,'FD mesh'!$B$84:$BI$84,$E476:$BL476)+'FD inverse'!$A$28*$C477/Setup!$B$17+INDEX('FD inverse'!$A$28:$BH$28,1,'FD mesh'!$B$15+1)*Setup!$B$22</f>
        <v>16.6050196016147</v>
      </c>
      <c r="AE477" s="0" t="n">
        <f aca="false">SUMPRODUCT('FD inverse'!$A$29:$BH$29,'FD mesh'!$B$84:$BI$84,$E476:$BL476)+'FD inverse'!$A$29*$C477/Setup!$B$17+INDEX('FD inverse'!$A$29:$BH$29,1,'FD mesh'!$B$15+1)*Setup!$B$22</f>
        <v>16.154633986206</v>
      </c>
      <c r="AF477" s="0" t="n">
        <f aca="false">SUMPRODUCT('FD inverse'!$A$30:$BH$30,'FD mesh'!$B$84:$BI$84,$E476:$BL476)+'FD inverse'!$A$30*$C477/Setup!$B$17+INDEX('FD inverse'!$A$30:$BH$30,1,'FD mesh'!$B$15+1)*Setup!$B$22</f>
        <v>15.7051673659669</v>
      </c>
      <c r="AG477" s="0" t="n">
        <f aca="false">SUMPRODUCT('FD inverse'!$A$31:$BH$31,'FD mesh'!$B$84:$BI$84,$E476:$BL476)+'FD inverse'!$A$31*$C477/Setup!$B$17+INDEX('FD inverse'!$A$31:$BH$31,1,'FD mesh'!$B$15+1)*Setup!$B$22</f>
        <v>15.2562314354272</v>
      </c>
      <c r="AH477" s="0" t="n">
        <f aca="false">SUMPRODUCT('FD inverse'!$A$32:$BH$32,'FD mesh'!$B$84:$BI$84,$E476:$BL476)+'FD inverse'!$A$32*$C477/Setup!$B$17+INDEX('FD inverse'!$A$32:$BH$32,1,'FD mesh'!$B$15+1)*Setup!$B$22</f>
        <v>15.23743614374</v>
      </c>
      <c r="AI477" s="0" t="n">
        <f aca="false">SUMPRODUCT('FD inverse'!$A$33:$BH$33,'FD mesh'!$B$84:$BI$84,$E476:$BL476)+'FD inverse'!$A$33*$C477/Setup!$B$17+INDEX('FD inverse'!$A$33:$BH$33,1,'FD mesh'!$B$15+1)*Setup!$B$22</f>
        <v>15.21886144946</v>
      </c>
      <c r="AJ477" s="0" t="n">
        <f aca="false">SUMPRODUCT('FD inverse'!$A$34:$BH$34,'FD mesh'!$B$84:$BI$84,$E476:$BL476)+'FD inverse'!$A$34*$C477/Setup!$B$17+INDEX('FD inverse'!$A$34:$BH$34,1,'FD mesh'!$B$15+1)*Setup!$B$22</f>
        <v>15.2004824608327</v>
      </c>
      <c r="AK477" s="0" t="n">
        <f aca="false">SUMPRODUCT('FD inverse'!$A$35:$BH$35,'FD mesh'!$B$84:$BI$84,$E476:$BL476)+'FD inverse'!$A$35*$C477/Setup!$B$17+INDEX('FD inverse'!$A$35:$BH$35,1,'FD mesh'!$B$15+1)*Setup!$B$22</f>
        <v>15.1822762151496</v>
      </c>
      <c r="AL477" s="0" t="n">
        <f aca="false">SUMPRODUCT('FD inverse'!$A$36:$BH$36,'FD mesh'!$B$84:$BI$84,$E476:$BL476)+'FD inverse'!$A$36*$C477/Setup!$B$17+INDEX('FD inverse'!$A$36:$BH$36,1,'FD mesh'!$B$15+1)*Setup!$B$22</f>
        <v>15.1642215491538</v>
      </c>
      <c r="AM477" s="0" t="n">
        <f aca="false">SUMPRODUCT('FD inverse'!$A$37:$BH$37,'FD mesh'!$B$84:$BI$84,$E476:$BL476)+'FD inverse'!$A$37*$C477/Setup!$B$17+INDEX('FD inverse'!$A$37:$BH$37,1,'FD mesh'!$B$15+1)*Setup!$B$22</f>
        <v>15.1462989606908</v>
      </c>
      <c r="AN477" s="0" t="n">
        <f aca="false">SUMPRODUCT('FD inverse'!$A$38:$BH$38,'FD mesh'!$B$84:$BI$84,$E476:$BL476)+'FD inverse'!$A$38*$C477/Setup!$B$17+INDEX('FD inverse'!$A$38:$BH$38,1,'FD mesh'!$B$15+1)*Setup!$B$22</f>
        <v>15.128490463201</v>
      </c>
      <c r="AO477" s="0" t="n">
        <f aca="false">SUMPRODUCT('FD inverse'!$A$39:$BH$39,'FD mesh'!$B$84:$BI$84,$E476:$BL476)+'FD inverse'!$A$39*$C477/Setup!$B$17+INDEX('FD inverse'!$A$39:$BH$39,1,'FD mesh'!$B$15+1)*Setup!$B$22</f>
        <v>15.1107794344182</v>
      </c>
      <c r="AP477" s="0" t="n">
        <f aca="false">SUMPRODUCT('FD inverse'!$A$40:$BH$40,'FD mesh'!$B$84:$BI$84,$E476:$BL476)+'FD inverse'!$A$40*$C477/Setup!$B$17+INDEX('FD inverse'!$A$40:$BH$40,1,'FD mesh'!$B$15+1)*Setup!$B$22</f>
        <v>15.0931504604256</v>
      </c>
      <c r="AQ477" s="0" t="n">
        <f aca="false">SUMPRODUCT('FD inverse'!$A$41:$BH$41,'FD mesh'!$B$84:$BI$84,$E476:$BL476)+'FD inverse'!$A$41*$C477/Setup!$B$17+INDEX('FD inverse'!$A$41:$BH$41,1,'FD mesh'!$B$15+1)*Setup!$B$22</f>
        <v>15.0755891760327</v>
      </c>
      <c r="AR477" s="0" t="n">
        <f aca="false">SUMPRODUCT('FD inverse'!$A$42:$BH$42,'FD mesh'!$B$84:$BI$84,$E476:$BL476)+'FD inverse'!$A$42*$C477/Setup!$B$17+INDEX('FD inverse'!$A$42:$BH$42,1,'FD mesh'!$B$15+1)*Setup!$B$22</f>
        <v>15.0580821022676</v>
      </c>
      <c r="AS477" s="0" t="n">
        <f aca="false">SUMPRODUCT('FD inverse'!$A$43:$BH$43,'FD mesh'!$B$84:$BI$84,$E476:$BL476)+'FD inverse'!$A$43*$C477/Setup!$B$17+INDEX('FD inverse'!$A$43:$BH$43,1,'FD mesh'!$B$15+1)*Setup!$B$22</f>
        <v>0</v>
      </c>
      <c r="AT477" s="0" t="n">
        <f aca="false">SUMPRODUCT('FD inverse'!$A$44:$BH$44,'FD mesh'!$B$84:$BI$84,$E476:$BL476)+'FD inverse'!$A$44*$C477/Setup!$B$17+INDEX('FD inverse'!$A$44:$BH$44,1,'FD mesh'!$B$15+1)*Setup!$B$22</f>
        <v>0</v>
      </c>
      <c r="AU477" s="0" t="n">
        <f aca="false">SUMPRODUCT('FD inverse'!$A$45:$BH$45,'FD mesh'!$B$84:$BI$84,$E476:$BL476)+'FD inverse'!$A$45*$C477/Setup!$B$17+INDEX('FD inverse'!$A$45:$BH$45,1,'FD mesh'!$B$15+1)*Setup!$B$22</f>
        <v>0</v>
      </c>
      <c r="AV477" s="0" t="n">
        <f aca="false">SUMPRODUCT('FD inverse'!$A$46:$BH$46,'FD mesh'!$B$84:$BI$84,$E476:$BL476)+'FD inverse'!$A$46*$C477/Setup!$B$17+INDEX('FD inverse'!$A$46:$BH$46,1,'FD mesh'!$B$15+1)*Setup!$B$22</f>
        <v>0</v>
      </c>
      <c r="AW477" s="0" t="n">
        <f aca="false">SUMPRODUCT('FD inverse'!$A$47:$BH$47,'FD mesh'!$B$84:$BI$84,$E476:$BL476)+'FD inverse'!$A$47*$C477/Setup!$B$17+INDEX('FD inverse'!$A$47:$BH$47,1,'FD mesh'!$B$15+1)*Setup!$B$22</f>
        <v>0</v>
      </c>
      <c r="AX477" s="0" t="n">
        <f aca="false">SUMPRODUCT('FD inverse'!$A$48:$BH$48,'FD mesh'!$B$84:$BI$84,$E476:$BL476)+'FD inverse'!$A$48*$C477/Setup!$B$17+INDEX('FD inverse'!$A$48:$BH$48,1,'FD mesh'!$B$15+1)*Setup!$B$22</f>
        <v>0</v>
      </c>
      <c r="AY477" s="0" t="n">
        <f aca="false">SUMPRODUCT('FD inverse'!$A$49:$BH$49,'FD mesh'!$B$84:$BI$84,$E476:$BL476)+'FD inverse'!$A$49*$C477/Setup!$B$17+INDEX('FD inverse'!$A$49:$BH$49,1,'FD mesh'!$B$15+1)*Setup!$B$22</f>
        <v>0</v>
      </c>
      <c r="AZ477" s="0" t="n">
        <f aca="false">SUMPRODUCT('FD inverse'!$A$50:$BH$50,'FD mesh'!$B$84:$BI$84,$E476:$BL476)+'FD inverse'!$A$50*$C477/Setup!$B$17+INDEX('FD inverse'!$A$50:$BH$50,1,'FD mesh'!$B$15+1)*Setup!$B$22</f>
        <v>0</v>
      </c>
      <c r="BA477" s="0" t="n">
        <f aca="false">SUMPRODUCT('FD inverse'!$A$51:$BH$51,'FD mesh'!$B$84:$BI$84,$E476:$BL476)+'FD inverse'!$A$51*$C477/Setup!$B$17+INDEX('FD inverse'!$A$51:$BH$51,1,'FD mesh'!$B$15+1)*Setup!$B$22</f>
        <v>0</v>
      </c>
      <c r="BB477" s="0" t="n">
        <f aca="false">SUMPRODUCT('FD inverse'!$A$52:$BH$52,'FD mesh'!$B$84:$BI$84,$E476:$BL476)+'FD inverse'!$A$52*$C477/Setup!$B$17+INDEX('FD inverse'!$A$52:$BH$52,1,'FD mesh'!$B$15+1)*Setup!$B$22</f>
        <v>0</v>
      </c>
      <c r="BC477" s="0" t="n">
        <f aca="false">SUMPRODUCT('FD inverse'!$A$53:$BH$53,'FD mesh'!$B$84:$BI$84,$E476:$BL476)+'FD inverse'!$A$53*$C477/Setup!$B$17+INDEX('FD inverse'!$A$53:$BH$53,1,'FD mesh'!$B$15+1)*Setup!$B$22</f>
        <v>0</v>
      </c>
      <c r="BD477" s="0" t="n">
        <f aca="false">SUMPRODUCT('FD inverse'!$A$54:$BH$54,'FD mesh'!$B$84:$BI$84,$E476:$BL476)+'FD inverse'!$A$54*$C477/Setup!$B$17+INDEX('FD inverse'!$A$54:$BH$54,1,'FD mesh'!$B$15+1)*Setup!$B$22</f>
        <v>0</v>
      </c>
      <c r="BE477" s="0" t="n">
        <f aca="false">SUMPRODUCT('FD inverse'!$A$55:$BH$55,'FD mesh'!$B$84:$BI$84,$E476:$BL476)+'FD inverse'!$A$55*$C477/Setup!$B$17+INDEX('FD inverse'!$A$55:$BH$55,1,'FD mesh'!$B$15+1)*Setup!$B$22</f>
        <v>0</v>
      </c>
      <c r="BF477" s="0" t="n">
        <f aca="false">SUMPRODUCT('FD inverse'!$A$56:$BH$56,'FD mesh'!$B$84:$BI$84,$E476:$BL476)+'FD inverse'!$A$56*$C477/Setup!$B$17+INDEX('FD inverse'!$A$56:$BH$56,1,'FD mesh'!$B$15+1)*Setup!$B$22</f>
        <v>0</v>
      </c>
      <c r="BG477" s="0" t="n">
        <f aca="false">SUMPRODUCT('FD inverse'!$A$57:$BH$57,'FD mesh'!$B$84:$BI$84,$E476:$BL476)+'FD inverse'!$A$57*$C477/Setup!$B$17+INDEX('FD inverse'!$A$57:$BH$57,1,'FD mesh'!$B$15+1)*Setup!$B$22</f>
        <v>0</v>
      </c>
      <c r="BH477" s="0" t="n">
        <f aca="false">SUMPRODUCT('FD inverse'!$A$58:$BH$58,'FD mesh'!$B$84:$BI$84,$E476:$BL476)+'FD inverse'!$A$58*$C477/Setup!$B$17+INDEX('FD inverse'!$A$58:$BH$58,1,'FD mesh'!$B$15+1)*Setup!$B$22</f>
        <v>0</v>
      </c>
      <c r="BI477" s="0" t="n">
        <f aca="false">SUMPRODUCT('FD inverse'!$A$59:$BH$59,'FD mesh'!$B$84:$BI$84,$E476:$BL476)+'FD inverse'!$A$59*$C477/Setup!$B$17+INDEX('FD inverse'!$A$59:$BH$59,1,'FD mesh'!$B$15+1)*Setup!$B$22</f>
        <v>0</v>
      </c>
      <c r="BJ477" s="0" t="n">
        <f aca="false">SUMPRODUCT('FD inverse'!$A$60:$BH$60,'FD mesh'!$B$84:$BI$84,$E476:$BL476)+'FD inverse'!$A$60*$C477/Setup!$B$17+INDEX('FD inverse'!$A$60:$BH$60,1,'FD mesh'!$B$15+1)*Setup!$B$22</f>
        <v>0</v>
      </c>
      <c r="BK477" s="0" t="n">
        <f aca="false">SUMPRODUCT('FD inverse'!$A$61:$BH$61,'FD mesh'!$B$84:$BI$84,$E476:$BL476)+'FD inverse'!$A$61*$C477/Setup!$B$17+INDEX('FD inverse'!$A$61:$BH$61,1,'FD mesh'!$B$15+1)*Setup!$B$22</f>
        <v>0</v>
      </c>
      <c r="BL477" s="0" t="n">
        <f aca="false">SUMPRODUCT('FD inverse'!$A$62:$BH$62,'FD mesh'!$B$84:$BI$84,$E476:$BL476)+'FD inverse'!$A$62*$C477/Setup!$B$17+INDEX('FD inverse'!$A$62:$BH$62,1,'FD mesh'!$B$15+1)*Setup!$B$22</f>
        <v>0</v>
      </c>
    </row>
    <row r="478" customFormat="false" ht="15" hidden="false" customHeight="false" outlineLevel="0" collapsed="false">
      <c r="A478" s="0" t="n">
        <v>473</v>
      </c>
      <c r="B478" s="0" t="n">
        <f aca="false">A478*Setup!$B$11/3600</f>
        <v>39.4166666666667</v>
      </c>
      <c r="C478" s="0" t="n">
        <f aca="false">Setup!$B$7+Setup!$B$8*COS(2*PI()*(B478-Setup!$B$9)/24)</f>
        <v>27.953446041871</v>
      </c>
      <c r="D478" s="0" t="n">
        <f aca="false">(C478-E478)/Setup!$B$17</f>
        <v>17.184824328087</v>
      </c>
      <c r="E478" s="0" t="n">
        <f aca="false">SUMPRODUCT('FD inverse'!$A$3:$BH$3,'FD mesh'!$B$84:$BI$84,$E477:$BL477)+'FD inverse'!$A$3*$C478/Setup!$B$17+INDEX('FD inverse'!$A$3:$BH$3,1,'FD mesh'!$B$15+1)*Setup!$B$22</f>
        <v>25.7194188792197</v>
      </c>
      <c r="F478" s="0" t="n">
        <f aca="false">SUMPRODUCT('FD inverse'!$A$4:$BH$4,'FD mesh'!$B$84:$BI$84,$E477:$BL477)+'FD inverse'!$A$4*$C478/Setup!$B$17+INDEX('FD inverse'!$A$4:$BH$4,1,'FD mesh'!$B$15+1)*Setup!$B$22</f>
        <v>25.2122176523829</v>
      </c>
      <c r="G478" s="0" t="n">
        <f aca="false">SUMPRODUCT('FD inverse'!$A$5:$BH$5,'FD mesh'!$B$84:$BI$84,$E477:$BL477)+'FD inverse'!$A$5*$C478/Setup!$B$17+INDEX('FD inverse'!$A$5:$BH$5,1,'FD mesh'!$B$15+1)*Setup!$B$22</f>
        <v>24.7139504768662</v>
      </c>
      <c r="H478" s="0" t="n">
        <f aca="false">SUMPRODUCT('FD inverse'!$A$6:$BH$6,'FD mesh'!$B$84:$BI$84,$E477:$BL477)+'FD inverse'!$A$6*$C478/Setup!$B$17+INDEX('FD inverse'!$A$6:$BH$6,1,'FD mesh'!$B$15+1)*Setup!$B$22</f>
        <v>23.0552104297847</v>
      </c>
      <c r="I478" s="0" t="n">
        <f aca="false">SUMPRODUCT('FD inverse'!$A$7:$BH$7,'FD mesh'!$B$84:$BI$84,$E477:$BL477)+'FD inverse'!$A$7*$C478/Setup!$B$17+INDEX('FD inverse'!$A$7:$BH$7,1,'FD mesh'!$B$15+1)*Setup!$B$22</f>
        <v>22.9150835353866</v>
      </c>
      <c r="J478" s="0" t="n">
        <f aca="false">SUMPRODUCT('FD inverse'!$A$8:$BH$8,'FD mesh'!$B$84:$BI$84,$E477:$BL477)+'FD inverse'!$A$8*$C478/Setup!$B$17+INDEX('FD inverse'!$A$8:$BH$8,1,'FD mesh'!$B$15+1)*Setup!$B$22</f>
        <v>22.7883255341712</v>
      </c>
      <c r="K478" s="0" t="n">
        <f aca="false">SUMPRODUCT('FD inverse'!$A$9:$BH$9,'FD mesh'!$B$84:$BI$84,$E477:$BL477)+'FD inverse'!$A$9*$C478/Setup!$B$17+INDEX('FD inverse'!$A$9:$BH$9,1,'FD mesh'!$B$15+1)*Setup!$B$22</f>
        <v>22.6749257684284</v>
      </c>
      <c r="L478" s="0" t="n">
        <f aca="false">SUMPRODUCT('FD inverse'!$A$10:$BH$10,'FD mesh'!$B$84:$BI$84,$E477:$BL477)+'FD inverse'!$A$10*$C478/Setup!$B$17+INDEX('FD inverse'!$A$10:$BH$10,1,'FD mesh'!$B$15+1)*Setup!$B$22</f>
        <v>22.5748372574745</v>
      </c>
      <c r="M478" s="0" t="n">
        <f aca="false">SUMPRODUCT('FD inverse'!$A$11:$BH$11,'FD mesh'!$B$84:$BI$84,$E477:$BL477)+'FD inverse'!$A$11*$C478/Setup!$B$17+INDEX('FD inverse'!$A$11:$BH$11,1,'FD mesh'!$B$15+1)*Setup!$B$22</f>
        <v>22.4879896092878</v>
      </c>
      <c r="N478" s="0" t="n">
        <f aca="false">SUMPRODUCT('FD inverse'!$A$12:$BH$12,'FD mesh'!$B$84:$BI$84,$E477:$BL477)+'FD inverse'!$A$12*$C478/Setup!$B$17+INDEX('FD inverse'!$A$12:$BH$12,1,'FD mesh'!$B$15+1)*Setup!$B$22</f>
        <v>22.414300156853</v>
      </c>
      <c r="O478" s="0" t="n">
        <f aca="false">SUMPRODUCT('FD inverse'!$A$13:$BH$13,'FD mesh'!$B$84:$BI$84,$E477:$BL477)+'FD inverse'!$A$13*$C478/Setup!$B$17+INDEX('FD inverse'!$A$13:$BH$13,1,'FD mesh'!$B$15+1)*Setup!$B$22</f>
        <v>22.3536833418873</v>
      </c>
      <c r="P478" s="0" t="n">
        <f aca="false">SUMPRODUCT('FD inverse'!$A$14:$BH$14,'FD mesh'!$B$84:$BI$84,$E477:$BL477)+'FD inverse'!$A$14*$C478/Setup!$B$17+INDEX('FD inverse'!$A$14:$BH$14,1,'FD mesh'!$B$15+1)*Setup!$B$22</f>
        <v>22.3060583688662</v>
      </c>
      <c r="Q478" s="0" t="n">
        <f aca="false">SUMPRODUCT('FD inverse'!$A$15:$BH$15,'FD mesh'!$B$84:$BI$84,$E477:$BL477)+'FD inverse'!$A$15*$C478/Setup!$B$17+INDEX('FD inverse'!$A$15:$BH$15,1,'FD mesh'!$B$15+1)*Setup!$B$22</f>
        <v>22.2713551509388</v>
      </c>
      <c r="R478" s="0" t="n">
        <f aca="false">SUMPRODUCT('FD inverse'!$A$16:$BH$16,'FD mesh'!$B$84:$BI$84,$E477:$BL477)+'FD inverse'!$A$16*$C478/Setup!$B$17+INDEX('FD inverse'!$A$16:$BH$16,1,'FD mesh'!$B$15+1)*Setup!$B$22</f>
        <v>22.24951856672</v>
      </c>
      <c r="S478" s="0" t="n">
        <f aca="false">SUMPRODUCT('FD inverse'!$A$17:$BH$17,'FD mesh'!$B$84:$BI$84,$E477:$BL477)+'FD inverse'!$A$17*$C478/Setup!$B$17+INDEX('FD inverse'!$A$17:$BH$17,1,'FD mesh'!$B$15+1)*Setup!$B$22</f>
        <v>21.7548062036983</v>
      </c>
      <c r="T478" s="0" t="n">
        <f aca="false">SUMPRODUCT('FD inverse'!$A$18:$BH$18,'FD mesh'!$B$84:$BI$84,$E477:$BL477)+'FD inverse'!$A$18*$C478/Setup!$B$17+INDEX('FD inverse'!$A$18:$BH$18,1,'FD mesh'!$B$15+1)*Setup!$B$22</f>
        <v>21.2660390796494</v>
      </c>
      <c r="U478" s="0" t="n">
        <f aca="false">SUMPRODUCT('FD inverse'!$A$19:$BH$19,'FD mesh'!$B$84:$BI$84,$E477:$BL477)+'FD inverse'!$A$19*$C478/Setup!$B$17+INDEX('FD inverse'!$A$19:$BH$19,1,'FD mesh'!$B$15+1)*Setup!$B$22</f>
        <v>20.7827683486738</v>
      </c>
      <c r="V478" s="0" t="n">
        <f aca="false">SUMPRODUCT('FD inverse'!$A$20:$BH$20,'FD mesh'!$B$84:$BI$84,$E477:$BL477)+'FD inverse'!$A$20*$C478/Setup!$B$17+INDEX('FD inverse'!$A$20:$BH$20,1,'FD mesh'!$B$15+1)*Setup!$B$22</f>
        <v>20.3045508474052</v>
      </c>
      <c r="W478" s="0" t="n">
        <f aca="false">SUMPRODUCT('FD inverse'!$A$21:$BH$21,'FD mesh'!$B$84:$BI$84,$E477:$BL477)+'FD inverse'!$A$21*$C478/Setup!$B$17+INDEX('FD inverse'!$A$21:$BH$21,1,'FD mesh'!$B$15+1)*Setup!$B$22</f>
        <v>19.8309493688172</v>
      </c>
      <c r="X478" s="0" t="n">
        <f aca="false">SUMPRODUCT('FD inverse'!$A$22:$BH$22,'FD mesh'!$B$84:$BI$84,$E477:$BL477)+'FD inverse'!$A$22*$C478/Setup!$B$17+INDEX('FD inverse'!$A$22:$BH$22,1,'FD mesh'!$B$15+1)*Setup!$B$22</f>
        <v>19.3615327761606</v>
      </c>
      <c r="Y478" s="0" t="n">
        <f aca="false">SUMPRODUCT('FD inverse'!$A$23:$BH$23,'FD mesh'!$B$84:$BI$84,$E477:$BL477)+'FD inverse'!$A$23*$C478/Setup!$B$17+INDEX('FD inverse'!$A$23:$BH$23,1,'FD mesh'!$B$15+1)*Setup!$B$22</f>
        <v>18.8958759715954</v>
      </c>
      <c r="Z478" s="0" t="n">
        <f aca="false">SUMPRODUCT('FD inverse'!$A$24:$BH$24,'FD mesh'!$B$84:$BI$84,$E477:$BL477)+'FD inverse'!$A$24*$C478/Setup!$B$17+INDEX('FD inverse'!$A$24:$BH$24,1,'FD mesh'!$B$15+1)*Setup!$B$22</f>
        <v>18.4335597337486</v>
      </c>
      <c r="AA478" s="0" t="n">
        <f aca="false">SUMPRODUCT('FD inverse'!$A$25:$BH$25,'FD mesh'!$B$84:$BI$84,$E477:$BL477)+'FD inverse'!$A$25*$C478/Setup!$B$17+INDEX('FD inverse'!$A$25:$BH$25,1,'FD mesh'!$B$15+1)*Setup!$B$22</f>
        <v>17.9741704381004</v>
      </c>
      <c r="AB478" s="0" t="n">
        <f aca="false">SUMPRODUCT('FD inverse'!$A$26:$BH$26,'FD mesh'!$B$84:$BI$84,$E477:$BL477)+'FD inverse'!$A$26*$C478/Setup!$B$17+INDEX('FD inverse'!$A$26:$BH$26,1,'FD mesh'!$B$15+1)*Setup!$B$22</f>
        <v>17.5172996737922</v>
      </c>
      <c r="AC478" s="0" t="n">
        <f aca="false">SUMPRODUCT('FD inverse'!$A$27:$BH$27,'FD mesh'!$B$84:$BI$84,$E477:$BL477)+'FD inverse'!$A$27*$C478/Setup!$B$17+INDEX('FD inverse'!$A$27:$BH$27,1,'FD mesh'!$B$15+1)*Setup!$B$22</f>
        <v>17.06254377015</v>
      </c>
      <c r="AD478" s="0" t="n">
        <f aca="false">SUMPRODUCT('FD inverse'!$A$28:$BH$28,'FD mesh'!$B$84:$BI$84,$E477:$BL477)+'FD inverse'!$A$28*$C478/Setup!$B$17+INDEX('FD inverse'!$A$28:$BH$28,1,'FD mesh'!$B$15+1)*Setup!$B$22</f>
        <v>16.6095032459544</v>
      </c>
      <c r="AE478" s="0" t="n">
        <f aca="false">SUMPRODUCT('FD inverse'!$A$29:$BH$29,'FD mesh'!$B$84:$BI$84,$E477:$BL477)+'FD inverse'!$A$29*$C478/Setup!$B$17+INDEX('FD inverse'!$A$29:$BH$29,1,'FD mesh'!$B$15+1)*Setup!$B$22</f>
        <v>16.157782194236</v>
      </c>
      <c r="AF478" s="0" t="n">
        <f aca="false">SUMPRODUCT('FD inverse'!$A$30:$BH$30,'FD mesh'!$B$84:$BI$84,$E477:$BL477)+'FD inverse'!$A$30*$C478/Setup!$B$17+INDEX('FD inverse'!$A$30:$BH$30,1,'FD mesh'!$B$15+1)*Setup!$B$22</f>
        <v>15.7069876151665</v>
      </c>
      <c r="AG478" s="0" t="n">
        <f aca="false">SUMPRODUCT('FD inverse'!$A$31:$BH$31,'FD mesh'!$B$84:$BI$84,$E477:$BL477)+'FD inverse'!$A$31*$C478/Setup!$B$17+INDEX('FD inverse'!$A$31:$BH$31,1,'FD mesh'!$B$15+1)*Setup!$B$22</f>
        <v>15.2567287094328</v>
      </c>
      <c r="AH478" s="0" t="n">
        <f aca="false">SUMPRODUCT('FD inverse'!$A$32:$BH$32,'FD mesh'!$B$84:$BI$84,$E477:$BL477)+'FD inverse'!$A$32*$C478/Setup!$B$17+INDEX('FD inverse'!$A$32:$BH$32,1,'FD mesh'!$B$15+1)*Setup!$B$22</f>
        <v>15.2378798045443</v>
      </c>
      <c r="AI478" s="0" t="n">
        <f aca="false">SUMPRODUCT('FD inverse'!$A$33:$BH$33,'FD mesh'!$B$84:$BI$84,$E477:$BL477)+'FD inverse'!$A$33*$C478/Setup!$B$17+INDEX('FD inverse'!$A$33:$BH$33,1,'FD mesh'!$B$15+1)*Setup!$B$22</f>
        <v>15.2192554909737</v>
      </c>
      <c r="AJ478" s="0" t="n">
        <f aca="false">SUMPRODUCT('FD inverse'!$A$34:$BH$34,'FD mesh'!$B$84:$BI$84,$E477:$BL477)+'FD inverse'!$A$34*$C478/Setup!$B$17+INDEX('FD inverse'!$A$34:$BH$34,1,'FD mesh'!$B$15+1)*Setup!$B$22</f>
        <v>15.2008306502934</v>
      </c>
      <c r="AK478" s="0" t="n">
        <f aca="false">SUMPRODUCT('FD inverse'!$A$35:$BH$35,'FD mesh'!$B$84:$BI$84,$E477:$BL477)+'FD inverse'!$A$35*$C478/Setup!$B$17+INDEX('FD inverse'!$A$35:$BH$35,1,'FD mesh'!$B$15+1)*Setup!$B$22</f>
        <v>15.1825820711381</v>
      </c>
      <c r="AL478" s="0" t="n">
        <f aca="false">SUMPRODUCT('FD inverse'!$A$36:$BH$36,'FD mesh'!$B$84:$BI$84,$E477:$BL477)+'FD inverse'!$A$36*$C478/Setup!$B$17+INDEX('FD inverse'!$A$36:$BH$36,1,'FD mesh'!$B$15+1)*Setup!$B$22</f>
        <v>15.164488323329</v>
      </c>
      <c r="AM478" s="0" t="n">
        <f aca="false">SUMPRODUCT('FD inverse'!$A$37:$BH$37,'FD mesh'!$B$84:$BI$84,$E477:$BL477)+'FD inverse'!$A$37*$C478/Setup!$B$17+INDEX('FD inverse'!$A$37:$BH$37,1,'FD mesh'!$B$15+1)*Setup!$B$22</f>
        <v>15.146529622752</v>
      </c>
      <c r="AN478" s="0" t="n">
        <f aca="false">SUMPRODUCT('FD inverse'!$A$38:$BH$38,'FD mesh'!$B$84:$BI$84,$E477:$BL477)+'FD inverse'!$A$38*$C478/Setup!$B$17+INDEX('FD inverse'!$A$38:$BH$38,1,'FD mesh'!$B$15+1)*Setup!$B$22</f>
        <v>15.1286876886234</v>
      </c>
      <c r="AO478" s="0" t="n">
        <f aca="false">SUMPRODUCT('FD inverse'!$A$39:$BH$39,'FD mesh'!$B$84:$BI$84,$E477:$BL477)+'FD inverse'!$A$39*$C478/Setup!$B$17+INDEX('FD inverse'!$A$39:$BH$39,1,'FD mesh'!$B$15+1)*Setup!$B$22</f>
        <v>15.1109455945463</v>
      </c>
      <c r="AP478" s="0" t="n">
        <f aca="false">SUMPRODUCT('FD inverse'!$A$40:$BH$40,'FD mesh'!$B$84:$BI$84,$E477:$BL477)+'FD inverse'!$A$40*$C478/Setup!$B$17+INDEX('FD inverse'!$A$40:$BH$40,1,'FD mesh'!$B$15+1)*Setup!$B$22</f>
        <v>15.0932876145534</v>
      </c>
      <c r="AQ478" s="0" t="n">
        <f aca="false">SUMPRODUCT('FD inverse'!$A$41:$BH$41,'FD mesh'!$B$84:$BI$84,$E477:$BL477)+'FD inverse'!$A$41*$C478/Setup!$B$17+INDEX('FD inverse'!$A$41:$BH$41,1,'FD mesh'!$B$15+1)*Setup!$B$22</f>
        <v>15.075699065139</v>
      </c>
      <c r="AR478" s="0" t="n">
        <f aca="false">SUMPRODUCT('FD inverse'!$A$42:$BH$42,'FD mesh'!$B$84:$BI$84,$E477:$BL477)+'FD inverse'!$A$42*$C478/Setup!$B$17+INDEX('FD inverse'!$A$42:$BH$42,1,'FD mesh'!$B$15+1)*Setup!$B$22</f>
        <v>15.0581661441213</v>
      </c>
      <c r="AS478" s="0" t="n">
        <f aca="false">SUMPRODUCT('FD inverse'!$A$43:$BH$43,'FD mesh'!$B$84:$BI$84,$E477:$BL477)+'FD inverse'!$A$43*$C478/Setup!$B$17+INDEX('FD inverse'!$A$43:$BH$43,1,'FD mesh'!$B$15+1)*Setup!$B$22</f>
        <v>0</v>
      </c>
      <c r="AT478" s="0" t="n">
        <f aca="false">SUMPRODUCT('FD inverse'!$A$44:$BH$44,'FD mesh'!$B$84:$BI$84,$E477:$BL477)+'FD inverse'!$A$44*$C478/Setup!$B$17+INDEX('FD inverse'!$A$44:$BH$44,1,'FD mesh'!$B$15+1)*Setup!$B$22</f>
        <v>0</v>
      </c>
      <c r="AU478" s="0" t="n">
        <f aca="false">SUMPRODUCT('FD inverse'!$A$45:$BH$45,'FD mesh'!$B$84:$BI$84,$E477:$BL477)+'FD inverse'!$A$45*$C478/Setup!$B$17+INDEX('FD inverse'!$A$45:$BH$45,1,'FD mesh'!$B$15+1)*Setup!$B$22</f>
        <v>0</v>
      </c>
      <c r="AV478" s="0" t="n">
        <f aca="false">SUMPRODUCT('FD inverse'!$A$46:$BH$46,'FD mesh'!$B$84:$BI$84,$E477:$BL477)+'FD inverse'!$A$46*$C478/Setup!$B$17+INDEX('FD inverse'!$A$46:$BH$46,1,'FD mesh'!$B$15+1)*Setup!$B$22</f>
        <v>0</v>
      </c>
      <c r="AW478" s="0" t="n">
        <f aca="false">SUMPRODUCT('FD inverse'!$A$47:$BH$47,'FD mesh'!$B$84:$BI$84,$E477:$BL477)+'FD inverse'!$A$47*$C478/Setup!$B$17+INDEX('FD inverse'!$A$47:$BH$47,1,'FD mesh'!$B$15+1)*Setup!$B$22</f>
        <v>0</v>
      </c>
      <c r="AX478" s="0" t="n">
        <f aca="false">SUMPRODUCT('FD inverse'!$A$48:$BH$48,'FD mesh'!$B$84:$BI$84,$E477:$BL477)+'FD inverse'!$A$48*$C478/Setup!$B$17+INDEX('FD inverse'!$A$48:$BH$48,1,'FD mesh'!$B$15+1)*Setup!$B$22</f>
        <v>0</v>
      </c>
      <c r="AY478" s="0" t="n">
        <f aca="false">SUMPRODUCT('FD inverse'!$A$49:$BH$49,'FD mesh'!$B$84:$BI$84,$E477:$BL477)+'FD inverse'!$A$49*$C478/Setup!$B$17+INDEX('FD inverse'!$A$49:$BH$49,1,'FD mesh'!$B$15+1)*Setup!$B$22</f>
        <v>0</v>
      </c>
      <c r="AZ478" s="0" t="n">
        <f aca="false">SUMPRODUCT('FD inverse'!$A$50:$BH$50,'FD mesh'!$B$84:$BI$84,$E477:$BL477)+'FD inverse'!$A$50*$C478/Setup!$B$17+INDEX('FD inverse'!$A$50:$BH$50,1,'FD mesh'!$B$15+1)*Setup!$B$22</f>
        <v>0</v>
      </c>
      <c r="BA478" s="0" t="n">
        <f aca="false">SUMPRODUCT('FD inverse'!$A$51:$BH$51,'FD mesh'!$B$84:$BI$84,$E477:$BL477)+'FD inverse'!$A$51*$C478/Setup!$B$17+INDEX('FD inverse'!$A$51:$BH$51,1,'FD mesh'!$B$15+1)*Setup!$B$22</f>
        <v>0</v>
      </c>
      <c r="BB478" s="0" t="n">
        <f aca="false">SUMPRODUCT('FD inverse'!$A$52:$BH$52,'FD mesh'!$B$84:$BI$84,$E477:$BL477)+'FD inverse'!$A$52*$C478/Setup!$B$17+INDEX('FD inverse'!$A$52:$BH$52,1,'FD mesh'!$B$15+1)*Setup!$B$22</f>
        <v>0</v>
      </c>
      <c r="BC478" s="0" t="n">
        <f aca="false">SUMPRODUCT('FD inverse'!$A$53:$BH$53,'FD mesh'!$B$84:$BI$84,$E477:$BL477)+'FD inverse'!$A$53*$C478/Setup!$B$17+INDEX('FD inverse'!$A$53:$BH$53,1,'FD mesh'!$B$15+1)*Setup!$B$22</f>
        <v>0</v>
      </c>
      <c r="BD478" s="0" t="n">
        <f aca="false">SUMPRODUCT('FD inverse'!$A$54:$BH$54,'FD mesh'!$B$84:$BI$84,$E477:$BL477)+'FD inverse'!$A$54*$C478/Setup!$B$17+INDEX('FD inverse'!$A$54:$BH$54,1,'FD mesh'!$B$15+1)*Setup!$B$22</f>
        <v>0</v>
      </c>
      <c r="BE478" s="0" t="n">
        <f aca="false">SUMPRODUCT('FD inverse'!$A$55:$BH$55,'FD mesh'!$B$84:$BI$84,$E477:$BL477)+'FD inverse'!$A$55*$C478/Setup!$B$17+INDEX('FD inverse'!$A$55:$BH$55,1,'FD mesh'!$B$15+1)*Setup!$B$22</f>
        <v>0</v>
      </c>
      <c r="BF478" s="0" t="n">
        <f aca="false">SUMPRODUCT('FD inverse'!$A$56:$BH$56,'FD mesh'!$B$84:$BI$84,$E477:$BL477)+'FD inverse'!$A$56*$C478/Setup!$B$17+INDEX('FD inverse'!$A$56:$BH$56,1,'FD mesh'!$B$15+1)*Setup!$B$22</f>
        <v>0</v>
      </c>
      <c r="BG478" s="0" t="n">
        <f aca="false">SUMPRODUCT('FD inverse'!$A$57:$BH$57,'FD mesh'!$B$84:$BI$84,$E477:$BL477)+'FD inverse'!$A$57*$C478/Setup!$B$17+INDEX('FD inverse'!$A$57:$BH$57,1,'FD mesh'!$B$15+1)*Setup!$B$22</f>
        <v>0</v>
      </c>
      <c r="BH478" s="0" t="n">
        <f aca="false">SUMPRODUCT('FD inverse'!$A$58:$BH$58,'FD mesh'!$B$84:$BI$84,$E477:$BL477)+'FD inverse'!$A$58*$C478/Setup!$B$17+INDEX('FD inverse'!$A$58:$BH$58,1,'FD mesh'!$B$15+1)*Setup!$B$22</f>
        <v>0</v>
      </c>
      <c r="BI478" s="0" t="n">
        <f aca="false">SUMPRODUCT('FD inverse'!$A$59:$BH$59,'FD mesh'!$B$84:$BI$84,$E477:$BL477)+'FD inverse'!$A$59*$C478/Setup!$B$17+INDEX('FD inverse'!$A$59:$BH$59,1,'FD mesh'!$B$15+1)*Setup!$B$22</f>
        <v>0</v>
      </c>
      <c r="BJ478" s="0" t="n">
        <f aca="false">SUMPRODUCT('FD inverse'!$A$60:$BH$60,'FD mesh'!$B$84:$BI$84,$E477:$BL477)+'FD inverse'!$A$60*$C478/Setup!$B$17+INDEX('FD inverse'!$A$60:$BH$60,1,'FD mesh'!$B$15+1)*Setup!$B$22</f>
        <v>0</v>
      </c>
      <c r="BK478" s="0" t="n">
        <f aca="false">SUMPRODUCT('FD inverse'!$A$61:$BH$61,'FD mesh'!$B$84:$BI$84,$E477:$BL477)+'FD inverse'!$A$61*$C478/Setup!$B$17+INDEX('FD inverse'!$A$61:$BH$61,1,'FD mesh'!$B$15+1)*Setup!$B$22</f>
        <v>0</v>
      </c>
      <c r="BL478" s="0" t="n">
        <f aca="false">SUMPRODUCT('FD inverse'!$A$62:$BH$62,'FD mesh'!$B$84:$BI$84,$E477:$BL477)+'FD inverse'!$A$62*$C478/Setup!$B$17+INDEX('FD inverse'!$A$62:$BH$62,1,'FD mesh'!$B$15+1)*Setup!$B$22</f>
        <v>0</v>
      </c>
    </row>
    <row r="479" customFormat="false" ht="15" hidden="false" customHeight="false" outlineLevel="0" collapsed="false">
      <c r="A479" s="0" t="n">
        <v>474</v>
      </c>
      <c r="B479" s="0" t="n">
        <f aca="false">A479*Setup!$B$11/3600</f>
        <v>39.5</v>
      </c>
      <c r="C479" s="0" t="n">
        <f aca="false">Setup!$B$7+Setup!$B$8*COS(2*PI()*(B479-Setup!$B$9)/24)</f>
        <v>27.9657794454952</v>
      </c>
      <c r="D479" s="0" t="n">
        <f aca="false">(C479-E479)/Setup!$B$17</f>
        <v>17.1375467314081</v>
      </c>
      <c r="E479" s="0" t="n">
        <f aca="false">SUMPRODUCT('FD inverse'!$A$3:$BH$3,'FD mesh'!$B$84:$BI$84,$E478:$BL478)+'FD inverse'!$A$3*$C479/Setup!$B$17+INDEX('FD inverse'!$A$3:$BH$3,1,'FD mesh'!$B$15+1)*Setup!$B$22</f>
        <v>25.7378983704122</v>
      </c>
      <c r="F479" s="0" t="n">
        <f aca="false">SUMPRODUCT('FD inverse'!$A$4:$BH$4,'FD mesh'!$B$84:$BI$84,$E478:$BL478)+'FD inverse'!$A$4*$C479/Setup!$B$17+INDEX('FD inverse'!$A$4:$BH$4,1,'FD mesh'!$B$15+1)*Setup!$B$22</f>
        <v>25.2318626429877</v>
      </c>
      <c r="G479" s="0" t="n">
        <f aca="false">SUMPRODUCT('FD inverse'!$A$5:$BH$5,'FD mesh'!$B$84:$BI$84,$E478:$BL478)+'FD inverse'!$A$5*$C479/Setup!$B$17+INDEX('FD inverse'!$A$5:$BH$5,1,'FD mesh'!$B$15+1)*Setup!$B$22</f>
        <v>24.7343533871799</v>
      </c>
      <c r="H479" s="0" t="n">
        <f aca="false">SUMPRODUCT('FD inverse'!$A$6:$BH$6,'FD mesh'!$B$84:$BI$84,$E478:$BL478)+'FD inverse'!$A$6*$C479/Setup!$B$17+INDEX('FD inverse'!$A$6:$BH$6,1,'FD mesh'!$B$15+1)*Setup!$B$22</f>
        <v>23.0775994097693</v>
      </c>
      <c r="I479" s="0" t="n">
        <f aca="false">SUMPRODUCT('FD inverse'!$A$7:$BH$7,'FD mesh'!$B$84:$BI$84,$E478:$BL478)+'FD inverse'!$A$7*$C479/Setup!$B$17+INDEX('FD inverse'!$A$7:$BH$7,1,'FD mesh'!$B$15+1)*Setup!$B$22</f>
        <v>22.9375884324128</v>
      </c>
      <c r="J479" s="0" t="n">
        <f aca="false">SUMPRODUCT('FD inverse'!$A$8:$BH$8,'FD mesh'!$B$84:$BI$84,$E478:$BL478)+'FD inverse'!$A$8*$C479/Setup!$B$17+INDEX('FD inverse'!$A$8:$BH$8,1,'FD mesh'!$B$15+1)*Setup!$B$22</f>
        <v>22.8108546804406</v>
      </c>
      <c r="K479" s="0" t="n">
        <f aca="false">SUMPRODUCT('FD inverse'!$A$9:$BH$9,'FD mesh'!$B$84:$BI$84,$E478:$BL478)+'FD inverse'!$A$9*$C479/Setup!$B$17+INDEX('FD inverse'!$A$9:$BH$9,1,'FD mesh'!$B$15+1)*Setup!$B$22</f>
        <v>22.6974124601906</v>
      </c>
      <c r="L479" s="0" t="n">
        <f aca="false">SUMPRODUCT('FD inverse'!$A$10:$BH$10,'FD mesh'!$B$84:$BI$84,$E478:$BL478)+'FD inverse'!$A$10*$C479/Setup!$B$17+INDEX('FD inverse'!$A$10:$BH$10,1,'FD mesh'!$B$15+1)*Setup!$B$22</f>
        <v>22.5972367247561</v>
      </c>
      <c r="M479" s="0" t="n">
        <f aca="false">SUMPRODUCT('FD inverse'!$A$11:$BH$11,'FD mesh'!$B$84:$BI$84,$E478:$BL478)+'FD inverse'!$A$11*$C479/Setup!$B$17+INDEX('FD inverse'!$A$11:$BH$11,1,'FD mesh'!$B$15+1)*Setup!$B$22</f>
        <v>22.5102760142665</v>
      </c>
      <c r="N479" s="0" t="n">
        <f aca="false">SUMPRODUCT('FD inverse'!$A$12:$BH$12,'FD mesh'!$B$84:$BI$84,$E478:$BL478)+'FD inverse'!$A$12*$C479/Setup!$B$17+INDEX('FD inverse'!$A$12:$BH$12,1,'FD mesh'!$B$15+1)*Setup!$B$22</f>
        <v>22.4364636252982</v>
      </c>
      <c r="O479" s="0" t="n">
        <f aca="false">SUMPRODUCT('FD inverse'!$A$13:$BH$13,'FD mesh'!$B$84:$BI$84,$E478:$BL478)+'FD inverse'!$A$13*$C479/Setup!$B$17+INDEX('FD inverse'!$A$13:$BH$13,1,'FD mesh'!$B$15+1)*Setup!$B$22</f>
        <v>22.3757270289231</v>
      </c>
      <c r="P479" s="0" t="n">
        <f aca="false">SUMPRODUCT('FD inverse'!$A$14:$BH$14,'FD mesh'!$B$84:$BI$84,$E478:$BL478)+'FD inverse'!$A$14*$C479/Setup!$B$17+INDEX('FD inverse'!$A$14:$BH$14,1,'FD mesh'!$B$15+1)*Setup!$B$22</f>
        <v>22.3279955576427</v>
      </c>
      <c r="Q479" s="0" t="n">
        <f aca="false">SUMPRODUCT('FD inverse'!$A$15:$BH$15,'FD mesh'!$B$84:$BI$84,$E478:$BL478)+'FD inverse'!$A$15*$C479/Setup!$B$17+INDEX('FD inverse'!$A$15:$BH$15,1,'FD mesh'!$B$15+1)*Setup!$B$22</f>
        <v>22.2932063806259</v>
      </c>
      <c r="R479" s="0" t="n">
        <f aca="false">SUMPRODUCT('FD inverse'!$A$16:$BH$16,'FD mesh'!$B$84:$BI$84,$E478:$BL478)+'FD inverse'!$A$16*$C479/Setup!$B$17+INDEX('FD inverse'!$A$16:$BH$16,1,'FD mesh'!$B$15+1)*Setup!$B$22</f>
        <v>22.2713087845453</v>
      </c>
      <c r="S479" s="0" t="n">
        <f aca="false">SUMPRODUCT('FD inverse'!$A$17:$BH$17,'FD mesh'!$B$84:$BI$84,$E478:$BL478)+'FD inverse'!$A$17*$C479/Setup!$B$17+INDEX('FD inverse'!$A$17:$BH$17,1,'FD mesh'!$B$15+1)*Setup!$B$22</f>
        <v>21.7750614129038</v>
      </c>
      <c r="T479" s="0" t="n">
        <f aca="false">SUMPRODUCT('FD inverse'!$A$18:$BH$18,'FD mesh'!$B$84:$BI$84,$E478:$BL478)+'FD inverse'!$A$18*$C479/Setup!$B$17+INDEX('FD inverse'!$A$18:$BH$18,1,'FD mesh'!$B$15+1)*Setup!$B$22</f>
        <v>21.2847748599713</v>
      </c>
      <c r="U479" s="0" t="n">
        <f aca="false">SUMPRODUCT('FD inverse'!$A$19:$BH$19,'FD mesh'!$B$84:$BI$84,$E478:$BL478)+'FD inverse'!$A$19*$C479/Setup!$B$17+INDEX('FD inverse'!$A$19:$BH$19,1,'FD mesh'!$B$15+1)*Setup!$B$22</f>
        <v>20.8000019795336</v>
      </c>
      <c r="V479" s="0" t="n">
        <f aca="false">SUMPRODUCT('FD inverse'!$A$20:$BH$20,'FD mesh'!$B$84:$BI$84,$E478:$BL478)+'FD inverse'!$A$20*$C479/Setup!$B$17+INDEX('FD inverse'!$A$20:$BH$20,1,'FD mesh'!$B$15+1)*Setup!$B$22</f>
        <v>20.3203007104631</v>
      </c>
      <c r="W479" s="0" t="n">
        <f aca="false">SUMPRODUCT('FD inverse'!$A$21:$BH$21,'FD mesh'!$B$84:$BI$84,$E478:$BL478)+'FD inverse'!$A$21*$C479/Setup!$B$17+INDEX('FD inverse'!$A$21:$BH$21,1,'FD mesh'!$B$15+1)*Setup!$B$22</f>
        <v>19.8452344010926</v>
      </c>
      <c r="X479" s="0" t="n">
        <f aca="false">SUMPRODUCT('FD inverse'!$A$22:$BH$22,'FD mesh'!$B$84:$BI$84,$E478:$BL478)+'FD inverse'!$A$22*$C479/Setup!$B$17+INDEX('FD inverse'!$A$22:$BH$22,1,'FD mesh'!$B$15+1)*Setup!$B$22</f>
        <v>19.3743719726488</v>
      </c>
      <c r="Y479" s="0" t="n">
        <f aca="false">SUMPRODUCT('FD inverse'!$A$23:$BH$23,'FD mesh'!$B$84:$BI$84,$E478:$BL478)+'FD inverse'!$A$23*$C479/Setup!$B$17+INDEX('FD inverse'!$A$23:$BH$23,1,'FD mesh'!$B$15+1)*Setup!$B$22</f>
        <v>18.9072879363143</v>
      </c>
      <c r="Z479" s="0" t="n">
        <f aca="false">SUMPRODUCT('FD inverse'!$A$24:$BH$24,'FD mesh'!$B$84:$BI$84,$E478:$BL478)+'FD inverse'!$A$24*$C479/Setup!$B$17+INDEX('FD inverse'!$A$24:$BH$24,1,'FD mesh'!$B$15+1)*Setup!$B$22</f>
        <v>18.4435622781686</v>
      </c>
      <c r="AA479" s="0" t="n">
        <f aca="false">SUMPRODUCT('FD inverse'!$A$25:$BH$25,'FD mesh'!$B$84:$BI$84,$E478:$BL478)+'FD inverse'!$A$25*$C479/Setup!$B$17+INDEX('FD inverse'!$A$25:$BH$25,1,'FD mesh'!$B$15+1)*Setup!$B$22</f>
        <v>17.9827802259523</v>
      </c>
      <c r="AB479" s="0" t="n">
        <f aca="false">SUMPRODUCT('FD inverse'!$A$26:$BH$26,'FD mesh'!$B$84:$BI$84,$E478:$BL478)+'FD inverse'!$A$26*$C479/Setup!$B$17+INDEX('FD inverse'!$A$26:$BH$26,1,'FD mesh'!$B$15+1)*Setup!$B$22</f>
        <v>17.5245319113037</v>
      </c>
      <c r="AC479" s="0" t="n">
        <f aca="false">SUMPRODUCT('FD inverse'!$A$27:$BH$27,'FD mesh'!$B$84:$BI$84,$E478:$BL478)+'FD inverse'!$A$27*$C479/Setup!$B$17+INDEX('FD inverse'!$A$27:$BH$27,1,'FD mesh'!$B$15+1)*Setup!$B$22</f>
        <v>17.0684119408372</v>
      </c>
      <c r="AD479" s="0" t="n">
        <f aca="false">SUMPRODUCT('FD inverse'!$A$28:$BH$28,'FD mesh'!$B$84:$BI$84,$E478:$BL478)+'FD inverse'!$A$28*$C479/Setup!$B$17+INDEX('FD inverse'!$A$28:$BH$28,1,'FD mesh'!$B$15+1)*Setup!$B$22</f>
        <v>16.6140188891729</v>
      </c>
      <c r="AE479" s="0" t="n">
        <f aca="false">SUMPRODUCT('FD inverse'!$A$29:$BH$29,'FD mesh'!$B$84:$BI$84,$E478:$BL478)+'FD inverse'!$A$29*$C479/Setup!$B$17+INDEX('FD inverse'!$A$29:$BH$29,1,'FD mesh'!$B$15+1)*Setup!$B$22</f>
        <v>16.1609547267986</v>
      </c>
      <c r="AF479" s="0" t="n">
        <f aca="false">SUMPRODUCT('FD inverse'!$A$30:$BH$30,'FD mesh'!$B$84:$BI$84,$E478:$BL478)+'FD inverse'!$A$30*$C479/Setup!$B$17+INDEX('FD inverse'!$A$30:$BH$30,1,'FD mesh'!$B$15+1)*Setup!$B$22</f>
        <v>15.7088241954356</v>
      </c>
      <c r="AG479" s="0" t="n">
        <f aca="false">SUMPRODUCT('FD inverse'!$A$31:$BH$31,'FD mesh'!$B$84:$BI$84,$E478:$BL478)+'FD inverse'!$A$31*$C479/Setup!$B$17+INDEX('FD inverse'!$A$31:$BH$31,1,'FD mesh'!$B$15+1)*Setup!$B$22</f>
        <v>15.2572341434089</v>
      </c>
      <c r="AH479" s="0" t="n">
        <f aca="false">SUMPRODUCT('FD inverse'!$A$32:$BH$32,'FD mesh'!$B$84:$BI$84,$E478:$BL478)+'FD inverse'!$A$32*$C479/Setup!$B$17+INDEX('FD inverse'!$A$32:$BH$32,1,'FD mesh'!$B$15+1)*Setup!$B$22</f>
        <v>15.238331248344</v>
      </c>
      <c r="AI479" s="0" t="n">
        <f aca="false">SUMPRODUCT('FD inverse'!$A$33:$BH$33,'FD mesh'!$B$84:$BI$84,$E478:$BL478)+'FD inverse'!$A$33*$C479/Setup!$B$17+INDEX('FD inverse'!$A$33:$BH$33,1,'FD mesh'!$B$15+1)*Setup!$B$22</f>
        <v>15.2196568845287</v>
      </c>
      <c r="AJ479" s="0" t="n">
        <f aca="false">SUMPRODUCT('FD inverse'!$A$34:$BH$34,'FD mesh'!$B$84:$BI$84,$E478:$BL478)+'FD inverse'!$A$34*$C479/Setup!$B$17+INDEX('FD inverse'!$A$34:$BH$34,1,'FD mesh'!$B$15+1)*Setup!$B$22</f>
        <v>15.2011857153764</v>
      </c>
      <c r="AK479" s="0" t="n">
        <f aca="false">SUMPRODUCT('FD inverse'!$A$35:$BH$35,'FD mesh'!$B$84:$BI$84,$E478:$BL478)+'FD inverse'!$A$35*$C479/Setup!$B$17+INDEX('FD inverse'!$A$35:$BH$35,1,'FD mesh'!$B$15+1)*Setup!$B$22</f>
        <v>15.1828942883473</v>
      </c>
      <c r="AL479" s="0" t="n">
        <f aca="false">SUMPRODUCT('FD inverse'!$A$36:$BH$36,'FD mesh'!$B$84:$BI$84,$E478:$BL478)+'FD inverse'!$A$36*$C479/Setup!$B$17+INDEX('FD inverse'!$A$36:$BH$36,1,'FD mesh'!$B$15+1)*Setup!$B$22</f>
        <v>15.1647609128609</v>
      </c>
      <c r="AM479" s="0" t="n">
        <f aca="false">SUMPRODUCT('FD inverse'!$A$37:$BH$37,'FD mesh'!$B$84:$BI$84,$E478:$BL478)+'FD inverse'!$A$37*$C479/Setup!$B$17+INDEX('FD inverse'!$A$37:$BH$37,1,'FD mesh'!$B$15+1)*Setup!$B$22</f>
        <v>15.1467655284741</v>
      </c>
      <c r="AN479" s="0" t="n">
        <f aca="false">SUMPRODUCT('FD inverse'!$A$38:$BH$38,'FD mesh'!$B$84:$BI$84,$E478:$BL478)+'FD inverse'!$A$38*$C479/Setup!$B$17+INDEX('FD inverse'!$A$38:$BH$38,1,'FD mesh'!$B$15+1)*Setup!$B$22</f>
        <v>15.1288895649976</v>
      </c>
      <c r="AO479" s="0" t="n">
        <f aca="false">SUMPRODUCT('FD inverse'!$A$39:$BH$39,'FD mesh'!$B$84:$BI$84,$E478:$BL478)+'FD inverse'!$A$39*$C479/Setup!$B$17+INDEX('FD inverse'!$A$39:$BH$39,1,'FD mesh'!$B$15+1)*Setup!$B$22</f>
        <v>15.1111157959916</v>
      </c>
      <c r="AP479" s="0" t="n">
        <f aca="false">SUMPRODUCT('FD inverse'!$A$40:$BH$40,'FD mesh'!$B$84:$BI$84,$E478:$BL478)+'FD inverse'!$A$40*$C479/Setup!$B$17+INDEX('FD inverse'!$A$40:$BH$40,1,'FD mesh'!$B$15+1)*Setup!$B$22</f>
        <v>15.0934281868774</v>
      </c>
      <c r="AQ479" s="0" t="n">
        <f aca="false">SUMPRODUCT('FD inverse'!$A$41:$BH$41,'FD mesh'!$B$84:$BI$84,$E478:$BL478)+'FD inverse'!$A$41*$C479/Setup!$B$17+INDEX('FD inverse'!$A$41:$BH$41,1,'FD mesh'!$B$15+1)*Setup!$B$22</f>
        <v>15.0758117387116</v>
      </c>
      <c r="AR479" s="0" t="n">
        <f aca="false">SUMPRODUCT('FD inverse'!$A$42:$BH$42,'FD mesh'!$B$84:$BI$84,$E478:$BL478)+'FD inverse'!$A$42*$C479/Setup!$B$17+INDEX('FD inverse'!$A$42:$BH$42,1,'FD mesh'!$B$15+1)*Setup!$B$22</f>
        <v>15.0582523285034</v>
      </c>
      <c r="AS479" s="0" t="n">
        <f aca="false">SUMPRODUCT('FD inverse'!$A$43:$BH$43,'FD mesh'!$B$84:$BI$84,$E478:$BL478)+'FD inverse'!$A$43*$C479/Setup!$B$17+INDEX('FD inverse'!$A$43:$BH$43,1,'FD mesh'!$B$15+1)*Setup!$B$22</f>
        <v>0</v>
      </c>
      <c r="AT479" s="0" t="n">
        <f aca="false">SUMPRODUCT('FD inverse'!$A$44:$BH$44,'FD mesh'!$B$84:$BI$84,$E478:$BL478)+'FD inverse'!$A$44*$C479/Setup!$B$17+INDEX('FD inverse'!$A$44:$BH$44,1,'FD mesh'!$B$15+1)*Setup!$B$22</f>
        <v>0</v>
      </c>
      <c r="AU479" s="0" t="n">
        <f aca="false">SUMPRODUCT('FD inverse'!$A$45:$BH$45,'FD mesh'!$B$84:$BI$84,$E478:$BL478)+'FD inverse'!$A$45*$C479/Setup!$B$17+INDEX('FD inverse'!$A$45:$BH$45,1,'FD mesh'!$B$15+1)*Setup!$B$22</f>
        <v>0</v>
      </c>
      <c r="AV479" s="0" t="n">
        <f aca="false">SUMPRODUCT('FD inverse'!$A$46:$BH$46,'FD mesh'!$B$84:$BI$84,$E478:$BL478)+'FD inverse'!$A$46*$C479/Setup!$B$17+INDEX('FD inverse'!$A$46:$BH$46,1,'FD mesh'!$B$15+1)*Setup!$B$22</f>
        <v>0</v>
      </c>
      <c r="AW479" s="0" t="n">
        <f aca="false">SUMPRODUCT('FD inverse'!$A$47:$BH$47,'FD mesh'!$B$84:$BI$84,$E478:$BL478)+'FD inverse'!$A$47*$C479/Setup!$B$17+INDEX('FD inverse'!$A$47:$BH$47,1,'FD mesh'!$B$15+1)*Setup!$B$22</f>
        <v>0</v>
      </c>
      <c r="AX479" s="0" t="n">
        <f aca="false">SUMPRODUCT('FD inverse'!$A$48:$BH$48,'FD mesh'!$B$84:$BI$84,$E478:$BL478)+'FD inverse'!$A$48*$C479/Setup!$B$17+INDEX('FD inverse'!$A$48:$BH$48,1,'FD mesh'!$B$15+1)*Setup!$B$22</f>
        <v>0</v>
      </c>
      <c r="AY479" s="0" t="n">
        <f aca="false">SUMPRODUCT('FD inverse'!$A$49:$BH$49,'FD mesh'!$B$84:$BI$84,$E478:$BL478)+'FD inverse'!$A$49*$C479/Setup!$B$17+INDEX('FD inverse'!$A$49:$BH$49,1,'FD mesh'!$B$15+1)*Setup!$B$22</f>
        <v>0</v>
      </c>
      <c r="AZ479" s="0" t="n">
        <f aca="false">SUMPRODUCT('FD inverse'!$A$50:$BH$50,'FD mesh'!$B$84:$BI$84,$E478:$BL478)+'FD inverse'!$A$50*$C479/Setup!$B$17+INDEX('FD inverse'!$A$50:$BH$50,1,'FD mesh'!$B$15+1)*Setup!$B$22</f>
        <v>0</v>
      </c>
      <c r="BA479" s="0" t="n">
        <f aca="false">SUMPRODUCT('FD inverse'!$A$51:$BH$51,'FD mesh'!$B$84:$BI$84,$E478:$BL478)+'FD inverse'!$A$51*$C479/Setup!$B$17+INDEX('FD inverse'!$A$51:$BH$51,1,'FD mesh'!$B$15+1)*Setup!$B$22</f>
        <v>0</v>
      </c>
      <c r="BB479" s="0" t="n">
        <f aca="false">SUMPRODUCT('FD inverse'!$A$52:$BH$52,'FD mesh'!$B$84:$BI$84,$E478:$BL478)+'FD inverse'!$A$52*$C479/Setup!$B$17+INDEX('FD inverse'!$A$52:$BH$52,1,'FD mesh'!$B$15+1)*Setup!$B$22</f>
        <v>0</v>
      </c>
      <c r="BC479" s="0" t="n">
        <f aca="false">SUMPRODUCT('FD inverse'!$A$53:$BH$53,'FD mesh'!$B$84:$BI$84,$E478:$BL478)+'FD inverse'!$A$53*$C479/Setup!$B$17+INDEX('FD inverse'!$A$53:$BH$53,1,'FD mesh'!$B$15+1)*Setup!$B$22</f>
        <v>0</v>
      </c>
      <c r="BD479" s="0" t="n">
        <f aca="false">SUMPRODUCT('FD inverse'!$A$54:$BH$54,'FD mesh'!$B$84:$BI$84,$E478:$BL478)+'FD inverse'!$A$54*$C479/Setup!$B$17+INDEX('FD inverse'!$A$54:$BH$54,1,'FD mesh'!$B$15+1)*Setup!$B$22</f>
        <v>0</v>
      </c>
      <c r="BE479" s="0" t="n">
        <f aca="false">SUMPRODUCT('FD inverse'!$A$55:$BH$55,'FD mesh'!$B$84:$BI$84,$E478:$BL478)+'FD inverse'!$A$55*$C479/Setup!$B$17+INDEX('FD inverse'!$A$55:$BH$55,1,'FD mesh'!$B$15+1)*Setup!$B$22</f>
        <v>0</v>
      </c>
      <c r="BF479" s="0" t="n">
        <f aca="false">SUMPRODUCT('FD inverse'!$A$56:$BH$56,'FD mesh'!$B$84:$BI$84,$E478:$BL478)+'FD inverse'!$A$56*$C479/Setup!$B$17+INDEX('FD inverse'!$A$56:$BH$56,1,'FD mesh'!$B$15+1)*Setup!$B$22</f>
        <v>0</v>
      </c>
      <c r="BG479" s="0" t="n">
        <f aca="false">SUMPRODUCT('FD inverse'!$A$57:$BH$57,'FD mesh'!$B$84:$BI$84,$E478:$BL478)+'FD inverse'!$A$57*$C479/Setup!$B$17+INDEX('FD inverse'!$A$57:$BH$57,1,'FD mesh'!$B$15+1)*Setup!$B$22</f>
        <v>0</v>
      </c>
      <c r="BH479" s="0" t="n">
        <f aca="false">SUMPRODUCT('FD inverse'!$A$58:$BH$58,'FD mesh'!$B$84:$BI$84,$E478:$BL478)+'FD inverse'!$A$58*$C479/Setup!$B$17+INDEX('FD inverse'!$A$58:$BH$58,1,'FD mesh'!$B$15+1)*Setup!$B$22</f>
        <v>0</v>
      </c>
      <c r="BI479" s="0" t="n">
        <f aca="false">SUMPRODUCT('FD inverse'!$A$59:$BH$59,'FD mesh'!$B$84:$BI$84,$E478:$BL478)+'FD inverse'!$A$59*$C479/Setup!$B$17+INDEX('FD inverse'!$A$59:$BH$59,1,'FD mesh'!$B$15+1)*Setup!$B$22</f>
        <v>0</v>
      </c>
      <c r="BJ479" s="0" t="n">
        <f aca="false">SUMPRODUCT('FD inverse'!$A$60:$BH$60,'FD mesh'!$B$84:$BI$84,$E478:$BL478)+'FD inverse'!$A$60*$C479/Setup!$B$17+INDEX('FD inverse'!$A$60:$BH$60,1,'FD mesh'!$B$15+1)*Setup!$B$22</f>
        <v>0</v>
      </c>
      <c r="BK479" s="0" t="n">
        <f aca="false">SUMPRODUCT('FD inverse'!$A$61:$BH$61,'FD mesh'!$B$84:$BI$84,$E478:$BL478)+'FD inverse'!$A$61*$C479/Setup!$B$17+INDEX('FD inverse'!$A$61:$BH$61,1,'FD mesh'!$B$15+1)*Setup!$B$22</f>
        <v>0</v>
      </c>
      <c r="BL479" s="0" t="n">
        <f aca="false">SUMPRODUCT('FD inverse'!$A$62:$BH$62,'FD mesh'!$B$84:$BI$84,$E478:$BL478)+'FD inverse'!$A$62*$C479/Setup!$B$17+INDEX('FD inverse'!$A$62:$BH$62,1,'FD mesh'!$B$15+1)*Setup!$B$22</f>
        <v>0</v>
      </c>
    </row>
    <row r="480" customFormat="false" ht="15" hidden="false" customHeight="false" outlineLevel="0" collapsed="false">
      <c r="A480" s="0" t="n">
        <v>475</v>
      </c>
      <c r="B480" s="0" t="n">
        <f aca="false">A480*Setup!$B$11/3600</f>
        <v>39.5833333333333</v>
      </c>
      <c r="C480" s="0" t="n">
        <f aca="false">Setup!$B$7+Setup!$B$8*COS(2*PI()*(B480-Setup!$B$9)/24)</f>
        <v>27.9762253528893</v>
      </c>
      <c r="D480" s="0" t="n">
        <f aca="false">(C480-E480)/Setup!$B$17</f>
        <v>17.0843735662617</v>
      </c>
      <c r="E480" s="0" t="n">
        <f aca="false">SUMPRODUCT('FD inverse'!$A$3:$BH$3,'FD mesh'!$B$84:$BI$84,$E479:$BL479)+'FD inverse'!$A$3*$C480/Setup!$B$17+INDEX('FD inverse'!$A$3:$BH$3,1,'FD mesh'!$B$15+1)*Setup!$B$22</f>
        <v>25.7552567892753</v>
      </c>
      <c r="F480" s="0" t="n">
        <f aca="false">SUMPRODUCT('FD inverse'!$A$4:$BH$4,'FD mesh'!$B$84:$BI$84,$E479:$BL479)+'FD inverse'!$A$4*$C480/Setup!$B$17+INDEX('FD inverse'!$A$4:$BH$4,1,'FD mesh'!$B$15+1)*Setup!$B$22</f>
        <v>25.2505603082618</v>
      </c>
      <c r="G480" s="0" t="n">
        <f aca="false">SUMPRODUCT('FD inverse'!$A$5:$BH$5,'FD mesh'!$B$84:$BI$84,$E479:$BL479)+'FD inverse'!$A$5*$C480/Setup!$B$17+INDEX('FD inverse'!$A$5:$BH$5,1,'FD mesh'!$B$15+1)*Setup!$B$22</f>
        <v>24.7539791333569</v>
      </c>
      <c r="H480" s="0" t="n">
        <f aca="false">SUMPRODUCT('FD inverse'!$A$6:$BH$6,'FD mesh'!$B$84:$BI$84,$E479:$BL479)+'FD inverse'!$A$6*$C480/Setup!$B$17+INDEX('FD inverse'!$A$6:$BH$6,1,'FD mesh'!$B$15+1)*Setup!$B$22</f>
        <v>23.0997768255972</v>
      </c>
      <c r="I480" s="0" t="n">
        <f aca="false">SUMPRODUCT('FD inverse'!$A$7:$BH$7,'FD mesh'!$B$84:$BI$84,$E479:$BL479)+'FD inverse'!$A$7*$C480/Setup!$B$17+INDEX('FD inverse'!$A$7:$BH$7,1,'FD mesh'!$B$15+1)*Setup!$B$22</f>
        <v>22.9599292514084</v>
      </c>
      <c r="J480" s="0" t="n">
        <f aca="false">SUMPRODUCT('FD inverse'!$A$8:$BH$8,'FD mesh'!$B$84:$BI$84,$E479:$BL479)+'FD inverse'!$A$8*$C480/Setup!$B$17+INDEX('FD inverse'!$A$8:$BH$8,1,'FD mesh'!$B$15+1)*Setup!$B$22</f>
        <v>22.8332621014058</v>
      </c>
      <c r="K480" s="0" t="n">
        <f aca="false">SUMPRODUCT('FD inverse'!$A$9:$BH$9,'FD mesh'!$B$84:$BI$84,$E479:$BL479)+'FD inverse'!$A$9*$C480/Setup!$B$17+INDEX('FD inverse'!$A$9:$BH$9,1,'FD mesh'!$B$15+1)*Setup!$B$22</f>
        <v>22.7198146687868</v>
      </c>
      <c r="L480" s="0" t="n">
        <f aca="false">SUMPRODUCT('FD inverse'!$A$10:$BH$10,'FD mesh'!$B$84:$BI$84,$E479:$BL479)+'FD inverse'!$A$10*$C480/Setup!$B$17+INDEX('FD inverse'!$A$10:$BH$10,1,'FD mesh'!$B$15+1)*Setup!$B$22</f>
        <v>22.6195838784075</v>
      </c>
      <c r="M480" s="0" t="n">
        <f aca="false">SUMPRODUCT('FD inverse'!$A$11:$BH$11,'FD mesh'!$B$84:$BI$84,$E479:$BL479)+'FD inverse'!$A$11*$C480/Setup!$B$17+INDEX('FD inverse'!$A$11:$BH$11,1,'FD mesh'!$B$15+1)*Setup!$B$22</f>
        <v>22.5325372494745</v>
      </c>
      <c r="N480" s="0" t="n">
        <f aca="false">SUMPRODUCT('FD inverse'!$A$12:$BH$12,'FD mesh'!$B$84:$BI$84,$E479:$BL479)+'FD inverse'!$A$12*$C480/Setup!$B$17+INDEX('FD inverse'!$A$12:$BH$12,1,'FD mesh'!$B$15+1)*Setup!$B$22</f>
        <v>22.4586240926405</v>
      </c>
      <c r="O480" s="0" t="n">
        <f aca="false">SUMPRODUCT('FD inverse'!$A$13:$BH$13,'FD mesh'!$B$84:$BI$84,$E479:$BL479)+'FD inverse'!$A$13*$C480/Setup!$B$17+INDEX('FD inverse'!$A$13:$BH$13,1,'FD mesh'!$B$15+1)*Setup!$B$22</f>
        <v>22.3977849578375</v>
      </c>
      <c r="P480" s="0" t="n">
        <f aca="false">SUMPRODUCT('FD inverse'!$A$14:$BH$14,'FD mesh'!$B$84:$BI$84,$E479:$BL479)+'FD inverse'!$A$14*$C480/Setup!$B$17+INDEX('FD inverse'!$A$14:$BH$14,1,'FD mesh'!$B$15+1)*Setup!$B$22</f>
        <v>22.3499593504175</v>
      </c>
      <c r="Q480" s="0" t="n">
        <f aca="false">SUMPRODUCT('FD inverse'!$A$15:$BH$15,'FD mesh'!$B$84:$BI$84,$E479:$BL479)+'FD inverse'!$A$15*$C480/Setup!$B$17+INDEX('FD inverse'!$A$15:$BH$15,1,'FD mesh'!$B$15+1)*Setup!$B$22</f>
        <v>22.3150917328352</v>
      </c>
      <c r="R480" s="0" t="n">
        <f aca="false">SUMPRODUCT('FD inverse'!$A$16:$BH$16,'FD mesh'!$B$84:$BI$84,$E479:$BL479)+'FD inverse'!$A$16*$C480/Setup!$B$17+INDEX('FD inverse'!$A$16:$BH$16,1,'FD mesh'!$B$15+1)*Setup!$B$22</f>
        <v>22.2931358274707</v>
      </c>
      <c r="S480" s="0" t="n">
        <f aca="false">SUMPRODUCT('FD inverse'!$A$17:$BH$17,'FD mesh'!$B$84:$BI$84,$E479:$BL479)+'FD inverse'!$A$17*$C480/Setup!$B$17+INDEX('FD inverse'!$A$17:$BH$17,1,'FD mesh'!$B$15+1)*Setup!$B$22</f>
        <v>21.7953620327392</v>
      </c>
      <c r="T480" s="0" t="n">
        <f aca="false">SUMPRODUCT('FD inverse'!$A$18:$BH$18,'FD mesh'!$B$84:$BI$84,$E479:$BL479)+'FD inverse'!$A$18*$C480/Setup!$B$17+INDEX('FD inverse'!$A$18:$BH$18,1,'FD mesh'!$B$15+1)*Setup!$B$22</f>
        <v>21.3035624204164</v>
      </c>
      <c r="U480" s="0" t="n">
        <f aca="false">SUMPRODUCT('FD inverse'!$A$19:$BH$19,'FD mesh'!$B$84:$BI$84,$E479:$BL479)+'FD inverse'!$A$19*$C480/Setup!$B$17+INDEX('FD inverse'!$A$19:$BH$19,1,'FD mesh'!$B$15+1)*Setup!$B$22</f>
        <v>20.8172917187388</v>
      </c>
      <c r="V480" s="0" t="n">
        <f aca="false">SUMPRODUCT('FD inverse'!$A$20:$BH$20,'FD mesh'!$B$84:$BI$84,$E479:$BL479)+'FD inverse'!$A$20*$C480/Setup!$B$17+INDEX('FD inverse'!$A$20:$BH$20,1,'FD mesh'!$B$15+1)*Setup!$B$22</f>
        <v>20.3361091403131</v>
      </c>
      <c r="W480" s="0" t="n">
        <f aca="false">SUMPRODUCT('FD inverse'!$A$21:$BH$21,'FD mesh'!$B$84:$BI$84,$E479:$BL479)+'FD inverse'!$A$21*$C480/Setup!$B$17+INDEX('FD inverse'!$A$21:$BH$21,1,'FD mesh'!$B$15+1)*Setup!$B$22</f>
        <v>19.8595787569575</v>
      </c>
      <c r="X480" s="0" t="n">
        <f aca="false">SUMPRODUCT('FD inverse'!$A$22:$BH$22,'FD mesh'!$B$84:$BI$84,$E479:$BL479)+'FD inverse'!$A$22*$C480/Setup!$B$17+INDEX('FD inverse'!$A$22:$BH$22,1,'FD mesh'!$B$15+1)*Setup!$B$22</f>
        <v>19.3872697126135</v>
      </c>
      <c r="Y480" s="0" t="n">
        <f aca="false">SUMPRODUCT('FD inverse'!$A$23:$BH$23,'FD mesh'!$B$84:$BI$84,$E479:$BL479)+'FD inverse'!$A$23*$C480/Setup!$B$17+INDEX('FD inverse'!$A$23:$BH$23,1,'FD mesh'!$B$15+1)*Setup!$B$22</f>
        <v>18.9187562888878</v>
      </c>
      <c r="Z480" s="0" t="n">
        <f aca="false">SUMPRODUCT('FD inverse'!$A$24:$BH$24,'FD mesh'!$B$84:$BI$84,$E479:$BL479)+'FD inverse'!$A$24*$C480/Setup!$B$17+INDEX('FD inverse'!$A$24:$BH$24,1,'FD mesh'!$B$15+1)*Setup!$B$22</f>
        <v>18.4536178374908</v>
      </c>
      <c r="AA480" s="0" t="n">
        <f aca="false">SUMPRODUCT('FD inverse'!$A$25:$BH$25,'FD mesh'!$B$84:$BI$84,$E479:$BL479)+'FD inverse'!$A$25*$C480/Setup!$B$17+INDEX('FD inverse'!$A$25:$BH$25,1,'FD mesh'!$B$15+1)*Setup!$B$22</f>
        <v>17.9914385935515</v>
      </c>
      <c r="AB480" s="0" t="n">
        <f aca="false">SUMPRODUCT('FD inverse'!$A$26:$BH$26,'FD mesh'!$B$84:$BI$84,$E479:$BL479)+'FD inverse'!$A$26*$C480/Setup!$B$17+INDEX('FD inverse'!$A$26:$BH$26,1,'FD mesh'!$B$15+1)*Setup!$B$22</f>
        <v>17.5318073835057</v>
      </c>
      <c r="AC480" s="0" t="n">
        <f aca="false">SUMPRODUCT('FD inverse'!$A$27:$BH$27,'FD mesh'!$B$84:$BI$84,$E479:$BL479)+'FD inverse'!$A$27*$C480/Setup!$B$17+INDEX('FD inverse'!$A$27:$BH$27,1,'FD mesh'!$B$15+1)*Setup!$B$22</f>
        <v>17.0743172409936</v>
      </c>
      <c r="AD480" s="0" t="n">
        <f aca="false">SUMPRODUCT('FD inverse'!$A$28:$BH$28,'FD mesh'!$B$84:$BI$84,$E479:$BL479)+'FD inverse'!$A$28*$C480/Setup!$B$17+INDEX('FD inverse'!$A$28:$BH$28,1,'FD mesh'!$B$15+1)*Setup!$B$22</f>
        <v>16.6185649439561</v>
      </c>
      <c r="AE480" s="0" t="n">
        <f aca="false">SUMPRODUCT('FD inverse'!$A$29:$BH$29,'FD mesh'!$B$84:$BI$84,$E479:$BL479)+'FD inverse'!$A$29*$C480/Setup!$B$17+INDEX('FD inverse'!$A$29:$BH$29,1,'FD mesh'!$B$15+1)*Setup!$B$22</f>
        <v>16.1641504858976</v>
      </c>
      <c r="AF480" s="0" t="n">
        <f aca="false">SUMPRODUCT('FD inverse'!$A$30:$BH$30,'FD mesh'!$B$84:$BI$84,$E479:$BL479)+'FD inverse'!$A$30*$C480/Setup!$B$17+INDEX('FD inverse'!$A$30:$BH$30,1,'FD mesh'!$B$15+1)*Setup!$B$22</f>
        <v>15.7106764940883</v>
      </c>
      <c r="AG480" s="0" t="n">
        <f aca="false">SUMPRODUCT('FD inverse'!$A$31:$BH$31,'FD mesh'!$B$84:$BI$84,$E479:$BL479)+'FD inverse'!$A$31*$C480/Setup!$B$17+INDEX('FD inverse'!$A$31:$BH$31,1,'FD mesh'!$B$15+1)*Setup!$B$22</f>
        <v>15.2577476073111</v>
      </c>
      <c r="AH480" s="0" t="n">
        <f aca="false">SUMPRODUCT('FD inverse'!$A$32:$BH$32,'FD mesh'!$B$84:$BI$84,$E479:$BL479)+'FD inverse'!$A$32*$C480/Setup!$B$17+INDEX('FD inverse'!$A$32:$BH$32,1,'FD mesh'!$B$15+1)*Setup!$B$22</f>
        <v>15.2387903642887</v>
      </c>
      <c r="AI480" s="0" t="n">
        <f aca="false">SUMPRODUCT('FD inverse'!$A$33:$BH$33,'FD mesh'!$B$84:$BI$84,$E479:$BL479)+'FD inverse'!$A$33*$C480/Setup!$B$17+INDEX('FD inverse'!$A$33:$BH$33,1,'FD mesh'!$B$15+1)*Setup!$B$22</f>
        <v>15.2200655363323</v>
      </c>
      <c r="AJ480" s="0" t="n">
        <f aca="false">SUMPRODUCT('FD inverse'!$A$34:$BH$34,'FD mesh'!$B$84:$BI$84,$E479:$BL479)+'FD inverse'!$A$34*$C480/Setup!$B$17+INDEX('FD inverse'!$A$34:$BH$34,1,'FD mesh'!$B$15+1)*Setup!$B$22</f>
        <v>15.2015475773315</v>
      </c>
      <c r="AK480" s="0" t="n">
        <f aca="false">SUMPRODUCT('FD inverse'!$A$35:$BH$35,'FD mesh'!$B$84:$BI$84,$E479:$BL479)+'FD inverse'!$A$35*$C480/Setup!$B$17+INDEX('FD inverse'!$A$35:$BH$35,1,'FD mesh'!$B$15+1)*Setup!$B$22</f>
        <v>15.1832128011872</v>
      </c>
      <c r="AL480" s="0" t="n">
        <f aca="false">SUMPRODUCT('FD inverse'!$A$36:$BH$36,'FD mesh'!$B$84:$BI$84,$E479:$BL479)+'FD inverse'!$A$36*$C480/Setup!$B$17+INDEX('FD inverse'!$A$36:$BH$36,1,'FD mesh'!$B$15+1)*Setup!$B$22</f>
        <v>15.1650392635789</v>
      </c>
      <c r="AM480" s="0" t="n">
        <f aca="false">SUMPRODUCT('FD inverse'!$A$37:$BH$37,'FD mesh'!$B$84:$BI$84,$E479:$BL479)+'FD inverse'!$A$37*$C480/Setup!$B$17+INDEX('FD inverse'!$A$37:$BH$37,1,'FD mesh'!$B$15+1)*Setup!$B$22</f>
        <v>15.1470066335154</v>
      </c>
      <c r="AN480" s="0" t="n">
        <f aca="false">SUMPRODUCT('FD inverse'!$A$38:$BH$38,'FD mesh'!$B$84:$BI$84,$E479:$BL479)+'FD inverse'!$A$38*$C480/Setup!$B$17+INDEX('FD inverse'!$A$38:$BH$38,1,'FD mesh'!$B$15+1)*Setup!$B$22</f>
        <v>15.1290960563772</v>
      </c>
      <c r="AO480" s="0" t="n">
        <f aca="false">SUMPRODUCT('FD inverse'!$A$39:$BH$39,'FD mesh'!$B$84:$BI$84,$E479:$BL479)+'FD inverse'!$A$39*$C480/Setup!$B$17+INDEX('FD inverse'!$A$39:$BH$39,1,'FD mesh'!$B$15+1)*Setup!$B$22</f>
        <v>15.1112900099316</v>
      </c>
      <c r="AP480" s="0" t="n">
        <f aca="false">SUMPRODUCT('FD inverse'!$A$40:$BH$40,'FD mesh'!$B$84:$BI$84,$E479:$BL479)+'FD inverse'!$A$40*$C480/Setup!$B$17+INDEX('FD inverse'!$A$40:$BH$40,1,'FD mesh'!$B$15+1)*Setup!$B$22</f>
        <v>15.0935721545951</v>
      </c>
      <c r="AQ480" s="0" t="n">
        <f aca="false">SUMPRODUCT('FD inverse'!$A$41:$BH$41,'FD mesh'!$B$84:$BI$84,$E479:$BL479)+'FD inverse'!$A$41*$C480/Setup!$B$17+INDEX('FD inverse'!$A$41:$BH$41,1,'FD mesh'!$B$15+1)*Setup!$B$22</f>
        <v>15.0759271790333</v>
      </c>
      <c r="AR480" s="0" t="n">
        <f aca="false">SUMPRODUCT('FD inverse'!$A$42:$BH$42,'FD mesh'!$B$84:$BI$84,$E479:$BL479)+'FD inverse'!$A$42*$C480/Setup!$B$17+INDEX('FD inverse'!$A$42:$BH$42,1,'FD mesh'!$B$15+1)*Setup!$B$22</f>
        <v>15.0583406420213</v>
      </c>
      <c r="AS480" s="0" t="n">
        <f aca="false">SUMPRODUCT('FD inverse'!$A$43:$BH$43,'FD mesh'!$B$84:$BI$84,$E479:$BL479)+'FD inverse'!$A$43*$C480/Setup!$B$17+INDEX('FD inverse'!$A$43:$BH$43,1,'FD mesh'!$B$15+1)*Setup!$B$22</f>
        <v>0</v>
      </c>
      <c r="AT480" s="0" t="n">
        <f aca="false">SUMPRODUCT('FD inverse'!$A$44:$BH$44,'FD mesh'!$B$84:$BI$84,$E479:$BL479)+'FD inverse'!$A$44*$C480/Setup!$B$17+INDEX('FD inverse'!$A$44:$BH$44,1,'FD mesh'!$B$15+1)*Setup!$B$22</f>
        <v>0</v>
      </c>
      <c r="AU480" s="0" t="n">
        <f aca="false">SUMPRODUCT('FD inverse'!$A$45:$BH$45,'FD mesh'!$B$84:$BI$84,$E479:$BL479)+'FD inverse'!$A$45*$C480/Setup!$B$17+INDEX('FD inverse'!$A$45:$BH$45,1,'FD mesh'!$B$15+1)*Setup!$B$22</f>
        <v>0</v>
      </c>
      <c r="AV480" s="0" t="n">
        <f aca="false">SUMPRODUCT('FD inverse'!$A$46:$BH$46,'FD mesh'!$B$84:$BI$84,$E479:$BL479)+'FD inverse'!$A$46*$C480/Setup!$B$17+INDEX('FD inverse'!$A$46:$BH$46,1,'FD mesh'!$B$15+1)*Setup!$B$22</f>
        <v>0</v>
      </c>
      <c r="AW480" s="0" t="n">
        <f aca="false">SUMPRODUCT('FD inverse'!$A$47:$BH$47,'FD mesh'!$B$84:$BI$84,$E479:$BL479)+'FD inverse'!$A$47*$C480/Setup!$B$17+INDEX('FD inverse'!$A$47:$BH$47,1,'FD mesh'!$B$15+1)*Setup!$B$22</f>
        <v>0</v>
      </c>
      <c r="AX480" s="0" t="n">
        <f aca="false">SUMPRODUCT('FD inverse'!$A$48:$BH$48,'FD mesh'!$B$84:$BI$84,$E479:$BL479)+'FD inverse'!$A$48*$C480/Setup!$B$17+INDEX('FD inverse'!$A$48:$BH$48,1,'FD mesh'!$B$15+1)*Setup!$B$22</f>
        <v>0</v>
      </c>
      <c r="AY480" s="0" t="n">
        <f aca="false">SUMPRODUCT('FD inverse'!$A$49:$BH$49,'FD mesh'!$B$84:$BI$84,$E479:$BL479)+'FD inverse'!$A$49*$C480/Setup!$B$17+INDEX('FD inverse'!$A$49:$BH$49,1,'FD mesh'!$B$15+1)*Setup!$B$22</f>
        <v>0</v>
      </c>
      <c r="AZ480" s="0" t="n">
        <f aca="false">SUMPRODUCT('FD inverse'!$A$50:$BH$50,'FD mesh'!$B$84:$BI$84,$E479:$BL479)+'FD inverse'!$A$50*$C480/Setup!$B$17+INDEX('FD inverse'!$A$50:$BH$50,1,'FD mesh'!$B$15+1)*Setup!$B$22</f>
        <v>0</v>
      </c>
      <c r="BA480" s="0" t="n">
        <f aca="false">SUMPRODUCT('FD inverse'!$A$51:$BH$51,'FD mesh'!$B$84:$BI$84,$E479:$BL479)+'FD inverse'!$A$51*$C480/Setup!$B$17+INDEX('FD inverse'!$A$51:$BH$51,1,'FD mesh'!$B$15+1)*Setup!$B$22</f>
        <v>0</v>
      </c>
      <c r="BB480" s="0" t="n">
        <f aca="false">SUMPRODUCT('FD inverse'!$A$52:$BH$52,'FD mesh'!$B$84:$BI$84,$E479:$BL479)+'FD inverse'!$A$52*$C480/Setup!$B$17+INDEX('FD inverse'!$A$52:$BH$52,1,'FD mesh'!$B$15+1)*Setup!$B$22</f>
        <v>0</v>
      </c>
      <c r="BC480" s="0" t="n">
        <f aca="false">SUMPRODUCT('FD inverse'!$A$53:$BH$53,'FD mesh'!$B$84:$BI$84,$E479:$BL479)+'FD inverse'!$A$53*$C480/Setup!$B$17+INDEX('FD inverse'!$A$53:$BH$53,1,'FD mesh'!$B$15+1)*Setup!$B$22</f>
        <v>0</v>
      </c>
      <c r="BD480" s="0" t="n">
        <f aca="false">SUMPRODUCT('FD inverse'!$A$54:$BH$54,'FD mesh'!$B$84:$BI$84,$E479:$BL479)+'FD inverse'!$A$54*$C480/Setup!$B$17+INDEX('FD inverse'!$A$54:$BH$54,1,'FD mesh'!$B$15+1)*Setup!$B$22</f>
        <v>0</v>
      </c>
      <c r="BE480" s="0" t="n">
        <f aca="false">SUMPRODUCT('FD inverse'!$A$55:$BH$55,'FD mesh'!$B$84:$BI$84,$E479:$BL479)+'FD inverse'!$A$55*$C480/Setup!$B$17+INDEX('FD inverse'!$A$55:$BH$55,1,'FD mesh'!$B$15+1)*Setup!$B$22</f>
        <v>0</v>
      </c>
      <c r="BF480" s="0" t="n">
        <f aca="false">SUMPRODUCT('FD inverse'!$A$56:$BH$56,'FD mesh'!$B$84:$BI$84,$E479:$BL479)+'FD inverse'!$A$56*$C480/Setup!$B$17+INDEX('FD inverse'!$A$56:$BH$56,1,'FD mesh'!$B$15+1)*Setup!$B$22</f>
        <v>0</v>
      </c>
      <c r="BG480" s="0" t="n">
        <f aca="false">SUMPRODUCT('FD inverse'!$A$57:$BH$57,'FD mesh'!$B$84:$BI$84,$E479:$BL479)+'FD inverse'!$A$57*$C480/Setup!$B$17+INDEX('FD inverse'!$A$57:$BH$57,1,'FD mesh'!$B$15+1)*Setup!$B$22</f>
        <v>0</v>
      </c>
      <c r="BH480" s="0" t="n">
        <f aca="false">SUMPRODUCT('FD inverse'!$A$58:$BH$58,'FD mesh'!$B$84:$BI$84,$E479:$BL479)+'FD inverse'!$A$58*$C480/Setup!$B$17+INDEX('FD inverse'!$A$58:$BH$58,1,'FD mesh'!$B$15+1)*Setup!$B$22</f>
        <v>0</v>
      </c>
      <c r="BI480" s="0" t="n">
        <f aca="false">SUMPRODUCT('FD inverse'!$A$59:$BH$59,'FD mesh'!$B$84:$BI$84,$E479:$BL479)+'FD inverse'!$A$59*$C480/Setup!$B$17+INDEX('FD inverse'!$A$59:$BH$59,1,'FD mesh'!$B$15+1)*Setup!$B$22</f>
        <v>0</v>
      </c>
      <c r="BJ480" s="0" t="n">
        <f aca="false">SUMPRODUCT('FD inverse'!$A$60:$BH$60,'FD mesh'!$B$84:$BI$84,$E479:$BL479)+'FD inverse'!$A$60*$C480/Setup!$B$17+INDEX('FD inverse'!$A$60:$BH$60,1,'FD mesh'!$B$15+1)*Setup!$B$22</f>
        <v>0</v>
      </c>
      <c r="BK480" s="0" t="n">
        <f aca="false">SUMPRODUCT('FD inverse'!$A$61:$BH$61,'FD mesh'!$B$84:$BI$84,$E479:$BL479)+'FD inverse'!$A$61*$C480/Setup!$B$17+INDEX('FD inverse'!$A$61:$BH$61,1,'FD mesh'!$B$15+1)*Setup!$B$22</f>
        <v>0</v>
      </c>
      <c r="BL480" s="0" t="n">
        <f aca="false">SUMPRODUCT('FD inverse'!$A$62:$BH$62,'FD mesh'!$B$84:$BI$84,$E479:$BL479)+'FD inverse'!$A$62*$C480/Setup!$B$17+INDEX('FD inverse'!$A$62:$BH$62,1,'FD mesh'!$B$15+1)*Setup!$B$22</f>
        <v>0</v>
      </c>
    </row>
    <row r="481" customFormat="false" ht="15" hidden="false" customHeight="false" outlineLevel="0" collapsed="false">
      <c r="A481" s="0" t="n">
        <v>476</v>
      </c>
      <c r="B481" s="0" t="n">
        <f aca="false">A481*Setup!$B$11/3600</f>
        <v>39.6666666666667</v>
      </c>
      <c r="C481" s="0" t="n">
        <f aca="false">Setup!$B$7+Setup!$B$8*COS(2*PI()*(B481-Setup!$B$9)/24)</f>
        <v>27.984778792367</v>
      </c>
      <c r="D481" s="0" t="n">
        <f aca="false">(C481-E481)/Setup!$B$17</f>
        <v>17.0253233561117</v>
      </c>
      <c r="E481" s="0" t="n">
        <f aca="false">SUMPRODUCT('FD inverse'!$A$3:$BH$3,'FD mesh'!$B$84:$BI$84,$E480:$BL480)+'FD inverse'!$A$3*$C481/Setup!$B$17+INDEX('FD inverse'!$A$3:$BH$3,1,'FD mesh'!$B$15+1)*Setup!$B$22</f>
        <v>25.7714867560725</v>
      </c>
      <c r="F481" s="0" t="n">
        <f aca="false">SUMPRODUCT('FD inverse'!$A$4:$BH$4,'FD mesh'!$B$84:$BI$84,$E480:$BL480)+'FD inverse'!$A$4*$C481/Setup!$B$17+INDEX('FD inverse'!$A$4:$BH$4,1,'FD mesh'!$B$15+1)*Setup!$B$22</f>
        <v>25.2683028320184</v>
      </c>
      <c r="G481" s="0" t="n">
        <f aca="false">SUMPRODUCT('FD inverse'!$A$5:$BH$5,'FD mesh'!$B$84:$BI$84,$E480:$BL480)+'FD inverse'!$A$5*$C481/Setup!$B$17+INDEX('FD inverse'!$A$5:$BH$5,1,'FD mesh'!$B$15+1)*Setup!$B$22</f>
        <v>24.7728196561227</v>
      </c>
      <c r="H481" s="0" t="n">
        <f aca="false">SUMPRODUCT('FD inverse'!$A$6:$BH$6,'FD mesh'!$B$84:$BI$84,$E480:$BL480)+'FD inverse'!$A$6*$C481/Setup!$B$17+INDEX('FD inverse'!$A$6:$BH$6,1,'FD mesh'!$B$15+1)*Setup!$B$22</f>
        <v>23.1217340662963</v>
      </c>
      <c r="I481" s="0" t="n">
        <f aca="false">SUMPRODUCT('FD inverse'!$A$7:$BH$7,'FD mesh'!$B$84:$BI$84,$E480:$BL480)+'FD inverse'!$A$7*$C481/Setup!$B$17+INDEX('FD inverse'!$A$7:$BH$7,1,'FD mesh'!$B$15+1)*Setup!$B$22</f>
        <v>22.9820973594382</v>
      </c>
      <c r="J481" s="0" t="n">
        <f aca="false">SUMPRODUCT('FD inverse'!$A$8:$BH$8,'FD mesh'!$B$84:$BI$84,$E480:$BL480)+'FD inverse'!$A$8*$C481/Setup!$B$17+INDEX('FD inverse'!$A$8:$BH$8,1,'FD mesh'!$B$15+1)*Setup!$B$22</f>
        <v>22.8555391823913</v>
      </c>
      <c r="K481" s="0" t="n">
        <f aca="false">SUMPRODUCT('FD inverse'!$A$9:$BH$9,'FD mesh'!$B$84:$BI$84,$E480:$BL480)+'FD inverse'!$A$9*$C481/Setup!$B$17+INDEX('FD inverse'!$A$9:$BH$9,1,'FD mesh'!$B$15+1)*Setup!$B$22</f>
        <v>22.7421238259846</v>
      </c>
      <c r="L481" s="0" t="n">
        <f aca="false">SUMPRODUCT('FD inverse'!$A$10:$BH$10,'FD mesh'!$B$84:$BI$84,$E480:$BL480)+'FD inverse'!$A$10*$C481/Setup!$B$17+INDEX('FD inverse'!$A$10:$BH$10,1,'FD mesh'!$B$15+1)*Setup!$B$22</f>
        <v>22.6418702142375</v>
      </c>
      <c r="M481" s="0" t="n">
        <f aca="false">SUMPRODUCT('FD inverse'!$A$11:$BH$11,'FD mesh'!$B$84:$BI$84,$E480:$BL480)+'FD inverse'!$A$11*$C481/Setup!$B$17+INDEX('FD inverse'!$A$11:$BH$11,1,'FD mesh'!$B$15+1)*Setup!$B$22</f>
        <v>22.5547648832161</v>
      </c>
      <c r="N481" s="0" t="n">
        <f aca="false">SUMPRODUCT('FD inverse'!$A$12:$BH$12,'FD mesh'!$B$84:$BI$84,$E480:$BL480)+'FD inverse'!$A$12*$C481/Setup!$B$17+INDEX('FD inverse'!$A$12:$BH$12,1,'FD mesh'!$B$15+1)*Setup!$B$22</f>
        <v>22.4807732004197</v>
      </c>
      <c r="O481" s="0" t="n">
        <f aca="false">SUMPRODUCT('FD inverse'!$A$13:$BH$13,'FD mesh'!$B$84:$BI$84,$E480:$BL480)+'FD inverse'!$A$13*$C481/Setup!$B$17+INDEX('FD inverse'!$A$13:$BH$13,1,'FD mesh'!$B$15+1)*Setup!$B$22</f>
        <v>22.4198488378472</v>
      </c>
      <c r="P481" s="0" t="n">
        <f aca="false">SUMPRODUCT('FD inverse'!$A$14:$BH$14,'FD mesh'!$B$84:$BI$84,$E480:$BL480)+'FD inverse'!$A$14*$C481/Setup!$B$17+INDEX('FD inverse'!$A$14:$BH$14,1,'FD mesh'!$B$15+1)*Setup!$B$22</f>
        <v>22.3719415136284</v>
      </c>
      <c r="Q481" s="0" t="n">
        <f aca="false">SUMPRODUCT('FD inverse'!$A$15:$BH$15,'FD mesh'!$B$84:$BI$84,$E480:$BL480)+'FD inverse'!$A$15*$C481/Setup!$B$17+INDEX('FD inverse'!$A$15:$BH$15,1,'FD mesh'!$B$15+1)*Setup!$B$22</f>
        <v>22.3370030172626</v>
      </c>
      <c r="R481" s="0" t="n">
        <f aca="false">SUMPRODUCT('FD inverse'!$A$16:$BH$16,'FD mesh'!$B$84:$BI$84,$E480:$BL480)+'FD inverse'!$A$16*$C481/Setup!$B$17+INDEX('FD inverse'!$A$16:$BH$16,1,'FD mesh'!$B$15+1)*Setup!$B$22</f>
        <v>22.3149915323585</v>
      </c>
      <c r="S481" s="0" t="n">
        <f aca="false">SUMPRODUCT('FD inverse'!$A$17:$BH$17,'FD mesh'!$B$84:$BI$84,$E480:$BL480)+'FD inverse'!$A$17*$C481/Setup!$B$17+INDEX('FD inverse'!$A$17:$BH$17,1,'FD mesh'!$B$15+1)*Setup!$B$22</f>
        <v>21.8157005009609</v>
      </c>
      <c r="T481" s="0" t="n">
        <f aca="false">SUMPRODUCT('FD inverse'!$A$18:$BH$18,'FD mesh'!$B$84:$BI$84,$E480:$BL480)+'FD inverse'!$A$18*$C481/Setup!$B$17+INDEX('FD inverse'!$A$18:$BH$18,1,'FD mesh'!$B$15+1)*Setup!$B$22</f>
        <v>21.3223947902113</v>
      </c>
      <c r="U481" s="0" t="n">
        <f aca="false">SUMPRODUCT('FD inverse'!$A$19:$BH$19,'FD mesh'!$B$84:$BI$84,$E480:$BL480)+'FD inverse'!$A$19*$C481/Setup!$B$17+INDEX('FD inverse'!$A$19:$BH$19,1,'FD mesh'!$B$15+1)*Setup!$B$22</f>
        <v>20.8346311768586</v>
      </c>
      <c r="V481" s="0" t="n">
        <f aca="false">SUMPRODUCT('FD inverse'!$A$20:$BH$20,'FD mesh'!$B$84:$BI$84,$E480:$BL480)+'FD inverse'!$A$20*$C481/Setup!$B$17+INDEX('FD inverse'!$A$20:$BH$20,1,'FD mesh'!$B$15+1)*Setup!$B$22</f>
        <v>20.3519703183241</v>
      </c>
      <c r="W481" s="0" t="n">
        <f aca="false">SUMPRODUCT('FD inverse'!$A$21:$BH$21,'FD mesh'!$B$84:$BI$84,$E480:$BL480)+'FD inverse'!$A$21*$C481/Setup!$B$17+INDEX('FD inverse'!$A$21:$BH$21,1,'FD mesh'!$B$15+1)*Setup!$B$22</f>
        <v>19.8739771778899</v>
      </c>
      <c r="X481" s="0" t="n">
        <f aca="false">SUMPRODUCT('FD inverse'!$A$22:$BH$22,'FD mesh'!$B$84:$BI$84,$E480:$BL480)+'FD inverse'!$A$22*$C481/Setup!$B$17+INDEX('FD inverse'!$A$22:$BH$22,1,'FD mesh'!$B$15+1)*Setup!$B$22</f>
        <v>19.4002212870443</v>
      </c>
      <c r="Y481" s="0" t="n">
        <f aca="false">SUMPRODUCT('FD inverse'!$A$23:$BH$23,'FD mesh'!$B$84:$BI$84,$E480:$BL480)+'FD inverse'!$A$23*$C481/Setup!$B$17+INDEX('FD inverse'!$A$23:$BH$23,1,'FD mesh'!$B$15+1)*Setup!$B$22</f>
        <v>18.9302768595313</v>
      </c>
      <c r="Z481" s="0" t="n">
        <f aca="false">SUMPRODUCT('FD inverse'!$A$24:$BH$24,'FD mesh'!$B$84:$BI$84,$E480:$BL480)+'FD inverse'!$A$24*$C481/Setup!$B$17+INDEX('FD inverse'!$A$24:$BH$24,1,'FD mesh'!$B$15+1)*Setup!$B$22</f>
        <v>18.4637227713791</v>
      </c>
      <c r="AA481" s="0" t="n">
        <f aca="false">SUMPRODUCT('FD inverse'!$A$25:$BH$25,'FD mesh'!$B$84:$BI$84,$E480:$BL480)+'FD inverse'!$A$25*$C481/Setup!$B$17+INDEX('FD inverse'!$A$25:$BH$25,1,'FD mesh'!$B$15+1)*Setup!$B$22</f>
        <v>18.000142420914</v>
      </c>
      <c r="AB481" s="0" t="n">
        <f aca="false">SUMPRODUCT('FD inverse'!$A$26:$BH$26,'FD mesh'!$B$84:$BI$84,$E480:$BL480)+'FD inverse'!$A$26*$C481/Setup!$B$17+INDEX('FD inverse'!$A$26:$BH$26,1,'FD mesh'!$B$15+1)*Setup!$B$22</f>
        <v>17.5391234825013</v>
      </c>
      <c r="AC481" s="0" t="n">
        <f aca="false">SUMPRODUCT('FD inverse'!$A$27:$BH$27,'FD mesh'!$B$84:$BI$84,$E480:$BL480)+'FD inverse'!$A$27*$C481/Setup!$B$17+INDEX('FD inverse'!$A$27:$BH$27,1,'FD mesh'!$B$15+1)*Setup!$B$22</f>
        <v>17.0802575675073</v>
      </c>
      <c r="AD481" s="0" t="n">
        <f aca="false">SUMPRODUCT('FD inverse'!$A$28:$BH$28,'FD mesh'!$B$84:$BI$84,$E480:$BL480)+'FD inverse'!$A$28*$C481/Setup!$B$17+INDEX('FD inverse'!$A$28:$BH$28,1,'FD mesh'!$B$15+1)*Setup!$B$22</f>
        <v>16.6231398057445</v>
      </c>
      <c r="AE481" s="0" t="n">
        <f aca="false">SUMPRODUCT('FD inverse'!$A$29:$BH$29,'FD mesh'!$B$84:$BI$84,$E480:$BL480)+'FD inverse'!$A$29*$C481/Setup!$B$17+INDEX('FD inverse'!$A$29:$BH$29,1,'FD mesh'!$B$15+1)*Setup!$B$22</f>
        <v>16.1673683604509</v>
      </c>
      <c r="AF481" s="0" t="n">
        <f aca="false">SUMPRODUCT('FD inverse'!$A$30:$BH$30,'FD mesh'!$B$84:$BI$84,$E480:$BL480)+'FD inverse'!$A$30*$C481/Setup!$B$17+INDEX('FD inverse'!$A$30:$BH$30,1,'FD mesh'!$B$15+1)*Setup!$B$22</f>
        <v>15.7125438896687</v>
      </c>
      <c r="AG481" s="0" t="n">
        <f aca="false">SUMPRODUCT('FD inverse'!$A$31:$BH$31,'FD mesh'!$B$84:$BI$84,$E480:$BL480)+'FD inverse'!$A$31*$C481/Setup!$B$17+INDEX('FD inverse'!$A$31:$BH$31,1,'FD mesh'!$B$15+1)*Setup!$B$22</f>
        <v>15.2582689667287</v>
      </c>
      <c r="AH481" s="0" t="n">
        <f aca="false">SUMPRODUCT('FD inverse'!$A$32:$BH$32,'FD mesh'!$B$84:$BI$84,$E480:$BL480)+'FD inverse'!$A$32*$C481/Setup!$B$17+INDEX('FD inverse'!$A$32:$BH$32,1,'FD mesh'!$B$15+1)*Setup!$B$22</f>
        <v>15.2392570373636</v>
      </c>
      <c r="AI481" s="0" t="n">
        <f aca="false">SUMPRODUCT('FD inverse'!$A$33:$BH$33,'FD mesh'!$B$84:$BI$84,$E480:$BL480)+'FD inverse'!$A$33*$C481/Setup!$B$17+INDEX('FD inverse'!$A$33:$BH$33,1,'FD mesh'!$B$15+1)*Setup!$B$22</f>
        <v>15.2204813486581</v>
      </c>
      <c r="AJ481" s="0" t="n">
        <f aca="false">SUMPRODUCT('FD inverse'!$A$34:$BH$34,'FD mesh'!$B$84:$BI$84,$E480:$BL480)+'FD inverse'!$A$34*$C481/Setup!$B$17+INDEX('FD inverse'!$A$34:$BH$34,1,'FD mesh'!$B$15+1)*Setup!$B$22</f>
        <v>15.2019161537294</v>
      </c>
      <c r="AK481" s="0" t="n">
        <f aca="false">SUMPRODUCT('FD inverse'!$A$35:$BH$35,'FD mesh'!$B$84:$BI$84,$E480:$BL480)+'FD inverse'!$A$35*$C481/Setup!$B$17+INDEX('FD inverse'!$A$35:$BH$35,1,'FD mesh'!$B$15+1)*Setup!$B$22</f>
        <v>15.1835375406627</v>
      </c>
      <c r="AL481" s="0" t="n">
        <f aca="false">SUMPRODUCT('FD inverse'!$A$36:$BH$36,'FD mesh'!$B$84:$BI$84,$E480:$BL480)+'FD inverse'!$A$36*$C481/Setup!$B$17+INDEX('FD inverse'!$A$36:$BH$36,1,'FD mesh'!$B$15+1)*Setup!$B$22</f>
        <v>15.1653233181983</v>
      </c>
      <c r="AM481" s="0" t="n">
        <f aca="false">SUMPRODUCT('FD inverse'!$A$37:$BH$37,'FD mesh'!$B$84:$BI$84,$E480:$BL480)+'FD inverse'!$A$37*$C481/Setup!$B$17+INDEX('FD inverse'!$A$37:$BH$37,1,'FD mesh'!$B$15+1)*Setup!$B$22</f>
        <v>15.147252890725</v>
      </c>
      <c r="AN481" s="0" t="n">
        <f aca="false">SUMPRODUCT('FD inverse'!$A$38:$BH$38,'FD mesh'!$B$84:$BI$84,$E480:$BL480)+'FD inverse'!$A$38*$C481/Setup!$B$17+INDEX('FD inverse'!$A$38:$BH$38,1,'FD mesh'!$B$15+1)*Setup!$B$22</f>
        <v>15.1293071243232</v>
      </c>
      <c r="AO481" s="0" t="n">
        <f aca="false">SUMPRODUCT('FD inverse'!$A$39:$BH$39,'FD mesh'!$B$84:$BI$84,$E480:$BL480)+'FD inverse'!$A$39*$C481/Setup!$B$17+INDEX('FD inverse'!$A$39:$BH$39,1,'FD mesh'!$B$15+1)*Setup!$B$22</f>
        <v>15.1114682053772</v>
      </c>
      <c r="AP481" s="0" t="n">
        <f aca="false">SUMPRODUCT('FD inverse'!$A$40:$BH$40,'FD mesh'!$B$84:$BI$84,$E480:$BL480)+'FD inverse'!$A$40*$C481/Setup!$B$17+INDEX('FD inverse'!$A$40:$BH$40,1,'FD mesh'!$B$15+1)*Setup!$B$22</f>
        <v>15.0937194930703</v>
      </c>
      <c r="AQ481" s="0" t="n">
        <f aca="false">SUMPRODUCT('FD inverse'!$A$41:$BH$41,'FD mesh'!$B$84:$BI$84,$E480:$BL480)+'FD inverse'!$A$41*$C481/Setup!$B$17+INDEX('FD inverse'!$A$41:$BH$41,1,'FD mesh'!$B$15+1)*Setup!$B$22</f>
        <v>15.0760453668932</v>
      </c>
      <c r="AR481" s="0" t="n">
        <f aca="false">SUMPRODUCT('FD inverse'!$A$42:$BH$42,'FD mesh'!$B$84:$BI$84,$E480:$BL480)+'FD inverse'!$A$42*$C481/Setup!$B$17+INDEX('FD inverse'!$A$42:$BH$42,1,'FD mesh'!$B$15+1)*Setup!$B$22</f>
        <v>15.0584310701331</v>
      </c>
      <c r="AS481" s="0" t="n">
        <f aca="false">SUMPRODUCT('FD inverse'!$A$43:$BH$43,'FD mesh'!$B$84:$BI$84,$E480:$BL480)+'FD inverse'!$A$43*$C481/Setup!$B$17+INDEX('FD inverse'!$A$43:$BH$43,1,'FD mesh'!$B$15+1)*Setup!$B$22</f>
        <v>0</v>
      </c>
      <c r="AT481" s="0" t="n">
        <f aca="false">SUMPRODUCT('FD inverse'!$A$44:$BH$44,'FD mesh'!$B$84:$BI$84,$E480:$BL480)+'FD inverse'!$A$44*$C481/Setup!$B$17+INDEX('FD inverse'!$A$44:$BH$44,1,'FD mesh'!$B$15+1)*Setup!$B$22</f>
        <v>0</v>
      </c>
      <c r="AU481" s="0" t="n">
        <f aca="false">SUMPRODUCT('FD inverse'!$A$45:$BH$45,'FD mesh'!$B$84:$BI$84,$E480:$BL480)+'FD inverse'!$A$45*$C481/Setup!$B$17+INDEX('FD inverse'!$A$45:$BH$45,1,'FD mesh'!$B$15+1)*Setup!$B$22</f>
        <v>0</v>
      </c>
      <c r="AV481" s="0" t="n">
        <f aca="false">SUMPRODUCT('FD inverse'!$A$46:$BH$46,'FD mesh'!$B$84:$BI$84,$E480:$BL480)+'FD inverse'!$A$46*$C481/Setup!$B$17+INDEX('FD inverse'!$A$46:$BH$46,1,'FD mesh'!$B$15+1)*Setup!$B$22</f>
        <v>0</v>
      </c>
      <c r="AW481" s="0" t="n">
        <f aca="false">SUMPRODUCT('FD inverse'!$A$47:$BH$47,'FD mesh'!$B$84:$BI$84,$E480:$BL480)+'FD inverse'!$A$47*$C481/Setup!$B$17+INDEX('FD inverse'!$A$47:$BH$47,1,'FD mesh'!$B$15+1)*Setup!$B$22</f>
        <v>0</v>
      </c>
      <c r="AX481" s="0" t="n">
        <f aca="false">SUMPRODUCT('FD inverse'!$A$48:$BH$48,'FD mesh'!$B$84:$BI$84,$E480:$BL480)+'FD inverse'!$A$48*$C481/Setup!$B$17+INDEX('FD inverse'!$A$48:$BH$48,1,'FD mesh'!$B$15+1)*Setup!$B$22</f>
        <v>0</v>
      </c>
      <c r="AY481" s="0" t="n">
        <f aca="false">SUMPRODUCT('FD inverse'!$A$49:$BH$49,'FD mesh'!$B$84:$BI$84,$E480:$BL480)+'FD inverse'!$A$49*$C481/Setup!$B$17+INDEX('FD inverse'!$A$49:$BH$49,1,'FD mesh'!$B$15+1)*Setup!$B$22</f>
        <v>0</v>
      </c>
      <c r="AZ481" s="0" t="n">
        <f aca="false">SUMPRODUCT('FD inverse'!$A$50:$BH$50,'FD mesh'!$B$84:$BI$84,$E480:$BL480)+'FD inverse'!$A$50*$C481/Setup!$B$17+INDEX('FD inverse'!$A$50:$BH$50,1,'FD mesh'!$B$15+1)*Setup!$B$22</f>
        <v>0</v>
      </c>
      <c r="BA481" s="0" t="n">
        <f aca="false">SUMPRODUCT('FD inverse'!$A$51:$BH$51,'FD mesh'!$B$84:$BI$84,$E480:$BL480)+'FD inverse'!$A$51*$C481/Setup!$B$17+INDEX('FD inverse'!$A$51:$BH$51,1,'FD mesh'!$B$15+1)*Setup!$B$22</f>
        <v>0</v>
      </c>
      <c r="BB481" s="0" t="n">
        <f aca="false">SUMPRODUCT('FD inverse'!$A$52:$BH$52,'FD mesh'!$B$84:$BI$84,$E480:$BL480)+'FD inverse'!$A$52*$C481/Setup!$B$17+INDEX('FD inverse'!$A$52:$BH$52,1,'FD mesh'!$B$15+1)*Setup!$B$22</f>
        <v>0</v>
      </c>
      <c r="BC481" s="0" t="n">
        <f aca="false">SUMPRODUCT('FD inverse'!$A$53:$BH$53,'FD mesh'!$B$84:$BI$84,$E480:$BL480)+'FD inverse'!$A$53*$C481/Setup!$B$17+INDEX('FD inverse'!$A$53:$BH$53,1,'FD mesh'!$B$15+1)*Setup!$B$22</f>
        <v>0</v>
      </c>
      <c r="BD481" s="0" t="n">
        <f aca="false">SUMPRODUCT('FD inverse'!$A$54:$BH$54,'FD mesh'!$B$84:$BI$84,$E480:$BL480)+'FD inverse'!$A$54*$C481/Setup!$B$17+INDEX('FD inverse'!$A$54:$BH$54,1,'FD mesh'!$B$15+1)*Setup!$B$22</f>
        <v>0</v>
      </c>
      <c r="BE481" s="0" t="n">
        <f aca="false">SUMPRODUCT('FD inverse'!$A$55:$BH$55,'FD mesh'!$B$84:$BI$84,$E480:$BL480)+'FD inverse'!$A$55*$C481/Setup!$B$17+INDEX('FD inverse'!$A$55:$BH$55,1,'FD mesh'!$B$15+1)*Setup!$B$22</f>
        <v>0</v>
      </c>
      <c r="BF481" s="0" t="n">
        <f aca="false">SUMPRODUCT('FD inverse'!$A$56:$BH$56,'FD mesh'!$B$84:$BI$84,$E480:$BL480)+'FD inverse'!$A$56*$C481/Setup!$B$17+INDEX('FD inverse'!$A$56:$BH$56,1,'FD mesh'!$B$15+1)*Setup!$B$22</f>
        <v>0</v>
      </c>
      <c r="BG481" s="0" t="n">
        <f aca="false">SUMPRODUCT('FD inverse'!$A$57:$BH$57,'FD mesh'!$B$84:$BI$84,$E480:$BL480)+'FD inverse'!$A$57*$C481/Setup!$B$17+INDEX('FD inverse'!$A$57:$BH$57,1,'FD mesh'!$B$15+1)*Setup!$B$22</f>
        <v>0</v>
      </c>
      <c r="BH481" s="0" t="n">
        <f aca="false">SUMPRODUCT('FD inverse'!$A$58:$BH$58,'FD mesh'!$B$84:$BI$84,$E480:$BL480)+'FD inverse'!$A$58*$C481/Setup!$B$17+INDEX('FD inverse'!$A$58:$BH$58,1,'FD mesh'!$B$15+1)*Setup!$B$22</f>
        <v>0</v>
      </c>
      <c r="BI481" s="0" t="n">
        <f aca="false">SUMPRODUCT('FD inverse'!$A$59:$BH$59,'FD mesh'!$B$84:$BI$84,$E480:$BL480)+'FD inverse'!$A$59*$C481/Setup!$B$17+INDEX('FD inverse'!$A$59:$BH$59,1,'FD mesh'!$B$15+1)*Setup!$B$22</f>
        <v>0</v>
      </c>
      <c r="BJ481" s="0" t="n">
        <f aca="false">SUMPRODUCT('FD inverse'!$A$60:$BH$60,'FD mesh'!$B$84:$BI$84,$E480:$BL480)+'FD inverse'!$A$60*$C481/Setup!$B$17+INDEX('FD inverse'!$A$60:$BH$60,1,'FD mesh'!$B$15+1)*Setup!$B$22</f>
        <v>0</v>
      </c>
      <c r="BK481" s="0" t="n">
        <f aca="false">SUMPRODUCT('FD inverse'!$A$61:$BH$61,'FD mesh'!$B$84:$BI$84,$E480:$BL480)+'FD inverse'!$A$61*$C481/Setup!$B$17+INDEX('FD inverse'!$A$61:$BH$61,1,'FD mesh'!$B$15+1)*Setup!$B$22</f>
        <v>0</v>
      </c>
      <c r="BL481" s="0" t="n">
        <f aca="false">SUMPRODUCT('FD inverse'!$A$62:$BH$62,'FD mesh'!$B$84:$BI$84,$E480:$BL480)+'FD inverse'!$A$62*$C481/Setup!$B$17+INDEX('FD inverse'!$A$62:$BH$62,1,'FD mesh'!$B$15+1)*Setup!$B$22</f>
        <v>0</v>
      </c>
    </row>
    <row r="482" customFormat="false" ht="15" hidden="false" customHeight="false" outlineLevel="0" collapsed="false">
      <c r="A482" s="0" t="n">
        <v>477</v>
      </c>
      <c r="B482" s="0" t="n">
        <f aca="false">A482*Setup!$B$11/3600</f>
        <v>39.75</v>
      </c>
      <c r="C482" s="0" t="n">
        <f aca="false">Setup!$B$7+Setup!$B$8*COS(2*PI()*(B482-Setup!$B$9)/24)</f>
        <v>27.9914356929544</v>
      </c>
      <c r="D482" s="0" t="n">
        <f aca="false">(C482-E482)/Setup!$B$17</f>
        <v>16.9604174550422</v>
      </c>
      <c r="E482" s="0" t="n">
        <f aca="false">SUMPRODUCT('FD inverse'!$A$3:$BH$3,'FD mesh'!$B$84:$BI$84,$E481:$BL481)+'FD inverse'!$A$3*$C482/Setup!$B$17+INDEX('FD inverse'!$A$3:$BH$3,1,'FD mesh'!$B$15+1)*Setup!$B$22</f>
        <v>25.7865814237989</v>
      </c>
      <c r="F482" s="0" t="n">
        <f aca="false">SUMPRODUCT('FD inverse'!$A$4:$BH$4,'FD mesh'!$B$84:$BI$84,$E481:$BL481)+'FD inverse'!$A$4*$C482/Setup!$B$17+INDEX('FD inverse'!$A$4:$BH$4,1,'FD mesh'!$B$15+1)*Setup!$B$22</f>
        <v>25.2850828473246</v>
      </c>
      <c r="G482" s="0" t="n">
        <f aca="false">SUMPRODUCT('FD inverse'!$A$5:$BH$5,'FD mesh'!$B$84:$BI$84,$E481:$BL481)+'FD inverse'!$A$5*$C482/Setup!$B$17+INDEX('FD inverse'!$A$5:$BH$5,1,'FD mesh'!$B$15+1)*Setup!$B$22</f>
        <v>24.7908672636047</v>
      </c>
      <c r="H482" s="0" t="n">
        <f aca="false">SUMPRODUCT('FD inverse'!$A$6:$BH$6,'FD mesh'!$B$84:$BI$84,$E481:$BL481)+'FD inverse'!$A$6*$C482/Setup!$B$17+INDEX('FD inverse'!$A$6:$BH$6,1,'FD mesh'!$B$15+1)*Setup!$B$22</f>
        <v>23.1434626160949</v>
      </c>
      <c r="I482" s="0" t="n">
        <f aca="false">SUMPRODUCT('FD inverse'!$A$7:$BH$7,'FD mesh'!$B$84:$BI$84,$E481:$BL481)+'FD inverse'!$A$7*$C482/Setup!$B$17+INDEX('FD inverse'!$A$7:$BH$7,1,'FD mesh'!$B$15+1)*Setup!$B$22</f>
        <v>23.0040841959018</v>
      </c>
      <c r="J482" s="0" t="n">
        <f aca="false">SUMPRODUCT('FD inverse'!$A$8:$BH$8,'FD mesh'!$B$84:$BI$84,$E481:$BL481)+'FD inverse'!$A$8*$C482/Setup!$B$17+INDEX('FD inverse'!$A$8:$BH$8,1,'FD mesh'!$B$15+1)*Setup!$B$22</f>
        <v>22.8776773606431</v>
      </c>
      <c r="K482" s="0" t="n">
        <f aca="false">SUMPRODUCT('FD inverse'!$A$9:$BH$9,'FD mesh'!$B$84:$BI$84,$E481:$BL481)+'FD inverse'!$A$9*$C482/Setup!$B$17+INDEX('FD inverse'!$A$9:$BH$9,1,'FD mesh'!$B$15+1)*Setup!$B$22</f>
        <v>22.7643313975093</v>
      </c>
      <c r="L482" s="0" t="n">
        <f aca="false">SUMPRODUCT('FD inverse'!$A$10:$BH$10,'FD mesh'!$B$84:$BI$84,$E481:$BL481)+'FD inverse'!$A$10*$C482/Setup!$B$17+INDEX('FD inverse'!$A$10:$BH$10,1,'FD mesh'!$B$15+1)*Setup!$B$22</f>
        <v>22.6640872464846</v>
      </c>
      <c r="M482" s="0" t="n">
        <f aca="false">SUMPRODUCT('FD inverse'!$A$11:$BH$11,'FD mesh'!$B$84:$BI$84,$E481:$BL481)+'FD inverse'!$A$11*$C482/Setup!$B$17+INDEX('FD inverse'!$A$11:$BH$11,1,'FD mesh'!$B$15+1)*Setup!$B$22</f>
        <v>22.5769504891159</v>
      </c>
      <c r="N482" s="0" t="n">
        <f aca="false">SUMPRODUCT('FD inverse'!$A$12:$BH$12,'FD mesh'!$B$84:$BI$84,$E481:$BL481)+'FD inverse'!$A$12*$C482/Setup!$B$17+INDEX('FD inverse'!$A$12:$BH$12,1,'FD mesh'!$B$15+1)*Setup!$B$22</f>
        <v>22.5029025847854</v>
      </c>
      <c r="O482" s="0" t="n">
        <f aca="false">SUMPRODUCT('FD inverse'!$A$13:$BH$13,'FD mesh'!$B$84:$BI$84,$E481:$BL481)+'FD inverse'!$A$13*$C482/Setup!$B$17+INDEX('FD inverse'!$A$13:$BH$13,1,'FD mesh'!$B$15+1)*Setup!$B$22</f>
        <v>22.4419103644465</v>
      </c>
      <c r="P482" s="0" t="n">
        <f aca="false">SUMPRODUCT('FD inverse'!$A$14:$BH$14,'FD mesh'!$B$84:$BI$84,$E481:$BL481)+'FD inverse'!$A$14*$C482/Setup!$B$17+INDEX('FD inverse'!$A$14:$BH$14,1,'FD mesh'!$B$15+1)*Setup!$B$22</f>
        <v>22.3939337940186</v>
      </c>
      <c r="Q482" s="0" t="n">
        <f aca="false">SUMPRODUCT('FD inverse'!$A$15:$BH$15,'FD mesh'!$B$84:$BI$84,$E481:$BL481)+'FD inverse'!$A$15*$C482/Setup!$B$17+INDEX('FD inverse'!$A$15:$BH$15,1,'FD mesh'!$B$15+1)*Setup!$B$22</f>
        <v>22.3589320202812</v>
      </c>
      <c r="R482" s="0" t="n">
        <f aca="false">SUMPRODUCT('FD inverse'!$A$16:$BH$16,'FD mesh'!$B$84:$BI$84,$E481:$BL481)+'FD inverse'!$A$16*$C482/Setup!$B$17+INDEX('FD inverse'!$A$16:$BH$16,1,'FD mesh'!$B$15+1)*Setup!$B$22</f>
        <v>22.3368677114516</v>
      </c>
      <c r="S482" s="0" t="n">
        <f aca="false">SUMPRODUCT('FD inverse'!$A$17:$BH$17,'FD mesh'!$B$84:$BI$84,$E481:$BL481)+'FD inverse'!$A$17*$C482/Setup!$B$17+INDEX('FD inverse'!$A$17:$BH$17,1,'FD mesh'!$B$15+1)*Setup!$B$22</f>
        <v>21.8360692269534</v>
      </c>
      <c r="T482" s="0" t="n">
        <f aca="false">SUMPRODUCT('FD inverse'!$A$18:$BH$18,'FD mesh'!$B$84:$BI$84,$E481:$BL481)+'FD inverse'!$A$18*$C482/Setup!$B$17+INDEX('FD inverse'!$A$18:$BH$18,1,'FD mesh'!$B$15+1)*Setup!$B$22</f>
        <v>21.341264967533</v>
      </c>
      <c r="U482" s="0" t="n">
        <f aca="false">SUMPRODUCT('FD inverse'!$A$19:$BH$19,'FD mesh'!$B$84:$BI$84,$E481:$BL481)+'FD inverse'!$A$19*$C482/Setup!$B$17+INDEX('FD inverse'!$A$19:$BH$19,1,'FD mesh'!$B$15+1)*Setup!$B$22</f>
        <v>20.8520139317244</v>
      </c>
      <c r="V482" s="0" t="n">
        <f aca="false">SUMPRODUCT('FD inverse'!$A$20:$BH$20,'FD mesh'!$B$84:$BI$84,$E481:$BL481)+'FD inverse'!$A$20*$C482/Setup!$B$17+INDEX('FD inverse'!$A$20:$BH$20,1,'FD mesh'!$B$15+1)*Setup!$B$22</f>
        <v>20.3678783923477</v>
      </c>
      <c r="W482" s="0" t="n">
        <f aca="false">SUMPRODUCT('FD inverse'!$A$21:$BH$21,'FD mesh'!$B$84:$BI$84,$E481:$BL481)+'FD inverse'!$A$21*$C482/Setup!$B$17+INDEX('FD inverse'!$A$21:$BH$21,1,'FD mesh'!$B$15+1)*Setup!$B$22</f>
        <v>19.888424371898</v>
      </c>
      <c r="X482" s="0" t="n">
        <f aca="false">SUMPRODUCT('FD inverse'!$A$22:$BH$22,'FD mesh'!$B$84:$BI$84,$E481:$BL481)+'FD inverse'!$A$22*$C482/Setup!$B$17+INDEX('FD inverse'!$A$22:$BH$22,1,'FD mesh'!$B$15+1)*Setup!$B$22</f>
        <v>19.4132219542564</v>
      </c>
      <c r="Y482" s="0" t="n">
        <f aca="false">SUMPRODUCT('FD inverse'!$A$23:$BH$23,'FD mesh'!$B$84:$BI$84,$E481:$BL481)+'FD inverse'!$A$23*$C482/Setup!$B$17+INDEX('FD inverse'!$A$23:$BH$23,1,'FD mesh'!$B$15+1)*Setup!$B$22</f>
        <v>18.9418454472516</v>
      </c>
      <c r="Z482" s="0" t="n">
        <f aca="false">SUMPRODUCT('FD inverse'!$A$24:$BH$24,'FD mesh'!$B$84:$BI$84,$E481:$BL481)+'FD inverse'!$A$24*$C482/Setup!$B$17+INDEX('FD inverse'!$A$24:$BH$24,1,'FD mesh'!$B$15+1)*Setup!$B$22</f>
        <v>18.4738734103473</v>
      </c>
      <c r="AA482" s="0" t="n">
        <f aca="false">SUMPRODUCT('FD inverse'!$A$25:$BH$25,'FD mesh'!$B$84:$BI$84,$E481:$BL481)+'FD inverse'!$A$25*$C482/Setup!$B$17+INDEX('FD inverse'!$A$25:$BH$25,1,'FD mesh'!$B$15+1)*Setup!$B$22</f>
        <v>18.0088885614821</v>
      </c>
      <c r="AB482" s="0" t="n">
        <f aca="false">SUMPRODUCT('FD inverse'!$A$26:$BH$26,'FD mesh'!$B$84:$BI$84,$E481:$BL481)+'FD inverse'!$A$26*$C482/Setup!$B$17+INDEX('FD inverse'!$A$26:$BH$26,1,'FD mesh'!$B$15+1)*Setup!$B$22</f>
        <v>17.5464775768414</v>
      </c>
      <c r="AC482" s="0" t="n">
        <f aca="false">SUMPRODUCT('FD inverse'!$A$27:$BH$27,'FD mesh'!$B$84:$BI$84,$E481:$BL481)+'FD inverse'!$A$27*$C482/Setup!$B$17+INDEX('FD inverse'!$A$27:$BH$27,1,'FD mesh'!$B$15+1)*Setup!$B$22</f>
        <v>17.0862307971064</v>
      </c>
      <c r="AD482" s="0" t="n">
        <f aca="false">SUMPRODUCT('FD inverse'!$A$28:$BH$28,'FD mesh'!$B$84:$BI$84,$E481:$BL481)+'FD inverse'!$A$28*$C482/Setup!$B$17+INDEX('FD inverse'!$A$28:$BH$28,1,'FD mesh'!$B$15+1)*Setup!$B$22</f>
        <v>16.6277418535107</v>
      </c>
      <c r="AE482" s="0" t="n">
        <f aca="false">SUMPRODUCT('FD inverse'!$A$29:$BH$29,'FD mesh'!$B$84:$BI$84,$E481:$BL481)+'FD inverse'!$A$29*$C482/Setup!$B$17+INDEX('FD inverse'!$A$29:$BH$29,1,'FD mesh'!$B$15+1)*Setup!$B$22</f>
        <v>16.1706072268289</v>
      </c>
      <c r="AF482" s="0" t="n">
        <f aca="false">SUMPRODUCT('FD inverse'!$A$30:$BH$30,'FD mesh'!$B$84:$BI$84,$E481:$BL481)+'FD inverse'!$A$30*$C482/Setup!$B$17+INDEX('FD inverse'!$A$30:$BH$30,1,'FD mesh'!$B$15+1)*Setup!$B$22</f>
        <v>15.7144257522528</v>
      </c>
      <c r="AG482" s="0" t="n">
        <f aca="false">SUMPRODUCT('FD inverse'!$A$31:$BH$31,'FD mesh'!$B$84:$BI$84,$E481:$BL481)+'FD inverse'!$A$31*$C482/Setup!$B$17+INDEX('FD inverse'!$A$31:$BH$31,1,'FD mesh'!$B$15+1)*Setup!$B$22</f>
        <v>15.2587980829513</v>
      </c>
      <c r="AH482" s="0" t="n">
        <f aca="false">SUMPRODUCT('FD inverse'!$A$32:$BH$32,'FD mesh'!$B$84:$BI$84,$E481:$BL481)+'FD inverse'!$A$32*$C482/Setup!$B$17+INDEX('FD inverse'!$A$32:$BH$32,1,'FD mesh'!$B$15+1)*Setup!$B$22</f>
        <v>15.2397311484476</v>
      </c>
      <c r="AI482" s="0" t="n">
        <f aca="false">SUMPRODUCT('FD inverse'!$A$33:$BH$33,'FD mesh'!$B$84:$BI$84,$E481:$BL481)+'FD inverse'!$A$33*$C482/Setup!$B$17+INDEX('FD inverse'!$A$33:$BH$33,1,'FD mesh'!$B$15+1)*Setup!$B$22</f>
        <v>15.2209042198949</v>
      </c>
      <c r="AJ482" s="0" t="n">
        <f aca="false">SUMPRODUCT('FD inverse'!$A$34:$BH$34,'FD mesh'!$B$84:$BI$84,$E481:$BL481)+'FD inverse'!$A$34*$C482/Setup!$B$17+INDEX('FD inverse'!$A$34:$BH$34,1,'FD mesh'!$B$15+1)*Setup!$B$22</f>
        <v>15.2022913585023</v>
      </c>
      <c r="AK482" s="0" t="n">
        <f aca="false">SUMPRODUCT('FD inverse'!$A$35:$BH$35,'FD mesh'!$B$84:$BI$84,$E481:$BL481)+'FD inverse'!$A$35*$C482/Setup!$B$17+INDEX('FD inverse'!$A$35:$BH$35,1,'FD mesh'!$B$15+1)*Setup!$B$22</f>
        <v>15.183868434408</v>
      </c>
      <c r="AL482" s="0" t="n">
        <f aca="false">SUMPRODUCT('FD inverse'!$A$36:$BH$36,'FD mesh'!$B$84:$BI$84,$E481:$BL481)+'FD inverse'!$A$36*$C482/Setup!$B$17+INDEX('FD inverse'!$A$36:$BH$36,1,'FD mesh'!$B$15+1)*Setup!$B$22</f>
        <v>15.1656130163491</v>
      </c>
      <c r="AM482" s="0" t="n">
        <f aca="false">SUMPRODUCT('FD inverse'!$A$37:$BH$37,'FD mesh'!$B$84:$BI$84,$E481:$BL481)+'FD inverse'!$A$37*$C482/Setup!$B$17+INDEX('FD inverse'!$A$37:$BH$37,1,'FD mesh'!$B$15+1)*Setup!$B$22</f>
        <v>15.1475042501667</v>
      </c>
      <c r="AN482" s="0" t="n">
        <f aca="false">SUMPRODUCT('FD inverse'!$A$38:$BH$38,'FD mesh'!$B$84:$BI$84,$E481:$BL481)+'FD inverse'!$A$38*$C482/Setup!$B$17+INDEX('FD inverse'!$A$38:$BH$38,1,'FD mesh'!$B$15+1)*Setup!$B$22</f>
        <v>15.1295227279235</v>
      </c>
      <c r="AO482" s="0" t="n">
        <f aca="false">SUMPRODUCT('FD inverse'!$A$39:$BH$39,'FD mesh'!$B$84:$BI$84,$E481:$BL481)+'FD inverse'!$A$39*$C482/Setup!$B$17+INDEX('FD inverse'!$A$39:$BH$39,1,'FD mesh'!$B$15+1)*Setup!$B$22</f>
        <v>15.1116503491887</v>
      </c>
      <c r="AP482" s="0" t="n">
        <f aca="false">SUMPRODUCT('FD inverse'!$A$40:$BH$40,'FD mesh'!$B$84:$BI$84,$E481:$BL481)+'FD inverse'!$A$40*$C482/Setup!$B$17+INDEX('FD inverse'!$A$40:$BH$40,1,'FD mesh'!$B$15+1)*Setup!$B$22</f>
        <v>15.0938701758467</v>
      </c>
      <c r="AQ482" s="0" t="n">
        <f aca="false">SUMPRODUCT('FD inverse'!$A$41:$BH$41,'FD mesh'!$B$84:$BI$84,$E481:$BL481)+'FD inverse'!$A$41*$C482/Setup!$B$17+INDEX('FD inverse'!$A$41:$BH$41,1,'FD mesh'!$B$15+1)*Setup!$B$22</f>
        <v>15.0761662815969</v>
      </c>
      <c r="AR482" s="0" t="n">
        <f aca="false">SUMPRODUCT('FD inverse'!$A$42:$BH$42,'FD mesh'!$B$84:$BI$84,$E481:$BL481)+'FD inverse'!$A$42*$C482/Setup!$B$17+INDEX('FD inverse'!$A$42:$BH$42,1,'FD mesh'!$B$15+1)*Setup!$B$22</f>
        <v>15.0585235971551</v>
      </c>
      <c r="AS482" s="0" t="n">
        <f aca="false">SUMPRODUCT('FD inverse'!$A$43:$BH$43,'FD mesh'!$B$84:$BI$84,$E481:$BL481)+'FD inverse'!$A$43*$C482/Setup!$B$17+INDEX('FD inverse'!$A$43:$BH$43,1,'FD mesh'!$B$15+1)*Setup!$B$22</f>
        <v>0</v>
      </c>
      <c r="AT482" s="0" t="n">
        <f aca="false">SUMPRODUCT('FD inverse'!$A$44:$BH$44,'FD mesh'!$B$84:$BI$84,$E481:$BL481)+'FD inverse'!$A$44*$C482/Setup!$B$17+INDEX('FD inverse'!$A$44:$BH$44,1,'FD mesh'!$B$15+1)*Setup!$B$22</f>
        <v>0</v>
      </c>
      <c r="AU482" s="0" t="n">
        <f aca="false">SUMPRODUCT('FD inverse'!$A$45:$BH$45,'FD mesh'!$B$84:$BI$84,$E481:$BL481)+'FD inverse'!$A$45*$C482/Setup!$B$17+INDEX('FD inverse'!$A$45:$BH$45,1,'FD mesh'!$B$15+1)*Setup!$B$22</f>
        <v>0</v>
      </c>
      <c r="AV482" s="0" t="n">
        <f aca="false">SUMPRODUCT('FD inverse'!$A$46:$BH$46,'FD mesh'!$B$84:$BI$84,$E481:$BL481)+'FD inverse'!$A$46*$C482/Setup!$B$17+INDEX('FD inverse'!$A$46:$BH$46,1,'FD mesh'!$B$15+1)*Setup!$B$22</f>
        <v>0</v>
      </c>
      <c r="AW482" s="0" t="n">
        <f aca="false">SUMPRODUCT('FD inverse'!$A$47:$BH$47,'FD mesh'!$B$84:$BI$84,$E481:$BL481)+'FD inverse'!$A$47*$C482/Setup!$B$17+INDEX('FD inverse'!$A$47:$BH$47,1,'FD mesh'!$B$15+1)*Setup!$B$22</f>
        <v>0</v>
      </c>
      <c r="AX482" s="0" t="n">
        <f aca="false">SUMPRODUCT('FD inverse'!$A$48:$BH$48,'FD mesh'!$B$84:$BI$84,$E481:$BL481)+'FD inverse'!$A$48*$C482/Setup!$B$17+INDEX('FD inverse'!$A$48:$BH$48,1,'FD mesh'!$B$15+1)*Setup!$B$22</f>
        <v>0</v>
      </c>
      <c r="AY482" s="0" t="n">
        <f aca="false">SUMPRODUCT('FD inverse'!$A$49:$BH$49,'FD mesh'!$B$84:$BI$84,$E481:$BL481)+'FD inverse'!$A$49*$C482/Setup!$B$17+INDEX('FD inverse'!$A$49:$BH$49,1,'FD mesh'!$B$15+1)*Setup!$B$22</f>
        <v>0</v>
      </c>
      <c r="AZ482" s="0" t="n">
        <f aca="false">SUMPRODUCT('FD inverse'!$A$50:$BH$50,'FD mesh'!$B$84:$BI$84,$E481:$BL481)+'FD inverse'!$A$50*$C482/Setup!$B$17+INDEX('FD inverse'!$A$50:$BH$50,1,'FD mesh'!$B$15+1)*Setup!$B$22</f>
        <v>0</v>
      </c>
      <c r="BA482" s="0" t="n">
        <f aca="false">SUMPRODUCT('FD inverse'!$A$51:$BH$51,'FD mesh'!$B$84:$BI$84,$E481:$BL481)+'FD inverse'!$A$51*$C482/Setup!$B$17+INDEX('FD inverse'!$A$51:$BH$51,1,'FD mesh'!$B$15+1)*Setup!$B$22</f>
        <v>0</v>
      </c>
      <c r="BB482" s="0" t="n">
        <f aca="false">SUMPRODUCT('FD inverse'!$A$52:$BH$52,'FD mesh'!$B$84:$BI$84,$E481:$BL481)+'FD inverse'!$A$52*$C482/Setup!$B$17+INDEX('FD inverse'!$A$52:$BH$52,1,'FD mesh'!$B$15+1)*Setup!$B$22</f>
        <v>0</v>
      </c>
      <c r="BC482" s="0" t="n">
        <f aca="false">SUMPRODUCT('FD inverse'!$A$53:$BH$53,'FD mesh'!$B$84:$BI$84,$E481:$BL481)+'FD inverse'!$A$53*$C482/Setup!$B$17+INDEX('FD inverse'!$A$53:$BH$53,1,'FD mesh'!$B$15+1)*Setup!$B$22</f>
        <v>0</v>
      </c>
      <c r="BD482" s="0" t="n">
        <f aca="false">SUMPRODUCT('FD inverse'!$A$54:$BH$54,'FD mesh'!$B$84:$BI$84,$E481:$BL481)+'FD inverse'!$A$54*$C482/Setup!$B$17+INDEX('FD inverse'!$A$54:$BH$54,1,'FD mesh'!$B$15+1)*Setup!$B$22</f>
        <v>0</v>
      </c>
      <c r="BE482" s="0" t="n">
        <f aca="false">SUMPRODUCT('FD inverse'!$A$55:$BH$55,'FD mesh'!$B$84:$BI$84,$E481:$BL481)+'FD inverse'!$A$55*$C482/Setup!$B$17+INDEX('FD inverse'!$A$55:$BH$55,1,'FD mesh'!$B$15+1)*Setup!$B$22</f>
        <v>0</v>
      </c>
      <c r="BF482" s="0" t="n">
        <f aca="false">SUMPRODUCT('FD inverse'!$A$56:$BH$56,'FD mesh'!$B$84:$BI$84,$E481:$BL481)+'FD inverse'!$A$56*$C482/Setup!$B$17+INDEX('FD inverse'!$A$56:$BH$56,1,'FD mesh'!$B$15+1)*Setup!$B$22</f>
        <v>0</v>
      </c>
      <c r="BG482" s="0" t="n">
        <f aca="false">SUMPRODUCT('FD inverse'!$A$57:$BH$57,'FD mesh'!$B$84:$BI$84,$E481:$BL481)+'FD inverse'!$A$57*$C482/Setup!$B$17+INDEX('FD inverse'!$A$57:$BH$57,1,'FD mesh'!$B$15+1)*Setup!$B$22</f>
        <v>0</v>
      </c>
      <c r="BH482" s="0" t="n">
        <f aca="false">SUMPRODUCT('FD inverse'!$A$58:$BH$58,'FD mesh'!$B$84:$BI$84,$E481:$BL481)+'FD inverse'!$A$58*$C482/Setup!$B$17+INDEX('FD inverse'!$A$58:$BH$58,1,'FD mesh'!$B$15+1)*Setup!$B$22</f>
        <v>0</v>
      </c>
      <c r="BI482" s="0" t="n">
        <f aca="false">SUMPRODUCT('FD inverse'!$A$59:$BH$59,'FD mesh'!$B$84:$BI$84,$E481:$BL481)+'FD inverse'!$A$59*$C482/Setup!$B$17+INDEX('FD inverse'!$A$59:$BH$59,1,'FD mesh'!$B$15+1)*Setup!$B$22</f>
        <v>0</v>
      </c>
      <c r="BJ482" s="0" t="n">
        <f aca="false">SUMPRODUCT('FD inverse'!$A$60:$BH$60,'FD mesh'!$B$84:$BI$84,$E481:$BL481)+'FD inverse'!$A$60*$C482/Setup!$B$17+INDEX('FD inverse'!$A$60:$BH$60,1,'FD mesh'!$B$15+1)*Setup!$B$22</f>
        <v>0</v>
      </c>
      <c r="BK482" s="0" t="n">
        <f aca="false">SUMPRODUCT('FD inverse'!$A$61:$BH$61,'FD mesh'!$B$84:$BI$84,$E481:$BL481)+'FD inverse'!$A$61*$C482/Setup!$B$17+INDEX('FD inverse'!$A$61:$BH$61,1,'FD mesh'!$B$15+1)*Setup!$B$22</f>
        <v>0</v>
      </c>
      <c r="BL482" s="0" t="n">
        <f aca="false">SUMPRODUCT('FD inverse'!$A$62:$BH$62,'FD mesh'!$B$84:$BI$84,$E481:$BL481)+'FD inverse'!$A$62*$C482/Setup!$B$17+INDEX('FD inverse'!$A$62:$BH$62,1,'FD mesh'!$B$15+1)*Setup!$B$22</f>
        <v>0</v>
      </c>
    </row>
    <row r="483" customFormat="false" ht="15" hidden="false" customHeight="false" outlineLevel="0" collapsed="false">
      <c r="A483" s="0" t="n">
        <v>478</v>
      </c>
      <c r="B483" s="0" t="n">
        <f aca="false">A483*Setup!$B$11/3600</f>
        <v>39.8333333333333</v>
      </c>
      <c r="C483" s="0" t="n">
        <f aca="false">Setup!$B$7+Setup!$B$8*COS(2*PI()*(B483-Setup!$B$9)/24)</f>
        <v>27.9961928863274</v>
      </c>
      <c r="D483" s="0" t="n">
        <f aca="false">(C483-E483)/Setup!$B$17</f>
        <v>16.8896800374301</v>
      </c>
      <c r="E483" s="0" t="n">
        <f aca="false">SUMPRODUCT('FD inverse'!$A$3:$BH$3,'FD mesh'!$B$84:$BI$84,$E482:$BL482)+'FD inverse'!$A$3*$C483/Setup!$B$17+INDEX('FD inverse'!$A$3:$BH$3,1,'FD mesh'!$B$15+1)*Setup!$B$22</f>
        <v>25.8005344814615</v>
      </c>
      <c r="F483" s="0" t="n">
        <f aca="false">SUMPRODUCT('FD inverse'!$A$4:$BH$4,'FD mesh'!$B$84:$BI$84,$E482:$BL482)+'FD inverse'!$A$4*$C483/Setup!$B$17+INDEX('FD inverse'!$A$4:$BH$4,1,'FD mesh'!$B$15+1)*Setup!$B$22</f>
        <v>25.3008934400337</v>
      </c>
      <c r="G483" s="0" t="n">
        <f aca="false">SUMPRODUCT('FD inverse'!$A$5:$BH$5,'FD mesh'!$B$84:$BI$84,$E482:$BL482)+'FD inverse'!$A$5*$C483/Setup!$B$17+INDEX('FD inverse'!$A$5:$BH$5,1,'FD mesh'!$B$15+1)*Setup!$B$22</f>
        <v>24.8081146350248</v>
      </c>
      <c r="H483" s="0" t="n">
        <f aca="false">SUMPRODUCT('FD inverse'!$A$6:$BH$6,'FD mesh'!$B$84:$BI$84,$E482:$BL482)+'FD inverse'!$A$6*$C483/Setup!$B$17+INDEX('FD inverse'!$A$6:$BH$6,1,'FD mesh'!$B$15+1)*Setup!$B$22</f>
        <v>23.1649540585221</v>
      </c>
      <c r="I483" s="0" t="n">
        <f aca="false">SUMPRODUCT('FD inverse'!$A$7:$BH$7,'FD mesh'!$B$84:$BI$84,$E482:$BL482)+'FD inverse'!$A$7*$C483/Setup!$B$17+INDEX('FD inverse'!$A$7:$BH$7,1,'FD mesh'!$B$15+1)*Setup!$B$22</f>
        <v>23.0258812766567</v>
      </c>
      <c r="J483" s="0" t="n">
        <f aca="false">SUMPRODUCT('FD inverse'!$A$8:$BH$8,'FD mesh'!$B$84:$BI$84,$E482:$BL482)+'FD inverse'!$A$8*$C483/Setup!$B$17+INDEX('FD inverse'!$A$8:$BH$8,1,'FD mesh'!$B$15+1)*Setup!$B$22</f>
        <v>22.8996681294549</v>
      </c>
      <c r="K483" s="0" t="n">
        <f aca="false">SUMPRODUCT('FD inverse'!$A$9:$BH$9,'FD mesh'!$B$84:$BI$84,$E482:$BL482)+'FD inverse'!$A$9*$C483/Setup!$B$17+INDEX('FD inverse'!$A$9:$BH$9,1,'FD mesh'!$B$15+1)*Setup!$B$22</f>
        <v>22.7864288871568</v>
      </c>
      <c r="L483" s="0" t="n">
        <f aca="false">SUMPRODUCT('FD inverse'!$A$10:$BH$10,'FD mesh'!$B$84:$BI$84,$E482:$BL482)+'FD inverse'!$A$10*$C483/Setup!$B$17+INDEX('FD inverse'!$A$10:$BH$10,1,'FD mesh'!$B$15+1)*Setup!$B$22</f>
        <v>22.6862265119074</v>
      </c>
      <c r="M483" s="0" t="n">
        <f aca="false">SUMPRODUCT('FD inverse'!$A$11:$BH$11,'FD mesh'!$B$84:$BI$84,$E482:$BL482)+'FD inverse'!$A$11*$C483/Setup!$B$17+INDEX('FD inverse'!$A$11:$BH$11,1,'FD mesh'!$B$15+1)*Setup!$B$22</f>
        <v>22.5990856501819</v>
      </c>
      <c r="N483" s="0" t="n">
        <f aca="false">SUMPRODUCT('FD inverse'!$A$12:$BH$12,'FD mesh'!$B$84:$BI$84,$E482:$BL482)+'FD inverse'!$A$12*$C483/Setup!$B$17+INDEX('FD inverse'!$A$12:$BH$12,1,'FD mesh'!$B$15+1)*Setup!$B$22</f>
        <v>22.5250038805307</v>
      </c>
      <c r="O483" s="0" t="n">
        <f aca="false">SUMPRODUCT('FD inverse'!$A$13:$BH$13,'FD mesh'!$B$84:$BI$84,$E482:$BL482)+'FD inverse'!$A$13*$C483/Setup!$B$17+INDEX('FD inverse'!$A$13:$BH$13,1,'FD mesh'!$B$15+1)*Setup!$B$22</f>
        <v>22.4639612234135</v>
      </c>
      <c r="P483" s="0" t="n">
        <f aca="false">SUMPRODUCT('FD inverse'!$A$14:$BH$14,'FD mesh'!$B$84:$BI$84,$E482:$BL482)+'FD inverse'!$A$14*$C483/Setup!$B$17+INDEX('FD inverse'!$A$14:$BH$14,1,'FD mesh'!$B$15+1)*Setup!$B$22</f>
        <v>22.4159279226192</v>
      </c>
      <c r="Q483" s="0" t="n">
        <f aca="false">SUMPRODUCT('FD inverse'!$A$15:$BH$15,'FD mesh'!$B$84:$BI$84,$E482:$BL482)+'FD inverse'!$A$15*$C483/Setup!$B$17+INDEX('FD inverse'!$A$15:$BH$15,1,'FD mesh'!$B$15+1)*Setup!$B$22</f>
        <v>22.3808705089048</v>
      </c>
      <c r="R483" s="0" t="n">
        <f aca="false">SUMPRODUCT('FD inverse'!$A$16:$BH$16,'FD mesh'!$B$84:$BI$84,$E482:$BL482)+'FD inverse'!$A$16*$C483/Setup!$B$17+INDEX('FD inverse'!$A$16:$BH$16,1,'FD mesh'!$B$15+1)*Setup!$B$22</f>
        <v>22.3587561563252</v>
      </c>
      <c r="S483" s="0" t="n">
        <f aca="false">SUMPRODUCT('FD inverse'!$A$17:$BH$17,'FD mesh'!$B$84:$BI$84,$E482:$BL482)+'FD inverse'!$A$17*$C483/Setup!$B$17+INDEX('FD inverse'!$A$17:$BH$17,1,'FD mesh'!$B$15+1)*Setup!$B$22</f>
        <v>21.8564605953935</v>
      </c>
      <c r="T483" s="0" t="n">
        <f aca="false">SUMPRODUCT('FD inverse'!$A$18:$BH$18,'FD mesh'!$B$84:$BI$84,$E482:$BL482)+'FD inverse'!$A$18*$C483/Setup!$B$17+INDEX('FD inverse'!$A$18:$BH$18,1,'FD mesh'!$B$15+1)*Setup!$B$22</f>
        <v>21.3601659228885</v>
      </c>
      <c r="U483" s="0" t="n">
        <f aca="false">SUMPRODUCT('FD inverse'!$A$19:$BH$19,'FD mesh'!$B$84:$BI$84,$E482:$BL482)+'FD inverse'!$A$19*$C483/Setup!$B$17+INDEX('FD inverse'!$A$19:$BH$19,1,'FD mesh'!$B$15+1)*Setup!$B$22</f>
        <v>20.869433531531</v>
      </c>
      <c r="V483" s="0" t="n">
        <f aca="false">SUMPRODUCT('FD inverse'!$A$20:$BH$20,'FD mesh'!$B$84:$BI$84,$E482:$BL482)+'FD inverse'!$A$20*$C483/Setup!$B$17+INDEX('FD inverse'!$A$20:$BH$20,1,'FD mesh'!$B$15+1)*Setup!$B$22</f>
        <v>20.3838274795452</v>
      </c>
      <c r="W483" s="0" t="n">
        <f aca="false">SUMPRODUCT('FD inverse'!$A$21:$BH$21,'FD mesh'!$B$84:$BI$84,$E482:$BL482)+'FD inverse'!$A$21*$C483/Setup!$B$17+INDEX('FD inverse'!$A$21:$BH$21,1,'FD mesh'!$B$15+1)*Setup!$B$22</f>
        <v>19.9029150160774</v>
      </c>
      <c r="X483" s="0" t="n">
        <f aca="false">SUMPRODUCT('FD inverse'!$A$22:$BH$22,'FD mesh'!$B$84:$BI$84,$E482:$BL482)+'FD inverse'!$A$22*$C483/Setup!$B$17+INDEX('FD inverse'!$A$22:$BH$22,1,'FD mesh'!$B$15+1)*Setup!$B$22</f>
        <v>19.4262669421825</v>
      </c>
      <c r="Y483" s="0" t="n">
        <f aca="false">SUMPRODUCT('FD inverse'!$A$23:$BH$23,'FD mesh'!$B$84:$BI$84,$E482:$BL482)+'FD inverse'!$A$23*$C483/Setup!$B$17+INDEX('FD inverse'!$A$23:$BH$23,1,'FD mesh'!$B$15+1)*Setup!$B$22</f>
        <v>18.9534578218772</v>
      </c>
      <c r="Z483" s="0" t="n">
        <f aca="false">SUMPRODUCT('FD inverse'!$A$24:$BH$24,'FD mesh'!$B$84:$BI$84,$E482:$BL482)+'FD inverse'!$A$24*$C483/Setup!$B$17+INDEX('FD inverse'!$A$24:$BH$24,1,'FD mesh'!$B$15+1)*Setup!$B$22</f>
        <v>18.4840660575332</v>
      </c>
      <c r="AA483" s="0" t="n">
        <f aca="false">SUMPRODUCT('FD inverse'!$A$25:$BH$25,'FD mesh'!$B$84:$BI$84,$E482:$BL482)+'FD inverse'!$A$25*$C483/Setup!$B$17+INDEX('FD inverse'!$A$25:$BH$25,1,'FD mesh'!$B$15+1)*Setup!$B$22</f>
        <v>18.0176738436468</v>
      </c>
      <c r="AB483" s="0" t="n">
        <f aca="false">SUMPRODUCT('FD inverse'!$A$26:$BH$26,'FD mesh'!$B$84:$BI$84,$E482:$BL482)+'FD inverse'!$A$26*$C483/Setup!$B$17+INDEX('FD inverse'!$A$26:$BH$26,1,'FD mesh'!$B$15+1)*Setup!$B$22</f>
        <v>17.5538670127975</v>
      </c>
      <c r="AC483" s="0" t="n">
        <f aca="false">SUMPRODUCT('FD inverse'!$A$27:$BH$27,'FD mesh'!$B$84:$BI$84,$E482:$BL482)+'FD inverse'!$A$27*$C483/Setup!$B$17+INDEX('FD inverse'!$A$27:$BH$27,1,'FD mesh'!$B$15+1)*Setup!$B$22</f>
        <v>17.0922347873866</v>
      </c>
      <c r="AD483" s="0" t="n">
        <f aca="false">SUMPRODUCT('FD inverse'!$A$28:$BH$28,'FD mesh'!$B$84:$BI$84,$E482:$BL482)+'FD inverse'!$A$28*$C483/Setup!$B$17+INDEX('FD inverse'!$A$28:$BH$28,1,'FD mesh'!$B$15+1)*Setup!$B$22</f>
        <v>16.6323694505439</v>
      </c>
      <c r="AE483" s="0" t="n">
        <f aca="false">SUMPRODUCT('FD inverse'!$A$29:$BH$29,'FD mesh'!$B$84:$BI$84,$E482:$BL482)+'FD inverse'!$A$29*$C483/Setup!$B$17+INDEX('FD inverse'!$A$29:$BH$29,1,'FD mesh'!$B$15+1)*Setup!$B$22</f>
        <v>16.1738659493996</v>
      </c>
      <c r="AF483" s="0" t="n">
        <f aca="false">SUMPRODUCT('FD inverse'!$A$30:$BH$30,'FD mesh'!$B$84:$BI$84,$E482:$BL482)+'FD inverse'!$A$30*$C483/Setup!$B$17+INDEX('FD inverse'!$A$30:$BH$30,1,'FD mesh'!$B$15+1)*Setup!$B$22</f>
        <v>15.7163214437547</v>
      </c>
      <c r="AG483" s="0" t="n">
        <f aca="false">SUMPRODUCT('FD inverse'!$A$31:$BH$31,'FD mesh'!$B$84:$BI$84,$E482:$BL482)+'FD inverse'!$A$31*$C483/Setup!$B$17+INDEX('FD inverse'!$A$31:$BH$31,1,'FD mesh'!$B$15+1)*Setup!$B$22</f>
        <v>15.2593348130376</v>
      </c>
      <c r="AH483" s="0" t="n">
        <f aca="false">SUMPRODUCT('FD inverse'!$A$32:$BH$32,'FD mesh'!$B$84:$BI$84,$E482:$BL482)+'FD inverse'!$A$32*$C483/Setup!$B$17+INDEX('FD inverse'!$A$32:$BH$32,1,'FD mesh'!$B$15+1)*Setup!$B$22</f>
        <v>15.2402125743717</v>
      </c>
      <c r="AI483" s="0" t="n">
        <f aca="false">SUMPRODUCT('FD inverse'!$A$33:$BH$33,'FD mesh'!$B$84:$BI$84,$E482:$BL482)+'FD inverse'!$A$33*$C483/Setup!$B$17+INDEX('FD inverse'!$A$33:$BH$33,1,'FD mesh'!$B$15+1)*Setup!$B$22</f>
        <v>15.2213340445975</v>
      </c>
      <c r="AJ483" s="0" t="n">
        <f aca="false">SUMPRODUCT('FD inverse'!$A$34:$BH$34,'FD mesh'!$B$84:$BI$84,$E482:$BL482)+'FD inverse'!$A$34*$C483/Setup!$B$17+INDEX('FD inverse'!$A$34:$BH$34,1,'FD mesh'!$B$15+1)*Setup!$B$22</f>
        <v>15.2026731019879</v>
      </c>
      <c r="AK483" s="0" t="n">
        <f aca="false">SUMPRODUCT('FD inverse'!$A$35:$BH$35,'FD mesh'!$B$84:$BI$84,$E482:$BL482)+'FD inverse'!$A$35*$C483/Setup!$B$17+INDEX('FD inverse'!$A$35:$BH$35,1,'FD mesh'!$B$15+1)*Setup!$B$22</f>
        <v>15.1842054067234</v>
      </c>
      <c r="AL483" s="0" t="n">
        <f aca="false">SUMPRODUCT('FD inverse'!$A$36:$BH$36,'FD mesh'!$B$84:$BI$84,$E482:$BL482)+'FD inverse'!$A$36*$C483/Setup!$B$17+INDEX('FD inverse'!$A$36:$BH$36,1,'FD mesh'!$B$15+1)*Setup!$B$22</f>
        <v>15.1659082946066</v>
      </c>
      <c r="AM483" s="0" t="n">
        <f aca="false">SUMPRODUCT('FD inverse'!$A$37:$BH$37,'FD mesh'!$B$84:$BI$84,$E482:$BL482)+'FD inverse'!$A$37*$C483/Setup!$B$17+INDEX('FD inverse'!$A$37:$BH$37,1,'FD mesh'!$B$15+1)*Setup!$B$22</f>
        <v>15.147760659145</v>
      </c>
      <c r="AN483" s="0" t="n">
        <f aca="false">SUMPRODUCT('FD inverse'!$A$38:$BH$38,'FD mesh'!$B$84:$BI$84,$E482:$BL482)+'FD inverse'!$A$38*$C483/Setup!$B$17+INDEX('FD inverse'!$A$38:$BH$38,1,'FD mesh'!$B$15+1)*Setup!$B$22</f>
        <v>15.129742823814</v>
      </c>
      <c r="AO483" s="0" t="n">
        <f aca="false">SUMPRODUCT('FD inverse'!$A$39:$BH$39,'FD mesh'!$B$84:$BI$84,$E482:$BL482)+'FD inverse'!$A$39*$C483/Setup!$B$17+INDEX('FD inverse'!$A$39:$BH$39,1,'FD mesh'!$B$15+1)*Setup!$B$22</f>
        <v>15.1118364060925</v>
      </c>
      <c r="AP483" s="0" t="n">
        <f aca="false">SUMPRODUCT('FD inverse'!$A$40:$BH$40,'FD mesh'!$B$84:$BI$84,$E482:$BL482)+'FD inverse'!$A$40*$C483/Setup!$B$17+INDEX('FD inverse'!$A$40:$BH$40,1,'FD mesh'!$B$15+1)*Setup!$B$22</f>
        <v>15.0940241746611</v>
      </c>
      <c r="AQ483" s="0" t="n">
        <f aca="false">SUMPRODUCT('FD inverse'!$A$41:$BH$41,'FD mesh'!$B$84:$BI$84,$E482:$BL482)+'FD inverse'!$A$41*$C483/Setup!$B$17+INDEX('FD inverse'!$A$41:$BH$41,1,'FD mesh'!$B$15+1)*Setup!$B$22</f>
        <v>15.0762899009767</v>
      </c>
      <c r="AR483" s="0" t="n">
        <f aca="false">SUMPRODUCT('FD inverse'!$A$42:$BH$42,'FD mesh'!$B$84:$BI$84,$E482:$BL482)+'FD inverse'!$A$42*$C483/Setup!$B$17+INDEX('FD inverse'!$A$42:$BH$42,1,'FD mesh'!$B$15+1)*Setup!$B$22</f>
        <v>15.0586182062697</v>
      </c>
      <c r="AS483" s="0" t="n">
        <f aca="false">SUMPRODUCT('FD inverse'!$A$43:$BH$43,'FD mesh'!$B$84:$BI$84,$E482:$BL482)+'FD inverse'!$A$43*$C483/Setup!$B$17+INDEX('FD inverse'!$A$43:$BH$43,1,'FD mesh'!$B$15+1)*Setup!$B$22</f>
        <v>0</v>
      </c>
      <c r="AT483" s="0" t="n">
        <f aca="false">SUMPRODUCT('FD inverse'!$A$44:$BH$44,'FD mesh'!$B$84:$BI$84,$E482:$BL482)+'FD inverse'!$A$44*$C483/Setup!$B$17+INDEX('FD inverse'!$A$44:$BH$44,1,'FD mesh'!$B$15+1)*Setup!$B$22</f>
        <v>0</v>
      </c>
      <c r="AU483" s="0" t="n">
        <f aca="false">SUMPRODUCT('FD inverse'!$A$45:$BH$45,'FD mesh'!$B$84:$BI$84,$E482:$BL482)+'FD inverse'!$A$45*$C483/Setup!$B$17+INDEX('FD inverse'!$A$45:$BH$45,1,'FD mesh'!$B$15+1)*Setup!$B$22</f>
        <v>0</v>
      </c>
      <c r="AV483" s="0" t="n">
        <f aca="false">SUMPRODUCT('FD inverse'!$A$46:$BH$46,'FD mesh'!$B$84:$BI$84,$E482:$BL482)+'FD inverse'!$A$46*$C483/Setup!$B$17+INDEX('FD inverse'!$A$46:$BH$46,1,'FD mesh'!$B$15+1)*Setup!$B$22</f>
        <v>0</v>
      </c>
      <c r="AW483" s="0" t="n">
        <f aca="false">SUMPRODUCT('FD inverse'!$A$47:$BH$47,'FD mesh'!$B$84:$BI$84,$E482:$BL482)+'FD inverse'!$A$47*$C483/Setup!$B$17+INDEX('FD inverse'!$A$47:$BH$47,1,'FD mesh'!$B$15+1)*Setup!$B$22</f>
        <v>0</v>
      </c>
      <c r="AX483" s="0" t="n">
        <f aca="false">SUMPRODUCT('FD inverse'!$A$48:$BH$48,'FD mesh'!$B$84:$BI$84,$E482:$BL482)+'FD inverse'!$A$48*$C483/Setup!$B$17+INDEX('FD inverse'!$A$48:$BH$48,1,'FD mesh'!$B$15+1)*Setup!$B$22</f>
        <v>0</v>
      </c>
      <c r="AY483" s="0" t="n">
        <f aca="false">SUMPRODUCT('FD inverse'!$A$49:$BH$49,'FD mesh'!$B$84:$BI$84,$E482:$BL482)+'FD inverse'!$A$49*$C483/Setup!$B$17+INDEX('FD inverse'!$A$49:$BH$49,1,'FD mesh'!$B$15+1)*Setup!$B$22</f>
        <v>0</v>
      </c>
      <c r="AZ483" s="0" t="n">
        <f aca="false">SUMPRODUCT('FD inverse'!$A$50:$BH$50,'FD mesh'!$B$84:$BI$84,$E482:$BL482)+'FD inverse'!$A$50*$C483/Setup!$B$17+INDEX('FD inverse'!$A$50:$BH$50,1,'FD mesh'!$B$15+1)*Setup!$B$22</f>
        <v>0</v>
      </c>
      <c r="BA483" s="0" t="n">
        <f aca="false">SUMPRODUCT('FD inverse'!$A$51:$BH$51,'FD mesh'!$B$84:$BI$84,$E482:$BL482)+'FD inverse'!$A$51*$C483/Setup!$B$17+INDEX('FD inverse'!$A$51:$BH$51,1,'FD mesh'!$B$15+1)*Setup!$B$22</f>
        <v>0</v>
      </c>
      <c r="BB483" s="0" t="n">
        <f aca="false">SUMPRODUCT('FD inverse'!$A$52:$BH$52,'FD mesh'!$B$84:$BI$84,$E482:$BL482)+'FD inverse'!$A$52*$C483/Setup!$B$17+INDEX('FD inverse'!$A$52:$BH$52,1,'FD mesh'!$B$15+1)*Setup!$B$22</f>
        <v>0</v>
      </c>
      <c r="BC483" s="0" t="n">
        <f aca="false">SUMPRODUCT('FD inverse'!$A$53:$BH$53,'FD mesh'!$B$84:$BI$84,$E482:$BL482)+'FD inverse'!$A$53*$C483/Setup!$B$17+INDEX('FD inverse'!$A$53:$BH$53,1,'FD mesh'!$B$15+1)*Setup!$B$22</f>
        <v>0</v>
      </c>
      <c r="BD483" s="0" t="n">
        <f aca="false">SUMPRODUCT('FD inverse'!$A$54:$BH$54,'FD mesh'!$B$84:$BI$84,$E482:$BL482)+'FD inverse'!$A$54*$C483/Setup!$B$17+INDEX('FD inverse'!$A$54:$BH$54,1,'FD mesh'!$B$15+1)*Setup!$B$22</f>
        <v>0</v>
      </c>
      <c r="BE483" s="0" t="n">
        <f aca="false">SUMPRODUCT('FD inverse'!$A$55:$BH$55,'FD mesh'!$B$84:$BI$84,$E482:$BL482)+'FD inverse'!$A$55*$C483/Setup!$B$17+INDEX('FD inverse'!$A$55:$BH$55,1,'FD mesh'!$B$15+1)*Setup!$B$22</f>
        <v>0</v>
      </c>
      <c r="BF483" s="0" t="n">
        <f aca="false">SUMPRODUCT('FD inverse'!$A$56:$BH$56,'FD mesh'!$B$84:$BI$84,$E482:$BL482)+'FD inverse'!$A$56*$C483/Setup!$B$17+INDEX('FD inverse'!$A$56:$BH$56,1,'FD mesh'!$B$15+1)*Setup!$B$22</f>
        <v>0</v>
      </c>
      <c r="BG483" s="0" t="n">
        <f aca="false">SUMPRODUCT('FD inverse'!$A$57:$BH$57,'FD mesh'!$B$84:$BI$84,$E482:$BL482)+'FD inverse'!$A$57*$C483/Setup!$B$17+INDEX('FD inverse'!$A$57:$BH$57,1,'FD mesh'!$B$15+1)*Setup!$B$22</f>
        <v>0</v>
      </c>
      <c r="BH483" s="0" t="n">
        <f aca="false">SUMPRODUCT('FD inverse'!$A$58:$BH$58,'FD mesh'!$B$84:$BI$84,$E482:$BL482)+'FD inverse'!$A$58*$C483/Setup!$B$17+INDEX('FD inverse'!$A$58:$BH$58,1,'FD mesh'!$B$15+1)*Setup!$B$22</f>
        <v>0</v>
      </c>
      <c r="BI483" s="0" t="n">
        <f aca="false">SUMPRODUCT('FD inverse'!$A$59:$BH$59,'FD mesh'!$B$84:$BI$84,$E482:$BL482)+'FD inverse'!$A$59*$C483/Setup!$B$17+INDEX('FD inverse'!$A$59:$BH$59,1,'FD mesh'!$B$15+1)*Setup!$B$22</f>
        <v>0</v>
      </c>
      <c r="BJ483" s="0" t="n">
        <f aca="false">SUMPRODUCT('FD inverse'!$A$60:$BH$60,'FD mesh'!$B$84:$BI$84,$E482:$BL482)+'FD inverse'!$A$60*$C483/Setup!$B$17+INDEX('FD inverse'!$A$60:$BH$60,1,'FD mesh'!$B$15+1)*Setup!$B$22</f>
        <v>0</v>
      </c>
      <c r="BK483" s="0" t="n">
        <f aca="false">SUMPRODUCT('FD inverse'!$A$61:$BH$61,'FD mesh'!$B$84:$BI$84,$E482:$BL482)+'FD inverse'!$A$61*$C483/Setup!$B$17+INDEX('FD inverse'!$A$61:$BH$61,1,'FD mesh'!$B$15+1)*Setup!$B$22</f>
        <v>0</v>
      </c>
      <c r="BL483" s="0" t="n">
        <f aca="false">SUMPRODUCT('FD inverse'!$A$62:$BH$62,'FD mesh'!$B$84:$BI$84,$E482:$BL482)+'FD inverse'!$A$62*$C483/Setup!$B$17+INDEX('FD inverse'!$A$62:$BH$62,1,'FD mesh'!$B$15+1)*Setup!$B$22</f>
        <v>0</v>
      </c>
    </row>
    <row r="484" customFormat="false" ht="15" hidden="false" customHeight="false" outlineLevel="0" collapsed="false">
      <c r="A484" s="0" t="n">
        <v>479</v>
      </c>
      <c r="B484" s="0" t="n">
        <f aca="false">A484*Setup!$B$11/3600</f>
        <v>39.9166666666667</v>
      </c>
      <c r="C484" s="0" t="n">
        <f aca="false">Setup!$B$7+Setup!$B$8*COS(2*PI()*(B484-Setup!$B$9)/24)</f>
        <v>27.9990481083196</v>
      </c>
      <c r="D484" s="0" t="n">
        <f aca="false">(C484-E484)/Setup!$B$17</f>
        <v>16.8131380862744</v>
      </c>
      <c r="E484" s="0" t="n">
        <f aca="false">SUMPRODUCT('FD inverse'!$A$3:$BH$3,'FD mesh'!$B$84:$BI$84,$E483:$BL483)+'FD inverse'!$A$3*$C484/Setup!$B$17+INDEX('FD inverse'!$A$3:$BH$3,1,'FD mesh'!$B$15+1)*Setup!$B$22</f>
        <v>25.813340157104</v>
      </c>
      <c r="F484" s="0" t="n">
        <f aca="false">SUMPRODUCT('FD inverse'!$A$4:$BH$4,'FD mesh'!$B$84:$BI$84,$E483:$BL483)+'FD inverse'!$A$4*$C484/Setup!$B$17+INDEX('FD inverse'!$A$4:$BH$4,1,'FD mesh'!$B$15+1)*Setup!$B$22</f>
        <v>25.3157281521025</v>
      </c>
      <c r="G484" s="0" t="n">
        <f aca="false">SUMPRODUCT('FD inverse'!$A$5:$BH$5,'FD mesh'!$B$84:$BI$84,$E483:$BL483)+'FD inverse'!$A$5*$C484/Setup!$B$17+INDEX('FD inverse'!$A$5:$BH$5,1,'FD mesh'!$B$15+1)*Setup!$B$22</f>
        <v>24.8245548242143</v>
      </c>
      <c r="H484" s="0" t="n">
        <f aca="false">SUMPRODUCT('FD inverse'!$A$6:$BH$6,'FD mesh'!$B$84:$BI$84,$E483:$BL483)+'FD inverse'!$A$6*$C484/Setup!$B$17+INDEX('FD inverse'!$A$6:$BH$6,1,'FD mesh'!$B$15+1)*Setup!$B$22</f>
        <v>23.1862000804605</v>
      </c>
      <c r="I484" s="0" t="n">
        <f aca="false">SUMPRODUCT('FD inverse'!$A$7:$BH$7,'FD mesh'!$B$84:$BI$84,$E483:$BL483)+'FD inverse'!$A$7*$C484/Setup!$B$17+INDEX('FD inverse'!$A$7:$BH$7,1,'FD mesh'!$B$15+1)*Setup!$B$22</f>
        <v>23.0474801981043</v>
      </c>
      <c r="J484" s="0" t="n">
        <f aca="false">SUMPRODUCT('FD inverse'!$A$8:$BH$8,'FD mesh'!$B$84:$BI$84,$E483:$BL483)+'FD inverse'!$A$8*$C484/Setup!$B$17+INDEX('FD inverse'!$A$8:$BH$8,1,'FD mesh'!$B$15+1)*Setup!$B$22</f>
        <v>22.9215030422658</v>
      </c>
      <c r="K484" s="0" t="n">
        <f aca="false">SUMPRODUCT('FD inverse'!$A$9:$BH$9,'FD mesh'!$B$84:$BI$84,$E483:$BL483)+'FD inverse'!$A$9*$C484/Setup!$B$17+INDEX('FD inverse'!$A$9:$BH$9,1,'FD mesh'!$B$15+1)*Setup!$B$22</f>
        <v>22.808407840888</v>
      </c>
      <c r="L484" s="0" t="n">
        <f aca="false">SUMPRODUCT('FD inverse'!$A$10:$BH$10,'FD mesh'!$B$84:$BI$84,$E483:$BL483)+'FD inverse'!$A$10*$C484/Setup!$B$17+INDEX('FD inverse'!$A$10:$BH$10,1,'FD mesh'!$B$15+1)*Setup!$B$22</f>
        <v>22.7082795738649</v>
      </c>
      <c r="M484" s="0" t="n">
        <f aca="false">SUMPRODUCT('FD inverse'!$A$11:$BH$11,'FD mesh'!$B$84:$BI$84,$E483:$BL483)+'FD inverse'!$A$11*$C484/Setup!$B$17+INDEX('FD inverse'!$A$11:$BH$11,1,'FD mesh'!$B$15+1)*Setup!$B$22</f>
        <v>22.621161962864</v>
      </c>
      <c r="N484" s="0" t="n">
        <f aca="false">SUMPRODUCT('FD inverse'!$A$12:$BH$12,'FD mesh'!$B$84:$BI$84,$E483:$BL483)+'FD inverse'!$A$12*$C484/Setup!$B$17+INDEX('FD inverse'!$A$12:$BH$12,1,'FD mesh'!$B$15+1)*Setup!$B$22</f>
        <v>22.5470687251268</v>
      </c>
      <c r="O484" s="0" t="n">
        <f aca="false">SUMPRODUCT('FD inverse'!$A$13:$BH$13,'FD mesh'!$B$84:$BI$84,$E483:$BL483)+'FD inverse'!$A$13*$C484/Setup!$B$17+INDEX('FD inverse'!$A$13:$BH$13,1,'FD mesh'!$B$15+1)*Setup!$B$22</f>
        <v>22.4859930948209</v>
      </c>
      <c r="P484" s="0" t="n">
        <f aca="false">SUMPRODUCT('FD inverse'!$A$14:$BH$14,'FD mesh'!$B$84:$BI$84,$E483:$BL483)+'FD inverse'!$A$14*$C484/Setup!$B$17+INDEX('FD inverse'!$A$14:$BH$14,1,'FD mesh'!$B$15+1)*Setup!$B$22</f>
        <v>22.4379156187377</v>
      </c>
      <c r="Q484" s="0" t="n">
        <f aca="false">SUMPRODUCT('FD inverse'!$A$15:$BH$15,'FD mesh'!$B$84:$BI$84,$E483:$BL483)+'FD inverse'!$A$15*$C484/Setup!$B$17+INDEX('FD inverse'!$A$15:$BH$15,1,'FD mesh'!$B$15+1)*Setup!$B$22</f>
        <v>22.4028102347598</v>
      </c>
      <c r="R484" s="0" t="n">
        <f aca="false">SUMPRODUCT('FD inverse'!$A$16:$BH$16,'FD mesh'!$B$84:$BI$84,$E483:$BL483)+'FD inverse'!$A$16*$C484/Setup!$B$17+INDEX('FD inverse'!$A$16:$BH$16,1,'FD mesh'!$B$15+1)*Setup!$B$22</f>
        <v>22.3806486418469</v>
      </c>
      <c r="S484" s="0" t="n">
        <f aca="false">SUMPRODUCT('FD inverse'!$A$17:$BH$17,'FD mesh'!$B$84:$BI$84,$E483:$BL483)+'FD inverse'!$A$17*$C484/Setup!$B$17+INDEX('FD inverse'!$A$17:$BH$17,1,'FD mesh'!$B$15+1)*Setup!$B$22</f>
        <v>21.8768669699254</v>
      </c>
      <c r="T484" s="0" t="n">
        <f aca="false">SUMPRODUCT('FD inverse'!$A$18:$BH$18,'FD mesh'!$B$84:$BI$84,$E483:$BL483)+'FD inverse'!$A$18*$C484/Setup!$B$17+INDEX('FD inverse'!$A$18:$BH$18,1,'FD mesh'!$B$15+1)*Setup!$B$22</f>
        <v>21.379090602509</v>
      </c>
      <c r="U484" s="0" t="n">
        <f aca="false">SUMPRODUCT('FD inverse'!$A$19:$BH$19,'FD mesh'!$B$84:$BI$84,$E483:$BL483)+'FD inverse'!$A$19*$C484/Setup!$B$17+INDEX('FD inverse'!$A$19:$BH$19,1,'FD mesh'!$B$15+1)*Setup!$B$22</f>
        <v>20.8868834979523</v>
      </c>
      <c r="V484" s="0" t="n">
        <f aca="false">SUMPRODUCT('FD inverse'!$A$20:$BH$20,'FD mesh'!$B$84:$BI$84,$E483:$BL483)+'FD inverse'!$A$20*$C484/Setup!$B$17+INDEX('FD inverse'!$A$20:$BH$20,1,'FD mesh'!$B$15+1)*Setup!$B$22</f>
        <v>20.3998116692281</v>
      </c>
      <c r="W484" s="0" t="n">
        <f aca="false">SUMPRODUCT('FD inverse'!$A$21:$BH$21,'FD mesh'!$B$84:$BI$84,$E483:$BL483)+'FD inverse'!$A$21*$C484/Setup!$B$17+INDEX('FD inverse'!$A$21:$BH$21,1,'FD mesh'!$B$15+1)*Setup!$B$22</f>
        <v>19.9174437591821</v>
      </c>
      <c r="X484" s="0" t="n">
        <f aca="false">SUMPRODUCT('FD inverse'!$A$22:$BH$22,'FD mesh'!$B$84:$BI$84,$E483:$BL483)+'FD inverse'!$A$22*$C484/Setup!$B$17+INDEX('FD inverse'!$A$22:$BH$22,1,'FD mesh'!$B$15+1)*Setup!$B$22</f>
        <v>19.4393514506783</v>
      </c>
      <c r="Y484" s="0" t="n">
        <f aca="false">SUMPRODUCT('FD inverse'!$A$23:$BH$23,'FD mesh'!$B$84:$BI$84,$E483:$BL483)+'FD inverse'!$A$23*$C484/Setup!$B$17+INDEX('FD inverse'!$A$23:$BH$23,1,'FD mesh'!$B$15+1)*Setup!$B$22</f>
        <v>18.9651097261033</v>
      </c>
      <c r="Z484" s="0" t="n">
        <f aca="false">SUMPRODUCT('FD inverse'!$A$24:$BH$24,'FD mesh'!$B$84:$BI$84,$E483:$BL483)+'FD inverse'!$A$24*$C484/Setup!$B$17+INDEX('FD inverse'!$A$24:$BH$24,1,'FD mesh'!$B$15+1)*Setup!$B$22</f>
        <v>18.4942969904863</v>
      </c>
      <c r="AA484" s="0" t="n">
        <f aca="false">SUMPRODUCT('FD inverse'!$A$25:$BH$25,'FD mesh'!$B$84:$BI$84,$E483:$BL483)+'FD inverse'!$A$25*$C484/Setup!$B$17+INDEX('FD inverse'!$A$25:$BH$25,1,'FD mesh'!$B$15+1)*Setup!$B$22</f>
        <v>18.0264950722811</v>
      </c>
      <c r="AB484" s="0" t="n">
        <f aca="false">SUMPRODUCT('FD inverse'!$A$26:$BH$26,'FD mesh'!$B$84:$BI$84,$E483:$BL483)+'FD inverse'!$A$26*$C484/Setup!$B$17+INDEX('FD inverse'!$A$26:$BH$26,1,'FD mesh'!$B$15+1)*Setup!$B$22</f>
        <v>17.5612891156454</v>
      </c>
      <c r="AC484" s="0" t="n">
        <f aca="false">SUMPRODUCT('FD inverse'!$A$27:$BH$27,'FD mesh'!$B$84:$BI$84,$E483:$BL483)+'FD inverse'!$A$27*$C484/Setup!$B$17+INDEX('FD inverse'!$A$27:$BH$27,1,'FD mesh'!$B$15+1)*Setup!$B$22</f>
        <v>17.0982673778479</v>
      </c>
      <c r="AD484" s="0" t="n">
        <f aca="false">SUMPRODUCT('FD inverse'!$A$28:$BH$28,'FD mesh'!$B$84:$BI$84,$E483:$BL483)+'FD inverse'!$A$28*$C484/Setup!$B$17+INDEX('FD inverse'!$A$28:$BH$28,1,'FD mesh'!$B$15+1)*Setup!$B$22</f>
        <v>16.6370209452433</v>
      </c>
      <c r="AE484" s="0" t="n">
        <f aca="false">SUMPRODUCT('FD inverse'!$A$29:$BH$29,'FD mesh'!$B$84:$BI$84,$E483:$BL483)+'FD inverse'!$A$29*$C484/Setup!$B$17+INDEX('FD inverse'!$A$29:$BH$29,1,'FD mesh'!$B$15+1)*Setup!$B$22</f>
        <v>16.1771433810788</v>
      </c>
      <c r="AF484" s="0" t="n">
        <f aca="false">SUMPRODUCT('FD inverse'!$A$30:$BH$30,'FD mesh'!$B$84:$BI$84,$E483:$BL483)+'FD inverse'!$A$30*$C484/Setup!$B$17+INDEX('FD inverse'!$A$30:$BH$30,1,'FD mesh'!$B$15+1)*Setup!$B$22</f>
        <v>15.7182303182369</v>
      </c>
      <c r="AG484" s="0" t="n">
        <f aca="false">SUMPRODUCT('FD inverse'!$A$31:$BH$31,'FD mesh'!$B$84:$BI$84,$E483:$BL483)+'FD inverse'!$A$31*$C484/Setup!$B$17+INDEX('FD inverse'!$A$31:$BH$31,1,'FD mesh'!$B$15+1)*Setup!$B$22</f>
        <v>15.2598790098856</v>
      </c>
      <c r="AH484" s="0" t="n">
        <f aca="false">SUMPRODUCT('FD inverse'!$A$32:$BH$32,'FD mesh'!$B$84:$BI$84,$E483:$BL483)+'FD inverse'!$A$32*$C484/Setup!$B$17+INDEX('FD inverse'!$A$32:$BH$32,1,'FD mesh'!$B$15+1)*Setup!$B$22</f>
        <v>15.2407011879807</v>
      </c>
      <c r="AI484" s="0" t="n">
        <f aca="false">SUMPRODUCT('FD inverse'!$A$33:$BH$33,'FD mesh'!$B$84:$BI$84,$E483:$BL483)+'FD inverse'!$A$33*$C484/Setup!$B$17+INDEX('FD inverse'!$A$33:$BH$33,1,'FD mesh'!$B$15+1)*Setup!$B$22</f>
        <v>15.221770713539</v>
      </c>
      <c r="AJ484" s="0" t="n">
        <f aca="false">SUMPRODUCT('FD inverse'!$A$34:$BH$34,'FD mesh'!$B$84:$BI$84,$E483:$BL483)+'FD inverse'!$A$34*$C484/Setup!$B$17+INDEX('FD inverse'!$A$34:$BH$34,1,'FD mesh'!$B$15+1)*Setup!$B$22</f>
        <v>15.2030612909733</v>
      </c>
      <c r="AK484" s="0" t="n">
        <f aca="false">SUMPRODUCT('FD inverse'!$A$35:$BH$35,'FD mesh'!$B$84:$BI$84,$E483:$BL483)+'FD inverse'!$A$35*$C484/Setup!$B$17+INDEX('FD inverse'!$A$35:$BH$35,1,'FD mesh'!$B$15+1)*Setup!$B$22</f>
        <v>15.1845483786133</v>
      </c>
      <c r="AL484" s="0" t="n">
        <f aca="false">SUMPRODUCT('FD inverse'!$A$36:$BH$36,'FD mesh'!$B$84:$BI$84,$E483:$BL483)+'FD inverse'!$A$36*$C484/Setup!$B$17+INDEX('FD inverse'!$A$36:$BH$36,1,'FD mesh'!$B$15+1)*Setup!$B$22</f>
        <v>15.1662090865237</v>
      </c>
      <c r="AM484" s="0" t="n">
        <f aca="false">SUMPRODUCT('FD inverse'!$A$37:$BH$37,'FD mesh'!$B$84:$BI$84,$E483:$BL483)+'FD inverse'!$A$37*$C484/Setup!$B$17+INDEX('FD inverse'!$A$37:$BH$37,1,'FD mesh'!$B$15+1)*Setup!$B$22</f>
        <v>15.1480220622308</v>
      </c>
      <c r="AN484" s="0" t="n">
        <f aca="false">SUMPRODUCT('FD inverse'!$A$38:$BH$38,'FD mesh'!$B$84:$BI$84,$E483:$BL483)+'FD inverse'!$A$38*$C484/Setup!$B$17+INDEX('FD inverse'!$A$38:$BH$38,1,'FD mesh'!$B$15+1)*Setup!$B$22</f>
        <v>15.129967366201</v>
      </c>
      <c r="AO484" s="0" t="n">
        <f aca="false">SUMPRODUCT('FD inverse'!$A$39:$BH$39,'FD mesh'!$B$84:$BI$84,$E483:$BL483)+'FD inverse'!$A$39*$C484/Setup!$B$17+INDEX('FD inverse'!$A$39:$BH$39,1,'FD mesh'!$B$15+1)*Setup!$B$22</f>
        <v>15.1120263386993</v>
      </c>
      <c r="AP484" s="0" t="n">
        <f aca="false">SUMPRODUCT('FD inverse'!$A$40:$BH$40,'FD mesh'!$B$84:$BI$84,$E483:$BL483)+'FD inverse'!$A$40*$C484/Setup!$B$17+INDEX('FD inverse'!$A$40:$BH$40,1,'FD mesh'!$B$15+1)*Setup!$B$22</f>
        <v>15.094181459458</v>
      </c>
      <c r="AQ484" s="0" t="n">
        <f aca="false">SUMPRODUCT('FD inverse'!$A$41:$BH$41,'FD mesh'!$B$84:$BI$84,$E483:$BL483)+'FD inverse'!$A$41*$C484/Setup!$B$17+INDEX('FD inverse'!$A$41:$BH$41,1,'FD mesh'!$B$15+1)*Setup!$B$22</f>
        <v>15.0764162014036</v>
      </c>
      <c r="AR484" s="0" t="n">
        <f aca="false">SUMPRODUCT('FD inverse'!$A$42:$BH$42,'FD mesh'!$B$84:$BI$84,$E483:$BL483)+'FD inverse'!$A$42*$C484/Setup!$B$17+INDEX('FD inverse'!$A$42:$BH$42,1,'FD mesh'!$B$15+1)*Setup!$B$22</f>
        <v>15.0587148795345</v>
      </c>
      <c r="AS484" s="0" t="n">
        <f aca="false">SUMPRODUCT('FD inverse'!$A$43:$BH$43,'FD mesh'!$B$84:$BI$84,$E483:$BL483)+'FD inverse'!$A$43*$C484/Setup!$B$17+INDEX('FD inverse'!$A$43:$BH$43,1,'FD mesh'!$B$15+1)*Setup!$B$22</f>
        <v>0</v>
      </c>
      <c r="AT484" s="0" t="n">
        <f aca="false">SUMPRODUCT('FD inverse'!$A$44:$BH$44,'FD mesh'!$B$84:$BI$84,$E483:$BL483)+'FD inverse'!$A$44*$C484/Setup!$B$17+INDEX('FD inverse'!$A$44:$BH$44,1,'FD mesh'!$B$15+1)*Setup!$B$22</f>
        <v>0</v>
      </c>
      <c r="AU484" s="0" t="n">
        <f aca="false">SUMPRODUCT('FD inverse'!$A$45:$BH$45,'FD mesh'!$B$84:$BI$84,$E483:$BL483)+'FD inverse'!$A$45*$C484/Setup!$B$17+INDEX('FD inverse'!$A$45:$BH$45,1,'FD mesh'!$B$15+1)*Setup!$B$22</f>
        <v>0</v>
      </c>
      <c r="AV484" s="0" t="n">
        <f aca="false">SUMPRODUCT('FD inverse'!$A$46:$BH$46,'FD mesh'!$B$84:$BI$84,$E483:$BL483)+'FD inverse'!$A$46*$C484/Setup!$B$17+INDEX('FD inverse'!$A$46:$BH$46,1,'FD mesh'!$B$15+1)*Setup!$B$22</f>
        <v>0</v>
      </c>
      <c r="AW484" s="0" t="n">
        <f aca="false">SUMPRODUCT('FD inverse'!$A$47:$BH$47,'FD mesh'!$B$84:$BI$84,$E483:$BL483)+'FD inverse'!$A$47*$C484/Setup!$B$17+INDEX('FD inverse'!$A$47:$BH$47,1,'FD mesh'!$B$15+1)*Setup!$B$22</f>
        <v>0</v>
      </c>
      <c r="AX484" s="0" t="n">
        <f aca="false">SUMPRODUCT('FD inverse'!$A$48:$BH$48,'FD mesh'!$B$84:$BI$84,$E483:$BL483)+'FD inverse'!$A$48*$C484/Setup!$B$17+INDEX('FD inverse'!$A$48:$BH$48,1,'FD mesh'!$B$15+1)*Setup!$B$22</f>
        <v>0</v>
      </c>
      <c r="AY484" s="0" t="n">
        <f aca="false">SUMPRODUCT('FD inverse'!$A$49:$BH$49,'FD mesh'!$B$84:$BI$84,$E483:$BL483)+'FD inverse'!$A$49*$C484/Setup!$B$17+INDEX('FD inverse'!$A$49:$BH$49,1,'FD mesh'!$B$15+1)*Setup!$B$22</f>
        <v>0</v>
      </c>
      <c r="AZ484" s="0" t="n">
        <f aca="false">SUMPRODUCT('FD inverse'!$A$50:$BH$50,'FD mesh'!$B$84:$BI$84,$E483:$BL483)+'FD inverse'!$A$50*$C484/Setup!$B$17+INDEX('FD inverse'!$A$50:$BH$50,1,'FD mesh'!$B$15+1)*Setup!$B$22</f>
        <v>0</v>
      </c>
      <c r="BA484" s="0" t="n">
        <f aca="false">SUMPRODUCT('FD inverse'!$A$51:$BH$51,'FD mesh'!$B$84:$BI$84,$E483:$BL483)+'FD inverse'!$A$51*$C484/Setup!$B$17+INDEX('FD inverse'!$A$51:$BH$51,1,'FD mesh'!$B$15+1)*Setup!$B$22</f>
        <v>0</v>
      </c>
      <c r="BB484" s="0" t="n">
        <f aca="false">SUMPRODUCT('FD inverse'!$A$52:$BH$52,'FD mesh'!$B$84:$BI$84,$E483:$BL483)+'FD inverse'!$A$52*$C484/Setup!$B$17+INDEX('FD inverse'!$A$52:$BH$52,1,'FD mesh'!$B$15+1)*Setup!$B$22</f>
        <v>0</v>
      </c>
      <c r="BC484" s="0" t="n">
        <f aca="false">SUMPRODUCT('FD inverse'!$A$53:$BH$53,'FD mesh'!$B$84:$BI$84,$E483:$BL483)+'FD inverse'!$A$53*$C484/Setup!$B$17+INDEX('FD inverse'!$A$53:$BH$53,1,'FD mesh'!$B$15+1)*Setup!$B$22</f>
        <v>0</v>
      </c>
      <c r="BD484" s="0" t="n">
        <f aca="false">SUMPRODUCT('FD inverse'!$A$54:$BH$54,'FD mesh'!$B$84:$BI$84,$E483:$BL483)+'FD inverse'!$A$54*$C484/Setup!$B$17+INDEX('FD inverse'!$A$54:$BH$54,1,'FD mesh'!$B$15+1)*Setup!$B$22</f>
        <v>0</v>
      </c>
      <c r="BE484" s="0" t="n">
        <f aca="false">SUMPRODUCT('FD inverse'!$A$55:$BH$55,'FD mesh'!$B$84:$BI$84,$E483:$BL483)+'FD inverse'!$A$55*$C484/Setup!$B$17+INDEX('FD inverse'!$A$55:$BH$55,1,'FD mesh'!$B$15+1)*Setup!$B$22</f>
        <v>0</v>
      </c>
      <c r="BF484" s="0" t="n">
        <f aca="false">SUMPRODUCT('FD inverse'!$A$56:$BH$56,'FD mesh'!$B$84:$BI$84,$E483:$BL483)+'FD inverse'!$A$56*$C484/Setup!$B$17+INDEX('FD inverse'!$A$56:$BH$56,1,'FD mesh'!$B$15+1)*Setup!$B$22</f>
        <v>0</v>
      </c>
      <c r="BG484" s="0" t="n">
        <f aca="false">SUMPRODUCT('FD inverse'!$A$57:$BH$57,'FD mesh'!$B$84:$BI$84,$E483:$BL483)+'FD inverse'!$A$57*$C484/Setup!$B$17+INDEX('FD inverse'!$A$57:$BH$57,1,'FD mesh'!$B$15+1)*Setup!$B$22</f>
        <v>0</v>
      </c>
      <c r="BH484" s="0" t="n">
        <f aca="false">SUMPRODUCT('FD inverse'!$A$58:$BH$58,'FD mesh'!$B$84:$BI$84,$E483:$BL483)+'FD inverse'!$A$58*$C484/Setup!$B$17+INDEX('FD inverse'!$A$58:$BH$58,1,'FD mesh'!$B$15+1)*Setup!$B$22</f>
        <v>0</v>
      </c>
      <c r="BI484" s="0" t="n">
        <f aca="false">SUMPRODUCT('FD inverse'!$A$59:$BH$59,'FD mesh'!$B$84:$BI$84,$E483:$BL483)+'FD inverse'!$A$59*$C484/Setup!$B$17+INDEX('FD inverse'!$A$59:$BH$59,1,'FD mesh'!$B$15+1)*Setup!$B$22</f>
        <v>0</v>
      </c>
      <c r="BJ484" s="0" t="n">
        <f aca="false">SUMPRODUCT('FD inverse'!$A$60:$BH$60,'FD mesh'!$B$84:$BI$84,$E483:$BL483)+'FD inverse'!$A$60*$C484/Setup!$B$17+INDEX('FD inverse'!$A$60:$BH$60,1,'FD mesh'!$B$15+1)*Setup!$B$22</f>
        <v>0</v>
      </c>
      <c r="BK484" s="0" t="n">
        <f aca="false">SUMPRODUCT('FD inverse'!$A$61:$BH$61,'FD mesh'!$B$84:$BI$84,$E483:$BL483)+'FD inverse'!$A$61*$C484/Setup!$B$17+INDEX('FD inverse'!$A$61:$BH$61,1,'FD mesh'!$B$15+1)*Setup!$B$22</f>
        <v>0</v>
      </c>
      <c r="BL484" s="0" t="n">
        <f aca="false">SUMPRODUCT('FD inverse'!$A$62:$BH$62,'FD mesh'!$B$84:$BI$84,$E483:$BL483)+'FD inverse'!$A$62*$C484/Setup!$B$17+INDEX('FD inverse'!$A$62:$BH$62,1,'FD mesh'!$B$15+1)*Setup!$B$22</f>
        <v>0</v>
      </c>
    </row>
    <row r="485" customFormat="false" ht="15" hidden="false" customHeight="false" outlineLevel="0" collapsed="false">
      <c r="A485" s="0" t="n">
        <v>480</v>
      </c>
      <c r="B485" s="0" t="n">
        <f aca="false">A485*Setup!$B$11/3600</f>
        <v>40</v>
      </c>
      <c r="C485" s="0" t="n">
        <f aca="false">Setup!$B$7+Setup!$B$8*COS(2*PI()*(B485-Setup!$B$9)/24)</f>
        <v>28</v>
      </c>
      <c r="D485" s="0" t="n">
        <f aca="false">(C485-E485)/Setup!$B$17</f>
        <v>16.7308213801903</v>
      </c>
      <c r="E485" s="0" t="n">
        <f aca="false">SUMPRODUCT('FD inverse'!$A$3:$BH$3,'FD mesh'!$B$84:$BI$84,$E484:$BL484)+'FD inverse'!$A$3*$C485/Setup!$B$17+INDEX('FD inverse'!$A$3:$BH$3,1,'FD mesh'!$B$15+1)*Setup!$B$22</f>
        <v>25.8249932205753</v>
      </c>
      <c r="F485" s="0" t="n">
        <f aca="false">SUMPRODUCT('FD inverse'!$A$4:$BH$4,'FD mesh'!$B$84:$BI$84,$E484:$BL484)+'FD inverse'!$A$4*$C485/Setup!$B$17+INDEX('FD inverse'!$A$4:$BH$4,1,'FD mesh'!$B$15+1)*Setup!$B$22</f>
        <v>25.329580984691</v>
      </c>
      <c r="G485" s="0" t="n">
        <f aca="false">SUMPRODUCT('FD inverse'!$A$5:$BH$5,'FD mesh'!$B$84:$BI$84,$E484:$BL484)+'FD inverse'!$A$5*$C485/Setup!$B$17+INDEX('FD inverse'!$A$5:$BH$5,1,'FD mesh'!$B$15+1)*Setup!$B$22</f>
        <v>24.840181262951</v>
      </c>
      <c r="H485" s="0" t="n">
        <f aca="false">SUMPRODUCT('FD inverse'!$A$6:$BH$6,'FD mesh'!$B$84:$BI$84,$E484:$BL484)+'FD inverse'!$A$6*$C485/Setup!$B$17+INDEX('FD inverse'!$A$6:$BH$6,1,'FD mesh'!$B$15+1)*Setup!$B$22</f>
        <v>23.20719247615</v>
      </c>
      <c r="I485" s="0" t="n">
        <f aca="false">SUMPRODUCT('FD inverse'!$A$7:$BH$7,'FD mesh'!$B$84:$BI$84,$E484:$BL484)+'FD inverse'!$A$7*$C485/Setup!$B$17+INDEX('FD inverse'!$A$7:$BH$7,1,'FD mesh'!$B$15+1)*Setup!$B$22</f>
        <v>23.0688726412383</v>
      </c>
      <c r="J485" s="0" t="n">
        <f aca="false">SUMPRODUCT('FD inverse'!$A$8:$BH$8,'FD mesh'!$B$84:$BI$84,$E484:$BL484)+'FD inverse'!$A$8*$C485/Setup!$B$17+INDEX('FD inverse'!$A$8:$BH$8,1,'FD mesh'!$B$15+1)*Setup!$B$22</f>
        <v>22.9431737167301</v>
      </c>
      <c r="K485" s="0" t="n">
        <f aca="false">SUMPRODUCT('FD inverse'!$A$9:$BH$9,'FD mesh'!$B$84:$BI$84,$E484:$BL484)+'FD inverse'!$A$9*$C485/Setup!$B$17+INDEX('FD inverse'!$A$9:$BH$9,1,'FD mesh'!$B$15+1)*Setup!$B$22</f>
        <v>22.830259850903</v>
      </c>
      <c r="L485" s="0" t="n">
        <f aca="false">SUMPRODUCT('FD inverse'!$A$10:$BH$10,'FD mesh'!$B$84:$BI$84,$E484:$BL484)+'FD inverse'!$A$10*$C485/Setup!$B$17+INDEX('FD inverse'!$A$10:$BH$10,1,'FD mesh'!$B$15+1)*Setup!$B$22</f>
        <v>22.7302380263826</v>
      </c>
      <c r="M485" s="0" t="n">
        <f aca="false">SUMPRODUCT('FD inverse'!$A$11:$BH$11,'FD mesh'!$B$84:$BI$84,$E484:$BL484)+'FD inverse'!$A$11*$C485/Setup!$B$17+INDEX('FD inverse'!$A$11:$BH$11,1,'FD mesh'!$B$15+1)*Setup!$B$22</f>
        <v>22.6431710411056</v>
      </c>
      <c r="N485" s="0" t="n">
        <f aca="false">SUMPRODUCT('FD inverse'!$A$12:$BH$12,'FD mesh'!$B$84:$BI$84,$E484:$BL484)+'FD inverse'!$A$12*$C485/Setup!$B$17+INDEX('FD inverse'!$A$12:$BH$12,1,'FD mesh'!$B$15+1)*Setup!$B$22</f>
        <v>22.5690887627558</v>
      </c>
      <c r="O485" s="0" t="n">
        <f aca="false">SUMPRODUCT('FD inverse'!$A$13:$BH$13,'FD mesh'!$B$84:$BI$84,$E484:$BL484)+'FD inverse'!$A$13*$C485/Setup!$B$17+INDEX('FD inverse'!$A$13:$BH$13,1,'FD mesh'!$B$15+1)*Setup!$B$22</f>
        <v>22.5079976570486</v>
      </c>
      <c r="P485" s="0" t="n">
        <f aca="false">SUMPRODUCT('FD inverse'!$A$14:$BH$14,'FD mesh'!$B$84:$BI$84,$E484:$BL484)+'FD inverse'!$A$14*$C485/Setup!$B$17+INDEX('FD inverse'!$A$14:$BH$14,1,'FD mesh'!$B$15+1)*Setup!$B$22</f>
        <v>22.4598885939536</v>
      </c>
      <c r="Q485" s="0" t="n">
        <f aca="false">SUMPRODUCT('FD inverse'!$A$15:$BH$15,'FD mesh'!$B$84:$BI$84,$E484:$BL484)+'FD inverse'!$A$15*$C485/Setup!$B$17+INDEX('FD inverse'!$A$15:$BH$15,1,'FD mesh'!$B$15+1)*Setup!$B$22</f>
        <v>22.4247429380655</v>
      </c>
      <c r="R485" s="0" t="n">
        <f aca="false">SUMPRODUCT('FD inverse'!$A$16:$BH$16,'FD mesh'!$B$84:$BI$84,$E484:$BL484)+'FD inverse'!$A$16*$C485/Setup!$B$17+INDEX('FD inverse'!$A$16:$BH$16,1,'FD mesh'!$B$15+1)*Setup!$B$22</f>
        <v>22.4025369301454</v>
      </c>
      <c r="S485" s="0" t="n">
        <f aca="false">SUMPRODUCT('FD inverse'!$A$17:$BH$17,'FD mesh'!$B$84:$BI$84,$E484:$BL484)+'FD inverse'!$A$17*$C485/Setup!$B$17+INDEX('FD inverse'!$A$17:$BH$17,1,'FD mesh'!$B$15+1)*Setup!$B$22</f>
        <v>21.8972806968456</v>
      </c>
      <c r="T485" s="0" t="n">
        <f aca="false">SUMPRODUCT('FD inverse'!$A$18:$BH$18,'FD mesh'!$B$84:$BI$84,$E484:$BL484)+'FD inverse'!$A$18*$C485/Setup!$B$17+INDEX('FD inverse'!$A$18:$BH$18,1,'FD mesh'!$B$15+1)*Setup!$B$22</f>
        <v>21.3980319317539</v>
      </c>
      <c r="U485" s="0" t="n">
        <f aca="false">SUMPRODUCT('FD inverse'!$A$19:$BH$19,'FD mesh'!$B$84:$BI$84,$E484:$BL484)+'FD inverse'!$A$19*$C485/Setup!$B$17+INDEX('FD inverse'!$A$19:$BH$19,1,'FD mesh'!$B$15+1)*Setup!$B$22</f>
        <v>20.9043573292685</v>
      </c>
      <c r="V485" s="0" t="n">
        <f aca="false">SUMPRODUCT('FD inverse'!$A$20:$BH$20,'FD mesh'!$B$84:$BI$84,$E484:$BL484)+'FD inverse'!$A$20*$C485/Setup!$B$17+INDEX('FD inverse'!$A$20:$BH$20,1,'FD mesh'!$B$15+1)*Setup!$B$22</f>
        <v>20.4158250257132</v>
      </c>
      <c r="W485" s="0" t="n">
        <f aca="false">SUMPRODUCT('FD inverse'!$A$21:$BH$21,'FD mesh'!$B$84:$BI$84,$E484:$BL484)+'FD inverse'!$A$21*$C485/Setup!$B$17+INDEX('FD inverse'!$A$21:$BH$21,1,'FD mesh'!$B$15+1)*Setup!$B$22</f>
        <v>19.9320052242093</v>
      </c>
      <c r="X485" s="0" t="n">
        <f aca="false">SUMPRODUCT('FD inverse'!$A$22:$BH$22,'FD mesh'!$B$84:$BI$84,$E484:$BL484)+'FD inverse'!$A$22*$C485/Setup!$B$17+INDEX('FD inverse'!$A$22:$BH$22,1,'FD mesh'!$B$15+1)*Setup!$B$22</f>
        <v>19.452470653842</v>
      </c>
      <c r="Y485" s="0" t="n">
        <f aca="false">SUMPRODUCT('FD inverse'!$A$23:$BH$23,'FD mesh'!$B$84:$BI$84,$E484:$BL484)+'FD inverse'!$A$23*$C485/Setup!$B$17+INDEX('FD inverse'!$A$23:$BH$23,1,'FD mesh'!$B$15+1)*Setup!$B$22</f>
        <v>18.9767968775485</v>
      </c>
      <c r="Z485" s="0" t="n">
        <f aca="false">SUMPRODUCT('FD inverse'!$A$24:$BH$24,'FD mesh'!$B$84:$BI$84,$E484:$BL484)+'FD inverse'!$A$24*$C485/Setup!$B$17+INDEX('FD inverse'!$A$24:$BH$24,1,'FD mesh'!$B$15+1)*Setup!$B$22</f>
        <v>18.5045624629661</v>
      </c>
      <c r="AA485" s="0" t="n">
        <f aca="false">SUMPRODUCT('FD inverse'!$A$25:$BH$25,'FD mesh'!$B$84:$BI$84,$E484:$BL484)+'FD inverse'!$A$25*$C485/Setup!$B$17+INDEX('FD inverse'!$A$25:$BH$25,1,'FD mesh'!$B$15+1)*Setup!$B$22</f>
        <v>18.0353490302849</v>
      </c>
      <c r="AB485" s="0" t="n">
        <f aca="false">SUMPRODUCT('FD inverse'!$A$26:$BH$26,'FD mesh'!$B$84:$BI$84,$E484:$BL484)+'FD inverse'!$A$26*$C485/Setup!$B$17+INDEX('FD inverse'!$A$26:$BH$26,1,'FD mesh'!$B$15+1)*Setup!$B$22</f>
        <v>17.5687411909592</v>
      </c>
      <c r="AC485" s="0" t="n">
        <f aca="false">SUMPRODUCT('FD inverse'!$A$27:$BH$27,'FD mesh'!$B$84:$BI$84,$E484:$BL484)+'FD inverse'!$A$27*$C485/Setup!$B$17+INDEX('FD inverse'!$A$27:$BH$27,1,'FD mesh'!$B$15+1)*Setup!$B$22</f>
        <v>17.10432639094</v>
      </c>
      <c r="AD485" s="0" t="n">
        <f aca="false">SUMPRODUCT('FD inverse'!$A$28:$BH$28,'FD mesh'!$B$84:$BI$84,$E484:$BL484)+'FD inverse'!$A$28*$C485/Setup!$B$17+INDEX('FD inverse'!$A$28:$BH$28,1,'FD mesh'!$B$15+1)*Setup!$B$22</f>
        <v>16.6416946719166</v>
      </c>
      <c r="AE485" s="0" t="n">
        <f aca="false">SUMPRODUCT('FD inverse'!$A$29:$BH$29,'FD mesh'!$B$84:$BI$84,$E484:$BL484)+'FD inverse'!$A$29*$C485/Setup!$B$17+INDEX('FD inverse'!$A$29:$BH$29,1,'FD mesh'!$B$15+1)*Setup!$B$22</f>
        <v>16.1804383638856</v>
      </c>
      <c r="AF485" s="0" t="n">
        <f aca="false">SUMPRODUCT('FD inverse'!$A$30:$BH$30,'FD mesh'!$B$84:$BI$84,$E484:$BL484)+'FD inverse'!$A$30*$C485/Setup!$B$17+INDEX('FD inverse'!$A$30:$BH$30,1,'FD mesh'!$B$15+1)*Setup!$B$22</f>
        <v>15.7201517222235</v>
      </c>
      <c r="AG485" s="0" t="n">
        <f aca="false">SUMPRODUCT('FD inverse'!$A$31:$BH$31,'FD mesh'!$B$84:$BI$84,$E484:$BL484)+'FD inverse'!$A$31*$C485/Setup!$B$17+INDEX('FD inverse'!$A$31:$BH$31,1,'FD mesh'!$B$15+1)*Setup!$B$22</f>
        <v>15.260430522306</v>
      </c>
      <c r="AH485" s="0" t="n">
        <f aca="false">SUMPRODUCT('FD inverse'!$A$32:$BH$32,'FD mesh'!$B$84:$BI$84,$E484:$BL484)+'FD inverse'!$A$32*$C485/Setup!$B$17+INDEX('FD inverse'!$A$32:$BH$32,1,'FD mesh'!$B$15+1)*Setup!$B$22</f>
        <v>15.2411968581958</v>
      </c>
      <c r="AI485" s="0" t="n">
        <f aca="false">SUMPRODUCT('FD inverse'!$A$33:$BH$33,'FD mesh'!$B$84:$BI$84,$E484:$BL484)+'FD inverse'!$A$33*$C485/Setup!$B$17+INDEX('FD inverse'!$A$33:$BH$33,1,'FD mesh'!$B$15+1)*Setup!$B$22</f>
        <v>15.2222141137653</v>
      </c>
      <c r="AJ485" s="0" t="n">
        <f aca="false">SUMPRODUCT('FD inverse'!$A$34:$BH$34,'FD mesh'!$B$84:$BI$84,$E484:$BL484)+'FD inverse'!$A$34*$C485/Setup!$B$17+INDEX('FD inverse'!$A$34:$BH$34,1,'FD mesh'!$B$15+1)*Setup!$B$22</f>
        <v>15.2034558287424</v>
      </c>
      <c r="AK485" s="0" t="n">
        <f aca="false">SUMPRODUCT('FD inverse'!$A$35:$BH$35,'FD mesh'!$B$84:$BI$84,$E484:$BL484)+'FD inverse'!$A$35*$C485/Setup!$B$17+INDEX('FD inverse'!$A$35:$BH$35,1,'FD mesh'!$B$15+1)*Setup!$B$22</f>
        <v>15.1848972678256</v>
      </c>
      <c r="AL485" s="0" t="n">
        <f aca="false">SUMPRODUCT('FD inverse'!$A$36:$BH$36,'FD mesh'!$B$84:$BI$84,$E484:$BL484)+'FD inverse'!$A$36*$C485/Setup!$B$17+INDEX('FD inverse'!$A$36:$BH$36,1,'FD mesh'!$B$15+1)*Setup!$B$22</f>
        <v>15.1665153226641</v>
      </c>
      <c r="AM485" s="0" t="n">
        <f aca="false">SUMPRODUCT('FD inverse'!$A$37:$BH$37,'FD mesh'!$B$84:$BI$84,$E484:$BL484)+'FD inverse'!$A$37*$C485/Setup!$B$17+INDEX('FD inverse'!$A$37:$BH$37,1,'FD mesh'!$B$15+1)*Setup!$B$22</f>
        <v>15.1482884012905</v>
      </c>
      <c r="AN485" s="0" t="n">
        <f aca="false">SUMPRODUCT('FD inverse'!$A$38:$BH$38,'FD mesh'!$B$84:$BI$84,$E484:$BL484)+'FD inverse'!$A$38*$C485/Setup!$B$17+INDEX('FD inverse'!$A$38:$BH$38,1,'FD mesh'!$B$15+1)*Setup!$B$22</f>
        <v>15.1301963068835</v>
      </c>
      <c r="AO485" s="0" t="n">
        <f aca="false">SUMPRODUCT('FD inverse'!$A$39:$BH$39,'FD mesh'!$B$84:$BI$84,$E484:$BL484)+'FD inverse'!$A$39*$C485/Setup!$B$17+INDEX('FD inverse'!$A$39:$BH$39,1,'FD mesh'!$B$15+1)*Setup!$B$22</f>
        <v>15.1122201075233</v>
      </c>
      <c r="AP485" s="0" t="n">
        <f aca="false">SUMPRODUCT('FD inverse'!$A$40:$BH$40,'FD mesh'!$B$84:$BI$84,$E484:$BL484)+'FD inverse'!$A$40*$C485/Setup!$B$17+INDEX('FD inverse'!$A$40:$BH$40,1,'FD mesh'!$B$15+1)*Setup!$B$22</f>
        <v>15.0943419984049</v>
      </c>
      <c r="AQ485" s="0" t="n">
        <f aca="false">SUMPRODUCT('FD inverse'!$A$41:$BH$41,'FD mesh'!$B$84:$BI$84,$E484:$BL484)+'FD inverse'!$A$41*$C485/Setup!$B$17+INDEX('FD inverse'!$A$41:$BH$41,1,'FD mesh'!$B$15+1)*Setup!$B$22</f>
        <v>15.0765451577992</v>
      </c>
      <c r="AR485" s="0" t="n">
        <f aca="false">SUMPRODUCT('FD inverse'!$A$42:$BH$42,'FD mesh'!$B$84:$BI$84,$E484:$BL484)+'FD inverse'!$A$42*$C485/Setup!$B$17+INDEX('FD inverse'!$A$42:$BH$42,1,'FD mesh'!$B$15+1)*Setup!$B$22</f>
        <v>15.0588135978912</v>
      </c>
      <c r="AS485" s="0" t="n">
        <f aca="false">SUMPRODUCT('FD inverse'!$A$43:$BH$43,'FD mesh'!$B$84:$BI$84,$E484:$BL484)+'FD inverse'!$A$43*$C485/Setup!$B$17+INDEX('FD inverse'!$A$43:$BH$43,1,'FD mesh'!$B$15+1)*Setup!$B$22</f>
        <v>0</v>
      </c>
      <c r="AT485" s="0" t="n">
        <f aca="false">SUMPRODUCT('FD inverse'!$A$44:$BH$44,'FD mesh'!$B$84:$BI$84,$E484:$BL484)+'FD inverse'!$A$44*$C485/Setup!$B$17+INDEX('FD inverse'!$A$44:$BH$44,1,'FD mesh'!$B$15+1)*Setup!$B$22</f>
        <v>0</v>
      </c>
      <c r="AU485" s="0" t="n">
        <f aca="false">SUMPRODUCT('FD inverse'!$A$45:$BH$45,'FD mesh'!$B$84:$BI$84,$E484:$BL484)+'FD inverse'!$A$45*$C485/Setup!$B$17+INDEX('FD inverse'!$A$45:$BH$45,1,'FD mesh'!$B$15+1)*Setup!$B$22</f>
        <v>0</v>
      </c>
      <c r="AV485" s="0" t="n">
        <f aca="false">SUMPRODUCT('FD inverse'!$A$46:$BH$46,'FD mesh'!$B$84:$BI$84,$E484:$BL484)+'FD inverse'!$A$46*$C485/Setup!$B$17+INDEX('FD inverse'!$A$46:$BH$46,1,'FD mesh'!$B$15+1)*Setup!$B$22</f>
        <v>0</v>
      </c>
      <c r="AW485" s="0" t="n">
        <f aca="false">SUMPRODUCT('FD inverse'!$A$47:$BH$47,'FD mesh'!$B$84:$BI$84,$E484:$BL484)+'FD inverse'!$A$47*$C485/Setup!$B$17+INDEX('FD inverse'!$A$47:$BH$47,1,'FD mesh'!$B$15+1)*Setup!$B$22</f>
        <v>0</v>
      </c>
      <c r="AX485" s="0" t="n">
        <f aca="false">SUMPRODUCT('FD inverse'!$A$48:$BH$48,'FD mesh'!$B$84:$BI$84,$E484:$BL484)+'FD inverse'!$A$48*$C485/Setup!$B$17+INDEX('FD inverse'!$A$48:$BH$48,1,'FD mesh'!$B$15+1)*Setup!$B$22</f>
        <v>0</v>
      </c>
      <c r="AY485" s="0" t="n">
        <f aca="false">SUMPRODUCT('FD inverse'!$A$49:$BH$49,'FD mesh'!$B$84:$BI$84,$E484:$BL484)+'FD inverse'!$A$49*$C485/Setup!$B$17+INDEX('FD inverse'!$A$49:$BH$49,1,'FD mesh'!$B$15+1)*Setup!$B$22</f>
        <v>0</v>
      </c>
      <c r="AZ485" s="0" t="n">
        <f aca="false">SUMPRODUCT('FD inverse'!$A$50:$BH$50,'FD mesh'!$B$84:$BI$84,$E484:$BL484)+'FD inverse'!$A$50*$C485/Setup!$B$17+INDEX('FD inverse'!$A$50:$BH$50,1,'FD mesh'!$B$15+1)*Setup!$B$22</f>
        <v>0</v>
      </c>
      <c r="BA485" s="0" t="n">
        <f aca="false">SUMPRODUCT('FD inverse'!$A$51:$BH$51,'FD mesh'!$B$84:$BI$84,$E484:$BL484)+'FD inverse'!$A$51*$C485/Setup!$B$17+INDEX('FD inverse'!$A$51:$BH$51,1,'FD mesh'!$B$15+1)*Setup!$B$22</f>
        <v>0</v>
      </c>
      <c r="BB485" s="0" t="n">
        <f aca="false">SUMPRODUCT('FD inverse'!$A$52:$BH$52,'FD mesh'!$B$84:$BI$84,$E484:$BL484)+'FD inverse'!$A$52*$C485/Setup!$B$17+INDEX('FD inverse'!$A$52:$BH$52,1,'FD mesh'!$B$15+1)*Setup!$B$22</f>
        <v>0</v>
      </c>
      <c r="BC485" s="0" t="n">
        <f aca="false">SUMPRODUCT('FD inverse'!$A$53:$BH$53,'FD mesh'!$B$84:$BI$84,$E484:$BL484)+'FD inverse'!$A$53*$C485/Setup!$B$17+INDEX('FD inverse'!$A$53:$BH$53,1,'FD mesh'!$B$15+1)*Setup!$B$22</f>
        <v>0</v>
      </c>
      <c r="BD485" s="0" t="n">
        <f aca="false">SUMPRODUCT('FD inverse'!$A$54:$BH$54,'FD mesh'!$B$84:$BI$84,$E484:$BL484)+'FD inverse'!$A$54*$C485/Setup!$B$17+INDEX('FD inverse'!$A$54:$BH$54,1,'FD mesh'!$B$15+1)*Setup!$B$22</f>
        <v>0</v>
      </c>
      <c r="BE485" s="0" t="n">
        <f aca="false">SUMPRODUCT('FD inverse'!$A$55:$BH$55,'FD mesh'!$B$84:$BI$84,$E484:$BL484)+'FD inverse'!$A$55*$C485/Setup!$B$17+INDEX('FD inverse'!$A$55:$BH$55,1,'FD mesh'!$B$15+1)*Setup!$B$22</f>
        <v>0</v>
      </c>
      <c r="BF485" s="0" t="n">
        <f aca="false">SUMPRODUCT('FD inverse'!$A$56:$BH$56,'FD mesh'!$B$84:$BI$84,$E484:$BL484)+'FD inverse'!$A$56*$C485/Setup!$B$17+INDEX('FD inverse'!$A$56:$BH$56,1,'FD mesh'!$B$15+1)*Setup!$B$22</f>
        <v>0</v>
      </c>
      <c r="BG485" s="0" t="n">
        <f aca="false">SUMPRODUCT('FD inverse'!$A$57:$BH$57,'FD mesh'!$B$84:$BI$84,$E484:$BL484)+'FD inverse'!$A$57*$C485/Setup!$B$17+INDEX('FD inverse'!$A$57:$BH$57,1,'FD mesh'!$B$15+1)*Setup!$B$22</f>
        <v>0</v>
      </c>
      <c r="BH485" s="0" t="n">
        <f aca="false">SUMPRODUCT('FD inverse'!$A$58:$BH$58,'FD mesh'!$B$84:$BI$84,$E484:$BL484)+'FD inverse'!$A$58*$C485/Setup!$B$17+INDEX('FD inverse'!$A$58:$BH$58,1,'FD mesh'!$B$15+1)*Setup!$B$22</f>
        <v>0</v>
      </c>
      <c r="BI485" s="0" t="n">
        <f aca="false">SUMPRODUCT('FD inverse'!$A$59:$BH$59,'FD mesh'!$B$84:$BI$84,$E484:$BL484)+'FD inverse'!$A$59*$C485/Setup!$B$17+INDEX('FD inverse'!$A$59:$BH$59,1,'FD mesh'!$B$15+1)*Setup!$B$22</f>
        <v>0</v>
      </c>
      <c r="BJ485" s="0" t="n">
        <f aca="false">SUMPRODUCT('FD inverse'!$A$60:$BH$60,'FD mesh'!$B$84:$BI$84,$E484:$BL484)+'FD inverse'!$A$60*$C485/Setup!$B$17+INDEX('FD inverse'!$A$60:$BH$60,1,'FD mesh'!$B$15+1)*Setup!$B$22</f>
        <v>0</v>
      </c>
      <c r="BK485" s="0" t="n">
        <f aca="false">SUMPRODUCT('FD inverse'!$A$61:$BH$61,'FD mesh'!$B$84:$BI$84,$E484:$BL484)+'FD inverse'!$A$61*$C485/Setup!$B$17+INDEX('FD inverse'!$A$61:$BH$61,1,'FD mesh'!$B$15+1)*Setup!$B$22</f>
        <v>0</v>
      </c>
      <c r="BL485" s="0" t="n">
        <f aca="false">SUMPRODUCT('FD inverse'!$A$62:$BH$62,'FD mesh'!$B$84:$BI$84,$E484:$BL484)+'FD inverse'!$A$62*$C485/Setup!$B$17+INDEX('FD inverse'!$A$62:$BH$62,1,'FD mesh'!$B$15+1)*Setup!$B$22</f>
        <v>0</v>
      </c>
    </row>
    <row r="486" customFormat="false" ht="15" hidden="false" customHeight="false" outlineLevel="0" collapsed="false">
      <c r="A486" s="0" t="n">
        <v>481</v>
      </c>
      <c r="B486" s="0" t="n">
        <f aca="false">A486*Setup!$B$11/3600</f>
        <v>40.0833333333333</v>
      </c>
      <c r="C486" s="0" t="n">
        <f aca="false">Setup!$B$7+Setup!$B$8*COS(2*PI()*(B486-Setup!$B$9)/24)</f>
        <v>27.9990481083196</v>
      </c>
      <c r="D486" s="0" t="n">
        <f aca="false">(C486-E486)/Setup!$B$17</f>
        <v>16.6427624790741</v>
      </c>
      <c r="E486" s="0" t="n">
        <f aca="false">SUMPRODUCT('FD inverse'!$A$3:$BH$3,'FD mesh'!$B$84:$BI$84,$E485:$BL485)+'FD inverse'!$A$3*$C486/Setup!$B$17+INDEX('FD inverse'!$A$3:$BH$3,1,'FD mesh'!$B$15+1)*Setup!$B$22</f>
        <v>25.83548898604</v>
      </c>
      <c r="F486" s="0" t="n">
        <f aca="false">SUMPRODUCT('FD inverse'!$A$4:$BH$4,'FD mesh'!$B$84:$BI$84,$E485:$BL485)+'FD inverse'!$A$4*$C486/Setup!$B$17+INDEX('FD inverse'!$A$4:$BH$4,1,'FD mesh'!$B$15+1)*Setup!$B$22</f>
        <v>25.3424464010432</v>
      </c>
      <c r="G486" s="0" t="n">
        <f aca="false">SUMPRODUCT('FD inverse'!$A$5:$BH$5,'FD mesh'!$B$84:$BI$84,$E485:$BL485)+'FD inverse'!$A$5*$C486/Setup!$B$17+INDEX('FD inverse'!$A$5:$BH$5,1,'FD mesh'!$B$15+1)*Setup!$B$22</f>
        <v>24.8549877641159</v>
      </c>
      <c r="H486" s="0" t="n">
        <f aca="false">SUMPRODUCT('FD inverse'!$A$6:$BH$6,'FD mesh'!$B$84:$BI$84,$E485:$BL485)+'FD inverse'!$A$6*$C486/Setup!$B$17+INDEX('FD inverse'!$A$6:$BH$6,1,'FD mesh'!$B$15+1)*Setup!$B$22</f>
        <v>23.2279231511395</v>
      </c>
      <c r="I486" s="0" t="n">
        <f aca="false">SUMPRODUCT('FD inverse'!$A$7:$BH$7,'FD mesh'!$B$84:$BI$84,$E485:$BL485)+'FD inverse'!$A$7*$C486/Setup!$B$17+INDEX('FD inverse'!$A$7:$BH$7,1,'FD mesh'!$B$15+1)*Setup!$B$22</f>
        <v>23.0900503756518</v>
      </c>
      <c r="J486" s="0" t="n">
        <f aca="false">SUMPRODUCT('FD inverse'!$A$8:$BH$8,'FD mesh'!$B$84:$BI$84,$E485:$BL485)+'FD inverse'!$A$8*$C486/Setup!$B$17+INDEX('FD inverse'!$A$8:$BH$8,1,'FD mesh'!$B$15+1)*Setup!$B$22</f>
        <v>22.9646718387561</v>
      </c>
      <c r="K486" s="0" t="n">
        <f aca="false">SUMPRODUCT('FD inverse'!$A$9:$BH$9,'FD mesh'!$B$84:$BI$84,$E485:$BL485)+'FD inverse'!$A$9*$C486/Setup!$B$17+INDEX('FD inverse'!$A$9:$BH$9,1,'FD mesh'!$B$15+1)*Setup!$B$22</f>
        <v>22.8519765596927</v>
      </c>
      <c r="L486" s="0" t="n">
        <f aca="false">SUMPRODUCT('FD inverse'!$A$10:$BH$10,'FD mesh'!$B$84:$BI$84,$E485:$BL485)+'FD inverse'!$A$10*$C486/Setup!$B$17+INDEX('FD inverse'!$A$10:$BH$10,1,'FD mesh'!$B$15+1)*Setup!$B$22</f>
        <v>22.7520934982045</v>
      </c>
      <c r="M486" s="0" t="n">
        <f aca="false">SUMPRODUCT('FD inverse'!$A$11:$BH$11,'FD mesh'!$B$84:$BI$84,$E485:$BL485)+'FD inverse'!$A$11*$C486/Setup!$B$17+INDEX('FD inverse'!$A$11:$BH$11,1,'FD mesh'!$B$15+1)*Setup!$B$22</f>
        <v>22.665104520387</v>
      </c>
      <c r="N486" s="0" t="n">
        <f aca="false">SUMPRODUCT('FD inverse'!$A$12:$BH$12,'FD mesh'!$B$84:$BI$84,$E485:$BL485)+'FD inverse'!$A$12*$C486/Setup!$B$17+INDEX('FD inverse'!$A$12:$BH$12,1,'FD mesh'!$B$15+1)*Setup!$B$22</f>
        <v>22.5910556483402</v>
      </c>
      <c r="O486" s="0" t="n">
        <f aca="false">SUMPRODUCT('FD inverse'!$A$13:$BH$13,'FD mesh'!$B$84:$BI$84,$E485:$BL485)+'FD inverse'!$A$13*$C486/Setup!$B$17+INDEX('FD inverse'!$A$13:$BH$13,1,'FD mesh'!$B$15+1)*Setup!$B$22</f>
        <v>22.5299665907975</v>
      </c>
      <c r="P486" s="0" t="n">
        <f aca="false">SUMPRODUCT('FD inverse'!$A$14:$BH$14,'FD mesh'!$B$84:$BI$84,$E485:$BL485)+'FD inverse'!$A$14*$C486/Setup!$B$17+INDEX('FD inverse'!$A$14:$BH$14,1,'FD mesh'!$B$15+1)*Setup!$B$22</f>
        <v>22.4818385561156</v>
      </c>
      <c r="Q486" s="0" t="n">
        <f aca="false">SUMPRODUCT('FD inverse'!$A$15:$BH$15,'FD mesh'!$B$84:$BI$84,$E485:$BL485)+'FD inverse'!$A$15*$C486/Setup!$B$17+INDEX('FD inverse'!$A$15:$BH$15,1,'FD mesh'!$B$15+1)*Setup!$B$22</f>
        <v>22.4466603516177</v>
      </c>
      <c r="R486" s="0" t="n">
        <f aca="false">SUMPRODUCT('FD inverse'!$A$16:$BH$16,'FD mesh'!$B$84:$BI$84,$E485:$BL485)+'FD inverse'!$A$16*$C486/Setup!$B$17+INDEX('FD inverse'!$A$16:$BH$16,1,'FD mesh'!$B$15+1)*Setup!$B$22</f>
        <v>22.4244127745843</v>
      </c>
      <c r="S486" s="0" t="n">
        <f aca="false">SUMPRODUCT('FD inverse'!$A$17:$BH$17,'FD mesh'!$B$84:$BI$84,$E485:$BL485)+'FD inverse'!$A$17*$C486/Setup!$B$17+INDEX('FD inverse'!$A$17:$BH$17,1,'FD mesh'!$B$15+1)*Setup!$B$22</f>
        <v>21.9176941087965</v>
      </c>
      <c r="T486" s="0" t="n">
        <f aca="false">SUMPRODUCT('FD inverse'!$A$18:$BH$18,'FD mesh'!$B$84:$BI$84,$E485:$BL485)+'FD inverse'!$A$18*$C486/Setup!$B$17+INDEX('FD inverse'!$A$18:$BH$18,1,'FD mesh'!$B$15+1)*Setup!$B$22</f>
        <v>21.4169828185257</v>
      </c>
      <c r="U486" s="0" t="n">
        <f aca="false">SUMPRODUCT('FD inverse'!$A$19:$BH$19,'FD mesh'!$B$84:$BI$84,$E485:$BL485)+'FD inverse'!$A$19*$C486/Setup!$B$17+INDEX('FD inverse'!$A$19:$BH$19,1,'FD mesh'!$B$15+1)*Setup!$B$22</f>
        <v>20.9218485035049</v>
      </c>
      <c r="V486" s="0" t="n">
        <f aca="false">SUMPRODUCT('FD inverse'!$A$20:$BH$20,'FD mesh'!$B$84:$BI$84,$E485:$BL485)+'FD inverse'!$A$20*$C486/Setup!$B$17+INDEX('FD inverse'!$A$20:$BH$20,1,'FD mesh'!$B$15+1)*Setup!$B$22</f>
        <v>20.4318615911879</v>
      </c>
      <c r="W486" s="0" t="n">
        <f aca="false">SUMPRODUCT('FD inverse'!$A$21:$BH$21,'FD mesh'!$B$84:$BI$84,$E485:$BL485)+'FD inverse'!$A$21*$C486/Setup!$B$17+INDEX('FD inverse'!$A$21:$BH$21,1,'FD mesh'!$B$15+1)*Setup!$B$22</f>
        <v>19.9465940109964</v>
      </c>
      <c r="X486" s="0" t="n">
        <f aca="false">SUMPRODUCT('FD inverse'!$A$22:$BH$22,'FD mesh'!$B$84:$BI$84,$E485:$BL485)+'FD inverse'!$A$22*$C486/Setup!$B$17+INDEX('FD inverse'!$A$22:$BH$22,1,'FD mesh'!$B$15+1)*Setup!$B$22</f>
        <v>19.465619702345</v>
      </c>
      <c r="Y486" s="0" t="n">
        <f aca="false">SUMPRODUCT('FD inverse'!$A$23:$BH$23,'FD mesh'!$B$84:$BI$84,$E485:$BL485)+'FD inverse'!$A$23*$C486/Setup!$B$17+INDEX('FD inverse'!$A$23:$BH$23,1,'FD mesh'!$B$15+1)*Setup!$B$22</f>
        <v>18.9885149708245</v>
      </c>
      <c r="Z486" s="0" t="n">
        <f aca="false">SUMPRODUCT('FD inverse'!$A$24:$BH$24,'FD mesh'!$B$84:$BI$84,$E485:$BL485)+'FD inverse'!$A$24*$C486/Setup!$B$17+INDEX('FD inverse'!$A$24:$BH$24,1,'FD mesh'!$B$15+1)*Setup!$B$22</f>
        <v>18.5148587067538</v>
      </c>
      <c r="AA486" s="0" t="n">
        <f aca="false">SUMPRODUCT('FD inverse'!$A$25:$BH$25,'FD mesh'!$B$84:$BI$84,$E485:$BL485)+'FD inverse'!$A$25*$C486/Setup!$B$17+INDEX('FD inverse'!$A$25:$BH$25,1,'FD mesh'!$B$15+1)*Setup!$B$22</f>
        <v>18.0442324801406</v>
      </c>
      <c r="AB486" s="0" t="n">
        <f aca="false">SUMPRODUCT('FD inverse'!$A$26:$BH$26,'FD mesh'!$B$84:$BI$84,$E485:$BL485)+'FD inverse'!$A$26*$C486/Setup!$B$17+INDEX('FD inverse'!$A$26:$BH$26,1,'FD mesh'!$B$15+1)*Setup!$B$22</f>
        <v>17.5762205259135</v>
      </c>
      <c r="AC486" s="0" t="n">
        <f aca="false">SUMPRODUCT('FD inverse'!$A$27:$BH$27,'FD mesh'!$B$84:$BI$84,$E485:$BL485)+'FD inverse'!$A$27*$C486/Setup!$B$17+INDEX('FD inverse'!$A$27:$BH$27,1,'FD mesh'!$B$15+1)*Setup!$B$22</f>
        <v>17.1104096331159</v>
      </c>
      <c r="AD486" s="0" t="n">
        <f aca="false">SUMPRODUCT('FD inverse'!$A$28:$BH$28,'FD mesh'!$B$84:$BI$84,$E485:$BL485)+'FD inverse'!$A$28*$C486/Setup!$B$17+INDEX('FD inverse'!$A$28:$BH$28,1,'FD mesh'!$B$15+1)*Setup!$B$22</f>
        <v>16.6463889515871</v>
      </c>
      <c r="AE486" s="0" t="n">
        <f aca="false">SUMPRODUCT('FD inverse'!$A$29:$BH$29,'FD mesh'!$B$84:$BI$84,$E485:$BL485)+'FD inverse'!$A$29*$C486/Setup!$B$17+INDEX('FD inverse'!$A$29:$BH$29,1,'FD mesh'!$B$15+1)*Setup!$B$22</f>
        <v>16.1837497295042</v>
      </c>
      <c r="AF486" s="0" t="n">
        <f aca="false">SUMPRODUCT('FD inverse'!$A$30:$BH$30,'FD mesh'!$B$84:$BI$84,$E485:$BL485)+'FD inverse'!$A$30*$C486/Setup!$B$17+INDEX('FD inverse'!$A$30:$BH$30,1,'FD mesh'!$B$15+1)*Setup!$B$22</f>
        <v>15.7220849950177</v>
      </c>
      <c r="AG486" s="0" t="n">
        <f aca="false">SUMPRODUCT('FD inverse'!$A$31:$BH$31,'FD mesh'!$B$84:$BI$84,$E485:$BL485)+'FD inverse'!$A$31*$C486/Setup!$B$17+INDEX('FD inverse'!$A$31:$BH$31,1,'FD mesh'!$B$15+1)*Setup!$B$22</f>
        <v>15.2609891950963</v>
      </c>
      <c r="AH486" s="0" t="n">
        <f aca="false">SUMPRODUCT('FD inverse'!$A$32:$BH$32,'FD mesh'!$B$84:$BI$84,$E485:$BL485)+'FD inverse'!$A$32*$C486/Setup!$B$17+INDEX('FD inverse'!$A$32:$BH$32,1,'FD mesh'!$B$15+1)*Setup!$B$22</f>
        <v>15.2416994500798</v>
      </c>
      <c r="AI486" s="0" t="n">
        <f aca="false">SUMPRODUCT('FD inverse'!$A$33:$BH$33,'FD mesh'!$B$84:$BI$84,$E485:$BL485)+'FD inverse'!$A$33*$C486/Setup!$B$17+INDEX('FD inverse'!$A$33:$BH$33,1,'FD mesh'!$B$15+1)*Setup!$B$22</f>
        <v>15.2226641286513</v>
      </c>
      <c r="AJ486" s="0" t="n">
        <f aca="false">SUMPRODUCT('FD inverse'!$A$34:$BH$34,'FD mesh'!$B$84:$BI$84,$E485:$BL485)+'FD inverse'!$A$34*$C486/Setup!$B$17+INDEX('FD inverse'!$A$34:$BH$34,1,'FD mesh'!$B$15+1)*Setup!$B$22</f>
        <v>15.2038566151234</v>
      </c>
      <c r="AK486" s="0" t="n">
        <f aca="false">SUMPRODUCT('FD inverse'!$A$35:$BH$35,'FD mesh'!$B$84:$BI$84,$E485:$BL485)+'FD inverse'!$A$35*$C486/Setup!$B$17+INDEX('FD inverse'!$A$35:$BH$35,1,'FD mesh'!$B$15+1)*Setup!$B$22</f>
        <v>15.1852519888929</v>
      </c>
      <c r="AL486" s="0" t="n">
        <f aca="false">SUMPRODUCT('FD inverse'!$A$36:$BH$36,'FD mesh'!$B$84:$BI$84,$E485:$BL485)+'FD inverse'!$A$36*$C486/Setup!$B$17+INDEX('FD inverse'!$A$36:$BH$36,1,'FD mesh'!$B$15+1)*Setup!$B$22</f>
        <v>15.166826930637</v>
      </c>
      <c r="AM486" s="0" t="n">
        <f aca="false">SUMPRODUCT('FD inverse'!$A$37:$BH$37,'FD mesh'!$B$84:$BI$84,$E485:$BL485)+'FD inverse'!$A$37*$C486/Setup!$B$17+INDEX('FD inverse'!$A$37:$BH$37,1,'FD mesh'!$B$15+1)*Setup!$B$22</f>
        <v>15.1485596155143</v>
      </c>
      <c r="AN486" s="0" t="n">
        <f aca="false">SUMPRODUCT('FD inverse'!$A$38:$BH$38,'FD mesh'!$B$84:$BI$84,$E485:$BL485)+'FD inverse'!$A$38*$C486/Setup!$B$17+INDEX('FD inverse'!$A$38:$BH$38,1,'FD mesh'!$B$15+1)*Setup!$B$22</f>
        <v>15.1304295952786</v>
      </c>
      <c r="AO486" s="0" t="n">
        <f aca="false">SUMPRODUCT('FD inverse'!$A$39:$BH$39,'FD mesh'!$B$84:$BI$84,$E485:$BL485)+'FD inverse'!$A$39*$C486/Setup!$B$17+INDEX('FD inverse'!$A$39:$BH$39,1,'FD mesh'!$B$15+1)*Setup!$B$22</f>
        <v>15.1124176710019</v>
      </c>
      <c r="AP486" s="0" t="n">
        <f aca="false">SUMPRODUCT('FD inverse'!$A$40:$BH$40,'FD mesh'!$B$84:$BI$84,$E485:$BL485)+'FD inverse'!$A$40*$C486/Setup!$B$17+INDEX('FD inverse'!$A$40:$BH$40,1,'FD mesh'!$B$15+1)*Setup!$B$22</f>
        <v>15.0945057579087</v>
      </c>
      <c r="AQ486" s="0" t="n">
        <f aca="false">SUMPRODUCT('FD inverse'!$A$41:$BH$41,'FD mesh'!$B$84:$BI$84,$E485:$BL485)+'FD inverse'!$A$41*$C486/Setup!$B$17+INDEX('FD inverse'!$A$41:$BH$41,1,'FD mesh'!$B$15+1)*Setup!$B$22</f>
        <v>15.0766767436482</v>
      </c>
      <c r="AR486" s="0" t="n">
        <f aca="false">SUMPRODUCT('FD inverse'!$A$42:$BH$42,'FD mesh'!$B$84:$BI$84,$E485:$BL485)+'FD inverse'!$A$42*$C486/Setup!$B$17+INDEX('FD inverse'!$A$42:$BH$42,1,'FD mesh'!$B$15+1)*Setup!$B$22</f>
        <v>15.0589143411754</v>
      </c>
      <c r="AS486" s="0" t="n">
        <f aca="false">SUMPRODUCT('FD inverse'!$A$43:$BH$43,'FD mesh'!$B$84:$BI$84,$E485:$BL485)+'FD inverse'!$A$43*$C486/Setup!$B$17+INDEX('FD inverse'!$A$43:$BH$43,1,'FD mesh'!$B$15+1)*Setup!$B$22</f>
        <v>0</v>
      </c>
      <c r="AT486" s="0" t="n">
        <f aca="false">SUMPRODUCT('FD inverse'!$A$44:$BH$44,'FD mesh'!$B$84:$BI$84,$E485:$BL485)+'FD inverse'!$A$44*$C486/Setup!$B$17+INDEX('FD inverse'!$A$44:$BH$44,1,'FD mesh'!$B$15+1)*Setup!$B$22</f>
        <v>0</v>
      </c>
      <c r="AU486" s="0" t="n">
        <f aca="false">SUMPRODUCT('FD inverse'!$A$45:$BH$45,'FD mesh'!$B$84:$BI$84,$E485:$BL485)+'FD inverse'!$A$45*$C486/Setup!$B$17+INDEX('FD inverse'!$A$45:$BH$45,1,'FD mesh'!$B$15+1)*Setup!$B$22</f>
        <v>0</v>
      </c>
      <c r="AV486" s="0" t="n">
        <f aca="false">SUMPRODUCT('FD inverse'!$A$46:$BH$46,'FD mesh'!$B$84:$BI$84,$E485:$BL485)+'FD inverse'!$A$46*$C486/Setup!$B$17+INDEX('FD inverse'!$A$46:$BH$46,1,'FD mesh'!$B$15+1)*Setup!$B$22</f>
        <v>0</v>
      </c>
      <c r="AW486" s="0" t="n">
        <f aca="false">SUMPRODUCT('FD inverse'!$A$47:$BH$47,'FD mesh'!$B$84:$BI$84,$E485:$BL485)+'FD inverse'!$A$47*$C486/Setup!$B$17+INDEX('FD inverse'!$A$47:$BH$47,1,'FD mesh'!$B$15+1)*Setup!$B$22</f>
        <v>0</v>
      </c>
      <c r="AX486" s="0" t="n">
        <f aca="false">SUMPRODUCT('FD inverse'!$A$48:$BH$48,'FD mesh'!$B$84:$BI$84,$E485:$BL485)+'FD inverse'!$A$48*$C486/Setup!$B$17+INDEX('FD inverse'!$A$48:$BH$48,1,'FD mesh'!$B$15+1)*Setup!$B$22</f>
        <v>0</v>
      </c>
      <c r="AY486" s="0" t="n">
        <f aca="false">SUMPRODUCT('FD inverse'!$A$49:$BH$49,'FD mesh'!$B$84:$BI$84,$E485:$BL485)+'FD inverse'!$A$49*$C486/Setup!$B$17+INDEX('FD inverse'!$A$49:$BH$49,1,'FD mesh'!$B$15+1)*Setup!$B$22</f>
        <v>0</v>
      </c>
      <c r="AZ486" s="0" t="n">
        <f aca="false">SUMPRODUCT('FD inverse'!$A$50:$BH$50,'FD mesh'!$B$84:$BI$84,$E485:$BL485)+'FD inverse'!$A$50*$C486/Setup!$B$17+INDEX('FD inverse'!$A$50:$BH$50,1,'FD mesh'!$B$15+1)*Setup!$B$22</f>
        <v>0</v>
      </c>
      <c r="BA486" s="0" t="n">
        <f aca="false">SUMPRODUCT('FD inverse'!$A$51:$BH$51,'FD mesh'!$B$84:$BI$84,$E485:$BL485)+'FD inverse'!$A$51*$C486/Setup!$B$17+INDEX('FD inverse'!$A$51:$BH$51,1,'FD mesh'!$B$15+1)*Setup!$B$22</f>
        <v>0</v>
      </c>
      <c r="BB486" s="0" t="n">
        <f aca="false">SUMPRODUCT('FD inverse'!$A$52:$BH$52,'FD mesh'!$B$84:$BI$84,$E485:$BL485)+'FD inverse'!$A$52*$C486/Setup!$B$17+INDEX('FD inverse'!$A$52:$BH$52,1,'FD mesh'!$B$15+1)*Setup!$B$22</f>
        <v>0</v>
      </c>
      <c r="BC486" s="0" t="n">
        <f aca="false">SUMPRODUCT('FD inverse'!$A$53:$BH$53,'FD mesh'!$B$84:$BI$84,$E485:$BL485)+'FD inverse'!$A$53*$C486/Setup!$B$17+INDEX('FD inverse'!$A$53:$BH$53,1,'FD mesh'!$B$15+1)*Setup!$B$22</f>
        <v>0</v>
      </c>
      <c r="BD486" s="0" t="n">
        <f aca="false">SUMPRODUCT('FD inverse'!$A$54:$BH$54,'FD mesh'!$B$84:$BI$84,$E485:$BL485)+'FD inverse'!$A$54*$C486/Setup!$B$17+INDEX('FD inverse'!$A$54:$BH$54,1,'FD mesh'!$B$15+1)*Setup!$B$22</f>
        <v>0</v>
      </c>
      <c r="BE486" s="0" t="n">
        <f aca="false">SUMPRODUCT('FD inverse'!$A$55:$BH$55,'FD mesh'!$B$84:$BI$84,$E485:$BL485)+'FD inverse'!$A$55*$C486/Setup!$B$17+INDEX('FD inverse'!$A$55:$BH$55,1,'FD mesh'!$B$15+1)*Setup!$B$22</f>
        <v>0</v>
      </c>
      <c r="BF486" s="0" t="n">
        <f aca="false">SUMPRODUCT('FD inverse'!$A$56:$BH$56,'FD mesh'!$B$84:$BI$84,$E485:$BL485)+'FD inverse'!$A$56*$C486/Setup!$B$17+INDEX('FD inverse'!$A$56:$BH$56,1,'FD mesh'!$B$15+1)*Setup!$B$22</f>
        <v>0</v>
      </c>
      <c r="BG486" s="0" t="n">
        <f aca="false">SUMPRODUCT('FD inverse'!$A$57:$BH$57,'FD mesh'!$B$84:$BI$84,$E485:$BL485)+'FD inverse'!$A$57*$C486/Setup!$B$17+INDEX('FD inverse'!$A$57:$BH$57,1,'FD mesh'!$B$15+1)*Setup!$B$22</f>
        <v>0</v>
      </c>
      <c r="BH486" s="0" t="n">
        <f aca="false">SUMPRODUCT('FD inverse'!$A$58:$BH$58,'FD mesh'!$B$84:$BI$84,$E485:$BL485)+'FD inverse'!$A$58*$C486/Setup!$B$17+INDEX('FD inverse'!$A$58:$BH$58,1,'FD mesh'!$B$15+1)*Setup!$B$22</f>
        <v>0</v>
      </c>
      <c r="BI486" s="0" t="n">
        <f aca="false">SUMPRODUCT('FD inverse'!$A$59:$BH$59,'FD mesh'!$B$84:$BI$84,$E485:$BL485)+'FD inverse'!$A$59*$C486/Setup!$B$17+INDEX('FD inverse'!$A$59:$BH$59,1,'FD mesh'!$B$15+1)*Setup!$B$22</f>
        <v>0</v>
      </c>
      <c r="BJ486" s="0" t="n">
        <f aca="false">SUMPRODUCT('FD inverse'!$A$60:$BH$60,'FD mesh'!$B$84:$BI$84,$E485:$BL485)+'FD inverse'!$A$60*$C486/Setup!$B$17+INDEX('FD inverse'!$A$60:$BH$60,1,'FD mesh'!$B$15+1)*Setup!$B$22</f>
        <v>0</v>
      </c>
      <c r="BK486" s="0" t="n">
        <f aca="false">SUMPRODUCT('FD inverse'!$A$61:$BH$61,'FD mesh'!$B$84:$BI$84,$E485:$BL485)+'FD inverse'!$A$61*$C486/Setup!$B$17+INDEX('FD inverse'!$A$61:$BH$61,1,'FD mesh'!$B$15+1)*Setup!$B$22</f>
        <v>0</v>
      </c>
      <c r="BL486" s="0" t="n">
        <f aca="false">SUMPRODUCT('FD inverse'!$A$62:$BH$62,'FD mesh'!$B$84:$BI$84,$E485:$BL485)+'FD inverse'!$A$62*$C486/Setup!$B$17+INDEX('FD inverse'!$A$62:$BH$62,1,'FD mesh'!$B$15+1)*Setup!$B$22</f>
        <v>0</v>
      </c>
    </row>
    <row r="487" customFormat="false" ht="15" hidden="false" customHeight="false" outlineLevel="0" collapsed="false">
      <c r="A487" s="0" t="n">
        <v>482</v>
      </c>
      <c r="B487" s="0" t="n">
        <f aca="false">A487*Setup!$B$11/3600</f>
        <v>40.1666666666667</v>
      </c>
      <c r="C487" s="0" t="n">
        <f aca="false">Setup!$B$7+Setup!$B$8*COS(2*PI()*(B487-Setup!$B$9)/24)</f>
        <v>27.9961928863274</v>
      </c>
      <c r="D487" s="0" t="n">
        <f aca="false">(C487-E487)/Setup!$B$17</f>
        <v>16.5489967084441</v>
      </c>
      <c r="E487" s="0" t="n">
        <f aca="false">SUMPRODUCT('FD inverse'!$A$3:$BH$3,'FD mesh'!$B$84:$BI$84,$E486:$BL486)+'FD inverse'!$A$3*$C487/Setup!$B$17+INDEX('FD inverse'!$A$3:$BH$3,1,'FD mesh'!$B$15+1)*Setup!$B$22</f>
        <v>25.8448233142297</v>
      </c>
      <c r="F487" s="0" t="n">
        <f aca="false">SUMPRODUCT('FD inverse'!$A$4:$BH$4,'FD mesh'!$B$84:$BI$84,$E486:$BL486)+'FD inverse'!$A$4*$C487/Setup!$B$17+INDEX('FD inverse'!$A$4:$BH$4,1,'FD mesh'!$B$15+1)*Setup!$B$22</f>
        <v>25.3543193291485</v>
      </c>
      <c r="G487" s="0" t="n">
        <f aca="false">SUMPRODUCT('FD inverse'!$A$5:$BH$5,'FD mesh'!$B$84:$BI$84,$E486:$BL486)+'FD inverse'!$A$5*$C487/Setup!$B$17+INDEX('FD inverse'!$A$5:$BH$5,1,'FD mesh'!$B$15+1)*Setup!$B$22</f>
        <v>24.8689685246686</v>
      </c>
      <c r="H487" s="0" t="n">
        <f aca="false">SUMPRODUCT('FD inverse'!$A$6:$BH$6,'FD mesh'!$B$84:$BI$84,$E486:$BL486)+'FD inverse'!$A$6*$C487/Setup!$B$17+INDEX('FD inverse'!$A$6:$BH$6,1,'FD mesh'!$B$15+1)*Setup!$B$22</f>
        <v>23.2483841261859</v>
      </c>
      <c r="I487" s="0" t="n">
        <f aca="false">SUMPRODUCT('FD inverse'!$A$7:$BH$7,'FD mesh'!$B$84:$BI$84,$E486:$BL486)+'FD inverse'!$A$7*$C487/Setup!$B$17+INDEX('FD inverse'!$A$7:$BH$7,1,'FD mesh'!$B$15+1)*Setup!$B$22</f>
        <v>23.1110052635021</v>
      </c>
      <c r="J487" s="0" t="n">
        <f aca="false">SUMPRODUCT('FD inverse'!$A$8:$BH$8,'FD mesh'!$B$84:$BI$84,$E486:$BL486)+'FD inverse'!$A$8*$C487/Setup!$B$17+INDEX('FD inverse'!$A$8:$BH$8,1,'FD mesh'!$B$15+1)*Setup!$B$22</f>
        <v>22.9859891665115</v>
      </c>
      <c r="K487" s="0" t="n">
        <f aca="false">SUMPRODUCT('FD inverse'!$A$9:$BH$9,'FD mesh'!$B$84:$BI$84,$E486:$BL486)+'FD inverse'!$A$9*$C487/Setup!$B$17+INDEX('FD inverse'!$A$9:$BH$9,1,'FD mesh'!$B$15+1)*Setup!$B$22</f>
        <v>22.873549664067</v>
      </c>
      <c r="L487" s="0" t="n">
        <f aca="false">SUMPRODUCT('FD inverse'!$A$10:$BH$10,'FD mesh'!$B$84:$BI$84,$E486:$BL486)+'FD inverse'!$A$10*$C487/Setup!$B$17+INDEX('FD inverse'!$A$10:$BH$10,1,'FD mesh'!$B$15+1)*Setup!$B$22</f>
        <v>22.7738376568286</v>
      </c>
      <c r="M487" s="0" t="n">
        <f aca="false">SUMPRODUCT('FD inverse'!$A$11:$BH$11,'FD mesh'!$B$84:$BI$84,$E486:$BL486)+'FD inverse'!$A$11*$C487/Setup!$B$17+INDEX('FD inverse'!$A$11:$BH$11,1,'FD mesh'!$B$15+1)*Setup!$B$22</f>
        <v>22.6869540617578</v>
      </c>
      <c r="N487" s="0" t="n">
        <f aca="false">SUMPRODUCT('FD inverse'!$A$12:$BH$12,'FD mesh'!$B$84:$BI$84,$E486:$BL486)+'FD inverse'!$A$12*$C487/Setup!$B$17+INDEX('FD inverse'!$A$12:$BH$12,1,'FD mesh'!$B$15+1)*Setup!$B$22</f>
        <v>22.6129610515666</v>
      </c>
      <c r="O487" s="0" t="n">
        <f aca="false">SUMPRODUCT('FD inverse'!$A$13:$BH$13,'FD mesh'!$B$84:$BI$84,$E486:$BL486)+'FD inverse'!$A$13*$C487/Setup!$B$17+INDEX('FD inverse'!$A$13:$BH$13,1,'FD mesh'!$B$15+1)*Setup!$B$22</f>
        <v>22.5518915831019</v>
      </c>
      <c r="P487" s="0" t="n">
        <f aca="false">SUMPRODUCT('FD inverse'!$A$14:$BH$14,'FD mesh'!$B$84:$BI$84,$E486:$BL486)+'FD inverse'!$A$14*$C487/Setup!$B$17+INDEX('FD inverse'!$A$14:$BH$14,1,'FD mesh'!$B$15+1)*Setup!$B$22</f>
        <v>22.5037572133419</v>
      </c>
      <c r="Q487" s="0" t="n">
        <f aca="false">SUMPRODUCT('FD inverse'!$A$15:$BH$15,'FD mesh'!$B$84:$BI$84,$E486:$BL486)+'FD inverse'!$A$15*$C487/Setup!$B$17+INDEX('FD inverse'!$A$15:$BH$15,1,'FD mesh'!$B$15+1)*Setup!$B$22</f>
        <v>22.4685542047773</v>
      </c>
      <c r="R487" s="0" t="n">
        <f aca="false">SUMPRODUCT('FD inverse'!$A$16:$BH$16,'FD mesh'!$B$84:$BI$84,$E486:$BL486)+'FD inverse'!$A$16*$C487/Setup!$B$17+INDEX('FD inverse'!$A$16:$BH$16,1,'FD mesh'!$B$15+1)*Setup!$B$22</f>
        <v>22.4462679237406</v>
      </c>
      <c r="S487" s="0" t="n">
        <f aca="false">SUMPRODUCT('FD inverse'!$A$17:$BH$17,'FD mesh'!$B$84:$BI$84,$E486:$BL486)+'FD inverse'!$A$17*$C487/Setup!$B$17+INDEX('FD inverse'!$A$17:$BH$17,1,'FD mesh'!$B$15+1)*Setup!$B$22</f>
        <v>21.9380995284652</v>
      </c>
      <c r="T487" s="0" t="n">
        <f aca="false">SUMPRODUCT('FD inverse'!$A$18:$BH$18,'FD mesh'!$B$84:$BI$84,$E486:$BL486)+'FD inverse'!$A$18*$C487/Setup!$B$17+INDEX('FD inverse'!$A$18:$BH$18,1,'FD mesh'!$B$15+1)*Setup!$B$22</f>
        <v>21.4359361566923</v>
      </c>
      <c r="U487" s="0" t="n">
        <f aca="false">SUMPRODUCT('FD inverse'!$A$19:$BH$19,'FD mesh'!$B$84:$BI$84,$E486:$BL486)+'FD inverse'!$A$19*$C487/Setup!$B$17+INDEX('FD inverse'!$A$19:$BH$19,1,'FD mesh'!$B$15+1)*Setup!$B$22</f>
        <v>20.9393504815799</v>
      </c>
      <c r="V487" s="0" t="n">
        <f aca="false">SUMPRODUCT('FD inverse'!$A$20:$BH$20,'FD mesh'!$B$84:$BI$84,$E486:$BL486)+'FD inverse'!$A$20*$C487/Setup!$B$17+INDEX('FD inverse'!$A$20:$BH$20,1,'FD mesh'!$B$15+1)*Setup!$B$22</f>
        <v>20.4479153885868</v>
      </c>
      <c r="W487" s="0" t="n">
        <f aca="false">SUMPRODUCT('FD inverse'!$A$21:$BH$21,'FD mesh'!$B$84:$BI$84,$E486:$BL486)+'FD inverse'!$A$21*$C487/Setup!$B$17+INDEX('FD inverse'!$A$21:$BH$21,1,'FD mesh'!$B$15+1)*Setup!$B$22</f>
        <v>19.9612046988281</v>
      </c>
      <c r="X487" s="0" t="n">
        <f aca="false">SUMPRODUCT('FD inverse'!$A$22:$BH$22,'FD mesh'!$B$84:$BI$84,$E486:$BL486)+'FD inverse'!$A$22*$C487/Setup!$B$17+INDEX('FD inverse'!$A$22:$BH$22,1,'FD mesh'!$B$15+1)*Setup!$B$22</f>
        <v>19.4787937257743</v>
      </c>
      <c r="Y487" s="0" t="n">
        <f aca="false">SUMPRODUCT('FD inverse'!$A$23:$BH$23,'FD mesh'!$B$84:$BI$84,$E486:$BL486)+'FD inverse'!$A$23*$C487/Setup!$B$17+INDEX('FD inverse'!$A$23:$BH$23,1,'FD mesh'!$B$15+1)*Setup!$B$22</f>
        <v>19.0002596796153</v>
      </c>
      <c r="Z487" s="0" t="n">
        <f aca="false">SUMPRODUCT('FD inverse'!$A$24:$BH$24,'FD mesh'!$B$84:$BI$84,$E486:$BL486)+'FD inverse'!$A$24*$C487/Setup!$B$17+INDEX('FD inverse'!$A$24:$BH$24,1,'FD mesh'!$B$15+1)*Setup!$B$22</f>
        <v>18.525181933472</v>
      </c>
      <c r="AA487" s="0" t="n">
        <f aca="false">SUMPRODUCT('FD inverse'!$A$25:$BH$25,'FD mesh'!$B$84:$BI$84,$E486:$BL486)+'FD inverse'!$A$25*$C487/Setup!$B$17+INDEX('FD inverse'!$A$25:$BH$25,1,'FD mesh'!$B$15+1)*Setup!$B$22</f>
        <v>18.0531421654772</v>
      </c>
      <c r="AB487" s="0" t="n">
        <f aca="false">SUMPRODUCT('FD inverse'!$A$26:$BH$26,'FD mesh'!$B$84:$BI$84,$E486:$BL486)+'FD inverse'!$A$26*$C487/Setup!$B$17+INDEX('FD inverse'!$A$26:$BH$26,1,'FD mesh'!$B$15+1)*Setup!$B$22</f>
        <v>17.5837243905957</v>
      </c>
      <c r="AC487" s="0" t="n">
        <f aca="false">SUMPRODUCT('FD inverse'!$A$27:$BH$27,'FD mesh'!$B$84:$BI$84,$E486:$BL486)+'FD inverse'!$A$27*$C487/Setup!$B$17+INDEX('FD inverse'!$A$27:$BH$27,1,'FD mesh'!$B$15+1)*Setup!$B$22</f>
        <v>17.1165148958921</v>
      </c>
      <c r="AD487" s="0" t="n">
        <f aca="false">SUMPRODUCT('FD inverse'!$A$28:$BH$28,'FD mesh'!$B$84:$BI$84,$E486:$BL486)+'FD inverse'!$A$28*$C487/Setup!$B$17+INDEX('FD inverse'!$A$28:$BH$28,1,'FD mesh'!$B$15+1)*Setup!$B$22</f>
        <v>16.6511020928055</v>
      </c>
      <c r="AE487" s="0" t="n">
        <f aca="false">SUMPRODUCT('FD inverse'!$A$29:$BH$29,'FD mesh'!$B$84:$BI$84,$E486:$BL486)+'FD inverse'!$A$29*$C487/Setup!$B$17+INDEX('FD inverse'!$A$29:$BH$29,1,'FD mesh'!$B$15+1)*Setup!$B$22</f>
        <v>16.1870762998489</v>
      </c>
      <c r="AF487" s="0" t="n">
        <f aca="false">SUMPRODUCT('FD inverse'!$A$30:$BH$30,'FD mesh'!$B$84:$BI$84,$E486:$BL486)+'FD inverse'!$A$30*$C487/Setup!$B$17+INDEX('FD inverse'!$A$30:$BH$30,1,'FD mesh'!$B$15+1)*Setup!$B$22</f>
        <v>15.7240294690223</v>
      </c>
      <c r="AG487" s="0" t="n">
        <f aca="false">SUMPRODUCT('FD inverse'!$A$31:$BH$31,'FD mesh'!$B$84:$BI$84,$E486:$BL486)+'FD inverse'!$A$31*$C487/Setup!$B$17+INDEX('FD inverse'!$A$31:$BH$31,1,'FD mesh'!$B$15+1)*Setup!$B$22</f>
        <v>15.2615548691171</v>
      </c>
      <c r="AH487" s="0" t="n">
        <f aca="false">SUMPRODUCT('FD inverse'!$A$32:$BH$32,'FD mesh'!$B$84:$BI$84,$E486:$BL486)+'FD inverse'!$A$32*$C487/Setup!$B$17+INDEX('FD inverse'!$A$32:$BH$32,1,'FD mesh'!$B$15+1)*Setup!$B$22</f>
        <v>15.2422088249035</v>
      </c>
      <c r="AI487" s="0" t="n">
        <f aca="false">SUMPRODUCT('FD inverse'!$A$33:$BH$33,'FD mesh'!$B$84:$BI$84,$E486:$BL486)+'FD inverse'!$A$33*$C487/Setup!$B$17+INDEX('FD inverse'!$A$33:$BH$33,1,'FD mesh'!$B$15+1)*Setup!$B$22</f>
        <v>15.2231206379582</v>
      </c>
      <c r="AJ487" s="0" t="n">
        <f aca="false">SUMPRODUCT('FD inverse'!$A$34:$BH$34,'FD mesh'!$B$84:$BI$84,$E486:$BL486)+'FD inverse'!$A$34*$C487/Setup!$B$17+INDEX('FD inverse'!$A$34:$BH$34,1,'FD mesh'!$B$15+1)*Setup!$B$22</f>
        <v>15.2042635465389</v>
      </c>
      <c r="AK487" s="0" t="n">
        <f aca="false">SUMPRODUCT('FD inverse'!$A$35:$BH$35,'FD mesh'!$B$84:$BI$84,$E486:$BL486)+'FD inverse'!$A$35*$C487/Setup!$B$17+INDEX('FD inverse'!$A$35:$BH$35,1,'FD mesh'!$B$15+1)*Setup!$B$22</f>
        <v>15.185612453175</v>
      </c>
      <c r="AL487" s="0" t="n">
        <f aca="false">SUMPRODUCT('FD inverse'!$A$36:$BH$36,'FD mesh'!$B$84:$BI$84,$E486:$BL486)+'FD inverse'!$A$36*$C487/Setup!$B$17+INDEX('FD inverse'!$A$36:$BH$36,1,'FD mesh'!$B$15+1)*Setup!$B$22</f>
        <v>15.1671438351335</v>
      </c>
      <c r="AM487" s="0" t="n">
        <f aca="false">SUMPRODUCT('FD inverse'!$A$37:$BH$37,'FD mesh'!$B$84:$BI$84,$E486:$BL486)+'FD inverse'!$A$37*$C487/Setup!$B$17+INDEX('FD inverse'!$A$37:$BH$37,1,'FD mesh'!$B$15+1)*Setup!$B$22</f>
        <v>15.1488356414473</v>
      </c>
      <c r="AN487" s="0" t="n">
        <f aca="false">SUMPRODUCT('FD inverse'!$A$38:$BH$38,'FD mesh'!$B$84:$BI$84,$E486:$BL486)+'FD inverse'!$A$38*$C487/Setup!$B$17+INDEX('FD inverse'!$A$38:$BH$38,1,'FD mesh'!$B$15+1)*Setup!$B$22</f>
        <v>15.1306671784463</v>
      </c>
      <c r="AO487" s="0" t="n">
        <f aca="false">SUMPRODUCT('FD inverse'!$A$39:$BH$39,'FD mesh'!$B$84:$BI$84,$E486:$BL486)+'FD inverse'!$A$39*$C487/Setup!$B$17+INDEX('FD inverse'!$A$39:$BH$39,1,'FD mesh'!$B$15+1)*Setup!$B$22</f>
        <v>15.1126189855171</v>
      </c>
      <c r="AP487" s="0" t="n">
        <f aca="false">SUMPRODUCT('FD inverse'!$A$40:$BH$40,'FD mesh'!$B$84:$BI$84,$E486:$BL486)+'FD inverse'!$A$40*$C487/Setup!$B$17+INDEX('FD inverse'!$A$40:$BH$40,1,'FD mesh'!$B$15+1)*Setup!$B$22</f>
        <v>15.0946727026325</v>
      </c>
      <c r="AQ487" s="0" t="n">
        <f aca="false">SUMPRODUCT('FD inverse'!$A$41:$BH$41,'FD mesh'!$B$84:$BI$84,$E486:$BL486)+'FD inverse'!$A$41*$C487/Setup!$B$17+INDEX('FD inverse'!$A$41:$BH$41,1,'FD mesh'!$B$15+1)*Setup!$B$22</f>
        <v>15.0768109310123</v>
      </c>
      <c r="AR487" s="0" t="n">
        <f aca="false">SUMPRODUCT('FD inverse'!$A$42:$BH$42,'FD mesh'!$B$84:$BI$84,$E486:$BL486)+'FD inverse'!$A$42*$C487/Setup!$B$17+INDEX('FD inverse'!$A$42:$BH$42,1,'FD mesh'!$B$15+1)*Setup!$B$22</f>
        <v>15.0590170881267</v>
      </c>
      <c r="AS487" s="0" t="n">
        <f aca="false">SUMPRODUCT('FD inverse'!$A$43:$BH$43,'FD mesh'!$B$84:$BI$84,$E486:$BL486)+'FD inverse'!$A$43*$C487/Setup!$B$17+INDEX('FD inverse'!$A$43:$BH$43,1,'FD mesh'!$B$15+1)*Setup!$B$22</f>
        <v>0</v>
      </c>
      <c r="AT487" s="0" t="n">
        <f aca="false">SUMPRODUCT('FD inverse'!$A$44:$BH$44,'FD mesh'!$B$84:$BI$84,$E486:$BL486)+'FD inverse'!$A$44*$C487/Setup!$B$17+INDEX('FD inverse'!$A$44:$BH$44,1,'FD mesh'!$B$15+1)*Setup!$B$22</f>
        <v>0</v>
      </c>
      <c r="AU487" s="0" t="n">
        <f aca="false">SUMPRODUCT('FD inverse'!$A$45:$BH$45,'FD mesh'!$B$84:$BI$84,$E486:$BL486)+'FD inverse'!$A$45*$C487/Setup!$B$17+INDEX('FD inverse'!$A$45:$BH$45,1,'FD mesh'!$B$15+1)*Setup!$B$22</f>
        <v>0</v>
      </c>
      <c r="AV487" s="0" t="n">
        <f aca="false">SUMPRODUCT('FD inverse'!$A$46:$BH$46,'FD mesh'!$B$84:$BI$84,$E486:$BL486)+'FD inverse'!$A$46*$C487/Setup!$B$17+INDEX('FD inverse'!$A$46:$BH$46,1,'FD mesh'!$B$15+1)*Setup!$B$22</f>
        <v>0</v>
      </c>
      <c r="AW487" s="0" t="n">
        <f aca="false">SUMPRODUCT('FD inverse'!$A$47:$BH$47,'FD mesh'!$B$84:$BI$84,$E486:$BL486)+'FD inverse'!$A$47*$C487/Setup!$B$17+INDEX('FD inverse'!$A$47:$BH$47,1,'FD mesh'!$B$15+1)*Setup!$B$22</f>
        <v>0</v>
      </c>
      <c r="AX487" s="0" t="n">
        <f aca="false">SUMPRODUCT('FD inverse'!$A$48:$BH$48,'FD mesh'!$B$84:$BI$84,$E486:$BL486)+'FD inverse'!$A$48*$C487/Setup!$B$17+INDEX('FD inverse'!$A$48:$BH$48,1,'FD mesh'!$B$15+1)*Setup!$B$22</f>
        <v>0</v>
      </c>
      <c r="AY487" s="0" t="n">
        <f aca="false">SUMPRODUCT('FD inverse'!$A$49:$BH$49,'FD mesh'!$B$84:$BI$84,$E486:$BL486)+'FD inverse'!$A$49*$C487/Setup!$B$17+INDEX('FD inverse'!$A$49:$BH$49,1,'FD mesh'!$B$15+1)*Setup!$B$22</f>
        <v>0</v>
      </c>
      <c r="AZ487" s="0" t="n">
        <f aca="false">SUMPRODUCT('FD inverse'!$A$50:$BH$50,'FD mesh'!$B$84:$BI$84,$E486:$BL486)+'FD inverse'!$A$50*$C487/Setup!$B$17+INDEX('FD inverse'!$A$50:$BH$50,1,'FD mesh'!$B$15+1)*Setup!$B$22</f>
        <v>0</v>
      </c>
      <c r="BA487" s="0" t="n">
        <f aca="false">SUMPRODUCT('FD inverse'!$A$51:$BH$51,'FD mesh'!$B$84:$BI$84,$E486:$BL486)+'FD inverse'!$A$51*$C487/Setup!$B$17+INDEX('FD inverse'!$A$51:$BH$51,1,'FD mesh'!$B$15+1)*Setup!$B$22</f>
        <v>0</v>
      </c>
      <c r="BB487" s="0" t="n">
        <f aca="false">SUMPRODUCT('FD inverse'!$A$52:$BH$52,'FD mesh'!$B$84:$BI$84,$E486:$BL486)+'FD inverse'!$A$52*$C487/Setup!$B$17+INDEX('FD inverse'!$A$52:$BH$52,1,'FD mesh'!$B$15+1)*Setup!$B$22</f>
        <v>0</v>
      </c>
      <c r="BC487" s="0" t="n">
        <f aca="false">SUMPRODUCT('FD inverse'!$A$53:$BH$53,'FD mesh'!$B$84:$BI$84,$E486:$BL486)+'FD inverse'!$A$53*$C487/Setup!$B$17+INDEX('FD inverse'!$A$53:$BH$53,1,'FD mesh'!$B$15+1)*Setup!$B$22</f>
        <v>0</v>
      </c>
      <c r="BD487" s="0" t="n">
        <f aca="false">SUMPRODUCT('FD inverse'!$A$54:$BH$54,'FD mesh'!$B$84:$BI$84,$E486:$BL486)+'FD inverse'!$A$54*$C487/Setup!$B$17+INDEX('FD inverse'!$A$54:$BH$54,1,'FD mesh'!$B$15+1)*Setup!$B$22</f>
        <v>0</v>
      </c>
      <c r="BE487" s="0" t="n">
        <f aca="false">SUMPRODUCT('FD inverse'!$A$55:$BH$55,'FD mesh'!$B$84:$BI$84,$E486:$BL486)+'FD inverse'!$A$55*$C487/Setup!$B$17+INDEX('FD inverse'!$A$55:$BH$55,1,'FD mesh'!$B$15+1)*Setup!$B$22</f>
        <v>0</v>
      </c>
      <c r="BF487" s="0" t="n">
        <f aca="false">SUMPRODUCT('FD inverse'!$A$56:$BH$56,'FD mesh'!$B$84:$BI$84,$E486:$BL486)+'FD inverse'!$A$56*$C487/Setup!$B$17+INDEX('FD inverse'!$A$56:$BH$56,1,'FD mesh'!$B$15+1)*Setup!$B$22</f>
        <v>0</v>
      </c>
      <c r="BG487" s="0" t="n">
        <f aca="false">SUMPRODUCT('FD inverse'!$A$57:$BH$57,'FD mesh'!$B$84:$BI$84,$E486:$BL486)+'FD inverse'!$A$57*$C487/Setup!$B$17+INDEX('FD inverse'!$A$57:$BH$57,1,'FD mesh'!$B$15+1)*Setup!$B$22</f>
        <v>0</v>
      </c>
      <c r="BH487" s="0" t="n">
        <f aca="false">SUMPRODUCT('FD inverse'!$A$58:$BH$58,'FD mesh'!$B$84:$BI$84,$E486:$BL486)+'FD inverse'!$A$58*$C487/Setup!$B$17+INDEX('FD inverse'!$A$58:$BH$58,1,'FD mesh'!$B$15+1)*Setup!$B$22</f>
        <v>0</v>
      </c>
      <c r="BI487" s="0" t="n">
        <f aca="false">SUMPRODUCT('FD inverse'!$A$59:$BH$59,'FD mesh'!$B$84:$BI$84,$E486:$BL486)+'FD inverse'!$A$59*$C487/Setup!$B$17+INDEX('FD inverse'!$A$59:$BH$59,1,'FD mesh'!$B$15+1)*Setup!$B$22</f>
        <v>0</v>
      </c>
      <c r="BJ487" s="0" t="n">
        <f aca="false">SUMPRODUCT('FD inverse'!$A$60:$BH$60,'FD mesh'!$B$84:$BI$84,$E486:$BL486)+'FD inverse'!$A$60*$C487/Setup!$B$17+INDEX('FD inverse'!$A$60:$BH$60,1,'FD mesh'!$B$15+1)*Setup!$B$22</f>
        <v>0</v>
      </c>
      <c r="BK487" s="0" t="n">
        <f aca="false">SUMPRODUCT('FD inverse'!$A$61:$BH$61,'FD mesh'!$B$84:$BI$84,$E486:$BL486)+'FD inverse'!$A$61*$C487/Setup!$B$17+INDEX('FD inverse'!$A$61:$BH$61,1,'FD mesh'!$B$15+1)*Setup!$B$22</f>
        <v>0</v>
      </c>
      <c r="BL487" s="0" t="n">
        <f aca="false">SUMPRODUCT('FD inverse'!$A$62:$BH$62,'FD mesh'!$B$84:$BI$84,$E486:$BL486)+'FD inverse'!$A$62*$C487/Setup!$B$17+INDEX('FD inverse'!$A$62:$BH$62,1,'FD mesh'!$B$15+1)*Setup!$B$22</f>
        <v>0</v>
      </c>
    </row>
    <row r="488" customFormat="false" ht="15" hidden="false" customHeight="false" outlineLevel="0" collapsed="false">
      <c r="A488" s="0" t="n">
        <v>483</v>
      </c>
      <c r="B488" s="0" t="n">
        <f aca="false">A488*Setup!$B$11/3600</f>
        <v>40.25</v>
      </c>
      <c r="C488" s="0" t="n">
        <f aca="false">Setup!$B$7+Setup!$B$8*COS(2*PI()*(B488-Setup!$B$9)/24)</f>
        <v>27.9914356929544</v>
      </c>
      <c r="D488" s="0" t="n">
        <f aca="false">(C488-E488)/Setup!$B$17</f>
        <v>16.4495621424666</v>
      </c>
      <c r="E488" s="0" t="n">
        <f aca="false">SUMPRODUCT('FD inverse'!$A$3:$BH$3,'FD mesh'!$B$84:$BI$84,$E487:$BL487)+'FD inverse'!$A$3*$C488/Setup!$B$17+INDEX('FD inverse'!$A$3:$BH$3,1,'FD mesh'!$B$15+1)*Setup!$B$22</f>
        <v>25.8529926144338</v>
      </c>
      <c r="F488" s="0" t="n">
        <f aca="false">SUMPRODUCT('FD inverse'!$A$4:$BH$4,'FD mesh'!$B$84:$BI$84,$E487:$BL487)+'FD inverse'!$A$4*$C488/Setup!$B$17+INDEX('FD inverse'!$A$4:$BH$4,1,'FD mesh'!$B$15+1)*Setup!$B$22</f>
        <v>25.3651951641814</v>
      </c>
      <c r="G488" s="0" t="n">
        <f aca="false">SUMPRODUCT('FD inverse'!$A$5:$BH$5,'FD mesh'!$B$84:$BI$84,$E487:$BL487)+'FD inverse'!$A$5*$C488/Setup!$B$17+INDEX('FD inverse'!$A$5:$BH$5,1,'FD mesh'!$B$15+1)*Setup!$B$22</f>
        <v>24.8821181284399</v>
      </c>
      <c r="H488" s="0" t="n">
        <f aca="false">SUMPRODUCT('FD inverse'!$A$6:$BH$6,'FD mesh'!$B$84:$BI$84,$E487:$BL487)+'FD inverse'!$A$6*$C488/Setup!$B$17+INDEX('FD inverse'!$A$6:$BH$6,1,'FD mesh'!$B$15+1)*Setup!$B$22</f>
        <v>23.2685675410982</v>
      </c>
      <c r="I488" s="0" t="n">
        <f aca="false">SUMPRODUCT('FD inverse'!$A$7:$BH$7,'FD mesh'!$B$84:$BI$84,$E487:$BL487)+'FD inverse'!$A$7*$C488/Setup!$B$17+INDEX('FD inverse'!$A$7:$BH$7,1,'FD mesh'!$B$15+1)*Setup!$B$22</f>
        <v>23.1317292634315</v>
      </c>
      <c r="J488" s="0" t="n">
        <f aca="false">SUMPRODUCT('FD inverse'!$A$8:$BH$8,'FD mesh'!$B$84:$BI$84,$E487:$BL487)+'FD inverse'!$A$8*$C488/Setup!$B$17+INDEX('FD inverse'!$A$8:$BH$8,1,'FD mesh'!$B$15+1)*Setup!$B$22</f>
        <v>23.0071175343957</v>
      </c>
      <c r="K488" s="0" t="n">
        <f aca="false">SUMPRODUCT('FD inverse'!$A$9:$BH$9,'FD mesh'!$B$84:$BI$84,$E487:$BL487)+'FD inverse'!$A$9*$C488/Setup!$B$17+INDEX('FD inverse'!$A$9:$BH$9,1,'FD mesh'!$B$15+1)*Setup!$B$22</f>
        <v>22.8949709191559</v>
      </c>
      <c r="L488" s="0" t="n">
        <f aca="false">SUMPRODUCT('FD inverse'!$A$10:$BH$10,'FD mesh'!$B$84:$BI$84,$E487:$BL487)+'FD inverse'!$A$10*$C488/Setup!$B$17+INDEX('FD inverse'!$A$10:$BH$10,1,'FD mesh'!$B$15+1)*Setup!$B$22</f>
        <v>22.7954622125231</v>
      </c>
      <c r="M488" s="0" t="n">
        <f aca="false">SUMPRODUCT('FD inverse'!$A$11:$BH$11,'FD mesh'!$B$84:$BI$84,$E487:$BL487)+'FD inverse'!$A$11*$C488/Setup!$B$17+INDEX('FD inverse'!$A$11:$BH$11,1,'FD mesh'!$B$15+1)*Setup!$B$22</f>
        <v>22.7087113558576</v>
      </c>
      <c r="N488" s="0" t="n">
        <f aca="false">SUMPRODUCT('FD inverse'!$A$12:$BH$12,'FD mesh'!$B$84:$BI$84,$E487:$BL487)+'FD inverse'!$A$12*$C488/Setup!$B$17+INDEX('FD inverse'!$A$12:$BH$12,1,'FD mesh'!$B$15+1)*Setup!$B$22</f>
        <v>22.6347966609028</v>
      </c>
      <c r="O488" s="0" t="n">
        <f aca="false">SUMPRODUCT('FD inverse'!$A$13:$BH$13,'FD mesh'!$B$84:$BI$84,$E487:$BL487)+'FD inverse'!$A$13*$C488/Setup!$B$17+INDEX('FD inverse'!$A$13:$BH$13,1,'FD mesh'!$B$15+1)*Setup!$B$22</f>
        <v>22.5737643313381</v>
      </c>
      <c r="P488" s="0" t="n">
        <f aca="false">SUMPRODUCT('FD inverse'!$A$14:$BH$14,'FD mesh'!$B$84:$BI$84,$E487:$BL487)+'FD inverse'!$A$14*$C488/Setup!$B$17+INDEX('FD inverse'!$A$14:$BH$14,1,'FD mesh'!$B$15+1)*Setup!$B$22</f>
        <v>22.525636278019</v>
      </c>
      <c r="Q488" s="0" t="n">
        <f aca="false">SUMPRODUCT('FD inverse'!$A$15:$BH$15,'FD mesh'!$B$84:$BI$84,$E487:$BL487)+'FD inverse'!$A$15*$C488/Setup!$B$17+INDEX('FD inverse'!$A$15:$BH$15,1,'FD mesh'!$B$15+1)*Setup!$B$22</f>
        <v>22.4904162274591</v>
      </c>
      <c r="R488" s="0" t="n">
        <f aca="false">SUMPRODUCT('FD inverse'!$A$16:$BH$16,'FD mesh'!$B$84:$BI$84,$E487:$BL487)+'FD inverse'!$A$16*$C488/Setup!$B$17+INDEX('FD inverse'!$A$16:$BH$16,1,'FD mesh'!$B$15+1)*Setup!$B$22</f>
        <v>22.4680941253842</v>
      </c>
      <c r="S488" s="0" t="n">
        <f aca="false">SUMPRODUCT('FD inverse'!$A$17:$BH$17,'FD mesh'!$B$84:$BI$84,$E487:$BL487)+'FD inverse'!$A$17*$C488/Setup!$B$17+INDEX('FD inverse'!$A$17:$BH$17,1,'FD mesh'!$B$15+1)*Setup!$B$22</f>
        <v>21.9584892722876</v>
      </c>
      <c r="T488" s="0" t="n">
        <f aca="false">SUMPRODUCT('FD inverse'!$A$18:$BH$18,'FD mesh'!$B$84:$BI$84,$E487:$BL487)+'FD inverse'!$A$18*$C488/Setup!$B$17+INDEX('FD inverse'!$A$18:$BH$18,1,'FD mesh'!$B$15+1)*Setup!$B$22</f>
        <v>21.454884829516</v>
      </c>
      <c r="U488" s="0" t="n">
        <f aca="false">SUMPRODUCT('FD inverse'!$A$19:$BH$19,'FD mesh'!$B$84:$BI$84,$E487:$BL487)+'FD inverse'!$A$19*$C488/Setup!$B$17+INDEX('FD inverse'!$A$19:$BH$19,1,'FD mesh'!$B$15+1)*Setup!$B$22</f>
        <v>20.956856710461</v>
      </c>
      <c r="V488" s="0" t="n">
        <f aca="false">SUMPRODUCT('FD inverse'!$A$20:$BH$20,'FD mesh'!$B$84:$BI$84,$E487:$BL487)+'FD inverse'!$A$20*$C488/Setup!$B$17+INDEX('FD inverse'!$A$20:$BH$20,1,'FD mesh'!$B$15+1)*Setup!$B$22</f>
        <v>20.4639804244768</v>
      </c>
      <c r="W488" s="0" t="n">
        <f aca="false">SUMPRODUCT('FD inverse'!$A$21:$BH$21,'FD mesh'!$B$84:$BI$84,$E487:$BL487)+'FD inverse'!$A$21*$C488/Setup!$B$17+INDEX('FD inverse'!$A$21:$BH$21,1,'FD mesh'!$B$15+1)*Setup!$B$22</f>
        <v>19.9758318490544</v>
      </c>
      <c r="X488" s="0" t="n">
        <f aca="false">SUMPRODUCT('FD inverse'!$A$22:$BH$22,'FD mesh'!$B$84:$BI$84,$E487:$BL487)+'FD inverse'!$A$22*$C488/Setup!$B$17+INDEX('FD inverse'!$A$22:$BH$22,1,'FD mesh'!$B$15+1)*Setup!$B$22</f>
        <v>19.4919878349844</v>
      </c>
      <c r="Y488" s="0" t="n">
        <f aca="false">SUMPRODUCT('FD inverse'!$A$23:$BH$23,'FD mesh'!$B$84:$BI$84,$E487:$BL487)+'FD inverse'!$A$23*$C488/Setup!$B$17+INDEX('FD inverse'!$A$23:$BH$23,1,'FD mesh'!$B$15+1)*Setup!$B$22</f>
        <v>19.0120266587676</v>
      </c>
      <c r="Z488" s="0" t="n">
        <f aca="false">SUMPRODUCT('FD inverse'!$A$24:$BH$24,'FD mesh'!$B$84:$BI$84,$E487:$BL487)+'FD inverse'!$A$24*$C488/Setup!$B$17+INDEX('FD inverse'!$A$24:$BH$24,1,'FD mesh'!$B$15+1)*Setup!$B$22</f>
        <v>18.5355283364157</v>
      </c>
      <c r="AA488" s="0" t="n">
        <f aca="false">SUMPRODUCT('FD inverse'!$A$25:$BH$25,'FD mesh'!$B$84:$BI$84,$E487:$BL487)+'FD inverse'!$A$25*$C488/Setup!$B$17+INDEX('FD inverse'!$A$25:$BH$25,1,'FD mesh'!$B$15+1)*Setup!$B$22</f>
        <v>18.0620748126442</v>
      </c>
      <c r="AB488" s="0" t="n">
        <f aca="false">SUMPRODUCT('FD inverse'!$A$26:$BH$26,'FD mesh'!$B$84:$BI$84,$E487:$BL487)+'FD inverse'!$A$26*$C488/Setup!$B$17+INDEX('FD inverse'!$A$26:$BH$26,1,'FD mesh'!$B$15+1)*Setup!$B$22</f>
        <v>17.5912500393249</v>
      </c>
      <c r="AC488" s="0" t="n">
        <f aca="false">SUMPRODUCT('FD inverse'!$A$27:$BH$27,'FD mesh'!$B$84:$BI$84,$E487:$BL487)+'FD inverse'!$A$27*$C488/Setup!$B$17+INDEX('FD inverse'!$A$27:$BH$27,1,'FD mesh'!$B$15+1)*Setup!$B$22</f>
        <v>17.1226399569173</v>
      </c>
      <c r="AD488" s="0" t="n">
        <f aca="false">SUMPRODUCT('FD inverse'!$A$28:$BH$28,'FD mesh'!$B$84:$BI$84,$E487:$BL487)+'FD inverse'!$A$28*$C488/Setup!$B$17+INDEX('FD inverse'!$A$28:$BH$28,1,'FD mesh'!$B$15+1)*Setup!$B$22</f>
        <v>16.6558323924685</v>
      </c>
      <c r="AE488" s="0" t="n">
        <f aca="false">SUMPRODUCT('FD inverse'!$A$29:$BH$29,'FD mesh'!$B$84:$BI$84,$E487:$BL487)+'FD inverse'!$A$29*$C488/Setup!$B$17+INDEX('FD inverse'!$A$29:$BH$29,1,'FD mesh'!$B$15+1)*Setup!$B$22</f>
        <v>16.1904168876348</v>
      </c>
      <c r="AF488" s="0" t="n">
        <f aca="false">SUMPRODUCT('FD inverse'!$A$30:$BH$30,'FD mesh'!$B$84:$BI$84,$E487:$BL487)+'FD inverse'!$A$30*$C488/Setup!$B$17+INDEX('FD inverse'!$A$30:$BH$30,1,'FD mesh'!$B$15+1)*Setup!$B$22</f>
        <v>15.7259844700639</v>
      </c>
      <c r="AG488" s="0" t="n">
        <f aca="false">SUMPRODUCT('FD inverse'!$A$31:$BH$31,'FD mesh'!$B$84:$BI$84,$E487:$BL487)+'FD inverse'!$A$31*$C488/Setup!$B$17+INDEX('FD inverse'!$A$31:$BH$31,1,'FD mesh'!$B$15+1)*Setup!$B$22</f>
        <v>15.2621273813709</v>
      </c>
      <c r="AH488" s="0" t="n">
        <f aca="false">SUMPRODUCT('FD inverse'!$A$32:$BH$32,'FD mesh'!$B$84:$BI$84,$E487:$BL487)+'FD inverse'!$A$32*$C488/Setup!$B$17+INDEX('FD inverse'!$A$32:$BH$32,1,'FD mesh'!$B$15+1)*Setup!$B$22</f>
        <v>15.2427248402143</v>
      </c>
      <c r="AI488" s="0" t="n">
        <f aca="false">SUMPRODUCT('FD inverse'!$A$33:$BH$33,'FD mesh'!$B$84:$BI$84,$E487:$BL487)+'FD inverse'!$A$33*$C488/Setup!$B$17+INDEX('FD inverse'!$A$33:$BH$33,1,'FD mesh'!$B$15+1)*Setup!$B$22</f>
        <v>15.2235835178934</v>
      </c>
      <c r="AJ488" s="0" t="n">
        <f aca="false">SUMPRODUCT('FD inverse'!$A$34:$BH$34,'FD mesh'!$B$84:$BI$84,$E487:$BL487)+'FD inverse'!$A$34*$C488/Setup!$B$17+INDEX('FD inverse'!$A$34:$BH$34,1,'FD mesh'!$B$15+1)*Setup!$B$22</f>
        <v>15.2046765160573</v>
      </c>
      <c r="AK488" s="0" t="n">
        <f aca="false">SUMPRODUCT('FD inverse'!$A$35:$BH$35,'FD mesh'!$B$84:$BI$84,$E487:$BL487)+'FD inverse'!$A$35*$C488/Setup!$B$17+INDEX('FD inverse'!$A$35:$BH$35,1,'FD mesh'!$B$15+1)*Setup!$B$22</f>
        <v>15.1859785689035</v>
      </c>
      <c r="AL488" s="0" t="n">
        <f aca="false">SUMPRODUCT('FD inverse'!$A$36:$BH$36,'FD mesh'!$B$84:$BI$84,$E487:$BL487)+'FD inverse'!$A$36*$C488/Setup!$B$17+INDEX('FD inverse'!$A$36:$BH$36,1,'FD mesh'!$B$15+1)*Setup!$B$22</f>
        <v>15.1674659579642</v>
      </c>
      <c r="AM488" s="0" t="n">
        <f aca="false">SUMPRODUCT('FD inverse'!$A$37:$BH$37,'FD mesh'!$B$84:$BI$84,$E487:$BL487)+'FD inverse'!$A$37*$C488/Setup!$B$17+INDEX('FD inverse'!$A$37:$BH$37,1,'FD mesh'!$B$15+1)*Setup!$B$22</f>
        <v>15.1491164130214</v>
      </c>
      <c r="AN488" s="0" t="n">
        <f aca="false">SUMPRODUCT('FD inverse'!$A$38:$BH$38,'FD mesh'!$B$84:$BI$84,$E487:$BL487)+'FD inverse'!$A$38*$C488/Setup!$B$17+INDEX('FD inverse'!$A$38:$BH$38,1,'FD mesh'!$B$15+1)*Setup!$B$22</f>
        <v>15.1309090011165</v>
      </c>
      <c r="AO488" s="0" t="n">
        <f aca="false">SUMPRODUCT('FD inverse'!$A$39:$BH$39,'FD mesh'!$B$84:$BI$84,$E487:$BL487)+'FD inverse'!$A$39*$C488/Setup!$B$17+INDEX('FD inverse'!$A$39:$BH$39,1,'FD mesh'!$B$15+1)*Setup!$B$22</f>
        <v>15.1128240054172</v>
      </c>
      <c r="AP488" s="0" t="n">
        <f aca="false">SUMPRODUCT('FD inverse'!$A$40:$BH$40,'FD mesh'!$B$84:$BI$84,$E487:$BL487)+'FD inverse'!$A$40*$C488/Setup!$B$17+INDEX('FD inverse'!$A$40:$BH$40,1,'FD mesh'!$B$15+1)*Setup!$B$22</f>
        <v>15.0948427955135</v>
      </c>
      <c r="AQ488" s="0" t="n">
        <f aca="false">SUMPRODUCT('FD inverse'!$A$41:$BH$41,'FD mesh'!$B$84:$BI$84,$E487:$BL487)+'FD inverse'!$A$41*$C488/Setup!$B$17+INDEX('FD inverse'!$A$41:$BH$41,1,'FD mesh'!$B$15+1)*Setup!$B$22</f>
        <v>15.0769476905441</v>
      </c>
      <c r="AR488" s="0" t="n">
        <f aca="false">SUMPRODUCT('FD inverse'!$A$42:$BH$42,'FD mesh'!$B$84:$BI$84,$E487:$BL487)+'FD inverse'!$A$42*$C488/Setup!$B$17+INDEX('FD inverse'!$A$42:$BH$42,1,'FD mesh'!$B$15+1)*Setup!$B$22</f>
        <v>15.0591218163997</v>
      </c>
      <c r="AS488" s="0" t="n">
        <f aca="false">SUMPRODUCT('FD inverse'!$A$43:$BH$43,'FD mesh'!$B$84:$BI$84,$E487:$BL487)+'FD inverse'!$A$43*$C488/Setup!$B$17+INDEX('FD inverse'!$A$43:$BH$43,1,'FD mesh'!$B$15+1)*Setup!$B$22</f>
        <v>0</v>
      </c>
      <c r="AT488" s="0" t="n">
        <f aca="false">SUMPRODUCT('FD inverse'!$A$44:$BH$44,'FD mesh'!$B$84:$BI$84,$E487:$BL487)+'FD inverse'!$A$44*$C488/Setup!$B$17+INDEX('FD inverse'!$A$44:$BH$44,1,'FD mesh'!$B$15+1)*Setup!$B$22</f>
        <v>0</v>
      </c>
      <c r="AU488" s="0" t="n">
        <f aca="false">SUMPRODUCT('FD inverse'!$A$45:$BH$45,'FD mesh'!$B$84:$BI$84,$E487:$BL487)+'FD inverse'!$A$45*$C488/Setup!$B$17+INDEX('FD inverse'!$A$45:$BH$45,1,'FD mesh'!$B$15+1)*Setup!$B$22</f>
        <v>0</v>
      </c>
      <c r="AV488" s="0" t="n">
        <f aca="false">SUMPRODUCT('FD inverse'!$A$46:$BH$46,'FD mesh'!$B$84:$BI$84,$E487:$BL487)+'FD inverse'!$A$46*$C488/Setup!$B$17+INDEX('FD inverse'!$A$46:$BH$46,1,'FD mesh'!$B$15+1)*Setup!$B$22</f>
        <v>0</v>
      </c>
      <c r="AW488" s="0" t="n">
        <f aca="false">SUMPRODUCT('FD inverse'!$A$47:$BH$47,'FD mesh'!$B$84:$BI$84,$E487:$BL487)+'FD inverse'!$A$47*$C488/Setup!$B$17+INDEX('FD inverse'!$A$47:$BH$47,1,'FD mesh'!$B$15+1)*Setup!$B$22</f>
        <v>0</v>
      </c>
      <c r="AX488" s="0" t="n">
        <f aca="false">SUMPRODUCT('FD inverse'!$A$48:$BH$48,'FD mesh'!$B$84:$BI$84,$E487:$BL487)+'FD inverse'!$A$48*$C488/Setup!$B$17+INDEX('FD inverse'!$A$48:$BH$48,1,'FD mesh'!$B$15+1)*Setup!$B$22</f>
        <v>0</v>
      </c>
      <c r="AY488" s="0" t="n">
        <f aca="false">SUMPRODUCT('FD inverse'!$A$49:$BH$49,'FD mesh'!$B$84:$BI$84,$E487:$BL487)+'FD inverse'!$A$49*$C488/Setup!$B$17+INDEX('FD inverse'!$A$49:$BH$49,1,'FD mesh'!$B$15+1)*Setup!$B$22</f>
        <v>0</v>
      </c>
      <c r="AZ488" s="0" t="n">
        <f aca="false">SUMPRODUCT('FD inverse'!$A$50:$BH$50,'FD mesh'!$B$84:$BI$84,$E487:$BL487)+'FD inverse'!$A$50*$C488/Setup!$B$17+INDEX('FD inverse'!$A$50:$BH$50,1,'FD mesh'!$B$15+1)*Setup!$B$22</f>
        <v>0</v>
      </c>
      <c r="BA488" s="0" t="n">
        <f aca="false">SUMPRODUCT('FD inverse'!$A$51:$BH$51,'FD mesh'!$B$84:$BI$84,$E487:$BL487)+'FD inverse'!$A$51*$C488/Setup!$B$17+INDEX('FD inverse'!$A$51:$BH$51,1,'FD mesh'!$B$15+1)*Setup!$B$22</f>
        <v>0</v>
      </c>
      <c r="BB488" s="0" t="n">
        <f aca="false">SUMPRODUCT('FD inverse'!$A$52:$BH$52,'FD mesh'!$B$84:$BI$84,$E487:$BL487)+'FD inverse'!$A$52*$C488/Setup!$B$17+INDEX('FD inverse'!$A$52:$BH$52,1,'FD mesh'!$B$15+1)*Setup!$B$22</f>
        <v>0</v>
      </c>
      <c r="BC488" s="0" t="n">
        <f aca="false">SUMPRODUCT('FD inverse'!$A$53:$BH$53,'FD mesh'!$B$84:$BI$84,$E487:$BL487)+'FD inverse'!$A$53*$C488/Setup!$B$17+INDEX('FD inverse'!$A$53:$BH$53,1,'FD mesh'!$B$15+1)*Setup!$B$22</f>
        <v>0</v>
      </c>
      <c r="BD488" s="0" t="n">
        <f aca="false">SUMPRODUCT('FD inverse'!$A$54:$BH$54,'FD mesh'!$B$84:$BI$84,$E487:$BL487)+'FD inverse'!$A$54*$C488/Setup!$B$17+INDEX('FD inverse'!$A$54:$BH$54,1,'FD mesh'!$B$15+1)*Setup!$B$22</f>
        <v>0</v>
      </c>
      <c r="BE488" s="0" t="n">
        <f aca="false">SUMPRODUCT('FD inverse'!$A$55:$BH$55,'FD mesh'!$B$84:$BI$84,$E487:$BL487)+'FD inverse'!$A$55*$C488/Setup!$B$17+INDEX('FD inverse'!$A$55:$BH$55,1,'FD mesh'!$B$15+1)*Setup!$B$22</f>
        <v>0</v>
      </c>
      <c r="BF488" s="0" t="n">
        <f aca="false">SUMPRODUCT('FD inverse'!$A$56:$BH$56,'FD mesh'!$B$84:$BI$84,$E487:$BL487)+'FD inverse'!$A$56*$C488/Setup!$B$17+INDEX('FD inverse'!$A$56:$BH$56,1,'FD mesh'!$B$15+1)*Setup!$B$22</f>
        <v>0</v>
      </c>
      <c r="BG488" s="0" t="n">
        <f aca="false">SUMPRODUCT('FD inverse'!$A$57:$BH$57,'FD mesh'!$B$84:$BI$84,$E487:$BL487)+'FD inverse'!$A$57*$C488/Setup!$B$17+INDEX('FD inverse'!$A$57:$BH$57,1,'FD mesh'!$B$15+1)*Setup!$B$22</f>
        <v>0</v>
      </c>
      <c r="BH488" s="0" t="n">
        <f aca="false">SUMPRODUCT('FD inverse'!$A$58:$BH$58,'FD mesh'!$B$84:$BI$84,$E487:$BL487)+'FD inverse'!$A$58*$C488/Setup!$B$17+INDEX('FD inverse'!$A$58:$BH$58,1,'FD mesh'!$B$15+1)*Setup!$B$22</f>
        <v>0</v>
      </c>
      <c r="BI488" s="0" t="n">
        <f aca="false">SUMPRODUCT('FD inverse'!$A$59:$BH$59,'FD mesh'!$B$84:$BI$84,$E487:$BL487)+'FD inverse'!$A$59*$C488/Setup!$B$17+INDEX('FD inverse'!$A$59:$BH$59,1,'FD mesh'!$B$15+1)*Setup!$B$22</f>
        <v>0</v>
      </c>
      <c r="BJ488" s="0" t="n">
        <f aca="false">SUMPRODUCT('FD inverse'!$A$60:$BH$60,'FD mesh'!$B$84:$BI$84,$E487:$BL487)+'FD inverse'!$A$60*$C488/Setup!$B$17+INDEX('FD inverse'!$A$60:$BH$60,1,'FD mesh'!$B$15+1)*Setup!$B$22</f>
        <v>0</v>
      </c>
      <c r="BK488" s="0" t="n">
        <f aca="false">SUMPRODUCT('FD inverse'!$A$61:$BH$61,'FD mesh'!$B$84:$BI$84,$E487:$BL487)+'FD inverse'!$A$61*$C488/Setup!$B$17+INDEX('FD inverse'!$A$61:$BH$61,1,'FD mesh'!$B$15+1)*Setup!$B$22</f>
        <v>0</v>
      </c>
      <c r="BL488" s="0" t="n">
        <f aca="false">SUMPRODUCT('FD inverse'!$A$62:$BH$62,'FD mesh'!$B$84:$BI$84,$E487:$BL487)+'FD inverse'!$A$62*$C488/Setup!$B$17+INDEX('FD inverse'!$A$62:$BH$62,1,'FD mesh'!$B$15+1)*Setup!$B$22</f>
        <v>0</v>
      </c>
    </row>
    <row r="489" customFormat="false" ht="15" hidden="false" customHeight="false" outlineLevel="0" collapsed="false">
      <c r="A489" s="0" t="n">
        <v>484</v>
      </c>
      <c r="B489" s="0" t="n">
        <f aca="false">A489*Setup!$B$11/3600</f>
        <v>40.3333333333333</v>
      </c>
      <c r="C489" s="0" t="n">
        <f aca="false">Setup!$B$7+Setup!$B$8*COS(2*PI()*(B489-Setup!$B$9)/24)</f>
        <v>27.984778792367</v>
      </c>
      <c r="D489" s="0" t="n">
        <f aca="false">(C489-E489)/Setup!$B$17</f>
        <v>16.3444995856744</v>
      </c>
      <c r="E489" s="0" t="n">
        <f aca="false">SUMPRODUCT('FD inverse'!$A$3:$BH$3,'FD mesh'!$B$84:$BI$84,$E488:$BL488)+'FD inverse'!$A$3*$C489/Setup!$B$17+INDEX('FD inverse'!$A$3:$BH$3,1,'FD mesh'!$B$15+1)*Setup!$B$22</f>
        <v>25.8599938462293</v>
      </c>
      <c r="F489" s="0" t="n">
        <f aca="false">SUMPRODUCT('FD inverse'!$A$4:$BH$4,'FD mesh'!$B$84:$BI$84,$E488:$BL488)+'FD inverse'!$A$4*$C489/Setup!$B$17+INDEX('FD inverse'!$A$4:$BH$4,1,'FD mesh'!$B$15+1)*Setup!$B$22</f>
        <v>25.3750697707184</v>
      </c>
      <c r="G489" s="0" t="n">
        <f aca="false">SUMPRODUCT('FD inverse'!$A$5:$BH$5,'FD mesh'!$B$84:$BI$84,$E488:$BL488)+'FD inverse'!$A$5*$C489/Setup!$B$17+INDEX('FD inverse'!$A$5:$BH$5,1,'FD mesh'!$B$15+1)*Setup!$B$22</f>
        <v>24.8944315487393</v>
      </c>
      <c r="H489" s="0" t="n">
        <f aca="false">SUMPRODUCT('FD inverse'!$A$6:$BH$6,'FD mesh'!$B$84:$BI$84,$E488:$BL488)+'FD inverse'!$A$6*$C489/Setup!$B$17+INDEX('FD inverse'!$A$6:$BH$6,1,'FD mesh'!$B$15+1)*Setup!$B$22</f>
        <v>23.2884656585242</v>
      </c>
      <c r="I489" s="0" t="n">
        <f aca="false">SUMPRODUCT('FD inverse'!$A$7:$BH$7,'FD mesh'!$B$84:$BI$84,$E488:$BL488)+'FD inverse'!$A$7*$C489/Setup!$B$17+INDEX('FD inverse'!$A$7:$BH$7,1,'FD mesh'!$B$15+1)*Setup!$B$22</f>
        <v>23.152214434442</v>
      </c>
      <c r="J489" s="0" t="n">
        <f aca="false">SUMPRODUCT('FD inverse'!$A$8:$BH$8,'FD mesh'!$B$84:$BI$84,$E488:$BL488)+'FD inverse'!$A$8*$C489/Setup!$B$17+INDEX('FD inverse'!$A$8:$BH$8,1,'FD mesh'!$B$15+1)*Setup!$B$22</f>
        <v>23.0280488569737</v>
      </c>
      <c r="K489" s="0" t="n">
        <f aca="false">SUMPRODUCT('FD inverse'!$A$9:$BH$9,'FD mesh'!$B$84:$BI$84,$E488:$BL488)+'FD inverse'!$A$9*$C489/Setup!$B$17+INDEX('FD inverse'!$A$9:$BH$9,1,'FD mesh'!$B$15+1)*Setup!$B$22</f>
        <v>22.9162321423832</v>
      </c>
      <c r="L489" s="0" t="n">
        <f aca="false">SUMPRODUCT('FD inverse'!$A$10:$BH$10,'FD mesh'!$B$84:$BI$84,$E488:$BL488)+'FD inverse'!$A$10*$C489/Setup!$B$17+INDEX('FD inverse'!$A$10:$BH$10,1,'FD mesh'!$B$15+1)*Setup!$B$22</f>
        <v>22.8169589223221</v>
      </c>
      <c r="M489" s="0" t="n">
        <f aca="false">SUMPRODUCT('FD inverse'!$A$11:$BH$11,'FD mesh'!$B$84:$BI$84,$E488:$BL488)+'FD inverse'!$A$11*$C489/Setup!$B$17+INDEX('FD inverse'!$A$11:$BH$11,1,'FD mesh'!$B$15+1)*Setup!$B$22</f>
        <v>22.7303681269212</v>
      </c>
      <c r="N489" s="0" t="n">
        <f aca="false">SUMPRODUCT('FD inverse'!$A$12:$BH$12,'FD mesh'!$B$84:$BI$84,$E488:$BL488)+'FD inverse'!$A$12*$C489/Setup!$B$17+INDEX('FD inverse'!$A$12:$BH$12,1,'FD mesh'!$B$15+1)*Setup!$B$22</f>
        <v>22.6565541876051</v>
      </c>
      <c r="O489" s="0" t="n">
        <f aca="false">SUMPRODUCT('FD inverse'!$A$13:$BH$13,'FD mesh'!$B$84:$BI$84,$E488:$BL488)+'FD inverse'!$A$13*$C489/Setup!$B$17+INDEX('FD inverse'!$A$13:$BH$13,1,'FD mesh'!$B$15+1)*Setup!$B$22</f>
        <v>22.5955765472283</v>
      </c>
      <c r="P489" s="0" t="n">
        <f aca="false">SUMPRODUCT('FD inverse'!$A$14:$BH$14,'FD mesh'!$B$84:$BI$84,$E488:$BL488)+'FD inverse'!$A$14*$C489/Setup!$B$17+INDEX('FD inverse'!$A$14:$BH$14,1,'FD mesh'!$B$15+1)*Setup!$B$22</f>
        <v>22.5474674707985</v>
      </c>
      <c r="Q489" s="0" t="n">
        <f aca="false">SUMPRODUCT('FD inverse'!$A$15:$BH$15,'FD mesh'!$B$84:$BI$84,$E488:$BL488)+'FD inverse'!$A$15*$C489/Setup!$B$17+INDEX('FD inverse'!$A$15:$BH$15,1,'FD mesh'!$B$15+1)*Setup!$B$22</f>
        <v>22.5122381541207</v>
      </c>
      <c r="R489" s="0" t="n">
        <f aca="false">SUMPRODUCT('FD inverse'!$A$16:$BH$16,'FD mesh'!$B$84:$BI$84,$E488:$BL488)+'FD inverse'!$A$16*$C489/Setup!$B$17+INDEX('FD inverse'!$A$16:$BH$16,1,'FD mesh'!$B$15+1)*Setup!$B$22</f>
        <v>22.4898831304586</v>
      </c>
      <c r="S489" s="0" t="n">
        <f aca="false">SUMPRODUCT('FD inverse'!$A$17:$BH$17,'FD mesh'!$B$84:$BI$84,$E488:$BL488)+'FD inverse'!$A$17*$C489/Setup!$B$17+INDEX('FD inverse'!$A$17:$BH$17,1,'FD mesh'!$B$15+1)*Setup!$B$22</f>
        <v>21.9788556541551</v>
      </c>
      <c r="T489" s="0" t="n">
        <f aca="false">SUMPRODUCT('FD inverse'!$A$18:$BH$18,'FD mesh'!$B$84:$BI$84,$E488:$BL488)+'FD inverse'!$A$18*$C489/Setup!$B$17+INDEX('FD inverse'!$A$18:$BH$18,1,'FD mesh'!$B$15+1)*Setup!$B$22</f>
        <v>21.4738217130869</v>
      </c>
      <c r="U489" s="0" t="n">
        <f aca="false">SUMPRODUCT('FD inverse'!$A$19:$BH$19,'FD mesh'!$B$84:$BI$84,$E488:$BL488)+'FD inverse'!$A$19*$C489/Setup!$B$17+INDEX('FD inverse'!$A$19:$BH$19,1,'FD mesh'!$B$15+1)*Setup!$B$22</f>
        <v>20.9743606263268</v>
      </c>
      <c r="V489" s="0" t="n">
        <f aca="false">SUMPRODUCT('FD inverse'!$A$20:$BH$20,'FD mesh'!$B$84:$BI$84,$E488:$BL488)+'FD inverse'!$A$20*$C489/Setup!$B$17+INDEX('FD inverse'!$A$20:$BH$20,1,'FD mesh'!$B$15+1)*Setup!$B$22</f>
        <v>20.48005069195</v>
      </c>
      <c r="W489" s="0" t="n">
        <f aca="false">SUMPRODUCT('FD inverse'!$A$21:$BH$21,'FD mesh'!$B$84:$BI$84,$E488:$BL488)+'FD inverse'!$A$21*$C489/Setup!$B$17+INDEX('FD inverse'!$A$21:$BH$21,1,'FD mesh'!$B$15+1)*Setup!$B$22</f>
        <v>19.9904700077153</v>
      </c>
      <c r="X489" s="0" t="n">
        <f aca="false">SUMPRODUCT('FD inverse'!$A$22:$BH$22,'FD mesh'!$B$84:$BI$84,$E488:$BL488)+'FD inverse'!$A$22*$C489/Setup!$B$17+INDEX('FD inverse'!$A$22:$BH$22,1,'FD mesh'!$B$15+1)*Setup!$B$22</f>
        <v>19.505197124458</v>
      </c>
      <c r="Y489" s="0" t="n">
        <f aca="false">SUMPRODUCT('FD inverse'!$A$23:$BH$23,'FD mesh'!$B$84:$BI$84,$E488:$BL488)+'FD inverse'!$A$23*$C489/Setup!$B$17+INDEX('FD inverse'!$A$23:$BH$23,1,'FD mesh'!$B$15+1)*Setup!$B$22</f>
        <v>19.0238115463886</v>
      </c>
      <c r="Z489" s="0" t="n">
        <f aca="false">SUMPRODUCT('FD inverse'!$A$24:$BH$24,'FD mesh'!$B$84:$BI$84,$E488:$BL488)+'FD inverse'!$A$24*$C489/Setup!$B$17+INDEX('FD inverse'!$A$24:$BH$24,1,'FD mesh'!$B$15+1)*Setup!$B$22</f>
        <v>18.5458940923905</v>
      </c>
      <c r="AA489" s="0" t="n">
        <f aca="false">SUMPRODUCT('FD inverse'!$A$25:$BH$25,'FD mesh'!$B$84:$BI$84,$E488:$BL488)+'FD inverse'!$A$25*$C489/Setup!$B$17+INDEX('FD inverse'!$A$25:$BH$25,1,'FD mesh'!$B$15+1)*Setup!$B$22</f>
        <v>18.0710271322937</v>
      </c>
      <c r="AB489" s="0" t="n">
        <f aca="false">SUMPRODUCT('FD inverse'!$A$26:$BH$26,'FD mesh'!$B$84:$BI$84,$E488:$BL488)+'FD inverse'!$A$26*$C489/Setup!$B$17+INDEX('FD inverse'!$A$26:$BH$26,1,'FD mesh'!$B$15+1)*Setup!$B$22</f>
        <v>17.5987947119794</v>
      </c>
      <c r="AC489" s="0" t="n">
        <f aca="false">SUMPRODUCT('FD inverse'!$A$27:$BH$27,'FD mesh'!$B$84:$BI$84,$E488:$BL488)+'FD inverse'!$A$27*$C489/Setup!$B$17+INDEX('FD inverse'!$A$27:$BH$27,1,'FD mesh'!$B$15+1)*Setup!$B$22</f>
        <v>17.1287825810462</v>
      </c>
      <c r="AD489" s="0" t="n">
        <f aca="false">SUMPRODUCT('FD inverse'!$A$28:$BH$28,'FD mesh'!$B$84:$BI$84,$E488:$BL488)+'FD inverse'!$A$28*$C489/Setup!$B$17+INDEX('FD inverse'!$A$28:$BH$28,1,'FD mesh'!$B$15+1)*Setup!$B$22</f>
        <v>16.6605781366425</v>
      </c>
      <c r="AE489" s="0" t="n">
        <f aca="false">SUMPRODUCT('FD inverse'!$A$29:$BH$29,'FD mesh'!$B$84:$BI$84,$E488:$BL488)+'FD inverse'!$A$29*$C489/Setup!$B$17+INDEX('FD inverse'!$A$29:$BH$29,1,'FD mesh'!$B$15+1)*Setup!$B$22</f>
        <v>16.1937702969528</v>
      </c>
      <c r="AF489" s="0" t="n">
        <f aca="false">SUMPRODUCT('FD inverse'!$A$30:$BH$30,'FD mesh'!$B$84:$BI$84,$E488:$BL488)+'FD inverse'!$A$30*$C489/Setup!$B$17+INDEX('FD inverse'!$A$30:$BH$30,1,'FD mesh'!$B$15+1)*Setup!$B$22</f>
        <v>15.7279493177196</v>
      </c>
      <c r="AG489" s="0" t="n">
        <f aca="false">SUMPRODUCT('FD inverse'!$A$31:$BH$31,'FD mesh'!$B$84:$BI$84,$E488:$BL488)+'FD inverse'!$A$31*$C489/Setup!$B$17+INDEX('FD inverse'!$A$31:$BH$31,1,'FD mesh'!$B$15+1)*Setup!$B$22</f>
        <v>15.2627065650821</v>
      </c>
      <c r="AH489" s="0" t="n">
        <f aca="false">SUMPRODUCT('FD inverse'!$A$32:$BH$32,'FD mesh'!$B$84:$BI$84,$E488:$BL488)+'FD inverse'!$A$32*$C489/Setup!$B$17+INDEX('FD inverse'!$A$32:$BH$32,1,'FD mesh'!$B$15+1)*Setup!$B$22</f>
        <v>15.2432473499063</v>
      </c>
      <c r="AI489" s="0" t="n">
        <f aca="false">SUMPRODUCT('FD inverse'!$A$33:$BH$33,'FD mesh'!$B$84:$BI$84,$E488:$BL488)+'FD inverse'!$A$33*$C489/Setup!$B$17+INDEX('FD inverse'!$A$33:$BH$33,1,'FD mesh'!$B$15+1)*Setup!$B$22</f>
        <v>15.2240526411717</v>
      </c>
      <c r="AJ489" s="0" t="n">
        <f aca="false">SUMPRODUCT('FD inverse'!$A$34:$BH$34,'FD mesh'!$B$84:$BI$84,$E488:$BL488)+'FD inverse'!$A$34*$C489/Setup!$B$17+INDEX('FD inverse'!$A$34:$BH$34,1,'FD mesh'!$B$15+1)*Setup!$B$22</f>
        <v>15.2050954134459</v>
      </c>
      <c r="AK489" s="0" t="n">
        <f aca="false">SUMPRODUCT('FD inverse'!$A$35:$BH$35,'FD mesh'!$B$84:$BI$84,$E488:$BL488)+'FD inverse'!$A$35*$C489/Setup!$B$17+INDEX('FD inverse'!$A$35:$BH$35,1,'FD mesh'!$B$15+1)*Setup!$B$22</f>
        <v>15.1863502412267</v>
      </c>
      <c r="AL489" s="0" t="n">
        <f aca="false">SUMPRODUCT('FD inverse'!$A$36:$BH$36,'FD mesh'!$B$84:$BI$84,$E488:$BL488)+'FD inverse'!$A$36*$C489/Setup!$B$17+INDEX('FD inverse'!$A$36:$BH$36,1,'FD mesh'!$B$15+1)*Setup!$B$22</f>
        <v>15.1677932180984</v>
      </c>
      <c r="AM489" s="0" t="n">
        <f aca="false">SUMPRODUCT('FD inverse'!$A$37:$BH$37,'FD mesh'!$B$84:$BI$84,$E488:$BL488)+'FD inverse'!$A$37*$C489/Setup!$B$17+INDEX('FD inverse'!$A$37:$BH$37,1,'FD mesh'!$B$15+1)*Setup!$B$22</f>
        <v>15.1494018615878</v>
      </c>
      <c r="AN489" s="0" t="n">
        <f aca="false">SUMPRODUCT('FD inverse'!$A$38:$BH$38,'FD mesh'!$B$84:$BI$84,$E488:$BL488)+'FD inverse'!$A$38*$C489/Setup!$B$17+INDEX('FD inverse'!$A$38:$BH$38,1,'FD mesh'!$B$15+1)*Setup!$B$22</f>
        <v>15.1311550057163</v>
      </c>
      <c r="AO489" s="0" t="n">
        <f aca="false">SUMPRODUCT('FD inverse'!$A$39:$BH$39,'FD mesh'!$B$84:$BI$84,$E488:$BL488)+'FD inverse'!$A$39*$C489/Setup!$B$17+INDEX('FD inverse'!$A$39:$BH$39,1,'FD mesh'!$B$15+1)*Setup!$B$22</f>
        <v>15.1130326830396</v>
      </c>
      <c r="AP489" s="0" t="n">
        <f aca="false">SUMPRODUCT('FD inverse'!$A$40:$BH$40,'FD mesh'!$B$84:$BI$84,$E488:$BL488)+'FD inverse'!$A$40*$C489/Setup!$B$17+INDEX('FD inverse'!$A$40:$BH$40,1,'FD mesh'!$B$15+1)*Setup!$B$22</f>
        <v>15.0950159977819</v>
      </c>
      <c r="AQ489" s="0" t="n">
        <f aca="false">SUMPRODUCT('FD inverse'!$A$41:$BH$41,'FD mesh'!$B$84:$BI$84,$E488:$BL488)+'FD inverse'!$A$41*$C489/Setup!$B$17+INDEX('FD inverse'!$A$41:$BH$41,1,'FD mesh'!$B$15+1)*Setup!$B$22</f>
        <v>15.0770869915018</v>
      </c>
      <c r="AR489" s="0" t="n">
        <f aca="false">SUMPRODUCT('FD inverse'!$A$42:$BH$42,'FD mesh'!$B$84:$BI$84,$E488:$BL488)+'FD inverse'!$A$42*$C489/Setup!$B$17+INDEX('FD inverse'!$A$42:$BH$42,1,'FD mesh'!$B$15+1)*Setup!$B$22</f>
        <v>15.0592285025752</v>
      </c>
      <c r="AS489" s="0" t="n">
        <f aca="false">SUMPRODUCT('FD inverse'!$A$43:$BH$43,'FD mesh'!$B$84:$BI$84,$E488:$BL488)+'FD inverse'!$A$43*$C489/Setup!$B$17+INDEX('FD inverse'!$A$43:$BH$43,1,'FD mesh'!$B$15+1)*Setup!$B$22</f>
        <v>0</v>
      </c>
      <c r="AT489" s="0" t="n">
        <f aca="false">SUMPRODUCT('FD inverse'!$A$44:$BH$44,'FD mesh'!$B$84:$BI$84,$E488:$BL488)+'FD inverse'!$A$44*$C489/Setup!$B$17+INDEX('FD inverse'!$A$44:$BH$44,1,'FD mesh'!$B$15+1)*Setup!$B$22</f>
        <v>0</v>
      </c>
      <c r="AU489" s="0" t="n">
        <f aca="false">SUMPRODUCT('FD inverse'!$A$45:$BH$45,'FD mesh'!$B$84:$BI$84,$E488:$BL488)+'FD inverse'!$A$45*$C489/Setup!$B$17+INDEX('FD inverse'!$A$45:$BH$45,1,'FD mesh'!$B$15+1)*Setup!$B$22</f>
        <v>0</v>
      </c>
      <c r="AV489" s="0" t="n">
        <f aca="false">SUMPRODUCT('FD inverse'!$A$46:$BH$46,'FD mesh'!$B$84:$BI$84,$E488:$BL488)+'FD inverse'!$A$46*$C489/Setup!$B$17+INDEX('FD inverse'!$A$46:$BH$46,1,'FD mesh'!$B$15+1)*Setup!$B$22</f>
        <v>0</v>
      </c>
      <c r="AW489" s="0" t="n">
        <f aca="false">SUMPRODUCT('FD inverse'!$A$47:$BH$47,'FD mesh'!$B$84:$BI$84,$E488:$BL488)+'FD inverse'!$A$47*$C489/Setup!$B$17+INDEX('FD inverse'!$A$47:$BH$47,1,'FD mesh'!$B$15+1)*Setup!$B$22</f>
        <v>0</v>
      </c>
      <c r="AX489" s="0" t="n">
        <f aca="false">SUMPRODUCT('FD inverse'!$A$48:$BH$48,'FD mesh'!$B$84:$BI$84,$E488:$BL488)+'FD inverse'!$A$48*$C489/Setup!$B$17+INDEX('FD inverse'!$A$48:$BH$48,1,'FD mesh'!$B$15+1)*Setup!$B$22</f>
        <v>0</v>
      </c>
      <c r="AY489" s="0" t="n">
        <f aca="false">SUMPRODUCT('FD inverse'!$A$49:$BH$49,'FD mesh'!$B$84:$BI$84,$E488:$BL488)+'FD inverse'!$A$49*$C489/Setup!$B$17+INDEX('FD inverse'!$A$49:$BH$49,1,'FD mesh'!$B$15+1)*Setup!$B$22</f>
        <v>0</v>
      </c>
      <c r="AZ489" s="0" t="n">
        <f aca="false">SUMPRODUCT('FD inverse'!$A$50:$BH$50,'FD mesh'!$B$84:$BI$84,$E488:$BL488)+'FD inverse'!$A$50*$C489/Setup!$B$17+INDEX('FD inverse'!$A$50:$BH$50,1,'FD mesh'!$B$15+1)*Setup!$B$22</f>
        <v>0</v>
      </c>
      <c r="BA489" s="0" t="n">
        <f aca="false">SUMPRODUCT('FD inverse'!$A$51:$BH$51,'FD mesh'!$B$84:$BI$84,$E488:$BL488)+'FD inverse'!$A$51*$C489/Setup!$B$17+INDEX('FD inverse'!$A$51:$BH$51,1,'FD mesh'!$B$15+1)*Setup!$B$22</f>
        <v>0</v>
      </c>
      <c r="BB489" s="0" t="n">
        <f aca="false">SUMPRODUCT('FD inverse'!$A$52:$BH$52,'FD mesh'!$B$84:$BI$84,$E488:$BL488)+'FD inverse'!$A$52*$C489/Setup!$B$17+INDEX('FD inverse'!$A$52:$BH$52,1,'FD mesh'!$B$15+1)*Setup!$B$22</f>
        <v>0</v>
      </c>
      <c r="BC489" s="0" t="n">
        <f aca="false">SUMPRODUCT('FD inverse'!$A$53:$BH$53,'FD mesh'!$B$84:$BI$84,$E488:$BL488)+'FD inverse'!$A$53*$C489/Setup!$B$17+INDEX('FD inverse'!$A$53:$BH$53,1,'FD mesh'!$B$15+1)*Setup!$B$22</f>
        <v>0</v>
      </c>
      <c r="BD489" s="0" t="n">
        <f aca="false">SUMPRODUCT('FD inverse'!$A$54:$BH$54,'FD mesh'!$B$84:$BI$84,$E488:$BL488)+'FD inverse'!$A$54*$C489/Setup!$B$17+INDEX('FD inverse'!$A$54:$BH$54,1,'FD mesh'!$B$15+1)*Setup!$B$22</f>
        <v>0</v>
      </c>
      <c r="BE489" s="0" t="n">
        <f aca="false">SUMPRODUCT('FD inverse'!$A$55:$BH$55,'FD mesh'!$B$84:$BI$84,$E488:$BL488)+'FD inverse'!$A$55*$C489/Setup!$B$17+INDEX('FD inverse'!$A$55:$BH$55,1,'FD mesh'!$B$15+1)*Setup!$B$22</f>
        <v>0</v>
      </c>
      <c r="BF489" s="0" t="n">
        <f aca="false">SUMPRODUCT('FD inverse'!$A$56:$BH$56,'FD mesh'!$B$84:$BI$84,$E488:$BL488)+'FD inverse'!$A$56*$C489/Setup!$B$17+INDEX('FD inverse'!$A$56:$BH$56,1,'FD mesh'!$B$15+1)*Setup!$B$22</f>
        <v>0</v>
      </c>
      <c r="BG489" s="0" t="n">
        <f aca="false">SUMPRODUCT('FD inverse'!$A$57:$BH$57,'FD mesh'!$B$84:$BI$84,$E488:$BL488)+'FD inverse'!$A$57*$C489/Setup!$B$17+INDEX('FD inverse'!$A$57:$BH$57,1,'FD mesh'!$B$15+1)*Setup!$B$22</f>
        <v>0</v>
      </c>
      <c r="BH489" s="0" t="n">
        <f aca="false">SUMPRODUCT('FD inverse'!$A$58:$BH$58,'FD mesh'!$B$84:$BI$84,$E488:$BL488)+'FD inverse'!$A$58*$C489/Setup!$B$17+INDEX('FD inverse'!$A$58:$BH$58,1,'FD mesh'!$B$15+1)*Setup!$B$22</f>
        <v>0</v>
      </c>
      <c r="BI489" s="0" t="n">
        <f aca="false">SUMPRODUCT('FD inverse'!$A$59:$BH$59,'FD mesh'!$B$84:$BI$84,$E488:$BL488)+'FD inverse'!$A$59*$C489/Setup!$B$17+INDEX('FD inverse'!$A$59:$BH$59,1,'FD mesh'!$B$15+1)*Setup!$B$22</f>
        <v>0</v>
      </c>
      <c r="BJ489" s="0" t="n">
        <f aca="false">SUMPRODUCT('FD inverse'!$A$60:$BH$60,'FD mesh'!$B$84:$BI$84,$E488:$BL488)+'FD inverse'!$A$60*$C489/Setup!$B$17+INDEX('FD inverse'!$A$60:$BH$60,1,'FD mesh'!$B$15+1)*Setup!$B$22</f>
        <v>0</v>
      </c>
      <c r="BK489" s="0" t="n">
        <f aca="false">SUMPRODUCT('FD inverse'!$A$61:$BH$61,'FD mesh'!$B$84:$BI$84,$E488:$BL488)+'FD inverse'!$A$61*$C489/Setup!$B$17+INDEX('FD inverse'!$A$61:$BH$61,1,'FD mesh'!$B$15+1)*Setup!$B$22</f>
        <v>0</v>
      </c>
      <c r="BL489" s="0" t="n">
        <f aca="false">SUMPRODUCT('FD inverse'!$A$62:$BH$62,'FD mesh'!$B$84:$BI$84,$E488:$BL488)+'FD inverse'!$A$62*$C489/Setup!$B$17+INDEX('FD inverse'!$A$62:$BH$62,1,'FD mesh'!$B$15+1)*Setup!$B$22</f>
        <v>0</v>
      </c>
    </row>
    <row r="490" customFormat="false" ht="15" hidden="false" customHeight="false" outlineLevel="0" collapsed="false">
      <c r="A490" s="0" t="n">
        <v>485</v>
      </c>
      <c r="B490" s="0" t="n">
        <f aca="false">A490*Setup!$B$11/3600</f>
        <v>40.4166666666667</v>
      </c>
      <c r="C490" s="0" t="n">
        <f aca="false">Setup!$B$7+Setup!$B$8*COS(2*PI()*(B490-Setup!$B$9)/24)</f>
        <v>27.9762253528893</v>
      </c>
      <c r="D490" s="0" t="n">
        <f aca="false">(C490-E490)/Setup!$B$17</f>
        <v>16.233852553387</v>
      </c>
      <c r="E490" s="0" t="n">
        <f aca="false">SUMPRODUCT('FD inverse'!$A$3:$BH$3,'FD mesh'!$B$84:$BI$84,$E489:$BL489)+'FD inverse'!$A$3*$C490/Setup!$B$17+INDEX('FD inverse'!$A$3:$BH$3,1,'FD mesh'!$B$15+1)*Setup!$B$22</f>
        <v>25.865824520949</v>
      </c>
      <c r="F490" s="0" t="n">
        <f aca="false">SUMPRODUCT('FD inverse'!$A$4:$BH$4,'FD mesh'!$B$84:$BI$84,$E489:$BL489)+'FD inverse'!$A$4*$C490/Setup!$B$17+INDEX('FD inverse'!$A$4:$BH$4,1,'FD mesh'!$B$15+1)*Setup!$B$22</f>
        <v>25.383939484732</v>
      </c>
      <c r="G490" s="0" t="n">
        <f aca="false">SUMPRODUCT('FD inverse'!$A$5:$BH$5,'FD mesh'!$B$84:$BI$84,$E489:$BL489)+'FD inverse'!$A$5*$C490/Setup!$B$17+INDEX('FD inverse'!$A$5:$BH$5,1,'FD mesh'!$B$15+1)*Setup!$B$22</f>
        <v>24.9059041507779</v>
      </c>
      <c r="H490" s="0" t="n">
        <f aca="false">SUMPRODUCT('FD inverse'!$A$6:$BH$6,'FD mesh'!$B$84:$BI$84,$E489:$BL489)+'FD inverse'!$A$6*$C490/Setup!$B$17+INDEX('FD inverse'!$A$6:$BH$6,1,'FD mesh'!$B$15+1)*Setup!$B$22</f>
        <v>23.3080708676787</v>
      </c>
      <c r="I490" s="0" t="n">
        <f aca="false">SUMPRODUCT('FD inverse'!$A$7:$BH$7,'FD mesh'!$B$84:$BI$84,$E489:$BL489)+'FD inverse'!$A$7*$C490/Setup!$B$17+INDEX('FD inverse'!$A$7:$BH$7,1,'FD mesh'!$B$15+1)*Setup!$B$22</f>
        <v>23.1724529397214</v>
      </c>
      <c r="J490" s="0" t="n">
        <f aca="false">SUMPRODUCT('FD inverse'!$A$8:$BH$8,'FD mesh'!$B$84:$BI$84,$E489:$BL489)+'FD inverse'!$A$8*$C490/Setup!$B$17+INDEX('FD inverse'!$A$8:$BH$8,1,'FD mesh'!$B$15+1)*Setup!$B$22</f>
        <v>23.0487751328729</v>
      </c>
      <c r="K490" s="0" t="n">
        <f aca="false">SUMPRODUCT('FD inverse'!$A$9:$BH$9,'FD mesh'!$B$84:$BI$84,$E489:$BL489)+'FD inverse'!$A$9*$C490/Setup!$B$17+INDEX('FD inverse'!$A$9:$BH$9,1,'FD mesh'!$B$15+1)*Setup!$B$22</f>
        <v>22.9373252174103</v>
      </c>
      <c r="L490" s="0" t="n">
        <f aca="false">SUMPRODUCT('FD inverse'!$A$10:$BH$10,'FD mesh'!$B$84:$BI$84,$E489:$BL489)+'FD inverse'!$A$10*$C490/Setup!$B$17+INDEX('FD inverse'!$A$10:$BH$10,1,'FD mesh'!$B$15+1)*Setup!$B$22</f>
        <v>22.8383195939991</v>
      </c>
      <c r="M490" s="0" t="n">
        <f aca="false">SUMPRODUCT('FD inverse'!$A$11:$BH$11,'FD mesh'!$B$84:$BI$84,$E489:$BL489)+'FD inverse'!$A$11*$C490/Setup!$B$17+INDEX('FD inverse'!$A$11:$BH$11,1,'FD mesh'!$B$15+1)*Setup!$B$22</f>
        <v>22.7519161367691</v>
      </c>
      <c r="N490" s="0" t="n">
        <f aca="false">SUMPRODUCT('FD inverse'!$A$12:$BH$12,'FD mesh'!$B$84:$BI$84,$E489:$BL489)+'FD inverse'!$A$12*$C490/Setup!$B$17+INDEX('FD inverse'!$A$12:$BH$12,1,'FD mesh'!$B$15+1)*Setup!$B$22</f>
        <v>22.6782253697147</v>
      </c>
      <c r="O490" s="0" t="n">
        <f aca="false">SUMPRODUCT('FD inverse'!$A$13:$BH$13,'FD mesh'!$B$84:$BI$84,$E489:$BL489)+'FD inverse'!$A$13*$C490/Setup!$B$17+INDEX('FD inverse'!$A$13:$BH$13,1,'FD mesh'!$B$15+1)*Setup!$B$22</f>
        <v>22.6173199608372</v>
      </c>
      <c r="P490" s="0" t="n">
        <f aca="false">SUMPRODUCT('FD inverse'!$A$14:$BH$14,'FD mesh'!$B$84:$BI$84,$E489:$BL489)+'FD inverse'!$A$14*$C490/Setup!$B$17+INDEX('FD inverse'!$A$14:$BH$14,1,'FD mesh'!$B$15+1)*Setup!$B$22</f>
        <v>22.5692425245903</v>
      </c>
      <c r="Q490" s="0" t="n">
        <f aca="false">SUMPRODUCT('FD inverse'!$A$15:$BH$15,'FD mesh'!$B$84:$BI$84,$E489:$BL489)+'FD inverse'!$A$15*$C490/Setup!$B$17+INDEX('FD inverse'!$A$15:$BH$15,1,'FD mesh'!$B$15+1)*Setup!$B$22</f>
        <v>22.5340117277485</v>
      </c>
      <c r="R490" s="0" t="n">
        <f aca="false">SUMPRODUCT('FD inverse'!$A$16:$BH$16,'FD mesh'!$B$84:$BI$84,$E489:$BL489)+'FD inverse'!$A$16*$C490/Setup!$B$17+INDEX('FD inverse'!$A$16:$BH$16,1,'FD mesh'!$B$15+1)*Setup!$B$22</f>
        <v>22.5116266970589</v>
      </c>
      <c r="S490" s="0" t="n">
        <f aca="false">SUMPRODUCT('FD inverse'!$A$17:$BH$17,'FD mesh'!$B$84:$BI$84,$E489:$BL489)+'FD inverse'!$A$17*$C490/Setup!$B$17+INDEX('FD inverse'!$A$17:$BH$17,1,'FD mesh'!$B$15+1)*Setup!$B$22</f>
        <v>21.9991909891217</v>
      </c>
      <c r="T490" s="0" t="n">
        <f aca="false">SUMPRODUCT('FD inverse'!$A$18:$BH$18,'FD mesh'!$B$84:$BI$84,$E489:$BL489)+'FD inverse'!$A$18*$C490/Setup!$B$17+INDEX('FD inverse'!$A$18:$BH$18,1,'FD mesh'!$B$15+1)*Setup!$B$22</f>
        <v>21.4927396797604</v>
      </c>
      <c r="U490" s="0" t="n">
        <f aca="false">SUMPRODUCT('FD inverse'!$A$19:$BH$19,'FD mesh'!$B$84:$BI$84,$E489:$BL489)+'FD inverse'!$A$19*$C490/Setup!$B$17+INDEX('FD inverse'!$A$19:$BH$19,1,'FD mesh'!$B$15+1)*Setup!$B$22</f>
        <v>20.9918556577345</v>
      </c>
      <c r="V490" s="0" t="n">
        <f aca="false">SUMPRODUCT('FD inverse'!$A$20:$BH$20,'FD mesh'!$B$84:$BI$84,$E489:$BL489)+'FD inverse'!$A$20*$C490/Setup!$B$17+INDEX('FD inverse'!$A$20:$BH$20,1,'FD mesh'!$B$15+1)*Setup!$B$22</f>
        <v>20.4961201735228</v>
      </c>
      <c r="W490" s="0" t="n">
        <f aca="false">SUMPRODUCT('FD inverse'!$A$21:$BH$21,'FD mesh'!$B$84:$BI$84,$E489:$BL489)+'FD inverse'!$A$21*$C490/Setup!$B$17+INDEX('FD inverse'!$A$21:$BH$21,1,'FD mesh'!$B$15+1)*Setup!$B$22</f>
        <v>20.0051137081739</v>
      </c>
      <c r="X490" s="0" t="n">
        <f aca="false">SUMPRODUCT('FD inverse'!$A$22:$BH$22,'FD mesh'!$B$84:$BI$84,$E489:$BL489)+'FD inverse'!$A$22*$C490/Setup!$B$17+INDEX('FD inverse'!$A$22:$BH$22,1,'FD mesh'!$B$15+1)*Setup!$B$22</f>
        <v>19.5184166746744</v>
      </c>
      <c r="Y490" s="0" t="n">
        <f aca="false">SUMPRODUCT('FD inverse'!$A$23:$BH$23,'FD mesh'!$B$84:$BI$84,$E489:$BL489)+'FD inverse'!$A$23*$C490/Setup!$B$17+INDEX('FD inverse'!$A$23:$BH$23,1,'FD mesh'!$B$15+1)*Setup!$B$22</f>
        <v>19.0356099659527</v>
      </c>
      <c r="Z490" s="0" t="n">
        <f aca="false">SUMPRODUCT('FD inverse'!$A$24:$BH$24,'FD mesh'!$B$84:$BI$84,$E489:$BL489)+'FD inverse'!$A$24*$C490/Setup!$B$17+INDEX('FD inverse'!$A$24:$BH$24,1,'FD mesh'!$B$15+1)*Setup!$B$22</f>
        <v>18.55627536356</v>
      </c>
      <c r="AA490" s="0" t="n">
        <f aca="false">SUMPRODUCT('FD inverse'!$A$25:$BH$25,'FD mesh'!$B$84:$BI$84,$E489:$BL489)+'FD inverse'!$A$25*$C490/Setup!$B$17+INDEX('FD inverse'!$A$25:$BH$25,1,'FD mesh'!$B$15+1)*Setup!$B$22</f>
        <v>18.0799958209686</v>
      </c>
      <c r="AB490" s="0" t="n">
        <f aca="false">SUMPRODUCT('FD inverse'!$A$26:$BH$26,'FD mesh'!$B$84:$BI$84,$E489:$BL489)+'FD inverse'!$A$26*$C490/Setup!$B$17+INDEX('FD inverse'!$A$26:$BH$26,1,'FD mesh'!$B$15+1)*Setup!$B$22</f>
        <v>17.6063556353301</v>
      </c>
      <c r="AC490" s="0" t="n">
        <f aca="false">SUMPRODUCT('FD inverse'!$A$27:$BH$27,'FD mesh'!$B$84:$BI$84,$E489:$BL489)+'FD inverse'!$A$27*$C490/Setup!$B$17+INDEX('FD inverse'!$A$27:$BH$27,1,'FD mesh'!$B$15+1)*Setup!$B$22</f>
        <v>17.1349405214205</v>
      </c>
      <c r="AD490" s="0" t="n">
        <f aca="false">SUMPRODUCT('FD inverse'!$A$28:$BH$28,'FD mesh'!$B$84:$BI$84,$E489:$BL489)+'FD inverse'!$A$28*$C490/Setup!$B$17+INDEX('FD inverse'!$A$28:$BH$28,1,'FD mesh'!$B$15+1)*Setup!$B$22</f>
        <v>16.6653376013924</v>
      </c>
      <c r="AE490" s="0" t="n">
        <f aca="false">SUMPRODUCT('FD inverse'!$A$29:$BH$29,'FD mesh'!$B$84:$BI$84,$E489:$BL489)+'FD inverse'!$A$29*$C490/Setup!$B$17+INDEX('FD inverse'!$A$29:$BH$29,1,'FD mesh'!$B$15+1)*Setup!$B$22</f>
        <v>16.197135323848</v>
      </c>
      <c r="AF490" s="0" t="n">
        <f aca="false">SUMPRODUCT('FD inverse'!$A$30:$BH$30,'FD mesh'!$B$84:$BI$84,$E489:$BL489)+'FD inverse'!$A$30*$C490/Setup!$B$17+INDEX('FD inverse'!$A$30:$BH$30,1,'FD mesh'!$B$15+1)*Setup!$B$22</f>
        <v>15.7299233256469</v>
      </c>
      <c r="AG490" s="0" t="n">
        <f aca="false">SUMPRODUCT('FD inverse'!$A$31:$BH$31,'FD mesh'!$B$84:$BI$84,$E489:$BL489)+'FD inverse'!$A$31*$C490/Setup!$B$17+INDEX('FD inverse'!$A$31:$BH$31,1,'FD mesh'!$B$15+1)*Setup!$B$22</f>
        <v>15.2632922497788</v>
      </c>
      <c r="AH490" s="0" t="n">
        <f aca="false">SUMPRODUCT('FD inverse'!$A$32:$BH$32,'FD mesh'!$B$84:$BI$84,$E489:$BL489)+'FD inverse'!$A$32*$C490/Setup!$B$17+INDEX('FD inverse'!$A$32:$BH$32,1,'FD mesh'!$B$15+1)*Setup!$B$22</f>
        <v>15.2437762042926</v>
      </c>
      <c r="AI490" s="0" t="n">
        <f aca="false">SUMPRODUCT('FD inverse'!$A$33:$BH$33,'FD mesh'!$B$84:$BI$84,$E489:$BL489)+'FD inverse'!$A$33*$C490/Setup!$B$17+INDEX('FD inverse'!$A$33:$BH$33,1,'FD mesh'!$B$15+1)*Setup!$B$22</f>
        <v>15.2245278770779</v>
      </c>
      <c r="AJ490" s="0" t="n">
        <f aca="false">SUMPRODUCT('FD inverse'!$A$34:$BH$34,'FD mesh'!$B$84:$BI$84,$E489:$BL489)+'FD inverse'!$A$34*$C490/Setup!$B$17+INDEX('FD inverse'!$A$34:$BH$34,1,'FD mesh'!$B$15+1)*Setup!$B$22</f>
        <v>15.205520125225</v>
      </c>
      <c r="AK490" s="0" t="n">
        <f aca="false">SUMPRODUCT('FD inverse'!$A$35:$BH$35,'FD mesh'!$B$84:$BI$84,$E489:$BL489)+'FD inverse'!$A$35*$C490/Setup!$B$17+INDEX('FD inverse'!$A$35:$BH$35,1,'FD mesh'!$B$15+1)*Setup!$B$22</f>
        <v>15.1867273722573</v>
      </c>
      <c r="AL490" s="0" t="n">
        <f aca="false">SUMPRODUCT('FD inverse'!$A$36:$BH$36,'FD mesh'!$B$84:$BI$84,$E489:$BL489)+'FD inverse'!$A$36*$C490/Setup!$B$17+INDEX('FD inverse'!$A$36:$BH$36,1,'FD mesh'!$B$15+1)*Setup!$B$22</f>
        <v>15.1681255317038</v>
      </c>
      <c r="AM490" s="0" t="n">
        <f aca="false">SUMPRODUCT('FD inverse'!$A$37:$BH$37,'FD mesh'!$B$84:$BI$84,$E489:$BL489)+'FD inverse'!$A$37*$C490/Setup!$B$17+INDEX('FD inverse'!$A$37:$BH$37,1,'FD mesh'!$B$15+1)*Setup!$B$22</f>
        <v>15.1496919159517</v>
      </c>
      <c r="AN490" s="0" t="n">
        <f aca="false">SUMPRODUCT('FD inverse'!$A$38:$BH$38,'FD mesh'!$B$84:$BI$84,$E489:$BL489)+'FD inverse'!$A$38*$C490/Setup!$B$17+INDEX('FD inverse'!$A$38:$BH$38,1,'FD mesh'!$B$15+1)*Setup!$B$22</f>
        <v>15.1314051323994</v>
      </c>
      <c r="AO490" s="0" t="n">
        <f aca="false">SUMPRODUCT('FD inverse'!$A$39:$BH$39,'FD mesh'!$B$84:$BI$84,$E489:$BL489)+'FD inverse'!$A$39*$C490/Setup!$B$17+INDEX('FD inverse'!$A$39:$BH$39,1,'FD mesh'!$B$15+1)*Setup!$B$22</f>
        <v>15.1132449687352</v>
      </c>
      <c r="AP490" s="0" t="n">
        <f aca="false">SUMPRODUCT('FD inverse'!$A$40:$BH$40,'FD mesh'!$B$84:$BI$84,$E489:$BL489)+'FD inverse'!$A$40*$C490/Setup!$B$17+INDEX('FD inverse'!$A$40:$BH$40,1,'FD mesh'!$B$15+1)*Setup!$B$22</f>
        <v>15.0951922689799</v>
      </c>
      <c r="AQ490" s="0" t="n">
        <f aca="false">SUMPRODUCT('FD inverse'!$A$41:$BH$41,'FD mesh'!$B$84:$BI$84,$E489:$BL489)+'FD inverse'!$A$41*$C490/Setup!$B$17+INDEX('FD inverse'!$A$41:$BH$41,1,'FD mesh'!$B$15+1)*Setup!$B$22</f>
        <v>15.0772288017651</v>
      </c>
      <c r="AR490" s="0" t="n">
        <f aca="false">SUMPRODUCT('FD inverse'!$A$42:$BH$42,'FD mesh'!$B$84:$BI$84,$E489:$BL489)+'FD inverse'!$A$42*$C490/Setup!$B$17+INDEX('FD inverse'!$A$42:$BH$42,1,'FD mesh'!$B$15+1)*Setup!$B$22</f>
        <v>15.0593371221719</v>
      </c>
      <c r="AS490" s="0" t="n">
        <f aca="false">SUMPRODUCT('FD inverse'!$A$43:$BH$43,'FD mesh'!$B$84:$BI$84,$E489:$BL489)+'FD inverse'!$A$43*$C490/Setup!$B$17+INDEX('FD inverse'!$A$43:$BH$43,1,'FD mesh'!$B$15+1)*Setup!$B$22</f>
        <v>0</v>
      </c>
      <c r="AT490" s="0" t="n">
        <f aca="false">SUMPRODUCT('FD inverse'!$A$44:$BH$44,'FD mesh'!$B$84:$BI$84,$E489:$BL489)+'FD inverse'!$A$44*$C490/Setup!$B$17+INDEX('FD inverse'!$A$44:$BH$44,1,'FD mesh'!$B$15+1)*Setup!$B$22</f>
        <v>0</v>
      </c>
      <c r="AU490" s="0" t="n">
        <f aca="false">SUMPRODUCT('FD inverse'!$A$45:$BH$45,'FD mesh'!$B$84:$BI$84,$E489:$BL489)+'FD inverse'!$A$45*$C490/Setup!$B$17+INDEX('FD inverse'!$A$45:$BH$45,1,'FD mesh'!$B$15+1)*Setup!$B$22</f>
        <v>0</v>
      </c>
      <c r="AV490" s="0" t="n">
        <f aca="false">SUMPRODUCT('FD inverse'!$A$46:$BH$46,'FD mesh'!$B$84:$BI$84,$E489:$BL489)+'FD inverse'!$A$46*$C490/Setup!$B$17+INDEX('FD inverse'!$A$46:$BH$46,1,'FD mesh'!$B$15+1)*Setup!$B$22</f>
        <v>0</v>
      </c>
      <c r="AW490" s="0" t="n">
        <f aca="false">SUMPRODUCT('FD inverse'!$A$47:$BH$47,'FD mesh'!$B$84:$BI$84,$E489:$BL489)+'FD inverse'!$A$47*$C490/Setup!$B$17+INDEX('FD inverse'!$A$47:$BH$47,1,'FD mesh'!$B$15+1)*Setup!$B$22</f>
        <v>0</v>
      </c>
      <c r="AX490" s="0" t="n">
        <f aca="false">SUMPRODUCT('FD inverse'!$A$48:$BH$48,'FD mesh'!$B$84:$BI$84,$E489:$BL489)+'FD inverse'!$A$48*$C490/Setup!$B$17+INDEX('FD inverse'!$A$48:$BH$48,1,'FD mesh'!$B$15+1)*Setup!$B$22</f>
        <v>0</v>
      </c>
      <c r="AY490" s="0" t="n">
        <f aca="false">SUMPRODUCT('FD inverse'!$A$49:$BH$49,'FD mesh'!$B$84:$BI$84,$E489:$BL489)+'FD inverse'!$A$49*$C490/Setup!$B$17+INDEX('FD inverse'!$A$49:$BH$49,1,'FD mesh'!$B$15+1)*Setup!$B$22</f>
        <v>0</v>
      </c>
      <c r="AZ490" s="0" t="n">
        <f aca="false">SUMPRODUCT('FD inverse'!$A$50:$BH$50,'FD mesh'!$B$84:$BI$84,$E489:$BL489)+'FD inverse'!$A$50*$C490/Setup!$B$17+INDEX('FD inverse'!$A$50:$BH$50,1,'FD mesh'!$B$15+1)*Setup!$B$22</f>
        <v>0</v>
      </c>
      <c r="BA490" s="0" t="n">
        <f aca="false">SUMPRODUCT('FD inverse'!$A$51:$BH$51,'FD mesh'!$B$84:$BI$84,$E489:$BL489)+'FD inverse'!$A$51*$C490/Setup!$B$17+INDEX('FD inverse'!$A$51:$BH$51,1,'FD mesh'!$B$15+1)*Setup!$B$22</f>
        <v>0</v>
      </c>
      <c r="BB490" s="0" t="n">
        <f aca="false">SUMPRODUCT('FD inverse'!$A$52:$BH$52,'FD mesh'!$B$84:$BI$84,$E489:$BL489)+'FD inverse'!$A$52*$C490/Setup!$B$17+INDEX('FD inverse'!$A$52:$BH$52,1,'FD mesh'!$B$15+1)*Setup!$B$22</f>
        <v>0</v>
      </c>
      <c r="BC490" s="0" t="n">
        <f aca="false">SUMPRODUCT('FD inverse'!$A$53:$BH$53,'FD mesh'!$B$84:$BI$84,$E489:$BL489)+'FD inverse'!$A$53*$C490/Setup!$B$17+INDEX('FD inverse'!$A$53:$BH$53,1,'FD mesh'!$B$15+1)*Setup!$B$22</f>
        <v>0</v>
      </c>
      <c r="BD490" s="0" t="n">
        <f aca="false">SUMPRODUCT('FD inverse'!$A$54:$BH$54,'FD mesh'!$B$84:$BI$84,$E489:$BL489)+'FD inverse'!$A$54*$C490/Setup!$B$17+INDEX('FD inverse'!$A$54:$BH$54,1,'FD mesh'!$B$15+1)*Setup!$B$22</f>
        <v>0</v>
      </c>
      <c r="BE490" s="0" t="n">
        <f aca="false">SUMPRODUCT('FD inverse'!$A$55:$BH$55,'FD mesh'!$B$84:$BI$84,$E489:$BL489)+'FD inverse'!$A$55*$C490/Setup!$B$17+INDEX('FD inverse'!$A$55:$BH$55,1,'FD mesh'!$B$15+1)*Setup!$B$22</f>
        <v>0</v>
      </c>
      <c r="BF490" s="0" t="n">
        <f aca="false">SUMPRODUCT('FD inverse'!$A$56:$BH$56,'FD mesh'!$B$84:$BI$84,$E489:$BL489)+'FD inverse'!$A$56*$C490/Setup!$B$17+INDEX('FD inverse'!$A$56:$BH$56,1,'FD mesh'!$B$15+1)*Setup!$B$22</f>
        <v>0</v>
      </c>
      <c r="BG490" s="0" t="n">
        <f aca="false">SUMPRODUCT('FD inverse'!$A$57:$BH$57,'FD mesh'!$B$84:$BI$84,$E489:$BL489)+'FD inverse'!$A$57*$C490/Setup!$B$17+INDEX('FD inverse'!$A$57:$BH$57,1,'FD mesh'!$B$15+1)*Setup!$B$22</f>
        <v>0</v>
      </c>
      <c r="BH490" s="0" t="n">
        <f aca="false">SUMPRODUCT('FD inverse'!$A$58:$BH$58,'FD mesh'!$B$84:$BI$84,$E489:$BL489)+'FD inverse'!$A$58*$C490/Setup!$B$17+INDEX('FD inverse'!$A$58:$BH$58,1,'FD mesh'!$B$15+1)*Setup!$B$22</f>
        <v>0</v>
      </c>
      <c r="BI490" s="0" t="n">
        <f aca="false">SUMPRODUCT('FD inverse'!$A$59:$BH$59,'FD mesh'!$B$84:$BI$84,$E489:$BL489)+'FD inverse'!$A$59*$C490/Setup!$B$17+INDEX('FD inverse'!$A$59:$BH$59,1,'FD mesh'!$B$15+1)*Setup!$B$22</f>
        <v>0</v>
      </c>
      <c r="BJ490" s="0" t="n">
        <f aca="false">SUMPRODUCT('FD inverse'!$A$60:$BH$60,'FD mesh'!$B$84:$BI$84,$E489:$BL489)+'FD inverse'!$A$60*$C490/Setup!$B$17+INDEX('FD inverse'!$A$60:$BH$60,1,'FD mesh'!$B$15+1)*Setup!$B$22</f>
        <v>0</v>
      </c>
      <c r="BK490" s="0" t="n">
        <f aca="false">SUMPRODUCT('FD inverse'!$A$61:$BH$61,'FD mesh'!$B$84:$BI$84,$E489:$BL489)+'FD inverse'!$A$61*$C490/Setup!$B$17+INDEX('FD inverse'!$A$61:$BH$61,1,'FD mesh'!$B$15+1)*Setup!$B$22</f>
        <v>0</v>
      </c>
      <c r="BL490" s="0" t="n">
        <f aca="false">SUMPRODUCT('FD inverse'!$A$62:$BH$62,'FD mesh'!$B$84:$BI$84,$E489:$BL489)+'FD inverse'!$A$62*$C490/Setup!$B$17+INDEX('FD inverse'!$A$62:$BH$62,1,'FD mesh'!$B$15+1)*Setup!$B$22</f>
        <v>0</v>
      </c>
    </row>
    <row r="491" customFormat="false" ht="15" hidden="false" customHeight="false" outlineLevel="0" collapsed="false">
      <c r="A491" s="0" t="n">
        <v>486</v>
      </c>
      <c r="B491" s="0" t="n">
        <f aca="false">A491*Setup!$B$11/3600</f>
        <v>40.5</v>
      </c>
      <c r="C491" s="0" t="n">
        <f aca="false">Setup!$B$7+Setup!$B$8*COS(2*PI()*(B491-Setup!$B$9)/24)</f>
        <v>27.9657794454952</v>
      </c>
      <c r="D491" s="0" t="n">
        <f aca="false">(C491-E491)/Setup!$B$17</f>
        <v>16.1176672508401</v>
      </c>
      <c r="E491" s="0" t="n">
        <f aca="false">SUMPRODUCT('FD inverse'!$A$3:$BH$3,'FD mesh'!$B$84:$BI$84,$E490:$BL490)+'FD inverse'!$A$3*$C491/Setup!$B$17+INDEX('FD inverse'!$A$3:$BH$3,1,'FD mesh'!$B$15+1)*Setup!$B$22</f>
        <v>25.870482702886</v>
      </c>
      <c r="F491" s="0" t="n">
        <f aca="false">SUMPRODUCT('FD inverse'!$A$4:$BH$4,'FD mesh'!$B$84:$BI$84,$E490:$BL490)+'FD inverse'!$A$4*$C491/Setup!$B$17+INDEX('FD inverse'!$A$4:$BH$4,1,'FD mesh'!$B$15+1)*Setup!$B$22</f>
        <v>25.3918011153598</v>
      </c>
      <c r="G491" s="0" t="n">
        <f aca="false">SUMPRODUCT('FD inverse'!$A$5:$BH$5,'FD mesh'!$B$84:$BI$84,$E490:$BL490)+'FD inverse'!$A$5*$C491/Setup!$B$17+INDEX('FD inverse'!$A$5:$BH$5,1,'FD mesh'!$B$15+1)*Setup!$B$22</f>
        <v>24.9165316939046</v>
      </c>
      <c r="H491" s="0" t="n">
        <f aca="false">SUMPRODUCT('FD inverse'!$A$6:$BH$6,'FD mesh'!$B$84:$BI$84,$E490:$BL490)+'FD inverse'!$A$6*$C491/Setup!$B$17+INDEX('FD inverse'!$A$6:$BH$6,1,'FD mesh'!$B$15+1)*Setup!$B$22</f>
        <v>23.3273756880116</v>
      </c>
      <c r="I491" s="0" t="n">
        <f aca="false">SUMPRODUCT('FD inverse'!$A$7:$BH$7,'FD mesh'!$B$84:$BI$84,$E490:$BL490)+'FD inverse'!$A$7*$C491/Setup!$B$17+INDEX('FD inverse'!$A$7:$BH$7,1,'FD mesh'!$B$15+1)*Setup!$B$22</f>
        <v>23.1924370504202</v>
      </c>
      <c r="J491" s="0" t="n">
        <f aca="false">SUMPRODUCT('FD inverse'!$A$8:$BH$8,'FD mesh'!$B$84:$BI$84,$E490:$BL490)+'FD inverse'!$A$8*$C491/Setup!$B$17+INDEX('FD inverse'!$A$8:$BH$8,1,'FD mesh'!$B$15+1)*Setup!$B$22</f>
        <v>23.0692884486393</v>
      </c>
      <c r="K491" s="0" t="n">
        <f aca="false">SUMPRODUCT('FD inverse'!$A$9:$BH$9,'FD mesh'!$B$84:$BI$84,$E490:$BL490)+'FD inverse'!$A$9*$C491/Setup!$B$17+INDEX('FD inverse'!$A$9:$BH$9,1,'FD mesh'!$B$15+1)*Setup!$B$22</f>
        <v>22.958242098048</v>
      </c>
      <c r="L491" s="0" t="n">
        <f aca="false">SUMPRODUCT('FD inverse'!$A$10:$BH$10,'FD mesh'!$B$84:$BI$84,$E490:$BL490)+'FD inverse'!$A$10*$C491/Setup!$B$17+INDEX('FD inverse'!$A$10:$BH$10,1,'FD mesh'!$B$15+1)*Setup!$B$22</f>
        <v>22.8595360900159</v>
      </c>
      <c r="M491" s="0" t="n">
        <f aca="false">SUMPRODUCT('FD inverse'!$A$11:$BH$11,'FD mesh'!$B$84:$BI$84,$E490:$BL490)+'FD inverse'!$A$11*$C491/Setup!$B$17+INDEX('FD inverse'!$A$11:$BH$11,1,'FD mesh'!$B$15+1)*Setup!$B$22</f>
        <v>22.7733471887782</v>
      </c>
      <c r="N491" s="0" t="n">
        <f aca="false">SUMPRODUCT('FD inverse'!$A$12:$BH$12,'FD mesh'!$B$84:$BI$84,$E490:$BL490)+'FD inverse'!$A$12*$C491/Setup!$B$17+INDEX('FD inverse'!$A$12:$BH$12,1,'FD mesh'!$B$15+1)*Setup!$B$22</f>
        <v>22.6998019760416</v>
      </c>
      <c r="O491" s="0" t="n">
        <f aca="false">SUMPRODUCT('FD inverse'!$A$13:$BH$13,'FD mesh'!$B$84:$BI$84,$E490:$BL490)+'FD inverse'!$A$13*$C491/Setup!$B$17+INDEX('FD inverse'!$A$13:$BH$13,1,'FD mesh'!$B$15+1)*Setup!$B$22</f>
        <v>22.6389863245598</v>
      </c>
      <c r="P491" s="0" t="n">
        <f aca="false">SUMPRODUCT('FD inverse'!$A$14:$BH$14,'FD mesh'!$B$84:$BI$84,$E490:$BL490)+'FD inverse'!$A$14*$C491/Setup!$B$17+INDEX('FD inverse'!$A$14:$BH$14,1,'FD mesh'!$B$15+1)*Setup!$B$22</f>
        <v>22.5909531885486</v>
      </c>
      <c r="Q491" s="0" t="n">
        <f aca="false">SUMPRODUCT('FD inverse'!$A$15:$BH$15,'FD mesh'!$B$84:$BI$84,$E490:$BL490)+'FD inverse'!$A$15*$C491/Setup!$B$17+INDEX('FD inverse'!$A$15:$BH$15,1,'FD mesh'!$B$15+1)*Setup!$B$22</f>
        <v>22.5557287038402</v>
      </c>
      <c r="R491" s="0" t="n">
        <f aca="false">SUMPRODUCT('FD inverse'!$A$16:$BH$16,'FD mesh'!$B$84:$BI$84,$E490:$BL490)+'FD inverse'!$A$16*$C491/Setup!$B$17+INDEX('FD inverse'!$A$16:$BH$16,1,'FD mesh'!$B$15+1)*Setup!$B$22</f>
        <v>22.5333165944071</v>
      </c>
      <c r="S491" s="0" t="n">
        <f aca="false">SUMPRODUCT('FD inverse'!$A$17:$BH$17,'FD mesh'!$B$84:$BI$84,$E490:$BL490)+'FD inverse'!$A$17*$C491/Setup!$B$17+INDEX('FD inverse'!$A$17:$BH$17,1,'FD mesh'!$B$15+1)*Setup!$B$22</f>
        <v>22.0194875971112</v>
      </c>
      <c r="T491" s="0" t="n">
        <f aca="false">SUMPRODUCT('FD inverse'!$A$18:$BH$18,'FD mesh'!$B$84:$BI$84,$E490:$BL490)+'FD inverse'!$A$18*$C491/Setup!$B$17+INDEX('FD inverse'!$A$18:$BH$18,1,'FD mesh'!$B$15+1)*Setup!$B$22</f>
        <v>21.5116316015952</v>
      </c>
      <c r="U491" s="0" t="n">
        <f aca="false">SUMPRODUCT('FD inverse'!$A$19:$BH$19,'FD mesh'!$B$84:$BI$84,$E490:$BL490)+'FD inverse'!$A$19*$C491/Setup!$B$17+INDEX('FD inverse'!$A$19:$BH$19,1,'FD mesh'!$B$15+1)*Setup!$B$22</f>
        <v>21.0093352287906</v>
      </c>
      <c r="V491" s="0" t="n">
        <f aca="false">SUMPRODUCT('FD inverse'!$A$20:$BH$20,'FD mesh'!$B$84:$BI$84,$E490:$BL490)+'FD inverse'!$A$20*$C491/Setup!$B$17+INDEX('FD inverse'!$A$20:$BH$20,1,'FD mesh'!$B$15+1)*Setup!$B$22</f>
        <v>20.5121828440396</v>
      </c>
      <c r="W491" s="0" t="n">
        <f aca="false">SUMPRODUCT('FD inverse'!$A$21:$BH$21,'FD mesh'!$B$84:$BI$84,$E490:$BL490)+'FD inverse'!$A$21*$C491/Setup!$B$17+INDEX('FD inverse'!$A$21:$BH$21,1,'FD mesh'!$B$15+1)*Setup!$B$22</f>
        <v>20.019757473755</v>
      </c>
      <c r="X491" s="0" t="n">
        <f aca="false">SUMPRODUCT('FD inverse'!$A$22:$BH$22,'FD mesh'!$B$84:$BI$84,$E490:$BL490)+'FD inverse'!$A$22*$C491/Setup!$B$17+INDEX('FD inverse'!$A$22:$BH$22,1,'FD mesh'!$B$15+1)*Setup!$B$22</f>
        <v>19.5316415544843</v>
      </c>
      <c r="Y491" s="0" t="n">
        <f aca="false">SUMPRODUCT('FD inverse'!$A$23:$BH$23,'FD mesh'!$B$84:$BI$84,$E490:$BL490)+'FD inverse'!$A$23*$C491/Setup!$B$17+INDEX('FD inverse'!$A$23:$BH$23,1,'FD mesh'!$B$15+1)*Setup!$B$22</f>
        <v>19.0474175284147</v>
      </c>
      <c r="Z491" s="0" t="n">
        <f aca="false">SUMPRODUCT('FD inverse'!$A$24:$BH$24,'FD mesh'!$B$84:$BI$84,$E490:$BL490)+'FD inverse'!$A$24*$C491/Setup!$B$17+INDEX('FD inverse'!$A$24:$BH$24,1,'FD mesh'!$B$15+1)*Setup!$B$22</f>
        <v>18.5666682992983</v>
      </c>
      <c r="AA491" s="0" t="n">
        <f aca="false">SUMPRODUCT('FD inverse'!$A$25:$BH$25,'FD mesh'!$B$84:$BI$84,$E490:$BL490)+'FD inverse'!$A$25*$C491/Setup!$B$17+INDEX('FD inverse'!$A$25:$BH$25,1,'FD mesh'!$B$15+1)*Setup!$B$22</f>
        <v>18.088977562699</v>
      </c>
      <c r="AB491" s="0" t="n">
        <f aca="false">SUMPRODUCT('FD inverse'!$A$26:$BH$26,'FD mesh'!$B$84:$BI$84,$E490:$BL490)+'FD inverse'!$A$26*$C491/Setup!$B$17+INDEX('FD inverse'!$A$26:$BH$26,1,'FD mesh'!$B$15+1)*Setup!$B$22</f>
        <v>17.6139300243805</v>
      </c>
      <c r="AC491" s="0" t="n">
        <f aca="false">SUMPRODUCT('FD inverse'!$A$27:$BH$27,'FD mesh'!$B$84:$BI$84,$E490:$BL490)+'FD inverse'!$A$27*$C491/Setup!$B$17+INDEX('FD inverse'!$A$27:$BH$27,1,'FD mesh'!$B$15+1)*Setup!$B$22</f>
        <v>17.141111520554</v>
      </c>
      <c r="AD491" s="0" t="n">
        <f aca="false">SUMPRODUCT('FD inverse'!$A$28:$BH$28,'FD mesh'!$B$84:$BI$84,$E490:$BL490)+'FD inverse'!$A$28*$C491/Setup!$B$17+INDEX('FD inverse'!$A$28:$BH$28,1,'FD mesh'!$B$15+1)*Setup!$B$22</f>
        <v>16.6701090536154</v>
      </c>
      <c r="AE491" s="0" t="n">
        <f aca="false">SUMPRODUCT('FD inverse'!$A$29:$BH$29,'FD mesh'!$B$84:$BI$84,$E490:$BL490)+'FD inverse'!$A$29*$C491/Setup!$B$17+INDEX('FD inverse'!$A$29:$BH$29,1,'FD mesh'!$B$15+1)*Setup!$B$22</f>
        <v>16.2005107569025</v>
      </c>
      <c r="AF491" s="0" t="n">
        <f aca="false">SUMPRODUCT('FD inverse'!$A$30:$BH$30,'FD mesh'!$B$84:$BI$84,$E490:$BL490)+'FD inverse'!$A$30*$C491/Setup!$B$17+INDEX('FD inverse'!$A$30:$BH$30,1,'FD mesh'!$B$15+1)*Setup!$B$22</f>
        <v>15.7319058019169</v>
      </c>
      <c r="AG491" s="0" t="n">
        <f aca="false">SUMPRODUCT('FD inverse'!$A$31:$BH$31,'FD mesh'!$B$84:$BI$84,$E490:$BL490)+'FD inverse'!$A$31*$C491/Setup!$B$17+INDEX('FD inverse'!$A$31:$BH$31,1,'FD mesh'!$B$15+1)*Setup!$B$22</f>
        <v>15.2638842613766</v>
      </c>
      <c r="AH491" s="0" t="n">
        <f aca="false">SUMPRODUCT('FD inverse'!$A$32:$BH$32,'FD mesh'!$B$84:$BI$84,$E490:$BL490)+'FD inverse'!$A$32*$C491/Setup!$B$17+INDEX('FD inverse'!$A$32:$BH$32,1,'FD mesh'!$B$15+1)*Setup!$B$22</f>
        <v>15.2443112501784</v>
      </c>
      <c r="AI491" s="0" t="n">
        <f aca="false">SUMPRODUCT('FD inverse'!$A$33:$BH$33,'FD mesh'!$B$84:$BI$84,$E490:$BL490)+'FD inverse'!$A$33*$C491/Setup!$B$17+INDEX('FD inverse'!$A$33:$BH$33,1,'FD mesh'!$B$15+1)*Setup!$B$22</f>
        <v>15.2250090915314</v>
      </c>
      <c r="AJ491" s="0" t="n">
        <f aca="false">SUMPRODUCT('FD inverse'!$A$34:$BH$34,'FD mesh'!$B$84:$BI$84,$E490:$BL490)+'FD inverse'!$A$34*$C491/Setup!$B$17+INDEX('FD inverse'!$A$34:$BH$34,1,'FD mesh'!$B$15+1)*Setup!$B$22</f>
        <v>15.2059505347248</v>
      </c>
      <c r="AK491" s="0" t="n">
        <f aca="false">SUMPRODUCT('FD inverse'!$A$35:$BH$35,'FD mesh'!$B$84:$BI$84,$E490:$BL490)+'FD inverse'!$A$35*$C491/Setup!$B$17+INDEX('FD inverse'!$A$35:$BH$35,1,'FD mesh'!$B$15+1)*Setup!$B$22</f>
        <v>15.1871098611206</v>
      </c>
      <c r="AL491" s="0" t="n">
        <f aca="false">SUMPRODUCT('FD inverse'!$A$36:$BH$36,'FD mesh'!$B$84:$BI$84,$E490:$BL490)+'FD inverse'!$A$36*$C491/Setup!$B$17+INDEX('FD inverse'!$A$36:$BH$36,1,'FD mesh'!$B$15+1)*Setup!$B$22</f>
        <v>15.1684628121889</v>
      </c>
      <c r="AM491" s="0" t="n">
        <f aca="false">SUMPRODUCT('FD inverse'!$A$37:$BH$37,'FD mesh'!$B$84:$BI$84,$E490:$BL490)+'FD inverse'!$A$37*$C491/Setup!$B$17+INDEX('FD inverse'!$A$37:$BH$37,1,'FD mesh'!$B$15+1)*Setup!$B$22</f>
        <v>15.1499865024074</v>
      </c>
      <c r="AN491" s="0" t="n">
        <f aca="false">SUMPRODUCT('FD inverse'!$A$38:$BH$38,'FD mesh'!$B$84:$BI$84,$E490:$BL490)+'FD inverse'!$A$38*$C491/Setup!$B$17+INDEX('FD inverse'!$A$38:$BH$38,1,'FD mesh'!$B$15+1)*Setup!$B$22</f>
        <v>15.1316593190751</v>
      </c>
      <c r="AO491" s="0" t="n">
        <f aca="false">SUMPRODUCT('FD inverse'!$A$39:$BH$39,'FD mesh'!$B$84:$BI$84,$E490:$BL490)+'FD inverse'!$A$39*$C491/Setup!$B$17+INDEX('FD inverse'!$A$39:$BH$39,1,'FD mesh'!$B$15+1)*Setup!$B$22</f>
        <v>15.1134608108929</v>
      </c>
      <c r="AP491" s="0" t="n">
        <f aca="false">SUMPRODUCT('FD inverse'!$A$40:$BH$40,'FD mesh'!$B$84:$BI$84,$E490:$BL490)+'FD inverse'!$A$40*$C491/Setup!$B$17+INDEX('FD inverse'!$A$40:$BH$40,1,'FD mesh'!$B$15+1)*Setup!$B$22</f>
        <v>15.0953715669824</v>
      </c>
      <c r="AQ491" s="0" t="n">
        <f aca="false">SUMPRODUCT('FD inverse'!$A$41:$BH$41,'FD mesh'!$B$84:$BI$84,$E490:$BL490)+'FD inverse'!$A$41*$C491/Setup!$B$17+INDEX('FD inverse'!$A$41:$BH$41,1,'FD mesh'!$B$15+1)*Setup!$B$22</f>
        <v>15.0773730878506</v>
      </c>
      <c r="AR491" s="0" t="n">
        <f aca="false">SUMPRODUCT('FD inverse'!$A$42:$BH$42,'FD mesh'!$B$84:$BI$84,$E490:$BL490)+'FD inverse'!$A$42*$C491/Setup!$B$17+INDEX('FD inverse'!$A$42:$BH$42,1,'FD mesh'!$B$15+1)*Setup!$B$22</f>
        <v>15.0594476496588</v>
      </c>
      <c r="AS491" s="0" t="n">
        <f aca="false">SUMPRODUCT('FD inverse'!$A$43:$BH$43,'FD mesh'!$B$84:$BI$84,$E490:$BL490)+'FD inverse'!$A$43*$C491/Setup!$B$17+INDEX('FD inverse'!$A$43:$BH$43,1,'FD mesh'!$B$15+1)*Setup!$B$22</f>
        <v>0</v>
      </c>
      <c r="AT491" s="0" t="n">
        <f aca="false">SUMPRODUCT('FD inverse'!$A$44:$BH$44,'FD mesh'!$B$84:$BI$84,$E490:$BL490)+'FD inverse'!$A$44*$C491/Setup!$B$17+INDEX('FD inverse'!$A$44:$BH$44,1,'FD mesh'!$B$15+1)*Setup!$B$22</f>
        <v>0</v>
      </c>
      <c r="AU491" s="0" t="n">
        <f aca="false">SUMPRODUCT('FD inverse'!$A$45:$BH$45,'FD mesh'!$B$84:$BI$84,$E490:$BL490)+'FD inverse'!$A$45*$C491/Setup!$B$17+INDEX('FD inverse'!$A$45:$BH$45,1,'FD mesh'!$B$15+1)*Setup!$B$22</f>
        <v>0</v>
      </c>
      <c r="AV491" s="0" t="n">
        <f aca="false">SUMPRODUCT('FD inverse'!$A$46:$BH$46,'FD mesh'!$B$84:$BI$84,$E490:$BL490)+'FD inverse'!$A$46*$C491/Setup!$B$17+INDEX('FD inverse'!$A$46:$BH$46,1,'FD mesh'!$B$15+1)*Setup!$B$22</f>
        <v>0</v>
      </c>
      <c r="AW491" s="0" t="n">
        <f aca="false">SUMPRODUCT('FD inverse'!$A$47:$BH$47,'FD mesh'!$B$84:$BI$84,$E490:$BL490)+'FD inverse'!$A$47*$C491/Setup!$B$17+INDEX('FD inverse'!$A$47:$BH$47,1,'FD mesh'!$B$15+1)*Setup!$B$22</f>
        <v>0</v>
      </c>
      <c r="AX491" s="0" t="n">
        <f aca="false">SUMPRODUCT('FD inverse'!$A$48:$BH$48,'FD mesh'!$B$84:$BI$84,$E490:$BL490)+'FD inverse'!$A$48*$C491/Setup!$B$17+INDEX('FD inverse'!$A$48:$BH$48,1,'FD mesh'!$B$15+1)*Setup!$B$22</f>
        <v>0</v>
      </c>
      <c r="AY491" s="0" t="n">
        <f aca="false">SUMPRODUCT('FD inverse'!$A$49:$BH$49,'FD mesh'!$B$84:$BI$84,$E490:$BL490)+'FD inverse'!$A$49*$C491/Setup!$B$17+INDEX('FD inverse'!$A$49:$BH$49,1,'FD mesh'!$B$15+1)*Setup!$B$22</f>
        <v>0</v>
      </c>
      <c r="AZ491" s="0" t="n">
        <f aca="false">SUMPRODUCT('FD inverse'!$A$50:$BH$50,'FD mesh'!$B$84:$BI$84,$E490:$BL490)+'FD inverse'!$A$50*$C491/Setup!$B$17+INDEX('FD inverse'!$A$50:$BH$50,1,'FD mesh'!$B$15+1)*Setup!$B$22</f>
        <v>0</v>
      </c>
      <c r="BA491" s="0" t="n">
        <f aca="false">SUMPRODUCT('FD inverse'!$A$51:$BH$51,'FD mesh'!$B$84:$BI$84,$E490:$BL490)+'FD inverse'!$A$51*$C491/Setup!$B$17+INDEX('FD inverse'!$A$51:$BH$51,1,'FD mesh'!$B$15+1)*Setup!$B$22</f>
        <v>0</v>
      </c>
      <c r="BB491" s="0" t="n">
        <f aca="false">SUMPRODUCT('FD inverse'!$A$52:$BH$52,'FD mesh'!$B$84:$BI$84,$E490:$BL490)+'FD inverse'!$A$52*$C491/Setup!$B$17+INDEX('FD inverse'!$A$52:$BH$52,1,'FD mesh'!$B$15+1)*Setup!$B$22</f>
        <v>0</v>
      </c>
      <c r="BC491" s="0" t="n">
        <f aca="false">SUMPRODUCT('FD inverse'!$A$53:$BH$53,'FD mesh'!$B$84:$BI$84,$E490:$BL490)+'FD inverse'!$A$53*$C491/Setup!$B$17+INDEX('FD inverse'!$A$53:$BH$53,1,'FD mesh'!$B$15+1)*Setup!$B$22</f>
        <v>0</v>
      </c>
      <c r="BD491" s="0" t="n">
        <f aca="false">SUMPRODUCT('FD inverse'!$A$54:$BH$54,'FD mesh'!$B$84:$BI$84,$E490:$BL490)+'FD inverse'!$A$54*$C491/Setup!$B$17+INDEX('FD inverse'!$A$54:$BH$54,1,'FD mesh'!$B$15+1)*Setup!$B$22</f>
        <v>0</v>
      </c>
      <c r="BE491" s="0" t="n">
        <f aca="false">SUMPRODUCT('FD inverse'!$A$55:$BH$55,'FD mesh'!$B$84:$BI$84,$E490:$BL490)+'FD inverse'!$A$55*$C491/Setup!$B$17+INDEX('FD inverse'!$A$55:$BH$55,1,'FD mesh'!$B$15+1)*Setup!$B$22</f>
        <v>0</v>
      </c>
      <c r="BF491" s="0" t="n">
        <f aca="false">SUMPRODUCT('FD inverse'!$A$56:$BH$56,'FD mesh'!$B$84:$BI$84,$E490:$BL490)+'FD inverse'!$A$56*$C491/Setup!$B$17+INDEX('FD inverse'!$A$56:$BH$56,1,'FD mesh'!$B$15+1)*Setup!$B$22</f>
        <v>0</v>
      </c>
      <c r="BG491" s="0" t="n">
        <f aca="false">SUMPRODUCT('FD inverse'!$A$57:$BH$57,'FD mesh'!$B$84:$BI$84,$E490:$BL490)+'FD inverse'!$A$57*$C491/Setup!$B$17+INDEX('FD inverse'!$A$57:$BH$57,1,'FD mesh'!$B$15+1)*Setup!$B$22</f>
        <v>0</v>
      </c>
      <c r="BH491" s="0" t="n">
        <f aca="false">SUMPRODUCT('FD inverse'!$A$58:$BH$58,'FD mesh'!$B$84:$BI$84,$E490:$BL490)+'FD inverse'!$A$58*$C491/Setup!$B$17+INDEX('FD inverse'!$A$58:$BH$58,1,'FD mesh'!$B$15+1)*Setup!$B$22</f>
        <v>0</v>
      </c>
      <c r="BI491" s="0" t="n">
        <f aca="false">SUMPRODUCT('FD inverse'!$A$59:$BH$59,'FD mesh'!$B$84:$BI$84,$E490:$BL490)+'FD inverse'!$A$59*$C491/Setup!$B$17+INDEX('FD inverse'!$A$59:$BH$59,1,'FD mesh'!$B$15+1)*Setup!$B$22</f>
        <v>0</v>
      </c>
      <c r="BJ491" s="0" t="n">
        <f aca="false">SUMPRODUCT('FD inverse'!$A$60:$BH$60,'FD mesh'!$B$84:$BI$84,$E490:$BL490)+'FD inverse'!$A$60*$C491/Setup!$B$17+INDEX('FD inverse'!$A$60:$BH$60,1,'FD mesh'!$B$15+1)*Setup!$B$22</f>
        <v>0</v>
      </c>
      <c r="BK491" s="0" t="n">
        <f aca="false">SUMPRODUCT('FD inverse'!$A$61:$BH$61,'FD mesh'!$B$84:$BI$84,$E490:$BL490)+'FD inverse'!$A$61*$C491/Setup!$B$17+INDEX('FD inverse'!$A$61:$BH$61,1,'FD mesh'!$B$15+1)*Setup!$B$22</f>
        <v>0</v>
      </c>
      <c r="BL491" s="0" t="n">
        <f aca="false">SUMPRODUCT('FD inverse'!$A$62:$BH$62,'FD mesh'!$B$84:$BI$84,$E490:$BL490)+'FD inverse'!$A$62*$C491/Setup!$B$17+INDEX('FD inverse'!$A$62:$BH$62,1,'FD mesh'!$B$15+1)*Setup!$B$22</f>
        <v>0</v>
      </c>
    </row>
    <row r="492" customFormat="false" ht="15" hidden="false" customHeight="false" outlineLevel="0" collapsed="false">
      <c r="A492" s="0" t="n">
        <v>487</v>
      </c>
      <c r="B492" s="0" t="n">
        <f aca="false">A492*Setup!$B$11/3600</f>
        <v>40.5833333333333</v>
      </c>
      <c r="C492" s="0" t="n">
        <f aca="false">Setup!$B$7+Setup!$B$8*COS(2*PI()*(B492-Setup!$B$9)/24)</f>
        <v>27.953446041871</v>
      </c>
      <c r="D492" s="0" t="n">
        <f aca="false">(C492-E492)/Setup!$B$17</f>
        <v>15.9959925510374</v>
      </c>
      <c r="E492" s="0" t="n">
        <f aca="false">SUMPRODUCT('FD inverse'!$A$3:$BH$3,'FD mesh'!$B$84:$BI$84,$E491:$BL491)+'FD inverse'!$A$3*$C492/Setup!$B$17+INDEX('FD inverse'!$A$3:$BH$3,1,'FD mesh'!$B$15+1)*Setup!$B$22</f>
        <v>25.8739670102362</v>
      </c>
      <c r="F492" s="0" t="n">
        <f aca="false">SUMPRODUCT('FD inverse'!$A$4:$BH$4,'FD mesh'!$B$84:$BI$84,$E491:$BL491)+'FD inverse'!$A$4*$C492/Setup!$B$17+INDEX('FD inverse'!$A$4:$BH$4,1,'FD mesh'!$B$15+1)*Setup!$B$22</f>
        <v>25.3986519464482</v>
      </c>
      <c r="G492" s="0" t="n">
        <f aca="false">SUMPRODUCT('FD inverse'!$A$5:$BH$5,'FD mesh'!$B$84:$BI$84,$E491:$BL491)+'FD inverse'!$A$5*$C492/Setup!$B$17+INDEX('FD inverse'!$A$5:$BH$5,1,'FD mesh'!$B$15+1)*Setup!$B$22</f>
        <v>24.9263103336535</v>
      </c>
      <c r="H492" s="0" t="n">
        <f aca="false">SUMPRODUCT('FD inverse'!$A$6:$BH$6,'FD mesh'!$B$84:$BI$84,$E491:$BL491)+'FD inverse'!$A$6*$C492/Setup!$B$17+INDEX('FD inverse'!$A$6:$BH$6,1,'FD mesh'!$B$15+1)*Setup!$B$22</f>
        <v>23.3463727728134</v>
      </c>
      <c r="I492" s="0" t="n">
        <f aca="false">SUMPRODUCT('FD inverse'!$A$7:$BH$7,'FD mesh'!$B$84:$BI$84,$E491:$BL491)+'FD inverse'!$A$7*$C492/Setup!$B$17+INDEX('FD inverse'!$A$7:$BH$7,1,'FD mesh'!$B$15+1)*Setup!$B$22</f>
        <v>23.2121591493767</v>
      </c>
      <c r="J492" s="0" t="n">
        <f aca="false">SUMPRODUCT('FD inverse'!$A$8:$BH$8,'FD mesh'!$B$84:$BI$84,$E491:$BL491)+'FD inverse'!$A$8*$C492/Setup!$B$17+INDEX('FD inverse'!$A$8:$BH$8,1,'FD mesh'!$B$15+1)*Setup!$B$22</f>
        <v>23.0895809825516</v>
      </c>
      <c r="K492" s="0" t="n">
        <f aca="false">SUMPRODUCT('FD inverse'!$A$9:$BH$9,'FD mesh'!$B$84:$BI$84,$E491:$BL491)+'FD inverse'!$A$9*$C492/Setup!$B$17+INDEX('FD inverse'!$A$9:$BH$9,1,'FD mesh'!$B$15+1)*Setup!$B$22</f>
        <v>22.9789748121349</v>
      </c>
      <c r="L492" s="0" t="n">
        <f aca="false">SUMPRODUCT('FD inverse'!$A$10:$BH$10,'FD mesh'!$B$84:$BI$84,$E491:$BL491)+'FD inverse'!$A$10*$C492/Setup!$B$17+INDEX('FD inverse'!$A$10:$BH$10,1,'FD mesh'!$B$15+1)*Setup!$B$22</f>
        <v>22.880600331445</v>
      </c>
      <c r="M492" s="0" t="n">
        <f aca="false">SUMPRODUCT('FD inverse'!$A$11:$BH$11,'FD mesh'!$B$84:$BI$84,$E491:$BL491)+'FD inverse'!$A$11*$C492/Setup!$B$17+INDEX('FD inverse'!$A$11:$BH$11,1,'FD mesh'!$B$15+1)*Setup!$B$22</f>
        <v>22.7946531318342</v>
      </c>
      <c r="N492" s="0" t="n">
        <f aca="false">SUMPRODUCT('FD inverse'!$A$12:$BH$12,'FD mesh'!$B$84:$BI$84,$E491:$BL491)+'FD inverse'!$A$12*$C492/Setup!$B$17+INDEX('FD inverse'!$A$12:$BH$12,1,'FD mesh'!$B$15+1)*Setup!$B$22</f>
        <v>22.7212758101326</v>
      </c>
      <c r="O492" s="0" t="n">
        <f aca="false">SUMPRODUCT('FD inverse'!$A$13:$BH$13,'FD mesh'!$B$84:$BI$84,$E491:$BL491)+'FD inverse'!$A$13*$C492/Setup!$B$17+INDEX('FD inverse'!$A$13:$BH$13,1,'FD mesh'!$B$15+1)*Setup!$B$22</f>
        <v>22.6605674170981</v>
      </c>
      <c r="P492" s="0" t="n">
        <f aca="false">SUMPRODUCT('FD inverse'!$A$14:$BH$14,'FD mesh'!$B$84:$BI$84,$E491:$BL491)+'FD inverse'!$A$14*$C492/Setup!$B$17+INDEX('FD inverse'!$A$14:$BH$14,1,'FD mesh'!$B$15+1)*Setup!$B$22</f>
        <v>22.6125912320509</v>
      </c>
      <c r="Q492" s="0" t="n">
        <f aca="false">SUMPRODUCT('FD inverse'!$A$15:$BH$15,'FD mesh'!$B$84:$BI$84,$E491:$BL491)+'FD inverse'!$A$15*$C492/Setup!$B$17+INDEX('FD inverse'!$A$15:$BH$15,1,'FD mesh'!$B$15+1)*Setup!$B$22</f>
        <v>22.5773808543798</v>
      </c>
      <c r="R492" s="0" t="n">
        <f aca="false">SUMPRODUCT('FD inverse'!$A$16:$BH$16,'FD mesh'!$B$84:$BI$84,$E491:$BL491)+'FD inverse'!$A$16*$C492/Setup!$B$17+INDEX('FD inverse'!$A$16:$BH$16,1,'FD mesh'!$B$15+1)*Setup!$B$22</f>
        <v>22.5549446068204</v>
      </c>
      <c r="S492" s="0" t="n">
        <f aca="false">SUMPRODUCT('FD inverse'!$A$17:$BH$17,'FD mesh'!$B$84:$BI$84,$E491:$BL491)+'FD inverse'!$A$17*$C492/Setup!$B$17+INDEX('FD inverse'!$A$17:$BH$17,1,'FD mesh'!$B$15+1)*Setup!$B$22</f>
        <v>22.0397378066211</v>
      </c>
      <c r="T492" s="0" t="n">
        <f aca="false">SUMPRODUCT('FD inverse'!$A$18:$BH$18,'FD mesh'!$B$84:$BI$84,$E491:$BL491)+'FD inverse'!$A$18*$C492/Setup!$B$17+INDEX('FD inverse'!$A$18:$BH$18,1,'FD mesh'!$B$15+1)*Setup!$B$22</f>
        <v>21.5304903537919</v>
      </c>
      <c r="U492" s="0" t="n">
        <f aca="false">SUMPRODUCT('FD inverse'!$A$19:$BH$19,'FD mesh'!$B$84:$BI$84,$E491:$BL491)+'FD inverse'!$A$19*$C492/Setup!$B$17+INDEX('FD inverse'!$A$19:$BH$19,1,'FD mesh'!$B$15+1)*Setup!$B$22</f>
        <v>21.0267927623234</v>
      </c>
      <c r="V492" s="0" t="n">
        <f aca="false">SUMPRODUCT('FD inverse'!$A$20:$BH$20,'FD mesh'!$B$84:$BI$84,$E491:$BL491)+'FD inverse'!$A$20*$C492/Setup!$B$17+INDEX('FD inverse'!$A$20:$BH$20,1,'FD mesh'!$B$15+1)*Setup!$B$22</f>
        <v>20.5282326735803</v>
      </c>
      <c r="W492" s="0" t="n">
        <f aca="false">SUMPRODUCT('FD inverse'!$A$21:$BH$21,'FD mesh'!$B$84:$BI$84,$E491:$BL491)+'FD inverse'!$A$21*$C492/Setup!$B$17+INDEX('FD inverse'!$A$21:$BH$21,1,'FD mesh'!$B$15+1)*Setup!$B$22</f>
        <v>20.0343958203878</v>
      </c>
      <c r="X492" s="0" t="n">
        <f aca="false">SUMPRODUCT('FD inverse'!$A$22:$BH$22,'FD mesh'!$B$84:$BI$84,$E491:$BL491)+'FD inverse'!$A$22*$C492/Setup!$B$17+INDEX('FD inverse'!$A$22:$BH$22,1,'FD mesh'!$B$15+1)*Setup!$B$22</f>
        <v>19.54486682349</v>
      </c>
      <c r="Y492" s="0" t="n">
        <f aca="false">SUMPRODUCT('FD inverse'!$A$23:$BH$23,'FD mesh'!$B$84:$BI$84,$E491:$BL491)+'FD inverse'!$A$23*$C492/Setup!$B$17+INDEX('FD inverse'!$A$23:$BH$23,1,'FD mesh'!$B$15+1)*Setup!$B$22</f>
        <v>19.0592298343283</v>
      </c>
      <c r="Z492" s="0" t="n">
        <f aca="false">SUMPRODUCT('FD inverse'!$A$24:$BH$24,'FD mesh'!$B$84:$BI$84,$E491:$BL491)+'FD inverse'!$A$24*$C492/Setup!$B$17+INDEX('FD inverse'!$A$24:$BH$24,1,'FD mesh'!$B$15+1)*Setup!$B$22</f>
        <v>18.5770690380497</v>
      </c>
      <c r="AA492" s="0" t="n">
        <f aca="false">SUMPRODUCT('FD inverse'!$A$25:$BH$25,'FD mesh'!$B$84:$BI$84,$E491:$BL491)+'FD inverse'!$A$25*$C492/Setup!$B$17+INDEX('FD inverse'!$A$25:$BH$25,1,'FD mesh'!$B$15+1)*Setup!$B$22</f>
        <v>18.0979690306036</v>
      </c>
      <c r="AB492" s="0" t="n">
        <f aca="false">SUMPRODUCT('FD inverse'!$A$26:$BH$26,'FD mesh'!$B$84:$BI$84,$E491:$BL491)+'FD inverse'!$A$26*$C492/Setup!$B$17+INDEX('FD inverse'!$A$26:$BH$26,1,'FD mesh'!$B$15+1)*Setup!$B$22</f>
        <v>17.6215150837124</v>
      </c>
      <c r="AC492" s="0" t="n">
        <f aca="false">SUMPRODUCT('FD inverse'!$A$27:$BH$27,'FD mesh'!$B$84:$BI$84,$E491:$BL491)+'FD inverse'!$A$27*$C492/Setup!$B$17+INDEX('FD inverse'!$A$27:$BH$27,1,'FD mesh'!$B$15+1)*Setup!$B$22</f>
        <v>17.1472933114245</v>
      </c>
      <c r="AD492" s="0" t="n">
        <f aca="false">SUMPRODUCT('FD inverse'!$A$28:$BH$28,'FD mesh'!$B$84:$BI$84,$E491:$BL491)+'FD inverse'!$A$28*$C492/Setup!$B$17+INDEX('FD inverse'!$A$28:$BH$28,1,'FD mesh'!$B$15+1)*Setup!$B$22</f>
        <v>16.6748907518786</v>
      </c>
      <c r="AE492" s="0" t="n">
        <f aca="false">SUMPRODUCT('FD inverse'!$A$29:$BH$29,'FD mesh'!$B$84:$BI$84,$E491:$BL491)+'FD inverse'!$A$29*$C492/Setup!$B$17+INDEX('FD inverse'!$A$29:$BH$29,1,'FD mesh'!$B$15+1)*Setup!$B$22</f>
        <v>16.2038953778215</v>
      </c>
      <c r="AF492" s="0" t="n">
        <f aca="false">SUMPRODUCT('FD inverse'!$A$30:$BH$30,'FD mesh'!$B$84:$BI$84,$E491:$BL491)+'FD inverse'!$A$30*$C492/Setup!$B$17+INDEX('FD inverse'!$A$30:$BH$30,1,'FD mesh'!$B$15+1)*Setup!$B$22</f>
        <v>15.7338960493491</v>
      </c>
      <c r="AG492" s="0" t="n">
        <f aca="false">SUMPRODUCT('FD inverse'!$A$31:$BH$31,'FD mesh'!$B$84:$BI$84,$E491:$BL491)+'FD inverse'!$A$31*$C492/Setup!$B$17+INDEX('FD inverse'!$A$31:$BH$31,1,'FD mesh'!$B$15+1)*Setup!$B$22</f>
        <v>15.264482422264</v>
      </c>
      <c r="AH492" s="0" t="n">
        <f aca="false">SUMPRODUCT('FD inverse'!$A$32:$BH$32,'FD mesh'!$B$84:$BI$84,$E491:$BL491)+'FD inverse'!$A$32*$C492/Setup!$B$17+INDEX('FD inverse'!$A$32:$BH$32,1,'FD mesh'!$B$15+1)*Setup!$B$22</f>
        <v>15.2448523309369</v>
      </c>
      <c r="AI492" s="0" t="n">
        <f aca="false">SUMPRODUCT('FD inverse'!$A$33:$BH$33,'FD mesh'!$B$84:$BI$84,$E491:$BL491)+'FD inverse'!$A$33*$C492/Setup!$B$17+INDEX('FD inverse'!$A$33:$BH$33,1,'FD mesh'!$B$15+1)*Setup!$B$22</f>
        <v>15.2254961471525</v>
      </c>
      <c r="AJ492" s="0" t="n">
        <f aca="false">SUMPRODUCT('FD inverse'!$A$34:$BH$34,'FD mesh'!$B$84:$BI$84,$E491:$BL491)+'FD inverse'!$A$34*$C492/Setup!$B$17+INDEX('FD inverse'!$A$34:$BH$34,1,'FD mesh'!$B$15+1)*Setup!$B$22</f>
        <v>15.206386522142</v>
      </c>
      <c r="AK492" s="0" t="n">
        <f aca="false">SUMPRODUCT('FD inverse'!$A$35:$BH$35,'FD mesh'!$B$84:$BI$84,$E491:$BL491)+'FD inverse'!$A$35*$C492/Setup!$B$17+INDEX('FD inverse'!$A$35:$BH$35,1,'FD mesh'!$B$15+1)*Setup!$B$22</f>
        <v>15.1874976040043</v>
      </c>
      <c r="AL492" s="0" t="n">
        <f aca="false">SUMPRODUCT('FD inverse'!$A$36:$BH$36,'FD mesh'!$B$84:$BI$84,$E491:$BL491)+'FD inverse'!$A$36*$C492/Setup!$B$17+INDEX('FD inverse'!$A$36:$BH$36,1,'FD mesh'!$B$15+1)*Setup!$B$22</f>
        <v>15.1688049702453</v>
      </c>
      <c r="AM492" s="0" t="n">
        <f aca="false">SUMPRODUCT('FD inverse'!$A$37:$BH$37,'FD mesh'!$B$84:$BI$84,$E491:$BL491)+'FD inverse'!$A$37*$C492/Setup!$B$17+INDEX('FD inverse'!$A$37:$BH$37,1,'FD mesh'!$B$15+1)*Setup!$B$22</f>
        <v>15.1502855447755</v>
      </c>
      <c r="AN492" s="0" t="n">
        <f aca="false">SUMPRODUCT('FD inverse'!$A$38:$BH$38,'FD mesh'!$B$84:$BI$84,$E491:$BL491)+'FD inverse'!$A$38*$C492/Setup!$B$17+INDEX('FD inverse'!$A$38:$BH$38,1,'FD mesh'!$B$15+1)*Setup!$B$22</f>
        <v>15.1319175014404</v>
      </c>
      <c r="AO492" s="0" t="n">
        <f aca="false">SUMPRODUCT('FD inverse'!$A$39:$BH$39,'FD mesh'!$B$84:$BI$84,$E491:$BL491)+'FD inverse'!$A$39*$C492/Setup!$B$17+INDEX('FD inverse'!$A$39:$BH$39,1,'FD mesh'!$B$15+1)*Setup!$B$22</f>
        <v>15.1136801559652</v>
      </c>
      <c r="AP492" s="0" t="n">
        <f aca="false">SUMPRODUCT('FD inverse'!$A$40:$BH$40,'FD mesh'!$B$84:$BI$84,$E491:$BL491)+'FD inverse'!$A$40*$C492/Setup!$B$17+INDEX('FD inverse'!$A$40:$BH$40,1,'FD mesh'!$B$15+1)*Setup!$B$22</f>
        <v>15.095553848018</v>
      </c>
      <c r="AQ492" s="0" t="n">
        <f aca="false">SUMPRODUCT('FD inverse'!$A$41:$BH$41,'FD mesh'!$B$84:$BI$84,$E491:$BL491)+'FD inverse'!$A$41*$C492/Setup!$B$17+INDEX('FD inverse'!$A$41:$BH$41,1,'FD mesh'!$B$15+1)*Setup!$B$22</f>
        <v>15.0775198149295</v>
      </c>
      <c r="AR492" s="0" t="n">
        <f aca="false">SUMPRODUCT('FD inverse'!$A$42:$BH$42,'FD mesh'!$B$84:$BI$84,$E491:$BL491)+'FD inverse'!$A$42*$C492/Setup!$B$17+INDEX('FD inverse'!$A$42:$BH$42,1,'FD mesh'!$B$15+1)*Setup!$B$22</f>
        <v>15.0595600584679</v>
      </c>
      <c r="AS492" s="0" t="n">
        <f aca="false">SUMPRODUCT('FD inverse'!$A$43:$BH$43,'FD mesh'!$B$84:$BI$84,$E491:$BL491)+'FD inverse'!$A$43*$C492/Setup!$B$17+INDEX('FD inverse'!$A$43:$BH$43,1,'FD mesh'!$B$15+1)*Setup!$B$22</f>
        <v>0</v>
      </c>
      <c r="AT492" s="0" t="n">
        <f aca="false">SUMPRODUCT('FD inverse'!$A$44:$BH$44,'FD mesh'!$B$84:$BI$84,$E491:$BL491)+'FD inverse'!$A$44*$C492/Setup!$B$17+INDEX('FD inverse'!$A$44:$BH$44,1,'FD mesh'!$B$15+1)*Setup!$B$22</f>
        <v>0</v>
      </c>
      <c r="AU492" s="0" t="n">
        <f aca="false">SUMPRODUCT('FD inverse'!$A$45:$BH$45,'FD mesh'!$B$84:$BI$84,$E491:$BL491)+'FD inverse'!$A$45*$C492/Setup!$B$17+INDEX('FD inverse'!$A$45:$BH$45,1,'FD mesh'!$B$15+1)*Setup!$B$22</f>
        <v>0</v>
      </c>
      <c r="AV492" s="0" t="n">
        <f aca="false">SUMPRODUCT('FD inverse'!$A$46:$BH$46,'FD mesh'!$B$84:$BI$84,$E491:$BL491)+'FD inverse'!$A$46*$C492/Setup!$B$17+INDEX('FD inverse'!$A$46:$BH$46,1,'FD mesh'!$B$15+1)*Setup!$B$22</f>
        <v>0</v>
      </c>
      <c r="AW492" s="0" t="n">
        <f aca="false">SUMPRODUCT('FD inverse'!$A$47:$BH$47,'FD mesh'!$B$84:$BI$84,$E491:$BL491)+'FD inverse'!$A$47*$C492/Setup!$B$17+INDEX('FD inverse'!$A$47:$BH$47,1,'FD mesh'!$B$15+1)*Setup!$B$22</f>
        <v>0</v>
      </c>
      <c r="AX492" s="0" t="n">
        <f aca="false">SUMPRODUCT('FD inverse'!$A$48:$BH$48,'FD mesh'!$B$84:$BI$84,$E491:$BL491)+'FD inverse'!$A$48*$C492/Setup!$B$17+INDEX('FD inverse'!$A$48:$BH$48,1,'FD mesh'!$B$15+1)*Setup!$B$22</f>
        <v>0</v>
      </c>
      <c r="AY492" s="0" t="n">
        <f aca="false">SUMPRODUCT('FD inverse'!$A$49:$BH$49,'FD mesh'!$B$84:$BI$84,$E491:$BL491)+'FD inverse'!$A$49*$C492/Setup!$B$17+INDEX('FD inverse'!$A$49:$BH$49,1,'FD mesh'!$B$15+1)*Setup!$B$22</f>
        <v>0</v>
      </c>
      <c r="AZ492" s="0" t="n">
        <f aca="false">SUMPRODUCT('FD inverse'!$A$50:$BH$50,'FD mesh'!$B$84:$BI$84,$E491:$BL491)+'FD inverse'!$A$50*$C492/Setup!$B$17+INDEX('FD inverse'!$A$50:$BH$50,1,'FD mesh'!$B$15+1)*Setup!$B$22</f>
        <v>0</v>
      </c>
      <c r="BA492" s="0" t="n">
        <f aca="false">SUMPRODUCT('FD inverse'!$A$51:$BH$51,'FD mesh'!$B$84:$BI$84,$E491:$BL491)+'FD inverse'!$A$51*$C492/Setup!$B$17+INDEX('FD inverse'!$A$51:$BH$51,1,'FD mesh'!$B$15+1)*Setup!$B$22</f>
        <v>0</v>
      </c>
      <c r="BB492" s="0" t="n">
        <f aca="false">SUMPRODUCT('FD inverse'!$A$52:$BH$52,'FD mesh'!$B$84:$BI$84,$E491:$BL491)+'FD inverse'!$A$52*$C492/Setup!$B$17+INDEX('FD inverse'!$A$52:$BH$52,1,'FD mesh'!$B$15+1)*Setup!$B$22</f>
        <v>0</v>
      </c>
      <c r="BC492" s="0" t="n">
        <f aca="false">SUMPRODUCT('FD inverse'!$A$53:$BH$53,'FD mesh'!$B$84:$BI$84,$E491:$BL491)+'FD inverse'!$A$53*$C492/Setup!$B$17+INDEX('FD inverse'!$A$53:$BH$53,1,'FD mesh'!$B$15+1)*Setup!$B$22</f>
        <v>0</v>
      </c>
      <c r="BD492" s="0" t="n">
        <f aca="false">SUMPRODUCT('FD inverse'!$A$54:$BH$54,'FD mesh'!$B$84:$BI$84,$E491:$BL491)+'FD inverse'!$A$54*$C492/Setup!$B$17+INDEX('FD inverse'!$A$54:$BH$54,1,'FD mesh'!$B$15+1)*Setup!$B$22</f>
        <v>0</v>
      </c>
      <c r="BE492" s="0" t="n">
        <f aca="false">SUMPRODUCT('FD inverse'!$A$55:$BH$55,'FD mesh'!$B$84:$BI$84,$E491:$BL491)+'FD inverse'!$A$55*$C492/Setup!$B$17+INDEX('FD inverse'!$A$55:$BH$55,1,'FD mesh'!$B$15+1)*Setup!$B$22</f>
        <v>0</v>
      </c>
      <c r="BF492" s="0" t="n">
        <f aca="false">SUMPRODUCT('FD inverse'!$A$56:$BH$56,'FD mesh'!$B$84:$BI$84,$E491:$BL491)+'FD inverse'!$A$56*$C492/Setup!$B$17+INDEX('FD inverse'!$A$56:$BH$56,1,'FD mesh'!$B$15+1)*Setup!$B$22</f>
        <v>0</v>
      </c>
      <c r="BG492" s="0" t="n">
        <f aca="false">SUMPRODUCT('FD inverse'!$A$57:$BH$57,'FD mesh'!$B$84:$BI$84,$E491:$BL491)+'FD inverse'!$A$57*$C492/Setup!$B$17+INDEX('FD inverse'!$A$57:$BH$57,1,'FD mesh'!$B$15+1)*Setup!$B$22</f>
        <v>0</v>
      </c>
      <c r="BH492" s="0" t="n">
        <f aca="false">SUMPRODUCT('FD inverse'!$A$58:$BH$58,'FD mesh'!$B$84:$BI$84,$E491:$BL491)+'FD inverse'!$A$58*$C492/Setup!$B$17+INDEX('FD inverse'!$A$58:$BH$58,1,'FD mesh'!$B$15+1)*Setup!$B$22</f>
        <v>0</v>
      </c>
      <c r="BI492" s="0" t="n">
        <f aca="false">SUMPRODUCT('FD inverse'!$A$59:$BH$59,'FD mesh'!$B$84:$BI$84,$E491:$BL491)+'FD inverse'!$A$59*$C492/Setup!$B$17+INDEX('FD inverse'!$A$59:$BH$59,1,'FD mesh'!$B$15+1)*Setup!$B$22</f>
        <v>0</v>
      </c>
      <c r="BJ492" s="0" t="n">
        <f aca="false">SUMPRODUCT('FD inverse'!$A$60:$BH$60,'FD mesh'!$B$84:$BI$84,$E491:$BL491)+'FD inverse'!$A$60*$C492/Setup!$B$17+INDEX('FD inverse'!$A$60:$BH$60,1,'FD mesh'!$B$15+1)*Setup!$B$22</f>
        <v>0</v>
      </c>
      <c r="BK492" s="0" t="n">
        <f aca="false">SUMPRODUCT('FD inverse'!$A$61:$BH$61,'FD mesh'!$B$84:$BI$84,$E491:$BL491)+'FD inverse'!$A$61*$C492/Setup!$B$17+INDEX('FD inverse'!$A$61:$BH$61,1,'FD mesh'!$B$15+1)*Setup!$B$22</f>
        <v>0</v>
      </c>
      <c r="BL492" s="0" t="n">
        <f aca="false">SUMPRODUCT('FD inverse'!$A$62:$BH$62,'FD mesh'!$B$84:$BI$84,$E491:$BL491)+'FD inverse'!$A$62*$C492/Setup!$B$17+INDEX('FD inverse'!$A$62:$BH$62,1,'FD mesh'!$B$15+1)*Setup!$B$22</f>
        <v>0</v>
      </c>
    </row>
    <row r="493" customFormat="false" ht="15" hidden="false" customHeight="false" outlineLevel="0" collapsed="false">
      <c r="A493" s="0" t="n">
        <v>488</v>
      </c>
      <c r="B493" s="0" t="n">
        <f aca="false">A493*Setup!$B$11/3600</f>
        <v>40.6666666666667</v>
      </c>
      <c r="C493" s="0" t="n">
        <f aca="false">Setup!$B$7+Setup!$B$8*COS(2*PI()*(B493-Setup!$B$9)/24)</f>
        <v>27.9392310120488</v>
      </c>
      <c r="D493" s="0" t="n">
        <f aca="false">(C493-E493)/Setup!$B$17</f>
        <v>15.8688799713323</v>
      </c>
      <c r="E493" s="0" t="n">
        <f aca="false">SUMPRODUCT('FD inverse'!$A$3:$BH$3,'FD mesh'!$B$84:$BI$84,$E492:$BL492)+'FD inverse'!$A$3*$C493/Setup!$B$17+INDEX('FD inverse'!$A$3:$BH$3,1,'FD mesh'!$B$15+1)*Setup!$B$22</f>
        <v>25.8762766157756</v>
      </c>
      <c r="F493" s="0" t="n">
        <f aca="false">SUMPRODUCT('FD inverse'!$A$4:$BH$4,'FD mesh'!$B$84:$BI$84,$E492:$BL492)+'FD inverse'!$A$4*$C493/Setup!$B$17+INDEX('FD inverse'!$A$4:$BH$4,1,'FD mesh'!$B$15+1)*Setup!$B$22</f>
        <v>25.4044897378707</v>
      </c>
      <c r="G493" s="0" t="n">
        <f aca="false">SUMPRODUCT('FD inverse'!$A$5:$BH$5,'FD mesh'!$B$84:$BI$84,$E492:$BL492)+'FD inverse'!$A$5*$C493/Setup!$B$17+INDEX('FD inverse'!$A$5:$BH$5,1,'FD mesh'!$B$15+1)*Setup!$B$22</f>
        <v>24.9352366236039</v>
      </c>
      <c r="H493" s="0" t="n">
        <f aca="false">SUMPRODUCT('FD inverse'!$A$6:$BH$6,'FD mesh'!$B$84:$BI$84,$E492:$BL492)+'FD inverse'!$A$6*$C493/Setup!$B$17+INDEX('FD inverse'!$A$6:$BH$6,1,'FD mesh'!$B$15+1)*Setup!$B$22</f>
        <v>23.3650549127566</v>
      </c>
      <c r="I493" s="0" t="n">
        <f aca="false">SUMPRODUCT('FD inverse'!$A$7:$BH$7,'FD mesh'!$B$84:$BI$84,$E492:$BL492)+'FD inverse'!$A$7*$C493/Setup!$B$17+INDEX('FD inverse'!$A$7:$BH$7,1,'FD mesh'!$B$15+1)*Setup!$B$22</f>
        <v>23.2316117347887</v>
      </c>
      <c r="J493" s="0" t="n">
        <f aca="false">SUMPRODUCT('FD inverse'!$A$8:$BH$8,'FD mesh'!$B$84:$BI$84,$E492:$BL492)+'FD inverse'!$A$8*$C493/Setup!$B$17+INDEX('FD inverse'!$A$8:$BH$8,1,'FD mesh'!$B$15+1)*Setup!$B$22</f>
        <v>23.1096450083913</v>
      </c>
      <c r="K493" s="0" t="n">
        <f aca="false">SUMPRODUCT('FD inverse'!$A$9:$BH$9,'FD mesh'!$B$84:$BI$84,$E492:$BL492)+'FD inverse'!$A$9*$C493/Setup!$B$17+INDEX('FD inverse'!$A$9:$BH$9,1,'FD mesh'!$B$15+1)*Setup!$B$22</f>
        <v>22.9995154653801</v>
      </c>
      <c r="L493" s="0" t="n">
        <f aca="false">SUMPRODUCT('FD inverse'!$A$10:$BH$10,'FD mesh'!$B$84:$BI$84,$E492:$BL492)+'FD inverse'!$A$10*$C493/Setup!$B$17+INDEX('FD inverse'!$A$10:$BH$10,1,'FD mesh'!$B$15+1)*Setup!$B$22</f>
        <v>22.9015043018646</v>
      </c>
      <c r="M493" s="0" t="n">
        <f aca="false">SUMPRODUCT('FD inverse'!$A$11:$BH$11,'FD mesh'!$B$84:$BI$84,$E492:$BL492)+'FD inverse'!$A$11*$C493/Setup!$B$17+INDEX('FD inverse'!$A$11:$BH$11,1,'FD mesh'!$B$15+1)*Setup!$B$22</f>
        <v>22.8158258642603</v>
      </c>
      <c r="N493" s="0" t="n">
        <f aca="false">SUMPRODUCT('FD inverse'!$A$12:$BH$12,'FD mesh'!$B$84:$BI$84,$E492:$BL492)+'FD inverse'!$A$12*$C493/Setup!$B$17+INDEX('FD inverse'!$A$12:$BH$12,1,'FD mesh'!$B$15+1)*Setup!$B$22</f>
        <v>22.7426387142231</v>
      </c>
      <c r="O493" s="0" t="n">
        <f aca="false">SUMPRODUCT('FD inverse'!$A$13:$BH$13,'FD mesh'!$B$84:$BI$84,$E492:$BL492)+'FD inverse'!$A$13*$C493/Setup!$B$17+INDEX('FD inverse'!$A$13:$BH$13,1,'FD mesh'!$B$15+1)*Setup!$B$22</f>
        <v>22.6820550474252</v>
      </c>
      <c r="P493" s="0" t="n">
        <f aca="false">SUMPRODUCT('FD inverse'!$A$14:$BH$14,'FD mesh'!$B$84:$BI$84,$E492:$BL492)+'FD inverse'!$A$14*$C493/Setup!$B$17+INDEX('FD inverse'!$A$14:$BH$14,1,'FD mesh'!$B$15+1)*Setup!$B$22</f>
        <v>22.6341484486669</v>
      </c>
      <c r="Q493" s="0" t="n">
        <f aca="false">SUMPRODUCT('FD inverse'!$A$15:$BH$15,'FD mesh'!$B$84:$BI$84,$E492:$BL492)+'FD inverse'!$A$15*$C493/Setup!$B$17+INDEX('FD inverse'!$A$15:$BH$15,1,'FD mesh'!$B$15+1)*Setup!$B$22</f>
        <v>22.5989599718058</v>
      </c>
      <c r="R493" s="0" t="n">
        <f aca="false">SUMPRODUCT('FD inverse'!$A$16:$BH$16,'FD mesh'!$B$84:$BI$84,$E492:$BL492)+'FD inverse'!$A$16*$C493/Setup!$B$17+INDEX('FD inverse'!$A$16:$BH$16,1,'FD mesh'!$B$15+1)*Setup!$B$22</f>
        <v>22.576502537674</v>
      </c>
      <c r="S493" s="0" t="n">
        <f aca="false">SUMPRODUCT('FD inverse'!$A$17:$BH$17,'FD mesh'!$B$84:$BI$84,$E492:$BL492)+'FD inverse'!$A$17*$C493/Setup!$B$17+INDEX('FD inverse'!$A$17:$BH$17,1,'FD mesh'!$B$15+1)*Setup!$B$22</f>
        <v>22.0599339584225</v>
      </c>
      <c r="T493" s="0" t="n">
        <f aca="false">SUMPRODUCT('FD inverse'!$A$18:$BH$18,'FD mesh'!$B$84:$BI$84,$E492:$BL492)+'FD inverse'!$A$18*$C493/Setup!$B$17+INDEX('FD inverse'!$A$18:$BH$18,1,'FD mesh'!$B$15+1)*Setup!$B$22</f>
        <v>21.5493088181296</v>
      </c>
      <c r="U493" s="0" t="n">
        <f aca="false">SUMPRODUCT('FD inverse'!$A$19:$BH$19,'FD mesh'!$B$84:$BI$84,$E492:$BL492)+'FD inverse'!$A$19*$C493/Setup!$B$17+INDEX('FD inverse'!$A$19:$BH$19,1,'FD mesh'!$B$15+1)*Setup!$B$22</f>
        <v>21.0442216830561</v>
      </c>
      <c r="V493" s="0" t="n">
        <f aca="false">SUMPRODUCT('FD inverse'!$A$20:$BH$20,'FD mesh'!$B$84:$BI$84,$E492:$BL492)+'FD inverse'!$A$20*$C493/Setup!$B$17+INDEX('FD inverse'!$A$20:$BH$20,1,'FD mesh'!$B$15+1)*Setup!$B$22</f>
        <v>20.5442636303697</v>
      </c>
      <c r="W493" s="0" t="n">
        <f aca="false">SUMPRODUCT('FD inverse'!$A$21:$BH$21,'FD mesh'!$B$84:$BI$84,$E492:$BL492)+'FD inverse'!$A$21*$C493/Setup!$B$17+INDEX('FD inverse'!$A$21:$BH$21,1,'FD mesh'!$B$15+1)*Setup!$B$22</f>
        <v>20.0490232592527</v>
      </c>
      <c r="X493" s="0" t="n">
        <f aca="false">SUMPRODUCT('FD inverse'!$A$22:$BH$22,'FD mesh'!$B$84:$BI$84,$E492:$BL492)+'FD inverse'!$A$22*$C493/Setup!$B$17+INDEX('FD inverse'!$A$22:$BH$22,1,'FD mesh'!$B$15+1)*Setup!$B$22</f>
        <v>19.5580875344303</v>
      </c>
      <c r="Y493" s="0" t="n">
        <f aca="false">SUMPRODUCT('FD inverse'!$A$23:$BH$23,'FD mesh'!$B$84:$BI$84,$E492:$BL492)+'FD inverse'!$A$23*$C493/Setup!$B$17+INDEX('FD inverse'!$A$23:$BH$23,1,'FD mesh'!$B$15+1)*Setup!$B$22</f>
        <v>19.0710424759702</v>
      </c>
      <c r="Z493" s="0" t="n">
        <f aca="false">SUMPRODUCT('FD inverse'!$A$24:$BH$24,'FD mesh'!$B$84:$BI$84,$E492:$BL492)+'FD inverse'!$A$24*$C493/Setup!$B$17+INDEX('FD inverse'!$A$24:$BH$24,1,'FD mesh'!$B$15+1)*Setup!$B$22</f>
        <v>18.5874737091934</v>
      </c>
      <c r="AA493" s="0" t="n">
        <f aca="false">SUMPRODUCT('FD inverse'!$A$25:$BH$25,'FD mesh'!$B$84:$BI$84,$E492:$BL492)+'FD inverse'!$A$25*$C493/Setup!$B$17+INDEX('FD inverse'!$A$25:$BH$25,1,'FD mesh'!$B$15+1)*Setup!$B$22</f>
        <v>18.106966888496</v>
      </c>
      <c r="AB493" s="0" t="n">
        <f aca="false">SUMPRODUCT('FD inverse'!$A$26:$BH$26,'FD mesh'!$B$84:$BI$84,$E492:$BL492)+'FD inverse'!$A$26*$C493/Setup!$B$17+INDEX('FD inverse'!$A$26:$BH$26,1,'FD mesh'!$B$15+1)*Setup!$B$22</f>
        <v>17.6291080088355</v>
      </c>
      <c r="AC493" s="0" t="n">
        <f aca="false">SUMPRODUCT('FD inverse'!$A$27:$BH$27,'FD mesh'!$B$84:$BI$84,$E492:$BL492)+'FD inverse'!$A$27*$C493/Setup!$B$17+INDEX('FD inverse'!$A$27:$BH$27,1,'FD mesh'!$B$15+1)*Setup!$B$22</f>
        <v>17.1534836185684</v>
      </c>
      <c r="AD493" s="0" t="n">
        <f aca="false">SUMPRODUCT('FD inverse'!$A$28:$BH$28,'FD mesh'!$B$84:$BI$84,$E492:$BL492)+'FD inverse'!$A$28*$C493/Setup!$B$17+INDEX('FD inverse'!$A$28:$BH$28,1,'FD mesh'!$B$15+1)*Setup!$B$22</f>
        <v>16.6796809472607</v>
      </c>
      <c r="AE493" s="0" t="n">
        <f aca="false">SUMPRODUCT('FD inverse'!$A$29:$BH$29,'FD mesh'!$B$84:$BI$84,$E492:$BL492)+'FD inverse'!$A$29*$C493/Setup!$B$17+INDEX('FD inverse'!$A$29:$BH$29,1,'FD mesh'!$B$15+1)*Setup!$B$22</f>
        <v>16.2072879620227</v>
      </c>
      <c r="AF493" s="0" t="n">
        <f aca="false">SUMPRODUCT('FD inverse'!$A$30:$BH$30,'FD mesh'!$B$84:$BI$84,$E492:$BL492)+'FD inverse'!$A$30*$C493/Setup!$B$17+INDEX('FD inverse'!$A$30:$BH$30,1,'FD mesh'!$B$15+1)*Setup!$B$22</f>
        <v>15.7358933658496</v>
      </c>
      <c r="AG493" s="0" t="n">
        <f aca="false">SUMPRODUCT('FD inverse'!$A$31:$BH$31,'FD mesh'!$B$84:$BI$84,$E492:$BL492)+'FD inverse'!$A$31*$C493/Setup!$B$17+INDEX('FD inverse'!$A$31:$BH$31,1,'FD mesh'!$B$15+1)*Setup!$B$22</f>
        <v>15.2650865513895</v>
      </c>
      <c r="AH493" s="0" t="n">
        <f aca="false">SUMPRODUCT('FD inverse'!$A$32:$BH$32,'FD mesh'!$B$84:$BI$84,$E492:$BL492)+'FD inverse'!$A$32*$C493/Setup!$B$17+INDEX('FD inverse'!$A$32:$BH$32,1,'FD mesh'!$B$15+1)*Setup!$B$22</f>
        <v>15.2453992865857</v>
      </c>
      <c r="AI493" s="0" t="n">
        <f aca="false">SUMPRODUCT('FD inverse'!$A$33:$BH$33,'FD mesh'!$B$84:$BI$84,$E492:$BL492)+'FD inverse'!$A$33*$C493/Setup!$B$17+INDEX('FD inverse'!$A$33:$BH$33,1,'FD mesh'!$B$15+1)*Setup!$B$22</f>
        <v>15.2259889033296</v>
      </c>
      <c r="AJ493" s="0" t="n">
        <f aca="false">SUMPRODUCT('FD inverse'!$A$34:$BH$34,'FD mesh'!$B$84:$BI$84,$E492:$BL492)+'FD inverse'!$A$34*$C493/Setup!$B$17+INDEX('FD inverse'!$A$34:$BH$34,1,'FD mesh'!$B$15+1)*Setup!$B$22</f>
        <v>15.2068279645999</v>
      </c>
      <c r="AK493" s="0" t="n">
        <f aca="false">SUMPRODUCT('FD inverse'!$A$35:$BH$35,'FD mesh'!$B$84:$BI$84,$E492:$BL492)+'FD inverse'!$A$35*$C493/Setup!$B$17+INDEX('FD inverse'!$A$35:$BH$35,1,'FD mesh'!$B$15+1)*Setup!$B$22</f>
        <v>15.1878904942103</v>
      </c>
      <c r="AL493" s="0" t="n">
        <f aca="false">SUMPRODUCT('FD inverse'!$A$36:$BH$36,'FD mesh'!$B$84:$BI$84,$E492:$BL492)+'FD inverse'!$A$36*$C493/Setup!$B$17+INDEX('FD inverse'!$A$36:$BH$36,1,'FD mesh'!$B$15+1)*Setup!$B$22</f>
        <v>15.1691519138925</v>
      </c>
      <c r="AM493" s="0" t="n">
        <f aca="false">SUMPRODUCT('FD inverse'!$A$37:$BH$37,'FD mesh'!$B$84:$BI$84,$E492:$BL492)+'FD inverse'!$A$37*$C493/Setup!$B$17+INDEX('FD inverse'!$A$37:$BH$37,1,'FD mesh'!$B$15+1)*Setup!$B$22</f>
        <v>15.1505889644401</v>
      </c>
      <c r="AN493" s="0" t="n">
        <f aca="false">SUMPRODUCT('FD inverse'!$A$38:$BH$38,'FD mesh'!$B$84:$BI$84,$E492:$BL492)+'FD inverse'!$A$38*$C493/Setup!$B$17+INDEX('FD inverse'!$A$38:$BH$38,1,'FD mesh'!$B$15+1)*Setup!$B$22</f>
        <v>15.1321796130107</v>
      </c>
      <c r="AO493" s="0" t="n">
        <f aca="false">SUMPRODUCT('FD inverse'!$A$39:$BH$39,'FD mesh'!$B$84:$BI$84,$E492:$BL492)+'FD inverse'!$A$39*$C493/Setup!$B$17+INDEX('FD inverse'!$A$39:$BH$39,1,'FD mesh'!$B$15+1)*Setup!$B$22</f>
        <v>15.1139029484954</v>
      </c>
      <c r="AP493" s="0" t="n">
        <f aca="false">SUMPRODUCT('FD inverse'!$A$40:$BH$40,'FD mesh'!$B$84:$BI$84,$E492:$BL492)+'FD inverse'!$A$40*$C493/Setup!$B$17+INDEX('FD inverse'!$A$40:$BH$40,1,'FD mesh'!$B$15+1)*Setup!$B$22</f>
        <v>15.0957390666906</v>
      </c>
      <c r="AQ493" s="0" t="n">
        <f aca="false">SUMPRODUCT('FD inverse'!$A$41:$BH$41,'FD mesh'!$B$84:$BI$84,$E492:$BL492)+'FD inverse'!$A$41*$C493/Setup!$B$17+INDEX('FD inverse'!$A$41:$BH$41,1,'FD mesh'!$B$15+1)*Setup!$B$22</f>
        <v>15.077668946844</v>
      </c>
      <c r="AR493" s="0" t="n">
        <f aca="false">SUMPRODUCT('FD inverse'!$A$42:$BH$42,'FD mesh'!$B$84:$BI$84,$E492:$BL492)+'FD inverse'!$A$42*$C493/Setup!$B$17+INDEX('FD inverse'!$A$42:$BH$42,1,'FD mesh'!$B$15+1)*Setup!$B$22</f>
        <v>15.0596743210076</v>
      </c>
      <c r="AS493" s="0" t="n">
        <f aca="false">SUMPRODUCT('FD inverse'!$A$43:$BH$43,'FD mesh'!$B$84:$BI$84,$E492:$BL492)+'FD inverse'!$A$43*$C493/Setup!$B$17+INDEX('FD inverse'!$A$43:$BH$43,1,'FD mesh'!$B$15+1)*Setup!$B$22</f>
        <v>0</v>
      </c>
      <c r="AT493" s="0" t="n">
        <f aca="false">SUMPRODUCT('FD inverse'!$A$44:$BH$44,'FD mesh'!$B$84:$BI$84,$E492:$BL492)+'FD inverse'!$A$44*$C493/Setup!$B$17+INDEX('FD inverse'!$A$44:$BH$44,1,'FD mesh'!$B$15+1)*Setup!$B$22</f>
        <v>0</v>
      </c>
      <c r="AU493" s="0" t="n">
        <f aca="false">SUMPRODUCT('FD inverse'!$A$45:$BH$45,'FD mesh'!$B$84:$BI$84,$E492:$BL492)+'FD inverse'!$A$45*$C493/Setup!$B$17+INDEX('FD inverse'!$A$45:$BH$45,1,'FD mesh'!$B$15+1)*Setup!$B$22</f>
        <v>0</v>
      </c>
      <c r="AV493" s="0" t="n">
        <f aca="false">SUMPRODUCT('FD inverse'!$A$46:$BH$46,'FD mesh'!$B$84:$BI$84,$E492:$BL492)+'FD inverse'!$A$46*$C493/Setup!$B$17+INDEX('FD inverse'!$A$46:$BH$46,1,'FD mesh'!$B$15+1)*Setup!$B$22</f>
        <v>0</v>
      </c>
      <c r="AW493" s="0" t="n">
        <f aca="false">SUMPRODUCT('FD inverse'!$A$47:$BH$47,'FD mesh'!$B$84:$BI$84,$E492:$BL492)+'FD inverse'!$A$47*$C493/Setup!$B$17+INDEX('FD inverse'!$A$47:$BH$47,1,'FD mesh'!$B$15+1)*Setup!$B$22</f>
        <v>0</v>
      </c>
      <c r="AX493" s="0" t="n">
        <f aca="false">SUMPRODUCT('FD inverse'!$A$48:$BH$48,'FD mesh'!$B$84:$BI$84,$E492:$BL492)+'FD inverse'!$A$48*$C493/Setup!$B$17+INDEX('FD inverse'!$A$48:$BH$48,1,'FD mesh'!$B$15+1)*Setup!$B$22</f>
        <v>0</v>
      </c>
      <c r="AY493" s="0" t="n">
        <f aca="false">SUMPRODUCT('FD inverse'!$A$49:$BH$49,'FD mesh'!$B$84:$BI$84,$E492:$BL492)+'FD inverse'!$A$49*$C493/Setup!$B$17+INDEX('FD inverse'!$A$49:$BH$49,1,'FD mesh'!$B$15+1)*Setup!$B$22</f>
        <v>0</v>
      </c>
      <c r="AZ493" s="0" t="n">
        <f aca="false">SUMPRODUCT('FD inverse'!$A$50:$BH$50,'FD mesh'!$B$84:$BI$84,$E492:$BL492)+'FD inverse'!$A$50*$C493/Setup!$B$17+INDEX('FD inverse'!$A$50:$BH$50,1,'FD mesh'!$B$15+1)*Setup!$B$22</f>
        <v>0</v>
      </c>
      <c r="BA493" s="0" t="n">
        <f aca="false">SUMPRODUCT('FD inverse'!$A$51:$BH$51,'FD mesh'!$B$84:$BI$84,$E492:$BL492)+'FD inverse'!$A$51*$C493/Setup!$B$17+INDEX('FD inverse'!$A$51:$BH$51,1,'FD mesh'!$B$15+1)*Setup!$B$22</f>
        <v>0</v>
      </c>
      <c r="BB493" s="0" t="n">
        <f aca="false">SUMPRODUCT('FD inverse'!$A$52:$BH$52,'FD mesh'!$B$84:$BI$84,$E492:$BL492)+'FD inverse'!$A$52*$C493/Setup!$B$17+INDEX('FD inverse'!$A$52:$BH$52,1,'FD mesh'!$B$15+1)*Setup!$B$22</f>
        <v>0</v>
      </c>
      <c r="BC493" s="0" t="n">
        <f aca="false">SUMPRODUCT('FD inverse'!$A$53:$BH$53,'FD mesh'!$B$84:$BI$84,$E492:$BL492)+'FD inverse'!$A$53*$C493/Setup!$B$17+INDEX('FD inverse'!$A$53:$BH$53,1,'FD mesh'!$B$15+1)*Setup!$B$22</f>
        <v>0</v>
      </c>
      <c r="BD493" s="0" t="n">
        <f aca="false">SUMPRODUCT('FD inverse'!$A$54:$BH$54,'FD mesh'!$B$84:$BI$84,$E492:$BL492)+'FD inverse'!$A$54*$C493/Setup!$B$17+INDEX('FD inverse'!$A$54:$BH$54,1,'FD mesh'!$B$15+1)*Setup!$B$22</f>
        <v>0</v>
      </c>
      <c r="BE493" s="0" t="n">
        <f aca="false">SUMPRODUCT('FD inverse'!$A$55:$BH$55,'FD mesh'!$B$84:$BI$84,$E492:$BL492)+'FD inverse'!$A$55*$C493/Setup!$B$17+INDEX('FD inverse'!$A$55:$BH$55,1,'FD mesh'!$B$15+1)*Setup!$B$22</f>
        <v>0</v>
      </c>
      <c r="BF493" s="0" t="n">
        <f aca="false">SUMPRODUCT('FD inverse'!$A$56:$BH$56,'FD mesh'!$B$84:$BI$84,$E492:$BL492)+'FD inverse'!$A$56*$C493/Setup!$B$17+INDEX('FD inverse'!$A$56:$BH$56,1,'FD mesh'!$B$15+1)*Setup!$B$22</f>
        <v>0</v>
      </c>
      <c r="BG493" s="0" t="n">
        <f aca="false">SUMPRODUCT('FD inverse'!$A$57:$BH$57,'FD mesh'!$B$84:$BI$84,$E492:$BL492)+'FD inverse'!$A$57*$C493/Setup!$B$17+INDEX('FD inverse'!$A$57:$BH$57,1,'FD mesh'!$B$15+1)*Setup!$B$22</f>
        <v>0</v>
      </c>
      <c r="BH493" s="0" t="n">
        <f aca="false">SUMPRODUCT('FD inverse'!$A$58:$BH$58,'FD mesh'!$B$84:$BI$84,$E492:$BL492)+'FD inverse'!$A$58*$C493/Setup!$B$17+INDEX('FD inverse'!$A$58:$BH$58,1,'FD mesh'!$B$15+1)*Setup!$B$22</f>
        <v>0</v>
      </c>
      <c r="BI493" s="0" t="n">
        <f aca="false">SUMPRODUCT('FD inverse'!$A$59:$BH$59,'FD mesh'!$B$84:$BI$84,$E492:$BL492)+'FD inverse'!$A$59*$C493/Setup!$B$17+INDEX('FD inverse'!$A$59:$BH$59,1,'FD mesh'!$B$15+1)*Setup!$B$22</f>
        <v>0</v>
      </c>
      <c r="BJ493" s="0" t="n">
        <f aca="false">SUMPRODUCT('FD inverse'!$A$60:$BH$60,'FD mesh'!$B$84:$BI$84,$E492:$BL492)+'FD inverse'!$A$60*$C493/Setup!$B$17+INDEX('FD inverse'!$A$60:$BH$60,1,'FD mesh'!$B$15+1)*Setup!$B$22</f>
        <v>0</v>
      </c>
      <c r="BK493" s="0" t="n">
        <f aca="false">SUMPRODUCT('FD inverse'!$A$61:$BH$61,'FD mesh'!$B$84:$BI$84,$E492:$BL492)+'FD inverse'!$A$61*$C493/Setup!$B$17+INDEX('FD inverse'!$A$61:$BH$61,1,'FD mesh'!$B$15+1)*Setup!$B$22</f>
        <v>0</v>
      </c>
      <c r="BL493" s="0" t="n">
        <f aca="false">SUMPRODUCT('FD inverse'!$A$62:$BH$62,'FD mesh'!$B$84:$BI$84,$E492:$BL492)+'FD inverse'!$A$62*$C493/Setup!$B$17+INDEX('FD inverse'!$A$62:$BH$62,1,'FD mesh'!$B$15+1)*Setup!$B$22</f>
        <v>0</v>
      </c>
    </row>
    <row r="494" customFormat="false" ht="15" hidden="false" customHeight="false" outlineLevel="0" collapsed="false">
      <c r="A494" s="0" t="n">
        <v>489</v>
      </c>
      <c r="B494" s="0" t="n">
        <f aca="false">A494*Setup!$B$11/3600</f>
        <v>40.75</v>
      </c>
      <c r="C494" s="0" t="n">
        <f aca="false">Setup!$B$7+Setup!$B$8*COS(2*PI()*(B494-Setup!$B$9)/24)</f>
        <v>27.9231411216129</v>
      </c>
      <c r="D494" s="0" t="n">
        <f aca="false">(C494-E494)/Setup!$B$17</f>
        <v>15.7363836487515</v>
      </c>
      <c r="E494" s="0" t="n">
        <f aca="false">SUMPRODUCT('FD inverse'!$A$3:$BH$3,'FD mesh'!$B$84:$BI$84,$E493:$BL493)+'FD inverse'!$A$3*$C494/Setup!$B$17+INDEX('FD inverse'!$A$3:$BH$3,1,'FD mesh'!$B$15+1)*Setup!$B$22</f>
        <v>25.8774112472752</v>
      </c>
      <c r="F494" s="0" t="n">
        <f aca="false">SUMPRODUCT('FD inverse'!$A$4:$BH$4,'FD mesh'!$B$84:$BI$84,$E493:$BL493)+'FD inverse'!$A$4*$C494/Setup!$B$17+INDEX('FD inverse'!$A$4:$BH$4,1,'FD mesh'!$B$15+1)*Setup!$B$22</f>
        <v>25.4093127266185</v>
      </c>
      <c r="G494" s="0" t="n">
        <f aca="false">SUMPRODUCT('FD inverse'!$A$5:$BH$5,'FD mesh'!$B$84:$BI$84,$E493:$BL493)+'FD inverse'!$A$5*$C494/Setup!$B$17+INDEX('FD inverse'!$A$5:$BH$5,1,'FD mesh'!$B$15+1)*Setup!$B$22</f>
        <v>24.9433075170502</v>
      </c>
      <c r="H494" s="0" t="n">
        <f aca="false">SUMPRODUCT('FD inverse'!$A$6:$BH$6,'FD mesh'!$B$84:$BI$84,$E493:$BL493)+'FD inverse'!$A$6*$C494/Setup!$B$17+INDEX('FD inverse'!$A$6:$BH$6,1,'FD mesh'!$B$15+1)*Setup!$B$22</f>
        <v>23.3834150393719</v>
      </c>
      <c r="I494" s="0" t="n">
        <f aca="false">SUMPRODUCT('FD inverse'!$A$7:$BH$7,'FD mesh'!$B$84:$BI$84,$E493:$BL493)+'FD inverse'!$A$7*$C494/Setup!$B$17+INDEX('FD inverse'!$A$7:$BH$7,1,'FD mesh'!$B$15+1)*Setup!$B$22</f>
        <v>23.2507874238297</v>
      </c>
      <c r="J494" s="0" t="n">
        <f aca="false">SUMPRODUCT('FD inverse'!$A$8:$BH$8,'FD mesh'!$B$84:$BI$84,$E493:$BL493)+'FD inverse'!$A$8*$C494/Setup!$B$17+INDEX('FD inverse'!$A$8:$BH$8,1,'FD mesh'!$B$15+1)*Setup!$B$22</f>
        <v>23.1294728991671</v>
      </c>
      <c r="K494" s="0" t="n">
        <f aca="false">SUMPRODUCT('FD inverse'!$A$9:$BH$9,'FD mesh'!$B$84:$BI$84,$E493:$BL493)+'FD inverse'!$A$9*$C494/Setup!$B$17+INDEX('FD inverse'!$A$9:$BH$9,1,'FD mesh'!$B$15+1)*Setup!$B$22</f>
        <v>23.0198562451687</v>
      </c>
      <c r="L494" s="0" t="n">
        <f aca="false">SUMPRODUCT('FD inverse'!$A$10:$BH$10,'FD mesh'!$B$84:$BI$84,$E493:$BL493)+'FD inverse'!$A$10*$C494/Setup!$B$17+INDEX('FD inverse'!$A$10:$BH$10,1,'FD mesh'!$B$15+1)*Setup!$B$22</f>
        <v>22.9222400512226</v>
      </c>
      <c r="M494" s="0" t="n">
        <f aca="false">SUMPRODUCT('FD inverse'!$A$11:$BH$11,'FD mesh'!$B$84:$BI$84,$E493:$BL493)+'FD inverse'!$A$11*$C494/Setup!$B$17+INDEX('FD inverse'!$A$11:$BH$11,1,'FD mesh'!$B$15+1)*Setup!$B$22</f>
        <v>22.8368573377237</v>
      </c>
      <c r="N494" s="0" t="n">
        <f aca="false">SUMPRODUCT('FD inverse'!$A$12:$BH$12,'FD mesh'!$B$84:$BI$84,$E493:$BL493)+'FD inverse'!$A$12*$C494/Setup!$B$17+INDEX('FD inverse'!$A$12:$BH$12,1,'FD mesh'!$B$15+1)*Setup!$B$22</f>
        <v>22.7638825731708</v>
      </c>
      <c r="O494" s="0" t="n">
        <f aca="false">SUMPRODUCT('FD inverse'!$A$13:$BH$13,'FD mesh'!$B$84:$BI$84,$E493:$BL493)+'FD inverse'!$A$13*$C494/Setup!$B$17+INDEX('FD inverse'!$A$13:$BH$13,1,'FD mesh'!$B$15+1)*Setup!$B$22</f>
        <v>22.7034410587345</v>
      </c>
      <c r="P494" s="0" t="n">
        <f aca="false">SUMPRODUCT('FD inverse'!$A$14:$BH$14,'FD mesh'!$B$84:$BI$84,$E493:$BL493)+'FD inverse'!$A$14*$C494/Setup!$B$17+INDEX('FD inverse'!$A$14:$BH$14,1,'FD mesh'!$B$15+1)*Setup!$B$22</f>
        <v>22.6556166601148</v>
      </c>
      <c r="Q494" s="0" t="n">
        <f aca="false">SUMPRODUCT('FD inverse'!$A$15:$BH$15,'FD mesh'!$B$84:$BI$84,$E493:$BL493)+'FD inverse'!$A$15*$C494/Setup!$B$17+INDEX('FD inverse'!$A$15:$BH$15,1,'FD mesh'!$B$15+1)*Setup!$B$22</f>
        <v>22.6204578729689</v>
      </c>
      <c r="R494" s="0" t="n">
        <f aca="false">SUMPRODUCT('FD inverse'!$A$16:$BH$16,'FD mesh'!$B$84:$BI$84,$E493:$BL493)+'FD inverse'!$A$16*$C494/Setup!$B$17+INDEX('FD inverse'!$A$16:$BH$16,1,'FD mesh'!$B$15+1)*Setup!$B$22</f>
        <v>22.5979822133528</v>
      </c>
      <c r="S494" s="0" t="n">
        <f aca="false">SUMPRODUCT('FD inverse'!$A$17:$BH$17,'FD mesh'!$B$84:$BI$84,$E493:$BL493)+'FD inverse'!$A$17*$C494/Setup!$B$17+INDEX('FD inverse'!$A$17:$BH$17,1,'FD mesh'!$B$15+1)*Setup!$B$22</f>
        <v>22.0800684092537</v>
      </c>
      <c r="T494" s="0" t="n">
        <f aca="false">SUMPRODUCT('FD inverse'!$A$18:$BH$18,'FD mesh'!$B$84:$BI$84,$E493:$BL493)+'FD inverse'!$A$18*$C494/Setup!$B$17+INDEX('FD inverse'!$A$18:$BH$18,1,'FD mesh'!$B$15+1)*Setup!$B$22</f>
        <v>21.5680798863993</v>
      </c>
      <c r="U494" s="0" t="n">
        <f aca="false">SUMPRODUCT('FD inverse'!$A$19:$BH$19,'FD mesh'!$B$84:$BI$84,$E493:$BL493)+'FD inverse'!$A$19*$C494/Setup!$B$17+INDEX('FD inverse'!$A$19:$BH$19,1,'FD mesh'!$B$15+1)*Setup!$B$22</f>
        <v>21.0616154207785</v>
      </c>
      <c r="V494" s="0" t="n">
        <f aca="false">SUMPRODUCT('FD inverse'!$A$20:$BH$20,'FD mesh'!$B$84:$BI$84,$E493:$BL493)+'FD inverse'!$A$20*$C494/Setup!$B$17+INDEX('FD inverse'!$A$20:$BH$20,1,'FD mesh'!$B$15+1)*Setup!$B$22</f>
        <v>20.5602696836874</v>
      </c>
      <c r="W494" s="0" t="n">
        <f aca="false">SUMPRODUCT('FD inverse'!$A$21:$BH$21,'FD mesh'!$B$84:$BI$84,$E493:$BL493)+'FD inverse'!$A$21*$C494/Setup!$B$17+INDEX('FD inverse'!$A$21:$BH$21,1,'FD mesh'!$B$15+1)*Setup!$B$22</f>
        <v>20.0636342994298</v>
      </c>
      <c r="X494" s="0" t="n">
        <f aca="false">SUMPRODUCT('FD inverse'!$A$22:$BH$22,'FD mesh'!$B$84:$BI$84,$E493:$BL493)+'FD inverse'!$A$22*$C494/Setup!$B$17+INDEX('FD inverse'!$A$22:$BH$22,1,'FD mesh'!$B$15+1)*Setup!$B$22</f>
        <v>19.5712987355671</v>
      </c>
      <c r="Y494" s="0" t="n">
        <f aca="false">SUMPRODUCT('FD inverse'!$A$23:$BH$23,'FD mesh'!$B$84:$BI$84,$E493:$BL493)+'FD inverse'!$A$23*$C494/Setup!$B$17+INDEX('FD inverse'!$A$23:$BH$23,1,'FD mesh'!$B$15+1)*Setup!$B$22</f>
        <v>19.0828510394676</v>
      </c>
      <c r="Z494" s="0" t="n">
        <f aca="false">SUMPRODUCT('FD inverse'!$A$24:$BH$24,'FD mesh'!$B$84:$BI$84,$E493:$BL493)+'FD inverse'!$A$24*$C494/Setup!$B$17+INDEX('FD inverse'!$A$24:$BH$24,1,'FD mesh'!$B$15+1)*Setup!$B$22</f>
        <v>18.5978784349117</v>
      </c>
      <c r="AA494" s="0" t="n">
        <f aca="false">SUMPRODUCT('FD inverse'!$A$25:$BH$25,'FD mesh'!$B$84:$BI$84,$E493:$BL493)+'FD inverse'!$A$25*$C494/Setup!$B$17+INDEX('FD inverse'!$A$25:$BH$25,1,'FD mesh'!$B$15+1)*Setup!$B$22</f>
        <v>18.1159677924957</v>
      </c>
      <c r="AB494" s="0" t="n">
        <f aca="false">SUMPRODUCT('FD inverse'!$A$26:$BH$26,'FD mesh'!$B$84:$BI$84,$E493:$BL493)+'FD inverse'!$A$26*$C494/Setup!$B$17+INDEX('FD inverse'!$A$26:$BH$26,1,'FD mesh'!$B$15+1)*Setup!$B$22</f>
        <v>17.6367059875424</v>
      </c>
      <c r="AC494" s="0" t="n">
        <f aca="false">SUMPRODUCT('FD inverse'!$A$27:$BH$27,'FD mesh'!$B$84:$BI$84,$E493:$BL493)+'FD inverse'!$A$27*$C494/Setup!$B$17+INDEX('FD inverse'!$A$27:$BH$27,1,'FD mesh'!$B$15+1)*Setup!$B$22</f>
        <v>17.1596801591801</v>
      </c>
      <c r="AD494" s="0" t="n">
        <f aca="false">SUMPRODUCT('FD inverse'!$A$28:$BH$28,'FD mesh'!$B$84:$BI$84,$E493:$BL493)+'FD inverse'!$A$28*$C494/Setup!$B$17+INDEX('FD inverse'!$A$28:$BH$28,1,'FD mesh'!$B$15+1)*Setup!$B$22</f>
        <v>16.6844778841978</v>
      </c>
      <c r="AE494" s="0" t="n">
        <f aca="false">SUMPRODUCT('FD inverse'!$A$29:$BH$29,'FD mesh'!$B$84:$BI$84,$E493:$BL493)+'FD inverse'!$A$29*$C494/Setup!$B$17+INDEX('FD inverse'!$A$29:$BH$29,1,'FD mesh'!$B$15+1)*Setup!$B$22</f>
        <v>16.2106872792283</v>
      </c>
      <c r="AF494" s="0" t="n">
        <f aca="false">SUMPRODUCT('FD inverse'!$A$30:$BH$30,'FD mesh'!$B$84:$BI$84,$E493:$BL493)+'FD inverse'!$A$30*$C494/Setup!$B$17+INDEX('FD inverse'!$A$30:$BH$30,1,'FD mesh'!$B$15+1)*Setup!$B$22</f>
        <v>15.7378970447509</v>
      </c>
      <c r="AG494" s="0" t="n">
        <f aca="false">SUMPRODUCT('FD inverse'!$A$31:$BH$31,'FD mesh'!$B$84:$BI$84,$E493:$BL493)+'FD inverse'!$A$31*$C494/Setup!$B$17+INDEX('FD inverse'!$A$31:$BH$31,1,'FD mesh'!$B$15+1)*Setup!$B$22</f>
        <v>15.2656964643501</v>
      </c>
      <c r="AH494" s="0" t="n">
        <f aca="false">SUMPRODUCT('FD inverse'!$A$32:$BH$32,'FD mesh'!$B$84:$BI$84,$E493:$BL493)+'FD inverse'!$A$32*$C494/Setup!$B$17+INDEX('FD inverse'!$A$32:$BH$32,1,'FD mesh'!$B$15+1)*Setup!$B$22</f>
        <v>15.2459519538658</v>
      </c>
      <c r="AI494" s="0" t="n">
        <f aca="false">SUMPRODUCT('FD inverse'!$A$33:$BH$33,'FD mesh'!$B$84:$BI$84,$E493:$BL493)+'FD inverse'!$A$33*$C494/Setup!$B$17+INDEX('FD inverse'!$A$33:$BH$33,1,'FD mesh'!$B$15+1)*Setup!$B$22</f>
        <v>15.2264872162883</v>
      </c>
      <c r="AJ494" s="0" t="n">
        <f aca="false">SUMPRODUCT('FD inverse'!$A$34:$BH$34,'FD mesh'!$B$84:$BI$84,$E493:$BL493)+'FD inverse'!$A$34*$C494/Setup!$B$17+INDEX('FD inverse'!$A$34:$BH$34,1,'FD mesh'!$B$15+1)*Setup!$B$22</f>
        <v>15.2072747362082</v>
      </c>
      <c r="AK494" s="0" t="n">
        <f aca="false">SUMPRODUCT('FD inverse'!$A$35:$BH$35,'FD mesh'!$B$84:$BI$84,$E493:$BL493)+'FD inverse'!$A$35*$C494/Setup!$B$17+INDEX('FD inverse'!$A$35:$BH$35,1,'FD mesh'!$B$15+1)*Setup!$B$22</f>
        <v>15.1882884222068</v>
      </c>
      <c r="AL494" s="0" t="n">
        <f aca="false">SUMPRODUCT('FD inverse'!$A$36:$BH$36,'FD mesh'!$B$84:$BI$84,$E493:$BL493)+'FD inverse'!$A$36*$C494/Setup!$B$17+INDEX('FD inverse'!$A$36:$BH$36,1,'FD mesh'!$B$15+1)*Setup!$B$22</f>
        <v>15.1695035485229</v>
      </c>
      <c r="AM494" s="0" t="n">
        <f aca="false">SUMPRODUCT('FD inverse'!$A$37:$BH$37,'FD mesh'!$B$84:$BI$84,$E493:$BL493)+'FD inverse'!$A$37*$C494/Setup!$B$17+INDEX('FD inverse'!$A$37:$BH$37,1,'FD mesh'!$B$15+1)*Setup!$B$22</f>
        <v>15.1508966803881</v>
      </c>
      <c r="AN494" s="0" t="n">
        <f aca="false">SUMPRODUCT('FD inverse'!$A$38:$BH$38,'FD mesh'!$B$84:$BI$84,$E493:$BL493)+'FD inverse'!$A$38*$C494/Setup!$B$17+INDEX('FD inverse'!$A$38:$BH$38,1,'FD mesh'!$B$15+1)*Setup!$B$22</f>
        <v>15.1324455851538</v>
      </c>
      <c r="AO494" s="0" t="n">
        <f aca="false">SUMPRODUCT('FD inverse'!$A$39:$BH$39,'FD mesh'!$B$84:$BI$84,$E493:$BL493)+'FD inverse'!$A$39*$C494/Setup!$B$17+INDEX('FD inverse'!$A$39:$BH$39,1,'FD mesh'!$B$15+1)*Setup!$B$22</f>
        <v>15.1141291311446</v>
      </c>
      <c r="AP494" s="0" t="n">
        <f aca="false">SUMPRODUCT('FD inverse'!$A$40:$BH$40,'FD mesh'!$B$84:$BI$84,$E493:$BL493)+'FD inverse'!$A$40*$C494/Setup!$B$17+INDEX('FD inverse'!$A$40:$BH$40,1,'FD mesh'!$B$15+1)*Setup!$B$22</f>
        <v>15.0959271760022</v>
      </c>
      <c r="AQ494" s="0" t="n">
        <f aca="false">SUMPRODUCT('FD inverse'!$A$41:$BH$41,'FD mesh'!$B$84:$BI$84,$E493:$BL493)+'FD inverse'!$A$41*$C494/Setup!$B$17+INDEX('FD inverse'!$A$41:$BH$41,1,'FD mesh'!$B$15+1)*Setup!$B$22</f>
        <v>15.0778204461262</v>
      </c>
      <c r="AR494" s="0" t="n">
        <f aca="false">SUMPRODUCT('FD inverse'!$A$42:$BH$42,'FD mesh'!$B$84:$BI$84,$E493:$BL493)+'FD inverse'!$A$42*$C494/Setup!$B$17+INDEX('FD inverse'!$A$42:$BH$42,1,'FD mesh'!$B$15+1)*Setup!$B$22</f>
        <v>15.0597904086763</v>
      </c>
      <c r="AS494" s="0" t="n">
        <f aca="false">SUMPRODUCT('FD inverse'!$A$43:$BH$43,'FD mesh'!$B$84:$BI$84,$E493:$BL493)+'FD inverse'!$A$43*$C494/Setup!$B$17+INDEX('FD inverse'!$A$43:$BH$43,1,'FD mesh'!$B$15+1)*Setup!$B$22</f>
        <v>0</v>
      </c>
      <c r="AT494" s="0" t="n">
        <f aca="false">SUMPRODUCT('FD inverse'!$A$44:$BH$44,'FD mesh'!$B$84:$BI$84,$E493:$BL493)+'FD inverse'!$A$44*$C494/Setup!$B$17+INDEX('FD inverse'!$A$44:$BH$44,1,'FD mesh'!$B$15+1)*Setup!$B$22</f>
        <v>0</v>
      </c>
      <c r="AU494" s="0" t="n">
        <f aca="false">SUMPRODUCT('FD inverse'!$A$45:$BH$45,'FD mesh'!$B$84:$BI$84,$E493:$BL493)+'FD inverse'!$A$45*$C494/Setup!$B$17+INDEX('FD inverse'!$A$45:$BH$45,1,'FD mesh'!$B$15+1)*Setup!$B$22</f>
        <v>0</v>
      </c>
      <c r="AV494" s="0" t="n">
        <f aca="false">SUMPRODUCT('FD inverse'!$A$46:$BH$46,'FD mesh'!$B$84:$BI$84,$E493:$BL493)+'FD inverse'!$A$46*$C494/Setup!$B$17+INDEX('FD inverse'!$A$46:$BH$46,1,'FD mesh'!$B$15+1)*Setup!$B$22</f>
        <v>0</v>
      </c>
      <c r="AW494" s="0" t="n">
        <f aca="false">SUMPRODUCT('FD inverse'!$A$47:$BH$47,'FD mesh'!$B$84:$BI$84,$E493:$BL493)+'FD inverse'!$A$47*$C494/Setup!$B$17+INDEX('FD inverse'!$A$47:$BH$47,1,'FD mesh'!$B$15+1)*Setup!$B$22</f>
        <v>0</v>
      </c>
      <c r="AX494" s="0" t="n">
        <f aca="false">SUMPRODUCT('FD inverse'!$A$48:$BH$48,'FD mesh'!$B$84:$BI$84,$E493:$BL493)+'FD inverse'!$A$48*$C494/Setup!$B$17+INDEX('FD inverse'!$A$48:$BH$48,1,'FD mesh'!$B$15+1)*Setup!$B$22</f>
        <v>0</v>
      </c>
      <c r="AY494" s="0" t="n">
        <f aca="false">SUMPRODUCT('FD inverse'!$A$49:$BH$49,'FD mesh'!$B$84:$BI$84,$E493:$BL493)+'FD inverse'!$A$49*$C494/Setup!$B$17+INDEX('FD inverse'!$A$49:$BH$49,1,'FD mesh'!$B$15+1)*Setup!$B$22</f>
        <v>0</v>
      </c>
      <c r="AZ494" s="0" t="n">
        <f aca="false">SUMPRODUCT('FD inverse'!$A$50:$BH$50,'FD mesh'!$B$84:$BI$84,$E493:$BL493)+'FD inverse'!$A$50*$C494/Setup!$B$17+INDEX('FD inverse'!$A$50:$BH$50,1,'FD mesh'!$B$15+1)*Setup!$B$22</f>
        <v>0</v>
      </c>
      <c r="BA494" s="0" t="n">
        <f aca="false">SUMPRODUCT('FD inverse'!$A$51:$BH$51,'FD mesh'!$B$84:$BI$84,$E493:$BL493)+'FD inverse'!$A$51*$C494/Setup!$B$17+INDEX('FD inverse'!$A$51:$BH$51,1,'FD mesh'!$B$15+1)*Setup!$B$22</f>
        <v>0</v>
      </c>
      <c r="BB494" s="0" t="n">
        <f aca="false">SUMPRODUCT('FD inverse'!$A$52:$BH$52,'FD mesh'!$B$84:$BI$84,$E493:$BL493)+'FD inverse'!$A$52*$C494/Setup!$B$17+INDEX('FD inverse'!$A$52:$BH$52,1,'FD mesh'!$B$15+1)*Setup!$B$22</f>
        <v>0</v>
      </c>
      <c r="BC494" s="0" t="n">
        <f aca="false">SUMPRODUCT('FD inverse'!$A$53:$BH$53,'FD mesh'!$B$84:$BI$84,$E493:$BL493)+'FD inverse'!$A$53*$C494/Setup!$B$17+INDEX('FD inverse'!$A$53:$BH$53,1,'FD mesh'!$B$15+1)*Setup!$B$22</f>
        <v>0</v>
      </c>
      <c r="BD494" s="0" t="n">
        <f aca="false">SUMPRODUCT('FD inverse'!$A$54:$BH$54,'FD mesh'!$B$84:$BI$84,$E493:$BL493)+'FD inverse'!$A$54*$C494/Setup!$B$17+INDEX('FD inverse'!$A$54:$BH$54,1,'FD mesh'!$B$15+1)*Setup!$B$22</f>
        <v>0</v>
      </c>
      <c r="BE494" s="0" t="n">
        <f aca="false">SUMPRODUCT('FD inverse'!$A$55:$BH$55,'FD mesh'!$B$84:$BI$84,$E493:$BL493)+'FD inverse'!$A$55*$C494/Setup!$B$17+INDEX('FD inverse'!$A$55:$BH$55,1,'FD mesh'!$B$15+1)*Setup!$B$22</f>
        <v>0</v>
      </c>
      <c r="BF494" s="0" t="n">
        <f aca="false">SUMPRODUCT('FD inverse'!$A$56:$BH$56,'FD mesh'!$B$84:$BI$84,$E493:$BL493)+'FD inverse'!$A$56*$C494/Setup!$B$17+INDEX('FD inverse'!$A$56:$BH$56,1,'FD mesh'!$B$15+1)*Setup!$B$22</f>
        <v>0</v>
      </c>
      <c r="BG494" s="0" t="n">
        <f aca="false">SUMPRODUCT('FD inverse'!$A$57:$BH$57,'FD mesh'!$B$84:$BI$84,$E493:$BL493)+'FD inverse'!$A$57*$C494/Setup!$B$17+INDEX('FD inverse'!$A$57:$BH$57,1,'FD mesh'!$B$15+1)*Setup!$B$22</f>
        <v>0</v>
      </c>
      <c r="BH494" s="0" t="n">
        <f aca="false">SUMPRODUCT('FD inverse'!$A$58:$BH$58,'FD mesh'!$B$84:$BI$84,$E493:$BL493)+'FD inverse'!$A$58*$C494/Setup!$B$17+INDEX('FD inverse'!$A$58:$BH$58,1,'FD mesh'!$B$15+1)*Setup!$B$22</f>
        <v>0</v>
      </c>
      <c r="BI494" s="0" t="n">
        <f aca="false">SUMPRODUCT('FD inverse'!$A$59:$BH$59,'FD mesh'!$B$84:$BI$84,$E493:$BL493)+'FD inverse'!$A$59*$C494/Setup!$B$17+INDEX('FD inverse'!$A$59:$BH$59,1,'FD mesh'!$B$15+1)*Setup!$B$22</f>
        <v>0</v>
      </c>
      <c r="BJ494" s="0" t="n">
        <f aca="false">SUMPRODUCT('FD inverse'!$A$60:$BH$60,'FD mesh'!$B$84:$BI$84,$E493:$BL493)+'FD inverse'!$A$60*$C494/Setup!$B$17+INDEX('FD inverse'!$A$60:$BH$60,1,'FD mesh'!$B$15+1)*Setup!$B$22</f>
        <v>0</v>
      </c>
      <c r="BK494" s="0" t="n">
        <f aca="false">SUMPRODUCT('FD inverse'!$A$61:$BH$61,'FD mesh'!$B$84:$BI$84,$E493:$BL493)+'FD inverse'!$A$61*$C494/Setup!$B$17+INDEX('FD inverse'!$A$61:$BH$61,1,'FD mesh'!$B$15+1)*Setup!$B$22</f>
        <v>0</v>
      </c>
      <c r="BL494" s="0" t="n">
        <f aca="false">SUMPRODUCT('FD inverse'!$A$62:$BH$62,'FD mesh'!$B$84:$BI$84,$E493:$BL493)+'FD inverse'!$A$62*$C494/Setup!$B$17+INDEX('FD inverse'!$A$62:$BH$62,1,'FD mesh'!$B$15+1)*Setup!$B$22</f>
        <v>0</v>
      </c>
    </row>
    <row r="495" customFormat="false" ht="15" hidden="false" customHeight="false" outlineLevel="0" collapsed="false">
      <c r="A495" s="0" t="n">
        <v>490</v>
      </c>
      <c r="B495" s="0" t="n">
        <f aca="false">A495*Setup!$B$11/3600</f>
        <v>40.8333333333333</v>
      </c>
      <c r="C495" s="0" t="n">
        <f aca="false">Setup!$B$7+Setup!$B$8*COS(2*PI()*(B495-Setup!$B$9)/24)</f>
        <v>27.9051840284797</v>
      </c>
      <c r="D495" s="0" t="n">
        <f aca="false">(C495-E495)/Setup!$B$17</f>
        <v>15.5985603140742</v>
      </c>
      <c r="E495" s="0" t="n">
        <f aca="false">SUMPRODUCT('FD inverse'!$A$3:$BH$3,'FD mesh'!$B$84:$BI$84,$E494:$BL494)+'FD inverse'!$A$3*$C495/Setup!$B$17+INDEX('FD inverse'!$A$3:$BH$3,1,'FD mesh'!$B$15+1)*Setup!$B$22</f>
        <v>25.8773711876501</v>
      </c>
      <c r="F495" s="0" t="n">
        <f aca="false">SUMPRODUCT('FD inverse'!$A$4:$BH$4,'FD mesh'!$B$84:$BI$84,$E494:$BL494)+'FD inverse'!$A$4*$C495/Setup!$B$17+INDEX('FD inverse'!$A$4:$BH$4,1,'FD mesh'!$B$15+1)*Setup!$B$22</f>
        <v>25.4131196276647</v>
      </c>
      <c r="G495" s="0" t="n">
        <f aca="false">SUMPRODUCT('FD inverse'!$A$5:$BH$5,'FD mesh'!$B$84:$BI$84,$E494:$BL494)+'FD inverse'!$A$5*$C495/Setup!$B$17+INDEX('FD inverse'!$A$5:$BH$5,1,'FD mesh'!$B$15+1)*Setup!$B$22</f>
        <v>24.9505203684807</v>
      </c>
      <c r="H495" s="0" t="n">
        <f aca="false">SUMPRODUCT('FD inverse'!$A$6:$BH$6,'FD mesh'!$B$84:$BI$84,$E494:$BL494)+'FD inverse'!$A$6*$C495/Setup!$B$17+INDEX('FD inverse'!$A$6:$BH$6,1,'FD mesh'!$B$15+1)*Setup!$B$22</f>
        <v>23.4014462284573</v>
      </c>
      <c r="I495" s="0" t="n">
        <f aca="false">SUMPRODUCT('FD inverse'!$A$7:$BH$7,'FD mesh'!$B$84:$BI$84,$E494:$BL494)+'FD inverse'!$A$7*$C495/Setup!$B$17+INDEX('FD inverse'!$A$7:$BH$7,1,'FD mesh'!$B$15+1)*Setup!$B$22</f>
        <v>23.2696789562091</v>
      </c>
      <c r="J495" s="0" t="n">
        <f aca="false">SUMPRODUCT('FD inverse'!$A$8:$BH$8,'FD mesh'!$B$84:$BI$84,$E494:$BL494)+'FD inverse'!$A$8*$C495/Setup!$B$17+INDEX('FD inverse'!$A$8:$BH$8,1,'FD mesh'!$B$15+1)*Setup!$B$22</f>
        <v>23.1490571307923</v>
      </c>
      <c r="K495" s="0" t="n">
        <f aca="false">SUMPRODUCT('FD inverse'!$A$9:$BH$9,'FD mesh'!$B$84:$BI$84,$E494:$BL494)+'FD inverse'!$A$9*$C495/Setup!$B$17+INDEX('FD inverse'!$A$9:$BH$9,1,'FD mesh'!$B$15+1)*Setup!$B$22</f>
        <v>23.0399894243284</v>
      </c>
      <c r="L495" s="0" t="n">
        <f aca="false">SUMPRODUCT('FD inverse'!$A$10:$BH$10,'FD mesh'!$B$84:$BI$84,$E494:$BL494)+'FD inverse'!$A$10*$C495/Setup!$B$17+INDEX('FD inverse'!$A$10:$BH$10,1,'FD mesh'!$B$15+1)*Setup!$B$22</f>
        <v>22.9427996996697</v>
      </c>
      <c r="M495" s="0" t="n">
        <f aca="false">SUMPRODUCT('FD inverse'!$A$11:$BH$11,'FD mesh'!$B$84:$BI$84,$E494:$BL494)+'FD inverse'!$A$11*$C495/Setup!$B$17+INDEX('FD inverse'!$A$11:$BH$11,1,'FD mesh'!$B$15+1)*Setup!$B$22</f>
        <v>22.8577395611154</v>
      </c>
      <c r="N495" s="0" t="n">
        <f aca="false">SUMPRODUCT('FD inverse'!$A$12:$BH$12,'FD mesh'!$B$84:$BI$84,$E494:$BL494)+'FD inverse'!$A$12*$C495/Setup!$B$17+INDEX('FD inverse'!$A$12:$BH$12,1,'FD mesh'!$B$15+1)*Setup!$B$22</f>
        <v>22.7849993183674</v>
      </c>
      <c r="O495" s="0" t="n">
        <f aca="false">SUMPRODUCT('FD inverse'!$A$13:$BH$13,'FD mesh'!$B$84:$BI$84,$E494:$BL494)+'FD inverse'!$A$13*$C495/Setup!$B$17+INDEX('FD inverse'!$A$13:$BH$13,1,'FD mesh'!$B$15+1)*Setup!$B$22</f>
        <v>22.7247173323726</v>
      </c>
      <c r="P495" s="0" t="n">
        <f aca="false">SUMPRODUCT('FD inverse'!$A$14:$BH$14,'FD mesh'!$B$84:$BI$84,$E494:$BL494)+'FD inverse'!$A$14*$C495/Setup!$B$17+INDEX('FD inverse'!$A$14:$BH$14,1,'FD mesh'!$B$15+1)*Setup!$B$22</f>
        <v>22.6769877202055</v>
      </c>
      <c r="Q495" s="0" t="n">
        <f aca="false">SUMPRODUCT('FD inverse'!$A$15:$BH$15,'FD mesh'!$B$84:$BI$84,$E494:$BL494)+'FD inverse'!$A$15*$C495/Setup!$B$17+INDEX('FD inverse'!$A$15:$BH$15,1,'FD mesh'!$B$15+1)*Setup!$B$22</f>
        <v>22.6418664030773</v>
      </c>
      <c r="R495" s="0" t="n">
        <f aca="false">SUMPRODUCT('FD inverse'!$A$16:$BH$16,'FD mesh'!$B$84:$BI$84,$E494:$BL494)+'FD inverse'!$A$16*$C495/Setup!$B$17+INDEX('FD inverse'!$A$16:$BH$16,1,'FD mesh'!$B$15+1)*Setup!$B$22</f>
        <v>22.6193754871929</v>
      </c>
      <c r="S495" s="0" t="n">
        <f aca="false">SUMPRODUCT('FD inverse'!$A$17:$BH$17,'FD mesh'!$B$84:$BI$84,$E494:$BL494)+'FD inverse'!$A$17*$C495/Setup!$B$17+INDEX('FD inverse'!$A$17:$BH$17,1,'FD mesh'!$B$15+1)*Setup!$B$22</f>
        <v>22.1001335355067</v>
      </c>
      <c r="T495" s="0" t="n">
        <f aca="false">SUMPRODUCT('FD inverse'!$A$18:$BH$18,'FD mesh'!$B$84:$BI$84,$E494:$BL494)+'FD inverse'!$A$18*$C495/Setup!$B$17+INDEX('FD inverse'!$A$18:$BH$18,1,'FD mesh'!$B$15+1)*Setup!$B$22</f>
        <v>21.586796463832</v>
      </c>
      <c r="U495" s="0" t="n">
        <f aca="false">SUMPRODUCT('FD inverse'!$A$19:$BH$19,'FD mesh'!$B$84:$BI$84,$E494:$BL494)+'FD inverse'!$A$19*$C495/Setup!$B$17+INDEX('FD inverse'!$A$19:$BH$19,1,'FD mesh'!$B$15+1)*Setup!$B$22</f>
        <v>21.0789674135162</v>
      </c>
      <c r="V495" s="0" t="n">
        <f aca="false">SUMPRODUCT('FD inverse'!$A$20:$BH$20,'FD mesh'!$B$84:$BI$84,$E494:$BL494)+'FD inverse'!$A$20*$C495/Setup!$B$17+INDEX('FD inverse'!$A$20:$BH$20,1,'FD mesh'!$B$15+1)*Setup!$B$22</f>
        <v>20.5762448067774</v>
      </c>
      <c r="W495" s="0" t="n">
        <f aca="false">SUMPRODUCT('FD inverse'!$A$21:$BH$21,'FD mesh'!$B$84:$BI$84,$E494:$BL494)+'FD inverse'!$A$21*$C495/Setup!$B$17+INDEX('FD inverse'!$A$21:$BH$21,1,'FD mesh'!$B$15+1)*Setup!$B$22</f>
        <v>20.0782234505479</v>
      </c>
      <c r="X495" s="0" t="n">
        <f aca="false">SUMPRODUCT('FD inverse'!$A$22:$BH$22,'FD mesh'!$B$84:$BI$84,$E494:$BL494)+'FD inverse'!$A$22*$C495/Setup!$B$17+INDEX('FD inverse'!$A$22:$BH$22,1,'FD mesh'!$B$15+1)*Setup!$B$22</f>
        <v>19.5844954730761</v>
      </c>
      <c r="Y495" s="0" t="n">
        <f aca="false">SUMPRODUCT('FD inverse'!$A$23:$BH$23,'FD mesh'!$B$84:$BI$84,$E494:$BL494)+'FD inverse'!$A$23*$C495/Setup!$B$17+INDEX('FD inverse'!$A$23:$BH$23,1,'FD mesh'!$B$15+1)*Setup!$B$22</f>
        <v>19.0946511069284</v>
      </c>
      <c r="Z495" s="0" t="n">
        <f aca="false">SUMPRODUCT('FD inverse'!$A$24:$BH$24,'FD mesh'!$B$84:$BI$84,$E494:$BL494)+'FD inverse'!$A$24*$C495/Setup!$B$17+INDEX('FD inverse'!$A$24:$BH$24,1,'FD mesh'!$B$15+1)*Setup!$B$22</f>
        <v>18.608279332062</v>
      </c>
      <c r="AA495" s="0" t="n">
        <f aca="false">SUMPRODUCT('FD inverse'!$A$25:$BH$25,'FD mesh'!$B$84:$BI$84,$E494:$BL494)+'FD inverse'!$A$25*$C495/Setup!$B$17+INDEX('FD inverse'!$A$25:$BH$25,1,'FD mesh'!$B$15+1)*Setup!$B$22</f>
        <v>18.1249683926426</v>
      </c>
      <c r="AB495" s="0" t="n">
        <f aca="false">SUMPRODUCT('FD inverse'!$A$26:$BH$26,'FD mesh'!$B$84:$BI$84,$E494:$BL494)+'FD inverse'!$A$26*$C495/Setup!$B$17+INDEX('FD inverse'!$A$26:$BH$26,1,'FD mesh'!$B$15+1)*Setup!$B$22</f>
        <v>17.6443062012666</v>
      </c>
      <c r="AC495" s="0" t="n">
        <f aca="false">SUMPRODUCT('FD inverse'!$A$27:$BH$27,'FD mesh'!$B$84:$BI$84,$E494:$BL494)+'FD inverse'!$A$27*$C495/Setup!$B$17+INDEX('FD inverse'!$A$27:$BH$27,1,'FD mesh'!$B$15+1)*Setup!$B$22</f>
        <v>17.165880644215</v>
      </c>
      <c r="AD495" s="0" t="n">
        <f aca="false">SUMPRODUCT('FD inverse'!$A$28:$BH$28,'FD mesh'!$B$84:$BI$84,$E494:$BL494)+'FD inverse'!$A$28*$C495/Setup!$B$17+INDEX('FD inverse'!$A$28:$BH$28,1,'FD mesh'!$B$15+1)*Setup!$B$22</f>
        <v>16.6892798013309</v>
      </c>
      <c r="AE495" s="0" t="n">
        <f aca="false">SUMPRODUCT('FD inverse'!$A$29:$BH$29,'FD mesh'!$B$84:$BI$84,$E494:$BL494)+'FD inverse'!$A$29*$C495/Setup!$B$17+INDEX('FD inverse'!$A$29:$BH$29,1,'FD mesh'!$B$15+1)*Setup!$B$22</f>
        <v>16.2140920940603</v>
      </c>
      <c r="AF495" s="0" t="n">
        <f aca="false">SUMPRODUCT('FD inverse'!$A$30:$BH$30,'FD mesh'!$B$84:$BI$84,$E494:$BL494)+'FD inverse'!$A$30*$C495/Setup!$B$17+INDEX('FD inverse'!$A$30:$BH$30,1,'FD mesh'!$B$15+1)*Setup!$B$22</f>
        <v>15.7399063751546</v>
      </c>
      <c r="AG495" s="0" t="n">
        <f aca="false">SUMPRODUCT('FD inverse'!$A$31:$BH$31,'FD mesh'!$B$84:$BI$84,$E494:$BL494)+'FD inverse'!$A$31*$C495/Setup!$B$17+INDEX('FD inverse'!$A$31:$BH$31,1,'FD mesh'!$B$15+1)*Setup!$B$22</f>
        <v>15.2663119734819</v>
      </c>
      <c r="AH495" s="0" t="n">
        <f aca="false">SUMPRODUCT('FD inverse'!$A$32:$BH$32,'FD mesh'!$B$84:$BI$84,$E494:$BL494)+'FD inverse'!$A$32*$C495/Setup!$B$17+INDEX('FD inverse'!$A$32:$BH$32,1,'FD mesh'!$B$15+1)*Setup!$B$22</f>
        <v>15.2465101663211</v>
      </c>
      <c r="AI495" s="0" t="n">
        <f aca="false">SUMPRODUCT('FD inverse'!$A$33:$BH$33,'FD mesh'!$B$84:$BI$84,$E494:$BL494)+'FD inverse'!$A$33*$C495/Setup!$B$17+INDEX('FD inverse'!$A$33:$BH$33,1,'FD mesh'!$B$15+1)*Setup!$B$22</f>
        <v>15.2269909391625</v>
      </c>
      <c r="AJ495" s="0" t="n">
        <f aca="false">SUMPRODUCT('FD inverse'!$A$34:$BH$34,'FD mesh'!$B$84:$BI$84,$E494:$BL494)+'FD inverse'!$A$34*$C495/Setup!$B$17+INDEX('FD inverse'!$A$34:$BH$34,1,'FD mesh'!$B$15+1)*Setup!$B$22</f>
        <v>15.2077267081253</v>
      </c>
      <c r="AK495" s="0" t="n">
        <f aca="false">SUMPRODUCT('FD inverse'!$A$35:$BH$35,'FD mesh'!$B$84:$BI$84,$E494:$BL494)+'FD inverse'!$A$35*$C495/Setup!$B$17+INDEX('FD inverse'!$A$35:$BH$35,1,'FD mesh'!$B$15+1)*Setup!$B$22</f>
        <v>15.1886912756828</v>
      </c>
      <c r="AL495" s="0" t="n">
        <f aca="false">SUMPRODUCT('FD inverse'!$A$36:$BH$36,'FD mesh'!$B$84:$BI$84,$E494:$BL494)+'FD inverse'!$A$36*$C495/Setup!$B$17+INDEX('FD inverse'!$A$36:$BH$36,1,'FD mesh'!$B$15+1)*Setup!$B$22</f>
        <v>15.1698597769488</v>
      </c>
      <c r="AM495" s="0" t="n">
        <f aca="false">SUMPRODUCT('FD inverse'!$A$37:$BH$37,'FD mesh'!$B$84:$BI$84,$E494:$BL494)+'FD inverse'!$A$37*$C495/Setup!$B$17+INDEX('FD inverse'!$A$37:$BH$37,1,'FD mesh'!$B$15+1)*Setup!$B$22</f>
        <v>15.1512086092491</v>
      </c>
      <c r="AN495" s="0" t="n">
        <f aca="false">SUMPRODUCT('FD inverse'!$A$38:$BH$38,'FD mesh'!$B$84:$BI$84,$E494:$BL494)+'FD inverse'!$A$38*$C495/Setup!$B$17+INDEX('FD inverse'!$A$38:$BH$38,1,'FD mesh'!$B$15+1)*Setup!$B$22</f>
        <v>15.1327153471236</v>
      </c>
      <c r="AO495" s="0" t="n">
        <f aca="false">SUMPRODUCT('FD inverse'!$A$39:$BH$39,'FD mesh'!$B$84:$BI$84,$E494:$BL494)+'FD inverse'!$A$39*$C495/Setup!$B$17+INDEX('FD inverse'!$A$39:$BH$39,1,'FD mesh'!$B$15+1)*Setup!$B$22</f>
        <v>15.1143586447207</v>
      </c>
      <c r="AP495" s="0" t="n">
        <f aca="false">SUMPRODUCT('FD inverse'!$A$40:$BH$40,'FD mesh'!$B$84:$BI$84,$E494:$BL494)+'FD inverse'!$A$40*$C495/Setup!$B$17+INDEX('FD inverse'!$A$40:$BH$40,1,'FD mesh'!$B$15+1)*Setup!$B$22</f>
        <v>15.0961181273764</v>
      </c>
      <c r="AQ495" s="0" t="n">
        <f aca="false">SUMPRODUCT('FD inverse'!$A$41:$BH$41,'FD mesh'!$B$84:$BI$84,$E494:$BL494)+'FD inverse'!$A$41*$C495/Setup!$B$17+INDEX('FD inverse'!$A$41:$BH$41,1,'FD mesh'!$B$15+1)*Setup!$B$22</f>
        <v>15.077974274016</v>
      </c>
      <c r="AR495" s="0" t="n">
        <f aca="false">SUMPRODUCT('FD inverse'!$A$42:$BH$42,'FD mesh'!$B$84:$BI$84,$E494:$BL494)+'FD inverse'!$A$42*$C495/Setup!$B$17+INDEX('FD inverse'!$A$42:$BH$42,1,'FD mesh'!$B$15+1)*Setup!$B$22</f>
        <v>15.0599082918767</v>
      </c>
      <c r="AS495" s="0" t="n">
        <f aca="false">SUMPRODUCT('FD inverse'!$A$43:$BH$43,'FD mesh'!$B$84:$BI$84,$E494:$BL494)+'FD inverse'!$A$43*$C495/Setup!$B$17+INDEX('FD inverse'!$A$43:$BH$43,1,'FD mesh'!$B$15+1)*Setup!$B$22</f>
        <v>0</v>
      </c>
      <c r="AT495" s="0" t="n">
        <f aca="false">SUMPRODUCT('FD inverse'!$A$44:$BH$44,'FD mesh'!$B$84:$BI$84,$E494:$BL494)+'FD inverse'!$A$44*$C495/Setup!$B$17+INDEX('FD inverse'!$A$44:$BH$44,1,'FD mesh'!$B$15+1)*Setup!$B$22</f>
        <v>0</v>
      </c>
      <c r="AU495" s="0" t="n">
        <f aca="false">SUMPRODUCT('FD inverse'!$A$45:$BH$45,'FD mesh'!$B$84:$BI$84,$E494:$BL494)+'FD inverse'!$A$45*$C495/Setup!$B$17+INDEX('FD inverse'!$A$45:$BH$45,1,'FD mesh'!$B$15+1)*Setup!$B$22</f>
        <v>0</v>
      </c>
      <c r="AV495" s="0" t="n">
        <f aca="false">SUMPRODUCT('FD inverse'!$A$46:$BH$46,'FD mesh'!$B$84:$BI$84,$E494:$BL494)+'FD inverse'!$A$46*$C495/Setup!$B$17+INDEX('FD inverse'!$A$46:$BH$46,1,'FD mesh'!$B$15+1)*Setup!$B$22</f>
        <v>0</v>
      </c>
      <c r="AW495" s="0" t="n">
        <f aca="false">SUMPRODUCT('FD inverse'!$A$47:$BH$47,'FD mesh'!$B$84:$BI$84,$E494:$BL494)+'FD inverse'!$A$47*$C495/Setup!$B$17+INDEX('FD inverse'!$A$47:$BH$47,1,'FD mesh'!$B$15+1)*Setup!$B$22</f>
        <v>0</v>
      </c>
      <c r="AX495" s="0" t="n">
        <f aca="false">SUMPRODUCT('FD inverse'!$A$48:$BH$48,'FD mesh'!$B$84:$BI$84,$E494:$BL494)+'FD inverse'!$A$48*$C495/Setup!$B$17+INDEX('FD inverse'!$A$48:$BH$48,1,'FD mesh'!$B$15+1)*Setup!$B$22</f>
        <v>0</v>
      </c>
      <c r="AY495" s="0" t="n">
        <f aca="false">SUMPRODUCT('FD inverse'!$A$49:$BH$49,'FD mesh'!$B$84:$BI$84,$E494:$BL494)+'FD inverse'!$A$49*$C495/Setup!$B$17+INDEX('FD inverse'!$A$49:$BH$49,1,'FD mesh'!$B$15+1)*Setup!$B$22</f>
        <v>0</v>
      </c>
      <c r="AZ495" s="0" t="n">
        <f aca="false">SUMPRODUCT('FD inverse'!$A$50:$BH$50,'FD mesh'!$B$84:$BI$84,$E494:$BL494)+'FD inverse'!$A$50*$C495/Setup!$B$17+INDEX('FD inverse'!$A$50:$BH$50,1,'FD mesh'!$B$15+1)*Setup!$B$22</f>
        <v>0</v>
      </c>
      <c r="BA495" s="0" t="n">
        <f aca="false">SUMPRODUCT('FD inverse'!$A$51:$BH$51,'FD mesh'!$B$84:$BI$84,$E494:$BL494)+'FD inverse'!$A$51*$C495/Setup!$B$17+INDEX('FD inverse'!$A$51:$BH$51,1,'FD mesh'!$B$15+1)*Setup!$B$22</f>
        <v>0</v>
      </c>
      <c r="BB495" s="0" t="n">
        <f aca="false">SUMPRODUCT('FD inverse'!$A$52:$BH$52,'FD mesh'!$B$84:$BI$84,$E494:$BL494)+'FD inverse'!$A$52*$C495/Setup!$B$17+INDEX('FD inverse'!$A$52:$BH$52,1,'FD mesh'!$B$15+1)*Setup!$B$22</f>
        <v>0</v>
      </c>
      <c r="BC495" s="0" t="n">
        <f aca="false">SUMPRODUCT('FD inverse'!$A$53:$BH$53,'FD mesh'!$B$84:$BI$84,$E494:$BL494)+'FD inverse'!$A$53*$C495/Setup!$B$17+INDEX('FD inverse'!$A$53:$BH$53,1,'FD mesh'!$B$15+1)*Setup!$B$22</f>
        <v>0</v>
      </c>
      <c r="BD495" s="0" t="n">
        <f aca="false">SUMPRODUCT('FD inverse'!$A$54:$BH$54,'FD mesh'!$B$84:$BI$84,$E494:$BL494)+'FD inverse'!$A$54*$C495/Setup!$B$17+INDEX('FD inverse'!$A$54:$BH$54,1,'FD mesh'!$B$15+1)*Setup!$B$22</f>
        <v>0</v>
      </c>
      <c r="BE495" s="0" t="n">
        <f aca="false">SUMPRODUCT('FD inverse'!$A$55:$BH$55,'FD mesh'!$B$84:$BI$84,$E494:$BL494)+'FD inverse'!$A$55*$C495/Setup!$B$17+INDEX('FD inverse'!$A$55:$BH$55,1,'FD mesh'!$B$15+1)*Setup!$B$22</f>
        <v>0</v>
      </c>
      <c r="BF495" s="0" t="n">
        <f aca="false">SUMPRODUCT('FD inverse'!$A$56:$BH$56,'FD mesh'!$B$84:$BI$84,$E494:$BL494)+'FD inverse'!$A$56*$C495/Setup!$B$17+INDEX('FD inverse'!$A$56:$BH$56,1,'FD mesh'!$B$15+1)*Setup!$B$22</f>
        <v>0</v>
      </c>
      <c r="BG495" s="0" t="n">
        <f aca="false">SUMPRODUCT('FD inverse'!$A$57:$BH$57,'FD mesh'!$B$84:$BI$84,$E494:$BL494)+'FD inverse'!$A$57*$C495/Setup!$B$17+INDEX('FD inverse'!$A$57:$BH$57,1,'FD mesh'!$B$15+1)*Setup!$B$22</f>
        <v>0</v>
      </c>
      <c r="BH495" s="0" t="n">
        <f aca="false">SUMPRODUCT('FD inverse'!$A$58:$BH$58,'FD mesh'!$B$84:$BI$84,$E494:$BL494)+'FD inverse'!$A$58*$C495/Setup!$B$17+INDEX('FD inverse'!$A$58:$BH$58,1,'FD mesh'!$B$15+1)*Setup!$B$22</f>
        <v>0</v>
      </c>
      <c r="BI495" s="0" t="n">
        <f aca="false">SUMPRODUCT('FD inverse'!$A$59:$BH$59,'FD mesh'!$B$84:$BI$84,$E494:$BL494)+'FD inverse'!$A$59*$C495/Setup!$B$17+INDEX('FD inverse'!$A$59:$BH$59,1,'FD mesh'!$B$15+1)*Setup!$B$22</f>
        <v>0</v>
      </c>
      <c r="BJ495" s="0" t="n">
        <f aca="false">SUMPRODUCT('FD inverse'!$A$60:$BH$60,'FD mesh'!$B$84:$BI$84,$E494:$BL494)+'FD inverse'!$A$60*$C495/Setup!$B$17+INDEX('FD inverse'!$A$60:$BH$60,1,'FD mesh'!$B$15+1)*Setup!$B$22</f>
        <v>0</v>
      </c>
      <c r="BK495" s="0" t="n">
        <f aca="false">SUMPRODUCT('FD inverse'!$A$61:$BH$61,'FD mesh'!$B$84:$BI$84,$E494:$BL494)+'FD inverse'!$A$61*$C495/Setup!$B$17+INDEX('FD inverse'!$A$61:$BH$61,1,'FD mesh'!$B$15+1)*Setup!$B$22</f>
        <v>0</v>
      </c>
      <c r="BL495" s="0" t="n">
        <f aca="false">SUMPRODUCT('FD inverse'!$A$62:$BH$62,'FD mesh'!$B$84:$BI$84,$E494:$BL494)+'FD inverse'!$A$62*$C495/Setup!$B$17+INDEX('FD inverse'!$A$62:$BH$62,1,'FD mesh'!$B$15+1)*Setup!$B$22</f>
        <v>0</v>
      </c>
    </row>
    <row r="496" customFormat="false" ht="15" hidden="false" customHeight="false" outlineLevel="0" collapsed="false">
      <c r="A496" s="0" t="n">
        <v>491</v>
      </c>
      <c r="B496" s="0" t="n">
        <f aca="false">A496*Setup!$B$11/3600</f>
        <v>40.9166666666667</v>
      </c>
      <c r="C496" s="0" t="n">
        <f aca="false">Setup!$B$7+Setup!$B$8*COS(2*PI()*(B496-Setup!$B$9)/24)</f>
        <v>27.885368279253</v>
      </c>
      <c r="D496" s="0" t="n">
        <f aca="false">(C496-E496)/Setup!$B$17</f>
        <v>15.4554692646755</v>
      </c>
      <c r="E496" s="0" t="n">
        <f aca="false">SUMPRODUCT('FD inverse'!$A$3:$BH$3,'FD mesh'!$B$84:$BI$84,$E495:$BL495)+'FD inverse'!$A$3*$C496/Setup!$B$17+INDEX('FD inverse'!$A$3:$BH$3,1,'FD mesh'!$B$15+1)*Setup!$B$22</f>
        <v>25.8761572748452</v>
      </c>
      <c r="F496" s="0" t="n">
        <f aca="false">SUMPRODUCT('FD inverse'!$A$4:$BH$4,'FD mesh'!$B$84:$BI$84,$E495:$BL495)+'FD inverse'!$A$4*$C496/Setup!$B$17+INDEX('FD inverse'!$A$4:$BH$4,1,'FD mesh'!$B$15+1)*Setup!$B$22</f>
        <v>25.4159096346008</v>
      </c>
      <c r="G496" s="0" t="n">
        <f aca="false">SUMPRODUCT('FD inverse'!$A$5:$BH$5,'FD mesh'!$B$84:$BI$84,$E495:$BL495)+'FD inverse'!$A$5*$C496/Setup!$B$17+INDEX('FD inverse'!$A$5:$BH$5,1,'FD mesh'!$B$15+1)*Setup!$B$22</f>
        <v>24.9568729348669</v>
      </c>
      <c r="H496" s="0" t="n">
        <f aca="false">SUMPRODUCT('FD inverse'!$A$6:$BH$6,'FD mesh'!$B$84:$BI$84,$E495:$BL495)+'FD inverse'!$A$6*$C496/Setup!$B$17+INDEX('FD inverse'!$A$6:$BH$6,1,'FD mesh'!$B$15+1)*Setup!$B$22</f>
        <v>23.4191417034176</v>
      </c>
      <c r="I496" s="0" t="n">
        <f aca="false">SUMPRODUCT('FD inverse'!$A$7:$BH$7,'FD mesh'!$B$84:$BI$84,$E495:$BL495)+'FD inverse'!$A$7*$C496/Setup!$B$17+INDEX('FD inverse'!$A$7:$BH$7,1,'FD mesh'!$B$15+1)*Setup!$B$22</f>
        <v>23.2882791976729</v>
      </c>
      <c r="J496" s="0" t="n">
        <f aca="false">SUMPRODUCT('FD inverse'!$A$8:$BH$8,'FD mesh'!$B$84:$BI$84,$E495:$BL495)+'FD inverse'!$A$8*$C496/Setup!$B$17+INDEX('FD inverse'!$A$8:$BH$8,1,'FD mesh'!$B$15+1)*Setup!$B$22</f>
        <v>23.1683902857122</v>
      </c>
      <c r="K496" s="0" t="n">
        <f aca="false">SUMPRODUCT('FD inverse'!$A$9:$BH$9,'FD mesh'!$B$84:$BI$84,$E495:$BL495)+'FD inverse'!$A$9*$C496/Setup!$B$17+INDEX('FD inverse'!$A$9:$BH$9,1,'FD mesh'!$B$15+1)*Setup!$B$22</f>
        <v>23.0599073648548</v>
      </c>
      <c r="L496" s="0" t="n">
        <f aca="false">SUMPRODUCT('FD inverse'!$A$10:$BH$10,'FD mesh'!$B$84:$BI$84,$E495:$BL495)+'FD inverse'!$A$10*$C496/Setup!$B$17+INDEX('FD inverse'!$A$10:$BH$10,1,'FD mesh'!$B$15+1)*Setup!$B$22</f>
        <v>22.963175441358</v>
      </c>
      <c r="M496" s="0" t="n">
        <f aca="false">SUMPRODUCT('FD inverse'!$A$11:$BH$11,'FD mesh'!$B$84:$BI$84,$E495:$BL495)+'FD inverse'!$A$11*$C496/Setup!$B$17+INDEX('FD inverse'!$A$11:$BH$11,1,'FD mesh'!$B$15+1)*Setup!$B$22</f>
        <v>22.8784646044029</v>
      </c>
      <c r="N496" s="0" t="n">
        <f aca="false">SUMPRODUCT('FD inverse'!$A$12:$BH$12,'FD mesh'!$B$84:$BI$84,$E495:$BL495)+'FD inverse'!$A$12*$C496/Setup!$B$17+INDEX('FD inverse'!$A$12:$BH$12,1,'FD mesh'!$B$15+1)*Setup!$B$22</f>
        <v>22.8059809316294</v>
      </c>
      <c r="O496" s="0" t="n">
        <f aca="false">SUMPRODUCT('FD inverse'!$A$13:$BH$13,'FD mesh'!$B$84:$BI$84,$E495:$BL495)+'FD inverse'!$A$13*$C496/Setup!$B$17+INDEX('FD inverse'!$A$13:$BH$13,1,'FD mesh'!$B$15+1)*Setup!$B$22</f>
        <v>22.7458757917538</v>
      </c>
      <c r="P496" s="0" t="n">
        <f aca="false">SUMPRODUCT('FD inverse'!$A$14:$BH$14,'FD mesh'!$B$84:$BI$84,$E495:$BL495)+'FD inverse'!$A$14*$C496/Setup!$B$17+INDEX('FD inverse'!$A$14:$BH$14,1,'FD mesh'!$B$15+1)*Setup!$B$22</f>
        <v>22.6982535187698</v>
      </c>
      <c r="Q496" s="0" t="n">
        <f aca="false">SUMPRODUCT('FD inverse'!$A$15:$BH$15,'FD mesh'!$B$84:$BI$84,$E495:$BL495)+'FD inverse'!$A$15*$C496/Setup!$B$17+INDEX('FD inverse'!$A$15:$BH$15,1,'FD mesh'!$B$15+1)*Setup!$B$22</f>
        <v>22.6631774396291</v>
      </c>
      <c r="R496" s="0" t="n">
        <f aca="false">SUMPRODUCT('FD inverse'!$A$16:$BH$16,'FD mesh'!$B$84:$BI$84,$E495:$BL495)+'FD inverse'!$A$16*$C496/Setup!$B$17+INDEX('FD inverse'!$A$16:$BH$16,1,'FD mesh'!$B$15+1)*Setup!$B$22</f>
        <v>22.6406742434097</v>
      </c>
      <c r="S496" s="0" t="n">
        <f aca="false">SUMPRODUCT('FD inverse'!$A$17:$BH$17,'FD mesh'!$B$84:$BI$84,$E495:$BL495)+'FD inverse'!$A$17*$C496/Setup!$B$17+INDEX('FD inverse'!$A$17:$BH$17,1,'FD mesh'!$B$15+1)*Setup!$B$22</f>
        <v>22.1201217369027</v>
      </c>
      <c r="T496" s="0" t="n">
        <f aca="false">SUMPRODUCT('FD inverse'!$A$18:$BH$18,'FD mesh'!$B$84:$BI$84,$E495:$BL495)+'FD inverse'!$A$18*$C496/Setup!$B$17+INDEX('FD inverse'!$A$18:$BH$18,1,'FD mesh'!$B$15+1)*Setup!$B$22</f>
        <v>21.6054514725208</v>
      </c>
      <c r="U496" s="0" t="n">
        <f aca="false">SUMPRODUCT('FD inverse'!$A$19:$BH$19,'FD mesh'!$B$84:$BI$84,$E495:$BL495)+'FD inverse'!$A$19*$C496/Setup!$B$17+INDEX('FD inverse'!$A$19:$BH$19,1,'FD mesh'!$B$15+1)*Setup!$B$22</f>
        <v>21.0962711106959</v>
      </c>
      <c r="V496" s="0" t="n">
        <f aca="false">SUMPRODUCT('FD inverse'!$A$20:$BH$20,'FD mesh'!$B$84:$BI$84,$E495:$BL495)+'FD inverse'!$A$20*$C496/Setup!$B$17+INDEX('FD inverse'!$A$20:$BH$20,1,'FD mesh'!$B$15+1)*Setup!$B$22</f>
        <v>20.5921829797554</v>
      </c>
      <c r="W496" s="0" t="n">
        <f aca="false">SUMPRODUCT('FD inverse'!$A$21:$BH$21,'FD mesh'!$B$84:$BI$84,$E495:$BL495)+'FD inverse'!$A$21*$C496/Setup!$B$17+INDEX('FD inverse'!$A$21:$BH$21,1,'FD mesh'!$B$15+1)*Setup!$B$22</f>
        <v>20.092785225434</v>
      </c>
      <c r="X496" s="0" t="n">
        <f aca="false">SUMPRODUCT('FD inverse'!$A$22:$BH$22,'FD mesh'!$B$84:$BI$84,$E495:$BL495)+'FD inverse'!$A$22*$C496/Setup!$B$17+INDEX('FD inverse'!$A$22:$BH$22,1,'FD mesh'!$B$15+1)*Setup!$B$22</f>
        <v>19.5976727934363</v>
      </c>
      <c r="Y496" s="0" t="n">
        <f aca="false">SUMPRODUCT('FD inverse'!$A$23:$BH$23,'FD mesh'!$B$84:$BI$84,$E495:$BL495)+'FD inverse'!$A$23*$C496/Setup!$B$17+INDEX('FD inverse'!$A$23:$BH$23,1,'FD mesh'!$B$15+1)*Setup!$B$22</f>
        <v>19.1064382585731</v>
      </c>
      <c r="Z496" s="0" t="n">
        <f aca="false">SUMPRODUCT('FD inverse'!$A$24:$BH$24,'FD mesh'!$B$84:$BI$84,$E495:$BL495)+'FD inverse'!$A$24*$C496/Setup!$B$17+INDEX('FD inverse'!$A$24:$BH$24,1,'FD mesh'!$B$15+1)*Setup!$B$22</f>
        <v>18.6186725140511</v>
      </c>
      <c r="AA496" s="0" t="n">
        <f aca="false">SUMPRODUCT('FD inverse'!$A$25:$BH$25,'FD mesh'!$B$84:$BI$84,$E495:$BL495)+'FD inverse'!$A$25*$C496/Setup!$B$17+INDEX('FD inverse'!$A$25:$BH$25,1,'FD mesh'!$B$15+1)*Setup!$B$22</f>
        <v>18.1339653345145</v>
      </c>
      <c r="AB496" s="0" t="n">
        <f aca="false">SUMPRODUCT('FD inverse'!$A$26:$BH$26,'FD mesh'!$B$84:$BI$84,$E495:$BL495)+'FD inverse'!$A$26*$C496/Setup!$B$17+INDEX('FD inverse'!$A$26:$BH$26,1,'FD mesh'!$B$15+1)*Setup!$B$22</f>
        <v>17.6519058264431</v>
      </c>
      <c r="AC496" s="0" t="n">
        <f aca="false">SUMPRODUCT('FD inverse'!$A$27:$BH$27,'FD mesh'!$B$84:$BI$84,$E495:$BL495)+'FD inverse'!$A$27*$C496/Setup!$B$17+INDEX('FD inverse'!$A$27:$BH$27,1,'FD mesh'!$B$15+1)*Setup!$B$22</f>
        <v>17.1720827794951</v>
      </c>
      <c r="AD496" s="0" t="n">
        <f aca="false">SUMPRODUCT('FD inverse'!$A$28:$BH$28,'FD mesh'!$B$84:$BI$84,$E495:$BL495)+'FD inverse'!$A$28*$C496/Setup!$B$17+INDEX('FD inverse'!$A$28:$BH$28,1,'FD mesh'!$B$15+1)*Setup!$B$22</f>
        <v>16.694084932358</v>
      </c>
      <c r="AE496" s="0" t="n">
        <f aca="false">SUMPRODUCT('FD inverse'!$A$29:$BH$29,'FD mesh'!$B$84:$BI$84,$E495:$BL495)+'FD inverse'!$A$29*$C496/Setup!$B$17+INDEX('FD inverse'!$A$29:$BH$29,1,'FD mesh'!$B$15+1)*Setup!$B$22</f>
        <v>16.2175011666375</v>
      </c>
      <c r="AF496" s="0" t="n">
        <f aca="false">SUMPRODUCT('FD inverse'!$A$30:$BH$30,'FD mesh'!$B$84:$BI$84,$E495:$BL495)+'FD inverse'!$A$30*$C496/Setup!$B$17+INDEX('FD inverse'!$A$30:$BH$30,1,'FD mesh'!$B$15+1)*Setup!$B$22</f>
        <v>15.7419206422754</v>
      </c>
      <c r="AG496" s="0" t="n">
        <f aca="false">SUMPRODUCT('FD inverse'!$A$31:$BH$31,'FD mesh'!$B$84:$BI$84,$E495:$BL495)+'FD inverse'!$A$31*$C496/Setup!$B$17+INDEX('FD inverse'!$A$31:$BH$31,1,'FD mesh'!$B$15+1)*Setup!$B$22</f>
        <v>15.2669328879517</v>
      </c>
      <c r="AH496" s="0" t="n">
        <f aca="false">SUMPRODUCT('FD inverse'!$A$32:$BH$32,'FD mesh'!$B$84:$BI$84,$E495:$BL495)+'FD inverse'!$A$32*$C496/Setup!$B$17+INDEX('FD inverse'!$A$32:$BH$32,1,'FD mesh'!$B$15+1)*Setup!$B$22</f>
        <v>15.2470737543806</v>
      </c>
      <c r="AI496" s="0" t="n">
        <f aca="false">SUMPRODUCT('FD inverse'!$A$33:$BH$33,'FD mesh'!$B$84:$BI$84,$E495:$BL495)+'FD inverse'!$A$33*$C496/Setup!$B$17+INDEX('FD inverse'!$A$33:$BH$33,1,'FD mesh'!$B$15+1)*Setup!$B$22</f>
        <v>15.2274999220663</v>
      </c>
      <c r="AJ496" s="0" t="n">
        <f aca="false">SUMPRODUCT('FD inverse'!$A$34:$BH$34,'FD mesh'!$B$84:$BI$84,$E495:$BL495)+'FD inverse'!$A$34*$C496/Setup!$B$17+INDEX('FD inverse'!$A$34:$BH$34,1,'FD mesh'!$B$15+1)*Setup!$B$22</f>
        <v>15.2081837486214</v>
      </c>
      <c r="AK496" s="0" t="n">
        <f aca="false">SUMPRODUCT('FD inverse'!$A$35:$BH$35,'FD mesh'!$B$84:$BI$84,$E495:$BL495)+'FD inverse'!$A$35*$C496/Setup!$B$17+INDEX('FD inverse'!$A$35:$BH$35,1,'FD mesh'!$B$15+1)*Setup!$B$22</f>
        <v>15.1890989396029</v>
      </c>
      <c r="AL496" s="0" t="n">
        <f aca="false">SUMPRODUCT('FD inverse'!$A$36:$BH$36,'FD mesh'!$B$84:$BI$84,$E495:$BL495)+'FD inverse'!$A$36*$C496/Setup!$B$17+INDEX('FD inverse'!$A$36:$BH$36,1,'FD mesh'!$B$15+1)*Setup!$B$22</f>
        <v>15.1702204994504</v>
      </c>
      <c r="AM496" s="0" t="n">
        <f aca="false">SUMPRODUCT('FD inverse'!$A$37:$BH$37,'FD mesh'!$B$84:$BI$84,$E495:$BL495)+'FD inverse'!$A$37*$C496/Setup!$B$17+INDEX('FD inverse'!$A$37:$BH$37,1,'FD mesh'!$B$15+1)*Setup!$B$22</f>
        <v>15.1515246653369</v>
      </c>
      <c r="AN496" s="0" t="n">
        <f aca="false">SUMPRODUCT('FD inverse'!$A$38:$BH$38,'FD mesh'!$B$84:$BI$84,$E495:$BL495)+'FD inverse'!$A$38*$C496/Setup!$B$17+INDEX('FD inverse'!$A$38:$BH$38,1,'FD mesh'!$B$15+1)*Setup!$B$22</f>
        <v>15.1329888260949</v>
      </c>
      <c r="AO496" s="0" t="n">
        <f aca="false">SUMPRODUCT('FD inverse'!$A$39:$BH$39,'FD mesh'!$B$84:$BI$84,$E495:$BL495)+'FD inverse'!$A$39*$C496/Setup!$B$17+INDEX('FD inverse'!$A$39:$BH$39,1,'FD mesh'!$B$15+1)*Setup!$B$22</f>
        <v>15.1145914282072</v>
      </c>
      <c r="AP496" s="0" t="n">
        <f aca="false">SUMPRODUCT('FD inverse'!$A$40:$BH$40,'FD mesh'!$B$84:$BI$84,$E495:$BL495)+'FD inverse'!$A$40*$C496/Setup!$B$17+INDEX('FD inverse'!$A$40:$BH$40,1,'FD mesh'!$B$15+1)*Setup!$B$22</f>
        <v>15.0963118706822</v>
      </c>
      <c r="AQ496" s="0" t="n">
        <f aca="false">SUMPRODUCT('FD inverse'!$A$41:$BH$41,'FD mesh'!$B$84:$BI$84,$E495:$BL495)+'FD inverse'!$A$41*$C496/Setup!$B$17+INDEX('FD inverse'!$A$41:$BH$41,1,'FD mesh'!$B$15+1)*Setup!$B$22</f>
        <v>15.0781303904811</v>
      </c>
      <c r="AR496" s="0" t="n">
        <f aca="false">SUMPRODUCT('FD inverse'!$A$42:$BH$42,'FD mesh'!$B$84:$BI$84,$E495:$BL495)+'FD inverse'!$A$42*$C496/Setup!$B$17+INDEX('FD inverse'!$A$42:$BH$42,1,'FD mesh'!$B$15+1)*Setup!$B$22</f>
        <v>15.0600279400305</v>
      </c>
      <c r="AS496" s="0" t="n">
        <f aca="false">SUMPRODUCT('FD inverse'!$A$43:$BH$43,'FD mesh'!$B$84:$BI$84,$E495:$BL495)+'FD inverse'!$A$43*$C496/Setup!$B$17+INDEX('FD inverse'!$A$43:$BH$43,1,'FD mesh'!$B$15+1)*Setup!$B$22</f>
        <v>0</v>
      </c>
      <c r="AT496" s="0" t="n">
        <f aca="false">SUMPRODUCT('FD inverse'!$A$44:$BH$44,'FD mesh'!$B$84:$BI$84,$E495:$BL495)+'FD inverse'!$A$44*$C496/Setup!$B$17+INDEX('FD inverse'!$A$44:$BH$44,1,'FD mesh'!$B$15+1)*Setup!$B$22</f>
        <v>0</v>
      </c>
      <c r="AU496" s="0" t="n">
        <f aca="false">SUMPRODUCT('FD inverse'!$A$45:$BH$45,'FD mesh'!$B$84:$BI$84,$E495:$BL495)+'FD inverse'!$A$45*$C496/Setup!$B$17+INDEX('FD inverse'!$A$45:$BH$45,1,'FD mesh'!$B$15+1)*Setup!$B$22</f>
        <v>0</v>
      </c>
      <c r="AV496" s="0" t="n">
        <f aca="false">SUMPRODUCT('FD inverse'!$A$46:$BH$46,'FD mesh'!$B$84:$BI$84,$E495:$BL495)+'FD inverse'!$A$46*$C496/Setup!$B$17+INDEX('FD inverse'!$A$46:$BH$46,1,'FD mesh'!$B$15+1)*Setup!$B$22</f>
        <v>0</v>
      </c>
      <c r="AW496" s="0" t="n">
        <f aca="false">SUMPRODUCT('FD inverse'!$A$47:$BH$47,'FD mesh'!$B$84:$BI$84,$E495:$BL495)+'FD inverse'!$A$47*$C496/Setup!$B$17+INDEX('FD inverse'!$A$47:$BH$47,1,'FD mesh'!$B$15+1)*Setup!$B$22</f>
        <v>0</v>
      </c>
      <c r="AX496" s="0" t="n">
        <f aca="false">SUMPRODUCT('FD inverse'!$A$48:$BH$48,'FD mesh'!$B$84:$BI$84,$E495:$BL495)+'FD inverse'!$A$48*$C496/Setup!$B$17+INDEX('FD inverse'!$A$48:$BH$48,1,'FD mesh'!$B$15+1)*Setup!$B$22</f>
        <v>0</v>
      </c>
      <c r="AY496" s="0" t="n">
        <f aca="false">SUMPRODUCT('FD inverse'!$A$49:$BH$49,'FD mesh'!$B$84:$BI$84,$E495:$BL495)+'FD inverse'!$A$49*$C496/Setup!$B$17+INDEX('FD inverse'!$A$49:$BH$49,1,'FD mesh'!$B$15+1)*Setup!$B$22</f>
        <v>0</v>
      </c>
      <c r="AZ496" s="0" t="n">
        <f aca="false">SUMPRODUCT('FD inverse'!$A$50:$BH$50,'FD mesh'!$B$84:$BI$84,$E495:$BL495)+'FD inverse'!$A$50*$C496/Setup!$B$17+INDEX('FD inverse'!$A$50:$BH$50,1,'FD mesh'!$B$15+1)*Setup!$B$22</f>
        <v>0</v>
      </c>
      <c r="BA496" s="0" t="n">
        <f aca="false">SUMPRODUCT('FD inverse'!$A$51:$BH$51,'FD mesh'!$B$84:$BI$84,$E495:$BL495)+'FD inverse'!$A$51*$C496/Setup!$B$17+INDEX('FD inverse'!$A$51:$BH$51,1,'FD mesh'!$B$15+1)*Setup!$B$22</f>
        <v>0</v>
      </c>
      <c r="BB496" s="0" t="n">
        <f aca="false">SUMPRODUCT('FD inverse'!$A$52:$BH$52,'FD mesh'!$B$84:$BI$84,$E495:$BL495)+'FD inverse'!$A$52*$C496/Setup!$B$17+INDEX('FD inverse'!$A$52:$BH$52,1,'FD mesh'!$B$15+1)*Setup!$B$22</f>
        <v>0</v>
      </c>
      <c r="BC496" s="0" t="n">
        <f aca="false">SUMPRODUCT('FD inverse'!$A$53:$BH$53,'FD mesh'!$B$84:$BI$84,$E495:$BL495)+'FD inverse'!$A$53*$C496/Setup!$B$17+INDEX('FD inverse'!$A$53:$BH$53,1,'FD mesh'!$B$15+1)*Setup!$B$22</f>
        <v>0</v>
      </c>
      <c r="BD496" s="0" t="n">
        <f aca="false">SUMPRODUCT('FD inverse'!$A$54:$BH$54,'FD mesh'!$B$84:$BI$84,$E495:$BL495)+'FD inverse'!$A$54*$C496/Setup!$B$17+INDEX('FD inverse'!$A$54:$BH$54,1,'FD mesh'!$B$15+1)*Setup!$B$22</f>
        <v>0</v>
      </c>
      <c r="BE496" s="0" t="n">
        <f aca="false">SUMPRODUCT('FD inverse'!$A$55:$BH$55,'FD mesh'!$B$84:$BI$84,$E495:$BL495)+'FD inverse'!$A$55*$C496/Setup!$B$17+INDEX('FD inverse'!$A$55:$BH$55,1,'FD mesh'!$B$15+1)*Setup!$B$22</f>
        <v>0</v>
      </c>
      <c r="BF496" s="0" t="n">
        <f aca="false">SUMPRODUCT('FD inverse'!$A$56:$BH$56,'FD mesh'!$B$84:$BI$84,$E495:$BL495)+'FD inverse'!$A$56*$C496/Setup!$B$17+INDEX('FD inverse'!$A$56:$BH$56,1,'FD mesh'!$B$15+1)*Setup!$B$22</f>
        <v>0</v>
      </c>
      <c r="BG496" s="0" t="n">
        <f aca="false">SUMPRODUCT('FD inverse'!$A$57:$BH$57,'FD mesh'!$B$84:$BI$84,$E495:$BL495)+'FD inverse'!$A$57*$C496/Setup!$B$17+INDEX('FD inverse'!$A$57:$BH$57,1,'FD mesh'!$B$15+1)*Setup!$B$22</f>
        <v>0</v>
      </c>
      <c r="BH496" s="0" t="n">
        <f aca="false">SUMPRODUCT('FD inverse'!$A$58:$BH$58,'FD mesh'!$B$84:$BI$84,$E495:$BL495)+'FD inverse'!$A$58*$C496/Setup!$B$17+INDEX('FD inverse'!$A$58:$BH$58,1,'FD mesh'!$B$15+1)*Setup!$B$22</f>
        <v>0</v>
      </c>
      <c r="BI496" s="0" t="n">
        <f aca="false">SUMPRODUCT('FD inverse'!$A$59:$BH$59,'FD mesh'!$B$84:$BI$84,$E495:$BL495)+'FD inverse'!$A$59*$C496/Setup!$B$17+INDEX('FD inverse'!$A$59:$BH$59,1,'FD mesh'!$B$15+1)*Setup!$B$22</f>
        <v>0</v>
      </c>
      <c r="BJ496" s="0" t="n">
        <f aca="false">SUMPRODUCT('FD inverse'!$A$60:$BH$60,'FD mesh'!$B$84:$BI$84,$E495:$BL495)+'FD inverse'!$A$60*$C496/Setup!$B$17+INDEX('FD inverse'!$A$60:$BH$60,1,'FD mesh'!$B$15+1)*Setup!$B$22</f>
        <v>0</v>
      </c>
      <c r="BK496" s="0" t="n">
        <f aca="false">SUMPRODUCT('FD inverse'!$A$61:$BH$61,'FD mesh'!$B$84:$BI$84,$E495:$BL495)+'FD inverse'!$A$61*$C496/Setup!$B$17+INDEX('FD inverse'!$A$61:$BH$61,1,'FD mesh'!$B$15+1)*Setup!$B$22</f>
        <v>0</v>
      </c>
      <c r="BL496" s="0" t="n">
        <f aca="false">SUMPRODUCT('FD inverse'!$A$62:$BH$62,'FD mesh'!$B$84:$BI$84,$E495:$BL495)+'FD inverse'!$A$62*$C496/Setup!$B$17+INDEX('FD inverse'!$A$62:$BH$62,1,'FD mesh'!$B$15+1)*Setup!$B$22</f>
        <v>0</v>
      </c>
    </row>
    <row r="497" customFormat="false" ht="15" hidden="false" customHeight="false" outlineLevel="0" collapsed="false">
      <c r="A497" s="0" t="n">
        <v>492</v>
      </c>
      <c r="B497" s="0" t="n">
        <f aca="false">A497*Setup!$B$11/3600</f>
        <v>41</v>
      </c>
      <c r="C497" s="0" t="n">
        <f aca="false">Setup!$B$7+Setup!$B$8*COS(2*PI()*(B497-Setup!$B$9)/24)</f>
        <v>27.8637033051563</v>
      </c>
      <c r="D497" s="0" t="n">
        <f aca="false">(C497-E497)/Setup!$B$17</f>
        <v>15.3071723361508</v>
      </c>
      <c r="E497" s="0" t="n">
        <f aca="false">SUMPRODUCT('FD inverse'!$A$3:$BH$3,'FD mesh'!$B$84:$BI$84,$E496:$BL496)+'FD inverse'!$A$3*$C497/Setup!$B$17+INDEX('FD inverse'!$A$3:$BH$3,1,'FD mesh'!$B$15+1)*Setup!$B$22</f>
        <v>25.8737709014567</v>
      </c>
      <c r="F497" s="0" t="n">
        <f aca="false">SUMPRODUCT('FD inverse'!$A$4:$BH$4,'FD mesh'!$B$84:$BI$84,$E496:$BL496)+'FD inverse'!$A$4*$C497/Setup!$B$17+INDEX('FD inverse'!$A$4:$BH$4,1,'FD mesh'!$B$15+1)*Setup!$B$22</f>
        <v>25.4176824200447</v>
      </c>
      <c r="G497" s="0" t="n">
        <f aca="false">SUMPRODUCT('FD inverse'!$A$5:$BH$5,'FD mesh'!$B$84:$BI$84,$E496:$BL496)+'FD inverse'!$A$5*$C497/Setup!$B$17+INDEX('FD inverse'!$A$5:$BH$5,1,'FD mesh'!$B$15+1)*Setup!$B$22</f>
        <v>24.9623633767594</v>
      </c>
      <c r="H497" s="0" t="n">
        <f aca="false">SUMPRODUCT('FD inverse'!$A$6:$BH$6,'FD mesh'!$B$84:$BI$84,$E496:$BL496)+'FD inverse'!$A$6*$C497/Setup!$B$17+INDEX('FD inverse'!$A$6:$BH$6,1,'FD mesh'!$B$15+1)*Setup!$B$22</f>
        <v>23.436494838534</v>
      </c>
      <c r="I497" s="0" t="n">
        <f aca="false">SUMPRODUCT('FD inverse'!$A$7:$BH$7,'FD mesh'!$B$84:$BI$84,$E496:$BL496)+'FD inverse'!$A$7*$C497/Setup!$B$17+INDEX('FD inverse'!$A$7:$BH$7,1,'FD mesh'!$B$15+1)*Setup!$B$22</f>
        <v>23.3065811434452</v>
      </c>
      <c r="J497" s="0" t="n">
        <f aca="false">SUMPRODUCT('FD inverse'!$A$8:$BH$8,'FD mesh'!$B$84:$BI$84,$E496:$BL496)+'FD inverse'!$A$8*$C497/Setup!$B$17+INDEX('FD inverse'!$A$8:$BH$8,1,'FD mesh'!$B$15+1)*Setup!$B$22</f>
        <v>23.1874650564815</v>
      </c>
      <c r="K497" s="0" t="n">
        <f aca="false">SUMPRODUCT('FD inverse'!$A$9:$BH$9,'FD mesh'!$B$84:$BI$84,$E496:$BL496)+'FD inverse'!$A$9*$C497/Setup!$B$17+INDEX('FD inverse'!$A$9:$BH$9,1,'FD mesh'!$B$15+1)*Setup!$B$22</f>
        <v>23.0796025215941</v>
      </c>
      <c r="L497" s="0" t="n">
        <f aca="false">SUMPRODUCT('FD inverse'!$A$10:$BH$10,'FD mesh'!$B$84:$BI$84,$E496:$BL496)+'FD inverse'!$A$10*$C497/Setup!$B$17+INDEX('FD inverse'!$A$10:$BH$10,1,'FD mesh'!$B$15+1)*Setup!$B$22</f>
        <v>22.9833595482049</v>
      </c>
      <c r="M497" s="0" t="n">
        <f aca="false">SUMPRODUCT('FD inverse'!$A$11:$BH$11,'FD mesh'!$B$84:$BI$84,$E496:$BL496)+'FD inverse'!$A$11*$C497/Setup!$B$17+INDEX('FD inverse'!$A$11:$BH$11,1,'FD mesh'!$B$15+1)*Setup!$B$22</f>
        <v>22.8990246024541</v>
      </c>
      <c r="N497" s="0" t="n">
        <f aca="false">SUMPRODUCT('FD inverse'!$A$12:$BH$12,'FD mesh'!$B$84:$BI$84,$E496:$BL496)+'FD inverse'!$A$12*$C497/Setup!$B$17+INDEX('FD inverse'!$A$12:$BH$12,1,'FD mesh'!$B$15+1)*Setup!$B$22</f>
        <v>22.8268194490638</v>
      </c>
      <c r="O497" s="0" t="n">
        <f aca="false">SUMPRODUCT('FD inverse'!$A$13:$BH$13,'FD mesh'!$B$84:$BI$84,$E496:$BL496)+'FD inverse'!$A$13*$C497/Setup!$B$17+INDEX('FD inverse'!$A$13:$BH$13,1,'FD mesh'!$B$15+1)*Setup!$B$22</f>
        <v>22.7669084062543</v>
      </c>
      <c r="P497" s="0" t="n">
        <f aca="false">SUMPRODUCT('FD inverse'!$A$14:$BH$14,'FD mesh'!$B$84:$BI$84,$E496:$BL496)+'FD inverse'!$A$14*$C497/Setup!$B$17+INDEX('FD inverse'!$A$14:$BH$14,1,'FD mesh'!$B$15+1)*Setup!$B$22</f>
        <v>22.719405985569</v>
      </c>
      <c r="Q497" s="0" t="n">
        <f aca="false">SUMPRODUCT('FD inverse'!$A$15:$BH$15,'FD mesh'!$B$84:$BI$84,$E496:$BL496)+'FD inverse'!$A$15*$C497/Setup!$B$17+INDEX('FD inverse'!$A$15:$BH$15,1,'FD mesh'!$B$15+1)*Setup!$B$22</f>
        <v>22.6843828963286</v>
      </c>
      <c r="R497" s="0" t="n">
        <f aca="false">SUMPRODUCT('FD inverse'!$A$16:$BH$16,'FD mesh'!$B$84:$BI$84,$E496:$BL496)+'FD inverse'!$A$16*$C497/Setup!$B$17+INDEX('FD inverse'!$A$16:$BH$16,1,'FD mesh'!$B$15+1)*Setup!$B$22</f>
        <v>22.6618704010112</v>
      </c>
      <c r="S497" s="0" t="n">
        <f aca="false">SUMPRODUCT('FD inverse'!$A$17:$BH$17,'FD mesh'!$B$84:$BI$84,$E496:$BL496)+'FD inverse'!$A$17*$C497/Setup!$B$17+INDEX('FD inverse'!$A$17:$BH$17,1,'FD mesh'!$B$15+1)*Setup!$B$22</f>
        <v>22.1400254401579</v>
      </c>
      <c r="T497" s="0" t="n">
        <f aca="false">SUMPRODUCT('FD inverse'!$A$18:$BH$18,'FD mesh'!$B$84:$BI$84,$E496:$BL496)+'FD inverse'!$A$18*$C497/Setup!$B$17+INDEX('FD inverse'!$A$18:$BH$18,1,'FD mesh'!$B$15+1)*Setup!$B$22</f>
        <v>21.6240378548339</v>
      </c>
      <c r="U497" s="0" t="n">
        <f aca="false">SUMPRODUCT('FD inverse'!$A$19:$BH$19,'FD mesh'!$B$84:$BI$84,$E496:$BL496)+'FD inverse'!$A$19*$C497/Setup!$B$17+INDEX('FD inverse'!$A$19:$BH$19,1,'FD mesh'!$B$15+1)*Setup!$B$22</f>
        <v>21.113519976305</v>
      </c>
      <c r="V497" s="0" t="n">
        <f aca="false">SUMPRODUCT('FD inverse'!$A$20:$BH$20,'FD mesh'!$B$84:$BI$84,$E496:$BL496)+'FD inverse'!$A$20*$C497/Setup!$B$17+INDEX('FD inverse'!$A$20:$BH$20,1,'FD mesh'!$B$15+1)*Setup!$B$22</f>
        <v>20.6080781925125</v>
      </c>
      <c r="W497" s="0" t="n">
        <f aca="false">SUMPRODUCT('FD inverse'!$A$21:$BH$21,'FD mesh'!$B$84:$BI$84,$E496:$BL496)+'FD inverse'!$A$21*$C497/Setup!$B$17+INDEX('FD inverse'!$A$21:$BH$21,1,'FD mesh'!$B$15+1)*Setup!$B$22</f>
        <v>20.1073141427599</v>
      </c>
      <c r="X497" s="0" t="n">
        <f aca="false">SUMPRODUCT('FD inverse'!$A$22:$BH$22,'FD mesh'!$B$84:$BI$84,$E496:$BL496)+'FD inverse'!$A$22*$C497/Setup!$B$17+INDEX('FD inverse'!$A$22:$BH$22,1,'FD mesh'!$B$15+1)*Setup!$B$22</f>
        <v>19.6108257458203</v>
      </c>
      <c r="Y497" s="0" t="n">
        <f aca="false">SUMPRODUCT('FD inverse'!$A$23:$BH$23,'FD mesh'!$B$84:$BI$84,$E496:$BL496)+'FD inverse'!$A$23*$C497/Setup!$B$17+INDEX('FD inverse'!$A$23:$BH$23,1,'FD mesh'!$B$15+1)*Setup!$B$22</f>
        <v>19.1182080748681</v>
      </c>
      <c r="Z497" s="0" t="n">
        <f aca="false">SUMPRODUCT('FD inverse'!$A$24:$BH$24,'FD mesh'!$B$84:$BI$84,$E496:$BL496)+'FD inverse'!$A$24*$C497/Setup!$B$17+INDEX('FD inverse'!$A$24:$BH$24,1,'FD mesh'!$B$15+1)*Setup!$B$22</f>
        <v>18.6290540927113</v>
      </c>
      <c r="AA497" s="0" t="n">
        <f aca="false">SUMPRODUCT('FD inverse'!$A$25:$BH$25,'FD mesh'!$B$84:$BI$84,$E496:$BL496)+'FD inverse'!$A$25*$C497/Setup!$B$17+INDEX('FD inverse'!$A$25:$BH$25,1,'FD mesh'!$B$15+1)*Setup!$B$22</f>
        <v>18.1429552608459</v>
      </c>
      <c r="AB497" s="0" t="n">
        <f aca="false">SUMPRODUCT('FD inverse'!$A$26:$BH$26,'FD mesh'!$B$84:$BI$84,$E496:$BL496)+'FD inverse'!$A$26*$C497/Setup!$B$17+INDEX('FD inverse'!$A$26:$BH$26,1,'FD mesh'!$B$15+1)*Setup!$B$22</f>
        <v>17.6595020358723</v>
      </c>
      <c r="AC497" s="0" t="n">
        <f aca="false">SUMPRODUCT('FD inverse'!$A$27:$BH$27,'FD mesh'!$B$84:$BI$84,$E496:$BL496)+'FD inverse'!$A$27*$C497/Setup!$B$17+INDEX('FD inverse'!$A$27:$BH$27,1,'FD mesh'!$B$15+1)*Setup!$B$22</f>
        <v>17.1782842668164</v>
      </c>
      <c r="AD497" s="0" t="n">
        <f aca="false">SUMPRODUCT('FD inverse'!$A$28:$BH$28,'FD mesh'!$B$84:$BI$84,$E496:$BL496)+'FD inverse'!$A$28*$C497/Setup!$B$17+INDEX('FD inverse'!$A$28:$BH$28,1,'FD mesh'!$B$15+1)*Setup!$B$22</f>
        <v>16.6988915068865</v>
      </c>
      <c r="AE497" s="0" t="n">
        <f aca="false">SUMPRODUCT('FD inverse'!$A$29:$BH$29,'FD mesh'!$B$84:$BI$84,$E496:$BL496)+'FD inverse'!$A$29*$C497/Setup!$B$17+INDEX('FD inverse'!$A$29:$BH$29,1,'FD mesh'!$B$15+1)*Setup!$B$22</f>
        <v>16.220913253175</v>
      </c>
      <c r="AF497" s="0" t="n">
        <f aca="false">SUMPRODUCT('FD inverse'!$A$30:$BH$30,'FD mesh'!$B$84:$BI$84,$E496:$BL496)+'FD inverse'!$A$30*$C497/Setup!$B$17+INDEX('FD inverse'!$A$30:$BH$30,1,'FD mesh'!$B$15+1)*Setup!$B$22</f>
        <v>15.7439391277873</v>
      </c>
      <c r="AG497" s="0" t="n">
        <f aca="false">SUMPRODUCT('FD inverse'!$A$31:$BH$31,'FD mesh'!$B$84:$BI$84,$E496:$BL496)+'FD inverse'!$A$31*$C497/Setup!$B$17+INDEX('FD inverse'!$A$31:$BH$31,1,'FD mesh'!$B$15+1)*Setup!$B$22</f>
        <v>15.2675590138504</v>
      </c>
      <c r="AH497" s="0" t="n">
        <f aca="false">SUMPRODUCT('FD inverse'!$A$32:$BH$32,'FD mesh'!$B$84:$BI$84,$E496:$BL496)+'FD inverse'!$A$32*$C497/Setup!$B$17+INDEX('FD inverse'!$A$32:$BH$32,1,'FD mesh'!$B$15+1)*Setup!$B$22</f>
        <v>15.2476425454409</v>
      </c>
      <c r="AI497" s="0" t="n">
        <f aca="false">SUMPRODUCT('FD inverse'!$A$33:$BH$33,'FD mesh'!$B$84:$BI$84,$E496:$BL496)+'FD inverse'!$A$33*$C497/Setup!$B$17+INDEX('FD inverse'!$A$33:$BH$33,1,'FD mesh'!$B$15+1)*Setup!$B$22</f>
        <v>15.2280140121673</v>
      </c>
      <c r="AJ497" s="0" t="n">
        <f aca="false">SUMPRODUCT('FD inverse'!$A$34:$BH$34,'FD mesh'!$B$84:$BI$84,$E496:$BL496)+'FD inverse'!$A$34*$C497/Setup!$B$17+INDEX('FD inverse'!$A$34:$BH$34,1,'FD mesh'!$B$15+1)*Setup!$B$22</f>
        <v>15.2086457231438</v>
      </c>
      <c r="AK497" s="0" t="n">
        <f aca="false">SUMPRODUCT('FD inverse'!$A$35:$BH$35,'FD mesh'!$B$84:$BI$84,$E496:$BL496)+'FD inverse'!$A$35*$C497/Setup!$B$17+INDEX('FD inverse'!$A$35:$BH$35,1,'FD mesh'!$B$15+1)*Setup!$B$22</f>
        <v>15.1895112962644</v>
      </c>
      <c r="AL497" s="0" t="n">
        <f aca="false">SUMPRODUCT('FD inverse'!$A$36:$BH$36,'FD mesh'!$B$84:$BI$84,$E496:$BL496)+'FD inverse'!$A$36*$C497/Setup!$B$17+INDEX('FD inverse'!$A$36:$BH$36,1,'FD mesh'!$B$15+1)*Setup!$B$22</f>
        <v>15.1705856138249</v>
      </c>
      <c r="AM497" s="0" t="n">
        <f aca="false">SUMPRODUCT('FD inverse'!$A$37:$BH$37,'FD mesh'!$B$84:$BI$84,$E496:$BL496)+'FD inverse'!$A$37*$C497/Setup!$B$17+INDEX('FD inverse'!$A$37:$BH$37,1,'FD mesh'!$B$15+1)*Setup!$B$22</f>
        <v>15.1518447606916</v>
      </c>
      <c r="AN497" s="0" t="n">
        <f aca="false">SUMPRODUCT('FD inverse'!$A$38:$BH$38,'FD mesh'!$B$84:$BI$84,$E496:$BL496)+'FD inverse'!$A$38*$C497/Setup!$B$17+INDEX('FD inverse'!$A$38:$BH$38,1,'FD mesh'!$B$15+1)*Setup!$B$22</f>
        <v>15.1332659471997</v>
      </c>
      <c r="AO497" s="0" t="n">
        <f aca="false">SUMPRODUCT('FD inverse'!$A$39:$BH$39,'FD mesh'!$B$84:$BI$84,$E496:$BL496)+'FD inverse'!$A$39*$C497/Setup!$B$17+INDEX('FD inverse'!$A$39:$BH$39,1,'FD mesh'!$B$15+1)*Setup!$B$22</f>
        <v>15.114827418794</v>
      </c>
      <c r="AP497" s="0" t="n">
        <f aca="false">SUMPRODUCT('FD inverse'!$A$40:$BH$40,'FD mesh'!$B$84:$BI$84,$E496:$BL496)+'FD inverse'!$A$40*$C497/Setup!$B$17+INDEX('FD inverse'!$A$40:$BH$40,1,'FD mesh'!$B$15+1)*Setup!$B$22</f>
        <v>15.096508354259</v>
      </c>
      <c r="AQ497" s="0" t="n">
        <f aca="false">SUMPRODUCT('FD inverse'!$A$41:$BH$41,'FD mesh'!$B$84:$BI$84,$E496:$BL496)+'FD inverse'!$A$41*$C497/Setup!$B$17+INDEX('FD inverse'!$A$41:$BH$41,1,'FD mesh'!$B$15+1)*Setup!$B$22</f>
        <v>15.0782887542362</v>
      </c>
      <c r="AR497" s="0" t="n">
        <f aca="false">SUMPRODUCT('FD inverse'!$A$42:$BH$42,'FD mesh'!$B$84:$BI$84,$E496:$BL496)+'FD inverse'!$A$42*$C497/Setup!$B$17+INDEX('FD inverse'!$A$42:$BH$42,1,'FD mesh'!$B$15+1)*Setup!$B$22</f>
        <v>15.0601493215938</v>
      </c>
      <c r="AS497" s="0" t="n">
        <f aca="false">SUMPRODUCT('FD inverse'!$A$43:$BH$43,'FD mesh'!$B$84:$BI$84,$E496:$BL496)+'FD inverse'!$A$43*$C497/Setup!$B$17+INDEX('FD inverse'!$A$43:$BH$43,1,'FD mesh'!$B$15+1)*Setup!$B$22</f>
        <v>0</v>
      </c>
      <c r="AT497" s="0" t="n">
        <f aca="false">SUMPRODUCT('FD inverse'!$A$44:$BH$44,'FD mesh'!$B$84:$BI$84,$E496:$BL496)+'FD inverse'!$A$44*$C497/Setup!$B$17+INDEX('FD inverse'!$A$44:$BH$44,1,'FD mesh'!$B$15+1)*Setup!$B$22</f>
        <v>0</v>
      </c>
      <c r="AU497" s="0" t="n">
        <f aca="false">SUMPRODUCT('FD inverse'!$A$45:$BH$45,'FD mesh'!$B$84:$BI$84,$E496:$BL496)+'FD inverse'!$A$45*$C497/Setup!$B$17+INDEX('FD inverse'!$A$45:$BH$45,1,'FD mesh'!$B$15+1)*Setup!$B$22</f>
        <v>0</v>
      </c>
      <c r="AV497" s="0" t="n">
        <f aca="false">SUMPRODUCT('FD inverse'!$A$46:$BH$46,'FD mesh'!$B$84:$BI$84,$E496:$BL496)+'FD inverse'!$A$46*$C497/Setup!$B$17+INDEX('FD inverse'!$A$46:$BH$46,1,'FD mesh'!$B$15+1)*Setup!$B$22</f>
        <v>0</v>
      </c>
      <c r="AW497" s="0" t="n">
        <f aca="false">SUMPRODUCT('FD inverse'!$A$47:$BH$47,'FD mesh'!$B$84:$BI$84,$E496:$BL496)+'FD inverse'!$A$47*$C497/Setup!$B$17+INDEX('FD inverse'!$A$47:$BH$47,1,'FD mesh'!$B$15+1)*Setup!$B$22</f>
        <v>0</v>
      </c>
      <c r="AX497" s="0" t="n">
        <f aca="false">SUMPRODUCT('FD inverse'!$A$48:$BH$48,'FD mesh'!$B$84:$BI$84,$E496:$BL496)+'FD inverse'!$A$48*$C497/Setup!$B$17+INDEX('FD inverse'!$A$48:$BH$48,1,'FD mesh'!$B$15+1)*Setup!$B$22</f>
        <v>0</v>
      </c>
      <c r="AY497" s="0" t="n">
        <f aca="false">SUMPRODUCT('FD inverse'!$A$49:$BH$49,'FD mesh'!$B$84:$BI$84,$E496:$BL496)+'FD inverse'!$A$49*$C497/Setup!$B$17+INDEX('FD inverse'!$A$49:$BH$49,1,'FD mesh'!$B$15+1)*Setup!$B$22</f>
        <v>0</v>
      </c>
      <c r="AZ497" s="0" t="n">
        <f aca="false">SUMPRODUCT('FD inverse'!$A$50:$BH$50,'FD mesh'!$B$84:$BI$84,$E496:$BL496)+'FD inverse'!$A$50*$C497/Setup!$B$17+INDEX('FD inverse'!$A$50:$BH$50,1,'FD mesh'!$B$15+1)*Setup!$B$22</f>
        <v>0</v>
      </c>
      <c r="BA497" s="0" t="n">
        <f aca="false">SUMPRODUCT('FD inverse'!$A$51:$BH$51,'FD mesh'!$B$84:$BI$84,$E496:$BL496)+'FD inverse'!$A$51*$C497/Setup!$B$17+INDEX('FD inverse'!$A$51:$BH$51,1,'FD mesh'!$B$15+1)*Setup!$B$22</f>
        <v>0</v>
      </c>
      <c r="BB497" s="0" t="n">
        <f aca="false">SUMPRODUCT('FD inverse'!$A$52:$BH$52,'FD mesh'!$B$84:$BI$84,$E496:$BL496)+'FD inverse'!$A$52*$C497/Setup!$B$17+INDEX('FD inverse'!$A$52:$BH$52,1,'FD mesh'!$B$15+1)*Setup!$B$22</f>
        <v>0</v>
      </c>
      <c r="BC497" s="0" t="n">
        <f aca="false">SUMPRODUCT('FD inverse'!$A$53:$BH$53,'FD mesh'!$B$84:$BI$84,$E496:$BL496)+'FD inverse'!$A$53*$C497/Setup!$B$17+INDEX('FD inverse'!$A$53:$BH$53,1,'FD mesh'!$B$15+1)*Setup!$B$22</f>
        <v>0</v>
      </c>
      <c r="BD497" s="0" t="n">
        <f aca="false">SUMPRODUCT('FD inverse'!$A$54:$BH$54,'FD mesh'!$B$84:$BI$84,$E496:$BL496)+'FD inverse'!$A$54*$C497/Setup!$B$17+INDEX('FD inverse'!$A$54:$BH$54,1,'FD mesh'!$B$15+1)*Setup!$B$22</f>
        <v>0</v>
      </c>
      <c r="BE497" s="0" t="n">
        <f aca="false">SUMPRODUCT('FD inverse'!$A$55:$BH$55,'FD mesh'!$B$84:$BI$84,$E496:$BL496)+'FD inverse'!$A$55*$C497/Setup!$B$17+INDEX('FD inverse'!$A$55:$BH$55,1,'FD mesh'!$B$15+1)*Setup!$B$22</f>
        <v>0</v>
      </c>
      <c r="BF497" s="0" t="n">
        <f aca="false">SUMPRODUCT('FD inverse'!$A$56:$BH$56,'FD mesh'!$B$84:$BI$84,$E496:$BL496)+'FD inverse'!$A$56*$C497/Setup!$B$17+INDEX('FD inverse'!$A$56:$BH$56,1,'FD mesh'!$B$15+1)*Setup!$B$22</f>
        <v>0</v>
      </c>
      <c r="BG497" s="0" t="n">
        <f aca="false">SUMPRODUCT('FD inverse'!$A$57:$BH$57,'FD mesh'!$B$84:$BI$84,$E496:$BL496)+'FD inverse'!$A$57*$C497/Setup!$B$17+INDEX('FD inverse'!$A$57:$BH$57,1,'FD mesh'!$B$15+1)*Setup!$B$22</f>
        <v>0</v>
      </c>
      <c r="BH497" s="0" t="n">
        <f aca="false">SUMPRODUCT('FD inverse'!$A$58:$BH$58,'FD mesh'!$B$84:$BI$84,$E496:$BL496)+'FD inverse'!$A$58*$C497/Setup!$B$17+INDEX('FD inverse'!$A$58:$BH$58,1,'FD mesh'!$B$15+1)*Setup!$B$22</f>
        <v>0</v>
      </c>
      <c r="BI497" s="0" t="n">
        <f aca="false">SUMPRODUCT('FD inverse'!$A$59:$BH$59,'FD mesh'!$B$84:$BI$84,$E496:$BL496)+'FD inverse'!$A$59*$C497/Setup!$B$17+INDEX('FD inverse'!$A$59:$BH$59,1,'FD mesh'!$B$15+1)*Setup!$B$22</f>
        <v>0</v>
      </c>
      <c r="BJ497" s="0" t="n">
        <f aca="false">SUMPRODUCT('FD inverse'!$A$60:$BH$60,'FD mesh'!$B$84:$BI$84,$E496:$BL496)+'FD inverse'!$A$60*$C497/Setup!$B$17+INDEX('FD inverse'!$A$60:$BH$60,1,'FD mesh'!$B$15+1)*Setup!$B$22</f>
        <v>0</v>
      </c>
      <c r="BK497" s="0" t="n">
        <f aca="false">SUMPRODUCT('FD inverse'!$A$61:$BH$61,'FD mesh'!$B$84:$BI$84,$E496:$BL496)+'FD inverse'!$A$61*$C497/Setup!$B$17+INDEX('FD inverse'!$A$61:$BH$61,1,'FD mesh'!$B$15+1)*Setup!$B$22</f>
        <v>0</v>
      </c>
      <c r="BL497" s="0" t="n">
        <f aca="false">SUMPRODUCT('FD inverse'!$A$62:$BH$62,'FD mesh'!$B$84:$BI$84,$E496:$BL496)+'FD inverse'!$A$62*$C497/Setup!$B$17+INDEX('FD inverse'!$A$62:$BH$62,1,'FD mesh'!$B$15+1)*Setup!$B$22</f>
        <v>0</v>
      </c>
    </row>
    <row r="498" customFormat="false" ht="15" hidden="false" customHeight="false" outlineLevel="0" collapsed="false">
      <c r="A498" s="0" t="n">
        <v>493</v>
      </c>
      <c r="B498" s="0" t="n">
        <f aca="false">A498*Setup!$B$11/3600</f>
        <v>41.0833333333333</v>
      </c>
      <c r="C498" s="0" t="n">
        <f aca="false">Setup!$B$7+Setup!$B$8*COS(2*PI()*(B498-Setup!$B$9)/24)</f>
        <v>27.8401994175437</v>
      </c>
      <c r="D498" s="0" t="n">
        <f aca="false">(C498-E498)/Setup!$B$17</f>
        <v>15.1537338727315</v>
      </c>
      <c r="E498" s="0" t="n">
        <f aca="false">SUMPRODUCT('FD inverse'!$A$3:$BH$3,'FD mesh'!$B$84:$BI$84,$E497:$BL497)+'FD inverse'!$A$3*$C498/Setup!$B$17+INDEX('FD inverse'!$A$3:$BH$3,1,'FD mesh'!$B$15+1)*Setup!$B$22</f>
        <v>25.8702140140886</v>
      </c>
      <c r="F498" s="0" t="n">
        <f aca="false">SUMPRODUCT('FD inverse'!$A$4:$BH$4,'FD mesh'!$B$84:$BI$84,$E497:$BL497)+'FD inverse'!$A$4*$C498/Setup!$B$17+INDEX('FD inverse'!$A$4:$BH$4,1,'FD mesh'!$B$15+1)*Setup!$B$22</f>
        <v>25.418438135821</v>
      </c>
      <c r="G498" s="0" t="n">
        <f aca="false">SUMPRODUCT('FD inverse'!$A$5:$BH$5,'FD mesh'!$B$84:$BI$84,$E497:$BL497)+'FD inverse'!$A$5*$C498/Setup!$B$17+INDEX('FD inverse'!$A$5:$BH$5,1,'FD mesh'!$B$15+1)*Setup!$B$22</f>
        <v>24.9669902591925</v>
      </c>
      <c r="H498" s="0" t="n">
        <f aca="false">SUMPRODUCT('FD inverse'!$A$6:$BH$6,'FD mesh'!$B$84:$BI$84,$E497:$BL497)+'FD inverse'!$A$6*$C498/Setup!$B$17+INDEX('FD inverse'!$A$6:$BH$6,1,'FD mesh'!$B$15+1)*Setup!$B$22</f>
        <v>23.4534991621615</v>
      </c>
      <c r="I498" s="0" t="n">
        <f aca="false">SUMPRODUCT('FD inverse'!$A$7:$BH$7,'FD mesh'!$B$84:$BI$84,$E497:$BL497)+'FD inverse'!$A$7*$C498/Setup!$B$17+INDEX('FD inverse'!$A$7:$BH$7,1,'FD mesh'!$B$15+1)*Setup!$B$22</f>
        <v>23.3245779216064</v>
      </c>
      <c r="J498" s="0" t="n">
        <f aca="false">SUMPRODUCT('FD inverse'!$A$8:$BH$8,'FD mesh'!$B$84:$BI$84,$E497:$BL497)+'FD inverse'!$A$8*$C498/Setup!$B$17+INDEX('FD inverse'!$A$8:$BH$8,1,'FD mesh'!$B$15+1)*Setup!$B$22</f>
        <v>23.2062742492881</v>
      </c>
      <c r="K498" s="0" t="n">
        <f aca="false">SUMPRODUCT('FD inverse'!$A$9:$BH$9,'FD mesh'!$B$84:$BI$84,$E497:$BL497)+'FD inverse'!$A$9*$C498/Setup!$B$17+INDEX('FD inverse'!$A$9:$BH$9,1,'FD mesh'!$B$15+1)*Setup!$B$22</f>
        <v>23.0990674458821</v>
      </c>
      <c r="L498" s="0" t="n">
        <f aca="false">SUMPRODUCT('FD inverse'!$A$10:$BH$10,'FD mesh'!$B$84:$BI$84,$E497:$BL497)+'FD inverse'!$A$10*$C498/Setup!$B$17+INDEX('FD inverse'!$A$10:$BH$10,1,'FD mesh'!$B$15+1)*Setup!$B$22</f>
        <v>23.0033443736196</v>
      </c>
      <c r="M498" s="0" t="n">
        <f aca="false">SUMPRODUCT('FD inverse'!$A$11:$BH$11,'FD mesh'!$B$84:$BI$84,$E497:$BL497)+'FD inverse'!$A$11*$C498/Setup!$B$17+INDEX('FD inverse'!$A$11:$BH$11,1,'FD mesh'!$B$15+1)*Setup!$B$22</f>
        <v>22.9194117588287</v>
      </c>
      <c r="N498" s="0" t="n">
        <f aca="false">SUMPRODUCT('FD inverse'!$A$12:$BH$12,'FD mesh'!$B$84:$BI$84,$E497:$BL497)+'FD inverse'!$A$12*$C498/Setup!$B$17+INDEX('FD inverse'!$A$12:$BH$12,1,'FD mesh'!$B$15+1)*Setup!$B$22</f>
        <v>22.8475069649079</v>
      </c>
      <c r="O498" s="0" t="n">
        <f aca="false">SUMPRODUCT('FD inverse'!$A$13:$BH$13,'FD mesh'!$B$84:$BI$84,$E497:$BL497)+'FD inverse'!$A$13*$C498/Setup!$B$17+INDEX('FD inverse'!$A$13:$BH$13,1,'FD mesh'!$B$15+1)*Setup!$B$22</f>
        <v>22.7878071950839</v>
      </c>
      <c r="P498" s="0" t="n">
        <f aca="false">SUMPRODUCT('FD inverse'!$A$14:$BH$14,'FD mesh'!$B$84:$BI$84,$E497:$BL497)+'FD inverse'!$A$14*$C498/Setup!$B$17+INDEX('FD inverse'!$A$14:$BH$14,1,'FD mesh'!$B$15+1)*Setup!$B$22</f>
        <v>22.7404370941859</v>
      </c>
      <c r="Q498" s="0" t="n">
        <f aca="false">SUMPRODUCT('FD inverse'!$A$15:$BH$15,'FD mesh'!$B$84:$BI$84,$E497:$BL497)+'FD inverse'!$A$15*$C498/Setup!$B$17+INDEX('FD inverse'!$A$15:$BH$15,1,'FD mesh'!$B$15+1)*Setup!$B$22</f>
        <v>22.7054747269852</v>
      </c>
      <c r="R498" s="0" t="n">
        <f aca="false">SUMPRODUCT('FD inverse'!$A$16:$BH$16,'FD mesh'!$B$84:$BI$84,$E497:$BL497)+'FD inverse'!$A$16*$C498/Setup!$B$17+INDEX('FD inverse'!$A$16:$BH$16,1,'FD mesh'!$B$15+1)*Setup!$B$22</f>
        <v>22.6829559176941</v>
      </c>
      <c r="S498" s="0" t="n">
        <f aca="false">SUMPRODUCT('FD inverse'!$A$17:$BH$17,'FD mesh'!$B$84:$BI$84,$E497:$BL497)+'FD inverse'!$A$17*$C498/Setup!$B$17+INDEX('FD inverse'!$A$17:$BH$17,1,'FD mesh'!$B$15+1)*Setup!$B$22</f>
        <v>22.1598371026347</v>
      </c>
      <c r="T498" s="0" t="n">
        <f aca="false">SUMPRODUCT('FD inverse'!$A$18:$BH$18,'FD mesh'!$B$84:$BI$84,$E497:$BL497)+'FD inverse'!$A$18*$C498/Setup!$B$17+INDEX('FD inverse'!$A$18:$BH$18,1,'FD mesh'!$B$15+1)*Setup!$B$22</f>
        <v>21.6425485768185</v>
      </c>
      <c r="U498" s="0" t="n">
        <f aca="false">SUMPRODUCT('FD inverse'!$A$19:$BH$19,'FD mesh'!$B$84:$BI$84,$E497:$BL497)+'FD inverse'!$A$19*$C498/Setup!$B$17+INDEX('FD inverse'!$A$19:$BH$19,1,'FD mesh'!$B$15+1)*Setup!$B$22</f>
        <v>21.1307074920435</v>
      </c>
      <c r="V498" s="0" t="n">
        <f aca="false">SUMPRODUCT('FD inverse'!$A$20:$BH$20,'FD mesh'!$B$84:$BI$84,$E497:$BL497)+'FD inverse'!$A$20*$C498/Setup!$B$17+INDEX('FD inverse'!$A$20:$BH$20,1,'FD mesh'!$B$15+1)*Setup!$B$22</f>
        <v>20.6239244476144</v>
      </c>
      <c r="W498" s="0" t="n">
        <f aca="false">SUMPRODUCT('FD inverse'!$A$21:$BH$21,'FD mesh'!$B$84:$BI$84,$E497:$BL497)+'FD inverse'!$A$21*$C498/Setup!$B$17+INDEX('FD inverse'!$A$21:$BH$21,1,'FD mesh'!$B$15+1)*Setup!$B$22</f>
        <v>20.1218047296868</v>
      </c>
      <c r="X498" s="0" t="n">
        <f aca="false">SUMPRODUCT('FD inverse'!$A$22:$BH$22,'FD mesh'!$B$84:$BI$84,$E497:$BL497)+'FD inverse'!$A$22*$C498/Setup!$B$17+INDEX('FD inverse'!$A$22:$BH$22,1,'FD mesh'!$B$15+1)*Setup!$B$22</f>
        <v>19.6239493844833</v>
      </c>
      <c r="Y498" s="0" t="n">
        <f aca="false">SUMPRODUCT('FD inverse'!$A$23:$BH$23,'FD mesh'!$B$84:$BI$84,$E497:$BL497)+'FD inverse'!$A$23*$C498/Setup!$B$17+INDEX('FD inverse'!$A$23:$BH$23,1,'FD mesh'!$B$15+1)*Setup!$B$22</f>
        <v>19.1299561386578</v>
      </c>
      <c r="Z498" s="0" t="n">
        <f aca="false">SUMPRODUCT('FD inverse'!$A$24:$BH$24,'FD mesh'!$B$84:$BI$84,$E497:$BL497)+'FD inverse'!$A$24*$C498/Setup!$B$17+INDEX('FD inverse'!$A$24:$BH$24,1,'FD mesh'!$B$15+1)*Setup!$B$22</f>
        <v>18.6394201801762</v>
      </c>
      <c r="AA498" s="0" t="n">
        <f aca="false">SUMPRODUCT('FD inverse'!$A$25:$BH$25,'FD mesh'!$B$84:$BI$84,$E497:$BL497)+'FD inverse'!$A$25*$C498/Setup!$B$17+INDEX('FD inverse'!$A$25:$BH$25,1,'FD mesh'!$B$15+1)*Setup!$B$22</f>
        <v>18.1519348131485</v>
      </c>
      <c r="AB498" s="0" t="n">
        <f aca="false">SUMPRODUCT('FD inverse'!$A$26:$BH$26,'FD mesh'!$B$84:$BI$84,$E497:$BL497)+'FD inverse'!$A$26*$C498/Setup!$B$17+INDEX('FD inverse'!$A$26:$BH$26,1,'FD mesh'!$B$15+1)*Setup!$B$22</f>
        <v>17.6670920000842</v>
      </c>
      <c r="AC498" s="0" t="n">
        <f aca="false">SUMPRODUCT('FD inverse'!$A$27:$BH$27,'FD mesh'!$B$84:$BI$84,$E497:$BL497)+'FD inverse'!$A$27*$C498/Setup!$B$17+INDEX('FD inverse'!$A$27:$BH$27,1,'FD mesh'!$B$15+1)*Setup!$B$22</f>
        <v>17.1844828050593</v>
      </c>
      <c r="AD498" s="0" t="n">
        <f aca="false">SUMPRODUCT('FD inverse'!$A$28:$BH$28,'FD mesh'!$B$84:$BI$84,$E497:$BL497)+'FD inverse'!$A$28*$C498/Setup!$B$17+INDEX('FD inverse'!$A$28:$BH$28,1,'FD mesh'!$B$15+1)*Setup!$B$22</f>
        <v>16.7036977512889</v>
      </c>
      <c r="AE498" s="0" t="n">
        <f aca="false">SUMPRODUCT('FD inverse'!$A$29:$BH$29,'FD mesh'!$B$84:$BI$84,$E497:$BL497)+'FD inverse'!$A$29*$C498/Setup!$B$17+INDEX('FD inverse'!$A$29:$BH$29,1,'FD mesh'!$B$15+1)*Setup!$B$22</f>
        <v>16.2243271065854</v>
      </c>
      <c r="AF498" s="0" t="n">
        <f aca="false">SUMPRODUCT('FD inverse'!$A$30:$BH$30,'FD mesh'!$B$84:$BI$84,$E497:$BL497)+'FD inverse'!$A$30*$C498/Setup!$B$17+INDEX('FD inverse'!$A$30:$BH$30,1,'FD mesh'!$B$15+1)*Setup!$B$22</f>
        <v>15.7459611101714</v>
      </c>
      <c r="AG498" s="0" t="n">
        <f aca="false">SUMPRODUCT('FD inverse'!$A$31:$BH$31,'FD mesh'!$B$84:$BI$84,$E497:$BL497)+'FD inverse'!$A$31*$C498/Setup!$B$17+INDEX('FD inverse'!$A$31:$BH$31,1,'FD mesh'!$B$15+1)*Setup!$B$22</f>
        <v>15.2681901542875</v>
      </c>
      <c r="AH498" s="0" t="n">
        <f aca="false">SUMPRODUCT('FD inverse'!$A$32:$BH$32,'FD mesh'!$B$84:$BI$84,$E497:$BL497)+'FD inverse'!$A$32*$C498/Setup!$B$17+INDEX('FD inverse'!$A$32:$BH$32,1,'FD mesh'!$B$15+1)*Setup!$B$22</f>
        <v>15.2482163639512</v>
      </c>
      <c r="AI498" s="0" t="n">
        <f aca="false">SUMPRODUCT('FD inverse'!$A$33:$BH$33,'FD mesh'!$B$84:$BI$84,$E497:$BL497)+'FD inverse'!$A$33*$C498/Setup!$B$17+INDEX('FD inverse'!$A$33:$BH$33,1,'FD mesh'!$B$15+1)*Setup!$B$22</f>
        <v>15.2285330537616</v>
      </c>
      <c r="AJ498" s="0" t="n">
        <f aca="false">SUMPRODUCT('FD inverse'!$A$34:$BH$34,'FD mesh'!$B$84:$BI$84,$E497:$BL497)+'FD inverse'!$A$34*$C498/Setup!$B$17+INDEX('FD inverse'!$A$34:$BH$34,1,'FD mesh'!$B$15+1)*Setup!$B$22</f>
        <v>15.2091124943823</v>
      </c>
      <c r="AK498" s="0" t="n">
        <f aca="false">SUMPRODUCT('FD inverse'!$A$35:$BH$35,'FD mesh'!$B$84:$BI$84,$E497:$BL497)+'FD inverse'!$A$35*$C498/Setup!$B$17+INDEX('FD inverse'!$A$35:$BH$35,1,'FD mesh'!$B$15+1)*Setup!$B$22</f>
        <v>15.1899282253551</v>
      </c>
      <c r="AL498" s="0" t="n">
        <f aca="false">SUMPRODUCT('FD inverse'!$A$36:$BH$36,'FD mesh'!$B$84:$BI$84,$E497:$BL497)+'FD inverse'!$A$36*$C498/Setup!$B$17+INDEX('FD inverse'!$A$36:$BH$36,1,'FD mesh'!$B$15+1)*Setup!$B$22</f>
        <v>15.1709550154368</v>
      </c>
      <c r="AM498" s="0" t="n">
        <f aca="false">SUMPRODUCT('FD inverse'!$A$37:$BH$37,'FD mesh'!$B$84:$BI$84,$E497:$BL497)+'FD inverse'!$A$37*$C498/Setup!$B$17+INDEX('FD inverse'!$A$37:$BH$37,1,'FD mesh'!$B$15+1)*Setup!$B$22</f>
        <v>15.152168805123</v>
      </c>
      <c r="AN498" s="0" t="n">
        <f aca="false">SUMPRODUCT('FD inverse'!$A$38:$BH$38,'FD mesh'!$B$84:$BI$84,$E497:$BL497)+'FD inverse'!$A$38*$C498/Setup!$B$17+INDEX('FD inverse'!$A$38:$BH$38,1,'FD mesh'!$B$15+1)*Setup!$B$22</f>
        <v>15.1335466335641</v>
      </c>
      <c r="AO498" s="0" t="n">
        <f aca="false">SUMPRODUCT('FD inverse'!$A$39:$BH$39,'FD mesh'!$B$84:$BI$84,$E497:$BL497)+'FD inverse'!$A$39*$C498/Setup!$B$17+INDEX('FD inverse'!$A$39:$BH$39,1,'FD mesh'!$B$15+1)*Setup!$B$22</f>
        <v>15.115066551908</v>
      </c>
      <c r="AP498" s="0" t="n">
        <f aca="false">SUMPRODUCT('FD inverse'!$A$40:$BH$40,'FD mesh'!$B$84:$BI$84,$E497:$BL497)+'FD inverse'!$A$40*$C498/Setup!$B$17+INDEX('FD inverse'!$A$40:$BH$40,1,'FD mesh'!$B$15+1)*Setup!$B$22</f>
        <v>15.0967075249421</v>
      </c>
      <c r="AQ498" s="0" t="n">
        <f aca="false">SUMPRODUCT('FD inverse'!$A$41:$BH$41,'FD mesh'!$B$84:$BI$84,$E497:$BL497)+'FD inverse'!$A$41*$C498/Setup!$B$17+INDEX('FD inverse'!$A$41:$BH$41,1,'FD mesh'!$B$15+1)*Setup!$B$22</f>
        <v>15.0784493227637</v>
      </c>
      <c r="AR498" s="0" t="n">
        <f aca="false">SUMPRODUCT('FD inverse'!$A$42:$BH$42,'FD mesh'!$B$84:$BI$84,$E497:$BL497)+'FD inverse'!$A$42*$C498/Setup!$B$17+INDEX('FD inverse'!$A$42:$BH$42,1,'FD mesh'!$B$15+1)*Setup!$B$22</f>
        <v>15.0602724040724</v>
      </c>
      <c r="AS498" s="0" t="n">
        <f aca="false">SUMPRODUCT('FD inverse'!$A$43:$BH$43,'FD mesh'!$B$84:$BI$84,$E497:$BL497)+'FD inverse'!$A$43*$C498/Setup!$B$17+INDEX('FD inverse'!$A$43:$BH$43,1,'FD mesh'!$B$15+1)*Setup!$B$22</f>
        <v>0</v>
      </c>
      <c r="AT498" s="0" t="n">
        <f aca="false">SUMPRODUCT('FD inverse'!$A$44:$BH$44,'FD mesh'!$B$84:$BI$84,$E497:$BL497)+'FD inverse'!$A$44*$C498/Setup!$B$17+INDEX('FD inverse'!$A$44:$BH$44,1,'FD mesh'!$B$15+1)*Setup!$B$22</f>
        <v>0</v>
      </c>
      <c r="AU498" s="0" t="n">
        <f aca="false">SUMPRODUCT('FD inverse'!$A$45:$BH$45,'FD mesh'!$B$84:$BI$84,$E497:$BL497)+'FD inverse'!$A$45*$C498/Setup!$B$17+INDEX('FD inverse'!$A$45:$BH$45,1,'FD mesh'!$B$15+1)*Setup!$B$22</f>
        <v>0</v>
      </c>
      <c r="AV498" s="0" t="n">
        <f aca="false">SUMPRODUCT('FD inverse'!$A$46:$BH$46,'FD mesh'!$B$84:$BI$84,$E497:$BL497)+'FD inverse'!$A$46*$C498/Setup!$B$17+INDEX('FD inverse'!$A$46:$BH$46,1,'FD mesh'!$B$15+1)*Setup!$B$22</f>
        <v>0</v>
      </c>
      <c r="AW498" s="0" t="n">
        <f aca="false">SUMPRODUCT('FD inverse'!$A$47:$BH$47,'FD mesh'!$B$84:$BI$84,$E497:$BL497)+'FD inverse'!$A$47*$C498/Setup!$B$17+INDEX('FD inverse'!$A$47:$BH$47,1,'FD mesh'!$B$15+1)*Setup!$B$22</f>
        <v>0</v>
      </c>
      <c r="AX498" s="0" t="n">
        <f aca="false">SUMPRODUCT('FD inverse'!$A$48:$BH$48,'FD mesh'!$B$84:$BI$84,$E497:$BL497)+'FD inverse'!$A$48*$C498/Setup!$B$17+INDEX('FD inverse'!$A$48:$BH$48,1,'FD mesh'!$B$15+1)*Setup!$B$22</f>
        <v>0</v>
      </c>
      <c r="AY498" s="0" t="n">
        <f aca="false">SUMPRODUCT('FD inverse'!$A$49:$BH$49,'FD mesh'!$B$84:$BI$84,$E497:$BL497)+'FD inverse'!$A$49*$C498/Setup!$B$17+INDEX('FD inverse'!$A$49:$BH$49,1,'FD mesh'!$B$15+1)*Setup!$B$22</f>
        <v>0</v>
      </c>
      <c r="AZ498" s="0" t="n">
        <f aca="false">SUMPRODUCT('FD inverse'!$A$50:$BH$50,'FD mesh'!$B$84:$BI$84,$E497:$BL497)+'FD inverse'!$A$50*$C498/Setup!$B$17+INDEX('FD inverse'!$A$50:$BH$50,1,'FD mesh'!$B$15+1)*Setup!$B$22</f>
        <v>0</v>
      </c>
      <c r="BA498" s="0" t="n">
        <f aca="false">SUMPRODUCT('FD inverse'!$A$51:$BH$51,'FD mesh'!$B$84:$BI$84,$E497:$BL497)+'FD inverse'!$A$51*$C498/Setup!$B$17+INDEX('FD inverse'!$A$51:$BH$51,1,'FD mesh'!$B$15+1)*Setup!$B$22</f>
        <v>0</v>
      </c>
      <c r="BB498" s="0" t="n">
        <f aca="false">SUMPRODUCT('FD inverse'!$A$52:$BH$52,'FD mesh'!$B$84:$BI$84,$E497:$BL497)+'FD inverse'!$A$52*$C498/Setup!$B$17+INDEX('FD inverse'!$A$52:$BH$52,1,'FD mesh'!$B$15+1)*Setup!$B$22</f>
        <v>0</v>
      </c>
      <c r="BC498" s="0" t="n">
        <f aca="false">SUMPRODUCT('FD inverse'!$A$53:$BH$53,'FD mesh'!$B$84:$BI$84,$E497:$BL497)+'FD inverse'!$A$53*$C498/Setup!$B$17+INDEX('FD inverse'!$A$53:$BH$53,1,'FD mesh'!$B$15+1)*Setup!$B$22</f>
        <v>0</v>
      </c>
      <c r="BD498" s="0" t="n">
        <f aca="false">SUMPRODUCT('FD inverse'!$A$54:$BH$54,'FD mesh'!$B$84:$BI$84,$E497:$BL497)+'FD inverse'!$A$54*$C498/Setup!$B$17+INDEX('FD inverse'!$A$54:$BH$54,1,'FD mesh'!$B$15+1)*Setup!$B$22</f>
        <v>0</v>
      </c>
      <c r="BE498" s="0" t="n">
        <f aca="false">SUMPRODUCT('FD inverse'!$A$55:$BH$55,'FD mesh'!$B$84:$BI$84,$E497:$BL497)+'FD inverse'!$A$55*$C498/Setup!$B$17+INDEX('FD inverse'!$A$55:$BH$55,1,'FD mesh'!$B$15+1)*Setup!$B$22</f>
        <v>0</v>
      </c>
      <c r="BF498" s="0" t="n">
        <f aca="false">SUMPRODUCT('FD inverse'!$A$56:$BH$56,'FD mesh'!$B$84:$BI$84,$E497:$BL497)+'FD inverse'!$A$56*$C498/Setup!$B$17+INDEX('FD inverse'!$A$56:$BH$56,1,'FD mesh'!$B$15+1)*Setup!$B$22</f>
        <v>0</v>
      </c>
      <c r="BG498" s="0" t="n">
        <f aca="false">SUMPRODUCT('FD inverse'!$A$57:$BH$57,'FD mesh'!$B$84:$BI$84,$E497:$BL497)+'FD inverse'!$A$57*$C498/Setup!$B$17+INDEX('FD inverse'!$A$57:$BH$57,1,'FD mesh'!$B$15+1)*Setup!$B$22</f>
        <v>0</v>
      </c>
      <c r="BH498" s="0" t="n">
        <f aca="false">SUMPRODUCT('FD inverse'!$A$58:$BH$58,'FD mesh'!$B$84:$BI$84,$E497:$BL497)+'FD inverse'!$A$58*$C498/Setup!$B$17+INDEX('FD inverse'!$A$58:$BH$58,1,'FD mesh'!$B$15+1)*Setup!$B$22</f>
        <v>0</v>
      </c>
      <c r="BI498" s="0" t="n">
        <f aca="false">SUMPRODUCT('FD inverse'!$A$59:$BH$59,'FD mesh'!$B$84:$BI$84,$E497:$BL497)+'FD inverse'!$A$59*$C498/Setup!$B$17+INDEX('FD inverse'!$A$59:$BH$59,1,'FD mesh'!$B$15+1)*Setup!$B$22</f>
        <v>0</v>
      </c>
      <c r="BJ498" s="0" t="n">
        <f aca="false">SUMPRODUCT('FD inverse'!$A$60:$BH$60,'FD mesh'!$B$84:$BI$84,$E497:$BL497)+'FD inverse'!$A$60*$C498/Setup!$B$17+INDEX('FD inverse'!$A$60:$BH$60,1,'FD mesh'!$B$15+1)*Setup!$B$22</f>
        <v>0</v>
      </c>
      <c r="BK498" s="0" t="n">
        <f aca="false">SUMPRODUCT('FD inverse'!$A$61:$BH$61,'FD mesh'!$B$84:$BI$84,$E497:$BL497)+'FD inverse'!$A$61*$C498/Setup!$B$17+INDEX('FD inverse'!$A$61:$BH$61,1,'FD mesh'!$B$15+1)*Setup!$B$22</f>
        <v>0</v>
      </c>
      <c r="BL498" s="0" t="n">
        <f aca="false">SUMPRODUCT('FD inverse'!$A$62:$BH$62,'FD mesh'!$B$84:$BI$84,$E497:$BL497)+'FD inverse'!$A$62*$C498/Setup!$B$17+INDEX('FD inverse'!$A$62:$BH$62,1,'FD mesh'!$B$15+1)*Setup!$B$22</f>
        <v>0</v>
      </c>
    </row>
    <row r="499" customFormat="false" ht="15" hidden="false" customHeight="false" outlineLevel="0" collapsed="false">
      <c r="A499" s="0" t="n">
        <v>494</v>
      </c>
      <c r="B499" s="0" t="n">
        <f aca="false">A499*Setup!$B$11/3600</f>
        <v>41.1666666666667</v>
      </c>
      <c r="C499" s="0" t="n">
        <f aca="false">Setup!$B$7+Setup!$B$8*COS(2*PI()*(B499-Setup!$B$9)/24)</f>
        <v>27.8148678029929</v>
      </c>
      <c r="D499" s="0" t="n">
        <f aca="false">(C499-E499)/Setup!$B$17</f>
        <v>14.9952206965086</v>
      </c>
      <c r="E499" s="0" t="n">
        <f aca="false">SUMPRODUCT('FD inverse'!$A$3:$BH$3,'FD mesh'!$B$84:$BI$84,$E498:$BL498)+'FD inverse'!$A$3*$C499/Setup!$B$17+INDEX('FD inverse'!$A$3:$BH$3,1,'FD mesh'!$B$15+1)*Setup!$B$22</f>
        <v>25.8654891124468</v>
      </c>
      <c r="F499" s="0" t="n">
        <f aca="false">SUMPRODUCT('FD inverse'!$A$4:$BH$4,'FD mesh'!$B$84:$BI$84,$E498:$BL498)+'FD inverse'!$A$4*$C499/Setup!$B$17+INDEX('FD inverse'!$A$4:$BH$4,1,'FD mesh'!$B$15+1)*Setup!$B$22</f>
        <v>25.4181774129136</v>
      </c>
      <c r="G499" s="0" t="n">
        <f aca="false">SUMPRODUCT('FD inverse'!$A$5:$BH$5,'FD mesh'!$B$84:$BI$84,$E498:$BL498)+'FD inverse'!$A$5*$C499/Setup!$B$17+INDEX('FD inverse'!$A$5:$BH$5,1,'FD mesh'!$B$15+1)*Setup!$B$22</f>
        <v>24.9707525523964</v>
      </c>
      <c r="H499" s="0" t="n">
        <f aca="false">SUMPRODUCT('FD inverse'!$A$6:$BH$6,'FD mesh'!$B$84:$BI$84,$E498:$BL498)+'FD inverse'!$A$6*$C499/Setup!$B$17+INDEX('FD inverse'!$A$6:$BH$6,1,'FD mesh'!$B$15+1)*Setup!$B$22</f>
        <v>23.4701483598529</v>
      </c>
      <c r="I499" s="0" t="n">
        <f aca="false">SUMPRODUCT('FD inverse'!$A$7:$BH$7,'FD mesh'!$B$84:$BI$84,$E498:$BL498)+'FD inverse'!$A$7*$C499/Setup!$B$17+INDEX('FD inverse'!$A$7:$BH$7,1,'FD mesh'!$B$15+1)*Setup!$B$22</f>
        <v>23.3422627964099</v>
      </c>
      <c r="J499" s="0" t="n">
        <f aca="false">SUMPRODUCT('FD inverse'!$A$8:$BH$8,'FD mesh'!$B$84:$BI$84,$E498:$BL498)+'FD inverse'!$A$8*$C499/Setup!$B$17+INDEX('FD inverse'!$A$8:$BH$8,1,'FD mesh'!$B$15+1)*Setup!$B$22</f>
        <v>23.2248107874232</v>
      </c>
      <c r="K499" s="0" t="n">
        <f aca="false">SUMPRODUCT('FD inverse'!$A$9:$BH$9,'FD mesh'!$B$84:$BI$84,$E498:$BL498)+'FD inverse'!$A$9*$C499/Setup!$B$17+INDEX('FD inverse'!$A$9:$BH$9,1,'FD mesh'!$B$15+1)*Setup!$B$22</f>
        <v>23.1182947891357</v>
      </c>
      <c r="L499" s="0" t="n">
        <f aca="false">SUMPRODUCT('FD inverse'!$A$10:$BH$10,'FD mesh'!$B$84:$BI$84,$E498:$BL498)+'FD inverse'!$A$10*$C499/Setup!$B$17+INDEX('FD inverse'!$A$10:$BH$10,1,'FD mesh'!$B$15+1)*Setup!$B$22</f>
        <v>23.0231223561895</v>
      </c>
      <c r="M499" s="0" t="n">
        <f aca="false">SUMPRODUCT('FD inverse'!$A$11:$BH$11,'FD mesh'!$B$84:$BI$84,$E498:$BL498)+'FD inverse'!$A$11*$C499/Setup!$B$17+INDEX('FD inverse'!$A$11:$BH$11,1,'FD mesh'!$B$15+1)*Setup!$B$22</f>
        <v>22.9396183495384</v>
      </c>
      <c r="N499" s="0" t="n">
        <f aca="false">SUMPRODUCT('FD inverse'!$A$12:$BH$12,'FD mesh'!$B$84:$BI$84,$E498:$BL498)+'FD inverse'!$A$12*$C499/Setup!$B$17+INDEX('FD inverse'!$A$12:$BH$12,1,'FD mesh'!$B$15+1)*Setup!$B$22</f>
        <v>22.8680356353413</v>
      </c>
      <c r="O499" s="0" t="n">
        <f aca="false">SUMPRODUCT('FD inverse'!$A$13:$BH$13,'FD mesh'!$B$84:$BI$84,$E498:$BL498)+'FD inverse'!$A$13*$C499/Setup!$B$17+INDEX('FD inverse'!$A$13:$BH$13,1,'FD mesh'!$B$15+1)*Setup!$B$22</f>
        <v>22.8085642311344</v>
      </c>
      <c r="P499" s="0" t="n">
        <f aca="false">SUMPRODUCT('FD inverse'!$A$14:$BH$14,'FD mesh'!$B$84:$BI$84,$E498:$BL498)+'FD inverse'!$A$14*$C499/Setup!$B$17+INDEX('FD inverse'!$A$14:$BH$14,1,'FD mesh'!$B$15+1)*Setup!$B$22</f>
        <v>22.7613388658953</v>
      </c>
      <c r="Q499" s="0" t="n">
        <f aca="false">SUMPRODUCT('FD inverse'!$A$15:$BH$15,'FD mesh'!$B$84:$BI$84,$E498:$BL498)+'FD inverse'!$A$15*$C499/Setup!$B$17+INDEX('FD inverse'!$A$15:$BH$15,1,'FD mesh'!$B$15+1)*Setup!$B$22</f>
        <v>22.7264449293933</v>
      </c>
      <c r="R499" s="0" t="n">
        <f aca="false">SUMPRODUCT('FD inverse'!$A$16:$BH$16,'FD mesh'!$B$84:$BI$84,$E498:$BL498)+'FD inverse'!$A$16*$C499/Setup!$B$17+INDEX('FD inverse'!$A$16:$BH$16,1,'FD mesh'!$B$15+1)*Setup!$B$22</f>
        <v>22.703922793722</v>
      </c>
      <c r="S499" s="0" t="n">
        <f aca="false">SUMPRODUCT('FD inverse'!$A$17:$BH$17,'FD mesh'!$B$84:$BI$84,$E498:$BL498)+'FD inverse'!$A$17*$C499/Setup!$B$17+INDEX('FD inverse'!$A$17:$BH$17,1,'FD mesh'!$B$15+1)*Setup!$B$22</f>
        <v>22.1795492159795</v>
      </c>
      <c r="T499" s="0" t="n">
        <f aca="false">SUMPRODUCT('FD inverse'!$A$18:$BH$18,'FD mesh'!$B$84:$BI$84,$E498:$BL498)+'FD inverse'!$A$18*$C499/Setup!$B$17+INDEX('FD inverse'!$A$18:$BH$18,1,'FD mesh'!$B$15+1)*Setup!$B$22</f>
        <v>21.6609766315928</v>
      </c>
      <c r="U499" s="0" t="n">
        <f aca="false">SUMPRODUCT('FD inverse'!$A$19:$BH$19,'FD mesh'!$B$84:$BI$84,$E498:$BL498)+'FD inverse'!$A$19*$C499/Setup!$B$17+INDEX('FD inverse'!$A$19:$BH$19,1,'FD mesh'!$B$15+1)*Setup!$B$22</f>
        <v>21.1478271604682</v>
      </c>
      <c r="V499" s="0" t="n">
        <f aca="false">SUMPRODUCT('FD inverse'!$A$20:$BH$20,'FD mesh'!$B$84:$BI$84,$E498:$BL498)+'FD inverse'!$A$20*$C499/Setup!$B$17+INDEX('FD inverse'!$A$20:$BH$20,1,'FD mesh'!$B$15+1)*Setup!$B$22</f>
        <v>20.6397157631943</v>
      </c>
      <c r="W499" s="0" t="n">
        <f aca="false">SUMPRODUCT('FD inverse'!$A$21:$BH$21,'FD mesh'!$B$84:$BI$84,$E498:$BL498)+'FD inverse'!$A$21*$C499/Setup!$B$17+INDEX('FD inverse'!$A$21:$BH$21,1,'FD mesh'!$B$15+1)*Setup!$B$22</f>
        <v>20.1362515245053</v>
      </c>
      <c r="X499" s="0" t="n">
        <f aca="false">SUMPRODUCT('FD inverse'!$A$22:$BH$22,'FD mesh'!$B$84:$BI$84,$E498:$BL498)+'FD inverse'!$A$22*$C499/Setup!$B$17+INDEX('FD inverse'!$A$22:$BH$22,1,'FD mesh'!$B$15+1)*Setup!$B$22</f>
        <v>19.6370387711486</v>
      </c>
      <c r="Y499" s="0" t="n">
        <f aca="false">SUMPRODUCT('FD inverse'!$A$23:$BH$23,'FD mesh'!$B$84:$BI$84,$E498:$BL498)+'FD inverse'!$A$23*$C499/Setup!$B$17+INDEX('FD inverse'!$A$23:$BH$23,1,'FD mesh'!$B$15+1)*Setup!$B$22</f>
        <v>19.1416780372962</v>
      </c>
      <c r="Z499" s="0" t="n">
        <f aca="false">SUMPRODUCT('FD inverse'!$A$24:$BH$24,'FD mesh'!$B$84:$BI$84,$E498:$BL498)+'FD inverse'!$A$24*$C499/Setup!$B$17+INDEX('FD inverse'!$A$24:$BH$24,1,'FD mesh'!$B$15+1)*Setup!$B$22</f>
        <v>18.6497668907575</v>
      </c>
      <c r="AA499" s="0" t="n">
        <f aca="false">SUMPRODUCT('FD inverse'!$A$25:$BH$25,'FD mesh'!$B$84:$BI$84,$E498:$BL498)+'FD inverse'!$A$25*$C499/Setup!$B$17+INDEX('FD inverse'!$A$25:$BH$25,1,'FD mesh'!$B$15+1)*Setup!$B$22</f>
        <v>18.1609006333326</v>
      </c>
      <c r="AB499" s="0" t="n">
        <f aca="false">SUMPRODUCT('FD inverse'!$A$26:$BH$26,'FD mesh'!$B$84:$BI$84,$E498:$BL498)+'FD inverse'!$A$26*$C499/Setup!$B$17+INDEX('FD inverse'!$A$26:$BH$26,1,'FD mesh'!$B$15+1)*Setup!$B$22</f>
        <v>17.6746728887048</v>
      </c>
      <c r="AC499" s="0" t="n">
        <f aca="false">SUMPRODUCT('FD inverse'!$A$27:$BH$27,'FD mesh'!$B$84:$BI$84,$E498:$BL498)+'FD inverse'!$A$27*$C499/Setup!$B$17+INDEX('FD inverse'!$A$27:$BH$27,1,'FD mesh'!$B$15+1)*Setup!$B$22</f>
        <v>17.1906760912997</v>
      </c>
      <c r="AD499" s="0" t="n">
        <f aca="false">SUMPRODUCT('FD inverse'!$A$28:$BH$28,'FD mesh'!$B$84:$BI$84,$E498:$BL498)+'FD inverse'!$A$28*$C499/Setup!$B$17+INDEX('FD inverse'!$A$28:$BH$28,1,'FD mesh'!$B$15+1)*Setup!$B$22</f>
        <v>16.7085018895596</v>
      </c>
      <c r="AE499" s="0" t="n">
        <f aca="false">SUMPRODUCT('FD inverse'!$A$29:$BH$29,'FD mesh'!$B$84:$BI$84,$E498:$BL498)+'FD inverse'!$A$29*$C499/Setup!$B$17+INDEX('FD inverse'!$A$29:$BH$29,1,'FD mesh'!$B$15+1)*Setup!$B$22</f>
        <v>16.2277414770819</v>
      </c>
      <c r="AF499" s="0" t="n">
        <f aca="false">SUMPRODUCT('FD inverse'!$A$30:$BH$30,'FD mesh'!$B$84:$BI$84,$E498:$BL498)+'FD inverse'!$A$30*$C499/Setup!$B$17+INDEX('FD inverse'!$A$30:$BH$30,1,'FD mesh'!$B$15+1)*Setup!$B$22</f>
        <v>15.7479858650647</v>
      </c>
      <c r="AG499" s="0" t="n">
        <f aca="false">SUMPRODUCT('FD inverse'!$A$31:$BH$31,'FD mesh'!$B$84:$BI$84,$E498:$BL498)+'FD inverse'!$A$31*$C499/Setup!$B$17+INDEX('FD inverse'!$A$31:$BH$31,1,'FD mesh'!$B$15+1)*Setup!$B$22</f>
        <v>15.2688261094876</v>
      </c>
      <c r="AH499" s="0" t="n">
        <f aca="false">SUMPRODUCT('FD inverse'!$A$32:$BH$32,'FD mesh'!$B$84:$BI$84,$E498:$BL498)+'FD inverse'!$A$32*$C499/Setup!$B$17+INDEX('FD inverse'!$A$32:$BH$32,1,'FD mesh'!$B$15+1)*Setup!$B$22</f>
        <v>15.2487950314985</v>
      </c>
      <c r="AI499" s="0" t="n">
        <f aca="false">SUMPRODUCT('FD inverse'!$A$33:$BH$33,'FD mesh'!$B$84:$BI$84,$E498:$BL498)+'FD inverse'!$A$33*$C499/Setup!$B$17+INDEX('FD inverse'!$A$33:$BH$33,1,'FD mesh'!$B$15+1)*Setup!$B$22</f>
        <v>15.2290568883504</v>
      </c>
      <c r="AJ499" s="0" t="n">
        <f aca="false">SUMPRODUCT('FD inverse'!$A$34:$BH$34,'FD mesh'!$B$84:$BI$84,$E498:$BL498)+'FD inverse'!$A$34*$C499/Setup!$B$17+INDEX('FD inverse'!$A$34:$BH$34,1,'FD mesh'!$B$15+1)*Setup!$B$22</f>
        <v>15.2095839223367</v>
      </c>
      <c r="AK499" s="0" t="n">
        <f aca="false">SUMPRODUCT('FD inverse'!$A$35:$BH$35,'FD mesh'!$B$84:$BI$84,$E498:$BL498)+'FD inverse'!$A$35*$C499/Setup!$B$17+INDEX('FD inverse'!$A$35:$BH$35,1,'FD mesh'!$B$15+1)*Setup!$B$22</f>
        <v>15.1903496040121</v>
      </c>
      <c r="AL499" s="0" t="n">
        <f aca="false">SUMPRODUCT('FD inverse'!$A$36:$BH$36,'FD mesh'!$B$84:$BI$84,$E498:$BL498)+'FD inverse'!$A$36*$C499/Setup!$B$17+INDEX('FD inverse'!$A$36:$BH$36,1,'FD mesh'!$B$15+1)*Setup!$B$22</f>
        <v>15.1713285972693</v>
      </c>
      <c r="AM499" s="0" t="n">
        <f aca="false">SUMPRODUCT('FD inverse'!$A$37:$BH$37,'FD mesh'!$B$84:$BI$84,$E498:$BL498)+'FD inverse'!$A$37*$C499/Setup!$B$17+INDEX('FD inverse'!$A$37:$BH$37,1,'FD mesh'!$B$15+1)*Setup!$B$22</f>
        <v>15.1524967062549</v>
      </c>
      <c r="AN499" s="0" t="n">
        <f aca="false">SUMPRODUCT('FD inverse'!$A$38:$BH$38,'FD mesh'!$B$84:$BI$84,$E498:$BL498)+'FD inverse'!$A$38*$C499/Setup!$B$17+INDEX('FD inverse'!$A$38:$BH$38,1,'FD mesh'!$B$15+1)*Setup!$B$22</f>
        <v>15.1338308063462</v>
      </c>
      <c r="AO499" s="0" t="n">
        <f aca="false">SUMPRODUCT('FD inverse'!$A$39:$BH$39,'FD mesh'!$B$84:$BI$84,$E498:$BL498)+'FD inverse'!$A$39*$C499/Setup!$B$17+INDEX('FD inverse'!$A$39:$BH$39,1,'FD mesh'!$B$15+1)*Setup!$B$22</f>
        <v>15.1153087612451</v>
      </c>
      <c r="AP499" s="0" t="n">
        <f aca="false">SUMPRODUCT('FD inverse'!$A$40:$BH$40,'FD mesh'!$B$84:$BI$84,$E498:$BL498)+'FD inverse'!$A$40*$C499/Setup!$B$17+INDEX('FD inverse'!$A$40:$BH$40,1,'FD mesh'!$B$15+1)*Setup!$B$22</f>
        <v>15.0969093280894</v>
      </c>
      <c r="AQ499" s="0" t="n">
        <f aca="false">SUMPRODUCT('FD inverse'!$A$41:$BH$41,'FD mesh'!$B$84:$BI$84,$E498:$BL498)+'FD inverse'!$A$41*$C499/Setup!$B$17+INDEX('FD inverse'!$A$41:$BH$41,1,'FD mesh'!$B$15+1)*Setup!$B$22</f>
        <v>15.078612052335</v>
      </c>
      <c r="AR499" s="0" t="n">
        <f aca="false">SUMPRODUCT('FD inverse'!$A$42:$BH$42,'FD mesh'!$B$84:$BI$84,$E498:$BL498)+'FD inverse'!$A$42*$C499/Setup!$B$17+INDEX('FD inverse'!$A$42:$BH$42,1,'FD mesh'!$B$15+1)*Setup!$B$22</f>
        <v>15.0603971540379</v>
      </c>
      <c r="AS499" s="0" t="n">
        <f aca="false">SUMPRODUCT('FD inverse'!$A$43:$BH$43,'FD mesh'!$B$84:$BI$84,$E498:$BL498)+'FD inverse'!$A$43*$C499/Setup!$B$17+INDEX('FD inverse'!$A$43:$BH$43,1,'FD mesh'!$B$15+1)*Setup!$B$22</f>
        <v>0</v>
      </c>
      <c r="AT499" s="0" t="n">
        <f aca="false">SUMPRODUCT('FD inverse'!$A$44:$BH$44,'FD mesh'!$B$84:$BI$84,$E498:$BL498)+'FD inverse'!$A$44*$C499/Setup!$B$17+INDEX('FD inverse'!$A$44:$BH$44,1,'FD mesh'!$B$15+1)*Setup!$B$22</f>
        <v>0</v>
      </c>
      <c r="AU499" s="0" t="n">
        <f aca="false">SUMPRODUCT('FD inverse'!$A$45:$BH$45,'FD mesh'!$B$84:$BI$84,$E498:$BL498)+'FD inverse'!$A$45*$C499/Setup!$B$17+INDEX('FD inverse'!$A$45:$BH$45,1,'FD mesh'!$B$15+1)*Setup!$B$22</f>
        <v>0</v>
      </c>
      <c r="AV499" s="0" t="n">
        <f aca="false">SUMPRODUCT('FD inverse'!$A$46:$BH$46,'FD mesh'!$B$84:$BI$84,$E498:$BL498)+'FD inverse'!$A$46*$C499/Setup!$B$17+INDEX('FD inverse'!$A$46:$BH$46,1,'FD mesh'!$B$15+1)*Setup!$B$22</f>
        <v>0</v>
      </c>
      <c r="AW499" s="0" t="n">
        <f aca="false">SUMPRODUCT('FD inverse'!$A$47:$BH$47,'FD mesh'!$B$84:$BI$84,$E498:$BL498)+'FD inverse'!$A$47*$C499/Setup!$B$17+INDEX('FD inverse'!$A$47:$BH$47,1,'FD mesh'!$B$15+1)*Setup!$B$22</f>
        <v>0</v>
      </c>
      <c r="AX499" s="0" t="n">
        <f aca="false">SUMPRODUCT('FD inverse'!$A$48:$BH$48,'FD mesh'!$B$84:$BI$84,$E498:$BL498)+'FD inverse'!$A$48*$C499/Setup!$B$17+INDEX('FD inverse'!$A$48:$BH$48,1,'FD mesh'!$B$15+1)*Setup!$B$22</f>
        <v>0</v>
      </c>
      <c r="AY499" s="0" t="n">
        <f aca="false">SUMPRODUCT('FD inverse'!$A$49:$BH$49,'FD mesh'!$B$84:$BI$84,$E498:$BL498)+'FD inverse'!$A$49*$C499/Setup!$B$17+INDEX('FD inverse'!$A$49:$BH$49,1,'FD mesh'!$B$15+1)*Setup!$B$22</f>
        <v>0</v>
      </c>
      <c r="AZ499" s="0" t="n">
        <f aca="false">SUMPRODUCT('FD inverse'!$A$50:$BH$50,'FD mesh'!$B$84:$BI$84,$E498:$BL498)+'FD inverse'!$A$50*$C499/Setup!$B$17+INDEX('FD inverse'!$A$50:$BH$50,1,'FD mesh'!$B$15+1)*Setup!$B$22</f>
        <v>0</v>
      </c>
      <c r="BA499" s="0" t="n">
        <f aca="false">SUMPRODUCT('FD inverse'!$A$51:$BH$51,'FD mesh'!$B$84:$BI$84,$E498:$BL498)+'FD inverse'!$A$51*$C499/Setup!$B$17+INDEX('FD inverse'!$A$51:$BH$51,1,'FD mesh'!$B$15+1)*Setup!$B$22</f>
        <v>0</v>
      </c>
      <c r="BB499" s="0" t="n">
        <f aca="false">SUMPRODUCT('FD inverse'!$A$52:$BH$52,'FD mesh'!$B$84:$BI$84,$E498:$BL498)+'FD inverse'!$A$52*$C499/Setup!$B$17+INDEX('FD inverse'!$A$52:$BH$52,1,'FD mesh'!$B$15+1)*Setup!$B$22</f>
        <v>0</v>
      </c>
      <c r="BC499" s="0" t="n">
        <f aca="false">SUMPRODUCT('FD inverse'!$A$53:$BH$53,'FD mesh'!$B$84:$BI$84,$E498:$BL498)+'FD inverse'!$A$53*$C499/Setup!$B$17+INDEX('FD inverse'!$A$53:$BH$53,1,'FD mesh'!$B$15+1)*Setup!$B$22</f>
        <v>0</v>
      </c>
      <c r="BD499" s="0" t="n">
        <f aca="false">SUMPRODUCT('FD inverse'!$A$54:$BH$54,'FD mesh'!$B$84:$BI$84,$E498:$BL498)+'FD inverse'!$A$54*$C499/Setup!$B$17+INDEX('FD inverse'!$A$54:$BH$54,1,'FD mesh'!$B$15+1)*Setup!$B$22</f>
        <v>0</v>
      </c>
      <c r="BE499" s="0" t="n">
        <f aca="false">SUMPRODUCT('FD inverse'!$A$55:$BH$55,'FD mesh'!$B$84:$BI$84,$E498:$BL498)+'FD inverse'!$A$55*$C499/Setup!$B$17+INDEX('FD inverse'!$A$55:$BH$55,1,'FD mesh'!$B$15+1)*Setup!$B$22</f>
        <v>0</v>
      </c>
      <c r="BF499" s="0" t="n">
        <f aca="false">SUMPRODUCT('FD inverse'!$A$56:$BH$56,'FD mesh'!$B$84:$BI$84,$E498:$BL498)+'FD inverse'!$A$56*$C499/Setup!$B$17+INDEX('FD inverse'!$A$56:$BH$56,1,'FD mesh'!$B$15+1)*Setup!$B$22</f>
        <v>0</v>
      </c>
      <c r="BG499" s="0" t="n">
        <f aca="false">SUMPRODUCT('FD inverse'!$A$57:$BH$57,'FD mesh'!$B$84:$BI$84,$E498:$BL498)+'FD inverse'!$A$57*$C499/Setup!$B$17+INDEX('FD inverse'!$A$57:$BH$57,1,'FD mesh'!$B$15+1)*Setup!$B$22</f>
        <v>0</v>
      </c>
      <c r="BH499" s="0" t="n">
        <f aca="false">SUMPRODUCT('FD inverse'!$A$58:$BH$58,'FD mesh'!$B$84:$BI$84,$E498:$BL498)+'FD inverse'!$A$58*$C499/Setup!$B$17+INDEX('FD inverse'!$A$58:$BH$58,1,'FD mesh'!$B$15+1)*Setup!$B$22</f>
        <v>0</v>
      </c>
      <c r="BI499" s="0" t="n">
        <f aca="false">SUMPRODUCT('FD inverse'!$A$59:$BH$59,'FD mesh'!$B$84:$BI$84,$E498:$BL498)+'FD inverse'!$A$59*$C499/Setup!$B$17+INDEX('FD inverse'!$A$59:$BH$59,1,'FD mesh'!$B$15+1)*Setup!$B$22</f>
        <v>0</v>
      </c>
      <c r="BJ499" s="0" t="n">
        <f aca="false">SUMPRODUCT('FD inverse'!$A$60:$BH$60,'FD mesh'!$B$84:$BI$84,$E498:$BL498)+'FD inverse'!$A$60*$C499/Setup!$B$17+INDEX('FD inverse'!$A$60:$BH$60,1,'FD mesh'!$B$15+1)*Setup!$B$22</f>
        <v>0</v>
      </c>
      <c r="BK499" s="0" t="n">
        <f aca="false">SUMPRODUCT('FD inverse'!$A$61:$BH$61,'FD mesh'!$B$84:$BI$84,$E498:$BL498)+'FD inverse'!$A$61*$C499/Setup!$B$17+INDEX('FD inverse'!$A$61:$BH$61,1,'FD mesh'!$B$15+1)*Setup!$B$22</f>
        <v>0</v>
      </c>
      <c r="BL499" s="0" t="n">
        <f aca="false">SUMPRODUCT('FD inverse'!$A$62:$BH$62,'FD mesh'!$B$84:$BI$84,$E498:$BL498)+'FD inverse'!$A$62*$C499/Setup!$B$17+INDEX('FD inverse'!$A$62:$BH$62,1,'FD mesh'!$B$15+1)*Setup!$B$22</f>
        <v>0</v>
      </c>
    </row>
    <row r="500" customFormat="false" ht="15" hidden="false" customHeight="false" outlineLevel="0" collapsed="false">
      <c r="A500" s="0" t="n">
        <v>495</v>
      </c>
      <c r="B500" s="0" t="n">
        <f aca="false">A500*Setup!$B$11/3600</f>
        <v>41.25</v>
      </c>
      <c r="C500" s="0" t="n">
        <f aca="false">Setup!$B$7+Setup!$B$8*COS(2*PI()*(B500-Setup!$B$9)/24)</f>
        <v>27.7877205179804</v>
      </c>
      <c r="D500" s="0" t="n">
        <f aca="false">(C500-E500)/Setup!$B$17</f>
        <v>14.831702075477</v>
      </c>
      <c r="E500" s="0" t="n">
        <f aca="false">SUMPRODUCT('FD inverse'!$A$3:$BH$3,'FD mesh'!$B$84:$BI$84,$E499:$BL499)+'FD inverse'!$A$3*$C500/Setup!$B$17+INDEX('FD inverse'!$A$3:$BH$3,1,'FD mesh'!$B$15+1)*Setup!$B$22</f>
        <v>25.8595992481684</v>
      </c>
      <c r="F500" s="0" t="n">
        <f aca="false">SUMPRODUCT('FD inverse'!$A$4:$BH$4,'FD mesh'!$B$84:$BI$84,$E499:$BL499)+'FD inverse'!$A$4*$C500/Setup!$B$17+INDEX('FD inverse'!$A$4:$BH$4,1,'FD mesh'!$B$15+1)*Setup!$B$22</f>
        <v>25.416901361189</v>
      </c>
      <c r="G500" s="0" t="n">
        <f aca="false">SUMPRODUCT('FD inverse'!$A$5:$BH$5,'FD mesh'!$B$84:$BI$84,$E499:$BL499)+'FD inverse'!$A$5*$C500/Setup!$B$17+INDEX('FD inverse'!$A$5:$BH$5,1,'FD mesh'!$B$15+1)*Setup!$B$22</f>
        <v>24.9736496323153</v>
      </c>
      <c r="H500" s="0" t="n">
        <f aca="false">SUMPRODUCT('FD inverse'!$A$6:$BH$6,'FD mesh'!$B$84:$BI$84,$E499:$BL499)+'FD inverse'!$A$6*$C500/Setup!$B$17+INDEX('FD inverse'!$A$6:$BH$6,1,'FD mesh'!$B$15+1)*Setup!$B$22</f>
        <v>23.4864362774072</v>
      </c>
      <c r="I500" s="0" t="n">
        <f aca="false">SUMPRODUCT('FD inverse'!$A$7:$BH$7,'FD mesh'!$B$84:$BI$84,$E499:$BL499)+'FD inverse'!$A$7*$C500/Setup!$B$17+INDEX('FD inverse'!$A$7:$BH$7,1,'FD mesh'!$B$15+1)*Setup!$B$22</f>
        <v>23.3596291715317</v>
      </c>
      <c r="J500" s="0" t="n">
        <f aca="false">SUMPRODUCT('FD inverse'!$A$8:$BH$8,'FD mesh'!$B$84:$BI$84,$E499:$BL499)+'FD inverse'!$A$8*$C500/Setup!$B$17+INDEX('FD inverse'!$A$8:$BH$8,1,'FD mesh'!$B$15+1)*Setup!$B$22</f>
        <v>23.2430677146955</v>
      </c>
      <c r="K500" s="0" t="n">
        <f aca="false">SUMPRODUCT('FD inverse'!$A$9:$BH$9,'FD mesh'!$B$84:$BI$84,$E499:$BL499)+'FD inverse'!$A$9*$C500/Setup!$B$17+INDEX('FD inverse'!$A$9:$BH$9,1,'FD mesh'!$B$15+1)*Setup!$B$22</f>
        <v>23.1372773063976</v>
      </c>
      <c r="L500" s="0" t="n">
        <f aca="false">SUMPRODUCT('FD inverse'!$A$10:$BH$10,'FD mesh'!$B$84:$BI$84,$E499:$BL499)+'FD inverse'!$A$10*$C500/Setup!$B$17+INDEX('FD inverse'!$A$10:$BH$10,1,'FD mesh'!$B$15+1)*Setup!$B$22</f>
        <v>23.042686023328</v>
      </c>
      <c r="M500" s="0" t="n">
        <f aca="false">SUMPRODUCT('FD inverse'!$A$11:$BH$11,'FD mesh'!$B$84:$BI$84,$E499:$BL499)+'FD inverse'!$A$11*$C500/Setup!$B$17+INDEX('FD inverse'!$A$11:$BH$11,1,'FD mesh'!$B$15+1)*Setup!$B$22</f>
        <v>22.9596367267707</v>
      </c>
      <c r="N500" s="0" t="n">
        <f aca="false">SUMPRODUCT('FD inverse'!$A$12:$BH$12,'FD mesh'!$B$84:$BI$84,$E499:$BL499)+'FD inverse'!$A$12*$C500/Setup!$B$17+INDEX('FD inverse'!$A$12:$BH$12,1,'FD mesh'!$B$15+1)*Setup!$B$22</f>
        <v>22.888397682268</v>
      </c>
      <c r="O500" s="0" t="n">
        <f aca="false">SUMPRODUCT('FD inverse'!$A$13:$BH$13,'FD mesh'!$B$84:$BI$84,$E499:$BL499)+'FD inverse'!$A$13*$C500/Setup!$B$17+INDEX('FD inverse'!$A$13:$BH$13,1,'FD mesh'!$B$15+1)*Setup!$B$22</f>
        <v>22.8291716448016</v>
      </c>
      <c r="P500" s="0" t="n">
        <f aca="false">SUMPRODUCT('FD inverse'!$A$14:$BH$14,'FD mesh'!$B$84:$BI$84,$E499:$BL499)+'FD inverse'!$A$14*$C500/Setup!$B$17+INDEX('FD inverse'!$A$14:$BH$14,1,'FD mesh'!$B$15+1)*Setup!$B$22</f>
        <v>22.7821033735105</v>
      </c>
      <c r="Q500" s="0" t="n">
        <f aca="false">SUMPRODUCT('FD inverse'!$A$15:$BH$15,'FD mesh'!$B$84:$BI$84,$E499:$BL499)+'FD inverse'!$A$15*$C500/Setup!$B$17+INDEX('FD inverse'!$A$15:$BH$15,1,'FD mesh'!$B$15+1)*Setup!$B$22</f>
        <v>22.7472855491902</v>
      </c>
      <c r="R500" s="0" t="n">
        <f aca="false">SUMPRODUCT('FD inverse'!$A$16:$BH$16,'FD mesh'!$B$84:$BI$84,$E499:$BL499)+'FD inverse'!$A$16*$C500/Setup!$B$17+INDEX('FD inverse'!$A$16:$BH$16,1,'FD mesh'!$B$15+1)*Setup!$B$22</f>
        <v>22.7247630757824</v>
      </c>
      <c r="S500" s="0" t="n">
        <f aca="false">SUMPRODUCT('FD inverse'!$A$17:$BH$17,'FD mesh'!$B$84:$BI$84,$E499:$BL499)+'FD inverse'!$A$17*$C500/Setup!$B$17+INDEX('FD inverse'!$A$17:$BH$17,1,'FD mesh'!$B$15+1)*Setup!$B$22</f>
        <v>22.1991543097427</v>
      </c>
      <c r="T500" s="0" t="n">
        <f aca="false">SUMPRODUCT('FD inverse'!$A$18:$BH$18,'FD mesh'!$B$84:$BI$84,$E499:$BL499)+'FD inverse'!$A$18*$C500/Setup!$B$17+INDEX('FD inverse'!$A$18:$BH$18,1,'FD mesh'!$B$15+1)*Setup!$B$22</f>
        <v>21.6793150427248</v>
      </c>
      <c r="U500" s="0" t="n">
        <f aca="false">SUMPRODUCT('FD inverse'!$A$19:$BH$19,'FD mesh'!$B$84:$BI$84,$E499:$BL499)+'FD inverse'!$A$19*$C500/Setup!$B$17+INDEX('FD inverse'!$A$19:$BH$19,1,'FD mesh'!$B$15+1)*Setup!$B$22</f>
        <v>21.1648725081258</v>
      </c>
      <c r="V500" s="0" t="n">
        <f aca="false">SUMPRODUCT('FD inverse'!$A$20:$BH$20,'FD mesh'!$B$84:$BI$84,$E499:$BL499)+'FD inverse'!$A$20*$C500/Setup!$B$17+INDEX('FD inverse'!$A$20:$BH$20,1,'FD mesh'!$B$15+1)*Setup!$B$22</f>
        <v>20.6554461758375</v>
      </c>
      <c r="W500" s="0" t="n">
        <f aca="false">SUMPRODUCT('FD inverse'!$A$21:$BH$21,'FD mesh'!$B$84:$BI$84,$E499:$BL499)+'FD inverse'!$A$21*$C500/Setup!$B$17+INDEX('FD inverse'!$A$21:$BH$21,1,'FD mesh'!$B$15+1)*Setup!$B$22</f>
        <v>20.1506490792699</v>
      </c>
      <c r="X500" s="0" t="n">
        <f aca="false">SUMPRODUCT('FD inverse'!$A$22:$BH$22,'FD mesh'!$B$84:$BI$84,$E499:$BL499)+'FD inverse'!$A$22*$C500/Setup!$B$17+INDEX('FD inverse'!$A$22:$BH$22,1,'FD mesh'!$B$15+1)*Setup!$B$22</f>
        <v>19.6500889773901</v>
      </c>
      <c r="Y500" s="0" t="n">
        <f aca="false">SUMPRODUCT('FD inverse'!$A$23:$BH$23,'FD mesh'!$B$84:$BI$84,$E499:$BL499)+'FD inverse'!$A$23*$C500/Setup!$B$17+INDEX('FD inverse'!$A$23:$BH$23,1,'FD mesh'!$B$15+1)*Setup!$B$22</f>
        <v>19.1533693647757</v>
      </c>
      <c r="Z500" s="0" t="n">
        <f aca="false">SUMPRODUCT('FD inverse'!$A$24:$BH$24,'FD mesh'!$B$84:$BI$84,$E499:$BL499)+'FD inverse'!$A$24*$C500/Setup!$B$17+INDEX('FD inverse'!$A$24:$BH$24,1,'FD mesh'!$B$15+1)*Setup!$B$22</f>
        <v>18.6600903428195</v>
      </c>
      <c r="AA500" s="0" t="n">
        <f aca="false">SUMPRODUCT('FD inverse'!$A$25:$BH$25,'FD mesh'!$B$84:$BI$84,$E499:$BL499)+'FD inverse'!$A$25*$C500/Setup!$B$17+INDEX('FD inverse'!$A$25:$BH$25,1,'FD mesh'!$B$15+1)*Setup!$B$22</f>
        <v>18.1698493653274</v>
      </c>
      <c r="AB500" s="0" t="n">
        <f aca="false">SUMPRODUCT('FD inverse'!$A$26:$BH$26,'FD mesh'!$B$84:$BI$84,$E499:$BL499)+'FD inverse'!$A$26*$C500/Setup!$B$17+INDEX('FD inverse'!$A$26:$BH$26,1,'FD mesh'!$B$15+1)*Setup!$B$22</f>
        <v>17.6822418718222</v>
      </c>
      <c r="AC500" s="0" t="n">
        <f aca="false">SUMPRODUCT('FD inverse'!$A$27:$BH$27,'FD mesh'!$B$84:$BI$84,$E499:$BL499)+'FD inverse'!$A$27*$C500/Setup!$B$17+INDEX('FD inverse'!$A$27:$BH$27,1,'FD mesh'!$B$15+1)*Setup!$B$22</f>
        <v>17.1968618219202</v>
      </c>
      <c r="AD500" s="0" t="n">
        <f aca="false">SUMPRODUCT('FD inverse'!$A$28:$BH$28,'FD mesh'!$B$84:$BI$84,$E499:$BL499)+'FD inverse'!$A$28*$C500/Setup!$B$17+INDEX('FD inverse'!$A$28:$BH$28,1,'FD mesh'!$B$15+1)*Setup!$B$22</f>
        <v>16.7133021441723</v>
      </c>
      <c r="AE500" s="0" t="n">
        <f aca="false">SUMPRODUCT('FD inverse'!$A$29:$BH$29,'FD mesh'!$B$84:$BI$84,$E499:$BL499)+'FD inverse'!$A$29*$C500/Setup!$B$17+INDEX('FD inverse'!$A$29:$BH$29,1,'FD mesh'!$B$15+1)*Setup!$B$22</f>
        <v>16.2311551127818</v>
      </c>
      <c r="AF500" s="0" t="n">
        <f aca="false">SUMPRODUCT('FD inverse'!$A$30:$BH$30,'FD mesh'!$B$84:$BI$84,$E499:$BL499)+'FD inverse'!$A$30*$C500/Setup!$B$17+INDEX('FD inverse'!$A$30:$BH$30,1,'FD mesh'!$B$15+1)*Setup!$B$22</f>
        <v>15.7500126656115</v>
      </c>
      <c r="AG500" s="0" t="n">
        <f aca="false">SUMPRODUCT('FD inverse'!$A$31:$BH$31,'FD mesh'!$B$84:$BI$84,$E499:$BL499)+'FD inverse'!$A$31*$C500/Setup!$B$17+INDEX('FD inverse'!$A$31:$BH$31,1,'FD mesh'!$B$15+1)*Setup!$B$22</f>
        <v>15.2694666768879</v>
      </c>
      <c r="AH500" s="0" t="n">
        <f aca="false">SUMPRODUCT('FD inverse'!$A$32:$BH$32,'FD mesh'!$B$84:$BI$84,$E499:$BL499)+'FD inverse'!$A$32*$C500/Setup!$B$17+INDEX('FD inverse'!$A$32:$BH$32,1,'FD mesh'!$B$15+1)*Setup!$B$22</f>
        <v>15.2493783668955</v>
      </c>
      <c r="AI500" s="0" t="n">
        <f aca="false">SUMPRODUCT('FD inverse'!$A$33:$BH$33,'FD mesh'!$B$84:$BI$84,$E499:$BL499)+'FD inverse'!$A$33*$C500/Setup!$B$17+INDEX('FD inverse'!$A$33:$BH$33,1,'FD mesh'!$B$15+1)*Setup!$B$22</f>
        <v>15.2295853547171</v>
      </c>
      <c r="AJ500" s="0" t="n">
        <f aca="false">SUMPRODUCT('FD inverse'!$A$34:$BH$34,'FD mesh'!$B$84:$BI$84,$E499:$BL499)+'FD inverse'!$A$34*$C500/Setup!$B$17+INDEX('FD inverse'!$A$34:$BH$34,1,'FD mesh'!$B$15+1)*Setup!$B$22</f>
        <v>15.2100598643859</v>
      </c>
      <c r="AK500" s="0" t="n">
        <f aca="false">SUMPRODUCT('FD inverse'!$A$35:$BH$35,'FD mesh'!$B$84:$BI$84,$E499:$BL499)+'FD inverse'!$A$35*$C500/Setup!$B$17+INDEX('FD inverse'!$A$35:$BH$35,1,'FD mesh'!$B$15+1)*Setup!$B$22</f>
        <v>15.1907753068824</v>
      </c>
      <c r="AL500" s="0" t="n">
        <f aca="false">SUMPRODUCT('FD inverse'!$A$36:$BH$36,'FD mesh'!$B$84:$BI$84,$E499:$BL499)+'FD inverse'!$A$36*$C500/Setup!$B$17+INDEX('FD inverse'!$A$36:$BH$36,1,'FD mesh'!$B$15+1)*Setup!$B$22</f>
        <v>15.1717062499771</v>
      </c>
      <c r="AM500" s="0" t="n">
        <f aca="false">SUMPRODUCT('FD inverse'!$A$37:$BH$37,'FD mesh'!$B$84:$BI$84,$E499:$BL499)+'FD inverse'!$A$37*$C500/Setup!$B$17+INDEX('FD inverse'!$A$37:$BH$37,1,'FD mesh'!$B$15+1)*Setup!$B$22</f>
        <v>15.152828369571</v>
      </c>
      <c r="AN500" s="0" t="n">
        <f aca="false">SUMPRODUCT('FD inverse'!$A$38:$BH$38,'FD mesh'!$B$84:$BI$84,$E499:$BL499)+'FD inverse'!$A$38*$C500/Setup!$B$17+INDEX('FD inverse'!$A$38:$BH$38,1,'FD mesh'!$B$15+1)*Setup!$B$22</f>
        <v>15.1341183847749</v>
      </c>
      <c r="AO500" s="0" t="n">
        <f aca="false">SUMPRODUCT('FD inverse'!$A$39:$BH$39,'FD mesh'!$B$84:$BI$84,$E499:$BL499)+'FD inverse'!$A$39*$C500/Setup!$B$17+INDEX('FD inverse'!$A$39:$BH$39,1,'FD mesh'!$B$15+1)*Setup!$B$22</f>
        <v>15.1155539788032</v>
      </c>
      <c r="AP500" s="0" t="n">
        <f aca="false">SUMPRODUCT('FD inverse'!$A$40:$BH$40,'FD mesh'!$B$84:$BI$84,$E499:$BL499)+'FD inverse'!$A$40*$C500/Setup!$B$17+INDEX('FD inverse'!$A$40:$BH$40,1,'FD mesh'!$B$15+1)*Setup!$B$22</f>
        <v>15.0971137076076</v>
      </c>
      <c r="AQ500" s="0" t="n">
        <f aca="false">SUMPRODUCT('FD inverse'!$A$41:$BH$41,'FD mesh'!$B$84:$BI$84,$E499:$BL499)+'FD inverse'!$A$41*$C500/Setup!$B$17+INDEX('FD inverse'!$A$41:$BH$41,1,'FD mesh'!$B$15+1)*Setup!$B$22</f>
        <v>15.0787768980317</v>
      </c>
      <c r="AR500" s="0" t="n">
        <f aca="false">SUMPRODUCT('FD inverse'!$A$42:$BH$42,'FD mesh'!$B$84:$BI$84,$E499:$BL499)+'FD inverse'!$A$42*$C500/Setup!$B$17+INDEX('FD inverse'!$A$42:$BH$42,1,'FD mesh'!$B$15+1)*Setup!$B$22</f>
        <v>15.0605235371444</v>
      </c>
      <c r="AS500" s="0" t="n">
        <f aca="false">SUMPRODUCT('FD inverse'!$A$43:$BH$43,'FD mesh'!$B$84:$BI$84,$E499:$BL499)+'FD inverse'!$A$43*$C500/Setup!$B$17+INDEX('FD inverse'!$A$43:$BH$43,1,'FD mesh'!$B$15+1)*Setup!$B$22</f>
        <v>0</v>
      </c>
      <c r="AT500" s="0" t="n">
        <f aca="false">SUMPRODUCT('FD inverse'!$A$44:$BH$44,'FD mesh'!$B$84:$BI$84,$E499:$BL499)+'FD inverse'!$A$44*$C500/Setup!$B$17+INDEX('FD inverse'!$A$44:$BH$44,1,'FD mesh'!$B$15+1)*Setup!$B$22</f>
        <v>0</v>
      </c>
      <c r="AU500" s="0" t="n">
        <f aca="false">SUMPRODUCT('FD inverse'!$A$45:$BH$45,'FD mesh'!$B$84:$BI$84,$E499:$BL499)+'FD inverse'!$A$45*$C500/Setup!$B$17+INDEX('FD inverse'!$A$45:$BH$45,1,'FD mesh'!$B$15+1)*Setup!$B$22</f>
        <v>0</v>
      </c>
      <c r="AV500" s="0" t="n">
        <f aca="false">SUMPRODUCT('FD inverse'!$A$46:$BH$46,'FD mesh'!$B$84:$BI$84,$E499:$BL499)+'FD inverse'!$A$46*$C500/Setup!$B$17+INDEX('FD inverse'!$A$46:$BH$46,1,'FD mesh'!$B$15+1)*Setup!$B$22</f>
        <v>0</v>
      </c>
      <c r="AW500" s="0" t="n">
        <f aca="false">SUMPRODUCT('FD inverse'!$A$47:$BH$47,'FD mesh'!$B$84:$BI$84,$E499:$BL499)+'FD inverse'!$A$47*$C500/Setup!$B$17+INDEX('FD inverse'!$A$47:$BH$47,1,'FD mesh'!$B$15+1)*Setup!$B$22</f>
        <v>0</v>
      </c>
      <c r="AX500" s="0" t="n">
        <f aca="false">SUMPRODUCT('FD inverse'!$A$48:$BH$48,'FD mesh'!$B$84:$BI$84,$E499:$BL499)+'FD inverse'!$A$48*$C500/Setup!$B$17+INDEX('FD inverse'!$A$48:$BH$48,1,'FD mesh'!$B$15+1)*Setup!$B$22</f>
        <v>0</v>
      </c>
      <c r="AY500" s="0" t="n">
        <f aca="false">SUMPRODUCT('FD inverse'!$A$49:$BH$49,'FD mesh'!$B$84:$BI$84,$E499:$BL499)+'FD inverse'!$A$49*$C500/Setup!$B$17+INDEX('FD inverse'!$A$49:$BH$49,1,'FD mesh'!$B$15+1)*Setup!$B$22</f>
        <v>0</v>
      </c>
      <c r="AZ500" s="0" t="n">
        <f aca="false">SUMPRODUCT('FD inverse'!$A$50:$BH$50,'FD mesh'!$B$84:$BI$84,$E499:$BL499)+'FD inverse'!$A$50*$C500/Setup!$B$17+INDEX('FD inverse'!$A$50:$BH$50,1,'FD mesh'!$B$15+1)*Setup!$B$22</f>
        <v>0</v>
      </c>
      <c r="BA500" s="0" t="n">
        <f aca="false">SUMPRODUCT('FD inverse'!$A$51:$BH$51,'FD mesh'!$B$84:$BI$84,$E499:$BL499)+'FD inverse'!$A$51*$C500/Setup!$B$17+INDEX('FD inverse'!$A$51:$BH$51,1,'FD mesh'!$B$15+1)*Setup!$B$22</f>
        <v>0</v>
      </c>
      <c r="BB500" s="0" t="n">
        <f aca="false">SUMPRODUCT('FD inverse'!$A$52:$BH$52,'FD mesh'!$B$84:$BI$84,$E499:$BL499)+'FD inverse'!$A$52*$C500/Setup!$B$17+INDEX('FD inverse'!$A$52:$BH$52,1,'FD mesh'!$B$15+1)*Setup!$B$22</f>
        <v>0</v>
      </c>
      <c r="BC500" s="0" t="n">
        <f aca="false">SUMPRODUCT('FD inverse'!$A$53:$BH$53,'FD mesh'!$B$84:$BI$84,$E499:$BL499)+'FD inverse'!$A$53*$C500/Setup!$B$17+INDEX('FD inverse'!$A$53:$BH$53,1,'FD mesh'!$B$15+1)*Setup!$B$22</f>
        <v>0</v>
      </c>
      <c r="BD500" s="0" t="n">
        <f aca="false">SUMPRODUCT('FD inverse'!$A$54:$BH$54,'FD mesh'!$B$84:$BI$84,$E499:$BL499)+'FD inverse'!$A$54*$C500/Setup!$B$17+INDEX('FD inverse'!$A$54:$BH$54,1,'FD mesh'!$B$15+1)*Setup!$B$22</f>
        <v>0</v>
      </c>
      <c r="BE500" s="0" t="n">
        <f aca="false">SUMPRODUCT('FD inverse'!$A$55:$BH$55,'FD mesh'!$B$84:$BI$84,$E499:$BL499)+'FD inverse'!$A$55*$C500/Setup!$B$17+INDEX('FD inverse'!$A$55:$BH$55,1,'FD mesh'!$B$15+1)*Setup!$B$22</f>
        <v>0</v>
      </c>
      <c r="BF500" s="0" t="n">
        <f aca="false">SUMPRODUCT('FD inverse'!$A$56:$BH$56,'FD mesh'!$B$84:$BI$84,$E499:$BL499)+'FD inverse'!$A$56*$C500/Setup!$B$17+INDEX('FD inverse'!$A$56:$BH$56,1,'FD mesh'!$B$15+1)*Setup!$B$22</f>
        <v>0</v>
      </c>
      <c r="BG500" s="0" t="n">
        <f aca="false">SUMPRODUCT('FD inverse'!$A$57:$BH$57,'FD mesh'!$B$84:$BI$84,$E499:$BL499)+'FD inverse'!$A$57*$C500/Setup!$B$17+INDEX('FD inverse'!$A$57:$BH$57,1,'FD mesh'!$B$15+1)*Setup!$B$22</f>
        <v>0</v>
      </c>
      <c r="BH500" s="0" t="n">
        <f aca="false">SUMPRODUCT('FD inverse'!$A$58:$BH$58,'FD mesh'!$B$84:$BI$84,$E499:$BL499)+'FD inverse'!$A$58*$C500/Setup!$B$17+INDEX('FD inverse'!$A$58:$BH$58,1,'FD mesh'!$B$15+1)*Setup!$B$22</f>
        <v>0</v>
      </c>
      <c r="BI500" s="0" t="n">
        <f aca="false">SUMPRODUCT('FD inverse'!$A$59:$BH$59,'FD mesh'!$B$84:$BI$84,$E499:$BL499)+'FD inverse'!$A$59*$C500/Setup!$B$17+INDEX('FD inverse'!$A$59:$BH$59,1,'FD mesh'!$B$15+1)*Setup!$B$22</f>
        <v>0</v>
      </c>
      <c r="BJ500" s="0" t="n">
        <f aca="false">SUMPRODUCT('FD inverse'!$A$60:$BH$60,'FD mesh'!$B$84:$BI$84,$E499:$BL499)+'FD inverse'!$A$60*$C500/Setup!$B$17+INDEX('FD inverse'!$A$60:$BH$60,1,'FD mesh'!$B$15+1)*Setup!$B$22</f>
        <v>0</v>
      </c>
      <c r="BK500" s="0" t="n">
        <f aca="false">SUMPRODUCT('FD inverse'!$A$61:$BH$61,'FD mesh'!$B$84:$BI$84,$E499:$BL499)+'FD inverse'!$A$61*$C500/Setup!$B$17+INDEX('FD inverse'!$A$61:$BH$61,1,'FD mesh'!$B$15+1)*Setup!$B$22</f>
        <v>0</v>
      </c>
      <c r="BL500" s="0" t="n">
        <f aca="false">SUMPRODUCT('FD inverse'!$A$62:$BH$62,'FD mesh'!$B$84:$BI$84,$E499:$BL499)+'FD inverse'!$A$62*$C500/Setup!$B$17+INDEX('FD inverse'!$A$62:$BH$62,1,'FD mesh'!$B$15+1)*Setup!$B$22</f>
        <v>0</v>
      </c>
    </row>
    <row r="501" customFormat="false" ht="15" hidden="false" customHeight="false" outlineLevel="0" collapsed="false">
      <c r="A501" s="0" t="n">
        <v>496</v>
      </c>
      <c r="B501" s="0" t="n">
        <f aca="false">A501*Setup!$B$11/3600</f>
        <v>41.3333333333333</v>
      </c>
      <c r="C501" s="0" t="n">
        <f aca="false">Setup!$B$7+Setup!$B$8*COS(2*PI()*(B501-Setup!$B$9)/24)</f>
        <v>27.7587704831436</v>
      </c>
      <c r="D501" s="0" t="n">
        <f aca="false">(C501-E501)/Setup!$B$17</f>
        <v>14.6632496904164</v>
      </c>
      <c r="E501" s="0" t="n">
        <f aca="false">SUMPRODUCT('FD inverse'!$A$3:$BH$3,'FD mesh'!$B$84:$BI$84,$E500:$BL500)+'FD inverse'!$A$3*$C501/Setup!$B$17+INDEX('FD inverse'!$A$3:$BH$3,1,'FD mesh'!$B$15+1)*Setup!$B$22</f>
        <v>25.8525480233895</v>
      </c>
      <c r="F501" s="0" t="n">
        <f aca="false">SUMPRODUCT('FD inverse'!$A$4:$BH$4,'FD mesh'!$B$84:$BI$84,$E500:$BL500)+'FD inverse'!$A$4*$C501/Setup!$B$17+INDEX('FD inverse'!$A$4:$BH$4,1,'FD mesh'!$B$15+1)*Setup!$B$22</f>
        <v>25.4146115688926</v>
      </c>
      <c r="G501" s="0" t="n">
        <f aca="false">SUMPRODUCT('FD inverse'!$A$5:$BH$5,'FD mesh'!$B$84:$BI$84,$E500:$BL500)+'FD inverse'!$A$5*$C501/Setup!$B$17+INDEX('FD inverse'!$A$5:$BH$5,1,'FD mesh'!$B$15+1)*Setup!$B$22</f>
        <v>24.9756812809337</v>
      </c>
      <c r="H501" s="0" t="n">
        <f aca="false">SUMPRODUCT('FD inverse'!$A$6:$BH$6,'FD mesh'!$B$84:$BI$84,$E500:$BL500)+'FD inverse'!$A$6*$C501/Setup!$B$17+INDEX('FD inverse'!$A$6:$BH$6,1,'FD mesh'!$B$15+1)*Setup!$B$22</f>
        <v>23.5023569238426</v>
      </c>
      <c r="I501" s="0" t="n">
        <f aca="false">SUMPRODUCT('FD inverse'!$A$7:$BH$7,'FD mesh'!$B$84:$BI$84,$E500:$BL500)+'FD inverse'!$A$7*$C501/Setup!$B$17+INDEX('FD inverse'!$A$7:$BH$7,1,'FD mesh'!$B$15+1)*Setup!$B$22</f>
        <v>23.376670593255</v>
      </c>
      <c r="J501" s="0" t="n">
        <f aca="false">SUMPRODUCT('FD inverse'!$A$8:$BH$8,'FD mesh'!$B$84:$BI$84,$E500:$BL500)+'FD inverse'!$A$8*$C501/Setup!$B$17+INDEX('FD inverse'!$A$8:$BH$8,1,'FD mesh'!$B$15+1)*Setup!$B$22</f>
        <v>23.2610381987874</v>
      </c>
      <c r="K501" s="0" t="n">
        <f aca="false">SUMPRODUCT('FD inverse'!$A$9:$BH$9,'FD mesh'!$B$84:$BI$84,$E500:$BL500)+'FD inverse'!$A$9*$C501/Setup!$B$17+INDEX('FD inverse'!$A$9:$BH$9,1,'FD mesh'!$B$15+1)*Setup!$B$22</f>
        <v>23.1560078598313</v>
      </c>
      <c r="L501" s="0" t="n">
        <f aca="false">SUMPRODUCT('FD inverse'!$A$10:$BH$10,'FD mesh'!$B$84:$BI$84,$E500:$BL500)+'FD inverse'!$A$10*$C501/Setup!$B$17+INDEX('FD inverse'!$A$10:$BH$10,1,'FD mesh'!$B$15+1)*Setup!$B$22</f>
        <v>23.0620279948773</v>
      </c>
      <c r="M501" s="0" t="n">
        <f aca="false">SUMPRODUCT('FD inverse'!$A$11:$BH$11,'FD mesh'!$B$84:$BI$84,$E500:$BL500)+'FD inverse'!$A$11*$C501/Setup!$B$17+INDEX('FD inverse'!$A$11:$BH$11,1,'FD mesh'!$B$15+1)*Setup!$B$22</f>
        <v>22.9794593225778</v>
      </c>
      <c r="N501" s="0" t="n">
        <f aca="false">SUMPRODUCT('FD inverse'!$A$12:$BH$12,'FD mesh'!$B$84:$BI$84,$E500:$BL500)+'FD inverse'!$A$12*$C501/Setup!$B$17+INDEX('FD inverse'!$A$12:$BH$12,1,'FD mesh'!$B$15+1)*Setup!$B$22</f>
        <v>22.9085853970671</v>
      </c>
      <c r="O501" s="0" t="n">
        <f aca="false">SUMPRODUCT('FD inverse'!$A$13:$BH$13,'FD mesh'!$B$84:$BI$84,$E500:$BL500)+'FD inverse'!$A$13*$C501/Setup!$B$17+INDEX('FD inverse'!$A$13:$BH$13,1,'FD mesh'!$B$15+1)*Setup!$B$22</f>
        <v>22.8496216277802</v>
      </c>
      <c r="P501" s="0" t="n">
        <f aca="false">SUMPRODUCT('FD inverse'!$A$14:$BH$14,'FD mesh'!$B$84:$BI$84,$E500:$BL500)+'FD inverse'!$A$14*$C501/Setup!$B$17+INDEX('FD inverse'!$A$14:$BH$14,1,'FD mesh'!$B$15+1)*Setup!$B$22</f>
        <v>22.8027227452063</v>
      </c>
      <c r="Q501" s="0" t="n">
        <f aca="false">SUMPRODUCT('FD inverse'!$A$15:$BH$15,'FD mesh'!$B$84:$BI$84,$E500:$BL500)+'FD inverse'!$A$15*$C501/Setup!$B$17+INDEX('FD inverse'!$A$15:$BH$15,1,'FD mesh'!$B$15+1)*Setup!$B$22</f>
        <v>22.7679886836917</v>
      </c>
      <c r="R501" s="0" t="n">
        <f aca="false">SUMPRODUCT('FD inverse'!$A$16:$BH$16,'FD mesh'!$B$84:$BI$84,$E500:$BL500)+'FD inverse'!$A$16*$C501/Setup!$B$17+INDEX('FD inverse'!$A$16:$BH$16,1,'FD mesh'!$B$15+1)*Setup!$B$22</f>
        <v>22.7454688608213</v>
      </c>
      <c r="S501" s="0" t="n">
        <f aca="false">SUMPRODUCT('FD inverse'!$A$17:$BH$17,'FD mesh'!$B$84:$BI$84,$E500:$BL500)+'FD inverse'!$A$17*$C501/Setup!$B$17+INDEX('FD inverse'!$A$17:$BH$17,1,'FD mesh'!$B$15+1)*Setup!$B$22</f>
        <v>22.2186449549812</v>
      </c>
      <c r="T501" s="0" t="n">
        <f aca="false">SUMPRODUCT('FD inverse'!$A$18:$BH$18,'FD mesh'!$B$84:$BI$84,$E500:$BL500)+'FD inverse'!$A$18*$C501/Setup!$B$17+INDEX('FD inverse'!$A$18:$BH$18,1,'FD mesh'!$B$15+1)*Setup!$B$22</f>
        <v>21.6975568675971</v>
      </c>
      <c r="U501" s="0" t="n">
        <f aca="false">SUMPRODUCT('FD inverse'!$A$19:$BH$19,'FD mesh'!$B$84:$BI$84,$E500:$BL500)+'FD inverse'!$A$19*$C501/Setup!$B$17+INDEX('FD inverse'!$A$19:$BH$19,1,'FD mesh'!$B$15+1)*Setup!$B$22</f>
        <v>21.1818370886754</v>
      </c>
      <c r="V501" s="0" t="n">
        <f aca="false">SUMPRODUCT('FD inverse'!$A$20:$BH$20,'FD mesh'!$B$84:$BI$84,$E500:$BL500)+'FD inverse'!$A$20*$C501/Setup!$B$17+INDEX('FD inverse'!$A$20:$BH$20,1,'FD mesh'!$B$15+1)*Setup!$B$22</f>
        <v>20.6711097434583</v>
      </c>
      <c r="W501" s="0" t="n">
        <f aca="false">SUMPRODUCT('FD inverse'!$A$21:$BH$21,'FD mesh'!$B$84:$BI$84,$E500:$BL500)+'FD inverse'!$A$21*$C501/Setup!$B$17+INDEX('FD inverse'!$A$21:$BH$21,1,'FD mesh'!$B$15+1)*Setup!$B$22</f>
        <v>20.1649919624268</v>
      </c>
      <c r="X501" s="0" t="n">
        <f aca="false">SUMPRODUCT('FD inverse'!$A$22:$BH$22,'FD mesh'!$B$84:$BI$84,$E500:$BL500)+'FD inverse'!$A$22*$C501/Setup!$B$17+INDEX('FD inverse'!$A$22:$BH$22,1,'FD mesh'!$B$15+1)*Setup!$B$22</f>
        <v>19.66309508701</v>
      </c>
      <c r="Y501" s="0" t="n">
        <f aca="false">SUMPRODUCT('FD inverse'!$A$23:$BH$23,'FD mesh'!$B$84:$BI$84,$E500:$BL500)+'FD inverse'!$A$23*$C501/Setup!$B$17+INDEX('FD inverse'!$A$23:$BH$23,1,'FD mesh'!$B$15+1)*Setup!$B$22</f>
        <v>19.1650257238528</v>
      </c>
      <c r="Z501" s="0" t="n">
        <f aca="false">SUMPRODUCT('FD inverse'!$A$24:$BH$24,'FD mesh'!$B$84:$BI$84,$E500:$BL500)+'FD inverse'!$A$24*$C501/Setup!$B$17+INDEX('FD inverse'!$A$24:$BH$24,1,'FD mesh'!$B$15+1)*Setup!$B$22</f>
        <v>18.6703866606526</v>
      </c>
      <c r="AA501" s="0" t="n">
        <f aca="false">SUMPRODUCT('FD inverse'!$A$25:$BH$25,'FD mesh'!$B$84:$BI$84,$E500:$BL500)+'FD inverse'!$A$25*$C501/Setup!$B$17+INDEX('FD inverse'!$A$25:$BH$25,1,'FD mesh'!$B$15+1)*Setup!$B$22</f>
        <v>18.1787776567005</v>
      </c>
      <c r="AB501" s="0" t="n">
        <f aca="false">SUMPRODUCT('FD inverse'!$A$26:$BH$26,'FD mesh'!$B$84:$BI$84,$E500:$BL500)+'FD inverse'!$A$26*$C501/Setup!$B$17+INDEX('FD inverse'!$A$26:$BH$26,1,'FD mesh'!$B$15+1)*Setup!$B$22</f>
        <v>17.6897961213524</v>
      </c>
      <c r="AC501" s="0" t="n">
        <f aca="false">SUMPRODUCT('FD inverse'!$A$27:$BH$27,'FD mesh'!$B$84:$BI$84,$E500:$BL500)+'FD inverse'!$A$27*$C501/Setup!$B$17+INDEX('FD inverse'!$A$27:$BH$27,1,'FD mesh'!$B$15+1)*Setup!$B$22</f>
        <v>17.2030376937232</v>
      </c>
      <c r="AD501" s="0" t="n">
        <f aca="false">SUMPRODUCT('FD inverse'!$A$28:$BH$28,'FD mesh'!$B$84:$BI$84,$E500:$BL500)+'FD inverse'!$A$28*$C501/Setup!$B$17+INDEX('FD inverse'!$A$28:$BH$28,1,'FD mesh'!$B$15+1)*Setup!$B$22</f>
        <v>16.7180967369388</v>
      </c>
      <c r="AE501" s="0" t="n">
        <f aca="false">SUMPRODUCT('FD inverse'!$A$29:$BH$29,'FD mesh'!$B$84:$BI$84,$E500:$BL500)+'FD inverse'!$A$29*$C501/Setup!$B$17+INDEX('FD inverse'!$A$29:$BH$29,1,'FD mesh'!$B$15+1)*Setup!$B$22</f>
        <v>16.2345667603115</v>
      </c>
      <c r="AF501" s="0" t="n">
        <f aca="false">SUMPRODUCT('FD inverse'!$A$30:$BH$30,'FD mesh'!$B$84:$BI$84,$E500:$BL500)+'FD inverse'!$A$30*$C501/Setup!$B$17+INDEX('FD inverse'!$A$30:$BH$30,1,'FD mesh'!$B$15+1)*Setup!$B$22</f>
        <v>15.7520407828144</v>
      </c>
      <c r="AG501" s="0" t="n">
        <f aca="false">SUMPRODUCT('FD inverse'!$A$31:$BH$31,'FD mesh'!$B$84:$BI$84,$E500:$BL500)+'FD inverse'!$A$31*$C501/Setup!$B$17+INDEX('FD inverse'!$A$31:$BH$31,1,'FD mesh'!$B$15+1)*Setup!$B$22</f>
        <v>15.270111651237</v>
      </c>
      <c r="AH501" s="0" t="n">
        <f aca="false">SUMPRODUCT('FD inverse'!$A$32:$BH$32,'FD mesh'!$B$84:$BI$84,$E500:$BL500)+'FD inverse'!$A$32*$C501/Setup!$B$17+INDEX('FD inverse'!$A$32:$BH$32,1,'FD mesh'!$B$15+1)*Setup!$B$22</f>
        <v>15.2499661862688</v>
      </c>
      <c r="AI501" s="0" t="n">
        <f aca="false">SUMPRODUCT('FD inverse'!$A$33:$BH$33,'FD mesh'!$B$84:$BI$84,$E500:$BL500)+'FD inverse'!$A$33*$C501/Setup!$B$17+INDEX('FD inverse'!$A$33:$BH$33,1,'FD mesh'!$B$15+1)*Setup!$B$22</f>
        <v>15.2301182890067</v>
      </c>
      <c r="AJ501" s="0" t="n">
        <f aca="false">SUMPRODUCT('FD inverse'!$A$34:$BH$34,'FD mesh'!$B$84:$BI$84,$E500:$BL500)+'FD inverse'!$A$34*$C501/Setup!$B$17+INDEX('FD inverse'!$A$34:$BH$34,1,'FD mesh'!$B$15+1)*Setup!$B$22</f>
        <v>15.2105401753571</v>
      </c>
      <c r="AK501" s="0" t="n">
        <f aca="false">SUMPRODUCT('FD inverse'!$A$35:$BH$35,'FD mesh'!$B$84:$BI$84,$E500:$BL500)+'FD inverse'!$A$35*$C501/Setup!$B$17+INDEX('FD inverse'!$A$35:$BH$35,1,'FD mesh'!$B$15+1)*Setup!$B$22</f>
        <v>15.1912052061842</v>
      </c>
      <c r="AL501" s="0" t="n">
        <f aca="false">SUMPRODUCT('FD inverse'!$A$36:$BH$36,'FD mesh'!$B$84:$BI$84,$E500:$BL500)+'FD inverse'!$A$36*$C501/Setup!$B$17+INDEX('FD inverse'!$A$36:$BH$36,1,'FD mesh'!$B$15+1)*Setup!$B$22</f>
        <v>15.1720878619399</v>
      </c>
      <c r="AM501" s="0" t="n">
        <f aca="false">SUMPRODUCT('FD inverse'!$A$37:$BH$37,'FD mesh'!$B$84:$BI$84,$E500:$BL500)+'FD inverse'!$A$37*$C501/Setup!$B$17+INDEX('FD inverse'!$A$37:$BH$37,1,'FD mesh'!$B$15+1)*Setup!$B$22</f>
        <v>15.153163698461</v>
      </c>
      <c r="AN501" s="0" t="n">
        <f aca="false">SUMPRODUCT('FD inverse'!$A$38:$BH$38,'FD mesh'!$B$84:$BI$84,$E500:$BL500)+'FD inverse'!$A$38*$C501/Setup!$B$17+INDEX('FD inverse'!$A$38:$BH$38,1,'FD mesh'!$B$15+1)*Setup!$B$22</f>
        <v>15.1344092861898</v>
      </c>
      <c r="AO501" s="0" t="n">
        <f aca="false">SUMPRODUCT('FD inverse'!$A$39:$BH$39,'FD mesh'!$B$84:$BI$84,$E500:$BL500)+'FD inverse'!$A$39*$C501/Setup!$B$17+INDEX('FD inverse'!$A$39:$BH$39,1,'FD mesh'!$B$15+1)*Setup!$B$22</f>
        <v>15.1158021349153</v>
      </c>
      <c r="AP501" s="0" t="n">
        <f aca="false">SUMPRODUCT('FD inverse'!$A$40:$BH$40,'FD mesh'!$B$84:$BI$84,$E500:$BL500)+'FD inverse'!$A$40*$C501/Setup!$B$17+INDEX('FD inverse'!$A$40:$BH$40,1,'FD mesh'!$B$15+1)*Setup!$B$22</f>
        <v>15.0973206059806</v>
      </c>
      <c r="AQ501" s="0" t="n">
        <f aca="false">SUMPRODUCT('FD inverse'!$A$41:$BH$41,'FD mesh'!$B$84:$BI$84,$E500:$BL500)+'FD inverse'!$A$41*$C501/Setup!$B$17+INDEX('FD inverse'!$A$41:$BH$41,1,'FD mesh'!$B$15+1)*Setup!$B$22</f>
        <v>15.0789438137679</v>
      </c>
      <c r="AR501" s="0" t="n">
        <f aca="false">SUMPRODUCT('FD inverse'!$A$42:$BH$42,'FD mesh'!$B$84:$BI$84,$E500:$BL500)+'FD inverse'!$A$42*$C501/Setup!$B$17+INDEX('FD inverse'!$A$42:$BH$42,1,'FD mesh'!$B$15+1)*Setup!$B$22</f>
        <v>15.0606515181455</v>
      </c>
      <c r="AS501" s="0" t="n">
        <f aca="false">SUMPRODUCT('FD inverse'!$A$43:$BH$43,'FD mesh'!$B$84:$BI$84,$E500:$BL500)+'FD inverse'!$A$43*$C501/Setup!$B$17+INDEX('FD inverse'!$A$43:$BH$43,1,'FD mesh'!$B$15+1)*Setup!$B$22</f>
        <v>0</v>
      </c>
      <c r="AT501" s="0" t="n">
        <f aca="false">SUMPRODUCT('FD inverse'!$A$44:$BH$44,'FD mesh'!$B$84:$BI$84,$E500:$BL500)+'FD inverse'!$A$44*$C501/Setup!$B$17+INDEX('FD inverse'!$A$44:$BH$44,1,'FD mesh'!$B$15+1)*Setup!$B$22</f>
        <v>0</v>
      </c>
      <c r="AU501" s="0" t="n">
        <f aca="false">SUMPRODUCT('FD inverse'!$A$45:$BH$45,'FD mesh'!$B$84:$BI$84,$E500:$BL500)+'FD inverse'!$A$45*$C501/Setup!$B$17+INDEX('FD inverse'!$A$45:$BH$45,1,'FD mesh'!$B$15+1)*Setup!$B$22</f>
        <v>0</v>
      </c>
      <c r="AV501" s="0" t="n">
        <f aca="false">SUMPRODUCT('FD inverse'!$A$46:$BH$46,'FD mesh'!$B$84:$BI$84,$E500:$BL500)+'FD inverse'!$A$46*$C501/Setup!$B$17+INDEX('FD inverse'!$A$46:$BH$46,1,'FD mesh'!$B$15+1)*Setup!$B$22</f>
        <v>0</v>
      </c>
      <c r="AW501" s="0" t="n">
        <f aca="false">SUMPRODUCT('FD inverse'!$A$47:$BH$47,'FD mesh'!$B$84:$BI$84,$E500:$BL500)+'FD inverse'!$A$47*$C501/Setup!$B$17+INDEX('FD inverse'!$A$47:$BH$47,1,'FD mesh'!$B$15+1)*Setup!$B$22</f>
        <v>0</v>
      </c>
      <c r="AX501" s="0" t="n">
        <f aca="false">SUMPRODUCT('FD inverse'!$A$48:$BH$48,'FD mesh'!$B$84:$BI$84,$E500:$BL500)+'FD inverse'!$A$48*$C501/Setup!$B$17+INDEX('FD inverse'!$A$48:$BH$48,1,'FD mesh'!$B$15+1)*Setup!$B$22</f>
        <v>0</v>
      </c>
      <c r="AY501" s="0" t="n">
        <f aca="false">SUMPRODUCT('FD inverse'!$A$49:$BH$49,'FD mesh'!$B$84:$BI$84,$E500:$BL500)+'FD inverse'!$A$49*$C501/Setup!$B$17+INDEX('FD inverse'!$A$49:$BH$49,1,'FD mesh'!$B$15+1)*Setup!$B$22</f>
        <v>0</v>
      </c>
      <c r="AZ501" s="0" t="n">
        <f aca="false">SUMPRODUCT('FD inverse'!$A$50:$BH$50,'FD mesh'!$B$84:$BI$84,$E500:$BL500)+'FD inverse'!$A$50*$C501/Setup!$B$17+INDEX('FD inverse'!$A$50:$BH$50,1,'FD mesh'!$B$15+1)*Setup!$B$22</f>
        <v>0</v>
      </c>
      <c r="BA501" s="0" t="n">
        <f aca="false">SUMPRODUCT('FD inverse'!$A$51:$BH$51,'FD mesh'!$B$84:$BI$84,$E500:$BL500)+'FD inverse'!$A$51*$C501/Setup!$B$17+INDEX('FD inverse'!$A$51:$BH$51,1,'FD mesh'!$B$15+1)*Setup!$B$22</f>
        <v>0</v>
      </c>
      <c r="BB501" s="0" t="n">
        <f aca="false">SUMPRODUCT('FD inverse'!$A$52:$BH$52,'FD mesh'!$B$84:$BI$84,$E500:$BL500)+'FD inverse'!$A$52*$C501/Setup!$B$17+INDEX('FD inverse'!$A$52:$BH$52,1,'FD mesh'!$B$15+1)*Setup!$B$22</f>
        <v>0</v>
      </c>
      <c r="BC501" s="0" t="n">
        <f aca="false">SUMPRODUCT('FD inverse'!$A$53:$BH$53,'FD mesh'!$B$84:$BI$84,$E500:$BL500)+'FD inverse'!$A$53*$C501/Setup!$B$17+INDEX('FD inverse'!$A$53:$BH$53,1,'FD mesh'!$B$15+1)*Setup!$B$22</f>
        <v>0</v>
      </c>
      <c r="BD501" s="0" t="n">
        <f aca="false">SUMPRODUCT('FD inverse'!$A$54:$BH$54,'FD mesh'!$B$84:$BI$84,$E500:$BL500)+'FD inverse'!$A$54*$C501/Setup!$B$17+INDEX('FD inverse'!$A$54:$BH$54,1,'FD mesh'!$B$15+1)*Setup!$B$22</f>
        <v>0</v>
      </c>
      <c r="BE501" s="0" t="n">
        <f aca="false">SUMPRODUCT('FD inverse'!$A$55:$BH$55,'FD mesh'!$B$84:$BI$84,$E500:$BL500)+'FD inverse'!$A$55*$C501/Setup!$B$17+INDEX('FD inverse'!$A$55:$BH$55,1,'FD mesh'!$B$15+1)*Setup!$B$22</f>
        <v>0</v>
      </c>
      <c r="BF501" s="0" t="n">
        <f aca="false">SUMPRODUCT('FD inverse'!$A$56:$BH$56,'FD mesh'!$B$84:$BI$84,$E500:$BL500)+'FD inverse'!$A$56*$C501/Setup!$B$17+INDEX('FD inverse'!$A$56:$BH$56,1,'FD mesh'!$B$15+1)*Setup!$B$22</f>
        <v>0</v>
      </c>
      <c r="BG501" s="0" t="n">
        <f aca="false">SUMPRODUCT('FD inverse'!$A$57:$BH$57,'FD mesh'!$B$84:$BI$84,$E500:$BL500)+'FD inverse'!$A$57*$C501/Setup!$B$17+INDEX('FD inverse'!$A$57:$BH$57,1,'FD mesh'!$B$15+1)*Setup!$B$22</f>
        <v>0</v>
      </c>
      <c r="BH501" s="0" t="n">
        <f aca="false">SUMPRODUCT('FD inverse'!$A$58:$BH$58,'FD mesh'!$B$84:$BI$84,$E500:$BL500)+'FD inverse'!$A$58*$C501/Setup!$B$17+INDEX('FD inverse'!$A$58:$BH$58,1,'FD mesh'!$B$15+1)*Setup!$B$22</f>
        <v>0</v>
      </c>
      <c r="BI501" s="0" t="n">
        <f aca="false">SUMPRODUCT('FD inverse'!$A$59:$BH$59,'FD mesh'!$B$84:$BI$84,$E500:$BL500)+'FD inverse'!$A$59*$C501/Setup!$B$17+INDEX('FD inverse'!$A$59:$BH$59,1,'FD mesh'!$B$15+1)*Setup!$B$22</f>
        <v>0</v>
      </c>
      <c r="BJ501" s="0" t="n">
        <f aca="false">SUMPRODUCT('FD inverse'!$A$60:$BH$60,'FD mesh'!$B$84:$BI$84,$E500:$BL500)+'FD inverse'!$A$60*$C501/Setup!$B$17+INDEX('FD inverse'!$A$60:$BH$60,1,'FD mesh'!$B$15+1)*Setup!$B$22</f>
        <v>0</v>
      </c>
      <c r="BK501" s="0" t="n">
        <f aca="false">SUMPRODUCT('FD inverse'!$A$61:$BH$61,'FD mesh'!$B$84:$BI$84,$E500:$BL500)+'FD inverse'!$A$61*$C501/Setup!$B$17+INDEX('FD inverse'!$A$61:$BH$61,1,'FD mesh'!$B$15+1)*Setup!$B$22</f>
        <v>0</v>
      </c>
      <c r="BL501" s="0" t="n">
        <f aca="false">SUMPRODUCT('FD inverse'!$A$62:$BH$62,'FD mesh'!$B$84:$BI$84,$E500:$BL500)+'FD inverse'!$A$62*$C501/Setup!$B$17+INDEX('FD inverse'!$A$62:$BH$62,1,'FD mesh'!$B$15+1)*Setup!$B$22</f>
        <v>0</v>
      </c>
    </row>
    <row r="502" customFormat="false" ht="15" hidden="false" customHeight="false" outlineLevel="0" collapsed="false">
      <c r="A502" s="0" t="n">
        <v>497</v>
      </c>
      <c r="B502" s="0" t="n">
        <f aca="false">A502*Setup!$B$11/3600</f>
        <v>41.4166666666667</v>
      </c>
      <c r="C502" s="0" t="n">
        <f aca="false">Setup!$B$7+Setup!$B$8*COS(2*PI()*(B502-Setup!$B$9)/24)</f>
        <v>27.7280314771312</v>
      </c>
      <c r="D502" s="0" t="n">
        <f aca="false">(C502-E502)/Setup!$B$17</f>
        <v>14.4899376006256</v>
      </c>
      <c r="E502" s="0" t="n">
        <f aca="false">SUMPRODUCT('FD inverse'!$A$3:$BH$3,'FD mesh'!$B$84:$BI$84,$E501:$BL501)+'FD inverse'!$A$3*$C502/Setup!$B$17+INDEX('FD inverse'!$A$3:$BH$3,1,'FD mesh'!$B$15+1)*Setup!$B$22</f>
        <v>25.8443395890499</v>
      </c>
      <c r="F502" s="0" t="n">
        <f aca="false">SUMPRODUCT('FD inverse'!$A$4:$BH$4,'FD mesh'!$B$84:$BI$84,$E501:$BL501)+'FD inverse'!$A$4*$C502/Setup!$B$17+INDEX('FD inverse'!$A$4:$BH$4,1,'FD mesh'!$B$15+1)*Setup!$B$22</f>
        <v>25.4113101019164</v>
      </c>
      <c r="G502" s="0" t="n">
        <f aca="false">SUMPRODUCT('FD inverse'!$A$5:$BH$5,'FD mesh'!$B$84:$BI$84,$E501:$BL501)+'FD inverse'!$A$5*$C502/Setup!$B$17+INDEX('FD inverse'!$A$5:$BH$5,1,'FD mesh'!$B$15+1)*Setup!$B$22</f>
        <v>24.9768476864078</v>
      </c>
      <c r="H502" s="0" t="n">
        <f aca="false">SUMPRODUCT('FD inverse'!$A$6:$BH$6,'FD mesh'!$B$84:$BI$84,$E501:$BL501)+'FD inverse'!$A$6*$C502/Setup!$B$17+INDEX('FD inverse'!$A$6:$BH$6,1,'FD mesh'!$B$15+1)*Setup!$B$22</f>
        <v>23.5179044742905</v>
      </c>
      <c r="I502" s="0" t="n">
        <f aca="false">SUMPRODUCT('FD inverse'!$A$7:$BH$7,'FD mesh'!$B$84:$BI$84,$E501:$BL501)+'FD inverse'!$A$7*$C502/Setup!$B$17+INDEX('FD inverse'!$A$7:$BH$7,1,'FD mesh'!$B$15+1)*Setup!$B$22</f>
        <v>23.3933807535862</v>
      </c>
      <c r="J502" s="0" t="n">
        <f aca="false">SUMPRODUCT('FD inverse'!$A$8:$BH$8,'FD mesh'!$B$84:$BI$84,$E501:$BL501)+'FD inverse'!$A$8*$C502/Setup!$B$17+INDEX('FD inverse'!$A$8:$BH$8,1,'FD mesh'!$B$15+1)*Setup!$B$22</f>
        <v>23.2787155345523</v>
      </c>
      <c r="K502" s="0" t="n">
        <f aca="false">SUMPRODUCT('FD inverse'!$A$9:$BH$9,'FD mesh'!$B$84:$BI$84,$E501:$BL501)+'FD inverse'!$A$9*$C502/Setup!$B$17+INDEX('FD inverse'!$A$9:$BH$9,1,'FD mesh'!$B$15+1)*Setup!$B$22</f>
        <v>23.1744794221643</v>
      </c>
      <c r="L502" s="0" t="n">
        <f aca="false">SUMPRODUCT('FD inverse'!$A$10:$BH$10,'FD mesh'!$B$84:$BI$84,$E501:$BL501)+'FD inverse'!$A$10*$C502/Setup!$B$17+INDEX('FD inverse'!$A$10:$BH$10,1,'FD mesh'!$B$15+1)*Setup!$B$22</f>
        <v>23.081140986669</v>
      </c>
      <c r="M502" s="0" t="n">
        <f aca="false">SUMPRODUCT('FD inverse'!$A$11:$BH$11,'FD mesh'!$B$84:$BI$84,$E501:$BL501)+'FD inverse'!$A$11*$C502/Setup!$B$17+INDEX('FD inverse'!$A$11:$BH$11,1,'FD mesh'!$B$15+1)*Setup!$B$22</f>
        <v>22.9990786525258</v>
      </c>
      <c r="N502" s="0" t="n">
        <f aca="false">SUMPRODUCT('FD inverse'!$A$12:$BH$12,'FD mesh'!$B$84:$BI$84,$E501:$BL501)+'FD inverse'!$A$12*$C502/Setup!$B$17+INDEX('FD inverse'!$A$12:$BH$12,1,'FD mesh'!$B$15+1)*Setup!$B$22</f>
        <v>22.9285911443105</v>
      </c>
      <c r="O502" s="0" t="n">
        <f aca="false">SUMPRODUCT('FD inverse'!$A$13:$BH$13,'FD mesh'!$B$84:$BI$84,$E501:$BL501)+'FD inverse'!$A$13*$C502/Setup!$B$17+INDEX('FD inverse'!$A$13:$BH$13,1,'FD mesh'!$B$15+1)*Setup!$B$22</f>
        <v>22.8699064368288</v>
      </c>
      <c r="P502" s="0" t="n">
        <f aca="false">SUMPRODUCT('FD inverse'!$A$14:$BH$14,'FD mesh'!$B$84:$BI$84,$E501:$BL501)+'FD inverse'!$A$14*$C502/Setup!$B$17+INDEX('FD inverse'!$A$14:$BH$14,1,'FD mesh'!$B$15+1)*Setup!$B$22</f>
        <v>22.8231891683139</v>
      </c>
      <c r="Q502" s="0" t="n">
        <f aca="false">SUMPRODUCT('FD inverse'!$A$15:$BH$15,'FD mesh'!$B$84:$BI$84,$E501:$BL501)+'FD inverse'!$A$15*$C502/Setup!$B$17+INDEX('FD inverse'!$A$15:$BH$15,1,'FD mesh'!$B$15+1)*Setup!$B$22</f>
        <v>22.7885464857031</v>
      </c>
      <c r="R502" s="0" t="n">
        <f aca="false">SUMPRODUCT('FD inverse'!$A$16:$BH$16,'FD mesh'!$B$84:$BI$84,$E501:$BL501)+'FD inverse'!$A$16*$C502/Setup!$B$17+INDEX('FD inverse'!$A$16:$BH$16,1,'FD mesh'!$B$15+1)*Setup!$B$22</f>
        <v>22.7660322998543</v>
      </c>
      <c r="S502" s="0" t="n">
        <f aca="false">SUMPRODUCT('FD inverse'!$A$17:$BH$17,'FD mesh'!$B$84:$BI$84,$E501:$BL501)+'FD inverse'!$A$17*$C502/Setup!$B$17+INDEX('FD inverse'!$A$17:$BH$17,1,'FD mesh'!$B$15+1)*Setup!$B$22</f>
        <v>22.2380137678407</v>
      </c>
      <c r="T502" s="0" t="n">
        <f aca="false">SUMPRODUCT('FD inverse'!$A$18:$BH$18,'FD mesh'!$B$84:$BI$84,$E501:$BL501)+'FD inverse'!$A$18*$C502/Setup!$B$17+INDEX('FD inverse'!$A$18:$BH$18,1,'FD mesh'!$B$15+1)*Setup!$B$22</f>
        <v>21.7156952007543</v>
      </c>
      <c r="U502" s="0" t="n">
        <f aca="false">SUMPRODUCT('FD inverse'!$A$19:$BH$19,'FD mesh'!$B$84:$BI$84,$E501:$BL501)+'FD inverse'!$A$19*$C502/Setup!$B$17+INDEX('FD inverse'!$A$19:$BH$19,1,'FD mesh'!$B$15+1)*Setup!$B$22</f>
        <v>21.1987144859969</v>
      </c>
      <c r="V502" s="0" t="n">
        <f aca="false">SUMPRODUCT('FD inverse'!$A$20:$BH$20,'FD mesh'!$B$84:$BI$84,$E501:$BL501)+'FD inverse'!$A$20*$C502/Setup!$B$17+INDEX('FD inverse'!$A$20:$BH$20,1,'FD mesh'!$B$15+1)*Setup!$B$22</f>
        <v>20.6867005481657</v>
      </c>
      <c r="W502" s="0" t="n">
        <f aca="false">SUMPRODUCT('FD inverse'!$A$21:$BH$21,'FD mesh'!$B$84:$BI$84,$E501:$BL501)+'FD inverse'!$A$21*$C502/Setup!$B$17+INDEX('FD inverse'!$A$21:$BH$21,1,'FD mesh'!$B$15+1)*Setup!$B$22</f>
        <v>20.179274761434</v>
      </c>
      <c r="X502" s="0" t="n">
        <f aca="false">SUMPRODUCT('FD inverse'!$A$22:$BH$22,'FD mesh'!$B$84:$BI$84,$E501:$BL501)+'FD inverse'!$A$22*$C502/Setup!$B$17+INDEX('FD inverse'!$A$22:$BH$22,1,'FD mesh'!$B$15+1)*Setup!$B$22</f>
        <v>19.6760521984102</v>
      </c>
      <c r="Y502" s="0" t="n">
        <f aca="false">SUMPRODUCT('FD inverse'!$A$23:$BH$23,'FD mesh'!$B$84:$BI$84,$E501:$BL501)+'FD inverse'!$A$23*$C502/Setup!$B$17+INDEX('FD inverse'!$A$23:$BH$23,1,'FD mesh'!$B$15+1)*Setup!$B$22</f>
        <v>19.1766427281698</v>
      </c>
      <c r="Z502" s="0" t="n">
        <f aca="false">SUMPRODUCT('FD inverse'!$A$24:$BH$24,'FD mesh'!$B$84:$BI$84,$E501:$BL501)+'FD inverse'!$A$24*$C502/Setup!$B$17+INDEX('FD inverse'!$A$24:$BH$24,1,'FD mesh'!$B$15+1)*Setup!$B$22</f>
        <v>18.6806519763427</v>
      </c>
      <c r="AA502" s="0" t="n">
        <f aca="false">SUMPRODUCT('FD inverse'!$A$25:$BH$25,'FD mesh'!$B$84:$BI$84,$E501:$BL501)+'FD inverse'!$A$25*$C502/Setup!$B$17+INDEX('FD inverse'!$A$25:$BH$25,1,'FD mesh'!$B$15+1)*Setup!$B$22</f>
        <v>18.1876821602759</v>
      </c>
      <c r="AB502" s="0" t="n">
        <f aca="false">SUMPRODUCT('FD inverse'!$A$26:$BH$26,'FD mesh'!$B$84:$BI$84,$E501:$BL501)+'FD inverse'!$A$26*$C502/Setup!$B$17+INDEX('FD inverse'!$A$26:$BH$26,1,'FD mesh'!$B$15+1)*Setup!$B$22</f>
        <v>17.6973328124041</v>
      </c>
      <c r="AC502" s="0" t="n">
        <f aca="false">SUMPRODUCT('FD inverse'!$A$27:$BH$27,'FD mesh'!$B$84:$BI$84,$E501:$BL501)+'FD inverse'!$A$27*$C502/Setup!$B$17+INDEX('FD inverse'!$A$27:$BH$27,1,'FD mesh'!$B$15+1)*Setup!$B$22</f>
        <v>17.2092014050418</v>
      </c>
      <c r="AD502" s="0" t="n">
        <f aca="false">SUMPRODUCT('FD inverse'!$A$28:$BH$28,'FD mesh'!$B$84:$BI$84,$E501:$BL501)+'FD inverse'!$A$28*$C502/Setup!$B$17+INDEX('FD inverse'!$A$28:$BH$28,1,'FD mesh'!$B$15+1)*Setup!$B$22</f>
        <v>16.7228838898677</v>
      </c>
      <c r="AE502" s="0" t="n">
        <f aca="false">SUMPRODUCT('FD inverse'!$A$29:$BH$29,'FD mesh'!$B$84:$BI$84,$E501:$BL501)+'FD inverse'!$A$29*$C502/Setup!$B$17+INDEX('FD inverse'!$A$29:$BH$29,1,'FD mesh'!$B$15+1)*Setup!$B$22</f>
        <v>16.2379751654126</v>
      </c>
      <c r="AF502" s="0" t="n">
        <f aca="false">SUMPRODUCT('FD inverse'!$A$30:$BH$30,'FD mesh'!$B$84:$BI$84,$E501:$BL501)+'FD inverse'!$A$30*$C502/Setup!$B$17+INDEX('FD inverse'!$A$30:$BH$30,1,'FD mesh'!$B$15+1)*Setup!$B$22</f>
        <v>15.7540694858872</v>
      </c>
      <c r="AG502" s="0" t="n">
        <f aca="false">SUMPRODUCT('FD inverse'!$A$31:$BH$31,'FD mesh'!$B$84:$BI$84,$E501:$BL501)+'FD inverse'!$A$31*$C502/Setup!$B$17+INDEX('FD inverse'!$A$31:$BH$31,1,'FD mesh'!$B$15+1)*Setup!$B$22</f>
        <v>15.2707608246947</v>
      </c>
      <c r="AH502" s="0" t="n">
        <f aca="false">SUMPRODUCT('FD inverse'!$A$32:$BH$32,'FD mesh'!$B$84:$BI$84,$E501:$BL501)+'FD inverse'!$A$32*$C502/Setup!$B$17+INDEX('FD inverse'!$A$32:$BH$32,1,'FD mesh'!$B$15+1)*Setup!$B$22</f>
        <v>15.2505583031485</v>
      </c>
      <c r="AI502" s="0" t="n">
        <f aca="false">SUMPRODUCT('FD inverse'!$A$33:$BH$33,'FD mesh'!$B$84:$BI$84,$E501:$BL501)+'FD inverse'!$A$33*$C502/Setup!$B$17+INDEX('FD inverse'!$A$33:$BH$33,1,'FD mesh'!$B$15+1)*Setup!$B$22</f>
        <v>15.2306555248052</v>
      </c>
      <c r="AJ502" s="0" t="n">
        <f aca="false">SUMPRODUCT('FD inverse'!$A$34:$BH$34,'FD mesh'!$B$84:$BI$84,$E501:$BL501)+'FD inverse'!$A$34*$C502/Setup!$B$17+INDEX('FD inverse'!$A$34:$BH$34,1,'FD mesh'!$B$15+1)*Setup!$B$22</f>
        <v>15.2110247075974</v>
      </c>
      <c r="AK502" s="0" t="n">
        <f aca="false">SUMPRODUCT('FD inverse'!$A$35:$BH$35,'FD mesh'!$B$84:$BI$84,$E501:$BL501)+'FD inverse'!$A$35*$C502/Setup!$B$17+INDEX('FD inverse'!$A$35:$BH$35,1,'FD mesh'!$B$15+1)*Setup!$B$22</f>
        <v>15.1916391717699</v>
      </c>
      <c r="AL502" s="0" t="n">
        <f aca="false">SUMPRODUCT('FD inverse'!$A$36:$BH$36,'FD mesh'!$B$84:$BI$84,$E501:$BL501)+'FD inverse'!$A$36*$C502/Setup!$B$17+INDEX('FD inverse'!$A$36:$BH$36,1,'FD mesh'!$B$15+1)*Setup!$B$22</f>
        <v>15.1724733193175</v>
      </c>
      <c r="AM502" s="0" t="n">
        <f aca="false">SUMPRODUCT('FD inverse'!$A$37:$BH$37,'FD mesh'!$B$84:$BI$84,$E501:$BL501)+'FD inverse'!$A$37*$C502/Setup!$B$17+INDEX('FD inverse'!$A$37:$BH$37,1,'FD mesh'!$B$15+1)*Setup!$B$22</f>
        <v>15.153502594268</v>
      </c>
      <c r="AN502" s="0" t="n">
        <f aca="false">SUMPRODUCT('FD inverse'!$A$38:$BH$38,'FD mesh'!$B$84:$BI$84,$E501:$BL501)+'FD inverse'!$A$38*$C502/Setup!$B$17+INDEX('FD inverse'!$A$38:$BH$38,1,'FD mesh'!$B$15+1)*Setup!$B$22</f>
        <v>15.1347034260819</v>
      </c>
      <c r="AO502" s="0" t="n">
        <f aca="false">SUMPRODUCT('FD inverse'!$A$39:$BH$39,'FD mesh'!$B$84:$BI$84,$E501:$BL501)+'FD inverse'!$A$39*$C502/Setup!$B$17+INDEX('FD inverse'!$A$39:$BH$39,1,'FD mesh'!$B$15+1)*Setup!$B$22</f>
        <v>15.1160531582841</v>
      </c>
      <c r="AP502" s="0" t="n">
        <f aca="false">SUMPRODUCT('FD inverse'!$A$40:$BH$40,'FD mesh'!$B$84:$BI$84,$E501:$BL501)+'FD inverse'!$A$40*$C502/Setup!$B$17+INDEX('FD inverse'!$A$40:$BH$40,1,'FD mesh'!$B$15+1)*Setup!$B$22</f>
        <v>15.0975299642975</v>
      </c>
      <c r="AQ502" s="0" t="n">
        <f aca="false">SUMPRODUCT('FD inverse'!$A$41:$BH$41,'FD mesh'!$B$84:$BI$84,$E501:$BL501)+'FD inverse'!$A$41*$C502/Setup!$B$17+INDEX('FD inverse'!$A$41:$BH$41,1,'FD mesh'!$B$15+1)*Setup!$B$22</f>
        <v>15.0791127523131</v>
      </c>
      <c r="AR502" s="0" t="n">
        <f aca="false">SUMPRODUCT('FD inverse'!$A$42:$BH$42,'FD mesh'!$B$84:$BI$84,$E501:$BL501)+'FD inverse'!$A$42*$C502/Setup!$B$17+INDEX('FD inverse'!$A$42:$BH$42,1,'FD mesh'!$B$15+1)*Setup!$B$22</f>
        <v>15.0607810609114</v>
      </c>
      <c r="AS502" s="0" t="n">
        <f aca="false">SUMPRODUCT('FD inverse'!$A$43:$BH$43,'FD mesh'!$B$84:$BI$84,$E501:$BL501)+'FD inverse'!$A$43*$C502/Setup!$B$17+INDEX('FD inverse'!$A$43:$BH$43,1,'FD mesh'!$B$15+1)*Setup!$B$22</f>
        <v>0</v>
      </c>
      <c r="AT502" s="0" t="n">
        <f aca="false">SUMPRODUCT('FD inverse'!$A$44:$BH$44,'FD mesh'!$B$84:$BI$84,$E501:$BL501)+'FD inverse'!$A$44*$C502/Setup!$B$17+INDEX('FD inverse'!$A$44:$BH$44,1,'FD mesh'!$B$15+1)*Setup!$B$22</f>
        <v>0</v>
      </c>
      <c r="AU502" s="0" t="n">
        <f aca="false">SUMPRODUCT('FD inverse'!$A$45:$BH$45,'FD mesh'!$B$84:$BI$84,$E501:$BL501)+'FD inverse'!$A$45*$C502/Setup!$B$17+INDEX('FD inverse'!$A$45:$BH$45,1,'FD mesh'!$B$15+1)*Setup!$B$22</f>
        <v>0</v>
      </c>
      <c r="AV502" s="0" t="n">
        <f aca="false">SUMPRODUCT('FD inverse'!$A$46:$BH$46,'FD mesh'!$B$84:$BI$84,$E501:$BL501)+'FD inverse'!$A$46*$C502/Setup!$B$17+INDEX('FD inverse'!$A$46:$BH$46,1,'FD mesh'!$B$15+1)*Setup!$B$22</f>
        <v>0</v>
      </c>
      <c r="AW502" s="0" t="n">
        <f aca="false">SUMPRODUCT('FD inverse'!$A$47:$BH$47,'FD mesh'!$B$84:$BI$84,$E501:$BL501)+'FD inverse'!$A$47*$C502/Setup!$B$17+INDEX('FD inverse'!$A$47:$BH$47,1,'FD mesh'!$B$15+1)*Setup!$B$22</f>
        <v>0</v>
      </c>
      <c r="AX502" s="0" t="n">
        <f aca="false">SUMPRODUCT('FD inverse'!$A$48:$BH$48,'FD mesh'!$B$84:$BI$84,$E501:$BL501)+'FD inverse'!$A$48*$C502/Setup!$B$17+INDEX('FD inverse'!$A$48:$BH$48,1,'FD mesh'!$B$15+1)*Setup!$B$22</f>
        <v>0</v>
      </c>
      <c r="AY502" s="0" t="n">
        <f aca="false">SUMPRODUCT('FD inverse'!$A$49:$BH$49,'FD mesh'!$B$84:$BI$84,$E501:$BL501)+'FD inverse'!$A$49*$C502/Setup!$B$17+INDEX('FD inverse'!$A$49:$BH$49,1,'FD mesh'!$B$15+1)*Setup!$B$22</f>
        <v>0</v>
      </c>
      <c r="AZ502" s="0" t="n">
        <f aca="false">SUMPRODUCT('FD inverse'!$A$50:$BH$50,'FD mesh'!$B$84:$BI$84,$E501:$BL501)+'FD inverse'!$A$50*$C502/Setup!$B$17+INDEX('FD inverse'!$A$50:$BH$50,1,'FD mesh'!$B$15+1)*Setup!$B$22</f>
        <v>0</v>
      </c>
      <c r="BA502" s="0" t="n">
        <f aca="false">SUMPRODUCT('FD inverse'!$A$51:$BH$51,'FD mesh'!$B$84:$BI$84,$E501:$BL501)+'FD inverse'!$A$51*$C502/Setup!$B$17+INDEX('FD inverse'!$A$51:$BH$51,1,'FD mesh'!$B$15+1)*Setup!$B$22</f>
        <v>0</v>
      </c>
      <c r="BB502" s="0" t="n">
        <f aca="false">SUMPRODUCT('FD inverse'!$A$52:$BH$52,'FD mesh'!$B$84:$BI$84,$E501:$BL501)+'FD inverse'!$A$52*$C502/Setup!$B$17+INDEX('FD inverse'!$A$52:$BH$52,1,'FD mesh'!$B$15+1)*Setup!$B$22</f>
        <v>0</v>
      </c>
      <c r="BC502" s="0" t="n">
        <f aca="false">SUMPRODUCT('FD inverse'!$A$53:$BH$53,'FD mesh'!$B$84:$BI$84,$E501:$BL501)+'FD inverse'!$A$53*$C502/Setup!$B$17+INDEX('FD inverse'!$A$53:$BH$53,1,'FD mesh'!$B$15+1)*Setup!$B$22</f>
        <v>0</v>
      </c>
      <c r="BD502" s="0" t="n">
        <f aca="false">SUMPRODUCT('FD inverse'!$A$54:$BH$54,'FD mesh'!$B$84:$BI$84,$E501:$BL501)+'FD inverse'!$A$54*$C502/Setup!$B$17+INDEX('FD inverse'!$A$54:$BH$54,1,'FD mesh'!$B$15+1)*Setup!$B$22</f>
        <v>0</v>
      </c>
      <c r="BE502" s="0" t="n">
        <f aca="false">SUMPRODUCT('FD inverse'!$A$55:$BH$55,'FD mesh'!$B$84:$BI$84,$E501:$BL501)+'FD inverse'!$A$55*$C502/Setup!$B$17+INDEX('FD inverse'!$A$55:$BH$55,1,'FD mesh'!$B$15+1)*Setup!$B$22</f>
        <v>0</v>
      </c>
      <c r="BF502" s="0" t="n">
        <f aca="false">SUMPRODUCT('FD inverse'!$A$56:$BH$56,'FD mesh'!$B$84:$BI$84,$E501:$BL501)+'FD inverse'!$A$56*$C502/Setup!$B$17+INDEX('FD inverse'!$A$56:$BH$56,1,'FD mesh'!$B$15+1)*Setup!$B$22</f>
        <v>0</v>
      </c>
      <c r="BG502" s="0" t="n">
        <f aca="false">SUMPRODUCT('FD inverse'!$A$57:$BH$57,'FD mesh'!$B$84:$BI$84,$E501:$BL501)+'FD inverse'!$A$57*$C502/Setup!$B$17+INDEX('FD inverse'!$A$57:$BH$57,1,'FD mesh'!$B$15+1)*Setup!$B$22</f>
        <v>0</v>
      </c>
      <c r="BH502" s="0" t="n">
        <f aca="false">SUMPRODUCT('FD inverse'!$A$58:$BH$58,'FD mesh'!$B$84:$BI$84,$E501:$BL501)+'FD inverse'!$A$58*$C502/Setup!$B$17+INDEX('FD inverse'!$A$58:$BH$58,1,'FD mesh'!$B$15+1)*Setup!$B$22</f>
        <v>0</v>
      </c>
      <c r="BI502" s="0" t="n">
        <f aca="false">SUMPRODUCT('FD inverse'!$A$59:$BH$59,'FD mesh'!$B$84:$BI$84,$E501:$BL501)+'FD inverse'!$A$59*$C502/Setup!$B$17+INDEX('FD inverse'!$A$59:$BH$59,1,'FD mesh'!$B$15+1)*Setup!$B$22</f>
        <v>0</v>
      </c>
      <c r="BJ502" s="0" t="n">
        <f aca="false">SUMPRODUCT('FD inverse'!$A$60:$BH$60,'FD mesh'!$B$84:$BI$84,$E501:$BL501)+'FD inverse'!$A$60*$C502/Setup!$B$17+INDEX('FD inverse'!$A$60:$BH$60,1,'FD mesh'!$B$15+1)*Setup!$B$22</f>
        <v>0</v>
      </c>
      <c r="BK502" s="0" t="n">
        <f aca="false">SUMPRODUCT('FD inverse'!$A$61:$BH$61,'FD mesh'!$B$84:$BI$84,$E501:$BL501)+'FD inverse'!$A$61*$C502/Setup!$B$17+INDEX('FD inverse'!$A$61:$BH$61,1,'FD mesh'!$B$15+1)*Setup!$B$22</f>
        <v>0</v>
      </c>
      <c r="BL502" s="0" t="n">
        <f aca="false">SUMPRODUCT('FD inverse'!$A$62:$BH$62,'FD mesh'!$B$84:$BI$84,$E501:$BL501)+'FD inverse'!$A$62*$C502/Setup!$B$17+INDEX('FD inverse'!$A$62:$BH$62,1,'FD mesh'!$B$15+1)*Setup!$B$22</f>
        <v>0</v>
      </c>
    </row>
    <row r="503" customFormat="false" ht="15" hidden="false" customHeight="false" outlineLevel="0" collapsed="false">
      <c r="A503" s="0" t="n">
        <v>498</v>
      </c>
      <c r="B503" s="0" t="n">
        <f aca="false">A503*Setup!$B$11/3600</f>
        <v>41.5</v>
      </c>
      <c r="C503" s="0" t="n">
        <f aca="false">Setup!$B$7+Setup!$B$8*COS(2*PI()*(B503-Setup!$B$9)/24)</f>
        <v>27.6955181300451</v>
      </c>
      <c r="D503" s="0" t="n">
        <f aca="false">(C503-E503)/Setup!$B$17</f>
        <v>14.3118422085239</v>
      </c>
      <c r="E503" s="0" t="n">
        <f aca="false">SUMPRODUCT('FD inverse'!$A$3:$BH$3,'FD mesh'!$B$84:$BI$84,$E502:$BL502)+'FD inverse'!$A$3*$C503/Setup!$B$17+INDEX('FD inverse'!$A$3:$BH$3,1,'FD mesh'!$B$15+1)*Setup!$B$22</f>
        <v>25.834978642937</v>
      </c>
      <c r="F503" s="0" t="n">
        <f aca="false">SUMPRODUCT('FD inverse'!$A$4:$BH$4,'FD mesh'!$B$84:$BI$84,$E502:$BL502)+'FD inverse'!$A$4*$C503/Setup!$B$17+INDEX('FD inverse'!$A$4:$BH$4,1,'FD mesh'!$B$15+1)*Setup!$B$22</f>
        <v>25.4069995028399</v>
      </c>
      <c r="G503" s="0" t="n">
        <f aca="false">SUMPRODUCT('FD inverse'!$A$5:$BH$5,'FD mesh'!$B$84:$BI$84,$E502:$BL502)+'FD inverse'!$A$5*$C503/Setup!$B$17+INDEX('FD inverse'!$A$5:$BH$5,1,'FD mesh'!$B$15+1)*Setup!$B$22</f>
        <v>24.9771494430048</v>
      </c>
      <c r="H503" s="0" t="n">
        <f aca="false">SUMPRODUCT('FD inverse'!$A$6:$BH$6,'FD mesh'!$B$84:$BI$84,$E502:$BL502)+'FD inverse'!$A$6*$C503/Setup!$B$17+INDEX('FD inverse'!$A$6:$BH$6,1,'FD mesh'!$B$15+1)*Setup!$B$22</f>
        <v>23.5330732728106</v>
      </c>
      <c r="I503" s="0" t="n">
        <f aca="false">SUMPRODUCT('FD inverse'!$A$7:$BH$7,'FD mesh'!$B$84:$BI$84,$E502:$BL502)+'FD inverse'!$A$7*$C503/Setup!$B$17+INDEX('FD inverse'!$A$7:$BH$7,1,'FD mesh'!$B$15+1)*Setup!$B$22</f>
        <v>23.4097534933008</v>
      </c>
      <c r="J503" s="0" t="n">
        <f aca="false">SUMPRODUCT('FD inverse'!$A$8:$BH$8,'FD mesh'!$B$84:$BI$84,$E502:$BL502)+'FD inverse'!$A$8*$C503/Setup!$B$17+INDEX('FD inverse'!$A$8:$BH$8,1,'FD mesh'!$B$15+1)*Setup!$B$22</f>
        <v>23.296093147251</v>
      </c>
      <c r="K503" s="0" t="n">
        <f aca="false">SUMPRODUCT('FD inverse'!$A$9:$BH$9,'FD mesh'!$B$84:$BI$84,$E502:$BL502)+'FD inverse'!$A$9*$C503/Setup!$B$17+INDEX('FD inverse'!$A$9:$BH$9,1,'FD mesh'!$B$15+1)*Setup!$B$22</f>
        <v>23.1926850800794</v>
      </c>
      <c r="L503" s="0" t="n">
        <f aca="false">SUMPRODUCT('FD inverse'!$A$10:$BH$10,'FD mesh'!$B$84:$BI$84,$E502:$BL502)+'FD inverse'!$A$10*$C503/Setup!$B$17+INDEX('FD inverse'!$A$10:$BH$10,1,'FD mesh'!$B$15+1)*Setup!$B$22</f>
        <v>23.1000178140376</v>
      </c>
      <c r="M503" s="0" t="n">
        <f aca="false">SUMPRODUCT('FD inverse'!$A$11:$BH$11,'FD mesh'!$B$84:$BI$84,$E502:$BL502)+'FD inverse'!$A$11*$C503/Setup!$B$17+INDEX('FD inverse'!$A$11:$BH$11,1,'FD mesh'!$B$15+1)*Setup!$B$22</f>
        <v>23.0184873193048</v>
      </c>
      <c r="N503" s="0" t="n">
        <f aca="false">SUMPRODUCT('FD inverse'!$A$12:$BH$12,'FD mesh'!$B$84:$BI$84,$E502:$BL502)+'FD inverse'!$A$12*$C503/Setup!$B$17+INDEX('FD inverse'!$A$12:$BH$12,1,'FD mesh'!$B$15+1)*Setup!$B$22</f>
        <v>22.9484073654446</v>
      </c>
      <c r="O503" s="0" t="n">
        <f aca="false">SUMPRODUCT('FD inverse'!$A$13:$BH$13,'FD mesh'!$B$84:$BI$84,$E502:$BL502)+'FD inverse'!$A$13*$C503/Setup!$B$17+INDEX('FD inverse'!$A$13:$BH$13,1,'FD mesh'!$B$15+1)*Setup!$B$22</f>
        <v>22.8900183975042</v>
      </c>
      <c r="P503" s="0" t="n">
        <f aca="false">SUMPRODUCT('FD inverse'!$A$14:$BH$14,'FD mesh'!$B$84:$BI$84,$E502:$BL502)+'FD inverse'!$A$14*$C503/Setup!$B$17+INDEX('FD inverse'!$A$14:$BH$14,1,'FD mesh'!$B$15+1)*Setup!$B$22</f>
        <v>22.8434948930891</v>
      </c>
      <c r="Q503" s="0" t="n">
        <f aca="false">SUMPRODUCT('FD inverse'!$A$15:$BH$15,'FD mesh'!$B$84:$BI$84,$E502:$BL502)+'FD inverse'!$A$15*$C503/Setup!$B$17+INDEX('FD inverse'!$A$15:$BH$15,1,'FD mesh'!$B$15+1)*Setup!$B$22</f>
        <v>22.8089511673024</v>
      </c>
      <c r="R503" s="0" t="n">
        <f aca="false">SUMPRODUCT('FD inverse'!$A$16:$BH$16,'FD mesh'!$B$84:$BI$84,$E502:$BL502)+'FD inverse'!$A$16*$C503/Setup!$B$17+INDEX('FD inverse'!$A$16:$BH$16,1,'FD mesh'!$B$15+1)*Setup!$B$22</f>
        <v>22.7864456017514</v>
      </c>
      <c r="S503" s="0" t="n">
        <f aca="false">SUMPRODUCT('FD inverse'!$A$17:$BH$17,'FD mesh'!$B$84:$BI$84,$E502:$BL502)+'FD inverse'!$A$17*$C503/Setup!$B$17+INDEX('FD inverse'!$A$17:$BH$17,1,'FD mesh'!$B$15+1)*Setup!$B$22</f>
        <v>22.2572534131161</v>
      </c>
      <c r="T503" s="0" t="n">
        <f aca="false">SUMPRODUCT('FD inverse'!$A$18:$BH$18,'FD mesh'!$B$84:$BI$84,$E502:$BL502)+'FD inverse'!$A$18*$C503/Setup!$B$17+INDEX('FD inverse'!$A$18:$BH$18,1,'FD mesh'!$B$15+1)*Setup!$B$22</f>
        <v>21.7337231772332</v>
      </c>
      <c r="U503" s="0" t="n">
        <f aca="false">SUMPRODUCT('FD inverse'!$A$19:$BH$19,'FD mesh'!$B$84:$BI$84,$E502:$BL502)+'FD inverse'!$A$19*$C503/Setup!$B$17+INDEX('FD inverse'!$A$19:$BH$19,1,'FD mesh'!$B$15+1)*Setup!$B$22</f>
        <v>21.2154983172856</v>
      </c>
      <c r="V503" s="0" t="n">
        <f aca="false">SUMPRODUCT('FD inverse'!$A$20:$BH$20,'FD mesh'!$B$84:$BI$84,$E502:$BL502)+'FD inverse'!$A$20*$C503/Setup!$B$17+INDEX('FD inverse'!$A$20:$BH$20,1,'FD mesh'!$B$15+1)*Setup!$B$22</f>
        <v>20.7022126991172</v>
      </c>
      <c r="W503" s="0" t="n">
        <f aca="false">SUMPRODUCT('FD inverse'!$A$21:$BH$21,'FD mesh'!$B$84:$BI$84,$E502:$BL502)+'FD inverse'!$A$21*$C503/Setup!$B$17+INDEX('FD inverse'!$A$21:$BH$21,1,'FD mesh'!$B$15+1)*Setup!$B$22</f>
        <v>20.1934920853717</v>
      </c>
      <c r="X503" s="0" t="n">
        <f aca="false">SUMPRODUCT('FD inverse'!$A$22:$BH$22,'FD mesh'!$B$84:$BI$84,$E502:$BL502)+'FD inverse'!$A$22*$C503/Setup!$B$17+INDEX('FD inverse'!$A$22:$BH$22,1,'FD mesh'!$B$15+1)*Setup!$B$22</f>
        <v>19.6889554269564</v>
      </c>
      <c r="Y503" s="0" t="n">
        <f aca="false">SUMPRODUCT('FD inverse'!$A$23:$BH$23,'FD mesh'!$B$84:$BI$84,$E502:$BL502)+'FD inverse'!$A$23*$C503/Setup!$B$17+INDEX('FD inverse'!$A$23:$BH$23,1,'FD mesh'!$B$15+1)*Setup!$B$22</f>
        <v>19.1882160043704</v>
      </c>
      <c r="Z503" s="0" t="n">
        <f aca="false">SUMPRODUCT('FD inverse'!$A$24:$BH$24,'FD mesh'!$B$84:$BI$84,$E502:$BL502)+'FD inverse'!$A$24*$C503/Setup!$B$17+INDEX('FD inverse'!$A$24:$BH$24,1,'FD mesh'!$B$15+1)*Setup!$B$22</f>
        <v>18.6908824316378</v>
      </c>
      <c r="AA503" s="0" t="n">
        <f aca="false">SUMPRODUCT('FD inverse'!$A$25:$BH$25,'FD mesh'!$B$84:$BI$84,$E502:$BL502)+'FD inverse'!$A$25*$C503/Setup!$B$17+INDEX('FD inverse'!$A$25:$BH$25,1,'FD mesh'!$B$15+1)*Setup!$B$22</f>
        <v>18.1965595357491</v>
      </c>
      <c r="AB503" s="0" t="n">
        <f aca="false">SUMPRODUCT('FD inverse'!$A$26:$BH$26,'FD mesh'!$B$84:$BI$84,$E502:$BL502)+'FD inverse'!$A$26*$C503/Setup!$B$17+INDEX('FD inverse'!$A$26:$BH$26,1,'FD mesh'!$B$15+1)*Setup!$B$22</f>
        <v>17.7048491246425</v>
      </c>
      <c r="AC503" s="0" t="n">
        <f aca="false">SUMPRODUCT('FD inverse'!$A$27:$BH$27,'FD mesh'!$B$84:$BI$84,$E502:$BL502)+'FD inverse'!$A$27*$C503/Setup!$B$17+INDEX('FD inverse'!$A$27:$BH$27,1,'FD mesh'!$B$15+1)*Setup!$B$22</f>
        <v>17.2153506568519</v>
      </c>
      <c r="AD503" s="0" t="n">
        <f aca="false">SUMPRODUCT('FD inverse'!$A$28:$BH$28,'FD mesh'!$B$84:$BI$84,$E502:$BL502)+'FD inverse'!$A$28*$C503/Setup!$B$17+INDEX('FD inverse'!$A$28:$BH$28,1,'FD mesh'!$B$15+1)*Setup!$B$22</f>
        <v>16.7276618260224</v>
      </c>
      <c r="AE503" s="0" t="n">
        <f aca="false">SUMPRODUCT('FD inverse'!$A$29:$BH$29,'FD mesh'!$B$84:$BI$84,$E502:$BL502)+'FD inverse'!$A$29*$C503/Setup!$B$17+INDEX('FD inverse'!$A$29:$BH$29,1,'FD mesh'!$B$15+1)*Setup!$B$22</f>
        <v>16.2413790735471</v>
      </c>
      <c r="AF503" s="0" t="n">
        <f aca="false">SUMPRODUCT('FD inverse'!$A$30:$BH$30,'FD mesh'!$B$84:$BI$84,$E502:$BL502)+'FD inverse'!$A$30*$C503/Setup!$B$17+INDEX('FD inverse'!$A$30:$BH$30,1,'FD mesh'!$B$15+1)*Setup!$B$22</f>
        <v>15.7560980426086</v>
      </c>
      <c r="AG503" s="0" t="n">
        <f aca="false">SUMPRODUCT('FD inverse'!$A$31:$BH$31,'FD mesh'!$B$84:$BI$84,$E502:$BL502)+'FD inverse'!$A$31*$C503/Setup!$B$17+INDEX('FD inverse'!$A$31:$BH$31,1,'FD mesh'!$B$15+1)*Setup!$B$22</f>
        <v>15.2714139869338</v>
      </c>
      <c r="AH503" s="0" t="n">
        <f aca="false">SUMPRODUCT('FD inverse'!$A$32:$BH$32,'FD mesh'!$B$84:$BI$84,$E502:$BL502)+'FD inverse'!$A$32*$C503/Setup!$B$17+INDEX('FD inverse'!$A$32:$BH$32,1,'FD mesh'!$B$15+1)*Setup!$B$22</f>
        <v>15.2511545285597</v>
      </c>
      <c r="AI503" s="0" t="n">
        <f aca="false">SUMPRODUCT('FD inverse'!$A$33:$BH$33,'FD mesh'!$B$84:$BI$84,$E502:$BL502)+'FD inverse'!$A$33*$C503/Setup!$B$17+INDEX('FD inverse'!$A$33:$BH$33,1,'FD mesh'!$B$15+1)*Setup!$B$22</f>
        <v>15.2311968932218</v>
      </c>
      <c r="AJ503" s="0" t="n">
        <f aca="false">SUMPRODUCT('FD inverse'!$A$34:$BH$34,'FD mesh'!$B$84:$BI$84,$E502:$BL502)+'FD inverse'!$A$34*$C503/Setup!$B$17+INDEX('FD inverse'!$A$34:$BH$34,1,'FD mesh'!$B$15+1)*Setup!$B$22</f>
        <v>15.2115133110457</v>
      </c>
      <c r="AK503" s="0" t="n">
        <f aca="false">SUMPRODUCT('FD inverse'!$A$35:$BH$35,'FD mesh'!$B$84:$BI$84,$E502:$BL502)+'FD inverse'!$A$35*$C503/Setup!$B$17+INDEX('FD inverse'!$A$35:$BH$35,1,'FD mesh'!$B$15+1)*Setup!$B$22</f>
        <v>15.1920770711893</v>
      </c>
      <c r="AL503" s="0" t="n">
        <f aca="false">SUMPRODUCT('FD inverse'!$A$36:$BH$36,'FD mesh'!$B$84:$BI$84,$E502:$BL502)+'FD inverse'!$A$36*$C503/Setup!$B$17+INDEX('FD inverse'!$A$36:$BH$36,1,'FD mesh'!$B$15+1)*Setup!$B$22</f>
        <v>15.1728625061053</v>
      </c>
      <c r="AM503" s="0" t="n">
        <f aca="false">SUMPRODUCT('FD inverse'!$A$37:$BH$37,'FD mesh'!$B$84:$BI$84,$E502:$BL502)+'FD inverse'!$A$37*$C503/Setup!$B$17+INDEX('FD inverse'!$A$37:$BH$37,1,'FD mesh'!$B$15+1)*Setup!$B$22</f>
        <v>15.1538449563374</v>
      </c>
      <c r="AN503" s="0" t="n">
        <f aca="false">SUMPRODUCT('FD inverse'!$A$38:$BH$38,'FD mesh'!$B$84:$BI$84,$E502:$BL502)+'FD inverse'!$A$38*$C503/Setup!$B$17+INDEX('FD inverse'!$A$38:$BH$38,1,'FD mesh'!$B$15+1)*Setup!$B$22</f>
        <v>15.1350007181347</v>
      </c>
      <c r="AO503" s="0" t="n">
        <f aca="false">SUMPRODUCT('FD inverse'!$A$39:$BH$39,'FD mesh'!$B$84:$BI$84,$E502:$BL502)+'FD inverse'!$A$39*$C503/Setup!$B$17+INDEX('FD inverse'!$A$39:$BH$39,1,'FD mesh'!$B$15+1)*Setup!$B$22</f>
        <v>15.1163069760168</v>
      </c>
      <c r="AP503" s="0" t="n">
        <f aca="false">SUMPRODUCT('FD inverse'!$A$40:$BH$40,'FD mesh'!$B$84:$BI$84,$E502:$BL502)+'FD inverse'!$A$40*$C503/Setup!$B$17+INDEX('FD inverse'!$A$40:$BH$40,1,'FD mesh'!$B$15+1)*Setup!$B$22</f>
        <v>15.0977417222815</v>
      </c>
      <c r="AQ503" s="0" t="n">
        <f aca="false">SUMPRODUCT('FD inverse'!$A$41:$BH$41,'FD mesh'!$B$84:$BI$84,$E502:$BL502)+'FD inverse'!$A$41*$C503/Setup!$B$17+INDEX('FD inverse'!$A$41:$BH$41,1,'FD mesh'!$B$15+1)*Setup!$B$22</f>
        <v>15.0792836653151</v>
      </c>
      <c r="AR503" s="0" t="n">
        <f aca="false">SUMPRODUCT('FD inverse'!$A$42:$BH$42,'FD mesh'!$B$84:$BI$84,$E502:$BL502)+'FD inverse'!$A$42*$C503/Setup!$B$17+INDEX('FD inverse'!$A$42:$BH$42,1,'FD mesh'!$B$15+1)*Setup!$B$22</f>
        <v>15.0609121284471</v>
      </c>
      <c r="AS503" s="0" t="n">
        <f aca="false">SUMPRODUCT('FD inverse'!$A$43:$BH$43,'FD mesh'!$B$84:$BI$84,$E502:$BL502)+'FD inverse'!$A$43*$C503/Setup!$B$17+INDEX('FD inverse'!$A$43:$BH$43,1,'FD mesh'!$B$15+1)*Setup!$B$22</f>
        <v>0</v>
      </c>
      <c r="AT503" s="0" t="n">
        <f aca="false">SUMPRODUCT('FD inverse'!$A$44:$BH$44,'FD mesh'!$B$84:$BI$84,$E502:$BL502)+'FD inverse'!$A$44*$C503/Setup!$B$17+INDEX('FD inverse'!$A$44:$BH$44,1,'FD mesh'!$B$15+1)*Setup!$B$22</f>
        <v>0</v>
      </c>
      <c r="AU503" s="0" t="n">
        <f aca="false">SUMPRODUCT('FD inverse'!$A$45:$BH$45,'FD mesh'!$B$84:$BI$84,$E502:$BL502)+'FD inverse'!$A$45*$C503/Setup!$B$17+INDEX('FD inverse'!$A$45:$BH$45,1,'FD mesh'!$B$15+1)*Setup!$B$22</f>
        <v>0</v>
      </c>
      <c r="AV503" s="0" t="n">
        <f aca="false">SUMPRODUCT('FD inverse'!$A$46:$BH$46,'FD mesh'!$B$84:$BI$84,$E502:$BL502)+'FD inverse'!$A$46*$C503/Setup!$B$17+INDEX('FD inverse'!$A$46:$BH$46,1,'FD mesh'!$B$15+1)*Setup!$B$22</f>
        <v>0</v>
      </c>
      <c r="AW503" s="0" t="n">
        <f aca="false">SUMPRODUCT('FD inverse'!$A$47:$BH$47,'FD mesh'!$B$84:$BI$84,$E502:$BL502)+'FD inverse'!$A$47*$C503/Setup!$B$17+INDEX('FD inverse'!$A$47:$BH$47,1,'FD mesh'!$B$15+1)*Setup!$B$22</f>
        <v>0</v>
      </c>
      <c r="AX503" s="0" t="n">
        <f aca="false">SUMPRODUCT('FD inverse'!$A$48:$BH$48,'FD mesh'!$B$84:$BI$84,$E502:$BL502)+'FD inverse'!$A$48*$C503/Setup!$B$17+INDEX('FD inverse'!$A$48:$BH$48,1,'FD mesh'!$B$15+1)*Setup!$B$22</f>
        <v>0</v>
      </c>
      <c r="AY503" s="0" t="n">
        <f aca="false">SUMPRODUCT('FD inverse'!$A$49:$BH$49,'FD mesh'!$B$84:$BI$84,$E502:$BL502)+'FD inverse'!$A$49*$C503/Setup!$B$17+INDEX('FD inverse'!$A$49:$BH$49,1,'FD mesh'!$B$15+1)*Setup!$B$22</f>
        <v>0</v>
      </c>
      <c r="AZ503" s="0" t="n">
        <f aca="false">SUMPRODUCT('FD inverse'!$A$50:$BH$50,'FD mesh'!$B$84:$BI$84,$E502:$BL502)+'FD inverse'!$A$50*$C503/Setup!$B$17+INDEX('FD inverse'!$A$50:$BH$50,1,'FD mesh'!$B$15+1)*Setup!$B$22</f>
        <v>0</v>
      </c>
      <c r="BA503" s="0" t="n">
        <f aca="false">SUMPRODUCT('FD inverse'!$A$51:$BH$51,'FD mesh'!$B$84:$BI$84,$E502:$BL502)+'FD inverse'!$A$51*$C503/Setup!$B$17+INDEX('FD inverse'!$A$51:$BH$51,1,'FD mesh'!$B$15+1)*Setup!$B$22</f>
        <v>0</v>
      </c>
      <c r="BB503" s="0" t="n">
        <f aca="false">SUMPRODUCT('FD inverse'!$A$52:$BH$52,'FD mesh'!$B$84:$BI$84,$E502:$BL502)+'FD inverse'!$A$52*$C503/Setup!$B$17+INDEX('FD inverse'!$A$52:$BH$52,1,'FD mesh'!$B$15+1)*Setup!$B$22</f>
        <v>0</v>
      </c>
      <c r="BC503" s="0" t="n">
        <f aca="false">SUMPRODUCT('FD inverse'!$A$53:$BH$53,'FD mesh'!$B$84:$BI$84,$E502:$BL502)+'FD inverse'!$A$53*$C503/Setup!$B$17+INDEX('FD inverse'!$A$53:$BH$53,1,'FD mesh'!$B$15+1)*Setup!$B$22</f>
        <v>0</v>
      </c>
      <c r="BD503" s="0" t="n">
        <f aca="false">SUMPRODUCT('FD inverse'!$A$54:$BH$54,'FD mesh'!$B$84:$BI$84,$E502:$BL502)+'FD inverse'!$A$54*$C503/Setup!$B$17+INDEX('FD inverse'!$A$54:$BH$54,1,'FD mesh'!$B$15+1)*Setup!$B$22</f>
        <v>0</v>
      </c>
      <c r="BE503" s="0" t="n">
        <f aca="false">SUMPRODUCT('FD inverse'!$A$55:$BH$55,'FD mesh'!$B$84:$BI$84,$E502:$BL502)+'FD inverse'!$A$55*$C503/Setup!$B$17+INDEX('FD inverse'!$A$55:$BH$55,1,'FD mesh'!$B$15+1)*Setup!$B$22</f>
        <v>0</v>
      </c>
      <c r="BF503" s="0" t="n">
        <f aca="false">SUMPRODUCT('FD inverse'!$A$56:$BH$56,'FD mesh'!$B$84:$BI$84,$E502:$BL502)+'FD inverse'!$A$56*$C503/Setup!$B$17+INDEX('FD inverse'!$A$56:$BH$56,1,'FD mesh'!$B$15+1)*Setup!$B$22</f>
        <v>0</v>
      </c>
      <c r="BG503" s="0" t="n">
        <f aca="false">SUMPRODUCT('FD inverse'!$A$57:$BH$57,'FD mesh'!$B$84:$BI$84,$E502:$BL502)+'FD inverse'!$A$57*$C503/Setup!$B$17+INDEX('FD inverse'!$A$57:$BH$57,1,'FD mesh'!$B$15+1)*Setup!$B$22</f>
        <v>0</v>
      </c>
      <c r="BH503" s="0" t="n">
        <f aca="false">SUMPRODUCT('FD inverse'!$A$58:$BH$58,'FD mesh'!$B$84:$BI$84,$E502:$BL502)+'FD inverse'!$A$58*$C503/Setup!$B$17+INDEX('FD inverse'!$A$58:$BH$58,1,'FD mesh'!$B$15+1)*Setup!$B$22</f>
        <v>0</v>
      </c>
      <c r="BI503" s="0" t="n">
        <f aca="false">SUMPRODUCT('FD inverse'!$A$59:$BH$59,'FD mesh'!$B$84:$BI$84,$E502:$BL502)+'FD inverse'!$A$59*$C503/Setup!$B$17+INDEX('FD inverse'!$A$59:$BH$59,1,'FD mesh'!$B$15+1)*Setup!$B$22</f>
        <v>0</v>
      </c>
      <c r="BJ503" s="0" t="n">
        <f aca="false">SUMPRODUCT('FD inverse'!$A$60:$BH$60,'FD mesh'!$B$84:$BI$84,$E502:$BL502)+'FD inverse'!$A$60*$C503/Setup!$B$17+INDEX('FD inverse'!$A$60:$BH$60,1,'FD mesh'!$B$15+1)*Setup!$B$22</f>
        <v>0</v>
      </c>
      <c r="BK503" s="0" t="n">
        <f aca="false">SUMPRODUCT('FD inverse'!$A$61:$BH$61,'FD mesh'!$B$84:$BI$84,$E502:$BL502)+'FD inverse'!$A$61*$C503/Setup!$B$17+INDEX('FD inverse'!$A$61:$BH$61,1,'FD mesh'!$B$15+1)*Setup!$B$22</f>
        <v>0</v>
      </c>
      <c r="BL503" s="0" t="n">
        <f aca="false">SUMPRODUCT('FD inverse'!$A$62:$BH$62,'FD mesh'!$B$84:$BI$84,$E502:$BL502)+'FD inverse'!$A$62*$C503/Setup!$B$17+INDEX('FD inverse'!$A$62:$BH$62,1,'FD mesh'!$B$15+1)*Setup!$B$22</f>
        <v>0</v>
      </c>
    </row>
    <row r="504" customFormat="false" ht="15" hidden="false" customHeight="false" outlineLevel="0" collapsed="false">
      <c r="A504" s="0" t="n">
        <v>499</v>
      </c>
      <c r="B504" s="0" t="n">
        <f aca="false">A504*Setup!$B$11/3600</f>
        <v>41.5833333333333</v>
      </c>
      <c r="C504" s="0" t="n">
        <f aca="false">Setup!$B$7+Setup!$B$8*COS(2*PI()*(B504-Setup!$B$9)/24)</f>
        <v>27.6612459164778</v>
      </c>
      <c r="D504" s="0" t="n">
        <f aca="false">(C504-E504)/Setup!$B$17</f>
        <v>14.1290422231394</v>
      </c>
      <c r="E504" s="0" t="n">
        <f aca="false">SUMPRODUCT('FD inverse'!$A$3:$BH$3,'FD mesh'!$B$84:$BI$84,$E503:$BL503)+'FD inverse'!$A$3*$C504/Setup!$B$17+INDEX('FD inverse'!$A$3:$BH$3,1,'FD mesh'!$B$15+1)*Setup!$B$22</f>
        <v>25.8244704274697</v>
      </c>
      <c r="F504" s="0" t="n">
        <f aca="false">SUMPRODUCT('FD inverse'!$A$4:$BH$4,'FD mesh'!$B$84:$BI$84,$E503:$BL503)+'FD inverse'!$A$4*$C504/Setup!$B$17+INDEX('FD inverse'!$A$4:$BH$4,1,'FD mesh'!$B$15+1)*Setup!$B$22</f>
        <v>25.4016827897438</v>
      </c>
      <c r="G504" s="0" t="n">
        <f aca="false">SUMPRODUCT('FD inverse'!$A$5:$BH$5,'FD mesh'!$B$84:$BI$84,$E503:$BL503)+'FD inverse'!$A$5*$C504/Setup!$B$17+INDEX('FD inverse'!$A$5:$BH$5,1,'FD mesh'!$B$15+1)*Setup!$B$22</f>
        <v>24.9765875508478</v>
      </c>
      <c r="H504" s="0" t="n">
        <f aca="false">SUMPRODUCT('FD inverse'!$A$6:$BH$6,'FD mesh'!$B$84:$BI$84,$E503:$BL503)+'FD inverse'!$A$6*$C504/Setup!$B$17+INDEX('FD inverse'!$A$6:$BH$6,1,'FD mesh'!$B$15+1)*Setup!$B$22</f>
        <v>23.5478578351259</v>
      </c>
      <c r="I504" s="0" t="n">
        <f aca="false">SUMPRODUCT('FD inverse'!$A$7:$BH$7,'FD mesh'!$B$84:$BI$84,$E503:$BL503)+'FD inverse'!$A$7*$C504/Setup!$B$17+INDEX('FD inverse'!$A$7:$BH$7,1,'FD mesh'!$B$15+1)*Setup!$B$22</f>
        <v>23.425782804919</v>
      </c>
      <c r="J504" s="0" t="n">
        <f aca="false">SUMPRODUCT('FD inverse'!$A$8:$BH$8,'FD mesh'!$B$84:$BI$84,$E503:$BL503)+'FD inverse'!$A$8*$C504/Setup!$B$17+INDEX('FD inverse'!$A$8:$BH$8,1,'FD mesh'!$B$15+1)*Setup!$B$22</f>
        <v>23.3131645957259</v>
      </c>
      <c r="K504" s="0" t="n">
        <f aca="false">SUMPRODUCT('FD inverse'!$A$9:$BH$9,'FD mesh'!$B$84:$BI$84,$E503:$BL503)+'FD inverse'!$A$9*$C504/Setup!$B$17+INDEX('FD inverse'!$A$9:$BH$9,1,'FD mesh'!$B$15+1)*Setup!$B$22</f>
        <v>23.2106180375504</v>
      </c>
      <c r="L504" s="0" t="n">
        <f aca="false">SUMPRODUCT('FD inverse'!$A$10:$BH$10,'FD mesh'!$B$84:$BI$84,$E503:$BL503)+'FD inverse'!$A$10*$C504/Setup!$B$17+INDEX('FD inverse'!$A$10:$BH$10,1,'FD mesh'!$B$15+1)*Setup!$B$22</f>
        <v>23.1186513952869</v>
      </c>
      <c r="M504" s="0" t="n">
        <f aca="false">SUMPRODUCT('FD inverse'!$A$11:$BH$11,'FD mesh'!$B$84:$BI$84,$E503:$BL503)+'FD inverse'!$A$11*$C504/Setup!$B$17+INDEX('FD inverse'!$A$11:$BH$11,1,'FD mesh'!$B$15+1)*Setup!$B$22</f>
        <v>23.0376780162974</v>
      </c>
      <c r="N504" s="0" t="n">
        <f aca="false">SUMPRODUCT('FD inverse'!$A$12:$BH$12,'FD mesh'!$B$84:$BI$84,$E503:$BL503)+'FD inverse'!$A$12*$C504/Setup!$B$17+INDEX('FD inverse'!$A$12:$BH$12,1,'FD mesh'!$B$15+1)*Setup!$B$22</f>
        <v>22.9680265824362</v>
      </c>
      <c r="O504" s="0" t="n">
        <f aca="false">SUMPRODUCT('FD inverse'!$A$13:$BH$13,'FD mesh'!$B$84:$BI$84,$E503:$BL503)+'FD inverse'!$A$13*$C504/Setup!$B$17+INDEX('FD inverse'!$A$13:$BH$13,1,'FD mesh'!$B$15+1)*Setup!$B$22</f>
        <v>22.9099499078621</v>
      </c>
      <c r="P504" s="0" t="n">
        <f aca="false">SUMPRODUCT('FD inverse'!$A$14:$BH$14,'FD mesh'!$B$84:$BI$84,$E503:$BL503)+'FD inverse'!$A$14*$C504/Setup!$B$17+INDEX('FD inverse'!$A$14:$BH$14,1,'FD mesh'!$B$15+1)*Setup!$B$22</f>
        <v>22.863632236449</v>
      </c>
      <c r="Q504" s="0" t="n">
        <f aca="false">SUMPRODUCT('FD inverse'!$A$15:$BH$15,'FD mesh'!$B$84:$BI$84,$E503:$BL503)+'FD inverse'!$A$15*$C504/Setup!$B$17+INDEX('FD inverse'!$A$15:$BH$15,1,'FD mesh'!$B$15+1)*Setup!$B$22</f>
        <v>22.8291950035962</v>
      </c>
      <c r="R504" s="0" t="n">
        <f aca="false">SUMPRODUCT('FD inverse'!$A$16:$BH$16,'FD mesh'!$B$84:$BI$84,$E503:$BL503)+'FD inverse'!$A$16*$C504/Setup!$B$17+INDEX('FD inverse'!$A$16:$BH$16,1,'FD mesh'!$B$15+1)*Setup!$B$22</f>
        <v>22.8067010369935</v>
      </c>
      <c r="S504" s="0" t="n">
        <f aca="false">SUMPRODUCT('FD inverse'!$A$17:$BH$17,'FD mesh'!$B$84:$BI$84,$E503:$BL503)+'FD inverse'!$A$17*$C504/Setup!$B$17+INDEX('FD inverse'!$A$17:$BH$17,1,'FD mesh'!$B$15+1)*Setup!$B$22</f>
        <v>22.2763566077889</v>
      </c>
      <c r="T504" s="0" t="n">
        <f aca="false">SUMPRODUCT('FD inverse'!$A$18:$BH$18,'FD mesh'!$B$84:$BI$84,$E503:$BL503)+'FD inverse'!$A$18*$C504/Setup!$B$17+INDEX('FD inverse'!$A$18:$BH$18,1,'FD mesh'!$B$15+1)*Setup!$B$22</f>
        <v>21.7516339758738</v>
      </c>
      <c r="U504" s="0" t="n">
        <f aca="false">SUMPRODUCT('FD inverse'!$A$19:$BH$19,'FD mesh'!$B$84:$BI$84,$E503:$BL503)+'FD inverse'!$A$19*$C504/Setup!$B$17+INDEX('FD inverse'!$A$19:$BH$19,1,'FD mesh'!$B$15+1)*Setup!$B$22</f>
        <v>21.23218223613</v>
      </c>
      <c r="V504" s="0" t="n">
        <f aca="false">SUMPRODUCT('FD inverse'!$A$20:$BH$20,'FD mesh'!$B$84:$BI$84,$E503:$BL503)+'FD inverse'!$A$20*$C504/Setup!$B$17+INDEX('FD inverse'!$A$20:$BH$20,1,'FD mesh'!$B$15+1)*Setup!$B$22</f>
        <v>20.7176403353604</v>
      </c>
      <c r="W504" s="0" t="n">
        <f aca="false">SUMPRODUCT('FD inverse'!$A$21:$BH$21,'FD mesh'!$B$84:$BI$84,$E503:$BL503)+'FD inverse'!$A$21*$C504/Setup!$B$17+INDEX('FD inverse'!$A$21:$BH$21,1,'FD mesh'!$B$15+1)*Setup!$B$22</f>
        <v>20.2076385675425</v>
      </c>
      <c r="X504" s="0" t="n">
        <f aca="false">SUMPRODUCT('FD inverse'!$A$22:$BH$22,'FD mesh'!$B$84:$BI$84,$E503:$BL503)+'FD inverse'!$A$22*$C504/Setup!$B$17+INDEX('FD inverse'!$A$22:$BH$22,1,'FD mesh'!$B$15+1)*Setup!$B$22</f>
        <v>19.7017999073347</v>
      </c>
      <c r="Y504" s="0" t="n">
        <f aca="false">SUMPRODUCT('FD inverse'!$A$23:$BH$23,'FD mesh'!$B$84:$BI$84,$E503:$BL503)+'FD inverse'!$A$23*$C504/Setup!$B$17+INDEX('FD inverse'!$A$23:$BH$23,1,'FD mesh'!$B$15+1)*Setup!$B$22</f>
        <v>19.1997411942098</v>
      </c>
      <c r="Z504" s="0" t="n">
        <f aca="false">SUMPRODUCT('FD inverse'!$A$24:$BH$24,'FD mesh'!$B$84:$BI$84,$E503:$BL503)+'FD inverse'!$A$24*$C504/Setup!$B$17+INDEX('FD inverse'!$A$24:$BH$24,1,'FD mesh'!$B$15+1)*Setup!$B$22</f>
        <v>18.701074179809</v>
      </c>
      <c r="AA504" s="0" t="n">
        <f aca="false">SUMPRODUCT('FD inverse'!$A$25:$BH$25,'FD mesh'!$B$84:$BI$84,$E503:$BL503)+'FD inverse'!$A$25*$C504/Setup!$B$17+INDEX('FD inverse'!$A$25:$BH$25,1,'FD mesh'!$B$15+1)*Setup!$B$22</f>
        <v>18.2054064512987</v>
      </c>
      <c r="AB504" s="0" t="n">
        <f aca="false">SUMPRODUCT('FD inverse'!$A$26:$BH$26,'FD mesh'!$B$84:$BI$84,$E503:$BL503)+'FD inverse'!$A$26*$C504/Setup!$B$17+INDEX('FD inverse'!$A$26:$BH$26,1,'FD mesh'!$B$15+1)*Setup!$B$22</f>
        <v>17.71234224365</v>
      </c>
      <c r="AC504" s="0" t="n">
        <f aca="false">SUMPRODUCT('FD inverse'!$A$27:$BH$27,'FD mesh'!$B$84:$BI$84,$E503:$BL503)+'FD inverse'!$A$27*$C504/Setup!$B$17+INDEX('FD inverse'!$A$27:$BH$27,1,'FD mesh'!$B$15+1)*Setup!$B$22</f>
        <v>17.2214831538807</v>
      </c>
      <c r="AD504" s="0" t="n">
        <f aca="false">SUMPRODUCT('FD inverse'!$A$28:$BH$28,'FD mesh'!$B$84:$BI$84,$E503:$BL503)+'FD inverse'!$A$28*$C504/Setup!$B$17+INDEX('FD inverse'!$A$28:$BH$28,1,'FD mesh'!$B$15+1)*Setup!$B$22</f>
        <v>16.73242877038</v>
      </c>
      <c r="AE504" s="0" t="n">
        <f aca="false">SUMPRODUCT('FD inverse'!$A$29:$BH$29,'FD mesh'!$B$84:$BI$84,$E503:$BL503)+'FD inverse'!$A$29*$C504/Setup!$B$17+INDEX('FD inverse'!$A$29:$BH$29,1,'FD mesh'!$B$15+1)*Setup!$B$22</f>
        <v>16.2447772305044</v>
      </c>
      <c r="AF504" s="0" t="n">
        <f aca="false">SUMPRODUCT('FD inverse'!$A$30:$BH$30,'FD mesh'!$B$84:$BI$84,$E503:$BL503)+'FD inverse'!$A$30*$C504/Setup!$B$17+INDEX('FD inverse'!$A$30:$BH$30,1,'FD mesh'!$B$15+1)*Setup!$B$22</f>
        <v>15.7581257196763</v>
      </c>
      <c r="AG504" s="0" t="n">
        <f aca="false">SUMPRODUCT('FD inverse'!$A$31:$BH$31,'FD mesh'!$B$84:$BI$84,$E503:$BL503)+'FD inverse'!$A$31*$C504/Setup!$B$17+INDEX('FD inverse'!$A$31:$BH$31,1,'FD mesh'!$B$15+1)*Setup!$B$22</f>
        <v>15.2720709252424</v>
      </c>
      <c r="AH504" s="0" t="n">
        <f aca="false">SUMPRODUCT('FD inverse'!$A$32:$BH$32,'FD mesh'!$B$84:$BI$84,$E503:$BL503)+'FD inverse'!$A$32*$C504/Setup!$B$17+INDEX('FD inverse'!$A$32:$BH$32,1,'FD mesh'!$B$15+1)*Setup!$B$22</f>
        <v>15.2517546711143</v>
      </c>
      <c r="AI504" s="0" t="n">
        <f aca="false">SUMPRODUCT('FD inverse'!$A$33:$BH$33,'FD mesh'!$B$84:$BI$84,$E503:$BL503)+'FD inverse'!$A$33*$C504/Setup!$B$17+INDEX('FD inverse'!$A$33:$BH$33,1,'FD mesh'!$B$15+1)*Setup!$B$22</f>
        <v>15.2317422229706</v>
      </c>
      <c r="AJ504" s="0" t="n">
        <f aca="false">SUMPRODUCT('FD inverse'!$A$34:$BH$34,'FD mesh'!$B$84:$BI$84,$E503:$BL503)+'FD inverse'!$A$34*$C504/Setup!$B$17+INDEX('FD inverse'!$A$34:$BH$34,1,'FD mesh'!$B$15+1)*Setup!$B$22</f>
        <v>15.2120058333064</v>
      </c>
      <c r="AK504" s="0" t="n">
        <f aca="false">SUMPRODUCT('FD inverse'!$A$35:$BH$35,'FD mesh'!$B$84:$BI$84,$E503:$BL503)+'FD inverse'!$A$35*$C504/Setup!$B$17+INDEX('FD inverse'!$A$35:$BH$35,1,'FD mesh'!$B$15+1)*Setup!$B$22</f>
        <v>15.1925187697549</v>
      </c>
      <c r="AL504" s="0" t="n">
        <f aca="false">SUMPRODUCT('FD inverse'!$A$36:$BH$36,'FD mesh'!$B$84:$BI$84,$E503:$BL503)+'FD inverse'!$A$36*$C504/Setup!$B$17+INDEX('FD inverse'!$A$36:$BH$36,1,'FD mesh'!$B$15+1)*Setup!$B$22</f>
        <v>15.1732553041911</v>
      </c>
      <c r="AM504" s="0" t="n">
        <f aca="false">SUMPRODUCT('FD inverse'!$A$37:$BH$37,'FD mesh'!$B$84:$BI$84,$E503:$BL503)+'FD inverse'!$A$37*$C504/Setup!$B$17+INDEX('FD inverse'!$A$37:$BH$37,1,'FD mesh'!$B$15+1)*Setup!$B$22</f>
        <v>15.1541906820658</v>
      </c>
      <c r="AN504" s="0" t="n">
        <f aca="false">SUMPRODUCT('FD inverse'!$A$38:$BH$38,'FD mesh'!$B$84:$BI$84,$E503:$BL503)+'FD inverse'!$A$38*$C504/Setup!$B$17+INDEX('FD inverse'!$A$38:$BH$38,1,'FD mesh'!$B$15+1)*Setup!$B$22</f>
        <v>15.1353010742673</v>
      </c>
      <c r="AO504" s="0" t="n">
        <f aca="false">SUMPRODUCT('FD inverse'!$A$39:$BH$39,'FD mesh'!$B$84:$BI$84,$E503:$BL503)+'FD inverse'!$A$39*$C504/Setup!$B$17+INDEX('FD inverse'!$A$39:$BH$39,1,'FD mesh'!$B$15+1)*Setup!$B$22</f>
        <v>15.1165635136613</v>
      </c>
      <c r="AP504" s="0" t="n">
        <f aca="false">SUMPRODUCT('FD inverse'!$A$40:$BH$40,'FD mesh'!$B$84:$BI$84,$E503:$BL503)+'FD inverse'!$A$40*$C504/Setup!$B$17+INDEX('FD inverse'!$A$40:$BH$40,1,'FD mesh'!$B$15+1)*Setup!$B$22</f>
        <v>15.0979558183198</v>
      </c>
      <c r="AQ504" s="0" t="n">
        <f aca="false">SUMPRODUCT('FD inverse'!$A$41:$BH$41,'FD mesh'!$B$84:$BI$84,$E503:$BL503)+'FD inverse'!$A$41*$C504/Setup!$B$17+INDEX('FD inverse'!$A$41:$BH$41,1,'FD mesh'!$B$15+1)*Setup!$B$22</f>
        <v>15.0794565033243</v>
      </c>
      <c r="AR504" s="0" t="n">
        <f aca="false">SUMPRODUCT('FD inverse'!$A$42:$BH$42,'FD mesh'!$B$84:$BI$84,$E503:$BL503)+'FD inverse'!$A$42*$C504/Setup!$B$17+INDEX('FD inverse'!$A$42:$BH$42,1,'FD mesh'!$B$15+1)*Setup!$B$22</f>
        <v>15.0610446829101</v>
      </c>
      <c r="AS504" s="0" t="n">
        <f aca="false">SUMPRODUCT('FD inverse'!$A$43:$BH$43,'FD mesh'!$B$84:$BI$84,$E503:$BL503)+'FD inverse'!$A$43*$C504/Setup!$B$17+INDEX('FD inverse'!$A$43:$BH$43,1,'FD mesh'!$B$15+1)*Setup!$B$22</f>
        <v>0</v>
      </c>
      <c r="AT504" s="0" t="n">
        <f aca="false">SUMPRODUCT('FD inverse'!$A$44:$BH$44,'FD mesh'!$B$84:$BI$84,$E503:$BL503)+'FD inverse'!$A$44*$C504/Setup!$B$17+INDEX('FD inverse'!$A$44:$BH$44,1,'FD mesh'!$B$15+1)*Setup!$B$22</f>
        <v>0</v>
      </c>
      <c r="AU504" s="0" t="n">
        <f aca="false">SUMPRODUCT('FD inverse'!$A$45:$BH$45,'FD mesh'!$B$84:$BI$84,$E503:$BL503)+'FD inverse'!$A$45*$C504/Setup!$B$17+INDEX('FD inverse'!$A$45:$BH$45,1,'FD mesh'!$B$15+1)*Setup!$B$22</f>
        <v>0</v>
      </c>
      <c r="AV504" s="0" t="n">
        <f aca="false">SUMPRODUCT('FD inverse'!$A$46:$BH$46,'FD mesh'!$B$84:$BI$84,$E503:$BL503)+'FD inverse'!$A$46*$C504/Setup!$B$17+INDEX('FD inverse'!$A$46:$BH$46,1,'FD mesh'!$B$15+1)*Setup!$B$22</f>
        <v>0</v>
      </c>
      <c r="AW504" s="0" t="n">
        <f aca="false">SUMPRODUCT('FD inverse'!$A$47:$BH$47,'FD mesh'!$B$84:$BI$84,$E503:$BL503)+'FD inverse'!$A$47*$C504/Setup!$B$17+INDEX('FD inverse'!$A$47:$BH$47,1,'FD mesh'!$B$15+1)*Setup!$B$22</f>
        <v>0</v>
      </c>
      <c r="AX504" s="0" t="n">
        <f aca="false">SUMPRODUCT('FD inverse'!$A$48:$BH$48,'FD mesh'!$B$84:$BI$84,$E503:$BL503)+'FD inverse'!$A$48*$C504/Setup!$B$17+INDEX('FD inverse'!$A$48:$BH$48,1,'FD mesh'!$B$15+1)*Setup!$B$22</f>
        <v>0</v>
      </c>
      <c r="AY504" s="0" t="n">
        <f aca="false">SUMPRODUCT('FD inverse'!$A$49:$BH$49,'FD mesh'!$B$84:$BI$84,$E503:$BL503)+'FD inverse'!$A$49*$C504/Setup!$B$17+INDEX('FD inverse'!$A$49:$BH$49,1,'FD mesh'!$B$15+1)*Setup!$B$22</f>
        <v>0</v>
      </c>
      <c r="AZ504" s="0" t="n">
        <f aca="false">SUMPRODUCT('FD inverse'!$A$50:$BH$50,'FD mesh'!$B$84:$BI$84,$E503:$BL503)+'FD inverse'!$A$50*$C504/Setup!$B$17+INDEX('FD inverse'!$A$50:$BH$50,1,'FD mesh'!$B$15+1)*Setup!$B$22</f>
        <v>0</v>
      </c>
      <c r="BA504" s="0" t="n">
        <f aca="false">SUMPRODUCT('FD inverse'!$A$51:$BH$51,'FD mesh'!$B$84:$BI$84,$E503:$BL503)+'FD inverse'!$A$51*$C504/Setup!$B$17+INDEX('FD inverse'!$A$51:$BH$51,1,'FD mesh'!$B$15+1)*Setup!$B$22</f>
        <v>0</v>
      </c>
      <c r="BB504" s="0" t="n">
        <f aca="false">SUMPRODUCT('FD inverse'!$A$52:$BH$52,'FD mesh'!$B$84:$BI$84,$E503:$BL503)+'FD inverse'!$A$52*$C504/Setup!$B$17+INDEX('FD inverse'!$A$52:$BH$52,1,'FD mesh'!$B$15+1)*Setup!$B$22</f>
        <v>0</v>
      </c>
      <c r="BC504" s="0" t="n">
        <f aca="false">SUMPRODUCT('FD inverse'!$A$53:$BH$53,'FD mesh'!$B$84:$BI$84,$E503:$BL503)+'FD inverse'!$A$53*$C504/Setup!$B$17+INDEX('FD inverse'!$A$53:$BH$53,1,'FD mesh'!$B$15+1)*Setup!$B$22</f>
        <v>0</v>
      </c>
      <c r="BD504" s="0" t="n">
        <f aca="false">SUMPRODUCT('FD inverse'!$A$54:$BH$54,'FD mesh'!$B$84:$BI$84,$E503:$BL503)+'FD inverse'!$A$54*$C504/Setup!$B$17+INDEX('FD inverse'!$A$54:$BH$54,1,'FD mesh'!$B$15+1)*Setup!$B$22</f>
        <v>0</v>
      </c>
      <c r="BE504" s="0" t="n">
        <f aca="false">SUMPRODUCT('FD inverse'!$A$55:$BH$55,'FD mesh'!$B$84:$BI$84,$E503:$BL503)+'FD inverse'!$A$55*$C504/Setup!$B$17+INDEX('FD inverse'!$A$55:$BH$55,1,'FD mesh'!$B$15+1)*Setup!$B$22</f>
        <v>0</v>
      </c>
      <c r="BF504" s="0" t="n">
        <f aca="false">SUMPRODUCT('FD inverse'!$A$56:$BH$56,'FD mesh'!$B$84:$BI$84,$E503:$BL503)+'FD inverse'!$A$56*$C504/Setup!$B$17+INDEX('FD inverse'!$A$56:$BH$56,1,'FD mesh'!$B$15+1)*Setup!$B$22</f>
        <v>0</v>
      </c>
      <c r="BG504" s="0" t="n">
        <f aca="false">SUMPRODUCT('FD inverse'!$A$57:$BH$57,'FD mesh'!$B$84:$BI$84,$E503:$BL503)+'FD inverse'!$A$57*$C504/Setup!$B$17+INDEX('FD inverse'!$A$57:$BH$57,1,'FD mesh'!$B$15+1)*Setup!$B$22</f>
        <v>0</v>
      </c>
      <c r="BH504" s="0" t="n">
        <f aca="false">SUMPRODUCT('FD inverse'!$A$58:$BH$58,'FD mesh'!$B$84:$BI$84,$E503:$BL503)+'FD inverse'!$A$58*$C504/Setup!$B$17+INDEX('FD inverse'!$A$58:$BH$58,1,'FD mesh'!$B$15+1)*Setup!$B$22</f>
        <v>0</v>
      </c>
      <c r="BI504" s="0" t="n">
        <f aca="false">SUMPRODUCT('FD inverse'!$A$59:$BH$59,'FD mesh'!$B$84:$BI$84,$E503:$BL503)+'FD inverse'!$A$59*$C504/Setup!$B$17+INDEX('FD inverse'!$A$59:$BH$59,1,'FD mesh'!$B$15+1)*Setup!$B$22</f>
        <v>0</v>
      </c>
      <c r="BJ504" s="0" t="n">
        <f aca="false">SUMPRODUCT('FD inverse'!$A$60:$BH$60,'FD mesh'!$B$84:$BI$84,$E503:$BL503)+'FD inverse'!$A$60*$C504/Setup!$B$17+INDEX('FD inverse'!$A$60:$BH$60,1,'FD mesh'!$B$15+1)*Setup!$B$22</f>
        <v>0</v>
      </c>
      <c r="BK504" s="0" t="n">
        <f aca="false">SUMPRODUCT('FD inverse'!$A$61:$BH$61,'FD mesh'!$B$84:$BI$84,$E503:$BL503)+'FD inverse'!$A$61*$C504/Setup!$B$17+INDEX('FD inverse'!$A$61:$BH$61,1,'FD mesh'!$B$15+1)*Setup!$B$22</f>
        <v>0</v>
      </c>
      <c r="BL504" s="0" t="n">
        <f aca="false">SUMPRODUCT('FD inverse'!$A$62:$BH$62,'FD mesh'!$B$84:$BI$84,$E503:$BL503)+'FD inverse'!$A$62*$C504/Setup!$B$17+INDEX('FD inverse'!$A$62:$BH$62,1,'FD mesh'!$B$15+1)*Setup!$B$22</f>
        <v>0</v>
      </c>
    </row>
    <row r="505" customFormat="false" ht="15" hidden="false" customHeight="false" outlineLevel="0" collapsed="false">
      <c r="A505" s="0" t="n">
        <v>500</v>
      </c>
      <c r="B505" s="0" t="n">
        <f aca="false">A505*Setup!$B$11/3600</f>
        <v>41.6666666666667</v>
      </c>
      <c r="C505" s="0" t="n">
        <f aca="false">Setup!$B$7+Setup!$B$8*COS(2*PI()*(B505-Setup!$B$9)/24)</f>
        <v>27.6252311481466</v>
      </c>
      <c r="D505" s="0" t="n">
        <f aca="false">(C505-E505)/Setup!$B$17</f>
        <v>13.9416186224995</v>
      </c>
      <c r="E505" s="0" t="n">
        <f aca="false">SUMPRODUCT('FD inverse'!$A$3:$BH$3,'FD mesh'!$B$84:$BI$84,$E504:$BL504)+'FD inverse'!$A$3*$C505/Setup!$B$17+INDEX('FD inverse'!$A$3:$BH$3,1,'FD mesh'!$B$15+1)*Setup!$B$22</f>
        <v>25.8128207272217</v>
      </c>
      <c r="F505" s="0" t="n">
        <f aca="false">SUMPRODUCT('FD inverse'!$A$4:$BH$4,'FD mesh'!$B$84:$BI$84,$E504:$BL504)+'FD inverse'!$A$4*$C505/Setup!$B$17+INDEX('FD inverse'!$A$4:$BH$4,1,'FD mesh'!$B$15+1)*Setup!$B$22</f>
        <v>25.3953634547968</v>
      </c>
      <c r="G505" s="0" t="n">
        <f aca="false">SUMPRODUCT('FD inverse'!$A$5:$BH$5,'FD mesh'!$B$84:$BI$84,$E504:$BL504)+'FD inverse'!$A$5*$C505/Setup!$B$17+INDEX('FD inverse'!$A$5:$BH$5,1,'FD mesh'!$B$15+1)*Setup!$B$22</f>
        <v>24.9751634154679</v>
      </c>
      <c r="H505" s="0" t="n">
        <f aca="false">SUMPRODUCT('FD inverse'!$A$6:$BH$6,'FD mesh'!$B$84:$BI$84,$E504:$BL504)+'FD inverse'!$A$6*$C505/Setup!$B$17+INDEX('FD inverse'!$A$6:$BH$6,1,'FD mesh'!$B$15+1)*Setup!$B$22</f>
        <v>23.562252851275</v>
      </c>
      <c r="I505" s="0" t="n">
        <f aca="false">SUMPRODUCT('FD inverse'!$A$7:$BH$7,'FD mesh'!$B$84:$BI$84,$E504:$BL504)+'FD inverse'!$A$7*$C505/Setup!$B$17+INDEX('FD inverse'!$A$7:$BH$7,1,'FD mesh'!$B$15+1)*Setup!$B$22</f>
        <v>23.4414628356087</v>
      </c>
      <c r="J505" s="0" t="n">
        <f aca="false">SUMPRODUCT('FD inverse'!$A$8:$BH$8,'FD mesh'!$B$84:$BI$84,$E504:$BL504)+'FD inverse'!$A$8*$C505/Setup!$B$17+INDEX('FD inverse'!$A$8:$BH$8,1,'FD mesh'!$B$15+1)*Setup!$B$22</f>
        <v>23.3299235755115</v>
      </c>
      <c r="K505" s="0" t="n">
        <f aca="false">SUMPRODUCT('FD inverse'!$A$9:$BH$9,'FD mesh'!$B$84:$BI$84,$E504:$BL504)+'FD inverse'!$A$9*$C505/Setup!$B$17+INDEX('FD inverse'!$A$9:$BH$9,1,'FD mesh'!$B$15+1)*Setup!$B$22</f>
        <v>23.2282716191227</v>
      </c>
      <c r="L505" s="0" t="n">
        <f aca="false">SUMPRODUCT('FD inverse'!$A$10:$BH$10,'FD mesh'!$B$84:$BI$84,$E504:$BL504)+'FD inverse'!$A$10*$C505/Setup!$B$17+INDEX('FD inverse'!$A$10:$BH$10,1,'FD mesh'!$B$15+1)*Setup!$B$22</f>
        <v>23.1370347551068</v>
      </c>
      <c r="M505" s="0" t="n">
        <f aca="false">SUMPRODUCT('FD inverse'!$A$11:$BH$11,'FD mesh'!$B$84:$BI$84,$E504:$BL504)+'FD inverse'!$A$11*$C505/Setup!$B$17+INDEX('FD inverse'!$A$11:$BH$11,1,'FD mesh'!$B$15+1)*Setup!$B$22</f>
        <v>23.0566435311028</v>
      </c>
      <c r="N505" s="0" t="n">
        <f aca="false">SUMPRODUCT('FD inverse'!$A$12:$BH$12,'FD mesh'!$B$84:$BI$84,$E504:$BL504)+'FD inverse'!$A$12*$C505/Setup!$B$17+INDEX('FD inverse'!$A$12:$BH$12,1,'FD mesh'!$B$15+1)*Setup!$B$22</f>
        <v>22.9874414013792</v>
      </c>
      <c r="O505" s="0" t="n">
        <f aca="false">SUMPRODUCT('FD inverse'!$A$13:$BH$13,'FD mesh'!$B$84:$BI$84,$E504:$BL504)+'FD inverse'!$A$13*$C505/Setup!$B$17+INDEX('FD inverse'!$A$13:$BH$13,1,'FD mesh'!$B$15+1)*Setup!$B$22</f>
        <v>22.9296934421236</v>
      </c>
      <c r="P505" s="0" t="n">
        <f aca="false">SUMPRODUCT('FD inverse'!$A$14:$BH$14,'FD mesh'!$B$84:$BI$84,$E504:$BL504)+'FD inverse'!$A$14*$C505/Setup!$B$17+INDEX('FD inverse'!$A$14:$BH$14,1,'FD mesh'!$B$15+1)*Setup!$B$22</f>
        <v>22.8835935856771</v>
      </c>
      <c r="Q505" s="0" t="n">
        <f aca="false">SUMPRODUCT('FD inverse'!$A$15:$BH$15,'FD mesh'!$B$84:$BI$84,$E504:$BL504)+'FD inverse'!$A$15*$C505/Setup!$B$17+INDEX('FD inverse'!$A$15:$BH$15,1,'FD mesh'!$B$15+1)*Setup!$B$22</f>
        <v>22.8492703364448</v>
      </c>
      <c r="R505" s="0" t="n">
        <f aca="false">SUMPRODUCT('FD inverse'!$A$16:$BH$16,'FD mesh'!$B$84:$BI$84,$E504:$BL504)+'FD inverse'!$A$16*$C505/Setup!$B$17+INDEX('FD inverse'!$A$16:$BH$16,1,'FD mesh'!$B$15+1)*Setup!$B$22</f>
        <v>22.8267909414004</v>
      </c>
      <c r="S505" s="0" t="n">
        <f aca="false">SUMPRODUCT('FD inverse'!$A$17:$BH$17,'FD mesh'!$B$84:$BI$84,$E504:$BL504)+'FD inverse'!$A$17*$C505/Setup!$B$17+INDEX('FD inverse'!$A$17:$BH$17,1,'FD mesh'!$B$15+1)*Setup!$B$22</f>
        <v>22.2953161245396</v>
      </c>
      <c r="T505" s="0" t="n">
        <f aca="false">SUMPRODUCT('FD inverse'!$A$18:$BH$18,'FD mesh'!$B$84:$BI$84,$E504:$BL504)+'FD inverse'!$A$18*$C505/Setup!$B$17+INDEX('FD inverse'!$A$18:$BH$18,1,'FD mesh'!$B$15+1)*Setup!$B$22</f>
        <v>21.7694208226082</v>
      </c>
      <c r="U505" s="0" t="n">
        <f aca="false">SUMPRODUCT('FD inverse'!$A$19:$BH$19,'FD mesh'!$B$84:$BI$84,$E504:$BL504)+'FD inverse'!$A$19*$C505/Setup!$B$17+INDEX('FD inverse'!$A$19:$BH$19,1,'FD mesh'!$B$15+1)*Setup!$B$22</f>
        <v>21.248759935573</v>
      </c>
      <c r="V505" s="0" t="n">
        <f aca="false">SUMPRODUCT('FD inverse'!$A$20:$BH$20,'FD mesh'!$B$84:$BI$84,$E504:$BL504)+'FD inverse'!$A$20*$C505/Setup!$B$17+INDEX('FD inverse'!$A$20:$BH$20,1,'FD mesh'!$B$15+1)*Setup!$B$22</f>
        <v>20.7329776286596</v>
      </c>
      <c r="W505" s="0" t="n">
        <f aca="false">SUMPRODUCT('FD inverse'!$A$21:$BH$21,'FD mesh'!$B$84:$BI$84,$E504:$BL504)+'FD inverse'!$A$21*$C505/Setup!$B$17+INDEX('FD inverse'!$A$21:$BH$21,1,'FD mesh'!$B$15+1)*Setup!$B$22</f>
        <v>20.22170886806</v>
      </c>
      <c r="X505" s="0" t="n">
        <f aca="false">SUMPRODUCT('FD inverse'!$A$22:$BH$22,'FD mesh'!$B$84:$BI$84,$E504:$BL504)+'FD inverse'!$A$22*$C505/Setup!$B$17+INDEX('FD inverse'!$A$22:$BH$22,1,'FD mesh'!$B$15+1)*Setup!$B$22</f>
        <v>19.7145807958984</v>
      </c>
      <c r="Y505" s="0" t="n">
        <f aca="false">SUMPRODUCT('FD inverse'!$A$23:$BH$23,'FD mesh'!$B$84:$BI$84,$E504:$BL504)+'FD inverse'!$A$23*$C505/Setup!$B$17+INDEX('FD inverse'!$A$23:$BH$23,1,'FD mesh'!$B$15+1)*Setup!$B$22</f>
        <v>19.2112139566569</v>
      </c>
      <c r="Z505" s="0" t="n">
        <f aca="false">SUMPRODUCT('FD inverse'!$A$24:$BH$24,'FD mesh'!$B$84:$BI$84,$E504:$BL504)+'FD inverse'!$A$24*$C505/Setup!$B$17+INDEX('FD inverse'!$A$24:$BH$24,1,'FD mesh'!$B$15+1)*Setup!$B$22</f>
        <v>18.711223387507</v>
      </c>
      <c r="AA505" s="0" t="n">
        <f aca="false">SUMPRODUCT('FD inverse'!$A$25:$BH$25,'FD mesh'!$B$84:$BI$84,$E504:$BL504)+'FD inverse'!$A$25*$C505/Setup!$B$17+INDEX('FD inverse'!$A$25:$BH$25,1,'FD mesh'!$B$15+1)*Setup!$B$22</f>
        <v>18.214219585194</v>
      </c>
      <c r="AB505" s="0" t="n">
        <f aca="false">SUMPRODUCT('FD inverse'!$A$26:$BH$26,'FD mesh'!$B$84:$BI$84,$E504:$BL504)+'FD inverse'!$A$26*$C505/Setup!$B$17+INDEX('FD inverse'!$A$26:$BH$26,1,'FD mesh'!$B$15+1)*Setup!$B$22</f>
        <v>17.7198093622844</v>
      </c>
      <c r="AC505" s="0" t="n">
        <f aca="false">SUMPRODUCT('FD inverse'!$A$27:$BH$27,'FD mesh'!$B$84:$BI$84,$E504:$BL504)+'FD inverse'!$A$27*$C505/Setup!$B$17+INDEX('FD inverse'!$A$27:$BH$27,1,'FD mesh'!$B$15+1)*Setup!$B$22</f>
        <v>17.2275966057158</v>
      </c>
      <c r="AD505" s="0" t="n">
        <f aca="false">SUMPRODUCT('FD inverse'!$A$28:$BH$28,'FD mesh'!$B$84:$BI$84,$E504:$BL504)+'FD inverse'!$A$28*$C505/Setup!$B$17+INDEX('FD inverse'!$A$28:$BH$28,1,'FD mesh'!$B$15+1)*Setup!$B$22</f>
        <v>16.7371829506873</v>
      </c>
      <c r="AE505" s="0" t="n">
        <f aca="false">SUMPRODUCT('FD inverse'!$A$29:$BH$29,'FD mesh'!$B$84:$BI$84,$E504:$BL504)+'FD inverse'!$A$29*$C505/Setup!$B$17+INDEX('FD inverse'!$A$29:$BH$29,1,'FD mesh'!$B$15+1)*Setup!$B$22</f>
        <v>16.2481683830063</v>
      </c>
      <c r="AF505" s="0" t="n">
        <f aca="false">SUMPRODUCT('FD inverse'!$A$30:$BH$30,'FD mesh'!$B$84:$BI$84,$E504:$BL504)+'FD inverse'!$A$30*$C505/Setup!$B$17+INDEX('FD inverse'!$A$30:$BH$30,1,'FD mesh'!$B$15+1)*Setup!$B$22</f>
        <v>15.7601517830616</v>
      </c>
      <c r="AG505" s="0" t="n">
        <f aca="false">SUMPRODUCT('FD inverse'!$A$31:$BH$31,'FD mesh'!$B$84:$BI$84,$E504:$BL504)+'FD inverse'!$A$31*$C505/Setup!$B$17+INDEX('FD inverse'!$A$31:$BH$31,1,'FD mesh'!$B$15+1)*Setup!$B$22</f>
        <v>15.2727314246275</v>
      </c>
      <c r="AH505" s="0" t="n">
        <f aca="false">SUMPRODUCT('FD inverse'!$A$32:$BH$32,'FD mesh'!$B$84:$BI$84,$E504:$BL504)+'FD inverse'!$A$32*$C505/Setup!$B$17+INDEX('FD inverse'!$A$32:$BH$32,1,'FD mesh'!$B$15+1)*Setup!$B$22</f>
        <v>15.2523585371045</v>
      </c>
      <c r="AI505" s="0" t="n">
        <f aca="false">SUMPRODUCT('FD inverse'!$A$33:$BH$33,'FD mesh'!$B$84:$BI$84,$E504:$BL504)+'FD inverse'!$A$33*$C505/Setup!$B$17+INDEX('FD inverse'!$A$33:$BH$33,1,'FD mesh'!$B$15+1)*Setup!$B$22</f>
        <v>15.2322913404548</v>
      </c>
      <c r="AJ505" s="0" t="n">
        <f aca="false">SUMPRODUCT('FD inverse'!$A$34:$BH$34,'FD mesh'!$B$84:$BI$84,$E504:$BL504)+'FD inverse'!$A$34*$C505/Setup!$B$17+INDEX('FD inverse'!$A$34:$BH$34,1,'FD mesh'!$B$15+1)*Setup!$B$22</f>
        <v>15.2125021197235</v>
      </c>
      <c r="AK505" s="0" t="n">
        <f aca="false">SUMPRODUCT('FD inverse'!$A$35:$BH$35,'FD mesh'!$B$84:$BI$84,$E504:$BL504)+'FD inverse'!$A$35*$C505/Setup!$B$17+INDEX('FD inverse'!$A$35:$BH$35,1,'FD mesh'!$B$15+1)*Setup!$B$22</f>
        <v>15.1929641306076</v>
      </c>
      <c r="AL505" s="0" t="n">
        <f aca="false">SUMPRODUCT('FD inverse'!$A$36:$BH$36,'FD mesh'!$B$84:$BI$84,$E504:$BL504)+'FD inverse'!$A$36*$C505/Setup!$B$17+INDEX('FD inverse'!$A$36:$BH$36,1,'FD mesh'!$B$15+1)*Setup!$B$22</f>
        <v>15.1736515934135</v>
      </c>
      <c r="AM505" s="0" t="n">
        <f aca="false">SUMPRODUCT('FD inverse'!$A$37:$BH$37,'FD mesh'!$B$84:$BI$84,$E504:$BL504)+'FD inverse'!$A$37*$C505/Setup!$B$17+INDEX('FD inverse'!$A$37:$BH$37,1,'FD mesh'!$B$15+1)*Setup!$B$22</f>
        <v>15.1545396669515</v>
      </c>
      <c r="AN505" s="0" t="n">
        <f aca="false">SUMPRODUCT('FD inverse'!$A$38:$BH$38,'FD mesh'!$B$84:$BI$84,$E504:$BL504)+'FD inverse'!$A$38*$C505/Setup!$B$17+INDEX('FD inverse'!$A$38:$BH$38,1,'FD mesh'!$B$15+1)*Setup!$B$22</f>
        <v>15.1356044046769</v>
      </c>
      <c r="AO505" s="0" t="n">
        <f aca="false">SUMPRODUCT('FD inverse'!$A$39:$BH$39,'FD mesh'!$B$84:$BI$84,$E504:$BL504)+'FD inverse'!$A$39*$C505/Setup!$B$17+INDEX('FD inverse'!$A$39:$BH$39,1,'FD mesh'!$B$15+1)*Setup!$B$22</f>
        <v>15.1168226952423</v>
      </c>
      <c r="AP505" s="0" t="n">
        <f aca="false">SUMPRODUCT('FD inverse'!$A$40:$BH$40,'FD mesh'!$B$84:$BI$84,$E504:$BL504)+'FD inverse'!$A$40*$C505/Setup!$B$17+INDEX('FD inverse'!$A$40:$BH$40,1,'FD mesh'!$B$15+1)*Setup!$B$22</f>
        <v>15.0981721894939</v>
      </c>
      <c r="AQ505" s="0" t="n">
        <f aca="false">SUMPRODUCT('FD inverse'!$A$41:$BH$41,'FD mesh'!$B$84:$BI$84,$E504:$BL504)+'FD inverse'!$A$41*$C505/Setup!$B$17+INDEX('FD inverse'!$A$41:$BH$41,1,'FD mesh'!$B$15+1)*Setup!$B$22</f>
        <v>15.0796312158175</v>
      </c>
      <c r="AR505" s="0" t="n">
        <f aca="false">SUMPRODUCT('FD inverse'!$A$42:$BH$42,'FD mesh'!$B$84:$BI$84,$E504:$BL504)+'FD inverse'!$A$42*$C505/Setup!$B$17+INDEX('FD inverse'!$A$42:$BH$42,1,'FD mesh'!$B$15+1)*Setup!$B$22</f>
        <v>15.0611786856293</v>
      </c>
      <c r="AS505" s="0" t="n">
        <f aca="false">SUMPRODUCT('FD inverse'!$A$43:$BH$43,'FD mesh'!$B$84:$BI$84,$E504:$BL504)+'FD inverse'!$A$43*$C505/Setup!$B$17+INDEX('FD inverse'!$A$43:$BH$43,1,'FD mesh'!$B$15+1)*Setup!$B$22</f>
        <v>0</v>
      </c>
      <c r="AT505" s="0" t="n">
        <f aca="false">SUMPRODUCT('FD inverse'!$A$44:$BH$44,'FD mesh'!$B$84:$BI$84,$E504:$BL504)+'FD inverse'!$A$44*$C505/Setup!$B$17+INDEX('FD inverse'!$A$44:$BH$44,1,'FD mesh'!$B$15+1)*Setup!$B$22</f>
        <v>0</v>
      </c>
      <c r="AU505" s="0" t="n">
        <f aca="false">SUMPRODUCT('FD inverse'!$A$45:$BH$45,'FD mesh'!$B$84:$BI$84,$E504:$BL504)+'FD inverse'!$A$45*$C505/Setup!$B$17+INDEX('FD inverse'!$A$45:$BH$45,1,'FD mesh'!$B$15+1)*Setup!$B$22</f>
        <v>0</v>
      </c>
      <c r="AV505" s="0" t="n">
        <f aca="false">SUMPRODUCT('FD inverse'!$A$46:$BH$46,'FD mesh'!$B$84:$BI$84,$E504:$BL504)+'FD inverse'!$A$46*$C505/Setup!$B$17+INDEX('FD inverse'!$A$46:$BH$46,1,'FD mesh'!$B$15+1)*Setup!$B$22</f>
        <v>0</v>
      </c>
      <c r="AW505" s="0" t="n">
        <f aca="false">SUMPRODUCT('FD inverse'!$A$47:$BH$47,'FD mesh'!$B$84:$BI$84,$E504:$BL504)+'FD inverse'!$A$47*$C505/Setup!$B$17+INDEX('FD inverse'!$A$47:$BH$47,1,'FD mesh'!$B$15+1)*Setup!$B$22</f>
        <v>0</v>
      </c>
      <c r="AX505" s="0" t="n">
        <f aca="false">SUMPRODUCT('FD inverse'!$A$48:$BH$48,'FD mesh'!$B$84:$BI$84,$E504:$BL504)+'FD inverse'!$A$48*$C505/Setup!$B$17+INDEX('FD inverse'!$A$48:$BH$48,1,'FD mesh'!$B$15+1)*Setup!$B$22</f>
        <v>0</v>
      </c>
      <c r="AY505" s="0" t="n">
        <f aca="false">SUMPRODUCT('FD inverse'!$A$49:$BH$49,'FD mesh'!$B$84:$BI$84,$E504:$BL504)+'FD inverse'!$A$49*$C505/Setup!$B$17+INDEX('FD inverse'!$A$49:$BH$49,1,'FD mesh'!$B$15+1)*Setup!$B$22</f>
        <v>0</v>
      </c>
      <c r="AZ505" s="0" t="n">
        <f aca="false">SUMPRODUCT('FD inverse'!$A$50:$BH$50,'FD mesh'!$B$84:$BI$84,$E504:$BL504)+'FD inverse'!$A$50*$C505/Setup!$B$17+INDEX('FD inverse'!$A$50:$BH$50,1,'FD mesh'!$B$15+1)*Setup!$B$22</f>
        <v>0</v>
      </c>
      <c r="BA505" s="0" t="n">
        <f aca="false">SUMPRODUCT('FD inverse'!$A$51:$BH$51,'FD mesh'!$B$84:$BI$84,$E504:$BL504)+'FD inverse'!$A$51*$C505/Setup!$B$17+INDEX('FD inverse'!$A$51:$BH$51,1,'FD mesh'!$B$15+1)*Setup!$B$22</f>
        <v>0</v>
      </c>
      <c r="BB505" s="0" t="n">
        <f aca="false">SUMPRODUCT('FD inverse'!$A$52:$BH$52,'FD mesh'!$B$84:$BI$84,$E504:$BL504)+'FD inverse'!$A$52*$C505/Setup!$B$17+INDEX('FD inverse'!$A$52:$BH$52,1,'FD mesh'!$B$15+1)*Setup!$B$22</f>
        <v>0</v>
      </c>
      <c r="BC505" s="0" t="n">
        <f aca="false">SUMPRODUCT('FD inverse'!$A$53:$BH$53,'FD mesh'!$B$84:$BI$84,$E504:$BL504)+'FD inverse'!$A$53*$C505/Setup!$B$17+INDEX('FD inverse'!$A$53:$BH$53,1,'FD mesh'!$B$15+1)*Setup!$B$22</f>
        <v>0</v>
      </c>
      <c r="BD505" s="0" t="n">
        <f aca="false">SUMPRODUCT('FD inverse'!$A$54:$BH$54,'FD mesh'!$B$84:$BI$84,$E504:$BL504)+'FD inverse'!$A$54*$C505/Setup!$B$17+INDEX('FD inverse'!$A$54:$BH$54,1,'FD mesh'!$B$15+1)*Setup!$B$22</f>
        <v>0</v>
      </c>
      <c r="BE505" s="0" t="n">
        <f aca="false">SUMPRODUCT('FD inverse'!$A$55:$BH$55,'FD mesh'!$B$84:$BI$84,$E504:$BL504)+'FD inverse'!$A$55*$C505/Setup!$B$17+INDEX('FD inverse'!$A$55:$BH$55,1,'FD mesh'!$B$15+1)*Setup!$B$22</f>
        <v>0</v>
      </c>
      <c r="BF505" s="0" t="n">
        <f aca="false">SUMPRODUCT('FD inverse'!$A$56:$BH$56,'FD mesh'!$B$84:$BI$84,$E504:$BL504)+'FD inverse'!$A$56*$C505/Setup!$B$17+INDEX('FD inverse'!$A$56:$BH$56,1,'FD mesh'!$B$15+1)*Setup!$B$22</f>
        <v>0</v>
      </c>
      <c r="BG505" s="0" t="n">
        <f aca="false">SUMPRODUCT('FD inverse'!$A$57:$BH$57,'FD mesh'!$B$84:$BI$84,$E504:$BL504)+'FD inverse'!$A$57*$C505/Setup!$B$17+INDEX('FD inverse'!$A$57:$BH$57,1,'FD mesh'!$B$15+1)*Setup!$B$22</f>
        <v>0</v>
      </c>
      <c r="BH505" s="0" t="n">
        <f aca="false">SUMPRODUCT('FD inverse'!$A$58:$BH$58,'FD mesh'!$B$84:$BI$84,$E504:$BL504)+'FD inverse'!$A$58*$C505/Setup!$B$17+INDEX('FD inverse'!$A$58:$BH$58,1,'FD mesh'!$B$15+1)*Setup!$B$22</f>
        <v>0</v>
      </c>
      <c r="BI505" s="0" t="n">
        <f aca="false">SUMPRODUCT('FD inverse'!$A$59:$BH$59,'FD mesh'!$B$84:$BI$84,$E504:$BL504)+'FD inverse'!$A$59*$C505/Setup!$B$17+INDEX('FD inverse'!$A$59:$BH$59,1,'FD mesh'!$B$15+1)*Setup!$B$22</f>
        <v>0</v>
      </c>
      <c r="BJ505" s="0" t="n">
        <f aca="false">SUMPRODUCT('FD inverse'!$A$60:$BH$60,'FD mesh'!$B$84:$BI$84,$E504:$BL504)+'FD inverse'!$A$60*$C505/Setup!$B$17+INDEX('FD inverse'!$A$60:$BH$60,1,'FD mesh'!$B$15+1)*Setup!$B$22</f>
        <v>0</v>
      </c>
      <c r="BK505" s="0" t="n">
        <f aca="false">SUMPRODUCT('FD inverse'!$A$61:$BH$61,'FD mesh'!$B$84:$BI$84,$E504:$BL504)+'FD inverse'!$A$61*$C505/Setup!$B$17+INDEX('FD inverse'!$A$61:$BH$61,1,'FD mesh'!$B$15+1)*Setup!$B$22</f>
        <v>0</v>
      </c>
      <c r="BL505" s="0" t="n">
        <f aca="false">SUMPRODUCT('FD inverse'!$A$62:$BH$62,'FD mesh'!$B$84:$BI$84,$E504:$BL504)+'FD inverse'!$A$62*$C505/Setup!$B$17+INDEX('FD inverse'!$A$62:$BH$62,1,'FD mesh'!$B$15+1)*Setup!$B$22</f>
        <v>0</v>
      </c>
    </row>
    <row r="506" customFormat="false" ht="15" hidden="false" customHeight="false" outlineLevel="0" collapsed="false">
      <c r="A506" s="0" t="n">
        <v>501</v>
      </c>
      <c r="B506" s="0" t="n">
        <f aca="false">A506*Setup!$B$11/3600</f>
        <v>41.75</v>
      </c>
      <c r="C506" s="0" t="n">
        <f aca="false">Setup!$B$7+Setup!$B$8*COS(2*PI()*(B506-Setup!$B$9)/24)</f>
        <v>27.5874909661308</v>
      </c>
      <c r="D506" s="0" t="n">
        <f aca="false">(C506-E506)/Setup!$B$17</f>
        <v>13.7496546149425</v>
      </c>
      <c r="E506" s="0" t="n">
        <f aca="false">SUMPRODUCT('FD inverse'!$A$3:$BH$3,'FD mesh'!$B$84:$BI$84,$E505:$BL505)+'FD inverse'!$A$3*$C506/Setup!$B$17+INDEX('FD inverse'!$A$3:$BH$3,1,'FD mesh'!$B$15+1)*Setup!$B$22</f>
        <v>25.8000358661882</v>
      </c>
      <c r="F506" s="0" t="n">
        <f aca="false">SUMPRODUCT('FD inverse'!$A$4:$BH$4,'FD mesh'!$B$84:$BI$84,$E505:$BL505)+'FD inverse'!$A$4*$C506/Setup!$B$17+INDEX('FD inverse'!$A$4:$BH$4,1,'FD mesh'!$B$15+1)*Setup!$B$22</f>
        <v>25.3880454626174</v>
      </c>
      <c r="G506" s="0" t="n">
        <f aca="false">SUMPRODUCT('FD inverse'!$A$5:$BH$5,'FD mesh'!$B$84:$BI$84,$E505:$BL505)+'FD inverse'!$A$5*$C506/Setup!$B$17+INDEX('FD inverse'!$A$5:$BH$5,1,'FD mesh'!$B$15+1)*Setup!$B$22</f>
        <v>24.9728788471633</v>
      </c>
      <c r="H506" s="0" t="n">
        <f aca="false">SUMPRODUCT('FD inverse'!$A$6:$BH$6,'FD mesh'!$B$84:$BI$84,$E505:$BL505)+'FD inverse'!$A$6*$C506/Setup!$B$17+INDEX('FD inverse'!$A$6:$BH$6,1,'FD mesh'!$B$15+1)*Setup!$B$22</f>
        <v>23.5762531881817</v>
      </c>
      <c r="I506" s="0" t="n">
        <f aca="false">SUMPRODUCT('FD inverse'!$A$7:$BH$7,'FD mesh'!$B$84:$BI$84,$E505:$BL505)+'FD inverse'!$A$7*$C506/Setup!$B$17+INDEX('FD inverse'!$A$7:$BH$7,1,'FD mesh'!$B$15+1)*Setup!$B$22</f>
        <v>23.4567878900142</v>
      </c>
      <c r="J506" s="0" t="n">
        <f aca="false">SUMPRODUCT('FD inverse'!$A$8:$BH$8,'FD mesh'!$B$84:$BI$84,$E505:$BL505)+'FD inverse'!$A$8*$C506/Setup!$B$17+INDEX('FD inverse'!$A$8:$BH$8,1,'FD mesh'!$B$15+1)*Setup!$B$22</f>
        <v>23.3463639218795</v>
      </c>
      <c r="K506" s="0" t="n">
        <f aca="false">SUMPRODUCT('FD inverse'!$A$9:$BH$9,'FD mesh'!$B$84:$BI$84,$E505:$BL505)+'FD inverse'!$A$9*$C506/Setup!$B$17+INDEX('FD inverse'!$A$9:$BH$9,1,'FD mesh'!$B$15+1)*Setup!$B$22</f>
        <v>23.2456392731359</v>
      </c>
      <c r="L506" s="0" t="n">
        <f aca="false">SUMPRODUCT('FD inverse'!$A$10:$BH$10,'FD mesh'!$B$84:$BI$84,$E505:$BL505)+'FD inverse'!$A$10*$C506/Setup!$B$17+INDEX('FD inverse'!$A$10:$BH$10,1,'FD mesh'!$B$15+1)*Setup!$B$22</f>
        <v>23.1551610279399</v>
      </c>
      <c r="M506" s="0" t="n">
        <f aca="false">SUMPRODUCT('FD inverse'!$A$11:$BH$11,'FD mesh'!$B$84:$BI$84,$E505:$BL505)+'FD inverse'!$A$11*$C506/Setup!$B$17+INDEX('FD inverse'!$A$11:$BH$11,1,'FD mesh'!$B$15+1)*Setup!$B$22</f>
        <v>23.0753767490171</v>
      </c>
      <c r="N506" s="0" t="n">
        <f aca="false">SUMPRODUCT('FD inverse'!$A$12:$BH$12,'FD mesh'!$B$84:$BI$84,$E505:$BL505)+'FD inverse'!$A$12*$C506/Setup!$B$17+INDEX('FD inverse'!$A$12:$BH$12,1,'FD mesh'!$B$15+1)*Setup!$B$22</f>
        <v>23.0066445160616</v>
      </c>
      <c r="O506" s="0" t="n">
        <f aca="false">SUMPRODUCT('FD inverse'!$A$13:$BH$13,'FD mesh'!$B$84:$BI$84,$E505:$BL505)+'FD inverse'!$A$13*$C506/Setup!$B$17+INDEX('FD inverse'!$A$13:$BH$13,1,'FD mesh'!$B$15+1)*Setup!$B$22</f>
        <v>22.949241554305</v>
      </c>
      <c r="P506" s="0" t="n">
        <f aca="false">SUMPRODUCT('FD inverse'!$A$14:$BH$14,'FD mesh'!$B$84:$BI$84,$E505:$BL505)+'FD inverse'!$A$14*$C506/Setup!$B$17+INDEX('FD inverse'!$A$14:$BH$14,1,'FD mesh'!$B$15+1)*Setup!$B$22</f>
        <v>22.903371402095</v>
      </c>
      <c r="Q506" s="0" t="n">
        <f aca="false">SUMPRODUCT('FD inverse'!$A$15:$BH$15,'FD mesh'!$B$84:$BI$84,$E505:$BL505)+'FD inverse'!$A$15*$C506/Setup!$B$17+INDEX('FD inverse'!$A$15:$BH$15,1,'FD mesh'!$B$15+1)*Setup!$B$22</f>
        <v>22.8691695781552</v>
      </c>
      <c r="R506" s="0" t="n">
        <f aca="false">SUMPRODUCT('FD inverse'!$A$16:$BH$16,'FD mesh'!$B$84:$BI$84,$E505:$BL505)+'FD inverse'!$A$16*$C506/Setup!$B$17+INDEX('FD inverse'!$A$16:$BH$16,1,'FD mesh'!$B$15+1)*Setup!$B$22</f>
        <v>22.8467077198263</v>
      </c>
      <c r="S506" s="0" t="n">
        <f aca="false">SUMPRODUCT('FD inverse'!$A$17:$BH$17,'FD mesh'!$B$84:$BI$84,$E505:$BL505)+'FD inverse'!$A$17*$C506/Setup!$B$17+INDEX('FD inverse'!$A$17:$BH$17,1,'FD mesh'!$B$15+1)*Setup!$B$22</f>
        <v>22.3141247952324</v>
      </c>
      <c r="T506" s="0" t="n">
        <f aca="false">SUMPRODUCT('FD inverse'!$A$18:$BH$18,'FD mesh'!$B$84:$BI$84,$E505:$BL505)+'FD inverse'!$A$18*$C506/Setup!$B$17+INDEX('FD inverse'!$A$18:$BH$18,1,'FD mesh'!$B$15+1)*Setup!$B$22</f>
        <v>21.7870769937281</v>
      </c>
      <c r="U506" s="0" t="n">
        <f aca="false">SUMPRODUCT('FD inverse'!$A$19:$BH$19,'FD mesh'!$B$84:$BI$84,$E505:$BL505)+'FD inverse'!$A$19*$C506/Setup!$B$17+INDEX('FD inverse'!$A$19:$BH$19,1,'FD mesh'!$B$15+1)*Setup!$B$22</f>
        <v>21.2652251511534</v>
      </c>
      <c r="V506" s="0" t="n">
        <f aca="false">SUMPRODUCT('FD inverse'!$A$20:$BH$20,'FD mesh'!$B$84:$BI$84,$E505:$BL505)+'FD inverse'!$A$20*$C506/Setup!$B$17+INDEX('FD inverse'!$A$20:$BH$20,1,'FD mesh'!$B$15+1)*Setup!$B$22</f>
        <v>20.7482187863066</v>
      </c>
      <c r="W506" s="0" t="n">
        <f aca="false">SUMPRODUCT('FD inverse'!$A$21:$BH$21,'FD mesh'!$B$84:$BI$84,$E505:$BL505)+'FD inverse'!$A$21*$C506/Setup!$B$17+INDEX('FD inverse'!$A$21:$BH$21,1,'FD mesh'!$B$15+1)*Setup!$B$22</f>
        <v>20.2356976764244</v>
      </c>
      <c r="X506" s="0" t="n">
        <f aca="false">SUMPRODUCT('FD inverse'!$A$22:$BH$22,'FD mesh'!$B$84:$BI$84,$E505:$BL505)+'FD inverse'!$A$22*$C506/Setup!$B$17+INDEX('FD inverse'!$A$22:$BH$22,1,'FD mesh'!$B$15+1)*Setup!$B$22</f>
        <v>19.7272932730038</v>
      </c>
      <c r="Y506" s="0" t="n">
        <f aca="false">SUMPRODUCT('FD inverse'!$A$23:$BH$23,'FD mesh'!$B$84:$BI$84,$E505:$BL505)+'FD inverse'!$A$23*$C506/Setup!$B$17+INDEX('FD inverse'!$A$23:$BH$23,1,'FD mesh'!$B$15+1)*Setup!$B$22</f>
        <v>19.2226299699885</v>
      </c>
      <c r="Z506" s="0" t="n">
        <f aca="false">SUMPRODUCT('FD inverse'!$A$24:$BH$24,'FD mesh'!$B$84:$BI$84,$E505:$BL505)+'FD inverse'!$A$24*$C506/Setup!$B$17+INDEX('FD inverse'!$A$24:$BH$24,1,'FD mesh'!$B$15+1)*Setup!$B$22</f>
        <v>18.7213262366108</v>
      </c>
      <c r="AA506" s="0" t="n">
        <f aca="false">SUMPRODUCT('FD inverse'!$A$25:$BH$25,'FD mesh'!$B$84:$BI$84,$E505:$BL505)+'FD inverse'!$A$25*$C506/Setup!$B$17+INDEX('FD inverse'!$A$25:$BH$25,1,'FD mesh'!$B$15+1)*Setup!$B$22</f>
        <v>18.2229956273979</v>
      </c>
      <c r="AB506" s="0" t="n">
        <f aca="false">SUMPRODUCT('FD inverse'!$A$26:$BH$26,'FD mesh'!$B$84:$BI$84,$E505:$BL505)+'FD inverse'!$A$26*$C506/Setup!$B$17+INDEX('FD inverse'!$A$26:$BH$26,1,'FD mesh'!$B$15+1)*Setup!$B$22</f>
        <v>17.7272476820335</v>
      </c>
      <c r="AC506" s="0" t="n">
        <f aca="false">SUMPRODUCT('FD inverse'!$A$27:$BH$27,'FD mesh'!$B$84:$BI$84,$E505:$BL505)+'FD inverse'!$A$27*$C506/Setup!$B$17+INDEX('FD inverse'!$A$27:$BH$27,1,'FD mesh'!$B$15+1)*Setup!$B$22</f>
        <v>17.2336887279097</v>
      </c>
      <c r="AD506" s="0" t="n">
        <f aca="false">SUMPRODUCT('FD inverse'!$A$28:$BH$28,'FD mesh'!$B$84:$BI$84,$E505:$BL505)+'FD inverse'!$A$28*$C506/Setup!$B$17+INDEX('FD inverse'!$A$28:$BH$28,1,'FD mesh'!$B$15+1)*Setup!$B$22</f>
        <v>16.7419225983172</v>
      </c>
      <c r="AE506" s="0" t="n">
        <f aca="false">SUMPRODUCT('FD inverse'!$A$29:$BH$29,'FD mesh'!$B$84:$BI$84,$E505:$BL505)+'FD inverse'!$A$29*$C506/Setup!$B$17+INDEX('FD inverse'!$A$29:$BH$29,1,'FD mesh'!$B$15+1)*Setup!$B$22</f>
        <v>16.2515512793129</v>
      </c>
      <c r="AF506" s="0" t="n">
        <f aca="false">SUMPRODUCT('FD inverse'!$A$30:$BH$30,'FD mesh'!$B$84:$BI$84,$E505:$BL505)+'FD inverse'!$A$30*$C506/Setup!$B$17+INDEX('FD inverse'!$A$30:$BH$30,1,'FD mesh'!$B$15+1)*Setup!$B$22</f>
        <v>15.7621754983646</v>
      </c>
      <c r="AG506" s="0" t="n">
        <f aca="false">SUMPRODUCT('FD inverse'!$A$31:$BH$31,'FD mesh'!$B$84:$BI$84,$E505:$BL505)+'FD inverse'!$A$31*$C506/Setup!$B$17+INDEX('FD inverse'!$A$31:$BH$31,1,'FD mesh'!$B$15+1)*Setup!$B$22</f>
        <v>15.2733952679198</v>
      </c>
      <c r="AH506" s="0" t="n">
        <f aca="false">SUMPRODUCT('FD inverse'!$A$32:$BH$32,'FD mesh'!$B$84:$BI$84,$E505:$BL505)+'FD inverse'!$A$32*$C506/Setup!$B$17+INDEX('FD inverse'!$A$32:$BH$32,1,'FD mesh'!$B$15+1)*Setup!$B$22</f>
        <v>15.2529659305973</v>
      </c>
      <c r="AI506" s="0" t="n">
        <f aca="false">SUMPRODUCT('FD inverse'!$A$33:$BH$33,'FD mesh'!$B$84:$BI$84,$E505:$BL505)+'FD inverse'!$A$33*$C506/Setup!$B$17+INDEX('FD inverse'!$A$33:$BH$33,1,'FD mesh'!$B$15+1)*Setup!$B$22</f>
        <v>15.2328440698511</v>
      </c>
      <c r="AJ506" s="0" t="n">
        <f aca="false">SUMPRODUCT('FD inverse'!$A$34:$BH$34,'FD mesh'!$B$84:$BI$84,$E505:$BL505)+'FD inverse'!$A$34*$C506/Setup!$B$17+INDEX('FD inverse'!$A$34:$BH$34,1,'FD mesh'!$B$15+1)*Setup!$B$22</f>
        <v>15.2130020134565</v>
      </c>
      <c r="AK506" s="0" t="n">
        <f aca="false">SUMPRODUCT('FD inverse'!$A$35:$BH$35,'FD mesh'!$B$84:$BI$84,$E505:$BL505)+'FD inverse'!$A$35*$C506/Setup!$B$17+INDEX('FD inverse'!$A$35:$BH$35,1,'FD mesh'!$B$15+1)*Setup!$B$22</f>
        <v>15.1934130147837</v>
      </c>
      <c r="AL506" s="0" t="n">
        <f aca="false">SUMPRODUCT('FD inverse'!$A$36:$BH$36,'FD mesh'!$B$84:$BI$84,$E505:$BL505)+'FD inverse'!$A$36*$C506/Setup!$B$17+INDEX('FD inverse'!$A$36:$BH$36,1,'FD mesh'!$B$15+1)*Setup!$B$22</f>
        <v>15.1740512516199</v>
      </c>
      <c r="AM506" s="0" t="n">
        <f aca="false">SUMPRODUCT('FD inverse'!$A$37:$BH$37,'FD mesh'!$B$84:$BI$84,$E505:$BL505)+'FD inverse'!$A$37*$C506/Setup!$B$17+INDEX('FD inverse'!$A$37:$BH$37,1,'FD mesh'!$B$15+1)*Setup!$B$22</f>
        <v>15.1548918046458</v>
      </c>
      <c r="AN506" s="0" t="n">
        <f aca="false">SUMPRODUCT('FD inverse'!$A$38:$BH$38,'FD mesh'!$B$84:$BI$84,$E505:$BL505)+'FD inverse'!$A$38*$C506/Setup!$B$17+INDEX('FD inverse'!$A$38:$BH$38,1,'FD mesh'!$B$15+1)*Setup!$B$22</f>
        <v>15.1359106178833</v>
      </c>
      <c r="AO506" s="0" t="n">
        <f aca="false">SUMPRODUCT('FD inverse'!$A$39:$BH$39,'FD mesh'!$B$84:$BI$84,$E505:$BL505)+'FD inverse'!$A$39*$C506/Setup!$B$17+INDEX('FD inverse'!$A$39:$BH$39,1,'FD mesh'!$B$15+1)*Setup!$B$22</f>
        <v>15.1170844432991</v>
      </c>
      <c r="AP506" s="0" t="n">
        <f aca="false">SUMPRODUCT('FD inverse'!$A$40:$BH$40,'FD mesh'!$B$84:$BI$84,$E505:$BL505)+'FD inverse'!$A$40*$C506/Setup!$B$17+INDEX('FD inverse'!$A$40:$BH$40,1,'FD mesh'!$B$15+1)*Setup!$B$22</f>
        <v>15.0983907716101</v>
      </c>
      <c r="AQ506" s="0" t="n">
        <f aca="false">SUMPRODUCT('FD inverse'!$A$41:$BH$41,'FD mesh'!$B$84:$BI$84,$E505:$BL505)+'FD inverse'!$A$41*$C506/Setup!$B$17+INDEX('FD inverse'!$A$41:$BH$41,1,'FD mesh'!$B$15+1)*Setup!$B$22</f>
        <v>15.0798077512229</v>
      </c>
      <c r="AR506" s="0" t="n">
        <f aca="false">SUMPRODUCT('FD inverse'!$A$42:$BH$42,'FD mesh'!$B$84:$BI$84,$E505:$BL505)+'FD inverse'!$A$42*$C506/Setup!$B$17+INDEX('FD inverse'!$A$42:$BH$42,1,'FD mesh'!$B$15+1)*Setup!$B$22</f>
        <v>15.0613140971243</v>
      </c>
      <c r="AS506" s="0" t="n">
        <f aca="false">SUMPRODUCT('FD inverse'!$A$43:$BH$43,'FD mesh'!$B$84:$BI$84,$E505:$BL505)+'FD inverse'!$A$43*$C506/Setup!$B$17+INDEX('FD inverse'!$A$43:$BH$43,1,'FD mesh'!$B$15+1)*Setup!$B$22</f>
        <v>0</v>
      </c>
      <c r="AT506" s="0" t="n">
        <f aca="false">SUMPRODUCT('FD inverse'!$A$44:$BH$44,'FD mesh'!$B$84:$BI$84,$E505:$BL505)+'FD inverse'!$A$44*$C506/Setup!$B$17+INDEX('FD inverse'!$A$44:$BH$44,1,'FD mesh'!$B$15+1)*Setup!$B$22</f>
        <v>0</v>
      </c>
      <c r="AU506" s="0" t="n">
        <f aca="false">SUMPRODUCT('FD inverse'!$A$45:$BH$45,'FD mesh'!$B$84:$BI$84,$E505:$BL505)+'FD inverse'!$A$45*$C506/Setup!$B$17+INDEX('FD inverse'!$A$45:$BH$45,1,'FD mesh'!$B$15+1)*Setup!$B$22</f>
        <v>0</v>
      </c>
      <c r="AV506" s="0" t="n">
        <f aca="false">SUMPRODUCT('FD inverse'!$A$46:$BH$46,'FD mesh'!$B$84:$BI$84,$E505:$BL505)+'FD inverse'!$A$46*$C506/Setup!$B$17+INDEX('FD inverse'!$A$46:$BH$46,1,'FD mesh'!$B$15+1)*Setup!$B$22</f>
        <v>0</v>
      </c>
      <c r="AW506" s="0" t="n">
        <f aca="false">SUMPRODUCT('FD inverse'!$A$47:$BH$47,'FD mesh'!$B$84:$BI$84,$E505:$BL505)+'FD inverse'!$A$47*$C506/Setup!$B$17+INDEX('FD inverse'!$A$47:$BH$47,1,'FD mesh'!$B$15+1)*Setup!$B$22</f>
        <v>0</v>
      </c>
      <c r="AX506" s="0" t="n">
        <f aca="false">SUMPRODUCT('FD inverse'!$A$48:$BH$48,'FD mesh'!$B$84:$BI$84,$E505:$BL505)+'FD inverse'!$A$48*$C506/Setup!$B$17+INDEX('FD inverse'!$A$48:$BH$48,1,'FD mesh'!$B$15+1)*Setup!$B$22</f>
        <v>0</v>
      </c>
      <c r="AY506" s="0" t="n">
        <f aca="false">SUMPRODUCT('FD inverse'!$A$49:$BH$49,'FD mesh'!$B$84:$BI$84,$E505:$BL505)+'FD inverse'!$A$49*$C506/Setup!$B$17+INDEX('FD inverse'!$A$49:$BH$49,1,'FD mesh'!$B$15+1)*Setup!$B$22</f>
        <v>0</v>
      </c>
      <c r="AZ506" s="0" t="n">
        <f aca="false">SUMPRODUCT('FD inverse'!$A$50:$BH$50,'FD mesh'!$B$84:$BI$84,$E505:$BL505)+'FD inverse'!$A$50*$C506/Setup!$B$17+INDEX('FD inverse'!$A$50:$BH$50,1,'FD mesh'!$B$15+1)*Setup!$B$22</f>
        <v>0</v>
      </c>
      <c r="BA506" s="0" t="n">
        <f aca="false">SUMPRODUCT('FD inverse'!$A$51:$BH$51,'FD mesh'!$B$84:$BI$84,$E505:$BL505)+'FD inverse'!$A$51*$C506/Setup!$B$17+INDEX('FD inverse'!$A$51:$BH$51,1,'FD mesh'!$B$15+1)*Setup!$B$22</f>
        <v>0</v>
      </c>
      <c r="BB506" s="0" t="n">
        <f aca="false">SUMPRODUCT('FD inverse'!$A$52:$BH$52,'FD mesh'!$B$84:$BI$84,$E505:$BL505)+'FD inverse'!$A$52*$C506/Setup!$B$17+INDEX('FD inverse'!$A$52:$BH$52,1,'FD mesh'!$B$15+1)*Setup!$B$22</f>
        <v>0</v>
      </c>
      <c r="BC506" s="0" t="n">
        <f aca="false">SUMPRODUCT('FD inverse'!$A$53:$BH$53,'FD mesh'!$B$84:$BI$84,$E505:$BL505)+'FD inverse'!$A$53*$C506/Setup!$B$17+INDEX('FD inverse'!$A$53:$BH$53,1,'FD mesh'!$B$15+1)*Setup!$B$22</f>
        <v>0</v>
      </c>
      <c r="BD506" s="0" t="n">
        <f aca="false">SUMPRODUCT('FD inverse'!$A$54:$BH$54,'FD mesh'!$B$84:$BI$84,$E505:$BL505)+'FD inverse'!$A$54*$C506/Setup!$B$17+INDEX('FD inverse'!$A$54:$BH$54,1,'FD mesh'!$B$15+1)*Setup!$B$22</f>
        <v>0</v>
      </c>
      <c r="BE506" s="0" t="n">
        <f aca="false">SUMPRODUCT('FD inverse'!$A$55:$BH$55,'FD mesh'!$B$84:$BI$84,$E505:$BL505)+'FD inverse'!$A$55*$C506/Setup!$B$17+INDEX('FD inverse'!$A$55:$BH$55,1,'FD mesh'!$B$15+1)*Setup!$B$22</f>
        <v>0</v>
      </c>
      <c r="BF506" s="0" t="n">
        <f aca="false">SUMPRODUCT('FD inverse'!$A$56:$BH$56,'FD mesh'!$B$84:$BI$84,$E505:$BL505)+'FD inverse'!$A$56*$C506/Setup!$B$17+INDEX('FD inverse'!$A$56:$BH$56,1,'FD mesh'!$B$15+1)*Setup!$B$22</f>
        <v>0</v>
      </c>
      <c r="BG506" s="0" t="n">
        <f aca="false">SUMPRODUCT('FD inverse'!$A$57:$BH$57,'FD mesh'!$B$84:$BI$84,$E505:$BL505)+'FD inverse'!$A$57*$C506/Setup!$B$17+INDEX('FD inverse'!$A$57:$BH$57,1,'FD mesh'!$B$15+1)*Setup!$B$22</f>
        <v>0</v>
      </c>
      <c r="BH506" s="0" t="n">
        <f aca="false">SUMPRODUCT('FD inverse'!$A$58:$BH$58,'FD mesh'!$B$84:$BI$84,$E505:$BL505)+'FD inverse'!$A$58*$C506/Setup!$B$17+INDEX('FD inverse'!$A$58:$BH$58,1,'FD mesh'!$B$15+1)*Setup!$B$22</f>
        <v>0</v>
      </c>
      <c r="BI506" s="0" t="n">
        <f aca="false">SUMPRODUCT('FD inverse'!$A$59:$BH$59,'FD mesh'!$B$84:$BI$84,$E505:$BL505)+'FD inverse'!$A$59*$C506/Setup!$B$17+INDEX('FD inverse'!$A$59:$BH$59,1,'FD mesh'!$B$15+1)*Setup!$B$22</f>
        <v>0</v>
      </c>
      <c r="BJ506" s="0" t="n">
        <f aca="false">SUMPRODUCT('FD inverse'!$A$60:$BH$60,'FD mesh'!$B$84:$BI$84,$E505:$BL505)+'FD inverse'!$A$60*$C506/Setup!$B$17+INDEX('FD inverse'!$A$60:$BH$60,1,'FD mesh'!$B$15+1)*Setup!$B$22</f>
        <v>0</v>
      </c>
      <c r="BK506" s="0" t="n">
        <f aca="false">SUMPRODUCT('FD inverse'!$A$61:$BH$61,'FD mesh'!$B$84:$BI$84,$E505:$BL505)+'FD inverse'!$A$61*$C506/Setup!$B$17+INDEX('FD inverse'!$A$61:$BH$61,1,'FD mesh'!$B$15+1)*Setup!$B$22</f>
        <v>0</v>
      </c>
      <c r="BL506" s="0" t="n">
        <f aca="false">SUMPRODUCT('FD inverse'!$A$62:$BH$62,'FD mesh'!$B$84:$BI$84,$E505:$BL505)+'FD inverse'!$A$62*$C506/Setup!$B$17+INDEX('FD inverse'!$A$62:$BH$62,1,'FD mesh'!$B$15+1)*Setup!$B$22</f>
        <v>0</v>
      </c>
    </row>
    <row r="507" customFormat="false" ht="15" hidden="false" customHeight="false" outlineLevel="0" collapsed="false">
      <c r="A507" s="0" t="n">
        <v>502</v>
      </c>
      <c r="B507" s="0" t="n">
        <f aca="false">A507*Setup!$B$11/3600</f>
        <v>41.8333333333333</v>
      </c>
      <c r="C507" s="0" t="n">
        <f aca="false">Setup!$B$7+Setup!$B$8*COS(2*PI()*(B507-Setup!$B$9)/24)</f>
        <v>27.5480433327129</v>
      </c>
      <c r="D507" s="0" t="n">
        <f aca="false">(C507-E507)/Setup!$B$17</f>
        <v>13.5532355993685</v>
      </c>
      <c r="E507" s="0" t="n">
        <f aca="false">SUMPRODUCT('FD inverse'!$A$3:$BH$3,'FD mesh'!$B$84:$BI$84,$E506:$BL506)+'FD inverse'!$A$3*$C507/Setup!$B$17+INDEX('FD inverse'!$A$3:$BH$3,1,'FD mesh'!$B$15+1)*Setup!$B$22</f>
        <v>25.786122704795</v>
      </c>
      <c r="F507" s="0" t="n">
        <f aca="false">SUMPRODUCT('FD inverse'!$A$4:$BH$4,'FD mesh'!$B$84:$BI$84,$E506:$BL506)+'FD inverse'!$A$4*$C507/Setup!$B$17+INDEX('FD inverse'!$A$4:$BH$4,1,'FD mesh'!$B$15+1)*Setup!$B$22</f>
        <v>25.3797332484102</v>
      </c>
      <c r="G507" s="0" t="n">
        <f aca="false">SUMPRODUCT('FD inverse'!$A$5:$BH$5,'FD mesh'!$B$84:$BI$84,$E506:$BL506)+'FD inverse'!$A$5*$C507/Setup!$B$17+INDEX('FD inverse'!$A$5:$BH$5,1,'FD mesh'!$B$15+1)*Setup!$B$22</f>
        <v>24.9697360601647</v>
      </c>
      <c r="H507" s="0" t="n">
        <f aca="false">SUMPRODUCT('FD inverse'!$A$6:$BH$6,'FD mesh'!$B$84:$BI$84,$E506:$BL506)+'FD inverse'!$A$6*$C507/Setup!$B$17+INDEX('FD inverse'!$A$6:$BH$6,1,'FD mesh'!$B$15+1)*Setup!$B$22</f>
        <v>23.5898538921401</v>
      </c>
      <c r="I507" s="0" t="n">
        <f aca="false">SUMPRODUCT('FD inverse'!$A$7:$BH$7,'FD mesh'!$B$84:$BI$84,$E506:$BL506)+'FD inverse'!$A$7*$C507/Setup!$B$17+INDEX('FD inverse'!$A$7:$BH$7,1,'FD mesh'!$B$15+1)*Setup!$B$22</f>
        <v>23.4717524330106</v>
      </c>
      <c r="J507" s="0" t="n">
        <f aca="false">SUMPRODUCT('FD inverse'!$A$8:$BH$8,'FD mesh'!$B$84:$BI$84,$E506:$BL506)+'FD inverse'!$A$8*$C507/Setup!$B$17+INDEX('FD inverse'!$A$8:$BH$8,1,'FD mesh'!$B$15+1)*Setup!$B$22</f>
        <v>23.3624796128169</v>
      </c>
      <c r="K507" s="0" t="n">
        <f aca="false">SUMPRODUCT('FD inverse'!$A$9:$BH$9,'FD mesh'!$B$84:$BI$84,$E506:$BL506)+'FD inverse'!$A$9*$C507/Setup!$B$17+INDEX('FD inverse'!$A$9:$BH$9,1,'FD mesh'!$B$15+1)*Setup!$B$22</f>
        <v>23.2627145748873</v>
      </c>
      <c r="L507" s="0" t="n">
        <f aca="false">SUMPRODUCT('FD inverse'!$A$10:$BH$10,'FD mesh'!$B$84:$BI$84,$E506:$BL506)+'FD inverse'!$A$10*$C507/Setup!$B$17+INDEX('FD inverse'!$A$10:$BH$10,1,'FD mesh'!$B$15+1)*Setup!$B$22</f>
        <v>23.1730234612948</v>
      </c>
      <c r="M507" s="0" t="n">
        <f aca="false">SUMPRODUCT('FD inverse'!$A$11:$BH$11,'FD mesh'!$B$84:$BI$84,$E506:$BL506)+'FD inverse'!$A$11*$C507/Setup!$B$17+INDEX('FD inverse'!$A$11:$BH$11,1,'FD mesh'!$B$15+1)*Setup!$B$22</f>
        <v>23.0938706564661</v>
      </c>
      <c r="N507" s="0" t="n">
        <f aca="false">SUMPRODUCT('FD inverse'!$A$12:$BH$12,'FD mesh'!$B$84:$BI$84,$E506:$BL506)+'FD inverse'!$A$12*$C507/Setup!$B$17+INDEX('FD inverse'!$A$12:$BH$12,1,'FD mesh'!$B$15+1)*Setup!$B$22</f>
        <v>23.0256287114895</v>
      </c>
      <c r="O507" s="0" t="n">
        <f aca="false">SUMPRODUCT('FD inverse'!$A$13:$BH$13,'FD mesh'!$B$84:$BI$84,$E506:$BL506)+'FD inverse'!$A$13*$C507/Setup!$B$17+INDEX('FD inverse'!$A$13:$BH$13,1,'FD mesh'!$B$15+1)*Setup!$B$22</f>
        <v>22.9685868818095</v>
      </c>
      <c r="P507" s="0" t="n">
        <f aca="false">SUMPRODUCT('FD inverse'!$A$14:$BH$14,'FD mesh'!$B$84:$BI$84,$E506:$BL506)+'FD inverse'!$A$14*$C507/Setup!$B$17+INDEX('FD inverse'!$A$14:$BH$14,1,'FD mesh'!$B$15+1)*Setup!$B$22</f>
        <v>22.9229582246985</v>
      </c>
      <c r="Q507" s="0" t="n">
        <f aca="false">SUMPRODUCT('FD inverse'!$A$15:$BH$15,'FD mesh'!$B$84:$BI$84,$E506:$BL506)+'FD inverse'!$A$15*$C507/Setup!$B$17+INDEX('FD inverse'!$A$15:$BH$15,1,'FD mesh'!$B$15+1)*Setup!$B$22</f>
        <v>22.8888852151411</v>
      </c>
      <c r="R507" s="0" t="n">
        <f aca="false">SUMPRODUCT('FD inverse'!$A$16:$BH$16,'FD mesh'!$B$84:$BI$84,$E506:$BL506)+'FD inverse'!$A$16*$C507/Setup!$B$17+INDEX('FD inverse'!$A$16:$BH$16,1,'FD mesh'!$B$15+1)*Setup!$B$22</f>
        <v>22.8664438498232</v>
      </c>
      <c r="S507" s="0" t="n">
        <f aca="false">SUMPRODUCT('FD inverse'!$A$17:$BH$17,'FD mesh'!$B$84:$BI$84,$E506:$BL506)+'FD inverse'!$A$17*$C507/Setup!$B$17+INDEX('FD inverse'!$A$17:$BH$17,1,'FD mesh'!$B$15+1)*Setup!$B$22</f>
        <v>22.332775514373</v>
      </c>
      <c r="T507" s="0" t="n">
        <f aca="false">SUMPRODUCT('FD inverse'!$A$18:$BH$18,'FD mesh'!$B$84:$BI$84,$E506:$BL506)+'FD inverse'!$A$18*$C507/Setup!$B$17+INDEX('FD inverse'!$A$18:$BH$18,1,'FD mesh'!$B$15+1)*Setup!$B$22</f>
        <v>21.804595819127</v>
      </c>
      <c r="U507" s="0" t="n">
        <f aca="false">SUMPRODUCT('FD inverse'!$A$19:$BH$19,'FD mesh'!$B$84:$BI$84,$E506:$BL506)+'FD inverse'!$A$19*$C507/Setup!$B$17+INDEX('FD inverse'!$A$19:$BH$19,1,'FD mesh'!$B$15+1)*Setup!$B$22</f>
        <v>21.2815716639269</v>
      </c>
      <c r="V507" s="0" t="n">
        <f aca="false">SUMPRODUCT('FD inverse'!$A$20:$BH$20,'FD mesh'!$B$84:$BI$84,$E506:$BL506)+'FD inverse'!$A$20*$C507/Setup!$B$17+INDEX('FD inverse'!$A$20:$BH$20,1,'FD mesh'!$B$15+1)*Setup!$B$22</f>
        <v>20.7633580539144</v>
      </c>
      <c r="W507" s="0" t="n">
        <f aca="false">SUMPRODUCT('FD inverse'!$A$21:$BH$21,'FD mesh'!$B$84:$BI$84,$E506:$BL506)+'FD inverse'!$A$21*$C507/Setup!$B$17+INDEX('FD inverse'!$A$21:$BH$21,1,'FD mesh'!$B$15+1)*Setup!$B$22</f>
        <v>20.2495997140838</v>
      </c>
      <c r="X507" s="0" t="n">
        <f aca="false">SUMPRODUCT('FD inverse'!$A$22:$BH$22,'FD mesh'!$B$84:$BI$84,$E506:$BL506)+'FD inverse'!$A$22*$C507/Setup!$B$17+INDEX('FD inverse'!$A$22:$BH$22,1,'FD mesh'!$B$15+1)*Setup!$B$22</f>
        <v>19.7399325453357</v>
      </c>
      <c r="Y507" s="0" t="n">
        <f aca="false">SUMPRODUCT('FD inverse'!$A$23:$BH$23,'FD mesh'!$B$84:$BI$84,$E506:$BL506)+'FD inverse'!$A$23*$C507/Setup!$B$17+INDEX('FD inverse'!$A$23:$BH$23,1,'FD mesh'!$B$15+1)*Setup!$B$22</f>
        <v>19.2339849338739</v>
      </c>
      <c r="Z507" s="0" t="n">
        <f aca="false">SUMPRODUCT('FD inverse'!$A$24:$BH$24,'FD mesh'!$B$84:$BI$84,$E506:$BL506)+'FD inverse'!$A$24*$C507/Setup!$B$17+INDEX('FD inverse'!$A$24:$BH$24,1,'FD mesh'!$B$15+1)*Setup!$B$22</f>
        <v>18.7313789260698</v>
      </c>
      <c r="AA507" s="0" t="n">
        <f aca="false">SUMPRODUCT('FD inverse'!$A$25:$BH$25,'FD mesh'!$B$84:$BI$84,$E506:$BL506)+'FD inverse'!$A$25*$C507/Setup!$B$17+INDEX('FD inverse'!$A$25:$BH$25,1,'FD mesh'!$B$15+1)*Setup!$B$22</f>
        <v>18.2317312811637</v>
      </c>
      <c r="AB507" s="0" t="n">
        <f aca="false">SUMPRODUCT('FD inverse'!$A$26:$BH$26,'FD mesh'!$B$84:$BI$84,$E506:$BL506)+'FD inverse'!$A$26*$C507/Setup!$B$17+INDEX('FD inverse'!$A$26:$BH$26,1,'FD mesh'!$B$15+1)*Setup!$B$22</f>
        <v>17.7346544143658</v>
      </c>
      <c r="AC507" s="0" t="n">
        <f aca="false">SUMPRODUCT('FD inverse'!$A$27:$BH$27,'FD mesh'!$B$84:$BI$84,$E506:$BL506)+'FD inverse'!$A$27*$C507/Setup!$B$17+INDEX('FD inverse'!$A$27:$BH$27,1,'FD mesh'!$B$15+1)*Setup!$B$22</f>
        <v>17.2397572430828</v>
      </c>
      <c r="AD507" s="0" t="n">
        <f aca="false">SUMPRODUCT('FD inverse'!$A$28:$BH$28,'FD mesh'!$B$84:$BI$84,$E506:$BL506)+'FD inverse'!$A$28*$C507/Setup!$B$17+INDEX('FD inverse'!$A$28:$BH$28,1,'FD mesh'!$B$15+1)*Setup!$B$22</f>
        <v>16.7466459491222</v>
      </c>
      <c r="AE507" s="0" t="n">
        <f aca="false">SUMPRODUCT('FD inverse'!$A$29:$BH$29,'FD mesh'!$B$84:$BI$84,$E506:$BL506)+'FD inverse'!$A$29*$C507/Setup!$B$17+INDEX('FD inverse'!$A$29:$BH$29,1,'FD mesh'!$B$15+1)*Setup!$B$22</f>
        <v>16.2549246698271</v>
      </c>
      <c r="AF507" s="0" t="n">
        <f aca="false">SUMPRODUCT('FD inverse'!$A$30:$BH$30,'FD mesh'!$B$84:$BI$84,$E506:$BL506)+'FD inverse'!$A$30*$C507/Setup!$B$17+INDEX('FD inverse'!$A$30:$BH$30,1,'FD mesh'!$B$15+1)*Setup!$B$22</f>
        <v>15.7641961311691</v>
      </c>
      <c r="AG507" s="0" t="n">
        <f aca="false">SUMPRODUCT('FD inverse'!$A$31:$BH$31,'FD mesh'!$B$84:$BI$84,$E506:$BL506)+'FD inverse'!$A$31*$C507/Setup!$B$17+INDEX('FD inverse'!$A$31:$BH$31,1,'FD mesh'!$B$15+1)*Setup!$B$22</f>
        <v>15.2740622358793</v>
      </c>
      <c r="AH507" s="0" t="n">
        <f aca="false">SUMPRODUCT('FD inverse'!$A$32:$BH$32,'FD mesh'!$B$84:$BI$84,$E506:$BL506)+'FD inverse'!$A$32*$C507/Setup!$B$17+INDEX('FD inverse'!$A$32:$BH$32,1,'FD mesh'!$B$15+1)*Setup!$B$22</f>
        <v>15.2535766535298</v>
      </c>
      <c r="AI507" s="0" t="n">
        <f aca="false">SUMPRODUCT('FD inverse'!$A$33:$BH$33,'FD mesh'!$B$84:$BI$84,$E506:$BL506)+'FD inverse'!$A$33*$C507/Setup!$B$17+INDEX('FD inverse'!$A$33:$BH$33,1,'FD mesh'!$B$15+1)*Setup!$B$22</f>
        <v>15.2334002331957</v>
      </c>
      <c r="AJ507" s="0" t="n">
        <f aca="false">SUMPRODUCT('FD inverse'!$A$34:$BH$34,'FD mesh'!$B$84:$BI$84,$E506:$BL506)+'FD inverse'!$A$34*$C507/Setup!$B$17+INDEX('FD inverse'!$A$34:$BH$34,1,'FD mesh'!$B$15+1)*Setup!$B$22</f>
        <v>15.2135053555567</v>
      </c>
      <c r="AK507" s="0" t="n">
        <f aca="false">SUMPRODUCT('FD inverse'!$A$35:$BH$35,'FD mesh'!$B$84:$BI$84,$E506:$BL506)+'FD inverse'!$A$35*$C507/Setup!$B$17+INDEX('FD inverse'!$A$35:$BH$35,1,'FD mesh'!$B$15+1)*Setup!$B$22</f>
        <v>15.1938652812825</v>
      </c>
      <c r="AL507" s="0" t="n">
        <f aca="false">SUMPRODUCT('FD inverse'!$A$36:$BH$36,'FD mesh'!$B$84:$BI$84,$E506:$BL506)+'FD inverse'!$A$36*$C507/Setup!$B$17+INDEX('FD inverse'!$A$36:$BH$36,1,'FD mesh'!$B$15+1)*Setup!$B$22</f>
        <v>15.1744541547272</v>
      </c>
      <c r="AM507" s="0" t="n">
        <f aca="false">SUMPRODUCT('FD inverse'!$A$37:$BH$37,'FD mesh'!$B$84:$BI$84,$E506:$BL506)+'FD inverse'!$A$37*$C507/Setup!$B$17+INDEX('FD inverse'!$A$37:$BH$37,1,'FD mesh'!$B$15+1)*Setup!$B$22</f>
        <v>15.1552469870049</v>
      </c>
      <c r="AN507" s="0" t="n">
        <f aca="false">SUMPRODUCT('FD inverse'!$A$38:$BH$38,'FD mesh'!$B$84:$BI$84,$E506:$BL506)+'FD inverse'!$A$38*$C507/Setup!$B$17+INDEX('FD inverse'!$A$38:$BH$38,1,'FD mesh'!$B$15+1)*Setup!$B$22</f>
        <v>15.1362196207737</v>
      </c>
      <c r="AO507" s="0" t="n">
        <f aca="false">SUMPRODUCT('FD inverse'!$A$39:$BH$39,'FD mesh'!$B$84:$BI$84,$E506:$BL506)+'FD inverse'!$A$39*$C507/Setup!$B$17+INDEX('FD inverse'!$A$39:$BH$39,1,'FD mesh'!$B$15+1)*Setup!$B$22</f>
        <v>15.117348678923</v>
      </c>
      <c r="AP507" s="0" t="n">
        <f aca="false">SUMPRODUCT('FD inverse'!$A$40:$BH$40,'FD mesh'!$B$84:$BI$84,$E506:$BL506)+'FD inverse'!$A$40*$C507/Setup!$B$17+INDEX('FD inverse'!$A$40:$BH$40,1,'FD mesh'!$B$15+1)*Setup!$B$22</f>
        <v>15.0986114992314</v>
      </c>
      <c r="AQ507" s="0" t="n">
        <f aca="false">SUMPRODUCT('FD inverse'!$A$41:$BH$41,'FD mesh'!$B$84:$BI$84,$E506:$BL506)+'FD inverse'!$A$41*$C507/Setup!$B$17+INDEX('FD inverse'!$A$41:$BH$41,1,'FD mesh'!$B$15+1)*Setup!$B$22</f>
        <v>15.0799860569458</v>
      </c>
      <c r="AR507" s="0" t="n">
        <f aca="false">SUMPRODUCT('FD inverse'!$A$42:$BH$42,'FD mesh'!$B$84:$BI$84,$E506:$BL506)+'FD inverse'!$A$42*$C507/Setup!$B$17+INDEX('FD inverse'!$A$42:$BH$42,1,'FD mesh'!$B$15+1)*Setup!$B$22</f>
        <v>15.061450877124</v>
      </c>
      <c r="AS507" s="0" t="n">
        <f aca="false">SUMPRODUCT('FD inverse'!$A$43:$BH$43,'FD mesh'!$B$84:$BI$84,$E506:$BL506)+'FD inverse'!$A$43*$C507/Setup!$B$17+INDEX('FD inverse'!$A$43:$BH$43,1,'FD mesh'!$B$15+1)*Setup!$B$22</f>
        <v>0</v>
      </c>
      <c r="AT507" s="0" t="n">
        <f aca="false">SUMPRODUCT('FD inverse'!$A$44:$BH$44,'FD mesh'!$B$84:$BI$84,$E506:$BL506)+'FD inverse'!$A$44*$C507/Setup!$B$17+INDEX('FD inverse'!$A$44:$BH$44,1,'FD mesh'!$B$15+1)*Setup!$B$22</f>
        <v>0</v>
      </c>
      <c r="AU507" s="0" t="n">
        <f aca="false">SUMPRODUCT('FD inverse'!$A$45:$BH$45,'FD mesh'!$B$84:$BI$84,$E506:$BL506)+'FD inverse'!$A$45*$C507/Setup!$B$17+INDEX('FD inverse'!$A$45:$BH$45,1,'FD mesh'!$B$15+1)*Setup!$B$22</f>
        <v>0</v>
      </c>
      <c r="AV507" s="0" t="n">
        <f aca="false">SUMPRODUCT('FD inverse'!$A$46:$BH$46,'FD mesh'!$B$84:$BI$84,$E506:$BL506)+'FD inverse'!$A$46*$C507/Setup!$B$17+INDEX('FD inverse'!$A$46:$BH$46,1,'FD mesh'!$B$15+1)*Setup!$B$22</f>
        <v>0</v>
      </c>
      <c r="AW507" s="0" t="n">
        <f aca="false">SUMPRODUCT('FD inverse'!$A$47:$BH$47,'FD mesh'!$B$84:$BI$84,$E506:$BL506)+'FD inverse'!$A$47*$C507/Setup!$B$17+INDEX('FD inverse'!$A$47:$BH$47,1,'FD mesh'!$B$15+1)*Setup!$B$22</f>
        <v>0</v>
      </c>
      <c r="AX507" s="0" t="n">
        <f aca="false">SUMPRODUCT('FD inverse'!$A$48:$BH$48,'FD mesh'!$B$84:$BI$84,$E506:$BL506)+'FD inverse'!$A$48*$C507/Setup!$B$17+INDEX('FD inverse'!$A$48:$BH$48,1,'FD mesh'!$B$15+1)*Setup!$B$22</f>
        <v>0</v>
      </c>
      <c r="AY507" s="0" t="n">
        <f aca="false">SUMPRODUCT('FD inverse'!$A$49:$BH$49,'FD mesh'!$B$84:$BI$84,$E506:$BL506)+'FD inverse'!$A$49*$C507/Setup!$B$17+INDEX('FD inverse'!$A$49:$BH$49,1,'FD mesh'!$B$15+1)*Setup!$B$22</f>
        <v>0</v>
      </c>
      <c r="AZ507" s="0" t="n">
        <f aca="false">SUMPRODUCT('FD inverse'!$A$50:$BH$50,'FD mesh'!$B$84:$BI$84,$E506:$BL506)+'FD inverse'!$A$50*$C507/Setup!$B$17+INDEX('FD inverse'!$A$50:$BH$50,1,'FD mesh'!$B$15+1)*Setup!$B$22</f>
        <v>0</v>
      </c>
      <c r="BA507" s="0" t="n">
        <f aca="false">SUMPRODUCT('FD inverse'!$A$51:$BH$51,'FD mesh'!$B$84:$BI$84,$E506:$BL506)+'FD inverse'!$A$51*$C507/Setup!$B$17+INDEX('FD inverse'!$A$51:$BH$51,1,'FD mesh'!$B$15+1)*Setup!$B$22</f>
        <v>0</v>
      </c>
      <c r="BB507" s="0" t="n">
        <f aca="false">SUMPRODUCT('FD inverse'!$A$52:$BH$52,'FD mesh'!$B$84:$BI$84,$E506:$BL506)+'FD inverse'!$A$52*$C507/Setup!$B$17+INDEX('FD inverse'!$A$52:$BH$52,1,'FD mesh'!$B$15+1)*Setup!$B$22</f>
        <v>0</v>
      </c>
      <c r="BC507" s="0" t="n">
        <f aca="false">SUMPRODUCT('FD inverse'!$A$53:$BH$53,'FD mesh'!$B$84:$BI$84,$E506:$BL506)+'FD inverse'!$A$53*$C507/Setup!$B$17+INDEX('FD inverse'!$A$53:$BH$53,1,'FD mesh'!$B$15+1)*Setup!$B$22</f>
        <v>0</v>
      </c>
      <c r="BD507" s="0" t="n">
        <f aca="false">SUMPRODUCT('FD inverse'!$A$54:$BH$54,'FD mesh'!$B$84:$BI$84,$E506:$BL506)+'FD inverse'!$A$54*$C507/Setup!$B$17+INDEX('FD inverse'!$A$54:$BH$54,1,'FD mesh'!$B$15+1)*Setup!$B$22</f>
        <v>0</v>
      </c>
      <c r="BE507" s="0" t="n">
        <f aca="false">SUMPRODUCT('FD inverse'!$A$55:$BH$55,'FD mesh'!$B$84:$BI$84,$E506:$BL506)+'FD inverse'!$A$55*$C507/Setup!$B$17+INDEX('FD inverse'!$A$55:$BH$55,1,'FD mesh'!$B$15+1)*Setup!$B$22</f>
        <v>0</v>
      </c>
      <c r="BF507" s="0" t="n">
        <f aca="false">SUMPRODUCT('FD inverse'!$A$56:$BH$56,'FD mesh'!$B$84:$BI$84,$E506:$BL506)+'FD inverse'!$A$56*$C507/Setup!$B$17+INDEX('FD inverse'!$A$56:$BH$56,1,'FD mesh'!$B$15+1)*Setup!$B$22</f>
        <v>0</v>
      </c>
      <c r="BG507" s="0" t="n">
        <f aca="false">SUMPRODUCT('FD inverse'!$A$57:$BH$57,'FD mesh'!$B$84:$BI$84,$E506:$BL506)+'FD inverse'!$A$57*$C507/Setup!$B$17+INDEX('FD inverse'!$A$57:$BH$57,1,'FD mesh'!$B$15+1)*Setup!$B$22</f>
        <v>0</v>
      </c>
      <c r="BH507" s="0" t="n">
        <f aca="false">SUMPRODUCT('FD inverse'!$A$58:$BH$58,'FD mesh'!$B$84:$BI$84,$E506:$BL506)+'FD inverse'!$A$58*$C507/Setup!$B$17+INDEX('FD inverse'!$A$58:$BH$58,1,'FD mesh'!$B$15+1)*Setup!$B$22</f>
        <v>0</v>
      </c>
      <c r="BI507" s="0" t="n">
        <f aca="false">SUMPRODUCT('FD inverse'!$A$59:$BH$59,'FD mesh'!$B$84:$BI$84,$E506:$BL506)+'FD inverse'!$A$59*$C507/Setup!$B$17+INDEX('FD inverse'!$A$59:$BH$59,1,'FD mesh'!$B$15+1)*Setup!$B$22</f>
        <v>0</v>
      </c>
      <c r="BJ507" s="0" t="n">
        <f aca="false">SUMPRODUCT('FD inverse'!$A$60:$BH$60,'FD mesh'!$B$84:$BI$84,$E506:$BL506)+'FD inverse'!$A$60*$C507/Setup!$B$17+INDEX('FD inverse'!$A$60:$BH$60,1,'FD mesh'!$B$15+1)*Setup!$B$22</f>
        <v>0</v>
      </c>
      <c r="BK507" s="0" t="n">
        <f aca="false">SUMPRODUCT('FD inverse'!$A$61:$BH$61,'FD mesh'!$B$84:$BI$84,$E506:$BL506)+'FD inverse'!$A$61*$C507/Setup!$B$17+INDEX('FD inverse'!$A$61:$BH$61,1,'FD mesh'!$B$15+1)*Setup!$B$22</f>
        <v>0</v>
      </c>
      <c r="BL507" s="0" t="n">
        <f aca="false">SUMPRODUCT('FD inverse'!$A$62:$BH$62,'FD mesh'!$B$84:$BI$84,$E506:$BL506)+'FD inverse'!$A$62*$C507/Setup!$B$17+INDEX('FD inverse'!$A$62:$BH$62,1,'FD mesh'!$B$15+1)*Setup!$B$22</f>
        <v>0</v>
      </c>
    </row>
    <row r="508" customFormat="false" ht="15" hidden="false" customHeight="false" outlineLevel="0" collapsed="false">
      <c r="A508" s="0" t="n">
        <v>503</v>
      </c>
      <c r="B508" s="0" t="n">
        <f aca="false">A508*Setup!$B$11/3600</f>
        <v>41.9166666666667</v>
      </c>
      <c r="C508" s="0" t="n">
        <f aca="false">Setup!$B$7+Setup!$B$8*COS(2*PI()*(B508-Setup!$B$9)/24)</f>
        <v>27.50690702283</v>
      </c>
      <c r="D508" s="0" t="n">
        <f aca="false">(C508-E508)/Setup!$B$17</f>
        <v>13.3524491244475</v>
      </c>
      <c r="E508" s="0" t="n">
        <f aca="false">SUMPRODUCT('FD inverse'!$A$3:$BH$3,'FD mesh'!$B$84:$BI$84,$E507:$BL507)+'FD inverse'!$A$3*$C508/Setup!$B$17+INDEX('FD inverse'!$A$3:$BH$3,1,'FD mesh'!$B$15+1)*Setup!$B$22</f>
        <v>25.7710886366519</v>
      </c>
      <c r="F508" s="0" t="n">
        <f aca="false">SUMPRODUCT('FD inverse'!$A$4:$BH$4,'FD mesh'!$B$84:$BI$84,$E507:$BL507)+'FD inverse'!$A$4*$C508/Setup!$B$17+INDEX('FD inverse'!$A$4:$BH$4,1,'FD mesh'!$B$15+1)*Setup!$B$22</f>
        <v>25.3704317158783</v>
      </c>
      <c r="G508" s="0" t="n">
        <f aca="false">SUMPRODUCT('FD inverse'!$A$5:$BH$5,'FD mesh'!$B$84:$BI$84,$E507:$BL507)+'FD inverse'!$A$5*$C508/Setup!$B$17+INDEX('FD inverse'!$A$5:$BH$5,1,'FD mesh'!$B$15+1)*Setup!$B$22</f>
        <v>24.96573767161</v>
      </c>
      <c r="H508" s="0" t="n">
        <f aca="false">SUMPRODUCT('FD inverse'!$A$6:$BH$6,'FD mesh'!$B$84:$BI$84,$E507:$BL507)+'FD inverse'!$A$6*$C508/Setup!$B$17+INDEX('FD inverse'!$A$6:$BH$6,1,'FD mesh'!$B$15+1)*Setup!$B$22</f>
        <v>23.6030501912139</v>
      </c>
      <c r="I508" s="0" t="n">
        <f aca="false">SUMPRODUCT('FD inverse'!$A$7:$BH$7,'FD mesh'!$B$84:$BI$84,$E507:$BL507)+'FD inverse'!$A$7*$C508/Setup!$B$17+INDEX('FD inverse'!$A$7:$BH$7,1,'FD mesh'!$B$15+1)*Setup!$B$22</f>
        <v>23.4863510923806</v>
      </c>
      <c r="J508" s="0" t="n">
        <f aca="false">SUMPRODUCT('FD inverse'!$A$8:$BH$8,'FD mesh'!$B$84:$BI$84,$E507:$BL507)+'FD inverse'!$A$8*$C508/Setup!$B$17+INDEX('FD inverse'!$A$8:$BH$8,1,'FD mesh'!$B$15+1)*Setup!$B$22</f>
        <v>23.3782647719367</v>
      </c>
      <c r="K508" s="0" t="n">
        <f aca="false">SUMPRODUCT('FD inverse'!$A$9:$BH$9,'FD mesh'!$B$84:$BI$84,$E507:$BL507)+'FD inverse'!$A$9*$C508/Setup!$B$17+INDEX('FD inverse'!$A$9:$BH$9,1,'FD mesh'!$B$15+1)*Setup!$B$22</f>
        <v>23.2794912297346</v>
      </c>
      <c r="L508" s="0" t="n">
        <f aca="false">SUMPRODUCT('FD inverse'!$A$10:$BH$10,'FD mesh'!$B$84:$BI$84,$E507:$BL507)+'FD inverse'!$A$10*$C508/Setup!$B$17+INDEX('FD inverse'!$A$10:$BH$10,1,'FD mesh'!$B$15+1)*Setup!$B$22</f>
        <v>23.1906154190058</v>
      </c>
      <c r="M508" s="0" t="n">
        <f aca="false">SUMPRODUCT('FD inverse'!$A$11:$BH$11,'FD mesh'!$B$84:$BI$84,$E507:$BL507)+'FD inverse'!$A$11*$C508/Setup!$B$17+INDEX('FD inverse'!$A$11:$BH$11,1,'FD mesh'!$B$15+1)*Setup!$B$22</f>
        <v>23.1121183443897</v>
      </c>
      <c r="N508" s="0" t="n">
        <f aca="false">SUMPRODUCT('FD inverse'!$A$12:$BH$12,'FD mesh'!$B$84:$BI$84,$E507:$BL507)+'FD inverse'!$A$12*$C508/Setup!$B$17+INDEX('FD inverse'!$A$12:$BH$12,1,'FD mesh'!$B$15+1)*Setup!$B$22</f>
        <v>23.0443868673687</v>
      </c>
      <c r="O508" s="0" t="n">
        <f aca="false">SUMPRODUCT('FD inverse'!$A$13:$BH$13,'FD mesh'!$B$84:$BI$84,$E507:$BL507)+'FD inverse'!$A$13*$C508/Setup!$B$17+INDEX('FD inverse'!$A$13:$BH$13,1,'FD mesh'!$B$15+1)*Setup!$B$22</f>
        <v>22.9877221489784</v>
      </c>
      <c r="P508" s="0" t="n">
        <f aca="false">SUMPRODUCT('FD inverse'!$A$14:$BH$14,'FD mesh'!$B$84:$BI$84,$E507:$BL507)+'FD inverse'!$A$14*$C508/Setup!$B$17+INDEX('FD inverse'!$A$14:$BH$14,1,'FD mesh'!$B$15+1)*Setup!$B$22</f>
        <v>22.9423466737557</v>
      </c>
      <c r="Q508" s="0" t="n">
        <f aca="false">SUMPRODUCT('FD inverse'!$A$15:$BH$15,'FD mesh'!$B$84:$BI$84,$E507:$BL507)+'FD inverse'!$A$15*$C508/Setup!$B$17+INDEX('FD inverse'!$A$15:$BH$15,1,'FD mesh'!$B$15+1)*Setup!$B$22</f>
        <v>22.9084098115462</v>
      </c>
      <c r="R508" s="0" t="n">
        <f aca="false">SUMPRODUCT('FD inverse'!$A$16:$BH$16,'FD mesh'!$B$84:$BI$84,$E507:$BL507)+'FD inverse'!$A$16*$C508/Setup!$B$17+INDEX('FD inverse'!$A$16:$BH$16,1,'FD mesh'!$B$15+1)*Setup!$B$22</f>
        <v>22.8859918852688</v>
      </c>
      <c r="S508" s="0" t="n">
        <f aca="false">SUMPRODUCT('FD inverse'!$A$17:$BH$17,'FD mesh'!$B$84:$BI$84,$E507:$BL507)+'FD inverse'!$A$17*$C508/Setup!$B$17+INDEX('FD inverse'!$A$17:$BH$17,1,'FD mesh'!$B$15+1)*Setup!$B$22</f>
        <v>22.3512612425349</v>
      </c>
      <c r="T508" s="0" t="n">
        <f aca="false">SUMPRODUCT('FD inverse'!$A$18:$BH$18,'FD mesh'!$B$84:$BI$84,$E507:$BL507)+'FD inverse'!$A$18*$C508/Setup!$B$17+INDEX('FD inverse'!$A$18:$BH$18,1,'FD mesh'!$B$15+1)*Setup!$B$22</f>
        <v>21.8219706855173</v>
      </c>
      <c r="U508" s="0" t="n">
        <f aca="false">SUMPRODUCT('FD inverse'!$A$19:$BH$19,'FD mesh'!$B$84:$BI$84,$E507:$BL507)+'FD inverse'!$A$19*$C508/Setup!$B$17+INDEX('FD inverse'!$A$19:$BH$19,1,'FD mesh'!$B$15+1)*Setup!$B$22</f>
        <v>21.2977933034661</v>
      </c>
      <c r="V508" s="0" t="n">
        <f aca="false">SUMPRODUCT('FD inverse'!$A$20:$BH$20,'FD mesh'!$B$84:$BI$84,$E507:$BL507)+'FD inverse'!$A$20*$C508/Setup!$B$17+INDEX('FD inverse'!$A$20:$BH$20,1,'FD mesh'!$B$15+1)*Setup!$B$22</f>
        <v>20.7783897181935</v>
      </c>
      <c r="W508" s="0" t="n">
        <f aca="false">SUMPRODUCT('FD inverse'!$A$21:$BH$21,'FD mesh'!$B$84:$BI$84,$E507:$BL507)+'FD inverse'!$A$21*$C508/Setup!$B$17+INDEX('FD inverse'!$A$21:$BH$21,1,'FD mesh'!$B$15+1)*Setup!$B$22</f>
        <v>20.2634097369801</v>
      </c>
      <c r="X508" s="0" t="n">
        <f aca="false">SUMPRODUCT('FD inverse'!$A$22:$BH$22,'FD mesh'!$B$84:$BI$84,$E507:$BL507)+'FD inverse'!$A$22*$C508/Setup!$B$17+INDEX('FD inverse'!$A$22:$BH$22,1,'FD mesh'!$B$15+1)*Setup!$B$22</f>
        <v>19.7524938482191</v>
      </c>
      <c r="Y508" s="0" t="n">
        <f aca="false">SUMPRODUCT('FD inverse'!$A$23:$BH$23,'FD mesh'!$B$84:$BI$84,$E507:$BL507)+'FD inverse'!$A$23*$C508/Setup!$B$17+INDEX('FD inverse'!$A$23:$BH$23,1,'FD mesh'!$B$15+1)*Setup!$B$22</f>
        <v>19.2452745714496</v>
      </c>
      <c r="Z508" s="0" t="n">
        <f aca="false">SUMPRODUCT('FD inverse'!$A$24:$BH$24,'FD mesh'!$B$84:$BI$84,$E507:$BL507)+'FD inverse'!$A$24*$C508/Setup!$B$17+INDEX('FD inverse'!$A$24:$BH$24,1,'FD mesh'!$B$15+1)*Setup!$B$22</f>
        <v>18.741377673738</v>
      </c>
      <c r="AA508" s="0" t="n">
        <f aca="false">SUMPRODUCT('FD inverse'!$A$25:$BH$25,'FD mesh'!$B$84:$BI$84,$E507:$BL507)+'FD inverse'!$A$25*$C508/Setup!$B$17+INDEX('FD inverse'!$A$25:$BH$25,1,'FD mesh'!$B$15+1)*Setup!$B$22</f>
        <v>18.2404232646259</v>
      </c>
      <c r="AB508" s="0" t="n">
        <f aca="false">SUMPRODUCT('FD inverse'!$A$26:$BH$26,'FD mesh'!$B$84:$BI$84,$E507:$BL507)+'FD inverse'!$A$26*$C508/Setup!$B$17+INDEX('FD inverse'!$A$26:$BH$26,1,'FD mesh'!$B$15+1)*Setup!$B$22</f>
        <v>17.7420267820755</v>
      </c>
      <c r="AC508" s="0" t="n">
        <f aca="false">SUMPRODUCT('FD inverse'!$A$27:$BH$27,'FD mesh'!$B$84:$BI$84,$E507:$BL507)+'FD inverse'!$A$27*$C508/Setup!$B$17+INDEX('FD inverse'!$A$27:$BH$27,1,'FD mesh'!$B$15+1)*Setup!$B$22</f>
        <v>17.2457998820226</v>
      </c>
      <c r="AD508" s="0" t="n">
        <f aca="false">SUMPRODUCT('FD inverse'!$A$28:$BH$28,'FD mesh'!$B$84:$BI$84,$E507:$BL507)+'FD inverse'!$A$28*$C508/Setup!$B$17+INDEX('FD inverse'!$A$28:$BH$28,1,'FD mesh'!$B$15+1)*Setup!$B$22</f>
        <v>16.7513512442863</v>
      </c>
      <c r="AE508" s="0" t="n">
        <f aca="false">SUMPRODUCT('FD inverse'!$A$29:$BH$29,'FD mesh'!$B$84:$BI$84,$E507:$BL507)+'FD inverse'!$A$29*$C508/Setup!$B$17+INDEX('FD inverse'!$A$29:$BH$29,1,'FD mesh'!$B$15+1)*Setup!$B$22</f>
        <v>16.2582873076982</v>
      </c>
      <c r="AF508" s="0" t="n">
        <f aca="false">SUMPRODUCT('FD inverse'!$A$30:$BH$30,'FD mesh'!$B$84:$BI$84,$E507:$BL507)+'FD inverse'!$A$30*$C508/Setup!$B$17+INDEX('FD inverse'!$A$30:$BH$30,1,'FD mesh'!$B$15+1)*Setup!$B$22</f>
        <v>15.7662129473979</v>
      </c>
      <c r="AG508" s="0" t="n">
        <f aca="false">SUMPRODUCT('FD inverse'!$A$31:$BH$31,'FD mesh'!$B$84:$BI$84,$E507:$BL507)+'FD inverse'!$A$31*$C508/Setup!$B$17+INDEX('FD inverse'!$A$31:$BH$31,1,'FD mesh'!$B$15+1)*Setup!$B$22</f>
        <v>15.2747321073021</v>
      </c>
      <c r="AH508" s="0" t="n">
        <f aca="false">SUMPRODUCT('FD inverse'!$A$32:$BH$32,'FD mesh'!$B$84:$BI$84,$E507:$BL507)+'FD inverse'!$A$32*$C508/Setup!$B$17+INDEX('FD inverse'!$A$32:$BH$32,1,'FD mesh'!$B$15+1)*Setup!$B$22</f>
        <v>15.2541905058058</v>
      </c>
      <c r="AI508" s="0" t="n">
        <f aca="false">SUMPRODUCT('FD inverse'!$A$33:$BH$33,'FD mesh'!$B$84:$BI$84,$E507:$BL507)+'FD inverse'!$A$33*$C508/Setup!$B$17+INDEX('FD inverse'!$A$33:$BH$33,1,'FD mesh'!$B$15+1)*Setup!$B$22</f>
        <v>15.2339596504706</v>
      </c>
      <c r="AJ508" s="0" t="n">
        <f aca="false">SUMPRODUCT('FD inverse'!$A$34:$BH$34,'FD mesh'!$B$84:$BI$84,$E507:$BL507)+'FD inverse'!$A$34*$C508/Setup!$B$17+INDEX('FD inverse'!$A$34:$BH$34,1,'FD mesh'!$B$15+1)*Setup!$B$22</f>
        <v>15.2140119850451</v>
      </c>
      <c r="AK508" s="0" t="n">
        <f aca="false">SUMPRODUCT('FD inverse'!$A$35:$BH$35,'FD mesh'!$B$84:$BI$84,$E507:$BL507)+'FD inverse'!$A$35*$C508/Setup!$B$17+INDEX('FD inverse'!$A$35:$BH$35,1,'FD mesh'!$B$15+1)*Setup!$B$22</f>
        <v>15.1943207871359</v>
      </c>
      <c r="AL508" s="0" t="n">
        <f aca="false">SUMPRODUCT('FD inverse'!$A$36:$BH$36,'FD mesh'!$B$84:$BI$84,$E507:$BL507)+'FD inverse'!$A$36*$C508/Setup!$B$17+INDEX('FD inverse'!$A$36:$BH$36,1,'FD mesh'!$B$15+1)*Setup!$B$22</f>
        <v>15.1748601767814</v>
      </c>
      <c r="AM508" s="0" t="n">
        <f aca="false">SUMPRODUCT('FD inverse'!$A$37:$BH$37,'FD mesh'!$B$84:$BI$84,$E507:$BL507)+'FD inverse'!$A$37*$C508/Setup!$B$17+INDEX('FD inverse'!$A$37:$BH$37,1,'FD mesh'!$B$15+1)*Setup!$B$22</f>
        <v>15.1556051041428</v>
      </c>
      <c r="AN508" s="0" t="n">
        <f aca="false">SUMPRODUCT('FD inverse'!$A$38:$BH$38,'FD mesh'!$B$84:$BI$84,$E507:$BL507)+'FD inverse'!$A$38*$C508/Setup!$B$17+INDEX('FD inverse'!$A$38:$BH$38,1,'FD mesh'!$B$15+1)*Setup!$B$22</f>
        <v>15.136531318648</v>
      </c>
      <c r="AO508" s="0" t="n">
        <f aca="false">SUMPRODUCT('FD inverse'!$A$39:$BH$39,'FD mesh'!$B$84:$BI$84,$E507:$BL507)+'FD inverse'!$A$39*$C508/Setup!$B$17+INDEX('FD inverse'!$A$39:$BH$39,1,'FD mesh'!$B$15+1)*Setup!$B$22</f>
        <v>15.1176153217966</v>
      </c>
      <c r="AP508" s="0" t="n">
        <f aca="false">SUMPRODUCT('FD inverse'!$A$40:$BH$40,'FD mesh'!$B$84:$BI$84,$E507:$BL507)+'FD inverse'!$A$40*$C508/Setup!$B$17+INDEX('FD inverse'!$A$40:$BH$40,1,'FD mesh'!$B$15+1)*Setup!$B$22</f>
        <v>15.0988343057095</v>
      </c>
      <c r="AQ508" s="0" t="n">
        <f aca="false">SUMPRODUCT('FD inverse'!$A$41:$BH$41,'FD mesh'!$B$84:$BI$84,$E507:$BL507)+'FD inverse'!$A$41*$C508/Setup!$B$17+INDEX('FD inverse'!$A$41:$BH$41,1,'FD mesh'!$B$15+1)*Setup!$B$22</f>
        <v>15.0801660793935</v>
      </c>
      <c r="AR508" s="0" t="n">
        <f aca="false">SUMPRODUCT('FD inverse'!$A$42:$BH$42,'FD mesh'!$B$84:$BI$84,$E507:$BL507)+'FD inverse'!$A$42*$C508/Setup!$B$17+INDEX('FD inverse'!$A$42:$BH$42,1,'FD mesh'!$B$15+1)*Setup!$B$22</f>
        <v>15.0615889845872</v>
      </c>
      <c r="AS508" s="0" t="n">
        <f aca="false">SUMPRODUCT('FD inverse'!$A$43:$BH$43,'FD mesh'!$B$84:$BI$84,$E507:$BL507)+'FD inverse'!$A$43*$C508/Setup!$B$17+INDEX('FD inverse'!$A$43:$BH$43,1,'FD mesh'!$B$15+1)*Setup!$B$22</f>
        <v>0</v>
      </c>
      <c r="AT508" s="0" t="n">
        <f aca="false">SUMPRODUCT('FD inverse'!$A$44:$BH$44,'FD mesh'!$B$84:$BI$84,$E507:$BL507)+'FD inverse'!$A$44*$C508/Setup!$B$17+INDEX('FD inverse'!$A$44:$BH$44,1,'FD mesh'!$B$15+1)*Setup!$B$22</f>
        <v>0</v>
      </c>
      <c r="AU508" s="0" t="n">
        <f aca="false">SUMPRODUCT('FD inverse'!$A$45:$BH$45,'FD mesh'!$B$84:$BI$84,$E507:$BL507)+'FD inverse'!$A$45*$C508/Setup!$B$17+INDEX('FD inverse'!$A$45:$BH$45,1,'FD mesh'!$B$15+1)*Setup!$B$22</f>
        <v>0</v>
      </c>
      <c r="AV508" s="0" t="n">
        <f aca="false">SUMPRODUCT('FD inverse'!$A$46:$BH$46,'FD mesh'!$B$84:$BI$84,$E507:$BL507)+'FD inverse'!$A$46*$C508/Setup!$B$17+INDEX('FD inverse'!$A$46:$BH$46,1,'FD mesh'!$B$15+1)*Setup!$B$22</f>
        <v>0</v>
      </c>
      <c r="AW508" s="0" t="n">
        <f aca="false">SUMPRODUCT('FD inverse'!$A$47:$BH$47,'FD mesh'!$B$84:$BI$84,$E507:$BL507)+'FD inverse'!$A$47*$C508/Setup!$B$17+INDEX('FD inverse'!$A$47:$BH$47,1,'FD mesh'!$B$15+1)*Setup!$B$22</f>
        <v>0</v>
      </c>
      <c r="AX508" s="0" t="n">
        <f aca="false">SUMPRODUCT('FD inverse'!$A$48:$BH$48,'FD mesh'!$B$84:$BI$84,$E507:$BL507)+'FD inverse'!$A$48*$C508/Setup!$B$17+INDEX('FD inverse'!$A$48:$BH$48,1,'FD mesh'!$B$15+1)*Setup!$B$22</f>
        <v>0</v>
      </c>
      <c r="AY508" s="0" t="n">
        <f aca="false">SUMPRODUCT('FD inverse'!$A$49:$BH$49,'FD mesh'!$B$84:$BI$84,$E507:$BL507)+'FD inverse'!$A$49*$C508/Setup!$B$17+INDEX('FD inverse'!$A$49:$BH$49,1,'FD mesh'!$B$15+1)*Setup!$B$22</f>
        <v>0</v>
      </c>
      <c r="AZ508" s="0" t="n">
        <f aca="false">SUMPRODUCT('FD inverse'!$A$50:$BH$50,'FD mesh'!$B$84:$BI$84,$E507:$BL507)+'FD inverse'!$A$50*$C508/Setup!$B$17+INDEX('FD inverse'!$A$50:$BH$50,1,'FD mesh'!$B$15+1)*Setup!$B$22</f>
        <v>0</v>
      </c>
      <c r="BA508" s="0" t="n">
        <f aca="false">SUMPRODUCT('FD inverse'!$A$51:$BH$51,'FD mesh'!$B$84:$BI$84,$E507:$BL507)+'FD inverse'!$A$51*$C508/Setup!$B$17+INDEX('FD inverse'!$A$51:$BH$51,1,'FD mesh'!$B$15+1)*Setup!$B$22</f>
        <v>0</v>
      </c>
      <c r="BB508" s="0" t="n">
        <f aca="false">SUMPRODUCT('FD inverse'!$A$52:$BH$52,'FD mesh'!$B$84:$BI$84,$E507:$BL507)+'FD inverse'!$A$52*$C508/Setup!$B$17+INDEX('FD inverse'!$A$52:$BH$52,1,'FD mesh'!$B$15+1)*Setup!$B$22</f>
        <v>0</v>
      </c>
      <c r="BC508" s="0" t="n">
        <f aca="false">SUMPRODUCT('FD inverse'!$A$53:$BH$53,'FD mesh'!$B$84:$BI$84,$E507:$BL507)+'FD inverse'!$A$53*$C508/Setup!$B$17+INDEX('FD inverse'!$A$53:$BH$53,1,'FD mesh'!$B$15+1)*Setup!$B$22</f>
        <v>0</v>
      </c>
      <c r="BD508" s="0" t="n">
        <f aca="false">SUMPRODUCT('FD inverse'!$A$54:$BH$54,'FD mesh'!$B$84:$BI$84,$E507:$BL507)+'FD inverse'!$A$54*$C508/Setup!$B$17+INDEX('FD inverse'!$A$54:$BH$54,1,'FD mesh'!$B$15+1)*Setup!$B$22</f>
        <v>0</v>
      </c>
      <c r="BE508" s="0" t="n">
        <f aca="false">SUMPRODUCT('FD inverse'!$A$55:$BH$55,'FD mesh'!$B$84:$BI$84,$E507:$BL507)+'FD inverse'!$A$55*$C508/Setup!$B$17+INDEX('FD inverse'!$A$55:$BH$55,1,'FD mesh'!$B$15+1)*Setup!$B$22</f>
        <v>0</v>
      </c>
      <c r="BF508" s="0" t="n">
        <f aca="false">SUMPRODUCT('FD inverse'!$A$56:$BH$56,'FD mesh'!$B$84:$BI$84,$E507:$BL507)+'FD inverse'!$A$56*$C508/Setup!$B$17+INDEX('FD inverse'!$A$56:$BH$56,1,'FD mesh'!$B$15+1)*Setup!$B$22</f>
        <v>0</v>
      </c>
      <c r="BG508" s="0" t="n">
        <f aca="false">SUMPRODUCT('FD inverse'!$A$57:$BH$57,'FD mesh'!$B$84:$BI$84,$E507:$BL507)+'FD inverse'!$A$57*$C508/Setup!$B$17+INDEX('FD inverse'!$A$57:$BH$57,1,'FD mesh'!$B$15+1)*Setup!$B$22</f>
        <v>0</v>
      </c>
      <c r="BH508" s="0" t="n">
        <f aca="false">SUMPRODUCT('FD inverse'!$A$58:$BH$58,'FD mesh'!$B$84:$BI$84,$E507:$BL507)+'FD inverse'!$A$58*$C508/Setup!$B$17+INDEX('FD inverse'!$A$58:$BH$58,1,'FD mesh'!$B$15+1)*Setup!$B$22</f>
        <v>0</v>
      </c>
      <c r="BI508" s="0" t="n">
        <f aca="false">SUMPRODUCT('FD inverse'!$A$59:$BH$59,'FD mesh'!$B$84:$BI$84,$E507:$BL507)+'FD inverse'!$A$59*$C508/Setup!$B$17+INDEX('FD inverse'!$A$59:$BH$59,1,'FD mesh'!$B$15+1)*Setup!$B$22</f>
        <v>0</v>
      </c>
      <c r="BJ508" s="0" t="n">
        <f aca="false">SUMPRODUCT('FD inverse'!$A$60:$BH$60,'FD mesh'!$B$84:$BI$84,$E507:$BL507)+'FD inverse'!$A$60*$C508/Setup!$B$17+INDEX('FD inverse'!$A$60:$BH$60,1,'FD mesh'!$B$15+1)*Setup!$B$22</f>
        <v>0</v>
      </c>
      <c r="BK508" s="0" t="n">
        <f aca="false">SUMPRODUCT('FD inverse'!$A$61:$BH$61,'FD mesh'!$B$84:$BI$84,$E507:$BL507)+'FD inverse'!$A$61*$C508/Setup!$B$17+INDEX('FD inverse'!$A$61:$BH$61,1,'FD mesh'!$B$15+1)*Setup!$B$22</f>
        <v>0</v>
      </c>
      <c r="BL508" s="0" t="n">
        <f aca="false">SUMPRODUCT('FD inverse'!$A$62:$BH$62,'FD mesh'!$B$84:$BI$84,$E507:$BL507)+'FD inverse'!$A$62*$C508/Setup!$B$17+INDEX('FD inverse'!$A$62:$BH$62,1,'FD mesh'!$B$15+1)*Setup!$B$22</f>
        <v>0</v>
      </c>
    </row>
    <row r="509" customFormat="false" ht="15" hidden="false" customHeight="false" outlineLevel="0" collapsed="false">
      <c r="A509" s="0" t="n">
        <v>504</v>
      </c>
      <c r="B509" s="0" t="n">
        <f aca="false">A509*Setup!$B$11/3600</f>
        <v>42</v>
      </c>
      <c r="C509" s="0" t="n">
        <f aca="false">Setup!$B$7+Setup!$B$8*COS(2*PI()*(B509-Setup!$B$9)/24)</f>
        <v>27.4641016151378</v>
      </c>
      <c r="D509" s="0" t="n">
        <f aca="false">(C509-E509)/Setup!$B$17</f>
        <v>13.1473848468071</v>
      </c>
      <c r="E509" s="0" t="n">
        <f aca="false">SUMPRODUCT('FD inverse'!$A$3:$BH$3,'FD mesh'!$B$84:$BI$84,$E508:$BL508)+'FD inverse'!$A$3*$C509/Setup!$B$17+INDEX('FD inverse'!$A$3:$BH$3,1,'FD mesh'!$B$15+1)*Setup!$B$22</f>
        <v>25.7549415850528</v>
      </c>
      <c r="F509" s="0" t="n">
        <f aca="false">SUMPRODUCT('FD inverse'!$A$4:$BH$4,'FD mesh'!$B$84:$BI$84,$E508:$BL508)+'FD inverse'!$A$4*$C509/Setup!$B$17+INDEX('FD inverse'!$A$4:$BH$4,1,'FD mesh'!$B$15+1)*Setup!$B$22</f>
        <v>25.3601462349125</v>
      </c>
      <c r="G509" s="0" t="n">
        <f aca="false">SUMPRODUCT('FD inverse'!$A$5:$BH$5,'FD mesh'!$B$84:$BI$84,$E508:$BL508)+'FD inverse'!$A$5*$C509/Setup!$B$17+INDEX('FD inverse'!$A$5:$BH$5,1,'FD mesh'!$B$15+1)*Setup!$B$22</f>
        <v>24.9608867003251</v>
      </c>
      <c r="H509" s="0" t="n">
        <f aca="false">SUMPRODUCT('FD inverse'!$A$6:$BH$6,'FD mesh'!$B$84:$BI$84,$E508:$BL508)+'FD inverse'!$A$6*$C509/Setup!$B$17+INDEX('FD inverse'!$A$6:$BH$6,1,'FD mesh'!$B$15+1)*Setup!$B$22</f>
        <v>23.6158374975497</v>
      </c>
      <c r="I509" s="0" t="n">
        <f aca="false">SUMPRODUCT('FD inverse'!$A$7:$BH$7,'FD mesh'!$B$84:$BI$84,$E508:$BL508)+'FD inverse'!$A$7*$C509/Setup!$B$17+INDEX('FD inverse'!$A$7:$BH$7,1,'FD mesh'!$B$15+1)*Setup!$B$22</f>
        <v>23.500578661415</v>
      </c>
      <c r="J509" s="0" t="n">
        <f aca="false">SUMPRODUCT('FD inverse'!$A$8:$BH$8,'FD mesh'!$B$84:$BI$84,$E508:$BL508)+'FD inverse'!$A$8*$C509/Setup!$B$17+INDEX('FD inverse'!$A$8:$BH$8,1,'FD mesh'!$B$15+1)*Setup!$B$22</f>
        <v>23.3937136713182</v>
      </c>
      <c r="K509" s="0" t="n">
        <f aca="false">SUMPRODUCT('FD inverse'!$A$9:$BH$9,'FD mesh'!$B$84:$BI$84,$E508:$BL508)+'FD inverse'!$A$9*$C509/Setup!$B$17+INDEX('FD inverse'!$A$9:$BH$9,1,'FD mesh'!$B$15+1)*Setup!$B$22</f>
        <v>23.2959630761367</v>
      </c>
      <c r="L509" s="0" t="n">
        <f aca="false">SUMPRODUCT('FD inverse'!$A$10:$BH$10,'FD mesh'!$B$84:$BI$84,$E508:$BL508)+'FD inverse'!$A$10*$C509/Setup!$B$17+INDEX('FD inverse'!$A$10:$BH$10,1,'FD mesh'!$B$15+1)*Setup!$B$22</f>
        <v>23.2079303844374</v>
      </c>
      <c r="M509" s="0" t="n">
        <f aca="false">SUMPRODUCT('FD inverse'!$A$11:$BH$11,'FD mesh'!$B$84:$BI$84,$E508:$BL508)+'FD inverse'!$A$11*$C509/Setup!$B$17+INDEX('FD inverse'!$A$11:$BH$11,1,'FD mesh'!$B$15+1)*Setup!$B$22</f>
        <v>23.1301130115767</v>
      </c>
      <c r="N509" s="0" t="n">
        <f aca="false">SUMPRODUCT('FD inverse'!$A$12:$BH$12,'FD mesh'!$B$84:$BI$84,$E508:$BL508)+'FD inverse'!$A$12*$C509/Setup!$B$17+INDEX('FD inverse'!$A$12:$BH$12,1,'FD mesh'!$B$15+1)*Setup!$B$22</f>
        <v>23.0629119615402</v>
      </c>
      <c r="O509" s="0" t="n">
        <f aca="false">SUMPRODUCT('FD inverse'!$A$13:$BH$13,'FD mesh'!$B$84:$BI$84,$E508:$BL508)+'FD inverse'!$A$13*$C509/Setup!$B$17+INDEX('FD inverse'!$A$13:$BH$13,1,'FD mesh'!$B$15+1)*Setup!$B$22</f>
        <v>23.0066401706019</v>
      </c>
      <c r="P509" s="0" t="n">
        <f aca="false">SUMPRODUCT('FD inverse'!$A$14:$BH$14,'FD mesh'!$B$84:$BI$84,$E508:$BL508)+'FD inverse'!$A$14*$C509/Setup!$B$17+INDEX('FD inverse'!$A$14:$BH$14,1,'FD mesh'!$B$15+1)*Setup!$B$22</f>
        <v>22.9615294543678</v>
      </c>
      <c r="Q509" s="0" t="n">
        <f aca="false">SUMPRODUCT('FD inverse'!$A$15:$BH$15,'FD mesh'!$B$84:$BI$84,$E508:$BL508)+'FD inverse'!$A$15*$C509/Setup!$B$17+INDEX('FD inverse'!$A$15:$BH$15,1,'FD mesh'!$B$15+1)*Setup!$B$22</f>
        <v>22.9277360128311</v>
      </c>
      <c r="R509" s="0" t="n">
        <f aca="false">SUMPRODUCT('FD inverse'!$A$16:$BH$16,'FD mesh'!$B$84:$BI$84,$E508:$BL508)+'FD inverse'!$A$16*$C509/Setup!$B$17+INDEX('FD inverse'!$A$16:$BH$16,1,'FD mesh'!$B$15+1)*Setup!$B$22</f>
        <v>22.9053444599581</v>
      </c>
      <c r="S509" s="0" t="n">
        <f aca="false">SUMPRODUCT('FD inverse'!$A$17:$BH$17,'FD mesh'!$B$84:$BI$84,$E508:$BL508)+'FD inverse'!$A$17*$C509/Setup!$B$17+INDEX('FD inverse'!$A$17:$BH$17,1,'FD mesh'!$B$15+1)*Setup!$B$22</f>
        <v>22.3695750097555</v>
      </c>
      <c r="T509" s="0" t="n">
        <f aca="false">SUMPRODUCT('FD inverse'!$A$18:$BH$18,'FD mesh'!$B$84:$BI$84,$E508:$BL508)+'FD inverse'!$A$18*$C509/Setup!$B$17+INDEX('FD inverse'!$A$18:$BH$18,1,'FD mesh'!$B$15+1)*Setup!$B$22</f>
        <v>21.8391950396206</v>
      </c>
      <c r="U509" s="0" t="n">
        <f aca="false">SUMPRODUCT('FD inverse'!$A$19:$BH$19,'FD mesh'!$B$84:$BI$84,$E508:$BL508)+'FD inverse'!$A$19*$C509/Setup!$B$17+INDEX('FD inverse'!$A$19:$BH$19,1,'FD mesh'!$B$15+1)*Setup!$B$22</f>
        <v>21.3138839508362</v>
      </c>
      <c r="V509" s="0" t="n">
        <f aca="false">SUMPRODUCT('FD inverse'!$A$20:$BH$20,'FD mesh'!$B$84:$BI$84,$E508:$BL508)+'FD inverse'!$A$20*$C509/Setup!$B$17+INDEX('FD inverse'!$A$20:$BH$20,1,'FD mesh'!$B$15+1)*Setup!$B$22</f>
        <v>20.7933081097064</v>
      </c>
      <c r="W509" s="0" t="n">
        <f aca="false">SUMPRODUCT('FD inverse'!$A$21:$BH$21,'FD mesh'!$B$84:$BI$84,$E508:$BL508)+'FD inverse'!$A$21*$C509/Setup!$B$17+INDEX('FD inverse'!$A$21:$BH$21,1,'FD mesh'!$B$15+1)*Setup!$B$22</f>
        <v>20.2771225380789</v>
      </c>
      <c r="X509" s="0" t="n">
        <f aca="false">SUMPRODUCT('FD inverse'!$A$22:$BH$22,'FD mesh'!$B$84:$BI$84,$E508:$BL508)+'FD inverse'!$A$22*$C509/Setup!$B$17+INDEX('FD inverse'!$A$22:$BH$22,1,'FD mesh'!$B$15+1)*Setup!$B$22</f>
        <v>19.7649724479177</v>
      </c>
      <c r="Y509" s="0" t="n">
        <f aca="false">SUMPRODUCT('FD inverse'!$A$23:$BH$23,'FD mesh'!$B$84:$BI$84,$E508:$BL508)+'FD inverse'!$A$23*$C509/Setup!$B$17+INDEX('FD inverse'!$A$23:$BH$23,1,'FD mesh'!$B$15+1)*Setup!$B$22</f>
        <v>19.256494631382</v>
      </c>
      <c r="Z509" s="0" t="n">
        <f aca="false">SUMPRODUCT('FD inverse'!$A$24:$BH$24,'FD mesh'!$B$84:$BI$84,$E508:$BL508)+'FD inverse'!$A$24*$C509/Setup!$B$17+INDEX('FD inverse'!$A$24:$BH$24,1,'FD mesh'!$B$15+1)*Setup!$B$22</f>
        <v>18.7513187181979</v>
      </c>
      <c r="AA509" s="0" t="n">
        <f aca="false">SUMPRODUCT('FD inverse'!$A$25:$BH$25,'FD mesh'!$B$84:$BI$84,$E508:$BL508)+'FD inverse'!$A$25*$C509/Setup!$B$17+INDEX('FD inverse'!$A$25:$BH$25,1,'FD mesh'!$B$15+1)*Setup!$B$22</f>
        <v>18.2490683123834</v>
      </c>
      <c r="AB509" s="0" t="n">
        <f aca="false">SUMPRODUCT('FD inverse'!$A$26:$BH$26,'FD mesh'!$B$84:$BI$84,$E508:$BL508)+'FD inverse'!$A$26*$C509/Setup!$B$17+INDEX('FD inverse'!$A$26:$BH$26,1,'FD mesh'!$B$15+1)*Setup!$B$22</f>
        <v>17.7493620206232</v>
      </c>
      <c r="AC509" s="0" t="n">
        <f aca="false">SUMPRODUCT('FD inverse'!$A$27:$BH$27,'FD mesh'!$B$84:$BI$84,$E508:$BL508)+'FD inverse'!$A$27*$C509/Setup!$B$17+INDEX('FD inverse'!$A$27:$BH$27,1,'FD mesh'!$B$15+1)*Setup!$B$22</f>
        <v>17.2518143847785</v>
      </c>
      <c r="AD509" s="0" t="n">
        <f aca="false">SUMPRODUCT('FD inverse'!$A$28:$BH$28,'FD mesh'!$B$84:$BI$84,$E508:$BL508)+'FD inverse'!$A$28*$C509/Setup!$B$17+INDEX('FD inverse'!$A$28:$BH$28,1,'FD mesh'!$B$15+1)*Setup!$B$22</f>
        <v>16.7560367311735</v>
      </c>
      <c r="AE509" s="0" t="n">
        <f aca="false">SUMPRODUCT('FD inverse'!$A$29:$BH$29,'FD mesh'!$B$84:$BI$84,$E508:$BL508)+'FD inverse'!$A$29*$C509/Setup!$B$17+INDEX('FD inverse'!$A$29:$BH$29,1,'FD mesh'!$B$15+1)*Setup!$B$22</f>
        <v>16.2616379494238</v>
      </c>
      <c r="AF509" s="0" t="n">
        <f aca="false">SUMPRODUCT('FD inverse'!$A$30:$BH$30,'FD mesh'!$B$84:$BI$84,$E508:$BL508)+'FD inverse'!$A$30*$C509/Setup!$B$17+INDEX('FD inverse'!$A$30:$BH$30,1,'FD mesh'!$B$15+1)*Setup!$B$22</f>
        <v>15.7682252136677</v>
      </c>
      <c r="AG509" s="0" t="n">
        <f aca="false">SUMPRODUCT('FD inverse'!$A$31:$BH$31,'FD mesh'!$B$84:$BI$84,$E508:$BL508)+'FD inverse'!$A$31*$C509/Setup!$B$17+INDEX('FD inverse'!$A$31:$BH$31,1,'FD mesh'!$B$15+1)*Setup!$B$22</f>
        <v>15.2754046591281</v>
      </c>
      <c r="AH509" s="0" t="n">
        <f aca="false">SUMPRODUCT('FD inverse'!$A$32:$BH$32,'FD mesh'!$B$84:$BI$84,$E508:$BL508)+'FD inverse'!$A$32*$C509/Setup!$B$17+INDEX('FD inverse'!$A$32:$BH$32,1,'FD mesh'!$B$15+1)*Setup!$B$22</f>
        <v>15.2548072853932</v>
      </c>
      <c r="AI509" s="0" t="n">
        <f aca="false">SUMPRODUCT('FD inverse'!$A$33:$BH$33,'FD mesh'!$B$84:$BI$84,$E508:$BL508)+'FD inverse'!$A$33*$C509/Setup!$B$17+INDEX('FD inverse'!$A$33:$BH$33,1,'FD mesh'!$B$15+1)*Setup!$B$22</f>
        <v>15.234522139692</v>
      </c>
      <c r="AJ509" s="0" t="n">
        <f aca="false">SUMPRODUCT('FD inverse'!$A$34:$BH$34,'FD mesh'!$B$84:$BI$84,$E508:$BL508)+'FD inverse'!$A$34*$C509/Setup!$B$17+INDEX('FD inverse'!$A$34:$BH$34,1,'FD mesh'!$B$15+1)*Setup!$B$22</f>
        <v>15.2145217389905</v>
      </c>
      <c r="AK509" s="0" t="n">
        <f aca="false">SUMPRODUCT('FD inverse'!$A$35:$BH$35,'FD mesh'!$B$84:$BI$84,$E508:$BL508)+'FD inverse'!$A$35*$C509/Setup!$B$17+INDEX('FD inverse'!$A$35:$BH$35,1,'FD mesh'!$B$15+1)*Setup!$B$22</f>
        <v>15.1947793874774</v>
      </c>
      <c r="AL509" s="0" t="n">
        <f aca="false">SUMPRODUCT('FD inverse'!$A$36:$BH$36,'FD mesh'!$B$84:$BI$84,$E508:$BL508)+'FD inverse'!$A$36*$C509/Setup!$B$17+INDEX('FD inverse'!$A$36:$BH$36,1,'FD mesh'!$B$15+1)*Setup!$B$22</f>
        <v>15.1752691900202</v>
      </c>
      <c r="AM509" s="0" t="n">
        <f aca="false">SUMPRODUCT('FD inverse'!$A$37:$BH$37,'FD mesh'!$B$84:$BI$84,$E508:$BL508)+'FD inverse'!$A$37*$C509/Setup!$B$17+INDEX('FD inverse'!$A$37:$BH$37,1,'FD mesh'!$B$15+1)*Setup!$B$22</f>
        <v>15.1559660444853</v>
      </c>
      <c r="AN509" s="0" t="n">
        <f aca="false">SUMPRODUCT('FD inverse'!$A$38:$BH$38,'FD mesh'!$B$84:$BI$84,$E508:$BL508)+'FD inverse'!$A$38*$C509/Setup!$B$17+INDEX('FD inverse'!$A$38:$BH$38,1,'FD mesh'!$B$15+1)*Setup!$B$22</f>
        <v>15.1368456152654</v>
      </c>
      <c r="AO509" s="0" t="n">
        <f aca="false">SUMPRODUCT('FD inverse'!$A$39:$BH$39,'FD mesh'!$B$84:$BI$84,$E508:$BL508)+'FD inverse'!$A$39*$C509/Setup!$B$17+INDEX('FD inverse'!$A$39:$BH$39,1,'FD mesh'!$B$15+1)*Setup!$B$22</f>
        <v>15.1178842902326</v>
      </c>
      <c r="AP509" s="0" t="n">
        <f aca="false">SUMPRODUCT('FD inverse'!$A$40:$BH$40,'FD mesh'!$B$84:$BI$84,$E508:$BL508)+'FD inverse'!$A$40*$C509/Setup!$B$17+INDEX('FD inverse'!$A$40:$BH$40,1,'FD mesh'!$B$15+1)*Setup!$B$22</f>
        <v>15.0990591232173</v>
      </c>
      <c r="AQ509" s="0" t="n">
        <f aca="false">SUMPRODUCT('FD inverse'!$A$41:$BH$41,'FD mesh'!$B$84:$BI$84,$E508:$BL508)+'FD inverse'!$A$41*$C509/Setup!$B$17+INDEX('FD inverse'!$A$41:$BH$41,1,'FD mesh'!$B$15+1)*Setup!$B$22</f>
        <v>15.0803477640027</v>
      </c>
      <c r="AR509" s="0" t="n">
        <f aca="false">SUMPRODUCT('FD inverse'!$A$42:$BH$42,'FD mesh'!$B$84:$BI$84,$E508:$BL508)+'FD inverse'!$A$42*$C509/Setup!$B$17+INDEX('FD inverse'!$A$42:$BH$42,1,'FD mesh'!$B$15+1)*Setup!$B$22</f>
        <v>15.061728377722</v>
      </c>
      <c r="AS509" s="0" t="n">
        <f aca="false">SUMPRODUCT('FD inverse'!$A$43:$BH$43,'FD mesh'!$B$84:$BI$84,$E508:$BL508)+'FD inverse'!$A$43*$C509/Setup!$B$17+INDEX('FD inverse'!$A$43:$BH$43,1,'FD mesh'!$B$15+1)*Setup!$B$22</f>
        <v>0</v>
      </c>
      <c r="AT509" s="0" t="n">
        <f aca="false">SUMPRODUCT('FD inverse'!$A$44:$BH$44,'FD mesh'!$B$84:$BI$84,$E508:$BL508)+'FD inverse'!$A$44*$C509/Setup!$B$17+INDEX('FD inverse'!$A$44:$BH$44,1,'FD mesh'!$B$15+1)*Setup!$B$22</f>
        <v>0</v>
      </c>
      <c r="AU509" s="0" t="n">
        <f aca="false">SUMPRODUCT('FD inverse'!$A$45:$BH$45,'FD mesh'!$B$84:$BI$84,$E508:$BL508)+'FD inverse'!$A$45*$C509/Setup!$B$17+INDEX('FD inverse'!$A$45:$BH$45,1,'FD mesh'!$B$15+1)*Setup!$B$22</f>
        <v>0</v>
      </c>
      <c r="AV509" s="0" t="n">
        <f aca="false">SUMPRODUCT('FD inverse'!$A$46:$BH$46,'FD mesh'!$B$84:$BI$84,$E508:$BL508)+'FD inverse'!$A$46*$C509/Setup!$B$17+INDEX('FD inverse'!$A$46:$BH$46,1,'FD mesh'!$B$15+1)*Setup!$B$22</f>
        <v>0</v>
      </c>
      <c r="AW509" s="0" t="n">
        <f aca="false">SUMPRODUCT('FD inverse'!$A$47:$BH$47,'FD mesh'!$B$84:$BI$84,$E508:$BL508)+'FD inverse'!$A$47*$C509/Setup!$B$17+INDEX('FD inverse'!$A$47:$BH$47,1,'FD mesh'!$B$15+1)*Setup!$B$22</f>
        <v>0</v>
      </c>
      <c r="AX509" s="0" t="n">
        <f aca="false">SUMPRODUCT('FD inverse'!$A$48:$BH$48,'FD mesh'!$B$84:$BI$84,$E508:$BL508)+'FD inverse'!$A$48*$C509/Setup!$B$17+INDEX('FD inverse'!$A$48:$BH$48,1,'FD mesh'!$B$15+1)*Setup!$B$22</f>
        <v>0</v>
      </c>
      <c r="AY509" s="0" t="n">
        <f aca="false">SUMPRODUCT('FD inverse'!$A$49:$BH$49,'FD mesh'!$B$84:$BI$84,$E508:$BL508)+'FD inverse'!$A$49*$C509/Setup!$B$17+INDEX('FD inverse'!$A$49:$BH$49,1,'FD mesh'!$B$15+1)*Setup!$B$22</f>
        <v>0</v>
      </c>
      <c r="AZ509" s="0" t="n">
        <f aca="false">SUMPRODUCT('FD inverse'!$A$50:$BH$50,'FD mesh'!$B$84:$BI$84,$E508:$BL508)+'FD inverse'!$A$50*$C509/Setup!$B$17+INDEX('FD inverse'!$A$50:$BH$50,1,'FD mesh'!$B$15+1)*Setup!$B$22</f>
        <v>0</v>
      </c>
      <c r="BA509" s="0" t="n">
        <f aca="false">SUMPRODUCT('FD inverse'!$A$51:$BH$51,'FD mesh'!$B$84:$BI$84,$E508:$BL508)+'FD inverse'!$A$51*$C509/Setup!$B$17+INDEX('FD inverse'!$A$51:$BH$51,1,'FD mesh'!$B$15+1)*Setup!$B$22</f>
        <v>0</v>
      </c>
      <c r="BB509" s="0" t="n">
        <f aca="false">SUMPRODUCT('FD inverse'!$A$52:$BH$52,'FD mesh'!$B$84:$BI$84,$E508:$BL508)+'FD inverse'!$A$52*$C509/Setup!$B$17+INDEX('FD inverse'!$A$52:$BH$52,1,'FD mesh'!$B$15+1)*Setup!$B$22</f>
        <v>0</v>
      </c>
      <c r="BC509" s="0" t="n">
        <f aca="false">SUMPRODUCT('FD inverse'!$A$53:$BH$53,'FD mesh'!$B$84:$BI$84,$E508:$BL508)+'FD inverse'!$A$53*$C509/Setup!$B$17+INDEX('FD inverse'!$A$53:$BH$53,1,'FD mesh'!$B$15+1)*Setup!$B$22</f>
        <v>0</v>
      </c>
      <c r="BD509" s="0" t="n">
        <f aca="false">SUMPRODUCT('FD inverse'!$A$54:$BH$54,'FD mesh'!$B$84:$BI$84,$E508:$BL508)+'FD inverse'!$A$54*$C509/Setup!$B$17+INDEX('FD inverse'!$A$54:$BH$54,1,'FD mesh'!$B$15+1)*Setup!$B$22</f>
        <v>0</v>
      </c>
      <c r="BE509" s="0" t="n">
        <f aca="false">SUMPRODUCT('FD inverse'!$A$55:$BH$55,'FD mesh'!$B$84:$BI$84,$E508:$BL508)+'FD inverse'!$A$55*$C509/Setup!$B$17+INDEX('FD inverse'!$A$55:$BH$55,1,'FD mesh'!$B$15+1)*Setup!$B$22</f>
        <v>0</v>
      </c>
      <c r="BF509" s="0" t="n">
        <f aca="false">SUMPRODUCT('FD inverse'!$A$56:$BH$56,'FD mesh'!$B$84:$BI$84,$E508:$BL508)+'FD inverse'!$A$56*$C509/Setup!$B$17+INDEX('FD inverse'!$A$56:$BH$56,1,'FD mesh'!$B$15+1)*Setup!$B$22</f>
        <v>0</v>
      </c>
      <c r="BG509" s="0" t="n">
        <f aca="false">SUMPRODUCT('FD inverse'!$A$57:$BH$57,'FD mesh'!$B$84:$BI$84,$E508:$BL508)+'FD inverse'!$A$57*$C509/Setup!$B$17+INDEX('FD inverse'!$A$57:$BH$57,1,'FD mesh'!$B$15+1)*Setup!$B$22</f>
        <v>0</v>
      </c>
      <c r="BH509" s="0" t="n">
        <f aca="false">SUMPRODUCT('FD inverse'!$A$58:$BH$58,'FD mesh'!$B$84:$BI$84,$E508:$BL508)+'FD inverse'!$A$58*$C509/Setup!$B$17+INDEX('FD inverse'!$A$58:$BH$58,1,'FD mesh'!$B$15+1)*Setup!$B$22</f>
        <v>0</v>
      </c>
      <c r="BI509" s="0" t="n">
        <f aca="false">SUMPRODUCT('FD inverse'!$A$59:$BH$59,'FD mesh'!$B$84:$BI$84,$E508:$BL508)+'FD inverse'!$A$59*$C509/Setup!$B$17+INDEX('FD inverse'!$A$59:$BH$59,1,'FD mesh'!$B$15+1)*Setup!$B$22</f>
        <v>0</v>
      </c>
      <c r="BJ509" s="0" t="n">
        <f aca="false">SUMPRODUCT('FD inverse'!$A$60:$BH$60,'FD mesh'!$B$84:$BI$84,$E508:$BL508)+'FD inverse'!$A$60*$C509/Setup!$B$17+INDEX('FD inverse'!$A$60:$BH$60,1,'FD mesh'!$B$15+1)*Setup!$B$22</f>
        <v>0</v>
      </c>
      <c r="BK509" s="0" t="n">
        <f aca="false">SUMPRODUCT('FD inverse'!$A$61:$BH$61,'FD mesh'!$B$84:$BI$84,$E508:$BL508)+'FD inverse'!$A$61*$C509/Setup!$B$17+INDEX('FD inverse'!$A$61:$BH$61,1,'FD mesh'!$B$15+1)*Setup!$B$22</f>
        <v>0</v>
      </c>
      <c r="BL509" s="0" t="n">
        <f aca="false">SUMPRODUCT('FD inverse'!$A$62:$BH$62,'FD mesh'!$B$84:$BI$84,$E508:$BL508)+'FD inverse'!$A$62*$C509/Setup!$B$17+INDEX('FD inverse'!$A$62:$BH$62,1,'FD mesh'!$B$15+1)*Setup!$B$22</f>
        <v>0</v>
      </c>
    </row>
    <row r="510" customFormat="false" ht="15" hidden="false" customHeight="false" outlineLevel="0" collapsed="false">
      <c r="A510" s="0" t="n">
        <v>505</v>
      </c>
      <c r="B510" s="0" t="n">
        <f aca="false">A510*Setup!$B$11/3600</f>
        <v>42.0833333333333</v>
      </c>
      <c r="C510" s="0" t="n">
        <f aca="false">Setup!$B$7+Setup!$B$8*COS(2*PI()*(B510-Setup!$B$9)/24)</f>
        <v>27.4196474826918</v>
      </c>
      <c r="D510" s="0" t="n">
        <f aca="false">(C510-E510)/Setup!$B$17</f>
        <v>12.938134488215</v>
      </c>
      <c r="E510" s="0" t="n">
        <f aca="false">SUMPRODUCT('FD inverse'!$A$3:$BH$3,'FD mesh'!$B$84:$BI$84,$E509:$BL509)+'FD inverse'!$A$3*$C510/Setup!$B$17+INDEX('FD inverse'!$A$3:$BH$3,1,'FD mesh'!$B$15+1)*Setup!$B$22</f>
        <v>25.7376899992238</v>
      </c>
      <c r="F510" s="0" t="n">
        <f aca="false">SUMPRODUCT('FD inverse'!$A$4:$BH$4,'FD mesh'!$B$84:$BI$84,$E509:$BL509)+'FD inverse'!$A$4*$C510/Setup!$B$17+INDEX('FD inverse'!$A$4:$BH$4,1,'FD mesh'!$B$15+1)*Setup!$B$22</f>
        <v>25.3488826390586</v>
      </c>
      <c r="G510" s="0" t="n">
        <f aca="false">SUMPRODUCT('FD inverse'!$A$5:$BH$5,'FD mesh'!$B$84:$BI$84,$E509:$BL509)+'FD inverse'!$A$5*$C510/Setup!$B$17+INDEX('FD inverse'!$A$5:$BH$5,1,'FD mesh'!$B$15+1)*Setup!$B$22</f>
        <v>24.9551865654152</v>
      </c>
      <c r="H510" s="0" t="n">
        <f aca="false">SUMPRODUCT('FD inverse'!$A$6:$BH$6,'FD mesh'!$B$84:$BI$84,$E509:$BL509)+'FD inverse'!$A$6*$C510/Setup!$B$17+INDEX('FD inverse'!$A$6:$BH$6,1,'FD mesh'!$B$15+1)*Setup!$B$22</f>
        <v>23.6282114096014</v>
      </c>
      <c r="I510" s="0" t="n">
        <f aca="false">SUMPRODUCT('FD inverse'!$A$7:$BH$7,'FD mesh'!$B$84:$BI$84,$E509:$BL509)+'FD inverse'!$A$7*$C510/Setup!$B$17+INDEX('FD inverse'!$A$7:$BH$7,1,'FD mesh'!$B$15+1)*Setup!$B$22</f>
        <v>23.5144301014325</v>
      </c>
      <c r="J510" s="0" t="n">
        <f aca="false">SUMPRODUCT('FD inverse'!$A$8:$BH$8,'FD mesh'!$B$84:$BI$84,$E509:$BL509)+'FD inverse'!$A$8*$C510/Setup!$B$17+INDEX('FD inverse'!$A$8:$BH$8,1,'FD mesh'!$B$15+1)*Setup!$B$22</f>
        <v>23.408820734277</v>
      </c>
      <c r="K510" s="0" t="n">
        <f aca="false">SUMPRODUCT('FD inverse'!$A$9:$BH$9,'FD mesh'!$B$84:$BI$84,$E509:$BL509)+'FD inverse'!$A$9*$C510/Setup!$B$17+INDEX('FD inverse'!$A$9:$BH$9,1,'FD mesh'!$B$15+1)*Setup!$B$22</f>
        <v>23.312124088631</v>
      </c>
      <c r="L510" s="0" t="n">
        <f aca="false">SUMPRODUCT('FD inverse'!$A$10:$BH$10,'FD mesh'!$B$84:$BI$84,$E509:$BL509)+'FD inverse'!$A$10*$C510/Setup!$B$17+INDEX('FD inverse'!$A$10:$BH$10,1,'FD mesh'!$B$15+1)*Setup!$B$22</f>
        <v>23.2249619636306</v>
      </c>
      <c r="M510" s="0" t="n">
        <f aca="false">SUMPRODUCT('FD inverse'!$A$11:$BH$11,'FD mesh'!$B$84:$BI$84,$E509:$BL509)+'FD inverse'!$A$11*$C510/Setup!$B$17+INDEX('FD inverse'!$A$11:$BH$11,1,'FD mesh'!$B$15+1)*Setup!$B$22</f>
        <v>23.1478479679478</v>
      </c>
      <c r="N510" s="0" t="n">
        <f aca="false">SUMPRODUCT('FD inverse'!$A$12:$BH$12,'FD mesh'!$B$84:$BI$84,$E509:$BL509)+'FD inverse'!$A$12*$C510/Setup!$B$17+INDEX('FD inverse'!$A$12:$BH$12,1,'FD mesh'!$B$15+1)*Setup!$B$22</f>
        <v>23.081197073369</v>
      </c>
      <c r="O510" s="0" t="n">
        <f aca="false">SUMPRODUCT('FD inverse'!$A$13:$BH$13,'FD mesh'!$B$84:$BI$84,$E509:$BL509)+'FD inverse'!$A$13*$C510/Setup!$B$17+INDEX('FD inverse'!$A$13:$BH$13,1,'FD mesh'!$B$15+1)*Setup!$B$22</f>
        <v>23.0253338553853</v>
      </c>
      <c r="P510" s="0" t="n">
        <f aca="false">SUMPRODUCT('FD inverse'!$A$14:$BH$14,'FD mesh'!$B$84:$BI$84,$E509:$BL509)+'FD inverse'!$A$14*$C510/Setup!$B$17+INDEX('FD inverse'!$A$14:$BH$14,1,'FD mesh'!$B$15+1)*Setup!$B$22</f>
        <v>22.9804993599876</v>
      </c>
      <c r="Q510" s="0" t="n">
        <f aca="false">SUMPRODUCT('FD inverse'!$A$15:$BH$15,'FD mesh'!$B$84:$BI$84,$E509:$BL509)+'FD inverse'!$A$15*$C510/Setup!$B$17+INDEX('FD inverse'!$A$15:$BH$15,1,'FD mesh'!$B$15+1)*Setup!$B$22</f>
        <v>22.9468565493214</v>
      </c>
      <c r="R510" s="0" t="n">
        <f aca="false">SUMPRODUCT('FD inverse'!$A$16:$BH$16,'FD mesh'!$B$84:$BI$84,$E509:$BL509)+'FD inverse'!$A$16*$C510/Setup!$B$17+INDEX('FD inverse'!$A$16:$BH$16,1,'FD mesh'!$B$15+1)*Setup!$B$22</f>
        <v>22.9244942911568</v>
      </c>
      <c r="S510" s="0" t="n">
        <f aca="false">SUMPRODUCT('FD inverse'!$A$17:$BH$17,'FD mesh'!$B$84:$BI$84,$E509:$BL509)+'FD inverse'!$A$17*$C510/Setup!$B$17+INDEX('FD inverse'!$A$17:$BH$17,1,'FD mesh'!$B$15+1)*Setup!$B$22</f>
        <v>22.3877099188972</v>
      </c>
      <c r="T510" s="0" t="n">
        <f aca="false">SUMPRODUCT('FD inverse'!$A$18:$BH$18,'FD mesh'!$B$84:$BI$84,$E509:$BL509)+'FD inverse'!$A$18*$C510/Setup!$B$17+INDEX('FD inverse'!$A$18:$BH$18,1,'FD mesh'!$B$15+1)*Setup!$B$22</f>
        <v>21.8562623913278</v>
      </c>
      <c r="U510" s="0" t="n">
        <f aca="false">SUMPRODUCT('FD inverse'!$A$19:$BH$19,'FD mesh'!$B$84:$BI$84,$E509:$BL509)+'FD inverse'!$A$19*$C510/Setup!$B$17+INDEX('FD inverse'!$A$19:$BH$19,1,'FD mesh'!$B$15+1)*Setup!$B$22</f>
        <v>21.3298375415467</v>
      </c>
      <c r="V510" s="0" t="n">
        <f aca="false">SUMPRODUCT('FD inverse'!$A$20:$BH$20,'FD mesh'!$B$84:$BI$84,$E509:$BL509)+'FD inverse'!$A$20*$C510/Setup!$B$17+INDEX('FD inverse'!$A$20:$BH$20,1,'FD mesh'!$B$15+1)*Setup!$B$22</f>
        <v>20.8081076056031</v>
      </c>
      <c r="W510" s="0" t="n">
        <f aca="false">SUMPRODUCT('FD inverse'!$A$21:$BH$21,'FD mesh'!$B$84:$BI$84,$E509:$BL509)+'FD inverse'!$A$21*$C510/Setup!$B$17+INDEX('FD inverse'!$A$21:$BH$21,1,'FD mesh'!$B$15+1)*Setup!$B$22</f>
        <v>20.2907329498806</v>
      </c>
      <c r="X510" s="0" t="n">
        <f aca="false">SUMPRODUCT('FD inverse'!$A$22:$BH$22,'FD mesh'!$B$84:$BI$84,$E509:$BL509)+'FD inverse'!$A$22*$C510/Setup!$B$17+INDEX('FD inverse'!$A$22:$BH$22,1,'FD mesh'!$B$15+1)*Setup!$B$22</f>
        <v>19.7773636439169</v>
      </c>
      <c r="Y510" s="0" t="n">
        <f aca="false">SUMPRODUCT('FD inverse'!$A$23:$BH$23,'FD mesh'!$B$84:$BI$84,$E509:$BL509)+'FD inverse'!$A$23*$C510/Setup!$B$17+INDEX('FD inverse'!$A$23:$BH$23,1,'FD mesh'!$B$15+1)*Setup!$B$22</f>
        <v>19.2676408899187</v>
      </c>
      <c r="Z510" s="0" t="n">
        <f aca="false">SUMPRODUCT('FD inverse'!$A$24:$BH$24,'FD mesh'!$B$84:$BI$84,$E509:$BL509)+'FD inverse'!$A$24*$C510/Setup!$B$17+INDEX('FD inverse'!$A$24:$BH$24,1,'FD mesh'!$B$15+1)*Setup!$B$22</f>
        <v>18.7611983205756</v>
      </c>
      <c r="AA510" s="0" t="n">
        <f aca="false">SUMPRODUCT('FD inverse'!$A$25:$BH$25,'FD mesh'!$B$84:$BI$84,$E509:$BL509)+'FD inverse'!$A$25*$C510/Setup!$B$17+INDEX('FD inverse'!$A$25:$BH$25,1,'FD mesh'!$B$15+1)*Setup!$B$22</f>
        <v>18.257663177075</v>
      </c>
      <c r="AB510" s="0" t="n">
        <f aca="false">SUMPRODUCT('FD inverse'!$A$26:$BH$26,'FD mesh'!$B$84:$BI$84,$E509:$BL509)+'FD inverse'!$A$26*$C510/Setup!$B$17+INDEX('FD inverse'!$A$26:$BH$26,1,'FD mesh'!$B$15+1)*Setup!$B$22</f>
        <v>17.7566573794694</v>
      </c>
      <c r="AC510" s="0" t="n">
        <f aca="false">SUMPRODUCT('FD inverse'!$A$27:$BH$27,'FD mesh'!$B$84:$BI$84,$E509:$BL509)+'FD inverse'!$A$27*$C510/Setup!$B$17+INDEX('FD inverse'!$A$27:$BH$27,1,'FD mesh'!$B$15+1)*Setup!$B$22</f>
        <v>17.2577985017529</v>
      </c>
      <c r="AD510" s="0" t="n">
        <f aca="false">SUMPRODUCT('FD inverse'!$A$28:$BH$28,'FD mesh'!$B$84:$BI$84,$E509:$BL509)+'FD inverse'!$A$28*$C510/Setup!$B$17+INDEX('FD inverse'!$A$28:$BH$28,1,'FD mesh'!$B$15+1)*Setup!$B$22</f>
        <v>16.7607006641745</v>
      </c>
      <c r="AE510" s="0" t="n">
        <f aca="false">SUMPRODUCT('FD inverse'!$A$29:$BH$29,'FD mesh'!$B$84:$BI$84,$E509:$BL509)+'FD inverse'!$A$29*$C510/Setup!$B$17+INDEX('FD inverse'!$A$29:$BH$29,1,'FD mesh'!$B$15+1)*Setup!$B$22</f>
        <v>16.2649753554508</v>
      </c>
      <c r="AF510" s="0" t="n">
        <f aca="false">SUMPRODUCT('FD inverse'!$A$30:$BH$30,'FD mesh'!$B$84:$BI$84,$E509:$BL509)+'FD inverse'!$A$30*$C510/Setup!$B$17+INDEX('FD inverse'!$A$30:$BH$30,1,'FD mesh'!$B$15+1)*Setup!$B$22</f>
        <v>15.7702321976435</v>
      </c>
      <c r="AG510" s="0" t="n">
        <f aca="false">SUMPRODUCT('FD inverse'!$A$31:$BH$31,'FD mesh'!$B$84:$BI$84,$E509:$BL509)+'FD inverse'!$A$31*$C510/Setup!$B$17+INDEX('FD inverse'!$A$31:$BH$31,1,'FD mesh'!$B$15+1)*Setup!$B$22</f>
        <v>15.2760796665492</v>
      </c>
      <c r="AH510" s="0" t="n">
        <f aca="false">SUMPRODUCT('FD inverse'!$A$32:$BH$32,'FD mesh'!$B$84:$BI$84,$E509:$BL509)+'FD inverse'!$A$32*$C510/Setup!$B$17+INDEX('FD inverse'!$A$32:$BH$32,1,'FD mesh'!$B$15+1)*Setup!$B$22</f>
        <v>15.2554267884225</v>
      </c>
      <c r="AI510" s="0" t="n">
        <f aca="false">SUMPRODUCT('FD inverse'!$A$33:$BH$33,'FD mesh'!$B$84:$BI$84,$E509:$BL509)+'FD inverse'!$A$33*$C510/Setup!$B$17+INDEX('FD inverse'!$A$33:$BH$33,1,'FD mesh'!$B$15+1)*Setup!$B$22</f>
        <v>15.2350875169984</v>
      </c>
      <c r="AJ510" s="0" t="n">
        <f aca="false">SUMPRODUCT('FD inverse'!$A$34:$BH$34,'FD mesh'!$B$84:$BI$84,$E509:$BL509)+'FD inverse'!$A$34*$C510/Setup!$B$17+INDEX('FD inverse'!$A$34:$BH$34,1,'FD mesh'!$B$15+1)*Setup!$B$22</f>
        <v>15.2150344525892</v>
      </c>
      <c r="AK510" s="0" t="n">
        <f aca="false">SUMPRODUCT('FD inverse'!$A$35:$BH$35,'FD mesh'!$B$84:$BI$84,$E509:$BL509)+'FD inverse'!$A$35*$C510/Setup!$B$17+INDEX('FD inverse'!$A$35:$BH$35,1,'FD mesh'!$B$15+1)*Setup!$B$22</f>
        <v>15.1952409356132</v>
      </c>
      <c r="AL510" s="0" t="n">
        <f aca="false">SUMPRODUCT('FD inverse'!$A$36:$BH$36,'FD mesh'!$B$84:$BI$84,$E509:$BL509)+'FD inverse'!$A$36*$C510/Setup!$B$17+INDEX('FD inverse'!$A$36:$BH$36,1,'FD mesh'!$B$15+1)*Setup!$B$22</f>
        <v>15.1756810649345</v>
      </c>
      <c r="AM510" s="0" t="n">
        <f aca="false">SUMPRODUCT('FD inverse'!$A$37:$BH$37,'FD mesh'!$B$84:$BI$84,$E509:$BL509)+'FD inverse'!$A$37*$C510/Setup!$B$17+INDEX('FD inverse'!$A$37:$BH$37,1,'FD mesh'!$B$15+1)*Setup!$B$22</f>
        <v>15.1563296948242</v>
      </c>
      <c r="AN510" s="0" t="n">
        <f aca="false">SUMPRODUCT('FD inverse'!$A$38:$BH$38,'FD mesh'!$B$84:$BI$84,$E509:$BL509)+'FD inverse'!$A$38*$C510/Setup!$B$17+INDEX('FD inverse'!$A$38:$BH$38,1,'FD mesh'!$B$15+1)*Setup!$B$22</f>
        <v>15.1371624128915</v>
      </c>
      <c r="AO510" s="0" t="n">
        <f aca="false">SUMPRODUCT('FD inverse'!$A$39:$BH$39,'FD mesh'!$B$84:$BI$84,$E509:$BL509)+'FD inverse'!$A$39*$C510/Setup!$B$17+INDEX('FD inverse'!$A$39:$BH$39,1,'FD mesh'!$B$15+1)*Setup!$B$22</f>
        <v>15.118155501214</v>
      </c>
      <c r="AP510" s="0" t="n">
        <f aca="false">SUMPRODUCT('FD inverse'!$A$40:$BH$40,'FD mesh'!$B$84:$BI$84,$E509:$BL509)+'FD inverse'!$A$40*$C510/Setup!$B$17+INDEX('FD inverse'!$A$40:$BH$40,1,'FD mesh'!$B$15+1)*Setup!$B$22</f>
        <v>15.0992858827822</v>
      </c>
      <c r="AQ510" s="0" t="n">
        <f aca="false">SUMPRODUCT('FD inverse'!$A$41:$BH$41,'FD mesh'!$B$84:$BI$84,$E509:$BL509)+'FD inverse'!$A$41*$C510/Setup!$B$17+INDEX('FD inverse'!$A$41:$BH$41,1,'FD mesh'!$B$15+1)*Setup!$B$22</f>
        <v>15.0805310552652</v>
      </c>
      <c r="AR510" s="0" t="n">
        <f aca="false">SUMPRODUCT('FD inverse'!$A$42:$BH$42,'FD mesh'!$B$84:$BI$84,$E509:$BL509)+'FD inverse'!$A$42*$C510/Setup!$B$17+INDEX('FD inverse'!$A$42:$BH$42,1,'FD mesh'!$B$15+1)*Setup!$B$22</f>
        <v>15.061869014007</v>
      </c>
      <c r="AS510" s="0" t="n">
        <f aca="false">SUMPRODUCT('FD inverse'!$A$43:$BH$43,'FD mesh'!$B$84:$BI$84,$E509:$BL509)+'FD inverse'!$A$43*$C510/Setup!$B$17+INDEX('FD inverse'!$A$43:$BH$43,1,'FD mesh'!$B$15+1)*Setup!$B$22</f>
        <v>0</v>
      </c>
      <c r="AT510" s="0" t="n">
        <f aca="false">SUMPRODUCT('FD inverse'!$A$44:$BH$44,'FD mesh'!$B$84:$BI$84,$E509:$BL509)+'FD inverse'!$A$44*$C510/Setup!$B$17+INDEX('FD inverse'!$A$44:$BH$44,1,'FD mesh'!$B$15+1)*Setup!$B$22</f>
        <v>0</v>
      </c>
      <c r="AU510" s="0" t="n">
        <f aca="false">SUMPRODUCT('FD inverse'!$A$45:$BH$45,'FD mesh'!$B$84:$BI$84,$E509:$BL509)+'FD inverse'!$A$45*$C510/Setup!$B$17+INDEX('FD inverse'!$A$45:$BH$45,1,'FD mesh'!$B$15+1)*Setup!$B$22</f>
        <v>0</v>
      </c>
      <c r="AV510" s="0" t="n">
        <f aca="false">SUMPRODUCT('FD inverse'!$A$46:$BH$46,'FD mesh'!$B$84:$BI$84,$E509:$BL509)+'FD inverse'!$A$46*$C510/Setup!$B$17+INDEX('FD inverse'!$A$46:$BH$46,1,'FD mesh'!$B$15+1)*Setup!$B$22</f>
        <v>0</v>
      </c>
      <c r="AW510" s="0" t="n">
        <f aca="false">SUMPRODUCT('FD inverse'!$A$47:$BH$47,'FD mesh'!$B$84:$BI$84,$E509:$BL509)+'FD inverse'!$A$47*$C510/Setup!$B$17+INDEX('FD inverse'!$A$47:$BH$47,1,'FD mesh'!$B$15+1)*Setup!$B$22</f>
        <v>0</v>
      </c>
      <c r="AX510" s="0" t="n">
        <f aca="false">SUMPRODUCT('FD inverse'!$A$48:$BH$48,'FD mesh'!$B$84:$BI$84,$E509:$BL509)+'FD inverse'!$A$48*$C510/Setup!$B$17+INDEX('FD inverse'!$A$48:$BH$48,1,'FD mesh'!$B$15+1)*Setup!$B$22</f>
        <v>0</v>
      </c>
      <c r="AY510" s="0" t="n">
        <f aca="false">SUMPRODUCT('FD inverse'!$A$49:$BH$49,'FD mesh'!$B$84:$BI$84,$E509:$BL509)+'FD inverse'!$A$49*$C510/Setup!$B$17+INDEX('FD inverse'!$A$49:$BH$49,1,'FD mesh'!$B$15+1)*Setup!$B$22</f>
        <v>0</v>
      </c>
      <c r="AZ510" s="0" t="n">
        <f aca="false">SUMPRODUCT('FD inverse'!$A$50:$BH$50,'FD mesh'!$B$84:$BI$84,$E509:$BL509)+'FD inverse'!$A$50*$C510/Setup!$B$17+INDEX('FD inverse'!$A$50:$BH$50,1,'FD mesh'!$B$15+1)*Setup!$B$22</f>
        <v>0</v>
      </c>
      <c r="BA510" s="0" t="n">
        <f aca="false">SUMPRODUCT('FD inverse'!$A$51:$BH$51,'FD mesh'!$B$84:$BI$84,$E509:$BL509)+'FD inverse'!$A$51*$C510/Setup!$B$17+INDEX('FD inverse'!$A$51:$BH$51,1,'FD mesh'!$B$15+1)*Setup!$B$22</f>
        <v>0</v>
      </c>
      <c r="BB510" s="0" t="n">
        <f aca="false">SUMPRODUCT('FD inverse'!$A$52:$BH$52,'FD mesh'!$B$84:$BI$84,$E509:$BL509)+'FD inverse'!$A$52*$C510/Setup!$B$17+INDEX('FD inverse'!$A$52:$BH$52,1,'FD mesh'!$B$15+1)*Setup!$B$22</f>
        <v>0</v>
      </c>
      <c r="BC510" s="0" t="n">
        <f aca="false">SUMPRODUCT('FD inverse'!$A$53:$BH$53,'FD mesh'!$B$84:$BI$84,$E509:$BL509)+'FD inverse'!$A$53*$C510/Setup!$B$17+INDEX('FD inverse'!$A$53:$BH$53,1,'FD mesh'!$B$15+1)*Setup!$B$22</f>
        <v>0</v>
      </c>
      <c r="BD510" s="0" t="n">
        <f aca="false">SUMPRODUCT('FD inverse'!$A$54:$BH$54,'FD mesh'!$B$84:$BI$84,$E509:$BL509)+'FD inverse'!$A$54*$C510/Setup!$B$17+INDEX('FD inverse'!$A$54:$BH$54,1,'FD mesh'!$B$15+1)*Setup!$B$22</f>
        <v>0</v>
      </c>
      <c r="BE510" s="0" t="n">
        <f aca="false">SUMPRODUCT('FD inverse'!$A$55:$BH$55,'FD mesh'!$B$84:$BI$84,$E509:$BL509)+'FD inverse'!$A$55*$C510/Setup!$B$17+INDEX('FD inverse'!$A$55:$BH$55,1,'FD mesh'!$B$15+1)*Setup!$B$22</f>
        <v>0</v>
      </c>
      <c r="BF510" s="0" t="n">
        <f aca="false">SUMPRODUCT('FD inverse'!$A$56:$BH$56,'FD mesh'!$B$84:$BI$84,$E509:$BL509)+'FD inverse'!$A$56*$C510/Setup!$B$17+INDEX('FD inverse'!$A$56:$BH$56,1,'FD mesh'!$B$15+1)*Setup!$B$22</f>
        <v>0</v>
      </c>
      <c r="BG510" s="0" t="n">
        <f aca="false">SUMPRODUCT('FD inverse'!$A$57:$BH$57,'FD mesh'!$B$84:$BI$84,$E509:$BL509)+'FD inverse'!$A$57*$C510/Setup!$B$17+INDEX('FD inverse'!$A$57:$BH$57,1,'FD mesh'!$B$15+1)*Setup!$B$22</f>
        <v>0</v>
      </c>
      <c r="BH510" s="0" t="n">
        <f aca="false">SUMPRODUCT('FD inverse'!$A$58:$BH$58,'FD mesh'!$B$84:$BI$84,$E509:$BL509)+'FD inverse'!$A$58*$C510/Setup!$B$17+INDEX('FD inverse'!$A$58:$BH$58,1,'FD mesh'!$B$15+1)*Setup!$B$22</f>
        <v>0</v>
      </c>
      <c r="BI510" s="0" t="n">
        <f aca="false">SUMPRODUCT('FD inverse'!$A$59:$BH$59,'FD mesh'!$B$84:$BI$84,$E509:$BL509)+'FD inverse'!$A$59*$C510/Setup!$B$17+INDEX('FD inverse'!$A$59:$BH$59,1,'FD mesh'!$B$15+1)*Setup!$B$22</f>
        <v>0</v>
      </c>
      <c r="BJ510" s="0" t="n">
        <f aca="false">SUMPRODUCT('FD inverse'!$A$60:$BH$60,'FD mesh'!$B$84:$BI$84,$E509:$BL509)+'FD inverse'!$A$60*$C510/Setup!$B$17+INDEX('FD inverse'!$A$60:$BH$60,1,'FD mesh'!$B$15+1)*Setup!$B$22</f>
        <v>0</v>
      </c>
      <c r="BK510" s="0" t="n">
        <f aca="false">SUMPRODUCT('FD inverse'!$A$61:$BH$61,'FD mesh'!$B$84:$BI$84,$E509:$BL509)+'FD inverse'!$A$61*$C510/Setup!$B$17+INDEX('FD inverse'!$A$61:$BH$61,1,'FD mesh'!$B$15+1)*Setup!$B$22</f>
        <v>0</v>
      </c>
      <c r="BL510" s="0" t="n">
        <f aca="false">SUMPRODUCT('FD inverse'!$A$62:$BH$62,'FD mesh'!$B$84:$BI$84,$E509:$BL509)+'FD inverse'!$A$62*$C510/Setup!$B$17+INDEX('FD inverse'!$A$62:$BH$62,1,'FD mesh'!$B$15+1)*Setup!$B$22</f>
        <v>0</v>
      </c>
    </row>
    <row r="511" customFormat="false" ht="15" hidden="false" customHeight="false" outlineLevel="0" collapsed="false">
      <c r="A511" s="0" t="n">
        <v>506</v>
      </c>
      <c r="B511" s="0" t="n">
        <f aca="false">A511*Setup!$B$11/3600</f>
        <v>42.1666666666667</v>
      </c>
      <c r="C511" s="0" t="n">
        <f aca="false">Setup!$B$7+Setup!$B$8*COS(2*PI()*(B511-Setup!$B$9)/24)</f>
        <v>27.3735657832515</v>
      </c>
      <c r="D511" s="0" t="n">
        <f aca="false">(C511-E511)/Setup!$B$17</f>
        <v>12.7247917917814</v>
      </c>
      <c r="E511" s="0" t="n">
        <f aca="false">SUMPRODUCT('FD inverse'!$A$3:$BH$3,'FD mesh'!$B$84:$BI$84,$E510:$BL510)+'FD inverse'!$A$3*$C511/Setup!$B$17+INDEX('FD inverse'!$A$3:$BH$3,1,'FD mesh'!$B$15+1)*Setup!$B$22</f>
        <v>25.71934285032</v>
      </c>
      <c r="F511" s="0" t="n">
        <f aca="false">SUMPRODUCT('FD inverse'!$A$4:$BH$4,'FD mesh'!$B$84:$BI$84,$E510:$BL510)+'FD inverse'!$A$4*$C511/Setup!$B$17+INDEX('FD inverse'!$A$4:$BH$4,1,'FD mesh'!$B$15+1)*Setup!$B$22</f>
        <v>25.3366472227642</v>
      </c>
      <c r="G511" s="0" t="n">
        <f aca="false">SUMPRODUCT('FD inverse'!$A$5:$BH$5,'FD mesh'!$B$84:$BI$84,$E510:$BL510)+'FD inverse'!$A$5*$C511/Setup!$B$17+INDEX('FD inverse'!$A$5:$BH$5,1,'FD mesh'!$B$15+1)*Setup!$B$22</f>
        <v>24.9486410846641</v>
      </c>
      <c r="H511" s="0" t="n">
        <f aca="false">SUMPRODUCT('FD inverse'!$A$6:$BH$6,'FD mesh'!$B$84:$BI$84,$E510:$BL510)+'FD inverse'!$A$6*$C511/Setup!$B$17+INDEX('FD inverse'!$A$6:$BH$6,1,'FD mesh'!$B$15+1)*Setup!$B$22</f>
        <v>23.6401677142665</v>
      </c>
      <c r="I511" s="0" t="n">
        <f aca="false">SUMPRODUCT('FD inverse'!$A$7:$BH$7,'FD mesh'!$B$84:$BI$84,$E510:$BL510)+'FD inverse'!$A$7*$C511/Setup!$B$17+INDEX('FD inverse'!$A$7:$BH$7,1,'FD mesh'!$B$15+1)*Setup!$B$22</f>
        <v>23.5279005442211</v>
      </c>
      <c r="J511" s="0" t="n">
        <f aca="false">SUMPRODUCT('FD inverse'!$A$8:$BH$8,'FD mesh'!$B$84:$BI$84,$E510:$BL510)+'FD inverse'!$A$8*$C511/Setup!$B$17+INDEX('FD inverse'!$A$8:$BH$8,1,'FD mesh'!$B$15+1)*Setup!$B$22</f>
        <v>23.4235805380626</v>
      </c>
      <c r="K511" s="0" t="n">
        <f aca="false">SUMPRODUCT('FD inverse'!$A$9:$BH$9,'FD mesh'!$B$84:$BI$84,$E510:$BL510)+'FD inverse'!$A$9*$C511/Setup!$B$17+INDEX('FD inverse'!$A$9:$BH$9,1,'FD mesh'!$B$15+1)*Setup!$B$22</f>
        <v>23.3279683807452</v>
      </c>
      <c r="L511" s="0" t="n">
        <f aca="false">SUMPRODUCT('FD inverse'!$A$10:$BH$10,'FD mesh'!$B$84:$BI$84,$E510:$BL510)+'FD inverse'!$A$10*$C511/Setup!$B$17+INDEX('FD inverse'!$A$10:$BH$10,1,'FD mesh'!$B$15+1)*Setup!$B$22</f>
        <v>23.241703888392</v>
      </c>
      <c r="M511" s="0" t="n">
        <f aca="false">SUMPRODUCT('FD inverse'!$A$11:$BH$11,'FD mesh'!$B$84:$BI$84,$E510:$BL510)+'FD inverse'!$A$11*$C511/Setup!$B$17+INDEX('FD inverse'!$A$11:$BH$11,1,'FD mesh'!$B$15+1)*Setup!$B$22</f>
        <v>23.1653166377859</v>
      </c>
      <c r="N511" s="0" t="n">
        <f aca="false">SUMPRODUCT('FD inverse'!$A$12:$BH$12,'FD mesh'!$B$84:$BI$84,$E510:$BL510)+'FD inverse'!$A$12*$C511/Setup!$B$17+INDEX('FD inverse'!$A$12:$BH$12,1,'FD mesh'!$B$15+1)*Setup!$B$22</f>
        <v>23.0992353870842</v>
      </c>
      <c r="O511" s="0" t="n">
        <f aca="false">SUMPRODUCT('FD inverse'!$A$13:$BH$13,'FD mesh'!$B$84:$BI$84,$E510:$BL510)+'FD inverse'!$A$13*$C511/Setup!$B$17+INDEX('FD inverse'!$A$13:$BH$13,1,'FD mesh'!$B$15+1)*Setup!$B$22</f>
        <v>23.0437962093708</v>
      </c>
      <c r="P511" s="0" t="n">
        <f aca="false">SUMPRODUCT('FD inverse'!$A$14:$BH$14,'FD mesh'!$B$84:$BI$84,$E510:$BL510)+'FD inverse'!$A$14*$C511/Setup!$B$17+INDEX('FD inverse'!$A$14:$BH$14,1,'FD mesh'!$B$15+1)*Setup!$B$22</f>
        <v>22.9992492758968</v>
      </c>
      <c r="Q511" s="0" t="n">
        <f aca="false">SUMPRODUCT('FD inverse'!$A$15:$BH$15,'FD mesh'!$B$84:$BI$84,$E510:$BL510)+'FD inverse'!$A$15*$C511/Setup!$B$17+INDEX('FD inverse'!$A$15:$BH$15,1,'FD mesh'!$B$15+1)*Setup!$B$22</f>
        <v>22.9657642397142</v>
      </c>
      <c r="R511" s="0" t="n">
        <f aca="false">SUMPRODUCT('FD inverse'!$A$16:$BH$16,'FD mesh'!$B$84:$BI$84,$E510:$BL510)+'FD inverse'!$A$16*$C511/Setup!$B$17+INDEX('FD inverse'!$A$16:$BH$16,1,'FD mesh'!$B$15+1)*Setup!$B$22</f>
        <v>22.9434341831145</v>
      </c>
      <c r="S511" s="0" t="n">
        <f aca="false">SUMPRODUCT('FD inverse'!$A$17:$BH$17,'FD mesh'!$B$84:$BI$84,$E510:$BL510)+'FD inverse'!$A$17*$C511/Setup!$B$17+INDEX('FD inverse'!$A$17:$BH$17,1,'FD mesh'!$B$15+1)*Setup!$B$22</f>
        <v>22.4056591489753</v>
      </c>
      <c r="T511" s="0" t="n">
        <f aca="false">SUMPRODUCT('FD inverse'!$A$18:$BH$18,'FD mesh'!$B$84:$BI$84,$E510:$BL510)+'FD inverse'!$A$18*$C511/Setup!$B$17+INDEX('FD inverse'!$A$18:$BH$18,1,'FD mesh'!$B$15+1)*Setup!$B$22</f>
        <v>21.8731663168305</v>
      </c>
      <c r="U511" s="0" t="n">
        <f aca="false">SUMPRODUCT('FD inverse'!$A$19:$BH$19,'FD mesh'!$B$84:$BI$84,$E510:$BL510)+'FD inverse'!$A$19*$C511/Setup!$B$17+INDEX('FD inverse'!$A$19:$BH$19,1,'FD mesh'!$B$15+1)*Setup!$B$22</f>
        <v>21.3456480684765</v>
      </c>
      <c r="V511" s="0" t="n">
        <f aca="false">SUMPRODUCT('FD inverse'!$A$20:$BH$20,'FD mesh'!$B$84:$BI$84,$E510:$BL510)+'FD inverse'!$A$20*$C511/Setup!$B$17+INDEX('FD inverse'!$A$20:$BH$20,1,'FD mesh'!$B$15+1)*Setup!$B$22</f>
        <v>20.8227826323333</v>
      </c>
      <c r="W511" s="0" t="n">
        <f aca="false">SUMPRODUCT('FD inverse'!$A$21:$BH$21,'FD mesh'!$B$84:$BI$84,$E510:$BL510)+'FD inverse'!$A$21*$C511/Setup!$B$17+INDEX('FD inverse'!$A$21:$BH$21,1,'FD mesh'!$B$15+1)*Setup!$B$22</f>
        <v>20.3042358469135</v>
      </c>
      <c r="X511" s="0" t="n">
        <f aca="false">SUMPRODUCT('FD inverse'!$A$22:$BH$22,'FD mesh'!$B$84:$BI$84,$E510:$BL510)+'FD inverse'!$A$22*$C511/Setup!$B$17+INDEX('FD inverse'!$A$22:$BH$22,1,'FD mesh'!$B$15+1)*Setup!$B$22</f>
        <v>19.789662771192</v>
      </c>
      <c r="Y511" s="0" t="n">
        <f aca="false">SUMPRODUCT('FD inverse'!$A$23:$BH$23,'FD mesh'!$B$84:$BI$84,$E510:$BL510)+'FD inverse'!$A$23*$C511/Setup!$B$17+INDEX('FD inverse'!$A$23:$BH$23,1,'FD mesh'!$B$15+1)*Setup!$B$22</f>
        <v>19.2787091529257</v>
      </c>
      <c r="Z511" s="0" t="n">
        <f aca="false">SUMPRODUCT('FD inverse'!$A$24:$BH$24,'FD mesh'!$B$84:$BI$84,$E510:$BL510)+'FD inverse'!$A$24*$C511/Setup!$B$17+INDEX('FD inverse'!$A$24:$BH$24,1,'FD mesh'!$B$15+1)*Setup!$B$22</f>
        <v>18.7710127663443</v>
      </c>
      <c r="AA511" s="0" t="n">
        <f aca="false">SUMPRODUCT('FD inverse'!$A$25:$BH$25,'FD mesh'!$B$84:$BI$84,$E510:$BL510)+'FD inverse'!$A$25*$C511/Setup!$B$17+INDEX('FD inverse'!$A$25:$BH$25,1,'FD mesh'!$B$15+1)*Setup!$B$22</f>
        <v>18.2662046309464</v>
      </c>
      <c r="AB511" s="0" t="n">
        <f aca="false">SUMPRODUCT('FD inverse'!$A$26:$BH$26,'FD mesh'!$B$84:$BI$84,$E510:$BL510)+'FD inverse'!$A$26*$C511/Setup!$B$17+INDEX('FD inverse'!$A$26:$BH$26,1,'FD mesh'!$B$15+1)*Setup!$B$22</f>
        <v>17.763910123402</v>
      </c>
      <c r="AC511" s="0" t="n">
        <f aca="false">SUMPRODUCT('FD inverse'!$A$27:$BH$27,'FD mesh'!$B$84:$BI$84,$E510:$BL510)+'FD inverse'!$A$27*$C511/Setup!$B$17+INDEX('FD inverse'!$A$27:$BH$27,1,'FD mesh'!$B$15+1)*Setup!$B$22</f>
        <v>17.2637499947864</v>
      </c>
      <c r="AD511" s="0" t="n">
        <f aca="false">SUMPRODUCT('FD inverse'!$A$28:$BH$28,'FD mesh'!$B$84:$BI$84,$E510:$BL510)+'FD inverse'!$A$28*$C511/Setup!$B$17+INDEX('FD inverse'!$A$28:$BH$28,1,'FD mesh'!$B$15+1)*Setup!$B$22</f>
        <v>16.7653413055492</v>
      </c>
      <c r="AE511" s="0" t="n">
        <f aca="false">SUMPRODUCT('FD inverse'!$A$29:$BH$29,'FD mesh'!$B$84:$BI$84,$E510:$BL510)+'FD inverse'!$A$29*$C511/Setup!$B$17+INDEX('FD inverse'!$A$29:$BH$29,1,'FD mesh'!$B$15+1)*Setup!$B$22</f>
        <v>16.2682982907736</v>
      </c>
      <c r="AF511" s="0" t="n">
        <f aca="false">SUMPRODUCT('FD inverse'!$A$30:$BH$30,'FD mesh'!$B$84:$BI$84,$E510:$BL510)+'FD inverse'!$A$30*$C511/Setup!$B$17+INDEX('FD inverse'!$A$30:$BH$30,1,'FD mesh'!$B$15+1)*Setup!$B$22</f>
        <v>15.7722331683931</v>
      </c>
      <c r="AG511" s="0" t="n">
        <f aca="false">SUMPRODUCT('FD inverse'!$A$31:$BH$31,'FD mesh'!$B$84:$BI$84,$E510:$BL510)+'FD inverse'!$A$31*$C511/Setup!$B$17+INDEX('FD inverse'!$A$31:$BH$31,1,'FD mesh'!$B$15+1)*Setup!$B$22</f>
        <v>15.276756903119</v>
      </c>
      <c r="AH511" s="0" t="n">
        <f aca="false">SUMPRODUCT('FD inverse'!$A$32:$BH$32,'FD mesh'!$B$84:$BI$84,$E510:$BL510)+'FD inverse'!$A$32*$C511/Setup!$B$17+INDEX('FD inverse'!$A$32:$BH$32,1,'FD mesh'!$B$15+1)*Setup!$B$22</f>
        <v>15.2560488092857</v>
      </c>
      <c r="AI511" s="0" t="n">
        <f aca="false">SUMPRODUCT('FD inverse'!$A$33:$BH$33,'FD mesh'!$B$84:$BI$84,$E510:$BL510)+'FD inverse'!$A$33*$C511/Setup!$B$17+INDEX('FD inverse'!$A$33:$BH$33,1,'FD mesh'!$B$15+1)*Setup!$B$22</f>
        <v>15.2356555967406</v>
      </c>
      <c r="AJ511" s="0" t="n">
        <f aca="false">SUMPRODUCT('FD inverse'!$A$34:$BH$34,'FD mesh'!$B$84:$BI$84,$E510:$BL510)+'FD inverse'!$A$34*$C511/Setup!$B$17+INDEX('FD inverse'!$A$34:$BH$34,1,'FD mesh'!$B$15+1)*Setup!$B$22</f>
        <v>15.2155499592456</v>
      </c>
      <c r="AK511" s="0" t="n">
        <f aca="false">SUMPRODUCT('FD inverse'!$A$35:$BH$35,'FD mesh'!$B$84:$BI$84,$E510:$BL510)+'FD inverse'!$A$35*$C511/Setup!$B$17+INDEX('FD inverse'!$A$35:$BH$35,1,'FD mesh'!$B$15+1)*Setup!$B$22</f>
        <v>15.1957052830939</v>
      </c>
      <c r="AL511" s="0" t="n">
        <f aca="false">SUMPRODUCT('FD inverse'!$A$36:$BH$36,'FD mesh'!$B$84:$BI$84,$E510:$BL510)+'FD inverse'!$A$36*$C511/Setup!$B$17+INDEX('FD inverse'!$A$36:$BH$36,1,'FD mesh'!$B$15+1)*Setup!$B$22</f>
        <v>15.1760956703323</v>
      </c>
      <c r="AM511" s="0" t="n">
        <f aca="false">SUMPRODUCT('FD inverse'!$A$37:$BH$37,'FD mesh'!$B$84:$BI$84,$E510:$BL510)+'FD inverse'!$A$37*$C511/Setup!$B$17+INDEX('FD inverse'!$A$37:$BH$37,1,'FD mesh'!$B$15+1)*Setup!$B$22</f>
        <v>15.1566959403728</v>
      </c>
      <c r="AN511" s="0" t="n">
        <f aca="false">SUMPRODUCT('FD inverse'!$A$38:$BH$38,'FD mesh'!$B$84:$BI$84,$E510:$BL510)+'FD inverse'!$A$38*$C511/Setup!$B$17+INDEX('FD inverse'!$A$38:$BH$38,1,'FD mesh'!$B$15+1)*Setup!$B$22</f>
        <v>15.1374816123458</v>
      </c>
      <c r="AO511" s="0" t="n">
        <f aca="false">SUMPRODUCT('FD inverse'!$A$39:$BH$39,'FD mesh'!$B$84:$BI$84,$E510:$BL510)+'FD inverse'!$A$39*$C511/Setup!$B$17+INDEX('FD inverse'!$A$39:$BH$39,1,'FD mesh'!$B$15+1)*Setup!$B$22</f>
        <v>15.1184288704348</v>
      </c>
      <c r="AP511" s="0" t="n">
        <f aca="false">SUMPRODUCT('FD inverse'!$A$40:$BH$40,'FD mesh'!$B$84:$BI$84,$E510:$BL510)+'FD inverse'!$A$40*$C511/Setup!$B$17+INDEX('FD inverse'!$A$40:$BH$40,1,'FD mesh'!$B$15+1)*Setup!$B$22</f>
        <v>15.09951451432</v>
      </c>
      <c r="AQ511" s="0" t="n">
        <f aca="false">SUMPRODUCT('FD inverse'!$A$41:$BH$41,'FD mesh'!$B$84:$BI$84,$E510:$BL510)+'FD inverse'!$A$41*$C511/Setup!$B$17+INDEX('FD inverse'!$A$41:$BH$41,1,'FD mesh'!$B$15+1)*Setup!$B$22</f>
        <v>15.0807158967556</v>
      </c>
      <c r="AR511" s="0" t="n">
        <f aca="false">SUMPRODUCT('FD inverse'!$A$42:$BH$42,'FD mesh'!$B$84:$BI$84,$E510:$BL510)+'FD inverse'!$A$42*$C511/Setup!$B$17+INDEX('FD inverse'!$A$42:$BH$42,1,'FD mesh'!$B$15+1)*Setup!$B$22</f>
        <v>15.0620108502113</v>
      </c>
      <c r="AS511" s="0" t="n">
        <f aca="false">SUMPRODUCT('FD inverse'!$A$43:$BH$43,'FD mesh'!$B$84:$BI$84,$E510:$BL510)+'FD inverse'!$A$43*$C511/Setup!$B$17+INDEX('FD inverse'!$A$43:$BH$43,1,'FD mesh'!$B$15+1)*Setup!$B$22</f>
        <v>0</v>
      </c>
      <c r="AT511" s="0" t="n">
        <f aca="false">SUMPRODUCT('FD inverse'!$A$44:$BH$44,'FD mesh'!$B$84:$BI$84,$E510:$BL510)+'FD inverse'!$A$44*$C511/Setup!$B$17+INDEX('FD inverse'!$A$44:$BH$44,1,'FD mesh'!$B$15+1)*Setup!$B$22</f>
        <v>0</v>
      </c>
      <c r="AU511" s="0" t="n">
        <f aca="false">SUMPRODUCT('FD inverse'!$A$45:$BH$45,'FD mesh'!$B$84:$BI$84,$E510:$BL510)+'FD inverse'!$A$45*$C511/Setup!$B$17+INDEX('FD inverse'!$A$45:$BH$45,1,'FD mesh'!$B$15+1)*Setup!$B$22</f>
        <v>0</v>
      </c>
      <c r="AV511" s="0" t="n">
        <f aca="false">SUMPRODUCT('FD inverse'!$A$46:$BH$46,'FD mesh'!$B$84:$BI$84,$E510:$BL510)+'FD inverse'!$A$46*$C511/Setup!$B$17+INDEX('FD inverse'!$A$46:$BH$46,1,'FD mesh'!$B$15+1)*Setup!$B$22</f>
        <v>0</v>
      </c>
      <c r="AW511" s="0" t="n">
        <f aca="false">SUMPRODUCT('FD inverse'!$A$47:$BH$47,'FD mesh'!$B$84:$BI$84,$E510:$BL510)+'FD inverse'!$A$47*$C511/Setup!$B$17+INDEX('FD inverse'!$A$47:$BH$47,1,'FD mesh'!$B$15+1)*Setup!$B$22</f>
        <v>0</v>
      </c>
      <c r="AX511" s="0" t="n">
        <f aca="false">SUMPRODUCT('FD inverse'!$A$48:$BH$48,'FD mesh'!$B$84:$BI$84,$E510:$BL510)+'FD inverse'!$A$48*$C511/Setup!$B$17+INDEX('FD inverse'!$A$48:$BH$48,1,'FD mesh'!$B$15+1)*Setup!$B$22</f>
        <v>0</v>
      </c>
      <c r="AY511" s="0" t="n">
        <f aca="false">SUMPRODUCT('FD inverse'!$A$49:$BH$49,'FD mesh'!$B$84:$BI$84,$E510:$BL510)+'FD inverse'!$A$49*$C511/Setup!$B$17+INDEX('FD inverse'!$A$49:$BH$49,1,'FD mesh'!$B$15+1)*Setup!$B$22</f>
        <v>0</v>
      </c>
      <c r="AZ511" s="0" t="n">
        <f aca="false">SUMPRODUCT('FD inverse'!$A$50:$BH$50,'FD mesh'!$B$84:$BI$84,$E510:$BL510)+'FD inverse'!$A$50*$C511/Setup!$B$17+INDEX('FD inverse'!$A$50:$BH$50,1,'FD mesh'!$B$15+1)*Setup!$B$22</f>
        <v>0</v>
      </c>
      <c r="BA511" s="0" t="n">
        <f aca="false">SUMPRODUCT('FD inverse'!$A$51:$BH$51,'FD mesh'!$B$84:$BI$84,$E510:$BL510)+'FD inverse'!$A$51*$C511/Setup!$B$17+INDEX('FD inverse'!$A$51:$BH$51,1,'FD mesh'!$B$15+1)*Setup!$B$22</f>
        <v>0</v>
      </c>
      <c r="BB511" s="0" t="n">
        <f aca="false">SUMPRODUCT('FD inverse'!$A$52:$BH$52,'FD mesh'!$B$84:$BI$84,$E510:$BL510)+'FD inverse'!$A$52*$C511/Setup!$B$17+INDEX('FD inverse'!$A$52:$BH$52,1,'FD mesh'!$B$15+1)*Setup!$B$22</f>
        <v>0</v>
      </c>
      <c r="BC511" s="0" t="n">
        <f aca="false">SUMPRODUCT('FD inverse'!$A$53:$BH$53,'FD mesh'!$B$84:$BI$84,$E510:$BL510)+'FD inverse'!$A$53*$C511/Setup!$B$17+INDEX('FD inverse'!$A$53:$BH$53,1,'FD mesh'!$B$15+1)*Setup!$B$22</f>
        <v>0</v>
      </c>
      <c r="BD511" s="0" t="n">
        <f aca="false">SUMPRODUCT('FD inverse'!$A$54:$BH$54,'FD mesh'!$B$84:$BI$84,$E510:$BL510)+'FD inverse'!$A$54*$C511/Setup!$B$17+INDEX('FD inverse'!$A$54:$BH$54,1,'FD mesh'!$B$15+1)*Setup!$B$22</f>
        <v>0</v>
      </c>
      <c r="BE511" s="0" t="n">
        <f aca="false">SUMPRODUCT('FD inverse'!$A$55:$BH$55,'FD mesh'!$B$84:$BI$84,$E510:$BL510)+'FD inverse'!$A$55*$C511/Setup!$B$17+INDEX('FD inverse'!$A$55:$BH$55,1,'FD mesh'!$B$15+1)*Setup!$B$22</f>
        <v>0</v>
      </c>
      <c r="BF511" s="0" t="n">
        <f aca="false">SUMPRODUCT('FD inverse'!$A$56:$BH$56,'FD mesh'!$B$84:$BI$84,$E510:$BL510)+'FD inverse'!$A$56*$C511/Setup!$B$17+INDEX('FD inverse'!$A$56:$BH$56,1,'FD mesh'!$B$15+1)*Setup!$B$22</f>
        <v>0</v>
      </c>
      <c r="BG511" s="0" t="n">
        <f aca="false">SUMPRODUCT('FD inverse'!$A$57:$BH$57,'FD mesh'!$B$84:$BI$84,$E510:$BL510)+'FD inverse'!$A$57*$C511/Setup!$B$17+INDEX('FD inverse'!$A$57:$BH$57,1,'FD mesh'!$B$15+1)*Setup!$B$22</f>
        <v>0</v>
      </c>
      <c r="BH511" s="0" t="n">
        <f aca="false">SUMPRODUCT('FD inverse'!$A$58:$BH$58,'FD mesh'!$B$84:$BI$84,$E510:$BL510)+'FD inverse'!$A$58*$C511/Setup!$B$17+INDEX('FD inverse'!$A$58:$BH$58,1,'FD mesh'!$B$15+1)*Setup!$B$22</f>
        <v>0</v>
      </c>
      <c r="BI511" s="0" t="n">
        <f aca="false">SUMPRODUCT('FD inverse'!$A$59:$BH$59,'FD mesh'!$B$84:$BI$84,$E510:$BL510)+'FD inverse'!$A$59*$C511/Setup!$B$17+INDEX('FD inverse'!$A$59:$BH$59,1,'FD mesh'!$B$15+1)*Setup!$B$22</f>
        <v>0</v>
      </c>
      <c r="BJ511" s="0" t="n">
        <f aca="false">SUMPRODUCT('FD inverse'!$A$60:$BH$60,'FD mesh'!$B$84:$BI$84,$E510:$BL510)+'FD inverse'!$A$60*$C511/Setup!$B$17+INDEX('FD inverse'!$A$60:$BH$60,1,'FD mesh'!$B$15+1)*Setup!$B$22</f>
        <v>0</v>
      </c>
      <c r="BK511" s="0" t="n">
        <f aca="false">SUMPRODUCT('FD inverse'!$A$61:$BH$61,'FD mesh'!$B$84:$BI$84,$E510:$BL510)+'FD inverse'!$A$61*$C511/Setup!$B$17+INDEX('FD inverse'!$A$61:$BH$61,1,'FD mesh'!$B$15+1)*Setup!$B$22</f>
        <v>0</v>
      </c>
      <c r="BL511" s="0" t="n">
        <f aca="false">SUMPRODUCT('FD inverse'!$A$62:$BH$62,'FD mesh'!$B$84:$BI$84,$E510:$BL510)+'FD inverse'!$A$62*$C511/Setup!$B$17+INDEX('FD inverse'!$A$62:$BH$62,1,'FD mesh'!$B$15+1)*Setup!$B$22</f>
        <v>0</v>
      </c>
    </row>
    <row r="512" customFormat="false" ht="15" hidden="false" customHeight="false" outlineLevel="0" collapsed="false">
      <c r="A512" s="0" t="n">
        <v>507</v>
      </c>
      <c r="B512" s="0" t="n">
        <f aca="false">A512*Setup!$B$11/3600</f>
        <v>42.25</v>
      </c>
      <c r="C512" s="0" t="n">
        <f aca="false">Setup!$B$7+Setup!$B$8*COS(2*PI()*(B512-Setup!$B$9)/24)</f>
        <v>27.3258784492102</v>
      </c>
      <c r="D512" s="0" t="n">
        <f aca="false">(C512-E512)/Setup!$B$17</f>
        <v>12.5074524771996</v>
      </c>
      <c r="E512" s="0" t="n">
        <f aca="false">SUMPRODUCT('FD inverse'!$A$3:$BH$3,'FD mesh'!$B$84:$BI$84,$E511:$BL511)+'FD inverse'!$A$3*$C512/Setup!$B$17+INDEX('FD inverse'!$A$3:$BH$3,1,'FD mesh'!$B$15+1)*Setup!$B$22</f>
        <v>25.6999096271742</v>
      </c>
      <c r="F512" s="0" t="n">
        <f aca="false">SUMPRODUCT('FD inverse'!$A$4:$BH$4,'FD mesh'!$B$84:$BI$84,$E511:$BL511)+'FD inverse'!$A$4*$C512/Setup!$B$17+INDEX('FD inverse'!$A$4:$BH$4,1,'FD mesh'!$B$15+1)*Setup!$B$22</f>
        <v>25.3234467384053</v>
      </c>
      <c r="G512" s="0" t="n">
        <f aca="false">SUMPRODUCT('FD inverse'!$A$5:$BH$5,'FD mesh'!$B$84:$BI$84,$E511:$BL511)+'FD inverse'!$A$5*$C512/Setup!$B$17+INDEX('FD inverse'!$A$5:$BH$5,1,'FD mesh'!$B$15+1)*Setup!$B$22</f>
        <v>24.9412544727444</v>
      </c>
      <c r="H512" s="0" t="n">
        <f aca="false">SUMPRODUCT('FD inverse'!$A$6:$BH$6,'FD mesh'!$B$84:$BI$84,$E511:$BL511)+'FD inverse'!$A$6*$C512/Setup!$B$17+INDEX('FD inverse'!$A$6:$BH$6,1,'FD mesh'!$B$15+1)*Setup!$B$22</f>
        <v>23.6517023889325</v>
      </c>
      <c r="I512" s="0" t="n">
        <f aca="false">SUMPRODUCT('FD inverse'!$A$7:$BH$7,'FD mesh'!$B$84:$BI$84,$E511:$BL511)+'FD inverse'!$A$7*$C512/Setup!$B$17+INDEX('FD inverse'!$A$7:$BH$7,1,'FD mesh'!$B$15+1)*Setup!$B$22</f>
        <v>23.5409852943963</v>
      </c>
      <c r="J512" s="0" t="n">
        <f aca="false">SUMPRODUCT('FD inverse'!$A$8:$BH$8,'FD mesh'!$B$84:$BI$84,$E511:$BL511)+'FD inverse'!$A$8*$C512/Setup!$B$17+INDEX('FD inverse'!$A$8:$BH$8,1,'FD mesh'!$B$15+1)*Setup!$B$22</f>
        <v>23.4379878164827</v>
      </c>
      <c r="K512" s="0" t="n">
        <f aca="false">SUMPRODUCT('FD inverse'!$A$9:$BH$9,'FD mesh'!$B$84:$BI$84,$E511:$BL511)+'FD inverse'!$A$9*$C512/Setup!$B$17+INDEX('FD inverse'!$A$9:$BH$9,1,'FD mesh'!$B$15+1)*Setup!$B$22</f>
        <v>23.3434902078435</v>
      </c>
      <c r="L512" s="0" t="n">
        <f aca="false">SUMPRODUCT('FD inverse'!$A$10:$BH$10,'FD mesh'!$B$84:$BI$84,$E511:$BL511)+'FD inverse'!$A$10*$C512/Setup!$B$17+INDEX('FD inverse'!$A$10:$BH$10,1,'FD mesh'!$B$15+1)*Setup!$B$22</f>
        <v>23.2581500193212</v>
      </c>
      <c r="M512" s="0" t="n">
        <f aca="false">SUMPRODUCT('FD inverse'!$A$11:$BH$11,'FD mesh'!$B$84:$BI$84,$E511:$BL511)+'FD inverse'!$A$11*$C512/Setup!$B$17+INDEX('FD inverse'!$A$11:$BH$11,1,'FD mesh'!$B$15+1)*Setup!$B$22</f>
        <v>23.1825125629106</v>
      </c>
      <c r="N512" s="0" t="n">
        <f aca="false">SUMPRODUCT('FD inverse'!$A$12:$BH$12,'FD mesh'!$B$84:$BI$84,$E511:$BL511)+'FD inverse'!$A$12*$C512/Setup!$B$17+INDEX('FD inverse'!$A$12:$BH$12,1,'FD mesh'!$B$15+1)*Setup!$B$22</f>
        <v>23.1170201950692</v>
      </c>
      <c r="O512" s="0" t="n">
        <f aca="false">SUMPRODUCT('FD inverse'!$A$13:$BH$13,'FD mesh'!$B$84:$BI$84,$E511:$BL511)+'FD inverse'!$A$13*$C512/Setup!$B$17+INDEX('FD inverse'!$A$13:$BH$13,1,'FD mesh'!$B$15+1)*Setup!$B$22</f>
        <v>23.0620203393134</v>
      </c>
      <c r="P512" s="0" t="n">
        <f aca="false">SUMPRODUCT('FD inverse'!$A$14:$BH$14,'FD mesh'!$B$84:$BI$84,$E511:$BL511)+'FD inverse'!$A$14*$C512/Setup!$B$17+INDEX('FD inverse'!$A$14:$BH$14,1,'FD mesh'!$B$15+1)*Setup!$B$22</f>
        <v>23.0177721826388</v>
      </c>
      <c r="Q512" s="0" t="n">
        <f aca="false">SUMPRODUCT('FD inverse'!$A$15:$BH$15,'FD mesh'!$B$84:$BI$84,$E511:$BL511)+'FD inverse'!$A$15*$C512/Setup!$B$17+INDEX('FD inverse'!$A$15:$BH$15,1,'FD mesh'!$B$15+1)*Setup!$B$22</f>
        <v>22.9844519945436</v>
      </c>
      <c r="R512" s="0" t="n">
        <f aca="false">SUMPRODUCT('FD inverse'!$A$16:$BH$16,'FD mesh'!$B$84:$BI$84,$E511:$BL511)+'FD inverse'!$A$16*$C512/Setup!$B$17+INDEX('FD inverse'!$A$16:$BH$16,1,'FD mesh'!$B$15+1)*Setup!$B$22</f>
        <v>22.9621570305365</v>
      </c>
      <c r="S512" s="0" t="n">
        <f aca="false">SUMPRODUCT('FD inverse'!$A$17:$BH$17,'FD mesh'!$B$84:$BI$84,$E511:$BL511)+'FD inverse'!$A$17*$C512/Setup!$B$17+INDEX('FD inverse'!$A$17:$BH$17,1,'FD mesh'!$B$15+1)*Setup!$B$22</f>
        <v>22.4234159584484</v>
      </c>
      <c r="T512" s="0" t="n">
        <f aca="false">SUMPRODUCT('FD inverse'!$A$18:$BH$18,'FD mesh'!$B$84:$BI$84,$E511:$BL511)+'FD inverse'!$A$18*$C512/Setup!$B$17+INDEX('FD inverse'!$A$18:$BH$18,1,'FD mesh'!$B$15+1)*Setup!$B$22</f>
        <v>21.8899004617194</v>
      </c>
      <c r="U512" s="0" t="n">
        <f aca="false">SUMPRODUCT('FD inverse'!$A$19:$BH$19,'FD mesh'!$B$84:$BI$84,$E511:$BL511)+'FD inverse'!$A$19*$C512/Setup!$B$17+INDEX('FD inverse'!$A$19:$BH$19,1,'FD mesh'!$B$15+1)*Setup!$B$22</f>
        <v>21.3613095847721</v>
      </c>
      <c r="V512" s="0" t="n">
        <f aca="false">SUMPRODUCT('FD inverse'!$A$20:$BH$20,'FD mesh'!$B$84:$BI$84,$E511:$BL511)+'FD inverse'!$A$20*$C512/Setup!$B$17+INDEX('FD inverse'!$A$20:$BH$20,1,'FD mesh'!$B$15+1)*Setup!$B$22</f>
        <v>20.8373276683346</v>
      </c>
      <c r="W512" s="0" t="n">
        <f aca="false">SUMPRODUCT('FD inverse'!$A$21:$BH$21,'FD mesh'!$B$84:$BI$84,$E511:$BL511)+'FD inverse'!$A$21*$C512/Setup!$B$17+INDEX('FD inverse'!$A$21:$BH$21,1,'FD mesh'!$B$15+1)*Setup!$B$22</f>
        <v>20.3176261482061</v>
      </c>
      <c r="X512" s="0" t="n">
        <f aca="false">SUMPRODUCT('FD inverse'!$A$22:$BH$22,'FD mesh'!$B$84:$BI$84,$E511:$BL511)+'FD inverse'!$A$22*$C512/Setup!$B$17+INDEX('FD inverse'!$A$22:$BH$22,1,'FD mesh'!$B$15+1)*Setup!$B$22</f>
        <v>19.801865202458</v>
      </c>
      <c r="Y512" s="0" t="n">
        <f aca="false">SUMPRODUCT('FD inverse'!$A$23:$BH$23,'FD mesh'!$B$84:$BI$84,$E511:$BL511)+'FD inverse'!$A$23*$C512/Setup!$B$17+INDEX('FD inverse'!$A$23:$BH$23,1,'FD mesh'!$B$15+1)*Setup!$B$22</f>
        <v>19.289695257911</v>
      </c>
      <c r="Z512" s="0" t="n">
        <f aca="false">SUMPRODUCT('FD inverse'!$A$24:$BH$24,'FD mesh'!$B$84:$BI$84,$E511:$BL511)+'FD inverse'!$A$24*$C512/Setup!$B$17+INDEX('FD inverse'!$A$24:$BH$24,1,'FD mesh'!$B$15+1)*Setup!$B$22</f>
        <v>18.7807583671168</v>
      </c>
      <c r="AA512" s="0" t="n">
        <f aca="false">SUMPRODUCT('FD inverse'!$A$25:$BH$25,'FD mesh'!$B$84:$BI$84,$E511:$BL511)+'FD inverse'!$A$25*$C512/Setup!$B$17+INDEX('FD inverse'!$A$25:$BH$25,1,'FD mesh'!$B$15+1)*Setup!$B$22</f>
        <v>18.2746894674071</v>
      </c>
      <c r="AB512" s="0" t="n">
        <f aca="false">SUMPRODUCT('FD inverse'!$A$26:$BH$26,'FD mesh'!$B$84:$BI$84,$E511:$BL511)+'FD inverse'!$A$26*$C512/Setup!$B$17+INDEX('FD inverse'!$A$26:$BH$26,1,'FD mesh'!$B$15+1)*Setup!$B$22</f>
        <v>17.7711175338559</v>
      </c>
      <c r="AC512" s="0" t="n">
        <f aca="false">SUMPRODUCT('FD inverse'!$A$27:$BH$27,'FD mesh'!$B$84:$BI$84,$E511:$BL511)+'FD inverse'!$A$27*$C512/Setup!$B$17+INDEX('FD inverse'!$A$27:$BH$27,1,'FD mesh'!$B$15+1)*Setup!$B$22</f>
        <v>17.2696666382383</v>
      </c>
      <c r="AD512" s="0" t="n">
        <f aca="false">SUMPRODUCT('FD inverse'!$A$28:$BH$28,'FD mesh'!$B$84:$BI$84,$E511:$BL511)+'FD inverse'!$A$28*$C512/Setup!$B$17+INDEX('FD inverse'!$A$28:$BH$28,1,'FD mesh'!$B$15+1)*Setup!$B$22</f>
        <v>16.7699569262651</v>
      </c>
      <c r="AE512" s="0" t="n">
        <f aca="false">SUMPRODUCT('FD inverse'!$A$29:$BH$29,'FD mesh'!$B$84:$BI$84,$E511:$BL511)+'FD inverse'!$A$29*$C512/Setup!$B$17+INDEX('FD inverse'!$A$29:$BH$29,1,'FD mesh'!$B$15+1)*Setup!$B$22</f>
        <v>16.2716055255311</v>
      </c>
      <c r="AF512" s="0" t="n">
        <f aca="false">SUMPRODUCT('FD inverse'!$A$30:$BH$30,'FD mesh'!$B$84:$BI$84,$E511:$BL511)+'FD inverse'!$A$30*$C512/Setup!$B$17+INDEX('FD inverse'!$A$30:$BH$30,1,'FD mesh'!$B$15+1)*Setup!$B$22</f>
        <v>15.77422739674</v>
      </c>
      <c r="AG512" s="0" t="n">
        <f aca="false">SUMPRODUCT('FD inverse'!$A$31:$BH$31,'FD mesh'!$B$84:$BI$84,$E511:$BL511)+'FD inverse'!$A$31*$C512/Setup!$B$17+INDEX('FD inverse'!$A$31:$BH$31,1,'FD mesh'!$B$15+1)*Setup!$B$22</f>
        <v>15.2774361408625</v>
      </c>
      <c r="AH512" s="0" t="n">
        <f aca="false">SUMPRODUCT('FD inverse'!$A$32:$BH$32,'FD mesh'!$B$84:$BI$84,$E511:$BL511)+'FD inverse'!$A$32*$C512/Setup!$B$17+INDEX('FD inverse'!$A$32:$BH$32,1,'FD mesh'!$B$15+1)*Setup!$B$22</f>
        <v>15.2566731407367</v>
      </c>
      <c r="AI512" s="0" t="n">
        <f aca="false">SUMPRODUCT('FD inverse'!$A$33:$BH$33,'FD mesh'!$B$84:$BI$84,$E511:$BL511)+'FD inverse'!$A$33*$C512/Setup!$B$17+INDEX('FD inverse'!$A$33:$BH$33,1,'FD mesh'!$B$15+1)*Setup!$B$22</f>
        <v>15.2362261915717</v>
      </c>
      <c r="AJ512" s="0" t="n">
        <f aca="false">SUMPRODUCT('FD inverse'!$A$34:$BH$34,'FD mesh'!$B$84:$BI$84,$E511:$BL511)+'FD inverse'!$A$34*$C512/Setup!$B$17+INDEX('FD inverse'!$A$34:$BH$34,1,'FD mesh'!$B$15+1)*Setup!$B$22</f>
        <v>15.2160680906528</v>
      </c>
      <c r="AK512" s="0" t="n">
        <f aca="false">SUMPRODUCT('FD inverse'!$A$35:$BH$35,'FD mesh'!$B$84:$BI$84,$E511:$BL511)+'FD inverse'!$A$35*$C512/Setup!$B$17+INDEX('FD inverse'!$A$35:$BH$35,1,'FD mesh'!$B$15+1)*Setup!$B$22</f>
        <v>15.1961722797865</v>
      </c>
      <c r="AL512" s="0" t="n">
        <f aca="false">SUMPRODUCT('FD inverse'!$A$36:$BH$36,'FD mesh'!$B$84:$BI$84,$E511:$BL511)+'FD inverse'!$A$36*$C512/Setup!$B$17+INDEX('FD inverse'!$A$36:$BH$36,1,'FD mesh'!$B$15+1)*Setup!$B$22</f>
        <v>15.1765128734024</v>
      </c>
      <c r="AM512" s="0" t="n">
        <f aca="false">SUMPRODUCT('FD inverse'!$A$37:$BH$37,'FD mesh'!$B$84:$BI$84,$E511:$BL511)+'FD inverse'!$A$37*$C512/Setup!$B$17+INDEX('FD inverse'!$A$37:$BH$37,1,'FD mesh'!$B$15+1)*Setup!$B$22</f>
        <v>15.1570646648219</v>
      </c>
      <c r="AN512" s="0" t="n">
        <f aca="false">SUMPRODUCT('FD inverse'!$A$38:$BH$38,'FD mesh'!$B$84:$BI$84,$E511:$BL511)+'FD inverse'!$A$38*$C512/Setup!$B$17+INDEX('FD inverse'!$A$38:$BH$38,1,'FD mesh'!$B$15+1)*Setup!$B$22</f>
        <v>15.1378031130505</v>
      </c>
      <c r="AO512" s="0" t="n">
        <f aca="false">SUMPRODUCT('FD inverse'!$A$39:$BH$39,'FD mesh'!$B$84:$BI$84,$E511:$BL511)+'FD inverse'!$A$39*$C512/Setup!$B$17+INDEX('FD inverse'!$A$39:$BH$39,1,'FD mesh'!$B$15+1)*Setup!$B$22</f>
        <v>15.118704312341</v>
      </c>
      <c r="AP512" s="0" t="n">
        <f aca="false">SUMPRODUCT('FD inverse'!$A$40:$BH$40,'FD mesh'!$B$84:$BI$84,$E511:$BL511)+'FD inverse'!$A$40*$C512/Setup!$B$17+INDEX('FD inverse'!$A$40:$BH$40,1,'FD mesh'!$B$15+1)*Setup!$B$22</f>
        <v>15.0997449466688</v>
      </c>
      <c r="AQ512" s="0" t="n">
        <f aca="false">SUMPRODUCT('FD inverse'!$A$41:$BH$41,'FD mesh'!$B$84:$BI$84,$E511:$BL511)+'FD inverse'!$A$41*$C512/Setup!$B$17+INDEX('FD inverse'!$A$41:$BH$41,1,'FD mesh'!$B$15+1)*Setup!$B$22</f>
        <v>15.0809022311591</v>
      </c>
      <c r="AR512" s="0" t="n">
        <f aca="false">SUMPRODUCT('FD inverse'!$A$42:$BH$42,'FD mesh'!$B$84:$BI$84,$E511:$BL511)+'FD inverse'!$A$42*$C512/Setup!$B$17+INDEX('FD inverse'!$A$42:$BH$42,1,'FD mesh'!$B$15+1)*Setup!$B$22</f>
        <v>15.0621538424164</v>
      </c>
      <c r="AS512" s="0" t="n">
        <f aca="false">SUMPRODUCT('FD inverse'!$A$43:$BH$43,'FD mesh'!$B$84:$BI$84,$E511:$BL511)+'FD inverse'!$A$43*$C512/Setup!$B$17+INDEX('FD inverse'!$A$43:$BH$43,1,'FD mesh'!$B$15+1)*Setup!$B$22</f>
        <v>0</v>
      </c>
      <c r="AT512" s="0" t="n">
        <f aca="false">SUMPRODUCT('FD inverse'!$A$44:$BH$44,'FD mesh'!$B$84:$BI$84,$E511:$BL511)+'FD inverse'!$A$44*$C512/Setup!$B$17+INDEX('FD inverse'!$A$44:$BH$44,1,'FD mesh'!$B$15+1)*Setup!$B$22</f>
        <v>0</v>
      </c>
      <c r="AU512" s="0" t="n">
        <f aca="false">SUMPRODUCT('FD inverse'!$A$45:$BH$45,'FD mesh'!$B$84:$BI$84,$E511:$BL511)+'FD inverse'!$A$45*$C512/Setup!$B$17+INDEX('FD inverse'!$A$45:$BH$45,1,'FD mesh'!$B$15+1)*Setup!$B$22</f>
        <v>0</v>
      </c>
      <c r="AV512" s="0" t="n">
        <f aca="false">SUMPRODUCT('FD inverse'!$A$46:$BH$46,'FD mesh'!$B$84:$BI$84,$E511:$BL511)+'FD inverse'!$A$46*$C512/Setup!$B$17+INDEX('FD inverse'!$A$46:$BH$46,1,'FD mesh'!$B$15+1)*Setup!$B$22</f>
        <v>0</v>
      </c>
      <c r="AW512" s="0" t="n">
        <f aca="false">SUMPRODUCT('FD inverse'!$A$47:$BH$47,'FD mesh'!$B$84:$BI$84,$E511:$BL511)+'FD inverse'!$A$47*$C512/Setup!$B$17+INDEX('FD inverse'!$A$47:$BH$47,1,'FD mesh'!$B$15+1)*Setup!$B$22</f>
        <v>0</v>
      </c>
      <c r="AX512" s="0" t="n">
        <f aca="false">SUMPRODUCT('FD inverse'!$A$48:$BH$48,'FD mesh'!$B$84:$BI$84,$E511:$BL511)+'FD inverse'!$A$48*$C512/Setup!$B$17+INDEX('FD inverse'!$A$48:$BH$48,1,'FD mesh'!$B$15+1)*Setup!$B$22</f>
        <v>0</v>
      </c>
      <c r="AY512" s="0" t="n">
        <f aca="false">SUMPRODUCT('FD inverse'!$A$49:$BH$49,'FD mesh'!$B$84:$BI$84,$E511:$BL511)+'FD inverse'!$A$49*$C512/Setup!$B$17+INDEX('FD inverse'!$A$49:$BH$49,1,'FD mesh'!$B$15+1)*Setup!$B$22</f>
        <v>0</v>
      </c>
      <c r="AZ512" s="0" t="n">
        <f aca="false">SUMPRODUCT('FD inverse'!$A$50:$BH$50,'FD mesh'!$B$84:$BI$84,$E511:$BL511)+'FD inverse'!$A$50*$C512/Setup!$B$17+INDEX('FD inverse'!$A$50:$BH$50,1,'FD mesh'!$B$15+1)*Setup!$B$22</f>
        <v>0</v>
      </c>
      <c r="BA512" s="0" t="n">
        <f aca="false">SUMPRODUCT('FD inverse'!$A$51:$BH$51,'FD mesh'!$B$84:$BI$84,$E511:$BL511)+'FD inverse'!$A$51*$C512/Setup!$B$17+INDEX('FD inverse'!$A$51:$BH$51,1,'FD mesh'!$B$15+1)*Setup!$B$22</f>
        <v>0</v>
      </c>
      <c r="BB512" s="0" t="n">
        <f aca="false">SUMPRODUCT('FD inverse'!$A$52:$BH$52,'FD mesh'!$B$84:$BI$84,$E511:$BL511)+'FD inverse'!$A$52*$C512/Setup!$B$17+INDEX('FD inverse'!$A$52:$BH$52,1,'FD mesh'!$B$15+1)*Setup!$B$22</f>
        <v>0</v>
      </c>
      <c r="BC512" s="0" t="n">
        <f aca="false">SUMPRODUCT('FD inverse'!$A$53:$BH$53,'FD mesh'!$B$84:$BI$84,$E511:$BL511)+'FD inverse'!$A$53*$C512/Setup!$B$17+INDEX('FD inverse'!$A$53:$BH$53,1,'FD mesh'!$B$15+1)*Setup!$B$22</f>
        <v>0</v>
      </c>
      <c r="BD512" s="0" t="n">
        <f aca="false">SUMPRODUCT('FD inverse'!$A$54:$BH$54,'FD mesh'!$B$84:$BI$84,$E511:$BL511)+'FD inverse'!$A$54*$C512/Setup!$B$17+INDEX('FD inverse'!$A$54:$BH$54,1,'FD mesh'!$B$15+1)*Setup!$B$22</f>
        <v>0</v>
      </c>
      <c r="BE512" s="0" t="n">
        <f aca="false">SUMPRODUCT('FD inverse'!$A$55:$BH$55,'FD mesh'!$B$84:$BI$84,$E511:$BL511)+'FD inverse'!$A$55*$C512/Setup!$B$17+INDEX('FD inverse'!$A$55:$BH$55,1,'FD mesh'!$B$15+1)*Setup!$B$22</f>
        <v>0</v>
      </c>
      <c r="BF512" s="0" t="n">
        <f aca="false">SUMPRODUCT('FD inverse'!$A$56:$BH$56,'FD mesh'!$B$84:$BI$84,$E511:$BL511)+'FD inverse'!$A$56*$C512/Setup!$B$17+INDEX('FD inverse'!$A$56:$BH$56,1,'FD mesh'!$B$15+1)*Setup!$B$22</f>
        <v>0</v>
      </c>
      <c r="BG512" s="0" t="n">
        <f aca="false">SUMPRODUCT('FD inverse'!$A$57:$BH$57,'FD mesh'!$B$84:$BI$84,$E511:$BL511)+'FD inverse'!$A$57*$C512/Setup!$B$17+INDEX('FD inverse'!$A$57:$BH$57,1,'FD mesh'!$B$15+1)*Setup!$B$22</f>
        <v>0</v>
      </c>
      <c r="BH512" s="0" t="n">
        <f aca="false">SUMPRODUCT('FD inverse'!$A$58:$BH$58,'FD mesh'!$B$84:$BI$84,$E511:$BL511)+'FD inverse'!$A$58*$C512/Setup!$B$17+INDEX('FD inverse'!$A$58:$BH$58,1,'FD mesh'!$B$15+1)*Setup!$B$22</f>
        <v>0</v>
      </c>
      <c r="BI512" s="0" t="n">
        <f aca="false">SUMPRODUCT('FD inverse'!$A$59:$BH$59,'FD mesh'!$B$84:$BI$84,$E511:$BL511)+'FD inverse'!$A$59*$C512/Setup!$B$17+INDEX('FD inverse'!$A$59:$BH$59,1,'FD mesh'!$B$15+1)*Setup!$B$22</f>
        <v>0</v>
      </c>
      <c r="BJ512" s="0" t="n">
        <f aca="false">SUMPRODUCT('FD inverse'!$A$60:$BH$60,'FD mesh'!$B$84:$BI$84,$E511:$BL511)+'FD inverse'!$A$60*$C512/Setup!$B$17+INDEX('FD inverse'!$A$60:$BH$60,1,'FD mesh'!$B$15+1)*Setup!$B$22</f>
        <v>0</v>
      </c>
      <c r="BK512" s="0" t="n">
        <f aca="false">SUMPRODUCT('FD inverse'!$A$61:$BH$61,'FD mesh'!$B$84:$BI$84,$E511:$BL511)+'FD inverse'!$A$61*$C512/Setup!$B$17+INDEX('FD inverse'!$A$61:$BH$61,1,'FD mesh'!$B$15+1)*Setup!$B$22</f>
        <v>0</v>
      </c>
      <c r="BL512" s="0" t="n">
        <f aca="false">SUMPRODUCT('FD inverse'!$A$62:$BH$62,'FD mesh'!$B$84:$BI$84,$E511:$BL511)+'FD inverse'!$A$62*$C512/Setup!$B$17+INDEX('FD inverse'!$A$62:$BH$62,1,'FD mesh'!$B$15+1)*Setup!$B$22</f>
        <v>0</v>
      </c>
    </row>
    <row r="513" customFormat="false" ht="15" hidden="false" customHeight="false" outlineLevel="0" collapsed="false">
      <c r="A513" s="0" t="n">
        <v>508</v>
      </c>
      <c r="B513" s="0" t="n">
        <f aca="false">A513*Setup!$B$11/3600</f>
        <v>42.3333333333333</v>
      </c>
      <c r="C513" s="0" t="n">
        <f aca="false">Setup!$B$7+Setup!$B$8*COS(2*PI()*(B513-Setup!$B$9)/24)</f>
        <v>27.276608177156</v>
      </c>
      <c r="D513" s="0" t="n">
        <f aca="false">(C513-E513)/Setup!$B$17</f>
        <v>12.2862141950453</v>
      </c>
      <c r="E513" s="0" t="n">
        <f aca="false">SUMPRODUCT('FD inverse'!$A$3:$BH$3,'FD mesh'!$B$84:$BI$84,$E512:$BL512)+'FD inverse'!$A$3*$C513/Setup!$B$17+INDEX('FD inverse'!$A$3:$BH$3,1,'FD mesh'!$B$15+1)*Setup!$B$22</f>
        <v>25.6794003318001</v>
      </c>
      <c r="F513" s="0" t="n">
        <f aca="false">SUMPRODUCT('FD inverse'!$A$4:$BH$4,'FD mesh'!$B$84:$BI$84,$E512:$BL512)+'FD inverse'!$A$4*$C513/Setup!$B$17+INDEX('FD inverse'!$A$4:$BH$4,1,'FD mesh'!$B$15+1)*Setup!$B$22</f>
        <v>25.3092883930952</v>
      </c>
      <c r="G513" s="0" t="n">
        <f aca="false">SUMPRODUCT('FD inverse'!$A$5:$BH$5,'FD mesh'!$B$84:$BI$84,$E512:$BL512)+'FD inverse'!$A$5*$C513/Setup!$B$17+INDEX('FD inverse'!$A$5:$BH$5,1,'FD mesh'!$B$15+1)*Setup!$B$22</f>
        <v>24.9330313392385</v>
      </c>
      <c r="H513" s="0" t="n">
        <f aca="false">SUMPRODUCT('FD inverse'!$A$6:$BH$6,'FD mesh'!$B$84:$BI$84,$E512:$BL512)+'FD inverse'!$A$6*$C513/Setup!$B$17+INDEX('FD inverse'!$A$6:$BH$6,1,'FD mesh'!$B$15+1)*Setup!$B$22</f>
        <v>23.6628116034318</v>
      </c>
      <c r="I513" s="0" t="n">
        <f aca="false">SUMPRODUCT('FD inverse'!$A$7:$BH$7,'FD mesh'!$B$84:$BI$84,$E512:$BL512)+'FD inverse'!$A$7*$C513/Setup!$B$17+INDEX('FD inverse'!$A$7:$BH$7,1,'FD mesh'!$B$15+1)*Setup!$B$22</f>
        <v>23.5536798316788</v>
      </c>
      <c r="J513" s="0" t="n">
        <f aca="false">SUMPRODUCT('FD inverse'!$A$8:$BH$8,'FD mesh'!$B$84:$BI$84,$E512:$BL512)+'FD inverse'!$A$8*$C513/Setup!$B$17+INDEX('FD inverse'!$A$8:$BH$8,1,'FD mesh'!$B$15+1)*Setup!$B$22</f>
        <v>23.4520374624524</v>
      </c>
      <c r="K513" s="0" t="n">
        <f aca="false">SUMPRODUCT('FD inverse'!$A$9:$BH$9,'FD mesh'!$B$84:$BI$84,$E512:$BL512)+'FD inverse'!$A$9*$C513/Setup!$B$17+INDEX('FD inverse'!$A$9:$BH$9,1,'FD mesh'!$B$15+1)*Setup!$B$22</f>
        <v>23.3586839699043</v>
      </c>
      <c r="L513" s="0" t="n">
        <f aca="false">SUMPRODUCT('FD inverse'!$A$10:$BH$10,'FD mesh'!$B$84:$BI$84,$E512:$BL512)+'FD inverse'!$A$10*$C513/Setup!$B$17+INDEX('FD inverse'!$A$10:$BH$10,1,'FD mesh'!$B$15+1)*Setup!$B$22</f>
        <v>23.2742943487784</v>
      </c>
      <c r="M513" s="0" t="n">
        <f aca="false">SUMPRODUCT('FD inverse'!$A$11:$BH$11,'FD mesh'!$B$84:$BI$84,$E512:$BL512)+'FD inverse'!$A$11*$C513/Setup!$B$17+INDEX('FD inverse'!$A$11:$BH$11,1,'FD mesh'!$B$15+1)*Setup!$B$22</f>
        <v>23.1994294057984</v>
      </c>
      <c r="N513" s="0" t="n">
        <f aca="false">SUMPRODUCT('FD inverse'!$A$12:$BH$12,'FD mesh'!$B$84:$BI$84,$E512:$BL512)+'FD inverse'!$A$12*$C513/Setup!$B$17+INDEX('FD inverse'!$A$12:$BH$12,1,'FD mesh'!$B$15+1)*Setup!$B$22</f>
        <v>23.1345449011003</v>
      </c>
      <c r="O513" s="0" t="n">
        <f aca="false">SUMPRODUCT('FD inverse'!$A$13:$BH$13,'FD mesh'!$B$84:$BI$84,$E512:$BL512)+'FD inverse'!$A$13*$C513/Setup!$B$17+INDEX('FD inverse'!$A$13:$BH$13,1,'FD mesh'!$B$15+1)*Setup!$B$22</f>
        <v>23.0799994560074</v>
      </c>
      <c r="P513" s="0" t="n">
        <f aca="false">SUMPRODUCT('FD inverse'!$A$14:$BH$14,'FD mesh'!$B$84:$BI$84,$E512:$BL512)+'FD inverse'!$A$14*$C513/Setup!$B$17+INDEX('FD inverse'!$A$14:$BH$14,1,'FD mesh'!$B$15+1)*Setup!$B$22</f>
        <v>23.0360611594067</v>
      </c>
      <c r="Q513" s="0" t="n">
        <f aca="false">SUMPRODUCT('FD inverse'!$A$15:$BH$15,'FD mesh'!$B$84:$BI$84,$E512:$BL512)+'FD inverse'!$A$15*$C513/Setup!$B$17+INDEX('FD inverse'!$A$15:$BH$15,1,'FD mesh'!$B$15+1)*Setup!$B$22</f>
        <v>23.0029128196011</v>
      </c>
      <c r="R513" s="0" t="n">
        <f aca="false">SUMPRODUCT('FD inverse'!$A$16:$BH$16,'FD mesh'!$B$84:$BI$84,$E512:$BL512)+'FD inverse'!$A$16*$C513/Setup!$B$17+INDEX('FD inverse'!$A$16:$BH$16,1,'FD mesh'!$B$15+1)*Setup!$B$22</f>
        <v>22.9806558220123</v>
      </c>
      <c r="S513" s="0" t="n">
        <f aca="false">SUMPRODUCT('FD inverse'!$A$17:$BH$17,'FD mesh'!$B$84:$BI$84,$E512:$BL512)+'FD inverse'!$A$17*$C513/Setup!$B$17+INDEX('FD inverse'!$A$17:$BH$17,1,'FD mesh'!$B$15+1)*Setup!$B$22</f>
        <v>22.440973688471</v>
      </c>
      <c r="T513" s="0" t="n">
        <f aca="false">SUMPRODUCT('FD inverse'!$A$18:$BH$18,'FD mesh'!$B$84:$BI$84,$E512:$BL512)+'FD inverse'!$A$18*$C513/Setup!$B$17+INDEX('FD inverse'!$A$18:$BH$18,1,'FD mesh'!$B$15+1)*Setup!$B$22</f>
        <v>21.9064585440506</v>
      </c>
      <c r="U513" s="0" t="n">
        <f aca="false">SUMPRODUCT('FD inverse'!$A$19:$BH$19,'FD mesh'!$B$84:$BI$84,$E512:$BL512)+'FD inverse'!$A$19*$C513/Setup!$B$17+INDEX('FD inverse'!$A$19:$BH$19,1,'FD mesh'!$B$15+1)*Setup!$B$22</f>
        <v>21.3768162067162</v>
      </c>
      <c r="V513" s="0" t="n">
        <f aca="false">SUMPRODUCT('FD inverse'!$A$20:$BH$20,'FD mesh'!$B$84:$BI$84,$E512:$BL512)+'FD inverse'!$A$20*$C513/Setup!$B$17+INDEX('FD inverse'!$A$20:$BH$20,1,'FD mesh'!$B$15+1)*Setup!$B$22</f>
        <v>20.8517372466968</v>
      </c>
      <c r="W513" s="0" t="n">
        <f aca="false">SUMPRODUCT('FD inverse'!$A$21:$BH$21,'FD mesh'!$B$84:$BI$84,$E512:$BL512)+'FD inverse'!$A$21*$C513/Setup!$B$17+INDEX('FD inverse'!$A$21:$BH$21,1,'FD mesh'!$B$15+1)*Setup!$B$22</f>
        <v>20.3308988197384</v>
      </c>
      <c r="X513" s="0" t="n">
        <f aca="false">SUMPRODUCT('FD inverse'!$A$22:$BH$22,'FD mesh'!$B$84:$BI$84,$E512:$BL512)+'FD inverse'!$A$22*$C513/Setup!$B$17+INDEX('FD inverse'!$A$22:$BH$22,1,'FD mesh'!$B$15+1)*Setup!$B$22</f>
        <v>19.8139663504022</v>
      </c>
      <c r="Y513" s="0" t="n">
        <f aca="false">SUMPRODUCT('FD inverse'!$A$23:$BH$23,'FD mesh'!$B$84:$BI$84,$E512:$BL512)+'FD inverse'!$A$23*$C513/Setup!$B$17+INDEX('FD inverse'!$A$23:$BH$23,1,'FD mesh'!$B$15+1)*Setup!$B$22</f>
        <v>19.3005950760325</v>
      </c>
      <c r="Z513" s="0" t="n">
        <f aca="false">SUMPRODUCT('FD inverse'!$A$24:$BH$24,'FD mesh'!$B$84:$BI$84,$E512:$BL512)+'FD inverse'!$A$24*$C513/Setup!$B$17+INDEX('FD inverse'!$A$24:$BH$24,1,'FD mesh'!$B$15+1)*Setup!$B$22</f>
        <v>18.7904314624244</v>
      </c>
      <c r="AA513" s="0" t="n">
        <f aca="false">SUMPRODUCT('FD inverse'!$A$25:$BH$25,'FD mesh'!$B$84:$BI$84,$E512:$BL512)+'FD inverse'!$A$25*$C513/Setup!$B$17+INDEX('FD inverse'!$A$25:$BH$25,1,'FD mesh'!$B$15+1)*Setup!$B$22</f>
        <v>18.2831145025781</v>
      </c>
      <c r="AB513" s="0" t="n">
        <f aca="false">SUMPRODUCT('FD inverse'!$A$26:$BH$26,'FD mesh'!$B$84:$BI$84,$E512:$BL512)+'FD inverse'!$A$26*$C513/Setup!$B$17+INDEX('FD inverse'!$A$26:$BH$26,1,'FD mesh'!$B$15+1)*Setup!$B$22</f>
        <v>17.778276910225</v>
      </c>
      <c r="AC513" s="0" t="n">
        <f aca="false">SUMPRODUCT('FD inverse'!$A$27:$BH$27,'FD mesh'!$B$84:$BI$84,$E512:$BL512)+'FD inverse'!$A$27*$C513/Setup!$B$17+INDEX('FD inverse'!$A$27:$BH$27,1,'FD mesh'!$B$15+1)*Setup!$B$22</f>
        <v>17.2755462200606</v>
      </c>
      <c r="AD513" s="0" t="n">
        <f aca="false">SUMPRODUCT('FD inverse'!$A$28:$BH$28,'FD mesh'!$B$84:$BI$84,$E512:$BL512)+'FD inverse'!$A$28*$C513/Setup!$B$17+INDEX('FD inverse'!$A$28:$BH$28,1,'FD mesh'!$B$15+1)*Setup!$B$22</f>
        <v>16.7745458068325</v>
      </c>
      <c r="AE513" s="0" t="n">
        <f aca="false">SUMPRODUCT('FD inverse'!$A$29:$BH$29,'FD mesh'!$B$84:$BI$84,$E512:$BL512)+'FD inverse'!$A$29*$C513/Setup!$B$17+INDEX('FD inverse'!$A$29:$BH$29,1,'FD mesh'!$B$15+1)*Setup!$B$22</f>
        <v>16.2748958355999</v>
      </c>
      <c r="AF513" s="0" t="n">
        <f aca="false">SUMPRODUCT('FD inverse'!$A$30:$BH$30,'FD mesh'!$B$84:$BI$84,$E512:$BL512)+'FD inverse'!$A$30*$C513/Setup!$B$17+INDEX('FD inverse'!$A$30:$BH$30,1,'FD mesh'!$B$15+1)*Setup!$B$22</f>
        <v>15.7762141556161</v>
      </c>
      <c r="AG513" s="0" t="n">
        <f aca="false">SUMPRODUCT('FD inverse'!$A$31:$BH$31,'FD mesh'!$B$84:$BI$84,$E512:$BL512)+'FD inverse'!$A$31*$C513/Setup!$B$17+INDEX('FD inverse'!$A$31:$BH$31,1,'FD mesh'!$B$15+1)*Setup!$B$22</f>
        <v>15.2781171503874</v>
      </c>
      <c r="AH513" s="0" t="n">
        <f aca="false">SUMPRODUCT('FD inverse'!$A$32:$BH$32,'FD mesh'!$B$84:$BI$84,$E512:$BL512)+'FD inverse'!$A$32*$C513/Setup!$B$17+INDEX('FD inverse'!$A$32:$BH$32,1,'FD mesh'!$B$15+1)*Setup!$B$22</f>
        <v>15.2572995739918</v>
      </c>
      <c r="AI513" s="0" t="n">
        <f aca="false">SUMPRODUCT('FD inverse'!$A$33:$BH$33,'FD mesh'!$B$84:$BI$84,$E512:$BL512)+'FD inverse'!$A$33*$C513/Setup!$B$17+INDEX('FD inverse'!$A$33:$BH$33,1,'FD mesh'!$B$15+1)*Setup!$B$22</f>
        <v>15.2367991125386</v>
      </c>
      <c r="AJ513" s="0" t="n">
        <f aca="false">SUMPRODUCT('FD inverse'!$A$34:$BH$34,'FD mesh'!$B$84:$BI$84,$E512:$BL512)+'FD inverse'!$A$34*$C513/Setup!$B$17+INDEX('FD inverse'!$A$34:$BH$34,1,'FD mesh'!$B$15+1)*Setup!$B$22</f>
        <v>15.216588676875</v>
      </c>
      <c r="AK513" s="0" t="n">
        <f aca="false">SUMPRODUCT('FD inverse'!$A$35:$BH$35,'FD mesh'!$B$84:$BI$84,$E512:$BL512)+'FD inverse'!$A$35*$C513/Setup!$B$17+INDEX('FD inverse'!$A$35:$BH$35,1,'FD mesh'!$B$15+1)*Setup!$B$22</f>
        <v>15.1966417739479</v>
      </c>
      <c r="AL513" s="0" t="n">
        <f aca="false">SUMPRODUCT('FD inverse'!$A$36:$BH$36,'FD mesh'!$B$84:$BI$84,$E512:$BL512)+'FD inverse'!$A$36*$C513/Setup!$B$17+INDEX('FD inverse'!$A$36:$BH$36,1,'FD mesh'!$B$15+1)*Setup!$B$22</f>
        <v>15.1769325397792</v>
      </c>
      <c r="AM513" s="0" t="n">
        <f aca="false">SUMPRODUCT('FD inverse'!$A$37:$BH$37,'FD mesh'!$B$84:$BI$84,$E512:$BL512)+'FD inverse'!$A$37*$C513/Setup!$B$17+INDEX('FD inverse'!$A$37:$BH$37,1,'FD mesh'!$B$15+1)*Setup!$B$22</f>
        <v>15.1574357503967</v>
      </c>
      <c r="AN513" s="0" t="n">
        <f aca="false">SUMPRODUCT('FD inverse'!$A$38:$BH$38,'FD mesh'!$B$84:$BI$84,$E512:$BL512)+'FD inverse'!$A$38*$C513/Setup!$B$17+INDEX('FD inverse'!$A$38:$BH$38,1,'FD mesh'!$B$15+1)*Setup!$B$22</f>
        <v>15.1381268130794</v>
      </c>
      <c r="AO513" s="0" t="n">
        <f aca="false">SUMPRODUCT('FD inverse'!$A$39:$BH$39,'FD mesh'!$B$84:$BI$84,$E512:$BL512)+'FD inverse'!$A$39*$C513/Setup!$B$17+INDEX('FD inverse'!$A$39:$BH$39,1,'FD mesh'!$B$15+1)*Setup!$B$22</f>
        <v>15.1189817401726</v>
      </c>
      <c r="AP513" s="0" t="n">
        <f aca="false">SUMPRODUCT('FD inverse'!$A$40:$BH$40,'FD mesh'!$B$84:$BI$84,$E512:$BL512)+'FD inverse'!$A$40*$C513/Setup!$B$17+INDEX('FD inverse'!$A$40:$BH$40,1,'FD mesh'!$B$15+1)*Setup!$B$22</f>
        <v>15.0999771076242</v>
      </c>
      <c r="AQ513" s="0" t="n">
        <f aca="false">SUMPRODUCT('FD inverse'!$A$41:$BH$41,'FD mesh'!$B$84:$BI$84,$E512:$BL512)+'FD inverse'!$A$41*$C513/Setup!$B$17+INDEX('FD inverse'!$A$41:$BH$41,1,'FD mesh'!$B$15+1)*Setup!$B$22</f>
        <v>15.0810900002989</v>
      </c>
      <c r="AR513" s="0" t="n">
        <f aca="false">SUMPRODUCT('FD inverse'!$A$42:$BH$42,'FD mesh'!$B$84:$BI$84,$E512:$BL512)+'FD inverse'!$A$42*$C513/Setup!$B$17+INDEX('FD inverse'!$A$42:$BH$42,1,'FD mesh'!$B$15+1)*Setup!$B$22</f>
        <v>15.0622979460372</v>
      </c>
      <c r="AS513" s="0" t="n">
        <f aca="false">SUMPRODUCT('FD inverse'!$A$43:$BH$43,'FD mesh'!$B$84:$BI$84,$E512:$BL512)+'FD inverse'!$A$43*$C513/Setup!$B$17+INDEX('FD inverse'!$A$43:$BH$43,1,'FD mesh'!$B$15+1)*Setup!$B$22</f>
        <v>0</v>
      </c>
      <c r="AT513" s="0" t="n">
        <f aca="false">SUMPRODUCT('FD inverse'!$A$44:$BH$44,'FD mesh'!$B$84:$BI$84,$E512:$BL512)+'FD inverse'!$A$44*$C513/Setup!$B$17+INDEX('FD inverse'!$A$44:$BH$44,1,'FD mesh'!$B$15+1)*Setup!$B$22</f>
        <v>0</v>
      </c>
      <c r="AU513" s="0" t="n">
        <f aca="false">SUMPRODUCT('FD inverse'!$A$45:$BH$45,'FD mesh'!$B$84:$BI$84,$E512:$BL512)+'FD inverse'!$A$45*$C513/Setup!$B$17+INDEX('FD inverse'!$A$45:$BH$45,1,'FD mesh'!$B$15+1)*Setup!$B$22</f>
        <v>0</v>
      </c>
      <c r="AV513" s="0" t="n">
        <f aca="false">SUMPRODUCT('FD inverse'!$A$46:$BH$46,'FD mesh'!$B$84:$BI$84,$E512:$BL512)+'FD inverse'!$A$46*$C513/Setup!$B$17+INDEX('FD inverse'!$A$46:$BH$46,1,'FD mesh'!$B$15+1)*Setup!$B$22</f>
        <v>0</v>
      </c>
      <c r="AW513" s="0" t="n">
        <f aca="false">SUMPRODUCT('FD inverse'!$A$47:$BH$47,'FD mesh'!$B$84:$BI$84,$E512:$BL512)+'FD inverse'!$A$47*$C513/Setup!$B$17+INDEX('FD inverse'!$A$47:$BH$47,1,'FD mesh'!$B$15+1)*Setup!$B$22</f>
        <v>0</v>
      </c>
      <c r="AX513" s="0" t="n">
        <f aca="false">SUMPRODUCT('FD inverse'!$A$48:$BH$48,'FD mesh'!$B$84:$BI$84,$E512:$BL512)+'FD inverse'!$A$48*$C513/Setup!$B$17+INDEX('FD inverse'!$A$48:$BH$48,1,'FD mesh'!$B$15+1)*Setup!$B$22</f>
        <v>0</v>
      </c>
      <c r="AY513" s="0" t="n">
        <f aca="false">SUMPRODUCT('FD inverse'!$A$49:$BH$49,'FD mesh'!$B$84:$BI$84,$E512:$BL512)+'FD inverse'!$A$49*$C513/Setup!$B$17+INDEX('FD inverse'!$A$49:$BH$49,1,'FD mesh'!$B$15+1)*Setup!$B$22</f>
        <v>0</v>
      </c>
      <c r="AZ513" s="0" t="n">
        <f aca="false">SUMPRODUCT('FD inverse'!$A$50:$BH$50,'FD mesh'!$B$84:$BI$84,$E512:$BL512)+'FD inverse'!$A$50*$C513/Setup!$B$17+INDEX('FD inverse'!$A$50:$BH$50,1,'FD mesh'!$B$15+1)*Setup!$B$22</f>
        <v>0</v>
      </c>
      <c r="BA513" s="0" t="n">
        <f aca="false">SUMPRODUCT('FD inverse'!$A$51:$BH$51,'FD mesh'!$B$84:$BI$84,$E512:$BL512)+'FD inverse'!$A$51*$C513/Setup!$B$17+INDEX('FD inverse'!$A$51:$BH$51,1,'FD mesh'!$B$15+1)*Setup!$B$22</f>
        <v>0</v>
      </c>
      <c r="BB513" s="0" t="n">
        <f aca="false">SUMPRODUCT('FD inverse'!$A$52:$BH$52,'FD mesh'!$B$84:$BI$84,$E512:$BL512)+'FD inverse'!$A$52*$C513/Setup!$B$17+INDEX('FD inverse'!$A$52:$BH$52,1,'FD mesh'!$B$15+1)*Setup!$B$22</f>
        <v>0</v>
      </c>
      <c r="BC513" s="0" t="n">
        <f aca="false">SUMPRODUCT('FD inverse'!$A$53:$BH$53,'FD mesh'!$B$84:$BI$84,$E512:$BL512)+'FD inverse'!$A$53*$C513/Setup!$B$17+INDEX('FD inverse'!$A$53:$BH$53,1,'FD mesh'!$B$15+1)*Setup!$B$22</f>
        <v>0</v>
      </c>
      <c r="BD513" s="0" t="n">
        <f aca="false">SUMPRODUCT('FD inverse'!$A$54:$BH$54,'FD mesh'!$B$84:$BI$84,$E512:$BL512)+'FD inverse'!$A$54*$C513/Setup!$B$17+INDEX('FD inverse'!$A$54:$BH$54,1,'FD mesh'!$B$15+1)*Setup!$B$22</f>
        <v>0</v>
      </c>
      <c r="BE513" s="0" t="n">
        <f aca="false">SUMPRODUCT('FD inverse'!$A$55:$BH$55,'FD mesh'!$B$84:$BI$84,$E512:$BL512)+'FD inverse'!$A$55*$C513/Setup!$B$17+INDEX('FD inverse'!$A$55:$BH$55,1,'FD mesh'!$B$15+1)*Setup!$B$22</f>
        <v>0</v>
      </c>
      <c r="BF513" s="0" t="n">
        <f aca="false">SUMPRODUCT('FD inverse'!$A$56:$BH$56,'FD mesh'!$B$84:$BI$84,$E512:$BL512)+'FD inverse'!$A$56*$C513/Setup!$B$17+INDEX('FD inverse'!$A$56:$BH$56,1,'FD mesh'!$B$15+1)*Setup!$B$22</f>
        <v>0</v>
      </c>
      <c r="BG513" s="0" t="n">
        <f aca="false">SUMPRODUCT('FD inverse'!$A$57:$BH$57,'FD mesh'!$B$84:$BI$84,$E512:$BL512)+'FD inverse'!$A$57*$C513/Setup!$B$17+INDEX('FD inverse'!$A$57:$BH$57,1,'FD mesh'!$B$15+1)*Setup!$B$22</f>
        <v>0</v>
      </c>
      <c r="BH513" s="0" t="n">
        <f aca="false">SUMPRODUCT('FD inverse'!$A$58:$BH$58,'FD mesh'!$B$84:$BI$84,$E512:$BL512)+'FD inverse'!$A$58*$C513/Setup!$B$17+INDEX('FD inverse'!$A$58:$BH$58,1,'FD mesh'!$B$15+1)*Setup!$B$22</f>
        <v>0</v>
      </c>
      <c r="BI513" s="0" t="n">
        <f aca="false">SUMPRODUCT('FD inverse'!$A$59:$BH$59,'FD mesh'!$B$84:$BI$84,$E512:$BL512)+'FD inverse'!$A$59*$C513/Setup!$B$17+INDEX('FD inverse'!$A$59:$BH$59,1,'FD mesh'!$B$15+1)*Setup!$B$22</f>
        <v>0</v>
      </c>
      <c r="BJ513" s="0" t="n">
        <f aca="false">SUMPRODUCT('FD inverse'!$A$60:$BH$60,'FD mesh'!$B$84:$BI$84,$E512:$BL512)+'FD inverse'!$A$60*$C513/Setup!$B$17+INDEX('FD inverse'!$A$60:$BH$60,1,'FD mesh'!$B$15+1)*Setup!$B$22</f>
        <v>0</v>
      </c>
      <c r="BK513" s="0" t="n">
        <f aca="false">SUMPRODUCT('FD inverse'!$A$61:$BH$61,'FD mesh'!$B$84:$BI$84,$E512:$BL512)+'FD inverse'!$A$61*$C513/Setup!$B$17+INDEX('FD inverse'!$A$61:$BH$61,1,'FD mesh'!$B$15+1)*Setup!$B$22</f>
        <v>0</v>
      </c>
      <c r="BL513" s="0" t="n">
        <f aca="false">SUMPRODUCT('FD inverse'!$A$62:$BH$62,'FD mesh'!$B$84:$BI$84,$E512:$BL512)+'FD inverse'!$A$62*$C513/Setup!$B$17+INDEX('FD inverse'!$A$62:$BH$62,1,'FD mesh'!$B$15+1)*Setup!$B$22</f>
        <v>0</v>
      </c>
    </row>
    <row r="514" customFormat="false" ht="15" hidden="false" customHeight="false" outlineLevel="0" collapsed="false">
      <c r="A514" s="0" t="n">
        <v>509</v>
      </c>
      <c r="B514" s="0" t="n">
        <f aca="false">A514*Setup!$B$11/3600</f>
        <v>42.4166666666667</v>
      </c>
      <c r="C514" s="0" t="n">
        <f aca="false">Setup!$B$7+Setup!$B$8*COS(2*PI()*(B514-Setup!$B$9)/24)</f>
        <v>27.2257784170699</v>
      </c>
      <c r="D514" s="0" t="n">
        <f aca="false">(C514-E514)/Setup!$B$17</f>
        <v>12.0611764801597</v>
      </c>
      <c r="E514" s="0" t="n">
        <f aca="false">SUMPRODUCT('FD inverse'!$A$3:$BH$3,'FD mesh'!$B$84:$BI$84,$E513:$BL513)+'FD inverse'!$A$3*$C514/Setup!$B$17+INDEX('FD inverse'!$A$3:$BH$3,1,'FD mesh'!$B$15+1)*Setup!$B$22</f>
        <v>25.6578254746492</v>
      </c>
      <c r="F514" s="0" t="n">
        <f aca="false">SUMPRODUCT('FD inverse'!$A$4:$BH$4,'FD mesh'!$B$84:$BI$84,$E513:$BL513)+'FD inverse'!$A$4*$C514/Setup!$B$17+INDEX('FD inverse'!$A$4:$BH$4,1,'FD mesh'!$B$15+1)*Setup!$B$22</f>
        <v>25.2941798452776</v>
      </c>
      <c r="G514" s="0" t="n">
        <f aca="false">SUMPRODUCT('FD inverse'!$A$5:$BH$5,'FD mesh'!$B$84:$BI$84,$E513:$BL513)+'FD inverse'!$A$5*$C514/Setup!$B$17+INDEX('FD inverse'!$A$5:$BH$5,1,'FD mesh'!$B$15+1)*Setup!$B$22</f>
        <v>24.9239766864712</v>
      </c>
      <c r="H514" s="0" t="n">
        <f aca="false">SUMPRODUCT('FD inverse'!$A$6:$BH$6,'FD mesh'!$B$84:$BI$84,$E513:$BL513)+'FD inverse'!$A$6*$C514/Setup!$B$17+INDEX('FD inverse'!$A$6:$BH$6,1,'FD mesh'!$B$15+1)*Setup!$B$22</f>
        <v>23.6734917219059</v>
      </c>
      <c r="I514" s="0" t="n">
        <f aca="false">SUMPRODUCT('FD inverse'!$A$7:$BH$7,'FD mesh'!$B$84:$BI$84,$E513:$BL513)+'FD inverse'!$A$7*$C514/Setup!$B$17+INDEX('FD inverse'!$A$7:$BH$7,1,'FD mesh'!$B$15+1)*Setup!$B$22</f>
        <v>23.5659798130871</v>
      </c>
      <c r="J514" s="0" t="n">
        <f aca="false">SUMPRODUCT('FD inverse'!$A$8:$BH$8,'FD mesh'!$B$84:$BI$84,$E513:$BL513)+'FD inverse'!$A$8*$C514/Setup!$B$17+INDEX('FD inverse'!$A$8:$BH$8,1,'FD mesh'!$B$15+1)*Setup!$B$22</f>
        <v>23.4657245304679</v>
      </c>
      <c r="K514" s="0" t="n">
        <f aca="false">SUMPRODUCT('FD inverse'!$A$9:$BH$9,'FD mesh'!$B$84:$BI$84,$E513:$BL513)+'FD inverse'!$A$9*$C514/Setup!$B$17+INDEX('FD inverse'!$A$9:$BH$9,1,'FD mesh'!$B$15+1)*Setup!$B$22</f>
        <v>23.3735442142294</v>
      </c>
      <c r="L514" s="0" t="n">
        <f aca="false">SUMPRODUCT('FD inverse'!$A$10:$BH$10,'FD mesh'!$B$84:$BI$84,$E513:$BL513)+'FD inverse'!$A$10*$C514/Setup!$B$17+INDEX('FD inverse'!$A$10:$BH$10,1,'FD mesh'!$B$15+1)*Setup!$B$22</f>
        <v>23.2901310037876</v>
      </c>
      <c r="M514" s="0" t="n">
        <f aca="false">SUMPRODUCT('FD inverse'!$A$11:$BH$11,'FD mesh'!$B$84:$BI$84,$E513:$BL513)+'FD inverse'!$A$11*$C514/Setup!$B$17+INDEX('FD inverse'!$A$11:$BH$11,1,'FD mesh'!$B$15+1)*Setup!$B$22</f>
        <v>23.2160609526432</v>
      </c>
      <c r="N514" s="0" t="n">
        <f aca="false">SUMPRODUCT('FD inverse'!$A$12:$BH$12,'FD mesh'!$B$84:$BI$84,$E513:$BL513)+'FD inverse'!$A$12*$C514/Setup!$B$17+INDEX('FD inverse'!$A$12:$BH$12,1,'FD mesh'!$B$15+1)*Setup!$B$22</f>
        <v>23.1518030235311</v>
      </c>
      <c r="O514" s="0" t="n">
        <f aca="false">SUMPRODUCT('FD inverse'!$A$13:$BH$13,'FD mesh'!$B$84:$BI$84,$E513:$BL513)+'FD inverse'!$A$13*$C514/Setup!$B$17+INDEX('FD inverse'!$A$13:$BH$13,1,'FD mesh'!$B$15+1)*Setup!$B$22</f>
        <v>23.0977268775641</v>
      </c>
      <c r="P514" s="0" t="n">
        <f aca="false">SUMPRODUCT('FD inverse'!$A$14:$BH$14,'FD mesh'!$B$84:$BI$84,$E513:$BL513)+'FD inverse'!$A$14*$C514/Setup!$B$17+INDEX('FD inverse'!$A$14:$BH$14,1,'FD mesh'!$B$15+1)*Setup!$B$22</f>
        <v>23.0541093873827</v>
      </c>
      <c r="Q514" s="0" t="n">
        <f aca="false">SUMPRODUCT('FD inverse'!$A$15:$BH$15,'FD mesh'!$B$84:$BI$84,$E513:$BL513)+'FD inverse'!$A$15*$C514/Setup!$B$17+INDEX('FD inverse'!$A$15:$BH$15,1,'FD mesh'!$B$15+1)*Setup!$B$22</f>
        <v>23.0211398193111</v>
      </c>
      <c r="R514" s="0" t="n">
        <f aca="false">SUMPRODUCT('FD inverse'!$A$16:$BH$16,'FD mesh'!$B$84:$BI$84,$E513:$BL513)+'FD inverse'!$A$16*$C514/Setup!$B$17+INDEX('FD inverse'!$A$16:$BH$16,1,'FD mesh'!$B$15+1)*Setup!$B$22</f>
        <v>22.9989236433988</v>
      </c>
      <c r="S514" s="0" t="n">
        <f aca="false">SUMPRODUCT('FD inverse'!$A$17:$BH$17,'FD mesh'!$B$84:$BI$84,$E513:$BL513)+'FD inverse'!$A$17*$C514/Setup!$B$17+INDEX('FD inverse'!$A$17:$BH$17,1,'FD mesh'!$B$15+1)*Setup!$B$22</f>
        <v>22.4583257661067</v>
      </c>
      <c r="T514" s="0" t="n">
        <f aca="false">SUMPRODUCT('FD inverse'!$A$18:$BH$18,'FD mesh'!$B$84:$BI$84,$E513:$BL513)+'FD inverse'!$A$18*$C514/Setup!$B$17+INDEX('FD inverse'!$A$18:$BH$18,1,'FD mesh'!$B$15+1)*Setup!$B$22</f>
        <v>21.922834357376</v>
      </c>
      <c r="U514" s="0" t="n">
        <f aca="false">SUMPRODUCT('FD inverse'!$A$19:$BH$19,'FD mesh'!$B$84:$BI$84,$E513:$BL513)+'FD inverse'!$A$19*$C514/Setup!$B$17+INDEX('FD inverse'!$A$19:$BH$19,1,'FD mesh'!$B$15+1)*Setup!$B$22</f>
        <v>21.3921621165667</v>
      </c>
      <c r="V514" s="0" t="n">
        <f aca="false">SUMPRODUCT('FD inverse'!$A$20:$BH$20,'FD mesh'!$B$84:$BI$84,$E513:$BL513)+'FD inverse'!$A$20*$C514/Setup!$B$17+INDEX('FD inverse'!$A$20:$BH$20,1,'FD mesh'!$B$15+1)*Setup!$B$22</f>
        <v>20.8660059577992</v>
      </c>
      <c r="W514" s="0" t="n">
        <f aca="false">SUMPRODUCT('FD inverse'!$A$21:$BH$21,'FD mesh'!$B$84:$BI$84,$E513:$BL513)+'FD inverse'!$A$21*$C514/Setup!$B$17+INDEX('FD inverse'!$A$21:$BH$21,1,'FD mesh'!$B$15+1)*Setup!$B$22</f>
        <v>20.3440488768704</v>
      </c>
      <c r="X514" s="0" t="n">
        <f aca="false">SUMPRODUCT('FD inverse'!$A$22:$BH$22,'FD mesh'!$B$84:$BI$84,$E513:$BL513)+'FD inverse'!$A$22*$C514/Setup!$B$17+INDEX('FD inverse'!$A$22:$BH$22,1,'FD mesh'!$B$15+1)*Setup!$B$22</f>
        <v>19.8259616698975</v>
      </c>
      <c r="Y514" s="0" t="n">
        <f aca="false">SUMPRODUCT('FD inverse'!$A$23:$BH$23,'FD mesh'!$B$84:$BI$84,$E513:$BL513)+'FD inverse'!$A$23*$C514/Setup!$B$17+INDEX('FD inverse'!$A$23:$BH$23,1,'FD mesh'!$B$15+1)*Setup!$B$22</f>
        <v>19.3114045140904</v>
      </c>
      <c r="Z514" s="0" t="n">
        <f aca="false">SUMPRODUCT('FD inverse'!$A$24:$BH$24,'FD mesh'!$B$84:$BI$84,$E513:$BL513)+'FD inverse'!$A$24*$C514/Setup!$B$17+INDEX('FD inverse'!$A$24:$BH$24,1,'FD mesh'!$B$15+1)*Setup!$B$22</f>
        <v>18.8000284214832</v>
      </c>
      <c r="AA514" s="0" t="n">
        <f aca="false">SUMPRODUCT('FD inverse'!$A$25:$BH$25,'FD mesh'!$B$84:$BI$84,$E513:$BL513)+'FD inverse'!$A$25*$C514/Setup!$B$17+INDEX('FD inverse'!$A$25:$BH$25,1,'FD mesh'!$B$15+1)*Setup!$B$22</f>
        <v>18.2914765768276</v>
      </c>
      <c r="AB514" s="0" t="n">
        <f aca="false">SUMPRODUCT('FD inverse'!$A$26:$BH$26,'FD mesh'!$B$84:$BI$84,$E513:$BL513)+'FD inverse'!$A$26*$C514/Setup!$B$17+INDEX('FD inverse'!$A$26:$BH$26,1,'FD mesh'!$B$15+1)*Setup!$B$22</f>
        <v>17.7853855711654</v>
      </c>
      <c r="AC514" s="0" t="n">
        <f aca="false">SUMPRODUCT('FD inverse'!$A$27:$BH$27,'FD mesh'!$B$84:$BI$84,$E513:$BL513)+'FD inverse'!$A$27*$C514/Setup!$B$17+INDEX('FD inverse'!$A$27:$BH$27,1,'FD mesh'!$B$15+1)*Setup!$B$22</f>
        <v>17.2813865428657</v>
      </c>
      <c r="AD514" s="0" t="n">
        <f aca="false">SUMPRODUCT('FD inverse'!$A$28:$BH$28,'FD mesh'!$B$84:$BI$84,$E513:$BL513)+'FD inverse'!$A$28*$C514/Setup!$B$17+INDEX('FD inverse'!$A$28:$BH$28,1,'FD mesh'!$B$15+1)*Setup!$B$22</f>
        <v>16.7791062381343</v>
      </c>
      <c r="AE514" s="0" t="n">
        <f aca="false">SUMPRODUCT('FD inverse'!$A$29:$BH$29,'FD mesh'!$B$84:$BI$84,$E513:$BL513)+'FD inverse'!$A$29*$C514/Setup!$B$17+INDEX('FD inverse'!$A$29:$BH$29,1,'FD mesh'!$B$15+1)*Setup!$B$22</f>
        <v>16.2781680031861</v>
      </c>
      <c r="AF514" s="0" t="n">
        <f aca="false">SUMPRODUCT('FD inverse'!$A$30:$BH$30,'FD mesh'!$B$84:$BI$84,$E513:$BL513)+'FD inverse'!$A$30*$C514/Setup!$B$17+INDEX('FD inverse'!$A$30:$BH$30,1,'FD mesh'!$B$15+1)*Setup!$B$22</f>
        <v>15.7781927204132</v>
      </c>
      <c r="AG514" s="0" t="n">
        <f aca="false">SUMPRODUCT('FD inverse'!$A$31:$BH$31,'FD mesh'!$B$84:$BI$84,$E513:$BL513)+'FD inverse'!$A$31*$C514/Setup!$B$17+INDEX('FD inverse'!$A$31:$BH$31,1,'FD mesh'!$B$15+1)*Setup!$B$22</f>
        <v>15.2787997009949</v>
      </c>
      <c r="AH514" s="0" t="n">
        <f aca="false">SUMPRODUCT('FD inverse'!$A$32:$BH$32,'FD mesh'!$B$84:$BI$84,$E513:$BL513)+'FD inverse'!$A$32*$C514/Setup!$B$17+INDEX('FD inverse'!$A$32:$BH$32,1,'FD mesh'!$B$15+1)*Setup!$B$22</f>
        <v>15.2579278988312</v>
      </c>
      <c r="AI514" s="0" t="n">
        <f aca="false">SUMPRODUCT('FD inverse'!$A$33:$BH$33,'FD mesh'!$B$84:$BI$84,$E513:$BL513)+'FD inverse'!$A$33*$C514/Setup!$B$17+INDEX('FD inverse'!$A$33:$BH$33,1,'FD mesh'!$B$15+1)*Setup!$B$22</f>
        <v>15.2373741691736</v>
      </c>
      <c r="AJ514" s="0" t="n">
        <f aca="false">SUMPRODUCT('FD inverse'!$A$34:$BH$34,'FD mesh'!$B$84:$BI$84,$E513:$BL513)+'FD inverse'!$A$34*$C514/Setup!$B$17+INDEX('FD inverse'!$A$34:$BH$34,1,'FD mesh'!$B$15+1)*Setup!$B$22</f>
        <v>15.21711154643</v>
      </c>
      <c r="AK514" s="0" t="n">
        <f aca="false">SUMPRODUCT('FD inverse'!$A$35:$BH$35,'FD mesh'!$B$84:$BI$84,$E513:$BL513)+'FD inverse'!$A$35*$C514/Setup!$B$17+INDEX('FD inverse'!$A$35:$BH$35,1,'FD mesh'!$B$15+1)*Setup!$B$22</f>
        <v>15.1971136122986</v>
      </c>
      <c r="AL514" s="0" t="n">
        <f aca="false">SUMPRODUCT('FD inverse'!$A$36:$BH$36,'FD mesh'!$B$84:$BI$84,$E513:$BL513)+'FD inverse'!$A$36*$C514/Setup!$B$17+INDEX('FD inverse'!$A$36:$BH$36,1,'FD mesh'!$B$15+1)*Setup!$B$22</f>
        <v>15.1773545336082</v>
      </c>
      <c r="AM514" s="0" t="n">
        <f aca="false">SUMPRODUCT('FD inverse'!$A$37:$BH$37,'FD mesh'!$B$84:$BI$84,$E513:$BL513)+'FD inverse'!$A$37*$C514/Setup!$B$17+INDEX('FD inverse'!$A$37:$BH$37,1,'FD mesh'!$B$15+1)*Setup!$B$22</f>
        <v>15.1578090779139</v>
      </c>
      <c r="AN514" s="0" t="n">
        <f aca="false">SUMPRODUCT('FD inverse'!$A$38:$BH$38,'FD mesh'!$B$84:$BI$84,$E513:$BL513)+'FD inverse'!$A$38*$C514/Setup!$B$17+INDEX('FD inverse'!$A$38:$BH$38,1,'FD mesh'!$B$15+1)*Setup!$B$22</f>
        <v>15.1384526092077</v>
      </c>
      <c r="AO514" s="0" t="n">
        <f aca="false">SUMPRODUCT('FD inverse'!$A$39:$BH$39,'FD mesh'!$B$84:$BI$84,$E513:$BL513)+'FD inverse'!$A$39*$C514/Setup!$B$17+INDEX('FD inverse'!$A$39:$BH$39,1,'FD mesh'!$B$15+1)*Setup!$B$22</f>
        <v>15.1192610660058</v>
      </c>
      <c r="AP514" s="0" t="n">
        <f aca="false">SUMPRODUCT('FD inverse'!$A$40:$BH$40,'FD mesh'!$B$84:$BI$84,$E513:$BL513)+'FD inverse'!$A$40*$C514/Setup!$B$17+INDEX('FD inverse'!$A$40:$BH$40,1,'FD mesh'!$B$15+1)*Setup!$B$22</f>
        <v>15.1002109239745</v>
      </c>
      <c r="AQ514" s="0" t="n">
        <f aca="false">SUMPRODUCT('FD inverse'!$A$41:$BH$41,'FD mesh'!$B$84:$BI$84,$E513:$BL513)+'FD inverse'!$A$41*$C514/Setup!$B$17+INDEX('FD inverse'!$A$41:$BH$41,1,'FD mesh'!$B$15+1)*Setup!$B$22</f>
        <v>15.0812791451652</v>
      </c>
      <c r="AR514" s="0" t="n">
        <f aca="false">SUMPRODUCT('FD inverse'!$A$42:$BH$42,'FD mesh'!$B$84:$BI$84,$E513:$BL513)+'FD inverse'!$A$42*$C514/Setup!$B$17+INDEX('FD inverse'!$A$42:$BH$42,1,'FD mesh'!$B$15+1)*Setup!$B$22</f>
        <v>15.0624431158439</v>
      </c>
      <c r="AS514" s="0" t="n">
        <f aca="false">SUMPRODUCT('FD inverse'!$A$43:$BH$43,'FD mesh'!$B$84:$BI$84,$E513:$BL513)+'FD inverse'!$A$43*$C514/Setup!$B$17+INDEX('FD inverse'!$A$43:$BH$43,1,'FD mesh'!$B$15+1)*Setup!$B$22</f>
        <v>0</v>
      </c>
      <c r="AT514" s="0" t="n">
        <f aca="false">SUMPRODUCT('FD inverse'!$A$44:$BH$44,'FD mesh'!$B$84:$BI$84,$E513:$BL513)+'FD inverse'!$A$44*$C514/Setup!$B$17+INDEX('FD inverse'!$A$44:$BH$44,1,'FD mesh'!$B$15+1)*Setup!$B$22</f>
        <v>0</v>
      </c>
      <c r="AU514" s="0" t="n">
        <f aca="false">SUMPRODUCT('FD inverse'!$A$45:$BH$45,'FD mesh'!$B$84:$BI$84,$E513:$BL513)+'FD inverse'!$A$45*$C514/Setup!$B$17+INDEX('FD inverse'!$A$45:$BH$45,1,'FD mesh'!$B$15+1)*Setup!$B$22</f>
        <v>0</v>
      </c>
      <c r="AV514" s="0" t="n">
        <f aca="false">SUMPRODUCT('FD inverse'!$A$46:$BH$46,'FD mesh'!$B$84:$BI$84,$E513:$BL513)+'FD inverse'!$A$46*$C514/Setup!$B$17+INDEX('FD inverse'!$A$46:$BH$46,1,'FD mesh'!$B$15+1)*Setup!$B$22</f>
        <v>0</v>
      </c>
      <c r="AW514" s="0" t="n">
        <f aca="false">SUMPRODUCT('FD inverse'!$A$47:$BH$47,'FD mesh'!$B$84:$BI$84,$E513:$BL513)+'FD inverse'!$A$47*$C514/Setup!$B$17+INDEX('FD inverse'!$A$47:$BH$47,1,'FD mesh'!$B$15+1)*Setup!$B$22</f>
        <v>0</v>
      </c>
      <c r="AX514" s="0" t="n">
        <f aca="false">SUMPRODUCT('FD inverse'!$A$48:$BH$48,'FD mesh'!$B$84:$BI$84,$E513:$BL513)+'FD inverse'!$A$48*$C514/Setup!$B$17+INDEX('FD inverse'!$A$48:$BH$48,1,'FD mesh'!$B$15+1)*Setup!$B$22</f>
        <v>0</v>
      </c>
      <c r="AY514" s="0" t="n">
        <f aca="false">SUMPRODUCT('FD inverse'!$A$49:$BH$49,'FD mesh'!$B$84:$BI$84,$E513:$BL513)+'FD inverse'!$A$49*$C514/Setup!$B$17+INDEX('FD inverse'!$A$49:$BH$49,1,'FD mesh'!$B$15+1)*Setup!$B$22</f>
        <v>0</v>
      </c>
      <c r="AZ514" s="0" t="n">
        <f aca="false">SUMPRODUCT('FD inverse'!$A$50:$BH$50,'FD mesh'!$B$84:$BI$84,$E513:$BL513)+'FD inverse'!$A$50*$C514/Setup!$B$17+INDEX('FD inverse'!$A$50:$BH$50,1,'FD mesh'!$B$15+1)*Setup!$B$22</f>
        <v>0</v>
      </c>
      <c r="BA514" s="0" t="n">
        <f aca="false">SUMPRODUCT('FD inverse'!$A$51:$BH$51,'FD mesh'!$B$84:$BI$84,$E513:$BL513)+'FD inverse'!$A$51*$C514/Setup!$B$17+INDEX('FD inverse'!$A$51:$BH$51,1,'FD mesh'!$B$15+1)*Setup!$B$22</f>
        <v>0</v>
      </c>
      <c r="BB514" s="0" t="n">
        <f aca="false">SUMPRODUCT('FD inverse'!$A$52:$BH$52,'FD mesh'!$B$84:$BI$84,$E513:$BL513)+'FD inverse'!$A$52*$C514/Setup!$B$17+INDEX('FD inverse'!$A$52:$BH$52,1,'FD mesh'!$B$15+1)*Setup!$B$22</f>
        <v>0</v>
      </c>
      <c r="BC514" s="0" t="n">
        <f aca="false">SUMPRODUCT('FD inverse'!$A$53:$BH$53,'FD mesh'!$B$84:$BI$84,$E513:$BL513)+'FD inverse'!$A$53*$C514/Setup!$B$17+INDEX('FD inverse'!$A$53:$BH$53,1,'FD mesh'!$B$15+1)*Setup!$B$22</f>
        <v>0</v>
      </c>
      <c r="BD514" s="0" t="n">
        <f aca="false">SUMPRODUCT('FD inverse'!$A$54:$BH$54,'FD mesh'!$B$84:$BI$84,$E513:$BL513)+'FD inverse'!$A$54*$C514/Setup!$B$17+INDEX('FD inverse'!$A$54:$BH$54,1,'FD mesh'!$B$15+1)*Setup!$B$22</f>
        <v>0</v>
      </c>
      <c r="BE514" s="0" t="n">
        <f aca="false">SUMPRODUCT('FD inverse'!$A$55:$BH$55,'FD mesh'!$B$84:$BI$84,$E513:$BL513)+'FD inverse'!$A$55*$C514/Setup!$B$17+INDEX('FD inverse'!$A$55:$BH$55,1,'FD mesh'!$B$15+1)*Setup!$B$22</f>
        <v>0</v>
      </c>
      <c r="BF514" s="0" t="n">
        <f aca="false">SUMPRODUCT('FD inverse'!$A$56:$BH$56,'FD mesh'!$B$84:$BI$84,$E513:$BL513)+'FD inverse'!$A$56*$C514/Setup!$B$17+INDEX('FD inverse'!$A$56:$BH$56,1,'FD mesh'!$B$15+1)*Setup!$B$22</f>
        <v>0</v>
      </c>
      <c r="BG514" s="0" t="n">
        <f aca="false">SUMPRODUCT('FD inverse'!$A$57:$BH$57,'FD mesh'!$B$84:$BI$84,$E513:$BL513)+'FD inverse'!$A$57*$C514/Setup!$B$17+INDEX('FD inverse'!$A$57:$BH$57,1,'FD mesh'!$B$15+1)*Setup!$B$22</f>
        <v>0</v>
      </c>
      <c r="BH514" s="0" t="n">
        <f aca="false">SUMPRODUCT('FD inverse'!$A$58:$BH$58,'FD mesh'!$B$84:$BI$84,$E513:$BL513)+'FD inverse'!$A$58*$C514/Setup!$B$17+INDEX('FD inverse'!$A$58:$BH$58,1,'FD mesh'!$B$15+1)*Setup!$B$22</f>
        <v>0</v>
      </c>
      <c r="BI514" s="0" t="n">
        <f aca="false">SUMPRODUCT('FD inverse'!$A$59:$BH$59,'FD mesh'!$B$84:$BI$84,$E513:$BL513)+'FD inverse'!$A$59*$C514/Setup!$B$17+INDEX('FD inverse'!$A$59:$BH$59,1,'FD mesh'!$B$15+1)*Setup!$B$22</f>
        <v>0</v>
      </c>
      <c r="BJ514" s="0" t="n">
        <f aca="false">SUMPRODUCT('FD inverse'!$A$60:$BH$60,'FD mesh'!$B$84:$BI$84,$E513:$BL513)+'FD inverse'!$A$60*$C514/Setup!$B$17+INDEX('FD inverse'!$A$60:$BH$60,1,'FD mesh'!$B$15+1)*Setup!$B$22</f>
        <v>0</v>
      </c>
      <c r="BK514" s="0" t="n">
        <f aca="false">SUMPRODUCT('FD inverse'!$A$61:$BH$61,'FD mesh'!$B$84:$BI$84,$E513:$BL513)+'FD inverse'!$A$61*$C514/Setup!$B$17+INDEX('FD inverse'!$A$61:$BH$61,1,'FD mesh'!$B$15+1)*Setup!$B$22</f>
        <v>0</v>
      </c>
      <c r="BL514" s="0" t="n">
        <f aca="false">SUMPRODUCT('FD inverse'!$A$62:$BH$62,'FD mesh'!$B$84:$BI$84,$E513:$BL513)+'FD inverse'!$A$62*$C514/Setup!$B$17+INDEX('FD inverse'!$A$62:$BH$62,1,'FD mesh'!$B$15+1)*Setup!$B$22</f>
        <v>0</v>
      </c>
    </row>
    <row r="515" customFormat="false" ht="15" hidden="false" customHeight="false" outlineLevel="0" collapsed="false">
      <c r="A515" s="0" t="n">
        <v>510</v>
      </c>
      <c r="B515" s="0" t="n">
        <f aca="false">A515*Setup!$B$11/3600</f>
        <v>42.5</v>
      </c>
      <c r="C515" s="0" t="n">
        <f aca="false">Setup!$B$7+Setup!$B$8*COS(2*PI()*(B515-Setup!$B$9)/24)</f>
        <v>27.1734133611649</v>
      </c>
      <c r="D515" s="0" t="n">
        <f aca="false">(C515-E515)/Setup!$B$17</f>
        <v>11.8324407041347</v>
      </c>
      <c r="E515" s="0" t="n">
        <f aca="false">SUMPRODUCT('FD inverse'!$A$3:$BH$3,'FD mesh'!$B$84:$BI$84,$E514:$BL514)+'FD inverse'!$A$3*$C515/Setup!$B$17+INDEX('FD inverse'!$A$3:$BH$3,1,'FD mesh'!$B$15+1)*Setup!$B$22</f>
        <v>25.6351960696274</v>
      </c>
      <c r="F515" s="0" t="n">
        <f aca="false">SUMPRODUCT('FD inverse'!$A$4:$BH$4,'FD mesh'!$B$84:$BI$84,$E514:$BL514)+'FD inverse'!$A$4*$C515/Setup!$B$17+INDEX('FD inverse'!$A$4:$BH$4,1,'FD mesh'!$B$15+1)*Setup!$B$22</f>
        <v>25.2781292011031</v>
      </c>
      <c r="G515" s="0" t="n">
        <f aca="false">SUMPRODUCT('FD inverse'!$A$5:$BH$5,'FD mesh'!$B$84:$BI$84,$E514:$BL514)+'FD inverse'!$A$5*$C515/Setup!$B$17+INDEX('FD inverse'!$A$5:$BH$5,1,'FD mesh'!$B$15+1)*Setup!$B$22</f>
        <v>24.9140959071558</v>
      </c>
      <c r="H515" s="0" t="n">
        <f aca="false">SUMPRODUCT('FD inverse'!$A$6:$BH$6,'FD mesh'!$B$84:$BI$84,$E514:$BL514)+'FD inverse'!$A$6*$C515/Setup!$B$17+INDEX('FD inverse'!$A$6:$BH$6,1,'FD mesh'!$B$15+1)*Setup!$B$22</f>
        <v>23.6837393045753</v>
      </c>
      <c r="I515" s="0" t="n">
        <f aca="false">SUMPRODUCT('FD inverse'!$A$7:$BH$7,'FD mesh'!$B$84:$BI$84,$E514:$BL514)+'FD inverse'!$A$7*$C515/Setup!$B$17+INDEX('FD inverse'!$A$7:$BH$7,1,'FD mesh'!$B$15+1)*Setup!$B$22</f>
        <v>23.5778810750459</v>
      </c>
      <c r="J515" s="0" t="n">
        <f aca="false">SUMPRODUCT('FD inverse'!$A$8:$BH$8,'FD mesh'!$B$84:$BI$84,$E514:$BL514)+'FD inverse'!$A$8*$C515/Setup!$B$17+INDEX('FD inverse'!$A$8:$BH$8,1,'FD mesh'!$B$15+1)*Setup!$B$22</f>
        <v>23.4790442390026</v>
      </c>
      <c r="K515" s="0" t="n">
        <f aca="false">SUMPRODUCT('FD inverse'!$A$9:$BH$9,'FD mesh'!$B$84:$BI$84,$E514:$BL514)+'FD inverse'!$A$9*$C515/Setup!$B$17+INDEX('FD inverse'!$A$9:$BH$9,1,'FD mesh'!$B$15+1)*Setup!$B$22</f>
        <v>23.388065638083</v>
      </c>
      <c r="L515" s="0" t="n">
        <f aca="false">SUMPRODUCT('FD inverse'!$A$10:$BH$10,'FD mesh'!$B$84:$BI$84,$E514:$BL514)+'FD inverse'!$A$10*$C515/Setup!$B$17+INDEX('FD inverse'!$A$10:$BH$10,1,'FD mesh'!$B$15+1)*Setup!$B$22</f>
        <v>23.3056542488763</v>
      </c>
      <c r="M515" s="0" t="n">
        <f aca="false">SUMPRODUCT('FD inverse'!$A$11:$BH$11,'FD mesh'!$B$84:$BI$84,$E514:$BL514)+'FD inverse'!$A$11*$C515/Setup!$B$17+INDEX('FD inverse'!$A$11:$BH$11,1,'FD mesh'!$B$15+1)*Setup!$B$22</f>
        <v>23.2324011163592</v>
      </c>
      <c r="N515" s="0" t="n">
        <f aca="false">SUMPRODUCT('FD inverse'!$A$12:$BH$12,'FD mesh'!$B$84:$BI$84,$E514:$BL514)+'FD inverse'!$A$12*$C515/Setup!$B$17+INDEX('FD inverse'!$A$12:$BH$12,1,'FD mesh'!$B$15+1)*Setup!$B$22</f>
        <v>23.1687881984239</v>
      </c>
      <c r="O515" s="0" t="n">
        <f aca="false">SUMPRODUCT('FD inverse'!$A$13:$BH$13,'FD mesh'!$B$84:$BI$84,$E514:$BL514)+'FD inverse'!$A$13*$C515/Setup!$B$17+INDEX('FD inverse'!$A$13:$BH$13,1,'FD mesh'!$B$15+1)*Setup!$B$22</f>
        <v>23.1151960326377</v>
      </c>
      <c r="P515" s="0" t="n">
        <f aca="false">SUMPRODUCT('FD inverse'!$A$14:$BH$14,'FD mesh'!$B$84:$BI$84,$E514:$BL514)+'FD inverse'!$A$14*$C515/Setup!$B$17+INDEX('FD inverse'!$A$14:$BH$14,1,'FD mesh'!$B$15+1)*Setup!$B$22</f>
        <v>23.0719101530305</v>
      </c>
      <c r="Q515" s="0" t="n">
        <f aca="false">SUMPRODUCT('FD inverse'!$A$15:$BH$15,'FD mesh'!$B$84:$BI$84,$E514:$BL514)+'FD inverse'!$A$15*$C515/Setup!$B$17+INDEX('FD inverse'!$A$15:$BH$15,1,'FD mesh'!$B$15+1)*Setup!$B$22</f>
        <v>23.0391262000593</v>
      </c>
      <c r="R515" s="0" t="n">
        <f aca="false">SUMPRODUCT('FD inverse'!$A$16:$BH$16,'FD mesh'!$B$84:$BI$84,$E514:$BL514)+'FD inverse'!$A$16*$C515/Setup!$B$17+INDEX('FD inverse'!$A$16:$BH$16,1,'FD mesh'!$B$15+1)*Setup!$B$22</f>
        <v>23.0169536811577</v>
      </c>
      <c r="S515" s="0" t="n">
        <f aca="false">SUMPRODUCT('FD inverse'!$A$17:$BH$17,'FD mesh'!$B$84:$BI$84,$E514:$BL514)+'FD inverse'!$A$17*$C515/Setup!$B$17+INDEX('FD inverse'!$A$17:$BH$17,1,'FD mesh'!$B$15+1)*Setup!$B$22</f>
        <v>22.4754657075003</v>
      </c>
      <c r="T515" s="0" t="n">
        <f aca="false">SUMPRODUCT('FD inverse'!$A$18:$BH$18,'FD mesh'!$B$84:$BI$84,$E514:$BL514)+'FD inverse'!$A$18*$C515/Setup!$B$17+INDEX('FD inverse'!$A$18:$BH$18,1,'FD mesh'!$B$15+1)*Setup!$B$22</f>
        <v>21.9390217737386</v>
      </c>
      <c r="U515" s="0" t="n">
        <f aca="false">SUMPRODUCT('FD inverse'!$A$19:$BH$19,'FD mesh'!$B$84:$BI$84,$E514:$BL514)+'FD inverse'!$A$19*$C515/Setup!$B$17+INDEX('FD inverse'!$A$19:$BH$19,1,'FD mesh'!$B$15+1)*Setup!$B$22</f>
        <v>21.4073415653637</v>
      </c>
      <c r="V515" s="0" t="n">
        <f aca="false">SUMPRODUCT('FD inverse'!$A$20:$BH$20,'FD mesh'!$B$84:$BI$84,$E514:$BL514)+'FD inverse'!$A$20*$C515/Setup!$B$17+INDEX('FD inverse'!$A$20:$BH$20,1,'FD mesh'!$B$15+1)*Setup!$B$22</f>
        <v>20.8801284519205</v>
      </c>
      <c r="W515" s="0" t="n">
        <f aca="false">SUMPRODUCT('FD inverse'!$A$21:$BH$21,'FD mesh'!$B$84:$BI$84,$E514:$BL514)+'FD inverse'!$A$21*$C515/Setup!$B$17+INDEX('FD inverse'!$A$21:$BH$21,1,'FD mesh'!$B$15+1)*Setup!$B$22</f>
        <v>20.3570713867472</v>
      </c>
      <c r="X515" s="0" t="n">
        <f aca="false">SUMPRODUCT('FD inverse'!$A$22:$BH$22,'FD mesh'!$B$84:$BI$84,$E514:$BL514)+'FD inverse'!$A$22*$C515/Setup!$B$17+INDEX('FD inverse'!$A$22:$BH$22,1,'FD mesh'!$B$15+1)*Setup!$B$22</f>
        <v>19.8378466601949</v>
      </c>
      <c r="Y515" s="0" t="n">
        <f aca="false">SUMPRODUCT('FD inverse'!$A$23:$BH$23,'FD mesh'!$B$84:$BI$84,$E514:$BL514)+'FD inverse'!$A$23*$C515/Setup!$B$17+INDEX('FD inverse'!$A$23:$BH$23,1,'FD mesh'!$B$15+1)*Setup!$B$22</f>
        <v>19.3221195165015</v>
      </c>
      <c r="Z515" s="0" t="n">
        <f aca="false">SUMPRODUCT('FD inverse'!$A$24:$BH$24,'FD mesh'!$B$84:$BI$84,$E514:$BL514)+'FD inverse'!$A$24*$C515/Setup!$B$17+INDEX('FD inverse'!$A$24:$BH$24,1,'FD mesh'!$B$15+1)*Setup!$B$22</f>
        <v>18.8095456449463</v>
      </c>
      <c r="AA515" s="0" t="n">
        <f aca="false">SUMPRODUCT('FD inverse'!$A$25:$BH$25,'FD mesh'!$B$84:$BI$84,$E514:$BL514)+'FD inverse'!$A$25*$C515/Setup!$B$17+INDEX('FD inverse'!$A$25:$BH$25,1,'FD mesh'!$B$15+1)*Setup!$B$22</f>
        <v>18.2997725562959</v>
      </c>
      <c r="AB515" s="0" t="n">
        <f aca="false">SUMPRODUCT('FD inverse'!$A$26:$BH$26,'FD mesh'!$B$84:$BI$84,$E514:$BL514)+'FD inverse'!$A$26*$C515/Setup!$B$17+INDEX('FD inverse'!$A$26:$BH$26,1,'FD mesh'!$B$15+1)*Setup!$B$22</f>
        <v>17.7924408558891</v>
      </c>
      <c r="AC515" s="0" t="n">
        <f aca="false">SUMPRODUCT('FD inverse'!$A$27:$BH$27,'FD mesh'!$B$84:$BI$84,$E514:$BL514)+'FD inverse'!$A$27*$C515/Setup!$B$17+INDEX('FD inverse'!$A$27:$BH$27,1,'FD mesh'!$B$15+1)*Setup!$B$22</f>
        <v>17.2871854249866</v>
      </c>
      <c r="AD515" s="0" t="n">
        <f aca="false">SUMPRODUCT('FD inverse'!$A$28:$BH$28,'FD mesh'!$B$84:$BI$84,$E514:$BL514)+'FD inverse'!$A$28*$C515/Setup!$B$17+INDEX('FD inverse'!$A$28:$BH$28,1,'FD mesh'!$B$15+1)*Setup!$B$22</f>
        <v>16.7836365222512</v>
      </c>
      <c r="AE515" s="0" t="n">
        <f aca="false">SUMPRODUCT('FD inverse'!$A$29:$BH$29,'FD mesh'!$B$84:$BI$84,$E514:$BL514)+'FD inverse'!$A$29*$C515/Setup!$B$17+INDEX('FD inverse'!$A$29:$BH$29,1,'FD mesh'!$B$15+1)*Setup!$B$22</f>
        <v>16.281420817413</v>
      </c>
      <c r="AF515" s="0" t="n">
        <f aca="false">SUMPRODUCT('FD inverse'!$A$30:$BH$30,'FD mesh'!$B$84:$BI$84,$E514:$BL514)+'FD inverse'!$A$30*$C515/Setup!$B$17+INDEX('FD inverse'!$A$30:$BH$30,1,'FD mesh'!$B$15+1)*Setup!$B$22</f>
        <v>15.7801623693331</v>
      </c>
      <c r="AG515" s="0" t="n">
        <f aca="false">SUMPRODUCT('FD inverse'!$A$31:$BH$31,'FD mesh'!$B$84:$BI$84,$E514:$BL514)+'FD inverse'!$A$31*$C515/Setup!$B$17+INDEX('FD inverse'!$A$31:$BH$31,1,'FD mesh'!$B$15+1)*Setup!$B$22</f>
        <v>15.2794835607925</v>
      </c>
      <c r="AH515" s="0" t="n">
        <f aca="false">SUMPRODUCT('FD inverse'!$A$32:$BH$32,'FD mesh'!$B$84:$BI$84,$E514:$BL514)+'FD inverse'!$A$32*$C515/Setup!$B$17+INDEX('FD inverse'!$A$32:$BH$32,1,'FD mesh'!$B$15+1)*Setup!$B$22</f>
        <v>15.2585579037018</v>
      </c>
      <c r="AI515" s="0" t="n">
        <f aca="false">SUMPRODUCT('FD inverse'!$A$33:$BH$33,'FD mesh'!$B$84:$BI$84,$E514:$BL514)+'FD inverse'!$A$33*$C515/Setup!$B$17+INDEX('FD inverse'!$A$33:$BH$33,1,'FD mesh'!$B$15+1)*Setup!$B$22</f>
        <v>15.2379511695875</v>
      </c>
      <c r="AJ515" s="0" t="n">
        <f aca="false">SUMPRODUCT('FD inverse'!$A$34:$BH$34,'FD mesh'!$B$84:$BI$84,$E514:$BL514)+'FD inverse'!$A$34*$C515/Setup!$B$17+INDEX('FD inverse'!$A$34:$BH$34,1,'FD mesh'!$B$15+1)*Setup!$B$22</f>
        <v>15.217636526373</v>
      </c>
      <c r="AK515" s="0" t="n">
        <f aca="false">SUMPRODUCT('FD inverse'!$A$35:$BH$35,'FD mesh'!$B$84:$BI$84,$E514:$BL514)+'FD inverse'!$A$35*$C515/Setup!$B$17+INDEX('FD inverse'!$A$35:$BH$35,1,'FD mesh'!$B$15+1)*Setup!$B$22</f>
        <v>15.1975876400975</v>
      </c>
      <c r="AL515" s="0" t="n">
        <f aca="false">SUMPRODUCT('FD inverse'!$A$36:$BH$36,'FD mesh'!$B$84:$BI$84,$E514:$BL514)+'FD inverse'!$A$36*$C515/Setup!$B$17+INDEX('FD inverse'!$A$36:$BH$36,1,'FD mesh'!$B$15+1)*Setup!$B$22</f>
        <v>15.1777787176123</v>
      </c>
      <c r="AM515" s="0" t="n">
        <f aca="false">SUMPRODUCT('FD inverse'!$A$37:$BH$37,'FD mesh'!$B$84:$BI$84,$E514:$BL514)+'FD inverse'!$A$37*$C515/Setup!$B$17+INDEX('FD inverse'!$A$37:$BH$37,1,'FD mesh'!$B$15+1)*Setup!$B$22</f>
        <v>15.1581845268402</v>
      </c>
      <c r="AN515" s="0" t="n">
        <f aca="false">SUMPRODUCT('FD inverse'!$A$38:$BH$38,'FD mesh'!$B$84:$BI$84,$E514:$BL514)+'FD inverse'!$A$38*$C515/Setup!$B$17+INDEX('FD inverse'!$A$38:$BH$38,1,'FD mesh'!$B$15+1)*Setup!$B$22</f>
        <v>15.1387803969624</v>
      </c>
      <c r="AO515" s="0" t="n">
        <f aca="false">SUMPRODUCT('FD inverse'!$A$39:$BH$39,'FD mesh'!$B$84:$BI$84,$E514:$BL514)+'FD inverse'!$A$39*$C515/Setup!$B$17+INDEX('FD inverse'!$A$39:$BH$39,1,'FD mesh'!$B$15+1)*Setup!$B$22</f>
        <v>15.1195422007961</v>
      </c>
      <c r="AP515" s="0" t="n">
        <f aca="false">SUMPRODUCT('FD inverse'!$A$40:$BH$40,'FD mesh'!$B$84:$BI$84,$E514:$BL514)+'FD inverse'!$A$40*$C515/Setup!$B$17+INDEX('FD inverse'!$A$40:$BH$40,1,'FD mesh'!$B$15+1)*Setup!$B$22</f>
        <v>15.100446321536</v>
      </c>
      <c r="AQ515" s="0" t="n">
        <f aca="false">SUMPRODUCT('FD inverse'!$A$41:$BH$41,'FD mesh'!$B$84:$BI$84,$E514:$BL514)+'FD inverse'!$A$41*$C515/Setup!$B$17+INDEX('FD inverse'!$A$41:$BH$41,1,'FD mesh'!$B$15+1)*Setup!$B$22</f>
        <v>15.0814696059436</v>
      </c>
      <c r="AR515" s="0" t="n">
        <f aca="false">SUMPRODUCT('FD inverse'!$A$42:$BH$42,'FD mesh'!$B$84:$BI$84,$E514:$BL514)+'FD inverse'!$A$42*$C515/Setup!$B$17+INDEX('FD inverse'!$A$42:$BH$42,1,'FD mesh'!$B$15+1)*Setup!$B$22</f>
        <v>15.0625893059842</v>
      </c>
      <c r="AS515" s="0" t="n">
        <f aca="false">SUMPRODUCT('FD inverse'!$A$43:$BH$43,'FD mesh'!$B$84:$BI$84,$E514:$BL514)+'FD inverse'!$A$43*$C515/Setup!$B$17+INDEX('FD inverse'!$A$43:$BH$43,1,'FD mesh'!$B$15+1)*Setup!$B$22</f>
        <v>0</v>
      </c>
      <c r="AT515" s="0" t="n">
        <f aca="false">SUMPRODUCT('FD inverse'!$A$44:$BH$44,'FD mesh'!$B$84:$BI$84,$E514:$BL514)+'FD inverse'!$A$44*$C515/Setup!$B$17+INDEX('FD inverse'!$A$44:$BH$44,1,'FD mesh'!$B$15+1)*Setup!$B$22</f>
        <v>0</v>
      </c>
      <c r="AU515" s="0" t="n">
        <f aca="false">SUMPRODUCT('FD inverse'!$A$45:$BH$45,'FD mesh'!$B$84:$BI$84,$E514:$BL514)+'FD inverse'!$A$45*$C515/Setup!$B$17+INDEX('FD inverse'!$A$45:$BH$45,1,'FD mesh'!$B$15+1)*Setup!$B$22</f>
        <v>0</v>
      </c>
      <c r="AV515" s="0" t="n">
        <f aca="false">SUMPRODUCT('FD inverse'!$A$46:$BH$46,'FD mesh'!$B$84:$BI$84,$E514:$BL514)+'FD inverse'!$A$46*$C515/Setup!$B$17+INDEX('FD inverse'!$A$46:$BH$46,1,'FD mesh'!$B$15+1)*Setup!$B$22</f>
        <v>0</v>
      </c>
      <c r="AW515" s="0" t="n">
        <f aca="false">SUMPRODUCT('FD inverse'!$A$47:$BH$47,'FD mesh'!$B$84:$BI$84,$E514:$BL514)+'FD inverse'!$A$47*$C515/Setup!$B$17+INDEX('FD inverse'!$A$47:$BH$47,1,'FD mesh'!$B$15+1)*Setup!$B$22</f>
        <v>0</v>
      </c>
      <c r="AX515" s="0" t="n">
        <f aca="false">SUMPRODUCT('FD inverse'!$A$48:$BH$48,'FD mesh'!$B$84:$BI$84,$E514:$BL514)+'FD inverse'!$A$48*$C515/Setup!$B$17+INDEX('FD inverse'!$A$48:$BH$48,1,'FD mesh'!$B$15+1)*Setup!$B$22</f>
        <v>0</v>
      </c>
      <c r="AY515" s="0" t="n">
        <f aca="false">SUMPRODUCT('FD inverse'!$A$49:$BH$49,'FD mesh'!$B$84:$BI$84,$E514:$BL514)+'FD inverse'!$A$49*$C515/Setup!$B$17+INDEX('FD inverse'!$A$49:$BH$49,1,'FD mesh'!$B$15+1)*Setup!$B$22</f>
        <v>0</v>
      </c>
      <c r="AZ515" s="0" t="n">
        <f aca="false">SUMPRODUCT('FD inverse'!$A$50:$BH$50,'FD mesh'!$B$84:$BI$84,$E514:$BL514)+'FD inverse'!$A$50*$C515/Setup!$B$17+INDEX('FD inverse'!$A$50:$BH$50,1,'FD mesh'!$B$15+1)*Setup!$B$22</f>
        <v>0</v>
      </c>
      <c r="BA515" s="0" t="n">
        <f aca="false">SUMPRODUCT('FD inverse'!$A$51:$BH$51,'FD mesh'!$B$84:$BI$84,$E514:$BL514)+'FD inverse'!$A$51*$C515/Setup!$B$17+INDEX('FD inverse'!$A$51:$BH$51,1,'FD mesh'!$B$15+1)*Setup!$B$22</f>
        <v>0</v>
      </c>
      <c r="BB515" s="0" t="n">
        <f aca="false">SUMPRODUCT('FD inverse'!$A$52:$BH$52,'FD mesh'!$B$84:$BI$84,$E514:$BL514)+'FD inverse'!$A$52*$C515/Setup!$B$17+INDEX('FD inverse'!$A$52:$BH$52,1,'FD mesh'!$B$15+1)*Setup!$B$22</f>
        <v>0</v>
      </c>
      <c r="BC515" s="0" t="n">
        <f aca="false">SUMPRODUCT('FD inverse'!$A$53:$BH$53,'FD mesh'!$B$84:$BI$84,$E514:$BL514)+'FD inverse'!$A$53*$C515/Setup!$B$17+INDEX('FD inverse'!$A$53:$BH$53,1,'FD mesh'!$B$15+1)*Setup!$B$22</f>
        <v>0</v>
      </c>
      <c r="BD515" s="0" t="n">
        <f aca="false">SUMPRODUCT('FD inverse'!$A$54:$BH$54,'FD mesh'!$B$84:$BI$84,$E514:$BL514)+'FD inverse'!$A$54*$C515/Setup!$B$17+INDEX('FD inverse'!$A$54:$BH$54,1,'FD mesh'!$B$15+1)*Setup!$B$22</f>
        <v>0</v>
      </c>
      <c r="BE515" s="0" t="n">
        <f aca="false">SUMPRODUCT('FD inverse'!$A$55:$BH$55,'FD mesh'!$B$84:$BI$84,$E514:$BL514)+'FD inverse'!$A$55*$C515/Setup!$B$17+INDEX('FD inverse'!$A$55:$BH$55,1,'FD mesh'!$B$15+1)*Setup!$B$22</f>
        <v>0</v>
      </c>
      <c r="BF515" s="0" t="n">
        <f aca="false">SUMPRODUCT('FD inverse'!$A$56:$BH$56,'FD mesh'!$B$84:$BI$84,$E514:$BL514)+'FD inverse'!$A$56*$C515/Setup!$B$17+INDEX('FD inverse'!$A$56:$BH$56,1,'FD mesh'!$B$15+1)*Setup!$B$22</f>
        <v>0</v>
      </c>
      <c r="BG515" s="0" t="n">
        <f aca="false">SUMPRODUCT('FD inverse'!$A$57:$BH$57,'FD mesh'!$B$84:$BI$84,$E514:$BL514)+'FD inverse'!$A$57*$C515/Setup!$B$17+INDEX('FD inverse'!$A$57:$BH$57,1,'FD mesh'!$B$15+1)*Setup!$B$22</f>
        <v>0</v>
      </c>
      <c r="BH515" s="0" t="n">
        <f aca="false">SUMPRODUCT('FD inverse'!$A$58:$BH$58,'FD mesh'!$B$84:$BI$84,$E514:$BL514)+'FD inverse'!$A$58*$C515/Setup!$B$17+INDEX('FD inverse'!$A$58:$BH$58,1,'FD mesh'!$B$15+1)*Setup!$B$22</f>
        <v>0</v>
      </c>
      <c r="BI515" s="0" t="n">
        <f aca="false">SUMPRODUCT('FD inverse'!$A$59:$BH$59,'FD mesh'!$B$84:$BI$84,$E514:$BL514)+'FD inverse'!$A$59*$C515/Setup!$B$17+INDEX('FD inverse'!$A$59:$BH$59,1,'FD mesh'!$B$15+1)*Setup!$B$22</f>
        <v>0</v>
      </c>
      <c r="BJ515" s="0" t="n">
        <f aca="false">SUMPRODUCT('FD inverse'!$A$60:$BH$60,'FD mesh'!$B$84:$BI$84,$E514:$BL514)+'FD inverse'!$A$60*$C515/Setup!$B$17+INDEX('FD inverse'!$A$60:$BH$60,1,'FD mesh'!$B$15+1)*Setup!$B$22</f>
        <v>0</v>
      </c>
      <c r="BK515" s="0" t="n">
        <f aca="false">SUMPRODUCT('FD inverse'!$A$61:$BH$61,'FD mesh'!$B$84:$BI$84,$E514:$BL514)+'FD inverse'!$A$61*$C515/Setup!$B$17+INDEX('FD inverse'!$A$61:$BH$61,1,'FD mesh'!$B$15+1)*Setup!$B$22</f>
        <v>0</v>
      </c>
      <c r="BL515" s="0" t="n">
        <f aca="false">SUMPRODUCT('FD inverse'!$A$62:$BH$62,'FD mesh'!$B$84:$BI$84,$E514:$BL514)+'FD inverse'!$A$62*$C515/Setup!$B$17+INDEX('FD inverse'!$A$62:$BH$62,1,'FD mesh'!$B$15+1)*Setup!$B$22</f>
        <v>0</v>
      </c>
    </row>
    <row r="516" customFormat="false" ht="15" hidden="false" customHeight="false" outlineLevel="0" collapsed="false">
      <c r="A516" s="0" t="n">
        <v>511</v>
      </c>
      <c r="B516" s="0" t="n">
        <f aca="false">A516*Setup!$B$11/3600</f>
        <v>42.5833333333333</v>
      </c>
      <c r="C516" s="0" t="n">
        <f aca="false">Setup!$B$7+Setup!$B$8*COS(2*PI()*(B516-Setup!$B$9)/24)</f>
        <v>27.1195379323715</v>
      </c>
      <c r="D516" s="0" t="n">
        <f aca="false">(C516-E516)/Setup!$B$17</f>
        <v>11.6001100269252</v>
      </c>
      <c r="E516" s="0" t="n">
        <f aca="false">SUMPRODUCT('FD inverse'!$A$3:$BH$3,'FD mesh'!$B$84:$BI$84,$E515:$BL515)+'FD inverse'!$A$3*$C516/Setup!$B$17+INDEX('FD inverse'!$A$3:$BH$3,1,'FD mesh'!$B$15+1)*Setup!$B$22</f>
        <v>25.6115236288713</v>
      </c>
      <c r="F516" s="0" t="n">
        <f aca="false">SUMPRODUCT('FD inverse'!$A$4:$BH$4,'FD mesh'!$B$84:$BI$84,$E515:$BL515)+'FD inverse'!$A$4*$C516/Setup!$B$17+INDEX('FD inverse'!$A$4:$BH$4,1,'FD mesh'!$B$15+1)*Setup!$B$22</f>
        <v>25.2611450105943</v>
      </c>
      <c r="G516" s="0" t="n">
        <f aca="false">SUMPRODUCT('FD inverse'!$A$5:$BH$5,'FD mesh'!$B$84:$BI$84,$E515:$BL515)+'FD inverse'!$A$5*$C516/Setup!$B$17+INDEX('FD inverse'!$A$5:$BH$5,1,'FD mesh'!$B$15+1)*Setup!$B$22</f>
        <v>24.9033947818535</v>
      </c>
      <c r="H516" s="0" t="n">
        <f aca="false">SUMPRODUCT('FD inverse'!$A$6:$BH$6,'FD mesh'!$B$84:$BI$84,$E515:$BL515)+'FD inverse'!$A$6*$C516/Setup!$B$17+INDEX('FD inverse'!$A$6:$BH$6,1,'FD mesh'!$B$15+1)*Setup!$B$22</f>
        <v>23.693551109418</v>
      </c>
      <c r="I516" s="0" t="n">
        <f aca="false">SUMPRODUCT('FD inverse'!$A$7:$BH$7,'FD mesh'!$B$84:$BI$84,$E515:$BL515)+'FD inverse'!$A$7*$C516/Setup!$B$17+INDEX('FD inverse'!$A$7:$BH$7,1,'FD mesh'!$B$15+1)*Setup!$B$22</f>
        <v>23.5893796354098</v>
      </c>
      <c r="J516" s="0" t="n">
        <f aca="false">SUMPRODUCT('FD inverse'!$A$8:$BH$8,'FD mesh'!$B$84:$BI$84,$E515:$BL515)+'FD inverse'!$A$8*$C516/Setup!$B$17+INDEX('FD inverse'!$A$8:$BH$8,1,'FD mesh'!$B$15+1)*Setup!$B$22</f>
        <v>23.4919919728256</v>
      </c>
      <c r="K516" s="0" t="n">
        <f aca="false">SUMPRODUCT('FD inverse'!$A$9:$BH$9,'FD mesh'!$B$84:$BI$84,$E515:$BL515)+'FD inverse'!$A$9*$C516/Setup!$B$17+INDEX('FD inverse'!$A$9:$BH$9,1,'FD mesh'!$B$15+1)*Setup!$B$22</f>
        <v>23.4022430912579</v>
      </c>
      <c r="L516" s="0" t="n">
        <f aca="false">SUMPRODUCT('FD inverse'!$A$10:$BH$10,'FD mesh'!$B$84:$BI$84,$E515:$BL515)+'FD inverse'!$A$10*$C516/Setup!$B$17+INDEX('FD inverse'!$A$10:$BH$10,1,'FD mesh'!$B$15+1)*Setup!$B$22</f>
        <v>23.3208584888496</v>
      </c>
      <c r="M516" s="0" t="n">
        <f aca="false">SUMPRODUCT('FD inverse'!$A$11:$BH$11,'FD mesh'!$B$84:$BI$84,$E515:$BL515)+'FD inverse'!$A$11*$C516/Setup!$B$17+INDEX('FD inverse'!$A$11:$BH$11,1,'FD mesh'!$B$15+1)*Setup!$B$22</f>
        <v>23.2484439395228</v>
      </c>
      <c r="N516" s="0" t="n">
        <f aca="false">SUMPRODUCT('FD inverse'!$A$12:$BH$12,'FD mesh'!$B$84:$BI$84,$E515:$BL515)+'FD inverse'!$A$12*$C516/Setup!$B$17+INDEX('FD inverse'!$A$12:$BH$12,1,'FD mesh'!$B$15+1)*Setup!$B$22</f>
        <v>23.1854941826229</v>
      </c>
      <c r="O516" s="0" t="n">
        <f aca="false">SUMPRODUCT('FD inverse'!$A$13:$BH$13,'FD mesh'!$B$84:$BI$84,$E515:$BL515)+'FD inverse'!$A$13*$C516/Setup!$B$17+INDEX('FD inverse'!$A$13:$BH$13,1,'FD mesh'!$B$15+1)*Setup!$B$22</f>
        <v>23.1324004635986</v>
      </c>
      <c r="P516" s="0" t="n">
        <f aca="false">SUMPRODUCT('FD inverse'!$A$14:$BH$14,'FD mesh'!$B$84:$BI$84,$E515:$BL515)+'FD inverse'!$A$14*$C516/Setup!$B$17+INDEX('FD inverse'!$A$14:$BH$14,1,'FD mesh'!$B$15+1)*Setup!$B$22</f>
        <v>23.0894568513358</v>
      </c>
      <c r="Q516" s="0" t="n">
        <f aca="false">SUMPRODUCT('FD inverse'!$A$15:$BH$15,'FD mesh'!$B$84:$BI$84,$E515:$BL515)+'FD inverse'!$A$15*$C516/Setup!$B$17+INDEX('FD inverse'!$A$15:$BH$15,1,'FD mesh'!$B$15+1)*Setup!$B$22</f>
        <v>23.0568652734715</v>
      </c>
      <c r="R516" s="0" t="n">
        <f aca="false">SUMPRODUCT('FD inverse'!$A$16:$BH$16,'FD mesh'!$B$84:$BI$84,$E515:$BL515)+'FD inverse'!$A$16*$C516/Setup!$B$17+INDEX('FD inverse'!$A$16:$BH$16,1,'FD mesh'!$B$15+1)*Setup!$B$22</f>
        <v>23.0347392256439</v>
      </c>
      <c r="S516" s="0" t="n">
        <f aca="false">SUMPRODUCT('FD inverse'!$A$17:$BH$17,'FD mesh'!$B$84:$BI$84,$E515:$BL515)+'FD inverse'!$A$17*$C516/Setup!$B$17+INDEX('FD inverse'!$A$17:$BH$17,1,'FD mesh'!$B$15+1)*Setup!$B$22</f>
        <v>22.4923871210066</v>
      </c>
      <c r="T516" s="0" t="n">
        <f aca="false">SUMPRODUCT('FD inverse'!$A$18:$BH$18,'FD mesh'!$B$84:$BI$84,$E515:$BL515)+'FD inverse'!$A$18*$C516/Setup!$B$17+INDEX('FD inverse'!$A$18:$BH$18,1,'FD mesh'!$B$15+1)*Setup!$B$22</f>
        <v>21.9550147466298</v>
      </c>
      <c r="U516" s="0" t="n">
        <f aca="false">SUMPRODUCT('FD inverse'!$A$19:$BH$19,'FD mesh'!$B$84:$BI$84,$E515:$BL515)+'FD inverse'!$A$19*$C516/Setup!$B$17+INDEX('FD inverse'!$A$19:$BH$19,1,'FD mesh'!$B$15+1)*Setup!$B$22</f>
        <v>21.4223488757037</v>
      </c>
      <c r="V516" s="0" t="n">
        <f aca="false">SUMPRODUCT('FD inverse'!$A$20:$BH$20,'FD mesh'!$B$84:$BI$84,$E515:$BL515)+'FD inverse'!$A$20*$C516/Setup!$B$17+INDEX('FD inverse'!$A$20:$BH$20,1,'FD mesh'!$B$15+1)*Setup!$B$22</f>
        <v>20.8940994418206</v>
      </c>
      <c r="W516" s="0" t="n">
        <f aca="false">SUMPRODUCT('FD inverse'!$A$21:$BH$21,'FD mesh'!$B$84:$BI$84,$E515:$BL515)+'FD inverse'!$A$21*$C516/Setup!$B$17+INDEX('FD inverse'!$A$21:$BH$21,1,'FD mesh'!$B$15+1)*Setup!$B$22</f>
        <v>20.3699614706795</v>
      </c>
      <c r="X516" s="0" t="n">
        <f aca="false">SUMPRODUCT('FD inverse'!$A$22:$BH$22,'FD mesh'!$B$84:$BI$84,$E515:$BL515)+'FD inverse'!$A$22*$C516/Setup!$B$17+INDEX('FD inverse'!$A$22:$BH$22,1,'FD mesh'!$B$15+1)*Setup!$B$22</f>
        <v>19.8496168670956</v>
      </c>
      <c r="Y516" s="0" t="n">
        <f aca="false">SUMPRODUCT('FD inverse'!$A$23:$BH$23,'FD mesh'!$B$84:$BI$84,$E515:$BL515)+'FD inverse'!$A$23*$C516/Setup!$B$17+INDEX('FD inverse'!$A$23:$BH$23,1,'FD mesh'!$B$15+1)*Setup!$B$22</f>
        <v>19.3327360672567</v>
      </c>
      <c r="Z516" s="0" t="n">
        <f aca="false">SUMPRODUCT('FD inverse'!$A$24:$BH$24,'FD mesh'!$B$84:$BI$84,$E515:$BL515)+'FD inverse'!$A$24*$C516/Setup!$B$17+INDEX('FD inverse'!$A$24:$BH$24,1,'FD mesh'!$B$15+1)*Setup!$B$22</f>
        <v>18.8189795666401</v>
      </c>
      <c r="AA516" s="0" t="n">
        <f aca="false">SUMPRODUCT('FD inverse'!$A$25:$BH$25,'FD mesh'!$B$84:$BI$84,$E515:$BL515)+'FD inverse'!$A$25*$C516/Setup!$B$17+INDEX('FD inverse'!$A$25:$BH$25,1,'FD mesh'!$B$15+1)*Setup!$B$22</f>
        <v>18.3079993344077</v>
      </c>
      <c r="AB516" s="0" t="n">
        <f aca="false">SUMPRODUCT('FD inverse'!$A$26:$BH$26,'FD mesh'!$B$84:$BI$84,$E515:$BL515)+'FD inverse'!$A$26*$C516/Setup!$B$17+INDEX('FD inverse'!$A$26:$BH$26,1,'FD mesh'!$B$15+1)*Setup!$B$22</f>
        <v>17.7994401254482</v>
      </c>
      <c r="AC516" s="0" t="n">
        <f aca="false">SUMPRODUCT('FD inverse'!$A$27:$BH$27,'FD mesh'!$B$84:$BI$84,$E515:$BL515)+'FD inverse'!$A$27*$C516/Setup!$B$17+INDEX('FD inverse'!$A$27:$BH$27,1,'FD mesh'!$B$15+1)*Setup!$B$22</f>
        <v>17.2929407015303</v>
      </c>
      <c r="AD516" s="0" t="n">
        <f aca="false">SUMPRODUCT('FD inverse'!$A$28:$BH$28,'FD mesh'!$B$84:$BI$84,$E515:$BL515)+'FD inverse'!$A$28*$C516/Setup!$B$17+INDEX('FD inverse'!$A$28:$BH$28,1,'FD mesh'!$B$15+1)*Setup!$B$22</f>
        <v>16.7881349732811</v>
      </c>
      <c r="AE516" s="0" t="n">
        <f aca="false">SUMPRODUCT('FD inverse'!$A$29:$BH$29,'FD mesh'!$B$84:$BI$84,$E515:$BL515)+'FD inverse'!$A$29*$C516/Setup!$B$17+INDEX('FD inverse'!$A$29:$BH$29,1,'FD mesh'!$B$15+1)*Setup!$B$22</f>
        <v>16.2846530749063</v>
      </c>
      <c r="AF516" s="0" t="n">
        <f aca="false">SUMPRODUCT('FD inverse'!$A$30:$BH$30,'FD mesh'!$B$84:$BI$84,$E515:$BL515)+'FD inverse'!$A$30*$C516/Setup!$B$17+INDEX('FD inverse'!$A$30:$BH$30,1,'FD mesh'!$B$15+1)*Setup!$B$22</f>
        <v>15.7821223837368</v>
      </c>
      <c r="AG516" s="0" t="n">
        <f aca="false">SUMPRODUCT('FD inverse'!$A$31:$BH$31,'FD mesh'!$B$84:$BI$84,$E515:$BL515)+'FD inverse'!$A$31*$C516/Setup!$B$17+INDEX('FD inverse'!$A$31:$BH$31,1,'FD mesh'!$B$15+1)*Setup!$B$22</f>
        <v>15.280168496806</v>
      </c>
      <c r="AH516" s="0" t="n">
        <f aca="false">SUMPRODUCT('FD inverse'!$A$32:$BH$32,'FD mesh'!$B$84:$BI$84,$E515:$BL515)+'FD inverse'!$A$32*$C516/Setup!$B$17+INDEX('FD inverse'!$A$32:$BH$32,1,'FD mesh'!$B$15+1)*Setup!$B$22</f>
        <v>15.259189375819</v>
      </c>
      <c r="AI516" s="0" t="n">
        <f aca="false">SUMPRODUCT('FD inverse'!$A$33:$BH$33,'FD mesh'!$B$84:$BI$84,$E515:$BL515)+'FD inverse'!$A$33*$C516/Setup!$B$17+INDEX('FD inverse'!$A$33:$BH$33,1,'FD mesh'!$B$15+1)*Setup!$B$22</f>
        <v>15.2385299205626</v>
      </c>
      <c r="AJ516" s="0" t="n">
        <f aca="false">SUMPRODUCT('FD inverse'!$A$34:$BH$34,'FD mesh'!$B$84:$BI$84,$E515:$BL515)+'FD inverse'!$A$34*$C516/Setup!$B$17+INDEX('FD inverse'!$A$34:$BH$34,1,'FD mesh'!$B$15+1)*Setup!$B$22</f>
        <v>15.2181634423803</v>
      </c>
      <c r="AK516" s="0" t="n">
        <f aca="false">SUMPRODUCT('FD inverse'!$A$35:$BH$35,'FD mesh'!$B$84:$BI$84,$E515:$BL515)+'FD inverse'!$A$35*$C516/Setup!$B$17+INDEX('FD inverse'!$A$35:$BH$35,1,'FD mesh'!$B$15+1)*Setup!$B$22</f>
        <v>15.1980637012174</v>
      </c>
      <c r="AL516" s="0" t="n">
        <f aca="false">SUMPRODUCT('FD inverse'!$A$36:$BH$36,'FD mesh'!$B$84:$BI$84,$E515:$BL515)+'FD inverse'!$A$36*$C516/Setup!$B$17+INDEX('FD inverse'!$A$36:$BH$36,1,'FD mesh'!$B$15+1)*Setup!$B$22</f>
        <v>15.1782049531586</v>
      </c>
      <c r="AM516" s="0" t="n">
        <f aca="false">SUMPRODUCT('FD inverse'!$A$37:$BH$37,'FD mesh'!$B$84:$BI$84,$E515:$BL515)+'FD inverse'!$A$37*$C516/Setup!$B$17+INDEX('FD inverse'!$A$37:$BH$37,1,'FD mesh'!$B$15+1)*Setup!$B$22</f>
        <v>15.1585619753509</v>
      </c>
      <c r="AN516" s="0" t="n">
        <f aca="false">SUMPRODUCT('FD inverse'!$A$38:$BH$38,'FD mesh'!$B$84:$BI$84,$E515:$BL515)+'FD inverse'!$A$38*$C516/Setup!$B$17+INDEX('FD inverse'!$A$38:$BH$38,1,'FD mesh'!$B$15+1)*Setup!$B$22</f>
        <v>15.1391100706733</v>
      </c>
      <c r="AO516" s="0" t="n">
        <f aca="false">SUMPRODUCT('FD inverse'!$A$39:$BH$39,'FD mesh'!$B$84:$BI$84,$E515:$BL515)+'FD inverse'!$A$39*$C516/Setup!$B$17+INDEX('FD inverse'!$A$39:$BH$39,1,'FD mesh'!$B$15+1)*Setup!$B$22</f>
        <v>15.1198250544215</v>
      </c>
      <c r="AP516" s="0" t="n">
        <f aca="false">SUMPRODUCT('FD inverse'!$A$40:$BH$40,'FD mesh'!$B$84:$BI$84,$E515:$BL515)+'FD inverse'!$A$40*$C516/Setup!$B$17+INDEX('FD inverse'!$A$40:$BH$40,1,'FD mesh'!$B$15+1)*Setup!$B$22</f>
        <v>15.1006832251899</v>
      </c>
      <c r="AQ516" s="0" t="n">
        <f aca="false">SUMPRODUCT('FD inverse'!$A$41:$BH$41,'FD mesh'!$B$84:$BI$84,$E515:$BL515)+'FD inverse'!$A$41*$C516/Setup!$B$17+INDEX('FD inverse'!$A$41:$BH$41,1,'FD mesh'!$B$15+1)*Setup!$B$22</f>
        <v>15.0816613220447</v>
      </c>
      <c r="AR516" s="0" t="n">
        <f aca="false">SUMPRODUCT('FD inverse'!$A$42:$BH$42,'FD mesh'!$B$84:$BI$84,$E515:$BL515)+'FD inverse'!$A$42*$C516/Setup!$B$17+INDEX('FD inverse'!$A$42:$BH$42,1,'FD mesh'!$B$15+1)*Setup!$B$22</f>
        <v>15.0627364700056</v>
      </c>
      <c r="AS516" s="0" t="n">
        <f aca="false">SUMPRODUCT('FD inverse'!$A$43:$BH$43,'FD mesh'!$B$84:$BI$84,$E515:$BL515)+'FD inverse'!$A$43*$C516/Setup!$B$17+INDEX('FD inverse'!$A$43:$BH$43,1,'FD mesh'!$B$15+1)*Setup!$B$22</f>
        <v>0</v>
      </c>
      <c r="AT516" s="0" t="n">
        <f aca="false">SUMPRODUCT('FD inverse'!$A$44:$BH$44,'FD mesh'!$B$84:$BI$84,$E515:$BL515)+'FD inverse'!$A$44*$C516/Setup!$B$17+INDEX('FD inverse'!$A$44:$BH$44,1,'FD mesh'!$B$15+1)*Setup!$B$22</f>
        <v>0</v>
      </c>
      <c r="AU516" s="0" t="n">
        <f aca="false">SUMPRODUCT('FD inverse'!$A$45:$BH$45,'FD mesh'!$B$84:$BI$84,$E515:$BL515)+'FD inverse'!$A$45*$C516/Setup!$B$17+INDEX('FD inverse'!$A$45:$BH$45,1,'FD mesh'!$B$15+1)*Setup!$B$22</f>
        <v>0</v>
      </c>
      <c r="AV516" s="0" t="n">
        <f aca="false">SUMPRODUCT('FD inverse'!$A$46:$BH$46,'FD mesh'!$B$84:$BI$84,$E515:$BL515)+'FD inverse'!$A$46*$C516/Setup!$B$17+INDEX('FD inverse'!$A$46:$BH$46,1,'FD mesh'!$B$15+1)*Setup!$B$22</f>
        <v>0</v>
      </c>
      <c r="AW516" s="0" t="n">
        <f aca="false">SUMPRODUCT('FD inverse'!$A$47:$BH$47,'FD mesh'!$B$84:$BI$84,$E515:$BL515)+'FD inverse'!$A$47*$C516/Setup!$B$17+INDEX('FD inverse'!$A$47:$BH$47,1,'FD mesh'!$B$15+1)*Setup!$B$22</f>
        <v>0</v>
      </c>
      <c r="AX516" s="0" t="n">
        <f aca="false">SUMPRODUCT('FD inverse'!$A$48:$BH$48,'FD mesh'!$B$84:$BI$84,$E515:$BL515)+'FD inverse'!$A$48*$C516/Setup!$B$17+INDEX('FD inverse'!$A$48:$BH$48,1,'FD mesh'!$B$15+1)*Setup!$B$22</f>
        <v>0</v>
      </c>
      <c r="AY516" s="0" t="n">
        <f aca="false">SUMPRODUCT('FD inverse'!$A$49:$BH$49,'FD mesh'!$B$84:$BI$84,$E515:$BL515)+'FD inverse'!$A$49*$C516/Setup!$B$17+INDEX('FD inverse'!$A$49:$BH$49,1,'FD mesh'!$B$15+1)*Setup!$B$22</f>
        <v>0</v>
      </c>
      <c r="AZ516" s="0" t="n">
        <f aca="false">SUMPRODUCT('FD inverse'!$A$50:$BH$50,'FD mesh'!$B$84:$BI$84,$E515:$BL515)+'FD inverse'!$A$50*$C516/Setup!$B$17+INDEX('FD inverse'!$A$50:$BH$50,1,'FD mesh'!$B$15+1)*Setup!$B$22</f>
        <v>0</v>
      </c>
      <c r="BA516" s="0" t="n">
        <f aca="false">SUMPRODUCT('FD inverse'!$A$51:$BH$51,'FD mesh'!$B$84:$BI$84,$E515:$BL515)+'FD inverse'!$A$51*$C516/Setup!$B$17+INDEX('FD inverse'!$A$51:$BH$51,1,'FD mesh'!$B$15+1)*Setup!$B$22</f>
        <v>0</v>
      </c>
      <c r="BB516" s="0" t="n">
        <f aca="false">SUMPRODUCT('FD inverse'!$A$52:$BH$52,'FD mesh'!$B$84:$BI$84,$E515:$BL515)+'FD inverse'!$A$52*$C516/Setup!$B$17+INDEX('FD inverse'!$A$52:$BH$52,1,'FD mesh'!$B$15+1)*Setup!$B$22</f>
        <v>0</v>
      </c>
      <c r="BC516" s="0" t="n">
        <f aca="false">SUMPRODUCT('FD inverse'!$A$53:$BH$53,'FD mesh'!$B$84:$BI$84,$E515:$BL515)+'FD inverse'!$A$53*$C516/Setup!$B$17+INDEX('FD inverse'!$A$53:$BH$53,1,'FD mesh'!$B$15+1)*Setup!$B$22</f>
        <v>0</v>
      </c>
      <c r="BD516" s="0" t="n">
        <f aca="false">SUMPRODUCT('FD inverse'!$A$54:$BH$54,'FD mesh'!$B$84:$BI$84,$E515:$BL515)+'FD inverse'!$A$54*$C516/Setup!$B$17+INDEX('FD inverse'!$A$54:$BH$54,1,'FD mesh'!$B$15+1)*Setup!$B$22</f>
        <v>0</v>
      </c>
      <c r="BE516" s="0" t="n">
        <f aca="false">SUMPRODUCT('FD inverse'!$A$55:$BH$55,'FD mesh'!$B$84:$BI$84,$E515:$BL515)+'FD inverse'!$A$55*$C516/Setup!$B$17+INDEX('FD inverse'!$A$55:$BH$55,1,'FD mesh'!$B$15+1)*Setup!$B$22</f>
        <v>0</v>
      </c>
      <c r="BF516" s="0" t="n">
        <f aca="false">SUMPRODUCT('FD inverse'!$A$56:$BH$56,'FD mesh'!$B$84:$BI$84,$E515:$BL515)+'FD inverse'!$A$56*$C516/Setup!$B$17+INDEX('FD inverse'!$A$56:$BH$56,1,'FD mesh'!$B$15+1)*Setup!$B$22</f>
        <v>0</v>
      </c>
      <c r="BG516" s="0" t="n">
        <f aca="false">SUMPRODUCT('FD inverse'!$A$57:$BH$57,'FD mesh'!$B$84:$BI$84,$E515:$BL515)+'FD inverse'!$A$57*$C516/Setup!$B$17+INDEX('FD inverse'!$A$57:$BH$57,1,'FD mesh'!$B$15+1)*Setup!$B$22</f>
        <v>0</v>
      </c>
      <c r="BH516" s="0" t="n">
        <f aca="false">SUMPRODUCT('FD inverse'!$A$58:$BH$58,'FD mesh'!$B$84:$BI$84,$E515:$BL515)+'FD inverse'!$A$58*$C516/Setup!$B$17+INDEX('FD inverse'!$A$58:$BH$58,1,'FD mesh'!$B$15+1)*Setup!$B$22</f>
        <v>0</v>
      </c>
      <c r="BI516" s="0" t="n">
        <f aca="false">SUMPRODUCT('FD inverse'!$A$59:$BH$59,'FD mesh'!$B$84:$BI$84,$E515:$BL515)+'FD inverse'!$A$59*$C516/Setup!$B$17+INDEX('FD inverse'!$A$59:$BH$59,1,'FD mesh'!$B$15+1)*Setup!$B$22</f>
        <v>0</v>
      </c>
      <c r="BJ516" s="0" t="n">
        <f aca="false">SUMPRODUCT('FD inverse'!$A$60:$BH$60,'FD mesh'!$B$84:$BI$84,$E515:$BL515)+'FD inverse'!$A$60*$C516/Setup!$B$17+INDEX('FD inverse'!$A$60:$BH$60,1,'FD mesh'!$B$15+1)*Setup!$B$22</f>
        <v>0</v>
      </c>
      <c r="BK516" s="0" t="n">
        <f aca="false">SUMPRODUCT('FD inverse'!$A$61:$BH$61,'FD mesh'!$B$84:$BI$84,$E515:$BL515)+'FD inverse'!$A$61*$C516/Setup!$B$17+INDEX('FD inverse'!$A$61:$BH$61,1,'FD mesh'!$B$15+1)*Setup!$B$22</f>
        <v>0</v>
      </c>
      <c r="BL516" s="0" t="n">
        <f aca="false">SUMPRODUCT('FD inverse'!$A$62:$BH$62,'FD mesh'!$B$84:$BI$84,$E515:$BL515)+'FD inverse'!$A$62*$C516/Setup!$B$17+INDEX('FD inverse'!$A$62:$BH$62,1,'FD mesh'!$B$15+1)*Setup!$B$22</f>
        <v>0</v>
      </c>
    </row>
    <row r="517" customFormat="false" ht="15" hidden="false" customHeight="false" outlineLevel="0" collapsed="false">
      <c r="A517" s="0" t="n">
        <v>512</v>
      </c>
      <c r="B517" s="0" t="n">
        <f aca="false">A517*Setup!$B$11/3600</f>
        <v>42.6666666666667</v>
      </c>
      <c r="C517" s="0" t="n">
        <f aca="false">Setup!$B$7+Setup!$B$8*COS(2*PI()*(B517-Setup!$B$9)/24)</f>
        <v>27.0641777724759</v>
      </c>
      <c r="D517" s="0" t="n">
        <f aca="false">(C517-E517)/Setup!$B$17</f>
        <v>11.3642893476116</v>
      </c>
      <c r="E517" s="0" t="n">
        <f aca="false">SUMPRODUCT('FD inverse'!$A$3:$BH$3,'FD mesh'!$B$84:$BI$84,$E516:$BL516)+'FD inverse'!$A$3*$C517/Setup!$B$17+INDEX('FD inverse'!$A$3:$BH$3,1,'FD mesh'!$B$15+1)*Setup!$B$22</f>
        <v>25.5868201572864</v>
      </c>
      <c r="F517" s="0" t="n">
        <f aca="false">SUMPRODUCT('FD inverse'!$A$4:$BH$4,'FD mesh'!$B$84:$BI$84,$E516:$BL516)+'FD inverse'!$A$4*$C517/Setup!$B$17+INDEX('FD inverse'!$A$4:$BH$4,1,'FD mesh'!$B$15+1)*Setup!$B$22</f>
        <v>25.2432362635984</v>
      </c>
      <c r="G517" s="0" t="n">
        <f aca="false">SUMPRODUCT('FD inverse'!$A$5:$BH$5,'FD mesh'!$B$84:$BI$84,$E516:$BL516)+'FD inverse'!$A$5*$C517/Setup!$B$17+INDEX('FD inverse'!$A$5:$BH$5,1,'FD mesh'!$B$15+1)*Setup!$B$22</f>
        <v>24.8918794762489</v>
      </c>
      <c r="H517" s="0" t="n">
        <f aca="false">SUMPRODUCT('FD inverse'!$A$6:$BH$6,'FD mesh'!$B$84:$BI$84,$E516:$BL516)+'FD inverse'!$A$6*$C517/Setup!$B$17+INDEX('FD inverse'!$A$6:$BH$6,1,'FD mesh'!$B$15+1)*Setup!$B$22</f>
        <v>23.7029240937515</v>
      </c>
      <c r="I517" s="0" t="n">
        <f aca="false">SUMPRODUCT('FD inverse'!$A$7:$BH$7,'FD mesh'!$B$84:$BI$84,$E516:$BL516)+'FD inverse'!$A$7*$C517/Setup!$B$17+INDEX('FD inverse'!$A$7:$BH$7,1,'FD mesh'!$B$15+1)*Setup!$B$22</f>
        <v>23.6004716953988</v>
      </c>
      <c r="J517" s="0" t="n">
        <f aca="false">SUMPRODUCT('FD inverse'!$A$8:$BH$8,'FD mesh'!$B$84:$BI$84,$E516:$BL516)+'FD inverse'!$A$8*$C517/Setup!$B$17+INDEX('FD inverse'!$A$8:$BH$8,1,'FD mesh'!$B$15+1)*Setup!$B$22</f>
        <v>23.5045632852402</v>
      </c>
      <c r="K517" s="0" t="n">
        <f aca="false">SUMPRODUCT('FD inverse'!$A$9:$BH$9,'FD mesh'!$B$84:$BI$84,$E516:$BL516)+'FD inverse'!$A$9*$C517/Setup!$B$17+INDEX('FD inverse'!$A$9:$BH$9,1,'FD mesh'!$B$15+1)*Setup!$B$22</f>
        <v>23.416071578571</v>
      </c>
      <c r="L517" s="0" t="n">
        <f aca="false">SUMPRODUCT('FD inverse'!$A$10:$BH$10,'FD mesh'!$B$84:$BI$84,$E516:$BL516)+'FD inverse'!$A$10*$C517/Setup!$B$17+INDEX('FD inverse'!$A$10:$BH$10,1,'FD mesh'!$B$15+1)*Setup!$B$22</f>
        <v>23.3357382714965</v>
      </c>
      <c r="M517" s="0" t="n">
        <f aca="false">SUMPRODUCT('FD inverse'!$A$11:$BH$11,'FD mesh'!$B$84:$BI$84,$E516:$BL516)+'FD inverse'!$A$11*$C517/Setup!$B$17+INDEX('FD inverse'!$A$11:$BH$11,1,'FD mesh'!$B$15+1)*Setup!$B$22</f>
        <v>23.2641835972521</v>
      </c>
      <c r="N517" s="0" t="n">
        <f aca="false">SUMPRODUCT('FD inverse'!$A$12:$BH$12,'FD mesh'!$B$84:$BI$84,$E516:$BL516)+'FD inverse'!$A$12*$C517/Setup!$B$17+INDEX('FD inverse'!$A$12:$BH$12,1,'FD mesh'!$B$15+1)*Setup!$B$22</f>
        <v>23.2019148567713</v>
      </c>
      <c r="O517" s="0" t="n">
        <f aca="false">SUMPRODUCT('FD inverse'!$A$13:$BH$13,'FD mesh'!$B$84:$BI$84,$E516:$BL516)+'FD inverse'!$A$13*$C517/Setup!$B$17+INDEX('FD inverse'!$A$13:$BH$13,1,'FD mesh'!$B$15+1)*Setup!$B$22</f>
        <v>23.1493338296524</v>
      </c>
      <c r="P517" s="0" t="n">
        <f aca="false">SUMPRODUCT('FD inverse'!$A$14:$BH$14,'FD mesh'!$B$84:$BI$84,$E516:$BL516)+'FD inverse'!$A$14*$C517/Setup!$B$17+INDEX('FD inverse'!$A$14:$BH$14,1,'FD mesh'!$B$15+1)*Setup!$B$22</f>
        <v>23.106742988996</v>
      </c>
      <c r="Q517" s="0" t="n">
        <f aca="false">SUMPRODUCT('FD inverse'!$A$15:$BH$15,'FD mesh'!$B$84:$BI$84,$E516:$BL516)+'FD inverse'!$A$15*$C517/Setup!$B$17+INDEX('FD inverse'!$A$15:$BH$15,1,'FD mesh'!$B$15+1)*Setup!$B$22</f>
        <v>23.0743504596435</v>
      </c>
      <c r="R517" s="0" t="n">
        <f aca="false">SUMPRODUCT('FD inverse'!$A$16:$BH$16,'FD mesh'!$B$84:$BI$84,$E516:$BL516)+'FD inverse'!$A$16*$C517/Setup!$B$17+INDEX('FD inverse'!$A$16:$BH$16,1,'FD mesh'!$B$15+1)*Setup!$B$22</f>
        <v>23.0522736743453</v>
      </c>
      <c r="S517" s="0" t="n">
        <f aca="false">SUMPRODUCT('FD inverse'!$A$17:$BH$17,'FD mesh'!$B$84:$BI$84,$E516:$BL516)+'FD inverse'!$A$17*$C517/Setup!$B$17+INDEX('FD inverse'!$A$17:$BH$17,1,'FD mesh'!$B$15+1)*Setup!$B$22</f>
        <v>22.5090837102765</v>
      </c>
      <c r="T517" s="0" t="n">
        <f aca="false">SUMPRODUCT('FD inverse'!$A$18:$BH$18,'FD mesh'!$B$84:$BI$84,$E516:$BL516)+'FD inverse'!$A$18*$C517/Setup!$B$17+INDEX('FD inverse'!$A$18:$BH$18,1,'FD mesh'!$B$15+1)*Setup!$B$22</f>
        <v>21.9708073139073</v>
      </c>
      <c r="U517" s="0" t="n">
        <f aca="false">SUMPRODUCT('FD inverse'!$A$19:$BH$19,'FD mesh'!$B$84:$BI$84,$E516:$BL516)+'FD inverse'!$A$19*$C517/Setup!$B$17+INDEX('FD inverse'!$A$19:$BH$19,1,'FD mesh'!$B$15+1)*Setup!$B$22</f>
        <v>21.4371784444797</v>
      </c>
      <c r="V517" s="0" t="n">
        <f aca="false">SUMPRODUCT('FD inverse'!$A$20:$BH$20,'FD mesh'!$B$84:$BI$84,$E516:$BL516)+'FD inverse'!$A$20*$C517/Setup!$B$17+INDEX('FD inverse'!$A$20:$BH$20,1,'FD mesh'!$B$15+1)*Setup!$B$22</f>
        <v>20.9079137052919</v>
      </c>
      <c r="W517" s="0" t="n">
        <f aca="false">SUMPRODUCT('FD inverse'!$A$21:$BH$21,'FD mesh'!$B$84:$BI$84,$E516:$BL516)+'FD inverse'!$A$21*$C517/Setup!$B$17+INDEX('FD inverse'!$A$21:$BH$21,1,'FD mesh'!$B$15+1)*Setup!$B$22</f>
        <v>20.382714306497</v>
      </c>
      <c r="X517" s="0" t="n">
        <f aca="false">SUMPRODUCT('FD inverse'!$A$22:$BH$22,'FD mesh'!$B$84:$BI$84,$E516:$BL516)+'FD inverse'!$A$22*$C517/Setup!$B$17+INDEX('FD inverse'!$A$22:$BH$22,1,'FD mesh'!$B$15+1)*Setup!$B$22</f>
        <v>19.8612678851</v>
      </c>
      <c r="Y517" s="0" t="n">
        <f aca="false">SUMPRODUCT('FD inverse'!$A$23:$BH$23,'FD mesh'!$B$84:$BI$84,$E516:$BL516)+'FD inverse'!$A$23*$C517/Setup!$B$17+INDEX('FD inverse'!$A$23:$BH$23,1,'FD mesh'!$B$15+1)*Setup!$B$22</f>
        <v>19.3432501918585</v>
      </c>
      <c r="Z517" s="0" t="n">
        <f aca="false">SUMPRODUCT('FD inverse'!$A$24:$BH$24,'FD mesh'!$B$84:$BI$84,$E516:$BL516)+'FD inverse'!$A$24*$C517/Setup!$B$17+INDEX('FD inverse'!$A$24:$BH$24,1,'FD mesh'!$B$15+1)*Setup!$B$22</f>
        <v>18.8283266552855</v>
      </c>
      <c r="AA517" s="0" t="n">
        <f aca="false">SUMPRODUCT('FD inverse'!$A$25:$BH$25,'FD mesh'!$B$84:$BI$84,$E516:$BL516)+'FD inverse'!$A$25*$C517/Setup!$B$17+INDEX('FD inverse'!$A$25:$BH$25,1,'FD mesh'!$B$15+1)*Setup!$B$22</f>
        <v>18.316153833371</v>
      </c>
      <c r="AB517" s="0" t="n">
        <f aca="false">SUMPRODUCT('FD inverse'!$A$26:$BH$26,'FD mesh'!$B$84:$BI$84,$E516:$BL516)+'FD inverse'!$A$26*$C517/Setup!$B$17+INDEX('FD inverse'!$A$26:$BH$26,1,'FD mesh'!$B$15+1)*Setup!$B$22</f>
        <v>17.8063807640085</v>
      </c>
      <c r="AC517" s="0" t="n">
        <f aca="false">SUMPRODUCT('FD inverse'!$A$27:$BH$27,'FD mesh'!$B$84:$BI$84,$E516:$BL516)+'FD inverse'!$A$27*$C517/Setup!$B$17+INDEX('FD inverse'!$A$27:$BH$27,1,'FD mesh'!$B$15+1)*Setup!$B$22</f>
        <v>17.2986502254224</v>
      </c>
      <c r="AD517" s="0" t="n">
        <f aca="false">SUMPRODUCT('FD inverse'!$A$28:$BH$28,'FD mesh'!$B$84:$BI$84,$E516:$BL516)+'FD inverse'!$A$28*$C517/Setup!$B$17+INDEX('FD inverse'!$A$28:$BH$28,1,'FD mesh'!$B$15+1)*Setup!$B$22</f>
        <v>16.7925999181531</v>
      </c>
      <c r="AE517" s="0" t="n">
        <f aca="false">SUMPRODUCT('FD inverse'!$A$29:$BH$29,'FD mesh'!$B$84:$BI$84,$E516:$BL516)+'FD inverse'!$A$29*$C517/Setup!$B$17+INDEX('FD inverse'!$A$29:$BH$29,1,'FD mesh'!$B$15+1)*Setup!$B$22</f>
        <v>16.2878635803748</v>
      </c>
      <c r="AF517" s="0" t="n">
        <f aca="false">SUMPRODUCT('FD inverse'!$A$30:$BH$30,'FD mesh'!$B$84:$BI$84,$E516:$BL516)+'FD inverse'!$A$30*$C517/Setup!$B$17+INDEX('FD inverse'!$A$30:$BH$30,1,'FD mesh'!$B$15+1)*Setup!$B$22</f>
        <v>15.7840720484914</v>
      </c>
      <c r="AG517" s="0" t="n">
        <f aca="false">SUMPRODUCT('FD inverse'!$A$31:$BH$31,'FD mesh'!$B$84:$BI$84,$E516:$BL516)+'FD inverse'!$A$31*$C517/Setup!$B$17+INDEX('FD inverse'!$A$31:$BH$31,1,'FD mesh'!$B$15+1)*Setup!$B$22</f>
        <v>15.280854275093</v>
      </c>
      <c r="AH517" s="0" t="n">
        <f aca="false">SUMPRODUCT('FD inverse'!$A$32:$BH$32,'FD mesh'!$B$84:$BI$84,$E516:$BL516)+'FD inverse'!$A$32*$C517/Setup!$B$17+INDEX('FD inverse'!$A$32:$BH$32,1,'FD mesh'!$B$15+1)*Setup!$B$22</f>
        <v>15.2598221012711</v>
      </c>
      <c r="AI517" s="0" t="n">
        <f aca="false">SUMPRODUCT('FD inverse'!$A$33:$BH$33,'FD mesh'!$B$84:$BI$84,$E516:$BL516)+'FD inverse'!$A$33*$C517/Setup!$B$17+INDEX('FD inverse'!$A$33:$BH$33,1,'FD mesh'!$B$15+1)*Setup!$B$22</f>
        <v>15.2391102276467</v>
      </c>
      <c r="AJ517" s="0" t="n">
        <f aca="false">SUMPRODUCT('FD inverse'!$A$34:$BH$34,'FD mesh'!$B$84:$BI$84,$E516:$BL516)+'FD inverse'!$A$34*$C517/Setup!$B$17+INDEX('FD inverse'!$A$34:$BH$34,1,'FD mesh'!$B$15+1)*Setup!$B$22</f>
        <v>15.2186921188345</v>
      </c>
      <c r="AK517" s="0" t="n">
        <f aca="false">SUMPRODUCT('FD inverse'!$A$35:$BH$35,'FD mesh'!$B$84:$BI$84,$E516:$BL516)+'FD inverse'!$A$35*$C517/Setup!$B$17+INDEX('FD inverse'!$A$35:$BH$35,1,'FD mesh'!$B$15+1)*Setup!$B$22</f>
        <v>15.1985416382206</v>
      </c>
      <c r="AL517" s="0" t="n">
        <f aca="false">SUMPRODUCT('FD inverse'!$A$36:$BH$36,'FD mesh'!$B$84:$BI$84,$E516:$BL516)+'FD inverse'!$A$36*$C517/Setup!$B$17+INDEX('FD inverse'!$A$36:$BH$36,1,'FD mesh'!$B$15+1)*Setup!$B$22</f>
        <v>15.1786331003261</v>
      </c>
      <c r="AM517" s="0" t="n">
        <f aca="false">SUMPRODUCT('FD inverse'!$A$37:$BH$37,'FD mesh'!$B$84:$BI$84,$E516:$BL516)+'FD inverse'!$A$37*$C517/Setup!$B$17+INDEX('FD inverse'!$A$37:$BH$37,1,'FD mesh'!$B$15+1)*Setup!$B$22</f>
        <v>15.1589413003894</v>
      </c>
      <c r="AN517" s="0" t="n">
        <f aca="false">SUMPRODUCT('FD inverse'!$A$38:$BH$38,'FD mesh'!$B$84:$BI$84,$E516:$BL516)+'FD inverse'!$A$38*$C517/Setup!$B$17+INDEX('FD inverse'!$A$38:$BH$38,1,'FD mesh'!$B$15+1)*Setup!$B$22</f>
        <v>15.1394415235243</v>
      </c>
      <c r="AO517" s="0" t="n">
        <f aca="false">SUMPRODUCT('FD inverse'!$A$39:$BH$39,'FD mesh'!$B$84:$BI$84,$E516:$BL516)+'FD inverse'!$A$39*$C517/Setup!$B$17+INDEX('FD inverse'!$A$39:$BH$39,1,'FD mesh'!$B$15+1)*Setup!$B$22</f>
        <v>15.1201095357268</v>
      </c>
      <c r="AP517" s="0" t="n">
        <f aca="false">SUMPRODUCT('FD inverse'!$A$40:$BH$40,'FD mesh'!$B$84:$BI$84,$E516:$BL516)+'FD inverse'!$A$40*$C517/Setup!$B$17+INDEX('FD inverse'!$A$40:$BH$40,1,'FD mesh'!$B$15+1)*Setup!$B$22</f>
        <v>15.1009215589185</v>
      </c>
      <c r="AQ517" s="0" t="n">
        <f aca="false">SUMPRODUCT('FD inverse'!$A$41:$BH$41,'FD mesh'!$B$84:$BI$84,$E516:$BL516)+'FD inverse'!$A$41*$C517/Setup!$B$17+INDEX('FD inverse'!$A$41:$BH$41,1,'FD mesh'!$B$15+1)*Setup!$B$22</f>
        <v>15.0818542321333</v>
      </c>
      <c r="AR517" s="0" t="n">
        <f aca="false">SUMPRODUCT('FD inverse'!$A$42:$BH$42,'FD mesh'!$B$84:$BI$84,$E516:$BL516)+'FD inverse'!$A$42*$C517/Setup!$B$17+INDEX('FD inverse'!$A$42:$BH$42,1,'FD mesh'!$B$15+1)*Setup!$B$22</f>
        <v>15.0628845608783</v>
      </c>
      <c r="AS517" s="0" t="n">
        <f aca="false">SUMPRODUCT('FD inverse'!$A$43:$BH$43,'FD mesh'!$B$84:$BI$84,$E516:$BL516)+'FD inverse'!$A$43*$C517/Setup!$B$17+INDEX('FD inverse'!$A$43:$BH$43,1,'FD mesh'!$B$15+1)*Setup!$B$22</f>
        <v>0</v>
      </c>
      <c r="AT517" s="0" t="n">
        <f aca="false">SUMPRODUCT('FD inverse'!$A$44:$BH$44,'FD mesh'!$B$84:$BI$84,$E516:$BL516)+'FD inverse'!$A$44*$C517/Setup!$B$17+INDEX('FD inverse'!$A$44:$BH$44,1,'FD mesh'!$B$15+1)*Setup!$B$22</f>
        <v>0</v>
      </c>
      <c r="AU517" s="0" t="n">
        <f aca="false">SUMPRODUCT('FD inverse'!$A$45:$BH$45,'FD mesh'!$B$84:$BI$84,$E516:$BL516)+'FD inverse'!$A$45*$C517/Setup!$B$17+INDEX('FD inverse'!$A$45:$BH$45,1,'FD mesh'!$B$15+1)*Setup!$B$22</f>
        <v>0</v>
      </c>
      <c r="AV517" s="0" t="n">
        <f aca="false">SUMPRODUCT('FD inverse'!$A$46:$BH$46,'FD mesh'!$B$84:$BI$84,$E516:$BL516)+'FD inverse'!$A$46*$C517/Setup!$B$17+INDEX('FD inverse'!$A$46:$BH$46,1,'FD mesh'!$B$15+1)*Setup!$B$22</f>
        <v>0</v>
      </c>
      <c r="AW517" s="0" t="n">
        <f aca="false">SUMPRODUCT('FD inverse'!$A$47:$BH$47,'FD mesh'!$B$84:$BI$84,$E516:$BL516)+'FD inverse'!$A$47*$C517/Setup!$B$17+INDEX('FD inverse'!$A$47:$BH$47,1,'FD mesh'!$B$15+1)*Setup!$B$22</f>
        <v>0</v>
      </c>
      <c r="AX517" s="0" t="n">
        <f aca="false">SUMPRODUCT('FD inverse'!$A$48:$BH$48,'FD mesh'!$B$84:$BI$84,$E516:$BL516)+'FD inverse'!$A$48*$C517/Setup!$B$17+INDEX('FD inverse'!$A$48:$BH$48,1,'FD mesh'!$B$15+1)*Setup!$B$22</f>
        <v>0</v>
      </c>
      <c r="AY517" s="0" t="n">
        <f aca="false">SUMPRODUCT('FD inverse'!$A$49:$BH$49,'FD mesh'!$B$84:$BI$84,$E516:$BL516)+'FD inverse'!$A$49*$C517/Setup!$B$17+INDEX('FD inverse'!$A$49:$BH$49,1,'FD mesh'!$B$15+1)*Setup!$B$22</f>
        <v>0</v>
      </c>
      <c r="AZ517" s="0" t="n">
        <f aca="false">SUMPRODUCT('FD inverse'!$A$50:$BH$50,'FD mesh'!$B$84:$BI$84,$E516:$BL516)+'FD inverse'!$A$50*$C517/Setup!$B$17+INDEX('FD inverse'!$A$50:$BH$50,1,'FD mesh'!$B$15+1)*Setup!$B$22</f>
        <v>0</v>
      </c>
      <c r="BA517" s="0" t="n">
        <f aca="false">SUMPRODUCT('FD inverse'!$A$51:$BH$51,'FD mesh'!$B$84:$BI$84,$E516:$BL516)+'FD inverse'!$A$51*$C517/Setup!$B$17+INDEX('FD inverse'!$A$51:$BH$51,1,'FD mesh'!$B$15+1)*Setup!$B$22</f>
        <v>0</v>
      </c>
      <c r="BB517" s="0" t="n">
        <f aca="false">SUMPRODUCT('FD inverse'!$A$52:$BH$52,'FD mesh'!$B$84:$BI$84,$E516:$BL516)+'FD inverse'!$A$52*$C517/Setup!$B$17+INDEX('FD inverse'!$A$52:$BH$52,1,'FD mesh'!$B$15+1)*Setup!$B$22</f>
        <v>0</v>
      </c>
      <c r="BC517" s="0" t="n">
        <f aca="false">SUMPRODUCT('FD inverse'!$A$53:$BH$53,'FD mesh'!$B$84:$BI$84,$E516:$BL516)+'FD inverse'!$A$53*$C517/Setup!$B$17+INDEX('FD inverse'!$A$53:$BH$53,1,'FD mesh'!$B$15+1)*Setup!$B$22</f>
        <v>0</v>
      </c>
      <c r="BD517" s="0" t="n">
        <f aca="false">SUMPRODUCT('FD inverse'!$A$54:$BH$54,'FD mesh'!$B$84:$BI$84,$E516:$BL516)+'FD inverse'!$A$54*$C517/Setup!$B$17+INDEX('FD inverse'!$A$54:$BH$54,1,'FD mesh'!$B$15+1)*Setup!$B$22</f>
        <v>0</v>
      </c>
      <c r="BE517" s="0" t="n">
        <f aca="false">SUMPRODUCT('FD inverse'!$A$55:$BH$55,'FD mesh'!$B$84:$BI$84,$E516:$BL516)+'FD inverse'!$A$55*$C517/Setup!$B$17+INDEX('FD inverse'!$A$55:$BH$55,1,'FD mesh'!$B$15+1)*Setup!$B$22</f>
        <v>0</v>
      </c>
      <c r="BF517" s="0" t="n">
        <f aca="false">SUMPRODUCT('FD inverse'!$A$56:$BH$56,'FD mesh'!$B$84:$BI$84,$E516:$BL516)+'FD inverse'!$A$56*$C517/Setup!$B$17+INDEX('FD inverse'!$A$56:$BH$56,1,'FD mesh'!$B$15+1)*Setup!$B$22</f>
        <v>0</v>
      </c>
      <c r="BG517" s="0" t="n">
        <f aca="false">SUMPRODUCT('FD inverse'!$A$57:$BH$57,'FD mesh'!$B$84:$BI$84,$E516:$BL516)+'FD inverse'!$A$57*$C517/Setup!$B$17+INDEX('FD inverse'!$A$57:$BH$57,1,'FD mesh'!$B$15+1)*Setup!$B$22</f>
        <v>0</v>
      </c>
      <c r="BH517" s="0" t="n">
        <f aca="false">SUMPRODUCT('FD inverse'!$A$58:$BH$58,'FD mesh'!$B$84:$BI$84,$E516:$BL516)+'FD inverse'!$A$58*$C517/Setup!$B$17+INDEX('FD inverse'!$A$58:$BH$58,1,'FD mesh'!$B$15+1)*Setup!$B$22</f>
        <v>0</v>
      </c>
      <c r="BI517" s="0" t="n">
        <f aca="false">SUMPRODUCT('FD inverse'!$A$59:$BH$59,'FD mesh'!$B$84:$BI$84,$E516:$BL516)+'FD inverse'!$A$59*$C517/Setup!$B$17+INDEX('FD inverse'!$A$59:$BH$59,1,'FD mesh'!$B$15+1)*Setup!$B$22</f>
        <v>0</v>
      </c>
      <c r="BJ517" s="0" t="n">
        <f aca="false">SUMPRODUCT('FD inverse'!$A$60:$BH$60,'FD mesh'!$B$84:$BI$84,$E516:$BL516)+'FD inverse'!$A$60*$C517/Setup!$B$17+INDEX('FD inverse'!$A$60:$BH$60,1,'FD mesh'!$B$15+1)*Setup!$B$22</f>
        <v>0</v>
      </c>
      <c r="BK517" s="0" t="n">
        <f aca="false">SUMPRODUCT('FD inverse'!$A$61:$BH$61,'FD mesh'!$B$84:$BI$84,$E516:$BL516)+'FD inverse'!$A$61*$C517/Setup!$B$17+INDEX('FD inverse'!$A$61:$BH$61,1,'FD mesh'!$B$15+1)*Setup!$B$22</f>
        <v>0</v>
      </c>
      <c r="BL517" s="0" t="n">
        <f aca="false">SUMPRODUCT('FD inverse'!$A$62:$BH$62,'FD mesh'!$B$84:$BI$84,$E516:$BL516)+'FD inverse'!$A$62*$C517/Setup!$B$17+INDEX('FD inverse'!$A$62:$BH$62,1,'FD mesh'!$B$15+1)*Setup!$B$22</f>
        <v>0</v>
      </c>
    </row>
    <row r="518" customFormat="false" ht="15" hidden="false" customHeight="false" outlineLevel="0" collapsed="false">
      <c r="A518" s="0" t="n">
        <v>513</v>
      </c>
      <c r="B518" s="0" t="n">
        <f aca="false">A518*Setup!$B$11/3600</f>
        <v>42.75</v>
      </c>
      <c r="C518" s="0" t="n">
        <f aca="false">Setup!$B$7+Setup!$B$8*COS(2*PI()*(B518-Setup!$B$9)/24)</f>
        <v>27.0073592299159</v>
      </c>
      <c r="D518" s="0" t="n">
        <f aca="false">(C518-E518)/Setup!$B$17</f>
        <v>11.1250852543341</v>
      </c>
      <c r="E518" s="0" t="n">
        <f aca="false">SUMPRODUCT('FD inverse'!$A$3:$BH$3,'FD mesh'!$B$84:$BI$84,$E517:$BL517)+'FD inverse'!$A$3*$C518/Setup!$B$17+INDEX('FD inverse'!$A$3:$BH$3,1,'FD mesh'!$B$15+1)*Setup!$B$22</f>
        <v>25.5610981468525</v>
      </c>
      <c r="F518" s="0" t="n">
        <f aca="false">SUMPRODUCT('FD inverse'!$A$4:$BH$4,'FD mesh'!$B$84:$BI$84,$E517:$BL517)+'FD inverse'!$A$4*$C518/Setup!$B$17+INDEX('FD inverse'!$A$4:$BH$4,1,'FD mesh'!$B$15+1)*Setup!$B$22</f>
        <v>25.2244123855306</v>
      </c>
      <c r="G518" s="0" t="n">
        <f aca="false">SUMPRODUCT('FD inverse'!$A$5:$BH$5,'FD mesh'!$B$84:$BI$84,$E517:$BL517)+'FD inverse'!$A$5*$C518/Setup!$B$17+INDEX('FD inverse'!$A$5:$BH$5,1,'FD mesh'!$B$15+1)*Setup!$B$22</f>
        <v>24.8795565382418</v>
      </c>
      <c r="H518" s="0" t="n">
        <f aca="false">SUMPRODUCT('FD inverse'!$A$6:$BH$6,'FD mesh'!$B$84:$BI$84,$E517:$BL517)+'FD inverse'!$A$6*$C518/Setup!$B$17+INDEX('FD inverse'!$A$6:$BH$6,1,'FD mesh'!$B$15+1)*Setup!$B$22</f>
        <v>23.7118554157213</v>
      </c>
      <c r="I518" s="0" t="n">
        <f aca="false">SUMPRODUCT('FD inverse'!$A$7:$BH$7,'FD mesh'!$B$84:$BI$84,$E517:$BL517)+'FD inverse'!$A$7*$C518/Setup!$B$17+INDEX('FD inverse'!$A$7:$BH$7,1,'FD mesh'!$B$15+1)*Setup!$B$22</f>
        <v>23.6111536414481</v>
      </c>
      <c r="J518" s="0" t="n">
        <f aca="false">SUMPRODUCT('FD inverse'!$A$8:$BH$8,'FD mesh'!$B$84:$BI$84,$E517:$BL517)+'FD inverse'!$A$8*$C518/Setup!$B$17+INDEX('FD inverse'!$A$8:$BH$8,1,'FD mesh'!$B$15+1)*Setup!$B$22</f>
        <v>23.5167539002422</v>
      </c>
      <c r="K518" s="0" t="n">
        <f aca="false">SUMPRODUCT('FD inverse'!$A$9:$BH$9,'FD mesh'!$B$84:$BI$84,$E517:$BL517)+'FD inverse'!$A$9*$C518/Setup!$B$17+INDEX('FD inverse'!$A$9:$BH$9,1,'FD mesh'!$B$15+1)*Setup!$B$22</f>
        <v>23.4295462622824</v>
      </c>
      <c r="L518" s="0" t="n">
        <f aca="false">SUMPRODUCT('FD inverse'!$A$10:$BH$10,'FD mesh'!$B$84:$BI$84,$E517:$BL517)+'FD inverse'!$A$10*$C518/Setup!$B$17+INDEX('FD inverse'!$A$10:$BH$10,1,'FD mesh'!$B$15+1)*Setup!$B$22</f>
        <v>23.3502882902291</v>
      </c>
      <c r="M518" s="0" t="n">
        <f aca="false">SUMPRODUCT('FD inverse'!$A$11:$BH$11,'FD mesh'!$B$84:$BI$84,$E517:$BL517)+'FD inverse'!$A$11*$C518/Setup!$B$17+INDEX('FD inverse'!$A$11:$BH$11,1,'FD mesh'!$B$15+1)*Setup!$B$22</f>
        <v>23.2796144000239</v>
      </c>
      <c r="N518" s="0" t="n">
        <f aca="false">SUMPRODUCT('FD inverse'!$A$12:$BH$12,'FD mesh'!$B$84:$BI$84,$E517:$BL517)+'FD inverse'!$A$12*$C518/Setup!$B$17+INDEX('FD inverse'!$A$12:$BH$12,1,'FD mesh'!$B$15+1)*Setup!$B$22</f>
        <v>23.2180442282682</v>
      </c>
      <c r="O518" s="0" t="n">
        <f aca="false">SUMPRODUCT('FD inverse'!$A$13:$BH$13,'FD mesh'!$B$84:$BI$84,$E517:$BL517)+'FD inverse'!$A$13*$C518/Setup!$B$17+INDEX('FD inverse'!$A$13:$BH$13,1,'FD mesh'!$B$15+1)*Setup!$B$22</f>
        <v>23.165989909903</v>
      </c>
      <c r="P518" s="0" t="n">
        <f aca="false">SUMPRODUCT('FD inverse'!$A$14:$BH$14,'FD mesh'!$B$84:$BI$84,$E517:$BL517)+'FD inverse'!$A$14*$C518/Setup!$B$17+INDEX('FD inverse'!$A$14:$BH$14,1,'FD mesh'!$B$15+1)*Setup!$B$22</f>
        <v>23.1237621875558</v>
      </c>
      <c r="Q518" s="0" t="n">
        <f aca="false">SUMPRODUCT('FD inverse'!$A$15:$BH$15,'FD mesh'!$B$84:$BI$84,$E517:$BL517)+'FD inverse'!$A$15*$C518/Setup!$B$17+INDEX('FD inverse'!$A$15:$BH$15,1,'FD mesh'!$B$15+1)*Setup!$B$22</f>
        <v>23.0915752903176</v>
      </c>
      <c r="R518" s="0" t="n">
        <f aca="false">SUMPRODUCT('FD inverse'!$A$16:$BH$16,'FD mesh'!$B$84:$BI$84,$E517:$BL517)+'FD inverse'!$A$16*$C518/Setup!$B$17+INDEX('FD inverse'!$A$16:$BH$16,1,'FD mesh'!$B$15+1)*Setup!$B$22</f>
        <v>23.06955053507</v>
      </c>
      <c r="S518" s="0" t="n">
        <f aca="false">SUMPRODUCT('FD inverse'!$A$17:$BH$17,'FD mesh'!$B$84:$BI$84,$E517:$BL517)+'FD inverse'!$A$17*$C518/Setup!$B$17+INDEX('FD inverse'!$A$17:$BH$17,1,'FD mesh'!$B$15+1)*Setup!$B$22</f>
        <v>22.5255492772961</v>
      </c>
      <c r="T518" s="0" t="n">
        <f aca="false">SUMPRODUCT('FD inverse'!$A$18:$BH$18,'FD mesh'!$B$84:$BI$84,$E517:$BL517)+'FD inverse'!$A$18*$C518/Setup!$B$17+INDEX('FD inverse'!$A$18:$BH$18,1,'FD mesh'!$B$15+1)*Setup!$B$22</f>
        <v>21.9863936006737</v>
      </c>
      <c r="U518" s="0" t="n">
        <f aca="false">SUMPRODUCT('FD inverse'!$A$19:$BH$19,'FD mesh'!$B$84:$BI$84,$E517:$BL517)+'FD inverse'!$A$19*$C518/Setup!$B$17+INDEX('FD inverse'!$A$19:$BH$19,1,'FD mesh'!$B$15+1)*Setup!$B$22</f>
        <v>21.4518247455854</v>
      </c>
      <c r="V518" s="0" t="n">
        <f aca="false">SUMPRODUCT('FD inverse'!$A$20:$BH$20,'FD mesh'!$B$84:$BI$84,$E517:$BL517)+'FD inverse'!$A$20*$C518/Setup!$B$17+INDEX('FD inverse'!$A$20:$BH$20,1,'FD mesh'!$B$15+1)*Setup!$B$22</f>
        <v>20.9215660876797</v>
      </c>
      <c r="W518" s="0" t="n">
        <f aca="false">SUMPRODUCT('FD inverse'!$A$21:$BH$21,'FD mesh'!$B$84:$BI$84,$E517:$BL517)+'FD inverse'!$A$21*$C518/Setup!$B$17+INDEX('FD inverse'!$A$21:$BH$21,1,'FD mesh'!$B$15+1)*Setup!$B$22</f>
        <v>20.3953251308767</v>
      </c>
      <c r="X518" s="0" t="n">
        <f aca="false">SUMPRODUCT('FD inverse'!$A$22:$BH$22,'FD mesh'!$B$84:$BI$84,$E517:$BL517)+'FD inverse'!$A$22*$C518/Setup!$B$17+INDEX('FD inverse'!$A$22:$BH$22,1,'FD mesh'!$B$15+1)*Setup!$B$22</f>
        <v>19.872795359534</v>
      </c>
      <c r="Y518" s="0" t="n">
        <f aca="false">SUMPRODUCT('FD inverse'!$A$23:$BH$23,'FD mesh'!$B$84:$BI$84,$E517:$BL517)+'FD inverse'!$A$23*$C518/Setup!$B$17+INDEX('FD inverse'!$A$23:$BH$23,1,'FD mesh'!$B$15+1)*Setup!$B$22</f>
        <v>19.353657959239</v>
      </c>
      <c r="Z518" s="0" t="n">
        <f aca="false">SUMPRODUCT('FD inverse'!$A$24:$BH$24,'FD mesh'!$B$84:$BI$84,$E517:$BL517)+'FD inverse'!$A$24*$C518/Setup!$B$17+INDEX('FD inverse'!$A$24:$BH$24,1,'FD mesh'!$B$15+1)*Setup!$B$22</f>
        <v>18.8375834162016</v>
      </c>
      <c r="AA518" s="0" t="n">
        <f aca="false">SUMPRODUCT('FD inverse'!$A$25:$BH$25,'FD mesh'!$B$84:$BI$84,$E517:$BL517)+'FD inverse'!$A$25*$C518/Setup!$B$17+INDEX('FD inverse'!$A$25:$BH$25,1,'FD mesh'!$B$15+1)*Setup!$B$22</f>
        <v>18.3242330056625</v>
      </c>
      <c r="AB518" s="0" t="n">
        <f aca="false">SUMPRODUCT('FD inverse'!$A$26:$BH$26,'FD mesh'!$B$84:$BI$84,$E517:$BL517)+'FD inverse'!$A$26*$C518/Setup!$B$17+INDEX('FD inverse'!$A$26:$BH$26,1,'FD mesh'!$B$15+1)*Setup!$B$22</f>
        <v>17.8132601801121</v>
      </c>
      <c r="AC518" s="0" t="n">
        <f aca="false">SUMPRODUCT('FD inverse'!$A$27:$BH$27,'FD mesh'!$B$84:$BI$84,$E517:$BL517)+'FD inverse'!$A$27*$C518/Setup!$B$17+INDEX('FD inverse'!$A$27:$BH$27,1,'FD mesh'!$B$15+1)*Setup!$B$22</f>
        <v>17.3043118684436</v>
      </c>
      <c r="AD518" s="0" t="n">
        <f aca="false">SUMPRODUCT('FD inverse'!$A$28:$BH$28,'FD mesh'!$B$84:$BI$84,$E517:$BL517)+'FD inverse'!$A$28*$C518/Setup!$B$17+INDEX('FD inverse'!$A$28:$BH$28,1,'FD mesh'!$B$15+1)*Setup!$B$22</f>
        <v>16.7970296974356</v>
      </c>
      <c r="AE518" s="0" t="n">
        <f aca="false">SUMPRODUCT('FD inverse'!$A$29:$BH$29,'FD mesh'!$B$84:$BI$84,$E517:$BL517)+'FD inverse'!$A$29*$C518/Setup!$B$17+INDEX('FD inverse'!$A$29:$BH$29,1,'FD mesh'!$B$15+1)*Setup!$B$22</f>
        <v>16.2910511471878</v>
      </c>
      <c r="AF518" s="0" t="n">
        <f aca="false">SUMPRODUCT('FD inverse'!$A$30:$BH$30,'FD mesh'!$B$84:$BI$84,$E517:$BL517)+'FD inverse'!$A$30*$C518/Setup!$B$17+INDEX('FD inverse'!$A$30:$BH$30,1,'FD mesh'!$B$15+1)*Setup!$B$22</f>
        <v>15.7860106523165</v>
      </c>
      <c r="AG518" s="0" t="n">
        <f aca="false">SUMPRODUCT('FD inverse'!$A$31:$BH$31,'FD mesh'!$B$84:$BI$84,$E517:$BL517)+'FD inverse'!$A$31*$C518/Setup!$B$17+INDEX('FD inverse'!$A$31:$BH$31,1,'FD mesh'!$B$15+1)*Setup!$B$22</f>
        <v>15.2815406608566</v>
      </c>
      <c r="AH518" s="0" t="n">
        <f aca="false">SUMPRODUCT('FD inverse'!$A$32:$BH$32,'FD mesh'!$B$84:$BI$84,$E517:$BL517)+'FD inverse'!$A$32*$C518/Setup!$B$17+INDEX('FD inverse'!$A$32:$BH$32,1,'FD mesh'!$B$15+1)*Setup!$B$22</f>
        <v>15.2604558651225</v>
      </c>
      <c r="AI518" s="0" t="n">
        <f aca="false">SUMPRODUCT('FD inverse'!$A$33:$BH$33,'FD mesh'!$B$84:$BI$84,$E517:$BL517)+'FD inverse'!$A$33*$C518/Setup!$B$17+INDEX('FD inverse'!$A$33:$BH$33,1,'FD mesh'!$B$15+1)*Setup!$B$22</f>
        <v>15.2396918952476</v>
      </c>
      <c r="AJ518" s="0" t="n">
        <f aca="false">SUMPRODUCT('FD inverse'!$A$34:$BH$34,'FD mesh'!$B$84:$BI$84,$E517:$BL517)+'FD inverse'!$A$34*$C518/Setup!$B$17+INDEX('FD inverse'!$A$34:$BH$34,1,'FD mesh'!$B$15+1)*Setup!$B$22</f>
        <v>15.2192223789098</v>
      </c>
      <c r="AK518" s="0" t="n">
        <f aca="false">SUMPRODUCT('FD inverse'!$A$35:$BH$35,'FD mesh'!$B$84:$BI$84,$E517:$BL517)+'FD inverse'!$A$35*$C518/Setup!$B$17+INDEX('FD inverse'!$A$35:$BH$35,1,'FD mesh'!$B$15+1)*Setup!$B$22</f>
        <v>15.1990212924358</v>
      </c>
      <c r="AL518" s="0" t="n">
        <f aca="false">SUMPRODUCT('FD inverse'!$A$36:$BH$36,'FD mesh'!$B$84:$BI$84,$E517:$BL517)+'FD inverse'!$A$36*$C518/Setup!$B$17+INDEX('FD inverse'!$A$36:$BH$36,1,'FD mesh'!$B$15+1)*Setup!$B$22</f>
        <v>15.1790630179736</v>
      </c>
      <c r="AM518" s="0" t="n">
        <f aca="false">SUMPRODUCT('FD inverse'!$A$37:$BH$37,'FD mesh'!$B$84:$BI$84,$E517:$BL517)+'FD inverse'!$A$37*$C518/Setup!$B$17+INDEX('FD inverse'!$A$37:$BH$37,1,'FD mesh'!$B$15+1)*Setup!$B$22</f>
        <v>15.1593223777268</v>
      </c>
      <c r="AN518" s="0" t="n">
        <f aca="false">SUMPRODUCT('FD inverse'!$A$38:$BH$38,'FD mesh'!$B$84:$BI$84,$E517:$BL517)+'FD inverse'!$A$38*$C518/Setup!$B$17+INDEX('FD inverse'!$A$38:$BH$38,1,'FD mesh'!$B$15+1)*Setup!$B$22</f>
        <v>15.1397746476058</v>
      </c>
      <c r="AO518" s="0" t="n">
        <f aca="false">SUMPRODUCT('FD inverse'!$A$39:$BH$39,'FD mesh'!$B$84:$BI$84,$E517:$BL517)+'FD inverse'!$A$39*$C518/Setup!$B$17+INDEX('FD inverse'!$A$39:$BH$39,1,'FD mesh'!$B$15+1)*Setup!$B$22</f>
        <v>15.1203955525677</v>
      </c>
      <c r="AP518" s="0" t="n">
        <f aca="false">SUMPRODUCT('FD inverse'!$A$40:$BH$40,'FD mesh'!$B$84:$BI$84,$E517:$BL517)+'FD inverse'!$A$40*$C518/Setup!$B$17+INDEX('FD inverse'!$A$40:$BH$40,1,'FD mesh'!$B$15+1)*Setup!$B$22</f>
        <v>15.1011612458423</v>
      </c>
      <c r="AQ518" s="0" t="n">
        <f aca="false">SUMPRODUCT('FD inverse'!$A$41:$BH$41,'FD mesh'!$B$84:$BI$84,$E517:$BL517)+'FD inverse'!$A$41*$C518/Setup!$B$17+INDEX('FD inverse'!$A$41:$BH$41,1,'FD mesh'!$B$15+1)*Setup!$B$22</f>
        <v>15.0820482741586</v>
      </c>
      <c r="AR518" s="0" t="n">
        <f aca="false">SUMPRODUCT('FD inverse'!$A$42:$BH$42,'FD mesh'!$B$84:$BI$84,$E517:$BL517)+'FD inverse'!$A$42*$C518/Setup!$B$17+INDEX('FD inverse'!$A$42:$BH$42,1,'FD mesh'!$B$15+1)*Setup!$B$22</f>
        <v>15.0630335310175</v>
      </c>
      <c r="AS518" s="0" t="n">
        <f aca="false">SUMPRODUCT('FD inverse'!$A$43:$BH$43,'FD mesh'!$B$84:$BI$84,$E517:$BL517)+'FD inverse'!$A$43*$C518/Setup!$B$17+INDEX('FD inverse'!$A$43:$BH$43,1,'FD mesh'!$B$15+1)*Setup!$B$22</f>
        <v>0</v>
      </c>
      <c r="AT518" s="0" t="n">
        <f aca="false">SUMPRODUCT('FD inverse'!$A$44:$BH$44,'FD mesh'!$B$84:$BI$84,$E517:$BL517)+'FD inverse'!$A$44*$C518/Setup!$B$17+INDEX('FD inverse'!$A$44:$BH$44,1,'FD mesh'!$B$15+1)*Setup!$B$22</f>
        <v>0</v>
      </c>
      <c r="AU518" s="0" t="n">
        <f aca="false">SUMPRODUCT('FD inverse'!$A$45:$BH$45,'FD mesh'!$B$84:$BI$84,$E517:$BL517)+'FD inverse'!$A$45*$C518/Setup!$B$17+INDEX('FD inverse'!$A$45:$BH$45,1,'FD mesh'!$B$15+1)*Setup!$B$22</f>
        <v>0</v>
      </c>
      <c r="AV518" s="0" t="n">
        <f aca="false">SUMPRODUCT('FD inverse'!$A$46:$BH$46,'FD mesh'!$B$84:$BI$84,$E517:$BL517)+'FD inverse'!$A$46*$C518/Setup!$B$17+INDEX('FD inverse'!$A$46:$BH$46,1,'FD mesh'!$B$15+1)*Setup!$B$22</f>
        <v>0</v>
      </c>
      <c r="AW518" s="0" t="n">
        <f aca="false">SUMPRODUCT('FD inverse'!$A$47:$BH$47,'FD mesh'!$B$84:$BI$84,$E517:$BL517)+'FD inverse'!$A$47*$C518/Setup!$B$17+INDEX('FD inverse'!$A$47:$BH$47,1,'FD mesh'!$B$15+1)*Setup!$B$22</f>
        <v>0</v>
      </c>
      <c r="AX518" s="0" t="n">
        <f aca="false">SUMPRODUCT('FD inverse'!$A$48:$BH$48,'FD mesh'!$B$84:$BI$84,$E517:$BL517)+'FD inverse'!$A$48*$C518/Setup!$B$17+INDEX('FD inverse'!$A$48:$BH$48,1,'FD mesh'!$B$15+1)*Setup!$B$22</f>
        <v>0</v>
      </c>
      <c r="AY518" s="0" t="n">
        <f aca="false">SUMPRODUCT('FD inverse'!$A$49:$BH$49,'FD mesh'!$B$84:$BI$84,$E517:$BL517)+'FD inverse'!$A$49*$C518/Setup!$B$17+INDEX('FD inverse'!$A$49:$BH$49,1,'FD mesh'!$B$15+1)*Setup!$B$22</f>
        <v>0</v>
      </c>
      <c r="AZ518" s="0" t="n">
        <f aca="false">SUMPRODUCT('FD inverse'!$A$50:$BH$50,'FD mesh'!$B$84:$BI$84,$E517:$BL517)+'FD inverse'!$A$50*$C518/Setup!$B$17+INDEX('FD inverse'!$A$50:$BH$50,1,'FD mesh'!$B$15+1)*Setup!$B$22</f>
        <v>0</v>
      </c>
      <c r="BA518" s="0" t="n">
        <f aca="false">SUMPRODUCT('FD inverse'!$A$51:$BH$51,'FD mesh'!$B$84:$BI$84,$E517:$BL517)+'FD inverse'!$A$51*$C518/Setup!$B$17+INDEX('FD inverse'!$A$51:$BH$51,1,'FD mesh'!$B$15+1)*Setup!$B$22</f>
        <v>0</v>
      </c>
      <c r="BB518" s="0" t="n">
        <f aca="false">SUMPRODUCT('FD inverse'!$A$52:$BH$52,'FD mesh'!$B$84:$BI$84,$E517:$BL517)+'FD inverse'!$A$52*$C518/Setup!$B$17+INDEX('FD inverse'!$A$52:$BH$52,1,'FD mesh'!$B$15+1)*Setup!$B$22</f>
        <v>0</v>
      </c>
      <c r="BC518" s="0" t="n">
        <f aca="false">SUMPRODUCT('FD inverse'!$A$53:$BH$53,'FD mesh'!$B$84:$BI$84,$E517:$BL517)+'FD inverse'!$A$53*$C518/Setup!$B$17+INDEX('FD inverse'!$A$53:$BH$53,1,'FD mesh'!$B$15+1)*Setup!$B$22</f>
        <v>0</v>
      </c>
      <c r="BD518" s="0" t="n">
        <f aca="false">SUMPRODUCT('FD inverse'!$A$54:$BH$54,'FD mesh'!$B$84:$BI$84,$E517:$BL517)+'FD inverse'!$A$54*$C518/Setup!$B$17+INDEX('FD inverse'!$A$54:$BH$54,1,'FD mesh'!$B$15+1)*Setup!$B$22</f>
        <v>0</v>
      </c>
      <c r="BE518" s="0" t="n">
        <f aca="false">SUMPRODUCT('FD inverse'!$A$55:$BH$55,'FD mesh'!$B$84:$BI$84,$E517:$BL517)+'FD inverse'!$A$55*$C518/Setup!$B$17+INDEX('FD inverse'!$A$55:$BH$55,1,'FD mesh'!$B$15+1)*Setup!$B$22</f>
        <v>0</v>
      </c>
      <c r="BF518" s="0" t="n">
        <f aca="false">SUMPRODUCT('FD inverse'!$A$56:$BH$56,'FD mesh'!$B$84:$BI$84,$E517:$BL517)+'FD inverse'!$A$56*$C518/Setup!$B$17+INDEX('FD inverse'!$A$56:$BH$56,1,'FD mesh'!$B$15+1)*Setup!$B$22</f>
        <v>0</v>
      </c>
      <c r="BG518" s="0" t="n">
        <f aca="false">SUMPRODUCT('FD inverse'!$A$57:$BH$57,'FD mesh'!$B$84:$BI$84,$E517:$BL517)+'FD inverse'!$A$57*$C518/Setup!$B$17+INDEX('FD inverse'!$A$57:$BH$57,1,'FD mesh'!$B$15+1)*Setup!$B$22</f>
        <v>0</v>
      </c>
      <c r="BH518" s="0" t="n">
        <f aca="false">SUMPRODUCT('FD inverse'!$A$58:$BH$58,'FD mesh'!$B$84:$BI$84,$E517:$BL517)+'FD inverse'!$A$58*$C518/Setup!$B$17+INDEX('FD inverse'!$A$58:$BH$58,1,'FD mesh'!$B$15+1)*Setup!$B$22</f>
        <v>0</v>
      </c>
      <c r="BI518" s="0" t="n">
        <f aca="false">SUMPRODUCT('FD inverse'!$A$59:$BH$59,'FD mesh'!$B$84:$BI$84,$E517:$BL517)+'FD inverse'!$A$59*$C518/Setup!$B$17+INDEX('FD inverse'!$A$59:$BH$59,1,'FD mesh'!$B$15+1)*Setup!$B$22</f>
        <v>0</v>
      </c>
      <c r="BJ518" s="0" t="n">
        <f aca="false">SUMPRODUCT('FD inverse'!$A$60:$BH$60,'FD mesh'!$B$84:$BI$84,$E517:$BL517)+'FD inverse'!$A$60*$C518/Setup!$B$17+INDEX('FD inverse'!$A$60:$BH$60,1,'FD mesh'!$B$15+1)*Setup!$B$22</f>
        <v>0</v>
      </c>
      <c r="BK518" s="0" t="n">
        <f aca="false">SUMPRODUCT('FD inverse'!$A$61:$BH$61,'FD mesh'!$B$84:$BI$84,$E517:$BL517)+'FD inverse'!$A$61*$C518/Setup!$B$17+INDEX('FD inverse'!$A$61:$BH$61,1,'FD mesh'!$B$15+1)*Setup!$B$22</f>
        <v>0</v>
      </c>
      <c r="BL518" s="0" t="n">
        <f aca="false">SUMPRODUCT('FD inverse'!$A$62:$BH$62,'FD mesh'!$B$84:$BI$84,$E517:$BL517)+'FD inverse'!$A$62*$C518/Setup!$B$17+INDEX('FD inverse'!$A$62:$BH$62,1,'FD mesh'!$B$15+1)*Setup!$B$22</f>
        <v>0</v>
      </c>
    </row>
    <row r="519" customFormat="false" ht="15" hidden="false" customHeight="false" outlineLevel="0" collapsed="false">
      <c r="A519" s="0" t="n">
        <v>514</v>
      </c>
      <c r="B519" s="0" t="n">
        <f aca="false">A519*Setup!$B$11/3600</f>
        <v>42.8333333333333</v>
      </c>
      <c r="C519" s="0" t="n">
        <f aca="false">Setup!$B$7+Setup!$B$8*COS(2*PI()*(B519-Setup!$B$9)/24)</f>
        <v>26.9491093472405</v>
      </c>
      <c r="D519" s="0" t="n">
        <f aca="false">(C519-E519)/Setup!$B$17</f>
        <v>10.8826059734248</v>
      </c>
      <c r="E519" s="0" t="n">
        <f aca="false">SUMPRODUCT('FD inverse'!$A$3:$BH$3,'FD mesh'!$B$84:$BI$84,$E518:$BL518)+'FD inverse'!$A$3*$C519/Setup!$B$17+INDEX('FD inverse'!$A$3:$BH$3,1,'FD mesh'!$B$15+1)*Setup!$B$22</f>
        <v>25.5343705706953</v>
      </c>
      <c r="F519" s="0" t="n">
        <f aca="false">SUMPRODUCT('FD inverse'!$A$4:$BH$4,'FD mesh'!$B$84:$BI$84,$E518:$BL518)+'FD inverse'!$A$4*$C519/Setup!$B$17+INDEX('FD inverse'!$A$4:$BH$4,1,'FD mesh'!$B$15+1)*Setup!$B$22</f>
        <v>25.2046832329104</v>
      </c>
      <c r="G519" s="0" t="n">
        <f aca="false">SUMPRODUCT('FD inverse'!$A$5:$BH$5,'FD mesh'!$B$84:$BI$84,$E518:$BL518)+'FD inverse'!$A$5*$C519/Setup!$B$17+INDEX('FD inverse'!$A$5:$BH$5,1,'FD mesh'!$B$15+1)*Setup!$B$22</f>
        <v>24.8664328948564</v>
      </c>
      <c r="H519" s="0" t="n">
        <f aca="false">SUMPRODUCT('FD inverse'!$A$6:$BH$6,'FD mesh'!$B$84:$BI$84,$E518:$BL518)+'FD inverse'!$A$6*$C519/Setup!$B$17+INDEX('FD inverse'!$A$6:$BH$6,1,'FD mesh'!$B$15+1)*Setup!$B$22</f>
        <v>23.720342435693</v>
      </c>
      <c r="I519" s="0" t="n">
        <f aca="false">SUMPRODUCT('FD inverse'!$A$7:$BH$7,'FD mesh'!$B$84:$BI$84,$E518:$BL518)+'FD inverse'!$A$7*$C519/Setup!$B$17+INDEX('FD inverse'!$A$7:$BH$7,1,'FD mesh'!$B$15+1)*Setup!$B$22</f>
        <v>23.6214220469681</v>
      </c>
      <c r="J519" s="0" t="n">
        <f aca="false">SUMPRODUCT('FD inverse'!$A$8:$BH$8,'FD mesh'!$B$84:$BI$84,$E518:$BL518)+'FD inverse'!$A$8*$C519/Setup!$B$17+INDEX('FD inverse'!$A$8:$BH$8,1,'FD mesh'!$B$15+1)*Setup!$B$22</f>
        <v>23.5285597145972</v>
      </c>
      <c r="K519" s="0" t="n">
        <f aca="false">SUMPRODUCT('FD inverse'!$A$9:$BH$9,'FD mesh'!$B$84:$BI$84,$E518:$BL518)+'FD inverse'!$A$9*$C519/Setup!$B$17+INDEX('FD inverse'!$A$9:$BH$9,1,'FD mesh'!$B$15+1)*Setup!$B$22</f>
        <v>23.4426624644416</v>
      </c>
      <c r="L519" s="0" t="n">
        <f aca="false">SUMPRODUCT('FD inverse'!$A$10:$BH$10,'FD mesh'!$B$84:$BI$84,$E518:$BL518)+'FD inverse'!$A$10*$C519/Setup!$B$17+INDEX('FD inverse'!$A$10:$BH$10,1,'FD mesh'!$B$15+1)*Setup!$B$22</f>
        <v>23.3645033866512</v>
      </c>
      <c r="M519" s="0" t="n">
        <f aca="false">SUMPRODUCT('FD inverse'!$A$11:$BH$11,'FD mesh'!$B$84:$BI$84,$E518:$BL518)+'FD inverse'!$A$11*$C519/Setup!$B$17+INDEX('FD inverse'!$A$11:$BH$11,1,'FD mesh'!$B$15+1)*Setup!$B$22</f>
        <v>23.2947307964255</v>
      </c>
      <c r="N519" s="0" t="n">
        <f aca="false">SUMPRODUCT('FD inverse'!$A$12:$BH$12,'FD mesh'!$B$84:$BI$84,$E518:$BL518)+'FD inverse'!$A$12*$C519/Setup!$B$17+INDEX('FD inverse'!$A$12:$BH$12,1,'FD mesh'!$B$15+1)*Setup!$B$22</f>
        <v>23.2338764341654</v>
      </c>
      <c r="O519" s="0" t="n">
        <f aca="false">SUMPRODUCT('FD inverse'!$A$13:$BH$13,'FD mesh'!$B$84:$BI$84,$E518:$BL518)+'FD inverse'!$A$13*$C519/Setup!$B$17+INDEX('FD inverse'!$A$13:$BH$13,1,'FD mesh'!$B$15+1)*Setup!$B$22</f>
        <v>23.1823626063579</v>
      </c>
      <c r="P519" s="0" t="n">
        <f aca="false">SUMPRODUCT('FD inverse'!$A$14:$BH$14,'FD mesh'!$B$84:$BI$84,$E518:$BL518)+'FD inverse'!$A$14*$C519/Setup!$B$17+INDEX('FD inverse'!$A$14:$BH$14,1,'FD mesh'!$B$15+1)*Setup!$B$22</f>
        <v>23.1405081864884</v>
      </c>
      <c r="Q519" s="0" t="n">
        <f aca="false">SUMPRODUCT('FD inverse'!$A$15:$BH$15,'FD mesh'!$B$84:$BI$84,$E518:$BL518)+'FD inverse'!$A$15*$C519/Setup!$B$17+INDEX('FD inverse'!$A$15:$BH$15,1,'FD mesh'!$B$15+1)*Setup!$B$22</f>
        <v>23.1085334120069</v>
      </c>
      <c r="R519" s="0" t="n">
        <f aca="false">SUMPRODUCT('FD inverse'!$A$16:$BH$16,'FD mesh'!$B$84:$BI$84,$E518:$BL518)+'FD inverse'!$A$16*$C519/Setup!$B$17+INDEX('FD inverse'!$A$16:$BH$16,1,'FD mesh'!$B$15+1)*Setup!$B$22</f>
        <v>23.0865634290825</v>
      </c>
      <c r="S519" s="0" t="n">
        <f aca="false">SUMPRODUCT('FD inverse'!$A$17:$BH$17,'FD mesh'!$B$84:$BI$84,$E518:$BL518)+'FD inverse'!$A$17*$C519/Setup!$B$17+INDEX('FD inverse'!$A$17:$BH$17,1,'FD mesh'!$B$15+1)*Setup!$B$22</f>
        <v>22.5417777253795</v>
      </c>
      <c r="T519" s="0" t="n">
        <f aca="false">SUMPRODUCT('FD inverse'!$A$18:$BH$18,'FD mesh'!$B$84:$BI$84,$E518:$BL518)+'FD inverse'!$A$18*$C519/Setup!$B$17+INDEX('FD inverse'!$A$18:$BH$18,1,'FD mesh'!$B$15+1)*Setup!$B$22</f>
        <v>22.0017678221125</v>
      </c>
      <c r="U519" s="0" t="n">
        <f aca="false">SUMPRODUCT('FD inverse'!$A$19:$BH$19,'FD mesh'!$B$84:$BI$84,$E518:$BL518)+'FD inverse'!$A$19*$C519/Setup!$B$17+INDEX('FD inverse'!$A$19:$BH$19,1,'FD mesh'!$B$15+1)*Setup!$B$22</f>
        <v>21.4662823325832</v>
      </c>
      <c r="V519" s="0" t="n">
        <f aca="false">SUMPRODUCT('FD inverse'!$A$20:$BH$20,'FD mesh'!$B$84:$BI$84,$E518:$BL518)+'FD inverse'!$A$20*$C519/Setup!$B$17+INDEX('FD inverse'!$A$20:$BH$20,1,'FD mesh'!$B$15+1)*Setup!$B$22</f>
        <v>20.9350515043704</v>
      </c>
      <c r="W519" s="0" t="n">
        <f aca="false">SUMPRODUCT('FD inverse'!$A$21:$BH$21,'FD mesh'!$B$84:$BI$84,$E518:$BL518)+'FD inverse'!$A$21*$C519/Setup!$B$17+INDEX('FD inverse'!$A$21:$BH$21,1,'FD mesh'!$B$15+1)*Setup!$B$22</f>
        <v>20.4077892416409</v>
      </c>
      <c r="X519" s="0" t="n">
        <f aca="false">SUMPRODUCT('FD inverse'!$A$22:$BH$22,'FD mesh'!$B$84:$BI$84,$E518:$BL518)+'FD inverse'!$A$22*$C519/Setup!$B$17+INDEX('FD inverse'!$A$22:$BH$22,1,'FD mesh'!$B$15+1)*Setup!$B$22</f>
        <v>19.8841949886506</v>
      </c>
      <c r="Y519" s="0" t="n">
        <f aca="false">SUMPRODUCT('FD inverse'!$A$23:$BH$23,'FD mesh'!$B$84:$BI$84,$E518:$BL518)+'FD inverse'!$A$23*$C519/Setup!$B$17+INDEX('FD inverse'!$A$23:$BH$23,1,'FD mesh'!$B$15+1)*Setup!$B$22</f>
        <v>19.3639554836574</v>
      </c>
      <c r="Z519" s="0" t="n">
        <f aca="false">SUMPRODUCT('FD inverse'!$A$24:$BH$24,'FD mesh'!$B$84:$BI$84,$E518:$BL518)+'FD inverse'!$A$24*$C519/Setup!$B$17+INDEX('FD inverse'!$A$24:$BH$24,1,'FD mesh'!$B$15+1)*Setup!$B$22</f>
        <v>18.8467463929931</v>
      </c>
      <c r="AA519" s="0" t="n">
        <f aca="false">SUMPRODUCT('FD inverse'!$A$25:$BH$25,'FD mesh'!$B$84:$BI$84,$E518:$BL518)+'FD inverse'!$A$25*$C519/Setup!$B$17+INDEX('FD inverse'!$A$25:$BH$25,1,'FD mesh'!$B$15+1)*Setup!$B$22</f>
        <v>18.3322338354988</v>
      </c>
      <c r="AB519" s="0" t="n">
        <f aca="false">SUMPRODUCT('FD inverse'!$A$26:$BH$26,'FD mesh'!$B$84:$BI$84,$E518:$BL518)+'FD inverse'!$A$26*$C519/Setup!$B$17+INDEX('FD inverse'!$A$26:$BH$26,1,'FD mesh'!$B$15+1)*Setup!$B$22</f>
        <v>17.8200758079278</v>
      </c>
      <c r="AC519" s="0" t="n">
        <f aca="false">SUMPRODUCT('FD inverse'!$A$27:$BH$27,'FD mesh'!$B$84:$BI$84,$E518:$BL518)+'FD inverse'!$A$27*$C519/Setup!$B$17+INDEX('FD inverse'!$A$27:$BH$27,1,'FD mesh'!$B$15+1)*Setup!$B$22</f>
        <v>17.3099235222569</v>
      </c>
      <c r="AD519" s="0" t="n">
        <f aca="false">SUMPRODUCT('FD inverse'!$A$28:$BH$28,'FD mesh'!$B$84:$BI$84,$E518:$BL518)+'FD inverse'!$A$28*$C519/Setup!$B$17+INDEX('FD inverse'!$A$28:$BH$28,1,'FD mesh'!$B$15+1)*Setup!$B$22</f>
        <v>16.8014226661367</v>
      </c>
      <c r="AE519" s="0" t="n">
        <f aca="false">SUMPRODUCT('FD inverse'!$A$29:$BH$29,'FD mesh'!$B$84:$BI$84,$E518:$BL518)+'FD inverse'!$A$29*$C519/Setup!$B$17+INDEX('FD inverse'!$A$29:$BH$29,1,'FD mesh'!$B$15+1)*Setup!$B$22</f>
        <v>16.2942145979486</v>
      </c>
      <c r="AF519" s="0" t="n">
        <f aca="false">SUMPRODUCT('FD inverse'!$A$30:$BH$30,'FD mesh'!$B$84:$BI$84,$E518:$BL518)+'FD inverse'!$A$30*$C519/Setup!$B$17+INDEX('FD inverse'!$A$30:$BH$30,1,'FD mesh'!$B$15+1)*Setup!$B$22</f>
        <v>15.7879374881273</v>
      </c>
      <c r="AG519" s="0" t="n">
        <f aca="false">SUMPRODUCT('FD inverse'!$A$31:$BH$31,'FD mesh'!$B$84:$BI$84,$E518:$BL518)+'FD inverse'!$A$31*$C519/Setup!$B$17+INDEX('FD inverse'!$A$31:$BH$31,1,'FD mesh'!$B$15+1)*Setup!$B$22</f>
        <v>15.2822274185589</v>
      </c>
      <c r="AH519" s="0" t="n">
        <f aca="false">SUMPRODUCT('FD inverse'!$A$32:$BH$32,'FD mesh'!$B$84:$BI$84,$E518:$BL518)+'FD inverse'!$A$32*$C519/Setup!$B$17+INDEX('FD inverse'!$A$32:$BH$32,1,'FD mesh'!$B$15+1)*Setup!$B$22</f>
        <v>15.2610904515185</v>
      </c>
      <c r="AI519" s="0" t="n">
        <f aca="false">SUMPRODUCT('FD inverse'!$A$33:$BH$33,'FD mesh'!$B$84:$BI$84,$E518:$BL518)+'FD inverse'!$A$33*$C519/Setup!$B$17+INDEX('FD inverse'!$A$33:$BH$33,1,'FD mesh'!$B$15+1)*Setup!$B$22</f>
        <v>15.2402747267282</v>
      </c>
      <c r="AJ519" s="0" t="n">
        <f aca="false">SUMPRODUCT('FD inverse'!$A$34:$BH$34,'FD mesh'!$B$84:$BI$84,$E518:$BL518)+'FD inverse'!$A$34*$C519/Setup!$B$17+INDEX('FD inverse'!$A$34:$BH$34,1,'FD mesh'!$B$15+1)*Setup!$B$22</f>
        <v>15.219754044658</v>
      </c>
      <c r="AK519" s="0" t="n">
        <f aca="false">SUMPRODUCT('FD inverse'!$A$35:$BH$35,'FD mesh'!$B$84:$BI$84,$E518:$BL518)+'FD inverse'!$A$35*$C519/Setup!$B$17+INDEX('FD inverse'!$A$35:$BH$35,1,'FD mesh'!$B$15+1)*Setup!$B$22</f>
        <v>15.1995025040354</v>
      </c>
      <c r="AL519" s="0" t="n">
        <f aca="false">SUMPRODUCT('FD inverse'!$A$36:$BH$36,'FD mesh'!$B$84:$BI$84,$E518:$BL518)+'FD inverse'!$A$36*$C519/Setup!$B$17+INDEX('FD inverse'!$A$36:$BH$36,1,'FD mesh'!$B$15+1)*Setup!$B$22</f>
        <v>15.1794945638084</v>
      </c>
      <c r="AM519" s="0" t="n">
        <f aca="false">SUMPRODUCT('FD inverse'!$A$37:$BH$37,'FD mesh'!$B$84:$BI$84,$E518:$BL518)+'FD inverse'!$A$37*$C519/Setup!$B$17+INDEX('FD inverse'!$A$37:$BH$37,1,'FD mesh'!$B$15+1)*Setup!$B$22</f>
        <v>15.1597050820229</v>
      </c>
      <c r="AN519" s="0" t="n">
        <f aca="false">SUMPRODUCT('FD inverse'!$A$38:$BH$38,'FD mesh'!$B$84:$BI$84,$E518:$BL518)+'FD inverse'!$A$38*$C519/Setup!$B$17+INDEX('FD inverse'!$A$38:$BH$38,1,'FD mesh'!$B$15+1)*Setup!$B$22</f>
        <v>15.1401093339669</v>
      </c>
      <c r="AO519" s="0" t="n">
        <f aca="false">SUMPRODUCT('FD inverse'!$A$39:$BH$39,'FD mesh'!$B$84:$BI$84,$E518:$BL518)+'FD inverse'!$A$39*$C519/Setup!$B$17+INDEX('FD inverse'!$A$39:$BH$39,1,'FD mesh'!$B$15+1)*Setup!$B$22</f>
        <v>15.1206830118559</v>
      </c>
      <c r="AP519" s="0" t="n">
        <f aca="false">SUMPRODUCT('FD inverse'!$A$40:$BH$40,'FD mesh'!$B$84:$BI$84,$E518:$BL518)+'FD inverse'!$A$40*$C519/Setup!$B$17+INDEX('FD inverse'!$A$40:$BH$40,1,'FD mesh'!$B$15+1)*Setup!$B$22</f>
        <v>15.1014022082577</v>
      </c>
      <c r="AQ519" s="0" t="n">
        <f aca="false">SUMPRODUCT('FD inverse'!$A$41:$BH$41,'FD mesh'!$B$84:$BI$84,$E518:$BL518)+'FD inverse'!$A$41*$C519/Setup!$B$17+INDEX('FD inverse'!$A$41:$BH$41,1,'FD mesh'!$B$15+1)*Setup!$B$22</f>
        <v>15.0822433853844</v>
      </c>
      <c r="AR519" s="0" t="n">
        <f aca="false">SUMPRODUCT('FD inverse'!$A$42:$BH$42,'FD mesh'!$B$84:$BI$84,$E518:$BL518)+'FD inverse'!$A$42*$C519/Setup!$B$17+INDEX('FD inverse'!$A$42:$BH$42,1,'FD mesh'!$B$15+1)*Setup!$B$22</f>
        <v>15.0631833323075</v>
      </c>
      <c r="AS519" s="0" t="n">
        <f aca="false">SUMPRODUCT('FD inverse'!$A$43:$BH$43,'FD mesh'!$B$84:$BI$84,$E518:$BL518)+'FD inverse'!$A$43*$C519/Setup!$B$17+INDEX('FD inverse'!$A$43:$BH$43,1,'FD mesh'!$B$15+1)*Setup!$B$22</f>
        <v>0</v>
      </c>
      <c r="AT519" s="0" t="n">
        <f aca="false">SUMPRODUCT('FD inverse'!$A$44:$BH$44,'FD mesh'!$B$84:$BI$84,$E518:$BL518)+'FD inverse'!$A$44*$C519/Setup!$B$17+INDEX('FD inverse'!$A$44:$BH$44,1,'FD mesh'!$B$15+1)*Setup!$B$22</f>
        <v>0</v>
      </c>
      <c r="AU519" s="0" t="n">
        <f aca="false">SUMPRODUCT('FD inverse'!$A$45:$BH$45,'FD mesh'!$B$84:$BI$84,$E518:$BL518)+'FD inverse'!$A$45*$C519/Setup!$B$17+INDEX('FD inverse'!$A$45:$BH$45,1,'FD mesh'!$B$15+1)*Setup!$B$22</f>
        <v>0</v>
      </c>
      <c r="AV519" s="0" t="n">
        <f aca="false">SUMPRODUCT('FD inverse'!$A$46:$BH$46,'FD mesh'!$B$84:$BI$84,$E518:$BL518)+'FD inverse'!$A$46*$C519/Setup!$B$17+INDEX('FD inverse'!$A$46:$BH$46,1,'FD mesh'!$B$15+1)*Setup!$B$22</f>
        <v>0</v>
      </c>
      <c r="AW519" s="0" t="n">
        <f aca="false">SUMPRODUCT('FD inverse'!$A$47:$BH$47,'FD mesh'!$B$84:$BI$84,$E518:$BL518)+'FD inverse'!$A$47*$C519/Setup!$B$17+INDEX('FD inverse'!$A$47:$BH$47,1,'FD mesh'!$B$15+1)*Setup!$B$22</f>
        <v>0</v>
      </c>
      <c r="AX519" s="0" t="n">
        <f aca="false">SUMPRODUCT('FD inverse'!$A$48:$BH$48,'FD mesh'!$B$84:$BI$84,$E518:$BL518)+'FD inverse'!$A$48*$C519/Setup!$B$17+INDEX('FD inverse'!$A$48:$BH$48,1,'FD mesh'!$B$15+1)*Setup!$B$22</f>
        <v>0</v>
      </c>
      <c r="AY519" s="0" t="n">
        <f aca="false">SUMPRODUCT('FD inverse'!$A$49:$BH$49,'FD mesh'!$B$84:$BI$84,$E518:$BL518)+'FD inverse'!$A$49*$C519/Setup!$B$17+INDEX('FD inverse'!$A$49:$BH$49,1,'FD mesh'!$B$15+1)*Setup!$B$22</f>
        <v>0</v>
      </c>
      <c r="AZ519" s="0" t="n">
        <f aca="false">SUMPRODUCT('FD inverse'!$A$50:$BH$50,'FD mesh'!$B$84:$BI$84,$E518:$BL518)+'FD inverse'!$A$50*$C519/Setup!$B$17+INDEX('FD inverse'!$A$50:$BH$50,1,'FD mesh'!$B$15+1)*Setup!$B$22</f>
        <v>0</v>
      </c>
      <c r="BA519" s="0" t="n">
        <f aca="false">SUMPRODUCT('FD inverse'!$A$51:$BH$51,'FD mesh'!$B$84:$BI$84,$E518:$BL518)+'FD inverse'!$A$51*$C519/Setup!$B$17+INDEX('FD inverse'!$A$51:$BH$51,1,'FD mesh'!$B$15+1)*Setup!$B$22</f>
        <v>0</v>
      </c>
      <c r="BB519" s="0" t="n">
        <f aca="false">SUMPRODUCT('FD inverse'!$A$52:$BH$52,'FD mesh'!$B$84:$BI$84,$E518:$BL518)+'FD inverse'!$A$52*$C519/Setup!$B$17+INDEX('FD inverse'!$A$52:$BH$52,1,'FD mesh'!$B$15+1)*Setup!$B$22</f>
        <v>0</v>
      </c>
      <c r="BC519" s="0" t="n">
        <f aca="false">SUMPRODUCT('FD inverse'!$A$53:$BH$53,'FD mesh'!$B$84:$BI$84,$E518:$BL518)+'FD inverse'!$A$53*$C519/Setup!$B$17+INDEX('FD inverse'!$A$53:$BH$53,1,'FD mesh'!$B$15+1)*Setup!$B$22</f>
        <v>0</v>
      </c>
      <c r="BD519" s="0" t="n">
        <f aca="false">SUMPRODUCT('FD inverse'!$A$54:$BH$54,'FD mesh'!$B$84:$BI$84,$E518:$BL518)+'FD inverse'!$A$54*$C519/Setup!$B$17+INDEX('FD inverse'!$A$54:$BH$54,1,'FD mesh'!$B$15+1)*Setup!$B$22</f>
        <v>0</v>
      </c>
      <c r="BE519" s="0" t="n">
        <f aca="false">SUMPRODUCT('FD inverse'!$A$55:$BH$55,'FD mesh'!$B$84:$BI$84,$E518:$BL518)+'FD inverse'!$A$55*$C519/Setup!$B$17+INDEX('FD inverse'!$A$55:$BH$55,1,'FD mesh'!$B$15+1)*Setup!$B$22</f>
        <v>0</v>
      </c>
      <c r="BF519" s="0" t="n">
        <f aca="false">SUMPRODUCT('FD inverse'!$A$56:$BH$56,'FD mesh'!$B$84:$BI$84,$E518:$BL518)+'FD inverse'!$A$56*$C519/Setup!$B$17+INDEX('FD inverse'!$A$56:$BH$56,1,'FD mesh'!$B$15+1)*Setup!$B$22</f>
        <v>0</v>
      </c>
      <c r="BG519" s="0" t="n">
        <f aca="false">SUMPRODUCT('FD inverse'!$A$57:$BH$57,'FD mesh'!$B$84:$BI$84,$E518:$BL518)+'FD inverse'!$A$57*$C519/Setup!$B$17+INDEX('FD inverse'!$A$57:$BH$57,1,'FD mesh'!$B$15+1)*Setup!$B$22</f>
        <v>0</v>
      </c>
      <c r="BH519" s="0" t="n">
        <f aca="false">SUMPRODUCT('FD inverse'!$A$58:$BH$58,'FD mesh'!$B$84:$BI$84,$E518:$BL518)+'FD inverse'!$A$58*$C519/Setup!$B$17+INDEX('FD inverse'!$A$58:$BH$58,1,'FD mesh'!$B$15+1)*Setup!$B$22</f>
        <v>0</v>
      </c>
      <c r="BI519" s="0" t="n">
        <f aca="false">SUMPRODUCT('FD inverse'!$A$59:$BH$59,'FD mesh'!$B$84:$BI$84,$E518:$BL518)+'FD inverse'!$A$59*$C519/Setup!$B$17+INDEX('FD inverse'!$A$59:$BH$59,1,'FD mesh'!$B$15+1)*Setup!$B$22</f>
        <v>0</v>
      </c>
      <c r="BJ519" s="0" t="n">
        <f aca="false">SUMPRODUCT('FD inverse'!$A$60:$BH$60,'FD mesh'!$B$84:$BI$84,$E518:$BL518)+'FD inverse'!$A$60*$C519/Setup!$B$17+INDEX('FD inverse'!$A$60:$BH$60,1,'FD mesh'!$B$15+1)*Setup!$B$22</f>
        <v>0</v>
      </c>
      <c r="BK519" s="0" t="n">
        <f aca="false">SUMPRODUCT('FD inverse'!$A$61:$BH$61,'FD mesh'!$B$84:$BI$84,$E518:$BL518)+'FD inverse'!$A$61*$C519/Setup!$B$17+INDEX('FD inverse'!$A$61:$BH$61,1,'FD mesh'!$B$15+1)*Setup!$B$22</f>
        <v>0</v>
      </c>
      <c r="BL519" s="0" t="n">
        <f aca="false">SUMPRODUCT('FD inverse'!$A$62:$BH$62,'FD mesh'!$B$84:$BI$84,$E518:$BL518)+'FD inverse'!$A$62*$C519/Setup!$B$17+INDEX('FD inverse'!$A$62:$BH$62,1,'FD mesh'!$B$15+1)*Setup!$B$22</f>
        <v>0</v>
      </c>
    </row>
    <row r="520" customFormat="false" ht="15" hidden="false" customHeight="false" outlineLevel="0" collapsed="false">
      <c r="A520" s="0" t="n">
        <v>515</v>
      </c>
      <c r="B520" s="0" t="n">
        <f aca="false">A520*Setup!$B$11/3600</f>
        <v>42.9166666666667</v>
      </c>
      <c r="C520" s="0" t="n">
        <f aca="false">Setup!$B$7+Setup!$B$8*COS(2*PI()*(B520-Setup!$B$9)/24)</f>
        <v>26.889455848239</v>
      </c>
      <c r="D520" s="0" t="n">
        <f aca="false">(C520-E520)/Setup!$B$17</f>
        <v>10.63696131776</v>
      </c>
      <c r="E520" s="0" t="n">
        <f aca="false">SUMPRODUCT('FD inverse'!$A$3:$BH$3,'FD mesh'!$B$84:$BI$84,$E519:$BL519)+'FD inverse'!$A$3*$C520/Setup!$B$17+INDEX('FD inverse'!$A$3:$BH$3,1,'FD mesh'!$B$15+1)*Setup!$B$22</f>
        <v>25.5066508769302</v>
      </c>
      <c r="F520" s="0" t="n">
        <f aca="false">SUMPRODUCT('FD inverse'!$A$4:$BH$4,'FD mesh'!$B$84:$BI$84,$E519:$BL519)+'FD inverse'!$A$4*$C520/Setup!$B$17+INDEX('FD inverse'!$A$4:$BH$4,1,'FD mesh'!$B$15+1)*Setup!$B$22</f>
        <v>25.1840590886922</v>
      </c>
      <c r="G520" s="0" t="n">
        <f aca="false">SUMPRODUCT('FD inverse'!$A$5:$BH$5,'FD mesh'!$B$84:$BI$84,$E519:$BL519)+'FD inverse'!$A$5*$C520/Setup!$B$17+INDEX('FD inverse'!$A$5:$BH$5,1,'FD mesh'!$B$15+1)*Setup!$B$22</f>
        <v>24.8525158489706</v>
      </c>
      <c r="H520" s="0" t="n">
        <f aca="false">SUMPRODUCT('FD inverse'!$A$6:$BH$6,'FD mesh'!$B$84:$BI$84,$E519:$BL519)+'FD inverse'!$A$6*$C520/Setup!$B$17+INDEX('FD inverse'!$A$6:$BH$6,1,'FD mesh'!$B$15+1)*Setup!$B$22</f>
        <v>23.7283827175477</v>
      </c>
      <c r="I520" s="0" t="n">
        <f aca="false">SUMPRODUCT('FD inverse'!$A$7:$BH$7,'FD mesh'!$B$84:$BI$84,$E519:$BL519)+'FD inverse'!$A$7*$C520/Setup!$B$17+INDEX('FD inverse'!$A$7:$BH$7,1,'FD mesh'!$B$15+1)*Setup!$B$22</f>
        <v>23.6312736740161</v>
      </c>
      <c r="J520" s="0" t="n">
        <f aca="false">SUMPRODUCT('FD inverse'!$A$8:$BH$8,'FD mesh'!$B$84:$BI$84,$E519:$BL519)+'FD inverse'!$A$8*$C520/Setup!$B$17+INDEX('FD inverse'!$A$8:$BH$8,1,'FD mesh'!$B$15+1)*Setup!$B$22</f>
        <v>23.5399767998344</v>
      </c>
      <c r="K520" s="0" t="n">
        <f aca="false">SUMPRODUCT('FD inverse'!$A$9:$BH$9,'FD mesh'!$B$84:$BI$84,$E519:$BL519)+'FD inverse'!$A$9*$C520/Setup!$B$17+INDEX('FD inverse'!$A$9:$BH$9,1,'FD mesh'!$B$15+1)*Setup!$B$22</f>
        <v>23.4554156691554</v>
      </c>
      <c r="L520" s="0" t="n">
        <f aca="false">SUMPRODUCT('FD inverse'!$A$10:$BH$10,'FD mesh'!$B$84:$BI$84,$E519:$BL519)+'FD inverse'!$A$10*$C520/Setup!$B$17+INDEX('FD inverse'!$A$10:$BH$10,1,'FD mesh'!$B$15+1)*Setup!$B$22</f>
        <v>23.3783785530569</v>
      </c>
      <c r="M520" s="0" t="n">
        <f aca="false">SUMPRODUCT('FD inverse'!$A$11:$BH$11,'FD mesh'!$B$84:$BI$84,$E519:$BL519)+'FD inverse'!$A$11*$C520/Setup!$B$17+INDEX('FD inverse'!$A$11:$BH$11,1,'FD mesh'!$B$15+1)*Setup!$B$22</f>
        <v>23.3095273758407</v>
      </c>
      <c r="N520" s="0" t="n">
        <f aca="false">SUMPRODUCT('FD inverse'!$A$12:$BH$12,'FD mesh'!$B$84:$BI$84,$E519:$BL519)+'FD inverse'!$A$12*$C520/Setup!$B$17+INDEX('FD inverse'!$A$12:$BH$12,1,'FD mesh'!$B$15+1)*Setup!$B$22</f>
        <v>23.2494057440023</v>
      </c>
      <c r="O520" s="0" t="n">
        <f aca="false">SUMPRODUCT('FD inverse'!$A$13:$BH$13,'FD mesh'!$B$84:$BI$84,$E519:$BL519)+'FD inverse'!$A$13*$C520/Setup!$B$17+INDEX('FD inverse'!$A$13:$BH$13,1,'FD mesh'!$B$15+1)*Setup!$B$22</f>
        <v>23.1984459468758</v>
      </c>
      <c r="P520" s="0" t="n">
        <f aca="false">SUMPRODUCT('FD inverse'!$A$14:$BH$14,'FD mesh'!$B$84:$BI$84,$E519:$BL519)+'FD inverse'!$A$14*$C520/Setup!$B$17+INDEX('FD inverse'!$A$14:$BH$14,1,'FD mesh'!$B$15+1)*Setup!$B$22</f>
        <v>23.1569748462202</v>
      </c>
      <c r="Q520" s="0" t="n">
        <f aca="false">SUMPRODUCT('FD inverse'!$A$15:$BH$15,'FD mesh'!$B$84:$BI$84,$E519:$BL519)+'FD inverse'!$A$15*$C520/Setup!$B$17+INDEX('FD inverse'!$A$15:$BH$15,1,'FD mesh'!$B$15+1)*Setup!$B$22</f>
        <v>23.1252185890641</v>
      </c>
      <c r="R520" s="0" t="n">
        <f aca="false">SUMPRODUCT('FD inverse'!$A$16:$BH$16,'FD mesh'!$B$84:$BI$84,$E519:$BL519)+'FD inverse'!$A$16*$C520/Setup!$B$17+INDEX('FD inverse'!$A$16:$BH$16,1,'FD mesh'!$B$15+1)*Setup!$B$22</f>
        <v>23.1033060941837</v>
      </c>
      <c r="S520" s="0" t="n">
        <f aca="false">SUMPRODUCT('FD inverse'!$A$17:$BH$17,'FD mesh'!$B$84:$BI$84,$E519:$BL519)+'FD inverse'!$A$17*$C520/Setup!$B$17+INDEX('FD inverse'!$A$17:$BH$17,1,'FD mesh'!$B$15+1)*Setup!$B$22</f>
        <v>22.5577630621131</v>
      </c>
      <c r="T520" s="0" t="n">
        <f aca="false">SUMPRODUCT('FD inverse'!$A$18:$BH$18,'FD mesh'!$B$84:$BI$84,$E519:$BL519)+'FD inverse'!$A$18*$C520/Setup!$B$17+INDEX('FD inverse'!$A$18:$BH$18,1,'FD mesh'!$B$15+1)*Setup!$B$22</f>
        <v>22.0169242862812</v>
      </c>
      <c r="U520" s="0" t="n">
        <f aca="false">SUMPRODUCT('FD inverse'!$A$19:$BH$19,'FD mesh'!$B$84:$BI$84,$E519:$BL519)+'FD inverse'!$A$19*$C520/Setup!$B$17+INDEX('FD inverse'!$A$19:$BH$19,1,'FD mesh'!$B$15+1)*Setup!$B$22</f>
        <v>21.4805458413332</v>
      </c>
      <c r="V520" s="0" t="n">
        <f aca="false">SUMPRODUCT('FD inverse'!$A$20:$BH$20,'FD mesh'!$B$84:$BI$84,$E519:$BL519)+'FD inverse'!$A$20*$C520/Setup!$B$17+INDEX('FD inverse'!$A$20:$BH$20,1,'FD mesh'!$B$15+1)*Setup!$B$22</f>
        <v>20.9483649432459</v>
      </c>
      <c r="W520" s="0" t="n">
        <f aca="false">SUMPRODUCT('FD inverse'!$A$21:$BH$21,'FD mesh'!$B$84:$BI$84,$E519:$BL519)+'FD inverse'!$A$21*$C520/Setup!$B$17+INDEX('FD inverse'!$A$21:$BH$21,1,'FD mesh'!$B$15+1)*Setup!$B$22</f>
        <v>20.4201020000277</v>
      </c>
      <c r="X520" s="0" t="n">
        <f aca="false">SUMPRODUCT('FD inverse'!$A$22:$BH$22,'FD mesh'!$B$84:$BI$84,$E519:$BL519)+'FD inverse'!$A$22*$C520/Setup!$B$17+INDEX('FD inverse'!$A$22:$BH$22,1,'FD mesh'!$B$15+1)*Setup!$B$22</f>
        <v>19.8954625257062</v>
      </c>
      <c r="Y520" s="0" t="n">
        <f aca="false">SUMPRODUCT('FD inverse'!$A$23:$BH$23,'FD mesh'!$B$84:$BI$84,$E519:$BL519)+'FD inverse'!$A$23*$C520/Setup!$B$17+INDEX('FD inverse'!$A$23:$BH$23,1,'FD mesh'!$B$15+1)*Setup!$B$22</f>
        <v>19.3741389265754</v>
      </c>
      <c r="Z520" s="0" t="n">
        <f aca="false">SUMPRODUCT('FD inverse'!$A$24:$BH$24,'FD mesh'!$B$84:$BI$84,$E519:$BL519)+'FD inverse'!$A$24*$C520/Setup!$B$17+INDEX('FD inverse'!$A$24:$BH$24,1,'FD mesh'!$B$15+1)*Setup!$B$22</f>
        <v>18.8558121692175</v>
      </c>
      <c r="AA520" s="0" t="n">
        <f aca="false">SUMPRODUCT('FD inverse'!$A$25:$BH$25,'FD mesh'!$B$84:$BI$84,$E519:$BL519)+'FD inverse'!$A$25*$C520/Setup!$B$17+INDEX('FD inverse'!$A$25:$BH$25,1,'FD mesh'!$B$15+1)*Setup!$B$22</f>
        <v>18.3401533402914</v>
      </c>
      <c r="AB520" s="0" t="n">
        <f aca="false">SUMPRODUCT('FD inverse'!$A$26:$BH$26,'FD mesh'!$B$84:$BI$84,$E519:$BL519)+'FD inverse'!$A$26*$C520/Setup!$B$17+INDEX('FD inverse'!$A$26:$BH$26,1,'FD mesh'!$B$15+1)*Setup!$B$22</f>
        <v>17.8268251084901</v>
      </c>
      <c r="AC520" s="0" t="n">
        <f aca="false">SUMPRODUCT('FD inverse'!$A$27:$BH$27,'FD mesh'!$B$84:$BI$84,$E519:$BL519)+'FD inverse'!$A$27*$C520/Setup!$B$17+INDEX('FD inverse'!$A$27:$BH$27,1,'FD mesh'!$B$15+1)*Setup!$B$22</f>
        <v>17.3154830994256</v>
      </c>
      <c r="AD520" s="0" t="n">
        <f aca="false">SUMPRODUCT('FD inverse'!$A$28:$BH$28,'FD mesh'!$B$84:$BI$84,$E519:$BL519)+'FD inverse'!$A$28*$C520/Setup!$B$17+INDEX('FD inverse'!$A$28:$BH$28,1,'FD mesh'!$B$15+1)*Setup!$B$22</f>
        <v>16.8057771944994</v>
      </c>
      <c r="AE520" s="0" t="n">
        <f aca="false">SUMPRODUCT('FD inverse'!$A$29:$BH$29,'FD mesh'!$B$84:$BI$84,$E519:$BL519)+'FD inverse'!$A$29*$C520/Setup!$B$17+INDEX('FD inverse'!$A$29:$BH$29,1,'FD mesh'!$B$15+1)*Setup!$B$22</f>
        <v>16.2973527650627</v>
      </c>
      <c r="AF520" s="0" t="n">
        <f aca="false">SUMPRODUCT('FD inverse'!$A$30:$BH$30,'FD mesh'!$B$84:$BI$84,$E519:$BL519)+'FD inverse'!$A$30*$C520/Setup!$B$17+INDEX('FD inverse'!$A$30:$BH$30,1,'FD mesh'!$B$15+1)*Setup!$B$22</f>
        <v>15.7898518533767</v>
      </c>
      <c r="AG520" s="0" t="n">
        <f aca="false">SUMPRODUCT('FD inverse'!$A$31:$BH$31,'FD mesh'!$B$84:$BI$84,$E519:$BL519)+'FD inverse'!$A$31*$C520/Setup!$B$17+INDEX('FD inverse'!$A$31:$BH$31,1,'FD mesh'!$B$15+1)*Setup!$B$22</f>
        <v>15.2829143120356</v>
      </c>
      <c r="AH520" s="0" t="n">
        <f aca="false">SUMPRODUCT('FD inverse'!$A$32:$BH$32,'FD mesh'!$B$84:$BI$84,$E519:$BL519)+'FD inverse'!$A$32*$C520/Setup!$B$17+INDEX('FD inverse'!$A$32:$BH$32,1,'FD mesh'!$B$15+1)*Setup!$B$22</f>
        <v>15.2617256437899</v>
      </c>
      <c r="AI520" s="0" t="n">
        <f aca="false">SUMPRODUCT('FD inverse'!$A$33:$BH$33,'FD mesh'!$B$84:$BI$84,$E519:$BL519)+'FD inverse'!$A$33*$C520/Setup!$B$17+INDEX('FD inverse'!$A$33:$BH$33,1,'FD mesh'!$B$15+1)*Setup!$B$22</f>
        <v>15.2408585245023</v>
      </c>
      <c r="AJ520" s="0" t="n">
        <f aca="false">SUMPRODUCT('FD inverse'!$A$34:$BH$34,'FD mesh'!$B$84:$BI$84,$E519:$BL519)+'FD inverse'!$A$34*$C520/Setup!$B$17+INDEX('FD inverse'!$A$34:$BH$34,1,'FD mesh'!$B$15+1)*Setup!$B$22</f>
        <v>15.2202869370948</v>
      </c>
      <c r="AK520" s="0" t="n">
        <f aca="false">SUMPRODUCT('FD inverse'!$A$35:$BH$35,'FD mesh'!$B$84:$BI$84,$E519:$BL519)+'FD inverse'!$A$35*$C520/Setup!$B$17+INDEX('FD inverse'!$A$35:$BH$35,1,'FD mesh'!$B$15+1)*Setup!$B$22</f>
        <v>15.1999851121129</v>
      </c>
      <c r="AL520" s="0" t="n">
        <f aca="false">SUMPRODUCT('FD inverse'!$A$36:$BH$36,'FD mesh'!$B$84:$BI$84,$E519:$BL519)+'FD inverse'!$A$36*$C520/Setup!$B$17+INDEX('FD inverse'!$A$36:$BH$36,1,'FD mesh'!$B$15+1)*Setup!$B$22</f>
        <v>15.1799275944559</v>
      </c>
      <c r="AM520" s="0" t="n">
        <f aca="false">SUMPRODUCT('FD inverse'!$A$37:$BH$37,'FD mesh'!$B$84:$BI$84,$E519:$BL519)+'FD inverse'!$A$37*$C520/Setup!$B$17+INDEX('FD inverse'!$A$37:$BH$37,1,'FD mesh'!$B$15+1)*Setup!$B$22</f>
        <v>15.1600892868866</v>
      </c>
      <c r="AN520" s="0" t="n">
        <f aca="false">SUMPRODUCT('FD inverse'!$A$38:$BH$38,'FD mesh'!$B$84:$BI$84,$E519:$BL519)+'FD inverse'!$A$38*$C520/Setup!$B$17+INDEX('FD inverse'!$A$38:$BH$38,1,'FD mesh'!$B$15+1)*Setup!$B$22</f>
        <v>15.1404454726689</v>
      </c>
      <c r="AO520" s="0" t="n">
        <f aca="false">SUMPRODUCT('FD inverse'!$A$39:$BH$39,'FD mesh'!$B$84:$BI$84,$E519:$BL519)+'FD inverse'!$A$39*$C520/Setup!$B$17+INDEX('FD inverse'!$A$39:$BH$39,1,'FD mesh'!$B$15+1)*Setup!$B$22</f>
        <v>15.1209718196045</v>
      </c>
      <c r="AP520" s="0" t="n">
        <f aca="false">SUMPRODUCT('FD inverse'!$A$40:$BH$40,'FD mesh'!$B$84:$BI$84,$E519:$BL519)+'FD inverse'!$A$40*$C520/Setup!$B$17+INDEX('FD inverse'!$A$40:$BH$40,1,'FD mesh'!$B$15+1)*Setup!$B$22</f>
        <v>15.1016443676747</v>
      </c>
      <c r="AQ520" s="0" t="n">
        <f aca="false">SUMPRODUCT('FD inverse'!$A$41:$BH$41,'FD mesh'!$B$84:$BI$84,$E519:$BL519)+'FD inverse'!$A$41*$C520/Setup!$B$17+INDEX('FD inverse'!$A$41:$BH$41,1,'FD mesh'!$B$15+1)*Setup!$B$22</f>
        <v>15.0824395024194</v>
      </c>
      <c r="AR520" s="0" t="n">
        <f aca="false">SUMPRODUCT('FD inverse'!$A$42:$BH$42,'FD mesh'!$B$84:$BI$84,$E519:$BL519)+'FD inverse'!$A$42*$C520/Setup!$B$17+INDEX('FD inverse'!$A$42:$BH$42,1,'FD mesh'!$B$15+1)*Setup!$B$22</f>
        <v>15.0633339161245</v>
      </c>
      <c r="AS520" s="0" t="n">
        <f aca="false">SUMPRODUCT('FD inverse'!$A$43:$BH$43,'FD mesh'!$B$84:$BI$84,$E519:$BL519)+'FD inverse'!$A$43*$C520/Setup!$B$17+INDEX('FD inverse'!$A$43:$BH$43,1,'FD mesh'!$B$15+1)*Setup!$B$22</f>
        <v>0</v>
      </c>
      <c r="AT520" s="0" t="n">
        <f aca="false">SUMPRODUCT('FD inverse'!$A$44:$BH$44,'FD mesh'!$B$84:$BI$84,$E519:$BL519)+'FD inverse'!$A$44*$C520/Setup!$B$17+INDEX('FD inverse'!$A$44:$BH$44,1,'FD mesh'!$B$15+1)*Setup!$B$22</f>
        <v>0</v>
      </c>
      <c r="AU520" s="0" t="n">
        <f aca="false">SUMPRODUCT('FD inverse'!$A$45:$BH$45,'FD mesh'!$B$84:$BI$84,$E519:$BL519)+'FD inverse'!$A$45*$C520/Setup!$B$17+INDEX('FD inverse'!$A$45:$BH$45,1,'FD mesh'!$B$15+1)*Setup!$B$22</f>
        <v>0</v>
      </c>
      <c r="AV520" s="0" t="n">
        <f aca="false">SUMPRODUCT('FD inverse'!$A$46:$BH$46,'FD mesh'!$B$84:$BI$84,$E519:$BL519)+'FD inverse'!$A$46*$C520/Setup!$B$17+INDEX('FD inverse'!$A$46:$BH$46,1,'FD mesh'!$B$15+1)*Setup!$B$22</f>
        <v>0</v>
      </c>
      <c r="AW520" s="0" t="n">
        <f aca="false">SUMPRODUCT('FD inverse'!$A$47:$BH$47,'FD mesh'!$B$84:$BI$84,$E519:$BL519)+'FD inverse'!$A$47*$C520/Setup!$B$17+INDEX('FD inverse'!$A$47:$BH$47,1,'FD mesh'!$B$15+1)*Setup!$B$22</f>
        <v>0</v>
      </c>
      <c r="AX520" s="0" t="n">
        <f aca="false">SUMPRODUCT('FD inverse'!$A$48:$BH$48,'FD mesh'!$B$84:$BI$84,$E519:$BL519)+'FD inverse'!$A$48*$C520/Setup!$B$17+INDEX('FD inverse'!$A$48:$BH$48,1,'FD mesh'!$B$15+1)*Setup!$B$22</f>
        <v>0</v>
      </c>
      <c r="AY520" s="0" t="n">
        <f aca="false">SUMPRODUCT('FD inverse'!$A$49:$BH$49,'FD mesh'!$B$84:$BI$84,$E519:$BL519)+'FD inverse'!$A$49*$C520/Setup!$B$17+INDEX('FD inverse'!$A$49:$BH$49,1,'FD mesh'!$B$15+1)*Setup!$B$22</f>
        <v>0</v>
      </c>
      <c r="AZ520" s="0" t="n">
        <f aca="false">SUMPRODUCT('FD inverse'!$A$50:$BH$50,'FD mesh'!$B$84:$BI$84,$E519:$BL519)+'FD inverse'!$A$50*$C520/Setup!$B$17+INDEX('FD inverse'!$A$50:$BH$50,1,'FD mesh'!$B$15+1)*Setup!$B$22</f>
        <v>0</v>
      </c>
      <c r="BA520" s="0" t="n">
        <f aca="false">SUMPRODUCT('FD inverse'!$A$51:$BH$51,'FD mesh'!$B$84:$BI$84,$E519:$BL519)+'FD inverse'!$A$51*$C520/Setup!$B$17+INDEX('FD inverse'!$A$51:$BH$51,1,'FD mesh'!$B$15+1)*Setup!$B$22</f>
        <v>0</v>
      </c>
      <c r="BB520" s="0" t="n">
        <f aca="false">SUMPRODUCT('FD inverse'!$A$52:$BH$52,'FD mesh'!$B$84:$BI$84,$E519:$BL519)+'FD inverse'!$A$52*$C520/Setup!$B$17+INDEX('FD inverse'!$A$52:$BH$52,1,'FD mesh'!$B$15+1)*Setup!$B$22</f>
        <v>0</v>
      </c>
      <c r="BC520" s="0" t="n">
        <f aca="false">SUMPRODUCT('FD inverse'!$A$53:$BH$53,'FD mesh'!$B$84:$BI$84,$E519:$BL519)+'FD inverse'!$A$53*$C520/Setup!$B$17+INDEX('FD inverse'!$A$53:$BH$53,1,'FD mesh'!$B$15+1)*Setup!$B$22</f>
        <v>0</v>
      </c>
      <c r="BD520" s="0" t="n">
        <f aca="false">SUMPRODUCT('FD inverse'!$A$54:$BH$54,'FD mesh'!$B$84:$BI$84,$E519:$BL519)+'FD inverse'!$A$54*$C520/Setup!$B$17+INDEX('FD inverse'!$A$54:$BH$54,1,'FD mesh'!$B$15+1)*Setup!$B$22</f>
        <v>0</v>
      </c>
      <c r="BE520" s="0" t="n">
        <f aca="false">SUMPRODUCT('FD inverse'!$A$55:$BH$55,'FD mesh'!$B$84:$BI$84,$E519:$BL519)+'FD inverse'!$A$55*$C520/Setup!$B$17+INDEX('FD inverse'!$A$55:$BH$55,1,'FD mesh'!$B$15+1)*Setup!$B$22</f>
        <v>0</v>
      </c>
      <c r="BF520" s="0" t="n">
        <f aca="false">SUMPRODUCT('FD inverse'!$A$56:$BH$56,'FD mesh'!$B$84:$BI$84,$E519:$BL519)+'FD inverse'!$A$56*$C520/Setup!$B$17+INDEX('FD inverse'!$A$56:$BH$56,1,'FD mesh'!$B$15+1)*Setup!$B$22</f>
        <v>0</v>
      </c>
      <c r="BG520" s="0" t="n">
        <f aca="false">SUMPRODUCT('FD inverse'!$A$57:$BH$57,'FD mesh'!$B$84:$BI$84,$E519:$BL519)+'FD inverse'!$A$57*$C520/Setup!$B$17+INDEX('FD inverse'!$A$57:$BH$57,1,'FD mesh'!$B$15+1)*Setup!$B$22</f>
        <v>0</v>
      </c>
      <c r="BH520" s="0" t="n">
        <f aca="false">SUMPRODUCT('FD inverse'!$A$58:$BH$58,'FD mesh'!$B$84:$BI$84,$E519:$BL519)+'FD inverse'!$A$58*$C520/Setup!$B$17+INDEX('FD inverse'!$A$58:$BH$58,1,'FD mesh'!$B$15+1)*Setup!$B$22</f>
        <v>0</v>
      </c>
      <c r="BI520" s="0" t="n">
        <f aca="false">SUMPRODUCT('FD inverse'!$A$59:$BH$59,'FD mesh'!$B$84:$BI$84,$E519:$BL519)+'FD inverse'!$A$59*$C520/Setup!$B$17+INDEX('FD inverse'!$A$59:$BH$59,1,'FD mesh'!$B$15+1)*Setup!$B$22</f>
        <v>0</v>
      </c>
      <c r="BJ520" s="0" t="n">
        <f aca="false">SUMPRODUCT('FD inverse'!$A$60:$BH$60,'FD mesh'!$B$84:$BI$84,$E519:$BL519)+'FD inverse'!$A$60*$C520/Setup!$B$17+INDEX('FD inverse'!$A$60:$BH$60,1,'FD mesh'!$B$15+1)*Setup!$B$22</f>
        <v>0</v>
      </c>
      <c r="BK520" s="0" t="n">
        <f aca="false">SUMPRODUCT('FD inverse'!$A$61:$BH$61,'FD mesh'!$B$84:$BI$84,$E519:$BL519)+'FD inverse'!$A$61*$C520/Setup!$B$17+INDEX('FD inverse'!$A$61:$BH$61,1,'FD mesh'!$B$15+1)*Setup!$B$22</f>
        <v>0</v>
      </c>
      <c r="BL520" s="0" t="n">
        <f aca="false">SUMPRODUCT('FD inverse'!$A$62:$BH$62,'FD mesh'!$B$84:$BI$84,$E519:$BL519)+'FD inverse'!$A$62*$C520/Setup!$B$17+INDEX('FD inverse'!$A$62:$BH$62,1,'FD mesh'!$B$15+1)*Setup!$B$22</f>
        <v>0</v>
      </c>
    </row>
    <row r="521" customFormat="false" ht="15" hidden="false" customHeight="false" outlineLevel="0" collapsed="false">
      <c r="A521" s="0" t="n">
        <v>516</v>
      </c>
      <c r="B521" s="0" t="n">
        <f aca="false">A521*Setup!$B$11/3600</f>
        <v>43</v>
      </c>
      <c r="C521" s="0" t="n">
        <f aca="false">Setup!$B$7+Setup!$B$8*COS(2*PI()*(B521-Setup!$B$9)/24)</f>
        <v>26.8284271247462</v>
      </c>
      <c r="D521" s="0" t="n">
        <f aca="false">(C521-E521)/Setup!$B$17</f>
        <v>10.3882626343586</v>
      </c>
      <c r="E521" s="0" t="n">
        <f aca="false">SUMPRODUCT('FD inverse'!$A$3:$BH$3,'FD mesh'!$B$84:$BI$84,$E520:$BL520)+'FD inverse'!$A$3*$C521/Setup!$B$17+INDEX('FD inverse'!$A$3:$BH$3,1,'FD mesh'!$B$15+1)*Setup!$B$22</f>
        <v>25.4779529822796</v>
      </c>
      <c r="F521" s="0" t="n">
        <f aca="false">SUMPRODUCT('FD inverse'!$A$4:$BH$4,'FD mesh'!$B$84:$BI$84,$E520:$BL520)+'FD inverse'!$A$4*$C521/Setup!$B$17+INDEX('FD inverse'!$A$4:$BH$4,1,'FD mesh'!$B$15+1)*Setup!$B$22</f>
        <v>25.1625506573931</v>
      </c>
      <c r="G521" s="0" t="n">
        <f aca="false">SUMPRODUCT('FD inverse'!$A$5:$BH$5,'FD mesh'!$B$84:$BI$84,$E520:$BL520)+'FD inverse'!$A$5*$C521/Setup!$B$17+INDEX('FD inverse'!$A$5:$BH$5,1,'FD mesh'!$B$15+1)*Setup!$B$22</f>
        <v>24.8378130758663</v>
      </c>
      <c r="H521" s="0" t="n">
        <f aca="false">SUMPRODUCT('FD inverse'!$A$6:$BH$6,'FD mesh'!$B$84:$BI$84,$E520:$BL520)+'FD inverse'!$A$6*$C521/Setup!$B$17+INDEX('FD inverse'!$A$6:$BH$6,1,'FD mesh'!$B$15+1)*Setup!$B$22</f>
        <v>23.7359740298812</v>
      </c>
      <c r="I521" s="0" t="n">
        <f aca="false">SUMPRODUCT('FD inverse'!$A$7:$BH$7,'FD mesh'!$B$84:$BI$84,$E520:$BL520)+'FD inverse'!$A$7*$C521/Setup!$B$17+INDEX('FD inverse'!$A$7:$BH$7,1,'FD mesh'!$B$15+1)*Setup!$B$22</f>
        <v>23.6407054748777</v>
      </c>
      <c r="J521" s="0" t="n">
        <f aca="false">SUMPRODUCT('FD inverse'!$A$8:$BH$8,'FD mesh'!$B$84:$BI$84,$E520:$BL520)+'FD inverse'!$A$8*$C521/Setup!$B$17+INDEX('FD inverse'!$A$8:$BH$8,1,'FD mesh'!$B$15+1)*Setup!$B$22</f>
        <v>23.5510014041583</v>
      </c>
      <c r="K521" s="0" t="n">
        <f aca="false">SUMPRODUCT('FD inverse'!$A$9:$BH$9,'FD mesh'!$B$84:$BI$84,$E520:$BL520)+'FD inverse'!$A$9*$C521/Setup!$B$17+INDEX('FD inverse'!$A$9:$BH$9,1,'FD mesh'!$B$15+1)*Setup!$B$22</f>
        <v>23.4678015247803</v>
      </c>
      <c r="L521" s="0" t="n">
        <f aca="false">SUMPRODUCT('FD inverse'!$A$10:$BH$10,'FD mesh'!$B$84:$BI$84,$E520:$BL520)+'FD inverse'!$A$10*$C521/Setup!$B$17+INDEX('FD inverse'!$A$10:$BH$10,1,'FD mesh'!$B$15+1)*Setup!$B$22</f>
        <v>23.3919089348567</v>
      </c>
      <c r="M521" s="0" t="n">
        <f aca="false">SUMPRODUCT('FD inverse'!$A$11:$BH$11,'FD mesh'!$B$84:$BI$84,$E520:$BL520)+'FD inverse'!$A$11*$C521/Setup!$B$17+INDEX('FD inverse'!$A$11:$BH$11,1,'FD mesh'!$B$15+1)*Setup!$B$22</f>
        <v>23.3239988710686</v>
      </c>
      <c r="N521" s="0" t="n">
        <f aca="false">SUMPRODUCT('FD inverse'!$A$12:$BH$12,'FD mesh'!$B$84:$BI$84,$E520:$BL520)+'FD inverse'!$A$12*$C521/Setup!$B$17+INDEX('FD inverse'!$A$12:$BH$12,1,'FD mesh'!$B$15+1)*Setup!$B$22</f>
        <v>23.2646265625772</v>
      </c>
      <c r="O521" s="0" t="n">
        <f aca="false">SUMPRODUCT('FD inverse'!$A$13:$BH$13,'FD mesh'!$B$84:$BI$84,$E520:$BL520)+'FD inverse'!$A$13*$C521/Setup!$B$17+INDEX('FD inverse'!$A$13:$BH$13,1,'FD mesh'!$B$15+1)*Setup!$B$22</f>
        <v>23.2142340880534</v>
      </c>
      <c r="P521" s="0" t="n">
        <f aca="false">SUMPRODUCT('FD inverse'!$A$14:$BH$14,'FD mesh'!$B$84:$BI$84,$E520:$BL520)+'FD inverse'!$A$14*$C521/Setup!$B$17+INDEX('FD inverse'!$A$14:$BH$14,1,'FD mesh'!$B$15+1)*Setup!$B$22</f>
        <v>23.1731561510975</v>
      </c>
      <c r="Q521" s="0" t="n">
        <f aca="false">SUMPRODUCT('FD inverse'!$A$15:$BH$15,'FD mesh'!$B$84:$BI$84,$E520:$BL520)+'FD inverse'!$A$15*$C521/Setup!$B$17+INDEX('FD inverse'!$A$15:$BH$15,1,'FD mesh'!$B$15+1)*Setup!$B$22</f>
        <v>23.1416247066945</v>
      </c>
      <c r="R521" s="0" t="n">
        <f aca="false">SUMPRODUCT('FD inverse'!$A$16:$BH$16,'FD mesh'!$B$84:$BI$84,$E520:$BL520)+'FD inverse'!$A$16*$C521/Setup!$B$17+INDEX('FD inverse'!$A$16:$BH$16,1,'FD mesh'!$B$15+1)*Setup!$B$22</f>
        <v>23.1197723877373</v>
      </c>
      <c r="S521" s="0" t="n">
        <f aca="false">SUMPRODUCT('FD inverse'!$A$17:$BH$17,'FD mesh'!$B$84:$BI$84,$E520:$BL520)+'FD inverse'!$A$17*$C521/Setup!$B$17+INDEX('FD inverse'!$A$17:$BH$17,1,'FD mesh'!$B$15+1)*Setup!$B$22</f>
        <v>22.57349940225</v>
      </c>
      <c r="T521" s="0" t="n">
        <f aca="false">SUMPRODUCT('FD inverse'!$A$18:$BH$18,'FD mesh'!$B$84:$BI$84,$E520:$BL520)+'FD inverse'!$A$18*$C521/Setup!$B$17+INDEX('FD inverse'!$A$18:$BH$18,1,'FD mesh'!$B$15+1)*Setup!$B$22</f>
        <v>22.0318573968602</v>
      </c>
      <c r="U521" s="0" t="n">
        <f aca="false">SUMPRODUCT('FD inverse'!$A$19:$BH$19,'FD mesh'!$B$84:$BI$84,$E520:$BL520)+'FD inverse'!$A$19*$C521/Setup!$B$17+INDEX('FD inverse'!$A$19:$BH$19,1,'FD mesh'!$B$15+1)*Setup!$B$22</f>
        <v>21.4946099925836</v>
      </c>
      <c r="V521" s="0" t="n">
        <f aca="false">SUMPRODUCT('FD inverse'!$A$20:$BH$20,'FD mesh'!$B$84:$BI$84,$E520:$BL520)+'FD inverse'!$A$20*$C521/Setup!$B$17+INDEX('FD inverse'!$A$20:$BH$20,1,'FD mesh'!$B$15+1)*Setup!$B$22</f>
        <v>20.9615014671035</v>
      </c>
      <c r="W521" s="0" t="n">
        <f aca="false">SUMPRODUCT('FD inverse'!$A$21:$BH$21,'FD mesh'!$B$84:$BI$84,$E520:$BL520)+'FD inverse'!$A$21*$C521/Setup!$B$17+INDEX('FD inverse'!$A$21:$BH$21,1,'FD mesh'!$B$15+1)*Setup!$B$22</f>
        <v>20.4322588329301</v>
      </c>
      <c r="X521" s="0" t="n">
        <f aca="false">SUMPRODUCT('FD inverse'!$A$22:$BH$22,'FD mesh'!$B$84:$BI$84,$E520:$BL520)+'FD inverse'!$A$22*$C521/Setup!$B$17+INDEX('FD inverse'!$A$22:$BH$22,1,'FD mesh'!$B$15+1)*Setup!$B$22</f>
        <v>19.9065937810109</v>
      </c>
      <c r="Y521" s="0" t="n">
        <f aca="false">SUMPRODUCT('FD inverse'!$A$23:$BH$23,'FD mesh'!$B$84:$BI$84,$E520:$BL520)+'FD inverse'!$A$23*$C521/Setup!$B$17+INDEX('FD inverse'!$A$23:$BH$23,1,'FD mesh'!$B$15+1)*Setup!$B$22</f>
        <v>19.3842044985098</v>
      </c>
      <c r="Z521" s="0" t="n">
        <f aca="false">SUMPRODUCT('FD inverse'!$A$24:$BH$24,'FD mesh'!$B$84:$BI$84,$E520:$BL520)+'FD inverse'!$A$24*$C521/Setup!$B$17+INDEX('FD inverse'!$A$24:$BH$24,1,'FD mesh'!$B$15+1)*Setup!$B$22</f>
        <v>18.8647773700353</v>
      </c>
      <c r="AA521" s="0" t="n">
        <f aca="false">SUMPRODUCT('FD inverse'!$A$25:$BH$25,'FD mesh'!$B$84:$BI$84,$E520:$BL520)+'FD inverse'!$A$25*$C521/Setup!$B$17+INDEX('FD inverse'!$A$25:$BH$25,1,'FD mesh'!$B$15+1)*Setup!$B$22</f>
        <v>18.347988572087</v>
      </c>
      <c r="AB521" s="0" t="n">
        <f aca="false">SUMPRODUCT('FD inverse'!$A$26:$BH$26,'FD mesh'!$B$84:$BI$84,$E520:$BL520)+'FD inverse'!$A$26*$C521/Setup!$B$17+INDEX('FD inverse'!$A$26:$BH$26,1,'FD mesh'!$B$15+1)*Setup!$B$22</f>
        <v>17.8335055709244</v>
      </c>
      <c r="AC521" s="0" t="n">
        <f aca="false">SUMPRODUCT('FD inverse'!$A$27:$BH$27,'FD mesh'!$B$84:$BI$84,$E520:$BL520)+'FD inverse'!$A$27*$C521/Setup!$B$17+INDEX('FD inverse'!$A$27:$BH$27,1,'FD mesh'!$B$15+1)*Setup!$B$22</f>
        <v>17.3209885344209</v>
      </c>
      <c r="AD521" s="0" t="n">
        <f aca="false">SUMPRODUCT('FD inverse'!$A$28:$BH$28,'FD mesh'!$B$84:$BI$84,$E520:$BL520)+'FD inverse'!$A$28*$C521/Setup!$B$17+INDEX('FD inverse'!$A$28:$BH$28,1,'FD mesh'!$B$15+1)*Setup!$B$22</f>
        <v>16.8100916687876</v>
      </c>
      <c r="AE521" s="0" t="n">
        <f aca="false">SUMPRODUCT('FD inverse'!$A$29:$BH$29,'FD mesh'!$B$84:$BI$84,$E520:$BL520)+'FD inverse'!$A$29*$C521/Setup!$B$17+INDEX('FD inverse'!$A$29:$BH$29,1,'FD mesh'!$B$15+1)*Setup!$B$22</f>
        <v>16.3004644913019</v>
      </c>
      <c r="AF521" s="0" t="n">
        <f aca="false">SUMPRODUCT('FD inverse'!$A$30:$BH$30,'FD mesh'!$B$84:$BI$84,$E520:$BL520)+'FD inverse'!$A$30*$C521/Setup!$B$17+INDEX('FD inverse'!$A$30:$BH$30,1,'FD mesh'!$B$15+1)*Setup!$B$22</f>
        <v>15.7917530503952</v>
      </c>
      <c r="AG521" s="0" t="n">
        <f aca="false">SUMPRODUCT('FD inverse'!$A$31:$BH$31,'FD mesh'!$B$84:$BI$84,$E520:$BL520)+'FD inverse'!$A$31*$C521/Setup!$B$17+INDEX('FD inverse'!$A$31:$BH$31,1,'FD mesh'!$B$15+1)*Setup!$B$22</f>
        <v>15.283601104611</v>
      </c>
      <c r="AH521" s="0" t="n">
        <f aca="false">SUMPRODUCT('FD inverse'!$A$32:$BH$32,'FD mesh'!$B$84:$BI$84,$E520:$BL520)+'FD inverse'!$A$32*$C521/Setup!$B$17+INDEX('FD inverse'!$A$32:$BH$32,1,'FD mesh'!$B$15+1)*Setup!$B$22</f>
        <v>15.2623612245583</v>
      </c>
      <c r="AI521" s="0" t="n">
        <f aca="false">SUMPRODUCT('FD inverse'!$A$33:$BH$33,'FD mesh'!$B$84:$BI$84,$E520:$BL520)+'FD inverse'!$A$33*$C521/Setup!$B$17+INDEX('FD inverse'!$A$33:$BH$33,1,'FD mesh'!$B$15+1)*Setup!$B$22</f>
        <v>15.2414430901301</v>
      </c>
      <c r="AJ521" s="0" t="n">
        <f aca="false">SUMPRODUCT('FD inverse'!$A$34:$BH$34,'FD mesh'!$B$84:$BI$84,$E520:$BL520)+'FD inverse'!$A$34*$C521/Setup!$B$17+INDEX('FD inverse'!$A$34:$BH$34,1,'FD mesh'!$B$15+1)*Setup!$B$22</f>
        <v>15.220820876287</v>
      </c>
      <c r="AK521" s="0" t="n">
        <f aca="false">SUMPRODUCT('FD inverse'!$A$35:$BH$35,'FD mesh'!$B$84:$BI$84,$E520:$BL520)+'FD inverse'!$A$35*$C521/Setup!$B$17+INDEX('FD inverse'!$A$35:$BH$35,1,'FD mesh'!$B$15+1)*Setup!$B$22</f>
        <v>15.2004689547613</v>
      </c>
      <c r="AL521" s="0" t="n">
        <f aca="false">SUMPRODUCT('FD inverse'!$A$36:$BH$36,'FD mesh'!$B$84:$BI$84,$E520:$BL520)+'FD inverse'!$A$36*$C521/Setup!$B$17+INDEX('FD inverse'!$A$36:$BH$36,1,'FD mesh'!$B$15+1)*Setup!$B$22</f>
        <v>15.1803619655287</v>
      </c>
      <c r="AM521" s="0" t="n">
        <f aca="false">SUMPRODUCT('FD inverse'!$A$37:$BH$37,'FD mesh'!$B$84:$BI$84,$E520:$BL520)+'FD inverse'!$A$37*$C521/Setup!$B$17+INDEX('FD inverse'!$A$37:$BH$37,1,'FD mesh'!$B$15+1)*Setup!$B$22</f>
        <v>15.1604748649382</v>
      </c>
      <c r="AN521" s="0" t="n">
        <f aca="false">SUMPRODUCT('FD inverse'!$A$38:$BH$38,'FD mesh'!$B$84:$BI$84,$E520:$BL520)+'FD inverse'!$A$38*$C521/Setup!$B$17+INDEX('FD inverse'!$A$38:$BH$38,1,'FD mesh'!$B$15+1)*Setup!$B$22</f>
        <v>15.1407829528384</v>
      </c>
      <c r="AO521" s="0" t="n">
        <f aca="false">SUMPRODUCT('FD inverse'!$A$39:$BH$39,'FD mesh'!$B$84:$BI$84,$E520:$BL520)+'FD inverse'!$A$39*$C521/Setup!$B$17+INDEX('FD inverse'!$A$39:$BH$39,1,'FD mesh'!$B$15+1)*Setup!$B$22</f>
        <v>15.1212618809736</v>
      </c>
      <c r="AP521" s="0" t="n">
        <f aca="false">SUMPRODUCT('FD inverse'!$A$40:$BH$40,'FD mesh'!$B$84:$BI$84,$E520:$BL520)+'FD inverse'!$A$40*$C521/Setup!$B$17+INDEX('FD inverse'!$A$40:$BH$40,1,'FD mesh'!$B$15+1)*Setup!$B$22</f>
        <v>15.101887644855</v>
      </c>
      <c r="AQ521" s="0" t="n">
        <f aca="false">SUMPRODUCT('FD inverse'!$A$41:$BH$41,'FD mesh'!$B$84:$BI$84,$E520:$BL520)+'FD inverse'!$A$41*$C521/Setup!$B$17+INDEX('FD inverse'!$A$41:$BH$41,1,'FD mesh'!$B$15+1)*Setup!$B$22</f>
        <v>15.0826365612486</v>
      </c>
      <c r="AR521" s="0" t="n">
        <f aca="false">SUMPRODUCT('FD inverse'!$A$42:$BH$42,'FD mesh'!$B$84:$BI$84,$E520:$BL520)+'FD inverse'!$A$42*$C521/Setup!$B$17+INDEX('FD inverse'!$A$42:$BH$42,1,'FD mesh'!$B$15+1)*Setup!$B$22</f>
        <v>15.0634852333604</v>
      </c>
      <c r="AS521" s="0" t="n">
        <f aca="false">SUMPRODUCT('FD inverse'!$A$43:$BH$43,'FD mesh'!$B$84:$BI$84,$E520:$BL520)+'FD inverse'!$A$43*$C521/Setup!$B$17+INDEX('FD inverse'!$A$43:$BH$43,1,'FD mesh'!$B$15+1)*Setup!$B$22</f>
        <v>0</v>
      </c>
      <c r="AT521" s="0" t="n">
        <f aca="false">SUMPRODUCT('FD inverse'!$A$44:$BH$44,'FD mesh'!$B$84:$BI$84,$E520:$BL520)+'FD inverse'!$A$44*$C521/Setup!$B$17+INDEX('FD inverse'!$A$44:$BH$44,1,'FD mesh'!$B$15+1)*Setup!$B$22</f>
        <v>0</v>
      </c>
      <c r="AU521" s="0" t="n">
        <f aca="false">SUMPRODUCT('FD inverse'!$A$45:$BH$45,'FD mesh'!$B$84:$BI$84,$E520:$BL520)+'FD inverse'!$A$45*$C521/Setup!$B$17+INDEX('FD inverse'!$A$45:$BH$45,1,'FD mesh'!$B$15+1)*Setup!$B$22</f>
        <v>0</v>
      </c>
      <c r="AV521" s="0" t="n">
        <f aca="false">SUMPRODUCT('FD inverse'!$A$46:$BH$46,'FD mesh'!$B$84:$BI$84,$E520:$BL520)+'FD inverse'!$A$46*$C521/Setup!$B$17+INDEX('FD inverse'!$A$46:$BH$46,1,'FD mesh'!$B$15+1)*Setup!$B$22</f>
        <v>0</v>
      </c>
      <c r="AW521" s="0" t="n">
        <f aca="false">SUMPRODUCT('FD inverse'!$A$47:$BH$47,'FD mesh'!$B$84:$BI$84,$E520:$BL520)+'FD inverse'!$A$47*$C521/Setup!$B$17+INDEX('FD inverse'!$A$47:$BH$47,1,'FD mesh'!$B$15+1)*Setup!$B$22</f>
        <v>0</v>
      </c>
      <c r="AX521" s="0" t="n">
        <f aca="false">SUMPRODUCT('FD inverse'!$A$48:$BH$48,'FD mesh'!$B$84:$BI$84,$E520:$BL520)+'FD inverse'!$A$48*$C521/Setup!$B$17+INDEX('FD inverse'!$A$48:$BH$48,1,'FD mesh'!$B$15+1)*Setup!$B$22</f>
        <v>0</v>
      </c>
      <c r="AY521" s="0" t="n">
        <f aca="false">SUMPRODUCT('FD inverse'!$A$49:$BH$49,'FD mesh'!$B$84:$BI$84,$E520:$BL520)+'FD inverse'!$A$49*$C521/Setup!$B$17+INDEX('FD inverse'!$A$49:$BH$49,1,'FD mesh'!$B$15+1)*Setup!$B$22</f>
        <v>0</v>
      </c>
      <c r="AZ521" s="0" t="n">
        <f aca="false">SUMPRODUCT('FD inverse'!$A$50:$BH$50,'FD mesh'!$B$84:$BI$84,$E520:$BL520)+'FD inverse'!$A$50*$C521/Setup!$B$17+INDEX('FD inverse'!$A$50:$BH$50,1,'FD mesh'!$B$15+1)*Setup!$B$22</f>
        <v>0</v>
      </c>
      <c r="BA521" s="0" t="n">
        <f aca="false">SUMPRODUCT('FD inverse'!$A$51:$BH$51,'FD mesh'!$B$84:$BI$84,$E520:$BL520)+'FD inverse'!$A$51*$C521/Setup!$B$17+INDEX('FD inverse'!$A$51:$BH$51,1,'FD mesh'!$B$15+1)*Setup!$B$22</f>
        <v>0</v>
      </c>
      <c r="BB521" s="0" t="n">
        <f aca="false">SUMPRODUCT('FD inverse'!$A$52:$BH$52,'FD mesh'!$B$84:$BI$84,$E520:$BL520)+'FD inverse'!$A$52*$C521/Setup!$B$17+INDEX('FD inverse'!$A$52:$BH$52,1,'FD mesh'!$B$15+1)*Setup!$B$22</f>
        <v>0</v>
      </c>
      <c r="BC521" s="0" t="n">
        <f aca="false">SUMPRODUCT('FD inverse'!$A$53:$BH$53,'FD mesh'!$B$84:$BI$84,$E520:$BL520)+'FD inverse'!$A$53*$C521/Setup!$B$17+INDEX('FD inverse'!$A$53:$BH$53,1,'FD mesh'!$B$15+1)*Setup!$B$22</f>
        <v>0</v>
      </c>
      <c r="BD521" s="0" t="n">
        <f aca="false">SUMPRODUCT('FD inverse'!$A$54:$BH$54,'FD mesh'!$B$84:$BI$84,$E520:$BL520)+'FD inverse'!$A$54*$C521/Setup!$B$17+INDEX('FD inverse'!$A$54:$BH$54,1,'FD mesh'!$B$15+1)*Setup!$B$22</f>
        <v>0</v>
      </c>
      <c r="BE521" s="0" t="n">
        <f aca="false">SUMPRODUCT('FD inverse'!$A$55:$BH$55,'FD mesh'!$B$84:$BI$84,$E520:$BL520)+'FD inverse'!$A$55*$C521/Setup!$B$17+INDEX('FD inverse'!$A$55:$BH$55,1,'FD mesh'!$B$15+1)*Setup!$B$22</f>
        <v>0</v>
      </c>
      <c r="BF521" s="0" t="n">
        <f aca="false">SUMPRODUCT('FD inverse'!$A$56:$BH$56,'FD mesh'!$B$84:$BI$84,$E520:$BL520)+'FD inverse'!$A$56*$C521/Setup!$B$17+INDEX('FD inverse'!$A$56:$BH$56,1,'FD mesh'!$B$15+1)*Setup!$B$22</f>
        <v>0</v>
      </c>
      <c r="BG521" s="0" t="n">
        <f aca="false">SUMPRODUCT('FD inverse'!$A$57:$BH$57,'FD mesh'!$B$84:$BI$84,$E520:$BL520)+'FD inverse'!$A$57*$C521/Setup!$B$17+INDEX('FD inverse'!$A$57:$BH$57,1,'FD mesh'!$B$15+1)*Setup!$B$22</f>
        <v>0</v>
      </c>
      <c r="BH521" s="0" t="n">
        <f aca="false">SUMPRODUCT('FD inverse'!$A$58:$BH$58,'FD mesh'!$B$84:$BI$84,$E520:$BL520)+'FD inverse'!$A$58*$C521/Setup!$B$17+INDEX('FD inverse'!$A$58:$BH$58,1,'FD mesh'!$B$15+1)*Setup!$B$22</f>
        <v>0</v>
      </c>
      <c r="BI521" s="0" t="n">
        <f aca="false">SUMPRODUCT('FD inverse'!$A$59:$BH$59,'FD mesh'!$B$84:$BI$84,$E520:$BL520)+'FD inverse'!$A$59*$C521/Setup!$B$17+INDEX('FD inverse'!$A$59:$BH$59,1,'FD mesh'!$B$15+1)*Setup!$B$22</f>
        <v>0</v>
      </c>
      <c r="BJ521" s="0" t="n">
        <f aca="false">SUMPRODUCT('FD inverse'!$A$60:$BH$60,'FD mesh'!$B$84:$BI$84,$E520:$BL520)+'FD inverse'!$A$60*$C521/Setup!$B$17+INDEX('FD inverse'!$A$60:$BH$60,1,'FD mesh'!$B$15+1)*Setup!$B$22</f>
        <v>0</v>
      </c>
      <c r="BK521" s="0" t="n">
        <f aca="false">SUMPRODUCT('FD inverse'!$A$61:$BH$61,'FD mesh'!$B$84:$BI$84,$E520:$BL520)+'FD inverse'!$A$61*$C521/Setup!$B$17+INDEX('FD inverse'!$A$61:$BH$61,1,'FD mesh'!$B$15+1)*Setup!$B$22</f>
        <v>0</v>
      </c>
      <c r="BL521" s="0" t="n">
        <f aca="false">SUMPRODUCT('FD inverse'!$A$62:$BH$62,'FD mesh'!$B$84:$BI$84,$E520:$BL520)+'FD inverse'!$A$62*$C521/Setup!$B$17+INDEX('FD inverse'!$A$62:$BH$62,1,'FD mesh'!$B$15+1)*Setup!$B$22</f>
        <v>0</v>
      </c>
    </row>
    <row r="522" customFormat="false" ht="15" hidden="false" customHeight="false" outlineLevel="0" collapsed="false">
      <c r="A522" s="0" t="n">
        <v>517</v>
      </c>
      <c r="B522" s="0" t="n">
        <f aca="false">A522*Setup!$B$11/3600</f>
        <v>43.0833333333333</v>
      </c>
      <c r="C522" s="0" t="n">
        <f aca="false">Setup!$B$7+Setup!$B$8*COS(2*PI()*(B522-Setup!$B$9)/24)</f>
        <v>26.7660522231291</v>
      </c>
      <c r="D522" s="0" t="n">
        <f aca="false">(C522-E522)/Setup!$B$17</f>
        <v>10.1366227512508</v>
      </c>
      <c r="E522" s="0" t="n">
        <f aca="false">SUMPRODUCT('FD inverse'!$A$3:$BH$3,'FD mesh'!$B$84:$BI$84,$E521:$BL521)+'FD inverse'!$A$3*$C522/Setup!$B$17+INDEX('FD inverse'!$A$3:$BH$3,1,'FD mesh'!$B$15+1)*Setup!$B$22</f>
        <v>25.4482912654665</v>
      </c>
      <c r="F522" s="0" t="n">
        <f aca="false">SUMPRODUCT('FD inverse'!$A$4:$BH$4,'FD mesh'!$B$84:$BI$84,$E521:$BL521)+'FD inverse'!$A$4*$C522/Setup!$B$17+INDEX('FD inverse'!$A$4:$BH$4,1,'FD mesh'!$B$15+1)*Setup!$B$22</f>
        <v>25.1401690600197</v>
      </c>
      <c r="G522" s="0" t="n">
        <f aca="false">SUMPRODUCT('FD inverse'!$A$5:$BH$5,'FD mesh'!$B$84:$BI$84,$E521:$BL521)+'FD inverse'!$A$5*$C522/Setup!$B$17+INDEX('FD inverse'!$A$5:$BH$5,1,'FD mesh'!$B$15+1)*Setup!$B$22</f>
        <v>24.8223326196018</v>
      </c>
      <c r="H522" s="0" t="n">
        <f aca="false">SUMPRODUCT('FD inverse'!$A$6:$BH$6,'FD mesh'!$B$84:$BI$84,$E521:$BL521)+'FD inverse'!$A$6*$C522/Setup!$B$17+INDEX('FD inverse'!$A$6:$BH$6,1,'FD mesh'!$B$15+1)*Setup!$B$22</f>
        <v>23.7431143471047</v>
      </c>
      <c r="I522" s="0" t="n">
        <f aca="false">SUMPRODUCT('FD inverse'!$A$7:$BH$7,'FD mesh'!$B$84:$BI$84,$E521:$BL521)+'FD inverse'!$A$7*$C522/Setup!$B$17+INDEX('FD inverse'!$A$7:$BH$7,1,'FD mesh'!$B$15+1)*Setup!$B$22</f>
        <v>23.6497145935573</v>
      </c>
      <c r="J522" s="0" t="n">
        <f aca="false">SUMPRODUCT('FD inverse'!$A$8:$BH$8,'FD mesh'!$B$84:$BI$84,$E521:$BL521)+'FD inverse'!$A$8*$C522/Setup!$B$17+INDEX('FD inverse'!$A$8:$BH$8,1,'FD mesh'!$B$15+1)*Setup!$B$22</f>
        <v>23.5616299542751</v>
      </c>
      <c r="K522" s="0" t="n">
        <f aca="false">SUMPRODUCT('FD inverse'!$A$9:$BH$9,'FD mesh'!$B$84:$BI$84,$E521:$BL521)+'FD inverse'!$A$9*$C522/Setup!$B$17+INDEX('FD inverse'!$A$9:$BH$9,1,'FD mesh'!$B$15+1)*Setup!$B$22</f>
        <v>23.4798158460353</v>
      </c>
      <c r="L522" s="0" t="n">
        <f aca="false">SUMPRODUCT('FD inverse'!$A$10:$BH$10,'FD mesh'!$B$84:$BI$84,$E521:$BL521)+'FD inverse'!$A$10*$C522/Setup!$B$17+INDEX('FD inverse'!$A$10:$BH$10,1,'FD mesh'!$B$15+1)*Setup!$B$22</f>
        <v>23.4050898329312</v>
      </c>
      <c r="M522" s="0" t="n">
        <f aca="false">SUMPRODUCT('FD inverse'!$A$11:$BH$11,'FD mesh'!$B$84:$BI$84,$E521:$BL521)+'FD inverse'!$A$11*$C522/Setup!$B$17+INDEX('FD inverse'!$A$11:$BH$11,1,'FD mesh'!$B$15+1)*Setup!$B$22</f>
        <v>23.338140160874</v>
      </c>
      <c r="N522" s="0" t="n">
        <f aca="false">SUMPRODUCT('FD inverse'!$A$12:$BH$12,'FD mesh'!$B$84:$BI$84,$E521:$BL521)+'FD inverse'!$A$12*$C522/Setup!$B$17+INDEX('FD inverse'!$A$12:$BH$12,1,'FD mesh'!$B$15+1)*Setup!$B$22</f>
        <v>23.2795334326548</v>
      </c>
      <c r="O522" s="0" t="n">
        <f aca="false">SUMPRODUCT('FD inverse'!$A$13:$BH$13,'FD mesh'!$B$84:$BI$84,$E521:$BL521)+'FD inverse'!$A$13*$C522/Setup!$B$17+INDEX('FD inverse'!$A$13:$BH$13,1,'FD mesh'!$B$15+1)*Setup!$B$22</f>
        <v>23.2297213180506</v>
      </c>
      <c r="P522" s="0" t="n">
        <f aca="false">SUMPRODUCT('FD inverse'!$A$14:$BH$14,'FD mesh'!$B$84:$BI$84,$E521:$BL521)+'FD inverse'!$A$14*$C522/Setup!$B$17+INDEX('FD inverse'!$A$14:$BH$14,1,'FD mesh'!$B$15+1)*Setup!$B$22</f>
        <v>23.1890462122943</v>
      </c>
      <c r="Q522" s="0" t="n">
        <f aca="false">SUMPRODUCT('FD inverse'!$A$15:$BH$15,'FD mesh'!$B$84:$BI$84,$E521:$BL521)+'FD inverse'!$A$15*$C522/Setup!$B$17+INDEX('FD inverse'!$A$15:$BH$15,1,'FD mesh'!$B$15+1)*Setup!$B$22</f>
        <v>23.1577457739107</v>
      </c>
      <c r="R522" s="0" t="n">
        <f aca="false">SUMPRODUCT('FD inverse'!$A$16:$BH$16,'FD mesh'!$B$84:$BI$84,$E521:$BL521)+'FD inverse'!$A$16*$C522/Setup!$B$17+INDEX('FD inverse'!$A$16:$BH$16,1,'FD mesh'!$B$15+1)*Setup!$B$22</f>
        <v>23.135956289637</v>
      </c>
      <c r="S522" s="0" t="n">
        <f aca="false">SUMPRODUCT('FD inverse'!$A$17:$BH$17,'FD mesh'!$B$84:$BI$84,$E521:$BL521)+'FD inverse'!$A$17*$C522/Setup!$B$17+INDEX('FD inverse'!$A$17:$BH$17,1,'FD mesh'!$B$15+1)*Setup!$B$22</f>
        <v>22.5889809705533</v>
      </c>
      <c r="T522" s="0" t="n">
        <f aca="false">SUMPRODUCT('FD inverse'!$A$18:$BH$18,'FD mesh'!$B$84:$BI$84,$E521:$BL521)+'FD inverse'!$A$18*$C522/Setup!$B$17+INDEX('FD inverse'!$A$18:$BH$18,1,'FD mesh'!$B$15+1)*Setup!$B$22</f>
        <v>22.0465616558559</v>
      </c>
      <c r="U522" s="0" t="n">
        <f aca="false">SUMPRODUCT('FD inverse'!$A$19:$BH$19,'FD mesh'!$B$84:$BI$84,$E521:$BL521)+'FD inverse'!$A$19*$C522/Setup!$B$17+INDEX('FD inverse'!$A$19:$BH$19,1,'FD mesh'!$B$15+1)*Setup!$B$22</f>
        <v>21.5084695945202</v>
      </c>
      <c r="V522" s="0" t="n">
        <f aca="false">SUMPRODUCT('FD inverse'!$A$20:$BH$20,'FD mesh'!$B$84:$BI$84,$E521:$BL521)+'FD inverse'!$A$20*$C522/Setup!$B$17+INDEX('FD inverse'!$A$20:$BH$20,1,'FD mesh'!$B$15+1)*Setup!$B$22</f>
        <v>20.97445621604</v>
      </c>
      <c r="W522" s="0" t="n">
        <f aca="false">SUMPRODUCT('FD inverse'!$A$21:$BH$21,'FD mesh'!$B$84:$BI$84,$E521:$BL521)+'FD inverse'!$A$21*$C522/Setup!$B$17+INDEX('FD inverse'!$A$21:$BH$21,1,'FD mesh'!$B$15+1)*Setup!$B$22</f>
        <v>20.4442552351041</v>
      </c>
      <c r="X522" s="0" t="n">
        <f aca="false">SUMPRODUCT('FD inverse'!$A$22:$BH$22,'FD mesh'!$B$84:$BI$84,$E521:$BL521)+'FD inverse'!$A$22*$C522/Setup!$B$17+INDEX('FD inverse'!$A$22:$BH$22,1,'FD mesh'!$B$15+1)*Setup!$B$22</f>
        <v>19.9175846239508</v>
      </c>
      <c r="Y522" s="0" t="n">
        <f aca="false">SUMPRODUCT('FD inverse'!$A$23:$BH$23,'FD mesh'!$B$84:$BI$84,$E521:$BL521)+'FD inverse'!$A$23*$C522/Setup!$B$17+INDEX('FD inverse'!$A$23:$BH$23,1,'FD mesh'!$B$15+1)*Setup!$B$22</f>
        <v>19.3941484608626</v>
      </c>
      <c r="Z522" s="0" t="n">
        <f aca="false">SUMPRODUCT('FD inverse'!$A$24:$BH$24,'FD mesh'!$B$84:$BI$84,$E521:$BL521)+'FD inverse'!$A$24*$C522/Setup!$B$17+INDEX('FD inverse'!$A$24:$BH$24,1,'FD mesh'!$B$15+1)*Setup!$B$22</f>
        <v>18.8736386638383</v>
      </c>
      <c r="AA522" s="0" t="n">
        <f aca="false">SUMPRODUCT('FD inverse'!$A$25:$BH$25,'FD mesh'!$B$84:$BI$84,$E521:$BL521)+'FD inverse'!$A$25*$C522/Setup!$B$17+INDEX('FD inverse'!$A$25:$BH$25,1,'FD mesh'!$B$15+1)*Setup!$B$22</f>
        <v>18.3557366189902</v>
      </c>
      <c r="AB522" s="0" t="n">
        <f aca="false">SUMPRODUCT('FD inverse'!$A$26:$BH$26,'FD mesh'!$B$84:$BI$84,$E521:$BL521)+'FD inverse'!$A$26*$C522/Setup!$B$17+INDEX('FD inverse'!$A$26:$BH$26,1,'FD mesh'!$B$15+1)*Setup!$B$22</f>
        <v>17.8401147136594</v>
      </c>
      <c r="AC522" s="0" t="n">
        <f aca="false">SUMPRODUCT('FD inverse'!$A$27:$BH$27,'FD mesh'!$B$84:$BI$84,$E521:$BL521)+'FD inverse'!$A$27*$C522/Setup!$B$17+INDEX('FD inverse'!$A$27:$BH$27,1,'FD mesh'!$B$15+1)*Setup!$B$22</f>
        <v>17.3264377846193</v>
      </c>
      <c r="AD522" s="0" t="n">
        <f aca="false">SUMPRODUCT('FD inverse'!$A$28:$BH$28,'FD mesh'!$B$84:$BI$84,$E521:$BL521)+'FD inverse'!$A$28*$C522/Setup!$B$17+INDEX('FD inverse'!$A$28:$BH$28,1,'FD mesh'!$B$15+1)*Setup!$B$22</f>
        <v>16.8143644920661</v>
      </c>
      <c r="AE522" s="0" t="n">
        <f aca="false">SUMPRODUCT('FD inverse'!$A$29:$BH$29,'FD mesh'!$B$84:$BI$84,$E521:$BL521)+'FD inverse'!$A$29*$C522/Setup!$B$17+INDEX('FD inverse'!$A$29:$BH$29,1,'FD mesh'!$B$15+1)*Setup!$B$22</f>
        <v>16.3035486303634</v>
      </c>
      <c r="AF522" s="0" t="n">
        <f aca="false">SUMPRODUCT('FD inverse'!$A$30:$BH$30,'FD mesh'!$B$84:$BI$84,$E521:$BL521)+'FD inverse'!$A$30*$C522/Setup!$B$17+INDEX('FD inverse'!$A$30:$BH$30,1,'FD mesh'!$B$15+1)*Setup!$B$22</f>
        <v>15.7936403867274</v>
      </c>
      <c r="AG522" s="0" t="n">
        <f aca="false">SUMPRODUCT('FD inverse'!$A$31:$BH$31,'FD mesh'!$B$84:$BI$84,$E521:$BL521)+'FD inverse'!$A$31*$C522/Setup!$B$17+INDEX('FD inverse'!$A$31:$BH$31,1,'FD mesh'!$B$15+1)*Setup!$B$22</f>
        <v>15.2842875592121</v>
      </c>
      <c r="AH522" s="0" t="n">
        <f aca="false">SUMPRODUCT('FD inverse'!$A$32:$BH$32,'FD mesh'!$B$84:$BI$84,$E521:$BL521)+'FD inverse'!$A$32*$C522/Setup!$B$17+INDEX('FD inverse'!$A$32:$BH$32,1,'FD mesh'!$B$15+1)*Setup!$B$22</f>
        <v>15.2629969758419</v>
      </c>
      <c r="AI522" s="0" t="n">
        <f aca="false">SUMPRODUCT('FD inverse'!$A$33:$BH$33,'FD mesh'!$B$84:$BI$84,$E521:$BL521)+'FD inverse'!$A$33*$C522/Setup!$B$17+INDEX('FD inverse'!$A$33:$BH$33,1,'FD mesh'!$B$15+1)*Setup!$B$22</f>
        <v>15.2420282244147</v>
      </c>
      <c r="AJ522" s="0" t="n">
        <f aca="false">SUMPRODUCT('FD inverse'!$A$34:$BH$34,'FD mesh'!$B$84:$BI$84,$E521:$BL521)+'FD inverse'!$A$34*$C522/Setup!$B$17+INDEX('FD inverse'!$A$34:$BH$34,1,'FD mesh'!$B$15+1)*Setup!$B$22</f>
        <v>15.22135568144</v>
      </c>
      <c r="AK522" s="0" t="n">
        <f aca="false">SUMPRODUCT('FD inverse'!$A$35:$BH$35,'FD mesh'!$B$84:$BI$84,$E521:$BL521)+'FD inverse'!$A$35*$C522/Setup!$B$17+INDEX('FD inverse'!$A$35:$BH$35,1,'FD mesh'!$B$15+1)*Setup!$B$22</f>
        <v>15.200953869152</v>
      </c>
      <c r="AL522" s="0" t="n">
        <f aca="false">SUMPRODUCT('FD inverse'!$A$36:$BH$36,'FD mesh'!$B$84:$BI$84,$E521:$BL521)+'FD inverse'!$A$36*$C522/Setup!$B$17+INDEX('FD inverse'!$A$36:$BH$36,1,'FD mesh'!$B$15+1)*Setup!$B$22</f>
        <v>15.1807975316976</v>
      </c>
      <c r="AM522" s="0" t="n">
        <f aca="false">SUMPRODUCT('FD inverse'!$A$37:$BH$37,'FD mesh'!$B$84:$BI$84,$E521:$BL521)+'FD inverse'!$A$37*$C522/Setup!$B$17+INDEX('FD inverse'!$A$37:$BH$37,1,'FD mesh'!$B$15+1)*Setup!$B$22</f>
        <v>15.1608616878704</v>
      </c>
      <c r="AN522" s="0" t="n">
        <f aca="false">SUMPRODUCT('FD inverse'!$A$38:$BH$38,'FD mesh'!$B$84:$BI$84,$E521:$BL521)+'FD inverse'!$A$38*$C522/Setup!$B$17+INDEX('FD inverse'!$A$38:$BH$38,1,'FD mesh'!$B$15+1)*Setup!$B$22</f>
        <v>15.1411216627214</v>
      </c>
      <c r="AO522" s="0" t="n">
        <f aca="false">SUMPRODUCT('FD inverse'!$A$39:$BH$39,'FD mesh'!$B$84:$BI$84,$E521:$BL521)+'FD inverse'!$A$39*$C522/Setup!$B$17+INDEX('FD inverse'!$A$39:$BH$39,1,'FD mesh'!$B$15+1)*Setup!$B$22</f>
        <v>15.1215531003167</v>
      </c>
      <c r="AP522" s="0" t="n">
        <f aca="false">SUMPRODUCT('FD inverse'!$A$40:$BH$40,'FD mesh'!$B$84:$BI$84,$E521:$BL521)+'FD inverse'!$A$40*$C522/Setup!$B$17+INDEX('FD inverse'!$A$40:$BH$40,1,'FD mesh'!$B$15+1)*Setup!$B$22</f>
        <v>15.1021319598511</v>
      </c>
      <c r="AQ522" s="0" t="n">
        <f aca="false">SUMPRODUCT('FD inverse'!$A$41:$BH$41,'FD mesh'!$B$84:$BI$84,$E521:$BL521)+'FD inverse'!$A$41*$C522/Setup!$B$17+INDEX('FD inverse'!$A$41:$BH$41,1,'FD mesh'!$B$15+1)*Setup!$B$22</f>
        <v>15.082834497264</v>
      </c>
      <c r="AR522" s="0" t="n">
        <f aca="false">SUMPRODUCT('FD inverse'!$A$42:$BH$42,'FD mesh'!$B$84:$BI$84,$E521:$BL521)+'FD inverse'!$A$42*$C522/Setup!$B$17+INDEX('FD inverse'!$A$42:$BH$42,1,'FD mesh'!$B$15+1)*Setup!$B$22</f>
        <v>15.063637234447</v>
      </c>
      <c r="AS522" s="0" t="n">
        <f aca="false">SUMPRODUCT('FD inverse'!$A$43:$BH$43,'FD mesh'!$B$84:$BI$84,$E521:$BL521)+'FD inverse'!$A$43*$C522/Setup!$B$17+INDEX('FD inverse'!$A$43:$BH$43,1,'FD mesh'!$B$15+1)*Setup!$B$22</f>
        <v>0</v>
      </c>
      <c r="AT522" s="0" t="n">
        <f aca="false">SUMPRODUCT('FD inverse'!$A$44:$BH$44,'FD mesh'!$B$84:$BI$84,$E521:$BL521)+'FD inverse'!$A$44*$C522/Setup!$B$17+INDEX('FD inverse'!$A$44:$BH$44,1,'FD mesh'!$B$15+1)*Setup!$B$22</f>
        <v>0</v>
      </c>
      <c r="AU522" s="0" t="n">
        <f aca="false">SUMPRODUCT('FD inverse'!$A$45:$BH$45,'FD mesh'!$B$84:$BI$84,$E521:$BL521)+'FD inverse'!$A$45*$C522/Setup!$B$17+INDEX('FD inverse'!$A$45:$BH$45,1,'FD mesh'!$B$15+1)*Setup!$B$22</f>
        <v>0</v>
      </c>
      <c r="AV522" s="0" t="n">
        <f aca="false">SUMPRODUCT('FD inverse'!$A$46:$BH$46,'FD mesh'!$B$84:$BI$84,$E521:$BL521)+'FD inverse'!$A$46*$C522/Setup!$B$17+INDEX('FD inverse'!$A$46:$BH$46,1,'FD mesh'!$B$15+1)*Setup!$B$22</f>
        <v>0</v>
      </c>
      <c r="AW522" s="0" t="n">
        <f aca="false">SUMPRODUCT('FD inverse'!$A$47:$BH$47,'FD mesh'!$B$84:$BI$84,$E521:$BL521)+'FD inverse'!$A$47*$C522/Setup!$B$17+INDEX('FD inverse'!$A$47:$BH$47,1,'FD mesh'!$B$15+1)*Setup!$B$22</f>
        <v>0</v>
      </c>
      <c r="AX522" s="0" t="n">
        <f aca="false">SUMPRODUCT('FD inverse'!$A$48:$BH$48,'FD mesh'!$B$84:$BI$84,$E521:$BL521)+'FD inverse'!$A$48*$C522/Setup!$B$17+INDEX('FD inverse'!$A$48:$BH$48,1,'FD mesh'!$B$15+1)*Setup!$B$22</f>
        <v>0</v>
      </c>
      <c r="AY522" s="0" t="n">
        <f aca="false">SUMPRODUCT('FD inverse'!$A$49:$BH$49,'FD mesh'!$B$84:$BI$84,$E521:$BL521)+'FD inverse'!$A$49*$C522/Setup!$B$17+INDEX('FD inverse'!$A$49:$BH$49,1,'FD mesh'!$B$15+1)*Setup!$B$22</f>
        <v>0</v>
      </c>
      <c r="AZ522" s="0" t="n">
        <f aca="false">SUMPRODUCT('FD inverse'!$A$50:$BH$50,'FD mesh'!$B$84:$BI$84,$E521:$BL521)+'FD inverse'!$A$50*$C522/Setup!$B$17+INDEX('FD inverse'!$A$50:$BH$50,1,'FD mesh'!$B$15+1)*Setup!$B$22</f>
        <v>0</v>
      </c>
      <c r="BA522" s="0" t="n">
        <f aca="false">SUMPRODUCT('FD inverse'!$A$51:$BH$51,'FD mesh'!$B$84:$BI$84,$E521:$BL521)+'FD inverse'!$A$51*$C522/Setup!$B$17+INDEX('FD inverse'!$A$51:$BH$51,1,'FD mesh'!$B$15+1)*Setup!$B$22</f>
        <v>0</v>
      </c>
      <c r="BB522" s="0" t="n">
        <f aca="false">SUMPRODUCT('FD inverse'!$A$52:$BH$52,'FD mesh'!$B$84:$BI$84,$E521:$BL521)+'FD inverse'!$A$52*$C522/Setup!$B$17+INDEX('FD inverse'!$A$52:$BH$52,1,'FD mesh'!$B$15+1)*Setup!$B$22</f>
        <v>0</v>
      </c>
      <c r="BC522" s="0" t="n">
        <f aca="false">SUMPRODUCT('FD inverse'!$A$53:$BH$53,'FD mesh'!$B$84:$BI$84,$E521:$BL521)+'FD inverse'!$A$53*$C522/Setup!$B$17+INDEX('FD inverse'!$A$53:$BH$53,1,'FD mesh'!$B$15+1)*Setup!$B$22</f>
        <v>0</v>
      </c>
      <c r="BD522" s="0" t="n">
        <f aca="false">SUMPRODUCT('FD inverse'!$A$54:$BH$54,'FD mesh'!$B$84:$BI$84,$E521:$BL521)+'FD inverse'!$A$54*$C522/Setup!$B$17+INDEX('FD inverse'!$A$54:$BH$54,1,'FD mesh'!$B$15+1)*Setup!$B$22</f>
        <v>0</v>
      </c>
      <c r="BE522" s="0" t="n">
        <f aca="false">SUMPRODUCT('FD inverse'!$A$55:$BH$55,'FD mesh'!$B$84:$BI$84,$E521:$BL521)+'FD inverse'!$A$55*$C522/Setup!$B$17+INDEX('FD inverse'!$A$55:$BH$55,1,'FD mesh'!$B$15+1)*Setup!$B$22</f>
        <v>0</v>
      </c>
      <c r="BF522" s="0" t="n">
        <f aca="false">SUMPRODUCT('FD inverse'!$A$56:$BH$56,'FD mesh'!$B$84:$BI$84,$E521:$BL521)+'FD inverse'!$A$56*$C522/Setup!$B$17+INDEX('FD inverse'!$A$56:$BH$56,1,'FD mesh'!$B$15+1)*Setup!$B$22</f>
        <v>0</v>
      </c>
      <c r="BG522" s="0" t="n">
        <f aca="false">SUMPRODUCT('FD inverse'!$A$57:$BH$57,'FD mesh'!$B$84:$BI$84,$E521:$BL521)+'FD inverse'!$A$57*$C522/Setup!$B$17+INDEX('FD inverse'!$A$57:$BH$57,1,'FD mesh'!$B$15+1)*Setup!$B$22</f>
        <v>0</v>
      </c>
      <c r="BH522" s="0" t="n">
        <f aca="false">SUMPRODUCT('FD inverse'!$A$58:$BH$58,'FD mesh'!$B$84:$BI$84,$E521:$BL521)+'FD inverse'!$A$58*$C522/Setup!$B$17+INDEX('FD inverse'!$A$58:$BH$58,1,'FD mesh'!$B$15+1)*Setup!$B$22</f>
        <v>0</v>
      </c>
      <c r="BI522" s="0" t="n">
        <f aca="false">SUMPRODUCT('FD inverse'!$A$59:$BH$59,'FD mesh'!$B$84:$BI$84,$E521:$BL521)+'FD inverse'!$A$59*$C522/Setup!$B$17+INDEX('FD inverse'!$A$59:$BH$59,1,'FD mesh'!$B$15+1)*Setup!$B$22</f>
        <v>0</v>
      </c>
      <c r="BJ522" s="0" t="n">
        <f aca="false">SUMPRODUCT('FD inverse'!$A$60:$BH$60,'FD mesh'!$B$84:$BI$84,$E521:$BL521)+'FD inverse'!$A$60*$C522/Setup!$B$17+INDEX('FD inverse'!$A$60:$BH$60,1,'FD mesh'!$B$15+1)*Setup!$B$22</f>
        <v>0</v>
      </c>
      <c r="BK522" s="0" t="n">
        <f aca="false">SUMPRODUCT('FD inverse'!$A$61:$BH$61,'FD mesh'!$B$84:$BI$84,$E521:$BL521)+'FD inverse'!$A$61*$C522/Setup!$B$17+INDEX('FD inverse'!$A$61:$BH$61,1,'FD mesh'!$B$15+1)*Setup!$B$22</f>
        <v>0</v>
      </c>
      <c r="BL522" s="0" t="n">
        <f aca="false">SUMPRODUCT('FD inverse'!$A$62:$BH$62,'FD mesh'!$B$84:$BI$84,$E521:$BL521)+'FD inverse'!$A$62*$C522/Setup!$B$17+INDEX('FD inverse'!$A$62:$BH$62,1,'FD mesh'!$B$15+1)*Setup!$B$22</f>
        <v>0</v>
      </c>
    </row>
    <row r="523" customFormat="false" ht="15" hidden="false" customHeight="false" outlineLevel="0" collapsed="false">
      <c r="A523" s="0" t="n">
        <v>518</v>
      </c>
      <c r="B523" s="0" t="n">
        <f aca="false">A523*Setup!$B$11/3600</f>
        <v>43.1666666666667</v>
      </c>
      <c r="C523" s="0" t="n">
        <f aca="false">Setup!$B$7+Setup!$B$8*COS(2*PI()*(B523-Setup!$B$9)/24)</f>
        <v>26.7023608304626</v>
      </c>
      <c r="D523" s="0" t="n">
        <f aca="false">(C523-E523)/Setup!$B$17</f>
        <v>9.88215592364243</v>
      </c>
      <c r="E523" s="0" t="n">
        <f aca="false">SUMPRODUCT('FD inverse'!$A$3:$BH$3,'FD mesh'!$B$84:$BI$84,$E522:$BL522)+'FD inverse'!$A$3*$C523/Setup!$B$17+INDEX('FD inverse'!$A$3:$BH$3,1,'FD mesh'!$B$15+1)*Setup!$B$22</f>
        <v>25.4176805603891</v>
      </c>
      <c r="F523" s="0" t="n">
        <f aca="false">SUMPRODUCT('FD inverse'!$A$4:$BH$4,'FD mesh'!$B$84:$BI$84,$E522:$BL522)+'FD inverse'!$A$4*$C523/Setup!$B$17+INDEX('FD inverse'!$A$4:$BH$4,1,'FD mesh'!$B$15+1)*Setup!$B$22</f>
        <v>25.1169258287969</v>
      </c>
      <c r="G523" s="0" t="n">
        <f aca="false">SUMPRODUCT('FD inverse'!$A$5:$BH$5,'FD mesh'!$B$84:$BI$84,$E522:$BL522)+'FD inverse'!$A$5*$C523/Setup!$B$17+INDEX('FD inverse'!$A$5:$BH$5,1,'FD mesh'!$B$15+1)*Setup!$B$22</f>
        <v>24.8060828892087</v>
      </c>
      <c r="H523" s="0" t="n">
        <f aca="false">SUMPRODUCT('FD inverse'!$A$6:$BH$6,'FD mesh'!$B$84:$BI$84,$E522:$BL522)+'FD inverse'!$A$6*$C523/Setup!$B$17+INDEX('FD inverse'!$A$6:$BH$6,1,'FD mesh'!$B$15+1)*Setup!$B$22</f>
        <v>23.7498018504475</v>
      </c>
      <c r="I523" s="0" t="n">
        <f aca="false">SUMPRODUCT('FD inverse'!$A$7:$BH$7,'FD mesh'!$B$84:$BI$84,$E522:$BL522)+'FD inverse'!$A$7*$C523/Setup!$B$17+INDEX('FD inverse'!$A$7:$BH$7,1,'FD mesh'!$B$15+1)*Setup!$B$22</f>
        <v>23.6582983671774</v>
      </c>
      <c r="J523" s="0" t="n">
        <f aca="false">SUMPRODUCT('FD inverse'!$A$8:$BH$8,'FD mesh'!$B$84:$BI$84,$E522:$BL522)+'FD inverse'!$A$8*$C523/Setup!$B$17+INDEX('FD inverse'!$A$8:$BH$8,1,'FD mesh'!$B$15+1)*Setup!$B$22</f>
        <v>23.5718590571346</v>
      </c>
      <c r="K523" s="0" t="n">
        <f aca="false">SUMPRODUCT('FD inverse'!$A$9:$BH$9,'FD mesh'!$B$84:$BI$84,$E522:$BL522)+'FD inverse'!$A$9*$C523/Setup!$B$17+INDEX('FD inverse'!$A$9:$BH$9,1,'FD mesh'!$B$15+1)*Setup!$B$22</f>
        <v>23.4914546160355</v>
      </c>
      <c r="L523" s="0" t="n">
        <f aca="false">SUMPRODUCT('FD inverse'!$A$10:$BH$10,'FD mesh'!$B$84:$BI$84,$E522:$BL522)+'FD inverse'!$A$10*$C523/Setup!$B$17+INDEX('FD inverse'!$A$10:$BH$10,1,'FD mesh'!$B$15+1)*Setup!$B$22</f>
        <v>23.4179167059098</v>
      </c>
      <c r="M523" s="0" t="n">
        <f aca="false">SUMPRODUCT('FD inverse'!$A$11:$BH$11,'FD mesh'!$B$84:$BI$84,$E522:$BL522)+'FD inverse'!$A$11*$C523/Setup!$B$17+INDEX('FD inverse'!$A$11:$BH$11,1,'FD mesh'!$B$15+1)*Setup!$B$22</f>
        <v>23.3519462724678</v>
      </c>
      <c r="N523" s="0" t="n">
        <f aca="false">SUMPRODUCT('FD inverse'!$A$12:$BH$12,'FD mesh'!$B$84:$BI$84,$E522:$BL522)+'FD inverse'!$A$12*$C523/Setup!$B$17+INDEX('FD inverse'!$A$12:$BH$12,1,'FD mesh'!$B$15+1)*Setup!$B$22</f>
        <v>23.2941210376062</v>
      </c>
      <c r="O523" s="0" t="n">
        <f aca="false">SUMPRODUCT('FD inverse'!$A$13:$BH$13,'FD mesh'!$B$84:$BI$84,$E522:$BL522)+'FD inverse'!$A$13*$C523/Setup!$B$17+INDEX('FD inverse'!$A$13:$BH$13,1,'FD mesh'!$B$15+1)*Setup!$B$22</f>
        <v>23.2449020593532</v>
      </c>
      <c r="P523" s="0" t="n">
        <f aca="false">SUMPRODUCT('FD inverse'!$A$14:$BH$14,'FD mesh'!$B$84:$BI$84,$E522:$BL522)+'FD inverse'!$A$14*$C523/Setup!$B$17+INDEX('FD inverse'!$A$14:$BH$14,1,'FD mesh'!$B$15+1)*Setup!$B$22</f>
        <v>23.2046392706593</v>
      </c>
      <c r="Q523" s="0" t="n">
        <f aca="false">SUMPRODUCT('FD inverse'!$A$15:$BH$15,'FD mesh'!$B$84:$BI$84,$E522:$BL522)+'FD inverse'!$A$15*$C523/Setup!$B$17+INDEX('FD inverse'!$A$15:$BH$15,1,'FD mesh'!$B$15+1)*Setup!$B$22</f>
        <v>23.1735759264285</v>
      </c>
      <c r="R523" s="0" t="n">
        <f aca="false">SUMPRODUCT('FD inverse'!$A$16:$BH$16,'FD mesh'!$B$84:$BI$84,$E522:$BL522)+'FD inverse'!$A$16*$C523/Setup!$B$17+INDEX('FD inverse'!$A$16:$BH$16,1,'FD mesh'!$B$15+1)*Setup!$B$22</f>
        <v>23.151851905217</v>
      </c>
      <c r="S523" s="0" t="n">
        <f aca="false">SUMPRODUCT('FD inverse'!$A$17:$BH$17,'FD mesh'!$B$84:$BI$84,$E522:$BL522)+'FD inverse'!$A$17*$C523/Setup!$B$17+INDEX('FD inverse'!$A$17:$BH$17,1,'FD mesh'!$B$15+1)*Setup!$B$22</f>
        <v>22.6042021045864</v>
      </c>
      <c r="T523" s="0" t="n">
        <f aca="false">SUMPRODUCT('FD inverse'!$A$18:$BH$18,'FD mesh'!$B$84:$BI$84,$E522:$BL522)+'FD inverse'!$A$18*$C523/Setup!$B$17+INDEX('FD inverse'!$A$18:$BH$18,1,'FD mesh'!$B$15+1)*Setup!$B$22</f>
        <v>22.0610316662569</v>
      </c>
      <c r="U523" s="0" t="n">
        <f aca="false">SUMPRODUCT('FD inverse'!$A$19:$BH$19,'FD mesh'!$B$84:$BI$84,$E522:$BL522)+'FD inverse'!$A$19*$C523/Setup!$B$17+INDEX('FD inverse'!$A$19:$BH$19,1,'FD mesh'!$B$15+1)*Setup!$B$22</f>
        <v>21.5221195452741</v>
      </c>
      <c r="V523" s="0" t="n">
        <f aca="false">SUMPRODUCT('FD inverse'!$A$20:$BH$20,'FD mesh'!$B$84:$BI$84,$E522:$BL522)+'FD inverse'!$A$20*$C523/Setup!$B$17+INDEX('FD inverse'!$A$20:$BH$20,1,'FD mesh'!$B$15+1)*Setup!$B$22</f>
        <v>20.9872244097989</v>
      </c>
      <c r="W523" s="0" t="n">
        <f aca="false">SUMPRODUCT('FD inverse'!$A$21:$BH$21,'FD mesh'!$B$84:$BI$84,$E522:$BL522)+'FD inverse'!$A$21*$C523/Setup!$B$17+INDEX('FD inverse'!$A$21:$BH$21,1,'FD mesh'!$B$15+1)*Setup!$B$22</f>
        <v>20.4560867713441</v>
      </c>
      <c r="X523" s="0" t="n">
        <f aca="false">SUMPRODUCT('FD inverse'!$A$22:$BH$22,'FD mesh'!$B$84:$BI$84,$E522:$BL522)+'FD inverse'!$A$22*$C523/Setup!$B$17+INDEX('FD inverse'!$A$22:$BH$22,1,'FD mesh'!$B$15+1)*Setup!$B$22</f>
        <v>19.9284309849828</v>
      </c>
      <c r="Y523" s="0" t="n">
        <f aca="false">SUMPRODUCT('FD inverse'!$A$23:$BH$23,'FD mesh'!$B$84:$BI$84,$E522:$BL522)+'FD inverse'!$A$23*$C523/Setup!$B$17+INDEX('FD inverse'!$A$23:$BH$23,1,'FD mesh'!$B$15+1)*Setup!$B$22</f>
        <v>19.4039671277253</v>
      </c>
      <c r="Z523" s="0" t="n">
        <f aca="false">SUMPRODUCT('FD inverse'!$A$24:$BH$24,'FD mesh'!$B$84:$BI$84,$E522:$BL522)+'FD inverse'!$A$24*$C523/Setup!$B$17+INDEX('FD inverse'!$A$24:$BH$24,1,'FD mesh'!$B$15+1)*Setup!$B$22</f>
        <v>18.8823927638588</v>
      </c>
      <c r="AA523" s="0" t="n">
        <f aca="false">SUMPRODUCT('FD inverse'!$A$25:$BH$25,'FD mesh'!$B$84:$BI$84,$E522:$BL522)+'FD inverse'!$A$25*$C523/Setup!$B$17+INDEX('FD inverse'!$A$25:$BH$25,1,'FD mesh'!$B$15+1)*Setup!$B$22</f>
        <v>18.3633946065698</v>
      </c>
      <c r="AB523" s="0" t="n">
        <f aca="false">SUMPRODUCT('FD inverse'!$A$26:$BH$26,'FD mesh'!$B$84:$BI$84,$E522:$BL522)+'FD inverse'!$A$26*$C523/Setup!$B$17+INDEX('FD inverse'!$A$26:$BH$26,1,'FD mesh'!$B$15+1)*Setup!$B$22</f>
        <v>17.8466500856256</v>
      </c>
      <c r="AC523" s="0" t="n">
        <f aca="false">SUMPRODUCT('FD inverse'!$A$27:$BH$27,'FD mesh'!$B$84:$BI$84,$E522:$BL522)+'FD inverse'!$A$27*$C523/Setup!$B$17+INDEX('FD inverse'!$A$27:$BH$27,1,'FD mesh'!$B$15+1)*Setup!$B$22</f>
        <v>17.3318288312886</v>
      </c>
      <c r="AD523" s="0" t="n">
        <f aca="false">SUMPRODUCT('FD inverse'!$A$28:$BH$28,'FD mesh'!$B$84:$BI$84,$E522:$BL522)+'FD inverse'!$A$28*$C523/Setup!$B$17+INDEX('FD inverse'!$A$28:$BH$28,1,'FD mesh'!$B$15+1)*Setup!$B$22</f>
        <v>16.8185940849715</v>
      </c>
      <c r="AE523" s="0" t="n">
        <f aca="false">SUMPRODUCT('FD inverse'!$A$29:$BH$29,'FD mesh'!$B$84:$BI$84,$E522:$BL522)+'FD inverse'!$A$29*$C523/Setup!$B$17+INDEX('FD inverse'!$A$29:$BH$29,1,'FD mesh'!$B$15+1)*Setup!$B$22</f>
        <v>16.3066040474236</v>
      </c>
      <c r="AF523" s="0" t="n">
        <f aca="false">SUMPRODUCT('FD inverse'!$A$30:$BH$30,'FD mesh'!$B$84:$BI$84,$E522:$BL522)+'FD inverse'!$A$30*$C523/Setup!$B$17+INDEX('FD inverse'!$A$30:$BH$30,1,'FD mesh'!$B$15+1)*Setup!$B$22</f>
        <v>15.7955131754678</v>
      </c>
      <c r="AG523" s="0" t="n">
        <f aca="false">SUMPRODUCT('FD inverse'!$A$31:$BH$31,'FD mesh'!$B$84:$BI$84,$E522:$BL522)+'FD inverse'!$A$31*$C523/Setup!$B$17+INDEX('FD inverse'!$A$31:$BH$31,1,'FD mesh'!$B$15+1)*Setup!$B$22</f>
        <v>15.2849734384841</v>
      </c>
      <c r="AH523" s="0" t="n">
        <f aca="false">SUMPRODUCT('FD inverse'!$A$32:$BH$32,'FD mesh'!$B$84:$BI$84,$E522:$BL522)+'FD inverse'!$A$32*$C523/Setup!$B$17+INDEX('FD inverse'!$A$32:$BH$32,1,'FD mesh'!$B$15+1)*Setup!$B$22</f>
        <v>15.2636326791606</v>
      </c>
      <c r="AI523" s="0" t="n">
        <f aca="false">SUMPRODUCT('FD inverse'!$A$33:$BH$33,'FD mesh'!$B$84:$BI$84,$E522:$BL522)+'FD inverse'!$A$33*$C523/Setup!$B$17+INDEX('FD inverse'!$A$33:$BH$33,1,'FD mesh'!$B$15+1)*Setup!$B$22</f>
        <v>15.2426137274993</v>
      </c>
      <c r="AJ523" s="0" t="n">
        <f aca="false">SUMPRODUCT('FD inverse'!$A$34:$BH$34,'FD mesh'!$B$84:$BI$84,$E522:$BL522)+'FD inverse'!$A$34*$C523/Setup!$B$17+INDEX('FD inverse'!$A$34:$BH$34,1,'FD mesh'!$B$15+1)*Setup!$B$22</f>
        <v>15.2218911709854</v>
      </c>
      <c r="AK523" s="0" t="n">
        <f aca="false">SUMPRODUCT('FD inverse'!$A$35:$BH$35,'FD mesh'!$B$84:$BI$84,$E522:$BL522)+'FD inverse'!$A$35*$C523/Setup!$B$17+INDEX('FD inverse'!$A$35:$BH$35,1,'FD mesh'!$B$15+1)*Setup!$B$22</f>
        <v>15.2014396916135</v>
      </c>
      <c r="AL523" s="0" t="n">
        <f aca="false">SUMPRODUCT('FD inverse'!$A$36:$BH$36,'FD mesh'!$B$84:$BI$84,$E522:$BL522)+'FD inverse'!$A$36*$C523/Setup!$B$17+INDEX('FD inverse'!$A$36:$BH$36,1,'FD mesh'!$B$15+1)*Setup!$B$22</f>
        <v>15.1812341467616</v>
      </c>
      <c r="AM523" s="0" t="n">
        <f aca="false">SUMPRODUCT('FD inverse'!$A$37:$BH$37,'FD mesh'!$B$84:$BI$84,$E522:$BL522)+'FD inverse'!$A$37*$C523/Setup!$B$17+INDEX('FD inverse'!$A$37:$BH$37,1,'FD mesh'!$B$15+1)*Setup!$B$22</f>
        <v>15.1612496265118</v>
      </c>
      <c r="AN523" s="0" t="n">
        <f aca="false">SUMPRODUCT('FD inverse'!$A$38:$BH$38,'FD mesh'!$B$84:$BI$84,$E522:$BL522)+'FD inverse'!$A$38*$C523/Setup!$B$17+INDEX('FD inverse'!$A$38:$BH$38,1,'FD mesh'!$B$15+1)*Setup!$B$22</f>
        <v>15.1414614897378</v>
      </c>
      <c r="AO523" s="0" t="n">
        <f aca="false">SUMPRODUCT('FD inverse'!$A$39:$BH$39,'FD mesh'!$B$84:$BI$84,$E522:$BL522)+'FD inverse'!$A$39*$C523/Setup!$B$17+INDEX('FD inverse'!$A$39:$BH$39,1,'FD mesh'!$B$15+1)*Setup!$B$22</f>
        <v>15.1218453812268</v>
      </c>
      <c r="AP523" s="0" t="n">
        <f aca="false">SUMPRODUCT('FD inverse'!$A$40:$BH$40,'FD mesh'!$B$84:$BI$84,$E522:$BL522)+'FD inverse'!$A$40*$C523/Setup!$B$17+INDEX('FD inverse'!$A$40:$BH$40,1,'FD mesh'!$B$15+1)*Setup!$B$22</f>
        <v>15.1023772320447</v>
      </c>
      <c r="AQ523" s="0" t="n">
        <f aca="false">SUMPRODUCT('FD inverse'!$A$41:$BH$41,'FD mesh'!$B$84:$BI$84,$E522:$BL522)+'FD inverse'!$A$41*$C523/Setup!$B$17+INDEX('FD inverse'!$A$41:$BH$41,1,'FD mesh'!$B$15+1)*Setup!$B$22</f>
        <v>15.0830332452963</v>
      </c>
      <c r="AR523" s="0" t="n">
        <f aca="false">SUMPRODUCT('FD inverse'!$A$42:$BH$42,'FD mesh'!$B$84:$BI$84,$E522:$BL522)+'FD inverse'!$A$42*$C523/Setup!$B$17+INDEX('FD inverse'!$A$42:$BH$42,1,'FD mesh'!$B$15+1)*Setup!$B$22</f>
        <v>15.0637898693798</v>
      </c>
      <c r="AS523" s="0" t="n">
        <f aca="false">SUMPRODUCT('FD inverse'!$A$43:$BH$43,'FD mesh'!$B$84:$BI$84,$E522:$BL522)+'FD inverse'!$A$43*$C523/Setup!$B$17+INDEX('FD inverse'!$A$43:$BH$43,1,'FD mesh'!$B$15+1)*Setup!$B$22</f>
        <v>0</v>
      </c>
      <c r="AT523" s="0" t="n">
        <f aca="false">SUMPRODUCT('FD inverse'!$A$44:$BH$44,'FD mesh'!$B$84:$BI$84,$E522:$BL522)+'FD inverse'!$A$44*$C523/Setup!$B$17+INDEX('FD inverse'!$A$44:$BH$44,1,'FD mesh'!$B$15+1)*Setup!$B$22</f>
        <v>0</v>
      </c>
      <c r="AU523" s="0" t="n">
        <f aca="false">SUMPRODUCT('FD inverse'!$A$45:$BH$45,'FD mesh'!$B$84:$BI$84,$E522:$BL522)+'FD inverse'!$A$45*$C523/Setup!$B$17+INDEX('FD inverse'!$A$45:$BH$45,1,'FD mesh'!$B$15+1)*Setup!$B$22</f>
        <v>0</v>
      </c>
      <c r="AV523" s="0" t="n">
        <f aca="false">SUMPRODUCT('FD inverse'!$A$46:$BH$46,'FD mesh'!$B$84:$BI$84,$E522:$BL522)+'FD inverse'!$A$46*$C523/Setup!$B$17+INDEX('FD inverse'!$A$46:$BH$46,1,'FD mesh'!$B$15+1)*Setup!$B$22</f>
        <v>0</v>
      </c>
      <c r="AW523" s="0" t="n">
        <f aca="false">SUMPRODUCT('FD inverse'!$A$47:$BH$47,'FD mesh'!$B$84:$BI$84,$E522:$BL522)+'FD inverse'!$A$47*$C523/Setup!$B$17+INDEX('FD inverse'!$A$47:$BH$47,1,'FD mesh'!$B$15+1)*Setup!$B$22</f>
        <v>0</v>
      </c>
      <c r="AX523" s="0" t="n">
        <f aca="false">SUMPRODUCT('FD inverse'!$A$48:$BH$48,'FD mesh'!$B$84:$BI$84,$E522:$BL522)+'FD inverse'!$A$48*$C523/Setup!$B$17+INDEX('FD inverse'!$A$48:$BH$48,1,'FD mesh'!$B$15+1)*Setup!$B$22</f>
        <v>0</v>
      </c>
      <c r="AY523" s="0" t="n">
        <f aca="false">SUMPRODUCT('FD inverse'!$A$49:$BH$49,'FD mesh'!$B$84:$BI$84,$E522:$BL522)+'FD inverse'!$A$49*$C523/Setup!$B$17+INDEX('FD inverse'!$A$49:$BH$49,1,'FD mesh'!$B$15+1)*Setup!$B$22</f>
        <v>0</v>
      </c>
      <c r="AZ523" s="0" t="n">
        <f aca="false">SUMPRODUCT('FD inverse'!$A$50:$BH$50,'FD mesh'!$B$84:$BI$84,$E522:$BL522)+'FD inverse'!$A$50*$C523/Setup!$B$17+INDEX('FD inverse'!$A$50:$BH$50,1,'FD mesh'!$B$15+1)*Setup!$B$22</f>
        <v>0</v>
      </c>
      <c r="BA523" s="0" t="n">
        <f aca="false">SUMPRODUCT('FD inverse'!$A$51:$BH$51,'FD mesh'!$B$84:$BI$84,$E522:$BL522)+'FD inverse'!$A$51*$C523/Setup!$B$17+INDEX('FD inverse'!$A$51:$BH$51,1,'FD mesh'!$B$15+1)*Setup!$B$22</f>
        <v>0</v>
      </c>
      <c r="BB523" s="0" t="n">
        <f aca="false">SUMPRODUCT('FD inverse'!$A$52:$BH$52,'FD mesh'!$B$84:$BI$84,$E522:$BL522)+'FD inverse'!$A$52*$C523/Setup!$B$17+INDEX('FD inverse'!$A$52:$BH$52,1,'FD mesh'!$B$15+1)*Setup!$B$22</f>
        <v>0</v>
      </c>
      <c r="BC523" s="0" t="n">
        <f aca="false">SUMPRODUCT('FD inverse'!$A$53:$BH$53,'FD mesh'!$B$84:$BI$84,$E522:$BL522)+'FD inverse'!$A$53*$C523/Setup!$B$17+INDEX('FD inverse'!$A$53:$BH$53,1,'FD mesh'!$B$15+1)*Setup!$B$22</f>
        <v>0</v>
      </c>
      <c r="BD523" s="0" t="n">
        <f aca="false">SUMPRODUCT('FD inverse'!$A$54:$BH$54,'FD mesh'!$B$84:$BI$84,$E522:$BL522)+'FD inverse'!$A$54*$C523/Setup!$B$17+INDEX('FD inverse'!$A$54:$BH$54,1,'FD mesh'!$B$15+1)*Setup!$B$22</f>
        <v>0</v>
      </c>
      <c r="BE523" s="0" t="n">
        <f aca="false">SUMPRODUCT('FD inverse'!$A$55:$BH$55,'FD mesh'!$B$84:$BI$84,$E522:$BL522)+'FD inverse'!$A$55*$C523/Setup!$B$17+INDEX('FD inverse'!$A$55:$BH$55,1,'FD mesh'!$B$15+1)*Setup!$B$22</f>
        <v>0</v>
      </c>
      <c r="BF523" s="0" t="n">
        <f aca="false">SUMPRODUCT('FD inverse'!$A$56:$BH$56,'FD mesh'!$B$84:$BI$84,$E522:$BL522)+'FD inverse'!$A$56*$C523/Setup!$B$17+INDEX('FD inverse'!$A$56:$BH$56,1,'FD mesh'!$B$15+1)*Setup!$B$22</f>
        <v>0</v>
      </c>
      <c r="BG523" s="0" t="n">
        <f aca="false">SUMPRODUCT('FD inverse'!$A$57:$BH$57,'FD mesh'!$B$84:$BI$84,$E522:$BL522)+'FD inverse'!$A$57*$C523/Setup!$B$17+INDEX('FD inverse'!$A$57:$BH$57,1,'FD mesh'!$B$15+1)*Setup!$B$22</f>
        <v>0</v>
      </c>
      <c r="BH523" s="0" t="n">
        <f aca="false">SUMPRODUCT('FD inverse'!$A$58:$BH$58,'FD mesh'!$B$84:$BI$84,$E522:$BL522)+'FD inverse'!$A$58*$C523/Setup!$B$17+INDEX('FD inverse'!$A$58:$BH$58,1,'FD mesh'!$B$15+1)*Setup!$B$22</f>
        <v>0</v>
      </c>
      <c r="BI523" s="0" t="n">
        <f aca="false">SUMPRODUCT('FD inverse'!$A$59:$BH$59,'FD mesh'!$B$84:$BI$84,$E522:$BL522)+'FD inverse'!$A$59*$C523/Setup!$B$17+INDEX('FD inverse'!$A$59:$BH$59,1,'FD mesh'!$B$15+1)*Setup!$B$22</f>
        <v>0</v>
      </c>
      <c r="BJ523" s="0" t="n">
        <f aca="false">SUMPRODUCT('FD inverse'!$A$60:$BH$60,'FD mesh'!$B$84:$BI$84,$E522:$BL522)+'FD inverse'!$A$60*$C523/Setup!$B$17+INDEX('FD inverse'!$A$60:$BH$60,1,'FD mesh'!$B$15+1)*Setup!$B$22</f>
        <v>0</v>
      </c>
      <c r="BK523" s="0" t="n">
        <f aca="false">SUMPRODUCT('FD inverse'!$A$61:$BH$61,'FD mesh'!$B$84:$BI$84,$E522:$BL522)+'FD inverse'!$A$61*$C523/Setup!$B$17+INDEX('FD inverse'!$A$61:$BH$61,1,'FD mesh'!$B$15+1)*Setup!$B$22</f>
        <v>0</v>
      </c>
      <c r="BL523" s="0" t="n">
        <f aca="false">SUMPRODUCT('FD inverse'!$A$62:$BH$62,'FD mesh'!$B$84:$BI$84,$E522:$BL522)+'FD inverse'!$A$62*$C523/Setup!$B$17+INDEX('FD inverse'!$A$62:$BH$62,1,'FD mesh'!$B$15+1)*Setup!$B$22</f>
        <v>0</v>
      </c>
    </row>
    <row r="524" customFormat="false" ht="15" hidden="false" customHeight="false" outlineLevel="0" collapsed="false">
      <c r="A524" s="0" t="n">
        <v>519</v>
      </c>
      <c r="B524" s="0" t="n">
        <f aca="false">A524*Setup!$B$11/3600</f>
        <v>43.25</v>
      </c>
      <c r="C524" s="0" t="n">
        <f aca="false">Setup!$B$7+Setup!$B$8*COS(2*PI()*(B524-Setup!$B$9)/24)</f>
        <v>26.6373832604003</v>
      </c>
      <c r="D524" s="0" t="n">
        <f aca="false">(C524-E524)/Setup!$B$17</f>
        <v>9.62497777940127</v>
      </c>
      <c r="E524" s="0" t="n">
        <f aca="false">SUMPRODUCT('FD inverse'!$A$3:$BH$3,'FD mesh'!$B$84:$BI$84,$E523:$BL523)+'FD inverse'!$A$3*$C524/Setup!$B$17+INDEX('FD inverse'!$A$3:$BH$3,1,'FD mesh'!$B$15+1)*Setup!$B$22</f>
        <v>25.3861361490781</v>
      </c>
      <c r="F524" s="0" t="n">
        <f aca="false">SUMPRODUCT('FD inverse'!$A$4:$BH$4,'FD mesh'!$B$84:$BI$84,$E523:$BL523)+'FD inverse'!$A$4*$C524/Setup!$B$17+INDEX('FD inverse'!$A$4:$BH$4,1,'FD mesh'!$B$15+1)*Setup!$B$22</f>
        <v>25.0928329017008</v>
      </c>
      <c r="G524" s="0" t="n">
        <f aca="false">SUMPRODUCT('FD inverse'!$A$5:$BH$5,'FD mesh'!$B$84:$BI$84,$E523:$BL523)+'FD inverse'!$A$5*$C524/Setup!$B$17+INDEX('FD inverse'!$A$5:$BH$5,1,'FD mesh'!$B$15+1)*Setup!$B$22</f>
        <v>24.7890726547158</v>
      </c>
      <c r="H524" s="0" t="n">
        <f aca="false">SUMPRODUCT('FD inverse'!$A$6:$BH$6,'FD mesh'!$B$84:$BI$84,$E523:$BL523)+'FD inverse'!$A$6*$C524/Setup!$B$17+INDEX('FD inverse'!$A$6:$BH$6,1,'FD mesh'!$B$15+1)*Setup!$B$22</f>
        <v>23.7560349288619</v>
      </c>
      <c r="I524" s="0" t="n">
        <f aca="false">SUMPRODUCT('FD inverse'!$A$7:$BH$7,'FD mesh'!$B$84:$BI$84,$E523:$BL523)+'FD inverse'!$A$7*$C524/Setup!$B$17+INDEX('FD inverse'!$A$7:$BH$7,1,'FD mesh'!$B$15+1)*Setup!$B$22</f>
        <v>23.6664543272861</v>
      </c>
      <c r="J524" s="0" t="n">
        <f aca="false">SUMPRODUCT('FD inverse'!$A$8:$BH$8,'FD mesh'!$B$84:$BI$84,$E523:$BL523)+'FD inverse'!$A$8*$C524/Setup!$B$17+INDEX('FD inverse'!$A$8:$BH$8,1,'FD mesh'!$B$15+1)*Setup!$B$22</f>
        <v>23.5816855015857</v>
      </c>
      <c r="K524" s="0" t="n">
        <f aca="false">SUMPRODUCT('FD inverse'!$A$9:$BH$9,'FD mesh'!$B$84:$BI$84,$E523:$BL523)+'FD inverse'!$A$9*$C524/Setup!$B$17+INDEX('FD inverse'!$A$9:$BH$9,1,'FD mesh'!$B$15+1)*Setup!$B$22</f>
        <v>23.5027139882457</v>
      </c>
      <c r="L524" s="0" t="n">
        <f aca="false">SUMPRODUCT('FD inverse'!$A$10:$BH$10,'FD mesh'!$B$84:$BI$84,$E523:$BL523)+'FD inverse'!$A$10*$C524/Setup!$B$17+INDEX('FD inverse'!$A$10:$BH$10,1,'FD mesh'!$B$15+1)*Setup!$B$22</f>
        <v>23.4303851723749</v>
      </c>
      <c r="M524" s="0" t="n">
        <f aca="false">SUMPRODUCT('FD inverse'!$A$11:$BH$11,'FD mesh'!$B$84:$BI$84,$E523:$BL523)+'FD inverse'!$A$11*$C524/Setup!$B$17+INDEX('FD inverse'!$A$11:$BH$11,1,'FD mesh'!$B$15+1)*Setup!$B$22</f>
        <v>23.3654123839172</v>
      </c>
      <c r="N524" s="0" t="n">
        <f aca="false">SUMPRODUCT('FD inverse'!$A$12:$BH$12,'FD mesh'!$B$84:$BI$84,$E523:$BL523)+'FD inverse'!$A$12*$C524/Setup!$B$17+INDEX('FD inverse'!$A$12:$BH$12,1,'FD mesh'!$B$15+1)*Setup!$B$22</f>
        <v>23.3083842039841</v>
      </c>
      <c r="O524" s="0" t="n">
        <f aca="false">SUMPRODUCT('FD inverse'!$A$13:$BH$13,'FD mesh'!$B$84:$BI$84,$E523:$BL523)+'FD inverse'!$A$13*$C524/Setup!$B$17+INDEX('FD inverse'!$A$13:$BH$13,1,'FD mesh'!$B$15+1)*Setup!$B$22</f>
        <v>23.2597708714717</v>
      </c>
      <c r="P524" s="0" t="n">
        <f aca="false">SUMPRODUCT('FD inverse'!$A$14:$BH$14,'FD mesh'!$B$84:$BI$84,$E523:$BL523)+'FD inverse'!$A$14*$C524/Setup!$B$17+INDEX('FD inverse'!$A$14:$BH$14,1,'FD mesh'!$B$15+1)*Setup!$B$22</f>
        <v>23.2199296995011</v>
      </c>
      <c r="Q524" s="0" t="n">
        <f aca="false">SUMPRODUCT('FD inverse'!$A$15:$BH$15,'FD mesh'!$B$84:$BI$84,$E523:$BL523)+'FD inverse'!$A$15*$C524/Setup!$B$17+INDEX('FD inverse'!$A$15:$BH$15,1,'FD mesh'!$B$15+1)*Setup!$B$22</f>
        <v>23.1891094295021</v>
      </c>
      <c r="R524" s="0" t="n">
        <f aca="false">SUMPRODUCT('FD inverse'!$A$16:$BH$16,'FD mesh'!$B$84:$BI$84,$E523:$BL523)+'FD inverse'!$A$16*$C524/Setup!$B$17+INDEX('FD inverse'!$A$16:$BH$16,1,'FD mesh'!$B$15+1)*Setup!$B$22</f>
        <v>23.1674534681012</v>
      </c>
      <c r="S524" s="0" t="n">
        <f aca="false">SUMPRODUCT('FD inverse'!$A$17:$BH$17,'FD mesh'!$B$84:$BI$84,$E523:$BL523)+'FD inverse'!$A$17*$C524/Setup!$B$17+INDEX('FD inverse'!$A$17:$BH$17,1,'FD mesh'!$B$15+1)*Setup!$B$22</f>
        <v>22.6191572574501</v>
      </c>
      <c r="T524" s="0" t="n">
        <f aca="false">SUMPRODUCT('FD inverse'!$A$18:$BH$18,'FD mesh'!$B$84:$BI$84,$E523:$BL523)+'FD inverse'!$A$18*$C524/Setup!$B$17+INDEX('FD inverse'!$A$18:$BH$18,1,'FD mesh'!$B$15+1)*Setup!$B$22</f>
        <v>22.0752621346418</v>
      </c>
      <c r="U524" s="0" t="n">
        <f aca="false">SUMPRODUCT('FD inverse'!$A$19:$BH$19,'FD mesh'!$B$84:$BI$84,$E523:$BL523)+'FD inverse'!$A$19*$C524/Setup!$B$17+INDEX('FD inverse'!$A$19:$BH$19,1,'FD mesh'!$B$15+1)*Setup!$B$22</f>
        <v>21.5355548353867</v>
      </c>
      <c r="V524" s="0" t="n">
        <f aca="false">SUMPRODUCT('FD inverse'!$A$20:$BH$20,'FD mesh'!$B$84:$BI$84,$E523:$BL523)+'FD inverse'!$A$20*$C524/Setup!$B$17+INDEX('FD inverse'!$A$20:$BH$20,1,'FD mesh'!$B$15+1)*Setup!$B$22</f>
        <v>20.9998013500791</v>
      </c>
      <c r="W524" s="0" t="n">
        <f aca="false">SUMPRODUCT('FD inverse'!$A$21:$BH$21,'FD mesh'!$B$84:$BI$84,$E523:$BL523)+'FD inverse'!$A$21*$C524/Setup!$B$17+INDEX('FD inverse'!$A$21:$BH$21,1,'FD mesh'!$B$15+1)*Setup!$B$22</f>
        <v>20.4677490786254</v>
      </c>
      <c r="X524" s="0" t="n">
        <f aca="false">SUMPRODUCT('FD inverse'!$A$22:$BH$22,'FD mesh'!$B$84:$BI$84,$E523:$BL523)+'FD inverse'!$A$22*$C524/Setup!$B$17+INDEX('FD inverse'!$A$22:$BH$22,1,'FD mesh'!$B$15+1)*Setup!$B$22</f>
        <v>19.9391288576002</v>
      </c>
      <c r="Y524" s="0" t="n">
        <f aca="false">SUMPRODUCT('FD inverse'!$A$23:$BH$23,'FD mesh'!$B$84:$BI$84,$E523:$BL523)+'FD inverse'!$A$23*$C524/Setup!$B$17+INDEX('FD inverse'!$A$23:$BH$23,1,'FD mesh'!$B$15+1)*Setup!$B$22</f>
        <v>19.4136568676594</v>
      </c>
      <c r="Z524" s="0" t="n">
        <f aca="false">SUMPRODUCT('FD inverse'!$A$24:$BH$24,'FD mesh'!$B$84:$BI$84,$E523:$BL523)+'FD inverse'!$A$24*$C524/Setup!$B$17+INDEX('FD inverse'!$A$24:$BH$24,1,'FD mesh'!$B$15+1)*Setup!$B$22</f>
        <v>18.8910364297565</v>
      </c>
      <c r="AA524" s="0" t="n">
        <f aca="false">SUMPRODUCT('FD inverse'!$A$25:$BH$25,'FD mesh'!$B$84:$BI$84,$E523:$BL523)+'FD inverse'!$A$25*$C524/Setup!$B$17+INDEX('FD inverse'!$A$25:$BH$25,1,'FD mesh'!$B$15+1)*Setup!$B$22</f>
        <v>18.3709596992463</v>
      </c>
      <c r="AB524" s="0" t="n">
        <f aca="false">SUMPRODUCT('FD inverse'!$A$26:$BH$26,'FD mesh'!$B$84:$BI$84,$E523:$BL523)+'FD inverse'!$A$26*$C524/Setup!$B$17+INDEX('FD inverse'!$A$26:$BH$26,1,'FD mesh'!$B$15+1)*Setup!$B$22</f>
        <v>17.8531092674381</v>
      </c>
      <c r="AC524" s="0" t="n">
        <f aca="false">SUMPRODUCT('FD inverse'!$A$27:$BH$27,'FD mesh'!$B$84:$BI$84,$E523:$BL523)+'FD inverse'!$A$27*$C524/Setup!$B$17+INDEX('FD inverse'!$A$27:$BH$27,1,'FD mesh'!$B$15+1)*Setup!$B$22</f>
        <v>17.3371596805632</v>
      </c>
      <c r="AD524" s="0" t="n">
        <f aca="false">SUMPRODUCT('FD inverse'!$A$28:$BH$28,'FD mesh'!$B$84:$BI$84,$E523:$BL523)+'FD inverse'!$A$28*$C524/Setup!$B$17+INDEX('FD inverse'!$A$28:$BH$28,1,'FD mesh'!$B$15+1)*Setup!$B$22</f>
        <v>16.8227788864749</v>
      </c>
      <c r="AE524" s="0" t="n">
        <f aca="false">SUMPRODUCT('FD inverse'!$A$29:$BH$29,'FD mesh'!$B$84:$BI$84,$E523:$BL523)+'FD inverse'!$A$29*$C524/Setup!$B$17+INDEX('FD inverse'!$A$29:$BH$29,1,'FD mesh'!$B$15+1)*Setup!$B$22</f>
        <v>16.3096296196862</v>
      </c>
      <c r="AF524" s="0" t="n">
        <f aca="false">SUMPRODUCT('FD inverse'!$A$30:$BH$30,'FD mesh'!$B$84:$BI$84,$E523:$BL523)+'FD inverse'!$A$30*$C524/Setup!$B$17+INDEX('FD inverse'!$A$30:$BH$30,1,'FD mesh'!$B$15+1)*Setup!$B$22</f>
        <v>15.7973707355918</v>
      </c>
      <c r="AG524" s="0" t="n">
        <f aca="false">SUMPRODUCT('FD inverse'!$A$31:$BH$31,'FD mesh'!$B$84:$BI$84,$E523:$BL523)+'FD inverse'!$A$31*$C524/Setup!$B$17+INDEX('FD inverse'!$A$31:$BH$31,1,'FD mesh'!$B$15+1)*Setup!$B$22</f>
        <v>15.2856585049055</v>
      </c>
      <c r="AH524" s="0" t="n">
        <f aca="false">SUMPRODUCT('FD inverse'!$A$32:$BH$32,'FD mesh'!$B$84:$BI$84,$E523:$BL523)+'FD inverse'!$A$32*$C524/Setup!$B$17+INDEX('FD inverse'!$A$32:$BH$32,1,'FD mesh'!$B$15+1)*Setup!$B$22</f>
        <v>15.2642681156428</v>
      </c>
      <c r="AI524" s="0" t="n">
        <f aca="false">SUMPRODUCT('FD inverse'!$A$33:$BH$33,'FD mesh'!$B$84:$BI$84,$E523:$BL523)+'FD inverse'!$A$33*$C524/Setup!$B$17+INDEX('FD inverse'!$A$33:$BH$33,1,'FD mesh'!$B$15+1)*Setup!$B$22</f>
        <v>15.2431993989636</v>
      </c>
      <c r="AJ524" s="0" t="n">
        <f aca="false">SUMPRODUCT('FD inverse'!$A$34:$BH$34,'FD mesh'!$B$84:$BI$84,$E523:$BL523)+'FD inverse'!$A$34*$C524/Setup!$B$17+INDEX('FD inverse'!$A$34:$BH$34,1,'FD mesh'!$B$15+1)*Setup!$B$22</f>
        <v>15.2224271626695</v>
      </c>
      <c r="AK524" s="0" t="n">
        <f aca="false">SUMPRODUCT('FD inverse'!$A$35:$BH$35,'FD mesh'!$B$84:$BI$84,$E523:$BL523)+'FD inverse'!$A$35*$C524/Setup!$B$17+INDEX('FD inverse'!$A$35:$BH$35,1,'FD mesh'!$B$15+1)*Setup!$B$22</f>
        <v>15.2019262577115</v>
      </c>
      <c r="AL524" s="0" t="n">
        <f aca="false">SUMPRODUCT('FD inverse'!$A$36:$BH$36,'FD mesh'!$B$84:$BI$84,$E523:$BL523)+'FD inverse'!$A$36*$C524/Setup!$B$17+INDEX('FD inverse'!$A$36:$BH$36,1,'FD mesh'!$B$15+1)*Setup!$B$22</f>
        <v>15.1816716637195</v>
      </c>
      <c r="AM524" s="0" t="n">
        <f aca="false">SUMPRODUCT('FD inverse'!$A$37:$BH$37,'FD mesh'!$B$84:$BI$84,$E523:$BL523)+'FD inverse'!$A$37*$C524/Setup!$B$17+INDEX('FD inverse'!$A$37:$BH$37,1,'FD mesh'!$B$15+1)*Setup!$B$22</f>
        <v>15.1616385508889</v>
      </c>
      <c r="AN524" s="0" t="n">
        <f aca="false">SUMPRODUCT('FD inverse'!$A$38:$BH$38,'FD mesh'!$B$84:$BI$84,$E523:$BL523)+'FD inverse'!$A$38*$C524/Setup!$B$17+INDEX('FD inverse'!$A$38:$BH$38,1,'FD mesh'!$B$15+1)*Setup!$B$22</f>
        <v>15.1418023205361</v>
      </c>
      <c r="AO524" s="0" t="n">
        <f aca="false">SUMPRODUCT('FD inverse'!$A$39:$BH$39,'FD mesh'!$B$84:$BI$84,$E523:$BL523)+'FD inverse'!$A$39*$C524/Setup!$B$17+INDEX('FD inverse'!$A$39:$BH$39,1,'FD mesh'!$B$15+1)*Setup!$B$22</f>
        <v>15.122138626584</v>
      </c>
      <c r="AP524" s="0" t="n">
        <f aca="false">SUMPRODUCT('FD inverse'!$A$40:$BH$40,'FD mesh'!$B$84:$BI$84,$E523:$BL523)+'FD inverse'!$A$40*$C524/Setup!$B$17+INDEX('FD inverse'!$A$40:$BH$40,1,'FD mesh'!$B$15+1)*Setup!$B$22</f>
        <v>15.102623380186</v>
      </c>
      <c r="AQ524" s="0" t="n">
        <f aca="false">SUMPRODUCT('FD inverse'!$A$41:$BH$41,'FD mesh'!$B$84:$BI$84,$E523:$BL523)+'FD inverse'!$A$41*$C524/Setup!$B$17+INDEX('FD inverse'!$A$41:$BH$41,1,'FD mesh'!$B$15+1)*Setup!$B$22</f>
        <v>15.0832327396467</v>
      </c>
      <c r="AR524" s="0" t="n">
        <f aca="false">SUMPRODUCT('FD inverse'!$A$42:$BH$42,'FD mesh'!$B$84:$BI$84,$E523:$BL523)+'FD inverse'!$A$42*$C524/Setup!$B$17+INDEX('FD inverse'!$A$42:$BH$42,1,'FD mesh'!$B$15+1)*Setup!$B$22</f>
        <v>15.0639430877427</v>
      </c>
      <c r="AS524" s="0" t="n">
        <f aca="false">SUMPRODUCT('FD inverse'!$A$43:$BH$43,'FD mesh'!$B$84:$BI$84,$E523:$BL523)+'FD inverse'!$A$43*$C524/Setup!$B$17+INDEX('FD inverse'!$A$43:$BH$43,1,'FD mesh'!$B$15+1)*Setup!$B$22</f>
        <v>0</v>
      </c>
      <c r="AT524" s="0" t="n">
        <f aca="false">SUMPRODUCT('FD inverse'!$A$44:$BH$44,'FD mesh'!$B$84:$BI$84,$E523:$BL523)+'FD inverse'!$A$44*$C524/Setup!$B$17+INDEX('FD inverse'!$A$44:$BH$44,1,'FD mesh'!$B$15+1)*Setup!$B$22</f>
        <v>0</v>
      </c>
      <c r="AU524" s="0" t="n">
        <f aca="false">SUMPRODUCT('FD inverse'!$A$45:$BH$45,'FD mesh'!$B$84:$BI$84,$E523:$BL523)+'FD inverse'!$A$45*$C524/Setup!$B$17+INDEX('FD inverse'!$A$45:$BH$45,1,'FD mesh'!$B$15+1)*Setup!$B$22</f>
        <v>0</v>
      </c>
      <c r="AV524" s="0" t="n">
        <f aca="false">SUMPRODUCT('FD inverse'!$A$46:$BH$46,'FD mesh'!$B$84:$BI$84,$E523:$BL523)+'FD inverse'!$A$46*$C524/Setup!$B$17+INDEX('FD inverse'!$A$46:$BH$46,1,'FD mesh'!$B$15+1)*Setup!$B$22</f>
        <v>0</v>
      </c>
      <c r="AW524" s="0" t="n">
        <f aca="false">SUMPRODUCT('FD inverse'!$A$47:$BH$47,'FD mesh'!$B$84:$BI$84,$E523:$BL523)+'FD inverse'!$A$47*$C524/Setup!$B$17+INDEX('FD inverse'!$A$47:$BH$47,1,'FD mesh'!$B$15+1)*Setup!$B$22</f>
        <v>0</v>
      </c>
      <c r="AX524" s="0" t="n">
        <f aca="false">SUMPRODUCT('FD inverse'!$A$48:$BH$48,'FD mesh'!$B$84:$BI$84,$E523:$BL523)+'FD inverse'!$A$48*$C524/Setup!$B$17+INDEX('FD inverse'!$A$48:$BH$48,1,'FD mesh'!$B$15+1)*Setup!$B$22</f>
        <v>0</v>
      </c>
      <c r="AY524" s="0" t="n">
        <f aca="false">SUMPRODUCT('FD inverse'!$A$49:$BH$49,'FD mesh'!$B$84:$BI$84,$E523:$BL523)+'FD inverse'!$A$49*$C524/Setup!$B$17+INDEX('FD inverse'!$A$49:$BH$49,1,'FD mesh'!$B$15+1)*Setup!$B$22</f>
        <v>0</v>
      </c>
      <c r="AZ524" s="0" t="n">
        <f aca="false">SUMPRODUCT('FD inverse'!$A$50:$BH$50,'FD mesh'!$B$84:$BI$84,$E523:$BL523)+'FD inverse'!$A$50*$C524/Setup!$B$17+INDEX('FD inverse'!$A$50:$BH$50,1,'FD mesh'!$B$15+1)*Setup!$B$22</f>
        <v>0</v>
      </c>
      <c r="BA524" s="0" t="n">
        <f aca="false">SUMPRODUCT('FD inverse'!$A$51:$BH$51,'FD mesh'!$B$84:$BI$84,$E523:$BL523)+'FD inverse'!$A$51*$C524/Setup!$B$17+INDEX('FD inverse'!$A$51:$BH$51,1,'FD mesh'!$B$15+1)*Setup!$B$22</f>
        <v>0</v>
      </c>
      <c r="BB524" s="0" t="n">
        <f aca="false">SUMPRODUCT('FD inverse'!$A$52:$BH$52,'FD mesh'!$B$84:$BI$84,$E523:$BL523)+'FD inverse'!$A$52*$C524/Setup!$B$17+INDEX('FD inverse'!$A$52:$BH$52,1,'FD mesh'!$B$15+1)*Setup!$B$22</f>
        <v>0</v>
      </c>
      <c r="BC524" s="0" t="n">
        <f aca="false">SUMPRODUCT('FD inverse'!$A$53:$BH$53,'FD mesh'!$B$84:$BI$84,$E523:$BL523)+'FD inverse'!$A$53*$C524/Setup!$B$17+INDEX('FD inverse'!$A$53:$BH$53,1,'FD mesh'!$B$15+1)*Setup!$B$22</f>
        <v>0</v>
      </c>
      <c r="BD524" s="0" t="n">
        <f aca="false">SUMPRODUCT('FD inverse'!$A$54:$BH$54,'FD mesh'!$B$84:$BI$84,$E523:$BL523)+'FD inverse'!$A$54*$C524/Setup!$B$17+INDEX('FD inverse'!$A$54:$BH$54,1,'FD mesh'!$B$15+1)*Setup!$B$22</f>
        <v>0</v>
      </c>
      <c r="BE524" s="0" t="n">
        <f aca="false">SUMPRODUCT('FD inverse'!$A$55:$BH$55,'FD mesh'!$B$84:$BI$84,$E523:$BL523)+'FD inverse'!$A$55*$C524/Setup!$B$17+INDEX('FD inverse'!$A$55:$BH$55,1,'FD mesh'!$B$15+1)*Setup!$B$22</f>
        <v>0</v>
      </c>
      <c r="BF524" s="0" t="n">
        <f aca="false">SUMPRODUCT('FD inverse'!$A$56:$BH$56,'FD mesh'!$B$84:$BI$84,$E523:$BL523)+'FD inverse'!$A$56*$C524/Setup!$B$17+INDEX('FD inverse'!$A$56:$BH$56,1,'FD mesh'!$B$15+1)*Setup!$B$22</f>
        <v>0</v>
      </c>
      <c r="BG524" s="0" t="n">
        <f aca="false">SUMPRODUCT('FD inverse'!$A$57:$BH$57,'FD mesh'!$B$84:$BI$84,$E523:$BL523)+'FD inverse'!$A$57*$C524/Setup!$B$17+INDEX('FD inverse'!$A$57:$BH$57,1,'FD mesh'!$B$15+1)*Setup!$B$22</f>
        <v>0</v>
      </c>
      <c r="BH524" s="0" t="n">
        <f aca="false">SUMPRODUCT('FD inverse'!$A$58:$BH$58,'FD mesh'!$B$84:$BI$84,$E523:$BL523)+'FD inverse'!$A$58*$C524/Setup!$B$17+INDEX('FD inverse'!$A$58:$BH$58,1,'FD mesh'!$B$15+1)*Setup!$B$22</f>
        <v>0</v>
      </c>
      <c r="BI524" s="0" t="n">
        <f aca="false">SUMPRODUCT('FD inverse'!$A$59:$BH$59,'FD mesh'!$B$84:$BI$84,$E523:$BL523)+'FD inverse'!$A$59*$C524/Setup!$B$17+INDEX('FD inverse'!$A$59:$BH$59,1,'FD mesh'!$B$15+1)*Setup!$B$22</f>
        <v>0</v>
      </c>
      <c r="BJ524" s="0" t="n">
        <f aca="false">SUMPRODUCT('FD inverse'!$A$60:$BH$60,'FD mesh'!$B$84:$BI$84,$E523:$BL523)+'FD inverse'!$A$60*$C524/Setup!$B$17+INDEX('FD inverse'!$A$60:$BH$60,1,'FD mesh'!$B$15+1)*Setup!$B$22</f>
        <v>0</v>
      </c>
      <c r="BK524" s="0" t="n">
        <f aca="false">SUMPRODUCT('FD inverse'!$A$61:$BH$61,'FD mesh'!$B$84:$BI$84,$E523:$BL523)+'FD inverse'!$A$61*$C524/Setup!$B$17+INDEX('FD inverse'!$A$61:$BH$61,1,'FD mesh'!$B$15+1)*Setup!$B$22</f>
        <v>0</v>
      </c>
      <c r="BL524" s="0" t="n">
        <f aca="false">SUMPRODUCT('FD inverse'!$A$62:$BH$62,'FD mesh'!$B$84:$BI$84,$E523:$BL523)+'FD inverse'!$A$62*$C524/Setup!$B$17+INDEX('FD inverse'!$A$62:$BH$62,1,'FD mesh'!$B$15+1)*Setup!$B$22</f>
        <v>0</v>
      </c>
    </row>
    <row r="525" customFormat="false" ht="15" hidden="false" customHeight="false" outlineLevel="0" collapsed="false">
      <c r="A525" s="0" t="n">
        <v>520</v>
      </c>
      <c r="B525" s="0" t="n">
        <f aca="false">A525*Setup!$B$11/3600</f>
        <v>43.3333333333333</v>
      </c>
      <c r="C525" s="0" t="n">
        <f aca="false">Setup!$B$7+Setup!$B$8*COS(2*PI()*(B525-Setup!$B$9)/24)</f>
        <v>26.5711504387462</v>
      </c>
      <c r="D525" s="0" t="n">
        <f aca="false">(C525-E525)/Setup!$B$17</f>
        <v>9.36520526388985</v>
      </c>
      <c r="E525" s="0" t="n">
        <f aca="false">SUMPRODUCT('FD inverse'!$A$3:$BH$3,'FD mesh'!$B$84:$BI$84,$E524:$BL524)+'FD inverse'!$A$3*$C525/Setup!$B$17+INDEX('FD inverse'!$A$3:$BH$3,1,'FD mesh'!$B$15+1)*Setup!$B$22</f>
        <v>25.3536737544405</v>
      </c>
      <c r="F525" s="0" t="n">
        <f aca="false">SUMPRODUCT('FD inverse'!$A$4:$BH$4,'FD mesh'!$B$84:$BI$84,$E524:$BL524)+'FD inverse'!$A$4*$C525/Setup!$B$17+INDEX('FD inverse'!$A$4:$BH$4,1,'FD mesh'!$B$15+1)*Setup!$B$22</f>
        <v>25.0679026167979</v>
      </c>
      <c r="G525" s="0" t="n">
        <f aca="false">SUMPRODUCT('FD inverse'!$A$5:$BH$5,'FD mesh'!$B$84:$BI$84,$E524:$BL524)+'FD inverse'!$A$5*$C525/Setup!$B$17+INDEX('FD inverse'!$A$5:$BH$5,1,'FD mesh'!$B$15+1)*Setup!$B$22</f>
        <v>24.7713110429997</v>
      </c>
      <c r="H525" s="0" t="n">
        <f aca="false">SUMPRODUCT('FD inverse'!$A$6:$BH$6,'FD mesh'!$B$84:$BI$84,$E524:$BL524)+'FD inverse'!$A$6*$C525/Setup!$B$17+INDEX('FD inverse'!$A$6:$BH$6,1,'FD mesh'!$B$15+1)*Setup!$B$22</f>
        <v>23.7618121798277</v>
      </c>
      <c r="I525" s="0" t="n">
        <f aca="false">SUMPRODUCT('FD inverse'!$A$7:$BH$7,'FD mesh'!$B$84:$BI$84,$E524:$BL524)+'FD inverse'!$A$7*$C525/Setup!$B$17+INDEX('FD inverse'!$A$7:$BH$7,1,'FD mesh'!$B$15+1)*Setup!$B$22</f>
        <v>23.6741802010708</v>
      </c>
      <c r="J525" s="0" t="n">
        <f aca="false">SUMPRODUCT('FD inverse'!$A$8:$BH$8,'FD mesh'!$B$84:$BI$84,$E524:$BL524)+'FD inverse'!$A$8*$C525/Setup!$B$17+INDEX('FD inverse'!$A$8:$BH$8,1,'FD mesh'!$B$15+1)*Setup!$B$22</f>
        <v>23.591106259945</v>
      </c>
      <c r="K525" s="0" t="n">
        <f aca="false">SUMPRODUCT('FD inverse'!$A$9:$BH$9,'FD mesh'!$B$84:$BI$84,$E524:$BL524)+'FD inverse'!$A$9*$C525/Setup!$B$17+INDEX('FD inverse'!$A$9:$BH$9,1,'FD mesh'!$B$15+1)*Setup!$B$22</f>
        <v>23.5135902883528</v>
      </c>
      <c r="L525" s="0" t="n">
        <f aca="false">SUMPRODUCT('FD inverse'!$A$10:$BH$10,'FD mesh'!$B$84:$BI$84,$E524:$BL524)+'FD inverse'!$A$10*$C525/Setup!$B$17+INDEX('FD inverse'!$A$10:$BH$10,1,'FD mesh'!$B$15+1)*Setup!$B$22</f>
        <v>23.4424910129889</v>
      </c>
      <c r="M525" s="0" t="n">
        <f aca="false">SUMPRODUCT('FD inverse'!$A$11:$BH$11,'FD mesh'!$B$84:$BI$84,$E524:$BL524)+'FD inverse'!$A$11*$C525/Setup!$B$17+INDEX('FD inverse'!$A$11:$BH$11,1,'FD mesh'!$B$15+1)*Setup!$B$22</f>
        <v>23.3785338264829</v>
      </c>
      <c r="N525" s="0" t="n">
        <f aca="false">SUMPRODUCT('FD inverse'!$A$12:$BH$12,'FD mesh'!$B$84:$BI$84,$E524:$BL524)+'FD inverse'!$A$12*$C525/Setup!$B$17+INDEX('FD inverse'!$A$12:$BH$12,1,'FD mesh'!$B$15+1)*Setup!$B$22</f>
        <v>23.3223179040274</v>
      </c>
      <c r="O525" s="0" t="n">
        <f aca="false">SUMPRODUCT('FD inverse'!$A$13:$BH$13,'FD mesh'!$B$84:$BI$84,$E524:$BL524)+'FD inverse'!$A$13*$C525/Setup!$B$17+INDEX('FD inverse'!$A$13:$BH$13,1,'FD mesh'!$B$15+1)*Setup!$B$22</f>
        <v>23.2743224535738</v>
      </c>
      <c r="P525" s="0" t="n">
        <f aca="false">SUMPRODUCT('FD inverse'!$A$14:$BH$14,'FD mesh'!$B$84:$BI$84,$E524:$BL524)+'FD inverse'!$A$14*$C525/Setup!$B$17+INDEX('FD inverse'!$A$14:$BH$14,1,'FD mesh'!$B$15+1)*Setup!$B$22</f>
        <v>23.2349120073102</v>
      </c>
      <c r="Q525" s="0" t="n">
        <f aca="false">SUMPRODUCT('FD inverse'!$A$15:$BH$15,'FD mesh'!$B$84:$BI$84,$E524:$BL524)+'FD inverse'!$A$15*$C525/Setup!$B$17+INDEX('FD inverse'!$A$15:$BH$15,1,'FD mesh'!$B$15+1)*Setup!$B$22</f>
        <v>23.2043406806981</v>
      </c>
      <c r="R525" s="0" t="n">
        <f aca="false">SUMPRODUCT('FD inverse'!$A$16:$BH$16,'FD mesh'!$B$84:$BI$84,$E524:$BL524)+'FD inverse'!$A$16*$C525/Setup!$B$17+INDEX('FD inverse'!$A$16:$BH$16,1,'FD mesh'!$B$15+1)*Setup!$B$22</f>
        <v>23.182755342992</v>
      </c>
      <c r="S525" s="0" t="n">
        <f aca="false">SUMPRODUCT('FD inverse'!$A$17:$BH$17,'FD mesh'!$B$84:$BI$84,$E524:$BL524)+'FD inverse'!$A$17*$C525/Setup!$B$17+INDEX('FD inverse'!$A$17:$BH$17,1,'FD mesh'!$B$15+1)*Setup!$B$22</f>
        <v>22.633841000464</v>
      </c>
      <c r="T525" s="0" t="n">
        <f aca="false">SUMPRODUCT('FD inverse'!$A$18:$BH$18,'FD mesh'!$B$84:$BI$84,$E524:$BL524)+'FD inverse'!$A$18*$C525/Setup!$B$17+INDEX('FD inverse'!$A$18:$BH$18,1,'FD mesh'!$B$15+1)*Setup!$B$22</f>
        <v>22.0892478737373</v>
      </c>
      <c r="U525" s="0" t="n">
        <f aca="false">SUMPRODUCT('FD inverse'!$A$19:$BH$19,'FD mesh'!$B$84:$BI$84,$E524:$BL524)+'FD inverse'!$A$19*$C525/Setup!$B$17+INDEX('FD inverse'!$A$19:$BH$19,1,'FD mesh'!$B$15+1)*Setup!$B$22</f>
        <v>21.54877055023</v>
      </c>
      <c r="V525" s="0" t="n">
        <f aca="false">SUMPRODUCT('FD inverse'!$A$20:$BH$20,'FD mesh'!$B$84:$BI$84,$E524:$BL524)+'FD inverse'!$A$20*$C525/Setup!$B$17+INDEX('FD inverse'!$A$20:$BH$20,1,'FD mesh'!$B$15+1)*Setup!$B$22</f>
        <v>21.0121824228052</v>
      </c>
      <c r="W525" s="0" t="n">
        <f aca="false">SUMPRODUCT('FD inverse'!$A$21:$BH$21,'FD mesh'!$B$84:$BI$84,$E524:$BL524)+'FD inverse'!$A$21*$C525/Setup!$B$17+INDEX('FD inverse'!$A$21:$BH$21,1,'FD mesh'!$B$15+1)*Setup!$B$22</f>
        <v>20.4792378682113</v>
      </c>
      <c r="X525" s="0" t="n">
        <f aca="false">SUMPRODUCT('FD inverse'!$A$22:$BH$22,'FD mesh'!$B$84:$BI$84,$E524:$BL524)+'FD inverse'!$A$22*$C525/Setup!$B$17+INDEX('FD inverse'!$A$22:$BH$22,1,'FD mesh'!$B$15+1)*Setup!$B$22</f>
        <v>19.9496743002669</v>
      </c>
      <c r="Y525" s="0" t="n">
        <f aca="false">SUMPRODUCT('FD inverse'!$A$23:$BH$23,'FD mesh'!$B$84:$BI$84,$E524:$BL524)+'FD inverse'!$A$23*$C525/Setup!$B$17+INDEX('FD inverse'!$A$23:$BH$23,1,'FD mesh'!$B$15+1)*Setup!$B$22</f>
        <v>19.4232141054501</v>
      </c>
      <c r="Z525" s="0" t="n">
        <f aca="false">SUMPRODUCT('FD inverse'!$A$24:$BH$24,'FD mesh'!$B$84:$BI$84,$E524:$BL524)+'FD inverse'!$A$24*$C525/Setup!$B$17+INDEX('FD inverse'!$A$24:$BH$24,1,'FD mesh'!$B$15+1)*Setup!$B$22</f>
        <v>18.8995664691831</v>
      </c>
      <c r="AA525" s="0" t="n">
        <f aca="false">SUMPRODUCT('FD inverse'!$A$25:$BH$25,'FD mesh'!$B$84:$BI$84,$E524:$BL524)+'FD inverse'!$A$25*$C525/Setup!$B$17+INDEX('FD inverse'!$A$25:$BH$25,1,'FD mesh'!$B$15+1)*Setup!$B$22</f>
        <v>18.3784291016617</v>
      </c>
      <c r="AB525" s="0" t="n">
        <f aca="false">SUMPRODUCT('FD inverse'!$A$26:$BH$26,'FD mesh'!$B$84:$BI$84,$E524:$BL524)+'FD inverse'!$A$26*$C525/Setup!$B$17+INDEX('FD inverse'!$A$26:$BH$26,1,'FD mesh'!$B$15+1)*Setup!$B$22</f>
        <v>17.8594898725655</v>
      </c>
      <c r="AC525" s="0" t="n">
        <f aca="false">SUMPRODUCT('FD inverse'!$A$27:$BH$27,'FD mesh'!$B$84:$BI$84,$E524:$BL524)+'FD inverse'!$A$27*$C525/Setup!$B$17+INDEX('FD inverse'!$A$27:$BH$27,1,'FD mesh'!$B$15+1)*Setup!$B$22</f>
        <v>17.3424283644067</v>
      </c>
      <c r="AD525" s="0" t="n">
        <f aca="false">SUMPRODUCT('FD inverse'!$A$28:$BH$28,'FD mesh'!$B$84:$BI$84,$E524:$BL524)+'FD inverse'!$A$28*$C525/Setup!$B$17+INDEX('FD inverse'!$A$28:$BH$28,1,'FD mesh'!$B$15+1)*Setup!$B$22</f>
        <v>16.8269173546362</v>
      </c>
      <c r="AE525" s="0" t="n">
        <f aca="false">SUMPRODUCT('FD inverse'!$A$29:$BH$29,'FD mesh'!$B$84:$BI$84,$E524:$BL524)+'FD inverse'!$A$29*$C525/Setup!$B$17+INDEX('FD inverse'!$A$29:$BH$29,1,'FD mesh'!$B$15+1)*Setup!$B$22</f>
        <v>16.3126242369246</v>
      </c>
      <c r="AF525" s="0" t="n">
        <f aca="false">SUMPRODUCT('FD inverse'!$A$30:$BH$30,'FD mesh'!$B$84:$BI$84,$E524:$BL524)+'FD inverse'!$A$30*$C525/Setup!$B$17+INDEX('FD inverse'!$A$30:$BH$30,1,'FD mesh'!$B$15+1)*Setup!$B$22</f>
        <v>15.799212392286</v>
      </c>
      <c r="AG525" s="0" t="n">
        <f aca="false">SUMPRODUCT('FD inverse'!$A$31:$BH$31,'FD mesh'!$B$84:$BI$84,$E524:$BL524)+'FD inverse'!$A$31*$C525/Setup!$B$17+INDEX('FD inverse'!$A$31:$BH$31,1,'FD mesh'!$B$15+1)*Setup!$B$22</f>
        <v>15.2863425209031</v>
      </c>
      <c r="AH525" s="0" t="n">
        <f aca="false">SUMPRODUCT('FD inverse'!$A$32:$BH$32,'FD mesh'!$B$84:$BI$84,$E524:$BL524)+'FD inverse'!$A$32*$C525/Setup!$B$17+INDEX('FD inverse'!$A$32:$BH$32,1,'FD mesh'!$B$15+1)*Setup!$B$22</f>
        <v>15.2649030661312</v>
      </c>
      <c r="AI525" s="0" t="n">
        <f aca="false">SUMPRODUCT('FD inverse'!$A$33:$BH$33,'FD mesh'!$B$84:$BI$84,$E524:$BL524)+'FD inverse'!$A$33*$C525/Setup!$B$17+INDEX('FD inverse'!$A$33:$BH$33,1,'FD mesh'!$B$15+1)*Setup!$B$22</f>
        <v>15.2437850379215</v>
      </c>
      <c r="AJ525" s="0" t="n">
        <f aca="false">SUMPRODUCT('FD inverse'!$A$34:$BH$34,'FD mesh'!$B$84:$BI$84,$E524:$BL524)+'FD inverse'!$A$34*$C525/Setup!$B$17+INDEX('FD inverse'!$A$34:$BH$34,1,'FD mesh'!$B$15+1)*Setup!$B$22</f>
        <v>15.2229634736414</v>
      </c>
      <c r="AK525" s="0" t="n">
        <f aca="false">SUMPRODUCT('FD inverse'!$A$35:$BH$35,'FD mesh'!$B$84:$BI$84,$E524:$BL524)+'FD inverse'!$A$35*$C525/Setup!$B$17+INDEX('FD inverse'!$A$35:$BH$35,1,'FD mesh'!$B$15+1)*Setup!$B$22</f>
        <v>15.2024134023283</v>
      </c>
      <c r="AL525" s="0" t="n">
        <f aca="false">SUMPRODUCT('FD inverse'!$A$36:$BH$36,'FD mesh'!$B$84:$BI$84,$E524:$BL524)+'FD inverse'!$A$36*$C525/Setup!$B$17+INDEX('FD inverse'!$A$36:$BH$36,1,'FD mesh'!$B$15+1)*Setup!$B$22</f>
        <v>15.1821099348407</v>
      </c>
      <c r="AM525" s="0" t="n">
        <f aca="false">SUMPRODUCT('FD inverse'!$A$37:$BH$37,'FD mesh'!$B$84:$BI$84,$E524:$BL524)+'FD inverse'!$A$37*$C525/Setup!$B$17+INDEX('FD inverse'!$A$37:$BH$37,1,'FD mesh'!$B$15+1)*Setup!$B$22</f>
        <v>15.1620283302894</v>
      </c>
      <c r="AN525" s="0" t="n">
        <f aca="false">SUMPRODUCT('FD inverse'!$A$38:$BH$38,'FD mesh'!$B$84:$BI$84,$E524:$BL524)+'FD inverse'!$A$38*$C525/Setup!$B$17+INDEX('FD inverse'!$A$38:$BH$38,1,'FD mesh'!$B$15+1)*Setup!$B$22</f>
        <v>15.1421440410486</v>
      </c>
      <c r="AO525" s="0" t="n">
        <f aca="false">SUMPRODUCT('FD inverse'!$A$39:$BH$39,'FD mesh'!$B$84:$BI$84,$E524:$BL524)+'FD inverse'!$A$39*$C525/Setup!$B$17+INDEX('FD inverse'!$A$39:$BH$39,1,'FD mesh'!$B$15+1)*Setup!$B$22</f>
        <v>15.1224327386021</v>
      </c>
      <c r="AP525" s="0" t="n">
        <f aca="false">SUMPRODUCT('FD inverse'!$A$40:$BH$40,'FD mesh'!$B$84:$BI$84,$E524:$BL524)+'FD inverse'!$A$40*$C525/Setup!$B$17+INDEX('FD inverse'!$A$40:$BH$40,1,'FD mesh'!$B$15+1)*Setup!$B$22</f>
        <v>15.1028703224336</v>
      </c>
      <c r="AQ525" s="0" t="n">
        <f aca="false">SUMPRODUCT('FD inverse'!$A$41:$BH$41,'FD mesh'!$B$84:$BI$84,$E524:$BL524)+'FD inverse'!$A$41*$C525/Setup!$B$17+INDEX('FD inverse'!$A$41:$BH$41,1,'FD mesh'!$B$15+1)*Setup!$B$22</f>
        <v>15.0834329141186</v>
      </c>
      <c r="AR525" s="0" t="n">
        <f aca="false">SUMPRODUCT('FD inverse'!$A$42:$BH$42,'FD mesh'!$B$84:$BI$84,$E524:$BL524)+'FD inverse'!$A$42*$C525/Setup!$B$17+INDEX('FD inverse'!$A$42:$BH$42,1,'FD mesh'!$B$15+1)*Setup!$B$22</f>
        <v>15.0640968387321</v>
      </c>
      <c r="AS525" s="0" t="n">
        <f aca="false">SUMPRODUCT('FD inverse'!$A$43:$BH$43,'FD mesh'!$B$84:$BI$84,$E524:$BL524)+'FD inverse'!$A$43*$C525/Setup!$B$17+INDEX('FD inverse'!$A$43:$BH$43,1,'FD mesh'!$B$15+1)*Setup!$B$22</f>
        <v>0</v>
      </c>
      <c r="AT525" s="0" t="n">
        <f aca="false">SUMPRODUCT('FD inverse'!$A$44:$BH$44,'FD mesh'!$B$84:$BI$84,$E524:$BL524)+'FD inverse'!$A$44*$C525/Setup!$B$17+INDEX('FD inverse'!$A$44:$BH$44,1,'FD mesh'!$B$15+1)*Setup!$B$22</f>
        <v>0</v>
      </c>
      <c r="AU525" s="0" t="n">
        <f aca="false">SUMPRODUCT('FD inverse'!$A$45:$BH$45,'FD mesh'!$B$84:$BI$84,$E524:$BL524)+'FD inverse'!$A$45*$C525/Setup!$B$17+INDEX('FD inverse'!$A$45:$BH$45,1,'FD mesh'!$B$15+1)*Setup!$B$22</f>
        <v>0</v>
      </c>
      <c r="AV525" s="0" t="n">
        <f aca="false">SUMPRODUCT('FD inverse'!$A$46:$BH$46,'FD mesh'!$B$84:$BI$84,$E524:$BL524)+'FD inverse'!$A$46*$C525/Setup!$B$17+INDEX('FD inverse'!$A$46:$BH$46,1,'FD mesh'!$B$15+1)*Setup!$B$22</f>
        <v>0</v>
      </c>
      <c r="AW525" s="0" t="n">
        <f aca="false">SUMPRODUCT('FD inverse'!$A$47:$BH$47,'FD mesh'!$B$84:$BI$84,$E524:$BL524)+'FD inverse'!$A$47*$C525/Setup!$B$17+INDEX('FD inverse'!$A$47:$BH$47,1,'FD mesh'!$B$15+1)*Setup!$B$22</f>
        <v>0</v>
      </c>
      <c r="AX525" s="0" t="n">
        <f aca="false">SUMPRODUCT('FD inverse'!$A$48:$BH$48,'FD mesh'!$B$84:$BI$84,$E524:$BL524)+'FD inverse'!$A$48*$C525/Setup!$B$17+INDEX('FD inverse'!$A$48:$BH$48,1,'FD mesh'!$B$15+1)*Setup!$B$22</f>
        <v>0</v>
      </c>
      <c r="AY525" s="0" t="n">
        <f aca="false">SUMPRODUCT('FD inverse'!$A$49:$BH$49,'FD mesh'!$B$84:$BI$84,$E524:$BL524)+'FD inverse'!$A$49*$C525/Setup!$B$17+INDEX('FD inverse'!$A$49:$BH$49,1,'FD mesh'!$B$15+1)*Setup!$B$22</f>
        <v>0</v>
      </c>
      <c r="AZ525" s="0" t="n">
        <f aca="false">SUMPRODUCT('FD inverse'!$A$50:$BH$50,'FD mesh'!$B$84:$BI$84,$E524:$BL524)+'FD inverse'!$A$50*$C525/Setup!$B$17+INDEX('FD inverse'!$A$50:$BH$50,1,'FD mesh'!$B$15+1)*Setup!$B$22</f>
        <v>0</v>
      </c>
      <c r="BA525" s="0" t="n">
        <f aca="false">SUMPRODUCT('FD inverse'!$A$51:$BH$51,'FD mesh'!$B$84:$BI$84,$E524:$BL524)+'FD inverse'!$A$51*$C525/Setup!$B$17+INDEX('FD inverse'!$A$51:$BH$51,1,'FD mesh'!$B$15+1)*Setup!$B$22</f>
        <v>0</v>
      </c>
      <c r="BB525" s="0" t="n">
        <f aca="false">SUMPRODUCT('FD inverse'!$A$52:$BH$52,'FD mesh'!$B$84:$BI$84,$E524:$BL524)+'FD inverse'!$A$52*$C525/Setup!$B$17+INDEX('FD inverse'!$A$52:$BH$52,1,'FD mesh'!$B$15+1)*Setup!$B$22</f>
        <v>0</v>
      </c>
      <c r="BC525" s="0" t="n">
        <f aca="false">SUMPRODUCT('FD inverse'!$A$53:$BH$53,'FD mesh'!$B$84:$BI$84,$E524:$BL524)+'FD inverse'!$A$53*$C525/Setup!$B$17+INDEX('FD inverse'!$A$53:$BH$53,1,'FD mesh'!$B$15+1)*Setup!$B$22</f>
        <v>0</v>
      </c>
      <c r="BD525" s="0" t="n">
        <f aca="false">SUMPRODUCT('FD inverse'!$A$54:$BH$54,'FD mesh'!$B$84:$BI$84,$E524:$BL524)+'FD inverse'!$A$54*$C525/Setup!$B$17+INDEX('FD inverse'!$A$54:$BH$54,1,'FD mesh'!$B$15+1)*Setup!$B$22</f>
        <v>0</v>
      </c>
      <c r="BE525" s="0" t="n">
        <f aca="false">SUMPRODUCT('FD inverse'!$A$55:$BH$55,'FD mesh'!$B$84:$BI$84,$E524:$BL524)+'FD inverse'!$A$55*$C525/Setup!$B$17+INDEX('FD inverse'!$A$55:$BH$55,1,'FD mesh'!$B$15+1)*Setup!$B$22</f>
        <v>0</v>
      </c>
      <c r="BF525" s="0" t="n">
        <f aca="false">SUMPRODUCT('FD inverse'!$A$56:$BH$56,'FD mesh'!$B$84:$BI$84,$E524:$BL524)+'FD inverse'!$A$56*$C525/Setup!$B$17+INDEX('FD inverse'!$A$56:$BH$56,1,'FD mesh'!$B$15+1)*Setup!$B$22</f>
        <v>0</v>
      </c>
      <c r="BG525" s="0" t="n">
        <f aca="false">SUMPRODUCT('FD inverse'!$A$57:$BH$57,'FD mesh'!$B$84:$BI$84,$E524:$BL524)+'FD inverse'!$A$57*$C525/Setup!$B$17+INDEX('FD inverse'!$A$57:$BH$57,1,'FD mesh'!$B$15+1)*Setup!$B$22</f>
        <v>0</v>
      </c>
      <c r="BH525" s="0" t="n">
        <f aca="false">SUMPRODUCT('FD inverse'!$A$58:$BH$58,'FD mesh'!$B$84:$BI$84,$E524:$BL524)+'FD inverse'!$A$58*$C525/Setup!$B$17+INDEX('FD inverse'!$A$58:$BH$58,1,'FD mesh'!$B$15+1)*Setup!$B$22</f>
        <v>0</v>
      </c>
      <c r="BI525" s="0" t="n">
        <f aca="false">SUMPRODUCT('FD inverse'!$A$59:$BH$59,'FD mesh'!$B$84:$BI$84,$E524:$BL524)+'FD inverse'!$A$59*$C525/Setup!$B$17+INDEX('FD inverse'!$A$59:$BH$59,1,'FD mesh'!$B$15+1)*Setup!$B$22</f>
        <v>0</v>
      </c>
      <c r="BJ525" s="0" t="n">
        <f aca="false">SUMPRODUCT('FD inverse'!$A$60:$BH$60,'FD mesh'!$B$84:$BI$84,$E524:$BL524)+'FD inverse'!$A$60*$C525/Setup!$B$17+INDEX('FD inverse'!$A$60:$BH$60,1,'FD mesh'!$B$15+1)*Setup!$B$22</f>
        <v>0</v>
      </c>
      <c r="BK525" s="0" t="n">
        <f aca="false">SUMPRODUCT('FD inverse'!$A$61:$BH$61,'FD mesh'!$B$84:$BI$84,$E524:$BL524)+'FD inverse'!$A$61*$C525/Setup!$B$17+INDEX('FD inverse'!$A$61:$BH$61,1,'FD mesh'!$B$15+1)*Setup!$B$22</f>
        <v>0</v>
      </c>
      <c r="BL525" s="0" t="n">
        <f aca="false">SUMPRODUCT('FD inverse'!$A$62:$BH$62,'FD mesh'!$B$84:$BI$84,$E524:$BL524)+'FD inverse'!$A$62*$C525/Setup!$B$17+INDEX('FD inverse'!$A$62:$BH$62,1,'FD mesh'!$B$15+1)*Setup!$B$22</f>
        <v>0</v>
      </c>
    </row>
    <row r="526" customFormat="false" ht="15" hidden="false" customHeight="false" outlineLevel="0" collapsed="false">
      <c r="A526" s="0" t="n">
        <v>521</v>
      </c>
      <c r="B526" s="0" t="n">
        <f aca="false">A526*Setup!$B$11/3600</f>
        <v>43.4166666666667</v>
      </c>
      <c r="C526" s="0" t="n">
        <f aca="false">Setup!$B$7+Setup!$B$8*COS(2*PI()*(B526-Setup!$B$9)/24)</f>
        <v>26.5036938887362</v>
      </c>
      <c r="D526" s="0" t="n">
        <f aca="false">(C526-E526)/Setup!$B$17</f>
        <v>9.1029565841727</v>
      </c>
      <c r="E526" s="0" t="n">
        <f aca="false">SUMPRODUCT('FD inverse'!$A$3:$BH$3,'FD mesh'!$B$84:$BI$84,$E525:$BL525)+'FD inverse'!$A$3*$C526/Setup!$B$17+INDEX('FD inverse'!$A$3:$BH$3,1,'FD mesh'!$B$15+1)*Setup!$B$22</f>
        <v>25.3203095327938</v>
      </c>
      <c r="F526" s="0" t="n">
        <f aca="false">SUMPRODUCT('FD inverse'!$A$4:$BH$4,'FD mesh'!$B$84:$BI$84,$E525:$BL525)+'FD inverse'!$A$4*$C526/Setup!$B$17+INDEX('FD inverse'!$A$4:$BH$4,1,'FD mesh'!$B$15+1)*Setup!$B$22</f>
        <v>25.0421477063946</v>
      </c>
      <c r="G526" s="0" t="n">
        <f aca="false">SUMPRODUCT('FD inverse'!$A$5:$BH$5,'FD mesh'!$B$84:$BI$84,$E525:$BL525)+'FD inverse'!$A$5*$C526/Setup!$B$17+INDEX('FD inverse'!$A$5:$BH$5,1,'FD mesh'!$B$15+1)*Setup!$B$22</f>
        <v>24.7528075334662</v>
      </c>
      <c r="H526" s="0" t="n">
        <f aca="false">SUMPRODUCT('FD inverse'!$A$6:$BH$6,'FD mesh'!$B$84:$BI$84,$E525:$BL525)+'FD inverse'!$A$6*$C526/Setup!$B$17+INDEX('FD inverse'!$A$6:$BH$6,1,'FD mesh'!$B$15+1)*Setup!$B$22</f>
        <v>23.7671324100585</v>
      </c>
      <c r="I526" s="0" t="n">
        <f aca="false">SUMPRODUCT('FD inverse'!$A$7:$BH$7,'FD mesh'!$B$84:$BI$84,$E525:$BL525)+'FD inverse'!$A$7*$C526/Setup!$B$17+INDEX('FD inverse'!$A$7:$BH$7,1,'FD mesh'!$B$15+1)*Setup!$B$22</f>
        <v>23.6814739124798</v>
      </c>
      <c r="J526" s="0" t="n">
        <f aca="false">SUMPRODUCT('FD inverse'!$A$8:$BH$8,'FD mesh'!$B$84:$BI$84,$E525:$BL525)+'FD inverse'!$A$8*$C526/Setup!$B$17+INDEX('FD inverse'!$A$8:$BH$8,1,'FD mesh'!$B$15+1)*Setup!$B$22</f>
        <v>23.6001184894788</v>
      </c>
      <c r="K526" s="0" t="n">
        <f aca="false">SUMPRODUCT('FD inverse'!$A$9:$BH$9,'FD mesh'!$B$84:$BI$84,$E525:$BL525)+'FD inverse'!$A$9*$C526/Setup!$B$17+INDEX('FD inverse'!$A$9:$BH$9,1,'FD mesh'!$B$15+1)*Setup!$B$22</f>
        <v>23.5240800160553</v>
      </c>
      <c r="L526" s="0" t="n">
        <f aca="false">SUMPRODUCT('FD inverse'!$A$10:$BH$10,'FD mesh'!$B$84:$BI$84,$E525:$BL525)+'FD inverse'!$A$10*$C526/Setup!$B$17+INDEX('FD inverse'!$A$10:$BH$10,1,'FD mesh'!$B$15+1)*Setup!$B$22</f>
        <v>23.4542301725447</v>
      </c>
      <c r="M526" s="0" t="n">
        <f aca="false">SUMPRODUCT('FD inverse'!$A$11:$BH$11,'FD mesh'!$B$84:$BI$84,$E525:$BL525)+'FD inverse'!$A$11*$C526/Setup!$B$17+INDEX('FD inverse'!$A$11:$BH$11,1,'FD mesh'!$B$15+1)*Setup!$B$22</f>
        <v>23.3913060868841</v>
      </c>
      <c r="N526" s="0" t="n">
        <f aca="false">SUMPRODUCT('FD inverse'!$A$12:$BH$12,'FD mesh'!$B$84:$BI$84,$E525:$BL525)+'FD inverse'!$A$12*$C526/Setup!$B$17+INDEX('FD inverse'!$A$12:$BH$12,1,'FD mesh'!$B$15+1)*Setup!$B$22</f>
        <v>23.3359172580974</v>
      </c>
      <c r="O526" s="0" t="n">
        <f aca="false">SUMPRODUCT('FD inverse'!$A$13:$BH$13,'FD mesh'!$B$84:$BI$84,$E525:$BL525)+'FD inverse'!$A$13*$C526/Setup!$B$17+INDEX('FD inverse'!$A$13:$BH$13,1,'FD mesh'!$B$15+1)*Setup!$B$22</f>
        <v>23.2885516470511</v>
      </c>
      <c r="P526" s="0" t="n">
        <f aca="false">SUMPRODUCT('FD inverse'!$A$14:$BH$14,'FD mesh'!$B$84:$BI$84,$E525:$BL525)+'FD inverse'!$A$14*$C526/Setup!$B$17+INDEX('FD inverse'!$A$14:$BH$14,1,'FD mesh'!$B$15+1)*Setup!$B$22</f>
        <v>23.2495808404161</v>
      </c>
      <c r="Q526" s="0" t="n">
        <f aca="false">SUMPRODUCT('FD inverse'!$A$15:$BH$15,'FD mesh'!$B$84:$BI$84,$E525:$BL525)+'FD inverse'!$A$15*$C526/Setup!$B$17+INDEX('FD inverse'!$A$15:$BH$15,1,'FD mesh'!$B$15+1)*Setup!$B$22</f>
        <v>23.2192642126048</v>
      </c>
      <c r="R526" s="0" t="n">
        <f aca="false">SUMPRODUCT('FD inverse'!$A$16:$BH$16,'FD mesh'!$B$84:$BI$84,$E525:$BL525)+'FD inverse'!$A$16*$C526/Setup!$B$17+INDEX('FD inverse'!$A$16:$BH$16,1,'FD mesh'!$B$15+1)*Setup!$B$22</f>
        <v>23.1977520283962</v>
      </c>
      <c r="S526" s="0" t="n">
        <f aca="false">SUMPRODUCT('FD inverse'!$A$17:$BH$17,'FD mesh'!$B$84:$BI$84,$E525:$BL525)+'FD inverse'!$A$17*$C526/Setup!$B$17+INDEX('FD inverse'!$A$17:$BH$17,1,'FD mesh'!$B$15+1)*Setup!$B$22</f>
        <v>22.6482480257915</v>
      </c>
      <c r="T526" s="0" t="n">
        <f aca="false">SUMPRODUCT('FD inverse'!$A$18:$BH$18,'FD mesh'!$B$84:$BI$84,$E525:$BL525)+'FD inverse'!$A$18*$C526/Setup!$B$17+INDEX('FD inverse'!$A$18:$BH$18,1,'FD mesh'!$B$15+1)*Setup!$B$22</f>
        <v>22.1029838049261</v>
      </c>
      <c r="U526" s="0" t="n">
        <f aca="false">SUMPRODUCT('FD inverse'!$A$19:$BH$19,'FD mesh'!$B$84:$BI$84,$E525:$BL525)+'FD inverse'!$A$19*$C526/Setup!$B$17+INDEX('FD inverse'!$A$19:$BH$19,1,'FD mesh'!$B$15+1)*Setup!$B$22</f>
        <v>21.5617618723819</v>
      </c>
      <c r="V526" s="0" t="n">
        <f aca="false">SUMPRODUCT('FD inverse'!$A$20:$BH$20,'FD mesh'!$B$84:$BI$84,$E525:$BL525)+'FD inverse'!$A$20*$C526/Setup!$B$17+INDEX('FD inverse'!$A$20:$BH$20,1,'FD mesh'!$B$15+1)*Setup!$B$22</f>
        <v>21.0243631003568</v>
      </c>
      <c r="W526" s="0" t="n">
        <f aca="false">SUMPRODUCT('FD inverse'!$A$21:$BH$21,'FD mesh'!$B$84:$BI$84,$E525:$BL525)+'FD inverse'!$A$21*$C526/Setup!$B$17+INDEX('FD inverse'!$A$21:$BH$21,1,'FD mesh'!$B$15+1)*Setup!$B$22</f>
        <v>20.4905489277254</v>
      </c>
      <c r="X526" s="0" t="n">
        <f aca="false">SUMPRODUCT('FD inverse'!$A$22:$BH$22,'FD mesh'!$B$84:$BI$84,$E525:$BL525)+'FD inverse'!$A$22*$C526/Setup!$B$17+INDEX('FD inverse'!$A$22:$BH$22,1,'FD mesh'!$B$15+1)*Setup!$B$22</f>
        <v>19.9600634383224</v>
      </c>
      <c r="Y526" s="0" t="n">
        <f aca="false">SUMPRODUCT('FD inverse'!$A$23:$BH$23,'FD mesh'!$B$84:$BI$84,$E525:$BL525)+'FD inverse'!$A$23*$C526/Setup!$B$17+INDEX('FD inverse'!$A$23:$BH$23,1,'FD mesh'!$B$15+1)*Setup!$B$22</f>
        <v>19.4326353238329</v>
      </c>
      <c r="Z526" s="0" t="n">
        <f aca="false">SUMPRODUCT('FD inverse'!$A$24:$BH$24,'FD mesh'!$B$84:$BI$84,$E525:$BL525)+'FD inverse'!$A$24*$C526/Setup!$B$17+INDEX('FD inverse'!$A$24:$BH$24,1,'FD mesh'!$B$15+1)*Setup!$B$22</f>
        <v>18.9079797393247</v>
      </c>
      <c r="AA526" s="0" t="n">
        <f aca="false">SUMPRODUCT('FD inverse'!$A$25:$BH$25,'FD mesh'!$B$84:$BI$84,$E525:$BL525)+'FD inverse'!$A$25*$C526/Setup!$B$17+INDEX('FD inverse'!$A$25:$BH$25,1,'FD mesh'!$B$15+1)*Setup!$B$22</f>
        <v>18.3858000600295</v>
      </c>
      <c r="AB526" s="0" t="n">
        <f aca="false">SUMPRODUCT('FD inverse'!$A$26:$BH$26,'FD mesh'!$B$84:$BI$84,$E525:$BL525)+'FD inverse'!$A$26*$C526/Setup!$B$17+INDEX('FD inverse'!$A$26:$BH$26,1,'FD mesh'!$B$15+1)*Setup!$B$22</f>
        <v>17.8657895484826</v>
      </c>
      <c r="AC526" s="0" t="n">
        <f aca="false">SUMPRODUCT('FD inverse'!$A$27:$BH$27,'FD mesh'!$B$84:$BI$84,$E525:$BL525)+'FD inverse'!$A$27*$C526/Setup!$B$17+INDEX('FD inverse'!$A$27:$BH$27,1,'FD mesh'!$B$15+1)*Setup!$B$22</f>
        <v>17.3476329415627</v>
      </c>
      <c r="AD526" s="0" t="n">
        <f aca="false">SUMPRODUCT('FD inverse'!$A$28:$BH$28,'FD mesh'!$B$84:$BI$84,$E525:$BL525)+'FD inverse'!$A$28*$C526/Setup!$B$17+INDEX('FD inverse'!$A$28:$BH$28,1,'FD mesh'!$B$15+1)*Setup!$B$22</f>
        <v>16.8310079673487</v>
      </c>
      <c r="AE526" s="0" t="n">
        <f aca="false">SUMPRODUCT('FD inverse'!$A$29:$BH$29,'FD mesh'!$B$84:$BI$84,$E525:$BL525)+'FD inverse'!$A$29*$C526/Setup!$B$17+INDEX('FD inverse'!$A$29:$BH$29,1,'FD mesh'!$B$15+1)*Setup!$B$22</f>
        <v>16.3155868020187</v>
      </c>
      <c r="AF526" s="0" t="n">
        <f aca="false">SUMPRODUCT('FD inverse'!$A$30:$BH$30,'FD mesh'!$B$84:$BI$84,$E525:$BL525)+'FD inverse'!$A$30*$C526/Setup!$B$17+INDEX('FD inverse'!$A$30:$BH$30,1,'FD mesh'!$B$15+1)*Setup!$B$22</f>
        <v>15.8010374772735</v>
      </c>
      <c r="AG526" s="0" t="n">
        <f aca="false">SUMPRODUCT('FD inverse'!$A$31:$BH$31,'FD mesh'!$B$84:$BI$84,$E525:$BL525)+'FD inverse'!$A$31*$C526/Setup!$B$17+INDEX('FD inverse'!$A$31:$BH$31,1,'FD mesh'!$B$15+1)*Setup!$B$22</f>
        <v>15.2870252489675</v>
      </c>
      <c r="AH526" s="0" t="n">
        <f aca="false">SUMPRODUCT('FD inverse'!$A$32:$BH$32,'FD mesh'!$B$84:$BI$84,$E525:$BL525)+'FD inverse'!$A$32*$C526/Setup!$B$17+INDEX('FD inverse'!$A$32:$BH$32,1,'FD mesh'!$B$15+1)*Setup!$B$22</f>
        <v>15.2655373112892</v>
      </c>
      <c r="AI526" s="0" t="n">
        <f aca="false">SUMPRODUCT('FD inverse'!$A$33:$BH$33,'FD mesh'!$B$84:$BI$84,$E525:$BL525)+'FD inverse'!$A$33*$C526/Setup!$B$17+INDEX('FD inverse'!$A$33:$BH$33,1,'FD mesh'!$B$15+1)*Setup!$B$22</f>
        <v>15.2443704431185</v>
      </c>
      <c r="AJ526" s="0" t="n">
        <f aca="false">SUMPRODUCT('FD inverse'!$A$34:$BH$34,'FD mesh'!$B$84:$BI$84,$E525:$BL525)+'FD inverse'!$A$34*$C526/Setup!$B$17+INDEX('FD inverse'!$A$34:$BH$34,1,'FD mesh'!$B$15+1)*Setup!$B$22</f>
        <v>15.2234999205422</v>
      </c>
      <c r="AK526" s="0" t="n">
        <f aca="false">SUMPRODUCT('FD inverse'!$A$35:$BH$35,'FD mesh'!$B$84:$BI$84,$E525:$BL525)+'FD inverse'!$A$35*$C526/Setup!$B$17+INDEX('FD inverse'!$A$35:$BH$35,1,'FD mesh'!$B$15+1)*Setup!$B$22</f>
        <v>15.2029009597433</v>
      </c>
      <c r="AL526" s="0" t="n">
        <f aca="false">SUMPRODUCT('FD inverse'!$A$36:$BH$36,'FD mesh'!$B$84:$BI$84,$E525:$BL525)+'FD inverse'!$A$36*$C526/Setup!$B$17+INDEX('FD inverse'!$A$36:$BH$36,1,'FD mesh'!$B$15+1)*Setup!$B$22</f>
        <v>15.1825488117377</v>
      </c>
      <c r="AM526" s="0" t="n">
        <f aca="false">SUMPRODUCT('FD inverse'!$A$37:$BH$37,'FD mesh'!$B$84:$BI$84,$E525:$BL525)+'FD inverse'!$A$37*$C526/Setup!$B$17+INDEX('FD inverse'!$A$37:$BH$37,1,'FD mesh'!$B$15+1)*Setup!$B$22</f>
        <v>15.1624188333262</v>
      </c>
      <c r="AN526" s="0" t="n">
        <f aca="false">SUMPRODUCT('FD inverse'!$A$38:$BH$38,'FD mesh'!$B$84:$BI$84,$E525:$BL525)+'FD inverse'!$A$38*$C526/Setup!$B$17+INDEX('FD inverse'!$A$38:$BH$38,1,'FD mesh'!$B$15+1)*Setup!$B$22</f>
        <v>15.1424865365465</v>
      </c>
      <c r="AO526" s="0" t="n">
        <f aca="false">SUMPRODUCT('FD inverse'!$A$39:$BH$39,'FD mesh'!$B$84:$BI$84,$E525:$BL525)+'FD inverse'!$A$39*$C526/Setup!$B$17+INDEX('FD inverse'!$A$39:$BH$39,1,'FD mesh'!$B$15+1)*Setup!$B$22</f>
        <v>15.1227276188767</v>
      </c>
      <c r="AP526" s="0" t="n">
        <f aca="false">SUMPRODUCT('FD inverse'!$A$40:$BH$40,'FD mesh'!$B$84:$BI$84,$E525:$BL525)+'FD inverse'!$A$40*$C526/Setup!$B$17+INDEX('FD inverse'!$A$40:$BH$40,1,'FD mesh'!$B$15+1)*Setup!$B$22</f>
        <v>15.1031179763939</v>
      </c>
      <c r="AQ526" s="0" t="n">
        <f aca="false">SUMPRODUCT('FD inverse'!$A$41:$BH$41,'FD mesh'!$B$84:$BI$84,$E525:$BL525)+'FD inverse'!$A$41*$C526/Setup!$B$17+INDEX('FD inverse'!$A$41:$BH$41,1,'FD mesh'!$B$15+1)*Setup!$B$22</f>
        <v>15.0836337020501</v>
      </c>
      <c r="AR526" s="0" t="n">
        <f aca="false">SUMPRODUCT('FD inverse'!$A$42:$BH$42,'FD mesh'!$B$84:$BI$84,$E525:$BL525)+'FD inverse'!$A$42*$C526/Setup!$B$17+INDEX('FD inverse'!$A$42:$BH$42,1,'FD mesh'!$B$15+1)*Setup!$B$22</f>
        <v>15.064251071182</v>
      </c>
      <c r="AS526" s="0" t="n">
        <f aca="false">SUMPRODUCT('FD inverse'!$A$43:$BH$43,'FD mesh'!$B$84:$BI$84,$E525:$BL525)+'FD inverse'!$A$43*$C526/Setup!$B$17+INDEX('FD inverse'!$A$43:$BH$43,1,'FD mesh'!$B$15+1)*Setup!$B$22</f>
        <v>0</v>
      </c>
      <c r="AT526" s="0" t="n">
        <f aca="false">SUMPRODUCT('FD inverse'!$A$44:$BH$44,'FD mesh'!$B$84:$BI$84,$E525:$BL525)+'FD inverse'!$A$44*$C526/Setup!$B$17+INDEX('FD inverse'!$A$44:$BH$44,1,'FD mesh'!$B$15+1)*Setup!$B$22</f>
        <v>0</v>
      </c>
      <c r="AU526" s="0" t="n">
        <f aca="false">SUMPRODUCT('FD inverse'!$A$45:$BH$45,'FD mesh'!$B$84:$BI$84,$E525:$BL525)+'FD inverse'!$A$45*$C526/Setup!$B$17+INDEX('FD inverse'!$A$45:$BH$45,1,'FD mesh'!$B$15+1)*Setup!$B$22</f>
        <v>0</v>
      </c>
      <c r="AV526" s="0" t="n">
        <f aca="false">SUMPRODUCT('FD inverse'!$A$46:$BH$46,'FD mesh'!$B$84:$BI$84,$E525:$BL525)+'FD inverse'!$A$46*$C526/Setup!$B$17+INDEX('FD inverse'!$A$46:$BH$46,1,'FD mesh'!$B$15+1)*Setup!$B$22</f>
        <v>0</v>
      </c>
      <c r="AW526" s="0" t="n">
        <f aca="false">SUMPRODUCT('FD inverse'!$A$47:$BH$47,'FD mesh'!$B$84:$BI$84,$E525:$BL525)+'FD inverse'!$A$47*$C526/Setup!$B$17+INDEX('FD inverse'!$A$47:$BH$47,1,'FD mesh'!$B$15+1)*Setup!$B$22</f>
        <v>0</v>
      </c>
      <c r="AX526" s="0" t="n">
        <f aca="false">SUMPRODUCT('FD inverse'!$A$48:$BH$48,'FD mesh'!$B$84:$BI$84,$E525:$BL525)+'FD inverse'!$A$48*$C526/Setup!$B$17+INDEX('FD inverse'!$A$48:$BH$48,1,'FD mesh'!$B$15+1)*Setup!$B$22</f>
        <v>0</v>
      </c>
      <c r="AY526" s="0" t="n">
        <f aca="false">SUMPRODUCT('FD inverse'!$A$49:$BH$49,'FD mesh'!$B$84:$BI$84,$E525:$BL525)+'FD inverse'!$A$49*$C526/Setup!$B$17+INDEX('FD inverse'!$A$49:$BH$49,1,'FD mesh'!$B$15+1)*Setup!$B$22</f>
        <v>0</v>
      </c>
      <c r="AZ526" s="0" t="n">
        <f aca="false">SUMPRODUCT('FD inverse'!$A$50:$BH$50,'FD mesh'!$B$84:$BI$84,$E525:$BL525)+'FD inverse'!$A$50*$C526/Setup!$B$17+INDEX('FD inverse'!$A$50:$BH$50,1,'FD mesh'!$B$15+1)*Setup!$B$22</f>
        <v>0</v>
      </c>
      <c r="BA526" s="0" t="n">
        <f aca="false">SUMPRODUCT('FD inverse'!$A$51:$BH$51,'FD mesh'!$B$84:$BI$84,$E525:$BL525)+'FD inverse'!$A$51*$C526/Setup!$B$17+INDEX('FD inverse'!$A$51:$BH$51,1,'FD mesh'!$B$15+1)*Setup!$B$22</f>
        <v>0</v>
      </c>
      <c r="BB526" s="0" t="n">
        <f aca="false">SUMPRODUCT('FD inverse'!$A$52:$BH$52,'FD mesh'!$B$84:$BI$84,$E525:$BL525)+'FD inverse'!$A$52*$C526/Setup!$B$17+INDEX('FD inverse'!$A$52:$BH$52,1,'FD mesh'!$B$15+1)*Setup!$B$22</f>
        <v>0</v>
      </c>
      <c r="BC526" s="0" t="n">
        <f aca="false">SUMPRODUCT('FD inverse'!$A$53:$BH$53,'FD mesh'!$B$84:$BI$84,$E525:$BL525)+'FD inverse'!$A$53*$C526/Setup!$B$17+INDEX('FD inverse'!$A$53:$BH$53,1,'FD mesh'!$B$15+1)*Setup!$B$22</f>
        <v>0</v>
      </c>
      <c r="BD526" s="0" t="n">
        <f aca="false">SUMPRODUCT('FD inverse'!$A$54:$BH$54,'FD mesh'!$B$84:$BI$84,$E525:$BL525)+'FD inverse'!$A$54*$C526/Setup!$B$17+INDEX('FD inverse'!$A$54:$BH$54,1,'FD mesh'!$B$15+1)*Setup!$B$22</f>
        <v>0</v>
      </c>
      <c r="BE526" s="0" t="n">
        <f aca="false">SUMPRODUCT('FD inverse'!$A$55:$BH$55,'FD mesh'!$B$84:$BI$84,$E525:$BL525)+'FD inverse'!$A$55*$C526/Setup!$B$17+INDEX('FD inverse'!$A$55:$BH$55,1,'FD mesh'!$B$15+1)*Setup!$B$22</f>
        <v>0</v>
      </c>
      <c r="BF526" s="0" t="n">
        <f aca="false">SUMPRODUCT('FD inverse'!$A$56:$BH$56,'FD mesh'!$B$84:$BI$84,$E525:$BL525)+'FD inverse'!$A$56*$C526/Setup!$B$17+INDEX('FD inverse'!$A$56:$BH$56,1,'FD mesh'!$B$15+1)*Setup!$B$22</f>
        <v>0</v>
      </c>
      <c r="BG526" s="0" t="n">
        <f aca="false">SUMPRODUCT('FD inverse'!$A$57:$BH$57,'FD mesh'!$B$84:$BI$84,$E525:$BL525)+'FD inverse'!$A$57*$C526/Setup!$B$17+INDEX('FD inverse'!$A$57:$BH$57,1,'FD mesh'!$B$15+1)*Setup!$B$22</f>
        <v>0</v>
      </c>
      <c r="BH526" s="0" t="n">
        <f aca="false">SUMPRODUCT('FD inverse'!$A$58:$BH$58,'FD mesh'!$B$84:$BI$84,$E525:$BL525)+'FD inverse'!$A$58*$C526/Setup!$B$17+INDEX('FD inverse'!$A$58:$BH$58,1,'FD mesh'!$B$15+1)*Setup!$B$22</f>
        <v>0</v>
      </c>
      <c r="BI526" s="0" t="n">
        <f aca="false">SUMPRODUCT('FD inverse'!$A$59:$BH$59,'FD mesh'!$B$84:$BI$84,$E525:$BL525)+'FD inverse'!$A$59*$C526/Setup!$B$17+INDEX('FD inverse'!$A$59:$BH$59,1,'FD mesh'!$B$15+1)*Setup!$B$22</f>
        <v>0</v>
      </c>
      <c r="BJ526" s="0" t="n">
        <f aca="false">SUMPRODUCT('FD inverse'!$A$60:$BH$60,'FD mesh'!$B$84:$BI$84,$E525:$BL525)+'FD inverse'!$A$60*$C526/Setup!$B$17+INDEX('FD inverse'!$A$60:$BH$60,1,'FD mesh'!$B$15+1)*Setup!$B$22</f>
        <v>0</v>
      </c>
      <c r="BK526" s="0" t="n">
        <f aca="false">SUMPRODUCT('FD inverse'!$A$61:$BH$61,'FD mesh'!$B$84:$BI$84,$E525:$BL525)+'FD inverse'!$A$61*$C526/Setup!$B$17+INDEX('FD inverse'!$A$61:$BH$61,1,'FD mesh'!$B$15+1)*Setup!$B$22</f>
        <v>0</v>
      </c>
      <c r="BL526" s="0" t="n">
        <f aca="false">SUMPRODUCT('FD inverse'!$A$62:$BH$62,'FD mesh'!$B$84:$BI$84,$E525:$BL525)+'FD inverse'!$A$62*$C526/Setup!$B$17+INDEX('FD inverse'!$A$62:$BH$62,1,'FD mesh'!$B$15+1)*Setup!$B$22</f>
        <v>0</v>
      </c>
    </row>
    <row r="527" customFormat="false" ht="15" hidden="false" customHeight="false" outlineLevel="0" collapsed="false">
      <c r="A527" s="0" t="n">
        <v>522</v>
      </c>
      <c r="B527" s="0" t="n">
        <f aca="false">A527*Setup!$B$11/3600</f>
        <v>43.5</v>
      </c>
      <c r="C527" s="0" t="n">
        <f aca="false">Setup!$B$7+Setup!$B$8*COS(2*PI()*(B527-Setup!$B$9)/24)</f>
        <v>26.4350457160349</v>
      </c>
      <c r="D527" s="0" t="n">
        <f aca="false">(C527-E527)/Setup!$B$17</f>
        <v>8.83835115262312</v>
      </c>
      <c r="E527" s="0" t="n">
        <f aca="false">SUMPRODUCT('FD inverse'!$A$3:$BH$3,'FD mesh'!$B$84:$BI$84,$E526:$BL526)+'FD inverse'!$A$3*$C527/Setup!$B$17+INDEX('FD inverse'!$A$3:$BH$3,1,'FD mesh'!$B$15+1)*Setup!$B$22</f>
        <v>25.2860600661939</v>
      </c>
      <c r="F527" s="0" t="n">
        <f aca="false">SUMPRODUCT('FD inverse'!$A$4:$BH$4,'FD mesh'!$B$84:$BI$84,$E526:$BL526)+'FD inverse'!$A$4*$C527/Setup!$B$17+INDEX('FD inverse'!$A$4:$BH$4,1,'FD mesh'!$B$15+1)*Setup!$B$22</f>
        <v>25.015581290998</v>
      </c>
      <c r="G527" s="0" t="n">
        <f aca="false">SUMPRODUCT('FD inverse'!$A$5:$BH$5,'FD mesh'!$B$84:$BI$84,$E526:$BL526)+'FD inverse'!$A$5*$C527/Setup!$B$17+INDEX('FD inverse'!$A$5:$BH$5,1,'FD mesh'!$B$15+1)*Setup!$B$22</f>
        <v>24.7335719535641</v>
      </c>
      <c r="H527" s="0" t="n">
        <f aca="false">SUMPRODUCT('FD inverse'!$A$6:$BH$6,'FD mesh'!$B$84:$BI$84,$E526:$BL526)+'FD inverse'!$A$6*$C527/Setup!$B$17+INDEX('FD inverse'!$A$6:$BH$6,1,'FD mesh'!$B$15+1)*Setup!$B$22</f>
        <v>23.7719946361074</v>
      </c>
      <c r="I527" s="0" t="n">
        <f aca="false">SUMPRODUCT('FD inverse'!$A$7:$BH$7,'FD mesh'!$B$84:$BI$84,$E526:$BL526)+'FD inverse'!$A$7*$C527/Setup!$B$17+INDEX('FD inverse'!$A$7:$BH$7,1,'FD mesh'!$B$15+1)*Setup!$B$22</f>
        <v>23.6883335832495</v>
      </c>
      <c r="J527" s="0" t="n">
        <f aca="false">SUMPRODUCT('FD inverse'!$A$8:$BH$8,'FD mesh'!$B$84:$BI$84,$E526:$BL526)+'FD inverse'!$A$8*$C527/Setup!$B$17+INDEX('FD inverse'!$A$8:$BH$8,1,'FD mesh'!$B$15+1)*Setup!$B$22</f>
        <v>23.6087195337956</v>
      </c>
      <c r="K527" s="0" t="n">
        <f aca="false">SUMPRODUCT('FD inverse'!$A$9:$BH$9,'FD mesh'!$B$84:$BI$84,$E526:$BL526)+'FD inverse'!$A$9*$C527/Setup!$B$17+INDEX('FD inverse'!$A$9:$BH$9,1,'FD mesh'!$B$15+1)*Setup!$B$22</f>
        <v>23.5341798467705</v>
      </c>
      <c r="L527" s="0" t="n">
        <f aca="false">SUMPRODUCT('FD inverse'!$A$10:$BH$10,'FD mesh'!$B$84:$BI$84,$E526:$BL526)+'FD inverse'!$A$10*$C527/Setup!$B$17+INDEX('FD inverse'!$A$10:$BH$10,1,'FD mesh'!$B$15+1)*Setup!$B$22</f>
        <v>23.4655987619372</v>
      </c>
      <c r="M527" s="0" t="n">
        <f aca="false">SUMPRODUCT('FD inverse'!$A$11:$BH$11,'FD mesh'!$B$84:$BI$84,$E526:$BL526)+'FD inverse'!$A$11*$C527/Setup!$B$17+INDEX('FD inverse'!$A$11:$BH$11,1,'FD mesh'!$B$15+1)*Setup!$B$22</f>
        <v>23.4037248094888</v>
      </c>
      <c r="N527" s="0" t="n">
        <f aca="false">SUMPRODUCT('FD inverse'!$A$12:$BH$12,'FD mesh'!$B$84:$BI$84,$E526:$BL526)+'FD inverse'!$A$12*$C527/Setup!$B$17+INDEX('FD inverse'!$A$12:$BH$12,1,'FD mesh'!$B$15+1)*Setup!$B$22</f>
        <v>23.3491775370433</v>
      </c>
      <c r="O527" s="0" t="n">
        <f aca="false">SUMPRODUCT('FD inverse'!$A$13:$BH$13,'FD mesh'!$B$84:$BI$84,$E526:$BL526)+'FD inverse'!$A$13*$C527/Setup!$B$17+INDEX('FD inverse'!$A$13:$BH$13,1,'FD mesh'!$B$15+1)*Setup!$B$22</f>
        <v>23.3024534380173</v>
      </c>
      <c r="P527" s="0" t="n">
        <f aca="false">SUMPRODUCT('FD inverse'!$A$14:$BH$14,'FD mesh'!$B$84:$BI$84,$E526:$BL526)+'FD inverse'!$A$14*$C527/Setup!$B$17+INDEX('FD inverse'!$A$14:$BH$14,1,'FD mesh'!$B$15+1)*Setup!$B$22</f>
        <v>23.263930985579</v>
      </c>
      <c r="Q527" s="0" t="n">
        <f aca="false">SUMPRODUCT('FD inverse'!$A$15:$BH$15,'FD mesh'!$B$84:$BI$84,$E526:$BL526)+'FD inverse'!$A$15*$C527/Setup!$B$17+INDEX('FD inverse'!$A$15:$BH$15,1,'FD mesh'!$B$15+1)*Setup!$B$22</f>
        <v>23.2338746954788</v>
      </c>
      <c r="R527" s="0" t="n">
        <f aca="false">SUMPRODUCT('FD inverse'!$A$16:$BH$16,'FD mesh'!$B$84:$BI$84,$E526:$BL526)+'FD inverse'!$A$16*$C527/Setup!$B$17+INDEX('FD inverse'!$A$16:$BH$16,1,'FD mesh'!$B$15+1)*Setup!$B$22</f>
        <v>23.2124381592865</v>
      </c>
      <c r="S527" s="0" t="n">
        <f aca="false">SUMPRODUCT('FD inverse'!$A$17:$BH$17,'FD mesh'!$B$84:$BI$84,$E526:$BL526)+'FD inverse'!$A$17*$C527/Setup!$B$17+INDEX('FD inverse'!$A$17:$BH$17,1,'FD mesh'!$B$15+1)*Setup!$B$22</f>
        <v>22.6623731490071</v>
      </c>
      <c r="T527" s="0" t="n">
        <f aca="false">SUMPRODUCT('FD inverse'!$A$18:$BH$18,'FD mesh'!$B$84:$BI$84,$E526:$BL526)+'FD inverse'!$A$18*$C527/Setup!$B$17+INDEX('FD inverse'!$A$18:$BH$18,1,'FD mesh'!$B$15+1)*Setup!$B$22</f>
        <v>22.1164649607027</v>
      </c>
      <c r="U527" s="0" t="n">
        <f aca="false">SUMPRODUCT('FD inverse'!$A$19:$BH$19,'FD mesh'!$B$84:$BI$84,$E526:$BL526)+'FD inverse'!$A$19*$C527/Setup!$B$17+INDEX('FD inverse'!$A$19:$BH$19,1,'FD mesh'!$B$15+1)*Setup!$B$22</f>
        <v>21.5745240839553</v>
      </c>
      <c r="V527" s="0" t="n">
        <f aca="false">SUMPRODUCT('FD inverse'!$A$20:$BH$20,'FD mesh'!$B$84:$BI$84,$E526:$BL526)+'FD inverse'!$A$20*$C527/Setup!$B$17+INDEX('FD inverse'!$A$20:$BH$20,1,'FD mesh'!$B$15+1)*Setup!$B$22</f>
        <v>21.0363389437567</v>
      </c>
      <c r="W527" s="0" t="n">
        <f aca="false">SUMPRODUCT('FD inverse'!$A$21:$BH$21,'FD mesh'!$B$84:$BI$84,$E526:$BL526)+'FD inverse'!$A$21*$C527/Setup!$B$17+INDEX('FD inverse'!$A$21:$BH$21,1,'FD mesh'!$B$15+1)*Setup!$B$22</f>
        <v>20.5016781231872</v>
      </c>
      <c r="X527" s="0" t="n">
        <f aca="false">SUMPRODUCT('FD inverse'!$A$22:$BH$22,'FD mesh'!$B$84:$BI$84,$E526:$BL526)+'FD inverse'!$A$22*$C527/Setup!$B$17+INDEX('FD inverse'!$A$22:$BH$22,1,'FD mesh'!$B$15+1)*Setup!$B$22</f>
        <v>19.9702924658536</v>
      </c>
      <c r="Y527" s="0" t="n">
        <f aca="false">SUMPRODUCT('FD inverse'!$A$23:$BH$23,'FD mesh'!$B$84:$BI$84,$E526:$BL526)+'FD inverse'!$A$23*$C527/Setup!$B$17+INDEX('FD inverse'!$A$23:$BH$23,1,'FD mesh'!$B$15+1)*Setup!$B$22</f>
        <v>19.4419170651934</v>
      </c>
      <c r="Z527" s="0" t="n">
        <f aca="false">SUMPRODUCT('FD inverse'!$A$24:$BH$24,'FD mesh'!$B$84:$BI$84,$E526:$BL526)+'FD inverse'!$A$24*$C527/Setup!$B$17+INDEX('FD inverse'!$A$24:$BH$24,1,'FD mesh'!$B$15+1)*Setup!$B$22</f>
        <v>18.9162731484194</v>
      </c>
      <c r="AA527" s="0" t="n">
        <f aca="false">SUMPRODUCT('FD inverse'!$A$25:$BH$25,'FD mesh'!$B$84:$BI$84,$E526:$BL526)+'FD inverse'!$A$25*$C527/Setup!$B$17+INDEX('FD inverse'!$A$25:$BH$25,1,'FD mesh'!$B$15+1)*Setup!$B$22</f>
        <v>18.3930698634646</v>
      </c>
      <c r="AB527" s="0" t="n">
        <f aca="false">SUMPRODUCT('FD inverse'!$A$26:$BH$26,'FD mesh'!$B$84:$BI$84,$E526:$BL526)+'FD inverse'!$A$26*$C527/Setup!$B$17+INDEX('FD inverse'!$A$26:$BH$26,1,'FD mesh'!$B$15+1)*Setup!$B$22</f>
        <v>17.8720059778065</v>
      </c>
      <c r="AC527" s="0" t="n">
        <f aca="false">SUMPRODUCT('FD inverse'!$A$27:$BH$27,'FD mesh'!$B$84:$BI$84,$E526:$BL526)+'FD inverse'!$A$27*$C527/Setup!$B$17+INDEX('FD inverse'!$A$27:$BH$27,1,'FD mesh'!$B$15+1)*Setup!$B$22</f>
        <v>17.3527714984924</v>
      </c>
      <c r="AD527" s="0" t="n">
        <f aca="false">SUMPRODUCT('FD inverse'!$A$28:$BH$28,'FD mesh'!$B$84:$BI$84,$E526:$BL526)+'FD inverse'!$A$28*$C527/Setup!$B$17+INDEX('FD inverse'!$A$28:$BH$28,1,'FD mesh'!$B$15+1)*Setup!$B$22</f>
        <v>16.8350492230746</v>
      </c>
      <c r="AE527" s="0" t="n">
        <f aca="false">SUMPRODUCT('FD inverse'!$A$29:$BH$29,'FD mesh'!$B$84:$BI$84,$E526:$BL526)+'FD inverse'!$A$29*$C527/Setup!$B$17+INDEX('FD inverse'!$A$29:$BH$29,1,'FD mesh'!$B$15+1)*Setup!$B$22</f>
        <v>16.3185162314848</v>
      </c>
      <c r="AF527" s="0" t="n">
        <f aca="false">SUMPRODUCT('FD inverse'!$A$30:$BH$30,'FD mesh'!$B$84:$BI$84,$E526:$BL526)+'FD inverse'!$A$30*$C527/Setup!$B$17+INDEX('FD inverse'!$A$30:$BH$30,1,'FD mesh'!$B$15+1)*Setup!$B$22</f>
        <v>15.802845329138</v>
      </c>
      <c r="AG527" s="0" t="n">
        <f aca="false">SUMPRODUCT('FD inverse'!$A$31:$BH$31,'FD mesh'!$B$84:$BI$84,$E526:$BL526)+'FD inverse'!$A$31*$C527/Setup!$B$17+INDEX('FD inverse'!$A$31:$BH$31,1,'FD mesh'!$B$15+1)*Setup!$B$22</f>
        <v>15.2877064517683</v>
      </c>
      <c r="AH527" s="0" t="n">
        <f aca="false">SUMPRODUCT('FD inverse'!$A$32:$BH$32,'FD mesh'!$B$84:$BI$84,$E526:$BL526)+'FD inverse'!$A$32*$C527/Setup!$B$17+INDEX('FD inverse'!$A$32:$BH$32,1,'FD mesh'!$B$15+1)*Setup!$B$22</f>
        <v>15.2661706317073</v>
      </c>
      <c r="AI527" s="0" t="n">
        <f aca="false">SUMPRODUCT('FD inverse'!$A$33:$BH$33,'FD mesh'!$B$84:$BI$84,$E526:$BL526)+'FD inverse'!$A$33*$C527/Setup!$B$17+INDEX('FD inverse'!$A$33:$BH$33,1,'FD mesh'!$B$15+1)*Setup!$B$22</f>
        <v>15.2449554130293</v>
      </c>
      <c r="AJ527" s="0" t="n">
        <f aca="false">SUMPRODUCT('FD inverse'!$A$34:$BH$34,'FD mesh'!$B$84:$BI$84,$E526:$BL526)+'FD inverse'!$A$34*$C527/Setup!$B$17+INDEX('FD inverse'!$A$34:$BH$34,1,'FD mesh'!$B$15+1)*Setup!$B$22</f>
        <v>15.2240363195938</v>
      </c>
      <c r="AK527" s="0" t="n">
        <f aca="false">SUMPRODUCT('FD inverse'!$A$35:$BH$35,'FD mesh'!$B$84:$BI$84,$E526:$BL526)+'FD inverse'!$A$35*$C527/Setup!$B$17+INDEX('FD inverse'!$A$35:$BH$35,1,'FD mesh'!$B$15+1)*Setup!$B$22</f>
        <v>15.2033887637132</v>
      </c>
      <c r="AL527" s="0" t="n">
        <f aca="false">SUMPRODUCT('FD inverse'!$A$36:$BH$36,'FD mesh'!$B$84:$BI$84,$E526:$BL526)+'FD inverse'!$A$36*$C527/Setup!$B$17+INDEX('FD inverse'!$A$36:$BH$36,1,'FD mesh'!$B$15+1)*Setup!$B$22</f>
        <v>15.1829881454379</v>
      </c>
      <c r="AM527" s="0" t="n">
        <f aca="false">SUMPRODUCT('FD inverse'!$A$37:$BH$37,'FD mesh'!$B$84:$BI$84,$E526:$BL526)+'FD inverse'!$A$37*$C527/Setup!$B$17+INDEX('FD inverse'!$A$37:$BH$37,1,'FD mesh'!$B$15+1)*Setup!$B$22</f>
        <v>15.1628099280009</v>
      </c>
      <c r="AN527" s="0" t="n">
        <f aca="false">SUMPRODUCT('FD inverse'!$A$38:$BH$38,'FD mesh'!$B$84:$BI$84,$E526:$BL526)+'FD inverse'!$A$38*$C527/Setup!$B$17+INDEX('FD inverse'!$A$38:$BH$38,1,'FD mesh'!$B$15+1)*Setup!$B$22</f>
        <v>15.1428296916963</v>
      </c>
      <c r="AO527" s="0" t="n">
        <f aca="false">SUMPRODUCT('FD inverse'!$A$39:$BH$39,'FD mesh'!$B$84:$BI$84,$E526:$BL526)+'FD inverse'!$A$39*$C527/Setup!$B$17+INDEX('FD inverse'!$A$39:$BH$39,1,'FD mesh'!$B$15+1)*Setup!$B$22</f>
        <v>15.1230231684326</v>
      </c>
      <c r="AP527" s="0" t="n">
        <f aca="false">SUMPRODUCT('FD inverse'!$A$40:$BH$40,'FD mesh'!$B$84:$BI$84,$E526:$BL526)+'FD inverse'!$A$40*$C527/Setup!$B$17+INDEX('FD inverse'!$A$40:$BH$40,1,'FD mesh'!$B$15+1)*Setup!$B$22</f>
        <v>15.1033662591614</v>
      </c>
      <c r="AQ527" s="0" t="n">
        <f aca="false">SUMPRODUCT('FD inverse'!$A$41:$BH$41,'FD mesh'!$B$84:$BI$84,$E526:$BL526)+'FD inverse'!$A$41*$C527/Setup!$B$17+INDEX('FD inverse'!$A$41:$BH$41,1,'FD mesh'!$B$15+1)*Setup!$B$22</f>
        <v>15.0838350363461</v>
      </c>
      <c r="AR527" s="0" t="n">
        <f aca="false">SUMPRODUCT('FD inverse'!$A$42:$BH$42,'FD mesh'!$B$84:$BI$84,$E526:$BL526)+'FD inverse'!$A$42*$C527/Setup!$B$17+INDEX('FD inverse'!$A$42:$BH$42,1,'FD mesh'!$B$15+1)*Setup!$B$22</f>
        <v>15.0644057335887</v>
      </c>
      <c r="AS527" s="0" t="n">
        <f aca="false">SUMPRODUCT('FD inverse'!$A$43:$BH$43,'FD mesh'!$B$84:$BI$84,$E526:$BL526)+'FD inverse'!$A$43*$C527/Setup!$B$17+INDEX('FD inverse'!$A$43:$BH$43,1,'FD mesh'!$B$15+1)*Setup!$B$22</f>
        <v>0</v>
      </c>
      <c r="AT527" s="0" t="n">
        <f aca="false">SUMPRODUCT('FD inverse'!$A$44:$BH$44,'FD mesh'!$B$84:$BI$84,$E526:$BL526)+'FD inverse'!$A$44*$C527/Setup!$B$17+INDEX('FD inverse'!$A$44:$BH$44,1,'FD mesh'!$B$15+1)*Setup!$B$22</f>
        <v>0</v>
      </c>
      <c r="AU527" s="0" t="n">
        <f aca="false">SUMPRODUCT('FD inverse'!$A$45:$BH$45,'FD mesh'!$B$84:$BI$84,$E526:$BL526)+'FD inverse'!$A$45*$C527/Setup!$B$17+INDEX('FD inverse'!$A$45:$BH$45,1,'FD mesh'!$B$15+1)*Setup!$B$22</f>
        <v>0</v>
      </c>
      <c r="AV527" s="0" t="n">
        <f aca="false">SUMPRODUCT('FD inverse'!$A$46:$BH$46,'FD mesh'!$B$84:$BI$84,$E526:$BL526)+'FD inverse'!$A$46*$C527/Setup!$B$17+INDEX('FD inverse'!$A$46:$BH$46,1,'FD mesh'!$B$15+1)*Setup!$B$22</f>
        <v>0</v>
      </c>
      <c r="AW527" s="0" t="n">
        <f aca="false">SUMPRODUCT('FD inverse'!$A$47:$BH$47,'FD mesh'!$B$84:$BI$84,$E526:$BL526)+'FD inverse'!$A$47*$C527/Setup!$B$17+INDEX('FD inverse'!$A$47:$BH$47,1,'FD mesh'!$B$15+1)*Setup!$B$22</f>
        <v>0</v>
      </c>
      <c r="AX527" s="0" t="n">
        <f aca="false">SUMPRODUCT('FD inverse'!$A$48:$BH$48,'FD mesh'!$B$84:$BI$84,$E526:$BL526)+'FD inverse'!$A$48*$C527/Setup!$B$17+INDEX('FD inverse'!$A$48:$BH$48,1,'FD mesh'!$B$15+1)*Setup!$B$22</f>
        <v>0</v>
      </c>
      <c r="AY527" s="0" t="n">
        <f aca="false">SUMPRODUCT('FD inverse'!$A$49:$BH$49,'FD mesh'!$B$84:$BI$84,$E526:$BL526)+'FD inverse'!$A$49*$C527/Setup!$B$17+INDEX('FD inverse'!$A$49:$BH$49,1,'FD mesh'!$B$15+1)*Setup!$B$22</f>
        <v>0</v>
      </c>
      <c r="AZ527" s="0" t="n">
        <f aca="false">SUMPRODUCT('FD inverse'!$A$50:$BH$50,'FD mesh'!$B$84:$BI$84,$E526:$BL526)+'FD inverse'!$A$50*$C527/Setup!$B$17+INDEX('FD inverse'!$A$50:$BH$50,1,'FD mesh'!$B$15+1)*Setup!$B$22</f>
        <v>0</v>
      </c>
      <c r="BA527" s="0" t="n">
        <f aca="false">SUMPRODUCT('FD inverse'!$A$51:$BH$51,'FD mesh'!$B$84:$BI$84,$E526:$BL526)+'FD inverse'!$A$51*$C527/Setup!$B$17+INDEX('FD inverse'!$A$51:$BH$51,1,'FD mesh'!$B$15+1)*Setup!$B$22</f>
        <v>0</v>
      </c>
      <c r="BB527" s="0" t="n">
        <f aca="false">SUMPRODUCT('FD inverse'!$A$52:$BH$52,'FD mesh'!$B$84:$BI$84,$E526:$BL526)+'FD inverse'!$A$52*$C527/Setup!$B$17+INDEX('FD inverse'!$A$52:$BH$52,1,'FD mesh'!$B$15+1)*Setup!$B$22</f>
        <v>0</v>
      </c>
      <c r="BC527" s="0" t="n">
        <f aca="false">SUMPRODUCT('FD inverse'!$A$53:$BH$53,'FD mesh'!$B$84:$BI$84,$E526:$BL526)+'FD inverse'!$A$53*$C527/Setup!$B$17+INDEX('FD inverse'!$A$53:$BH$53,1,'FD mesh'!$B$15+1)*Setup!$B$22</f>
        <v>0</v>
      </c>
      <c r="BD527" s="0" t="n">
        <f aca="false">SUMPRODUCT('FD inverse'!$A$54:$BH$54,'FD mesh'!$B$84:$BI$84,$E526:$BL526)+'FD inverse'!$A$54*$C527/Setup!$B$17+INDEX('FD inverse'!$A$54:$BH$54,1,'FD mesh'!$B$15+1)*Setup!$B$22</f>
        <v>0</v>
      </c>
      <c r="BE527" s="0" t="n">
        <f aca="false">SUMPRODUCT('FD inverse'!$A$55:$BH$55,'FD mesh'!$B$84:$BI$84,$E526:$BL526)+'FD inverse'!$A$55*$C527/Setup!$B$17+INDEX('FD inverse'!$A$55:$BH$55,1,'FD mesh'!$B$15+1)*Setup!$B$22</f>
        <v>0</v>
      </c>
      <c r="BF527" s="0" t="n">
        <f aca="false">SUMPRODUCT('FD inverse'!$A$56:$BH$56,'FD mesh'!$B$84:$BI$84,$E526:$BL526)+'FD inverse'!$A$56*$C527/Setup!$B$17+INDEX('FD inverse'!$A$56:$BH$56,1,'FD mesh'!$B$15+1)*Setup!$B$22</f>
        <v>0</v>
      </c>
      <c r="BG527" s="0" t="n">
        <f aca="false">SUMPRODUCT('FD inverse'!$A$57:$BH$57,'FD mesh'!$B$84:$BI$84,$E526:$BL526)+'FD inverse'!$A$57*$C527/Setup!$B$17+INDEX('FD inverse'!$A$57:$BH$57,1,'FD mesh'!$B$15+1)*Setup!$B$22</f>
        <v>0</v>
      </c>
      <c r="BH527" s="0" t="n">
        <f aca="false">SUMPRODUCT('FD inverse'!$A$58:$BH$58,'FD mesh'!$B$84:$BI$84,$E526:$BL526)+'FD inverse'!$A$58*$C527/Setup!$B$17+INDEX('FD inverse'!$A$58:$BH$58,1,'FD mesh'!$B$15+1)*Setup!$B$22</f>
        <v>0</v>
      </c>
      <c r="BI527" s="0" t="n">
        <f aca="false">SUMPRODUCT('FD inverse'!$A$59:$BH$59,'FD mesh'!$B$84:$BI$84,$E526:$BL526)+'FD inverse'!$A$59*$C527/Setup!$B$17+INDEX('FD inverse'!$A$59:$BH$59,1,'FD mesh'!$B$15+1)*Setup!$B$22</f>
        <v>0</v>
      </c>
      <c r="BJ527" s="0" t="n">
        <f aca="false">SUMPRODUCT('FD inverse'!$A$60:$BH$60,'FD mesh'!$B$84:$BI$84,$E526:$BL526)+'FD inverse'!$A$60*$C527/Setup!$B$17+INDEX('FD inverse'!$A$60:$BH$60,1,'FD mesh'!$B$15+1)*Setup!$B$22</f>
        <v>0</v>
      </c>
      <c r="BK527" s="0" t="n">
        <f aca="false">SUMPRODUCT('FD inverse'!$A$61:$BH$61,'FD mesh'!$B$84:$BI$84,$E526:$BL526)+'FD inverse'!$A$61*$C527/Setup!$B$17+INDEX('FD inverse'!$A$61:$BH$61,1,'FD mesh'!$B$15+1)*Setup!$B$22</f>
        <v>0</v>
      </c>
      <c r="BL527" s="0" t="n">
        <f aca="false">SUMPRODUCT('FD inverse'!$A$62:$BH$62,'FD mesh'!$B$84:$BI$84,$E526:$BL526)+'FD inverse'!$A$62*$C527/Setup!$B$17+INDEX('FD inverse'!$A$62:$BH$62,1,'FD mesh'!$B$15+1)*Setup!$B$22</f>
        <v>0</v>
      </c>
    </row>
    <row r="528" customFormat="false" ht="15" hidden="false" customHeight="false" outlineLevel="0" collapsed="false">
      <c r="A528" s="0" t="n">
        <v>523</v>
      </c>
      <c r="B528" s="0" t="n">
        <f aca="false">A528*Setup!$B$11/3600</f>
        <v>43.5833333333333</v>
      </c>
      <c r="C528" s="0" t="n">
        <f aca="false">Setup!$B$7+Setup!$B$8*COS(2*PI()*(B528-Setup!$B$9)/24)</f>
        <v>26.3652385934543</v>
      </c>
      <c r="D528" s="0" t="n">
        <f aca="false">(C528-E528)/Setup!$B$17</f>
        <v>8.57150952995753</v>
      </c>
      <c r="E528" s="0" t="n">
        <f aca="false">SUMPRODUCT('FD inverse'!$A$3:$BH$3,'FD mesh'!$B$84:$BI$84,$E527:$BL527)+'FD inverse'!$A$3*$C528/Setup!$B$17+INDEX('FD inverse'!$A$3:$BH$3,1,'FD mesh'!$B$15+1)*Setup!$B$22</f>
        <v>25.2509423545598</v>
      </c>
      <c r="F528" s="0" t="n">
        <f aca="false">SUMPRODUCT('FD inverse'!$A$4:$BH$4,'FD mesh'!$B$84:$BI$84,$E527:$BL527)+'FD inverse'!$A$4*$C528/Setup!$B$17+INDEX('FD inverse'!$A$4:$BH$4,1,'FD mesh'!$B$15+1)*Setup!$B$22</f>
        <v>24.9882168730929</v>
      </c>
      <c r="G528" s="0" t="n">
        <f aca="false">SUMPRODUCT('FD inverse'!$A$5:$BH$5,'FD mesh'!$B$84:$BI$84,$E527:$BL527)+'FD inverse'!$A$5*$C528/Setup!$B$17+INDEX('FD inverse'!$A$5:$BH$5,1,'FD mesh'!$B$15+1)*Setup!$B$22</f>
        <v>24.7136144741324</v>
      </c>
      <c r="H528" s="0" t="n">
        <f aca="false">SUMPRODUCT('FD inverse'!$A$6:$BH$6,'FD mesh'!$B$84:$BI$84,$E527:$BL527)+'FD inverse'!$A$6*$C528/Setup!$B$17+INDEX('FD inverse'!$A$6:$BH$6,1,'FD mesh'!$B$15+1)*Setup!$B$22</f>
        <v>23.7763980848731</v>
      </c>
      <c r="I528" s="0" t="n">
        <f aca="false">SUMPRODUCT('FD inverse'!$A$7:$BH$7,'FD mesh'!$B$84:$BI$84,$E527:$BL527)+'FD inverse'!$A$7*$C528/Setup!$B$17+INDEX('FD inverse'!$A$7:$BH$7,1,'FD mesh'!$B$15+1)*Setup!$B$22</f>
        <v>23.694757533837</v>
      </c>
      <c r="J528" s="0" t="n">
        <f aca="false">SUMPRODUCT('FD inverse'!$A$8:$BH$8,'FD mesh'!$B$84:$BI$84,$E527:$BL527)+'FD inverse'!$A$8*$C528/Setup!$B$17+INDEX('FD inverse'!$A$8:$BH$8,1,'FD mesh'!$B$15+1)*Setup!$B$22</f>
        <v>23.6169069241506</v>
      </c>
      <c r="K528" s="0" t="n">
        <f aca="false">SUMPRODUCT('FD inverse'!$A$9:$BH$9,'FD mesh'!$B$84:$BI$84,$E527:$BL527)+'FD inverse'!$A$9*$C528/Setup!$B$17+INDEX('FD inverse'!$A$9:$BH$9,1,'FD mesh'!$B$15+1)*Setup!$B$22</f>
        <v>23.5438866332576</v>
      </c>
      <c r="L528" s="0" t="n">
        <f aca="false">SUMPRODUCT('FD inverse'!$A$10:$BH$10,'FD mesh'!$B$84:$BI$84,$E527:$BL527)+'FD inverse'!$A$10*$C528/Setup!$B$17+INDEX('FD inverse'!$A$10:$BH$10,1,'FD mesh'!$B$15+1)*Setup!$B$22</f>
        <v>23.4765930600561</v>
      </c>
      <c r="M528" s="0" t="n">
        <f aca="false">SUMPRODUCT('FD inverse'!$A$11:$BH$11,'FD mesh'!$B$84:$BI$84,$E527:$BL527)+'FD inverse'!$A$11*$C528/Setup!$B$17+INDEX('FD inverse'!$A$11:$BH$11,1,'FD mesh'!$B$15+1)*Setup!$B$22</f>
        <v>23.4157857984292</v>
      </c>
      <c r="N528" s="0" t="n">
        <f aca="false">SUMPRODUCT('FD inverse'!$A$12:$BH$12,'FD mesh'!$B$84:$BI$84,$E527:$BL527)+'FD inverse'!$A$12*$C528/Setup!$B$17+INDEX('FD inverse'!$A$12:$BH$12,1,'FD mesh'!$B$15+1)*Setup!$B$22</f>
        <v>23.3620941644958</v>
      </c>
      <c r="O528" s="0" t="n">
        <f aca="false">SUMPRODUCT('FD inverse'!$A$13:$BH$13,'FD mesh'!$B$84:$BI$84,$E527:$BL527)+'FD inverse'!$A$13*$C528/Setup!$B$17+INDEX('FD inverse'!$A$13:$BH$13,1,'FD mesh'!$B$15+1)*Setup!$B$22</f>
        <v>23.3160229597379</v>
      </c>
      <c r="P528" s="0" t="n">
        <f aca="false">SUMPRODUCT('FD inverse'!$A$14:$BH$14,'FD mesh'!$B$84:$BI$84,$E527:$BL527)+'FD inverse'!$A$14*$C528/Setup!$B$17+INDEX('FD inverse'!$A$14:$BH$14,1,'FD mesh'!$B$15+1)*Setup!$B$22</f>
        <v>23.2779573725142</v>
      </c>
      <c r="Q528" s="0" t="n">
        <f aca="false">SUMPRODUCT('FD inverse'!$A$15:$BH$15,'FD mesh'!$B$84:$BI$84,$E527:$BL527)+'FD inverse'!$A$15*$C528/Setup!$B$17+INDEX('FD inverse'!$A$15:$BH$15,1,'FD mesh'!$B$15+1)*Setup!$B$22</f>
        <v>23.2481669398246</v>
      </c>
      <c r="R528" s="0" t="n">
        <f aca="false">SUMPRODUCT('FD inverse'!$A$16:$BH$16,'FD mesh'!$B$84:$BI$84,$E527:$BL527)+'FD inverse'!$A$16*$C528/Setup!$B$17+INDEX('FD inverse'!$A$16:$BH$16,1,'FD mesh'!$B$15+1)*Setup!$B$22</f>
        <v>23.2268085096989</v>
      </c>
      <c r="S528" s="0" t="n">
        <f aca="false">SUMPRODUCT('FD inverse'!$A$17:$BH$17,'FD mesh'!$B$84:$BI$84,$E527:$BL527)+'FD inverse'!$A$17*$C528/Setup!$B$17+INDEX('FD inverse'!$A$17:$BH$17,1,'FD mesh'!$B$15+1)*Setup!$B$22</f>
        <v>22.676211311605</v>
      </c>
      <c r="T528" s="0" t="n">
        <f aca="false">SUMPRODUCT('FD inverse'!$A$18:$BH$18,'FD mesh'!$B$84:$BI$84,$E527:$BL527)+'FD inverse'!$A$18*$C528/Setup!$B$17+INDEX('FD inverse'!$A$18:$BH$18,1,'FD mesh'!$B$15+1)*Setup!$B$22</f>
        <v>22.1296864870757</v>
      </c>
      <c r="U528" s="0" t="n">
        <f aca="false">SUMPRODUCT('FD inverse'!$A$19:$BH$19,'FD mesh'!$B$84:$BI$84,$E527:$BL527)+'FD inverse'!$A$19*$C528/Setup!$B$17+INDEX('FD inverse'!$A$19:$BH$19,1,'FD mesh'!$B$15+1)*Setup!$B$22</f>
        <v>21.5870525688791</v>
      </c>
      <c r="V528" s="0" t="n">
        <f aca="false">SUMPRODUCT('FD inverse'!$A$20:$BH$20,'FD mesh'!$B$84:$BI$84,$E527:$BL527)+'FD inverse'!$A$20*$C528/Setup!$B$17+INDEX('FD inverse'!$A$20:$BH$20,1,'FD mesh'!$B$15+1)*Setup!$B$22</f>
        <v>21.0481056048171</v>
      </c>
      <c r="W528" s="0" t="n">
        <f aca="false">SUMPRODUCT('FD inverse'!$A$21:$BH$21,'FD mesh'!$B$84:$BI$84,$E527:$BL527)+'FD inverse'!$A$21*$C528/Setup!$B$17+INDEX('FD inverse'!$A$21:$BH$21,1,'FD mesh'!$B$15+1)*Setup!$B$22</f>
        <v>20.5126214010101</v>
      </c>
      <c r="X528" s="0" t="n">
        <f aca="false">SUMPRODUCT('FD inverse'!$A$22:$BH$22,'FD mesh'!$B$84:$BI$84,$E527:$BL527)+'FD inverse'!$A$22*$C528/Setup!$B$17+INDEX('FD inverse'!$A$22:$BH$22,1,'FD mesh'!$B$15+1)*Setup!$B$22</f>
        <v>19.9803576475338</v>
      </c>
      <c r="Y528" s="0" t="n">
        <f aca="false">SUMPRODUCT('FD inverse'!$A$23:$BH$23,'FD mesh'!$B$84:$BI$84,$E527:$BL527)+'FD inverse'!$A$23*$C528/Setup!$B$17+INDEX('FD inverse'!$A$23:$BH$23,1,'FD mesh'!$B$15+1)*Setup!$B$22</f>
        <v>19.4510559332377</v>
      </c>
      <c r="Z528" s="0" t="n">
        <f aca="false">SUMPRODUCT('FD inverse'!$A$24:$BH$24,'FD mesh'!$B$84:$BI$84,$E527:$BL527)+'FD inverse'!$A$24*$C528/Setup!$B$17+INDEX('FD inverse'!$A$24:$BH$24,1,'FD mesh'!$B$15+1)*Setup!$B$22</f>
        <v>18.9244436572518</v>
      </c>
      <c r="AA528" s="0" t="n">
        <f aca="false">SUMPRODUCT('FD inverse'!$A$25:$BH$25,'FD mesh'!$B$84:$BI$84,$E527:$BL527)+'FD inverse'!$A$25*$C528/Setup!$B$17+INDEX('FD inverse'!$A$25:$BH$25,1,'FD mesh'!$B$15+1)*Setup!$B$22</f>
        <v>18.4002358452937</v>
      </c>
      <c r="AB528" s="0" t="n">
        <f aca="false">SUMPRODUCT('FD inverse'!$A$26:$BH$26,'FD mesh'!$B$84:$BI$84,$E527:$BL527)+'FD inverse'!$A$26*$C528/Setup!$B$17+INDEX('FD inverse'!$A$26:$BH$26,1,'FD mesh'!$B$15+1)*Setup!$B$22</f>
        <v>17.8781368794167</v>
      </c>
      <c r="AC528" s="0" t="n">
        <f aca="false">SUMPRODUCT('FD inverse'!$A$27:$BH$27,'FD mesh'!$B$84:$BI$84,$E527:$BL527)+'FD inverse'!$A$27*$C528/Setup!$B$17+INDEX('FD inverse'!$A$27:$BH$27,1,'FD mesh'!$B$15+1)*Setup!$B$22</f>
        <v>17.3578421502992</v>
      </c>
      <c r="AD528" s="0" t="n">
        <f aca="false">SUMPRODUCT('FD inverse'!$A$28:$BH$28,'FD mesh'!$B$84:$BI$84,$E527:$BL527)+'FD inverse'!$A$28*$C528/Setup!$B$17+INDEX('FD inverse'!$A$28:$BH$28,1,'FD mesh'!$B$15+1)*Setup!$B$22</f>
        <v>16.8390396415707</v>
      </c>
      <c r="AE528" s="0" t="n">
        <f aca="false">SUMPRODUCT('FD inverse'!$A$29:$BH$29,'FD mesh'!$B$84:$BI$84,$E527:$BL527)+'FD inverse'!$A$29*$C528/Setup!$B$17+INDEX('FD inverse'!$A$29:$BH$29,1,'FD mesh'!$B$15+1)*Setup!$B$22</f>
        <v>16.3214114559996</v>
      </c>
      <c r="AF528" s="0" t="n">
        <f aca="false">SUMPRODUCT('FD inverse'!$A$30:$BH$30,'FD mesh'!$B$84:$BI$84,$E527:$BL527)+'FD inverse'!$A$30*$C528/Setup!$B$17+INDEX('FD inverse'!$A$30:$BH$30,1,'FD mesh'!$B$15+1)*Setup!$B$22</f>
        <v>15.8046352936428</v>
      </c>
      <c r="AG528" s="0" t="n">
        <f aca="false">SUMPRODUCT('FD inverse'!$A$31:$BH$31,'FD mesh'!$B$84:$BI$84,$E527:$BL527)+'FD inverse'!$A$31*$C528/Setup!$B$17+INDEX('FD inverse'!$A$31:$BH$31,1,'FD mesh'!$B$15+1)*Setup!$B$22</f>
        <v>15.2883858922688</v>
      </c>
      <c r="AH528" s="0" t="n">
        <f aca="false">SUMPRODUCT('FD inverse'!$A$32:$BH$32,'FD mesh'!$B$84:$BI$84,$E527:$BL527)+'FD inverse'!$A$32*$C528/Setup!$B$17+INDEX('FD inverse'!$A$32:$BH$32,1,'FD mesh'!$B$15+1)*Setup!$B$22</f>
        <v>15.2668028080096</v>
      </c>
      <c r="AI528" s="0" t="n">
        <f aca="false">SUMPRODUCT('FD inverse'!$A$33:$BH$33,'FD mesh'!$B$84:$BI$84,$E527:$BL527)+'FD inverse'!$A$33*$C528/Setup!$B$17+INDEX('FD inverse'!$A$33:$BH$33,1,'FD mesh'!$B$15+1)*Setup!$B$22</f>
        <v>15.2455397459556</v>
      </c>
      <c r="AJ528" s="0" t="n">
        <f aca="false">SUMPRODUCT('FD inverse'!$A$34:$BH$34,'FD mesh'!$B$84:$BI$84,$E527:$BL527)+'FD inverse'!$A$34*$C528/Setup!$B$17+INDEX('FD inverse'!$A$34:$BH$34,1,'FD mesh'!$B$15+1)*Setup!$B$22</f>
        <v>15.224572486688</v>
      </c>
      <c r="AK528" s="0" t="n">
        <f aca="false">SUMPRODUCT('FD inverse'!$A$35:$BH$35,'FD mesh'!$B$84:$BI$84,$E527:$BL527)+'FD inverse'!$A$35*$C528/Setup!$B$17+INDEX('FD inverse'!$A$35:$BH$35,1,'FD mesh'!$B$15+1)*Setup!$B$22</f>
        <v>15.2038766475532</v>
      </c>
      <c r="AL528" s="0" t="n">
        <f aca="false">SUMPRODUCT('FD inverse'!$A$36:$BH$36,'FD mesh'!$B$84:$BI$84,$E527:$BL527)+'FD inverse'!$A$36*$C528/Setup!$B$17+INDEX('FD inverse'!$A$36:$BH$36,1,'FD mesh'!$B$15+1)*Setup!$B$22</f>
        <v>15.1834277864557</v>
      </c>
      <c r="AM528" s="0" t="n">
        <f aca="false">SUMPRODUCT('FD inverse'!$A$37:$BH$37,'FD mesh'!$B$84:$BI$84,$E527:$BL527)+'FD inverse'!$A$37*$C528/Setup!$B$17+INDEX('FD inverse'!$A$37:$BH$37,1,'FD mesh'!$B$15+1)*Setup!$B$22</f>
        <v>15.1632014817677</v>
      </c>
      <c r="AN528" s="0" t="n">
        <f aca="false">SUMPRODUCT('FD inverse'!$A$38:$BH$38,'FD mesh'!$B$84:$BI$84,$E527:$BL527)+'FD inverse'!$A$38*$C528/Setup!$B$17+INDEX('FD inverse'!$A$38:$BH$38,1,'FD mesh'!$B$15+1)*Setup!$B$22</f>
        <v>15.1431733906153</v>
      </c>
      <c r="AO528" s="0" t="n">
        <f aca="false">SUMPRODUCT('FD inverse'!$A$39:$BH$39,'FD mesh'!$B$84:$BI$84,$E527:$BL527)+'FD inverse'!$A$39*$C528/Setup!$B$17+INDEX('FD inverse'!$A$39:$BH$39,1,'FD mesh'!$B$15+1)*Setup!$B$22</f>
        <v>15.1233192877721</v>
      </c>
      <c r="AP528" s="0" t="n">
        <f aca="false">SUMPRODUCT('FD inverse'!$A$40:$BH$40,'FD mesh'!$B$84:$BI$84,$E527:$BL527)+'FD inverse'!$A$40*$C528/Setup!$B$17+INDEX('FD inverse'!$A$40:$BH$40,1,'FD mesh'!$B$15+1)*Setup!$B$22</f>
        <v>15.1036150873591</v>
      </c>
      <c r="AQ528" s="0" t="n">
        <f aca="false">SUMPRODUCT('FD inverse'!$A$41:$BH$41,'FD mesh'!$B$84:$BI$84,$E527:$BL527)+'FD inverse'!$A$41*$C528/Setup!$B$17+INDEX('FD inverse'!$A$41:$BH$41,1,'FD mesh'!$B$15+1)*Setup!$B$22</f>
        <v>15.0840368495112</v>
      </c>
      <c r="AR528" s="0" t="n">
        <f aca="false">SUMPRODUCT('FD inverse'!$A$42:$BH$42,'FD mesh'!$B$84:$BI$84,$E527:$BL527)+'FD inverse'!$A$42*$C528/Setup!$B$17+INDEX('FD inverse'!$A$42:$BH$42,1,'FD mesh'!$B$15+1)*Setup!$B$22</f>
        <v>15.0645607741359</v>
      </c>
      <c r="AS528" s="0" t="n">
        <f aca="false">SUMPRODUCT('FD inverse'!$A$43:$BH$43,'FD mesh'!$B$84:$BI$84,$E527:$BL527)+'FD inverse'!$A$43*$C528/Setup!$B$17+INDEX('FD inverse'!$A$43:$BH$43,1,'FD mesh'!$B$15+1)*Setup!$B$22</f>
        <v>0</v>
      </c>
      <c r="AT528" s="0" t="n">
        <f aca="false">SUMPRODUCT('FD inverse'!$A$44:$BH$44,'FD mesh'!$B$84:$BI$84,$E527:$BL527)+'FD inverse'!$A$44*$C528/Setup!$B$17+INDEX('FD inverse'!$A$44:$BH$44,1,'FD mesh'!$B$15+1)*Setup!$B$22</f>
        <v>0</v>
      </c>
      <c r="AU528" s="0" t="n">
        <f aca="false">SUMPRODUCT('FD inverse'!$A$45:$BH$45,'FD mesh'!$B$84:$BI$84,$E527:$BL527)+'FD inverse'!$A$45*$C528/Setup!$B$17+INDEX('FD inverse'!$A$45:$BH$45,1,'FD mesh'!$B$15+1)*Setup!$B$22</f>
        <v>0</v>
      </c>
      <c r="AV528" s="0" t="n">
        <f aca="false">SUMPRODUCT('FD inverse'!$A$46:$BH$46,'FD mesh'!$B$84:$BI$84,$E527:$BL527)+'FD inverse'!$A$46*$C528/Setup!$B$17+INDEX('FD inverse'!$A$46:$BH$46,1,'FD mesh'!$B$15+1)*Setup!$B$22</f>
        <v>0</v>
      </c>
      <c r="AW528" s="0" t="n">
        <f aca="false">SUMPRODUCT('FD inverse'!$A$47:$BH$47,'FD mesh'!$B$84:$BI$84,$E527:$BL527)+'FD inverse'!$A$47*$C528/Setup!$B$17+INDEX('FD inverse'!$A$47:$BH$47,1,'FD mesh'!$B$15+1)*Setup!$B$22</f>
        <v>0</v>
      </c>
      <c r="AX528" s="0" t="n">
        <f aca="false">SUMPRODUCT('FD inverse'!$A$48:$BH$48,'FD mesh'!$B$84:$BI$84,$E527:$BL527)+'FD inverse'!$A$48*$C528/Setup!$B$17+INDEX('FD inverse'!$A$48:$BH$48,1,'FD mesh'!$B$15+1)*Setup!$B$22</f>
        <v>0</v>
      </c>
      <c r="AY528" s="0" t="n">
        <f aca="false">SUMPRODUCT('FD inverse'!$A$49:$BH$49,'FD mesh'!$B$84:$BI$84,$E527:$BL527)+'FD inverse'!$A$49*$C528/Setup!$B$17+INDEX('FD inverse'!$A$49:$BH$49,1,'FD mesh'!$B$15+1)*Setup!$B$22</f>
        <v>0</v>
      </c>
      <c r="AZ528" s="0" t="n">
        <f aca="false">SUMPRODUCT('FD inverse'!$A$50:$BH$50,'FD mesh'!$B$84:$BI$84,$E527:$BL527)+'FD inverse'!$A$50*$C528/Setup!$B$17+INDEX('FD inverse'!$A$50:$BH$50,1,'FD mesh'!$B$15+1)*Setup!$B$22</f>
        <v>0</v>
      </c>
      <c r="BA528" s="0" t="n">
        <f aca="false">SUMPRODUCT('FD inverse'!$A$51:$BH$51,'FD mesh'!$B$84:$BI$84,$E527:$BL527)+'FD inverse'!$A$51*$C528/Setup!$B$17+INDEX('FD inverse'!$A$51:$BH$51,1,'FD mesh'!$B$15+1)*Setup!$B$22</f>
        <v>0</v>
      </c>
      <c r="BB528" s="0" t="n">
        <f aca="false">SUMPRODUCT('FD inverse'!$A$52:$BH$52,'FD mesh'!$B$84:$BI$84,$E527:$BL527)+'FD inverse'!$A$52*$C528/Setup!$B$17+INDEX('FD inverse'!$A$52:$BH$52,1,'FD mesh'!$B$15+1)*Setup!$B$22</f>
        <v>0</v>
      </c>
      <c r="BC528" s="0" t="n">
        <f aca="false">SUMPRODUCT('FD inverse'!$A$53:$BH$53,'FD mesh'!$B$84:$BI$84,$E527:$BL527)+'FD inverse'!$A$53*$C528/Setup!$B$17+INDEX('FD inverse'!$A$53:$BH$53,1,'FD mesh'!$B$15+1)*Setup!$B$22</f>
        <v>0</v>
      </c>
      <c r="BD528" s="0" t="n">
        <f aca="false">SUMPRODUCT('FD inverse'!$A$54:$BH$54,'FD mesh'!$B$84:$BI$84,$E527:$BL527)+'FD inverse'!$A$54*$C528/Setup!$B$17+INDEX('FD inverse'!$A$54:$BH$54,1,'FD mesh'!$B$15+1)*Setup!$B$22</f>
        <v>0</v>
      </c>
      <c r="BE528" s="0" t="n">
        <f aca="false">SUMPRODUCT('FD inverse'!$A$55:$BH$55,'FD mesh'!$B$84:$BI$84,$E527:$BL527)+'FD inverse'!$A$55*$C528/Setup!$B$17+INDEX('FD inverse'!$A$55:$BH$55,1,'FD mesh'!$B$15+1)*Setup!$B$22</f>
        <v>0</v>
      </c>
      <c r="BF528" s="0" t="n">
        <f aca="false">SUMPRODUCT('FD inverse'!$A$56:$BH$56,'FD mesh'!$B$84:$BI$84,$E527:$BL527)+'FD inverse'!$A$56*$C528/Setup!$B$17+INDEX('FD inverse'!$A$56:$BH$56,1,'FD mesh'!$B$15+1)*Setup!$B$22</f>
        <v>0</v>
      </c>
      <c r="BG528" s="0" t="n">
        <f aca="false">SUMPRODUCT('FD inverse'!$A$57:$BH$57,'FD mesh'!$B$84:$BI$84,$E527:$BL527)+'FD inverse'!$A$57*$C528/Setup!$B$17+INDEX('FD inverse'!$A$57:$BH$57,1,'FD mesh'!$B$15+1)*Setup!$B$22</f>
        <v>0</v>
      </c>
      <c r="BH528" s="0" t="n">
        <f aca="false">SUMPRODUCT('FD inverse'!$A$58:$BH$58,'FD mesh'!$B$84:$BI$84,$E527:$BL527)+'FD inverse'!$A$58*$C528/Setup!$B$17+INDEX('FD inverse'!$A$58:$BH$58,1,'FD mesh'!$B$15+1)*Setup!$B$22</f>
        <v>0</v>
      </c>
      <c r="BI528" s="0" t="n">
        <f aca="false">SUMPRODUCT('FD inverse'!$A$59:$BH$59,'FD mesh'!$B$84:$BI$84,$E527:$BL527)+'FD inverse'!$A$59*$C528/Setup!$B$17+INDEX('FD inverse'!$A$59:$BH$59,1,'FD mesh'!$B$15+1)*Setup!$B$22</f>
        <v>0</v>
      </c>
      <c r="BJ528" s="0" t="n">
        <f aca="false">SUMPRODUCT('FD inverse'!$A$60:$BH$60,'FD mesh'!$B$84:$BI$84,$E527:$BL527)+'FD inverse'!$A$60*$C528/Setup!$B$17+INDEX('FD inverse'!$A$60:$BH$60,1,'FD mesh'!$B$15+1)*Setup!$B$22</f>
        <v>0</v>
      </c>
      <c r="BK528" s="0" t="n">
        <f aca="false">SUMPRODUCT('FD inverse'!$A$61:$BH$61,'FD mesh'!$B$84:$BI$84,$E527:$BL527)+'FD inverse'!$A$61*$C528/Setup!$B$17+INDEX('FD inverse'!$A$61:$BH$61,1,'FD mesh'!$B$15+1)*Setup!$B$22</f>
        <v>0</v>
      </c>
      <c r="BL528" s="0" t="n">
        <f aca="false">SUMPRODUCT('FD inverse'!$A$62:$BH$62,'FD mesh'!$B$84:$BI$84,$E527:$BL527)+'FD inverse'!$A$62*$C528/Setup!$B$17+INDEX('FD inverse'!$A$62:$BH$62,1,'FD mesh'!$B$15+1)*Setup!$B$22</f>
        <v>0</v>
      </c>
    </row>
    <row r="529" customFormat="false" ht="15" hidden="false" customHeight="false" outlineLevel="0" collapsed="false">
      <c r="A529" s="0" t="n">
        <v>524</v>
      </c>
      <c r="B529" s="0" t="n">
        <f aca="false">A529*Setup!$B$11/3600</f>
        <v>43.6666666666667</v>
      </c>
      <c r="C529" s="0" t="n">
        <f aca="false">Setup!$B$7+Setup!$B$8*COS(2*PI()*(B529-Setup!$B$9)/24)</f>
        <v>26.2943057454042</v>
      </c>
      <c r="D529" s="0" t="n">
        <f aca="false">(C529-E529)/Setup!$B$17</f>
        <v>8.30255336772332</v>
      </c>
      <c r="E529" s="0" t="n">
        <f aca="false">SUMPRODUCT('FD inverse'!$A$3:$BH$3,'FD mesh'!$B$84:$BI$84,$E528:$BL528)+'FD inverse'!$A$3*$C529/Setup!$B$17+INDEX('FD inverse'!$A$3:$BH$3,1,'FD mesh'!$B$15+1)*Setup!$B$22</f>
        <v>25.2149738076002</v>
      </c>
      <c r="F529" s="0" t="n">
        <f aca="false">SUMPRODUCT('FD inverse'!$A$4:$BH$4,'FD mesh'!$B$84:$BI$84,$E528:$BL528)+'FD inverse'!$A$4*$C529/Setup!$B$17+INDEX('FD inverse'!$A$4:$BH$4,1,'FD mesh'!$B$15+1)*Setup!$B$22</f>
        <v>24.9600683307359</v>
      </c>
      <c r="G529" s="0" t="n">
        <f aca="false">SUMPRODUCT('FD inverse'!$A$5:$BH$5,'FD mesh'!$B$84:$BI$84,$E528:$BL528)+'FD inverse'!$A$5*$C529/Setup!$B$17+INDEX('FD inverse'!$A$5:$BH$5,1,'FD mesh'!$B$15+1)*Setup!$B$22</f>
        <v>24.6929456045848</v>
      </c>
      <c r="H529" s="0" t="n">
        <f aca="false">SUMPRODUCT('FD inverse'!$A$6:$BH$6,'FD mesh'!$B$84:$BI$84,$E528:$BL528)+'FD inverse'!$A$6*$C529/Setup!$B$17+INDEX('FD inverse'!$A$6:$BH$6,1,'FD mesh'!$B$15+1)*Setup!$B$22</f>
        <v>23.7803421940054</v>
      </c>
      <c r="I529" s="0" t="n">
        <f aca="false">SUMPRODUCT('FD inverse'!$A$7:$BH$7,'FD mesh'!$B$84:$BI$84,$E528:$BL528)+'FD inverse'!$A$7*$C529/Setup!$B$17+INDEX('FD inverse'!$A$7:$BH$7,1,'FD mesh'!$B$15+1)*Setup!$B$22</f>
        <v>23.7007442842586</v>
      </c>
      <c r="J529" s="0" t="n">
        <f aca="false">SUMPRODUCT('FD inverse'!$A$8:$BH$8,'FD mesh'!$B$84:$BI$84,$E528:$BL528)+'FD inverse'!$A$8*$C529/Setup!$B$17+INDEX('FD inverse'!$A$8:$BH$8,1,'FD mesh'!$B$15+1)*Setup!$B$22</f>
        <v>23.6246783806603</v>
      </c>
      <c r="K529" s="0" t="n">
        <f aca="false">SUMPRODUCT('FD inverse'!$A$9:$BH$9,'FD mesh'!$B$84:$BI$84,$E528:$BL528)+'FD inverse'!$A$9*$C529/Setup!$B$17+INDEX('FD inverse'!$A$9:$BH$9,1,'FD mesh'!$B$15+1)*Setup!$B$22</f>
        <v>23.5531974071562</v>
      </c>
      <c r="L529" s="0" t="n">
        <f aca="false">SUMPRODUCT('FD inverse'!$A$10:$BH$10,'FD mesh'!$B$84:$BI$84,$E528:$BL528)+'FD inverse'!$A$10*$C529/Setup!$B$17+INDEX('FD inverse'!$A$10:$BH$10,1,'FD mesh'!$B$15+1)*Setup!$B$22</f>
        <v>23.4872095155982</v>
      </c>
      <c r="M529" s="0" t="n">
        <f aca="false">SUMPRODUCT('FD inverse'!$A$11:$BH$11,'FD mesh'!$B$84:$BI$84,$E528:$BL528)+'FD inverse'!$A$11*$C529/Setup!$B$17+INDEX('FD inverse'!$A$11:$BH$11,1,'FD mesh'!$B$15+1)*Setup!$B$22</f>
        <v>23.4274850196402</v>
      </c>
      <c r="N529" s="0" t="n">
        <f aca="false">SUMPRODUCT('FD inverse'!$A$12:$BH$12,'FD mesh'!$B$84:$BI$84,$E528:$BL528)+'FD inverse'!$A$12*$C529/Setup!$B$17+INDEX('FD inverse'!$A$12:$BH$12,1,'FD mesh'!$B$15+1)*Setup!$B$22</f>
        <v>23.374662719087</v>
      </c>
      <c r="O529" s="0" t="n">
        <f aca="false">SUMPRODUCT('FD inverse'!$A$13:$BH$13,'FD mesh'!$B$84:$BI$84,$E528:$BL528)+'FD inverse'!$A$13*$C529/Setup!$B$17+INDEX('FD inverse'!$A$13:$BH$13,1,'FD mesh'!$B$15+1)*Setup!$B$22</f>
        <v>23.3292554949888</v>
      </c>
      <c r="P529" s="0" t="n">
        <f aca="false">SUMPRODUCT('FD inverse'!$A$14:$BH$14,'FD mesh'!$B$84:$BI$84,$E528:$BL528)+'FD inverse'!$A$14*$C529/Setup!$B$17+INDEX('FD inverse'!$A$14:$BH$14,1,'FD mesh'!$B$15+1)*Setup!$B$22</f>
        <v>23.2916550763483</v>
      </c>
      <c r="Q529" s="0" t="n">
        <f aca="false">SUMPRODUCT('FD inverse'!$A$15:$BH$15,'FD mesh'!$B$84:$BI$84,$E528:$BL528)+'FD inverse'!$A$15*$C529/Setup!$B$17+INDEX('FD inverse'!$A$15:$BH$15,1,'FD mesh'!$B$15+1)*Setup!$B$22</f>
        <v>23.2621358989078</v>
      </c>
      <c r="R529" s="0" t="n">
        <f aca="false">SUMPRODUCT('FD inverse'!$A$16:$BH$16,'FD mesh'!$B$84:$BI$84,$E528:$BL528)+'FD inverse'!$A$16*$C529/Setup!$B$17+INDEX('FD inverse'!$A$16:$BH$16,1,'FD mesh'!$B$15+1)*Setup!$B$22</f>
        <v>23.2408579952628</v>
      </c>
      <c r="S529" s="0" t="n">
        <f aca="false">SUMPRODUCT('FD inverse'!$A$17:$BH$17,'FD mesh'!$B$84:$BI$84,$E528:$BL528)+'FD inverse'!$A$17*$C529/Setup!$B$17+INDEX('FD inverse'!$A$17:$BH$17,1,'FD mesh'!$B$15+1)*Setup!$B$22</f>
        <v>22.6897575834473</v>
      </c>
      <c r="T529" s="0" t="n">
        <f aca="false">SUMPRODUCT('FD inverse'!$A$18:$BH$18,'FD mesh'!$B$84:$BI$84,$E528:$BL528)+'FD inverse'!$A$18*$C529/Setup!$B$17+INDEX('FD inverse'!$A$18:$BH$18,1,'FD mesh'!$B$15+1)*Setup!$B$22</f>
        <v>22.1426436459168</v>
      </c>
      <c r="U529" s="0" t="n">
        <f aca="false">SUMPRODUCT('FD inverse'!$A$19:$BH$19,'FD mesh'!$B$84:$BI$84,$E528:$BL528)+'FD inverse'!$A$19*$C529/Setup!$B$17+INDEX('FD inverse'!$A$19:$BH$19,1,'FD mesh'!$B$15+1)*Setup!$B$22</f>
        <v>21.5993428151309</v>
      </c>
      <c r="V529" s="0" t="n">
        <f aca="false">SUMPRODUCT('FD inverse'!$A$20:$BH$20,'FD mesh'!$B$84:$BI$84,$E528:$BL528)+'FD inverse'!$A$20*$C529/Setup!$B$17+INDEX('FD inverse'!$A$20:$BH$20,1,'FD mesh'!$B$15+1)*Setup!$B$22</f>
        <v>21.0596588282421</v>
      </c>
      <c r="W529" s="0" t="n">
        <f aca="false">SUMPRODUCT('FD inverse'!$A$21:$BH$21,'FD mesh'!$B$84:$BI$84,$E528:$BL528)+'FD inverse'!$A$21*$C529/Setup!$B$17+INDEX('FD inverse'!$A$21:$BH$21,1,'FD mesh'!$B$15+1)*Setup!$B$22</f>
        <v>20.5233747899611</v>
      </c>
      <c r="X529" s="0" t="n">
        <f aca="false">SUMPRODUCT('FD inverse'!$A$22:$BH$22,'FD mesh'!$B$84:$BI$84,$E528:$BL528)+'FD inverse'!$A$22*$C529/Setup!$B$17+INDEX('FD inverse'!$A$22:$BH$22,1,'FD mesh'!$B$15+1)*Setup!$B$22</f>
        <v>19.9902553204286</v>
      </c>
      <c r="Y529" s="0" t="n">
        <f aca="false">SUMPRODUCT('FD inverse'!$A$23:$BH$23,'FD mesh'!$B$84:$BI$84,$E528:$BL528)+'FD inverse'!$A$23*$C529/Setup!$B$17+INDEX('FD inverse'!$A$23:$BH$23,1,'FD mesh'!$B$15+1)*Setup!$B$22</f>
        <v>19.4600485946338</v>
      </c>
      <c r="Z529" s="0" t="n">
        <f aca="false">SUMPRODUCT('FD inverse'!$A$24:$BH$24,'FD mesh'!$B$84:$BI$84,$E528:$BL528)+'FD inverse'!$A$24*$C529/Setup!$B$17+INDEX('FD inverse'!$A$24:$BH$24,1,'FD mesh'!$B$15+1)*Setup!$B$22</f>
        <v>18.9324882806212</v>
      </c>
      <c r="AA529" s="0" t="n">
        <f aca="false">SUMPRODUCT('FD inverse'!$A$25:$BH$25,'FD mesh'!$B$84:$BI$84,$E528:$BL528)+'FD inverse'!$A$25*$C529/Setup!$B$17+INDEX('FD inverse'!$A$25:$BH$25,1,'FD mesh'!$B$15+1)*Setup!$B$22</f>
        <v>18.407295384343</v>
      </c>
      <c r="AB529" s="0" t="n">
        <f aca="false">SUMPRODUCT('FD inverse'!$A$26:$BH$26,'FD mesh'!$B$84:$BI$84,$E528:$BL528)+'FD inverse'!$A$26*$C529/Setup!$B$17+INDEX('FD inverse'!$A$26:$BH$26,1,'FD mesh'!$B$15+1)*Setup!$B$22</f>
        <v>17.8841800095565</v>
      </c>
      <c r="AC529" s="0" t="n">
        <f aca="false">SUMPRODUCT('FD inverse'!$A$27:$BH$27,'FD mesh'!$B$84:$BI$84,$E528:$BL528)+'FD inverse'!$A$27*$C529/Setup!$B$17+INDEX('FD inverse'!$A$27:$BH$27,1,'FD mesh'!$B$15+1)*Setup!$B$22</f>
        <v>17.3628430416398</v>
      </c>
      <c r="AD529" s="0" t="n">
        <f aca="false">SUMPRODUCT('FD inverse'!$A$28:$BH$28,'FD mesh'!$B$84:$BI$84,$E528:$BL528)+'FD inverse'!$A$28*$C529/Setup!$B$17+INDEX('FD inverse'!$A$28:$BH$28,1,'FD mesh'!$B$15+1)*Setup!$B$22</f>
        <v>16.8429777646033</v>
      </c>
      <c r="AE529" s="0" t="n">
        <f aca="false">SUMPRODUCT('FD inverse'!$A$29:$BH$29,'FD mesh'!$B$84:$BI$84,$E528:$BL528)+'FD inverse'!$A$29*$C529/Setup!$B$17+INDEX('FD inverse'!$A$29:$BH$29,1,'FD mesh'!$B$15+1)*Setup!$B$22</f>
        <v>16.3242714209164</v>
      </c>
      <c r="AF529" s="0" t="n">
        <f aca="false">SUMPRODUCT('FD inverse'!$A$30:$BH$30,'FD mesh'!$B$84:$BI$84,$E528:$BL528)+'FD inverse'!$A$30*$C529/Setup!$B$17+INDEX('FD inverse'!$A$30:$BH$30,1,'FD mesh'!$B$15+1)*Setup!$B$22</f>
        <v>15.8064067240478</v>
      </c>
      <c r="AG529" s="0" t="n">
        <f aca="false">SUMPRODUCT('FD inverse'!$A$31:$BH$31,'FD mesh'!$B$84:$BI$84,$E528:$BL528)+'FD inverse'!$A$31*$C529/Setup!$B$17+INDEX('FD inverse'!$A$31:$BH$31,1,'FD mesh'!$B$15+1)*Setup!$B$22</f>
        <v>15.2890633338414</v>
      </c>
      <c r="AH529" s="0" t="n">
        <f aca="false">SUMPRODUCT('FD inverse'!$A$32:$BH$32,'FD mesh'!$B$84:$BI$84,$E528:$BL528)+'FD inverse'!$A$32*$C529/Setup!$B$17+INDEX('FD inverse'!$A$32:$BH$32,1,'FD mesh'!$B$15+1)*Setup!$B$22</f>
        <v>15.2674336209602</v>
      </c>
      <c r="AI529" s="0" t="n">
        <f aca="false">SUMPRODUCT('FD inverse'!$A$33:$BH$33,'FD mesh'!$B$84:$BI$84,$E528:$BL528)+'FD inverse'!$A$33*$C529/Setup!$B$17+INDEX('FD inverse'!$A$33:$BH$33,1,'FD mesh'!$B$15+1)*Setup!$B$22</f>
        <v>15.2461232401243</v>
      </c>
      <c r="AJ529" s="0" t="n">
        <f aca="false">SUMPRODUCT('FD inverse'!$A$34:$BH$34,'FD mesh'!$B$84:$BI$84,$E528:$BL528)+'FD inverse'!$A$34*$C529/Setup!$B$17+INDEX('FD inverse'!$A$34:$BH$34,1,'FD mesh'!$B$15+1)*Setup!$B$22</f>
        <v>15.2251082374763</v>
      </c>
      <c r="AK529" s="0" t="n">
        <f aca="false">SUMPRODUCT('FD inverse'!$A$35:$BH$35,'FD mesh'!$B$84:$BI$84,$E528:$BL528)+'FD inverse'!$A$35*$C529/Setup!$B$17+INDEX('FD inverse'!$A$35:$BH$35,1,'FD mesh'!$B$15+1)*Setup!$B$22</f>
        <v>15.2043644442174</v>
      </c>
      <c r="AL529" s="0" t="n">
        <f aca="false">SUMPRODUCT('FD inverse'!$A$36:$BH$36,'FD mesh'!$B$84:$BI$84,$E528:$BL528)+'FD inverse'!$A$36*$C529/Setup!$B$17+INDEX('FD inverse'!$A$36:$BH$36,1,'FD mesh'!$B$15+1)*Setup!$B$22</f>
        <v>15.1838675848654</v>
      </c>
      <c r="AM529" s="0" t="n">
        <f aca="false">SUMPRODUCT('FD inverse'!$A$37:$BH$37,'FD mesh'!$B$84:$BI$84,$E528:$BL528)+'FD inverse'!$A$37*$C529/Setup!$B$17+INDEX('FD inverse'!$A$37:$BH$37,1,'FD mesh'!$B$15+1)*Setup!$B$22</f>
        <v>15.1635933615984</v>
      </c>
      <c r="AN529" s="0" t="n">
        <f aca="false">SUMPRODUCT('FD inverse'!$A$38:$BH$38,'FD mesh'!$B$84:$BI$84,$E528:$BL528)+'FD inverse'!$A$38*$C529/Setup!$B$17+INDEX('FD inverse'!$A$38:$BH$38,1,'FD mesh'!$B$15+1)*Setup!$B$22</f>
        <v>15.143517516928</v>
      </c>
      <c r="AO529" s="0" t="n">
        <f aca="false">SUMPRODUCT('FD inverse'!$A$39:$BH$39,'FD mesh'!$B$84:$BI$84,$E528:$BL528)+'FD inverse'!$A$39*$C529/Setup!$B$17+INDEX('FD inverse'!$A$39:$BH$39,1,'FD mesh'!$B$15+1)*Setup!$B$22</f>
        <v>15.1236158769234</v>
      </c>
      <c r="AP529" s="0" t="n">
        <f aca="false">SUMPRODUCT('FD inverse'!$A$40:$BH$40,'FD mesh'!$B$84:$BI$84,$E528:$BL528)+'FD inverse'!$A$40*$C529/Setup!$B$17+INDEX('FD inverse'!$A$40:$BH$40,1,'FD mesh'!$B$15+1)*Setup!$B$22</f>
        <v>15.1038643771787</v>
      </c>
      <c r="AQ529" s="0" t="n">
        <f aca="false">SUMPRODUCT('FD inverse'!$A$41:$BH$41,'FD mesh'!$B$84:$BI$84,$E528:$BL528)+'FD inverse'!$A$41*$C529/Setup!$B$17+INDEX('FD inverse'!$A$41:$BH$41,1,'FD mesh'!$B$15+1)*Setup!$B$22</f>
        <v>15.0842390736826</v>
      </c>
      <c r="AR529" s="0" t="n">
        <f aca="false">SUMPRODUCT('FD inverse'!$A$42:$BH$42,'FD mesh'!$B$84:$BI$84,$E528:$BL528)+'FD inverse'!$A$42*$C529/Setup!$B$17+INDEX('FD inverse'!$A$42:$BH$42,1,'FD mesh'!$B$15+1)*Setup!$B$22</f>
        <v>15.06471614072</v>
      </c>
      <c r="AS529" s="0" t="n">
        <f aca="false">SUMPRODUCT('FD inverse'!$A$43:$BH$43,'FD mesh'!$B$84:$BI$84,$E528:$BL528)+'FD inverse'!$A$43*$C529/Setup!$B$17+INDEX('FD inverse'!$A$43:$BH$43,1,'FD mesh'!$B$15+1)*Setup!$B$22</f>
        <v>0</v>
      </c>
      <c r="AT529" s="0" t="n">
        <f aca="false">SUMPRODUCT('FD inverse'!$A$44:$BH$44,'FD mesh'!$B$84:$BI$84,$E528:$BL528)+'FD inverse'!$A$44*$C529/Setup!$B$17+INDEX('FD inverse'!$A$44:$BH$44,1,'FD mesh'!$B$15+1)*Setup!$B$22</f>
        <v>0</v>
      </c>
      <c r="AU529" s="0" t="n">
        <f aca="false">SUMPRODUCT('FD inverse'!$A$45:$BH$45,'FD mesh'!$B$84:$BI$84,$E528:$BL528)+'FD inverse'!$A$45*$C529/Setup!$B$17+INDEX('FD inverse'!$A$45:$BH$45,1,'FD mesh'!$B$15+1)*Setup!$B$22</f>
        <v>0</v>
      </c>
      <c r="AV529" s="0" t="n">
        <f aca="false">SUMPRODUCT('FD inverse'!$A$46:$BH$46,'FD mesh'!$B$84:$BI$84,$E528:$BL528)+'FD inverse'!$A$46*$C529/Setup!$B$17+INDEX('FD inverse'!$A$46:$BH$46,1,'FD mesh'!$B$15+1)*Setup!$B$22</f>
        <v>0</v>
      </c>
      <c r="AW529" s="0" t="n">
        <f aca="false">SUMPRODUCT('FD inverse'!$A$47:$BH$47,'FD mesh'!$B$84:$BI$84,$E528:$BL528)+'FD inverse'!$A$47*$C529/Setup!$B$17+INDEX('FD inverse'!$A$47:$BH$47,1,'FD mesh'!$B$15+1)*Setup!$B$22</f>
        <v>0</v>
      </c>
      <c r="AX529" s="0" t="n">
        <f aca="false">SUMPRODUCT('FD inverse'!$A$48:$BH$48,'FD mesh'!$B$84:$BI$84,$E528:$BL528)+'FD inverse'!$A$48*$C529/Setup!$B$17+INDEX('FD inverse'!$A$48:$BH$48,1,'FD mesh'!$B$15+1)*Setup!$B$22</f>
        <v>0</v>
      </c>
      <c r="AY529" s="0" t="n">
        <f aca="false">SUMPRODUCT('FD inverse'!$A$49:$BH$49,'FD mesh'!$B$84:$BI$84,$E528:$BL528)+'FD inverse'!$A$49*$C529/Setup!$B$17+INDEX('FD inverse'!$A$49:$BH$49,1,'FD mesh'!$B$15+1)*Setup!$B$22</f>
        <v>0</v>
      </c>
      <c r="AZ529" s="0" t="n">
        <f aca="false">SUMPRODUCT('FD inverse'!$A$50:$BH$50,'FD mesh'!$B$84:$BI$84,$E528:$BL528)+'FD inverse'!$A$50*$C529/Setup!$B$17+INDEX('FD inverse'!$A$50:$BH$50,1,'FD mesh'!$B$15+1)*Setup!$B$22</f>
        <v>0</v>
      </c>
      <c r="BA529" s="0" t="n">
        <f aca="false">SUMPRODUCT('FD inverse'!$A$51:$BH$51,'FD mesh'!$B$84:$BI$84,$E528:$BL528)+'FD inverse'!$A$51*$C529/Setup!$B$17+INDEX('FD inverse'!$A$51:$BH$51,1,'FD mesh'!$B$15+1)*Setup!$B$22</f>
        <v>0</v>
      </c>
      <c r="BB529" s="0" t="n">
        <f aca="false">SUMPRODUCT('FD inverse'!$A$52:$BH$52,'FD mesh'!$B$84:$BI$84,$E528:$BL528)+'FD inverse'!$A$52*$C529/Setup!$B$17+INDEX('FD inverse'!$A$52:$BH$52,1,'FD mesh'!$B$15+1)*Setup!$B$22</f>
        <v>0</v>
      </c>
      <c r="BC529" s="0" t="n">
        <f aca="false">SUMPRODUCT('FD inverse'!$A$53:$BH$53,'FD mesh'!$B$84:$BI$84,$E528:$BL528)+'FD inverse'!$A$53*$C529/Setup!$B$17+INDEX('FD inverse'!$A$53:$BH$53,1,'FD mesh'!$B$15+1)*Setup!$B$22</f>
        <v>0</v>
      </c>
      <c r="BD529" s="0" t="n">
        <f aca="false">SUMPRODUCT('FD inverse'!$A$54:$BH$54,'FD mesh'!$B$84:$BI$84,$E528:$BL528)+'FD inverse'!$A$54*$C529/Setup!$B$17+INDEX('FD inverse'!$A$54:$BH$54,1,'FD mesh'!$B$15+1)*Setup!$B$22</f>
        <v>0</v>
      </c>
      <c r="BE529" s="0" t="n">
        <f aca="false">SUMPRODUCT('FD inverse'!$A$55:$BH$55,'FD mesh'!$B$84:$BI$84,$E528:$BL528)+'FD inverse'!$A$55*$C529/Setup!$B$17+INDEX('FD inverse'!$A$55:$BH$55,1,'FD mesh'!$B$15+1)*Setup!$B$22</f>
        <v>0</v>
      </c>
      <c r="BF529" s="0" t="n">
        <f aca="false">SUMPRODUCT('FD inverse'!$A$56:$BH$56,'FD mesh'!$B$84:$BI$84,$E528:$BL528)+'FD inverse'!$A$56*$C529/Setup!$B$17+INDEX('FD inverse'!$A$56:$BH$56,1,'FD mesh'!$B$15+1)*Setup!$B$22</f>
        <v>0</v>
      </c>
      <c r="BG529" s="0" t="n">
        <f aca="false">SUMPRODUCT('FD inverse'!$A$57:$BH$57,'FD mesh'!$B$84:$BI$84,$E528:$BL528)+'FD inverse'!$A$57*$C529/Setup!$B$17+INDEX('FD inverse'!$A$57:$BH$57,1,'FD mesh'!$B$15+1)*Setup!$B$22</f>
        <v>0</v>
      </c>
      <c r="BH529" s="0" t="n">
        <f aca="false">SUMPRODUCT('FD inverse'!$A$58:$BH$58,'FD mesh'!$B$84:$BI$84,$E528:$BL528)+'FD inverse'!$A$58*$C529/Setup!$B$17+INDEX('FD inverse'!$A$58:$BH$58,1,'FD mesh'!$B$15+1)*Setup!$B$22</f>
        <v>0</v>
      </c>
      <c r="BI529" s="0" t="n">
        <f aca="false">SUMPRODUCT('FD inverse'!$A$59:$BH$59,'FD mesh'!$B$84:$BI$84,$E528:$BL528)+'FD inverse'!$A$59*$C529/Setup!$B$17+INDEX('FD inverse'!$A$59:$BH$59,1,'FD mesh'!$B$15+1)*Setup!$B$22</f>
        <v>0</v>
      </c>
      <c r="BJ529" s="0" t="n">
        <f aca="false">SUMPRODUCT('FD inverse'!$A$60:$BH$60,'FD mesh'!$B$84:$BI$84,$E528:$BL528)+'FD inverse'!$A$60*$C529/Setup!$B$17+INDEX('FD inverse'!$A$60:$BH$60,1,'FD mesh'!$B$15+1)*Setup!$B$22</f>
        <v>0</v>
      </c>
      <c r="BK529" s="0" t="n">
        <f aca="false">SUMPRODUCT('FD inverse'!$A$61:$BH$61,'FD mesh'!$B$84:$BI$84,$E528:$BL528)+'FD inverse'!$A$61*$C529/Setup!$B$17+INDEX('FD inverse'!$A$61:$BH$61,1,'FD mesh'!$B$15+1)*Setup!$B$22</f>
        <v>0</v>
      </c>
      <c r="BL529" s="0" t="n">
        <f aca="false">SUMPRODUCT('FD inverse'!$A$62:$BH$62,'FD mesh'!$B$84:$BI$84,$E528:$BL528)+'FD inverse'!$A$62*$C529/Setup!$B$17+INDEX('FD inverse'!$A$62:$BH$62,1,'FD mesh'!$B$15+1)*Setup!$B$22</f>
        <v>0</v>
      </c>
    </row>
    <row r="530" customFormat="false" ht="15" hidden="false" customHeight="false" outlineLevel="0" collapsed="false">
      <c r="A530" s="0" t="n">
        <v>525</v>
      </c>
      <c r="B530" s="0" t="n">
        <f aca="false">A530*Setup!$B$11/3600</f>
        <v>43.75</v>
      </c>
      <c r="C530" s="0" t="n">
        <f aca="false">Setup!$B$7+Setup!$B$8*COS(2*PI()*(B530-Setup!$B$9)/24)</f>
        <v>26.2222809320784</v>
      </c>
      <c r="D530" s="0" t="n">
        <f aca="false">(C530-E530)/Setup!$B$17</f>
        <v>8.03160535026834</v>
      </c>
      <c r="E530" s="0" t="n">
        <f aca="false">SUMPRODUCT('FD inverse'!$A$3:$BH$3,'FD mesh'!$B$84:$BI$84,$E529:$BL529)+'FD inverse'!$A$3*$C530/Setup!$B$17+INDEX('FD inverse'!$A$3:$BH$3,1,'FD mesh'!$B$15+1)*Setup!$B$22</f>
        <v>25.1781722365435</v>
      </c>
      <c r="F530" s="0" t="n">
        <f aca="false">SUMPRODUCT('FD inverse'!$A$4:$BH$4,'FD mesh'!$B$84:$BI$84,$E529:$BL529)+'FD inverse'!$A$4*$C530/Setup!$B$17+INDEX('FD inverse'!$A$4:$BH$4,1,'FD mesh'!$B$15+1)*Setup!$B$22</f>
        <v>24.9311499109714</v>
      </c>
      <c r="G530" s="0" t="n">
        <f aca="false">SUMPRODUCT('FD inverse'!$A$5:$BH$5,'FD mesh'!$B$84:$BI$84,$E529:$BL529)+'FD inverse'!$A$5*$C530/Setup!$B$17+INDEX('FD inverse'!$A$5:$BH$5,1,'FD mesh'!$B$15+1)*Setup!$B$22</f>
        <v>24.6715761879321</v>
      </c>
      <c r="H530" s="0" t="n">
        <f aca="false">SUMPRODUCT('FD inverse'!$A$6:$BH$6,'FD mesh'!$B$84:$BI$84,$E529:$BL529)+'FD inverse'!$A$6*$C530/Setup!$B$17+INDEX('FD inverse'!$A$6:$BH$6,1,'FD mesh'!$B$15+1)*Setup!$B$22</f>
        <v>23.7838266122105</v>
      </c>
      <c r="I530" s="0" t="n">
        <f aca="false">SUMPRODUCT('FD inverse'!$A$7:$BH$7,'FD mesh'!$B$84:$BI$84,$E529:$BL529)+'FD inverse'!$A$7*$C530/Setup!$B$17+INDEX('FD inverse'!$A$7:$BH$7,1,'FD mesh'!$B$15+1)*Setup!$B$22</f>
        <v>23.7062925548326</v>
      </c>
      <c r="J530" s="0" t="n">
        <f aca="false">SUMPRODUCT('FD inverse'!$A$8:$BH$8,'FD mesh'!$B$84:$BI$84,$E529:$BL529)+'FD inverse'!$A$8*$C530/Setup!$B$17+INDEX('FD inverse'!$A$8:$BH$8,1,'FD mesh'!$B$15+1)*Setup!$B$22</f>
        <v>23.6320318134274</v>
      </c>
      <c r="K530" s="0" t="n">
        <f aca="false">SUMPRODUCT('FD inverse'!$A$9:$BH$9,'FD mesh'!$B$84:$BI$84,$E529:$BL529)+'FD inverse'!$A$9*$C530/Setup!$B$17+INDEX('FD inverse'!$A$9:$BH$9,1,'FD mesh'!$B$15+1)*Setup!$B$22</f>
        <v>23.5621093804394</v>
      </c>
      <c r="L530" s="0" t="n">
        <f aca="false">SUMPRODUCT('FD inverse'!$A$10:$BH$10,'FD mesh'!$B$84:$BI$84,$E529:$BL529)+'FD inverse'!$A$10*$C530/Setup!$B$17+INDEX('FD inverse'!$A$10:$BH$10,1,'FD mesh'!$B$15+1)*Setup!$B$22</f>
        <v>23.4974447487985</v>
      </c>
      <c r="M530" s="0" t="n">
        <f aca="false">SUMPRODUCT('FD inverse'!$A$11:$BH$11,'FD mesh'!$B$84:$BI$84,$E529:$BL529)+'FD inverse'!$A$11*$C530/Setup!$B$17+INDEX('FD inverse'!$A$11:$BH$11,1,'FD mesh'!$B$15+1)*Setup!$B$22</f>
        <v>23.4388186028215</v>
      </c>
      <c r="N530" s="0" t="n">
        <f aca="false">SUMPRODUCT('FD inverse'!$A$12:$BH$12,'FD mesh'!$B$84:$BI$84,$E529:$BL529)+'FD inverse'!$A$12*$C530/Setup!$B$17+INDEX('FD inverse'!$A$12:$BH$12,1,'FD mesh'!$B$15+1)*Setup!$B$22</f>
        <v>23.3868789365975</v>
      </c>
      <c r="O530" s="0" t="n">
        <f aca="false">SUMPRODUCT('FD inverse'!$A$13:$BH$13,'FD mesh'!$B$84:$BI$84,$E529:$BL529)+'FD inverse'!$A$13*$C530/Setup!$B$17+INDEX('FD inverse'!$A$13:$BH$13,1,'FD mesh'!$B$15+1)*Setup!$B$22</f>
        <v>23.3421464783443</v>
      </c>
      <c r="P530" s="0" t="n">
        <f aca="false">SUMPRODUCT('FD inverse'!$A$14:$BH$14,'FD mesh'!$B$84:$BI$84,$E529:$BL529)+'FD inverse'!$A$14*$C530/Setup!$B$17+INDEX('FD inverse'!$A$14:$BH$14,1,'FD mesh'!$B$15+1)*Setup!$B$22</f>
        <v>23.3050193200059</v>
      </c>
      <c r="Q530" s="0" t="n">
        <f aca="false">SUMPRODUCT('FD inverse'!$A$15:$BH$15,'FD mesh'!$B$84:$BI$84,$E529:$BL529)+'FD inverse'!$A$15*$C530/Setup!$B$17+INDEX('FD inverse'!$A$15:$BH$15,1,'FD mesh'!$B$15+1)*Setup!$B$22</f>
        <v>23.2757766712001</v>
      </c>
      <c r="R530" s="0" t="n">
        <f aca="false">SUMPRODUCT('FD inverse'!$A$16:$BH$16,'FD mesh'!$B$84:$BI$84,$E529:$BL529)+'FD inverse'!$A$16*$C530/Setup!$B$17+INDEX('FD inverse'!$A$16:$BH$16,1,'FD mesh'!$B$15+1)*Setup!$B$22</f>
        <v>23.254581675664</v>
      </c>
      <c r="S530" s="0" t="n">
        <f aca="false">SUMPRODUCT('FD inverse'!$A$17:$BH$17,'FD mesh'!$B$84:$BI$84,$E529:$BL529)+'FD inverse'!$A$17*$C530/Setup!$B$17+INDEX('FD inverse'!$A$17:$BH$17,1,'FD mesh'!$B$15+1)*Setup!$B$22</f>
        <v>22.7030071651508</v>
      </c>
      <c r="T530" s="0" t="n">
        <f aca="false">SUMPRODUCT('FD inverse'!$A$18:$BH$18,'FD mesh'!$B$84:$BI$84,$E529:$BL529)+'FD inverse'!$A$18*$C530/Setup!$B$17+INDEX('FD inverse'!$A$18:$BH$18,1,'FD mesh'!$B$15+1)*Setup!$B$22</f>
        <v>22.1553318172533</v>
      </c>
      <c r="U530" s="0" t="n">
        <f aca="false">SUMPRODUCT('FD inverse'!$A$19:$BH$19,'FD mesh'!$B$84:$BI$84,$E529:$BL529)+'FD inverse'!$A$19*$C530/Setup!$B$17+INDEX('FD inverse'!$A$19:$BH$19,1,'FD mesh'!$B$15+1)*Setup!$B$22</f>
        <v>21.6113904169204</v>
      </c>
      <c r="V530" s="0" t="n">
        <f aca="false">SUMPRODUCT('FD inverse'!$A$20:$BH$20,'FD mesh'!$B$84:$BI$84,$E529:$BL529)+'FD inverse'!$A$20*$C530/Setup!$B$17+INDEX('FD inverse'!$A$20:$BH$20,1,'FD mesh'!$B$15+1)*Setup!$B$22</f>
        <v>21.0709944536856</v>
      </c>
      <c r="W530" s="0" t="n">
        <f aca="false">SUMPRODUCT('FD inverse'!$A$21:$BH$21,'FD mesh'!$B$84:$BI$84,$E529:$BL529)+'FD inverse'!$A$21*$C530/Setup!$B$17+INDEX('FD inverse'!$A$21:$BH$21,1,'FD mesh'!$B$15+1)*Setup!$B$22</f>
        <v>20.5339344030813</v>
      </c>
      <c r="X530" s="0" t="n">
        <f aca="false">SUMPRODUCT('FD inverse'!$A$22:$BH$22,'FD mesh'!$B$84:$BI$84,$E529:$BL529)+'FD inverse'!$A$22*$C530/Setup!$B$17+INDEX('FD inverse'!$A$22:$BH$22,1,'FD mesh'!$B$15+1)*Setup!$B$22</f>
        <v>19.9999818957667</v>
      </c>
      <c r="Y530" s="0" t="n">
        <f aca="false">SUMPRODUCT('FD inverse'!$A$23:$BH$23,'FD mesh'!$B$84:$BI$84,$E529:$BL529)+'FD inverse'!$A$23*$C530/Setup!$B$17+INDEX('FD inverse'!$A$23:$BH$23,1,'FD mesh'!$B$15+1)*Setup!$B$22</f>
        <v>19.468891780623</v>
      </c>
      <c r="Z530" s="0" t="n">
        <f aca="false">SUMPRODUCT('FD inverse'!$A$24:$BH$24,'FD mesh'!$B$84:$BI$84,$E529:$BL529)+'FD inverse'!$A$24*$C530/Setup!$B$17+INDEX('FD inverse'!$A$24:$BH$24,1,'FD mesh'!$B$15+1)*Setup!$B$22</f>
        <v>18.9404040887848</v>
      </c>
      <c r="AA530" s="0" t="n">
        <f aca="false">SUMPRODUCT('FD inverse'!$A$25:$BH$25,'FD mesh'!$B$84:$BI$84,$E529:$BL529)+'FD inverse'!$A$25*$C530/Setup!$B$17+INDEX('FD inverse'!$A$25:$BH$25,1,'FD mesh'!$B$15+1)*Setup!$B$22</f>
        <v>18.414245906206</v>
      </c>
      <c r="AB530" s="0" t="n">
        <f aca="false">SUMPRODUCT('FD inverse'!$A$26:$BH$26,'FD mesh'!$B$84:$BI$84,$E529:$BL529)+'FD inverse'!$A$26*$C530/Setup!$B$17+INDEX('FD inverse'!$A$26:$BH$26,1,'FD mesh'!$B$15+1)*Setup!$B$22</f>
        <v>17.8901331629185</v>
      </c>
      <c r="AC530" s="0" t="n">
        <f aca="false">SUMPRODUCT('FD inverse'!$A$27:$BH$27,'FD mesh'!$B$84:$BI$84,$E529:$BL529)+'FD inverse'!$A$27*$C530/Setup!$B$17+INDEX('FD inverse'!$A$27:$BH$27,1,'FD mesh'!$B$15+1)*Setup!$B$22</f>
        <v>17.3677723476203</v>
      </c>
      <c r="AD530" s="0" t="n">
        <f aca="false">SUMPRODUCT('FD inverse'!$A$28:$BH$28,'FD mesh'!$B$84:$BI$84,$E529:$BL529)+'FD inverse'!$A$28*$C530/Setup!$B$17+INDEX('FD inverse'!$A$28:$BH$28,1,'FD mesh'!$B$15+1)*Setup!$B$22</f>
        <v>16.8468621566535</v>
      </c>
      <c r="AE530" s="0" t="n">
        <f aca="false">SUMPRODUCT('FD inverse'!$A$29:$BH$29,'FD mesh'!$B$84:$BI$84,$E529:$BL529)+'FD inverse'!$A$29*$C530/Setup!$B$17+INDEX('FD inverse'!$A$29:$BH$29,1,'FD mesh'!$B$15+1)*Setup!$B$22</f>
        <v>16.3270950867757</v>
      </c>
      <c r="AF530" s="0" t="n">
        <f aca="false">SUMPRODUCT('FD inverse'!$A$30:$BH$30,'FD mesh'!$B$84:$BI$84,$E529:$BL529)+'FD inverse'!$A$30*$C530/Setup!$B$17+INDEX('FD inverse'!$A$30:$BH$30,1,'FD mesh'!$B$15+1)*Setup!$B$22</f>
        <v>15.8081589814223</v>
      </c>
      <c r="AG530" s="0" t="n">
        <f aca="false">SUMPRODUCT('FD inverse'!$A$31:$BH$31,'FD mesh'!$B$84:$BI$84,$E529:$BL529)+'FD inverse'!$A$31*$C530/Setup!$B$17+INDEX('FD inverse'!$A$31:$BH$31,1,'FD mesh'!$B$15+1)*Setup!$B$22</f>
        <v>15.2897385403819</v>
      </c>
      <c r="AH530" s="0" t="n">
        <f aca="false">SUMPRODUCT('FD inverse'!$A$32:$BH$32,'FD mesh'!$B$84:$BI$84,$E529:$BL529)+'FD inverse'!$A$32*$C530/Setup!$B$17+INDEX('FD inverse'!$A$32:$BH$32,1,'FD mesh'!$B$15+1)*Setup!$B$22</f>
        <v>15.2680628515696</v>
      </c>
      <c r="AI530" s="0" t="n">
        <f aca="false">SUMPRODUCT('FD inverse'!$A$33:$BH$33,'FD mesh'!$B$84:$BI$84,$E529:$BL529)+'FD inverse'!$A$33*$C530/Setup!$B$17+INDEX('FD inverse'!$A$33:$BH$33,1,'FD mesh'!$B$15+1)*Setup!$B$22</f>
        <v>15.2467056937849</v>
      </c>
      <c r="AJ530" s="0" t="n">
        <f aca="false">SUMPRODUCT('FD inverse'!$A$34:$BH$34,'FD mesh'!$B$84:$BI$84,$E529:$BL529)+'FD inverse'!$A$34*$C530/Setup!$B$17+INDEX('FD inverse'!$A$34:$BH$34,1,'FD mesh'!$B$15+1)*Setup!$B$22</f>
        <v>15.2256433874589</v>
      </c>
      <c r="AK530" s="0" t="n">
        <f aca="false">SUMPRODUCT('FD inverse'!$A$35:$BH$35,'FD mesh'!$B$84:$BI$84,$E529:$BL529)+'FD inverse'!$A$35*$C530/Setup!$B$17+INDEX('FD inverse'!$A$35:$BH$35,1,'FD mesh'!$B$15+1)*Setup!$B$22</f>
        <v>15.2048519863803</v>
      </c>
      <c r="AL530" s="0" t="n">
        <f aca="false">SUMPRODUCT('FD inverse'!$A$36:$BH$36,'FD mesh'!$B$84:$BI$84,$E529:$BL529)+'FD inverse'!$A$36*$C530/Setup!$B$17+INDEX('FD inverse'!$A$36:$BH$36,1,'FD mesh'!$B$15+1)*Setup!$B$22</f>
        <v>15.1843073903741</v>
      </c>
      <c r="AM530" s="0" t="n">
        <f aca="false">SUMPRODUCT('FD inverse'!$A$37:$BH$37,'FD mesh'!$B$84:$BI$84,$E529:$BL529)+'FD inverse'!$A$37*$C530/Setup!$B$17+INDEX('FD inverse'!$A$37:$BH$37,1,'FD mesh'!$B$15+1)*Setup!$B$22</f>
        <v>15.1639854340466</v>
      </c>
      <c r="AN530" s="0" t="n">
        <f aca="false">SUMPRODUCT('FD inverse'!$A$38:$BH$38,'FD mesh'!$B$84:$BI$84,$E529:$BL529)+'FD inverse'!$A$38*$C530/Setup!$B$17+INDEX('FD inverse'!$A$38:$BH$38,1,'FD mesh'!$B$15+1)*Setup!$B$22</f>
        <v>15.1438619538231</v>
      </c>
      <c r="AO530" s="0" t="n">
        <f aca="false">SUMPRODUCT('FD inverse'!$A$39:$BH$39,'FD mesh'!$B$84:$BI$84,$E529:$BL529)+'FD inverse'!$A$39*$C530/Setup!$B$17+INDEX('FD inverse'!$A$39:$BH$39,1,'FD mesh'!$B$15+1)*Setup!$B$22</f>
        <v>15.1239128354893</v>
      </c>
      <c r="AP530" s="0" t="n">
        <f aca="false">SUMPRODUCT('FD inverse'!$A$40:$BH$40,'FD mesh'!$B$84:$BI$84,$E529:$BL529)+'FD inverse'!$A$40*$C530/Setup!$B$17+INDEX('FD inverse'!$A$40:$BH$40,1,'FD mesh'!$B$15+1)*Setup!$B$22</f>
        <v>15.1041140444216</v>
      </c>
      <c r="AQ530" s="0" t="n">
        <f aca="false">SUMPRODUCT('FD inverse'!$A$41:$BH$41,'FD mesh'!$B$84:$BI$84,$E529:$BL529)+'FD inverse'!$A$41*$C530/Setup!$B$17+INDEX('FD inverse'!$A$41:$BH$41,1,'FD mesh'!$B$15+1)*Setup!$B$22</f>
        <v>15.0844416406627</v>
      </c>
      <c r="AR530" s="0" t="n">
        <f aca="false">SUMPRODUCT('FD inverse'!$A$42:$BH$42,'FD mesh'!$B$84:$BI$84,$E529:$BL529)+'FD inverse'!$A$42*$C530/Setup!$B$17+INDEX('FD inverse'!$A$42:$BH$42,1,'FD mesh'!$B$15+1)*Setup!$B$22</f>
        <v>15.0648717809751</v>
      </c>
      <c r="AS530" s="0" t="n">
        <f aca="false">SUMPRODUCT('FD inverse'!$A$43:$BH$43,'FD mesh'!$B$84:$BI$84,$E529:$BL529)+'FD inverse'!$A$43*$C530/Setup!$B$17+INDEX('FD inverse'!$A$43:$BH$43,1,'FD mesh'!$B$15+1)*Setup!$B$22</f>
        <v>0</v>
      </c>
      <c r="AT530" s="0" t="n">
        <f aca="false">SUMPRODUCT('FD inverse'!$A$44:$BH$44,'FD mesh'!$B$84:$BI$84,$E529:$BL529)+'FD inverse'!$A$44*$C530/Setup!$B$17+INDEX('FD inverse'!$A$44:$BH$44,1,'FD mesh'!$B$15+1)*Setup!$B$22</f>
        <v>0</v>
      </c>
      <c r="AU530" s="0" t="n">
        <f aca="false">SUMPRODUCT('FD inverse'!$A$45:$BH$45,'FD mesh'!$B$84:$BI$84,$E529:$BL529)+'FD inverse'!$A$45*$C530/Setup!$B$17+INDEX('FD inverse'!$A$45:$BH$45,1,'FD mesh'!$B$15+1)*Setup!$B$22</f>
        <v>0</v>
      </c>
      <c r="AV530" s="0" t="n">
        <f aca="false">SUMPRODUCT('FD inverse'!$A$46:$BH$46,'FD mesh'!$B$84:$BI$84,$E529:$BL529)+'FD inverse'!$A$46*$C530/Setup!$B$17+INDEX('FD inverse'!$A$46:$BH$46,1,'FD mesh'!$B$15+1)*Setup!$B$22</f>
        <v>0</v>
      </c>
      <c r="AW530" s="0" t="n">
        <f aca="false">SUMPRODUCT('FD inverse'!$A$47:$BH$47,'FD mesh'!$B$84:$BI$84,$E529:$BL529)+'FD inverse'!$A$47*$C530/Setup!$B$17+INDEX('FD inverse'!$A$47:$BH$47,1,'FD mesh'!$B$15+1)*Setup!$B$22</f>
        <v>0</v>
      </c>
      <c r="AX530" s="0" t="n">
        <f aca="false">SUMPRODUCT('FD inverse'!$A$48:$BH$48,'FD mesh'!$B$84:$BI$84,$E529:$BL529)+'FD inverse'!$A$48*$C530/Setup!$B$17+INDEX('FD inverse'!$A$48:$BH$48,1,'FD mesh'!$B$15+1)*Setup!$B$22</f>
        <v>0</v>
      </c>
      <c r="AY530" s="0" t="n">
        <f aca="false">SUMPRODUCT('FD inverse'!$A$49:$BH$49,'FD mesh'!$B$84:$BI$84,$E529:$BL529)+'FD inverse'!$A$49*$C530/Setup!$B$17+INDEX('FD inverse'!$A$49:$BH$49,1,'FD mesh'!$B$15+1)*Setup!$B$22</f>
        <v>0</v>
      </c>
      <c r="AZ530" s="0" t="n">
        <f aca="false">SUMPRODUCT('FD inverse'!$A$50:$BH$50,'FD mesh'!$B$84:$BI$84,$E529:$BL529)+'FD inverse'!$A$50*$C530/Setup!$B$17+INDEX('FD inverse'!$A$50:$BH$50,1,'FD mesh'!$B$15+1)*Setup!$B$22</f>
        <v>0</v>
      </c>
      <c r="BA530" s="0" t="n">
        <f aca="false">SUMPRODUCT('FD inverse'!$A$51:$BH$51,'FD mesh'!$B$84:$BI$84,$E529:$BL529)+'FD inverse'!$A$51*$C530/Setup!$B$17+INDEX('FD inverse'!$A$51:$BH$51,1,'FD mesh'!$B$15+1)*Setup!$B$22</f>
        <v>0</v>
      </c>
      <c r="BB530" s="0" t="n">
        <f aca="false">SUMPRODUCT('FD inverse'!$A$52:$BH$52,'FD mesh'!$B$84:$BI$84,$E529:$BL529)+'FD inverse'!$A$52*$C530/Setup!$B$17+INDEX('FD inverse'!$A$52:$BH$52,1,'FD mesh'!$B$15+1)*Setup!$B$22</f>
        <v>0</v>
      </c>
      <c r="BC530" s="0" t="n">
        <f aca="false">SUMPRODUCT('FD inverse'!$A$53:$BH$53,'FD mesh'!$B$84:$BI$84,$E529:$BL529)+'FD inverse'!$A$53*$C530/Setup!$B$17+INDEX('FD inverse'!$A$53:$BH$53,1,'FD mesh'!$B$15+1)*Setup!$B$22</f>
        <v>0</v>
      </c>
      <c r="BD530" s="0" t="n">
        <f aca="false">SUMPRODUCT('FD inverse'!$A$54:$BH$54,'FD mesh'!$B$84:$BI$84,$E529:$BL529)+'FD inverse'!$A$54*$C530/Setup!$B$17+INDEX('FD inverse'!$A$54:$BH$54,1,'FD mesh'!$B$15+1)*Setup!$B$22</f>
        <v>0</v>
      </c>
      <c r="BE530" s="0" t="n">
        <f aca="false">SUMPRODUCT('FD inverse'!$A$55:$BH$55,'FD mesh'!$B$84:$BI$84,$E529:$BL529)+'FD inverse'!$A$55*$C530/Setup!$B$17+INDEX('FD inverse'!$A$55:$BH$55,1,'FD mesh'!$B$15+1)*Setup!$B$22</f>
        <v>0</v>
      </c>
      <c r="BF530" s="0" t="n">
        <f aca="false">SUMPRODUCT('FD inverse'!$A$56:$BH$56,'FD mesh'!$B$84:$BI$84,$E529:$BL529)+'FD inverse'!$A$56*$C530/Setup!$B$17+INDEX('FD inverse'!$A$56:$BH$56,1,'FD mesh'!$B$15+1)*Setup!$B$22</f>
        <v>0</v>
      </c>
      <c r="BG530" s="0" t="n">
        <f aca="false">SUMPRODUCT('FD inverse'!$A$57:$BH$57,'FD mesh'!$B$84:$BI$84,$E529:$BL529)+'FD inverse'!$A$57*$C530/Setup!$B$17+INDEX('FD inverse'!$A$57:$BH$57,1,'FD mesh'!$B$15+1)*Setup!$B$22</f>
        <v>0</v>
      </c>
      <c r="BH530" s="0" t="n">
        <f aca="false">SUMPRODUCT('FD inverse'!$A$58:$BH$58,'FD mesh'!$B$84:$BI$84,$E529:$BL529)+'FD inverse'!$A$58*$C530/Setup!$B$17+INDEX('FD inverse'!$A$58:$BH$58,1,'FD mesh'!$B$15+1)*Setup!$B$22</f>
        <v>0</v>
      </c>
      <c r="BI530" s="0" t="n">
        <f aca="false">SUMPRODUCT('FD inverse'!$A$59:$BH$59,'FD mesh'!$B$84:$BI$84,$E529:$BL529)+'FD inverse'!$A$59*$C530/Setup!$B$17+INDEX('FD inverse'!$A$59:$BH$59,1,'FD mesh'!$B$15+1)*Setup!$B$22</f>
        <v>0</v>
      </c>
      <c r="BJ530" s="0" t="n">
        <f aca="false">SUMPRODUCT('FD inverse'!$A$60:$BH$60,'FD mesh'!$B$84:$BI$84,$E529:$BL529)+'FD inverse'!$A$60*$C530/Setup!$B$17+INDEX('FD inverse'!$A$60:$BH$60,1,'FD mesh'!$B$15+1)*Setup!$B$22</f>
        <v>0</v>
      </c>
      <c r="BK530" s="0" t="n">
        <f aca="false">SUMPRODUCT('FD inverse'!$A$61:$BH$61,'FD mesh'!$B$84:$BI$84,$E529:$BL529)+'FD inverse'!$A$61*$C530/Setup!$B$17+INDEX('FD inverse'!$A$61:$BH$61,1,'FD mesh'!$B$15+1)*Setup!$B$22</f>
        <v>0</v>
      </c>
      <c r="BL530" s="0" t="n">
        <f aca="false">SUMPRODUCT('FD inverse'!$A$62:$BH$62,'FD mesh'!$B$84:$BI$84,$E529:$BL529)+'FD inverse'!$A$62*$C530/Setup!$B$17+INDEX('FD inverse'!$A$62:$BH$62,1,'FD mesh'!$B$15+1)*Setup!$B$22</f>
        <v>0</v>
      </c>
    </row>
    <row r="531" customFormat="false" ht="15" hidden="false" customHeight="false" outlineLevel="0" collapsed="false">
      <c r="A531" s="0" t="n">
        <v>526</v>
      </c>
      <c r="B531" s="0" t="n">
        <f aca="false">A531*Setup!$B$11/3600</f>
        <v>43.8333333333333</v>
      </c>
      <c r="C531" s="0" t="n">
        <f aca="false">Setup!$B$7+Setup!$B$8*COS(2*PI()*(B531-Setup!$B$9)/24)</f>
        <v>26.1491984333873</v>
      </c>
      <c r="D531" s="0" t="n">
        <f aca="false">(C531-E531)/Setup!$B$17</f>
        <v>7.75878913622006</v>
      </c>
      <c r="E531" s="0" t="n">
        <f aca="false">SUMPRODUCT('FD inverse'!$A$3:$BH$3,'FD mesh'!$B$84:$BI$84,$E530:$BL530)+'FD inverse'!$A$3*$C531/Setup!$B$17+INDEX('FD inverse'!$A$3:$BH$3,1,'FD mesh'!$B$15+1)*Setup!$B$22</f>
        <v>25.1405558456787</v>
      </c>
      <c r="F531" s="0" t="n">
        <f aca="false">SUMPRODUCT('FD inverse'!$A$4:$BH$4,'FD mesh'!$B$84:$BI$84,$E530:$BL530)+'FD inverse'!$A$4*$C531/Setup!$B$17+INDEX('FD inverse'!$A$4:$BH$4,1,'FD mesh'!$B$15+1)*Setup!$B$22</f>
        <v>24.9014762230713</v>
      </c>
      <c r="G531" s="0" t="n">
        <f aca="false">SUMPRODUCT('FD inverse'!$A$5:$BH$5,'FD mesh'!$B$84:$BI$84,$E530:$BL530)+'FD inverse'!$A$5*$C531/Setup!$B$17+INDEX('FD inverse'!$A$5:$BH$5,1,'FD mesh'!$B$15+1)*Setup!$B$22</f>
        <v>24.6495173956461</v>
      </c>
      <c r="H531" s="0" t="n">
        <f aca="false">SUMPRODUCT('FD inverse'!$A$6:$BH$6,'FD mesh'!$B$84:$BI$84,$E530:$BL530)+'FD inverse'!$A$6*$C531/Setup!$B$17+INDEX('FD inverse'!$A$6:$BH$6,1,'FD mesh'!$B$15+1)*Setup!$B$22</f>
        <v>23.7868511994555</v>
      </c>
      <c r="I531" s="0" t="n">
        <f aca="false">SUMPRODUCT('FD inverse'!$A$7:$BH$7,'FD mesh'!$B$84:$BI$84,$E530:$BL530)+'FD inverse'!$A$7*$C531/Setup!$B$17+INDEX('FD inverse'!$A$7:$BH$7,1,'FD mesh'!$B$15+1)*Setup!$B$22</f>
        <v>23.7114012668266</v>
      </c>
      <c r="J531" s="0" t="n">
        <f aca="false">SUMPRODUCT('FD inverse'!$A$8:$BH$8,'FD mesh'!$B$84:$BI$84,$E530:$BL530)+'FD inverse'!$A$8*$C531/Setup!$B$17+INDEX('FD inverse'!$A$8:$BH$8,1,'FD mesh'!$B$15+1)*Setup!$B$22</f>
        <v>23.6389653235746</v>
      </c>
      <c r="K531" s="0" t="n">
        <f aca="false">SUMPRODUCT('FD inverse'!$A$9:$BH$9,'FD mesh'!$B$84:$BI$84,$E530:$BL530)+'FD inverse'!$A$9*$C531/Setup!$B$17+INDEX('FD inverse'!$A$9:$BH$9,1,'FD mesh'!$B$15+1)*Setup!$B$22</f>
        <v>23.5706199467811</v>
      </c>
      <c r="L531" s="0" t="n">
        <f aca="false">SUMPRODUCT('FD inverse'!$A$10:$BH$10,'FD mesh'!$B$84:$BI$84,$E530:$BL530)+'FD inverse'!$A$10*$C531/Setup!$B$17+INDEX('FD inverse'!$A$10:$BH$10,1,'FD mesh'!$B$15+1)*Setup!$B$22</f>
        <v>23.5072955530801</v>
      </c>
      <c r="M531" s="0" t="n">
        <f aca="false">SUMPRODUCT('FD inverse'!$A$11:$BH$11,'FD mesh'!$B$84:$BI$84,$E530:$BL530)+'FD inverse'!$A$11*$C531/Setup!$B$17+INDEX('FD inverse'!$A$11:$BH$11,1,'FD mesh'!$B$15+1)*Setup!$B$22</f>
        <v>23.4497828433211</v>
      </c>
      <c r="N531" s="0" t="n">
        <f aca="false">SUMPRODUCT('FD inverse'!$A$12:$BH$12,'FD mesh'!$B$84:$BI$84,$E530:$BL530)+'FD inverse'!$A$12*$C531/Setup!$B$17+INDEX('FD inverse'!$A$12:$BH$12,1,'FD mesh'!$B$15+1)*Setup!$B$22</f>
        <v>23.3987387120278</v>
      </c>
      <c r="O531" s="0" t="n">
        <f aca="false">SUMPRODUCT('FD inverse'!$A$13:$BH$13,'FD mesh'!$B$84:$BI$84,$E530:$BL530)+'FD inverse'!$A$13*$C531/Setup!$B$17+INDEX('FD inverse'!$A$13:$BH$13,1,'FD mesh'!$B$15+1)*Setup!$B$22</f>
        <v>23.3546914983926</v>
      </c>
      <c r="P531" s="0" t="n">
        <f aca="false">SUMPRODUCT('FD inverse'!$A$14:$BH$14,'FD mesh'!$B$84:$BI$84,$E530:$BL530)+'FD inverse'!$A$14*$C531/Setup!$B$17+INDEX('FD inverse'!$A$14:$BH$14,1,'FD mesh'!$B$15+1)*Setup!$B$22</f>
        <v>23.3180454765263</v>
      </c>
      <c r="Q531" s="0" t="n">
        <f aca="false">SUMPRODUCT('FD inverse'!$A$15:$BH$15,'FD mesh'!$B$84:$BI$84,$E530:$BL530)+'FD inverse'!$A$15*$C531/Setup!$B$17+INDEX('FD inverse'!$A$15:$BH$15,1,'FD mesh'!$B$15+1)*Setup!$B$22</f>
        <v>23.2890845027545</v>
      </c>
      <c r="R531" s="0" t="n">
        <f aca="false">SUMPRODUCT('FD inverse'!$A$16:$BH$16,'FD mesh'!$B$84:$BI$84,$E530:$BL530)+'FD inverse'!$A$16*$C531/Setup!$B$17+INDEX('FD inverse'!$A$16:$BH$16,1,'FD mesh'!$B$15+1)*Setup!$B$22</f>
        <v>23.2679747570384</v>
      </c>
      <c r="S531" s="0" t="n">
        <f aca="false">SUMPRODUCT('FD inverse'!$A$17:$BH$17,'FD mesh'!$B$84:$BI$84,$E530:$BL530)+'FD inverse'!$A$17*$C531/Setup!$B$17+INDEX('FD inverse'!$A$17:$BH$17,1,'FD mesh'!$B$15+1)*Setup!$B$22</f>
        <v>22.7159553904119</v>
      </c>
      <c r="T531" s="0" t="n">
        <f aca="false">SUMPRODUCT('FD inverse'!$A$18:$BH$18,'FD mesh'!$B$84:$BI$84,$E530:$BL530)+'FD inverse'!$A$18*$C531/Setup!$B$17+INDEX('FD inverse'!$A$18:$BH$18,1,'FD mesh'!$B$15+1)*Setup!$B$22</f>
        <v>22.167746501505</v>
      </c>
      <c r="U531" s="0" t="n">
        <f aca="false">SUMPRODUCT('FD inverse'!$A$19:$BH$19,'FD mesh'!$B$84:$BI$84,$E530:$BL530)+'FD inverse'!$A$19*$C531/Setup!$B$17+INDEX('FD inverse'!$A$19:$BH$19,1,'FD mesh'!$B$15+1)*Setup!$B$22</f>
        <v>21.6231910768209</v>
      </c>
      <c r="V531" s="0" t="n">
        <f aca="false">SUMPRODUCT('FD inverse'!$A$20:$BH$20,'FD mesh'!$B$84:$BI$84,$E530:$BL530)+'FD inverse'!$A$20*$C531/Setup!$B$17+INDEX('FD inverse'!$A$20:$BH$20,1,'FD mesh'!$B$15+1)*Setup!$B$22</f>
        <v>21.0821084177646</v>
      </c>
      <c r="W531" s="0" t="n">
        <f aca="false">SUMPRODUCT('FD inverse'!$A$21:$BH$21,'FD mesh'!$B$84:$BI$84,$E530:$BL530)+'FD inverse'!$A$21*$C531/Setup!$B$17+INDEX('FD inverse'!$A$21:$BH$21,1,'FD mesh'!$B$15+1)*Setup!$B$22</f>
        <v>20.5442964395658</v>
      </c>
      <c r="X531" s="0" t="n">
        <f aca="false">SUMPRODUCT('FD inverse'!$A$22:$BH$22,'FD mesh'!$B$84:$BI$84,$E530:$BL530)+'FD inverse'!$A$22*$C531/Setup!$B$17+INDEX('FD inverse'!$A$22:$BH$22,1,'FD mesh'!$B$15+1)*Setup!$B$22</f>
        <v>20.0095338606752</v>
      </c>
      <c r="Y531" s="0" t="n">
        <f aca="false">SUMPRODUCT('FD inverse'!$A$23:$BH$23,'FD mesh'!$B$84:$BI$84,$E530:$BL530)+'FD inverse'!$A$23*$C531/Setup!$B$17+INDEX('FD inverse'!$A$23:$BH$23,1,'FD mesh'!$B$15+1)*Setup!$B$22</f>
        <v>19.4775822886006</v>
      </c>
      <c r="Z531" s="0" t="n">
        <f aca="false">SUMPRODUCT('FD inverse'!$A$24:$BH$24,'FD mesh'!$B$84:$BI$84,$E530:$BL530)+'FD inverse'!$A$24*$C531/Setup!$B$17+INDEX('FD inverse'!$A$24:$BH$24,1,'FD mesh'!$B$15+1)*Setup!$B$22</f>
        <v>18.9481882088738</v>
      </c>
      <c r="AA531" s="0" t="n">
        <f aca="false">SUMPRODUCT('FD inverse'!$A$25:$BH$25,'FD mesh'!$B$84:$BI$84,$E530:$BL530)+'FD inverse'!$A$25*$C531/Setup!$B$17+INDEX('FD inverse'!$A$25:$BH$25,1,'FD mesh'!$B$15+1)*Setup!$B$22</f>
        <v>18.4210848844874</v>
      </c>
      <c r="AB531" s="0" t="n">
        <f aca="false">SUMPRODUCT('FD inverse'!$A$26:$BH$26,'FD mesh'!$B$84:$BI$84,$E530:$BL530)+'FD inverse'!$A$26*$C531/Setup!$B$17+INDEX('FD inverse'!$A$26:$BH$26,1,'FD mesh'!$B$15+1)*Setup!$B$22</f>
        <v>17.8959941737095</v>
      </c>
      <c r="AC531" s="0" t="n">
        <f aca="false">SUMPRODUCT('FD inverse'!$A$27:$BH$27,'FD mesh'!$B$84:$BI$84,$E530:$BL530)+'FD inverse'!$A$27*$C531/Setup!$B$17+INDEX('FD inverse'!$A$27:$BH$27,1,'FD mesh'!$B$15+1)*Setup!$B$22</f>
        <v>17.3726282746787</v>
      </c>
      <c r="AD531" s="0" t="n">
        <f aca="false">SUMPRODUCT('FD inverse'!$A$28:$BH$28,'FD mesh'!$B$84:$BI$84,$E530:$BL530)+'FD inverse'!$A$28*$C531/Setup!$B$17+INDEX('FD inverse'!$A$28:$BH$28,1,'FD mesh'!$B$15+1)*Setup!$B$22</f>
        <v>16.8506914056108</v>
      </c>
      <c r="AE531" s="0" t="n">
        <f aca="false">SUMPRODUCT('FD inverse'!$A$29:$BH$29,'FD mesh'!$B$84:$BI$84,$E530:$BL530)+'FD inverse'!$A$29*$C531/Setup!$B$17+INDEX('FD inverse'!$A$29:$BH$29,1,'FD mesh'!$B$15+1)*Setup!$B$22</f>
        <v>16.3298814298075</v>
      </c>
      <c r="AF531" s="0" t="n">
        <f aca="false">SUMPRODUCT('FD inverse'!$A$30:$BH$30,'FD mesh'!$B$84:$BI$84,$E530:$BL530)+'FD inverse'!$A$30*$C531/Setup!$B$17+INDEX('FD inverse'!$A$30:$BH$30,1,'FD mesh'!$B$15+1)*Setup!$B$22</f>
        <v>15.8098914349536</v>
      </c>
      <c r="AG531" s="0" t="n">
        <f aca="false">SUMPRODUCT('FD inverse'!$A$31:$BH$31,'FD mesh'!$B$84:$BI$84,$E530:$BL530)+'FD inverse'!$A$31*$C531/Setup!$B$17+INDEX('FD inverse'!$A$31:$BH$31,1,'FD mesh'!$B$15+1)*Setup!$B$22</f>
        <v>15.2904112764246</v>
      </c>
      <c r="AH531" s="0" t="n">
        <f aca="false">SUMPRODUCT('FD inverse'!$A$32:$BH$32,'FD mesh'!$B$84:$BI$84,$E530:$BL530)+'FD inverse'!$A$32*$C531/Setup!$B$17+INDEX('FD inverse'!$A$32:$BH$32,1,'FD mesh'!$B$15+1)*Setup!$B$22</f>
        <v>15.2686902812006</v>
      </c>
      <c r="AI531" s="0" t="n">
        <f aca="false">SUMPRODUCT('FD inverse'!$A$33:$BH$33,'FD mesh'!$B$84:$BI$84,$E530:$BL530)+'FD inverse'!$A$33*$C531/Setup!$B$17+INDEX('FD inverse'!$A$33:$BH$33,1,'FD mesh'!$B$15+1)*Setup!$B$22</f>
        <v>15.2472869053075</v>
      </c>
      <c r="AJ531" s="0" t="n">
        <f aca="false">SUMPRODUCT('FD inverse'!$A$34:$BH$34,'FD mesh'!$B$84:$BI$84,$E530:$BL530)+'FD inverse'!$A$34*$C531/Setup!$B$17+INDEX('FD inverse'!$A$34:$BH$34,1,'FD mesh'!$B$15+1)*Setup!$B$22</f>
        <v>15.2261777520743</v>
      </c>
      <c r="AK531" s="0" t="n">
        <f aca="false">SUMPRODUCT('FD inverse'!$A$35:$BH$35,'FD mesh'!$B$84:$BI$84,$E530:$BL530)+'FD inverse'!$A$35*$C531/Setup!$B$17+INDEX('FD inverse'!$A$35:$BH$35,1,'FD mesh'!$B$15+1)*Setup!$B$22</f>
        <v>15.2053391065176</v>
      </c>
      <c r="AL531" s="0" t="n">
        <f aca="false">SUMPRODUCT('FD inverse'!$A$36:$BH$36,'FD mesh'!$B$84:$BI$84,$E530:$BL530)+'FD inverse'!$A$36*$C531/Setup!$B$17+INDEX('FD inverse'!$A$36:$BH$36,1,'FD mesh'!$B$15+1)*Setup!$B$22</f>
        <v>15.1847470523943</v>
      </c>
      <c r="AM531" s="0" t="n">
        <f aca="false">SUMPRODUCT('FD inverse'!$A$37:$BH$37,'FD mesh'!$B$84:$BI$84,$E530:$BL530)+'FD inverse'!$A$37*$C531/Setup!$B$17+INDEX('FD inverse'!$A$37:$BH$37,1,'FD mesh'!$B$15+1)*Setup!$B$22</f>
        <v>15.1643775653125</v>
      </c>
      <c r="AN531" s="0" t="n">
        <f aca="false">SUMPRODUCT('FD inverse'!$A$38:$BH$38,'FD mesh'!$B$84:$BI$84,$E530:$BL530)+'FD inverse'!$A$38*$C531/Setup!$B$17+INDEX('FD inverse'!$A$38:$BH$38,1,'FD mesh'!$B$15+1)*Setup!$B$22</f>
        <v>15.1442065841096</v>
      </c>
      <c r="AO531" s="0" t="n">
        <f aca="false">SUMPRODUCT('FD inverse'!$A$39:$BH$39,'FD mesh'!$B$84:$BI$84,$E530:$BL530)+'FD inverse'!$A$39*$C531/Setup!$B$17+INDEX('FD inverse'!$A$39:$BH$39,1,'FD mesh'!$B$15+1)*Setup!$B$22</f>
        <v>15.1242100626956</v>
      </c>
      <c r="AP531" s="0" t="n">
        <f aca="false">SUMPRODUCT('FD inverse'!$A$40:$BH$40,'FD mesh'!$B$84:$BI$84,$E530:$BL530)+'FD inverse'!$A$40*$C531/Setup!$B$17+INDEX('FD inverse'!$A$40:$BH$40,1,'FD mesh'!$B$15+1)*Setup!$B$22</f>
        <v>15.1043640045395</v>
      </c>
      <c r="AQ531" s="0" t="n">
        <f aca="false">SUMPRODUCT('FD inverse'!$A$41:$BH$41,'FD mesh'!$B$84:$BI$84,$E530:$BL530)+'FD inverse'!$A$41*$C531/Setup!$B$17+INDEX('FD inverse'!$A$41:$BH$41,1,'FD mesh'!$B$15+1)*Setup!$B$22</f>
        <v>15.0846444819526</v>
      </c>
      <c r="AR531" s="0" t="n">
        <f aca="false">SUMPRODUCT('FD inverse'!$A$42:$BH$42,'FD mesh'!$B$84:$BI$84,$E530:$BL530)+'FD inverse'!$A$42*$C531/Setup!$B$17+INDEX('FD inverse'!$A$42:$BH$42,1,'FD mesh'!$B$15+1)*Setup!$B$22</f>
        <v>15.0650276422987</v>
      </c>
      <c r="AS531" s="0" t="n">
        <f aca="false">SUMPRODUCT('FD inverse'!$A$43:$BH$43,'FD mesh'!$B$84:$BI$84,$E530:$BL530)+'FD inverse'!$A$43*$C531/Setup!$B$17+INDEX('FD inverse'!$A$43:$BH$43,1,'FD mesh'!$B$15+1)*Setup!$B$22</f>
        <v>0</v>
      </c>
      <c r="AT531" s="0" t="n">
        <f aca="false">SUMPRODUCT('FD inverse'!$A$44:$BH$44,'FD mesh'!$B$84:$BI$84,$E530:$BL530)+'FD inverse'!$A$44*$C531/Setup!$B$17+INDEX('FD inverse'!$A$44:$BH$44,1,'FD mesh'!$B$15+1)*Setup!$B$22</f>
        <v>0</v>
      </c>
      <c r="AU531" s="0" t="n">
        <f aca="false">SUMPRODUCT('FD inverse'!$A$45:$BH$45,'FD mesh'!$B$84:$BI$84,$E530:$BL530)+'FD inverse'!$A$45*$C531/Setup!$B$17+INDEX('FD inverse'!$A$45:$BH$45,1,'FD mesh'!$B$15+1)*Setup!$B$22</f>
        <v>0</v>
      </c>
      <c r="AV531" s="0" t="n">
        <f aca="false">SUMPRODUCT('FD inverse'!$A$46:$BH$46,'FD mesh'!$B$84:$BI$84,$E530:$BL530)+'FD inverse'!$A$46*$C531/Setup!$B$17+INDEX('FD inverse'!$A$46:$BH$46,1,'FD mesh'!$B$15+1)*Setup!$B$22</f>
        <v>0</v>
      </c>
      <c r="AW531" s="0" t="n">
        <f aca="false">SUMPRODUCT('FD inverse'!$A$47:$BH$47,'FD mesh'!$B$84:$BI$84,$E530:$BL530)+'FD inverse'!$A$47*$C531/Setup!$B$17+INDEX('FD inverse'!$A$47:$BH$47,1,'FD mesh'!$B$15+1)*Setup!$B$22</f>
        <v>0</v>
      </c>
      <c r="AX531" s="0" t="n">
        <f aca="false">SUMPRODUCT('FD inverse'!$A$48:$BH$48,'FD mesh'!$B$84:$BI$84,$E530:$BL530)+'FD inverse'!$A$48*$C531/Setup!$B$17+INDEX('FD inverse'!$A$48:$BH$48,1,'FD mesh'!$B$15+1)*Setup!$B$22</f>
        <v>0</v>
      </c>
      <c r="AY531" s="0" t="n">
        <f aca="false">SUMPRODUCT('FD inverse'!$A$49:$BH$49,'FD mesh'!$B$84:$BI$84,$E530:$BL530)+'FD inverse'!$A$49*$C531/Setup!$B$17+INDEX('FD inverse'!$A$49:$BH$49,1,'FD mesh'!$B$15+1)*Setup!$B$22</f>
        <v>0</v>
      </c>
      <c r="AZ531" s="0" t="n">
        <f aca="false">SUMPRODUCT('FD inverse'!$A$50:$BH$50,'FD mesh'!$B$84:$BI$84,$E530:$BL530)+'FD inverse'!$A$50*$C531/Setup!$B$17+INDEX('FD inverse'!$A$50:$BH$50,1,'FD mesh'!$B$15+1)*Setup!$B$22</f>
        <v>0</v>
      </c>
      <c r="BA531" s="0" t="n">
        <f aca="false">SUMPRODUCT('FD inverse'!$A$51:$BH$51,'FD mesh'!$B$84:$BI$84,$E530:$BL530)+'FD inverse'!$A$51*$C531/Setup!$B$17+INDEX('FD inverse'!$A$51:$BH$51,1,'FD mesh'!$B$15+1)*Setup!$B$22</f>
        <v>0</v>
      </c>
      <c r="BB531" s="0" t="n">
        <f aca="false">SUMPRODUCT('FD inverse'!$A$52:$BH$52,'FD mesh'!$B$84:$BI$84,$E530:$BL530)+'FD inverse'!$A$52*$C531/Setup!$B$17+INDEX('FD inverse'!$A$52:$BH$52,1,'FD mesh'!$B$15+1)*Setup!$B$22</f>
        <v>0</v>
      </c>
      <c r="BC531" s="0" t="n">
        <f aca="false">SUMPRODUCT('FD inverse'!$A$53:$BH$53,'FD mesh'!$B$84:$BI$84,$E530:$BL530)+'FD inverse'!$A$53*$C531/Setup!$B$17+INDEX('FD inverse'!$A$53:$BH$53,1,'FD mesh'!$B$15+1)*Setup!$B$22</f>
        <v>0</v>
      </c>
      <c r="BD531" s="0" t="n">
        <f aca="false">SUMPRODUCT('FD inverse'!$A$54:$BH$54,'FD mesh'!$B$84:$BI$84,$E530:$BL530)+'FD inverse'!$A$54*$C531/Setup!$B$17+INDEX('FD inverse'!$A$54:$BH$54,1,'FD mesh'!$B$15+1)*Setup!$B$22</f>
        <v>0</v>
      </c>
      <c r="BE531" s="0" t="n">
        <f aca="false">SUMPRODUCT('FD inverse'!$A$55:$BH$55,'FD mesh'!$B$84:$BI$84,$E530:$BL530)+'FD inverse'!$A$55*$C531/Setup!$B$17+INDEX('FD inverse'!$A$55:$BH$55,1,'FD mesh'!$B$15+1)*Setup!$B$22</f>
        <v>0</v>
      </c>
      <c r="BF531" s="0" t="n">
        <f aca="false">SUMPRODUCT('FD inverse'!$A$56:$BH$56,'FD mesh'!$B$84:$BI$84,$E530:$BL530)+'FD inverse'!$A$56*$C531/Setup!$B$17+INDEX('FD inverse'!$A$56:$BH$56,1,'FD mesh'!$B$15+1)*Setup!$B$22</f>
        <v>0</v>
      </c>
      <c r="BG531" s="0" t="n">
        <f aca="false">SUMPRODUCT('FD inverse'!$A$57:$BH$57,'FD mesh'!$B$84:$BI$84,$E530:$BL530)+'FD inverse'!$A$57*$C531/Setup!$B$17+INDEX('FD inverse'!$A$57:$BH$57,1,'FD mesh'!$B$15+1)*Setup!$B$22</f>
        <v>0</v>
      </c>
      <c r="BH531" s="0" t="n">
        <f aca="false">SUMPRODUCT('FD inverse'!$A$58:$BH$58,'FD mesh'!$B$84:$BI$84,$E530:$BL530)+'FD inverse'!$A$58*$C531/Setup!$B$17+INDEX('FD inverse'!$A$58:$BH$58,1,'FD mesh'!$B$15+1)*Setup!$B$22</f>
        <v>0</v>
      </c>
      <c r="BI531" s="0" t="n">
        <f aca="false">SUMPRODUCT('FD inverse'!$A$59:$BH$59,'FD mesh'!$B$84:$BI$84,$E530:$BL530)+'FD inverse'!$A$59*$C531/Setup!$B$17+INDEX('FD inverse'!$A$59:$BH$59,1,'FD mesh'!$B$15+1)*Setup!$B$22</f>
        <v>0</v>
      </c>
      <c r="BJ531" s="0" t="n">
        <f aca="false">SUMPRODUCT('FD inverse'!$A$60:$BH$60,'FD mesh'!$B$84:$BI$84,$E530:$BL530)+'FD inverse'!$A$60*$C531/Setup!$B$17+INDEX('FD inverse'!$A$60:$BH$60,1,'FD mesh'!$B$15+1)*Setup!$B$22</f>
        <v>0</v>
      </c>
      <c r="BK531" s="0" t="n">
        <f aca="false">SUMPRODUCT('FD inverse'!$A$61:$BH$61,'FD mesh'!$B$84:$BI$84,$E530:$BL530)+'FD inverse'!$A$61*$C531/Setup!$B$17+INDEX('FD inverse'!$A$61:$BH$61,1,'FD mesh'!$B$15+1)*Setup!$B$22</f>
        <v>0</v>
      </c>
      <c r="BL531" s="0" t="n">
        <f aca="false">SUMPRODUCT('FD inverse'!$A$62:$BH$62,'FD mesh'!$B$84:$BI$84,$E530:$BL530)+'FD inverse'!$A$62*$C531/Setup!$B$17+INDEX('FD inverse'!$A$62:$BH$62,1,'FD mesh'!$B$15+1)*Setup!$B$22</f>
        <v>0</v>
      </c>
    </row>
    <row r="532" customFormat="false" ht="15" hidden="false" customHeight="false" outlineLevel="0" collapsed="false">
      <c r="A532" s="0" t="n">
        <v>527</v>
      </c>
      <c r="B532" s="0" t="n">
        <f aca="false">A532*Setup!$B$11/3600</f>
        <v>43.9166666666667</v>
      </c>
      <c r="C532" s="0" t="n">
        <f aca="false">Setup!$B$7+Setup!$B$8*COS(2*PI()*(B532-Setup!$B$9)/24)</f>
        <v>26.0750930326421</v>
      </c>
      <c r="D532" s="0" t="n">
        <f aca="false">(C532-E532)/Setup!$B$17</f>
        <v>7.48422929950087</v>
      </c>
      <c r="E532" s="0" t="n">
        <f aca="false">SUMPRODUCT('FD inverse'!$A$3:$BH$3,'FD mesh'!$B$84:$BI$84,$E531:$BL531)+'FD inverse'!$A$3*$C532/Setup!$B$17+INDEX('FD inverse'!$A$3:$BH$3,1,'FD mesh'!$B$15+1)*Setup!$B$22</f>
        <v>25.102143223707</v>
      </c>
      <c r="F532" s="0" t="n">
        <f aca="false">SUMPRODUCT('FD inverse'!$A$4:$BH$4,'FD mesh'!$B$84:$BI$84,$E531:$BL531)+'FD inverse'!$A$4*$C532/Setup!$B$17+INDEX('FD inverse'!$A$4:$BH$4,1,'FD mesh'!$B$15+1)*Setup!$B$22</f>
        <v>24.8710622316025</v>
      </c>
      <c r="G532" s="0" t="n">
        <f aca="false">SUMPRODUCT('FD inverse'!$A$5:$BH$5,'FD mesh'!$B$84:$BI$84,$E531:$BL531)+'FD inverse'!$A$5*$C532/Setup!$B$17+INDEX('FD inverse'!$A$5:$BH$5,1,'FD mesh'!$B$15+1)*Setup!$B$22</f>
        <v>24.6267807223674</v>
      </c>
      <c r="H532" s="0" t="n">
        <f aca="false">SUMPRODUCT('FD inverse'!$A$6:$BH$6,'FD mesh'!$B$84:$BI$84,$E531:$BL531)+'FD inverse'!$A$6*$C532/Setup!$B$17+INDEX('FD inverse'!$A$6:$BH$6,1,'FD mesh'!$B$15+1)*Setup!$B$22</f>
        <v>23.789416027072</v>
      </c>
      <c r="I532" s="0" t="n">
        <f aca="false">SUMPRODUCT('FD inverse'!$A$7:$BH$7,'FD mesh'!$B$84:$BI$84,$E531:$BL531)+'FD inverse'!$A$7*$C532/Setup!$B$17+INDEX('FD inverse'!$A$7:$BH$7,1,'FD mesh'!$B$15+1)*Setup!$B$22</f>
        <v>23.7160695430094</v>
      </c>
      <c r="J532" s="0" t="n">
        <f aca="false">SUMPRODUCT('FD inverse'!$A$8:$BH$8,'FD mesh'!$B$84:$BI$84,$E531:$BL531)+'FD inverse'!$A$8*$C532/Setup!$B$17+INDEX('FD inverse'!$A$8:$BH$8,1,'FD mesh'!$B$15+1)*Setup!$B$22</f>
        <v>23.6454772041875</v>
      </c>
      <c r="K532" s="0" t="n">
        <f aca="false">SUMPRODUCT('FD inverse'!$A$9:$BH$9,'FD mesh'!$B$84:$BI$84,$E531:$BL531)+'FD inverse'!$A$9*$C532/Setup!$B$17+INDEX('FD inverse'!$A$9:$BH$9,1,'FD mesh'!$B$15+1)*Setup!$B$22</f>
        <v>23.5787266828362</v>
      </c>
      <c r="L532" s="0" t="n">
        <f aca="false">SUMPRODUCT('FD inverse'!$A$10:$BH$10,'FD mesh'!$B$84:$BI$84,$E531:$BL531)+'FD inverse'!$A$10*$C532/Setup!$B$17+INDEX('FD inverse'!$A$10:$BH$10,1,'FD mesh'!$B$15+1)*Setup!$B$22</f>
        <v>23.5167588966208</v>
      </c>
      <c r="M532" s="0" t="n">
        <f aca="false">SUMPRODUCT('FD inverse'!$A$11:$BH$11,'FD mesh'!$B$84:$BI$84,$E531:$BL531)+'FD inverse'!$A$11*$C532/Setup!$B$17+INDEX('FD inverse'!$A$11:$BH$11,1,'FD mesh'!$B$15+1)*Setup!$B$22</f>
        <v>23.4603742039396</v>
      </c>
      <c r="N532" s="0" t="n">
        <f aca="false">SUMPRODUCT('FD inverse'!$A$12:$BH$12,'FD mesh'!$B$84:$BI$84,$E531:$BL531)+'FD inverse'!$A$12*$C532/Setup!$B$17+INDEX('FD inverse'!$A$12:$BH$12,1,'FD mesh'!$B$15+1)*Setup!$B$22</f>
        <v>23.4102381015938</v>
      </c>
      <c r="O532" s="0" t="n">
        <f aca="false">SUMPRODUCT('FD inverse'!$A$13:$BH$13,'FD mesh'!$B$84:$BI$84,$E531:$BL531)+'FD inverse'!$A$13*$C532/Setup!$B$17+INDEX('FD inverse'!$A$13:$BH$13,1,'FD mesh'!$B$15+1)*Setup!$B$22</f>
        <v>23.366886299877</v>
      </c>
      <c r="P532" s="0" t="n">
        <f aca="false">SUMPRODUCT('FD inverse'!$A$14:$BH$14,'FD mesh'!$B$84:$BI$84,$E531:$BL531)+'FD inverse'!$A$14*$C532/Setup!$B$17+INDEX('FD inverse'!$A$14:$BH$14,1,'FD mesh'!$B$15+1)*Setup!$B$22</f>
        <v>23.3307290713072</v>
      </c>
      <c r="Q532" s="0" t="n">
        <f aca="false">SUMPRODUCT('FD inverse'!$A$15:$BH$15,'FD mesh'!$B$84:$BI$84,$E531:$BL531)+'FD inverse'!$A$15*$C532/Setup!$B$17+INDEX('FD inverse'!$A$15:$BH$15,1,'FD mesh'!$B$15+1)*Setup!$B$22</f>
        <v>23.3020547895109</v>
      </c>
      <c r="R532" s="0" t="n">
        <f aca="false">SUMPRODUCT('FD inverse'!$A$16:$BH$16,'FD mesh'!$B$84:$BI$84,$E531:$BL531)+'FD inverse'!$A$16*$C532/Setup!$B$17+INDEX('FD inverse'!$A$16:$BH$16,1,'FD mesh'!$B$15+1)*Setup!$B$22</f>
        <v>23.2810325942965</v>
      </c>
      <c r="S532" s="0" t="n">
        <f aca="false">SUMPRODUCT('FD inverse'!$A$17:$BH$17,'FD mesh'!$B$84:$BI$84,$E531:$BL531)+'FD inverse'!$A$17*$C532/Setup!$B$17+INDEX('FD inverse'!$A$17:$BH$17,1,'FD mesh'!$B$15+1)*Setup!$B$22</f>
        <v>22.7285977282672</v>
      </c>
      <c r="T532" s="0" t="n">
        <f aca="false">SUMPRODUCT('FD inverse'!$A$18:$BH$18,'FD mesh'!$B$84:$BI$84,$E531:$BL531)+'FD inverse'!$A$18*$C532/Setup!$B$17+INDEX('FD inverse'!$A$18:$BH$18,1,'FD mesh'!$B$15+1)*Setup!$B$22</f>
        <v>22.1798833216639</v>
      </c>
      <c r="U532" s="0" t="n">
        <f aca="false">SUMPRODUCT('FD inverse'!$A$19:$BH$19,'FD mesh'!$B$84:$BI$84,$E531:$BL531)+'FD inverse'!$A$19*$C532/Setup!$B$17+INDEX('FD inverse'!$A$19:$BH$19,1,'FD mesh'!$B$15+1)*Setup!$B$22</f>
        <v>21.6347406078502</v>
      </c>
      <c r="V532" s="0" t="n">
        <f aca="false">SUMPRODUCT('FD inverse'!$A$20:$BH$20,'FD mesh'!$B$84:$BI$84,$E531:$BL531)+'FD inverse'!$A$20*$C532/Setup!$B$17+INDEX('FD inverse'!$A$20:$BH$20,1,'FD mesh'!$B$15+1)*Setup!$B$22</f>
        <v>21.0929967560251</v>
      </c>
      <c r="W532" s="0" t="n">
        <f aca="false">SUMPRODUCT('FD inverse'!$A$21:$BH$21,'FD mesh'!$B$84:$BI$84,$E531:$BL531)+'FD inverse'!$A$21*$C532/Setup!$B$17+INDEX('FD inverse'!$A$21:$BH$21,1,'FD mesh'!$B$15+1)*Setup!$B$22</f>
        <v>20.5544571866025</v>
      </c>
      <c r="X532" s="0" t="n">
        <f aca="false">SUMPRODUCT('FD inverse'!$A$22:$BH$22,'FD mesh'!$B$84:$BI$84,$E531:$BL531)+'FD inverse'!$A$22*$C532/Setup!$B$17+INDEX('FD inverse'!$A$22:$BH$22,1,'FD mesh'!$B$15+1)*Setup!$B$22</f>
        <v>20.0189077798792</v>
      </c>
      <c r="Y532" s="0" t="n">
        <f aca="false">SUMPRODUCT('FD inverse'!$A$23:$BH$23,'FD mesh'!$B$84:$BI$84,$E531:$BL531)+'FD inverse'!$A$23*$C532/Setup!$B$17+INDEX('FD inverse'!$A$23:$BH$23,1,'FD mesh'!$B$15+1)*Setup!$B$22</f>
        <v>19.4861169836645</v>
      </c>
      <c r="Z532" s="0" t="n">
        <f aca="false">SUMPRODUCT('FD inverse'!$A$24:$BH$24,'FD mesh'!$B$84:$BI$84,$E531:$BL531)+'FD inverse'!$A$24*$C532/Setup!$B$17+INDEX('FD inverse'!$A$24:$BH$24,1,'FD mesh'!$B$15+1)*Setup!$B$22</f>
        <v>18.9558378262829</v>
      </c>
      <c r="AA532" s="0" t="n">
        <f aca="false">SUMPRODUCT('FD inverse'!$A$25:$BH$25,'FD mesh'!$B$84:$BI$84,$E531:$BL531)+'FD inverse'!$A$25*$C532/Setup!$B$17+INDEX('FD inverse'!$A$25:$BH$25,1,'FD mesh'!$B$15+1)*Setup!$B$22</f>
        <v>18.4278098420245</v>
      </c>
      <c r="AB532" s="0" t="n">
        <f aca="false">SUMPRODUCT('FD inverse'!$A$26:$BH$26,'FD mesh'!$B$84:$BI$84,$E531:$BL531)+'FD inverse'!$A$26*$C532/Setup!$B$17+INDEX('FD inverse'!$A$26:$BH$26,1,'FD mesh'!$B$15+1)*Setup!$B$22</f>
        <v>17.9017609166985</v>
      </c>
      <c r="AC532" s="0" t="n">
        <f aca="false">SUMPRODUCT('FD inverse'!$A$27:$BH$27,'FD mesh'!$B$84:$BI$84,$E531:$BL531)+'FD inverse'!$A$27*$C532/Setup!$B$17+INDEX('FD inverse'!$A$27:$BH$27,1,'FD mesh'!$B$15+1)*Setup!$B$22</f>
        <v>17.3774090614521</v>
      </c>
      <c r="AD532" s="0" t="n">
        <f aca="false">SUMPRODUCT('FD inverse'!$A$28:$BH$28,'FD mesh'!$B$84:$BI$84,$E531:$BL531)+'FD inverse'!$A$28*$C532/Setup!$B$17+INDEX('FD inverse'!$A$28:$BH$28,1,'FD mesh'!$B$15+1)*Setup!$B$22</f>
        <v>16.8544641234562</v>
      </c>
      <c r="AE532" s="0" t="n">
        <f aca="false">SUMPRODUCT('FD inverse'!$A$29:$BH$29,'FD mesh'!$B$84:$BI$84,$E531:$BL531)+'FD inverse'!$A$29*$C532/Setup!$B$17+INDEX('FD inverse'!$A$29:$BH$29,1,'FD mesh'!$B$15+1)*Setup!$B$22</f>
        <v>16.3326294424263</v>
      </c>
      <c r="AF532" s="0" t="n">
        <f aca="false">SUMPRODUCT('FD inverse'!$A$30:$BH$30,'FD mesh'!$B$84:$BI$84,$E531:$BL531)+'FD inverse'!$A$30*$C532/Setup!$B$17+INDEX('FD inverse'!$A$30:$BH$30,1,'FD mesh'!$B$15+1)*Setup!$B$22</f>
        <v>15.8116034622528</v>
      </c>
      <c r="AG532" s="0" t="n">
        <f aca="false">SUMPRODUCT('FD inverse'!$A$31:$BH$31,'FD mesh'!$B$84:$BI$84,$E531:$BL531)+'FD inverse'!$A$31*$C532/Setup!$B$17+INDEX('FD inverse'!$A$31:$BH$31,1,'FD mesh'!$B$15+1)*Setup!$B$22</f>
        <v>15.2910813072558</v>
      </c>
      <c r="AH532" s="0" t="n">
        <f aca="false">SUMPRODUCT('FD inverse'!$A$32:$BH$32,'FD mesh'!$B$84:$BI$84,$E531:$BL531)+'FD inverse'!$A$32*$C532/Setup!$B$17+INDEX('FD inverse'!$A$32:$BH$32,1,'FD mesh'!$B$15+1)*Setup!$B$22</f>
        <v>15.2693156916748</v>
      </c>
      <c r="AI532" s="0" t="n">
        <f aca="false">SUMPRODUCT('FD inverse'!$A$33:$BH$33,'FD mesh'!$B$84:$BI$84,$E531:$BL531)+'FD inverse'!$A$33*$C532/Setup!$B$17+INDEX('FD inverse'!$A$33:$BH$33,1,'FD mesh'!$B$15+1)*Setup!$B$22</f>
        <v>15.247866673281</v>
      </c>
      <c r="AJ532" s="0" t="n">
        <f aca="false">SUMPRODUCT('FD inverse'!$A$34:$BH$34,'FD mesh'!$B$84:$BI$84,$E531:$BL531)+'FD inverse'!$A$34*$C532/Setup!$B$17+INDEX('FD inverse'!$A$34:$BH$34,1,'FD mesh'!$B$15+1)*Setup!$B$22</f>
        <v>15.2267111467893</v>
      </c>
      <c r="AK532" s="0" t="n">
        <f aca="false">SUMPRODUCT('FD inverse'!$A$35:$BH$35,'FD mesh'!$B$84:$BI$84,$E531:$BL531)+'FD inverse'!$A$35*$C532/Setup!$B$17+INDEX('FD inverse'!$A$35:$BH$35,1,'FD mesh'!$B$15+1)*Setup!$B$22</f>
        <v>15.2058256369881</v>
      </c>
      <c r="AL532" s="0" t="n">
        <f aca="false">SUMPRODUCT('FD inverse'!$A$36:$BH$36,'FD mesh'!$B$84:$BI$84,$E531:$BL531)+'FD inverse'!$A$36*$C532/Setup!$B$17+INDEX('FD inverse'!$A$36:$BH$36,1,'FD mesh'!$B$15+1)*Setup!$B$22</f>
        <v>15.1851864201174</v>
      </c>
      <c r="AM532" s="0" t="n">
        <f aca="false">SUMPRODUCT('FD inverse'!$A$37:$BH$37,'FD mesh'!$B$84:$BI$84,$E531:$BL531)+'FD inverse'!$A$37*$C532/Setup!$B$17+INDEX('FD inverse'!$A$37:$BH$37,1,'FD mesh'!$B$15+1)*Setup!$B$22</f>
        <v>15.1647696213081</v>
      </c>
      <c r="AN532" s="0" t="n">
        <f aca="false">SUMPRODUCT('FD inverse'!$A$38:$BH$38,'FD mesh'!$B$84:$BI$84,$E531:$BL531)+'FD inverse'!$A$38*$C532/Setup!$B$17+INDEX('FD inverse'!$A$38:$BH$38,1,'FD mesh'!$B$15+1)*Setup!$B$22</f>
        <v>15.1445512902741</v>
      </c>
      <c r="AO532" s="0" t="n">
        <f aca="false">SUMPRODUCT('FD inverse'!$A$39:$BH$39,'FD mesh'!$B$84:$BI$84,$E531:$BL531)+'FD inverse'!$A$39*$C532/Setup!$B$17+INDEX('FD inverse'!$A$39:$BH$39,1,'FD mesh'!$B$15+1)*Setup!$B$22</f>
        <v>15.1245074574403</v>
      </c>
      <c r="AP532" s="0" t="n">
        <f aca="false">SUMPRODUCT('FD inverse'!$A$40:$BH$40,'FD mesh'!$B$84:$BI$84,$E531:$BL531)+'FD inverse'!$A$40*$C532/Setup!$B$17+INDEX('FD inverse'!$A$40:$BH$40,1,'FD mesh'!$B$15+1)*Setup!$B$22</f>
        <v>15.1046141726762</v>
      </c>
      <c r="AQ532" s="0" t="n">
        <f aca="false">SUMPRODUCT('FD inverse'!$A$41:$BH$41,'FD mesh'!$B$84:$BI$84,$E531:$BL531)+'FD inverse'!$A$41*$C532/Setup!$B$17+INDEX('FD inverse'!$A$41:$BH$41,1,'FD mesh'!$B$15+1)*Setup!$B$22</f>
        <v>15.084847528785</v>
      </c>
      <c r="AR532" s="0" t="n">
        <f aca="false">SUMPRODUCT('FD inverse'!$A$42:$BH$42,'FD mesh'!$B$84:$BI$84,$E531:$BL531)+'FD inverse'!$A$42*$C532/Setup!$B$17+INDEX('FD inverse'!$A$42:$BH$42,1,'FD mesh'!$B$15+1)*Setup!$B$22</f>
        <v>15.0651836718773</v>
      </c>
      <c r="AS532" s="0" t="n">
        <f aca="false">SUMPRODUCT('FD inverse'!$A$43:$BH$43,'FD mesh'!$B$84:$BI$84,$E531:$BL531)+'FD inverse'!$A$43*$C532/Setup!$B$17+INDEX('FD inverse'!$A$43:$BH$43,1,'FD mesh'!$B$15+1)*Setup!$B$22</f>
        <v>0</v>
      </c>
      <c r="AT532" s="0" t="n">
        <f aca="false">SUMPRODUCT('FD inverse'!$A$44:$BH$44,'FD mesh'!$B$84:$BI$84,$E531:$BL531)+'FD inverse'!$A$44*$C532/Setup!$B$17+INDEX('FD inverse'!$A$44:$BH$44,1,'FD mesh'!$B$15+1)*Setup!$B$22</f>
        <v>0</v>
      </c>
      <c r="AU532" s="0" t="n">
        <f aca="false">SUMPRODUCT('FD inverse'!$A$45:$BH$45,'FD mesh'!$B$84:$BI$84,$E531:$BL531)+'FD inverse'!$A$45*$C532/Setup!$B$17+INDEX('FD inverse'!$A$45:$BH$45,1,'FD mesh'!$B$15+1)*Setup!$B$22</f>
        <v>0</v>
      </c>
      <c r="AV532" s="0" t="n">
        <f aca="false">SUMPRODUCT('FD inverse'!$A$46:$BH$46,'FD mesh'!$B$84:$BI$84,$E531:$BL531)+'FD inverse'!$A$46*$C532/Setup!$B$17+INDEX('FD inverse'!$A$46:$BH$46,1,'FD mesh'!$B$15+1)*Setup!$B$22</f>
        <v>0</v>
      </c>
      <c r="AW532" s="0" t="n">
        <f aca="false">SUMPRODUCT('FD inverse'!$A$47:$BH$47,'FD mesh'!$B$84:$BI$84,$E531:$BL531)+'FD inverse'!$A$47*$C532/Setup!$B$17+INDEX('FD inverse'!$A$47:$BH$47,1,'FD mesh'!$B$15+1)*Setup!$B$22</f>
        <v>0</v>
      </c>
      <c r="AX532" s="0" t="n">
        <f aca="false">SUMPRODUCT('FD inverse'!$A$48:$BH$48,'FD mesh'!$B$84:$BI$84,$E531:$BL531)+'FD inverse'!$A$48*$C532/Setup!$B$17+INDEX('FD inverse'!$A$48:$BH$48,1,'FD mesh'!$B$15+1)*Setup!$B$22</f>
        <v>0</v>
      </c>
      <c r="AY532" s="0" t="n">
        <f aca="false">SUMPRODUCT('FD inverse'!$A$49:$BH$49,'FD mesh'!$B$84:$BI$84,$E531:$BL531)+'FD inverse'!$A$49*$C532/Setup!$B$17+INDEX('FD inverse'!$A$49:$BH$49,1,'FD mesh'!$B$15+1)*Setup!$B$22</f>
        <v>0</v>
      </c>
      <c r="AZ532" s="0" t="n">
        <f aca="false">SUMPRODUCT('FD inverse'!$A$50:$BH$50,'FD mesh'!$B$84:$BI$84,$E531:$BL531)+'FD inverse'!$A$50*$C532/Setup!$B$17+INDEX('FD inverse'!$A$50:$BH$50,1,'FD mesh'!$B$15+1)*Setup!$B$22</f>
        <v>0</v>
      </c>
      <c r="BA532" s="0" t="n">
        <f aca="false">SUMPRODUCT('FD inverse'!$A$51:$BH$51,'FD mesh'!$B$84:$BI$84,$E531:$BL531)+'FD inverse'!$A$51*$C532/Setup!$B$17+INDEX('FD inverse'!$A$51:$BH$51,1,'FD mesh'!$B$15+1)*Setup!$B$22</f>
        <v>0</v>
      </c>
      <c r="BB532" s="0" t="n">
        <f aca="false">SUMPRODUCT('FD inverse'!$A$52:$BH$52,'FD mesh'!$B$84:$BI$84,$E531:$BL531)+'FD inverse'!$A$52*$C532/Setup!$B$17+INDEX('FD inverse'!$A$52:$BH$52,1,'FD mesh'!$B$15+1)*Setup!$B$22</f>
        <v>0</v>
      </c>
      <c r="BC532" s="0" t="n">
        <f aca="false">SUMPRODUCT('FD inverse'!$A$53:$BH$53,'FD mesh'!$B$84:$BI$84,$E531:$BL531)+'FD inverse'!$A$53*$C532/Setup!$B$17+INDEX('FD inverse'!$A$53:$BH$53,1,'FD mesh'!$B$15+1)*Setup!$B$22</f>
        <v>0</v>
      </c>
      <c r="BD532" s="0" t="n">
        <f aca="false">SUMPRODUCT('FD inverse'!$A$54:$BH$54,'FD mesh'!$B$84:$BI$84,$E531:$BL531)+'FD inverse'!$A$54*$C532/Setup!$B$17+INDEX('FD inverse'!$A$54:$BH$54,1,'FD mesh'!$B$15+1)*Setup!$B$22</f>
        <v>0</v>
      </c>
      <c r="BE532" s="0" t="n">
        <f aca="false">SUMPRODUCT('FD inverse'!$A$55:$BH$55,'FD mesh'!$B$84:$BI$84,$E531:$BL531)+'FD inverse'!$A$55*$C532/Setup!$B$17+INDEX('FD inverse'!$A$55:$BH$55,1,'FD mesh'!$B$15+1)*Setup!$B$22</f>
        <v>0</v>
      </c>
      <c r="BF532" s="0" t="n">
        <f aca="false">SUMPRODUCT('FD inverse'!$A$56:$BH$56,'FD mesh'!$B$84:$BI$84,$E531:$BL531)+'FD inverse'!$A$56*$C532/Setup!$B$17+INDEX('FD inverse'!$A$56:$BH$56,1,'FD mesh'!$B$15+1)*Setup!$B$22</f>
        <v>0</v>
      </c>
      <c r="BG532" s="0" t="n">
        <f aca="false">SUMPRODUCT('FD inverse'!$A$57:$BH$57,'FD mesh'!$B$84:$BI$84,$E531:$BL531)+'FD inverse'!$A$57*$C532/Setup!$B$17+INDEX('FD inverse'!$A$57:$BH$57,1,'FD mesh'!$B$15+1)*Setup!$B$22</f>
        <v>0</v>
      </c>
      <c r="BH532" s="0" t="n">
        <f aca="false">SUMPRODUCT('FD inverse'!$A$58:$BH$58,'FD mesh'!$B$84:$BI$84,$E531:$BL531)+'FD inverse'!$A$58*$C532/Setup!$B$17+INDEX('FD inverse'!$A$58:$BH$58,1,'FD mesh'!$B$15+1)*Setup!$B$22</f>
        <v>0</v>
      </c>
      <c r="BI532" s="0" t="n">
        <f aca="false">SUMPRODUCT('FD inverse'!$A$59:$BH$59,'FD mesh'!$B$84:$BI$84,$E531:$BL531)+'FD inverse'!$A$59*$C532/Setup!$B$17+INDEX('FD inverse'!$A$59:$BH$59,1,'FD mesh'!$B$15+1)*Setup!$B$22</f>
        <v>0</v>
      </c>
      <c r="BJ532" s="0" t="n">
        <f aca="false">SUMPRODUCT('FD inverse'!$A$60:$BH$60,'FD mesh'!$B$84:$BI$84,$E531:$BL531)+'FD inverse'!$A$60*$C532/Setup!$B$17+INDEX('FD inverse'!$A$60:$BH$60,1,'FD mesh'!$B$15+1)*Setup!$B$22</f>
        <v>0</v>
      </c>
      <c r="BK532" s="0" t="n">
        <f aca="false">SUMPRODUCT('FD inverse'!$A$61:$BH$61,'FD mesh'!$B$84:$BI$84,$E531:$BL531)+'FD inverse'!$A$61*$C532/Setup!$B$17+INDEX('FD inverse'!$A$61:$BH$61,1,'FD mesh'!$B$15+1)*Setup!$B$22</f>
        <v>0</v>
      </c>
      <c r="BL532" s="0" t="n">
        <f aca="false">SUMPRODUCT('FD inverse'!$A$62:$BH$62,'FD mesh'!$B$84:$BI$84,$E531:$BL531)+'FD inverse'!$A$62*$C532/Setup!$B$17+INDEX('FD inverse'!$A$62:$BH$62,1,'FD mesh'!$B$15+1)*Setup!$B$22</f>
        <v>0</v>
      </c>
    </row>
    <row r="533" customFormat="false" ht="15" hidden="false" customHeight="false" outlineLevel="0" collapsed="false">
      <c r="A533" s="0" t="n">
        <v>528</v>
      </c>
      <c r="B533" s="0" t="n">
        <f aca="false">A533*Setup!$B$11/3600</f>
        <v>44</v>
      </c>
      <c r="C533" s="0" t="n">
        <f aca="false">Setup!$B$7+Setup!$B$8*COS(2*PI()*(B533-Setup!$B$9)/24)</f>
        <v>26</v>
      </c>
      <c r="D533" s="0" t="n">
        <f aca="false">(C533-E533)/Setup!$B$17</f>
        <v>7.20805126990863</v>
      </c>
      <c r="E533" s="0" t="n">
        <f aca="false">SUMPRODUCT('FD inverse'!$A$3:$BH$3,'FD mesh'!$B$84:$BI$84,$E532:$BL532)+'FD inverse'!$A$3*$C533/Setup!$B$17+INDEX('FD inverse'!$A$3:$BH$3,1,'FD mesh'!$B$15+1)*Setup!$B$22</f>
        <v>25.0629533349119</v>
      </c>
      <c r="F533" s="0" t="n">
        <f aca="false">SUMPRODUCT('FD inverse'!$A$4:$BH$4,'FD mesh'!$B$84:$BI$84,$E532:$BL532)+'FD inverse'!$A$4*$C533/Setup!$B$17+INDEX('FD inverse'!$A$4:$BH$4,1,'FD mesh'!$B$15+1)*Setup!$B$22</f>
        <v>24.8399232493254</v>
      </c>
      <c r="G533" s="0" t="n">
        <f aca="false">SUMPRODUCT('FD inverse'!$A$5:$BH$5,'FD mesh'!$B$84:$BI$84,$E532:$BL532)+'FD inverse'!$A$5*$C533/Setup!$B$17+INDEX('FD inverse'!$A$5:$BH$5,1,'FD mesh'!$B$15+1)*Setup!$B$22</f>
        <v>24.6033779804589</v>
      </c>
      <c r="H533" s="0" t="n">
        <f aca="false">SUMPRODUCT('FD inverse'!$A$6:$BH$6,'FD mesh'!$B$84:$BI$84,$E532:$BL532)+'FD inverse'!$A$6*$C533/Setup!$B$17+INDEX('FD inverse'!$A$6:$BH$6,1,'FD mesh'!$B$15+1)*Setup!$B$22</f>
        <v>23.7915213777593</v>
      </c>
      <c r="I533" s="0" t="n">
        <f aca="false">SUMPRODUCT('FD inverse'!$A$7:$BH$7,'FD mesh'!$B$84:$BI$84,$E532:$BL532)+'FD inverse'!$A$7*$C533/Setup!$B$17+INDEX('FD inverse'!$A$7:$BH$7,1,'FD mesh'!$B$15+1)*Setup!$B$22</f>
        <v>23.7202967081065</v>
      </c>
      <c r="J533" s="0" t="n">
        <f aca="false">SUMPRODUCT('FD inverse'!$A$8:$BH$8,'FD mesh'!$B$84:$BI$84,$E532:$BL532)+'FD inverse'!$A$8*$C533/Setup!$B$17+INDEX('FD inverse'!$A$8:$BH$8,1,'FD mesh'!$B$15+1)*Setup!$B$22</f>
        <v>23.651565941166</v>
      </c>
      <c r="K533" s="0" t="n">
        <f aca="false">SUMPRODUCT('FD inverse'!$A$9:$BH$9,'FD mesh'!$B$84:$BI$84,$E532:$BL532)+'FD inverse'!$A$9*$C533/Setup!$B$17+INDEX('FD inverse'!$A$9:$BH$9,1,'FD mesh'!$B$15+1)*Setup!$B$22</f>
        <v>23.586427349434</v>
      </c>
      <c r="L533" s="0" t="n">
        <f aca="false">SUMPRODUCT('FD inverse'!$A$10:$BH$10,'FD mesh'!$B$84:$BI$84,$E532:$BL532)+'FD inverse'!$A$10*$C533/Setup!$B$17+INDEX('FD inverse'!$A$10:$BH$10,1,'FD mesh'!$B$15+1)*Setup!$B$22</f>
        <v>23.5258319238364</v>
      </c>
      <c r="M533" s="0" t="n">
        <f aca="false">SUMPRODUCT('FD inverse'!$A$11:$BH$11,'FD mesh'!$B$84:$BI$84,$E532:$BL532)+'FD inverse'!$A$11*$C533/Setup!$B$17+INDEX('FD inverse'!$A$11:$BH$11,1,'FD mesh'!$B$15+1)*Setup!$B$22</f>
        <v>23.4705893166552</v>
      </c>
      <c r="N533" s="0" t="n">
        <f aca="false">SUMPRODUCT('FD inverse'!$A$12:$BH$12,'FD mesh'!$B$84:$BI$84,$E532:$BL532)+'FD inverse'!$A$12*$C533/Setup!$B$17+INDEX('FD inverse'!$A$12:$BH$12,1,'FD mesh'!$B$15+1)*Setup!$B$22</f>
        <v>23.4213733246454</v>
      </c>
      <c r="O533" s="0" t="n">
        <f aca="false">SUMPRODUCT('FD inverse'!$A$13:$BH$13,'FD mesh'!$B$84:$BI$84,$E532:$BL532)+'FD inverse'!$A$13*$C533/Setup!$B$17+INDEX('FD inverse'!$A$13:$BH$13,1,'FD mesh'!$B$15+1)*Setup!$B$22</f>
        <v>23.3787267857634</v>
      </c>
      <c r="P533" s="0" t="n">
        <f aca="false">SUMPRODUCT('FD inverse'!$A$14:$BH$14,'FD mesh'!$B$84:$BI$84,$E532:$BL532)+'FD inverse'!$A$14*$C533/Setup!$B$17+INDEX('FD inverse'!$A$14:$BH$14,1,'FD mesh'!$B$15+1)*Setup!$B$22</f>
        <v>23.3430657842775</v>
      </c>
      <c r="Q533" s="0" t="n">
        <f aca="false">SUMPRODUCT('FD inverse'!$A$15:$BH$15,'FD mesh'!$B$84:$BI$84,$E532:$BL532)+'FD inverse'!$A$15*$C533/Setup!$B$17+INDEX('FD inverse'!$A$15:$BH$15,1,'FD mesh'!$B$15+1)*Setup!$B$22</f>
        <v>23.3146830795293</v>
      </c>
      <c r="R533" s="0" t="n">
        <f aca="false">SUMPRODUCT('FD inverse'!$A$16:$BH$16,'FD mesh'!$B$84:$BI$84,$E532:$BL532)+'FD inverse'!$A$16*$C533/Setup!$B$17+INDEX('FD inverse'!$A$16:$BH$16,1,'FD mesh'!$B$15+1)*Setup!$B$22</f>
        <v>23.2937506933761</v>
      </c>
      <c r="S533" s="0" t="n">
        <f aca="false">SUMPRODUCT('FD inverse'!$A$17:$BH$17,'FD mesh'!$B$84:$BI$84,$E532:$BL532)+'FD inverse'!$A$17*$C533/Setup!$B$17+INDEX('FD inverse'!$A$17:$BH$17,1,'FD mesh'!$B$15+1)*Setup!$B$22</f>
        <v>22.7409297852902</v>
      </c>
      <c r="T533" s="0" t="n">
        <f aca="false">SUMPRODUCT('FD inverse'!$A$18:$BH$18,'FD mesh'!$B$84:$BI$84,$E532:$BL532)+'FD inverse'!$A$18*$C533/Setup!$B$17+INDEX('FD inverse'!$A$18:$BH$18,1,'FD mesh'!$B$15+1)*Setup!$B$22</f>
        <v>22.1917380254139</v>
      </c>
      <c r="U533" s="0" t="n">
        <f aca="false">SUMPRODUCT('FD inverse'!$A$19:$BH$19,'FD mesh'!$B$84:$BI$84,$E532:$BL532)+'FD inverse'!$A$19*$C533/Setup!$B$17+INDEX('FD inverse'!$A$19:$BH$19,1,'FD mesh'!$B$15+1)*Setup!$B$22</f>
        <v>21.6460349354984</v>
      </c>
      <c r="V533" s="0" t="n">
        <f aca="false">SUMPRODUCT('FD inverse'!$A$20:$BH$20,'FD mesh'!$B$84:$BI$84,$E532:$BL532)+'FD inverse'!$A$20*$C533/Setup!$B$17+INDEX('FD inverse'!$A$20:$BH$20,1,'FD mesh'!$B$15+1)*Setup!$B$22</f>
        <v>21.1036556048622</v>
      </c>
      <c r="W533" s="0" t="n">
        <f aca="false">SUMPRODUCT('FD inverse'!$A$21:$BH$21,'FD mesh'!$B$84:$BI$84,$E532:$BL532)+'FD inverse'!$A$21*$C533/Setup!$B$17+INDEX('FD inverse'!$A$21:$BH$21,1,'FD mesh'!$B$15+1)*Setup!$B$22</f>
        <v>20.5644130211694</v>
      </c>
      <c r="X533" s="0" t="n">
        <f aca="false">SUMPRODUCT('FD inverse'!$A$22:$BH$22,'FD mesh'!$B$84:$BI$84,$E532:$BL532)+'FD inverse'!$A$22*$C533/Setup!$B$17+INDEX('FD inverse'!$A$22:$BH$22,1,'FD mesh'!$B$15+1)*Setup!$B$22</f>
        <v>20.0281002973635</v>
      </c>
      <c r="Y533" s="0" t="n">
        <f aca="false">SUMPRODUCT('FD inverse'!$A$23:$BH$23,'FD mesh'!$B$84:$BI$84,$E532:$BL532)+'FD inverse'!$A$23*$C533/Setup!$B$17+INDEX('FD inverse'!$A$23:$BH$23,1,'FD mesh'!$B$15+1)*Setup!$B$22</f>
        <v>19.4944928001316</v>
      </c>
      <c r="Z533" s="0" t="n">
        <f aca="false">SUMPRODUCT('FD inverse'!$A$24:$BH$24,'FD mesh'!$B$84:$BI$84,$E532:$BL532)+'FD inverse'!$A$24*$C533/Setup!$B$17+INDEX('FD inverse'!$A$24:$BH$24,1,'FD mesh'!$B$15+1)*Setup!$B$22</f>
        <v>18.9633501860314</v>
      </c>
      <c r="AA533" s="0" t="n">
        <f aca="false">SUMPRODUCT('FD inverse'!$A$25:$BH$25,'FD mesh'!$B$84:$BI$84,$E532:$BL532)+'FD inverse'!$A$25*$C533/Setup!$B$17+INDEX('FD inverse'!$A$25:$BH$25,1,'FD mesh'!$B$15+1)*Setup!$B$22</f>
        <v>18.4344183520858</v>
      </c>
      <c r="AB533" s="0" t="n">
        <f aca="false">SUMPRODUCT('FD inverse'!$A$26:$BH$26,'FD mesh'!$B$84:$BI$84,$E532:$BL532)+'FD inverse'!$A$26*$C533/Setup!$B$17+INDEX('FD inverse'!$A$26:$BH$26,1,'FD mesh'!$B$15+1)*Setup!$B$22</f>
        <v>17.907431308244</v>
      </c>
      <c r="AC533" s="0" t="n">
        <f aca="false">SUMPRODUCT('FD inverse'!$A$27:$BH$27,'FD mesh'!$B$84:$BI$84,$E532:$BL532)+'FD inverse'!$A$27*$C533/Setup!$B$17+INDEX('FD inverse'!$A$27:$BH$27,1,'FD mesh'!$B$15+1)*Setup!$B$22</f>
        <v>17.3821129796284</v>
      </c>
      <c r="AD533" s="0" t="n">
        <f aca="false">SUMPRODUCT('FD inverse'!$A$28:$BH$28,'FD mesh'!$B$84:$BI$84,$E532:$BL532)+'FD inverse'!$A$28*$C533/Setup!$B$17+INDEX('FD inverse'!$A$28:$BH$28,1,'FD mesh'!$B$15+1)*Setup!$B$22</f>
        <v>16.8581789469332</v>
      </c>
      <c r="AE533" s="0" t="n">
        <f aca="false">SUMPRODUCT('FD inverse'!$A$29:$BH$29,'FD mesh'!$B$84:$BI$84,$E532:$BL532)+'FD inverse'!$A$29*$C533/Setup!$B$17+INDEX('FD inverse'!$A$29:$BH$29,1,'FD mesh'!$B$15+1)*Setup!$B$22</f>
        <v>16.3353381337185</v>
      </c>
      <c r="AF533" s="0" t="n">
        <f aca="false">SUMPRODUCT('FD inverse'!$A$30:$BH$30,'FD mesh'!$B$84:$BI$84,$E532:$BL532)+'FD inverse'!$A$30*$C533/Setup!$B$17+INDEX('FD inverse'!$A$30:$BH$30,1,'FD mesh'!$B$15+1)*Setup!$B$22</f>
        <v>15.8132944496554</v>
      </c>
      <c r="AG533" s="0" t="n">
        <f aca="false">SUMPRODUCT('FD inverse'!$A$31:$BH$31,'FD mesh'!$B$84:$BI$84,$E532:$BL532)+'FD inverse'!$A$31*$C533/Setup!$B$17+INDEX('FD inverse'!$A$31:$BH$31,1,'FD mesh'!$B$15+1)*Setup!$B$22</f>
        <v>15.291748399028</v>
      </c>
      <c r="AH533" s="0" t="n">
        <f aca="false">SUMPRODUCT('FD inverse'!$A$32:$BH$32,'FD mesh'!$B$84:$BI$84,$E532:$BL532)+'FD inverse'!$A$32*$C533/Setup!$B$17+INDEX('FD inverse'!$A$32:$BH$32,1,'FD mesh'!$B$15+1)*Setup!$B$22</f>
        <v>15.269938865378</v>
      </c>
      <c r="AI533" s="0" t="n">
        <f aca="false">SUMPRODUCT('FD inverse'!$A$33:$BH$33,'FD mesh'!$B$84:$BI$84,$E532:$BL532)+'FD inverse'!$A$33*$C533/Setup!$B$17+INDEX('FD inverse'!$A$33:$BH$33,1,'FD mesh'!$B$15+1)*Setup!$B$22</f>
        <v>15.2484447966103</v>
      </c>
      <c r="AJ533" s="0" t="n">
        <f aca="false">SUMPRODUCT('FD inverse'!$A$34:$BH$34,'FD mesh'!$B$84:$BI$84,$E532:$BL532)+'FD inverse'!$A$34*$C533/Setup!$B$17+INDEX('FD inverse'!$A$34:$BH$34,1,'FD mesh'!$B$15+1)*Setup!$B$22</f>
        <v>15.2272433871879</v>
      </c>
      <c r="AK533" s="0" t="n">
        <f aca="false">SUMPRODUCT('FD inverse'!$A$35:$BH$35,'FD mesh'!$B$84:$BI$84,$E532:$BL532)+'FD inverse'!$A$35*$C533/Setup!$B$17+INDEX('FD inverse'!$A$35:$BH$35,1,'FD mesh'!$B$15+1)*Setup!$B$22</f>
        <v>15.2063114101144</v>
      </c>
      <c r="AL533" s="0" t="n">
        <f aca="false">SUMPRODUCT('FD inverse'!$A$36:$BH$36,'FD mesh'!$B$84:$BI$84,$E532:$BL532)+'FD inverse'!$A$36*$C533/Setup!$B$17+INDEX('FD inverse'!$A$36:$BH$36,1,'FD mesh'!$B$15+1)*Setup!$B$22</f>
        <v>15.1856253425864</v>
      </c>
      <c r="AM533" s="0" t="n">
        <f aca="false">SUMPRODUCT('FD inverse'!$A$37:$BH$37,'FD mesh'!$B$84:$BI$84,$E532:$BL532)+'FD inverse'!$A$37*$C533/Setup!$B$17+INDEX('FD inverse'!$A$37:$BH$37,1,'FD mesh'!$B$15+1)*Setup!$B$22</f>
        <v>15.165161467722</v>
      </c>
      <c r="AN533" s="0" t="n">
        <f aca="false">SUMPRODUCT('FD inverse'!$A$38:$BH$38,'FD mesh'!$B$84:$BI$84,$E532:$BL532)+'FD inverse'!$A$38*$C533/Setup!$B$17+INDEX('FD inverse'!$A$38:$BH$38,1,'FD mesh'!$B$15+1)*Setup!$B$22</f>
        <v>15.1448959545378</v>
      </c>
      <c r="AO533" s="0" t="n">
        <f aca="false">SUMPRODUCT('FD inverse'!$A$39:$BH$39,'FD mesh'!$B$84:$BI$84,$E532:$BL532)+'FD inverse'!$A$39*$C533/Setup!$B$17+INDEX('FD inverse'!$A$39:$BH$39,1,'FD mesh'!$B$15+1)*Setup!$B$22</f>
        <v>15.1248049183426</v>
      </c>
      <c r="AP533" s="0" t="n">
        <f aca="false">SUMPRODUCT('FD inverse'!$A$40:$BH$40,'FD mesh'!$B$84:$BI$84,$E532:$BL532)+'FD inverse'!$A$40*$C533/Setup!$B$17+INDEX('FD inverse'!$A$40:$BH$40,1,'FD mesh'!$B$15+1)*Setup!$B$22</f>
        <v>15.1048644637078</v>
      </c>
      <c r="AQ533" s="0" t="n">
        <f aca="false">SUMPRODUCT('FD inverse'!$A$41:$BH$41,'FD mesh'!$B$84:$BI$84,$E532:$BL532)+'FD inverse'!$A$41*$C533/Setup!$B$17+INDEX('FD inverse'!$A$41:$BH$41,1,'FD mesh'!$B$15+1)*Setup!$B$22</f>
        <v>15.0850507121581</v>
      </c>
      <c r="AR533" s="0" t="n">
        <f aca="false">SUMPRODUCT('FD inverse'!$A$42:$BH$42,'FD mesh'!$B$84:$BI$84,$E532:$BL532)+'FD inverse'!$A$42*$C533/Setup!$B$17+INDEX('FD inverse'!$A$42:$BH$42,1,'FD mesh'!$B$15+1)*Setup!$B$22</f>
        <v>15.065339816712</v>
      </c>
      <c r="AS533" s="0" t="n">
        <f aca="false">SUMPRODUCT('FD inverse'!$A$43:$BH$43,'FD mesh'!$B$84:$BI$84,$E532:$BL532)+'FD inverse'!$A$43*$C533/Setup!$B$17+INDEX('FD inverse'!$A$43:$BH$43,1,'FD mesh'!$B$15+1)*Setup!$B$22</f>
        <v>0</v>
      </c>
      <c r="AT533" s="0" t="n">
        <f aca="false">SUMPRODUCT('FD inverse'!$A$44:$BH$44,'FD mesh'!$B$84:$BI$84,$E532:$BL532)+'FD inverse'!$A$44*$C533/Setup!$B$17+INDEX('FD inverse'!$A$44:$BH$44,1,'FD mesh'!$B$15+1)*Setup!$B$22</f>
        <v>0</v>
      </c>
      <c r="AU533" s="0" t="n">
        <f aca="false">SUMPRODUCT('FD inverse'!$A$45:$BH$45,'FD mesh'!$B$84:$BI$84,$E532:$BL532)+'FD inverse'!$A$45*$C533/Setup!$B$17+INDEX('FD inverse'!$A$45:$BH$45,1,'FD mesh'!$B$15+1)*Setup!$B$22</f>
        <v>0</v>
      </c>
      <c r="AV533" s="0" t="n">
        <f aca="false">SUMPRODUCT('FD inverse'!$A$46:$BH$46,'FD mesh'!$B$84:$BI$84,$E532:$BL532)+'FD inverse'!$A$46*$C533/Setup!$B$17+INDEX('FD inverse'!$A$46:$BH$46,1,'FD mesh'!$B$15+1)*Setup!$B$22</f>
        <v>0</v>
      </c>
      <c r="AW533" s="0" t="n">
        <f aca="false">SUMPRODUCT('FD inverse'!$A$47:$BH$47,'FD mesh'!$B$84:$BI$84,$E532:$BL532)+'FD inverse'!$A$47*$C533/Setup!$B$17+INDEX('FD inverse'!$A$47:$BH$47,1,'FD mesh'!$B$15+1)*Setup!$B$22</f>
        <v>0</v>
      </c>
      <c r="AX533" s="0" t="n">
        <f aca="false">SUMPRODUCT('FD inverse'!$A$48:$BH$48,'FD mesh'!$B$84:$BI$84,$E532:$BL532)+'FD inverse'!$A$48*$C533/Setup!$B$17+INDEX('FD inverse'!$A$48:$BH$48,1,'FD mesh'!$B$15+1)*Setup!$B$22</f>
        <v>0</v>
      </c>
      <c r="AY533" s="0" t="n">
        <f aca="false">SUMPRODUCT('FD inverse'!$A$49:$BH$49,'FD mesh'!$B$84:$BI$84,$E532:$BL532)+'FD inverse'!$A$49*$C533/Setup!$B$17+INDEX('FD inverse'!$A$49:$BH$49,1,'FD mesh'!$B$15+1)*Setup!$B$22</f>
        <v>0</v>
      </c>
      <c r="AZ533" s="0" t="n">
        <f aca="false">SUMPRODUCT('FD inverse'!$A$50:$BH$50,'FD mesh'!$B$84:$BI$84,$E532:$BL532)+'FD inverse'!$A$50*$C533/Setup!$B$17+INDEX('FD inverse'!$A$50:$BH$50,1,'FD mesh'!$B$15+1)*Setup!$B$22</f>
        <v>0</v>
      </c>
      <c r="BA533" s="0" t="n">
        <f aca="false">SUMPRODUCT('FD inverse'!$A$51:$BH$51,'FD mesh'!$B$84:$BI$84,$E532:$BL532)+'FD inverse'!$A$51*$C533/Setup!$B$17+INDEX('FD inverse'!$A$51:$BH$51,1,'FD mesh'!$B$15+1)*Setup!$B$22</f>
        <v>0</v>
      </c>
      <c r="BB533" s="0" t="n">
        <f aca="false">SUMPRODUCT('FD inverse'!$A$52:$BH$52,'FD mesh'!$B$84:$BI$84,$E532:$BL532)+'FD inverse'!$A$52*$C533/Setup!$B$17+INDEX('FD inverse'!$A$52:$BH$52,1,'FD mesh'!$B$15+1)*Setup!$B$22</f>
        <v>0</v>
      </c>
      <c r="BC533" s="0" t="n">
        <f aca="false">SUMPRODUCT('FD inverse'!$A$53:$BH$53,'FD mesh'!$B$84:$BI$84,$E532:$BL532)+'FD inverse'!$A$53*$C533/Setup!$B$17+INDEX('FD inverse'!$A$53:$BH$53,1,'FD mesh'!$B$15+1)*Setup!$B$22</f>
        <v>0</v>
      </c>
      <c r="BD533" s="0" t="n">
        <f aca="false">SUMPRODUCT('FD inverse'!$A$54:$BH$54,'FD mesh'!$B$84:$BI$84,$E532:$BL532)+'FD inverse'!$A$54*$C533/Setup!$B$17+INDEX('FD inverse'!$A$54:$BH$54,1,'FD mesh'!$B$15+1)*Setup!$B$22</f>
        <v>0</v>
      </c>
      <c r="BE533" s="0" t="n">
        <f aca="false">SUMPRODUCT('FD inverse'!$A$55:$BH$55,'FD mesh'!$B$84:$BI$84,$E532:$BL532)+'FD inverse'!$A$55*$C533/Setup!$B$17+INDEX('FD inverse'!$A$55:$BH$55,1,'FD mesh'!$B$15+1)*Setup!$B$22</f>
        <v>0</v>
      </c>
      <c r="BF533" s="0" t="n">
        <f aca="false">SUMPRODUCT('FD inverse'!$A$56:$BH$56,'FD mesh'!$B$84:$BI$84,$E532:$BL532)+'FD inverse'!$A$56*$C533/Setup!$B$17+INDEX('FD inverse'!$A$56:$BH$56,1,'FD mesh'!$B$15+1)*Setup!$B$22</f>
        <v>0</v>
      </c>
      <c r="BG533" s="0" t="n">
        <f aca="false">SUMPRODUCT('FD inverse'!$A$57:$BH$57,'FD mesh'!$B$84:$BI$84,$E532:$BL532)+'FD inverse'!$A$57*$C533/Setup!$B$17+INDEX('FD inverse'!$A$57:$BH$57,1,'FD mesh'!$B$15+1)*Setup!$B$22</f>
        <v>0</v>
      </c>
      <c r="BH533" s="0" t="n">
        <f aca="false">SUMPRODUCT('FD inverse'!$A$58:$BH$58,'FD mesh'!$B$84:$BI$84,$E532:$BL532)+'FD inverse'!$A$58*$C533/Setup!$B$17+INDEX('FD inverse'!$A$58:$BH$58,1,'FD mesh'!$B$15+1)*Setup!$B$22</f>
        <v>0</v>
      </c>
      <c r="BI533" s="0" t="n">
        <f aca="false">SUMPRODUCT('FD inverse'!$A$59:$BH$59,'FD mesh'!$B$84:$BI$84,$E532:$BL532)+'FD inverse'!$A$59*$C533/Setup!$B$17+INDEX('FD inverse'!$A$59:$BH$59,1,'FD mesh'!$B$15+1)*Setup!$B$22</f>
        <v>0</v>
      </c>
      <c r="BJ533" s="0" t="n">
        <f aca="false">SUMPRODUCT('FD inverse'!$A$60:$BH$60,'FD mesh'!$B$84:$BI$84,$E532:$BL532)+'FD inverse'!$A$60*$C533/Setup!$B$17+INDEX('FD inverse'!$A$60:$BH$60,1,'FD mesh'!$B$15+1)*Setup!$B$22</f>
        <v>0</v>
      </c>
      <c r="BK533" s="0" t="n">
        <f aca="false">SUMPRODUCT('FD inverse'!$A$61:$BH$61,'FD mesh'!$B$84:$BI$84,$E532:$BL532)+'FD inverse'!$A$61*$C533/Setup!$B$17+INDEX('FD inverse'!$A$61:$BH$61,1,'FD mesh'!$B$15+1)*Setup!$B$22</f>
        <v>0</v>
      </c>
      <c r="BL533" s="0" t="n">
        <f aca="false">SUMPRODUCT('FD inverse'!$A$62:$BH$62,'FD mesh'!$B$84:$BI$84,$E532:$BL532)+'FD inverse'!$A$62*$C533/Setup!$B$17+INDEX('FD inverse'!$A$62:$BH$62,1,'FD mesh'!$B$15+1)*Setup!$B$22</f>
        <v>0</v>
      </c>
    </row>
    <row r="534" customFormat="false" ht="15" hidden="false" customHeight="false" outlineLevel="0" collapsed="false">
      <c r="A534" s="0" t="n">
        <v>529</v>
      </c>
      <c r="B534" s="0" t="n">
        <f aca="false">A534*Setup!$B$11/3600</f>
        <v>44.0833333333333</v>
      </c>
      <c r="C534" s="0" t="n">
        <f aca="false">Setup!$B$7+Setup!$B$8*COS(2*PI()*(B534-Setup!$B$9)/24)</f>
        <v>25.9239550756775</v>
      </c>
      <c r="D534" s="0" t="n">
        <f aca="false">(C534-E534)/Setup!$B$17</f>
        <v>6.9303812732909</v>
      </c>
      <c r="E534" s="0" t="n">
        <f aca="false">SUMPRODUCT('FD inverse'!$A$3:$BH$3,'FD mesh'!$B$84:$BI$84,$E533:$BL533)+'FD inverse'!$A$3*$C534/Setup!$B$17+INDEX('FD inverse'!$A$3:$BH$3,1,'FD mesh'!$B$15+1)*Setup!$B$22</f>
        <v>25.0230055101497</v>
      </c>
      <c r="F534" s="0" t="n">
        <f aca="false">SUMPRODUCT('FD inverse'!$A$4:$BH$4,'FD mesh'!$B$84:$BI$84,$E533:$BL533)+'FD inverse'!$A$4*$C534/Setup!$B$17+INDEX('FD inverse'!$A$4:$BH$4,1,'FD mesh'!$B$15+1)*Setup!$B$22</f>
        <v>24.8080749299261</v>
      </c>
      <c r="G534" s="0" t="n">
        <f aca="false">SUMPRODUCT('FD inverse'!$A$5:$BH$5,'FD mesh'!$B$84:$BI$84,$E533:$BL533)+'FD inverse'!$A$5*$C534/Setup!$B$17+INDEX('FD inverse'!$A$5:$BH$5,1,'FD mesh'!$B$15+1)*Setup!$B$22</f>
        <v>24.5793212944076</v>
      </c>
      <c r="H534" s="0" t="n">
        <f aca="false">SUMPRODUCT('FD inverse'!$A$6:$BH$6,'FD mesh'!$B$84:$BI$84,$E533:$BL533)+'FD inverse'!$A$6*$C534/Setup!$B$17+INDEX('FD inverse'!$A$6:$BH$6,1,'FD mesh'!$B$15+1)*Setup!$B$22</f>
        <v>23.7931677454863</v>
      </c>
      <c r="I534" s="0" t="n">
        <f aca="false">SUMPRODUCT('FD inverse'!$A$7:$BH$7,'FD mesh'!$B$84:$BI$84,$E533:$BL533)+'FD inverse'!$A$7*$C534/Setup!$B$17+INDEX('FD inverse'!$A$7:$BH$7,1,'FD mesh'!$B$15+1)*Setup!$B$22</f>
        <v>23.7240822891591</v>
      </c>
      <c r="J534" s="0" t="n">
        <f aca="false">SUMPRODUCT('FD inverse'!$A$8:$BH$8,'FD mesh'!$B$84:$BI$84,$E533:$BL533)+'FD inverse'!$A$8*$C534/Setup!$B$17+INDEX('FD inverse'!$A$8:$BH$8,1,'FD mesh'!$B$15+1)*Setup!$B$22</f>
        <v>23.6572302139839</v>
      </c>
      <c r="K534" s="0" t="n">
        <f aca="false">SUMPRODUCT('FD inverse'!$A$9:$BH$9,'FD mesh'!$B$84:$BI$84,$E533:$BL533)+'FD inverse'!$A$9*$C534/Setup!$B$17+INDEX('FD inverse'!$A$9:$BH$9,1,'FD mesh'!$B$15+1)*Setup!$B$22</f>
        <v>23.5937198926834</v>
      </c>
      <c r="L534" s="0" t="n">
        <f aca="false">SUMPRODUCT('FD inverse'!$A$10:$BH$10,'FD mesh'!$B$84:$BI$84,$E533:$BL533)+'FD inverse'!$A$10*$C534/Setup!$B$17+INDEX('FD inverse'!$A$10:$BH$10,1,'FD mesh'!$B$15+1)*Setup!$B$22</f>
        <v>23.5345119567809</v>
      </c>
      <c r="M534" s="0" t="n">
        <f aca="false">SUMPRODUCT('FD inverse'!$A$11:$BH$11,'FD mesh'!$B$84:$BI$84,$E533:$BL533)+'FD inverse'!$A$11*$C534/Setup!$B$17+INDEX('FD inverse'!$A$11:$BH$11,1,'FD mesh'!$B$15+1)*Setup!$B$22</f>
        <v>23.4804249842674</v>
      </c>
      <c r="N534" s="0" t="n">
        <f aca="false">SUMPRODUCT('FD inverse'!$A$12:$BH$12,'FD mesh'!$B$84:$BI$84,$E533:$BL533)+'FD inverse'!$A$12*$C534/Setup!$B$17+INDEX('FD inverse'!$A$12:$BH$12,1,'FD mesh'!$B$15+1)*Setup!$B$22</f>
        <v>23.4321407655074</v>
      </c>
      <c r="O534" s="0" t="n">
        <f aca="false">SUMPRODUCT('FD inverse'!$A$13:$BH$13,'FD mesh'!$B$84:$BI$84,$E533:$BL533)+'FD inverse'!$A$13*$C534/Setup!$B$17+INDEX('FD inverse'!$A$13:$BH$13,1,'FD mesh'!$B$15+1)*Setup!$B$22</f>
        <v>23.3902090192323</v>
      </c>
      <c r="P534" s="0" t="n">
        <f aca="false">SUMPRODUCT('FD inverse'!$A$14:$BH$14,'FD mesh'!$B$84:$BI$84,$E533:$BL533)+'FD inverse'!$A$14*$C534/Setup!$B$17+INDEX('FD inverse'!$A$14:$BH$14,1,'FD mesh'!$B$15+1)*Setup!$B$22</f>
        <v>23.3550514519949</v>
      </c>
      <c r="Q534" s="0" t="n">
        <f aca="false">SUMPRODUCT('FD inverse'!$A$15:$BH$15,'FD mesh'!$B$84:$BI$84,$E533:$BL533)+'FD inverse'!$A$15*$C534/Setup!$B$17+INDEX('FD inverse'!$A$15:$BH$15,1,'FD mesh'!$B$15+1)*Setup!$B$22</f>
        <v>23.3269650751512</v>
      </c>
      <c r="R534" s="0" t="n">
        <f aca="false">SUMPRODUCT('FD inverse'!$A$16:$BH$16,'FD mesh'!$B$84:$BI$84,$E533:$BL533)+'FD inverse'!$A$16*$C534/Setup!$B$17+INDEX('FD inverse'!$A$16:$BH$16,1,'FD mesh'!$B$15+1)*Setup!$B$22</f>
        <v>23.3061247134238</v>
      </c>
      <c r="S534" s="0" t="n">
        <f aca="false">SUMPRODUCT('FD inverse'!$A$17:$BH$17,'FD mesh'!$B$84:$BI$84,$E533:$BL533)+'FD inverse'!$A$17*$C534/Setup!$B$17+INDEX('FD inverse'!$A$17:$BH$17,1,'FD mesh'!$B$15+1)*Setup!$B$22</f>
        <v>22.7529473077219</v>
      </c>
      <c r="T534" s="0" t="n">
        <f aca="false">SUMPRODUCT('FD inverse'!$A$18:$BH$18,'FD mesh'!$B$84:$BI$84,$E533:$BL533)+'FD inverse'!$A$18*$C534/Setup!$B$17+INDEX('FD inverse'!$A$18:$BH$18,1,'FD mesh'!$B$15+1)*Setup!$B$22</f>
        <v>22.2033064871929</v>
      </c>
      <c r="U534" s="0" t="n">
        <f aca="false">SUMPRODUCT('FD inverse'!$A$19:$BH$19,'FD mesh'!$B$84:$BI$84,$E533:$BL533)+'FD inverse'!$A$19*$C534/Setup!$B$17+INDEX('FD inverse'!$A$19:$BH$19,1,'FD mesh'!$B$15+1)*Setup!$B$22</f>
        <v>21.6570700997017</v>
      </c>
      <c r="V534" s="0" t="n">
        <f aca="false">SUMPRODUCT('FD inverse'!$A$20:$BH$20,'FD mesh'!$B$84:$BI$84,$E533:$BL533)+'FD inverse'!$A$20*$C534/Setup!$B$17+INDEX('FD inverse'!$A$20:$BH$20,1,'FD mesh'!$B$15+1)*Setup!$B$22</f>
        <v>21.1140812033902</v>
      </c>
      <c r="W534" s="0" t="n">
        <f aca="false">SUMPRODUCT('FD inverse'!$A$21:$BH$21,'FD mesh'!$B$84:$BI$84,$E533:$BL533)+'FD inverse'!$A$21*$C534/Setup!$B$17+INDEX('FD inverse'!$A$21:$BH$21,1,'FD mesh'!$B$15+1)*Setup!$B$22</f>
        <v>20.5741604117885</v>
      </c>
      <c r="X534" s="0" t="n">
        <f aca="false">SUMPRODUCT('FD inverse'!$A$22:$BH$22,'FD mesh'!$B$84:$BI$84,$E533:$BL533)+'FD inverse'!$A$22*$C534/Setup!$B$17+INDEX('FD inverse'!$A$22:$BH$22,1,'FD mesh'!$B$15+1)*Setup!$B$22</f>
        <v>20.0371081379975</v>
      </c>
      <c r="Y534" s="0" t="n">
        <f aca="false">SUMPRODUCT('FD inverse'!$A$23:$BH$23,'FD mesh'!$B$84:$BI$84,$E533:$BL533)+'FD inverse'!$A$23*$C534/Setup!$B$17+INDEX('FD inverse'!$A$23:$BH$23,1,'FD mesh'!$B$15+1)*Setup!$B$22</f>
        <v>19.5027067430217</v>
      </c>
      <c r="Z534" s="0" t="n">
        <f aca="false">SUMPRODUCT('FD inverse'!$A$24:$BH$24,'FD mesh'!$B$84:$BI$84,$E533:$BL533)+'FD inverse'!$A$24*$C534/Setup!$B$17+INDEX('FD inverse'!$A$24:$BH$24,1,'FD mesh'!$B$15+1)*Setup!$B$22</f>
        <v>18.9707225940964</v>
      </c>
      <c r="AA534" s="0" t="n">
        <f aca="false">SUMPRODUCT('FD inverse'!$A$25:$BH$25,'FD mesh'!$B$84:$BI$84,$E533:$BL533)+'FD inverse'!$A$25*$C534/Setup!$B$17+INDEX('FD inverse'!$A$25:$BH$25,1,'FD mesh'!$B$15+1)*Setup!$B$22</f>
        <v>18.4409080395445</v>
      </c>
      <c r="AB534" s="0" t="n">
        <f aca="false">SUMPRODUCT('FD inverse'!$A$26:$BH$26,'FD mesh'!$B$84:$BI$84,$E533:$BL533)+'FD inverse'!$A$26*$C534/Setup!$B$17+INDEX('FD inverse'!$A$26:$BH$26,1,'FD mesh'!$B$15+1)*Setup!$B$22</f>
        <v>17.9130033073018</v>
      </c>
      <c r="AC534" s="0" t="n">
        <f aca="false">SUMPRODUCT('FD inverse'!$A$27:$BH$27,'FD mesh'!$B$84:$BI$84,$E533:$BL533)+'FD inverse'!$A$27*$C534/Setup!$B$17+INDEX('FD inverse'!$A$27:$BH$27,1,'FD mesh'!$B$15+1)*Setup!$B$22</f>
        <v>17.3867383347819</v>
      </c>
      <c r="AD534" s="0" t="n">
        <f aca="false">SUMPRODUCT('FD inverse'!$A$28:$BH$28,'FD mesh'!$B$84:$BI$84,$E533:$BL533)+'FD inverse'!$A$28*$C534/Setup!$B$17+INDEX('FD inverse'!$A$28:$BH$28,1,'FD mesh'!$B$15+1)*Setup!$B$22</f>
        <v>16.8618345382072</v>
      </c>
      <c r="AE534" s="0" t="n">
        <f aca="false">SUMPRODUCT('FD inverse'!$A$29:$BH$29,'FD mesh'!$B$84:$BI$84,$E533:$BL533)+'FD inverse'!$A$29*$C534/Setup!$B$17+INDEX('FD inverse'!$A$29:$BH$29,1,'FD mesh'!$B$15+1)*Setup!$B$22</f>
        <v>16.3380065299217</v>
      </c>
      <c r="AF534" s="0" t="n">
        <f aca="false">SUMPRODUCT('FD inverse'!$A$30:$BH$30,'FD mesh'!$B$84:$BI$84,$E533:$BL533)+'FD inverse'!$A$30*$C534/Setup!$B$17+INDEX('FD inverse'!$A$30:$BH$30,1,'FD mesh'!$B$15+1)*Setup!$B$22</f>
        <v>15.8149637925189</v>
      </c>
      <c r="AG534" s="0" t="n">
        <f aca="false">SUMPRODUCT('FD inverse'!$A$31:$BH$31,'FD mesh'!$B$84:$BI$84,$E533:$BL533)+'FD inverse'!$A$31*$C534/Setup!$B$17+INDEX('FD inverse'!$A$31:$BH$31,1,'FD mesh'!$B$15+1)*Setup!$B$22</f>
        <v>15.292412318873</v>
      </c>
      <c r="AH534" s="0" t="n">
        <f aca="false">SUMPRODUCT('FD inverse'!$A$32:$BH$32,'FD mesh'!$B$84:$BI$84,$E533:$BL533)+'FD inverse'!$A$32*$C534/Setup!$B$17+INDEX('FD inverse'!$A$32:$BH$32,1,'FD mesh'!$B$15+1)*Setup!$B$22</f>
        <v>15.270559585366</v>
      </c>
      <c r="AI534" s="0" t="n">
        <f aca="false">SUMPRODUCT('FD inverse'!$A$33:$BH$33,'FD mesh'!$B$84:$BI$84,$E533:$BL533)+'FD inverse'!$A$33*$C534/Setup!$B$17+INDEX('FD inverse'!$A$33:$BH$33,1,'FD mesh'!$B$15+1)*Setup!$B$22</f>
        <v>15.249021074614</v>
      </c>
      <c r="AJ534" s="0" t="n">
        <f aca="false">SUMPRODUCT('FD inverse'!$A$34:$BH$34,'FD mesh'!$B$84:$BI$84,$E533:$BL533)+'FD inverse'!$A$34*$C534/Setup!$B$17+INDEX('FD inverse'!$A$34:$BH$34,1,'FD mesh'!$B$15+1)*Setup!$B$22</f>
        <v>15.2277742890611</v>
      </c>
      <c r="AK534" s="0" t="n">
        <f aca="false">SUMPRODUCT('FD inverse'!$A$35:$BH$35,'FD mesh'!$B$84:$BI$84,$E533:$BL533)+'FD inverse'!$A$35*$C534/Setup!$B$17+INDEX('FD inverse'!$A$35:$BH$35,1,'FD mesh'!$B$15+1)*Setup!$B$22</f>
        <v>15.2067962582648</v>
      </c>
      <c r="AL534" s="0" t="n">
        <f aca="false">SUMPRODUCT('FD inverse'!$A$36:$BH$36,'FD mesh'!$B$84:$BI$84,$E533:$BL533)+'FD inverse'!$A$36*$C534/Setup!$B$17+INDEX('FD inverse'!$A$36:$BH$36,1,'FD mesh'!$B$15+1)*Setup!$B$22</f>
        <v>15.1860636687698</v>
      </c>
      <c r="AM534" s="0" t="n">
        <f aca="false">SUMPRODUCT('FD inverse'!$A$37:$BH$37,'FD mesh'!$B$84:$BI$84,$E533:$BL533)+'FD inverse'!$A$37*$C534/Setup!$B$17+INDEX('FD inverse'!$A$37:$BH$37,1,'FD mesh'!$B$15+1)*Setup!$B$22</f>
        <v>15.1655529700849</v>
      </c>
      <c r="AN534" s="0" t="n">
        <f aca="false">SUMPRODUCT('FD inverse'!$A$38:$BH$38,'FD mesh'!$B$84:$BI$84,$E533:$BL533)+'FD inverse'!$A$38*$C534/Setup!$B$17+INDEX('FD inverse'!$A$38:$BH$38,1,'FD mesh'!$B$15+1)*Setup!$B$22</f>
        <v>15.1452404589137</v>
      </c>
      <c r="AO534" s="0" t="n">
        <f aca="false">SUMPRODUCT('FD inverse'!$A$39:$BH$39,'FD mesh'!$B$84:$BI$84,$E533:$BL533)+'FD inverse'!$A$39*$C534/Setup!$B$17+INDEX('FD inverse'!$A$39:$BH$39,1,'FD mesh'!$B$15+1)*Setup!$B$22</f>
        <v>15.1251023437926</v>
      </c>
      <c r="AP534" s="0" t="n">
        <f aca="false">SUMPRODUCT('FD inverse'!$A$40:$BH$40,'FD mesh'!$B$84:$BI$84,$E533:$BL533)+'FD inverse'!$A$40*$C534/Setup!$B$17+INDEX('FD inverse'!$A$40:$BH$40,1,'FD mesh'!$B$15+1)*Setup!$B$22</f>
        <v>15.1051147922849</v>
      </c>
      <c r="AQ534" s="0" t="n">
        <f aca="false">SUMPRODUCT('FD inverse'!$A$41:$BH$41,'FD mesh'!$B$84:$BI$84,$E533:$BL533)+'FD inverse'!$A$41*$C534/Setup!$B$17+INDEX('FD inverse'!$A$41:$BH$41,1,'FD mesh'!$B$15+1)*Setup!$B$22</f>
        <v>15.0852539628688</v>
      </c>
      <c r="AR534" s="0" t="n">
        <f aca="false">SUMPRODUCT('FD inverse'!$A$42:$BH$42,'FD mesh'!$B$84:$BI$84,$E533:$BL533)+'FD inverse'!$A$42*$C534/Setup!$B$17+INDEX('FD inverse'!$A$42:$BH$42,1,'FD mesh'!$B$15+1)*Setup!$B$22</f>
        <v>15.0654960236441</v>
      </c>
      <c r="AS534" s="0" t="n">
        <f aca="false">SUMPRODUCT('FD inverse'!$A$43:$BH$43,'FD mesh'!$B$84:$BI$84,$E533:$BL533)+'FD inverse'!$A$43*$C534/Setup!$B$17+INDEX('FD inverse'!$A$43:$BH$43,1,'FD mesh'!$B$15+1)*Setup!$B$22</f>
        <v>0</v>
      </c>
      <c r="AT534" s="0" t="n">
        <f aca="false">SUMPRODUCT('FD inverse'!$A$44:$BH$44,'FD mesh'!$B$84:$BI$84,$E533:$BL533)+'FD inverse'!$A$44*$C534/Setup!$B$17+INDEX('FD inverse'!$A$44:$BH$44,1,'FD mesh'!$B$15+1)*Setup!$B$22</f>
        <v>0</v>
      </c>
      <c r="AU534" s="0" t="n">
        <f aca="false">SUMPRODUCT('FD inverse'!$A$45:$BH$45,'FD mesh'!$B$84:$BI$84,$E533:$BL533)+'FD inverse'!$A$45*$C534/Setup!$B$17+INDEX('FD inverse'!$A$45:$BH$45,1,'FD mesh'!$B$15+1)*Setup!$B$22</f>
        <v>0</v>
      </c>
      <c r="AV534" s="0" t="n">
        <f aca="false">SUMPRODUCT('FD inverse'!$A$46:$BH$46,'FD mesh'!$B$84:$BI$84,$E533:$BL533)+'FD inverse'!$A$46*$C534/Setup!$B$17+INDEX('FD inverse'!$A$46:$BH$46,1,'FD mesh'!$B$15+1)*Setup!$B$22</f>
        <v>0</v>
      </c>
      <c r="AW534" s="0" t="n">
        <f aca="false">SUMPRODUCT('FD inverse'!$A$47:$BH$47,'FD mesh'!$B$84:$BI$84,$E533:$BL533)+'FD inverse'!$A$47*$C534/Setup!$B$17+INDEX('FD inverse'!$A$47:$BH$47,1,'FD mesh'!$B$15+1)*Setup!$B$22</f>
        <v>0</v>
      </c>
      <c r="AX534" s="0" t="n">
        <f aca="false">SUMPRODUCT('FD inverse'!$A$48:$BH$48,'FD mesh'!$B$84:$BI$84,$E533:$BL533)+'FD inverse'!$A$48*$C534/Setup!$B$17+INDEX('FD inverse'!$A$48:$BH$48,1,'FD mesh'!$B$15+1)*Setup!$B$22</f>
        <v>0</v>
      </c>
      <c r="AY534" s="0" t="n">
        <f aca="false">SUMPRODUCT('FD inverse'!$A$49:$BH$49,'FD mesh'!$B$84:$BI$84,$E533:$BL533)+'FD inverse'!$A$49*$C534/Setup!$B$17+INDEX('FD inverse'!$A$49:$BH$49,1,'FD mesh'!$B$15+1)*Setup!$B$22</f>
        <v>0</v>
      </c>
      <c r="AZ534" s="0" t="n">
        <f aca="false">SUMPRODUCT('FD inverse'!$A$50:$BH$50,'FD mesh'!$B$84:$BI$84,$E533:$BL533)+'FD inverse'!$A$50*$C534/Setup!$B$17+INDEX('FD inverse'!$A$50:$BH$50,1,'FD mesh'!$B$15+1)*Setup!$B$22</f>
        <v>0</v>
      </c>
      <c r="BA534" s="0" t="n">
        <f aca="false">SUMPRODUCT('FD inverse'!$A$51:$BH$51,'FD mesh'!$B$84:$BI$84,$E533:$BL533)+'FD inverse'!$A$51*$C534/Setup!$B$17+INDEX('FD inverse'!$A$51:$BH$51,1,'FD mesh'!$B$15+1)*Setup!$B$22</f>
        <v>0</v>
      </c>
      <c r="BB534" s="0" t="n">
        <f aca="false">SUMPRODUCT('FD inverse'!$A$52:$BH$52,'FD mesh'!$B$84:$BI$84,$E533:$BL533)+'FD inverse'!$A$52*$C534/Setup!$B$17+INDEX('FD inverse'!$A$52:$BH$52,1,'FD mesh'!$B$15+1)*Setup!$B$22</f>
        <v>0</v>
      </c>
      <c r="BC534" s="0" t="n">
        <f aca="false">SUMPRODUCT('FD inverse'!$A$53:$BH$53,'FD mesh'!$B$84:$BI$84,$E533:$BL533)+'FD inverse'!$A$53*$C534/Setup!$B$17+INDEX('FD inverse'!$A$53:$BH$53,1,'FD mesh'!$B$15+1)*Setup!$B$22</f>
        <v>0</v>
      </c>
      <c r="BD534" s="0" t="n">
        <f aca="false">SUMPRODUCT('FD inverse'!$A$54:$BH$54,'FD mesh'!$B$84:$BI$84,$E533:$BL533)+'FD inverse'!$A$54*$C534/Setup!$B$17+INDEX('FD inverse'!$A$54:$BH$54,1,'FD mesh'!$B$15+1)*Setup!$B$22</f>
        <v>0</v>
      </c>
      <c r="BE534" s="0" t="n">
        <f aca="false">SUMPRODUCT('FD inverse'!$A$55:$BH$55,'FD mesh'!$B$84:$BI$84,$E533:$BL533)+'FD inverse'!$A$55*$C534/Setup!$B$17+INDEX('FD inverse'!$A$55:$BH$55,1,'FD mesh'!$B$15+1)*Setup!$B$22</f>
        <v>0</v>
      </c>
      <c r="BF534" s="0" t="n">
        <f aca="false">SUMPRODUCT('FD inverse'!$A$56:$BH$56,'FD mesh'!$B$84:$BI$84,$E533:$BL533)+'FD inverse'!$A$56*$C534/Setup!$B$17+INDEX('FD inverse'!$A$56:$BH$56,1,'FD mesh'!$B$15+1)*Setup!$B$22</f>
        <v>0</v>
      </c>
      <c r="BG534" s="0" t="n">
        <f aca="false">SUMPRODUCT('FD inverse'!$A$57:$BH$57,'FD mesh'!$B$84:$BI$84,$E533:$BL533)+'FD inverse'!$A$57*$C534/Setup!$B$17+INDEX('FD inverse'!$A$57:$BH$57,1,'FD mesh'!$B$15+1)*Setup!$B$22</f>
        <v>0</v>
      </c>
      <c r="BH534" s="0" t="n">
        <f aca="false">SUMPRODUCT('FD inverse'!$A$58:$BH$58,'FD mesh'!$B$84:$BI$84,$E533:$BL533)+'FD inverse'!$A$58*$C534/Setup!$B$17+INDEX('FD inverse'!$A$58:$BH$58,1,'FD mesh'!$B$15+1)*Setup!$B$22</f>
        <v>0</v>
      </c>
      <c r="BI534" s="0" t="n">
        <f aca="false">SUMPRODUCT('FD inverse'!$A$59:$BH$59,'FD mesh'!$B$84:$BI$84,$E533:$BL533)+'FD inverse'!$A$59*$C534/Setup!$B$17+INDEX('FD inverse'!$A$59:$BH$59,1,'FD mesh'!$B$15+1)*Setup!$B$22</f>
        <v>0</v>
      </c>
      <c r="BJ534" s="0" t="n">
        <f aca="false">SUMPRODUCT('FD inverse'!$A$60:$BH$60,'FD mesh'!$B$84:$BI$84,$E533:$BL533)+'FD inverse'!$A$60*$C534/Setup!$B$17+INDEX('FD inverse'!$A$60:$BH$60,1,'FD mesh'!$B$15+1)*Setup!$B$22</f>
        <v>0</v>
      </c>
      <c r="BK534" s="0" t="n">
        <f aca="false">SUMPRODUCT('FD inverse'!$A$61:$BH$61,'FD mesh'!$B$84:$BI$84,$E533:$BL533)+'FD inverse'!$A$61*$C534/Setup!$B$17+INDEX('FD inverse'!$A$61:$BH$61,1,'FD mesh'!$B$15+1)*Setup!$B$22</f>
        <v>0</v>
      </c>
      <c r="BL534" s="0" t="n">
        <f aca="false">SUMPRODUCT('FD inverse'!$A$62:$BH$62,'FD mesh'!$B$84:$BI$84,$E533:$BL533)+'FD inverse'!$A$62*$C534/Setup!$B$17+INDEX('FD inverse'!$A$62:$BH$62,1,'FD mesh'!$B$15+1)*Setup!$B$22</f>
        <v>0</v>
      </c>
    </row>
    <row r="535" customFormat="false" ht="15" hidden="false" customHeight="false" outlineLevel="0" collapsed="false">
      <c r="A535" s="0" t="n">
        <v>530</v>
      </c>
      <c r="B535" s="0" t="n">
        <f aca="false">A535*Setup!$B$11/3600</f>
        <v>44.1666666666667</v>
      </c>
      <c r="C535" s="0" t="n">
        <f aca="false">Setup!$B$7+Setup!$B$8*COS(2*PI()*(B535-Setup!$B$9)/24)</f>
        <v>25.8469944529401</v>
      </c>
      <c r="D535" s="0" t="n">
        <f aca="false">(C535-E535)/Setup!$B$17</f>
        <v>6.65134627134048</v>
      </c>
      <c r="E535" s="0" t="n">
        <f aca="false">SUMPRODUCT('FD inverse'!$A$3:$BH$3,'FD mesh'!$B$84:$BI$84,$E534:$BL534)+'FD inverse'!$A$3*$C535/Setup!$B$17+INDEX('FD inverse'!$A$3:$BH$3,1,'FD mesh'!$B$15+1)*Setup!$B$22</f>
        <v>24.9823194376659</v>
      </c>
      <c r="F535" s="0" t="n">
        <f aca="false">SUMPRODUCT('FD inverse'!$A$4:$BH$4,'FD mesh'!$B$84:$BI$84,$E534:$BL534)+'FD inverse'!$A$4*$C535/Setup!$B$17+INDEX('FD inverse'!$A$4:$BH$4,1,'FD mesh'!$B$15+1)*Setup!$B$22</f>
        <v>24.7755332605864</v>
      </c>
      <c r="G535" s="0" t="n">
        <f aca="false">SUMPRODUCT('FD inverse'!$A$5:$BH$5,'FD mesh'!$B$84:$BI$84,$E534:$BL534)+'FD inverse'!$A$5*$C535/Setup!$B$17+INDEX('FD inverse'!$A$5:$BH$5,1,'FD mesh'!$B$15+1)*Setup!$B$22</f>
        <v>24.5546230950784</v>
      </c>
      <c r="H535" s="0" t="n">
        <f aca="false">SUMPRODUCT('FD inverse'!$A$6:$BH$6,'FD mesh'!$B$84:$BI$84,$E534:$BL534)+'FD inverse'!$A$6*$C535/Setup!$B$17+INDEX('FD inverse'!$A$6:$BH$6,1,'FD mesh'!$B$15+1)*Setup!$B$22</f>
        <v>23.7943558352937</v>
      </c>
      <c r="I535" s="0" t="n">
        <f aca="false">SUMPRODUCT('FD inverse'!$A$7:$BH$7,'FD mesh'!$B$84:$BI$84,$E534:$BL534)+'FD inverse'!$A$7*$C535/Setup!$B$17+INDEX('FD inverse'!$A$7:$BH$7,1,'FD mesh'!$B$15+1)*Setup!$B$22</f>
        <v>23.7274260157869</v>
      </c>
      <c r="J535" s="0" t="n">
        <f aca="false">SUMPRODUCT('FD inverse'!$A$8:$BH$8,'FD mesh'!$B$84:$BI$84,$E534:$BL534)+'FD inverse'!$A$8*$C535/Setup!$B$17+INDEX('FD inverse'!$A$8:$BH$8,1,'FD mesh'!$B$15+1)*Setup!$B$22</f>
        <v>23.6624688963555</v>
      </c>
      <c r="K535" s="0" t="n">
        <f aca="false">SUMPRODUCT('FD inverse'!$A$9:$BH$9,'FD mesh'!$B$84:$BI$84,$E534:$BL534)+'FD inverse'!$A$9*$C535/Setup!$B$17+INDEX('FD inverse'!$A$9:$BH$9,1,'FD mesh'!$B$15+1)*Setup!$B$22</f>
        <v>23.6006024449899</v>
      </c>
      <c r="L535" s="0" t="n">
        <f aca="false">SUMPRODUCT('FD inverse'!$A$10:$BH$10,'FD mesh'!$B$84:$BI$84,$E534:$BL534)+'FD inverse'!$A$10*$C535/Setup!$B$17+INDEX('FD inverse'!$A$10:$BH$10,1,'FD mesh'!$B$15+1)*Setup!$B$22</f>
        <v>23.5427964964601</v>
      </c>
      <c r="M535" s="0" t="n">
        <f aca="false">SUMPRODUCT('FD inverse'!$A$11:$BH$11,'FD mesh'!$B$84:$BI$84,$E534:$BL534)+'FD inverse'!$A$11*$C535/Setup!$B$17+INDEX('FD inverse'!$A$11:$BH$11,1,'FD mesh'!$B$15+1)*Setup!$B$22</f>
        <v>23.4898781819593</v>
      </c>
      <c r="N535" s="0" t="n">
        <f aca="false">SUMPRODUCT('FD inverse'!$A$12:$BH$12,'FD mesh'!$B$84:$BI$84,$E534:$BL534)+'FD inverse'!$A$12*$C535/Setup!$B$17+INDEX('FD inverse'!$A$12:$BH$12,1,'FD mesh'!$B$15+1)*Setup!$B$22</f>
        <v>23.4425369752413</v>
      </c>
      <c r="O535" s="0" t="n">
        <f aca="false">SUMPRODUCT('FD inverse'!$A$13:$BH$13,'FD mesh'!$B$84:$BI$84,$E534:$BL534)+'FD inverse'!$A$13*$C535/Setup!$B$17+INDEX('FD inverse'!$A$13:$BH$13,1,'FD mesh'!$B$15+1)*Setup!$B$22</f>
        <v>23.4013292255935</v>
      </c>
      <c r="P535" s="0" t="n">
        <f aca="false">SUMPRODUCT('FD inverse'!$A$14:$BH$14,'FD mesh'!$B$84:$BI$84,$E534:$BL534)+'FD inverse'!$A$14*$C535/Setup!$B$17+INDEX('FD inverse'!$A$14:$BH$14,1,'FD mesh'!$B$15+1)*Setup!$B$22</f>
        <v>23.3666820696692</v>
      </c>
      <c r="Q535" s="0" t="n">
        <f aca="false">SUMPRODUCT('FD inverse'!$A$15:$BH$15,'FD mesh'!$B$84:$BI$84,$E534:$BL534)+'FD inverse'!$A$15*$C535/Setup!$B$17+INDEX('FD inverse'!$A$15:$BH$15,1,'FD mesh'!$B$15+1)*Setup!$B$22</f>
        <v>23.3388966350866</v>
      </c>
      <c r="R535" s="0" t="n">
        <f aca="false">SUMPRODUCT('FD inverse'!$A$16:$BH$16,'FD mesh'!$B$84:$BI$84,$E534:$BL534)+'FD inverse'!$A$16*$C535/Setup!$B$17+INDEX('FD inverse'!$A$16:$BH$16,1,'FD mesh'!$B$15+1)*Setup!$B$22</f>
        <v>23.3181504689024</v>
      </c>
      <c r="S535" s="0" t="n">
        <f aca="false">SUMPRODUCT('FD inverse'!$A$17:$BH$17,'FD mesh'!$B$84:$BI$84,$E534:$BL534)+'FD inverse'!$A$17*$C535/Setup!$B$17+INDEX('FD inverse'!$A$17:$BH$17,1,'FD mesh'!$B$15+1)*Setup!$B$22</f>
        <v>22.7646461835351</v>
      </c>
      <c r="T535" s="0" t="n">
        <f aca="false">SUMPRODUCT('FD inverse'!$A$18:$BH$18,'FD mesh'!$B$84:$BI$84,$E534:$BL534)+'FD inverse'!$A$18*$C535/Setup!$B$17+INDEX('FD inverse'!$A$18:$BH$18,1,'FD mesh'!$B$15+1)*Setup!$B$22</f>
        <v>22.2145847101927</v>
      </c>
      <c r="U535" s="0" t="n">
        <f aca="false">SUMPRODUCT('FD inverse'!$A$19:$BH$19,'FD mesh'!$B$84:$BI$84,$E534:$BL534)+'FD inverse'!$A$19*$C535/Setup!$B$17+INDEX('FD inverse'!$A$19:$BH$19,1,'FD mesh'!$B$15+1)*Setup!$B$22</f>
        <v>21.6678422567618</v>
      </c>
      <c r="V535" s="0" t="n">
        <f aca="false">SUMPRODUCT('FD inverse'!$A$20:$BH$20,'FD mesh'!$B$84:$BI$84,$E534:$BL534)+'FD inverse'!$A$20*$C535/Setup!$B$17+INDEX('FD inverse'!$A$20:$BH$20,1,'FD mesh'!$B$15+1)*Setup!$B$22</f>
        <v>21.1242698952657</v>
      </c>
      <c r="W535" s="0" t="n">
        <f aca="false">SUMPRODUCT('FD inverse'!$A$21:$BH$21,'FD mesh'!$B$84:$BI$84,$E534:$BL534)+'FD inverse'!$A$21*$C535/Setup!$B$17+INDEX('FD inverse'!$A$21:$BH$21,1,'FD mesh'!$B$15+1)*Setup!$B$22</f>
        <v>20.5836959202358</v>
      </c>
      <c r="X535" s="0" t="n">
        <f aca="false">SUMPRODUCT('FD inverse'!$A$22:$BH$22,'FD mesh'!$B$84:$BI$84,$E534:$BL534)+'FD inverse'!$A$22*$C535/Setup!$B$17+INDEX('FD inverse'!$A$22:$BH$22,1,'FD mesh'!$B$15+1)*Setup!$B$22</f>
        <v>20.0459281091204</v>
      </c>
      <c r="Y535" s="0" t="n">
        <f aca="false">SUMPRODUCT('FD inverse'!$A$23:$BH$23,'FD mesh'!$B$84:$BI$84,$E534:$BL534)+'FD inverse'!$A$23*$C535/Setup!$B$17+INDEX('FD inverse'!$A$23:$BH$23,1,'FD mesh'!$B$15+1)*Setup!$B$22</f>
        <v>19.5107558895068</v>
      </c>
      <c r="Z535" s="0" t="n">
        <f aca="false">SUMPRODUCT('FD inverse'!$A$24:$BH$24,'FD mesh'!$B$84:$BI$84,$E534:$BL534)+'FD inverse'!$A$24*$C535/Setup!$B$17+INDEX('FD inverse'!$A$24:$BH$24,1,'FD mesh'!$B$15+1)*Setup!$B$22</f>
        <v>18.9779524187161</v>
      </c>
      <c r="AA535" s="0" t="n">
        <f aca="false">SUMPRODUCT('FD inverse'!$A$25:$BH$25,'FD mesh'!$B$84:$BI$84,$E534:$BL534)+'FD inverse'!$A$25*$C535/Setup!$B$17+INDEX('FD inverse'!$A$25:$BH$25,1,'FD mesh'!$B$15+1)*Setup!$B$22</f>
        <v>18.4472765820277</v>
      </c>
      <c r="AB535" s="0" t="n">
        <f aca="false">SUMPRODUCT('FD inverse'!$A$26:$BH$26,'FD mesh'!$B$84:$BI$84,$E534:$BL534)+'FD inverse'!$A$26*$C535/Setup!$B$17+INDEX('FD inverse'!$A$26:$BH$26,1,'FD mesh'!$B$15+1)*Setup!$B$22</f>
        <v>17.9184749164129</v>
      </c>
      <c r="AC535" s="0" t="n">
        <f aca="false">SUMPRODUCT('FD inverse'!$A$27:$BH$27,'FD mesh'!$B$84:$BI$84,$E534:$BL534)+'FD inverse'!$A$27*$C535/Setup!$B$17+INDEX('FD inverse'!$A$27:$BH$27,1,'FD mesh'!$B$15+1)*Setup!$B$22</f>
        <v>17.3912834671937</v>
      </c>
      <c r="AD535" s="0" t="n">
        <f aca="false">SUMPRODUCT('FD inverse'!$A$28:$BH$28,'FD mesh'!$B$84:$BI$84,$E534:$BL534)+'FD inverse'!$A$28*$C535/Setup!$B$17+INDEX('FD inverse'!$A$28:$BH$28,1,'FD mesh'!$B$15+1)*Setup!$B$22</f>
        <v>16.8654295855128</v>
      </c>
      <c r="AE535" s="0" t="n">
        <f aca="false">SUMPRODUCT('FD inverse'!$A$29:$BH$29,'FD mesh'!$B$84:$BI$84,$E534:$BL534)+'FD inverse'!$A$29*$C535/Setup!$B$17+INDEX('FD inverse'!$A$29:$BH$29,1,'FD mesh'!$B$15+1)*Setup!$B$22</f>
        <v>16.3406336748962</v>
      </c>
      <c r="AF535" s="0" t="n">
        <f aca="false">SUMPRODUCT('FD inverse'!$A$30:$BH$30,'FD mesh'!$B$84:$BI$84,$E534:$BL534)+'FD inverse'!$A$30*$C535/Setup!$B$17+INDEX('FD inverse'!$A$30:$BH$30,1,'FD mesh'!$B$15+1)*Setup!$B$22</f>
        <v>15.8166108955148</v>
      </c>
      <c r="AG535" s="0" t="n">
        <f aca="false">SUMPRODUCT('FD inverse'!$A$31:$BH$31,'FD mesh'!$B$84:$BI$84,$E534:$BL534)+'FD inverse'!$A$31*$C535/Setup!$B$17+INDEX('FD inverse'!$A$31:$BH$31,1,'FD mesh'!$B$15+1)*Setup!$B$22</f>
        <v>15.2930728350152</v>
      </c>
      <c r="AH535" s="0" t="n">
        <f aca="false">SUMPRODUCT('FD inverse'!$A$32:$BH$32,'FD mesh'!$B$84:$BI$84,$E534:$BL534)+'FD inverse'!$A$32*$C535/Setup!$B$17+INDEX('FD inverse'!$A$32:$BH$32,1,'FD mesh'!$B$15+1)*Setup!$B$22</f>
        <v>15.2711776354696</v>
      </c>
      <c r="AI535" s="0" t="n">
        <f aca="false">SUMPRODUCT('FD inverse'!$A$33:$BH$33,'FD mesh'!$B$84:$BI$84,$E534:$BL534)+'FD inverse'!$A$33*$C535/Setup!$B$17+INDEX('FD inverse'!$A$33:$BH$33,1,'FD mesh'!$B$15+1)*Setup!$B$22</f>
        <v>15.249595307122</v>
      </c>
      <c r="AJ535" s="0" t="n">
        <f aca="false">SUMPRODUCT('FD inverse'!$A$34:$BH$34,'FD mesh'!$B$84:$BI$84,$E534:$BL534)+'FD inverse'!$A$34*$C535/Setup!$B$17+INDEX('FD inverse'!$A$34:$BH$34,1,'FD mesh'!$B$15+1)*Setup!$B$22</f>
        <v>15.2283036684964</v>
      </c>
      <c r="AK535" s="0" t="n">
        <f aca="false">SUMPRODUCT('FD inverse'!$A$35:$BH$35,'FD mesh'!$B$84:$BI$84,$E534:$BL534)+'FD inverse'!$A$35*$C535/Setup!$B$17+INDEX('FD inverse'!$A$35:$BH$35,1,'FD mesh'!$B$15+1)*Setup!$B$22</f>
        <v>15.2072800139343</v>
      </c>
      <c r="AL535" s="0" t="n">
        <f aca="false">SUMPRODUCT('FD inverse'!$A$36:$BH$36,'FD mesh'!$B$84:$BI$84,$E534:$BL534)+'FD inverse'!$A$36*$C535/Setup!$B$17+INDEX('FD inverse'!$A$36:$BH$36,1,'FD mesh'!$B$15+1)*Setup!$B$22</f>
        <v>15.1865012476344</v>
      </c>
      <c r="AM535" s="0" t="n">
        <f aca="false">SUMPRODUCT('FD inverse'!$A$37:$BH$37,'FD mesh'!$B$84:$BI$84,$E534:$BL534)+'FD inverse'!$A$37*$C535/Setup!$B$17+INDEX('FD inverse'!$A$37:$BH$37,1,'FD mesh'!$B$15+1)*Setup!$B$22</f>
        <v>15.1659439938347</v>
      </c>
      <c r="AN535" s="0" t="n">
        <f aca="false">SUMPRODUCT('FD inverse'!$A$38:$BH$38,'FD mesh'!$B$84:$BI$84,$E534:$BL534)+'FD inverse'!$A$38*$C535/Setup!$B$17+INDEX('FD inverse'!$A$38:$BH$38,1,'FD mesh'!$B$15+1)*Setup!$B$22</f>
        <v>15.1455846852637</v>
      </c>
      <c r="AO535" s="0" t="n">
        <f aca="false">SUMPRODUCT('FD inverse'!$A$39:$BH$39,'FD mesh'!$B$84:$BI$84,$E534:$BL534)+'FD inverse'!$A$39*$C535/Setup!$B$17+INDEX('FD inverse'!$A$39:$BH$39,1,'FD mesh'!$B$15+1)*Setup!$B$22</f>
        <v>15.1253996319997</v>
      </c>
      <c r="AP535" s="0" t="n">
        <f aca="false">SUMPRODUCT('FD inverse'!$A$40:$BH$40,'FD mesh'!$B$84:$BI$84,$E534:$BL534)+'FD inverse'!$A$40*$C535/Setup!$B$17+INDEX('FD inverse'!$A$40:$BH$40,1,'FD mesh'!$B$15+1)*Setup!$B$22</f>
        <v>15.1053650728736</v>
      </c>
      <c r="AQ535" s="0" t="n">
        <f aca="false">SUMPRODUCT('FD inverse'!$A$41:$BH$41,'FD mesh'!$B$84:$BI$84,$E534:$BL534)+'FD inverse'!$A$41*$C535/Setup!$B$17+INDEX('FD inverse'!$A$41:$BH$41,1,'FD mesh'!$B$15+1)*Setup!$B$22</f>
        <v>15.0854572115463</v>
      </c>
      <c r="AR535" s="0" t="n">
        <f aca="false">SUMPRODUCT('FD inverse'!$A$42:$BH$42,'FD mesh'!$B$84:$BI$84,$E534:$BL534)+'FD inverse'!$A$42*$C535/Setup!$B$17+INDEX('FD inverse'!$A$42:$BH$42,1,'FD mesh'!$B$15+1)*Setup!$B$22</f>
        <v>15.0656522393811</v>
      </c>
      <c r="AS535" s="0" t="n">
        <f aca="false">SUMPRODUCT('FD inverse'!$A$43:$BH$43,'FD mesh'!$B$84:$BI$84,$E534:$BL534)+'FD inverse'!$A$43*$C535/Setup!$B$17+INDEX('FD inverse'!$A$43:$BH$43,1,'FD mesh'!$B$15+1)*Setup!$B$22</f>
        <v>0</v>
      </c>
      <c r="AT535" s="0" t="n">
        <f aca="false">SUMPRODUCT('FD inverse'!$A$44:$BH$44,'FD mesh'!$B$84:$BI$84,$E534:$BL534)+'FD inverse'!$A$44*$C535/Setup!$B$17+INDEX('FD inverse'!$A$44:$BH$44,1,'FD mesh'!$B$15+1)*Setup!$B$22</f>
        <v>0</v>
      </c>
      <c r="AU535" s="0" t="n">
        <f aca="false">SUMPRODUCT('FD inverse'!$A$45:$BH$45,'FD mesh'!$B$84:$BI$84,$E534:$BL534)+'FD inverse'!$A$45*$C535/Setup!$B$17+INDEX('FD inverse'!$A$45:$BH$45,1,'FD mesh'!$B$15+1)*Setup!$B$22</f>
        <v>0</v>
      </c>
      <c r="AV535" s="0" t="n">
        <f aca="false">SUMPRODUCT('FD inverse'!$A$46:$BH$46,'FD mesh'!$B$84:$BI$84,$E534:$BL534)+'FD inverse'!$A$46*$C535/Setup!$B$17+INDEX('FD inverse'!$A$46:$BH$46,1,'FD mesh'!$B$15+1)*Setup!$B$22</f>
        <v>0</v>
      </c>
      <c r="AW535" s="0" t="n">
        <f aca="false">SUMPRODUCT('FD inverse'!$A$47:$BH$47,'FD mesh'!$B$84:$BI$84,$E534:$BL534)+'FD inverse'!$A$47*$C535/Setup!$B$17+INDEX('FD inverse'!$A$47:$BH$47,1,'FD mesh'!$B$15+1)*Setup!$B$22</f>
        <v>0</v>
      </c>
      <c r="AX535" s="0" t="n">
        <f aca="false">SUMPRODUCT('FD inverse'!$A$48:$BH$48,'FD mesh'!$B$84:$BI$84,$E534:$BL534)+'FD inverse'!$A$48*$C535/Setup!$B$17+INDEX('FD inverse'!$A$48:$BH$48,1,'FD mesh'!$B$15+1)*Setup!$B$22</f>
        <v>0</v>
      </c>
      <c r="AY535" s="0" t="n">
        <f aca="false">SUMPRODUCT('FD inverse'!$A$49:$BH$49,'FD mesh'!$B$84:$BI$84,$E534:$BL534)+'FD inverse'!$A$49*$C535/Setup!$B$17+INDEX('FD inverse'!$A$49:$BH$49,1,'FD mesh'!$B$15+1)*Setup!$B$22</f>
        <v>0</v>
      </c>
      <c r="AZ535" s="0" t="n">
        <f aca="false">SUMPRODUCT('FD inverse'!$A$50:$BH$50,'FD mesh'!$B$84:$BI$84,$E534:$BL534)+'FD inverse'!$A$50*$C535/Setup!$B$17+INDEX('FD inverse'!$A$50:$BH$50,1,'FD mesh'!$B$15+1)*Setup!$B$22</f>
        <v>0</v>
      </c>
      <c r="BA535" s="0" t="n">
        <f aca="false">SUMPRODUCT('FD inverse'!$A$51:$BH$51,'FD mesh'!$B$84:$BI$84,$E534:$BL534)+'FD inverse'!$A$51*$C535/Setup!$B$17+INDEX('FD inverse'!$A$51:$BH$51,1,'FD mesh'!$B$15+1)*Setup!$B$22</f>
        <v>0</v>
      </c>
      <c r="BB535" s="0" t="n">
        <f aca="false">SUMPRODUCT('FD inverse'!$A$52:$BH$52,'FD mesh'!$B$84:$BI$84,$E534:$BL534)+'FD inverse'!$A$52*$C535/Setup!$B$17+INDEX('FD inverse'!$A$52:$BH$52,1,'FD mesh'!$B$15+1)*Setup!$B$22</f>
        <v>0</v>
      </c>
      <c r="BC535" s="0" t="n">
        <f aca="false">SUMPRODUCT('FD inverse'!$A$53:$BH$53,'FD mesh'!$B$84:$BI$84,$E534:$BL534)+'FD inverse'!$A$53*$C535/Setup!$B$17+INDEX('FD inverse'!$A$53:$BH$53,1,'FD mesh'!$B$15+1)*Setup!$B$22</f>
        <v>0</v>
      </c>
      <c r="BD535" s="0" t="n">
        <f aca="false">SUMPRODUCT('FD inverse'!$A$54:$BH$54,'FD mesh'!$B$84:$BI$84,$E534:$BL534)+'FD inverse'!$A$54*$C535/Setup!$B$17+INDEX('FD inverse'!$A$54:$BH$54,1,'FD mesh'!$B$15+1)*Setup!$B$22</f>
        <v>0</v>
      </c>
      <c r="BE535" s="0" t="n">
        <f aca="false">SUMPRODUCT('FD inverse'!$A$55:$BH$55,'FD mesh'!$B$84:$BI$84,$E534:$BL534)+'FD inverse'!$A$55*$C535/Setup!$B$17+INDEX('FD inverse'!$A$55:$BH$55,1,'FD mesh'!$B$15+1)*Setup!$B$22</f>
        <v>0</v>
      </c>
      <c r="BF535" s="0" t="n">
        <f aca="false">SUMPRODUCT('FD inverse'!$A$56:$BH$56,'FD mesh'!$B$84:$BI$84,$E534:$BL534)+'FD inverse'!$A$56*$C535/Setup!$B$17+INDEX('FD inverse'!$A$56:$BH$56,1,'FD mesh'!$B$15+1)*Setup!$B$22</f>
        <v>0</v>
      </c>
      <c r="BG535" s="0" t="n">
        <f aca="false">SUMPRODUCT('FD inverse'!$A$57:$BH$57,'FD mesh'!$B$84:$BI$84,$E534:$BL534)+'FD inverse'!$A$57*$C535/Setup!$B$17+INDEX('FD inverse'!$A$57:$BH$57,1,'FD mesh'!$B$15+1)*Setup!$B$22</f>
        <v>0</v>
      </c>
      <c r="BH535" s="0" t="n">
        <f aca="false">SUMPRODUCT('FD inverse'!$A$58:$BH$58,'FD mesh'!$B$84:$BI$84,$E534:$BL534)+'FD inverse'!$A$58*$C535/Setup!$B$17+INDEX('FD inverse'!$A$58:$BH$58,1,'FD mesh'!$B$15+1)*Setup!$B$22</f>
        <v>0</v>
      </c>
      <c r="BI535" s="0" t="n">
        <f aca="false">SUMPRODUCT('FD inverse'!$A$59:$BH$59,'FD mesh'!$B$84:$BI$84,$E534:$BL534)+'FD inverse'!$A$59*$C535/Setup!$B$17+INDEX('FD inverse'!$A$59:$BH$59,1,'FD mesh'!$B$15+1)*Setup!$B$22</f>
        <v>0</v>
      </c>
      <c r="BJ535" s="0" t="n">
        <f aca="false">SUMPRODUCT('FD inverse'!$A$60:$BH$60,'FD mesh'!$B$84:$BI$84,$E534:$BL534)+'FD inverse'!$A$60*$C535/Setup!$B$17+INDEX('FD inverse'!$A$60:$BH$60,1,'FD mesh'!$B$15+1)*Setup!$B$22</f>
        <v>0</v>
      </c>
      <c r="BK535" s="0" t="n">
        <f aca="false">SUMPRODUCT('FD inverse'!$A$61:$BH$61,'FD mesh'!$B$84:$BI$84,$E534:$BL534)+'FD inverse'!$A$61*$C535/Setup!$B$17+INDEX('FD inverse'!$A$61:$BH$61,1,'FD mesh'!$B$15+1)*Setup!$B$22</f>
        <v>0</v>
      </c>
      <c r="BL535" s="0" t="n">
        <f aca="false">SUMPRODUCT('FD inverse'!$A$62:$BH$62,'FD mesh'!$B$84:$BI$84,$E534:$BL534)+'FD inverse'!$A$62*$C535/Setup!$B$17+INDEX('FD inverse'!$A$62:$BH$62,1,'FD mesh'!$B$15+1)*Setup!$B$22</f>
        <v>0</v>
      </c>
    </row>
    <row r="536" customFormat="false" ht="15" hidden="false" customHeight="false" outlineLevel="0" collapsed="false">
      <c r="A536" s="0" t="n">
        <v>531</v>
      </c>
      <c r="B536" s="0" t="n">
        <f aca="false">A536*Setup!$B$11/3600</f>
        <v>44.25</v>
      </c>
      <c r="C536" s="0" t="n">
        <f aca="false">Setup!$B$7+Setup!$B$8*COS(2*PI()*(B536-Setup!$B$9)/24)</f>
        <v>25.769154760876</v>
      </c>
      <c r="D536" s="0" t="n">
        <f aca="false">(C536-E536)/Setup!$B$17</f>
        <v>6.37107390104136</v>
      </c>
      <c r="E536" s="0" t="n">
        <f aca="false">SUMPRODUCT('FD inverse'!$A$3:$BH$3,'FD mesh'!$B$84:$BI$84,$E535:$BL535)+'FD inverse'!$A$3*$C536/Setup!$B$17+INDEX('FD inverse'!$A$3:$BH$3,1,'FD mesh'!$B$15+1)*Setup!$B$22</f>
        <v>24.9409151537406</v>
      </c>
      <c r="F536" s="0" t="n">
        <f aca="false">SUMPRODUCT('FD inverse'!$A$4:$BH$4,'FD mesh'!$B$84:$BI$84,$E535:$BL535)+'FD inverse'!$A$4*$C536/Setup!$B$17+INDEX('FD inverse'!$A$4:$BH$4,1,'FD mesh'!$B$15+1)*Setup!$B$22</f>
        <v>24.7423145543955</v>
      </c>
      <c r="G536" s="0" t="n">
        <f aca="false">SUMPRODUCT('FD inverse'!$A$5:$BH$5,'FD mesh'!$B$84:$BI$84,$E535:$BL535)+'FD inverse'!$A$5*$C536/Setup!$B$17+INDEX('FD inverse'!$A$5:$BH$5,1,'FD mesh'!$B$15+1)*Setup!$B$22</f>
        <v>24.5292961138217</v>
      </c>
      <c r="H536" s="0" t="n">
        <f aca="false">SUMPRODUCT('FD inverse'!$A$6:$BH$6,'FD mesh'!$B$84:$BI$84,$E535:$BL535)+'FD inverse'!$A$6*$C536/Setup!$B$17+INDEX('FD inverse'!$A$6:$BH$6,1,'FD mesh'!$B$15+1)*Setup!$B$22</f>
        <v>23.7950865629939</v>
      </c>
      <c r="I536" s="0" t="n">
        <f aca="false">SUMPRODUCT('FD inverse'!$A$7:$BH$7,'FD mesh'!$B$84:$BI$84,$E535:$BL535)+'FD inverse'!$A$7*$C536/Setup!$B$17+INDEX('FD inverse'!$A$7:$BH$7,1,'FD mesh'!$B$15+1)*Setup!$B$22</f>
        <v>23.7303278203543</v>
      </c>
      <c r="J536" s="0" t="n">
        <f aca="false">SUMPRODUCT('FD inverse'!$A$8:$BH$8,'FD mesh'!$B$84:$BI$84,$E535:$BL535)+'FD inverse'!$A$8*$C536/Setup!$B$17+INDEX('FD inverse'!$A$8:$BH$8,1,'FD mesh'!$B$15+1)*Setup!$B$22</f>
        <v>23.6672810568106</v>
      </c>
      <c r="K536" s="0" t="n">
        <f aca="false">SUMPRODUCT('FD inverse'!$A$9:$BH$9,'FD mesh'!$B$84:$BI$84,$E535:$BL535)+'FD inverse'!$A$9*$C536/Setup!$B$17+INDEX('FD inverse'!$A$9:$BH$9,1,'FD mesh'!$B$15+1)*Setup!$B$22</f>
        <v>23.6070733259837</v>
      </c>
      <c r="L536" s="0" t="n">
        <f aca="false">SUMPRODUCT('FD inverse'!$A$10:$BH$10,'FD mesh'!$B$84:$BI$84,$E535:$BL535)+'FD inverse'!$A$10*$C536/Setup!$B$17+INDEX('FD inverse'!$A$10:$BH$10,1,'FD mesh'!$B$15+1)*Setup!$B$22</f>
        <v>23.5506832240618</v>
      </c>
      <c r="M536" s="0" t="n">
        <f aca="false">SUMPRODUCT('FD inverse'!$A$11:$BH$11,'FD mesh'!$B$84:$BI$84,$E535:$BL535)+'FD inverse'!$A$11*$C536/Setup!$B$17+INDEX('FD inverse'!$A$11:$BH$11,1,'FD mesh'!$B$15+1)*Setup!$B$22</f>
        <v>23.498946058778</v>
      </c>
      <c r="N536" s="0" t="n">
        <f aca="false">SUMPRODUCT('FD inverse'!$A$12:$BH$12,'FD mesh'!$B$84:$BI$84,$E535:$BL535)+'FD inverse'!$A$12*$C536/Setup!$B$17+INDEX('FD inverse'!$A$12:$BH$12,1,'FD mesh'!$B$15+1)*Setup!$B$22</f>
        <v>23.4525586733282</v>
      </c>
      <c r="O536" s="0" t="n">
        <f aca="false">SUMPRODUCT('FD inverse'!$A$13:$BH$13,'FD mesh'!$B$84:$BI$84,$E535:$BL535)+'FD inverse'!$A$13*$C536/Setup!$B$17+INDEX('FD inverse'!$A$13:$BH$13,1,'FD mesh'!$B$15+1)*Setup!$B$22</f>
        <v>23.4120837941245</v>
      </c>
      <c r="P536" s="0" t="n">
        <f aca="false">SUMPRODUCT('FD inverse'!$A$14:$BH$14,'FD mesh'!$B$84:$BI$84,$E535:$BL535)+'FD inverse'!$A$14*$C536/Setup!$B$17+INDEX('FD inverse'!$A$14:$BH$14,1,'FD mesh'!$B$15+1)*Setup!$B$22</f>
        <v>23.37795379311</v>
      </c>
      <c r="Q536" s="0" t="n">
        <f aca="false">SUMPRODUCT('FD inverse'!$A$15:$BH$15,'FD mesh'!$B$84:$BI$84,$E535:$BL535)+'FD inverse'!$A$15*$C536/Setup!$B$17+INDEX('FD inverse'!$A$15:$BH$15,1,'FD mesh'!$B$15+1)*Setup!$B$22</f>
        <v>23.3504737764265</v>
      </c>
      <c r="R536" s="0" t="n">
        <f aca="false">SUMPRODUCT('FD inverse'!$A$16:$BH$16,'FD mesh'!$B$84:$BI$84,$E535:$BL535)+'FD inverse'!$A$16*$C536/Setup!$B$17+INDEX('FD inverse'!$A$16:$BH$16,1,'FD mesh'!$B$15+1)*Setup!$B$22</f>
        <v>23.329823931625</v>
      </c>
      <c r="S536" s="0" t="n">
        <f aca="false">SUMPRODUCT('FD inverse'!$A$17:$BH$17,'FD mesh'!$B$84:$BI$84,$E535:$BL535)+'FD inverse'!$A$17*$C536/Setup!$B$17+INDEX('FD inverse'!$A$17:$BH$17,1,'FD mesh'!$B$15+1)*Setup!$B$22</f>
        <v>22.7760224444302</v>
      </c>
      <c r="T536" s="0" t="n">
        <f aca="false">SUMPRODUCT('FD inverse'!$A$18:$BH$18,'FD mesh'!$B$84:$BI$84,$E535:$BL535)+'FD inverse'!$A$18*$C536/Setup!$B$17+INDEX('FD inverse'!$A$18:$BH$18,1,'FD mesh'!$B$15+1)*Setup!$B$22</f>
        <v>22.2255688282988</v>
      </c>
      <c r="U536" s="0" t="n">
        <f aca="false">SUMPRODUCT('FD inverse'!$A$19:$BH$19,'FD mesh'!$B$84:$BI$84,$E535:$BL535)+'FD inverse'!$A$19*$C536/Setup!$B$17+INDEX('FD inverse'!$A$19:$BH$19,1,'FD mesh'!$B$15+1)*Setup!$B$22</f>
        <v>21.67834768121</v>
      </c>
      <c r="V536" s="0" t="n">
        <f aca="false">SUMPRODUCT('FD inverse'!$A$20:$BH$20,'FD mesh'!$B$84:$BI$84,$E535:$BL535)+'FD inverse'!$A$20*$C536/Setup!$B$17+INDEX('FD inverse'!$A$20:$BH$20,1,'FD mesh'!$B$15+1)*Setup!$B$22</f>
        <v>21.1342181304588</v>
      </c>
      <c r="W536" s="0" t="n">
        <f aca="false">SUMPRODUCT('FD inverse'!$A$21:$BH$21,'FD mesh'!$B$84:$BI$84,$E535:$BL535)+'FD inverse'!$A$21*$C536/Setup!$B$17+INDEX('FD inverse'!$A$21:$BH$21,1,'FD mesh'!$B$15+1)*Setup!$B$22</f>
        <v>20.5930162032074</v>
      </c>
      <c r="X536" s="0" t="n">
        <f aca="false">SUMPRODUCT('FD inverse'!$A$22:$BH$22,'FD mesh'!$B$84:$BI$84,$E535:$BL535)+'FD inverse'!$A$22*$C536/Setup!$B$17+INDEX('FD inverse'!$A$22:$BH$22,1,'FD mesh'!$B$15+1)*Setup!$B$22</f>
        <v>20.0545571020876</v>
      </c>
      <c r="Y536" s="0" t="n">
        <f aca="false">SUMPRODUCT('FD inverse'!$A$23:$BH$23,'FD mesh'!$B$84:$BI$84,$E535:$BL535)+'FD inverse'!$A$23*$C536/Setup!$B$17+INDEX('FD inverse'!$A$23:$BH$23,1,'FD mesh'!$B$15+1)*Setup!$B$22</f>
        <v>19.5186373903267</v>
      </c>
      <c r="Z536" s="0" t="n">
        <f aca="false">SUMPRODUCT('FD inverse'!$A$24:$BH$24,'FD mesh'!$B$84:$BI$84,$E535:$BL535)+'FD inverse'!$A$24*$C536/Setup!$B$17+INDEX('FD inverse'!$A$24:$BH$24,1,'FD mesh'!$B$15+1)*Setup!$B$22</f>
        <v>18.9850370916642</v>
      </c>
      <c r="AA536" s="0" t="n">
        <f aca="false">SUMPRODUCT('FD inverse'!$A$25:$BH$25,'FD mesh'!$B$84:$BI$84,$E535:$BL535)+'FD inverse'!$A$25*$C536/Setup!$B$17+INDEX('FD inverse'!$A$25:$BH$25,1,'FD mesh'!$B$15+1)*Setup!$B$22</f>
        <v>18.4535217110407</v>
      </c>
      <c r="AB536" s="0" t="n">
        <f aca="false">SUMPRODUCT('FD inverse'!$A$26:$BH$26,'FD mesh'!$B$84:$BI$84,$E535:$BL535)+'FD inverse'!$A$26*$C536/Setup!$B$17+INDEX('FD inverse'!$A$26:$BH$26,1,'FD mesh'!$B$15+1)*Setup!$B$22</f>
        <v>17.9238441826697</v>
      </c>
      <c r="AC536" s="0" t="n">
        <f aca="false">SUMPRODUCT('FD inverse'!$A$27:$BH$27,'FD mesh'!$B$84:$BI$84,$E535:$BL535)+'FD inverse'!$A$27*$C536/Setup!$B$17+INDEX('FD inverse'!$A$27:$BH$27,1,'FD mesh'!$B$15+1)*Setup!$B$22</f>
        <v>17.3957467526543</v>
      </c>
      <c r="AD536" s="0" t="n">
        <f aca="false">SUMPRODUCT('FD inverse'!$A$28:$BH$28,'FD mesh'!$B$84:$BI$84,$E535:$BL535)+'FD inverse'!$A$28*$C536/Setup!$B$17+INDEX('FD inverse'!$A$28:$BH$28,1,'FD mesh'!$B$15+1)*Setup!$B$22</f>
        <v>16.8689628037887</v>
      </c>
      <c r="AE536" s="0" t="n">
        <f aca="false">SUMPRODUCT('FD inverse'!$A$29:$BH$29,'FD mesh'!$B$84:$BI$84,$E535:$BL535)+'FD inverse'!$A$29*$C536/Setup!$B$17+INDEX('FD inverse'!$A$29:$BH$29,1,'FD mesh'!$B$15+1)*Setup!$B$22</f>
        <v>16.3432186305871</v>
      </c>
      <c r="AF536" s="0" t="n">
        <f aca="false">SUMPRODUCT('FD inverse'!$A$30:$BH$30,'FD mesh'!$B$84:$BI$84,$E535:$BL535)+'FD inverse'!$A$30*$C536/Setup!$B$17+INDEX('FD inverse'!$A$30:$BH$30,1,'FD mesh'!$B$15+1)*Setup!$B$22</f>
        <v>15.8182351729175</v>
      </c>
      <c r="AG536" s="0" t="n">
        <f aca="false">SUMPRODUCT('FD inverse'!$A$31:$BH$31,'FD mesh'!$B$84:$BI$84,$E535:$BL535)+'FD inverse'!$A$31*$C536/Setup!$B$17+INDEX('FD inverse'!$A$31:$BH$31,1,'FD mesh'!$B$15+1)*Setup!$B$22</f>
        <v>15.2937297168836</v>
      </c>
      <c r="AH536" s="0" t="n">
        <f aca="false">SUMPRODUCT('FD inverse'!$A$32:$BH$32,'FD mesh'!$B$84:$BI$84,$E535:$BL535)+'FD inverse'!$A$32*$C536/Setup!$B$17+INDEX('FD inverse'!$A$32:$BH$32,1,'FD mesh'!$B$15+1)*Setup!$B$22</f>
        <v>15.2717928003995</v>
      </c>
      <c r="AI536" s="0" t="n">
        <f aca="false">SUMPRODUCT('FD inverse'!$A$33:$BH$33,'FD mesh'!$B$84:$BI$84,$E535:$BL535)+'FD inverse'!$A$33*$C536/Setup!$B$17+INDEX('FD inverse'!$A$33:$BH$33,1,'FD mesh'!$B$15+1)*Setup!$B$22</f>
        <v>15.2501672945721</v>
      </c>
      <c r="AJ536" s="0" t="n">
        <f aca="false">SUMPRODUCT('FD inverse'!$A$34:$BH$34,'FD mesh'!$B$84:$BI$84,$E535:$BL535)+'FD inverse'!$A$34*$C536/Setup!$B$17+INDEX('FD inverse'!$A$34:$BH$34,1,'FD mesh'!$B$15+1)*Setup!$B$22</f>
        <v>15.2288313419667</v>
      </c>
      <c r="AK536" s="0" t="n">
        <f aca="false">SUMPRODUCT('FD inverse'!$A$35:$BH$35,'FD mesh'!$B$84:$BI$84,$E535:$BL535)+'FD inverse'!$A$35*$C536/Setup!$B$17+INDEX('FD inverse'!$A$35:$BH$35,1,'FD mesh'!$B$15+1)*Setup!$B$22</f>
        <v>15.2077625098259</v>
      </c>
      <c r="AL536" s="0" t="n">
        <f aca="false">SUMPRODUCT('FD inverse'!$A$36:$BH$36,'FD mesh'!$B$84:$BI$84,$E535:$BL535)+'FD inverse'!$A$36*$C536/Setup!$B$17+INDEX('FD inverse'!$A$36:$BH$36,1,'FD mesh'!$B$15+1)*Setup!$B$22</f>
        <v>15.1869379282189</v>
      </c>
      <c r="AM536" s="0" t="n">
        <f aca="false">SUMPRODUCT('FD inverse'!$A$37:$BH$37,'FD mesh'!$B$84:$BI$84,$E535:$BL535)+'FD inverse'!$A$37*$C536/Setup!$B$17+INDEX('FD inverse'!$A$37:$BH$37,1,'FD mesh'!$B$15+1)*Setup!$B$22</f>
        <v>15.1663344043818</v>
      </c>
      <c r="AN536" s="0" t="n">
        <f aca="false">SUMPRODUCT('FD inverse'!$A$38:$BH$38,'FD mesh'!$B$84:$BI$84,$E535:$BL535)+'FD inverse'!$A$38*$C536/Setup!$B$17+INDEX('FD inverse'!$A$38:$BH$38,1,'FD mesh'!$B$15+1)*Setup!$B$22</f>
        <v>15.1459285153562</v>
      </c>
      <c r="AO536" s="0" t="n">
        <f aca="false">SUMPRODUCT('FD inverse'!$A$39:$BH$39,'FD mesh'!$B$84:$BI$84,$E535:$BL535)+'FD inverse'!$A$39*$C536/Setup!$B$17+INDEX('FD inverse'!$A$39:$BH$39,1,'FD mesh'!$B$15+1)*Setup!$B$22</f>
        <v>15.1256966810428</v>
      </c>
      <c r="AP536" s="0" t="n">
        <f aca="false">SUMPRODUCT('FD inverse'!$A$40:$BH$40,'FD mesh'!$B$84:$BI$84,$E535:$BL535)+'FD inverse'!$A$40*$C536/Setup!$B$17+INDEX('FD inverse'!$A$40:$BH$40,1,'FD mesh'!$B$15+1)*Setup!$B$22</f>
        <v>15.1056152197971</v>
      </c>
      <c r="AQ536" s="0" t="n">
        <f aca="false">SUMPRODUCT('FD inverse'!$A$41:$BH$41,'FD mesh'!$B$84:$BI$84,$E535:$BL535)+'FD inverse'!$A$41*$C536/Setup!$B$17+INDEX('FD inverse'!$A$41:$BH$41,1,'FD mesh'!$B$15+1)*Setup!$B$22</f>
        <v>15.0856603886859</v>
      </c>
      <c r="AR536" s="0" t="n">
        <f aca="false">SUMPRODUCT('FD inverse'!$A$42:$BH$42,'FD mesh'!$B$84:$BI$84,$E535:$BL535)+'FD inverse'!$A$42*$C536/Setup!$B$17+INDEX('FD inverse'!$A$42:$BH$42,1,'FD mesh'!$B$15+1)*Setup!$B$22</f>
        <v>15.0658084105225</v>
      </c>
      <c r="AS536" s="0" t="n">
        <f aca="false">SUMPRODUCT('FD inverse'!$A$43:$BH$43,'FD mesh'!$B$84:$BI$84,$E535:$BL535)+'FD inverse'!$A$43*$C536/Setup!$B$17+INDEX('FD inverse'!$A$43:$BH$43,1,'FD mesh'!$B$15+1)*Setup!$B$22</f>
        <v>0</v>
      </c>
      <c r="AT536" s="0" t="n">
        <f aca="false">SUMPRODUCT('FD inverse'!$A$44:$BH$44,'FD mesh'!$B$84:$BI$84,$E535:$BL535)+'FD inverse'!$A$44*$C536/Setup!$B$17+INDEX('FD inverse'!$A$44:$BH$44,1,'FD mesh'!$B$15+1)*Setup!$B$22</f>
        <v>0</v>
      </c>
      <c r="AU536" s="0" t="n">
        <f aca="false">SUMPRODUCT('FD inverse'!$A$45:$BH$45,'FD mesh'!$B$84:$BI$84,$E535:$BL535)+'FD inverse'!$A$45*$C536/Setup!$B$17+INDEX('FD inverse'!$A$45:$BH$45,1,'FD mesh'!$B$15+1)*Setup!$B$22</f>
        <v>0</v>
      </c>
      <c r="AV536" s="0" t="n">
        <f aca="false">SUMPRODUCT('FD inverse'!$A$46:$BH$46,'FD mesh'!$B$84:$BI$84,$E535:$BL535)+'FD inverse'!$A$46*$C536/Setup!$B$17+INDEX('FD inverse'!$A$46:$BH$46,1,'FD mesh'!$B$15+1)*Setup!$B$22</f>
        <v>0</v>
      </c>
      <c r="AW536" s="0" t="n">
        <f aca="false">SUMPRODUCT('FD inverse'!$A$47:$BH$47,'FD mesh'!$B$84:$BI$84,$E535:$BL535)+'FD inverse'!$A$47*$C536/Setup!$B$17+INDEX('FD inverse'!$A$47:$BH$47,1,'FD mesh'!$B$15+1)*Setup!$B$22</f>
        <v>0</v>
      </c>
      <c r="AX536" s="0" t="n">
        <f aca="false">SUMPRODUCT('FD inverse'!$A$48:$BH$48,'FD mesh'!$B$84:$BI$84,$E535:$BL535)+'FD inverse'!$A$48*$C536/Setup!$B$17+INDEX('FD inverse'!$A$48:$BH$48,1,'FD mesh'!$B$15+1)*Setup!$B$22</f>
        <v>0</v>
      </c>
      <c r="AY536" s="0" t="n">
        <f aca="false">SUMPRODUCT('FD inverse'!$A$49:$BH$49,'FD mesh'!$B$84:$BI$84,$E535:$BL535)+'FD inverse'!$A$49*$C536/Setup!$B$17+INDEX('FD inverse'!$A$49:$BH$49,1,'FD mesh'!$B$15+1)*Setup!$B$22</f>
        <v>0</v>
      </c>
      <c r="AZ536" s="0" t="n">
        <f aca="false">SUMPRODUCT('FD inverse'!$A$50:$BH$50,'FD mesh'!$B$84:$BI$84,$E535:$BL535)+'FD inverse'!$A$50*$C536/Setup!$B$17+INDEX('FD inverse'!$A$50:$BH$50,1,'FD mesh'!$B$15+1)*Setup!$B$22</f>
        <v>0</v>
      </c>
      <c r="BA536" s="0" t="n">
        <f aca="false">SUMPRODUCT('FD inverse'!$A$51:$BH$51,'FD mesh'!$B$84:$BI$84,$E535:$BL535)+'FD inverse'!$A$51*$C536/Setup!$B$17+INDEX('FD inverse'!$A$51:$BH$51,1,'FD mesh'!$B$15+1)*Setup!$B$22</f>
        <v>0</v>
      </c>
      <c r="BB536" s="0" t="n">
        <f aca="false">SUMPRODUCT('FD inverse'!$A$52:$BH$52,'FD mesh'!$B$84:$BI$84,$E535:$BL535)+'FD inverse'!$A$52*$C536/Setup!$B$17+INDEX('FD inverse'!$A$52:$BH$52,1,'FD mesh'!$B$15+1)*Setup!$B$22</f>
        <v>0</v>
      </c>
      <c r="BC536" s="0" t="n">
        <f aca="false">SUMPRODUCT('FD inverse'!$A$53:$BH$53,'FD mesh'!$B$84:$BI$84,$E535:$BL535)+'FD inverse'!$A$53*$C536/Setup!$B$17+INDEX('FD inverse'!$A$53:$BH$53,1,'FD mesh'!$B$15+1)*Setup!$B$22</f>
        <v>0</v>
      </c>
      <c r="BD536" s="0" t="n">
        <f aca="false">SUMPRODUCT('FD inverse'!$A$54:$BH$54,'FD mesh'!$B$84:$BI$84,$E535:$BL535)+'FD inverse'!$A$54*$C536/Setup!$B$17+INDEX('FD inverse'!$A$54:$BH$54,1,'FD mesh'!$B$15+1)*Setup!$B$22</f>
        <v>0</v>
      </c>
      <c r="BE536" s="0" t="n">
        <f aca="false">SUMPRODUCT('FD inverse'!$A$55:$BH$55,'FD mesh'!$B$84:$BI$84,$E535:$BL535)+'FD inverse'!$A$55*$C536/Setup!$B$17+INDEX('FD inverse'!$A$55:$BH$55,1,'FD mesh'!$B$15+1)*Setup!$B$22</f>
        <v>0</v>
      </c>
      <c r="BF536" s="0" t="n">
        <f aca="false">SUMPRODUCT('FD inverse'!$A$56:$BH$56,'FD mesh'!$B$84:$BI$84,$E535:$BL535)+'FD inverse'!$A$56*$C536/Setup!$B$17+INDEX('FD inverse'!$A$56:$BH$56,1,'FD mesh'!$B$15+1)*Setup!$B$22</f>
        <v>0</v>
      </c>
      <c r="BG536" s="0" t="n">
        <f aca="false">SUMPRODUCT('FD inverse'!$A$57:$BH$57,'FD mesh'!$B$84:$BI$84,$E535:$BL535)+'FD inverse'!$A$57*$C536/Setup!$B$17+INDEX('FD inverse'!$A$57:$BH$57,1,'FD mesh'!$B$15+1)*Setup!$B$22</f>
        <v>0</v>
      </c>
      <c r="BH536" s="0" t="n">
        <f aca="false">SUMPRODUCT('FD inverse'!$A$58:$BH$58,'FD mesh'!$B$84:$BI$84,$E535:$BL535)+'FD inverse'!$A$58*$C536/Setup!$B$17+INDEX('FD inverse'!$A$58:$BH$58,1,'FD mesh'!$B$15+1)*Setup!$B$22</f>
        <v>0</v>
      </c>
      <c r="BI536" s="0" t="n">
        <f aca="false">SUMPRODUCT('FD inverse'!$A$59:$BH$59,'FD mesh'!$B$84:$BI$84,$E535:$BL535)+'FD inverse'!$A$59*$C536/Setup!$B$17+INDEX('FD inverse'!$A$59:$BH$59,1,'FD mesh'!$B$15+1)*Setup!$B$22</f>
        <v>0</v>
      </c>
      <c r="BJ536" s="0" t="n">
        <f aca="false">SUMPRODUCT('FD inverse'!$A$60:$BH$60,'FD mesh'!$B$84:$BI$84,$E535:$BL535)+'FD inverse'!$A$60*$C536/Setup!$B$17+INDEX('FD inverse'!$A$60:$BH$60,1,'FD mesh'!$B$15+1)*Setup!$B$22</f>
        <v>0</v>
      </c>
      <c r="BK536" s="0" t="n">
        <f aca="false">SUMPRODUCT('FD inverse'!$A$61:$BH$61,'FD mesh'!$B$84:$BI$84,$E535:$BL535)+'FD inverse'!$A$61*$C536/Setup!$B$17+INDEX('FD inverse'!$A$61:$BH$61,1,'FD mesh'!$B$15+1)*Setup!$B$22</f>
        <v>0</v>
      </c>
      <c r="BL536" s="0" t="n">
        <f aca="false">SUMPRODUCT('FD inverse'!$A$62:$BH$62,'FD mesh'!$B$84:$BI$84,$E535:$BL535)+'FD inverse'!$A$62*$C536/Setup!$B$17+INDEX('FD inverse'!$A$62:$BH$62,1,'FD mesh'!$B$15+1)*Setup!$B$22</f>
        <v>0</v>
      </c>
    </row>
    <row r="537" customFormat="false" ht="15" hidden="false" customHeight="false" outlineLevel="0" collapsed="false">
      <c r="A537" s="0" t="n">
        <v>532</v>
      </c>
      <c r="B537" s="0" t="n">
        <f aca="false">A537*Setup!$B$11/3600</f>
        <v>44.3333333333333</v>
      </c>
      <c r="C537" s="0" t="n">
        <f aca="false">Setup!$B$7+Setup!$B$8*COS(2*PI()*(B537-Setup!$B$9)/24)</f>
        <v>25.6904730469628</v>
      </c>
      <c r="D537" s="0" t="n">
        <f aca="false">(C537-E537)/Setup!$B$17</f>
        <v>6.08969241379424</v>
      </c>
      <c r="E537" s="0" t="n">
        <f aca="false">SUMPRODUCT('FD inverse'!$A$3:$BH$3,'FD mesh'!$B$84:$BI$84,$E536:$BL536)+'FD inverse'!$A$3*$C537/Setup!$B$17+INDEX('FD inverse'!$A$3:$BH$3,1,'FD mesh'!$B$15+1)*Setup!$B$22</f>
        <v>24.8988130331695</v>
      </c>
      <c r="F537" s="0" t="n">
        <f aca="false">SUMPRODUCT('FD inverse'!$A$4:$BH$4,'FD mesh'!$B$84:$BI$84,$E536:$BL536)+'FD inverse'!$A$4*$C537/Setup!$B$17+INDEX('FD inverse'!$A$4:$BH$4,1,'FD mesh'!$B$15+1)*Setup!$B$22</f>
        <v>24.7084354426053</v>
      </c>
      <c r="G537" s="0" t="n">
        <f aca="false">SUMPRODUCT('FD inverse'!$A$5:$BH$5,'FD mesh'!$B$84:$BI$84,$E536:$BL536)+'FD inverse'!$A$5*$C537/Setup!$B$17+INDEX('FD inverse'!$A$5:$BH$5,1,'FD mesh'!$B$15+1)*Setup!$B$22</f>
        <v>24.5033533764377</v>
      </c>
      <c r="H537" s="0" t="n">
        <f aca="false">SUMPRODUCT('FD inverse'!$A$6:$BH$6,'FD mesh'!$B$84:$BI$84,$E536:$BL536)+'FD inverse'!$A$6*$C537/Setup!$B$17+INDEX('FD inverse'!$A$6:$BH$6,1,'FD mesh'!$B$15+1)*Setup!$B$22</f>
        <v>23.795361054772</v>
      </c>
      <c r="I537" s="0" t="n">
        <f aca="false">SUMPRODUCT('FD inverse'!$A$7:$BH$7,'FD mesh'!$B$84:$BI$84,$E536:$BL536)+'FD inverse'!$A$7*$C537/Setup!$B$17+INDEX('FD inverse'!$A$7:$BH$7,1,'FD mesh'!$B$15+1)*Setup!$B$22</f>
        <v>23.73278783804</v>
      </c>
      <c r="J537" s="0" t="n">
        <f aca="false">SUMPRODUCT('FD inverse'!$A$8:$BH$8,'FD mesh'!$B$84:$BI$84,$E536:$BL536)+'FD inverse'!$A$8*$C537/Setup!$B$17+INDEX('FD inverse'!$A$8:$BH$8,1,'FD mesh'!$B$15+1)*Setup!$B$22</f>
        <v>23.6716659591756</v>
      </c>
      <c r="K537" s="0" t="n">
        <f aca="false">SUMPRODUCT('FD inverse'!$A$9:$BH$9,'FD mesh'!$B$84:$BI$84,$E536:$BL536)+'FD inverse'!$A$9*$C537/Setup!$B$17+INDEX('FD inverse'!$A$9:$BH$9,1,'FD mesh'!$B$15+1)*Setup!$B$22</f>
        <v>23.6131310433584</v>
      </c>
      <c r="L537" s="0" t="n">
        <f aca="false">SUMPRODUCT('FD inverse'!$A$10:$BH$10,'FD mesh'!$B$84:$BI$84,$E536:$BL536)+'FD inverse'!$A$10*$C537/Setup!$B$17+INDEX('FD inverse'!$A$10:$BH$10,1,'FD mesh'!$B$15+1)*Setup!$B$22</f>
        <v>23.5581700020986</v>
      </c>
      <c r="M537" s="0" t="n">
        <f aca="false">SUMPRODUCT('FD inverse'!$A$11:$BH$11,'FD mesh'!$B$84:$BI$84,$E536:$BL536)+'FD inverse'!$A$11*$C537/Setup!$B$17+INDEX('FD inverse'!$A$11:$BH$11,1,'FD mesh'!$B$15+1)*Setup!$B$22</f>
        <v>23.5076259390316</v>
      </c>
      <c r="N537" s="0" t="n">
        <f aca="false">SUMPRODUCT('FD inverse'!$A$12:$BH$12,'FD mesh'!$B$84:$BI$84,$E536:$BL536)+'FD inverse'!$A$12*$C537/Setup!$B$17+INDEX('FD inverse'!$A$12:$BH$12,1,'FD mesh'!$B$15+1)*Setup!$B$22</f>
        <v>23.4622027492706</v>
      </c>
      <c r="O537" s="0" t="n">
        <f aca="false">SUMPRODUCT('FD inverse'!$A$13:$BH$13,'FD mesh'!$B$84:$BI$84,$E536:$BL536)+'FD inverse'!$A$13*$C537/Setup!$B$17+INDEX('FD inverse'!$A$13:$BH$13,1,'FD mesh'!$B$15+1)*Setup!$B$22</f>
        <v>23.4224692798296</v>
      </c>
      <c r="P537" s="0" t="n">
        <f aca="false">SUMPRODUCT('FD inverse'!$A$14:$BH$14,'FD mesh'!$B$84:$BI$84,$E536:$BL536)+'FD inverse'!$A$14*$C537/Setup!$B$17+INDEX('FD inverse'!$A$14:$BH$14,1,'FD mesh'!$B$15+1)*Setup!$B$22</f>
        <v>23.3888629405981</v>
      </c>
      <c r="Q537" s="0" t="n">
        <f aca="false">SUMPRODUCT('FD inverse'!$A$15:$BH$15,'FD mesh'!$B$84:$BI$84,$E536:$BL536)+'FD inverse'!$A$15*$C537/Setup!$B$17+INDEX('FD inverse'!$A$15:$BH$15,1,'FD mesh'!$B$15+1)*Setup!$B$22</f>
        <v>23.3616926765808</v>
      </c>
      <c r="R537" s="0" t="n">
        <f aca="false">SUMPRODUCT('FD inverse'!$A$16:$BH$16,'FD mesh'!$B$84:$BI$84,$E536:$BL536)+'FD inverse'!$A$16*$C537/Setup!$B$17+INDEX('FD inverse'!$A$16:$BH$16,1,'FD mesh'!$B$15+1)*Setup!$B$22</f>
        <v>23.3411412327135</v>
      </c>
      <c r="S537" s="0" t="n">
        <f aca="false">SUMPRODUCT('FD inverse'!$A$17:$BH$17,'FD mesh'!$B$84:$BI$84,$E536:$BL536)+'FD inverse'!$A$17*$C537/Setup!$B$17+INDEX('FD inverse'!$A$17:$BH$17,1,'FD mesh'!$B$15+1)*Setup!$B$22</f>
        <v>22.7870722677638</v>
      </c>
      <c r="T537" s="0" t="n">
        <f aca="false">SUMPRODUCT('FD inverse'!$A$18:$BH$18,'FD mesh'!$B$84:$BI$84,$E536:$BL536)+'FD inverse'!$A$18*$C537/Setup!$B$17+INDEX('FD inverse'!$A$18:$BH$18,1,'FD mesh'!$B$15+1)*Setup!$B$22</f>
        <v>22.2362551079665</v>
      </c>
      <c r="U537" s="0" t="n">
        <f aca="false">SUMPRODUCT('FD inverse'!$A$19:$BH$19,'FD mesh'!$B$84:$BI$84,$E536:$BL536)+'FD inverse'!$A$19*$C537/Setup!$B$17+INDEX('FD inverse'!$A$19:$BH$19,1,'FD mesh'!$B$15+1)*Setup!$B$22</f>
        <v>21.6885827676143</v>
      </c>
      <c r="V537" s="0" t="n">
        <f aca="false">SUMPRODUCT('FD inverse'!$A$20:$BH$20,'FD mesh'!$B$84:$BI$84,$E536:$BL536)+'FD inverse'!$A$20*$C537/Setup!$B$17+INDEX('FD inverse'!$A$20:$BH$20,1,'FD mesh'!$B$15+1)*Setup!$B$22</f>
        <v>21.1439224669753</v>
      </c>
      <c r="W537" s="0" t="n">
        <f aca="false">SUMPRODUCT('FD inverse'!$A$21:$BH$21,'FD mesh'!$B$84:$BI$84,$E536:$BL536)+'FD inverse'!$A$21*$C537/Setup!$B$17+INDEX('FD inverse'!$A$21:$BH$21,1,'FD mesh'!$B$15+1)*Setup!$B$22</f>
        <v>20.6021180139398</v>
      </c>
      <c r="X537" s="0" t="n">
        <f aca="false">SUMPRODUCT('FD inverse'!$A$22:$BH$22,'FD mesh'!$B$84:$BI$84,$E536:$BL536)+'FD inverse'!$A$22*$C537/Setup!$B$17+INDEX('FD inverse'!$A$22:$BH$22,1,'FD mesh'!$B$15+1)*Setup!$B$22</f>
        <v>20.062992093777</v>
      </c>
      <c r="Y537" s="0" t="n">
        <f aca="false">SUMPRODUCT('FD inverse'!$A$23:$BH$23,'FD mesh'!$B$84:$BI$84,$E536:$BL536)+'FD inverse'!$A$23*$C537/Setup!$B$17+INDEX('FD inverse'!$A$23:$BH$23,1,'FD mesh'!$B$15+1)*Setup!$B$22</f>
        <v>19.5263484711686</v>
      </c>
      <c r="Z537" s="0" t="n">
        <f aca="false">SUMPRODUCT('FD inverse'!$A$24:$BH$24,'FD mesh'!$B$84:$BI$84,$E536:$BL536)+'FD inverse'!$A$24*$C537/Setup!$B$17+INDEX('FD inverse'!$A$24:$BH$24,1,'FD mesh'!$B$15+1)*Setup!$B$22</f>
        <v>18.9919741094936</v>
      </c>
      <c r="AA537" s="0" t="n">
        <f aca="false">SUMPRODUCT('FD inverse'!$A$25:$BH$25,'FD mesh'!$B$84:$BI$84,$E536:$BL536)+'FD inverse'!$A$25*$C537/Setup!$B$17+INDEX('FD inverse'!$A$25:$BH$25,1,'FD mesh'!$B$15+1)*Setup!$B$22</f>
        <v>18.4596412130655</v>
      </c>
      <c r="AB537" s="0" t="n">
        <f aca="false">SUMPRODUCT('FD inverse'!$A$26:$BH$26,'FD mesh'!$B$84:$BI$84,$E536:$BL536)+'FD inverse'!$A$26*$C537/Setup!$B$17+INDEX('FD inverse'!$A$26:$BH$26,1,'FD mesh'!$B$15+1)*Setup!$B$22</f>
        <v>17.9291091986618</v>
      </c>
      <c r="AC537" s="0" t="n">
        <f aca="false">SUMPRODUCT('FD inverse'!$A$27:$BH$27,'FD mesh'!$B$84:$BI$84,$E536:$BL536)+'FD inverse'!$A$27*$C537/Setup!$B$17+INDEX('FD inverse'!$A$27:$BH$27,1,'FD mesh'!$B$15+1)*Setup!$B$22</f>
        <v>17.4001266032501</v>
      </c>
      <c r="AD537" s="0" t="n">
        <f aca="false">SUMPRODUCT('FD inverse'!$A$28:$BH$28,'FD mesh'!$B$84:$BI$84,$E536:$BL536)+'FD inverse'!$A$28*$C537/Setup!$B$17+INDEX('FD inverse'!$A$28:$BH$28,1,'FD mesh'!$B$15+1)*Setup!$B$22</f>
        <v>16.8724329352995</v>
      </c>
      <c r="AE537" s="0" t="n">
        <f aca="false">SUMPRODUCT('FD inverse'!$A$29:$BH$29,'FD mesh'!$B$84:$BI$84,$E536:$BL536)+'FD inverse'!$A$29*$C537/Setup!$B$17+INDEX('FD inverse'!$A$29:$BH$29,1,'FD mesh'!$B$15+1)*Setup!$B$22</f>
        <v>16.3457604774793</v>
      </c>
      <c r="AF537" s="0" t="n">
        <f aca="false">SUMPRODUCT('FD inverse'!$A$30:$BH$30,'FD mesh'!$B$84:$BI$84,$E536:$BL536)+'FD inverse'!$A$30*$C537/Setup!$B$17+INDEX('FD inverse'!$A$30:$BH$30,1,'FD mesh'!$B$15+1)*Setup!$B$22</f>
        <v>15.8198360488873</v>
      </c>
      <c r="AG537" s="0" t="n">
        <f aca="false">SUMPRODUCT('FD inverse'!$A$31:$BH$31,'FD mesh'!$B$84:$BI$84,$E536:$BL536)+'FD inverse'!$A$31*$C537/Setup!$B$17+INDEX('FD inverse'!$A$31:$BH$31,1,'FD mesh'!$B$15+1)*Setup!$B$22</f>
        <v>15.2943827352236</v>
      </c>
      <c r="AH537" s="0" t="n">
        <f aca="false">SUMPRODUCT('FD inverse'!$A$32:$BH$32,'FD mesh'!$B$84:$BI$84,$E536:$BL536)+'FD inverse'!$A$32*$C537/Setup!$B$17+INDEX('FD inverse'!$A$32:$BH$32,1,'FD mesh'!$B$15+1)*Setup!$B$22</f>
        <v>15.2724048658507</v>
      </c>
      <c r="AI537" s="0" t="n">
        <f aca="false">SUMPRODUCT('FD inverse'!$A$33:$BH$33,'FD mesh'!$B$84:$BI$84,$E536:$BL536)+'FD inverse'!$A$33*$C537/Setup!$B$17+INDEX('FD inverse'!$A$33:$BH$33,1,'FD mesh'!$B$15+1)*Setup!$B$22</f>
        <v>15.2507368381071</v>
      </c>
      <c r="AJ537" s="0" t="n">
        <f aca="false">SUMPRODUCT('FD inverse'!$A$34:$BH$34,'FD mesh'!$B$84:$BI$84,$E536:$BL536)+'FD inverse'!$A$34*$C537/Setup!$B$17+INDEX('FD inverse'!$A$34:$BH$34,1,'FD mesh'!$B$15+1)*Setup!$B$22</f>
        <v>15.2293571264193</v>
      </c>
      <c r="AK537" s="0" t="n">
        <f aca="false">SUMPRODUCT('FD inverse'!$A$35:$BH$35,'FD mesh'!$B$84:$BI$84,$E536:$BL536)+'FD inverse'!$A$35*$C537/Setup!$B$17+INDEX('FD inverse'!$A$35:$BH$35,1,'FD mesh'!$B$15+1)*Setup!$B$22</f>
        <v>15.208243578932</v>
      </c>
      <c r="AL537" s="0" t="n">
        <f aca="false">SUMPRODUCT('FD inverse'!$A$36:$BH$36,'FD mesh'!$B$84:$BI$84,$E536:$BL536)+'FD inverse'!$A$36*$C537/Setup!$B$17+INDEX('FD inverse'!$A$36:$BH$36,1,'FD mesh'!$B$15+1)*Setup!$B$22</f>
        <v>15.1873735597067</v>
      </c>
      <c r="AM537" s="0" t="n">
        <f aca="false">SUMPRODUCT('FD inverse'!$A$37:$BH$37,'FD mesh'!$B$84:$BI$84,$E536:$BL536)+'FD inverse'!$A$37*$C537/Setup!$B$17+INDEX('FD inverse'!$A$37:$BH$37,1,'FD mesh'!$B$15+1)*Setup!$B$22</f>
        <v>15.1667240671745</v>
      </c>
      <c r="AN537" s="0" t="n">
        <f aca="false">SUMPRODUCT('FD inverse'!$A$38:$BH$38,'FD mesh'!$B$84:$BI$84,$E536:$BL536)+'FD inverse'!$A$38*$C537/Setup!$B$17+INDEX('FD inverse'!$A$38:$BH$38,1,'FD mesh'!$B$15+1)*Setup!$B$22</f>
        <v>15.1462718309232</v>
      </c>
      <c r="AO537" s="0" t="n">
        <f aca="false">SUMPRODUCT('FD inverse'!$A$39:$BH$39,'FD mesh'!$B$84:$BI$84,$E536:$BL536)+'FD inverse'!$A$39*$C537/Setup!$B$17+INDEX('FD inverse'!$A$39:$BH$39,1,'FD mesh'!$B$15+1)*Setup!$B$22</f>
        <v>15.1259933889197</v>
      </c>
      <c r="AP537" s="0" t="n">
        <f aca="false">SUMPRODUCT('FD inverse'!$A$40:$BH$40,'FD mesh'!$B$84:$BI$84,$E536:$BL536)+'FD inverse'!$A$40*$C537/Setup!$B$17+INDEX('FD inverse'!$A$40:$BH$40,1,'FD mesh'!$B$15+1)*Setup!$B$22</f>
        <v>15.1058651472775</v>
      </c>
      <c r="AQ537" s="0" t="n">
        <f aca="false">SUMPRODUCT('FD inverse'!$A$41:$BH$41,'FD mesh'!$B$84:$BI$84,$E536:$BL536)+'FD inverse'!$A$41*$C537/Setup!$B$17+INDEX('FD inverse'!$A$41:$BH$41,1,'FD mesh'!$B$15+1)*Setup!$B$22</f>
        <v>15.0858634246826</v>
      </c>
      <c r="AR537" s="0" t="n">
        <f aca="false">SUMPRODUCT('FD inverse'!$A$42:$BH$42,'FD mesh'!$B$84:$BI$84,$E536:$BL536)+'FD inverse'!$A$42*$C537/Setup!$B$17+INDEX('FD inverse'!$A$42:$BH$42,1,'FD mesh'!$B$15+1)*Setup!$B$22</f>
        <v>15.0659644835858</v>
      </c>
      <c r="AS537" s="0" t="n">
        <f aca="false">SUMPRODUCT('FD inverse'!$A$43:$BH$43,'FD mesh'!$B$84:$BI$84,$E536:$BL536)+'FD inverse'!$A$43*$C537/Setup!$B$17+INDEX('FD inverse'!$A$43:$BH$43,1,'FD mesh'!$B$15+1)*Setup!$B$22</f>
        <v>0</v>
      </c>
      <c r="AT537" s="0" t="n">
        <f aca="false">SUMPRODUCT('FD inverse'!$A$44:$BH$44,'FD mesh'!$B$84:$BI$84,$E536:$BL536)+'FD inverse'!$A$44*$C537/Setup!$B$17+INDEX('FD inverse'!$A$44:$BH$44,1,'FD mesh'!$B$15+1)*Setup!$B$22</f>
        <v>0</v>
      </c>
      <c r="AU537" s="0" t="n">
        <f aca="false">SUMPRODUCT('FD inverse'!$A$45:$BH$45,'FD mesh'!$B$84:$BI$84,$E536:$BL536)+'FD inverse'!$A$45*$C537/Setup!$B$17+INDEX('FD inverse'!$A$45:$BH$45,1,'FD mesh'!$B$15+1)*Setup!$B$22</f>
        <v>0</v>
      </c>
      <c r="AV537" s="0" t="n">
        <f aca="false">SUMPRODUCT('FD inverse'!$A$46:$BH$46,'FD mesh'!$B$84:$BI$84,$E536:$BL536)+'FD inverse'!$A$46*$C537/Setup!$B$17+INDEX('FD inverse'!$A$46:$BH$46,1,'FD mesh'!$B$15+1)*Setup!$B$22</f>
        <v>0</v>
      </c>
      <c r="AW537" s="0" t="n">
        <f aca="false">SUMPRODUCT('FD inverse'!$A$47:$BH$47,'FD mesh'!$B$84:$BI$84,$E536:$BL536)+'FD inverse'!$A$47*$C537/Setup!$B$17+INDEX('FD inverse'!$A$47:$BH$47,1,'FD mesh'!$B$15+1)*Setup!$B$22</f>
        <v>0</v>
      </c>
      <c r="AX537" s="0" t="n">
        <f aca="false">SUMPRODUCT('FD inverse'!$A$48:$BH$48,'FD mesh'!$B$84:$BI$84,$E536:$BL536)+'FD inverse'!$A$48*$C537/Setup!$B$17+INDEX('FD inverse'!$A$48:$BH$48,1,'FD mesh'!$B$15+1)*Setup!$B$22</f>
        <v>0</v>
      </c>
      <c r="AY537" s="0" t="n">
        <f aca="false">SUMPRODUCT('FD inverse'!$A$49:$BH$49,'FD mesh'!$B$84:$BI$84,$E536:$BL536)+'FD inverse'!$A$49*$C537/Setup!$B$17+INDEX('FD inverse'!$A$49:$BH$49,1,'FD mesh'!$B$15+1)*Setup!$B$22</f>
        <v>0</v>
      </c>
      <c r="AZ537" s="0" t="n">
        <f aca="false">SUMPRODUCT('FD inverse'!$A$50:$BH$50,'FD mesh'!$B$84:$BI$84,$E536:$BL536)+'FD inverse'!$A$50*$C537/Setup!$B$17+INDEX('FD inverse'!$A$50:$BH$50,1,'FD mesh'!$B$15+1)*Setup!$B$22</f>
        <v>0</v>
      </c>
      <c r="BA537" s="0" t="n">
        <f aca="false">SUMPRODUCT('FD inverse'!$A$51:$BH$51,'FD mesh'!$B$84:$BI$84,$E536:$BL536)+'FD inverse'!$A$51*$C537/Setup!$B$17+INDEX('FD inverse'!$A$51:$BH$51,1,'FD mesh'!$B$15+1)*Setup!$B$22</f>
        <v>0</v>
      </c>
      <c r="BB537" s="0" t="n">
        <f aca="false">SUMPRODUCT('FD inverse'!$A$52:$BH$52,'FD mesh'!$B$84:$BI$84,$E536:$BL536)+'FD inverse'!$A$52*$C537/Setup!$B$17+INDEX('FD inverse'!$A$52:$BH$52,1,'FD mesh'!$B$15+1)*Setup!$B$22</f>
        <v>0</v>
      </c>
      <c r="BC537" s="0" t="n">
        <f aca="false">SUMPRODUCT('FD inverse'!$A$53:$BH$53,'FD mesh'!$B$84:$BI$84,$E536:$BL536)+'FD inverse'!$A$53*$C537/Setup!$B$17+INDEX('FD inverse'!$A$53:$BH$53,1,'FD mesh'!$B$15+1)*Setup!$B$22</f>
        <v>0</v>
      </c>
      <c r="BD537" s="0" t="n">
        <f aca="false">SUMPRODUCT('FD inverse'!$A$54:$BH$54,'FD mesh'!$B$84:$BI$84,$E536:$BL536)+'FD inverse'!$A$54*$C537/Setup!$B$17+INDEX('FD inverse'!$A$54:$BH$54,1,'FD mesh'!$B$15+1)*Setup!$B$22</f>
        <v>0</v>
      </c>
      <c r="BE537" s="0" t="n">
        <f aca="false">SUMPRODUCT('FD inverse'!$A$55:$BH$55,'FD mesh'!$B$84:$BI$84,$E536:$BL536)+'FD inverse'!$A$55*$C537/Setup!$B$17+INDEX('FD inverse'!$A$55:$BH$55,1,'FD mesh'!$B$15+1)*Setup!$B$22</f>
        <v>0</v>
      </c>
      <c r="BF537" s="0" t="n">
        <f aca="false">SUMPRODUCT('FD inverse'!$A$56:$BH$56,'FD mesh'!$B$84:$BI$84,$E536:$BL536)+'FD inverse'!$A$56*$C537/Setup!$B$17+INDEX('FD inverse'!$A$56:$BH$56,1,'FD mesh'!$B$15+1)*Setup!$B$22</f>
        <v>0</v>
      </c>
      <c r="BG537" s="0" t="n">
        <f aca="false">SUMPRODUCT('FD inverse'!$A$57:$BH$57,'FD mesh'!$B$84:$BI$84,$E536:$BL536)+'FD inverse'!$A$57*$C537/Setup!$B$17+INDEX('FD inverse'!$A$57:$BH$57,1,'FD mesh'!$B$15+1)*Setup!$B$22</f>
        <v>0</v>
      </c>
      <c r="BH537" s="0" t="n">
        <f aca="false">SUMPRODUCT('FD inverse'!$A$58:$BH$58,'FD mesh'!$B$84:$BI$84,$E536:$BL536)+'FD inverse'!$A$58*$C537/Setup!$B$17+INDEX('FD inverse'!$A$58:$BH$58,1,'FD mesh'!$B$15+1)*Setup!$B$22</f>
        <v>0</v>
      </c>
      <c r="BI537" s="0" t="n">
        <f aca="false">SUMPRODUCT('FD inverse'!$A$59:$BH$59,'FD mesh'!$B$84:$BI$84,$E536:$BL536)+'FD inverse'!$A$59*$C537/Setup!$B$17+INDEX('FD inverse'!$A$59:$BH$59,1,'FD mesh'!$B$15+1)*Setup!$B$22</f>
        <v>0</v>
      </c>
      <c r="BJ537" s="0" t="n">
        <f aca="false">SUMPRODUCT('FD inverse'!$A$60:$BH$60,'FD mesh'!$B$84:$BI$84,$E536:$BL536)+'FD inverse'!$A$60*$C537/Setup!$B$17+INDEX('FD inverse'!$A$60:$BH$60,1,'FD mesh'!$B$15+1)*Setup!$B$22</f>
        <v>0</v>
      </c>
      <c r="BK537" s="0" t="n">
        <f aca="false">SUMPRODUCT('FD inverse'!$A$61:$BH$61,'FD mesh'!$B$84:$BI$84,$E536:$BL536)+'FD inverse'!$A$61*$C537/Setup!$B$17+INDEX('FD inverse'!$A$61:$BH$61,1,'FD mesh'!$B$15+1)*Setup!$B$22</f>
        <v>0</v>
      </c>
      <c r="BL537" s="0" t="n">
        <f aca="false">SUMPRODUCT('FD inverse'!$A$62:$BH$62,'FD mesh'!$B$84:$BI$84,$E536:$BL536)+'FD inverse'!$A$62*$C537/Setup!$B$17+INDEX('FD inverse'!$A$62:$BH$62,1,'FD mesh'!$B$15+1)*Setup!$B$22</f>
        <v>0</v>
      </c>
    </row>
    <row r="538" customFormat="false" ht="15" hidden="false" customHeight="false" outlineLevel="0" collapsed="false">
      <c r="A538" s="0" t="n">
        <v>533</v>
      </c>
      <c r="B538" s="0" t="n">
        <f aca="false">A538*Setup!$B$11/3600</f>
        <v>44.4166666666667</v>
      </c>
      <c r="C538" s="0" t="n">
        <f aca="false">Setup!$B$7+Setup!$B$8*COS(2*PI()*(B538-Setup!$B$9)/24)</f>
        <v>25.610986759435</v>
      </c>
      <c r="D538" s="0" t="n">
        <f aca="false">(C538-E538)/Setup!$B$17</f>
        <v>5.80733061424995</v>
      </c>
      <c r="E538" s="0" t="n">
        <f aca="false">SUMPRODUCT('FD inverse'!$A$3:$BH$3,'FD mesh'!$B$84:$BI$84,$E537:$BL537)+'FD inverse'!$A$3*$C538/Setup!$B$17+INDEX('FD inverse'!$A$3:$BH$3,1,'FD mesh'!$B$15+1)*Setup!$B$22</f>
        <v>24.8560337795825</v>
      </c>
      <c r="F538" s="0" t="n">
        <f aca="false">SUMPRODUCT('FD inverse'!$A$4:$BH$4,'FD mesh'!$B$84:$BI$84,$E537:$BL537)+'FD inverse'!$A$4*$C538/Setup!$B$17+INDEX('FD inverse'!$A$4:$BH$4,1,'FD mesh'!$B$15+1)*Setup!$B$22</f>
        <v>24.6739128667356</v>
      </c>
      <c r="G538" s="0" t="n">
        <f aca="false">SUMPRODUCT('FD inverse'!$A$5:$BH$5,'FD mesh'!$B$84:$BI$84,$E537:$BL537)+'FD inverse'!$A$5*$C538/Setup!$B$17+INDEX('FD inverse'!$A$5:$BH$5,1,'FD mesh'!$B$15+1)*Setup!$B$22</f>
        <v>24.4768081970008</v>
      </c>
      <c r="H538" s="0" t="n">
        <f aca="false">SUMPRODUCT('FD inverse'!$A$6:$BH$6,'FD mesh'!$B$84:$BI$84,$E537:$BL537)+'FD inverse'!$A$6*$C538/Setup!$B$17+INDEX('FD inverse'!$A$6:$BH$6,1,'FD mesh'!$B$15+1)*Setup!$B$22</f>
        <v>23.7951806466857</v>
      </c>
      <c r="I538" s="0" t="n">
        <f aca="false">SUMPRODUCT('FD inverse'!$A$7:$BH$7,'FD mesh'!$B$84:$BI$84,$E537:$BL537)+'FD inverse'!$A$7*$C538/Setup!$B$17+INDEX('FD inverse'!$A$7:$BH$7,1,'FD mesh'!$B$15+1)*Setup!$B$22</f>
        <v>23.7348064068094</v>
      </c>
      <c r="J538" s="0" t="n">
        <f aca="false">SUMPRODUCT('FD inverse'!$A$8:$BH$8,'FD mesh'!$B$84:$BI$84,$E537:$BL537)+'FD inverse'!$A$8*$C538/Setup!$B$17+INDEX('FD inverse'!$A$8:$BH$8,1,'FD mesh'!$B$15+1)*Setup!$B$22</f>
        <v>23.6756230629621</v>
      </c>
      <c r="K538" s="0" t="n">
        <f aca="false">SUMPRODUCT('FD inverse'!$A$9:$BH$9,'FD mesh'!$B$84:$BI$84,$E537:$BL537)+'FD inverse'!$A$9*$C538/Setup!$B$17+INDEX('FD inverse'!$A$9:$BH$9,1,'FD mesh'!$B$15+1)*Setup!$B$22</f>
        <v>23.6187742936202</v>
      </c>
      <c r="L538" s="0" t="n">
        <f aca="false">SUMPRODUCT('FD inverse'!$A$10:$BH$10,'FD mesh'!$B$84:$BI$84,$E537:$BL537)+'FD inverse'!$A$10*$C538/Setup!$B$17+INDEX('FD inverse'!$A$10:$BH$10,1,'FD mesh'!$B$15+1)*Setup!$B$22</f>
        <v>23.5652548754651</v>
      </c>
      <c r="M538" s="0" t="n">
        <f aca="false">SUMPRODUCT('FD inverse'!$A$11:$BH$11,'FD mesh'!$B$84:$BI$84,$E537:$BL537)+'FD inverse'!$A$11*$C538/Setup!$B$17+INDEX('FD inverse'!$A$11:$BH$11,1,'FD mesh'!$B$15+1)*Setup!$B$22</f>
        <v>23.515915323603</v>
      </c>
      <c r="N538" s="0" t="n">
        <f aca="false">SUMPRODUCT('FD inverse'!$A$12:$BH$12,'FD mesh'!$B$84:$BI$84,$E537:$BL537)+'FD inverse'!$A$12*$C538/Setup!$B$17+INDEX('FD inverse'!$A$12:$BH$12,1,'FD mesh'!$B$15+1)*Setup!$B$22</f>
        <v>23.4714662641134</v>
      </c>
      <c r="O538" s="0" t="n">
        <f aca="false">SUMPRODUCT('FD inverse'!$A$13:$BH$13,'FD mesh'!$B$84:$BI$84,$E537:$BL537)+'FD inverse'!$A$13*$C538/Setup!$B$17+INDEX('FD inverse'!$A$13:$BH$13,1,'FD mesh'!$B$15+1)*Setup!$B$22</f>
        <v>23.432482405121</v>
      </c>
      <c r="P538" s="0" t="n">
        <f aca="false">SUMPRODUCT('FD inverse'!$A$14:$BH$14,'FD mesh'!$B$84:$BI$84,$E537:$BL537)+'FD inverse'!$A$14*$C538/Setup!$B$17+INDEX('FD inverse'!$A$14:$BH$14,1,'FD mesh'!$B$15+1)*Setup!$B$22</f>
        <v>23.3994059946782</v>
      </c>
      <c r="Q538" s="0" t="n">
        <f aca="false">SUMPRODUCT('FD inverse'!$A$15:$BH$15,'FD mesh'!$B$84:$BI$84,$E537:$BL537)+'FD inverse'!$A$15*$C538/Setup!$B$17+INDEX('FD inverse'!$A$15:$BH$15,1,'FD mesh'!$B$15+1)*Setup!$B$22</f>
        <v>23.3725496751381</v>
      </c>
      <c r="R538" s="0" t="n">
        <f aca="false">SUMPRODUCT('FD inverse'!$A$16:$BH$16,'FD mesh'!$B$84:$BI$84,$E537:$BL537)+'FD inverse'!$A$16*$C538/Setup!$B$17+INDEX('FD inverse'!$A$16:$BH$16,1,'FD mesh'!$B$15+1)*Setup!$B$22</f>
        <v>23.3520986644813</v>
      </c>
      <c r="S538" s="0" t="n">
        <f aca="false">SUMPRODUCT('FD inverse'!$A$17:$BH$17,'FD mesh'!$B$84:$BI$84,$E537:$BL537)+'FD inverse'!$A$17*$C538/Setup!$B$17+INDEX('FD inverse'!$A$17:$BH$17,1,'FD mesh'!$B$15+1)*Setup!$B$22</f>
        <v>22.7977919784065</v>
      </c>
      <c r="T538" s="0" t="n">
        <f aca="false">SUMPRODUCT('FD inverse'!$A$18:$BH$18,'FD mesh'!$B$84:$BI$84,$E537:$BL537)+'FD inverse'!$A$18*$C538/Setup!$B$17+INDEX('FD inverse'!$A$18:$BH$18,1,'FD mesh'!$B$15+1)*Setup!$B$22</f>
        <v>22.2466399500351</v>
      </c>
      <c r="U538" s="0" t="n">
        <f aca="false">SUMPRODUCT('FD inverse'!$A$19:$BH$19,'FD mesh'!$B$84:$BI$84,$E537:$BL537)+'FD inverse'!$A$19*$C538/Setup!$B$17+INDEX('FD inverse'!$A$19:$BH$19,1,'FD mesh'!$B$15+1)*Setup!$B$22</f>
        <v>21.6985440323296</v>
      </c>
      <c r="V538" s="0" t="n">
        <f aca="false">SUMPRODUCT('FD inverse'!$A$20:$BH$20,'FD mesh'!$B$84:$BI$84,$E537:$BL537)+'FD inverse'!$A$20*$C538/Setup!$B$17+INDEX('FD inverse'!$A$20:$BH$20,1,'FD mesh'!$B$15+1)*Setup!$B$22</f>
        <v>21.153379572526</v>
      </c>
      <c r="W538" s="0" t="n">
        <f aca="false">SUMPRODUCT('FD inverse'!$A$21:$BH$21,'FD mesh'!$B$84:$BI$84,$E537:$BL537)+'FD inverse'!$A$21*$C538/Setup!$B$17+INDEX('FD inverse'!$A$21:$BH$21,1,'FD mesh'!$B$15+1)*Setup!$B$22</f>
        <v>20.6109982037845</v>
      </c>
      <c r="X538" s="0" t="n">
        <f aca="false">SUMPRODUCT('FD inverse'!$A$22:$BH$22,'FD mesh'!$B$84:$BI$84,$E537:$BL537)+'FD inverse'!$A$22*$C538/Setup!$B$17+INDEX('FD inverse'!$A$22:$BH$22,1,'FD mesh'!$B$15+1)*Setup!$B$22</f>
        <v>20.0712301480545</v>
      </c>
      <c r="Y538" s="0" t="n">
        <f aca="false">SUMPRODUCT('FD inverse'!$A$23:$BH$23,'FD mesh'!$B$84:$BI$84,$E537:$BL537)+'FD inverse'!$A$23*$C538/Setup!$B$17+INDEX('FD inverse'!$A$23:$BH$23,1,'FD mesh'!$B$15+1)*Setup!$B$22</f>
        <v>19.5338864340118</v>
      </c>
      <c r="Z538" s="0" t="n">
        <f aca="false">SUMPRODUCT('FD inverse'!$A$24:$BH$24,'FD mesh'!$B$84:$BI$84,$E537:$BL537)+'FD inverse'!$A$24*$C538/Setup!$B$17+INDEX('FD inverse'!$A$24:$BH$24,1,'FD mesh'!$B$15+1)*Setup!$B$22</f>
        <v>18.9987610347487</v>
      </c>
      <c r="AA538" s="0" t="n">
        <f aca="false">SUMPRODUCT('FD inverse'!$A$25:$BH$25,'FD mesh'!$B$84:$BI$84,$E537:$BL537)+'FD inverse'!$A$25*$C538/Setup!$B$17+INDEX('FD inverse'!$A$25:$BH$25,1,'FD mesh'!$B$15+1)*Setup!$B$22</f>
        <v>18.4656329306321</v>
      </c>
      <c r="AB538" s="0" t="n">
        <f aca="false">SUMPRODUCT('FD inverse'!$A$26:$BH$26,'FD mesh'!$B$84:$BI$84,$E537:$BL537)+'FD inverse'!$A$26*$C538/Setup!$B$17+INDEX('FD inverse'!$A$26:$BH$26,1,'FD mesh'!$B$15+1)*Setup!$B$22</f>
        <v>17.9342681033995</v>
      </c>
      <c r="AC538" s="0" t="n">
        <f aca="false">SUMPRODUCT('FD inverse'!$A$27:$BH$27,'FD mesh'!$B$84:$BI$84,$E537:$BL537)+'FD inverse'!$A$27*$C538/Setup!$B$17+INDEX('FD inverse'!$A$27:$BH$27,1,'FD mesh'!$B$15+1)*Setup!$B$22</f>
        <v>17.4044214681324</v>
      </c>
      <c r="AD538" s="0" t="n">
        <f aca="false">SUMPRODUCT('FD inverse'!$A$28:$BH$28,'FD mesh'!$B$84:$BI$84,$E537:$BL537)+'FD inverse'!$A$28*$C538/Setup!$B$17+INDEX('FD inverse'!$A$28:$BH$28,1,'FD mesh'!$B$15+1)*Setup!$B$22</f>
        <v>16.8758387502451</v>
      </c>
      <c r="AE538" s="0" t="n">
        <f aca="false">SUMPRODUCT('FD inverse'!$A$29:$BH$29,'FD mesh'!$B$84:$BI$84,$E537:$BL537)+'FD inverse'!$A$29*$C538/Setup!$B$17+INDEX('FD inverse'!$A$29:$BH$29,1,'FD mesh'!$B$15+1)*Setup!$B$22</f>
        <v>16.3482583150417</v>
      </c>
      <c r="AF538" s="0" t="n">
        <f aca="false">SUMPRODUCT('FD inverse'!$A$30:$BH$30,'FD mesh'!$B$84:$BI$84,$E537:$BL537)+'FD inverse'!$A$30*$C538/Setup!$B$17+INDEX('FD inverse'!$A$30:$BH$30,1,'FD mesh'!$B$15+1)*Setup!$B$22</f>
        <v>15.8214129577496</v>
      </c>
      <c r="AG538" s="0" t="n">
        <f aca="false">SUMPRODUCT('FD inverse'!$A$31:$BH$31,'FD mesh'!$B$84:$BI$84,$E537:$BL537)+'FD inverse'!$A$31*$C538/Setup!$B$17+INDEX('FD inverse'!$A$31:$BH$31,1,'FD mesh'!$B$15+1)*Setup!$B$22</f>
        <v>15.2950316622084</v>
      </c>
      <c r="AH538" s="0" t="n">
        <f aca="false">SUMPRODUCT('FD inverse'!$A$32:$BH$32,'FD mesh'!$B$84:$BI$84,$E537:$BL537)+'FD inverse'!$A$32*$C538/Setup!$B$17+INDEX('FD inverse'!$A$32:$BH$32,1,'FD mesh'!$B$15+1)*Setup!$B$22</f>
        <v>15.2730136186066</v>
      </c>
      <c r="AI538" s="0" t="n">
        <f aca="false">SUMPRODUCT('FD inverse'!$A$33:$BH$33,'FD mesh'!$B$84:$BI$84,$E537:$BL537)+'FD inverse'!$A$33*$C538/Setup!$B$17+INDEX('FD inverse'!$A$33:$BH$33,1,'FD mesh'!$B$15+1)*Setup!$B$22</f>
        <v>15.2513037396712</v>
      </c>
      <c r="AJ538" s="0" t="n">
        <f aca="false">SUMPRODUCT('FD inverse'!$A$34:$BH$34,'FD mesh'!$B$84:$BI$84,$E537:$BL537)+'FD inverse'!$A$34*$C538/Setup!$B$17+INDEX('FD inverse'!$A$34:$BH$34,1,'FD mesh'!$B$15+1)*Setup!$B$22</f>
        <v>15.2298808393652</v>
      </c>
      <c r="AK538" s="0" t="n">
        <f aca="false">SUMPRODUCT('FD inverse'!$A$35:$BH$35,'FD mesh'!$B$84:$BI$84,$E537:$BL537)+'FD inverse'!$A$35*$C538/Setup!$B$17+INDEX('FD inverse'!$A$35:$BH$35,1,'FD mesh'!$B$15+1)*Setup!$B$22</f>
        <v>15.2087230546151</v>
      </c>
      <c r="AL538" s="0" t="n">
        <f aca="false">SUMPRODUCT('FD inverse'!$A$36:$BH$36,'FD mesh'!$B$84:$BI$84,$E537:$BL537)+'FD inverse'!$A$36*$C538/Setup!$B$17+INDEX('FD inverse'!$A$36:$BH$36,1,'FD mesh'!$B$15+1)*Setup!$B$22</f>
        <v>15.1878079914997</v>
      </c>
      <c r="AM538" s="0" t="n">
        <f aca="false">SUMPRODUCT('FD inverse'!$A$37:$BH$37,'FD mesh'!$B$84:$BI$84,$E537:$BL537)+'FD inverse'!$A$37*$C538/Setup!$B$17+INDEX('FD inverse'!$A$37:$BH$37,1,'FD mesh'!$B$15+1)*Setup!$B$22</f>
        <v>15.1671128477643</v>
      </c>
      <c r="AN538" s="0" t="n">
        <f aca="false">SUMPRODUCT('FD inverse'!$A$38:$BH$38,'FD mesh'!$B$84:$BI$84,$E537:$BL537)+'FD inverse'!$A$38*$C538/Setup!$B$17+INDEX('FD inverse'!$A$38:$BH$38,1,'FD mesh'!$B$15+1)*Setup!$B$22</f>
        <v>15.1466145137182</v>
      </c>
      <c r="AO538" s="0" t="n">
        <f aca="false">SUMPRODUCT('FD inverse'!$A$39:$BH$39,'FD mesh'!$B$84:$BI$84,$E537:$BL537)+'FD inverse'!$A$39*$C538/Setup!$B$17+INDEX('FD inverse'!$A$39:$BH$39,1,'FD mesh'!$B$15+1)*Setup!$B$22</f>
        <v>15.1262896535961</v>
      </c>
      <c r="AP538" s="0" t="n">
        <f aca="false">SUMPRODUCT('FD inverse'!$A$40:$BH$40,'FD mesh'!$B$84:$BI$84,$E537:$BL537)+'FD inverse'!$A$40*$C538/Setup!$B$17+INDEX('FD inverse'!$A$40:$BH$40,1,'FD mesh'!$B$15+1)*Setup!$B$22</f>
        <v>15.1061147694771</v>
      </c>
      <c r="AQ538" s="0" t="n">
        <f aca="false">SUMPRODUCT('FD inverse'!$A$41:$BH$41,'FD mesh'!$B$84:$BI$84,$E537:$BL537)+'FD inverse'!$A$41*$C538/Setup!$B$17+INDEX('FD inverse'!$A$41:$BH$41,1,'FD mesh'!$B$15+1)*Setup!$B$22</f>
        <v>15.0860662498651</v>
      </c>
      <c r="AR538" s="0" t="n">
        <f aca="false">SUMPRODUCT('FD inverse'!$A$42:$BH$42,'FD mesh'!$B$84:$BI$84,$E537:$BL537)+'FD inverse'!$A$42*$C538/Setup!$B$17+INDEX('FD inverse'!$A$42:$BH$42,1,'FD mesh'!$B$15+1)*Setup!$B$22</f>
        <v>15.0661204050323</v>
      </c>
      <c r="AS538" s="0" t="n">
        <f aca="false">SUMPRODUCT('FD inverse'!$A$43:$BH$43,'FD mesh'!$B$84:$BI$84,$E537:$BL537)+'FD inverse'!$A$43*$C538/Setup!$B$17+INDEX('FD inverse'!$A$43:$BH$43,1,'FD mesh'!$B$15+1)*Setup!$B$22</f>
        <v>0</v>
      </c>
      <c r="AT538" s="0" t="n">
        <f aca="false">SUMPRODUCT('FD inverse'!$A$44:$BH$44,'FD mesh'!$B$84:$BI$84,$E537:$BL537)+'FD inverse'!$A$44*$C538/Setup!$B$17+INDEX('FD inverse'!$A$44:$BH$44,1,'FD mesh'!$B$15+1)*Setup!$B$22</f>
        <v>0</v>
      </c>
      <c r="AU538" s="0" t="n">
        <f aca="false">SUMPRODUCT('FD inverse'!$A$45:$BH$45,'FD mesh'!$B$84:$BI$84,$E537:$BL537)+'FD inverse'!$A$45*$C538/Setup!$B$17+INDEX('FD inverse'!$A$45:$BH$45,1,'FD mesh'!$B$15+1)*Setup!$B$22</f>
        <v>0</v>
      </c>
      <c r="AV538" s="0" t="n">
        <f aca="false">SUMPRODUCT('FD inverse'!$A$46:$BH$46,'FD mesh'!$B$84:$BI$84,$E537:$BL537)+'FD inverse'!$A$46*$C538/Setup!$B$17+INDEX('FD inverse'!$A$46:$BH$46,1,'FD mesh'!$B$15+1)*Setup!$B$22</f>
        <v>0</v>
      </c>
      <c r="AW538" s="0" t="n">
        <f aca="false">SUMPRODUCT('FD inverse'!$A$47:$BH$47,'FD mesh'!$B$84:$BI$84,$E537:$BL537)+'FD inverse'!$A$47*$C538/Setup!$B$17+INDEX('FD inverse'!$A$47:$BH$47,1,'FD mesh'!$B$15+1)*Setup!$B$22</f>
        <v>0</v>
      </c>
      <c r="AX538" s="0" t="n">
        <f aca="false">SUMPRODUCT('FD inverse'!$A$48:$BH$48,'FD mesh'!$B$84:$BI$84,$E537:$BL537)+'FD inverse'!$A$48*$C538/Setup!$B$17+INDEX('FD inverse'!$A$48:$BH$48,1,'FD mesh'!$B$15+1)*Setup!$B$22</f>
        <v>0</v>
      </c>
      <c r="AY538" s="0" t="n">
        <f aca="false">SUMPRODUCT('FD inverse'!$A$49:$BH$49,'FD mesh'!$B$84:$BI$84,$E537:$BL537)+'FD inverse'!$A$49*$C538/Setup!$B$17+INDEX('FD inverse'!$A$49:$BH$49,1,'FD mesh'!$B$15+1)*Setup!$B$22</f>
        <v>0</v>
      </c>
      <c r="AZ538" s="0" t="n">
        <f aca="false">SUMPRODUCT('FD inverse'!$A$50:$BH$50,'FD mesh'!$B$84:$BI$84,$E537:$BL537)+'FD inverse'!$A$50*$C538/Setup!$B$17+INDEX('FD inverse'!$A$50:$BH$50,1,'FD mesh'!$B$15+1)*Setup!$B$22</f>
        <v>0</v>
      </c>
      <c r="BA538" s="0" t="n">
        <f aca="false">SUMPRODUCT('FD inverse'!$A$51:$BH$51,'FD mesh'!$B$84:$BI$84,$E537:$BL537)+'FD inverse'!$A$51*$C538/Setup!$B$17+INDEX('FD inverse'!$A$51:$BH$51,1,'FD mesh'!$B$15+1)*Setup!$B$22</f>
        <v>0</v>
      </c>
      <c r="BB538" s="0" t="n">
        <f aca="false">SUMPRODUCT('FD inverse'!$A$52:$BH$52,'FD mesh'!$B$84:$BI$84,$E537:$BL537)+'FD inverse'!$A$52*$C538/Setup!$B$17+INDEX('FD inverse'!$A$52:$BH$52,1,'FD mesh'!$B$15+1)*Setup!$B$22</f>
        <v>0</v>
      </c>
      <c r="BC538" s="0" t="n">
        <f aca="false">SUMPRODUCT('FD inverse'!$A$53:$BH$53,'FD mesh'!$B$84:$BI$84,$E537:$BL537)+'FD inverse'!$A$53*$C538/Setup!$B$17+INDEX('FD inverse'!$A$53:$BH$53,1,'FD mesh'!$B$15+1)*Setup!$B$22</f>
        <v>0</v>
      </c>
      <c r="BD538" s="0" t="n">
        <f aca="false">SUMPRODUCT('FD inverse'!$A$54:$BH$54,'FD mesh'!$B$84:$BI$84,$E537:$BL537)+'FD inverse'!$A$54*$C538/Setup!$B$17+INDEX('FD inverse'!$A$54:$BH$54,1,'FD mesh'!$B$15+1)*Setup!$B$22</f>
        <v>0</v>
      </c>
      <c r="BE538" s="0" t="n">
        <f aca="false">SUMPRODUCT('FD inverse'!$A$55:$BH$55,'FD mesh'!$B$84:$BI$84,$E537:$BL537)+'FD inverse'!$A$55*$C538/Setup!$B$17+INDEX('FD inverse'!$A$55:$BH$55,1,'FD mesh'!$B$15+1)*Setup!$B$22</f>
        <v>0</v>
      </c>
      <c r="BF538" s="0" t="n">
        <f aca="false">SUMPRODUCT('FD inverse'!$A$56:$BH$56,'FD mesh'!$B$84:$BI$84,$E537:$BL537)+'FD inverse'!$A$56*$C538/Setup!$B$17+INDEX('FD inverse'!$A$56:$BH$56,1,'FD mesh'!$B$15+1)*Setup!$B$22</f>
        <v>0</v>
      </c>
      <c r="BG538" s="0" t="n">
        <f aca="false">SUMPRODUCT('FD inverse'!$A$57:$BH$57,'FD mesh'!$B$84:$BI$84,$E537:$BL537)+'FD inverse'!$A$57*$C538/Setup!$B$17+INDEX('FD inverse'!$A$57:$BH$57,1,'FD mesh'!$B$15+1)*Setup!$B$22</f>
        <v>0</v>
      </c>
      <c r="BH538" s="0" t="n">
        <f aca="false">SUMPRODUCT('FD inverse'!$A$58:$BH$58,'FD mesh'!$B$84:$BI$84,$E537:$BL537)+'FD inverse'!$A$58*$C538/Setup!$B$17+INDEX('FD inverse'!$A$58:$BH$58,1,'FD mesh'!$B$15+1)*Setup!$B$22</f>
        <v>0</v>
      </c>
      <c r="BI538" s="0" t="n">
        <f aca="false">SUMPRODUCT('FD inverse'!$A$59:$BH$59,'FD mesh'!$B$84:$BI$84,$E537:$BL537)+'FD inverse'!$A$59*$C538/Setup!$B$17+INDEX('FD inverse'!$A$59:$BH$59,1,'FD mesh'!$B$15+1)*Setup!$B$22</f>
        <v>0</v>
      </c>
      <c r="BJ538" s="0" t="n">
        <f aca="false">SUMPRODUCT('FD inverse'!$A$60:$BH$60,'FD mesh'!$B$84:$BI$84,$E537:$BL537)+'FD inverse'!$A$60*$C538/Setup!$B$17+INDEX('FD inverse'!$A$60:$BH$60,1,'FD mesh'!$B$15+1)*Setup!$B$22</f>
        <v>0</v>
      </c>
      <c r="BK538" s="0" t="n">
        <f aca="false">SUMPRODUCT('FD inverse'!$A$61:$BH$61,'FD mesh'!$B$84:$BI$84,$E537:$BL537)+'FD inverse'!$A$61*$C538/Setup!$B$17+INDEX('FD inverse'!$A$61:$BH$61,1,'FD mesh'!$B$15+1)*Setup!$B$22</f>
        <v>0</v>
      </c>
      <c r="BL538" s="0" t="n">
        <f aca="false">SUMPRODUCT('FD inverse'!$A$62:$BH$62,'FD mesh'!$B$84:$BI$84,$E537:$BL537)+'FD inverse'!$A$62*$C538/Setup!$B$17+INDEX('FD inverse'!$A$62:$BH$62,1,'FD mesh'!$B$15+1)*Setup!$B$22</f>
        <v>0</v>
      </c>
    </row>
    <row r="539" customFormat="false" ht="15" hidden="false" customHeight="false" outlineLevel="0" collapsed="false">
      <c r="A539" s="0" t="n">
        <v>534</v>
      </c>
      <c r="B539" s="0" t="n">
        <f aca="false">A539*Setup!$B$11/3600</f>
        <v>44.5</v>
      </c>
      <c r="C539" s="0" t="n">
        <f aca="false">Setup!$B$7+Setup!$B$8*COS(2*PI()*(B539-Setup!$B$9)/24)</f>
        <v>25.5307337294604</v>
      </c>
      <c r="D539" s="0" t="n">
        <f aca="false">(C539-E539)/Setup!$B$17</f>
        <v>5.52411779888017</v>
      </c>
      <c r="E539" s="0" t="n">
        <f aca="false">SUMPRODUCT('FD inverse'!$A$3:$BH$3,'FD mesh'!$B$84:$BI$84,$E538:$BL538)+'FD inverse'!$A$3*$C539/Setup!$B$17+INDEX('FD inverse'!$A$3:$BH$3,1,'FD mesh'!$B$15+1)*Setup!$B$22</f>
        <v>24.8125984156059</v>
      </c>
      <c r="F539" s="0" t="n">
        <f aca="false">SUMPRODUCT('FD inverse'!$A$4:$BH$4,'FD mesh'!$B$84:$BI$84,$E538:$BL538)+'FD inverse'!$A$4*$C539/Setup!$B$17+INDEX('FD inverse'!$A$4:$BH$4,1,'FD mesh'!$B$15+1)*Setup!$B$22</f>
        <v>24.6387640705303</v>
      </c>
      <c r="G539" s="0" t="n">
        <f aca="false">SUMPRODUCT('FD inverse'!$A$5:$BH$5,'FD mesh'!$B$84:$BI$84,$E538:$BL538)+'FD inverse'!$A$5*$C539/Setup!$B$17+INDEX('FD inverse'!$A$5:$BH$5,1,'FD mesh'!$B$15+1)*Setup!$B$22</f>
        <v>24.4496741715461</v>
      </c>
      <c r="H539" s="0" t="n">
        <f aca="false">SUMPRODUCT('FD inverse'!$A$6:$BH$6,'FD mesh'!$B$84:$BI$84,$E538:$BL538)+'FD inverse'!$A$6*$C539/Setup!$B$17+INDEX('FD inverse'!$A$6:$BH$6,1,'FD mesh'!$B$15+1)*Setup!$B$22</f>
        <v>23.7945468840651</v>
      </c>
      <c r="I539" s="0" t="n">
        <f aca="false">SUMPRODUCT('FD inverse'!$A$7:$BH$7,'FD mesh'!$B$84:$BI$84,$E538:$BL538)+'FD inverse'!$A$7*$C539/Setup!$B$17+INDEX('FD inverse'!$A$7:$BH$7,1,'FD mesh'!$B$15+1)*Setup!$B$22</f>
        <v>23.7363840672908</v>
      </c>
      <c r="J539" s="0" t="n">
        <f aca="false">SUMPRODUCT('FD inverse'!$A$8:$BH$8,'FD mesh'!$B$84:$BI$84,$E538:$BL538)+'FD inverse'!$A$8*$C539/Setup!$B$17+INDEX('FD inverse'!$A$8:$BH$8,1,'FD mesh'!$B$15+1)*Setup!$B$22</f>
        <v>23.6791520236619</v>
      </c>
      <c r="K539" s="0" t="n">
        <f aca="false">SUMPRODUCT('FD inverse'!$A$9:$BH$9,'FD mesh'!$B$84:$BI$84,$E538:$BL538)+'FD inverse'!$A$9*$C539/Setup!$B$17+INDEX('FD inverse'!$A$9:$BH$9,1,'FD mesh'!$B$15+1)*Setup!$B$22</f>
        <v>23.6240019627467</v>
      </c>
      <c r="L539" s="0" t="n">
        <f aca="false">SUMPRODUCT('FD inverse'!$A$10:$BH$10,'FD mesh'!$B$84:$BI$84,$E538:$BL538)+'FD inverse'!$A$10*$C539/Setup!$B$17+INDEX('FD inverse'!$A$10:$BH$10,1,'FD mesh'!$B$15+1)*Setup!$B$22</f>
        <v>23.5719360724076</v>
      </c>
      <c r="M539" s="0" t="n">
        <f aca="false">SUMPRODUCT('FD inverse'!$A$11:$BH$11,'FD mesh'!$B$84:$BI$84,$E538:$BL538)+'FD inverse'!$A$11*$C539/Setup!$B$17+INDEX('FD inverse'!$A$11:$BH$11,1,'FD mesh'!$B$15+1)*Setup!$B$22</f>
        <v>23.523811891179</v>
      </c>
      <c r="N539" s="0" t="n">
        <f aca="false">SUMPRODUCT('FD inverse'!$A$12:$BH$12,'FD mesh'!$B$84:$BI$84,$E538:$BL538)+'FD inverse'!$A$12*$C539/Setup!$B$17+INDEX('FD inverse'!$A$12:$BH$12,1,'FD mesh'!$B$15+1)*Setup!$B$22</f>
        <v>23.4803464518833</v>
      </c>
      <c r="O539" s="0" t="n">
        <f aca="false">SUMPRODUCT('FD inverse'!$A$13:$BH$13,'FD mesh'!$B$84:$BI$84,$E538:$BL538)+'FD inverse'!$A$13*$C539/Setup!$B$17+INDEX('FD inverse'!$A$13:$BH$13,1,'FD mesh'!$B$15+1)*Setup!$B$22</f>
        <v>23.4421200614193</v>
      </c>
      <c r="P539" s="0" t="n">
        <f aca="false">SUMPRODUCT('FD inverse'!$A$14:$BH$14,'FD mesh'!$B$84:$BI$84,$E538:$BL538)+'FD inverse'!$A$14*$C539/Setup!$B$17+INDEX('FD inverse'!$A$14:$BH$14,1,'FD mesh'!$B$15+1)*Setup!$B$22</f>
        <v>23.4095796038746</v>
      </c>
      <c r="Q539" s="0" t="n">
        <f aca="false">SUMPRODUCT('FD inverse'!$A$15:$BH$15,'FD mesh'!$B$84:$BI$84,$E538:$BL538)+'FD inverse'!$A$15*$C539/Setup!$B$17+INDEX('FD inverse'!$A$15:$BH$15,1,'FD mesh'!$B$15+1)*Setup!$B$22</f>
        <v>23.3830412756493</v>
      </c>
      <c r="R539" s="0" t="n">
        <f aca="false">SUMPRODUCT('FD inverse'!$A$16:$BH$16,'FD mesh'!$B$84:$BI$84,$E538:$BL538)+'FD inverse'!$A$16*$C539/Setup!$B$17+INDEX('FD inverse'!$A$16:$BH$16,1,'FD mesh'!$B$15+1)*Setup!$B$22</f>
        <v>23.3626926822389</v>
      </c>
      <c r="S539" s="0" t="n">
        <f aca="false">SUMPRODUCT('FD inverse'!$A$17:$BH$17,'FD mesh'!$B$84:$BI$84,$E538:$BL538)+'FD inverse'!$A$17*$C539/Setup!$B$17+INDEX('FD inverse'!$A$17:$BH$17,1,'FD mesh'!$B$15+1)*Setup!$B$22</f>
        <v>22.8081780505309</v>
      </c>
      <c r="T539" s="0" t="n">
        <f aca="false">SUMPRODUCT('FD inverse'!$A$18:$BH$18,'FD mesh'!$B$84:$BI$84,$E538:$BL538)+'FD inverse'!$A$18*$C539/Setup!$B$17+INDEX('FD inverse'!$A$18:$BH$18,1,'FD mesh'!$B$15+1)*Setup!$B$22</f>
        <v>22.2567198914767</v>
      </c>
      <c r="U539" s="0" t="n">
        <f aca="false">SUMPRODUCT('FD inverse'!$A$19:$BH$19,'FD mesh'!$B$84:$BI$84,$E538:$BL538)+'FD inverse'!$A$19*$C539/Setup!$B$17+INDEX('FD inverse'!$A$19:$BH$19,1,'FD mesh'!$B$15+1)*Setup!$B$22</f>
        <v>21.7082281151897</v>
      </c>
      <c r="V539" s="0" t="n">
        <f aca="false">SUMPRODUCT('FD inverse'!$A$20:$BH$20,'FD mesh'!$B$84:$BI$84,$E538:$BL538)+'FD inverse'!$A$20*$C539/Setup!$B$17+INDEX('FD inverse'!$A$20:$BH$20,1,'FD mesh'!$B$15+1)*Setup!$B$22</f>
        <v>21.1625862261443</v>
      </c>
      <c r="W539" s="0" t="n">
        <f aca="false">SUMPRODUCT('FD inverse'!$A$21:$BH$21,'FD mesh'!$B$84:$BI$84,$E538:$BL538)+'FD inverse'!$A$21*$C539/Setup!$B$17+INDEX('FD inverse'!$A$21:$BH$21,1,'FD mesh'!$B$15+1)*Setup!$B$22</f>
        <v>20.6196537237352</v>
      </c>
      <c r="X539" s="0" t="n">
        <f aca="false">SUMPRODUCT('FD inverse'!$A$22:$BH$22,'FD mesh'!$B$84:$BI$84,$E538:$BL538)+'FD inverse'!$A$22*$C539/Setup!$B$17+INDEX('FD inverse'!$A$22:$BH$22,1,'FD mesh'!$B$15+1)*Setup!$B$22</f>
        <v>20.0792684171972</v>
      </c>
      <c r="Y539" s="0" t="n">
        <f aca="false">SUMPRODUCT('FD inverse'!$A$23:$BH$23,'FD mesh'!$B$84:$BI$84,$E538:$BL538)+'FD inverse'!$A$23*$C539/Setup!$B$17+INDEX('FD inverse'!$A$23:$BH$23,1,'FD mesh'!$B$15+1)*Setup!$B$22</f>
        <v>19.5412486584356</v>
      </c>
      <c r="Z539" s="0" t="n">
        <f aca="false">SUMPRODUCT('FD inverse'!$A$24:$BH$24,'FD mesh'!$B$84:$BI$84,$E538:$BL538)+'FD inverse'!$A$24*$C539/Setup!$B$17+INDEX('FD inverse'!$A$24:$BH$24,1,'FD mesh'!$B$15+1)*Setup!$B$22</f>
        <v>19.0053954971473</v>
      </c>
      <c r="AA539" s="0" t="n">
        <f aca="false">SUMPRODUCT('FD inverse'!$A$25:$BH$25,'FD mesh'!$B$84:$BI$84,$E538:$BL538)+'FD inverse'!$A$25*$C539/Setup!$B$17+INDEX('FD inverse'!$A$25:$BH$25,1,'FD mesh'!$B$15+1)*Setup!$B$22</f>
        <v>18.4714947633648</v>
      </c>
      <c r="AB539" s="0" t="n">
        <f aca="false">SUMPRODUCT('FD inverse'!$A$26:$BH$26,'FD mesh'!$B$84:$BI$84,$E538:$BL538)+'FD inverse'!$A$26*$C539/Setup!$B$17+INDEX('FD inverse'!$A$26:$BH$26,1,'FD mesh'!$B$15+1)*Setup!$B$22</f>
        <v>17.9393190832151</v>
      </c>
      <c r="AC539" s="0" t="n">
        <f aca="false">SUMPRODUCT('FD inverse'!$A$27:$BH$27,'FD mesh'!$B$84:$BI$84,$E538:$BL538)+'FD inverse'!$A$27*$C539/Setup!$B$17+INDEX('FD inverse'!$A$27:$BH$27,1,'FD mesh'!$B$15+1)*Setup!$B$22</f>
        <v>17.4086298342683</v>
      </c>
      <c r="AD539" s="0" t="n">
        <f aca="false">SUMPRODUCT('FD inverse'!$A$28:$BH$28,'FD mesh'!$B$84:$BI$84,$E538:$BL538)+'FD inverse'!$A$28*$C539/Setup!$B$17+INDEX('FD inverse'!$A$28:$BH$28,1,'FD mesh'!$B$15+1)*Setup!$B$22</f>
        <v>16.8791790473557</v>
      </c>
      <c r="AE539" s="0" t="n">
        <f aca="false">SUMPRODUCT('FD inverse'!$A$29:$BH$29,'FD mesh'!$B$84:$BI$84,$E538:$BL538)+'FD inverse'!$A$29*$C539/Setup!$B$17+INDEX('FD inverse'!$A$29:$BH$29,1,'FD mesh'!$B$15+1)*Setup!$B$22</f>
        <v>16.3507112621643</v>
      </c>
      <c r="AF539" s="0" t="n">
        <f aca="false">SUMPRODUCT('FD inverse'!$A$30:$BH$30,'FD mesh'!$B$84:$BI$84,$E538:$BL538)+'FD inverse'!$A$30*$C539/Setup!$B$17+INDEX('FD inverse'!$A$30:$BH$30,1,'FD mesh'!$B$15+1)*Setup!$B$22</f>
        <v>15.8229653442689</v>
      </c>
      <c r="AG539" s="0" t="n">
        <f aca="false">SUMPRODUCT('FD inverse'!$A$31:$BH$31,'FD mesh'!$B$84:$BI$84,$E538:$BL538)+'FD inverse'!$A$31*$C539/Setup!$B$17+INDEX('FD inverse'!$A$31:$BH$31,1,'FD mesh'!$B$15+1)*Setup!$B$22</f>
        <v>15.2956762715493</v>
      </c>
      <c r="AH539" s="0" t="n">
        <f aca="false">SUMPRODUCT('FD inverse'!$A$32:$BH$32,'FD mesh'!$B$84:$BI$84,$E538:$BL538)+'FD inverse'!$A$32*$C539/Setup!$B$17+INDEX('FD inverse'!$A$32:$BH$32,1,'FD mesh'!$B$15+1)*Setup!$B$22</f>
        <v>15.2736188466418</v>
      </c>
      <c r="AI539" s="0" t="n">
        <f aca="false">SUMPRODUCT('FD inverse'!$A$33:$BH$33,'FD mesh'!$B$84:$BI$84,$E538:$BL538)+'FD inverse'!$A$33*$C539/Setup!$B$17+INDEX('FD inverse'!$A$33:$BH$33,1,'FD mesh'!$B$15+1)*Setup!$B$22</f>
        <v>15.251867802106</v>
      </c>
      <c r="AJ539" s="0" t="n">
        <f aca="false">SUMPRODUCT('FD inverse'!$A$34:$BH$34,'FD mesh'!$B$84:$BI$84,$E538:$BL538)+'FD inverse'!$A$34*$C539/Setup!$B$17+INDEX('FD inverse'!$A$34:$BH$34,1,'FD mesh'!$B$15+1)*Setup!$B$22</f>
        <v>15.2304022989668</v>
      </c>
      <c r="AK539" s="0" t="n">
        <f aca="false">SUMPRODUCT('FD inverse'!$A$35:$BH$35,'FD mesh'!$B$84:$BI$84,$E538:$BL538)+'FD inverse'!$A$35*$C539/Setup!$B$17+INDEX('FD inverse'!$A$35:$BH$35,1,'FD mesh'!$B$15+1)*Setup!$B$22</f>
        <v>15.2092007706889</v>
      </c>
      <c r="AL539" s="0" t="n">
        <f aca="false">SUMPRODUCT('FD inverse'!$A$36:$BH$36,'FD mesh'!$B$84:$BI$84,$E538:$BL538)+'FD inverse'!$A$36*$C539/Setup!$B$17+INDEX('FD inverse'!$A$36:$BH$36,1,'FD mesh'!$B$15+1)*Setup!$B$22</f>
        <v>15.1882410732909</v>
      </c>
      <c r="AM539" s="0" t="n">
        <f aca="false">SUMPRODUCT('FD inverse'!$A$37:$BH$37,'FD mesh'!$B$84:$BI$84,$E538:$BL538)+'FD inverse'!$A$37*$C539/Setup!$B$17+INDEX('FD inverse'!$A$37:$BH$37,1,'FD mesh'!$B$15+1)*Setup!$B$22</f>
        <v>15.1675006118708</v>
      </c>
      <c r="AN539" s="0" t="n">
        <f aca="false">SUMPRODUCT('FD inverse'!$A$38:$BH$38,'FD mesh'!$B$84:$BI$84,$E538:$BL538)+'FD inverse'!$A$38*$C539/Setup!$B$17+INDEX('FD inverse'!$A$38:$BH$38,1,'FD mesh'!$B$15+1)*Setup!$B$22</f>
        <v>15.1469564455729</v>
      </c>
      <c r="AO539" s="0" t="n">
        <f aca="false">SUMPRODUCT('FD inverse'!$A$39:$BH$39,'FD mesh'!$B$84:$BI$84,$E538:$BL538)+'FD inverse'!$A$39*$C539/Setup!$B$17+INDEX('FD inverse'!$A$39:$BH$39,1,'FD mesh'!$B$15+1)*Setup!$B$22</f>
        <v>15.1265853730556</v>
      </c>
      <c r="AP539" s="0" t="n">
        <f aca="false">SUMPRODUCT('FD inverse'!$A$40:$BH$40,'FD mesh'!$B$84:$BI$84,$E538:$BL538)+'FD inverse'!$A$40*$C539/Setup!$B$17+INDEX('FD inverse'!$A$40:$BH$40,1,'FD mesh'!$B$15+1)*Setup!$B$22</f>
        <v>15.1063640005402</v>
      </c>
      <c r="AQ539" s="0" t="n">
        <f aca="false">SUMPRODUCT('FD inverse'!$A$41:$BH$41,'FD mesh'!$B$84:$BI$84,$E538:$BL538)+'FD inverse'!$A$41*$C539/Setup!$B$17+INDEX('FD inverse'!$A$41:$BH$41,1,'FD mesh'!$B$15+1)*Setup!$B$22</f>
        <v>15.0862687945295</v>
      </c>
      <c r="AR539" s="0" t="n">
        <f aca="false">SUMPRODUCT('FD inverse'!$A$42:$BH$42,'FD mesh'!$B$84:$BI$84,$E538:$BL538)+'FD inverse'!$A$42*$C539/Setup!$B$17+INDEX('FD inverse'!$A$42:$BH$42,1,'FD mesh'!$B$15+1)*Setup!$B$22</f>
        <v>15.0662761212932</v>
      </c>
      <c r="AS539" s="0" t="n">
        <f aca="false">SUMPRODUCT('FD inverse'!$A$43:$BH$43,'FD mesh'!$B$84:$BI$84,$E538:$BL538)+'FD inverse'!$A$43*$C539/Setup!$B$17+INDEX('FD inverse'!$A$43:$BH$43,1,'FD mesh'!$B$15+1)*Setup!$B$22</f>
        <v>0</v>
      </c>
      <c r="AT539" s="0" t="n">
        <f aca="false">SUMPRODUCT('FD inverse'!$A$44:$BH$44,'FD mesh'!$B$84:$BI$84,$E538:$BL538)+'FD inverse'!$A$44*$C539/Setup!$B$17+INDEX('FD inverse'!$A$44:$BH$44,1,'FD mesh'!$B$15+1)*Setup!$B$22</f>
        <v>0</v>
      </c>
      <c r="AU539" s="0" t="n">
        <f aca="false">SUMPRODUCT('FD inverse'!$A$45:$BH$45,'FD mesh'!$B$84:$BI$84,$E538:$BL538)+'FD inverse'!$A$45*$C539/Setup!$B$17+INDEX('FD inverse'!$A$45:$BH$45,1,'FD mesh'!$B$15+1)*Setup!$B$22</f>
        <v>0</v>
      </c>
      <c r="AV539" s="0" t="n">
        <f aca="false">SUMPRODUCT('FD inverse'!$A$46:$BH$46,'FD mesh'!$B$84:$BI$84,$E538:$BL538)+'FD inverse'!$A$46*$C539/Setup!$B$17+INDEX('FD inverse'!$A$46:$BH$46,1,'FD mesh'!$B$15+1)*Setup!$B$22</f>
        <v>0</v>
      </c>
      <c r="AW539" s="0" t="n">
        <f aca="false">SUMPRODUCT('FD inverse'!$A$47:$BH$47,'FD mesh'!$B$84:$BI$84,$E538:$BL538)+'FD inverse'!$A$47*$C539/Setup!$B$17+INDEX('FD inverse'!$A$47:$BH$47,1,'FD mesh'!$B$15+1)*Setup!$B$22</f>
        <v>0</v>
      </c>
      <c r="AX539" s="0" t="n">
        <f aca="false">SUMPRODUCT('FD inverse'!$A$48:$BH$48,'FD mesh'!$B$84:$BI$84,$E538:$BL538)+'FD inverse'!$A$48*$C539/Setup!$B$17+INDEX('FD inverse'!$A$48:$BH$48,1,'FD mesh'!$B$15+1)*Setup!$B$22</f>
        <v>0</v>
      </c>
      <c r="AY539" s="0" t="n">
        <f aca="false">SUMPRODUCT('FD inverse'!$A$49:$BH$49,'FD mesh'!$B$84:$BI$84,$E538:$BL538)+'FD inverse'!$A$49*$C539/Setup!$B$17+INDEX('FD inverse'!$A$49:$BH$49,1,'FD mesh'!$B$15+1)*Setup!$B$22</f>
        <v>0</v>
      </c>
      <c r="AZ539" s="0" t="n">
        <f aca="false">SUMPRODUCT('FD inverse'!$A$50:$BH$50,'FD mesh'!$B$84:$BI$84,$E538:$BL538)+'FD inverse'!$A$50*$C539/Setup!$B$17+INDEX('FD inverse'!$A$50:$BH$50,1,'FD mesh'!$B$15+1)*Setup!$B$22</f>
        <v>0</v>
      </c>
      <c r="BA539" s="0" t="n">
        <f aca="false">SUMPRODUCT('FD inverse'!$A$51:$BH$51,'FD mesh'!$B$84:$BI$84,$E538:$BL538)+'FD inverse'!$A$51*$C539/Setup!$B$17+INDEX('FD inverse'!$A$51:$BH$51,1,'FD mesh'!$B$15+1)*Setup!$B$22</f>
        <v>0</v>
      </c>
      <c r="BB539" s="0" t="n">
        <f aca="false">SUMPRODUCT('FD inverse'!$A$52:$BH$52,'FD mesh'!$B$84:$BI$84,$E538:$BL538)+'FD inverse'!$A$52*$C539/Setup!$B$17+INDEX('FD inverse'!$A$52:$BH$52,1,'FD mesh'!$B$15+1)*Setup!$B$22</f>
        <v>0</v>
      </c>
      <c r="BC539" s="0" t="n">
        <f aca="false">SUMPRODUCT('FD inverse'!$A$53:$BH$53,'FD mesh'!$B$84:$BI$84,$E538:$BL538)+'FD inverse'!$A$53*$C539/Setup!$B$17+INDEX('FD inverse'!$A$53:$BH$53,1,'FD mesh'!$B$15+1)*Setup!$B$22</f>
        <v>0</v>
      </c>
      <c r="BD539" s="0" t="n">
        <f aca="false">SUMPRODUCT('FD inverse'!$A$54:$BH$54,'FD mesh'!$B$84:$BI$84,$E538:$BL538)+'FD inverse'!$A$54*$C539/Setup!$B$17+INDEX('FD inverse'!$A$54:$BH$54,1,'FD mesh'!$B$15+1)*Setup!$B$22</f>
        <v>0</v>
      </c>
      <c r="BE539" s="0" t="n">
        <f aca="false">SUMPRODUCT('FD inverse'!$A$55:$BH$55,'FD mesh'!$B$84:$BI$84,$E538:$BL538)+'FD inverse'!$A$55*$C539/Setup!$B$17+INDEX('FD inverse'!$A$55:$BH$55,1,'FD mesh'!$B$15+1)*Setup!$B$22</f>
        <v>0</v>
      </c>
      <c r="BF539" s="0" t="n">
        <f aca="false">SUMPRODUCT('FD inverse'!$A$56:$BH$56,'FD mesh'!$B$84:$BI$84,$E538:$BL538)+'FD inverse'!$A$56*$C539/Setup!$B$17+INDEX('FD inverse'!$A$56:$BH$56,1,'FD mesh'!$B$15+1)*Setup!$B$22</f>
        <v>0</v>
      </c>
      <c r="BG539" s="0" t="n">
        <f aca="false">SUMPRODUCT('FD inverse'!$A$57:$BH$57,'FD mesh'!$B$84:$BI$84,$E538:$BL538)+'FD inverse'!$A$57*$C539/Setup!$B$17+INDEX('FD inverse'!$A$57:$BH$57,1,'FD mesh'!$B$15+1)*Setup!$B$22</f>
        <v>0</v>
      </c>
      <c r="BH539" s="0" t="n">
        <f aca="false">SUMPRODUCT('FD inverse'!$A$58:$BH$58,'FD mesh'!$B$84:$BI$84,$E538:$BL538)+'FD inverse'!$A$58*$C539/Setup!$B$17+INDEX('FD inverse'!$A$58:$BH$58,1,'FD mesh'!$B$15+1)*Setup!$B$22</f>
        <v>0</v>
      </c>
      <c r="BI539" s="0" t="n">
        <f aca="false">SUMPRODUCT('FD inverse'!$A$59:$BH$59,'FD mesh'!$B$84:$BI$84,$E538:$BL538)+'FD inverse'!$A$59*$C539/Setup!$B$17+INDEX('FD inverse'!$A$59:$BH$59,1,'FD mesh'!$B$15+1)*Setup!$B$22</f>
        <v>0</v>
      </c>
      <c r="BJ539" s="0" t="n">
        <f aca="false">SUMPRODUCT('FD inverse'!$A$60:$BH$60,'FD mesh'!$B$84:$BI$84,$E538:$BL538)+'FD inverse'!$A$60*$C539/Setup!$B$17+INDEX('FD inverse'!$A$60:$BH$60,1,'FD mesh'!$B$15+1)*Setup!$B$22</f>
        <v>0</v>
      </c>
      <c r="BK539" s="0" t="n">
        <f aca="false">SUMPRODUCT('FD inverse'!$A$61:$BH$61,'FD mesh'!$B$84:$BI$84,$E538:$BL538)+'FD inverse'!$A$61*$C539/Setup!$B$17+INDEX('FD inverse'!$A$61:$BH$61,1,'FD mesh'!$B$15+1)*Setup!$B$22</f>
        <v>0</v>
      </c>
      <c r="BL539" s="0" t="n">
        <f aca="false">SUMPRODUCT('FD inverse'!$A$62:$BH$62,'FD mesh'!$B$84:$BI$84,$E538:$BL538)+'FD inverse'!$A$62*$C539/Setup!$B$17+INDEX('FD inverse'!$A$62:$BH$62,1,'FD mesh'!$B$15+1)*Setup!$B$22</f>
        <v>0</v>
      </c>
    </row>
    <row r="540" customFormat="false" ht="15" hidden="false" customHeight="false" outlineLevel="0" collapsed="false">
      <c r="A540" s="0" t="n">
        <v>535</v>
      </c>
      <c r="B540" s="0" t="n">
        <f aca="false">A540*Setup!$B$11/3600</f>
        <v>44.5833333333333</v>
      </c>
      <c r="C540" s="0" t="n">
        <f aca="false">Setup!$B$7+Setup!$B$8*COS(2*PI()*(B540-Setup!$B$9)/24)</f>
        <v>25.4497521531348</v>
      </c>
      <c r="D540" s="0" t="n">
        <f aca="false">(C540-E540)/Setup!$B$17</f>
        <v>5.24018369431498</v>
      </c>
      <c r="E540" s="0" t="n">
        <f aca="false">SUMPRODUCT('FD inverse'!$A$3:$BH$3,'FD mesh'!$B$84:$BI$84,$E539:$BL539)+'FD inverse'!$A$3*$C540/Setup!$B$17+INDEX('FD inverse'!$A$3:$BH$3,1,'FD mesh'!$B$15+1)*Setup!$B$22</f>
        <v>24.7685282728739</v>
      </c>
      <c r="F540" s="0" t="n">
        <f aca="false">SUMPRODUCT('FD inverse'!$A$4:$BH$4,'FD mesh'!$B$84:$BI$84,$E539:$BL539)+'FD inverse'!$A$4*$C540/Setup!$B$17+INDEX('FD inverse'!$A$4:$BH$4,1,'FD mesh'!$B$15+1)*Setup!$B$22</f>
        <v>24.6030065917706</v>
      </c>
      <c r="G540" s="0" t="n">
        <f aca="false">SUMPRODUCT('FD inverse'!$A$5:$BH$5,'FD mesh'!$B$84:$BI$84,$E539:$BL539)+'FD inverse'!$A$5*$C540/Setup!$B$17+INDEX('FD inverse'!$A$5:$BH$5,1,'FD mesh'!$B$15+1)*Setup!$B$22</f>
        <v>24.4219651716223</v>
      </c>
      <c r="H540" s="0" t="n">
        <f aca="false">SUMPRODUCT('FD inverse'!$A$6:$BH$6,'FD mesh'!$B$84:$BI$84,$E539:$BL539)+'FD inverse'!$A$6*$C540/Setup!$B$17+INDEX('FD inverse'!$A$6:$BH$6,1,'FD mesh'!$B$15+1)*Setup!$B$22</f>
        <v>23.7934615208131</v>
      </c>
      <c r="I540" s="0" t="n">
        <f aca="false">SUMPRODUCT('FD inverse'!$A$7:$BH$7,'FD mesh'!$B$84:$BI$84,$E539:$BL539)+'FD inverse'!$A$7*$C540/Setup!$B$17+INDEX('FD inverse'!$A$7:$BH$7,1,'FD mesh'!$B$15+1)*Setup!$B$22</f>
        <v>23.737521562555</v>
      </c>
      <c r="J540" s="0" t="n">
        <f aca="false">SUMPRODUCT('FD inverse'!$A$8:$BH$8,'FD mesh'!$B$84:$BI$84,$E539:$BL539)+'FD inverse'!$A$8*$C540/Setup!$B$17+INDEX('FD inverse'!$A$8:$BH$8,1,'FD mesh'!$B$15+1)*Setup!$B$22</f>
        <v>23.6822526929484</v>
      </c>
      <c r="K540" s="0" t="n">
        <f aca="false">SUMPRODUCT('FD inverse'!$A$9:$BH$9,'FD mesh'!$B$84:$BI$84,$E539:$BL539)+'FD inverse'!$A$9*$C540/Setup!$B$17+INDEX('FD inverse'!$A$9:$BH$9,1,'FD mesh'!$B$15+1)*Setup!$B$22</f>
        <v>23.6288131267558</v>
      </c>
      <c r="L540" s="0" t="n">
        <f aca="false">SUMPRODUCT('FD inverse'!$A$10:$BH$10,'FD mesh'!$B$84:$BI$84,$E539:$BL539)+'FD inverse'!$A$10*$C540/Setup!$B$17+INDEX('FD inverse'!$A$10:$BH$10,1,'FD mesh'!$B$15+1)*Setup!$B$22</f>
        <v>23.5782120054062</v>
      </c>
      <c r="M540" s="0" t="n">
        <f aca="false">SUMPRODUCT('FD inverse'!$A$11:$BH$11,'FD mesh'!$B$84:$BI$84,$E539:$BL539)+'FD inverse'!$A$11*$C540/Setup!$B$17+INDEX('FD inverse'!$A$11:$BH$11,1,'FD mesh'!$B$15+1)*Setup!$B$22</f>
        <v>23.5313134993951</v>
      </c>
      <c r="N540" s="0" t="n">
        <f aca="false">SUMPRODUCT('FD inverse'!$A$12:$BH$12,'FD mesh'!$B$84:$BI$84,$E539:$BL539)+'FD inverse'!$A$12*$C540/Setup!$B$17+INDEX('FD inverse'!$A$12:$BH$12,1,'FD mesh'!$B$15+1)*Setup!$B$22</f>
        <v>23.4888407209451</v>
      </c>
      <c r="O540" s="0" t="n">
        <f aca="false">SUMPRODUCT('FD inverse'!$A$13:$BH$13,'FD mesh'!$B$84:$BI$84,$E539:$BL539)+'FD inverse'!$A$13*$C540/Setup!$B$17+INDEX('FD inverse'!$A$13:$BH$13,1,'FD mesh'!$B$15+1)*Setup!$B$22</f>
        <v>23.4513793106731</v>
      </c>
      <c r="P540" s="0" t="n">
        <f aca="false">SUMPRODUCT('FD inverse'!$A$14:$BH$14,'FD mesh'!$B$84:$BI$84,$E539:$BL539)+'FD inverse'!$A$14*$C540/Setup!$B$17+INDEX('FD inverse'!$A$14:$BH$14,1,'FD mesh'!$B$15+1)*Setup!$B$22</f>
        <v>23.4193805843267</v>
      </c>
      <c r="Q540" s="0" t="n">
        <f aca="false">SUMPRODUCT('FD inverse'!$A$15:$BH$15,'FD mesh'!$B$84:$BI$84,$E539:$BL539)+'FD inverse'!$A$15*$C540/Setup!$B$17+INDEX('FD inverse'!$A$15:$BH$15,1,'FD mesh'!$B$15+1)*Setup!$B$22</f>
        <v>23.3931641473326</v>
      </c>
      <c r="R540" s="0" t="n">
        <f aca="false">SUMPRODUCT('FD inverse'!$A$16:$BH$16,'FD mesh'!$B$84:$BI$84,$E539:$BL539)+'FD inverse'!$A$16*$C540/Setup!$B$17+INDEX('FD inverse'!$A$16:$BH$16,1,'FD mesh'!$B$15+1)*Setup!$B$22</f>
        <v>23.3729199060219</v>
      </c>
      <c r="S540" s="0" t="n">
        <f aca="false">SUMPRODUCT('FD inverse'!$A$17:$BH$17,'FD mesh'!$B$84:$BI$84,$E539:$BL539)+'FD inverse'!$A$17*$C540/Setup!$B$17+INDEX('FD inverse'!$A$17:$BH$17,1,'FD mesh'!$B$15+1)*Setup!$B$22</f>
        <v>22.8182271093284</v>
      </c>
      <c r="T540" s="0" t="n">
        <f aca="false">SUMPRODUCT('FD inverse'!$A$18:$BH$18,'FD mesh'!$B$84:$BI$84,$E539:$BL539)+'FD inverse'!$A$18*$C540/Setup!$B$17+INDEX('FD inverse'!$A$18:$BH$18,1,'FD mesh'!$B$15+1)*Setup!$B$22</f>
        <v>22.2664916070811</v>
      </c>
      <c r="U540" s="0" t="n">
        <f aca="false">SUMPRODUCT('FD inverse'!$A$19:$BH$19,'FD mesh'!$B$84:$BI$84,$E539:$BL539)+'FD inverse'!$A$19*$C540/Setup!$B$17+INDEX('FD inverse'!$A$19:$BH$19,1,'FD mesh'!$B$15+1)*Setup!$B$22</f>
        <v>21.7176317811402</v>
      </c>
      <c r="V540" s="0" t="n">
        <f aca="false">SUMPRODUCT('FD inverse'!$A$20:$BH$20,'FD mesh'!$B$84:$BI$84,$E539:$BL539)+'FD inverse'!$A$20*$C540/Setup!$B$17+INDEX('FD inverse'!$A$20:$BH$20,1,'FD mesh'!$B$15+1)*Setup!$B$22</f>
        <v>21.1715393197505</v>
      </c>
      <c r="W540" s="0" t="n">
        <f aca="false">SUMPRODUCT('FD inverse'!$A$21:$BH$21,'FD mesh'!$B$84:$BI$84,$E539:$BL539)+'FD inverse'!$A$21*$C540/Setup!$B$17+INDEX('FD inverse'!$A$21:$BH$21,1,'FD mesh'!$B$15+1)*Setup!$B$22</f>
        <v>20.6280816259078</v>
      </c>
      <c r="X540" s="0" t="n">
        <f aca="false">SUMPRODUCT('FD inverse'!$A$22:$BH$22,'FD mesh'!$B$84:$BI$84,$E539:$BL539)+'FD inverse'!$A$22*$C540/Setup!$B$17+INDEX('FD inverse'!$A$22:$BH$22,1,'FD mesh'!$B$15+1)*Setup!$B$22</f>
        <v>20.0871041432758</v>
      </c>
      <c r="Y540" s="0" t="n">
        <f aca="false">SUMPRODUCT('FD inverse'!$A$23:$BH$23,'FD mesh'!$B$84:$BI$84,$E539:$BL539)+'FD inverse'!$A$23*$C540/Setup!$B$17+INDEX('FD inverse'!$A$23:$BH$23,1,'FD mesh'!$B$15+1)*Setup!$B$22</f>
        <v>19.5484326028899</v>
      </c>
      <c r="Z540" s="0" t="n">
        <f aca="false">SUMPRODUCT('FD inverse'!$A$24:$BH$24,'FD mesh'!$B$84:$BI$84,$E539:$BL539)+'FD inverse'!$A$24*$C540/Setup!$B$17+INDEX('FD inverse'!$A$24:$BH$24,1,'FD mesh'!$B$15+1)*Setup!$B$22</f>
        <v>19.011875194729</v>
      </c>
      <c r="AA540" s="0" t="n">
        <f aca="false">SUMPRODUCT('FD inverse'!$A$25:$BH$25,'FD mesh'!$B$84:$BI$84,$E539:$BL539)+'FD inverse'!$A$25*$C540/Setup!$B$17+INDEX('FD inverse'!$A$25:$BH$25,1,'FD mesh'!$B$15+1)*Setup!$B$22</f>
        <v>18.4772246689994</v>
      </c>
      <c r="AB540" s="0" t="n">
        <f aca="false">SUMPRODUCT('FD inverse'!$A$26:$BH$26,'FD mesh'!$B$84:$BI$84,$E539:$BL539)+'FD inverse'!$A$26*$C540/Setup!$B$17+INDEX('FD inverse'!$A$26:$BH$26,1,'FD mesh'!$B$15+1)*Setup!$B$22</f>
        <v>17.9442603726422</v>
      </c>
      <c r="AC540" s="0" t="n">
        <f aca="false">SUMPRODUCT('FD inverse'!$A$27:$BH$27,'FD mesh'!$B$84:$BI$84,$E539:$BL539)+'FD inverse'!$A$27*$C540/Setup!$B$17+INDEX('FD inverse'!$A$27:$BH$27,1,'FD mesh'!$B$15+1)*Setup!$B$22</f>
        <v>17.4127502271737</v>
      </c>
      <c r="AD540" s="0" t="n">
        <f aca="false">SUMPRODUCT('FD inverse'!$A$28:$BH$28,'FD mesh'!$B$84:$BI$84,$E539:$BL539)+'FD inverse'!$A$28*$C540/Setup!$B$17+INDEX('FD inverse'!$A$28:$BH$28,1,'FD mesh'!$B$15+1)*Setup!$B$22</f>
        <v>16.8824526544744</v>
      </c>
      <c r="AE540" s="0" t="n">
        <f aca="false">SUMPRODUCT('FD inverse'!$A$29:$BH$29,'FD mesh'!$B$84:$BI$84,$E539:$BL539)+'FD inverse'!$A$29*$C540/Setup!$B$17+INDEX('FD inverse'!$A$29:$BH$29,1,'FD mesh'!$B$15+1)*Setup!$B$22</f>
        <v>16.3531184575843</v>
      </c>
      <c r="AF540" s="0" t="n">
        <f aca="false">SUMPRODUCT('FD inverse'!$A$30:$BH$30,'FD mesh'!$B$84:$BI$84,$E539:$BL539)+'FD inverse'!$A$30*$C540/Setup!$B$17+INDEX('FD inverse'!$A$30:$BH$30,1,'FD mesh'!$B$15+1)*Setup!$B$22</f>
        <v>15.8244926639179</v>
      </c>
      <c r="AG540" s="0" t="n">
        <f aca="false">SUMPRODUCT('FD inverse'!$A$31:$BH$31,'FD mesh'!$B$84:$BI$84,$E539:$BL539)+'FD inverse'!$A$31*$C540/Setup!$B$17+INDEX('FD inverse'!$A$31:$BH$31,1,'FD mesh'!$B$15+1)*Setup!$B$22</f>
        <v>15.2963163386053</v>
      </c>
      <c r="AH540" s="0" t="n">
        <f aca="false">SUMPRODUCT('FD inverse'!$A$32:$BH$32,'FD mesh'!$B$84:$BI$84,$E539:$BL539)+'FD inverse'!$A$32*$C540/Setup!$B$17+INDEX('FD inverse'!$A$32:$BH$32,1,'FD mesh'!$B$15+1)*Setup!$B$22</f>
        <v>15.2742203392255</v>
      </c>
      <c r="AI540" s="0" t="n">
        <f aca="false">SUMPRODUCT('FD inverse'!$A$33:$BH$33,'FD mesh'!$B$84:$BI$84,$E539:$BL539)+'FD inverse'!$A$33*$C540/Setup!$B$17+INDEX('FD inverse'!$A$33:$BH$33,1,'FD mesh'!$B$15+1)*Setup!$B$22</f>
        <v>15.252428829246</v>
      </c>
      <c r="AJ540" s="0" t="n">
        <f aca="false">SUMPRODUCT('FD inverse'!$A$34:$BH$34,'FD mesh'!$B$84:$BI$84,$E539:$BL539)+'FD inverse'!$A$34*$C540/Setup!$B$17+INDEX('FD inverse'!$A$34:$BH$34,1,'FD mesh'!$B$15+1)*Setup!$B$22</f>
        <v>15.2309213241269</v>
      </c>
      <c r="AK540" s="0" t="n">
        <f aca="false">SUMPRODUCT('FD inverse'!$A$35:$BH$35,'FD mesh'!$B$84:$BI$84,$E539:$BL539)+'FD inverse'!$A$35*$C540/Setup!$B$17+INDEX('FD inverse'!$A$35:$BH$35,1,'FD mesh'!$B$15+1)*Setup!$B$22</f>
        <v>15.2096765614987</v>
      </c>
      <c r="AL540" s="0" t="n">
        <f aca="false">SUMPRODUCT('FD inverse'!$A$36:$BH$36,'FD mesh'!$B$84:$BI$84,$E539:$BL539)+'FD inverse'!$A$36*$C540/Setup!$B$17+INDEX('FD inverse'!$A$36:$BH$36,1,'FD mesh'!$B$15+1)*Setup!$B$22</f>
        <v>15.1886726551374</v>
      </c>
      <c r="AM540" s="0" t="n">
        <f aca="false">SUMPRODUCT('FD inverse'!$A$37:$BH$37,'FD mesh'!$B$84:$BI$84,$E539:$BL539)+'FD inverse'!$A$37*$C540/Setup!$B$17+INDEX('FD inverse'!$A$37:$BH$37,1,'FD mesh'!$B$15+1)*Setup!$B$22</f>
        <v>15.1678872254474</v>
      </c>
      <c r="AN540" s="0" t="n">
        <f aca="false">SUMPRODUCT('FD inverse'!$A$38:$BH$38,'FD mesh'!$B$84:$BI$84,$E539:$BL539)+'FD inverse'!$A$38*$C540/Setup!$B$17+INDEX('FD inverse'!$A$38:$BH$38,1,'FD mesh'!$B$15+1)*Setup!$B$22</f>
        <v>15.147297508455</v>
      </c>
      <c r="AO540" s="0" t="n">
        <f aca="false">SUMPRODUCT('FD inverse'!$A$39:$BH$39,'FD mesh'!$B$84:$BI$84,$E539:$BL539)+'FD inverse'!$A$39*$C540/Setup!$B$17+INDEX('FD inverse'!$A$39:$BH$39,1,'FD mesh'!$B$15+1)*Setup!$B$22</f>
        <v>15.1268804453492</v>
      </c>
      <c r="AP540" s="0" t="n">
        <f aca="false">SUMPRODUCT('FD inverse'!$A$40:$BH$40,'FD mesh'!$B$84:$BI$84,$E539:$BL539)+'FD inverse'!$A$40*$C540/Setup!$B$17+INDEX('FD inverse'!$A$40:$BH$40,1,'FD mesh'!$B$15+1)*Setup!$B$22</f>
        <v>15.1066127546349</v>
      </c>
      <c r="AQ540" s="0" t="n">
        <f aca="false">SUMPRODUCT('FD inverse'!$A$41:$BH$41,'FD mesh'!$B$84:$BI$84,$E539:$BL539)+'FD inverse'!$A$41*$C540/Setup!$B$17+INDEX('FD inverse'!$A$41:$BH$41,1,'FD mesh'!$B$15+1)*Setup!$B$22</f>
        <v>15.086470988973</v>
      </c>
      <c r="AR540" s="0" t="n">
        <f aca="false">SUMPRODUCT('FD inverse'!$A$42:$BH$42,'FD mesh'!$B$84:$BI$84,$E539:$BL539)+'FD inverse'!$A$42*$C540/Setup!$B$17+INDEX('FD inverse'!$A$42:$BH$42,1,'FD mesh'!$B$15+1)*Setup!$B$22</f>
        <v>15.0664315787957</v>
      </c>
      <c r="AS540" s="0" t="n">
        <f aca="false">SUMPRODUCT('FD inverse'!$A$43:$BH$43,'FD mesh'!$B$84:$BI$84,$E539:$BL539)+'FD inverse'!$A$43*$C540/Setup!$B$17+INDEX('FD inverse'!$A$43:$BH$43,1,'FD mesh'!$B$15+1)*Setup!$B$22</f>
        <v>0</v>
      </c>
      <c r="AT540" s="0" t="n">
        <f aca="false">SUMPRODUCT('FD inverse'!$A$44:$BH$44,'FD mesh'!$B$84:$BI$84,$E539:$BL539)+'FD inverse'!$A$44*$C540/Setup!$B$17+INDEX('FD inverse'!$A$44:$BH$44,1,'FD mesh'!$B$15+1)*Setup!$B$22</f>
        <v>0</v>
      </c>
      <c r="AU540" s="0" t="n">
        <f aca="false">SUMPRODUCT('FD inverse'!$A$45:$BH$45,'FD mesh'!$B$84:$BI$84,$E539:$BL539)+'FD inverse'!$A$45*$C540/Setup!$B$17+INDEX('FD inverse'!$A$45:$BH$45,1,'FD mesh'!$B$15+1)*Setup!$B$22</f>
        <v>0</v>
      </c>
      <c r="AV540" s="0" t="n">
        <f aca="false">SUMPRODUCT('FD inverse'!$A$46:$BH$46,'FD mesh'!$B$84:$BI$84,$E539:$BL539)+'FD inverse'!$A$46*$C540/Setup!$B$17+INDEX('FD inverse'!$A$46:$BH$46,1,'FD mesh'!$B$15+1)*Setup!$B$22</f>
        <v>0</v>
      </c>
      <c r="AW540" s="0" t="n">
        <f aca="false">SUMPRODUCT('FD inverse'!$A$47:$BH$47,'FD mesh'!$B$84:$BI$84,$E539:$BL539)+'FD inverse'!$A$47*$C540/Setup!$B$17+INDEX('FD inverse'!$A$47:$BH$47,1,'FD mesh'!$B$15+1)*Setup!$B$22</f>
        <v>0</v>
      </c>
      <c r="AX540" s="0" t="n">
        <f aca="false">SUMPRODUCT('FD inverse'!$A$48:$BH$48,'FD mesh'!$B$84:$BI$84,$E539:$BL539)+'FD inverse'!$A$48*$C540/Setup!$B$17+INDEX('FD inverse'!$A$48:$BH$48,1,'FD mesh'!$B$15+1)*Setup!$B$22</f>
        <v>0</v>
      </c>
      <c r="AY540" s="0" t="n">
        <f aca="false">SUMPRODUCT('FD inverse'!$A$49:$BH$49,'FD mesh'!$B$84:$BI$84,$E539:$BL539)+'FD inverse'!$A$49*$C540/Setup!$B$17+INDEX('FD inverse'!$A$49:$BH$49,1,'FD mesh'!$B$15+1)*Setup!$B$22</f>
        <v>0</v>
      </c>
      <c r="AZ540" s="0" t="n">
        <f aca="false">SUMPRODUCT('FD inverse'!$A$50:$BH$50,'FD mesh'!$B$84:$BI$84,$E539:$BL539)+'FD inverse'!$A$50*$C540/Setup!$B$17+INDEX('FD inverse'!$A$50:$BH$50,1,'FD mesh'!$B$15+1)*Setup!$B$22</f>
        <v>0</v>
      </c>
      <c r="BA540" s="0" t="n">
        <f aca="false">SUMPRODUCT('FD inverse'!$A$51:$BH$51,'FD mesh'!$B$84:$BI$84,$E539:$BL539)+'FD inverse'!$A$51*$C540/Setup!$B$17+INDEX('FD inverse'!$A$51:$BH$51,1,'FD mesh'!$B$15+1)*Setup!$B$22</f>
        <v>0</v>
      </c>
      <c r="BB540" s="0" t="n">
        <f aca="false">SUMPRODUCT('FD inverse'!$A$52:$BH$52,'FD mesh'!$B$84:$BI$84,$E539:$BL539)+'FD inverse'!$A$52*$C540/Setup!$B$17+INDEX('FD inverse'!$A$52:$BH$52,1,'FD mesh'!$B$15+1)*Setup!$B$22</f>
        <v>0</v>
      </c>
      <c r="BC540" s="0" t="n">
        <f aca="false">SUMPRODUCT('FD inverse'!$A$53:$BH$53,'FD mesh'!$B$84:$BI$84,$E539:$BL539)+'FD inverse'!$A$53*$C540/Setup!$B$17+INDEX('FD inverse'!$A$53:$BH$53,1,'FD mesh'!$B$15+1)*Setup!$B$22</f>
        <v>0</v>
      </c>
      <c r="BD540" s="0" t="n">
        <f aca="false">SUMPRODUCT('FD inverse'!$A$54:$BH$54,'FD mesh'!$B$84:$BI$84,$E539:$BL539)+'FD inverse'!$A$54*$C540/Setup!$B$17+INDEX('FD inverse'!$A$54:$BH$54,1,'FD mesh'!$B$15+1)*Setup!$B$22</f>
        <v>0</v>
      </c>
      <c r="BE540" s="0" t="n">
        <f aca="false">SUMPRODUCT('FD inverse'!$A$55:$BH$55,'FD mesh'!$B$84:$BI$84,$E539:$BL539)+'FD inverse'!$A$55*$C540/Setup!$B$17+INDEX('FD inverse'!$A$55:$BH$55,1,'FD mesh'!$B$15+1)*Setup!$B$22</f>
        <v>0</v>
      </c>
      <c r="BF540" s="0" t="n">
        <f aca="false">SUMPRODUCT('FD inverse'!$A$56:$BH$56,'FD mesh'!$B$84:$BI$84,$E539:$BL539)+'FD inverse'!$A$56*$C540/Setup!$B$17+INDEX('FD inverse'!$A$56:$BH$56,1,'FD mesh'!$B$15+1)*Setup!$B$22</f>
        <v>0</v>
      </c>
      <c r="BG540" s="0" t="n">
        <f aca="false">SUMPRODUCT('FD inverse'!$A$57:$BH$57,'FD mesh'!$B$84:$BI$84,$E539:$BL539)+'FD inverse'!$A$57*$C540/Setup!$B$17+INDEX('FD inverse'!$A$57:$BH$57,1,'FD mesh'!$B$15+1)*Setup!$B$22</f>
        <v>0</v>
      </c>
      <c r="BH540" s="0" t="n">
        <f aca="false">SUMPRODUCT('FD inverse'!$A$58:$BH$58,'FD mesh'!$B$84:$BI$84,$E539:$BL539)+'FD inverse'!$A$58*$C540/Setup!$B$17+INDEX('FD inverse'!$A$58:$BH$58,1,'FD mesh'!$B$15+1)*Setup!$B$22</f>
        <v>0</v>
      </c>
      <c r="BI540" s="0" t="n">
        <f aca="false">SUMPRODUCT('FD inverse'!$A$59:$BH$59,'FD mesh'!$B$84:$BI$84,$E539:$BL539)+'FD inverse'!$A$59*$C540/Setup!$B$17+INDEX('FD inverse'!$A$59:$BH$59,1,'FD mesh'!$B$15+1)*Setup!$B$22</f>
        <v>0</v>
      </c>
      <c r="BJ540" s="0" t="n">
        <f aca="false">SUMPRODUCT('FD inverse'!$A$60:$BH$60,'FD mesh'!$B$84:$BI$84,$E539:$BL539)+'FD inverse'!$A$60*$C540/Setup!$B$17+INDEX('FD inverse'!$A$60:$BH$60,1,'FD mesh'!$B$15+1)*Setup!$B$22</f>
        <v>0</v>
      </c>
      <c r="BK540" s="0" t="n">
        <f aca="false">SUMPRODUCT('FD inverse'!$A$61:$BH$61,'FD mesh'!$B$84:$BI$84,$E539:$BL539)+'FD inverse'!$A$61*$C540/Setup!$B$17+INDEX('FD inverse'!$A$61:$BH$61,1,'FD mesh'!$B$15+1)*Setup!$B$22</f>
        <v>0</v>
      </c>
      <c r="BL540" s="0" t="n">
        <f aca="false">SUMPRODUCT('FD inverse'!$A$62:$BH$62,'FD mesh'!$B$84:$BI$84,$E539:$BL539)+'FD inverse'!$A$62*$C540/Setup!$B$17+INDEX('FD inverse'!$A$62:$BH$62,1,'FD mesh'!$B$15+1)*Setup!$B$22</f>
        <v>0</v>
      </c>
    </row>
    <row r="541" customFormat="false" ht="15" hidden="false" customHeight="false" outlineLevel="0" collapsed="false">
      <c r="A541" s="0" t="n">
        <v>536</v>
      </c>
      <c r="B541" s="0" t="n">
        <f aca="false">A541*Setup!$B$11/3600</f>
        <v>44.6666666666667</v>
      </c>
      <c r="C541" s="0" t="n">
        <f aca="false">Setup!$B$7+Setup!$B$8*COS(2*PI()*(B541-Setup!$B$9)/24)</f>
        <v>25.3680805733027</v>
      </c>
      <c r="D541" s="0" t="n">
        <f aca="false">(C541-E541)/Setup!$B$17</f>
        <v>4.95565839547604</v>
      </c>
      <c r="E541" s="0" t="n">
        <f aca="false">SUMPRODUCT('FD inverse'!$A$3:$BH$3,'FD mesh'!$B$84:$BI$84,$E540:$BL540)+'FD inverse'!$A$3*$C541/Setup!$B$17+INDEX('FD inverse'!$A$3:$BH$3,1,'FD mesh'!$B$15+1)*Setup!$B$22</f>
        <v>24.7238449818908</v>
      </c>
      <c r="F541" s="0" t="n">
        <f aca="false">SUMPRODUCT('FD inverse'!$A$4:$BH$4,'FD mesh'!$B$84:$BI$84,$E540:$BL540)+'FD inverse'!$A$4*$C541/Setup!$B$17+INDEX('FD inverse'!$A$4:$BH$4,1,'FD mesh'!$B$15+1)*Setup!$B$22</f>
        <v>24.5666582539475</v>
      </c>
      <c r="G541" s="0" t="n">
        <f aca="false">SUMPRODUCT('FD inverse'!$A$5:$BH$5,'FD mesh'!$B$84:$BI$84,$E540:$BL540)+'FD inverse'!$A$5*$C541/Setup!$B$17+INDEX('FD inverse'!$A$5:$BH$5,1,'FD mesh'!$B$15+1)*Setup!$B$22</f>
        <v>24.393695337713</v>
      </c>
      <c r="H541" s="0" t="n">
        <f aca="false">SUMPRODUCT('FD inverse'!$A$6:$BH$6,'FD mesh'!$B$84:$BI$84,$E540:$BL540)+'FD inverse'!$A$6*$C541/Setup!$B$17+INDEX('FD inverse'!$A$6:$BH$6,1,'FD mesh'!$B$15+1)*Setup!$B$22</f>
        <v>23.791926518606</v>
      </c>
      <c r="I541" s="0" t="n">
        <f aca="false">SUMPRODUCT('FD inverse'!$A$7:$BH$7,'FD mesh'!$B$84:$BI$84,$E540:$BL540)+'FD inverse'!$A$7*$C541/Setup!$B$17+INDEX('FD inverse'!$A$7:$BH$7,1,'FD mesh'!$B$15+1)*Setup!$B$22</f>
        <v>23.738219837798</v>
      </c>
      <c r="J541" s="0" t="n">
        <f aca="false">SUMPRODUCT('FD inverse'!$A$8:$BH$8,'FD mesh'!$B$84:$BI$84,$E540:$BL540)+'FD inverse'!$A$8*$C541/Setup!$B$17+INDEX('FD inverse'!$A$8:$BH$8,1,'FD mesh'!$B$15+1)*Setup!$B$22</f>
        <v>23.6849251187852</v>
      </c>
      <c r="K541" s="0" t="n">
        <f aca="false">SUMPRODUCT('FD inverse'!$A$9:$BH$9,'FD mesh'!$B$84:$BI$84,$E540:$BL540)+'FD inverse'!$A$9*$C541/Setup!$B$17+INDEX('FD inverse'!$A$9:$BH$9,1,'FD mesh'!$B$15+1)*Setup!$B$22</f>
        <v>23.6332070521836</v>
      </c>
      <c r="L541" s="0" t="n">
        <f aca="false">SUMPRODUCT('FD inverse'!$A$10:$BH$10,'FD mesh'!$B$84:$BI$84,$E540:$BL540)+'FD inverse'!$A$10*$C541/Setup!$B$17+INDEX('FD inverse'!$A$10:$BH$10,1,'FD mesh'!$B$15+1)*Setup!$B$22</f>
        <v>23.58408127197</v>
      </c>
      <c r="M541" s="0" t="n">
        <f aca="false">SUMPRODUCT('FD inverse'!$A$11:$BH$11,'FD mesh'!$B$84:$BI$84,$E540:$BL540)+'FD inverse'!$A$11*$C541/Setup!$B$17+INDEX('FD inverse'!$A$11:$BH$11,1,'FD mesh'!$B$15+1)*Setup!$B$22</f>
        <v>23.5384181858943</v>
      </c>
      <c r="N541" s="0" t="n">
        <f aca="false">SUMPRODUCT('FD inverse'!$A$12:$BH$12,'FD mesh'!$B$84:$BI$84,$E540:$BL540)+'FD inverse'!$A$12*$C541/Setup!$B$17+INDEX('FD inverse'!$A$12:$BH$12,1,'FD mesh'!$B$15+1)*Setup!$B$22</f>
        <v>23.4969466552755</v>
      </c>
      <c r="O541" s="0" t="n">
        <f aca="false">SUMPRODUCT('FD inverse'!$A$13:$BH$13,'FD mesh'!$B$84:$BI$84,$E540:$BL540)+'FD inverse'!$A$13*$C541/Setup!$B$17+INDEX('FD inverse'!$A$13:$BH$13,1,'FD mesh'!$B$15+1)*Setup!$B$22</f>
        <v>23.4602573867984</v>
      </c>
      <c r="P541" s="0" t="n">
        <f aca="false">SUMPRODUCT('FD inverse'!$A$14:$BH$14,'FD mesh'!$B$84:$BI$84,$E540:$BL540)+'FD inverse'!$A$14*$C541/Setup!$B$17+INDEX('FD inverse'!$A$14:$BH$14,1,'FD mesh'!$B$15+1)*Setup!$B$22</f>
        <v>23.4288059213452</v>
      </c>
      <c r="Q541" s="0" t="n">
        <f aca="false">SUMPRODUCT('FD inverse'!$A$15:$BH$15,'FD mesh'!$B$84:$BI$84,$E540:$BL540)+'FD inverse'!$A$15*$C541/Setup!$B$17+INDEX('FD inverse'!$A$15:$BH$15,1,'FD mesh'!$B$15+1)*Setup!$B$22</f>
        <v>23.4029151266994</v>
      </c>
      <c r="R541" s="0" t="n">
        <f aca="false">SUMPRODUCT('FD inverse'!$A$16:$BH$16,'FD mesh'!$B$84:$BI$84,$E540:$BL540)+'FD inverse'!$A$16*$C541/Setup!$B$17+INDEX('FD inverse'!$A$16:$BH$16,1,'FD mesh'!$B$15+1)*Setup!$B$22</f>
        <v>23.3827771222405</v>
      </c>
      <c r="S541" s="0" t="n">
        <f aca="false">SUMPRODUCT('FD inverse'!$A$17:$BH$17,'FD mesh'!$B$84:$BI$84,$E540:$BL540)+'FD inverse'!$A$17*$C541/Setup!$B$17+INDEX('FD inverse'!$A$17:$BH$17,1,'FD mesh'!$B$15+1)*Setup!$B$22</f>
        <v>22.8279359326536</v>
      </c>
      <c r="T541" s="0" t="n">
        <f aca="false">SUMPRODUCT('FD inverse'!$A$18:$BH$18,'FD mesh'!$B$84:$BI$84,$E540:$BL540)+'FD inverse'!$A$18*$C541/Setup!$B$17+INDEX('FD inverse'!$A$18:$BH$18,1,'FD mesh'!$B$15+1)*Setup!$B$22</f>
        <v>22.2759519110739</v>
      </c>
      <c r="U541" s="0" t="n">
        <f aca="false">SUMPRODUCT('FD inverse'!$A$19:$BH$19,'FD mesh'!$B$84:$BI$84,$E540:$BL540)+'FD inverse'!$A$19*$C541/Setup!$B$17+INDEX('FD inverse'!$A$19:$BH$19,1,'FD mesh'!$B$15+1)*Setup!$B$22</f>
        <v>21.7267519218121</v>
      </c>
      <c r="V541" s="0" t="n">
        <f aca="false">SUMPRODUCT('FD inverse'!$A$20:$BH$20,'FD mesh'!$B$84:$BI$84,$E540:$BL540)+'FD inverse'!$A$20*$C541/Setup!$B$17+INDEX('FD inverse'!$A$20:$BH$20,1,'FD mesh'!$B$15+1)*Setup!$B$22</f>
        <v>21.1802358596623</v>
      </c>
      <c r="W541" s="0" t="n">
        <f aca="false">SUMPRODUCT('FD inverse'!$A$21:$BH$21,'FD mesh'!$B$84:$BI$84,$E540:$BL540)+'FD inverse'!$A$21*$C541/Setup!$B$17+INDEX('FD inverse'!$A$21:$BH$21,1,'FD mesh'!$B$15+1)*Setup!$B$22</f>
        <v>20.6362790649723</v>
      </c>
      <c r="X541" s="0" t="n">
        <f aca="false">SUMPRODUCT('FD inverse'!$A$22:$BH$22,'FD mesh'!$B$84:$BI$84,$E540:$BL540)+'FD inverse'!$A$22*$C541/Setup!$B$17+INDEX('FD inverse'!$A$22:$BH$22,1,'FD mesh'!$B$15+1)*Setup!$B$22</f>
        <v>20.0947346594927</v>
      </c>
      <c r="Y541" s="0" t="n">
        <f aca="false">SUMPRODUCT('FD inverse'!$A$23:$BH$23,'FD mesh'!$B$84:$BI$84,$E540:$BL540)+'FD inverse'!$A$23*$C541/Setup!$B$17+INDEX('FD inverse'!$A$23:$BH$23,1,'FD mesh'!$B$15+1)*Setup!$B$22</f>
        <v>19.5554358059284</v>
      </c>
      <c r="Z541" s="0" t="n">
        <f aca="false">SUMPRODUCT('FD inverse'!$A$24:$BH$24,'FD mesh'!$B$84:$BI$84,$E540:$BL540)+'FD inverse'!$A$24*$C541/Setup!$B$17+INDEX('FD inverse'!$A$24:$BH$24,1,'FD mesh'!$B$15+1)*Setup!$B$22</f>
        <v>19.0181978949725</v>
      </c>
      <c r="AA541" s="0" t="n">
        <f aca="false">SUMPRODUCT('FD inverse'!$A$25:$BH$25,'FD mesh'!$B$84:$BI$84,$E540:$BL540)+'FD inverse'!$A$25*$C541/Setup!$B$17+INDEX('FD inverse'!$A$25:$BH$25,1,'FD mesh'!$B$15+1)*Setup!$B$22</f>
        <v>18.482820664374</v>
      </c>
      <c r="AB541" s="0" t="n">
        <f aca="false">SUMPRODUCT('FD inverse'!$A$26:$BH$26,'FD mesh'!$B$84:$BI$84,$E540:$BL540)+'FD inverse'!$A$26*$C541/Setup!$B$17+INDEX('FD inverse'!$A$26:$BH$26,1,'FD mesh'!$B$15+1)*Setup!$B$22</f>
        <v>17.9490902552715</v>
      </c>
      <c r="AC541" s="0" t="n">
        <f aca="false">SUMPRODUCT('FD inverse'!$A$27:$BH$27,'FD mesh'!$B$84:$BI$84,$E540:$BL540)+'FD inverse'!$A$27*$C541/Setup!$B$17+INDEX('FD inverse'!$A$27:$BH$27,1,'FD mesh'!$B$15+1)*Setup!$B$22</f>
        <v>17.4167812116284</v>
      </c>
      <c r="AD541" s="0" t="n">
        <f aca="false">SUMPRODUCT('FD inverse'!$A$28:$BH$28,'FD mesh'!$B$84:$BI$84,$E540:$BL540)+'FD inverse'!$A$28*$C541/Setup!$B$17+INDEX('FD inverse'!$A$28:$BH$28,1,'FD mesh'!$B$15+1)*Setup!$B$22</f>
        <v>16.8856584291249</v>
      </c>
      <c r="AE541" s="0" t="n">
        <f aca="false">SUMPRODUCT('FD inverse'!$A$29:$BH$29,'FD mesh'!$B$84:$BI$84,$E540:$BL540)+'FD inverse'!$A$29*$C541/Setup!$B$17+INDEX('FD inverse'!$A$29:$BH$29,1,'FD mesh'!$B$15+1)*Setup!$B$22</f>
        <v>16.3554790603042</v>
      </c>
      <c r="AF541" s="0" t="n">
        <f aca="false">SUMPRODUCT('FD inverse'!$A$30:$BH$30,'FD mesh'!$B$84:$BI$84,$E540:$BL540)+'FD inverse'!$A$30*$C541/Setup!$B$17+INDEX('FD inverse'!$A$30:$BH$30,1,'FD mesh'!$B$15+1)*Setup!$B$22</f>
        <v>15.8259943831411</v>
      </c>
      <c r="AG541" s="0" t="n">
        <f aca="false">SUMPRODUCT('FD inverse'!$A$31:$BH$31,'FD mesh'!$B$84:$BI$84,$E540:$BL540)+'FD inverse'!$A$31*$C541/Setup!$B$17+INDEX('FD inverse'!$A$31:$BH$31,1,'FD mesh'!$B$15+1)*Setup!$B$22</f>
        <v>15.2969516404923</v>
      </c>
      <c r="AH541" s="0" t="n">
        <f aca="false">SUMPRODUCT('FD inverse'!$A$32:$BH$32,'FD mesh'!$B$84:$BI$84,$E540:$BL540)+'FD inverse'!$A$32*$C541/Setup!$B$17+INDEX('FD inverse'!$A$32:$BH$32,1,'FD mesh'!$B$15+1)*Setup!$B$22</f>
        <v>15.2748178870237</v>
      </c>
      <c r="AI541" s="0" t="n">
        <f aca="false">SUMPRODUCT('FD inverse'!$A$33:$BH$33,'FD mesh'!$B$84:$BI$84,$E540:$BL540)+'FD inverse'!$A$33*$C541/Setup!$B$17+INDEX('FD inverse'!$A$33:$BH$33,1,'FD mesh'!$B$15+1)*Setup!$B$22</f>
        <v>15.2529866260139</v>
      </c>
      <c r="AJ541" s="0" t="n">
        <f aca="false">SUMPRODUCT('FD inverse'!$A$34:$BH$34,'FD mesh'!$B$84:$BI$84,$E540:$BL540)+'FD inverse'!$A$34*$C541/Setup!$B$17+INDEX('FD inverse'!$A$34:$BH$34,1,'FD mesh'!$B$15+1)*Setup!$B$22</f>
        <v>15.2314377345759</v>
      </c>
      <c r="AK541" s="0" t="n">
        <f aca="false">SUMPRODUCT('FD inverse'!$A$35:$BH$35,'FD mesh'!$B$84:$BI$84,$E540:$BL540)+'FD inverse'!$A$35*$C541/Setup!$B$17+INDEX('FD inverse'!$A$35:$BH$35,1,'FD mesh'!$B$15+1)*Setup!$B$22</f>
        <v>15.2101502620018</v>
      </c>
      <c r="AL541" s="0" t="n">
        <f aca="false">SUMPRODUCT('FD inverse'!$A$36:$BH$36,'FD mesh'!$B$84:$BI$84,$E540:$BL540)+'FD inverse'!$A$36*$C541/Setup!$B$17+INDEX('FD inverse'!$A$36:$BH$36,1,'FD mesh'!$B$15+1)*Setup!$B$22</f>
        <v>15.1891025875332</v>
      </c>
      <c r="AM541" s="0" t="n">
        <f aca="false">SUMPRODUCT('FD inverse'!$A$37:$BH$37,'FD mesh'!$B$84:$BI$84,$E540:$BL540)+'FD inverse'!$A$37*$C541/Setup!$B$17+INDEX('FD inverse'!$A$37:$BH$37,1,'FD mesh'!$B$15+1)*Setup!$B$22</f>
        <v>15.1682725547461</v>
      </c>
      <c r="AN541" s="0" t="n">
        <f aca="false">SUMPRODUCT('FD inverse'!$A$38:$BH$38,'FD mesh'!$B$84:$BI$84,$E540:$BL540)+'FD inverse'!$A$38*$C541/Setup!$B$17+INDEX('FD inverse'!$A$38:$BH$38,1,'FD mesh'!$B$15+1)*Setup!$B$22</f>
        <v>15.1476375845253</v>
      </c>
      <c r="AO541" s="0" t="n">
        <f aca="false">SUMPRODUCT('FD inverse'!$A$39:$BH$39,'FD mesh'!$B$84:$BI$84,$E540:$BL540)+'FD inverse'!$A$39*$C541/Setup!$B$17+INDEX('FD inverse'!$A$39:$BH$39,1,'FD mesh'!$B$15+1)*Setup!$B$22</f>
        <v>15.1271747686444</v>
      </c>
      <c r="AP541" s="0" t="n">
        <f aca="false">SUMPRODUCT('FD inverse'!$A$40:$BH$40,'FD mesh'!$B$84:$BI$84,$E540:$BL540)+'FD inverse'!$A$40*$C541/Setup!$B$17+INDEX('FD inverse'!$A$40:$BH$40,1,'FD mesh'!$B$15+1)*Setup!$B$22</f>
        <v>15.1068609459947</v>
      </c>
      <c r="AQ541" s="0" t="n">
        <f aca="false">SUMPRODUCT('FD inverse'!$A$41:$BH$41,'FD mesh'!$B$84:$BI$84,$E540:$BL540)+'FD inverse'!$A$41*$C541/Setup!$B$17+INDEX('FD inverse'!$A$41:$BH$41,1,'FD mesh'!$B$15+1)*Setup!$B$22</f>
        <v>15.0866727635281</v>
      </c>
      <c r="AR541" s="0" t="n">
        <f aca="false">SUMPRODUCT('FD inverse'!$A$42:$BH$42,'FD mesh'!$B$84:$BI$84,$E540:$BL540)+'FD inverse'!$A$42*$C541/Setup!$B$17+INDEX('FD inverse'!$A$42:$BH$42,1,'FD mesh'!$B$15+1)*Setup!$B$22</f>
        <v>15.0665867239887</v>
      </c>
      <c r="AS541" s="0" t="n">
        <f aca="false">SUMPRODUCT('FD inverse'!$A$43:$BH$43,'FD mesh'!$B$84:$BI$84,$E540:$BL540)+'FD inverse'!$A$43*$C541/Setup!$B$17+INDEX('FD inverse'!$A$43:$BH$43,1,'FD mesh'!$B$15+1)*Setup!$B$22</f>
        <v>0</v>
      </c>
      <c r="AT541" s="0" t="n">
        <f aca="false">SUMPRODUCT('FD inverse'!$A$44:$BH$44,'FD mesh'!$B$84:$BI$84,$E540:$BL540)+'FD inverse'!$A$44*$C541/Setup!$B$17+INDEX('FD inverse'!$A$44:$BH$44,1,'FD mesh'!$B$15+1)*Setup!$B$22</f>
        <v>0</v>
      </c>
      <c r="AU541" s="0" t="n">
        <f aca="false">SUMPRODUCT('FD inverse'!$A$45:$BH$45,'FD mesh'!$B$84:$BI$84,$E540:$BL540)+'FD inverse'!$A$45*$C541/Setup!$B$17+INDEX('FD inverse'!$A$45:$BH$45,1,'FD mesh'!$B$15+1)*Setup!$B$22</f>
        <v>0</v>
      </c>
      <c r="AV541" s="0" t="n">
        <f aca="false">SUMPRODUCT('FD inverse'!$A$46:$BH$46,'FD mesh'!$B$84:$BI$84,$E540:$BL540)+'FD inverse'!$A$46*$C541/Setup!$B$17+INDEX('FD inverse'!$A$46:$BH$46,1,'FD mesh'!$B$15+1)*Setup!$B$22</f>
        <v>0</v>
      </c>
      <c r="AW541" s="0" t="n">
        <f aca="false">SUMPRODUCT('FD inverse'!$A$47:$BH$47,'FD mesh'!$B$84:$BI$84,$E540:$BL540)+'FD inverse'!$A$47*$C541/Setup!$B$17+INDEX('FD inverse'!$A$47:$BH$47,1,'FD mesh'!$B$15+1)*Setup!$B$22</f>
        <v>0</v>
      </c>
      <c r="AX541" s="0" t="n">
        <f aca="false">SUMPRODUCT('FD inverse'!$A$48:$BH$48,'FD mesh'!$B$84:$BI$84,$E540:$BL540)+'FD inverse'!$A$48*$C541/Setup!$B$17+INDEX('FD inverse'!$A$48:$BH$48,1,'FD mesh'!$B$15+1)*Setup!$B$22</f>
        <v>0</v>
      </c>
      <c r="AY541" s="0" t="n">
        <f aca="false">SUMPRODUCT('FD inverse'!$A$49:$BH$49,'FD mesh'!$B$84:$BI$84,$E540:$BL540)+'FD inverse'!$A$49*$C541/Setup!$B$17+INDEX('FD inverse'!$A$49:$BH$49,1,'FD mesh'!$B$15+1)*Setup!$B$22</f>
        <v>0</v>
      </c>
      <c r="AZ541" s="0" t="n">
        <f aca="false">SUMPRODUCT('FD inverse'!$A$50:$BH$50,'FD mesh'!$B$84:$BI$84,$E540:$BL540)+'FD inverse'!$A$50*$C541/Setup!$B$17+INDEX('FD inverse'!$A$50:$BH$50,1,'FD mesh'!$B$15+1)*Setup!$B$22</f>
        <v>0</v>
      </c>
      <c r="BA541" s="0" t="n">
        <f aca="false">SUMPRODUCT('FD inverse'!$A$51:$BH$51,'FD mesh'!$B$84:$BI$84,$E540:$BL540)+'FD inverse'!$A$51*$C541/Setup!$B$17+INDEX('FD inverse'!$A$51:$BH$51,1,'FD mesh'!$B$15+1)*Setup!$B$22</f>
        <v>0</v>
      </c>
      <c r="BB541" s="0" t="n">
        <f aca="false">SUMPRODUCT('FD inverse'!$A$52:$BH$52,'FD mesh'!$B$84:$BI$84,$E540:$BL540)+'FD inverse'!$A$52*$C541/Setup!$B$17+INDEX('FD inverse'!$A$52:$BH$52,1,'FD mesh'!$B$15+1)*Setup!$B$22</f>
        <v>0</v>
      </c>
      <c r="BC541" s="0" t="n">
        <f aca="false">SUMPRODUCT('FD inverse'!$A$53:$BH$53,'FD mesh'!$B$84:$BI$84,$E540:$BL540)+'FD inverse'!$A$53*$C541/Setup!$B$17+INDEX('FD inverse'!$A$53:$BH$53,1,'FD mesh'!$B$15+1)*Setup!$B$22</f>
        <v>0</v>
      </c>
      <c r="BD541" s="0" t="n">
        <f aca="false">SUMPRODUCT('FD inverse'!$A$54:$BH$54,'FD mesh'!$B$84:$BI$84,$E540:$BL540)+'FD inverse'!$A$54*$C541/Setup!$B$17+INDEX('FD inverse'!$A$54:$BH$54,1,'FD mesh'!$B$15+1)*Setup!$B$22</f>
        <v>0</v>
      </c>
      <c r="BE541" s="0" t="n">
        <f aca="false">SUMPRODUCT('FD inverse'!$A$55:$BH$55,'FD mesh'!$B$84:$BI$84,$E540:$BL540)+'FD inverse'!$A$55*$C541/Setup!$B$17+INDEX('FD inverse'!$A$55:$BH$55,1,'FD mesh'!$B$15+1)*Setup!$B$22</f>
        <v>0</v>
      </c>
      <c r="BF541" s="0" t="n">
        <f aca="false">SUMPRODUCT('FD inverse'!$A$56:$BH$56,'FD mesh'!$B$84:$BI$84,$E540:$BL540)+'FD inverse'!$A$56*$C541/Setup!$B$17+INDEX('FD inverse'!$A$56:$BH$56,1,'FD mesh'!$B$15+1)*Setup!$B$22</f>
        <v>0</v>
      </c>
      <c r="BG541" s="0" t="n">
        <f aca="false">SUMPRODUCT('FD inverse'!$A$57:$BH$57,'FD mesh'!$B$84:$BI$84,$E540:$BL540)+'FD inverse'!$A$57*$C541/Setup!$B$17+INDEX('FD inverse'!$A$57:$BH$57,1,'FD mesh'!$B$15+1)*Setup!$B$22</f>
        <v>0</v>
      </c>
      <c r="BH541" s="0" t="n">
        <f aca="false">SUMPRODUCT('FD inverse'!$A$58:$BH$58,'FD mesh'!$B$84:$BI$84,$E540:$BL540)+'FD inverse'!$A$58*$C541/Setup!$B$17+INDEX('FD inverse'!$A$58:$BH$58,1,'FD mesh'!$B$15+1)*Setup!$B$22</f>
        <v>0</v>
      </c>
      <c r="BI541" s="0" t="n">
        <f aca="false">SUMPRODUCT('FD inverse'!$A$59:$BH$59,'FD mesh'!$B$84:$BI$84,$E540:$BL540)+'FD inverse'!$A$59*$C541/Setup!$B$17+INDEX('FD inverse'!$A$59:$BH$59,1,'FD mesh'!$B$15+1)*Setup!$B$22</f>
        <v>0</v>
      </c>
      <c r="BJ541" s="0" t="n">
        <f aca="false">SUMPRODUCT('FD inverse'!$A$60:$BH$60,'FD mesh'!$B$84:$BI$84,$E540:$BL540)+'FD inverse'!$A$60*$C541/Setup!$B$17+INDEX('FD inverse'!$A$60:$BH$60,1,'FD mesh'!$B$15+1)*Setup!$B$22</f>
        <v>0</v>
      </c>
      <c r="BK541" s="0" t="n">
        <f aca="false">SUMPRODUCT('FD inverse'!$A$61:$BH$61,'FD mesh'!$B$84:$BI$84,$E540:$BL540)+'FD inverse'!$A$61*$C541/Setup!$B$17+INDEX('FD inverse'!$A$61:$BH$61,1,'FD mesh'!$B$15+1)*Setup!$B$22</f>
        <v>0</v>
      </c>
      <c r="BL541" s="0" t="n">
        <f aca="false">SUMPRODUCT('FD inverse'!$A$62:$BH$62,'FD mesh'!$B$84:$BI$84,$E540:$BL540)+'FD inverse'!$A$62*$C541/Setup!$B$17+INDEX('FD inverse'!$A$62:$BH$62,1,'FD mesh'!$B$15+1)*Setup!$B$22</f>
        <v>0</v>
      </c>
    </row>
    <row r="542" customFormat="false" ht="15" hidden="false" customHeight="false" outlineLevel="0" collapsed="false">
      <c r="A542" s="0" t="n">
        <v>537</v>
      </c>
      <c r="B542" s="0" t="n">
        <f aca="false">A542*Setup!$B$11/3600</f>
        <v>44.75</v>
      </c>
      <c r="C542" s="0" t="n">
        <f aca="false">Setup!$B$7+Setup!$B$8*COS(2*PI()*(B542-Setup!$B$9)/24)</f>
        <v>25.2857578612126</v>
      </c>
      <c r="D542" s="0" t="n">
        <f aca="false">(C542-E542)/Setup!$B$17</f>
        <v>4.67067230353485</v>
      </c>
      <c r="E542" s="0" t="n">
        <f aca="false">SUMPRODUCT('FD inverse'!$A$3:$BH$3,'FD mesh'!$B$84:$BI$84,$E541:$BL541)+'FD inverse'!$A$3*$C542/Setup!$B$17+INDEX('FD inverse'!$A$3:$BH$3,1,'FD mesh'!$B$15+1)*Setup!$B$22</f>
        <v>24.6785704617531</v>
      </c>
      <c r="F542" s="0" t="n">
        <f aca="false">SUMPRODUCT('FD inverse'!$A$4:$BH$4,'FD mesh'!$B$84:$BI$84,$E541:$BL541)+'FD inverse'!$A$4*$C542/Setup!$B$17+INDEX('FD inverse'!$A$4:$BH$4,1,'FD mesh'!$B$15+1)*Setup!$B$22</f>
        <v>24.5297371577986</v>
      </c>
      <c r="G542" s="0" t="n">
        <f aca="false">SUMPRODUCT('FD inverse'!$A$5:$BH$5,'FD mesh'!$B$84:$BI$84,$E541:$BL541)+'FD inverse'!$A$5*$C542/Setup!$B$17+INDEX('FD inverse'!$A$5:$BH$5,1,'FD mesh'!$B$15+1)*Setup!$B$22</f>
        <v>24.3648790725294</v>
      </c>
      <c r="H542" s="0" t="n">
        <f aca="false">SUMPRODUCT('FD inverse'!$A$6:$BH$6,'FD mesh'!$B$84:$BI$84,$E541:$BL541)+'FD inverse'!$A$6*$C542/Setup!$B$17+INDEX('FD inverse'!$A$6:$BH$6,1,'FD mesh'!$B$15+1)*Setup!$B$22</f>
        <v>23.7899440459954</v>
      </c>
      <c r="I542" s="0" t="n">
        <f aca="false">SUMPRODUCT('FD inverse'!$A$7:$BH$7,'FD mesh'!$B$84:$BI$84,$E541:$BL541)+'FD inverse'!$A$7*$C542/Setup!$B$17+INDEX('FD inverse'!$A$7:$BH$7,1,'FD mesh'!$B$15+1)*Setup!$B$22</f>
        <v>23.7384800399273</v>
      </c>
      <c r="J542" s="0" t="n">
        <f aca="false">SUMPRODUCT('FD inverse'!$A$8:$BH$8,'FD mesh'!$B$84:$BI$84,$E541:$BL541)+'FD inverse'!$A$8*$C542/Setup!$B$17+INDEX('FD inverse'!$A$8:$BH$8,1,'FD mesh'!$B$15+1)*Setup!$B$22</f>
        <v>23.6871695454399</v>
      </c>
      <c r="K542" s="0" t="n">
        <f aca="false">SUMPRODUCT('FD inverse'!$A$9:$BH$9,'FD mesh'!$B$84:$BI$84,$E541:$BL541)+'FD inverse'!$A$9*$C542/Setup!$B$17+INDEX('FD inverse'!$A$9:$BH$9,1,'FD mesh'!$B$15+1)*Setup!$B$22</f>
        <v>23.6371831964715</v>
      </c>
      <c r="L542" s="0" t="n">
        <f aca="false">SUMPRODUCT('FD inverse'!$A$10:$BH$10,'FD mesh'!$B$84:$BI$84,$E541:$BL541)+'FD inverse'!$A$10*$C542/Setup!$B$17+INDEX('FD inverse'!$A$10:$BH$10,1,'FD mesh'!$B$15+1)*Setup!$B$22</f>
        <v>23.5895426553427</v>
      </c>
      <c r="M542" s="0" t="n">
        <f aca="false">SUMPRODUCT('FD inverse'!$A$11:$BH$11,'FD mesh'!$B$84:$BI$84,$E541:$BL541)+'FD inverse'!$A$11*$C542/Setup!$B$17+INDEX('FD inverse'!$A$11:$BH$11,1,'FD mesh'!$B$15+1)*Setup!$B$22</f>
        <v>23.545124169301</v>
      </c>
      <c r="N542" s="0" t="n">
        <f aca="false">SUMPRODUCT('FD inverse'!$A$12:$BH$12,'FD mesh'!$B$84:$BI$84,$E541:$BL541)+'FD inverse'!$A$12*$C542/Setup!$B$17+INDEX('FD inverse'!$A$12:$BH$12,1,'FD mesh'!$B$15+1)*Setup!$B$22</f>
        <v>23.5046620156526</v>
      </c>
      <c r="O542" s="0" t="n">
        <f aca="false">SUMPRODUCT('FD inverse'!$A$13:$BH$13,'FD mesh'!$B$84:$BI$84,$E541:$BL541)+'FD inverse'!$A$13*$C542/Setup!$B$17+INDEX('FD inverse'!$A$13:$BH$13,1,'FD mesh'!$B$15+1)*Setup!$B$22</f>
        <v>23.4687516970349</v>
      </c>
      <c r="P542" s="0" t="n">
        <f aca="false">SUMPRODUCT('FD inverse'!$A$14:$BH$14,'FD mesh'!$B$84:$BI$84,$E541:$BL541)+'FD inverse'!$A$14*$C542/Setup!$B$17+INDEX('FD inverse'!$A$14:$BH$14,1,'FD mesh'!$B$15+1)*Setup!$B$22</f>
        <v>23.4378527708871</v>
      </c>
      <c r="Q542" s="0" t="n">
        <f aca="false">SUMPRODUCT('FD inverse'!$A$15:$BH$15,'FD mesh'!$B$84:$BI$84,$E541:$BL541)+'FD inverse'!$A$15*$C542/Setup!$B$17+INDEX('FD inverse'!$A$15:$BH$15,1,'FD mesh'!$B$15+1)*Setup!$B$22</f>
        <v>23.4122912191002</v>
      </c>
      <c r="R542" s="0" t="n">
        <f aca="false">SUMPRODUCT('FD inverse'!$A$16:$BH$16,'FD mesh'!$B$84:$BI$84,$E541:$BL541)+'FD inverse'!$A$16*$C542/Setup!$B$17+INDEX('FD inverse'!$A$16:$BH$16,1,'FD mesh'!$B$15+1)*Setup!$B$22</f>
        <v>23.392261285249</v>
      </c>
      <c r="S542" s="0" t="n">
        <f aca="false">SUMPRODUCT('FD inverse'!$A$17:$BH$17,'FD mesh'!$B$84:$BI$84,$E541:$BL541)+'FD inverse'!$A$17*$C542/Setup!$B$17+INDEX('FD inverse'!$A$17:$BH$17,1,'FD mesh'!$B$15+1)*Setup!$B$22</f>
        <v>22.8373014525961</v>
      </c>
      <c r="T542" s="0" t="n">
        <f aca="false">SUMPRODUCT('FD inverse'!$A$18:$BH$18,'FD mesh'!$B$84:$BI$84,$E541:$BL541)+'FD inverse'!$A$18*$C542/Setup!$B$17+INDEX('FD inverse'!$A$18:$BH$18,1,'FD mesh'!$B$15+1)*Setup!$B$22</f>
        <v>22.285097758669</v>
      </c>
      <c r="U542" s="0" t="n">
        <f aca="false">SUMPRODUCT('FD inverse'!$A$19:$BH$19,'FD mesh'!$B$84:$BI$84,$E541:$BL541)+'FD inverse'!$A$19*$C542/Setup!$B$17+INDEX('FD inverse'!$A$19:$BH$19,1,'FD mesh'!$B$15+1)*Setup!$B$22</f>
        <v>21.7355855570343</v>
      </c>
      <c r="V542" s="0" t="n">
        <f aca="false">SUMPRODUCT('FD inverse'!$A$20:$BH$20,'FD mesh'!$B$84:$BI$84,$E541:$BL541)+'FD inverse'!$A$20*$C542/Setup!$B$17+INDEX('FD inverse'!$A$20:$BH$20,1,'FD mesh'!$B$15+1)*Setup!$B$22</f>
        <v>21.1886729680506</v>
      </c>
      <c r="W542" s="0" t="n">
        <f aca="false">SUMPRODUCT('FD inverse'!$A$21:$BH$21,'FD mesh'!$B$84:$BI$84,$E541:$BL541)+'FD inverse'!$A$21*$C542/Setup!$B$17+INDEX('FD inverse'!$A$21:$BH$21,1,'FD mesh'!$B$15+1)*Setup!$B$22</f>
        <v>20.6442432995355</v>
      </c>
      <c r="X542" s="0" t="n">
        <f aca="false">SUMPRODUCT('FD inverse'!$A$22:$BH$22,'FD mesh'!$B$84:$BI$84,$E541:$BL541)+'FD inverse'!$A$22*$C542/Setup!$B$17+INDEX('FD inverse'!$A$22:$BH$22,1,'FD mesh'!$B$15+1)*Setup!$B$22</f>
        <v>20.1021573914775</v>
      </c>
      <c r="Y542" s="0" t="n">
        <f aca="false">SUMPRODUCT('FD inverse'!$A$23:$BH$23,'FD mesh'!$B$84:$BI$84,$E541:$BL541)+'FD inverse'!$A$23*$C542/Setup!$B$17+INDEX('FD inverse'!$A$23:$BH$23,1,'FD mesh'!$B$15+1)*Setup!$B$22</f>
        <v>19.5622558874037</v>
      </c>
      <c r="Z542" s="0" t="n">
        <f aca="false">SUMPRODUCT('FD inverse'!$A$24:$BH$24,'FD mesh'!$B$84:$BI$84,$E541:$BL541)+'FD inverse'!$A$24*$C542/Setup!$B$17+INDEX('FD inverse'!$A$24:$BH$24,1,'FD mesh'!$B$15+1)*Setup!$B$22</f>
        <v>19.0243614358783</v>
      </c>
      <c r="AA542" s="0" t="n">
        <f aca="false">SUMPRODUCT('FD inverse'!$A$25:$BH$25,'FD mesh'!$B$84:$BI$84,$E541:$BL541)+'FD inverse'!$A$25*$C542/Setup!$B$17+INDEX('FD inverse'!$A$25:$BH$25,1,'FD mesh'!$B$15+1)*Setup!$B$22</f>
        <v>18.4882808263909</v>
      </c>
      <c r="AB542" s="0" t="n">
        <f aca="false">SUMPRODUCT('FD inverse'!$A$26:$BH$26,'FD mesh'!$B$84:$BI$84,$E541:$BL541)+'FD inverse'!$A$26*$C542/Setup!$B$17+INDEX('FD inverse'!$A$26:$BH$26,1,'FD mesh'!$B$15+1)*Setup!$B$22</f>
        <v>17.9538070645827</v>
      </c>
      <c r="AC542" s="0" t="n">
        <f aca="false">SUMPRODUCT('FD inverse'!$A$27:$BH$27,'FD mesh'!$B$84:$BI$84,$E541:$BL541)+'FD inverse'!$A$27*$C542/Setup!$B$17+INDEX('FD inverse'!$A$27:$BH$27,1,'FD mesh'!$B$15+1)*Setup!$B$22</f>
        <v>17.4207213923719</v>
      </c>
      <c r="AD542" s="0" t="n">
        <f aca="false">SUMPRODUCT('FD inverse'!$A$28:$BH$28,'FD mesh'!$B$84:$BI$84,$E541:$BL541)+'FD inverse'!$A$28*$C542/Setup!$B$17+INDEX('FD inverse'!$A$28:$BH$28,1,'FD mesh'!$B$15+1)*Setup!$B$22</f>
        <v>16.8887952590656</v>
      </c>
      <c r="AE542" s="0" t="n">
        <f aca="false">SUMPRODUCT('FD inverse'!$A$29:$BH$29,'FD mesh'!$B$84:$BI$84,$E541:$BL541)+'FD inverse'!$A$29*$C542/Setup!$B$17+INDEX('FD inverse'!$A$29:$BH$29,1,'FD mesh'!$B$15+1)*Setup!$B$22</f>
        <v>16.357792249999</v>
      </c>
      <c r="AF542" s="0" t="n">
        <f aca="false">SUMPRODUCT('FD inverse'!$A$30:$BH$30,'FD mesh'!$B$84:$BI$84,$E541:$BL541)+'FD inverse'!$A$30*$C542/Setup!$B$17+INDEX('FD inverse'!$A$30:$BH$30,1,'FD mesh'!$B$15+1)*Setup!$B$22</f>
        <v>15.827469979614</v>
      </c>
      <c r="AG542" s="0" t="n">
        <f aca="false">SUMPRODUCT('FD inverse'!$A$31:$BH$31,'FD mesh'!$B$84:$BI$84,$E541:$BL541)+'FD inverse'!$A$31*$C542/Setup!$B$17+INDEX('FD inverse'!$A$31:$BH$31,1,'FD mesh'!$B$15+1)*Setup!$B$22</f>
        <v>15.297581956191</v>
      </c>
      <c r="AH542" s="0" t="n">
        <f aca="false">SUMPRODUCT('FD inverse'!$A$32:$BH$32,'FD mesh'!$B$84:$BI$84,$E541:$BL541)+'FD inverse'!$A$32*$C542/Setup!$B$17+INDEX('FD inverse'!$A$32:$BH$32,1,'FD mesh'!$B$15+1)*Setup!$B$22</f>
        <v>15.2754112822001</v>
      </c>
      <c r="AI542" s="0" t="n">
        <f aca="false">SUMPRODUCT('FD inverse'!$A$33:$BH$33,'FD mesh'!$B$84:$BI$84,$E541:$BL541)+'FD inverse'!$A$33*$C542/Setup!$B$17+INDEX('FD inverse'!$A$33:$BH$33,1,'FD mesh'!$B$15+1)*Setup!$B$22</f>
        <v>15.2535409985153</v>
      </c>
      <c r="AJ542" s="0" t="n">
        <f aca="false">SUMPRODUCT('FD inverse'!$A$34:$BH$34,'FD mesh'!$B$84:$BI$84,$E541:$BL541)+'FD inverse'!$A$34*$C542/Setup!$B$17+INDEX('FD inverse'!$A$34:$BH$34,1,'FD mesh'!$B$15+1)*Setup!$B$22</f>
        <v>15.2319513509597</v>
      </c>
      <c r="AK542" s="0" t="n">
        <f aca="false">SUMPRODUCT('FD inverse'!$A$35:$BH$35,'FD mesh'!$B$84:$BI$84,$E541:$BL541)+'FD inverse'!$A$35*$C542/Setup!$B$17+INDEX('FD inverse'!$A$35:$BH$35,1,'FD mesh'!$B$15+1)*Setup!$B$22</f>
        <v>15.2106217078477</v>
      </c>
      <c r="AL542" s="0" t="n">
        <f aca="false">SUMPRODUCT('FD inverse'!$A$36:$BH$36,'FD mesh'!$B$84:$BI$84,$E541:$BL541)+'FD inverse'!$A$36*$C542/Setup!$B$17+INDEX('FD inverse'!$A$36:$BH$36,1,'FD mesh'!$B$15+1)*Setup!$B$22</f>
        <v>15.1895307214818</v>
      </c>
      <c r="AM542" s="0" t="n">
        <f aca="false">SUMPRODUCT('FD inverse'!$A$37:$BH$37,'FD mesh'!$B$84:$BI$84,$E541:$BL541)+'FD inverse'!$A$37*$C542/Setup!$B$17+INDEX('FD inverse'!$A$37:$BH$37,1,'FD mesh'!$B$15+1)*Setup!$B$22</f>
        <v>15.168656466382</v>
      </c>
      <c r="AN542" s="0" t="n">
        <f aca="false">SUMPRODUCT('FD inverse'!$A$38:$BH$38,'FD mesh'!$B$84:$BI$84,$E541:$BL541)+'FD inverse'!$A$38*$C542/Setup!$B$17+INDEX('FD inverse'!$A$38:$BH$38,1,'FD mesh'!$B$15+1)*Setup!$B$22</f>
        <v>15.147976556195</v>
      </c>
      <c r="AO542" s="0" t="n">
        <f aca="false">SUMPRODUCT('FD inverse'!$A$39:$BH$39,'FD mesh'!$B$84:$BI$84,$E541:$BL541)+'FD inverse'!$A$39*$C542/Setup!$B$17+INDEX('FD inverse'!$A$39:$BH$39,1,'FD mesh'!$B$15+1)*Setup!$B$22</f>
        <v>15.1274682412749</v>
      </c>
      <c r="AP542" s="0" t="n">
        <f aca="false">SUMPRODUCT('FD inverse'!$A$40:$BH$40,'FD mesh'!$B$84:$BI$84,$E541:$BL541)+'FD inverse'!$A$40*$C542/Setup!$B$17+INDEX('FD inverse'!$A$40:$BH$40,1,'FD mesh'!$B$15+1)*Setup!$B$22</f>
        <v>15.10710848896</v>
      </c>
      <c r="AQ542" s="0" t="n">
        <f aca="false">SUMPRODUCT('FD inverse'!$A$41:$BH$41,'FD mesh'!$B$84:$BI$84,$E541:$BL541)+'FD inverse'!$A$41*$C542/Setup!$B$17+INDEX('FD inverse'!$A$41:$BH$41,1,'FD mesh'!$B$15+1)*Setup!$B$22</f>
        <v>15.0868740485958</v>
      </c>
      <c r="AR542" s="0" t="n">
        <f aca="false">SUMPRODUCT('FD inverse'!$A$42:$BH$42,'FD mesh'!$B$84:$BI$84,$E541:$BL541)+'FD inverse'!$A$42*$C542/Setup!$B$17+INDEX('FD inverse'!$A$42:$BH$42,1,'FD mesh'!$B$15+1)*Setup!$B$22</f>
        <v>15.0667415033692</v>
      </c>
      <c r="AS542" s="0" t="n">
        <f aca="false">SUMPRODUCT('FD inverse'!$A$43:$BH$43,'FD mesh'!$B$84:$BI$84,$E541:$BL541)+'FD inverse'!$A$43*$C542/Setup!$B$17+INDEX('FD inverse'!$A$43:$BH$43,1,'FD mesh'!$B$15+1)*Setup!$B$22</f>
        <v>0</v>
      </c>
      <c r="AT542" s="0" t="n">
        <f aca="false">SUMPRODUCT('FD inverse'!$A$44:$BH$44,'FD mesh'!$B$84:$BI$84,$E541:$BL541)+'FD inverse'!$A$44*$C542/Setup!$B$17+INDEX('FD inverse'!$A$44:$BH$44,1,'FD mesh'!$B$15+1)*Setup!$B$22</f>
        <v>0</v>
      </c>
      <c r="AU542" s="0" t="n">
        <f aca="false">SUMPRODUCT('FD inverse'!$A$45:$BH$45,'FD mesh'!$B$84:$BI$84,$E541:$BL541)+'FD inverse'!$A$45*$C542/Setup!$B$17+INDEX('FD inverse'!$A$45:$BH$45,1,'FD mesh'!$B$15+1)*Setup!$B$22</f>
        <v>0</v>
      </c>
      <c r="AV542" s="0" t="n">
        <f aca="false">SUMPRODUCT('FD inverse'!$A$46:$BH$46,'FD mesh'!$B$84:$BI$84,$E541:$BL541)+'FD inverse'!$A$46*$C542/Setup!$B$17+INDEX('FD inverse'!$A$46:$BH$46,1,'FD mesh'!$B$15+1)*Setup!$B$22</f>
        <v>0</v>
      </c>
      <c r="AW542" s="0" t="n">
        <f aca="false">SUMPRODUCT('FD inverse'!$A$47:$BH$47,'FD mesh'!$B$84:$BI$84,$E541:$BL541)+'FD inverse'!$A$47*$C542/Setup!$B$17+INDEX('FD inverse'!$A$47:$BH$47,1,'FD mesh'!$B$15+1)*Setup!$B$22</f>
        <v>0</v>
      </c>
      <c r="AX542" s="0" t="n">
        <f aca="false">SUMPRODUCT('FD inverse'!$A$48:$BH$48,'FD mesh'!$B$84:$BI$84,$E541:$BL541)+'FD inverse'!$A$48*$C542/Setup!$B$17+INDEX('FD inverse'!$A$48:$BH$48,1,'FD mesh'!$B$15+1)*Setup!$B$22</f>
        <v>0</v>
      </c>
      <c r="AY542" s="0" t="n">
        <f aca="false">SUMPRODUCT('FD inverse'!$A$49:$BH$49,'FD mesh'!$B$84:$BI$84,$E541:$BL541)+'FD inverse'!$A$49*$C542/Setup!$B$17+INDEX('FD inverse'!$A$49:$BH$49,1,'FD mesh'!$B$15+1)*Setup!$B$22</f>
        <v>0</v>
      </c>
      <c r="AZ542" s="0" t="n">
        <f aca="false">SUMPRODUCT('FD inverse'!$A$50:$BH$50,'FD mesh'!$B$84:$BI$84,$E541:$BL541)+'FD inverse'!$A$50*$C542/Setup!$B$17+INDEX('FD inverse'!$A$50:$BH$50,1,'FD mesh'!$B$15+1)*Setup!$B$22</f>
        <v>0</v>
      </c>
      <c r="BA542" s="0" t="n">
        <f aca="false">SUMPRODUCT('FD inverse'!$A$51:$BH$51,'FD mesh'!$B$84:$BI$84,$E541:$BL541)+'FD inverse'!$A$51*$C542/Setup!$B$17+INDEX('FD inverse'!$A$51:$BH$51,1,'FD mesh'!$B$15+1)*Setup!$B$22</f>
        <v>0</v>
      </c>
      <c r="BB542" s="0" t="n">
        <f aca="false">SUMPRODUCT('FD inverse'!$A$52:$BH$52,'FD mesh'!$B$84:$BI$84,$E541:$BL541)+'FD inverse'!$A$52*$C542/Setup!$B$17+INDEX('FD inverse'!$A$52:$BH$52,1,'FD mesh'!$B$15+1)*Setup!$B$22</f>
        <v>0</v>
      </c>
      <c r="BC542" s="0" t="n">
        <f aca="false">SUMPRODUCT('FD inverse'!$A$53:$BH$53,'FD mesh'!$B$84:$BI$84,$E541:$BL541)+'FD inverse'!$A$53*$C542/Setup!$B$17+INDEX('FD inverse'!$A$53:$BH$53,1,'FD mesh'!$B$15+1)*Setup!$B$22</f>
        <v>0</v>
      </c>
      <c r="BD542" s="0" t="n">
        <f aca="false">SUMPRODUCT('FD inverse'!$A$54:$BH$54,'FD mesh'!$B$84:$BI$84,$E541:$BL541)+'FD inverse'!$A$54*$C542/Setup!$B$17+INDEX('FD inverse'!$A$54:$BH$54,1,'FD mesh'!$B$15+1)*Setup!$B$22</f>
        <v>0</v>
      </c>
      <c r="BE542" s="0" t="n">
        <f aca="false">SUMPRODUCT('FD inverse'!$A$55:$BH$55,'FD mesh'!$B$84:$BI$84,$E541:$BL541)+'FD inverse'!$A$55*$C542/Setup!$B$17+INDEX('FD inverse'!$A$55:$BH$55,1,'FD mesh'!$B$15+1)*Setup!$B$22</f>
        <v>0</v>
      </c>
      <c r="BF542" s="0" t="n">
        <f aca="false">SUMPRODUCT('FD inverse'!$A$56:$BH$56,'FD mesh'!$B$84:$BI$84,$E541:$BL541)+'FD inverse'!$A$56*$C542/Setup!$B$17+INDEX('FD inverse'!$A$56:$BH$56,1,'FD mesh'!$B$15+1)*Setup!$B$22</f>
        <v>0</v>
      </c>
      <c r="BG542" s="0" t="n">
        <f aca="false">SUMPRODUCT('FD inverse'!$A$57:$BH$57,'FD mesh'!$B$84:$BI$84,$E541:$BL541)+'FD inverse'!$A$57*$C542/Setup!$B$17+INDEX('FD inverse'!$A$57:$BH$57,1,'FD mesh'!$B$15+1)*Setup!$B$22</f>
        <v>0</v>
      </c>
      <c r="BH542" s="0" t="n">
        <f aca="false">SUMPRODUCT('FD inverse'!$A$58:$BH$58,'FD mesh'!$B$84:$BI$84,$E541:$BL541)+'FD inverse'!$A$58*$C542/Setup!$B$17+INDEX('FD inverse'!$A$58:$BH$58,1,'FD mesh'!$B$15+1)*Setup!$B$22</f>
        <v>0</v>
      </c>
      <c r="BI542" s="0" t="n">
        <f aca="false">SUMPRODUCT('FD inverse'!$A$59:$BH$59,'FD mesh'!$B$84:$BI$84,$E541:$BL541)+'FD inverse'!$A$59*$C542/Setup!$B$17+INDEX('FD inverse'!$A$59:$BH$59,1,'FD mesh'!$B$15+1)*Setup!$B$22</f>
        <v>0</v>
      </c>
      <c r="BJ542" s="0" t="n">
        <f aca="false">SUMPRODUCT('FD inverse'!$A$60:$BH$60,'FD mesh'!$B$84:$BI$84,$E541:$BL541)+'FD inverse'!$A$60*$C542/Setup!$B$17+INDEX('FD inverse'!$A$60:$BH$60,1,'FD mesh'!$B$15+1)*Setup!$B$22</f>
        <v>0</v>
      </c>
      <c r="BK542" s="0" t="n">
        <f aca="false">SUMPRODUCT('FD inverse'!$A$61:$BH$61,'FD mesh'!$B$84:$BI$84,$E541:$BL541)+'FD inverse'!$A$61*$C542/Setup!$B$17+INDEX('FD inverse'!$A$61:$BH$61,1,'FD mesh'!$B$15+1)*Setup!$B$22</f>
        <v>0</v>
      </c>
      <c r="BL542" s="0" t="n">
        <f aca="false">SUMPRODUCT('FD inverse'!$A$62:$BH$62,'FD mesh'!$B$84:$BI$84,$E541:$BL541)+'FD inverse'!$A$62*$C542/Setup!$B$17+INDEX('FD inverse'!$A$62:$BH$62,1,'FD mesh'!$B$15+1)*Setup!$B$22</f>
        <v>0</v>
      </c>
    </row>
    <row r="543" customFormat="false" ht="15" hidden="false" customHeight="false" outlineLevel="0" collapsed="false">
      <c r="A543" s="0" t="n">
        <v>538</v>
      </c>
      <c r="B543" s="0" t="n">
        <f aca="false">A543*Setup!$B$11/3600</f>
        <v>44.8333333333333</v>
      </c>
      <c r="C543" s="0" t="n">
        <f aca="false">Setup!$B$7+Setup!$B$8*COS(2*PI()*(B543-Setup!$B$9)/24)</f>
        <v>25.2028231980171</v>
      </c>
      <c r="D543" s="0" t="n">
        <f aca="false">(C543-E543)/Setup!$B$17</f>
        <v>4.38535606372659</v>
      </c>
      <c r="E543" s="0" t="n">
        <f aca="false">SUMPRODUCT('FD inverse'!$A$3:$BH$3,'FD mesh'!$B$84:$BI$84,$E542:$BL542)+'FD inverse'!$A$3*$C543/Setup!$B$17+INDEX('FD inverse'!$A$3:$BH$3,1,'FD mesh'!$B$15+1)*Setup!$B$22</f>
        <v>24.6327269097326</v>
      </c>
      <c r="F543" s="0" t="n">
        <f aca="false">SUMPRODUCT('FD inverse'!$A$4:$BH$4,'FD mesh'!$B$84:$BI$84,$E542:$BL542)+'FD inverse'!$A$4*$C543/Setup!$B$17+INDEX('FD inverse'!$A$4:$BH$4,1,'FD mesh'!$B$15+1)*Setup!$B$22</f>
        <v>24.4922616727125</v>
      </c>
      <c r="G543" s="0" t="n">
        <f aca="false">SUMPRODUCT('FD inverse'!$A$5:$BH$5,'FD mesh'!$B$84:$BI$84,$E542:$BL542)+'FD inverse'!$A$5*$C543/Setup!$B$17+INDEX('FD inverse'!$A$5:$BH$5,1,'FD mesh'!$B$15+1)*Setup!$B$22</f>
        <v>24.3355310341794</v>
      </c>
      <c r="H543" s="0" t="n">
        <f aca="false">SUMPRODUCT('FD inverse'!$A$6:$BH$6,'FD mesh'!$B$84:$BI$84,$E542:$BL542)+'FD inverse'!$A$6*$C543/Setup!$B$17+INDEX('FD inverse'!$A$6:$BH$6,1,'FD mesh'!$B$15+1)*Setup!$B$22</f>
        <v>23.787516477411</v>
      </c>
      <c r="I543" s="0" t="n">
        <f aca="false">SUMPRODUCT('FD inverse'!$A$7:$BH$7,'FD mesh'!$B$84:$BI$84,$E542:$BL542)+'FD inverse'!$A$7*$C543/Setup!$B$17+INDEX('FD inverse'!$A$7:$BH$7,1,'FD mesh'!$B$15+1)*Setup!$B$22</f>
        <v>23.7383035170526</v>
      </c>
      <c r="J543" s="0" t="n">
        <f aca="false">SUMPRODUCT('FD inverse'!$A$8:$BH$8,'FD mesh'!$B$84:$BI$84,$E542:$BL542)+'FD inverse'!$A$8*$C543/Setup!$B$17+INDEX('FD inverse'!$A$8:$BH$8,1,'FD mesh'!$B$15+1)*Setup!$B$22</f>
        <v>23.6889864134053</v>
      </c>
      <c r="K543" s="0" t="n">
        <f aca="false">SUMPRODUCT('FD inverse'!$A$9:$BH$9,'FD mesh'!$B$84:$BI$84,$E542:$BL542)+'FD inverse'!$A$9*$C543/Setup!$B$17+INDEX('FD inverse'!$A$9:$BH$9,1,'FD mesh'!$B$15+1)*Setup!$B$22</f>
        <v>23.6407412082626</v>
      </c>
      <c r="L543" s="0" t="n">
        <f aca="false">SUMPRODUCT('FD inverse'!$A$10:$BH$10,'FD mesh'!$B$84:$BI$84,$E542:$BL542)+'FD inverse'!$A$10*$C543/Setup!$B$17+INDEX('FD inverse'!$A$10:$BH$10,1,'FD mesh'!$B$15+1)*Setup!$B$22</f>
        <v>23.5945951251206</v>
      </c>
      <c r="M543" s="0" t="n">
        <f aca="false">SUMPRODUCT('FD inverse'!$A$11:$BH$11,'FD mesh'!$B$84:$BI$84,$E542:$BL542)+'FD inverse'!$A$11*$C543/Setup!$B$17+INDEX('FD inverse'!$A$11:$BH$11,1,'FD mesh'!$B$15+1)*Setup!$B$22</f>
        <v>23.5514298501072</v>
      </c>
      <c r="N543" s="0" t="n">
        <f aca="false">SUMPRODUCT('FD inverse'!$A$12:$BH$12,'FD mesh'!$B$84:$BI$84,$E542:$BL542)+'FD inverse'!$A$12*$C543/Setup!$B$17+INDEX('FD inverse'!$A$12:$BH$12,1,'FD mesh'!$B$15+1)*Setup!$B$22</f>
        <v>23.5119847407611</v>
      </c>
      <c r="O543" s="0" t="n">
        <f aca="false">SUMPRODUCT('FD inverse'!$A$13:$BH$13,'FD mesh'!$B$84:$BI$84,$E542:$BL542)+'FD inverse'!$A$13*$C543/Setup!$B$17+INDEX('FD inverse'!$A$13:$BH$13,1,'FD mesh'!$B$15+1)*Setup!$B$22</f>
        <v>23.4768598232196</v>
      </c>
      <c r="P543" s="0" t="n">
        <f aca="false">SUMPRODUCT('FD inverse'!$A$14:$BH$14,'FD mesh'!$B$84:$BI$84,$E542:$BL542)+'FD inverse'!$A$14*$C543/Setup!$B$17+INDEX('FD inverse'!$A$14:$BH$14,1,'FD mesh'!$B$15+1)*Setup!$B$22</f>
        <v>23.4465184609493</v>
      </c>
      <c r="Q543" s="0" t="n">
        <f aca="false">SUMPRODUCT('FD inverse'!$A$15:$BH$15,'FD mesh'!$B$84:$BI$84,$E542:$BL542)+'FD inverse'!$A$15*$C543/Setup!$B$17+INDEX('FD inverse'!$A$15:$BH$15,1,'FD mesh'!$B$15+1)*Setup!$B$22</f>
        <v>23.4212896001906</v>
      </c>
      <c r="R543" s="0" t="n">
        <f aca="false">SUMPRODUCT('FD inverse'!$A$16:$BH$16,'FD mesh'!$B$84:$BI$84,$E542:$BL542)+'FD inverse'!$A$16*$C543/Setup!$B$17+INDEX('FD inverse'!$A$16:$BH$16,1,'FD mesh'!$B$15+1)*Setup!$B$22</f>
        <v>23.4013695188362</v>
      </c>
      <c r="S543" s="0" t="n">
        <f aca="false">SUMPRODUCT('FD inverse'!$A$17:$BH$17,'FD mesh'!$B$84:$BI$84,$E542:$BL542)+'FD inverse'!$A$17*$C543/Setup!$B$17+INDEX('FD inverse'!$A$17:$BH$17,1,'FD mesh'!$B$15+1)*Setup!$B$22</f>
        <v>22.8463207569785</v>
      </c>
      <c r="T543" s="0" t="n">
        <f aca="false">SUMPRODUCT('FD inverse'!$A$18:$BH$18,'FD mesh'!$B$84:$BI$84,$E542:$BL542)+'FD inverse'!$A$18*$C543/Setup!$B$17+INDEX('FD inverse'!$A$18:$BH$18,1,'FD mesh'!$B$15+1)*Setup!$B$22</f>
        <v>22.2939262475532</v>
      </c>
      <c r="U543" s="0" t="n">
        <f aca="false">SUMPRODUCT('FD inverse'!$A$19:$BH$19,'FD mesh'!$B$84:$BI$84,$E542:$BL542)+'FD inverse'!$A$19*$C543/Setup!$B$17+INDEX('FD inverse'!$A$19:$BH$19,1,'FD mesh'!$B$15+1)*Setup!$B$22</f>
        <v>21.7441298362853</v>
      </c>
      <c r="V543" s="0" t="n">
        <f aca="false">SUMPRODUCT('FD inverse'!$A$20:$BH$20,'FD mesh'!$B$84:$BI$84,$E542:$BL542)+'FD inverse'!$A$20*$C543/Setup!$B$17+INDEX('FD inverse'!$A$20:$BH$20,1,'FD mesh'!$B$15+1)*Setup!$B$22</f>
        <v>21.1968478843399</v>
      </c>
      <c r="W543" s="0" t="n">
        <f aca="false">SUMPRODUCT('FD inverse'!$A$21:$BH$21,'FD mesh'!$B$84:$BI$84,$E542:$BL542)+'FD inverse'!$A$21*$C543/Setup!$B$17+INDEX('FD inverse'!$A$21:$BH$21,1,'FD mesh'!$B$15+1)*Setup!$B$22</f>
        <v>20.6519716934738</v>
      </c>
      <c r="X543" s="0" t="n">
        <f aca="false">SUMPRODUCT('FD inverse'!$A$22:$BH$22,'FD mesh'!$B$84:$BI$84,$E542:$BL542)+'FD inverse'!$A$22*$C543/Setup!$B$17+INDEX('FD inverse'!$A$22:$BH$22,1,'FD mesh'!$B$15+1)*Setup!$B$22</f>
        <v>20.1093698585382</v>
      </c>
      <c r="Y543" s="0" t="n">
        <f aca="false">SUMPRODUCT('FD inverse'!$A$23:$BH$23,'FD mesh'!$B$84:$BI$84,$E542:$BL542)+'FD inverse'!$A$23*$C543/Setup!$B$17+INDEX('FD inverse'!$A$23:$BH$23,1,'FD mesh'!$B$15+1)*Setup!$B$22</f>
        <v>19.5688905496233</v>
      </c>
      <c r="Z543" s="0" t="n">
        <f aca="false">SUMPRODUCT('FD inverse'!$A$24:$BH$24,'FD mesh'!$B$84:$BI$84,$E542:$BL542)+'FD inverse'!$A$24*$C543/Setup!$B$17+INDEX('FD inverse'!$A$24:$BH$24,1,'FD mesh'!$B$15+1)*Setup!$B$22</f>
        <v>19.0303637270188</v>
      </c>
      <c r="AA543" s="0" t="n">
        <f aca="false">SUMPRODUCT('FD inverse'!$A$25:$BH$25,'FD mesh'!$B$84:$BI$84,$E542:$BL542)+'FD inverse'!$A$25*$C543/Setup!$B$17+INDEX('FD inverse'!$A$25:$BH$25,1,'FD mesh'!$B$15+1)*Setup!$B$22</f>
        <v>18.4936032929499</v>
      </c>
      <c r="AB543" s="0" t="n">
        <f aca="false">SUMPRODUCT('FD inverse'!$A$26:$BH$26,'FD mesh'!$B$84:$BI$84,$E542:$BL542)+'FD inverse'!$A$26*$C543/Setup!$B$17+INDEX('FD inverse'!$A$26:$BH$26,1,'FD mesh'!$B$15+1)*Setup!$B$22</f>
        <v>17.958409184754</v>
      </c>
      <c r="AC543" s="0" t="n">
        <f aca="false">SUMPRODUCT('FD inverse'!$A$27:$BH$27,'FD mesh'!$B$84:$BI$84,$E542:$BL542)+'FD inverse'!$A$27*$C543/Setup!$B$17+INDEX('FD inverse'!$A$27:$BH$27,1,'FD mesh'!$B$15+1)*Setup!$B$22</f>
        <v>17.42456941478</v>
      </c>
      <c r="AD543" s="0" t="n">
        <f aca="false">SUMPRODUCT('FD inverse'!$A$28:$BH$28,'FD mesh'!$B$84:$BI$84,$E542:$BL542)+'FD inverse'!$A$28*$C543/Setup!$B$17+INDEX('FD inverse'!$A$28:$BH$28,1,'FD mesh'!$B$15+1)*Setup!$B$22</f>
        <v>16.891862062829</v>
      </c>
      <c r="AE543" s="0" t="n">
        <f aca="false">SUMPRODUCT('FD inverse'!$A$29:$BH$29,'FD mesh'!$B$84:$BI$84,$E542:$BL542)+'FD inverse'!$A$29*$C543/Setup!$B$17+INDEX('FD inverse'!$A$29:$BH$29,1,'FD mesh'!$B$15+1)*Setup!$B$22</f>
        <v>16.3600572274141</v>
      </c>
      <c r="AF543" s="0" t="n">
        <f aca="false">SUMPRODUCT('FD inverse'!$A$30:$BH$30,'FD mesh'!$B$84:$BI$84,$E542:$BL542)+'FD inverse'!$A$30*$C543/Setup!$B$17+INDEX('FD inverse'!$A$30:$BH$30,1,'FD mesh'!$B$15+1)*Setup!$B$22</f>
        <v>15.8289189424957</v>
      </c>
      <c r="AG543" s="0" t="n">
        <f aca="false">SUMPRODUCT('FD inverse'!$A$31:$BH$31,'FD mesh'!$B$84:$BI$84,$E542:$BL542)+'FD inverse'!$A$31*$C543/Setup!$B$17+INDEX('FD inverse'!$A$31:$BH$31,1,'FD mesh'!$B$15+1)*Setup!$B$22</f>
        <v>15.2982070666539</v>
      </c>
      <c r="AH543" s="0" t="n">
        <f aca="false">SUMPRODUCT('FD inverse'!$A$32:$BH$32,'FD mesh'!$B$84:$BI$84,$E542:$BL542)+'FD inverse'!$A$32*$C543/Setup!$B$17+INDEX('FD inverse'!$A$32:$BH$32,1,'FD mesh'!$B$15+1)*Setup!$B$22</f>
        <v>15.2760003185175</v>
      </c>
      <c r="AI543" s="0" t="n">
        <f aca="false">SUMPRODUCT('FD inverse'!$A$33:$BH$33,'FD mesh'!$B$84:$BI$84,$E542:$BL542)+'FD inverse'!$A$33*$C543/Setup!$B$17+INDEX('FD inverse'!$A$33:$BH$33,1,'FD mesh'!$B$15+1)*Setup!$B$22</f>
        <v>15.2540917541323</v>
      </c>
      <c r="AJ543" s="0" t="n">
        <f aca="false">SUMPRODUCT('FD inverse'!$A$34:$BH$34,'FD mesh'!$B$84:$BI$84,$E542:$BL542)+'FD inverse'!$A$34*$C543/Setup!$B$17+INDEX('FD inverse'!$A$34:$BH$34,1,'FD mesh'!$B$15+1)*Setup!$B$22</f>
        <v>15.2324619949261</v>
      </c>
      <c r="AK543" s="0" t="n">
        <f aca="false">SUMPRODUCT('FD inverse'!$A$35:$BH$35,'FD mesh'!$B$84:$BI$84,$E542:$BL542)+'FD inverse'!$A$35*$C543/Setup!$B$17+INDEX('FD inverse'!$A$35:$BH$35,1,'FD mesh'!$B$15+1)*Setup!$B$22</f>
        <v>15.2110907354576</v>
      </c>
      <c r="AL543" s="0" t="n">
        <f aca="false">SUMPRODUCT('FD inverse'!$A$36:$BH$36,'FD mesh'!$B$84:$BI$84,$E542:$BL542)+'FD inverse'!$A$36*$C543/Setup!$B$17+INDEX('FD inverse'!$A$36:$BH$36,1,'FD mesh'!$B$15+1)*Setup!$B$22</f>
        <v>15.1899569085683</v>
      </c>
      <c r="AM543" s="0" t="n">
        <f aca="false">SUMPRODUCT('FD inverse'!$A$37:$BH$37,'FD mesh'!$B$84:$BI$84,$E542:$BL542)+'FD inverse'!$A$37*$C543/Setup!$B$17+INDEX('FD inverse'!$A$37:$BH$37,1,'FD mesh'!$B$15+1)*Setup!$B$22</f>
        <v>15.1690388273987</v>
      </c>
      <c r="AN543" s="0" t="n">
        <f aca="false">SUMPRODUCT('FD inverse'!$A$38:$BH$38,'FD mesh'!$B$84:$BI$84,$E542:$BL542)+'FD inverse'!$A$38*$C543/Setup!$B$17+INDEX('FD inverse'!$A$38:$BH$38,1,'FD mesh'!$B$15+1)*Setup!$B$22</f>
        <v>15.1483143061827</v>
      </c>
      <c r="AO543" s="0" t="n">
        <f aca="false">SUMPRODUCT('FD inverse'!$A$39:$BH$39,'FD mesh'!$B$84:$BI$84,$E542:$BL542)+'FD inverse'!$A$39*$C543/Setup!$B$17+INDEX('FD inverse'!$A$39:$BH$39,1,'FD mesh'!$B$15+1)*Setup!$B$22</f>
        <v>15.1277607617899</v>
      </c>
      <c r="AP543" s="0" t="n">
        <f aca="false">SUMPRODUCT('FD inverse'!$A$40:$BH$40,'FD mesh'!$B$84:$BI$84,$E542:$BL542)+'FD inverse'!$A$40*$C543/Setup!$B$17+INDEX('FD inverse'!$A$40:$BH$40,1,'FD mesh'!$B$15+1)*Setup!$B$22</f>
        <v>15.1073552980196</v>
      </c>
      <c r="AQ543" s="0" t="n">
        <f aca="false">SUMPRODUCT('FD inverse'!$A$41:$BH$41,'FD mesh'!$B$84:$BI$84,$E542:$BL542)+'FD inverse'!$A$41*$C543/Setup!$B$17+INDEX('FD inverse'!$A$41:$BH$41,1,'FD mesh'!$B$15+1)*Setup!$B$22</f>
        <v>15.08707477468</v>
      </c>
      <c r="AR543" s="0" t="n">
        <f aca="false">SUMPRODUCT('FD inverse'!$A$42:$BH$42,'FD mesh'!$B$84:$BI$84,$E542:$BL542)+'FD inverse'!$A$42*$C543/Setup!$B$17+INDEX('FD inverse'!$A$42:$BH$42,1,'FD mesh'!$B$15+1)*Setup!$B$22</f>
        <v>15.0668958635077</v>
      </c>
      <c r="AS543" s="0" t="n">
        <f aca="false">SUMPRODUCT('FD inverse'!$A$43:$BH$43,'FD mesh'!$B$84:$BI$84,$E542:$BL542)+'FD inverse'!$A$43*$C543/Setup!$B$17+INDEX('FD inverse'!$A$43:$BH$43,1,'FD mesh'!$B$15+1)*Setup!$B$22</f>
        <v>0</v>
      </c>
      <c r="AT543" s="0" t="n">
        <f aca="false">SUMPRODUCT('FD inverse'!$A$44:$BH$44,'FD mesh'!$B$84:$BI$84,$E542:$BL542)+'FD inverse'!$A$44*$C543/Setup!$B$17+INDEX('FD inverse'!$A$44:$BH$44,1,'FD mesh'!$B$15+1)*Setup!$B$22</f>
        <v>0</v>
      </c>
      <c r="AU543" s="0" t="n">
        <f aca="false">SUMPRODUCT('FD inverse'!$A$45:$BH$45,'FD mesh'!$B$84:$BI$84,$E542:$BL542)+'FD inverse'!$A$45*$C543/Setup!$B$17+INDEX('FD inverse'!$A$45:$BH$45,1,'FD mesh'!$B$15+1)*Setup!$B$22</f>
        <v>0</v>
      </c>
      <c r="AV543" s="0" t="n">
        <f aca="false">SUMPRODUCT('FD inverse'!$A$46:$BH$46,'FD mesh'!$B$84:$BI$84,$E542:$BL542)+'FD inverse'!$A$46*$C543/Setup!$B$17+INDEX('FD inverse'!$A$46:$BH$46,1,'FD mesh'!$B$15+1)*Setup!$B$22</f>
        <v>0</v>
      </c>
      <c r="AW543" s="0" t="n">
        <f aca="false">SUMPRODUCT('FD inverse'!$A$47:$BH$47,'FD mesh'!$B$84:$BI$84,$E542:$BL542)+'FD inverse'!$A$47*$C543/Setup!$B$17+INDEX('FD inverse'!$A$47:$BH$47,1,'FD mesh'!$B$15+1)*Setup!$B$22</f>
        <v>0</v>
      </c>
      <c r="AX543" s="0" t="n">
        <f aca="false">SUMPRODUCT('FD inverse'!$A$48:$BH$48,'FD mesh'!$B$84:$BI$84,$E542:$BL542)+'FD inverse'!$A$48*$C543/Setup!$B$17+INDEX('FD inverse'!$A$48:$BH$48,1,'FD mesh'!$B$15+1)*Setup!$B$22</f>
        <v>0</v>
      </c>
      <c r="AY543" s="0" t="n">
        <f aca="false">SUMPRODUCT('FD inverse'!$A$49:$BH$49,'FD mesh'!$B$84:$BI$84,$E542:$BL542)+'FD inverse'!$A$49*$C543/Setup!$B$17+INDEX('FD inverse'!$A$49:$BH$49,1,'FD mesh'!$B$15+1)*Setup!$B$22</f>
        <v>0</v>
      </c>
      <c r="AZ543" s="0" t="n">
        <f aca="false">SUMPRODUCT('FD inverse'!$A$50:$BH$50,'FD mesh'!$B$84:$BI$84,$E542:$BL542)+'FD inverse'!$A$50*$C543/Setup!$B$17+INDEX('FD inverse'!$A$50:$BH$50,1,'FD mesh'!$B$15+1)*Setup!$B$22</f>
        <v>0</v>
      </c>
      <c r="BA543" s="0" t="n">
        <f aca="false">SUMPRODUCT('FD inverse'!$A$51:$BH$51,'FD mesh'!$B$84:$BI$84,$E542:$BL542)+'FD inverse'!$A$51*$C543/Setup!$B$17+INDEX('FD inverse'!$A$51:$BH$51,1,'FD mesh'!$B$15+1)*Setup!$B$22</f>
        <v>0</v>
      </c>
      <c r="BB543" s="0" t="n">
        <f aca="false">SUMPRODUCT('FD inverse'!$A$52:$BH$52,'FD mesh'!$B$84:$BI$84,$E542:$BL542)+'FD inverse'!$A$52*$C543/Setup!$B$17+INDEX('FD inverse'!$A$52:$BH$52,1,'FD mesh'!$B$15+1)*Setup!$B$22</f>
        <v>0</v>
      </c>
      <c r="BC543" s="0" t="n">
        <f aca="false">SUMPRODUCT('FD inverse'!$A$53:$BH$53,'FD mesh'!$B$84:$BI$84,$E542:$BL542)+'FD inverse'!$A$53*$C543/Setup!$B$17+INDEX('FD inverse'!$A$53:$BH$53,1,'FD mesh'!$B$15+1)*Setup!$B$22</f>
        <v>0</v>
      </c>
      <c r="BD543" s="0" t="n">
        <f aca="false">SUMPRODUCT('FD inverse'!$A$54:$BH$54,'FD mesh'!$B$84:$BI$84,$E542:$BL542)+'FD inverse'!$A$54*$C543/Setup!$B$17+INDEX('FD inverse'!$A$54:$BH$54,1,'FD mesh'!$B$15+1)*Setup!$B$22</f>
        <v>0</v>
      </c>
      <c r="BE543" s="0" t="n">
        <f aca="false">SUMPRODUCT('FD inverse'!$A$55:$BH$55,'FD mesh'!$B$84:$BI$84,$E542:$BL542)+'FD inverse'!$A$55*$C543/Setup!$B$17+INDEX('FD inverse'!$A$55:$BH$55,1,'FD mesh'!$B$15+1)*Setup!$B$22</f>
        <v>0</v>
      </c>
      <c r="BF543" s="0" t="n">
        <f aca="false">SUMPRODUCT('FD inverse'!$A$56:$BH$56,'FD mesh'!$B$84:$BI$84,$E542:$BL542)+'FD inverse'!$A$56*$C543/Setup!$B$17+INDEX('FD inverse'!$A$56:$BH$56,1,'FD mesh'!$B$15+1)*Setup!$B$22</f>
        <v>0</v>
      </c>
      <c r="BG543" s="0" t="n">
        <f aca="false">SUMPRODUCT('FD inverse'!$A$57:$BH$57,'FD mesh'!$B$84:$BI$84,$E542:$BL542)+'FD inverse'!$A$57*$C543/Setup!$B$17+INDEX('FD inverse'!$A$57:$BH$57,1,'FD mesh'!$B$15+1)*Setup!$B$22</f>
        <v>0</v>
      </c>
      <c r="BH543" s="0" t="n">
        <f aca="false">SUMPRODUCT('FD inverse'!$A$58:$BH$58,'FD mesh'!$B$84:$BI$84,$E542:$BL542)+'FD inverse'!$A$58*$C543/Setup!$B$17+INDEX('FD inverse'!$A$58:$BH$58,1,'FD mesh'!$B$15+1)*Setup!$B$22</f>
        <v>0</v>
      </c>
      <c r="BI543" s="0" t="n">
        <f aca="false">SUMPRODUCT('FD inverse'!$A$59:$BH$59,'FD mesh'!$B$84:$BI$84,$E542:$BL542)+'FD inverse'!$A$59*$C543/Setup!$B$17+INDEX('FD inverse'!$A$59:$BH$59,1,'FD mesh'!$B$15+1)*Setup!$B$22</f>
        <v>0</v>
      </c>
      <c r="BJ543" s="0" t="n">
        <f aca="false">SUMPRODUCT('FD inverse'!$A$60:$BH$60,'FD mesh'!$B$84:$BI$84,$E542:$BL542)+'FD inverse'!$A$60*$C543/Setup!$B$17+INDEX('FD inverse'!$A$60:$BH$60,1,'FD mesh'!$B$15+1)*Setup!$B$22</f>
        <v>0</v>
      </c>
      <c r="BK543" s="0" t="n">
        <f aca="false">SUMPRODUCT('FD inverse'!$A$61:$BH$61,'FD mesh'!$B$84:$BI$84,$E542:$BL542)+'FD inverse'!$A$61*$C543/Setup!$B$17+INDEX('FD inverse'!$A$61:$BH$61,1,'FD mesh'!$B$15+1)*Setup!$B$22</f>
        <v>0</v>
      </c>
      <c r="BL543" s="0" t="n">
        <f aca="false">SUMPRODUCT('FD inverse'!$A$62:$BH$62,'FD mesh'!$B$84:$BI$84,$E542:$BL542)+'FD inverse'!$A$62*$C543/Setup!$B$17+INDEX('FD inverse'!$A$62:$BH$62,1,'FD mesh'!$B$15+1)*Setup!$B$22</f>
        <v>0</v>
      </c>
    </row>
    <row r="544" customFormat="false" ht="15" hidden="false" customHeight="false" outlineLevel="0" collapsed="false">
      <c r="A544" s="0" t="n">
        <v>539</v>
      </c>
      <c r="B544" s="0" t="n">
        <f aca="false">A544*Setup!$B$11/3600</f>
        <v>44.9166666666667</v>
      </c>
      <c r="C544" s="0" t="n">
        <f aca="false">Setup!$B$7+Setup!$B$8*COS(2*PI()*(B544-Setup!$B$9)/24)</f>
        <v>25.119316056124</v>
      </c>
      <c r="D544" s="0" t="n">
        <f aca="false">(C544-E544)/Setup!$B$17</f>
        <v>4.09984050304772</v>
      </c>
      <c r="E544" s="0" t="n">
        <f aca="false">SUMPRODUCT('FD inverse'!$A$3:$BH$3,'FD mesh'!$B$84:$BI$84,$E543:$BL543)+'FD inverse'!$A$3*$C544/Setup!$B$17+INDEX('FD inverse'!$A$3:$BH$3,1,'FD mesh'!$B$15+1)*Setup!$B$22</f>
        <v>24.5863367907278</v>
      </c>
      <c r="F544" s="0" t="n">
        <f aca="false">SUMPRODUCT('FD inverse'!$A$4:$BH$4,'FD mesh'!$B$84:$BI$84,$E543:$BL543)+'FD inverse'!$A$4*$C544/Setup!$B$17+INDEX('FD inverse'!$A$4:$BH$4,1,'FD mesh'!$B$15+1)*Setup!$B$22</f>
        <v>24.4542504280058</v>
      </c>
      <c r="G544" s="0" t="n">
        <f aca="false">SUMPRODUCT('FD inverse'!$A$5:$BH$5,'FD mesh'!$B$84:$BI$84,$E543:$BL543)+'FD inverse'!$A$5*$C544/Setup!$B$17+INDEX('FD inverse'!$A$5:$BH$5,1,'FD mesh'!$B$15+1)*Setup!$B$22</f>
        <v>24.3056661292132</v>
      </c>
      <c r="H544" s="0" t="n">
        <f aca="false">SUMPRODUCT('FD inverse'!$A$6:$BH$6,'FD mesh'!$B$84:$BI$84,$E543:$BL543)+'FD inverse'!$A$6*$C544/Setup!$B$17+INDEX('FD inverse'!$A$6:$BH$6,1,'FD mesh'!$B$15+1)*Setup!$B$22</f>
        <v>23.7846463920656</v>
      </c>
      <c r="I544" s="0" t="n">
        <f aca="false">SUMPRODUCT('FD inverse'!$A$7:$BH$7,'FD mesh'!$B$84:$BI$84,$E543:$BL543)+'FD inverse'!$A$7*$C544/Setup!$B$17+INDEX('FD inverse'!$A$7:$BH$7,1,'FD mesh'!$B$15+1)*Setup!$B$22</f>
        <v>23.7376918178799</v>
      </c>
      <c r="J544" s="0" t="n">
        <f aca="false">SUMPRODUCT('FD inverse'!$A$8:$BH$8,'FD mesh'!$B$84:$BI$84,$E543:$BL543)+'FD inverse'!$A$8*$C544/Setup!$B$17+INDEX('FD inverse'!$A$8:$BH$8,1,'FD mesh'!$B$15+1)*Setup!$B$22</f>
        <v>23.6903763592265</v>
      </c>
      <c r="K544" s="0" t="n">
        <f aca="false">SUMPRODUCT('FD inverse'!$A$9:$BH$9,'FD mesh'!$B$84:$BI$84,$E543:$BL543)+'FD inverse'!$A$9*$C544/Setup!$B$17+INDEX('FD inverse'!$A$9:$BH$9,1,'FD mesh'!$B$15+1)*Setup!$B$22</f>
        <v>23.6438809276061</v>
      </c>
      <c r="L544" s="0" t="n">
        <f aca="false">SUMPRODUCT('FD inverse'!$A$10:$BH$10,'FD mesh'!$B$84:$BI$84,$E543:$BL543)+'FD inverse'!$A$10*$C544/Setup!$B$17+INDEX('FD inverse'!$A$10:$BH$10,1,'FD mesh'!$B$15+1)*Setup!$B$22</f>
        <v>23.5992378377814</v>
      </c>
      <c r="M544" s="0" t="n">
        <f aca="false">SUMPRODUCT('FD inverse'!$A$11:$BH$11,'FD mesh'!$B$84:$BI$84,$E543:$BL543)+'FD inverse'!$A$11*$C544/Setup!$B$17+INDEX('FD inverse'!$A$11:$BH$11,1,'FD mesh'!$B$15+1)*Setup!$B$22</f>
        <v>23.5573338114734</v>
      </c>
      <c r="N544" s="0" t="n">
        <f aca="false">SUMPRODUCT('FD inverse'!$A$12:$BH$12,'FD mesh'!$B$84:$BI$84,$E543:$BL543)+'FD inverse'!$A$12*$C544/Setup!$B$17+INDEX('FD inverse'!$A$12:$BH$12,1,'FD mesh'!$B$15+1)*Setup!$B$22</f>
        <v>23.5189129482133</v>
      </c>
      <c r="O544" s="0" t="n">
        <f aca="false">SUMPRODUCT('FD inverse'!$A$13:$BH$13,'FD mesh'!$B$84:$BI$84,$E543:$BL543)+'FD inverse'!$A$13*$C544/Setup!$B$17+INDEX('FD inverse'!$A$13:$BH$13,1,'FD mesh'!$B$15+1)*Setup!$B$22</f>
        <v>23.4845795229781</v>
      </c>
      <c r="P544" s="0" t="n">
        <f aca="false">SUMPRODUCT('FD inverse'!$A$14:$BH$14,'FD mesh'!$B$84:$BI$84,$E543:$BL543)+'FD inverse'!$A$14*$C544/Setup!$B$17+INDEX('FD inverse'!$A$14:$BH$14,1,'FD mesh'!$B$15+1)*Setup!$B$22</f>
        <v>23.4548004928807</v>
      </c>
      <c r="Q544" s="0" t="n">
        <f aca="false">SUMPRODUCT('FD inverse'!$A$15:$BH$15,'FD mesh'!$B$84:$BI$84,$E543:$BL543)+'FD inverse'!$A$15*$C544/Setup!$B$17+INDEX('FD inverse'!$A$15:$BH$15,1,'FD mesh'!$B$15+1)*Setup!$B$22</f>
        <v>23.429907617315</v>
      </c>
      <c r="R544" s="0" t="n">
        <f aca="false">SUMPRODUCT('FD inverse'!$A$16:$BH$16,'FD mesh'!$B$84:$BI$84,$E543:$BL543)+'FD inverse'!$A$16*$C544/Setup!$B$17+INDEX('FD inverse'!$A$16:$BH$16,1,'FD mesh'!$B$15+1)*Setup!$B$22</f>
        <v>23.4100991176339</v>
      </c>
      <c r="S544" s="0" t="n">
        <f aca="false">SUMPRODUCT('FD inverse'!$A$17:$BH$17,'FD mesh'!$B$84:$BI$84,$E543:$BL543)+'FD inverse'!$A$17*$C544/Setup!$B$17+INDEX('FD inverse'!$A$17:$BH$17,1,'FD mesh'!$B$15+1)*Setup!$B$22</f>
        <v>22.8549910907805</v>
      </c>
      <c r="T544" s="0" t="n">
        <f aca="false">SUMPRODUCT('FD inverse'!$A$18:$BH$18,'FD mesh'!$B$84:$BI$84,$E543:$BL543)+'FD inverse'!$A$18*$C544/Setup!$B$17+INDEX('FD inverse'!$A$18:$BH$18,1,'FD mesh'!$B$15+1)*Setup!$B$22</f>
        <v>22.302434619303</v>
      </c>
      <c r="U544" s="0" t="n">
        <f aca="false">SUMPRODUCT('FD inverse'!$A$19:$BH$19,'FD mesh'!$B$84:$BI$84,$E543:$BL543)+'FD inverse'!$A$19*$C544/Setup!$B$17+INDEX('FD inverse'!$A$19:$BH$19,1,'FD mesh'!$B$15+1)*Setup!$B$22</f>
        <v>21.7523820400834</v>
      </c>
      <c r="V544" s="0" t="n">
        <f aca="false">SUMPRODUCT('FD inverse'!$A$20:$BH$20,'FD mesh'!$B$84:$BI$84,$E543:$BL543)+'FD inverse'!$A$20*$C544/Setup!$B$17+INDEX('FD inverse'!$A$20:$BH$20,1,'FD mesh'!$B$15+1)*Setup!$B$22</f>
        <v>21.2047579665529</v>
      </c>
      <c r="W544" s="0" t="n">
        <f aca="false">SUMPRODUCT('FD inverse'!$A$21:$BH$21,'FD mesh'!$B$84:$BI$84,$E543:$BL543)+'FD inverse'!$A$21*$C544/Setup!$B$17+INDEX('FD inverse'!$A$21:$BH$21,1,'FD mesh'!$B$15+1)*Setup!$B$22</f>
        <v>20.6594617172166</v>
      </c>
      <c r="X544" s="0" t="n">
        <f aca="false">SUMPRODUCT('FD inverse'!$A$22:$BH$22,'FD mesh'!$B$84:$BI$84,$E543:$BL543)+'FD inverse'!$A$22*$C544/Setup!$B$17+INDEX('FD inverse'!$A$22:$BH$22,1,'FD mesh'!$B$15+1)*Setup!$B$22</f>
        <v>20.1163696748674</v>
      </c>
      <c r="Y544" s="0" t="n">
        <f aca="false">SUMPRODUCT('FD inverse'!$A$23:$BH$23,'FD mesh'!$B$84:$BI$84,$E543:$BL543)+'FD inverse'!$A$23*$C544/Setup!$B$17+INDEX('FD inverse'!$A$23:$BH$23,1,'FD mesh'!$B$15+1)*Setup!$B$22</f>
        <v>19.5753375784665</v>
      </c>
      <c r="Z544" s="0" t="n">
        <f aca="false">SUMPRODUCT('FD inverse'!$A$24:$BH$24,'FD mesh'!$B$84:$BI$84,$E543:$BL543)+'FD inverse'!$A$24*$C544/Setup!$B$17+INDEX('FD inverse'!$A$24:$BH$24,1,'FD mesh'!$B$15+1)*Setup!$B$22</f>
        <v>19.0362027505537</v>
      </c>
      <c r="AA544" s="0" t="n">
        <f aca="false">SUMPRODUCT('FD inverse'!$A$25:$BH$25,'FD mesh'!$B$84:$BI$84,$E543:$BL543)+'FD inverse'!$A$25*$C544/Setup!$B$17+INDEX('FD inverse'!$A$25:$BH$25,1,'FD mesh'!$B$15+1)*Setup!$B$22</f>
        <v>18.4987862638527</v>
      </c>
      <c r="AB544" s="0" t="n">
        <f aca="false">SUMPRODUCT('FD inverse'!$A$26:$BH$26,'FD mesh'!$B$84:$BI$84,$E543:$BL543)+'FD inverse'!$A$26*$C544/Setup!$B$17+INDEX('FD inverse'!$A$26:$BH$26,1,'FD mesh'!$B$15+1)*Setup!$B$22</f>
        <v>17.9628950514459</v>
      </c>
      <c r="AC544" s="0" t="n">
        <f aca="false">SUMPRODUCT('FD inverse'!$A$27:$BH$27,'FD mesh'!$B$84:$BI$84,$E543:$BL543)+'FD inverse'!$A$27*$C544/Setup!$B$17+INDEX('FD inverse'!$A$27:$BH$27,1,'FD mesh'!$B$15+1)*Setup!$B$22</f>
        <v>17.4283239655227</v>
      </c>
      <c r="AD544" s="0" t="n">
        <f aca="false">SUMPRODUCT('FD inverse'!$A$28:$BH$28,'FD mesh'!$B$84:$BI$84,$E543:$BL543)+'FD inverse'!$A$28*$C544/Setup!$B$17+INDEX('FD inverse'!$A$28:$BH$28,1,'FD mesh'!$B$15+1)*Setup!$B$22</f>
        <v>16.8948577902467</v>
      </c>
      <c r="AE544" s="0" t="n">
        <f aca="false">SUMPRODUCT('FD inverse'!$A$29:$BH$29,'FD mesh'!$B$84:$BI$84,$E543:$BL543)+'FD inverse'!$A$29*$C544/Setup!$B$17+INDEX('FD inverse'!$A$29:$BH$29,1,'FD mesh'!$B$15+1)*Setup!$B$22</f>
        <v>16.3622732147536</v>
      </c>
      <c r="AF544" s="0" t="n">
        <f aca="false">SUMPRODUCT('FD inverse'!$A$30:$BH$30,'FD mesh'!$B$84:$BI$84,$E543:$BL543)+'FD inverse'!$A$30*$C544/Setup!$B$17+INDEX('FD inverse'!$A$30:$BH$30,1,'FD mesh'!$B$15+1)*Setup!$B$22</f>
        <v>15.8303407726775</v>
      </c>
      <c r="AG544" s="0" t="n">
        <f aca="false">SUMPRODUCT('FD inverse'!$A$31:$BH$31,'FD mesh'!$B$84:$BI$84,$E543:$BL543)+'FD inverse'!$A$31*$C544/Setup!$B$17+INDEX('FD inverse'!$A$31:$BH$31,1,'FD mesh'!$B$15+1)*Setup!$B$22</f>
        <v>15.298826754912</v>
      </c>
      <c r="AH544" s="0" t="n">
        <f aca="false">SUMPRODUCT('FD inverse'!$A$32:$BH$32,'FD mesh'!$B$84:$BI$84,$E543:$BL543)+'FD inverse'!$A$32*$C544/Setup!$B$17+INDEX('FD inverse'!$A$32:$BH$32,1,'FD mesh'!$B$15+1)*Setup!$B$22</f>
        <v>15.2765847914375</v>
      </c>
      <c r="AI544" s="0" t="n">
        <f aca="false">SUMPRODUCT('FD inverse'!$A$33:$BH$33,'FD mesh'!$B$84:$BI$84,$E543:$BL543)+'FD inverse'!$A$33*$C544/Setup!$B$17+INDEX('FD inverse'!$A$33:$BH$33,1,'FD mesh'!$B$15+1)*Setup!$B$22</f>
        <v>15.2546387016174</v>
      </c>
      <c r="AJ544" s="0" t="n">
        <f aca="false">SUMPRODUCT('FD inverse'!$A$34:$BH$34,'FD mesh'!$B$84:$BI$84,$E543:$BL543)+'FD inverse'!$A$34*$C544/Setup!$B$17+INDEX('FD inverse'!$A$34:$BH$34,1,'FD mesh'!$B$15+1)*Setup!$B$22</f>
        <v>15.2329694892122</v>
      </c>
      <c r="AK544" s="0" t="n">
        <f aca="false">SUMPRODUCT('FD inverse'!$A$35:$BH$35,'FD mesh'!$B$84:$BI$84,$E543:$BL543)+'FD inverse'!$A$35*$C544/Setup!$B$17+INDEX('FD inverse'!$A$35:$BH$35,1,'FD mesh'!$B$15+1)*Setup!$B$22</f>
        <v>15.2115571821038</v>
      </c>
      <c r="AL544" s="0" t="n">
        <f aca="false">SUMPRODUCT('FD inverse'!$A$36:$BH$36,'FD mesh'!$B$84:$BI$84,$E543:$BL543)+'FD inverse'!$A$36*$C544/Setup!$B$17+INDEX('FD inverse'!$A$36:$BH$36,1,'FD mesh'!$B$15+1)*Setup!$B$22</f>
        <v>15.1903810010314</v>
      </c>
      <c r="AM544" s="0" t="n">
        <f aca="false">SUMPRODUCT('FD inverse'!$A$37:$BH$37,'FD mesh'!$B$84:$BI$84,$E543:$BL543)+'FD inverse'!$A$37*$C544/Setup!$B$17+INDEX('FD inverse'!$A$37:$BH$37,1,'FD mesh'!$B$15+1)*Setup!$B$22</f>
        <v>15.1694195053321</v>
      </c>
      <c r="AN544" s="0" t="n">
        <f aca="false">SUMPRODUCT('FD inverse'!$A$38:$BH$38,'FD mesh'!$B$84:$BI$84,$E543:$BL543)+'FD inverse'!$A$38*$C544/Setup!$B$17+INDEX('FD inverse'!$A$38:$BH$38,1,'FD mesh'!$B$15+1)*Setup!$B$22</f>
        <v>15.148650717571</v>
      </c>
      <c r="AO544" s="0" t="n">
        <f aca="false">SUMPRODUCT('FD inverse'!$A$39:$BH$39,'FD mesh'!$B$84:$BI$84,$E543:$BL543)+'FD inverse'!$A$39*$C544/Setup!$B$17+INDEX('FD inverse'!$A$39:$BH$39,1,'FD mesh'!$B$15+1)*Setup!$B$22</f>
        <v>15.1280522290033</v>
      </c>
      <c r="AP544" s="0" t="n">
        <f aca="false">SUMPRODUCT('FD inverse'!$A$40:$BH$40,'FD mesh'!$B$84:$BI$84,$E543:$BL543)+'FD inverse'!$A$40*$C544/Setup!$B$17+INDEX('FD inverse'!$A$40:$BH$40,1,'FD mesh'!$B$15+1)*Setup!$B$22</f>
        <v>15.1076012878525</v>
      </c>
      <c r="AQ544" s="0" t="n">
        <f aca="false">SUMPRODUCT('FD inverse'!$A$41:$BH$41,'FD mesh'!$B$84:$BI$84,$E543:$BL543)+'FD inverse'!$A$41*$C544/Setup!$B$17+INDEX('FD inverse'!$A$41:$BH$41,1,'FD mesh'!$B$15+1)*Setup!$B$22</f>
        <v>15.087274872421</v>
      </c>
      <c r="AR544" s="0" t="n">
        <f aca="false">SUMPRODUCT('FD inverse'!$A$42:$BH$42,'FD mesh'!$B$84:$BI$84,$E543:$BL543)+'FD inverse'!$A$42*$C544/Setup!$B$17+INDEX('FD inverse'!$A$42:$BH$42,1,'FD mesh'!$B$15+1)*Setup!$B$22</f>
        <v>15.0670497510749</v>
      </c>
      <c r="AS544" s="0" t="n">
        <f aca="false">SUMPRODUCT('FD inverse'!$A$43:$BH$43,'FD mesh'!$B$84:$BI$84,$E543:$BL543)+'FD inverse'!$A$43*$C544/Setup!$B$17+INDEX('FD inverse'!$A$43:$BH$43,1,'FD mesh'!$B$15+1)*Setup!$B$22</f>
        <v>0</v>
      </c>
      <c r="AT544" s="0" t="n">
        <f aca="false">SUMPRODUCT('FD inverse'!$A$44:$BH$44,'FD mesh'!$B$84:$BI$84,$E543:$BL543)+'FD inverse'!$A$44*$C544/Setup!$B$17+INDEX('FD inverse'!$A$44:$BH$44,1,'FD mesh'!$B$15+1)*Setup!$B$22</f>
        <v>0</v>
      </c>
      <c r="AU544" s="0" t="n">
        <f aca="false">SUMPRODUCT('FD inverse'!$A$45:$BH$45,'FD mesh'!$B$84:$BI$84,$E543:$BL543)+'FD inverse'!$A$45*$C544/Setup!$B$17+INDEX('FD inverse'!$A$45:$BH$45,1,'FD mesh'!$B$15+1)*Setup!$B$22</f>
        <v>0</v>
      </c>
      <c r="AV544" s="0" t="n">
        <f aca="false">SUMPRODUCT('FD inverse'!$A$46:$BH$46,'FD mesh'!$B$84:$BI$84,$E543:$BL543)+'FD inverse'!$A$46*$C544/Setup!$B$17+INDEX('FD inverse'!$A$46:$BH$46,1,'FD mesh'!$B$15+1)*Setup!$B$22</f>
        <v>0</v>
      </c>
      <c r="AW544" s="0" t="n">
        <f aca="false">SUMPRODUCT('FD inverse'!$A$47:$BH$47,'FD mesh'!$B$84:$BI$84,$E543:$BL543)+'FD inverse'!$A$47*$C544/Setup!$B$17+INDEX('FD inverse'!$A$47:$BH$47,1,'FD mesh'!$B$15+1)*Setup!$B$22</f>
        <v>0</v>
      </c>
      <c r="AX544" s="0" t="n">
        <f aca="false">SUMPRODUCT('FD inverse'!$A$48:$BH$48,'FD mesh'!$B$84:$BI$84,$E543:$BL543)+'FD inverse'!$A$48*$C544/Setup!$B$17+INDEX('FD inverse'!$A$48:$BH$48,1,'FD mesh'!$B$15+1)*Setup!$B$22</f>
        <v>0</v>
      </c>
      <c r="AY544" s="0" t="n">
        <f aca="false">SUMPRODUCT('FD inverse'!$A$49:$BH$49,'FD mesh'!$B$84:$BI$84,$E543:$BL543)+'FD inverse'!$A$49*$C544/Setup!$B$17+INDEX('FD inverse'!$A$49:$BH$49,1,'FD mesh'!$B$15+1)*Setup!$B$22</f>
        <v>0</v>
      </c>
      <c r="AZ544" s="0" t="n">
        <f aca="false">SUMPRODUCT('FD inverse'!$A$50:$BH$50,'FD mesh'!$B$84:$BI$84,$E543:$BL543)+'FD inverse'!$A$50*$C544/Setup!$B$17+INDEX('FD inverse'!$A$50:$BH$50,1,'FD mesh'!$B$15+1)*Setup!$B$22</f>
        <v>0</v>
      </c>
      <c r="BA544" s="0" t="n">
        <f aca="false">SUMPRODUCT('FD inverse'!$A$51:$BH$51,'FD mesh'!$B$84:$BI$84,$E543:$BL543)+'FD inverse'!$A$51*$C544/Setup!$B$17+INDEX('FD inverse'!$A$51:$BH$51,1,'FD mesh'!$B$15+1)*Setup!$B$22</f>
        <v>0</v>
      </c>
      <c r="BB544" s="0" t="n">
        <f aca="false">SUMPRODUCT('FD inverse'!$A$52:$BH$52,'FD mesh'!$B$84:$BI$84,$E543:$BL543)+'FD inverse'!$A$52*$C544/Setup!$B$17+INDEX('FD inverse'!$A$52:$BH$52,1,'FD mesh'!$B$15+1)*Setup!$B$22</f>
        <v>0</v>
      </c>
      <c r="BC544" s="0" t="n">
        <f aca="false">SUMPRODUCT('FD inverse'!$A$53:$BH$53,'FD mesh'!$B$84:$BI$84,$E543:$BL543)+'FD inverse'!$A$53*$C544/Setup!$B$17+INDEX('FD inverse'!$A$53:$BH$53,1,'FD mesh'!$B$15+1)*Setup!$B$22</f>
        <v>0</v>
      </c>
      <c r="BD544" s="0" t="n">
        <f aca="false">SUMPRODUCT('FD inverse'!$A$54:$BH$54,'FD mesh'!$B$84:$BI$84,$E543:$BL543)+'FD inverse'!$A$54*$C544/Setup!$B$17+INDEX('FD inverse'!$A$54:$BH$54,1,'FD mesh'!$B$15+1)*Setup!$B$22</f>
        <v>0</v>
      </c>
      <c r="BE544" s="0" t="n">
        <f aca="false">SUMPRODUCT('FD inverse'!$A$55:$BH$55,'FD mesh'!$B$84:$BI$84,$E543:$BL543)+'FD inverse'!$A$55*$C544/Setup!$B$17+INDEX('FD inverse'!$A$55:$BH$55,1,'FD mesh'!$B$15+1)*Setup!$B$22</f>
        <v>0</v>
      </c>
      <c r="BF544" s="0" t="n">
        <f aca="false">SUMPRODUCT('FD inverse'!$A$56:$BH$56,'FD mesh'!$B$84:$BI$84,$E543:$BL543)+'FD inverse'!$A$56*$C544/Setup!$B$17+INDEX('FD inverse'!$A$56:$BH$56,1,'FD mesh'!$B$15+1)*Setup!$B$22</f>
        <v>0</v>
      </c>
      <c r="BG544" s="0" t="n">
        <f aca="false">SUMPRODUCT('FD inverse'!$A$57:$BH$57,'FD mesh'!$B$84:$BI$84,$E543:$BL543)+'FD inverse'!$A$57*$C544/Setup!$B$17+INDEX('FD inverse'!$A$57:$BH$57,1,'FD mesh'!$B$15+1)*Setup!$B$22</f>
        <v>0</v>
      </c>
      <c r="BH544" s="0" t="n">
        <f aca="false">SUMPRODUCT('FD inverse'!$A$58:$BH$58,'FD mesh'!$B$84:$BI$84,$E543:$BL543)+'FD inverse'!$A$58*$C544/Setup!$B$17+INDEX('FD inverse'!$A$58:$BH$58,1,'FD mesh'!$B$15+1)*Setup!$B$22</f>
        <v>0</v>
      </c>
      <c r="BI544" s="0" t="n">
        <f aca="false">SUMPRODUCT('FD inverse'!$A$59:$BH$59,'FD mesh'!$B$84:$BI$84,$E543:$BL543)+'FD inverse'!$A$59*$C544/Setup!$B$17+INDEX('FD inverse'!$A$59:$BH$59,1,'FD mesh'!$B$15+1)*Setup!$B$22</f>
        <v>0</v>
      </c>
      <c r="BJ544" s="0" t="n">
        <f aca="false">SUMPRODUCT('FD inverse'!$A$60:$BH$60,'FD mesh'!$B$84:$BI$84,$E543:$BL543)+'FD inverse'!$A$60*$C544/Setup!$B$17+INDEX('FD inverse'!$A$60:$BH$60,1,'FD mesh'!$B$15+1)*Setup!$B$22</f>
        <v>0</v>
      </c>
      <c r="BK544" s="0" t="n">
        <f aca="false">SUMPRODUCT('FD inverse'!$A$61:$BH$61,'FD mesh'!$B$84:$BI$84,$E543:$BL543)+'FD inverse'!$A$61*$C544/Setup!$B$17+INDEX('FD inverse'!$A$61:$BH$61,1,'FD mesh'!$B$15+1)*Setup!$B$22</f>
        <v>0</v>
      </c>
      <c r="BL544" s="0" t="n">
        <f aca="false">SUMPRODUCT('FD inverse'!$A$62:$BH$62,'FD mesh'!$B$84:$BI$84,$E543:$BL543)+'FD inverse'!$A$62*$C544/Setup!$B$17+INDEX('FD inverse'!$A$62:$BH$62,1,'FD mesh'!$B$15+1)*Setup!$B$22</f>
        <v>0</v>
      </c>
    </row>
    <row r="545" customFormat="false" ht="15" hidden="false" customHeight="false" outlineLevel="0" collapsed="false">
      <c r="A545" s="0" t="n">
        <v>540</v>
      </c>
      <c r="B545" s="0" t="n">
        <f aca="false">A545*Setup!$B$11/3600</f>
        <v>45</v>
      </c>
      <c r="C545" s="0" t="n">
        <f aca="false">Setup!$B$7+Setup!$B$8*COS(2*PI()*(B545-Setup!$B$9)/24)</f>
        <v>25.0352761804101</v>
      </c>
      <c r="D545" s="0" t="n">
        <f aca="false">(C545-E545)/Setup!$B$17</f>
        <v>3.8142565678679</v>
      </c>
      <c r="E545" s="0" t="n">
        <f aca="false">SUMPRODUCT('FD inverse'!$A$3:$BH$3,'FD mesh'!$B$84:$BI$84,$E544:$BL544)+'FD inverse'!$A$3*$C545/Setup!$B$17+INDEX('FD inverse'!$A$3:$BH$3,1,'FD mesh'!$B$15+1)*Setup!$B$22</f>
        <v>24.5394228265873</v>
      </c>
      <c r="F545" s="0" t="n">
        <f aca="false">SUMPRODUCT('FD inverse'!$A$4:$BH$4,'FD mesh'!$B$84:$BI$84,$E544:$BL544)+'FD inverse'!$A$4*$C545/Setup!$B$17+INDEX('FD inverse'!$A$4:$BH$4,1,'FD mesh'!$B$15+1)*Setup!$B$22</f>
        <v>24.4157223040756</v>
      </c>
      <c r="G545" s="0" t="n">
        <f aca="false">SUMPRODUCT('FD inverse'!$A$5:$BH$5,'FD mesh'!$B$84:$BI$84,$E544:$BL544)+'FD inverse'!$A$5*$C545/Setup!$B$17+INDEX('FD inverse'!$A$5:$BH$5,1,'FD mesh'!$B$15+1)*Setup!$B$22</f>
        <v>24.2752995055525</v>
      </c>
      <c r="H545" s="0" t="n">
        <f aca="false">SUMPRODUCT('FD inverse'!$A$6:$BH$6,'FD mesh'!$B$84:$BI$84,$E544:$BL544)+'FD inverse'!$A$6*$C545/Setup!$B$17+INDEX('FD inverse'!$A$6:$BH$6,1,'FD mesh'!$B$15+1)*Setup!$B$22</f>
        <v>23.7813365727625</v>
      </c>
      <c r="I545" s="0" t="n">
        <f aca="false">SUMPRODUCT('FD inverse'!$A$7:$BH$7,'FD mesh'!$B$84:$BI$84,$E544:$BL544)+'FD inverse'!$A$7*$C545/Setup!$B$17+INDEX('FD inverse'!$A$7:$BH$7,1,'FD mesh'!$B$15+1)*Setup!$B$22</f>
        <v>23.7366466910102</v>
      </c>
      <c r="J545" s="0" t="n">
        <f aca="false">SUMPRODUCT('FD inverse'!$A$8:$BH$8,'FD mesh'!$B$84:$BI$84,$E544:$BL544)+'FD inverse'!$A$8*$C545/Setup!$B$17+INDEX('FD inverse'!$A$8:$BH$8,1,'FD mesh'!$B$15+1)*Setup!$B$22</f>
        <v>23.6913402152346</v>
      </c>
      <c r="K545" s="0" t="n">
        <f aca="false">SUMPRODUCT('FD inverse'!$A$9:$BH$9,'FD mesh'!$B$84:$BI$84,$E544:$BL544)+'FD inverse'!$A$9*$C545/Setup!$B$17+INDEX('FD inverse'!$A$9:$BH$9,1,'FD mesh'!$B$15+1)*Setup!$B$22</f>
        <v>23.6466023860714</v>
      </c>
      <c r="L545" s="0" t="n">
        <f aca="false">SUMPRODUCT('FD inverse'!$A$10:$BH$10,'FD mesh'!$B$84:$BI$84,$E544:$BL544)+'FD inverse'!$A$10*$C545/Setup!$B$17+INDEX('FD inverse'!$A$10:$BH$10,1,'FD mesh'!$B$15+1)*Setup!$B$22</f>
        <v>23.6034701371237</v>
      </c>
      <c r="M545" s="0" t="n">
        <f aca="false">SUMPRODUCT('FD inverse'!$A$11:$BH$11,'FD mesh'!$B$84:$BI$84,$E544:$BL544)+'FD inverse'!$A$11*$C545/Setup!$B$17+INDEX('FD inverse'!$A$11:$BH$11,1,'FD mesh'!$B$15+1)*Setup!$B$22</f>
        <v>23.5628348199413</v>
      </c>
      <c r="N545" s="0" t="n">
        <f aca="false">SUMPRODUCT('FD inverse'!$A$12:$BH$12,'FD mesh'!$B$84:$BI$84,$E544:$BL544)+'FD inverse'!$A$12*$C545/Setup!$B$17+INDEX('FD inverse'!$A$12:$BH$12,1,'FD mesh'!$B$15+1)*Setup!$B$22</f>
        <v>23.5254449354834</v>
      </c>
      <c r="O545" s="0" t="n">
        <f aca="false">SUMPRODUCT('FD inverse'!$A$13:$BH$13,'FD mesh'!$B$84:$BI$84,$E544:$BL544)+'FD inverse'!$A$13*$C545/Setup!$B$17+INDEX('FD inverse'!$A$13:$BH$13,1,'FD mesh'!$B$15+1)*Setup!$B$22</f>
        <v>23.4919087308309</v>
      </c>
      <c r="P545" s="0" t="n">
        <f aca="false">SUMPRODUCT('FD inverse'!$A$14:$BH$14,'FD mesh'!$B$84:$BI$84,$E544:$BL544)+'FD inverse'!$A$14*$C545/Setup!$B$17+INDEX('FD inverse'!$A$14:$BH$14,1,'FD mesh'!$B$15+1)*Setup!$B$22</f>
        <v>23.4626965426107</v>
      </c>
      <c r="Q545" s="0" t="n">
        <f aca="false">SUMPRODUCT('FD inverse'!$A$15:$BH$15,'FD mesh'!$B$84:$BI$84,$E544:$BL544)+'FD inverse'!$A$15*$C545/Setup!$B$17+INDEX('FD inverse'!$A$15:$BH$15,1,'FD mesh'!$B$15+1)*Setup!$B$22</f>
        <v>23.4381427908095</v>
      </c>
      <c r="R545" s="0" t="n">
        <f aca="false">SUMPRODUCT('FD inverse'!$A$16:$BH$16,'FD mesh'!$B$84:$BI$84,$E544:$BL544)+'FD inverse'!$A$16*$C545/Setup!$B$17+INDEX('FD inverse'!$A$16:$BH$16,1,'FD mesh'!$B$15+1)*Setup!$B$22</f>
        <v>23.4184475484446</v>
      </c>
      <c r="S545" s="0" t="n">
        <f aca="false">SUMPRODUCT('FD inverse'!$A$17:$BH$17,'FD mesh'!$B$84:$BI$84,$E544:$BL544)+'FD inverse'!$A$17*$C545/Setup!$B$17+INDEX('FD inverse'!$A$17:$BH$17,1,'FD mesh'!$B$15+1)*Setup!$B$22</f>
        <v>22.8633098574876</v>
      </c>
      <c r="T545" s="0" t="n">
        <f aca="false">SUMPRODUCT('FD inverse'!$A$18:$BH$18,'FD mesh'!$B$84:$BI$84,$E544:$BL544)+'FD inverse'!$A$18*$C545/Setup!$B$17+INDEX('FD inverse'!$A$18:$BH$18,1,'FD mesh'!$B$15+1)*Setup!$B$22</f>
        <v>22.310620260733</v>
      </c>
      <c r="U545" s="0" t="n">
        <f aca="false">SUMPRODUCT('FD inverse'!$A$19:$BH$19,'FD mesh'!$B$84:$BI$84,$E544:$BL544)+'FD inverse'!$A$19*$C545/Setup!$B$17+INDEX('FD inverse'!$A$19:$BH$19,1,'FD mesh'!$B$15+1)*Setup!$B$22</f>
        <v>21.7603395813135</v>
      </c>
      <c r="V545" s="0" t="n">
        <f aca="false">SUMPRODUCT('FD inverse'!$A$20:$BH$20,'FD mesh'!$B$84:$BI$84,$E544:$BL544)+'FD inverse'!$A$20*$C545/Setup!$B$17+INDEX('FD inverse'!$A$20:$BH$20,1,'FD mesh'!$B$15+1)*Setup!$B$22</f>
        <v>21.2124006925989</v>
      </c>
      <c r="W545" s="0" t="n">
        <f aca="false">SUMPRODUCT('FD inverse'!$A$21:$BH$21,'FD mesh'!$B$84:$BI$84,$E544:$BL544)+'FD inverse'!$A$21*$C545/Setup!$B$17+INDEX('FD inverse'!$A$21:$BH$21,1,'FD mesh'!$B$15+1)*Setup!$B$22</f>
        <v>20.6667109489777</v>
      </c>
      <c r="X545" s="0" t="n">
        <f aca="false">SUMPRODUCT('FD inverse'!$A$22:$BH$22,'FD mesh'!$B$84:$BI$84,$E544:$BL544)+'FD inverse'!$A$22*$C545/Setup!$B$17+INDEX('FD inverse'!$A$22:$BH$22,1,'FD mesh'!$B$15+1)*Setup!$B$22</f>
        <v>20.1231545507035</v>
      </c>
      <c r="Y545" s="0" t="n">
        <f aca="false">SUMPRODUCT('FD inverse'!$A$23:$BH$23,'FD mesh'!$B$84:$BI$84,$E544:$BL544)+'FD inverse'!$A$23*$C545/Setup!$B$17+INDEX('FD inverse'!$A$23:$BH$23,1,'FD mesh'!$B$15+1)*Setup!$B$22</f>
        <v>19.581594844461</v>
      </c>
      <c r="Z545" s="0" t="n">
        <f aca="false">SUMPRODUCT('FD inverse'!$A$24:$BH$24,'FD mesh'!$B$84:$BI$84,$E544:$BL544)+'FD inverse'!$A$24*$C545/Setup!$B$17+INDEX('FD inverse'!$A$24:$BH$24,1,'FD mesh'!$B$15+1)*Setup!$B$22</f>
        <v>19.0418765622111</v>
      </c>
      <c r="AA545" s="0" t="n">
        <f aca="false">SUMPRODUCT('FD inverse'!$A$25:$BH$25,'FD mesh'!$B$84:$BI$84,$E544:$BL544)+'FD inverse'!$A$25*$C545/Setup!$B$17+INDEX('FD inverse'!$A$25:$BH$25,1,'FD mesh'!$B$15+1)*Setup!$B$22</f>
        <v>18.5038280016776</v>
      </c>
      <c r="AB545" s="0" t="n">
        <f aca="false">SUMPRODUCT('FD inverse'!$A$26:$BH$26,'FD mesh'!$B$84:$BI$84,$E544:$BL544)+'FD inverse'!$A$26*$C545/Setup!$B$17+INDEX('FD inverse'!$A$26:$BH$26,1,'FD mesh'!$B$15+1)*Setup!$B$22</f>
        <v>17.9672631525611</v>
      </c>
      <c r="AC545" s="0" t="n">
        <f aca="false">SUMPRODUCT('FD inverse'!$A$27:$BH$27,'FD mesh'!$B$84:$BI$84,$E544:$BL544)+'FD inverse'!$A$27*$C545/Setup!$B$17+INDEX('FD inverse'!$A$27:$BH$27,1,'FD mesh'!$B$15+1)*Setup!$B$22</f>
        <v>17.4319837732015</v>
      </c>
      <c r="AD545" s="0" t="n">
        <f aca="false">SUMPRODUCT('FD inverse'!$A$28:$BH$28,'FD mesh'!$B$84:$BI$84,$E544:$BL544)+'FD inverse'!$A$28*$C545/Setup!$B$17+INDEX('FD inverse'!$A$28:$BH$28,1,'FD mesh'!$B$15+1)*Setup!$B$22</f>
        <v>16.8977814229587</v>
      </c>
      <c r="AE545" s="0" t="n">
        <f aca="false">SUMPRODUCT('FD inverse'!$A$29:$BH$29,'FD mesh'!$B$84:$BI$84,$E544:$BL544)+'FD inverse'!$A$29*$C545/Setup!$B$17+INDEX('FD inverse'!$A$29:$BH$29,1,'FD mesh'!$B$15+1)*Setup!$B$22</f>
        <v>16.3644394560569</v>
      </c>
      <c r="AF545" s="0" t="n">
        <f aca="false">SUMPRODUCT('FD inverse'!$A$30:$BH$30,'FD mesh'!$B$84:$BI$84,$E544:$BL544)+'FD inverse'!$A$30*$C545/Setup!$B$17+INDEX('FD inverse'!$A$30:$BH$30,1,'FD mesh'!$B$15+1)*Setup!$B$22</f>
        <v>15.8317349830244</v>
      </c>
      <c r="AG545" s="0" t="n">
        <f aca="false">SUMPRODUCT('FD inverse'!$A$31:$BH$31,'FD mesh'!$B$84:$BI$84,$E544:$BL544)+'FD inverse'!$A$31*$C545/Setup!$B$17+INDEX('FD inverse'!$A$31:$BH$31,1,'FD mesh'!$B$15+1)*Setup!$B$22</f>
        <v>15.2994408061797</v>
      </c>
      <c r="AH545" s="0" t="n">
        <f aca="false">SUMPRODUCT('FD inverse'!$A$32:$BH$32,'FD mesh'!$B$84:$BI$84,$E544:$BL544)+'FD inverse'!$A$32*$C545/Setup!$B$17+INDEX('FD inverse'!$A$32:$BH$32,1,'FD mesh'!$B$15+1)*Setup!$B$22</f>
        <v>15.2771644982199</v>
      </c>
      <c r="AI545" s="0" t="n">
        <f aca="false">SUMPRODUCT('FD inverse'!$A$33:$BH$33,'FD mesh'!$B$84:$BI$84,$E544:$BL544)+'FD inverse'!$A$33*$C545/Setup!$B$17+INDEX('FD inverse'!$A$33:$BH$33,1,'FD mesh'!$B$15+1)*Setup!$B$22</f>
        <v>15.2551816511859</v>
      </c>
      <c r="AJ545" s="0" t="n">
        <f aca="false">SUMPRODUCT('FD inverse'!$A$34:$BH$34,'FD mesh'!$B$84:$BI$84,$E544:$BL544)+'FD inverse'!$A$34*$C545/Setup!$B$17+INDEX('FD inverse'!$A$34:$BH$34,1,'FD mesh'!$B$15+1)*Setup!$B$22</f>
        <v>15.2334736577293</v>
      </c>
      <c r="AK545" s="0" t="n">
        <f aca="false">SUMPRODUCT('FD inverse'!$A$35:$BH$35,'FD mesh'!$B$84:$BI$84,$E544:$BL544)+'FD inverse'!$A$35*$C545/Setup!$B$17+INDEX('FD inverse'!$A$35:$BH$35,1,'FD mesh'!$B$15+1)*Setup!$B$22</f>
        <v>15.2120208859888</v>
      </c>
      <c r="AL545" s="0" t="n">
        <f aca="false">SUMPRODUCT('FD inverse'!$A$36:$BH$36,'FD mesh'!$B$84:$BI$84,$E544:$BL544)+'FD inverse'!$A$36*$C545/Setup!$B$17+INDEX('FD inverse'!$A$36:$BH$36,1,'FD mesh'!$B$15+1)*Setup!$B$22</f>
        <v>15.1908028518353</v>
      </c>
      <c r="AM545" s="0" t="n">
        <f aca="false">SUMPRODUCT('FD inverse'!$A$37:$BH$37,'FD mesh'!$B$84:$BI$84,$E544:$BL544)+'FD inverse'!$A$37*$C545/Setup!$B$17+INDEX('FD inverse'!$A$37:$BH$37,1,'FD mesh'!$B$15+1)*Setup!$B$22</f>
        <v>15.1697983682754</v>
      </c>
      <c r="AN545" s="0" t="n">
        <f aca="false">SUMPRODUCT('FD inverse'!$A$38:$BH$38,'FD mesh'!$B$84:$BI$84,$E544:$BL544)+'FD inverse'!$A$38*$C545/Setup!$B$17+INDEX('FD inverse'!$A$38:$BH$38,1,'FD mesh'!$B$15+1)*Setup!$B$22</f>
        <v>15.1489856738638</v>
      </c>
      <c r="AO545" s="0" t="n">
        <f aca="false">SUMPRODUCT('FD inverse'!$A$39:$BH$39,'FD mesh'!$B$84:$BI$84,$E544:$BL544)+'FD inverse'!$A$39*$C545/Setup!$B$17+INDEX('FD inverse'!$A$39:$BH$39,1,'FD mesh'!$B$15+1)*Setup!$B$22</f>
        <v>15.1283425420427</v>
      </c>
      <c r="AP545" s="0" t="n">
        <f aca="false">SUMPRODUCT('FD inverse'!$A$40:$BH$40,'FD mesh'!$B$84:$BI$84,$E544:$BL544)+'FD inverse'!$A$40*$C545/Setup!$B$17+INDEX('FD inverse'!$A$40:$BH$40,1,'FD mesh'!$B$15+1)*Setup!$B$22</f>
        <v>15.107846373369</v>
      </c>
      <c r="AQ545" s="0" t="n">
        <f aca="false">SUMPRODUCT('FD inverse'!$A$41:$BH$41,'FD mesh'!$B$84:$BI$84,$E544:$BL544)+'FD inverse'!$A$41*$C545/Setup!$B$17+INDEX('FD inverse'!$A$41:$BH$41,1,'FD mesh'!$B$15+1)*Setup!$B$22</f>
        <v>15.0874742726288</v>
      </c>
      <c r="AR545" s="0" t="n">
        <f aca="false">SUMPRODUCT('FD inverse'!$A$42:$BH$42,'FD mesh'!$B$84:$BI$84,$E544:$BL544)+'FD inverse'!$A$42*$C545/Setup!$B$17+INDEX('FD inverse'!$A$42:$BH$42,1,'FD mesh'!$B$15+1)*Setup!$B$22</f>
        <v>15.0672031128668</v>
      </c>
      <c r="AS545" s="0" t="n">
        <f aca="false">SUMPRODUCT('FD inverse'!$A$43:$BH$43,'FD mesh'!$B$84:$BI$84,$E544:$BL544)+'FD inverse'!$A$43*$C545/Setup!$B$17+INDEX('FD inverse'!$A$43:$BH$43,1,'FD mesh'!$B$15+1)*Setup!$B$22</f>
        <v>0</v>
      </c>
      <c r="AT545" s="0" t="n">
        <f aca="false">SUMPRODUCT('FD inverse'!$A$44:$BH$44,'FD mesh'!$B$84:$BI$84,$E544:$BL544)+'FD inverse'!$A$44*$C545/Setup!$B$17+INDEX('FD inverse'!$A$44:$BH$44,1,'FD mesh'!$B$15+1)*Setup!$B$22</f>
        <v>0</v>
      </c>
      <c r="AU545" s="0" t="n">
        <f aca="false">SUMPRODUCT('FD inverse'!$A$45:$BH$45,'FD mesh'!$B$84:$BI$84,$E544:$BL544)+'FD inverse'!$A$45*$C545/Setup!$B$17+INDEX('FD inverse'!$A$45:$BH$45,1,'FD mesh'!$B$15+1)*Setup!$B$22</f>
        <v>0</v>
      </c>
      <c r="AV545" s="0" t="n">
        <f aca="false">SUMPRODUCT('FD inverse'!$A$46:$BH$46,'FD mesh'!$B$84:$BI$84,$E544:$BL544)+'FD inverse'!$A$46*$C545/Setup!$B$17+INDEX('FD inverse'!$A$46:$BH$46,1,'FD mesh'!$B$15+1)*Setup!$B$22</f>
        <v>0</v>
      </c>
      <c r="AW545" s="0" t="n">
        <f aca="false">SUMPRODUCT('FD inverse'!$A$47:$BH$47,'FD mesh'!$B$84:$BI$84,$E544:$BL544)+'FD inverse'!$A$47*$C545/Setup!$B$17+INDEX('FD inverse'!$A$47:$BH$47,1,'FD mesh'!$B$15+1)*Setup!$B$22</f>
        <v>0</v>
      </c>
      <c r="AX545" s="0" t="n">
        <f aca="false">SUMPRODUCT('FD inverse'!$A$48:$BH$48,'FD mesh'!$B$84:$BI$84,$E544:$BL544)+'FD inverse'!$A$48*$C545/Setup!$B$17+INDEX('FD inverse'!$A$48:$BH$48,1,'FD mesh'!$B$15+1)*Setup!$B$22</f>
        <v>0</v>
      </c>
      <c r="AY545" s="0" t="n">
        <f aca="false">SUMPRODUCT('FD inverse'!$A$49:$BH$49,'FD mesh'!$B$84:$BI$84,$E544:$BL544)+'FD inverse'!$A$49*$C545/Setup!$B$17+INDEX('FD inverse'!$A$49:$BH$49,1,'FD mesh'!$B$15+1)*Setup!$B$22</f>
        <v>0</v>
      </c>
      <c r="AZ545" s="0" t="n">
        <f aca="false">SUMPRODUCT('FD inverse'!$A$50:$BH$50,'FD mesh'!$B$84:$BI$84,$E544:$BL544)+'FD inverse'!$A$50*$C545/Setup!$B$17+INDEX('FD inverse'!$A$50:$BH$50,1,'FD mesh'!$B$15+1)*Setup!$B$22</f>
        <v>0</v>
      </c>
      <c r="BA545" s="0" t="n">
        <f aca="false">SUMPRODUCT('FD inverse'!$A$51:$BH$51,'FD mesh'!$B$84:$BI$84,$E544:$BL544)+'FD inverse'!$A$51*$C545/Setup!$B$17+INDEX('FD inverse'!$A$51:$BH$51,1,'FD mesh'!$B$15+1)*Setup!$B$22</f>
        <v>0</v>
      </c>
      <c r="BB545" s="0" t="n">
        <f aca="false">SUMPRODUCT('FD inverse'!$A$52:$BH$52,'FD mesh'!$B$84:$BI$84,$E544:$BL544)+'FD inverse'!$A$52*$C545/Setup!$B$17+INDEX('FD inverse'!$A$52:$BH$52,1,'FD mesh'!$B$15+1)*Setup!$B$22</f>
        <v>0</v>
      </c>
      <c r="BC545" s="0" t="n">
        <f aca="false">SUMPRODUCT('FD inverse'!$A$53:$BH$53,'FD mesh'!$B$84:$BI$84,$E544:$BL544)+'FD inverse'!$A$53*$C545/Setup!$B$17+INDEX('FD inverse'!$A$53:$BH$53,1,'FD mesh'!$B$15+1)*Setup!$B$22</f>
        <v>0</v>
      </c>
      <c r="BD545" s="0" t="n">
        <f aca="false">SUMPRODUCT('FD inverse'!$A$54:$BH$54,'FD mesh'!$B$84:$BI$84,$E544:$BL544)+'FD inverse'!$A$54*$C545/Setup!$B$17+INDEX('FD inverse'!$A$54:$BH$54,1,'FD mesh'!$B$15+1)*Setup!$B$22</f>
        <v>0</v>
      </c>
      <c r="BE545" s="0" t="n">
        <f aca="false">SUMPRODUCT('FD inverse'!$A$55:$BH$55,'FD mesh'!$B$84:$BI$84,$E544:$BL544)+'FD inverse'!$A$55*$C545/Setup!$B$17+INDEX('FD inverse'!$A$55:$BH$55,1,'FD mesh'!$B$15+1)*Setup!$B$22</f>
        <v>0</v>
      </c>
      <c r="BF545" s="0" t="n">
        <f aca="false">SUMPRODUCT('FD inverse'!$A$56:$BH$56,'FD mesh'!$B$84:$BI$84,$E544:$BL544)+'FD inverse'!$A$56*$C545/Setup!$B$17+INDEX('FD inverse'!$A$56:$BH$56,1,'FD mesh'!$B$15+1)*Setup!$B$22</f>
        <v>0</v>
      </c>
      <c r="BG545" s="0" t="n">
        <f aca="false">SUMPRODUCT('FD inverse'!$A$57:$BH$57,'FD mesh'!$B$84:$BI$84,$E544:$BL544)+'FD inverse'!$A$57*$C545/Setup!$B$17+INDEX('FD inverse'!$A$57:$BH$57,1,'FD mesh'!$B$15+1)*Setup!$B$22</f>
        <v>0</v>
      </c>
      <c r="BH545" s="0" t="n">
        <f aca="false">SUMPRODUCT('FD inverse'!$A$58:$BH$58,'FD mesh'!$B$84:$BI$84,$E544:$BL544)+'FD inverse'!$A$58*$C545/Setup!$B$17+INDEX('FD inverse'!$A$58:$BH$58,1,'FD mesh'!$B$15+1)*Setup!$B$22</f>
        <v>0</v>
      </c>
      <c r="BI545" s="0" t="n">
        <f aca="false">SUMPRODUCT('FD inverse'!$A$59:$BH$59,'FD mesh'!$B$84:$BI$84,$E544:$BL544)+'FD inverse'!$A$59*$C545/Setup!$B$17+INDEX('FD inverse'!$A$59:$BH$59,1,'FD mesh'!$B$15+1)*Setup!$B$22</f>
        <v>0</v>
      </c>
      <c r="BJ545" s="0" t="n">
        <f aca="false">SUMPRODUCT('FD inverse'!$A$60:$BH$60,'FD mesh'!$B$84:$BI$84,$E544:$BL544)+'FD inverse'!$A$60*$C545/Setup!$B$17+INDEX('FD inverse'!$A$60:$BH$60,1,'FD mesh'!$B$15+1)*Setup!$B$22</f>
        <v>0</v>
      </c>
      <c r="BK545" s="0" t="n">
        <f aca="false">SUMPRODUCT('FD inverse'!$A$61:$BH$61,'FD mesh'!$B$84:$BI$84,$E544:$BL544)+'FD inverse'!$A$61*$C545/Setup!$B$17+INDEX('FD inverse'!$A$61:$BH$61,1,'FD mesh'!$B$15+1)*Setup!$B$22</f>
        <v>0</v>
      </c>
      <c r="BL545" s="0" t="n">
        <f aca="false">SUMPRODUCT('FD inverse'!$A$62:$BH$62,'FD mesh'!$B$84:$BI$84,$E544:$BL544)+'FD inverse'!$A$62*$C545/Setup!$B$17+INDEX('FD inverse'!$A$62:$BH$62,1,'FD mesh'!$B$15+1)*Setup!$B$22</f>
        <v>0</v>
      </c>
    </row>
    <row r="546" customFormat="false" ht="15" hidden="false" customHeight="false" outlineLevel="0" collapsed="false">
      <c r="A546" s="0" t="n">
        <v>541</v>
      </c>
      <c r="B546" s="0" t="n">
        <f aca="false">A546*Setup!$B$11/3600</f>
        <v>45.0833333333333</v>
      </c>
      <c r="C546" s="0" t="n">
        <f aca="false">Setup!$B$7+Setup!$B$8*COS(2*PI()*(B546-Setup!$B$9)/24)</f>
        <v>24.9507435693047</v>
      </c>
      <c r="D546" s="0" t="n">
        <f aca="false">(C546-E546)/Setup!$B$17</f>
        <v>3.52873526148582</v>
      </c>
      <c r="E546" s="0" t="n">
        <f aca="false">SUMPRODUCT('FD inverse'!$A$3:$BH$3,'FD mesh'!$B$84:$BI$84,$E545:$BL545)+'FD inverse'!$A$3*$C546/Setup!$B$17+INDEX('FD inverse'!$A$3:$BH$3,1,'FD mesh'!$B$15+1)*Setup!$B$22</f>
        <v>24.4920079853115</v>
      </c>
      <c r="F546" s="0" t="n">
        <f aca="false">SUMPRODUCT('FD inverse'!$A$4:$BH$4,'FD mesh'!$B$84:$BI$84,$E545:$BL545)+'FD inverse'!$A$4*$C546/Setup!$B$17+INDEX('FD inverse'!$A$4:$BH$4,1,'FD mesh'!$B$15+1)*Setup!$B$22</f>
        <v>24.3766964234329</v>
      </c>
      <c r="G546" s="0" t="n">
        <f aca="false">SUMPRODUCT('FD inverse'!$A$5:$BH$5,'FD mesh'!$B$84:$BI$84,$E545:$BL545)+'FD inverse'!$A$5*$C546/Setup!$B$17+INDEX('FD inverse'!$A$5:$BH$5,1,'FD mesh'!$B$15+1)*Setup!$B$22</f>
        <v>24.2444465453032</v>
      </c>
      <c r="H546" s="0" t="n">
        <f aca="false">SUMPRODUCT('FD inverse'!$A$6:$BH$6,'FD mesh'!$B$84:$BI$84,$E545:$BL545)+'FD inverse'!$A$6*$C546/Setup!$B$17+INDEX('FD inverse'!$A$6:$BH$6,1,'FD mesh'!$B$15+1)*Setup!$B$22</f>
        <v>23.7775900046053</v>
      </c>
      <c r="I546" s="0" t="n">
        <f aca="false">SUMPRODUCT('FD inverse'!$A$7:$BH$7,'FD mesh'!$B$84:$BI$84,$E545:$BL545)+'FD inverse'!$A$7*$C546/Setup!$B$17+INDEX('FD inverse'!$A$7:$BH$7,1,'FD mesh'!$B$15+1)*Setup!$B$22</f>
        <v>23.7351700841432</v>
      </c>
      <c r="J546" s="0" t="n">
        <f aca="false">SUMPRODUCT('FD inverse'!$A$8:$BH$8,'FD mesh'!$B$84:$BI$84,$E545:$BL545)+'FD inverse'!$A$8*$C546/Setup!$B$17+INDEX('FD inverse'!$A$8:$BH$8,1,'FD mesh'!$B$15+1)*Setup!$B$22</f>
        <v>23.6918790091874</v>
      </c>
      <c r="K546" s="0" t="n">
        <f aca="false">SUMPRODUCT('FD inverse'!$A$9:$BH$9,'FD mesh'!$B$84:$BI$84,$E545:$BL545)+'FD inverse'!$A$9*$C546/Setup!$B$17+INDEX('FD inverse'!$A$9:$BH$9,1,'FD mesh'!$B$15+1)*Setup!$B$22</f>
        <v>23.64890580677</v>
      </c>
      <c r="L546" s="0" t="n">
        <f aca="false">SUMPRODUCT('FD inverse'!$A$10:$BH$10,'FD mesh'!$B$84:$BI$84,$E545:$BL545)+'FD inverse'!$A$10*$C546/Setup!$B$17+INDEX('FD inverse'!$A$10:$BH$10,1,'FD mesh'!$B$15+1)*Setup!$B$22</f>
        <v>23.6072915546173</v>
      </c>
      <c r="M546" s="0" t="n">
        <f aca="false">SUMPRODUCT('FD inverse'!$A$11:$BH$11,'FD mesh'!$B$84:$BI$84,$E545:$BL545)+'FD inverse'!$A$11*$C546/Setup!$B$17+INDEX('FD inverse'!$A$11:$BH$11,1,'FD mesh'!$B$15+1)*Setup!$B$22</f>
        <v>23.5679318260596</v>
      </c>
      <c r="N546" s="0" t="n">
        <f aca="false">SUMPRODUCT('FD inverse'!$A$12:$BH$12,'FD mesh'!$B$84:$BI$84,$E545:$BL545)+'FD inverse'!$A$12*$C546/Setup!$B$17+INDEX('FD inverse'!$A$12:$BH$12,1,'FD mesh'!$B$15+1)*Setup!$B$22</f>
        <v>23.5315791807575</v>
      </c>
      <c r="O546" s="0" t="n">
        <f aca="false">SUMPRODUCT('FD inverse'!$A$13:$BH$13,'FD mesh'!$B$84:$BI$84,$E545:$BL545)+'FD inverse'!$A$13*$C546/Setup!$B$17+INDEX('FD inverse'!$A$13:$BH$13,1,'FD mesh'!$B$15+1)*Setup!$B$22</f>
        <v>23.498845559216</v>
      </c>
      <c r="P546" s="0" t="n">
        <f aca="false">SUMPRODUCT('FD inverse'!$A$14:$BH$14,'FD mesh'!$B$84:$BI$84,$E545:$BL545)+'FD inverse'!$A$14*$C546/Setup!$B$17+INDEX('FD inverse'!$A$14:$BH$14,1,'FD mesh'!$B$15+1)*Setup!$B$22</f>
        <v>23.4702044617955</v>
      </c>
      <c r="Q546" s="0" t="n">
        <f aca="false">SUMPRODUCT('FD inverse'!$A$15:$BH$15,'FD mesh'!$B$84:$BI$84,$E545:$BL545)+'FD inverse'!$A$15*$C546/Setup!$B$17+INDEX('FD inverse'!$A$15:$BH$15,1,'FD mesh'!$B$15+1)*Setup!$B$22</f>
        <v>23.4459928152215</v>
      </c>
      <c r="R546" s="0" t="n">
        <f aca="false">SUMPRODUCT('FD inverse'!$A$16:$BH$16,'FD mesh'!$B$84:$BI$84,$E545:$BL545)+'FD inverse'!$A$16*$C546/Setup!$B$17+INDEX('FD inverse'!$A$16:$BH$16,1,'FD mesh'!$B$15+1)*Setup!$B$22</f>
        <v>23.4264124514865</v>
      </c>
      <c r="S546" s="0" t="n">
        <f aca="false">SUMPRODUCT('FD inverse'!$A$17:$BH$17,'FD mesh'!$B$84:$BI$84,$E545:$BL545)+'FD inverse'!$A$17*$C546/Setup!$B$17+INDEX('FD inverse'!$A$17:$BH$17,1,'FD mesh'!$B$15+1)*Setup!$B$22</f>
        <v>22.8712746203643</v>
      </c>
      <c r="T546" s="0" t="n">
        <f aca="false">SUMPRODUCT('FD inverse'!$A$18:$BH$18,'FD mesh'!$B$84:$BI$84,$E545:$BL545)+'FD inverse'!$A$18*$C546/Setup!$B$17+INDEX('FD inverse'!$A$18:$BH$18,1,'FD mesh'!$B$15+1)*Setup!$B$22</f>
        <v>22.3184807051743</v>
      </c>
      <c r="U546" s="0" t="n">
        <f aca="false">SUMPRODUCT('FD inverse'!$A$19:$BH$19,'FD mesh'!$B$84:$BI$84,$E545:$BL545)+'FD inverse'!$A$19*$C546/Setup!$B$17+INDEX('FD inverse'!$A$19:$BH$19,1,'FD mesh'!$B$15+1)*Setup!$B$22</f>
        <v>21.7680000064914</v>
      </c>
      <c r="V546" s="0" t="n">
        <f aca="false">SUMPRODUCT('FD inverse'!$A$20:$BH$20,'FD mesh'!$B$84:$BI$84,$E545:$BL545)+'FD inverse'!$A$20*$C546/Setup!$B$17+INDEX('FD inverse'!$A$20:$BH$20,1,'FD mesh'!$B$15+1)*Setup!$B$22</f>
        <v>21.2197736615037</v>
      </c>
      <c r="W546" s="0" t="n">
        <f aca="false">SUMPRODUCT('FD inverse'!$A$21:$BH$21,'FD mesh'!$B$84:$BI$84,$E545:$BL545)+'FD inverse'!$A$21*$C546/Setup!$B$17+INDEX('FD inverse'!$A$21:$BH$21,1,'FD mesh'!$B$15+1)*Setup!$B$22</f>
        <v>20.6737170759366</v>
      </c>
      <c r="X546" s="0" t="n">
        <f aca="false">SUMPRODUCT('FD inverse'!$A$22:$BH$22,'FD mesh'!$B$84:$BI$84,$E545:$BL545)+'FD inverse'!$A$22*$C546/Setup!$B$17+INDEX('FD inverse'!$A$22:$BH$22,1,'FD mesh'!$B$15+1)*Setup!$B$22</f>
        <v>20.129722293446</v>
      </c>
      <c r="Y546" s="0" t="n">
        <f aca="false">SUMPRODUCT('FD inverse'!$A$23:$BH$23,'FD mesh'!$B$84:$BI$84,$E545:$BL545)+'FD inverse'!$A$23*$C546/Setup!$B$17+INDEX('FD inverse'!$A$23:$BH$23,1,'FD mesh'!$B$15+1)*Setup!$B$22</f>
        <v>19.5876603038196</v>
      </c>
      <c r="Z546" s="0" t="n">
        <f aca="false">SUMPRODUCT('FD inverse'!$A$24:$BH$24,'FD mesh'!$B$84:$BI$84,$E545:$BL545)+'FD inverse'!$A$24*$C546/Setup!$B$17+INDEX('FD inverse'!$A$24:$BH$24,1,'FD mesh'!$B$15+1)*Setup!$B$22</f>
        <v>19.047383292233</v>
      </c>
      <c r="AA546" s="0" t="n">
        <f aca="false">SUMPRODUCT('FD inverse'!$A$25:$BH$25,'FD mesh'!$B$84:$BI$84,$E545:$BL545)+'FD inverse'!$A$25*$C546/Setup!$B$17+INDEX('FD inverse'!$A$25:$BH$25,1,'FD mesh'!$B$15+1)*Setup!$B$22</f>
        <v>18.5087268326243</v>
      </c>
      <c r="AB546" s="0" t="n">
        <f aca="false">SUMPRODUCT('FD inverse'!$A$26:$BH$26,'FD mesh'!$B$84:$BI$84,$E545:$BL545)+'FD inverse'!$A$26*$C546/Setup!$B$17+INDEX('FD inverse'!$A$26:$BH$26,1,'FD mesh'!$B$15+1)*Setup!$B$22</f>
        <v>17.9715120289799</v>
      </c>
      <c r="AC546" s="0" t="n">
        <f aca="false">SUMPRODUCT('FD inverse'!$A$27:$BH$27,'FD mesh'!$B$84:$BI$84,$E545:$BL545)+'FD inverse'!$A$27*$C546/Setup!$B$17+INDEX('FD inverse'!$A$27:$BH$27,1,'FD mesh'!$B$15+1)*Setup!$B$22</f>
        <v>17.4355476089673</v>
      </c>
      <c r="AD546" s="0" t="n">
        <f aca="false">SUMPRODUCT('FD inverse'!$A$28:$BH$28,'FD mesh'!$B$84:$BI$84,$E545:$BL545)+'FD inverse'!$A$28*$C546/Setup!$B$17+INDEX('FD inverse'!$A$28:$BH$28,1,'FD mesh'!$B$15+1)*Setup!$B$22</f>
        <v>16.9006319749087</v>
      </c>
      <c r="AE546" s="0" t="n">
        <f aca="false">SUMPRODUCT('FD inverse'!$A$29:$BH$29,'FD mesh'!$B$84:$BI$84,$E545:$BL545)+'FD inverse'!$A$29*$C546/Setup!$B$17+INDEX('FD inverse'!$A$29:$BH$29,1,'FD mesh'!$B$15+1)*Setup!$B$22</f>
        <v>16.3665552175668</v>
      </c>
      <c r="AF546" s="0" t="n">
        <f aca="false">SUMPRODUCT('FD inverse'!$A$30:$BH$30,'FD mesh'!$B$84:$BI$84,$E545:$BL545)+'FD inverse'!$A$30*$C546/Setup!$B$17+INDEX('FD inverse'!$A$30:$BH$30,1,'FD mesh'!$B$15+1)*Setup!$B$22</f>
        <v>15.8331010986121</v>
      </c>
      <c r="AG546" s="0" t="n">
        <f aca="false">SUMPRODUCT('FD inverse'!$A$31:$BH$31,'FD mesh'!$B$84:$BI$84,$E545:$BL545)+'FD inverse'!$A$31*$C546/Setup!$B$17+INDEX('FD inverse'!$A$31:$BH$31,1,'FD mesh'!$B$15+1)*Setup!$B$22</f>
        <v>15.3000490079589</v>
      </c>
      <c r="AH546" s="0" t="n">
        <f aca="false">SUMPRODUCT('FD inverse'!$A$32:$BH$32,'FD mesh'!$B$84:$BI$84,$E545:$BL545)+'FD inverse'!$A$32*$C546/Setup!$B$17+INDEX('FD inverse'!$A$32:$BH$32,1,'FD mesh'!$B$15+1)*Setup!$B$22</f>
        <v>15.2777392380209</v>
      </c>
      <c r="AI546" s="0" t="n">
        <f aca="false">SUMPRODUCT('FD inverse'!$A$33:$BH$33,'FD mesh'!$B$84:$BI$84,$E545:$BL545)+'FD inverse'!$A$33*$C546/Setup!$B$17+INDEX('FD inverse'!$A$33:$BH$33,1,'FD mesh'!$B$15+1)*Setup!$B$22</f>
        <v>15.2557204146082</v>
      </c>
      <c r="AJ546" s="0" t="n">
        <f aca="false">SUMPRODUCT('FD inverse'!$A$34:$BH$34,'FD mesh'!$B$84:$BI$84,$E545:$BL545)+'FD inverse'!$A$34*$C546/Setup!$B$17+INDEX('FD inverse'!$A$34:$BH$34,1,'FD mesh'!$B$15+1)*Setup!$B$22</f>
        <v>15.2339743256493</v>
      </c>
      <c r="AK546" s="0" t="n">
        <f aca="false">SUMPRODUCT('FD inverse'!$A$35:$BH$35,'FD mesh'!$B$84:$BI$84,$E545:$BL545)+'FD inverse'!$A$35*$C546/Setup!$B$17+INDEX('FD inverse'!$A$35:$BH$35,1,'FD mesh'!$B$15+1)*Setup!$B$22</f>
        <v>15.2124816863234</v>
      </c>
      <c r="AL546" s="0" t="n">
        <f aca="false">SUMPRODUCT('FD inverse'!$A$36:$BH$36,'FD mesh'!$B$84:$BI$84,$E545:$BL545)+'FD inverse'!$A$36*$C546/Setup!$B$17+INDEX('FD inverse'!$A$36:$BH$36,1,'FD mesh'!$B$15+1)*Setup!$B$22</f>
        <v>15.1912223147407</v>
      </c>
      <c r="AM546" s="0" t="n">
        <f aca="false">SUMPRODUCT('FD inverse'!$A$37:$BH$37,'FD mesh'!$B$84:$BI$84,$E545:$BL545)+'FD inverse'!$A$37*$C546/Setup!$B$17+INDEX('FD inverse'!$A$37:$BH$37,1,'FD mesh'!$B$15+1)*Setup!$B$22</f>
        <v>15.1701752849423</v>
      </c>
      <c r="AN546" s="0" t="n">
        <f aca="false">SUMPRODUCT('FD inverse'!$A$38:$BH$38,'FD mesh'!$B$84:$BI$84,$E545:$BL545)+'FD inverse'!$A$38*$C546/Setup!$B$17+INDEX('FD inverse'!$A$38:$BH$38,1,'FD mesh'!$B$15+1)*Setup!$B$22</f>
        <v>15.1493190590422</v>
      </c>
      <c r="AO546" s="0" t="n">
        <f aca="false">SUMPRODUCT('FD inverse'!$A$39:$BH$39,'FD mesh'!$B$84:$BI$84,$E545:$BL545)+'FD inverse'!$A$39*$C546/Setup!$B$17+INDEX('FD inverse'!$A$39:$BH$39,1,'FD mesh'!$B$15+1)*Setup!$B$22</f>
        <v>15.1286316003983</v>
      </c>
      <c r="AP546" s="0" t="n">
        <f aca="false">SUMPRODUCT('FD inverse'!$A$40:$BH$40,'FD mesh'!$B$84:$BI$84,$E545:$BL545)+'FD inverse'!$A$40*$C546/Setup!$B$17+INDEX('FD inverse'!$A$40:$BH$40,1,'FD mesh'!$B$15+1)*Setup!$B$22</f>
        <v>15.1080904697521</v>
      </c>
      <c r="AQ546" s="0" t="n">
        <f aca="false">SUMPRODUCT('FD inverse'!$A$41:$BH$41,'FD mesh'!$B$84:$BI$84,$E545:$BL545)+'FD inverse'!$A$41*$C546/Setup!$B$17+INDEX('FD inverse'!$A$41:$BH$41,1,'FD mesh'!$B$15+1)*Setup!$B$22</f>
        <v>15.0876729063173</v>
      </c>
      <c r="AR546" s="0" t="n">
        <f aca="false">SUMPRODUCT('FD inverse'!$A$42:$BH$42,'FD mesh'!$B$84:$BI$84,$E545:$BL545)+'FD inverse'!$A$42*$C546/Setup!$B$17+INDEX('FD inverse'!$A$42:$BH$42,1,'FD mesh'!$B$15+1)*Setup!$B$22</f>
        <v>15.0673558958308</v>
      </c>
      <c r="AS546" s="0" t="n">
        <f aca="false">SUMPRODUCT('FD inverse'!$A$43:$BH$43,'FD mesh'!$B$84:$BI$84,$E545:$BL545)+'FD inverse'!$A$43*$C546/Setup!$B$17+INDEX('FD inverse'!$A$43:$BH$43,1,'FD mesh'!$B$15+1)*Setup!$B$22</f>
        <v>0</v>
      </c>
      <c r="AT546" s="0" t="n">
        <f aca="false">SUMPRODUCT('FD inverse'!$A$44:$BH$44,'FD mesh'!$B$84:$BI$84,$E545:$BL545)+'FD inverse'!$A$44*$C546/Setup!$B$17+INDEX('FD inverse'!$A$44:$BH$44,1,'FD mesh'!$B$15+1)*Setup!$B$22</f>
        <v>0</v>
      </c>
      <c r="AU546" s="0" t="n">
        <f aca="false">SUMPRODUCT('FD inverse'!$A$45:$BH$45,'FD mesh'!$B$84:$BI$84,$E545:$BL545)+'FD inverse'!$A$45*$C546/Setup!$B$17+INDEX('FD inverse'!$A$45:$BH$45,1,'FD mesh'!$B$15+1)*Setup!$B$22</f>
        <v>0</v>
      </c>
      <c r="AV546" s="0" t="n">
        <f aca="false">SUMPRODUCT('FD inverse'!$A$46:$BH$46,'FD mesh'!$B$84:$BI$84,$E545:$BL545)+'FD inverse'!$A$46*$C546/Setup!$B$17+INDEX('FD inverse'!$A$46:$BH$46,1,'FD mesh'!$B$15+1)*Setup!$B$22</f>
        <v>0</v>
      </c>
      <c r="AW546" s="0" t="n">
        <f aca="false">SUMPRODUCT('FD inverse'!$A$47:$BH$47,'FD mesh'!$B$84:$BI$84,$E545:$BL545)+'FD inverse'!$A$47*$C546/Setup!$B$17+INDEX('FD inverse'!$A$47:$BH$47,1,'FD mesh'!$B$15+1)*Setup!$B$22</f>
        <v>0</v>
      </c>
      <c r="AX546" s="0" t="n">
        <f aca="false">SUMPRODUCT('FD inverse'!$A$48:$BH$48,'FD mesh'!$B$84:$BI$84,$E545:$BL545)+'FD inverse'!$A$48*$C546/Setup!$B$17+INDEX('FD inverse'!$A$48:$BH$48,1,'FD mesh'!$B$15+1)*Setup!$B$22</f>
        <v>0</v>
      </c>
      <c r="AY546" s="0" t="n">
        <f aca="false">SUMPRODUCT('FD inverse'!$A$49:$BH$49,'FD mesh'!$B$84:$BI$84,$E545:$BL545)+'FD inverse'!$A$49*$C546/Setup!$B$17+INDEX('FD inverse'!$A$49:$BH$49,1,'FD mesh'!$B$15+1)*Setup!$B$22</f>
        <v>0</v>
      </c>
      <c r="AZ546" s="0" t="n">
        <f aca="false">SUMPRODUCT('FD inverse'!$A$50:$BH$50,'FD mesh'!$B$84:$BI$84,$E545:$BL545)+'FD inverse'!$A$50*$C546/Setup!$B$17+INDEX('FD inverse'!$A$50:$BH$50,1,'FD mesh'!$B$15+1)*Setup!$B$22</f>
        <v>0</v>
      </c>
      <c r="BA546" s="0" t="n">
        <f aca="false">SUMPRODUCT('FD inverse'!$A$51:$BH$51,'FD mesh'!$B$84:$BI$84,$E545:$BL545)+'FD inverse'!$A$51*$C546/Setup!$B$17+INDEX('FD inverse'!$A$51:$BH$51,1,'FD mesh'!$B$15+1)*Setup!$B$22</f>
        <v>0</v>
      </c>
      <c r="BB546" s="0" t="n">
        <f aca="false">SUMPRODUCT('FD inverse'!$A$52:$BH$52,'FD mesh'!$B$84:$BI$84,$E545:$BL545)+'FD inverse'!$A$52*$C546/Setup!$B$17+INDEX('FD inverse'!$A$52:$BH$52,1,'FD mesh'!$B$15+1)*Setup!$B$22</f>
        <v>0</v>
      </c>
      <c r="BC546" s="0" t="n">
        <f aca="false">SUMPRODUCT('FD inverse'!$A$53:$BH$53,'FD mesh'!$B$84:$BI$84,$E545:$BL545)+'FD inverse'!$A$53*$C546/Setup!$B$17+INDEX('FD inverse'!$A$53:$BH$53,1,'FD mesh'!$B$15+1)*Setup!$B$22</f>
        <v>0</v>
      </c>
      <c r="BD546" s="0" t="n">
        <f aca="false">SUMPRODUCT('FD inverse'!$A$54:$BH$54,'FD mesh'!$B$84:$BI$84,$E545:$BL545)+'FD inverse'!$A$54*$C546/Setup!$B$17+INDEX('FD inverse'!$A$54:$BH$54,1,'FD mesh'!$B$15+1)*Setup!$B$22</f>
        <v>0</v>
      </c>
      <c r="BE546" s="0" t="n">
        <f aca="false">SUMPRODUCT('FD inverse'!$A$55:$BH$55,'FD mesh'!$B$84:$BI$84,$E545:$BL545)+'FD inverse'!$A$55*$C546/Setup!$B$17+INDEX('FD inverse'!$A$55:$BH$55,1,'FD mesh'!$B$15+1)*Setup!$B$22</f>
        <v>0</v>
      </c>
      <c r="BF546" s="0" t="n">
        <f aca="false">SUMPRODUCT('FD inverse'!$A$56:$BH$56,'FD mesh'!$B$84:$BI$84,$E545:$BL545)+'FD inverse'!$A$56*$C546/Setup!$B$17+INDEX('FD inverse'!$A$56:$BH$56,1,'FD mesh'!$B$15+1)*Setup!$B$22</f>
        <v>0</v>
      </c>
      <c r="BG546" s="0" t="n">
        <f aca="false">SUMPRODUCT('FD inverse'!$A$57:$BH$57,'FD mesh'!$B$84:$BI$84,$E545:$BL545)+'FD inverse'!$A$57*$C546/Setup!$B$17+INDEX('FD inverse'!$A$57:$BH$57,1,'FD mesh'!$B$15+1)*Setup!$B$22</f>
        <v>0</v>
      </c>
      <c r="BH546" s="0" t="n">
        <f aca="false">SUMPRODUCT('FD inverse'!$A$58:$BH$58,'FD mesh'!$B$84:$BI$84,$E545:$BL545)+'FD inverse'!$A$58*$C546/Setup!$B$17+INDEX('FD inverse'!$A$58:$BH$58,1,'FD mesh'!$B$15+1)*Setup!$B$22</f>
        <v>0</v>
      </c>
      <c r="BI546" s="0" t="n">
        <f aca="false">SUMPRODUCT('FD inverse'!$A$59:$BH$59,'FD mesh'!$B$84:$BI$84,$E545:$BL545)+'FD inverse'!$A$59*$C546/Setup!$B$17+INDEX('FD inverse'!$A$59:$BH$59,1,'FD mesh'!$B$15+1)*Setup!$B$22</f>
        <v>0</v>
      </c>
      <c r="BJ546" s="0" t="n">
        <f aca="false">SUMPRODUCT('FD inverse'!$A$60:$BH$60,'FD mesh'!$B$84:$BI$84,$E545:$BL545)+'FD inverse'!$A$60*$C546/Setup!$B$17+INDEX('FD inverse'!$A$60:$BH$60,1,'FD mesh'!$B$15+1)*Setup!$B$22</f>
        <v>0</v>
      </c>
      <c r="BK546" s="0" t="n">
        <f aca="false">SUMPRODUCT('FD inverse'!$A$61:$BH$61,'FD mesh'!$B$84:$BI$84,$E545:$BL545)+'FD inverse'!$A$61*$C546/Setup!$B$17+INDEX('FD inverse'!$A$61:$BH$61,1,'FD mesh'!$B$15+1)*Setup!$B$22</f>
        <v>0</v>
      </c>
      <c r="BL546" s="0" t="n">
        <f aca="false">SUMPRODUCT('FD inverse'!$A$62:$BH$62,'FD mesh'!$B$84:$BI$84,$E545:$BL545)+'FD inverse'!$A$62*$C546/Setup!$B$17+INDEX('FD inverse'!$A$62:$BH$62,1,'FD mesh'!$B$15+1)*Setup!$B$22</f>
        <v>0</v>
      </c>
    </row>
    <row r="547" customFormat="false" ht="15" hidden="false" customHeight="false" outlineLevel="0" collapsed="false">
      <c r="A547" s="0" t="n">
        <v>542</v>
      </c>
      <c r="B547" s="0" t="n">
        <f aca="false">A547*Setup!$B$11/3600</f>
        <v>45.1666666666667</v>
      </c>
      <c r="C547" s="0" t="n">
        <f aca="false">Setup!$B$7+Setup!$B$8*COS(2*PI()*(B547-Setup!$B$9)/24)</f>
        <v>24.8657584557524</v>
      </c>
      <c r="D547" s="0" t="n">
        <f aca="false">(C547-E547)/Setup!$B$17</f>
        <v>3.24340758165853</v>
      </c>
      <c r="E547" s="0" t="n">
        <f aca="false">SUMPRODUCT('FD inverse'!$A$3:$BH$3,'FD mesh'!$B$84:$BI$84,$E546:$BL546)+'FD inverse'!$A$3*$C547/Setup!$B$17+INDEX('FD inverse'!$A$3:$BH$3,1,'FD mesh'!$B$15+1)*Setup!$B$22</f>
        <v>24.4441154701368</v>
      </c>
      <c r="F547" s="0" t="n">
        <f aca="false">SUMPRODUCT('FD inverse'!$A$4:$BH$4,'FD mesh'!$B$84:$BI$84,$E546:$BL546)+'FD inverse'!$A$4*$C547/Setup!$B$17+INDEX('FD inverse'!$A$4:$BH$4,1,'FD mesh'!$B$15+1)*Setup!$B$22</f>
        <v>24.3371921416207</v>
      </c>
      <c r="G547" s="0" t="n">
        <f aca="false">SUMPRODUCT('FD inverse'!$A$5:$BH$5,'FD mesh'!$B$84:$BI$84,$E546:$BL546)+'FD inverse'!$A$5*$C547/Setup!$B$17+INDEX('FD inverse'!$A$5:$BH$5,1,'FD mesh'!$B$15+1)*Setup!$B$22</f>
        <v>24.213122857457</v>
      </c>
      <c r="H547" s="0" t="n">
        <f aca="false">SUMPRODUCT('FD inverse'!$A$6:$BH$6,'FD mesh'!$B$84:$BI$84,$E546:$BL546)+'FD inverse'!$A$6*$C547/Setup!$B$17+INDEX('FD inverse'!$A$6:$BH$6,1,'FD mesh'!$B$15+1)*Setup!$B$22</f>
        <v>23.7734098736122</v>
      </c>
      <c r="I547" s="0" t="n">
        <f aca="false">SUMPRODUCT('FD inverse'!$A$7:$BH$7,'FD mesh'!$B$84:$BI$84,$E546:$BL546)+'FD inverse'!$A$7*$C547/Setup!$B$17+INDEX('FD inverse'!$A$7:$BH$7,1,'FD mesh'!$B$15+1)*Setup!$B$22</f>
        <v>23.7332641431855</v>
      </c>
      <c r="J547" s="0" t="n">
        <f aca="false">SUMPRODUCT('FD inverse'!$A$8:$BH$8,'FD mesh'!$B$84:$BI$84,$E546:$BL546)+'FD inverse'!$A$8*$C547/Setup!$B$17+INDEX('FD inverse'!$A$8:$BH$8,1,'FD mesh'!$B$15+1)*Setup!$B$22</f>
        <v>23.6919939638161</v>
      </c>
      <c r="K547" s="0" t="n">
        <f aca="false">SUMPRODUCT('FD inverse'!$A$9:$BH$9,'FD mesh'!$B$84:$BI$84,$E546:$BL546)+'FD inverse'!$A$9*$C547/Setup!$B$17+INDEX('FD inverse'!$A$9:$BH$9,1,'FD mesh'!$B$15+1)*Setup!$B$22</f>
        <v>23.6507916042868</v>
      </c>
      <c r="L547" s="0" t="n">
        <f aca="false">SUMPRODUCT('FD inverse'!$A$10:$BH$10,'FD mesh'!$B$84:$BI$84,$E546:$BL546)+'FD inverse'!$A$10*$C547/Setup!$B$17+INDEX('FD inverse'!$A$10:$BH$10,1,'FD mesh'!$B$15+1)*Setup!$B$22</f>
        <v>23.6107018096641</v>
      </c>
      <c r="M547" s="0" t="n">
        <f aca="false">SUMPRODUCT('FD inverse'!$A$11:$BH$11,'FD mesh'!$B$84:$BI$84,$E546:$BL546)+'FD inverse'!$A$11*$C547/Setup!$B$17+INDEX('FD inverse'!$A$11:$BH$11,1,'FD mesh'!$B$15+1)*Setup!$B$22</f>
        <v>23.5726239649216</v>
      </c>
      <c r="N547" s="0" t="n">
        <f aca="false">SUMPRODUCT('FD inverse'!$A$12:$BH$12,'FD mesh'!$B$84:$BI$84,$E546:$BL546)+'FD inverse'!$A$12*$C547/Setup!$B$17+INDEX('FD inverse'!$A$12:$BH$12,1,'FD mesh'!$B$15+1)*Setup!$B$22</f>
        <v>23.5373143436964</v>
      </c>
      <c r="O547" s="0" t="n">
        <f aca="false">SUMPRODUCT('FD inverse'!$A$13:$BH$13,'FD mesh'!$B$84:$BI$84,$E546:$BL546)+'FD inverse'!$A$13*$C547/Setup!$B$17+INDEX('FD inverse'!$A$13:$BH$13,1,'FD mesh'!$B$15+1)*Setup!$B$22</f>
        <v>23.5053882994264</v>
      </c>
      <c r="P547" s="0" t="n">
        <f aca="false">SUMPRODUCT('FD inverse'!$A$14:$BH$14,'FD mesh'!$B$84:$BI$84,$E546:$BL546)+'FD inverse'!$A$14*$C547/Setup!$B$17+INDEX('FD inverse'!$A$14:$BH$14,1,'FD mesh'!$B$15+1)*Setup!$B$22</f>
        <v>23.4773222788793</v>
      </c>
      <c r="Q547" s="0" t="n">
        <f aca="false">SUMPRODUCT('FD inverse'!$A$15:$BH$15,'FD mesh'!$B$84:$BI$84,$E546:$BL546)+'FD inverse'!$A$15*$C547/Setup!$B$17+INDEX('FD inverse'!$A$15:$BH$15,1,'FD mesh'!$B$15+1)*Setup!$B$22</f>
        <v>23.4534555604466</v>
      </c>
      <c r="R547" s="0" t="n">
        <f aca="false">SUMPRODUCT('FD inverse'!$A$16:$BH$16,'FD mesh'!$B$84:$BI$84,$E546:$BL546)+'FD inverse'!$A$16*$C547/Setup!$B$17+INDEX('FD inverse'!$A$16:$BH$16,1,'FD mesh'!$B$15+1)*Setup!$B$22</f>
        <v>23.4339916415567</v>
      </c>
      <c r="S547" s="0" t="n">
        <f aca="false">SUMPRODUCT('FD inverse'!$A$17:$BH$17,'FD mesh'!$B$84:$BI$84,$E546:$BL546)+'FD inverse'!$A$17*$C547/Setup!$B$17+INDEX('FD inverse'!$A$17:$BH$17,1,'FD mesh'!$B$15+1)*Setup!$B$22</f>
        <v>22.878883103651</v>
      </c>
      <c r="T547" s="0" t="n">
        <f aca="false">SUMPRODUCT('FD inverse'!$A$18:$BH$18,'FD mesh'!$B$84:$BI$84,$E546:$BL546)+'FD inverse'!$A$18*$C547/Setup!$B$17+INDEX('FD inverse'!$A$18:$BH$18,1,'FD mesh'!$B$15+1)*Setup!$B$22</f>
        <v>22.3260136336841</v>
      </c>
      <c r="U547" s="0" t="n">
        <f aca="false">SUMPRODUCT('FD inverse'!$A$19:$BH$19,'FD mesh'!$B$84:$BI$84,$E546:$BL546)+'FD inverse'!$A$19*$C547/Setup!$B$17+INDEX('FD inverse'!$A$19:$BH$19,1,'FD mesh'!$B$15+1)*Setup!$B$22</f>
        <v>21.7753609969643</v>
      </c>
      <c r="V547" s="0" t="n">
        <f aca="false">SUMPRODUCT('FD inverse'!$A$20:$BH$20,'FD mesh'!$B$84:$BI$84,$E546:$BL546)+'FD inverse'!$A$20*$C547/Setup!$B$17+INDEX('FD inverse'!$A$20:$BH$20,1,'FD mesh'!$B$15+1)*Setup!$B$22</f>
        <v>21.2268745945836</v>
      </c>
      <c r="W547" s="0" t="n">
        <f aca="false">SUMPRODUCT('FD inverse'!$A$21:$BH$21,'FD mesh'!$B$84:$BI$84,$E546:$BL546)+'FD inverse'!$A$21*$C547/Setup!$B$17+INDEX('FD inverse'!$A$21:$BH$21,1,'FD mesh'!$B$15+1)*Setup!$B$22</f>
        <v>20.6804778953665</v>
      </c>
      <c r="X547" s="0" t="n">
        <f aca="false">SUMPRODUCT('FD inverse'!$A$22:$BH$22,'FD mesh'!$B$84:$BI$84,$E546:$BL546)+'FD inverse'!$A$22*$C547/Setup!$B$17+INDEX('FD inverse'!$A$22:$BH$22,1,'FD mesh'!$B$15+1)*Setup!$B$22</f>
        <v>20.1360708087245</v>
      </c>
      <c r="Y547" s="0" t="n">
        <f aca="false">SUMPRODUCT('FD inverse'!$A$23:$BH$23,'FD mesh'!$B$84:$BI$84,$E546:$BL546)+'FD inverse'!$A$23*$C547/Setup!$B$17+INDEX('FD inverse'!$A$23:$BH$23,1,'FD mesh'!$B$15+1)*Setup!$B$22</f>
        <v>19.5935319994358</v>
      </c>
      <c r="Z547" s="0" t="n">
        <f aca="false">SUMPRODUCT('FD inverse'!$A$24:$BH$24,'FD mesh'!$B$84:$BI$84,$E546:$BL546)+'FD inverse'!$A$24*$C547/Setup!$B$17+INDEX('FD inverse'!$A$24:$BH$24,1,'FD mesh'!$B$15+1)*Setup!$B$22</f>
        <v>19.0527211462856</v>
      </c>
      <c r="AA547" s="0" t="n">
        <f aca="false">SUMPRODUCT('FD inverse'!$A$25:$BH$25,'FD mesh'!$B$84:$BI$84,$E546:$BL546)+'FD inverse'!$A$25*$C547/Setup!$B$17+INDEX('FD inverse'!$A$25:$BH$25,1,'FD mesh'!$B$15+1)*Setup!$B$22</f>
        <v>18.5134811473281</v>
      </c>
      <c r="AB547" s="0" t="n">
        <f aca="false">SUMPRODUCT('FD inverse'!$A$26:$BH$26,'FD mesh'!$B$84:$BI$84,$E546:$BL546)+'FD inverse'!$A$26*$C547/Setup!$B$17+INDEX('FD inverse'!$A$26:$BH$26,1,'FD mesh'!$B$15+1)*Setup!$B$22</f>
        <v>17.9756402752691</v>
      </c>
      <c r="AC547" s="0" t="n">
        <f aca="false">SUMPRODUCT('FD inverse'!$A$27:$BH$27,'FD mesh'!$B$84:$BI$84,$E546:$BL546)+'FD inverse'!$A$27*$C547/Setup!$B$17+INDEX('FD inverse'!$A$27:$BH$27,1,'FD mesh'!$B$15+1)*Setup!$B$22</f>
        <v>17.439014287118</v>
      </c>
      <c r="AD547" s="0" t="n">
        <f aca="false">SUMPRODUCT('FD inverse'!$A$28:$BH$28,'FD mesh'!$B$84:$BI$84,$E546:$BL546)+'FD inverse'!$A$28*$C547/Setup!$B$17+INDEX('FD inverse'!$A$28:$BH$28,1,'FD mesh'!$B$15+1)*Setup!$B$22</f>
        <v>16.9034084928228</v>
      </c>
      <c r="AE547" s="0" t="n">
        <f aca="false">SUMPRODUCT('FD inverse'!$A$29:$BH$29,'FD mesh'!$B$84:$BI$84,$E546:$BL546)+'FD inverse'!$A$29*$C547/Setup!$B$17+INDEX('FD inverse'!$A$29:$BH$29,1,'FD mesh'!$B$15+1)*Setup!$B$22</f>
        <v>16.3686197880852</v>
      </c>
      <c r="AF547" s="0" t="n">
        <f aca="false">SUMPRODUCT('FD inverse'!$A$30:$BH$30,'FD mesh'!$B$84:$BI$84,$E546:$BL546)+'FD inverse'!$A$30*$C547/Setup!$B$17+INDEX('FD inverse'!$A$30:$BH$30,1,'FD mesh'!$B$15+1)*Setup!$B$22</f>
        <v>15.8344386569572</v>
      </c>
      <c r="AG547" s="0" t="n">
        <f aca="false">SUMPRODUCT('FD inverse'!$A$31:$BH$31,'FD mesh'!$B$84:$BI$84,$E546:$BL546)+'FD inverse'!$A$31*$C547/Setup!$B$17+INDEX('FD inverse'!$A$31:$BH$31,1,'FD mesh'!$B$15+1)*Setup!$B$22</f>
        <v>15.3006511501423</v>
      </c>
      <c r="AH547" s="0" t="n">
        <f aca="false">SUMPRODUCT('FD inverse'!$A$32:$BH$32,'FD mesh'!$B$84:$BI$84,$E546:$BL546)+'FD inverse'!$A$32*$C547/Setup!$B$17+INDEX('FD inverse'!$A$32:$BH$32,1,'FD mesh'!$B$15+1)*Setup!$B$22</f>
        <v>15.2783088119903</v>
      </c>
      <c r="AI547" s="0" t="n">
        <f aca="false">SUMPRODUCT('FD inverse'!$A$33:$BH$33,'FD mesh'!$B$84:$BI$84,$E546:$BL546)+'FD inverse'!$A$33*$C547/Setup!$B$17+INDEX('FD inverse'!$A$33:$BH$33,1,'FD mesh'!$B$15+1)*Setup!$B$22</f>
        <v>15.2562548053008</v>
      </c>
      <c r="AJ547" s="0" t="n">
        <f aca="false">SUMPRODUCT('FD inverse'!$A$34:$BH$34,'FD mesh'!$B$84:$BI$84,$E546:$BL546)+'FD inverse'!$A$34*$C547/Setup!$B$17+INDEX('FD inverse'!$A$34:$BH$34,1,'FD mesh'!$B$15+1)*Setup!$B$22</f>
        <v>15.2344713194886</v>
      </c>
      <c r="AK547" s="0" t="n">
        <f aca="false">SUMPRODUCT('FD inverse'!$A$35:$BH$35,'FD mesh'!$B$84:$BI$84,$E546:$BL546)+'FD inverse'!$A$35*$C547/Setup!$B$17+INDEX('FD inverse'!$A$35:$BH$35,1,'FD mesh'!$B$15+1)*Setup!$B$22</f>
        <v>15.2129394234053</v>
      </c>
      <c r="AL547" s="0" t="n">
        <f aca="false">SUMPRODUCT('FD inverse'!$A$36:$BH$36,'FD mesh'!$B$84:$BI$84,$E546:$BL546)+'FD inverse'!$A$36*$C547/Setup!$B$17+INDEX('FD inverse'!$A$36:$BH$36,1,'FD mesh'!$B$15+1)*Setup!$B$22</f>
        <v>15.1916392443759</v>
      </c>
      <c r="AM547" s="0" t="n">
        <f aca="false">SUMPRODUCT('FD inverse'!$A$37:$BH$37,'FD mesh'!$B$84:$BI$84,$E546:$BL546)+'FD inverse'!$A$37*$C547/Setup!$B$17+INDEX('FD inverse'!$A$37:$BH$37,1,'FD mesh'!$B$15+1)*Setup!$B$22</f>
        <v>15.1705501247311</v>
      </c>
      <c r="AN547" s="0" t="n">
        <f aca="false">SUMPRODUCT('FD inverse'!$A$38:$BH$38,'FD mesh'!$B$84:$BI$84,$E546:$BL546)+'FD inverse'!$A$38*$C547/Setup!$B$17+INDEX('FD inverse'!$A$38:$BH$38,1,'FD mesh'!$B$15+1)*Setup!$B$22</f>
        <v>15.1496507576212</v>
      </c>
      <c r="AO547" s="0" t="n">
        <f aca="false">SUMPRODUCT('FD inverse'!$A$39:$BH$39,'FD mesh'!$B$84:$BI$84,$E546:$BL546)+'FD inverse'!$A$39*$C547/Setup!$B$17+INDEX('FD inverse'!$A$39:$BH$39,1,'FD mesh'!$B$15+1)*Setup!$B$22</f>
        <v>15.128919303972</v>
      </c>
      <c r="AP547" s="0" t="n">
        <f aca="false">SUMPRODUCT('FD inverse'!$A$40:$BH$40,'FD mesh'!$B$84:$BI$84,$E546:$BL546)+'FD inverse'!$A$40*$C547/Setup!$B$17+INDEX('FD inverse'!$A$40:$BH$40,1,'FD mesh'!$B$15+1)*Setup!$B$22</f>
        <v>15.1083334924986</v>
      </c>
      <c r="AQ547" s="0" t="n">
        <f aca="false">SUMPRODUCT('FD inverse'!$A$41:$BH$41,'FD mesh'!$B$84:$BI$84,$E546:$BL546)+'FD inverse'!$A$41*$C547/Setup!$B$17+INDEX('FD inverse'!$A$41:$BH$41,1,'FD mesh'!$B$15+1)*Setup!$B$22</f>
        <v>15.0878707047372</v>
      </c>
      <c r="AR547" s="0" t="n">
        <f aca="false">SUMPRODUCT('FD inverse'!$A$42:$BH$42,'FD mesh'!$B$84:$BI$84,$E546:$BL546)+'FD inverse'!$A$42*$C547/Setup!$B$17+INDEX('FD inverse'!$A$42:$BH$42,1,'FD mesh'!$B$15+1)*Setup!$B$22</f>
        <v>15.0675080470918</v>
      </c>
      <c r="AS547" s="0" t="n">
        <f aca="false">SUMPRODUCT('FD inverse'!$A$43:$BH$43,'FD mesh'!$B$84:$BI$84,$E546:$BL546)+'FD inverse'!$A$43*$C547/Setup!$B$17+INDEX('FD inverse'!$A$43:$BH$43,1,'FD mesh'!$B$15+1)*Setup!$B$22</f>
        <v>0</v>
      </c>
      <c r="AT547" s="0" t="n">
        <f aca="false">SUMPRODUCT('FD inverse'!$A$44:$BH$44,'FD mesh'!$B$84:$BI$84,$E546:$BL546)+'FD inverse'!$A$44*$C547/Setup!$B$17+INDEX('FD inverse'!$A$44:$BH$44,1,'FD mesh'!$B$15+1)*Setup!$B$22</f>
        <v>0</v>
      </c>
      <c r="AU547" s="0" t="n">
        <f aca="false">SUMPRODUCT('FD inverse'!$A$45:$BH$45,'FD mesh'!$B$84:$BI$84,$E546:$BL546)+'FD inverse'!$A$45*$C547/Setup!$B$17+INDEX('FD inverse'!$A$45:$BH$45,1,'FD mesh'!$B$15+1)*Setup!$B$22</f>
        <v>0</v>
      </c>
      <c r="AV547" s="0" t="n">
        <f aca="false">SUMPRODUCT('FD inverse'!$A$46:$BH$46,'FD mesh'!$B$84:$BI$84,$E546:$BL546)+'FD inverse'!$A$46*$C547/Setup!$B$17+INDEX('FD inverse'!$A$46:$BH$46,1,'FD mesh'!$B$15+1)*Setup!$B$22</f>
        <v>0</v>
      </c>
      <c r="AW547" s="0" t="n">
        <f aca="false">SUMPRODUCT('FD inverse'!$A$47:$BH$47,'FD mesh'!$B$84:$BI$84,$E546:$BL546)+'FD inverse'!$A$47*$C547/Setup!$B$17+INDEX('FD inverse'!$A$47:$BH$47,1,'FD mesh'!$B$15+1)*Setup!$B$22</f>
        <v>0</v>
      </c>
      <c r="AX547" s="0" t="n">
        <f aca="false">SUMPRODUCT('FD inverse'!$A$48:$BH$48,'FD mesh'!$B$84:$BI$84,$E546:$BL546)+'FD inverse'!$A$48*$C547/Setup!$B$17+INDEX('FD inverse'!$A$48:$BH$48,1,'FD mesh'!$B$15+1)*Setup!$B$22</f>
        <v>0</v>
      </c>
      <c r="AY547" s="0" t="n">
        <f aca="false">SUMPRODUCT('FD inverse'!$A$49:$BH$49,'FD mesh'!$B$84:$BI$84,$E546:$BL546)+'FD inverse'!$A$49*$C547/Setup!$B$17+INDEX('FD inverse'!$A$49:$BH$49,1,'FD mesh'!$B$15+1)*Setup!$B$22</f>
        <v>0</v>
      </c>
      <c r="AZ547" s="0" t="n">
        <f aca="false">SUMPRODUCT('FD inverse'!$A$50:$BH$50,'FD mesh'!$B$84:$BI$84,$E546:$BL546)+'FD inverse'!$A$50*$C547/Setup!$B$17+INDEX('FD inverse'!$A$50:$BH$50,1,'FD mesh'!$B$15+1)*Setup!$B$22</f>
        <v>0</v>
      </c>
      <c r="BA547" s="0" t="n">
        <f aca="false">SUMPRODUCT('FD inverse'!$A$51:$BH$51,'FD mesh'!$B$84:$BI$84,$E546:$BL546)+'FD inverse'!$A$51*$C547/Setup!$B$17+INDEX('FD inverse'!$A$51:$BH$51,1,'FD mesh'!$B$15+1)*Setup!$B$22</f>
        <v>0</v>
      </c>
      <c r="BB547" s="0" t="n">
        <f aca="false">SUMPRODUCT('FD inverse'!$A$52:$BH$52,'FD mesh'!$B$84:$BI$84,$E546:$BL546)+'FD inverse'!$A$52*$C547/Setup!$B$17+INDEX('FD inverse'!$A$52:$BH$52,1,'FD mesh'!$B$15+1)*Setup!$B$22</f>
        <v>0</v>
      </c>
      <c r="BC547" s="0" t="n">
        <f aca="false">SUMPRODUCT('FD inverse'!$A$53:$BH$53,'FD mesh'!$B$84:$BI$84,$E546:$BL546)+'FD inverse'!$A$53*$C547/Setup!$B$17+INDEX('FD inverse'!$A$53:$BH$53,1,'FD mesh'!$B$15+1)*Setup!$B$22</f>
        <v>0</v>
      </c>
      <c r="BD547" s="0" t="n">
        <f aca="false">SUMPRODUCT('FD inverse'!$A$54:$BH$54,'FD mesh'!$B$84:$BI$84,$E546:$BL546)+'FD inverse'!$A$54*$C547/Setup!$B$17+INDEX('FD inverse'!$A$54:$BH$54,1,'FD mesh'!$B$15+1)*Setup!$B$22</f>
        <v>0</v>
      </c>
      <c r="BE547" s="0" t="n">
        <f aca="false">SUMPRODUCT('FD inverse'!$A$55:$BH$55,'FD mesh'!$B$84:$BI$84,$E546:$BL546)+'FD inverse'!$A$55*$C547/Setup!$B$17+INDEX('FD inverse'!$A$55:$BH$55,1,'FD mesh'!$B$15+1)*Setup!$B$22</f>
        <v>0</v>
      </c>
      <c r="BF547" s="0" t="n">
        <f aca="false">SUMPRODUCT('FD inverse'!$A$56:$BH$56,'FD mesh'!$B$84:$BI$84,$E546:$BL546)+'FD inverse'!$A$56*$C547/Setup!$B$17+INDEX('FD inverse'!$A$56:$BH$56,1,'FD mesh'!$B$15+1)*Setup!$B$22</f>
        <v>0</v>
      </c>
      <c r="BG547" s="0" t="n">
        <f aca="false">SUMPRODUCT('FD inverse'!$A$57:$BH$57,'FD mesh'!$B$84:$BI$84,$E546:$BL546)+'FD inverse'!$A$57*$C547/Setup!$B$17+INDEX('FD inverse'!$A$57:$BH$57,1,'FD mesh'!$B$15+1)*Setup!$B$22</f>
        <v>0</v>
      </c>
      <c r="BH547" s="0" t="n">
        <f aca="false">SUMPRODUCT('FD inverse'!$A$58:$BH$58,'FD mesh'!$B$84:$BI$84,$E546:$BL546)+'FD inverse'!$A$58*$C547/Setup!$B$17+INDEX('FD inverse'!$A$58:$BH$58,1,'FD mesh'!$B$15+1)*Setup!$B$22</f>
        <v>0</v>
      </c>
      <c r="BI547" s="0" t="n">
        <f aca="false">SUMPRODUCT('FD inverse'!$A$59:$BH$59,'FD mesh'!$B$84:$BI$84,$E546:$BL546)+'FD inverse'!$A$59*$C547/Setup!$B$17+INDEX('FD inverse'!$A$59:$BH$59,1,'FD mesh'!$B$15+1)*Setup!$B$22</f>
        <v>0</v>
      </c>
      <c r="BJ547" s="0" t="n">
        <f aca="false">SUMPRODUCT('FD inverse'!$A$60:$BH$60,'FD mesh'!$B$84:$BI$84,$E546:$BL546)+'FD inverse'!$A$60*$C547/Setup!$B$17+INDEX('FD inverse'!$A$60:$BH$60,1,'FD mesh'!$B$15+1)*Setup!$B$22</f>
        <v>0</v>
      </c>
      <c r="BK547" s="0" t="n">
        <f aca="false">SUMPRODUCT('FD inverse'!$A$61:$BH$61,'FD mesh'!$B$84:$BI$84,$E546:$BL546)+'FD inverse'!$A$61*$C547/Setup!$B$17+INDEX('FD inverse'!$A$61:$BH$61,1,'FD mesh'!$B$15+1)*Setup!$B$22</f>
        <v>0</v>
      </c>
      <c r="BL547" s="0" t="n">
        <f aca="false">SUMPRODUCT('FD inverse'!$A$62:$BH$62,'FD mesh'!$B$84:$BI$84,$E546:$BL546)+'FD inverse'!$A$62*$C547/Setup!$B$17+INDEX('FD inverse'!$A$62:$BH$62,1,'FD mesh'!$B$15+1)*Setup!$B$22</f>
        <v>0</v>
      </c>
    </row>
    <row r="548" customFormat="false" ht="15" hidden="false" customHeight="false" outlineLevel="0" collapsed="false">
      <c r="A548" s="0" t="n">
        <v>543</v>
      </c>
      <c r="B548" s="0" t="n">
        <f aca="false">A548*Setup!$B$11/3600</f>
        <v>45.25</v>
      </c>
      <c r="C548" s="0" t="n">
        <f aca="false">Setup!$B$7+Setup!$B$8*COS(2*PI()*(B548-Setup!$B$9)/24)</f>
        <v>24.7803612880645</v>
      </c>
      <c r="D548" s="0" t="n">
        <f aca="false">(C548-E548)/Setup!$B$17</f>
        <v>2.95840445813346</v>
      </c>
      <c r="E548" s="0" t="n">
        <f aca="false">SUMPRODUCT('FD inverse'!$A$3:$BH$3,'FD mesh'!$B$84:$BI$84,$E547:$BL547)+'FD inverse'!$A$3*$C548/Setup!$B$17+INDEX('FD inverse'!$A$3:$BH$3,1,'FD mesh'!$B$15+1)*Setup!$B$22</f>
        <v>24.3957687085072</v>
      </c>
      <c r="F548" s="0" t="n">
        <f aca="false">SUMPRODUCT('FD inverse'!$A$4:$BH$4,'FD mesh'!$B$84:$BI$84,$E547:$BL547)+'FD inverse'!$A$4*$C548/Setup!$B$17+INDEX('FD inverse'!$A$4:$BH$4,1,'FD mesh'!$B$15+1)*Setup!$B$22</f>
        <v>24.2972290380206</v>
      </c>
      <c r="G548" s="0" t="n">
        <f aca="false">SUMPRODUCT('FD inverse'!$A$5:$BH$5,'FD mesh'!$B$84:$BI$84,$E547:$BL547)+'FD inverse'!$A$5*$C548/Setup!$B$17+INDEX('FD inverse'!$A$5:$BH$5,1,'FD mesh'!$B$15+1)*Setup!$B$22</f>
        <v>24.1813442704853</v>
      </c>
      <c r="H548" s="0" t="n">
        <f aca="false">SUMPRODUCT('FD inverse'!$A$6:$BH$6,'FD mesh'!$B$84:$BI$84,$E547:$BL547)+'FD inverse'!$A$6*$C548/Setup!$B$17+INDEX('FD inverse'!$A$6:$BH$6,1,'FD mesh'!$B$15+1)*Setup!$B$22</f>
        <v>23.7687995652333</v>
      </c>
      <c r="I548" s="0" t="n">
        <f aca="false">SUMPRODUCT('FD inverse'!$A$7:$BH$7,'FD mesh'!$B$84:$BI$84,$E547:$BL547)+'FD inverse'!$A$7*$C548/Setup!$B$17+INDEX('FD inverse'!$A$7:$BH$7,1,'FD mesh'!$B$15+1)*Setup!$B$22</f>
        <v>23.7309312112644</v>
      </c>
      <c r="J548" s="0" t="n">
        <f aca="false">SUMPRODUCT('FD inverse'!$A$8:$BH$8,'FD mesh'!$B$84:$BI$84,$E547:$BL547)+'FD inverse'!$A$8*$C548/Setup!$B$17+INDEX('FD inverse'!$A$8:$BH$8,1,'FD mesh'!$B$15+1)*Setup!$B$22</f>
        <v>23.6916864962802</v>
      </c>
      <c r="K548" s="0" t="n">
        <f aca="false">SUMPRODUCT('FD inverse'!$A$9:$BH$9,'FD mesh'!$B$84:$BI$84,$E547:$BL547)+'FD inverse'!$A$9*$C548/Setup!$B$17+INDEX('FD inverse'!$A$9:$BH$9,1,'FD mesh'!$B$15+1)*Setup!$B$22</f>
        <v>23.6522603845195</v>
      </c>
      <c r="L548" s="0" t="n">
        <f aca="false">SUMPRODUCT('FD inverse'!$A$10:$BH$10,'FD mesh'!$B$84:$BI$84,$E547:$BL547)+'FD inverse'!$A$10*$C548/Setup!$B$17+INDEX('FD inverse'!$A$10:$BH$10,1,'FD mesh'!$B$15+1)*Setup!$B$22</f>
        <v>23.6137008097694</v>
      </c>
      <c r="M548" s="0" t="n">
        <f aca="false">SUMPRODUCT('FD inverse'!$A$11:$BH$11,'FD mesh'!$B$84:$BI$84,$E547:$BL547)+'FD inverse'!$A$11*$C548/Setup!$B$17+INDEX('FD inverse'!$A$11:$BH$11,1,'FD mesh'!$B$15+1)*Setup!$B$22</f>
        <v>23.5769105566152</v>
      </c>
      <c r="N548" s="0" t="n">
        <f aca="false">SUMPRODUCT('FD inverse'!$A$12:$BH$12,'FD mesh'!$B$84:$BI$84,$E547:$BL547)+'FD inverse'!$A$12*$C548/Setup!$B$17+INDEX('FD inverse'!$A$12:$BH$12,1,'FD mesh'!$B$15+1)*Setup!$B$22</f>
        <v>23.5426492661122</v>
      </c>
      <c r="O548" s="0" t="n">
        <f aca="false">SUMPRODUCT('FD inverse'!$A$13:$BH$13,'FD mesh'!$B$84:$BI$84,$E547:$BL547)+'FD inverse'!$A$13*$C548/Setup!$B$17+INDEX('FD inverse'!$A$13:$BH$13,1,'FD mesh'!$B$15+1)*Setup!$B$22</f>
        <v>23.5115354224622</v>
      </c>
      <c r="P548" s="0" t="n">
        <f aca="false">SUMPRODUCT('FD inverse'!$A$14:$BH$14,'FD mesh'!$B$84:$BI$84,$E547:$BL547)+'FD inverse'!$A$14*$C548/Setup!$B$17+INDEX('FD inverse'!$A$14:$BH$14,1,'FD mesh'!$B$15+1)*Setup!$B$22</f>
        <v>23.4840482000723</v>
      </c>
      <c r="Q548" s="0" t="n">
        <f aca="false">SUMPRODUCT('FD inverse'!$A$15:$BH$15,'FD mesh'!$B$84:$BI$84,$E547:$BL547)+'FD inverse'!$A$15*$C548/Setup!$B$17+INDEX('FD inverse'!$A$15:$BH$15,1,'FD mesh'!$B$15+1)*Setup!$B$22</f>
        <v>23.4605290727814</v>
      </c>
      <c r="R548" s="0" t="n">
        <f aca="false">SUMPRODUCT('FD inverse'!$A$16:$BH$16,'FD mesh'!$B$84:$BI$84,$E547:$BL547)+'FD inverse'!$A$16*$C548/Setup!$B$17+INDEX('FD inverse'!$A$16:$BH$16,1,'FD mesh'!$B$15+1)*Setup!$B$22</f>
        <v>23.4411831091098</v>
      </c>
      <c r="S548" s="0" t="n">
        <f aca="false">SUMPRODUCT('FD inverse'!$A$17:$BH$17,'FD mesh'!$B$84:$BI$84,$E547:$BL547)+'FD inverse'!$A$17*$C548/Setup!$B$17+INDEX('FD inverse'!$A$17:$BH$17,1,'FD mesh'!$B$15+1)*Setup!$B$22</f>
        <v>22.8861331936845</v>
      </c>
      <c r="T548" s="0" t="n">
        <f aca="false">SUMPRODUCT('FD inverse'!$A$18:$BH$18,'FD mesh'!$B$84:$BI$84,$E547:$BL547)+'FD inverse'!$A$18*$C548/Setup!$B$17+INDEX('FD inverse'!$A$18:$BH$18,1,'FD mesh'!$B$15+1)*Setup!$B$22</f>
        <v>22.3332168761834</v>
      </c>
      <c r="U548" s="0" t="n">
        <f aca="false">SUMPRODUCT('FD inverse'!$A$19:$BH$19,'FD mesh'!$B$84:$BI$84,$E547:$BL547)+'FD inverse'!$A$19*$C548/Setup!$B$17+INDEX('FD inverse'!$A$19:$BH$19,1,'FD mesh'!$B$15+1)*Setup!$B$22</f>
        <v>21.7824203700464</v>
      </c>
      <c r="V548" s="0" t="n">
        <f aca="false">SUMPRODUCT('FD inverse'!$A$20:$BH$20,'FD mesh'!$B$84:$BI$84,$E547:$BL547)+'FD inverse'!$A$20*$C548/Setup!$B$17+INDEX('FD inverse'!$A$20:$BH$20,1,'FD mesh'!$B$15+1)*Setup!$B$22</f>
        <v>21.2337013365592</v>
      </c>
      <c r="W548" s="0" t="n">
        <f aca="false">SUMPRODUCT('FD inverse'!$A$21:$BH$21,'FD mesh'!$B$84:$BI$84,$E547:$BL547)+'FD inverse'!$A$21*$C548/Setup!$B$17+INDEX('FD inverse'!$A$21:$BH$21,1,'FD mesh'!$B$15+1)*Setup!$B$22</f>
        <v>20.6869913157106</v>
      </c>
      <c r="X548" s="0" t="n">
        <f aca="false">SUMPRODUCT('FD inverse'!$A$22:$BH$22,'FD mesh'!$B$84:$BI$84,$E547:$BL547)+'FD inverse'!$A$22*$C548/Setup!$B$17+INDEX('FD inverse'!$A$22:$BH$22,1,'FD mesh'!$B$15+1)*Setup!$B$22</f>
        <v>20.1421981014204</v>
      </c>
      <c r="Y548" s="0" t="n">
        <f aca="false">SUMPRODUCT('FD inverse'!$A$23:$BH$23,'FD mesh'!$B$84:$BI$84,$E547:$BL547)+'FD inverse'!$A$23*$C548/Setup!$B$17+INDEX('FD inverse'!$A$23:$BH$23,1,'FD mesh'!$B$15+1)*Setup!$B$22</f>
        <v>19.5992080618379</v>
      </c>
      <c r="Z548" s="0" t="n">
        <f aca="false">SUMPRODUCT('FD inverse'!$A$24:$BH$24,'FD mesh'!$B$84:$BI$84,$E547:$BL547)+'FD inverse'!$A$24*$C548/Setup!$B$17+INDEX('FD inverse'!$A$24:$BH$24,1,'FD mesh'!$B$15+1)*Setup!$B$22</f>
        <v>19.0578884063337</v>
      </c>
      <c r="AA548" s="0" t="n">
        <f aca="false">SUMPRODUCT('FD inverse'!$A$25:$BH$25,'FD mesh'!$B$84:$BI$84,$E547:$BL547)+'FD inverse'!$A$25*$C548/Setup!$B$17+INDEX('FD inverse'!$A$25:$BH$25,1,'FD mesh'!$B$15+1)*Setup!$B$22</f>
        <v>18.5180894016436</v>
      </c>
      <c r="AB548" s="0" t="n">
        <f aca="false">SUMPRODUCT('FD inverse'!$A$26:$BH$26,'FD mesh'!$B$84:$BI$84,$E547:$BL547)+'FD inverse'!$A$26*$C548/Setup!$B$17+INDEX('FD inverse'!$A$26:$BH$26,1,'FD mesh'!$B$15+1)*Setup!$B$22</f>
        <v>17.9796465403665</v>
      </c>
      <c r="AC548" s="0" t="n">
        <f aca="false">SUMPRODUCT('FD inverse'!$A$27:$BH$27,'FD mesh'!$B$84:$BI$84,$E547:$BL547)+'FD inverse'!$A$27*$C548/Setup!$B$17+INDEX('FD inverse'!$A$27:$BH$27,1,'FD mesh'!$B$15+1)*Setup!$B$22</f>
        <v>17.4423826656751</v>
      </c>
      <c r="AD548" s="0" t="n">
        <f aca="false">SUMPRODUCT('FD inverse'!$A$28:$BH$28,'FD mesh'!$B$84:$BI$84,$E547:$BL547)+'FD inverse'!$A$28*$C548/Setup!$B$17+INDEX('FD inverse'!$A$28:$BH$28,1,'FD mesh'!$B$15+1)*Setup!$B$22</f>
        <v>16.9061100566734</v>
      </c>
      <c r="AE548" s="0" t="n">
        <f aca="false">SUMPRODUCT('FD inverse'!$A$29:$BH$29,'FD mesh'!$B$84:$BI$84,$E547:$BL547)+'FD inverse'!$A$29*$C548/Setup!$B$17+INDEX('FD inverse'!$A$29:$BH$29,1,'FD mesh'!$B$15+1)*Setup!$B$22</f>
        <v>16.3706324793192</v>
      </c>
      <c r="AF548" s="0" t="n">
        <f aca="false">SUMPRODUCT('FD inverse'!$A$30:$BH$30,'FD mesh'!$B$84:$BI$84,$E547:$BL547)+'FD inverse'!$A$30*$C548/Setup!$B$17+INDEX('FD inverse'!$A$30:$BH$30,1,'FD mesh'!$B$15+1)*Setup!$B$22</f>
        <v>15.8357472082424</v>
      </c>
      <c r="AG548" s="0" t="n">
        <f aca="false">SUMPRODUCT('FD inverse'!$A$31:$BH$31,'FD mesh'!$B$84:$BI$84,$E547:$BL547)+'FD inverse'!$A$31*$C548/Setup!$B$17+INDEX('FD inverse'!$A$31:$BH$31,1,'FD mesh'!$B$15+1)*Setup!$B$22</f>
        <v>15.3012470251153</v>
      </c>
      <c r="AH548" s="0" t="n">
        <f aca="false">SUMPRODUCT('FD inverse'!$A$32:$BH$32,'FD mesh'!$B$84:$BI$84,$E547:$BL547)+'FD inverse'!$A$32*$C548/Setup!$B$17+INDEX('FD inverse'!$A$32:$BH$32,1,'FD mesh'!$B$15+1)*Setup!$B$22</f>
        <v>15.2788730233686</v>
      </c>
      <c r="AI548" s="0" t="n">
        <f aca="false">SUMPRODUCT('FD inverse'!$A$33:$BH$33,'FD mesh'!$B$84:$BI$84,$E547:$BL547)+'FD inverse'!$A$33*$C548/Setup!$B$17+INDEX('FD inverse'!$A$33:$BH$33,1,'FD mesh'!$B$15+1)*Setup!$B$22</f>
        <v>15.2567846384172</v>
      </c>
      <c r="AJ548" s="0" t="n">
        <f aca="false">SUMPRODUCT('FD inverse'!$A$34:$BH$34,'FD mesh'!$B$84:$BI$84,$E547:$BL547)+'FD inverse'!$A$34*$C548/Setup!$B$17+INDEX('FD inverse'!$A$34:$BH$34,1,'FD mesh'!$B$15+1)*Setup!$B$22</f>
        <v>15.2349644671931</v>
      </c>
      <c r="AK548" s="0" t="n">
        <f aca="false">SUMPRODUCT('FD inverse'!$A$35:$BH$35,'FD mesh'!$B$84:$BI$84,$E547:$BL547)+'FD inverse'!$A$35*$C548/Setup!$B$17+INDEX('FD inverse'!$A$35:$BH$35,1,'FD mesh'!$B$15+1)*Setup!$B$22</f>
        <v>15.2133939386957</v>
      </c>
      <c r="AL548" s="0" t="n">
        <f aca="false">SUMPRODUCT('FD inverse'!$A$36:$BH$36,'FD mesh'!$B$84:$BI$84,$E547:$BL547)+'FD inverse'!$A$36*$C548/Setup!$B$17+INDEX('FD inverse'!$A$36:$BH$36,1,'FD mesh'!$B$15+1)*Setup!$B$22</f>
        <v>15.1920534963073</v>
      </c>
      <c r="AM548" s="0" t="n">
        <f aca="false">SUMPRODUCT('FD inverse'!$A$37:$BH$37,'FD mesh'!$B$84:$BI$84,$E547:$BL547)+'FD inverse'!$A$37*$C548/Setup!$B$17+INDEX('FD inverse'!$A$37:$BH$37,1,'FD mesh'!$B$15+1)*Setup!$B$22</f>
        <v>15.1709227577882</v>
      </c>
      <c r="AN548" s="0" t="n">
        <f aca="false">SUMPRODUCT('FD inverse'!$A$38:$BH$38,'FD mesh'!$B$84:$BI$84,$E547:$BL547)+'FD inverse'!$A$38*$C548/Setup!$B$17+INDEX('FD inverse'!$A$38:$BH$38,1,'FD mesh'!$B$15+1)*Setup!$B$22</f>
        <v>15.1499806547055</v>
      </c>
      <c r="AO548" s="0" t="n">
        <f aca="false">SUMPRODUCT('FD inverse'!$A$39:$BH$39,'FD mesh'!$B$84:$BI$84,$E547:$BL547)+'FD inverse'!$A$39*$C548/Setup!$B$17+INDEX('FD inverse'!$A$39:$BH$39,1,'FD mesh'!$B$15+1)*Setup!$B$22</f>
        <v>15.1292055531255</v>
      </c>
      <c r="AP548" s="0" t="n">
        <f aca="false">SUMPRODUCT('FD inverse'!$A$40:$BH$40,'FD mesh'!$B$84:$BI$84,$E547:$BL547)+'FD inverse'!$A$40*$C548/Setup!$B$17+INDEX('FD inverse'!$A$40:$BH$40,1,'FD mesh'!$B$15+1)*Setup!$B$22</f>
        <v>15.1085753574603</v>
      </c>
      <c r="AQ548" s="0" t="n">
        <f aca="false">SUMPRODUCT('FD inverse'!$A$41:$BH$41,'FD mesh'!$B$84:$BI$84,$E547:$BL547)+'FD inverse'!$A$41*$C548/Setup!$B$17+INDEX('FD inverse'!$A$41:$BH$41,1,'FD mesh'!$B$15+1)*Setup!$B$22</f>
        <v>15.0880675994096</v>
      </c>
      <c r="AR548" s="0" t="n">
        <f aca="false">SUMPRODUCT('FD inverse'!$A$42:$BH$42,'FD mesh'!$B$84:$BI$84,$E547:$BL547)+'FD inverse'!$A$42*$C548/Setup!$B$17+INDEX('FD inverse'!$A$42:$BH$42,1,'FD mesh'!$B$15+1)*Setup!$B$22</f>
        <v>15.0676595139772</v>
      </c>
      <c r="AS548" s="0" t="n">
        <f aca="false">SUMPRODUCT('FD inverse'!$A$43:$BH$43,'FD mesh'!$B$84:$BI$84,$E547:$BL547)+'FD inverse'!$A$43*$C548/Setup!$B$17+INDEX('FD inverse'!$A$43:$BH$43,1,'FD mesh'!$B$15+1)*Setup!$B$22</f>
        <v>0</v>
      </c>
      <c r="AT548" s="0" t="n">
        <f aca="false">SUMPRODUCT('FD inverse'!$A$44:$BH$44,'FD mesh'!$B$84:$BI$84,$E547:$BL547)+'FD inverse'!$A$44*$C548/Setup!$B$17+INDEX('FD inverse'!$A$44:$BH$44,1,'FD mesh'!$B$15+1)*Setup!$B$22</f>
        <v>0</v>
      </c>
      <c r="AU548" s="0" t="n">
        <f aca="false">SUMPRODUCT('FD inverse'!$A$45:$BH$45,'FD mesh'!$B$84:$BI$84,$E547:$BL547)+'FD inverse'!$A$45*$C548/Setup!$B$17+INDEX('FD inverse'!$A$45:$BH$45,1,'FD mesh'!$B$15+1)*Setup!$B$22</f>
        <v>0</v>
      </c>
      <c r="AV548" s="0" t="n">
        <f aca="false">SUMPRODUCT('FD inverse'!$A$46:$BH$46,'FD mesh'!$B$84:$BI$84,$E547:$BL547)+'FD inverse'!$A$46*$C548/Setup!$B$17+INDEX('FD inverse'!$A$46:$BH$46,1,'FD mesh'!$B$15+1)*Setup!$B$22</f>
        <v>0</v>
      </c>
      <c r="AW548" s="0" t="n">
        <f aca="false">SUMPRODUCT('FD inverse'!$A$47:$BH$47,'FD mesh'!$B$84:$BI$84,$E547:$BL547)+'FD inverse'!$A$47*$C548/Setup!$B$17+INDEX('FD inverse'!$A$47:$BH$47,1,'FD mesh'!$B$15+1)*Setup!$B$22</f>
        <v>0</v>
      </c>
      <c r="AX548" s="0" t="n">
        <f aca="false">SUMPRODUCT('FD inverse'!$A$48:$BH$48,'FD mesh'!$B$84:$BI$84,$E547:$BL547)+'FD inverse'!$A$48*$C548/Setup!$B$17+INDEX('FD inverse'!$A$48:$BH$48,1,'FD mesh'!$B$15+1)*Setup!$B$22</f>
        <v>0</v>
      </c>
      <c r="AY548" s="0" t="n">
        <f aca="false">SUMPRODUCT('FD inverse'!$A$49:$BH$49,'FD mesh'!$B$84:$BI$84,$E547:$BL547)+'FD inverse'!$A$49*$C548/Setup!$B$17+INDEX('FD inverse'!$A$49:$BH$49,1,'FD mesh'!$B$15+1)*Setup!$B$22</f>
        <v>0</v>
      </c>
      <c r="AZ548" s="0" t="n">
        <f aca="false">SUMPRODUCT('FD inverse'!$A$50:$BH$50,'FD mesh'!$B$84:$BI$84,$E547:$BL547)+'FD inverse'!$A$50*$C548/Setup!$B$17+INDEX('FD inverse'!$A$50:$BH$50,1,'FD mesh'!$B$15+1)*Setup!$B$22</f>
        <v>0</v>
      </c>
      <c r="BA548" s="0" t="n">
        <f aca="false">SUMPRODUCT('FD inverse'!$A$51:$BH$51,'FD mesh'!$B$84:$BI$84,$E547:$BL547)+'FD inverse'!$A$51*$C548/Setup!$B$17+INDEX('FD inverse'!$A$51:$BH$51,1,'FD mesh'!$B$15+1)*Setup!$B$22</f>
        <v>0</v>
      </c>
      <c r="BB548" s="0" t="n">
        <f aca="false">SUMPRODUCT('FD inverse'!$A$52:$BH$52,'FD mesh'!$B$84:$BI$84,$E547:$BL547)+'FD inverse'!$A$52*$C548/Setup!$B$17+INDEX('FD inverse'!$A$52:$BH$52,1,'FD mesh'!$B$15+1)*Setup!$B$22</f>
        <v>0</v>
      </c>
      <c r="BC548" s="0" t="n">
        <f aca="false">SUMPRODUCT('FD inverse'!$A$53:$BH$53,'FD mesh'!$B$84:$BI$84,$E547:$BL547)+'FD inverse'!$A$53*$C548/Setup!$B$17+INDEX('FD inverse'!$A$53:$BH$53,1,'FD mesh'!$B$15+1)*Setup!$B$22</f>
        <v>0</v>
      </c>
      <c r="BD548" s="0" t="n">
        <f aca="false">SUMPRODUCT('FD inverse'!$A$54:$BH$54,'FD mesh'!$B$84:$BI$84,$E547:$BL547)+'FD inverse'!$A$54*$C548/Setup!$B$17+INDEX('FD inverse'!$A$54:$BH$54,1,'FD mesh'!$B$15+1)*Setup!$B$22</f>
        <v>0</v>
      </c>
      <c r="BE548" s="0" t="n">
        <f aca="false">SUMPRODUCT('FD inverse'!$A$55:$BH$55,'FD mesh'!$B$84:$BI$84,$E547:$BL547)+'FD inverse'!$A$55*$C548/Setup!$B$17+INDEX('FD inverse'!$A$55:$BH$55,1,'FD mesh'!$B$15+1)*Setup!$B$22</f>
        <v>0</v>
      </c>
      <c r="BF548" s="0" t="n">
        <f aca="false">SUMPRODUCT('FD inverse'!$A$56:$BH$56,'FD mesh'!$B$84:$BI$84,$E547:$BL547)+'FD inverse'!$A$56*$C548/Setup!$B$17+INDEX('FD inverse'!$A$56:$BH$56,1,'FD mesh'!$B$15+1)*Setup!$B$22</f>
        <v>0</v>
      </c>
      <c r="BG548" s="0" t="n">
        <f aca="false">SUMPRODUCT('FD inverse'!$A$57:$BH$57,'FD mesh'!$B$84:$BI$84,$E547:$BL547)+'FD inverse'!$A$57*$C548/Setup!$B$17+INDEX('FD inverse'!$A$57:$BH$57,1,'FD mesh'!$B$15+1)*Setup!$B$22</f>
        <v>0</v>
      </c>
      <c r="BH548" s="0" t="n">
        <f aca="false">SUMPRODUCT('FD inverse'!$A$58:$BH$58,'FD mesh'!$B$84:$BI$84,$E547:$BL547)+'FD inverse'!$A$58*$C548/Setup!$B$17+INDEX('FD inverse'!$A$58:$BH$58,1,'FD mesh'!$B$15+1)*Setup!$B$22</f>
        <v>0</v>
      </c>
      <c r="BI548" s="0" t="n">
        <f aca="false">SUMPRODUCT('FD inverse'!$A$59:$BH$59,'FD mesh'!$B$84:$BI$84,$E547:$BL547)+'FD inverse'!$A$59*$C548/Setup!$B$17+INDEX('FD inverse'!$A$59:$BH$59,1,'FD mesh'!$B$15+1)*Setup!$B$22</f>
        <v>0</v>
      </c>
      <c r="BJ548" s="0" t="n">
        <f aca="false">SUMPRODUCT('FD inverse'!$A$60:$BH$60,'FD mesh'!$B$84:$BI$84,$E547:$BL547)+'FD inverse'!$A$60*$C548/Setup!$B$17+INDEX('FD inverse'!$A$60:$BH$60,1,'FD mesh'!$B$15+1)*Setup!$B$22</f>
        <v>0</v>
      </c>
      <c r="BK548" s="0" t="n">
        <f aca="false">SUMPRODUCT('FD inverse'!$A$61:$BH$61,'FD mesh'!$B$84:$BI$84,$E547:$BL547)+'FD inverse'!$A$61*$C548/Setup!$B$17+INDEX('FD inverse'!$A$61:$BH$61,1,'FD mesh'!$B$15+1)*Setup!$B$22</f>
        <v>0</v>
      </c>
      <c r="BL548" s="0" t="n">
        <f aca="false">SUMPRODUCT('FD inverse'!$A$62:$BH$62,'FD mesh'!$B$84:$BI$84,$E547:$BL547)+'FD inverse'!$A$62*$C548/Setup!$B$17+INDEX('FD inverse'!$A$62:$BH$62,1,'FD mesh'!$B$15+1)*Setup!$B$22</f>
        <v>0</v>
      </c>
    </row>
    <row r="549" customFormat="false" ht="15" hidden="false" customHeight="false" outlineLevel="0" collapsed="false">
      <c r="A549" s="0" t="n">
        <v>544</v>
      </c>
      <c r="B549" s="0" t="n">
        <f aca="false">A549*Setup!$B$11/3600</f>
        <v>45.3333333333333</v>
      </c>
      <c r="C549" s="0" t="n">
        <f aca="false">Setup!$B$7+Setup!$B$8*COS(2*PI()*(B549-Setup!$B$9)/24)</f>
        <v>24.6945927106677</v>
      </c>
      <c r="D549" s="0" t="n">
        <f aca="false">(C549-E549)/Setup!$B$17</f>
        <v>2.6738566902144</v>
      </c>
      <c r="E549" s="0" t="n">
        <f aca="false">SUMPRODUCT('FD inverse'!$A$3:$BH$3,'FD mesh'!$B$84:$BI$84,$E548:$BL548)+'FD inverse'!$A$3*$C549/Setup!$B$17+INDEX('FD inverse'!$A$3:$BH$3,1,'FD mesh'!$B$15+1)*Setup!$B$22</f>
        <v>24.3469913409398</v>
      </c>
      <c r="F549" s="0" t="n">
        <f aca="false">SUMPRODUCT('FD inverse'!$A$4:$BH$4,'FD mesh'!$B$84:$BI$84,$E548:$BL548)+'FD inverse'!$A$4*$C549/Setup!$B$17+INDEX('FD inverse'!$A$4:$BH$4,1,'FD mesh'!$B$15+1)*Setup!$B$22</f>
        <v>24.2568269065531</v>
      </c>
      <c r="G549" s="0" t="n">
        <f aca="false">SUMPRODUCT('FD inverse'!$A$5:$BH$5,'FD mesh'!$B$84:$BI$84,$E548:$BL548)+'FD inverse'!$A$5*$C549/Setup!$B$17+INDEX('FD inverse'!$A$5:$BH$5,1,'FD mesh'!$B$15+1)*Setup!$B$22</f>
        <v>24.1491268248282</v>
      </c>
      <c r="H549" s="0" t="n">
        <f aca="false">SUMPRODUCT('FD inverse'!$A$6:$BH$6,'FD mesh'!$B$84:$BI$84,$E548:$BL548)+'FD inverse'!$A$6*$C549/Setup!$B$17+INDEX('FD inverse'!$A$6:$BH$6,1,'FD mesh'!$B$15+1)*Setup!$B$22</f>
        <v>23.7637626627739</v>
      </c>
      <c r="I549" s="0" t="n">
        <f aca="false">SUMPRODUCT('FD inverse'!$A$7:$BH$7,'FD mesh'!$B$84:$BI$84,$E548:$BL548)+'FD inverse'!$A$7*$C549/Setup!$B$17+INDEX('FD inverse'!$A$7:$BH$7,1,'FD mesh'!$B$15+1)*Setup!$B$22</f>
        <v>23.7281738276484</v>
      </c>
      <c r="J549" s="0" t="n">
        <f aca="false">SUMPRODUCT('FD inverse'!$A$8:$BH$8,'FD mesh'!$B$84:$BI$84,$E548:$BL548)+'FD inverse'!$A$8*$C549/Setup!$B$17+INDEX('FD inverse'!$A$8:$BH$8,1,'FD mesh'!$B$15+1)*Setup!$B$22</f>
        <v>23.6909582175281</v>
      </c>
      <c r="K549" s="0" t="n">
        <f aca="false">SUMPRODUCT('FD inverse'!$A$9:$BH$9,'FD mesh'!$B$84:$BI$84,$E548:$BL548)+'FD inverse'!$A$9*$C549/Setup!$B$17+INDEX('FD inverse'!$A$9:$BH$9,1,'FD mesh'!$B$15+1)*Setup!$B$22</f>
        <v>23.6533129444272</v>
      </c>
      <c r="L549" s="0" t="n">
        <f aca="false">SUMPRODUCT('FD inverse'!$A$10:$BH$10,'FD mesh'!$B$84:$BI$84,$E548:$BL548)+'FD inverse'!$A$10*$C549/Setup!$B$17+INDEX('FD inverse'!$A$10:$BH$10,1,'FD mesh'!$B$15+1)*Setup!$B$22</f>
        <v>23.6162886506229</v>
      </c>
      <c r="M549" s="0" t="n">
        <f aca="false">SUMPRODUCT('FD inverse'!$A$11:$BH$11,'FD mesh'!$B$84:$BI$84,$E548:$BL548)+'FD inverse'!$A$11*$C549/Setup!$B$17+INDEX('FD inverse'!$A$11:$BH$11,1,'FD mesh'!$B$15+1)*Setup!$B$22</f>
        <v>23.5807911065847</v>
      </c>
      <c r="N549" s="0" t="n">
        <f aca="false">SUMPRODUCT('FD inverse'!$A$12:$BH$12,'FD mesh'!$B$84:$BI$84,$E548:$BL548)+'FD inverse'!$A$12*$C549/Setup!$B$17+INDEX('FD inverse'!$A$12:$BH$12,1,'FD mesh'!$B$15+1)*Setup!$B$22</f>
        <v>23.547582972558</v>
      </c>
      <c r="O549" s="0" t="n">
        <f aca="false">SUMPRODUCT('FD inverse'!$A$13:$BH$13,'FD mesh'!$B$84:$BI$84,$E548:$BL548)+'FD inverse'!$A$13*$C549/Setup!$B$17+INDEX('FD inverse'!$A$13:$BH$13,1,'FD mesh'!$B$15+1)*Setup!$B$22</f>
        <v>23.5172855797972</v>
      </c>
      <c r="P549" s="0" t="n">
        <f aca="false">SUMPRODUCT('FD inverse'!$A$14:$BH$14,'FD mesh'!$B$84:$BI$84,$E548:$BL548)+'FD inverse'!$A$14*$C549/Setup!$B$17+INDEX('FD inverse'!$A$14:$BH$14,1,'FD mesh'!$B$15+1)*Setup!$B$22</f>
        <v>23.490380610243</v>
      </c>
      <c r="Q549" s="0" t="n">
        <f aca="false">SUMPRODUCT('FD inverse'!$A$15:$BH$15,'FD mesh'!$B$84:$BI$84,$E548:$BL548)+'FD inverse'!$A$15*$C549/Setup!$B$17+INDEX('FD inverse'!$A$15:$BH$15,1,'FD mesh'!$B$15+1)*Setup!$B$22</f>
        <v>23.4672115758927</v>
      </c>
      <c r="R549" s="0" t="n">
        <f aca="false">SUMPRODUCT('FD inverse'!$A$16:$BH$16,'FD mesh'!$B$84:$BI$84,$E548:$BL548)+'FD inverse'!$A$16*$C549/Setup!$B$17+INDEX('FD inverse'!$A$16:$BH$16,1,'FD mesh'!$B$15+1)*Setup!$B$22</f>
        <v>23.4479850212541</v>
      </c>
      <c r="S549" s="0" t="n">
        <f aca="false">SUMPRODUCT('FD inverse'!$A$17:$BH$17,'FD mesh'!$B$84:$BI$84,$E548:$BL548)+'FD inverse'!$A$17*$C549/Setup!$B$17+INDEX('FD inverse'!$A$17:$BH$17,1,'FD mesh'!$B$15+1)*Setup!$B$22</f>
        <v>22.8930229399405</v>
      </c>
      <c r="T549" s="0" t="n">
        <f aca="false">SUMPRODUCT('FD inverse'!$A$18:$BH$18,'FD mesh'!$B$84:$BI$84,$E548:$BL548)+'FD inverse'!$A$18*$C549/Setup!$B$17+INDEX('FD inverse'!$A$18:$BH$18,1,'FD mesh'!$B$15+1)*Setup!$B$22</f>
        <v>22.3400884125252</v>
      </c>
      <c r="U549" s="0" t="n">
        <f aca="false">SUMPRODUCT('FD inverse'!$A$19:$BH$19,'FD mesh'!$B$84:$BI$84,$E548:$BL548)+'FD inverse'!$A$19*$C549/Setup!$B$17+INDEX('FD inverse'!$A$19:$BH$19,1,'FD mesh'!$B$15+1)*Setup!$B$22</f>
        <v>21.7891760800905</v>
      </c>
      <c r="V549" s="0" t="n">
        <f aca="false">SUMPRODUCT('FD inverse'!$A$20:$BH$20,'FD mesh'!$B$84:$BI$84,$E548:$BL548)+'FD inverse'!$A$20*$C549/Setup!$B$17+INDEX('FD inverse'!$A$20:$BH$20,1,'FD mesh'!$B$15+1)*Setup!$B$22</f>
        <v>21.2402518566116</v>
      </c>
      <c r="W549" s="0" t="n">
        <f aca="false">SUMPRODUCT('FD inverse'!$A$21:$BH$21,'FD mesh'!$B$84:$BI$84,$E548:$BL548)+'FD inverse'!$A$21*$C549/Setup!$B$17+INDEX('FD inverse'!$A$21:$BH$21,1,'FD mesh'!$B$15+1)*Setup!$B$22</f>
        <v>20.6932553576052</v>
      </c>
      <c r="X549" s="0" t="n">
        <f aca="false">SUMPRODUCT('FD inverse'!$A$22:$BH$22,'FD mesh'!$B$84:$BI$84,$E548:$BL548)+'FD inverse'!$A$22*$C549/Setup!$B$17+INDEX('FD inverse'!$A$22:$BH$22,1,'FD mesh'!$B$15+1)*Setup!$B$22</f>
        <v>20.1481022766421</v>
      </c>
      <c r="Y549" s="0" t="n">
        <f aca="false">SUMPRODUCT('FD inverse'!$A$23:$BH$23,'FD mesh'!$B$84:$BI$84,$E548:$BL548)+'FD inverse'!$A$23*$C549/Setup!$B$17+INDEX('FD inverse'!$A$23:$BH$23,1,'FD mesh'!$B$15+1)*Setup!$B$22</f>
        <v>19.6046867101014</v>
      </c>
      <c r="Z549" s="0" t="n">
        <f aca="false">SUMPRODUCT('FD inverse'!$A$24:$BH$24,'FD mesh'!$B$84:$BI$84,$E548:$BL548)+'FD inverse'!$A$24*$C549/Setup!$B$17+INDEX('FD inverse'!$A$24:$BH$24,1,'FD mesh'!$B$15+1)*Setup!$B$22</f>
        <v>19.0628834314782</v>
      </c>
      <c r="AA549" s="0" t="n">
        <f aca="false">SUMPRODUCT('FD inverse'!$A$25:$BH$25,'FD mesh'!$B$84:$BI$84,$E548:$BL548)+'FD inverse'!$A$25*$C549/Setup!$B$17+INDEX('FD inverse'!$A$25:$BH$25,1,'FD mesh'!$B$15+1)*Setup!$B$22</f>
        <v>18.5225501173976</v>
      </c>
      <c r="AB549" s="0" t="n">
        <f aca="false">SUMPRODUCT('FD inverse'!$A$26:$BH$26,'FD mesh'!$B$84:$BI$84,$E548:$BL548)+'FD inverse'!$A$26*$C549/Setup!$B$17+INDEX('FD inverse'!$A$26:$BH$26,1,'FD mesh'!$B$15+1)*Setup!$B$22</f>
        <v>17.9835295282388</v>
      </c>
      <c r="AC549" s="0" t="n">
        <f aca="false">SUMPRODUCT('FD inverse'!$A$27:$BH$27,'FD mesh'!$B$84:$BI$84,$E548:$BL548)+'FD inverse'!$A$27*$C549/Setup!$B$17+INDEX('FD inverse'!$A$27:$BH$27,1,'FD mesh'!$B$15+1)*Setup!$B$22</f>
        <v>17.4456516469396</v>
      </c>
      <c r="AD549" s="0" t="n">
        <f aca="false">SUMPRODUCT('FD inverse'!$A$28:$BH$28,'FD mesh'!$B$84:$BI$84,$E548:$BL548)+'FD inverse'!$A$28*$C549/Setup!$B$17+INDEX('FD inverse'!$A$28:$BH$28,1,'FD mesh'!$B$15+1)*Setup!$B$22</f>
        <v>16.9087357801268</v>
      </c>
      <c r="AE549" s="0" t="n">
        <f aca="false">SUMPRODUCT('FD inverse'!$A$29:$BH$29,'FD mesh'!$B$84:$BI$84,$E548:$BL548)+'FD inverse'!$A$29*$C549/Setup!$B$17+INDEX('FD inverse'!$A$29:$BH$29,1,'FD mesh'!$B$15+1)*Setup!$B$22</f>
        <v>16.372592626216</v>
      </c>
      <c r="AF549" s="0" t="n">
        <f aca="false">SUMPRODUCT('FD inverse'!$A$30:$BH$30,'FD mesh'!$B$84:$BI$84,$E548:$BL548)+'FD inverse'!$A$30*$C549/Setup!$B$17+INDEX('FD inverse'!$A$30:$BH$30,1,'FD mesh'!$B$15+1)*Setup!$B$22</f>
        <v>15.8370263155348</v>
      </c>
      <c r="AG549" s="0" t="n">
        <f aca="false">SUMPRODUCT('FD inverse'!$A$31:$BH$31,'FD mesh'!$B$84:$BI$84,$E548:$BL548)+'FD inverse'!$A$31*$C549/Setup!$B$17+INDEX('FD inverse'!$A$31:$BH$31,1,'FD mesh'!$B$15+1)*Setup!$B$22</f>
        <v>15.3018364278568</v>
      </c>
      <c r="AH549" s="0" t="n">
        <f aca="false">SUMPRODUCT('FD inverse'!$A$32:$BH$32,'FD mesh'!$B$84:$BI$84,$E548:$BL548)+'FD inverse'!$A$32*$C549/Setup!$B$17+INDEX('FD inverse'!$A$32:$BH$32,1,'FD mesh'!$B$15+1)*Setup!$B$22</f>
        <v>15.2794316775819</v>
      </c>
      <c r="AI549" s="0" t="n">
        <f aca="false">SUMPRODUCT('FD inverse'!$A$33:$BH$33,'FD mesh'!$B$84:$BI$84,$E548:$BL548)+'FD inverse'!$A$33*$C549/Setup!$B$17+INDEX('FD inverse'!$A$33:$BH$33,1,'FD mesh'!$B$15+1)*Setup!$B$22</f>
        <v>15.2573097309373</v>
      </c>
      <c r="AJ549" s="0" t="n">
        <f aca="false">SUMPRODUCT('FD inverse'!$A$34:$BH$34,'FD mesh'!$B$84:$BI$84,$E548:$BL548)+'FD inverse'!$A$34*$C549/Setup!$B$17+INDEX('FD inverse'!$A$34:$BH$34,1,'FD mesh'!$B$15+1)*Setup!$B$22</f>
        <v>15.235453598221</v>
      </c>
      <c r="AK549" s="0" t="n">
        <f aca="false">SUMPRODUCT('FD inverse'!$A$35:$BH$35,'FD mesh'!$B$84:$BI$84,$E548:$BL548)+'FD inverse'!$A$35*$C549/Setup!$B$17+INDEX('FD inverse'!$A$35:$BH$35,1,'FD mesh'!$B$15+1)*Setup!$B$22</f>
        <v>15.2138450748972</v>
      </c>
      <c r="AL549" s="0" t="n">
        <f aca="false">SUMPRODUCT('FD inverse'!$A$36:$BH$36,'FD mesh'!$B$84:$BI$84,$E548:$BL548)+'FD inverse'!$A$36*$C549/Setup!$B$17+INDEX('FD inverse'!$A$36:$BH$36,1,'FD mesh'!$B$15+1)*Setup!$B$22</f>
        <v>15.1924649271096</v>
      </c>
      <c r="AM549" s="0" t="n">
        <f aca="false">SUMPRODUCT('FD inverse'!$A$37:$BH$37,'FD mesh'!$B$84:$BI$84,$E548:$BL548)+'FD inverse'!$A$37*$C549/Setup!$B$17+INDEX('FD inverse'!$A$37:$BH$37,1,'FD mesh'!$B$15+1)*Setup!$B$22</f>
        <v>15.1712930550708</v>
      </c>
      <c r="AN549" s="0" t="n">
        <f aca="false">SUMPRODUCT('FD inverse'!$A$38:$BH$38,'FD mesh'!$B$84:$BI$84,$E548:$BL548)+'FD inverse'!$A$38*$C549/Setup!$B$17+INDEX('FD inverse'!$A$38:$BH$38,1,'FD mesh'!$B$15+1)*Setup!$B$22</f>
        <v>15.1503086360455</v>
      </c>
      <c r="AO549" s="0" t="n">
        <f aca="false">SUMPRODUCT('FD inverse'!$A$39:$BH$39,'FD mesh'!$B$84:$BI$84,$E548:$BL548)+'FD inverse'!$A$39*$C549/Setup!$B$17+INDEX('FD inverse'!$A$39:$BH$39,1,'FD mesh'!$B$15+1)*Setup!$B$22</f>
        <v>15.1294902487289</v>
      </c>
      <c r="AP549" s="0" t="n">
        <f aca="false">SUMPRODUCT('FD inverse'!$A$40:$BH$40,'FD mesh'!$B$84:$BI$84,$E548:$BL548)+'FD inverse'!$A$40*$C549/Setup!$B$17+INDEX('FD inverse'!$A$40:$BH$40,1,'FD mesh'!$B$15+1)*Setup!$B$22</f>
        <v>15.1088159808843</v>
      </c>
      <c r="AQ549" s="0" t="n">
        <f aca="false">SUMPRODUCT('FD inverse'!$A$41:$BH$41,'FD mesh'!$B$84:$BI$84,$E548:$BL548)+'FD inverse'!$A$41*$C549/Setup!$B$17+INDEX('FD inverse'!$A$41:$BH$41,1,'FD mesh'!$B$15+1)*Setup!$B$22</f>
        <v>15.0882635221593</v>
      </c>
      <c r="AR549" s="0" t="n">
        <f aca="false">SUMPRODUCT('FD inverse'!$A$42:$BH$42,'FD mesh'!$B$84:$BI$84,$E548:$BL548)+'FD inverse'!$A$42*$C549/Setup!$B$17+INDEX('FD inverse'!$A$42:$BH$42,1,'FD mesh'!$B$15+1)*Setup!$B$22</f>
        <v>15.0678102440429</v>
      </c>
      <c r="AS549" s="0" t="n">
        <f aca="false">SUMPRODUCT('FD inverse'!$A$43:$BH$43,'FD mesh'!$B$84:$BI$84,$E548:$BL548)+'FD inverse'!$A$43*$C549/Setup!$B$17+INDEX('FD inverse'!$A$43:$BH$43,1,'FD mesh'!$B$15+1)*Setup!$B$22</f>
        <v>0</v>
      </c>
      <c r="AT549" s="0" t="n">
        <f aca="false">SUMPRODUCT('FD inverse'!$A$44:$BH$44,'FD mesh'!$B$84:$BI$84,$E548:$BL548)+'FD inverse'!$A$44*$C549/Setup!$B$17+INDEX('FD inverse'!$A$44:$BH$44,1,'FD mesh'!$B$15+1)*Setup!$B$22</f>
        <v>0</v>
      </c>
      <c r="AU549" s="0" t="n">
        <f aca="false">SUMPRODUCT('FD inverse'!$A$45:$BH$45,'FD mesh'!$B$84:$BI$84,$E548:$BL548)+'FD inverse'!$A$45*$C549/Setup!$B$17+INDEX('FD inverse'!$A$45:$BH$45,1,'FD mesh'!$B$15+1)*Setup!$B$22</f>
        <v>0</v>
      </c>
      <c r="AV549" s="0" t="n">
        <f aca="false">SUMPRODUCT('FD inverse'!$A$46:$BH$46,'FD mesh'!$B$84:$BI$84,$E548:$BL548)+'FD inverse'!$A$46*$C549/Setup!$B$17+INDEX('FD inverse'!$A$46:$BH$46,1,'FD mesh'!$B$15+1)*Setup!$B$22</f>
        <v>0</v>
      </c>
      <c r="AW549" s="0" t="n">
        <f aca="false">SUMPRODUCT('FD inverse'!$A$47:$BH$47,'FD mesh'!$B$84:$BI$84,$E548:$BL548)+'FD inverse'!$A$47*$C549/Setup!$B$17+INDEX('FD inverse'!$A$47:$BH$47,1,'FD mesh'!$B$15+1)*Setup!$B$22</f>
        <v>0</v>
      </c>
      <c r="AX549" s="0" t="n">
        <f aca="false">SUMPRODUCT('FD inverse'!$A$48:$BH$48,'FD mesh'!$B$84:$BI$84,$E548:$BL548)+'FD inverse'!$A$48*$C549/Setup!$B$17+INDEX('FD inverse'!$A$48:$BH$48,1,'FD mesh'!$B$15+1)*Setup!$B$22</f>
        <v>0</v>
      </c>
      <c r="AY549" s="0" t="n">
        <f aca="false">SUMPRODUCT('FD inverse'!$A$49:$BH$49,'FD mesh'!$B$84:$BI$84,$E548:$BL548)+'FD inverse'!$A$49*$C549/Setup!$B$17+INDEX('FD inverse'!$A$49:$BH$49,1,'FD mesh'!$B$15+1)*Setup!$B$22</f>
        <v>0</v>
      </c>
      <c r="AZ549" s="0" t="n">
        <f aca="false">SUMPRODUCT('FD inverse'!$A$50:$BH$50,'FD mesh'!$B$84:$BI$84,$E548:$BL548)+'FD inverse'!$A$50*$C549/Setup!$B$17+INDEX('FD inverse'!$A$50:$BH$50,1,'FD mesh'!$B$15+1)*Setup!$B$22</f>
        <v>0</v>
      </c>
      <c r="BA549" s="0" t="n">
        <f aca="false">SUMPRODUCT('FD inverse'!$A$51:$BH$51,'FD mesh'!$B$84:$BI$84,$E548:$BL548)+'FD inverse'!$A$51*$C549/Setup!$B$17+INDEX('FD inverse'!$A$51:$BH$51,1,'FD mesh'!$B$15+1)*Setup!$B$22</f>
        <v>0</v>
      </c>
      <c r="BB549" s="0" t="n">
        <f aca="false">SUMPRODUCT('FD inverse'!$A$52:$BH$52,'FD mesh'!$B$84:$BI$84,$E548:$BL548)+'FD inverse'!$A$52*$C549/Setup!$B$17+INDEX('FD inverse'!$A$52:$BH$52,1,'FD mesh'!$B$15+1)*Setup!$B$22</f>
        <v>0</v>
      </c>
      <c r="BC549" s="0" t="n">
        <f aca="false">SUMPRODUCT('FD inverse'!$A$53:$BH$53,'FD mesh'!$B$84:$BI$84,$E548:$BL548)+'FD inverse'!$A$53*$C549/Setup!$B$17+INDEX('FD inverse'!$A$53:$BH$53,1,'FD mesh'!$B$15+1)*Setup!$B$22</f>
        <v>0</v>
      </c>
      <c r="BD549" s="0" t="n">
        <f aca="false">SUMPRODUCT('FD inverse'!$A$54:$BH$54,'FD mesh'!$B$84:$BI$84,$E548:$BL548)+'FD inverse'!$A$54*$C549/Setup!$B$17+INDEX('FD inverse'!$A$54:$BH$54,1,'FD mesh'!$B$15+1)*Setup!$B$22</f>
        <v>0</v>
      </c>
      <c r="BE549" s="0" t="n">
        <f aca="false">SUMPRODUCT('FD inverse'!$A$55:$BH$55,'FD mesh'!$B$84:$BI$84,$E548:$BL548)+'FD inverse'!$A$55*$C549/Setup!$B$17+INDEX('FD inverse'!$A$55:$BH$55,1,'FD mesh'!$B$15+1)*Setup!$B$22</f>
        <v>0</v>
      </c>
      <c r="BF549" s="0" t="n">
        <f aca="false">SUMPRODUCT('FD inverse'!$A$56:$BH$56,'FD mesh'!$B$84:$BI$84,$E548:$BL548)+'FD inverse'!$A$56*$C549/Setup!$B$17+INDEX('FD inverse'!$A$56:$BH$56,1,'FD mesh'!$B$15+1)*Setup!$B$22</f>
        <v>0</v>
      </c>
      <c r="BG549" s="0" t="n">
        <f aca="false">SUMPRODUCT('FD inverse'!$A$57:$BH$57,'FD mesh'!$B$84:$BI$84,$E548:$BL548)+'FD inverse'!$A$57*$C549/Setup!$B$17+INDEX('FD inverse'!$A$57:$BH$57,1,'FD mesh'!$B$15+1)*Setup!$B$22</f>
        <v>0</v>
      </c>
      <c r="BH549" s="0" t="n">
        <f aca="false">SUMPRODUCT('FD inverse'!$A$58:$BH$58,'FD mesh'!$B$84:$BI$84,$E548:$BL548)+'FD inverse'!$A$58*$C549/Setup!$B$17+INDEX('FD inverse'!$A$58:$BH$58,1,'FD mesh'!$B$15+1)*Setup!$B$22</f>
        <v>0</v>
      </c>
      <c r="BI549" s="0" t="n">
        <f aca="false">SUMPRODUCT('FD inverse'!$A$59:$BH$59,'FD mesh'!$B$84:$BI$84,$E548:$BL548)+'FD inverse'!$A$59*$C549/Setup!$B$17+INDEX('FD inverse'!$A$59:$BH$59,1,'FD mesh'!$B$15+1)*Setup!$B$22</f>
        <v>0</v>
      </c>
      <c r="BJ549" s="0" t="n">
        <f aca="false">SUMPRODUCT('FD inverse'!$A$60:$BH$60,'FD mesh'!$B$84:$BI$84,$E548:$BL548)+'FD inverse'!$A$60*$C549/Setup!$B$17+INDEX('FD inverse'!$A$60:$BH$60,1,'FD mesh'!$B$15+1)*Setup!$B$22</f>
        <v>0</v>
      </c>
      <c r="BK549" s="0" t="n">
        <f aca="false">SUMPRODUCT('FD inverse'!$A$61:$BH$61,'FD mesh'!$B$84:$BI$84,$E548:$BL548)+'FD inverse'!$A$61*$C549/Setup!$B$17+INDEX('FD inverse'!$A$61:$BH$61,1,'FD mesh'!$B$15+1)*Setup!$B$22</f>
        <v>0</v>
      </c>
      <c r="BL549" s="0" t="n">
        <f aca="false">SUMPRODUCT('FD inverse'!$A$62:$BH$62,'FD mesh'!$B$84:$BI$84,$E548:$BL548)+'FD inverse'!$A$62*$C549/Setup!$B$17+INDEX('FD inverse'!$A$62:$BH$62,1,'FD mesh'!$B$15+1)*Setup!$B$22</f>
        <v>0</v>
      </c>
    </row>
    <row r="550" customFormat="false" ht="15" hidden="false" customHeight="false" outlineLevel="0" collapsed="false">
      <c r="A550" s="0" t="n">
        <v>545</v>
      </c>
      <c r="B550" s="0" t="n">
        <f aca="false">A550*Setup!$B$11/3600</f>
        <v>45.4166666666667</v>
      </c>
      <c r="C550" s="0" t="n">
        <f aca="false">Setup!$B$7+Setup!$B$8*COS(2*PI()*(B550-Setup!$B$9)/24)</f>
        <v>24.6084935447597</v>
      </c>
      <c r="D550" s="0" t="n">
        <f aca="false">(C550-E550)/Setup!$B$17</f>
        <v>2.38989488438935</v>
      </c>
      <c r="E550" s="0" t="n">
        <f aca="false">SUMPRODUCT('FD inverse'!$A$3:$BH$3,'FD mesh'!$B$84:$BI$84,$E549:$BL549)+'FD inverse'!$A$3*$C550/Setup!$B$17+INDEX('FD inverse'!$A$3:$BH$3,1,'FD mesh'!$B$15+1)*Setup!$B$22</f>
        <v>24.2978072097891</v>
      </c>
      <c r="F550" s="0" t="n">
        <f aca="false">SUMPRODUCT('FD inverse'!$A$4:$BH$4,'FD mesh'!$B$84:$BI$84,$E549:$BL549)+'FD inverse'!$A$4*$C550/Setup!$B$17+INDEX('FD inverse'!$A$4:$BH$4,1,'FD mesh'!$B$15+1)*Setup!$B$22</f>
        <v>24.2160057462762</v>
      </c>
      <c r="G550" s="0" t="n">
        <f aca="false">SUMPRODUCT('FD inverse'!$A$5:$BH$5,'FD mesh'!$B$84:$BI$84,$E549:$BL549)+'FD inverse'!$A$5*$C550/Setup!$B$17+INDEX('FD inverse'!$A$5:$BH$5,1,'FD mesh'!$B$15+1)*Setup!$B$22</f>
        <v>24.1164867652821</v>
      </c>
      <c r="H550" s="0" t="n">
        <f aca="false">SUMPRODUCT('FD inverse'!$A$6:$BH$6,'FD mesh'!$B$84:$BI$84,$E549:$BL549)+'FD inverse'!$A$6*$C550/Setup!$B$17+INDEX('FD inverse'!$A$6:$BH$6,1,'FD mesh'!$B$15+1)*Setup!$B$22</f>
        <v>23.7583029457229</v>
      </c>
      <c r="I550" s="0" t="n">
        <f aca="false">SUMPRODUCT('FD inverse'!$A$7:$BH$7,'FD mesh'!$B$84:$BI$84,$E549:$BL549)+'FD inverse'!$A$7*$C550/Setup!$B$17+INDEX('FD inverse'!$A$7:$BH$7,1,'FD mesh'!$B$15+1)*Setup!$B$22</f>
        <v>23.7249947265729</v>
      </c>
      <c r="J550" s="0" t="n">
        <f aca="false">SUMPRODUCT('FD inverse'!$A$8:$BH$8,'FD mesh'!$B$84:$BI$84,$E549:$BL549)+'FD inverse'!$A$8*$C550/Setup!$B$17+INDEX('FD inverse'!$A$8:$BH$8,1,'FD mesh'!$B$15+1)*Setup!$B$22</f>
        <v>23.689810931567</v>
      </c>
      <c r="K550" s="0" t="n">
        <f aca="false">SUMPRODUCT('FD inverse'!$A$9:$BH$9,'FD mesh'!$B$84:$BI$84,$E549:$BL549)+'FD inverse'!$A$9*$C550/Setup!$B$17+INDEX('FD inverse'!$A$9:$BH$9,1,'FD mesh'!$B$15+1)*Setup!$B$22</f>
        <v>23.6539502716873</v>
      </c>
      <c r="L550" s="0" t="n">
        <f aca="false">SUMPRODUCT('FD inverse'!$A$10:$BH$10,'FD mesh'!$B$84:$BI$84,$E549:$BL549)+'FD inverse'!$A$10*$C550/Setup!$B$17+INDEX('FD inverse'!$A$10:$BH$10,1,'FD mesh'!$B$15+1)*Setup!$B$22</f>
        <v>23.618465616091</v>
      </c>
      <c r="M550" s="0" t="n">
        <f aca="false">SUMPRODUCT('FD inverse'!$A$11:$BH$11,'FD mesh'!$B$84:$BI$84,$E549:$BL549)+'FD inverse'!$A$11*$C550/Setup!$B$17+INDEX('FD inverse'!$A$11:$BH$11,1,'FD mesh'!$B$15+1)*Setup!$B$22</f>
        <v>23.5842653059035</v>
      </c>
      <c r="N550" s="0" t="n">
        <f aca="false">SUMPRODUCT('FD inverse'!$A$12:$BH$12,'FD mesh'!$B$84:$BI$84,$E549:$BL549)+'FD inverse'!$A$12*$C550/Setup!$B$17+INDEX('FD inverse'!$A$12:$BH$12,1,'FD mesh'!$B$15+1)*Setup!$B$22</f>
        <v>23.5521146708303</v>
      </c>
      <c r="O550" s="0" t="n">
        <f aca="false">SUMPRODUCT('FD inverse'!$A$13:$BH$13,'FD mesh'!$B$84:$BI$84,$E549:$BL549)+'FD inverse'!$A$13*$C550/Setup!$B$17+INDEX('FD inverse'!$A$13:$BH$13,1,'FD mesh'!$B$15+1)*Setup!$B$22</f>
        <v>23.5226376040593</v>
      </c>
      <c r="P550" s="0" t="n">
        <f aca="false">SUMPRODUCT('FD inverse'!$A$14:$BH$14,'FD mesh'!$B$84:$BI$84,$E549:$BL549)+'FD inverse'!$A$14*$C550/Setup!$B$17+INDEX('FD inverse'!$A$14:$BH$14,1,'FD mesh'!$B$15+1)*Setup!$B$22</f>
        <v>23.4963180737262</v>
      </c>
      <c r="Q550" s="0" t="n">
        <f aca="false">SUMPRODUCT('FD inverse'!$A$15:$BH$15,'FD mesh'!$B$84:$BI$84,$E549:$BL549)+'FD inverse'!$A$15*$C550/Setup!$B$17+INDEX('FD inverse'!$A$15:$BH$15,1,'FD mesh'!$B$15+1)*Setup!$B$22</f>
        <v>23.4735014717018</v>
      </c>
      <c r="R550" s="0" t="n">
        <f aca="false">SUMPRODUCT('FD inverse'!$A$16:$BH$16,'FD mesh'!$B$84:$BI$84,$E549:$BL549)+'FD inverse'!$A$16*$C550/Setup!$B$17+INDEX('FD inverse'!$A$16:$BH$16,1,'FD mesh'!$B$15+1)*Setup!$B$22</f>
        <v>23.4543957226621</v>
      </c>
      <c r="S550" s="0" t="n">
        <f aca="false">SUMPRODUCT('FD inverse'!$A$17:$BH$17,'FD mesh'!$B$84:$BI$84,$E549:$BL549)+'FD inverse'!$A$17*$C550/Setup!$B$17+INDEX('FD inverse'!$A$17:$BH$17,1,'FD mesh'!$B$15+1)*Setup!$B$22</f>
        <v>22.8995505559989</v>
      </c>
      <c r="T550" s="0" t="n">
        <f aca="false">SUMPRODUCT('FD inverse'!$A$18:$BH$18,'FD mesh'!$B$84:$BI$84,$E549:$BL549)+'FD inverse'!$A$18*$C550/Setup!$B$17+INDEX('FD inverse'!$A$18:$BH$18,1,'FD mesh'!$B$15+1)*Setup!$B$22</f>
        <v>22.3466263734899</v>
      </c>
      <c r="U550" s="0" t="n">
        <f aca="false">SUMPRODUCT('FD inverse'!$A$19:$BH$19,'FD mesh'!$B$84:$BI$84,$E549:$BL549)+'FD inverse'!$A$19*$C550/Setup!$B$17+INDEX('FD inverse'!$A$19:$BH$19,1,'FD mesh'!$B$15+1)*Setup!$B$22</f>
        <v>21.7956262194934</v>
      </c>
      <c r="V550" s="0" t="n">
        <f aca="false">SUMPRODUCT('FD inverse'!$A$20:$BH$20,'FD mesh'!$B$84:$BI$84,$E549:$BL549)+'FD inverse'!$A$20*$C550/Setup!$B$17+INDEX('FD inverse'!$A$20:$BH$20,1,'FD mesh'!$B$15+1)*Setup!$B$22</f>
        <v>21.2465242493783</v>
      </c>
      <c r="W550" s="0" t="n">
        <f aca="false">SUMPRODUCT('FD inverse'!$A$21:$BH$21,'FD mesh'!$B$84:$BI$84,$E549:$BL549)+'FD inverse'!$A$21*$C550/Setup!$B$17+INDEX('FD inverse'!$A$21:$BH$21,1,'FD mesh'!$B$15+1)*Setup!$B$22</f>
        <v>20.6992681548489</v>
      </c>
      <c r="X550" s="0" t="n">
        <f aca="false">SUMPRODUCT('FD inverse'!$A$22:$BH$22,'FD mesh'!$B$84:$BI$84,$E549:$BL549)+'FD inverse'!$A$22*$C550/Setup!$B$17+INDEX('FD inverse'!$A$22:$BH$22,1,'FD mesh'!$B$15+1)*Setup!$B$22</f>
        <v>20.1537815406513</v>
      </c>
      <c r="Y550" s="0" t="n">
        <f aca="false">SUMPRODUCT('FD inverse'!$A$23:$BH$23,'FD mesh'!$B$84:$BI$84,$E549:$BL549)+'FD inverse'!$A$23*$C550/Setup!$B$17+INDEX('FD inverse'!$A$23:$BH$23,1,'FD mesh'!$B$15+1)*Setup!$B$22</f>
        <v>19.6099662527191</v>
      </c>
      <c r="Z550" s="0" t="n">
        <f aca="false">SUMPRODUCT('FD inverse'!$A$24:$BH$24,'FD mesh'!$B$84:$BI$84,$E549:$BL549)+'FD inverse'!$A$24*$C550/Setup!$B$17+INDEX('FD inverse'!$A$24:$BH$24,1,'FD mesh'!$B$15+1)*Setup!$B$22</f>
        <v>19.0677046587574</v>
      </c>
      <c r="AA550" s="0" t="n">
        <f aca="false">SUMPRODUCT('FD inverse'!$A$25:$BH$25,'FD mesh'!$B$84:$BI$84,$E549:$BL549)+'FD inverse'!$A$25*$C550/Setup!$B$17+INDEX('FD inverse'!$A$25:$BH$25,1,'FD mesh'!$B$15+1)*Setup!$B$22</f>
        <v>18.5268618831092</v>
      </c>
      <c r="AB550" s="0" t="n">
        <f aca="false">SUMPRODUCT('FD inverse'!$A$26:$BH$26,'FD mesh'!$B$84:$BI$84,$E549:$BL549)+'FD inverse'!$A$26*$C550/Setup!$B$17+INDEX('FD inverse'!$A$26:$BH$26,1,'FD mesh'!$B$15+1)*Setup!$B$22</f>
        <v>17.9872879985133</v>
      </c>
      <c r="AC550" s="0" t="n">
        <f aca="false">SUMPRODUCT('FD inverse'!$A$27:$BH$27,'FD mesh'!$B$84:$BI$84,$E549:$BL549)+'FD inverse'!$A$27*$C550/Setup!$B$17+INDEX('FD inverse'!$A$27:$BH$27,1,'FD mesh'!$B$15+1)*Setup!$B$22</f>
        <v>17.4488201780268</v>
      </c>
      <c r="AD550" s="0" t="n">
        <f aca="false">SUMPRODUCT('FD inverse'!$A$28:$BH$28,'FD mesh'!$B$84:$BI$84,$E549:$BL549)+'FD inverse'!$A$28*$C550/Setup!$B$17+INDEX('FD inverse'!$A$28:$BH$28,1,'FD mesh'!$B$15+1)*Setup!$B$22</f>
        <v>16.9112848109746</v>
      </c>
      <c r="AE550" s="0" t="n">
        <f aca="false">SUMPRODUCT('FD inverse'!$A$29:$BH$29,'FD mesh'!$B$84:$BI$84,$E549:$BL549)+'FD inverse'!$A$29*$C550/Setup!$B$17+INDEX('FD inverse'!$A$29:$BH$29,1,'FD mesh'!$B$15+1)*Setup!$B$22</f>
        <v>16.3744995872862</v>
      </c>
      <c r="AF550" s="0" t="n">
        <f aca="false">SUMPRODUCT('FD inverse'!$A$30:$BH$30,'FD mesh'!$B$84:$BI$84,$E549:$BL549)+'FD inverse'!$A$30*$C550/Setup!$B$17+INDEX('FD inverse'!$A$30:$BH$30,1,'FD mesh'!$B$15+1)*Setup!$B$22</f>
        <v>15.8382755549984</v>
      </c>
      <c r="AG550" s="0" t="n">
        <f aca="false">SUMPRODUCT('FD inverse'!$A$31:$BH$31,'FD mesh'!$B$84:$BI$84,$E549:$BL549)+'FD inverse'!$A$31*$C550/Setup!$B$17+INDEX('FD inverse'!$A$31:$BH$31,1,'FD mesh'!$B$15+1)*Setup!$B$22</f>
        <v>15.3024191560384</v>
      </c>
      <c r="AH550" s="0" t="n">
        <f aca="false">SUMPRODUCT('FD inverse'!$A$32:$BH$32,'FD mesh'!$B$84:$BI$84,$E549:$BL549)+'FD inverse'!$A$32*$C550/Setup!$B$17+INDEX('FD inverse'!$A$32:$BH$32,1,'FD mesh'!$B$15+1)*Setup!$B$22</f>
        <v>15.2799845823364</v>
      </c>
      <c r="AI550" s="0" t="n">
        <f aca="false">SUMPRODUCT('FD inverse'!$A$33:$BH$33,'FD mesh'!$B$84:$BI$84,$E549:$BL549)+'FD inverse'!$A$33*$C550/Setup!$B$17+INDEX('FD inverse'!$A$33:$BH$33,1,'FD mesh'!$B$15+1)*Setup!$B$22</f>
        <v>15.2578299017562</v>
      </c>
      <c r="AJ550" s="0" t="n">
        <f aca="false">SUMPRODUCT('FD inverse'!$A$34:$BH$34,'FD mesh'!$B$84:$BI$84,$E549:$BL549)+'FD inverse'!$A$34*$C550/Setup!$B$17+INDEX('FD inverse'!$A$34:$BH$34,1,'FD mesh'!$B$15+1)*Setup!$B$22</f>
        <v>15.2359385436258</v>
      </c>
      <c r="AK550" s="0" t="n">
        <f aca="false">SUMPRODUCT('FD inverse'!$A$35:$BH$35,'FD mesh'!$B$84:$BI$84,$E549:$BL549)+'FD inverse'!$A$35*$C550/Setup!$B$17+INDEX('FD inverse'!$A$35:$BH$35,1,'FD mesh'!$B$15+1)*Setup!$B$22</f>
        <v>15.2142926760291</v>
      </c>
      <c r="AL550" s="0" t="n">
        <f aca="false">SUMPRODUCT('FD inverse'!$A$36:$BH$36,'FD mesh'!$B$84:$BI$84,$E549:$BL549)+'FD inverse'!$A$36*$C550/Setup!$B$17+INDEX('FD inverse'!$A$36:$BH$36,1,'FD mesh'!$B$15+1)*Setup!$B$22</f>
        <v>15.192873394435</v>
      </c>
      <c r="AM550" s="0" t="n">
        <f aca="false">SUMPRODUCT('FD inverse'!$A$37:$BH$37,'FD mesh'!$B$84:$BI$84,$E549:$BL549)+'FD inverse'!$A$37*$C550/Setup!$B$17+INDEX('FD inverse'!$A$37:$BH$37,1,'FD mesh'!$B$15+1)*Setup!$B$22</f>
        <v>15.1716608884094</v>
      </c>
      <c r="AN550" s="0" t="n">
        <f aca="false">SUMPRODUCT('FD inverse'!$A$38:$BH$38,'FD mesh'!$B$84:$BI$84,$E549:$BL549)+'FD inverse'!$A$38*$C550/Setup!$B$17+INDEX('FD inverse'!$A$38:$BH$38,1,'FD mesh'!$B$15+1)*Setup!$B$22</f>
        <v>15.1506345880922</v>
      </c>
      <c r="AO550" s="0" t="n">
        <f aca="false">SUMPRODUCT('FD inverse'!$A$39:$BH$39,'FD mesh'!$B$84:$BI$84,$E549:$BL549)+'FD inverse'!$A$39*$C550/Setup!$B$17+INDEX('FD inverse'!$A$39:$BH$39,1,'FD mesh'!$B$15+1)*Setup!$B$22</f>
        <v>15.1297732922088</v>
      </c>
      <c r="AP550" s="0" t="n">
        <f aca="false">SUMPRODUCT('FD inverse'!$A$40:$BH$40,'FD mesh'!$B$84:$BI$84,$E549:$BL549)+'FD inverse'!$A$40*$C550/Setup!$B$17+INDEX('FD inverse'!$A$40:$BH$40,1,'FD mesh'!$B$15+1)*Setup!$B$22</f>
        <v>15.1090552794542</v>
      </c>
      <c r="AQ550" s="0" t="n">
        <f aca="false">SUMPRODUCT('FD inverse'!$A$41:$BH$41,'FD mesh'!$B$84:$BI$84,$E549:$BL549)+'FD inverse'!$A$41*$C550/Setup!$B$17+INDEX('FD inverse'!$A$41:$BH$41,1,'FD mesh'!$B$15+1)*Setup!$B$22</f>
        <v>15.0884584051477</v>
      </c>
      <c r="AR550" s="0" t="n">
        <f aca="false">SUMPRODUCT('FD inverse'!$A$42:$BH$42,'FD mesh'!$B$84:$BI$84,$E549:$BL549)+'FD inverse'!$A$42*$C550/Setup!$B$17+INDEX('FD inverse'!$A$42:$BH$42,1,'FD mesh'!$B$15+1)*Setup!$B$22</f>
        <v>15.0679601850986</v>
      </c>
      <c r="AS550" s="0" t="n">
        <f aca="false">SUMPRODUCT('FD inverse'!$A$43:$BH$43,'FD mesh'!$B$84:$BI$84,$E549:$BL549)+'FD inverse'!$A$43*$C550/Setup!$B$17+INDEX('FD inverse'!$A$43:$BH$43,1,'FD mesh'!$B$15+1)*Setup!$B$22</f>
        <v>0</v>
      </c>
      <c r="AT550" s="0" t="n">
        <f aca="false">SUMPRODUCT('FD inverse'!$A$44:$BH$44,'FD mesh'!$B$84:$BI$84,$E549:$BL549)+'FD inverse'!$A$44*$C550/Setup!$B$17+INDEX('FD inverse'!$A$44:$BH$44,1,'FD mesh'!$B$15+1)*Setup!$B$22</f>
        <v>0</v>
      </c>
      <c r="AU550" s="0" t="n">
        <f aca="false">SUMPRODUCT('FD inverse'!$A$45:$BH$45,'FD mesh'!$B$84:$BI$84,$E549:$BL549)+'FD inverse'!$A$45*$C550/Setup!$B$17+INDEX('FD inverse'!$A$45:$BH$45,1,'FD mesh'!$B$15+1)*Setup!$B$22</f>
        <v>0</v>
      </c>
      <c r="AV550" s="0" t="n">
        <f aca="false">SUMPRODUCT('FD inverse'!$A$46:$BH$46,'FD mesh'!$B$84:$BI$84,$E549:$BL549)+'FD inverse'!$A$46*$C550/Setup!$B$17+INDEX('FD inverse'!$A$46:$BH$46,1,'FD mesh'!$B$15+1)*Setup!$B$22</f>
        <v>0</v>
      </c>
      <c r="AW550" s="0" t="n">
        <f aca="false">SUMPRODUCT('FD inverse'!$A$47:$BH$47,'FD mesh'!$B$84:$BI$84,$E549:$BL549)+'FD inverse'!$A$47*$C550/Setup!$B$17+INDEX('FD inverse'!$A$47:$BH$47,1,'FD mesh'!$B$15+1)*Setup!$B$22</f>
        <v>0</v>
      </c>
      <c r="AX550" s="0" t="n">
        <f aca="false">SUMPRODUCT('FD inverse'!$A$48:$BH$48,'FD mesh'!$B$84:$BI$84,$E549:$BL549)+'FD inverse'!$A$48*$C550/Setup!$B$17+INDEX('FD inverse'!$A$48:$BH$48,1,'FD mesh'!$B$15+1)*Setup!$B$22</f>
        <v>0</v>
      </c>
      <c r="AY550" s="0" t="n">
        <f aca="false">SUMPRODUCT('FD inverse'!$A$49:$BH$49,'FD mesh'!$B$84:$BI$84,$E549:$BL549)+'FD inverse'!$A$49*$C550/Setup!$B$17+INDEX('FD inverse'!$A$49:$BH$49,1,'FD mesh'!$B$15+1)*Setup!$B$22</f>
        <v>0</v>
      </c>
      <c r="AZ550" s="0" t="n">
        <f aca="false">SUMPRODUCT('FD inverse'!$A$50:$BH$50,'FD mesh'!$B$84:$BI$84,$E549:$BL549)+'FD inverse'!$A$50*$C550/Setup!$B$17+INDEX('FD inverse'!$A$50:$BH$50,1,'FD mesh'!$B$15+1)*Setup!$B$22</f>
        <v>0</v>
      </c>
      <c r="BA550" s="0" t="n">
        <f aca="false">SUMPRODUCT('FD inverse'!$A$51:$BH$51,'FD mesh'!$B$84:$BI$84,$E549:$BL549)+'FD inverse'!$A$51*$C550/Setup!$B$17+INDEX('FD inverse'!$A$51:$BH$51,1,'FD mesh'!$B$15+1)*Setup!$B$22</f>
        <v>0</v>
      </c>
      <c r="BB550" s="0" t="n">
        <f aca="false">SUMPRODUCT('FD inverse'!$A$52:$BH$52,'FD mesh'!$B$84:$BI$84,$E549:$BL549)+'FD inverse'!$A$52*$C550/Setup!$B$17+INDEX('FD inverse'!$A$52:$BH$52,1,'FD mesh'!$B$15+1)*Setup!$B$22</f>
        <v>0</v>
      </c>
      <c r="BC550" s="0" t="n">
        <f aca="false">SUMPRODUCT('FD inverse'!$A$53:$BH$53,'FD mesh'!$B$84:$BI$84,$E549:$BL549)+'FD inverse'!$A$53*$C550/Setup!$B$17+INDEX('FD inverse'!$A$53:$BH$53,1,'FD mesh'!$B$15+1)*Setup!$B$22</f>
        <v>0</v>
      </c>
      <c r="BD550" s="0" t="n">
        <f aca="false">SUMPRODUCT('FD inverse'!$A$54:$BH$54,'FD mesh'!$B$84:$BI$84,$E549:$BL549)+'FD inverse'!$A$54*$C550/Setup!$B$17+INDEX('FD inverse'!$A$54:$BH$54,1,'FD mesh'!$B$15+1)*Setup!$B$22</f>
        <v>0</v>
      </c>
      <c r="BE550" s="0" t="n">
        <f aca="false">SUMPRODUCT('FD inverse'!$A$55:$BH$55,'FD mesh'!$B$84:$BI$84,$E549:$BL549)+'FD inverse'!$A$55*$C550/Setup!$B$17+INDEX('FD inverse'!$A$55:$BH$55,1,'FD mesh'!$B$15+1)*Setup!$B$22</f>
        <v>0</v>
      </c>
      <c r="BF550" s="0" t="n">
        <f aca="false">SUMPRODUCT('FD inverse'!$A$56:$BH$56,'FD mesh'!$B$84:$BI$84,$E549:$BL549)+'FD inverse'!$A$56*$C550/Setup!$B$17+INDEX('FD inverse'!$A$56:$BH$56,1,'FD mesh'!$B$15+1)*Setup!$B$22</f>
        <v>0</v>
      </c>
      <c r="BG550" s="0" t="n">
        <f aca="false">SUMPRODUCT('FD inverse'!$A$57:$BH$57,'FD mesh'!$B$84:$BI$84,$E549:$BL549)+'FD inverse'!$A$57*$C550/Setup!$B$17+INDEX('FD inverse'!$A$57:$BH$57,1,'FD mesh'!$B$15+1)*Setup!$B$22</f>
        <v>0</v>
      </c>
      <c r="BH550" s="0" t="n">
        <f aca="false">SUMPRODUCT('FD inverse'!$A$58:$BH$58,'FD mesh'!$B$84:$BI$84,$E549:$BL549)+'FD inverse'!$A$58*$C550/Setup!$B$17+INDEX('FD inverse'!$A$58:$BH$58,1,'FD mesh'!$B$15+1)*Setup!$B$22</f>
        <v>0</v>
      </c>
      <c r="BI550" s="0" t="n">
        <f aca="false">SUMPRODUCT('FD inverse'!$A$59:$BH$59,'FD mesh'!$B$84:$BI$84,$E549:$BL549)+'FD inverse'!$A$59*$C550/Setup!$B$17+INDEX('FD inverse'!$A$59:$BH$59,1,'FD mesh'!$B$15+1)*Setup!$B$22</f>
        <v>0</v>
      </c>
      <c r="BJ550" s="0" t="n">
        <f aca="false">SUMPRODUCT('FD inverse'!$A$60:$BH$60,'FD mesh'!$B$84:$BI$84,$E549:$BL549)+'FD inverse'!$A$60*$C550/Setup!$B$17+INDEX('FD inverse'!$A$60:$BH$60,1,'FD mesh'!$B$15+1)*Setup!$B$22</f>
        <v>0</v>
      </c>
      <c r="BK550" s="0" t="n">
        <f aca="false">SUMPRODUCT('FD inverse'!$A$61:$BH$61,'FD mesh'!$B$84:$BI$84,$E549:$BL549)+'FD inverse'!$A$61*$C550/Setup!$B$17+INDEX('FD inverse'!$A$61:$BH$61,1,'FD mesh'!$B$15+1)*Setup!$B$22</f>
        <v>0</v>
      </c>
      <c r="BL550" s="0" t="n">
        <f aca="false">SUMPRODUCT('FD inverse'!$A$62:$BH$62,'FD mesh'!$B$84:$BI$84,$E549:$BL549)+'FD inverse'!$A$62*$C550/Setup!$B$17+INDEX('FD inverse'!$A$62:$BH$62,1,'FD mesh'!$B$15+1)*Setup!$B$22</f>
        <v>0</v>
      </c>
    </row>
    <row r="551" customFormat="false" ht="15" hidden="false" customHeight="false" outlineLevel="0" collapsed="false">
      <c r="A551" s="0" t="n">
        <v>546</v>
      </c>
      <c r="B551" s="0" t="n">
        <f aca="false">A551*Setup!$B$11/3600</f>
        <v>45.5</v>
      </c>
      <c r="C551" s="0" t="n">
        <f aca="false">Setup!$B$7+Setup!$B$8*COS(2*PI()*(B551-Setup!$B$9)/24)</f>
        <v>24.5221047688802</v>
      </c>
      <c r="D551" s="0" t="n">
        <f aca="false">(C551-E551)/Setup!$B$17</f>
        <v>2.10664939205066</v>
      </c>
      <c r="E551" s="0" t="n">
        <f aca="false">SUMPRODUCT('FD inverse'!$A$3:$BH$3,'FD mesh'!$B$84:$BI$84,$E550:$BL550)+'FD inverse'!$A$3*$C551/Setup!$B$17+INDEX('FD inverse'!$A$3:$BH$3,1,'FD mesh'!$B$15+1)*Setup!$B$22</f>
        <v>24.2482403479136</v>
      </c>
      <c r="F551" s="0" t="n">
        <f aca="false">SUMPRODUCT('FD inverse'!$A$4:$BH$4,'FD mesh'!$B$84:$BI$84,$E550:$BL550)+'FD inverse'!$A$4*$C551/Setup!$B$17+INDEX('FD inverse'!$A$4:$BH$4,1,'FD mesh'!$B$15+1)*Setup!$B$22</f>
        <v>24.1747857518851</v>
      </c>
      <c r="G551" s="0" t="n">
        <f aca="false">SUMPRODUCT('FD inverse'!$A$5:$BH$5,'FD mesh'!$B$84:$BI$84,$E550:$BL550)+'FD inverse'!$A$5*$C551/Setup!$B$17+INDEX('FD inverse'!$A$5:$BH$5,1,'FD mesh'!$B$15+1)*Setup!$B$22</f>
        <v>24.0834405332909</v>
      </c>
      <c r="H551" s="0" t="n">
        <f aca="false">SUMPRODUCT('FD inverse'!$A$6:$BH$6,'FD mesh'!$B$84:$BI$84,$E550:$BL550)+'FD inverse'!$A$6*$C551/Setup!$B$17+INDEX('FD inverse'!$A$6:$BH$6,1,'FD mesh'!$B$15+1)*Setup!$B$22</f>
        <v>23.7524243879877</v>
      </c>
      <c r="I551" s="0" t="n">
        <f aca="false">SUMPRODUCT('FD inverse'!$A$7:$BH$7,'FD mesh'!$B$84:$BI$84,$E550:$BL550)+'FD inverse'!$A$7*$C551/Setup!$B$17+INDEX('FD inverse'!$A$7:$BH$7,1,'FD mesh'!$B$15+1)*Setup!$B$22</f>
        <v>23.721396835974</v>
      </c>
      <c r="J551" s="0" t="n">
        <f aca="false">SUMPRODUCT('FD inverse'!$A$8:$BH$8,'FD mesh'!$B$84:$BI$84,$E550:$BL550)+'FD inverse'!$A$8*$C551/Setup!$B$17+INDEX('FD inverse'!$A$8:$BH$8,1,'FD mesh'!$B$15+1)*Setup!$B$22</f>
        <v>23.6882466346396</v>
      </c>
      <c r="K551" s="0" t="n">
        <f aca="false">SUMPRODUCT('FD inverse'!$A$9:$BH$9,'FD mesh'!$B$84:$BI$84,$E550:$BL550)+'FD inverse'!$A$9*$C551/Setup!$B$17+INDEX('FD inverse'!$A$9:$BH$9,1,'FD mesh'!$B$15+1)*Setup!$B$22</f>
        <v>23.6541735442623</v>
      </c>
      <c r="L551" s="0" t="n">
        <f aca="false">SUMPRODUCT('FD inverse'!$A$10:$BH$10,'FD mesh'!$B$84:$BI$84,$E550:$BL550)+'FD inverse'!$A$10*$C551/Setup!$B$17+INDEX('FD inverse'!$A$10:$BH$10,1,'FD mesh'!$B$15+1)*Setup!$B$22</f>
        <v>23.6202321781181</v>
      </c>
      <c r="M551" s="0" t="n">
        <f aca="false">SUMPRODUCT('FD inverse'!$A$11:$BH$11,'FD mesh'!$B$84:$BI$84,$E550:$BL550)+'FD inverse'!$A$11*$C551/Setup!$B$17+INDEX('FD inverse'!$A$11:$BH$11,1,'FD mesh'!$B$15+1)*Setup!$B$22</f>
        <v>23.587333031459</v>
      </c>
      <c r="N551" s="0" t="n">
        <f aca="false">SUMPRODUCT('FD inverse'!$A$12:$BH$12,'FD mesh'!$B$84:$BI$84,$E550:$BL550)+'FD inverse'!$A$12*$C551/Setup!$B$17+INDEX('FD inverse'!$A$12:$BH$12,1,'FD mesh'!$B$15+1)*Setup!$B$22</f>
        <v>23.5562437523842</v>
      </c>
      <c r="O551" s="0" t="n">
        <f aca="false">SUMPRODUCT('FD inverse'!$A$13:$BH$13,'FD mesh'!$B$84:$BI$84,$E550:$BL550)+'FD inverse'!$A$13*$C551/Setup!$B$17+INDEX('FD inverse'!$A$13:$BH$13,1,'FD mesh'!$B$15+1)*Setup!$B$22</f>
        <v>23.5275905096244</v>
      </c>
      <c r="P551" s="0" t="n">
        <f aca="false">SUMPRODUCT('FD inverse'!$A$14:$BH$14,'FD mesh'!$B$84:$BI$84,$E550:$BL550)+'FD inverse'!$A$14*$C551/Setup!$B$17+INDEX('FD inverse'!$A$14:$BH$14,1,'FD mesh'!$B$15+1)*Setup!$B$22</f>
        <v>23.5018593350447</v>
      </c>
      <c r="Q551" s="0" t="n">
        <f aca="false">SUMPRODUCT('FD inverse'!$A$15:$BH$15,'FD mesh'!$B$84:$BI$84,$E550:$BL550)+'FD inverse'!$A$15*$C551/Setup!$B$17+INDEX('FD inverse'!$A$15:$BH$15,1,'FD mesh'!$B$15+1)*Setup!$B$22</f>
        <v>23.4793973411838</v>
      </c>
      <c r="R551" s="0" t="n">
        <f aca="false">SUMPRODUCT('FD inverse'!$A$16:$BH$16,'FD mesh'!$B$84:$BI$84,$E550:$BL550)+'FD inverse'!$A$16*$C551/Setup!$B$17+INDEX('FD inverse'!$A$16:$BH$16,1,'FD mesh'!$B$15+1)*Setup!$B$22</f>
        <v>23.4604137363978</v>
      </c>
      <c r="S551" s="0" t="n">
        <f aca="false">SUMPRODUCT('FD inverse'!$A$17:$BH$17,'FD mesh'!$B$84:$BI$84,$E550:$BL550)+'FD inverse'!$A$17*$C551/Setup!$B$17+INDEX('FD inverse'!$A$17:$BH$17,1,'FD mesh'!$B$15+1)*Setup!$B$22</f>
        <v>22.9057144204301</v>
      </c>
      <c r="T551" s="0" t="n">
        <f aca="false">SUMPRODUCT('FD inverse'!$A$18:$BH$18,'FD mesh'!$B$84:$BI$84,$E550:$BL550)+'FD inverse'!$A$18*$C551/Setup!$B$17+INDEX('FD inverse'!$A$18:$BH$18,1,'FD mesh'!$B$15+1)*Setup!$B$22</f>
        <v>22.3528290417094</v>
      </c>
      <c r="U551" s="0" t="n">
        <f aca="false">SUMPRODUCT('FD inverse'!$A$19:$BH$19,'FD mesh'!$B$84:$BI$84,$E550:$BL550)+'FD inverse'!$A$19*$C551/Setup!$B$17+INDEX('FD inverse'!$A$19:$BH$19,1,'FD mesh'!$B$15+1)*Setup!$B$22</f>
        <v>21.8017690196361</v>
      </c>
      <c r="V551" s="0" t="n">
        <f aca="false">SUMPRODUCT('FD inverse'!$A$20:$BH$20,'FD mesh'!$B$84:$BI$84,$E550:$BL550)+'FD inverse'!$A$20*$C551/Setup!$B$17+INDEX('FD inverse'!$A$20:$BH$20,1,'FD mesh'!$B$15+1)*Setup!$B$22</f>
        <v>21.2525167358905</v>
      </c>
      <c r="W551" s="0" t="n">
        <f aca="false">SUMPRODUCT('FD inverse'!$A$21:$BH$21,'FD mesh'!$B$84:$BI$84,$E550:$BL550)+'FD inverse'!$A$21*$C551/Setup!$B$17+INDEX('FD inverse'!$A$21:$BH$21,1,'FD mesh'!$B$15+1)*Setup!$B$22</f>
        <v>20.7050279553185</v>
      </c>
      <c r="X551" s="0" t="n">
        <f aca="false">SUMPRODUCT('FD inverse'!$A$22:$BH$22,'FD mesh'!$B$84:$BI$84,$E550:$BL550)+'FD inverse'!$A$22*$C551/Setup!$B$17+INDEX('FD inverse'!$A$22:$BH$22,1,'FD mesh'!$B$15+1)*Setup!$B$22</f>
        <v>20.1592342017418</v>
      </c>
      <c r="Y551" s="0" t="n">
        <f aca="false">SUMPRODUCT('FD inverse'!$A$23:$BH$23,'FD mesh'!$B$84:$BI$84,$E550:$BL550)+'FD inverse'!$A$23*$C551/Setup!$B$17+INDEX('FD inverse'!$A$23:$BH$23,1,'FD mesh'!$B$15+1)*Setup!$B$22</f>
        <v>19.6150450884288</v>
      </c>
      <c r="Z551" s="0" t="n">
        <f aca="false">SUMPRODUCT('FD inverse'!$A$24:$BH$24,'FD mesh'!$B$84:$BI$84,$E550:$BL550)+'FD inverse'!$A$24*$C551/Setup!$B$17+INDEX('FD inverse'!$A$24:$BH$24,1,'FD mesh'!$B$15+1)*Setup!$B$22</f>
        <v>19.0723506039105</v>
      </c>
      <c r="AA551" s="0" t="n">
        <f aca="false">SUMPRODUCT('FD inverse'!$A$25:$BH$25,'FD mesh'!$B$84:$BI$84,$E550:$BL550)+'FD inverse'!$A$25*$C551/Setup!$B$17+INDEX('FD inverse'!$A$25:$BH$25,1,'FD mesh'!$B$15+1)*Setup!$B$22</f>
        <v>18.5310233546801</v>
      </c>
      <c r="AB551" s="0" t="n">
        <f aca="false">SUMPRODUCT('FD inverse'!$A$26:$BH$26,'FD mesh'!$B$84:$BI$84,$E550:$BL550)+'FD inverse'!$A$26*$C551/Setup!$B$17+INDEX('FD inverse'!$A$26:$BH$26,1,'FD mesh'!$B$15+1)*Setup!$B$22</f>
        <v>17.9909207670833</v>
      </c>
      <c r="AC551" s="0" t="n">
        <f aca="false">SUMPRODUCT('FD inverse'!$A$27:$BH$27,'FD mesh'!$B$84:$BI$84,$E550:$BL550)+'FD inverse'!$A$27*$C551/Setup!$B$17+INDEX('FD inverse'!$A$27:$BH$27,1,'FD mesh'!$B$15+1)*Setup!$B$22</f>
        <v>17.4518872513801</v>
      </c>
      <c r="AD551" s="0" t="n">
        <f aca="false">SUMPRODUCT('FD inverse'!$A$28:$BH$28,'FD mesh'!$B$84:$BI$84,$E550:$BL550)+'FD inverse'!$A$28*$C551/Setup!$B$17+INDEX('FD inverse'!$A$28:$BH$28,1,'FD mesh'!$B$15+1)*Setup!$B$22</f>
        <v>16.9137563315494</v>
      </c>
      <c r="AE551" s="0" t="n">
        <f aca="false">SUMPRODUCT('FD inverse'!$A$29:$BH$29,'FD mesh'!$B$84:$BI$84,$E550:$BL550)+'FD inverse'!$A$29*$C551/Setup!$B$17+INDEX('FD inverse'!$A$29:$BH$29,1,'FD mesh'!$B$15+1)*Setup!$B$22</f>
        <v>16.3763527449165</v>
      </c>
      <c r="AF551" s="0" t="n">
        <f aca="false">SUMPRODUCT('FD inverse'!$A$30:$BH$30,'FD mesh'!$B$84:$BI$84,$E550:$BL550)+'FD inverse'!$A$30*$C551/Setup!$B$17+INDEX('FD inverse'!$A$30:$BH$30,1,'FD mesh'!$B$15+1)*Setup!$B$22</f>
        <v>15.8394945161004</v>
      </c>
      <c r="AG551" s="0" t="n">
        <f aca="false">SUMPRODUCT('FD inverse'!$A$31:$BH$31,'FD mesh'!$B$84:$BI$84,$E550:$BL550)+'FD inverse'!$A$31*$C551/Setup!$B$17+INDEX('FD inverse'!$A$31:$BH$31,1,'FD mesh'!$B$15+1)*Setup!$B$22</f>
        <v>15.302995010123</v>
      </c>
      <c r="AH551" s="0" t="n">
        <f aca="false">SUMPRODUCT('FD inverse'!$A$32:$BH$32,'FD mesh'!$B$84:$BI$84,$E550:$BL550)+'FD inverse'!$A$32*$C551/Setup!$B$17+INDEX('FD inverse'!$A$32:$BH$32,1,'FD mesh'!$B$15+1)*Setup!$B$22</f>
        <v>15.2805315477119</v>
      </c>
      <c r="AI551" s="0" t="n">
        <f aca="false">SUMPRODUCT('FD inverse'!$A$33:$BH$33,'FD mesh'!$B$84:$BI$84,$E550:$BL550)+'FD inverse'!$A$33*$C551/Setup!$B$17+INDEX('FD inverse'!$A$33:$BH$33,1,'FD mesh'!$B$15+1)*Setup!$B$22</f>
        <v>15.2583449717722</v>
      </c>
      <c r="AJ551" s="0" t="n">
        <f aca="false">SUMPRODUCT('FD inverse'!$A$34:$BH$34,'FD mesh'!$B$84:$BI$84,$E550:$BL550)+'FD inverse'!$A$34*$C551/Setup!$B$17+INDEX('FD inverse'!$A$34:$BH$34,1,'FD mesh'!$B$15+1)*Setup!$B$22</f>
        <v>15.2364191361383</v>
      </c>
      <c r="AK551" s="0" t="n">
        <f aca="false">SUMPRODUCT('FD inverse'!$A$35:$BH$35,'FD mesh'!$B$84:$BI$84,$E550:$BL550)+'FD inverse'!$A$35*$C551/Setup!$B$17+INDEX('FD inverse'!$A$35:$BH$35,1,'FD mesh'!$B$15+1)*Setup!$B$22</f>
        <v>15.2147365875038</v>
      </c>
      <c r="AL551" s="0" t="n">
        <f aca="false">SUMPRODUCT('FD inverse'!$A$36:$BH$36,'FD mesh'!$B$84:$BI$84,$E550:$BL550)+'FD inverse'!$A$36*$C551/Setup!$B$17+INDEX('FD inverse'!$A$36:$BH$36,1,'FD mesh'!$B$15+1)*Setup!$B$22</f>
        <v>15.1932787570826</v>
      </c>
      <c r="AM551" s="0" t="n">
        <f aca="false">SUMPRODUCT('FD inverse'!$A$37:$BH$37,'FD mesh'!$B$84:$BI$84,$E550:$BL550)+'FD inverse'!$A$37*$C551/Setup!$B$17+INDEX('FD inverse'!$A$37:$BH$37,1,'FD mesh'!$B$15+1)*Setup!$B$22</f>
        <v>15.1720261305704</v>
      </c>
      <c r="AN551" s="0" t="n">
        <f aca="false">SUMPRODUCT('FD inverse'!$A$38:$BH$38,'FD mesh'!$B$84:$BI$84,$E550:$BL550)+'FD inverse'!$A$38*$C551/Setup!$B$17+INDEX('FD inverse'!$A$38:$BH$38,1,'FD mesh'!$B$15+1)*Setup!$B$22</f>
        <v>15.1509583980529</v>
      </c>
      <c r="AO551" s="0" t="n">
        <f aca="false">SUMPRODUCT('FD inverse'!$A$39:$BH$39,'FD mesh'!$B$84:$BI$84,$E550:$BL550)+'FD inverse'!$A$39*$C551/Setup!$B$17+INDEX('FD inverse'!$A$39:$BH$39,1,'FD mesh'!$B$15+1)*Setup!$B$22</f>
        <v>15.1300545855958</v>
      </c>
      <c r="AP551" s="0" t="n">
        <f aca="false">SUMPRODUCT('FD inverse'!$A$40:$BH$40,'FD mesh'!$B$84:$BI$84,$E550:$BL550)+'FD inverse'!$A$40*$C551/Setup!$B$17+INDEX('FD inverse'!$A$40:$BH$40,1,'FD mesh'!$B$15+1)*Setup!$B$22</f>
        <v>15.1092931703303</v>
      </c>
      <c r="AQ551" s="0" t="n">
        <f aca="false">SUMPRODUCT('FD inverse'!$A$41:$BH$41,'FD mesh'!$B$84:$BI$84,$E550:$BL550)+'FD inverse'!$A$41*$C551/Setup!$B$17+INDEX('FD inverse'!$A$41:$BH$41,1,'FD mesh'!$B$15+1)*Setup!$B$22</f>
        <v>15.0886521809058</v>
      </c>
      <c r="AR551" s="0" t="n">
        <f aca="false">SUMPRODUCT('FD inverse'!$A$42:$BH$42,'FD mesh'!$B$84:$BI$84,$E550:$BL550)+'FD inverse'!$A$42*$C551/Setup!$B$17+INDEX('FD inverse'!$A$42:$BH$42,1,'FD mesh'!$B$15+1)*Setup!$B$22</f>
        <v>15.0681092852333</v>
      </c>
      <c r="AS551" s="0" t="n">
        <f aca="false">SUMPRODUCT('FD inverse'!$A$43:$BH$43,'FD mesh'!$B$84:$BI$84,$E550:$BL550)+'FD inverse'!$A$43*$C551/Setup!$B$17+INDEX('FD inverse'!$A$43:$BH$43,1,'FD mesh'!$B$15+1)*Setup!$B$22</f>
        <v>0</v>
      </c>
      <c r="AT551" s="0" t="n">
        <f aca="false">SUMPRODUCT('FD inverse'!$A$44:$BH$44,'FD mesh'!$B$84:$BI$84,$E550:$BL550)+'FD inverse'!$A$44*$C551/Setup!$B$17+INDEX('FD inverse'!$A$44:$BH$44,1,'FD mesh'!$B$15+1)*Setup!$B$22</f>
        <v>0</v>
      </c>
      <c r="AU551" s="0" t="n">
        <f aca="false">SUMPRODUCT('FD inverse'!$A$45:$BH$45,'FD mesh'!$B$84:$BI$84,$E550:$BL550)+'FD inverse'!$A$45*$C551/Setup!$B$17+INDEX('FD inverse'!$A$45:$BH$45,1,'FD mesh'!$B$15+1)*Setup!$B$22</f>
        <v>0</v>
      </c>
      <c r="AV551" s="0" t="n">
        <f aca="false">SUMPRODUCT('FD inverse'!$A$46:$BH$46,'FD mesh'!$B$84:$BI$84,$E550:$BL550)+'FD inverse'!$A$46*$C551/Setup!$B$17+INDEX('FD inverse'!$A$46:$BH$46,1,'FD mesh'!$B$15+1)*Setup!$B$22</f>
        <v>0</v>
      </c>
      <c r="AW551" s="0" t="n">
        <f aca="false">SUMPRODUCT('FD inverse'!$A$47:$BH$47,'FD mesh'!$B$84:$BI$84,$E550:$BL550)+'FD inverse'!$A$47*$C551/Setup!$B$17+INDEX('FD inverse'!$A$47:$BH$47,1,'FD mesh'!$B$15+1)*Setup!$B$22</f>
        <v>0</v>
      </c>
      <c r="AX551" s="0" t="n">
        <f aca="false">SUMPRODUCT('FD inverse'!$A$48:$BH$48,'FD mesh'!$B$84:$BI$84,$E550:$BL550)+'FD inverse'!$A$48*$C551/Setup!$B$17+INDEX('FD inverse'!$A$48:$BH$48,1,'FD mesh'!$B$15+1)*Setup!$B$22</f>
        <v>0</v>
      </c>
      <c r="AY551" s="0" t="n">
        <f aca="false">SUMPRODUCT('FD inverse'!$A$49:$BH$49,'FD mesh'!$B$84:$BI$84,$E550:$BL550)+'FD inverse'!$A$49*$C551/Setup!$B$17+INDEX('FD inverse'!$A$49:$BH$49,1,'FD mesh'!$B$15+1)*Setup!$B$22</f>
        <v>0</v>
      </c>
      <c r="AZ551" s="0" t="n">
        <f aca="false">SUMPRODUCT('FD inverse'!$A$50:$BH$50,'FD mesh'!$B$84:$BI$84,$E550:$BL550)+'FD inverse'!$A$50*$C551/Setup!$B$17+INDEX('FD inverse'!$A$50:$BH$50,1,'FD mesh'!$B$15+1)*Setup!$B$22</f>
        <v>0</v>
      </c>
      <c r="BA551" s="0" t="n">
        <f aca="false">SUMPRODUCT('FD inverse'!$A$51:$BH$51,'FD mesh'!$B$84:$BI$84,$E550:$BL550)+'FD inverse'!$A$51*$C551/Setup!$B$17+INDEX('FD inverse'!$A$51:$BH$51,1,'FD mesh'!$B$15+1)*Setup!$B$22</f>
        <v>0</v>
      </c>
      <c r="BB551" s="0" t="n">
        <f aca="false">SUMPRODUCT('FD inverse'!$A$52:$BH$52,'FD mesh'!$B$84:$BI$84,$E550:$BL550)+'FD inverse'!$A$52*$C551/Setup!$B$17+INDEX('FD inverse'!$A$52:$BH$52,1,'FD mesh'!$B$15+1)*Setup!$B$22</f>
        <v>0</v>
      </c>
      <c r="BC551" s="0" t="n">
        <f aca="false">SUMPRODUCT('FD inverse'!$A$53:$BH$53,'FD mesh'!$B$84:$BI$84,$E550:$BL550)+'FD inverse'!$A$53*$C551/Setup!$B$17+INDEX('FD inverse'!$A$53:$BH$53,1,'FD mesh'!$B$15+1)*Setup!$B$22</f>
        <v>0</v>
      </c>
      <c r="BD551" s="0" t="n">
        <f aca="false">SUMPRODUCT('FD inverse'!$A$54:$BH$54,'FD mesh'!$B$84:$BI$84,$E550:$BL550)+'FD inverse'!$A$54*$C551/Setup!$B$17+INDEX('FD inverse'!$A$54:$BH$54,1,'FD mesh'!$B$15+1)*Setup!$B$22</f>
        <v>0</v>
      </c>
      <c r="BE551" s="0" t="n">
        <f aca="false">SUMPRODUCT('FD inverse'!$A$55:$BH$55,'FD mesh'!$B$84:$BI$84,$E550:$BL550)+'FD inverse'!$A$55*$C551/Setup!$B$17+INDEX('FD inverse'!$A$55:$BH$55,1,'FD mesh'!$B$15+1)*Setup!$B$22</f>
        <v>0</v>
      </c>
      <c r="BF551" s="0" t="n">
        <f aca="false">SUMPRODUCT('FD inverse'!$A$56:$BH$56,'FD mesh'!$B$84:$BI$84,$E550:$BL550)+'FD inverse'!$A$56*$C551/Setup!$B$17+INDEX('FD inverse'!$A$56:$BH$56,1,'FD mesh'!$B$15+1)*Setup!$B$22</f>
        <v>0</v>
      </c>
      <c r="BG551" s="0" t="n">
        <f aca="false">SUMPRODUCT('FD inverse'!$A$57:$BH$57,'FD mesh'!$B$84:$BI$84,$E550:$BL550)+'FD inverse'!$A$57*$C551/Setup!$B$17+INDEX('FD inverse'!$A$57:$BH$57,1,'FD mesh'!$B$15+1)*Setup!$B$22</f>
        <v>0</v>
      </c>
      <c r="BH551" s="0" t="n">
        <f aca="false">SUMPRODUCT('FD inverse'!$A$58:$BH$58,'FD mesh'!$B$84:$BI$84,$E550:$BL550)+'FD inverse'!$A$58*$C551/Setup!$B$17+INDEX('FD inverse'!$A$58:$BH$58,1,'FD mesh'!$B$15+1)*Setup!$B$22</f>
        <v>0</v>
      </c>
      <c r="BI551" s="0" t="n">
        <f aca="false">SUMPRODUCT('FD inverse'!$A$59:$BH$59,'FD mesh'!$B$84:$BI$84,$E550:$BL550)+'FD inverse'!$A$59*$C551/Setup!$B$17+INDEX('FD inverse'!$A$59:$BH$59,1,'FD mesh'!$B$15+1)*Setup!$B$22</f>
        <v>0</v>
      </c>
      <c r="BJ551" s="0" t="n">
        <f aca="false">SUMPRODUCT('FD inverse'!$A$60:$BH$60,'FD mesh'!$B$84:$BI$84,$E550:$BL550)+'FD inverse'!$A$60*$C551/Setup!$B$17+INDEX('FD inverse'!$A$60:$BH$60,1,'FD mesh'!$B$15+1)*Setup!$B$22</f>
        <v>0</v>
      </c>
      <c r="BK551" s="0" t="n">
        <f aca="false">SUMPRODUCT('FD inverse'!$A$61:$BH$61,'FD mesh'!$B$84:$BI$84,$E550:$BL550)+'FD inverse'!$A$61*$C551/Setup!$B$17+INDEX('FD inverse'!$A$61:$BH$61,1,'FD mesh'!$B$15+1)*Setup!$B$22</f>
        <v>0</v>
      </c>
      <c r="BL551" s="0" t="n">
        <f aca="false">SUMPRODUCT('FD inverse'!$A$62:$BH$62,'FD mesh'!$B$84:$BI$84,$E550:$BL550)+'FD inverse'!$A$62*$C551/Setup!$B$17+INDEX('FD inverse'!$A$62:$BH$62,1,'FD mesh'!$B$15+1)*Setup!$B$22</f>
        <v>0</v>
      </c>
    </row>
    <row r="552" customFormat="false" ht="15" hidden="false" customHeight="false" outlineLevel="0" collapsed="false">
      <c r="A552" s="0" t="n">
        <v>547</v>
      </c>
      <c r="B552" s="0" t="n">
        <f aca="false">A552*Setup!$B$11/3600</f>
        <v>45.5833333333333</v>
      </c>
      <c r="C552" s="0" t="n">
        <f aca="false">Setup!$B$7+Setup!$B$8*COS(2*PI()*(B552-Setup!$B$9)/24)</f>
        <v>24.4354674994079</v>
      </c>
      <c r="D552" s="0" t="n">
        <f aca="false">(C552-E552)/Setup!$B$17</f>
        <v>1.82425024733802</v>
      </c>
      <c r="E552" s="0" t="n">
        <f aca="false">SUMPRODUCT('FD inverse'!$A$3:$BH$3,'FD mesh'!$B$84:$BI$84,$E551:$BL551)+'FD inverse'!$A$3*$C552/Setup!$B$17+INDEX('FD inverse'!$A$3:$BH$3,1,'FD mesh'!$B$15+1)*Setup!$B$22</f>
        <v>24.1983149672539</v>
      </c>
      <c r="F552" s="0" t="n">
        <f aca="false">SUMPRODUCT('FD inverse'!$A$4:$BH$4,'FD mesh'!$B$84:$BI$84,$E551:$BL551)+'FD inverse'!$A$4*$C552/Setup!$B$17+INDEX('FD inverse'!$A$4:$BH$4,1,'FD mesh'!$B$15+1)*Setup!$B$22</f>
        <v>24.1331873041195</v>
      </c>
      <c r="G552" s="0" t="n">
        <f aca="false">SUMPRODUCT('FD inverse'!$A$5:$BH$5,'FD mesh'!$B$84:$BI$84,$E551:$BL551)+'FD inverse'!$A$5*$C552/Setup!$B$17+INDEX('FD inverse'!$A$5:$BH$5,1,'FD mesh'!$B$15+1)*Setup!$B$22</f>
        <v>24.0500047591425</v>
      </c>
      <c r="H552" s="0" t="n">
        <f aca="false">SUMPRODUCT('FD inverse'!$A$6:$BH$6,'FD mesh'!$B$84:$BI$84,$E551:$BL551)+'FD inverse'!$A$6*$C552/Setup!$B$17+INDEX('FD inverse'!$A$6:$BH$6,1,'FD mesh'!$B$15+1)*Setup!$B$22</f>
        <v>23.7461311560364</v>
      </c>
      <c r="I552" s="0" t="n">
        <f aca="false">SUMPRODUCT('FD inverse'!$A$7:$BH$7,'FD mesh'!$B$84:$BI$84,$E551:$BL551)+'FD inverse'!$A$7*$C552/Setup!$B$17+INDEX('FD inverse'!$A$7:$BH$7,1,'FD mesh'!$B$15+1)*Setup!$B$22</f>
        <v>23.7173832761298</v>
      </c>
      <c r="J552" s="0" t="n">
        <f aca="false">SUMPRODUCT('FD inverse'!$A$8:$BH$8,'FD mesh'!$B$84:$BI$84,$E551:$BL551)+'FD inverse'!$A$8*$C552/Setup!$B$17+INDEX('FD inverse'!$A$8:$BH$8,1,'FD mesh'!$B$15+1)*Setup!$B$22</f>
        <v>23.6862675143093</v>
      </c>
      <c r="K552" s="0" t="n">
        <f aca="false">SUMPRODUCT('FD inverse'!$A$9:$BH$9,'FD mesh'!$B$84:$BI$84,$E551:$BL551)+'FD inverse'!$A$9*$C552/Setup!$B$17+INDEX('FD inverse'!$A$9:$BH$9,1,'FD mesh'!$B$15+1)*Setup!$B$22</f>
        <v>23.653984129875</v>
      </c>
      <c r="L552" s="0" t="n">
        <f aca="false">SUMPRODUCT('FD inverse'!$A$10:$BH$10,'FD mesh'!$B$84:$BI$84,$E551:$BL551)+'FD inverse'!$A$10*$C552/Setup!$B$17+INDEX('FD inverse'!$A$10:$BH$10,1,'FD mesh'!$B$15+1)*Setup!$B$22</f>
        <v>23.6215889965396</v>
      </c>
      <c r="M552" s="0" t="n">
        <f aca="false">SUMPRODUCT('FD inverse'!$A$11:$BH$11,'FD mesh'!$B$84:$BI$84,$E551:$BL551)+'FD inverse'!$A$11*$C552/Setup!$B$17+INDEX('FD inverse'!$A$11:$BH$11,1,'FD mesh'!$B$15+1)*Setup!$B$22</f>
        <v>23.5899943460487</v>
      </c>
      <c r="N552" s="0" t="n">
        <f aca="false">SUMPRODUCT('FD inverse'!$A$12:$BH$12,'FD mesh'!$B$84:$BI$84,$E551:$BL551)+'FD inverse'!$A$12*$C552/Setup!$B$17+INDEX('FD inverse'!$A$12:$BH$12,1,'FD mesh'!$B$15+1)*Setup!$B$22</f>
        <v>23.559969792661</v>
      </c>
      <c r="O552" s="0" t="n">
        <f aca="false">SUMPRODUCT('FD inverse'!$A$13:$BH$13,'FD mesh'!$B$84:$BI$84,$E551:$BL551)+'FD inverse'!$A$13*$C552/Setup!$B$17+INDEX('FD inverse'!$A$13:$BH$13,1,'FD mesh'!$B$15+1)*Setup!$B$22</f>
        <v>23.5321434931238</v>
      </c>
      <c r="P552" s="0" t="n">
        <f aca="false">SUMPRODUCT('FD inverse'!$A$14:$BH$14,'FD mesh'!$B$84:$BI$84,$E551:$BL551)+'FD inverse'!$A$14*$C552/Setup!$B$17+INDEX('FD inverse'!$A$14:$BH$14,1,'FD mesh'!$B$15+1)*Setup!$B$22</f>
        <v>23.5070033195449</v>
      </c>
      <c r="Q552" s="0" t="n">
        <f aca="false">SUMPRODUCT('FD inverse'!$A$15:$BH$15,'FD mesh'!$B$84:$BI$84,$E551:$BL551)+'FD inverse'!$A$15*$C552/Setup!$B$17+INDEX('FD inverse'!$A$15:$BH$15,1,'FD mesh'!$B$15+1)*Setup!$B$22</f>
        <v>23.4848979450813</v>
      </c>
      <c r="R552" s="0" t="n">
        <f aca="false">SUMPRODUCT('FD inverse'!$A$16:$BH$16,'FD mesh'!$B$84:$BI$84,$E551:$BL551)+'FD inverse'!$A$16*$C552/Setup!$B$17+INDEX('FD inverse'!$A$16:$BH$16,1,'FD mesh'!$B$15+1)*Setup!$B$22</f>
        <v>23.4660377646574</v>
      </c>
      <c r="S552" s="0" t="n">
        <f aca="false">SUMPRODUCT('FD inverse'!$A$17:$BH$17,'FD mesh'!$B$84:$BI$84,$E551:$BL551)+'FD inverse'!$A$17*$C552/Setup!$B$17+INDEX('FD inverse'!$A$17:$BH$17,1,'FD mesh'!$B$15+1)*Setup!$B$22</f>
        <v>22.9115130776038</v>
      </c>
      <c r="T552" s="0" t="n">
        <f aca="false">SUMPRODUCT('FD inverse'!$A$18:$BH$18,'FD mesh'!$B$84:$BI$84,$E551:$BL551)+'FD inverse'!$A$18*$C552/Setup!$B$17+INDEX('FD inverse'!$A$18:$BH$18,1,'FD mesh'!$B$15+1)*Setup!$B$22</f>
        <v>22.3586948525185</v>
      </c>
      <c r="U552" s="0" t="n">
        <f aca="false">SUMPRODUCT('FD inverse'!$A$19:$BH$19,'FD mesh'!$B$84:$BI$84,$E551:$BL551)+'FD inverse'!$A$19*$C552/Setup!$B$17+INDEX('FD inverse'!$A$19:$BH$19,1,'FD mesh'!$B$15+1)*Setup!$B$22</f>
        <v>21.807602851757</v>
      </c>
      <c r="V552" s="0" t="n">
        <f aca="false">SUMPRODUCT('FD inverse'!$A$20:$BH$20,'FD mesh'!$B$84:$BI$84,$E551:$BL551)+'FD inverse'!$A$20*$C552/Setup!$B$17+INDEX('FD inverse'!$A$20:$BH$20,1,'FD mesh'!$B$15+1)*Setup!$B$22</f>
        <v>21.2582276644483</v>
      </c>
      <c r="W552" s="0" t="n">
        <f aca="false">SUMPRODUCT('FD inverse'!$A$21:$BH$21,'FD mesh'!$B$84:$BI$84,$E551:$BL551)+'FD inverse'!$A$21*$C552/Setup!$B$17+INDEX('FD inverse'!$A$21:$BH$21,1,'FD mesh'!$B$15+1)*Setup!$B$22</f>
        <v>20.7105331218294</v>
      </c>
      <c r="X552" s="0" t="n">
        <f aca="false">SUMPRODUCT('FD inverse'!$A$22:$BH$22,'FD mesh'!$B$84:$BI$84,$E551:$BL551)+'FD inverse'!$A$22*$C552/Setup!$B$17+INDEX('FD inverse'!$A$22:$BH$22,1,'FD mesh'!$B$15+1)*Setup!$B$22</f>
        <v>20.1644586710695</v>
      </c>
      <c r="Y552" s="0" t="n">
        <f aca="false">SUMPRODUCT('FD inverse'!$A$23:$BH$23,'FD mesh'!$B$84:$BI$84,$E551:$BL551)+'FD inverse'!$A$23*$C552/Setup!$B$17+INDEX('FD inverse'!$A$23:$BH$23,1,'FD mesh'!$B$15+1)*Setup!$B$22</f>
        <v>19.6199217069974</v>
      </c>
      <c r="Z552" s="0" t="n">
        <f aca="false">SUMPRODUCT('FD inverse'!$A$24:$BH$24,'FD mesh'!$B$84:$BI$84,$E551:$BL551)+'FD inverse'!$A$24*$C552/Setup!$B$17+INDEX('FD inverse'!$A$24:$BH$24,1,'FD mesh'!$B$15+1)*Setup!$B$22</f>
        <v>19.0768198621041</v>
      </c>
      <c r="AA552" s="0" t="n">
        <f aca="false">SUMPRODUCT('FD inverse'!$A$25:$BH$25,'FD mesh'!$B$84:$BI$84,$E551:$BL551)+'FD inverse'!$A$25*$C552/Setup!$B$17+INDEX('FD inverse'!$A$25:$BH$25,1,'FD mesh'!$B$15+1)*Setup!$B$22</f>
        <v>18.5350332560507</v>
      </c>
      <c r="AB552" s="0" t="n">
        <f aca="false">SUMPRODUCT('FD inverse'!$A$26:$BH$26,'FD mesh'!$B$84:$BI$84,$E551:$BL551)+'FD inverse'!$A$26*$C552/Setup!$B$17+INDEX('FD inverse'!$A$26:$BH$26,1,'FD mesh'!$B$15+1)*Setup!$B$22</f>
        <v>17.9944267066863</v>
      </c>
      <c r="AC552" s="0" t="n">
        <f aca="false">SUMPRODUCT('FD inverse'!$A$27:$BH$27,'FD mesh'!$B$84:$BI$84,$E551:$BL551)+'FD inverse'!$A$27*$C552/Setup!$B$17+INDEX('FD inverse'!$A$27:$BH$27,1,'FD mesh'!$B$15+1)*Setup!$B$22</f>
        <v>17.4548519052622</v>
      </c>
      <c r="AD552" s="0" t="n">
        <f aca="false">SUMPRODUCT('FD inverse'!$A$28:$BH$28,'FD mesh'!$B$84:$BI$84,$E551:$BL551)+'FD inverse'!$A$28*$C552/Setup!$B$17+INDEX('FD inverse'!$A$28:$BH$28,1,'FD mesh'!$B$15+1)*Setup!$B$22</f>
        <v>16.9161495591234</v>
      </c>
      <c r="AE552" s="0" t="n">
        <f aca="false">SUMPRODUCT('FD inverse'!$A$29:$BH$29,'FD mesh'!$B$84:$BI$84,$E551:$BL551)+'FD inverse'!$A$29*$C552/Setup!$B$17+INDEX('FD inverse'!$A$29:$BH$29,1,'FD mesh'!$B$15+1)*Setup!$B$22</f>
        <v>16.3781515056707</v>
      </c>
      <c r="AF552" s="0" t="n">
        <f aca="false">SUMPRODUCT('FD inverse'!$A$30:$BH$30,'FD mesh'!$B$84:$BI$84,$E551:$BL551)+'FD inverse'!$A$30*$C552/Setup!$B$17+INDEX('FD inverse'!$A$30:$BH$30,1,'FD mesh'!$B$15+1)*Setup!$B$22</f>
        <v>15.8406828018114</v>
      </c>
      <c r="AG552" s="0" t="n">
        <f aca="false">SUMPRODUCT('FD inverse'!$A$31:$BH$31,'FD mesh'!$B$84:$BI$84,$E551:$BL551)+'FD inverse'!$A$31*$C552/Setup!$B$17+INDEX('FD inverse'!$A$31:$BH$31,1,'FD mesh'!$B$15+1)*Setup!$B$22</f>
        <v>15.3035637934613</v>
      </c>
      <c r="AH552" s="0" t="n">
        <f aca="false">SUMPRODUCT('FD inverse'!$A$32:$BH$32,'FD mesh'!$B$84:$BI$84,$E551:$BL551)+'FD inverse'!$A$32*$C552/Setup!$B$17+INDEX('FD inverse'!$A$32:$BH$32,1,'FD mesh'!$B$15+1)*Setup!$B$22</f>
        <v>15.2810723862539</v>
      </c>
      <c r="AI552" s="0" t="n">
        <f aca="false">SUMPRODUCT('FD inverse'!$A$33:$BH$33,'FD mesh'!$B$84:$BI$84,$E551:$BL551)+'FD inverse'!$A$33*$C552/Setup!$B$17+INDEX('FD inverse'!$A$33:$BH$33,1,'FD mesh'!$B$15+1)*Setup!$B$22</f>
        <v>15.2588547639736</v>
      </c>
      <c r="AJ552" s="0" t="n">
        <f aca="false">SUMPRODUCT('FD inverse'!$A$34:$BH$34,'FD mesh'!$B$84:$BI$84,$E551:$BL551)+'FD inverse'!$A$34*$C552/Setup!$B$17+INDEX('FD inverse'!$A$34:$BH$34,1,'FD mesh'!$B$15+1)*Setup!$B$22</f>
        <v>15.2368952102478</v>
      </c>
      <c r="AK552" s="0" t="n">
        <f aca="false">SUMPRODUCT('FD inverse'!$A$35:$BH$35,'FD mesh'!$B$84:$BI$84,$E551:$BL551)+'FD inverse'!$A$35*$C552/Setup!$B$17+INDEX('FD inverse'!$A$35:$BH$35,1,'FD mesh'!$B$15+1)*Setup!$B$22</f>
        <v>15.2151766562018</v>
      </c>
      <c r="AL552" s="0" t="n">
        <f aca="false">SUMPRODUCT('FD inverse'!$A$36:$BH$36,'FD mesh'!$B$84:$BI$84,$E551:$BL551)+'FD inverse'!$A$36*$C552/Setup!$B$17+INDEX('FD inverse'!$A$36:$BH$36,1,'FD mesh'!$B$15+1)*Setup!$B$22</f>
        <v>15.1936808750668</v>
      </c>
      <c r="AM552" s="0" t="n">
        <f aca="false">SUMPRODUCT('FD inverse'!$A$37:$BH$37,'FD mesh'!$B$84:$BI$84,$E551:$BL551)+'FD inverse'!$A$37*$C552/Setup!$B$17+INDEX('FD inverse'!$A$37:$BH$37,1,'FD mesh'!$B$15+1)*Setup!$B$22</f>
        <v>15.1723886553176</v>
      </c>
      <c r="AN552" s="0" t="n">
        <f aca="false">SUMPRODUCT('FD inverse'!$A$38:$BH$38,'FD mesh'!$B$84:$BI$84,$E551:$BL551)+'FD inverse'!$A$38*$C552/Setup!$B$17+INDEX('FD inverse'!$A$38:$BH$38,1,'FD mesh'!$B$15+1)*Setup!$B$22</f>
        <v>15.1512799539454</v>
      </c>
      <c r="AO552" s="0" t="n">
        <f aca="false">SUMPRODUCT('FD inverse'!$A$39:$BH$39,'FD mesh'!$B$84:$BI$84,$E551:$BL551)+'FD inverse'!$A$39*$C552/Setup!$B$17+INDEX('FD inverse'!$A$39:$BH$39,1,'FD mesh'!$B$15+1)*Setup!$B$22</f>
        <v>15.1303340315725</v>
      </c>
      <c r="AP552" s="0" t="n">
        <f aca="false">SUMPRODUCT('FD inverse'!$A$40:$BH$40,'FD mesh'!$B$84:$BI$84,$E551:$BL551)+'FD inverse'!$A$40*$C552/Setup!$B$17+INDEX('FD inverse'!$A$40:$BH$40,1,'FD mesh'!$B$15+1)*Setup!$B$22</f>
        <v>15.1095295711897</v>
      </c>
      <c r="AQ552" s="0" t="n">
        <f aca="false">SUMPRODUCT('FD inverse'!$A$41:$BH$41,'FD mesh'!$B$84:$BI$84,$E551:$BL551)+'FD inverse'!$A$41*$C552/Setup!$B$17+INDEX('FD inverse'!$A$41:$BH$41,1,'FD mesh'!$B$15+1)*Setup!$B$22</f>
        <v>15.0888447823669</v>
      </c>
      <c r="AR552" s="0" t="n">
        <f aca="false">SUMPRODUCT('FD inverse'!$A$42:$BH$42,'FD mesh'!$B$84:$BI$84,$E551:$BL551)+'FD inverse'!$A$42*$C552/Setup!$B$17+INDEX('FD inverse'!$A$42:$BH$42,1,'FD mesh'!$B$15+1)*Setup!$B$22</f>
        <v>15.0682574928399</v>
      </c>
      <c r="AS552" s="0" t="n">
        <f aca="false">SUMPRODUCT('FD inverse'!$A$43:$BH$43,'FD mesh'!$B$84:$BI$84,$E551:$BL551)+'FD inverse'!$A$43*$C552/Setup!$B$17+INDEX('FD inverse'!$A$43:$BH$43,1,'FD mesh'!$B$15+1)*Setup!$B$22</f>
        <v>0</v>
      </c>
      <c r="AT552" s="0" t="n">
        <f aca="false">SUMPRODUCT('FD inverse'!$A$44:$BH$44,'FD mesh'!$B$84:$BI$84,$E551:$BL551)+'FD inverse'!$A$44*$C552/Setup!$B$17+INDEX('FD inverse'!$A$44:$BH$44,1,'FD mesh'!$B$15+1)*Setup!$B$22</f>
        <v>0</v>
      </c>
      <c r="AU552" s="0" t="n">
        <f aca="false">SUMPRODUCT('FD inverse'!$A$45:$BH$45,'FD mesh'!$B$84:$BI$84,$E551:$BL551)+'FD inverse'!$A$45*$C552/Setup!$B$17+INDEX('FD inverse'!$A$45:$BH$45,1,'FD mesh'!$B$15+1)*Setup!$B$22</f>
        <v>0</v>
      </c>
      <c r="AV552" s="0" t="n">
        <f aca="false">SUMPRODUCT('FD inverse'!$A$46:$BH$46,'FD mesh'!$B$84:$BI$84,$E551:$BL551)+'FD inverse'!$A$46*$C552/Setup!$B$17+INDEX('FD inverse'!$A$46:$BH$46,1,'FD mesh'!$B$15+1)*Setup!$B$22</f>
        <v>0</v>
      </c>
      <c r="AW552" s="0" t="n">
        <f aca="false">SUMPRODUCT('FD inverse'!$A$47:$BH$47,'FD mesh'!$B$84:$BI$84,$E551:$BL551)+'FD inverse'!$A$47*$C552/Setup!$B$17+INDEX('FD inverse'!$A$47:$BH$47,1,'FD mesh'!$B$15+1)*Setup!$B$22</f>
        <v>0</v>
      </c>
      <c r="AX552" s="0" t="n">
        <f aca="false">SUMPRODUCT('FD inverse'!$A$48:$BH$48,'FD mesh'!$B$84:$BI$84,$E551:$BL551)+'FD inverse'!$A$48*$C552/Setup!$B$17+INDEX('FD inverse'!$A$48:$BH$48,1,'FD mesh'!$B$15+1)*Setup!$B$22</f>
        <v>0</v>
      </c>
      <c r="AY552" s="0" t="n">
        <f aca="false">SUMPRODUCT('FD inverse'!$A$49:$BH$49,'FD mesh'!$B$84:$BI$84,$E551:$BL551)+'FD inverse'!$A$49*$C552/Setup!$B$17+INDEX('FD inverse'!$A$49:$BH$49,1,'FD mesh'!$B$15+1)*Setup!$B$22</f>
        <v>0</v>
      </c>
      <c r="AZ552" s="0" t="n">
        <f aca="false">SUMPRODUCT('FD inverse'!$A$50:$BH$50,'FD mesh'!$B$84:$BI$84,$E551:$BL551)+'FD inverse'!$A$50*$C552/Setup!$B$17+INDEX('FD inverse'!$A$50:$BH$50,1,'FD mesh'!$B$15+1)*Setup!$B$22</f>
        <v>0</v>
      </c>
      <c r="BA552" s="0" t="n">
        <f aca="false">SUMPRODUCT('FD inverse'!$A$51:$BH$51,'FD mesh'!$B$84:$BI$84,$E551:$BL551)+'FD inverse'!$A$51*$C552/Setup!$B$17+INDEX('FD inverse'!$A$51:$BH$51,1,'FD mesh'!$B$15+1)*Setup!$B$22</f>
        <v>0</v>
      </c>
      <c r="BB552" s="0" t="n">
        <f aca="false">SUMPRODUCT('FD inverse'!$A$52:$BH$52,'FD mesh'!$B$84:$BI$84,$E551:$BL551)+'FD inverse'!$A$52*$C552/Setup!$B$17+INDEX('FD inverse'!$A$52:$BH$52,1,'FD mesh'!$B$15+1)*Setup!$B$22</f>
        <v>0</v>
      </c>
      <c r="BC552" s="0" t="n">
        <f aca="false">SUMPRODUCT('FD inverse'!$A$53:$BH$53,'FD mesh'!$B$84:$BI$84,$E551:$BL551)+'FD inverse'!$A$53*$C552/Setup!$B$17+INDEX('FD inverse'!$A$53:$BH$53,1,'FD mesh'!$B$15+1)*Setup!$B$22</f>
        <v>0</v>
      </c>
      <c r="BD552" s="0" t="n">
        <f aca="false">SUMPRODUCT('FD inverse'!$A$54:$BH$54,'FD mesh'!$B$84:$BI$84,$E551:$BL551)+'FD inverse'!$A$54*$C552/Setup!$B$17+INDEX('FD inverse'!$A$54:$BH$54,1,'FD mesh'!$B$15+1)*Setup!$B$22</f>
        <v>0</v>
      </c>
      <c r="BE552" s="0" t="n">
        <f aca="false">SUMPRODUCT('FD inverse'!$A$55:$BH$55,'FD mesh'!$B$84:$BI$84,$E551:$BL551)+'FD inverse'!$A$55*$C552/Setup!$B$17+INDEX('FD inverse'!$A$55:$BH$55,1,'FD mesh'!$B$15+1)*Setup!$B$22</f>
        <v>0</v>
      </c>
      <c r="BF552" s="0" t="n">
        <f aca="false">SUMPRODUCT('FD inverse'!$A$56:$BH$56,'FD mesh'!$B$84:$BI$84,$E551:$BL551)+'FD inverse'!$A$56*$C552/Setup!$B$17+INDEX('FD inverse'!$A$56:$BH$56,1,'FD mesh'!$B$15+1)*Setup!$B$22</f>
        <v>0</v>
      </c>
      <c r="BG552" s="0" t="n">
        <f aca="false">SUMPRODUCT('FD inverse'!$A$57:$BH$57,'FD mesh'!$B$84:$BI$84,$E551:$BL551)+'FD inverse'!$A$57*$C552/Setup!$B$17+INDEX('FD inverse'!$A$57:$BH$57,1,'FD mesh'!$B$15+1)*Setup!$B$22</f>
        <v>0</v>
      </c>
      <c r="BH552" s="0" t="n">
        <f aca="false">SUMPRODUCT('FD inverse'!$A$58:$BH$58,'FD mesh'!$B$84:$BI$84,$E551:$BL551)+'FD inverse'!$A$58*$C552/Setup!$B$17+INDEX('FD inverse'!$A$58:$BH$58,1,'FD mesh'!$B$15+1)*Setup!$B$22</f>
        <v>0</v>
      </c>
      <c r="BI552" s="0" t="n">
        <f aca="false">SUMPRODUCT('FD inverse'!$A$59:$BH$59,'FD mesh'!$B$84:$BI$84,$E551:$BL551)+'FD inverse'!$A$59*$C552/Setup!$B$17+INDEX('FD inverse'!$A$59:$BH$59,1,'FD mesh'!$B$15+1)*Setup!$B$22</f>
        <v>0</v>
      </c>
      <c r="BJ552" s="0" t="n">
        <f aca="false">SUMPRODUCT('FD inverse'!$A$60:$BH$60,'FD mesh'!$B$84:$BI$84,$E551:$BL551)+'FD inverse'!$A$60*$C552/Setup!$B$17+INDEX('FD inverse'!$A$60:$BH$60,1,'FD mesh'!$B$15+1)*Setup!$B$22</f>
        <v>0</v>
      </c>
      <c r="BK552" s="0" t="n">
        <f aca="false">SUMPRODUCT('FD inverse'!$A$61:$BH$61,'FD mesh'!$B$84:$BI$84,$E551:$BL551)+'FD inverse'!$A$61*$C552/Setup!$B$17+INDEX('FD inverse'!$A$61:$BH$61,1,'FD mesh'!$B$15+1)*Setup!$B$22</f>
        <v>0</v>
      </c>
      <c r="BL552" s="0" t="n">
        <f aca="false">SUMPRODUCT('FD inverse'!$A$62:$BH$62,'FD mesh'!$B$84:$BI$84,$E551:$BL551)+'FD inverse'!$A$62*$C552/Setup!$B$17+INDEX('FD inverse'!$A$62:$BH$62,1,'FD mesh'!$B$15+1)*Setup!$B$22</f>
        <v>0</v>
      </c>
    </row>
    <row r="553" customFormat="false" ht="15" hidden="false" customHeight="false" outlineLevel="0" collapsed="false">
      <c r="A553" s="0" t="n">
        <v>548</v>
      </c>
      <c r="B553" s="0" t="n">
        <f aca="false">A553*Setup!$B$11/3600</f>
        <v>45.6666666666667</v>
      </c>
      <c r="C553" s="0" t="n">
        <f aca="false">Setup!$B$7+Setup!$B$8*COS(2*PI()*(B553-Setup!$B$9)/24)</f>
        <v>24.3486229709906</v>
      </c>
      <c r="D553" s="0" t="n">
        <f aca="false">(C553-E553)/Setup!$B$17</f>
        <v>1.54282710513209</v>
      </c>
      <c r="E553" s="0" t="n">
        <f aca="false">SUMPRODUCT('FD inverse'!$A$3:$BH$3,'FD mesh'!$B$84:$BI$84,$E552:$BL552)+'FD inverse'!$A$3*$C553/Setup!$B$17+INDEX('FD inverse'!$A$3:$BH$3,1,'FD mesh'!$B$15+1)*Setup!$B$22</f>
        <v>24.1480554473235</v>
      </c>
      <c r="F553" s="0" t="n">
        <f aca="false">SUMPRODUCT('FD inverse'!$A$4:$BH$4,'FD mesh'!$B$84:$BI$84,$E552:$BL552)+'FD inverse'!$A$4*$C553/Setup!$B$17+INDEX('FD inverse'!$A$4:$BH$4,1,'FD mesh'!$B$15+1)*Setup!$B$22</f>
        <v>24.0912309600826</v>
      </c>
      <c r="G553" s="0" t="n">
        <f aca="false">SUMPRODUCT('FD inverse'!$A$5:$BH$5,'FD mesh'!$B$84:$BI$84,$E552:$BL552)+'FD inverse'!$A$5*$C553/Setup!$B$17+INDEX('FD inverse'!$A$5:$BH$5,1,'FD mesh'!$B$15+1)*Setup!$B$22</f>
        <v>24.0161962540758</v>
      </c>
      <c r="H553" s="0" t="n">
        <f aca="false">SUMPRODUCT('FD inverse'!$A$6:$BH$6,'FD mesh'!$B$84:$BI$84,$E552:$BL552)+'FD inverse'!$A$6*$C553/Setup!$B$17+INDEX('FD inverse'!$A$6:$BH$6,1,'FD mesh'!$B$15+1)*Setup!$B$22</f>
        <v>23.7394276069484</v>
      </c>
      <c r="I553" s="0" t="n">
        <f aca="false">SUMPRODUCT('FD inverse'!$A$7:$BH$7,'FD mesh'!$B$84:$BI$84,$E552:$BL552)+'FD inverse'!$A$7*$C553/Setup!$B$17+INDEX('FD inverse'!$A$7:$BH$7,1,'FD mesh'!$B$15+1)*Setup!$B$22</f>
        <v>23.7129573582091</v>
      </c>
      <c r="J553" s="0" t="n">
        <f aca="false">SUMPRODUCT('FD inverse'!$A$8:$BH$8,'FD mesh'!$B$84:$BI$84,$E552:$BL552)+'FD inverse'!$A$8*$C553/Setup!$B$17+INDEX('FD inverse'!$A$8:$BH$8,1,'FD mesh'!$B$15+1)*Setup!$B$22</f>
        <v>23.6838759484546</v>
      </c>
      <c r="K553" s="0" t="n">
        <f aca="false">SUMPRODUCT('FD inverse'!$A$9:$BH$9,'FD mesh'!$B$84:$BI$84,$E552:$BL552)+'FD inverse'!$A$9*$C553/Setup!$B$17+INDEX('FD inverse'!$A$9:$BH$9,1,'FD mesh'!$B$15+1)*Setup!$B$22</f>
        <v>23.6533835853936</v>
      </c>
      <c r="L553" s="0" t="n">
        <f aca="false">SUMPRODUCT('FD inverse'!$A$10:$BH$10,'FD mesh'!$B$84:$BI$84,$E552:$BL552)+'FD inverse'!$A$10*$C553/Setup!$B$17+INDEX('FD inverse'!$A$10:$BH$10,1,'FD mesh'!$B$15+1)*Setup!$B$22</f>
        <v>23.6225369188038</v>
      </c>
      <c r="M553" s="0" t="n">
        <f aca="false">SUMPRODUCT('FD inverse'!$A$11:$BH$11,'FD mesh'!$B$84:$BI$84,$E552:$BL552)+'FD inverse'!$A$11*$C553/Setup!$B$17+INDEX('FD inverse'!$A$11:$BH$11,1,'FD mesh'!$B$15+1)*Setup!$B$22</f>
        <v>23.5922494983875</v>
      </c>
      <c r="N553" s="0" t="n">
        <f aca="false">SUMPRODUCT('FD inverse'!$A$12:$BH$12,'FD mesh'!$B$84:$BI$84,$E552:$BL552)+'FD inverse'!$A$12*$C553/Setup!$B$17+INDEX('FD inverse'!$A$12:$BH$12,1,'FD mesh'!$B$15+1)*Setup!$B$22</f>
        <v>23.5632925513275</v>
      </c>
      <c r="O553" s="0" t="n">
        <f aca="false">SUMPRODUCT('FD inverse'!$A$13:$BH$13,'FD mesh'!$B$84:$BI$84,$E552:$BL552)+'FD inverse'!$A$13*$C553/Setup!$B$17+INDEX('FD inverse'!$A$13:$BH$13,1,'FD mesh'!$B$15+1)*Setup!$B$22</f>
        <v>23.5362959338643</v>
      </c>
      <c r="P553" s="0" t="n">
        <f aca="false">SUMPRODUCT('FD inverse'!$A$14:$BH$14,'FD mesh'!$B$84:$BI$84,$E552:$BL552)+'FD inverse'!$A$14*$C553/Setup!$B$17+INDEX('FD inverse'!$A$14:$BH$14,1,'FD mesh'!$B$15+1)*Setup!$B$22</f>
        <v>23.5117491339471</v>
      </c>
      <c r="Q553" s="0" t="n">
        <f aca="false">SUMPRODUCT('FD inverse'!$A$15:$BH$15,'FD mesh'!$B$84:$BI$84,$E552:$BL552)+'FD inverse'!$A$15*$C553/Setup!$B$17+INDEX('FD inverse'!$A$15:$BH$15,1,'FD mesh'!$B$15+1)*Setup!$B$22</f>
        <v>23.4900022245327</v>
      </c>
      <c r="R553" s="0" t="n">
        <f aca="false">SUMPRODUCT('FD inverse'!$A$16:$BH$16,'FD mesh'!$B$84:$BI$84,$E552:$BL552)+'FD inverse'!$A$16*$C553/Setup!$B$17+INDEX('FD inverse'!$A$16:$BH$16,1,'FD mesh'!$B$15+1)*Setup!$B$22</f>
        <v>23.4712666894259</v>
      </c>
      <c r="S553" s="0" t="n">
        <f aca="false">SUMPRODUCT('FD inverse'!$A$17:$BH$17,'FD mesh'!$B$84:$BI$84,$E552:$BL552)+'FD inverse'!$A$17*$C553/Setup!$B$17+INDEX('FD inverse'!$A$17:$BH$17,1,'FD mesh'!$B$15+1)*Setup!$B$22</f>
        <v>22.9169452384172</v>
      </c>
      <c r="T553" s="0" t="n">
        <f aca="false">SUMPRODUCT('FD inverse'!$A$18:$BH$18,'FD mesh'!$B$84:$BI$84,$E552:$BL552)+'FD inverse'!$A$18*$C553/Setup!$B$17+INDEX('FD inverse'!$A$18:$BH$18,1,'FD mesh'!$B$15+1)*Setup!$B$22</f>
        <v>22.3642223947337</v>
      </c>
      <c r="U553" s="0" t="n">
        <f aca="false">SUMPRODUCT('FD inverse'!$A$19:$BH$19,'FD mesh'!$B$84:$BI$84,$E552:$BL552)+'FD inverse'!$A$19*$C553/Setup!$B$17+INDEX('FD inverse'!$A$19:$BH$19,1,'FD mesh'!$B$15+1)*Setup!$B$22</f>
        <v>21.8131262277593</v>
      </c>
      <c r="V553" s="0" t="n">
        <f aca="false">SUMPRODUCT('FD inverse'!$A$20:$BH$20,'FD mesh'!$B$84:$BI$84,$E552:$BL552)+'FD inverse'!$A$20*$C553/Setup!$B$17+INDEX('FD inverse'!$A$20:$BH$20,1,'FD mesh'!$B$15+1)*Setup!$B$22</f>
        <v>21.2636555114369</v>
      </c>
      <c r="W553" s="0" t="n">
        <f aca="false">SUMPRODUCT('FD inverse'!$A$21:$BH$21,'FD mesh'!$B$84:$BI$84,$E552:$BL552)+'FD inverse'!$A$21*$C553/Setup!$B$17+INDEX('FD inverse'!$A$21:$BH$21,1,'FD mesh'!$B$15+1)*Setup!$B$22</f>
        <v>20.7157821329426</v>
      </c>
      <c r="X553" s="0" t="n">
        <f aca="false">SUMPRODUCT('FD inverse'!$A$22:$BH$22,'FD mesh'!$B$84:$BI$84,$E552:$BL552)+'FD inverse'!$A$22*$C553/Setup!$B$17+INDEX('FD inverse'!$A$22:$BH$22,1,'FD mesh'!$B$15+1)*Setup!$B$22</f>
        <v>20.1694534634331</v>
      </c>
      <c r="Y553" s="0" t="n">
        <f aca="false">SUMPRODUCT('FD inverse'!$A$23:$BH$23,'FD mesh'!$B$84:$BI$84,$E552:$BL552)+'FD inverse'!$A$23*$C553/Setup!$B$17+INDEX('FD inverse'!$A$23:$BH$23,1,'FD mesh'!$B$15+1)*Setup!$B$22</f>
        <v>19.624594689962</v>
      </c>
      <c r="Z553" s="0" t="n">
        <f aca="false">SUMPRODUCT('FD inverse'!$A$24:$BH$24,'FD mesh'!$B$84:$BI$84,$E552:$BL552)+'FD inverse'!$A$24*$C553/Setup!$B$17+INDEX('FD inverse'!$A$24:$BH$24,1,'FD mesh'!$B$15+1)*Setup!$B$22</f>
        <v>19.0811111086205</v>
      </c>
      <c r="AA553" s="0" t="n">
        <f aca="false">SUMPRODUCT('FD inverse'!$A$25:$BH$25,'FD mesh'!$B$84:$BI$84,$E552:$BL552)+'FD inverse'!$A$25*$C553/Setup!$B$17+INDEX('FD inverse'!$A$25:$BH$25,1,'FD mesh'!$B$15+1)*Setup!$B$22</f>
        <v>18.5388903798252</v>
      </c>
      <c r="AB553" s="0" t="n">
        <f aca="false">SUMPRODUCT('FD inverse'!$A$26:$BH$26,'FD mesh'!$B$84:$BI$84,$E552:$BL552)+'FD inverse'!$A$26*$C553/Setup!$B$17+INDEX('FD inverse'!$A$26:$BH$26,1,'FD mesh'!$B$15+1)*Setup!$B$22</f>
        <v>17.997804747455</v>
      </c>
      <c r="AC553" s="0" t="n">
        <f aca="false">SUMPRODUCT('FD inverse'!$A$27:$BH$27,'FD mesh'!$B$84:$BI$84,$E552:$BL552)+'FD inverse'!$A$27*$C553/Setup!$B$17+INDEX('FD inverse'!$A$27:$BH$27,1,'FD mesh'!$B$15+1)*Setup!$B$22</f>
        <v>17.4577132242253</v>
      </c>
      <c r="AD553" s="0" t="n">
        <f aca="false">SUMPRODUCT('FD inverse'!$A$28:$BH$28,'FD mesh'!$B$84:$BI$84,$E552:$BL552)+'FD inverse'!$A$28*$C553/Setup!$B$17+INDEX('FD inverse'!$A$28:$BH$28,1,'FD mesh'!$B$15+1)*Setup!$B$22</f>
        <v>16.9184637462906</v>
      </c>
      <c r="AE553" s="0" t="n">
        <f aca="false">SUMPRODUCT('FD inverse'!$A$29:$BH$29,'FD mesh'!$B$84:$BI$84,$E552:$BL552)+'FD inverse'!$A$29*$C553/Setup!$B$17+INDEX('FD inverse'!$A$29:$BH$29,1,'FD mesh'!$B$15+1)*Setup!$B$22</f>
        <v>16.3798953005793</v>
      </c>
      <c r="AF553" s="0" t="n">
        <f aca="false">SUMPRODUCT('FD inverse'!$A$30:$BH$30,'FD mesh'!$B$84:$BI$84,$E552:$BL552)+'FD inverse'!$A$30*$C553/Setup!$B$17+INDEX('FD inverse'!$A$30:$BH$30,1,'FD mesh'!$B$15+1)*Setup!$B$22</f>
        <v>15.8418400287982</v>
      </c>
      <c r="AG553" s="0" t="n">
        <f aca="false">SUMPRODUCT('FD inverse'!$A$31:$BH$31,'FD mesh'!$B$84:$BI$84,$E552:$BL552)+'FD inverse'!$A$31*$C553/Setup!$B$17+INDEX('FD inverse'!$A$31:$BH$31,1,'FD mesh'!$B$15+1)*Setup!$B$22</f>
        <v>15.3041253123876</v>
      </c>
      <c r="AH553" s="0" t="n">
        <f aca="false">SUMPRODUCT('FD inverse'!$A$32:$BH$32,'FD mesh'!$B$84:$BI$84,$E552:$BL552)+'FD inverse'!$A$32*$C553/Setup!$B$17+INDEX('FD inverse'!$A$32:$BH$32,1,'FD mesh'!$B$15+1)*Setup!$B$22</f>
        <v>15.2816069130644</v>
      </c>
      <c r="AI553" s="0" t="n">
        <f aca="false">SUMPRODUCT('FD inverse'!$A$33:$BH$33,'FD mesh'!$B$84:$BI$84,$E552:$BL552)+'FD inverse'!$A$33*$C553/Setup!$B$17+INDEX('FD inverse'!$A$33:$BH$33,1,'FD mesh'!$B$15+1)*Setup!$B$22</f>
        <v>15.2593591035247</v>
      </c>
      <c r="AJ553" s="0" t="n">
        <f aca="false">SUMPRODUCT('FD inverse'!$A$34:$BH$34,'FD mesh'!$B$84:$BI$84,$E552:$BL552)+'FD inverse'!$A$34*$C553/Setup!$B$17+INDEX('FD inverse'!$A$34:$BH$34,1,'FD mesh'!$B$15+1)*Setup!$B$22</f>
        <v>15.2373666022822</v>
      </c>
      <c r="AK553" s="0" t="n">
        <f aca="false">SUMPRODUCT('FD inverse'!$A$35:$BH$35,'FD mesh'!$B$84:$BI$84,$E552:$BL552)+'FD inverse'!$A$35*$C553/Setup!$B$17+INDEX('FD inverse'!$A$35:$BH$35,1,'FD mesh'!$B$15+1)*Setup!$B$22</f>
        <v>15.2156127305453</v>
      </c>
      <c r="AL553" s="0" t="n">
        <f aca="false">SUMPRODUCT('FD inverse'!$A$36:$BH$36,'FD mesh'!$B$84:$BI$84,$E552:$BL552)+'FD inverse'!$A$36*$C553/Setup!$B$17+INDEX('FD inverse'!$A$36:$BH$36,1,'FD mesh'!$B$15+1)*Setup!$B$22</f>
        <v>15.1940796096852</v>
      </c>
      <c r="AM553" s="0" t="n">
        <f aca="false">SUMPRODUCT('FD inverse'!$A$37:$BH$37,'FD mesh'!$B$84:$BI$84,$E552:$BL552)+'FD inverse'!$A$37*$C553/Setup!$B$17+INDEX('FD inverse'!$A$37:$BH$37,1,'FD mesh'!$B$15+1)*Setup!$B$22</f>
        <v>15.1727483374731</v>
      </c>
      <c r="AN553" s="0" t="n">
        <f aca="false">SUMPRODUCT('FD inverse'!$A$38:$BH$38,'FD mesh'!$B$84:$BI$84,$E552:$BL552)+'FD inverse'!$A$38*$C553/Setup!$B$17+INDEX('FD inverse'!$A$38:$BH$38,1,'FD mesh'!$B$15+1)*Setup!$B$22</f>
        <v>15.1515991446528</v>
      </c>
      <c r="AO553" s="0" t="n">
        <f aca="false">SUMPRODUCT('FD inverse'!$A$39:$BH$39,'FD mesh'!$B$84:$BI$84,$E552:$BL552)+'FD inverse'!$A$39*$C553/Setup!$B$17+INDEX('FD inverse'!$A$39:$BH$39,1,'FD mesh'!$B$15+1)*Setup!$B$22</f>
        <v>15.1306115335205</v>
      </c>
      <c r="AP553" s="0" t="n">
        <f aca="false">SUMPRODUCT('FD inverse'!$A$40:$BH$40,'FD mesh'!$B$84:$BI$84,$E552:$BL552)+'FD inverse'!$A$40*$C553/Setup!$B$17+INDEX('FD inverse'!$A$40:$BH$40,1,'FD mesh'!$B$15+1)*Setup!$B$22</f>
        <v>15.1097644002661</v>
      </c>
      <c r="AQ553" s="0" t="n">
        <f aca="false">SUMPRODUCT('FD inverse'!$A$41:$BH$41,'FD mesh'!$B$84:$BI$84,$E552:$BL552)+'FD inverse'!$A$41*$C553/Setup!$B$17+INDEX('FD inverse'!$A$41:$BH$41,1,'FD mesh'!$B$15+1)*Setup!$B$22</f>
        <v>15.0890361428991</v>
      </c>
      <c r="AR553" s="0" t="n">
        <f aca="false">SUMPRODUCT('FD inverse'!$A$42:$BH$42,'FD mesh'!$B$84:$BI$84,$E552:$BL552)+'FD inverse'!$A$42*$C553/Setup!$B$17+INDEX('FD inverse'!$A$42:$BH$42,1,'FD mesh'!$B$15+1)*Setup!$B$22</f>
        <v>15.0684047566412</v>
      </c>
      <c r="AS553" s="0" t="n">
        <f aca="false">SUMPRODUCT('FD inverse'!$A$43:$BH$43,'FD mesh'!$B$84:$BI$84,$E552:$BL552)+'FD inverse'!$A$43*$C553/Setup!$B$17+INDEX('FD inverse'!$A$43:$BH$43,1,'FD mesh'!$B$15+1)*Setup!$B$22</f>
        <v>0</v>
      </c>
      <c r="AT553" s="0" t="n">
        <f aca="false">SUMPRODUCT('FD inverse'!$A$44:$BH$44,'FD mesh'!$B$84:$BI$84,$E552:$BL552)+'FD inverse'!$A$44*$C553/Setup!$B$17+INDEX('FD inverse'!$A$44:$BH$44,1,'FD mesh'!$B$15+1)*Setup!$B$22</f>
        <v>0</v>
      </c>
      <c r="AU553" s="0" t="n">
        <f aca="false">SUMPRODUCT('FD inverse'!$A$45:$BH$45,'FD mesh'!$B$84:$BI$84,$E552:$BL552)+'FD inverse'!$A$45*$C553/Setup!$B$17+INDEX('FD inverse'!$A$45:$BH$45,1,'FD mesh'!$B$15+1)*Setup!$B$22</f>
        <v>0</v>
      </c>
      <c r="AV553" s="0" t="n">
        <f aca="false">SUMPRODUCT('FD inverse'!$A$46:$BH$46,'FD mesh'!$B$84:$BI$84,$E552:$BL552)+'FD inverse'!$A$46*$C553/Setup!$B$17+INDEX('FD inverse'!$A$46:$BH$46,1,'FD mesh'!$B$15+1)*Setup!$B$22</f>
        <v>0</v>
      </c>
      <c r="AW553" s="0" t="n">
        <f aca="false">SUMPRODUCT('FD inverse'!$A$47:$BH$47,'FD mesh'!$B$84:$BI$84,$E552:$BL552)+'FD inverse'!$A$47*$C553/Setup!$B$17+INDEX('FD inverse'!$A$47:$BH$47,1,'FD mesh'!$B$15+1)*Setup!$B$22</f>
        <v>0</v>
      </c>
      <c r="AX553" s="0" t="n">
        <f aca="false">SUMPRODUCT('FD inverse'!$A$48:$BH$48,'FD mesh'!$B$84:$BI$84,$E552:$BL552)+'FD inverse'!$A$48*$C553/Setup!$B$17+INDEX('FD inverse'!$A$48:$BH$48,1,'FD mesh'!$B$15+1)*Setup!$B$22</f>
        <v>0</v>
      </c>
      <c r="AY553" s="0" t="n">
        <f aca="false">SUMPRODUCT('FD inverse'!$A$49:$BH$49,'FD mesh'!$B$84:$BI$84,$E552:$BL552)+'FD inverse'!$A$49*$C553/Setup!$B$17+INDEX('FD inverse'!$A$49:$BH$49,1,'FD mesh'!$B$15+1)*Setup!$B$22</f>
        <v>0</v>
      </c>
      <c r="AZ553" s="0" t="n">
        <f aca="false">SUMPRODUCT('FD inverse'!$A$50:$BH$50,'FD mesh'!$B$84:$BI$84,$E552:$BL552)+'FD inverse'!$A$50*$C553/Setup!$B$17+INDEX('FD inverse'!$A$50:$BH$50,1,'FD mesh'!$B$15+1)*Setup!$B$22</f>
        <v>0</v>
      </c>
      <c r="BA553" s="0" t="n">
        <f aca="false">SUMPRODUCT('FD inverse'!$A$51:$BH$51,'FD mesh'!$B$84:$BI$84,$E552:$BL552)+'FD inverse'!$A$51*$C553/Setup!$B$17+INDEX('FD inverse'!$A$51:$BH$51,1,'FD mesh'!$B$15+1)*Setup!$B$22</f>
        <v>0</v>
      </c>
      <c r="BB553" s="0" t="n">
        <f aca="false">SUMPRODUCT('FD inverse'!$A$52:$BH$52,'FD mesh'!$B$84:$BI$84,$E552:$BL552)+'FD inverse'!$A$52*$C553/Setup!$B$17+INDEX('FD inverse'!$A$52:$BH$52,1,'FD mesh'!$B$15+1)*Setup!$B$22</f>
        <v>0</v>
      </c>
      <c r="BC553" s="0" t="n">
        <f aca="false">SUMPRODUCT('FD inverse'!$A$53:$BH$53,'FD mesh'!$B$84:$BI$84,$E552:$BL552)+'FD inverse'!$A$53*$C553/Setup!$B$17+INDEX('FD inverse'!$A$53:$BH$53,1,'FD mesh'!$B$15+1)*Setup!$B$22</f>
        <v>0</v>
      </c>
      <c r="BD553" s="0" t="n">
        <f aca="false">SUMPRODUCT('FD inverse'!$A$54:$BH$54,'FD mesh'!$B$84:$BI$84,$E552:$BL552)+'FD inverse'!$A$54*$C553/Setup!$B$17+INDEX('FD inverse'!$A$54:$BH$54,1,'FD mesh'!$B$15+1)*Setup!$B$22</f>
        <v>0</v>
      </c>
      <c r="BE553" s="0" t="n">
        <f aca="false">SUMPRODUCT('FD inverse'!$A$55:$BH$55,'FD mesh'!$B$84:$BI$84,$E552:$BL552)+'FD inverse'!$A$55*$C553/Setup!$B$17+INDEX('FD inverse'!$A$55:$BH$55,1,'FD mesh'!$B$15+1)*Setup!$B$22</f>
        <v>0</v>
      </c>
      <c r="BF553" s="0" t="n">
        <f aca="false">SUMPRODUCT('FD inverse'!$A$56:$BH$56,'FD mesh'!$B$84:$BI$84,$E552:$BL552)+'FD inverse'!$A$56*$C553/Setup!$B$17+INDEX('FD inverse'!$A$56:$BH$56,1,'FD mesh'!$B$15+1)*Setup!$B$22</f>
        <v>0</v>
      </c>
      <c r="BG553" s="0" t="n">
        <f aca="false">SUMPRODUCT('FD inverse'!$A$57:$BH$57,'FD mesh'!$B$84:$BI$84,$E552:$BL552)+'FD inverse'!$A$57*$C553/Setup!$B$17+INDEX('FD inverse'!$A$57:$BH$57,1,'FD mesh'!$B$15+1)*Setup!$B$22</f>
        <v>0</v>
      </c>
      <c r="BH553" s="0" t="n">
        <f aca="false">SUMPRODUCT('FD inverse'!$A$58:$BH$58,'FD mesh'!$B$84:$BI$84,$E552:$BL552)+'FD inverse'!$A$58*$C553/Setup!$B$17+INDEX('FD inverse'!$A$58:$BH$58,1,'FD mesh'!$B$15+1)*Setup!$B$22</f>
        <v>0</v>
      </c>
      <c r="BI553" s="0" t="n">
        <f aca="false">SUMPRODUCT('FD inverse'!$A$59:$BH$59,'FD mesh'!$B$84:$BI$84,$E552:$BL552)+'FD inverse'!$A$59*$C553/Setup!$B$17+INDEX('FD inverse'!$A$59:$BH$59,1,'FD mesh'!$B$15+1)*Setup!$B$22</f>
        <v>0</v>
      </c>
      <c r="BJ553" s="0" t="n">
        <f aca="false">SUMPRODUCT('FD inverse'!$A$60:$BH$60,'FD mesh'!$B$84:$BI$84,$E552:$BL552)+'FD inverse'!$A$60*$C553/Setup!$B$17+INDEX('FD inverse'!$A$60:$BH$60,1,'FD mesh'!$B$15+1)*Setup!$B$22</f>
        <v>0</v>
      </c>
      <c r="BK553" s="0" t="n">
        <f aca="false">SUMPRODUCT('FD inverse'!$A$61:$BH$61,'FD mesh'!$B$84:$BI$84,$E552:$BL552)+'FD inverse'!$A$61*$C553/Setup!$B$17+INDEX('FD inverse'!$A$61:$BH$61,1,'FD mesh'!$B$15+1)*Setup!$B$22</f>
        <v>0</v>
      </c>
      <c r="BL553" s="0" t="n">
        <f aca="false">SUMPRODUCT('FD inverse'!$A$62:$BH$62,'FD mesh'!$B$84:$BI$84,$E552:$BL552)+'FD inverse'!$A$62*$C553/Setup!$B$17+INDEX('FD inverse'!$A$62:$BH$62,1,'FD mesh'!$B$15+1)*Setup!$B$22</f>
        <v>0</v>
      </c>
    </row>
    <row r="554" customFormat="false" ht="15" hidden="false" customHeight="false" outlineLevel="0" collapsed="false">
      <c r="A554" s="0" t="n">
        <v>549</v>
      </c>
      <c r="B554" s="0" t="n">
        <f aca="false">A554*Setup!$B$11/3600</f>
        <v>45.75</v>
      </c>
      <c r="C554" s="0" t="n">
        <f aca="false">Setup!$B$7+Setup!$B$8*COS(2*PI()*(B554-Setup!$B$9)/24)</f>
        <v>24.2616125169206</v>
      </c>
      <c r="D554" s="0" t="n">
        <f aca="false">(C554-E554)/Setup!$B$17</f>
        <v>1.2625091792297</v>
      </c>
      <c r="E554" s="0" t="n">
        <f aca="false">SUMPRODUCT('FD inverse'!$A$3:$BH$3,'FD mesh'!$B$84:$BI$84,$E553:$BL553)+'FD inverse'!$A$3*$C554/Setup!$B$17+INDEX('FD inverse'!$A$3:$BH$3,1,'FD mesh'!$B$15+1)*Setup!$B$22</f>
        <v>24.0974863236207</v>
      </c>
      <c r="F554" s="0" t="n">
        <f aca="false">SUMPRODUCT('FD inverse'!$A$4:$BH$4,'FD mesh'!$B$84:$BI$84,$E553:$BL553)+'FD inverse'!$A$4*$C554/Setup!$B$17+INDEX('FD inverse'!$A$4:$BH$4,1,'FD mesh'!$B$15+1)*Setup!$B$22</f>
        <v>24.048937443475</v>
      </c>
      <c r="G554" s="0" t="n">
        <f aca="false">SUMPRODUCT('FD inverse'!$A$5:$BH$5,'FD mesh'!$B$84:$BI$84,$E553:$BL553)+'FD inverse'!$A$5*$C554/Setup!$B$17+INDEX('FD inverse'!$A$5:$BH$5,1,'FD mesh'!$B$15+1)*Setup!$B$22</f>
        <v>23.9820320023017</v>
      </c>
      <c r="H554" s="0" t="n">
        <f aca="false">SUMPRODUCT('FD inverse'!$A$6:$BH$6,'FD mesh'!$B$84:$BI$84,$E553:$BL553)+'FD inverse'!$A$6*$C554/Setup!$B$17+INDEX('FD inverse'!$A$6:$BH$6,1,'FD mesh'!$B$15+1)*Setup!$B$22</f>
        <v>23.7323182863741</v>
      </c>
      <c r="I554" s="0" t="n">
        <f aca="false">SUMPRODUCT('FD inverse'!$A$7:$BH$7,'FD mesh'!$B$84:$BI$84,$E553:$BL553)+'FD inverse'!$A$7*$C554/Setup!$B$17+INDEX('FD inverse'!$A$7:$BH$7,1,'FD mesh'!$B$15+1)*Setup!$B$22</f>
        <v>23.7081225827302</v>
      </c>
      <c r="J554" s="0" t="n">
        <f aca="false">SUMPRODUCT('FD inverse'!$A$8:$BH$8,'FD mesh'!$B$84:$BI$84,$E553:$BL553)+'FD inverse'!$A$8*$C554/Setup!$B$17+INDEX('FD inverse'!$A$8:$BH$8,1,'FD mesh'!$B$15+1)*Setup!$B$22</f>
        <v>23.6810745041726</v>
      </c>
      <c r="K554" s="0" t="n">
        <f aca="false">SUMPRODUCT('FD inverse'!$A$9:$BH$9,'FD mesh'!$B$84:$BI$84,$E553:$BL553)+'FD inverse'!$A$9*$C554/Setup!$B$17+INDEX('FD inverse'!$A$9:$BH$9,1,'FD mesh'!$B$15+1)*Setup!$B$22</f>
        <v>23.652373656127</v>
      </c>
      <c r="L554" s="0" t="n">
        <f aca="false">SUMPRODUCT('FD inverse'!$A$10:$BH$10,'FD mesh'!$B$84:$BI$84,$E553:$BL553)+'FD inverse'!$A$10*$C554/Setup!$B$17+INDEX('FD inverse'!$A$10:$BH$10,1,'FD mesh'!$B$15+1)*Setup!$B$22</f>
        <v>23.6230769796056</v>
      </c>
      <c r="M554" s="0" t="n">
        <f aca="false">SUMPRODUCT('FD inverse'!$A$11:$BH$11,'FD mesh'!$B$84:$BI$84,$E553:$BL553)+'FD inverse'!$A$11*$C554/Setup!$B$17+INDEX('FD inverse'!$A$11:$BH$11,1,'FD mesh'!$B$15+1)*Setup!$B$22</f>
        <v>23.5940989230263</v>
      </c>
      <c r="N554" s="0" t="n">
        <f aca="false">SUMPRODUCT('FD inverse'!$A$12:$BH$12,'FD mesh'!$B$84:$BI$84,$E553:$BL553)+'FD inverse'!$A$12*$C554/Setup!$B$17+INDEX('FD inverse'!$A$12:$BH$12,1,'FD mesh'!$B$15+1)*Setup!$B$22</f>
        <v>23.5662119724286</v>
      </c>
      <c r="O554" s="0" t="n">
        <f aca="false">SUMPRODUCT('FD inverse'!$A$13:$BH$13,'FD mesh'!$B$84:$BI$84,$E553:$BL553)+'FD inverse'!$A$13*$C554/Setup!$B$17+INDEX('FD inverse'!$A$13:$BH$13,1,'FD mesh'!$B$15+1)*Setup!$B$22</f>
        <v>23.5400473941618</v>
      </c>
      <c r="P554" s="0" t="n">
        <f aca="false">SUMPRODUCT('FD inverse'!$A$14:$BH$14,'FD mesh'!$B$84:$BI$84,$E553:$BL553)+'FD inverse'!$A$14*$C554/Setup!$B$17+INDEX('FD inverse'!$A$14:$BH$14,1,'FD mesh'!$B$15+1)*Setup!$B$22</f>
        <v>23.5160960668081</v>
      </c>
      <c r="Q554" s="0" t="n">
        <f aca="false">SUMPRODUCT('FD inverse'!$A$15:$BH$15,'FD mesh'!$B$84:$BI$84,$E553:$BL553)+'FD inverse'!$A$15*$C554/Setup!$B$17+INDEX('FD inverse'!$A$15:$BH$15,1,'FD mesh'!$B$15+1)*Setup!$B$22</f>
        <v>23.4947093016143</v>
      </c>
      <c r="R554" s="0" t="n">
        <f aca="false">SUMPRODUCT('FD inverse'!$A$16:$BH$16,'FD mesh'!$B$84:$BI$84,$E553:$BL553)+'FD inverse'!$A$16*$C554/Setup!$B$17+INDEX('FD inverse'!$A$16:$BH$16,1,'FD mesh'!$B$15+1)*Setup!$B$22</f>
        <v>23.4760995730469</v>
      </c>
      <c r="S554" s="0" t="n">
        <f aca="false">SUMPRODUCT('FD inverse'!$A$17:$BH$17,'FD mesh'!$B$84:$BI$84,$E553:$BL553)+'FD inverse'!$A$17*$C554/Setup!$B$17+INDEX('FD inverse'!$A$17:$BH$17,1,'FD mesh'!$B$15+1)*Setup!$B$22</f>
        <v>22.922009780945</v>
      </c>
      <c r="T554" s="0" t="n">
        <f aca="false">SUMPRODUCT('FD inverse'!$A$18:$BH$18,'FD mesh'!$B$84:$BI$84,$E553:$BL553)+'FD inverse'!$A$18*$C554/Setup!$B$17+INDEX('FD inverse'!$A$18:$BH$18,1,'FD mesh'!$B$15+1)*Setup!$B$22</f>
        <v>22.3694104113585</v>
      </c>
      <c r="U554" s="0" t="n">
        <f aca="false">SUMPRODUCT('FD inverse'!$A$19:$BH$19,'FD mesh'!$B$84:$BI$84,$E553:$BL553)+'FD inverse'!$A$19*$C554/Setup!$B$17+INDEX('FD inverse'!$A$19:$BH$19,1,'FD mesh'!$B$15+1)*Setup!$B$22</f>
        <v>21.8183378009501</v>
      </c>
      <c r="V554" s="0" t="n">
        <f aca="false">SUMPRODUCT('FD inverse'!$A$20:$BH$20,'FD mesh'!$B$84:$BI$84,$E553:$BL553)+'FD inverse'!$A$20*$C554/Setup!$B$17+INDEX('FD inverse'!$A$20:$BH$20,1,'FD mesh'!$B$15+1)*Setup!$B$22</f>
        <v>21.2687988820808</v>
      </c>
      <c r="W554" s="0" t="n">
        <f aca="false">SUMPRODUCT('FD inverse'!$A$21:$BH$21,'FD mesh'!$B$84:$BI$84,$E553:$BL553)+'FD inverse'!$A$21*$C554/Setup!$B$17+INDEX('FD inverse'!$A$21:$BH$21,1,'FD mesh'!$B$15+1)*Setup!$B$22</f>
        <v>20.7207735837151</v>
      </c>
      <c r="X554" s="0" t="n">
        <f aca="false">SUMPRODUCT('FD inverse'!$A$22:$BH$22,'FD mesh'!$B$84:$BI$84,$E553:$BL553)+'FD inverse'!$A$22*$C554/Setup!$B$17+INDEX('FD inverse'!$A$22:$BH$22,1,'FD mesh'!$B$15+1)*Setup!$B$22</f>
        <v>20.1742171980054</v>
      </c>
      <c r="Y554" s="0" t="n">
        <f aca="false">SUMPRODUCT('FD inverse'!$A$23:$BH$23,'FD mesh'!$B$84:$BI$84,$E553:$BL553)+'FD inverse'!$A$23*$C554/Setup!$B$17+INDEX('FD inverse'!$A$23:$BH$23,1,'FD mesh'!$B$15+1)*Setup!$B$22</f>
        <v>19.629062711327</v>
      </c>
      <c r="Z554" s="0" t="n">
        <f aca="false">SUMPRODUCT('FD inverse'!$A$24:$BH$24,'FD mesh'!$B$84:$BI$84,$E553:$BL553)+'FD inverse'!$A$24*$C554/Setup!$B$17+INDEX('FD inverse'!$A$24:$BH$24,1,'FD mesh'!$B$15+1)*Setup!$B$22</f>
        <v>19.0852230995075</v>
      </c>
      <c r="AA554" s="0" t="n">
        <f aca="false">SUMPRODUCT('FD inverse'!$A$25:$BH$25,'FD mesh'!$B$84:$BI$84,$E553:$BL553)+'FD inverse'!$A$25*$C554/Setup!$B$17+INDEX('FD inverse'!$A$25:$BH$25,1,'FD mesh'!$B$15+1)*Setup!$B$22</f>
        <v>18.5425935878633</v>
      </c>
      <c r="AB554" s="0" t="n">
        <f aca="false">SUMPRODUCT('FD inverse'!$A$26:$BH$26,'FD mesh'!$B$84:$BI$84,$E553:$BL553)+'FD inverse'!$A$26*$C554/Setup!$B$17+INDEX('FD inverse'!$A$26:$BH$26,1,'FD mesh'!$B$15+1)*Setup!$B$22</f>
        <v>18.0010538774418</v>
      </c>
      <c r="AC554" s="0" t="n">
        <f aca="false">SUMPRODUCT('FD inverse'!$A$27:$BH$27,'FD mesh'!$B$84:$BI$84,$E553:$BL553)+'FD inverse'!$A$27*$C554/Setup!$B$17+INDEX('FD inverse'!$A$27:$BH$27,1,'FD mesh'!$B$15+1)*Setup!$B$22</f>
        <v>17.4604703395592</v>
      </c>
      <c r="AD554" s="0" t="n">
        <f aca="false">SUMPRODUCT('FD inverse'!$A$28:$BH$28,'FD mesh'!$B$84:$BI$84,$E553:$BL553)+'FD inverse'!$A$28*$C554/Setup!$B$17+INDEX('FD inverse'!$A$28:$BH$28,1,'FD mesh'!$B$15+1)*Setup!$B$22</f>
        <v>16.920698181332</v>
      </c>
      <c r="AE554" s="0" t="n">
        <f aca="false">SUMPRODUCT('FD inverse'!$A$29:$BH$29,'FD mesh'!$B$84:$BI$84,$E553:$BL553)+'FD inverse'!$A$29*$C554/Setup!$B$17+INDEX('FD inverse'!$A$29:$BH$29,1,'FD mesh'!$B$15+1)*Setup!$B$22</f>
        <v>16.381583585417</v>
      </c>
      <c r="AF554" s="0" t="n">
        <f aca="false">SUMPRODUCT('FD inverse'!$A$30:$BH$30,'FD mesh'!$B$84:$BI$84,$E553:$BL553)+'FD inverse'!$A$30*$C554/Setup!$B$17+INDEX('FD inverse'!$A$30:$BH$30,1,'FD mesh'!$B$15+1)*Setup!$B$22</f>
        <v>15.8429658276114</v>
      </c>
      <c r="AG554" s="0" t="n">
        <f aca="false">SUMPRODUCT('FD inverse'!$A$31:$BH$31,'FD mesh'!$B$84:$BI$84,$E553:$BL553)+'FD inverse'!$A$31*$C554/Setup!$B$17+INDEX('FD inverse'!$A$31:$BH$31,1,'FD mesh'!$B$15+1)*Setup!$B$22</f>
        <v>15.3046793763136</v>
      </c>
      <c r="AH554" s="0" t="n">
        <f aca="false">SUMPRODUCT('FD inverse'!$A$32:$BH$32,'FD mesh'!$B$84:$BI$84,$E553:$BL553)+'FD inverse'!$A$32*$C554/Setup!$B$17+INDEX('FD inverse'!$A$32:$BH$32,1,'FD mesh'!$B$15+1)*Setup!$B$22</f>
        <v>15.2821349458923</v>
      </c>
      <c r="AI554" s="0" t="n">
        <f aca="false">SUMPRODUCT('FD inverse'!$A$33:$BH$33,'FD mesh'!$B$84:$BI$84,$E553:$BL553)+'FD inverse'!$A$33*$C554/Setup!$B$17+INDEX('FD inverse'!$A$33:$BH$33,1,'FD mesh'!$B$15+1)*Setup!$B$22</f>
        <v>15.2598578178506</v>
      </c>
      <c r="AJ554" s="0" t="n">
        <f aca="false">SUMPRODUCT('FD inverse'!$A$34:$BH$34,'FD mesh'!$B$84:$BI$84,$E553:$BL553)+'FD inverse'!$A$34*$C554/Setup!$B$17+INDEX('FD inverse'!$A$34:$BH$34,1,'FD mesh'!$B$15+1)*Setup!$B$22</f>
        <v>15.2378331504877</v>
      </c>
      <c r="AK554" s="0" t="n">
        <f aca="false">SUMPRODUCT('FD inverse'!$A$35:$BH$35,'FD mesh'!$B$84:$BI$84,$E553:$BL553)+'FD inverse'!$A$35*$C554/Setup!$B$17+INDEX('FD inverse'!$A$35:$BH$35,1,'FD mesh'!$B$15+1)*Setup!$B$22</f>
        <v>15.2160446605725</v>
      </c>
      <c r="AL554" s="0" t="n">
        <f aca="false">SUMPRODUCT('FD inverse'!$A$36:$BH$36,'FD mesh'!$B$84:$BI$84,$E553:$BL553)+'FD inverse'!$A$36*$C554/Setup!$B$17+INDEX('FD inverse'!$A$36:$BH$36,1,'FD mesh'!$B$15+1)*Setup!$B$22</f>
        <v>15.1944748235859</v>
      </c>
      <c r="AM554" s="0" t="n">
        <f aca="false">SUMPRODUCT('FD inverse'!$A$37:$BH$37,'FD mesh'!$B$84:$BI$84,$E553:$BL553)+'FD inverse'!$A$37*$C554/Setup!$B$17+INDEX('FD inverse'!$A$37:$BH$37,1,'FD mesh'!$B$15+1)*Setup!$B$22</f>
        <v>15.1731050529788</v>
      </c>
      <c r="AN554" s="0" t="n">
        <f aca="false">SUMPRODUCT('FD inverse'!$A$38:$BH$38,'FD mesh'!$B$84:$BI$84,$E553:$BL553)+'FD inverse'!$A$38*$C554/Setup!$B$17+INDEX('FD inverse'!$A$38:$BH$38,1,'FD mesh'!$B$15+1)*Setup!$B$22</f>
        <v>15.1519158599769</v>
      </c>
      <c r="AO554" s="0" t="n">
        <f aca="false">SUMPRODUCT('FD inverse'!$A$39:$BH$39,'FD mesh'!$B$84:$BI$84,$E553:$BL553)+'FD inverse'!$A$39*$C554/Setup!$B$17+INDEX('FD inverse'!$A$39:$BH$39,1,'FD mesh'!$B$15+1)*Setup!$B$22</f>
        <v>15.1308869955671</v>
      </c>
      <c r="AP554" s="0" t="n">
        <f aca="false">SUMPRODUCT('FD inverse'!$A$40:$BH$40,'FD mesh'!$B$84:$BI$84,$E553:$BL553)+'FD inverse'!$A$40*$C554/Setup!$B$17+INDEX('FD inverse'!$A$40:$BH$40,1,'FD mesh'!$B$15+1)*Setup!$B$22</f>
        <v>15.1099975763901</v>
      </c>
      <c r="AQ554" s="0" t="n">
        <f aca="false">SUMPRODUCT('FD inverse'!$A$41:$BH$41,'FD mesh'!$B$84:$BI$84,$E553:$BL553)+'FD inverse'!$A$41*$C554/Setup!$B$17+INDEX('FD inverse'!$A$41:$BH$41,1,'FD mesh'!$B$15+1)*Setup!$B$22</f>
        <v>15.0892261963378</v>
      </c>
      <c r="AR554" s="0" t="n">
        <f aca="false">SUMPRODUCT('FD inverse'!$A$42:$BH$42,'FD mesh'!$B$84:$BI$84,$E553:$BL553)+'FD inverse'!$A$42*$C554/Setup!$B$17+INDEX('FD inverse'!$A$42:$BH$42,1,'FD mesh'!$B$15+1)*Setup!$B$22</f>
        <v>15.0685510257137</v>
      </c>
      <c r="AS554" s="0" t="n">
        <f aca="false">SUMPRODUCT('FD inverse'!$A$43:$BH$43,'FD mesh'!$B$84:$BI$84,$E553:$BL553)+'FD inverse'!$A$43*$C554/Setup!$B$17+INDEX('FD inverse'!$A$43:$BH$43,1,'FD mesh'!$B$15+1)*Setup!$B$22</f>
        <v>0</v>
      </c>
      <c r="AT554" s="0" t="n">
        <f aca="false">SUMPRODUCT('FD inverse'!$A$44:$BH$44,'FD mesh'!$B$84:$BI$84,$E553:$BL553)+'FD inverse'!$A$44*$C554/Setup!$B$17+INDEX('FD inverse'!$A$44:$BH$44,1,'FD mesh'!$B$15+1)*Setup!$B$22</f>
        <v>0</v>
      </c>
      <c r="AU554" s="0" t="n">
        <f aca="false">SUMPRODUCT('FD inverse'!$A$45:$BH$45,'FD mesh'!$B$84:$BI$84,$E553:$BL553)+'FD inverse'!$A$45*$C554/Setup!$B$17+INDEX('FD inverse'!$A$45:$BH$45,1,'FD mesh'!$B$15+1)*Setup!$B$22</f>
        <v>0</v>
      </c>
      <c r="AV554" s="0" t="n">
        <f aca="false">SUMPRODUCT('FD inverse'!$A$46:$BH$46,'FD mesh'!$B$84:$BI$84,$E553:$BL553)+'FD inverse'!$A$46*$C554/Setup!$B$17+INDEX('FD inverse'!$A$46:$BH$46,1,'FD mesh'!$B$15+1)*Setup!$B$22</f>
        <v>0</v>
      </c>
      <c r="AW554" s="0" t="n">
        <f aca="false">SUMPRODUCT('FD inverse'!$A$47:$BH$47,'FD mesh'!$B$84:$BI$84,$E553:$BL553)+'FD inverse'!$A$47*$C554/Setup!$B$17+INDEX('FD inverse'!$A$47:$BH$47,1,'FD mesh'!$B$15+1)*Setup!$B$22</f>
        <v>0</v>
      </c>
      <c r="AX554" s="0" t="n">
        <f aca="false">SUMPRODUCT('FD inverse'!$A$48:$BH$48,'FD mesh'!$B$84:$BI$84,$E553:$BL553)+'FD inverse'!$A$48*$C554/Setup!$B$17+INDEX('FD inverse'!$A$48:$BH$48,1,'FD mesh'!$B$15+1)*Setup!$B$22</f>
        <v>0</v>
      </c>
      <c r="AY554" s="0" t="n">
        <f aca="false">SUMPRODUCT('FD inverse'!$A$49:$BH$49,'FD mesh'!$B$84:$BI$84,$E553:$BL553)+'FD inverse'!$A$49*$C554/Setup!$B$17+INDEX('FD inverse'!$A$49:$BH$49,1,'FD mesh'!$B$15+1)*Setup!$B$22</f>
        <v>0</v>
      </c>
      <c r="AZ554" s="0" t="n">
        <f aca="false">SUMPRODUCT('FD inverse'!$A$50:$BH$50,'FD mesh'!$B$84:$BI$84,$E553:$BL553)+'FD inverse'!$A$50*$C554/Setup!$B$17+INDEX('FD inverse'!$A$50:$BH$50,1,'FD mesh'!$B$15+1)*Setup!$B$22</f>
        <v>0</v>
      </c>
      <c r="BA554" s="0" t="n">
        <f aca="false">SUMPRODUCT('FD inverse'!$A$51:$BH$51,'FD mesh'!$B$84:$BI$84,$E553:$BL553)+'FD inverse'!$A$51*$C554/Setup!$B$17+INDEX('FD inverse'!$A$51:$BH$51,1,'FD mesh'!$B$15+1)*Setup!$B$22</f>
        <v>0</v>
      </c>
      <c r="BB554" s="0" t="n">
        <f aca="false">SUMPRODUCT('FD inverse'!$A$52:$BH$52,'FD mesh'!$B$84:$BI$84,$E553:$BL553)+'FD inverse'!$A$52*$C554/Setup!$B$17+INDEX('FD inverse'!$A$52:$BH$52,1,'FD mesh'!$B$15+1)*Setup!$B$22</f>
        <v>0</v>
      </c>
      <c r="BC554" s="0" t="n">
        <f aca="false">SUMPRODUCT('FD inverse'!$A$53:$BH$53,'FD mesh'!$B$84:$BI$84,$E553:$BL553)+'FD inverse'!$A$53*$C554/Setup!$B$17+INDEX('FD inverse'!$A$53:$BH$53,1,'FD mesh'!$B$15+1)*Setup!$B$22</f>
        <v>0</v>
      </c>
      <c r="BD554" s="0" t="n">
        <f aca="false">SUMPRODUCT('FD inverse'!$A$54:$BH$54,'FD mesh'!$B$84:$BI$84,$E553:$BL553)+'FD inverse'!$A$54*$C554/Setup!$B$17+INDEX('FD inverse'!$A$54:$BH$54,1,'FD mesh'!$B$15+1)*Setup!$B$22</f>
        <v>0</v>
      </c>
      <c r="BE554" s="0" t="n">
        <f aca="false">SUMPRODUCT('FD inverse'!$A$55:$BH$55,'FD mesh'!$B$84:$BI$84,$E553:$BL553)+'FD inverse'!$A$55*$C554/Setup!$B$17+INDEX('FD inverse'!$A$55:$BH$55,1,'FD mesh'!$B$15+1)*Setup!$B$22</f>
        <v>0</v>
      </c>
      <c r="BF554" s="0" t="n">
        <f aca="false">SUMPRODUCT('FD inverse'!$A$56:$BH$56,'FD mesh'!$B$84:$BI$84,$E553:$BL553)+'FD inverse'!$A$56*$C554/Setup!$B$17+INDEX('FD inverse'!$A$56:$BH$56,1,'FD mesh'!$B$15+1)*Setup!$B$22</f>
        <v>0</v>
      </c>
      <c r="BG554" s="0" t="n">
        <f aca="false">SUMPRODUCT('FD inverse'!$A$57:$BH$57,'FD mesh'!$B$84:$BI$84,$E553:$BL553)+'FD inverse'!$A$57*$C554/Setup!$B$17+INDEX('FD inverse'!$A$57:$BH$57,1,'FD mesh'!$B$15+1)*Setup!$B$22</f>
        <v>0</v>
      </c>
      <c r="BH554" s="0" t="n">
        <f aca="false">SUMPRODUCT('FD inverse'!$A$58:$BH$58,'FD mesh'!$B$84:$BI$84,$E553:$BL553)+'FD inverse'!$A$58*$C554/Setup!$B$17+INDEX('FD inverse'!$A$58:$BH$58,1,'FD mesh'!$B$15+1)*Setup!$B$22</f>
        <v>0</v>
      </c>
      <c r="BI554" s="0" t="n">
        <f aca="false">SUMPRODUCT('FD inverse'!$A$59:$BH$59,'FD mesh'!$B$84:$BI$84,$E553:$BL553)+'FD inverse'!$A$59*$C554/Setup!$B$17+INDEX('FD inverse'!$A$59:$BH$59,1,'FD mesh'!$B$15+1)*Setup!$B$22</f>
        <v>0</v>
      </c>
      <c r="BJ554" s="0" t="n">
        <f aca="false">SUMPRODUCT('FD inverse'!$A$60:$BH$60,'FD mesh'!$B$84:$BI$84,$E553:$BL553)+'FD inverse'!$A$60*$C554/Setup!$B$17+INDEX('FD inverse'!$A$60:$BH$60,1,'FD mesh'!$B$15+1)*Setup!$B$22</f>
        <v>0</v>
      </c>
      <c r="BK554" s="0" t="n">
        <f aca="false">SUMPRODUCT('FD inverse'!$A$61:$BH$61,'FD mesh'!$B$84:$BI$84,$E553:$BL553)+'FD inverse'!$A$61*$C554/Setup!$B$17+INDEX('FD inverse'!$A$61:$BH$61,1,'FD mesh'!$B$15+1)*Setup!$B$22</f>
        <v>0</v>
      </c>
      <c r="BL554" s="0" t="n">
        <f aca="false">SUMPRODUCT('FD inverse'!$A$62:$BH$62,'FD mesh'!$B$84:$BI$84,$E553:$BL553)+'FD inverse'!$A$62*$C554/Setup!$B$17+INDEX('FD inverse'!$A$62:$BH$62,1,'FD mesh'!$B$15+1)*Setup!$B$22</f>
        <v>0</v>
      </c>
    </row>
    <row r="555" customFormat="false" ht="15" hidden="false" customHeight="false" outlineLevel="0" collapsed="false">
      <c r="A555" s="0" t="n">
        <v>550</v>
      </c>
      <c r="B555" s="0" t="n">
        <f aca="false">A555*Setup!$B$11/3600</f>
        <v>45.8333333333333</v>
      </c>
      <c r="C555" s="0" t="n">
        <f aca="false">Setup!$B$7+Setup!$B$8*COS(2*PI()*(B555-Setup!$B$9)/24)</f>
        <v>24.1744775494613</v>
      </c>
      <c r="D555" s="0" t="n">
        <f aca="false">(C555-E555)/Setup!$B$17</f>
        <v>0.983425180729469</v>
      </c>
      <c r="E555" s="0" t="n">
        <f aca="false">SUMPRODUCT('FD inverse'!$A$3:$BH$3,'FD mesh'!$B$84:$BI$84,$E554:$BL554)+'FD inverse'!$A$3*$C555/Setup!$B$17+INDEX('FD inverse'!$A$3:$BH$3,1,'FD mesh'!$B$15+1)*Setup!$B$22</f>
        <v>24.0466322759665</v>
      </c>
      <c r="F555" s="0" t="n">
        <f aca="false">SUMPRODUCT('FD inverse'!$A$4:$BH$4,'FD mesh'!$B$84:$BI$84,$E554:$BL554)+'FD inverse'!$A$4*$C555/Setup!$B$17+INDEX('FD inverse'!$A$4:$BH$4,1,'FD mesh'!$B$15+1)*Setup!$B$22</f>
        <v>24.00632763475</v>
      </c>
      <c r="G555" s="0" t="n">
        <f aca="false">SUMPRODUCT('FD inverse'!$A$5:$BH$5,'FD mesh'!$B$84:$BI$84,$E554:$BL554)+'FD inverse'!$A$5*$C555/Setup!$B$17+INDEX('FD inverse'!$A$5:$BH$5,1,'FD mesh'!$B$15+1)*Setup!$B$22</f>
        <v>23.947529152941</v>
      </c>
      <c r="H555" s="0" t="n">
        <f aca="false">SUMPRODUCT('FD inverse'!$A$6:$BH$6,'FD mesh'!$B$84:$BI$84,$E554:$BL554)+'FD inverse'!$A$6*$C555/Setup!$B$17+INDEX('FD inverse'!$A$6:$BH$6,1,'FD mesh'!$B$15+1)*Setup!$B$22</f>
        <v>23.7248079264041</v>
      </c>
      <c r="I555" s="0" t="n">
        <f aca="false">SUMPRODUCT('FD inverse'!$A$7:$BH$7,'FD mesh'!$B$84:$BI$84,$E554:$BL554)+'FD inverse'!$A$7*$C555/Setup!$B$17+INDEX('FD inverse'!$A$7:$BH$7,1,'FD mesh'!$B$15+1)*Setup!$B$22</f>
        <v>23.7028826379289</v>
      </c>
      <c r="J555" s="0" t="n">
        <f aca="false">SUMPRODUCT('FD inverse'!$A$8:$BH$8,'FD mesh'!$B$84:$BI$84,$E554:$BL554)+'FD inverse'!$A$8*$C555/Setup!$B$17+INDEX('FD inverse'!$A$8:$BH$8,1,'FD mesh'!$B$15+1)*Setup!$B$22</f>
        <v>23.6778659365916</v>
      </c>
      <c r="K555" s="0" t="n">
        <f aca="false">SUMPRODUCT('FD inverse'!$A$9:$BH$9,'FD mesh'!$B$84:$BI$84,$E554:$BL554)+'FD inverse'!$A$9*$C555/Setup!$B$17+INDEX('FD inverse'!$A$9:$BH$9,1,'FD mesh'!$B$15+1)*Setup!$B$22</f>
        <v>23.6509562750294</v>
      </c>
      <c r="L555" s="0" t="n">
        <f aca="false">SUMPRODUCT('FD inverse'!$A$10:$BH$10,'FD mesh'!$B$84:$BI$84,$E554:$BL554)+'FD inverse'!$A$10*$C555/Setup!$B$17+INDEX('FD inverse'!$A$10:$BH$10,1,'FD mesh'!$B$15+1)*Setup!$B$22</f>
        <v>23.6232104004303</v>
      </c>
      <c r="M555" s="0" t="n">
        <f aca="false">SUMPRODUCT('FD inverse'!$A$11:$BH$11,'FD mesh'!$B$84:$BI$84,$E554:$BL554)+'FD inverse'!$A$11*$C555/Setup!$B$17+INDEX('FD inverse'!$A$11:$BH$11,1,'FD mesh'!$B$15+1)*Setup!$B$22</f>
        <v>23.595543240182</v>
      </c>
      <c r="N555" s="0" t="n">
        <f aca="false">SUMPRODUCT('FD inverse'!$A$12:$BH$12,'FD mesh'!$B$84:$BI$84,$E554:$BL554)+'FD inverse'!$A$12*$C555/Setup!$B$17+INDEX('FD inverse'!$A$12:$BH$12,1,'FD mesh'!$B$15+1)*Setup!$B$22</f>
        <v>23.5687281844504</v>
      </c>
      <c r="O555" s="0" t="n">
        <f aca="false">SUMPRODUCT('FD inverse'!$A$13:$BH$13,'FD mesh'!$B$84:$BI$84,$E554:$BL554)+'FD inverse'!$A$13*$C555/Setup!$B$17+INDEX('FD inverse'!$A$13:$BH$13,1,'FD mesh'!$B$15+1)*Setup!$B$22</f>
        <v>23.5433976195872</v>
      </c>
      <c r="P555" s="0" t="n">
        <f aca="false">SUMPRODUCT('FD inverse'!$A$14:$BH$14,'FD mesh'!$B$84:$BI$84,$E554:$BL554)+'FD inverse'!$A$14*$C555/Setup!$B$17+INDEX('FD inverse'!$A$14:$BH$14,1,'FD mesh'!$B$15+1)*Setup!$B$22</f>
        <v>23.5200435888982</v>
      </c>
      <c r="Q555" s="0" t="n">
        <f aca="false">SUMPRODUCT('FD inverse'!$A$15:$BH$15,'FD mesh'!$B$84:$BI$84,$E554:$BL554)+'FD inverse'!$A$15*$C555/Setup!$B$17+INDEX('FD inverse'!$A$15:$BH$15,1,'FD mesh'!$B$15+1)*Setup!$B$22</f>
        <v>23.4990184797962</v>
      </c>
      <c r="R555" s="0" t="n">
        <f aca="false">SUMPRODUCT('FD inverse'!$A$16:$BH$16,'FD mesh'!$B$84:$BI$84,$E554:$BL554)+'FD inverse'!$A$16*$C555/Setup!$B$17+INDEX('FD inverse'!$A$16:$BH$16,1,'FD mesh'!$B$15+1)*Setup!$B$22</f>
        <v>23.4805356587071</v>
      </c>
      <c r="S555" s="0" t="n">
        <f aca="false">SUMPRODUCT('FD inverse'!$A$17:$BH$17,'FD mesh'!$B$84:$BI$84,$E554:$BL554)+'FD inverse'!$A$17*$C555/Setup!$B$17+INDEX('FD inverse'!$A$17:$BH$17,1,'FD mesh'!$B$15+1)*Setup!$B$22</f>
        <v>22.9267057510088</v>
      </c>
      <c r="T555" s="0" t="n">
        <f aca="false">SUMPRODUCT('FD inverse'!$A$18:$BH$18,'FD mesh'!$B$84:$BI$84,$E554:$BL554)+'FD inverse'!$A$18*$C555/Setup!$B$17+INDEX('FD inverse'!$A$18:$BH$18,1,'FD mesh'!$B$15+1)*Setup!$B$22</f>
        <v>22.3742578002151</v>
      </c>
      <c r="U555" s="0" t="n">
        <f aca="false">SUMPRODUCT('FD inverse'!$A$19:$BH$19,'FD mesh'!$B$84:$BI$84,$E554:$BL554)+'FD inverse'!$A$19*$C555/Setup!$B$17+INDEX('FD inverse'!$A$19:$BH$19,1,'FD mesh'!$B$15+1)*Setup!$B$22</f>
        <v>21.8232363667134</v>
      </c>
      <c r="V555" s="0" t="n">
        <f aca="false">SUMPRODUCT('FD inverse'!$A$20:$BH$20,'FD mesh'!$B$84:$BI$84,$E554:$BL554)+'FD inverse'!$A$20*$C555/Setup!$B$17+INDEX('FD inverse'!$A$20:$BH$20,1,'FD mesh'!$B$15+1)*Setup!$B$22</f>
        <v>21.2736565111363</v>
      </c>
      <c r="W555" s="0" t="n">
        <f aca="false">SUMPRODUCT('FD inverse'!$A$21:$BH$21,'FD mesh'!$B$84:$BI$84,$E554:$BL554)+'FD inverse'!$A$21*$C555/Setup!$B$17+INDEX('FD inverse'!$A$21:$BH$21,1,'FD mesh'!$B$15+1)*Setup!$B$22</f>
        <v>20.7255061863956</v>
      </c>
      <c r="X555" s="0" t="n">
        <f aca="false">SUMPRODUCT('FD inverse'!$A$22:$BH$22,'FD mesh'!$B$84:$BI$84,$E554:$BL554)+'FD inverse'!$A$22*$C555/Setup!$B$17+INDEX('FD inverse'!$A$22:$BH$22,1,'FD mesh'!$B$15+1)*Setup!$B$22</f>
        <v>20.1787485990151</v>
      </c>
      <c r="Y555" s="0" t="n">
        <f aca="false">SUMPRODUCT('FD inverse'!$A$23:$BH$23,'FD mesh'!$B$84:$BI$84,$E554:$BL554)+'FD inverse'!$A$23*$C555/Setup!$B$17+INDEX('FD inverse'!$A$23:$BH$23,1,'FD mesh'!$B$15+1)*Setup!$B$22</f>
        <v>19.6333245382175</v>
      </c>
      <c r="Z555" s="0" t="n">
        <f aca="false">SUMPRODUCT('FD inverse'!$A$24:$BH$24,'FD mesh'!$B$84:$BI$84,$E554:$BL554)+'FD inverse'!$A$24*$C555/Setup!$B$17+INDEX('FD inverse'!$A$24:$BH$24,1,'FD mesh'!$B$15+1)*Setup!$B$22</f>
        <v>19.0891546721905</v>
      </c>
      <c r="AA555" s="0" t="n">
        <f aca="false">SUMPRODUCT('FD inverse'!$A$25:$BH$25,'FD mesh'!$B$84:$BI$84,$E554:$BL554)+'FD inverse'!$A$25*$C555/Setup!$B$17+INDEX('FD inverse'!$A$25:$BH$25,1,'FD mesh'!$B$15+1)*Setup!$B$22</f>
        <v>18.5461418118388</v>
      </c>
      <c r="AB555" s="0" t="n">
        <f aca="false">SUMPRODUCT('FD inverse'!$A$26:$BH$26,'FD mesh'!$B$84:$BI$84,$E554:$BL554)+'FD inverse'!$A$26*$C555/Setup!$B$17+INDEX('FD inverse'!$A$26:$BH$26,1,'FD mesh'!$B$15+1)*Setup!$B$22</f>
        <v>18.0041731431142</v>
      </c>
      <c r="AC555" s="0" t="n">
        <f aca="false">SUMPRODUCT('FD inverse'!$A$27:$BH$27,'FD mesh'!$B$84:$BI$84,$E554:$BL554)+'FD inverse'!$A$27*$C555/Setup!$B$17+INDEX('FD inverse'!$A$27:$BH$27,1,'FD mesh'!$B$15+1)*Setup!$B$22</f>
        <v>17.4631224297161</v>
      </c>
      <c r="AD555" s="0" t="n">
        <f aca="false">SUMPRODUCT('FD inverse'!$A$28:$BH$28,'FD mesh'!$B$84:$BI$84,$E554:$BL554)+'FD inverse'!$A$28*$C555/Setup!$B$17+INDEX('FD inverse'!$A$28:$BH$28,1,'FD mesh'!$B$15+1)*Setup!$B$22</f>
        <v>16.9228521885641</v>
      </c>
      <c r="AE555" s="0" t="n">
        <f aca="false">SUMPRODUCT('FD inverse'!$A$29:$BH$29,'FD mesh'!$B$84:$BI$84,$E554:$BL554)+'FD inverse'!$A$29*$C555/Setup!$B$17+INDEX('FD inverse'!$A$29:$BH$29,1,'FD mesh'!$B$15+1)*Setup!$B$22</f>
        <v>16.383215840969</v>
      </c>
      <c r="AF555" s="0" t="n">
        <f aca="false">SUMPRODUCT('FD inverse'!$A$30:$BH$30,'FD mesh'!$B$84:$BI$84,$E554:$BL554)+'FD inverse'!$A$30*$C555/Setup!$B$17+INDEX('FD inverse'!$A$30:$BH$30,1,'FD mesh'!$B$15+1)*Setup!$B$22</f>
        <v>15.844059842865</v>
      </c>
      <c r="AG555" s="0" t="n">
        <f aca="false">SUMPRODUCT('FD inverse'!$A$31:$BH$31,'FD mesh'!$B$84:$BI$84,$E554:$BL554)+'FD inverse'!$A$31*$C555/Setup!$B$17+INDEX('FD inverse'!$A$31:$BH$31,1,'FD mesh'!$B$15+1)*Setup!$B$22</f>
        <v>15.3052257978213</v>
      </c>
      <c r="AH555" s="0" t="n">
        <f aca="false">SUMPRODUCT('FD inverse'!$A$32:$BH$32,'FD mesh'!$B$84:$BI$84,$E554:$BL554)+'FD inverse'!$A$32*$C555/Setup!$B$17+INDEX('FD inverse'!$A$32:$BH$32,1,'FD mesh'!$B$15+1)*Setup!$B$22</f>
        <v>15.2826563052208</v>
      </c>
      <c r="AI555" s="0" t="n">
        <f aca="false">SUMPRODUCT('FD inverse'!$A$33:$BH$33,'FD mesh'!$B$84:$BI$84,$E554:$BL554)+'FD inverse'!$A$33*$C555/Setup!$B$17+INDEX('FD inverse'!$A$33:$BH$33,1,'FD mesh'!$B$15+1)*Setup!$B$22</f>
        <v>15.2603507367211</v>
      </c>
      <c r="AJ555" s="0" t="n">
        <f aca="false">SUMPRODUCT('FD inverse'!$A$34:$BH$34,'FD mesh'!$B$84:$BI$84,$E554:$BL554)+'FD inverse'!$A$34*$C555/Setup!$B$17+INDEX('FD inverse'!$A$34:$BH$34,1,'FD mesh'!$B$15+1)*Setup!$B$22</f>
        <v>15.238294695107</v>
      </c>
      <c r="AK555" s="0" t="n">
        <f aca="false">SUMPRODUCT('FD inverse'!$A$35:$BH$35,'FD mesh'!$B$84:$BI$84,$E554:$BL554)+'FD inverse'!$A$35*$C555/Setup!$B$17+INDEX('FD inverse'!$A$35:$BH$35,1,'FD mesh'!$B$15+1)*Setup!$B$22</f>
        <v>15.2164722980101</v>
      </c>
      <c r="AL555" s="0" t="n">
        <f aca="false">SUMPRODUCT('FD inverse'!$A$36:$BH$36,'FD mesh'!$B$84:$BI$84,$E554:$BL554)+'FD inverse'!$A$36*$C555/Setup!$B$17+INDEX('FD inverse'!$A$36:$BH$36,1,'FD mesh'!$B$15+1)*Setup!$B$22</f>
        <v>15.194866380834</v>
      </c>
      <c r="AM555" s="0" t="n">
        <f aca="false">SUMPRODUCT('FD inverse'!$A$37:$BH$37,'FD mesh'!$B$84:$BI$84,$E554:$BL554)+'FD inverse'!$A$37*$C555/Setup!$B$17+INDEX('FD inverse'!$A$37:$BH$37,1,'FD mesh'!$B$15+1)*Setup!$B$22</f>
        <v>15.1734586789557</v>
      </c>
      <c r="AN555" s="0" t="n">
        <f aca="false">SUMPRODUCT('FD inverse'!$A$38:$BH$38,'FD mesh'!$B$84:$BI$84,$E554:$BL554)+'FD inverse'!$A$38*$C555/Setup!$B$17+INDEX('FD inverse'!$A$38:$BH$38,1,'FD mesh'!$B$15+1)*Setup!$B$22</f>
        <v>15.1522299906921</v>
      </c>
      <c r="AO555" s="0" t="n">
        <f aca="false">SUMPRODUCT('FD inverse'!$A$39:$BH$39,'FD mesh'!$B$84:$BI$84,$E554:$BL554)+'FD inverse'!$A$39*$C555/Setup!$B$17+INDEX('FD inverse'!$A$39:$BH$39,1,'FD mesh'!$B$15+1)*Setup!$B$22</f>
        <v>15.1311603226319</v>
      </c>
      <c r="AP555" s="0" t="n">
        <f aca="false">SUMPRODUCT('FD inverse'!$A$40:$BH$40,'FD mesh'!$B$84:$BI$84,$E554:$BL554)+'FD inverse'!$A$40*$C555/Setup!$B$17+INDEX('FD inverse'!$A$40:$BH$40,1,'FD mesh'!$B$15+1)*Setup!$B$22</f>
        <v>15.1102290190277</v>
      </c>
      <c r="AQ555" s="0" t="n">
        <f aca="false">SUMPRODUCT('FD inverse'!$A$41:$BH$41,'FD mesh'!$B$84:$BI$84,$E554:$BL554)+'FD inverse'!$A$41*$C555/Setup!$B$17+INDEX('FD inverse'!$A$41:$BH$41,1,'FD mesh'!$B$15+1)*Setup!$B$22</f>
        <v>15.0894148770174</v>
      </c>
      <c r="AR555" s="0" t="n">
        <f aca="false">SUMPRODUCT('FD inverse'!$A$42:$BH$42,'FD mesh'!$B$84:$BI$84,$E554:$BL554)+'FD inverse'!$A$42*$C555/Setup!$B$17+INDEX('FD inverse'!$A$42:$BH$42,1,'FD mesh'!$B$15+1)*Setup!$B$22</f>
        <v>15.0686962495131</v>
      </c>
      <c r="AS555" s="0" t="n">
        <f aca="false">SUMPRODUCT('FD inverse'!$A$43:$BH$43,'FD mesh'!$B$84:$BI$84,$E554:$BL554)+'FD inverse'!$A$43*$C555/Setup!$B$17+INDEX('FD inverse'!$A$43:$BH$43,1,'FD mesh'!$B$15+1)*Setup!$B$22</f>
        <v>0</v>
      </c>
      <c r="AT555" s="0" t="n">
        <f aca="false">SUMPRODUCT('FD inverse'!$A$44:$BH$44,'FD mesh'!$B$84:$BI$84,$E554:$BL554)+'FD inverse'!$A$44*$C555/Setup!$B$17+INDEX('FD inverse'!$A$44:$BH$44,1,'FD mesh'!$B$15+1)*Setup!$B$22</f>
        <v>0</v>
      </c>
      <c r="AU555" s="0" t="n">
        <f aca="false">SUMPRODUCT('FD inverse'!$A$45:$BH$45,'FD mesh'!$B$84:$BI$84,$E554:$BL554)+'FD inverse'!$A$45*$C555/Setup!$B$17+INDEX('FD inverse'!$A$45:$BH$45,1,'FD mesh'!$B$15+1)*Setup!$B$22</f>
        <v>0</v>
      </c>
      <c r="AV555" s="0" t="n">
        <f aca="false">SUMPRODUCT('FD inverse'!$A$46:$BH$46,'FD mesh'!$B$84:$BI$84,$E554:$BL554)+'FD inverse'!$A$46*$C555/Setup!$B$17+INDEX('FD inverse'!$A$46:$BH$46,1,'FD mesh'!$B$15+1)*Setup!$B$22</f>
        <v>0</v>
      </c>
      <c r="AW555" s="0" t="n">
        <f aca="false">SUMPRODUCT('FD inverse'!$A$47:$BH$47,'FD mesh'!$B$84:$BI$84,$E554:$BL554)+'FD inverse'!$A$47*$C555/Setup!$B$17+INDEX('FD inverse'!$A$47:$BH$47,1,'FD mesh'!$B$15+1)*Setup!$B$22</f>
        <v>0</v>
      </c>
      <c r="AX555" s="0" t="n">
        <f aca="false">SUMPRODUCT('FD inverse'!$A$48:$BH$48,'FD mesh'!$B$84:$BI$84,$E554:$BL554)+'FD inverse'!$A$48*$C555/Setup!$B$17+INDEX('FD inverse'!$A$48:$BH$48,1,'FD mesh'!$B$15+1)*Setup!$B$22</f>
        <v>0</v>
      </c>
      <c r="AY555" s="0" t="n">
        <f aca="false">SUMPRODUCT('FD inverse'!$A$49:$BH$49,'FD mesh'!$B$84:$BI$84,$E554:$BL554)+'FD inverse'!$A$49*$C555/Setup!$B$17+INDEX('FD inverse'!$A$49:$BH$49,1,'FD mesh'!$B$15+1)*Setup!$B$22</f>
        <v>0</v>
      </c>
      <c r="AZ555" s="0" t="n">
        <f aca="false">SUMPRODUCT('FD inverse'!$A$50:$BH$50,'FD mesh'!$B$84:$BI$84,$E554:$BL554)+'FD inverse'!$A$50*$C555/Setup!$B$17+INDEX('FD inverse'!$A$50:$BH$50,1,'FD mesh'!$B$15+1)*Setup!$B$22</f>
        <v>0</v>
      </c>
      <c r="BA555" s="0" t="n">
        <f aca="false">SUMPRODUCT('FD inverse'!$A$51:$BH$51,'FD mesh'!$B$84:$BI$84,$E554:$BL554)+'FD inverse'!$A$51*$C555/Setup!$B$17+INDEX('FD inverse'!$A$51:$BH$51,1,'FD mesh'!$B$15+1)*Setup!$B$22</f>
        <v>0</v>
      </c>
      <c r="BB555" s="0" t="n">
        <f aca="false">SUMPRODUCT('FD inverse'!$A$52:$BH$52,'FD mesh'!$B$84:$BI$84,$E554:$BL554)+'FD inverse'!$A$52*$C555/Setup!$B$17+INDEX('FD inverse'!$A$52:$BH$52,1,'FD mesh'!$B$15+1)*Setup!$B$22</f>
        <v>0</v>
      </c>
      <c r="BC555" s="0" t="n">
        <f aca="false">SUMPRODUCT('FD inverse'!$A$53:$BH$53,'FD mesh'!$B$84:$BI$84,$E554:$BL554)+'FD inverse'!$A$53*$C555/Setup!$B$17+INDEX('FD inverse'!$A$53:$BH$53,1,'FD mesh'!$B$15+1)*Setup!$B$22</f>
        <v>0</v>
      </c>
      <c r="BD555" s="0" t="n">
        <f aca="false">SUMPRODUCT('FD inverse'!$A$54:$BH$54,'FD mesh'!$B$84:$BI$84,$E554:$BL554)+'FD inverse'!$A$54*$C555/Setup!$B$17+INDEX('FD inverse'!$A$54:$BH$54,1,'FD mesh'!$B$15+1)*Setup!$B$22</f>
        <v>0</v>
      </c>
      <c r="BE555" s="0" t="n">
        <f aca="false">SUMPRODUCT('FD inverse'!$A$55:$BH$55,'FD mesh'!$B$84:$BI$84,$E554:$BL554)+'FD inverse'!$A$55*$C555/Setup!$B$17+INDEX('FD inverse'!$A$55:$BH$55,1,'FD mesh'!$B$15+1)*Setup!$B$22</f>
        <v>0</v>
      </c>
      <c r="BF555" s="0" t="n">
        <f aca="false">SUMPRODUCT('FD inverse'!$A$56:$BH$56,'FD mesh'!$B$84:$BI$84,$E554:$BL554)+'FD inverse'!$A$56*$C555/Setup!$B$17+INDEX('FD inverse'!$A$56:$BH$56,1,'FD mesh'!$B$15+1)*Setup!$B$22</f>
        <v>0</v>
      </c>
      <c r="BG555" s="0" t="n">
        <f aca="false">SUMPRODUCT('FD inverse'!$A$57:$BH$57,'FD mesh'!$B$84:$BI$84,$E554:$BL554)+'FD inverse'!$A$57*$C555/Setup!$B$17+INDEX('FD inverse'!$A$57:$BH$57,1,'FD mesh'!$B$15+1)*Setup!$B$22</f>
        <v>0</v>
      </c>
      <c r="BH555" s="0" t="n">
        <f aca="false">SUMPRODUCT('FD inverse'!$A$58:$BH$58,'FD mesh'!$B$84:$BI$84,$E554:$BL554)+'FD inverse'!$A$58*$C555/Setup!$B$17+INDEX('FD inverse'!$A$58:$BH$58,1,'FD mesh'!$B$15+1)*Setup!$B$22</f>
        <v>0</v>
      </c>
      <c r="BI555" s="0" t="n">
        <f aca="false">SUMPRODUCT('FD inverse'!$A$59:$BH$59,'FD mesh'!$B$84:$BI$84,$E554:$BL554)+'FD inverse'!$A$59*$C555/Setup!$B$17+INDEX('FD inverse'!$A$59:$BH$59,1,'FD mesh'!$B$15+1)*Setup!$B$22</f>
        <v>0</v>
      </c>
      <c r="BJ555" s="0" t="n">
        <f aca="false">SUMPRODUCT('FD inverse'!$A$60:$BH$60,'FD mesh'!$B$84:$BI$84,$E554:$BL554)+'FD inverse'!$A$60*$C555/Setup!$B$17+INDEX('FD inverse'!$A$60:$BH$60,1,'FD mesh'!$B$15+1)*Setup!$B$22</f>
        <v>0</v>
      </c>
      <c r="BK555" s="0" t="n">
        <f aca="false">SUMPRODUCT('FD inverse'!$A$61:$BH$61,'FD mesh'!$B$84:$BI$84,$E554:$BL554)+'FD inverse'!$A$61*$C555/Setup!$B$17+INDEX('FD inverse'!$A$61:$BH$61,1,'FD mesh'!$B$15+1)*Setup!$B$22</f>
        <v>0</v>
      </c>
      <c r="BL555" s="0" t="n">
        <f aca="false">SUMPRODUCT('FD inverse'!$A$62:$BH$62,'FD mesh'!$B$84:$BI$84,$E554:$BL554)+'FD inverse'!$A$62*$C555/Setup!$B$17+INDEX('FD inverse'!$A$62:$BH$62,1,'FD mesh'!$B$15+1)*Setup!$B$22</f>
        <v>0</v>
      </c>
    </row>
    <row r="556" customFormat="false" ht="15" hidden="false" customHeight="false" outlineLevel="0" collapsed="false">
      <c r="A556" s="0" t="n">
        <v>551</v>
      </c>
      <c r="B556" s="0" t="n">
        <f aca="false">A556*Setup!$B$11/3600</f>
        <v>45.9166666666667</v>
      </c>
      <c r="C556" s="0" t="n">
        <f aca="false">Setup!$B$7+Setup!$B$8*COS(2*PI()*(B556-Setup!$B$9)/24)</f>
        <v>24.0872595401383</v>
      </c>
      <c r="D556" s="0" t="n">
        <f aca="false">(C556-E556)/Setup!$B$17</f>
        <v>0.705703256657295</v>
      </c>
      <c r="E556" s="0" t="n">
        <f aca="false">SUMPRODUCT('FD inverse'!$A$3:$BH$3,'FD mesh'!$B$84:$BI$84,$E555:$BL555)+'FD inverse'!$A$3*$C556/Setup!$B$17+INDEX('FD inverse'!$A$3:$BH$3,1,'FD mesh'!$B$15+1)*Setup!$B$22</f>
        <v>23.9955181167728</v>
      </c>
      <c r="F556" s="0" t="n">
        <f aca="false">SUMPRODUCT('FD inverse'!$A$4:$BH$4,'FD mesh'!$B$84:$BI$84,$E555:$BL555)+'FD inverse'!$A$4*$C556/Setup!$B$17+INDEX('FD inverse'!$A$4:$BH$4,1,'FD mesh'!$B$15+1)*Setup!$B$22</f>
        <v>23.9634225611941</v>
      </c>
      <c r="G556" s="0" t="n">
        <f aca="false">SUMPRODUCT('FD inverse'!$A$5:$BH$5,'FD mesh'!$B$84:$BI$84,$E555:$BL555)+'FD inverse'!$A$5*$C556/Setup!$B$17+INDEX('FD inverse'!$A$5:$BH$5,1,'FD mesh'!$B$15+1)*Setup!$B$22</f>
        <v>23.9127050118845</v>
      </c>
      <c r="H556" s="0" t="n">
        <f aca="false">SUMPRODUCT('FD inverse'!$A$6:$BH$6,'FD mesh'!$B$84:$BI$84,$E555:$BL555)+'FD inverse'!$A$6*$C556/Setup!$B$17+INDEX('FD inverse'!$A$6:$BH$6,1,'FD mesh'!$B$15+1)*Setup!$B$22</f>
        <v>23.7169014433506</v>
      </c>
      <c r="I556" s="0" t="n">
        <f aca="false">SUMPRODUCT('FD inverse'!$A$7:$BH$7,'FD mesh'!$B$84:$BI$84,$E555:$BL555)+'FD inverse'!$A$7*$C556/Setup!$B$17+INDEX('FD inverse'!$A$7:$BH$7,1,'FD mesh'!$B$15+1)*Setup!$B$22</f>
        <v>23.6972413980368</v>
      </c>
      <c r="J556" s="0" t="n">
        <f aca="false">SUMPRODUCT('FD inverse'!$A$8:$BH$8,'FD mesh'!$B$84:$BI$84,$E555:$BL555)+'FD inverse'!$A$8*$C556/Setup!$B$17+INDEX('FD inverse'!$A$8:$BH$8,1,'FD mesh'!$B$15+1)*Setup!$B$22</f>
        <v>23.674253187595</v>
      </c>
      <c r="K556" s="0" t="n">
        <f aca="false">SUMPRODUCT('FD inverse'!$A$9:$BH$9,'FD mesh'!$B$84:$BI$84,$E555:$BL555)+'FD inverse'!$A$9*$C556/Setup!$B$17+INDEX('FD inverse'!$A$9:$BH$9,1,'FD mesh'!$B$15+1)*Setup!$B$22</f>
        <v>23.6491335618158</v>
      </c>
      <c r="L556" s="0" t="n">
        <f aca="false">SUMPRODUCT('FD inverse'!$A$10:$BH$10,'FD mesh'!$B$84:$BI$84,$E555:$BL555)+'FD inverse'!$A$10*$C556/Setup!$B$17+INDEX('FD inverse'!$A$10:$BH$10,1,'FD mesh'!$B$15+1)*Setup!$B$22</f>
        <v>23.6229385890081</v>
      </c>
      <c r="M556" s="0" t="n">
        <f aca="false">SUMPRODUCT('FD inverse'!$A$11:$BH$11,'FD mesh'!$B$84:$BI$84,$E555:$BL555)+'FD inverse'!$A$11*$C556/Setup!$B$17+INDEX('FD inverse'!$A$11:$BH$11,1,'FD mesh'!$B$15+1)*Setup!$B$22</f>
        <v>23.5965832554793</v>
      </c>
      <c r="N556" s="0" t="n">
        <f aca="false">SUMPRODUCT('FD inverse'!$A$12:$BH$12,'FD mesh'!$B$84:$BI$84,$E555:$BL555)+'FD inverse'!$A$12*$C556/Setup!$B$17+INDEX('FD inverse'!$A$12:$BH$12,1,'FD mesh'!$B$15+1)*Setup!$B$22</f>
        <v>23.570841500297</v>
      </c>
      <c r="O556" s="0" t="n">
        <f aca="false">SUMPRODUCT('FD inverse'!$A$13:$BH$13,'FD mesh'!$B$84:$BI$84,$E555:$BL555)+'FD inverse'!$A$13*$C556/Setup!$B$17+INDEX('FD inverse'!$A$13:$BH$13,1,'FD mesh'!$B$15+1)*Setup!$B$22</f>
        <v>23.5463465391244</v>
      </c>
      <c r="P556" s="0" t="n">
        <f aca="false">SUMPRODUCT('FD inverse'!$A$14:$BH$14,'FD mesh'!$B$84:$BI$84,$E555:$BL555)+'FD inverse'!$A$14*$C556/Setup!$B$17+INDEX('FD inverse'!$A$14:$BH$14,1,'FD mesh'!$B$15+1)*Setup!$B$22</f>
        <v>23.52359135349</v>
      </c>
      <c r="Q556" s="0" t="n">
        <f aca="false">SUMPRODUCT('FD inverse'!$A$15:$BH$15,'FD mesh'!$B$84:$BI$84,$E555:$BL555)+'FD inverse'!$A$15*$C556/Setup!$B$17+INDEX('FD inverse'!$A$15:$BH$15,1,'FD mesh'!$B$15+1)*Setup!$B$22</f>
        <v>23.5029292443111</v>
      </c>
      <c r="R556" s="0" t="n">
        <f aca="false">SUMPRODUCT('FD inverse'!$A$16:$BH$16,'FD mesh'!$B$84:$BI$84,$E555:$BL555)+'FD inverse'!$A$16*$C556/Setup!$B$17+INDEX('FD inverse'!$A$16:$BH$16,1,'FD mesh'!$B$15+1)*Setup!$B$22</f>
        <v>23.4845743708341</v>
      </c>
      <c r="S556" s="0" t="n">
        <f aca="false">SUMPRODUCT('FD inverse'!$A$17:$BH$17,'FD mesh'!$B$84:$BI$84,$E555:$BL555)+'FD inverse'!$A$17*$C556/Setup!$B$17+INDEX('FD inverse'!$A$17:$BH$17,1,'FD mesh'!$B$15+1)*Setup!$B$22</f>
        <v>22.9310323626672</v>
      </c>
      <c r="T556" s="0" t="n">
        <f aca="false">SUMPRODUCT('FD inverse'!$A$18:$BH$18,'FD mesh'!$B$84:$BI$84,$E555:$BL555)+'FD inverse'!$A$18*$C556/Setup!$B$17+INDEX('FD inverse'!$A$18:$BH$18,1,'FD mesh'!$B$15+1)*Setup!$B$22</f>
        <v>22.3787636145026</v>
      </c>
      <c r="U556" s="0" t="n">
        <f aca="false">SUMPRODUCT('FD inverse'!$A$19:$BH$19,'FD mesh'!$B$84:$BI$84,$E555:$BL555)+'FD inverse'!$A$19*$C556/Setup!$B$17+INDEX('FD inverse'!$A$19:$BH$19,1,'FD mesh'!$B$15+1)*Setup!$B$22</f>
        <v>21.827820863114</v>
      </c>
      <c r="V556" s="0" t="n">
        <f aca="false">SUMPRODUCT('FD inverse'!$A$20:$BH$20,'FD mesh'!$B$84:$BI$84,$E555:$BL555)+'FD inverse'!$A$20*$C556/Setup!$B$17+INDEX('FD inverse'!$A$20:$BH$20,1,'FD mesh'!$B$15+1)*Setup!$B$22</f>
        <v>21.2782272635234</v>
      </c>
      <c r="W556" s="0" t="n">
        <f aca="false">SUMPRODUCT('FD inverse'!$A$21:$BH$21,'FD mesh'!$B$84:$BI$84,$E555:$BL555)+'FD inverse'!$A$21*$C556/Setup!$B$17+INDEX('FD inverse'!$A$21:$BH$21,1,'FD mesh'!$B$15+1)*Setup!$B$22</f>
        <v>20.7299787710637</v>
      </c>
      <c r="X556" s="0" t="n">
        <f aca="false">SUMPRODUCT('FD inverse'!$A$22:$BH$22,'FD mesh'!$B$84:$BI$84,$E555:$BL555)+'FD inverse'!$A$22*$C556/Setup!$B$17+INDEX('FD inverse'!$A$22:$BH$22,1,'FD mesh'!$B$15+1)*Setup!$B$22</f>
        <v>20.1830464963779</v>
      </c>
      <c r="Y556" s="0" t="n">
        <f aca="false">SUMPRODUCT('FD inverse'!$A$23:$BH$23,'FD mesh'!$B$84:$BI$84,$E555:$BL555)+'FD inverse'!$A$23*$C556/Setup!$B$17+INDEX('FD inverse'!$A$23:$BH$23,1,'FD mesh'!$B$15+1)*Setup!$B$22</f>
        <v>19.6373790314874</v>
      </c>
      <c r="Z556" s="0" t="n">
        <f aca="false">SUMPRODUCT('FD inverse'!$A$24:$BH$24,'FD mesh'!$B$84:$BI$84,$E555:$BL555)+'FD inverse'!$A$24*$C556/Setup!$B$17+INDEX('FD inverse'!$A$24:$BH$24,1,'FD mesh'!$B$15+1)*Setup!$B$22</f>
        <v>19.0929047460449</v>
      </c>
      <c r="AA556" s="0" t="n">
        <f aca="false">SUMPRODUCT('FD inverse'!$A$25:$BH$25,'FD mesh'!$B$84:$BI$84,$E555:$BL555)+'FD inverse'!$A$25*$C556/Setup!$B$17+INDEX('FD inverse'!$A$25:$BH$25,1,'FD mesh'!$B$15+1)*Setup!$B$22</f>
        <v>18.5495340537652</v>
      </c>
      <c r="AB556" s="0" t="n">
        <f aca="false">SUMPRODUCT('FD inverse'!$A$26:$BH$26,'FD mesh'!$B$84:$BI$84,$E555:$BL555)+'FD inverse'!$A$26*$C556/Setup!$B$17+INDEX('FD inverse'!$A$26:$BH$26,1,'FD mesh'!$B$15+1)*Setup!$B$22</f>
        <v>18.0071616498239</v>
      </c>
      <c r="AC556" s="0" t="n">
        <f aca="false">SUMPRODUCT('FD inverse'!$A$27:$BH$27,'FD mesh'!$B$84:$BI$84,$E555:$BL555)+'FD inverse'!$A$27*$C556/Setup!$B$17+INDEX('FD inverse'!$A$27:$BH$27,1,'FD mesh'!$B$15+1)*Setup!$B$22</f>
        <v>17.4656687207142</v>
      </c>
      <c r="AD556" s="0" t="n">
        <f aca="false">SUMPRODUCT('FD inverse'!$A$28:$BH$28,'FD mesh'!$B$84:$BI$84,$E555:$BL555)+'FD inverse'!$A$28*$C556/Setup!$B$17+INDEX('FD inverse'!$A$28:$BH$28,1,'FD mesh'!$B$15+1)*Setup!$B$22</f>
        <v>16.9249251286698</v>
      </c>
      <c r="AE556" s="0" t="n">
        <f aca="false">SUMPRODUCT('FD inverse'!$A$29:$BH$29,'FD mesh'!$B$84:$BI$84,$E555:$BL555)+'FD inverse'!$A$29*$C556/Setup!$B$17+INDEX('FD inverse'!$A$29:$BH$29,1,'FD mesh'!$B$15+1)*Setup!$B$22</f>
        <v>16.3847915732851</v>
      </c>
      <c r="AF556" s="0" t="n">
        <f aca="false">SUMPRODUCT('FD inverse'!$A$30:$BH$30,'FD mesh'!$B$84:$BI$84,$E555:$BL555)+'FD inverse'!$A$30*$C556/Setup!$B$17+INDEX('FD inverse'!$A$30:$BH$30,1,'FD mesh'!$B$15+1)*Setup!$B$22</f>
        <v>15.8451217334105</v>
      </c>
      <c r="AG556" s="0" t="n">
        <f aca="false">SUMPRODUCT('FD inverse'!$A$31:$BH$31,'FD mesh'!$B$84:$BI$84,$E555:$BL555)+'FD inverse'!$A$31*$C556/Setup!$B$17+INDEX('FD inverse'!$A$31:$BH$31,1,'FD mesh'!$B$15+1)*Setup!$B$22</f>
        <v>15.3057643927536</v>
      </c>
      <c r="AH556" s="0" t="n">
        <f aca="false">SUMPRODUCT('FD inverse'!$A$32:$BH$32,'FD mesh'!$B$84:$BI$84,$E555:$BL555)+'FD inverse'!$A$32*$C556/Setup!$B$17+INDEX('FD inverse'!$A$32:$BH$32,1,'FD mesh'!$B$15+1)*Setup!$B$22</f>
        <v>15.2831708143559</v>
      </c>
      <c r="AI556" s="0" t="n">
        <f aca="false">SUMPRODUCT('FD inverse'!$A$33:$BH$33,'FD mesh'!$B$84:$BI$84,$E555:$BL555)+'FD inverse'!$A$33*$C556/Setup!$B$17+INDEX('FD inverse'!$A$33:$BH$33,1,'FD mesh'!$B$15+1)*Setup!$B$22</f>
        <v>15.2608376923331</v>
      </c>
      <c r="AJ556" s="0" t="n">
        <f aca="false">SUMPRODUCT('FD inverse'!$A$34:$BH$34,'FD mesh'!$B$84:$BI$84,$E555:$BL555)+'FD inverse'!$A$34*$C556/Setup!$B$17+INDEX('FD inverse'!$A$34:$BH$34,1,'FD mesh'!$B$15+1)*Setup!$B$22</f>
        <v>15.2387510784572</v>
      </c>
      <c r="AK556" s="0" t="n">
        <f aca="false">SUMPRODUCT('FD inverse'!$A$35:$BH$35,'FD mesh'!$B$84:$BI$84,$E555:$BL555)+'FD inverse'!$A$35*$C556/Setup!$B$17+INDEX('FD inverse'!$A$35:$BH$35,1,'FD mesh'!$B$15+1)*Setup!$B$22</f>
        <v>15.2168954963452</v>
      </c>
      <c r="AL556" s="0" t="n">
        <f aca="false">SUMPRODUCT('FD inverse'!$A$36:$BH$36,'FD mesh'!$B$84:$BI$84,$E555:$BL555)+'FD inverse'!$A$36*$C556/Setup!$B$17+INDEX('FD inverse'!$A$36:$BH$36,1,'FD mesh'!$B$15+1)*Setup!$B$22</f>
        <v>15.195254146978</v>
      </c>
      <c r="AM556" s="0" t="n">
        <f aca="false">SUMPRODUCT('FD inverse'!$A$37:$BH$37,'FD mesh'!$B$84:$BI$84,$E555:$BL555)+'FD inverse'!$A$37*$C556/Setup!$B$17+INDEX('FD inverse'!$A$37:$BH$37,1,'FD mesh'!$B$15+1)*Setup!$B$22</f>
        <v>15.1738090937644</v>
      </c>
      <c r="AN556" s="0" t="n">
        <f aca="false">SUMPRODUCT('FD inverse'!$A$38:$BH$38,'FD mesh'!$B$84:$BI$84,$E555:$BL555)+'FD inverse'!$A$38*$C556/Setup!$B$17+INDEX('FD inverse'!$A$38:$BH$38,1,'FD mesh'!$B$15+1)*Setup!$B$22</f>
        <v>15.1525414285981</v>
      </c>
      <c r="AO556" s="0" t="n">
        <f aca="false">SUMPRODUCT('FD inverse'!$A$39:$BH$39,'FD mesh'!$B$84:$BI$84,$E555:$BL555)+'FD inverse'!$A$39*$C556/Setup!$B$17+INDEX('FD inverse'!$A$39:$BH$39,1,'FD mesh'!$B$15+1)*Setup!$B$22</f>
        <v>15.1314314204733</v>
      </c>
      <c r="AP556" s="0" t="n">
        <f aca="false">SUMPRODUCT('FD inverse'!$A$40:$BH$40,'FD mesh'!$B$84:$BI$84,$E555:$BL555)+'FD inverse'!$A$40*$C556/Setup!$B$17+INDEX('FD inverse'!$A$40:$BH$40,1,'FD mesh'!$B$15+1)*Setup!$B$22</f>
        <v>15.11045864832</v>
      </c>
      <c r="AQ556" s="0" t="n">
        <f aca="false">SUMPRODUCT('FD inverse'!$A$41:$BH$41,'FD mesh'!$B$84:$BI$84,$E555:$BL555)+'FD inverse'!$A$41*$C556/Setup!$B$17+INDEX('FD inverse'!$A$41:$BH$41,1,'FD mesh'!$B$15+1)*Setup!$B$22</f>
        <v>15.0896021198037</v>
      </c>
      <c r="AR556" s="0" t="n">
        <f aca="false">SUMPRODUCT('FD inverse'!$A$42:$BH$42,'FD mesh'!$B$84:$BI$84,$E555:$BL555)+'FD inverse'!$A$42*$C556/Setup!$B$17+INDEX('FD inverse'!$A$42:$BH$42,1,'FD mesh'!$B$15+1)*Setup!$B$22</f>
        <v>15.0688403778987</v>
      </c>
      <c r="AS556" s="0" t="n">
        <f aca="false">SUMPRODUCT('FD inverse'!$A$43:$BH$43,'FD mesh'!$B$84:$BI$84,$E555:$BL555)+'FD inverse'!$A$43*$C556/Setup!$B$17+INDEX('FD inverse'!$A$43:$BH$43,1,'FD mesh'!$B$15+1)*Setup!$B$22</f>
        <v>0</v>
      </c>
      <c r="AT556" s="0" t="n">
        <f aca="false">SUMPRODUCT('FD inverse'!$A$44:$BH$44,'FD mesh'!$B$84:$BI$84,$E555:$BL555)+'FD inverse'!$A$44*$C556/Setup!$B$17+INDEX('FD inverse'!$A$44:$BH$44,1,'FD mesh'!$B$15+1)*Setup!$B$22</f>
        <v>0</v>
      </c>
      <c r="AU556" s="0" t="n">
        <f aca="false">SUMPRODUCT('FD inverse'!$A$45:$BH$45,'FD mesh'!$B$84:$BI$84,$E555:$BL555)+'FD inverse'!$A$45*$C556/Setup!$B$17+INDEX('FD inverse'!$A$45:$BH$45,1,'FD mesh'!$B$15+1)*Setup!$B$22</f>
        <v>0</v>
      </c>
      <c r="AV556" s="0" t="n">
        <f aca="false">SUMPRODUCT('FD inverse'!$A$46:$BH$46,'FD mesh'!$B$84:$BI$84,$E555:$BL555)+'FD inverse'!$A$46*$C556/Setup!$B$17+INDEX('FD inverse'!$A$46:$BH$46,1,'FD mesh'!$B$15+1)*Setup!$B$22</f>
        <v>0</v>
      </c>
      <c r="AW556" s="0" t="n">
        <f aca="false">SUMPRODUCT('FD inverse'!$A$47:$BH$47,'FD mesh'!$B$84:$BI$84,$E555:$BL555)+'FD inverse'!$A$47*$C556/Setup!$B$17+INDEX('FD inverse'!$A$47:$BH$47,1,'FD mesh'!$B$15+1)*Setup!$B$22</f>
        <v>0</v>
      </c>
      <c r="AX556" s="0" t="n">
        <f aca="false">SUMPRODUCT('FD inverse'!$A$48:$BH$48,'FD mesh'!$B$84:$BI$84,$E555:$BL555)+'FD inverse'!$A$48*$C556/Setup!$B$17+INDEX('FD inverse'!$A$48:$BH$48,1,'FD mesh'!$B$15+1)*Setup!$B$22</f>
        <v>0</v>
      </c>
      <c r="AY556" s="0" t="n">
        <f aca="false">SUMPRODUCT('FD inverse'!$A$49:$BH$49,'FD mesh'!$B$84:$BI$84,$E555:$BL555)+'FD inverse'!$A$49*$C556/Setup!$B$17+INDEX('FD inverse'!$A$49:$BH$49,1,'FD mesh'!$B$15+1)*Setup!$B$22</f>
        <v>0</v>
      </c>
      <c r="AZ556" s="0" t="n">
        <f aca="false">SUMPRODUCT('FD inverse'!$A$50:$BH$50,'FD mesh'!$B$84:$BI$84,$E555:$BL555)+'FD inverse'!$A$50*$C556/Setup!$B$17+INDEX('FD inverse'!$A$50:$BH$50,1,'FD mesh'!$B$15+1)*Setup!$B$22</f>
        <v>0</v>
      </c>
      <c r="BA556" s="0" t="n">
        <f aca="false">SUMPRODUCT('FD inverse'!$A$51:$BH$51,'FD mesh'!$B$84:$BI$84,$E555:$BL555)+'FD inverse'!$A$51*$C556/Setup!$B$17+INDEX('FD inverse'!$A$51:$BH$51,1,'FD mesh'!$B$15+1)*Setup!$B$22</f>
        <v>0</v>
      </c>
      <c r="BB556" s="0" t="n">
        <f aca="false">SUMPRODUCT('FD inverse'!$A$52:$BH$52,'FD mesh'!$B$84:$BI$84,$E555:$BL555)+'FD inverse'!$A$52*$C556/Setup!$B$17+INDEX('FD inverse'!$A$52:$BH$52,1,'FD mesh'!$B$15+1)*Setup!$B$22</f>
        <v>0</v>
      </c>
      <c r="BC556" s="0" t="n">
        <f aca="false">SUMPRODUCT('FD inverse'!$A$53:$BH$53,'FD mesh'!$B$84:$BI$84,$E555:$BL555)+'FD inverse'!$A$53*$C556/Setup!$B$17+INDEX('FD inverse'!$A$53:$BH$53,1,'FD mesh'!$B$15+1)*Setup!$B$22</f>
        <v>0</v>
      </c>
      <c r="BD556" s="0" t="n">
        <f aca="false">SUMPRODUCT('FD inverse'!$A$54:$BH$54,'FD mesh'!$B$84:$BI$84,$E555:$BL555)+'FD inverse'!$A$54*$C556/Setup!$B$17+INDEX('FD inverse'!$A$54:$BH$54,1,'FD mesh'!$B$15+1)*Setup!$B$22</f>
        <v>0</v>
      </c>
      <c r="BE556" s="0" t="n">
        <f aca="false">SUMPRODUCT('FD inverse'!$A$55:$BH$55,'FD mesh'!$B$84:$BI$84,$E555:$BL555)+'FD inverse'!$A$55*$C556/Setup!$B$17+INDEX('FD inverse'!$A$55:$BH$55,1,'FD mesh'!$B$15+1)*Setup!$B$22</f>
        <v>0</v>
      </c>
      <c r="BF556" s="0" t="n">
        <f aca="false">SUMPRODUCT('FD inverse'!$A$56:$BH$56,'FD mesh'!$B$84:$BI$84,$E555:$BL555)+'FD inverse'!$A$56*$C556/Setup!$B$17+INDEX('FD inverse'!$A$56:$BH$56,1,'FD mesh'!$B$15+1)*Setup!$B$22</f>
        <v>0</v>
      </c>
      <c r="BG556" s="0" t="n">
        <f aca="false">SUMPRODUCT('FD inverse'!$A$57:$BH$57,'FD mesh'!$B$84:$BI$84,$E555:$BL555)+'FD inverse'!$A$57*$C556/Setup!$B$17+INDEX('FD inverse'!$A$57:$BH$57,1,'FD mesh'!$B$15+1)*Setup!$B$22</f>
        <v>0</v>
      </c>
      <c r="BH556" s="0" t="n">
        <f aca="false">SUMPRODUCT('FD inverse'!$A$58:$BH$58,'FD mesh'!$B$84:$BI$84,$E555:$BL555)+'FD inverse'!$A$58*$C556/Setup!$B$17+INDEX('FD inverse'!$A$58:$BH$58,1,'FD mesh'!$B$15+1)*Setup!$B$22</f>
        <v>0</v>
      </c>
      <c r="BI556" s="0" t="n">
        <f aca="false">SUMPRODUCT('FD inverse'!$A$59:$BH$59,'FD mesh'!$B$84:$BI$84,$E555:$BL555)+'FD inverse'!$A$59*$C556/Setup!$B$17+INDEX('FD inverse'!$A$59:$BH$59,1,'FD mesh'!$B$15+1)*Setup!$B$22</f>
        <v>0</v>
      </c>
      <c r="BJ556" s="0" t="n">
        <f aca="false">SUMPRODUCT('FD inverse'!$A$60:$BH$60,'FD mesh'!$B$84:$BI$84,$E555:$BL555)+'FD inverse'!$A$60*$C556/Setup!$B$17+INDEX('FD inverse'!$A$60:$BH$60,1,'FD mesh'!$B$15+1)*Setup!$B$22</f>
        <v>0</v>
      </c>
      <c r="BK556" s="0" t="n">
        <f aca="false">SUMPRODUCT('FD inverse'!$A$61:$BH$61,'FD mesh'!$B$84:$BI$84,$E555:$BL555)+'FD inverse'!$A$61*$C556/Setup!$B$17+INDEX('FD inverse'!$A$61:$BH$61,1,'FD mesh'!$B$15+1)*Setup!$B$22</f>
        <v>0</v>
      </c>
      <c r="BL556" s="0" t="n">
        <f aca="false">SUMPRODUCT('FD inverse'!$A$62:$BH$62,'FD mesh'!$B$84:$BI$84,$E555:$BL555)+'FD inverse'!$A$62*$C556/Setup!$B$17+INDEX('FD inverse'!$A$62:$BH$62,1,'FD mesh'!$B$15+1)*Setup!$B$22</f>
        <v>0</v>
      </c>
    </row>
    <row r="557" customFormat="false" ht="15" hidden="false" customHeight="false" outlineLevel="0" collapsed="false">
      <c r="A557" s="0" t="n">
        <v>552</v>
      </c>
      <c r="B557" s="0" t="n">
        <f aca="false">A557*Setup!$B$11/3600</f>
        <v>46</v>
      </c>
      <c r="C557" s="0" t="n">
        <f aca="false">Setup!$B$7+Setup!$B$8*COS(2*PI()*(B557-Setup!$B$9)/24)</f>
        <v>24</v>
      </c>
      <c r="D557" s="0" t="n">
        <f aca="false">(C557-E557)/Setup!$B$17</f>
        <v>0.42947092886059</v>
      </c>
      <c r="E557" s="0" t="n">
        <f aca="false">SUMPRODUCT('FD inverse'!$A$3:$BH$3,'FD mesh'!$B$84:$BI$84,$E556:$BL556)+'FD inverse'!$A$3*$C557/Setup!$B$17+INDEX('FD inverse'!$A$3:$BH$3,1,'FD mesh'!$B$15+1)*Setup!$B$22</f>
        <v>23.9441687792481</v>
      </c>
      <c r="F557" s="0" t="n">
        <f aca="false">SUMPRODUCT('FD inverse'!$A$4:$BH$4,'FD mesh'!$B$84:$BI$84,$E556:$BL556)+'FD inverse'!$A$4*$C557/Setup!$B$17+INDEX('FD inverse'!$A$4:$BH$4,1,'FD mesh'!$B$15+1)*Setup!$B$22</f>
        <v>23.9202433869373</v>
      </c>
      <c r="G557" s="0" t="n">
        <f aca="false">SUMPRODUCT('FD inverse'!$A$5:$BH$5,'FD mesh'!$B$84:$BI$84,$E556:$BL556)+'FD inverse'!$A$5*$C557/Setup!$B$17+INDEX('FD inverse'!$A$5:$BH$5,1,'FD mesh'!$B$15+1)*Setup!$B$22</f>
        <v>23.8775770335775</v>
      </c>
      <c r="H557" s="0" t="n">
        <f aca="false">SUMPRODUCT('FD inverse'!$A$6:$BH$6,'FD mesh'!$B$84:$BI$84,$E556:$BL556)+'FD inverse'!$A$6*$C557/Setup!$B$17+INDEX('FD inverse'!$A$6:$BH$6,1,'FD mesh'!$B$15+1)*Setup!$B$22</f>
        <v>23.7086039354396</v>
      </c>
      <c r="I557" s="0" t="n">
        <f aca="false">SUMPRODUCT('FD inverse'!$A$7:$BH$7,'FD mesh'!$B$84:$BI$84,$E556:$BL556)+'FD inverse'!$A$7*$C557/Setup!$B$17+INDEX('FD inverse'!$A$7:$BH$7,1,'FD mesh'!$B$15+1)*Setup!$B$22</f>
        <v>23.6912029214713</v>
      </c>
      <c r="J557" s="0" t="n">
        <f aca="false">SUMPRODUCT('FD inverse'!$A$8:$BH$8,'FD mesh'!$B$84:$BI$84,$E556:$BL556)+'FD inverse'!$A$8*$C557/Setup!$B$17+INDEX('FD inverse'!$A$8:$BH$8,1,'FD mesh'!$B$15+1)*Setup!$B$22</f>
        <v>23.6702393844556</v>
      </c>
      <c r="K557" s="0" t="n">
        <f aca="false">SUMPRODUCT('FD inverse'!$A$9:$BH$9,'FD mesh'!$B$84:$BI$84,$E556:$BL556)+'FD inverse'!$A$9*$C557/Setup!$B$17+INDEX('FD inverse'!$A$9:$BH$9,1,'FD mesh'!$B$15+1)*Setup!$B$22</f>
        <v>23.6469078219889</v>
      </c>
      <c r="L557" s="0" t="n">
        <f aca="false">SUMPRODUCT('FD inverse'!$A$10:$BH$10,'FD mesh'!$B$84:$BI$84,$E556:$BL556)+'FD inverse'!$A$10*$C557/Setup!$B$17+INDEX('FD inverse'!$A$10:$BH$10,1,'FD mesh'!$B$15+1)*Setup!$B$22</f>
        <v>23.6222631386804</v>
      </c>
      <c r="M557" s="0" t="n">
        <f aca="false">SUMPRODUCT('FD inverse'!$A$11:$BH$11,'FD mesh'!$B$84:$BI$84,$E556:$BL556)+'FD inverse'!$A$11*$C557/Setup!$B$17+INDEX('FD inverse'!$A$11:$BH$11,1,'FD mesh'!$B$15+1)*Setup!$B$22</f>
        <v>23.5972199596034</v>
      </c>
      <c r="N557" s="0" t="n">
        <f aca="false">SUMPRODUCT('FD inverse'!$A$12:$BH$12,'FD mesh'!$B$84:$BI$84,$E556:$BL556)+'FD inverse'!$A$12*$C557/Setup!$B$17+INDEX('FD inverse'!$A$12:$BH$12,1,'FD mesh'!$B$15+1)*Setup!$B$22</f>
        <v>23.5725524171777</v>
      </c>
      <c r="O557" s="0" t="n">
        <f aca="false">SUMPRODUCT('FD inverse'!$A$13:$BH$13,'FD mesh'!$B$84:$BI$84,$E556:$BL556)+'FD inverse'!$A$13*$C557/Setup!$B$17+INDEX('FD inverse'!$A$13:$BH$13,1,'FD mesh'!$B$15+1)*Setup!$B$22</f>
        <v>23.5488942652422</v>
      </c>
      <c r="P557" s="0" t="n">
        <f aca="false">SUMPRODUCT('FD inverse'!$A$14:$BH$14,'FD mesh'!$B$84:$BI$84,$E556:$BL556)+'FD inverse'!$A$14*$C557/Setup!$B$17+INDEX('FD inverse'!$A$14:$BH$14,1,'FD mesh'!$B$15+1)*Setup!$B$22</f>
        <v>23.5267391965619</v>
      </c>
      <c r="Q557" s="0" t="n">
        <f aca="false">SUMPRODUCT('FD inverse'!$A$15:$BH$15,'FD mesh'!$B$84:$BI$84,$E556:$BL556)+'FD inverse'!$A$15*$C557/Setup!$B$17+INDEX('FD inverse'!$A$15:$BH$15,1,'FD mesh'!$B$15+1)*Setup!$B$22</f>
        <v>23.5064412624373</v>
      </c>
      <c r="R557" s="0" t="n">
        <f aca="false">SUMPRODUCT('FD inverse'!$A$16:$BH$16,'FD mesh'!$B$84:$BI$84,$E556:$BL556)+'FD inverse'!$A$16*$C557/Setup!$B$17+INDEX('FD inverse'!$A$16:$BH$16,1,'FD mesh'!$B$15+1)*Setup!$B$22</f>
        <v>23.4882153154079</v>
      </c>
      <c r="S557" s="0" t="n">
        <f aca="false">SUMPRODUCT('FD inverse'!$A$17:$BH$17,'FD mesh'!$B$84:$BI$84,$E556:$BL556)+'FD inverse'!$A$17*$C557/Setup!$B$17+INDEX('FD inverse'!$A$17:$BH$17,1,'FD mesh'!$B$15+1)*Setup!$B$22</f>
        <v>22.9349889986249</v>
      </c>
      <c r="T557" s="0" t="n">
        <f aca="false">SUMPRODUCT('FD inverse'!$A$18:$BH$18,'FD mesh'!$B$84:$BI$84,$E556:$BL556)+'FD inverse'!$A$18*$C557/Setup!$B$17+INDEX('FD inverse'!$A$18:$BH$18,1,'FD mesh'!$B$15+1)*Setup!$B$22</f>
        <v>22.3829270632809</v>
      </c>
      <c r="U557" s="0" t="n">
        <f aca="false">SUMPRODUCT('FD inverse'!$A$19:$BH$19,'FD mesh'!$B$84:$BI$84,$E556:$BL556)+'FD inverse'!$A$19*$C557/Setup!$B$17+INDEX('FD inverse'!$A$19:$BH$19,1,'FD mesh'!$B$15+1)*Setup!$B$22</f>
        <v>21.8320903714345</v>
      </c>
      <c r="V557" s="0" t="n">
        <f aca="false">SUMPRODUCT('FD inverse'!$A$20:$BH$20,'FD mesh'!$B$84:$BI$84,$E556:$BL556)+'FD inverse'!$A$20*$C557/Setup!$B$17+INDEX('FD inverse'!$A$20:$BH$20,1,'FD mesh'!$B$15+1)*Setup!$B$22</f>
        <v>21.2825101348939</v>
      </c>
      <c r="W557" s="0" t="n">
        <f aca="false">SUMPRODUCT('FD inverse'!$A$21:$BH$21,'FD mesh'!$B$84:$BI$84,$E556:$BL556)+'FD inverse'!$A$21*$C557/Setup!$B$17+INDEX('FD inverse'!$A$21:$BH$21,1,'FD mesh'!$B$15+1)*Setup!$B$22</f>
        <v>20.7341902862137</v>
      </c>
      <c r="X557" s="0" t="n">
        <f aca="false">SUMPRODUCT('FD inverse'!$A$22:$BH$22,'FD mesh'!$B$84:$BI$84,$E556:$BL556)+'FD inverse'!$A$22*$C557/Setup!$B$17+INDEX('FD inverse'!$A$22:$BH$22,1,'FD mesh'!$B$15+1)*Setup!$B$22</f>
        <v>20.1871098262777</v>
      </c>
      <c r="Y557" s="0" t="n">
        <f aca="false">SUMPRODUCT('FD inverse'!$A$23:$BH$23,'FD mesh'!$B$84:$BI$84,$E556:$BL556)+'FD inverse'!$A$23*$C557/Setup!$B$17+INDEX('FD inverse'!$A$23:$BH$23,1,'FD mesh'!$B$15+1)*Setup!$B$22</f>
        <v>19.6412251462836</v>
      </c>
      <c r="Z557" s="0" t="n">
        <f aca="false">SUMPRODUCT('FD inverse'!$A$24:$BH$24,'FD mesh'!$B$84:$BI$84,$E556:$BL556)+'FD inverse'!$A$24*$C557/Setup!$B$17+INDEX('FD inverse'!$A$24:$BH$24,1,'FD mesh'!$B$15+1)*Setup!$B$22</f>
        <v>19.0964723229296</v>
      </c>
      <c r="AA557" s="0" t="n">
        <f aca="false">SUMPRODUCT('FD inverse'!$A$25:$BH$25,'FD mesh'!$B$84:$BI$84,$E556:$BL556)+'FD inverse'!$A$25*$C557/Setup!$B$17+INDEX('FD inverse'!$A$25:$BH$25,1,'FD mesh'!$B$15+1)*Setup!$B$22</f>
        <v>18.5527693864874</v>
      </c>
      <c r="AB557" s="0" t="n">
        <f aca="false">SUMPRODUCT('FD inverse'!$A$26:$BH$26,'FD mesh'!$B$84:$BI$84,$E556:$BL556)+'FD inverse'!$A$26*$C557/Setup!$B$17+INDEX('FD inverse'!$A$26:$BH$26,1,'FD mesh'!$B$15+1)*Setup!$B$22</f>
        <v>18.0100185622463</v>
      </c>
      <c r="AC557" s="0" t="n">
        <f aca="false">SUMPRODUCT('FD inverse'!$A$27:$BH$27,'FD mesh'!$B$84:$BI$84,$E556:$BL556)+'FD inverse'!$A$27*$C557/Setup!$B$17+INDEX('FD inverse'!$A$27:$BH$27,1,'FD mesh'!$B$15+1)*Setup!$B$22</f>
        <v>17.4681084865181</v>
      </c>
      <c r="AD557" s="0" t="n">
        <f aca="false">SUMPRODUCT('FD inverse'!$A$28:$BH$28,'FD mesh'!$B$84:$BI$84,$E556:$BL556)+'FD inverse'!$A$28*$C557/Setup!$B$17+INDEX('FD inverse'!$A$28:$BH$28,1,'FD mesh'!$B$15+1)*Setup!$B$22</f>
        <v>16.9269163990122</v>
      </c>
      <c r="AE557" s="0" t="n">
        <f aca="false">SUMPRODUCT('FD inverse'!$A$29:$BH$29,'FD mesh'!$B$84:$BI$84,$E556:$BL556)+'FD inverse'!$A$29*$C557/Setup!$B$17+INDEX('FD inverse'!$A$29:$BH$29,1,'FD mesh'!$B$15+1)*Setup!$B$22</f>
        <v>16.3863103139213</v>
      </c>
      <c r="AF557" s="0" t="n">
        <f aca="false">SUMPRODUCT('FD inverse'!$A$30:$BH$30,'FD mesh'!$B$84:$BI$84,$E556:$BL556)+'FD inverse'!$A$30*$C557/Setup!$B$17+INDEX('FD inverse'!$A$30:$BH$30,1,'FD mesh'!$B$15+1)*Setup!$B$22</f>
        <v>15.8461511725034</v>
      </c>
      <c r="AG557" s="0" t="n">
        <f aca="false">SUMPRODUCT('FD inverse'!$A$31:$BH$31,'FD mesh'!$B$84:$BI$84,$E556:$BL556)+'FD inverse'!$A$31*$C557/Setup!$B$17+INDEX('FD inverse'!$A$31:$BH$31,1,'FD mesh'!$B$15+1)*Setup!$B$22</f>
        <v>15.3062949803043</v>
      </c>
      <c r="AH557" s="0" t="n">
        <f aca="false">SUMPRODUCT('FD inverse'!$A$32:$BH$32,'FD mesh'!$B$84:$BI$84,$E556:$BL556)+'FD inverse'!$A$32*$C557/Setup!$B$17+INDEX('FD inverse'!$A$32:$BH$32,1,'FD mesh'!$B$15+1)*Setup!$B$22</f>
        <v>15.2836782995111</v>
      </c>
      <c r="AI557" s="0" t="n">
        <f aca="false">SUMPRODUCT('FD inverse'!$A$33:$BH$33,'FD mesh'!$B$84:$BI$84,$E556:$BL556)+'FD inverse'!$A$33*$C557/Setup!$B$17+INDEX('FD inverse'!$A$33:$BH$33,1,'FD mesh'!$B$15+1)*Setup!$B$22</f>
        <v>15.2613185193924</v>
      </c>
      <c r="AJ557" s="0" t="n">
        <f aca="false">SUMPRODUCT('FD inverse'!$A$34:$BH$34,'FD mesh'!$B$84:$BI$84,$E556:$BL556)+'FD inverse'!$A$34*$C557/Setup!$B$17+INDEX('FD inverse'!$A$34:$BH$34,1,'FD mesh'!$B$15+1)*Setup!$B$22</f>
        <v>15.2392021450061</v>
      </c>
      <c r="AK557" s="0" t="n">
        <f aca="false">SUMPRODUCT('FD inverse'!$A$35:$BH$35,'FD mesh'!$B$84:$BI$84,$E556:$BL556)+'FD inverse'!$A$35*$C557/Setup!$B$17+INDEX('FD inverse'!$A$35:$BH$35,1,'FD mesh'!$B$15+1)*Setup!$B$22</f>
        <v>15.2173141108964</v>
      </c>
      <c r="AL557" s="0" t="n">
        <f aca="false">SUMPRODUCT('FD inverse'!$A$36:$BH$36,'FD mesh'!$B$84:$BI$84,$E556:$BL556)+'FD inverse'!$A$36*$C557/Setup!$B$17+INDEX('FD inverse'!$A$36:$BH$36,1,'FD mesh'!$B$15+1)*Setup!$B$22</f>
        <v>15.1956379891146</v>
      </c>
      <c r="AM557" s="0" t="n">
        <f aca="false">SUMPRODUCT('FD inverse'!$A$37:$BH$37,'FD mesh'!$B$84:$BI$84,$E556:$BL556)+'FD inverse'!$A$37*$C557/Setup!$B$17+INDEX('FD inverse'!$A$37:$BH$37,1,'FD mesh'!$B$15+1)*Setup!$B$22</f>
        <v>15.1741561770634</v>
      </c>
      <c r="AN557" s="0" t="n">
        <f aca="false">SUMPRODUCT('FD inverse'!$A$38:$BH$38,'FD mesh'!$B$84:$BI$84,$E556:$BL556)+'FD inverse'!$A$38*$C557/Setup!$B$17+INDEX('FD inverse'!$A$38:$BH$38,1,'FD mesh'!$B$15+1)*Setup!$B$22</f>
        <v>15.1528500665727</v>
      </c>
      <c r="AO557" s="0" t="n">
        <f aca="false">SUMPRODUCT('FD inverse'!$A$39:$BH$39,'FD mesh'!$B$84:$BI$84,$E556:$BL556)+'FD inverse'!$A$39*$C557/Setup!$B$17+INDEX('FD inverse'!$A$39:$BH$39,1,'FD mesh'!$B$15+1)*Setup!$B$22</f>
        <v>15.1317001957336</v>
      </c>
      <c r="AP557" s="0" t="n">
        <f aca="false">SUMPRODUCT('FD inverse'!$A$40:$BH$40,'FD mesh'!$B$84:$BI$84,$E556:$BL556)+'FD inverse'!$A$40*$C557/Setup!$B$17+INDEX('FD inverse'!$A$40:$BH$40,1,'FD mesh'!$B$15+1)*Setup!$B$22</f>
        <v>15.110686385122</v>
      </c>
      <c r="AQ557" s="0" t="n">
        <f aca="false">SUMPRODUCT('FD inverse'!$A$41:$BH$41,'FD mesh'!$B$84:$BI$84,$E556:$BL556)+'FD inverse'!$A$41*$C557/Setup!$B$17+INDEX('FD inverse'!$A$41:$BH$41,1,'FD mesh'!$B$15+1)*Setup!$B$22</f>
        <v>15.0897878601251</v>
      </c>
      <c r="AR557" s="0" t="n">
        <f aca="false">SUMPRODUCT('FD inverse'!$A$42:$BH$42,'FD mesh'!$B$84:$BI$84,$E556:$BL556)+'FD inverse'!$A$42*$C557/Setup!$B$17+INDEX('FD inverse'!$A$42:$BH$42,1,'FD mesh'!$B$15+1)*Setup!$B$22</f>
        <v>15.0689833611571</v>
      </c>
      <c r="AS557" s="0" t="n">
        <f aca="false">SUMPRODUCT('FD inverse'!$A$43:$BH$43,'FD mesh'!$B$84:$BI$84,$E556:$BL556)+'FD inverse'!$A$43*$C557/Setup!$B$17+INDEX('FD inverse'!$A$43:$BH$43,1,'FD mesh'!$B$15+1)*Setup!$B$22</f>
        <v>0</v>
      </c>
      <c r="AT557" s="0" t="n">
        <f aca="false">SUMPRODUCT('FD inverse'!$A$44:$BH$44,'FD mesh'!$B$84:$BI$84,$E556:$BL556)+'FD inverse'!$A$44*$C557/Setup!$B$17+INDEX('FD inverse'!$A$44:$BH$44,1,'FD mesh'!$B$15+1)*Setup!$B$22</f>
        <v>0</v>
      </c>
      <c r="AU557" s="0" t="n">
        <f aca="false">SUMPRODUCT('FD inverse'!$A$45:$BH$45,'FD mesh'!$B$84:$BI$84,$E556:$BL556)+'FD inverse'!$A$45*$C557/Setup!$B$17+INDEX('FD inverse'!$A$45:$BH$45,1,'FD mesh'!$B$15+1)*Setup!$B$22</f>
        <v>0</v>
      </c>
      <c r="AV557" s="0" t="n">
        <f aca="false">SUMPRODUCT('FD inverse'!$A$46:$BH$46,'FD mesh'!$B$84:$BI$84,$E556:$BL556)+'FD inverse'!$A$46*$C557/Setup!$B$17+INDEX('FD inverse'!$A$46:$BH$46,1,'FD mesh'!$B$15+1)*Setup!$B$22</f>
        <v>0</v>
      </c>
      <c r="AW557" s="0" t="n">
        <f aca="false">SUMPRODUCT('FD inverse'!$A$47:$BH$47,'FD mesh'!$B$84:$BI$84,$E556:$BL556)+'FD inverse'!$A$47*$C557/Setup!$B$17+INDEX('FD inverse'!$A$47:$BH$47,1,'FD mesh'!$B$15+1)*Setup!$B$22</f>
        <v>0</v>
      </c>
      <c r="AX557" s="0" t="n">
        <f aca="false">SUMPRODUCT('FD inverse'!$A$48:$BH$48,'FD mesh'!$B$84:$BI$84,$E556:$BL556)+'FD inverse'!$A$48*$C557/Setup!$B$17+INDEX('FD inverse'!$A$48:$BH$48,1,'FD mesh'!$B$15+1)*Setup!$B$22</f>
        <v>0</v>
      </c>
      <c r="AY557" s="0" t="n">
        <f aca="false">SUMPRODUCT('FD inverse'!$A$49:$BH$49,'FD mesh'!$B$84:$BI$84,$E556:$BL556)+'FD inverse'!$A$49*$C557/Setup!$B$17+INDEX('FD inverse'!$A$49:$BH$49,1,'FD mesh'!$B$15+1)*Setup!$B$22</f>
        <v>0</v>
      </c>
      <c r="AZ557" s="0" t="n">
        <f aca="false">SUMPRODUCT('FD inverse'!$A$50:$BH$50,'FD mesh'!$B$84:$BI$84,$E556:$BL556)+'FD inverse'!$A$50*$C557/Setup!$B$17+INDEX('FD inverse'!$A$50:$BH$50,1,'FD mesh'!$B$15+1)*Setup!$B$22</f>
        <v>0</v>
      </c>
      <c r="BA557" s="0" t="n">
        <f aca="false">SUMPRODUCT('FD inverse'!$A$51:$BH$51,'FD mesh'!$B$84:$BI$84,$E556:$BL556)+'FD inverse'!$A$51*$C557/Setup!$B$17+INDEX('FD inverse'!$A$51:$BH$51,1,'FD mesh'!$B$15+1)*Setup!$B$22</f>
        <v>0</v>
      </c>
      <c r="BB557" s="0" t="n">
        <f aca="false">SUMPRODUCT('FD inverse'!$A$52:$BH$52,'FD mesh'!$B$84:$BI$84,$E556:$BL556)+'FD inverse'!$A$52*$C557/Setup!$B$17+INDEX('FD inverse'!$A$52:$BH$52,1,'FD mesh'!$B$15+1)*Setup!$B$22</f>
        <v>0</v>
      </c>
      <c r="BC557" s="0" t="n">
        <f aca="false">SUMPRODUCT('FD inverse'!$A$53:$BH$53,'FD mesh'!$B$84:$BI$84,$E556:$BL556)+'FD inverse'!$A$53*$C557/Setup!$B$17+INDEX('FD inverse'!$A$53:$BH$53,1,'FD mesh'!$B$15+1)*Setup!$B$22</f>
        <v>0</v>
      </c>
      <c r="BD557" s="0" t="n">
        <f aca="false">SUMPRODUCT('FD inverse'!$A$54:$BH$54,'FD mesh'!$B$84:$BI$84,$E556:$BL556)+'FD inverse'!$A$54*$C557/Setup!$B$17+INDEX('FD inverse'!$A$54:$BH$54,1,'FD mesh'!$B$15+1)*Setup!$B$22</f>
        <v>0</v>
      </c>
      <c r="BE557" s="0" t="n">
        <f aca="false">SUMPRODUCT('FD inverse'!$A$55:$BH$55,'FD mesh'!$B$84:$BI$84,$E556:$BL556)+'FD inverse'!$A$55*$C557/Setup!$B$17+INDEX('FD inverse'!$A$55:$BH$55,1,'FD mesh'!$B$15+1)*Setup!$B$22</f>
        <v>0</v>
      </c>
      <c r="BF557" s="0" t="n">
        <f aca="false">SUMPRODUCT('FD inverse'!$A$56:$BH$56,'FD mesh'!$B$84:$BI$84,$E556:$BL556)+'FD inverse'!$A$56*$C557/Setup!$B$17+INDEX('FD inverse'!$A$56:$BH$56,1,'FD mesh'!$B$15+1)*Setup!$B$22</f>
        <v>0</v>
      </c>
      <c r="BG557" s="0" t="n">
        <f aca="false">SUMPRODUCT('FD inverse'!$A$57:$BH$57,'FD mesh'!$B$84:$BI$84,$E556:$BL556)+'FD inverse'!$A$57*$C557/Setup!$B$17+INDEX('FD inverse'!$A$57:$BH$57,1,'FD mesh'!$B$15+1)*Setup!$B$22</f>
        <v>0</v>
      </c>
      <c r="BH557" s="0" t="n">
        <f aca="false">SUMPRODUCT('FD inverse'!$A$58:$BH$58,'FD mesh'!$B$84:$BI$84,$E556:$BL556)+'FD inverse'!$A$58*$C557/Setup!$B$17+INDEX('FD inverse'!$A$58:$BH$58,1,'FD mesh'!$B$15+1)*Setup!$B$22</f>
        <v>0</v>
      </c>
      <c r="BI557" s="0" t="n">
        <f aca="false">SUMPRODUCT('FD inverse'!$A$59:$BH$59,'FD mesh'!$B$84:$BI$84,$E556:$BL556)+'FD inverse'!$A$59*$C557/Setup!$B$17+INDEX('FD inverse'!$A$59:$BH$59,1,'FD mesh'!$B$15+1)*Setup!$B$22</f>
        <v>0</v>
      </c>
      <c r="BJ557" s="0" t="n">
        <f aca="false">SUMPRODUCT('FD inverse'!$A$60:$BH$60,'FD mesh'!$B$84:$BI$84,$E556:$BL556)+'FD inverse'!$A$60*$C557/Setup!$B$17+INDEX('FD inverse'!$A$60:$BH$60,1,'FD mesh'!$B$15+1)*Setup!$B$22</f>
        <v>0</v>
      </c>
      <c r="BK557" s="0" t="n">
        <f aca="false">SUMPRODUCT('FD inverse'!$A$61:$BH$61,'FD mesh'!$B$84:$BI$84,$E556:$BL556)+'FD inverse'!$A$61*$C557/Setup!$B$17+INDEX('FD inverse'!$A$61:$BH$61,1,'FD mesh'!$B$15+1)*Setup!$B$22</f>
        <v>0</v>
      </c>
      <c r="BL557" s="0" t="n">
        <f aca="false">SUMPRODUCT('FD inverse'!$A$62:$BH$62,'FD mesh'!$B$84:$BI$84,$E556:$BL556)+'FD inverse'!$A$62*$C557/Setup!$B$17+INDEX('FD inverse'!$A$62:$BH$62,1,'FD mesh'!$B$15+1)*Setup!$B$22</f>
        <v>0</v>
      </c>
    </row>
    <row r="558" customFormat="false" ht="15" hidden="false" customHeight="false" outlineLevel="0" collapsed="false">
      <c r="A558" s="0" t="n">
        <v>553</v>
      </c>
      <c r="B558" s="0" t="n">
        <f aca="false">A558*Setup!$B$11/3600</f>
        <v>46.0833333333333</v>
      </c>
      <c r="C558" s="0" t="n">
        <f aca="false">Setup!$B$7+Setup!$B$8*COS(2*PI()*(B558-Setup!$B$9)/24)</f>
        <v>23.9127404598618</v>
      </c>
      <c r="D558" s="0" t="n">
        <f aca="false">(C558-E558)/Setup!$B$17</f>
        <v>0.154855033201101</v>
      </c>
      <c r="E558" s="0" t="n">
        <f aca="false">SUMPRODUCT('FD inverse'!$A$3:$BH$3,'FD mesh'!$B$84:$BI$84,$E557:$BL557)+'FD inverse'!$A$3*$C558/Setup!$B$17+INDEX('FD inverse'!$A$3:$BH$3,1,'FD mesh'!$B$15+1)*Setup!$B$22</f>
        <v>23.8926093055456</v>
      </c>
      <c r="F558" s="0" t="n">
        <f aca="false">SUMPRODUCT('FD inverse'!$A$4:$BH$4,'FD mesh'!$B$84:$BI$84,$E557:$BL557)+'FD inverse'!$A$4*$C558/Setup!$B$17+INDEX('FD inverse'!$A$4:$BH$4,1,'FD mesh'!$B$15+1)*Setup!$B$22</f>
        <v>23.8768114028983</v>
      </c>
      <c r="G558" s="0" t="n">
        <f aca="false">SUMPRODUCT('FD inverse'!$A$5:$BH$5,'FD mesh'!$B$84:$BI$84,$E557:$BL557)+'FD inverse'!$A$5*$C558/Setup!$B$17+INDEX('FD inverse'!$A$5:$BH$5,1,'FD mesh'!$B$15+1)*Setup!$B$22</f>
        <v>23.8421628127341</v>
      </c>
      <c r="H558" s="0" t="n">
        <f aca="false">SUMPRODUCT('FD inverse'!$A$6:$BH$6,'FD mesh'!$B$84:$BI$84,$E557:$BL557)+'FD inverse'!$A$6*$C558/Setup!$B$17+INDEX('FD inverse'!$A$6:$BH$6,1,'FD mesh'!$B$15+1)*Setup!$B$22</f>
        <v>23.6999206804176</v>
      </c>
      <c r="I558" s="0" t="n">
        <f aca="false">SUMPRODUCT('FD inverse'!$A$7:$BH$7,'FD mesh'!$B$84:$BI$84,$E557:$BL557)+'FD inverse'!$A$7*$C558/Setup!$B$17+INDEX('FD inverse'!$A$7:$BH$7,1,'FD mesh'!$B$15+1)*Setup!$B$22</f>
        <v>23.6847714489377</v>
      </c>
      <c r="J558" s="0" t="n">
        <f aca="false">SUMPRODUCT('FD inverse'!$A$8:$BH$8,'FD mesh'!$B$84:$BI$84,$E557:$BL557)+'FD inverse'!$A$8*$C558/Setup!$B$17+INDEX('FD inverse'!$A$8:$BH$8,1,'FD mesh'!$B$15+1)*Setup!$B$22</f>
        <v>23.6658278383818</v>
      </c>
      <c r="K558" s="0" t="n">
        <f aca="false">SUMPRODUCT('FD inverse'!$A$9:$BH$9,'FD mesh'!$B$84:$BI$84,$E557:$BL557)+'FD inverse'!$A$9*$C558/Setup!$B$17+INDEX('FD inverse'!$A$9:$BH$9,1,'FD mesh'!$B$15+1)*Setup!$B$22</f>
        <v>23.6442815457765</v>
      </c>
      <c r="L558" s="0" t="n">
        <f aca="false">SUMPRODUCT('FD inverse'!$A$10:$BH$10,'FD mesh'!$B$84:$BI$84,$E557:$BL557)+'FD inverse'!$A$10*$C558/Setup!$B$17+INDEX('FD inverse'!$A$10:$BH$10,1,'FD mesh'!$B$15+1)*Setup!$B$22</f>
        <v>23.6211858276772</v>
      </c>
      <c r="M558" s="0" t="n">
        <f aca="false">SUMPRODUCT('FD inverse'!$A$11:$BH$11,'FD mesh'!$B$84:$BI$84,$E557:$BL557)+'FD inverse'!$A$11*$C558/Setup!$B$17+INDEX('FD inverse'!$A$11:$BH$11,1,'FD mesh'!$B$15+1)*Setup!$B$22</f>
        <v>23.597454527865</v>
      </c>
      <c r="N558" s="0" t="n">
        <f aca="false">SUMPRODUCT('FD inverse'!$A$12:$BH$12,'FD mesh'!$B$84:$BI$84,$E557:$BL557)+'FD inverse'!$A$12*$C558/Setup!$B$17+INDEX('FD inverse'!$A$12:$BH$12,1,'FD mesh'!$B$15+1)*Setup!$B$22</f>
        <v>23.5738616164078</v>
      </c>
      <c r="O558" s="0" t="n">
        <f aca="false">SUMPRODUCT('FD inverse'!$A$13:$BH$13,'FD mesh'!$B$84:$BI$84,$E557:$BL557)+'FD inverse'!$A$13*$C558/Setup!$B$17+INDEX('FD inverse'!$A$13:$BH$13,1,'FD mesh'!$B$15+1)*Setup!$B$22</f>
        <v>23.551041093877</v>
      </c>
      <c r="P558" s="0" t="n">
        <f aca="false">SUMPRODUCT('FD inverse'!$A$14:$BH$14,'FD mesh'!$B$84:$BI$84,$E557:$BL557)+'FD inverse'!$A$14*$C558/Setup!$B$17+INDEX('FD inverse'!$A$14:$BH$14,1,'FD mesh'!$B$15+1)*Setup!$B$22</f>
        <v>23.5294871369125</v>
      </c>
      <c r="Q558" s="0" t="n">
        <f aca="false">SUMPRODUCT('FD inverse'!$A$15:$BH$15,'FD mesh'!$B$84:$BI$84,$E557:$BL557)+'FD inverse'!$A$15*$C558/Setup!$B$17+INDEX('FD inverse'!$A$15:$BH$15,1,'FD mesh'!$B$15+1)*Setup!$B$22</f>
        <v>23.5095543836945</v>
      </c>
      <c r="R558" s="0" t="n">
        <f aca="false">SUMPRODUCT('FD inverse'!$A$16:$BH$16,'FD mesh'!$B$84:$BI$84,$E557:$BL557)+'FD inverse'!$A$16*$C558/Setup!$B$17+INDEX('FD inverse'!$A$16:$BH$16,1,'FD mesh'!$B$15+1)*Setup!$B$22</f>
        <v>23.4914582801859</v>
      </c>
      <c r="S558" s="0" t="n">
        <f aca="false">SUMPRODUCT('FD inverse'!$A$17:$BH$17,'FD mesh'!$B$84:$BI$84,$E557:$BL557)+'FD inverse'!$A$17*$C558/Setup!$B$17+INDEX('FD inverse'!$A$17:$BH$17,1,'FD mesh'!$B$15+1)*Setup!$B$22</f>
        <v>22.9385752105623</v>
      </c>
      <c r="T558" s="0" t="n">
        <f aca="false">SUMPRODUCT('FD inverse'!$A$18:$BH$18,'FD mesh'!$B$84:$BI$84,$E557:$BL557)+'FD inverse'!$A$18*$C558/Setup!$B$17+INDEX('FD inverse'!$A$18:$BH$18,1,'FD mesh'!$B$15+1)*Setup!$B$22</f>
        <v>22.3867475118802</v>
      </c>
      <c r="U558" s="0" t="n">
        <f aca="false">SUMPRODUCT('FD inverse'!$A$19:$BH$19,'FD mesh'!$B$84:$BI$84,$E557:$BL557)+'FD inverse'!$A$19*$C558/Setup!$B$17+INDEX('FD inverse'!$A$19:$BH$19,1,'FD mesh'!$B$15+1)*Setup!$B$22</f>
        <v>21.8360441166431</v>
      </c>
      <c r="V558" s="0" t="n">
        <f aca="false">SUMPRODUCT('FD inverse'!$A$20:$BH$20,'FD mesh'!$B$84:$BI$84,$E557:$BL557)+'FD inverse'!$A$20*$C558/Setup!$B$17+INDEX('FD inverse'!$A$20:$BH$20,1,'FD mesh'!$B$15+1)*Setup!$B$22</f>
        <v>21.2865042521388</v>
      </c>
      <c r="W558" s="0" t="n">
        <f aca="false">SUMPRODUCT('FD inverse'!$A$21:$BH$21,'FD mesh'!$B$84:$BI$84,$E557:$BL557)+'FD inverse'!$A$21*$C558/Setup!$B$17+INDEX('FD inverse'!$A$21:$BH$21,1,'FD mesh'!$B$15+1)*Setup!$B$22</f>
        <v>20.7381397992809</v>
      </c>
      <c r="X558" s="0" t="n">
        <f aca="false">SUMPRODUCT('FD inverse'!$A$22:$BH$22,'FD mesh'!$B$84:$BI$84,$E557:$BL557)+'FD inverse'!$A$22*$C558/Setup!$B$17+INDEX('FD inverse'!$A$22:$BH$22,1,'FD mesh'!$B$15+1)*Setup!$B$22</f>
        <v>20.1909376316971</v>
      </c>
      <c r="Y558" s="0" t="n">
        <f aca="false">SUMPRODUCT('FD inverse'!$A$23:$BH$23,'FD mesh'!$B$84:$BI$84,$E557:$BL557)+'FD inverse'!$A$23*$C558/Setup!$B$17+INDEX('FD inverse'!$A$23:$BH$23,1,'FD mesh'!$B$15+1)*Setup!$B$22</f>
        <v>19.6448619325652</v>
      </c>
      <c r="Z558" s="0" t="n">
        <f aca="false">SUMPRODUCT('FD inverse'!$A$24:$BH$24,'FD mesh'!$B$84:$BI$84,$E557:$BL557)+'FD inverse'!$A$24*$C558/Setup!$B$17+INDEX('FD inverse'!$A$24:$BH$24,1,'FD mesh'!$B$15+1)*Setup!$B$22</f>
        <v>19.0998564876819</v>
      </c>
      <c r="AA558" s="0" t="n">
        <f aca="false">SUMPRODUCT('FD inverse'!$A$25:$BH$25,'FD mesh'!$B$84:$BI$84,$E557:$BL557)+'FD inverse'!$A$25*$C558/Setup!$B$17+INDEX('FD inverse'!$A$25:$BH$25,1,'FD mesh'!$B$15+1)*Setup!$B$22</f>
        <v>18.55584695414</v>
      </c>
      <c r="AB558" s="0" t="n">
        <f aca="false">SUMPRODUCT('FD inverse'!$A$26:$BH$26,'FD mesh'!$B$84:$BI$84,$E557:$BL557)+'FD inverse'!$A$26*$C558/Setup!$B$17+INDEX('FD inverse'!$A$26:$BH$26,1,'FD mesh'!$B$15+1)*Setup!$B$22</f>
        <v>18.0127431047931</v>
      </c>
      <c r="AC558" s="0" t="n">
        <f aca="false">SUMPRODUCT('FD inverse'!$A$27:$BH$27,'FD mesh'!$B$84:$BI$84,$E557:$BL557)+'FD inverse'!$A$27*$C558/Setup!$B$17+INDEX('FD inverse'!$A$27:$BH$27,1,'FD mesh'!$B$15+1)*Setup!$B$22</f>
        <v>17.4704410493956</v>
      </c>
      <c r="AD558" s="0" t="n">
        <f aca="false">SUMPRODUCT('FD inverse'!$A$28:$BH$28,'FD mesh'!$B$84:$BI$84,$E557:$BL557)+'FD inverse'!$A$28*$C558/Setup!$B$17+INDEX('FD inverse'!$A$28:$BH$28,1,'FD mesh'!$B$15+1)*Setup!$B$22</f>
        <v>16.9288254339306</v>
      </c>
      <c r="AE558" s="0" t="n">
        <f aca="false">SUMPRODUCT('FD inverse'!$A$29:$BH$29,'FD mesh'!$B$84:$BI$84,$E557:$BL557)+'FD inverse'!$A$29*$C558/Setup!$B$17+INDEX('FD inverse'!$A$29:$BH$29,1,'FD mesh'!$B$15+1)*Setup!$B$22</f>
        <v>16.3877716201703</v>
      </c>
      <c r="AF558" s="0" t="n">
        <f aca="false">SUMPRODUCT('FD inverse'!$A$30:$BH$30,'FD mesh'!$B$84:$BI$84,$E557:$BL557)+'FD inverse'!$A$30*$C558/Setup!$B$17+INDEX('FD inverse'!$A$30:$BH$30,1,'FD mesh'!$B$15+1)*Setup!$B$22</f>
        <v>15.8471478479632</v>
      </c>
      <c r="AG558" s="0" t="n">
        <f aca="false">SUMPRODUCT('FD inverse'!$A$31:$BH$31,'FD mesh'!$B$84:$BI$84,$E557:$BL557)+'FD inverse'!$A$31*$C558/Setup!$B$17+INDEX('FD inverse'!$A$31:$BH$31,1,'FD mesh'!$B$15+1)*Setup!$B$22</f>
        <v>15.3068173831056</v>
      </c>
      <c r="AH558" s="0" t="n">
        <f aca="false">SUMPRODUCT('FD inverse'!$A$32:$BH$32,'FD mesh'!$B$84:$BI$84,$E557:$BL557)+'FD inverse'!$A$32*$C558/Setup!$B$17+INDEX('FD inverse'!$A$32:$BH$32,1,'FD mesh'!$B$15+1)*Setup!$B$22</f>
        <v>15.2841785898926</v>
      </c>
      <c r="AI558" s="0" t="n">
        <f aca="false">SUMPRODUCT('FD inverse'!$A$33:$BH$33,'FD mesh'!$B$84:$BI$84,$E557:$BL557)+'FD inverse'!$A$33*$C558/Setup!$B$17+INDEX('FD inverse'!$A$33:$BH$33,1,'FD mesh'!$B$15+1)*Setup!$B$22</f>
        <v>15.2617930551939</v>
      </c>
      <c r="AJ558" s="0" t="n">
        <f aca="false">SUMPRODUCT('FD inverse'!$A$34:$BH$34,'FD mesh'!$B$84:$BI$84,$E557:$BL557)+'FD inverse'!$A$34*$C558/Setup!$B$17+INDEX('FD inverse'!$A$34:$BH$34,1,'FD mesh'!$B$15+1)*Setup!$B$22</f>
        <v>15.2396477414479</v>
      </c>
      <c r="AK558" s="0" t="n">
        <f aca="false">SUMPRODUCT('FD inverse'!$A$35:$BH$35,'FD mesh'!$B$84:$BI$84,$E557:$BL557)+'FD inverse'!$A$35*$C558/Setup!$B$17+INDEX('FD inverse'!$A$35:$BH$35,1,'FD mesh'!$B$15+1)*Setup!$B$22</f>
        <v>15.2177279988844</v>
      </c>
      <c r="AL558" s="0" t="n">
        <f aca="false">SUMPRODUCT('FD inverse'!$A$36:$BH$36,'FD mesh'!$B$84:$BI$84,$E557:$BL557)+'FD inverse'!$A$36*$C558/Setup!$B$17+INDEX('FD inverse'!$A$36:$BH$36,1,'FD mesh'!$B$15+1)*Setup!$B$22</f>
        <v>15.1960177759534</v>
      </c>
      <c r="AM558" s="0" t="n">
        <f aca="false">SUMPRODUCT('FD inverse'!$A$37:$BH$37,'FD mesh'!$B$84:$BI$84,$E557:$BL557)+'FD inverse'!$A$37*$C558/Setup!$B$17+INDEX('FD inverse'!$A$37:$BH$37,1,'FD mesh'!$B$15+1)*Setup!$B$22</f>
        <v>15.1744998098681</v>
      </c>
      <c r="AN558" s="0" t="n">
        <f aca="false">SUMPRODUCT('FD inverse'!$A$38:$BH$38,'FD mesh'!$B$84:$BI$84,$E557:$BL557)+'FD inverse'!$A$38*$C558/Setup!$B$17+INDEX('FD inverse'!$A$38:$BH$38,1,'FD mesh'!$B$15+1)*Setup!$B$22</f>
        <v>15.1531557986233</v>
      </c>
      <c r="AO558" s="0" t="n">
        <f aca="false">SUMPRODUCT('FD inverse'!$A$39:$BH$39,'FD mesh'!$B$84:$BI$84,$E557:$BL557)+'FD inverse'!$A$39*$C558/Setup!$B$17+INDEX('FD inverse'!$A$39:$BH$39,1,'FD mesh'!$B$15+1)*Setup!$B$22</f>
        <v>15.1319665559847</v>
      </c>
      <c r="AP558" s="0" t="n">
        <f aca="false">SUMPRODUCT('FD inverse'!$A$40:$BH$40,'FD mesh'!$B$84:$BI$84,$E557:$BL557)+'FD inverse'!$A$40*$C558/Setup!$B$17+INDEX('FD inverse'!$A$40:$BH$40,1,'FD mesh'!$B$15+1)*Setup!$B$22</f>
        <v>15.1109121510403</v>
      </c>
      <c r="AQ558" s="0" t="n">
        <f aca="false">SUMPRODUCT('FD inverse'!$A$41:$BH$41,'FD mesh'!$B$84:$BI$84,$E557:$BL557)+'FD inverse'!$A$41*$C558/Setup!$B$17+INDEX('FD inverse'!$A$41:$BH$41,1,'FD mesh'!$B$15+1)*Setup!$B$22</f>
        <v>15.089972034004</v>
      </c>
      <c r="AR558" s="0" t="n">
        <f aca="false">SUMPRODUCT('FD inverse'!$A$42:$BH$42,'FD mesh'!$B$84:$BI$84,$E557:$BL557)+'FD inverse'!$A$42*$C558/Setup!$B$17+INDEX('FD inverse'!$A$42:$BH$42,1,'FD mesh'!$B$15+1)*Setup!$B$22</f>
        <v>15.0691251500272</v>
      </c>
      <c r="AS558" s="0" t="n">
        <f aca="false">SUMPRODUCT('FD inverse'!$A$43:$BH$43,'FD mesh'!$B$84:$BI$84,$E557:$BL557)+'FD inverse'!$A$43*$C558/Setup!$B$17+INDEX('FD inverse'!$A$43:$BH$43,1,'FD mesh'!$B$15+1)*Setup!$B$22</f>
        <v>0</v>
      </c>
      <c r="AT558" s="0" t="n">
        <f aca="false">SUMPRODUCT('FD inverse'!$A$44:$BH$44,'FD mesh'!$B$84:$BI$84,$E557:$BL557)+'FD inverse'!$A$44*$C558/Setup!$B$17+INDEX('FD inverse'!$A$44:$BH$44,1,'FD mesh'!$B$15+1)*Setup!$B$22</f>
        <v>0</v>
      </c>
      <c r="AU558" s="0" t="n">
        <f aca="false">SUMPRODUCT('FD inverse'!$A$45:$BH$45,'FD mesh'!$B$84:$BI$84,$E557:$BL557)+'FD inverse'!$A$45*$C558/Setup!$B$17+INDEX('FD inverse'!$A$45:$BH$45,1,'FD mesh'!$B$15+1)*Setup!$B$22</f>
        <v>0</v>
      </c>
      <c r="AV558" s="0" t="n">
        <f aca="false">SUMPRODUCT('FD inverse'!$A$46:$BH$46,'FD mesh'!$B$84:$BI$84,$E557:$BL557)+'FD inverse'!$A$46*$C558/Setup!$B$17+INDEX('FD inverse'!$A$46:$BH$46,1,'FD mesh'!$B$15+1)*Setup!$B$22</f>
        <v>0</v>
      </c>
      <c r="AW558" s="0" t="n">
        <f aca="false">SUMPRODUCT('FD inverse'!$A$47:$BH$47,'FD mesh'!$B$84:$BI$84,$E557:$BL557)+'FD inverse'!$A$47*$C558/Setup!$B$17+INDEX('FD inverse'!$A$47:$BH$47,1,'FD mesh'!$B$15+1)*Setup!$B$22</f>
        <v>0</v>
      </c>
      <c r="AX558" s="0" t="n">
        <f aca="false">SUMPRODUCT('FD inverse'!$A$48:$BH$48,'FD mesh'!$B$84:$BI$84,$E557:$BL557)+'FD inverse'!$A$48*$C558/Setup!$B$17+INDEX('FD inverse'!$A$48:$BH$48,1,'FD mesh'!$B$15+1)*Setup!$B$22</f>
        <v>0</v>
      </c>
      <c r="AY558" s="0" t="n">
        <f aca="false">SUMPRODUCT('FD inverse'!$A$49:$BH$49,'FD mesh'!$B$84:$BI$84,$E557:$BL557)+'FD inverse'!$A$49*$C558/Setup!$B$17+INDEX('FD inverse'!$A$49:$BH$49,1,'FD mesh'!$B$15+1)*Setup!$B$22</f>
        <v>0</v>
      </c>
      <c r="AZ558" s="0" t="n">
        <f aca="false">SUMPRODUCT('FD inverse'!$A$50:$BH$50,'FD mesh'!$B$84:$BI$84,$E557:$BL557)+'FD inverse'!$A$50*$C558/Setup!$B$17+INDEX('FD inverse'!$A$50:$BH$50,1,'FD mesh'!$B$15+1)*Setup!$B$22</f>
        <v>0</v>
      </c>
      <c r="BA558" s="0" t="n">
        <f aca="false">SUMPRODUCT('FD inverse'!$A$51:$BH$51,'FD mesh'!$B$84:$BI$84,$E557:$BL557)+'FD inverse'!$A$51*$C558/Setup!$B$17+INDEX('FD inverse'!$A$51:$BH$51,1,'FD mesh'!$B$15+1)*Setup!$B$22</f>
        <v>0</v>
      </c>
      <c r="BB558" s="0" t="n">
        <f aca="false">SUMPRODUCT('FD inverse'!$A$52:$BH$52,'FD mesh'!$B$84:$BI$84,$E557:$BL557)+'FD inverse'!$A$52*$C558/Setup!$B$17+INDEX('FD inverse'!$A$52:$BH$52,1,'FD mesh'!$B$15+1)*Setup!$B$22</f>
        <v>0</v>
      </c>
      <c r="BC558" s="0" t="n">
        <f aca="false">SUMPRODUCT('FD inverse'!$A$53:$BH$53,'FD mesh'!$B$84:$BI$84,$E557:$BL557)+'FD inverse'!$A$53*$C558/Setup!$B$17+INDEX('FD inverse'!$A$53:$BH$53,1,'FD mesh'!$B$15+1)*Setup!$B$22</f>
        <v>0</v>
      </c>
      <c r="BD558" s="0" t="n">
        <f aca="false">SUMPRODUCT('FD inverse'!$A$54:$BH$54,'FD mesh'!$B$84:$BI$84,$E557:$BL557)+'FD inverse'!$A$54*$C558/Setup!$B$17+INDEX('FD inverse'!$A$54:$BH$54,1,'FD mesh'!$B$15+1)*Setup!$B$22</f>
        <v>0</v>
      </c>
      <c r="BE558" s="0" t="n">
        <f aca="false">SUMPRODUCT('FD inverse'!$A$55:$BH$55,'FD mesh'!$B$84:$BI$84,$E557:$BL557)+'FD inverse'!$A$55*$C558/Setup!$B$17+INDEX('FD inverse'!$A$55:$BH$55,1,'FD mesh'!$B$15+1)*Setup!$B$22</f>
        <v>0</v>
      </c>
      <c r="BF558" s="0" t="n">
        <f aca="false">SUMPRODUCT('FD inverse'!$A$56:$BH$56,'FD mesh'!$B$84:$BI$84,$E557:$BL557)+'FD inverse'!$A$56*$C558/Setup!$B$17+INDEX('FD inverse'!$A$56:$BH$56,1,'FD mesh'!$B$15+1)*Setup!$B$22</f>
        <v>0</v>
      </c>
      <c r="BG558" s="0" t="n">
        <f aca="false">SUMPRODUCT('FD inverse'!$A$57:$BH$57,'FD mesh'!$B$84:$BI$84,$E557:$BL557)+'FD inverse'!$A$57*$C558/Setup!$B$17+INDEX('FD inverse'!$A$57:$BH$57,1,'FD mesh'!$B$15+1)*Setup!$B$22</f>
        <v>0</v>
      </c>
      <c r="BH558" s="0" t="n">
        <f aca="false">SUMPRODUCT('FD inverse'!$A$58:$BH$58,'FD mesh'!$B$84:$BI$84,$E557:$BL557)+'FD inverse'!$A$58*$C558/Setup!$B$17+INDEX('FD inverse'!$A$58:$BH$58,1,'FD mesh'!$B$15+1)*Setup!$B$22</f>
        <v>0</v>
      </c>
      <c r="BI558" s="0" t="n">
        <f aca="false">SUMPRODUCT('FD inverse'!$A$59:$BH$59,'FD mesh'!$B$84:$BI$84,$E557:$BL557)+'FD inverse'!$A$59*$C558/Setup!$B$17+INDEX('FD inverse'!$A$59:$BH$59,1,'FD mesh'!$B$15+1)*Setup!$B$22</f>
        <v>0</v>
      </c>
      <c r="BJ558" s="0" t="n">
        <f aca="false">SUMPRODUCT('FD inverse'!$A$60:$BH$60,'FD mesh'!$B$84:$BI$84,$E557:$BL557)+'FD inverse'!$A$60*$C558/Setup!$B$17+INDEX('FD inverse'!$A$60:$BH$60,1,'FD mesh'!$B$15+1)*Setup!$B$22</f>
        <v>0</v>
      </c>
      <c r="BK558" s="0" t="n">
        <f aca="false">SUMPRODUCT('FD inverse'!$A$61:$BH$61,'FD mesh'!$B$84:$BI$84,$E557:$BL557)+'FD inverse'!$A$61*$C558/Setup!$B$17+INDEX('FD inverse'!$A$61:$BH$61,1,'FD mesh'!$B$15+1)*Setup!$B$22</f>
        <v>0</v>
      </c>
      <c r="BL558" s="0" t="n">
        <f aca="false">SUMPRODUCT('FD inverse'!$A$62:$BH$62,'FD mesh'!$B$84:$BI$84,$E557:$BL557)+'FD inverse'!$A$62*$C558/Setup!$B$17+INDEX('FD inverse'!$A$62:$BH$62,1,'FD mesh'!$B$15+1)*Setup!$B$22</f>
        <v>0</v>
      </c>
    </row>
    <row r="559" customFormat="false" ht="15" hidden="false" customHeight="false" outlineLevel="0" collapsed="false">
      <c r="A559" s="0" t="n">
        <v>554</v>
      </c>
      <c r="B559" s="0" t="n">
        <f aca="false">A559*Setup!$B$11/3600</f>
        <v>46.1666666666667</v>
      </c>
      <c r="C559" s="0" t="n">
        <f aca="false">Setup!$B$7+Setup!$B$8*COS(2*PI()*(B559-Setup!$B$9)/24)</f>
        <v>23.8255224505387</v>
      </c>
      <c r="D559" s="0" t="n">
        <f aca="false">(C559-E559)/Setup!$B$17</f>
        <v>-0.118018340925484</v>
      </c>
      <c r="E559" s="0" t="n">
        <f aca="false">SUMPRODUCT('FD inverse'!$A$3:$BH$3,'FD mesh'!$B$84:$BI$84,$E558:$BL558)+'FD inverse'!$A$3*$C559/Setup!$B$17+INDEX('FD inverse'!$A$3:$BH$3,1,'FD mesh'!$B$15+1)*Setup!$B$22</f>
        <v>23.840864834859</v>
      </c>
      <c r="F559" s="0" t="n">
        <f aca="false">SUMPRODUCT('FD inverse'!$A$4:$BH$4,'FD mesh'!$B$84:$BI$84,$E558:$BL558)+'FD inverse'!$A$4*$C559/Setup!$B$17+INDEX('FD inverse'!$A$4:$BH$4,1,'FD mesh'!$B$15+1)*Setup!$B$22</f>
        <v>23.8331480166695</v>
      </c>
      <c r="G559" s="0" t="n">
        <f aca="false">SUMPRODUCT('FD inverse'!$A$5:$BH$5,'FD mesh'!$B$84:$BI$84,$E558:$BL558)+'FD inverse'!$A$5*$C559/Setup!$B$17+INDEX('FD inverse'!$A$5:$BH$5,1,'FD mesh'!$B$15+1)*Setup!$B$22</f>
        <v>23.806480075985</v>
      </c>
      <c r="H559" s="0" t="n">
        <f aca="false">SUMPRODUCT('FD inverse'!$A$6:$BH$6,'FD mesh'!$B$84:$BI$84,$E558:$BL558)+'FD inverse'!$A$6*$C559/Setup!$B$17+INDEX('FD inverse'!$A$6:$BH$6,1,'FD mesh'!$B$15+1)*Setup!$B$22</f>
        <v>23.690857133072</v>
      </c>
      <c r="I559" s="0" t="n">
        <f aca="false">SUMPRODUCT('FD inverse'!$A$7:$BH$7,'FD mesh'!$B$84:$BI$84,$E558:$BL558)+'FD inverse'!$A$7*$C559/Setup!$B$17+INDEX('FD inverse'!$A$7:$BH$7,1,'FD mesh'!$B$15+1)*Setup!$B$22</f>
        <v>23.6779514014438</v>
      </c>
      <c r="J559" s="0" t="n">
        <f aca="false">SUMPRODUCT('FD inverse'!$A$8:$BH$8,'FD mesh'!$B$84:$BI$84,$E558:$BL558)+'FD inverse'!$A$8*$C559/Setup!$B$17+INDEX('FD inverse'!$A$8:$BH$8,1,'FD mesh'!$B$15+1)*Setup!$B$22</f>
        <v>23.6610220429756</v>
      </c>
      <c r="K559" s="0" t="n">
        <f aca="false">SUMPRODUCT('FD inverse'!$A$9:$BH$9,'FD mesh'!$B$84:$BI$84,$E558:$BL558)+'FD inverse'!$A$9*$C559/Setup!$B$17+INDEX('FD inverse'!$A$9:$BH$9,1,'FD mesh'!$B$15+1)*Setup!$B$22</f>
        <v>23.6412574069816</v>
      </c>
      <c r="L559" s="0" t="n">
        <f aca="false">SUMPRODUCT('FD inverse'!$A$10:$BH$10,'FD mesh'!$B$84:$BI$84,$E558:$BL558)+'FD inverse'!$A$10*$C559/Setup!$B$17+INDEX('FD inverse'!$A$10:$BH$10,1,'FD mesh'!$B$15+1)*Setup!$B$22</f>
        <v>23.6197086183061</v>
      </c>
      <c r="M559" s="0" t="n">
        <f aca="false">SUMPRODUCT('FD inverse'!$A$11:$BH$11,'FD mesh'!$B$84:$BI$84,$E558:$BL558)+'FD inverse'!$A$11*$C559/Setup!$B$17+INDEX('FD inverse'!$A$11:$BH$11,1,'FD mesh'!$B$15+1)*Setup!$B$22</f>
        <v>23.5972883196773</v>
      </c>
      <c r="N559" s="0" t="n">
        <f aca="false">SUMPRODUCT('FD inverse'!$A$12:$BH$12,'FD mesh'!$B$84:$BI$84,$E558:$BL558)+'FD inverse'!$A$12*$C559/Setup!$B$17+INDEX('FD inverse'!$A$12:$BH$12,1,'FD mesh'!$B$15+1)*Setup!$B$22</f>
        <v>23.5747699631206</v>
      </c>
      <c r="O559" s="0" t="n">
        <f aca="false">SUMPRODUCT('FD inverse'!$A$13:$BH$13,'FD mesh'!$B$84:$BI$84,$E558:$BL558)+'FD inverse'!$A$13*$C559/Setup!$B$17+INDEX('FD inverse'!$A$13:$BH$13,1,'FD mesh'!$B$15+1)*Setup!$B$22</f>
        <v>23.5527875043296</v>
      </c>
      <c r="P559" s="0" t="n">
        <f aca="false">SUMPRODUCT('FD inverse'!$A$14:$BH$14,'FD mesh'!$B$84:$BI$84,$E558:$BL558)+'FD inverse'!$A$14*$C559/Setup!$B$17+INDEX('FD inverse'!$A$14:$BH$14,1,'FD mesh'!$B$15+1)*Setup!$B$22</f>
        <v>23.5318353761891</v>
      </c>
      <c r="Q559" s="0" t="n">
        <f aca="false">SUMPRODUCT('FD inverse'!$A$15:$BH$15,'FD mesh'!$B$84:$BI$84,$E558:$BL558)+'FD inverse'!$A$15*$C559/Setup!$B$17+INDEX('FD inverse'!$A$15:$BH$15,1,'FD mesh'!$B$15+1)*Setup!$B$22</f>
        <v>23.5122686399523</v>
      </c>
      <c r="R559" s="0" t="n">
        <f aca="false">SUMPRODUCT('FD inverse'!$A$16:$BH$16,'FD mesh'!$B$84:$BI$84,$E558:$BL558)+'FD inverse'!$A$16*$C559/Setup!$B$17+INDEX('FD inverse'!$A$16:$BH$16,1,'FD mesh'!$B$15+1)*Setup!$B$22</f>
        <v>23.4943032348409</v>
      </c>
      <c r="S559" s="0" t="n">
        <f aca="false">SUMPRODUCT('FD inverse'!$A$17:$BH$17,'FD mesh'!$B$84:$BI$84,$E558:$BL558)+'FD inverse'!$A$17*$C559/Setup!$B$17+INDEX('FD inverse'!$A$17:$BH$17,1,'FD mesh'!$B$15+1)*Setup!$B$22</f>
        <v>22.9417907193833</v>
      </c>
      <c r="T559" s="0" t="n">
        <f aca="false">SUMPRODUCT('FD inverse'!$A$18:$BH$18,'FD mesh'!$B$84:$BI$84,$E558:$BL558)+'FD inverse'!$A$18*$C559/Setup!$B$17+INDEX('FD inverse'!$A$18:$BH$18,1,'FD mesh'!$B$15+1)*Setup!$B$22</f>
        <v>22.390224482236</v>
      </c>
      <c r="U559" s="0" t="n">
        <f aca="false">SUMPRODUCT('FD inverse'!$A$19:$BH$19,'FD mesh'!$B$84:$BI$84,$E558:$BL558)+'FD inverse'!$A$19*$C559/Setup!$B$17+INDEX('FD inverse'!$A$19:$BH$19,1,'FD mesh'!$B$15+1)*Setup!$B$22</f>
        <v>21.8396814677934</v>
      </c>
      <c r="V559" s="0" t="n">
        <f aca="false">SUMPRODUCT('FD inverse'!$A$20:$BH$20,'FD mesh'!$B$84:$BI$84,$E558:$BL558)+'FD inverse'!$A$20*$C559/Setup!$B$17+INDEX('FD inverse'!$A$20:$BH$20,1,'FD mesh'!$B$15+1)*Setup!$B$22</f>
        <v>21.2902088738321</v>
      </c>
      <c r="W559" s="0" t="n">
        <f aca="false">SUMPRODUCT('FD inverse'!$A$21:$BH$21,'FD mesh'!$B$84:$BI$84,$E558:$BL558)+'FD inverse'!$A$21*$C559/Setup!$B$17+INDEX('FD inverse'!$A$21:$BH$21,1,'FD mesh'!$B$15+1)*Setup!$B$22</f>
        <v>20.7418264971119</v>
      </c>
      <c r="X559" s="0" t="n">
        <f aca="false">SUMPRODUCT('FD inverse'!$A$22:$BH$22,'FD mesh'!$B$84:$BI$84,$E558:$BL558)+'FD inverse'!$A$22*$C559/Setup!$B$17+INDEX('FD inverse'!$A$22:$BH$22,1,'FD mesh'!$B$15+1)*Setup!$B$22</f>
        <v>20.1945290628964</v>
      </c>
      <c r="Y559" s="0" t="n">
        <f aca="false">SUMPRODUCT('FD inverse'!$A$23:$BH$23,'FD mesh'!$B$84:$BI$84,$E558:$BL558)+'FD inverse'!$A$23*$C559/Setup!$B$17+INDEX('FD inverse'!$A$23:$BH$23,1,'FD mesh'!$B$15+1)*Setup!$B$22</f>
        <v>19.6482885355766</v>
      </c>
      <c r="Z559" s="0" t="n">
        <f aca="false">SUMPRODUCT('FD inverse'!$A$24:$BH$24,'FD mesh'!$B$84:$BI$84,$E558:$BL558)+'FD inverse'!$A$24*$C559/Setup!$B$17+INDEX('FD inverse'!$A$24:$BH$24,1,'FD mesh'!$B$15+1)*Setup!$B$22</f>
        <v>19.1030564085716</v>
      </c>
      <c r="AA559" s="0" t="n">
        <f aca="false">SUMPRODUCT('FD inverse'!$A$25:$BH$25,'FD mesh'!$B$84:$BI$84,$E558:$BL558)+'FD inverse'!$A$25*$C559/Setup!$B$17+INDEX('FD inverse'!$A$25:$BH$25,1,'FD mesh'!$B$15+1)*Setup!$B$22</f>
        <v>18.5587659725713</v>
      </c>
      <c r="AB559" s="0" t="n">
        <f aca="false">SUMPRODUCT('FD inverse'!$A$26:$BH$26,'FD mesh'!$B$84:$BI$84,$E558:$BL558)+'FD inverse'!$A$26*$C559/Setup!$B$17+INDEX('FD inverse'!$A$26:$BH$26,1,'FD mesh'!$B$15+1)*Setup!$B$22</f>
        <v>18.0153345619951</v>
      </c>
      <c r="AC559" s="0" t="n">
        <f aca="false">SUMPRODUCT('FD inverse'!$A$27:$BH$27,'FD mesh'!$B$84:$BI$84,$E558:$BL558)+'FD inverse'!$A$27*$C559/Setup!$B$17+INDEX('FD inverse'!$A$27:$BH$27,1,'FD mesh'!$B$15+1)*Setup!$B$22</f>
        <v>17.4726657802526</v>
      </c>
      <c r="AD559" s="0" t="n">
        <f aca="false">SUMPRODUCT('FD inverse'!$A$28:$BH$28,'FD mesh'!$B$84:$BI$84,$E558:$BL558)+'FD inverse'!$A$28*$C559/Setup!$B$17+INDEX('FD inverse'!$A$28:$BH$28,1,'FD mesh'!$B$15+1)*Setup!$B$22</f>
        <v>16.9306517050195</v>
      </c>
      <c r="AE559" s="0" t="n">
        <f aca="false">SUMPRODUCT('FD inverse'!$A$29:$BH$29,'FD mesh'!$B$84:$BI$84,$E558:$BL558)+'FD inverse'!$A$29*$C559/Setup!$B$17+INDEX('FD inverse'!$A$29:$BH$29,1,'FD mesh'!$B$15+1)*Setup!$B$22</f>
        <v>16.3891750752782</v>
      </c>
      <c r="AF559" s="0" t="n">
        <f aca="false">SUMPRODUCT('FD inverse'!$A$30:$BH$30,'FD mesh'!$B$84:$BI$84,$E558:$BL558)+'FD inverse'!$A$30*$C559/Setup!$B$17+INDEX('FD inverse'!$A$30:$BH$30,1,'FD mesh'!$B$15+1)*Setup!$B$22</f>
        <v>15.8481114623259</v>
      </c>
      <c r="AG559" s="0" t="n">
        <f aca="false">SUMPRODUCT('FD inverse'!$A$31:$BH$31,'FD mesh'!$B$84:$BI$84,$E558:$BL558)+'FD inverse'!$A$31*$C559/Setup!$B$17+INDEX('FD inverse'!$A$31:$BH$31,1,'FD mesh'!$B$15+1)*Setup!$B$22</f>
        <v>15.3073314273147</v>
      </c>
      <c r="AH559" s="0" t="n">
        <f aca="false">SUMPRODUCT('FD inverse'!$A$32:$BH$32,'FD mesh'!$B$84:$BI$84,$E558:$BL558)+'FD inverse'!$A$32*$C559/Setup!$B$17+INDEX('FD inverse'!$A$32:$BH$32,1,'FD mesh'!$B$15+1)*Setup!$B$22</f>
        <v>15.2846715177819</v>
      </c>
      <c r="AI559" s="0" t="n">
        <f aca="false">SUMPRODUCT('FD inverse'!$A$33:$BH$33,'FD mesh'!$B$84:$BI$84,$E558:$BL558)+'FD inverse'!$A$33*$C559/Setup!$B$17+INDEX('FD inverse'!$A$33:$BH$33,1,'FD mesh'!$B$15+1)*Setup!$B$22</f>
        <v>15.2622611397004</v>
      </c>
      <c r="AJ559" s="0" t="n">
        <f aca="false">SUMPRODUCT('FD inverse'!$A$34:$BH$34,'FD mesh'!$B$84:$BI$84,$E558:$BL558)+'FD inverse'!$A$34*$C559/Setup!$B$17+INDEX('FD inverse'!$A$34:$BH$34,1,'FD mesh'!$B$15+1)*Setup!$B$22</f>
        <v>15.2400877167776</v>
      </c>
      <c r="AK559" s="0" t="n">
        <f aca="false">SUMPRODUCT('FD inverse'!$A$35:$BH$35,'FD mesh'!$B$84:$BI$84,$E558:$BL558)+'FD inverse'!$A$35*$C559/Setup!$B$17+INDEX('FD inverse'!$A$35:$BH$35,1,'FD mesh'!$B$15+1)*Setup!$B$22</f>
        <v>15.2181370195007</v>
      </c>
      <c r="AL559" s="0" t="n">
        <f aca="false">SUMPRODUCT('FD inverse'!$A$36:$BH$36,'FD mesh'!$B$84:$BI$84,$E558:$BL558)+'FD inverse'!$A$36*$C559/Setup!$B$17+INDEX('FD inverse'!$A$36:$BH$36,1,'FD mesh'!$B$15+1)*Setup!$B$22</f>
        <v>15.1963933778808</v>
      </c>
      <c r="AM559" s="0" t="n">
        <f aca="false">SUMPRODUCT('FD inverse'!$A$37:$BH$37,'FD mesh'!$B$84:$BI$84,$E558:$BL558)+'FD inverse'!$A$37*$C559/Setup!$B$17+INDEX('FD inverse'!$A$37:$BH$37,1,'FD mesh'!$B$15+1)*Setup!$B$22</f>
        <v>15.1748398746079</v>
      </c>
      <c r="AN559" s="0" t="n">
        <f aca="false">SUMPRODUCT('FD inverse'!$A$38:$BH$38,'FD mesh'!$B$84:$BI$84,$E558:$BL558)+'FD inverse'!$A$38*$C559/Setup!$B$17+INDEX('FD inverse'!$A$38:$BH$38,1,'FD mesh'!$B$15+1)*Setup!$B$22</f>
        <v>15.1534585199391</v>
      </c>
      <c r="AO559" s="0" t="n">
        <f aca="false">SUMPRODUCT('FD inverse'!$A$39:$BH$39,'FD mesh'!$B$84:$BI$84,$E558:$BL558)+'FD inverse'!$A$39*$C559/Setup!$B$17+INDEX('FD inverse'!$A$39:$BH$39,1,'FD mesh'!$B$15+1)*Setup!$B$22</f>
        <v>15.132230409773</v>
      </c>
      <c r="AP559" s="0" t="n">
        <f aca="false">SUMPRODUCT('FD inverse'!$A$40:$BH$40,'FD mesh'!$B$84:$BI$84,$E558:$BL558)+'FD inverse'!$A$40*$C559/Setup!$B$17+INDEX('FD inverse'!$A$40:$BH$40,1,'FD mesh'!$B$15+1)*Setup!$B$22</f>
        <v>15.111135868472</v>
      </c>
      <c r="AQ559" s="0" t="n">
        <f aca="false">SUMPRODUCT('FD inverse'!$A$41:$BH$41,'FD mesh'!$B$84:$BI$84,$E558:$BL558)+'FD inverse'!$A$41*$C559/Setup!$B$17+INDEX('FD inverse'!$A$41:$BH$41,1,'FD mesh'!$B$15+1)*Setup!$B$22</f>
        <v>15.0901545780879</v>
      </c>
      <c r="AR559" s="0" t="n">
        <f aca="false">SUMPRODUCT('FD inverse'!$A$42:$BH$42,'FD mesh'!$B$84:$BI$84,$E558:$BL558)+'FD inverse'!$A$42*$C559/Setup!$B$17+INDEX('FD inverse'!$A$42:$BH$42,1,'FD mesh'!$B$15+1)*Setup!$B$22</f>
        <v>15.0692656957236</v>
      </c>
      <c r="AS559" s="0" t="n">
        <f aca="false">SUMPRODUCT('FD inverse'!$A$43:$BH$43,'FD mesh'!$B$84:$BI$84,$E558:$BL558)+'FD inverse'!$A$43*$C559/Setup!$B$17+INDEX('FD inverse'!$A$43:$BH$43,1,'FD mesh'!$B$15+1)*Setup!$B$22</f>
        <v>0</v>
      </c>
      <c r="AT559" s="0" t="n">
        <f aca="false">SUMPRODUCT('FD inverse'!$A$44:$BH$44,'FD mesh'!$B$84:$BI$84,$E558:$BL558)+'FD inverse'!$A$44*$C559/Setup!$B$17+INDEX('FD inverse'!$A$44:$BH$44,1,'FD mesh'!$B$15+1)*Setup!$B$22</f>
        <v>0</v>
      </c>
      <c r="AU559" s="0" t="n">
        <f aca="false">SUMPRODUCT('FD inverse'!$A$45:$BH$45,'FD mesh'!$B$84:$BI$84,$E558:$BL558)+'FD inverse'!$A$45*$C559/Setup!$B$17+INDEX('FD inverse'!$A$45:$BH$45,1,'FD mesh'!$B$15+1)*Setup!$B$22</f>
        <v>0</v>
      </c>
      <c r="AV559" s="0" t="n">
        <f aca="false">SUMPRODUCT('FD inverse'!$A$46:$BH$46,'FD mesh'!$B$84:$BI$84,$E558:$BL558)+'FD inverse'!$A$46*$C559/Setup!$B$17+INDEX('FD inverse'!$A$46:$BH$46,1,'FD mesh'!$B$15+1)*Setup!$B$22</f>
        <v>0</v>
      </c>
      <c r="AW559" s="0" t="n">
        <f aca="false">SUMPRODUCT('FD inverse'!$A$47:$BH$47,'FD mesh'!$B$84:$BI$84,$E558:$BL558)+'FD inverse'!$A$47*$C559/Setup!$B$17+INDEX('FD inverse'!$A$47:$BH$47,1,'FD mesh'!$B$15+1)*Setup!$B$22</f>
        <v>0</v>
      </c>
      <c r="AX559" s="0" t="n">
        <f aca="false">SUMPRODUCT('FD inverse'!$A$48:$BH$48,'FD mesh'!$B$84:$BI$84,$E558:$BL558)+'FD inverse'!$A$48*$C559/Setup!$B$17+INDEX('FD inverse'!$A$48:$BH$48,1,'FD mesh'!$B$15+1)*Setup!$B$22</f>
        <v>0</v>
      </c>
      <c r="AY559" s="0" t="n">
        <f aca="false">SUMPRODUCT('FD inverse'!$A$49:$BH$49,'FD mesh'!$B$84:$BI$84,$E558:$BL558)+'FD inverse'!$A$49*$C559/Setup!$B$17+INDEX('FD inverse'!$A$49:$BH$49,1,'FD mesh'!$B$15+1)*Setup!$B$22</f>
        <v>0</v>
      </c>
      <c r="AZ559" s="0" t="n">
        <f aca="false">SUMPRODUCT('FD inverse'!$A$50:$BH$50,'FD mesh'!$B$84:$BI$84,$E558:$BL558)+'FD inverse'!$A$50*$C559/Setup!$B$17+INDEX('FD inverse'!$A$50:$BH$50,1,'FD mesh'!$B$15+1)*Setup!$B$22</f>
        <v>0</v>
      </c>
      <c r="BA559" s="0" t="n">
        <f aca="false">SUMPRODUCT('FD inverse'!$A$51:$BH$51,'FD mesh'!$B$84:$BI$84,$E558:$BL558)+'FD inverse'!$A$51*$C559/Setup!$B$17+INDEX('FD inverse'!$A$51:$BH$51,1,'FD mesh'!$B$15+1)*Setup!$B$22</f>
        <v>0</v>
      </c>
      <c r="BB559" s="0" t="n">
        <f aca="false">SUMPRODUCT('FD inverse'!$A$52:$BH$52,'FD mesh'!$B$84:$BI$84,$E558:$BL558)+'FD inverse'!$A$52*$C559/Setup!$B$17+INDEX('FD inverse'!$A$52:$BH$52,1,'FD mesh'!$B$15+1)*Setup!$B$22</f>
        <v>0</v>
      </c>
      <c r="BC559" s="0" t="n">
        <f aca="false">SUMPRODUCT('FD inverse'!$A$53:$BH$53,'FD mesh'!$B$84:$BI$84,$E558:$BL558)+'FD inverse'!$A$53*$C559/Setup!$B$17+INDEX('FD inverse'!$A$53:$BH$53,1,'FD mesh'!$B$15+1)*Setup!$B$22</f>
        <v>0</v>
      </c>
      <c r="BD559" s="0" t="n">
        <f aca="false">SUMPRODUCT('FD inverse'!$A$54:$BH$54,'FD mesh'!$B$84:$BI$84,$E558:$BL558)+'FD inverse'!$A$54*$C559/Setup!$B$17+INDEX('FD inverse'!$A$54:$BH$54,1,'FD mesh'!$B$15+1)*Setup!$B$22</f>
        <v>0</v>
      </c>
      <c r="BE559" s="0" t="n">
        <f aca="false">SUMPRODUCT('FD inverse'!$A$55:$BH$55,'FD mesh'!$B$84:$BI$84,$E558:$BL558)+'FD inverse'!$A$55*$C559/Setup!$B$17+INDEX('FD inverse'!$A$55:$BH$55,1,'FD mesh'!$B$15+1)*Setup!$B$22</f>
        <v>0</v>
      </c>
      <c r="BF559" s="0" t="n">
        <f aca="false">SUMPRODUCT('FD inverse'!$A$56:$BH$56,'FD mesh'!$B$84:$BI$84,$E558:$BL558)+'FD inverse'!$A$56*$C559/Setup!$B$17+INDEX('FD inverse'!$A$56:$BH$56,1,'FD mesh'!$B$15+1)*Setup!$B$22</f>
        <v>0</v>
      </c>
      <c r="BG559" s="0" t="n">
        <f aca="false">SUMPRODUCT('FD inverse'!$A$57:$BH$57,'FD mesh'!$B$84:$BI$84,$E558:$BL558)+'FD inverse'!$A$57*$C559/Setup!$B$17+INDEX('FD inverse'!$A$57:$BH$57,1,'FD mesh'!$B$15+1)*Setup!$B$22</f>
        <v>0</v>
      </c>
      <c r="BH559" s="0" t="n">
        <f aca="false">SUMPRODUCT('FD inverse'!$A$58:$BH$58,'FD mesh'!$B$84:$BI$84,$E558:$BL558)+'FD inverse'!$A$58*$C559/Setup!$B$17+INDEX('FD inverse'!$A$58:$BH$58,1,'FD mesh'!$B$15+1)*Setup!$B$22</f>
        <v>0</v>
      </c>
      <c r="BI559" s="0" t="n">
        <f aca="false">SUMPRODUCT('FD inverse'!$A$59:$BH$59,'FD mesh'!$B$84:$BI$84,$E558:$BL558)+'FD inverse'!$A$59*$C559/Setup!$B$17+INDEX('FD inverse'!$A$59:$BH$59,1,'FD mesh'!$B$15+1)*Setup!$B$22</f>
        <v>0</v>
      </c>
      <c r="BJ559" s="0" t="n">
        <f aca="false">SUMPRODUCT('FD inverse'!$A$60:$BH$60,'FD mesh'!$B$84:$BI$84,$E558:$BL558)+'FD inverse'!$A$60*$C559/Setup!$B$17+INDEX('FD inverse'!$A$60:$BH$60,1,'FD mesh'!$B$15+1)*Setup!$B$22</f>
        <v>0</v>
      </c>
      <c r="BK559" s="0" t="n">
        <f aca="false">SUMPRODUCT('FD inverse'!$A$61:$BH$61,'FD mesh'!$B$84:$BI$84,$E558:$BL558)+'FD inverse'!$A$61*$C559/Setup!$B$17+INDEX('FD inverse'!$A$61:$BH$61,1,'FD mesh'!$B$15+1)*Setup!$B$22</f>
        <v>0</v>
      </c>
      <c r="BL559" s="0" t="n">
        <f aca="false">SUMPRODUCT('FD inverse'!$A$62:$BH$62,'FD mesh'!$B$84:$BI$84,$E558:$BL558)+'FD inverse'!$A$62*$C559/Setup!$B$17+INDEX('FD inverse'!$A$62:$BH$62,1,'FD mesh'!$B$15+1)*Setup!$B$22</f>
        <v>0</v>
      </c>
    </row>
    <row r="560" customFormat="false" ht="15" hidden="false" customHeight="false" outlineLevel="0" collapsed="false">
      <c r="A560" s="0" t="n">
        <v>555</v>
      </c>
      <c r="B560" s="0" t="n">
        <f aca="false">A560*Setup!$B$11/3600</f>
        <v>46.25</v>
      </c>
      <c r="C560" s="0" t="n">
        <f aca="false">Setup!$B$7+Setup!$B$8*COS(2*PI()*(B560-Setup!$B$9)/24)</f>
        <v>23.7383874830794</v>
      </c>
      <c r="D560" s="0" t="n">
        <f aca="false">(C560-E560)/Setup!$B$17</f>
        <v>-0.38902391071426</v>
      </c>
      <c r="E560" s="0" t="n">
        <f aca="false">SUMPRODUCT('FD inverse'!$A$3:$BH$3,'FD mesh'!$B$84:$BI$84,$E559:$BL559)+'FD inverse'!$A$3*$C560/Setup!$B$17+INDEX('FD inverse'!$A$3:$BH$3,1,'FD mesh'!$B$15+1)*Setup!$B$22</f>
        <v>23.7889605914723</v>
      </c>
      <c r="F560" s="0" t="n">
        <f aca="false">SUMPRODUCT('FD inverse'!$A$4:$BH$4,'FD mesh'!$B$84:$BI$84,$E559:$BL559)+'FD inverse'!$A$4*$C560/Setup!$B$17+INDEX('FD inverse'!$A$4:$BH$4,1,'FD mesh'!$B$15+1)*Setup!$B$22</f>
        <v>23.7892747423459</v>
      </c>
      <c r="G560" s="0" t="n">
        <f aca="false">SUMPRODUCT('FD inverse'!$A$5:$BH$5,'FD mesh'!$B$84:$BI$84,$E559:$BL559)+'FD inverse'!$A$5*$C560/Setup!$B$17+INDEX('FD inverse'!$A$5:$BH$5,1,'FD mesh'!$B$15+1)*Setup!$B$22</f>
        <v>23.770546673461</v>
      </c>
      <c r="H560" s="0" t="n">
        <f aca="false">SUMPRODUCT('FD inverse'!$A$6:$BH$6,'FD mesh'!$B$84:$BI$84,$E559:$BL559)+'FD inverse'!$A$6*$C560/Setup!$B$17+INDEX('FD inverse'!$A$6:$BH$6,1,'FD mesh'!$B$15+1)*Setup!$B$22</f>
        <v>23.6814189226672</v>
      </c>
      <c r="I560" s="0" t="n">
        <f aca="false">SUMPRODUCT('FD inverse'!$A$7:$BH$7,'FD mesh'!$B$84:$BI$84,$E559:$BL559)+'FD inverse'!$A$7*$C560/Setup!$B$17+INDEX('FD inverse'!$A$7:$BH$7,1,'FD mesh'!$B$15+1)*Setup!$B$22</f>
        <v>23.6707473782297</v>
      </c>
      <c r="J560" s="0" t="n">
        <f aca="false">SUMPRODUCT('FD inverse'!$A$8:$BH$8,'FD mesh'!$B$84:$BI$84,$E559:$BL559)+'FD inverse'!$A$8*$C560/Setup!$B$17+INDEX('FD inverse'!$A$8:$BH$8,1,'FD mesh'!$B$15+1)*Setup!$B$22</f>
        <v>23.655825672604</v>
      </c>
      <c r="K560" s="0" t="n">
        <f aca="false">SUMPRODUCT('FD inverse'!$A$9:$BH$9,'FD mesh'!$B$84:$BI$84,$E559:$BL559)+'FD inverse'!$A$9*$C560/Setup!$B$17+INDEX('FD inverse'!$A$9:$BH$9,1,'FD mesh'!$B$15+1)*Setup!$B$22</f>
        <v>23.6378382617443</v>
      </c>
      <c r="L560" s="0" t="n">
        <f aca="false">SUMPRODUCT('FD inverse'!$A$10:$BH$10,'FD mesh'!$B$84:$BI$84,$E559:$BL559)+'FD inverse'!$A$10*$C560/Setup!$B$17+INDEX('FD inverse'!$A$10:$BH$10,1,'FD mesh'!$B$15+1)*Setup!$B$22</f>
        <v>23.6178336560543</v>
      </c>
      <c r="M560" s="0" t="n">
        <f aca="false">SUMPRODUCT('FD inverse'!$A$11:$BH$11,'FD mesh'!$B$84:$BI$84,$E559:$BL559)+'FD inverse'!$A$11*$C560/Setup!$B$17+INDEX('FD inverse'!$A$11:$BH$11,1,'FD mesh'!$B$15+1)*Setup!$B$22</f>
        <v>23.5967228779445</v>
      </c>
      <c r="N560" s="0" t="n">
        <f aca="false">SUMPRODUCT('FD inverse'!$A$12:$BH$12,'FD mesh'!$B$84:$BI$84,$E559:$BL559)+'FD inverse'!$A$12*$C560/Setup!$B$17+INDEX('FD inverse'!$A$12:$BH$12,1,'FD mesh'!$B$15+1)*Setup!$B$22</f>
        <v>23.575278505892</v>
      </c>
      <c r="O560" s="0" t="n">
        <f aca="false">SUMPRODUCT('FD inverse'!$A$13:$BH$13,'FD mesh'!$B$84:$BI$84,$E559:$BL559)+'FD inverse'!$A$13*$C560/Setup!$B$17+INDEX('FD inverse'!$A$13:$BH$13,1,'FD mesh'!$B$15+1)*Setup!$B$22</f>
        <v>23.5541341590733</v>
      </c>
      <c r="P560" s="0" t="n">
        <f aca="false">SUMPRODUCT('FD inverse'!$A$14:$BH$14,'FD mesh'!$B$84:$BI$84,$E559:$BL559)+'FD inverse'!$A$14*$C560/Setup!$B$17+INDEX('FD inverse'!$A$14:$BH$14,1,'FD mesh'!$B$15+1)*Setup!$B$22</f>
        <v>23.533784298829</v>
      </c>
      <c r="Q560" s="0" t="n">
        <f aca="false">SUMPRODUCT('FD inverse'!$A$15:$BH$15,'FD mesh'!$B$84:$BI$84,$E559:$BL559)+'FD inverse'!$A$15*$C560/Setup!$B$17+INDEX('FD inverse'!$A$15:$BH$15,1,'FD mesh'!$B$15+1)*Setup!$B$22</f>
        <v>23.514584245452</v>
      </c>
      <c r="R560" s="0" t="n">
        <f aca="false">SUMPRODUCT('FD inverse'!$A$16:$BH$16,'FD mesh'!$B$84:$BI$84,$E559:$BL559)+'FD inverse'!$A$16*$C560/Setup!$B$17+INDEX('FD inverse'!$A$16:$BH$16,1,'FD mesh'!$B$15+1)*Setup!$B$22</f>
        <v>23.4967503310128</v>
      </c>
      <c r="S560" s="0" t="n">
        <f aca="false">SUMPRODUCT('FD inverse'!$A$17:$BH$17,'FD mesh'!$B$84:$BI$84,$E559:$BL559)+'FD inverse'!$A$17*$C560/Setup!$B$17+INDEX('FD inverse'!$A$17:$BH$17,1,'FD mesh'!$B$15+1)*Setup!$B$22</f>
        <v>22.9446354153838</v>
      </c>
      <c r="T560" s="0" t="n">
        <f aca="false">SUMPRODUCT('FD inverse'!$A$18:$BH$18,'FD mesh'!$B$84:$BI$84,$E559:$BL559)+'FD inverse'!$A$18*$C560/Setup!$B$17+INDEX('FD inverse'!$A$18:$BH$18,1,'FD mesh'!$B$15+1)*Setup!$B$22</f>
        <v>22.3933576531493</v>
      </c>
      <c r="U560" s="0" t="n">
        <f aca="false">SUMPRODUCT('FD inverse'!$A$19:$BH$19,'FD mesh'!$B$84:$BI$84,$E559:$BL559)+'FD inverse'!$A$19*$C560/Setup!$B$17+INDEX('FD inverse'!$A$19:$BH$19,1,'FD mesh'!$B$15+1)*Setup!$B$22</f>
        <v>21.843001938355</v>
      </c>
      <c r="V560" s="0" t="n">
        <f aca="false">SUMPRODUCT('FD inverse'!$A$20:$BH$20,'FD mesh'!$B$84:$BI$84,$E559:$BL559)+'FD inverse'!$A$20*$C560/Setup!$B$17+INDEX('FD inverse'!$A$20:$BH$20,1,'FD mesh'!$B$15+1)*Setup!$B$22</f>
        <v>21.2936233906117</v>
      </c>
      <c r="W560" s="0" t="n">
        <f aca="false">SUMPRODUCT('FD inverse'!$A$21:$BH$21,'FD mesh'!$B$84:$BI$84,$E559:$BL559)+'FD inverse'!$A$21*$C560/Setup!$B$17+INDEX('FD inverse'!$A$21:$BH$21,1,'FD mesh'!$B$15+1)*Setup!$B$22</f>
        <v>20.7452496863778</v>
      </c>
      <c r="X560" s="0" t="n">
        <f aca="false">SUMPRODUCT('FD inverse'!$A$22:$BH$22,'FD mesh'!$B$84:$BI$84,$E559:$BL559)+'FD inverse'!$A$22*$C560/Setup!$B$17+INDEX('FD inverse'!$A$22:$BH$22,1,'FD mesh'!$B$15+1)*Setup!$B$22</f>
        <v>20.1978833778421</v>
      </c>
      <c r="Y560" s="0" t="n">
        <f aca="false">SUMPRODUCT('FD inverse'!$A$23:$BH$23,'FD mesh'!$B$84:$BI$84,$E559:$BL559)+'FD inverse'!$A$23*$C560/Setup!$B$17+INDEX('FD inverse'!$A$23:$BH$23,1,'FD mesh'!$B$15+1)*Setup!$B$22</f>
        <v>19.6515041962762</v>
      </c>
      <c r="Z560" s="0" t="n">
        <f aca="false">SUMPRODUCT('FD inverse'!$A$24:$BH$24,'FD mesh'!$B$84:$BI$84,$E559:$BL559)+'FD inverse'!$A$24*$C560/Setup!$B$17+INDEX('FD inverse'!$A$24:$BH$24,1,'FD mesh'!$B$15+1)*Setup!$B$22</f>
        <v>19.1060713377162</v>
      </c>
      <c r="AA560" s="0" t="n">
        <f aca="false">SUMPRODUCT('FD inverse'!$A$25:$BH$25,'FD mesh'!$B$84:$BI$84,$E559:$BL559)+'FD inverse'!$A$25*$C560/Setup!$B$17+INDEX('FD inverse'!$A$25:$BH$25,1,'FD mesh'!$B$15+1)*Setup!$B$22</f>
        <v>18.561525729733</v>
      </c>
      <c r="AB560" s="0" t="n">
        <f aca="false">SUMPRODUCT('FD inverse'!$A$26:$BH$26,'FD mesh'!$B$84:$BI$84,$E559:$BL559)+'FD inverse'!$A$26*$C560/Setup!$B$17+INDEX('FD inverse'!$A$26:$BH$26,1,'FD mesh'!$B$15+1)*Setup!$B$22</f>
        <v>18.0177922788574</v>
      </c>
      <c r="AC560" s="0" t="n">
        <f aca="false">SUMPRODUCT('FD inverse'!$A$27:$BH$27,'FD mesh'!$B$84:$BI$84,$E559:$BL559)+'FD inverse'!$A$27*$C560/Setup!$B$17+INDEX('FD inverse'!$A$27:$BH$27,1,'FD mesh'!$B$15+1)*Setup!$B$22</f>
        <v>17.4747820989442</v>
      </c>
      <c r="AD560" s="0" t="n">
        <f aca="false">SUMPRODUCT('FD inverse'!$A$28:$BH$28,'FD mesh'!$B$84:$BI$84,$E559:$BL559)+'FD inverse'!$A$28*$C560/Setup!$B$17+INDEX('FD inverse'!$A$28:$BH$28,1,'FD mesh'!$B$15+1)*Setup!$B$22</f>
        <v>16.9323947213888</v>
      </c>
      <c r="AE560" s="0" t="n">
        <f aca="false">SUMPRODUCT('FD inverse'!$A$29:$BH$29,'FD mesh'!$B$84:$BI$84,$E559:$BL559)+'FD inverse'!$A$29*$C560/Setup!$B$17+INDEX('FD inverse'!$A$29:$BH$29,1,'FD mesh'!$B$15+1)*Setup!$B$22</f>
        <v>16.3905202886507</v>
      </c>
      <c r="AF560" s="0" t="n">
        <f aca="false">SUMPRODUCT('FD inverse'!$A$30:$BH$30,'FD mesh'!$B$84:$BI$84,$E559:$BL559)+'FD inverse'!$A$30*$C560/Setup!$B$17+INDEX('FD inverse'!$A$30:$BH$30,1,'FD mesh'!$B$15+1)*Setup!$B$22</f>
        <v>15.8490417329907</v>
      </c>
      <c r="AG560" s="0" t="n">
        <f aca="false">SUMPRODUCT('FD inverse'!$A$31:$BH$31,'FD mesh'!$B$84:$BI$84,$E559:$BL559)+'FD inverse'!$A$31*$C560/Setup!$B$17+INDEX('FD inverse'!$A$31:$BH$31,1,'FD mesh'!$B$15+1)*Setup!$B$22</f>
        <v>15.3078369426979</v>
      </c>
      <c r="AH560" s="0" t="n">
        <f aca="false">SUMPRODUCT('FD inverse'!$A$32:$BH$32,'FD mesh'!$B$84:$BI$84,$E559:$BL559)+'FD inverse'!$A$32*$C560/Setup!$B$17+INDEX('FD inverse'!$A$32:$BH$32,1,'FD mesh'!$B$15+1)*Setup!$B$22</f>
        <v>15.2851569186177</v>
      </c>
      <c r="AI560" s="0" t="n">
        <f aca="false">SUMPRODUCT('FD inverse'!$A$33:$BH$33,'FD mesh'!$B$84:$BI$84,$E559:$BL559)+'FD inverse'!$A$33*$C560/Setup!$B$17+INDEX('FD inverse'!$A$33:$BH$33,1,'FD mesh'!$B$15+1)*Setup!$B$22</f>
        <v>15.2627226156208</v>
      </c>
      <c r="AJ560" s="0" t="n">
        <f aca="false">SUMPRODUCT('FD inverse'!$A$34:$BH$34,'FD mesh'!$B$84:$BI$84,$E559:$BL559)+'FD inverse'!$A$34*$C560/Setup!$B$17+INDEX('FD inverse'!$A$34:$BH$34,1,'FD mesh'!$B$15+1)*Setup!$B$22</f>
        <v>15.2405219223642</v>
      </c>
      <c r="AK560" s="0" t="n">
        <f aca="false">SUMPRODUCT('FD inverse'!$A$35:$BH$35,'FD mesh'!$B$84:$BI$84,$E559:$BL559)+'FD inverse'!$A$35*$C560/Setup!$B$17+INDEX('FD inverse'!$A$35:$BH$35,1,'FD mesh'!$B$15+1)*Setup!$B$22</f>
        <v>15.2185410339767</v>
      </c>
      <c r="AL560" s="0" t="n">
        <f aca="false">SUMPRODUCT('FD inverse'!$A$36:$BH$36,'FD mesh'!$B$84:$BI$84,$E559:$BL559)+'FD inverse'!$A$36*$C560/Setup!$B$17+INDEX('FD inverse'!$A$36:$BH$36,1,'FD mesh'!$B$15+1)*Setup!$B$22</f>
        <v>15.1967646670226</v>
      </c>
      <c r="AM560" s="0" t="n">
        <f aca="false">SUMPRODUCT('FD inverse'!$A$37:$BH$37,'FD mesh'!$B$84:$BI$84,$E559:$BL559)+'FD inverse'!$A$37*$C560/Setup!$B$17+INDEX('FD inverse'!$A$37:$BH$37,1,'FD mesh'!$B$15+1)*Setup!$B$22</f>
        <v>15.1751762551841</v>
      </c>
      <c r="AN560" s="0" t="n">
        <f aca="false">SUMPRODUCT('FD inverse'!$A$38:$BH$38,'FD mesh'!$B$84:$BI$84,$E559:$BL559)+'FD inverse'!$A$38*$C560/Setup!$B$17+INDEX('FD inverse'!$A$38:$BH$38,1,'FD mesh'!$B$15+1)*Setup!$B$22</f>
        <v>15.1537581269412</v>
      </c>
      <c r="AO560" s="0" t="n">
        <f aca="false">SUMPRODUCT('FD inverse'!$A$39:$BH$39,'FD mesh'!$B$84:$BI$84,$E559:$BL559)+'FD inverse'!$A$39*$C560/Setup!$B$17+INDEX('FD inverse'!$A$39:$BH$39,1,'FD mesh'!$B$15+1)*Setup!$B$22</f>
        <v>15.1324916666637</v>
      </c>
      <c r="AP560" s="0" t="n">
        <f aca="false">SUMPRODUCT('FD inverse'!$A$40:$BH$40,'FD mesh'!$B$84:$BI$84,$E559:$BL559)+'FD inverse'!$A$40*$C560/Setup!$B$17+INDEX('FD inverse'!$A$40:$BH$40,1,'FD mesh'!$B$15+1)*Setup!$B$22</f>
        <v>15.1113574606418</v>
      </c>
      <c r="AQ560" s="0" t="n">
        <f aca="false">SUMPRODUCT('FD inverse'!$A$41:$BH$41,'FD mesh'!$B$84:$BI$84,$E559:$BL559)+'FD inverse'!$A$41*$C560/Setup!$B$17+INDEX('FD inverse'!$A$41:$BH$41,1,'FD mesh'!$B$15+1)*Setup!$B$22</f>
        <v>15.0903354296802</v>
      </c>
      <c r="AR560" s="0" t="n">
        <f aca="false">SUMPRODUCT('FD inverse'!$A$42:$BH$42,'FD mesh'!$B$84:$BI$84,$E559:$BL559)+'FD inverse'!$A$42*$C560/Setup!$B$17+INDEX('FD inverse'!$A$42:$BH$42,1,'FD mesh'!$B$15+1)*Setup!$B$22</f>
        <v>15.0694049499604</v>
      </c>
      <c r="AS560" s="0" t="n">
        <f aca="false">SUMPRODUCT('FD inverse'!$A$43:$BH$43,'FD mesh'!$B$84:$BI$84,$E559:$BL559)+'FD inverse'!$A$43*$C560/Setup!$B$17+INDEX('FD inverse'!$A$43:$BH$43,1,'FD mesh'!$B$15+1)*Setup!$B$22</f>
        <v>0</v>
      </c>
      <c r="AT560" s="0" t="n">
        <f aca="false">SUMPRODUCT('FD inverse'!$A$44:$BH$44,'FD mesh'!$B$84:$BI$84,$E559:$BL559)+'FD inverse'!$A$44*$C560/Setup!$B$17+INDEX('FD inverse'!$A$44:$BH$44,1,'FD mesh'!$B$15+1)*Setup!$B$22</f>
        <v>0</v>
      </c>
      <c r="AU560" s="0" t="n">
        <f aca="false">SUMPRODUCT('FD inverse'!$A$45:$BH$45,'FD mesh'!$B$84:$BI$84,$E559:$BL559)+'FD inverse'!$A$45*$C560/Setup!$B$17+INDEX('FD inverse'!$A$45:$BH$45,1,'FD mesh'!$B$15+1)*Setup!$B$22</f>
        <v>0</v>
      </c>
      <c r="AV560" s="0" t="n">
        <f aca="false">SUMPRODUCT('FD inverse'!$A$46:$BH$46,'FD mesh'!$B$84:$BI$84,$E559:$BL559)+'FD inverse'!$A$46*$C560/Setup!$B$17+INDEX('FD inverse'!$A$46:$BH$46,1,'FD mesh'!$B$15+1)*Setup!$B$22</f>
        <v>0</v>
      </c>
      <c r="AW560" s="0" t="n">
        <f aca="false">SUMPRODUCT('FD inverse'!$A$47:$BH$47,'FD mesh'!$B$84:$BI$84,$E559:$BL559)+'FD inverse'!$A$47*$C560/Setup!$B$17+INDEX('FD inverse'!$A$47:$BH$47,1,'FD mesh'!$B$15+1)*Setup!$B$22</f>
        <v>0</v>
      </c>
      <c r="AX560" s="0" t="n">
        <f aca="false">SUMPRODUCT('FD inverse'!$A$48:$BH$48,'FD mesh'!$B$84:$BI$84,$E559:$BL559)+'FD inverse'!$A$48*$C560/Setup!$B$17+INDEX('FD inverse'!$A$48:$BH$48,1,'FD mesh'!$B$15+1)*Setup!$B$22</f>
        <v>0</v>
      </c>
      <c r="AY560" s="0" t="n">
        <f aca="false">SUMPRODUCT('FD inverse'!$A$49:$BH$49,'FD mesh'!$B$84:$BI$84,$E559:$BL559)+'FD inverse'!$A$49*$C560/Setup!$B$17+INDEX('FD inverse'!$A$49:$BH$49,1,'FD mesh'!$B$15+1)*Setup!$B$22</f>
        <v>0</v>
      </c>
      <c r="AZ560" s="0" t="n">
        <f aca="false">SUMPRODUCT('FD inverse'!$A$50:$BH$50,'FD mesh'!$B$84:$BI$84,$E559:$BL559)+'FD inverse'!$A$50*$C560/Setup!$B$17+INDEX('FD inverse'!$A$50:$BH$50,1,'FD mesh'!$B$15+1)*Setup!$B$22</f>
        <v>0</v>
      </c>
      <c r="BA560" s="0" t="n">
        <f aca="false">SUMPRODUCT('FD inverse'!$A$51:$BH$51,'FD mesh'!$B$84:$BI$84,$E559:$BL559)+'FD inverse'!$A$51*$C560/Setup!$B$17+INDEX('FD inverse'!$A$51:$BH$51,1,'FD mesh'!$B$15+1)*Setup!$B$22</f>
        <v>0</v>
      </c>
      <c r="BB560" s="0" t="n">
        <f aca="false">SUMPRODUCT('FD inverse'!$A$52:$BH$52,'FD mesh'!$B$84:$BI$84,$E559:$BL559)+'FD inverse'!$A$52*$C560/Setup!$B$17+INDEX('FD inverse'!$A$52:$BH$52,1,'FD mesh'!$B$15+1)*Setup!$B$22</f>
        <v>0</v>
      </c>
      <c r="BC560" s="0" t="n">
        <f aca="false">SUMPRODUCT('FD inverse'!$A$53:$BH$53,'FD mesh'!$B$84:$BI$84,$E559:$BL559)+'FD inverse'!$A$53*$C560/Setup!$B$17+INDEX('FD inverse'!$A$53:$BH$53,1,'FD mesh'!$B$15+1)*Setup!$B$22</f>
        <v>0</v>
      </c>
      <c r="BD560" s="0" t="n">
        <f aca="false">SUMPRODUCT('FD inverse'!$A$54:$BH$54,'FD mesh'!$B$84:$BI$84,$E559:$BL559)+'FD inverse'!$A$54*$C560/Setup!$B$17+INDEX('FD inverse'!$A$54:$BH$54,1,'FD mesh'!$B$15+1)*Setup!$B$22</f>
        <v>0</v>
      </c>
      <c r="BE560" s="0" t="n">
        <f aca="false">SUMPRODUCT('FD inverse'!$A$55:$BH$55,'FD mesh'!$B$84:$BI$84,$E559:$BL559)+'FD inverse'!$A$55*$C560/Setup!$B$17+INDEX('FD inverse'!$A$55:$BH$55,1,'FD mesh'!$B$15+1)*Setup!$B$22</f>
        <v>0</v>
      </c>
      <c r="BF560" s="0" t="n">
        <f aca="false">SUMPRODUCT('FD inverse'!$A$56:$BH$56,'FD mesh'!$B$84:$BI$84,$E559:$BL559)+'FD inverse'!$A$56*$C560/Setup!$B$17+INDEX('FD inverse'!$A$56:$BH$56,1,'FD mesh'!$B$15+1)*Setup!$B$22</f>
        <v>0</v>
      </c>
      <c r="BG560" s="0" t="n">
        <f aca="false">SUMPRODUCT('FD inverse'!$A$57:$BH$57,'FD mesh'!$B$84:$BI$84,$E559:$BL559)+'FD inverse'!$A$57*$C560/Setup!$B$17+INDEX('FD inverse'!$A$57:$BH$57,1,'FD mesh'!$B$15+1)*Setup!$B$22</f>
        <v>0</v>
      </c>
      <c r="BH560" s="0" t="n">
        <f aca="false">SUMPRODUCT('FD inverse'!$A$58:$BH$58,'FD mesh'!$B$84:$BI$84,$E559:$BL559)+'FD inverse'!$A$58*$C560/Setup!$B$17+INDEX('FD inverse'!$A$58:$BH$58,1,'FD mesh'!$B$15+1)*Setup!$B$22</f>
        <v>0</v>
      </c>
      <c r="BI560" s="0" t="n">
        <f aca="false">SUMPRODUCT('FD inverse'!$A$59:$BH$59,'FD mesh'!$B$84:$BI$84,$E559:$BL559)+'FD inverse'!$A$59*$C560/Setup!$B$17+INDEX('FD inverse'!$A$59:$BH$59,1,'FD mesh'!$B$15+1)*Setup!$B$22</f>
        <v>0</v>
      </c>
      <c r="BJ560" s="0" t="n">
        <f aca="false">SUMPRODUCT('FD inverse'!$A$60:$BH$60,'FD mesh'!$B$84:$BI$84,$E559:$BL559)+'FD inverse'!$A$60*$C560/Setup!$B$17+INDEX('FD inverse'!$A$60:$BH$60,1,'FD mesh'!$B$15+1)*Setup!$B$22</f>
        <v>0</v>
      </c>
      <c r="BK560" s="0" t="n">
        <f aca="false">SUMPRODUCT('FD inverse'!$A$61:$BH$61,'FD mesh'!$B$84:$BI$84,$E559:$BL559)+'FD inverse'!$A$61*$C560/Setup!$B$17+INDEX('FD inverse'!$A$61:$BH$61,1,'FD mesh'!$B$15+1)*Setup!$B$22</f>
        <v>0</v>
      </c>
      <c r="BL560" s="0" t="n">
        <f aca="false">SUMPRODUCT('FD inverse'!$A$62:$BH$62,'FD mesh'!$B$84:$BI$84,$E559:$BL559)+'FD inverse'!$A$62*$C560/Setup!$B$17+INDEX('FD inverse'!$A$62:$BH$62,1,'FD mesh'!$B$15+1)*Setup!$B$22</f>
        <v>0</v>
      </c>
    </row>
    <row r="561" customFormat="false" ht="15" hidden="false" customHeight="false" outlineLevel="0" collapsed="false">
      <c r="A561" s="0" t="n">
        <v>556</v>
      </c>
      <c r="B561" s="0" t="n">
        <f aca="false">A561*Setup!$B$11/3600</f>
        <v>46.3333333333333</v>
      </c>
      <c r="C561" s="0" t="n">
        <f aca="false">Setup!$B$7+Setup!$B$8*COS(2*PI()*(B561-Setup!$B$9)/24)</f>
        <v>23.6513770290094</v>
      </c>
      <c r="D561" s="0" t="n">
        <f aca="false">(C561-E561)/Setup!$B$17</f>
        <v>-0.658037259691031</v>
      </c>
      <c r="E561" s="0" t="n">
        <f aca="false">SUMPRODUCT('FD inverse'!$A$3:$BH$3,'FD mesh'!$B$84:$BI$84,$E560:$BL560)+'FD inverse'!$A$3*$C561/Setup!$B$17+INDEX('FD inverse'!$A$3:$BH$3,1,'FD mesh'!$B$15+1)*Setup!$B$22</f>
        <v>23.7369218727692</v>
      </c>
      <c r="F561" s="0" t="n">
        <f aca="false">SUMPRODUCT('FD inverse'!$A$4:$BH$4,'FD mesh'!$B$84:$BI$84,$E560:$BL560)+'FD inverse'!$A$4*$C561/Setup!$B$17+INDEX('FD inverse'!$A$4:$BH$4,1,'FD mesh'!$B$15+1)*Setup!$B$22</f>
        <v>23.7452131903034</v>
      </c>
      <c r="G561" s="0" t="n">
        <f aca="false">SUMPRODUCT('FD inverse'!$A$5:$BH$5,'FD mesh'!$B$84:$BI$84,$E560:$BL560)+'FD inverse'!$A$5*$C561/Setup!$B$17+INDEX('FD inverse'!$A$5:$BH$5,1,'FD mesh'!$B$15+1)*Setup!$B$22</f>
        <v>23.7343805703191</v>
      </c>
      <c r="H561" s="0" t="n">
        <f aca="false">SUMPRODUCT('FD inverse'!$A$6:$BH$6,'FD mesh'!$B$84:$BI$84,$E560:$BL560)+'FD inverse'!$A$6*$C561/Setup!$B$17+INDEX('FD inverse'!$A$6:$BH$6,1,'FD mesh'!$B$15+1)*Setup!$B$22</f>
        <v>23.6716118502975</v>
      </c>
      <c r="I561" s="0" t="n">
        <f aca="false">SUMPRODUCT('FD inverse'!$A$7:$BH$7,'FD mesh'!$B$84:$BI$84,$E560:$BL560)+'FD inverse'!$A$7*$C561/Setup!$B$17+INDEX('FD inverse'!$A$7:$BH$7,1,'FD mesh'!$B$15+1)*Setup!$B$22</f>
        <v>23.6631641546114</v>
      </c>
      <c r="J561" s="0" t="n">
        <f aca="false">SUMPRODUCT('FD inverse'!$A$8:$BH$8,'FD mesh'!$B$84:$BI$84,$E560:$BL560)+'FD inverse'!$A$8*$C561/Setup!$B$17+INDEX('FD inverse'!$A$8:$BH$8,1,'FD mesh'!$B$15+1)*Setup!$B$22</f>
        <v>23.6502425806843</v>
      </c>
      <c r="K561" s="0" t="n">
        <f aca="false">SUMPRODUCT('FD inverse'!$A$9:$BH$9,'FD mesh'!$B$84:$BI$84,$E560:$BL560)+'FD inverse'!$A$9*$C561/Setup!$B$17+INDEX('FD inverse'!$A$9:$BH$9,1,'FD mesh'!$B$15+1)*Setup!$B$22</f>
        <v>23.6340271472176</v>
      </c>
      <c r="L561" s="0" t="n">
        <f aca="false">SUMPRODUCT('FD inverse'!$A$10:$BH$10,'FD mesh'!$B$84:$BI$84,$E560:$BL560)+'FD inverse'!$A$10*$C561/Setup!$B$17+INDEX('FD inverse'!$A$10:$BH$10,1,'FD mesh'!$B$15+1)*Setup!$B$22</f>
        <v>23.6155632686023</v>
      </c>
      <c r="M561" s="0" t="n">
        <f aca="false">SUMPRODUCT('FD inverse'!$A$11:$BH$11,'FD mesh'!$B$84:$BI$84,$E560:$BL560)+'FD inverse'!$A$11*$C561/Setup!$B$17+INDEX('FD inverse'!$A$11:$BH$11,1,'FD mesh'!$B$15+1)*Setup!$B$22</f>
        <v>23.5957599283635</v>
      </c>
      <c r="N561" s="0" t="n">
        <f aca="false">SUMPRODUCT('FD inverse'!$A$12:$BH$12,'FD mesh'!$B$84:$BI$84,$E560:$BL560)+'FD inverse'!$A$12*$C561/Setup!$B$17+INDEX('FD inverse'!$A$12:$BH$12,1,'FD mesh'!$B$15+1)*Setup!$B$22</f>
        <v>23.5753884762776</v>
      </c>
      <c r="O561" s="0" t="n">
        <f aca="false">SUMPRODUCT('FD inverse'!$A$13:$BH$13,'FD mesh'!$B$84:$BI$84,$E560:$BL560)+'FD inverse'!$A$13*$C561/Setup!$B$17+INDEX('FD inverse'!$A$13:$BH$13,1,'FD mesh'!$B$15+1)*Setup!$B$22</f>
        <v>23.5550819034751</v>
      </c>
      <c r="P561" s="0" t="n">
        <f aca="false">SUMPRODUCT('FD inverse'!$A$14:$BH$14,'FD mesh'!$B$84:$BI$84,$E560:$BL560)+'FD inverse'!$A$14*$C561/Setup!$B$17+INDEX('FD inverse'!$A$14:$BH$14,1,'FD mesh'!$B$15+1)*Setup!$B$22</f>
        <v>23.5353344719127</v>
      </c>
      <c r="Q561" s="0" t="n">
        <f aca="false">SUMPRODUCT('FD inverse'!$A$15:$BH$15,'FD mesh'!$B$84:$BI$84,$E560:$BL560)+'FD inverse'!$A$15*$C561/Setup!$B$17+INDEX('FD inverse'!$A$15:$BH$15,1,'FD mesh'!$B$15+1)*Setup!$B$22</f>
        <v>23.5165015967418</v>
      </c>
      <c r="R561" s="0" t="n">
        <f aca="false">SUMPRODUCT('FD inverse'!$A$16:$BH$16,'FD mesh'!$B$84:$BI$84,$E560:$BL560)+'FD inverse'!$A$16*$C561/Setup!$B$17+INDEX('FD inverse'!$A$16:$BH$16,1,'FD mesh'!$B$15+1)*Setup!$B$22</f>
        <v>23.498799902273</v>
      </c>
      <c r="S561" s="0" t="n">
        <f aca="false">SUMPRODUCT('FD inverse'!$A$17:$BH$17,'FD mesh'!$B$84:$BI$84,$E560:$BL560)+'FD inverse'!$A$17*$C561/Setup!$B$17+INDEX('FD inverse'!$A$17:$BH$17,1,'FD mesh'!$B$15+1)*Setup!$B$22</f>
        <v>22.947109358338</v>
      </c>
      <c r="T561" s="0" t="n">
        <f aca="false">SUMPRODUCT('FD inverse'!$A$18:$BH$18,'FD mesh'!$B$84:$BI$84,$E560:$BL560)+'FD inverse'!$A$18*$C561/Setup!$B$17+INDEX('FD inverse'!$A$18:$BH$18,1,'FD mesh'!$B$15+1)*Setup!$B$22</f>
        <v>22.3961468604723</v>
      </c>
      <c r="U561" s="0" t="n">
        <f aca="false">SUMPRODUCT('FD inverse'!$A$19:$BH$19,'FD mesh'!$B$84:$BI$84,$E560:$BL560)+'FD inverse'!$A$19*$C561/Setup!$B$17+INDEX('FD inverse'!$A$19:$BH$19,1,'FD mesh'!$B$15+1)*Setup!$B$22</f>
        <v>21.846005186476</v>
      </c>
      <c r="V561" s="0" t="n">
        <f aca="false">SUMPRODUCT('FD inverse'!$A$20:$BH$20,'FD mesh'!$B$84:$BI$84,$E560:$BL560)+'FD inverse'!$A$20*$C561/Setup!$B$17+INDEX('FD inverse'!$A$20:$BH$20,1,'FD mesh'!$B$15+1)*Setup!$B$22</f>
        <v>21.2967473254981</v>
      </c>
      <c r="W561" s="0" t="n">
        <f aca="false">SUMPRODUCT('FD inverse'!$A$21:$BH$21,'FD mesh'!$B$84:$BI$84,$E560:$BL560)+'FD inverse'!$A$21*$C561/Setup!$B$17+INDEX('FD inverse'!$A$21:$BH$21,1,'FD mesh'!$B$15+1)*Setup!$B$22</f>
        <v>20.7484087939297</v>
      </c>
      <c r="X561" s="0" t="n">
        <f aca="false">SUMPRODUCT('FD inverse'!$A$22:$BH$22,'FD mesh'!$B$84:$BI$84,$E560:$BL560)+'FD inverse'!$A$22*$C561/Setup!$B$17+INDEX('FD inverse'!$A$22:$BH$22,1,'FD mesh'!$B$15+1)*Setup!$B$22</f>
        <v>20.2009999425838</v>
      </c>
      <c r="Y561" s="0" t="n">
        <f aca="false">SUMPRODUCT('FD inverse'!$A$23:$BH$23,'FD mesh'!$B$84:$BI$84,$E560:$BL560)+'FD inverse'!$A$23*$C561/Setup!$B$17+INDEX('FD inverse'!$A$23:$BH$23,1,'FD mesh'!$B$15+1)*Setup!$B$22</f>
        <v>19.6545082517189</v>
      </c>
      <c r="Z561" s="0" t="n">
        <f aca="false">SUMPRODUCT('FD inverse'!$A$24:$BH$24,'FD mesh'!$B$84:$BI$84,$E560:$BL560)+'FD inverse'!$A$24*$C561/Setup!$B$17+INDEX('FD inverse'!$A$24:$BH$24,1,'FD mesh'!$B$15+1)*Setup!$B$22</f>
        <v>19.1089006114557</v>
      </c>
      <c r="AA561" s="0" t="n">
        <f aca="false">SUMPRODUCT('FD inverse'!$A$25:$BH$25,'FD mesh'!$B$84:$BI$84,$E560:$BL560)+'FD inverse'!$A$25*$C561/Setup!$B$17+INDEX('FD inverse'!$A$25:$BH$25,1,'FD mesh'!$B$15+1)*Setup!$B$22</f>
        <v>18.5641255860359</v>
      </c>
      <c r="AB561" s="0" t="n">
        <f aca="false">SUMPRODUCT('FD inverse'!$A$26:$BH$26,'FD mesh'!$B$84:$BI$84,$E560:$BL560)+'FD inverse'!$A$26*$C561/Setup!$B$17+INDEX('FD inverse'!$A$26:$BH$26,1,'FD mesh'!$B$15+1)*Setup!$B$22</f>
        <v>18.0201156611852</v>
      </c>
      <c r="AC561" s="0" t="n">
        <f aca="false">SUMPRODUCT('FD inverse'!$A$27:$BH$27,'FD mesh'!$B$84:$BI$84,$E560:$BL560)+'FD inverse'!$A$27*$C561/Setup!$B$17+INDEX('FD inverse'!$A$27:$BH$27,1,'FD mesh'!$B$15+1)*Setup!$B$22</f>
        <v>17.4767894745624</v>
      </c>
      <c r="AD561" s="0" t="n">
        <f aca="false">SUMPRODUCT('FD inverse'!$A$28:$BH$28,'FD mesh'!$B$84:$BI$84,$E560:$BL560)+'FD inverse'!$A$28*$C561/Setup!$B$17+INDEX('FD inverse'!$A$28:$BH$28,1,'FD mesh'!$B$15+1)*Setup!$B$22</f>
        <v>16.9340540299073</v>
      </c>
      <c r="AE561" s="0" t="n">
        <f aca="false">SUMPRODUCT('FD inverse'!$A$29:$BH$29,'FD mesh'!$B$84:$BI$84,$E560:$BL560)+'FD inverse'!$A$29*$C561/Setup!$B$17+INDEX('FD inverse'!$A$29:$BH$29,1,'FD mesh'!$B$15+1)*Setup!$B$22</f>
        <v>16.3918068960447</v>
      </c>
      <c r="AF561" s="0" t="n">
        <f aca="false">SUMPRODUCT('FD inverse'!$A$30:$BH$30,'FD mesh'!$B$84:$BI$84,$E560:$BL560)+'FD inverse'!$A$30*$C561/Setup!$B$17+INDEX('FD inverse'!$A$30:$BH$30,1,'FD mesh'!$B$15+1)*Setup!$B$22</f>
        <v>15.8499383923581</v>
      </c>
      <c r="AG561" s="0" t="n">
        <f aca="false">SUMPRODUCT('FD inverse'!$A$31:$BH$31,'FD mesh'!$B$84:$BI$84,$E560:$BL560)+'FD inverse'!$A$31*$C561/Setup!$B$17+INDEX('FD inverse'!$A$31:$BH$31,1,'FD mesh'!$B$15+1)*Setup!$B$22</f>
        <v>15.3083337627139</v>
      </c>
      <c r="AH561" s="0" t="n">
        <f aca="false">SUMPRODUCT('FD inverse'!$A$32:$BH$32,'FD mesh'!$B$84:$BI$84,$E560:$BL560)+'FD inverse'!$A$32*$C561/Setup!$B$17+INDEX('FD inverse'!$A$32:$BH$32,1,'FD mesh'!$B$15+1)*Setup!$B$22</f>
        <v>15.2856346310755</v>
      </c>
      <c r="AI561" s="0" t="n">
        <f aca="false">SUMPRODUCT('FD inverse'!$A$33:$BH$33,'FD mesh'!$B$84:$BI$84,$E560:$BL560)+'FD inverse'!$A$33*$C561/Setup!$B$17+INDEX('FD inverse'!$A$33:$BH$33,1,'FD mesh'!$B$15+1)*Setup!$B$22</f>
        <v>15.2631773284864</v>
      </c>
      <c r="AJ561" s="0" t="n">
        <f aca="false">SUMPRODUCT('FD inverse'!$A$34:$BH$34,'FD mesh'!$B$84:$BI$84,$E560:$BL560)+'FD inverse'!$A$34*$C561/Setup!$B$17+INDEX('FD inverse'!$A$34:$BH$34,1,'FD mesh'!$B$15+1)*Setup!$B$22</f>
        <v>15.2409502120233</v>
      </c>
      <c r="AK561" s="0" t="n">
        <f aca="false">SUMPRODUCT('FD inverse'!$A$35:$BH$35,'FD mesh'!$B$84:$BI$84,$E560:$BL560)+'FD inverse'!$A$35*$C561/Setup!$B$17+INDEX('FD inverse'!$A$35:$BH$35,1,'FD mesh'!$B$15+1)*Setup!$B$22</f>
        <v>15.2189399056505</v>
      </c>
      <c r="AL561" s="0" t="n">
        <f aca="false">SUMPRODUCT('FD inverse'!$A$36:$BH$36,'FD mesh'!$B$84:$BI$84,$E560:$BL560)+'FD inverse'!$A$36*$C561/Setup!$B$17+INDEX('FD inverse'!$A$36:$BH$36,1,'FD mesh'!$B$15+1)*Setup!$B$22</f>
        <v>15.1971315173063</v>
      </c>
      <c r="AM561" s="0" t="n">
        <f aca="false">SUMPRODUCT('FD inverse'!$A$37:$BH$37,'FD mesh'!$B$84:$BI$84,$E560:$BL560)+'FD inverse'!$A$37*$C561/Setup!$B$17+INDEX('FD inverse'!$A$37:$BH$37,1,'FD mesh'!$B$15+1)*Setup!$B$22</f>
        <v>15.1755088370255</v>
      </c>
      <c r="AN561" s="0" t="n">
        <f aca="false">SUMPRODUCT('FD inverse'!$A$38:$BH$38,'FD mesh'!$B$84:$BI$84,$E560:$BL560)+'FD inverse'!$A$38*$C561/Setup!$B$17+INDEX('FD inverse'!$A$38:$BH$38,1,'FD mesh'!$B$15+1)*Setup!$B$22</f>
        <v>15.1540545173333</v>
      </c>
      <c r="AO561" s="0" t="n">
        <f aca="false">SUMPRODUCT('FD inverse'!$A$39:$BH$39,'FD mesh'!$B$84:$BI$84,$E560:$BL560)+'FD inverse'!$A$39*$C561/Setup!$B$17+INDEX('FD inverse'!$A$39:$BH$39,1,'FD mesh'!$B$15+1)*Setup!$B$22</f>
        <v>15.1327502372844</v>
      </c>
      <c r="AP561" s="0" t="n">
        <f aca="false">SUMPRODUCT('FD inverse'!$A$40:$BH$40,'FD mesh'!$B$84:$BI$84,$E560:$BL560)+'FD inverse'!$A$40*$C561/Setup!$B$17+INDEX('FD inverse'!$A$40:$BH$40,1,'FD mesh'!$B$15+1)*Setup!$B$22</f>
        <v>15.1115768516394</v>
      </c>
      <c r="AQ561" s="0" t="n">
        <f aca="false">SUMPRODUCT('FD inverse'!$A$41:$BH$41,'FD mesh'!$B$84:$BI$84,$E560:$BL560)+'FD inverse'!$A$41*$C561/Setup!$B$17+INDEX('FD inverse'!$A$41:$BH$41,1,'FD mesh'!$B$15+1)*Setup!$B$22</f>
        <v>15.0905145267707</v>
      </c>
      <c r="AR561" s="0" t="n">
        <f aca="false">SUMPRODUCT('FD inverse'!$A$42:$BH$42,'FD mesh'!$B$84:$BI$84,$E560:$BL560)+'FD inverse'!$A$42*$C561/Setup!$B$17+INDEX('FD inverse'!$A$42:$BH$42,1,'FD mesh'!$B$15+1)*Setup!$B$22</f>
        <v>15.0695428649744</v>
      </c>
      <c r="AS561" s="0" t="n">
        <f aca="false">SUMPRODUCT('FD inverse'!$A$43:$BH$43,'FD mesh'!$B$84:$BI$84,$E560:$BL560)+'FD inverse'!$A$43*$C561/Setup!$B$17+INDEX('FD inverse'!$A$43:$BH$43,1,'FD mesh'!$B$15+1)*Setup!$B$22</f>
        <v>0</v>
      </c>
      <c r="AT561" s="0" t="n">
        <f aca="false">SUMPRODUCT('FD inverse'!$A$44:$BH$44,'FD mesh'!$B$84:$BI$84,$E560:$BL560)+'FD inverse'!$A$44*$C561/Setup!$B$17+INDEX('FD inverse'!$A$44:$BH$44,1,'FD mesh'!$B$15+1)*Setup!$B$22</f>
        <v>0</v>
      </c>
      <c r="AU561" s="0" t="n">
        <f aca="false">SUMPRODUCT('FD inverse'!$A$45:$BH$45,'FD mesh'!$B$84:$BI$84,$E560:$BL560)+'FD inverse'!$A$45*$C561/Setup!$B$17+INDEX('FD inverse'!$A$45:$BH$45,1,'FD mesh'!$B$15+1)*Setup!$B$22</f>
        <v>0</v>
      </c>
      <c r="AV561" s="0" t="n">
        <f aca="false">SUMPRODUCT('FD inverse'!$A$46:$BH$46,'FD mesh'!$B$84:$BI$84,$E560:$BL560)+'FD inverse'!$A$46*$C561/Setup!$B$17+INDEX('FD inverse'!$A$46:$BH$46,1,'FD mesh'!$B$15+1)*Setup!$B$22</f>
        <v>0</v>
      </c>
      <c r="AW561" s="0" t="n">
        <f aca="false">SUMPRODUCT('FD inverse'!$A$47:$BH$47,'FD mesh'!$B$84:$BI$84,$E560:$BL560)+'FD inverse'!$A$47*$C561/Setup!$B$17+INDEX('FD inverse'!$A$47:$BH$47,1,'FD mesh'!$B$15+1)*Setup!$B$22</f>
        <v>0</v>
      </c>
      <c r="AX561" s="0" t="n">
        <f aca="false">SUMPRODUCT('FD inverse'!$A$48:$BH$48,'FD mesh'!$B$84:$BI$84,$E560:$BL560)+'FD inverse'!$A$48*$C561/Setup!$B$17+INDEX('FD inverse'!$A$48:$BH$48,1,'FD mesh'!$B$15+1)*Setup!$B$22</f>
        <v>0</v>
      </c>
      <c r="AY561" s="0" t="n">
        <f aca="false">SUMPRODUCT('FD inverse'!$A$49:$BH$49,'FD mesh'!$B$84:$BI$84,$E560:$BL560)+'FD inverse'!$A$49*$C561/Setup!$B$17+INDEX('FD inverse'!$A$49:$BH$49,1,'FD mesh'!$B$15+1)*Setup!$B$22</f>
        <v>0</v>
      </c>
      <c r="AZ561" s="0" t="n">
        <f aca="false">SUMPRODUCT('FD inverse'!$A$50:$BH$50,'FD mesh'!$B$84:$BI$84,$E560:$BL560)+'FD inverse'!$A$50*$C561/Setup!$B$17+INDEX('FD inverse'!$A$50:$BH$50,1,'FD mesh'!$B$15+1)*Setup!$B$22</f>
        <v>0</v>
      </c>
      <c r="BA561" s="0" t="n">
        <f aca="false">SUMPRODUCT('FD inverse'!$A$51:$BH$51,'FD mesh'!$B$84:$BI$84,$E560:$BL560)+'FD inverse'!$A$51*$C561/Setup!$B$17+INDEX('FD inverse'!$A$51:$BH$51,1,'FD mesh'!$B$15+1)*Setup!$B$22</f>
        <v>0</v>
      </c>
      <c r="BB561" s="0" t="n">
        <f aca="false">SUMPRODUCT('FD inverse'!$A$52:$BH$52,'FD mesh'!$B$84:$BI$84,$E560:$BL560)+'FD inverse'!$A$52*$C561/Setup!$B$17+INDEX('FD inverse'!$A$52:$BH$52,1,'FD mesh'!$B$15+1)*Setup!$B$22</f>
        <v>0</v>
      </c>
      <c r="BC561" s="0" t="n">
        <f aca="false">SUMPRODUCT('FD inverse'!$A$53:$BH$53,'FD mesh'!$B$84:$BI$84,$E560:$BL560)+'FD inverse'!$A$53*$C561/Setup!$B$17+INDEX('FD inverse'!$A$53:$BH$53,1,'FD mesh'!$B$15+1)*Setup!$B$22</f>
        <v>0</v>
      </c>
      <c r="BD561" s="0" t="n">
        <f aca="false">SUMPRODUCT('FD inverse'!$A$54:$BH$54,'FD mesh'!$B$84:$BI$84,$E560:$BL560)+'FD inverse'!$A$54*$C561/Setup!$B$17+INDEX('FD inverse'!$A$54:$BH$54,1,'FD mesh'!$B$15+1)*Setup!$B$22</f>
        <v>0</v>
      </c>
      <c r="BE561" s="0" t="n">
        <f aca="false">SUMPRODUCT('FD inverse'!$A$55:$BH$55,'FD mesh'!$B$84:$BI$84,$E560:$BL560)+'FD inverse'!$A$55*$C561/Setup!$B$17+INDEX('FD inverse'!$A$55:$BH$55,1,'FD mesh'!$B$15+1)*Setup!$B$22</f>
        <v>0</v>
      </c>
      <c r="BF561" s="0" t="n">
        <f aca="false">SUMPRODUCT('FD inverse'!$A$56:$BH$56,'FD mesh'!$B$84:$BI$84,$E560:$BL560)+'FD inverse'!$A$56*$C561/Setup!$B$17+INDEX('FD inverse'!$A$56:$BH$56,1,'FD mesh'!$B$15+1)*Setup!$B$22</f>
        <v>0</v>
      </c>
      <c r="BG561" s="0" t="n">
        <f aca="false">SUMPRODUCT('FD inverse'!$A$57:$BH$57,'FD mesh'!$B$84:$BI$84,$E560:$BL560)+'FD inverse'!$A$57*$C561/Setup!$B$17+INDEX('FD inverse'!$A$57:$BH$57,1,'FD mesh'!$B$15+1)*Setup!$B$22</f>
        <v>0</v>
      </c>
      <c r="BH561" s="0" t="n">
        <f aca="false">SUMPRODUCT('FD inverse'!$A$58:$BH$58,'FD mesh'!$B$84:$BI$84,$E560:$BL560)+'FD inverse'!$A$58*$C561/Setup!$B$17+INDEX('FD inverse'!$A$58:$BH$58,1,'FD mesh'!$B$15+1)*Setup!$B$22</f>
        <v>0</v>
      </c>
      <c r="BI561" s="0" t="n">
        <f aca="false">SUMPRODUCT('FD inverse'!$A$59:$BH$59,'FD mesh'!$B$84:$BI$84,$E560:$BL560)+'FD inverse'!$A$59*$C561/Setup!$B$17+INDEX('FD inverse'!$A$59:$BH$59,1,'FD mesh'!$B$15+1)*Setup!$B$22</f>
        <v>0</v>
      </c>
      <c r="BJ561" s="0" t="n">
        <f aca="false">SUMPRODUCT('FD inverse'!$A$60:$BH$60,'FD mesh'!$B$84:$BI$84,$E560:$BL560)+'FD inverse'!$A$60*$C561/Setup!$B$17+INDEX('FD inverse'!$A$60:$BH$60,1,'FD mesh'!$B$15+1)*Setup!$B$22</f>
        <v>0</v>
      </c>
      <c r="BK561" s="0" t="n">
        <f aca="false">SUMPRODUCT('FD inverse'!$A$61:$BH$61,'FD mesh'!$B$84:$BI$84,$E560:$BL560)+'FD inverse'!$A$61*$C561/Setup!$B$17+INDEX('FD inverse'!$A$61:$BH$61,1,'FD mesh'!$B$15+1)*Setup!$B$22</f>
        <v>0</v>
      </c>
      <c r="BL561" s="0" t="n">
        <f aca="false">SUMPRODUCT('FD inverse'!$A$62:$BH$62,'FD mesh'!$B$84:$BI$84,$E560:$BL560)+'FD inverse'!$A$62*$C561/Setup!$B$17+INDEX('FD inverse'!$A$62:$BH$62,1,'FD mesh'!$B$15+1)*Setup!$B$22</f>
        <v>0</v>
      </c>
    </row>
    <row r="562" customFormat="false" ht="15" hidden="false" customHeight="false" outlineLevel="0" collapsed="false">
      <c r="A562" s="0" t="n">
        <v>557</v>
      </c>
      <c r="B562" s="0" t="n">
        <f aca="false">A562*Setup!$B$11/3600</f>
        <v>46.4166666666667</v>
      </c>
      <c r="C562" s="0" t="n">
        <f aca="false">Setup!$B$7+Setup!$B$8*COS(2*PI()*(B562-Setup!$B$9)/24)</f>
        <v>23.5645325005921</v>
      </c>
      <c r="D562" s="0" t="n">
        <f aca="false">(C562-E562)/Setup!$B$17</f>
        <v>-0.924934897039401</v>
      </c>
      <c r="E562" s="0" t="n">
        <f aca="false">SUMPRODUCT('FD inverse'!$A$3:$BH$3,'FD mesh'!$B$84:$BI$84,$E561:$BL561)+'FD inverse'!$A$3*$C562/Setup!$B$17+INDEX('FD inverse'!$A$3:$BH$3,1,'FD mesh'!$B$15+1)*Setup!$B$22</f>
        <v>23.6847740372073</v>
      </c>
      <c r="F562" s="0" t="n">
        <f aca="false">SUMPRODUCT('FD inverse'!$A$4:$BH$4,'FD mesh'!$B$84:$BI$84,$E561:$BL561)+'FD inverse'!$A$4*$C562/Setup!$B$17+INDEX('FD inverse'!$A$4:$BH$4,1,'FD mesh'!$B$15+1)*Setup!$B$22</f>
        <v>23.7009850569315</v>
      </c>
      <c r="G562" s="0" t="n">
        <f aca="false">SUMPRODUCT('FD inverse'!$A$5:$BH$5,'FD mesh'!$B$84:$BI$84,$E561:$BL561)+'FD inverse'!$A$5*$C562/Setup!$B$17+INDEX('FD inverse'!$A$5:$BH$5,1,'FD mesh'!$B$15+1)*Setup!$B$22</f>
        <v>23.6979998382131</v>
      </c>
      <c r="H562" s="0" t="n">
        <f aca="false">SUMPRODUCT('FD inverse'!$A$6:$BH$6,'FD mesh'!$B$84:$BI$84,$E561:$BL561)+'FD inverse'!$A$6*$C562/Setup!$B$17+INDEX('FD inverse'!$A$6:$BH$6,1,'FD mesh'!$B$15+1)*Setup!$B$22</f>
        <v>23.6614418861585</v>
      </c>
      <c r="I562" s="0" t="n">
        <f aca="false">SUMPRODUCT('FD inverse'!$A$7:$BH$7,'FD mesh'!$B$84:$BI$84,$E561:$BL561)+'FD inverse'!$A$7*$C562/Setup!$B$17+INDEX('FD inverse'!$A$7:$BH$7,1,'FD mesh'!$B$15+1)*Setup!$B$22</f>
        <v>23.655206679741</v>
      </c>
      <c r="J562" s="0" t="n">
        <f aca="false">SUMPRODUCT('FD inverse'!$A$8:$BH$8,'FD mesh'!$B$84:$BI$84,$E561:$BL561)+'FD inverse'!$A$8*$C562/Setup!$B$17+INDEX('FD inverse'!$A$8:$BH$8,1,'FD mesh'!$B$15+1)*Setup!$B$22</f>
        <v>23.6442767978837</v>
      </c>
      <c r="K562" s="0" t="n">
        <f aca="false">SUMPRODUCT('FD inverse'!$A$9:$BH$9,'FD mesh'!$B$84:$BI$84,$E561:$BL561)+'FD inverse'!$A$9*$C562/Setup!$B$17+INDEX('FD inverse'!$A$9:$BH$9,1,'FD mesh'!$B$15+1)*Setup!$B$22</f>
        <v>23.6298272801558</v>
      </c>
      <c r="L562" s="0" t="n">
        <f aca="false">SUMPRODUCT('FD inverse'!$A$10:$BH$10,'FD mesh'!$B$84:$BI$84,$E561:$BL561)+'FD inverse'!$A$10*$C562/Setup!$B$17+INDEX('FD inverse'!$A$10:$BH$10,1,'FD mesh'!$B$15+1)*Setup!$B$22</f>
        <v>23.6128999647514</v>
      </c>
      <c r="M562" s="0" t="n">
        <f aca="false">SUMPRODUCT('FD inverse'!$A$11:$BH$11,'FD mesh'!$B$84:$BI$84,$E561:$BL561)+'FD inverse'!$A$11*$C562/Setup!$B$17+INDEX('FD inverse'!$A$11:$BH$11,1,'FD mesh'!$B$15+1)*Setup!$B$22</f>
        <v>23.5944013786384</v>
      </c>
      <c r="N562" s="0" t="n">
        <f aca="false">SUMPRODUCT('FD inverse'!$A$12:$BH$12,'FD mesh'!$B$84:$BI$84,$E561:$BL561)+'FD inverse'!$A$12*$C562/Setup!$B$17+INDEX('FD inverse'!$A$12:$BH$12,1,'FD mesh'!$B$15+1)*Setup!$B$22</f>
        <v>23.5751012882628</v>
      </c>
      <c r="O562" s="0" t="n">
        <f aca="false">SUMPRODUCT('FD inverse'!$A$13:$BH$13,'FD mesh'!$B$84:$BI$84,$E561:$BL561)+'FD inverse'!$A$13*$C562/Setup!$B$17+INDEX('FD inverse'!$A$13:$BH$13,1,'FD mesh'!$B$15+1)*Setup!$B$22</f>
        <v>23.5556317654301</v>
      </c>
      <c r="P562" s="0" t="n">
        <f aca="false">SUMPRODUCT('FD inverse'!$A$14:$BH$14,'FD mesh'!$B$84:$BI$84,$E561:$BL561)+'FD inverse'!$A$14*$C562/Setup!$B$17+INDEX('FD inverse'!$A$14:$BH$14,1,'FD mesh'!$B$15+1)*Setup!$B$22</f>
        <v>23.5364866449308</v>
      </c>
      <c r="Q562" s="0" t="n">
        <f aca="false">SUMPRODUCT('FD inverse'!$A$15:$BH$15,'FD mesh'!$B$84:$BI$84,$E561:$BL561)+'FD inverse'!$A$15*$C562/Setup!$B$17+INDEX('FD inverse'!$A$15:$BH$15,1,'FD mesh'!$B$15+1)*Setup!$B$22</f>
        <v>23.5180212725248</v>
      </c>
      <c r="R562" s="0" t="n">
        <f aca="false">SUMPRODUCT('FD inverse'!$A$16:$BH$16,'FD mesh'!$B$84:$BI$84,$E561:$BL561)+'FD inverse'!$A$16*$C562/Setup!$B$17+INDEX('FD inverse'!$A$16:$BH$16,1,'FD mesh'!$B$15+1)*Setup!$B$22</f>
        <v>23.5004524640025</v>
      </c>
      <c r="S562" s="0" t="n">
        <f aca="false">SUMPRODUCT('FD inverse'!$A$17:$BH$17,'FD mesh'!$B$84:$BI$84,$E561:$BL561)+'FD inverse'!$A$17*$C562/Setup!$B$17+INDEX('FD inverse'!$A$17:$BH$17,1,'FD mesh'!$B$15+1)*Setup!$B$22</f>
        <v>22.9492127775047</v>
      </c>
      <c r="T562" s="0" t="n">
        <f aca="false">SUMPRODUCT('FD inverse'!$A$18:$BH$18,'FD mesh'!$B$84:$BI$84,$E561:$BL561)+'FD inverse'!$A$18*$C562/Setup!$B$17+INDEX('FD inverse'!$A$18:$BH$18,1,'FD mesh'!$B$15+1)*Setup!$B$22</f>
        <v>22.3985920972188</v>
      </c>
      <c r="U562" s="0" t="n">
        <f aca="false">SUMPRODUCT('FD inverse'!$A$19:$BH$19,'FD mesh'!$B$84:$BI$84,$E561:$BL561)+'FD inverse'!$A$19*$C562/Setup!$B$17+INDEX('FD inverse'!$A$19:$BH$19,1,'FD mesh'!$B$15+1)*Setup!$B$22</f>
        <v>21.8486910151755</v>
      </c>
      <c r="V562" s="0" t="n">
        <f aca="false">SUMPRODUCT('FD inverse'!$A$20:$BH$20,'FD mesh'!$B$84:$BI$84,$E561:$BL561)+'FD inverse'!$A$20*$C562/Setup!$B$17+INDEX('FD inverse'!$A$20:$BH$20,1,'FD mesh'!$B$15+1)*Setup!$B$22</f>
        <v>21.2995803341495</v>
      </c>
      <c r="W562" s="0" t="n">
        <f aca="false">SUMPRODUCT('FD inverse'!$A$21:$BH$21,'FD mesh'!$B$84:$BI$84,$E561:$BL561)+'FD inverse'!$A$21*$C562/Setup!$B$17+INDEX('FD inverse'!$A$21:$BH$21,1,'FD mesh'!$B$15+1)*Setup!$B$22</f>
        <v>20.751303367098</v>
      </c>
      <c r="X562" s="0" t="n">
        <f aca="false">SUMPRODUCT('FD inverse'!$A$22:$BH$22,'FD mesh'!$B$84:$BI$84,$E561:$BL561)+'FD inverse'!$A$22*$C562/Setup!$B$17+INDEX('FD inverse'!$A$22:$BH$22,1,'FD mesh'!$B$15+1)*Setup!$B$22</f>
        <v>20.2038782315789</v>
      </c>
      <c r="Y562" s="0" t="n">
        <f aca="false">SUMPRODUCT('FD inverse'!$A$23:$BH$23,'FD mesh'!$B$84:$BI$84,$E561:$BL561)+'FD inverse'!$A$23*$C562/Setup!$B$17+INDEX('FD inverse'!$A$23:$BH$23,1,'FD mesh'!$B$15+1)*Setup!$B$22</f>
        <v>19.6573001353926</v>
      </c>
      <c r="Z562" s="0" t="n">
        <f aca="false">SUMPRODUCT('FD inverse'!$A$24:$BH$24,'FD mesh'!$B$84:$BI$84,$E561:$BL561)+'FD inverse'!$A$24*$C562/Setup!$B$17+INDEX('FD inverse'!$A$24:$BH$24,1,'FD mesh'!$B$15+1)*Setup!$B$22</f>
        <v>19.1115436506875</v>
      </c>
      <c r="AA562" s="0" t="n">
        <f aca="false">SUMPRODUCT('FD inverse'!$A$25:$BH$25,'FD mesh'!$B$84:$BI$84,$E561:$BL561)+'FD inverse'!$A$25*$C562/Setup!$B$17+INDEX('FD inverse'!$A$25:$BH$25,1,'FD mesh'!$B$15+1)*Setup!$B$22</f>
        <v>18.5665649746705</v>
      </c>
      <c r="AB562" s="0" t="n">
        <f aca="false">SUMPRODUCT('FD inverse'!$A$26:$BH$26,'FD mesh'!$B$84:$BI$84,$E561:$BL561)+'FD inverse'!$A$26*$C562/Setup!$B$17+INDEX('FD inverse'!$A$26:$BH$26,1,'FD mesh'!$B$15+1)*Setup!$B$22</f>
        <v>18.0223041758804</v>
      </c>
      <c r="AC562" s="0" t="n">
        <f aca="false">SUMPRODUCT('FD inverse'!$A$27:$BH$27,'FD mesh'!$B$84:$BI$84,$E561:$BL561)+'FD inverse'!$A$27*$C562/Setup!$B$17+INDEX('FD inverse'!$A$27:$BH$27,1,'FD mesh'!$B$15+1)*Setup!$B$22</f>
        <v>17.4786874257005</v>
      </c>
      <c r="AD562" s="0" t="n">
        <f aca="false">SUMPRODUCT('FD inverse'!$A$28:$BH$28,'FD mesh'!$B$84:$BI$84,$E561:$BL561)+'FD inverse'!$A$28*$C562/Setup!$B$17+INDEX('FD inverse'!$A$28:$BH$28,1,'FD mesh'!$B$15+1)*Setup!$B$22</f>
        <v>16.935629215427</v>
      </c>
      <c r="AE562" s="0" t="n">
        <f aca="false">SUMPRODUCT('FD inverse'!$A$29:$BH$29,'FD mesh'!$B$84:$BI$84,$E561:$BL561)+'FD inverse'!$A$29*$C562/Setup!$B$17+INDEX('FD inverse'!$A$29:$BH$29,1,'FD mesh'!$B$15+1)*Setup!$B$22</f>
        <v>16.3930345597493</v>
      </c>
      <c r="AF562" s="0" t="n">
        <f aca="false">SUMPRODUCT('FD inverse'!$A$30:$BH$30,'FD mesh'!$B$84:$BI$84,$E561:$BL561)+'FD inverse'!$A$30*$C562/Setup!$B$17+INDEX('FD inverse'!$A$30:$BH$30,1,'FD mesh'!$B$15+1)*Setup!$B$22</f>
        <v>15.8508011879618</v>
      </c>
      <c r="AG562" s="0" t="n">
        <f aca="false">SUMPRODUCT('FD inverse'!$A$31:$BH$31,'FD mesh'!$B$84:$BI$84,$E561:$BL561)+'FD inverse'!$A$31*$C562/Setup!$B$17+INDEX('FD inverse'!$A$31:$BH$31,1,'FD mesh'!$B$15+1)*Setup!$B$22</f>
        <v>15.3088217245948</v>
      </c>
      <c r="AH562" s="0" t="n">
        <f aca="false">SUMPRODUCT('FD inverse'!$A$32:$BH$32,'FD mesh'!$B$84:$BI$84,$E561:$BL561)+'FD inverse'!$A$32*$C562/Setup!$B$17+INDEX('FD inverse'!$A$32:$BH$32,1,'FD mesh'!$B$15+1)*Setup!$B$22</f>
        <v>15.2861044971464</v>
      </c>
      <c r="AI562" s="0" t="n">
        <f aca="false">SUMPRODUCT('FD inverse'!$A$33:$BH$33,'FD mesh'!$B$84:$BI$84,$E561:$BL561)+'FD inverse'!$A$33*$C562/Setup!$B$17+INDEX('FD inverse'!$A$33:$BH$33,1,'FD mesh'!$B$15+1)*Setup!$B$22</f>
        <v>15.2636251267256</v>
      </c>
      <c r="AJ562" s="0" t="n">
        <f aca="false">SUMPRODUCT('FD inverse'!$A$34:$BH$34,'FD mesh'!$B$84:$BI$84,$E561:$BL561)+'FD inverse'!$A$34*$C562/Setup!$B$17+INDEX('FD inverse'!$A$34:$BH$34,1,'FD mesh'!$B$15+1)*Setup!$B$22</f>
        <v>15.2413724420878</v>
      </c>
      <c r="AK562" s="0" t="n">
        <f aca="false">SUMPRODUCT('FD inverse'!$A$35:$BH$35,'FD mesh'!$B$84:$BI$84,$E561:$BL561)+'FD inverse'!$A$35*$C562/Setup!$B$17+INDEX('FD inverse'!$A$35:$BH$35,1,'FD mesh'!$B$15+1)*Setup!$B$22</f>
        <v>15.2193335000338</v>
      </c>
      <c r="AL562" s="0" t="n">
        <f aca="false">SUMPRODUCT('FD inverse'!$A$36:$BH$36,'FD mesh'!$B$84:$BI$84,$E561:$BL561)+'FD inverse'!$A$36*$C562/Setup!$B$17+INDEX('FD inverse'!$A$36:$BH$36,1,'FD mesh'!$B$15+1)*Setup!$B$22</f>
        <v>15.1974938045225</v>
      </c>
      <c r="AM562" s="0" t="n">
        <f aca="false">SUMPRODUCT('FD inverse'!$A$37:$BH$37,'FD mesh'!$B$84:$BI$84,$E561:$BL561)+'FD inverse'!$A$37*$C562/Setup!$B$17+INDEX('FD inverse'!$A$37:$BH$37,1,'FD mesh'!$B$15+1)*Setup!$B$22</f>
        <v>15.1758375071446</v>
      </c>
      <c r="AN562" s="0" t="n">
        <f aca="false">SUMPRODUCT('FD inverse'!$A$38:$BH$38,'FD mesh'!$B$84:$BI$84,$E561:$BL561)+'FD inverse'!$A$38*$C562/Setup!$B$17+INDEX('FD inverse'!$A$38:$BH$38,1,'FD mesh'!$B$15+1)*Setup!$B$22</f>
        <v>15.1543475901514</v>
      </c>
      <c r="AO562" s="0" t="n">
        <f aca="false">SUMPRODUCT('FD inverse'!$A$39:$BH$39,'FD mesh'!$B$84:$BI$84,$E561:$BL561)+'FD inverse'!$A$39*$C562/Setup!$B$17+INDEX('FD inverse'!$A$39:$BH$39,1,'FD mesh'!$B$15+1)*Setup!$B$22</f>
        <v>15.133006033369</v>
      </c>
      <c r="AP562" s="0" t="n">
        <f aca="false">SUMPRODUCT('FD inverse'!$A$40:$BH$40,'FD mesh'!$B$84:$BI$84,$E561:$BL561)+'FD inverse'!$A$40*$C562/Setup!$B$17+INDEX('FD inverse'!$A$40:$BH$40,1,'FD mesh'!$B$15+1)*Setup!$B$22</f>
        <v>15.1117939664565</v>
      </c>
      <c r="AQ562" s="0" t="n">
        <f aca="false">SUMPRODUCT('FD inverse'!$A$41:$BH$41,'FD mesh'!$B$84:$BI$84,$E561:$BL561)+'FD inverse'!$A$41*$C562/Setup!$B$17+INDEX('FD inverse'!$A$41:$BH$41,1,'FD mesh'!$B$15+1)*Setup!$B$22</f>
        <v>15.0906918080653</v>
      </c>
      <c r="AR562" s="0" t="n">
        <f aca="false">SUMPRODUCT('FD inverse'!$A$42:$BH$42,'FD mesh'!$B$84:$BI$84,$E561:$BL561)+'FD inverse'!$A$42*$C562/Setup!$B$17+INDEX('FD inverse'!$A$42:$BH$42,1,'FD mesh'!$B$15+1)*Setup!$B$22</f>
        <v>15.0696793935489</v>
      </c>
      <c r="AS562" s="0" t="n">
        <f aca="false">SUMPRODUCT('FD inverse'!$A$43:$BH$43,'FD mesh'!$B$84:$BI$84,$E561:$BL561)+'FD inverse'!$A$43*$C562/Setup!$B$17+INDEX('FD inverse'!$A$43:$BH$43,1,'FD mesh'!$B$15+1)*Setup!$B$22</f>
        <v>0</v>
      </c>
      <c r="AT562" s="0" t="n">
        <f aca="false">SUMPRODUCT('FD inverse'!$A$44:$BH$44,'FD mesh'!$B$84:$BI$84,$E561:$BL561)+'FD inverse'!$A$44*$C562/Setup!$B$17+INDEX('FD inverse'!$A$44:$BH$44,1,'FD mesh'!$B$15+1)*Setup!$B$22</f>
        <v>0</v>
      </c>
      <c r="AU562" s="0" t="n">
        <f aca="false">SUMPRODUCT('FD inverse'!$A$45:$BH$45,'FD mesh'!$B$84:$BI$84,$E561:$BL561)+'FD inverse'!$A$45*$C562/Setup!$B$17+INDEX('FD inverse'!$A$45:$BH$45,1,'FD mesh'!$B$15+1)*Setup!$B$22</f>
        <v>0</v>
      </c>
      <c r="AV562" s="0" t="n">
        <f aca="false">SUMPRODUCT('FD inverse'!$A$46:$BH$46,'FD mesh'!$B$84:$BI$84,$E561:$BL561)+'FD inverse'!$A$46*$C562/Setup!$B$17+INDEX('FD inverse'!$A$46:$BH$46,1,'FD mesh'!$B$15+1)*Setup!$B$22</f>
        <v>0</v>
      </c>
      <c r="AW562" s="0" t="n">
        <f aca="false">SUMPRODUCT('FD inverse'!$A$47:$BH$47,'FD mesh'!$B$84:$BI$84,$E561:$BL561)+'FD inverse'!$A$47*$C562/Setup!$B$17+INDEX('FD inverse'!$A$47:$BH$47,1,'FD mesh'!$B$15+1)*Setup!$B$22</f>
        <v>0</v>
      </c>
      <c r="AX562" s="0" t="n">
        <f aca="false">SUMPRODUCT('FD inverse'!$A$48:$BH$48,'FD mesh'!$B$84:$BI$84,$E561:$BL561)+'FD inverse'!$A$48*$C562/Setup!$B$17+INDEX('FD inverse'!$A$48:$BH$48,1,'FD mesh'!$B$15+1)*Setup!$B$22</f>
        <v>0</v>
      </c>
      <c r="AY562" s="0" t="n">
        <f aca="false">SUMPRODUCT('FD inverse'!$A$49:$BH$49,'FD mesh'!$B$84:$BI$84,$E561:$BL561)+'FD inverse'!$A$49*$C562/Setup!$B$17+INDEX('FD inverse'!$A$49:$BH$49,1,'FD mesh'!$B$15+1)*Setup!$B$22</f>
        <v>0</v>
      </c>
      <c r="AZ562" s="0" t="n">
        <f aca="false">SUMPRODUCT('FD inverse'!$A$50:$BH$50,'FD mesh'!$B$84:$BI$84,$E561:$BL561)+'FD inverse'!$A$50*$C562/Setup!$B$17+INDEX('FD inverse'!$A$50:$BH$50,1,'FD mesh'!$B$15+1)*Setup!$B$22</f>
        <v>0</v>
      </c>
      <c r="BA562" s="0" t="n">
        <f aca="false">SUMPRODUCT('FD inverse'!$A$51:$BH$51,'FD mesh'!$B$84:$BI$84,$E561:$BL561)+'FD inverse'!$A$51*$C562/Setup!$B$17+INDEX('FD inverse'!$A$51:$BH$51,1,'FD mesh'!$B$15+1)*Setup!$B$22</f>
        <v>0</v>
      </c>
      <c r="BB562" s="0" t="n">
        <f aca="false">SUMPRODUCT('FD inverse'!$A$52:$BH$52,'FD mesh'!$B$84:$BI$84,$E561:$BL561)+'FD inverse'!$A$52*$C562/Setup!$B$17+INDEX('FD inverse'!$A$52:$BH$52,1,'FD mesh'!$B$15+1)*Setup!$B$22</f>
        <v>0</v>
      </c>
      <c r="BC562" s="0" t="n">
        <f aca="false">SUMPRODUCT('FD inverse'!$A$53:$BH$53,'FD mesh'!$B$84:$BI$84,$E561:$BL561)+'FD inverse'!$A$53*$C562/Setup!$B$17+INDEX('FD inverse'!$A$53:$BH$53,1,'FD mesh'!$B$15+1)*Setup!$B$22</f>
        <v>0</v>
      </c>
      <c r="BD562" s="0" t="n">
        <f aca="false">SUMPRODUCT('FD inverse'!$A$54:$BH$54,'FD mesh'!$B$84:$BI$84,$E561:$BL561)+'FD inverse'!$A$54*$C562/Setup!$B$17+INDEX('FD inverse'!$A$54:$BH$54,1,'FD mesh'!$B$15+1)*Setup!$B$22</f>
        <v>0</v>
      </c>
      <c r="BE562" s="0" t="n">
        <f aca="false">SUMPRODUCT('FD inverse'!$A$55:$BH$55,'FD mesh'!$B$84:$BI$84,$E561:$BL561)+'FD inverse'!$A$55*$C562/Setup!$B$17+INDEX('FD inverse'!$A$55:$BH$55,1,'FD mesh'!$B$15+1)*Setup!$B$22</f>
        <v>0</v>
      </c>
      <c r="BF562" s="0" t="n">
        <f aca="false">SUMPRODUCT('FD inverse'!$A$56:$BH$56,'FD mesh'!$B$84:$BI$84,$E561:$BL561)+'FD inverse'!$A$56*$C562/Setup!$B$17+INDEX('FD inverse'!$A$56:$BH$56,1,'FD mesh'!$B$15+1)*Setup!$B$22</f>
        <v>0</v>
      </c>
      <c r="BG562" s="0" t="n">
        <f aca="false">SUMPRODUCT('FD inverse'!$A$57:$BH$57,'FD mesh'!$B$84:$BI$84,$E561:$BL561)+'FD inverse'!$A$57*$C562/Setup!$B$17+INDEX('FD inverse'!$A$57:$BH$57,1,'FD mesh'!$B$15+1)*Setup!$B$22</f>
        <v>0</v>
      </c>
      <c r="BH562" s="0" t="n">
        <f aca="false">SUMPRODUCT('FD inverse'!$A$58:$BH$58,'FD mesh'!$B$84:$BI$84,$E561:$BL561)+'FD inverse'!$A$58*$C562/Setup!$B$17+INDEX('FD inverse'!$A$58:$BH$58,1,'FD mesh'!$B$15+1)*Setup!$B$22</f>
        <v>0</v>
      </c>
      <c r="BI562" s="0" t="n">
        <f aca="false">SUMPRODUCT('FD inverse'!$A$59:$BH$59,'FD mesh'!$B$84:$BI$84,$E561:$BL561)+'FD inverse'!$A$59*$C562/Setup!$B$17+INDEX('FD inverse'!$A$59:$BH$59,1,'FD mesh'!$B$15+1)*Setup!$B$22</f>
        <v>0</v>
      </c>
      <c r="BJ562" s="0" t="n">
        <f aca="false">SUMPRODUCT('FD inverse'!$A$60:$BH$60,'FD mesh'!$B$84:$BI$84,$E561:$BL561)+'FD inverse'!$A$60*$C562/Setup!$B$17+INDEX('FD inverse'!$A$60:$BH$60,1,'FD mesh'!$B$15+1)*Setup!$B$22</f>
        <v>0</v>
      </c>
      <c r="BK562" s="0" t="n">
        <f aca="false">SUMPRODUCT('FD inverse'!$A$61:$BH$61,'FD mesh'!$B$84:$BI$84,$E561:$BL561)+'FD inverse'!$A$61*$C562/Setup!$B$17+INDEX('FD inverse'!$A$61:$BH$61,1,'FD mesh'!$B$15+1)*Setup!$B$22</f>
        <v>0</v>
      </c>
      <c r="BL562" s="0" t="n">
        <f aca="false">SUMPRODUCT('FD inverse'!$A$62:$BH$62,'FD mesh'!$B$84:$BI$84,$E561:$BL561)+'FD inverse'!$A$62*$C562/Setup!$B$17+INDEX('FD inverse'!$A$62:$BH$62,1,'FD mesh'!$B$15+1)*Setup!$B$22</f>
        <v>0</v>
      </c>
    </row>
    <row r="563" customFormat="false" ht="15" hidden="false" customHeight="false" outlineLevel="0" collapsed="false">
      <c r="A563" s="0" t="n">
        <v>558</v>
      </c>
      <c r="B563" s="0" t="n">
        <f aca="false">A563*Setup!$B$11/3600</f>
        <v>46.5</v>
      </c>
      <c r="C563" s="0" t="n">
        <f aca="false">Setup!$B$7+Setup!$B$8*COS(2*PI()*(B563-Setup!$B$9)/24)</f>
        <v>23.4778952311198</v>
      </c>
      <c r="D563" s="0" t="n">
        <f aca="false">(C563-E563)/Setup!$B$17</f>
        <v>-1.18959431648722</v>
      </c>
      <c r="E563" s="0" t="n">
        <f aca="false">SUMPRODUCT('FD inverse'!$A$3:$BH$3,'FD mesh'!$B$84:$BI$84,$E562:$BL562)+'FD inverse'!$A$3*$C563/Setup!$B$17+INDEX('FD inverse'!$A$3:$BH$3,1,'FD mesh'!$B$15+1)*Setup!$B$22</f>
        <v>23.6325424922631</v>
      </c>
      <c r="F563" s="0" t="n">
        <f aca="false">SUMPRODUCT('FD inverse'!$A$4:$BH$4,'FD mesh'!$B$84:$BI$84,$E562:$BL562)+'FD inverse'!$A$4*$C563/Setup!$B$17+INDEX('FD inverse'!$A$4:$BH$4,1,'FD mesh'!$B$15+1)*Setup!$B$22</f>
        <v>23.6566121143247</v>
      </c>
      <c r="G563" s="0" t="n">
        <f aca="false">SUMPRODUCT('FD inverse'!$A$5:$BH$5,'FD mesh'!$B$84:$BI$84,$E562:$BL562)+'FD inverse'!$A$5*$C563/Setup!$B$17+INDEX('FD inverse'!$A$5:$BH$5,1,'FD mesh'!$B$15+1)*Setup!$B$22</f>
        <v>23.6614226467133</v>
      </c>
      <c r="H563" s="0" t="n">
        <f aca="false">SUMPRODUCT('FD inverse'!$A$6:$BH$6,'FD mesh'!$B$84:$BI$84,$E562:$BL562)+'FD inverse'!$A$6*$C563/Setup!$B$17+INDEX('FD inverse'!$A$6:$BH$6,1,'FD mesh'!$B$15+1)*Setup!$B$22</f>
        <v>23.6509151667368</v>
      </c>
      <c r="I563" s="0" t="n">
        <f aca="false">SUMPRODUCT('FD inverse'!$A$7:$BH$7,'FD mesh'!$B$84:$BI$84,$E562:$BL562)+'FD inverse'!$A$7*$C563/Setup!$B$17+INDEX('FD inverse'!$A$7:$BH$7,1,'FD mesh'!$B$15+1)*Setup!$B$22</f>
        <v>23.6468800742841</v>
      </c>
      <c r="J563" s="0" t="n">
        <f aca="false">SUMPRODUCT('FD inverse'!$A$8:$BH$8,'FD mesh'!$B$84:$BI$84,$E562:$BL562)+'FD inverse'!$A$8*$C563/Setup!$B$17+INDEX('FD inverse'!$A$8:$BH$8,1,'FD mesh'!$B$15+1)*Setup!$B$22</f>
        <v>23.6379325302344</v>
      </c>
      <c r="K563" s="0" t="n">
        <f aca="false">SUMPRODUCT('FD inverse'!$A$9:$BH$9,'FD mesh'!$B$84:$BI$84,$E562:$BL562)+'FD inverse'!$A$9*$C563/Setup!$B$17+INDEX('FD inverse'!$A$9:$BH$9,1,'FD mesh'!$B$15+1)*Setup!$B$22</f>
        <v>23.6252420554182</v>
      </c>
      <c r="L563" s="0" t="n">
        <f aca="false">SUMPRODUCT('FD inverse'!$A$10:$BH$10,'FD mesh'!$B$84:$BI$84,$E562:$BL562)+'FD inverse'!$A$10*$C563/Setup!$B$17+INDEX('FD inverse'!$A$10:$BH$10,1,'FD mesh'!$B$15+1)*Setup!$B$22</f>
        <v>23.6098464332642</v>
      </c>
      <c r="M563" s="0" t="n">
        <f aca="false">SUMPRODUCT('FD inverse'!$A$11:$BH$11,'FD mesh'!$B$84:$BI$84,$E562:$BL562)+'FD inverse'!$A$11*$C563/Setup!$B$17+INDEX('FD inverse'!$A$11:$BH$11,1,'FD mesh'!$B$15+1)*Setup!$B$22</f>
        <v>23.5926493176075</v>
      </c>
      <c r="N563" s="0" t="n">
        <f aca="false">SUMPRODUCT('FD inverse'!$A$12:$BH$12,'FD mesh'!$B$84:$BI$84,$E562:$BL562)+'FD inverse'!$A$12*$C563/Setup!$B$17+INDEX('FD inverse'!$A$12:$BH$12,1,'FD mesh'!$B$15+1)*Setup!$B$22</f>
        <v>23.5744185376257</v>
      </c>
      <c r="O563" s="0" t="n">
        <f aca="false">SUMPRODUCT('FD inverse'!$A$13:$BH$13,'FD mesh'!$B$84:$BI$84,$E562:$BL562)+'FD inverse'!$A$13*$C563/Setup!$B$17+INDEX('FD inverse'!$A$13:$BH$13,1,'FD mesh'!$B$15+1)*Setup!$B$22</f>
        <v>23.5557849549081</v>
      </c>
      <c r="P563" s="0" t="n">
        <f aca="false">SUMPRODUCT('FD inverse'!$A$14:$BH$14,'FD mesh'!$B$84:$BI$84,$E562:$BL562)+'FD inverse'!$A$14*$C563/Setup!$B$17+INDEX('FD inverse'!$A$14:$BH$14,1,'FD mesh'!$B$15+1)*Setup!$B$22</f>
        <v>23.5372417494638</v>
      </c>
      <c r="Q563" s="0" t="n">
        <f aca="false">SUMPRODUCT('FD inverse'!$A$15:$BH$15,'FD mesh'!$B$84:$BI$84,$E562:$BL562)+'FD inverse'!$A$15*$C563/Setup!$B$17+INDEX('FD inverse'!$A$15:$BH$15,1,'FD mesh'!$B$15+1)*Setup!$B$22</f>
        <v>23.5191440334193</v>
      </c>
      <c r="R563" s="0" t="n">
        <f aca="false">SUMPRODUCT('FD inverse'!$A$16:$BH$16,'FD mesh'!$B$84:$BI$84,$E562:$BL562)+'FD inverse'!$A$16*$C563/Setup!$B$17+INDEX('FD inverse'!$A$16:$BH$16,1,'FD mesh'!$B$15+1)*Setup!$B$22</f>
        <v>23.5017087131829</v>
      </c>
      <c r="S563" s="0" t="n">
        <f aca="false">SUMPRODUCT('FD inverse'!$A$17:$BH$17,'FD mesh'!$B$84:$BI$84,$E562:$BL562)+'FD inverse'!$A$17*$C563/Setup!$B$17+INDEX('FD inverse'!$A$17:$BH$17,1,'FD mesh'!$B$15+1)*Setup!$B$22</f>
        <v>22.9509460715529</v>
      </c>
      <c r="T563" s="0" t="n">
        <f aca="false">SUMPRODUCT('FD inverse'!$A$18:$BH$18,'FD mesh'!$B$84:$BI$84,$E562:$BL562)+'FD inverse'!$A$18*$C563/Setup!$B$17+INDEX('FD inverse'!$A$18:$BH$18,1,'FD mesh'!$B$15+1)*Setup!$B$22</f>
        <v>22.4006935136</v>
      </c>
      <c r="U563" s="0" t="n">
        <f aca="false">SUMPRODUCT('FD inverse'!$A$19:$BH$19,'FD mesh'!$B$84:$BI$84,$E562:$BL562)+'FD inverse'!$A$19*$C563/Setup!$B$17+INDEX('FD inverse'!$A$19:$BH$19,1,'FD mesh'!$B$15+1)*Setup!$B$22</f>
        <v>21.8510593724678</v>
      </c>
      <c r="V563" s="0" t="n">
        <f aca="false">SUMPRODUCT('FD inverse'!$A$20:$BH$20,'FD mesh'!$B$84:$BI$84,$E562:$BL562)+'FD inverse'!$A$20*$C563/Setup!$B$17+INDEX('FD inverse'!$A$20:$BH$20,1,'FD mesh'!$B$15+1)*Setup!$B$22</f>
        <v>21.3021222050531</v>
      </c>
      <c r="W563" s="0" t="n">
        <f aca="false">SUMPRODUCT('FD inverse'!$A$21:$BH$21,'FD mesh'!$B$84:$BI$84,$E562:$BL562)+'FD inverse'!$A$21*$C563/Setup!$B$17+INDEX('FD inverse'!$A$21:$BH$21,1,'FD mesh'!$B$15+1)*Setup!$B$22</f>
        <v>20.7539330739328</v>
      </c>
      <c r="X563" s="0" t="n">
        <f aca="false">SUMPRODUCT('FD inverse'!$A$22:$BH$22,'FD mesh'!$B$84:$BI$84,$E562:$BL562)+'FD inverse'!$A$22*$C563/Setup!$B$17+INDEX('FD inverse'!$A$22:$BH$22,1,'FD mesh'!$B$15+1)*Setup!$B$22</f>
        <v>20.2065178279668</v>
      </c>
      <c r="Y563" s="0" t="n">
        <f aca="false">SUMPRODUCT('FD inverse'!$A$23:$BH$23,'FD mesh'!$B$84:$BI$84,$E562:$BL562)+'FD inverse'!$A$23*$C563/Setup!$B$17+INDEX('FD inverse'!$A$23:$BH$23,1,'FD mesh'!$B$15+1)*Setup!$B$22</f>
        <v>19.6598793775093</v>
      </c>
      <c r="Z563" s="0" t="n">
        <f aca="false">SUMPRODUCT('FD inverse'!$A$24:$BH$24,'FD mesh'!$B$84:$BI$84,$E562:$BL562)+'FD inverse'!$A$24*$C563/Setup!$B$17+INDEX('FD inverse'!$A$24:$BH$24,1,'FD mesh'!$B$15+1)*Setup!$B$22</f>
        <v>19.1139999611604</v>
      </c>
      <c r="AA563" s="0" t="n">
        <f aca="false">SUMPRODUCT('FD inverse'!$A$25:$BH$25,'FD mesh'!$B$84:$BI$84,$E562:$BL562)+'FD inverse'!$A$25*$C563/Setup!$B$17+INDEX('FD inverse'!$A$25:$BH$25,1,'FD mesh'!$B$15+1)*Setup!$B$22</f>
        <v>18.5688434018936</v>
      </c>
      <c r="AB563" s="0" t="n">
        <f aca="false">SUMPRODUCT('FD inverse'!$A$26:$BH$26,'FD mesh'!$B$84:$BI$84,$E562:$BL562)+'FD inverse'!$A$26*$C563/Setup!$B$17+INDEX('FD inverse'!$A$26:$BH$26,1,'FD mesh'!$B$15+1)*Setup!$B$22</f>
        <v>18.0243573512095</v>
      </c>
      <c r="AC563" s="0" t="n">
        <f aca="false">SUMPRODUCT('FD inverse'!$A$27:$BH$27,'FD mesh'!$B$84:$BI$84,$E562:$BL562)+'FD inverse'!$A$27*$C563/Setup!$B$17+INDEX('FD inverse'!$A$27:$BH$27,1,'FD mesh'!$B$15+1)*Setup!$B$22</f>
        <v>17.4804755206937</v>
      </c>
      <c r="AD563" s="0" t="n">
        <f aca="false">SUMPRODUCT('FD inverse'!$A$28:$BH$28,'FD mesh'!$B$84:$BI$84,$E562:$BL562)+'FD inverse'!$A$28*$C563/Setup!$B$17+INDEX('FD inverse'!$A$28:$BH$28,1,'FD mesh'!$B$15+1)*Setup!$B$22</f>
        <v>16.9371199009903</v>
      </c>
      <c r="AE563" s="0" t="n">
        <f aca="false">SUMPRODUCT('FD inverse'!$A$29:$BH$29,'FD mesh'!$B$84:$BI$84,$E562:$BL562)+'FD inverse'!$A$29*$C563/Setup!$B$17+INDEX('FD inverse'!$A$29:$BH$29,1,'FD mesh'!$B$15+1)*Setup!$B$22</f>
        <v>16.3942029687526</v>
      </c>
      <c r="AF563" s="0" t="n">
        <f aca="false">SUMPRODUCT('FD inverse'!$A$30:$BH$30,'FD mesh'!$B$84:$BI$84,$E562:$BL562)+'FD inverse'!$A$30*$C563/Setup!$B$17+INDEX('FD inverse'!$A$30:$BH$30,1,'FD mesh'!$B$15+1)*Setup!$B$22</f>
        <v>15.8516298825931</v>
      </c>
      <c r="AG563" s="0" t="n">
        <f aca="false">SUMPRODUCT('FD inverse'!$A$31:$BH$31,'FD mesh'!$B$84:$BI$84,$E562:$BL562)+'FD inverse'!$A$31*$C563/Setup!$B$17+INDEX('FD inverse'!$A$31:$BH$31,1,'FD mesh'!$B$15+1)*Setup!$B$22</f>
        <v>15.3093006694251</v>
      </c>
      <c r="AH563" s="0" t="n">
        <f aca="false">SUMPRODUCT('FD inverse'!$A$32:$BH$32,'FD mesh'!$B$84:$BI$84,$E562:$BL562)+'FD inverse'!$A$32*$C563/Setup!$B$17+INDEX('FD inverse'!$A$32:$BH$32,1,'FD mesh'!$B$15+1)*Setup!$B$22</f>
        <v>15.286566362214</v>
      </c>
      <c r="AI563" s="0" t="n">
        <f aca="false">SUMPRODUCT('FD inverse'!$A$33:$BH$33,'FD mesh'!$B$84:$BI$84,$E562:$BL562)+'FD inverse'!$A$33*$C563/Setup!$B$17+INDEX('FD inverse'!$A$33:$BH$33,1,'FD mesh'!$B$15+1)*Setup!$B$22</f>
        <v>15.2640658617384</v>
      </c>
      <c r="AJ563" s="0" t="n">
        <f aca="false">SUMPRODUCT('FD inverse'!$A$34:$BH$34,'FD mesh'!$B$84:$BI$84,$E562:$BL562)+'FD inverse'!$A$34*$C563/Setup!$B$17+INDEX('FD inverse'!$A$34:$BH$34,1,'FD mesh'!$B$15+1)*Setup!$B$22</f>
        <v>15.2417884714778</v>
      </c>
      <c r="AK563" s="0" t="n">
        <f aca="false">SUMPRODUCT('FD inverse'!$A$35:$BH$35,'FD mesh'!$B$84:$BI$84,$E562:$BL562)+'FD inverse'!$A$35*$C563/Setup!$B$17+INDEX('FD inverse'!$A$35:$BH$35,1,'FD mesh'!$B$15+1)*Setup!$B$22</f>
        <v>15.2197216848769</v>
      </c>
      <c r="AL563" s="0" t="n">
        <f aca="false">SUMPRODUCT('FD inverse'!$A$36:$BH$36,'FD mesh'!$B$84:$BI$84,$E562:$BL562)+'FD inverse'!$A$36*$C563/Setup!$B$17+INDEX('FD inverse'!$A$36:$BH$36,1,'FD mesh'!$B$15+1)*Setup!$B$22</f>
        <v>15.1978514063848</v>
      </c>
      <c r="AM563" s="0" t="n">
        <f aca="false">SUMPRODUCT('FD inverse'!$A$37:$BH$37,'FD mesh'!$B$84:$BI$84,$E562:$BL562)+'FD inverse'!$A$37*$C563/Setup!$B$17+INDEX('FD inverse'!$A$37:$BH$37,1,'FD mesh'!$B$15+1)*Setup!$B$22</f>
        <v>15.1761621541921</v>
      </c>
      <c r="AN563" s="0" t="n">
        <f aca="false">SUMPRODUCT('FD inverse'!$A$38:$BH$38,'FD mesh'!$B$84:$BI$84,$E562:$BL562)+'FD inverse'!$A$38*$C563/Setup!$B$17+INDEX('FD inverse'!$A$38:$BH$38,1,'FD mesh'!$B$15+1)*Setup!$B$22</f>
        <v>15.1546372458125</v>
      </c>
      <c r="AO563" s="0" t="n">
        <f aca="false">SUMPRODUCT('FD inverse'!$A$39:$BH$39,'FD mesh'!$B$84:$BI$84,$E562:$BL562)+'FD inverse'!$A$39*$C563/Setup!$B$17+INDEX('FD inverse'!$A$39:$BH$39,1,'FD mesh'!$B$15+1)*Setup!$B$22</f>
        <v>15.1332589678003</v>
      </c>
      <c r="AP563" s="0" t="n">
        <f aca="false">SUMPRODUCT('FD inverse'!$A$40:$BH$40,'FD mesh'!$B$84:$BI$84,$E562:$BL562)+'FD inverse'!$A$40*$C563/Setup!$B$17+INDEX('FD inverse'!$A$40:$BH$40,1,'FD mesh'!$B$15+1)*Setup!$B$22</f>
        <v>15.1120087310231</v>
      </c>
      <c r="AQ563" s="0" t="n">
        <f aca="false">SUMPRODUCT('FD inverse'!$A$41:$BH$41,'FD mesh'!$B$84:$BI$84,$E562:$BL562)+'FD inverse'!$A$41*$C563/Setup!$B$17+INDEX('FD inverse'!$A$41:$BH$41,1,'FD mesh'!$B$15+1)*Setup!$B$22</f>
        <v>15.0908672130163</v>
      </c>
      <c r="AR563" s="0" t="n">
        <f aca="false">SUMPRODUCT('FD inverse'!$A$42:$BH$42,'FD mesh'!$B$84:$BI$84,$E562:$BL562)+'FD inverse'!$A$42*$C563/Setup!$B$17+INDEX('FD inverse'!$A$42:$BH$42,1,'FD mesh'!$B$15+1)*Setup!$B$22</f>
        <v>15.0698144890358</v>
      </c>
      <c r="AS563" s="0" t="n">
        <f aca="false">SUMPRODUCT('FD inverse'!$A$43:$BH$43,'FD mesh'!$B$84:$BI$84,$E562:$BL562)+'FD inverse'!$A$43*$C563/Setup!$B$17+INDEX('FD inverse'!$A$43:$BH$43,1,'FD mesh'!$B$15+1)*Setup!$B$22</f>
        <v>0</v>
      </c>
      <c r="AT563" s="0" t="n">
        <f aca="false">SUMPRODUCT('FD inverse'!$A$44:$BH$44,'FD mesh'!$B$84:$BI$84,$E562:$BL562)+'FD inverse'!$A$44*$C563/Setup!$B$17+INDEX('FD inverse'!$A$44:$BH$44,1,'FD mesh'!$B$15+1)*Setup!$B$22</f>
        <v>0</v>
      </c>
      <c r="AU563" s="0" t="n">
        <f aca="false">SUMPRODUCT('FD inverse'!$A$45:$BH$45,'FD mesh'!$B$84:$BI$84,$E562:$BL562)+'FD inverse'!$A$45*$C563/Setup!$B$17+INDEX('FD inverse'!$A$45:$BH$45,1,'FD mesh'!$B$15+1)*Setup!$B$22</f>
        <v>0</v>
      </c>
      <c r="AV563" s="0" t="n">
        <f aca="false">SUMPRODUCT('FD inverse'!$A$46:$BH$46,'FD mesh'!$B$84:$BI$84,$E562:$BL562)+'FD inverse'!$A$46*$C563/Setup!$B$17+INDEX('FD inverse'!$A$46:$BH$46,1,'FD mesh'!$B$15+1)*Setup!$B$22</f>
        <v>0</v>
      </c>
      <c r="AW563" s="0" t="n">
        <f aca="false">SUMPRODUCT('FD inverse'!$A$47:$BH$47,'FD mesh'!$B$84:$BI$84,$E562:$BL562)+'FD inverse'!$A$47*$C563/Setup!$B$17+INDEX('FD inverse'!$A$47:$BH$47,1,'FD mesh'!$B$15+1)*Setup!$B$22</f>
        <v>0</v>
      </c>
      <c r="AX563" s="0" t="n">
        <f aca="false">SUMPRODUCT('FD inverse'!$A$48:$BH$48,'FD mesh'!$B$84:$BI$84,$E562:$BL562)+'FD inverse'!$A$48*$C563/Setup!$B$17+INDEX('FD inverse'!$A$48:$BH$48,1,'FD mesh'!$B$15+1)*Setup!$B$22</f>
        <v>0</v>
      </c>
      <c r="AY563" s="0" t="n">
        <f aca="false">SUMPRODUCT('FD inverse'!$A$49:$BH$49,'FD mesh'!$B$84:$BI$84,$E562:$BL562)+'FD inverse'!$A$49*$C563/Setup!$B$17+INDEX('FD inverse'!$A$49:$BH$49,1,'FD mesh'!$B$15+1)*Setup!$B$22</f>
        <v>0</v>
      </c>
      <c r="AZ563" s="0" t="n">
        <f aca="false">SUMPRODUCT('FD inverse'!$A$50:$BH$50,'FD mesh'!$B$84:$BI$84,$E562:$BL562)+'FD inverse'!$A$50*$C563/Setup!$B$17+INDEX('FD inverse'!$A$50:$BH$50,1,'FD mesh'!$B$15+1)*Setup!$B$22</f>
        <v>0</v>
      </c>
      <c r="BA563" s="0" t="n">
        <f aca="false">SUMPRODUCT('FD inverse'!$A$51:$BH$51,'FD mesh'!$B$84:$BI$84,$E562:$BL562)+'FD inverse'!$A$51*$C563/Setup!$B$17+INDEX('FD inverse'!$A$51:$BH$51,1,'FD mesh'!$B$15+1)*Setup!$B$22</f>
        <v>0</v>
      </c>
      <c r="BB563" s="0" t="n">
        <f aca="false">SUMPRODUCT('FD inverse'!$A$52:$BH$52,'FD mesh'!$B$84:$BI$84,$E562:$BL562)+'FD inverse'!$A$52*$C563/Setup!$B$17+INDEX('FD inverse'!$A$52:$BH$52,1,'FD mesh'!$B$15+1)*Setup!$B$22</f>
        <v>0</v>
      </c>
      <c r="BC563" s="0" t="n">
        <f aca="false">SUMPRODUCT('FD inverse'!$A$53:$BH$53,'FD mesh'!$B$84:$BI$84,$E562:$BL562)+'FD inverse'!$A$53*$C563/Setup!$B$17+INDEX('FD inverse'!$A$53:$BH$53,1,'FD mesh'!$B$15+1)*Setup!$B$22</f>
        <v>0</v>
      </c>
      <c r="BD563" s="0" t="n">
        <f aca="false">SUMPRODUCT('FD inverse'!$A$54:$BH$54,'FD mesh'!$B$84:$BI$84,$E562:$BL562)+'FD inverse'!$A$54*$C563/Setup!$B$17+INDEX('FD inverse'!$A$54:$BH$54,1,'FD mesh'!$B$15+1)*Setup!$B$22</f>
        <v>0</v>
      </c>
      <c r="BE563" s="0" t="n">
        <f aca="false">SUMPRODUCT('FD inverse'!$A$55:$BH$55,'FD mesh'!$B$84:$BI$84,$E562:$BL562)+'FD inverse'!$A$55*$C563/Setup!$B$17+INDEX('FD inverse'!$A$55:$BH$55,1,'FD mesh'!$B$15+1)*Setup!$B$22</f>
        <v>0</v>
      </c>
      <c r="BF563" s="0" t="n">
        <f aca="false">SUMPRODUCT('FD inverse'!$A$56:$BH$56,'FD mesh'!$B$84:$BI$84,$E562:$BL562)+'FD inverse'!$A$56*$C563/Setup!$B$17+INDEX('FD inverse'!$A$56:$BH$56,1,'FD mesh'!$B$15+1)*Setup!$B$22</f>
        <v>0</v>
      </c>
      <c r="BG563" s="0" t="n">
        <f aca="false">SUMPRODUCT('FD inverse'!$A$57:$BH$57,'FD mesh'!$B$84:$BI$84,$E562:$BL562)+'FD inverse'!$A$57*$C563/Setup!$B$17+INDEX('FD inverse'!$A$57:$BH$57,1,'FD mesh'!$B$15+1)*Setup!$B$22</f>
        <v>0</v>
      </c>
      <c r="BH563" s="0" t="n">
        <f aca="false">SUMPRODUCT('FD inverse'!$A$58:$BH$58,'FD mesh'!$B$84:$BI$84,$E562:$BL562)+'FD inverse'!$A$58*$C563/Setup!$B$17+INDEX('FD inverse'!$A$58:$BH$58,1,'FD mesh'!$B$15+1)*Setup!$B$22</f>
        <v>0</v>
      </c>
      <c r="BI563" s="0" t="n">
        <f aca="false">SUMPRODUCT('FD inverse'!$A$59:$BH$59,'FD mesh'!$B$84:$BI$84,$E562:$BL562)+'FD inverse'!$A$59*$C563/Setup!$B$17+INDEX('FD inverse'!$A$59:$BH$59,1,'FD mesh'!$B$15+1)*Setup!$B$22</f>
        <v>0</v>
      </c>
      <c r="BJ563" s="0" t="n">
        <f aca="false">SUMPRODUCT('FD inverse'!$A$60:$BH$60,'FD mesh'!$B$84:$BI$84,$E562:$BL562)+'FD inverse'!$A$60*$C563/Setup!$B$17+INDEX('FD inverse'!$A$60:$BH$60,1,'FD mesh'!$B$15+1)*Setup!$B$22</f>
        <v>0</v>
      </c>
      <c r="BK563" s="0" t="n">
        <f aca="false">SUMPRODUCT('FD inverse'!$A$61:$BH$61,'FD mesh'!$B$84:$BI$84,$E562:$BL562)+'FD inverse'!$A$61*$C563/Setup!$B$17+INDEX('FD inverse'!$A$61:$BH$61,1,'FD mesh'!$B$15+1)*Setup!$B$22</f>
        <v>0</v>
      </c>
      <c r="BL563" s="0" t="n">
        <f aca="false">SUMPRODUCT('FD inverse'!$A$62:$BH$62,'FD mesh'!$B$84:$BI$84,$E562:$BL562)+'FD inverse'!$A$62*$C563/Setup!$B$17+INDEX('FD inverse'!$A$62:$BH$62,1,'FD mesh'!$B$15+1)*Setup!$B$22</f>
        <v>0</v>
      </c>
    </row>
    <row r="564" customFormat="false" ht="15" hidden="false" customHeight="false" outlineLevel="0" collapsed="false">
      <c r="A564" s="0" t="n">
        <v>559</v>
      </c>
      <c r="B564" s="0" t="n">
        <f aca="false">A564*Setup!$B$11/3600</f>
        <v>46.5833333333333</v>
      </c>
      <c r="C564" s="0" t="n">
        <f aca="false">Setup!$B$7+Setup!$B$8*COS(2*PI()*(B564-Setup!$B$9)/24)</f>
        <v>23.3915064552403</v>
      </c>
      <c r="D564" s="0" t="n">
        <f aca="false">(C564-E564)/Setup!$B$17</f>
        <v>-1.45189405472315</v>
      </c>
      <c r="E564" s="0" t="n">
        <f aca="false">SUMPRODUCT('FD inverse'!$A$3:$BH$3,'FD mesh'!$B$84:$BI$84,$E563:$BL563)+'FD inverse'!$A$3*$C564/Setup!$B$17+INDEX('FD inverse'!$A$3:$BH$3,1,'FD mesh'!$B$15+1)*Setup!$B$22</f>
        <v>23.5802526823543</v>
      </c>
      <c r="F564" s="0" t="n">
        <f aca="false">SUMPRODUCT('FD inverse'!$A$4:$BH$4,'FD mesh'!$B$84:$BI$84,$E563:$BL563)+'FD inverse'!$A$4*$C564/Setup!$B$17+INDEX('FD inverse'!$A$4:$BH$4,1,'FD mesh'!$B$15+1)*Setup!$B$22</f>
        <v>23.6121161999378</v>
      </c>
      <c r="G564" s="0" t="n">
        <f aca="false">SUMPRODUCT('FD inverse'!$A$5:$BH$5,'FD mesh'!$B$84:$BI$84,$E563:$BL563)+'FD inverse'!$A$5*$C564/Setup!$B$17+INDEX('FD inverse'!$A$5:$BH$5,1,'FD mesh'!$B$15+1)*Setup!$B$22</f>
        <v>23.6246672546798</v>
      </c>
      <c r="H564" s="0" t="n">
        <f aca="false">SUMPRODUCT('FD inverse'!$A$6:$BH$6,'FD mesh'!$B$84:$BI$84,$E563:$BL563)+'FD inverse'!$A$6*$C564/Setup!$B$17+INDEX('FD inverse'!$A$6:$BH$6,1,'FD mesh'!$B$15+1)*Setup!$B$22</f>
        <v>23.6400379919216</v>
      </c>
      <c r="I564" s="0" t="n">
        <f aca="false">SUMPRODUCT('FD inverse'!$A$7:$BH$7,'FD mesh'!$B$84:$BI$84,$E563:$BL563)+'FD inverse'!$A$7*$C564/Setup!$B$17+INDEX('FD inverse'!$A$7:$BH$7,1,'FD mesh'!$B$15+1)*Setup!$B$22</f>
        <v>23.6381896280152</v>
      </c>
      <c r="J564" s="0" t="n">
        <f aca="false">SUMPRODUCT('FD inverse'!$A$8:$BH$8,'FD mesh'!$B$84:$BI$84,$E563:$BL563)+'FD inverse'!$A$8*$C564/Setup!$B$17+INDEX('FD inverse'!$A$8:$BH$8,1,'FD mesh'!$B$15+1)*Setup!$B$22</f>
        <v>23.6312141571655</v>
      </c>
      <c r="K564" s="0" t="n">
        <f aca="false">SUMPRODUCT('FD inverse'!$A$9:$BH$9,'FD mesh'!$B$84:$BI$84,$E563:$BL563)+'FD inverse'!$A$9*$C564/Setup!$B$17+INDEX('FD inverse'!$A$9:$BH$9,1,'FD mesh'!$B$15+1)*Setup!$B$22</f>
        <v>23.6202750443873</v>
      </c>
      <c r="L564" s="0" t="n">
        <f aca="false">SUMPRODUCT('FD inverse'!$A$10:$BH$10,'FD mesh'!$B$84:$BI$84,$E563:$BL563)+'FD inverse'!$A$10*$C564/Setup!$B$17+INDEX('FD inverse'!$A$10:$BH$10,1,'FD mesh'!$B$15+1)*Setup!$B$22</f>
        <v>23.6064055416203</v>
      </c>
      <c r="M564" s="0" t="n">
        <f aca="false">SUMPRODUCT('FD inverse'!$A$11:$BH$11,'FD mesh'!$B$84:$BI$84,$E563:$BL563)+'FD inverse'!$A$11*$C564/Setup!$B$17+INDEX('FD inverse'!$A$11:$BH$11,1,'FD mesh'!$B$15+1)*Setup!$B$22</f>
        <v>23.5905060142847</v>
      </c>
      <c r="N564" s="0" t="n">
        <f aca="false">SUMPRODUCT('FD inverse'!$A$12:$BH$12,'FD mesh'!$B$84:$BI$84,$E563:$BL563)+'FD inverse'!$A$12*$C564/Setup!$B$17+INDEX('FD inverse'!$A$12:$BH$12,1,'FD mesh'!$B$15+1)*Setup!$B$22</f>
        <v>23.5733420012129</v>
      </c>
      <c r="O564" s="0" t="n">
        <f aca="false">SUMPRODUCT('FD inverse'!$A$13:$BH$13,'FD mesh'!$B$84:$BI$84,$E563:$BL563)+'FD inverse'!$A$13*$C564/Setup!$B$17+INDEX('FD inverse'!$A$13:$BH$13,1,'FD mesh'!$B$15+1)*Setup!$B$22</f>
        <v>23.5555428634138</v>
      </c>
      <c r="P564" s="0" t="n">
        <f aca="false">SUMPRODUCT('FD inverse'!$A$14:$BH$14,'FD mesh'!$B$84:$BI$84,$E563:$BL563)+'FD inverse'!$A$14*$C564/Setup!$B$17+INDEX('FD inverse'!$A$14:$BH$14,1,'FD mesh'!$B$15+1)*Setup!$B$22</f>
        <v>23.5376008987745</v>
      </c>
      <c r="Q564" s="0" t="n">
        <f aca="false">SUMPRODUCT('FD inverse'!$A$15:$BH$15,'FD mesh'!$B$84:$BI$84,$E563:$BL563)+'FD inverse'!$A$15*$C564/Setup!$B$17+INDEX('FD inverse'!$A$15:$BH$15,1,'FD mesh'!$B$15+1)*Setup!$B$22</f>
        <v>23.519870821634</v>
      </c>
      <c r="R564" s="0" t="n">
        <f aca="false">SUMPRODUCT('FD inverse'!$A$16:$BH$16,'FD mesh'!$B$84:$BI$84,$E563:$BL563)+'FD inverse'!$A$16*$C564/Setup!$B$17+INDEX('FD inverse'!$A$16:$BH$16,1,'FD mesh'!$B$15+1)*Setup!$B$22</f>
        <v>23.5025695281011</v>
      </c>
      <c r="S564" s="0" t="n">
        <f aca="false">SUMPRODUCT('FD inverse'!$A$17:$BH$17,'FD mesh'!$B$84:$BI$84,$E563:$BL563)+'FD inverse'!$A$17*$C564/Setup!$B$17+INDEX('FD inverse'!$A$17:$BH$17,1,'FD mesh'!$B$15+1)*Setup!$B$22</f>
        <v>22.952309808406</v>
      </c>
      <c r="T564" s="0" t="n">
        <f aca="false">SUMPRODUCT('FD inverse'!$A$18:$BH$18,'FD mesh'!$B$84:$BI$84,$E563:$BL563)+'FD inverse'!$A$18*$C564/Setup!$B$17+INDEX('FD inverse'!$A$18:$BH$18,1,'FD mesh'!$B$15+1)*Setup!$B$22</f>
        <v>22.4024514169849</v>
      </c>
      <c r="U564" s="0" t="n">
        <f aca="false">SUMPRODUCT('FD inverse'!$A$19:$BH$19,'FD mesh'!$B$84:$BI$84,$E563:$BL563)+'FD inverse'!$A$19*$C564/Setup!$B$17+INDEX('FD inverse'!$A$19:$BH$19,1,'FD mesh'!$B$15+1)*Setup!$B$22</f>
        <v>21.853110351417</v>
      </c>
      <c r="V564" s="0" t="n">
        <f aca="false">SUMPRODUCT('FD inverse'!$A$20:$BH$20,'FD mesh'!$B$84:$BI$84,$E563:$BL563)+'FD inverse'!$A$20*$C564/Setup!$B$17+INDEX('FD inverse'!$A$20:$BH$20,1,'FD mesh'!$B$15+1)*Setup!$B$22</f>
        <v>21.3043728596541</v>
      </c>
      <c r="W564" s="0" t="n">
        <f aca="false">SUMPRODUCT('FD inverse'!$A$21:$BH$21,'FD mesh'!$B$84:$BI$84,$E563:$BL563)+'FD inverse'!$A$21*$C564/Setup!$B$17+INDEX('FD inverse'!$A$21:$BH$21,1,'FD mesh'!$B$15+1)*Setup!$B$22</f>
        <v>20.7562977033882</v>
      </c>
      <c r="X564" s="0" t="n">
        <f aca="false">SUMPRODUCT('FD inverse'!$A$22:$BH$22,'FD mesh'!$B$84:$BI$84,$E563:$BL563)+'FD inverse'!$A$22*$C564/Setup!$B$17+INDEX('FD inverse'!$A$22:$BH$22,1,'FD mesh'!$B$15+1)*Setup!$B$22</f>
        <v>20.2089184237905</v>
      </c>
      <c r="Y564" s="0" t="n">
        <f aca="false">SUMPRODUCT('FD inverse'!$A$23:$BH$23,'FD mesh'!$B$84:$BI$84,$E563:$BL563)+'FD inverse'!$A$23*$C564/Setup!$B$17+INDEX('FD inverse'!$A$23:$BH$23,1,'FD mesh'!$B$15+1)*Setup!$B$22</f>
        <v>19.6622456052495</v>
      </c>
      <c r="Z564" s="0" t="n">
        <f aca="false">SUMPRODUCT('FD inverse'!$A$24:$BH$24,'FD mesh'!$B$84:$BI$84,$E563:$BL563)+'FD inverse'!$A$24*$C564/Setup!$B$17+INDEX('FD inverse'!$A$24:$BH$24,1,'FD mesh'!$B$15+1)*Setup!$B$22</f>
        <v>19.1162691337291</v>
      </c>
      <c r="AA564" s="0" t="n">
        <f aca="false">SUMPRODUCT('FD inverse'!$A$25:$BH$25,'FD mesh'!$B$84:$BI$84,$E563:$BL563)+'FD inverse'!$A$25*$C564/Setup!$B$17+INDEX('FD inverse'!$A$25:$BH$25,1,'FD mesh'!$B$15+1)*Setup!$B$22</f>
        <v>18.570960447279</v>
      </c>
      <c r="AB564" s="0" t="n">
        <f aca="false">SUMPRODUCT('FD inverse'!$A$26:$BH$26,'FD mesh'!$B$84:$BI$84,$E563:$BL563)+'FD inverse'!$A$26*$C564/Setup!$B$17+INDEX('FD inverse'!$A$26:$BH$26,1,'FD mesh'!$B$15+1)*Setup!$B$22</f>
        <v>18.0262747770423</v>
      </c>
      <c r="AC564" s="0" t="n">
        <f aca="false">SUMPRODUCT('FD inverse'!$A$27:$BH$27,'FD mesh'!$B$84:$BI$84,$E563:$BL563)+'FD inverse'!$A$27*$C564/Setup!$B$17+INDEX('FD inverse'!$A$27:$BH$27,1,'FD mesh'!$B$15+1)*Setup!$B$22</f>
        <v>17.4821533778365</v>
      </c>
      <c r="AD564" s="0" t="n">
        <f aca="false">SUMPRODUCT('FD inverse'!$A$28:$BH$28,'FD mesh'!$B$84:$BI$84,$E563:$BL563)+'FD inverse'!$A$28*$C564/Setup!$B$17+INDEX('FD inverse'!$A$28:$BH$28,1,'FD mesh'!$B$15+1)*Setup!$B$22</f>
        <v>16.9385257480183</v>
      </c>
      <c r="AE564" s="0" t="n">
        <f aca="false">SUMPRODUCT('FD inverse'!$A$29:$BH$29,'FD mesh'!$B$84:$BI$84,$E563:$BL563)+'FD inverse'!$A$29*$C564/Setup!$B$17+INDEX('FD inverse'!$A$29:$BH$29,1,'FD mesh'!$B$15+1)*Setup!$B$22</f>
        <v>16.395311838897</v>
      </c>
      <c r="AF564" s="0" t="n">
        <f aca="false">SUMPRODUCT('FD inverse'!$A$30:$BH$30,'FD mesh'!$B$84:$BI$84,$E563:$BL563)+'FD inverse'!$A$30*$C564/Setup!$B$17+INDEX('FD inverse'!$A$30:$BH$30,1,'FD mesh'!$B$15+1)*Setup!$B$22</f>
        <v>15.8524242544181</v>
      </c>
      <c r="AG564" s="0" t="n">
        <f aca="false">SUMPRODUCT('FD inverse'!$A$31:$BH$31,'FD mesh'!$B$84:$BI$84,$E563:$BL563)+'FD inverse'!$A$31*$C564/Setup!$B$17+INDEX('FD inverse'!$A$31:$BH$31,1,'FD mesh'!$B$15+1)*Setup!$B$22</f>
        <v>15.3097704422192</v>
      </c>
      <c r="AH564" s="0" t="n">
        <f aca="false">SUMPRODUCT('FD inverse'!$A$32:$BH$32,'FD mesh'!$B$84:$BI$84,$E563:$BL563)+'FD inverse'!$A$32*$C564/Setup!$B$17+INDEX('FD inverse'!$A$32:$BH$32,1,'FD mesh'!$B$15+1)*Setup!$B$22</f>
        <v>15.2870200751295</v>
      </c>
      <c r="AI564" s="0" t="n">
        <f aca="false">SUMPRODUCT('FD inverse'!$A$33:$BH$33,'FD mesh'!$B$84:$BI$84,$E563:$BL563)+'FD inverse'!$A$33*$C564/Setup!$B$17+INDEX('FD inverse'!$A$33:$BH$33,1,'FD mesh'!$B$15+1)*Setup!$B$22</f>
        <v>15.2644993879681</v>
      </c>
      <c r="AJ564" s="0" t="n">
        <f aca="false">SUMPRODUCT('FD inverse'!$A$34:$BH$34,'FD mesh'!$B$84:$BI$84,$E563:$BL563)+'FD inverse'!$A$34*$C564/Setup!$B$17+INDEX('FD inverse'!$A$34:$BH$34,1,'FD mesh'!$B$15+1)*Setup!$B$22</f>
        <v>15.2421981617695</v>
      </c>
      <c r="AK564" s="0" t="n">
        <f aca="false">SUMPRODUCT('FD inverse'!$A$35:$BH$35,'FD mesh'!$B$84:$BI$84,$E563:$BL563)+'FD inverse'!$A$35*$C564/Setup!$B$17+INDEX('FD inverse'!$A$35:$BH$35,1,'FD mesh'!$B$15+1)*Setup!$B$22</f>
        <v>15.2201043302332</v>
      </c>
      <c r="AL564" s="0" t="n">
        <f aca="false">SUMPRODUCT('FD inverse'!$A$36:$BH$36,'FD mesh'!$B$84:$BI$84,$E563:$BL563)+'FD inverse'!$A$36*$C564/Setup!$B$17+INDEX('FD inverse'!$A$36:$BH$36,1,'FD mesh'!$B$15+1)*Setup!$B$22</f>
        <v>15.1982042025897</v>
      </c>
      <c r="AM564" s="0" t="n">
        <f aca="false">SUMPRODUCT('FD inverse'!$A$37:$BH$37,'FD mesh'!$B$84:$BI$84,$E563:$BL563)+'FD inverse'!$A$37*$C564/Setup!$B$17+INDEX('FD inverse'!$A$37:$BH$37,1,'FD mesh'!$B$15+1)*Setup!$B$22</f>
        <v>15.1764826685112</v>
      </c>
      <c r="AN564" s="0" t="n">
        <f aca="false">SUMPRODUCT('FD inverse'!$A$38:$BH$38,'FD mesh'!$B$84:$BI$84,$E563:$BL563)+'FD inverse'!$A$38*$C564/Setup!$B$17+INDEX('FD inverse'!$A$38:$BH$38,1,'FD mesh'!$B$15+1)*Setup!$B$22</f>
        <v>15.1549233861635</v>
      </c>
      <c r="AO564" s="0" t="n">
        <f aca="false">SUMPRODUCT('FD inverse'!$A$39:$BH$39,'FD mesh'!$B$84:$BI$84,$E563:$BL563)+'FD inverse'!$A$39*$C564/Setup!$B$17+INDEX('FD inverse'!$A$39:$BH$39,1,'FD mesh'!$B$15+1)*Setup!$B$22</f>
        <v>15.1335089546522</v>
      </c>
      <c r="AP564" s="0" t="n">
        <f aca="false">SUMPRODUCT('FD inverse'!$A$40:$BH$40,'FD mesh'!$B$84:$BI$84,$E563:$BL563)+'FD inverse'!$A$40*$C564/Setup!$B$17+INDEX('FD inverse'!$A$40:$BH$40,1,'FD mesh'!$B$15+1)*Setup!$B$22</f>
        <v>15.1122210722434</v>
      </c>
      <c r="AQ564" s="0" t="n">
        <f aca="false">SUMPRODUCT('FD inverse'!$A$41:$BH$41,'FD mesh'!$B$84:$BI$84,$E563:$BL563)+'FD inverse'!$A$41*$C564/Setup!$B$17+INDEX('FD inverse'!$A$41:$BH$41,1,'FD mesh'!$B$15+1)*Setup!$B$22</f>
        <v>15.0910406818512</v>
      </c>
      <c r="AR564" s="0" t="n">
        <f aca="false">SUMPRODUCT('FD inverse'!$A$42:$BH$42,'FD mesh'!$B$84:$BI$84,$E563:$BL563)+'FD inverse'!$A$42*$C564/Setup!$B$17+INDEX('FD inverse'!$A$42:$BH$42,1,'FD mesh'!$B$15+1)*Setup!$B$22</f>
        <v>15.0699481053789</v>
      </c>
      <c r="AS564" s="0" t="n">
        <f aca="false">SUMPRODUCT('FD inverse'!$A$43:$BH$43,'FD mesh'!$B$84:$BI$84,$E563:$BL563)+'FD inverse'!$A$43*$C564/Setup!$B$17+INDEX('FD inverse'!$A$43:$BH$43,1,'FD mesh'!$B$15+1)*Setup!$B$22</f>
        <v>0</v>
      </c>
      <c r="AT564" s="0" t="n">
        <f aca="false">SUMPRODUCT('FD inverse'!$A$44:$BH$44,'FD mesh'!$B$84:$BI$84,$E563:$BL563)+'FD inverse'!$A$44*$C564/Setup!$B$17+INDEX('FD inverse'!$A$44:$BH$44,1,'FD mesh'!$B$15+1)*Setup!$B$22</f>
        <v>0</v>
      </c>
      <c r="AU564" s="0" t="n">
        <f aca="false">SUMPRODUCT('FD inverse'!$A$45:$BH$45,'FD mesh'!$B$84:$BI$84,$E563:$BL563)+'FD inverse'!$A$45*$C564/Setup!$B$17+INDEX('FD inverse'!$A$45:$BH$45,1,'FD mesh'!$B$15+1)*Setup!$B$22</f>
        <v>0</v>
      </c>
      <c r="AV564" s="0" t="n">
        <f aca="false">SUMPRODUCT('FD inverse'!$A$46:$BH$46,'FD mesh'!$B$84:$BI$84,$E563:$BL563)+'FD inverse'!$A$46*$C564/Setup!$B$17+INDEX('FD inverse'!$A$46:$BH$46,1,'FD mesh'!$B$15+1)*Setup!$B$22</f>
        <v>0</v>
      </c>
      <c r="AW564" s="0" t="n">
        <f aca="false">SUMPRODUCT('FD inverse'!$A$47:$BH$47,'FD mesh'!$B$84:$BI$84,$E563:$BL563)+'FD inverse'!$A$47*$C564/Setup!$B$17+INDEX('FD inverse'!$A$47:$BH$47,1,'FD mesh'!$B$15+1)*Setup!$B$22</f>
        <v>0</v>
      </c>
      <c r="AX564" s="0" t="n">
        <f aca="false">SUMPRODUCT('FD inverse'!$A$48:$BH$48,'FD mesh'!$B$84:$BI$84,$E563:$BL563)+'FD inverse'!$A$48*$C564/Setup!$B$17+INDEX('FD inverse'!$A$48:$BH$48,1,'FD mesh'!$B$15+1)*Setup!$B$22</f>
        <v>0</v>
      </c>
      <c r="AY564" s="0" t="n">
        <f aca="false">SUMPRODUCT('FD inverse'!$A$49:$BH$49,'FD mesh'!$B$84:$BI$84,$E563:$BL563)+'FD inverse'!$A$49*$C564/Setup!$B$17+INDEX('FD inverse'!$A$49:$BH$49,1,'FD mesh'!$B$15+1)*Setup!$B$22</f>
        <v>0</v>
      </c>
      <c r="AZ564" s="0" t="n">
        <f aca="false">SUMPRODUCT('FD inverse'!$A$50:$BH$50,'FD mesh'!$B$84:$BI$84,$E563:$BL563)+'FD inverse'!$A$50*$C564/Setup!$B$17+INDEX('FD inverse'!$A$50:$BH$50,1,'FD mesh'!$B$15+1)*Setup!$B$22</f>
        <v>0</v>
      </c>
      <c r="BA564" s="0" t="n">
        <f aca="false">SUMPRODUCT('FD inverse'!$A$51:$BH$51,'FD mesh'!$B$84:$BI$84,$E563:$BL563)+'FD inverse'!$A$51*$C564/Setup!$B$17+INDEX('FD inverse'!$A$51:$BH$51,1,'FD mesh'!$B$15+1)*Setup!$B$22</f>
        <v>0</v>
      </c>
      <c r="BB564" s="0" t="n">
        <f aca="false">SUMPRODUCT('FD inverse'!$A$52:$BH$52,'FD mesh'!$B$84:$BI$84,$E563:$BL563)+'FD inverse'!$A$52*$C564/Setup!$B$17+INDEX('FD inverse'!$A$52:$BH$52,1,'FD mesh'!$B$15+1)*Setup!$B$22</f>
        <v>0</v>
      </c>
      <c r="BC564" s="0" t="n">
        <f aca="false">SUMPRODUCT('FD inverse'!$A$53:$BH$53,'FD mesh'!$B$84:$BI$84,$E563:$BL563)+'FD inverse'!$A$53*$C564/Setup!$B$17+INDEX('FD inverse'!$A$53:$BH$53,1,'FD mesh'!$B$15+1)*Setup!$B$22</f>
        <v>0</v>
      </c>
      <c r="BD564" s="0" t="n">
        <f aca="false">SUMPRODUCT('FD inverse'!$A$54:$BH$54,'FD mesh'!$B$84:$BI$84,$E563:$BL563)+'FD inverse'!$A$54*$C564/Setup!$B$17+INDEX('FD inverse'!$A$54:$BH$54,1,'FD mesh'!$B$15+1)*Setup!$B$22</f>
        <v>0</v>
      </c>
      <c r="BE564" s="0" t="n">
        <f aca="false">SUMPRODUCT('FD inverse'!$A$55:$BH$55,'FD mesh'!$B$84:$BI$84,$E563:$BL563)+'FD inverse'!$A$55*$C564/Setup!$B$17+INDEX('FD inverse'!$A$55:$BH$55,1,'FD mesh'!$B$15+1)*Setup!$B$22</f>
        <v>0</v>
      </c>
      <c r="BF564" s="0" t="n">
        <f aca="false">SUMPRODUCT('FD inverse'!$A$56:$BH$56,'FD mesh'!$B$84:$BI$84,$E563:$BL563)+'FD inverse'!$A$56*$C564/Setup!$B$17+INDEX('FD inverse'!$A$56:$BH$56,1,'FD mesh'!$B$15+1)*Setup!$B$22</f>
        <v>0</v>
      </c>
      <c r="BG564" s="0" t="n">
        <f aca="false">SUMPRODUCT('FD inverse'!$A$57:$BH$57,'FD mesh'!$B$84:$BI$84,$E563:$BL563)+'FD inverse'!$A$57*$C564/Setup!$B$17+INDEX('FD inverse'!$A$57:$BH$57,1,'FD mesh'!$B$15+1)*Setup!$B$22</f>
        <v>0</v>
      </c>
      <c r="BH564" s="0" t="n">
        <f aca="false">SUMPRODUCT('FD inverse'!$A$58:$BH$58,'FD mesh'!$B$84:$BI$84,$E563:$BL563)+'FD inverse'!$A$58*$C564/Setup!$B$17+INDEX('FD inverse'!$A$58:$BH$58,1,'FD mesh'!$B$15+1)*Setup!$B$22</f>
        <v>0</v>
      </c>
      <c r="BI564" s="0" t="n">
        <f aca="false">SUMPRODUCT('FD inverse'!$A$59:$BH$59,'FD mesh'!$B$84:$BI$84,$E563:$BL563)+'FD inverse'!$A$59*$C564/Setup!$B$17+INDEX('FD inverse'!$A$59:$BH$59,1,'FD mesh'!$B$15+1)*Setup!$B$22</f>
        <v>0</v>
      </c>
      <c r="BJ564" s="0" t="n">
        <f aca="false">SUMPRODUCT('FD inverse'!$A$60:$BH$60,'FD mesh'!$B$84:$BI$84,$E563:$BL563)+'FD inverse'!$A$60*$C564/Setup!$B$17+INDEX('FD inverse'!$A$60:$BH$60,1,'FD mesh'!$B$15+1)*Setup!$B$22</f>
        <v>0</v>
      </c>
      <c r="BK564" s="0" t="n">
        <f aca="false">SUMPRODUCT('FD inverse'!$A$61:$BH$61,'FD mesh'!$B$84:$BI$84,$E563:$BL563)+'FD inverse'!$A$61*$C564/Setup!$B$17+INDEX('FD inverse'!$A$61:$BH$61,1,'FD mesh'!$B$15+1)*Setup!$B$22</f>
        <v>0</v>
      </c>
      <c r="BL564" s="0" t="n">
        <f aca="false">SUMPRODUCT('FD inverse'!$A$62:$BH$62,'FD mesh'!$B$84:$BI$84,$E563:$BL563)+'FD inverse'!$A$62*$C564/Setup!$B$17+INDEX('FD inverse'!$A$62:$BH$62,1,'FD mesh'!$B$15+1)*Setup!$B$22</f>
        <v>0</v>
      </c>
    </row>
    <row r="565" customFormat="false" ht="15" hidden="false" customHeight="false" outlineLevel="0" collapsed="false">
      <c r="A565" s="0" t="n">
        <v>560</v>
      </c>
      <c r="B565" s="0" t="n">
        <f aca="false">A565*Setup!$B$11/3600</f>
        <v>46.6666666666667</v>
      </c>
      <c r="C565" s="0" t="n">
        <f aca="false">Setup!$B$7+Setup!$B$8*COS(2*PI()*(B565-Setup!$B$9)/24)</f>
        <v>23.3054072893323</v>
      </c>
      <c r="D565" s="0" t="n">
        <f aca="false">(C565-E565)/Setup!$B$17</f>
        <v>-1.71171374931682</v>
      </c>
      <c r="E565" s="0" t="n">
        <f aca="false">SUMPRODUCT('FD inverse'!$A$3:$BH$3,'FD mesh'!$B$84:$BI$84,$E564:$BL564)+'FD inverse'!$A$3*$C565/Setup!$B$17+INDEX('FD inverse'!$A$3:$BH$3,1,'FD mesh'!$B$15+1)*Setup!$B$22</f>
        <v>23.5279300767435</v>
      </c>
      <c r="F565" s="0" t="n">
        <f aca="false">SUMPRODUCT('FD inverse'!$A$4:$BH$4,'FD mesh'!$B$84:$BI$84,$E564:$BL564)+'FD inverse'!$A$4*$C565/Setup!$B$17+INDEX('FD inverse'!$A$4:$BH$4,1,'FD mesh'!$B$15+1)*Setup!$B$22</f>
        <v>23.5675192062099</v>
      </c>
      <c r="G565" s="0" t="n">
        <f aca="false">SUMPRODUCT('FD inverse'!$A$5:$BH$5,'FD mesh'!$B$84:$BI$84,$E564:$BL564)+'FD inverse'!$A$5*$C565/Setup!$B$17+INDEX('FD inverse'!$A$5:$BH$5,1,'FD mesh'!$B$15+1)*Setup!$B$22</f>
        <v>23.5877520015929</v>
      </c>
      <c r="H565" s="0" t="n">
        <f aca="false">SUMPRODUCT('FD inverse'!$A$6:$BH$6,'FD mesh'!$B$84:$BI$84,$E564:$BL564)+'FD inverse'!$A$6*$C565/Setup!$B$17+INDEX('FD inverse'!$A$6:$BH$6,1,'FD mesh'!$B$15+1)*Setup!$B$22</f>
        <v>23.6288168220376</v>
      </c>
      <c r="I565" s="0" t="n">
        <f aca="false">SUMPRODUCT('FD inverse'!$A$7:$BH$7,'FD mesh'!$B$84:$BI$84,$E564:$BL564)+'FD inverse'!$A$7*$C565/Setup!$B$17+INDEX('FD inverse'!$A$7:$BH$7,1,'FD mesh'!$B$15+1)*Setup!$B$22</f>
        <v>23.6291407973324</v>
      </c>
      <c r="J565" s="0" t="n">
        <f aca="false">SUMPRODUCT('FD inverse'!$A$8:$BH$8,'FD mesh'!$B$84:$BI$84,$E564:$BL564)+'FD inverse'!$A$8*$C565/Setup!$B$17+INDEX('FD inverse'!$A$8:$BH$8,1,'FD mesh'!$B$15+1)*Setup!$B$22</f>
        <v>23.6241262294516</v>
      </c>
      <c r="K565" s="0" t="n">
        <f aca="false">SUMPRODUCT('FD inverse'!$A$9:$BH$9,'FD mesh'!$B$84:$BI$84,$E564:$BL564)+'FD inverse'!$A$9*$C565/Setup!$B$17+INDEX('FD inverse'!$A$9:$BH$9,1,'FD mesh'!$B$15+1)*Setup!$B$22</f>
        <v>23.6149299933029</v>
      </c>
      <c r="L565" s="0" t="n">
        <f aca="false">SUMPRODUCT('FD inverse'!$A$10:$BH$10,'FD mesh'!$B$84:$BI$84,$E564:$BL564)+'FD inverse'!$A$10*$C565/Setup!$B$17+INDEX('FD inverse'!$A$10:$BH$10,1,'FD mesh'!$B$15+1)*Setup!$B$22</f>
        <v>23.6025803346856</v>
      </c>
      <c r="M565" s="0" t="n">
        <f aca="false">SUMPRODUCT('FD inverse'!$A$11:$BH$11,'FD mesh'!$B$84:$BI$84,$E564:$BL564)+'FD inverse'!$A$11*$C565/Setup!$B$17+INDEX('FD inverse'!$A$11:$BH$11,1,'FD mesh'!$B$15+1)*Setup!$B$22</f>
        <v>23.5879739168147</v>
      </c>
      <c r="N565" s="0" t="n">
        <f aca="false">SUMPRODUCT('FD inverse'!$A$12:$BH$12,'FD mesh'!$B$84:$BI$84,$E564:$BL564)+'FD inverse'!$A$12*$C565/Setup!$B$17+INDEX('FD inverse'!$A$12:$BH$12,1,'FD mesh'!$B$15+1)*Setup!$B$22</f>
        <v>23.5718736361298</v>
      </c>
      <c r="O565" s="0" t="n">
        <f aca="false">SUMPRODUCT('FD inverse'!$A$13:$BH$13,'FD mesh'!$B$84:$BI$84,$E564:$BL564)+'FD inverse'!$A$13*$C565/Setup!$B$17+INDEX('FD inverse'!$A$13:$BH$13,1,'FD mesh'!$B$15+1)*Setup!$B$22</f>
        <v>23.5549070633604</v>
      </c>
      <c r="P565" s="0" t="n">
        <f aca="false">SUMPRODUCT('FD inverse'!$A$14:$BH$14,'FD mesh'!$B$84:$BI$84,$E564:$BL564)+'FD inverse'!$A$14*$C565/Setup!$B$17+INDEX('FD inverse'!$A$14:$BH$14,1,'FD mesh'!$B$15+1)*Setup!$B$22</f>
        <v>23.5375653873146</v>
      </c>
      <c r="Q565" s="0" t="n">
        <f aca="false">SUMPRODUCT('FD inverse'!$A$15:$BH$15,'FD mesh'!$B$84:$BI$84,$E564:$BL564)+'FD inverse'!$A$15*$C565/Setup!$B$17+INDEX('FD inverse'!$A$15:$BH$15,1,'FD mesh'!$B$15+1)*Setup!$B$22</f>
        <v>23.520202760555</v>
      </c>
      <c r="R565" s="0" t="n">
        <f aca="false">SUMPRODUCT('FD inverse'!$A$16:$BH$16,'FD mesh'!$B$84:$BI$84,$E564:$BL564)+'FD inverse'!$A$16*$C565/Setup!$B$17+INDEX('FD inverse'!$A$16:$BH$16,1,'FD mesh'!$B$15+1)*Setup!$B$22</f>
        <v>23.5030359679671</v>
      </c>
      <c r="S565" s="0" t="n">
        <f aca="false">SUMPRODUCT('FD inverse'!$A$17:$BH$17,'FD mesh'!$B$84:$BI$84,$E564:$BL564)+'FD inverse'!$A$17*$C565/Setup!$B$17+INDEX('FD inverse'!$A$17:$BH$17,1,'FD mesh'!$B$15+1)*Setup!$B$22</f>
        <v>22.9533047250055</v>
      </c>
      <c r="T565" s="0" t="n">
        <f aca="false">SUMPRODUCT('FD inverse'!$A$18:$BH$18,'FD mesh'!$B$84:$BI$84,$E564:$BL564)+'FD inverse'!$A$18*$C565/Setup!$B$17+INDEX('FD inverse'!$A$18:$BH$18,1,'FD mesh'!$B$15+1)*Setup!$B$22</f>
        <v>22.4038662717861</v>
      </c>
      <c r="U565" s="0" t="n">
        <f aca="false">SUMPRODUCT('FD inverse'!$A$19:$BH$19,'FD mesh'!$B$84:$BI$84,$E564:$BL564)+'FD inverse'!$A$19*$C565/Setup!$B$17+INDEX('FD inverse'!$A$19:$BH$19,1,'FD mesh'!$B$15+1)*Setup!$B$22</f>
        <v>21.8548441901224</v>
      </c>
      <c r="V565" s="0" t="n">
        <f aca="false">SUMPRODUCT('FD inverse'!$A$20:$BH$20,'FD mesh'!$B$84:$BI$84,$E564:$BL564)+'FD inverse'!$A$20*$C565/Setup!$B$17+INDEX('FD inverse'!$A$20:$BH$20,1,'FD mesh'!$B$15+1)*Setup!$B$22</f>
        <v>21.3063323524207</v>
      </c>
      <c r="W565" s="0" t="n">
        <f aca="false">SUMPRODUCT('FD inverse'!$A$21:$BH$21,'FD mesh'!$B$84:$BI$84,$E564:$BL564)+'FD inverse'!$A$21*$C565/Setup!$B$17+INDEX('FD inverse'!$A$21:$BH$21,1,'FD mesh'!$B$15+1)*Setup!$B$22</f>
        <v>20.7583971654474</v>
      </c>
      <c r="X565" s="0" t="n">
        <f aca="false">SUMPRODUCT('FD inverse'!$A$22:$BH$22,'FD mesh'!$B$84:$BI$84,$E564:$BL564)+'FD inverse'!$A$22*$C565/Setup!$B$17+INDEX('FD inverse'!$A$22:$BH$22,1,'FD mesh'!$B$15+1)*Setup!$B$22</f>
        <v>20.2110798201658</v>
      </c>
      <c r="Y565" s="0" t="n">
        <f aca="false">SUMPRODUCT('FD inverse'!$A$23:$BH$23,'FD mesh'!$B$84:$BI$84,$E564:$BL564)+'FD inverse'!$A$23*$C565/Setup!$B$17+INDEX('FD inverse'!$A$23:$BH$23,1,'FD mesh'!$B$15+1)*Setup!$B$22</f>
        <v>19.6643985429604</v>
      </c>
      <c r="Z565" s="0" t="n">
        <f aca="false">SUMPRODUCT('FD inverse'!$A$24:$BH$24,'FD mesh'!$B$84:$BI$84,$E564:$BL564)+'FD inverse'!$A$24*$C565/Setup!$B$17+INDEX('FD inverse'!$A$24:$BH$24,1,'FD mesh'!$B$15+1)*Setup!$B$22</f>
        <v>19.118350844567</v>
      </c>
      <c r="AA565" s="0" t="n">
        <f aca="false">SUMPRODUCT('FD inverse'!$A$25:$BH$25,'FD mesh'!$B$84:$BI$84,$E564:$BL564)+'FD inverse'!$A$25*$C565/Setup!$B$17+INDEX('FD inverse'!$A$25:$BH$25,1,'FD mesh'!$B$15+1)*Setup!$B$22</f>
        <v>18.5729157639345</v>
      </c>
      <c r="AB565" s="0" t="n">
        <f aca="false">SUMPRODUCT('FD inverse'!$A$26:$BH$26,'FD mesh'!$B$84:$BI$84,$E564:$BL564)+'FD inverse'!$A$26*$C565/Setup!$B$17+INDEX('FD inverse'!$A$26:$BH$26,1,'FD mesh'!$B$15+1)*Setup!$B$22</f>
        <v>18.0280561050606</v>
      </c>
      <c r="AC565" s="0" t="n">
        <f aca="false">SUMPRODUCT('FD inverse'!$A$27:$BH$27,'FD mesh'!$B$84:$BI$84,$E564:$BL564)+'FD inverse'!$A$27*$C565/Setup!$B$17+INDEX('FD inverse'!$A$27:$BH$27,1,'FD mesh'!$B$15+1)*Setup!$B$22</f>
        <v>17.483720665575</v>
      </c>
      <c r="AD565" s="0" t="n">
        <f aca="false">SUMPRODUCT('FD inverse'!$A$28:$BH$28,'FD mesh'!$B$84:$BI$84,$E564:$BL564)+'FD inverse'!$A$28*$C565/Setup!$B$17+INDEX('FD inverse'!$A$28:$BH$28,1,'FD mesh'!$B$15+1)*Setup!$B$22</f>
        <v>16.9398464564811</v>
      </c>
      <c r="AE565" s="0" t="n">
        <f aca="false">SUMPRODUCT('FD inverse'!$A$29:$BH$29,'FD mesh'!$B$84:$BI$84,$E564:$BL564)+'FD inverse'!$A$29*$C565/Setup!$B$17+INDEX('FD inverse'!$A$29:$BH$29,1,'FD mesh'!$B$15+1)*Setup!$B$22</f>
        <v>16.3963609130204</v>
      </c>
      <c r="AF565" s="0" t="n">
        <f aca="false">SUMPRODUCT('FD inverse'!$A$30:$BH$30,'FD mesh'!$B$84:$BI$84,$E564:$BL564)+'FD inverse'!$A$30*$C565/Setup!$B$17+INDEX('FD inverse'!$A$30:$BH$30,1,'FD mesh'!$B$15+1)*Setup!$B$22</f>
        <v>15.8531840970875</v>
      </c>
      <c r="AG565" s="0" t="n">
        <f aca="false">SUMPRODUCT('FD inverse'!$A$31:$BH$31,'FD mesh'!$B$84:$BI$84,$E564:$BL564)+'FD inverse'!$A$31*$C565/Setup!$B$17+INDEX('FD inverse'!$A$31:$BH$31,1,'FD mesh'!$B$15+1)*Setup!$B$22</f>
        <v>15.3102308919974</v>
      </c>
      <c r="AH565" s="0" t="n">
        <f aca="false">SUMPRODUCT('FD inverse'!$A$32:$BH$32,'FD mesh'!$B$84:$BI$84,$E564:$BL564)+'FD inverse'!$A$32*$C565/Setup!$B$17+INDEX('FD inverse'!$A$32:$BH$32,1,'FD mesh'!$B$15+1)*Setup!$B$22</f>
        <v>15.2874654882854</v>
      </c>
      <c r="AI565" s="0" t="n">
        <f aca="false">SUMPRODUCT('FD inverse'!$A$33:$BH$33,'FD mesh'!$B$84:$BI$84,$E564:$BL564)+'FD inverse'!$A$33*$C565/Setup!$B$17+INDEX('FD inverse'!$A$33:$BH$33,1,'FD mesh'!$B$15+1)*Setup!$B$22</f>
        <v>15.2649255629722</v>
      </c>
      <c r="AJ565" s="0" t="n">
        <f aca="false">SUMPRODUCT('FD inverse'!$A$34:$BH$34,'FD mesh'!$B$84:$BI$84,$E564:$BL564)+'FD inverse'!$A$34*$C565/Setup!$B$17+INDEX('FD inverse'!$A$34:$BH$34,1,'FD mesh'!$B$15+1)*Setup!$B$22</f>
        <v>15.2426013772623</v>
      </c>
      <c r="AK565" s="0" t="n">
        <f aca="false">SUMPRODUCT('FD inverse'!$A$35:$BH$35,'FD mesh'!$B$84:$BI$84,$E564:$BL564)+'FD inverse'!$A$35*$C565/Setup!$B$17+INDEX('FD inverse'!$A$35:$BH$35,1,'FD mesh'!$B$15+1)*Setup!$B$22</f>
        <v>15.2204813085221</v>
      </c>
      <c r="AL565" s="0" t="n">
        <f aca="false">SUMPRODUCT('FD inverse'!$A$36:$BH$36,'FD mesh'!$B$84:$BI$84,$E564:$BL564)+'FD inverse'!$A$36*$C565/Setup!$B$17+INDEX('FD inverse'!$A$36:$BH$36,1,'FD mesh'!$B$15+1)*Setup!$B$22</f>
        <v>15.1985520748748</v>
      </c>
      <c r="AM565" s="0" t="n">
        <f aca="false">SUMPRODUCT('FD inverse'!$A$37:$BH$37,'FD mesh'!$B$84:$BI$84,$E564:$BL564)+'FD inverse'!$A$37*$C565/Setup!$B$17+INDEX('FD inverse'!$A$37:$BH$37,1,'FD mesh'!$B$15+1)*Setup!$B$22</f>
        <v>15.1767989421909</v>
      </c>
      <c r="AN565" s="0" t="n">
        <f aca="false">SUMPRODUCT('FD inverse'!$A$38:$BH$38,'FD mesh'!$B$84:$BI$84,$E564:$BL564)+'FD inverse'!$A$38*$C565/Setup!$B$17+INDEX('FD inverse'!$A$38:$BH$38,1,'FD mesh'!$B$15+1)*Setup!$B$22</f>
        <v>15.1552059145284</v>
      </c>
      <c r="AO565" s="0" t="n">
        <f aca="false">SUMPRODUCT('FD inverse'!$A$39:$BH$39,'FD mesh'!$B$84:$BI$84,$E564:$BL564)+'FD inverse'!$A$39*$C565/Setup!$B$17+INDEX('FD inverse'!$A$39:$BH$39,1,'FD mesh'!$B$15+1)*Setup!$B$22</f>
        <v>15.1337559092318</v>
      </c>
      <c r="AP565" s="0" t="n">
        <f aca="false">SUMPRODUCT('FD inverse'!$A$40:$BH$40,'FD mesh'!$B$84:$BI$84,$E564:$BL564)+'FD inverse'!$A$40*$C565/Setup!$B$17+INDEX('FD inverse'!$A$40:$BH$40,1,'FD mesh'!$B$15+1)*Setup!$B$22</f>
        <v>15.1124309180315</v>
      </c>
      <c r="AQ565" s="0" t="n">
        <f aca="false">SUMPRODUCT('FD inverse'!$A$41:$BH$41,'FD mesh'!$B$84:$BI$84,$E564:$BL564)+'FD inverse'!$A$41*$C565/Setup!$B$17+INDEX('FD inverse'!$A$41:$BH$41,1,'FD mesh'!$B$15+1)*Setup!$B$22</f>
        <v>15.0912121556025</v>
      </c>
      <c r="AR565" s="0" t="n">
        <f aca="false">SUMPRODUCT('FD inverse'!$A$42:$BH$42,'FD mesh'!$B$84:$BI$84,$E564:$BL564)+'FD inverse'!$A$42*$C565/Setup!$B$17+INDEX('FD inverse'!$A$42:$BH$42,1,'FD mesh'!$B$15+1)*Setup!$B$22</f>
        <v>15.070080197136</v>
      </c>
      <c r="AS565" s="0" t="n">
        <f aca="false">SUMPRODUCT('FD inverse'!$A$43:$BH$43,'FD mesh'!$B$84:$BI$84,$E564:$BL564)+'FD inverse'!$A$43*$C565/Setup!$B$17+INDEX('FD inverse'!$A$43:$BH$43,1,'FD mesh'!$B$15+1)*Setup!$B$22</f>
        <v>0</v>
      </c>
      <c r="AT565" s="0" t="n">
        <f aca="false">SUMPRODUCT('FD inverse'!$A$44:$BH$44,'FD mesh'!$B$84:$BI$84,$E564:$BL564)+'FD inverse'!$A$44*$C565/Setup!$B$17+INDEX('FD inverse'!$A$44:$BH$44,1,'FD mesh'!$B$15+1)*Setup!$B$22</f>
        <v>0</v>
      </c>
      <c r="AU565" s="0" t="n">
        <f aca="false">SUMPRODUCT('FD inverse'!$A$45:$BH$45,'FD mesh'!$B$84:$BI$84,$E564:$BL564)+'FD inverse'!$A$45*$C565/Setup!$B$17+INDEX('FD inverse'!$A$45:$BH$45,1,'FD mesh'!$B$15+1)*Setup!$B$22</f>
        <v>0</v>
      </c>
      <c r="AV565" s="0" t="n">
        <f aca="false">SUMPRODUCT('FD inverse'!$A$46:$BH$46,'FD mesh'!$B$84:$BI$84,$E564:$BL564)+'FD inverse'!$A$46*$C565/Setup!$B$17+INDEX('FD inverse'!$A$46:$BH$46,1,'FD mesh'!$B$15+1)*Setup!$B$22</f>
        <v>0</v>
      </c>
      <c r="AW565" s="0" t="n">
        <f aca="false">SUMPRODUCT('FD inverse'!$A$47:$BH$47,'FD mesh'!$B$84:$BI$84,$E564:$BL564)+'FD inverse'!$A$47*$C565/Setup!$B$17+INDEX('FD inverse'!$A$47:$BH$47,1,'FD mesh'!$B$15+1)*Setup!$B$22</f>
        <v>0</v>
      </c>
      <c r="AX565" s="0" t="n">
        <f aca="false">SUMPRODUCT('FD inverse'!$A$48:$BH$48,'FD mesh'!$B$84:$BI$84,$E564:$BL564)+'FD inverse'!$A$48*$C565/Setup!$B$17+INDEX('FD inverse'!$A$48:$BH$48,1,'FD mesh'!$B$15+1)*Setup!$B$22</f>
        <v>0</v>
      </c>
      <c r="AY565" s="0" t="n">
        <f aca="false">SUMPRODUCT('FD inverse'!$A$49:$BH$49,'FD mesh'!$B$84:$BI$84,$E564:$BL564)+'FD inverse'!$A$49*$C565/Setup!$B$17+INDEX('FD inverse'!$A$49:$BH$49,1,'FD mesh'!$B$15+1)*Setup!$B$22</f>
        <v>0</v>
      </c>
      <c r="AZ565" s="0" t="n">
        <f aca="false">SUMPRODUCT('FD inverse'!$A$50:$BH$50,'FD mesh'!$B$84:$BI$84,$E564:$BL564)+'FD inverse'!$A$50*$C565/Setup!$B$17+INDEX('FD inverse'!$A$50:$BH$50,1,'FD mesh'!$B$15+1)*Setup!$B$22</f>
        <v>0</v>
      </c>
      <c r="BA565" s="0" t="n">
        <f aca="false">SUMPRODUCT('FD inverse'!$A$51:$BH$51,'FD mesh'!$B$84:$BI$84,$E564:$BL564)+'FD inverse'!$A$51*$C565/Setup!$B$17+INDEX('FD inverse'!$A$51:$BH$51,1,'FD mesh'!$B$15+1)*Setup!$B$22</f>
        <v>0</v>
      </c>
      <c r="BB565" s="0" t="n">
        <f aca="false">SUMPRODUCT('FD inverse'!$A$52:$BH$52,'FD mesh'!$B$84:$BI$84,$E564:$BL564)+'FD inverse'!$A$52*$C565/Setup!$B$17+INDEX('FD inverse'!$A$52:$BH$52,1,'FD mesh'!$B$15+1)*Setup!$B$22</f>
        <v>0</v>
      </c>
      <c r="BC565" s="0" t="n">
        <f aca="false">SUMPRODUCT('FD inverse'!$A$53:$BH$53,'FD mesh'!$B$84:$BI$84,$E564:$BL564)+'FD inverse'!$A$53*$C565/Setup!$B$17+INDEX('FD inverse'!$A$53:$BH$53,1,'FD mesh'!$B$15+1)*Setup!$B$22</f>
        <v>0</v>
      </c>
      <c r="BD565" s="0" t="n">
        <f aca="false">SUMPRODUCT('FD inverse'!$A$54:$BH$54,'FD mesh'!$B$84:$BI$84,$E564:$BL564)+'FD inverse'!$A$54*$C565/Setup!$B$17+INDEX('FD inverse'!$A$54:$BH$54,1,'FD mesh'!$B$15+1)*Setup!$B$22</f>
        <v>0</v>
      </c>
      <c r="BE565" s="0" t="n">
        <f aca="false">SUMPRODUCT('FD inverse'!$A$55:$BH$55,'FD mesh'!$B$84:$BI$84,$E564:$BL564)+'FD inverse'!$A$55*$C565/Setup!$B$17+INDEX('FD inverse'!$A$55:$BH$55,1,'FD mesh'!$B$15+1)*Setup!$B$22</f>
        <v>0</v>
      </c>
      <c r="BF565" s="0" t="n">
        <f aca="false">SUMPRODUCT('FD inverse'!$A$56:$BH$56,'FD mesh'!$B$84:$BI$84,$E564:$BL564)+'FD inverse'!$A$56*$C565/Setup!$B$17+INDEX('FD inverse'!$A$56:$BH$56,1,'FD mesh'!$B$15+1)*Setup!$B$22</f>
        <v>0</v>
      </c>
      <c r="BG565" s="0" t="n">
        <f aca="false">SUMPRODUCT('FD inverse'!$A$57:$BH$57,'FD mesh'!$B$84:$BI$84,$E564:$BL564)+'FD inverse'!$A$57*$C565/Setup!$B$17+INDEX('FD inverse'!$A$57:$BH$57,1,'FD mesh'!$B$15+1)*Setup!$B$22</f>
        <v>0</v>
      </c>
      <c r="BH565" s="0" t="n">
        <f aca="false">SUMPRODUCT('FD inverse'!$A$58:$BH$58,'FD mesh'!$B$84:$BI$84,$E564:$BL564)+'FD inverse'!$A$58*$C565/Setup!$B$17+INDEX('FD inverse'!$A$58:$BH$58,1,'FD mesh'!$B$15+1)*Setup!$B$22</f>
        <v>0</v>
      </c>
      <c r="BI565" s="0" t="n">
        <f aca="false">SUMPRODUCT('FD inverse'!$A$59:$BH$59,'FD mesh'!$B$84:$BI$84,$E564:$BL564)+'FD inverse'!$A$59*$C565/Setup!$B$17+INDEX('FD inverse'!$A$59:$BH$59,1,'FD mesh'!$B$15+1)*Setup!$B$22</f>
        <v>0</v>
      </c>
      <c r="BJ565" s="0" t="n">
        <f aca="false">SUMPRODUCT('FD inverse'!$A$60:$BH$60,'FD mesh'!$B$84:$BI$84,$E564:$BL564)+'FD inverse'!$A$60*$C565/Setup!$B$17+INDEX('FD inverse'!$A$60:$BH$60,1,'FD mesh'!$B$15+1)*Setup!$B$22</f>
        <v>0</v>
      </c>
      <c r="BK565" s="0" t="n">
        <f aca="false">SUMPRODUCT('FD inverse'!$A$61:$BH$61,'FD mesh'!$B$84:$BI$84,$E564:$BL564)+'FD inverse'!$A$61*$C565/Setup!$B$17+INDEX('FD inverse'!$A$61:$BH$61,1,'FD mesh'!$B$15+1)*Setup!$B$22</f>
        <v>0</v>
      </c>
      <c r="BL565" s="0" t="n">
        <f aca="false">SUMPRODUCT('FD inverse'!$A$62:$BH$62,'FD mesh'!$B$84:$BI$84,$E564:$BL564)+'FD inverse'!$A$62*$C565/Setup!$B$17+INDEX('FD inverse'!$A$62:$BH$62,1,'FD mesh'!$B$15+1)*Setup!$B$22</f>
        <v>0</v>
      </c>
    </row>
    <row r="566" customFormat="false" ht="15" hidden="false" customHeight="false" outlineLevel="0" collapsed="false">
      <c r="A566" s="0" t="n">
        <v>561</v>
      </c>
      <c r="B566" s="0" t="n">
        <f aca="false">A566*Setup!$B$11/3600</f>
        <v>46.75</v>
      </c>
      <c r="C566" s="0" t="n">
        <f aca="false">Setup!$B$7+Setup!$B$8*COS(2*PI()*(B566-Setup!$B$9)/24)</f>
        <v>23.2196387119355</v>
      </c>
      <c r="D566" s="0" t="n">
        <f aca="false">(C566-E566)/Setup!$B$17</f>
        <v>-1.9689341961144</v>
      </c>
      <c r="E566" s="0" t="n">
        <f aca="false">SUMPRODUCT('FD inverse'!$A$3:$BH$3,'FD mesh'!$B$84:$BI$84,$E565:$BL565)+'FD inverse'!$A$3*$C566/Setup!$B$17+INDEX('FD inverse'!$A$3:$BH$3,1,'FD mesh'!$B$15+1)*Setup!$B$22</f>
        <v>23.4756001574304</v>
      </c>
      <c r="F566" s="0" t="n">
        <f aca="false">SUMPRODUCT('FD inverse'!$A$4:$BH$4,'FD mesh'!$B$84:$BI$84,$E565:$BL565)+'FD inverse'!$A$4*$C566/Setup!$B$17+INDEX('FD inverse'!$A$4:$BH$4,1,'FD mesh'!$B$15+1)*Setup!$B$22</f>
        <v>23.5228430701622</v>
      </c>
      <c r="G566" s="0" t="n">
        <f aca="false">SUMPRODUCT('FD inverse'!$A$5:$BH$5,'FD mesh'!$B$84:$BI$84,$E565:$BL565)+'FD inverse'!$A$5*$C566/Setup!$B$17+INDEX('FD inverse'!$A$5:$BH$5,1,'FD mesh'!$B$15+1)*Setup!$B$22</f>
        <v>23.5506952988456</v>
      </c>
      <c r="H566" s="0" t="n">
        <f aca="false">SUMPRODUCT('FD inverse'!$A$6:$BH$6,'FD mesh'!$B$84:$BI$84,$E565:$BL565)+'FD inverse'!$A$6*$C566/Setup!$B$17+INDEX('FD inverse'!$A$6:$BH$6,1,'FD mesh'!$B$15+1)*Setup!$B$22</f>
        <v>23.6172582748018</v>
      </c>
      <c r="I566" s="0" t="n">
        <f aca="false">SUMPRODUCT('FD inverse'!$A$7:$BH$7,'FD mesh'!$B$84:$BI$84,$E565:$BL565)+'FD inverse'!$A$7*$C566/Setup!$B$17+INDEX('FD inverse'!$A$7:$BH$7,1,'FD mesh'!$B$15+1)*Setup!$B$22</f>
        <v>23.6197392026929</v>
      </c>
      <c r="J566" s="0" t="n">
        <f aca="false">SUMPRODUCT('FD inverse'!$A$8:$BH$8,'FD mesh'!$B$84:$BI$84,$E565:$BL565)+'FD inverse'!$A$8*$C566/Setup!$B$17+INDEX('FD inverse'!$A$8:$BH$8,1,'FD mesh'!$B$15+1)*Setup!$B$22</f>
        <v>23.6166734670799</v>
      </c>
      <c r="K566" s="0" t="n">
        <f aca="false">SUMPRODUCT('FD inverse'!$A$9:$BH$9,'FD mesh'!$B$84:$BI$84,$E565:$BL565)+'FD inverse'!$A$9*$C566/Setup!$B$17+INDEX('FD inverse'!$A$9:$BH$9,1,'FD mesh'!$B$15+1)*Setup!$B$22</f>
        <v>23.6092108215132</v>
      </c>
      <c r="L566" s="0" t="n">
        <f aca="false">SUMPRODUCT('FD inverse'!$A$10:$BH$10,'FD mesh'!$B$84:$BI$84,$E565:$BL565)+'FD inverse'!$A$10*$C566/Setup!$B$17+INDEX('FD inverse'!$A$10:$BH$10,1,'FD mesh'!$B$15+1)*Setup!$B$22</f>
        <v>23.5983740332976</v>
      </c>
      <c r="M566" s="0" t="n">
        <f aca="false">SUMPRODUCT('FD inverse'!$A$11:$BH$11,'FD mesh'!$B$84:$BI$84,$E565:$BL565)+'FD inverse'!$A$11*$C566/Setup!$B$17+INDEX('FD inverse'!$A$11:$BH$11,1,'FD mesh'!$B$15+1)*Setup!$B$22</f>
        <v>23.5850556513428</v>
      </c>
      <c r="N566" s="0" t="n">
        <f aca="false">SUMPRODUCT('FD inverse'!$A$12:$BH$12,'FD mesh'!$B$84:$BI$84,$E565:$BL565)+'FD inverse'!$A$12*$C566/Setup!$B$17+INDEX('FD inverse'!$A$12:$BH$12,1,'FD mesh'!$B$15+1)*Setup!$B$22</f>
        <v>23.570015578844</v>
      </c>
      <c r="O566" s="0" t="n">
        <f aca="false">SUMPRODUCT('FD inverse'!$A$13:$BH$13,'FD mesh'!$B$84:$BI$84,$E565:$BL565)+'FD inverse'!$A$13*$C566/Setup!$B$17+INDEX('FD inverse'!$A$13:$BH$13,1,'FD mesh'!$B$15+1)*Setup!$B$22</f>
        <v>23.5538793073566</v>
      </c>
      <c r="P566" s="0" t="n">
        <f aca="false">SUMPRODUCT('FD inverse'!$A$14:$BH$14,'FD mesh'!$B$84:$BI$84,$E565:$BL565)+'FD inverse'!$A$14*$C566/Setup!$B$17+INDEX('FD inverse'!$A$14:$BH$14,1,'FD mesh'!$B$15+1)*Setup!$B$22</f>
        <v>23.5371366901443</v>
      </c>
      <c r="Q566" s="0" t="n">
        <f aca="false">SUMPRODUCT('FD inverse'!$A$15:$BH$15,'FD mesh'!$B$84:$BI$84,$E565:$BL565)+'FD inverse'!$A$15*$C566/Setup!$B$17+INDEX('FD inverse'!$A$15:$BH$15,1,'FD mesh'!$B$15+1)*Setup!$B$22</f>
        <v>23.5201411542474</v>
      </c>
      <c r="R566" s="0" t="n">
        <f aca="false">SUMPRODUCT('FD inverse'!$A$16:$BH$16,'FD mesh'!$B$84:$BI$84,$E565:$BL565)+'FD inverse'!$A$16*$C566/Setup!$B$17+INDEX('FD inverse'!$A$16:$BH$16,1,'FD mesh'!$B$15+1)*Setup!$B$22</f>
        <v>23.5031092724462</v>
      </c>
      <c r="S566" s="0" t="n">
        <f aca="false">SUMPRODUCT('FD inverse'!$A$17:$BH$17,'FD mesh'!$B$84:$BI$84,$E565:$BL565)+'FD inverse'!$A$17*$C566/Setup!$B$17+INDEX('FD inverse'!$A$17:$BH$17,1,'FD mesh'!$B$15+1)*Setup!$B$22</f>
        <v>22.9539317269944</v>
      </c>
      <c r="T566" s="0" t="n">
        <f aca="false">SUMPRODUCT('FD inverse'!$A$18:$BH$18,'FD mesh'!$B$84:$BI$84,$E565:$BL565)+'FD inverse'!$A$18*$C566/Setup!$B$17+INDEX('FD inverse'!$A$18:$BH$18,1,'FD mesh'!$B$15+1)*Setup!$B$22</f>
        <v>22.4049386992707</v>
      </c>
      <c r="U566" s="0" t="n">
        <f aca="false">SUMPRODUCT('FD inverse'!$A$19:$BH$19,'FD mesh'!$B$84:$BI$84,$E565:$BL565)+'FD inverse'!$A$19*$C566/Setup!$B$17+INDEX('FD inverse'!$A$19:$BH$19,1,'FD mesh'!$B$15+1)*Setup!$B$22</f>
        <v>21.8562612716354</v>
      </c>
      <c r="V566" s="0" t="n">
        <f aca="false">SUMPRODUCT('FD inverse'!$A$20:$BH$20,'FD mesh'!$B$84:$BI$84,$E565:$BL565)+'FD inverse'!$A$20*$C566/Setup!$B$17+INDEX('FD inverse'!$A$20:$BH$20,1,'FD mesh'!$B$15+1)*Setup!$B$22</f>
        <v>21.3080008708453</v>
      </c>
      <c r="W566" s="0" t="n">
        <f aca="false">SUMPRODUCT('FD inverse'!$A$21:$BH$21,'FD mesh'!$B$84:$BI$84,$E565:$BL565)+'FD inverse'!$A$21*$C566/Setup!$B$17+INDEX('FD inverse'!$A$21:$BH$21,1,'FD mesh'!$B$15+1)*Setup!$B$22</f>
        <v>20.7602314911916</v>
      </c>
      <c r="X566" s="0" t="n">
        <f aca="false">SUMPRODUCT('FD inverse'!$A$22:$BH$22,'FD mesh'!$B$84:$BI$84,$E565:$BL565)+'FD inverse'!$A$22*$C566/Setup!$B$17+INDEX('FD inverse'!$A$22:$BH$22,1,'FD mesh'!$B$15+1)*Setup!$B$22</f>
        <v>20.2130019273997</v>
      </c>
      <c r="Y566" s="0" t="n">
        <f aca="false">SUMPRODUCT('FD inverse'!$A$23:$BH$23,'FD mesh'!$B$84:$BI$84,$E565:$BL565)+'FD inverse'!$A$23*$C566/Setup!$B$17+INDEX('FD inverse'!$A$23:$BH$23,1,'FD mesh'!$B$15+1)*Setup!$B$22</f>
        <v>19.6663380123082</v>
      </c>
      <c r="Z566" s="0" t="n">
        <f aca="false">SUMPRODUCT('FD inverse'!$A$24:$BH$24,'FD mesh'!$B$84:$BI$84,$E565:$BL565)+'FD inverse'!$A$24*$C566/Setup!$B$17+INDEX('FD inverse'!$A$24:$BH$24,1,'FD mesh'!$B$15+1)*Setup!$B$22</f>
        <v>19.120244855339</v>
      </c>
      <c r="AA566" s="0" t="n">
        <f aca="false">SUMPRODUCT('FD inverse'!$A$25:$BH$25,'FD mesh'!$B$84:$BI$84,$E565:$BL565)+'FD inverse'!$A$25*$C566/Setup!$B$17+INDEX('FD inverse'!$A$25:$BH$25,1,'FD mesh'!$B$15+1)*Setup!$B$22</f>
        <v>18.5747090786827</v>
      </c>
      <c r="AB566" s="0" t="n">
        <f aca="false">SUMPRODUCT('FD inverse'!$A$26:$BH$26,'FD mesh'!$B$84:$BI$84,$E565:$BL565)+'FD inverse'!$A$26*$C566/Setup!$B$17+INDEX('FD inverse'!$A$26:$BH$26,1,'FD mesh'!$B$15+1)*Setup!$B$22</f>
        <v>18.029701048938</v>
      </c>
      <c r="AC566" s="0" t="n">
        <f aca="false">SUMPRODUCT('FD inverse'!$A$27:$BH$27,'FD mesh'!$B$84:$BI$84,$E565:$BL565)+'FD inverse'!$A$27*$C566/Setup!$B$17+INDEX('FD inverse'!$A$27:$BH$27,1,'FD mesh'!$B$15+1)*Setup!$B$22</f>
        <v>17.4851771026772</v>
      </c>
      <c r="AD566" s="0" t="n">
        <f aca="false">SUMPRODUCT('FD inverse'!$A$28:$BH$28,'FD mesh'!$B$84:$BI$84,$E565:$BL565)+'FD inverse'!$A$28*$C566/Setup!$B$17+INDEX('FD inverse'!$A$28:$BH$28,1,'FD mesh'!$B$15+1)*Setup!$B$22</f>
        <v>16.9410817650494</v>
      </c>
      <c r="AE566" s="0" t="n">
        <f aca="false">SUMPRODUCT('FD inverse'!$A$29:$BH$29,'FD mesh'!$B$84:$BI$84,$E565:$BL565)+'FD inverse'!$A$29*$C566/Setup!$B$17+INDEX('FD inverse'!$A$29:$BH$29,1,'FD mesh'!$B$15+1)*Setup!$B$22</f>
        <v>16.3973499610859</v>
      </c>
      <c r="AF566" s="0" t="n">
        <f aca="false">SUMPRODUCT('FD inverse'!$A$30:$BH$30,'FD mesh'!$B$84:$BI$84,$E565:$BL565)+'FD inverse'!$A$30*$C566/Setup!$B$17+INDEX('FD inverse'!$A$30:$BH$30,1,'FD mesh'!$B$15+1)*Setup!$B$22</f>
        <v>15.8539092198389</v>
      </c>
      <c r="AG566" s="0" t="n">
        <f aca="false">SUMPRODUCT('FD inverse'!$A$31:$BH$31,'FD mesh'!$B$84:$BI$84,$E565:$BL565)+'FD inverse'!$A$31*$C566/Setup!$B$17+INDEX('FD inverse'!$A$31:$BH$31,1,'FD mesh'!$B$15+1)*Setup!$B$22</f>
        <v>15.3106818718587</v>
      </c>
      <c r="AH566" s="0" t="n">
        <f aca="false">SUMPRODUCT('FD inverse'!$A$32:$BH$32,'FD mesh'!$B$84:$BI$84,$E565:$BL565)+'FD inverse'!$A$32*$C566/Setup!$B$17+INDEX('FD inverse'!$A$32:$BH$32,1,'FD mesh'!$B$15+1)*Setup!$B$22</f>
        <v>15.2879024576874</v>
      </c>
      <c r="AI566" s="0" t="n">
        <f aca="false">SUMPRODUCT('FD inverse'!$A$33:$BH$33,'FD mesh'!$B$84:$BI$84,$E565:$BL565)+'FD inverse'!$A$33*$C566/Setup!$B$17+INDEX('FD inverse'!$A$33:$BH$33,1,'FD mesh'!$B$15+1)*Setup!$B$22</f>
        <v>15.2653442474922</v>
      </c>
      <c r="AJ566" s="0" t="n">
        <f aca="false">SUMPRODUCT('FD inverse'!$A$34:$BH$34,'FD mesh'!$B$84:$BI$84,$E565:$BL565)+'FD inverse'!$A$34*$C566/Setup!$B$17+INDEX('FD inverse'!$A$34:$BH$34,1,'FD mesh'!$B$15+1)*Setup!$B$22</f>
        <v>15.2429979850446</v>
      </c>
      <c r="AK566" s="0" t="n">
        <f aca="false">SUMPRODUCT('FD inverse'!$A$35:$BH$35,'FD mesh'!$B$84:$BI$84,$E565:$BL565)+'FD inverse'!$A$35*$C566/Setup!$B$17+INDEX('FD inverse'!$A$35:$BH$35,1,'FD mesh'!$B$15+1)*Setup!$B$22</f>
        <v>15.2208524945915</v>
      </c>
      <c r="AL566" s="0" t="n">
        <f aca="false">SUMPRODUCT('FD inverse'!$A$36:$BH$36,'FD mesh'!$B$84:$BI$84,$E565:$BL565)+'FD inverse'!$A$36*$C566/Setup!$B$17+INDEX('FD inverse'!$A$36:$BH$36,1,'FD mesh'!$B$15+1)*Setup!$B$22</f>
        <v>15.1988949070764</v>
      </c>
      <c r="AM566" s="0" t="n">
        <f aca="false">SUMPRODUCT('FD inverse'!$A$37:$BH$37,'FD mesh'!$B$84:$BI$84,$E565:$BL565)+'FD inverse'!$A$37*$C566/Setup!$B$17+INDEX('FD inverse'!$A$37:$BH$37,1,'FD mesh'!$B$15+1)*Setup!$B$22</f>
        <v>15.1771108691183</v>
      </c>
      <c r="AN566" s="0" t="n">
        <f aca="false">SUMPRODUCT('FD inverse'!$A$38:$BH$38,'FD mesh'!$B$84:$BI$84,$E565:$BL565)+'FD inverse'!$A$38*$C566/Setup!$B$17+INDEX('FD inverse'!$A$38:$BH$38,1,'FD mesh'!$B$15+1)*Setup!$B$22</f>
        <v>15.1554847357555</v>
      </c>
      <c r="AO566" s="0" t="n">
        <f aca="false">SUMPRODUCT('FD inverse'!$A$39:$BH$39,'FD mesh'!$B$84:$BI$84,$E565:$BL565)+'FD inverse'!$A$39*$C566/Setup!$B$17+INDEX('FD inverse'!$A$39:$BH$39,1,'FD mesh'!$B$15+1)*Setup!$B$22</f>
        <v>15.1339997481199</v>
      </c>
      <c r="AP566" s="0" t="n">
        <f aca="false">SUMPRODUCT('FD inverse'!$A$40:$BH$40,'FD mesh'!$B$84:$BI$84,$E565:$BL565)+'FD inverse'!$A$40*$C566/Setup!$B$17+INDEX('FD inverse'!$A$40:$BH$40,1,'FD mesh'!$B$15+1)*Setup!$B$22</f>
        <v>15.112638197346</v>
      </c>
      <c r="AQ566" s="0" t="n">
        <f aca="false">SUMPRODUCT('FD inverse'!$A$41:$BH$41,'FD mesh'!$B$84:$BI$84,$E565:$BL565)+'FD inverse'!$A$41*$C566/Setup!$B$17+INDEX('FD inverse'!$A$41:$BH$41,1,'FD mesh'!$B$15+1)*Setup!$B$22</f>
        <v>15.0913815761355</v>
      </c>
      <c r="AR566" s="0" t="n">
        <f aca="false">SUMPRODUCT('FD inverse'!$A$42:$BH$42,'FD mesh'!$B$84:$BI$84,$E565:$BL565)+'FD inverse'!$A$42*$C566/Setup!$B$17+INDEX('FD inverse'!$A$42:$BH$42,1,'FD mesh'!$B$15+1)*Setup!$B$22</f>
        <v>15.0702107195011</v>
      </c>
      <c r="AS566" s="0" t="n">
        <f aca="false">SUMPRODUCT('FD inverse'!$A$43:$BH$43,'FD mesh'!$B$84:$BI$84,$E565:$BL565)+'FD inverse'!$A$43*$C566/Setup!$B$17+INDEX('FD inverse'!$A$43:$BH$43,1,'FD mesh'!$B$15+1)*Setup!$B$22</f>
        <v>0</v>
      </c>
      <c r="AT566" s="0" t="n">
        <f aca="false">SUMPRODUCT('FD inverse'!$A$44:$BH$44,'FD mesh'!$B$84:$BI$84,$E565:$BL565)+'FD inverse'!$A$44*$C566/Setup!$B$17+INDEX('FD inverse'!$A$44:$BH$44,1,'FD mesh'!$B$15+1)*Setup!$B$22</f>
        <v>0</v>
      </c>
      <c r="AU566" s="0" t="n">
        <f aca="false">SUMPRODUCT('FD inverse'!$A$45:$BH$45,'FD mesh'!$B$84:$BI$84,$E565:$BL565)+'FD inverse'!$A$45*$C566/Setup!$B$17+INDEX('FD inverse'!$A$45:$BH$45,1,'FD mesh'!$B$15+1)*Setup!$B$22</f>
        <v>0</v>
      </c>
      <c r="AV566" s="0" t="n">
        <f aca="false">SUMPRODUCT('FD inverse'!$A$46:$BH$46,'FD mesh'!$B$84:$BI$84,$E565:$BL565)+'FD inverse'!$A$46*$C566/Setup!$B$17+INDEX('FD inverse'!$A$46:$BH$46,1,'FD mesh'!$B$15+1)*Setup!$B$22</f>
        <v>0</v>
      </c>
      <c r="AW566" s="0" t="n">
        <f aca="false">SUMPRODUCT('FD inverse'!$A$47:$BH$47,'FD mesh'!$B$84:$BI$84,$E565:$BL565)+'FD inverse'!$A$47*$C566/Setup!$B$17+INDEX('FD inverse'!$A$47:$BH$47,1,'FD mesh'!$B$15+1)*Setup!$B$22</f>
        <v>0</v>
      </c>
      <c r="AX566" s="0" t="n">
        <f aca="false">SUMPRODUCT('FD inverse'!$A$48:$BH$48,'FD mesh'!$B$84:$BI$84,$E565:$BL565)+'FD inverse'!$A$48*$C566/Setup!$B$17+INDEX('FD inverse'!$A$48:$BH$48,1,'FD mesh'!$B$15+1)*Setup!$B$22</f>
        <v>0</v>
      </c>
      <c r="AY566" s="0" t="n">
        <f aca="false">SUMPRODUCT('FD inverse'!$A$49:$BH$49,'FD mesh'!$B$84:$BI$84,$E565:$BL565)+'FD inverse'!$A$49*$C566/Setup!$B$17+INDEX('FD inverse'!$A$49:$BH$49,1,'FD mesh'!$B$15+1)*Setup!$B$22</f>
        <v>0</v>
      </c>
      <c r="AZ566" s="0" t="n">
        <f aca="false">SUMPRODUCT('FD inverse'!$A$50:$BH$50,'FD mesh'!$B$84:$BI$84,$E565:$BL565)+'FD inverse'!$A$50*$C566/Setup!$B$17+INDEX('FD inverse'!$A$50:$BH$50,1,'FD mesh'!$B$15+1)*Setup!$B$22</f>
        <v>0</v>
      </c>
      <c r="BA566" s="0" t="n">
        <f aca="false">SUMPRODUCT('FD inverse'!$A$51:$BH$51,'FD mesh'!$B$84:$BI$84,$E565:$BL565)+'FD inverse'!$A$51*$C566/Setup!$B$17+INDEX('FD inverse'!$A$51:$BH$51,1,'FD mesh'!$B$15+1)*Setup!$B$22</f>
        <v>0</v>
      </c>
      <c r="BB566" s="0" t="n">
        <f aca="false">SUMPRODUCT('FD inverse'!$A$52:$BH$52,'FD mesh'!$B$84:$BI$84,$E565:$BL565)+'FD inverse'!$A$52*$C566/Setup!$B$17+INDEX('FD inverse'!$A$52:$BH$52,1,'FD mesh'!$B$15+1)*Setup!$B$22</f>
        <v>0</v>
      </c>
      <c r="BC566" s="0" t="n">
        <f aca="false">SUMPRODUCT('FD inverse'!$A$53:$BH$53,'FD mesh'!$B$84:$BI$84,$E565:$BL565)+'FD inverse'!$A$53*$C566/Setup!$B$17+INDEX('FD inverse'!$A$53:$BH$53,1,'FD mesh'!$B$15+1)*Setup!$B$22</f>
        <v>0</v>
      </c>
      <c r="BD566" s="0" t="n">
        <f aca="false">SUMPRODUCT('FD inverse'!$A$54:$BH$54,'FD mesh'!$B$84:$BI$84,$E565:$BL565)+'FD inverse'!$A$54*$C566/Setup!$B$17+INDEX('FD inverse'!$A$54:$BH$54,1,'FD mesh'!$B$15+1)*Setup!$B$22</f>
        <v>0</v>
      </c>
      <c r="BE566" s="0" t="n">
        <f aca="false">SUMPRODUCT('FD inverse'!$A$55:$BH$55,'FD mesh'!$B$84:$BI$84,$E565:$BL565)+'FD inverse'!$A$55*$C566/Setup!$B$17+INDEX('FD inverse'!$A$55:$BH$55,1,'FD mesh'!$B$15+1)*Setup!$B$22</f>
        <v>0</v>
      </c>
      <c r="BF566" s="0" t="n">
        <f aca="false">SUMPRODUCT('FD inverse'!$A$56:$BH$56,'FD mesh'!$B$84:$BI$84,$E565:$BL565)+'FD inverse'!$A$56*$C566/Setup!$B$17+INDEX('FD inverse'!$A$56:$BH$56,1,'FD mesh'!$B$15+1)*Setup!$B$22</f>
        <v>0</v>
      </c>
      <c r="BG566" s="0" t="n">
        <f aca="false">SUMPRODUCT('FD inverse'!$A$57:$BH$57,'FD mesh'!$B$84:$BI$84,$E565:$BL565)+'FD inverse'!$A$57*$C566/Setup!$B$17+INDEX('FD inverse'!$A$57:$BH$57,1,'FD mesh'!$B$15+1)*Setup!$B$22</f>
        <v>0</v>
      </c>
      <c r="BH566" s="0" t="n">
        <f aca="false">SUMPRODUCT('FD inverse'!$A$58:$BH$58,'FD mesh'!$B$84:$BI$84,$E565:$BL565)+'FD inverse'!$A$58*$C566/Setup!$B$17+INDEX('FD inverse'!$A$58:$BH$58,1,'FD mesh'!$B$15+1)*Setup!$B$22</f>
        <v>0</v>
      </c>
      <c r="BI566" s="0" t="n">
        <f aca="false">SUMPRODUCT('FD inverse'!$A$59:$BH$59,'FD mesh'!$B$84:$BI$84,$E565:$BL565)+'FD inverse'!$A$59*$C566/Setup!$B$17+INDEX('FD inverse'!$A$59:$BH$59,1,'FD mesh'!$B$15+1)*Setup!$B$22</f>
        <v>0</v>
      </c>
      <c r="BJ566" s="0" t="n">
        <f aca="false">SUMPRODUCT('FD inverse'!$A$60:$BH$60,'FD mesh'!$B$84:$BI$84,$E565:$BL565)+'FD inverse'!$A$60*$C566/Setup!$B$17+INDEX('FD inverse'!$A$60:$BH$60,1,'FD mesh'!$B$15+1)*Setup!$B$22</f>
        <v>0</v>
      </c>
      <c r="BK566" s="0" t="n">
        <f aca="false">SUMPRODUCT('FD inverse'!$A$61:$BH$61,'FD mesh'!$B$84:$BI$84,$E565:$BL565)+'FD inverse'!$A$61*$C566/Setup!$B$17+INDEX('FD inverse'!$A$61:$BH$61,1,'FD mesh'!$B$15+1)*Setup!$B$22</f>
        <v>0</v>
      </c>
      <c r="BL566" s="0" t="n">
        <f aca="false">SUMPRODUCT('FD inverse'!$A$62:$BH$62,'FD mesh'!$B$84:$BI$84,$E565:$BL565)+'FD inverse'!$A$62*$C566/Setup!$B$17+INDEX('FD inverse'!$A$62:$BH$62,1,'FD mesh'!$B$15+1)*Setup!$B$22</f>
        <v>0</v>
      </c>
    </row>
    <row r="567" customFormat="false" ht="15" hidden="false" customHeight="false" outlineLevel="0" collapsed="false">
      <c r="A567" s="0" t="n">
        <v>562</v>
      </c>
      <c r="B567" s="0" t="n">
        <f aca="false">A567*Setup!$B$11/3600</f>
        <v>46.8333333333333</v>
      </c>
      <c r="C567" s="0" t="n">
        <f aca="false">Setup!$B$7+Setup!$B$8*COS(2*PI()*(B567-Setup!$B$9)/24)</f>
        <v>23.1342415442476</v>
      </c>
      <c r="D567" s="0" t="n">
        <f aca="false">(C567-E567)/Setup!$B$17</f>
        <v>-2.22343740608235</v>
      </c>
      <c r="E567" s="0" t="n">
        <f aca="false">SUMPRODUCT('FD inverse'!$A$3:$BH$3,'FD mesh'!$B$84:$BI$84,$E566:$BL566)+'FD inverse'!$A$3*$C567/Setup!$B$17+INDEX('FD inverse'!$A$3:$BH$3,1,'FD mesh'!$B$15+1)*Setup!$B$22</f>
        <v>23.4232884070383</v>
      </c>
      <c r="F567" s="0" t="n">
        <f aca="false">SUMPRODUCT('FD inverse'!$A$4:$BH$4,'FD mesh'!$B$84:$BI$84,$E566:$BL566)+'FD inverse'!$A$4*$C567/Setup!$B$17+INDEX('FD inverse'!$A$4:$BH$4,1,'FD mesh'!$B$15+1)*Setup!$B$22</f>
        <v>23.478109762975</v>
      </c>
      <c r="G567" s="0" t="n">
        <f aca="false">SUMPRODUCT('FD inverse'!$A$5:$BH$5,'FD mesh'!$B$84:$BI$84,$E566:$BL566)+'FD inverse'!$A$5*$C567/Setup!$B$17+INDEX('FD inverse'!$A$5:$BH$5,1,'FD mesh'!$B$15+1)*Setup!$B$22</f>
        <v>23.5135156210006</v>
      </c>
      <c r="H567" s="0" t="n">
        <f aca="false">SUMPRODUCT('FD inverse'!$A$6:$BH$6,'FD mesh'!$B$84:$BI$84,$E566:$BL566)+'FD inverse'!$A$6*$C567/Setup!$B$17+INDEX('FD inverse'!$A$6:$BH$6,1,'FD mesh'!$B$15+1)*Setup!$B$22</f>
        <v>23.6053691222047</v>
      </c>
      <c r="I567" s="0" t="n">
        <f aca="false">SUMPRODUCT('FD inverse'!$A$7:$BH$7,'FD mesh'!$B$84:$BI$84,$E566:$BL566)+'FD inverse'!$A$7*$C567/Setup!$B$17+INDEX('FD inverse'!$A$7:$BH$7,1,'FD mesh'!$B$15+1)*Setup!$B$22</f>
        <v>23.6099906259699</v>
      </c>
      <c r="J567" s="0" t="n">
        <f aca="false">SUMPRODUCT('FD inverse'!$A$8:$BH$8,'FD mesh'!$B$84:$BI$84,$E566:$BL566)+'FD inverse'!$A$8*$C567/Setup!$B$17+INDEX('FD inverse'!$A$8:$BH$8,1,'FD mesh'!$B$15+1)*Setup!$B$22</f>
        <v>23.6088607570371</v>
      </c>
      <c r="K567" s="0" t="n">
        <f aca="false">SUMPRODUCT('FD inverse'!$A$9:$BH$9,'FD mesh'!$B$84:$BI$84,$E566:$BL566)+'FD inverse'!$A$9*$C567/Setup!$B$17+INDEX('FD inverse'!$A$9:$BH$9,1,'FD mesh'!$B$15+1)*Setup!$B$22</f>
        <v>23.6031216196426</v>
      </c>
      <c r="L567" s="0" t="n">
        <f aca="false">SUMPRODUCT('FD inverse'!$A$10:$BH$10,'FD mesh'!$B$84:$BI$84,$E566:$BL566)+'FD inverse'!$A$10*$C567/Setup!$B$17+INDEX('FD inverse'!$A$10:$BH$10,1,'FD mesh'!$B$15+1)*Setup!$B$22</f>
        <v>23.5937900327668</v>
      </c>
      <c r="M567" s="0" t="n">
        <f aca="false">SUMPRODUCT('FD inverse'!$A$11:$BH$11,'FD mesh'!$B$84:$BI$84,$E566:$BL566)+'FD inverse'!$A$11*$C567/Setup!$B$17+INDEX('FD inverse'!$A$11:$BH$11,1,'FD mesh'!$B$15+1)*Setup!$B$22</f>
        <v>23.5817540207992</v>
      </c>
      <c r="N567" s="0" t="n">
        <f aca="false">SUMPRODUCT('FD inverse'!$A$12:$BH$12,'FD mesh'!$B$84:$BI$84,$E566:$BL566)+'FD inverse'!$A$12*$C567/Setup!$B$17+INDEX('FD inverse'!$A$12:$BH$12,1,'FD mesh'!$B$15+1)*Setup!$B$22</f>
        <v>23.567770144204</v>
      </c>
      <c r="O567" s="0" t="n">
        <f aca="false">SUMPRODUCT('FD inverse'!$A$13:$BH$13,'FD mesh'!$B$84:$BI$84,$E566:$BL566)+'FD inverse'!$A$13*$C567/Setup!$B$17+INDEX('FD inverse'!$A$13:$BH$13,1,'FD mesh'!$B$15+1)*Setup!$B$22</f>
        <v>23.5524615274084</v>
      </c>
      <c r="P567" s="0" t="n">
        <f aca="false">SUMPRODUCT('FD inverse'!$A$14:$BH$14,'FD mesh'!$B$84:$BI$84,$E566:$BL566)+'FD inverse'!$A$14*$C567/Setup!$B$17+INDEX('FD inverse'!$A$14:$BH$14,1,'FD mesh'!$B$15+1)*Setup!$B$22</f>
        <v>23.5363164622657</v>
      </c>
      <c r="Q567" s="0" t="n">
        <f aca="false">SUMPRODUCT('FD inverse'!$A$15:$BH$15,'FD mesh'!$B$84:$BI$84,$E566:$BL566)+'FD inverse'!$A$15*$C567/Setup!$B$17+INDEX('FD inverse'!$A$15:$BH$15,1,'FD mesh'!$B$15+1)*Setup!$B$22</f>
        <v>23.5196874868701</v>
      </c>
      <c r="R567" s="0" t="n">
        <f aca="false">SUMPRODUCT('FD inverse'!$A$16:$BH$16,'FD mesh'!$B$84:$BI$84,$E566:$BL566)+'FD inverse'!$A$16*$C567/Setup!$B$17+INDEX('FD inverse'!$A$16:$BH$16,1,'FD mesh'!$B$15+1)*Setup!$B$22</f>
        <v>23.5027908611045</v>
      </c>
      <c r="S567" s="0" t="n">
        <f aca="false">SUMPRODUCT('FD inverse'!$A$17:$BH$17,'FD mesh'!$B$84:$BI$84,$E566:$BL566)+'FD inverse'!$A$17*$C567/Setup!$B$17+INDEX('FD inverse'!$A$17:$BH$17,1,'FD mesh'!$B$15+1)*Setup!$B$22</f>
        <v>22.9541918883196</v>
      </c>
      <c r="T567" s="0" t="n">
        <f aca="false">SUMPRODUCT('FD inverse'!$A$18:$BH$18,'FD mesh'!$B$84:$BI$84,$E566:$BL566)+'FD inverse'!$A$18*$C567/Setup!$B$17+INDEX('FD inverse'!$A$18:$BH$18,1,'FD mesh'!$B$15+1)*Setup!$B$22</f>
        <v>22.4056694772962</v>
      </c>
      <c r="U567" s="0" t="n">
        <f aca="false">SUMPRODUCT('FD inverse'!$A$19:$BH$19,'FD mesh'!$B$84:$BI$84,$E566:$BL566)+'FD inverse'!$A$19*$C567/Setup!$B$17+INDEX('FD inverse'!$A$19:$BH$19,1,'FD mesh'!$B$15+1)*Setup!$B$22</f>
        <v>21.857362123806</v>
      </c>
      <c r="V567" s="0" t="n">
        <f aca="false">SUMPRODUCT('FD inverse'!$A$20:$BH$20,'FD mesh'!$B$84:$BI$84,$E566:$BL566)+'FD inverse'!$A$20*$C567/Setup!$B$17+INDEX('FD inverse'!$A$20:$BH$20,1,'FD mesh'!$B$15+1)*Setup!$B$22</f>
        <v>21.3093787353831</v>
      </c>
      <c r="W567" s="0" t="n">
        <f aca="false">SUMPRODUCT('FD inverse'!$A$21:$BH$21,'FD mesh'!$B$84:$BI$84,$E566:$BL566)+'FD inverse'!$A$21*$C567/Setup!$B$17+INDEX('FD inverse'!$A$21:$BH$21,1,'FD mesh'!$B$15+1)*Setup!$B$22</f>
        <v>20.7618008328099</v>
      </c>
      <c r="X567" s="0" t="n">
        <f aca="false">SUMPRODUCT('FD inverse'!$A$22:$BH$22,'FD mesh'!$B$84:$BI$84,$E566:$BL566)+'FD inverse'!$A$22*$C567/Setup!$B$17+INDEX('FD inverse'!$A$22:$BH$22,1,'FD mesh'!$B$15+1)*Setup!$B$22</f>
        <v>20.2146847650559</v>
      </c>
      <c r="Y567" s="0" t="n">
        <f aca="false">SUMPRODUCT('FD inverse'!$A$23:$BH$23,'FD mesh'!$B$84:$BI$84,$E566:$BL566)+'FD inverse'!$A$23*$C567/Setup!$B$17+INDEX('FD inverse'!$A$23:$BH$23,1,'FD mesh'!$B$15+1)*Setup!$B$22</f>
        <v>19.6680639323835</v>
      </c>
      <c r="Z567" s="0" t="n">
        <f aca="false">SUMPRODUCT('FD inverse'!$A$24:$BH$24,'FD mesh'!$B$84:$BI$84,$E566:$BL566)+'FD inverse'!$A$24*$C567/Setup!$B$17+INDEX('FD inverse'!$A$24:$BH$24,1,'FD mesh'!$B$15+1)*Setup!$B$22</f>
        <v>19.1219510133333</v>
      </c>
      <c r="AA567" s="0" t="n">
        <f aca="false">SUMPRODUCT('FD inverse'!$A$25:$BH$25,'FD mesh'!$B$84:$BI$84,$E566:$BL566)+'FD inverse'!$A$25*$C567/Setup!$B$17+INDEX('FD inverse'!$A$25:$BH$25,1,'FD mesh'!$B$15+1)*Setup!$B$22</f>
        <v>18.5763401922071</v>
      </c>
      <c r="AB567" s="0" t="n">
        <f aca="false">SUMPRODUCT('FD inverse'!$A$26:$BH$26,'FD mesh'!$B$84:$BI$84,$E566:$BL566)+'FD inverse'!$A$26*$C567/Setup!$B$17+INDEX('FD inverse'!$A$26:$BH$26,1,'FD mesh'!$B$15+1)*Setup!$B$22</f>
        <v>18.0312093844896</v>
      </c>
      <c r="AC567" s="0" t="n">
        <f aca="false">SUMPRODUCT('FD inverse'!$A$27:$BH$27,'FD mesh'!$B$84:$BI$84,$E566:$BL566)+'FD inverse'!$A$27*$C567/Setup!$B$17+INDEX('FD inverse'!$A$27:$BH$27,1,'FD mesh'!$B$15+1)*Setup!$B$22</f>
        <v>17.4865224583773</v>
      </c>
      <c r="AD567" s="0" t="n">
        <f aca="false">SUMPRODUCT('FD inverse'!$A$28:$BH$28,'FD mesh'!$B$84:$BI$84,$E566:$BL566)+'FD inverse'!$A$28*$C567/Setup!$B$17+INDEX('FD inverse'!$A$28:$BH$28,1,'FD mesh'!$B$15+1)*Setup!$B$22</f>
        <v>16.9422314512282</v>
      </c>
      <c r="AE567" s="0" t="n">
        <f aca="false">SUMPRODUCT('FD inverse'!$A$29:$BH$29,'FD mesh'!$B$84:$BI$84,$E566:$BL566)+'FD inverse'!$A$29*$C567/Setup!$B$17+INDEX('FD inverse'!$A$29:$BH$29,1,'FD mesh'!$B$15+1)*Setup!$B$22</f>
        <v>16.3982787802974</v>
      </c>
      <c r="AF567" s="0" t="n">
        <f aca="false">SUMPRODUCT('FD inverse'!$A$30:$BH$30,'FD mesh'!$B$84:$BI$84,$E566:$BL566)+'FD inverse'!$A$30*$C567/Setup!$B$17+INDEX('FD inverse'!$A$30:$BH$30,1,'FD mesh'!$B$15+1)*Setup!$B$22</f>
        <v>15.8545994475917</v>
      </c>
      <c r="AG567" s="0" t="n">
        <f aca="false">SUMPRODUCT('FD inverse'!$A$31:$BH$31,'FD mesh'!$B$84:$BI$84,$E566:$BL566)+'FD inverse'!$A$31*$C567/Setup!$B$17+INDEX('FD inverse'!$A$31:$BH$31,1,'FD mesh'!$B$15+1)*Setup!$B$22</f>
        <v>15.3111232390534</v>
      </c>
      <c r="AH567" s="0" t="n">
        <f aca="false">SUMPRODUCT('FD inverse'!$A$32:$BH$32,'FD mesh'!$B$84:$BI$84,$E566:$BL566)+'FD inverse'!$A$32*$C567/Setup!$B$17+INDEX('FD inverse'!$A$32:$BH$32,1,'FD mesh'!$B$15+1)*Setup!$B$22</f>
        <v>15.2883308430247</v>
      </c>
      <c r="AI567" s="0" t="n">
        <f aca="false">SUMPRODUCT('FD inverse'!$A$33:$BH$33,'FD mesh'!$B$84:$BI$84,$E566:$BL566)+'FD inverse'!$A$33*$C567/Setup!$B$17+INDEX('FD inverse'!$A$33:$BH$33,1,'FD mesh'!$B$15+1)*Setup!$B$22</f>
        <v>15.2657553055208</v>
      </c>
      <c r="AJ567" s="0" t="n">
        <f aca="false">SUMPRODUCT('FD inverse'!$A$34:$BH$34,'FD mesh'!$B$84:$BI$84,$E566:$BL566)+'FD inverse'!$A$34*$C567/Setup!$B$17+INDEX('FD inverse'!$A$34:$BH$34,1,'FD mesh'!$B$15+1)*Setup!$B$22</f>
        <v>15.2433878550589</v>
      </c>
      <c r="AK567" s="0" t="n">
        <f aca="false">SUMPRODUCT('FD inverse'!$A$35:$BH$35,'FD mesh'!$B$84:$BI$84,$E566:$BL566)+'FD inverse'!$A$35*$C567/Setup!$B$17+INDEX('FD inverse'!$A$35:$BH$35,1,'FD mesh'!$B$15+1)*Setup!$B$22</f>
        <v>15.2212177657784</v>
      </c>
      <c r="AL567" s="0" t="n">
        <f aca="false">SUMPRODUCT('FD inverse'!$A$36:$BH$36,'FD mesh'!$B$84:$BI$84,$E566:$BL566)+'FD inverse'!$A$36*$C567/Setup!$B$17+INDEX('FD inverse'!$A$36:$BH$36,1,'FD mesh'!$B$15+1)*Setup!$B$22</f>
        <v>15.1992325851859</v>
      </c>
      <c r="AM567" s="0" t="n">
        <f aca="false">SUMPRODUCT('FD inverse'!$A$37:$BH$37,'FD mesh'!$B$84:$BI$84,$E566:$BL566)+'FD inverse'!$A$37*$C567/Setup!$B$17+INDEX('FD inverse'!$A$37:$BH$37,1,'FD mesh'!$B$15+1)*Setup!$B$22</f>
        <v>15.1774183450303</v>
      </c>
      <c r="AN567" s="0" t="n">
        <f aca="false">SUMPRODUCT('FD inverse'!$A$38:$BH$38,'FD mesh'!$B$84:$BI$84,$E566:$BL566)+'FD inverse'!$A$38*$C567/Setup!$B$17+INDEX('FD inverse'!$A$38:$BH$38,1,'FD mesh'!$B$15+1)*Setup!$B$22</f>
        <v>15.1557597562635</v>
      </c>
      <c r="AO567" s="0" t="n">
        <f aca="false">SUMPRODUCT('FD inverse'!$A$39:$BH$39,'FD mesh'!$B$84:$BI$84,$E566:$BL566)+'FD inverse'!$A$39*$C567/Setup!$B$17+INDEX('FD inverse'!$A$39:$BH$39,1,'FD mesh'!$B$15+1)*Setup!$B$22</f>
        <v>15.1342403892125</v>
      </c>
      <c r="AP567" s="0" t="n">
        <f aca="false">SUMPRODUCT('FD inverse'!$A$40:$BH$40,'FD mesh'!$B$84:$BI$84,$E566:$BL566)+'FD inverse'!$A$40*$C567/Setup!$B$17+INDEX('FD inverse'!$A$40:$BH$40,1,'FD mesh'!$B$15+1)*Setup!$B$22</f>
        <v>15.1128428402253</v>
      </c>
      <c r="AQ567" s="0" t="n">
        <f aca="false">SUMPRODUCT('FD inverse'!$A$41:$BH$41,'FD mesh'!$B$84:$BI$84,$E566:$BL566)+'FD inverse'!$A$41*$C567/Setup!$B$17+INDEX('FD inverse'!$A$41:$BH$41,1,'FD mesh'!$B$15+1)*Setup!$B$22</f>
        <v>15.0915488861772</v>
      </c>
      <c r="AR567" s="0" t="n">
        <f aca="false">SUMPRODUCT('FD inverse'!$A$42:$BH$42,'FD mesh'!$B$84:$BI$84,$E566:$BL566)+'FD inverse'!$A$42*$C567/Setup!$B$17+INDEX('FD inverse'!$A$42:$BH$42,1,'FD mesh'!$B$15+1)*Setup!$B$22</f>
        <v>15.0703396283258</v>
      </c>
      <c r="AS567" s="0" t="n">
        <f aca="false">SUMPRODUCT('FD inverse'!$A$43:$BH$43,'FD mesh'!$B$84:$BI$84,$E566:$BL566)+'FD inverse'!$A$43*$C567/Setup!$B$17+INDEX('FD inverse'!$A$43:$BH$43,1,'FD mesh'!$B$15+1)*Setup!$B$22</f>
        <v>0</v>
      </c>
      <c r="AT567" s="0" t="n">
        <f aca="false">SUMPRODUCT('FD inverse'!$A$44:$BH$44,'FD mesh'!$B$84:$BI$84,$E566:$BL566)+'FD inverse'!$A$44*$C567/Setup!$B$17+INDEX('FD inverse'!$A$44:$BH$44,1,'FD mesh'!$B$15+1)*Setup!$B$22</f>
        <v>0</v>
      </c>
      <c r="AU567" s="0" t="n">
        <f aca="false">SUMPRODUCT('FD inverse'!$A$45:$BH$45,'FD mesh'!$B$84:$BI$84,$E566:$BL566)+'FD inverse'!$A$45*$C567/Setup!$B$17+INDEX('FD inverse'!$A$45:$BH$45,1,'FD mesh'!$B$15+1)*Setup!$B$22</f>
        <v>0</v>
      </c>
      <c r="AV567" s="0" t="n">
        <f aca="false">SUMPRODUCT('FD inverse'!$A$46:$BH$46,'FD mesh'!$B$84:$BI$84,$E566:$BL566)+'FD inverse'!$A$46*$C567/Setup!$B$17+INDEX('FD inverse'!$A$46:$BH$46,1,'FD mesh'!$B$15+1)*Setup!$B$22</f>
        <v>0</v>
      </c>
      <c r="AW567" s="0" t="n">
        <f aca="false">SUMPRODUCT('FD inverse'!$A$47:$BH$47,'FD mesh'!$B$84:$BI$84,$E566:$BL566)+'FD inverse'!$A$47*$C567/Setup!$B$17+INDEX('FD inverse'!$A$47:$BH$47,1,'FD mesh'!$B$15+1)*Setup!$B$22</f>
        <v>0</v>
      </c>
      <c r="AX567" s="0" t="n">
        <f aca="false">SUMPRODUCT('FD inverse'!$A$48:$BH$48,'FD mesh'!$B$84:$BI$84,$E566:$BL566)+'FD inverse'!$A$48*$C567/Setup!$B$17+INDEX('FD inverse'!$A$48:$BH$48,1,'FD mesh'!$B$15+1)*Setup!$B$22</f>
        <v>0</v>
      </c>
      <c r="AY567" s="0" t="n">
        <f aca="false">SUMPRODUCT('FD inverse'!$A$49:$BH$49,'FD mesh'!$B$84:$BI$84,$E566:$BL566)+'FD inverse'!$A$49*$C567/Setup!$B$17+INDEX('FD inverse'!$A$49:$BH$49,1,'FD mesh'!$B$15+1)*Setup!$B$22</f>
        <v>0</v>
      </c>
      <c r="AZ567" s="0" t="n">
        <f aca="false">SUMPRODUCT('FD inverse'!$A$50:$BH$50,'FD mesh'!$B$84:$BI$84,$E566:$BL566)+'FD inverse'!$A$50*$C567/Setup!$B$17+INDEX('FD inverse'!$A$50:$BH$50,1,'FD mesh'!$B$15+1)*Setup!$B$22</f>
        <v>0</v>
      </c>
      <c r="BA567" s="0" t="n">
        <f aca="false">SUMPRODUCT('FD inverse'!$A$51:$BH$51,'FD mesh'!$B$84:$BI$84,$E566:$BL566)+'FD inverse'!$A$51*$C567/Setup!$B$17+INDEX('FD inverse'!$A$51:$BH$51,1,'FD mesh'!$B$15+1)*Setup!$B$22</f>
        <v>0</v>
      </c>
      <c r="BB567" s="0" t="n">
        <f aca="false">SUMPRODUCT('FD inverse'!$A$52:$BH$52,'FD mesh'!$B$84:$BI$84,$E566:$BL566)+'FD inverse'!$A$52*$C567/Setup!$B$17+INDEX('FD inverse'!$A$52:$BH$52,1,'FD mesh'!$B$15+1)*Setup!$B$22</f>
        <v>0</v>
      </c>
      <c r="BC567" s="0" t="n">
        <f aca="false">SUMPRODUCT('FD inverse'!$A$53:$BH$53,'FD mesh'!$B$84:$BI$84,$E566:$BL566)+'FD inverse'!$A$53*$C567/Setup!$B$17+INDEX('FD inverse'!$A$53:$BH$53,1,'FD mesh'!$B$15+1)*Setup!$B$22</f>
        <v>0</v>
      </c>
      <c r="BD567" s="0" t="n">
        <f aca="false">SUMPRODUCT('FD inverse'!$A$54:$BH$54,'FD mesh'!$B$84:$BI$84,$E566:$BL566)+'FD inverse'!$A$54*$C567/Setup!$B$17+INDEX('FD inverse'!$A$54:$BH$54,1,'FD mesh'!$B$15+1)*Setup!$B$22</f>
        <v>0</v>
      </c>
      <c r="BE567" s="0" t="n">
        <f aca="false">SUMPRODUCT('FD inverse'!$A$55:$BH$55,'FD mesh'!$B$84:$BI$84,$E566:$BL566)+'FD inverse'!$A$55*$C567/Setup!$B$17+INDEX('FD inverse'!$A$55:$BH$55,1,'FD mesh'!$B$15+1)*Setup!$B$22</f>
        <v>0</v>
      </c>
      <c r="BF567" s="0" t="n">
        <f aca="false">SUMPRODUCT('FD inverse'!$A$56:$BH$56,'FD mesh'!$B$84:$BI$84,$E566:$BL566)+'FD inverse'!$A$56*$C567/Setup!$B$17+INDEX('FD inverse'!$A$56:$BH$56,1,'FD mesh'!$B$15+1)*Setup!$B$22</f>
        <v>0</v>
      </c>
      <c r="BG567" s="0" t="n">
        <f aca="false">SUMPRODUCT('FD inverse'!$A$57:$BH$57,'FD mesh'!$B$84:$BI$84,$E566:$BL566)+'FD inverse'!$A$57*$C567/Setup!$B$17+INDEX('FD inverse'!$A$57:$BH$57,1,'FD mesh'!$B$15+1)*Setup!$B$22</f>
        <v>0</v>
      </c>
      <c r="BH567" s="0" t="n">
        <f aca="false">SUMPRODUCT('FD inverse'!$A$58:$BH$58,'FD mesh'!$B$84:$BI$84,$E566:$BL566)+'FD inverse'!$A$58*$C567/Setup!$B$17+INDEX('FD inverse'!$A$58:$BH$58,1,'FD mesh'!$B$15+1)*Setup!$B$22</f>
        <v>0</v>
      </c>
      <c r="BI567" s="0" t="n">
        <f aca="false">SUMPRODUCT('FD inverse'!$A$59:$BH$59,'FD mesh'!$B$84:$BI$84,$E566:$BL566)+'FD inverse'!$A$59*$C567/Setup!$B$17+INDEX('FD inverse'!$A$59:$BH$59,1,'FD mesh'!$B$15+1)*Setup!$B$22</f>
        <v>0</v>
      </c>
      <c r="BJ567" s="0" t="n">
        <f aca="false">SUMPRODUCT('FD inverse'!$A$60:$BH$60,'FD mesh'!$B$84:$BI$84,$E566:$BL566)+'FD inverse'!$A$60*$C567/Setup!$B$17+INDEX('FD inverse'!$A$60:$BH$60,1,'FD mesh'!$B$15+1)*Setup!$B$22</f>
        <v>0</v>
      </c>
      <c r="BK567" s="0" t="n">
        <f aca="false">SUMPRODUCT('FD inverse'!$A$61:$BH$61,'FD mesh'!$B$84:$BI$84,$E566:$BL566)+'FD inverse'!$A$61*$C567/Setup!$B$17+INDEX('FD inverse'!$A$61:$BH$61,1,'FD mesh'!$B$15+1)*Setup!$B$22</f>
        <v>0</v>
      </c>
      <c r="BL567" s="0" t="n">
        <f aca="false">SUMPRODUCT('FD inverse'!$A$62:$BH$62,'FD mesh'!$B$84:$BI$84,$E566:$BL566)+'FD inverse'!$A$62*$C567/Setup!$B$17+INDEX('FD inverse'!$A$62:$BH$62,1,'FD mesh'!$B$15+1)*Setup!$B$22</f>
        <v>0</v>
      </c>
    </row>
    <row r="568" customFormat="false" ht="15" hidden="false" customHeight="false" outlineLevel="0" collapsed="false">
      <c r="A568" s="0" t="n">
        <v>563</v>
      </c>
      <c r="B568" s="0" t="n">
        <f aca="false">A568*Setup!$B$11/3600</f>
        <v>46.9166666666667</v>
      </c>
      <c r="C568" s="0" t="n">
        <f aca="false">Setup!$B$7+Setup!$B$8*COS(2*PI()*(B568-Setup!$B$9)/24)</f>
        <v>23.0492564306953</v>
      </c>
      <c r="D568" s="0" t="n">
        <f aca="false">(C568-E568)/Setup!$B$17</f>
        <v>-2.47510666157178</v>
      </c>
      <c r="E568" s="0" t="n">
        <f aca="false">SUMPRODUCT('FD inverse'!$A$3:$BH$3,'FD mesh'!$B$84:$BI$84,$E567:$BL567)+'FD inverse'!$A$3*$C568/Setup!$B$17+INDEX('FD inverse'!$A$3:$BH$3,1,'FD mesh'!$B$15+1)*Setup!$B$22</f>
        <v>23.3710202966996</v>
      </c>
      <c r="F568" s="0" t="n">
        <f aca="false">SUMPRODUCT('FD inverse'!$A$4:$BH$4,'FD mesh'!$B$84:$BI$84,$E567:$BL567)+'FD inverse'!$A$4*$C568/Setup!$B$17+INDEX('FD inverse'!$A$4:$BH$4,1,'FD mesh'!$B$15+1)*Setup!$B$22</f>
        <v>23.4333412795474</v>
      </c>
      <c r="G568" s="0" t="n">
        <f aca="false">SUMPRODUCT('FD inverse'!$A$5:$BH$5,'FD mesh'!$B$84:$BI$84,$E567:$BL567)+'FD inverse'!$A$5*$C568/Setup!$B$17+INDEX('FD inverse'!$A$5:$BH$5,1,'FD mesh'!$B$15+1)*Setup!$B$22</f>
        <v>23.4762314970187</v>
      </c>
      <c r="H568" s="0" t="n">
        <f aca="false">SUMPRODUCT('FD inverse'!$A$6:$BH$6,'FD mesh'!$B$84:$BI$84,$E567:$BL567)+'FD inverse'!$A$6*$C568/Setup!$B$17+INDEX('FD inverse'!$A$6:$BH$6,1,'FD mesh'!$B$15+1)*Setup!$B$22</f>
        <v>23.5931562873186</v>
      </c>
      <c r="I568" s="0" t="n">
        <f aca="false">SUMPRODUCT('FD inverse'!$A$7:$BH$7,'FD mesh'!$B$84:$BI$84,$E567:$BL567)+'FD inverse'!$A$7*$C568/Setup!$B$17+INDEX('FD inverse'!$A$7:$BH$7,1,'FD mesh'!$B$15+1)*Setup!$B$22</f>
        <v>23.5999010077327</v>
      </c>
      <c r="J568" s="0" t="n">
        <f aca="false">SUMPRODUCT('FD inverse'!$A$8:$BH$8,'FD mesh'!$B$84:$BI$84,$E567:$BL567)+'FD inverse'!$A$8*$C568/Setup!$B$17+INDEX('FD inverse'!$A$8:$BH$8,1,'FD mesh'!$B$15+1)*Setup!$B$22</f>
        <v>23.6006931510158</v>
      </c>
      <c r="K568" s="0" t="n">
        <f aca="false">SUMPRODUCT('FD inverse'!$A$9:$BH$9,'FD mesh'!$B$84:$BI$84,$E567:$BL567)+'FD inverse'!$A$9*$C568/Setup!$B$17+INDEX('FD inverse'!$A$9:$BH$9,1,'FD mesh'!$B$15+1)*Setup!$B$22</f>
        <v>23.5966666476786</v>
      </c>
      <c r="L568" s="0" t="n">
        <f aca="false">SUMPRODUCT('FD inverse'!$A$10:$BH$10,'FD mesh'!$B$84:$BI$84,$E567:$BL567)+'FD inverse'!$A$10*$C568/Setup!$B$17+INDEX('FD inverse'!$A$10:$BH$10,1,'FD mesh'!$B$15+1)*Setup!$B$22</f>
        <v>23.5888319012949</v>
      </c>
      <c r="M568" s="0" t="n">
        <f aca="false">SUMPRODUCT('FD inverse'!$A$11:$BH$11,'FD mesh'!$B$84:$BI$84,$E567:$BL567)+'FD inverse'!$A$11*$C568/Setup!$B$17+INDEX('FD inverse'!$A$11:$BH$11,1,'FD mesh'!$B$15+1)*Setup!$B$22</f>
        <v>23.5780720036002</v>
      </c>
      <c r="N568" s="0" t="n">
        <f aca="false">SUMPRODUCT('FD inverse'!$A$12:$BH$12,'FD mesh'!$B$84:$BI$84,$E567:$BL567)+'FD inverse'!$A$12*$C568/Setup!$B$17+INDEX('FD inverse'!$A$12:$BH$12,1,'FD mesh'!$B$15+1)*Setup!$B$22</f>
        <v>23.5651398243724</v>
      </c>
      <c r="O568" s="0" t="n">
        <f aca="false">SUMPRODUCT('FD inverse'!$A$13:$BH$13,'FD mesh'!$B$84:$BI$84,$E567:$BL567)+'FD inverse'!$A$13*$C568/Setup!$B$17+INDEX('FD inverse'!$A$13:$BH$13,1,'FD mesh'!$B$15+1)*Setup!$B$22</f>
        <v>23.5506558340343</v>
      </c>
      <c r="P568" s="0" t="n">
        <f aca="false">SUMPRODUCT('FD inverse'!$A$14:$BH$14,'FD mesh'!$B$84:$BI$84,$E567:$BL567)+'FD inverse'!$A$14*$C568/Setup!$B$17+INDEX('FD inverse'!$A$14:$BH$14,1,'FD mesh'!$B$15+1)*Setup!$B$22</f>
        <v>23.5351065378709</v>
      </c>
      <c r="Q568" s="0" t="n">
        <f aca="false">SUMPRODUCT('FD inverse'!$A$15:$BH$15,'FD mesh'!$B$84:$BI$84,$E567:$BL567)+'FD inverse'!$A$15*$C568/Setup!$B$17+INDEX('FD inverse'!$A$15:$BH$15,1,'FD mesh'!$B$15+1)*Setup!$B$22</f>
        <v>23.5188434220055</v>
      </c>
      <c r="R568" s="0" t="n">
        <f aca="false">SUMPRODUCT('FD inverse'!$A$16:$BH$16,'FD mesh'!$B$84:$BI$84,$E567:$BL567)+'FD inverse'!$A$16*$C568/Setup!$B$17+INDEX('FD inverse'!$A$16:$BH$16,1,'FD mesh'!$B$15+1)*Setup!$B$22</f>
        <v>23.5020823327686</v>
      </c>
      <c r="S568" s="0" t="n">
        <f aca="false">SUMPRODUCT('FD inverse'!$A$17:$BH$17,'FD mesh'!$B$84:$BI$84,$E567:$BL567)+'FD inverse'!$A$17*$C568/Setup!$B$17+INDEX('FD inverse'!$A$17:$BH$17,1,'FD mesh'!$B$15+1)*Setup!$B$22</f>
        <v>22.9540864507547</v>
      </c>
      <c r="T568" s="0" t="n">
        <f aca="false">SUMPRODUCT('FD inverse'!$A$18:$BH$18,'FD mesh'!$B$84:$BI$84,$E567:$BL567)+'FD inverse'!$A$18*$C568/Setup!$B$17+INDEX('FD inverse'!$A$18:$BH$18,1,'FD mesh'!$B$15+1)*Setup!$B$22</f>
        <v>22.4060595399716</v>
      </c>
      <c r="U568" s="0" t="n">
        <f aca="false">SUMPRODUCT('FD inverse'!$A$19:$BH$19,'FD mesh'!$B$84:$BI$84,$E567:$BL567)+'FD inverse'!$A$19*$C568/Setup!$B$17+INDEX('FD inverse'!$A$19:$BH$19,1,'FD mesh'!$B$15+1)*Setup!$B$22</f>
        <v>21.8581474190615</v>
      </c>
      <c r="V568" s="0" t="n">
        <f aca="false">SUMPRODUCT('FD inverse'!$A$20:$BH$20,'FD mesh'!$B$84:$BI$84,$E567:$BL567)+'FD inverse'!$A$20*$C568/Setup!$B$17+INDEX('FD inverse'!$A$20:$BH$20,1,'FD mesh'!$B$15+1)*Setup!$B$22</f>
        <v>21.3104663993267</v>
      </c>
      <c r="W568" s="0" t="n">
        <f aca="false">SUMPRODUCT('FD inverse'!$A$21:$BH$21,'FD mesh'!$B$84:$BI$84,$E567:$BL567)+'FD inverse'!$A$21*$C568/Setup!$B$17+INDEX('FD inverse'!$A$21:$BH$21,1,'FD mesh'!$B$15+1)*Setup!$B$22</f>
        <v>20.7631054635523</v>
      </c>
      <c r="X568" s="0" t="n">
        <f aca="false">SUMPRODUCT('FD inverse'!$A$22:$BH$22,'FD mesh'!$B$84:$BI$84,$E567:$BL567)+'FD inverse'!$A$22*$C568/Setup!$B$17+INDEX('FD inverse'!$A$22:$BH$22,1,'FD mesh'!$B$15+1)*Setup!$B$22</f>
        <v>20.2161284619679</v>
      </c>
      <c r="Y568" s="0" t="n">
        <f aca="false">SUMPRODUCT('FD inverse'!$A$23:$BH$23,'FD mesh'!$B$84:$BI$84,$E567:$BL567)+'FD inverse'!$A$23*$C568/Setup!$B$17+INDEX('FD inverse'!$A$23:$BH$23,1,'FD mesh'!$B$15+1)*Setup!$B$22</f>
        <v>19.6695763197605</v>
      </c>
      <c r="Z568" s="0" t="n">
        <f aca="false">SUMPRODUCT('FD inverse'!$A$24:$BH$24,'FD mesh'!$B$84:$BI$84,$E567:$BL567)+'FD inverse'!$A$24*$C568/Setup!$B$17+INDEX('FD inverse'!$A$24:$BH$24,1,'FD mesh'!$B$15+1)*Setup!$B$22</f>
        <v>19.1234692515526</v>
      </c>
      <c r="AA568" s="0" t="n">
        <f aca="false">SUMPRODUCT('FD inverse'!$A$25:$BH$25,'FD mesh'!$B$84:$BI$84,$E567:$BL567)+'FD inverse'!$A$25*$C568/Setup!$B$17+INDEX('FD inverse'!$A$25:$BH$25,1,'FD mesh'!$B$15+1)*Setup!$B$22</f>
        <v>18.5778089791635</v>
      </c>
      <c r="AB568" s="0" t="n">
        <f aca="false">SUMPRODUCT('FD inverse'!$A$26:$BH$26,'FD mesh'!$B$84:$BI$84,$E567:$BL567)+'FD inverse'!$A$26*$C568/Setup!$B$17+INDEX('FD inverse'!$A$26:$BH$26,1,'FD mesh'!$B$15+1)*Setup!$B$22</f>
        <v>18.0325809497929</v>
      </c>
      <c r="AC568" s="0" t="n">
        <f aca="false">SUMPRODUCT('FD inverse'!$A$27:$BH$27,'FD mesh'!$B$84:$BI$84,$E567:$BL567)+'FD inverse'!$A$27*$C568/Setup!$B$17+INDEX('FD inverse'!$A$27:$BH$27,1,'FD mesh'!$B$15+1)*Setup!$B$22</f>
        <v>17.4877565524974</v>
      </c>
      <c r="AD568" s="0" t="n">
        <f aca="false">SUMPRODUCT('FD inverse'!$A$28:$BH$28,'FD mesh'!$B$84:$BI$84,$E567:$BL567)+'FD inverse'!$A$28*$C568/Setup!$B$17+INDEX('FD inverse'!$A$28:$BH$28,1,'FD mesh'!$B$15+1)*Setup!$B$22</f>
        <v>16.9432953314715</v>
      </c>
      <c r="AE568" s="0" t="n">
        <f aca="false">SUMPRODUCT('FD inverse'!$A$29:$BH$29,'FD mesh'!$B$84:$BI$84,$E567:$BL567)+'FD inverse'!$A$29*$C568/Setup!$B$17+INDEX('FD inverse'!$A$29:$BH$29,1,'FD mesh'!$B$15+1)*Setup!$B$22</f>
        <v>16.3991471952029</v>
      </c>
      <c r="AF568" s="0" t="n">
        <f aca="false">SUMPRODUCT('FD inverse'!$A$30:$BH$30,'FD mesh'!$B$84:$BI$84,$E567:$BL567)+'FD inverse'!$A$30*$C568/Setup!$B$17+INDEX('FD inverse'!$A$30:$BH$30,1,'FD mesh'!$B$15+1)*Setup!$B$22</f>
        <v>15.855254621035</v>
      </c>
      <c r="AG568" s="0" t="n">
        <f aca="false">SUMPRODUCT('FD inverse'!$A$31:$BH$31,'FD mesh'!$B$84:$BI$84,$E567:$BL567)+'FD inverse'!$A$31*$C568/Setup!$B$17+INDEX('FD inverse'!$A$31:$BH$31,1,'FD mesh'!$B$15+1)*Setup!$B$22</f>
        <v>15.3115548550519</v>
      </c>
      <c r="AH568" s="0" t="n">
        <f aca="false">SUMPRODUCT('FD inverse'!$A$32:$BH$32,'FD mesh'!$B$84:$BI$84,$E567:$BL567)+'FD inverse'!$A$32*$C568/Setup!$B$17+INDEX('FD inverse'!$A$32:$BH$32,1,'FD mesh'!$B$15+1)*Setup!$B$22</f>
        <v>15.2887505077382</v>
      </c>
      <c r="AI568" s="0" t="n">
        <f aca="false">SUMPRODUCT('FD inverse'!$A$33:$BH$33,'FD mesh'!$B$84:$BI$84,$E567:$BL567)+'FD inverse'!$A$33*$C568/Setup!$B$17+INDEX('FD inverse'!$A$33:$BH$33,1,'FD mesh'!$B$15+1)*Setup!$B$22</f>
        <v>15.2661586043687</v>
      </c>
      <c r="AJ568" s="0" t="n">
        <f aca="false">SUMPRODUCT('FD inverse'!$A$34:$BH$34,'FD mesh'!$B$84:$BI$84,$E567:$BL567)+'FD inverse'!$A$34*$C568/Setup!$B$17+INDEX('FD inverse'!$A$34:$BH$34,1,'FD mesh'!$B$15+1)*Setup!$B$22</f>
        <v>15.2437708601652</v>
      </c>
      <c r="AK568" s="0" t="n">
        <f aca="false">SUMPRODUCT('FD inverse'!$A$35:$BH$35,'FD mesh'!$B$84:$BI$84,$E567:$BL567)+'FD inverse'!$A$35*$C568/Setup!$B$17+INDEX('FD inverse'!$A$35:$BH$35,1,'FD mesh'!$B$15+1)*Setup!$B$22</f>
        <v>15.2215770019684</v>
      </c>
      <c r="AL568" s="0" t="n">
        <f aca="false">SUMPRODUCT('FD inverse'!$A$36:$BH$36,'FD mesh'!$B$84:$BI$84,$E567:$BL567)+'FD inverse'!$A$36*$C568/Setup!$B$17+INDEX('FD inverse'!$A$36:$BH$36,1,'FD mesh'!$B$15+1)*Setup!$B$22</f>
        <v>15.1995649974054</v>
      </c>
      <c r="AM568" s="0" t="n">
        <f aca="false">SUMPRODUCT('FD inverse'!$A$37:$BH$37,'FD mesh'!$B$84:$BI$84,$E567:$BL567)+'FD inverse'!$A$37*$C568/Setup!$B$17+INDEX('FD inverse'!$A$37:$BH$37,1,'FD mesh'!$B$15+1)*Setup!$B$22</f>
        <v>15.1777212675643</v>
      </c>
      <c r="AN568" s="0" t="n">
        <f aca="false">SUMPRODUCT('FD inverse'!$A$38:$BH$38,'FD mesh'!$B$84:$BI$84,$E567:$BL567)+'FD inverse'!$A$38*$C568/Setup!$B$17+INDEX('FD inverse'!$A$38:$BH$38,1,'FD mesh'!$B$15+1)*Setup!$B$22</f>
        <v>15.1560308840873</v>
      </c>
      <c r="AO568" s="0" t="n">
        <f aca="false">SUMPRODUCT('FD inverse'!$A$39:$BH$39,'FD mesh'!$B$84:$BI$84,$E567:$BL567)+'FD inverse'!$A$39*$C568/Setup!$B$17+INDEX('FD inverse'!$A$39:$BH$39,1,'FD mesh'!$B$15+1)*Setup!$B$22</f>
        <v>15.1344777517597</v>
      </c>
      <c r="AP568" s="0" t="n">
        <f aca="false">SUMPRODUCT('FD inverse'!$A$40:$BH$40,'FD mesh'!$B$84:$BI$84,$E567:$BL567)+'FD inverse'!$A$40*$C568/Setup!$B$17+INDEX('FD inverse'!$A$40:$BH$40,1,'FD mesh'!$B$15+1)*Setup!$B$22</f>
        <v>15.1130447778206</v>
      </c>
      <c r="AQ568" s="0" t="n">
        <f aca="false">SUMPRODUCT('FD inverse'!$A$41:$BH$41,'FD mesh'!$B$84:$BI$84,$E567:$BL567)+'FD inverse'!$A$41*$C568/Setup!$B$17+INDEX('FD inverse'!$A$41:$BH$41,1,'FD mesh'!$B$15+1)*Setup!$B$22</f>
        <v>15.0917140293436</v>
      </c>
      <c r="AR568" s="0" t="n">
        <f aca="false">SUMPRODUCT('FD inverse'!$A$42:$BH$42,'FD mesh'!$B$84:$BI$84,$E567:$BL567)+'FD inverse'!$A$42*$C568/Setup!$B$17+INDEX('FD inverse'!$A$42:$BH$42,1,'FD mesh'!$B$15+1)*Setup!$B$22</f>
        <v>15.0704668801413</v>
      </c>
      <c r="AS568" s="0" t="n">
        <f aca="false">SUMPRODUCT('FD inverse'!$A$43:$BH$43,'FD mesh'!$B$84:$BI$84,$E567:$BL567)+'FD inverse'!$A$43*$C568/Setup!$B$17+INDEX('FD inverse'!$A$43:$BH$43,1,'FD mesh'!$B$15+1)*Setup!$B$22</f>
        <v>0</v>
      </c>
      <c r="AT568" s="0" t="n">
        <f aca="false">SUMPRODUCT('FD inverse'!$A$44:$BH$44,'FD mesh'!$B$84:$BI$84,$E567:$BL567)+'FD inverse'!$A$44*$C568/Setup!$B$17+INDEX('FD inverse'!$A$44:$BH$44,1,'FD mesh'!$B$15+1)*Setup!$B$22</f>
        <v>0</v>
      </c>
      <c r="AU568" s="0" t="n">
        <f aca="false">SUMPRODUCT('FD inverse'!$A$45:$BH$45,'FD mesh'!$B$84:$BI$84,$E567:$BL567)+'FD inverse'!$A$45*$C568/Setup!$B$17+INDEX('FD inverse'!$A$45:$BH$45,1,'FD mesh'!$B$15+1)*Setup!$B$22</f>
        <v>0</v>
      </c>
      <c r="AV568" s="0" t="n">
        <f aca="false">SUMPRODUCT('FD inverse'!$A$46:$BH$46,'FD mesh'!$B$84:$BI$84,$E567:$BL567)+'FD inverse'!$A$46*$C568/Setup!$B$17+INDEX('FD inverse'!$A$46:$BH$46,1,'FD mesh'!$B$15+1)*Setup!$B$22</f>
        <v>0</v>
      </c>
      <c r="AW568" s="0" t="n">
        <f aca="false">SUMPRODUCT('FD inverse'!$A$47:$BH$47,'FD mesh'!$B$84:$BI$84,$E567:$BL567)+'FD inverse'!$A$47*$C568/Setup!$B$17+INDEX('FD inverse'!$A$47:$BH$47,1,'FD mesh'!$B$15+1)*Setup!$B$22</f>
        <v>0</v>
      </c>
      <c r="AX568" s="0" t="n">
        <f aca="false">SUMPRODUCT('FD inverse'!$A$48:$BH$48,'FD mesh'!$B$84:$BI$84,$E567:$BL567)+'FD inverse'!$A$48*$C568/Setup!$B$17+INDEX('FD inverse'!$A$48:$BH$48,1,'FD mesh'!$B$15+1)*Setup!$B$22</f>
        <v>0</v>
      </c>
      <c r="AY568" s="0" t="n">
        <f aca="false">SUMPRODUCT('FD inverse'!$A$49:$BH$49,'FD mesh'!$B$84:$BI$84,$E567:$BL567)+'FD inverse'!$A$49*$C568/Setup!$B$17+INDEX('FD inverse'!$A$49:$BH$49,1,'FD mesh'!$B$15+1)*Setup!$B$22</f>
        <v>0</v>
      </c>
      <c r="AZ568" s="0" t="n">
        <f aca="false">SUMPRODUCT('FD inverse'!$A$50:$BH$50,'FD mesh'!$B$84:$BI$84,$E567:$BL567)+'FD inverse'!$A$50*$C568/Setup!$B$17+INDEX('FD inverse'!$A$50:$BH$50,1,'FD mesh'!$B$15+1)*Setup!$B$22</f>
        <v>0</v>
      </c>
      <c r="BA568" s="0" t="n">
        <f aca="false">SUMPRODUCT('FD inverse'!$A$51:$BH$51,'FD mesh'!$B$84:$BI$84,$E567:$BL567)+'FD inverse'!$A$51*$C568/Setup!$B$17+INDEX('FD inverse'!$A$51:$BH$51,1,'FD mesh'!$B$15+1)*Setup!$B$22</f>
        <v>0</v>
      </c>
      <c r="BB568" s="0" t="n">
        <f aca="false">SUMPRODUCT('FD inverse'!$A$52:$BH$52,'FD mesh'!$B$84:$BI$84,$E567:$BL567)+'FD inverse'!$A$52*$C568/Setup!$B$17+INDEX('FD inverse'!$A$52:$BH$52,1,'FD mesh'!$B$15+1)*Setup!$B$22</f>
        <v>0</v>
      </c>
      <c r="BC568" s="0" t="n">
        <f aca="false">SUMPRODUCT('FD inverse'!$A$53:$BH$53,'FD mesh'!$B$84:$BI$84,$E567:$BL567)+'FD inverse'!$A$53*$C568/Setup!$B$17+INDEX('FD inverse'!$A$53:$BH$53,1,'FD mesh'!$B$15+1)*Setup!$B$22</f>
        <v>0</v>
      </c>
      <c r="BD568" s="0" t="n">
        <f aca="false">SUMPRODUCT('FD inverse'!$A$54:$BH$54,'FD mesh'!$B$84:$BI$84,$E567:$BL567)+'FD inverse'!$A$54*$C568/Setup!$B$17+INDEX('FD inverse'!$A$54:$BH$54,1,'FD mesh'!$B$15+1)*Setup!$B$22</f>
        <v>0</v>
      </c>
      <c r="BE568" s="0" t="n">
        <f aca="false">SUMPRODUCT('FD inverse'!$A$55:$BH$55,'FD mesh'!$B$84:$BI$84,$E567:$BL567)+'FD inverse'!$A$55*$C568/Setup!$B$17+INDEX('FD inverse'!$A$55:$BH$55,1,'FD mesh'!$B$15+1)*Setup!$B$22</f>
        <v>0</v>
      </c>
      <c r="BF568" s="0" t="n">
        <f aca="false">SUMPRODUCT('FD inverse'!$A$56:$BH$56,'FD mesh'!$B$84:$BI$84,$E567:$BL567)+'FD inverse'!$A$56*$C568/Setup!$B$17+INDEX('FD inverse'!$A$56:$BH$56,1,'FD mesh'!$B$15+1)*Setup!$B$22</f>
        <v>0</v>
      </c>
      <c r="BG568" s="0" t="n">
        <f aca="false">SUMPRODUCT('FD inverse'!$A$57:$BH$57,'FD mesh'!$B$84:$BI$84,$E567:$BL567)+'FD inverse'!$A$57*$C568/Setup!$B$17+INDEX('FD inverse'!$A$57:$BH$57,1,'FD mesh'!$B$15+1)*Setup!$B$22</f>
        <v>0</v>
      </c>
      <c r="BH568" s="0" t="n">
        <f aca="false">SUMPRODUCT('FD inverse'!$A$58:$BH$58,'FD mesh'!$B$84:$BI$84,$E567:$BL567)+'FD inverse'!$A$58*$C568/Setup!$B$17+INDEX('FD inverse'!$A$58:$BH$58,1,'FD mesh'!$B$15+1)*Setup!$B$22</f>
        <v>0</v>
      </c>
      <c r="BI568" s="0" t="n">
        <f aca="false">SUMPRODUCT('FD inverse'!$A$59:$BH$59,'FD mesh'!$B$84:$BI$84,$E567:$BL567)+'FD inverse'!$A$59*$C568/Setup!$B$17+INDEX('FD inverse'!$A$59:$BH$59,1,'FD mesh'!$B$15+1)*Setup!$B$22</f>
        <v>0</v>
      </c>
      <c r="BJ568" s="0" t="n">
        <f aca="false">SUMPRODUCT('FD inverse'!$A$60:$BH$60,'FD mesh'!$B$84:$BI$84,$E567:$BL567)+'FD inverse'!$A$60*$C568/Setup!$B$17+INDEX('FD inverse'!$A$60:$BH$60,1,'FD mesh'!$B$15+1)*Setup!$B$22</f>
        <v>0</v>
      </c>
      <c r="BK568" s="0" t="n">
        <f aca="false">SUMPRODUCT('FD inverse'!$A$61:$BH$61,'FD mesh'!$B$84:$BI$84,$E567:$BL567)+'FD inverse'!$A$61*$C568/Setup!$B$17+INDEX('FD inverse'!$A$61:$BH$61,1,'FD mesh'!$B$15+1)*Setup!$B$22</f>
        <v>0</v>
      </c>
      <c r="BL568" s="0" t="n">
        <f aca="false">SUMPRODUCT('FD inverse'!$A$62:$BH$62,'FD mesh'!$B$84:$BI$84,$E567:$BL567)+'FD inverse'!$A$62*$C568/Setup!$B$17+INDEX('FD inverse'!$A$62:$BH$62,1,'FD mesh'!$B$15+1)*Setup!$B$22</f>
        <v>0</v>
      </c>
    </row>
    <row r="569" customFormat="false" ht="15" hidden="false" customHeight="false" outlineLevel="0" collapsed="false">
      <c r="A569" s="0" t="n">
        <v>564</v>
      </c>
      <c r="B569" s="0" t="n">
        <f aca="false">A569*Setup!$B$11/3600</f>
        <v>47</v>
      </c>
      <c r="C569" s="0" t="n">
        <f aca="false">Setup!$B$7+Setup!$B$8*COS(2*PI()*(B569-Setup!$B$9)/24)</f>
        <v>22.9647238195899</v>
      </c>
      <c r="D569" s="0" t="n">
        <f aca="false">(C569-E569)/Setup!$B$17</f>
        <v>-2.72382657197842</v>
      </c>
      <c r="E569" s="0" t="n">
        <f aca="false">SUMPRODUCT('FD inverse'!$A$3:$BH$3,'FD mesh'!$B$84:$BI$84,$E568:$BL568)+'FD inverse'!$A$3*$C569/Setup!$B$17+INDEX('FD inverse'!$A$3:$BH$3,1,'FD mesh'!$B$15+1)*Setup!$B$22</f>
        <v>23.3188212739471</v>
      </c>
      <c r="F569" s="0" t="n">
        <f aca="false">SUMPRODUCT('FD inverse'!$A$4:$BH$4,'FD mesh'!$B$84:$BI$84,$E568:$BL568)+'FD inverse'!$A$4*$C569/Setup!$B$17+INDEX('FD inverse'!$A$4:$BH$4,1,'FD mesh'!$B$15+1)*Setup!$B$22</f>
        <v>23.3885596280466</v>
      </c>
      <c r="G569" s="0" t="n">
        <f aca="false">SUMPRODUCT('FD inverse'!$A$5:$BH$5,'FD mesh'!$B$84:$BI$84,$E568:$BL568)+'FD inverse'!$A$5*$C569/Setup!$B$17+INDEX('FD inverse'!$A$5:$BH$5,1,'FD mesh'!$B$15+1)*Setup!$B$22</f>
        <v>23.4388615014598</v>
      </c>
      <c r="H569" s="0" t="n">
        <f aca="false">SUMPRODUCT('FD inverse'!$A$6:$BH$6,'FD mesh'!$B$84:$BI$84,$E568:$BL568)+'FD inverse'!$A$6*$C569/Setup!$B$17+INDEX('FD inverse'!$A$6:$BH$6,1,'FD mesh'!$B$15+1)*Setup!$B$22</f>
        <v>23.5806268410335</v>
      </c>
      <c r="I569" s="0" t="n">
        <f aca="false">SUMPRODUCT('FD inverse'!$A$7:$BH$7,'FD mesh'!$B$84:$BI$84,$E568:$BL568)+'FD inverse'!$A$7*$C569/Setup!$B$17+INDEX('FD inverse'!$A$7:$BH$7,1,'FD mesh'!$B$15+1)*Setup!$B$22</f>
        <v>23.5894764444516</v>
      </c>
      <c r="J569" s="0" t="n">
        <f aca="false">SUMPRODUCT('FD inverse'!$A$8:$BH$8,'FD mesh'!$B$84:$BI$84,$E568:$BL568)+'FD inverse'!$A$8*$C569/Setup!$B$17+INDEX('FD inverse'!$A$8:$BH$8,1,'FD mesh'!$B$15+1)*Setup!$B$22</f>
        <v>23.5921758630429</v>
      </c>
      <c r="K569" s="0" t="n">
        <f aca="false">SUMPRODUCT('FD inverse'!$A$9:$BH$9,'FD mesh'!$B$84:$BI$84,$E568:$BL568)+'FD inverse'!$A$9*$C569/Setup!$B$17+INDEX('FD inverse'!$A$9:$BH$9,1,'FD mesh'!$B$15+1)*Setup!$B$22</f>
        <v>23.5898503329776</v>
      </c>
      <c r="L569" s="0" t="n">
        <f aca="false">SUMPRODUCT('FD inverse'!$A$10:$BH$10,'FD mesh'!$B$84:$BI$84,$E568:$BL568)+'FD inverse'!$A$10*$C569/Setup!$B$17+INDEX('FD inverse'!$A$10:$BH$10,1,'FD mesh'!$B$15+1)*Setup!$B$22</f>
        <v>23.58350337831</v>
      </c>
      <c r="M569" s="0" t="n">
        <f aca="false">SUMPRODUCT('FD inverse'!$A$11:$BH$11,'FD mesh'!$B$84:$BI$84,$E568:$BL568)+'FD inverse'!$A$11*$C569/Setup!$B$17+INDEX('FD inverse'!$A$11:$BH$11,1,'FD mesh'!$B$15+1)*Setup!$B$22</f>
        <v>23.574012752265</v>
      </c>
      <c r="N569" s="0" t="n">
        <f aca="false">SUMPRODUCT('FD inverse'!$A$12:$BH$12,'FD mesh'!$B$84:$BI$84,$E568:$BL568)+'FD inverse'!$A$12*$C569/Setup!$B$17+INDEX('FD inverse'!$A$12:$BH$12,1,'FD mesh'!$B$15+1)*Setup!$B$22</f>
        <v>23.562127287674</v>
      </c>
      <c r="O569" s="0" t="n">
        <f aca="false">SUMPRODUCT('FD inverse'!$A$13:$BH$13,'FD mesh'!$B$84:$BI$84,$E568:$BL568)+'FD inverse'!$A$13*$C569/Setup!$B$17+INDEX('FD inverse'!$A$13:$BH$13,1,'FD mesh'!$B$15+1)*Setup!$B$22</f>
        <v>23.5484645152964</v>
      </c>
      <c r="P569" s="0" t="n">
        <f aca="false">SUMPRODUCT('FD inverse'!$A$14:$BH$14,'FD mesh'!$B$84:$BI$84,$E568:$BL568)+'FD inverse'!$A$14*$C569/Setup!$B$17+INDEX('FD inverse'!$A$14:$BH$14,1,'FD mesh'!$B$15+1)*Setup!$B$22</f>
        <v>23.5335089295041</v>
      </c>
      <c r="Q569" s="0" t="n">
        <f aca="false">SUMPRODUCT('FD inverse'!$A$15:$BH$15,'FD mesh'!$B$84:$BI$84,$E568:$BL568)+'FD inverse'!$A$15*$C569/Setup!$B$17+INDEX('FD inverse'!$A$15:$BH$15,1,'FD mesh'!$B$15+1)*Setup!$B$22</f>
        <v>23.5176108019025</v>
      </c>
      <c r="R569" s="0" t="n">
        <f aca="false">SUMPRODUCT('FD inverse'!$A$16:$BH$16,'FD mesh'!$B$84:$BI$84,$E568:$BL568)+'FD inverse'!$A$16*$C569/Setup!$B$17+INDEX('FD inverse'!$A$16:$BH$16,1,'FD mesh'!$B$15+1)*Setup!$B$22</f>
        <v>23.5009854648007</v>
      </c>
      <c r="S569" s="0" t="n">
        <f aca="false">SUMPRODUCT('FD inverse'!$A$17:$BH$17,'FD mesh'!$B$84:$BI$84,$E568:$BL568)+'FD inverse'!$A$17*$C569/Setup!$B$17+INDEX('FD inverse'!$A$17:$BH$17,1,'FD mesh'!$B$15+1)*Setup!$B$22</f>
        <v>22.9536168233418</v>
      </c>
      <c r="T569" s="0" t="n">
        <f aca="false">SUMPRODUCT('FD inverse'!$A$18:$BH$18,'FD mesh'!$B$84:$BI$84,$E568:$BL568)+'FD inverse'!$A$18*$C569/Setup!$B$17+INDEX('FD inverse'!$A$18:$BH$18,1,'FD mesh'!$B$15+1)*Setup!$B$22</f>
        <v>22.4061099772443</v>
      </c>
      <c r="U569" s="0" t="n">
        <f aca="false">SUMPRODUCT('FD inverse'!$A$19:$BH$19,'FD mesh'!$B$84:$BI$84,$E568:$BL568)+'FD inverse'!$A$19*$C569/Setup!$B$17+INDEX('FD inverse'!$A$19:$BH$19,1,'FD mesh'!$B$15+1)*Setup!$B$22</f>
        <v>21.8586179741157</v>
      </c>
      <c r="V569" s="0" t="n">
        <f aca="false">SUMPRODUCT('FD inverse'!$A$20:$BH$20,'FD mesh'!$B$84:$BI$84,$E568:$BL568)+'FD inverse'!$A$20*$C569/Setup!$B$17+INDEX('FD inverse'!$A$20:$BH$20,1,'FD mesh'!$B$15+1)*Setup!$B$22</f>
        <v>21.3112644486172</v>
      </c>
      <c r="W569" s="0" t="n">
        <f aca="false">SUMPRODUCT('FD inverse'!$A$21:$BH$21,'FD mesh'!$B$84:$BI$84,$E568:$BL568)+'FD inverse'!$A$21*$C569/Setup!$B$17+INDEX('FD inverse'!$A$21:$BH$21,1,'FD mesh'!$B$15+1)*Setup!$B$22</f>
        <v>20.7641457776243</v>
      </c>
      <c r="X569" s="0" t="n">
        <f aca="false">SUMPRODUCT('FD inverse'!$A$22:$BH$22,'FD mesh'!$B$84:$BI$84,$E568:$BL568)+'FD inverse'!$A$22*$C569/Setup!$B$17+INDEX('FD inverse'!$A$22:$BH$22,1,'FD mesh'!$B$15+1)*Setup!$B$22</f>
        <v>20.2173332562011</v>
      </c>
      <c r="Y569" s="0" t="n">
        <f aca="false">SUMPRODUCT('FD inverse'!$A$23:$BH$23,'FD mesh'!$B$84:$BI$84,$E568:$BL568)+'FD inverse'!$A$23*$C569/Setup!$B$17+INDEX('FD inverse'!$A$23:$BH$23,1,'FD mesh'!$B$15+1)*Setup!$B$22</f>
        <v>19.6708752885094</v>
      </c>
      <c r="Z569" s="0" t="n">
        <f aca="false">SUMPRODUCT('FD inverse'!$A$24:$BH$24,'FD mesh'!$B$84:$BI$84,$E568:$BL568)+'FD inverse'!$A$24*$C569/Setup!$B$17+INDEX('FD inverse'!$A$24:$BH$24,1,'FD mesh'!$B$15+1)*Setup!$B$22</f>
        <v>19.1247995887638</v>
      </c>
      <c r="AA569" s="0" t="n">
        <f aca="false">SUMPRODUCT('FD inverse'!$A$25:$BH$25,'FD mesh'!$B$84:$BI$84,$E568:$BL568)+'FD inverse'!$A$25*$C569/Setup!$B$17+INDEX('FD inverse'!$A$25:$BH$25,1,'FD mesh'!$B$15+1)*Setup!$B$22</f>
        <v>18.5791153882546</v>
      </c>
      <c r="AB569" s="0" t="n">
        <f aca="false">SUMPRODUCT('FD inverse'!$A$26:$BH$26,'FD mesh'!$B$84:$BI$84,$E568:$BL568)+'FD inverse'!$A$26*$C569/Setup!$B$17+INDEX('FD inverse'!$A$26:$BH$26,1,'FD mesh'!$B$15+1)*Setup!$B$22</f>
        <v>18.033815645278</v>
      </c>
      <c r="AC569" s="0" t="n">
        <f aca="false">SUMPRODUCT('FD inverse'!$A$27:$BH$27,'FD mesh'!$B$84:$BI$84,$E568:$BL568)+'FD inverse'!$A$27*$C569/Setup!$B$17+INDEX('FD inverse'!$A$27:$BH$27,1,'FD mesh'!$B$15+1)*Setup!$B$22</f>
        <v>17.4888792555441</v>
      </c>
      <c r="AD569" s="0" t="n">
        <f aca="false">SUMPRODUCT('FD inverse'!$A$28:$BH$28,'FD mesh'!$B$84:$BI$84,$E568:$BL568)+'FD inverse'!$A$28*$C569/Setup!$B$17+INDEX('FD inverse'!$A$28:$BH$28,1,'FD mesh'!$B$15+1)*Setup!$B$22</f>
        <v>16.9442732612783</v>
      </c>
      <c r="AE569" s="0" t="n">
        <f aca="false">SUMPRODUCT('FD inverse'!$A$29:$BH$29,'FD mesh'!$B$84:$BI$84,$E568:$BL568)+'FD inverse'!$A$29*$C569/Setup!$B$17+INDEX('FD inverse'!$A$29:$BH$29,1,'FD mesh'!$B$15+1)*Setup!$B$22</f>
        <v>16.3999550577843</v>
      </c>
      <c r="AF569" s="0" t="n">
        <f aca="false">SUMPRODUCT('FD inverse'!$A$30:$BH$30,'FD mesh'!$B$84:$BI$84,$E568:$BL568)+'FD inverse'!$A$30*$C569/Setup!$B$17+INDEX('FD inverse'!$A$30:$BH$30,1,'FD mesh'!$B$15+1)*Setup!$B$22</f>
        <v>15.855874596707</v>
      </c>
      <c r="AG569" s="0" t="n">
        <f aca="false">SUMPRODUCT('FD inverse'!$A$31:$BH$31,'FD mesh'!$B$84:$BI$84,$E568:$BL568)+'FD inverse'!$A$31*$C569/Setup!$B$17+INDEX('FD inverse'!$A$31:$BH$31,1,'FD mesh'!$B$15+1)*Setup!$B$22</f>
        <v>15.3119765856132</v>
      </c>
      <c r="AH569" s="0" t="n">
        <f aca="false">SUMPRODUCT('FD inverse'!$A$32:$BH$32,'FD mesh'!$B$84:$BI$84,$E568:$BL568)+'FD inverse'!$A$32*$C569/Setup!$B$17+INDEX('FD inverse'!$A$32:$BH$32,1,'FD mesh'!$B$15+1)*Setup!$B$22</f>
        <v>15.2891613190875</v>
      </c>
      <c r="AI569" s="0" t="n">
        <f aca="false">SUMPRODUCT('FD inverse'!$A$33:$BH$33,'FD mesh'!$B$84:$BI$84,$E568:$BL568)+'FD inverse'!$A$33*$C569/Setup!$B$17+INDEX('FD inverse'!$A$33:$BH$33,1,'FD mesh'!$B$15+1)*Setup!$B$22</f>
        <v>15.266554014729</v>
      </c>
      <c r="AJ569" s="0" t="n">
        <f aca="false">SUMPRODUCT('FD inverse'!$A$34:$BH$34,'FD mesh'!$B$84:$BI$84,$E568:$BL568)+'FD inverse'!$A$34*$C569/Setup!$B$17+INDEX('FD inverse'!$A$34:$BH$34,1,'FD mesh'!$B$15+1)*Setup!$B$22</f>
        <v>15.2441468762024</v>
      </c>
      <c r="AK569" s="0" t="n">
        <f aca="false">SUMPRODUCT('FD inverse'!$A$35:$BH$35,'FD mesh'!$B$84:$BI$84,$E568:$BL568)+'FD inverse'!$A$35*$C569/Setup!$B$17+INDEX('FD inverse'!$A$35:$BH$35,1,'FD mesh'!$B$15+1)*Setup!$B$22</f>
        <v>15.2219300856548</v>
      </c>
      <c r="AL569" s="0" t="n">
        <f aca="false">SUMPRODUCT('FD inverse'!$A$36:$BH$36,'FD mesh'!$B$84:$BI$84,$E568:$BL568)+'FD inverse'!$A$36*$C569/Setup!$B$17+INDEX('FD inverse'!$A$36:$BH$36,1,'FD mesh'!$B$15+1)*Setup!$B$22</f>
        <v>15.1998920342019</v>
      </c>
      <c r="AM569" s="0" t="n">
        <f aca="false">SUMPRODUCT('FD inverse'!$A$37:$BH$37,'FD mesh'!$B$84:$BI$84,$E568:$BL568)+'FD inverse'!$A$37*$C569/Setup!$B$17+INDEX('FD inverse'!$A$37:$BH$37,1,'FD mesh'!$B$15+1)*Setup!$B$22</f>
        <v>15.1780195363081</v>
      </c>
      <c r="AN569" s="0" t="n">
        <f aca="false">SUMPRODUCT('FD inverse'!$A$38:$BH$38,'FD mesh'!$B$84:$BI$84,$E568:$BL568)+'FD inverse'!$A$38*$C569/Setup!$B$17+INDEX('FD inverse'!$A$38:$BH$38,1,'FD mesh'!$B$15+1)*Setup!$B$22</f>
        <v>15.1562980289224</v>
      </c>
      <c r="AO569" s="0" t="n">
        <f aca="false">SUMPRODUCT('FD inverse'!$A$39:$BH$39,'FD mesh'!$B$84:$BI$84,$E568:$BL568)+'FD inverse'!$A$39*$C569/Setup!$B$17+INDEX('FD inverse'!$A$39:$BH$39,1,'FD mesh'!$B$15+1)*Setup!$B$22</f>
        <v>15.1347117564055</v>
      </c>
      <c r="AP569" s="0" t="n">
        <f aca="false">SUMPRODUCT('FD inverse'!$A$40:$BH$40,'FD mesh'!$B$84:$BI$84,$E568:$BL568)+'FD inverse'!$A$40*$C569/Setup!$B$17+INDEX('FD inverse'!$A$40:$BH$40,1,'FD mesh'!$B$15+1)*Setup!$B$22</f>
        <v>15.1132439424302</v>
      </c>
      <c r="AQ569" s="0" t="n">
        <f aca="false">SUMPRODUCT('FD inverse'!$A$41:$BH$41,'FD mesh'!$B$84:$BI$84,$E568:$BL568)+'FD inverse'!$A$41*$C569/Setup!$B$17+INDEX('FD inverse'!$A$41:$BH$41,1,'FD mesh'!$B$15+1)*Setup!$B$22</f>
        <v>15.0918769501678</v>
      </c>
      <c r="AR569" s="0" t="n">
        <f aca="false">SUMPRODUCT('FD inverse'!$A$42:$BH$42,'FD mesh'!$B$84:$BI$84,$E568:$BL568)+'FD inverse'!$A$42*$C569/Setup!$B$17+INDEX('FD inverse'!$A$42:$BH$42,1,'FD mesh'!$B$15+1)*Setup!$B$22</f>
        <v>15.0705924321792</v>
      </c>
      <c r="AS569" s="0" t="n">
        <f aca="false">SUMPRODUCT('FD inverse'!$A$43:$BH$43,'FD mesh'!$B$84:$BI$84,$E568:$BL568)+'FD inverse'!$A$43*$C569/Setup!$B$17+INDEX('FD inverse'!$A$43:$BH$43,1,'FD mesh'!$B$15+1)*Setup!$B$22</f>
        <v>0</v>
      </c>
      <c r="AT569" s="0" t="n">
        <f aca="false">SUMPRODUCT('FD inverse'!$A$44:$BH$44,'FD mesh'!$B$84:$BI$84,$E568:$BL568)+'FD inverse'!$A$44*$C569/Setup!$B$17+INDEX('FD inverse'!$A$44:$BH$44,1,'FD mesh'!$B$15+1)*Setup!$B$22</f>
        <v>0</v>
      </c>
      <c r="AU569" s="0" t="n">
        <f aca="false">SUMPRODUCT('FD inverse'!$A$45:$BH$45,'FD mesh'!$B$84:$BI$84,$E568:$BL568)+'FD inverse'!$A$45*$C569/Setup!$B$17+INDEX('FD inverse'!$A$45:$BH$45,1,'FD mesh'!$B$15+1)*Setup!$B$22</f>
        <v>0</v>
      </c>
      <c r="AV569" s="0" t="n">
        <f aca="false">SUMPRODUCT('FD inverse'!$A$46:$BH$46,'FD mesh'!$B$84:$BI$84,$E568:$BL568)+'FD inverse'!$A$46*$C569/Setup!$B$17+INDEX('FD inverse'!$A$46:$BH$46,1,'FD mesh'!$B$15+1)*Setup!$B$22</f>
        <v>0</v>
      </c>
      <c r="AW569" s="0" t="n">
        <f aca="false">SUMPRODUCT('FD inverse'!$A$47:$BH$47,'FD mesh'!$B$84:$BI$84,$E568:$BL568)+'FD inverse'!$A$47*$C569/Setup!$B$17+INDEX('FD inverse'!$A$47:$BH$47,1,'FD mesh'!$B$15+1)*Setup!$B$22</f>
        <v>0</v>
      </c>
      <c r="AX569" s="0" t="n">
        <f aca="false">SUMPRODUCT('FD inverse'!$A$48:$BH$48,'FD mesh'!$B$84:$BI$84,$E568:$BL568)+'FD inverse'!$A$48*$C569/Setup!$B$17+INDEX('FD inverse'!$A$48:$BH$48,1,'FD mesh'!$B$15+1)*Setup!$B$22</f>
        <v>0</v>
      </c>
      <c r="AY569" s="0" t="n">
        <f aca="false">SUMPRODUCT('FD inverse'!$A$49:$BH$49,'FD mesh'!$B$84:$BI$84,$E568:$BL568)+'FD inverse'!$A$49*$C569/Setup!$B$17+INDEX('FD inverse'!$A$49:$BH$49,1,'FD mesh'!$B$15+1)*Setup!$B$22</f>
        <v>0</v>
      </c>
      <c r="AZ569" s="0" t="n">
        <f aca="false">SUMPRODUCT('FD inverse'!$A$50:$BH$50,'FD mesh'!$B$84:$BI$84,$E568:$BL568)+'FD inverse'!$A$50*$C569/Setup!$B$17+INDEX('FD inverse'!$A$50:$BH$50,1,'FD mesh'!$B$15+1)*Setup!$B$22</f>
        <v>0</v>
      </c>
      <c r="BA569" s="0" t="n">
        <f aca="false">SUMPRODUCT('FD inverse'!$A$51:$BH$51,'FD mesh'!$B$84:$BI$84,$E568:$BL568)+'FD inverse'!$A$51*$C569/Setup!$B$17+INDEX('FD inverse'!$A$51:$BH$51,1,'FD mesh'!$B$15+1)*Setup!$B$22</f>
        <v>0</v>
      </c>
      <c r="BB569" s="0" t="n">
        <f aca="false">SUMPRODUCT('FD inverse'!$A$52:$BH$52,'FD mesh'!$B$84:$BI$84,$E568:$BL568)+'FD inverse'!$A$52*$C569/Setup!$B$17+INDEX('FD inverse'!$A$52:$BH$52,1,'FD mesh'!$B$15+1)*Setup!$B$22</f>
        <v>0</v>
      </c>
      <c r="BC569" s="0" t="n">
        <f aca="false">SUMPRODUCT('FD inverse'!$A$53:$BH$53,'FD mesh'!$B$84:$BI$84,$E568:$BL568)+'FD inverse'!$A$53*$C569/Setup!$B$17+INDEX('FD inverse'!$A$53:$BH$53,1,'FD mesh'!$B$15+1)*Setup!$B$22</f>
        <v>0</v>
      </c>
      <c r="BD569" s="0" t="n">
        <f aca="false">SUMPRODUCT('FD inverse'!$A$54:$BH$54,'FD mesh'!$B$84:$BI$84,$E568:$BL568)+'FD inverse'!$A$54*$C569/Setup!$B$17+INDEX('FD inverse'!$A$54:$BH$54,1,'FD mesh'!$B$15+1)*Setup!$B$22</f>
        <v>0</v>
      </c>
      <c r="BE569" s="0" t="n">
        <f aca="false">SUMPRODUCT('FD inverse'!$A$55:$BH$55,'FD mesh'!$B$84:$BI$84,$E568:$BL568)+'FD inverse'!$A$55*$C569/Setup!$B$17+INDEX('FD inverse'!$A$55:$BH$55,1,'FD mesh'!$B$15+1)*Setup!$B$22</f>
        <v>0</v>
      </c>
      <c r="BF569" s="0" t="n">
        <f aca="false">SUMPRODUCT('FD inverse'!$A$56:$BH$56,'FD mesh'!$B$84:$BI$84,$E568:$BL568)+'FD inverse'!$A$56*$C569/Setup!$B$17+INDEX('FD inverse'!$A$56:$BH$56,1,'FD mesh'!$B$15+1)*Setup!$B$22</f>
        <v>0</v>
      </c>
      <c r="BG569" s="0" t="n">
        <f aca="false">SUMPRODUCT('FD inverse'!$A$57:$BH$57,'FD mesh'!$B$84:$BI$84,$E568:$BL568)+'FD inverse'!$A$57*$C569/Setup!$B$17+INDEX('FD inverse'!$A$57:$BH$57,1,'FD mesh'!$B$15+1)*Setup!$B$22</f>
        <v>0</v>
      </c>
      <c r="BH569" s="0" t="n">
        <f aca="false">SUMPRODUCT('FD inverse'!$A$58:$BH$58,'FD mesh'!$B$84:$BI$84,$E568:$BL568)+'FD inverse'!$A$58*$C569/Setup!$B$17+INDEX('FD inverse'!$A$58:$BH$58,1,'FD mesh'!$B$15+1)*Setup!$B$22</f>
        <v>0</v>
      </c>
      <c r="BI569" s="0" t="n">
        <f aca="false">SUMPRODUCT('FD inverse'!$A$59:$BH$59,'FD mesh'!$B$84:$BI$84,$E568:$BL568)+'FD inverse'!$A$59*$C569/Setup!$B$17+INDEX('FD inverse'!$A$59:$BH$59,1,'FD mesh'!$B$15+1)*Setup!$B$22</f>
        <v>0</v>
      </c>
      <c r="BJ569" s="0" t="n">
        <f aca="false">SUMPRODUCT('FD inverse'!$A$60:$BH$60,'FD mesh'!$B$84:$BI$84,$E568:$BL568)+'FD inverse'!$A$60*$C569/Setup!$B$17+INDEX('FD inverse'!$A$60:$BH$60,1,'FD mesh'!$B$15+1)*Setup!$B$22</f>
        <v>0</v>
      </c>
      <c r="BK569" s="0" t="n">
        <f aca="false">SUMPRODUCT('FD inverse'!$A$61:$BH$61,'FD mesh'!$B$84:$BI$84,$E568:$BL568)+'FD inverse'!$A$61*$C569/Setup!$B$17+INDEX('FD inverse'!$A$61:$BH$61,1,'FD mesh'!$B$15+1)*Setup!$B$22</f>
        <v>0</v>
      </c>
      <c r="BL569" s="0" t="n">
        <f aca="false">SUMPRODUCT('FD inverse'!$A$62:$BH$62,'FD mesh'!$B$84:$BI$84,$E568:$BL568)+'FD inverse'!$A$62*$C569/Setup!$B$17+INDEX('FD inverse'!$A$62:$BH$62,1,'FD mesh'!$B$15+1)*Setup!$B$22</f>
        <v>0</v>
      </c>
    </row>
    <row r="570" customFormat="false" ht="15" hidden="false" customHeight="false" outlineLevel="0" collapsed="false">
      <c r="A570" s="0" t="n">
        <v>565</v>
      </c>
      <c r="B570" s="0" t="n">
        <f aca="false">A570*Setup!$B$11/3600</f>
        <v>47.0833333333333</v>
      </c>
      <c r="C570" s="0" t="n">
        <f aca="false">Setup!$B$7+Setup!$B$8*COS(2*PI()*(B570-Setup!$B$9)/24)</f>
        <v>22.880683943876</v>
      </c>
      <c r="D570" s="0" t="n">
        <f aca="false">(C570-E570)/Setup!$B$17</f>
        <v>-2.96948312876888</v>
      </c>
      <c r="E570" s="0" t="n">
        <f aca="false">SUMPRODUCT('FD inverse'!$A$3:$BH$3,'FD mesh'!$B$84:$BI$84,$E569:$BL569)+'FD inverse'!$A$3*$C570/Setup!$B$17+INDEX('FD inverse'!$A$3:$BH$3,1,'FD mesh'!$B$15+1)*Setup!$B$22</f>
        <v>23.266716750616</v>
      </c>
      <c r="F570" s="0" t="n">
        <f aca="false">SUMPRODUCT('FD inverse'!$A$4:$BH$4,'FD mesh'!$B$84:$BI$84,$E569:$BL569)+'FD inverse'!$A$4*$C570/Setup!$B$17+INDEX('FD inverse'!$A$4:$BH$4,1,'FD mesh'!$B$15+1)*Setup!$B$22</f>
        <v>23.3437868194497</v>
      </c>
      <c r="G570" s="0" t="n">
        <f aca="false">SUMPRODUCT('FD inverse'!$A$5:$BH$5,'FD mesh'!$B$84:$BI$84,$E569:$BL569)+'FD inverse'!$A$5*$C570/Setup!$B$17+INDEX('FD inverse'!$A$5:$BH$5,1,'FD mesh'!$B$15+1)*Setup!$B$22</f>
        <v>23.4014242456633</v>
      </c>
      <c r="H570" s="0" t="n">
        <f aca="false">SUMPRODUCT('FD inverse'!$A$6:$BH$6,'FD mesh'!$B$84:$BI$84,$E569:$BL569)+'FD inverse'!$A$6*$C570/Setup!$B$17+INDEX('FD inverse'!$A$6:$BH$6,1,'FD mesh'!$B$15+1)*Setup!$B$22</f>
        <v>23.5677879987224</v>
      </c>
      <c r="I570" s="0" t="n">
        <f aca="false">SUMPRODUCT('FD inverse'!$A$7:$BH$7,'FD mesh'!$B$84:$BI$84,$E569:$BL569)+'FD inverse'!$A$7*$C570/Setup!$B$17+INDEX('FD inverse'!$A$7:$BH$7,1,'FD mesh'!$B$15+1)*Setup!$B$22</f>
        <v>23.5787231856271</v>
      </c>
      <c r="J570" s="0" t="n">
        <f aca="false">SUMPRODUCT('FD inverse'!$A$8:$BH$8,'FD mesh'!$B$84:$BI$84,$E569:$BL569)+'FD inverse'!$A$8*$C570/Setup!$B$17+INDEX('FD inverse'!$A$8:$BH$8,1,'FD mesh'!$B$15+1)*Setup!$B$22</f>
        <v>23.5833142670305</v>
      </c>
      <c r="K570" s="0" t="n">
        <f aca="false">SUMPRODUCT('FD inverse'!$A$9:$BH$9,'FD mesh'!$B$84:$BI$84,$E569:$BL569)+'FD inverse'!$A$9*$C570/Setup!$B$17+INDEX('FD inverse'!$A$9:$BH$9,1,'FD mesh'!$B$15+1)*Setup!$B$22</f>
        <v>23.5826772681906</v>
      </c>
      <c r="L570" s="0" t="n">
        <f aca="false">SUMPRODUCT('FD inverse'!$A$10:$BH$10,'FD mesh'!$B$84:$BI$84,$E569:$BL569)+'FD inverse'!$A$10*$C570/Setup!$B$17+INDEX('FD inverse'!$A$10:$BH$10,1,'FD mesh'!$B$15+1)*Setup!$B$22</f>
        <v>23.5778083727212</v>
      </c>
      <c r="M570" s="0" t="n">
        <f aca="false">SUMPRODUCT('FD inverse'!$A$11:$BH$11,'FD mesh'!$B$84:$BI$84,$E569:$BL569)+'FD inverse'!$A$11*$C570/Setup!$B$17+INDEX('FD inverse'!$A$11:$BH$11,1,'FD mesh'!$B$15+1)*Setup!$B$22</f>
        <v>23.5695795919488</v>
      </c>
      <c r="N570" s="0" t="n">
        <f aca="false">SUMPRODUCT('FD inverse'!$A$12:$BH$12,'FD mesh'!$B$84:$BI$84,$E569:$BL569)+'FD inverse'!$A$12*$C570/Setup!$B$17+INDEX('FD inverse'!$A$12:$BH$12,1,'FD mesh'!$B$15+1)*Setup!$B$22</f>
        <v>23.5587353773614</v>
      </c>
      <c r="O570" s="0" t="n">
        <f aca="false">SUMPRODUCT('FD inverse'!$A$13:$BH$13,'FD mesh'!$B$84:$BI$84,$E569:$BL569)+'FD inverse'!$A$13*$C570/Setup!$B$17+INDEX('FD inverse'!$A$13:$BH$13,1,'FD mesh'!$B$15+1)*Setup!$B$22</f>
        <v>23.545890035746</v>
      </c>
      <c r="P570" s="0" t="n">
        <f aca="false">SUMPRODUCT('FD inverse'!$A$14:$BH$14,'FD mesh'!$B$84:$BI$84,$E569:$BL569)+'FD inverse'!$A$14*$C570/Setup!$B$17+INDEX('FD inverse'!$A$14:$BH$14,1,'FD mesh'!$B$15+1)*Setup!$B$22</f>
        <v>23.5315258271391</v>
      </c>
      <c r="Q570" s="0" t="n">
        <f aca="false">SUMPRODUCT('FD inverse'!$A$15:$BH$15,'FD mesh'!$B$84:$BI$84,$E569:$BL569)+'FD inverse'!$A$15*$C570/Setup!$B$17+INDEX('FD inverse'!$A$15:$BH$15,1,'FD mesh'!$B$15+1)*Setup!$B$22</f>
        <v>23.5159916466356</v>
      </c>
      <c r="R570" s="0" t="n">
        <f aca="false">SUMPRODUCT('FD inverse'!$A$16:$BH$16,'FD mesh'!$B$84:$BI$84,$E569:$BL569)+'FD inverse'!$A$16*$C570/Setup!$B$17+INDEX('FD inverse'!$A$16:$BH$16,1,'FD mesh'!$B$15+1)*Setup!$B$22</f>
        <v>23.4995022122872</v>
      </c>
      <c r="S570" s="0" t="n">
        <f aca="false">SUMPRODUCT('FD inverse'!$A$17:$BH$17,'FD mesh'!$B$84:$BI$84,$E569:$BL569)+'FD inverse'!$A$17*$C570/Setup!$B$17+INDEX('FD inverse'!$A$17:$BH$17,1,'FD mesh'!$B$15+1)*Setup!$B$22</f>
        <v>22.9527845817549</v>
      </c>
      <c r="T570" s="0" t="n">
        <f aca="false">SUMPRODUCT('FD inverse'!$A$18:$BH$18,'FD mesh'!$B$84:$BI$84,$E569:$BL569)+'FD inverse'!$A$18*$C570/Setup!$B$17+INDEX('FD inverse'!$A$18:$BH$18,1,'FD mesh'!$B$15+1)*Setup!$B$22</f>
        <v>22.4058220344128</v>
      </c>
      <c r="U570" s="0" t="n">
        <f aca="false">SUMPRODUCT('FD inverse'!$A$19:$BH$19,'FD mesh'!$B$84:$BI$84,$E569:$BL569)+'FD inverse'!$A$19*$C570/Setup!$B$17+INDEX('FD inverse'!$A$19:$BH$19,1,'FD mesh'!$B$15+1)*Setup!$B$22</f>
        <v>21.8587747496089</v>
      </c>
      <c r="V570" s="0" t="n">
        <f aca="false">SUMPRODUCT('FD inverse'!$A$20:$BH$20,'FD mesh'!$B$84:$BI$84,$E569:$BL569)+'FD inverse'!$A$20*$C570/Setup!$B$17+INDEX('FD inverse'!$A$20:$BH$20,1,'FD mesh'!$B$15+1)*Setup!$B$22</f>
        <v>21.3117736015929</v>
      </c>
      <c r="W570" s="0" t="n">
        <f aca="false">SUMPRODUCT('FD inverse'!$A$21:$BH$21,'FD mesh'!$B$84:$BI$84,$E569:$BL569)+'FD inverse'!$A$21*$C570/Setup!$B$17+INDEX('FD inverse'!$A$21:$BH$21,1,'FD mesh'!$B$15+1)*Setup!$B$22</f>
        <v>20.7649222900241</v>
      </c>
      <c r="X570" s="0" t="n">
        <f aca="false">SUMPRODUCT('FD inverse'!$A$22:$BH$22,'FD mesh'!$B$84:$BI$84,$E569:$BL569)+'FD inverse'!$A$22*$C570/Setup!$B$17+INDEX('FD inverse'!$A$22:$BH$22,1,'FD mesh'!$B$15+1)*Setup!$B$22</f>
        <v>20.2182994949615</v>
      </c>
      <c r="Y570" s="0" t="n">
        <f aca="false">SUMPRODUCT('FD inverse'!$A$23:$BH$23,'FD mesh'!$B$84:$BI$84,$E569:$BL569)+'FD inverse'!$A$23*$C570/Setup!$B$17+INDEX('FD inverse'!$A$23:$BH$23,1,'FD mesh'!$B$15+1)*Setup!$B$22</f>
        <v>19.6719610501627</v>
      </c>
      <c r="Z570" s="0" t="n">
        <f aca="false">SUMPRODUCT('FD inverse'!$A$24:$BH$24,'FD mesh'!$B$84:$BI$84,$E569:$BL569)+'FD inverse'!$A$24*$C570/Setup!$B$17+INDEX('FD inverse'!$A$24:$BH$24,1,'FD mesh'!$B$15+1)*Setup!$B$22</f>
        <v>19.1259421295076</v>
      </c>
      <c r="AA570" s="0" t="n">
        <f aca="false">SUMPRODUCT('FD inverse'!$A$25:$BH$25,'FD mesh'!$B$84:$BI$84,$E569:$BL569)+'FD inverse'!$A$25*$C570/Setup!$B$17+INDEX('FD inverse'!$A$25:$BH$25,1,'FD mesh'!$B$15+1)*Setup!$B$22</f>
        <v>18.5802594422713</v>
      </c>
      <c r="AB570" s="0" t="n">
        <f aca="false">SUMPRODUCT('FD inverse'!$A$26:$BH$26,'FD mesh'!$B$84:$BI$84,$E569:$BL569)+'FD inverse'!$A$26*$C570/Setup!$B$17+INDEX('FD inverse'!$A$26:$BH$26,1,'FD mesh'!$B$15+1)*Setup!$B$22</f>
        <v>18.0349134337886</v>
      </c>
      <c r="AC570" s="0" t="n">
        <f aca="false">SUMPRODUCT('FD inverse'!$A$27:$BH$27,'FD mesh'!$B$84:$BI$84,$E569:$BL569)+'FD inverse'!$A$27*$C570/Setup!$B$17+INDEX('FD inverse'!$A$27:$BH$27,1,'FD mesh'!$B$15+1)*Setup!$B$22</f>
        <v>17.4898904887818</v>
      </c>
      <c r="AD570" s="0" t="n">
        <f aca="false">SUMPRODUCT('FD inverse'!$A$28:$BH$28,'FD mesh'!$B$84:$BI$84,$E569:$BL569)+'FD inverse'!$A$28*$C570/Setup!$B$17+INDEX('FD inverse'!$A$28:$BH$28,1,'FD mesh'!$B$15+1)*Setup!$B$22</f>
        <v>16.9451651352707</v>
      </c>
      <c r="AE570" s="0" t="n">
        <f aca="false">SUMPRODUCT('FD inverse'!$A$29:$BH$29,'FD mesh'!$B$84:$BI$84,$E569:$BL569)+'FD inverse'!$A$29*$C570/Setup!$B$17+INDEX('FD inverse'!$A$29:$BH$29,1,'FD mesh'!$B$15+1)*Setup!$B$22</f>
        <v>16.4007022475346</v>
      </c>
      <c r="AF570" s="0" t="n">
        <f aca="false">SUMPRODUCT('FD inverse'!$A$30:$BH$30,'FD mesh'!$B$84:$BI$84,$E569:$BL569)+'FD inverse'!$A$30*$C570/Setup!$B$17+INDEX('FD inverse'!$A$30:$BH$30,1,'FD mesh'!$B$15+1)*Setup!$B$22</f>
        <v>15.8564592470678</v>
      </c>
      <c r="AG570" s="0" t="n">
        <f aca="false">SUMPRODUCT('FD inverse'!$A$31:$BH$31,'FD mesh'!$B$84:$BI$84,$E569:$BL569)+'FD inverse'!$A$31*$C570/Setup!$B$17+INDEX('FD inverse'!$A$31:$BH$31,1,'FD mesh'!$B$15+1)*Setup!$B$22</f>
        <v>15.31238830085</v>
      </c>
      <c r="AH570" s="0" t="n">
        <f aca="false">SUMPRODUCT('FD inverse'!$A$32:$BH$32,'FD mesh'!$B$84:$BI$84,$E569:$BL569)+'FD inverse'!$A$32*$C570/Setup!$B$17+INDEX('FD inverse'!$A$32:$BH$32,1,'FD mesh'!$B$15+1)*Setup!$B$22</f>
        <v>15.2895631482152</v>
      </c>
      <c r="AI570" s="0" t="n">
        <f aca="false">SUMPRODUCT('FD inverse'!$A$33:$BH$33,'FD mesh'!$B$84:$BI$84,$E569:$BL569)+'FD inverse'!$A$33*$C570/Setup!$B$17+INDEX('FD inverse'!$A$33:$BH$33,1,'FD mesh'!$B$15+1)*Setup!$B$22</f>
        <v>15.2669414107403</v>
      </c>
      <c r="AJ570" s="0" t="n">
        <f aca="false">SUMPRODUCT('FD inverse'!$A$34:$BH$34,'FD mesh'!$B$84:$BI$84,$E569:$BL569)+'FD inverse'!$A$34*$C570/Setup!$B$17+INDEX('FD inverse'!$A$34:$BH$34,1,'FD mesh'!$B$15+1)*Setup!$B$22</f>
        <v>15.2445157820494</v>
      </c>
      <c r="AK570" s="0" t="n">
        <f aca="false">SUMPRODUCT('FD inverse'!$A$35:$BH$35,'FD mesh'!$B$84:$BI$84,$E569:$BL569)+'FD inverse'!$A$35*$C570/Setup!$B$17+INDEX('FD inverse'!$A$35:$BH$35,1,'FD mesh'!$B$15+1)*Setup!$B$22</f>
        <v>15.2222769019952</v>
      </c>
      <c r="AL570" s="0" t="n">
        <f aca="false">SUMPRODUCT('FD inverse'!$A$36:$BH$36,'FD mesh'!$B$84:$BI$84,$E569:$BL569)+'FD inverse'!$A$36*$C570/Setup!$B$17+INDEX('FD inverse'!$A$36:$BH$36,1,'FD mesh'!$B$15+1)*Setup!$B$22</f>
        <v>15.2002135883609</v>
      </c>
      <c r="AM570" s="0" t="n">
        <f aca="false">SUMPRODUCT('FD inverse'!$A$37:$BH$37,'FD mesh'!$B$84:$BI$84,$E569:$BL569)+'FD inverse'!$A$37*$C570/Setup!$B$17+INDEX('FD inverse'!$A$37:$BH$37,1,'FD mesh'!$B$15+1)*Setup!$B$22</f>
        <v>15.1783130528483</v>
      </c>
      <c r="AN570" s="0" t="n">
        <f aca="false">SUMPRODUCT('FD inverse'!$A$38:$BH$38,'FD mesh'!$B$84:$BI$84,$E569:$BL569)+'FD inverse'!$A$38*$C570/Setup!$B$17+INDEX('FD inverse'!$A$38:$BH$38,1,'FD mesh'!$B$15+1)*Setup!$B$22</f>
        <v>15.156561102169</v>
      </c>
      <c r="AO570" s="0" t="n">
        <f aca="false">SUMPRODUCT('FD inverse'!$A$39:$BH$39,'FD mesh'!$B$84:$BI$84,$E569:$BL569)+'FD inverse'!$A$39*$C570/Setup!$B$17+INDEX('FD inverse'!$A$39:$BH$39,1,'FD mesh'!$B$15+1)*Setup!$B$22</f>
        <v>15.1349423252265</v>
      </c>
      <c r="AP570" s="0" t="n">
        <f aca="false">SUMPRODUCT('FD inverse'!$A$40:$BH$40,'FD mesh'!$B$84:$BI$84,$E569:$BL569)+'FD inverse'!$A$40*$C570/Setup!$B$17+INDEX('FD inverse'!$A$40:$BH$40,1,'FD mesh'!$B$15+1)*Setup!$B$22</f>
        <v>15.1134402675321</v>
      </c>
      <c r="AQ570" s="0" t="n">
        <f aca="false">SUMPRODUCT('FD inverse'!$A$41:$BH$41,'FD mesh'!$B$84:$BI$84,$E569:$BL569)+'FD inverse'!$A$41*$C570/Setup!$B$17+INDEX('FD inverse'!$A$41:$BH$41,1,'FD mesh'!$B$15+1)*Setup!$B$22</f>
        <v>15.0920375941261</v>
      </c>
      <c r="AR570" s="0" t="n">
        <f aca="false">SUMPRODUCT('FD inverse'!$A$42:$BH$42,'FD mesh'!$B$84:$BI$84,$E569:$BL569)+'FD inverse'!$A$42*$C570/Setup!$B$17+INDEX('FD inverse'!$A$42:$BH$42,1,'FD mesh'!$B$15+1)*Setup!$B$22</f>
        <v>15.0707162423921</v>
      </c>
      <c r="AS570" s="0" t="n">
        <f aca="false">SUMPRODUCT('FD inverse'!$A$43:$BH$43,'FD mesh'!$B$84:$BI$84,$E569:$BL569)+'FD inverse'!$A$43*$C570/Setup!$B$17+INDEX('FD inverse'!$A$43:$BH$43,1,'FD mesh'!$B$15+1)*Setup!$B$22</f>
        <v>0</v>
      </c>
      <c r="AT570" s="0" t="n">
        <f aca="false">SUMPRODUCT('FD inverse'!$A$44:$BH$44,'FD mesh'!$B$84:$BI$84,$E569:$BL569)+'FD inverse'!$A$44*$C570/Setup!$B$17+INDEX('FD inverse'!$A$44:$BH$44,1,'FD mesh'!$B$15+1)*Setup!$B$22</f>
        <v>0</v>
      </c>
      <c r="AU570" s="0" t="n">
        <f aca="false">SUMPRODUCT('FD inverse'!$A$45:$BH$45,'FD mesh'!$B$84:$BI$84,$E569:$BL569)+'FD inverse'!$A$45*$C570/Setup!$B$17+INDEX('FD inverse'!$A$45:$BH$45,1,'FD mesh'!$B$15+1)*Setup!$B$22</f>
        <v>0</v>
      </c>
      <c r="AV570" s="0" t="n">
        <f aca="false">SUMPRODUCT('FD inverse'!$A$46:$BH$46,'FD mesh'!$B$84:$BI$84,$E569:$BL569)+'FD inverse'!$A$46*$C570/Setup!$B$17+INDEX('FD inverse'!$A$46:$BH$46,1,'FD mesh'!$B$15+1)*Setup!$B$22</f>
        <v>0</v>
      </c>
      <c r="AW570" s="0" t="n">
        <f aca="false">SUMPRODUCT('FD inverse'!$A$47:$BH$47,'FD mesh'!$B$84:$BI$84,$E569:$BL569)+'FD inverse'!$A$47*$C570/Setup!$B$17+INDEX('FD inverse'!$A$47:$BH$47,1,'FD mesh'!$B$15+1)*Setup!$B$22</f>
        <v>0</v>
      </c>
      <c r="AX570" s="0" t="n">
        <f aca="false">SUMPRODUCT('FD inverse'!$A$48:$BH$48,'FD mesh'!$B$84:$BI$84,$E569:$BL569)+'FD inverse'!$A$48*$C570/Setup!$B$17+INDEX('FD inverse'!$A$48:$BH$48,1,'FD mesh'!$B$15+1)*Setup!$B$22</f>
        <v>0</v>
      </c>
      <c r="AY570" s="0" t="n">
        <f aca="false">SUMPRODUCT('FD inverse'!$A$49:$BH$49,'FD mesh'!$B$84:$BI$84,$E569:$BL569)+'FD inverse'!$A$49*$C570/Setup!$B$17+INDEX('FD inverse'!$A$49:$BH$49,1,'FD mesh'!$B$15+1)*Setup!$B$22</f>
        <v>0</v>
      </c>
      <c r="AZ570" s="0" t="n">
        <f aca="false">SUMPRODUCT('FD inverse'!$A$50:$BH$50,'FD mesh'!$B$84:$BI$84,$E569:$BL569)+'FD inverse'!$A$50*$C570/Setup!$B$17+INDEX('FD inverse'!$A$50:$BH$50,1,'FD mesh'!$B$15+1)*Setup!$B$22</f>
        <v>0</v>
      </c>
      <c r="BA570" s="0" t="n">
        <f aca="false">SUMPRODUCT('FD inverse'!$A$51:$BH$51,'FD mesh'!$B$84:$BI$84,$E569:$BL569)+'FD inverse'!$A$51*$C570/Setup!$B$17+INDEX('FD inverse'!$A$51:$BH$51,1,'FD mesh'!$B$15+1)*Setup!$B$22</f>
        <v>0</v>
      </c>
      <c r="BB570" s="0" t="n">
        <f aca="false">SUMPRODUCT('FD inverse'!$A$52:$BH$52,'FD mesh'!$B$84:$BI$84,$E569:$BL569)+'FD inverse'!$A$52*$C570/Setup!$B$17+INDEX('FD inverse'!$A$52:$BH$52,1,'FD mesh'!$B$15+1)*Setup!$B$22</f>
        <v>0</v>
      </c>
      <c r="BC570" s="0" t="n">
        <f aca="false">SUMPRODUCT('FD inverse'!$A$53:$BH$53,'FD mesh'!$B$84:$BI$84,$E569:$BL569)+'FD inverse'!$A$53*$C570/Setup!$B$17+INDEX('FD inverse'!$A$53:$BH$53,1,'FD mesh'!$B$15+1)*Setup!$B$22</f>
        <v>0</v>
      </c>
      <c r="BD570" s="0" t="n">
        <f aca="false">SUMPRODUCT('FD inverse'!$A$54:$BH$54,'FD mesh'!$B$84:$BI$84,$E569:$BL569)+'FD inverse'!$A$54*$C570/Setup!$B$17+INDEX('FD inverse'!$A$54:$BH$54,1,'FD mesh'!$B$15+1)*Setup!$B$22</f>
        <v>0</v>
      </c>
      <c r="BE570" s="0" t="n">
        <f aca="false">SUMPRODUCT('FD inverse'!$A$55:$BH$55,'FD mesh'!$B$84:$BI$84,$E569:$BL569)+'FD inverse'!$A$55*$C570/Setup!$B$17+INDEX('FD inverse'!$A$55:$BH$55,1,'FD mesh'!$B$15+1)*Setup!$B$22</f>
        <v>0</v>
      </c>
      <c r="BF570" s="0" t="n">
        <f aca="false">SUMPRODUCT('FD inverse'!$A$56:$BH$56,'FD mesh'!$B$84:$BI$84,$E569:$BL569)+'FD inverse'!$A$56*$C570/Setup!$B$17+INDEX('FD inverse'!$A$56:$BH$56,1,'FD mesh'!$B$15+1)*Setup!$B$22</f>
        <v>0</v>
      </c>
      <c r="BG570" s="0" t="n">
        <f aca="false">SUMPRODUCT('FD inverse'!$A$57:$BH$57,'FD mesh'!$B$84:$BI$84,$E569:$BL569)+'FD inverse'!$A$57*$C570/Setup!$B$17+INDEX('FD inverse'!$A$57:$BH$57,1,'FD mesh'!$B$15+1)*Setup!$B$22</f>
        <v>0</v>
      </c>
      <c r="BH570" s="0" t="n">
        <f aca="false">SUMPRODUCT('FD inverse'!$A$58:$BH$58,'FD mesh'!$B$84:$BI$84,$E569:$BL569)+'FD inverse'!$A$58*$C570/Setup!$B$17+INDEX('FD inverse'!$A$58:$BH$58,1,'FD mesh'!$B$15+1)*Setup!$B$22</f>
        <v>0</v>
      </c>
      <c r="BI570" s="0" t="n">
        <f aca="false">SUMPRODUCT('FD inverse'!$A$59:$BH$59,'FD mesh'!$B$84:$BI$84,$E569:$BL569)+'FD inverse'!$A$59*$C570/Setup!$B$17+INDEX('FD inverse'!$A$59:$BH$59,1,'FD mesh'!$B$15+1)*Setup!$B$22</f>
        <v>0</v>
      </c>
      <c r="BJ570" s="0" t="n">
        <f aca="false">SUMPRODUCT('FD inverse'!$A$60:$BH$60,'FD mesh'!$B$84:$BI$84,$E569:$BL569)+'FD inverse'!$A$60*$C570/Setup!$B$17+INDEX('FD inverse'!$A$60:$BH$60,1,'FD mesh'!$B$15+1)*Setup!$B$22</f>
        <v>0</v>
      </c>
      <c r="BK570" s="0" t="n">
        <f aca="false">SUMPRODUCT('FD inverse'!$A$61:$BH$61,'FD mesh'!$B$84:$BI$84,$E569:$BL569)+'FD inverse'!$A$61*$C570/Setup!$B$17+INDEX('FD inverse'!$A$61:$BH$61,1,'FD mesh'!$B$15+1)*Setup!$B$22</f>
        <v>0</v>
      </c>
      <c r="BL570" s="0" t="n">
        <f aca="false">SUMPRODUCT('FD inverse'!$A$62:$BH$62,'FD mesh'!$B$84:$BI$84,$E569:$BL569)+'FD inverse'!$A$62*$C570/Setup!$B$17+INDEX('FD inverse'!$A$62:$BH$62,1,'FD mesh'!$B$15+1)*Setup!$B$22</f>
        <v>0</v>
      </c>
    </row>
    <row r="571" customFormat="false" ht="15" hidden="false" customHeight="false" outlineLevel="0" collapsed="false">
      <c r="A571" s="0" t="n">
        <v>566</v>
      </c>
      <c r="B571" s="0" t="n">
        <f aca="false">A571*Setup!$B$11/3600</f>
        <v>47.1666666666667</v>
      </c>
      <c r="C571" s="0" t="n">
        <f aca="false">Setup!$B$7+Setup!$B$8*COS(2*PI()*(B571-Setup!$B$9)/24)</f>
        <v>22.7971768019829</v>
      </c>
      <c r="D571" s="0" t="n">
        <f aca="false">(C571-E571)/Setup!$B$17</f>
        <v>-3.21196375984985</v>
      </c>
      <c r="E571" s="0" t="n">
        <f aca="false">SUMPRODUCT('FD inverse'!$A$3:$BH$3,'FD mesh'!$B$84:$BI$84,$E570:$BL570)+'FD inverse'!$A$3*$C571/Setup!$B$17+INDEX('FD inverse'!$A$3:$BH$3,1,'FD mesh'!$B$15+1)*Setup!$B$22</f>
        <v>23.2147320907634</v>
      </c>
      <c r="F571" s="0" t="n">
        <f aca="false">SUMPRODUCT('FD inverse'!$A$4:$BH$4,'FD mesh'!$B$84:$BI$84,$E570:$BL570)+'FD inverse'!$A$4*$C571/Setup!$B$17+INDEX('FD inverse'!$A$4:$BH$4,1,'FD mesh'!$B$15+1)*Setup!$B$22</f>
        <v>23.2990448570855</v>
      </c>
      <c r="G571" s="0" t="n">
        <f aca="false">SUMPRODUCT('FD inverse'!$A$5:$BH$5,'FD mesh'!$B$84:$BI$84,$E570:$BL570)+'FD inverse'!$A$5*$C571/Setup!$B$17+INDEX('FD inverse'!$A$5:$BH$5,1,'FD mesh'!$B$15+1)*Setup!$B$22</f>
        <v>23.3639383689094</v>
      </c>
      <c r="H571" s="0" t="n">
        <f aca="false">SUMPRODUCT('FD inverse'!$A$6:$BH$6,'FD mesh'!$B$84:$BI$84,$E570:$BL570)+'FD inverse'!$A$6*$C571/Setup!$B$17+INDEX('FD inverse'!$A$6:$BH$6,1,'FD mesh'!$B$15+1)*Setup!$B$22</f>
        <v>23.5546471168378</v>
      </c>
      <c r="I571" s="0" t="n">
        <f aca="false">SUMPRODUCT('FD inverse'!$A$7:$BH$7,'FD mesh'!$B$84:$BI$84,$E570:$BL570)+'FD inverse'!$A$7*$C571/Setup!$B$17+INDEX('FD inverse'!$A$7:$BH$7,1,'FD mesh'!$B$15+1)*Setup!$B$22</f>
        <v>23.5676476308478</v>
      </c>
      <c r="J571" s="0" t="n">
        <f aca="false">SUMPRODUCT('FD inverse'!$A$8:$BH$8,'FD mesh'!$B$84:$BI$84,$E570:$BL570)+'FD inverse'!$A$8*$C571/Setup!$B$17+INDEX('FD inverse'!$A$8:$BH$8,1,'FD mesh'!$B$15+1)*Setup!$B$22</f>
        <v>23.5741138942505</v>
      </c>
      <c r="K571" s="0" t="n">
        <f aca="false">SUMPRODUCT('FD inverse'!$A$9:$BH$9,'FD mesh'!$B$84:$BI$84,$E570:$BL570)+'FD inverse'!$A$9*$C571/Setup!$B$17+INDEX('FD inverse'!$A$9:$BH$9,1,'FD mesh'!$B$15+1)*Setup!$B$22</f>
        <v>23.5751522091104</v>
      </c>
      <c r="L571" s="0" t="n">
        <f aca="false">SUMPRODUCT('FD inverse'!$A$10:$BH$10,'FD mesh'!$B$84:$BI$84,$E570:$BL570)+'FD inverse'!$A$10*$C571/Setup!$B$17+INDEX('FD inverse'!$A$10:$BH$10,1,'FD mesh'!$B$15+1)*Setup!$B$22</f>
        <v>23.5717509610912</v>
      </c>
      <c r="M571" s="0" t="n">
        <f aca="false">SUMPRODUCT('FD inverse'!$A$11:$BH$11,'FD mesh'!$B$84:$BI$84,$E570:$BL570)+'FD inverse'!$A$11*$C571/Setup!$B$17+INDEX('FD inverse'!$A$11:$BH$11,1,'FD mesh'!$B$15+1)*Setup!$B$22</f>
        <v>23.5647760188951</v>
      </c>
      <c r="N571" s="0" t="n">
        <f aca="false">SUMPRODUCT('FD inverse'!$A$12:$BH$12,'FD mesh'!$B$84:$BI$84,$E570:$BL570)+'FD inverse'!$A$12*$C571/Setup!$B$17+INDEX('FD inverse'!$A$12:$BH$12,1,'FD mesh'!$B$15+1)*Setup!$B$22</f>
        <v>23.5549671102955</v>
      </c>
      <c r="O571" s="0" t="n">
        <f aca="false">SUMPRODUCT('FD inverse'!$A$13:$BH$13,'FD mesh'!$B$84:$BI$84,$E570:$BL570)+'FD inverse'!$A$13*$C571/Setup!$B$17+INDEX('FD inverse'!$A$13:$BH$13,1,'FD mesh'!$B$15+1)*Setup!$B$22</f>
        <v>23.5429350352854</v>
      </c>
      <c r="P571" s="0" t="n">
        <f aca="false">SUMPRODUCT('FD inverse'!$A$14:$BH$14,'FD mesh'!$B$84:$BI$84,$E570:$BL570)+'FD inverse'!$A$14*$C571/Setup!$B$17+INDEX('FD inverse'!$A$14:$BH$14,1,'FD mesh'!$B$15+1)*Setup!$B$22</f>
        <v>23.5291595971718</v>
      </c>
      <c r="Q571" s="0" t="n">
        <f aca="false">SUMPRODUCT('FD inverse'!$A$15:$BH$15,'FD mesh'!$B$84:$BI$84,$E570:$BL570)+'FD inverse'!$A$15*$C571/Setup!$B$17+INDEX('FD inverse'!$A$15:$BH$15,1,'FD mesh'!$B$15+1)*Setup!$B$22</f>
        <v>23.5139881531777</v>
      </c>
      <c r="R571" s="0" t="n">
        <f aca="false">SUMPRODUCT('FD inverse'!$A$16:$BH$16,'FD mesh'!$B$84:$BI$84,$E570:$BL570)+'FD inverse'!$A$16*$C571/Setup!$B$17+INDEX('FD inverse'!$A$16:$BH$16,1,'FD mesh'!$B$15+1)*Setup!$B$22</f>
        <v>23.4976347071435</v>
      </c>
      <c r="S571" s="0" t="n">
        <f aca="false">SUMPRODUCT('FD inverse'!$A$17:$BH$17,'FD mesh'!$B$84:$BI$84,$E570:$BL570)+'FD inverse'!$A$17*$C571/Setup!$B$17+INDEX('FD inverse'!$A$17:$BH$17,1,'FD mesh'!$B$15+1)*Setup!$B$22</f>
        <v>22.9515914675823</v>
      </c>
      <c r="T571" s="0" t="n">
        <f aca="false">SUMPRODUCT('FD inverse'!$A$18:$BH$18,'FD mesh'!$B$84:$BI$84,$E570:$BL570)+'FD inverse'!$A$18*$C571/Setup!$B$17+INDEX('FD inverse'!$A$18:$BH$18,1,'FD mesh'!$B$15+1)*Setup!$B$22</f>
        <v>22.4051971115646</v>
      </c>
      <c r="U571" s="0" t="n">
        <f aca="false">SUMPRODUCT('FD inverse'!$A$19:$BH$19,'FD mesh'!$B$84:$BI$84,$E570:$BL570)+'FD inverse'!$A$19*$C571/Setup!$B$17+INDEX('FD inverse'!$A$19:$BH$19,1,'FD mesh'!$B$15+1)*Setup!$B$22</f>
        <v>21.8586188496801</v>
      </c>
      <c r="V571" s="0" t="n">
        <f aca="false">SUMPRODUCT('FD inverse'!$A$20:$BH$20,'FD mesh'!$B$84:$BI$84,$E570:$BL570)+'FD inverse'!$A$20*$C571/Setup!$B$17+INDEX('FD inverse'!$A$20:$BH$20,1,'FD mesh'!$B$15+1)*Setup!$B$22</f>
        <v>21.3119947086737</v>
      </c>
      <c r="W571" s="0" t="n">
        <f aca="false">SUMPRODUCT('FD inverse'!$A$21:$BH$21,'FD mesh'!$B$84:$BI$84,$E570:$BL570)+'FD inverse'!$A$21*$C571/Setup!$B$17+INDEX('FD inverse'!$A$21:$BH$21,1,'FD mesh'!$B$15+1)*Setup!$B$22</f>
        <v>20.7654356363225</v>
      </c>
      <c r="X571" s="0" t="n">
        <f aca="false">SUMPRODUCT('FD inverse'!$A$22:$BH$22,'FD mesh'!$B$84:$BI$84,$E570:$BL570)+'FD inverse'!$A$22*$C571/Setup!$B$17+INDEX('FD inverse'!$A$22:$BH$22,1,'FD mesh'!$B$15+1)*Setup!$B$22</f>
        <v>20.2190276344534</v>
      </c>
      <c r="Y571" s="0" t="n">
        <f aca="false">SUMPRODUCT('FD inverse'!$A$23:$BH$23,'FD mesh'!$B$84:$BI$84,$E570:$BL570)+'FD inverse'!$A$23*$C571/Setup!$B$17+INDEX('FD inverse'!$A$23:$BH$23,1,'FD mesh'!$B$15+1)*Setup!$B$22</f>
        <v>19.6728339136347</v>
      </c>
      <c r="Z571" s="0" t="n">
        <f aca="false">SUMPRODUCT('FD inverse'!$A$24:$BH$24,'FD mesh'!$B$84:$BI$84,$E570:$BL570)+'FD inverse'!$A$24*$C571/Setup!$B$17+INDEX('FD inverse'!$A$24:$BH$24,1,'FD mesh'!$B$15+1)*Setup!$B$22</f>
        <v>19.1268970640665</v>
      </c>
      <c r="AA571" s="0" t="n">
        <f aca="false">SUMPRODUCT('FD inverse'!$A$25:$BH$25,'FD mesh'!$B$84:$BI$84,$E570:$BL570)+'FD inverse'!$A$25*$C571/Setup!$B$17+INDEX('FD inverse'!$A$25:$BH$25,1,'FD mesh'!$B$15+1)*Setup!$B$22</f>
        <v>18.5812412380969</v>
      </c>
      <c r="AB571" s="0" t="n">
        <f aca="false">SUMPRODUCT('FD inverse'!$A$26:$BH$26,'FD mesh'!$B$84:$BI$84,$E570:$BL570)+'FD inverse'!$A$26*$C571/Setup!$B$17+INDEX('FD inverse'!$A$26:$BH$26,1,'FD mesh'!$B$15+1)*Setup!$B$22</f>
        <v>18.0358743406133</v>
      </c>
      <c r="AC571" s="0" t="n">
        <f aca="false">SUMPRODUCT('FD inverse'!$A$27:$BH$27,'FD mesh'!$B$84:$BI$84,$E570:$BL570)+'FD inverse'!$A$27*$C571/Setup!$B$17+INDEX('FD inverse'!$A$27:$BH$27,1,'FD mesh'!$B$15+1)*Setup!$B$22</f>
        <v>17.4907902242808</v>
      </c>
      <c r="AD571" s="0" t="n">
        <f aca="false">SUMPRODUCT('FD inverse'!$A$28:$BH$28,'FD mesh'!$B$84:$BI$84,$E570:$BL570)+'FD inverse'!$A$28*$C571/Setup!$B$17+INDEX('FD inverse'!$A$28:$BH$28,1,'FD mesh'!$B$15+1)*Setup!$B$22</f>
        <v>16.9459708872525</v>
      </c>
      <c r="AE571" s="0" t="n">
        <f aca="false">SUMPRODUCT('FD inverse'!$A$29:$BH$29,'FD mesh'!$B$84:$BI$84,$E570:$BL570)+'FD inverse'!$A$29*$C571/Setup!$B$17+INDEX('FD inverse'!$A$29:$BH$29,1,'FD mesh'!$B$15+1)*Setup!$B$22</f>
        <v>16.4013886715215</v>
      </c>
      <c r="AF571" s="0" t="n">
        <f aca="false">SUMPRODUCT('FD inverse'!$A$30:$BH$30,'FD mesh'!$B$84:$BI$84,$E570:$BL570)+'FD inverse'!$A$30*$C571/Setup!$B$17+INDEX('FD inverse'!$A$30:$BH$30,1,'FD mesh'!$B$15+1)*Setup!$B$22</f>
        <v>15.8570084605639</v>
      </c>
      <c r="AG571" s="0" t="n">
        <f aca="false">SUMPRODUCT('FD inverse'!$A$31:$BH$31,'FD mesh'!$B$84:$BI$84,$E570:$BL570)+'FD inverse'!$A$31*$C571/Setup!$B$17+INDEX('FD inverse'!$A$31:$BH$31,1,'FD mesh'!$B$15+1)*Setup!$B$22</f>
        <v>15.3127898752924</v>
      </c>
      <c r="AH571" s="0" t="n">
        <f aca="false">SUMPRODUCT('FD inverse'!$A$32:$BH$32,'FD mesh'!$B$84:$BI$84,$E570:$BL570)+'FD inverse'!$A$32*$C571/Setup!$B$17+INDEX('FD inverse'!$A$32:$BH$32,1,'FD mesh'!$B$15+1)*Setup!$B$22</f>
        <v>15.2899558702106</v>
      </c>
      <c r="AI571" s="0" t="n">
        <f aca="false">SUMPRODUCT('FD inverse'!$A$33:$BH$33,'FD mesh'!$B$84:$BI$84,$E570:$BL570)+'FD inverse'!$A$33*$C571/Setup!$B$17+INDEX('FD inverse'!$A$33:$BH$33,1,'FD mesh'!$B$15+1)*Setup!$B$22</f>
        <v>15.2673206700484</v>
      </c>
      <c r="AJ571" s="0" t="n">
        <f aca="false">SUMPRODUCT('FD inverse'!$A$34:$BH$34,'FD mesh'!$B$84:$BI$84,$E570:$BL570)+'FD inverse'!$A$34*$C571/Setup!$B$17+INDEX('FD inverse'!$A$34:$BH$34,1,'FD mesh'!$B$15+1)*Setup!$B$22</f>
        <v>15.2448774596836</v>
      </c>
      <c r="AK571" s="0" t="n">
        <f aca="false">SUMPRODUCT('FD inverse'!$A$35:$BH$35,'FD mesh'!$B$84:$BI$84,$E570:$BL570)+'FD inverse'!$A$35*$C571/Setup!$B$17+INDEX('FD inverse'!$A$35:$BH$35,1,'FD mesh'!$B$15+1)*Setup!$B$22</f>
        <v>15.2226173388679</v>
      </c>
      <c r="AL571" s="0" t="n">
        <f aca="false">SUMPRODUCT('FD inverse'!$A$36:$BH$36,'FD mesh'!$B$84:$BI$84,$E570:$BL570)+'FD inverse'!$A$36*$C571/Setup!$B$17+INDEX('FD inverse'!$A$36:$BH$36,1,'FD mesh'!$B$15+1)*Setup!$B$22</f>
        <v>15.2005295550384</v>
      </c>
      <c r="AM571" s="0" t="n">
        <f aca="false">SUMPRODUCT('FD inverse'!$A$37:$BH$37,'FD mesh'!$B$84:$BI$84,$E570:$BL570)+'FD inverse'!$A$37*$C571/Setup!$B$17+INDEX('FD inverse'!$A$37:$BH$37,1,'FD mesh'!$B$15+1)*Setup!$B$22</f>
        <v>15.1786017208189</v>
      </c>
      <c r="AN571" s="0" t="n">
        <f aca="false">SUMPRODUCT('FD inverse'!$A$38:$BH$38,'FD mesh'!$B$84:$BI$84,$E570:$BL570)+'FD inverse'!$A$38*$C571/Setup!$B$17+INDEX('FD inverse'!$A$38:$BH$38,1,'FD mesh'!$B$15+1)*Setup!$B$22</f>
        <v>15.156820016975</v>
      </c>
      <c r="AO571" s="0" t="n">
        <f aca="false">SUMPRODUCT('FD inverse'!$A$39:$BH$39,'FD mesh'!$B$84:$BI$84,$E570:$BL570)+'FD inverse'!$A$39*$C571/Setup!$B$17+INDEX('FD inverse'!$A$39:$BH$39,1,'FD mesh'!$B$15+1)*Setup!$B$22</f>
        <v>15.1351693817695</v>
      </c>
      <c r="AP571" s="0" t="n">
        <f aca="false">SUMPRODUCT('FD inverse'!$A$40:$BH$40,'FD mesh'!$B$84:$BI$84,$E570:$BL570)+'FD inverse'!$A$40*$C571/Setup!$B$17+INDEX('FD inverse'!$A$40:$BH$40,1,'FD mesh'!$B$15+1)*Setup!$B$22</f>
        <v>15.113633687816</v>
      </c>
      <c r="AQ571" s="0" t="n">
        <f aca="false">SUMPRODUCT('FD inverse'!$A$41:$BH$41,'FD mesh'!$B$84:$BI$84,$E570:$BL570)+'FD inverse'!$A$41*$C571/Setup!$B$17+INDEX('FD inverse'!$A$41:$BH$41,1,'FD mesh'!$B$15+1)*Setup!$B$22</f>
        <v>15.0921959076652</v>
      </c>
      <c r="AR571" s="0" t="n">
        <f aca="false">SUMPRODUCT('FD inverse'!$A$42:$BH$42,'FD mesh'!$B$84:$BI$84,$E570:$BL570)+'FD inverse'!$A$42*$C571/Setup!$B$17+INDEX('FD inverse'!$A$42:$BH$42,1,'FD mesh'!$B$15+1)*Setup!$B$22</f>
        <v>15.0708382694745</v>
      </c>
      <c r="AS571" s="0" t="n">
        <f aca="false">SUMPRODUCT('FD inverse'!$A$43:$BH$43,'FD mesh'!$B$84:$BI$84,$E570:$BL570)+'FD inverse'!$A$43*$C571/Setup!$B$17+INDEX('FD inverse'!$A$43:$BH$43,1,'FD mesh'!$B$15+1)*Setup!$B$22</f>
        <v>0</v>
      </c>
      <c r="AT571" s="0" t="n">
        <f aca="false">SUMPRODUCT('FD inverse'!$A$44:$BH$44,'FD mesh'!$B$84:$BI$84,$E570:$BL570)+'FD inverse'!$A$44*$C571/Setup!$B$17+INDEX('FD inverse'!$A$44:$BH$44,1,'FD mesh'!$B$15+1)*Setup!$B$22</f>
        <v>0</v>
      </c>
      <c r="AU571" s="0" t="n">
        <f aca="false">SUMPRODUCT('FD inverse'!$A$45:$BH$45,'FD mesh'!$B$84:$BI$84,$E570:$BL570)+'FD inverse'!$A$45*$C571/Setup!$B$17+INDEX('FD inverse'!$A$45:$BH$45,1,'FD mesh'!$B$15+1)*Setup!$B$22</f>
        <v>0</v>
      </c>
      <c r="AV571" s="0" t="n">
        <f aca="false">SUMPRODUCT('FD inverse'!$A$46:$BH$46,'FD mesh'!$B$84:$BI$84,$E570:$BL570)+'FD inverse'!$A$46*$C571/Setup!$B$17+INDEX('FD inverse'!$A$46:$BH$46,1,'FD mesh'!$B$15+1)*Setup!$B$22</f>
        <v>0</v>
      </c>
      <c r="AW571" s="0" t="n">
        <f aca="false">SUMPRODUCT('FD inverse'!$A$47:$BH$47,'FD mesh'!$B$84:$BI$84,$E570:$BL570)+'FD inverse'!$A$47*$C571/Setup!$B$17+INDEX('FD inverse'!$A$47:$BH$47,1,'FD mesh'!$B$15+1)*Setup!$B$22</f>
        <v>0</v>
      </c>
      <c r="AX571" s="0" t="n">
        <f aca="false">SUMPRODUCT('FD inverse'!$A$48:$BH$48,'FD mesh'!$B$84:$BI$84,$E570:$BL570)+'FD inverse'!$A$48*$C571/Setup!$B$17+INDEX('FD inverse'!$A$48:$BH$48,1,'FD mesh'!$B$15+1)*Setup!$B$22</f>
        <v>0</v>
      </c>
      <c r="AY571" s="0" t="n">
        <f aca="false">SUMPRODUCT('FD inverse'!$A$49:$BH$49,'FD mesh'!$B$84:$BI$84,$E570:$BL570)+'FD inverse'!$A$49*$C571/Setup!$B$17+INDEX('FD inverse'!$A$49:$BH$49,1,'FD mesh'!$B$15+1)*Setup!$B$22</f>
        <v>0</v>
      </c>
      <c r="AZ571" s="0" t="n">
        <f aca="false">SUMPRODUCT('FD inverse'!$A$50:$BH$50,'FD mesh'!$B$84:$BI$84,$E570:$BL570)+'FD inverse'!$A$50*$C571/Setup!$B$17+INDEX('FD inverse'!$A$50:$BH$50,1,'FD mesh'!$B$15+1)*Setup!$B$22</f>
        <v>0</v>
      </c>
      <c r="BA571" s="0" t="n">
        <f aca="false">SUMPRODUCT('FD inverse'!$A$51:$BH$51,'FD mesh'!$B$84:$BI$84,$E570:$BL570)+'FD inverse'!$A$51*$C571/Setup!$B$17+INDEX('FD inverse'!$A$51:$BH$51,1,'FD mesh'!$B$15+1)*Setup!$B$22</f>
        <v>0</v>
      </c>
      <c r="BB571" s="0" t="n">
        <f aca="false">SUMPRODUCT('FD inverse'!$A$52:$BH$52,'FD mesh'!$B$84:$BI$84,$E570:$BL570)+'FD inverse'!$A$52*$C571/Setup!$B$17+INDEX('FD inverse'!$A$52:$BH$52,1,'FD mesh'!$B$15+1)*Setup!$B$22</f>
        <v>0</v>
      </c>
      <c r="BC571" s="0" t="n">
        <f aca="false">SUMPRODUCT('FD inverse'!$A$53:$BH$53,'FD mesh'!$B$84:$BI$84,$E570:$BL570)+'FD inverse'!$A$53*$C571/Setup!$B$17+INDEX('FD inverse'!$A$53:$BH$53,1,'FD mesh'!$B$15+1)*Setup!$B$22</f>
        <v>0</v>
      </c>
      <c r="BD571" s="0" t="n">
        <f aca="false">SUMPRODUCT('FD inverse'!$A$54:$BH$54,'FD mesh'!$B$84:$BI$84,$E570:$BL570)+'FD inverse'!$A$54*$C571/Setup!$B$17+INDEX('FD inverse'!$A$54:$BH$54,1,'FD mesh'!$B$15+1)*Setup!$B$22</f>
        <v>0</v>
      </c>
      <c r="BE571" s="0" t="n">
        <f aca="false">SUMPRODUCT('FD inverse'!$A$55:$BH$55,'FD mesh'!$B$84:$BI$84,$E570:$BL570)+'FD inverse'!$A$55*$C571/Setup!$B$17+INDEX('FD inverse'!$A$55:$BH$55,1,'FD mesh'!$B$15+1)*Setup!$B$22</f>
        <v>0</v>
      </c>
      <c r="BF571" s="0" t="n">
        <f aca="false">SUMPRODUCT('FD inverse'!$A$56:$BH$56,'FD mesh'!$B$84:$BI$84,$E570:$BL570)+'FD inverse'!$A$56*$C571/Setup!$B$17+INDEX('FD inverse'!$A$56:$BH$56,1,'FD mesh'!$B$15+1)*Setup!$B$22</f>
        <v>0</v>
      </c>
      <c r="BG571" s="0" t="n">
        <f aca="false">SUMPRODUCT('FD inverse'!$A$57:$BH$57,'FD mesh'!$B$84:$BI$84,$E570:$BL570)+'FD inverse'!$A$57*$C571/Setup!$B$17+INDEX('FD inverse'!$A$57:$BH$57,1,'FD mesh'!$B$15+1)*Setup!$B$22</f>
        <v>0</v>
      </c>
      <c r="BH571" s="0" t="n">
        <f aca="false">SUMPRODUCT('FD inverse'!$A$58:$BH$58,'FD mesh'!$B$84:$BI$84,$E570:$BL570)+'FD inverse'!$A$58*$C571/Setup!$B$17+INDEX('FD inverse'!$A$58:$BH$58,1,'FD mesh'!$B$15+1)*Setup!$B$22</f>
        <v>0</v>
      </c>
      <c r="BI571" s="0" t="n">
        <f aca="false">SUMPRODUCT('FD inverse'!$A$59:$BH$59,'FD mesh'!$B$84:$BI$84,$E570:$BL570)+'FD inverse'!$A$59*$C571/Setup!$B$17+INDEX('FD inverse'!$A$59:$BH$59,1,'FD mesh'!$B$15+1)*Setup!$B$22</f>
        <v>0</v>
      </c>
      <c r="BJ571" s="0" t="n">
        <f aca="false">SUMPRODUCT('FD inverse'!$A$60:$BH$60,'FD mesh'!$B$84:$BI$84,$E570:$BL570)+'FD inverse'!$A$60*$C571/Setup!$B$17+INDEX('FD inverse'!$A$60:$BH$60,1,'FD mesh'!$B$15+1)*Setup!$B$22</f>
        <v>0</v>
      </c>
      <c r="BK571" s="0" t="n">
        <f aca="false">SUMPRODUCT('FD inverse'!$A$61:$BH$61,'FD mesh'!$B$84:$BI$84,$E570:$BL570)+'FD inverse'!$A$61*$C571/Setup!$B$17+INDEX('FD inverse'!$A$61:$BH$61,1,'FD mesh'!$B$15+1)*Setup!$B$22</f>
        <v>0</v>
      </c>
      <c r="BL571" s="0" t="n">
        <f aca="false">SUMPRODUCT('FD inverse'!$A$62:$BH$62,'FD mesh'!$B$84:$BI$84,$E570:$BL570)+'FD inverse'!$A$62*$C571/Setup!$B$17+INDEX('FD inverse'!$A$62:$BH$62,1,'FD mesh'!$B$15+1)*Setup!$B$22</f>
        <v>0</v>
      </c>
    </row>
    <row r="572" customFormat="false" ht="15" hidden="false" customHeight="false" outlineLevel="0" collapsed="false">
      <c r="A572" s="0" t="n">
        <v>567</v>
      </c>
      <c r="B572" s="0" t="n">
        <f aca="false">A572*Setup!$B$11/3600</f>
        <v>47.25</v>
      </c>
      <c r="C572" s="0" t="n">
        <f aca="false">Setup!$B$7+Setup!$B$8*COS(2*PI()*(B572-Setup!$B$9)/24)</f>
        <v>22.7142421387874</v>
      </c>
      <c r="D572" s="0" t="n">
        <f aca="false">(C572-E572)/Setup!$B$17</f>
        <v>-3.45115738325242</v>
      </c>
      <c r="E572" s="0" t="n">
        <f aca="false">SUMPRODUCT('FD inverse'!$A$3:$BH$3,'FD mesh'!$B$84:$BI$84,$E571:$BL571)+'FD inverse'!$A$3*$C572/Setup!$B$17+INDEX('FD inverse'!$A$3:$BH$3,1,'FD mesh'!$B$15+1)*Setup!$B$22</f>
        <v>23.1628925986102</v>
      </c>
      <c r="F572" s="0" t="n">
        <f aca="false">SUMPRODUCT('FD inverse'!$A$4:$BH$4,'FD mesh'!$B$84:$BI$84,$E571:$BL571)+'FD inverse'!$A$4*$C572/Setup!$B$17+INDEX('FD inverse'!$A$4:$BH$4,1,'FD mesh'!$B$15+1)*Setup!$B$22</f>
        <v>23.2543557261787</v>
      </c>
      <c r="G572" s="0" t="n">
        <f aca="false">SUMPRODUCT('FD inverse'!$A$5:$BH$5,'FD mesh'!$B$84:$BI$84,$E571:$BL571)+'FD inverse'!$A$5*$C572/Setup!$B$17+INDEX('FD inverse'!$A$5:$BH$5,1,'FD mesh'!$B$15+1)*Setup!$B$22</f>
        <v>23.3264225295689</v>
      </c>
      <c r="H572" s="0" t="n">
        <f aca="false">SUMPRODUCT('FD inverse'!$A$6:$BH$6,'FD mesh'!$B$84:$BI$84,$E571:$BL571)+'FD inverse'!$A$6*$C572/Setup!$B$17+INDEX('FD inverse'!$A$6:$BH$6,1,'FD mesh'!$B$15+1)*Setup!$B$22</f>
        <v>23.5412116894408</v>
      </c>
      <c r="I572" s="0" t="n">
        <f aca="false">SUMPRODUCT('FD inverse'!$A$7:$BH$7,'FD mesh'!$B$84:$BI$84,$E571:$BL571)+'FD inverse'!$A$7*$C572/Setup!$B$17+INDEX('FD inverse'!$A$7:$BH$7,1,'FD mesh'!$B$15+1)*Setup!$B$22</f>
        <v>23.5562563267754</v>
      </c>
      <c r="J572" s="0" t="n">
        <f aca="false">SUMPRODUCT('FD inverse'!$A$8:$BH$8,'FD mesh'!$B$84:$BI$84,$E571:$BL571)+'FD inverse'!$A$8*$C572/Setup!$B$17+INDEX('FD inverse'!$A$8:$BH$8,1,'FD mesh'!$B$15+1)*Setup!$B$22</f>
        <v>23.5645804307341</v>
      </c>
      <c r="K572" s="0" t="n">
        <f aca="false">SUMPRODUCT('FD inverse'!$A$9:$BH$9,'FD mesh'!$B$84:$BI$84,$E571:$BL571)+'FD inverse'!$A$9*$C572/Setup!$B$17+INDEX('FD inverse'!$A$9:$BH$9,1,'FD mesh'!$B$15+1)*Setup!$B$22</f>
        <v>23.5672800724412</v>
      </c>
      <c r="L572" s="0" t="n">
        <f aca="false">SUMPRODUCT('FD inverse'!$A$10:$BH$10,'FD mesh'!$B$84:$BI$84,$E571:$BL571)+'FD inverse'!$A$10*$C572/Setup!$B$17+INDEX('FD inverse'!$A$10:$BH$10,1,'FD mesh'!$B$15+1)*Setup!$B$22</f>
        <v>23.5653353857298</v>
      </c>
      <c r="M572" s="0" t="n">
        <f aca="false">SUMPRODUCT('FD inverse'!$A$11:$BH$11,'FD mesh'!$B$84:$BI$84,$E571:$BL571)+'FD inverse'!$A$11*$C572/Setup!$B$17+INDEX('FD inverse'!$A$11:$BH$11,1,'FD mesh'!$B$15+1)*Setup!$B$22</f>
        <v>23.5596056988051</v>
      </c>
      <c r="N572" s="0" t="n">
        <f aca="false">SUMPRODUCT('FD inverse'!$A$12:$BH$12,'FD mesh'!$B$84:$BI$84,$E571:$BL571)+'FD inverse'!$A$12*$C572/Setup!$B$17+INDEX('FD inverse'!$A$12:$BH$12,1,'FD mesh'!$B$15+1)*Setup!$B$22</f>
        <v>23.5508256755443</v>
      </c>
      <c r="O572" s="0" t="n">
        <f aca="false">SUMPRODUCT('FD inverse'!$A$13:$BH$13,'FD mesh'!$B$84:$BI$84,$E571:$BL571)+'FD inverse'!$A$13*$C572/Setup!$B$17+INDEX('FD inverse'!$A$13:$BH$13,1,'FD mesh'!$B$15+1)*Setup!$B$22</f>
        <v>23.5396023279464</v>
      </c>
      <c r="P572" s="0" t="n">
        <f aca="false">SUMPRODUCT('FD inverse'!$A$14:$BH$14,'FD mesh'!$B$84:$BI$84,$E571:$BL571)+'FD inverse'!$A$14*$C572/Setup!$B$17+INDEX('FD inverse'!$A$14:$BH$14,1,'FD mesh'!$B$15+1)*Setup!$B$22</f>
        <v>23.5264127813285</v>
      </c>
      <c r="Q572" s="0" t="n">
        <f aca="false">SUMPRODUCT('FD inverse'!$A$15:$BH$15,'FD mesh'!$B$84:$BI$84,$E571:$BL571)+'FD inverse'!$A$15*$C572/Setup!$B$17+INDEX('FD inverse'!$A$15:$BH$15,1,'FD mesh'!$B$15+1)*Setup!$B$22</f>
        <v>23.51160269439</v>
      </c>
      <c r="R572" s="0" t="n">
        <f aca="false">SUMPRODUCT('FD inverse'!$A$16:$BH$16,'FD mesh'!$B$84:$BI$84,$E571:$BL571)+'FD inverse'!$A$16*$C572/Setup!$B$17+INDEX('FD inverse'!$A$16:$BH$16,1,'FD mesh'!$B$15+1)*Setup!$B$22</f>
        <v>23.4953852571344</v>
      </c>
      <c r="S572" s="0" t="n">
        <f aca="false">SUMPRODUCT('FD inverse'!$A$17:$BH$17,'FD mesh'!$B$84:$BI$84,$E571:$BL571)+'FD inverse'!$A$17*$C572/Setup!$B$17+INDEX('FD inverse'!$A$17:$BH$17,1,'FD mesh'!$B$15+1)*Setup!$B$22</f>
        <v>22.9500393875309</v>
      </c>
      <c r="T572" s="0" t="n">
        <f aca="false">SUMPRODUCT('FD inverse'!$A$18:$BH$18,'FD mesh'!$B$84:$BI$84,$E571:$BL571)+'FD inverse'!$A$18*$C572/Setup!$B$17+INDEX('FD inverse'!$A$18:$BH$18,1,'FD mesh'!$B$15+1)*Setup!$B$22</f>
        <v>22.4042367629408</v>
      </c>
      <c r="U572" s="0" t="n">
        <f aca="false">SUMPRODUCT('FD inverse'!$A$19:$BH$19,'FD mesh'!$B$84:$BI$84,$E571:$BL571)+'FD inverse'!$A$19*$C572/Setup!$B$17+INDEX('FD inverse'!$A$19:$BH$19,1,'FD mesh'!$B$15+1)*Setup!$B$22</f>
        <v>21.8581515214701</v>
      </c>
      <c r="V572" s="0" t="n">
        <f aca="false">SUMPRODUCT('FD inverse'!$A$20:$BH$20,'FD mesh'!$B$84:$BI$84,$E571:$BL571)+'FD inverse'!$A$20*$C572/Setup!$B$17+INDEX('FD inverse'!$A$20:$BH$20,1,'FD mesh'!$B$15+1)*Setup!$B$22</f>
        <v>21.3119287519832</v>
      </c>
      <c r="W572" s="0" t="n">
        <f aca="false">SUMPRODUCT('FD inverse'!$A$21:$BH$21,'FD mesh'!$B$84:$BI$84,$E571:$BL571)+'FD inverse'!$A$21*$C572/Setup!$B$17+INDEX('FD inverse'!$A$21:$BH$21,1,'FD mesh'!$B$15+1)*Setup!$B$22</f>
        <v>20.7656865723847</v>
      </c>
      <c r="X572" s="0" t="n">
        <f aca="false">SUMPRODUCT('FD inverse'!$A$22:$BH$22,'FD mesh'!$B$84:$BI$84,$E571:$BL571)+'FD inverse'!$A$22*$C572/Setup!$B$17+INDEX('FD inverse'!$A$22:$BH$22,1,'FD mesh'!$B$15+1)*Setup!$B$22</f>
        <v>20.2195182396844</v>
      </c>
      <c r="Y572" s="0" t="n">
        <f aca="false">SUMPRODUCT('FD inverse'!$A$23:$BH$23,'FD mesh'!$B$84:$BI$84,$E571:$BL571)+'FD inverse'!$A$23*$C572/Setup!$B$17+INDEX('FD inverse'!$A$23:$BH$23,1,'FD mesh'!$B$15+1)*Setup!$B$22</f>
        <v>19.6734942850949</v>
      </c>
      <c r="Z572" s="0" t="n">
        <f aca="false">SUMPRODUCT('FD inverse'!$A$24:$BH$24,'FD mesh'!$B$84:$BI$84,$E571:$BL571)+'FD inverse'!$A$24*$C572/Setup!$B$17+INDEX('FD inverse'!$A$24:$BH$24,1,'FD mesh'!$B$15+1)*Setup!$B$22</f>
        <v>19.1276646683923</v>
      </c>
      <c r="AA572" s="0" t="n">
        <f aca="false">SUMPRODUCT('FD inverse'!$A$25:$BH$25,'FD mesh'!$B$84:$BI$84,$E571:$BL571)+'FD inverse'!$A$25*$C572/Setup!$B$17+INDEX('FD inverse'!$A$25:$BH$25,1,'FD mesh'!$B$15+1)*Setup!$B$22</f>
        <v>18.582060946677</v>
      </c>
      <c r="AB572" s="0" t="n">
        <f aca="false">SUMPRODUCT('FD inverse'!$A$26:$BH$26,'FD mesh'!$B$84:$BI$84,$E571:$BL571)+'FD inverse'!$A$26*$C572/Setup!$B$17+INDEX('FD inverse'!$A$26:$BH$26,1,'FD mesh'!$B$15+1)*Setup!$B$22</f>
        <v>18.0366984534868</v>
      </c>
      <c r="AC572" s="0" t="n">
        <f aca="false">SUMPRODUCT('FD inverse'!$A$27:$BH$27,'FD mesh'!$B$84:$BI$84,$E571:$BL571)+'FD inverse'!$A$27*$C572/Setup!$B$17+INDEX('FD inverse'!$A$27:$BH$27,1,'FD mesh'!$B$15+1)*Setup!$B$22</f>
        <v>17.4915784849422</v>
      </c>
      <c r="AD572" s="0" t="n">
        <f aca="false">SUMPRODUCT('FD inverse'!$A$28:$BH$28,'FD mesh'!$B$84:$BI$84,$E571:$BL571)+'FD inverse'!$A$28*$C572/Setup!$B$17+INDEX('FD inverse'!$A$28:$BH$28,1,'FD mesh'!$B$15+1)*Setup!$B$22</f>
        <v>16.9466904902493</v>
      </c>
      <c r="AE572" s="0" t="n">
        <f aca="false">SUMPRODUCT('FD inverse'!$A$29:$BH$29,'FD mesh'!$B$84:$BI$84,$E571:$BL571)+'FD inverse'!$A$29*$C572/Setup!$B$17+INDEX('FD inverse'!$A$29:$BH$29,1,'FD mesh'!$B$15+1)*Setup!$B$22</f>
        <v>16.4020142644384</v>
      </c>
      <c r="AF572" s="0" t="n">
        <f aca="false">SUMPRODUCT('FD inverse'!$A$30:$BH$30,'FD mesh'!$B$84:$BI$84,$E571:$BL571)+'FD inverse'!$A$30*$C572/Setup!$B$17+INDEX('FD inverse'!$A$30:$BH$30,1,'FD mesh'!$B$15+1)*Setup!$B$22</f>
        <v>15.8575221416859</v>
      </c>
      <c r="AG572" s="0" t="n">
        <f aca="false">SUMPRODUCT('FD inverse'!$A$31:$BH$31,'FD mesh'!$B$84:$BI$84,$E571:$BL571)+'FD inverse'!$A$31*$C572/Setup!$B$17+INDEX('FD inverse'!$A$31:$BH$31,1,'FD mesh'!$B$15+1)*Setup!$B$22</f>
        <v>15.3131811879493</v>
      </c>
      <c r="AH572" s="0" t="n">
        <f aca="false">SUMPRODUCT('FD inverse'!$A$32:$BH$32,'FD mesh'!$B$84:$BI$84,$E571:$BL571)+'FD inverse'!$A$32*$C572/Setup!$B$17+INDEX('FD inverse'!$A$32:$BH$32,1,'FD mesh'!$B$15+1)*Setup!$B$22</f>
        <v>15.2903393641698</v>
      </c>
      <c r="AI572" s="0" t="n">
        <f aca="false">SUMPRODUCT('FD inverse'!$A$33:$BH$33,'FD mesh'!$B$84:$BI$84,$E571:$BL571)+'FD inverse'!$A$33*$C572/Setup!$B$17+INDEX('FD inverse'!$A$33:$BH$33,1,'FD mesh'!$B$15+1)*Setup!$B$22</f>
        <v>15.2676916738657</v>
      </c>
      <c r="AJ572" s="0" t="n">
        <f aca="false">SUMPRODUCT('FD inverse'!$A$34:$BH$34,'FD mesh'!$B$84:$BI$84,$E571:$BL571)+'FD inverse'!$A$34*$C572/Setup!$B$17+INDEX('FD inverse'!$A$34:$BH$34,1,'FD mesh'!$B$15+1)*Setup!$B$22</f>
        <v>15.2452317942392</v>
      </c>
      <c r="AK572" s="0" t="n">
        <f aca="false">SUMPRODUCT('FD inverse'!$A$35:$BH$35,'FD mesh'!$B$84:$BI$84,$E571:$BL571)+'FD inverse'!$A$35*$C572/Setup!$B$17+INDEX('FD inverse'!$A$35:$BH$35,1,'FD mesh'!$B$15+1)*Setup!$B$22</f>
        <v>15.2229512869261</v>
      </c>
      <c r="AL572" s="0" t="n">
        <f aca="false">SUMPRODUCT('FD inverse'!$A$36:$BH$36,'FD mesh'!$B$84:$BI$84,$E571:$BL571)+'FD inverse'!$A$36*$C572/Setup!$B$17+INDEX('FD inverse'!$A$36:$BH$36,1,'FD mesh'!$B$15+1)*Setup!$B$22</f>
        <v>15.2008398318121</v>
      </c>
      <c r="AM572" s="0" t="n">
        <f aca="false">SUMPRODUCT('FD inverse'!$A$37:$BH$37,'FD mesh'!$B$84:$BI$84,$E571:$BL571)+'FD inverse'!$A$37*$C572/Setup!$B$17+INDEX('FD inverse'!$A$37:$BH$37,1,'FD mesh'!$B$15+1)*Setup!$B$22</f>
        <v>15.1788854459476</v>
      </c>
      <c r="AN572" s="0" t="n">
        <f aca="false">SUMPRODUCT('FD inverse'!$A$38:$BH$38,'FD mesh'!$B$84:$BI$84,$E571:$BL571)+'FD inverse'!$A$38*$C572/Setup!$B$17+INDEX('FD inverse'!$A$38:$BH$38,1,'FD mesh'!$B$15+1)*Setup!$B$22</f>
        <v>15.1570746882783</v>
      </c>
      <c r="AO572" s="0" t="n">
        <f aca="false">SUMPRODUCT('FD inverse'!$A$39:$BH$39,'FD mesh'!$B$84:$BI$84,$E571:$BL571)+'FD inverse'!$A$39*$C572/Setup!$B$17+INDEX('FD inverse'!$A$39:$BH$39,1,'FD mesh'!$B$15+1)*Setup!$B$22</f>
        <v>15.1353928510887</v>
      </c>
      <c r="AP572" s="0" t="n">
        <f aca="false">SUMPRODUCT('FD inverse'!$A$40:$BH$40,'FD mesh'!$B$84:$BI$84,$E571:$BL571)+'FD inverse'!$A$40*$C572/Setup!$B$17+INDEX('FD inverse'!$A$40:$BH$40,1,'FD mesh'!$B$15+1)*Setup!$B$22</f>
        <v>15.1138241392157</v>
      </c>
      <c r="AQ572" s="0" t="n">
        <f aca="false">SUMPRODUCT('FD inverse'!$A$41:$BH$41,'FD mesh'!$B$84:$BI$84,$E571:$BL571)+'FD inverse'!$A$41*$C572/Setup!$B$17+INDEX('FD inverse'!$A$41:$BH$41,1,'FD mesh'!$B$15+1)*Setup!$B$22</f>
        <v>15.092351838228</v>
      </c>
      <c r="AR572" s="0" t="n">
        <f aca="false">SUMPRODUCT('FD inverse'!$A$42:$BH$42,'FD mesh'!$B$84:$BI$84,$E571:$BL571)+'FD inverse'!$A$42*$C572/Setup!$B$17+INDEX('FD inverse'!$A$42:$BH$42,1,'FD mesh'!$B$15+1)*Setup!$B$22</f>
        <v>15.0709584728828</v>
      </c>
      <c r="AS572" s="0" t="n">
        <f aca="false">SUMPRODUCT('FD inverse'!$A$43:$BH$43,'FD mesh'!$B$84:$BI$84,$E571:$BL571)+'FD inverse'!$A$43*$C572/Setup!$B$17+INDEX('FD inverse'!$A$43:$BH$43,1,'FD mesh'!$B$15+1)*Setup!$B$22</f>
        <v>0</v>
      </c>
      <c r="AT572" s="0" t="n">
        <f aca="false">SUMPRODUCT('FD inverse'!$A$44:$BH$44,'FD mesh'!$B$84:$BI$84,$E571:$BL571)+'FD inverse'!$A$44*$C572/Setup!$B$17+INDEX('FD inverse'!$A$44:$BH$44,1,'FD mesh'!$B$15+1)*Setup!$B$22</f>
        <v>0</v>
      </c>
      <c r="AU572" s="0" t="n">
        <f aca="false">SUMPRODUCT('FD inverse'!$A$45:$BH$45,'FD mesh'!$B$84:$BI$84,$E571:$BL571)+'FD inverse'!$A$45*$C572/Setup!$B$17+INDEX('FD inverse'!$A$45:$BH$45,1,'FD mesh'!$B$15+1)*Setup!$B$22</f>
        <v>0</v>
      </c>
      <c r="AV572" s="0" t="n">
        <f aca="false">SUMPRODUCT('FD inverse'!$A$46:$BH$46,'FD mesh'!$B$84:$BI$84,$E571:$BL571)+'FD inverse'!$A$46*$C572/Setup!$B$17+INDEX('FD inverse'!$A$46:$BH$46,1,'FD mesh'!$B$15+1)*Setup!$B$22</f>
        <v>0</v>
      </c>
      <c r="AW572" s="0" t="n">
        <f aca="false">SUMPRODUCT('FD inverse'!$A$47:$BH$47,'FD mesh'!$B$84:$BI$84,$E571:$BL571)+'FD inverse'!$A$47*$C572/Setup!$B$17+INDEX('FD inverse'!$A$47:$BH$47,1,'FD mesh'!$B$15+1)*Setup!$B$22</f>
        <v>0</v>
      </c>
      <c r="AX572" s="0" t="n">
        <f aca="false">SUMPRODUCT('FD inverse'!$A$48:$BH$48,'FD mesh'!$B$84:$BI$84,$E571:$BL571)+'FD inverse'!$A$48*$C572/Setup!$B$17+INDEX('FD inverse'!$A$48:$BH$48,1,'FD mesh'!$B$15+1)*Setup!$B$22</f>
        <v>0</v>
      </c>
      <c r="AY572" s="0" t="n">
        <f aca="false">SUMPRODUCT('FD inverse'!$A$49:$BH$49,'FD mesh'!$B$84:$BI$84,$E571:$BL571)+'FD inverse'!$A$49*$C572/Setup!$B$17+INDEX('FD inverse'!$A$49:$BH$49,1,'FD mesh'!$B$15+1)*Setup!$B$22</f>
        <v>0</v>
      </c>
      <c r="AZ572" s="0" t="n">
        <f aca="false">SUMPRODUCT('FD inverse'!$A$50:$BH$50,'FD mesh'!$B$84:$BI$84,$E571:$BL571)+'FD inverse'!$A$50*$C572/Setup!$B$17+INDEX('FD inverse'!$A$50:$BH$50,1,'FD mesh'!$B$15+1)*Setup!$B$22</f>
        <v>0</v>
      </c>
      <c r="BA572" s="0" t="n">
        <f aca="false">SUMPRODUCT('FD inverse'!$A$51:$BH$51,'FD mesh'!$B$84:$BI$84,$E571:$BL571)+'FD inverse'!$A$51*$C572/Setup!$B$17+INDEX('FD inverse'!$A$51:$BH$51,1,'FD mesh'!$B$15+1)*Setup!$B$22</f>
        <v>0</v>
      </c>
      <c r="BB572" s="0" t="n">
        <f aca="false">SUMPRODUCT('FD inverse'!$A$52:$BH$52,'FD mesh'!$B$84:$BI$84,$E571:$BL571)+'FD inverse'!$A$52*$C572/Setup!$B$17+INDEX('FD inverse'!$A$52:$BH$52,1,'FD mesh'!$B$15+1)*Setup!$B$22</f>
        <v>0</v>
      </c>
      <c r="BC572" s="0" t="n">
        <f aca="false">SUMPRODUCT('FD inverse'!$A$53:$BH$53,'FD mesh'!$B$84:$BI$84,$E571:$BL571)+'FD inverse'!$A$53*$C572/Setup!$B$17+INDEX('FD inverse'!$A$53:$BH$53,1,'FD mesh'!$B$15+1)*Setup!$B$22</f>
        <v>0</v>
      </c>
      <c r="BD572" s="0" t="n">
        <f aca="false">SUMPRODUCT('FD inverse'!$A$54:$BH$54,'FD mesh'!$B$84:$BI$84,$E571:$BL571)+'FD inverse'!$A$54*$C572/Setup!$B$17+INDEX('FD inverse'!$A$54:$BH$54,1,'FD mesh'!$B$15+1)*Setup!$B$22</f>
        <v>0</v>
      </c>
      <c r="BE572" s="0" t="n">
        <f aca="false">SUMPRODUCT('FD inverse'!$A$55:$BH$55,'FD mesh'!$B$84:$BI$84,$E571:$BL571)+'FD inverse'!$A$55*$C572/Setup!$B$17+INDEX('FD inverse'!$A$55:$BH$55,1,'FD mesh'!$B$15+1)*Setup!$B$22</f>
        <v>0</v>
      </c>
      <c r="BF572" s="0" t="n">
        <f aca="false">SUMPRODUCT('FD inverse'!$A$56:$BH$56,'FD mesh'!$B$84:$BI$84,$E571:$BL571)+'FD inverse'!$A$56*$C572/Setup!$B$17+INDEX('FD inverse'!$A$56:$BH$56,1,'FD mesh'!$B$15+1)*Setup!$B$22</f>
        <v>0</v>
      </c>
      <c r="BG572" s="0" t="n">
        <f aca="false">SUMPRODUCT('FD inverse'!$A$57:$BH$57,'FD mesh'!$B$84:$BI$84,$E571:$BL571)+'FD inverse'!$A$57*$C572/Setup!$B$17+INDEX('FD inverse'!$A$57:$BH$57,1,'FD mesh'!$B$15+1)*Setup!$B$22</f>
        <v>0</v>
      </c>
      <c r="BH572" s="0" t="n">
        <f aca="false">SUMPRODUCT('FD inverse'!$A$58:$BH$58,'FD mesh'!$B$84:$BI$84,$E571:$BL571)+'FD inverse'!$A$58*$C572/Setup!$B$17+INDEX('FD inverse'!$A$58:$BH$58,1,'FD mesh'!$B$15+1)*Setup!$B$22</f>
        <v>0</v>
      </c>
      <c r="BI572" s="0" t="n">
        <f aca="false">SUMPRODUCT('FD inverse'!$A$59:$BH$59,'FD mesh'!$B$84:$BI$84,$E571:$BL571)+'FD inverse'!$A$59*$C572/Setup!$B$17+INDEX('FD inverse'!$A$59:$BH$59,1,'FD mesh'!$B$15+1)*Setup!$B$22</f>
        <v>0</v>
      </c>
      <c r="BJ572" s="0" t="n">
        <f aca="false">SUMPRODUCT('FD inverse'!$A$60:$BH$60,'FD mesh'!$B$84:$BI$84,$E571:$BL571)+'FD inverse'!$A$60*$C572/Setup!$B$17+INDEX('FD inverse'!$A$60:$BH$60,1,'FD mesh'!$B$15+1)*Setup!$B$22</f>
        <v>0</v>
      </c>
      <c r="BK572" s="0" t="n">
        <f aca="false">SUMPRODUCT('FD inverse'!$A$61:$BH$61,'FD mesh'!$B$84:$BI$84,$E571:$BL571)+'FD inverse'!$A$61*$C572/Setup!$B$17+INDEX('FD inverse'!$A$61:$BH$61,1,'FD mesh'!$B$15+1)*Setup!$B$22</f>
        <v>0</v>
      </c>
      <c r="BL572" s="0" t="n">
        <f aca="false">SUMPRODUCT('FD inverse'!$A$62:$BH$62,'FD mesh'!$B$84:$BI$84,$E571:$BL571)+'FD inverse'!$A$62*$C572/Setup!$B$17+INDEX('FD inverse'!$A$62:$BH$62,1,'FD mesh'!$B$15+1)*Setup!$B$22</f>
        <v>0</v>
      </c>
    </row>
    <row r="573" customFormat="false" ht="15" hidden="false" customHeight="false" outlineLevel="0" collapsed="false">
      <c r="A573" s="0" t="n">
        <v>568</v>
      </c>
      <c r="B573" s="0" t="n">
        <f aca="false">A573*Setup!$B$11/3600</f>
        <v>47.3333333333333</v>
      </c>
      <c r="C573" s="0" t="n">
        <f aca="false">Setup!$B$7+Setup!$B$8*COS(2*PI()*(B573-Setup!$B$9)/24)</f>
        <v>22.6319194266973</v>
      </c>
      <c r="D573" s="0" t="n">
        <f aca="false">(C573-E573)/Setup!$B$17</f>
        <v>-3.68695446010706</v>
      </c>
      <c r="E573" s="0" t="n">
        <f aca="false">SUMPRODUCT('FD inverse'!$A$3:$BH$3,'FD mesh'!$B$84:$BI$84,$E572:$BL572)+'FD inverse'!$A$3*$C573/Setup!$B$17+INDEX('FD inverse'!$A$3:$BH$3,1,'FD mesh'!$B$15+1)*Setup!$B$22</f>
        <v>23.1112235065112</v>
      </c>
      <c r="F573" s="0" t="n">
        <f aca="false">SUMPRODUCT('FD inverse'!$A$4:$BH$4,'FD mesh'!$B$84:$BI$84,$E572:$BL572)+'FD inverse'!$A$4*$C573/Setup!$B$17+INDEX('FD inverse'!$A$4:$BH$4,1,'FD mesh'!$B$15+1)*Setup!$B$22</f>
        <v>23.2097413834027</v>
      </c>
      <c r="G573" s="0" t="n">
        <f aca="false">SUMPRODUCT('FD inverse'!$A$5:$BH$5,'FD mesh'!$B$84:$BI$84,$E572:$BL572)+'FD inverse'!$A$5*$C573/Setup!$B$17+INDEX('FD inverse'!$A$5:$BH$5,1,'FD mesh'!$B$15+1)*Setup!$B$22</f>
        <v>23.288895396242</v>
      </c>
      <c r="H573" s="0" t="n">
        <f aca="false">SUMPRODUCT('FD inverse'!$A$6:$BH$6,'FD mesh'!$B$84:$BI$84,$E572:$BL572)+'FD inverse'!$A$6*$C573/Setup!$B$17+INDEX('FD inverse'!$A$6:$BH$6,1,'FD mesh'!$B$15+1)*Setup!$B$22</f>
        <v>23.5274893446648</v>
      </c>
      <c r="I573" s="0" t="n">
        <f aca="false">SUMPRODUCT('FD inverse'!$A$7:$BH$7,'FD mesh'!$B$84:$BI$84,$E572:$BL572)+'FD inverse'!$A$7*$C573/Setup!$B$17+INDEX('FD inverse'!$A$7:$BH$7,1,'FD mesh'!$B$15+1)*Setup!$B$22</f>
        <v>23.5445559640604</v>
      </c>
      <c r="J573" s="0" t="n">
        <f aca="false">SUMPRODUCT('FD inverse'!$A$8:$BH$8,'FD mesh'!$B$84:$BI$84,$E572:$BL572)+'FD inverse'!$A$8*$C573/Setup!$B$17+INDEX('FD inverse'!$A$8:$BH$8,1,'FD mesh'!$B$15+1)*Setup!$B$22</f>
        <v>23.5547197145975</v>
      </c>
      <c r="K573" s="0" t="n">
        <f aca="false">SUMPRODUCT('FD inverse'!$A$9:$BH$9,'FD mesh'!$B$84:$BI$84,$E572:$BL572)+'FD inverse'!$A$9*$C573/Setup!$B$17+INDEX('FD inverse'!$A$9:$BH$9,1,'FD mesh'!$B$15+1)*Setup!$B$22</f>
        <v>23.5590659334905</v>
      </c>
      <c r="L573" s="0" t="n">
        <f aca="false">SUMPRODUCT('FD inverse'!$A$10:$BH$10,'FD mesh'!$B$84:$BI$84,$E572:$BL572)+'FD inverse'!$A$10*$C573/Setup!$B$17+INDEX('FD inverse'!$A$10:$BH$10,1,'FD mesh'!$B$15+1)*Setup!$B$22</f>
        <v>23.5585660527077</v>
      </c>
      <c r="M573" s="0" t="n">
        <f aca="false">SUMPRODUCT('FD inverse'!$A$11:$BH$11,'FD mesh'!$B$84:$BI$84,$E572:$BL572)+'FD inverse'!$A$11*$C573/Setup!$B$17+INDEX('FD inverse'!$A$11:$BH$11,1,'FD mesh'!$B$15+1)*Setup!$B$22</f>
        <v>23.5540724651272</v>
      </c>
      <c r="N573" s="0" t="n">
        <f aca="false">SUMPRODUCT('FD inverse'!$A$12:$BH$12,'FD mesh'!$B$84:$BI$84,$E572:$BL572)+'FD inverse'!$A$12*$C573/Setup!$B$17+INDEX('FD inverse'!$A$12:$BH$12,1,'FD mesh'!$B$15+1)*Setup!$B$22</f>
        <v>23.5463144328989</v>
      </c>
      <c r="O573" s="0" t="n">
        <f aca="false">SUMPRODUCT('FD inverse'!$A$13:$BH$13,'FD mesh'!$B$84:$BI$84,$E572:$BL572)+'FD inverse'!$A$13*$C573/Setup!$B$17+INDEX('FD inverse'!$A$13:$BH$13,1,'FD mesh'!$B$15+1)*Setup!$B$22</f>
        <v>23.5358949005849</v>
      </c>
      <c r="P573" s="0" t="n">
        <f aca="false">SUMPRODUCT('FD inverse'!$A$14:$BH$14,'FD mesh'!$B$84:$BI$84,$E572:$BL572)+'FD inverse'!$A$14*$C573/Setup!$B$17+INDEX('FD inverse'!$A$14:$BH$14,1,'FD mesh'!$B$15+1)*Setup!$B$22</f>
        <v>23.5232880954913</v>
      </c>
      <c r="Q573" s="0" t="n">
        <f aca="false">SUMPRODUCT('FD inverse'!$A$15:$BH$15,'FD mesh'!$B$84:$BI$84,$E572:$BL572)+'FD inverse'!$A$15*$C573/Setup!$B$17+INDEX('FD inverse'!$A$15:$BH$15,1,'FD mesh'!$B$15+1)*Setup!$B$22</f>
        <v>23.5088378179273</v>
      </c>
      <c r="R573" s="0" t="n">
        <f aca="false">SUMPRODUCT('FD inverse'!$A$16:$BH$16,'FD mesh'!$B$84:$BI$84,$E572:$BL572)+'FD inverse'!$A$16*$C573/Setup!$B$17+INDEX('FD inverse'!$A$16:$BH$16,1,'FD mesh'!$B$15+1)*Setup!$B$22</f>
        <v>23.49275634481</v>
      </c>
      <c r="S573" s="0" t="n">
        <f aca="false">SUMPRODUCT('FD inverse'!$A$17:$BH$17,'FD mesh'!$B$84:$BI$84,$E572:$BL572)+'FD inverse'!$A$17*$C573/Setup!$B$17+INDEX('FD inverse'!$A$17:$BH$17,1,'FD mesh'!$B$15+1)*Setup!$B$22</f>
        <v>22.9481304125515</v>
      </c>
      <c r="T573" s="0" t="n">
        <f aca="false">SUMPRODUCT('FD inverse'!$A$18:$BH$18,'FD mesh'!$B$84:$BI$84,$E572:$BL572)+'FD inverse'!$A$18*$C573/Setup!$B$17+INDEX('FD inverse'!$A$18:$BH$18,1,'FD mesh'!$B$15+1)*Setup!$B$22</f>
        <v>22.4029426962276</v>
      </c>
      <c r="U573" s="0" t="n">
        <f aca="false">SUMPRODUCT('FD inverse'!$A$19:$BH$19,'FD mesh'!$B$84:$BI$84,$E572:$BL572)+'FD inverse'!$A$19*$C573/Setup!$B$17+INDEX('FD inverse'!$A$19:$BH$19,1,'FD mesh'!$B$15+1)*Setup!$B$22</f>
        <v>21.8573741545566</v>
      </c>
      <c r="V573" s="0" t="n">
        <f aca="false">SUMPRODUCT('FD inverse'!$A$20:$BH$20,'FD mesh'!$B$84:$BI$84,$E572:$BL572)+'FD inverse'!$A$20*$C573/Setup!$B$17+INDEX('FD inverse'!$A$20:$BH$20,1,'FD mesh'!$B$15+1)*Setup!$B$22</f>
        <v>21.3115768449083</v>
      </c>
      <c r="W573" s="0" t="n">
        <f aca="false">SUMPRODUCT('FD inverse'!$A$21:$BH$21,'FD mesh'!$B$84:$BI$84,$E572:$BL572)+'FD inverse'!$A$21*$C573/Setup!$B$17+INDEX('FD inverse'!$A$21:$BH$21,1,'FD mesh'!$B$15+1)*Setup!$B$22</f>
        <v>20.765675974035</v>
      </c>
      <c r="X573" s="0" t="n">
        <f aca="false">SUMPRODUCT('FD inverse'!$A$22:$BH$22,'FD mesh'!$B$84:$BI$84,$E572:$BL572)+'FD inverse'!$A$22*$C573/Setup!$B$17+INDEX('FD inverse'!$A$22:$BH$22,1,'FD mesh'!$B$15+1)*Setup!$B$22</f>
        <v>20.2197719842189</v>
      </c>
      <c r="Y573" s="0" t="n">
        <f aca="false">SUMPRODUCT('FD inverse'!$A$23:$BH$23,'FD mesh'!$B$84:$BI$84,$E572:$BL572)+'FD inverse'!$A$23*$C573/Setup!$B$17+INDEX('FD inverse'!$A$23:$BH$23,1,'FD mesh'!$B$15+1)*Setup!$B$22</f>
        <v>19.6739426677943</v>
      </c>
      <c r="Z573" s="0" t="n">
        <f aca="false">SUMPRODUCT('FD inverse'!$A$24:$BH$24,'FD mesh'!$B$84:$BI$84,$E572:$BL572)+'FD inverse'!$A$24*$C573/Setup!$B$17+INDEX('FD inverse'!$A$24:$BH$24,1,'FD mesh'!$B$15+1)*Setup!$B$22</f>
        <v>19.1282453039928</v>
      </c>
      <c r="AA573" s="0" t="n">
        <f aca="false">SUMPRODUCT('FD inverse'!$A$25:$BH$25,'FD mesh'!$B$84:$BI$84,$E572:$BL572)+'FD inverse'!$A$25*$C573/Setup!$B$17+INDEX('FD inverse'!$A$25:$BH$25,1,'FD mesh'!$B$15+1)*Setup!$B$22</f>
        <v>18.5827188129536</v>
      </c>
      <c r="AB573" s="0" t="n">
        <f aca="false">SUMPRODUCT('FD inverse'!$A$26:$BH$26,'FD mesh'!$B$84:$BI$84,$E572:$BL572)+'FD inverse'!$A$26*$C573/Setup!$B$17+INDEX('FD inverse'!$A$26:$BH$26,1,'FD mesh'!$B$15+1)*Setup!$B$22</f>
        <v>18.0373859225616</v>
      </c>
      <c r="AC573" s="0" t="n">
        <f aca="false">SUMPRODUCT('FD inverse'!$A$27:$BH$27,'FD mesh'!$B$84:$BI$84,$E572:$BL572)+'FD inverse'!$A$27*$C573/Setup!$B$17+INDEX('FD inverse'!$A$27:$BH$27,1,'FD mesh'!$B$15+1)*Setup!$B$22</f>
        <v>17.4922553444973</v>
      </c>
      <c r="AD573" s="0" t="n">
        <f aca="false">SUMPRODUCT('FD inverse'!$A$28:$BH$28,'FD mesh'!$B$84:$BI$84,$E572:$BL572)+'FD inverse'!$A$28*$C573/Setup!$B$17+INDEX('FD inverse'!$A$28:$BH$28,1,'FD mesh'!$B$15+1)*Setup!$B$22</f>
        <v>16.9473239565308</v>
      </c>
      <c r="AE573" s="0" t="n">
        <f aca="false">SUMPRODUCT('FD inverse'!$A$29:$BH$29,'FD mesh'!$B$84:$BI$84,$E572:$BL572)+'FD inverse'!$A$29*$C573/Setup!$B$17+INDEX('FD inverse'!$A$29:$BH$29,1,'FD mesh'!$B$15+1)*Setup!$B$22</f>
        <v>16.4025789886413</v>
      </c>
      <c r="AF573" s="0" t="n">
        <f aca="false">SUMPRODUCT('FD inverse'!$A$30:$BH$30,'FD mesh'!$B$84:$BI$84,$E572:$BL572)+'FD inverse'!$A$30*$C573/Setup!$B$17+INDEX('FD inverse'!$A$30:$BH$30,1,'FD mesh'!$B$15+1)*Setup!$B$22</f>
        <v>15.8580002110172</v>
      </c>
      <c r="AG573" s="0" t="n">
        <f aca="false">SUMPRODUCT('FD inverse'!$A$31:$BH$31,'FD mesh'!$B$84:$BI$84,$E572:$BL572)+'FD inverse'!$A$31*$C573/Setup!$B$17+INDEX('FD inverse'!$A$31:$BH$31,1,'FD mesh'!$B$15+1)*Setup!$B$22</f>
        <v>15.3135621223678</v>
      </c>
      <c r="AH573" s="0" t="n">
        <f aca="false">SUMPRODUCT('FD inverse'!$A$32:$BH$32,'FD mesh'!$B$84:$BI$84,$E572:$BL572)+'FD inverse'!$A$32*$C573/Setup!$B$17+INDEX('FD inverse'!$A$32:$BH$32,1,'FD mesh'!$B$15+1)*Setup!$B$22</f>
        <v>15.2907135132559</v>
      </c>
      <c r="AI573" s="0" t="n">
        <f aca="false">SUMPRODUCT('FD inverse'!$A$33:$BH$33,'FD mesh'!$B$84:$BI$84,$E572:$BL572)+'FD inverse'!$A$33*$C573/Setup!$B$17+INDEX('FD inverse'!$A$33:$BH$33,1,'FD mesh'!$B$15+1)*Setup!$B$22</f>
        <v>15.2680543070292</v>
      </c>
      <c r="AJ573" s="0" t="n">
        <f aca="false">SUMPRODUCT('FD inverse'!$A$34:$BH$34,'FD mesh'!$B$84:$BI$84,$E572:$BL572)+'FD inverse'!$A$34*$C573/Setup!$B$17+INDEX('FD inverse'!$A$34:$BH$34,1,'FD mesh'!$B$15+1)*Setup!$B$22</f>
        <v>15.2455786740624</v>
      </c>
      <c r="AK573" s="0" t="n">
        <f aca="false">SUMPRODUCT('FD inverse'!$A$35:$BH$35,'FD mesh'!$B$84:$BI$84,$E572:$BL572)+'FD inverse'!$A$35*$C573/Setup!$B$17+INDEX('FD inverse'!$A$35:$BH$35,1,'FD mesh'!$B$15+1)*Setup!$B$22</f>
        <v>15.2232786396519</v>
      </c>
      <c r="AL573" s="0" t="n">
        <f aca="false">SUMPRODUCT('FD inverse'!$A$36:$BH$36,'FD mesh'!$B$84:$BI$84,$E572:$BL572)+'FD inverse'!$A$36*$C573/Setup!$B$17+INDEX('FD inverse'!$A$36:$BH$36,1,'FD mesh'!$B$15+1)*Setup!$B$22</f>
        <v>15.2011443187311</v>
      </c>
      <c r="AM573" s="0" t="n">
        <f aca="false">SUMPRODUCT('FD inverse'!$A$37:$BH$37,'FD mesh'!$B$84:$BI$84,$E572:$BL572)+'FD inverse'!$A$37*$C573/Setup!$B$17+INDEX('FD inverse'!$A$37:$BH$37,1,'FD mesh'!$B$15+1)*Setup!$B$22</f>
        <v>15.1791641361021</v>
      </c>
      <c r="AN573" s="0" t="n">
        <f aca="false">SUMPRODUCT('FD inverse'!$A$38:$BH$38,'FD mesh'!$B$84:$BI$84,$E572:$BL572)+'FD inverse'!$A$38*$C573/Setup!$B$17+INDEX('FD inverse'!$A$38:$BH$38,1,'FD mesh'!$B$15+1)*Setup!$B$22</f>
        <v>15.1573250328484</v>
      </c>
      <c r="AO573" s="0" t="n">
        <f aca="false">SUMPRODUCT('FD inverse'!$A$39:$BH$39,'FD mesh'!$B$84:$BI$84,$E572:$BL572)+'FD inverse'!$A$39*$C573/Setup!$B$17+INDEX('FD inverse'!$A$39:$BH$39,1,'FD mesh'!$B$15+1)*Setup!$B$22</f>
        <v>15.1356126597824</v>
      </c>
      <c r="AP573" s="0" t="n">
        <f aca="false">SUMPRODUCT('FD inverse'!$A$40:$BH$40,'FD mesh'!$B$84:$BI$84,$E572:$BL572)+'FD inverse'!$A$40*$C573/Setup!$B$17+INDEX('FD inverse'!$A$40:$BH$40,1,'FD mesh'!$B$15+1)*Setup!$B$22</f>
        <v>15.11401155894</v>
      </c>
      <c r="AQ573" s="0" t="n">
        <f aca="false">SUMPRODUCT('FD inverse'!$A$41:$BH$41,'FD mesh'!$B$84:$BI$84,$E572:$BL572)+'FD inverse'!$A$41*$C573/Setup!$B$17+INDEX('FD inverse'!$A$41:$BH$41,1,'FD mesh'!$B$15+1)*Setup!$B$22</f>
        <v>15.092505334279</v>
      </c>
      <c r="AR573" s="0" t="n">
        <f aca="false">SUMPRODUCT('FD inverse'!$A$42:$BH$42,'FD mesh'!$B$84:$BI$84,$E572:$BL572)+'FD inverse'!$A$42*$C573/Setup!$B$17+INDEX('FD inverse'!$A$42:$BH$42,1,'FD mesh'!$B$15+1)*Setup!$B$22</f>
        <v>15.0710768128545</v>
      </c>
      <c r="AS573" s="0" t="n">
        <f aca="false">SUMPRODUCT('FD inverse'!$A$43:$BH$43,'FD mesh'!$B$84:$BI$84,$E572:$BL572)+'FD inverse'!$A$43*$C573/Setup!$B$17+INDEX('FD inverse'!$A$43:$BH$43,1,'FD mesh'!$B$15+1)*Setup!$B$22</f>
        <v>0</v>
      </c>
      <c r="AT573" s="0" t="n">
        <f aca="false">SUMPRODUCT('FD inverse'!$A$44:$BH$44,'FD mesh'!$B$84:$BI$84,$E572:$BL572)+'FD inverse'!$A$44*$C573/Setup!$B$17+INDEX('FD inverse'!$A$44:$BH$44,1,'FD mesh'!$B$15+1)*Setup!$B$22</f>
        <v>0</v>
      </c>
      <c r="AU573" s="0" t="n">
        <f aca="false">SUMPRODUCT('FD inverse'!$A$45:$BH$45,'FD mesh'!$B$84:$BI$84,$E572:$BL572)+'FD inverse'!$A$45*$C573/Setup!$B$17+INDEX('FD inverse'!$A$45:$BH$45,1,'FD mesh'!$B$15+1)*Setup!$B$22</f>
        <v>0</v>
      </c>
      <c r="AV573" s="0" t="n">
        <f aca="false">SUMPRODUCT('FD inverse'!$A$46:$BH$46,'FD mesh'!$B$84:$BI$84,$E572:$BL572)+'FD inverse'!$A$46*$C573/Setup!$B$17+INDEX('FD inverse'!$A$46:$BH$46,1,'FD mesh'!$B$15+1)*Setup!$B$22</f>
        <v>0</v>
      </c>
      <c r="AW573" s="0" t="n">
        <f aca="false">SUMPRODUCT('FD inverse'!$A$47:$BH$47,'FD mesh'!$B$84:$BI$84,$E572:$BL572)+'FD inverse'!$A$47*$C573/Setup!$B$17+INDEX('FD inverse'!$A$47:$BH$47,1,'FD mesh'!$B$15+1)*Setup!$B$22</f>
        <v>0</v>
      </c>
      <c r="AX573" s="0" t="n">
        <f aca="false">SUMPRODUCT('FD inverse'!$A$48:$BH$48,'FD mesh'!$B$84:$BI$84,$E572:$BL572)+'FD inverse'!$A$48*$C573/Setup!$B$17+INDEX('FD inverse'!$A$48:$BH$48,1,'FD mesh'!$B$15+1)*Setup!$B$22</f>
        <v>0</v>
      </c>
      <c r="AY573" s="0" t="n">
        <f aca="false">SUMPRODUCT('FD inverse'!$A$49:$BH$49,'FD mesh'!$B$84:$BI$84,$E572:$BL572)+'FD inverse'!$A$49*$C573/Setup!$B$17+INDEX('FD inverse'!$A$49:$BH$49,1,'FD mesh'!$B$15+1)*Setup!$B$22</f>
        <v>0</v>
      </c>
      <c r="AZ573" s="0" t="n">
        <f aca="false">SUMPRODUCT('FD inverse'!$A$50:$BH$50,'FD mesh'!$B$84:$BI$84,$E572:$BL572)+'FD inverse'!$A$50*$C573/Setup!$B$17+INDEX('FD inverse'!$A$50:$BH$50,1,'FD mesh'!$B$15+1)*Setup!$B$22</f>
        <v>0</v>
      </c>
      <c r="BA573" s="0" t="n">
        <f aca="false">SUMPRODUCT('FD inverse'!$A$51:$BH$51,'FD mesh'!$B$84:$BI$84,$E572:$BL572)+'FD inverse'!$A$51*$C573/Setup!$B$17+INDEX('FD inverse'!$A$51:$BH$51,1,'FD mesh'!$B$15+1)*Setup!$B$22</f>
        <v>0</v>
      </c>
      <c r="BB573" s="0" t="n">
        <f aca="false">SUMPRODUCT('FD inverse'!$A$52:$BH$52,'FD mesh'!$B$84:$BI$84,$E572:$BL572)+'FD inverse'!$A$52*$C573/Setup!$B$17+INDEX('FD inverse'!$A$52:$BH$52,1,'FD mesh'!$B$15+1)*Setup!$B$22</f>
        <v>0</v>
      </c>
      <c r="BC573" s="0" t="n">
        <f aca="false">SUMPRODUCT('FD inverse'!$A$53:$BH$53,'FD mesh'!$B$84:$BI$84,$E572:$BL572)+'FD inverse'!$A$53*$C573/Setup!$B$17+INDEX('FD inverse'!$A$53:$BH$53,1,'FD mesh'!$B$15+1)*Setup!$B$22</f>
        <v>0</v>
      </c>
      <c r="BD573" s="0" t="n">
        <f aca="false">SUMPRODUCT('FD inverse'!$A$54:$BH$54,'FD mesh'!$B$84:$BI$84,$E572:$BL572)+'FD inverse'!$A$54*$C573/Setup!$B$17+INDEX('FD inverse'!$A$54:$BH$54,1,'FD mesh'!$B$15+1)*Setup!$B$22</f>
        <v>0</v>
      </c>
      <c r="BE573" s="0" t="n">
        <f aca="false">SUMPRODUCT('FD inverse'!$A$55:$BH$55,'FD mesh'!$B$84:$BI$84,$E572:$BL572)+'FD inverse'!$A$55*$C573/Setup!$B$17+INDEX('FD inverse'!$A$55:$BH$55,1,'FD mesh'!$B$15+1)*Setup!$B$22</f>
        <v>0</v>
      </c>
      <c r="BF573" s="0" t="n">
        <f aca="false">SUMPRODUCT('FD inverse'!$A$56:$BH$56,'FD mesh'!$B$84:$BI$84,$E572:$BL572)+'FD inverse'!$A$56*$C573/Setup!$B$17+INDEX('FD inverse'!$A$56:$BH$56,1,'FD mesh'!$B$15+1)*Setup!$B$22</f>
        <v>0</v>
      </c>
      <c r="BG573" s="0" t="n">
        <f aca="false">SUMPRODUCT('FD inverse'!$A$57:$BH$57,'FD mesh'!$B$84:$BI$84,$E572:$BL572)+'FD inverse'!$A$57*$C573/Setup!$B$17+INDEX('FD inverse'!$A$57:$BH$57,1,'FD mesh'!$B$15+1)*Setup!$B$22</f>
        <v>0</v>
      </c>
      <c r="BH573" s="0" t="n">
        <f aca="false">SUMPRODUCT('FD inverse'!$A$58:$BH$58,'FD mesh'!$B$84:$BI$84,$E572:$BL572)+'FD inverse'!$A$58*$C573/Setup!$B$17+INDEX('FD inverse'!$A$58:$BH$58,1,'FD mesh'!$B$15+1)*Setup!$B$22</f>
        <v>0</v>
      </c>
      <c r="BI573" s="0" t="n">
        <f aca="false">SUMPRODUCT('FD inverse'!$A$59:$BH$59,'FD mesh'!$B$84:$BI$84,$E572:$BL572)+'FD inverse'!$A$59*$C573/Setup!$B$17+INDEX('FD inverse'!$A$59:$BH$59,1,'FD mesh'!$B$15+1)*Setup!$B$22</f>
        <v>0</v>
      </c>
      <c r="BJ573" s="0" t="n">
        <f aca="false">SUMPRODUCT('FD inverse'!$A$60:$BH$60,'FD mesh'!$B$84:$BI$84,$E572:$BL572)+'FD inverse'!$A$60*$C573/Setup!$B$17+INDEX('FD inverse'!$A$60:$BH$60,1,'FD mesh'!$B$15+1)*Setup!$B$22</f>
        <v>0</v>
      </c>
      <c r="BK573" s="0" t="n">
        <f aca="false">SUMPRODUCT('FD inverse'!$A$61:$BH$61,'FD mesh'!$B$84:$BI$84,$E572:$BL572)+'FD inverse'!$A$61*$C573/Setup!$B$17+INDEX('FD inverse'!$A$61:$BH$61,1,'FD mesh'!$B$15+1)*Setup!$B$22</f>
        <v>0</v>
      </c>
      <c r="BL573" s="0" t="n">
        <f aca="false">SUMPRODUCT('FD inverse'!$A$62:$BH$62,'FD mesh'!$B$84:$BI$84,$E572:$BL572)+'FD inverse'!$A$62*$C573/Setup!$B$17+INDEX('FD inverse'!$A$62:$BH$62,1,'FD mesh'!$B$15+1)*Setup!$B$22</f>
        <v>0</v>
      </c>
    </row>
    <row r="574" customFormat="false" ht="15" hidden="false" customHeight="false" outlineLevel="0" collapsed="false">
      <c r="A574" s="0" t="n">
        <v>569</v>
      </c>
      <c r="B574" s="0" t="n">
        <f aca="false">A574*Setup!$B$11/3600</f>
        <v>47.4166666666667</v>
      </c>
      <c r="C574" s="0" t="n">
        <f aca="false">Setup!$B$7+Setup!$B$8*COS(2*PI()*(B574-Setup!$B$9)/24)</f>
        <v>22.5502478468652</v>
      </c>
      <c r="D574" s="0" t="n">
        <f aca="false">(C574-E574)/Setup!$B$17</f>
        <v>-3.91924704688311</v>
      </c>
      <c r="E574" s="0" t="n">
        <f aca="false">SUMPRODUCT('FD inverse'!$A$3:$BH$3,'FD mesh'!$B$84:$BI$84,$E573:$BL573)+'FD inverse'!$A$3*$C574/Setup!$B$17+INDEX('FD inverse'!$A$3:$BH$3,1,'FD mesh'!$B$15+1)*Setup!$B$22</f>
        <v>23.05974996296</v>
      </c>
      <c r="F574" s="0" t="n">
        <f aca="false">SUMPRODUCT('FD inverse'!$A$4:$BH$4,'FD mesh'!$B$84:$BI$84,$E573:$BL573)+'FD inverse'!$A$4*$C574/Setup!$B$17+INDEX('FD inverse'!$A$4:$BH$4,1,'FD mesh'!$B$15+1)*Setup!$B$22</f>
        <v>23.1652237464468</v>
      </c>
      <c r="G574" s="0" t="n">
        <f aca="false">SUMPRODUCT('FD inverse'!$A$5:$BH$5,'FD mesh'!$B$84:$BI$84,$E573:$BL573)+'FD inverse'!$A$5*$C574/Setup!$B$17+INDEX('FD inverse'!$A$5:$BH$5,1,'FD mesh'!$B$15+1)*Setup!$B$22</f>
        <v>23.2513756388936</v>
      </c>
      <c r="H574" s="0" t="n">
        <f aca="false">SUMPRODUCT('FD inverse'!$A$6:$BH$6,'FD mesh'!$B$84:$BI$84,$E573:$BL573)+'FD inverse'!$A$6*$C574/Setup!$B$17+INDEX('FD inverse'!$A$6:$BH$6,1,'FD mesh'!$B$15+1)*Setup!$B$22</f>
        <v>23.5134878411153</v>
      </c>
      <c r="I574" s="0" t="n">
        <f aca="false">SUMPRODUCT('FD inverse'!$A$7:$BH$7,'FD mesh'!$B$84:$BI$84,$E573:$BL573)+'FD inverse'!$A$7*$C574/Setup!$B$17+INDEX('FD inverse'!$A$7:$BH$7,1,'FD mesh'!$B$15+1)*Setup!$B$22</f>
        <v>23.5325533741881</v>
      </c>
      <c r="J574" s="0" t="n">
        <f aca="false">SUMPRODUCT('FD inverse'!$A$8:$BH$8,'FD mesh'!$B$84:$BI$84,$E573:$BL573)+'FD inverse'!$A$8*$C574/Setup!$B$17+INDEX('FD inverse'!$A$8:$BH$8,1,'FD mesh'!$B$15+1)*Setup!$B$22</f>
        <v>23.544537733295</v>
      </c>
      <c r="K574" s="0" t="n">
        <f aca="false">SUMPRODUCT('FD inverse'!$A$9:$BH$9,'FD mesh'!$B$84:$BI$84,$E573:$BL573)+'FD inverse'!$A$9*$C574/Setup!$B$17+INDEX('FD inverse'!$A$9:$BH$9,1,'FD mesh'!$B$15+1)*Setup!$B$22</f>
        <v>23.550515023787</v>
      </c>
      <c r="L574" s="0" t="n">
        <f aca="false">SUMPRODUCT('FD inverse'!$A$10:$BH$10,'FD mesh'!$B$84:$BI$84,$E573:$BL573)+'FD inverse'!$A$10*$C574/Setup!$B$17+INDEX('FD inverse'!$A$10:$BH$10,1,'FD mesh'!$B$15+1)*Setup!$B$22</f>
        <v>23.551447529793</v>
      </c>
      <c r="M574" s="0" t="n">
        <f aca="false">SUMPRODUCT('FD inverse'!$A$11:$BH$11,'FD mesh'!$B$84:$BI$84,$E573:$BL573)+'FD inverse'!$A$11*$C574/Setup!$B$17+INDEX('FD inverse'!$A$11:$BH$11,1,'FD mesh'!$B$15+1)*Setup!$B$22</f>
        <v>23.5481803172653</v>
      </c>
      <c r="N574" s="0" t="n">
        <f aca="false">SUMPRODUCT('FD inverse'!$A$12:$BH$12,'FD mesh'!$B$84:$BI$84,$E573:$BL573)+'FD inverse'!$A$12*$C574/Setup!$B$17+INDEX('FD inverse'!$A$12:$BH$12,1,'FD mesh'!$B$15+1)*Setup!$B$22</f>
        <v>23.5414369113088</v>
      </c>
      <c r="O574" s="0" t="n">
        <f aca="false">SUMPRODUCT('FD inverse'!$A$13:$BH$13,'FD mesh'!$B$84:$BI$84,$E573:$BL573)+'FD inverse'!$A$13*$C574/Setup!$B$17+INDEX('FD inverse'!$A$13:$BH$13,1,'FD mesh'!$B$15+1)*Setup!$B$22</f>
        <v>23.5318159114939</v>
      </c>
      <c r="P574" s="0" t="n">
        <f aca="false">SUMPRODUCT('FD inverse'!$A$14:$BH$14,'FD mesh'!$B$84:$BI$84,$E573:$BL573)+'FD inverse'!$A$14*$C574/Setup!$B$17+INDEX('FD inverse'!$A$14:$BH$14,1,'FD mesh'!$B$15+1)*Setup!$B$22</f>
        <v>23.5197884284395</v>
      </c>
      <c r="Q574" s="0" t="n">
        <f aca="false">SUMPRODUCT('FD inverse'!$A$15:$BH$15,'FD mesh'!$B$84:$BI$84,$E573:$BL573)+'FD inverse'!$A$15*$C574/Setup!$B$17+INDEX('FD inverse'!$A$15:$BH$15,1,'FD mesh'!$B$15+1)*Setup!$B$22</f>
        <v>23.5056962450594</v>
      </c>
      <c r="R574" s="0" t="n">
        <f aca="false">SUMPRODUCT('FD inverse'!$A$16:$BH$16,'FD mesh'!$B$84:$BI$84,$E573:$BL573)+'FD inverse'!$A$16*$C574/Setup!$B$17+INDEX('FD inverse'!$A$16:$BH$16,1,'FD mesh'!$B$15+1)*Setup!$B$22</f>
        <v>23.4897506263592</v>
      </c>
      <c r="S574" s="0" t="n">
        <f aca="false">SUMPRODUCT('FD inverse'!$A$17:$BH$17,'FD mesh'!$B$84:$BI$84,$E573:$BL573)+'FD inverse'!$A$17*$C574/Setup!$B$17+INDEX('FD inverse'!$A$17:$BH$17,1,'FD mesh'!$B$15+1)*Setup!$B$22</f>
        <v>22.9458667768856</v>
      </c>
      <c r="T574" s="0" t="n">
        <f aca="false">SUMPRODUCT('FD inverse'!$A$18:$BH$18,'FD mesh'!$B$84:$BI$84,$E573:$BL573)+'FD inverse'!$A$18*$C574/Setup!$B$17+INDEX('FD inverse'!$A$18:$BH$18,1,'FD mesh'!$B$15+1)*Setup!$B$22</f>
        <v>22.4013167717733</v>
      </c>
      <c r="U574" s="0" t="n">
        <f aca="false">SUMPRODUCT('FD inverse'!$A$19:$BH$19,'FD mesh'!$B$84:$BI$84,$E573:$BL573)+'FD inverse'!$A$19*$C574/Setup!$B$17+INDEX('FD inverse'!$A$19:$BH$19,1,'FD mesh'!$B$15+1)*Setup!$B$22</f>
        <v>21.8562882803216</v>
      </c>
      <c r="V574" s="0" t="n">
        <f aca="false">SUMPRODUCT('FD inverse'!$A$20:$BH$20,'FD mesh'!$B$84:$BI$84,$E573:$BL573)+'FD inverse'!$A$20*$C574/Setup!$B$17+INDEX('FD inverse'!$A$20:$BH$20,1,'FD mesh'!$B$15+1)*Setup!$B$22</f>
        <v>21.310940231595</v>
      </c>
      <c r="W574" s="0" t="n">
        <f aca="false">SUMPRODUCT('FD inverse'!$A$21:$BH$21,'FD mesh'!$B$84:$BI$84,$E573:$BL573)+'FD inverse'!$A$21*$C574/Setup!$B$17+INDEX('FD inverse'!$A$21:$BH$21,1,'FD mesh'!$B$15+1)*Setup!$B$22</f>
        <v>20.7654048366647</v>
      </c>
      <c r="X574" s="0" t="n">
        <f aca="false">SUMPRODUCT('FD inverse'!$A$22:$BH$22,'FD mesh'!$B$84:$BI$84,$E573:$BL573)+'FD inverse'!$A$22*$C574/Setup!$B$17+INDEX('FD inverse'!$A$22:$BH$22,1,'FD mesh'!$B$15+1)*Setup!$B$22</f>
        <v>20.2197896498798</v>
      </c>
      <c r="Y574" s="0" t="n">
        <f aca="false">SUMPRODUCT('FD inverse'!$A$23:$BH$23,'FD mesh'!$B$84:$BI$84,$E573:$BL573)+'FD inverse'!$A$23*$C574/Setup!$B$17+INDEX('FD inverse'!$A$23:$BH$23,1,'FD mesh'!$B$15+1)*Setup!$B$22</f>
        <v>19.6741796618465</v>
      </c>
      <c r="Z574" s="0" t="n">
        <f aca="false">SUMPRODUCT('FD inverse'!$A$24:$BH$24,'FD mesh'!$B$84:$BI$84,$E573:$BL573)+'FD inverse'!$A$24*$C574/Setup!$B$17+INDEX('FD inverse'!$A$24:$BH$24,1,'FD mesh'!$B$15+1)*Setup!$B$22</f>
        <v>19.1286394177771</v>
      </c>
      <c r="AA574" s="0" t="n">
        <f aca="false">SUMPRODUCT('FD inverse'!$A$25:$BH$25,'FD mesh'!$B$84:$BI$84,$E573:$BL573)+'FD inverse'!$A$25*$C574/Setup!$B$17+INDEX('FD inverse'!$A$25:$BH$25,1,'FD mesh'!$B$15+1)*Setup!$B$22</f>
        <v>18.5832151557642</v>
      </c>
      <c r="AB574" s="0" t="n">
        <f aca="false">SUMPRODUCT('FD inverse'!$A$26:$BH$26,'FD mesh'!$B$84:$BI$84,$E573:$BL573)+'FD inverse'!$A$26*$C574/Setup!$B$17+INDEX('FD inverse'!$A$26:$BH$26,1,'FD mesh'!$B$15+1)*Setup!$B$22</f>
        <v>18.0379369603498</v>
      </c>
      <c r="AC574" s="0" t="n">
        <f aca="false">SUMPRODUCT('FD inverse'!$A$27:$BH$27,'FD mesh'!$B$84:$BI$84,$E573:$BL573)+'FD inverse'!$A$27*$C574/Setup!$B$17+INDEX('FD inverse'!$A$27:$BH$27,1,'FD mesh'!$B$15+1)*Setup!$B$22</f>
        <v>17.4928209274845</v>
      </c>
      <c r="AD574" s="0" t="n">
        <f aca="false">SUMPRODUCT('FD inverse'!$A$28:$BH$28,'FD mesh'!$B$84:$BI$84,$E573:$BL573)+'FD inverse'!$A$28*$C574/Setup!$B$17+INDEX('FD inverse'!$A$28:$BH$28,1,'FD mesh'!$B$15+1)*Setup!$B$22</f>
        <v>16.9478713376127</v>
      </c>
      <c r="AE574" s="0" t="n">
        <f aca="false">SUMPRODUCT('FD inverse'!$A$29:$BH$29,'FD mesh'!$B$84:$BI$84,$E573:$BL573)+'FD inverse'!$A$29*$C574/Setup!$B$17+INDEX('FD inverse'!$A$29:$BH$29,1,'FD mesh'!$B$15+1)*Setup!$B$22</f>
        <v>16.4030828341735</v>
      </c>
      <c r="AF574" s="0" t="n">
        <f aca="false">SUMPRODUCT('FD inverse'!$A$30:$BH$30,'FD mesh'!$B$84:$BI$84,$E573:$BL573)+'FD inverse'!$A$30*$C574/Setup!$B$17+INDEX('FD inverse'!$A$30:$BH$30,1,'FD mesh'!$B$15+1)*Setup!$B$22</f>
        <v>15.8584426052766</v>
      </c>
      <c r="AG574" s="0" t="n">
        <f aca="false">SUMPRODUCT('FD inverse'!$A$31:$BH$31,'FD mesh'!$B$84:$BI$84,$E573:$BL573)+'FD inverse'!$A$31*$C574/Setup!$B$17+INDEX('FD inverse'!$A$31:$BH$31,1,'FD mesh'!$B$15+1)*Setup!$B$22</f>
        <v>15.3139325666904</v>
      </c>
      <c r="AH574" s="0" t="n">
        <f aca="false">SUMPRODUCT('FD inverse'!$A$32:$BH$32,'FD mesh'!$B$84:$BI$84,$E573:$BL573)+'FD inverse'!$A$32*$C574/Setup!$B$17+INDEX('FD inverse'!$A$32:$BH$32,1,'FD mesh'!$B$15+1)*Setup!$B$22</f>
        <v>15.2910782047553</v>
      </c>
      <c r="AI574" s="0" t="n">
        <f aca="false">SUMPRODUCT('FD inverse'!$A$33:$BH$33,'FD mesh'!$B$84:$BI$84,$E573:$BL573)+'FD inverse'!$A$33*$C574/Setup!$B$17+INDEX('FD inverse'!$A$33:$BH$33,1,'FD mesh'!$B$15+1)*Setup!$B$22</f>
        <v>15.2684084580572</v>
      </c>
      <c r="AJ574" s="0" t="n">
        <f aca="false">SUMPRODUCT('FD inverse'!$A$34:$BH$34,'FD mesh'!$B$84:$BI$84,$E573:$BL573)+'FD inverse'!$A$34*$C574/Setup!$B$17+INDEX('FD inverse'!$A$34:$BH$34,1,'FD mesh'!$B$15+1)*Setup!$B$22</f>
        <v>15.2459179907667</v>
      </c>
      <c r="AK574" s="0" t="n">
        <f aca="false">SUMPRODUCT('FD inverse'!$A$35:$BH$35,'FD mesh'!$B$84:$BI$84,$E573:$BL573)+'FD inverse'!$A$35*$C574/Setup!$B$17+INDEX('FD inverse'!$A$35:$BH$35,1,'FD mesh'!$B$15+1)*Setup!$B$22</f>
        <v>15.2235992934074</v>
      </c>
      <c r="AL574" s="0" t="n">
        <f aca="false">SUMPRODUCT('FD inverse'!$A$36:$BH$36,'FD mesh'!$B$84:$BI$84,$E573:$BL573)+'FD inverse'!$A$36*$C574/Setup!$B$17+INDEX('FD inverse'!$A$36:$BH$36,1,'FD mesh'!$B$15+1)*Setup!$B$22</f>
        <v>15.201442918365</v>
      </c>
      <c r="AM574" s="0" t="n">
        <f aca="false">SUMPRODUCT('FD inverse'!$A$37:$BH$37,'FD mesh'!$B$84:$BI$84,$E573:$BL573)+'FD inverse'!$A$37*$C574/Setup!$B$17+INDEX('FD inverse'!$A$37:$BH$37,1,'FD mesh'!$B$15+1)*Setup!$B$22</f>
        <v>15.1794377013349</v>
      </c>
      <c r="AN574" s="0" t="n">
        <f aca="false">SUMPRODUCT('FD inverse'!$A$38:$BH$38,'FD mesh'!$B$84:$BI$84,$E573:$BL573)+'FD inverse'!$A$38*$C574/Setup!$B$17+INDEX('FD inverse'!$A$38:$BH$38,1,'FD mesh'!$B$15+1)*Setup!$B$22</f>
        <v>15.1575709693267</v>
      </c>
      <c r="AO574" s="0" t="n">
        <f aca="false">SUMPRODUCT('FD inverse'!$A$39:$BH$39,'FD mesh'!$B$84:$BI$84,$E573:$BL573)+'FD inverse'!$A$39*$C574/Setup!$B$17+INDEX('FD inverse'!$A$39:$BH$39,1,'FD mesh'!$B$15+1)*Setup!$B$22</f>
        <v>15.1358287360285</v>
      </c>
      <c r="AP574" s="0" t="n">
        <f aca="false">SUMPRODUCT('FD inverse'!$A$40:$BH$40,'FD mesh'!$B$84:$BI$84,$E573:$BL573)+'FD inverse'!$A$40*$C574/Setup!$B$17+INDEX('FD inverse'!$A$40:$BH$40,1,'FD mesh'!$B$15+1)*Setup!$B$22</f>
        <v>15.1141958855032</v>
      </c>
      <c r="AQ574" s="0" t="n">
        <f aca="false">SUMPRODUCT('FD inverse'!$A$41:$BH$41,'FD mesh'!$B$84:$BI$84,$E573:$BL573)+'FD inverse'!$A$41*$C574/Setup!$B$17+INDEX('FD inverse'!$A$41:$BH$41,1,'FD mesh'!$B$15+1)*Setup!$B$22</f>
        <v>15.0926563453297</v>
      </c>
      <c r="AR574" s="0" t="n">
        <f aca="false">SUMPRODUCT('FD inverse'!$A$42:$BH$42,'FD mesh'!$B$84:$BI$84,$E573:$BL573)+'FD inverse'!$A$42*$C574/Setup!$B$17+INDEX('FD inverse'!$A$42:$BH$42,1,'FD mesh'!$B$15+1)*Setup!$B$22</f>
        <v>15.0711932504283</v>
      </c>
      <c r="AS574" s="0" t="n">
        <f aca="false">SUMPRODUCT('FD inverse'!$A$43:$BH$43,'FD mesh'!$B$84:$BI$84,$E573:$BL573)+'FD inverse'!$A$43*$C574/Setup!$B$17+INDEX('FD inverse'!$A$43:$BH$43,1,'FD mesh'!$B$15+1)*Setup!$B$22</f>
        <v>0</v>
      </c>
      <c r="AT574" s="0" t="n">
        <f aca="false">SUMPRODUCT('FD inverse'!$A$44:$BH$44,'FD mesh'!$B$84:$BI$84,$E573:$BL573)+'FD inverse'!$A$44*$C574/Setup!$B$17+INDEX('FD inverse'!$A$44:$BH$44,1,'FD mesh'!$B$15+1)*Setup!$B$22</f>
        <v>0</v>
      </c>
      <c r="AU574" s="0" t="n">
        <f aca="false">SUMPRODUCT('FD inverse'!$A$45:$BH$45,'FD mesh'!$B$84:$BI$84,$E573:$BL573)+'FD inverse'!$A$45*$C574/Setup!$B$17+INDEX('FD inverse'!$A$45:$BH$45,1,'FD mesh'!$B$15+1)*Setup!$B$22</f>
        <v>0</v>
      </c>
      <c r="AV574" s="0" t="n">
        <f aca="false">SUMPRODUCT('FD inverse'!$A$46:$BH$46,'FD mesh'!$B$84:$BI$84,$E573:$BL573)+'FD inverse'!$A$46*$C574/Setup!$B$17+INDEX('FD inverse'!$A$46:$BH$46,1,'FD mesh'!$B$15+1)*Setup!$B$22</f>
        <v>0</v>
      </c>
      <c r="AW574" s="0" t="n">
        <f aca="false">SUMPRODUCT('FD inverse'!$A$47:$BH$47,'FD mesh'!$B$84:$BI$84,$E573:$BL573)+'FD inverse'!$A$47*$C574/Setup!$B$17+INDEX('FD inverse'!$A$47:$BH$47,1,'FD mesh'!$B$15+1)*Setup!$B$22</f>
        <v>0</v>
      </c>
      <c r="AX574" s="0" t="n">
        <f aca="false">SUMPRODUCT('FD inverse'!$A$48:$BH$48,'FD mesh'!$B$84:$BI$84,$E573:$BL573)+'FD inverse'!$A$48*$C574/Setup!$B$17+INDEX('FD inverse'!$A$48:$BH$48,1,'FD mesh'!$B$15+1)*Setup!$B$22</f>
        <v>0</v>
      </c>
      <c r="AY574" s="0" t="n">
        <f aca="false">SUMPRODUCT('FD inverse'!$A$49:$BH$49,'FD mesh'!$B$84:$BI$84,$E573:$BL573)+'FD inverse'!$A$49*$C574/Setup!$B$17+INDEX('FD inverse'!$A$49:$BH$49,1,'FD mesh'!$B$15+1)*Setup!$B$22</f>
        <v>0</v>
      </c>
      <c r="AZ574" s="0" t="n">
        <f aca="false">SUMPRODUCT('FD inverse'!$A$50:$BH$50,'FD mesh'!$B$84:$BI$84,$E573:$BL573)+'FD inverse'!$A$50*$C574/Setup!$B$17+INDEX('FD inverse'!$A$50:$BH$50,1,'FD mesh'!$B$15+1)*Setup!$B$22</f>
        <v>0</v>
      </c>
      <c r="BA574" s="0" t="n">
        <f aca="false">SUMPRODUCT('FD inverse'!$A$51:$BH$51,'FD mesh'!$B$84:$BI$84,$E573:$BL573)+'FD inverse'!$A$51*$C574/Setup!$B$17+INDEX('FD inverse'!$A$51:$BH$51,1,'FD mesh'!$B$15+1)*Setup!$B$22</f>
        <v>0</v>
      </c>
      <c r="BB574" s="0" t="n">
        <f aca="false">SUMPRODUCT('FD inverse'!$A$52:$BH$52,'FD mesh'!$B$84:$BI$84,$E573:$BL573)+'FD inverse'!$A$52*$C574/Setup!$B$17+INDEX('FD inverse'!$A$52:$BH$52,1,'FD mesh'!$B$15+1)*Setup!$B$22</f>
        <v>0</v>
      </c>
      <c r="BC574" s="0" t="n">
        <f aca="false">SUMPRODUCT('FD inverse'!$A$53:$BH$53,'FD mesh'!$B$84:$BI$84,$E573:$BL573)+'FD inverse'!$A$53*$C574/Setup!$B$17+INDEX('FD inverse'!$A$53:$BH$53,1,'FD mesh'!$B$15+1)*Setup!$B$22</f>
        <v>0</v>
      </c>
      <c r="BD574" s="0" t="n">
        <f aca="false">SUMPRODUCT('FD inverse'!$A$54:$BH$54,'FD mesh'!$B$84:$BI$84,$E573:$BL573)+'FD inverse'!$A$54*$C574/Setup!$B$17+INDEX('FD inverse'!$A$54:$BH$54,1,'FD mesh'!$B$15+1)*Setup!$B$22</f>
        <v>0</v>
      </c>
      <c r="BE574" s="0" t="n">
        <f aca="false">SUMPRODUCT('FD inverse'!$A$55:$BH$55,'FD mesh'!$B$84:$BI$84,$E573:$BL573)+'FD inverse'!$A$55*$C574/Setup!$B$17+INDEX('FD inverse'!$A$55:$BH$55,1,'FD mesh'!$B$15+1)*Setup!$B$22</f>
        <v>0</v>
      </c>
      <c r="BF574" s="0" t="n">
        <f aca="false">SUMPRODUCT('FD inverse'!$A$56:$BH$56,'FD mesh'!$B$84:$BI$84,$E573:$BL573)+'FD inverse'!$A$56*$C574/Setup!$B$17+INDEX('FD inverse'!$A$56:$BH$56,1,'FD mesh'!$B$15+1)*Setup!$B$22</f>
        <v>0</v>
      </c>
      <c r="BG574" s="0" t="n">
        <f aca="false">SUMPRODUCT('FD inverse'!$A$57:$BH$57,'FD mesh'!$B$84:$BI$84,$E573:$BL573)+'FD inverse'!$A$57*$C574/Setup!$B$17+INDEX('FD inverse'!$A$57:$BH$57,1,'FD mesh'!$B$15+1)*Setup!$B$22</f>
        <v>0</v>
      </c>
      <c r="BH574" s="0" t="n">
        <f aca="false">SUMPRODUCT('FD inverse'!$A$58:$BH$58,'FD mesh'!$B$84:$BI$84,$E573:$BL573)+'FD inverse'!$A$58*$C574/Setup!$B$17+INDEX('FD inverse'!$A$58:$BH$58,1,'FD mesh'!$B$15+1)*Setup!$B$22</f>
        <v>0</v>
      </c>
      <c r="BI574" s="0" t="n">
        <f aca="false">SUMPRODUCT('FD inverse'!$A$59:$BH$59,'FD mesh'!$B$84:$BI$84,$E573:$BL573)+'FD inverse'!$A$59*$C574/Setup!$B$17+INDEX('FD inverse'!$A$59:$BH$59,1,'FD mesh'!$B$15+1)*Setup!$B$22</f>
        <v>0</v>
      </c>
      <c r="BJ574" s="0" t="n">
        <f aca="false">SUMPRODUCT('FD inverse'!$A$60:$BH$60,'FD mesh'!$B$84:$BI$84,$E573:$BL573)+'FD inverse'!$A$60*$C574/Setup!$B$17+INDEX('FD inverse'!$A$60:$BH$60,1,'FD mesh'!$B$15+1)*Setup!$B$22</f>
        <v>0</v>
      </c>
      <c r="BK574" s="0" t="n">
        <f aca="false">SUMPRODUCT('FD inverse'!$A$61:$BH$61,'FD mesh'!$B$84:$BI$84,$E573:$BL573)+'FD inverse'!$A$61*$C574/Setup!$B$17+INDEX('FD inverse'!$A$61:$BH$61,1,'FD mesh'!$B$15+1)*Setup!$B$22</f>
        <v>0</v>
      </c>
      <c r="BL574" s="0" t="n">
        <f aca="false">SUMPRODUCT('FD inverse'!$A$62:$BH$62,'FD mesh'!$B$84:$BI$84,$E573:$BL573)+'FD inverse'!$A$62*$C574/Setup!$B$17+INDEX('FD inverse'!$A$62:$BH$62,1,'FD mesh'!$B$15+1)*Setup!$B$22</f>
        <v>0</v>
      </c>
    </row>
    <row r="575" customFormat="false" ht="15" hidden="false" customHeight="false" outlineLevel="0" collapsed="false">
      <c r="A575" s="0" t="n">
        <v>570</v>
      </c>
      <c r="B575" s="0" t="n">
        <f aca="false">A575*Setup!$B$11/3600</f>
        <v>47.5</v>
      </c>
      <c r="C575" s="0" t="n">
        <f aca="false">Setup!$B$7+Setup!$B$8*COS(2*PI()*(B575-Setup!$B$9)/24)</f>
        <v>22.4692662705396</v>
      </c>
      <c r="D575" s="0" t="n">
        <f aca="false">(C575-E575)/Setup!$B$17</f>
        <v>-4.14792884686927</v>
      </c>
      <c r="E575" s="0" t="n">
        <f aca="false">SUMPRODUCT('FD inverse'!$A$3:$BH$3,'FD mesh'!$B$84:$BI$84,$E574:$BL574)+'FD inverse'!$A$3*$C575/Setup!$B$17+INDEX('FD inverse'!$A$3:$BH$3,1,'FD mesh'!$B$15+1)*Setup!$B$22</f>
        <v>23.0084970206326</v>
      </c>
      <c r="F575" s="0" t="n">
        <f aca="false">SUMPRODUCT('FD inverse'!$A$4:$BH$4,'FD mesh'!$B$84:$BI$84,$E574:$BL574)+'FD inverse'!$A$4*$C575/Setup!$B$17+INDEX('FD inverse'!$A$4:$BH$4,1,'FD mesh'!$B$15+1)*Setup!$B$22</f>
        <v>23.1208246836009</v>
      </c>
      <c r="G575" s="0" t="n">
        <f aca="false">SUMPRODUCT('FD inverse'!$A$5:$BH$5,'FD mesh'!$B$84:$BI$84,$E574:$BL574)+'FD inverse'!$A$5*$C575/Setup!$B$17+INDEX('FD inverse'!$A$5:$BH$5,1,'FD mesh'!$B$15+1)*Setup!$B$22</f>
        <v>23.2138819199867</v>
      </c>
      <c r="H575" s="0" t="n">
        <f aca="false">SUMPRODUCT('FD inverse'!$A$6:$BH$6,'FD mesh'!$B$84:$BI$84,$E574:$BL574)+'FD inverse'!$A$6*$C575/Setup!$B$17+INDEX('FD inverse'!$A$6:$BH$6,1,'FD mesh'!$B$15+1)*Setup!$B$22</f>
        <v>23.4992150642066</v>
      </c>
      <c r="I575" s="0" t="n">
        <f aca="false">SUMPRODUCT('FD inverse'!$A$7:$BH$7,'FD mesh'!$B$84:$BI$84,$E574:$BL574)+'FD inverse'!$A$7*$C575/Setup!$B$17+INDEX('FD inverse'!$A$7:$BH$7,1,'FD mesh'!$B$15+1)*Setup!$B$22</f>
        <v>23.5202555262589</v>
      </c>
      <c r="J575" s="0" t="n">
        <f aca="false">SUMPRODUCT('FD inverse'!$A$8:$BH$8,'FD mesh'!$B$84:$BI$84,$E574:$BL574)+'FD inverse'!$A$8*$C575/Setup!$B$17+INDEX('FD inverse'!$A$8:$BH$8,1,'FD mesh'!$B$15+1)*Setup!$B$22</f>
        <v>23.5340406208014</v>
      </c>
      <c r="K575" s="0" t="n">
        <f aca="false">SUMPRODUCT('FD inverse'!$A$9:$BH$9,'FD mesh'!$B$84:$BI$84,$E574:$BL574)+'FD inverse'!$A$9*$C575/Setup!$B$17+INDEX('FD inverse'!$A$9:$BH$9,1,'FD mesh'!$B$15+1)*Setup!$B$22</f>
        <v>23.541632728622</v>
      </c>
      <c r="L575" s="0" t="n">
        <f aca="false">SUMPRODUCT('FD inverse'!$A$10:$BH$10,'FD mesh'!$B$84:$BI$84,$E574:$BL574)+'FD inverse'!$A$10*$C575/Setup!$B$17+INDEX('FD inverse'!$A$10:$BH$10,1,'FD mesh'!$B$15+1)*Setup!$B$22</f>
        <v>23.5439845443098</v>
      </c>
      <c r="M575" s="0" t="n">
        <f aca="false">SUMPRODUCT('FD inverse'!$A$11:$BH$11,'FD mesh'!$B$84:$BI$84,$E574:$BL574)+'FD inverse'!$A$11*$C575/Setup!$B$17+INDEX('FD inverse'!$A$11:$BH$11,1,'FD mesh'!$B$15+1)*Setup!$B$22</f>
        <v>23.5419334187096</v>
      </c>
      <c r="N575" s="0" t="n">
        <f aca="false">SUMPRODUCT('FD inverse'!$A$12:$BH$12,'FD mesh'!$B$84:$BI$84,$E574:$BL574)+'FD inverse'!$A$12*$C575/Setup!$B$17+INDEX('FD inverse'!$A$12:$BH$12,1,'FD mesh'!$B$15+1)*Setup!$B$22</f>
        <v>23.5361968072358</v>
      </c>
      <c r="O575" s="0" t="n">
        <f aca="false">SUMPRODUCT('FD inverse'!$A$13:$BH$13,'FD mesh'!$B$84:$BI$84,$E574:$BL574)+'FD inverse'!$A$13*$C575/Setup!$B$17+INDEX('FD inverse'!$A$13:$BH$13,1,'FD mesh'!$B$15+1)*Setup!$B$22</f>
        <v>23.5273686889343</v>
      </c>
      <c r="P575" s="0" t="n">
        <f aca="false">SUMPRODUCT('FD inverse'!$A$14:$BH$14,'FD mesh'!$B$84:$BI$84,$E574:$BL574)+'FD inverse'!$A$14*$C575/Setup!$B$17+INDEX('FD inverse'!$A$14:$BH$14,1,'FD mesh'!$B$15+1)*Setup!$B$22</f>
        <v>23.5159168405091</v>
      </c>
      <c r="Q575" s="0" t="n">
        <f aca="false">SUMPRODUCT('FD inverse'!$A$15:$BH$15,'FD mesh'!$B$84:$BI$84,$E574:$BL574)+'FD inverse'!$A$15*$C575/Setup!$B$17+INDEX('FD inverse'!$A$15:$BH$15,1,'FD mesh'!$B$15+1)*Setup!$B$22</f>
        <v>23.5021808694112</v>
      </c>
      <c r="R575" s="0" t="n">
        <f aca="false">SUMPRODUCT('FD inverse'!$A$16:$BH$16,'FD mesh'!$B$84:$BI$84,$E574:$BL574)+'FD inverse'!$A$16*$C575/Setup!$B$17+INDEX('FD inverse'!$A$16:$BH$16,1,'FD mesh'!$B$15+1)*Setup!$B$22</f>
        <v>23.4863709303793</v>
      </c>
      <c r="S575" s="0" t="n">
        <f aca="false">SUMPRODUCT('FD inverse'!$A$17:$BH$17,'FD mesh'!$B$84:$BI$84,$E574:$BL574)+'FD inverse'!$A$17*$C575/Setup!$B$17+INDEX('FD inverse'!$A$17:$BH$17,1,'FD mesh'!$B$15+1)*Setup!$B$22</f>
        <v>22.9432508770347</v>
      </c>
      <c r="T575" s="0" t="n">
        <f aca="false">SUMPRODUCT('FD inverse'!$A$18:$BH$18,'FD mesh'!$B$84:$BI$84,$E574:$BL574)+'FD inverse'!$A$18*$C575/Setup!$B$17+INDEX('FD inverse'!$A$18:$BH$18,1,'FD mesh'!$B$15+1)*Setup!$B$22</f>
        <v>22.3993610017341</v>
      </c>
      <c r="U575" s="0" t="n">
        <f aca="false">SUMPRODUCT('FD inverse'!$A$19:$BH$19,'FD mesh'!$B$84:$BI$84,$E574:$BL574)+'FD inverse'!$A$19*$C575/Setup!$B$17+INDEX('FD inverse'!$A$19:$BH$19,1,'FD mesh'!$B$15+1)*Setup!$B$22</f>
        <v>21.8548955712505</v>
      </c>
      <c r="V575" s="0" t="n">
        <f aca="false">SUMPRODUCT('FD inverse'!$A$20:$BH$20,'FD mesh'!$B$84:$BI$84,$E574:$BL574)+'FD inverse'!$A$20*$C575/Setup!$B$17+INDEX('FD inverse'!$A$20:$BH$20,1,'FD mesh'!$B$15+1)*Setup!$B$22</f>
        <v>21.3100202863831</v>
      </c>
      <c r="W575" s="0" t="n">
        <f aca="false">SUMPRODUCT('FD inverse'!$A$21:$BH$21,'FD mesh'!$B$84:$BI$84,$E574:$BL574)+'FD inverse'!$A$21*$C575/Setup!$B$17+INDEX('FD inverse'!$A$21:$BH$21,1,'FD mesh'!$B$15+1)*Setup!$B$22</f>
        <v>20.7648742747819</v>
      </c>
      <c r="X575" s="0" t="n">
        <f aca="false">SUMPRODUCT('FD inverse'!$A$22:$BH$22,'FD mesh'!$B$84:$BI$84,$E574:$BL574)+'FD inverse'!$A$22*$C575/Setup!$B$17+INDEX('FD inverse'!$A$22:$BH$22,1,'FD mesh'!$B$15+1)*Setup!$B$22</f>
        <v>20.2195721263981</v>
      </c>
      <c r="Y575" s="0" t="n">
        <f aca="false">SUMPRODUCT('FD inverse'!$A$23:$BH$23,'FD mesh'!$B$84:$BI$84,$E574:$BL574)+'FD inverse'!$A$23*$C575/Setup!$B$17+INDEX('FD inverse'!$A$23:$BH$23,1,'FD mesh'!$B$15+1)*Setup!$B$22</f>
        <v>19.6742059639612</v>
      </c>
      <c r="Z575" s="0" t="n">
        <f aca="false">SUMPRODUCT('FD inverse'!$A$24:$BH$24,'FD mesh'!$B$84:$BI$84,$E574:$BL574)+'FD inverse'!$A$24*$C575/Setup!$B$17+INDEX('FD inverse'!$A$24:$BH$24,1,'FD mesh'!$B$15+1)*Setup!$B$22</f>
        <v>19.1288475418608</v>
      </c>
      <c r="AA575" s="0" t="n">
        <f aca="false">SUMPRODUCT('FD inverse'!$A$25:$BH$25,'FD mesh'!$B$84:$BI$84,$E574:$BL574)+'FD inverse'!$A$25*$C575/Setup!$B$17+INDEX('FD inverse'!$A$25:$BH$25,1,'FD mesh'!$B$15+1)*Setup!$B$22</f>
        <v>18.5835503677051</v>
      </c>
      <c r="AB575" s="0" t="n">
        <f aca="false">SUMPRODUCT('FD inverse'!$A$26:$BH$26,'FD mesh'!$B$84:$BI$84,$E574:$BL574)+'FD inverse'!$A$26*$C575/Setup!$B$17+INDEX('FD inverse'!$A$26:$BH$26,1,'FD mesh'!$B$15+1)*Setup!$B$22</f>
        <v>18.0383518416349</v>
      </c>
      <c r="AC575" s="0" t="n">
        <f aca="false">SUMPRODUCT('FD inverse'!$A$27:$BH$27,'FD mesh'!$B$84:$BI$84,$E574:$BL574)+'FD inverse'!$A$27*$C575/Setup!$B$17+INDEX('FD inverse'!$A$27:$BH$27,1,'FD mesh'!$B$15+1)*Setup!$B$22</f>
        <v>17.4932754092</v>
      </c>
      <c r="AD575" s="0" t="n">
        <f aca="false">SUMPRODUCT('FD inverse'!$A$28:$BH$28,'FD mesh'!$B$84:$BI$84,$E574:$BL574)+'FD inverse'!$A$28*$C575/Setup!$B$17+INDEX('FD inverse'!$A$28:$BH$28,1,'FD mesh'!$B$15+1)*Setup!$B$22</f>
        <v>16.9483327242415</v>
      </c>
      <c r="AE575" s="0" t="n">
        <f aca="false">SUMPRODUCT('FD inverse'!$A$29:$BH$29,'FD mesh'!$B$84:$BI$84,$E574:$BL574)+'FD inverse'!$A$29*$C575/Setup!$B$17+INDEX('FD inverse'!$A$29:$BH$29,1,'FD mesh'!$B$15+1)*Setup!$B$22</f>
        <v>16.4035258187765</v>
      </c>
      <c r="AF575" s="0" t="n">
        <f aca="false">SUMPRODUCT('FD inverse'!$A$30:$BH$30,'FD mesh'!$B$84:$BI$84,$E574:$BL574)+'FD inverse'!$A$30*$C575/Setup!$B$17+INDEX('FD inverse'!$A$30:$BH$30,1,'FD mesh'!$B$15+1)*Setup!$B$22</f>
        <v>15.8588492773519</v>
      </c>
      <c r="AG575" s="0" t="n">
        <f aca="false">SUMPRODUCT('FD inverse'!$A$31:$BH$31,'FD mesh'!$B$84:$BI$84,$E574:$BL574)+'FD inverse'!$A$31*$C575/Setup!$B$17+INDEX('FD inverse'!$A$31:$BH$31,1,'FD mesh'!$B$15+1)*Setup!$B$22</f>
        <v>15.3142924137095</v>
      </c>
      <c r="AH575" s="0" t="n">
        <f aca="false">SUMPRODUCT('FD inverse'!$A$32:$BH$32,'FD mesh'!$B$84:$BI$84,$E574:$BL574)+'FD inverse'!$A$32*$C575/Setup!$B$17+INDEX('FD inverse'!$A$32:$BH$32,1,'FD mesh'!$B$15+1)*Setup!$B$22</f>
        <v>15.2914333301335</v>
      </c>
      <c r="AI575" s="0" t="n">
        <f aca="false">SUMPRODUCT('FD inverse'!$A$33:$BH$33,'FD mesh'!$B$84:$BI$84,$E574:$BL574)+'FD inverse'!$A$33*$C575/Setup!$B$17+INDEX('FD inverse'!$A$33:$BH$33,1,'FD mesh'!$B$15+1)*Setup!$B$22</f>
        <v>15.2687540192036</v>
      </c>
      <c r="AJ575" s="0" t="n">
        <f aca="false">SUMPRODUCT('FD inverse'!$A$34:$BH$34,'FD mesh'!$B$84:$BI$84,$E574:$BL574)+'FD inverse'!$A$34*$C575/Setup!$B$17+INDEX('FD inverse'!$A$34:$BH$34,1,'FD mesh'!$B$15+1)*Setup!$B$22</f>
        <v>15.2462496392854</v>
      </c>
      <c r="AK575" s="0" t="n">
        <f aca="false">SUMPRODUCT('FD inverse'!$A$35:$BH$35,'FD mesh'!$B$84:$BI$84,$E574:$BL574)+'FD inverse'!$A$35*$C575/Setup!$B$17+INDEX('FD inverse'!$A$35:$BH$35,1,'FD mesh'!$B$15+1)*Setup!$B$22</f>
        <v>15.2239131474863</v>
      </c>
      <c r="AL575" s="0" t="n">
        <f aca="false">SUMPRODUCT('FD inverse'!$A$36:$BH$36,'FD mesh'!$B$84:$BI$84,$E574:$BL574)+'FD inverse'!$A$36*$C575/Setup!$B$17+INDEX('FD inverse'!$A$36:$BH$36,1,'FD mesh'!$B$15+1)*Setup!$B$22</f>
        <v>15.201735535851</v>
      </c>
      <c r="AM575" s="0" t="n">
        <f aca="false">SUMPRODUCT('FD inverse'!$A$37:$BH$37,'FD mesh'!$B$84:$BI$84,$E574:$BL574)+'FD inverse'!$A$37*$C575/Setup!$B$17+INDEX('FD inverse'!$A$37:$BH$37,1,'FD mesh'!$B$15+1)*Setup!$B$22</f>
        <v>15.179706053927</v>
      </c>
      <c r="AN575" s="0" t="n">
        <f aca="false">SUMPRODUCT('FD inverse'!$A$38:$BH$38,'FD mesh'!$B$84:$BI$84,$E574:$BL574)+'FD inverse'!$A$38*$C575/Setup!$B$17+INDEX('FD inverse'!$A$38:$BH$38,1,'FD mesh'!$B$15+1)*Setup!$B$22</f>
        <v>15.1578124182662</v>
      </c>
      <c r="AO575" s="0" t="n">
        <f aca="false">SUMPRODUCT('FD inverse'!$A$39:$BH$39,'FD mesh'!$B$84:$BI$84,$E574:$BL574)+'FD inverse'!$A$39*$C575/Setup!$B$17+INDEX('FD inverse'!$A$39:$BH$39,1,'FD mesh'!$B$15+1)*Setup!$B$22</f>
        <v>15.1360410096199</v>
      </c>
      <c r="AP575" s="0" t="n">
        <f aca="false">SUMPRODUCT('FD inverse'!$A$40:$BH$40,'FD mesh'!$B$84:$BI$84,$E574:$BL574)+'FD inverse'!$A$40*$C575/Setup!$B$17+INDEX('FD inverse'!$A$40:$BH$40,1,'FD mesh'!$B$15+1)*Setup!$B$22</f>
        <v>15.1143770587549</v>
      </c>
      <c r="AQ575" s="0" t="n">
        <f aca="false">SUMPRODUCT('FD inverse'!$A$41:$BH$41,'FD mesh'!$B$84:$BI$84,$E574:$BL574)+'FD inverse'!$A$41*$C575/Setup!$B$17+INDEX('FD inverse'!$A$41:$BH$41,1,'FD mesh'!$B$15+1)*Setup!$B$22</f>
        <v>15.0928048219629</v>
      </c>
      <c r="AR575" s="0" t="n">
        <f aca="false">SUMPRODUCT('FD inverse'!$A$42:$BH$42,'FD mesh'!$B$84:$BI$84,$E574:$BL574)+'FD inverse'!$A$42*$C575/Setup!$B$17+INDEX('FD inverse'!$A$42:$BH$42,1,'FD mesh'!$B$15+1)*Setup!$B$22</f>
        <v>15.0713077474627</v>
      </c>
      <c r="AS575" s="0" t="n">
        <f aca="false">SUMPRODUCT('FD inverse'!$A$43:$BH$43,'FD mesh'!$B$84:$BI$84,$E574:$BL574)+'FD inverse'!$A$43*$C575/Setup!$B$17+INDEX('FD inverse'!$A$43:$BH$43,1,'FD mesh'!$B$15+1)*Setup!$B$22</f>
        <v>0</v>
      </c>
      <c r="AT575" s="0" t="n">
        <f aca="false">SUMPRODUCT('FD inverse'!$A$44:$BH$44,'FD mesh'!$B$84:$BI$84,$E574:$BL574)+'FD inverse'!$A$44*$C575/Setup!$B$17+INDEX('FD inverse'!$A$44:$BH$44,1,'FD mesh'!$B$15+1)*Setup!$B$22</f>
        <v>0</v>
      </c>
      <c r="AU575" s="0" t="n">
        <f aca="false">SUMPRODUCT('FD inverse'!$A$45:$BH$45,'FD mesh'!$B$84:$BI$84,$E574:$BL574)+'FD inverse'!$A$45*$C575/Setup!$B$17+INDEX('FD inverse'!$A$45:$BH$45,1,'FD mesh'!$B$15+1)*Setup!$B$22</f>
        <v>0</v>
      </c>
      <c r="AV575" s="0" t="n">
        <f aca="false">SUMPRODUCT('FD inverse'!$A$46:$BH$46,'FD mesh'!$B$84:$BI$84,$E574:$BL574)+'FD inverse'!$A$46*$C575/Setup!$B$17+INDEX('FD inverse'!$A$46:$BH$46,1,'FD mesh'!$B$15+1)*Setup!$B$22</f>
        <v>0</v>
      </c>
      <c r="AW575" s="0" t="n">
        <f aca="false">SUMPRODUCT('FD inverse'!$A$47:$BH$47,'FD mesh'!$B$84:$BI$84,$E574:$BL574)+'FD inverse'!$A$47*$C575/Setup!$B$17+INDEX('FD inverse'!$A$47:$BH$47,1,'FD mesh'!$B$15+1)*Setup!$B$22</f>
        <v>0</v>
      </c>
      <c r="AX575" s="0" t="n">
        <f aca="false">SUMPRODUCT('FD inverse'!$A$48:$BH$48,'FD mesh'!$B$84:$BI$84,$E574:$BL574)+'FD inverse'!$A$48*$C575/Setup!$B$17+INDEX('FD inverse'!$A$48:$BH$48,1,'FD mesh'!$B$15+1)*Setup!$B$22</f>
        <v>0</v>
      </c>
      <c r="AY575" s="0" t="n">
        <f aca="false">SUMPRODUCT('FD inverse'!$A$49:$BH$49,'FD mesh'!$B$84:$BI$84,$E574:$BL574)+'FD inverse'!$A$49*$C575/Setup!$B$17+INDEX('FD inverse'!$A$49:$BH$49,1,'FD mesh'!$B$15+1)*Setup!$B$22</f>
        <v>0</v>
      </c>
      <c r="AZ575" s="0" t="n">
        <f aca="false">SUMPRODUCT('FD inverse'!$A$50:$BH$50,'FD mesh'!$B$84:$BI$84,$E574:$BL574)+'FD inverse'!$A$50*$C575/Setup!$B$17+INDEX('FD inverse'!$A$50:$BH$50,1,'FD mesh'!$B$15+1)*Setup!$B$22</f>
        <v>0</v>
      </c>
      <c r="BA575" s="0" t="n">
        <f aca="false">SUMPRODUCT('FD inverse'!$A$51:$BH$51,'FD mesh'!$B$84:$BI$84,$E574:$BL574)+'FD inverse'!$A$51*$C575/Setup!$B$17+INDEX('FD inverse'!$A$51:$BH$51,1,'FD mesh'!$B$15+1)*Setup!$B$22</f>
        <v>0</v>
      </c>
      <c r="BB575" s="0" t="n">
        <f aca="false">SUMPRODUCT('FD inverse'!$A$52:$BH$52,'FD mesh'!$B$84:$BI$84,$E574:$BL574)+'FD inverse'!$A$52*$C575/Setup!$B$17+INDEX('FD inverse'!$A$52:$BH$52,1,'FD mesh'!$B$15+1)*Setup!$B$22</f>
        <v>0</v>
      </c>
      <c r="BC575" s="0" t="n">
        <f aca="false">SUMPRODUCT('FD inverse'!$A$53:$BH$53,'FD mesh'!$B$84:$BI$84,$E574:$BL574)+'FD inverse'!$A$53*$C575/Setup!$B$17+INDEX('FD inverse'!$A$53:$BH$53,1,'FD mesh'!$B$15+1)*Setup!$B$22</f>
        <v>0</v>
      </c>
      <c r="BD575" s="0" t="n">
        <f aca="false">SUMPRODUCT('FD inverse'!$A$54:$BH$54,'FD mesh'!$B$84:$BI$84,$E574:$BL574)+'FD inverse'!$A$54*$C575/Setup!$B$17+INDEX('FD inverse'!$A$54:$BH$54,1,'FD mesh'!$B$15+1)*Setup!$B$22</f>
        <v>0</v>
      </c>
      <c r="BE575" s="0" t="n">
        <f aca="false">SUMPRODUCT('FD inverse'!$A$55:$BH$55,'FD mesh'!$B$84:$BI$84,$E574:$BL574)+'FD inverse'!$A$55*$C575/Setup!$B$17+INDEX('FD inverse'!$A$55:$BH$55,1,'FD mesh'!$B$15+1)*Setup!$B$22</f>
        <v>0</v>
      </c>
      <c r="BF575" s="0" t="n">
        <f aca="false">SUMPRODUCT('FD inverse'!$A$56:$BH$56,'FD mesh'!$B$84:$BI$84,$E574:$BL574)+'FD inverse'!$A$56*$C575/Setup!$B$17+INDEX('FD inverse'!$A$56:$BH$56,1,'FD mesh'!$B$15+1)*Setup!$B$22</f>
        <v>0</v>
      </c>
      <c r="BG575" s="0" t="n">
        <f aca="false">SUMPRODUCT('FD inverse'!$A$57:$BH$57,'FD mesh'!$B$84:$BI$84,$E574:$BL574)+'FD inverse'!$A$57*$C575/Setup!$B$17+INDEX('FD inverse'!$A$57:$BH$57,1,'FD mesh'!$B$15+1)*Setup!$B$22</f>
        <v>0</v>
      </c>
      <c r="BH575" s="0" t="n">
        <f aca="false">SUMPRODUCT('FD inverse'!$A$58:$BH$58,'FD mesh'!$B$84:$BI$84,$E574:$BL574)+'FD inverse'!$A$58*$C575/Setup!$B$17+INDEX('FD inverse'!$A$58:$BH$58,1,'FD mesh'!$B$15+1)*Setup!$B$22</f>
        <v>0</v>
      </c>
      <c r="BI575" s="0" t="n">
        <f aca="false">SUMPRODUCT('FD inverse'!$A$59:$BH$59,'FD mesh'!$B$84:$BI$84,$E574:$BL574)+'FD inverse'!$A$59*$C575/Setup!$B$17+INDEX('FD inverse'!$A$59:$BH$59,1,'FD mesh'!$B$15+1)*Setup!$B$22</f>
        <v>0</v>
      </c>
      <c r="BJ575" s="0" t="n">
        <f aca="false">SUMPRODUCT('FD inverse'!$A$60:$BH$60,'FD mesh'!$B$84:$BI$84,$E574:$BL574)+'FD inverse'!$A$60*$C575/Setup!$B$17+INDEX('FD inverse'!$A$60:$BH$60,1,'FD mesh'!$B$15+1)*Setup!$B$22</f>
        <v>0</v>
      </c>
      <c r="BK575" s="0" t="n">
        <f aca="false">SUMPRODUCT('FD inverse'!$A$61:$BH$61,'FD mesh'!$B$84:$BI$84,$E574:$BL574)+'FD inverse'!$A$61*$C575/Setup!$B$17+INDEX('FD inverse'!$A$61:$BH$61,1,'FD mesh'!$B$15+1)*Setup!$B$22</f>
        <v>0</v>
      </c>
      <c r="BL575" s="0" t="n">
        <f aca="false">SUMPRODUCT('FD inverse'!$A$62:$BH$62,'FD mesh'!$B$84:$BI$84,$E574:$BL574)+'FD inverse'!$A$62*$C575/Setup!$B$17+INDEX('FD inverse'!$A$62:$BH$62,1,'FD mesh'!$B$15+1)*Setup!$B$22</f>
        <v>0</v>
      </c>
    </row>
    <row r="576" customFormat="false" ht="15" hidden="false" customHeight="false" outlineLevel="0" collapsed="false">
      <c r="A576" s="0" t="n">
        <v>571</v>
      </c>
      <c r="B576" s="0" t="n">
        <f aca="false">A576*Setup!$B$11/3600</f>
        <v>47.5833333333333</v>
      </c>
      <c r="C576" s="0" t="n">
        <f aca="false">Setup!$B$7+Setup!$B$8*COS(2*PI()*(B576-Setup!$B$9)/24)</f>
        <v>22.389013240565</v>
      </c>
      <c r="D576" s="0" t="n">
        <f aca="false">(C576-E576)/Setup!$B$17</f>
        <v>-4.37289526086878</v>
      </c>
      <c r="E576" s="0" t="n">
        <f aca="false">SUMPRODUCT('FD inverse'!$A$3:$BH$3,'FD mesh'!$B$84:$BI$84,$E575:$BL575)+'FD inverse'!$A$3*$C576/Setup!$B$17+INDEX('FD inverse'!$A$3:$BH$3,1,'FD mesh'!$B$15+1)*Setup!$B$22</f>
        <v>22.957489624478</v>
      </c>
      <c r="F576" s="0" t="n">
        <f aca="false">SUMPRODUCT('FD inverse'!$A$4:$BH$4,'FD mesh'!$B$84:$BI$84,$E575:$BL575)+'FD inverse'!$A$4*$C576/Setup!$B$17+INDEX('FD inverse'!$A$4:$BH$4,1,'FD mesh'!$B$15+1)*Setup!$B$22</f>
        <v>23.0765660033641</v>
      </c>
      <c r="G576" s="0" t="n">
        <f aca="false">SUMPRODUCT('FD inverse'!$A$5:$BH$5,'FD mesh'!$B$84:$BI$84,$E575:$BL575)+'FD inverse'!$A$5*$C576/Setup!$B$17+INDEX('FD inverse'!$A$5:$BH$5,1,'FD mesh'!$B$15+1)*Setup!$B$22</f>
        <v>23.1764328856197</v>
      </c>
      <c r="H576" s="0" t="n">
        <f aca="false">SUMPRODUCT('FD inverse'!$A$6:$BH$6,'FD mesh'!$B$84:$BI$84,$E575:$BL575)+'FD inverse'!$A$6*$C576/Setup!$B$17+INDEX('FD inverse'!$A$6:$BH$6,1,'FD mesh'!$B$15+1)*Setup!$B$22</f>
        <v>23.4846790224394</v>
      </c>
      <c r="I576" s="0" t="n">
        <f aca="false">SUMPRODUCT('FD inverse'!$A$7:$BH$7,'FD mesh'!$B$84:$BI$84,$E575:$BL575)+'FD inverse'!$A$7*$C576/Setup!$B$17+INDEX('FD inverse'!$A$7:$BH$7,1,'FD mesh'!$B$15+1)*Setup!$B$22</f>
        <v>23.5076695237016</v>
      </c>
      <c r="J576" s="0" t="n">
        <f aca="false">SUMPRODUCT('FD inverse'!$A$8:$BH$8,'FD mesh'!$B$84:$BI$84,$E575:$BL575)+'FD inverse'!$A$8*$C576/Setup!$B$17+INDEX('FD inverse'!$A$8:$BH$8,1,'FD mesh'!$B$15+1)*Setup!$B$22</f>
        <v>23.5232346547234</v>
      </c>
      <c r="K576" s="0" t="n">
        <f aca="false">SUMPRODUCT('FD inverse'!$A$9:$BH$9,'FD mesh'!$B$84:$BI$84,$E575:$BL575)+'FD inverse'!$A$9*$C576/Setup!$B$17+INDEX('FD inverse'!$A$9:$BH$9,1,'FD mesh'!$B$15+1)*Setup!$B$22</f>
        <v>23.5324245845192</v>
      </c>
      <c r="L576" s="0" t="n">
        <f aca="false">SUMPRODUCT('FD inverse'!$A$10:$BH$10,'FD mesh'!$B$84:$BI$84,$E575:$BL575)+'FD inverse'!$A$10*$C576/Setup!$B$17+INDEX('FD inverse'!$A$10:$BH$10,1,'FD mesh'!$B$15+1)*Setup!$B$22</f>
        <v>23.536181980921</v>
      </c>
      <c r="M576" s="0" t="n">
        <f aca="false">SUMPRODUCT('FD inverse'!$A$11:$BH$11,'FD mesh'!$B$84:$BI$84,$E575:$BL575)+'FD inverse'!$A$11*$C576/Setup!$B$17+INDEX('FD inverse'!$A$11:$BH$11,1,'FD mesh'!$B$15+1)*Setup!$B$22</f>
        <v>23.5353360950875</v>
      </c>
      <c r="N576" s="0" t="n">
        <f aca="false">SUMPRODUCT('FD inverse'!$A$12:$BH$12,'FD mesh'!$B$84:$BI$84,$E575:$BL575)+'FD inverse'!$A$12*$C576/Setup!$B$17+INDEX('FD inverse'!$A$12:$BH$12,1,'FD mesh'!$B$15+1)*Setup!$B$22</f>
        <v>23.5305979829283</v>
      </c>
      <c r="O576" s="0" t="n">
        <f aca="false">SUMPRODUCT('FD inverse'!$A$13:$BH$13,'FD mesh'!$B$84:$BI$84,$E575:$BL575)+'FD inverse'!$A$13*$C576/Setup!$B$17+INDEX('FD inverse'!$A$13:$BH$13,1,'FD mesh'!$B$15+1)*Setup!$B$22</f>
        <v>23.5225567295848</v>
      </c>
      <c r="P576" s="0" t="n">
        <f aca="false">SUMPRODUCT('FD inverse'!$A$14:$BH$14,'FD mesh'!$B$84:$BI$84,$E575:$BL575)+'FD inverse'!$A$14*$C576/Setup!$B$17+INDEX('FD inverse'!$A$14:$BH$14,1,'FD mesh'!$B$15+1)*Setup!$B$22</f>
        <v>23.5116765621707</v>
      </c>
      <c r="Q576" s="0" t="n">
        <f aca="false">SUMPRODUCT('FD inverse'!$A$15:$BH$15,'FD mesh'!$B$84:$BI$84,$E575:$BL575)+'FD inverse'!$A$15*$C576/Setup!$B$17+INDEX('FD inverse'!$A$15:$BH$15,1,'FD mesh'!$B$15+1)*Setup!$B$22</f>
        <v>23.4982947556189</v>
      </c>
      <c r="R576" s="0" t="n">
        <f aca="false">SUMPRODUCT('FD inverse'!$A$16:$BH$16,'FD mesh'!$B$84:$BI$84,$E575:$BL575)+'FD inverse'!$A$16*$C576/Setup!$B$17+INDEX('FD inverse'!$A$16:$BH$16,1,'FD mesh'!$B$15+1)*Setup!$B$22</f>
        <v>23.4826202565642</v>
      </c>
      <c r="S576" s="0" t="n">
        <f aca="false">SUMPRODUCT('FD inverse'!$A$17:$BH$17,'FD mesh'!$B$84:$BI$84,$E575:$BL575)+'FD inverse'!$A$17*$C576/Setup!$B$17+INDEX('FD inverse'!$A$17:$BH$17,1,'FD mesh'!$B$15+1)*Setup!$B$22</f>
        <v>22.9402852706515</v>
      </c>
      <c r="T576" s="0" t="n">
        <f aca="false">SUMPRODUCT('FD inverse'!$A$18:$BH$18,'FD mesh'!$B$84:$BI$84,$E575:$BL575)+'FD inverse'!$A$18*$C576/Setup!$B$17+INDEX('FD inverse'!$A$18:$BH$18,1,'FD mesh'!$B$15+1)*Setup!$B$22</f>
        <v>22.3970775491461</v>
      </c>
      <c r="U576" s="0" t="n">
        <f aca="false">SUMPRODUCT('FD inverse'!$A$19:$BH$19,'FD mesh'!$B$84:$BI$84,$E575:$BL575)+'FD inverse'!$A$19*$C576/Setup!$B$17+INDEX('FD inverse'!$A$19:$BH$19,1,'FD mesh'!$B$15+1)*Setup!$B$22</f>
        <v>21.8531978401648</v>
      </c>
      <c r="V576" s="0" t="n">
        <f aca="false">SUMPRODUCT('FD inverse'!$A$20:$BH$20,'FD mesh'!$B$84:$BI$84,$E575:$BL575)+'FD inverse'!$A$20*$C576/Setup!$B$17+INDEX('FD inverse'!$A$20:$BH$20,1,'FD mesh'!$B$15+1)*Setup!$B$22</f>
        <v>21.3088185131783</v>
      </c>
      <c r="W576" s="0" t="n">
        <f aca="false">SUMPRODUCT('FD inverse'!$A$21:$BH$21,'FD mesh'!$B$84:$BI$84,$E575:$BL575)+'FD inverse'!$A$21*$C576/Setup!$B$17+INDEX('FD inverse'!$A$21:$BH$21,1,'FD mesh'!$B$15+1)*Setup!$B$22</f>
        <v>20.7640855215058</v>
      </c>
      <c r="X576" s="0" t="n">
        <f aca="false">SUMPRODUCT('FD inverse'!$A$22:$BH$22,'FD mesh'!$B$84:$BI$84,$E575:$BL575)+'FD inverse'!$A$22*$C576/Setup!$B$17+INDEX('FD inverse'!$A$22:$BH$22,1,'FD mesh'!$B$15+1)*Setup!$B$22</f>
        <v>20.219120411012</v>
      </c>
      <c r="Y576" s="0" t="n">
        <f aca="false">SUMPRODUCT('FD inverse'!$A$23:$BH$23,'FD mesh'!$B$84:$BI$84,$E575:$BL575)+'FD inverse'!$A$23*$C576/Setup!$B$17+INDEX('FD inverse'!$A$23:$BH$23,1,'FD mesh'!$B$15+1)*Setup!$B$22</f>
        <v>19.6740223671331</v>
      </c>
      <c r="Z576" s="0" t="n">
        <f aca="false">SUMPRODUCT('FD inverse'!$A$24:$BH$24,'FD mesh'!$B$84:$BI$84,$E575:$BL575)+'FD inverse'!$A$24*$C576/Setup!$B$17+INDEX('FD inverse'!$A$24:$BH$24,1,'FD mesh'!$B$15+1)*Setup!$B$22</f>
        <v>19.1288702933306</v>
      </c>
      <c r="AA576" s="0" t="n">
        <f aca="false">SUMPRODUCT('FD inverse'!$A$25:$BH$25,'FD mesh'!$B$84:$BI$84,$E575:$BL575)+'FD inverse'!$A$25*$C576/Setup!$B$17+INDEX('FD inverse'!$A$25:$BH$25,1,'FD mesh'!$B$15+1)*Setup!$B$22</f>
        <v>18.5837249149607</v>
      </c>
      <c r="AB576" s="0" t="n">
        <f aca="false">SUMPRODUCT('FD inverse'!$A$26:$BH$26,'FD mesh'!$B$84:$BI$84,$E575:$BL575)+'FD inverse'!$A$26*$C576/Setup!$B$17+INDEX('FD inverse'!$A$26:$BH$26,1,'FD mesh'!$B$15+1)*Setup!$B$22</f>
        <v>18.0386309033545</v>
      </c>
      <c r="AC576" s="0" t="n">
        <f aca="false">SUMPRODUCT('FD inverse'!$A$27:$BH$27,'FD mesh'!$B$84:$BI$84,$E575:$BL575)+'FD inverse'!$A$27*$C576/Setup!$B$17+INDEX('FD inverse'!$A$27:$BH$27,1,'FD mesh'!$B$15+1)*Setup!$B$22</f>
        <v>17.4936190156258</v>
      </c>
      <c r="AD576" s="0" t="n">
        <f aca="false">SUMPRODUCT('FD inverse'!$A$28:$BH$28,'FD mesh'!$B$84:$BI$84,$E575:$BL575)+'FD inverse'!$A$28*$C576/Setup!$B$17+INDEX('FD inverse'!$A$28:$BH$28,1,'FD mesh'!$B$15+1)*Setup!$B$22</f>
        <v>16.9487082463596</v>
      </c>
      <c r="AE576" s="0" t="n">
        <f aca="false">SUMPRODUCT('FD inverse'!$A$29:$BH$29,'FD mesh'!$B$84:$BI$84,$E575:$BL575)+'FD inverse'!$A$29*$C576/Setup!$B$17+INDEX('FD inverse'!$A$29:$BH$29,1,'FD mesh'!$B$15+1)*Setup!$B$22</f>
        <v>16.4039079878881</v>
      </c>
      <c r="AF576" s="0" t="n">
        <f aca="false">SUMPRODUCT('FD inverse'!$A$30:$BH$30,'FD mesh'!$B$84:$BI$84,$E575:$BL575)+'FD inverse'!$A$30*$C576/Setup!$B$17+INDEX('FD inverse'!$A$30:$BH$30,1,'FD mesh'!$B$15+1)*Setup!$B$22</f>
        <v>15.8592201963267</v>
      </c>
      <c r="AG576" s="0" t="n">
        <f aca="false">SUMPRODUCT('FD inverse'!$A$31:$BH$31,'FD mesh'!$B$84:$BI$84,$E575:$BL575)+'FD inverse'!$A$31*$C576/Setup!$B$17+INDEX('FD inverse'!$A$31:$BH$31,1,'FD mesh'!$B$15+1)*Setup!$B$22</f>
        <v>15.3146415609207</v>
      </c>
      <c r="AH576" s="0" t="n">
        <f aca="false">SUMPRODUCT('FD inverse'!$A$32:$BH$32,'FD mesh'!$B$84:$BI$84,$E575:$BL575)+'FD inverse'!$A$32*$C576/Setup!$B$17+INDEX('FD inverse'!$A$32:$BH$32,1,'FD mesh'!$B$15+1)*Setup!$B$22</f>
        <v>15.2917787850882</v>
      </c>
      <c r="AI576" s="0" t="n">
        <f aca="false">SUMPRODUCT('FD inverse'!$A$33:$BH$33,'FD mesh'!$B$84:$BI$84,$E575:$BL575)+'FD inverse'!$A$33*$C576/Setup!$B$17+INDEX('FD inverse'!$A$33:$BH$33,1,'FD mesh'!$B$15+1)*Setup!$B$22</f>
        <v>15.2690908865107</v>
      </c>
      <c r="AJ576" s="0" t="n">
        <f aca="false">SUMPRODUCT('FD inverse'!$A$34:$BH$34,'FD mesh'!$B$84:$BI$84,$E575:$BL575)+'FD inverse'!$A$34*$C576/Setup!$B$17+INDEX('FD inverse'!$A$34:$BH$34,1,'FD mesh'!$B$15+1)*Setup!$B$22</f>
        <v>15.2465735179232</v>
      </c>
      <c r="AK576" s="0" t="n">
        <f aca="false">SUMPRODUCT('FD inverse'!$A$35:$BH$35,'FD mesh'!$B$84:$BI$84,$E575:$BL575)+'FD inverse'!$A$35*$C576/Setup!$B$17+INDEX('FD inverse'!$A$35:$BH$35,1,'FD mesh'!$B$15+1)*Setup!$B$22</f>
        <v>15.2242201041621</v>
      </c>
      <c r="AL576" s="0" t="n">
        <f aca="false">SUMPRODUCT('FD inverse'!$A$36:$BH$36,'FD mesh'!$B$84:$BI$84,$E575:$BL575)+'FD inverse'!$A$36*$C576/Setup!$B$17+INDEX('FD inverse'!$A$36:$BH$36,1,'FD mesh'!$B$15+1)*Setup!$B$22</f>
        <v>15.2020220789406</v>
      </c>
      <c r="AM576" s="0" t="n">
        <f aca="false">SUMPRODUCT('FD inverse'!$A$37:$BH$37,'FD mesh'!$B$84:$BI$84,$E575:$BL575)+'FD inverse'!$A$37*$C576/Setup!$B$17+INDEX('FD inverse'!$A$37:$BH$37,1,'FD mesh'!$B$15+1)*Setup!$B$22</f>
        <v>15.1799691084309</v>
      </c>
      <c r="AN576" s="0" t="n">
        <f aca="false">SUMPRODUCT('FD inverse'!$A$38:$BH$38,'FD mesh'!$B$84:$BI$84,$E575:$BL575)+'FD inverse'!$A$38*$C576/Setup!$B$17+INDEX('FD inverse'!$A$38:$BH$38,1,'FD mesh'!$B$15+1)*Setup!$B$22</f>
        <v>15.1580493021702</v>
      </c>
      <c r="AO576" s="0" t="n">
        <f aca="false">SUMPRODUCT('FD inverse'!$A$39:$BH$39,'FD mesh'!$B$84:$BI$84,$E575:$BL575)+'FD inverse'!$A$39*$C576/Setup!$B$17+INDEX('FD inverse'!$A$39:$BH$39,1,'FD mesh'!$B$15+1)*Setup!$B$22</f>
        <v>15.136249411998</v>
      </c>
      <c r="AP576" s="0" t="n">
        <f aca="false">SUMPRODUCT('FD inverse'!$A$40:$BH$40,'FD mesh'!$B$84:$BI$84,$E575:$BL575)+'FD inverse'!$A$40*$C576/Setup!$B$17+INDEX('FD inverse'!$A$40:$BH$40,1,'FD mesh'!$B$15+1)*Setup!$B$22</f>
        <v>15.1145550199098</v>
      </c>
      <c r="AQ576" s="0" t="n">
        <f aca="false">SUMPRODUCT('FD inverse'!$A$41:$BH$41,'FD mesh'!$B$84:$BI$84,$E575:$BL575)+'FD inverse'!$A$41*$C576/Setup!$B$17+INDEX('FD inverse'!$A$41:$BH$41,1,'FD mesh'!$B$15+1)*Setup!$B$22</f>
        <v>15.0929507158572</v>
      </c>
      <c r="AR576" s="0" t="n">
        <f aca="false">SUMPRODUCT('FD inverse'!$A$42:$BH$42,'FD mesh'!$B$84:$BI$84,$E575:$BL575)+'FD inverse'!$A$42*$C576/Setup!$B$17+INDEX('FD inverse'!$A$42:$BH$42,1,'FD mesh'!$B$15+1)*Setup!$B$22</f>
        <v>15.0714202666543</v>
      </c>
      <c r="AS576" s="0" t="n">
        <f aca="false">SUMPRODUCT('FD inverse'!$A$43:$BH$43,'FD mesh'!$B$84:$BI$84,$E575:$BL575)+'FD inverse'!$A$43*$C576/Setup!$B$17+INDEX('FD inverse'!$A$43:$BH$43,1,'FD mesh'!$B$15+1)*Setup!$B$22</f>
        <v>0</v>
      </c>
      <c r="AT576" s="0" t="n">
        <f aca="false">SUMPRODUCT('FD inverse'!$A$44:$BH$44,'FD mesh'!$B$84:$BI$84,$E575:$BL575)+'FD inverse'!$A$44*$C576/Setup!$B$17+INDEX('FD inverse'!$A$44:$BH$44,1,'FD mesh'!$B$15+1)*Setup!$B$22</f>
        <v>0</v>
      </c>
      <c r="AU576" s="0" t="n">
        <f aca="false">SUMPRODUCT('FD inverse'!$A$45:$BH$45,'FD mesh'!$B$84:$BI$84,$E575:$BL575)+'FD inverse'!$A$45*$C576/Setup!$B$17+INDEX('FD inverse'!$A$45:$BH$45,1,'FD mesh'!$B$15+1)*Setup!$B$22</f>
        <v>0</v>
      </c>
      <c r="AV576" s="0" t="n">
        <f aca="false">SUMPRODUCT('FD inverse'!$A$46:$BH$46,'FD mesh'!$B$84:$BI$84,$E575:$BL575)+'FD inverse'!$A$46*$C576/Setup!$B$17+INDEX('FD inverse'!$A$46:$BH$46,1,'FD mesh'!$B$15+1)*Setup!$B$22</f>
        <v>0</v>
      </c>
      <c r="AW576" s="0" t="n">
        <f aca="false">SUMPRODUCT('FD inverse'!$A$47:$BH$47,'FD mesh'!$B$84:$BI$84,$E575:$BL575)+'FD inverse'!$A$47*$C576/Setup!$B$17+INDEX('FD inverse'!$A$47:$BH$47,1,'FD mesh'!$B$15+1)*Setup!$B$22</f>
        <v>0</v>
      </c>
      <c r="AX576" s="0" t="n">
        <f aca="false">SUMPRODUCT('FD inverse'!$A$48:$BH$48,'FD mesh'!$B$84:$BI$84,$E575:$BL575)+'FD inverse'!$A$48*$C576/Setup!$B$17+INDEX('FD inverse'!$A$48:$BH$48,1,'FD mesh'!$B$15+1)*Setup!$B$22</f>
        <v>0</v>
      </c>
      <c r="AY576" s="0" t="n">
        <f aca="false">SUMPRODUCT('FD inverse'!$A$49:$BH$49,'FD mesh'!$B$84:$BI$84,$E575:$BL575)+'FD inverse'!$A$49*$C576/Setup!$B$17+INDEX('FD inverse'!$A$49:$BH$49,1,'FD mesh'!$B$15+1)*Setup!$B$22</f>
        <v>0</v>
      </c>
      <c r="AZ576" s="0" t="n">
        <f aca="false">SUMPRODUCT('FD inverse'!$A$50:$BH$50,'FD mesh'!$B$84:$BI$84,$E575:$BL575)+'FD inverse'!$A$50*$C576/Setup!$B$17+INDEX('FD inverse'!$A$50:$BH$50,1,'FD mesh'!$B$15+1)*Setup!$B$22</f>
        <v>0</v>
      </c>
      <c r="BA576" s="0" t="n">
        <f aca="false">SUMPRODUCT('FD inverse'!$A$51:$BH$51,'FD mesh'!$B$84:$BI$84,$E575:$BL575)+'FD inverse'!$A$51*$C576/Setup!$B$17+INDEX('FD inverse'!$A$51:$BH$51,1,'FD mesh'!$B$15+1)*Setup!$B$22</f>
        <v>0</v>
      </c>
      <c r="BB576" s="0" t="n">
        <f aca="false">SUMPRODUCT('FD inverse'!$A$52:$BH$52,'FD mesh'!$B$84:$BI$84,$E575:$BL575)+'FD inverse'!$A$52*$C576/Setup!$B$17+INDEX('FD inverse'!$A$52:$BH$52,1,'FD mesh'!$B$15+1)*Setup!$B$22</f>
        <v>0</v>
      </c>
      <c r="BC576" s="0" t="n">
        <f aca="false">SUMPRODUCT('FD inverse'!$A$53:$BH$53,'FD mesh'!$B$84:$BI$84,$E575:$BL575)+'FD inverse'!$A$53*$C576/Setup!$B$17+INDEX('FD inverse'!$A$53:$BH$53,1,'FD mesh'!$B$15+1)*Setup!$B$22</f>
        <v>0</v>
      </c>
      <c r="BD576" s="0" t="n">
        <f aca="false">SUMPRODUCT('FD inverse'!$A$54:$BH$54,'FD mesh'!$B$84:$BI$84,$E575:$BL575)+'FD inverse'!$A$54*$C576/Setup!$B$17+INDEX('FD inverse'!$A$54:$BH$54,1,'FD mesh'!$B$15+1)*Setup!$B$22</f>
        <v>0</v>
      </c>
      <c r="BE576" s="0" t="n">
        <f aca="false">SUMPRODUCT('FD inverse'!$A$55:$BH$55,'FD mesh'!$B$84:$BI$84,$E575:$BL575)+'FD inverse'!$A$55*$C576/Setup!$B$17+INDEX('FD inverse'!$A$55:$BH$55,1,'FD mesh'!$B$15+1)*Setup!$B$22</f>
        <v>0</v>
      </c>
      <c r="BF576" s="0" t="n">
        <f aca="false">SUMPRODUCT('FD inverse'!$A$56:$BH$56,'FD mesh'!$B$84:$BI$84,$E575:$BL575)+'FD inverse'!$A$56*$C576/Setup!$B$17+INDEX('FD inverse'!$A$56:$BH$56,1,'FD mesh'!$B$15+1)*Setup!$B$22</f>
        <v>0</v>
      </c>
      <c r="BG576" s="0" t="n">
        <f aca="false">SUMPRODUCT('FD inverse'!$A$57:$BH$57,'FD mesh'!$B$84:$BI$84,$E575:$BL575)+'FD inverse'!$A$57*$C576/Setup!$B$17+INDEX('FD inverse'!$A$57:$BH$57,1,'FD mesh'!$B$15+1)*Setup!$B$22</f>
        <v>0</v>
      </c>
      <c r="BH576" s="0" t="n">
        <f aca="false">SUMPRODUCT('FD inverse'!$A$58:$BH$58,'FD mesh'!$B$84:$BI$84,$E575:$BL575)+'FD inverse'!$A$58*$C576/Setup!$B$17+INDEX('FD inverse'!$A$58:$BH$58,1,'FD mesh'!$B$15+1)*Setup!$B$22</f>
        <v>0</v>
      </c>
      <c r="BI576" s="0" t="n">
        <f aca="false">SUMPRODUCT('FD inverse'!$A$59:$BH$59,'FD mesh'!$B$84:$BI$84,$E575:$BL575)+'FD inverse'!$A$59*$C576/Setup!$B$17+INDEX('FD inverse'!$A$59:$BH$59,1,'FD mesh'!$B$15+1)*Setup!$B$22</f>
        <v>0</v>
      </c>
      <c r="BJ576" s="0" t="n">
        <f aca="false">SUMPRODUCT('FD inverse'!$A$60:$BH$60,'FD mesh'!$B$84:$BI$84,$E575:$BL575)+'FD inverse'!$A$60*$C576/Setup!$B$17+INDEX('FD inverse'!$A$60:$BH$60,1,'FD mesh'!$B$15+1)*Setup!$B$22</f>
        <v>0</v>
      </c>
      <c r="BK576" s="0" t="n">
        <f aca="false">SUMPRODUCT('FD inverse'!$A$61:$BH$61,'FD mesh'!$B$84:$BI$84,$E575:$BL575)+'FD inverse'!$A$61*$C576/Setup!$B$17+INDEX('FD inverse'!$A$61:$BH$61,1,'FD mesh'!$B$15+1)*Setup!$B$22</f>
        <v>0</v>
      </c>
      <c r="BL576" s="0" t="n">
        <f aca="false">SUMPRODUCT('FD inverse'!$A$62:$BH$62,'FD mesh'!$B$84:$BI$84,$E575:$BL575)+'FD inverse'!$A$62*$C576/Setup!$B$17+INDEX('FD inverse'!$A$62:$BH$62,1,'FD mesh'!$B$15+1)*Setup!$B$22</f>
        <v>0</v>
      </c>
    </row>
    <row r="577" customFormat="false" ht="15" hidden="false" customHeight="false" outlineLevel="0" collapsed="false">
      <c r="A577" s="0" t="n">
        <v>572</v>
      </c>
      <c r="B577" s="0" t="n">
        <f aca="false">A577*Setup!$B$11/3600</f>
        <v>47.6666666666667</v>
      </c>
      <c r="C577" s="0" t="n">
        <f aca="false">Setup!$B$7+Setup!$B$8*COS(2*PI()*(B577-Setup!$B$9)/24)</f>
        <v>22.3095269530372</v>
      </c>
      <c r="D577" s="0" t="n">
        <f aca="false">(C577-E577)/Setup!$B$17</f>
        <v>-4.59404343708701</v>
      </c>
      <c r="E577" s="0" t="n">
        <f aca="false">SUMPRODUCT('FD inverse'!$A$3:$BH$3,'FD mesh'!$B$84:$BI$84,$E576:$BL576)+'FD inverse'!$A$3*$C577/Setup!$B$17+INDEX('FD inverse'!$A$3:$BH$3,1,'FD mesh'!$B$15+1)*Setup!$B$22</f>
        <v>22.9067525998585</v>
      </c>
      <c r="F577" s="0" t="n">
        <f aca="false">SUMPRODUCT('FD inverse'!$A$4:$BH$4,'FD mesh'!$B$84:$BI$84,$E576:$BL576)+'FD inverse'!$A$4*$C577/Setup!$B$17+INDEX('FD inverse'!$A$4:$BH$4,1,'FD mesh'!$B$15+1)*Setup!$B$22</f>
        <v>23.0324694440818</v>
      </c>
      <c r="G577" s="0" t="n">
        <f aca="false">SUMPRODUCT('FD inverse'!$A$5:$BH$5,'FD mesh'!$B$84:$BI$84,$E576:$BL576)+'FD inverse'!$A$5*$C577/Setup!$B$17+INDEX('FD inverse'!$A$5:$BH$5,1,'FD mesh'!$B$15+1)*Setup!$B$22</f>
        <v>23.1390471566722</v>
      </c>
      <c r="H577" s="0" t="n">
        <f aca="false">SUMPRODUCT('FD inverse'!$A$6:$BH$6,'FD mesh'!$B$84:$BI$84,$E576:$BL576)+'FD inverse'!$A$6*$C577/Setup!$B$17+INDEX('FD inverse'!$A$6:$BH$6,1,'FD mesh'!$B$15+1)*Setup!$B$22</f>
        <v>23.4698878436183</v>
      </c>
      <c r="I577" s="0" t="n">
        <f aca="false">SUMPRODUCT('FD inverse'!$A$7:$BH$7,'FD mesh'!$B$84:$BI$84,$E576:$BL576)+'FD inverse'!$A$7*$C577/Setup!$B$17+INDEX('FD inverse'!$A$7:$BH$7,1,'FD mesh'!$B$15+1)*Setup!$B$22</f>
        <v>23.4948026009229</v>
      </c>
      <c r="J577" s="0" t="n">
        <f aca="false">SUMPRODUCT('FD inverse'!$A$8:$BH$8,'FD mesh'!$B$84:$BI$84,$E576:$BL576)+'FD inverse'!$A$8*$C577/Setup!$B$17+INDEX('FD inverse'!$A$8:$BH$8,1,'FD mesh'!$B$15+1)*Setup!$B$22</f>
        <v>23.5121262533434</v>
      </c>
      <c r="K577" s="0" t="n">
        <f aca="false">SUMPRODUCT('FD inverse'!$A$9:$BH$9,'FD mesh'!$B$84:$BI$84,$E576:$BL576)+'FD inverse'!$A$9*$C577/Setup!$B$17+INDEX('FD inverse'!$A$9:$BH$9,1,'FD mesh'!$B$15+1)*Setup!$B$22</f>
        <v>23.5228962766312</v>
      </c>
      <c r="L577" s="0" t="n">
        <f aca="false">SUMPRODUCT('FD inverse'!$A$10:$BH$10,'FD mesh'!$B$84:$BI$84,$E576:$BL576)+'FD inverse'!$A$10*$C577/Setup!$B$17+INDEX('FD inverse'!$A$10:$BH$10,1,'FD mesh'!$B$15+1)*Setup!$B$22</f>
        <v>23.5280448793361</v>
      </c>
      <c r="M577" s="0" t="n">
        <f aca="false">SUMPRODUCT('FD inverse'!$A$11:$BH$11,'FD mesh'!$B$84:$BI$84,$E576:$BL576)+'FD inverse'!$A$11*$C577/Setup!$B$17+INDEX('FD inverse'!$A$11:$BH$11,1,'FD mesh'!$B$15+1)*Setup!$B$22</f>
        <v>23.5283928321384</v>
      </c>
      <c r="N577" s="0" t="n">
        <f aca="false">SUMPRODUCT('FD inverse'!$A$12:$BH$12,'FD mesh'!$B$84:$BI$84,$E576:$BL576)+'FD inverse'!$A$12*$C577/Setup!$B$17+INDEX('FD inverse'!$A$12:$BH$12,1,'FD mesh'!$B$15+1)*Setup!$B$22</f>
        <v>23.5246444646167</v>
      </c>
      <c r="O577" s="0" t="n">
        <f aca="false">SUMPRODUCT('FD inverse'!$A$13:$BH$13,'FD mesh'!$B$84:$BI$84,$E576:$BL576)+'FD inverse'!$A$13*$C577/Setup!$B$17+INDEX('FD inverse'!$A$13:$BH$13,1,'FD mesh'!$B$15+1)*Setup!$B$22</f>
        <v>23.5173836969112</v>
      </c>
      <c r="P577" s="0" t="n">
        <f aca="false">SUMPRODUCT('FD inverse'!$A$14:$BH$14,'FD mesh'!$B$84:$BI$84,$E576:$BL576)+'FD inverse'!$A$14*$C577/Setup!$B$17+INDEX('FD inverse'!$A$14:$BH$14,1,'FD mesh'!$B$15+1)*Setup!$B$22</f>
        <v>23.5070709925251</v>
      </c>
      <c r="Q577" s="0" t="n">
        <f aca="false">SUMPRODUCT('FD inverse'!$A$15:$BH$15,'FD mesh'!$B$84:$BI$84,$E576:$BL576)+'FD inverse'!$A$15*$C577/Setup!$B$17+INDEX('FD inverse'!$A$15:$BH$15,1,'FD mesh'!$B$15+1)*Setup!$B$22</f>
        <v>23.4940411379057</v>
      </c>
      <c r="R577" s="0" t="n">
        <f aca="false">SUMPRODUCT('FD inverse'!$A$16:$BH$16,'FD mesh'!$B$84:$BI$84,$E576:$BL576)+'FD inverse'!$A$16*$C577/Setup!$B$17+INDEX('FD inverse'!$A$16:$BH$16,1,'FD mesh'!$B$15+1)*Setup!$B$22</f>
        <v>23.4785017743109</v>
      </c>
      <c r="S577" s="0" t="n">
        <f aca="false">SUMPRODUCT('FD inverse'!$A$17:$BH$17,'FD mesh'!$B$84:$BI$84,$E576:$BL576)+'FD inverse'!$A$17*$C577/Setup!$B$17+INDEX('FD inverse'!$A$17:$BH$17,1,'FD mesh'!$B$15+1)*Setup!$B$22</f>
        <v>22.9369726753551</v>
      </c>
      <c r="T577" s="0" t="n">
        <f aca="false">SUMPRODUCT('FD inverse'!$A$18:$BH$18,'FD mesh'!$B$84:$BI$84,$E576:$BL576)+'FD inverse'!$A$18*$C577/Setup!$B$17+INDEX('FD inverse'!$A$18:$BH$18,1,'FD mesh'!$B$15+1)*Setup!$B$22</f>
        <v>22.3944687269264</v>
      </c>
      <c r="U577" s="0" t="n">
        <f aca="false">SUMPRODUCT('FD inverse'!$A$19:$BH$19,'FD mesh'!$B$84:$BI$84,$E576:$BL576)+'FD inverse'!$A$19*$C577/Setup!$B$17+INDEX('FD inverse'!$A$19:$BH$19,1,'FD mesh'!$B$15+1)*Setup!$B$22</f>
        <v>21.8511970393872</v>
      </c>
      <c r="V577" s="0" t="n">
        <f aca="false">SUMPRODUCT('FD inverse'!$A$20:$BH$20,'FD mesh'!$B$84:$BI$84,$E576:$BL576)+'FD inverse'!$A$20*$C577/Setup!$B$17+INDEX('FD inverse'!$A$20:$BH$20,1,'FD mesh'!$B$15+1)*Setup!$B$22</f>
        <v>21.3073365447621</v>
      </c>
      <c r="W577" s="0" t="n">
        <f aca="false">SUMPRODUCT('FD inverse'!$A$21:$BH$21,'FD mesh'!$B$84:$BI$84,$E576:$BL576)+'FD inverse'!$A$21*$C577/Setup!$B$17+INDEX('FD inverse'!$A$21:$BH$21,1,'FD mesh'!$B$15+1)*Setup!$B$22</f>
        <v>20.7630399280032</v>
      </c>
      <c r="X577" s="0" t="n">
        <f aca="false">SUMPRODUCT('FD inverse'!$A$22:$BH$22,'FD mesh'!$B$84:$BI$84,$E576:$BL576)+'FD inverse'!$A$22*$C577/Setup!$B$17+INDEX('FD inverse'!$A$22:$BH$22,1,'FD mesh'!$B$15+1)*Setup!$B$22</f>
        <v>20.2184356080134</v>
      </c>
      <c r="Y577" s="0" t="n">
        <f aca="false">SUMPRODUCT('FD inverse'!$A$23:$BH$23,'FD mesh'!$B$84:$BI$84,$E576:$BL576)+'FD inverse'!$A$23*$C577/Setup!$B$17+INDEX('FD inverse'!$A$23:$BH$23,1,'FD mesh'!$B$15+1)*Setup!$B$22</f>
        <v>19.6736297602841</v>
      </c>
      <c r="Z577" s="0" t="n">
        <f aca="false">SUMPRODUCT('FD inverse'!$A$24:$BH$24,'FD mesh'!$B$84:$BI$84,$E576:$BL576)+'FD inverse'!$A$24*$C577/Setup!$B$17+INDEX('FD inverse'!$A$24:$BH$24,1,'FD mesh'!$B$15+1)*Setup!$B$22</f>
        <v>19.1287083739678</v>
      </c>
      <c r="AA577" s="0" t="n">
        <f aca="false">SUMPRODUCT('FD inverse'!$A$25:$BH$25,'FD mesh'!$B$84:$BI$84,$E576:$BL576)+'FD inverse'!$A$25*$C577/Setup!$B$17+INDEX('FD inverse'!$A$25:$BH$25,1,'FD mesh'!$B$15+1)*Setup!$B$22</f>
        <v>18.5837393370961</v>
      </c>
      <c r="AB577" s="0" t="n">
        <f aca="false">SUMPRODUCT('FD inverse'!$A$26:$BH$26,'FD mesh'!$B$84:$BI$84,$E576:$BL576)+'FD inverse'!$A$26*$C577/Setup!$B$17+INDEX('FD inverse'!$A$26:$BH$26,1,'FD mesh'!$B$15+1)*Setup!$B$22</f>
        <v>18.0387745444528</v>
      </c>
      <c r="AC577" s="0" t="n">
        <f aca="false">SUMPRODUCT('FD inverse'!$A$27:$BH$27,'FD mesh'!$B$84:$BI$84,$E576:$BL576)+'FD inverse'!$A$27*$C577/Setup!$B$17+INDEX('FD inverse'!$A$27:$BH$27,1,'FD mesh'!$B$15+1)*Setup!$B$22</f>
        <v>17.4938520233327</v>
      </c>
      <c r="AD577" s="0" t="n">
        <f aca="false">SUMPRODUCT('FD inverse'!$A$28:$BH$28,'FD mesh'!$B$84:$BI$84,$E576:$BL576)+'FD inverse'!$A$28*$C577/Setup!$B$17+INDEX('FD inverse'!$A$28:$BH$28,1,'FD mesh'!$B$15+1)*Setup!$B$22</f>
        <v>16.9489980730521</v>
      </c>
      <c r="AE577" s="0" t="n">
        <f aca="false">SUMPRODUCT('FD inverse'!$A$29:$BH$29,'FD mesh'!$B$84:$BI$84,$E576:$BL576)+'FD inverse'!$A$29*$C577/Setup!$B$17+INDEX('FD inverse'!$A$29:$BH$29,1,'FD mesh'!$B$15+1)*Setup!$B$22</f>
        <v>16.4042294146267</v>
      </c>
      <c r="AF577" s="0" t="n">
        <f aca="false">SUMPRODUCT('FD inverse'!$A$30:$BH$30,'FD mesh'!$B$84:$BI$84,$E576:$BL576)+'FD inverse'!$A$30*$C577/Setup!$B$17+INDEX('FD inverse'!$A$30:$BH$30,1,'FD mesh'!$B$15+1)*Setup!$B$22</f>
        <v>15.8595553474987</v>
      </c>
      <c r="AG577" s="0" t="n">
        <f aca="false">SUMPRODUCT('FD inverse'!$A$31:$BH$31,'FD mesh'!$B$84:$BI$84,$E576:$BL576)+'FD inverse'!$A$31*$C577/Setup!$B$17+INDEX('FD inverse'!$A$31:$BH$31,1,'FD mesh'!$B$15+1)*Setup!$B$22</f>
        <v>15.3149799105728</v>
      </c>
      <c r="AH577" s="0" t="n">
        <f aca="false">SUMPRODUCT('FD inverse'!$A$32:$BH$32,'FD mesh'!$B$84:$BI$84,$E576:$BL576)+'FD inverse'!$A$32*$C577/Setup!$B$17+INDEX('FD inverse'!$A$32:$BH$32,1,'FD mesh'!$B$15+1)*Setup!$B$22</f>
        <v>15.2921144696005</v>
      </c>
      <c r="AI577" s="0" t="n">
        <f aca="false">SUMPRODUCT('FD inverse'!$A$33:$BH$33,'FD mesh'!$B$84:$BI$84,$E576:$BL576)+'FD inverse'!$A$33*$C577/Setup!$B$17+INDEX('FD inverse'!$A$33:$BH$33,1,'FD mesh'!$B$15+1)*Setup!$B$22</f>
        <v>15.2694189598601</v>
      </c>
      <c r="AJ577" s="0" t="n">
        <f aca="false">SUMPRODUCT('FD inverse'!$A$34:$BH$34,'FD mesh'!$B$84:$BI$84,$E576:$BL576)+'FD inverse'!$A$34*$C577/Setup!$B$17+INDEX('FD inverse'!$A$34:$BH$34,1,'FD mesh'!$B$15+1)*Setup!$B$22</f>
        <v>15.2468895284059</v>
      </c>
      <c r="AK577" s="0" t="n">
        <f aca="false">SUMPRODUCT('FD inverse'!$A$35:$BH$35,'FD mesh'!$B$84:$BI$84,$E576:$BL576)+'FD inverse'!$A$35*$C577/Setup!$B$17+INDEX('FD inverse'!$A$35:$BH$35,1,'FD mesh'!$B$15+1)*Setup!$B$22</f>
        <v>15.2245200687367</v>
      </c>
      <c r="AL577" s="0" t="n">
        <f aca="false">SUMPRODUCT('FD inverse'!$A$36:$BH$36,'FD mesh'!$B$84:$BI$84,$E576:$BL576)+'FD inverse'!$A$36*$C577/Setup!$B$17+INDEX('FD inverse'!$A$36:$BH$36,1,'FD mesh'!$B$15+1)*Setup!$B$22</f>
        <v>15.2023024580443</v>
      </c>
      <c r="AM577" s="0" t="n">
        <f aca="false">SUMPRODUCT('FD inverse'!$A$37:$BH$37,'FD mesh'!$B$84:$BI$84,$E576:$BL576)+'FD inverse'!$A$37*$C577/Setup!$B$17+INDEX('FD inverse'!$A$37:$BH$37,1,'FD mesh'!$B$15+1)*Setup!$B$22</f>
        <v>15.1802267817124</v>
      </c>
      <c r="AN577" s="0" t="n">
        <f aca="false">SUMPRODUCT('FD inverse'!$A$38:$BH$38,'FD mesh'!$B$84:$BI$84,$E576:$BL576)+'FD inverse'!$A$38*$C577/Setup!$B$17+INDEX('FD inverse'!$A$38:$BH$38,1,'FD mesh'!$B$15+1)*Setup!$B$22</f>
        <v>15.1582815455305</v>
      </c>
      <c r="AO577" s="0" t="n">
        <f aca="false">SUMPRODUCT('FD inverse'!$A$39:$BH$39,'FD mesh'!$B$84:$BI$84,$E576:$BL576)+'FD inverse'!$A$39*$C577/Setup!$B$17+INDEX('FD inverse'!$A$39:$BH$39,1,'FD mesh'!$B$15+1)*Setup!$B$22</f>
        <v>15.1364538762869</v>
      </c>
      <c r="AP577" s="0" t="n">
        <f aca="false">SUMPRODUCT('FD inverse'!$A$40:$BH$40,'FD mesh'!$B$84:$BI$84,$E576:$BL576)+'FD inverse'!$A$40*$C577/Setup!$B$17+INDEX('FD inverse'!$A$40:$BH$40,1,'FD mesh'!$B$15+1)*Setup!$B$22</f>
        <v>15.1147297115758</v>
      </c>
      <c r="AQ577" s="0" t="n">
        <f aca="false">SUMPRODUCT('FD inverse'!$A$41:$BH$41,'FD mesh'!$B$84:$BI$84,$E576:$BL576)+'FD inverse'!$A$41*$C577/Setup!$B$17+INDEX('FD inverse'!$A$41:$BH$41,1,'FD mesh'!$B$15+1)*Setup!$B$22</f>
        <v>15.0930939798098</v>
      </c>
      <c r="AR577" s="0" t="n">
        <f aca="false">SUMPRODUCT('FD inverse'!$A$42:$BH$42,'FD mesh'!$B$84:$BI$84,$E576:$BL576)+'FD inverse'!$A$42*$C577/Setup!$B$17+INDEX('FD inverse'!$A$42:$BH$42,1,'FD mesh'!$B$15+1)*Setup!$B$22</f>
        <v>15.0715307715564</v>
      </c>
      <c r="AS577" s="0" t="n">
        <f aca="false">SUMPRODUCT('FD inverse'!$A$43:$BH$43,'FD mesh'!$B$84:$BI$84,$E576:$BL576)+'FD inverse'!$A$43*$C577/Setup!$B$17+INDEX('FD inverse'!$A$43:$BH$43,1,'FD mesh'!$B$15+1)*Setup!$B$22</f>
        <v>0</v>
      </c>
      <c r="AT577" s="0" t="n">
        <f aca="false">SUMPRODUCT('FD inverse'!$A$44:$BH$44,'FD mesh'!$B$84:$BI$84,$E576:$BL576)+'FD inverse'!$A$44*$C577/Setup!$B$17+INDEX('FD inverse'!$A$44:$BH$44,1,'FD mesh'!$B$15+1)*Setup!$B$22</f>
        <v>0</v>
      </c>
      <c r="AU577" s="0" t="n">
        <f aca="false">SUMPRODUCT('FD inverse'!$A$45:$BH$45,'FD mesh'!$B$84:$BI$84,$E576:$BL576)+'FD inverse'!$A$45*$C577/Setup!$B$17+INDEX('FD inverse'!$A$45:$BH$45,1,'FD mesh'!$B$15+1)*Setup!$B$22</f>
        <v>0</v>
      </c>
      <c r="AV577" s="0" t="n">
        <f aca="false">SUMPRODUCT('FD inverse'!$A$46:$BH$46,'FD mesh'!$B$84:$BI$84,$E576:$BL576)+'FD inverse'!$A$46*$C577/Setup!$B$17+INDEX('FD inverse'!$A$46:$BH$46,1,'FD mesh'!$B$15+1)*Setup!$B$22</f>
        <v>0</v>
      </c>
      <c r="AW577" s="0" t="n">
        <f aca="false">SUMPRODUCT('FD inverse'!$A$47:$BH$47,'FD mesh'!$B$84:$BI$84,$E576:$BL576)+'FD inverse'!$A$47*$C577/Setup!$B$17+INDEX('FD inverse'!$A$47:$BH$47,1,'FD mesh'!$B$15+1)*Setup!$B$22</f>
        <v>0</v>
      </c>
      <c r="AX577" s="0" t="n">
        <f aca="false">SUMPRODUCT('FD inverse'!$A$48:$BH$48,'FD mesh'!$B$84:$BI$84,$E576:$BL576)+'FD inverse'!$A$48*$C577/Setup!$B$17+INDEX('FD inverse'!$A$48:$BH$48,1,'FD mesh'!$B$15+1)*Setup!$B$22</f>
        <v>0</v>
      </c>
      <c r="AY577" s="0" t="n">
        <f aca="false">SUMPRODUCT('FD inverse'!$A$49:$BH$49,'FD mesh'!$B$84:$BI$84,$E576:$BL576)+'FD inverse'!$A$49*$C577/Setup!$B$17+INDEX('FD inverse'!$A$49:$BH$49,1,'FD mesh'!$B$15+1)*Setup!$B$22</f>
        <v>0</v>
      </c>
      <c r="AZ577" s="0" t="n">
        <f aca="false">SUMPRODUCT('FD inverse'!$A$50:$BH$50,'FD mesh'!$B$84:$BI$84,$E576:$BL576)+'FD inverse'!$A$50*$C577/Setup!$B$17+INDEX('FD inverse'!$A$50:$BH$50,1,'FD mesh'!$B$15+1)*Setup!$B$22</f>
        <v>0</v>
      </c>
      <c r="BA577" s="0" t="n">
        <f aca="false">SUMPRODUCT('FD inverse'!$A$51:$BH$51,'FD mesh'!$B$84:$BI$84,$E576:$BL576)+'FD inverse'!$A$51*$C577/Setup!$B$17+INDEX('FD inverse'!$A$51:$BH$51,1,'FD mesh'!$B$15+1)*Setup!$B$22</f>
        <v>0</v>
      </c>
      <c r="BB577" s="0" t="n">
        <f aca="false">SUMPRODUCT('FD inverse'!$A$52:$BH$52,'FD mesh'!$B$84:$BI$84,$E576:$BL576)+'FD inverse'!$A$52*$C577/Setup!$B$17+INDEX('FD inverse'!$A$52:$BH$52,1,'FD mesh'!$B$15+1)*Setup!$B$22</f>
        <v>0</v>
      </c>
      <c r="BC577" s="0" t="n">
        <f aca="false">SUMPRODUCT('FD inverse'!$A$53:$BH$53,'FD mesh'!$B$84:$BI$84,$E576:$BL576)+'FD inverse'!$A$53*$C577/Setup!$B$17+INDEX('FD inverse'!$A$53:$BH$53,1,'FD mesh'!$B$15+1)*Setup!$B$22</f>
        <v>0</v>
      </c>
      <c r="BD577" s="0" t="n">
        <f aca="false">SUMPRODUCT('FD inverse'!$A$54:$BH$54,'FD mesh'!$B$84:$BI$84,$E576:$BL576)+'FD inverse'!$A$54*$C577/Setup!$B$17+INDEX('FD inverse'!$A$54:$BH$54,1,'FD mesh'!$B$15+1)*Setup!$B$22</f>
        <v>0</v>
      </c>
      <c r="BE577" s="0" t="n">
        <f aca="false">SUMPRODUCT('FD inverse'!$A$55:$BH$55,'FD mesh'!$B$84:$BI$84,$E576:$BL576)+'FD inverse'!$A$55*$C577/Setup!$B$17+INDEX('FD inverse'!$A$55:$BH$55,1,'FD mesh'!$B$15+1)*Setup!$B$22</f>
        <v>0</v>
      </c>
      <c r="BF577" s="0" t="n">
        <f aca="false">SUMPRODUCT('FD inverse'!$A$56:$BH$56,'FD mesh'!$B$84:$BI$84,$E576:$BL576)+'FD inverse'!$A$56*$C577/Setup!$B$17+INDEX('FD inverse'!$A$56:$BH$56,1,'FD mesh'!$B$15+1)*Setup!$B$22</f>
        <v>0</v>
      </c>
      <c r="BG577" s="0" t="n">
        <f aca="false">SUMPRODUCT('FD inverse'!$A$57:$BH$57,'FD mesh'!$B$84:$BI$84,$E576:$BL576)+'FD inverse'!$A$57*$C577/Setup!$B$17+INDEX('FD inverse'!$A$57:$BH$57,1,'FD mesh'!$B$15+1)*Setup!$B$22</f>
        <v>0</v>
      </c>
      <c r="BH577" s="0" t="n">
        <f aca="false">SUMPRODUCT('FD inverse'!$A$58:$BH$58,'FD mesh'!$B$84:$BI$84,$E576:$BL576)+'FD inverse'!$A$58*$C577/Setup!$B$17+INDEX('FD inverse'!$A$58:$BH$58,1,'FD mesh'!$B$15+1)*Setup!$B$22</f>
        <v>0</v>
      </c>
      <c r="BI577" s="0" t="n">
        <f aca="false">SUMPRODUCT('FD inverse'!$A$59:$BH$59,'FD mesh'!$B$84:$BI$84,$E576:$BL576)+'FD inverse'!$A$59*$C577/Setup!$B$17+INDEX('FD inverse'!$A$59:$BH$59,1,'FD mesh'!$B$15+1)*Setup!$B$22</f>
        <v>0</v>
      </c>
      <c r="BJ577" s="0" t="n">
        <f aca="false">SUMPRODUCT('FD inverse'!$A$60:$BH$60,'FD mesh'!$B$84:$BI$84,$E576:$BL576)+'FD inverse'!$A$60*$C577/Setup!$B$17+INDEX('FD inverse'!$A$60:$BH$60,1,'FD mesh'!$B$15+1)*Setup!$B$22</f>
        <v>0</v>
      </c>
      <c r="BK577" s="0" t="n">
        <f aca="false">SUMPRODUCT('FD inverse'!$A$61:$BH$61,'FD mesh'!$B$84:$BI$84,$E576:$BL576)+'FD inverse'!$A$61*$C577/Setup!$B$17+INDEX('FD inverse'!$A$61:$BH$61,1,'FD mesh'!$B$15+1)*Setup!$B$22</f>
        <v>0</v>
      </c>
      <c r="BL577" s="0" t="n">
        <f aca="false">SUMPRODUCT('FD inverse'!$A$62:$BH$62,'FD mesh'!$B$84:$BI$84,$E576:$BL576)+'FD inverse'!$A$62*$C577/Setup!$B$17+INDEX('FD inverse'!$A$62:$BH$62,1,'FD mesh'!$B$15+1)*Setup!$B$22</f>
        <v>0</v>
      </c>
    </row>
    <row r="578" customFormat="false" ht="15" hidden="false" customHeight="false" outlineLevel="0" collapsed="false">
      <c r="A578" s="0" t="n">
        <v>573</v>
      </c>
      <c r="B578" s="0" t="n">
        <f aca="false">A578*Setup!$B$11/3600</f>
        <v>47.75</v>
      </c>
      <c r="C578" s="0" t="n">
        <f aca="false">Setup!$B$7+Setup!$B$8*COS(2*PI()*(B578-Setup!$B$9)/24)</f>
        <v>22.230845239124</v>
      </c>
      <c r="D578" s="0" t="n">
        <f aca="false">(C578-E578)/Setup!$B$17</f>
        <v>-4.81127232018671</v>
      </c>
      <c r="E578" s="0" t="n">
        <f aca="false">SUMPRODUCT('FD inverse'!$A$3:$BH$3,'FD mesh'!$B$84:$BI$84,$E577:$BL577)+'FD inverse'!$A$3*$C578/Setup!$B$17+INDEX('FD inverse'!$A$3:$BH$3,1,'FD mesh'!$B$15+1)*Setup!$B$22</f>
        <v>22.8563106407483</v>
      </c>
      <c r="F578" s="0" t="n">
        <f aca="false">SUMPRODUCT('FD inverse'!$A$4:$BH$4,'FD mesh'!$B$84:$BI$84,$E577:$BL577)+'FD inverse'!$A$4*$C578/Setup!$B$17+INDEX('FD inverse'!$A$4:$BH$4,1,'FD mesh'!$B$15+1)*Setup!$B$22</f>
        <v>22.9885566636156</v>
      </c>
      <c r="G578" s="0" t="n">
        <f aca="false">SUMPRODUCT('FD inverse'!$A$5:$BH$5,'FD mesh'!$B$84:$BI$84,$E577:$BL577)+'FD inverse'!$A$5*$C578/Setup!$B$17+INDEX('FD inverse'!$A$5:$BH$5,1,'FD mesh'!$B$15+1)*Setup!$B$22</f>
        <v>23.101743319961</v>
      </c>
      <c r="H578" s="0" t="n">
        <f aca="false">SUMPRODUCT('FD inverse'!$A$6:$BH$6,'FD mesh'!$B$84:$BI$84,$E577:$BL577)+'FD inverse'!$A$6*$C578/Setup!$B$17+INDEX('FD inverse'!$A$6:$BH$6,1,'FD mesh'!$B$15+1)*Setup!$B$22</f>
        <v>23.4548497710133</v>
      </c>
      <c r="I578" s="0" t="n">
        <f aca="false">SUMPRODUCT('FD inverse'!$A$7:$BH$7,'FD mesh'!$B$84:$BI$84,$E577:$BL577)+'FD inverse'!$A$7*$C578/Setup!$B$17+INDEX('FD inverse'!$A$7:$BH$7,1,'FD mesh'!$B$15+1)*Setup!$B$22</f>
        <v>23.4816621198955</v>
      </c>
      <c r="J578" s="0" t="n">
        <f aca="false">SUMPRODUCT('FD inverse'!$A$8:$BH$8,'FD mesh'!$B$84:$BI$84,$E577:$BL577)+'FD inverse'!$A$8*$C578/Setup!$B$17+INDEX('FD inverse'!$A$8:$BH$8,1,'FD mesh'!$B$15+1)*Setup!$B$22</f>
        <v>23.5007219725963</v>
      </c>
      <c r="K578" s="0" t="n">
        <f aca="false">SUMPRODUCT('FD inverse'!$A$9:$BH$9,'FD mesh'!$B$84:$BI$84,$E577:$BL577)+'FD inverse'!$A$9*$C578/Setup!$B$17+INDEX('FD inverse'!$A$9:$BH$9,1,'FD mesh'!$B$15+1)*Setup!$B$22</f>
        <v>23.5130536360658</v>
      </c>
      <c r="L578" s="0" t="n">
        <f aca="false">SUMPRODUCT('FD inverse'!$A$10:$BH$10,'FD mesh'!$B$84:$BI$84,$E577:$BL577)+'FD inverse'!$A$10*$C578/Setup!$B$17+INDEX('FD inverse'!$A$10:$BH$10,1,'FD mesh'!$B$15+1)*Setup!$B$22</f>
        <v>23.519578431945</v>
      </c>
      <c r="M578" s="0" t="n">
        <f aca="false">SUMPRODUCT('FD inverse'!$A$11:$BH$11,'FD mesh'!$B$84:$BI$84,$E577:$BL577)+'FD inverse'!$A$11*$C578/Setup!$B$17+INDEX('FD inverse'!$A$11:$BH$11,1,'FD mesh'!$B$15+1)*Setup!$B$22</f>
        <v>23.5211082736113</v>
      </c>
      <c r="N578" s="0" t="n">
        <f aca="false">SUMPRODUCT('FD inverse'!$A$12:$BH$12,'FD mesh'!$B$84:$BI$84,$E577:$BL577)+'FD inverse'!$A$12*$C578/Setup!$B$17+INDEX('FD inverse'!$A$12:$BH$12,1,'FD mesh'!$B$15+1)*Setup!$B$22</f>
        <v>23.5183404406303</v>
      </c>
      <c r="O578" s="0" t="n">
        <f aca="false">SUMPRODUCT('FD inverse'!$A$13:$BH$13,'FD mesh'!$B$84:$BI$84,$E577:$BL577)+'FD inverse'!$A$13*$C578/Setup!$B$17+INDEX('FD inverse'!$A$13:$BH$13,1,'FD mesh'!$B$15+1)*Setup!$B$22</f>
        <v>23.5118534194568</v>
      </c>
      <c r="P578" s="0" t="n">
        <f aca="false">SUMPRODUCT('FD inverse'!$A$14:$BH$14,'FD mesh'!$B$84:$BI$84,$E577:$BL577)+'FD inverse'!$A$14*$C578/Setup!$B$17+INDEX('FD inverse'!$A$14:$BH$14,1,'FD mesh'!$B$15+1)*Setup!$B$22</f>
        <v>23.5021036977202</v>
      </c>
      <c r="Q578" s="0" t="n">
        <f aca="false">SUMPRODUCT('FD inverse'!$A$15:$BH$15,'FD mesh'!$B$84:$BI$84,$E577:$BL577)+'FD inverse'!$A$15*$C578/Setup!$B$17+INDEX('FD inverse'!$A$15:$BH$15,1,'FD mesh'!$B$15+1)*Setup!$B$22</f>
        <v>23.4894234185765</v>
      </c>
      <c r="R578" s="0" t="n">
        <f aca="false">SUMPRODUCT('FD inverse'!$A$16:$BH$16,'FD mesh'!$B$84:$BI$84,$E577:$BL577)+'FD inverse'!$A$16*$C578/Setup!$B$17+INDEX('FD inverse'!$A$16:$BH$16,1,'FD mesh'!$B$15+1)*Setup!$B$22</f>
        <v>23.4740188212446</v>
      </c>
      <c r="S578" s="0" t="n">
        <f aca="false">SUMPRODUCT('FD inverse'!$A$17:$BH$17,'FD mesh'!$B$84:$BI$84,$E577:$BL577)+'FD inverse'!$A$17*$C578/Setup!$B$17+INDEX('FD inverse'!$A$17:$BH$17,1,'FD mesh'!$B$15+1)*Setup!$B$22</f>
        <v>22.9333159674692</v>
      </c>
      <c r="T578" s="0" t="n">
        <f aca="false">SUMPRODUCT('FD inverse'!$A$18:$BH$18,'FD mesh'!$B$84:$BI$84,$E577:$BL577)+'FD inverse'!$A$18*$C578/Setup!$B$17+INDEX('FD inverse'!$A$18:$BH$18,1,'FD mesh'!$B$15+1)*Setup!$B$22</f>
        <v>22.3915369968018</v>
      </c>
      <c r="U578" s="0" t="n">
        <f aca="false">SUMPRODUCT('FD inverse'!$A$19:$BH$19,'FD mesh'!$B$84:$BI$84,$E577:$BL577)+'FD inverse'!$A$19*$C578/Setup!$B$17+INDEX('FD inverse'!$A$19:$BH$19,1,'FD mesh'!$B$15+1)*Setup!$B$22</f>
        <v>21.8488952598405</v>
      </c>
      <c r="V578" s="0" t="n">
        <f aca="false">SUMPRODUCT('FD inverse'!$A$20:$BH$20,'FD mesh'!$B$84:$BI$84,$E577:$BL577)+'FD inverse'!$A$20*$C578/Setup!$B$17+INDEX('FD inverse'!$A$20:$BH$20,1,'FD mesh'!$B$15+1)*Setup!$B$22</f>
        <v>21.3055761420412</v>
      </c>
      <c r="W578" s="0" t="n">
        <f aca="false">SUMPRODUCT('FD inverse'!$A$21:$BH$21,'FD mesh'!$B$84:$BI$84,$E577:$BL577)+'FD inverse'!$A$21*$C578/Setup!$B$17+INDEX('FD inverse'!$A$21:$BH$21,1,'FD mesh'!$B$15+1)*Setup!$B$22</f>
        <v>20.7617389628697</v>
      </c>
      <c r="X578" s="0" t="n">
        <f aca="false">SUMPRODUCT('FD inverse'!$A$22:$BH$22,'FD mesh'!$B$84:$BI$84,$E577:$BL577)+'FD inverse'!$A$22*$C578/Setup!$B$17+INDEX('FD inverse'!$A$22:$BH$22,1,'FD mesh'!$B$15+1)*Setup!$B$22</f>
        <v>20.2175189282447</v>
      </c>
      <c r="Y578" s="0" t="n">
        <f aca="false">SUMPRODUCT('FD inverse'!$A$23:$BH$23,'FD mesh'!$B$84:$BI$84,$E577:$BL577)+'FD inverse'!$A$23*$C578/Setup!$B$17+INDEX('FD inverse'!$A$23:$BH$23,1,'FD mesh'!$B$15+1)*Setup!$B$22</f>
        <v>19.6730291278592</v>
      </c>
      <c r="Z578" s="0" t="n">
        <f aca="false">SUMPRODUCT('FD inverse'!$A$24:$BH$24,'FD mesh'!$B$84:$BI$84,$E577:$BL577)+'FD inverse'!$A$24*$C578/Setup!$B$17+INDEX('FD inverse'!$A$24:$BH$24,1,'FD mesh'!$B$15+1)*Setup!$B$22</f>
        <v>19.1283625699315</v>
      </c>
      <c r="AA578" s="0" t="n">
        <f aca="false">SUMPRODUCT('FD inverse'!$A$25:$BH$25,'FD mesh'!$B$84:$BI$84,$E577:$BL577)+'FD inverse'!$A$25*$C578/Setup!$B$17+INDEX('FD inverse'!$A$25:$BH$25,1,'FD mesh'!$B$15+1)*Setup!$B$22</f>
        <v>18.5835942468159</v>
      </c>
      <c r="AB578" s="0" t="n">
        <f aca="false">SUMPRODUCT('FD inverse'!$A$26:$BH$26,'FD mesh'!$B$84:$BI$84,$E577:$BL577)+'FD inverse'!$A$26*$C578/Setup!$B$17+INDEX('FD inverse'!$A$26:$BH$26,1,'FD mesh'!$B$15+1)*Setup!$B$22</f>
        <v>18.0387832257037</v>
      </c>
      <c r="AC578" s="0" t="n">
        <f aca="false">SUMPRODUCT('FD inverse'!$A$27:$BH$27,'FD mesh'!$B$84:$BI$84,$E577:$BL577)+'FD inverse'!$A$27*$C578/Setup!$B$17+INDEX('FD inverse'!$A$27:$BH$27,1,'FD mesh'!$B$15+1)*Setup!$B$22</f>
        <v>17.4939747593595</v>
      </c>
      <c r="AD578" s="0" t="n">
        <f aca="false">SUMPRODUCT('FD inverse'!$A$28:$BH$28,'FD mesh'!$B$84:$BI$84,$E577:$BL577)+'FD inverse'!$A$28*$C578/Setup!$B$17+INDEX('FD inverse'!$A$28:$BH$28,1,'FD mesh'!$B$15+1)*Setup!$B$22</f>
        <v>16.9492024124748</v>
      </c>
      <c r="AE578" s="0" t="n">
        <f aca="false">SUMPRODUCT('FD inverse'!$A$29:$BH$29,'FD mesh'!$B$84:$BI$84,$E577:$BL577)+'FD inverse'!$A$29*$C578/Setup!$B$17+INDEX('FD inverse'!$A$29:$BH$29,1,'FD mesh'!$B$15+1)*Setup!$B$22</f>
        <v>16.4044901997629</v>
      </c>
      <c r="AF578" s="0" t="n">
        <f aca="false">SUMPRODUCT('FD inverse'!$A$30:$BH$30,'FD mesh'!$B$84:$BI$84,$E577:$BL577)+'FD inverse'!$A$30*$C578/Setup!$B$17+INDEX('FD inverse'!$A$30:$BH$30,1,'FD mesh'!$B$15+1)*Setup!$B$22</f>
        <v>15.8598547323912</v>
      </c>
      <c r="AG578" s="0" t="n">
        <f aca="false">SUMPRODUCT('FD inverse'!$A$31:$BH$31,'FD mesh'!$B$84:$BI$84,$E577:$BL577)+'FD inverse'!$A$31*$C578/Setup!$B$17+INDEX('FD inverse'!$A$31:$BH$31,1,'FD mesh'!$B$15+1)*Setup!$B$22</f>
        <v>15.3153073697163</v>
      </c>
      <c r="AH578" s="0" t="n">
        <f aca="false">SUMPRODUCT('FD inverse'!$A$32:$BH$32,'FD mesh'!$B$84:$BI$84,$E577:$BL577)+'FD inverse'!$A$32*$C578/Setup!$B$17+INDEX('FD inverse'!$A$32:$BH$32,1,'FD mesh'!$B$15+1)*Setup!$B$22</f>
        <v>15.292440287984</v>
      </c>
      <c r="AI578" s="0" t="n">
        <f aca="false">SUMPRODUCT('FD inverse'!$A$33:$BH$33,'FD mesh'!$B$84:$BI$84,$E577:$BL577)+'FD inverse'!$A$33*$C578/Setup!$B$17+INDEX('FD inverse'!$A$33:$BH$33,1,'FD mesh'!$B$15+1)*Setup!$B$22</f>
        <v>15.2697381430221</v>
      </c>
      <c r="AJ578" s="0" t="n">
        <f aca="false">SUMPRODUCT('FD inverse'!$A$34:$BH$34,'FD mesh'!$B$84:$BI$84,$E577:$BL577)+'FD inverse'!$A$34*$C578/Setup!$B$17+INDEX('FD inverse'!$A$34:$BH$34,1,'FD mesh'!$B$15+1)*Setup!$B$22</f>
        <v>15.2471975759285</v>
      </c>
      <c r="AK578" s="0" t="n">
        <f aca="false">SUMPRODUCT('FD inverse'!$A$35:$BH$35,'FD mesh'!$B$84:$BI$84,$E577:$BL577)+'FD inverse'!$A$35*$C578/Setup!$B$17+INDEX('FD inverse'!$A$35:$BH$35,1,'FD mesh'!$B$15+1)*Setup!$B$22</f>
        <v>15.2248129495862</v>
      </c>
      <c r="AL578" s="0" t="n">
        <f aca="false">SUMPRODUCT('FD inverse'!$A$36:$BH$36,'FD mesh'!$B$84:$BI$84,$E577:$BL577)+'FD inverse'!$A$36*$C578/Setup!$B$17+INDEX('FD inverse'!$A$36:$BH$36,1,'FD mesh'!$B$15+1)*Setup!$B$22</f>
        <v>15.2025765862759</v>
      </c>
      <c r="AM578" s="0" t="n">
        <f aca="false">SUMPRODUCT('FD inverse'!$A$37:$BH$37,'FD mesh'!$B$84:$BI$84,$E577:$BL577)+'FD inverse'!$A$37*$C578/Setup!$B$17+INDEX('FD inverse'!$A$37:$BH$37,1,'FD mesh'!$B$15+1)*Setup!$B$22</f>
        <v>15.1804789929906</v>
      </c>
      <c r="AN578" s="0" t="n">
        <f aca="false">SUMPRODUCT('FD inverse'!$A$38:$BH$38,'FD mesh'!$B$84:$BI$84,$E577:$BL577)+'FD inverse'!$A$38*$C578/Setup!$B$17+INDEX('FD inverse'!$A$38:$BH$38,1,'FD mesh'!$B$15+1)*Setup!$B$22</f>
        <v>15.1585090748634</v>
      </c>
      <c r="AO578" s="0" t="n">
        <f aca="false">SUMPRODUCT('FD inverse'!$A$39:$BH$39,'FD mesh'!$B$84:$BI$84,$E577:$BL577)+'FD inverse'!$A$39*$C578/Setup!$B$17+INDEX('FD inverse'!$A$39:$BH$39,1,'FD mesh'!$B$15+1)*Setup!$B$22</f>
        <v>15.1366543373254</v>
      </c>
      <c r="AP578" s="0" t="n">
        <f aca="false">SUMPRODUCT('FD inverse'!$A$40:$BH$40,'FD mesh'!$B$84:$BI$84,$E577:$BL577)+'FD inverse'!$A$40*$C578/Setup!$B$17+INDEX('FD inverse'!$A$40:$BH$40,1,'FD mesh'!$B$15+1)*Setup!$B$22</f>
        <v>15.1149010777824</v>
      </c>
      <c r="AQ578" s="0" t="n">
        <f aca="false">SUMPRODUCT('FD inverse'!$A$41:$BH$41,'FD mesh'!$B$84:$BI$84,$E577:$BL577)+'FD inverse'!$A$41*$C578/Setup!$B$17+INDEX('FD inverse'!$A$41:$BH$41,1,'FD mesh'!$B$15+1)*Setup!$B$22</f>
        <v>15.0932345677603</v>
      </c>
      <c r="AR578" s="0" t="n">
        <f aca="false">SUMPRODUCT('FD inverse'!$A$42:$BH$42,'FD mesh'!$B$84:$BI$84,$E577:$BL577)+'FD inverse'!$A$42*$C578/Setup!$B$17+INDEX('FD inverse'!$A$42:$BH$42,1,'FD mesh'!$B$15+1)*Setup!$B$22</f>
        <v>15.0716392265969</v>
      </c>
      <c r="AS578" s="0" t="n">
        <f aca="false">SUMPRODUCT('FD inverse'!$A$43:$BH$43,'FD mesh'!$B$84:$BI$84,$E577:$BL577)+'FD inverse'!$A$43*$C578/Setup!$B$17+INDEX('FD inverse'!$A$43:$BH$43,1,'FD mesh'!$B$15+1)*Setup!$B$22</f>
        <v>0</v>
      </c>
      <c r="AT578" s="0" t="n">
        <f aca="false">SUMPRODUCT('FD inverse'!$A$44:$BH$44,'FD mesh'!$B$84:$BI$84,$E577:$BL577)+'FD inverse'!$A$44*$C578/Setup!$B$17+INDEX('FD inverse'!$A$44:$BH$44,1,'FD mesh'!$B$15+1)*Setup!$B$22</f>
        <v>0</v>
      </c>
      <c r="AU578" s="0" t="n">
        <f aca="false">SUMPRODUCT('FD inverse'!$A$45:$BH$45,'FD mesh'!$B$84:$BI$84,$E577:$BL577)+'FD inverse'!$A$45*$C578/Setup!$B$17+INDEX('FD inverse'!$A$45:$BH$45,1,'FD mesh'!$B$15+1)*Setup!$B$22</f>
        <v>0</v>
      </c>
      <c r="AV578" s="0" t="n">
        <f aca="false">SUMPRODUCT('FD inverse'!$A$46:$BH$46,'FD mesh'!$B$84:$BI$84,$E577:$BL577)+'FD inverse'!$A$46*$C578/Setup!$B$17+INDEX('FD inverse'!$A$46:$BH$46,1,'FD mesh'!$B$15+1)*Setup!$B$22</f>
        <v>0</v>
      </c>
      <c r="AW578" s="0" t="n">
        <f aca="false">SUMPRODUCT('FD inverse'!$A$47:$BH$47,'FD mesh'!$B$84:$BI$84,$E577:$BL577)+'FD inverse'!$A$47*$C578/Setup!$B$17+INDEX('FD inverse'!$A$47:$BH$47,1,'FD mesh'!$B$15+1)*Setup!$B$22</f>
        <v>0</v>
      </c>
      <c r="AX578" s="0" t="n">
        <f aca="false">SUMPRODUCT('FD inverse'!$A$48:$BH$48,'FD mesh'!$B$84:$BI$84,$E577:$BL577)+'FD inverse'!$A$48*$C578/Setup!$B$17+INDEX('FD inverse'!$A$48:$BH$48,1,'FD mesh'!$B$15+1)*Setup!$B$22</f>
        <v>0</v>
      </c>
      <c r="AY578" s="0" t="n">
        <f aca="false">SUMPRODUCT('FD inverse'!$A$49:$BH$49,'FD mesh'!$B$84:$BI$84,$E577:$BL577)+'FD inverse'!$A$49*$C578/Setup!$B$17+INDEX('FD inverse'!$A$49:$BH$49,1,'FD mesh'!$B$15+1)*Setup!$B$22</f>
        <v>0</v>
      </c>
      <c r="AZ578" s="0" t="n">
        <f aca="false">SUMPRODUCT('FD inverse'!$A$50:$BH$50,'FD mesh'!$B$84:$BI$84,$E577:$BL577)+'FD inverse'!$A$50*$C578/Setup!$B$17+INDEX('FD inverse'!$A$50:$BH$50,1,'FD mesh'!$B$15+1)*Setup!$B$22</f>
        <v>0</v>
      </c>
      <c r="BA578" s="0" t="n">
        <f aca="false">SUMPRODUCT('FD inverse'!$A$51:$BH$51,'FD mesh'!$B$84:$BI$84,$E577:$BL577)+'FD inverse'!$A$51*$C578/Setup!$B$17+INDEX('FD inverse'!$A$51:$BH$51,1,'FD mesh'!$B$15+1)*Setup!$B$22</f>
        <v>0</v>
      </c>
      <c r="BB578" s="0" t="n">
        <f aca="false">SUMPRODUCT('FD inverse'!$A$52:$BH$52,'FD mesh'!$B$84:$BI$84,$E577:$BL577)+'FD inverse'!$A$52*$C578/Setup!$B$17+INDEX('FD inverse'!$A$52:$BH$52,1,'FD mesh'!$B$15+1)*Setup!$B$22</f>
        <v>0</v>
      </c>
      <c r="BC578" s="0" t="n">
        <f aca="false">SUMPRODUCT('FD inverse'!$A$53:$BH$53,'FD mesh'!$B$84:$BI$84,$E577:$BL577)+'FD inverse'!$A$53*$C578/Setup!$B$17+INDEX('FD inverse'!$A$53:$BH$53,1,'FD mesh'!$B$15+1)*Setup!$B$22</f>
        <v>0</v>
      </c>
      <c r="BD578" s="0" t="n">
        <f aca="false">SUMPRODUCT('FD inverse'!$A$54:$BH$54,'FD mesh'!$B$84:$BI$84,$E577:$BL577)+'FD inverse'!$A$54*$C578/Setup!$B$17+INDEX('FD inverse'!$A$54:$BH$54,1,'FD mesh'!$B$15+1)*Setup!$B$22</f>
        <v>0</v>
      </c>
      <c r="BE578" s="0" t="n">
        <f aca="false">SUMPRODUCT('FD inverse'!$A$55:$BH$55,'FD mesh'!$B$84:$BI$84,$E577:$BL577)+'FD inverse'!$A$55*$C578/Setup!$B$17+INDEX('FD inverse'!$A$55:$BH$55,1,'FD mesh'!$B$15+1)*Setup!$B$22</f>
        <v>0</v>
      </c>
      <c r="BF578" s="0" t="n">
        <f aca="false">SUMPRODUCT('FD inverse'!$A$56:$BH$56,'FD mesh'!$B$84:$BI$84,$E577:$BL577)+'FD inverse'!$A$56*$C578/Setup!$B$17+INDEX('FD inverse'!$A$56:$BH$56,1,'FD mesh'!$B$15+1)*Setup!$B$22</f>
        <v>0</v>
      </c>
      <c r="BG578" s="0" t="n">
        <f aca="false">SUMPRODUCT('FD inverse'!$A$57:$BH$57,'FD mesh'!$B$84:$BI$84,$E577:$BL577)+'FD inverse'!$A$57*$C578/Setup!$B$17+INDEX('FD inverse'!$A$57:$BH$57,1,'FD mesh'!$B$15+1)*Setup!$B$22</f>
        <v>0</v>
      </c>
      <c r="BH578" s="0" t="n">
        <f aca="false">SUMPRODUCT('FD inverse'!$A$58:$BH$58,'FD mesh'!$B$84:$BI$84,$E577:$BL577)+'FD inverse'!$A$58*$C578/Setup!$B$17+INDEX('FD inverse'!$A$58:$BH$58,1,'FD mesh'!$B$15+1)*Setup!$B$22</f>
        <v>0</v>
      </c>
      <c r="BI578" s="0" t="n">
        <f aca="false">SUMPRODUCT('FD inverse'!$A$59:$BH$59,'FD mesh'!$B$84:$BI$84,$E577:$BL577)+'FD inverse'!$A$59*$C578/Setup!$B$17+INDEX('FD inverse'!$A$59:$BH$59,1,'FD mesh'!$B$15+1)*Setup!$B$22</f>
        <v>0</v>
      </c>
      <c r="BJ578" s="0" t="n">
        <f aca="false">SUMPRODUCT('FD inverse'!$A$60:$BH$60,'FD mesh'!$B$84:$BI$84,$E577:$BL577)+'FD inverse'!$A$60*$C578/Setup!$B$17+INDEX('FD inverse'!$A$60:$BH$60,1,'FD mesh'!$B$15+1)*Setup!$B$22</f>
        <v>0</v>
      </c>
      <c r="BK578" s="0" t="n">
        <f aca="false">SUMPRODUCT('FD inverse'!$A$61:$BH$61,'FD mesh'!$B$84:$BI$84,$E577:$BL577)+'FD inverse'!$A$61*$C578/Setup!$B$17+INDEX('FD inverse'!$A$61:$BH$61,1,'FD mesh'!$B$15+1)*Setup!$B$22</f>
        <v>0</v>
      </c>
      <c r="BL578" s="0" t="n">
        <f aca="false">SUMPRODUCT('FD inverse'!$A$62:$BH$62,'FD mesh'!$B$84:$BI$84,$E577:$BL577)+'FD inverse'!$A$62*$C578/Setup!$B$17+INDEX('FD inverse'!$A$62:$BH$62,1,'FD mesh'!$B$15+1)*Setup!$B$22</f>
        <v>0</v>
      </c>
    </row>
    <row r="579" customFormat="false" ht="15" hidden="false" customHeight="false" outlineLevel="0" collapsed="false">
      <c r="A579" s="0" t="n">
        <v>574</v>
      </c>
      <c r="B579" s="0" t="n">
        <f aca="false">A579*Setup!$B$11/3600</f>
        <v>47.8333333333333</v>
      </c>
      <c r="C579" s="0" t="n">
        <f aca="false">Setup!$B$7+Setup!$B$8*COS(2*PI()*(B579-Setup!$B$9)/24)</f>
        <v>22.1530055470599</v>
      </c>
      <c r="D579" s="0" t="n">
        <f aca="false">(C579-E579)/Setup!$B$17</f>
        <v>-5.02448269948701</v>
      </c>
      <c r="E579" s="0" t="n">
        <f aca="false">SUMPRODUCT('FD inverse'!$A$3:$BH$3,'FD mesh'!$B$84:$BI$84,$E578:$BL578)+'FD inverse'!$A$3*$C579/Setup!$B$17+INDEX('FD inverse'!$A$3:$BH$3,1,'FD mesh'!$B$15+1)*Setup!$B$22</f>
        <v>22.8061882979932</v>
      </c>
      <c r="F579" s="0" t="n">
        <f aca="false">SUMPRODUCT('FD inverse'!$A$4:$BH$4,'FD mesh'!$B$84:$BI$84,$E578:$BL578)+'FD inverse'!$A$4*$C579/Setup!$B$17+INDEX('FD inverse'!$A$4:$BH$4,1,'FD mesh'!$B$15+1)*Setup!$B$22</f>
        <v>22.9448492290516</v>
      </c>
      <c r="G579" s="0" t="n">
        <f aca="false">SUMPRODUCT('FD inverse'!$A$5:$BH$5,'FD mesh'!$B$84:$BI$84,$E578:$BL578)+'FD inverse'!$A$5*$C579/Setup!$B$17+INDEX('FD inverse'!$A$5:$BH$5,1,'FD mesh'!$B$15+1)*Setup!$B$22</f>
        <v>23.064539919414</v>
      </c>
      <c r="H579" s="0" t="n">
        <f aca="false">SUMPRODUCT('FD inverse'!$A$6:$BH$6,'FD mesh'!$B$84:$BI$84,$E578:$BL578)+'FD inverse'!$A$6*$C579/Setup!$B$17+INDEX('FD inverse'!$A$6:$BH$6,1,'FD mesh'!$B$15+1)*Setup!$B$22</f>
        <v>23.4395731594658</v>
      </c>
      <c r="I579" s="0" t="n">
        <f aca="false">SUMPRODUCT('FD inverse'!$A$7:$BH$7,'FD mesh'!$B$84:$BI$84,$E578:$BL578)+'FD inverse'!$A$7*$C579/Setup!$B$17+INDEX('FD inverse'!$A$7:$BH$7,1,'FD mesh'!$B$15+1)*Setup!$B$22</f>
        <v>23.4682555666835</v>
      </c>
      <c r="J579" s="0" t="n">
        <f aca="false">SUMPRODUCT('FD inverse'!$A$8:$BH$8,'FD mesh'!$B$84:$BI$84,$E578:$BL578)+'FD inverse'!$A$8*$C579/Setup!$B$17+INDEX('FD inverse'!$A$8:$BH$8,1,'FD mesh'!$B$15+1)*Setup!$B$22</f>
        <v>23.4890285029797</v>
      </c>
      <c r="K579" s="0" t="n">
        <f aca="false">SUMPRODUCT('FD inverse'!$A$9:$BH$9,'FD mesh'!$B$84:$BI$84,$E578:$BL578)+'FD inverse'!$A$9*$C579/Setup!$B$17+INDEX('FD inverse'!$A$9:$BH$9,1,'FD mesh'!$B$15+1)*Setup!$B$22</f>
        <v>23.5029026371421</v>
      </c>
      <c r="L579" s="0" t="n">
        <f aca="false">SUMPRODUCT('FD inverse'!$A$10:$BH$10,'FD mesh'!$B$84:$BI$84,$E578:$BL578)+'FD inverse'!$A$10*$C579/Setup!$B$17+INDEX('FD inverse'!$A$10:$BH$10,1,'FD mesh'!$B$15+1)*Setup!$B$22</f>
        <v>23.5107879813792</v>
      </c>
      <c r="M579" s="0" t="n">
        <f aca="false">SUMPRODUCT('FD inverse'!$A$11:$BH$11,'FD mesh'!$B$84:$BI$84,$E578:$BL578)+'FD inverse'!$A$11*$C579/Setup!$B$17+INDEX('FD inverse'!$A$11:$BH$11,1,'FD mesh'!$B$15+1)*Setup!$B$22</f>
        <v>23.5134872190877</v>
      </c>
      <c r="N579" s="0" t="n">
        <f aca="false">SUMPRODUCT('FD inverse'!$A$12:$BH$12,'FD mesh'!$B$84:$BI$84,$E578:$BL578)+'FD inverse'!$A$12*$C579/Setup!$B$17+INDEX('FD inverse'!$A$12:$BH$12,1,'FD mesh'!$B$15+1)*Setup!$B$22</f>
        <v>23.5116902594371</v>
      </c>
      <c r="O579" s="0" t="n">
        <f aca="false">SUMPRODUCT('FD inverse'!$A$13:$BH$13,'FD mesh'!$B$84:$BI$84,$E578:$BL578)+'FD inverse'!$A$13*$C579/Setup!$B$17+INDEX('FD inverse'!$A$13:$BH$13,1,'FD mesh'!$B$15+1)*Setup!$B$22</f>
        <v>23.5059698890532</v>
      </c>
      <c r="P579" s="0" t="n">
        <f aca="false">SUMPRODUCT('FD inverse'!$A$14:$BH$14,'FD mesh'!$B$84:$BI$84,$E578:$BL578)+'FD inverse'!$A$14*$C579/Setup!$B$17+INDEX('FD inverse'!$A$14:$BH$14,1,'FD mesh'!$B$15+1)*Setup!$B$22</f>
        <v>23.4967784092866</v>
      </c>
      <c r="Q579" s="0" t="n">
        <f aca="false">SUMPRODUCT('FD inverse'!$A$15:$BH$15,'FD mesh'!$B$84:$BI$84,$E578:$BL578)+'FD inverse'!$A$15*$C579/Setup!$B$17+INDEX('FD inverse'!$A$15:$BH$15,1,'FD mesh'!$B$15+1)*Setup!$B$22</f>
        <v>23.4844451664322</v>
      </c>
      <c r="R579" s="0" t="n">
        <f aca="false">SUMPRODUCT('FD inverse'!$A$16:$BH$16,'FD mesh'!$B$84:$BI$84,$E578:$BL578)+'FD inverse'!$A$16*$C579/Setup!$B$17+INDEX('FD inverse'!$A$16:$BH$16,1,'FD mesh'!$B$15+1)*Setup!$B$22</f>
        <v>23.4691749016639</v>
      </c>
      <c r="S579" s="0" t="n">
        <f aca="false">SUMPRODUCT('FD inverse'!$A$17:$BH$17,'FD mesh'!$B$84:$BI$84,$E578:$BL578)+'FD inverse'!$A$17*$C579/Setup!$B$17+INDEX('FD inverse'!$A$17:$BH$17,1,'FD mesh'!$B$15+1)*Setup!$B$22</f>
        <v>22.9293181806853</v>
      </c>
      <c r="T579" s="0" t="n">
        <f aca="false">SUMPRODUCT('FD inverse'!$A$18:$BH$18,'FD mesh'!$B$84:$BI$84,$E578:$BL578)+'FD inverse'!$A$18*$C579/Setup!$B$17+INDEX('FD inverse'!$A$18:$BH$18,1,'FD mesh'!$B$15+1)*Setup!$B$22</f>
        <v>22.3882849681674</v>
      </c>
      <c r="U579" s="0" t="n">
        <f aca="false">SUMPRODUCT('FD inverse'!$A$19:$BH$19,'FD mesh'!$B$84:$BI$84,$E578:$BL578)+'FD inverse'!$A$19*$C579/Setup!$B$17+INDEX('FD inverse'!$A$19:$BH$19,1,'FD mesh'!$B$15+1)*Setup!$B$22</f>
        <v>21.84629473008</v>
      </c>
      <c r="V579" s="0" t="n">
        <f aca="false">SUMPRODUCT('FD inverse'!$A$20:$BH$20,'FD mesh'!$B$84:$BI$84,$E578:$BL578)+'FD inverse'!$A$20*$C579/Setup!$B$17+INDEX('FD inverse'!$A$20:$BH$20,1,'FD mesh'!$B$15+1)*Setup!$B$22</f>
        <v>21.3035391932345</v>
      </c>
      <c r="W579" s="0" t="n">
        <f aca="false">SUMPRODUCT('FD inverse'!$A$21:$BH$21,'FD mesh'!$B$84:$BI$84,$E578:$BL578)+'FD inverse'!$A$21*$C579/Setup!$B$17+INDEX('FD inverse'!$A$21:$BH$21,1,'FD mesh'!$B$15+1)*Setup!$B$22</f>
        <v>20.7601842114545</v>
      </c>
      <c r="X579" s="0" t="n">
        <f aca="false">SUMPRODUCT('FD inverse'!$A$22:$BH$22,'FD mesh'!$B$84:$BI$84,$E578:$BL578)+'FD inverse'!$A$22*$C579/Setup!$B$17+INDEX('FD inverse'!$A$22:$BH$22,1,'FD mesh'!$B$15+1)*Setup!$B$22</f>
        <v>20.2163716885437</v>
      </c>
      <c r="Y579" s="0" t="n">
        <f aca="false">SUMPRODUCT('FD inverse'!$A$23:$BH$23,'FD mesh'!$B$84:$BI$84,$E578:$BL578)+'FD inverse'!$A$23*$C579/Setup!$B$17+INDEX('FD inverse'!$A$23:$BH$23,1,'FD mesh'!$B$15+1)*Setup!$B$22</f>
        <v>19.6722215493781</v>
      </c>
      <c r="Z579" s="0" t="n">
        <f aca="false">SUMPRODUCT('FD inverse'!$A$24:$BH$24,'FD mesh'!$B$84:$BI$84,$E578:$BL578)+'FD inverse'!$A$24*$C579/Setup!$B$17+INDEX('FD inverse'!$A$24:$BH$24,1,'FD mesh'!$B$15+1)*Setup!$B$22</f>
        <v>19.1278337514023</v>
      </c>
      <c r="AA579" s="0" t="n">
        <f aca="false">SUMPRODUCT('FD inverse'!$A$25:$BH$25,'FD mesh'!$B$84:$BI$84,$E578:$BL578)+'FD inverse'!$A$25*$C579/Setup!$B$17+INDEX('FD inverse'!$A$25:$BH$25,1,'FD mesh'!$B$15+1)*Setup!$B$22</f>
        <v>18.583290329688</v>
      </c>
      <c r="AB579" s="0" t="n">
        <f aca="false">SUMPRODUCT('FD inverse'!$A$26:$BH$26,'FD mesh'!$B$84:$BI$84,$E578:$BL578)+'FD inverse'!$A$26*$C579/Setup!$B$17+INDEX('FD inverse'!$A$26:$BH$26,1,'FD mesh'!$B$15+1)*Setup!$B$22</f>
        <v>18.0386574695045</v>
      </c>
      <c r="AC579" s="0" t="n">
        <f aca="false">SUMPRODUCT('FD inverse'!$A$27:$BH$27,'FD mesh'!$B$84:$BI$84,$E578:$BL578)+'FD inverse'!$A$27*$C579/Setup!$B$17+INDEX('FD inverse'!$A$27:$BH$27,1,'FD mesh'!$B$15+1)*Setup!$B$22</f>
        <v>17.4939876010682</v>
      </c>
      <c r="AD579" s="0" t="n">
        <f aca="false">SUMPRODUCT('FD inverse'!$A$28:$BH$28,'FD mesh'!$B$84:$BI$84,$E578:$BL578)+'FD inverse'!$A$28*$C579/Setup!$B$17+INDEX('FD inverse'!$A$28:$BH$28,1,'FD mesh'!$B$15+1)*Setup!$B$22</f>
        <v>16.9493215117634</v>
      </c>
      <c r="AE579" s="0" t="n">
        <f aca="false">SUMPRODUCT('FD inverse'!$A$29:$BH$29,'FD mesh'!$B$84:$BI$84,$E578:$BL578)+'FD inverse'!$A$29*$C579/Setup!$B$17+INDEX('FD inverse'!$A$29:$BH$29,1,'FD mesh'!$B$15+1)*Setup!$B$22</f>
        <v>16.4046904716777</v>
      </c>
      <c r="AF579" s="0" t="n">
        <f aca="false">SUMPRODUCT('FD inverse'!$A$30:$BH$30,'FD mesh'!$B$84:$BI$84,$E578:$BL578)+'FD inverse'!$A$30*$C579/Setup!$B$17+INDEX('FD inverse'!$A$30:$BH$30,1,'FD mesh'!$B$15+1)*Setup!$B$22</f>
        <v>15.8601183687555</v>
      </c>
      <c r="AG579" s="0" t="n">
        <f aca="false">SUMPRODUCT('FD inverse'!$A$31:$BH$31,'FD mesh'!$B$84:$BI$84,$E578:$BL578)+'FD inverse'!$A$31*$C579/Setup!$B$17+INDEX('FD inverse'!$A$31:$BH$31,1,'FD mesh'!$B$15+1)*Setup!$B$22</f>
        <v>15.3156238502492</v>
      </c>
      <c r="AH579" s="0" t="n">
        <f aca="false">SUMPRODUCT('FD inverse'!$A$32:$BH$32,'FD mesh'!$B$84:$BI$84,$E578:$BL578)+'FD inverse'!$A$32*$C579/Setup!$B$17+INDEX('FD inverse'!$A$32:$BH$32,1,'FD mesh'!$B$15+1)*Setup!$B$22</f>
        <v>15.2927561489322</v>
      </c>
      <c r="AI579" s="0" t="n">
        <f aca="false">SUMPRODUCT('FD inverse'!$A$33:$BH$33,'FD mesh'!$B$84:$BI$84,$E578:$BL578)+'FD inverse'!$A$33*$C579/Setup!$B$17+INDEX('FD inverse'!$A$33:$BH$33,1,'FD mesh'!$B$15+1)*Setup!$B$22</f>
        <v>15.2700483437024</v>
      </c>
      <c r="AJ579" s="0" t="n">
        <f aca="false">SUMPRODUCT('FD inverse'!$A$34:$BH$34,'FD mesh'!$B$84:$BI$84,$E578:$BL578)+'FD inverse'!$A$34*$C579/Setup!$B$17+INDEX('FD inverse'!$A$34:$BH$34,1,'FD mesh'!$B$15+1)*Setup!$B$22</f>
        <v>15.2474975692018</v>
      </c>
      <c r="AK579" s="0" t="n">
        <f aca="false">SUMPRODUCT('FD inverse'!$A$35:$BH$35,'FD mesh'!$B$84:$BI$84,$E578:$BL578)+'FD inverse'!$A$35*$C579/Setup!$B$17+INDEX('FD inverse'!$A$35:$BH$35,1,'FD mesh'!$B$15+1)*Setup!$B$22</f>
        <v>15.225098658206</v>
      </c>
      <c r="AL579" s="0" t="n">
        <f aca="false">SUMPRODUCT('FD inverse'!$A$36:$BH$36,'FD mesh'!$B$84:$BI$84,$E578:$BL578)+'FD inverse'!$A$36*$C579/Setup!$B$17+INDEX('FD inverse'!$A$36:$BH$36,1,'FD mesh'!$B$15+1)*Setup!$B$22</f>
        <v>15.2028443794944</v>
      </c>
      <c r="AM579" s="0" t="n">
        <f aca="false">SUMPRODUCT('FD inverse'!$A$37:$BH$37,'FD mesh'!$B$84:$BI$84,$E578:$BL578)+'FD inverse'!$A$37*$C579/Setup!$B$17+INDEX('FD inverse'!$A$37:$BH$37,1,'FD mesh'!$B$15+1)*Setup!$B$22</f>
        <v>15.180725663878</v>
      </c>
      <c r="AN579" s="0" t="n">
        <f aca="false">SUMPRODUCT('FD inverse'!$A$38:$BH$38,'FD mesh'!$B$84:$BI$84,$E578:$BL578)+'FD inverse'!$A$38*$C579/Setup!$B$17+INDEX('FD inverse'!$A$38:$BH$38,1,'FD mesh'!$B$15+1)*Setup!$B$22</f>
        <v>15.1587318187466</v>
      </c>
      <c r="AO579" s="0" t="n">
        <f aca="false">SUMPRODUCT('FD inverse'!$A$39:$BH$39,'FD mesh'!$B$84:$BI$84,$E578:$BL578)+'FD inverse'!$A$39*$C579/Setup!$B$17+INDEX('FD inverse'!$A$39:$BH$39,1,'FD mesh'!$B$15+1)*Setup!$B$22</f>
        <v>15.1368507316993</v>
      </c>
      <c r="AP579" s="0" t="n">
        <f aca="false">SUMPRODUCT('FD inverse'!$A$40:$BH$40,'FD mesh'!$B$84:$BI$84,$E578:$BL578)+'FD inverse'!$A$40*$C579/Setup!$B$17+INDEX('FD inverse'!$A$40:$BH$40,1,'FD mesh'!$B$15+1)*Setup!$B$22</f>
        <v>15.1150690640077</v>
      </c>
      <c r="AQ579" s="0" t="n">
        <f aca="false">SUMPRODUCT('FD inverse'!$A$41:$BH$41,'FD mesh'!$B$84:$BI$84,$E578:$BL578)+'FD inverse'!$A$41*$C579/Setup!$B$17+INDEX('FD inverse'!$A$41:$BH$41,1,'FD mesh'!$B$15+1)*Setup!$B$22</f>
        <v>15.0933724348126</v>
      </c>
      <c r="AR579" s="0" t="n">
        <f aca="false">SUMPRODUCT('FD inverse'!$A$42:$BH$42,'FD mesh'!$B$84:$BI$84,$E578:$BL578)+'FD inverse'!$A$42*$C579/Setup!$B$17+INDEX('FD inverse'!$A$42:$BH$42,1,'FD mesh'!$B$15+1)*Setup!$B$22</f>
        <v>15.071745597095</v>
      </c>
      <c r="AS579" s="0" t="n">
        <f aca="false">SUMPRODUCT('FD inverse'!$A$43:$BH$43,'FD mesh'!$B$84:$BI$84,$E578:$BL578)+'FD inverse'!$A$43*$C579/Setup!$B$17+INDEX('FD inverse'!$A$43:$BH$43,1,'FD mesh'!$B$15+1)*Setup!$B$22</f>
        <v>0</v>
      </c>
      <c r="AT579" s="0" t="n">
        <f aca="false">SUMPRODUCT('FD inverse'!$A$44:$BH$44,'FD mesh'!$B$84:$BI$84,$E578:$BL578)+'FD inverse'!$A$44*$C579/Setup!$B$17+INDEX('FD inverse'!$A$44:$BH$44,1,'FD mesh'!$B$15+1)*Setup!$B$22</f>
        <v>0</v>
      </c>
      <c r="AU579" s="0" t="n">
        <f aca="false">SUMPRODUCT('FD inverse'!$A$45:$BH$45,'FD mesh'!$B$84:$BI$84,$E578:$BL578)+'FD inverse'!$A$45*$C579/Setup!$B$17+INDEX('FD inverse'!$A$45:$BH$45,1,'FD mesh'!$B$15+1)*Setup!$B$22</f>
        <v>0</v>
      </c>
      <c r="AV579" s="0" t="n">
        <f aca="false">SUMPRODUCT('FD inverse'!$A$46:$BH$46,'FD mesh'!$B$84:$BI$84,$E578:$BL578)+'FD inverse'!$A$46*$C579/Setup!$B$17+INDEX('FD inverse'!$A$46:$BH$46,1,'FD mesh'!$B$15+1)*Setup!$B$22</f>
        <v>0</v>
      </c>
      <c r="AW579" s="0" t="n">
        <f aca="false">SUMPRODUCT('FD inverse'!$A$47:$BH$47,'FD mesh'!$B$84:$BI$84,$E578:$BL578)+'FD inverse'!$A$47*$C579/Setup!$B$17+INDEX('FD inverse'!$A$47:$BH$47,1,'FD mesh'!$B$15+1)*Setup!$B$22</f>
        <v>0</v>
      </c>
      <c r="AX579" s="0" t="n">
        <f aca="false">SUMPRODUCT('FD inverse'!$A$48:$BH$48,'FD mesh'!$B$84:$BI$84,$E578:$BL578)+'FD inverse'!$A$48*$C579/Setup!$B$17+INDEX('FD inverse'!$A$48:$BH$48,1,'FD mesh'!$B$15+1)*Setup!$B$22</f>
        <v>0</v>
      </c>
      <c r="AY579" s="0" t="n">
        <f aca="false">SUMPRODUCT('FD inverse'!$A$49:$BH$49,'FD mesh'!$B$84:$BI$84,$E578:$BL578)+'FD inverse'!$A$49*$C579/Setup!$B$17+INDEX('FD inverse'!$A$49:$BH$49,1,'FD mesh'!$B$15+1)*Setup!$B$22</f>
        <v>0</v>
      </c>
      <c r="AZ579" s="0" t="n">
        <f aca="false">SUMPRODUCT('FD inverse'!$A$50:$BH$50,'FD mesh'!$B$84:$BI$84,$E578:$BL578)+'FD inverse'!$A$50*$C579/Setup!$B$17+INDEX('FD inverse'!$A$50:$BH$50,1,'FD mesh'!$B$15+1)*Setup!$B$22</f>
        <v>0</v>
      </c>
      <c r="BA579" s="0" t="n">
        <f aca="false">SUMPRODUCT('FD inverse'!$A$51:$BH$51,'FD mesh'!$B$84:$BI$84,$E578:$BL578)+'FD inverse'!$A$51*$C579/Setup!$B$17+INDEX('FD inverse'!$A$51:$BH$51,1,'FD mesh'!$B$15+1)*Setup!$B$22</f>
        <v>0</v>
      </c>
      <c r="BB579" s="0" t="n">
        <f aca="false">SUMPRODUCT('FD inverse'!$A$52:$BH$52,'FD mesh'!$B$84:$BI$84,$E578:$BL578)+'FD inverse'!$A$52*$C579/Setup!$B$17+INDEX('FD inverse'!$A$52:$BH$52,1,'FD mesh'!$B$15+1)*Setup!$B$22</f>
        <v>0</v>
      </c>
      <c r="BC579" s="0" t="n">
        <f aca="false">SUMPRODUCT('FD inverse'!$A$53:$BH$53,'FD mesh'!$B$84:$BI$84,$E578:$BL578)+'FD inverse'!$A$53*$C579/Setup!$B$17+INDEX('FD inverse'!$A$53:$BH$53,1,'FD mesh'!$B$15+1)*Setup!$B$22</f>
        <v>0</v>
      </c>
      <c r="BD579" s="0" t="n">
        <f aca="false">SUMPRODUCT('FD inverse'!$A$54:$BH$54,'FD mesh'!$B$84:$BI$84,$E578:$BL578)+'FD inverse'!$A$54*$C579/Setup!$B$17+INDEX('FD inverse'!$A$54:$BH$54,1,'FD mesh'!$B$15+1)*Setup!$B$22</f>
        <v>0</v>
      </c>
      <c r="BE579" s="0" t="n">
        <f aca="false">SUMPRODUCT('FD inverse'!$A$55:$BH$55,'FD mesh'!$B$84:$BI$84,$E578:$BL578)+'FD inverse'!$A$55*$C579/Setup!$B$17+INDEX('FD inverse'!$A$55:$BH$55,1,'FD mesh'!$B$15+1)*Setup!$B$22</f>
        <v>0</v>
      </c>
      <c r="BF579" s="0" t="n">
        <f aca="false">SUMPRODUCT('FD inverse'!$A$56:$BH$56,'FD mesh'!$B$84:$BI$84,$E578:$BL578)+'FD inverse'!$A$56*$C579/Setup!$B$17+INDEX('FD inverse'!$A$56:$BH$56,1,'FD mesh'!$B$15+1)*Setup!$B$22</f>
        <v>0</v>
      </c>
      <c r="BG579" s="0" t="n">
        <f aca="false">SUMPRODUCT('FD inverse'!$A$57:$BH$57,'FD mesh'!$B$84:$BI$84,$E578:$BL578)+'FD inverse'!$A$57*$C579/Setup!$B$17+INDEX('FD inverse'!$A$57:$BH$57,1,'FD mesh'!$B$15+1)*Setup!$B$22</f>
        <v>0</v>
      </c>
      <c r="BH579" s="0" t="n">
        <f aca="false">SUMPRODUCT('FD inverse'!$A$58:$BH$58,'FD mesh'!$B$84:$BI$84,$E578:$BL578)+'FD inverse'!$A$58*$C579/Setup!$B$17+INDEX('FD inverse'!$A$58:$BH$58,1,'FD mesh'!$B$15+1)*Setup!$B$22</f>
        <v>0</v>
      </c>
      <c r="BI579" s="0" t="n">
        <f aca="false">SUMPRODUCT('FD inverse'!$A$59:$BH$59,'FD mesh'!$B$84:$BI$84,$E578:$BL578)+'FD inverse'!$A$59*$C579/Setup!$B$17+INDEX('FD inverse'!$A$59:$BH$59,1,'FD mesh'!$B$15+1)*Setup!$B$22</f>
        <v>0</v>
      </c>
      <c r="BJ579" s="0" t="n">
        <f aca="false">SUMPRODUCT('FD inverse'!$A$60:$BH$60,'FD mesh'!$B$84:$BI$84,$E578:$BL578)+'FD inverse'!$A$60*$C579/Setup!$B$17+INDEX('FD inverse'!$A$60:$BH$60,1,'FD mesh'!$B$15+1)*Setup!$B$22</f>
        <v>0</v>
      </c>
      <c r="BK579" s="0" t="n">
        <f aca="false">SUMPRODUCT('FD inverse'!$A$61:$BH$61,'FD mesh'!$B$84:$BI$84,$E578:$BL578)+'FD inverse'!$A$61*$C579/Setup!$B$17+INDEX('FD inverse'!$A$61:$BH$61,1,'FD mesh'!$B$15+1)*Setup!$B$22</f>
        <v>0</v>
      </c>
      <c r="BL579" s="0" t="n">
        <f aca="false">SUMPRODUCT('FD inverse'!$A$62:$BH$62,'FD mesh'!$B$84:$BI$84,$E578:$BL578)+'FD inverse'!$A$62*$C579/Setup!$B$17+INDEX('FD inverse'!$A$62:$BH$62,1,'FD mesh'!$B$15+1)*Setup!$B$22</f>
        <v>0</v>
      </c>
    </row>
    <row r="580" customFormat="false" ht="15" hidden="false" customHeight="false" outlineLevel="0" collapsed="false">
      <c r="A580" s="0" t="n">
        <v>575</v>
      </c>
      <c r="B580" s="0" t="n">
        <f aca="false">A580*Setup!$B$11/3600</f>
        <v>47.9166666666667</v>
      </c>
      <c r="C580" s="0" t="n">
        <f aca="false">Setup!$B$7+Setup!$B$8*COS(2*PI()*(B580-Setup!$B$9)/24)</f>
        <v>22.0760449243225</v>
      </c>
      <c r="D580" s="0" t="n">
        <f aca="false">(C580-E580)/Setup!$B$17</f>
        <v>-5.23357725628497</v>
      </c>
      <c r="E580" s="0" t="n">
        <f aca="false">SUMPRODUCT('FD inverse'!$A$3:$BH$3,'FD mesh'!$B$84:$BI$84,$E579:$BL579)+'FD inverse'!$A$3*$C580/Setup!$B$17+INDEX('FD inverse'!$A$3:$BH$3,1,'FD mesh'!$B$15+1)*Setup!$B$22</f>
        <v>22.7564099676395</v>
      </c>
      <c r="F580" s="0" t="n">
        <f aca="false">SUMPRODUCT('FD inverse'!$A$4:$BH$4,'FD mesh'!$B$84:$BI$84,$E579:$BL579)+'FD inverse'!$A$4*$C580/Setup!$B$17+INDEX('FD inverse'!$A$4:$BH$4,1,'FD mesh'!$B$15+1)*Setup!$B$22</f>
        <v>22.9013686064527</v>
      </c>
      <c r="G580" s="0" t="n">
        <f aca="false">SUMPRODUCT('FD inverse'!$A$5:$BH$5,'FD mesh'!$B$84:$BI$84,$E579:$BL579)+'FD inverse'!$A$5*$C580/Setup!$B$17+INDEX('FD inverse'!$A$5:$BH$5,1,'FD mesh'!$B$15+1)*Setup!$B$22</f>
        <v>23.0274554472628</v>
      </c>
      <c r="H580" s="0" t="n">
        <f aca="false">SUMPRODUCT('FD inverse'!$A$6:$BH$6,'FD mesh'!$B$84:$BI$84,$E579:$BL579)+'FD inverse'!$A$6*$C580/Setup!$B$17+INDEX('FD inverse'!$A$6:$BH$6,1,'FD mesh'!$B$15+1)*Setup!$B$22</f>
        <v>23.4240664714414</v>
      </c>
      <c r="I580" s="0" t="n">
        <f aca="false">SUMPRODUCT('FD inverse'!$A$7:$BH$7,'FD mesh'!$B$84:$BI$84,$E579:$BL579)+'FD inverse'!$A$7*$C580/Setup!$B$17+INDEX('FD inverse'!$A$7:$BH$7,1,'FD mesh'!$B$15+1)*Setup!$B$22</f>
        <v>23.4545905479102</v>
      </c>
      <c r="J580" s="0" t="n">
        <f aca="false">SUMPRODUCT('FD inverse'!$A$8:$BH$8,'FD mesh'!$B$84:$BI$84,$E579:$BL579)+'FD inverse'!$A$8*$C580/Setup!$B$17+INDEX('FD inverse'!$A$8:$BH$8,1,'FD mesh'!$B$15+1)*Setup!$B$22</f>
        <v>23.4770526664007</v>
      </c>
      <c r="K580" s="0" t="n">
        <f aca="false">SUMPRODUCT('FD inverse'!$A$9:$BH$9,'FD mesh'!$B$84:$BI$84,$E579:$BL579)+'FD inverse'!$A$9*$C580/Setup!$B$17+INDEX('FD inverse'!$A$9:$BH$9,1,'FD mesh'!$B$15+1)*Setup!$B$22</f>
        <v>23.4924493945791</v>
      </c>
      <c r="L580" s="0" t="n">
        <f aca="false">SUMPRODUCT('FD inverse'!$A$10:$BH$10,'FD mesh'!$B$84:$BI$84,$E579:$BL579)+'FD inverse'!$A$10*$C580/Setup!$B$17+INDEX('FD inverse'!$A$10:$BH$10,1,'FD mesh'!$B$15+1)*Setup!$B$22</f>
        <v>23.5016790180005</v>
      </c>
      <c r="M580" s="0" t="n">
        <f aca="false">SUMPRODUCT('FD inverse'!$A$11:$BH$11,'FD mesh'!$B$84:$BI$84,$E579:$BL579)+'FD inverse'!$A$11*$C580/Setup!$B$17+INDEX('FD inverse'!$A$11:$BH$11,1,'FD mesh'!$B$15+1)*Setup!$B$22</f>
        <v>23.5055346217296</v>
      </c>
      <c r="N580" s="0" t="n">
        <f aca="false">SUMPRODUCT('FD inverse'!$A$12:$BH$12,'FD mesh'!$B$84:$BI$84,$E579:$BL579)+'FD inverse'!$A$12*$C580/Setup!$B$17+INDEX('FD inverse'!$A$12:$BH$12,1,'FD mesh'!$B$15+1)*Setup!$B$22</f>
        <v>23.5046984276072</v>
      </c>
      <c r="O580" s="0" t="n">
        <f aca="false">SUMPRODUCT('FD inverse'!$A$13:$BH$13,'FD mesh'!$B$84:$BI$84,$E579:$BL579)+'FD inverse'!$A$13*$C580/Setup!$B$17+INDEX('FD inverse'!$A$13:$BH$13,1,'FD mesh'!$B$15+1)*Setup!$B$22</f>
        <v>23.4997372589539</v>
      </c>
      <c r="P580" s="0" t="n">
        <f aca="false">SUMPRODUCT('FD inverse'!$A$14:$BH$14,'FD mesh'!$B$84:$BI$84,$E579:$BL579)+'FD inverse'!$A$14*$C580/Setup!$B$17+INDEX('FD inverse'!$A$14:$BH$14,1,'FD mesh'!$B$15+1)*Setup!$B$22</f>
        <v>23.4910990223954</v>
      </c>
      <c r="Q580" s="0" t="n">
        <f aca="false">SUMPRODUCT('FD inverse'!$A$15:$BH$15,'FD mesh'!$B$84:$BI$84,$E579:$BL579)+'FD inverse'!$A$15*$C580/Setup!$B$17+INDEX('FD inverse'!$A$15:$BH$15,1,'FD mesh'!$B$15+1)*Setup!$B$22</f>
        <v>23.4791101151046</v>
      </c>
      <c r="R580" s="0" t="n">
        <f aca="false">SUMPRODUCT('FD inverse'!$A$16:$BH$16,'FD mesh'!$B$84:$BI$84,$E579:$BL579)+'FD inverse'!$A$16*$C580/Setup!$B$17+INDEX('FD inverse'!$A$16:$BH$16,1,'FD mesh'!$B$15+1)*Setup!$B$22</f>
        <v>23.4639736849067</v>
      </c>
      <c r="S580" s="0" t="n">
        <f aca="false">SUMPRODUCT('FD inverse'!$A$17:$BH$17,'FD mesh'!$B$84:$BI$84,$E579:$BL579)+'FD inverse'!$A$17*$C580/Setup!$B$17+INDEX('FD inverse'!$A$17:$BH$17,1,'FD mesh'!$B$15+1)*Setup!$B$22</f>
        <v>22.92498250465</v>
      </c>
      <c r="T580" s="0" t="n">
        <f aca="false">SUMPRODUCT('FD inverse'!$A$18:$BH$18,'FD mesh'!$B$84:$BI$84,$E579:$BL579)+'FD inverse'!$A$18*$C580/Setup!$B$17+INDEX('FD inverse'!$A$18:$BH$18,1,'FD mesh'!$B$15+1)*Setup!$B$22</f>
        <v>22.3847153968743</v>
      </c>
      <c r="U580" s="0" t="n">
        <f aca="false">SUMPRODUCT('FD inverse'!$A$19:$BH$19,'FD mesh'!$B$84:$BI$84,$E579:$BL579)+'FD inverse'!$A$19*$C580/Setup!$B$17+INDEX('FD inverse'!$A$19:$BH$19,1,'FD mesh'!$B$15+1)*Setup!$B$22</f>
        <v>21.843397815261</v>
      </c>
      <c r="V580" s="0" t="n">
        <f aca="false">SUMPRODUCT('FD inverse'!$A$20:$BH$20,'FD mesh'!$B$84:$BI$84,$E579:$BL579)+'FD inverse'!$A$20*$C580/Setup!$B$17+INDEX('FD inverse'!$A$20:$BH$20,1,'FD mesh'!$B$15+1)*Setup!$B$22</f>
        <v>21.3012277130009</v>
      </c>
      <c r="W580" s="0" t="n">
        <f aca="false">SUMPRODUCT('FD inverse'!$A$21:$BH$21,'FD mesh'!$B$84:$BI$84,$E579:$BL579)+'FD inverse'!$A$21*$C580/Setup!$B$17+INDEX('FD inverse'!$A$21:$BH$21,1,'FD mesh'!$B$15+1)*Setup!$B$22</f>
        <v>20.7583773751291</v>
      </c>
      <c r="X580" s="0" t="n">
        <f aca="false">SUMPRODUCT('FD inverse'!$A$22:$BH$22,'FD mesh'!$B$84:$BI$84,$E579:$BL579)+'FD inverse'!$A$22*$C580/Setup!$B$17+INDEX('FD inverse'!$A$22:$BH$22,1,'FD mesh'!$B$15+1)*Setup!$B$22</f>
        <v>20.2149953111388</v>
      </c>
      <c r="Y580" s="0" t="n">
        <f aca="false">SUMPRODUCT('FD inverse'!$A$23:$BH$23,'FD mesh'!$B$84:$BI$84,$E579:$BL579)+'FD inverse'!$A$23*$C580/Setup!$B$17+INDEX('FD inverse'!$A$23:$BH$23,1,'FD mesh'!$B$15+1)*Setup!$B$22</f>
        <v>19.6712081989406</v>
      </c>
      <c r="Z580" s="0" t="n">
        <f aca="false">SUMPRODUCT('FD inverse'!$A$24:$BH$24,'FD mesh'!$B$84:$BI$84,$E579:$BL579)+'FD inverse'!$A$24*$C580/Setup!$B$17+INDEX('FD inverse'!$A$24:$BH$24,1,'FD mesh'!$B$15+1)*Setup!$B$22</f>
        <v>19.1271228721852</v>
      </c>
      <c r="AA580" s="0" t="n">
        <f aca="false">SUMPRODUCT('FD inverse'!$A$25:$BH$25,'FD mesh'!$B$84:$BI$84,$E579:$BL579)+'FD inverse'!$A$25*$C580/Setup!$B$17+INDEX('FD inverse'!$A$25:$BH$25,1,'FD mesh'!$B$15+1)*Setup!$B$22</f>
        <v>18.5828283438317</v>
      </c>
      <c r="AB580" s="0" t="n">
        <f aca="false">SUMPRODUCT('FD inverse'!$A$26:$BH$26,'FD mesh'!$B$84:$BI$84,$E579:$BL579)+'FD inverse'!$A$26*$C580/Setup!$B$17+INDEX('FD inverse'!$A$26:$BH$26,1,'FD mesh'!$B$15+1)*Setup!$B$22</f>
        <v>18.0383978596404</v>
      </c>
      <c r="AC580" s="0" t="n">
        <f aca="false">SUMPRODUCT('FD inverse'!$A$27:$BH$27,'FD mesh'!$B$84:$BI$84,$E579:$BL579)+'FD inverse'!$A$27*$C580/Setup!$B$17+INDEX('FD inverse'!$A$27:$BH$27,1,'FD mesh'!$B$15+1)*Setup!$B$22</f>
        <v>17.4938909759748</v>
      </c>
      <c r="AD580" s="0" t="n">
        <f aca="false">SUMPRODUCT('FD inverse'!$A$28:$BH$28,'FD mesh'!$B$84:$BI$84,$E579:$BL579)+'FD inverse'!$A$28*$C580/Setup!$B$17+INDEX('FD inverse'!$A$28:$BH$28,1,'FD mesh'!$B$15+1)*Setup!$B$22</f>
        <v>16.9493556569246</v>
      </c>
      <c r="AE580" s="0" t="n">
        <f aca="false">SUMPRODUCT('FD inverse'!$A$29:$BH$29,'FD mesh'!$B$84:$BI$84,$E579:$BL579)+'FD inverse'!$A$29*$C580/Setup!$B$17+INDEX('FD inverse'!$A$29:$BH$29,1,'FD mesh'!$B$15+1)*Setup!$B$22</f>
        <v>16.4048303863076</v>
      </c>
      <c r="AF580" s="0" t="n">
        <f aca="false">SUMPRODUCT('FD inverse'!$A$30:$BH$30,'FD mesh'!$B$84:$BI$84,$E579:$BL579)+'FD inverse'!$A$30*$C580/Setup!$B$17+INDEX('FD inverse'!$A$30:$BH$30,1,'FD mesh'!$B$15+1)*Setup!$B$22</f>
        <v>15.8603462905674</v>
      </c>
      <c r="AG580" s="0" t="n">
        <f aca="false">SUMPRODUCT('FD inverse'!$A$31:$BH$31,'FD mesh'!$B$84:$BI$84,$E579:$BL579)+'FD inverse'!$A$31*$C580/Setup!$B$17+INDEX('FD inverse'!$A$31:$BH$31,1,'FD mesh'!$B$15+1)*Setup!$B$22</f>
        <v>15.3159292689604</v>
      </c>
      <c r="AH580" s="0" t="n">
        <f aca="false">SUMPRODUCT('FD inverse'!$A$32:$BH$32,'FD mesh'!$B$84:$BI$84,$E579:$BL579)+'FD inverse'!$A$32*$C580/Setup!$B$17+INDEX('FD inverse'!$A$32:$BH$32,1,'FD mesh'!$B$15+1)*Setup!$B$22</f>
        <v>15.293061965563</v>
      </c>
      <c r="AI580" s="0" t="n">
        <f aca="false">SUMPRODUCT('FD inverse'!$A$33:$BH$33,'FD mesh'!$B$84:$BI$84,$E579:$BL579)+'FD inverse'!$A$33*$C580/Setup!$B$17+INDEX('FD inverse'!$A$33:$BH$33,1,'FD mesh'!$B$15+1)*Setup!$B$22</f>
        <v>15.270349473588</v>
      </c>
      <c r="AJ580" s="0" t="n">
        <f aca="false">SUMPRODUCT('FD inverse'!$A$34:$BH$34,'FD mesh'!$B$84:$BI$84,$E579:$BL579)+'FD inverse'!$A$34*$C580/Setup!$B$17+INDEX('FD inverse'!$A$34:$BH$34,1,'FD mesh'!$B$15+1)*Setup!$B$22</f>
        <v>15.2477894204971</v>
      </c>
      <c r="AK580" s="0" t="n">
        <f aca="false">SUMPRODUCT('FD inverse'!$A$35:$BH$35,'FD mesh'!$B$84:$BI$84,$E579:$BL579)+'FD inverse'!$A$35*$C580/Setup!$B$17+INDEX('FD inverse'!$A$35:$BH$35,1,'FD mesh'!$B$15+1)*Setup!$B$22</f>
        <v>15.2253771092541</v>
      </c>
      <c r="AL580" s="0" t="n">
        <f aca="false">SUMPRODUCT('FD inverse'!$A$36:$BH$36,'FD mesh'!$B$84:$BI$84,$E579:$BL579)+'FD inverse'!$A$36*$C580/Setup!$B$17+INDEX('FD inverse'!$A$36:$BH$36,1,'FD mesh'!$B$15+1)*Setup!$B$22</f>
        <v>15.2031057563453</v>
      </c>
      <c r="AM580" s="0" t="n">
        <f aca="false">SUMPRODUCT('FD inverse'!$A$37:$BH$37,'FD mesh'!$B$84:$BI$84,$E579:$BL579)+'FD inverse'!$A$37*$C580/Setup!$B$17+INDEX('FD inverse'!$A$37:$BH$37,1,'FD mesh'!$B$15+1)*Setup!$B$22</f>
        <v>15.1809667184188</v>
      </c>
      <c r="AN580" s="0" t="n">
        <f aca="false">SUMPRODUCT('FD inverse'!$A$38:$BH$38,'FD mesh'!$B$84:$BI$84,$E579:$BL579)+'FD inverse'!$A$38*$C580/Setup!$B$17+INDEX('FD inverse'!$A$38:$BH$38,1,'FD mesh'!$B$15+1)*Setup!$B$22</f>
        <v>15.1589497078532</v>
      </c>
      <c r="AO580" s="0" t="n">
        <f aca="false">SUMPRODUCT('FD inverse'!$A$39:$BH$39,'FD mesh'!$B$84:$BI$84,$E579:$BL579)+'FD inverse'!$A$39*$C580/Setup!$B$17+INDEX('FD inverse'!$A$39:$BH$39,1,'FD mesh'!$B$15+1)*Setup!$B$22</f>
        <v>15.1370429977719</v>
      </c>
      <c r="AP580" s="0" t="n">
        <f aca="false">SUMPRODUCT('FD inverse'!$A$40:$BH$40,'FD mesh'!$B$84:$BI$84,$E579:$BL579)+'FD inverse'!$A$40*$C580/Setup!$B$17+INDEX('FD inverse'!$A$40:$BH$40,1,'FD mesh'!$B$15+1)*Setup!$B$22</f>
        <v>15.1152336172052</v>
      </c>
      <c r="AQ580" s="0" t="n">
        <f aca="false">SUMPRODUCT('FD inverse'!$A$41:$BH$41,'FD mesh'!$B$84:$BI$84,$E579:$BL579)+'FD inverse'!$A$41*$C580/Setup!$B$17+INDEX('FD inverse'!$A$41:$BH$41,1,'FD mesh'!$B$15+1)*Setup!$B$22</f>
        <v>15.0935075372573</v>
      </c>
      <c r="AR580" s="0" t="n">
        <f aca="false">SUMPRODUCT('FD inverse'!$A$42:$BH$42,'FD mesh'!$B$84:$BI$84,$E579:$BL579)+'FD inverse'!$A$42*$C580/Setup!$B$17+INDEX('FD inverse'!$A$42:$BH$42,1,'FD mesh'!$B$15+1)*Setup!$B$22</f>
        <v>15.0718498492787</v>
      </c>
      <c r="AS580" s="0" t="n">
        <f aca="false">SUMPRODUCT('FD inverse'!$A$43:$BH$43,'FD mesh'!$B$84:$BI$84,$E579:$BL579)+'FD inverse'!$A$43*$C580/Setup!$B$17+INDEX('FD inverse'!$A$43:$BH$43,1,'FD mesh'!$B$15+1)*Setup!$B$22</f>
        <v>0</v>
      </c>
      <c r="AT580" s="0" t="n">
        <f aca="false">SUMPRODUCT('FD inverse'!$A$44:$BH$44,'FD mesh'!$B$84:$BI$84,$E579:$BL579)+'FD inverse'!$A$44*$C580/Setup!$B$17+INDEX('FD inverse'!$A$44:$BH$44,1,'FD mesh'!$B$15+1)*Setup!$B$22</f>
        <v>0</v>
      </c>
      <c r="AU580" s="0" t="n">
        <f aca="false">SUMPRODUCT('FD inverse'!$A$45:$BH$45,'FD mesh'!$B$84:$BI$84,$E579:$BL579)+'FD inverse'!$A$45*$C580/Setup!$B$17+INDEX('FD inverse'!$A$45:$BH$45,1,'FD mesh'!$B$15+1)*Setup!$B$22</f>
        <v>0</v>
      </c>
      <c r="AV580" s="0" t="n">
        <f aca="false">SUMPRODUCT('FD inverse'!$A$46:$BH$46,'FD mesh'!$B$84:$BI$84,$E579:$BL579)+'FD inverse'!$A$46*$C580/Setup!$B$17+INDEX('FD inverse'!$A$46:$BH$46,1,'FD mesh'!$B$15+1)*Setup!$B$22</f>
        <v>0</v>
      </c>
      <c r="AW580" s="0" t="n">
        <f aca="false">SUMPRODUCT('FD inverse'!$A$47:$BH$47,'FD mesh'!$B$84:$BI$84,$E579:$BL579)+'FD inverse'!$A$47*$C580/Setup!$B$17+INDEX('FD inverse'!$A$47:$BH$47,1,'FD mesh'!$B$15+1)*Setup!$B$22</f>
        <v>0</v>
      </c>
      <c r="AX580" s="0" t="n">
        <f aca="false">SUMPRODUCT('FD inverse'!$A$48:$BH$48,'FD mesh'!$B$84:$BI$84,$E579:$BL579)+'FD inverse'!$A$48*$C580/Setup!$B$17+INDEX('FD inverse'!$A$48:$BH$48,1,'FD mesh'!$B$15+1)*Setup!$B$22</f>
        <v>0</v>
      </c>
      <c r="AY580" s="0" t="n">
        <f aca="false">SUMPRODUCT('FD inverse'!$A$49:$BH$49,'FD mesh'!$B$84:$BI$84,$E579:$BL579)+'FD inverse'!$A$49*$C580/Setup!$B$17+INDEX('FD inverse'!$A$49:$BH$49,1,'FD mesh'!$B$15+1)*Setup!$B$22</f>
        <v>0</v>
      </c>
      <c r="AZ580" s="0" t="n">
        <f aca="false">SUMPRODUCT('FD inverse'!$A$50:$BH$50,'FD mesh'!$B$84:$BI$84,$E579:$BL579)+'FD inverse'!$A$50*$C580/Setup!$B$17+INDEX('FD inverse'!$A$50:$BH$50,1,'FD mesh'!$B$15+1)*Setup!$B$22</f>
        <v>0</v>
      </c>
      <c r="BA580" s="0" t="n">
        <f aca="false">SUMPRODUCT('FD inverse'!$A$51:$BH$51,'FD mesh'!$B$84:$BI$84,$E579:$BL579)+'FD inverse'!$A$51*$C580/Setup!$B$17+INDEX('FD inverse'!$A$51:$BH$51,1,'FD mesh'!$B$15+1)*Setup!$B$22</f>
        <v>0</v>
      </c>
      <c r="BB580" s="0" t="n">
        <f aca="false">SUMPRODUCT('FD inverse'!$A$52:$BH$52,'FD mesh'!$B$84:$BI$84,$E579:$BL579)+'FD inverse'!$A$52*$C580/Setup!$B$17+INDEX('FD inverse'!$A$52:$BH$52,1,'FD mesh'!$B$15+1)*Setup!$B$22</f>
        <v>0</v>
      </c>
      <c r="BC580" s="0" t="n">
        <f aca="false">SUMPRODUCT('FD inverse'!$A$53:$BH$53,'FD mesh'!$B$84:$BI$84,$E579:$BL579)+'FD inverse'!$A$53*$C580/Setup!$B$17+INDEX('FD inverse'!$A$53:$BH$53,1,'FD mesh'!$B$15+1)*Setup!$B$22</f>
        <v>0</v>
      </c>
      <c r="BD580" s="0" t="n">
        <f aca="false">SUMPRODUCT('FD inverse'!$A$54:$BH$54,'FD mesh'!$B$84:$BI$84,$E579:$BL579)+'FD inverse'!$A$54*$C580/Setup!$B$17+INDEX('FD inverse'!$A$54:$BH$54,1,'FD mesh'!$B$15+1)*Setup!$B$22</f>
        <v>0</v>
      </c>
      <c r="BE580" s="0" t="n">
        <f aca="false">SUMPRODUCT('FD inverse'!$A$55:$BH$55,'FD mesh'!$B$84:$BI$84,$E579:$BL579)+'FD inverse'!$A$55*$C580/Setup!$B$17+INDEX('FD inverse'!$A$55:$BH$55,1,'FD mesh'!$B$15+1)*Setup!$B$22</f>
        <v>0</v>
      </c>
      <c r="BF580" s="0" t="n">
        <f aca="false">SUMPRODUCT('FD inverse'!$A$56:$BH$56,'FD mesh'!$B$84:$BI$84,$E579:$BL579)+'FD inverse'!$A$56*$C580/Setup!$B$17+INDEX('FD inverse'!$A$56:$BH$56,1,'FD mesh'!$B$15+1)*Setup!$B$22</f>
        <v>0</v>
      </c>
      <c r="BG580" s="0" t="n">
        <f aca="false">SUMPRODUCT('FD inverse'!$A$57:$BH$57,'FD mesh'!$B$84:$BI$84,$E579:$BL579)+'FD inverse'!$A$57*$C580/Setup!$B$17+INDEX('FD inverse'!$A$57:$BH$57,1,'FD mesh'!$B$15+1)*Setup!$B$22</f>
        <v>0</v>
      </c>
      <c r="BH580" s="0" t="n">
        <f aca="false">SUMPRODUCT('FD inverse'!$A$58:$BH$58,'FD mesh'!$B$84:$BI$84,$E579:$BL579)+'FD inverse'!$A$58*$C580/Setup!$B$17+INDEX('FD inverse'!$A$58:$BH$58,1,'FD mesh'!$B$15+1)*Setup!$B$22</f>
        <v>0</v>
      </c>
      <c r="BI580" s="0" t="n">
        <f aca="false">SUMPRODUCT('FD inverse'!$A$59:$BH$59,'FD mesh'!$B$84:$BI$84,$E579:$BL579)+'FD inverse'!$A$59*$C580/Setup!$B$17+INDEX('FD inverse'!$A$59:$BH$59,1,'FD mesh'!$B$15+1)*Setup!$B$22</f>
        <v>0</v>
      </c>
      <c r="BJ580" s="0" t="n">
        <f aca="false">SUMPRODUCT('FD inverse'!$A$60:$BH$60,'FD mesh'!$B$84:$BI$84,$E579:$BL579)+'FD inverse'!$A$60*$C580/Setup!$B$17+INDEX('FD inverse'!$A$60:$BH$60,1,'FD mesh'!$B$15+1)*Setup!$B$22</f>
        <v>0</v>
      </c>
      <c r="BK580" s="0" t="n">
        <f aca="false">SUMPRODUCT('FD inverse'!$A$61:$BH$61,'FD mesh'!$B$84:$BI$84,$E579:$BL579)+'FD inverse'!$A$61*$C580/Setup!$B$17+INDEX('FD inverse'!$A$61:$BH$61,1,'FD mesh'!$B$15+1)*Setup!$B$22</f>
        <v>0</v>
      </c>
      <c r="BL580" s="0" t="n">
        <f aca="false">SUMPRODUCT('FD inverse'!$A$62:$BH$62,'FD mesh'!$B$84:$BI$84,$E579:$BL579)+'FD inverse'!$A$62*$C580/Setup!$B$17+INDEX('FD inverse'!$A$62:$BH$62,1,'FD mesh'!$B$15+1)*Setup!$B$22</f>
        <v>0</v>
      </c>
    </row>
    <row r="581" customFormat="false" ht="15" hidden="false" customHeight="false" outlineLevel="0" collapsed="false">
      <c r="A581" s="0" t="n">
        <v>576</v>
      </c>
      <c r="B581" s="0" t="n">
        <f aca="false">A581*Setup!$B$11/3600</f>
        <v>48</v>
      </c>
      <c r="C581" s="0" t="n">
        <f aca="false">Setup!$B$7+Setup!$B$8*COS(2*PI()*(B581-Setup!$B$9)/24)</f>
        <v>22</v>
      </c>
      <c r="D581" s="0" t="n">
        <f aca="false">(C581-E581)/Setup!$B$17</f>
        <v>-5.43846061027563</v>
      </c>
      <c r="E581" s="0" t="n">
        <f aca="false">SUMPRODUCT('FD inverse'!$A$3:$BH$3,'FD mesh'!$B$84:$BI$84,$E580:$BL580)+'FD inverse'!$A$3*$C581/Setup!$B$17+INDEX('FD inverse'!$A$3:$BH$3,1,'FD mesh'!$B$15+1)*Setup!$B$22</f>
        <v>22.7069998793358</v>
      </c>
      <c r="F581" s="0" t="n">
        <f aca="false">SUMPRODUCT('FD inverse'!$A$4:$BH$4,'FD mesh'!$B$84:$BI$84,$E580:$BL580)+'FD inverse'!$A$4*$C581/Setup!$B$17+INDEX('FD inverse'!$A$4:$BH$4,1,'FD mesh'!$B$15+1)*Setup!$B$22</f>
        <v>22.8581361506571</v>
      </c>
      <c r="G581" s="0" t="n">
        <f aca="false">SUMPRODUCT('FD inverse'!$A$5:$BH$5,'FD mesh'!$B$84:$BI$84,$E580:$BL580)+'FD inverse'!$A$5*$C581/Setup!$B$17+INDEX('FD inverse'!$A$5:$BH$5,1,'FD mesh'!$B$15+1)*Setup!$B$22</f>
        <v>22.9905083352616</v>
      </c>
      <c r="H581" s="0" t="n">
        <f aca="false">SUMPRODUCT('FD inverse'!$A$6:$BH$6,'FD mesh'!$B$84:$BI$84,$E580:$BL580)+'FD inverse'!$A$6*$C581/Setup!$B$17+INDEX('FD inverse'!$A$6:$BH$6,1,'FD mesh'!$B$15+1)*Setup!$B$22</f>
        <v>23.4083382730316</v>
      </c>
      <c r="I581" s="0" t="n">
        <f aca="false">SUMPRODUCT('FD inverse'!$A$7:$BH$7,'FD mesh'!$B$84:$BI$84,$E580:$BL580)+'FD inverse'!$A$7*$C581/Setup!$B$17+INDEX('FD inverse'!$A$7:$BH$7,1,'FD mesh'!$B$15+1)*Setup!$B$22</f>
        <v>23.4406747871676</v>
      </c>
      <c r="J581" s="0" t="n">
        <f aca="false">SUMPRODUCT('FD inverse'!$A$8:$BH$8,'FD mesh'!$B$84:$BI$84,$E580:$BL580)+'FD inverse'!$A$8*$C581/Setup!$B$17+INDEX('FD inverse'!$A$8:$BH$8,1,'FD mesh'!$B$15+1)*Setup!$B$22</f>
        <v>23.4648014129599</v>
      </c>
      <c r="K581" s="0" t="n">
        <f aca="false">SUMPRODUCT('FD inverse'!$A$9:$BH$9,'FD mesh'!$B$84:$BI$84,$E580:$BL580)+'FD inverse'!$A$9*$C581/Setup!$B$17+INDEX('FD inverse'!$A$9:$BH$9,1,'FD mesh'!$B$15+1)*Setup!$B$22</f>
        <v>23.4817001606161</v>
      </c>
      <c r="L581" s="0" t="n">
        <f aca="false">SUMPRODUCT('FD inverse'!$A$10:$BH$10,'FD mesh'!$B$84:$BI$84,$E580:$BL580)+'FD inverse'!$A$10*$C581/Setup!$B$17+INDEX('FD inverse'!$A$10:$BH$10,1,'FD mesh'!$B$15+1)*Setup!$B$22</f>
        <v>23.4922571773206</v>
      </c>
      <c r="M581" s="0" t="n">
        <f aca="false">SUMPRODUCT('FD inverse'!$A$11:$BH$11,'FD mesh'!$B$84:$BI$84,$E580:$BL580)+'FD inverse'!$A$11*$C581/Setup!$B$17+INDEX('FD inverse'!$A$11:$BH$11,1,'FD mesh'!$B$15+1)*Setup!$B$22</f>
        <v>23.4972555859545</v>
      </c>
      <c r="N581" s="0" t="n">
        <f aca="false">SUMPRODUCT('FD inverse'!$A$12:$BH$12,'FD mesh'!$B$84:$BI$84,$E580:$BL580)+'FD inverse'!$A$12*$C581/Setup!$B$17+INDEX('FD inverse'!$A$12:$BH$12,1,'FD mesh'!$B$15+1)*Setup!$B$22</f>
        <v>23.4973696077004</v>
      </c>
      <c r="O581" s="0" t="n">
        <f aca="false">SUMPRODUCT('FD inverse'!$A$13:$BH$13,'FD mesh'!$B$84:$BI$84,$E580:$BL580)+'FD inverse'!$A$13*$C581/Setup!$B$17+INDEX('FD inverse'!$A$13:$BH$13,1,'FD mesh'!$B$15+1)*Setup!$B$22</f>
        <v>23.4931598418906</v>
      </c>
      <c r="P581" s="0" t="n">
        <f aca="false">SUMPRODUCT('FD inverse'!$A$14:$BH$14,'FD mesh'!$B$84:$BI$84,$E580:$BL580)+'FD inverse'!$A$14*$C581/Setup!$B$17+INDEX('FD inverse'!$A$14:$BH$14,1,'FD mesh'!$B$15+1)*Setup!$B$22</f>
        <v>23.4850695940376</v>
      </c>
      <c r="Q581" s="0" t="n">
        <f aca="false">SUMPRODUCT('FD inverse'!$A$15:$BH$15,'FD mesh'!$B$84:$BI$84,$E580:$BL580)+'FD inverse'!$A$15*$C581/Setup!$B$17+INDEX('FD inverse'!$A$15:$BH$15,1,'FD mesh'!$B$15+1)*Setup!$B$22</f>
        <v>23.4734221613127</v>
      </c>
      <c r="R581" s="0" t="n">
        <f aca="false">SUMPRODUCT('FD inverse'!$A$16:$BH$16,'FD mesh'!$B$84:$BI$84,$E580:$BL580)+'FD inverse'!$A$16*$C581/Setup!$B$17+INDEX('FD inverse'!$A$16:$BH$16,1,'FD mesh'!$B$15+1)*Setup!$B$22</f>
        <v>23.4584190036368</v>
      </c>
      <c r="S581" s="0" t="n">
        <f aca="false">SUMPRODUCT('FD inverse'!$A$17:$BH$17,'FD mesh'!$B$84:$BI$84,$E580:$BL580)+'FD inverse'!$A$17*$C581/Setup!$B$17+INDEX('FD inverse'!$A$17:$BH$17,1,'FD mesh'!$B$15+1)*Setup!$B$22</f>
        <v>22.9203122834787</v>
      </c>
      <c r="T581" s="0" t="n">
        <f aca="false">SUMPRODUCT('FD inverse'!$A$18:$BH$18,'FD mesh'!$B$84:$BI$84,$E580:$BL580)+'FD inverse'!$A$18*$C581/Setup!$B$17+INDEX('FD inverse'!$A$18:$BH$18,1,'FD mesh'!$B$15+1)*Setup!$B$22</f>
        <v>22.3808311839472</v>
      </c>
      <c r="U581" s="0" t="n">
        <f aca="false">SUMPRODUCT('FD inverse'!$A$19:$BH$19,'FD mesh'!$B$84:$BI$84,$E580:$BL580)+'FD inverse'!$A$19*$C581/Setup!$B$17+INDEX('FD inverse'!$A$19:$BH$19,1,'FD mesh'!$B$15+1)*Setup!$B$22</f>
        <v>21.8402070160401</v>
      </c>
      <c r="V581" s="0" t="n">
        <f aca="false">SUMPRODUCT('FD inverse'!$A$20:$BH$20,'FD mesh'!$B$84:$BI$84,$E580:$BL580)+'FD inverse'!$A$20*$C581/Setup!$B$17+INDEX('FD inverse'!$A$20:$BH$20,1,'FD mesh'!$B$15+1)*Setup!$B$22</f>
        <v>21.2986438415051</v>
      </c>
      <c r="W581" s="0" t="n">
        <f aca="false">SUMPRODUCT('FD inverse'!$A$21:$BH$21,'FD mesh'!$B$84:$BI$84,$E580:$BL580)+'FD inverse'!$A$21*$C581/Setup!$B$17+INDEX('FD inverse'!$A$21:$BH$21,1,'FD mesh'!$B$15+1)*Setup!$B$22</f>
        <v>20.7563202705014</v>
      </c>
      <c r="X581" s="0" t="n">
        <f aca="false">SUMPRODUCT('FD inverse'!$A$22:$BH$22,'FD mesh'!$B$84:$BI$84,$E580:$BL580)+'FD inverse'!$A$22*$C581/Setup!$B$17+INDEX('FD inverse'!$A$22:$BH$22,1,'FD mesh'!$B$15+1)*Setup!$B$22</f>
        <v>20.2133913229929</v>
      </c>
      <c r="Y581" s="0" t="n">
        <f aca="false">SUMPRODUCT('FD inverse'!$A$23:$BH$23,'FD mesh'!$B$84:$BI$84,$E580:$BL580)+'FD inverse'!$A$23*$C581/Setup!$B$17+INDEX('FD inverse'!$A$23:$BH$23,1,'FD mesh'!$B$15+1)*Setup!$B$22</f>
        <v>19.6699903446872</v>
      </c>
      <c r="Z581" s="0" t="n">
        <f aca="false">SUMPRODUCT('FD inverse'!$A$24:$BH$24,'FD mesh'!$B$84:$BI$84,$E580:$BL580)+'FD inverse'!$A$24*$C581/Setup!$B$17+INDEX('FD inverse'!$A$24:$BH$24,1,'FD mesh'!$B$15+1)*Setup!$B$22</f>
        <v>19.1262309692727</v>
      </c>
      <c r="AA581" s="0" t="n">
        <f aca="false">SUMPRODUCT('FD inverse'!$A$25:$BH$25,'FD mesh'!$B$84:$BI$84,$E580:$BL580)+'FD inverse'!$A$25*$C581/Setup!$B$17+INDEX('FD inverse'!$A$25:$BH$25,1,'FD mesh'!$B$15+1)*Setup!$B$22</f>
        <v>18.5822091195725</v>
      </c>
      <c r="AB581" s="0" t="n">
        <f aca="false">SUMPRODUCT('FD inverse'!$A$26:$BH$26,'FD mesh'!$B$84:$BI$84,$E580:$BL580)+'FD inverse'!$A$26*$C581/Setup!$B$17+INDEX('FD inverse'!$A$26:$BH$26,1,'FD mesh'!$B$15+1)*Setup!$B$22</f>
        <v>18.0380050410188</v>
      </c>
      <c r="AC581" s="0" t="n">
        <f aca="false">SUMPRODUCT('FD inverse'!$A$27:$BH$27,'FD mesh'!$B$84:$BI$84,$E580:$BL580)+'FD inverse'!$A$27*$C581/Setup!$B$17+INDEX('FD inverse'!$A$27:$BH$27,1,'FD mesh'!$B$15+1)*Setup!$B$22</f>
        <v>17.4936853615566</v>
      </c>
      <c r="AD581" s="0" t="n">
        <f aca="false">SUMPRODUCT('FD inverse'!$A$28:$BH$28,'FD mesh'!$B$84:$BI$84,$E580:$BL580)+'FD inverse'!$A$28*$C581/Setup!$B$17+INDEX('FD inverse'!$A$28:$BH$28,1,'FD mesh'!$B$15+1)*Setup!$B$22</f>
        <v>16.9493051727084</v>
      </c>
      <c r="AE581" s="0" t="n">
        <f aca="false">SUMPRODUCT('FD inverse'!$A$29:$BH$29,'FD mesh'!$B$84:$BI$84,$E580:$BL580)+'FD inverse'!$A$29*$C581/Setup!$B$17+INDEX('FD inverse'!$A$29:$BH$29,1,'FD mesh'!$B$15+1)*Setup!$B$22</f>
        <v>16.4049101270766</v>
      </c>
      <c r="AF581" s="0" t="n">
        <f aca="false">SUMPRODUCT('FD inverse'!$A$30:$BH$30,'FD mesh'!$B$84:$BI$84,$E580:$BL580)+'FD inverse'!$A$30*$C581/Setup!$B$17+INDEX('FD inverse'!$A$30:$BH$30,1,'FD mesh'!$B$15+1)*Setup!$B$22</f>
        <v>15.860538548014</v>
      </c>
      <c r="AG581" s="0" t="n">
        <f aca="false">SUMPRODUCT('FD inverse'!$A$31:$BH$31,'FD mesh'!$B$84:$BI$84,$E580:$BL580)+'FD inverse'!$A$31*$C581/Setup!$B$17+INDEX('FD inverse'!$A$31:$BH$31,1,'FD mesh'!$B$15+1)*Setup!$B$22</f>
        <v>15.3162235475714</v>
      </c>
      <c r="AH581" s="0" t="n">
        <f aca="false">SUMPRODUCT('FD inverse'!$A$32:$BH$32,'FD mesh'!$B$84:$BI$84,$E580:$BL580)+'FD inverse'!$A$32*$C581/Setup!$B$17+INDEX('FD inverse'!$A$32:$BH$32,1,'FD mesh'!$B$15+1)*Setup!$B$22</f>
        <v>15.2933576554622</v>
      </c>
      <c r="AI581" s="0" t="n">
        <f aca="false">SUMPRODUCT('FD inverse'!$A$33:$BH$33,'FD mesh'!$B$84:$BI$84,$E580:$BL580)+'FD inverse'!$A$33*$C581/Setup!$B$17+INDEX('FD inverse'!$A$33:$BH$33,1,'FD mesh'!$B$15+1)*Setup!$B$22</f>
        <v>15.2706414483906</v>
      </c>
      <c r="AJ581" s="0" t="n">
        <f aca="false">SUMPRODUCT('FD inverse'!$A$34:$BH$34,'FD mesh'!$B$84:$BI$84,$E580:$BL580)+'FD inverse'!$A$34*$C581/Setup!$B$17+INDEX('FD inverse'!$A$34:$BH$34,1,'FD mesh'!$B$15+1)*Setup!$B$22</f>
        <v>15.2480730456892</v>
      </c>
      <c r="AK581" s="0" t="n">
        <f aca="false">SUMPRODUCT('FD inverse'!$A$35:$BH$35,'FD mesh'!$B$84:$BI$84,$E580:$BL580)+'FD inverse'!$A$35*$C581/Setup!$B$17+INDEX('FD inverse'!$A$35:$BH$35,1,'FD mesh'!$B$15+1)*Setup!$B$22</f>
        <v>15.2256482205929</v>
      </c>
      <c r="AL581" s="0" t="n">
        <f aca="false">SUMPRODUCT('FD inverse'!$A$36:$BH$36,'FD mesh'!$B$84:$BI$84,$E580:$BL580)+'FD inverse'!$A$36*$C581/Setup!$B$17+INDEX('FD inverse'!$A$36:$BH$36,1,'FD mesh'!$B$15+1)*Setup!$B$22</f>
        <v>15.2033606383009</v>
      </c>
      <c r="AM581" s="0" t="n">
        <f aca="false">SUMPRODUCT('FD inverse'!$A$37:$BH$37,'FD mesh'!$B$84:$BI$84,$E580:$BL580)+'FD inverse'!$A$37*$C581/Setup!$B$17+INDEX('FD inverse'!$A$37:$BH$37,1,'FD mesh'!$B$15+1)*Setup!$B$22</f>
        <v>15.1812020831256</v>
      </c>
      <c r="AN581" s="0" t="n">
        <f aca="false">SUMPRODUCT('FD inverse'!$A$38:$BH$38,'FD mesh'!$B$84:$BI$84,$E580:$BL580)+'FD inverse'!$A$38*$C581/Setup!$B$17+INDEX('FD inverse'!$A$38:$BH$38,1,'FD mesh'!$B$15+1)*Setup!$B$22</f>
        <v>15.1591626749861</v>
      </c>
      <c r="AO581" s="0" t="n">
        <f aca="false">SUMPRODUCT('FD inverse'!$A$39:$BH$39,'FD mesh'!$B$84:$BI$84,$E580:$BL580)+'FD inverse'!$A$39*$C581/Setup!$B$17+INDEX('FD inverse'!$A$39:$BH$39,1,'FD mesh'!$B$15+1)*Setup!$B$22</f>
        <v>15.1372310757146</v>
      </c>
      <c r="AP581" s="0" t="n">
        <f aca="false">SUMPRODUCT('FD inverse'!$A$40:$BH$40,'FD mesh'!$B$84:$BI$84,$E580:$BL580)+'FD inverse'!$A$40*$C581/Setup!$B$17+INDEX('FD inverse'!$A$40:$BH$40,1,'FD mesh'!$B$15+1)*Setup!$B$22</f>
        <v>15.1153946858297</v>
      </c>
      <c r="AQ581" s="0" t="n">
        <f aca="false">SUMPRODUCT('FD inverse'!$A$41:$BH$41,'FD mesh'!$B$84:$BI$84,$E580:$BL580)+'FD inverse'!$A$41*$C581/Setup!$B$17+INDEX('FD inverse'!$A$41:$BH$41,1,'FD mesh'!$B$15+1)*Setup!$B$22</f>
        <v>15.0936398325924</v>
      </c>
      <c r="AR581" s="0" t="n">
        <f aca="false">SUMPRODUCT('FD inverse'!$A$42:$BH$42,'FD mesh'!$B$84:$BI$84,$E580:$BL580)+'FD inverse'!$A$42*$C581/Setup!$B$17+INDEX('FD inverse'!$A$42:$BH$42,1,'FD mesh'!$B$15+1)*Setup!$B$22</f>
        <v>15.071951950301</v>
      </c>
      <c r="AS581" s="0" t="n">
        <f aca="false">SUMPRODUCT('FD inverse'!$A$43:$BH$43,'FD mesh'!$B$84:$BI$84,$E580:$BL580)+'FD inverse'!$A$43*$C581/Setup!$B$17+INDEX('FD inverse'!$A$43:$BH$43,1,'FD mesh'!$B$15+1)*Setup!$B$22</f>
        <v>0</v>
      </c>
      <c r="AT581" s="0" t="n">
        <f aca="false">SUMPRODUCT('FD inverse'!$A$44:$BH$44,'FD mesh'!$B$84:$BI$84,$E580:$BL580)+'FD inverse'!$A$44*$C581/Setup!$B$17+INDEX('FD inverse'!$A$44:$BH$44,1,'FD mesh'!$B$15+1)*Setup!$B$22</f>
        <v>0</v>
      </c>
      <c r="AU581" s="0" t="n">
        <f aca="false">SUMPRODUCT('FD inverse'!$A$45:$BH$45,'FD mesh'!$B$84:$BI$84,$E580:$BL580)+'FD inverse'!$A$45*$C581/Setup!$B$17+INDEX('FD inverse'!$A$45:$BH$45,1,'FD mesh'!$B$15+1)*Setup!$B$22</f>
        <v>0</v>
      </c>
      <c r="AV581" s="0" t="n">
        <f aca="false">SUMPRODUCT('FD inverse'!$A$46:$BH$46,'FD mesh'!$B$84:$BI$84,$E580:$BL580)+'FD inverse'!$A$46*$C581/Setup!$B$17+INDEX('FD inverse'!$A$46:$BH$46,1,'FD mesh'!$B$15+1)*Setup!$B$22</f>
        <v>0</v>
      </c>
      <c r="AW581" s="0" t="n">
        <f aca="false">SUMPRODUCT('FD inverse'!$A$47:$BH$47,'FD mesh'!$B$84:$BI$84,$E580:$BL580)+'FD inverse'!$A$47*$C581/Setup!$B$17+INDEX('FD inverse'!$A$47:$BH$47,1,'FD mesh'!$B$15+1)*Setup!$B$22</f>
        <v>0</v>
      </c>
      <c r="AX581" s="0" t="n">
        <f aca="false">SUMPRODUCT('FD inverse'!$A$48:$BH$48,'FD mesh'!$B$84:$BI$84,$E580:$BL580)+'FD inverse'!$A$48*$C581/Setup!$B$17+INDEX('FD inverse'!$A$48:$BH$48,1,'FD mesh'!$B$15+1)*Setup!$B$22</f>
        <v>0</v>
      </c>
      <c r="AY581" s="0" t="n">
        <f aca="false">SUMPRODUCT('FD inverse'!$A$49:$BH$49,'FD mesh'!$B$84:$BI$84,$E580:$BL580)+'FD inverse'!$A$49*$C581/Setup!$B$17+INDEX('FD inverse'!$A$49:$BH$49,1,'FD mesh'!$B$15+1)*Setup!$B$22</f>
        <v>0</v>
      </c>
      <c r="AZ581" s="0" t="n">
        <f aca="false">SUMPRODUCT('FD inverse'!$A$50:$BH$50,'FD mesh'!$B$84:$BI$84,$E580:$BL580)+'FD inverse'!$A$50*$C581/Setup!$B$17+INDEX('FD inverse'!$A$50:$BH$50,1,'FD mesh'!$B$15+1)*Setup!$B$22</f>
        <v>0</v>
      </c>
      <c r="BA581" s="0" t="n">
        <f aca="false">SUMPRODUCT('FD inverse'!$A$51:$BH$51,'FD mesh'!$B$84:$BI$84,$E580:$BL580)+'FD inverse'!$A$51*$C581/Setup!$B$17+INDEX('FD inverse'!$A$51:$BH$51,1,'FD mesh'!$B$15+1)*Setup!$B$22</f>
        <v>0</v>
      </c>
      <c r="BB581" s="0" t="n">
        <f aca="false">SUMPRODUCT('FD inverse'!$A$52:$BH$52,'FD mesh'!$B$84:$BI$84,$E580:$BL580)+'FD inverse'!$A$52*$C581/Setup!$B$17+INDEX('FD inverse'!$A$52:$BH$52,1,'FD mesh'!$B$15+1)*Setup!$B$22</f>
        <v>0</v>
      </c>
      <c r="BC581" s="0" t="n">
        <f aca="false">SUMPRODUCT('FD inverse'!$A$53:$BH$53,'FD mesh'!$B$84:$BI$84,$E580:$BL580)+'FD inverse'!$A$53*$C581/Setup!$B$17+INDEX('FD inverse'!$A$53:$BH$53,1,'FD mesh'!$B$15+1)*Setup!$B$22</f>
        <v>0</v>
      </c>
      <c r="BD581" s="0" t="n">
        <f aca="false">SUMPRODUCT('FD inverse'!$A$54:$BH$54,'FD mesh'!$B$84:$BI$84,$E580:$BL580)+'FD inverse'!$A$54*$C581/Setup!$B$17+INDEX('FD inverse'!$A$54:$BH$54,1,'FD mesh'!$B$15+1)*Setup!$B$22</f>
        <v>0</v>
      </c>
      <c r="BE581" s="0" t="n">
        <f aca="false">SUMPRODUCT('FD inverse'!$A$55:$BH$55,'FD mesh'!$B$84:$BI$84,$E580:$BL580)+'FD inverse'!$A$55*$C581/Setup!$B$17+INDEX('FD inverse'!$A$55:$BH$55,1,'FD mesh'!$B$15+1)*Setup!$B$22</f>
        <v>0</v>
      </c>
      <c r="BF581" s="0" t="n">
        <f aca="false">SUMPRODUCT('FD inverse'!$A$56:$BH$56,'FD mesh'!$B$84:$BI$84,$E580:$BL580)+'FD inverse'!$A$56*$C581/Setup!$B$17+INDEX('FD inverse'!$A$56:$BH$56,1,'FD mesh'!$B$15+1)*Setup!$B$22</f>
        <v>0</v>
      </c>
      <c r="BG581" s="0" t="n">
        <f aca="false">SUMPRODUCT('FD inverse'!$A$57:$BH$57,'FD mesh'!$B$84:$BI$84,$E580:$BL580)+'FD inverse'!$A$57*$C581/Setup!$B$17+INDEX('FD inverse'!$A$57:$BH$57,1,'FD mesh'!$B$15+1)*Setup!$B$22</f>
        <v>0</v>
      </c>
      <c r="BH581" s="0" t="n">
        <f aca="false">SUMPRODUCT('FD inverse'!$A$58:$BH$58,'FD mesh'!$B$84:$BI$84,$E580:$BL580)+'FD inverse'!$A$58*$C581/Setup!$B$17+INDEX('FD inverse'!$A$58:$BH$58,1,'FD mesh'!$B$15+1)*Setup!$B$22</f>
        <v>0</v>
      </c>
      <c r="BI581" s="0" t="n">
        <f aca="false">SUMPRODUCT('FD inverse'!$A$59:$BH$59,'FD mesh'!$B$84:$BI$84,$E580:$BL580)+'FD inverse'!$A$59*$C581/Setup!$B$17+INDEX('FD inverse'!$A$59:$BH$59,1,'FD mesh'!$B$15+1)*Setup!$B$22</f>
        <v>0</v>
      </c>
      <c r="BJ581" s="0" t="n">
        <f aca="false">SUMPRODUCT('FD inverse'!$A$60:$BH$60,'FD mesh'!$B$84:$BI$84,$E580:$BL580)+'FD inverse'!$A$60*$C581/Setup!$B$17+INDEX('FD inverse'!$A$60:$BH$60,1,'FD mesh'!$B$15+1)*Setup!$B$22</f>
        <v>0</v>
      </c>
      <c r="BK581" s="0" t="n">
        <f aca="false">SUMPRODUCT('FD inverse'!$A$61:$BH$61,'FD mesh'!$B$84:$BI$84,$E580:$BL580)+'FD inverse'!$A$61*$C581/Setup!$B$17+INDEX('FD inverse'!$A$61:$BH$61,1,'FD mesh'!$B$15+1)*Setup!$B$22</f>
        <v>0</v>
      </c>
      <c r="BL581" s="0" t="n">
        <f aca="false">SUMPRODUCT('FD inverse'!$A$62:$BH$62,'FD mesh'!$B$84:$BI$84,$E580:$BL580)+'FD inverse'!$A$62*$C581/Setup!$B$17+INDEX('FD inverse'!$A$62:$BH$62,1,'FD mesh'!$B$15+1)*Setup!$B$22</f>
        <v>0</v>
      </c>
    </row>
    <row r="582" customFormat="false" ht="15" hidden="false" customHeight="false" outlineLevel="0" collapsed="false">
      <c r="A582" s="0" t="n">
        <v>577</v>
      </c>
      <c r="B582" s="0" t="n">
        <f aca="false">A582*Setup!$B$11/3600</f>
        <v>48.0833333333333</v>
      </c>
      <c r="C582" s="0" t="n">
        <f aca="false">Setup!$B$7+Setup!$B$8*COS(2*PI()*(B582-Setup!$B$9)/24)</f>
        <v>21.9249069673579</v>
      </c>
      <c r="D582" s="0" t="n">
        <f aca="false">(C582-E582)/Setup!$B$17</f>
        <v>-5.63903936504894</v>
      </c>
      <c r="E582" s="0" t="n">
        <f aca="false">SUMPRODUCT('FD inverse'!$A$3:$BH$3,'FD mesh'!$B$84:$BI$84,$E581:$BL581)+'FD inverse'!$A$3*$C582/Setup!$B$17+INDEX('FD inverse'!$A$3:$BH$3,1,'FD mesh'!$B$15+1)*Setup!$B$22</f>
        <v>22.6579820848143</v>
      </c>
      <c r="F582" s="0" t="n">
        <f aca="false">SUMPRODUCT('FD inverse'!$A$4:$BH$4,'FD mesh'!$B$84:$BI$84,$E581:$BL581)+'FD inverse'!$A$4*$C582/Setup!$B$17+INDEX('FD inverse'!$A$4:$BH$4,1,'FD mesh'!$B$15+1)*Setup!$B$22</f>
        <v>22.8151730951316</v>
      </c>
      <c r="G582" s="0" t="n">
        <f aca="false">SUMPRODUCT('FD inverse'!$A$5:$BH$5,'FD mesh'!$B$84:$BI$84,$E581:$BL581)+'FD inverse'!$A$5*$C582/Setup!$B$17+INDEX('FD inverse'!$A$5:$BH$5,1,'FD mesh'!$B$15+1)*Setup!$B$22</f>
        <v>22.9537169459327</v>
      </c>
      <c r="H582" s="0" t="n">
        <f aca="false">SUMPRODUCT('FD inverse'!$A$6:$BH$6,'FD mesh'!$B$84:$BI$84,$E581:$BL581)+'FD inverse'!$A$6*$C582/Setup!$B$17+INDEX('FD inverse'!$A$6:$BH$6,1,'FD mesh'!$B$15+1)*Setup!$B$22</f>
        <v>23.3923972299053</v>
      </c>
      <c r="I582" s="0" t="n">
        <f aca="false">SUMPRODUCT('FD inverse'!$A$7:$BH$7,'FD mesh'!$B$84:$BI$84,$E581:$BL581)+'FD inverse'!$A$7*$C582/Setup!$B$17+INDEX('FD inverse'!$A$7:$BH$7,1,'FD mesh'!$B$15+1)*Setup!$B$22</f>
        <v>23.4265161213701</v>
      </c>
      <c r="J582" s="0" t="n">
        <f aca="false">SUMPRODUCT('FD inverse'!$A$8:$BH$8,'FD mesh'!$B$84:$BI$84,$E581:$BL581)+'FD inverse'!$A$8*$C582/Setup!$B$17+INDEX('FD inverse'!$A$8:$BH$8,1,'FD mesh'!$B$15+1)*Setup!$B$22</f>
        <v>23.452281817674</v>
      </c>
      <c r="K582" s="0" t="n">
        <f aca="false">SUMPRODUCT('FD inverse'!$A$9:$BH$9,'FD mesh'!$B$84:$BI$84,$E581:$BL581)+'FD inverse'!$A$9*$C582/Setup!$B$17+INDEX('FD inverse'!$A$9:$BH$9,1,'FD mesh'!$B$15+1)*Setup!$B$22</f>
        <v>23.4706613220688</v>
      </c>
      <c r="L582" s="0" t="n">
        <f aca="false">SUMPRODUCT('FD inverse'!$A$10:$BH$10,'FD mesh'!$B$84:$BI$84,$E581:$BL581)+'FD inverse'!$A$10*$C582/Setup!$B$17+INDEX('FD inverse'!$A$10:$BH$10,1,'FD mesh'!$B$15+1)*Setup!$B$22</f>
        <v>23.4825282373502</v>
      </c>
      <c r="M582" s="0" t="n">
        <f aca="false">SUMPRODUCT('FD inverse'!$A$11:$BH$11,'FD mesh'!$B$84:$BI$84,$E581:$BL581)+'FD inverse'!$A$11*$C582/Setup!$B$17+INDEX('FD inverse'!$A$11:$BH$11,1,'FD mesh'!$B$15+1)*Setup!$B$22</f>
        <v>23.4886553650384</v>
      </c>
      <c r="N582" s="0" t="n">
        <f aca="false">SUMPRODUCT('FD inverse'!$A$12:$BH$12,'FD mesh'!$B$84:$BI$84,$E581:$BL581)+'FD inverse'!$A$12*$C582/Setup!$B$17+INDEX('FD inverse'!$A$12:$BH$12,1,'FD mesh'!$B$15+1)*Setup!$B$22</f>
        <v>23.48970861608</v>
      </c>
      <c r="O582" s="0" t="n">
        <f aca="false">SUMPRODUCT('FD inverse'!$A$13:$BH$13,'FD mesh'!$B$84:$BI$84,$E581:$BL581)+'FD inverse'!$A$13*$C582/Setup!$B$17+INDEX('FD inverse'!$A$13:$BH$13,1,'FD mesh'!$B$15+1)*Setup!$B$22</f>
        <v>23.4862421080535</v>
      </c>
      <c r="P582" s="0" t="n">
        <f aca="false">SUMPRODUCT('FD inverse'!$A$14:$BH$14,'FD mesh'!$B$84:$BI$84,$E581:$BL581)+'FD inverse'!$A$14*$C582/Setup!$B$17+INDEX('FD inverse'!$A$14:$BH$14,1,'FD mesh'!$B$15+1)*Setup!$B$22</f>
        <v>23.478694341126</v>
      </c>
      <c r="Q582" s="0" t="n">
        <f aca="false">SUMPRODUCT('FD inverse'!$A$15:$BH$15,'FD mesh'!$B$84:$BI$84,$E581:$BL581)+'FD inverse'!$A$15*$C582/Setup!$B$17+INDEX('FD inverse'!$A$15:$BH$15,1,'FD mesh'!$B$15+1)*Setup!$B$22</f>
        <v>23.4673853630414</v>
      </c>
      <c r="R582" s="0" t="n">
        <f aca="false">SUMPRODUCT('FD inverse'!$A$16:$BH$16,'FD mesh'!$B$84:$BI$84,$E581:$BL581)+'FD inverse'!$A$16*$C582/Setup!$B$17+INDEX('FD inverse'!$A$16:$BH$16,1,'FD mesh'!$B$15+1)*Setup!$B$22</f>
        <v>23.4525148520533</v>
      </c>
      <c r="S582" s="0" t="n">
        <f aca="false">SUMPRODUCT('FD inverse'!$A$17:$BH$17,'FD mesh'!$B$84:$BI$84,$E581:$BL581)+'FD inverse'!$A$17*$C582/Setup!$B$17+INDEX('FD inverse'!$A$17:$BH$17,1,'FD mesh'!$B$15+1)*Setup!$B$22</f>
        <v>22.9153110141951</v>
      </c>
      <c r="T582" s="0" t="n">
        <f aca="false">SUMPRODUCT('FD inverse'!$A$18:$BH$18,'FD mesh'!$B$84:$BI$84,$E581:$BL581)+'FD inverse'!$A$18*$C582/Setup!$B$17+INDEX('FD inverse'!$A$18:$BH$18,1,'FD mesh'!$B$15+1)*Setup!$B$22</f>
        <v>22.3766353742334</v>
      </c>
      <c r="U582" s="0" t="n">
        <f aca="false">SUMPRODUCT('FD inverse'!$A$19:$BH$19,'FD mesh'!$B$84:$BI$84,$E581:$BL581)+'FD inverse'!$A$19*$C582/Setup!$B$17+INDEX('FD inverse'!$A$19:$BH$19,1,'FD mesh'!$B$15+1)*Setup!$B$22</f>
        <v>21.8367249674131</v>
      </c>
      <c r="V582" s="0" t="n">
        <f aca="false">SUMPRODUCT('FD inverse'!$A$20:$BH$20,'FD mesh'!$B$84:$BI$84,$E581:$BL581)+'FD inverse'!$A$20*$C582/Setup!$B$17+INDEX('FD inverse'!$A$20:$BH$20,1,'FD mesh'!$B$15+1)*Setup!$B$22</f>
        <v>21.2957898434254</v>
      </c>
      <c r="W582" s="0" t="n">
        <f aca="false">SUMPRODUCT('FD inverse'!$A$21:$BH$21,'FD mesh'!$B$84:$BI$84,$E581:$BL581)+'FD inverse'!$A$21*$C582/Setup!$B$17+INDEX('FD inverse'!$A$21:$BH$21,1,'FD mesh'!$B$15+1)*Setup!$B$22</f>
        <v>20.7540148285742</v>
      </c>
      <c r="X582" s="0" t="n">
        <f aca="false">SUMPRODUCT('FD inverse'!$A$22:$BH$22,'FD mesh'!$B$84:$BI$84,$E581:$BL581)+'FD inverse'!$A$22*$C582/Setup!$B$17+INDEX('FD inverse'!$A$22:$BH$22,1,'FD mesh'!$B$15+1)*Setup!$B$22</f>
        <v>20.2115613550988</v>
      </c>
      <c r="Y582" s="0" t="n">
        <f aca="false">SUMPRODUCT('FD inverse'!$A$23:$BH$23,'FD mesh'!$B$84:$BI$84,$E581:$BL581)+'FD inverse'!$A$23*$C582/Setup!$B$17+INDEX('FD inverse'!$A$23:$BH$23,1,'FD mesh'!$B$15+1)*Setup!$B$22</f>
        <v>19.6685693482145</v>
      </c>
      <c r="Z582" s="0" t="n">
        <f aca="false">SUMPRODUCT('FD inverse'!$A$24:$BH$24,'FD mesh'!$B$84:$BI$84,$E581:$BL581)+'FD inverse'!$A$24*$C582/Setup!$B$17+INDEX('FD inverse'!$A$24:$BH$24,1,'FD mesh'!$B$15+1)*Setup!$B$22</f>
        <v>19.1251591623682</v>
      </c>
      <c r="AA582" s="0" t="n">
        <f aca="false">SUMPRODUCT('FD inverse'!$A$25:$BH$25,'FD mesh'!$B$84:$BI$84,$E581:$BL581)+'FD inverse'!$A$25*$C582/Setup!$B$17+INDEX('FD inverse'!$A$25:$BH$25,1,'FD mesh'!$B$15+1)*Setup!$B$22</f>
        <v>18.5814335590615</v>
      </c>
      <c r="AB582" s="0" t="n">
        <f aca="false">SUMPRODUCT('FD inverse'!$A$26:$BH$26,'FD mesh'!$B$84:$BI$84,$E581:$BL581)+'FD inverse'!$A$26*$C582/Setup!$B$17+INDEX('FD inverse'!$A$26:$BH$26,1,'FD mesh'!$B$15+1)*Setup!$B$22</f>
        <v>18.0374797193759</v>
      </c>
      <c r="AC582" s="0" t="n">
        <f aca="false">SUMPRODUCT('FD inverse'!$A$27:$BH$27,'FD mesh'!$B$84:$BI$84,$E581:$BL581)+'FD inverse'!$A$27*$C582/Setup!$B$17+INDEX('FD inverse'!$A$27:$BH$27,1,'FD mesh'!$B$15+1)*Setup!$B$22</f>
        <v>17.4933712850354</v>
      </c>
      <c r="AD582" s="0" t="n">
        <f aca="false">SUMPRODUCT('FD inverse'!$A$28:$BH$28,'FD mesh'!$B$84:$BI$84,$E581:$BL581)+'FD inverse'!$A$28*$C582/Setup!$B$17+INDEX('FD inverse'!$A$28:$BH$28,1,'FD mesh'!$B$15+1)*Setup!$B$22</f>
        <v>16.9491704224615</v>
      </c>
      <c r="AE582" s="0" t="n">
        <f aca="false">SUMPRODUCT('FD inverse'!$A$29:$BH$29,'FD mesh'!$B$84:$BI$84,$E581:$BL581)+'FD inverse'!$A$29*$C582/Setup!$B$17+INDEX('FD inverse'!$A$29:$BH$29,1,'FD mesh'!$B$15+1)*Setup!$B$22</f>
        <v>16.4049299048149</v>
      </c>
      <c r="AF582" s="0" t="n">
        <f aca="false">SUMPRODUCT('FD inverse'!$A$30:$BH$30,'FD mesh'!$B$84:$BI$84,$E581:$BL581)+'FD inverse'!$A$30*$C582/Setup!$B$17+INDEX('FD inverse'!$A$30:$BH$30,1,'FD mesh'!$B$15+1)*Setup!$B$22</f>
        <v>15.8606952074741</v>
      </c>
      <c r="AG582" s="0" t="n">
        <f aca="false">SUMPRODUCT('FD inverse'!$A$31:$BH$31,'FD mesh'!$B$84:$BI$84,$E581:$BL581)+'FD inverse'!$A$31*$C582/Setup!$B$17+INDEX('FD inverse'!$A$31:$BH$31,1,'FD mesh'!$B$15+1)*Setup!$B$22</f>
        <v>15.3165066127745</v>
      </c>
      <c r="AH582" s="0" t="n">
        <f aca="false">SUMPRODUCT('FD inverse'!$A$32:$BH$32,'FD mesh'!$B$84:$BI$84,$E581:$BL581)+'FD inverse'!$A$32*$C582/Setup!$B$17+INDEX('FD inverse'!$A$32:$BH$32,1,'FD mesh'!$B$15+1)*Setup!$B$22</f>
        <v>15.2936431407237</v>
      </c>
      <c r="AI582" s="0" t="n">
        <f aca="false">SUMPRODUCT('FD inverse'!$A$33:$BH$33,'FD mesh'!$B$84:$BI$84,$E581:$BL581)+'FD inverse'!$A$33*$C582/Setup!$B$17+INDEX('FD inverse'!$A$33:$BH$33,1,'FD mesh'!$B$15+1)*Setup!$B$22</f>
        <v>15.270924187888</v>
      </c>
      <c r="AJ582" s="0" t="n">
        <f aca="false">SUMPRODUCT('FD inverse'!$A$34:$BH$34,'FD mesh'!$B$84:$BI$84,$E581:$BL581)+'FD inverse'!$A$34*$C582/Setup!$B$17+INDEX('FD inverse'!$A$34:$BH$34,1,'FD mesh'!$B$15+1)*Setup!$B$22</f>
        <v>15.2483483642982</v>
      </c>
      <c r="AK582" s="0" t="n">
        <f aca="false">SUMPRODUCT('FD inverse'!$A$35:$BH$35,'FD mesh'!$B$84:$BI$84,$E581:$BL581)+'FD inverse'!$A$35*$C582/Setup!$B$17+INDEX('FD inverse'!$A$35:$BH$35,1,'FD mesh'!$B$15+1)*Setup!$B$22</f>
        <v>15.2259119133297</v>
      </c>
      <c r="AL582" s="0" t="n">
        <f aca="false">SUMPRODUCT('FD inverse'!$A$36:$BH$36,'FD mesh'!$B$84:$BI$84,$E581:$BL581)+'FD inverse'!$A$36*$C582/Setup!$B$17+INDEX('FD inverse'!$A$36:$BH$36,1,'FD mesh'!$B$15+1)*Setup!$B$22</f>
        <v>15.2036089496983</v>
      </c>
      <c r="AM582" s="0" t="n">
        <f aca="false">SUMPRODUCT('FD inverse'!$A$37:$BH$37,'FD mesh'!$B$84:$BI$84,$E581:$BL581)+'FD inverse'!$A$37*$C582/Setup!$B$17+INDEX('FD inverse'!$A$37:$BH$37,1,'FD mesh'!$B$15+1)*Setup!$B$22</f>
        <v>15.1814316870157</v>
      </c>
      <c r="AN582" s="0" t="n">
        <f aca="false">SUMPRODUCT('FD inverse'!$A$38:$BH$38,'FD mesh'!$B$84:$BI$84,$E581:$BL581)+'FD inverse'!$A$38*$C582/Setup!$B$17+INDEX('FD inverse'!$A$38:$BH$38,1,'FD mesh'!$B$15+1)*Setup!$B$22</f>
        <v>15.1593706551108</v>
      </c>
      <c r="AO582" s="0" t="n">
        <f aca="false">SUMPRODUCT('FD inverse'!$A$39:$BH$39,'FD mesh'!$B$84:$BI$84,$E581:$BL581)+'FD inverse'!$A$39*$C582/Setup!$B$17+INDEX('FD inverse'!$A$39:$BH$39,1,'FD mesh'!$B$15+1)*Setup!$B$22</f>
        <v>15.1374149075355</v>
      </c>
      <c r="AP582" s="0" t="n">
        <f aca="false">SUMPRODUCT('FD inverse'!$A$40:$BH$40,'FD mesh'!$B$84:$BI$84,$E581:$BL581)+'FD inverse'!$A$40*$C582/Setup!$B$17+INDEX('FD inverse'!$A$40:$BH$40,1,'FD mesh'!$B$15+1)*Setup!$B$22</f>
        <v>15.1155522198622</v>
      </c>
      <c r="AQ582" s="0" t="n">
        <f aca="false">SUMPRODUCT('FD inverse'!$A$41:$BH$41,'FD mesh'!$B$84:$BI$84,$E581:$BL581)+'FD inverse'!$A$41*$C582/Setup!$B$17+INDEX('FD inverse'!$A$41:$BH$41,1,'FD mesh'!$B$15+1)*Setup!$B$22</f>
        <v>15.0937692795447</v>
      </c>
      <c r="AR582" s="0" t="n">
        <f aca="false">SUMPRODUCT('FD inverse'!$A$42:$BH$42,'FD mesh'!$B$84:$BI$84,$E581:$BL581)+'FD inverse'!$A$42*$C582/Setup!$B$17+INDEX('FD inverse'!$A$42:$BH$42,1,'FD mesh'!$B$15+1)*Setup!$B$22</f>
        <v>15.072051868256</v>
      </c>
      <c r="AS582" s="0" t="n">
        <f aca="false">SUMPRODUCT('FD inverse'!$A$43:$BH$43,'FD mesh'!$B$84:$BI$84,$E581:$BL581)+'FD inverse'!$A$43*$C582/Setup!$B$17+INDEX('FD inverse'!$A$43:$BH$43,1,'FD mesh'!$B$15+1)*Setup!$B$22</f>
        <v>0</v>
      </c>
      <c r="AT582" s="0" t="n">
        <f aca="false">SUMPRODUCT('FD inverse'!$A$44:$BH$44,'FD mesh'!$B$84:$BI$84,$E581:$BL581)+'FD inverse'!$A$44*$C582/Setup!$B$17+INDEX('FD inverse'!$A$44:$BH$44,1,'FD mesh'!$B$15+1)*Setup!$B$22</f>
        <v>0</v>
      </c>
      <c r="AU582" s="0" t="n">
        <f aca="false">SUMPRODUCT('FD inverse'!$A$45:$BH$45,'FD mesh'!$B$84:$BI$84,$E581:$BL581)+'FD inverse'!$A$45*$C582/Setup!$B$17+INDEX('FD inverse'!$A$45:$BH$45,1,'FD mesh'!$B$15+1)*Setup!$B$22</f>
        <v>0</v>
      </c>
      <c r="AV582" s="0" t="n">
        <f aca="false">SUMPRODUCT('FD inverse'!$A$46:$BH$46,'FD mesh'!$B$84:$BI$84,$E581:$BL581)+'FD inverse'!$A$46*$C582/Setup!$B$17+INDEX('FD inverse'!$A$46:$BH$46,1,'FD mesh'!$B$15+1)*Setup!$B$22</f>
        <v>0</v>
      </c>
      <c r="AW582" s="0" t="n">
        <f aca="false">SUMPRODUCT('FD inverse'!$A$47:$BH$47,'FD mesh'!$B$84:$BI$84,$E581:$BL581)+'FD inverse'!$A$47*$C582/Setup!$B$17+INDEX('FD inverse'!$A$47:$BH$47,1,'FD mesh'!$B$15+1)*Setup!$B$22</f>
        <v>0</v>
      </c>
      <c r="AX582" s="0" t="n">
        <f aca="false">SUMPRODUCT('FD inverse'!$A$48:$BH$48,'FD mesh'!$B$84:$BI$84,$E581:$BL581)+'FD inverse'!$A$48*$C582/Setup!$B$17+INDEX('FD inverse'!$A$48:$BH$48,1,'FD mesh'!$B$15+1)*Setup!$B$22</f>
        <v>0</v>
      </c>
      <c r="AY582" s="0" t="n">
        <f aca="false">SUMPRODUCT('FD inverse'!$A$49:$BH$49,'FD mesh'!$B$84:$BI$84,$E581:$BL581)+'FD inverse'!$A$49*$C582/Setup!$B$17+INDEX('FD inverse'!$A$49:$BH$49,1,'FD mesh'!$B$15+1)*Setup!$B$22</f>
        <v>0</v>
      </c>
      <c r="AZ582" s="0" t="n">
        <f aca="false">SUMPRODUCT('FD inverse'!$A$50:$BH$50,'FD mesh'!$B$84:$BI$84,$E581:$BL581)+'FD inverse'!$A$50*$C582/Setup!$B$17+INDEX('FD inverse'!$A$50:$BH$50,1,'FD mesh'!$B$15+1)*Setup!$B$22</f>
        <v>0</v>
      </c>
      <c r="BA582" s="0" t="n">
        <f aca="false">SUMPRODUCT('FD inverse'!$A$51:$BH$51,'FD mesh'!$B$84:$BI$84,$E581:$BL581)+'FD inverse'!$A$51*$C582/Setup!$B$17+INDEX('FD inverse'!$A$51:$BH$51,1,'FD mesh'!$B$15+1)*Setup!$B$22</f>
        <v>0</v>
      </c>
      <c r="BB582" s="0" t="n">
        <f aca="false">SUMPRODUCT('FD inverse'!$A$52:$BH$52,'FD mesh'!$B$84:$BI$84,$E581:$BL581)+'FD inverse'!$A$52*$C582/Setup!$B$17+INDEX('FD inverse'!$A$52:$BH$52,1,'FD mesh'!$B$15+1)*Setup!$B$22</f>
        <v>0</v>
      </c>
      <c r="BC582" s="0" t="n">
        <f aca="false">SUMPRODUCT('FD inverse'!$A$53:$BH$53,'FD mesh'!$B$84:$BI$84,$E581:$BL581)+'FD inverse'!$A$53*$C582/Setup!$B$17+INDEX('FD inverse'!$A$53:$BH$53,1,'FD mesh'!$B$15+1)*Setup!$B$22</f>
        <v>0</v>
      </c>
      <c r="BD582" s="0" t="n">
        <f aca="false">SUMPRODUCT('FD inverse'!$A$54:$BH$54,'FD mesh'!$B$84:$BI$84,$E581:$BL581)+'FD inverse'!$A$54*$C582/Setup!$B$17+INDEX('FD inverse'!$A$54:$BH$54,1,'FD mesh'!$B$15+1)*Setup!$B$22</f>
        <v>0</v>
      </c>
      <c r="BE582" s="0" t="n">
        <f aca="false">SUMPRODUCT('FD inverse'!$A$55:$BH$55,'FD mesh'!$B$84:$BI$84,$E581:$BL581)+'FD inverse'!$A$55*$C582/Setup!$B$17+INDEX('FD inverse'!$A$55:$BH$55,1,'FD mesh'!$B$15+1)*Setup!$B$22</f>
        <v>0</v>
      </c>
      <c r="BF582" s="0" t="n">
        <f aca="false">SUMPRODUCT('FD inverse'!$A$56:$BH$56,'FD mesh'!$B$84:$BI$84,$E581:$BL581)+'FD inverse'!$A$56*$C582/Setup!$B$17+INDEX('FD inverse'!$A$56:$BH$56,1,'FD mesh'!$B$15+1)*Setup!$B$22</f>
        <v>0</v>
      </c>
      <c r="BG582" s="0" t="n">
        <f aca="false">SUMPRODUCT('FD inverse'!$A$57:$BH$57,'FD mesh'!$B$84:$BI$84,$E581:$BL581)+'FD inverse'!$A$57*$C582/Setup!$B$17+INDEX('FD inverse'!$A$57:$BH$57,1,'FD mesh'!$B$15+1)*Setup!$B$22</f>
        <v>0</v>
      </c>
      <c r="BH582" s="0" t="n">
        <f aca="false">SUMPRODUCT('FD inverse'!$A$58:$BH$58,'FD mesh'!$B$84:$BI$84,$E581:$BL581)+'FD inverse'!$A$58*$C582/Setup!$B$17+INDEX('FD inverse'!$A$58:$BH$58,1,'FD mesh'!$B$15+1)*Setup!$B$22</f>
        <v>0</v>
      </c>
      <c r="BI582" s="0" t="n">
        <f aca="false">SUMPRODUCT('FD inverse'!$A$59:$BH$59,'FD mesh'!$B$84:$BI$84,$E581:$BL581)+'FD inverse'!$A$59*$C582/Setup!$B$17+INDEX('FD inverse'!$A$59:$BH$59,1,'FD mesh'!$B$15+1)*Setup!$B$22</f>
        <v>0</v>
      </c>
      <c r="BJ582" s="0" t="n">
        <f aca="false">SUMPRODUCT('FD inverse'!$A$60:$BH$60,'FD mesh'!$B$84:$BI$84,$E581:$BL581)+'FD inverse'!$A$60*$C582/Setup!$B$17+INDEX('FD inverse'!$A$60:$BH$60,1,'FD mesh'!$B$15+1)*Setup!$B$22</f>
        <v>0</v>
      </c>
      <c r="BK582" s="0" t="n">
        <f aca="false">SUMPRODUCT('FD inverse'!$A$61:$BH$61,'FD mesh'!$B$84:$BI$84,$E581:$BL581)+'FD inverse'!$A$61*$C582/Setup!$B$17+INDEX('FD inverse'!$A$61:$BH$61,1,'FD mesh'!$B$15+1)*Setup!$B$22</f>
        <v>0</v>
      </c>
      <c r="BL582" s="0" t="n">
        <f aca="false">SUMPRODUCT('FD inverse'!$A$62:$BH$62,'FD mesh'!$B$84:$BI$84,$E581:$BL581)+'FD inverse'!$A$62*$C582/Setup!$B$17+INDEX('FD inverse'!$A$62:$BH$62,1,'FD mesh'!$B$15+1)*Setup!$B$22</f>
        <v>0</v>
      </c>
    </row>
    <row r="583" customFormat="false" ht="15" hidden="false" customHeight="false" outlineLevel="0" collapsed="false">
      <c r="A583" s="0" t="n">
        <v>578</v>
      </c>
      <c r="B583" s="0" t="n">
        <f aca="false">A583*Setup!$B$11/3600</f>
        <v>48.1666666666667</v>
      </c>
      <c r="C583" s="0" t="n">
        <f aca="false">Setup!$B$7+Setup!$B$8*COS(2*PI()*(B583-Setup!$B$9)/24)</f>
        <v>21.8508015666127</v>
      </c>
      <c r="D583" s="0" t="n">
        <f aca="false">(C583-E583)/Setup!$B$17</f>
        <v>-5.83522215264202</v>
      </c>
      <c r="E583" s="0" t="n">
        <f aca="false">SUMPRODUCT('FD inverse'!$A$3:$BH$3,'FD mesh'!$B$84:$BI$84,$E582:$BL582)+'FD inverse'!$A$3*$C583/Setup!$B$17+INDEX('FD inverse'!$A$3:$BH$3,1,'FD mesh'!$B$15+1)*Setup!$B$22</f>
        <v>22.6093804464562</v>
      </c>
      <c r="F583" s="0" t="n">
        <f aca="false">SUMPRODUCT('FD inverse'!$A$4:$BH$4,'FD mesh'!$B$84:$BI$84,$E582:$BL582)+'FD inverse'!$A$4*$C583/Setup!$B$17+INDEX('FD inverse'!$A$4:$BH$4,1,'FD mesh'!$B$15+1)*Setup!$B$22</f>
        <v>22.7725005418812</v>
      </c>
      <c r="G583" s="0" t="n">
        <f aca="false">SUMPRODUCT('FD inverse'!$A$5:$BH$5,'FD mesh'!$B$84:$BI$84,$E582:$BL582)+'FD inverse'!$A$5*$C583/Setup!$B$17+INDEX('FD inverse'!$A$5:$BH$5,1,'FD mesh'!$B$15+1)*Setup!$B$22</f>
        <v>22.9170995638468</v>
      </c>
      <c r="H583" s="0" t="n">
        <f aca="false">SUMPRODUCT('FD inverse'!$A$6:$BH$6,'FD mesh'!$B$84:$BI$84,$E582:$BL582)+'FD inverse'!$A$6*$C583/Setup!$B$17+INDEX('FD inverse'!$A$6:$BH$6,1,'FD mesh'!$B$15+1)*Setup!$B$22</f>
        <v>23.3762521032138</v>
      </c>
      <c r="I583" s="0" t="n">
        <f aca="false">SUMPRODUCT('FD inverse'!$A$7:$BH$7,'FD mesh'!$B$84:$BI$84,$E582:$BL582)+'FD inverse'!$A$7*$C583/Setup!$B$17+INDEX('FD inverse'!$A$7:$BH$7,1,'FD mesh'!$B$15+1)*Setup!$B$22</f>
        <v>23.4121224970541</v>
      </c>
      <c r="J583" s="0" t="n">
        <f aca="false">SUMPRODUCT('FD inverse'!$A$8:$BH$8,'FD mesh'!$B$84:$BI$84,$E582:$BL582)+'FD inverse'!$A$8*$C583/Setup!$B$17+INDEX('FD inverse'!$A$8:$BH$8,1,'FD mesh'!$B$15+1)*Setup!$B$22</f>
        <v>23.4395010771387</v>
      </c>
      <c r="K583" s="0" t="n">
        <f aca="false">SUMPRODUCT('FD inverse'!$A$9:$BH$9,'FD mesh'!$B$84:$BI$84,$E582:$BL582)+'FD inverse'!$A$9*$C583/Setup!$B$17+INDEX('FD inverse'!$A$9:$BH$9,1,'FD mesh'!$B$15+1)*Setup!$B$22</f>
        <v>23.4593393973204</v>
      </c>
      <c r="L583" s="0" t="n">
        <f aca="false">SUMPRODUCT('FD inverse'!$A$10:$BH$10,'FD mesh'!$B$84:$BI$84,$E582:$BL582)+'FD inverse'!$A$10*$C583/Setup!$B$17+INDEX('FD inverse'!$A$10:$BH$10,1,'FD mesh'!$B$15+1)*Setup!$B$22</f>
        <v>23.4724981158806</v>
      </c>
      <c r="M583" s="0" t="n">
        <f aca="false">SUMPRODUCT('FD inverse'!$A$11:$BH$11,'FD mesh'!$B$84:$BI$84,$E582:$BL582)+'FD inverse'!$A$11*$C583/Setup!$B$17+INDEX('FD inverse'!$A$11:$BH$11,1,'FD mesh'!$B$15+1)*Setup!$B$22</f>
        <v>23.4797393586476</v>
      </c>
      <c r="N583" s="0" t="n">
        <f aca="false">SUMPRODUCT('FD inverse'!$A$12:$BH$12,'FD mesh'!$B$84:$BI$84,$E582:$BL582)+'FD inverse'!$A$12*$C583/Setup!$B$17+INDEX('FD inverse'!$A$12:$BH$12,1,'FD mesh'!$B$15+1)*Setup!$B$22</f>
        <v>23.481720420653</v>
      </c>
      <c r="O583" s="0" t="n">
        <f aca="false">SUMPRODUCT('FD inverse'!$A$13:$BH$13,'FD mesh'!$B$84:$BI$84,$E582:$BL582)+'FD inverse'!$A$13*$C583/Setup!$B$17+INDEX('FD inverse'!$A$13:$BH$13,1,'FD mesh'!$B$15+1)*Setup!$B$22</f>
        <v>23.4789886829965</v>
      </c>
      <c r="P583" s="0" t="n">
        <f aca="false">SUMPRODUCT('FD inverse'!$A$14:$BH$14,'FD mesh'!$B$84:$BI$84,$E582:$BL582)+'FD inverse'!$A$14*$C583/Setup!$B$17+INDEX('FD inverse'!$A$14:$BH$14,1,'FD mesh'!$B$15+1)*Setup!$B$22</f>
        <v>23.4719776385217</v>
      </c>
      <c r="Q583" s="0" t="n">
        <f aca="false">SUMPRODUCT('FD inverse'!$A$15:$BH$15,'FD mesh'!$B$84:$BI$84,$E582:$BL582)+'FD inverse'!$A$15*$C583/Setup!$B$17+INDEX('FD inverse'!$A$15:$BH$15,1,'FD mesh'!$B$15+1)*Setup!$B$22</f>
        <v>23.4610039376431</v>
      </c>
      <c r="R583" s="0" t="n">
        <f aca="false">SUMPRODUCT('FD inverse'!$A$16:$BH$16,'FD mesh'!$B$84:$BI$84,$E582:$BL582)+'FD inverse'!$A$16*$C583/Setup!$B$17+INDEX('FD inverse'!$A$16:$BH$16,1,'FD mesh'!$B$15+1)*Setup!$B$22</f>
        <v>23.4462653840222</v>
      </c>
      <c r="S583" s="0" t="n">
        <f aca="false">SUMPRODUCT('FD inverse'!$A$17:$BH$17,'FD mesh'!$B$84:$BI$84,$E582:$BL582)+'FD inverse'!$A$17*$C583/Setup!$B$17+INDEX('FD inverse'!$A$17:$BH$17,1,'FD mesh'!$B$15+1)*Setup!$B$22</f>
        <v>22.9099823450981</v>
      </c>
      <c r="T583" s="0" t="n">
        <f aca="false">SUMPRODUCT('FD inverse'!$A$18:$BH$18,'FD mesh'!$B$84:$BI$84,$E582:$BL582)+'FD inverse'!$A$18*$C583/Setup!$B$17+INDEX('FD inverse'!$A$18:$BH$18,1,'FD mesh'!$B$15+1)*Setup!$B$22</f>
        <v>22.3721311549826</v>
      </c>
      <c r="U583" s="0" t="n">
        <f aca="false">SUMPRODUCT('FD inverse'!$A$19:$BH$19,'FD mesh'!$B$84:$BI$84,$E582:$BL582)+'FD inverse'!$A$19*$C583/Setup!$B$17+INDEX('FD inverse'!$A$19:$BH$19,1,'FD mesh'!$B$15+1)*Setup!$B$22</f>
        <v>21.8329544374876</v>
      </c>
      <c r="V583" s="0" t="n">
        <f aca="false">SUMPRODUCT('FD inverse'!$A$20:$BH$20,'FD mesh'!$B$84:$BI$84,$E582:$BL582)+'FD inverse'!$A$20*$C583/Setup!$B$17+INDEX('FD inverse'!$A$20:$BH$20,1,'FD mesh'!$B$15+1)*Setup!$B$22</f>
        <v>21.2926681069003</v>
      </c>
      <c r="W583" s="0" t="n">
        <f aca="false">SUMPRODUCT('FD inverse'!$A$21:$BH$21,'FD mesh'!$B$84:$BI$84,$E582:$BL582)+'FD inverse'!$A$21*$C583/Setup!$B$17+INDEX('FD inverse'!$A$21:$BH$21,1,'FD mesh'!$B$15+1)*Setup!$B$22</f>
        <v>20.7514630938498</v>
      </c>
      <c r="X583" s="0" t="n">
        <f aca="false">SUMPRODUCT('FD inverse'!$A$22:$BH$22,'FD mesh'!$B$84:$BI$84,$E582:$BL582)+'FD inverse'!$A$22*$C583/Setup!$B$17+INDEX('FD inverse'!$A$22:$BH$22,1,'FD mesh'!$B$15+1)*Setup!$B$22</f>
        <v>20.2095071417234</v>
      </c>
      <c r="Y583" s="0" t="n">
        <f aca="false">SUMPRODUCT('FD inverse'!$A$23:$BH$23,'FD mesh'!$B$84:$BI$84,$E582:$BL582)+'FD inverse'!$A$23*$C583/Setup!$B$17+INDEX('FD inverse'!$A$23:$BH$23,1,'FD mesh'!$B$15+1)*Setup!$B$22</f>
        <v>19.6669466639464</v>
      </c>
      <c r="Z583" s="0" t="n">
        <f aca="false">SUMPRODUCT('FD inverse'!$A$24:$BH$24,'FD mesh'!$B$84:$BI$84,$E582:$BL582)+'FD inverse'!$A$24*$C583/Setup!$B$17+INDEX('FD inverse'!$A$24:$BH$24,1,'FD mesh'!$B$15+1)*Setup!$B$22</f>
        <v>19.1239086533706</v>
      </c>
      <c r="AA583" s="0" t="n">
        <f aca="false">SUMPRODUCT('FD inverse'!$A$25:$BH$25,'FD mesh'!$B$84:$BI$84,$E582:$BL582)+'FD inverse'!$A$25*$C583/Setup!$B$17+INDEX('FD inverse'!$A$25:$BH$25,1,'FD mesh'!$B$15+1)*Setup!$B$22</f>
        <v>18.5805026358612</v>
      </c>
      <c r="AB583" s="0" t="n">
        <f aca="false">SUMPRODUCT('FD inverse'!$A$26:$BH$26,'FD mesh'!$B$84:$BI$84,$E582:$BL582)+'FD inverse'!$A$26*$C583/Setup!$B$17+INDEX('FD inverse'!$A$26:$BH$26,1,'FD mesh'!$B$15+1)*Setup!$B$22</f>
        <v>18.0368226609528</v>
      </c>
      <c r="AC583" s="0" t="n">
        <f aca="false">SUMPRODUCT('FD inverse'!$A$27:$BH$27,'FD mesh'!$B$84:$BI$84,$E582:$BL582)+'FD inverse'!$A$27*$C583/Setup!$B$17+INDEX('FD inverse'!$A$27:$BH$27,1,'FD mesh'!$B$15+1)*Setup!$B$22</f>
        <v>17.4929493231371</v>
      </c>
      <c r="AD583" s="0" t="n">
        <f aca="false">SUMPRODUCT('FD inverse'!$A$28:$BH$28,'FD mesh'!$B$84:$BI$84,$E582:$BL582)+'FD inverse'!$A$28*$C583/Setup!$B$17+INDEX('FD inverse'!$A$28:$BH$28,1,'FD mesh'!$B$15+1)*Setup!$B$22</f>
        <v>16.9489518079628</v>
      </c>
      <c r="AE583" s="0" t="n">
        <f aca="false">SUMPRODUCT('FD inverse'!$A$29:$BH$29,'FD mesh'!$B$84:$BI$84,$E582:$BL582)+'FD inverse'!$A$29*$C583/Setup!$B$17+INDEX('FD inverse'!$A$29:$BH$29,1,'FD mesh'!$B$15+1)*Setup!$B$22</f>
        <v>16.4048899576645</v>
      </c>
      <c r="AF583" s="0" t="n">
        <f aca="false">SUMPRODUCT('FD inverse'!$A$30:$BH$30,'FD mesh'!$B$84:$BI$84,$E582:$BL582)+'FD inverse'!$A$30*$C583/Setup!$B$17+INDEX('FD inverse'!$A$30:$BH$30,1,'FD mesh'!$B$15+1)*Setup!$B$22</f>
        <v>15.8608163514906</v>
      </c>
      <c r="AG583" s="0" t="n">
        <f aca="false">SUMPRODUCT('FD inverse'!$A$31:$BH$31,'FD mesh'!$B$84:$BI$84,$E582:$BL582)+'FD inverse'!$A$31*$C583/Setup!$B$17+INDEX('FD inverse'!$A$31:$BH$31,1,'FD mesh'!$B$15+1)*Setup!$B$22</f>
        <v>15.3167783962702</v>
      </c>
      <c r="AH583" s="0" t="n">
        <f aca="false">SUMPRODUCT('FD inverse'!$A$32:$BH$32,'FD mesh'!$B$84:$BI$84,$E582:$BL582)+'FD inverse'!$A$32*$C583/Setup!$B$17+INDEX('FD inverse'!$A$32:$BH$32,1,'FD mesh'!$B$15+1)*Setup!$B$22</f>
        <v>15.2939183479887</v>
      </c>
      <c r="AI583" s="0" t="n">
        <f aca="false">SUMPRODUCT('FD inverse'!$A$33:$BH$33,'FD mesh'!$B$84:$BI$84,$E582:$BL582)+'FD inverse'!$A$33*$C583/Setup!$B$17+INDEX('FD inverse'!$A$33:$BH$33,1,'FD mesh'!$B$15+1)*Setup!$B$22</f>
        <v>15.2711976159637</v>
      </c>
      <c r="AJ583" s="0" t="n">
        <f aca="false">SUMPRODUCT('FD inverse'!$A$34:$BH$34,'FD mesh'!$B$84:$BI$84,$E582:$BL582)+'FD inverse'!$A$34*$C583/Setup!$B$17+INDEX('FD inverse'!$A$34:$BH$34,1,'FD mesh'!$B$15+1)*Setup!$B$22</f>
        <v>15.2486152995285</v>
      </c>
      <c r="AK583" s="0" t="n">
        <f aca="false">SUMPRODUCT('FD inverse'!$A$35:$BH$35,'FD mesh'!$B$84:$BI$84,$E582:$BL582)+'FD inverse'!$A$35*$C583/Setup!$B$17+INDEX('FD inverse'!$A$35:$BH$35,1,'FD mesh'!$B$15+1)*Setup!$B$22</f>
        <v>15.2261681118553</v>
      </c>
      <c r="AL583" s="0" t="n">
        <f aca="false">SUMPRODUCT('FD inverse'!$A$36:$BH$36,'FD mesh'!$B$84:$BI$84,$E582:$BL582)+'FD inverse'!$A$36*$C583/Setup!$B$17+INDEX('FD inverse'!$A$36:$BH$36,1,'FD mesh'!$B$15+1)*Setup!$B$22</f>
        <v>15.2038506177768</v>
      </c>
      <c r="AM583" s="0" t="n">
        <f aca="false">SUMPRODUCT('FD inverse'!$A$37:$BH$37,'FD mesh'!$B$84:$BI$84,$E582:$BL582)+'FD inverse'!$A$37*$C583/Setup!$B$17+INDEX('FD inverse'!$A$37:$BH$37,1,'FD mesh'!$B$15+1)*Setup!$B$22</f>
        <v>15.1816554616459</v>
      </c>
      <c r="AN583" s="0" t="n">
        <f aca="false">SUMPRODUCT('FD inverse'!$A$38:$BH$38,'FD mesh'!$B$84:$BI$84,$E582:$BL582)+'FD inverse'!$A$38*$C583/Setup!$B$17+INDEX('FD inverse'!$A$38:$BH$38,1,'FD mesh'!$B$15+1)*Setup!$B$22</f>
        <v>15.1595735853872</v>
      </c>
      <c r="AO583" s="0" t="n">
        <f aca="false">SUMPRODUCT('FD inverse'!$A$39:$BH$39,'FD mesh'!$B$84:$BI$84,$E582:$BL582)+'FD inverse'!$A$39*$C583/Setup!$B$17+INDEX('FD inverse'!$A$39:$BH$39,1,'FD mesh'!$B$15+1)*Setup!$B$22</f>
        <v>15.1375944371085</v>
      </c>
      <c r="AP583" s="0" t="n">
        <f aca="false">SUMPRODUCT('FD inverse'!$A$40:$BH$40,'FD mesh'!$B$84:$BI$84,$E582:$BL582)+'FD inverse'!$A$40*$C583/Setup!$B$17+INDEX('FD inverse'!$A$40:$BH$40,1,'FD mesh'!$B$15+1)*Setup!$B$22</f>
        <v>15.1157061708348</v>
      </c>
      <c r="AQ583" s="0" t="n">
        <f aca="false">SUMPRODUCT('FD inverse'!$A$41:$BH$41,'FD mesh'!$B$84:$BI$84,$E582:$BL582)+'FD inverse'!$A$41*$C583/Setup!$B$17+INDEX('FD inverse'!$A$41:$BH$41,1,'FD mesh'!$B$15+1)*Setup!$B$22</f>
        <v>15.0938958380895</v>
      </c>
      <c r="AR583" s="0" t="n">
        <f aca="false">SUMPRODUCT('FD inverse'!$A$42:$BH$42,'FD mesh'!$B$84:$BI$84,$E582:$BL582)+'FD inverse'!$A$42*$C583/Setup!$B$17+INDEX('FD inverse'!$A$42:$BH$42,1,'FD mesh'!$B$15+1)*Setup!$B$22</f>
        <v>15.0721495721947</v>
      </c>
      <c r="AS583" s="0" t="n">
        <f aca="false">SUMPRODUCT('FD inverse'!$A$43:$BH$43,'FD mesh'!$B$84:$BI$84,$E582:$BL582)+'FD inverse'!$A$43*$C583/Setup!$B$17+INDEX('FD inverse'!$A$43:$BH$43,1,'FD mesh'!$B$15+1)*Setup!$B$22</f>
        <v>0</v>
      </c>
      <c r="AT583" s="0" t="n">
        <f aca="false">SUMPRODUCT('FD inverse'!$A$44:$BH$44,'FD mesh'!$B$84:$BI$84,$E582:$BL582)+'FD inverse'!$A$44*$C583/Setup!$B$17+INDEX('FD inverse'!$A$44:$BH$44,1,'FD mesh'!$B$15+1)*Setup!$B$22</f>
        <v>0</v>
      </c>
      <c r="AU583" s="0" t="n">
        <f aca="false">SUMPRODUCT('FD inverse'!$A$45:$BH$45,'FD mesh'!$B$84:$BI$84,$E582:$BL582)+'FD inverse'!$A$45*$C583/Setup!$B$17+INDEX('FD inverse'!$A$45:$BH$45,1,'FD mesh'!$B$15+1)*Setup!$B$22</f>
        <v>0</v>
      </c>
      <c r="AV583" s="0" t="n">
        <f aca="false">SUMPRODUCT('FD inverse'!$A$46:$BH$46,'FD mesh'!$B$84:$BI$84,$E582:$BL582)+'FD inverse'!$A$46*$C583/Setup!$B$17+INDEX('FD inverse'!$A$46:$BH$46,1,'FD mesh'!$B$15+1)*Setup!$B$22</f>
        <v>0</v>
      </c>
      <c r="AW583" s="0" t="n">
        <f aca="false">SUMPRODUCT('FD inverse'!$A$47:$BH$47,'FD mesh'!$B$84:$BI$84,$E582:$BL582)+'FD inverse'!$A$47*$C583/Setup!$B$17+INDEX('FD inverse'!$A$47:$BH$47,1,'FD mesh'!$B$15+1)*Setup!$B$22</f>
        <v>0</v>
      </c>
      <c r="AX583" s="0" t="n">
        <f aca="false">SUMPRODUCT('FD inverse'!$A$48:$BH$48,'FD mesh'!$B$84:$BI$84,$E582:$BL582)+'FD inverse'!$A$48*$C583/Setup!$B$17+INDEX('FD inverse'!$A$48:$BH$48,1,'FD mesh'!$B$15+1)*Setup!$B$22</f>
        <v>0</v>
      </c>
      <c r="AY583" s="0" t="n">
        <f aca="false">SUMPRODUCT('FD inverse'!$A$49:$BH$49,'FD mesh'!$B$84:$BI$84,$E582:$BL582)+'FD inverse'!$A$49*$C583/Setup!$B$17+INDEX('FD inverse'!$A$49:$BH$49,1,'FD mesh'!$B$15+1)*Setup!$B$22</f>
        <v>0</v>
      </c>
      <c r="AZ583" s="0" t="n">
        <f aca="false">SUMPRODUCT('FD inverse'!$A$50:$BH$50,'FD mesh'!$B$84:$BI$84,$E582:$BL582)+'FD inverse'!$A$50*$C583/Setup!$B$17+INDEX('FD inverse'!$A$50:$BH$50,1,'FD mesh'!$B$15+1)*Setup!$B$22</f>
        <v>0</v>
      </c>
      <c r="BA583" s="0" t="n">
        <f aca="false">SUMPRODUCT('FD inverse'!$A$51:$BH$51,'FD mesh'!$B$84:$BI$84,$E582:$BL582)+'FD inverse'!$A$51*$C583/Setup!$B$17+INDEX('FD inverse'!$A$51:$BH$51,1,'FD mesh'!$B$15+1)*Setup!$B$22</f>
        <v>0</v>
      </c>
      <c r="BB583" s="0" t="n">
        <f aca="false">SUMPRODUCT('FD inverse'!$A$52:$BH$52,'FD mesh'!$B$84:$BI$84,$E582:$BL582)+'FD inverse'!$A$52*$C583/Setup!$B$17+INDEX('FD inverse'!$A$52:$BH$52,1,'FD mesh'!$B$15+1)*Setup!$B$22</f>
        <v>0</v>
      </c>
      <c r="BC583" s="0" t="n">
        <f aca="false">SUMPRODUCT('FD inverse'!$A$53:$BH$53,'FD mesh'!$B$84:$BI$84,$E582:$BL582)+'FD inverse'!$A$53*$C583/Setup!$B$17+INDEX('FD inverse'!$A$53:$BH$53,1,'FD mesh'!$B$15+1)*Setup!$B$22</f>
        <v>0</v>
      </c>
      <c r="BD583" s="0" t="n">
        <f aca="false">SUMPRODUCT('FD inverse'!$A$54:$BH$54,'FD mesh'!$B$84:$BI$84,$E582:$BL582)+'FD inverse'!$A$54*$C583/Setup!$B$17+INDEX('FD inverse'!$A$54:$BH$54,1,'FD mesh'!$B$15+1)*Setup!$B$22</f>
        <v>0</v>
      </c>
      <c r="BE583" s="0" t="n">
        <f aca="false">SUMPRODUCT('FD inverse'!$A$55:$BH$55,'FD mesh'!$B$84:$BI$84,$E582:$BL582)+'FD inverse'!$A$55*$C583/Setup!$B$17+INDEX('FD inverse'!$A$55:$BH$55,1,'FD mesh'!$B$15+1)*Setup!$B$22</f>
        <v>0</v>
      </c>
      <c r="BF583" s="0" t="n">
        <f aca="false">SUMPRODUCT('FD inverse'!$A$56:$BH$56,'FD mesh'!$B$84:$BI$84,$E582:$BL582)+'FD inverse'!$A$56*$C583/Setup!$B$17+INDEX('FD inverse'!$A$56:$BH$56,1,'FD mesh'!$B$15+1)*Setup!$B$22</f>
        <v>0</v>
      </c>
      <c r="BG583" s="0" t="n">
        <f aca="false">SUMPRODUCT('FD inverse'!$A$57:$BH$57,'FD mesh'!$B$84:$BI$84,$E582:$BL582)+'FD inverse'!$A$57*$C583/Setup!$B$17+INDEX('FD inverse'!$A$57:$BH$57,1,'FD mesh'!$B$15+1)*Setup!$B$22</f>
        <v>0</v>
      </c>
      <c r="BH583" s="0" t="n">
        <f aca="false">SUMPRODUCT('FD inverse'!$A$58:$BH$58,'FD mesh'!$B$84:$BI$84,$E582:$BL582)+'FD inverse'!$A$58*$C583/Setup!$B$17+INDEX('FD inverse'!$A$58:$BH$58,1,'FD mesh'!$B$15+1)*Setup!$B$22</f>
        <v>0</v>
      </c>
      <c r="BI583" s="0" t="n">
        <f aca="false">SUMPRODUCT('FD inverse'!$A$59:$BH$59,'FD mesh'!$B$84:$BI$84,$E582:$BL582)+'FD inverse'!$A$59*$C583/Setup!$B$17+INDEX('FD inverse'!$A$59:$BH$59,1,'FD mesh'!$B$15+1)*Setup!$B$22</f>
        <v>0</v>
      </c>
      <c r="BJ583" s="0" t="n">
        <f aca="false">SUMPRODUCT('FD inverse'!$A$60:$BH$60,'FD mesh'!$B$84:$BI$84,$E582:$BL582)+'FD inverse'!$A$60*$C583/Setup!$B$17+INDEX('FD inverse'!$A$60:$BH$60,1,'FD mesh'!$B$15+1)*Setup!$B$22</f>
        <v>0</v>
      </c>
      <c r="BK583" s="0" t="n">
        <f aca="false">SUMPRODUCT('FD inverse'!$A$61:$BH$61,'FD mesh'!$B$84:$BI$84,$E582:$BL582)+'FD inverse'!$A$61*$C583/Setup!$B$17+INDEX('FD inverse'!$A$61:$BH$61,1,'FD mesh'!$B$15+1)*Setup!$B$22</f>
        <v>0</v>
      </c>
      <c r="BL583" s="0" t="n">
        <f aca="false">SUMPRODUCT('FD inverse'!$A$62:$BH$62,'FD mesh'!$B$84:$BI$84,$E582:$BL582)+'FD inverse'!$A$62*$C583/Setup!$B$17+INDEX('FD inverse'!$A$62:$BH$62,1,'FD mesh'!$B$15+1)*Setup!$B$22</f>
        <v>0</v>
      </c>
    </row>
    <row r="584" customFormat="false" ht="15" hidden="false" customHeight="false" outlineLevel="0" collapsed="false">
      <c r="A584" s="0" t="n">
        <v>579</v>
      </c>
      <c r="B584" s="0" t="n">
        <f aca="false">A584*Setup!$B$11/3600</f>
        <v>48.25</v>
      </c>
      <c r="C584" s="0" t="n">
        <f aca="false">Setup!$B$7+Setup!$B$8*COS(2*PI()*(B584-Setup!$B$9)/24)</f>
        <v>21.7777190679216</v>
      </c>
      <c r="D584" s="0" t="n">
        <f aca="false">(C584-E584)/Setup!$B$17</f>
        <v>-6.02691967712577</v>
      </c>
      <c r="E584" s="0" t="n">
        <f aca="false">SUMPRODUCT('FD inverse'!$A$3:$BH$3,'FD mesh'!$B$84:$BI$84,$E583:$BL583)+'FD inverse'!$A$3*$C584/Setup!$B$17+INDEX('FD inverse'!$A$3:$BH$3,1,'FD mesh'!$B$15+1)*Setup!$B$22</f>
        <v>22.5612186259479</v>
      </c>
      <c r="F584" s="0" t="n">
        <f aca="false">SUMPRODUCT('FD inverse'!$A$4:$BH$4,'FD mesh'!$B$84:$BI$84,$E583:$BL583)+'FD inverse'!$A$4*$C584/Setup!$B$17+INDEX('FD inverse'!$A$4:$BH$4,1,'FD mesh'!$B$15+1)*Setup!$B$22</f>
        <v>22.7301394514217</v>
      </c>
      <c r="G584" s="0" t="n">
        <f aca="false">SUMPRODUCT('FD inverse'!$A$5:$BH$5,'FD mesh'!$B$84:$BI$84,$E583:$BL583)+'FD inverse'!$A$5*$C584/Setup!$B$17+INDEX('FD inverse'!$A$5:$BH$5,1,'FD mesh'!$B$15+1)*Setup!$B$22</f>
        <v>22.8806743869392</v>
      </c>
      <c r="H584" s="0" t="n">
        <f aca="false">SUMPRODUCT('FD inverse'!$A$6:$BH$6,'FD mesh'!$B$84:$BI$84,$E583:$BL583)+'FD inverse'!$A$6*$C584/Setup!$B$17+INDEX('FD inverse'!$A$6:$BH$6,1,'FD mesh'!$B$15+1)*Setup!$B$22</f>
        <v>23.3599117454494</v>
      </c>
      <c r="I584" s="0" t="n">
        <f aca="false">SUMPRODUCT('FD inverse'!$A$7:$BH$7,'FD mesh'!$B$84:$BI$84,$E583:$BL583)+'FD inverse'!$A$7*$C584/Setup!$B$17+INDEX('FD inverse'!$A$7:$BH$7,1,'FD mesh'!$B$15+1)*Setup!$B$22</f>
        <v>23.397501966626</v>
      </c>
      <c r="J584" s="0" t="n">
        <f aca="false">SUMPRODUCT('FD inverse'!$A$8:$BH$8,'FD mesh'!$B$84:$BI$84,$E583:$BL583)+'FD inverse'!$A$8*$C584/Setup!$B$17+INDEX('FD inverse'!$A$8:$BH$8,1,'FD mesh'!$B$15+1)*Setup!$B$22</f>
        <v>23.426466506134</v>
      </c>
      <c r="K584" s="0" t="n">
        <f aca="false">SUMPRODUCT('FD inverse'!$A$9:$BH$9,'FD mesh'!$B$84:$BI$84,$E583:$BL583)+'FD inverse'!$A$9*$C584/Setup!$B$17+INDEX('FD inverse'!$A$9:$BH$9,1,'FD mesh'!$B$15+1)*Setup!$B$22</f>
        <v>23.44774103325</v>
      </c>
      <c r="L584" s="0" t="n">
        <f aca="false">SUMPRODUCT('FD inverse'!$A$10:$BH$10,'FD mesh'!$B$84:$BI$84,$E583:$BL583)+'FD inverse'!$A$10*$C584/Setup!$B$17+INDEX('FD inverse'!$A$10:$BH$10,1,'FD mesh'!$B$15+1)*Setup!$B$22</f>
        <v>23.462172867699</v>
      </c>
      <c r="M584" s="0" t="n">
        <f aca="false">SUMPRODUCT('FD inverse'!$A$11:$BH$11,'FD mesh'!$B$84:$BI$84,$E583:$BL583)+'FD inverse'!$A$11*$C584/Setup!$B$17+INDEX('FD inverse'!$A$11:$BH$11,1,'FD mesh'!$B$15+1)*Setup!$B$22</f>
        <v>23.4705131103004</v>
      </c>
      <c r="N584" s="0" t="n">
        <f aca="false">SUMPRODUCT('FD inverse'!$A$12:$BH$12,'FD mesh'!$B$84:$BI$84,$E583:$BL583)+'FD inverse'!$A$12*$C584/Setup!$B$17+INDEX('FD inverse'!$A$12:$BH$12,1,'FD mesh'!$B$15+1)*Setup!$B$22</f>
        <v>23.4734101385378</v>
      </c>
      <c r="O584" s="0" t="n">
        <f aca="false">SUMPRODUCT('FD inverse'!$A$13:$BH$13,'FD mesh'!$B$84:$BI$84,$E583:$BL583)+'FD inverse'!$A$13*$C584/Setup!$B$17+INDEX('FD inverse'!$A$13:$BH$13,1,'FD mesh'!$B$15+1)*Setup!$B$22</f>
        <v>23.4714043454682</v>
      </c>
      <c r="P584" s="0" t="n">
        <f aca="false">SUMPRODUCT('FD inverse'!$A$14:$BH$14,'FD mesh'!$B$84:$BI$84,$E583:$BL583)+'FD inverse'!$A$14*$C584/Setup!$B$17+INDEX('FD inverse'!$A$14:$BH$14,1,'FD mesh'!$B$15+1)*Setup!$B$22</f>
        <v>23.4649240169838</v>
      </c>
      <c r="Q584" s="0" t="n">
        <f aca="false">SUMPRODUCT('FD inverse'!$A$15:$BH$15,'FD mesh'!$B$84:$BI$84,$E583:$BL583)+'FD inverse'!$A$15*$C584/Setup!$B$17+INDEX('FD inverse'!$A$15:$BH$15,1,'FD mesh'!$B$15+1)*Setup!$B$22</f>
        <v>23.4542822598634</v>
      </c>
      <c r="R584" s="0" t="n">
        <f aca="false">SUMPRODUCT('FD inverse'!$A$16:$BH$16,'FD mesh'!$B$84:$BI$84,$E583:$BL583)+'FD inverse'!$A$16*$C584/Setup!$B$17+INDEX('FD inverse'!$A$16:$BH$16,1,'FD mesh'!$B$15+1)*Setup!$B$22</f>
        <v>23.4396749111327</v>
      </c>
      <c r="S584" s="0" t="n">
        <f aca="false">SUMPRODUCT('FD inverse'!$A$17:$BH$17,'FD mesh'!$B$84:$BI$84,$E583:$BL583)+'FD inverse'!$A$17*$C584/Setup!$B$17+INDEX('FD inverse'!$A$17:$BH$17,1,'FD mesh'!$B$15+1)*Setup!$B$22</f>
        <v>22.9043300740564</v>
      </c>
      <c r="T584" s="0" t="n">
        <f aca="false">SUMPRODUCT('FD inverse'!$A$18:$BH$18,'FD mesh'!$B$84:$BI$84,$E583:$BL583)+'FD inverse'!$A$18*$C584/Setup!$B$17+INDEX('FD inverse'!$A$18:$BH$18,1,'FD mesh'!$B$15+1)*Setup!$B$22</f>
        <v>22.3673218543594</v>
      </c>
      <c r="U584" s="0" t="n">
        <f aca="false">SUMPRODUCT('FD inverse'!$A$19:$BH$19,'FD mesh'!$B$84:$BI$84,$E583:$BL583)+'FD inverse'!$A$19*$C584/Setup!$B$17+INDEX('FD inverse'!$A$19:$BH$19,1,'FD mesh'!$B$15+1)*Setup!$B$22</f>
        <v>21.8288983261932</v>
      </c>
      <c r="V584" s="0" t="n">
        <f aca="false">SUMPRODUCT('FD inverse'!$A$20:$BH$20,'FD mesh'!$B$84:$BI$84,$E583:$BL583)+'FD inverse'!$A$20*$C584/Setup!$B$17+INDEX('FD inverse'!$A$20:$BH$20,1,'FD mesh'!$B$15+1)*Setup!$B$22</f>
        <v>21.2892811424176</v>
      </c>
      <c r="W584" s="0" t="n">
        <f aca="false">SUMPRODUCT('FD inverse'!$A$21:$BH$21,'FD mesh'!$B$84:$BI$84,$E583:$BL583)+'FD inverse'!$A$21*$C584/Setup!$B$17+INDEX('FD inverse'!$A$21:$BH$21,1,'FD mesh'!$B$15+1)*Setup!$B$22</f>
        <v>20.7486672233798</v>
      </c>
      <c r="X584" s="0" t="n">
        <f aca="false">SUMPRODUCT('FD inverse'!$A$22:$BH$22,'FD mesh'!$B$84:$BI$84,$E583:$BL583)+'FD inverse'!$A$22*$C584/Setup!$B$17+INDEX('FD inverse'!$A$22:$BH$22,1,'FD mesh'!$B$15+1)*Setup!$B$22</f>
        <v>20.2072305196038</v>
      </c>
      <c r="Y584" s="0" t="n">
        <f aca="false">SUMPRODUCT('FD inverse'!$A$23:$BH$23,'FD mesh'!$B$84:$BI$84,$E583:$BL583)+'FD inverse'!$A$23*$C584/Setup!$B$17+INDEX('FD inverse'!$A$23:$BH$23,1,'FD mesh'!$B$15+1)*Setup!$B$22</f>
        <v>19.6651238384612</v>
      </c>
      <c r="Z584" s="0" t="n">
        <f aca="false">SUMPRODUCT('FD inverse'!$A$24:$BH$24,'FD mesh'!$B$84:$BI$84,$E583:$BL583)+'FD inverse'!$A$24*$C584/Setup!$B$17+INDEX('FD inverse'!$A$24:$BH$24,1,'FD mesh'!$B$15+1)*Setup!$B$22</f>
        <v>19.1224807258186</v>
      </c>
      <c r="AA584" s="0" t="n">
        <f aca="false">SUMPRODUCT('FD inverse'!$A$25:$BH$25,'FD mesh'!$B$84:$BI$84,$E583:$BL583)+'FD inverse'!$A$25*$C584/Setup!$B$17+INDEX('FD inverse'!$A$25:$BH$25,1,'FD mesh'!$B$15+1)*Setup!$B$22</f>
        <v>18.5794173944964</v>
      </c>
      <c r="AB584" s="0" t="n">
        <f aca="false">SUMPRODUCT('FD inverse'!$A$26:$BH$26,'FD mesh'!$B$84:$BI$84,$E583:$BL583)+'FD inverse'!$A$26*$C584/Setup!$B$17+INDEX('FD inverse'!$A$26:$BH$26,1,'FD mesh'!$B$15+1)*Setup!$B$22</f>
        <v>18.036034692144</v>
      </c>
      <c r="AC584" s="0" t="n">
        <f aca="false">SUMPRODUCT('FD inverse'!$A$27:$BH$27,'FD mesh'!$B$84:$BI$84,$E583:$BL583)+'FD inverse'!$A$27*$C584/Setup!$B$17+INDEX('FD inverse'!$A$27:$BH$27,1,'FD mesh'!$B$15+1)*Setup!$B$22</f>
        <v>17.4924201018278</v>
      </c>
      <c r="AD584" s="0" t="n">
        <f aca="false">SUMPRODUCT('FD inverse'!$A$28:$BH$28,'FD mesh'!$B$84:$BI$84,$E583:$BL583)+'FD inverse'!$A$28*$C584/Setup!$B$17+INDEX('FD inverse'!$A$28:$BH$28,1,'FD mesh'!$B$15+1)*Setup!$B$22</f>
        <v>16.9486497692407</v>
      </c>
      <c r="AE584" s="0" t="n">
        <f aca="false">SUMPRODUCT('FD inverse'!$A$29:$BH$29,'FD mesh'!$B$84:$BI$84,$E583:$BL583)+'FD inverse'!$A$29*$C584/Setup!$B$17+INDEX('FD inverse'!$A$29:$BH$29,1,'FD mesh'!$B$15+1)*Setup!$B$22</f>
        <v>16.4047905509724</v>
      </c>
      <c r="AF584" s="0" t="n">
        <f aca="false">SUMPRODUCT('FD inverse'!$A$30:$BH$30,'FD mesh'!$B$84:$BI$84,$E583:$BL583)+'FD inverse'!$A$30*$C584/Setup!$B$17+INDEX('FD inverse'!$A$30:$BH$30,1,'FD mesh'!$B$15+1)*Setup!$B$22</f>
        <v>15.8609020787348</v>
      </c>
      <c r="AG584" s="0" t="n">
        <f aca="false">SUMPRODUCT('FD inverse'!$A$31:$BH$31,'FD mesh'!$B$84:$BI$84,$E583:$BL583)+'FD inverse'!$A$31*$C584/Setup!$B$17+INDEX('FD inverse'!$A$31:$BH$31,1,'FD mesh'!$B$15+1)*Setup!$B$22</f>
        <v>15.3170388348005</v>
      </c>
      <c r="AH584" s="0" t="n">
        <f aca="false">SUMPRODUCT('FD inverse'!$A$32:$BH$32,'FD mesh'!$B$84:$BI$84,$E583:$BL583)+'FD inverse'!$A$32*$C584/Setup!$B$17+INDEX('FD inverse'!$A$32:$BH$32,1,'FD mesh'!$B$15+1)*Setup!$B$22</f>
        <v>15.2941832084816</v>
      </c>
      <c r="AI584" s="0" t="n">
        <f aca="false">SUMPRODUCT('FD inverse'!$A$33:$BH$33,'FD mesh'!$B$84:$BI$84,$E583:$BL583)+'FD inverse'!$A$33*$C584/Setup!$B$17+INDEX('FD inverse'!$A$33:$BH$33,1,'FD mesh'!$B$15+1)*Setup!$B$22</f>
        <v>15.2714616606447</v>
      </c>
      <c r="AJ584" s="0" t="n">
        <f aca="false">SUMPRODUCT('FD inverse'!$A$34:$BH$34,'FD mesh'!$B$84:$BI$84,$E583:$BL583)+'FD inverse'!$A$34*$C584/Setup!$B$17+INDEX('FD inverse'!$A$34:$BH$34,1,'FD mesh'!$B$15+1)*Setup!$B$22</f>
        <v>15.2488737783072</v>
      </c>
      <c r="AK584" s="0" t="n">
        <f aca="false">SUMPRODUCT('FD inverse'!$A$35:$BH$35,'FD mesh'!$B$84:$BI$84,$E583:$BL583)+'FD inverse'!$A$35*$C584/Setup!$B$17+INDEX('FD inverse'!$A$35:$BH$35,1,'FD mesh'!$B$15+1)*Setup!$B$22</f>
        <v>15.2264167438811</v>
      </c>
      <c r="AL584" s="0" t="n">
        <f aca="false">SUMPRODUCT('FD inverse'!$A$36:$BH$36,'FD mesh'!$B$84:$BI$84,$E583:$BL583)+'FD inverse'!$A$36*$C584/Setup!$B$17+INDEX('FD inverse'!$A$36:$BH$36,1,'FD mesh'!$B$15+1)*Setup!$B$22</f>
        <v>15.2040855727133</v>
      </c>
      <c r="AM584" s="0" t="n">
        <f aca="false">SUMPRODUCT('FD inverse'!$A$37:$BH$37,'FD mesh'!$B$84:$BI$84,$E583:$BL583)+'FD inverse'!$A$37*$C584/Setup!$B$17+INDEX('FD inverse'!$A$37:$BH$37,1,'FD mesh'!$B$15+1)*Setup!$B$22</f>
        <v>15.181873341146</v>
      </c>
      <c r="AN584" s="0" t="n">
        <f aca="false">SUMPRODUCT('FD inverse'!$A$38:$BH$38,'FD mesh'!$B$84:$BI$84,$E583:$BL583)+'FD inverse'!$A$38*$C584/Setup!$B$17+INDEX('FD inverse'!$A$38:$BH$38,1,'FD mesh'!$B$15+1)*Setup!$B$22</f>
        <v>15.1597714052003</v>
      </c>
      <c r="AO584" s="0" t="n">
        <f aca="false">SUMPRODUCT('FD inverse'!$A$39:$BH$39,'FD mesh'!$B$84:$BI$84,$E583:$BL583)+'FD inverse'!$A$39*$C584/Setup!$B$17+INDEX('FD inverse'!$A$39:$BH$39,1,'FD mesh'!$B$15+1)*Setup!$B$22</f>
        <v>15.1377696102003</v>
      </c>
      <c r="AP584" s="0" t="n">
        <f aca="false">SUMPRODUCT('FD inverse'!$A$40:$BH$40,'FD mesh'!$B$84:$BI$84,$E583:$BL583)+'FD inverse'!$A$40*$C584/Setup!$B$17+INDEX('FD inverse'!$A$40:$BH$40,1,'FD mesh'!$B$15+1)*Setup!$B$22</f>
        <v>15.1158564918542</v>
      </c>
      <c r="AQ584" s="0" t="n">
        <f aca="false">SUMPRODUCT('FD inverse'!$A$41:$BH$41,'FD mesh'!$B$84:$BI$84,$E583:$BL583)+'FD inverse'!$A$41*$C584/Setup!$B$17+INDEX('FD inverse'!$A$41:$BH$41,1,'FD mesh'!$B$15+1)*Setup!$B$22</f>
        <v>15.0940194694705</v>
      </c>
      <c r="AR584" s="0" t="n">
        <f aca="false">SUMPRODUCT('FD inverse'!$A$42:$BH$42,'FD mesh'!$B$84:$BI$84,$E583:$BL583)+'FD inverse'!$A$42*$C584/Setup!$B$17+INDEX('FD inverse'!$A$42:$BH$42,1,'FD mesh'!$B$15+1)*Setup!$B$22</f>
        <v>15.0722450321396</v>
      </c>
      <c r="AS584" s="0" t="n">
        <f aca="false">SUMPRODUCT('FD inverse'!$A$43:$BH$43,'FD mesh'!$B$84:$BI$84,$E583:$BL583)+'FD inverse'!$A$43*$C584/Setup!$B$17+INDEX('FD inverse'!$A$43:$BH$43,1,'FD mesh'!$B$15+1)*Setup!$B$22</f>
        <v>0</v>
      </c>
      <c r="AT584" s="0" t="n">
        <f aca="false">SUMPRODUCT('FD inverse'!$A$44:$BH$44,'FD mesh'!$B$84:$BI$84,$E583:$BL583)+'FD inverse'!$A$44*$C584/Setup!$B$17+INDEX('FD inverse'!$A$44:$BH$44,1,'FD mesh'!$B$15+1)*Setup!$B$22</f>
        <v>0</v>
      </c>
      <c r="AU584" s="0" t="n">
        <f aca="false">SUMPRODUCT('FD inverse'!$A$45:$BH$45,'FD mesh'!$B$84:$BI$84,$E583:$BL583)+'FD inverse'!$A$45*$C584/Setup!$B$17+INDEX('FD inverse'!$A$45:$BH$45,1,'FD mesh'!$B$15+1)*Setup!$B$22</f>
        <v>0</v>
      </c>
      <c r="AV584" s="0" t="n">
        <f aca="false">SUMPRODUCT('FD inverse'!$A$46:$BH$46,'FD mesh'!$B$84:$BI$84,$E583:$BL583)+'FD inverse'!$A$46*$C584/Setup!$B$17+INDEX('FD inverse'!$A$46:$BH$46,1,'FD mesh'!$B$15+1)*Setup!$B$22</f>
        <v>0</v>
      </c>
      <c r="AW584" s="0" t="n">
        <f aca="false">SUMPRODUCT('FD inverse'!$A$47:$BH$47,'FD mesh'!$B$84:$BI$84,$E583:$BL583)+'FD inverse'!$A$47*$C584/Setup!$B$17+INDEX('FD inverse'!$A$47:$BH$47,1,'FD mesh'!$B$15+1)*Setup!$B$22</f>
        <v>0</v>
      </c>
      <c r="AX584" s="0" t="n">
        <f aca="false">SUMPRODUCT('FD inverse'!$A$48:$BH$48,'FD mesh'!$B$84:$BI$84,$E583:$BL583)+'FD inverse'!$A$48*$C584/Setup!$B$17+INDEX('FD inverse'!$A$48:$BH$48,1,'FD mesh'!$B$15+1)*Setup!$B$22</f>
        <v>0</v>
      </c>
      <c r="AY584" s="0" t="n">
        <f aca="false">SUMPRODUCT('FD inverse'!$A$49:$BH$49,'FD mesh'!$B$84:$BI$84,$E583:$BL583)+'FD inverse'!$A$49*$C584/Setup!$B$17+INDEX('FD inverse'!$A$49:$BH$49,1,'FD mesh'!$B$15+1)*Setup!$B$22</f>
        <v>0</v>
      </c>
      <c r="AZ584" s="0" t="n">
        <f aca="false">SUMPRODUCT('FD inverse'!$A$50:$BH$50,'FD mesh'!$B$84:$BI$84,$E583:$BL583)+'FD inverse'!$A$50*$C584/Setup!$B$17+INDEX('FD inverse'!$A$50:$BH$50,1,'FD mesh'!$B$15+1)*Setup!$B$22</f>
        <v>0</v>
      </c>
      <c r="BA584" s="0" t="n">
        <f aca="false">SUMPRODUCT('FD inverse'!$A$51:$BH$51,'FD mesh'!$B$84:$BI$84,$E583:$BL583)+'FD inverse'!$A$51*$C584/Setup!$B$17+INDEX('FD inverse'!$A$51:$BH$51,1,'FD mesh'!$B$15+1)*Setup!$B$22</f>
        <v>0</v>
      </c>
      <c r="BB584" s="0" t="n">
        <f aca="false">SUMPRODUCT('FD inverse'!$A$52:$BH$52,'FD mesh'!$B$84:$BI$84,$E583:$BL583)+'FD inverse'!$A$52*$C584/Setup!$B$17+INDEX('FD inverse'!$A$52:$BH$52,1,'FD mesh'!$B$15+1)*Setup!$B$22</f>
        <v>0</v>
      </c>
      <c r="BC584" s="0" t="n">
        <f aca="false">SUMPRODUCT('FD inverse'!$A$53:$BH$53,'FD mesh'!$B$84:$BI$84,$E583:$BL583)+'FD inverse'!$A$53*$C584/Setup!$B$17+INDEX('FD inverse'!$A$53:$BH$53,1,'FD mesh'!$B$15+1)*Setup!$B$22</f>
        <v>0</v>
      </c>
      <c r="BD584" s="0" t="n">
        <f aca="false">SUMPRODUCT('FD inverse'!$A$54:$BH$54,'FD mesh'!$B$84:$BI$84,$E583:$BL583)+'FD inverse'!$A$54*$C584/Setup!$B$17+INDEX('FD inverse'!$A$54:$BH$54,1,'FD mesh'!$B$15+1)*Setup!$B$22</f>
        <v>0</v>
      </c>
      <c r="BE584" s="0" t="n">
        <f aca="false">SUMPRODUCT('FD inverse'!$A$55:$BH$55,'FD mesh'!$B$84:$BI$84,$E583:$BL583)+'FD inverse'!$A$55*$C584/Setup!$B$17+INDEX('FD inverse'!$A$55:$BH$55,1,'FD mesh'!$B$15+1)*Setup!$B$22</f>
        <v>0</v>
      </c>
      <c r="BF584" s="0" t="n">
        <f aca="false">SUMPRODUCT('FD inverse'!$A$56:$BH$56,'FD mesh'!$B$84:$BI$84,$E583:$BL583)+'FD inverse'!$A$56*$C584/Setup!$B$17+INDEX('FD inverse'!$A$56:$BH$56,1,'FD mesh'!$B$15+1)*Setup!$B$22</f>
        <v>0</v>
      </c>
      <c r="BG584" s="0" t="n">
        <f aca="false">SUMPRODUCT('FD inverse'!$A$57:$BH$57,'FD mesh'!$B$84:$BI$84,$E583:$BL583)+'FD inverse'!$A$57*$C584/Setup!$B$17+INDEX('FD inverse'!$A$57:$BH$57,1,'FD mesh'!$B$15+1)*Setup!$B$22</f>
        <v>0</v>
      </c>
      <c r="BH584" s="0" t="n">
        <f aca="false">SUMPRODUCT('FD inverse'!$A$58:$BH$58,'FD mesh'!$B$84:$BI$84,$E583:$BL583)+'FD inverse'!$A$58*$C584/Setup!$B$17+INDEX('FD inverse'!$A$58:$BH$58,1,'FD mesh'!$B$15+1)*Setup!$B$22</f>
        <v>0</v>
      </c>
      <c r="BI584" s="0" t="n">
        <f aca="false">SUMPRODUCT('FD inverse'!$A$59:$BH$59,'FD mesh'!$B$84:$BI$84,$E583:$BL583)+'FD inverse'!$A$59*$C584/Setup!$B$17+INDEX('FD inverse'!$A$59:$BH$59,1,'FD mesh'!$B$15+1)*Setup!$B$22</f>
        <v>0</v>
      </c>
      <c r="BJ584" s="0" t="n">
        <f aca="false">SUMPRODUCT('FD inverse'!$A$60:$BH$60,'FD mesh'!$B$84:$BI$84,$E583:$BL583)+'FD inverse'!$A$60*$C584/Setup!$B$17+INDEX('FD inverse'!$A$60:$BH$60,1,'FD mesh'!$B$15+1)*Setup!$B$22</f>
        <v>0</v>
      </c>
      <c r="BK584" s="0" t="n">
        <f aca="false">SUMPRODUCT('FD inverse'!$A$61:$BH$61,'FD mesh'!$B$84:$BI$84,$E583:$BL583)+'FD inverse'!$A$61*$C584/Setup!$B$17+INDEX('FD inverse'!$A$61:$BH$61,1,'FD mesh'!$B$15+1)*Setup!$B$22</f>
        <v>0</v>
      </c>
      <c r="BL584" s="0" t="n">
        <f aca="false">SUMPRODUCT('FD inverse'!$A$62:$BH$62,'FD mesh'!$B$84:$BI$84,$E583:$BL583)+'FD inverse'!$A$62*$C584/Setup!$B$17+INDEX('FD inverse'!$A$62:$BH$62,1,'FD mesh'!$B$15+1)*Setup!$B$22</f>
        <v>0</v>
      </c>
    </row>
    <row r="585" customFormat="false" ht="15" hidden="false" customHeight="false" outlineLevel="0" collapsed="false">
      <c r="A585" s="0" t="n">
        <v>580</v>
      </c>
      <c r="B585" s="0" t="n">
        <f aca="false">A585*Setup!$B$11/3600</f>
        <v>48.3333333333333</v>
      </c>
      <c r="C585" s="0" t="n">
        <f aca="false">Setup!$B$7+Setup!$B$8*COS(2*PI()*(B585-Setup!$B$9)/24)</f>
        <v>21.7056942545958</v>
      </c>
      <c r="D585" s="0" t="n">
        <f aca="false">(C585-E585)/Setup!$B$17</f>
        <v>-6.21404475720438</v>
      </c>
      <c r="E585" s="0" t="n">
        <f aca="false">SUMPRODUCT('FD inverse'!$A$3:$BH$3,'FD mesh'!$B$84:$BI$84,$E584:$BL584)+'FD inverse'!$A$3*$C585/Setup!$B$17+INDEX('FD inverse'!$A$3:$BH$3,1,'FD mesh'!$B$15+1)*Setup!$B$22</f>
        <v>22.5135200730324</v>
      </c>
      <c r="F585" s="0" t="n">
        <f aca="false">SUMPRODUCT('FD inverse'!$A$4:$BH$4,'FD mesh'!$B$84:$BI$84,$E584:$BL584)+'FD inverse'!$A$4*$C585/Setup!$B$17+INDEX('FD inverse'!$A$4:$BH$4,1,'FD mesh'!$B$15+1)*Setup!$B$22</f>
        <v>22.6881106328199</v>
      </c>
      <c r="G585" s="0" t="n">
        <f aca="false">SUMPRODUCT('FD inverse'!$A$5:$BH$5,'FD mesh'!$B$84:$BI$84,$E584:$BL584)+'FD inverse'!$A$5*$C585/Setup!$B$17+INDEX('FD inverse'!$A$5:$BH$5,1,'FD mesh'!$B$15+1)*Setup!$B$22</f>
        <v>22.8444595178671</v>
      </c>
      <c r="H585" s="0" t="n">
        <f aca="false">SUMPRODUCT('FD inverse'!$A$6:$BH$6,'FD mesh'!$B$84:$BI$84,$E584:$BL584)+'FD inverse'!$A$6*$C585/Setup!$B$17+INDEX('FD inverse'!$A$6:$BH$6,1,'FD mesh'!$B$15+1)*Setup!$B$22</f>
        <v>23.3433850962606</v>
      </c>
      <c r="I585" s="0" t="n">
        <f aca="false">SUMPRODUCT('FD inverse'!$A$7:$BH$7,'FD mesh'!$B$84:$BI$84,$E584:$BL584)+'FD inverse'!$A$7*$C585/Setup!$B$17+INDEX('FD inverse'!$A$7:$BH$7,1,'FD mesh'!$B$15+1)*Setup!$B$22</f>
        <v>23.3826626845583</v>
      </c>
      <c r="J585" s="0" t="n">
        <f aca="false">SUMPRODUCT('FD inverse'!$A$8:$BH$8,'FD mesh'!$B$84:$BI$84,$E584:$BL584)+'FD inverse'!$A$8*$C585/Setup!$B$17+INDEX('FD inverse'!$A$8:$BH$8,1,'FD mesh'!$B$15+1)*Setup!$B$22</f>
        <v>23.4131855341731</v>
      </c>
      <c r="K585" s="0" t="n">
        <f aca="false">SUMPRODUCT('FD inverse'!$A$9:$BH$9,'FD mesh'!$B$84:$BI$84,$E584:$BL584)+'FD inverse'!$A$9*$C585/Setup!$B$17+INDEX('FD inverse'!$A$9:$BH$9,1,'FD mesh'!$B$15+1)*Setup!$B$22</f>
        <v>23.4358730020999</v>
      </c>
      <c r="L585" s="0" t="n">
        <f aca="false">SUMPRODUCT('FD inverse'!$A$10:$BH$10,'FD mesh'!$B$84:$BI$84,$E584:$BL584)+'FD inverse'!$A$10*$C585/Setup!$B$17+INDEX('FD inverse'!$A$10:$BH$10,1,'FD mesh'!$B$15+1)*Setup!$B$22</f>
        <v>23.4515586817376</v>
      </c>
      <c r="M585" s="0" t="n">
        <f aca="false">SUMPRODUCT('FD inverse'!$A$11:$BH$11,'FD mesh'!$B$84:$BI$84,$E584:$BL584)+'FD inverse'!$A$11*$C585/Setup!$B$17+INDEX('FD inverse'!$A$11:$BH$11,1,'FD mesh'!$B$15+1)*Setup!$B$22</f>
        <v>23.460982304761</v>
      </c>
      <c r="N585" s="0" t="n">
        <f aca="false">SUMPRODUCT('FD inverse'!$A$12:$BH$12,'FD mesh'!$B$84:$BI$84,$E584:$BL584)+'FD inverse'!$A$12*$C585/Setup!$B$17+INDEX('FD inverse'!$A$12:$BH$12,1,'FD mesh'!$B$15+1)*Setup!$B$22</f>
        <v>23.4647830336609</v>
      </c>
      <c r="O585" s="0" t="n">
        <f aca="false">SUMPRODUCT('FD inverse'!$A$13:$BH$13,'FD mesh'!$B$84:$BI$84,$E584:$BL584)+'FD inverse'!$A$13*$C585/Setup!$B$17+INDEX('FD inverse'!$A$13:$BH$13,1,'FD mesh'!$B$15+1)*Setup!$B$22</f>
        <v>23.4634940251702</v>
      </c>
      <c r="P585" s="0" t="n">
        <f aca="false">SUMPRODUCT('FD inverse'!$A$14:$BH$14,'FD mesh'!$B$84:$BI$84,$E584:$BL584)+'FD inverse'!$A$14*$C585/Setup!$B$17+INDEX('FD inverse'!$A$14:$BH$14,1,'FD mesh'!$B$15+1)*Setup!$B$22</f>
        <v>23.4575381610465</v>
      </c>
      <c r="Q585" s="0" t="n">
        <f aca="false">SUMPRODUCT('FD inverse'!$A$15:$BH$15,'FD mesh'!$B$84:$BI$84,$E584:$BL584)+'FD inverse'!$A$15*$C585/Setup!$B$17+INDEX('FD inverse'!$A$15:$BH$15,1,'FD mesh'!$B$15+1)*Setup!$B$22</f>
        <v>23.4472248597917</v>
      </c>
      <c r="R585" s="0" t="n">
        <f aca="false">SUMPRODUCT('FD inverse'!$A$16:$BH$16,'FD mesh'!$B$84:$BI$84,$E584:$BL584)+'FD inverse'!$A$16*$C585/Setup!$B$17+INDEX('FD inverse'!$A$16:$BH$16,1,'FD mesh'!$B$15+1)*Setup!$B$22</f>
        <v>23.4327479006774</v>
      </c>
      <c r="S585" s="0" t="n">
        <f aca="false">SUMPRODUCT('FD inverse'!$A$17:$BH$17,'FD mesh'!$B$84:$BI$84,$E584:$BL584)+'FD inverse'!$A$17*$C585/Setup!$B$17+INDEX('FD inverse'!$A$17:$BH$17,1,'FD mesh'!$B$15+1)*Setup!$B$22</f>
        <v>22.8983581467318</v>
      </c>
      <c r="T585" s="0" t="n">
        <f aca="false">SUMPRODUCT('FD inverse'!$A$18:$BH$18,'FD mesh'!$B$84:$BI$84,$E584:$BL584)+'FD inverse'!$A$18*$C585/Setup!$B$17+INDEX('FD inverse'!$A$18:$BH$18,1,'FD mesh'!$B$15+1)*Setup!$B$22</f>
        <v>22.3622109398878</v>
      </c>
      <c r="U585" s="0" t="n">
        <f aca="false">SUMPRODUCT('FD inverse'!$A$19:$BH$19,'FD mesh'!$B$84:$BI$84,$E584:$BL584)+'FD inverse'!$A$19*$C585/Setup!$B$17+INDEX('FD inverse'!$A$19:$BH$19,1,'FD mesh'!$B$15+1)*Setup!$B$22</f>
        <v>21.8245596639279</v>
      </c>
      <c r="V585" s="0" t="n">
        <f aca="false">SUMPRODUCT('FD inverse'!$A$20:$BH$20,'FD mesh'!$B$84:$BI$84,$E584:$BL584)+'FD inverse'!$A$20*$C585/Setup!$B$17+INDEX('FD inverse'!$A$20:$BH$20,1,'FD mesh'!$B$15+1)*Setup!$B$22</f>
        <v>21.2856315816443</v>
      </c>
      <c r="W585" s="0" t="n">
        <f aca="false">SUMPRODUCT('FD inverse'!$A$21:$BH$21,'FD mesh'!$B$84:$BI$84,$E584:$BL584)+'FD inverse'!$A$21*$C585/Setup!$B$17+INDEX('FD inverse'!$A$21:$BH$21,1,'FD mesh'!$B$15+1)*Setup!$B$22</f>
        <v>20.7456294857616</v>
      </c>
      <c r="X585" s="0" t="n">
        <f aca="false">SUMPRODUCT('FD inverse'!$A$22:$BH$22,'FD mesh'!$B$84:$BI$84,$E584:$BL584)+'FD inverse'!$A$22*$C585/Setup!$B$17+INDEX('FD inverse'!$A$22:$BH$22,1,'FD mesh'!$B$15+1)*Setup!$B$22</f>
        <v>20.2047334270941</v>
      </c>
      <c r="Y585" s="0" t="n">
        <f aca="false">SUMPRODUCT('FD inverse'!$A$23:$BH$23,'FD mesh'!$B$84:$BI$84,$E584:$BL584)+'FD inverse'!$A$23*$C585/Setup!$B$17+INDEX('FD inverse'!$A$23:$BH$23,1,'FD mesh'!$B$15+1)*Setup!$B$22</f>
        <v>19.6631025097738</v>
      </c>
      <c r="Z585" s="0" t="n">
        <f aca="false">SUMPRODUCT('FD inverse'!$A$24:$BH$24,'FD mesh'!$B$84:$BI$84,$E584:$BL584)+'FD inverse'!$A$24*$C585/Setup!$B$17+INDEX('FD inverse'!$A$24:$BH$24,1,'FD mesh'!$B$15+1)*Setup!$B$22</f>
        <v>19.1208767442969</v>
      </c>
      <c r="AA585" s="0" t="n">
        <f aca="false">SUMPRODUCT('FD inverse'!$A$25:$BH$25,'FD mesh'!$B$84:$BI$84,$E584:$BL584)+'FD inverse'!$A$25*$C585/Setup!$B$17+INDEX('FD inverse'!$A$25:$BH$25,1,'FD mesh'!$B$15+1)*Setup!$B$22</f>
        <v>18.5781789499722</v>
      </c>
      <c r="AB585" s="0" t="n">
        <f aca="false">SUMPRODUCT('FD inverse'!$A$26:$BH$26,'FD mesh'!$B$84:$BI$84,$E584:$BL584)+'FD inverse'!$A$26*$C585/Setup!$B$17+INDEX('FD inverse'!$A$26:$BH$26,1,'FD mesh'!$B$15+1)*Setup!$B$22</f>
        <v>18.0351166991161</v>
      </c>
      <c r="AC585" s="0" t="n">
        <f aca="false">SUMPRODUCT('FD inverse'!$A$27:$BH$27,'FD mesh'!$B$84:$BI$84,$E584:$BL584)+'FD inverse'!$A$27*$C585/Setup!$B$17+INDEX('FD inverse'!$A$27:$BH$27,1,'FD mesh'!$B$15+1)*Setup!$B$22</f>
        <v>17.4917842960261</v>
      </c>
      <c r="AD585" s="0" t="n">
        <f aca="false">SUMPRODUCT('FD inverse'!$A$28:$BH$28,'FD mesh'!$B$84:$BI$84,$E584:$BL584)+'FD inverse'!$A$28*$C585/Setup!$B$17+INDEX('FD inverse'!$A$28:$BH$28,1,'FD mesh'!$B$15+1)*Setup!$B$22</f>
        <v>16.9482647843715</v>
      </c>
      <c r="AE585" s="0" t="n">
        <f aca="false">SUMPRODUCT('FD inverse'!$A$29:$BH$29,'FD mesh'!$B$84:$BI$84,$E584:$BL584)+'FD inverse'!$A$29*$C585/Setup!$B$17+INDEX('FD inverse'!$A$29:$BH$29,1,'FD mesh'!$B$15+1)*Setup!$B$22</f>
        <v>16.4046319771698</v>
      </c>
      <c r="AF585" s="0" t="n">
        <f aca="false">SUMPRODUCT('FD inverse'!$A$30:$BH$30,'FD mesh'!$B$84:$BI$84,$E584:$BL584)+'FD inverse'!$A$30*$C585/Setup!$B$17+INDEX('FD inverse'!$A$30:$BH$30,1,'FD mesh'!$B$15+1)*Setup!$B$22</f>
        <v>15.8609525039634</v>
      </c>
      <c r="AG585" s="0" t="n">
        <f aca="false">SUMPRODUCT('FD inverse'!$A$31:$BH$31,'FD mesh'!$B$84:$BI$84,$E584:$BL584)+'FD inverse'!$A$31*$C585/Setup!$B$17+INDEX('FD inverse'!$A$31:$BH$31,1,'FD mesh'!$B$15+1)*Setup!$B$22</f>
        <v>15.3172878701813</v>
      </c>
      <c r="AH585" s="0" t="n">
        <f aca="false">SUMPRODUCT('FD inverse'!$A$32:$BH$32,'FD mesh'!$B$84:$BI$84,$E584:$BL584)+'FD inverse'!$A$32*$C585/Setup!$B$17+INDEX('FD inverse'!$A$32:$BH$32,1,'FD mesh'!$B$15+1)*Setup!$B$22</f>
        <v>15.2944376580445</v>
      </c>
      <c r="AI585" s="0" t="n">
        <f aca="false">SUMPRODUCT('FD inverse'!$A$33:$BH$33,'FD mesh'!$B$84:$BI$84,$E584:$BL584)+'FD inverse'!$A$33*$C585/Setup!$B$17+INDEX('FD inverse'!$A$33:$BH$33,1,'FD mesh'!$B$15+1)*Setup!$B$22</f>
        <v>15.2717162541373</v>
      </c>
      <c r="AJ585" s="0" t="n">
        <f aca="false">SUMPRODUCT('FD inverse'!$A$34:$BH$34,'FD mesh'!$B$84:$BI$84,$E584:$BL584)+'FD inverse'!$A$34*$C585/Setup!$B$17+INDEX('FD inverse'!$A$34:$BH$34,1,'FD mesh'!$B$15+1)*Setup!$B$22</f>
        <v>15.2491237313201</v>
      </c>
      <c r="AK585" s="0" t="n">
        <f aca="false">SUMPRODUCT('FD inverse'!$A$35:$BH$35,'FD mesh'!$B$84:$BI$84,$E584:$BL584)+'FD inverse'!$A$35*$C585/Setup!$B$17+INDEX('FD inverse'!$A$35:$BH$35,1,'FD mesh'!$B$15+1)*Setup!$B$22</f>
        <v>15.2266577404751</v>
      </c>
      <c r="AL585" s="0" t="n">
        <f aca="false">SUMPRODUCT('FD inverse'!$A$36:$BH$36,'FD mesh'!$B$84:$BI$84,$E584:$BL584)+'FD inverse'!$A$36*$C585/Setup!$B$17+INDEX('FD inverse'!$A$36:$BH$36,1,'FD mesh'!$B$15+1)*Setup!$B$22</f>
        <v>15.2043137476571</v>
      </c>
      <c r="AM585" s="0" t="n">
        <f aca="false">SUMPRODUCT('FD inverse'!$A$37:$BH$37,'FD mesh'!$B$84:$BI$84,$E584:$BL584)+'FD inverse'!$A$37*$C585/Setup!$B$17+INDEX('FD inverse'!$A$37:$BH$37,1,'FD mesh'!$B$15+1)*Setup!$B$22</f>
        <v>15.1820852622512</v>
      </c>
      <c r="AN585" s="0" t="n">
        <f aca="false">SUMPRODUCT('FD inverse'!$A$38:$BH$38,'FD mesh'!$B$84:$BI$84,$E584:$BL584)+'FD inverse'!$A$38*$C585/Setup!$B$17+INDEX('FD inverse'!$A$38:$BH$38,1,'FD mesh'!$B$15+1)*Setup!$B$22</f>
        <v>15.15996405619</v>
      </c>
      <c r="AO585" s="0" t="n">
        <f aca="false">SUMPRODUCT('FD inverse'!$A$39:$BH$39,'FD mesh'!$B$84:$BI$84,$E584:$BL584)+'FD inverse'!$A$39*$C585/Setup!$B$17+INDEX('FD inverse'!$A$39:$BH$39,1,'FD mesh'!$B$15+1)*Setup!$B$22</f>
        <v>15.1379403744971</v>
      </c>
      <c r="AP585" s="0" t="n">
        <f aca="false">SUMPRODUCT('FD inverse'!$A$40:$BH$40,'FD mesh'!$B$84:$BI$84,$E584:$BL584)+'FD inverse'!$A$40*$C585/Setup!$B$17+INDEX('FD inverse'!$A$40:$BH$40,1,'FD mesh'!$B$15+1)*Setup!$B$22</f>
        <v>15.1160031376246</v>
      </c>
      <c r="AQ585" s="0" t="n">
        <f aca="false">SUMPRODUCT('FD inverse'!$A$41:$BH$41,'FD mesh'!$B$84:$BI$84,$E584:$BL584)+'FD inverse'!$A$41*$C585/Setup!$B$17+INDEX('FD inverse'!$A$41:$BH$41,1,'FD mesh'!$B$15+1)*Setup!$B$22</f>
        <v>15.0941401362187</v>
      </c>
      <c r="AR585" s="0" t="n">
        <f aca="false">SUMPRODUCT('FD inverse'!$A$42:$BH$42,'FD mesh'!$B$84:$BI$84,$E584:$BL584)+'FD inverse'!$A$42*$C585/Setup!$B$17+INDEX('FD inverse'!$A$42:$BH$42,1,'FD mesh'!$B$15+1)*Setup!$B$22</f>
        <v>15.0723382191001</v>
      </c>
      <c r="AS585" s="0" t="n">
        <f aca="false">SUMPRODUCT('FD inverse'!$A$43:$BH$43,'FD mesh'!$B$84:$BI$84,$E584:$BL584)+'FD inverse'!$A$43*$C585/Setup!$B$17+INDEX('FD inverse'!$A$43:$BH$43,1,'FD mesh'!$B$15+1)*Setup!$B$22</f>
        <v>0</v>
      </c>
      <c r="AT585" s="0" t="n">
        <f aca="false">SUMPRODUCT('FD inverse'!$A$44:$BH$44,'FD mesh'!$B$84:$BI$84,$E584:$BL584)+'FD inverse'!$A$44*$C585/Setup!$B$17+INDEX('FD inverse'!$A$44:$BH$44,1,'FD mesh'!$B$15+1)*Setup!$B$22</f>
        <v>0</v>
      </c>
      <c r="AU585" s="0" t="n">
        <f aca="false">SUMPRODUCT('FD inverse'!$A$45:$BH$45,'FD mesh'!$B$84:$BI$84,$E584:$BL584)+'FD inverse'!$A$45*$C585/Setup!$B$17+INDEX('FD inverse'!$A$45:$BH$45,1,'FD mesh'!$B$15+1)*Setup!$B$22</f>
        <v>0</v>
      </c>
      <c r="AV585" s="0" t="n">
        <f aca="false">SUMPRODUCT('FD inverse'!$A$46:$BH$46,'FD mesh'!$B$84:$BI$84,$E584:$BL584)+'FD inverse'!$A$46*$C585/Setup!$B$17+INDEX('FD inverse'!$A$46:$BH$46,1,'FD mesh'!$B$15+1)*Setup!$B$22</f>
        <v>0</v>
      </c>
      <c r="AW585" s="0" t="n">
        <f aca="false">SUMPRODUCT('FD inverse'!$A$47:$BH$47,'FD mesh'!$B$84:$BI$84,$E584:$BL584)+'FD inverse'!$A$47*$C585/Setup!$B$17+INDEX('FD inverse'!$A$47:$BH$47,1,'FD mesh'!$B$15+1)*Setup!$B$22</f>
        <v>0</v>
      </c>
      <c r="AX585" s="0" t="n">
        <f aca="false">SUMPRODUCT('FD inverse'!$A$48:$BH$48,'FD mesh'!$B$84:$BI$84,$E584:$BL584)+'FD inverse'!$A$48*$C585/Setup!$B$17+INDEX('FD inverse'!$A$48:$BH$48,1,'FD mesh'!$B$15+1)*Setup!$B$22</f>
        <v>0</v>
      </c>
      <c r="AY585" s="0" t="n">
        <f aca="false">SUMPRODUCT('FD inverse'!$A$49:$BH$49,'FD mesh'!$B$84:$BI$84,$E584:$BL584)+'FD inverse'!$A$49*$C585/Setup!$B$17+INDEX('FD inverse'!$A$49:$BH$49,1,'FD mesh'!$B$15+1)*Setup!$B$22</f>
        <v>0</v>
      </c>
      <c r="AZ585" s="0" t="n">
        <f aca="false">SUMPRODUCT('FD inverse'!$A$50:$BH$50,'FD mesh'!$B$84:$BI$84,$E584:$BL584)+'FD inverse'!$A$50*$C585/Setup!$B$17+INDEX('FD inverse'!$A$50:$BH$50,1,'FD mesh'!$B$15+1)*Setup!$B$22</f>
        <v>0</v>
      </c>
      <c r="BA585" s="0" t="n">
        <f aca="false">SUMPRODUCT('FD inverse'!$A$51:$BH$51,'FD mesh'!$B$84:$BI$84,$E584:$BL584)+'FD inverse'!$A$51*$C585/Setup!$B$17+INDEX('FD inverse'!$A$51:$BH$51,1,'FD mesh'!$B$15+1)*Setup!$B$22</f>
        <v>0</v>
      </c>
      <c r="BB585" s="0" t="n">
        <f aca="false">SUMPRODUCT('FD inverse'!$A$52:$BH$52,'FD mesh'!$B$84:$BI$84,$E584:$BL584)+'FD inverse'!$A$52*$C585/Setup!$B$17+INDEX('FD inverse'!$A$52:$BH$52,1,'FD mesh'!$B$15+1)*Setup!$B$22</f>
        <v>0</v>
      </c>
      <c r="BC585" s="0" t="n">
        <f aca="false">SUMPRODUCT('FD inverse'!$A$53:$BH$53,'FD mesh'!$B$84:$BI$84,$E584:$BL584)+'FD inverse'!$A$53*$C585/Setup!$B$17+INDEX('FD inverse'!$A$53:$BH$53,1,'FD mesh'!$B$15+1)*Setup!$B$22</f>
        <v>0</v>
      </c>
      <c r="BD585" s="0" t="n">
        <f aca="false">SUMPRODUCT('FD inverse'!$A$54:$BH$54,'FD mesh'!$B$84:$BI$84,$E584:$BL584)+'FD inverse'!$A$54*$C585/Setup!$B$17+INDEX('FD inverse'!$A$54:$BH$54,1,'FD mesh'!$B$15+1)*Setup!$B$22</f>
        <v>0</v>
      </c>
      <c r="BE585" s="0" t="n">
        <f aca="false">SUMPRODUCT('FD inverse'!$A$55:$BH$55,'FD mesh'!$B$84:$BI$84,$E584:$BL584)+'FD inverse'!$A$55*$C585/Setup!$B$17+INDEX('FD inverse'!$A$55:$BH$55,1,'FD mesh'!$B$15+1)*Setup!$B$22</f>
        <v>0</v>
      </c>
      <c r="BF585" s="0" t="n">
        <f aca="false">SUMPRODUCT('FD inverse'!$A$56:$BH$56,'FD mesh'!$B$84:$BI$84,$E584:$BL584)+'FD inverse'!$A$56*$C585/Setup!$B$17+INDEX('FD inverse'!$A$56:$BH$56,1,'FD mesh'!$B$15+1)*Setup!$B$22</f>
        <v>0</v>
      </c>
      <c r="BG585" s="0" t="n">
        <f aca="false">SUMPRODUCT('FD inverse'!$A$57:$BH$57,'FD mesh'!$B$84:$BI$84,$E584:$BL584)+'FD inverse'!$A$57*$C585/Setup!$B$17+INDEX('FD inverse'!$A$57:$BH$57,1,'FD mesh'!$B$15+1)*Setup!$B$22</f>
        <v>0</v>
      </c>
      <c r="BH585" s="0" t="n">
        <f aca="false">SUMPRODUCT('FD inverse'!$A$58:$BH$58,'FD mesh'!$B$84:$BI$84,$E584:$BL584)+'FD inverse'!$A$58*$C585/Setup!$B$17+INDEX('FD inverse'!$A$58:$BH$58,1,'FD mesh'!$B$15+1)*Setup!$B$22</f>
        <v>0</v>
      </c>
      <c r="BI585" s="0" t="n">
        <f aca="false">SUMPRODUCT('FD inverse'!$A$59:$BH$59,'FD mesh'!$B$84:$BI$84,$E584:$BL584)+'FD inverse'!$A$59*$C585/Setup!$B$17+INDEX('FD inverse'!$A$59:$BH$59,1,'FD mesh'!$B$15+1)*Setup!$B$22</f>
        <v>0</v>
      </c>
      <c r="BJ585" s="0" t="n">
        <f aca="false">SUMPRODUCT('FD inverse'!$A$60:$BH$60,'FD mesh'!$B$84:$BI$84,$E584:$BL584)+'FD inverse'!$A$60*$C585/Setup!$B$17+INDEX('FD inverse'!$A$60:$BH$60,1,'FD mesh'!$B$15+1)*Setup!$B$22</f>
        <v>0</v>
      </c>
      <c r="BK585" s="0" t="n">
        <f aca="false">SUMPRODUCT('FD inverse'!$A$61:$BH$61,'FD mesh'!$B$84:$BI$84,$E584:$BL584)+'FD inverse'!$A$61*$C585/Setup!$B$17+INDEX('FD inverse'!$A$61:$BH$61,1,'FD mesh'!$B$15+1)*Setup!$B$22</f>
        <v>0</v>
      </c>
      <c r="BL585" s="0" t="n">
        <f aca="false">SUMPRODUCT('FD inverse'!$A$62:$BH$62,'FD mesh'!$B$84:$BI$84,$E584:$BL584)+'FD inverse'!$A$62*$C585/Setup!$B$17+INDEX('FD inverse'!$A$62:$BH$62,1,'FD mesh'!$B$15+1)*Setup!$B$22</f>
        <v>0</v>
      </c>
    </row>
    <row r="586" customFormat="false" ht="15" hidden="false" customHeight="false" outlineLevel="0" collapsed="false">
      <c r="A586" s="0" t="n">
        <v>581</v>
      </c>
      <c r="B586" s="0" t="n">
        <f aca="false">A586*Setup!$B$11/3600</f>
        <v>48.4166666666667</v>
      </c>
      <c r="C586" s="0" t="n">
        <f aca="false">Setup!$B$7+Setup!$B$8*COS(2*PI()*(B586-Setup!$B$9)/24)</f>
        <v>21.6347614065457</v>
      </c>
      <c r="D586" s="0" t="n">
        <f aca="false">(C586-E586)/Setup!$B$17</f>
        <v>-6.39651236780813</v>
      </c>
      <c r="E586" s="0" t="n">
        <f aca="false">SUMPRODUCT('FD inverse'!$A$3:$BH$3,'FD mesh'!$B$84:$BI$84,$E585:$BL585)+'FD inverse'!$A$3*$C586/Setup!$B$17+INDEX('FD inverse'!$A$3:$BH$3,1,'FD mesh'!$B$15+1)*Setup!$B$22</f>
        <v>22.4663080143607</v>
      </c>
      <c r="F586" s="0" t="n">
        <f aca="false">SUMPRODUCT('FD inverse'!$A$4:$BH$4,'FD mesh'!$B$84:$BI$84,$E585:$BL585)+'FD inverse'!$A$4*$C586/Setup!$B$17+INDEX('FD inverse'!$A$4:$BH$4,1,'FD mesh'!$B$15+1)*Setup!$B$22</f>
        <v>22.646434733805</v>
      </c>
      <c r="G586" s="0" t="n">
        <f aca="false">SUMPRODUCT('FD inverse'!$A$5:$BH$5,'FD mesh'!$B$84:$BI$84,$E585:$BL585)+'FD inverse'!$A$5*$C586/Setup!$B$17+INDEX('FD inverse'!$A$5:$BH$5,1,'FD mesh'!$B$15+1)*Setup!$B$22</f>
        <v>22.8084729554129</v>
      </c>
      <c r="H586" s="0" t="n">
        <f aca="false">SUMPRODUCT('FD inverse'!$A$6:$BH$6,'FD mesh'!$B$84:$BI$84,$E585:$BL585)+'FD inverse'!$A$6*$C586/Setup!$B$17+INDEX('FD inverse'!$A$6:$BH$6,1,'FD mesh'!$B$15+1)*Setup!$B$22</f>
        <v>23.326681178226</v>
      </c>
      <c r="I586" s="0" t="n">
        <f aca="false">SUMPRODUCT('FD inverse'!$A$7:$BH$7,'FD mesh'!$B$84:$BI$84,$E585:$BL585)+'FD inverse'!$A$7*$C586/Setup!$B$17+INDEX('FD inverse'!$A$7:$BH$7,1,'FD mesh'!$B$15+1)*Setup!$B$22</f>
        <v>23.3676129035385</v>
      </c>
      <c r="J586" s="0" t="n">
        <f aca="false">SUMPRODUCT('FD inverse'!$A$8:$BH$8,'FD mesh'!$B$84:$BI$84,$E585:$BL585)+'FD inverse'!$A$8*$C586/Setup!$B$17+INDEX('FD inverse'!$A$8:$BH$8,1,'FD mesh'!$B$15+1)*Setup!$B$22</f>
        <v>23.3996657019956</v>
      </c>
      <c r="K586" s="0" t="n">
        <f aca="false">SUMPRODUCT('FD inverse'!$A$9:$BH$9,'FD mesh'!$B$84:$BI$84,$E585:$BL585)+'FD inverse'!$A$9*$C586/Setup!$B$17+INDEX('FD inverse'!$A$9:$BH$9,1,'FD mesh'!$B$15+1)*Setup!$B$22</f>
        <v>23.4237421982832</v>
      </c>
      <c r="L586" s="0" t="n">
        <f aca="false">SUMPRODUCT('FD inverse'!$A$10:$BH$10,'FD mesh'!$B$84:$BI$84,$E585:$BL585)+'FD inverse'!$A$10*$C586/Setup!$B$17+INDEX('FD inverse'!$A$10:$BH$10,1,'FD mesh'!$B$15+1)*Setup!$B$22</f>
        <v>23.4406618781598</v>
      </c>
      <c r="M586" s="0" t="n">
        <f aca="false">SUMPRODUCT('FD inverse'!$A$11:$BH$11,'FD mesh'!$B$84:$BI$84,$E585:$BL585)+'FD inverse'!$A$11*$C586/Setup!$B$17+INDEX('FD inverse'!$A$11:$BH$11,1,'FD mesh'!$B$15+1)*Setup!$B$22</f>
        <v>23.451152765365</v>
      </c>
      <c r="N586" s="0" t="n">
        <f aca="false">SUMPRODUCT('FD inverse'!$A$12:$BH$12,'FD mesh'!$B$84:$BI$84,$E585:$BL585)+'FD inverse'!$A$12*$C586/Setup!$B$17+INDEX('FD inverse'!$A$12:$BH$12,1,'FD mesh'!$B$15+1)*Setup!$B$22</f>
        <v>23.4558445142836</v>
      </c>
      <c r="O586" s="0" t="n">
        <f aca="false">SUMPRODUCT('FD inverse'!$A$13:$BH$13,'FD mesh'!$B$84:$BI$84,$E585:$BL585)+'FD inverse'!$A$13*$C586/Setup!$B$17+INDEX('FD inverse'!$A$13:$BH$13,1,'FD mesh'!$B$15+1)*Setup!$B$22</f>
        <v>23.4552628004427</v>
      </c>
      <c r="P586" s="0" t="n">
        <f aca="false">SUMPRODUCT('FD inverse'!$A$14:$BH$14,'FD mesh'!$B$84:$BI$84,$E585:$BL585)+'FD inverse'!$A$14*$C586/Setup!$B$17+INDEX('FD inverse'!$A$14:$BH$14,1,'FD mesh'!$B$15+1)*Setup!$B$22</f>
        <v>23.4498249068215</v>
      </c>
      <c r="Q586" s="0" t="n">
        <f aca="false">SUMPRODUCT('FD inverse'!$A$15:$BH$15,'FD mesh'!$B$84:$BI$84,$E585:$BL585)+'FD inverse'!$A$15*$C586/Setup!$B$17+INDEX('FD inverse'!$A$15:$BH$15,1,'FD mesh'!$B$15+1)*Setup!$B$22</f>
        <v>23.4398364207372</v>
      </c>
      <c r="R586" s="0" t="n">
        <f aca="false">SUMPRODUCT('FD inverse'!$A$16:$BH$16,'FD mesh'!$B$84:$BI$84,$E585:$BL585)+'FD inverse'!$A$16*$C586/Setup!$B$17+INDEX('FD inverse'!$A$16:$BH$16,1,'FD mesh'!$B$15+1)*Setup!$B$22</f>
        <v>23.4254889735589</v>
      </c>
      <c r="S586" s="0" t="n">
        <f aca="false">SUMPRODUCT('FD inverse'!$A$17:$BH$17,'FD mesh'!$B$84:$BI$84,$E585:$BL585)+'FD inverse'!$A$17*$C586/Setup!$B$17+INDEX('FD inverse'!$A$17:$BH$17,1,'FD mesh'!$B$15+1)*Setup!$B$22</f>
        <v>22.8920706547317</v>
      </c>
      <c r="T586" s="0" t="n">
        <f aca="false">SUMPRODUCT('FD inverse'!$A$18:$BH$18,'FD mesh'!$B$84:$BI$84,$E585:$BL585)+'FD inverse'!$A$18*$C586/Setup!$B$17+INDEX('FD inverse'!$A$18:$BH$18,1,'FD mesh'!$B$15+1)*Setup!$B$22</f>
        <v>22.3568020168301</v>
      </c>
      <c r="U586" s="0" t="n">
        <f aca="false">SUMPRODUCT('FD inverse'!$A$19:$BH$19,'FD mesh'!$B$84:$BI$84,$E585:$BL585)+'FD inverse'!$A$19*$C586/Setup!$B$17+INDEX('FD inverse'!$A$19:$BH$19,1,'FD mesh'!$B$15+1)*Setup!$B$22</f>
        <v>21.819941610143</v>
      </c>
      <c r="V586" s="0" t="n">
        <f aca="false">SUMPRODUCT('FD inverse'!$A$20:$BH$20,'FD mesh'!$B$84:$BI$84,$E585:$BL585)+'FD inverse'!$A$20*$C586/Setup!$B$17+INDEX('FD inverse'!$A$20:$BH$20,1,'FD mesh'!$B$15+1)*Setup!$B$22</f>
        <v>21.2817221761991</v>
      </c>
      <c r="W586" s="0" t="n">
        <f aca="false">SUMPRODUCT('FD inverse'!$A$21:$BH$21,'FD mesh'!$B$84:$BI$84,$E585:$BL585)+'FD inverse'!$A$21*$C586/Setup!$B$17+INDEX('FD inverse'!$A$21:$BH$21,1,'FD mesh'!$B$15+1)*Setup!$B$22</f>
        <v>20.7423522600814</v>
      </c>
      <c r="X586" s="0" t="n">
        <f aca="false">SUMPRODUCT('FD inverse'!$A$22:$BH$22,'FD mesh'!$B$84:$BI$84,$E585:$BL585)+'FD inverse'!$A$22*$C586/Setup!$B$17+INDEX('FD inverse'!$A$22:$BH$22,1,'FD mesh'!$B$15+1)*Setup!$B$22</f>
        <v>20.2020179032636</v>
      </c>
      <c r="Y586" s="0" t="n">
        <f aca="false">SUMPRODUCT('FD inverse'!$A$23:$BH$23,'FD mesh'!$B$84:$BI$84,$E585:$BL585)+'FD inverse'!$A$23*$C586/Setup!$B$17+INDEX('FD inverse'!$A$23:$BH$23,1,'FD mesh'!$B$15+1)*Setup!$B$22</f>
        <v>19.6608844065756</v>
      </c>
      <c r="Z586" s="0" t="n">
        <f aca="false">SUMPRODUCT('FD inverse'!$A$24:$BH$24,'FD mesh'!$B$84:$BI$84,$E585:$BL585)+'FD inverse'!$A$24*$C586/Setup!$B$17+INDEX('FD inverse'!$A$24:$BH$24,1,'FD mesh'!$B$15+1)*Setup!$B$22</f>
        <v>19.1190981538036</v>
      </c>
      <c r="AA586" s="0" t="n">
        <f aca="false">SUMPRODUCT('FD inverse'!$A$25:$BH$25,'FD mesh'!$B$84:$BI$84,$E585:$BL585)+'FD inverse'!$A$25*$C586/Setup!$B$17+INDEX('FD inverse'!$A$25:$BH$25,1,'FD mesh'!$B$15+1)*Setup!$B$22</f>
        <v>18.5767884872578</v>
      </c>
      <c r="AB586" s="0" t="n">
        <f aca="false">SUMPRODUCT('FD inverse'!$A$26:$BH$26,'FD mesh'!$B$84:$BI$84,$E585:$BL585)+'FD inverse'!$A$26*$C586/Setup!$B$17+INDEX('FD inverse'!$A$26:$BH$26,1,'FD mesh'!$B$15+1)*Setup!$B$22</f>
        <v>18.034069627399</v>
      </c>
      <c r="AC586" s="0" t="n">
        <f aca="false">SUMPRODUCT('FD inverse'!$A$27:$BH$27,'FD mesh'!$B$84:$BI$84,$E585:$BL585)+'FD inverse'!$A$27*$C586/Setup!$B$17+INDEX('FD inverse'!$A$27:$BH$27,1,'FD mesh'!$B$15+1)*Setup!$B$22</f>
        <v>17.4910426292921</v>
      </c>
      <c r="AD586" s="0" t="n">
        <f aca="false">SUMPRODUCT('FD inverse'!$A$28:$BH$28,'FD mesh'!$B$84:$BI$84,$E585:$BL585)+'FD inverse'!$A$28*$C586/Setup!$B$17+INDEX('FD inverse'!$A$28:$BH$28,1,'FD mesh'!$B$15+1)*Setup!$B$22</f>
        <v>16.9477973692605</v>
      </c>
      <c r="AE586" s="0" t="n">
        <f aca="false">SUMPRODUCT('FD inverse'!$A$29:$BH$29,'FD mesh'!$B$84:$BI$84,$E585:$BL585)+'FD inverse'!$A$29*$C586/Setup!$B$17+INDEX('FD inverse'!$A$29:$BH$29,1,'FD mesh'!$B$15+1)*Setup!$B$22</f>
        <v>16.4044145556392</v>
      </c>
      <c r="AF586" s="0" t="n">
        <f aca="false">SUMPRODUCT('FD inverse'!$A$30:$BH$30,'FD mesh'!$B$84:$BI$84,$E585:$BL585)+'FD inverse'!$A$30*$C586/Setup!$B$17+INDEX('FD inverse'!$A$30:$BH$30,1,'FD mesh'!$B$15+1)*Setup!$B$22</f>
        <v>15.8609677579674</v>
      </c>
      <c r="AG586" s="0" t="n">
        <f aca="false">SUMPRODUCT('FD inverse'!$A$31:$BH$31,'FD mesh'!$B$84:$BI$84,$E585:$BL585)+'FD inverse'!$A$31*$C586/Setup!$B$17+INDEX('FD inverse'!$A$31:$BH$31,1,'FD mesh'!$B$15+1)*Setup!$B$22</f>
        <v>15.3175254493311</v>
      </c>
      <c r="AH586" s="0" t="n">
        <f aca="false">SUMPRODUCT('FD inverse'!$A$32:$BH$32,'FD mesh'!$B$84:$BI$84,$E585:$BL585)+'FD inverse'!$A$32*$C586/Setup!$B$17+INDEX('FD inverse'!$A$32:$BH$32,1,'FD mesh'!$B$15+1)*Setup!$B$22</f>
        <v>15.2946816371694</v>
      </c>
      <c r="AI586" s="0" t="n">
        <f aca="false">SUMPRODUCT('FD inverse'!$A$33:$BH$33,'FD mesh'!$B$84:$BI$84,$E585:$BL585)+'FD inverse'!$A$33*$C586/Setup!$B$17+INDEX('FD inverse'!$A$33:$BH$33,1,'FD mesh'!$B$15+1)*Setup!$B$22</f>
        <v>15.2719613328602</v>
      </c>
      <c r="AJ586" s="0" t="n">
        <f aca="false">SUMPRODUCT('FD inverse'!$A$34:$BH$34,'FD mesh'!$B$84:$BI$84,$E585:$BL585)+'FD inverse'!$A$34*$C586/Setup!$B$17+INDEX('FD inverse'!$A$34:$BH$34,1,'FD mesh'!$B$15+1)*Setup!$B$22</f>
        <v>15.2493650930456</v>
      </c>
      <c r="AK586" s="0" t="n">
        <f aca="false">SUMPRODUCT('FD inverse'!$A$35:$BH$35,'FD mesh'!$B$84:$BI$84,$E585:$BL585)+'FD inverse'!$A$35*$C586/Setup!$B$17+INDEX('FD inverse'!$A$35:$BH$35,1,'FD mesh'!$B$15+1)*Setup!$B$22</f>
        <v>15.2268910360957</v>
      </c>
      <c r="AL586" s="0" t="n">
        <f aca="false">SUMPRODUCT('FD inverse'!$A$36:$BH$36,'FD mesh'!$B$84:$BI$84,$E585:$BL585)+'FD inverse'!$A$36*$C586/Setup!$B$17+INDEX('FD inverse'!$A$36:$BH$36,1,'FD mesh'!$B$15+1)*Setup!$B$22</f>
        <v>15.2045350787626</v>
      </c>
      <c r="AM586" s="0" t="n">
        <f aca="false">SUMPRODUCT('FD inverse'!$A$37:$BH$37,'FD mesh'!$B$84:$BI$84,$E585:$BL585)+'FD inverse'!$A$37*$C586/Setup!$B$17+INDEX('FD inverse'!$A$37:$BH$37,1,'FD mesh'!$B$15+1)*Setup!$B$22</f>
        <v>15.182291164333</v>
      </c>
      <c r="AN586" s="0" t="n">
        <f aca="false">SUMPRODUCT('FD inverse'!$A$38:$BH$38,'FD mesh'!$B$84:$BI$84,$E585:$BL585)+'FD inverse'!$A$38*$C586/Setup!$B$17+INDEX('FD inverse'!$A$38:$BH$38,1,'FD mesh'!$B$15+1)*Setup!$B$22</f>
        <v>15.1601514822798</v>
      </c>
      <c r="AO586" s="0" t="n">
        <f aca="false">SUMPRODUCT('FD inverse'!$A$39:$BH$39,'FD mesh'!$B$84:$BI$84,$E585:$BL585)+'FD inverse'!$A$39*$C586/Setup!$B$17+INDEX('FD inverse'!$A$39:$BH$39,1,'FD mesh'!$B$15+1)*Setup!$B$22</f>
        <v>15.1381066796303</v>
      </c>
      <c r="AP586" s="0" t="n">
        <f aca="false">SUMPRODUCT('FD inverse'!$A$40:$BH$40,'FD mesh'!$B$84:$BI$84,$E585:$BL585)+'FD inverse'!$A$40*$C586/Setup!$B$17+INDEX('FD inverse'!$A$40:$BH$40,1,'FD mesh'!$B$15+1)*Setup!$B$22</f>
        <v>15.1161460644698</v>
      </c>
      <c r="AQ586" s="0" t="n">
        <f aca="false">SUMPRODUCT('FD inverse'!$A$41:$BH$41,'FD mesh'!$B$84:$BI$84,$E585:$BL585)+'FD inverse'!$A$41*$C586/Setup!$B$17+INDEX('FD inverse'!$A$41:$BH$41,1,'FD mesh'!$B$15+1)*Setup!$B$22</f>
        <v>15.0942578021705</v>
      </c>
      <c r="AR586" s="0" t="n">
        <f aca="false">SUMPRODUCT('FD inverse'!$A$42:$BH$42,'FD mesh'!$B$84:$BI$84,$E585:$BL585)+'FD inverse'!$A$42*$C586/Setup!$B$17+INDEX('FD inverse'!$A$42:$BH$42,1,'FD mesh'!$B$15+1)*Setup!$B$22</f>
        <v>15.0724291050862</v>
      </c>
      <c r="AS586" s="0" t="n">
        <f aca="false">SUMPRODUCT('FD inverse'!$A$43:$BH$43,'FD mesh'!$B$84:$BI$84,$E585:$BL585)+'FD inverse'!$A$43*$C586/Setup!$B$17+INDEX('FD inverse'!$A$43:$BH$43,1,'FD mesh'!$B$15+1)*Setup!$B$22</f>
        <v>0</v>
      </c>
      <c r="AT586" s="0" t="n">
        <f aca="false">SUMPRODUCT('FD inverse'!$A$44:$BH$44,'FD mesh'!$B$84:$BI$84,$E585:$BL585)+'FD inverse'!$A$44*$C586/Setup!$B$17+INDEX('FD inverse'!$A$44:$BH$44,1,'FD mesh'!$B$15+1)*Setup!$B$22</f>
        <v>0</v>
      </c>
      <c r="AU586" s="0" t="n">
        <f aca="false">SUMPRODUCT('FD inverse'!$A$45:$BH$45,'FD mesh'!$B$84:$BI$84,$E585:$BL585)+'FD inverse'!$A$45*$C586/Setup!$B$17+INDEX('FD inverse'!$A$45:$BH$45,1,'FD mesh'!$B$15+1)*Setup!$B$22</f>
        <v>0</v>
      </c>
      <c r="AV586" s="0" t="n">
        <f aca="false">SUMPRODUCT('FD inverse'!$A$46:$BH$46,'FD mesh'!$B$84:$BI$84,$E585:$BL585)+'FD inverse'!$A$46*$C586/Setup!$B$17+INDEX('FD inverse'!$A$46:$BH$46,1,'FD mesh'!$B$15+1)*Setup!$B$22</f>
        <v>0</v>
      </c>
      <c r="AW586" s="0" t="n">
        <f aca="false">SUMPRODUCT('FD inverse'!$A$47:$BH$47,'FD mesh'!$B$84:$BI$84,$E585:$BL585)+'FD inverse'!$A$47*$C586/Setup!$B$17+INDEX('FD inverse'!$A$47:$BH$47,1,'FD mesh'!$B$15+1)*Setup!$B$22</f>
        <v>0</v>
      </c>
      <c r="AX586" s="0" t="n">
        <f aca="false">SUMPRODUCT('FD inverse'!$A$48:$BH$48,'FD mesh'!$B$84:$BI$84,$E585:$BL585)+'FD inverse'!$A$48*$C586/Setup!$B$17+INDEX('FD inverse'!$A$48:$BH$48,1,'FD mesh'!$B$15+1)*Setup!$B$22</f>
        <v>0</v>
      </c>
      <c r="AY586" s="0" t="n">
        <f aca="false">SUMPRODUCT('FD inverse'!$A$49:$BH$49,'FD mesh'!$B$84:$BI$84,$E585:$BL585)+'FD inverse'!$A$49*$C586/Setup!$B$17+INDEX('FD inverse'!$A$49:$BH$49,1,'FD mesh'!$B$15+1)*Setup!$B$22</f>
        <v>0</v>
      </c>
      <c r="AZ586" s="0" t="n">
        <f aca="false">SUMPRODUCT('FD inverse'!$A$50:$BH$50,'FD mesh'!$B$84:$BI$84,$E585:$BL585)+'FD inverse'!$A$50*$C586/Setup!$B$17+INDEX('FD inverse'!$A$50:$BH$50,1,'FD mesh'!$B$15+1)*Setup!$B$22</f>
        <v>0</v>
      </c>
      <c r="BA586" s="0" t="n">
        <f aca="false">SUMPRODUCT('FD inverse'!$A$51:$BH$51,'FD mesh'!$B$84:$BI$84,$E585:$BL585)+'FD inverse'!$A$51*$C586/Setup!$B$17+INDEX('FD inverse'!$A$51:$BH$51,1,'FD mesh'!$B$15+1)*Setup!$B$22</f>
        <v>0</v>
      </c>
      <c r="BB586" s="0" t="n">
        <f aca="false">SUMPRODUCT('FD inverse'!$A$52:$BH$52,'FD mesh'!$B$84:$BI$84,$E585:$BL585)+'FD inverse'!$A$52*$C586/Setup!$B$17+INDEX('FD inverse'!$A$52:$BH$52,1,'FD mesh'!$B$15+1)*Setup!$B$22</f>
        <v>0</v>
      </c>
      <c r="BC586" s="0" t="n">
        <f aca="false">SUMPRODUCT('FD inverse'!$A$53:$BH$53,'FD mesh'!$B$84:$BI$84,$E585:$BL585)+'FD inverse'!$A$53*$C586/Setup!$B$17+INDEX('FD inverse'!$A$53:$BH$53,1,'FD mesh'!$B$15+1)*Setup!$B$22</f>
        <v>0</v>
      </c>
      <c r="BD586" s="0" t="n">
        <f aca="false">SUMPRODUCT('FD inverse'!$A$54:$BH$54,'FD mesh'!$B$84:$BI$84,$E585:$BL585)+'FD inverse'!$A$54*$C586/Setup!$B$17+INDEX('FD inverse'!$A$54:$BH$54,1,'FD mesh'!$B$15+1)*Setup!$B$22</f>
        <v>0</v>
      </c>
      <c r="BE586" s="0" t="n">
        <f aca="false">SUMPRODUCT('FD inverse'!$A$55:$BH$55,'FD mesh'!$B$84:$BI$84,$E585:$BL585)+'FD inverse'!$A$55*$C586/Setup!$B$17+INDEX('FD inverse'!$A$55:$BH$55,1,'FD mesh'!$B$15+1)*Setup!$B$22</f>
        <v>0</v>
      </c>
      <c r="BF586" s="0" t="n">
        <f aca="false">SUMPRODUCT('FD inverse'!$A$56:$BH$56,'FD mesh'!$B$84:$BI$84,$E585:$BL585)+'FD inverse'!$A$56*$C586/Setup!$B$17+INDEX('FD inverse'!$A$56:$BH$56,1,'FD mesh'!$B$15+1)*Setup!$B$22</f>
        <v>0</v>
      </c>
      <c r="BG586" s="0" t="n">
        <f aca="false">SUMPRODUCT('FD inverse'!$A$57:$BH$57,'FD mesh'!$B$84:$BI$84,$E585:$BL585)+'FD inverse'!$A$57*$C586/Setup!$B$17+INDEX('FD inverse'!$A$57:$BH$57,1,'FD mesh'!$B$15+1)*Setup!$B$22</f>
        <v>0</v>
      </c>
      <c r="BH586" s="0" t="n">
        <f aca="false">SUMPRODUCT('FD inverse'!$A$58:$BH$58,'FD mesh'!$B$84:$BI$84,$E585:$BL585)+'FD inverse'!$A$58*$C586/Setup!$B$17+INDEX('FD inverse'!$A$58:$BH$58,1,'FD mesh'!$B$15+1)*Setup!$B$22</f>
        <v>0</v>
      </c>
      <c r="BI586" s="0" t="n">
        <f aca="false">SUMPRODUCT('FD inverse'!$A$59:$BH$59,'FD mesh'!$B$84:$BI$84,$E585:$BL585)+'FD inverse'!$A$59*$C586/Setup!$B$17+INDEX('FD inverse'!$A$59:$BH$59,1,'FD mesh'!$B$15+1)*Setup!$B$22</f>
        <v>0</v>
      </c>
      <c r="BJ586" s="0" t="n">
        <f aca="false">SUMPRODUCT('FD inverse'!$A$60:$BH$60,'FD mesh'!$B$84:$BI$84,$E585:$BL585)+'FD inverse'!$A$60*$C586/Setup!$B$17+INDEX('FD inverse'!$A$60:$BH$60,1,'FD mesh'!$B$15+1)*Setup!$B$22</f>
        <v>0</v>
      </c>
      <c r="BK586" s="0" t="n">
        <f aca="false">SUMPRODUCT('FD inverse'!$A$61:$BH$61,'FD mesh'!$B$84:$BI$84,$E585:$BL585)+'FD inverse'!$A$61*$C586/Setup!$B$17+INDEX('FD inverse'!$A$61:$BH$61,1,'FD mesh'!$B$15+1)*Setup!$B$22</f>
        <v>0</v>
      </c>
      <c r="BL586" s="0" t="n">
        <f aca="false">SUMPRODUCT('FD inverse'!$A$62:$BH$62,'FD mesh'!$B$84:$BI$84,$E585:$BL585)+'FD inverse'!$A$62*$C586/Setup!$B$17+INDEX('FD inverse'!$A$62:$BH$62,1,'FD mesh'!$B$15+1)*Setup!$B$22</f>
        <v>0</v>
      </c>
    </row>
    <row r="587" customFormat="false" ht="15" hidden="false" customHeight="false" outlineLevel="0" collapsed="false">
      <c r="A587" s="0" t="n">
        <v>582</v>
      </c>
      <c r="B587" s="0" t="n">
        <f aca="false">A587*Setup!$B$11/3600</f>
        <v>48.5</v>
      </c>
      <c r="C587" s="0" t="n">
        <f aca="false">Setup!$B$7+Setup!$B$8*COS(2*PI()*(B587-Setup!$B$9)/24)</f>
        <v>21.5649542839651</v>
      </c>
      <c r="D587" s="0" t="n">
        <f aca="false">(C587-E587)/Setup!$B$17</f>
        <v>-6.5742396806596</v>
      </c>
      <c r="E587" s="0" t="n">
        <f aca="false">SUMPRODUCT('FD inverse'!$A$3:$BH$3,'FD mesh'!$B$84:$BI$84,$E586:$BL586)+'FD inverse'!$A$3*$C587/Setup!$B$17+INDEX('FD inverse'!$A$3:$BH$3,1,'FD mesh'!$B$15+1)*Setup!$B$22</f>
        <v>22.4196054424509</v>
      </c>
      <c r="F587" s="0" t="n">
        <f aca="false">SUMPRODUCT('FD inverse'!$A$4:$BH$4,'FD mesh'!$B$84:$BI$84,$E586:$BL586)+'FD inverse'!$A$4*$C587/Setup!$B$17+INDEX('FD inverse'!$A$4:$BH$4,1,'FD mesh'!$B$15+1)*Setup!$B$22</f>
        <v>22.6051322309573</v>
      </c>
      <c r="G587" s="0" t="n">
        <f aca="false">SUMPRODUCT('FD inverse'!$A$5:$BH$5,'FD mesh'!$B$84:$BI$84,$E586:$BL586)+'FD inverse'!$A$5*$C587/Setup!$B$17+INDEX('FD inverse'!$A$5:$BH$5,1,'FD mesh'!$B$15+1)*Setup!$B$22</f>
        <v>22.7727325859361</v>
      </c>
      <c r="H587" s="0" t="n">
        <f aca="false">SUMPRODUCT('FD inverse'!$A$6:$BH$6,'FD mesh'!$B$84:$BI$84,$E586:$BL586)+'FD inverse'!$A$6*$C587/Setup!$B$17+INDEX('FD inverse'!$A$6:$BH$6,1,'FD mesh'!$B$15+1)*Setup!$B$22</f>
        <v>23.3098090925882</v>
      </c>
      <c r="I587" s="0" t="n">
        <f aca="false">SUMPRODUCT('FD inverse'!$A$7:$BH$7,'FD mesh'!$B$84:$BI$84,$E586:$BL586)+'FD inverse'!$A$7*$C587/Setup!$B$17+INDEX('FD inverse'!$A$7:$BH$7,1,'FD mesh'!$B$15+1)*Setup!$B$22</f>
        <v>23.3523609705698</v>
      </c>
      <c r="J587" s="0" t="n">
        <f aca="false">SUMPRODUCT('FD inverse'!$A$8:$BH$8,'FD mesh'!$B$84:$BI$84,$E586:$BL586)+'FD inverse'!$A$8*$C587/Setup!$B$17+INDEX('FD inverse'!$A$8:$BH$8,1,'FD mesh'!$B$15+1)*Setup!$B$22</f>
        <v>23.3859146580094</v>
      </c>
      <c r="K587" s="0" t="n">
        <f aca="false">SUMPRODUCT('FD inverse'!$A$9:$BH$9,'FD mesh'!$B$84:$BI$84,$E586:$BL586)+'FD inverse'!$A$9*$C587/Setup!$B$17+INDEX('FD inverse'!$A$9:$BH$9,1,'FD mesh'!$B$15+1)*Setup!$B$22</f>
        <v>23.4113556351326</v>
      </c>
      <c r="L587" s="0" t="n">
        <f aca="false">SUMPRODUCT('FD inverse'!$A$10:$BH$10,'FD mesh'!$B$84:$BI$84,$E586:$BL586)+'FD inverse'!$A$10*$C587/Setup!$B$17+INDEX('FD inverse'!$A$10:$BH$10,1,'FD mesh'!$B$15+1)*Setup!$B$22</f>
        <v>23.4294889053824</v>
      </c>
      <c r="M587" s="0" t="n">
        <f aca="false">SUMPRODUCT('FD inverse'!$A$11:$BH$11,'FD mesh'!$B$84:$BI$84,$E586:$BL586)+'FD inverse'!$A$11*$C587/Setup!$B$17+INDEX('FD inverse'!$A$11:$BH$11,1,'FD mesh'!$B$15+1)*Setup!$B$22</f>
        <v>23.4410304512796</v>
      </c>
      <c r="N587" s="0" t="n">
        <f aca="false">SUMPRODUCT('FD inverse'!$A$12:$BH$12,'FD mesh'!$B$84:$BI$84,$E586:$BL586)+'FD inverse'!$A$12*$C587/Setup!$B$17+INDEX('FD inverse'!$A$12:$BH$12,1,'FD mesh'!$B$15+1)*Setup!$B$22</f>
        <v>23.4466001304599</v>
      </c>
      <c r="O587" s="0" t="n">
        <f aca="false">SUMPRODUCT('FD inverse'!$A$13:$BH$13,'FD mesh'!$B$84:$BI$84,$E586:$BL586)+'FD inverse'!$A$13*$C587/Setup!$B$17+INDEX('FD inverse'!$A$13:$BH$13,1,'FD mesh'!$B$15+1)*Setup!$B$22</f>
        <v>23.4467158958798</v>
      </c>
      <c r="P587" s="0" t="n">
        <f aca="false">SUMPRODUCT('FD inverse'!$A$14:$BH$14,'FD mesh'!$B$84:$BI$84,$E586:$BL586)+'FD inverse'!$A$14*$C587/Setup!$B$17+INDEX('FD inverse'!$A$14:$BH$14,1,'FD mesh'!$B$15+1)*Setup!$B$22</f>
        <v>23.4417892397287</v>
      </c>
      <c r="Q587" s="0" t="n">
        <f aca="false">SUMPRODUCT('FD inverse'!$A$15:$BH$15,'FD mesh'!$B$84:$BI$84,$E586:$BL586)+'FD inverse'!$A$15*$C587/Setup!$B$17+INDEX('FD inverse'!$A$15:$BH$15,1,'FD mesh'!$B$15+1)*Setup!$B$22</f>
        <v>23.4321217770333</v>
      </c>
      <c r="R587" s="0" t="n">
        <f aca="false">SUMPRODUCT('FD inverse'!$A$16:$BH$16,'FD mesh'!$B$84:$BI$84,$E586:$BL586)+'FD inverse'!$A$16*$C587/Setup!$B$17+INDEX('FD inverse'!$A$16:$BH$16,1,'FD mesh'!$B$15+1)*Setup!$B$22</f>
        <v>23.417902902123</v>
      </c>
      <c r="S587" s="0" t="n">
        <f aca="false">SUMPRODUCT('FD inverse'!$A$17:$BH$17,'FD mesh'!$B$84:$BI$84,$E586:$BL586)+'FD inverse'!$A$17*$C587/Setup!$B$17+INDEX('FD inverse'!$A$17:$BH$17,1,'FD mesh'!$B$15+1)*Setup!$B$22</f>
        <v>22.8854718336926</v>
      </c>
      <c r="T587" s="0" t="n">
        <f aca="false">SUMPRODUCT('FD inverse'!$A$18:$BH$18,'FD mesh'!$B$84:$BI$84,$E586:$BL586)+'FD inverse'!$A$18*$C587/Setup!$B$17+INDEX('FD inverse'!$A$18:$BH$18,1,'FD mesh'!$B$15+1)*Setup!$B$22</f>
        <v>22.3510988264993</v>
      </c>
      <c r="U587" s="0" t="n">
        <f aca="false">SUMPRODUCT('FD inverse'!$A$19:$BH$19,'FD mesh'!$B$84:$BI$84,$E586:$BL586)+'FD inverse'!$A$19*$C587/Setup!$B$17+INDEX('FD inverse'!$A$19:$BH$19,1,'FD mesh'!$B$15+1)*Setup!$B$22</f>
        <v>21.8150474518658</v>
      </c>
      <c r="V587" s="0" t="n">
        <f aca="false">SUMPRODUCT('FD inverse'!$A$20:$BH$20,'FD mesh'!$B$84:$BI$84,$E586:$BL586)+'FD inverse'!$A$20*$C587/Setup!$B$17+INDEX('FD inverse'!$A$20:$BH$20,1,'FD mesh'!$B$15+1)*Setup!$B$22</f>
        <v>21.2775557963678</v>
      </c>
      <c r="W587" s="0" t="n">
        <f aca="false">SUMPRODUCT('FD inverse'!$A$21:$BH$21,'FD mesh'!$B$84:$BI$84,$E586:$BL586)+'FD inverse'!$A$21*$C587/Setup!$B$17+INDEX('FD inverse'!$A$21:$BH$21,1,'FD mesh'!$B$15+1)*Setup!$B$22</f>
        <v>20.7388380348053</v>
      </c>
      <c r="X587" s="0" t="n">
        <f aca="false">SUMPRODUCT('FD inverse'!$A$22:$BH$22,'FD mesh'!$B$84:$BI$84,$E586:$BL586)+'FD inverse'!$A$22*$C587/Setup!$B$17+INDEX('FD inverse'!$A$22:$BH$22,1,'FD mesh'!$B$15+1)*Setup!$B$22</f>
        <v>20.1990860869471</v>
      </c>
      <c r="Y587" s="0" t="n">
        <f aca="false">SUMPRODUCT('FD inverse'!$A$23:$BH$23,'FD mesh'!$B$84:$BI$84,$E586:$BL586)+'FD inverse'!$A$23*$C587/Setup!$B$17+INDEX('FD inverse'!$A$23:$BH$23,1,'FD mesh'!$B$15+1)*Setup!$B$22</f>
        <v>19.6584713474301</v>
      </c>
      <c r="Z587" s="0" t="n">
        <f aca="false">SUMPRODUCT('FD inverse'!$A$24:$BH$24,'FD mesh'!$B$84:$BI$84,$E586:$BL586)+'FD inverse'!$A$24*$C587/Setup!$B$17+INDEX('FD inverse'!$A$24:$BH$24,1,'FD mesh'!$B$15+1)*Setup!$B$22</f>
        <v>19.1171464790789</v>
      </c>
      <c r="AA587" s="0" t="n">
        <f aca="false">SUMPRODUCT('FD inverse'!$A$25:$BH$25,'FD mesh'!$B$84:$BI$84,$E586:$BL586)+'FD inverse'!$A$25*$C587/Setup!$B$17+INDEX('FD inverse'!$A$25:$BH$25,1,'FD mesh'!$B$15+1)*Setup!$B$22</f>
        <v>18.5752472607373</v>
      </c>
      <c r="AB587" s="0" t="n">
        <f aca="false">SUMPRODUCT('FD inverse'!$A$26:$BH$26,'FD mesh'!$B$84:$BI$84,$E586:$BL586)+'FD inverse'!$A$26*$C587/Setup!$B$17+INDEX('FD inverse'!$A$26:$BH$26,1,'FD mesh'!$B$15+1)*Setup!$B$22</f>
        <v>18.0328944814482</v>
      </c>
      <c r="AC587" s="0" t="n">
        <f aca="false">SUMPRODUCT('FD inverse'!$A$27:$BH$27,'FD mesh'!$B$84:$BI$84,$E586:$BL586)+'FD inverse'!$A$27*$C587/Setup!$B$17+INDEX('FD inverse'!$A$27:$BH$27,1,'FD mesh'!$B$15+1)*Setup!$B$22</f>
        <v>17.4901958734936</v>
      </c>
      <c r="AD587" s="0" t="n">
        <f aca="false">SUMPRODUCT('FD inverse'!$A$28:$BH$28,'FD mesh'!$B$84:$BI$84,$E586:$BL586)+'FD inverse'!$A$28*$C587/Setup!$B$17+INDEX('FD inverse'!$A$28:$BH$28,1,'FD mesh'!$B$15+1)*Setup!$B$22</f>
        <v>16.9472480774041</v>
      </c>
      <c r="AE587" s="0" t="n">
        <f aca="false">SUMPRODUCT('FD inverse'!$A$29:$BH$29,'FD mesh'!$B$84:$BI$84,$E586:$BL586)+'FD inverse'!$A$29*$C587/Setup!$B$17+INDEX('FD inverse'!$A$29:$BH$29,1,'FD mesh'!$B$15+1)*Setup!$B$22</f>
        <v>16.4041386325682</v>
      </c>
      <c r="AF587" s="0" t="n">
        <f aca="false">SUMPRODUCT('FD inverse'!$A$30:$BH$30,'FD mesh'!$B$84:$BI$84,$E586:$BL586)+'FD inverse'!$A$30*$C587/Setup!$B$17+INDEX('FD inverse'!$A$30:$BH$30,1,'FD mesh'!$B$15+1)*Setup!$B$22</f>
        <v>15.8609479875142</v>
      </c>
      <c r="AG587" s="0" t="n">
        <f aca="false">SUMPRODUCT('FD inverse'!$A$31:$BH$31,'FD mesh'!$B$84:$BI$84,$E586:$BL586)+'FD inverse'!$A$31*$C587/Setup!$B$17+INDEX('FD inverse'!$A$31:$BH$31,1,'FD mesh'!$B$15+1)*Setup!$B$22</f>
        <v>15.3177515242984</v>
      </c>
      <c r="AH587" s="0" t="n">
        <f aca="false">SUMPRODUCT('FD inverse'!$A$32:$BH$32,'FD mesh'!$B$84:$BI$84,$E586:$BL586)+'FD inverse'!$A$32*$C587/Setup!$B$17+INDEX('FD inverse'!$A$32:$BH$32,1,'FD mesh'!$B$15+1)*Setup!$B$22</f>
        <v>15.2949150910276</v>
      </c>
      <c r="AI587" s="0" t="n">
        <f aca="false">SUMPRODUCT('FD inverse'!$A$33:$BH$33,'FD mesh'!$B$84:$BI$84,$E586:$BL586)+'FD inverse'!$A$33*$C587/Setup!$B$17+INDEX('FD inverse'!$A$33:$BH$33,1,'FD mesh'!$B$15+1)*Setup!$B$22</f>
        <v>15.272196837477</v>
      </c>
      <c r="AJ587" s="0" t="n">
        <f aca="false">SUMPRODUCT('FD inverse'!$A$34:$BH$34,'FD mesh'!$B$84:$BI$84,$E586:$BL586)+'FD inverse'!$A$34*$C587/Setup!$B$17+INDEX('FD inverse'!$A$34:$BH$34,1,'FD mesh'!$B$15+1)*Setup!$B$22</f>
        <v>15.2495978017878</v>
      </c>
      <c r="AK587" s="0" t="n">
        <f aca="false">SUMPRODUCT('FD inverse'!$A$35:$BH$35,'FD mesh'!$B$84:$BI$84,$E586:$BL586)+'FD inverse'!$A$35*$C587/Setup!$B$17+INDEX('FD inverse'!$A$35:$BH$35,1,'FD mesh'!$B$15+1)*Setup!$B$22</f>
        <v>15.2271165686239</v>
      </c>
      <c r="AL587" s="0" t="n">
        <f aca="false">SUMPRODUCT('FD inverse'!$A$36:$BH$36,'FD mesh'!$B$84:$BI$84,$E586:$BL586)+'FD inverse'!$A$36*$C587/Setup!$B$17+INDEX('FD inverse'!$A$36:$BH$36,1,'FD mesh'!$B$15+1)*Setup!$B$22</f>
        <v>15.2047495052206</v>
      </c>
      <c r="AM587" s="0" t="n">
        <f aca="false">SUMPRODUCT('FD inverse'!$A$37:$BH$37,'FD mesh'!$B$84:$BI$84,$E586:$BL586)+'FD inverse'!$A$37*$C587/Setup!$B$17+INDEX('FD inverse'!$A$37:$BH$37,1,'FD mesh'!$B$15+1)*Setup!$B$22</f>
        <v>15.1824909894293</v>
      </c>
      <c r="AN587" s="0" t="n">
        <f aca="false">SUMPRODUCT('FD inverse'!$A$38:$BH$38,'FD mesh'!$B$84:$BI$84,$E586:$BL586)+'FD inverse'!$A$38*$C587/Setup!$B$17+INDEX('FD inverse'!$A$38:$BH$38,1,'FD mesh'!$B$15+1)*Setup!$B$22</f>
        <v>15.1603336297043</v>
      </c>
      <c r="AO587" s="0" t="n">
        <f aca="false">SUMPRODUCT('FD inverse'!$A$39:$BH$39,'FD mesh'!$B$84:$BI$84,$E586:$BL586)+'FD inverse'!$A$39*$C587/Setup!$B$17+INDEX('FD inverse'!$A$39:$BH$39,1,'FD mesh'!$B$15+1)*Setup!$B$22</f>
        <v>15.1382684772012</v>
      </c>
      <c r="AP587" s="0" t="n">
        <f aca="false">SUMPRODUCT('FD inverse'!$A$40:$BH$40,'FD mesh'!$B$84:$BI$84,$E586:$BL586)+'FD inverse'!$A$40*$C587/Setup!$B$17+INDEX('FD inverse'!$A$40:$BH$40,1,'FD mesh'!$B$15+1)*Setup!$B$22</f>
        <v>15.1162852303551</v>
      </c>
      <c r="AQ587" s="0" t="n">
        <f aca="false">SUMPRODUCT('FD inverse'!$A$41:$BH$41,'FD mesh'!$B$84:$BI$84,$E586:$BL586)+'FD inverse'!$A$41*$C587/Setup!$B$17+INDEX('FD inverse'!$A$41:$BH$41,1,'FD mesh'!$B$15+1)*Setup!$B$22</f>
        <v>15.0943724324857</v>
      </c>
      <c r="AR587" s="0" t="n">
        <f aca="false">SUMPRODUCT('FD inverse'!$A$42:$BH$42,'FD mesh'!$B$84:$BI$84,$E586:$BL586)+'FD inverse'!$A$42*$C587/Setup!$B$17+INDEX('FD inverse'!$A$42:$BH$42,1,'FD mesh'!$B$15+1)*Setup!$B$22</f>
        <v>15.0725176631221</v>
      </c>
      <c r="AS587" s="0" t="n">
        <f aca="false">SUMPRODUCT('FD inverse'!$A$43:$BH$43,'FD mesh'!$B$84:$BI$84,$E586:$BL586)+'FD inverse'!$A$43*$C587/Setup!$B$17+INDEX('FD inverse'!$A$43:$BH$43,1,'FD mesh'!$B$15+1)*Setup!$B$22</f>
        <v>0</v>
      </c>
      <c r="AT587" s="0" t="n">
        <f aca="false">SUMPRODUCT('FD inverse'!$A$44:$BH$44,'FD mesh'!$B$84:$BI$84,$E586:$BL586)+'FD inverse'!$A$44*$C587/Setup!$B$17+INDEX('FD inverse'!$A$44:$BH$44,1,'FD mesh'!$B$15+1)*Setup!$B$22</f>
        <v>0</v>
      </c>
      <c r="AU587" s="0" t="n">
        <f aca="false">SUMPRODUCT('FD inverse'!$A$45:$BH$45,'FD mesh'!$B$84:$BI$84,$E586:$BL586)+'FD inverse'!$A$45*$C587/Setup!$B$17+INDEX('FD inverse'!$A$45:$BH$45,1,'FD mesh'!$B$15+1)*Setup!$B$22</f>
        <v>0</v>
      </c>
      <c r="AV587" s="0" t="n">
        <f aca="false">SUMPRODUCT('FD inverse'!$A$46:$BH$46,'FD mesh'!$B$84:$BI$84,$E586:$BL586)+'FD inverse'!$A$46*$C587/Setup!$B$17+INDEX('FD inverse'!$A$46:$BH$46,1,'FD mesh'!$B$15+1)*Setup!$B$22</f>
        <v>0</v>
      </c>
      <c r="AW587" s="0" t="n">
        <f aca="false">SUMPRODUCT('FD inverse'!$A$47:$BH$47,'FD mesh'!$B$84:$BI$84,$E586:$BL586)+'FD inverse'!$A$47*$C587/Setup!$B$17+INDEX('FD inverse'!$A$47:$BH$47,1,'FD mesh'!$B$15+1)*Setup!$B$22</f>
        <v>0</v>
      </c>
      <c r="AX587" s="0" t="n">
        <f aca="false">SUMPRODUCT('FD inverse'!$A$48:$BH$48,'FD mesh'!$B$84:$BI$84,$E586:$BL586)+'FD inverse'!$A$48*$C587/Setup!$B$17+INDEX('FD inverse'!$A$48:$BH$48,1,'FD mesh'!$B$15+1)*Setup!$B$22</f>
        <v>0</v>
      </c>
      <c r="AY587" s="0" t="n">
        <f aca="false">SUMPRODUCT('FD inverse'!$A$49:$BH$49,'FD mesh'!$B$84:$BI$84,$E586:$BL586)+'FD inverse'!$A$49*$C587/Setup!$B$17+INDEX('FD inverse'!$A$49:$BH$49,1,'FD mesh'!$B$15+1)*Setup!$B$22</f>
        <v>0</v>
      </c>
      <c r="AZ587" s="0" t="n">
        <f aca="false">SUMPRODUCT('FD inverse'!$A$50:$BH$50,'FD mesh'!$B$84:$BI$84,$E586:$BL586)+'FD inverse'!$A$50*$C587/Setup!$B$17+INDEX('FD inverse'!$A$50:$BH$50,1,'FD mesh'!$B$15+1)*Setup!$B$22</f>
        <v>0</v>
      </c>
      <c r="BA587" s="0" t="n">
        <f aca="false">SUMPRODUCT('FD inverse'!$A$51:$BH$51,'FD mesh'!$B$84:$BI$84,$E586:$BL586)+'FD inverse'!$A$51*$C587/Setup!$B$17+INDEX('FD inverse'!$A$51:$BH$51,1,'FD mesh'!$B$15+1)*Setup!$B$22</f>
        <v>0</v>
      </c>
      <c r="BB587" s="0" t="n">
        <f aca="false">SUMPRODUCT('FD inverse'!$A$52:$BH$52,'FD mesh'!$B$84:$BI$84,$E586:$BL586)+'FD inverse'!$A$52*$C587/Setup!$B$17+INDEX('FD inverse'!$A$52:$BH$52,1,'FD mesh'!$B$15+1)*Setup!$B$22</f>
        <v>0</v>
      </c>
      <c r="BC587" s="0" t="n">
        <f aca="false">SUMPRODUCT('FD inverse'!$A$53:$BH$53,'FD mesh'!$B$84:$BI$84,$E586:$BL586)+'FD inverse'!$A$53*$C587/Setup!$B$17+INDEX('FD inverse'!$A$53:$BH$53,1,'FD mesh'!$B$15+1)*Setup!$B$22</f>
        <v>0</v>
      </c>
      <c r="BD587" s="0" t="n">
        <f aca="false">SUMPRODUCT('FD inverse'!$A$54:$BH$54,'FD mesh'!$B$84:$BI$84,$E586:$BL586)+'FD inverse'!$A$54*$C587/Setup!$B$17+INDEX('FD inverse'!$A$54:$BH$54,1,'FD mesh'!$B$15+1)*Setup!$B$22</f>
        <v>0</v>
      </c>
      <c r="BE587" s="0" t="n">
        <f aca="false">SUMPRODUCT('FD inverse'!$A$55:$BH$55,'FD mesh'!$B$84:$BI$84,$E586:$BL586)+'FD inverse'!$A$55*$C587/Setup!$B$17+INDEX('FD inverse'!$A$55:$BH$55,1,'FD mesh'!$B$15+1)*Setup!$B$22</f>
        <v>0</v>
      </c>
      <c r="BF587" s="0" t="n">
        <f aca="false">SUMPRODUCT('FD inverse'!$A$56:$BH$56,'FD mesh'!$B$84:$BI$84,$E586:$BL586)+'FD inverse'!$A$56*$C587/Setup!$B$17+INDEX('FD inverse'!$A$56:$BH$56,1,'FD mesh'!$B$15+1)*Setup!$B$22</f>
        <v>0</v>
      </c>
      <c r="BG587" s="0" t="n">
        <f aca="false">SUMPRODUCT('FD inverse'!$A$57:$BH$57,'FD mesh'!$B$84:$BI$84,$E586:$BL586)+'FD inverse'!$A$57*$C587/Setup!$B$17+INDEX('FD inverse'!$A$57:$BH$57,1,'FD mesh'!$B$15+1)*Setup!$B$22</f>
        <v>0</v>
      </c>
      <c r="BH587" s="0" t="n">
        <f aca="false">SUMPRODUCT('FD inverse'!$A$58:$BH$58,'FD mesh'!$B$84:$BI$84,$E586:$BL586)+'FD inverse'!$A$58*$C587/Setup!$B$17+INDEX('FD inverse'!$A$58:$BH$58,1,'FD mesh'!$B$15+1)*Setup!$B$22</f>
        <v>0</v>
      </c>
      <c r="BI587" s="0" t="n">
        <f aca="false">SUMPRODUCT('FD inverse'!$A$59:$BH$59,'FD mesh'!$B$84:$BI$84,$E586:$BL586)+'FD inverse'!$A$59*$C587/Setup!$B$17+INDEX('FD inverse'!$A$59:$BH$59,1,'FD mesh'!$B$15+1)*Setup!$B$22</f>
        <v>0</v>
      </c>
      <c r="BJ587" s="0" t="n">
        <f aca="false">SUMPRODUCT('FD inverse'!$A$60:$BH$60,'FD mesh'!$B$84:$BI$84,$E586:$BL586)+'FD inverse'!$A$60*$C587/Setup!$B$17+INDEX('FD inverse'!$A$60:$BH$60,1,'FD mesh'!$B$15+1)*Setup!$B$22</f>
        <v>0</v>
      </c>
      <c r="BK587" s="0" t="n">
        <f aca="false">SUMPRODUCT('FD inverse'!$A$61:$BH$61,'FD mesh'!$B$84:$BI$84,$E586:$BL586)+'FD inverse'!$A$61*$C587/Setup!$B$17+INDEX('FD inverse'!$A$61:$BH$61,1,'FD mesh'!$B$15+1)*Setup!$B$22</f>
        <v>0</v>
      </c>
      <c r="BL587" s="0" t="n">
        <f aca="false">SUMPRODUCT('FD inverse'!$A$62:$BH$62,'FD mesh'!$B$84:$BI$84,$E586:$BL586)+'FD inverse'!$A$62*$C587/Setup!$B$17+INDEX('FD inverse'!$A$62:$BH$62,1,'FD mesh'!$B$15+1)*Setup!$B$22</f>
        <v>0</v>
      </c>
    </row>
    <row r="588" customFormat="false" ht="15" hidden="false" customHeight="false" outlineLevel="0" collapsed="false">
      <c r="A588" s="0" t="n">
        <v>583</v>
      </c>
      <c r="B588" s="0" t="n">
        <f aca="false">A588*Setup!$B$11/3600</f>
        <v>48.5833333333333</v>
      </c>
      <c r="C588" s="0" t="n">
        <f aca="false">Setup!$B$7+Setup!$B$8*COS(2*PI()*(B588-Setup!$B$9)/24)</f>
        <v>21.4963061112638</v>
      </c>
      <c r="D588" s="0" t="n">
        <f aca="false">(C588-E588)/Setup!$B$17</f>
        <v>-6.74714610379337</v>
      </c>
      <c r="E588" s="0" t="n">
        <f aca="false">SUMPRODUCT('FD inverse'!$A$3:$BH$3,'FD mesh'!$B$84:$BI$84,$E587:$BL587)+'FD inverse'!$A$3*$C588/Setup!$B$17+INDEX('FD inverse'!$A$3:$BH$3,1,'FD mesh'!$B$15+1)*Setup!$B$22</f>
        <v>22.3734351047569</v>
      </c>
      <c r="F588" s="0" t="n">
        <f aca="false">SUMPRODUCT('FD inverse'!$A$4:$BH$4,'FD mesh'!$B$84:$BI$84,$E587:$BL587)+'FD inverse'!$A$4*$C588/Setup!$B$17+INDEX('FD inverse'!$A$4:$BH$4,1,'FD mesh'!$B$15+1)*Setup!$B$22</f>
        <v>22.5642234199784</v>
      </c>
      <c r="G588" s="0" t="n">
        <f aca="false">SUMPRODUCT('FD inverse'!$A$5:$BH$5,'FD mesh'!$B$84:$BI$84,$E587:$BL587)+'FD inverse'!$A$5*$C588/Setup!$B$17+INDEX('FD inverse'!$A$5:$BH$5,1,'FD mesh'!$B$15+1)*Setup!$B$22</f>
        <v>22.7372561748791</v>
      </c>
      <c r="H588" s="0" t="n">
        <f aca="false">SUMPRODUCT('FD inverse'!$A$6:$BH$6,'FD mesh'!$B$84:$BI$84,$E587:$BL587)+'FD inverse'!$A$6*$C588/Setup!$B$17+INDEX('FD inverse'!$A$6:$BH$6,1,'FD mesh'!$B$15+1)*Setup!$B$22</f>
        <v>23.29277801495</v>
      </c>
      <c r="I588" s="0" t="n">
        <f aca="false">SUMPRODUCT('FD inverse'!$A$7:$BH$7,'FD mesh'!$B$84:$BI$84,$E587:$BL587)+'FD inverse'!$A$7*$C588/Setup!$B$17+INDEX('FD inverse'!$A$7:$BH$7,1,'FD mesh'!$B$15+1)*Setup!$B$22</f>
        <v>23.3369153230276</v>
      </c>
      <c r="J588" s="0" t="n">
        <f aca="false">SUMPRODUCT('FD inverse'!$A$8:$BH$8,'FD mesh'!$B$84:$BI$84,$E587:$BL587)+'FD inverse'!$A$8*$C588/Setup!$B$17+INDEX('FD inverse'!$A$8:$BH$8,1,'FD mesh'!$B$15+1)*Setup!$B$22</f>
        <v>23.3719401546791</v>
      </c>
      <c r="K588" s="0" t="n">
        <f aca="false">SUMPRODUCT('FD inverse'!$A$9:$BH$9,'FD mesh'!$B$84:$BI$84,$E587:$BL587)+'FD inverse'!$A$9*$C588/Setup!$B$17+INDEX('FD inverse'!$A$9:$BH$9,1,'FD mesh'!$B$15+1)*Setup!$B$22</f>
        <v>23.3987204415929</v>
      </c>
      <c r="L588" s="0" t="n">
        <f aca="false">SUMPRODUCT('FD inverse'!$A$10:$BH$10,'FD mesh'!$B$84:$BI$84,$E587:$BL587)+'FD inverse'!$A$10*$C588/Setup!$B$17+INDEX('FD inverse'!$A$10:$BH$10,1,'FD mesh'!$B$15+1)*Setup!$B$22</f>
        <v>23.4180463370379</v>
      </c>
      <c r="M588" s="0" t="n">
        <f aca="false">SUMPRODUCT('FD inverse'!$A$11:$BH$11,'FD mesh'!$B$84:$BI$84,$E587:$BL587)+'FD inverse'!$A$11*$C588/Setup!$B$17+INDEX('FD inverse'!$A$11:$BH$11,1,'FD mesh'!$B$15+1)*Setup!$B$22</f>
        <v>23.4306214546986</v>
      </c>
      <c r="N588" s="0" t="n">
        <f aca="false">SUMPRODUCT('FD inverse'!$A$12:$BH$12,'FD mesh'!$B$84:$BI$84,$E587:$BL587)+'FD inverse'!$A$12*$C588/Setup!$B$17+INDEX('FD inverse'!$A$12:$BH$12,1,'FD mesh'!$B$15+1)*Setup!$B$22</f>
        <v>23.4370555714264</v>
      </c>
      <c r="O588" s="0" t="n">
        <f aca="false">SUMPRODUCT('FD inverse'!$A$13:$BH$13,'FD mesh'!$B$84:$BI$84,$E587:$BL587)+'FD inverse'!$A$13*$C588/Setup!$B$17+INDEX('FD inverse'!$A$13:$BH$13,1,'FD mesh'!$B$15+1)*Setup!$B$22</f>
        <v>23.437858679875</v>
      </c>
      <c r="P588" s="0" t="n">
        <f aca="false">SUMPRODUCT('FD inverse'!$A$14:$BH$14,'FD mesh'!$B$84:$BI$84,$E587:$BL587)+'FD inverse'!$A$14*$C588/Setup!$B$17+INDEX('FD inverse'!$A$14:$BH$14,1,'FD mesh'!$B$15+1)*Setup!$B$22</f>
        <v>23.4334362921556</v>
      </c>
      <c r="Q588" s="0" t="n">
        <f aca="false">SUMPRODUCT('FD inverse'!$A$15:$BH$15,'FD mesh'!$B$84:$BI$84,$E587:$BL587)+'FD inverse'!$A$15*$C588/Setup!$B$17+INDEX('FD inverse'!$A$15:$BH$15,1,'FD mesh'!$B$15+1)*Setup!$B$22</f>
        <v>23.4240859117676</v>
      </c>
      <c r="R588" s="0" t="n">
        <f aca="false">SUMPRODUCT('FD inverse'!$A$16:$BH$16,'FD mesh'!$B$84:$BI$84,$E587:$BL587)+'FD inverse'!$A$16*$C588/Setup!$B$17+INDEX('FD inverse'!$A$16:$BH$16,1,'FD mesh'!$B$15+1)*Setup!$B$22</f>
        <v>23.4099946079192</v>
      </c>
      <c r="S588" s="0" t="n">
        <f aca="false">SUMPRODUCT('FD inverse'!$A$17:$BH$17,'FD mesh'!$B$84:$BI$84,$E587:$BL587)+'FD inverse'!$A$17*$C588/Setup!$B$17+INDEX('FD inverse'!$A$17:$BH$17,1,'FD mesh'!$B$15+1)*Setup!$B$22</f>
        <v>22.8785660612946</v>
      </c>
      <c r="T588" s="0" t="n">
        <f aca="false">SUMPRODUCT('FD inverse'!$A$18:$BH$18,'FD mesh'!$B$84:$BI$84,$E587:$BL587)+'FD inverse'!$A$18*$C588/Setup!$B$17+INDEX('FD inverse'!$A$18:$BH$18,1,'FD mesh'!$B$15+1)*Setup!$B$22</f>
        <v>22.3451052445073</v>
      </c>
      <c r="U588" s="0" t="n">
        <f aca="false">SUMPRODUCT('FD inverse'!$A$19:$BH$19,'FD mesh'!$B$84:$BI$84,$E587:$BL587)+'FD inverse'!$A$19*$C588/Setup!$B$17+INDEX('FD inverse'!$A$19:$BH$19,1,'FD mesh'!$B$15+1)*Setup!$B$22</f>
        <v>21.8098806021622</v>
      </c>
      <c r="V588" s="0" t="n">
        <f aca="false">SUMPRODUCT('FD inverse'!$A$20:$BH$20,'FD mesh'!$B$84:$BI$84,$E587:$BL587)+'FD inverse'!$A$20*$C588/Setup!$B$17+INDEX('FD inverse'!$A$20:$BH$20,1,'FD mesh'!$B$15+1)*Setup!$B$22</f>
        <v>21.2731354297616</v>
      </c>
      <c r="W588" s="0" t="n">
        <f aca="false">SUMPRODUCT('FD inverse'!$A$21:$BH$21,'FD mesh'!$B$84:$BI$84,$E587:$BL587)+'FD inverse'!$A$21*$C588/Setup!$B$17+INDEX('FD inverse'!$A$21:$BH$21,1,'FD mesh'!$B$15+1)*Setup!$B$22</f>
        <v>20.7350894066168</v>
      </c>
      <c r="X588" s="0" t="n">
        <f aca="false">SUMPRODUCT('FD inverse'!$A$22:$BH$22,'FD mesh'!$B$84:$BI$84,$E587:$BL587)+'FD inverse'!$A$22*$C588/Setup!$B$17+INDEX('FD inverse'!$A$22:$BH$22,1,'FD mesh'!$B$15+1)*Setup!$B$22</f>
        <v>20.1959402157479</v>
      </c>
      <c r="Y588" s="0" t="n">
        <f aca="false">SUMPRODUCT('FD inverse'!$A$23:$BH$23,'FD mesh'!$B$84:$BI$84,$E587:$BL587)+'FD inverse'!$A$23*$C588/Setup!$B$17+INDEX('FD inverse'!$A$23:$BH$23,1,'FD mesh'!$B$15+1)*Setup!$B$22</f>
        <v>19.6558652399262</v>
      </c>
      <c r="Z588" s="0" t="n">
        <f aca="false">SUMPRODUCT('FD inverse'!$A$24:$BH$24,'FD mesh'!$B$84:$BI$84,$E587:$BL587)+'FD inverse'!$A$24*$C588/Setup!$B$17+INDEX('FD inverse'!$A$24:$BH$24,1,'FD mesh'!$B$15+1)*Setup!$B$22</f>
        <v>19.1150233238962</v>
      </c>
      <c r="AA588" s="0" t="n">
        <f aca="false">SUMPRODUCT('FD inverse'!$A$25:$BH$25,'FD mesh'!$B$84:$BI$84,$E587:$BL587)+'FD inverse'!$A$25*$C588/Setup!$B$17+INDEX('FD inverse'!$A$25:$BH$25,1,'FD mesh'!$B$15+1)*Setup!$B$22</f>
        <v>18.5735565936267</v>
      </c>
      <c r="AB588" s="0" t="n">
        <f aca="false">SUMPRODUCT('FD inverse'!$A$26:$BH$26,'FD mesh'!$B$84:$BI$84,$E587:$BL587)+'FD inverse'!$A$26*$C588/Setup!$B$17+INDEX('FD inverse'!$A$26:$BH$26,1,'FD mesh'!$B$15+1)*Setup!$B$22</f>
        <v>18.0315923241789</v>
      </c>
      <c r="AC588" s="0" t="n">
        <f aca="false">SUMPRODUCT('FD inverse'!$A$27:$BH$27,'FD mesh'!$B$84:$BI$84,$E587:$BL587)+'FD inverse'!$A$27*$C588/Setup!$B$17+INDEX('FD inverse'!$A$27:$BH$27,1,'FD mesh'!$B$15+1)*Setup!$B$22</f>
        <v>17.489244848449</v>
      </c>
      <c r="AD588" s="0" t="n">
        <f aca="false">SUMPRODUCT('FD inverse'!$A$28:$BH$28,'FD mesh'!$B$84:$BI$84,$E587:$BL587)+'FD inverse'!$A$28*$C588/Setup!$B$17+INDEX('FD inverse'!$A$28:$BH$28,1,'FD mesh'!$B$15+1)*Setup!$B$22</f>
        <v>16.9466174996345</v>
      </c>
      <c r="AE588" s="0" t="n">
        <f aca="false">SUMPRODUCT('FD inverse'!$A$29:$BH$29,'FD mesh'!$B$84:$BI$84,$E587:$BL587)+'FD inverse'!$A$29*$C588/Setup!$B$17+INDEX('FD inverse'!$A$29:$BH$29,1,'FD mesh'!$B$15+1)*Setup!$B$22</f>
        <v>16.4038045807908</v>
      </c>
      <c r="AF588" s="0" t="n">
        <f aca="false">SUMPRODUCT('FD inverse'!$A$30:$BH$30,'FD mesh'!$B$84:$BI$84,$E587:$BL587)+'FD inverse'!$A$30*$C588/Setup!$B$17+INDEX('FD inverse'!$A$30:$BH$30,1,'FD mesh'!$B$15+1)*Setup!$B$22</f>
        <v>15.8608933552811</v>
      </c>
      <c r="AG588" s="0" t="n">
        <f aca="false">SUMPRODUCT('FD inverse'!$A$31:$BH$31,'FD mesh'!$B$84:$BI$84,$E587:$BL587)+'FD inverse'!$A$31*$C588/Setup!$B$17+INDEX('FD inverse'!$A$31:$BH$31,1,'FD mesh'!$B$15+1)*Setup!$B$22</f>
        <v>15.3179660522856</v>
      </c>
      <c r="AH588" s="0" t="n">
        <f aca="false">SUMPRODUCT('FD inverse'!$A$32:$BH$32,'FD mesh'!$B$84:$BI$84,$E587:$BL587)+'FD inverse'!$A$32*$C588/Setup!$B$17+INDEX('FD inverse'!$A$32:$BH$32,1,'FD mesh'!$B$15+1)*Setup!$B$22</f>
        <v>15.2951379694977</v>
      </c>
      <c r="AI588" s="0" t="n">
        <f aca="false">SUMPRODUCT('FD inverse'!$A$33:$BH$33,'FD mesh'!$B$84:$BI$84,$E587:$BL587)+'FD inverse'!$A$33*$C588/Setup!$B$17+INDEX('FD inverse'!$A$33:$BH$33,1,'FD mesh'!$B$15+1)*Setup!$B$22</f>
        <v>15.272422712925</v>
      </c>
      <c r="AJ588" s="0" t="n">
        <f aca="false">SUMPRODUCT('FD inverse'!$A$34:$BH$34,'FD mesh'!$B$84:$BI$84,$E587:$BL587)+'FD inverse'!$A$34*$C588/Setup!$B$17+INDEX('FD inverse'!$A$34:$BH$34,1,'FD mesh'!$B$15+1)*Setup!$B$22</f>
        <v>15.2498217997067</v>
      </c>
      <c r="AK588" s="0" t="n">
        <f aca="false">SUMPRODUCT('FD inverse'!$A$35:$BH$35,'FD mesh'!$B$84:$BI$84,$E587:$BL587)+'FD inverse'!$A$35*$C588/Setup!$B$17+INDEX('FD inverse'!$A$35:$BH$35,1,'FD mesh'!$B$15+1)*Setup!$B$22</f>
        <v>15.2273342793944</v>
      </c>
      <c r="AL588" s="0" t="n">
        <f aca="false">SUMPRODUCT('FD inverse'!$A$36:$BH$36,'FD mesh'!$B$84:$BI$84,$E587:$BL587)+'FD inverse'!$A$36*$C588/Setup!$B$17+INDEX('FD inverse'!$A$36:$BH$36,1,'FD mesh'!$B$15+1)*Setup!$B$22</f>
        <v>15.2049569692887</v>
      </c>
      <c r="AM588" s="0" t="n">
        <f aca="false">SUMPRODUCT('FD inverse'!$A$37:$BH$37,'FD mesh'!$B$84:$BI$84,$E587:$BL587)+'FD inverse'!$A$37*$C588/Setup!$B$17+INDEX('FD inverse'!$A$37:$BH$37,1,'FD mesh'!$B$15+1)*Setup!$B$22</f>
        <v>15.1826846822729</v>
      </c>
      <c r="AN588" s="0" t="n">
        <f aca="false">SUMPRODUCT('FD inverse'!$A$38:$BH$38,'FD mesh'!$B$84:$BI$84,$E587:$BL587)+'FD inverse'!$A$38*$C588/Setup!$B$17+INDEX('FD inverse'!$A$38:$BH$38,1,'FD mesh'!$B$15+1)*Setup!$B$22</f>
        <v>15.1605104470358</v>
      </c>
      <c r="AO588" s="0" t="n">
        <f aca="false">SUMPRODUCT('FD inverse'!$A$39:$BH$39,'FD mesh'!$B$84:$BI$84,$E587:$BL587)+'FD inverse'!$A$39*$C588/Setup!$B$17+INDEX('FD inverse'!$A$39:$BH$39,1,'FD mesh'!$B$15+1)*Setup!$B$22</f>
        <v>15.1384257208047</v>
      </c>
      <c r="AP588" s="0" t="n">
        <f aca="false">SUMPRODUCT('FD inverse'!$A$40:$BH$40,'FD mesh'!$B$84:$BI$84,$E587:$BL587)+'FD inverse'!$A$40*$C588/Setup!$B$17+INDEX('FD inverse'!$A$40:$BH$40,1,'FD mesh'!$B$15+1)*Setup!$B$22</f>
        <v>15.1164205949075</v>
      </c>
      <c r="AQ588" s="0" t="n">
        <f aca="false">SUMPRODUCT('FD inverse'!$A$41:$BH$41,'FD mesh'!$B$84:$BI$84,$E587:$BL587)+'FD inverse'!$A$41*$C588/Setup!$B$17+INDEX('FD inverse'!$A$41:$BH$41,1,'FD mesh'!$B$15+1)*Setup!$B$22</f>
        <v>15.0944839936646</v>
      </c>
      <c r="AR588" s="0" t="n">
        <f aca="false">SUMPRODUCT('FD inverse'!$A$42:$BH$42,'FD mesh'!$B$84:$BI$84,$E587:$BL587)+'FD inverse'!$A$42*$C588/Setup!$B$17+INDEX('FD inverse'!$A$42:$BH$42,1,'FD mesh'!$B$15+1)*Setup!$B$22</f>
        <v>15.0726038672601</v>
      </c>
      <c r="AS588" s="0" t="n">
        <f aca="false">SUMPRODUCT('FD inverse'!$A$43:$BH$43,'FD mesh'!$B$84:$BI$84,$E587:$BL587)+'FD inverse'!$A$43*$C588/Setup!$B$17+INDEX('FD inverse'!$A$43:$BH$43,1,'FD mesh'!$B$15+1)*Setup!$B$22</f>
        <v>0</v>
      </c>
      <c r="AT588" s="0" t="n">
        <f aca="false">SUMPRODUCT('FD inverse'!$A$44:$BH$44,'FD mesh'!$B$84:$BI$84,$E587:$BL587)+'FD inverse'!$A$44*$C588/Setup!$B$17+INDEX('FD inverse'!$A$44:$BH$44,1,'FD mesh'!$B$15+1)*Setup!$B$22</f>
        <v>0</v>
      </c>
      <c r="AU588" s="0" t="n">
        <f aca="false">SUMPRODUCT('FD inverse'!$A$45:$BH$45,'FD mesh'!$B$84:$BI$84,$E587:$BL587)+'FD inverse'!$A$45*$C588/Setup!$B$17+INDEX('FD inverse'!$A$45:$BH$45,1,'FD mesh'!$B$15+1)*Setup!$B$22</f>
        <v>0</v>
      </c>
      <c r="AV588" s="0" t="n">
        <f aca="false">SUMPRODUCT('FD inverse'!$A$46:$BH$46,'FD mesh'!$B$84:$BI$84,$E587:$BL587)+'FD inverse'!$A$46*$C588/Setup!$B$17+INDEX('FD inverse'!$A$46:$BH$46,1,'FD mesh'!$B$15+1)*Setup!$B$22</f>
        <v>0</v>
      </c>
      <c r="AW588" s="0" t="n">
        <f aca="false">SUMPRODUCT('FD inverse'!$A$47:$BH$47,'FD mesh'!$B$84:$BI$84,$E587:$BL587)+'FD inverse'!$A$47*$C588/Setup!$B$17+INDEX('FD inverse'!$A$47:$BH$47,1,'FD mesh'!$B$15+1)*Setup!$B$22</f>
        <v>0</v>
      </c>
      <c r="AX588" s="0" t="n">
        <f aca="false">SUMPRODUCT('FD inverse'!$A$48:$BH$48,'FD mesh'!$B$84:$BI$84,$E587:$BL587)+'FD inverse'!$A$48*$C588/Setup!$B$17+INDEX('FD inverse'!$A$48:$BH$48,1,'FD mesh'!$B$15+1)*Setup!$B$22</f>
        <v>0</v>
      </c>
      <c r="AY588" s="0" t="n">
        <f aca="false">SUMPRODUCT('FD inverse'!$A$49:$BH$49,'FD mesh'!$B$84:$BI$84,$E587:$BL587)+'FD inverse'!$A$49*$C588/Setup!$B$17+INDEX('FD inverse'!$A$49:$BH$49,1,'FD mesh'!$B$15+1)*Setup!$B$22</f>
        <v>0</v>
      </c>
      <c r="AZ588" s="0" t="n">
        <f aca="false">SUMPRODUCT('FD inverse'!$A$50:$BH$50,'FD mesh'!$B$84:$BI$84,$E587:$BL587)+'FD inverse'!$A$50*$C588/Setup!$B$17+INDEX('FD inverse'!$A$50:$BH$50,1,'FD mesh'!$B$15+1)*Setup!$B$22</f>
        <v>0</v>
      </c>
      <c r="BA588" s="0" t="n">
        <f aca="false">SUMPRODUCT('FD inverse'!$A$51:$BH$51,'FD mesh'!$B$84:$BI$84,$E587:$BL587)+'FD inverse'!$A$51*$C588/Setup!$B$17+INDEX('FD inverse'!$A$51:$BH$51,1,'FD mesh'!$B$15+1)*Setup!$B$22</f>
        <v>0</v>
      </c>
      <c r="BB588" s="0" t="n">
        <f aca="false">SUMPRODUCT('FD inverse'!$A$52:$BH$52,'FD mesh'!$B$84:$BI$84,$E587:$BL587)+'FD inverse'!$A$52*$C588/Setup!$B$17+INDEX('FD inverse'!$A$52:$BH$52,1,'FD mesh'!$B$15+1)*Setup!$B$22</f>
        <v>0</v>
      </c>
      <c r="BC588" s="0" t="n">
        <f aca="false">SUMPRODUCT('FD inverse'!$A$53:$BH$53,'FD mesh'!$B$84:$BI$84,$E587:$BL587)+'FD inverse'!$A$53*$C588/Setup!$B$17+INDEX('FD inverse'!$A$53:$BH$53,1,'FD mesh'!$B$15+1)*Setup!$B$22</f>
        <v>0</v>
      </c>
      <c r="BD588" s="0" t="n">
        <f aca="false">SUMPRODUCT('FD inverse'!$A$54:$BH$54,'FD mesh'!$B$84:$BI$84,$E587:$BL587)+'FD inverse'!$A$54*$C588/Setup!$B$17+INDEX('FD inverse'!$A$54:$BH$54,1,'FD mesh'!$B$15+1)*Setup!$B$22</f>
        <v>0</v>
      </c>
      <c r="BE588" s="0" t="n">
        <f aca="false">SUMPRODUCT('FD inverse'!$A$55:$BH$55,'FD mesh'!$B$84:$BI$84,$E587:$BL587)+'FD inverse'!$A$55*$C588/Setup!$B$17+INDEX('FD inverse'!$A$55:$BH$55,1,'FD mesh'!$B$15+1)*Setup!$B$22</f>
        <v>0</v>
      </c>
      <c r="BF588" s="0" t="n">
        <f aca="false">SUMPRODUCT('FD inverse'!$A$56:$BH$56,'FD mesh'!$B$84:$BI$84,$E587:$BL587)+'FD inverse'!$A$56*$C588/Setup!$B$17+INDEX('FD inverse'!$A$56:$BH$56,1,'FD mesh'!$B$15+1)*Setup!$B$22</f>
        <v>0</v>
      </c>
      <c r="BG588" s="0" t="n">
        <f aca="false">SUMPRODUCT('FD inverse'!$A$57:$BH$57,'FD mesh'!$B$84:$BI$84,$E587:$BL587)+'FD inverse'!$A$57*$C588/Setup!$B$17+INDEX('FD inverse'!$A$57:$BH$57,1,'FD mesh'!$B$15+1)*Setup!$B$22</f>
        <v>0</v>
      </c>
      <c r="BH588" s="0" t="n">
        <f aca="false">SUMPRODUCT('FD inverse'!$A$58:$BH$58,'FD mesh'!$B$84:$BI$84,$E587:$BL587)+'FD inverse'!$A$58*$C588/Setup!$B$17+INDEX('FD inverse'!$A$58:$BH$58,1,'FD mesh'!$B$15+1)*Setup!$B$22</f>
        <v>0</v>
      </c>
      <c r="BI588" s="0" t="n">
        <f aca="false">SUMPRODUCT('FD inverse'!$A$59:$BH$59,'FD mesh'!$B$84:$BI$84,$E587:$BL587)+'FD inverse'!$A$59*$C588/Setup!$B$17+INDEX('FD inverse'!$A$59:$BH$59,1,'FD mesh'!$B$15+1)*Setup!$B$22</f>
        <v>0</v>
      </c>
      <c r="BJ588" s="0" t="n">
        <f aca="false">SUMPRODUCT('FD inverse'!$A$60:$BH$60,'FD mesh'!$B$84:$BI$84,$E587:$BL587)+'FD inverse'!$A$60*$C588/Setup!$B$17+INDEX('FD inverse'!$A$60:$BH$60,1,'FD mesh'!$B$15+1)*Setup!$B$22</f>
        <v>0</v>
      </c>
      <c r="BK588" s="0" t="n">
        <f aca="false">SUMPRODUCT('FD inverse'!$A$61:$BH$61,'FD mesh'!$B$84:$BI$84,$E587:$BL587)+'FD inverse'!$A$61*$C588/Setup!$B$17+INDEX('FD inverse'!$A$61:$BH$61,1,'FD mesh'!$B$15+1)*Setup!$B$22</f>
        <v>0</v>
      </c>
      <c r="BL588" s="0" t="n">
        <f aca="false">SUMPRODUCT('FD inverse'!$A$62:$BH$62,'FD mesh'!$B$84:$BI$84,$E587:$BL587)+'FD inverse'!$A$62*$C588/Setup!$B$17+INDEX('FD inverse'!$A$62:$BH$62,1,'FD mesh'!$B$15+1)*Setup!$B$22</f>
        <v>0</v>
      </c>
    </row>
    <row r="589" customFormat="false" ht="15" hidden="false" customHeight="false" outlineLevel="0" collapsed="false">
      <c r="A589" s="0" t="n">
        <v>584</v>
      </c>
      <c r="B589" s="0" t="n">
        <f aca="false">A589*Setup!$B$11/3600</f>
        <v>48.6666666666667</v>
      </c>
      <c r="C589" s="0" t="n">
        <f aca="false">Setup!$B$7+Setup!$B$8*COS(2*PI()*(B589-Setup!$B$9)/24)</f>
        <v>21.4288495612538</v>
      </c>
      <c r="D589" s="0" t="n">
        <f aca="false">(C589-E589)/Setup!$B$17</f>
        <v>-6.91515332001148</v>
      </c>
      <c r="E589" s="0" t="n">
        <f aca="false">SUMPRODUCT('FD inverse'!$A$3:$BH$3,'FD mesh'!$B$84:$BI$84,$E588:$BL588)+'FD inverse'!$A$3*$C589/Setup!$B$17+INDEX('FD inverse'!$A$3:$BH$3,1,'FD mesh'!$B$15+1)*Setup!$B$22</f>
        <v>22.3278194928553</v>
      </c>
      <c r="F589" s="0" t="n">
        <f aca="false">SUMPRODUCT('FD inverse'!$A$4:$BH$4,'FD mesh'!$B$84:$BI$84,$E588:$BL588)+'FD inverse'!$A$4*$C589/Setup!$B$17+INDEX('FD inverse'!$A$4:$BH$4,1,'FD mesh'!$B$15+1)*Setup!$B$22</f>
        <v>22.5237284060467</v>
      </c>
      <c r="G589" s="0" t="n">
        <f aca="false">SUMPRODUCT('FD inverse'!$A$5:$BH$5,'FD mesh'!$B$84:$BI$84,$E588:$BL588)+'FD inverse'!$A$5*$C589/Setup!$B$17+INDEX('FD inverse'!$A$5:$BH$5,1,'FD mesh'!$B$15+1)*Setup!$B$22</f>
        <v>22.7020613583302</v>
      </c>
      <c r="H589" s="0" t="n">
        <f aca="false">SUMPRODUCT('FD inverse'!$A$6:$BH$6,'FD mesh'!$B$84:$BI$84,$E588:$BL588)+'FD inverse'!$A$6*$C589/Setup!$B$17+INDEX('FD inverse'!$A$6:$BH$6,1,'FD mesh'!$B$15+1)*Setup!$B$22</f>
        <v>23.2755971909358</v>
      </c>
      <c r="I589" s="0" t="n">
        <f aca="false">SUMPRODUCT('FD inverse'!$A$7:$BH$7,'FD mesh'!$B$84:$BI$84,$E588:$BL588)+'FD inverse'!$A$7*$C589/Setup!$B$17+INDEX('FD inverse'!$A$7:$BH$7,1,'FD mesh'!$B$15+1)*Setup!$B$22</f>
        <v>23.3212844846725</v>
      </c>
      <c r="J589" s="0" t="n">
        <f aca="false">SUMPRODUCT('FD inverse'!$A$8:$BH$8,'FD mesh'!$B$84:$BI$84,$E588:$BL588)+'FD inverse'!$A$8*$C589/Setup!$B$17+INDEX('FD inverse'!$A$8:$BH$8,1,'FD mesh'!$B$15+1)*Setup!$B$22</f>
        <v>23.3577500448664</v>
      </c>
      <c r="K589" s="0" t="n">
        <f aca="false">SUMPRODUCT('FD inverse'!$A$9:$BH$9,'FD mesh'!$B$84:$BI$84,$E588:$BL588)+'FD inverse'!$A$9*$C589/Setup!$B$17+INDEX('FD inverse'!$A$9:$BH$9,1,'FD mesh'!$B$15+1)*Setup!$B$22</f>
        <v>23.3858438588581</v>
      </c>
      <c r="L589" s="0" t="n">
        <f aca="false">SUMPRODUCT('FD inverse'!$A$10:$BH$10,'FD mesh'!$B$84:$BI$84,$E588:$BL588)+'FD inverse'!$A$10*$C589/Setup!$B$17+INDEX('FD inverse'!$A$10:$BH$10,1,'FD mesh'!$B$15+1)*Setup!$B$22</f>
        <v>23.4063408688765</v>
      </c>
      <c r="M589" s="0" t="n">
        <f aca="false">SUMPRODUCT('FD inverse'!$A$11:$BH$11,'FD mesh'!$B$84:$BI$84,$E588:$BL588)+'FD inverse'!$A$11*$C589/Setup!$B$17+INDEX('FD inverse'!$A$11:$BH$11,1,'FD mesh'!$B$15+1)*Setup!$B$22</f>
        <v>23.4199319979737</v>
      </c>
      <c r="N589" s="0" t="n">
        <f aca="false">SUMPRODUCT('FD inverse'!$A$12:$BH$12,'FD mesh'!$B$84:$BI$84,$E588:$BL588)+'FD inverse'!$A$12*$C589/Setup!$B$17+INDEX('FD inverse'!$A$12:$BH$12,1,'FD mesh'!$B$15+1)*Setup!$B$22</f>
        <v>23.4272166629266</v>
      </c>
      <c r="O589" s="0" t="n">
        <f aca="false">SUMPRODUCT('FD inverse'!$A$13:$BH$13,'FD mesh'!$B$84:$BI$84,$E588:$BL588)+'FD inverse'!$A$13*$C589/Setup!$B$17+INDEX('FD inverse'!$A$13:$BH$13,1,'FD mesh'!$B$15+1)*Setup!$B$22</f>
        <v>23.4286966620977</v>
      </c>
      <c r="P589" s="0" t="n">
        <f aca="false">SUMPRODUCT('FD inverse'!$A$14:$BH$14,'FD mesh'!$B$84:$BI$84,$E588:$BL588)+'FD inverse'!$A$14*$C589/Setup!$B$17+INDEX('FD inverse'!$A$14:$BH$14,1,'FD mesh'!$B$15+1)*Setup!$B$22</f>
        <v>23.4247713410463</v>
      </c>
      <c r="Q589" s="0" t="n">
        <f aca="false">SUMPRODUCT('FD inverse'!$A$15:$BH$15,'FD mesh'!$B$84:$BI$84,$E588:$BL588)+'FD inverse'!$A$15*$C589/Setup!$B$17+INDEX('FD inverse'!$A$15:$BH$15,1,'FD mesh'!$B$15+1)*Setup!$B$22</f>
        <v>23.4157339544437</v>
      </c>
      <c r="R589" s="0" t="n">
        <f aca="false">SUMPRODUCT('FD inverse'!$A$16:$BH$16,'FD mesh'!$B$84:$BI$84,$E588:$BL588)+'FD inverse'!$A$16*$C589/Setup!$B$17+INDEX('FD inverse'!$A$16:$BH$16,1,'FD mesh'!$B$15+1)*Setup!$B$22</f>
        <v>23.4017691593904</v>
      </c>
      <c r="S589" s="0" t="n">
        <f aca="false">SUMPRODUCT('FD inverse'!$A$17:$BH$17,'FD mesh'!$B$84:$BI$84,$E588:$BL588)+'FD inverse'!$A$17*$C589/Setup!$B$17+INDEX('FD inverse'!$A$17:$BH$17,1,'FD mesh'!$B$15+1)*Setup!$B$22</f>
        <v>22.8713578552078</v>
      </c>
      <c r="T589" s="0" t="n">
        <f aca="false">SUMPRODUCT('FD inverse'!$A$18:$BH$18,'FD mesh'!$B$84:$BI$84,$E588:$BL588)+'FD inverse'!$A$18*$C589/Setup!$B$17+INDEX('FD inverse'!$A$18:$BH$18,1,'FD mesh'!$B$15+1)*Setup!$B$22</f>
        <v>22.3388252789483</v>
      </c>
      <c r="U589" s="0" t="n">
        <f aca="false">SUMPRODUCT('FD inverse'!$A$19:$BH$19,'FD mesh'!$B$84:$BI$84,$E588:$BL588)+'FD inverse'!$A$19*$C589/Setup!$B$17+INDEX('FD inverse'!$A$19:$BH$19,1,'FD mesh'!$B$15+1)*Setup!$B$22</f>
        <v>21.8044445985386</v>
      </c>
      <c r="V589" s="0" t="n">
        <f aca="false">SUMPRODUCT('FD inverse'!$A$20:$BH$20,'FD mesh'!$B$84:$BI$84,$E588:$BL588)+'FD inverse'!$A$20*$C589/Setup!$B$17+INDEX('FD inverse'!$A$20:$BH$20,1,'FD mesh'!$B$15+1)*Setup!$B$22</f>
        <v>21.2684641799196</v>
      </c>
      <c r="W589" s="0" t="n">
        <f aca="false">SUMPRODUCT('FD inverse'!$A$21:$BH$21,'FD mesh'!$B$84:$BI$84,$E588:$BL588)+'FD inverse'!$A$21*$C589/Setup!$B$17+INDEX('FD inverse'!$A$21:$BH$21,1,'FD mesh'!$B$15+1)*Setup!$B$22</f>
        <v>20.7311090792042</v>
      </c>
      <c r="X589" s="0" t="n">
        <f aca="false">SUMPRODUCT('FD inverse'!$A$22:$BH$22,'FD mesh'!$B$84:$BI$84,$E588:$BL588)+'FD inverse'!$A$22*$C589/Setup!$B$17+INDEX('FD inverse'!$A$22:$BH$22,1,'FD mesh'!$B$15+1)*Setup!$B$22</f>
        <v>20.1925826249932</v>
      </c>
      <c r="Y589" s="0" t="n">
        <f aca="false">SUMPRODUCT('FD inverse'!$A$23:$BH$23,'FD mesh'!$B$84:$BI$84,$E588:$BL588)+'FD inverse'!$A$23*$C589/Setup!$B$17+INDEX('FD inverse'!$A$23:$BH$23,1,'FD mesh'!$B$15+1)*Setup!$B$22</f>
        <v>19.6530680797886</v>
      </c>
      <c r="Z589" s="0" t="n">
        <f aca="false">SUMPRODUCT('FD inverse'!$A$24:$BH$24,'FD mesh'!$B$84:$BI$84,$E588:$BL588)+'FD inverse'!$A$24*$C589/Setup!$B$17+INDEX('FD inverse'!$A$24:$BH$24,1,'FD mesh'!$B$15+1)*Setup!$B$22</f>
        <v>19.112730370315</v>
      </c>
      <c r="AA589" s="0" t="n">
        <f aca="false">SUMPRODUCT('FD inverse'!$A$25:$BH$25,'FD mesh'!$B$84:$BI$84,$E588:$BL588)+'FD inverse'!$A$25*$C589/Setup!$B$17+INDEX('FD inverse'!$A$25:$BH$25,1,'FD mesh'!$B$15+1)*Setup!$B$22</f>
        <v>18.5717178773588</v>
      </c>
      <c r="AB589" s="0" t="n">
        <f aca="false">SUMPRODUCT('FD inverse'!$A$26:$BH$26,'FD mesh'!$B$84:$BI$84,$E588:$BL588)+'FD inverse'!$A$26*$C589/Setup!$B$17+INDEX('FD inverse'!$A$26:$BH$26,1,'FD mesh'!$B$15+1)*Setup!$B$22</f>
        <v>18.0301642764725</v>
      </c>
      <c r="AC589" s="0" t="n">
        <f aca="false">SUMPRODUCT('FD inverse'!$A$27:$BH$27,'FD mesh'!$B$84:$BI$84,$E588:$BL588)+'FD inverse'!$A$27*$C589/Setup!$B$17+INDEX('FD inverse'!$A$27:$BH$27,1,'FD mesh'!$B$15+1)*Setup!$B$22</f>
        <v>17.4881904215468</v>
      </c>
      <c r="AD589" s="0" t="n">
        <f aca="false">SUMPRODUCT('FD inverse'!$A$28:$BH$28,'FD mesh'!$B$84:$BI$84,$E588:$BL588)+'FD inverse'!$A$28*$C589/Setup!$B$17+INDEX('FD inverse'!$A$28:$BH$28,1,'FD mesh'!$B$15+1)*Setup!$B$22</f>
        <v>16.9459062638472</v>
      </c>
      <c r="AE589" s="0" t="n">
        <f aca="false">SUMPRODUCT('FD inverse'!$A$29:$BH$29,'FD mesh'!$B$84:$BI$84,$E588:$BL588)+'FD inverse'!$A$29*$C589/Setup!$B$17+INDEX('FD inverse'!$A$29:$BH$29,1,'FD mesh'!$B$15+1)*Setup!$B$22</f>
        <v>16.4034127996158</v>
      </c>
      <c r="AF589" s="0" t="n">
        <f aca="false">SUMPRODUCT('FD inverse'!$A$30:$BH$30,'FD mesh'!$B$84:$BI$84,$E588:$BL588)+'FD inverse'!$A$30*$C589/Setup!$B$17+INDEX('FD inverse'!$A$30:$BH$30,1,'FD mesh'!$B$15+1)*Setup!$B$22</f>
        <v>15.8608040397814</v>
      </c>
      <c r="AG589" s="0" t="n">
        <f aca="false">SUMPRODUCT('FD inverse'!$A$31:$BH$31,'FD mesh'!$B$84:$BI$84,$E588:$BL588)+'FD inverse'!$A$31*$C589/Setup!$B$17+INDEX('FD inverse'!$A$31:$BH$31,1,'FD mesh'!$B$15+1)*Setup!$B$22</f>
        <v>15.3181689956715</v>
      </c>
      <c r="AH589" s="0" t="n">
        <f aca="false">SUMPRODUCT('FD inverse'!$A$32:$BH$32,'FD mesh'!$B$84:$BI$84,$E588:$BL588)+'FD inverse'!$A$32*$C589/Setup!$B$17+INDEX('FD inverse'!$A$32:$BH$32,1,'FD mesh'!$B$15+1)*Setup!$B$22</f>
        <v>15.2953502271909</v>
      </c>
      <c r="AI589" s="0" t="n">
        <f aca="false">SUMPRODUCT('FD inverse'!$A$33:$BH$33,'FD mesh'!$B$84:$BI$84,$E588:$BL588)+'FD inverse'!$A$33*$C589/Setup!$B$17+INDEX('FD inverse'!$A$33:$BH$33,1,'FD mesh'!$B$15+1)*Setup!$B$22</f>
        <v>15.2726389084436</v>
      </c>
      <c r="AJ589" s="0" t="n">
        <f aca="false">SUMPRODUCT('FD inverse'!$A$34:$BH$34,'FD mesh'!$B$84:$BI$84,$E588:$BL588)+'FD inverse'!$A$34*$C589/Setup!$B$17+INDEX('FD inverse'!$A$34:$BH$34,1,'FD mesh'!$B$15+1)*Setup!$B$22</f>
        <v>15.2500370328474</v>
      </c>
      <c r="AK589" s="0" t="n">
        <f aca="false">SUMPRODUCT('FD inverse'!$A$35:$BH$35,'FD mesh'!$B$84:$BI$84,$E588:$BL588)+'FD inverse'!$A$35*$C589/Setup!$B$17+INDEX('FD inverse'!$A$35:$BH$35,1,'FD mesh'!$B$15+1)*Setup!$B$22</f>
        <v>15.2275441132245</v>
      </c>
      <c r="AL589" s="0" t="n">
        <f aca="false">SUMPRODUCT('FD inverse'!$A$36:$BH$36,'FD mesh'!$B$84:$BI$84,$E588:$BL588)+'FD inverse'!$A$36*$C589/Setup!$B$17+INDEX('FD inverse'!$A$36:$BH$36,1,'FD mesh'!$B$15+1)*Setup!$B$22</f>
        <v>15.2051574163196</v>
      </c>
      <c r="AM589" s="0" t="n">
        <f aca="false">SUMPRODUCT('FD inverse'!$A$37:$BH$37,'FD mesh'!$B$84:$BI$84,$E588:$BL588)+'FD inverse'!$A$37*$C589/Setup!$B$17+INDEX('FD inverse'!$A$37:$BH$37,1,'FD mesh'!$B$15+1)*Setup!$B$22</f>
        <v>15.1828721903186</v>
      </c>
      <c r="AN589" s="0" t="n">
        <f aca="false">SUMPRODUCT('FD inverse'!$A$38:$BH$38,'FD mesh'!$B$84:$BI$84,$E588:$BL588)+'FD inverse'!$A$38*$C589/Setup!$B$17+INDEX('FD inverse'!$A$38:$BH$38,1,'FD mesh'!$B$15+1)*Setup!$B$22</f>
        <v>15.1606818852093</v>
      </c>
      <c r="AO589" s="0" t="n">
        <f aca="false">SUMPRODUCT('FD inverse'!$A$39:$BH$39,'FD mesh'!$B$84:$BI$84,$E588:$BL588)+'FD inverse'!$A$39*$C589/Setup!$B$17+INDEX('FD inverse'!$A$39:$BH$39,1,'FD mesh'!$B$15+1)*Setup!$B$22</f>
        <v>15.1385783660523</v>
      </c>
      <c r="AP589" s="0" t="n">
        <f aca="false">SUMPRODUCT('FD inverse'!$A$40:$BH$40,'FD mesh'!$B$84:$BI$84,$E588:$BL588)+'FD inverse'!$A$40*$C589/Setup!$B$17+INDEX('FD inverse'!$A$40:$BH$40,1,'FD mesh'!$B$15+1)*Setup!$B$22</f>
        <v>15.1165521194355</v>
      </c>
      <c r="AQ589" s="0" t="n">
        <f aca="false">SUMPRODUCT('FD inverse'!$A$41:$BH$41,'FD mesh'!$B$84:$BI$84,$E588:$BL588)+'FD inverse'!$A$41*$C589/Setup!$B$17+INDEX('FD inverse'!$A$41:$BH$41,1,'FD mesh'!$B$15+1)*Setup!$B$22</f>
        <v>15.0945924535643</v>
      </c>
      <c r="AR589" s="0" t="n">
        <f aca="false">SUMPRODUCT('FD inverse'!$A$42:$BH$42,'FD mesh'!$B$84:$BI$84,$E588:$BL588)+'FD inverse'!$A$42*$C589/Setup!$B$17+INDEX('FD inverse'!$A$42:$BH$42,1,'FD mesh'!$B$15+1)*Setup!$B$22</f>
        <v>15.0726876925925</v>
      </c>
      <c r="AS589" s="0" t="n">
        <f aca="false">SUMPRODUCT('FD inverse'!$A$43:$BH$43,'FD mesh'!$B$84:$BI$84,$E588:$BL588)+'FD inverse'!$A$43*$C589/Setup!$B$17+INDEX('FD inverse'!$A$43:$BH$43,1,'FD mesh'!$B$15+1)*Setup!$B$22</f>
        <v>0</v>
      </c>
      <c r="AT589" s="0" t="n">
        <f aca="false">SUMPRODUCT('FD inverse'!$A$44:$BH$44,'FD mesh'!$B$84:$BI$84,$E588:$BL588)+'FD inverse'!$A$44*$C589/Setup!$B$17+INDEX('FD inverse'!$A$44:$BH$44,1,'FD mesh'!$B$15+1)*Setup!$B$22</f>
        <v>0</v>
      </c>
      <c r="AU589" s="0" t="n">
        <f aca="false">SUMPRODUCT('FD inverse'!$A$45:$BH$45,'FD mesh'!$B$84:$BI$84,$E588:$BL588)+'FD inverse'!$A$45*$C589/Setup!$B$17+INDEX('FD inverse'!$A$45:$BH$45,1,'FD mesh'!$B$15+1)*Setup!$B$22</f>
        <v>0</v>
      </c>
      <c r="AV589" s="0" t="n">
        <f aca="false">SUMPRODUCT('FD inverse'!$A$46:$BH$46,'FD mesh'!$B$84:$BI$84,$E588:$BL588)+'FD inverse'!$A$46*$C589/Setup!$B$17+INDEX('FD inverse'!$A$46:$BH$46,1,'FD mesh'!$B$15+1)*Setup!$B$22</f>
        <v>0</v>
      </c>
      <c r="AW589" s="0" t="n">
        <f aca="false">SUMPRODUCT('FD inverse'!$A$47:$BH$47,'FD mesh'!$B$84:$BI$84,$E588:$BL588)+'FD inverse'!$A$47*$C589/Setup!$B$17+INDEX('FD inverse'!$A$47:$BH$47,1,'FD mesh'!$B$15+1)*Setup!$B$22</f>
        <v>0</v>
      </c>
      <c r="AX589" s="0" t="n">
        <f aca="false">SUMPRODUCT('FD inverse'!$A$48:$BH$48,'FD mesh'!$B$84:$BI$84,$E588:$BL588)+'FD inverse'!$A$48*$C589/Setup!$B$17+INDEX('FD inverse'!$A$48:$BH$48,1,'FD mesh'!$B$15+1)*Setup!$B$22</f>
        <v>0</v>
      </c>
      <c r="AY589" s="0" t="n">
        <f aca="false">SUMPRODUCT('FD inverse'!$A$49:$BH$49,'FD mesh'!$B$84:$BI$84,$E588:$BL588)+'FD inverse'!$A$49*$C589/Setup!$B$17+INDEX('FD inverse'!$A$49:$BH$49,1,'FD mesh'!$B$15+1)*Setup!$B$22</f>
        <v>0</v>
      </c>
      <c r="AZ589" s="0" t="n">
        <f aca="false">SUMPRODUCT('FD inverse'!$A$50:$BH$50,'FD mesh'!$B$84:$BI$84,$E588:$BL588)+'FD inverse'!$A$50*$C589/Setup!$B$17+INDEX('FD inverse'!$A$50:$BH$50,1,'FD mesh'!$B$15+1)*Setup!$B$22</f>
        <v>0</v>
      </c>
      <c r="BA589" s="0" t="n">
        <f aca="false">SUMPRODUCT('FD inverse'!$A$51:$BH$51,'FD mesh'!$B$84:$BI$84,$E588:$BL588)+'FD inverse'!$A$51*$C589/Setup!$B$17+INDEX('FD inverse'!$A$51:$BH$51,1,'FD mesh'!$B$15+1)*Setup!$B$22</f>
        <v>0</v>
      </c>
      <c r="BB589" s="0" t="n">
        <f aca="false">SUMPRODUCT('FD inverse'!$A$52:$BH$52,'FD mesh'!$B$84:$BI$84,$E588:$BL588)+'FD inverse'!$A$52*$C589/Setup!$B$17+INDEX('FD inverse'!$A$52:$BH$52,1,'FD mesh'!$B$15+1)*Setup!$B$22</f>
        <v>0</v>
      </c>
      <c r="BC589" s="0" t="n">
        <f aca="false">SUMPRODUCT('FD inverse'!$A$53:$BH$53,'FD mesh'!$B$84:$BI$84,$E588:$BL588)+'FD inverse'!$A$53*$C589/Setup!$B$17+INDEX('FD inverse'!$A$53:$BH$53,1,'FD mesh'!$B$15+1)*Setup!$B$22</f>
        <v>0</v>
      </c>
      <c r="BD589" s="0" t="n">
        <f aca="false">SUMPRODUCT('FD inverse'!$A$54:$BH$54,'FD mesh'!$B$84:$BI$84,$E588:$BL588)+'FD inverse'!$A$54*$C589/Setup!$B$17+INDEX('FD inverse'!$A$54:$BH$54,1,'FD mesh'!$B$15+1)*Setup!$B$22</f>
        <v>0</v>
      </c>
      <c r="BE589" s="0" t="n">
        <f aca="false">SUMPRODUCT('FD inverse'!$A$55:$BH$55,'FD mesh'!$B$84:$BI$84,$E588:$BL588)+'FD inverse'!$A$55*$C589/Setup!$B$17+INDEX('FD inverse'!$A$55:$BH$55,1,'FD mesh'!$B$15+1)*Setup!$B$22</f>
        <v>0</v>
      </c>
      <c r="BF589" s="0" t="n">
        <f aca="false">SUMPRODUCT('FD inverse'!$A$56:$BH$56,'FD mesh'!$B$84:$BI$84,$E588:$BL588)+'FD inverse'!$A$56*$C589/Setup!$B$17+INDEX('FD inverse'!$A$56:$BH$56,1,'FD mesh'!$B$15+1)*Setup!$B$22</f>
        <v>0</v>
      </c>
      <c r="BG589" s="0" t="n">
        <f aca="false">SUMPRODUCT('FD inverse'!$A$57:$BH$57,'FD mesh'!$B$84:$BI$84,$E588:$BL588)+'FD inverse'!$A$57*$C589/Setup!$B$17+INDEX('FD inverse'!$A$57:$BH$57,1,'FD mesh'!$B$15+1)*Setup!$B$22</f>
        <v>0</v>
      </c>
      <c r="BH589" s="0" t="n">
        <f aca="false">SUMPRODUCT('FD inverse'!$A$58:$BH$58,'FD mesh'!$B$84:$BI$84,$E588:$BL588)+'FD inverse'!$A$58*$C589/Setup!$B$17+INDEX('FD inverse'!$A$58:$BH$58,1,'FD mesh'!$B$15+1)*Setup!$B$22</f>
        <v>0</v>
      </c>
      <c r="BI589" s="0" t="n">
        <f aca="false">SUMPRODUCT('FD inverse'!$A$59:$BH$59,'FD mesh'!$B$84:$BI$84,$E588:$BL588)+'FD inverse'!$A$59*$C589/Setup!$B$17+INDEX('FD inverse'!$A$59:$BH$59,1,'FD mesh'!$B$15+1)*Setup!$B$22</f>
        <v>0</v>
      </c>
      <c r="BJ589" s="0" t="n">
        <f aca="false">SUMPRODUCT('FD inverse'!$A$60:$BH$60,'FD mesh'!$B$84:$BI$84,$E588:$BL588)+'FD inverse'!$A$60*$C589/Setup!$B$17+INDEX('FD inverse'!$A$60:$BH$60,1,'FD mesh'!$B$15+1)*Setup!$B$22</f>
        <v>0</v>
      </c>
      <c r="BK589" s="0" t="n">
        <f aca="false">SUMPRODUCT('FD inverse'!$A$61:$BH$61,'FD mesh'!$B$84:$BI$84,$E588:$BL588)+'FD inverse'!$A$61*$C589/Setup!$B$17+INDEX('FD inverse'!$A$61:$BH$61,1,'FD mesh'!$B$15+1)*Setup!$B$22</f>
        <v>0</v>
      </c>
      <c r="BL589" s="0" t="n">
        <f aca="false">SUMPRODUCT('FD inverse'!$A$62:$BH$62,'FD mesh'!$B$84:$BI$84,$E588:$BL588)+'FD inverse'!$A$62*$C589/Setup!$B$17+INDEX('FD inverse'!$A$62:$BH$62,1,'FD mesh'!$B$15+1)*Setup!$B$22</f>
        <v>0</v>
      </c>
    </row>
    <row r="590" customFormat="false" ht="15" hidden="false" customHeight="false" outlineLevel="0" collapsed="false">
      <c r="A590" s="0" t="n">
        <v>585</v>
      </c>
      <c r="B590" s="0" t="n">
        <f aca="false">A590*Setup!$B$11/3600</f>
        <v>48.75</v>
      </c>
      <c r="C590" s="0" t="n">
        <f aca="false">Setup!$B$7+Setup!$B$8*COS(2*PI()*(B590-Setup!$B$9)/24)</f>
        <v>21.3626167395997</v>
      </c>
      <c r="D590" s="0" t="n">
        <f aca="false">(C590-E590)/Setup!$B$17</f>
        <v>-7.07818532425522</v>
      </c>
      <c r="E590" s="0" t="n">
        <f aca="false">SUMPRODUCT('FD inverse'!$A$3:$BH$3,'FD mesh'!$B$84:$BI$84,$E589:$BL589)+'FD inverse'!$A$3*$C590/Setup!$B$17+INDEX('FD inverse'!$A$3:$BH$3,1,'FD mesh'!$B$15+1)*Setup!$B$22</f>
        <v>22.2827808317529</v>
      </c>
      <c r="F590" s="0" t="n">
        <f aca="false">SUMPRODUCT('FD inverse'!$A$4:$BH$4,'FD mesh'!$B$84:$BI$84,$E589:$BL589)+'FD inverse'!$A$4*$C590/Setup!$B$17+INDEX('FD inverse'!$A$4:$BH$4,1,'FD mesh'!$B$15+1)*Setup!$B$22</f>
        <v>22.4836670942643</v>
      </c>
      <c r="G590" s="0" t="n">
        <f aca="false">SUMPRODUCT('FD inverse'!$A$5:$BH$5,'FD mesh'!$B$84:$BI$84,$E589:$BL589)+'FD inverse'!$A$5*$C590/Setup!$B$17+INDEX('FD inverse'!$A$5:$BH$5,1,'FD mesh'!$B$15+1)*Setup!$B$22</f>
        <v>22.6671656346479</v>
      </c>
      <c r="H590" s="0" t="n">
        <f aca="false">SUMPRODUCT('FD inverse'!$A$6:$BH$6,'FD mesh'!$B$84:$BI$84,$E589:$BL589)+'FD inverse'!$A$6*$C590/Setup!$B$17+INDEX('FD inverse'!$A$6:$BH$6,1,'FD mesh'!$B$15+1)*Setup!$B$22</f>
        <v>23.2582759318187</v>
      </c>
      <c r="I590" s="0" t="n">
        <f aca="false">SUMPRODUCT('FD inverse'!$A$7:$BH$7,'FD mesh'!$B$84:$BI$84,$E589:$BL589)+'FD inverse'!$A$7*$C590/Setup!$B$17+INDEX('FD inverse'!$A$7:$BH$7,1,'FD mesh'!$B$15+1)*Setup!$B$22</f>
        <v>23.3054770616223</v>
      </c>
      <c r="J590" s="0" t="n">
        <f aca="false">SUMPRODUCT('FD inverse'!$A$8:$BH$8,'FD mesh'!$B$84:$BI$84,$E589:$BL589)+'FD inverse'!$A$8*$C590/Setup!$B$17+INDEX('FD inverse'!$A$8:$BH$8,1,'FD mesh'!$B$15+1)*Setup!$B$22</f>
        <v>23.3433522781219</v>
      </c>
      <c r="K590" s="0" t="n">
        <f aca="false">SUMPRODUCT('FD inverse'!$A$9:$BH$9,'FD mesh'!$B$84:$BI$84,$E589:$BL589)+'FD inverse'!$A$9*$C590/Setup!$B$17+INDEX('FD inverse'!$A$9:$BH$9,1,'FD mesh'!$B$15+1)*Setup!$B$22</f>
        <v>23.3727332369551</v>
      </c>
      <c r="L590" s="0" t="n">
        <f aca="false">SUMPRODUCT('FD inverse'!$A$10:$BH$10,'FD mesh'!$B$84:$BI$84,$E589:$BL589)+'FD inverse'!$A$10*$C590/Setup!$B$17+INDEX('FD inverse'!$A$10:$BH$10,1,'FD mesh'!$B$15+1)*Setup!$B$22</f>
        <v>23.3943793156096</v>
      </c>
      <c r="M590" s="0" t="n">
        <f aca="false">SUMPRODUCT('FD inverse'!$A$11:$BH$11,'FD mesh'!$B$84:$BI$84,$E589:$BL589)+'FD inverse'!$A$11*$C590/Setup!$B$17+INDEX('FD inverse'!$A$11:$BH$11,1,'FD mesh'!$B$15+1)*Setup!$B$22</f>
        <v>23.4089684306848</v>
      </c>
      <c r="N590" s="0" t="n">
        <f aca="false">SUMPRODUCT('FD inverse'!$A$12:$BH$12,'FD mesh'!$B$84:$BI$84,$E589:$BL589)+'FD inverse'!$A$12*$C590/Setup!$B$17+INDEX('FD inverse'!$A$12:$BH$12,1,'FD mesh'!$B$15+1)*Setup!$B$22</f>
        <v>23.4170893644686</v>
      </c>
      <c r="O590" s="0" t="n">
        <f aca="false">SUMPRODUCT('FD inverse'!$A$13:$BH$13,'FD mesh'!$B$84:$BI$84,$E589:$BL589)+'FD inverse'!$A$13*$C590/Setup!$B$17+INDEX('FD inverse'!$A$13:$BH$13,1,'FD mesh'!$B$15+1)*Setup!$B$22</f>
        <v>23.4192354909027</v>
      </c>
      <c r="P590" s="0" t="n">
        <f aca="false">SUMPRODUCT('FD inverse'!$A$14:$BH$14,'FD mesh'!$B$84:$BI$84,$E589:$BL589)+'FD inverse'!$A$14*$C590/Setup!$B$17+INDEX('FD inverse'!$A$14:$BH$14,1,'FD mesh'!$B$15+1)*Setup!$B$22</f>
        <v>23.4157998054222</v>
      </c>
      <c r="Q590" s="0" t="n">
        <f aca="false">SUMPRODUCT('FD inverse'!$A$15:$BH$15,'FD mesh'!$B$84:$BI$84,$E589:$BL589)+'FD inverse'!$A$15*$C590/Setup!$B$17+INDEX('FD inverse'!$A$15:$BH$15,1,'FD mesh'!$B$15+1)*Setup!$B$22</f>
        <v>23.4070711785706</v>
      </c>
      <c r="R590" s="0" t="n">
        <f aca="false">SUMPRODUCT('FD inverse'!$A$16:$BH$16,'FD mesh'!$B$84:$BI$84,$E589:$BL589)+'FD inverse'!$A$16*$C590/Setup!$B$17+INDEX('FD inverse'!$A$16:$BH$16,1,'FD mesh'!$B$15+1)*Setup!$B$22</f>
        <v>23.3932317694929</v>
      </c>
      <c r="S590" s="0" t="n">
        <f aca="false">SUMPRODUCT('FD inverse'!$A$17:$BH$17,'FD mesh'!$B$84:$BI$84,$E589:$BL589)+'FD inverse'!$A$17*$C590/Setup!$B$17+INDEX('FD inverse'!$A$17:$BH$17,1,'FD mesh'!$B$15+1)*Setup!$B$22</f>
        <v>22.8638518709725</v>
      </c>
      <c r="T590" s="0" t="n">
        <f aca="false">SUMPRODUCT('FD inverse'!$A$18:$BH$18,'FD mesh'!$B$84:$BI$84,$E589:$BL589)+'FD inverse'!$A$18*$C590/Setup!$B$17+INDEX('FD inverse'!$A$18:$BH$18,1,'FD mesh'!$B$15+1)*Setup!$B$22</f>
        <v>22.33226306852</v>
      </c>
      <c r="U590" s="0" t="n">
        <f aca="false">SUMPRODUCT('FD inverse'!$A$19:$BH$19,'FD mesh'!$B$84:$BI$84,$E589:$BL589)+'FD inverse'!$A$19*$C590/Setup!$B$17+INDEX('FD inverse'!$A$19:$BH$19,1,'FD mesh'!$B$15+1)*Setup!$B$22</f>
        <v>21.7987431012843</v>
      </c>
      <c r="V590" s="0" t="n">
        <f aca="false">SUMPRODUCT('FD inverse'!$A$20:$BH$20,'FD mesh'!$B$84:$BI$84,$E589:$BL589)+'FD inverse'!$A$20*$C590/Setup!$B$17+INDEX('FD inverse'!$A$20:$BH$20,1,'FD mesh'!$B$15+1)*Setup!$B$22</f>
        <v>21.2635452648566</v>
      </c>
      <c r="W590" s="0" t="n">
        <f aca="false">SUMPRODUCT('FD inverse'!$A$21:$BH$21,'FD mesh'!$B$84:$BI$84,$E589:$BL589)+'FD inverse'!$A$21*$C590/Setup!$B$17+INDEX('FD inverse'!$A$21:$BH$21,1,'FD mesh'!$B$15+1)*Setup!$B$22</f>
        <v>20.7268998619961</v>
      </c>
      <c r="X590" s="0" t="n">
        <f aca="false">SUMPRODUCT('FD inverse'!$A$22:$BH$22,'FD mesh'!$B$84:$BI$84,$E589:$BL589)+'FD inverse'!$A$22*$C590/Setup!$B$17+INDEX('FD inverse'!$A$22:$BH$22,1,'FD mesh'!$B$15+1)*Setup!$B$22</f>
        <v>20.1890157466429</v>
      </c>
      <c r="Y590" s="0" t="n">
        <f aca="false">SUMPRODUCT('FD inverse'!$A$23:$BH$23,'FD mesh'!$B$84:$BI$84,$E589:$BL589)+'FD inverse'!$A$23*$C590/Setup!$B$17+INDEX('FD inverse'!$A$23:$BH$23,1,'FD mesh'!$B$15+1)*Setup!$B$22</f>
        <v>19.6500819499467</v>
      </c>
      <c r="Z590" s="0" t="n">
        <f aca="false">SUMPRODUCT('FD inverse'!$A$24:$BH$24,'FD mesh'!$B$84:$BI$84,$E589:$BL589)+'FD inverse'!$A$24*$C590/Setup!$B$17+INDEX('FD inverse'!$A$24:$BH$24,1,'FD mesh'!$B$15+1)*Setup!$B$22</f>
        <v>19.110269377897</v>
      </c>
      <c r="AA590" s="0" t="n">
        <f aca="false">SUMPRODUCT('FD inverse'!$A$25:$BH$25,'FD mesh'!$B$84:$BI$84,$E589:$BL589)+'FD inverse'!$A$25*$C590/Setup!$B$17+INDEX('FD inverse'!$A$25:$BH$25,1,'FD mesh'!$B$15+1)*Setup!$B$22</f>
        <v>18.5697325709357</v>
      </c>
      <c r="AB590" s="0" t="n">
        <f aca="false">SUMPRODUCT('FD inverse'!$A$26:$BH$26,'FD mesh'!$B$84:$BI$84,$E589:$BL589)+'FD inverse'!$A$26*$C590/Setup!$B$17+INDEX('FD inverse'!$A$26:$BH$26,1,'FD mesh'!$B$15+1)*Setup!$B$22</f>
        <v>18.0286115166556</v>
      </c>
      <c r="AC590" s="0" t="n">
        <f aca="false">SUMPRODUCT('FD inverse'!$A$27:$BH$27,'FD mesh'!$B$84:$BI$84,$E589:$BL589)+'FD inverse'!$A$27*$C590/Setup!$B$17+INDEX('FD inverse'!$A$27:$BH$27,1,'FD mesh'!$B$15+1)*Setup!$B$22</f>
        <v>17.4870335073437</v>
      </c>
      <c r="AD590" s="0" t="n">
        <f aca="false">SUMPRODUCT('FD inverse'!$A$28:$BH$28,'FD mesh'!$B$84:$BI$84,$E589:$BL589)+'FD inverse'!$A$28*$C590/Setup!$B$17+INDEX('FD inverse'!$A$28:$BH$28,1,'FD mesh'!$B$15+1)*Setup!$B$22</f>
        <v>16.9451150347092</v>
      </c>
      <c r="AE590" s="0" t="n">
        <f aca="false">SUMPRODUCT('FD inverse'!$A$29:$BH$29,'FD mesh'!$B$84:$BI$84,$E589:$BL589)+'FD inverse'!$A$29*$C590/Setup!$B$17+INDEX('FD inverse'!$A$29:$BH$29,1,'FD mesh'!$B$15+1)*Setup!$B$22</f>
        <v>16.4029637146426</v>
      </c>
      <c r="AF590" s="0" t="n">
        <f aca="false">SUMPRODUCT('FD inverse'!$A$30:$BH$30,'FD mesh'!$B$84:$BI$84,$E589:$BL589)+'FD inverse'!$A$30*$C590/Setup!$B$17+INDEX('FD inverse'!$A$30:$BH$30,1,'FD mesh'!$B$15+1)*Setup!$B$22</f>
        <v>15.860680235284</v>
      </c>
      <c r="AG590" s="0" t="n">
        <f aca="false">SUMPRODUCT('FD inverse'!$A$31:$BH$31,'FD mesh'!$B$84:$BI$84,$E589:$BL589)+'FD inverse'!$A$31*$C590/Setup!$B$17+INDEX('FD inverse'!$A$31:$BH$31,1,'FD mesh'!$B$15+1)*Setup!$B$22</f>
        <v>15.3183603220303</v>
      </c>
      <c r="AH590" s="0" t="n">
        <f aca="false">SUMPRODUCT('FD inverse'!$A$32:$BH$32,'FD mesh'!$B$84:$BI$84,$E589:$BL589)+'FD inverse'!$A$32*$C590/Setup!$B$17+INDEX('FD inverse'!$A$32:$BH$32,1,'FD mesh'!$B$15+1)*Setup!$B$22</f>
        <v>15.2955518234738</v>
      </c>
      <c r="AI590" s="0" t="n">
        <f aca="false">SUMPRODUCT('FD inverse'!$A$33:$BH$33,'FD mesh'!$B$84:$BI$84,$E589:$BL589)+'FD inverse'!$A$33*$C590/Setup!$B$17+INDEX('FD inverse'!$A$33:$BH$33,1,'FD mesh'!$B$15+1)*Setup!$B$22</f>
        <v>15.2728453775991</v>
      </c>
      <c r="AJ590" s="0" t="n">
        <f aca="false">SUMPRODUCT('FD inverse'!$A$34:$BH$34,'FD mesh'!$B$84:$BI$84,$E589:$BL589)+'FD inverse'!$A$34*$C590/Setup!$B$17+INDEX('FD inverse'!$A$34:$BH$34,1,'FD mesh'!$B$15+1)*Setup!$B$22</f>
        <v>15.2502434511665</v>
      </c>
      <c r="AK590" s="0" t="n">
        <f aca="false">SUMPRODUCT('FD inverse'!$A$35:$BH$35,'FD mesh'!$B$84:$BI$84,$E589:$BL589)+'FD inverse'!$A$35*$C590/Setup!$B$17+INDEX('FD inverse'!$A$35:$BH$35,1,'FD mesh'!$B$15+1)*Setup!$B$22</f>
        <v>15.2277460184416</v>
      </c>
      <c r="AL590" s="0" t="n">
        <f aca="false">SUMPRODUCT('FD inverse'!$A$36:$BH$36,'FD mesh'!$B$84:$BI$84,$E589:$BL589)+'FD inverse'!$A$36*$C590/Setup!$B$17+INDEX('FD inverse'!$A$36:$BH$36,1,'FD mesh'!$B$15+1)*Setup!$B$22</f>
        <v>15.2053507947881</v>
      </c>
      <c r="AM590" s="0" t="n">
        <f aca="false">SUMPRODUCT('FD inverse'!$A$37:$BH$37,'FD mesh'!$B$84:$BI$84,$E589:$BL589)+'FD inverse'!$A$37*$C590/Setup!$B$17+INDEX('FD inverse'!$A$37:$BH$37,1,'FD mesh'!$B$15+1)*Setup!$B$22</f>
        <v>15.1830534637695</v>
      </c>
      <c r="AN590" s="0" t="n">
        <f aca="false">SUMPRODUCT('FD inverse'!$A$38:$BH$38,'FD mesh'!$B$84:$BI$84,$E589:$BL589)+'FD inverse'!$A$38*$C590/Setup!$B$17+INDEX('FD inverse'!$A$38:$BH$38,1,'FD mesh'!$B$15+1)*Setup!$B$22</f>
        <v>15.1608478975471</v>
      </c>
      <c r="AO590" s="0" t="n">
        <f aca="false">SUMPRODUCT('FD inverse'!$A$39:$BH$39,'FD mesh'!$B$84:$BI$84,$E589:$BL589)+'FD inverse'!$A$39*$C590/Setup!$B$17+INDEX('FD inverse'!$A$39:$BH$39,1,'FD mesh'!$B$15+1)*Setup!$B$22</f>
        <v>15.1387263705939</v>
      </c>
      <c r="AP590" s="0" t="n">
        <f aca="false">SUMPRODUCT('FD inverse'!$A$40:$BH$40,'FD mesh'!$B$84:$BI$84,$E589:$BL589)+'FD inverse'!$A$40*$C590/Setup!$B$17+INDEX('FD inverse'!$A$40:$BH$40,1,'FD mesh'!$B$15+1)*Setup!$B$22</f>
        <v>15.1166797669486</v>
      </c>
      <c r="AQ590" s="0" t="n">
        <f aca="false">SUMPRODUCT('FD inverse'!$A$41:$BH$41,'FD mesh'!$B$84:$BI$84,$E589:$BL589)+'FD inverse'!$A$41*$C590/Setup!$B$17+INDEX('FD inverse'!$A$41:$BH$41,1,'FD mesh'!$B$15+1)*Setup!$B$22</f>
        <v>15.0946977814147</v>
      </c>
      <c r="AR590" s="0" t="n">
        <f aca="false">SUMPRODUCT('FD inverse'!$A$42:$BH$42,'FD mesh'!$B$84:$BI$84,$E589:$BL589)+'FD inverse'!$A$42*$C590/Setup!$B$17+INDEX('FD inverse'!$A$42:$BH$42,1,'FD mesh'!$B$15+1)*Setup!$B$22</f>
        <v>15.0727691152647</v>
      </c>
      <c r="AS590" s="0" t="n">
        <f aca="false">SUMPRODUCT('FD inverse'!$A$43:$BH$43,'FD mesh'!$B$84:$BI$84,$E589:$BL589)+'FD inverse'!$A$43*$C590/Setup!$B$17+INDEX('FD inverse'!$A$43:$BH$43,1,'FD mesh'!$B$15+1)*Setup!$B$22</f>
        <v>0</v>
      </c>
      <c r="AT590" s="0" t="n">
        <f aca="false">SUMPRODUCT('FD inverse'!$A$44:$BH$44,'FD mesh'!$B$84:$BI$84,$E589:$BL589)+'FD inverse'!$A$44*$C590/Setup!$B$17+INDEX('FD inverse'!$A$44:$BH$44,1,'FD mesh'!$B$15+1)*Setup!$B$22</f>
        <v>0</v>
      </c>
      <c r="AU590" s="0" t="n">
        <f aca="false">SUMPRODUCT('FD inverse'!$A$45:$BH$45,'FD mesh'!$B$84:$BI$84,$E589:$BL589)+'FD inverse'!$A$45*$C590/Setup!$B$17+INDEX('FD inverse'!$A$45:$BH$45,1,'FD mesh'!$B$15+1)*Setup!$B$22</f>
        <v>0</v>
      </c>
      <c r="AV590" s="0" t="n">
        <f aca="false">SUMPRODUCT('FD inverse'!$A$46:$BH$46,'FD mesh'!$B$84:$BI$84,$E589:$BL589)+'FD inverse'!$A$46*$C590/Setup!$B$17+INDEX('FD inverse'!$A$46:$BH$46,1,'FD mesh'!$B$15+1)*Setup!$B$22</f>
        <v>0</v>
      </c>
      <c r="AW590" s="0" t="n">
        <f aca="false">SUMPRODUCT('FD inverse'!$A$47:$BH$47,'FD mesh'!$B$84:$BI$84,$E589:$BL589)+'FD inverse'!$A$47*$C590/Setup!$B$17+INDEX('FD inverse'!$A$47:$BH$47,1,'FD mesh'!$B$15+1)*Setup!$B$22</f>
        <v>0</v>
      </c>
      <c r="AX590" s="0" t="n">
        <f aca="false">SUMPRODUCT('FD inverse'!$A$48:$BH$48,'FD mesh'!$B$84:$BI$84,$E589:$BL589)+'FD inverse'!$A$48*$C590/Setup!$B$17+INDEX('FD inverse'!$A$48:$BH$48,1,'FD mesh'!$B$15+1)*Setup!$B$22</f>
        <v>0</v>
      </c>
      <c r="AY590" s="0" t="n">
        <f aca="false">SUMPRODUCT('FD inverse'!$A$49:$BH$49,'FD mesh'!$B$84:$BI$84,$E589:$BL589)+'FD inverse'!$A$49*$C590/Setup!$B$17+INDEX('FD inverse'!$A$49:$BH$49,1,'FD mesh'!$B$15+1)*Setup!$B$22</f>
        <v>0</v>
      </c>
      <c r="AZ590" s="0" t="n">
        <f aca="false">SUMPRODUCT('FD inverse'!$A$50:$BH$50,'FD mesh'!$B$84:$BI$84,$E589:$BL589)+'FD inverse'!$A$50*$C590/Setup!$B$17+INDEX('FD inverse'!$A$50:$BH$50,1,'FD mesh'!$B$15+1)*Setup!$B$22</f>
        <v>0</v>
      </c>
      <c r="BA590" s="0" t="n">
        <f aca="false">SUMPRODUCT('FD inverse'!$A$51:$BH$51,'FD mesh'!$B$84:$BI$84,$E589:$BL589)+'FD inverse'!$A$51*$C590/Setup!$B$17+INDEX('FD inverse'!$A$51:$BH$51,1,'FD mesh'!$B$15+1)*Setup!$B$22</f>
        <v>0</v>
      </c>
      <c r="BB590" s="0" t="n">
        <f aca="false">SUMPRODUCT('FD inverse'!$A$52:$BH$52,'FD mesh'!$B$84:$BI$84,$E589:$BL589)+'FD inverse'!$A$52*$C590/Setup!$B$17+INDEX('FD inverse'!$A$52:$BH$52,1,'FD mesh'!$B$15+1)*Setup!$B$22</f>
        <v>0</v>
      </c>
      <c r="BC590" s="0" t="n">
        <f aca="false">SUMPRODUCT('FD inverse'!$A$53:$BH$53,'FD mesh'!$B$84:$BI$84,$E589:$BL589)+'FD inverse'!$A$53*$C590/Setup!$B$17+INDEX('FD inverse'!$A$53:$BH$53,1,'FD mesh'!$B$15+1)*Setup!$B$22</f>
        <v>0</v>
      </c>
      <c r="BD590" s="0" t="n">
        <f aca="false">SUMPRODUCT('FD inverse'!$A$54:$BH$54,'FD mesh'!$B$84:$BI$84,$E589:$BL589)+'FD inverse'!$A$54*$C590/Setup!$B$17+INDEX('FD inverse'!$A$54:$BH$54,1,'FD mesh'!$B$15+1)*Setup!$B$22</f>
        <v>0</v>
      </c>
      <c r="BE590" s="0" t="n">
        <f aca="false">SUMPRODUCT('FD inverse'!$A$55:$BH$55,'FD mesh'!$B$84:$BI$84,$E589:$BL589)+'FD inverse'!$A$55*$C590/Setup!$B$17+INDEX('FD inverse'!$A$55:$BH$55,1,'FD mesh'!$B$15+1)*Setup!$B$22</f>
        <v>0</v>
      </c>
      <c r="BF590" s="0" t="n">
        <f aca="false">SUMPRODUCT('FD inverse'!$A$56:$BH$56,'FD mesh'!$B$84:$BI$84,$E589:$BL589)+'FD inverse'!$A$56*$C590/Setup!$B$17+INDEX('FD inverse'!$A$56:$BH$56,1,'FD mesh'!$B$15+1)*Setup!$B$22</f>
        <v>0</v>
      </c>
      <c r="BG590" s="0" t="n">
        <f aca="false">SUMPRODUCT('FD inverse'!$A$57:$BH$57,'FD mesh'!$B$84:$BI$84,$E589:$BL589)+'FD inverse'!$A$57*$C590/Setup!$B$17+INDEX('FD inverse'!$A$57:$BH$57,1,'FD mesh'!$B$15+1)*Setup!$B$22</f>
        <v>0</v>
      </c>
      <c r="BH590" s="0" t="n">
        <f aca="false">SUMPRODUCT('FD inverse'!$A$58:$BH$58,'FD mesh'!$B$84:$BI$84,$E589:$BL589)+'FD inverse'!$A$58*$C590/Setup!$B$17+INDEX('FD inverse'!$A$58:$BH$58,1,'FD mesh'!$B$15+1)*Setup!$B$22</f>
        <v>0</v>
      </c>
      <c r="BI590" s="0" t="n">
        <f aca="false">SUMPRODUCT('FD inverse'!$A$59:$BH$59,'FD mesh'!$B$84:$BI$84,$E589:$BL589)+'FD inverse'!$A$59*$C590/Setup!$B$17+INDEX('FD inverse'!$A$59:$BH$59,1,'FD mesh'!$B$15+1)*Setup!$B$22</f>
        <v>0</v>
      </c>
      <c r="BJ590" s="0" t="n">
        <f aca="false">SUMPRODUCT('FD inverse'!$A$60:$BH$60,'FD mesh'!$B$84:$BI$84,$E589:$BL589)+'FD inverse'!$A$60*$C590/Setup!$B$17+INDEX('FD inverse'!$A$60:$BH$60,1,'FD mesh'!$B$15+1)*Setup!$B$22</f>
        <v>0</v>
      </c>
      <c r="BK590" s="0" t="n">
        <f aca="false">SUMPRODUCT('FD inverse'!$A$61:$BH$61,'FD mesh'!$B$84:$BI$84,$E589:$BL589)+'FD inverse'!$A$61*$C590/Setup!$B$17+INDEX('FD inverse'!$A$61:$BH$61,1,'FD mesh'!$B$15+1)*Setup!$B$22</f>
        <v>0</v>
      </c>
      <c r="BL590" s="0" t="n">
        <f aca="false">SUMPRODUCT('FD inverse'!$A$62:$BH$62,'FD mesh'!$B$84:$BI$84,$E589:$BL589)+'FD inverse'!$A$62*$C590/Setup!$B$17+INDEX('FD inverse'!$A$62:$BH$62,1,'FD mesh'!$B$15+1)*Setup!$B$22</f>
        <v>0</v>
      </c>
    </row>
    <row r="591" customFormat="false" ht="15" hidden="false" customHeight="false" outlineLevel="0" collapsed="false">
      <c r="A591" s="0" t="n">
        <v>586</v>
      </c>
      <c r="B591" s="0" t="n">
        <f aca="false">A591*Setup!$B$11/3600</f>
        <v>48.8333333333333</v>
      </c>
      <c r="C591" s="0" t="n">
        <f aca="false">Setup!$B$7+Setup!$B$8*COS(2*PI()*(B591-Setup!$B$9)/24)</f>
        <v>21.2976391695374</v>
      </c>
      <c r="D591" s="0" t="n">
        <f aca="false">(C591-E591)/Setup!$B$17</f>
        <v>-7.23616845987615</v>
      </c>
      <c r="E591" s="0" t="n">
        <f aca="false">SUMPRODUCT('FD inverse'!$A$3:$BH$3,'FD mesh'!$B$84:$BI$84,$E590:$BL590)+'FD inverse'!$A$3*$C591/Setup!$B$17+INDEX('FD inverse'!$A$3:$BH$3,1,'FD mesh'!$B$15+1)*Setup!$B$22</f>
        <v>22.2383410693213</v>
      </c>
      <c r="F591" s="0" t="n">
        <f aca="false">SUMPRODUCT('FD inverse'!$A$4:$BH$4,'FD mesh'!$B$84:$BI$84,$E590:$BL590)+'FD inverse'!$A$4*$C591/Setup!$B$17+INDEX('FD inverse'!$A$4:$BH$4,1,'FD mesh'!$B$15+1)*Setup!$B$22</f>
        <v>22.4440591801986</v>
      </c>
      <c r="G591" s="0" t="n">
        <f aca="false">SUMPRODUCT('FD inverse'!$A$5:$BH$5,'FD mesh'!$B$84:$BI$84,$E590:$BL590)+'FD inverse'!$A$5*$C591/Setup!$B$17+INDEX('FD inverse'!$A$5:$BH$5,1,'FD mesh'!$B$15+1)*Setup!$B$22</f>
        <v>22.6325863561516</v>
      </c>
      <c r="H591" s="0" t="n">
        <f aca="false">SUMPRODUCT('FD inverse'!$A$6:$BH$6,'FD mesh'!$B$84:$BI$84,$E590:$BL590)+'FD inverse'!$A$6*$C591/Setup!$B$17+INDEX('FD inverse'!$A$6:$BH$6,1,'FD mesh'!$B$15+1)*Setup!$B$22</f>
        <v>23.2408236101167</v>
      </c>
      <c r="I591" s="0" t="n">
        <f aca="false">SUMPRODUCT('FD inverse'!$A$7:$BH$7,'FD mesh'!$B$84:$BI$84,$E590:$BL590)+'FD inverse'!$A$7*$C591/Setup!$B$17+INDEX('FD inverse'!$A$7:$BH$7,1,'FD mesh'!$B$15+1)*Setup!$B$22</f>
        <v>23.2895017382842</v>
      </c>
      <c r="J591" s="0" t="n">
        <f aca="false">SUMPRODUCT('FD inverse'!$A$8:$BH$8,'FD mesh'!$B$84:$BI$84,$E590:$BL590)+'FD inverse'!$A$8*$C591/Setup!$B$17+INDEX('FD inverse'!$A$8:$BH$8,1,'FD mesh'!$B$15+1)*Setup!$B$22</f>
        <v>23.3287548969306</v>
      </c>
      <c r="K591" s="0" t="n">
        <f aca="false">SUMPRODUCT('FD inverse'!$A$9:$BH$9,'FD mesh'!$B$84:$BI$84,$E590:$BL590)+'FD inverse'!$A$9*$C591/Setup!$B$17+INDEX('FD inverse'!$A$9:$BH$9,1,'FD mesh'!$B$15+1)*Setup!$B$22</f>
        <v>23.3593960312754</v>
      </c>
      <c r="L591" s="0" t="n">
        <f aca="false">SUMPRODUCT('FD inverse'!$A$10:$BH$10,'FD mesh'!$B$84:$BI$84,$E590:$BL590)+'FD inverse'!$A$10*$C591/Setup!$B$17+INDEX('FD inverse'!$A$10:$BH$10,1,'FD mesh'!$B$15+1)*Setup!$B$22</f>
        <v>23.3821686076969</v>
      </c>
      <c r="M591" s="0" t="n">
        <f aca="false">SUMPRODUCT('FD inverse'!$A$11:$BH$11,'FD mesh'!$B$84:$BI$84,$E590:$BL590)+'FD inverse'!$A$11*$C591/Setup!$B$17+INDEX('FD inverse'!$A$11:$BH$11,1,'FD mesh'!$B$15+1)*Setup!$B$22</f>
        <v>23.3977372266479</v>
      </c>
      <c r="N591" s="0" t="n">
        <f aca="false">SUMPRODUCT('FD inverse'!$A$12:$BH$12,'FD mesh'!$B$84:$BI$84,$E590:$BL590)+'FD inverse'!$A$12*$C591/Setup!$B$17+INDEX('FD inverse'!$A$12:$BH$12,1,'FD mesh'!$B$15+1)*Setup!$B$22</f>
        <v>23.4066797665211</v>
      </c>
      <c r="O591" s="0" t="n">
        <f aca="false">SUMPRODUCT('FD inverse'!$A$13:$BH$13,'FD mesh'!$B$84:$BI$84,$E590:$BL590)+'FD inverse'!$A$13*$C591/Setup!$B$17+INDEX('FD inverse'!$A$13:$BH$13,1,'FD mesh'!$B$15+1)*Setup!$B$22</f>
        <v>23.4094809506731</v>
      </c>
      <c r="P591" s="0" t="n">
        <f aca="false">SUMPRODUCT('FD inverse'!$A$14:$BH$14,'FD mesh'!$B$84:$BI$84,$E590:$BL590)+'FD inverse'!$A$14*$C591/Setup!$B$17+INDEX('FD inverse'!$A$14:$BH$14,1,'FD mesh'!$B$15+1)*Setup!$B$22</f>
        <v>23.4065272438341</v>
      </c>
      <c r="Q591" s="0" t="n">
        <f aca="false">SUMPRODUCT('FD inverse'!$A$15:$BH$15,'FD mesh'!$B$84:$BI$84,$E590:$BL590)+'FD inverse'!$A$15*$C591/Setup!$B$17+INDEX('FD inverse'!$A$15:$BH$15,1,'FD mesh'!$B$15+1)*Setup!$B$22</f>
        <v>23.3981029991851</v>
      </c>
      <c r="R591" s="0" t="n">
        <f aca="false">SUMPRODUCT('FD inverse'!$A$16:$BH$16,'FD mesh'!$B$84:$BI$84,$E590:$BL590)+'FD inverse'!$A$16*$C591/Setup!$B$17+INDEX('FD inverse'!$A$16:$BH$16,1,'FD mesh'!$B$15+1)*Setup!$B$22</f>
        <v>23.3843877932466</v>
      </c>
      <c r="S591" s="0" t="n">
        <f aca="false">SUMPRODUCT('FD inverse'!$A$17:$BH$17,'FD mesh'!$B$84:$BI$84,$E590:$BL590)+'FD inverse'!$A$17*$C591/Setup!$B$17+INDEX('FD inverse'!$A$17:$BH$17,1,'FD mesh'!$B$15+1)*Setup!$B$22</f>
        <v>22.8560528998132</v>
      </c>
      <c r="T591" s="0" t="n">
        <f aca="false">SUMPRODUCT('FD inverse'!$A$18:$BH$18,'FD mesh'!$B$84:$BI$84,$E590:$BL590)+'FD inverse'!$A$18*$C591/Setup!$B$17+INDEX('FD inverse'!$A$18:$BH$18,1,'FD mesh'!$B$15+1)*Setup!$B$22</f>
        <v>22.3254228805813</v>
      </c>
      <c r="U591" s="0" t="n">
        <f aca="false">SUMPRODUCT('FD inverse'!$A$19:$BH$19,'FD mesh'!$B$84:$BI$84,$E590:$BL590)+'FD inverse'!$A$19*$C591/Setup!$B$17+INDEX('FD inverse'!$A$19:$BH$19,1,'FD mesh'!$B$15+1)*Setup!$B$22</f>
        <v>21.7927798917562</v>
      </c>
      <c r="V591" s="0" t="n">
        <f aca="false">SUMPRODUCT('FD inverse'!$A$20:$BH$20,'FD mesh'!$B$84:$BI$84,$E590:$BL590)+'FD inverse'!$A$20*$C591/Setup!$B$17+INDEX('FD inverse'!$A$20:$BH$20,1,'FD mesh'!$B$15+1)*Setup!$B$22</f>
        <v>21.2583820155556</v>
      </c>
      <c r="W591" s="0" t="n">
        <f aca="false">SUMPRODUCT('FD inverse'!$A$21:$BH$21,'FD mesh'!$B$84:$BI$84,$E590:$BL590)+'FD inverse'!$A$21*$C591/Setup!$B$17+INDEX('FD inverse'!$A$21:$BH$21,1,'FD mesh'!$B$15+1)*Setup!$B$22</f>
        <v>20.7224646688464</v>
      </c>
      <c r="X591" s="0" t="n">
        <f aca="false">SUMPRODUCT('FD inverse'!$A$22:$BH$22,'FD mesh'!$B$84:$BI$84,$E590:$BL590)+'FD inverse'!$A$22*$C591/Setup!$B$17+INDEX('FD inverse'!$A$22:$BH$22,1,'FD mesh'!$B$15+1)*Setup!$B$22</f>
        <v>20.1852421081531</v>
      </c>
      <c r="Y591" s="0" t="n">
        <f aca="false">SUMPRODUCT('FD inverse'!$A$23:$BH$23,'FD mesh'!$B$84:$BI$84,$E590:$BL590)+'FD inverse'!$A$23*$C591/Setup!$B$17+INDEX('FD inverse'!$A$23:$BH$23,1,'FD mesh'!$B$15+1)*Setup!$B$22</f>
        <v>19.6469090195615</v>
      </c>
      <c r="Z591" s="0" t="n">
        <f aca="false">SUMPRODUCT('FD inverse'!$A$24:$BH$24,'FD mesh'!$B$84:$BI$84,$E590:$BL590)+'FD inverse'!$A$24*$C591/Setup!$B$17+INDEX('FD inverse'!$A$24:$BH$24,1,'FD mesh'!$B$15+1)*Setup!$B$22</f>
        <v>19.107642182885</v>
      </c>
      <c r="AA591" s="0" t="n">
        <f aca="false">SUMPRODUCT('FD inverse'!$A$25:$BH$25,'FD mesh'!$B$84:$BI$84,$E590:$BL590)+'FD inverse'!$A$25*$C591/Setup!$B$17+INDEX('FD inverse'!$A$25:$BH$25,1,'FD mesh'!$B$15+1)*Setup!$B$22</f>
        <v>18.5676022002479</v>
      </c>
      <c r="AB591" s="0" t="n">
        <f aca="false">SUMPRODUCT('FD inverse'!$A$26:$BH$26,'FD mesh'!$B$84:$BI$84,$E590:$BL590)+'FD inverse'!$A$26*$C591/Setup!$B$17+INDEX('FD inverse'!$A$26:$BH$26,1,'FD mesh'!$B$15+1)*Setup!$B$22</f>
        <v>18.0269352799512</v>
      </c>
      <c r="AC591" s="0" t="n">
        <f aca="false">SUMPRODUCT('FD inverse'!$A$27:$BH$27,'FD mesh'!$B$84:$BI$84,$E590:$BL590)+'FD inverse'!$A$27*$C591/Setup!$B$17+INDEX('FD inverse'!$A$27:$BH$27,1,'FD mesh'!$B$15+1)*Setup!$B$22</f>
        <v>17.4857750671386</v>
      </c>
      <c r="AD591" s="0" t="n">
        <f aca="false">SUMPRODUCT('FD inverse'!$A$28:$BH$28,'FD mesh'!$B$84:$BI$84,$E590:$BL590)+'FD inverse'!$A$28*$C591/Setup!$B$17+INDEX('FD inverse'!$A$28:$BH$28,1,'FD mesh'!$B$15+1)*Setup!$B$22</f>
        <v>16.9442445133514</v>
      </c>
      <c r="AE591" s="0" t="n">
        <f aca="false">SUMPRODUCT('FD inverse'!$A$29:$BH$29,'FD mesh'!$B$84:$BI$84,$E590:$BL590)+'FD inverse'!$A$29*$C591/Setup!$B$17+INDEX('FD inverse'!$A$29:$BH$29,1,'FD mesh'!$B$15+1)*Setup!$B$22</f>
        <v>16.4024577775647</v>
      </c>
      <c r="AF591" s="0" t="n">
        <f aca="false">SUMPRODUCT('FD inverse'!$A$30:$BH$30,'FD mesh'!$B$84:$BI$84,$E590:$BL590)+'FD inverse'!$A$30*$C591/Setup!$B$17+INDEX('FD inverse'!$A$30:$BH$30,1,'FD mesh'!$B$15+1)*Setup!$B$22</f>
        <v>15.8605221517235</v>
      </c>
      <c r="AG591" s="0" t="n">
        <f aca="false">SUMPRODUCT('FD inverse'!$A$31:$BH$31,'FD mesh'!$B$84:$BI$84,$E590:$BL590)+'FD inverse'!$A$31*$C591/Setup!$B$17+INDEX('FD inverse'!$A$31:$BH$31,1,'FD mesh'!$B$15+1)*Setup!$B$22</f>
        <v>15.3185400041489</v>
      </c>
      <c r="AH591" s="0" t="n">
        <f aca="false">SUMPRODUCT('FD inverse'!$A$32:$BH$32,'FD mesh'!$B$84:$BI$84,$E590:$BL590)+'FD inverse'!$A$32*$C591/Setup!$B$17+INDEX('FD inverse'!$A$32:$BH$32,1,'FD mesh'!$B$15+1)*Setup!$B$22</f>
        <v>15.2957427224895</v>
      </c>
      <c r="AI591" s="0" t="n">
        <f aca="false">SUMPRODUCT('FD inverse'!$A$33:$BH$33,'FD mesh'!$B$84:$BI$84,$E590:$BL590)+'FD inverse'!$A$33*$C591/Setup!$B$17+INDEX('FD inverse'!$A$33:$BH$33,1,'FD mesh'!$B$15+1)*Setup!$B$22</f>
        <v>15.2730420783088</v>
      </c>
      <c r="AJ591" s="0" t="n">
        <f aca="false">SUMPRODUCT('FD inverse'!$A$34:$BH$34,'FD mesh'!$B$84:$BI$84,$E590:$BL590)+'FD inverse'!$A$34*$C591/Setup!$B$17+INDEX('FD inverse'!$A$34:$BH$34,1,'FD mesh'!$B$15+1)*Setup!$B$22</f>
        <v>15.2504410085579</v>
      </c>
      <c r="AK591" s="0" t="n">
        <f aca="false">SUMPRODUCT('FD inverse'!$A$35:$BH$35,'FD mesh'!$B$84:$BI$84,$E590:$BL590)+'FD inverse'!$A$35*$C591/Setup!$B$17+INDEX('FD inverse'!$A$35:$BH$35,1,'FD mesh'!$B$15+1)*Setup!$B$22</f>
        <v>15.227939946909</v>
      </c>
      <c r="AL591" s="0" t="n">
        <f aca="false">SUMPRODUCT('FD inverse'!$A$36:$BH$36,'FD mesh'!$B$84:$BI$84,$E590:$BL590)+'FD inverse'!$A$36*$C591/Setup!$B$17+INDEX('FD inverse'!$A$36:$BH$36,1,'FD mesh'!$B$15+1)*Setup!$B$22</f>
        <v>15.2055370563171</v>
      </c>
      <c r="AM591" s="0" t="n">
        <f aca="false">SUMPRODUCT('FD inverse'!$A$37:$BH$37,'FD mesh'!$B$84:$BI$84,$E590:$BL590)+'FD inverse'!$A$37*$C591/Setup!$B$17+INDEX('FD inverse'!$A$37:$BH$37,1,'FD mesh'!$B$15+1)*Setup!$B$22</f>
        <v>15.1832284556013</v>
      </c>
      <c r="AN591" s="0" t="n">
        <f aca="false">SUMPRODUCT('FD inverse'!$A$38:$BH$38,'FD mesh'!$B$84:$BI$84,$E590:$BL590)+'FD inverse'!$A$38*$C591/Setup!$B$17+INDEX('FD inverse'!$A$38:$BH$38,1,'FD mesh'!$B$15+1)*Setup!$B$22</f>
        <v>15.1610084397815</v>
      </c>
      <c r="AO591" s="0" t="n">
        <f aca="false">SUMPRODUCT('FD inverse'!$A$39:$BH$39,'FD mesh'!$B$84:$BI$84,$E590:$BL590)+'FD inverse'!$A$39*$C591/Setup!$B$17+INDEX('FD inverse'!$A$39:$BH$39,1,'FD mesh'!$B$15+1)*Setup!$B$22</f>
        <v>15.1388696941385</v>
      </c>
      <c r="AP591" s="0" t="n">
        <f aca="false">SUMPRODUCT('FD inverse'!$A$40:$BH$40,'FD mesh'!$B$84:$BI$84,$E590:$BL590)+'FD inverse'!$A$40*$C591/Setup!$B$17+INDEX('FD inverse'!$A$40:$BH$40,1,'FD mesh'!$B$15+1)*Setup!$B$22</f>
        <v>15.1168035021751</v>
      </c>
      <c r="AQ591" s="0" t="n">
        <f aca="false">SUMPRODUCT('FD inverse'!$A$41:$BH$41,'FD mesh'!$B$84:$BI$84,$E590:$BL590)+'FD inverse'!$A$41*$C591/Setup!$B$17+INDEX('FD inverse'!$A$41:$BH$41,1,'FD mesh'!$B$15+1)*Setup!$B$22</f>
        <v>15.0947999478334</v>
      </c>
      <c r="AR591" s="0" t="n">
        <f aca="false">SUMPRODUCT('FD inverse'!$A$42:$BH$42,'FD mesh'!$B$84:$BI$84,$E590:$BL590)+'FD inverse'!$A$42*$C591/Setup!$B$17+INDEX('FD inverse'!$A$42:$BH$42,1,'FD mesh'!$B$15+1)*Setup!$B$22</f>
        <v>15.0728481124861</v>
      </c>
      <c r="AS591" s="0" t="n">
        <f aca="false">SUMPRODUCT('FD inverse'!$A$43:$BH$43,'FD mesh'!$B$84:$BI$84,$E590:$BL590)+'FD inverse'!$A$43*$C591/Setup!$B$17+INDEX('FD inverse'!$A$43:$BH$43,1,'FD mesh'!$B$15+1)*Setup!$B$22</f>
        <v>0</v>
      </c>
      <c r="AT591" s="0" t="n">
        <f aca="false">SUMPRODUCT('FD inverse'!$A$44:$BH$44,'FD mesh'!$B$84:$BI$84,$E590:$BL590)+'FD inverse'!$A$44*$C591/Setup!$B$17+INDEX('FD inverse'!$A$44:$BH$44,1,'FD mesh'!$B$15+1)*Setup!$B$22</f>
        <v>0</v>
      </c>
      <c r="AU591" s="0" t="n">
        <f aca="false">SUMPRODUCT('FD inverse'!$A$45:$BH$45,'FD mesh'!$B$84:$BI$84,$E590:$BL590)+'FD inverse'!$A$45*$C591/Setup!$B$17+INDEX('FD inverse'!$A$45:$BH$45,1,'FD mesh'!$B$15+1)*Setup!$B$22</f>
        <v>0</v>
      </c>
      <c r="AV591" s="0" t="n">
        <f aca="false">SUMPRODUCT('FD inverse'!$A$46:$BH$46,'FD mesh'!$B$84:$BI$84,$E590:$BL590)+'FD inverse'!$A$46*$C591/Setup!$B$17+INDEX('FD inverse'!$A$46:$BH$46,1,'FD mesh'!$B$15+1)*Setup!$B$22</f>
        <v>0</v>
      </c>
      <c r="AW591" s="0" t="n">
        <f aca="false">SUMPRODUCT('FD inverse'!$A$47:$BH$47,'FD mesh'!$B$84:$BI$84,$E590:$BL590)+'FD inverse'!$A$47*$C591/Setup!$B$17+INDEX('FD inverse'!$A$47:$BH$47,1,'FD mesh'!$B$15+1)*Setup!$B$22</f>
        <v>0</v>
      </c>
      <c r="AX591" s="0" t="n">
        <f aca="false">SUMPRODUCT('FD inverse'!$A$48:$BH$48,'FD mesh'!$B$84:$BI$84,$E590:$BL590)+'FD inverse'!$A$48*$C591/Setup!$B$17+INDEX('FD inverse'!$A$48:$BH$48,1,'FD mesh'!$B$15+1)*Setup!$B$22</f>
        <v>0</v>
      </c>
      <c r="AY591" s="0" t="n">
        <f aca="false">SUMPRODUCT('FD inverse'!$A$49:$BH$49,'FD mesh'!$B$84:$BI$84,$E590:$BL590)+'FD inverse'!$A$49*$C591/Setup!$B$17+INDEX('FD inverse'!$A$49:$BH$49,1,'FD mesh'!$B$15+1)*Setup!$B$22</f>
        <v>0</v>
      </c>
      <c r="AZ591" s="0" t="n">
        <f aca="false">SUMPRODUCT('FD inverse'!$A$50:$BH$50,'FD mesh'!$B$84:$BI$84,$E590:$BL590)+'FD inverse'!$A$50*$C591/Setup!$B$17+INDEX('FD inverse'!$A$50:$BH$50,1,'FD mesh'!$B$15+1)*Setup!$B$22</f>
        <v>0</v>
      </c>
      <c r="BA591" s="0" t="n">
        <f aca="false">SUMPRODUCT('FD inverse'!$A$51:$BH$51,'FD mesh'!$B$84:$BI$84,$E590:$BL590)+'FD inverse'!$A$51*$C591/Setup!$B$17+INDEX('FD inverse'!$A$51:$BH$51,1,'FD mesh'!$B$15+1)*Setup!$B$22</f>
        <v>0</v>
      </c>
      <c r="BB591" s="0" t="n">
        <f aca="false">SUMPRODUCT('FD inverse'!$A$52:$BH$52,'FD mesh'!$B$84:$BI$84,$E590:$BL590)+'FD inverse'!$A$52*$C591/Setup!$B$17+INDEX('FD inverse'!$A$52:$BH$52,1,'FD mesh'!$B$15+1)*Setup!$B$22</f>
        <v>0</v>
      </c>
      <c r="BC591" s="0" t="n">
        <f aca="false">SUMPRODUCT('FD inverse'!$A$53:$BH$53,'FD mesh'!$B$84:$BI$84,$E590:$BL590)+'FD inverse'!$A$53*$C591/Setup!$B$17+INDEX('FD inverse'!$A$53:$BH$53,1,'FD mesh'!$B$15+1)*Setup!$B$22</f>
        <v>0</v>
      </c>
      <c r="BD591" s="0" t="n">
        <f aca="false">SUMPRODUCT('FD inverse'!$A$54:$BH$54,'FD mesh'!$B$84:$BI$84,$E590:$BL590)+'FD inverse'!$A$54*$C591/Setup!$B$17+INDEX('FD inverse'!$A$54:$BH$54,1,'FD mesh'!$B$15+1)*Setup!$B$22</f>
        <v>0</v>
      </c>
      <c r="BE591" s="0" t="n">
        <f aca="false">SUMPRODUCT('FD inverse'!$A$55:$BH$55,'FD mesh'!$B$84:$BI$84,$E590:$BL590)+'FD inverse'!$A$55*$C591/Setup!$B$17+INDEX('FD inverse'!$A$55:$BH$55,1,'FD mesh'!$B$15+1)*Setup!$B$22</f>
        <v>0</v>
      </c>
      <c r="BF591" s="0" t="n">
        <f aca="false">SUMPRODUCT('FD inverse'!$A$56:$BH$56,'FD mesh'!$B$84:$BI$84,$E590:$BL590)+'FD inverse'!$A$56*$C591/Setup!$B$17+INDEX('FD inverse'!$A$56:$BH$56,1,'FD mesh'!$B$15+1)*Setup!$B$22</f>
        <v>0</v>
      </c>
      <c r="BG591" s="0" t="n">
        <f aca="false">SUMPRODUCT('FD inverse'!$A$57:$BH$57,'FD mesh'!$B$84:$BI$84,$E590:$BL590)+'FD inverse'!$A$57*$C591/Setup!$B$17+INDEX('FD inverse'!$A$57:$BH$57,1,'FD mesh'!$B$15+1)*Setup!$B$22</f>
        <v>0</v>
      </c>
      <c r="BH591" s="0" t="n">
        <f aca="false">SUMPRODUCT('FD inverse'!$A$58:$BH$58,'FD mesh'!$B$84:$BI$84,$E590:$BL590)+'FD inverse'!$A$58*$C591/Setup!$B$17+INDEX('FD inverse'!$A$58:$BH$58,1,'FD mesh'!$B$15+1)*Setup!$B$22</f>
        <v>0</v>
      </c>
      <c r="BI591" s="0" t="n">
        <f aca="false">SUMPRODUCT('FD inverse'!$A$59:$BH$59,'FD mesh'!$B$84:$BI$84,$E590:$BL590)+'FD inverse'!$A$59*$C591/Setup!$B$17+INDEX('FD inverse'!$A$59:$BH$59,1,'FD mesh'!$B$15+1)*Setup!$B$22</f>
        <v>0</v>
      </c>
      <c r="BJ591" s="0" t="n">
        <f aca="false">SUMPRODUCT('FD inverse'!$A$60:$BH$60,'FD mesh'!$B$84:$BI$84,$E590:$BL590)+'FD inverse'!$A$60*$C591/Setup!$B$17+INDEX('FD inverse'!$A$60:$BH$60,1,'FD mesh'!$B$15+1)*Setup!$B$22</f>
        <v>0</v>
      </c>
      <c r="BK591" s="0" t="n">
        <f aca="false">SUMPRODUCT('FD inverse'!$A$61:$BH$61,'FD mesh'!$B$84:$BI$84,$E590:$BL590)+'FD inverse'!$A$61*$C591/Setup!$B$17+INDEX('FD inverse'!$A$61:$BH$61,1,'FD mesh'!$B$15+1)*Setup!$B$22</f>
        <v>0</v>
      </c>
      <c r="BL591" s="0" t="n">
        <f aca="false">SUMPRODUCT('FD inverse'!$A$62:$BH$62,'FD mesh'!$B$84:$BI$84,$E590:$BL590)+'FD inverse'!$A$62*$C591/Setup!$B$17+INDEX('FD inverse'!$A$62:$BH$62,1,'FD mesh'!$B$15+1)*Setup!$B$22</f>
        <v>0</v>
      </c>
    </row>
    <row r="592" customFormat="false" ht="15" hidden="false" customHeight="false" outlineLevel="0" collapsed="false">
      <c r="A592" s="0" t="n">
        <v>587</v>
      </c>
      <c r="B592" s="0" t="n">
        <f aca="false">A592*Setup!$B$11/3600</f>
        <v>48.9166666666667</v>
      </c>
      <c r="C592" s="0" t="n">
        <f aca="false">Setup!$B$7+Setup!$B$8*COS(2*PI()*(B592-Setup!$B$9)/24)</f>
        <v>21.2339477768709</v>
      </c>
      <c r="D592" s="0" t="n">
        <f aca="false">(C592-E592)/Setup!$B$17</f>
        <v>-7.38903145378921</v>
      </c>
      <c r="E592" s="0" t="n">
        <f aca="false">SUMPRODUCT('FD inverse'!$A$3:$BH$3,'FD mesh'!$B$84:$BI$84,$E591:$BL591)+'FD inverse'!$A$3*$C592/Setup!$B$17+INDEX('FD inverse'!$A$3:$BH$3,1,'FD mesh'!$B$15+1)*Setup!$B$22</f>
        <v>22.1945218658635</v>
      </c>
      <c r="F592" s="0" t="n">
        <f aca="false">SUMPRODUCT('FD inverse'!$A$4:$BH$4,'FD mesh'!$B$84:$BI$84,$E591:$BL591)+'FD inverse'!$A$4*$C592/Setup!$B$17+INDEX('FD inverse'!$A$4:$BH$4,1,'FD mesh'!$B$15+1)*Setup!$B$22</f>
        <v>22.4049241405235</v>
      </c>
      <c r="G592" s="0" t="n">
        <f aca="false">SUMPRODUCT('FD inverse'!$A$5:$BH$5,'FD mesh'!$B$84:$BI$84,$E591:$BL591)+'FD inverse'!$A$5*$C592/Setup!$B$17+INDEX('FD inverse'!$A$5:$BH$5,1,'FD mesh'!$B$15+1)*Setup!$B$22</f>
        <v>22.5983407208801</v>
      </c>
      <c r="H592" s="0" t="n">
        <f aca="false">SUMPRODUCT('FD inverse'!$A$6:$BH$6,'FD mesh'!$B$84:$BI$84,$E591:$BL591)+'FD inverse'!$A$6*$C592/Setup!$B$17+INDEX('FD inverse'!$A$6:$BH$6,1,'FD mesh'!$B$15+1)*Setup!$B$22</f>
        <v>23.2232496551596</v>
      </c>
      <c r="I592" s="0" t="n">
        <f aca="false">SUMPRODUCT('FD inverse'!$A$7:$BH$7,'FD mesh'!$B$84:$BI$84,$E591:$BL591)+'FD inverse'!$A$7*$C592/Setup!$B$17+INDEX('FD inverse'!$A$7:$BH$7,1,'FD mesh'!$B$15+1)*Setup!$B$22</f>
        <v>23.2733672732501</v>
      </c>
      <c r="J592" s="0" t="n">
        <f aca="false">SUMPRODUCT('FD inverse'!$A$8:$BH$8,'FD mesh'!$B$84:$BI$84,$E591:$BL591)+'FD inverse'!$A$8*$C592/Setup!$B$17+INDEX('FD inverse'!$A$8:$BH$8,1,'FD mesh'!$B$15+1)*Setup!$B$22</f>
        <v>23.3139660329133</v>
      </c>
      <c r="K592" s="0" t="n">
        <f aca="false">SUMPRODUCT('FD inverse'!$A$9:$BH$9,'FD mesh'!$B$84:$BI$84,$E591:$BL591)+'FD inverse'!$A$9*$C592/Setup!$B$17+INDEX('FD inverse'!$A$9:$BH$9,1,'FD mesh'!$B$15+1)*Setup!$B$22</f>
        <v>23.345839799056</v>
      </c>
      <c r="L592" s="0" t="n">
        <f aca="false">SUMPRODUCT('FD inverse'!$A$10:$BH$10,'FD mesh'!$B$84:$BI$84,$E591:$BL591)+'FD inverse'!$A$10*$C592/Setup!$B$17+INDEX('FD inverse'!$A$10:$BH$10,1,'FD mesh'!$B$15+1)*Setup!$B$22</f>
        <v>23.3697157880783</v>
      </c>
      <c r="M592" s="0" t="n">
        <f aca="false">SUMPRODUCT('FD inverse'!$A$11:$BH$11,'FD mesh'!$B$84:$BI$84,$E591:$BL591)+'FD inverse'!$A$11*$C592/Setup!$B$17+INDEX('FD inverse'!$A$11:$BH$11,1,'FD mesh'!$B$15+1)*Setup!$B$22</f>
        <v>23.3862449808652</v>
      </c>
      <c r="N592" s="0" t="n">
        <f aca="false">SUMPRODUCT('FD inverse'!$A$12:$BH$12,'FD mesh'!$B$84:$BI$84,$E591:$BL591)+'FD inverse'!$A$12*$C592/Setup!$B$17+INDEX('FD inverse'!$A$12:$BH$12,1,'FD mesh'!$B$15+1)*Setup!$B$22</f>
        <v>23.3959940876448</v>
      </c>
      <c r="O592" s="0" t="n">
        <f aca="false">SUMPRODUCT('FD inverse'!$A$13:$BH$13,'FD mesh'!$B$84:$BI$84,$E591:$BL591)+'FD inverse'!$A$13*$C592/Setup!$B$17+INDEX('FD inverse'!$A$13:$BH$13,1,'FD mesh'!$B$15+1)*Setup!$B$22</f>
        <v>23.399438959099</v>
      </c>
      <c r="P592" s="0" t="n">
        <f aca="false">SUMPRODUCT('FD inverse'!$A$14:$BH$14,'FD mesh'!$B$84:$BI$84,$E591:$BL591)+'FD inverse'!$A$14*$C592/Setup!$B$17+INDEX('FD inverse'!$A$14:$BH$14,1,'FD mesh'!$B$15+1)*Setup!$B$22</f>
        <v>23.3969593517484</v>
      </c>
      <c r="Q592" s="0" t="n">
        <f aca="false">SUMPRODUCT('FD inverse'!$A$15:$BH$15,'FD mesh'!$B$84:$BI$84,$E591:$BL591)+'FD inverse'!$A$15*$C592/Setup!$B$17+INDEX('FD inverse'!$A$15:$BH$15,1,'FD mesh'!$B$15+1)*Setup!$B$22</f>
        <v>23.388834970306</v>
      </c>
      <c r="R592" s="0" t="n">
        <f aca="false">SUMPRODUCT('FD inverse'!$A$16:$BH$16,'FD mesh'!$B$84:$BI$84,$E591:$BL591)+'FD inverse'!$A$16*$C592/Setup!$B$17+INDEX('FD inverse'!$A$16:$BH$16,1,'FD mesh'!$B$15+1)*Setup!$B$22</f>
        <v>23.3752427252182</v>
      </c>
      <c r="S592" s="0" t="n">
        <f aca="false">SUMPRODUCT('FD inverse'!$A$17:$BH$17,'FD mesh'!$B$84:$BI$84,$E591:$BL591)+'FD inverse'!$A$17*$C592/Setup!$B$17+INDEX('FD inverse'!$A$17:$BH$17,1,'FD mesh'!$B$15+1)*Setup!$B$22</f>
        <v>22.847965866388</v>
      </c>
      <c r="T592" s="0" t="n">
        <f aca="false">SUMPRODUCT('FD inverse'!$A$18:$BH$18,'FD mesh'!$B$84:$BI$84,$E591:$BL591)+'FD inverse'!$A$18*$C592/Setup!$B$17+INDEX('FD inverse'!$A$18:$BH$18,1,'FD mesh'!$B$15+1)*Setup!$B$22</f>
        <v>22.3183091091498</v>
      </c>
      <c r="U592" s="0" t="n">
        <f aca="false">SUMPRODUCT('FD inverse'!$A$19:$BH$19,'FD mesh'!$B$84:$BI$84,$E591:$BL591)+'FD inverse'!$A$19*$C592/Setup!$B$17+INDEX('FD inverse'!$A$19:$BH$19,1,'FD mesh'!$B$15+1)*Setup!$B$22</f>
        <v>21.7865588706047</v>
      </c>
      <c r="V592" s="0" t="n">
        <f aca="false">SUMPRODUCT('FD inverse'!$A$20:$BH$20,'FD mesh'!$B$84:$BI$84,$E591:$BL591)+'FD inverse'!$A$20*$C592/Setup!$B$17+INDEX('FD inverse'!$A$20:$BH$20,1,'FD mesh'!$B$15+1)*Setup!$B$22</f>
        <v>21.2529778744064</v>
      </c>
      <c r="W592" s="0" t="n">
        <f aca="false">SUMPRODUCT('FD inverse'!$A$21:$BH$21,'FD mesh'!$B$84:$BI$84,$E591:$BL591)+'FD inverse'!$A$21*$C592/Setup!$B$17+INDEX('FD inverse'!$A$21:$BH$21,1,'FD mesh'!$B$15+1)*Setup!$B$22</f>
        <v>20.7178065166699</v>
      </c>
      <c r="X592" s="0" t="n">
        <f aca="false">SUMPRODUCT('FD inverse'!$A$22:$BH$22,'FD mesh'!$B$84:$BI$84,$E591:$BL591)+'FD inverse'!$A$22*$C592/Setup!$B$17+INDEX('FD inverse'!$A$22:$BH$22,1,'FD mesh'!$B$15+1)*Setup!$B$22</f>
        <v>20.1812643312929</v>
      </c>
      <c r="Y592" s="0" t="n">
        <f aca="false">SUMPRODUCT('FD inverse'!$A$23:$BH$23,'FD mesh'!$B$84:$BI$84,$E591:$BL591)+'FD inverse'!$A$23*$C592/Setup!$B$17+INDEX('FD inverse'!$A$23:$BH$23,1,'FD mesh'!$B$15+1)*Setup!$B$22</f>
        <v>19.6435515430114</v>
      </c>
      <c r="Z592" s="0" t="n">
        <f aca="false">SUMPRODUCT('FD inverse'!$A$24:$BH$24,'FD mesh'!$B$84:$BI$84,$E591:$BL591)+'FD inverse'!$A$24*$C592/Setup!$B$17+INDEX('FD inverse'!$A$24:$BH$24,1,'FD mesh'!$B$15+1)*Setup!$B$22</f>
        <v>19.1048506973451</v>
      </c>
      <c r="AA592" s="0" t="n">
        <f aca="false">SUMPRODUCT('FD inverse'!$A$25:$BH$25,'FD mesh'!$B$84:$BI$84,$E591:$BL591)+'FD inverse'!$A$25*$C592/Setup!$B$17+INDEX('FD inverse'!$A$25:$BH$25,1,'FD mesh'!$B$15+1)*Setup!$B$22</f>
        <v>18.5653283573627</v>
      </c>
      <c r="AB592" s="0" t="n">
        <f aca="false">SUMPRODUCT('FD inverse'!$A$26:$BH$26,'FD mesh'!$B$84:$BI$84,$E591:$BL591)+'FD inverse'!$A$26*$C592/Setup!$B$17+INDEX('FD inverse'!$A$26:$BH$26,1,'FD mesh'!$B$15+1)*Setup!$B$22</f>
        <v>18.0251368579028</v>
      </c>
      <c r="AC592" s="0" t="n">
        <f aca="false">SUMPRODUCT('FD inverse'!$A$27:$BH$27,'FD mesh'!$B$84:$BI$84,$E591:$BL591)+'FD inverse'!$A$27*$C592/Setup!$B$17+INDEX('FD inverse'!$A$27:$BH$27,1,'FD mesh'!$B$15+1)*Setup!$B$22</f>
        <v>17.4844161085257</v>
      </c>
      <c r="AD592" s="0" t="n">
        <f aca="false">SUMPRODUCT('FD inverse'!$A$28:$BH$28,'FD mesh'!$B$84:$BI$84,$E591:$BL591)+'FD inverse'!$A$28*$C592/Setup!$B$17+INDEX('FD inverse'!$A$28:$BH$28,1,'FD mesh'!$B$15+1)*Setup!$B$22</f>
        <v>16.9432954370426</v>
      </c>
      <c r="AE592" s="0" t="n">
        <f aca="false">SUMPRODUCT('FD inverse'!$A$29:$BH$29,'FD mesh'!$B$84:$BI$84,$E591:$BL591)+'FD inverse'!$A$29*$C592/Setup!$B$17+INDEX('FD inverse'!$A$29:$BH$29,1,'FD mesh'!$B$15+1)*Setup!$B$22</f>
        <v>16.40189546596</v>
      </c>
      <c r="AF592" s="0" t="n">
        <f aca="false">SUMPRODUCT('FD inverse'!$A$30:$BH$30,'FD mesh'!$B$84:$BI$84,$E591:$BL591)+'FD inverse'!$A$30*$C592/Setup!$B$17+INDEX('FD inverse'!$A$30:$BH$30,1,'FD mesh'!$B$15+1)*Setup!$B$22</f>
        <v>15.8603300146052</v>
      </c>
      <c r="AG592" s="0" t="n">
        <f aca="false">SUMPRODUCT('FD inverse'!$A$31:$BH$31,'FD mesh'!$B$84:$BI$84,$E591:$BL591)+'FD inverse'!$A$31*$C592/Setup!$B$17+INDEX('FD inverse'!$A$31:$BH$31,1,'FD mesh'!$B$15+1)*Setup!$B$22</f>
        <v>15.3187080200413</v>
      </c>
      <c r="AH592" s="0" t="n">
        <f aca="false">SUMPRODUCT('FD inverse'!$A$32:$BH$32,'FD mesh'!$B$84:$BI$84,$E591:$BL591)+'FD inverse'!$A$32*$C592/Setup!$B$17+INDEX('FD inverse'!$A$32:$BH$32,1,'FD mesh'!$B$15+1)*Setup!$B$22</f>
        <v>15.2959228931759</v>
      </c>
      <c r="AI592" s="0" t="n">
        <f aca="false">SUMPRODUCT('FD inverse'!$A$33:$BH$33,'FD mesh'!$B$84:$BI$84,$E591:$BL591)+'FD inverse'!$A$33*$C592/Setup!$B$17+INDEX('FD inverse'!$A$33:$BH$33,1,'FD mesh'!$B$15+1)*Setup!$B$22</f>
        <v>15.2732289728619</v>
      </c>
      <c r="AJ592" s="0" t="n">
        <f aca="false">SUMPRODUCT('FD inverse'!$A$34:$BH$34,'FD mesh'!$B$84:$BI$84,$E591:$BL591)+'FD inverse'!$A$34*$C592/Setup!$B$17+INDEX('FD inverse'!$A$34:$BH$34,1,'FD mesh'!$B$15+1)*Setup!$B$22</f>
        <v>15.2506296628755</v>
      </c>
      <c r="AK592" s="0" t="n">
        <f aca="false">SUMPRODUCT('FD inverse'!$A$35:$BH$35,'FD mesh'!$B$84:$BI$84,$E591:$BL591)+'FD inverse'!$A$35*$C592/Setup!$B$17+INDEX('FD inverse'!$A$35:$BH$35,1,'FD mesh'!$B$15+1)*Setup!$B$22</f>
        <v>15.22812585405</v>
      </c>
      <c r="AL592" s="0" t="n">
        <f aca="false">SUMPRODUCT('FD inverse'!$A$36:$BH$36,'FD mesh'!$B$84:$BI$84,$E591:$BL591)+'FD inverse'!$A$36*$C592/Setup!$B$17+INDEX('FD inverse'!$A$36:$BH$36,1,'FD mesh'!$B$15+1)*Setup!$B$22</f>
        <v>15.2057161557012</v>
      </c>
      <c r="AM592" s="0" t="n">
        <f aca="false">SUMPRODUCT('FD inverse'!$A$37:$BH$37,'FD mesh'!$B$84:$BI$84,$E591:$BL591)+'FD inverse'!$A$37*$C592/Setup!$B$17+INDEX('FD inverse'!$A$37:$BH$37,1,'FD mesh'!$B$15+1)*Setup!$B$22</f>
        <v>15.183397121586</v>
      </c>
      <c r="AN592" s="0" t="n">
        <f aca="false">SUMPRODUCT('FD inverse'!$A$38:$BH$38,'FD mesh'!$B$84:$BI$84,$E591:$BL591)+'FD inverse'!$A$38*$C592/Setup!$B$17+INDEX('FD inverse'!$A$38:$BH$38,1,'FD mesh'!$B$15+1)*Setup!$B$22</f>
        <v>15.1611634700771</v>
      </c>
      <c r="AO592" s="0" t="n">
        <f aca="false">SUMPRODUCT('FD inverse'!$A$39:$BH$39,'FD mesh'!$B$84:$BI$84,$E591:$BL591)+'FD inverse'!$A$39*$C592/Setup!$B$17+INDEX('FD inverse'!$A$39:$BH$39,1,'FD mesh'!$B$15+1)*Setup!$B$22</f>
        <v>15.1390082984747</v>
      </c>
      <c r="AP592" s="0" t="n">
        <f aca="false">SUMPRODUCT('FD inverse'!$A$40:$BH$40,'FD mesh'!$B$84:$BI$84,$E591:$BL591)+'FD inverse'!$A$40*$C592/Setup!$B$17+INDEX('FD inverse'!$A$40:$BH$40,1,'FD mesh'!$B$15+1)*Setup!$B$22</f>
        <v>15.1169232915797</v>
      </c>
      <c r="AQ592" s="0" t="n">
        <f aca="false">SUMPRODUCT('FD inverse'!$A$41:$BH$41,'FD mesh'!$B$84:$BI$84,$E591:$BL591)+'FD inverse'!$A$41*$C592/Setup!$B$17+INDEX('FD inverse'!$A$41:$BH$41,1,'FD mesh'!$B$15+1)*Setup!$B$22</f>
        <v>15.0948989248405</v>
      </c>
      <c r="AR592" s="0" t="n">
        <f aca="false">SUMPRODUCT('FD inverse'!$A$42:$BH$42,'FD mesh'!$B$84:$BI$84,$E591:$BL591)+'FD inverse'!$A$42*$C592/Setup!$B$17+INDEX('FD inverse'!$A$42:$BH$42,1,'FD mesh'!$B$15+1)*Setup!$B$22</f>
        <v>15.0729246625421</v>
      </c>
      <c r="AS592" s="0" t="n">
        <f aca="false">SUMPRODUCT('FD inverse'!$A$43:$BH$43,'FD mesh'!$B$84:$BI$84,$E591:$BL591)+'FD inverse'!$A$43*$C592/Setup!$B$17+INDEX('FD inverse'!$A$43:$BH$43,1,'FD mesh'!$B$15+1)*Setup!$B$22</f>
        <v>0</v>
      </c>
      <c r="AT592" s="0" t="n">
        <f aca="false">SUMPRODUCT('FD inverse'!$A$44:$BH$44,'FD mesh'!$B$84:$BI$84,$E591:$BL591)+'FD inverse'!$A$44*$C592/Setup!$B$17+INDEX('FD inverse'!$A$44:$BH$44,1,'FD mesh'!$B$15+1)*Setup!$B$22</f>
        <v>0</v>
      </c>
      <c r="AU592" s="0" t="n">
        <f aca="false">SUMPRODUCT('FD inverse'!$A$45:$BH$45,'FD mesh'!$B$84:$BI$84,$E591:$BL591)+'FD inverse'!$A$45*$C592/Setup!$B$17+INDEX('FD inverse'!$A$45:$BH$45,1,'FD mesh'!$B$15+1)*Setup!$B$22</f>
        <v>0</v>
      </c>
      <c r="AV592" s="0" t="n">
        <f aca="false">SUMPRODUCT('FD inverse'!$A$46:$BH$46,'FD mesh'!$B$84:$BI$84,$E591:$BL591)+'FD inverse'!$A$46*$C592/Setup!$B$17+INDEX('FD inverse'!$A$46:$BH$46,1,'FD mesh'!$B$15+1)*Setup!$B$22</f>
        <v>0</v>
      </c>
      <c r="AW592" s="0" t="n">
        <f aca="false">SUMPRODUCT('FD inverse'!$A$47:$BH$47,'FD mesh'!$B$84:$BI$84,$E591:$BL591)+'FD inverse'!$A$47*$C592/Setup!$B$17+INDEX('FD inverse'!$A$47:$BH$47,1,'FD mesh'!$B$15+1)*Setup!$B$22</f>
        <v>0</v>
      </c>
      <c r="AX592" s="0" t="n">
        <f aca="false">SUMPRODUCT('FD inverse'!$A$48:$BH$48,'FD mesh'!$B$84:$BI$84,$E591:$BL591)+'FD inverse'!$A$48*$C592/Setup!$B$17+INDEX('FD inverse'!$A$48:$BH$48,1,'FD mesh'!$B$15+1)*Setup!$B$22</f>
        <v>0</v>
      </c>
      <c r="AY592" s="0" t="n">
        <f aca="false">SUMPRODUCT('FD inverse'!$A$49:$BH$49,'FD mesh'!$B$84:$BI$84,$E591:$BL591)+'FD inverse'!$A$49*$C592/Setup!$B$17+INDEX('FD inverse'!$A$49:$BH$49,1,'FD mesh'!$B$15+1)*Setup!$B$22</f>
        <v>0</v>
      </c>
      <c r="AZ592" s="0" t="n">
        <f aca="false">SUMPRODUCT('FD inverse'!$A$50:$BH$50,'FD mesh'!$B$84:$BI$84,$E591:$BL591)+'FD inverse'!$A$50*$C592/Setup!$B$17+INDEX('FD inverse'!$A$50:$BH$50,1,'FD mesh'!$B$15+1)*Setup!$B$22</f>
        <v>0</v>
      </c>
      <c r="BA592" s="0" t="n">
        <f aca="false">SUMPRODUCT('FD inverse'!$A$51:$BH$51,'FD mesh'!$B$84:$BI$84,$E591:$BL591)+'FD inverse'!$A$51*$C592/Setup!$B$17+INDEX('FD inverse'!$A$51:$BH$51,1,'FD mesh'!$B$15+1)*Setup!$B$22</f>
        <v>0</v>
      </c>
      <c r="BB592" s="0" t="n">
        <f aca="false">SUMPRODUCT('FD inverse'!$A$52:$BH$52,'FD mesh'!$B$84:$BI$84,$E591:$BL591)+'FD inverse'!$A$52*$C592/Setup!$B$17+INDEX('FD inverse'!$A$52:$BH$52,1,'FD mesh'!$B$15+1)*Setup!$B$22</f>
        <v>0</v>
      </c>
      <c r="BC592" s="0" t="n">
        <f aca="false">SUMPRODUCT('FD inverse'!$A$53:$BH$53,'FD mesh'!$B$84:$BI$84,$E591:$BL591)+'FD inverse'!$A$53*$C592/Setup!$B$17+INDEX('FD inverse'!$A$53:$BH$53,1,'FD mesh'!$B$15+1)*Setup!$B$22</f>
        <v>0</v>
      </c>
      <c r="BD592" s="0" t="n">
        <f aca="false">SUMPRODUCT('FD inverse'!$A$54:$BH$54,'FD mesh'!$B$84:$BI$84,$E591:$BL591)+'FD inverse'!$A$54*$C592/Setup!$B$17+INDEX('FD inverse'!$A$54:$BH$54,1,'FD mesh'!$B$15+1)*Setup!$B$22</f>
        <v>0</v>
      </c>
      <c r="BE592" s="0" t="n">
        <f aca="false">SUMPRODUCT('FD inverse'!$A$55:$BH$55,'FD mesh'!$B$84:$BI$84,$E591:$BL591)+'FD inverse'!$A$55*$C592/Setup!$B$17+INDEX('FD inverse'!$A$55:$BH$55,1,'FD mesh'!$B$15+1)*Setup!$B$22</f>
        <v>0</v>
      </c>
      <c r="BF592" s="0" t="n">
        <f aca="false">SUMPRODUCT('FD inverse'!$A$56:$BH$56,'FD mesh'!$B$84:$BI$84,$E591:$BL591)+'FD inverse'!$A$56*$C592/Setup!$B$17+INDEX('FD inverse'!$A$56:$BH$56,1,'FD mesh'!$B$15+1)*Setup!$B$22</f>
        <v>0</v>
      </c>
      <c r="BG592" s="0" t="n">
        <f aca="false">SUMPRODUCT('FD inverse'!$A$57:$BH$57,'FD mesh'!$B$84:$BI$84,$E591:$BL591)+'FD inverse'!$A$57*$C592/Setup!$B$17+INDEX('FD inverse'!$A$57:$BH$57,1,'FD mesh'!$B$15+1)*Setup!$B$22</f>
        <v>0</v>
      </c>
      <c r="BH592" s="0" t="n">
        <f aca="false">SUMPRODUCT('FD inverse'!$A$58:$BH$58,'FD mesh'!$B$84:$BI$84,$E591:$BL591)+'FD inverse'!$A$58*$C592/Setup!$B$17+INDEX('FD inverse'!$A$58:$BH$58,1,'FD mesh'!$B$15+1)*Setup!$B$22</f>
        <v>0</v>
      </c>
      <c r="BI592" s="0" t="n">
        <f aca="false">SUMPRODUCT('FD inverse'!$A$59:$BH$59,'FD mesh'!$B$84:$BI$84,$E591:$BL591)+'FD inverse'!$A$59*$C592/Setup!$B$17+INDEX('FD inverse'!$A$59:$BH$59,1,'FD mesh'!$B$15+1)*Setup!$B$22</f>
        <v>0</v>
      </c>
      <c r="BJ592" s="0" t="n">
        <f aca="false">SUMPRODUCT('FD inverse'!$A$60:$BH$60,'FD mesh'!$B$84:$BI$84,$E591:$BL591)+'FD inverse'!$A$60*$C592/Setup!$B$17+INDEX('FD inverse'!$A$60:$BH$60,1,'FD mesh'!$B$15+1)*Setup!$B$22</f>
        <v>0</v>
      </c>
      <c r="BK592" s="0" t="n">
        <f aca="false">SUMPRODUCT('FD inverse'!$A$61:$BH$61,'FD mesh'!$B$84:$BI$84,$E591:$BL591)+'FD inverse'!$A$61*$C592/Setup!$B$17+INDEX('FD inverse'!$A$61:$BH$61,1,'FD mesh'!$B$15+1)*Setup!$B$22</f>
        <v>0</v>
      </c>
      <c r="BL592" s="0" t="n">
        <f aca="false">SUMPRODUCT('FD inverse'!$A$62:$BH$62,'FD mesh'!$B$84:$BI$84,$E591:$BL591)+'FD inverse'!$A$62*$C592/Setup!$B$17+INDEX('FD inverse'!$A$62:$BH$62,1,'FD mesh'!$B$15+1)*Setup!$B$22</f>
        <v>0</v>
      </c>
    </row>
    <row r="593" customFormat="false" ht="15" hidden="false" customHeight="false" outlineLevel="0" collapsed="false">
      <c r="A593" s="0" t="n">
        <v>588</v>
      </c>
      <c r="B593" s="0" t="n">
        <f aca="false">A593*Setup!$B$11/3600</f>
        <v>49</v>
      </c>
      <c r="C593" s="0" t="n">
        <f aca="false">Setup!$B$7+Setup!$B$8*COS(2*PI()*(B593-Setup!$B$9)/24)</f>
        <v>21.1715728752538</v>
      </c>
      <c r="D593" s="0" t="n">
        <f aca="false">(C593-E593)/Setup!$B$17</f>
        <v>-7.53670545049057</v>
      </c>
      <c r="E593" s="0" t="n">
        <f aca="false">SUMPRODUCT('FD inverse'!$A$3:$BH$3,'FD mesh'!$B$84:$BI$84,$E592:$BL592)+'FD inverse'!$A$3*$C593/Setup!$B$17+INDEX('FD inverse'!$A$3:$BH$3,1,'FD mesh'!$B$15+1)*Setup!$B$22</f>
        <v>22.1513445838176</v>
      </c>
      <c r="F593" s="0" t="n">
        <f aca="false">SUMPRODUCT('FD inverse'!$A$4:$BH$4,'FD mesh'!$B$84:$BI$84,$E592:$BL592)+'FD inverse'!$A$4*$C593/Setup!$B$17+INDEX('FD inverse'!$A$4:$BH$4,1,'FD mesh'!$B$15+1)*Setup!$B$22</f>
        <v>22.3662812237652</v>
      </c>
      <c r="G593" s="0" t="n">
        <f aca="false">SUMPRODUCT('FD inverse'!$A$5:$BH$5,'FD mesh'!$B$84:$BI$84,$E592:$BL592)+'FD inverse'!$A$5*$C593/Setup!$B$17+INDEX('FD inverse'!$A$5:$BH$5,1,'FD mesh'!$B$15+1)*Setup!$B$22</f>
        <v>22.5644457644253</v>
      </c>
      <c r="H593" s="0" t="n">
        <f aca="false">SUMPRODUCT('FD inverse'!$A$6:$BH$6,'FD mesh'!$B$84:$BI$84,$E592:$BL592)+'FD inverse'!$A$6*$C593/Setup!$B$17+INDEX('FD inverse'!$A$6:$BH$6,1,'FD mesh'!$B$15+1)*Setup!$B$22</f>
        <v>23.2055635486282</v>
      </c>
      <c r="I593" s="0" t="n">
        <f aca="false">SUMPRODUCT('FD inverse'!$A$7:$BH$7,'FD mesh'!$B$84:$BI$84,$E592:$BL592)+'FD inverse'!$A$7*$C593/Setup!$B$17+INDEX('FD inverse'!$A$7:$BH$7,1,'FD mesh'!$B$15+1)*Setup!$B$22</f>
        <v>23.2570824951561</v>
      </c>
      <c r="J593" s="0" t="n">
        <f aca="false">SUMPRODUCT('FD inverse'!$A$8:$BH$8,'FD mesh'!$B$84:$BI$84,$E592:$BL592)+'FD inverse'!$A$8*$C593/Setup!$B$17+INDEX('FD inverse'!$A$8:$BH$8,1,'FD mesh'!$B$15+1)*Setup!$B$22</f>
        <v>23.2989939029854</v>
      </c>
      <c r="K593" s="0" t="n">
        <f aca="false">SUMPRODUCT('FD inverse'!$A$9:$BH$9,'FD mesh'!$B$84:$BI$84,$E592:$BL592)+'FD inverse'!$A$9*$C593/Setup!$B$17+INDEX('FD inverse'!$A$9:$BH$9,1,'FD mesh'!$B$15+1)*Setup!$B$22</f>
        <v>23.3320721958131</v>
      </c>
      <c r="L593" s="0" t="n">
        <f aca="false">SUMPRODUCT('FD inverse'!$A$10:$BH$10,'FD mesh'!$B$84:$BI$84,$E592:$BL592)+'FD inverse'!$A$10*$C593/Setup!$B$17+INDEX('FD inverse'!$A$10:$BH$10,1,'FD mesh'!$B$15+1)*Setup!$B$22</f>
        <v>23.3570280088514</v>
      </c>
      <c r="M593" s="0" t="n">
        <f aca="false">SUMPRODUCT('FD inverse'!$A$11:$BH$11,'FD mesh'!$B$84:$BI$84,$E592:$BL592)+'FD inverse'!$A$11*$C593/Setup!$B$17+INDEX('FD inverse'!$A$11:$BH$11,1,'FD mesh'!$B$15+1)*Setup!$B$22</f>
        <v>23.3744984064166</v>
      </c>
      <c r="N593" s="0" t="n">
        <f aca="false">SUMPRODUCT('FD inverse'!$A$12:$BH$12,'FD mesh'!$B$84:$BI$84,$E592:$BL592)+'FD inverse'!$A$12*$C593/Setup!$B$17+INDEX('FD inverse'!$A$12:$BH$12,1,'FD mesh'!$B$15+1)*Setup!$B$22</f>
        <v>23.3850386715638</v>
      </c>
      <c r="O593" s="0" t="n">
        <f aca="false">SUMPRODUCT('FD inverse'!$A$13:$BH$13,'FD mesh'!$B$84:$BI$84,$E592:$BL592)+'FD inverse'!$A$13*$C593/Setup!$B$17+INDEX('FD inverse'!$A$13:$BH$13,1,'FD mesh'!$B$15+1)*Setup!$B$22</f>
        <v>23.3891155643919</v>
      </c>
      <c r="P593" s="0" t="n">
        <f aca="false">SUMPRODUCT('FD inverse'!$A$14:$BH$14,'FD mesh'!$B$84:$BI$84,$E592:$BL592)+'FD inverse'!$A$14*$C593/Setup!$B$17+INDEX('FD inverse'!$A$14:$BH$14,1,'FD mesh'!$B$15+1)*Setup!$B$22</f>
        <v>23.3871019588677</v>
      </c>
      <c r="Q593" s="0" t="n">
        <f aca="false">SUMPRODUCT('FD inverse'!$A$15:$BH$15,'FD mesh'!$B$84:$BI$84,$E592:$BL592)+'FD inverse'!$A$15*$C593/Setup!$B$17+INDEX('FD inverse'!$A$15:$BH$15,1,'FD mesh'!$B$15+1)*Setup!$B$22</f>
        <v>23.3792727823224</v>
      </c>
      <c r="R593" s="0" t="n">
        <f aca="false">SUMPRODUCT('FD inverse'!$A$16:$BH$16,'FD mesh'!$B$84:$BI$84,$E592:$BL592)+'FD inverse'!$A$16*$C593/Setup!$B$17+INDEX('FD inverse'!$A$16:$BH$16,1,'FD mesh'!$B$15+1)*Setup!$B$22</f>
        <v>23.3658021969373</v>
      </c>
      <c r="S593" s="0" t="n">
        <f aca="false">SUMPRODUCT('FD inverse'!$A$17:$BH$17,'FD mesh'!$B$84:$BI$84,$E592:$BL592)+'FD inverse'!$A$17*$C593/Setup!$B$17+INDEX('FD inverse'!$A$17:$BH$17,1,'FD mesh'!$B$15+1)*Setup!$B$22</f>
        <v>22.8395958264748</v>
      </c>
      <c r="T593" s="0" t="n">
        <f aca="false">SUMPRODUCT('FD inverse'!$A$18:$BH$18,'FD mesh'!$B$84:$BI$84,$E592:$BL592)+'FD inverse'!$A$18*$C593/Setup!$B$17+INDEX('FD inverse'!$A$18:$BH$18,1,'FD mesh'!$B$15+1)*Setup!$B$22</f>
        <v>22.3109262728379</v>
      </c>
      <c r="U593" s="0" t="n">
        <f aca="false">SUMPRODUCT('FD inverse'!$A$19:$BH$19,'FD mesh'!$B$84:$BI$84,$E592:$BL592)+'FD inverse'!$A$19*$C593/Setup!$B$17+INDEX('FD inverse'!$A$19:$BH$19,1,'FD mesh'!$B$15+1)*Setup!$B$22</f>
        <v>21.7800840559435</v>
      </c>
      <c r="V593" s="0" t="n">
        <f aca="false">SUMPRODUCT('FD inverse'!$A$20:$BH$20,'FD mesh'!$B$84:$BI$84,$E592:$BL592)+'FD inverse'!$A$20*$C593/Setup!$B$17+INDEX('FD inverse'!$A$20:$BH$20,1,'FD mesh'!$B$15+1)*Setup!$B$22</f>
        <v>21.2473363935917</v>
      </c>
      <c r="W593" s="0" t="n">
        <f aca="false">SUMPRODUCT('FD inverse'!$A$21:$BH$21,'FD mesh'!$B$84:$BI$84,$E592:$BL592)+'FD inverse'!$A$21*$C593/Setup!$B$17+INDEX('FD inverse'!$A$21:$BH$21,1,'FD mesh'!$B$15+1)*Setup!$B$22</f>
        <v>20.7129285240287</v>
      </c>
      <c r="X593" s="0" t="n">
        <f aca="false">SUMPRODUCT('FD inverse'!$A$22:$BH$22,'FD mesh'!$B$84:$BI$84,$E592:$BL592)+'FD inverse'!$A$22*$C593/Setup!$B$17+INDEX('FD inverse'!$A$22:$BH$22,1,'FD mesh'!$B$15+1)*Setup!$B$22</f>
        <v>20.177085130917</v>
      </c>
      <c r="Y593" s="0" t="n">
        <f aca="false">SUMPRODUCT('FD inverse'!$A$23:$BH$23,'FD mesh'!$B$84:$BI$84,$E592:$BL592)+'FD inverse'!$A$23*$C593/Setup!$B$17+INDEX('FD inverse'!$A$23:$BH$23,1,'FD mesh'!$B$15+1)*Setup!$B$22</f>
        <v>19.6400118588376</v>
      </c>
      <c r="Z593" s="0" t="n">
        <f aca="false">SUMPRODUCT('FD inverse'!$A$24:$BH$24,'FD mesh'!$B$84:$BI$84,$E592:$BL592)+'FD inverse'!$A$24*$C593/Setup!$B$17+INDEX('FD inverse'!$A$24:$BH$24,1,'FD mesh'!$B$15+1)*Setup!$B$22</f>
        <v>19.1018969082727</v>
      </c>
      <c r="AA593" s="0" t="n">
        <f aca="false">SUMPRODUCT('FD inverse'!$A$25:$BH$25,'FD mesh'!$B$84:$BI$84,$E592:$BL592)+'FD inverse'!$A$25*$C593/Setup!$B$17+INDEX('FD inverse'!$A$25:$BH$25,1,'FD mesh'!$B$15+1)*Setup!$B$22</f>
        <v>18.5629126997808</v>
      </c>
      <c r="AB593" s="0" t="n">
        <f aca="false">SUMPRODUCT('FD inverse'!$A$26:$BH$26,'FD mesh'!$B$84:$BI$84,$E592:$BL592)+'FD inverse'!$A$26*$C593/Setup!$B$17+INDEX('FD inverse'!$A$26:$BH$26,1,'FD mesh'!$B$15+1)*Setup!$B$22</f>
        <v>18.023217597772</v>
      </c>
      <c r="AC593" s="0" t="n">
        <f aca="false">SUMPRODUCT('FD inverse'!$A$27:$BH$27,'FD mesh'!$B$84:$BI$84,$E592:$BL592)+'FD inverse'!$A$27*$C593/Setup!$B$17+INDEX('FD inverse'!$A$27:$BH$27,1,'FD mesh'!$B$15+1)*Setup!$B$22</f>
        <v>17.4829576849247</v>
      </c>
      <c r="AD593" s="0" t="n">
        <f aca="false">SUMPRODUCT('FD inverse'!$A$28:$BH$28,'FD mesh'!$B$84:$BI$84,$E592:$BL592)+'FD inverse'!$A$28*$C593/Setup!$B$17+INDEX('FD inverse'!$A$28:$BH$28,1,'FD mesh'!$B$15+1)*Setup!$B$22</f>
        <v>16.9422685788462</v>
      </c>
      <c r="AE593" s="0" t="n">
        <f aca="false">SUMPRODUCT('FD inverse'!$A$29:$BH$29,'FD mesh'!$B$84:$BI$84,$E592:$BL592)+'FD inverse'!$A$29*$C593/Setup!$B$17+INDEX('FD inverse'!$A$29:$BH$29,1,'FD mesh'!$B$15+1)*Setup!$B$22</f>
        <v>16.40127728307</v>
      </c>
      <c r="AF593" s="0" t="n">
        <f aca="false">SUMPRODUCT('FD inverse'!$A$30:$BH$30,'FD mesh'!$B$84:$BI$84,$E592:$BL592)+'FD inverse'!$A$30*$C593/Setup!$B$17+INDEX('FD inverse'!$A$30:$BH$30,1,'FD mesh'!$B$15+1)*Setup!$B$22</f>
        <v>15.8601040649004</v>
      </c>
      <c r="AG593" s="0" t="n">
        <f aca="false">SUMPRODUCT('FD inverse'!$A$31:$BH$31,'FD mesh'!$B$84:$BI$84,$E592:$BL592)+'FD inverse'!$A$31*$C593/Setup!$B$17+INDEX('FD inverse'!$A$31:$BH$31,1,'FD mesh'!$B$15+1)*Setup!$B$22</f>
        <v>15.3188643529606</v>
      </c>
      <c r="AH593" s="0" t="n">
        <f aca="false">SUMPRODUCT('FD inverse'!$A$32:$BH$32,'FD mesh'!$B$84:$BI$84,$E592:$BL592)+'FD inverse'!$A$32*$C593/Setup!$B$17+INDEX('FD inverse'!$A$32:$BH$32,1,'FD mesh'!$B$15+1)*Setup!$B$22</f>
        <v>15.2960923092823</v>
      </c>
      <c r="AI593" s="0" t="n">
        <f aca="false">SUMPRODUCT('FD inverse'!$A$33:$BH$33,'FD mesh'!$B$84:$BI$84,$E592:$BL592)+'FD inverse'!$A$33*$C593/Setup!$B$17+INDEX('FD inverse'!$A$33:$BH$33,1,'FD mesh'!$B$15+1)*Setup!$B$22</f>
        <v>15.2734060279393</v>
      </c>
      <c r="AJ593" s="0" t="n">
        <f aca="false">SUMPRODUCT('FD inverse'!$A$34:$BH$34,'FD mesh'!$B$84:$BI$84,$E592:$BL592)+'FD inverse'!$A$34*$C593/Setup!$B$17+INDEX('FD inverse'!$A$34:$BH$34,1,'FD mesh'!$B$15+1)*Setup!$B$22</f>
        <v>15.2508093759547</v>
      </c>
      <c r="AK593" s="0" t="n">
        <f aca="false">SUMPRODUCT('FD inverse'!$A$35:$BH$35,'FD mesh'!$B$84:$BI$84,$E592:$BL592)+'FD inverse'!$A$35*$C593/Setup!$B$17+INDEX('FD inverse'!$A$35:$BH$35,1,'FD mesh'!$B$15+1)*Setup!$B$22</f>
        <v>15.2283036988701</v>
      </c>
      <c r="AL593" s="0" t="n">
        <f aca="false">SUMPRODUCT('FD inverse'!$A$36:$BH$36,'FD mesh'!$B$84:$BI$84,$E592:$BL592)+'FD inverse'!$A$36*$C593/Setup!$B$17+INDEX('FD inverse'!$A$36:$BH$36,1,'FD mesh'!$B$15+1)*Setup!$B$22</f>
        <v>15.2058880509297</v>
      </c>
      <c r="AM593" s="0" t="n">
        <f aca="false">SUMPRODUCT('FD inverse'!$A$37:$BH$37,'FD mesh'!$B$84:$BI$84,$E592:$BL592)+'FD inverse'!$A$37*$C593/Setup!$B$17+INDEX('FD inverse'!$A$37:$BH$37,1,'FD mesh'!$B$15+1)*Setup!$B$22</f>
        <v>15.1835594203134</v>
      </c>
      <c r="AN593" s="0" t="n">
        <f aca="false">SUMPRODUCT('FD inverse'!$A$38:$BH$38,'FD mesh'!$B$84:$BI$84,$E592:$BL592)+'FD inverse'!$A$38*$C593/Setup!$B$17+INDEX('FD inverse'!$A$38:$BH$38,1,'FD mesh'!$B$15+1)*Setup!$B$22</f>
        <v>15.1613129490512</v>
      </c>
      <c r="AO593" s="0" t="n">
        <f aca="false">SUMPRODUCT('FD inverse'!$A$39:$BH$39,'FD mesh'!$B$84:$BI$84,$E592:$BL592)+'FD inverse'!$A$39*$C593/Setup!$B$17+INDEX('FD inverse'!$A$39:$BH$39,1,'FD mesh'!$B$15+1)*Setup!$B$22</f>
        <v>15.1391421474886</v>
      </c>
      <c r="AP593" s="0" t="n">
        <f aca="false">SUMPRODUCT('FD inverse'!$A$40:$BH$40,'FD mesh'!$B$84:$BI$84,$E592:$BL592)+'FD inverse'!$A$40*$C593/Setup!$B$17+INDEX('FD inverse'!$A$40:$BH$40,1,'FD mesh'!$B$15+1)*Setup!$B$22</f>
        <v>15.11703910338</v>
      </c>
      <c r="AQ593" s="0" t="n">
        <f aca="false">SUMPRODUCT('FD inverse'!$A$41:$BH$41,'FD mesh'!$B$84:$BI$84,$E592:$BL592)+'FD inverse'!$A$41*$C593/Setup!$B$17+INDEX('FD inverse'!$A$41:$BH$41,1,'FD mesh'!$B$15+1)*Setup!$B$22</f>
        <v>15.0949946858721</v>
      </c>
      <c r="AR593" s="0" t="n">
        <f aca="false">SUMPRODUCT('FD inverse'!$A$42:$BH$42,'FD mesh'!$B$84:$BI$84,$E592:$BL592)+'FD inverse'!$A$42*$C593/Setup!$B$17+INDEX('FD inverse'!$A$42:$BH$42,1,'FD mesh'!$B$15+1)*Setup!$B$22</f>
        <v>15.0729987448042</v>
      </c>
      <c r="AS593" s="0" t="n">
        <f aca="false">SUMPRODUCT('FD inverse'!$A$43:$BH$43,'FD mesh'!$B$84:$BI$84,$E592:$BL592)+'FD inverse'!$A$43*$C593/Setup!$B$17+INDEX('FD inverse'!$A$43:$BH$43,1,'FD mesh'!$B$15+1)*Setup!$B$22</f>
        <v>0</v>
      </c>
      <c r="AT593" s="0" t="n">
        <f aca="false">SUMPRODUCT('FD inverse'!$A$44:$BH$44,'FD mesh'!$B$84:$BI$84,$E592:$BL592)+'FD inverse'!$A$44*$C593/Setup!$B$17+INDEX('FD inverse'!$A$44:$BH$44,1,'FD mesh'!$B$15+1)*Setup!$B$22</f>
        <v>0</v>
      </c>
      <c r="AU593" s="0" t="n">
        <f aca="false">SUMPRODUCT('FD inverse'!$A$45:$BH$45,'FD mesh'!$B$84:$BI$84,$E592:$BL592)+'FD inverse'!$A$45*$C593/Setup!$B$17+INDEX('FD inverse'!$A$45:$BH$45,1,'FD mesh'!$B$15+1)*Setup!$B$22</f>
        <v>0</v>
      </c>
      <c r="AV593" s="0" t="n">
        <f aca="false">SUMPRODUCT('FD inverse'!$A$46:$BH$46,'FD mesh'!$B$84:$BI$84,$E592:$BL592)+'FD inverse'!$A$46*$C593/Setup!$B$17+INDEX('FD inverse'!$A$46:$BH$46,1,'FD mesh'!$B$15+1)*Setup!$B$22</f>
        <v>0</v>
      </c>
      <c r="AW593" s="0" t="n">
        <f aca="false">SUMPRODUCT('FD inverse'!$A$47:$BH$47,'FD mesh'!$B$84:$BI$84,$E592:$BL592)+'FD inverse'!$A$47*$C593/Setup!$B$17+INDEX('FD inverse'!$A$47:$BH$47,1,'FD mesh'!$B$15+1)*Setup!$B$22</f>
        <v>0</v>
      </c>
      <c r="AX593" s="0" t="n">
        <f aca="false">SUMPRODUCT('FD inverse'!$A$48:$BH$48,'FD mesh'!$B$84:$BI$84,$E592:$BL592)+'FD inverse'!$A$48*$C593/Setup!$B$17+INDEX('FD inverse'!$A$48:$BH$48,1,'FD mesh'!$B$15+1)*Setup!$B$22</f>
        <v>0</v>
      </c>
      <c r="AY593" s="0" t="n">
        <f aca="false">SUMPRODUCT('FD inverse'!$A$49:$BH$49,'FD mesh'!$B$84:$BI$84,$E592:$BL592)+'FD inverse'!$A$49*$C593/Setup!$B$17+INDEX('FD inverse'!$A$49:$BH$49,1,'FD mesh'!$B$15+1)*Setup!$B$22</f>
        <v>0</v>
      </c>
      <c r="AZ593" s="0" t="n">
        <f aca="false">SUMPRODUCT('FD inverse'!$A$50:$BH$50,'FD mesh'!$B$84:$BI$84,$E592:$BL592)+'FD inverse'!$A$50*$C593/Setup!$B$17+INDEX('FD inverse'!$A$50:$BH$50,1,'FD mesh'!$B$15+1)*Setup!$B$22</f>
        <v>0</v>
      </c>
      <c r="BA593" s="0" t="n">
        <f aca="false">SUMPRODUCT('FD inverse'!$A$51:$BH$51,'FD mesh'!$B$84:$BI$84,$E592:$BL592)+'FD inverse'!$A$51*$C593/Setup!$B$17+INDEX('FD inverse'!$A$51:$BH$51,1,'FD mesh'!$B$15+1)*Setup!$B$22</f>
        <v>0</v>
      </c>
      <c r="BB593" s="0" t="n">
        <f aca="false">SUMPRODUCT('FD inverse'!$A$52:$BH$52,'FD mesh'!$B$84:$BI$84,$E592:$BL592)+'FD inverse'!$A$52*$C593/Setup!$B$17+INDEX('FD inverse'!$A$52:$BH$52,1,'FD mesh'!$B$15+1)*Setup!$B$22</f>
        <v>0</v>
      </c>
      <c r="BC593" s="0" t="n">
        <f aca="false">SUMPRODUCT('FD inverse'!$A$53:$BH$53,'FD mesh'!$B$84:$BI$84,$E592:$BL592)+'FD inverse'!$A$53*$C593/Setup!$B$17+INDEX('FD inverse'!$A$53:$BH$53,1,'FD mesh'!$B$15+1)*Setup!$B$22</f>
        <v>0</v>
      </c>
      <c r="BD593" s="0" t="n">
        <f aca="false">SUMPRODUCT('FD inverse'!$A$54:$BH$54,'FD mesh'!$B$84:$BI$84,$E592:$BL592)+'FD inverse'!$A$54*$C593/Setup!$B$17+INDEX('FD inverse'!$A$54:$BH$54,1,'FD mesh'!$B$15+1)*Setup!$B$22</f>
        <v>0</v>
      </c>
      <c r="BE593" s="0" t="n">
        <f aca="false">SUMPRODUCT('FD inverse'!$A$55:$BH$55,'FD mesh'!$B$84:$BI$84,$E592:$BL592)+'FD inverse'!$A$55*$C593/Setup!$B$17+INDEX('FD inverse'!$A$55:$BH$55,1,'FD mesh'!$B$15+1)*Setup!$B$22</f>
        <v>0</v>
      </c>
      <c r="BF593" s="0" t="n">
        <f aca="false">SUMPRODUCT('FD inverse'!$A$56:$BH$56,'FD mesh'!$B$84:$BI$84,$E592:$BL592)+'FD inverse'!$A$56*$C593/Setup!$B$17+INDEX('FD inverse'!$A$56:$BH$56,1,'FD mesh'!$B$15+1)*Setup!$B$22</f>
        <v>0</v>
      </c>
      <c r="BG593" s="0" t="n">
        <f aca="false">SUMPRODUCT('FD inverse'!$A$57:$BH$57,'FD mesh'!$B$84:$BI$84,$E592:$BL592)+'FD inverse'!$A$57*$C593/Setup!$B$17+INDEX('FD inverse'!$A$57:$BH$57,1,'FD mesh'!$B$15+1)*Setup!$B$22</f>
        <v>0</v>
      </c>
      <c r="BH593" s="0" t="n">
        <f aca="false">SUMPRODUCT('FD inverse'!$A$58:$BH$58,'FD mesh'!$B$84:$BI$84,$E592:$BL592)+'FD inverse'!$A$58*$C593/Setup!$B$17+INDEX('FD inverse'!$A$58:$BH$58,1,'FD mesh'!$B$15+1)*Setup!$B$22</f>
        <v>0</v>
      </c>
      <c r="BI593" s="0" t="n">
        <f aca="false">SUMPRODUCT('FD inverse'!$A$59:$BH$59,'FD mesh'!$B$84:$BI$84,$E592:$BL592)+'FD inverse'!$A$59*$C593/Setup!$B$17+INDEX('FD inverse'!$A$59:$BH$59,1,'FD mesh'!$B$15+1)*Setup!$B$22</f>
        <v>0</v>
      </c>
      <c r="BJ593" s="0" t="n">
        <f aca="false">SUMPRODUCT('FD inverse'!$A$60:$BH$60,'FD mesh'!$B$84:$BI$84,$E592:$BL592)+'FD inverse'!$A$60*$C593/Setup!$B$17+INDEX('FD inverse'!$A$60:$BH$60,1,'FD mesh'!$B$15+1)*Setup!$B$22</f>
        <v>0</v>
      </c>
      <c r="BK593" s="0" t="n">
        <f aca="false">SUMPRODUCT('FD inverse'!$A$61:$BH$61,'FD mesh'!$B$84:$BI$84,$E592:$BL592)+'FD inverse'!$A$61*$C593/Setup!$B$17+INDEX('FD inverse'!$A$61:$BH$61,1,'FD mesh'!$B$15+1)*Setup!$B$22</f>
        <v>0</v>
      </c>
      <c r="BL593" s="0" t="n">
        <f aca="false">SUMPRODUCT('FD inverse'!$A$62:$BH$62,'FD mesh'!$B$84:$BI$84,$E592:$BL592)+'FD inverse'!$A$62*$C593/Setup!$B$17+INDEX('FD inverse'!$A$62:$BH$62,1,'FD mesh'!$B$15+1)*Setup!$B$22</f>
        <v>0</v>
      </c>
    </row>
    <row r="594" customFormat="false" ht="15" hidden="false" customHeight="false" outlineLevel="0" collapsed="false">
      <c r="A594" s="0" t="n">
        <v>589</v>
      </c>
      <c r="B594" s="0" t="n">
        <f aca="false">A594*Setup!$B$11/3600</f>
        <v>49.0833333333333</v>
      </c>
      <c r="C594" s="0" t="n">
        <f aca="false">Setup!$B$7+Setup!$B$8*COS(2*PI()*(B594-Setup!$B$9)/24)</f>
        <v>21.110544151761</v>
      </c>
      <c r="D594" s="0" t="n">
        <f aca="false">(C594-E594)/Setup!$B$17</f>
        <v>-7.67912404492428</v>
      </c>
      <c r="E594" s="0" t="n">
        <f aca="false">SUMPRODUCT('FD inverse'!$A$3:$BH$3,'FD mesh'!$B$84:$BI$84,$E593:$BL593)+'FD inverse'!$A$3*$C594/Setup!$B$17+INDEX('FD inverse'!$A$3:$BH$3,1,'FD mesh'!$B$15+1)*Setup!$B$22</f>
        <v>22.1088302776011</v>
      </c>
      <c r="F594" s="0" t="n">
        <f aca="false">SUMPRODUCT('FD inverse'!$A$4:$BH$4,'FD mesh'!$B$84:$BI$84,$E593:$BL593)+'FD inverse'!$A$4*$C594/Setup!$B$17+INDEX('FD inverse'!$A$4:$BH$4,1,'FD mesh'!$B$15+1)*Setup!$B$22</f>
        <v>22.3281494411556</v>
      </c>
      <c r="G594" s="0" t="n">
        <f aca="false">SUMPRODUCT('FD inverse'!$A$5:$BH$5,'FD mesh'!$B$84:$BI$84,$E593:$BL593)+'FD inverse'!$A$5*$C594/Setup!$B$17+INDEX('FD inverse'!$A$5:$BH$5,1,'FD mesh'!$B$15+1)*Setup!$B$22</f>
        <v>22.5309183518413</v>
      </c>
      <c r="H594" s="0" t="n">
        <f aca="false">SUMPRODUCT('FD inverse'!$A$6:$BH$6,'FD mesh'!$B$84:$BI$84,$E593:$BL593)+'FD inverse'!$A$6*$C594/Setup!$B$17+INDEX('FD inverse'!$A$6:$BH$6,1,'FD mesh'!$B$15+1)*Setup!$B$22</f>
        <v>23.1877748200694</v>
      </c>
      <c r="I594" s="0" t="n">
        <f aca="false">SUMPRODUCT('FD inverse'!$A$7:$BH$7,'FD mesh'!$B$84:$BI$84,$E593:$BL593)+'FD inverse'!$A$7*$C594/Setup!$B$17+INDEX('FD inverse'!$A$7:$BH$7,1,'FD mesh'!$B$15+1)*Setup!$B$22</f>
        <v>23.2406562985088</v>
      </c>
      <c r="J594" s="0" t="n">
        <f aca="false">SUMPRODUCT('FD inverse'!$A$8:$BH$8,'FD mesh'!$B$84:$BI$84,$E593:$BL593)+'FD inverse'!$A$8*$C594/Setup!$B$17+INDEX('FD inverse'!$A$8:$BH$8,1,'FD mesh'!$B$15+1)*Setup!$B$22</f>
        <v>23.2838468054749</v>
      </c>
      <c r="K594" s="0" t="n">
        <f aca="false">SUMPRODUCT('FD inverse'!$A$9:$BH$9,'FD mesh'!$B$84:$BI$84,$E593:$BL593)+'FD inverse'!$A$9*$C594/Setup!$B$17+INDEX('FD inverse'!$A$9:$BH$9,1,'FD mesh'!$B$15+1)*Setup!$B$22</f>
        <v>23.3181009717268</v>
      </c>
      <c r="L594" s="0" t="n">
        <f aca="false">SUMPRODUCT('FD inverse'!$A$10:$BH$10,'FD mesh'!$B$84:$BI$84,$E593:$BL593)+'FD inverse'!$A$10*$C594/Setup!$B$17+INDEX('FD inverse'!$A$10:$BH$10,1,'FD mesh'!$B$15+1)*Setup!$B$22</f>
        <v>23.3441125278983</v>
      </c>
      <c r="M594" s="0" t="n">
        <f aca="false">SUMPRODUCT('FD inverse'!$A$11:$BH$11,'FD mesh'!$B$84:$BI$84,$E593:$BL593)+'FD inverse'!$A$11*$C594/Setup!$B$17+INDEX('FD inverse'!$A$11:$BH$11,1,'FD mesh'!$B$15+1)*Setup!$B$22</f>
        <v>23.3625043312951</v>
      </c>
      <c r="N594" s="0" t="n">
        <f aca="false">SUMPRODUCT('FD inverse'!$A$12:$BH$12,'FD mesh'!$B$84:$BI$84,$E593:$BL593)+'FD inverse'!$A$12*$C594/Setup!$B$17+INDEX('FD inverse'!$A$12:$BH$12,1,'FD mesh'!$B$15+1)*Setup!$B$22</f>
        <v>23.3738199841777</v>
      </c>
      <c r="O594" s="0" t="n">
        <f aca="false">SUMPRODUCT('FD inverse'!$A$13:$BH$13,'FD mesh'!$B$84:$BI$84,$E593:$BL593)+'FD inverse'!$A$13*$C594/Setup!$B$17+INDEX('FD inverse'!$A$13:$BH$13,1,'FD mesh'!$B$15+1)*Setup!$B$22</f>
        <v>23.3785169424372</v>
      </c>
      <c r="P594" s="0" t="n">
        <f aca="false">SUMPRODUCT('FD inverse'!$A$14:$BH$14,'FD mesh'!$B$84:$BI$84,$E593:$BL593)+'FD inverse'!$A$14*$C594/Setup!$B$17+INDEX('FD inverse'!$A$14:$BH$14,1,'FD mesh'!$B$15+1)*Setup!$B$22</f>
        <v>23.3769610263872</v>
      </c>
      <c r="Q594" s="0" t="n">
        <f aca="false">SUMPRODUCT('FD inverse'!$A$15:$BH$15,'FD mesh'!$B$84:$BI$84,$E593:$BL593)+'FD inverse'!$A$15*$C594/Setup!$B$17+INDEX('FD inverse'!$A$15:$BH$15,1,'FD mesh'!$B$15+1)*Setup!$B$22</f>
        <v>23.3694222593162</v>
      </c>
      <c r="R594" s="0" t="n">
        <f aca="false">SUMPRODUCT('FD inverse'!$A$16:$BH$16,'FD mesh'!$B$84:$BI$84,$E593:$BL593)+'FD inverse'!$A$16*$C594/Setup!$B$17+INDEX('FD inverse'!$A$16:$BH$16,1,'FD mesh'!$B$15+1)*Setup!$B$22</f>
        <v>23.3560719742474</v>
      </c>
      <c r="S594" s="0" t="n">
        <f aca="false">SUMPRODUCT('FD inverse'!$A$17:$BH$17,'FD mesh'!$B$84:$BI$84,$E593:$BL593)+'FD inverse'!$A$17*$C594/Setup!$B$17+INDEX('FD inverse'!$A$17:$BH$17,1,'FD mesh'!$B$15+1)*Setup!$B$22</f>
        <v>22.8309479645941</v>
      </c>
      <c r="T594" s="0" t="n">
        <f aca="false">SUMPRODUCT('FD inverse'!$A$18:$BH$18,'FD mesh'!$B$84:$BI$84,$E593:$BL593)+'FD inverse'!$A$18*$C594/Setup!$B$17+INDEX('FD inverse'!$A$18:$BH$18,1,'FD mesh'!$B$15+1)*Setup!$B$22</f>
        <v>22.3032790127301</v>
      </c>
      <c r="U594" s="0" t="n">
        <f aca="false">SUMPRODUCT('FD inverse'!$A$19:$BH$19,'FD mesh'!$B$84:$BI$84,$E593:$BL593)+'FD inverse'!$A$19*$C594/Setup!$B$17+INDEX('FD inverse'!$A$19:$BH$19,1,'FD mesh'!$B$15+1)*Setup!$B$22</f>
        <v>21.773359581463</v>
      </c>
      <c r="V594" s="0" t="n">
        <f aca="false">SUMPRODUCT('FD inverse'!$A$20:$BH$20,'FD mesh'!$B$84:$BI$84,$E593:$BL593)+'FD inverse'!$A$20*$C594/Setup!$B$17+INDEX('FD inverse'!$A$20:$BH$20,1,'FD mesh'!$B$15+1)*Setup!$B$22</f>
        <v>21.2414612334202</v>
      </c>
      <c r="W594" s="0" t="n">
        <f aca="false">SUMPRODUCT('FD inverse'!$A$21:$BH$21,'FD mesh'!$B$84:$BI$84,$E593:$BL593)+'FD inverse'!$A$21*$C594/Setup!$B$17+INDEX('FD inverse'!$A$21:$BH$21,1,'FD mesh'!$B$15+1)*Setup!$B$22</f>
        <v>20.7078339096698</v>
      </c>
      <c r="X594" s="0" t="n">
        <f aca="false">SUMPRODUCT('FD inverse'!$A$22:$BH$22,'FD mesh'!$B$84:$BI$84,$E593:$BL593)+'FD inverse'!$A$22*$C594/Setup!$B$17+INDEX('FD inverse'!$A$22:$BH$22,1,'FD mesh'!$B$15+1)*Setup!$B$22</f>
        <v>20.1727073136937</v>
      </c>
      <c r="Y594" s="0" t="n">
        <f aca="false">SUMPRODUCT('FD inverse'!$A$23:$BH$23,'FD mesh'!$B$84:$BI$84,$E593:$BL593)+'FD inverse'!$A$23*$C594/Setup!$B$17+INDEX('FD inverse'!$A$23:$BH$23,1,'FD mesh'!$B$15+1)*Setup!$B$22</f>
        <v>19.6362923886491</v>
      </c>
      <c r="Z594" s="0" t="n">
        <f aca="false">SUMPRODUCT('FD inverse'!$A$24:$BH$24,'FD mesh'!$B$84:$BI$84,$E593:$BL593)+'FD inverse'!$A$24*$C594/Setup!$B$17+INDEX('FD inverse'!$A$24:$BH$24,1,'FD mesh'!$B$15+1)*Setup!$B$22</f>
        <v>19.0987828766633</v>
      </c>
      <c r="AA594" s="0" t="n">
        <f aca="false">SUMPRODUCT('FD inverse'!$A$25:$BH$25,'FD mesh'!$B$84:$BI$84,$E593:$BL593)+'FD inverse'!$A$25*$C594/Setup!$B$17+INDEX('FD inverse'!$A$25:$BH$25,1,'FD mesh'!$B$15+1)*Setup!$B$22</f>
        <v>18.5603569496611</v>
      </c>
      <c r="AB594" s="0" t="n">
        <f aca="false">SUMPRODUCT('FD inverse'!$A$26:$BH$26,'FD mesh'!$B$84:$BI$84,$E593:$BL593)+'FD inverse'!$A$26*$C594/Setup!$B$17+INDEX('FD inverse'!$A$26:$BH$26,1,'FD mesh'!$B$15+1)*Setup!$B$22</f>
        <v>18.0211789019093</v>
      </c>
      <c r="AC594" s="0" t="n">
        <f aca="false">SUMPRODUCT('FD inverse'!$A$27:$BH$27,'FD mesh'!$B$84:$BI$84,$E593:$BL593)+'FD inverse'!$A$27*$C594/Setup!$B$17+INDEX('FD inverse'!$A$27:$BH$27,1,'FD mesh'!$B$15+1)*Setup!$B$22</f>
        <v>17.4814008950893</v>
      </c>
      <c r="AD594" s="0" t="n">
        <f aca="false">SUMPRODUCT('FD inverse'!$A$28:$BH$28,'FD mesh'!$B$84:$BI$84,$E593:$BL593)+'FD inverse'!$A$28*$C594/Setup!$B$17+INDEX('FD inverse'!$A$28:$BH$28,1,'FD mesh'!$B$15+1)*Setup!$B$22</f>
        <v>16.9411647472607</v>
      </c>
      <c r="AE594" s="0" t="n">
        <f aca="false">SUMPRODUCT('FD inverse'!$A$29:$BH$29,'FD mesh'!$B$84:$BI$84,$E593:$BL593)+'FD inverse'!$A$29*$C594/Setup!$B$17+INDEX('FD inverse'!$A$29:$BH$29,1,'FD mesh'!$B$15+1)*Setup!$B$22</f>
        <v>16.4006037575654</v>
      </c>
      <c r="AF594" s="0" t="n">
        <f aca="false">SUMPRODUCT('FD inverse'!$A$30:$BH$30,'FD mesh'!$B$84:$BI$84,$E593:$BL593)+'FD inverse'!$A$30*$C594/Setup!$B$17+INDEX('FD inverse'!$A$30:$BH$30,1,'FD mesh'!$B$15+1)*Setup!$B$22</f>
        <v>15.859844558936</v>
      </c>
      <c r="AG594" s="0" t="n">
        <f aca="false">SUMPRODUCT('FD inverse'!$A$31:$BH$31,'FD mesh'!$B$84:$BI$84,$E593:$BL593)+'FD inverse'!$A$31*$C594/Setup!$B$17+INDEX('FD inverse'!$A$31:$BH$31,1,'FD mesh'!$B$15+1)*Setup!$B$22</f>
        <v>15.3190089914084</v>
      </c>
      <c r="AH594" s="0" t="n">
        <f aca="false">SUMPRODUCT('FD inverse'!$A$32:$BH$32,'FD mesh'!$B$84:$BI$84,$E593:$BL593)+'FD inverse'!$A$32*$C594/Setup!$B$17+INDEX('FD inverse'!$A$32:$BH$32,1,'FD mesh'!$B$15+1)*Setup!$B$22</f>
        <v>15.296250949383</v>
      </c>
      <c r="AI594" s="0" t="n">
        <f aca="false">SUMPRODUCT('FD inverse'!$A$33:$BH$33,'FD mesh'!$B$84:$BI$84,$E593:$BL593)+'FD inverse'!$A$33*$C594/Setup!$B$17+INDEX('FD inverse'!$A$33:$BH$33,1,'FD mesh'!$B$15+1)*Setup!$B$22</f>
        <v>15.2735732146304</v>
      </c>
      <c r="AJ594" s="0" t="n">
        <f aca="false">SUMPRODUCT('FD inverse'!$A$34:$BH$34,'FD mesh'!$B$84:$BI$84,$E593:$BL593)+'FD inverse'!$A$34*$C594/Setup!$B$17+INDEX('FD inverse'!$A$34:$BH$34,1,'FD mesh'!$B$15+1)*Setup!$B$22</f>
        <v>15.2509801136318</v>
      </c>
      <c r="AK594" s="0" t="n">
        <f aca="false">SUMPRODUCT('FD inverse'!$A$35:$BH$35,'FD mesh'!$B$84:$BI$84,$E593:$BL593)+'FD inverse'!$A$35*$C594/Setup!$B$17+INDEX('FD inverse'!$A$35:$BH$35,1,'FD mesh'!$B$15+1)*Setup!$B$22</f>
        <v>15.2284734439779</v>
      </c>
      <c r="AL594" s="0" t="n">
        <f aca="false">SUMPRODUCT('FD inverse'!$A$36:$BH$36,'FD mesh'!$B$84:$BI$84,$E593:$BL593)+'FD inverse'!$A$36*$C594/Setup!$B$17+INDEX('FD inverse'!$A$36:$BH$36,1,'FD mesh'!$B$15+1)*Setup!$B$22</f>
        <v>15.2060527032074</v>
      </c>
      <c r="AM594" s="0" t="n">
        <f aca="false">SUMPRODUCT('FD inverse'!$A$37:$BH$37,'FD mesh'!$B$84:$BI$84,$E593:$BL593)+'FD inverse'!$A$37*$C594/Setup!$B$17+INDEX('FD inverse'!$A$37:$BH$37,1,'FD mesh'!$B$15+1)*Setup!$B$22</f>
        <v>15.1837153132124</v>
      </c>
      <c r="AN594" s="0" t="n">
        <f aca="false">SUMPRODUCT('FD inverse'!$A$38:$BH$38,'FD mesh'!$B$84:$BI$84,$E593:$BL593)+'FD inverse'!$A$38*$C594/Setup!$B$17+INDEX('FD inverse'!$A$38:$BH$38,1,'FD mesh'!$B$15+1)*Setup!$B$22</f>
        <v>15.1614568397936</v>
      </c>
      <c r="AO594" s="0" t="n">
        <f aca="false">SUMPRODUCT('FD inverse'!$A$39:$BH$39,'FD mesh'!$B$84:$BI$84,$E593:$BL593)+'FD inverse'!$A$39*$C594/Setup!$B$17+INDEX('FD inverse'!$A$39:$BH$39,1,'FD mesh'!$B$15+1)*Setup!$B$22</f>
        <v>15.139271207183</v>
      </c>
      <c r="AP594" s="0" t="n">
        <f aca="false">SUMPRODUCT('FD inverse'!$A$40:$BH$40,'FD mesh'!$B$84:$BI$84,$E593:$BL593)+'FD inverse'!$A$40*$C594/Setup!$B$17+INDEX('FD inverse'!$A$40:$BH$40,1,'FD mesh'!$B$15+1)*Setup!$B$22</f>
        <v>15.1171509075622</v>
      </c>
      <c r="AQ594" s="0" t="n">
        <f aca="false">SUMPRODUCT('FD inverse'!$A$41:$BH$41,'FD mesh'!$B$84:$BI$84,$E593:$BL593)+'FD inverse'!$A$41*$C594/Setup!$B$17+INDEX('FD inverse'!$A$41:$BH$41,1,'FD mesh'!$B$15+1)*Setup!$B$22</f>
        <v>15.0950872057938</v>
      </c>
      <c r="AR594" s="0" t="n">
        <f aca="false">SUMPRODUCT('FD inverse'!$A$42:$BH$42,'FD mesh'!$B$84:$BI$84,$E593:$BL593)+'FD inverse'!$A$42*$C594/Setup!$B$17+INDEX('FD inverse'!$A$42:$BH$42,1,'FD mesh'!$B$15+1)*Setup!$B$22</f>
        <v>15.0730703397408</v>
      </c>
      <c r="AS594" s="0" t="n">
        <f aca="false">SUMPRODUCT('FD inverse'!$A$43:$BH$43,'FD mesh'!$B$84:$BI$84,$E593:$BL593)+'FD inverse'!$A$43*$C594/Setup!$B$17+INDEX('FD inverse'!$A$43:$BH$43,1,'FD mesh'!$B$15+1)*Setup!$B$22</f>
        <v>0</v>
      </c>
      <c r="AT594" s="0" t="n">
        <f aca="false">SUMPRODUCT('FD inverse'!$A$44:$BH$44,'FD mesh'!$B$84:$BI$84,$E593:$BL593)+'FD inverse'!$A$44*$C594/Setup!$B$17+INDEX('FD inverse'!$A$44:$BH$44,1,'FD mesh'!$B$15+1)*Setup!$B$22</f>
        <v>0</v>
      </c>
      <c r="AU594" s="0" t="n">
        <f aca="false">SUMPRODUCT('FD inverse'!$A$45:$BH$45,'FD mesh'!$B$84:$BI$84,$E593:$BL593)+'FD inverse'!$A$45*$C594/Setup!$B$17+INDEX('FD inverse'!$A$45:$BH$45,1,'FD mesh'!$B$15+1)*Setup!$B$22</f>
        <v>0</v>
      </c>
      <c r="AV594" s="0" t="n">
        <f aca="false">SUMPRODUCT('FD inverse'!$A$46:$BH$46,'FD mesh'!$B$84:$BI$84,$E593:$BL593)+'FD inverse'!$A$46*$C594/Setup!$B$17+INDEX('FD inverse'!$A$46:$BH$46,1,'FD mesh'!$B$15+1)*Setup!$B$22</f>
        <v>0</v>
      </c>
      <c r="AW594" s="0" t="n">
        <f aca="false">SUMPRODUCT('FD inverse'!$A$47:$BH$47,'FD mesh'!$B$84:$BI$84,$E593:$BL593)+'FD inverse'!$A$47*$C594/Setup!$B$17+INDEX('FD inverse'!$A$47:$BH$47,1,'FD mesh'!$B$15+1)*Setup!$B$22</f>
        <v>0</v>
      </c>
      <c r="AX594" s="0" t="n">
        <f aca="false">SUMPRODUCT('FD inverse'!$A$48:$BH$48,'FD mesh'!$B$84:$BI$84,$E593:$BL593)+'FD inverse'!$A$48*$C594/Setup!$B$17+INDEX('FD inverse'!$A$48:$BH$48,1,'FD mesh'!$B$15+1)*Setup!$B$22</f>
        <v>0</v>
      </c>
      <c r="AY594" s="0" t="n">
        <f aca="false">SUMPRODUCT('FD inverse'!$A$49:$BH$49,'FD mesh'!$B$84:$BI$84,$E593:$BL593)+'FD inverse'!$A$49*$C594/Setup!$B$17+INDEX('FD inverse'!$A$49:$BH$49,1,'FD mesh'!$B$15+1)*Setup!$B$22</f>
        <v>0</v>
      </c>
      <c r="AZ594" s="0" t="n">
        <f aca="false">SUMPRODUCT('FD inverse'!$A$50:$BH$50,'FD mesh'!$B$84:$BI$84,$E593:$BL593)+'FD inverse'!$A$50*$C594/Setup!$B$17+INDEX('FD inverse'!$A$50:$BH$50,1,'FD mesh'!$B$15+1)*Setup!$B$22</f>
        <v>0</v>
      </c>
      <c r="BA594" s="0" t="n">
        <f aca="false">SUMPRODUCT('FD inverse'!$A$51:$BH$51,'FD mesh'!$B$84:$BI$84,$E593:$BL593)+'FD inverse'!$A$51*$C594/Setup!$B$17+INDEX('FD inverse'!$A$51:$BH$51,1,'FD mesh'!$B$15+1)*Setup!$B$22</f>
        <v>0</v>
      </c>
      <c r="BB594" s="0" t="n">
        <f aca="false">SUMPRODUCT('FD inverse'!$A$52:$BH$52,'FD mesh'!$B$84:$BI$84,$E593:$BL593)+'FD inverse'!$A$52*$C594/Setup!$B$17+INDEX('FD inverse'!$A$52:$BH$52,1,'FD mesh'!$B$15+1)*Setup!$B$22</f>
        <v>0</v>
      </c>
      <c r="BC594" s="0" t="n">
        <f aca="false">SUMPRODUCT('FD inverse'!$A$53:$BH$53,'FD mesh'!$B$84:$BI$84,$E593:$BL593)+'FD inverse'!$A$53*$C594/Setup!$B$17+INDEX('FD inverse'!$A$53:$BH$53,1,'FD mesh'!$B$15+1)*Setup!$B$22</f>
        <v>0</v>
      </c>
      <c r="BD594" s="0" t="n">
        <f aca="false">SUMPRODUCT('FD inverse'!$A$54:$BH$54,'FD mesh'!$B$84:$BI$84,$E593:$BL593)+'FD inverse'!$A$54*$C594/Setup!$B$17+INDEX('FD inverse'!$A$54:$BH$54,1,'FD mesh'!$B$15+1)*Setup!$B$22</f>
        <v>0</v>
      </c>
      <c r="BE594" s="0" t="n">
        <f aca="false">SUMPRODUCT('FD inverse'!$A$55:$BH$55,'FD mesh'!$B$84:$BI$84,$E593:$BL593)+'FD inverse'!$A$55*$C594/Setup!$B$17+INDEX('FD inverse'!$A$55:$BH$55,1,'FD mesh'!$B$15+1)*Setup!$B$22</f>
        <v>0</v>
      </c>
      <c r="BF594" s="0" t="n">
        <f aca="false">SUMPRODUCT('FD inverse'!$A$56:$BH$56,'FD mesh'!$B$84:$BI$84,$E593:$BL593)+'FD inverse'!$A$56*$C594/Setup!$B$17+INDEX('FD inverse'!$A$56:$BH$56,1,'FD mesh'!$B$15+1)*Setup!$B$22</f>
        <v>0</v>
      </c>
      <c r="BG594" s="0" t="n">
        <f aca="false">SUMPRODUCT('FD inverse'!$A$57:$BH$57,'FD mesh'!$B$84:$BI$84,$E593:$BL593)+'FD inverse'!$A$57*$C594/Setup!$B$17+INDEX('FD inverse'!$A$57:$BH$57,1,'FD mesh'!$B$15+1)*Setup!$B$22</f>
        <v>0</v>
      </c>
      <c r="BH594" s="0" t="n">
        <f aca="false">SUMPRODUCT('FD inverse'!$A$58:$BH$58,'FD mesh'!$B$84:$BI$84,$E593:$BL593)+'FD inverse'!$A$58*$C594/Setup!$B$17+INDEX('FD inverse'!$A$58:$BH$58,1,'FD mesh'!$B$15+1)*Setup!$B$22</f>
        <v>0</v>
      </c>
      <c r="BI594" s="0" t="n">
        <f aca="false">SUMPRODUCT('FD inverse'!$A$59:$BH$59,'FD mesh'!$B$84:$BI$84,$E593:$BL593)+'FD inverse'!$A$59*$C594/Setup!$B$17+INDEX('FD inverse'!$A$59:$BH$59,1,'FD mesh'!$B$15+1)*Setup!$B$22</f>
        <v>0</v>
      </c>
      <c r="BJ594" s="0" t="n">
        <f aca="false">SUMPRODUCT('FD inverse'!$A$60:$BH$60,'FD mesh'!$B$84:$BI$84,$E593:$BL593)+'FD inverse'!$A$60*$C594/Setup!$B$17+INDEX('FD inverse'!$A$60:$BH$60,1,'FD mesh'!$B$15+1)*Setup!$B$22</f>
        <v>0</v>
      </c>
      <c r="BK594" s="0" t="n">
        <f aca="false">SUMPRODUCT('FD inverse'!$A$61:$BH$61,'FD mesh'!$B$84:$BI$84,$E593:$BL593)+'FD inverse'!$A$61*$C594/Setup!$B$17+INDEX('FD inverse'!$A$61:$BH$61,1,'FD mesh'!$B$15+1)*Setup!$B$22</f>
        <v>0</v>
      </c>
      <c r="BL594" s="0" t="n">
        <f aca="false">SUMPRODUCT('FD inverse'!$A$62:$BH$62,'FD mesh'!$B$84:$BI$84,$E593:$BL593)+'FD inverse'!$A$62*$C594/Setup!$B$17+INDEX('FD inverse'!$A$62:$BH$62,1,'FD mesh'!$B$15+1)*Setup!$B$22</f>
        <v>0</v>
      </c>
    </row>
    <row r="595" customFormat="false" ht="15" hidden="false" customHeight="false" outlineLevel="0" collapsed="false">
      <c r="A595" s="0" t="n">
        <v>590</v>
      </c>
      <c r="B595" s="0" t="n">
        <f aca="false">A595*Setup!$B$11/3600</f>
        <v>49.1666666666667</v>
      </c>
      <c r="C595" s="0" t="n">
        <f aca="false">Setup!$B$7+Setup!$B$8*COS(2*PI()*(B595-Setup!$B$9)/24)</f>
        <v>21.0508906527595</v>
      </c>
      <c r="D595" s="0" t="n">
        <f aca="false">(C595-E595)/Setup!$B$17</f>
        <v>-7.81622331418259</v>
      </c>
      <c r="E595" s="0" t="n">
        <f aca="false">SUMPRODUCT('FD inverse'!$A$3:$BH$3,'FD mesh'!$B$84:$BI$84,$E594:$BL594)+'FD inverse'!$A$3*$C595/Setup!$B$17+INDEX('FD inverse'!$A$3:$BH$3,1,'FD mesh'!$B$15+1)*Setup!$B$22</f>
        <v>22.0669996836032</v>
      </c>
      <c r="F595" s="0" t="n">
        <f aca="false">SUMPRODUCT('FD inverse'!$A$4:$BH$4,'FD mesh'!$B$84:$BI$84,$E594:$BL594)+'FD inverse'!$A$4*$C595/Setup!$B$17+INDEX('FD inverse'!$A$4:$BH$4,1,'FD mesh'!$B$15+1)*Setup!$B$22</f>
        <v>22.2905475575997</v>
      </c>
      <c r="G595" s="0" t="n">
        <f aca="false">SUMPRODUCT('FD inverse'!$A$5:$BH$5,'FD mesh'!$B$84:$BI$84,$E594:$BL594)+'FD inverse'!$A$5*$C595/Setup!$B$17+INDEX('FD inverse'!$A$5:$BH$5,1,'FD mesh'!$B$15+1)*Setup!$B$22</f>
        <v>22.4977751696362</v>
      </c>
      <c r="H595" s="0" t="n">
        <f aca="false">SUMPRODUCT('FD inverse'!$A$6:$BH$6,'FD mesh'!$B$84:$BI$84,$E594:$BL594)+'FD inverse'!$A$6*$C595/Setup!$B$17+INDEX('FD inverse'!$A$6:$BH$6,1,'FD mesh'!$B$15+1)*Setup!$B$22</f>
        <v>23.1698930423874</v>
      </c>
      <c r="I595" s="0" t="n">
        <f aca="false">SUMPRODUCT('FD inverse'!$A$7:$BH$7,'FD mesh'!$B$84:$BI$84,$E594:$BL594)+'FD inverse'!$A$7*$C595/Setup!$B$17+INDEX('FD inverse'!$A$7:$BH$7,1,'FD mesh'!$B$15+1)*Setup!$B$22</f>
        <v>23.2240976394799</v>
      </c>
      <c r="J595" s="0" t="n">
        <f aca="false">SUMPRODUCT('FD inverse'!$A$8:$BH$8,'FD mesh'!$B$84:$BI$84,$E594:$BL594)+'FD inverse'!$A$8*$C595/Setup!$B$17+INDEX('FD inverse'!$A$8:$BH$8,1,'FD mesh'!$B$15+1)*Setup!$B$22</f>
        <v>23.2685331162013</v>
      </c>
      <c r="K595" s="0" t="n">
        <f aca="false">SUMPRODUCT('FD inverse'!$A$9:$BH$9,'FD mesh'!$B$84:$BI$84,$E594:$BL594)+'FD inverse'!$A$9*$C595/Setup!$B$17+INDEX('FD inverse'!$A$9:$BH$9,1,'FD mesh'!$B$15+1)*Setup!$B$22</f>
        <v>23.3039339679825</v>
      </c>
      <c r="L595" s="0" t="n">
        <f aca="false">SUMPRODUCT('FD inverse'!$A$10:$BH$10,'FD mesh'!$B$84:$BI$84,$E594:$BL594)+'FD inverse'!$A$10*$C595/Setup!$B$17+INDEX('FD inverse'!$A$10:$BH$10,1,'FD mesh'!$B$15+1)*Setup!$B$22</f>
        <v>23.3309767054603</v>
      </c>
      <c r="M595" s="0" t="n">
        <f aca="false">SUMPRODUCT('FD inverse'!$A$11:$BH$11,'FD mesh'!$B$84:$BI$84,$E594:$BL594)+'FD inverse'!$A$11*$C595/Setup!$B$17+INDEX('FD inverse'!$A$11:$BH$11,1,'FD mesh'!$B$15+1)*Setup!$B$22</f>
        <v>23.3502696951871</v>
      </c>
      <c r="N595" s="0" t="n">
        <f aca="false">SUMPRODUCT('FD inverse'!$A$12:$BH$12,'FD mesh'!$B$84:$BI$84,$E594:$BL594)+'FD inverse'!$A$12*$C595/Setup!$B$17+INDEX('FD inverse'!$A$12:$BH$12,1,'FD mesh'!$B$15+1)*Setup!$B$22</f>
        <v>23.3623446105139</v>
      </c>
      <c r="O595" s="0" t="n">
        <f aca="false">SUMPRODUCT('FD inverse'!$A$13:$BH$13,'FD mesh'!$B$84:$BI$84,$E594:$BL594)+'FD inverse'!$A$13*$C595/Setup!$B$17+INDEX('FD inverse'!$A$13:$BH$13,1,'FD mesh'!$B$15+1)*Setup!$B$22</f>
        <v>23.3676493938856</v>
      </c>
      <c r="P595" s="0" t="n">
        <f aca="false">SUMPRODUCT('FD inverse'!$A$14:$BH$14,'FD mesh'!$B$84:$BI$84,$E594:$BL594)+'FD inverse'!$A$14*$C595/Setup!$B$17+INDEX('FD inverse'!$A$14:$BH$14,1,'FD mesh'!$B$15+1)*Setup!$B$22</f>
        <v>23.3665426441886</v>
      </c>
      <c r="Q595" s="0" t="n">
        <f aca="false">SUMPRODUCT('FD inverse'!$A$15:$BH$15,'FD mesh'!$B$84:$BI$84,$E594:$BL594)+'FD inverse'!$A$15*$C595/Setup!$B$17+INDEX('FD inverse'!$A$15:$BH$15,1,'FD mesh'!$B$15+1)*Setup!$B$22</f>
        <v>23.3592893563214</v>
      </c>
      <c r="R595" s="0" t="n">
        <f aca="false">SUMPRODUCT('FD inverse'!$A$16:$BH$16,'FD mesh'!$B$84:$BI$84,$E594:$BL594)+'FD inverse'!$A$16*$C595/Setup!$B$17+INDEX('FD inverse'!$A$16:$BH$16,1,'FD mesh'!$B$15+1)*Setup!$B$22</f>
        <v>23.346057954593</v>
      </c>
      <c r="S595" s="0" t="n">
        <f aca="false">SUMPRODUCT('FD inverse'!$A$17:$BH$17,'FD mesh'!$B$84:$BI$84,$E594:$BL594)+'FD inverse'!$A$17*$C595/Setup!$B$17+INDEX('FD inverse'!$A$17:$BH$17,1,'FD mesh'!$B$15+1)*Setup!$B$22</f>
        <v>22.8220275915707</v>
      </c>
      <c r="T595" s="0" t="n">
        <f aca="false">SUMPRODUCT('FD inverse'!$A$18:$BH$18,'FD mesh'!$B$84:$BI$84,$E594:$BL594)+'FD inverse'!$A$18*$C595/Setup!$B$17+INDEX('FD inverse'!$A$18:$BH$18,1,'FD mesh'!$B$15+1)*Setup!$B$22</f>
        <v>22.2953720902016</v>
      </c>
      <c r="U595" s="0" t="n">
        <f aca="false">SUMPRODUCT('FD inverse'!$A$19:$BH$19,'FD mesh'!$B$84:$BI$84,$E594:$BL594)+'FD inverse'!$A$19*$C595/Setup!$B$17+INDEX('FD inverse'!$A$19:$BH$19,1,'FD mesh'!$B$15+1)*Setup!$B$22</f>
        <v>21.7663896944883</v>
      </c>
      <c r="V595" s="0" t="n">
        <f aca="false">SUMPRODUCT('FD inverse'!$A$20:$BH$20,'FD mesh'!$B$84:$BI$84,$E594:$BL594)+'FD inverse'!$A$20*$C595/Setup!$B$17+INDEX('FD inverse'!$A$20:$BH$20,1,'FD mesh'!$B$15+1)*Setup!$B$22</f>
        <v>21.2353561606083</v>
      </c>
      <c r="W595" s="0" t="n">
        <f aca="false">SUMPRODUCT('FD inverse'!$A$21:$BH$21,'FD mesh'!$B$84:$BI$84,$E594:$BL594)+'FD inverse'!$A$21*$C595/Setup!$B$17+INDEX('FD inverse'!$A$21:$BH$21,1,'FD mesh'!$B$15+1)*Setup!$B$22</f>
        <v>20.702525991015</v>
      </c>
      <c r="X595" s="0" t="n">
        <f aca="false">SUMPRODUCT('FD inverse'!$A$22:$BH$22,'FD mesh'!$B$84:$BI$84,$E594:$BL594)+'FD inverse'!$A$22*$C595/Setup!$B$17+INDEX('FD inverse'!$A$22:$BH$22,1,'FD mesh'!$B$15+1)*Setup!$B$22</f>
        <v>20.168133776789</v>
      </c>
      <c r="Y595" s="0" t="n">
        <f aca="false">SUMPRODUCT('FD inverse'!$A$23:$BH$23,'FD mesh'!$B$84:$BI$84,$E594:$BL594)+'FD inverse'!$A$23*$C595/Setup!$B$17+INDEX('FD inverse'!$A$23:$BH$23,1,'FD mesh'!$B$15+1)*Setup!$B$22</f>
        <v>19.6323956359882</v>
      </c>
      <c r="Z595" s="0" t="n">
        <f aca="false">SUMPRODUCT('FD inverse'!$A$24:$BH$24,'FD mesh'!$B$84:$BI$84,$E594:$BL594)+'FD inverse'!$A$24*$C595/Setup!$B$17+INDEX('FD inverse'!$A$24:$BH$24,1,'FD mesh'!$B$15+1)*Setup!$B$22</f>
        <v>19.0955107365473</v>
      </c>
      <c r="AA595" s="0" t="n">
        <f aca="false">SUMPRODUCT('FD inverse'!$A$25:$BH$25,'FD mesh'!$B$84:$BI$84,$E594:$BL594)+'FD inverse'!$A$25*$C595/Setup!$B$17+INDEX('FD inverse'!$A$25:$BH$25,1,'FD mesh'!$B$15+1)*Setup!$B$22</f>
        <v>18.557662893015</v>
      </c>
      <c r="AB595" s="0" t="n">
        <f aca="false">SUMPRODUCT('FD inverse'!$A$26:$BH$26,'FD mesh'!$B$84:$BI$84,$E594:$BL594)+'FD inverse'!$A$26*$C595/Setup!$B$17+INDEX('FD inverse'!$A$26:$BH$26,1,'FD mesh'!$B$15+1)*Setup!$B$22</f>
        <v>18.0190222270983</v>
      </c>
      <c r="AC595" s="0" t="n">
        <f aca="false">SUMPRODUCT('FD inverse'!$A$27:$BH$27,'FD mesh'!$B$84:$BI$84,$E594:$BL594)+'FD inverse'!$A$27*$C595/Setup!$B$17+INDEX('FD inverse'!$A$27:$BH$27,1,'FD mesh'!$B$15+1)*Setup!$B$22</f>
        <v>17.4797468825944</v>
      </c>
      <c r="AD595" s="0" t="n">
        <f aca="false">SUMPRODUCT('FD inverse'!$A$28:$BH$28,'FD mesh'!$B$84:$BI$84,$E594:$BL594)+'FD inverse'!$A$28*$C595/Setup!$B$17+INDEX('FD inverse'!$A$28:$BH$28,1,'FD mesh'!$B$15+1)*Setup!$B$22</f>
        <v>16.939984785842</v>
      </c>
      <c r="AE595" s="0" t="n">
        <f aca="false">SUMPRODUCT('FD inverse'!$A$29:$BH$29,'FD mesh'!$B$84:$BI$84,$E594:$BL594)+'FD inverse'!$A$29*$C595/Setup!$B$17+INDEX('FD inverse'!$A$29:$BH$29,1,'FD mesh'!$B$15+1)*Setup!$B$22</f>
        <v>16.3998754433007</v>
      </c>
      <c r="AF595" s="0" t="n">
        <f aca="false">SUMPRODUCT('FD inverse'!$A$30:$BH$30,'FD mesh'!$B$84:$BI$84,$E594:$BL594)+'FD inverse'!$A$30*$C595/Setup!$B$17+INDEX('FD inverse'!$A$30:$BH$30,1,'FD mesh'!$B$15+1)*Setup!$B$22</f>
        <v>15.8595517682758</v>
      </c>
      <c r="AG595" s="0" t="n">
        <f aca="false">SUMPRODUCT('FD inverse'!$A$31:$BH$31,'FD mesh'!$B$84:$BI$84,$E594:$BL594)+'FD inverse'!$A$31*$C595/Setup!$B$17+INDEX('FD inverse'!$A$31:$BH$31,1,'FD mesh'!$B$15+1)*Setup!$B$22</f>
        <v>15.3191419291423</v>
      </c>
      <c r="AH595" s="0" t="n">
        <f aca="false">SUMPRODUCT('FD inverse'!$A$32:$BH$32,'FD mesh'!$B$84:$BI$84,$E594:$BL594)+'FD inverse'!$A$32*$C595/Setup!$B$17+INDEX('FD inverse'!$A$32:$BH$32,1,'FD mesh'!$B$15+1)*Setup!$B$22</f>
        <v>15.2963987968889</v>
      </c>
      <c r="AI595" s="0" t="n">
        <f aca="false">SUMPRODUCT('FD inverse'!$A$33:$BH$33,'FD mesh'!$B$84:$BI$84,$E594:$BL594)+'FD inverse'!$A$33*$C595/Setup!$B$17+INDEX('FD inverse'!$A$33:$BH$33,1,'FD mesh'!$B$15+1)*Setup!$B$22</f>
        <v>15.2737305084484</v>
      </c>
      <c r="AJ595" s="0" t="n">
        <f aca="false">SUMPRODUCT('FD inverse'!$A$34:$BH$34,'FD mesh'!$B$84:$BI$84,$E594:$BL594)+'FD inverse'!$A$34*$C595/Setup!$B$17+INDEX('FD inverse'!$A$34:$BH$34,1,'FD mesh'!$B$15+1)*Setup!$B$22</f>
        <v>15.2511418457616</v>
      </c>
      <c r="AK595" s="0" t="n">
        <f aca="false">SUMPRODUCT('FD inverse'!$A$35:$BH$35,'FD mesh'!$B$84:$BI$84,$E594:$BL594)+'FD inverse'!$A$35*$C595/Setup!$B$17+INDEX('FD inverse'!$A$35:$BH$35,1,'FD mesh'!$B$15+1)*Setup!$B$22</f>
        <v>15.2286350556041</v>
      </c>
      <c r="AL595" s="0" t="n">
        <f aca="false">SUMPRODUCT('FD inverse'!$A$36:$BH$36,'FD mesh'!$B$84:$BI$84,$E594:$BL594)+'FD inverse'!$A$36*$C595/Setup!$B$17+INDEX('FD inverse'!$A$36:$BH$36,1,'FD mesh'!$B$15+1)*Setup!$B$22</f>
        <v>15.2062100769742</v>
      </c>
      <c r="AM595" s="0" t="n">
        <f aca="false">SUMPRODUCT('FD inverse'!$A$37:$BH$37,'FD mesh'!$B$84:$BI$84,$E594:$BL594)+'FD inverse'!$A$37*$C595/Setup!$B$17+INDEX('FD inverse'!$A$37:$BH$37,1,'FD mesh'!$B$15+1)*Setup!$B$22</f>
        <v>15.1838647645699</v>
      </c>
      <c r="AN595" s="0" t="n">
        <f aca="false">SUMPRODUCT('FD inverse'!$A$38:$BH$38,'FD mesh'!$B$84:$BI$84,$E594:$BL594)+'FD inverse'!$A$38*$C595/Setup!$B$17+INDEX('FD inverse'!$A$38:$BH$38,1,'FD mesh'!$B$15+1)*Setup!$B$22</f>
        <v>15.1615951078851</v>
      </c>
      <c r="AO595" s="0" t="n">
        <f aca="false">SUMPRODUCT('FD inverse'!$A$39:$BH$39,'FD mesh'!$B$84:$BI$84,$E594:$BL594)+'FD inverse'!$A$39*$C595/Setup!$B$17+INDEX('FD inverse'!$A$39:$BH$39,1,'FD mesh'!$B$15+1)*Setup!$B$22</f>
        <v>15.139395445693</v>
      </c>
      <c r="AP595" s="0" t="n">
        <f aca="false">SUMPRODUCT('FD inverse'!$A$40:$BH$40,'FD mesh'!$B$84:$BI$84,$E594:$BL594)+'FD inverse'!$A$40*$C595/Setup!$B$17+INDEX('FD inverse'!$A$40:$BH$40,1,'FD mesh'!$B$15+1)*Setup!$B$22</f>
        <v>15.1172586758964</v>
      </c>
      <c r="AQ595" s="0" t="n">
        <f aca="false">SUMPRODUCT('FD inverse'!$A$41:$BH$41,'FD mesh'!$B$84:$BI$84,$E594:$BL594)+'FD inverse'!$A$41*$C595/Setup!$B$17+INDEX('FD inverse'!$A$41:$BH$41,1,'FD mesh'!$B$15+1)*Setup!$B$22</f>
        <v>15.0951764609128</v>
      </c>
      <c r="AR595" s="0" t="n">
        <f aca="false">SUMPRODUCT('FD inverse'!$A$42:$BH$42,'FD mesh'!$B$84:$BI$84,$E594:$BL594)+'FD inverse'!$A$42*$C595/Setup!$B$17+INDEX('FD inverse'!$A$42:$BH$42,1,'FD mesh'!$B$15+1)*Setup!$B$22</f>
        <v>15.0731394289262</v>
      </c>
      <c r="AS595" s="0" t="n">
        <f aca="false">SUMPRODUCT('FD inverse'!$A$43:$BH$43,'FD mesh'!$B$84:$BI$84,$E594:$BL594)+'FD inverse'!$A$43*$C595/Setup!$B$17+INDEX('FD inverse'!$A$43:$BH$43,1,'FD mesh'!$B$15+1)*Setup!$B$22</f>
        <v>0</v>
      </c>
      <c r="AT595" s="0" t="n">
        <f aca="false">SUMPRODUCT('FD inverse'!$A$44:$BH$44,'FD mesh'!$B$84:$BI$84,$E594:$BL594)+'FD inverse'!$A$44*$C595/Setup!$B$17+INDEX('FD inverse'!$A$44:$BH$44,1,'FD mesh'!$B$15+1)*Setup!$B$22</f>
        <v>0</v>
      </c>
      <c r="AU595" s="0" t="n">
        <f aca="false">SUMPRODUCT('FD inverse'!$A$45:$BH$45,'FD mesh'!$B$84:$BI$84,$E594:$BL594)+'FD inverse'!$A$45*$C595/Setup!$B$17+INDEX('FD inverse'!$A$45:$BH$45,1,'FD mesh'!$B$15+1)*Setup!$B$22</f>
        <v>0</v>
      </c>
      <c r="AV595" s="0" t="n">
        <f aca="false">SUMPRODUCT('FD inverse'!$A$46:$BH$46,'FD mesh'!$B$84:$BI$84,$E594:$BL594)+'FD inverse'!$A$46*$C595/Setup!$B$17+INDEX('FD inverse'!$A$46:$BH$46,1,'FD mesh'!$B$15+1)*Setup!$B$22</f>
        <v>0</v>
      </c>
      <c r="AW595" s="0" t="n">
        <f aca="false">SUMPRODUCT('FD inverse'!$A$47:$BH$47,'FD mesh'!$B$84:$BI$84,$E594:$BL594)+'FD inverse'!$A$47*$C595/Setup!$B$17+INDEX('FD inverse'!$A$47:$BH$47,1,'FD mesh'!$B$15+1)*Setup!$B$22</f>
        <v>0</v>
      </c>
      <c r="AX595" s="0" t="n">
        <f aca="false">SUMPRODUCT('FD inverse'!$A$48:$BH$48,'FD mesh'!$B$84:$BI$84,$E594:$BL594)+'FD inverse'!$A$48*$C595/Setup!$B$17+INDEX('FD inverse'!$A$48:$BH$48,1,'FD mesh'!$B$15+1)*Setup!$B$22</f>
        <v>0</v>
      </c>
      <c r="AY595" s="0" t="n">
        <f aca="false">SUMPRODUCT('FD inverse'!$A$49:$BH$49,'FD mesh'!$B$84:$BI$84,$E594:$BL594)+'FD inverse'!$A$49*$C595/Setup!$B$17+INDEX('FD inverse'!$A$49:$BH$49,1,'FD mesh'!$B$15+1)*Setup!$B$22</f>
        <v>0</v>
      </c>
      <c r="AZ595" s="0" t="n">
        <f aca="false">SUMPRODUCT('FD inverse'!$A$50:$BH$50,'FD mesh'!$B$84:$BI$84,$E594:$BL594)+'FD inverse'!$A$50*$C595/Setup!$B$17+INDEX('FD inverse'!$A$50:$BH$50,1,'FD mesh'!$B$15+1)*Setup!$B$22</f>
        <v>0</v>
      </c>
      <c r="BA595" s="0" t="n">
        <f aca="false">SUMPRODUCT('FD inverse'!$A$51:$BH$51,'FD mesh'!$B$84:$BI$84,$E594:$BL594)+'FD inverse'!$A$51*$C595/Setup!$B$17+INDEX('FD inverse'!$A$51:$BH$51,1,'FD mesh'!$B$15+1)*Setup!$B$22</f>
        <v>0</v>
      </c>
      <c r="BB595" s="0" t="n">
        <f aca="false">SUMPRODUCT('FD inverse'!$A$52:$BH$52,'FD mesh'!$B$84:$BI$84,$E594:$BL594)+'FD inverse'!$A$52*$C595/Setup!$B$17+INDEX('FD inverse'!$A$52:$BH$52,1,'FD mesh'!$B$15+1)*Setup!$B$22</f>
        <v>0</v>
      </c>
      <c r="BC595" s="0" t="n">
        <f aca="false">SUMPRODUCT('FD inverse'!$A$53:$BH$53,'FD mesh'!$B$84:$BI$84,$E594:$BL594)+'FD inverse'!$A$53*$C595/Setup!$B$17+INDEX('FD inverse'!$A$53:$BH$53,1,'FD mesh'!$B$15+1)*Setup!$B$22</f>
        <v>0</v>
      </c>
      <c r="BD595" s="0" t="n">
        <f aca="false">SUMPRODUCT('FD inverse'!$A$54:$BH$54,'FD mesh'!$B$84:$BI$84,$E594:$BL594)+'FD inverse'!$A$54*$C595/Setup!$B$17+INDEX('FD inverse'!$A$54:$BH$54,1,'FD mesh'!$B$15+1)*Setup!$B$22</f>
        <v>0</v>
      </c>
      <c r="BE595" s="0" t="n">
        <f aca="false">SUMPRODUCT('FD inverse'!$A$55:$BH$55,'FD mesh'!$B$84:$BI$84,$E594:$BL594)+'FD inverse'!$A$55*$C595/Setup!$B$17+INDEX('FD inverse'!$A$55:$BH$55,1,'FD mesh'!$B$15+1)*Setup!$B$22</f>
        <v>0</v>
      </c>
      <c r="BF595" s="0" t="n">
        <f aca="false">SUMPRODUCT('FD inverse'!$A$56:$BH$56,'FD mesh'!$B$84:$BI$84,$E594:$BL594)+'FD inverse'!$A$56*$C595/Setup!$B$17+INDEX('FD inverse'!$A$56:$BH$56,1,'FD mesh'!$B$15+1)*Setup!$B$22</f>
        <v>0</v>
      </c>
      <c r="BG595" s="0" t="n">
        <f aca="false">SUMPRODUCT('FD inverse'!$A$57:$BH$57,'FD mesh'!$B$84:$BI$84,$E594:$BL594)+'FD inverse'!$A$57*$C595/Setup!$B$17+INDEX('FD inverse'!$A$57:$BH$57,1,'FD mesh'!$B$15+1)*Setup!$B$22</f>
        <v>0</v>
      </c>
      <c r="BH595" s="0" t="n">
        <f aca="false">SUMPRODUCT('FD inverse'!$A$58:$BH$58,'FD mesh'!$B$84:$BI$84,$E594:$BL594)+'FD inverse'!$A$58*$C595/Setup!$B$17+INDEX('FD inverse'!$A$58:$BH$58,1,'FD mesh'!$B$15+1)*Setup!$B$22</f>
        <v>0</v>
      </c>
      <c r="BI595" s="0" t="n">
        <f aca="false">SUMPRODUCT('FD inverse'!$A$59:$BH$59,'FD mesh'!$B$84:$BI$84,$E594:$BL594)+'FD inverse'!$A$59*$C595/Setup!$B$17+INDEX('FD inverse'!$A$59:$BH$59,1,'FD mesh'!$B$15+1)*Setup!$B$22</f>
        <v>0</v>
      </c>
      <c r="BJ595" s="0" t="n">
        <f aca="false">SUMPRODUCT('FD inverse'!$A$60:$BH$60,'FD mesh'!$B$84:$BI$84,$E594:$BL594)+'FD inverse'!$A$60*$C595/Setup!$B$17+INDEX('FD inverse'!$A$60:$BH$60,1,'FD mesh'!$B$15+1)*Setup!$B$22</f>
        <v>0</v>
      </c>
      <c r="BK595" s="0" t="n">
        <f aca="false">SUMPRODUCT('FD inverse'!$A$61:$BH$61,'FD mesh'!$B$84:$BI$84,$E594:$BL594)+'FD inverse'!$A$61*$C595/Setup!$B$17+INDEX('FD inverse'!$A$61:$BH$61,1,'FD mesh'!$B$15+1)*Setup!$B$22</f>
        <v>0</v>
      </c>
      <c r="BL595" s="0" t="n">
        <f aca="false">SUMPRODUCT('FD inverse'!$A$62:$BH$62,'FD mesh'!$B$84:$BI$84,$E594:$BL594)+'FD inverse'!$A$62*$C595/Setup!$B$17+INDEX('FD inverse'!$A$62:$BH$62,1,'FD mesh'!$B$15+1)*Setup!$B$22</f>
        <v>0</v>
      </c>
    </row>
    <row r="596" customFormat="false" ht="15" hidden="false" customHeight="false" outlineLevel="0" collapsed="false">
      <c r="A596" s="0" t="n">
        <v>591</v>
      </c>
      <c r="B596" s="0" t="n">
        <f aca="false">A596*Setup!$B$11/3600</f>
        <v>49.25</v>
      </c>
      <c r="C596" s="0" t="n">
        <f aca="false">Setup!$B$7+Setup!$B$8*COS(2*PI()*(B596-Setup!$B$9)/24)</f>
        <v>20.9926407700841</v>
      </c>
      <c r="D596" s="0" t="n">
        <f aca="false">(C596-E596)/Setup!$B$17</f>
        <v>-7.94794184802412</v>
      </c>
      <c r="E596" s="0" t="n">
        <f aca="false">SUMPRODUCT('FD inverse'!$A$3:$BH$3,'FD mesh'!$B$84:$BI$84,$E595:$BL595)+'FD inverse'!$A$3*$C596/Setup!$B$17+INDEX('FD inverse'!$A$3:$BH$3,1,'FD mesh'!$B$15+1)*Setup!$B$22</f>
        <v>22.0258732103272</v>
      </c>
      <c r="F596" s="0" t="n">
        <f aca="false">SUMPRODUCT('FD inverse'!$A$4:$BH$4,'FD mesh'!$B$84:$BI$84,$E595:$BL595)+'FD inverse'!$A$4*$C596/Setup!$B$17+INDEX('FD inverse'!$A$4:$BH$4,1,'FD mesh'!$B$15+1)*Setup!$B$22</f>
        <v>22.2534940827594</v>
      </c>
      <c r="G596" s="0" t="n">
        <f aca="false">SUMPRODUCT('FD inverse'!$A$5:$BH$5,'FD mesh'!$B$84:$BI$84,$E595:$BL595)+'FD inverse'!$A$5*$C596/Setup!$B$17+INDEX('FD inverse'!$A$5:$BH$5,1,'FD mesh'!$B$15+1)*Setup!$B$22</f>
        <v>22.4650327178476</v>
      </c>
      <c r="H596" s="0" t="n">
        <f aca="false">SUMPRODUCT('FD inverse'!$A$6:$BH$6,'FD mesh'!$B$84:$BI$84,$E595:$BL595)+'FD inverse'!$A$6*$C596/Setup!$B$17+INDEX('FD inverse'!$A$6:$BH$6,1,'FD mesh'!$B$15+1)*Setup!$B$22</f>
        <v>23.151927827315</v>
      </c>
      <c r="I596" s="0" t="n">
        <f aca="false">SUMPRODUCT('FD inverse'!$A$7:$BH$7,'FD mesh'!$B$84:$BI$84,$E595:$BL595)+'FD inverse'!$A$7*$C596/Setup!$B$17+INDEX('FD inverse'!$A$7:$BH$7,1,'FD mesh'!$B$15+1)*Setup!$B$22</f>
        <v>23.2074155316712</v>
      </c>
      <c r="J596" s="0" t="n">
        <f aca="false">SUMPRODUCT('FD inverse'!$A$8:$BH$8,'FD mesh'!$B$84:$BI$84,$E595:$BL595)+'FD inverse'!$A$8*$C596/Setup!$B$17+INDEX('FD inverse'!$A$8:$BH$8,1,'FD mesh'!$B$15+1)*Setup!$B$22</f>
        <v>23.253061284518</v>
      </c>
      <c r="K596" s="0" t="n">
        <f aca="false">SUMPRODUCT('FD inverse'!$A$9:$BH$9,'FD mesh'!$B$84:$BI$84,$E595:$BL595)+'FD inverse'!$A$9*$C596/Setup!$B$17+INDEX('FD inverse'!$A$9:$BH$9,1,'FD mesh'!$B$15+1)*Setup!$B$22</f>
        <v>23.2895791130678</v>
      </c>
      <c r="L596" s="0" t="n">
        <f aca="false">SUMPRODUCT('FD inverse'!$A$10:$BH$10,'FD mesh'!$B$84:$BI$84,$E595:$BL595)+'FD inverse'!$A$10*$C596/Setup!$B$17+INDEX('FD inverse'!$A$10:$BH$10,1,'FD mesh'!$B$15+1)*Setup!$B$22</f>
        <v>23.3176280006649</v>
      </c>
      <c r="M596" s="0" t="n">
        <f aca="false">SUMPRODUCT('FD inverse'!$A$11:$BH$11,'FD mesh'!$B$84:$BI$84,$E595:$BL595)+'FD inverse'!$A$11*$C596/Setup!$B$17+INDEX('FD inverse'!$A$11:$BH$11,1,'FD mesh'!$B$15+1)*Setup!$B$22</f>
        <v>23.3378015461999</v>
      </c>
      <c r="N596" s="0" t="n">
        <f aca="false">SUMPRODUCT('FD inverse'!$A$12:$BH$12,'FD mesh'!$B$84:$BI$84,$E595:$BL595)+'FD inverse'!$A$12*$C596/Setup!$B$17+INDEX('FD inverse'!$A$12:$BH$12,1,'FD mesh'!$B$15+1)*Setup!$B$22</f>
        <v>23.3506192516246</v>
      </c>
      <c r="O596" s="0" t="n">
        <f aca="false">SUMPRODUCT('FD inverse'!$A$13:$BH$13,'FD mesh'!$B$84:$BI$84,$E595:$BL595)+'FD inverse'!$A$13*$C596/Setup!$B$17+INDEX('FD inverse'!$A$13:$BH$13,1,'FD mesh'!$B$15+1)*Setup!$B$22</f>
        <v>23.3565193411853</v>
      </c>
      <c r="P596" s="0" t="n">
        <f aca="false">SUMPRODUCT('FD inverse'!$A$14:$BH$14,'FD mesh'!$B$84:$BI$84,$E595:$BL595)+'FD inverse'!$A$14*$C596/Setup!$B$17+INDEX('FD inverse'!$A$14:$BH$14,1,'FD mesh'!$B$15+1)*Setup!$B$22</f>
        <v>23.355853027973</v>
      </c>
      <c r="Q596" s="0" t="n">
        <f aca="false">SUMPRODUCT('FD inverse'!$A$15:$BH$15,'FD mesh'!$B$84:$BI$84,$E595:$BL595)+'FD inverse'!$A$15*$C596/Setup!$B$17+INDEX('FD inverse'!$A$15:$BH$15,1,'FD mesh'!$B$15+1)*Setup!$B$22</f>
        <v>23.3488801565213</v>
      </c>
      <c r="R596" s="0" t="n">
        <f aca="false">SUMPRODUCT('FD inverse'!$A$16:$BH$16,'FD mesh'!$B$84:$BI$84,$E595:$BL595)+'FD inverse'!$A$16*$C596/Setup!$B$17+INDEX('FD inverse'!$A$16:$BH$16,1,'FD mesh'!$B$15+1)*Setup!$B$22</f>
        <v>23.3357661642436</v>
      </c>
      <c r="S596" s="0" t="n">
        <f aca="false">SUMPRODUCT('FD inverse'!$A$17:$BH$17,'FD mesh'!$B$84:$BI$84,$E595:$BL595)+'FD inverse'!$A$17*$C596/Setup!$B$17+INDEX('FD inverse'!$A$17:$BH$17,1,'FD mesh'!$B$15+1)*Setup!$B$22</f>
        <v>22.812840142036</v>
      </c>
      <c r="T596" s="0" t="n">
        <f aca="false">SUMPRODUCT('FD inverse'!$A$18:$BH$18,'FD mesh'!$B$84:$BI$84,$E595:$BL595)+'FD inverse'!$A$18*$C596/Setup!$B$17+INDEX('FD inverse'!$A$18:$BH$18,1,'FD mesh'!$B$15+1)*Setup!$B$22</f>
        <v>22.2872103846796</v>
      </c>
      <c r="U596" s="0" t="n">
        <f aca="false">SUMPRODUCT('FD inverse'!$A$19:$BH$19,'FD mesh'!$B$84:$BI$84,$E595:$BL595)+'FD inverse'!$A$19*$C596/Setup!$B$17+INDEX('FD inverse'!$A$19:$BH$19,1,'FD mesh'!$B$15+1)*Setup!$B$22</f>
        <v>21.7591787539839</v>
      </c>
      <c r="V596" s="0" t="n">
        <f aca="false">SUMPRODUCT('FD inverse'!$A$20:$BH$20,'FD mesh'!$B$84:$BI$84,$E595:$BL595)+'FD inverse'!$A$20*$C596/Setup!$B$17+INDEX('FD inverse'!$A$20:$BH$20,1,'FD mesh'!$B$15+1)*Setup!$B$22</f>
        <v>21.2290250465112</v>
      </c>
      <c r="W596" s="0" t="n">
        <f aca="false">SUMPRODUCT('FD inverse'!$A$21:$BH$21,'FD mesh'!$B$84:$BI$84,$E595:$BL595)+'FD inverse'!$A$21*$C596/Setup!$B$17+INDEX('FD inverse'!$A$21:$BH$21,1,'FD mesh'!$B$15+1)*Setup!$B$22</f>
        <v>20.6970081826041</v>
      </c>
      <c r="X596" s="0" t="n">
        <f aca="false">SUMPRODUCT('FD inverse'!$A$22:$BH$22,'FD mesh'!$B$84:$BI$84,$E595:$BL595)+'FD inverse'!$A$22*$C596/Setup!$B$17+INDEX('FD inverse'!$A$22:$BH$22,1,'FD mesh'!$B$15+1)*Setup!$B$22</f>
        <v>20.1633675065076</v>
      </c>
      <c r="Y596" s="0" t="n">
        <f aca="false">SUMPRODUCT('FD inverse'!$A$23:$BH$23,'FD mesh'!$B$84:$BI$84,$E595:$BL595)+'FD inverse'!$A$23*$C596/Setup!$B$17+INDEX('FD inverse'!$A$23:$BH$23,1,'FD mesh'!$B$15+1)*Setup!$B$22</f>
        <v>19.6283241851569</v>
      </c>
      <c r="Z596" s="0" t="n">
        <f aca="false">SUMPRODUCT('FD inverse'!$A$24:$BH$24,'FD mesh'!$B$84:$BI$84,$E595:$BL595)+'FD inverse'!$A$24*$C596/Setup!$B$17+INDEX('FD inverse'!$A$24:$BH$24,1,'FD mesh'!$B$15+1)*Setup!$B$22</f>
        <v>19.0920826939901</v>
      </c>
      <c r="AA596" s="0" t="n">
        <f aca="false">SUMPRODUCT('FD inverse'!$A$25:$BH$25,'FD mesh'!$B$84:$BI$84,$E595:$BL595)+'FD inverse'!$A$25*$C596/Setup!$B$17+INDEX('FD inverse'!$A$25:$BH$25,1,'FD mesh'!$B$15+1)*Setup!$B$22</f>
        <v>18.5548323788708</v>
      </c>
      <c r="AB596" s="0" t="n">
        <f aca="false">SUMPRODUCT('FD inverse'!$A$26:$BH$26,'FD mesh'!$B$84:$BI$84,$E595:$BL595)+'FD inverse'!$A$26*$C596/Setup!$B$17+INDEX('FD inverse'!$A$26:$BH$26,1,'FD mesh'!$B$15+1)*Setup!$B$22</f>
        <v>18.0167490838747</v>
      </c>
      <c r="AC596" s="0" t="n">
        <f aca="false">SUMPRODUCT('FD inverse'!$A$27:$BH$27,'FD mesh'!$B$84:$BI$84,$E595:$BL595)+'FD inverse'!$A$27*$C596/Setup!$B$17+INDEX('FD inverse'!$A$27:$BH$27,1,'FD mesh'!$B$15+1)*Setup!$B$22</f>
        <v>17.4779968353014</v>
      </c>
      <c r="AD596" s="0" t="n">
        <f aca="false">SUMPRODUCT('FD inverse'!$A$28:$BH$28,'FD mesh'!$B$84:$BI$84,$E595:$BL595)+'FD inverse'!$A$28*$C596/Setup!$B$17+INDEX('FD inverse'!$A$28:$BH$28,1,'FD mesh'!$B$15+1)*Setup!$B$22</f>
        <v>16.9387295728105</v>
      </c>
      <c r="AE596" s="0" t="n">
        <f aca="false">SUMPRODUCT('FD inverse'!$A$29:$BH$29,'FD mesh'!$B$84:$BI$84,$E595:$BL595)+'FD inverse'!$A$29*$C596/Setup!$B$17+INDEX('FD inverse'!$A$29:$BH$29,1,'FD mesh'!$B$15+1)*Setup!$B$22</f>
        <v>16.399092919056</v>
      </c>
      <c r="AF596" s="0" t="n">
        <f aca="false">SUMPRODUCT('FD inverse'!$A$30:$BH$30,'FD mesh'!$B$84:$BI$84,$E595:$BL595)+'FD inverse'!$A$30*$C596/Setup!$B$17+INDEX('FD inverse'!$A$30:$BH$30,1,'FD mesh'!$B$15+1)*Setup!$B$22</f>
        <v>15.8592259795952</v>
      </c>
      <c r="AG596" s="0" t="n">
        <f aca="false">SUMPRODUCT('FD inverse'!$A$31:$BH$31,'FD mesh'!$B$84:$BI$84,$E595:$BL595)+'FD inverse'!$A$31*$C596/Setup!$B$17+INDEX('FD inverse'!$A$31:$BH$31,1,'FD mesh'!$B$15+1)*Setup!$B$22</f>
        <v>15.3192631651798</v>
      </c>
      <c r="AH596" s="0" t="n">
        <f aca="false">SUMPRODUCT('FD inverse'!$A$32:$BH$32,'FD mesh'!$B$84:$BI$84,$E595:$BL595)+'FD inverse'!$A$32*$C596/Setup!$B$17+INDEX('FD inverse'!$A$32:$BH$32,1,'FD mesh'!$B$15+1)*Setup!$B$22</f>
        <v>15.2965358400574</v>
      </c>
      <c r="AI596" s="0" t="n">
        <f aca="false">SUMPRODUCT('FD inverse'!$A$33:$BH$33,'FD mesh'!$B$84:$BI$84,$E595:$BL595)+'FD inverse'!$A$33*$C596/Setup!$B$17+INDEX('FD inverse'!$A$33:$BH$33,1,'FD mesh'!$B$15+1)*Setup!$B$22</f>
        <v>15.2738778893433</v>
      </c>
      <c r="AJ596" s="0" t="n">
        <f aca="false">SUMPRODUCT('FD inverse'!$A$34:$BH$34,'FD mesh'!$B$84:$BI$84,$E595:$BL595)+'FD inverse'!$A$34*$C596/Setup!$B$17+INDEX('FD inverse'!$A$34:$BH$34,1,'FD mesh'!$B$15+1)*Setup!$B$22</f>
        <v>15.251294546233</v>
      </c>
      <c r="AK596" s="0" t="n">
        <f aca="false">SUMPRODUCT('FD inverse'!$A$35:$BH$35,'FD mesh'!$B$84:$BI$84,$E595:$BL595)+'FD inverse'!$A$35*$C596/Setup!$B$17+INDEX('FD inverse'!$A$35:$BH$35,1,'FD mesh'!$B$15+1)*Setup!$B$22</f>
        <v>15.2287885036184</v>
      </c>
      <c r="AL596" s="0" t="n">
        <f aca="false">SUMPRODUCT('FD inverse'!$A$36:$BH$36,'FD mesh'!$B$84:$BI$84,$E595:$BL595)+'FD inverse'!$A$36*$C596/Setup!$B$17+INDEX('FD inverse'!$A$36:$BH$36,1,'FD mesh'!$B$15+1)*Setup!$B$22</f>
        <v>15.206360139923</v>
      </c>
      <c r="AM596" s="0" t="n">
        <f aca="false">SUMPRODUCT('FD inverse'!$A$37:$BH$37,'FD mesh'!$B$84:$BI$84,$E595:$BL595)+'FD inverse'!$A$37*$C596/Setup!$B$17+INDEX('FD inverse'!$A$37:$BH$37,1,'FD mesh'!$B$15+1)*Setup!$B$22</f>
        <v>15.1840077415487</v>
      </c>
      <c r="AN596" s="0" t="n">
        <f aca="false">SUMPRODUCT('FD inverse'!$A$38:$BH$38,'FD mesh'!$B$84:$BI$84,$E595:$BL595)+'FD inverse'!$A$38*$C596/Setup!$B$17+INDEX('FD inverse'!$A$38:$BH$38,1,'FD mesh'!$B$15+1)*Setup!$B$22</f>
        <v>15.1617277214144</v>
      </c>
      <c r="AO596" s="0" t="n">
        <f aca="false">SUMPRODUCT('FD inverse'!$A$39:$BH$39,'FD mesh'!$B$84:$BI$84,$E595:$BL595)+'FD inverse'!$A$39*$C596/Setup!$B$17+INDEX('FD inverse'!$A$39:$BH$39,1,'FD mesh'!$B$15+1)*Setup!$B$22</f>
        <v>15.1395148333031</v>
      </c>
      <c r="AP596" s="0" t="n">
        <f aca="false">SUMPRODUCT('FD inverse'!$A$40:$BH$40,'FD mesh'!$B$84:$BI$84,$E595:$BL595)+'FD inverse'!$A$40*$C596/Setup!$B$17+INDEX('FD inverse'!$A$40:$BH$40,1,'FD mesh'!$B$15+1)*Setup!$B$22</f>
        <v>15.1173623819499</v>
      </c>
      <c r="AQ596" s="0" t="n">
        <f aca="false">SUMPRODUCT('FD inverse'!$A$41:$BH$41,'FD mesh'!$B$84:$BI$84,$E595:$BL595)+'FD inverse'!$A$41*$C596/Setup!$B$17+INDEX('FD inverse'!$A$41:$BH$41,1,'FD mesh'!$B$15+1)*Setup!$B$22</f>
        <v>15.0952624289898</v>
      </c>
      <c r="AR596" s="0" t="n">
        <f aca="false">SUMPRODUCT('FD inverse'!$A$42:$BH$42,'FD mesh'!$B$84:$BI$84,$E595:$BL595)+'FD inverse'!$A$42*$C596/Setup!$B$17+INDEX('FD inverse'!$A$42:$BH$42,1,'FD mesh'!$B$15+1)*Setup!$B$22</f>
        <v>15.0732059950504</v>
      </c>
      <c r="AS596" s="0" t="n">
        <f aca="false">SUMPRODUCT('FD inverse'!$A$43:$BH$43,'FD mesh'!$B$84:$BI$84,$E595:$BL595)+'FD inverse'!$A$43*$C596/Setup!$B$17+INDEX('FD inverse'!$A$43:$BH$43,1,'FD mesh'!$B$15+1)*Setup!$B$22</f>
        <v>0</v>
      </c>
      <c r="AT596" s="0" t="n">
        <f aca="false">SUMPRODUCT('FD inverse'!$A$44:$BH$44,'FD mesh'!$B$84:$BI$84,$E595:$BL595)+'FD inverse'!$A$44*$C596/Setup!$B$17+INDEX('FD inverse'!$A$44:$BH$44,1,'FD mesh'!$B$15+1)*Setup!$B$22</f>
        <v>0</v>
      </c>
      <c r="AU596" s="0" t="n">
        <f aca="false">SUMPRODUCT('FD inverse'!$A$45:$BH$45,'FD mesh'!$B$84:$BI$84,$E595:$BL595)+'FD inverse'!$A$45*$C596/Setup!$B$17+INDEX('FD inverse'!$A$45:$BH$45,1,'FD mesh'!$B$15+1)*Setup!$B$22</f>
        <v>0</v>
      </c>
      <c r="AV596" s="0" t="n">
        <f aca="false">SUMPRODUCT('FD inverse'!$A$46:$BH$46,'FD mesh'!$B$84:$BI$84,$E595:$BL595)+'FD inverse'!$A$46*$C596/Setup!$B$17+INDEX('FD inverse'!$A$46:$BH$46,1,'FD mesh'!$B$15+1)*Setup!$B$22</f>
        <v>0</v>
      </c>
      <c r="AW596" s="0" t="n">
        <f aca="false">SUMPRODUCT('FD inverse'!$A$47:$BH$47,'FD mesh'!$B$84:$BI$84,$E595:$BL595)+'FD inverse'!$A$47*$C596/Setup!$B$17+INDEX('FD inverse'!$A$47:$BH$47,1,'FD mesh'!$B$15+1)*Setup!$B$22</f>
        <v>0</v>
      </c>
      <c r="AX596" s="0" t="n">
        <f aca="false">SUMPRODUCT('FD inverse'!$A$48:$BH$48,'FD mesh'!$B$84:$BI$84,$E595:$BL595)+'FD inverse'!$A$48*$C596/Setup!$B$17+INDEX('FD inverse'!$A$48:$BH$48,1,'FD mesh'!$B$15+1)*Setup!$B$22</f>
        <v>0</v>
      </c>
      <c r="AY596" s="0" t="n">
        <f aca="false">SUMPRODUCT('FD inverse'!$A$49:$BH$49,'FD mesh'!$B$84:$BI$84,$E595:$BL595)+'FD inverse'!$A$49*$C596/Setup!$B$17+INDEX('FD inverse'!$A$49:$BH$49,1,'FD mesh'!$B$15+1)*Setup!$B$22</f>
        <v>0</v>
      </c>
      <c r="AZ596" s="0" t="n">
        <f aca="false">SUMPRODUCT('FD inverse'!$A$50:$BH$50,'FD mesh'!$B$84:$BI$84,$E595:$BL595)+'FD inverse'!$A$50*$C596/Setup!$B$17+INDEX('FD inverse'!$A$50:$BH$50,1,'FD mesh'!$B$15+1)*Setup!$B$22</f>
        <v>0</v>
      </c>
      <c r="BA596" s="0" t="n">
        <f aca="false">SUMPRODUCT('FD inverse'!$A$51:$BH$51,'FD mesh'!$B$84:$BI$84,$E595:$BL595)+'FD inverse'!$A$51*$C596/Setup!$B$17+INDEX('FD inverse'!$A$51:$BH$51,1,'FD mesh'!$B$15+1)*Setup!$B$22</f>
        <v>0</v>
      </c>
      <c r="BB596" s="0" t="n">
        <f aca="false">SUMPRODUCT('FD inverse'!$A$52:$BH$52,'FD mesh'!$B$84:$BI$84,$E595:$BL595)+'FD inverse'!$A$52*$C596/Setup!$B$17+INDEX('FD inverse'!$A$52:$BH$52,1,'FD mesh'!$B$15+1)*Setup!$B$22</f>
        <v>0</v>
      </c>
      <c r="BC596" s="0" t="n">
        <f aca="false">SUMPRODUCT('FD inverse'!$A$53:$BH$53,'FD mesh'!$B$84:$BI$84,$E595:$BL595)+'FD inverse'!$A$53*$C596/Setup!$B$17+INDEX('FD inverse'!$A$53:$BH$53,1,'FD mesh'!$B$15+1)*Setup!$B$22</f>
        <v>0</v>
      </c>
      <c r="BD596" s="0" t="n">
        <f aca="false">SUMPRODUCT('FD inverse'!$A$54:$BH$54,'FD mesh'!$B$84:$BI$84,$E595:$BL595)+'FD inverse'!$A$54*$C596/Setup!$B$17+INDEX('FD inverse'!$A$54:$BH$54,1,'FD mesh'!$B$15+1)*Setup!$B$22</f>
        <v>0</v>
      </c>
      <c r="BE596" s="0" t="n">
        <f aca="false">SUMPRODUCT('FD inverse'!$A$55:$BH$55,'FD mesh'!$B$84:$BI$84,$E595:$BL595)+'FD inverse'!$A$55*$C596/Setup!$B$17+INDEX('FD inverse'!$A$55:$BH$55,1,'FD mesh'!$B$15+1)*Setup!$B$22</f>
        <v>0</v>
      </c>
      <c r="BF596" s="0" t="n">
        <f aca="false">SUMPRODUCT('FD inverse'!$A$56:$BH$56,'FD mesh'!$B$84:$BI$84,$E595:$BL595)+'FD inverse'!$A$56*$C596/Setup!$B$17+INDEX('FD inverse'!$A$56:$BH$56,1,'FD mesh'!$B$15+1)*Setup!$B$22</f>
        <v>0</v>
      </c>
      <c r="BG596" s="0" t="n">
        <f aca="false">SUMPRODUCT('FD inverse'!$A$57:$BH$57,'FD mesh'!$B$84:$BI$84,$E595:$BL595)+'FD inverse'!$A$57*$C596/Setup!$B$17+INDEX('FD inverse'!$A$57:$BH$57,1,'FD mesh'!$B$15+1)*Setup!$B$22</f>
        <v>0</v>
      </c>
      <c r="BH596" s="0" t="n">
        <f aca="false">SUMPRODUCT('FD inverse'!$A$58:$BH$58,'FD mesh'!$B$84:$BI$84,$E595:$BL595)+'FD inverse'!$A$58*$C596/Setup!$B$17+INDEX('FD inverse'!$A$58:$BH$58,1,'FD mesh'!$B$15+1)*Setup!$B$22</f>
        <v>0</v>
      </c>
      <c r="BI596" s="0" t="n">
        <f aca="false">SUMPRODUCT('FD inverse'!$A$59:$BH$59,'FD mesh'!$B$84:$BI$84,$E595:$BL595)+'FD inverse'!$A$59*$C596/Setup!$B$17+INDEX('FD inverse'!$A$59:$BH$59,1,'FD mesh'!$B$15+1)*Setup!$B$22</f>
        <v>0</v>
      </c>
      <c r="BJ596" s="0" t="n">
        <f aca="false">SUMPRODUCT('FD inverse'!$A$60:$BH$60,'FD mesh'!$B$84:$BI$84,$E595:$BL595)+'FD inverse'!$A$60*$C596/Setup!$B$17+INDEX('FD inverse'!$A$60:$BH$60,1,'FD mesh'!$B$15+1)*Setup!$B$22</f>
        <v>0</v>
      </c>
      <c r="BK596" s="0" t="n">
        <f aca="false">SUMPRODUCT('FD inverse'!$A$61:$BH$61,'FD mesh'!$B$84:$BI$84,$E595:$BL595)+'FD inverse'!$A$61*$C596/Setup!$B$17+INDEX('FD inverse'!$A$61:$BH$61,1,'FD mesh'!$B$15+1)*Setup!$B$22</f>
        <v>0</v>
      </c>
      <c r="BL596" s="0" t="n">
        <f aca="false">SUMPRODUCT('FD inverse'!$A$62:$BH$62,'FD mesh'!$B$84:$BI$84,$E595:$BL595)+'FD inverse'!$A$62*$C596/Setup!$B$17+INDEX('FD inverse'!$A$62:$BH$62,1,'FD mesh'!$B$15+1)*Setup!$B$22</f>
        <v>0</v>
      </c>
    </row>
    <row r="597" customFormat="false" ht="15" hidden="false" customHeight="false" outlineLevel="0" collapsed="false">
      <c r="A597" s="0" t="n">
        <v>592</v>
      </c>
      <c r="B597" s="0" t="n">
        <f aca="false">A597*Setup!$B$11/3600</f>
        <v>49.3333333333333</v>
      </c>
      <c r="C597" s="0" t="n">
        <f aca="false">Setup!$B$7+Setup!$B$8*COS(2*PI()*(B597-Setup!$B$9)/24)</f>
        <v>20.9358222275241</v>
      </c>
      <c r="D597" s="0" t="n">
        <f aca="false">(C597-E597)/Setup!$B$17</f>
        <v>-8.07422077819584</v>
      </c>
      <c r="E597" s="0" t="n">
        <f aca="false">SUMPRODUCT('FD inverse'!$A$3:$BH$3,'FD mesh'!$B$84:$BI$84,$E596:$BL596)+'FD inverse'!$A$3*$C597/Setup!$B$17+INDEX('FD inverse'!$A$3:$BH$3,1,'FD mesh'!$B$15+1)*Setup!$B$22</f>
        <v>21.9854709286895</v>
      </c>
      <c r="F597" s="0" t="n">
        <f aca="false">SUMPRODUCT('FD inverse'!$A$4:$BH$4,'FD mesh'!$B$84:$BI$84,$E596:$BL596)+'FD inverse'!$A$4*$C597/Setup!$B$17+INDEX('FD inverse'!$A$4:$BH$4,1,'FD mesh'!$B$15+1)*Setup!$B$22</f>
        <v>22.2170072622586</v>
      </c>
      <c r="G597" s="0" t="n">
        <f aca="false">SUMPRODUCT('FD inverse'!$A$5:$BH$5,'FD mesh'!$B$84:$BI$84,$E596:$BL596)+'FD inverse'!$A$5*$C597/Setup!$B$17+INDEX('FD inverse'!$A$5:$BH$5,1,'FD mesh'!$B$15+1)*Setup!$B$22</f>
        <v>22.4327073022076</v>
      </c>
      <c r="H597" s="0" t="n">
        <f aca="false">SUMPRODUCT('FD inverse'!$A$6:$BH$6,'FD mesh'!$B$84:$BI$84,$E596:$BL596)+'FD inverse'!$A$6*$C597/Setup!$B$17+INDEX('FD inverse'!$A$6:$BH$6,1,'FD mesh'!$B$15+1)*Setup!$B$22</f>
        <v>23.1338888208653</v>
      </c>
      <c r="I597" s="0" t="n">
        <f aca="false">SUMPRODUCT('FD inverse'!$A$7:$BH$7,'FD mesh'!$B$84:$BI$84,$E596:$BL596)+'FD inverse'!$A$7*$C597/Setup!$B$17+INDEX('FD inverse'!$A$7:$BH$7,1,'FD mesh'!$B$15+1)*Setup!$B$22</f>
        <v>23.1906190418528</v>
      </c>
      <c r="J597" s="0" t="n">
        <f aca="false">SUMPRODUCT('FD inverse'!$A$8:$BH$8,'FD mesh'!$B$84:$BI$84,$E596:$BL596)+'FD inverse'!$A$8*$C597/Setup!$B$17+INDEX('FD inverse'!$A$8:$BH$8,1,'FD mesh'!$B$15+1)*Setup!$B$22</f>
        <v>23.2374398293191</v>
      </c>
      <c r="K597" s="0" t="n">
        <f aca="false">SUMPRODUCT('FD inverse'!$A$9:$BH$9,'FD mesh'!$B$84:$BI$84,$E596:$BL596)+'FD inverse'!$A$9*$C597/Setup!$B$17+INDEX('FD inverse'!$A$9:$BH$9,1,'FD mesh'!$B$15+1)*Setup!$B$22</f>
        <v>23.2750444190279</v>
      </c>
      <c r="L597" s="0" t="n">
        <f aca="false">SUMPRODUCT('FD inverse'!$A$10:$BH$10,'FD mesh'!$B$84:$BI$84,$E596:$BL596)+'FD inverse'!$A$10*$C597/Setup!$B$17+INDEX('FD inverse'!$A$10:$BH$10,1,'FD mesh'!$B$15+1)*Setup!$B$22</f>
        <v>23.3040739680052</v>
      </c>
      <c r="M597" s="0" t="n">
        <f aca="false">SUMPRODUCT('FD inverse'!$A$11:$BH$11,'FD mesh'!$B$84:$BI$84,$E596:$BL596)+'FD inverse'!$A$11*$C597/Setup!$B$17+INDEX('FD inverse'!$A$11:$BH$11,1,'FD mesh'!$B$15+1)*Setup!$B$22</f>
        <v>23.3251070375372</v>
      </c>
      <c r="N597" s="0" t="n">
        <f aca="false">SUMPRODUCT('FD inverse'!$A$12:$BH$12,'FD mesh'!$B$84:$BI$84,$E596:$BL596)+'FD inverse'!$A$12*$C597/Setup!$B$17+INDEX('FD inverse'!$A$12:$BH$12,1,'FD mesh'!$B$15+1)*Setup!$B$22</f>
        <v>23.3386507214274</v>
      </c>
      <c r="O597" s="0" t="n">
        <f aca="false">SUMPRODUCT('FD inverse'!$A$13:$BH$13,'FD mesh'!$B$84:$BI$84,$E596:$BL596)+'FD inverse'!$A$13*$C597/Setup!$B$17+INDEX('FD inverse'!$A$13:$BH$13,1,'FD mesh'!$B$15+1)*Setup!$B$22</f>
        <v>23.3451333255554</v>
      </c>
      <c r="P597" s="0" t="n">
        <f aca="false">SUMPRODUCT('FD inverse'!$A$14:$BH$14,'FD mesh'!$B$84:$BI$84,$E596:$BL596)+'FD inverse'!$A$14*$C597/Setup!$B$17+INDEX('FD inverse'!$A$14:$BH$14,1,'FD mesh'!$B$15+1)*Setup!$B$22</f>
        <v>23.3448985163323</v>
      </c>
      <c r="Q597" s="0" t="n">
        <f aca="false">SUMPRODUCT('FD inverse'!$A$15:$BH$15,'FD mesh'!$B$84:$BI$84,$E596:$BL596)+'FD inverse'!$A$15*$C597/Setup!$B$17+INDEX('FD inverse'!$A$15:$BH$15,1,'FD mesh'!$B$15+1)*Setup!$B$22</f>
        <v>23.3382008683833</v>
      </c>
      <c r="R597" s="0" t="n">
        <f aca="false">SUMPRODUCT('FD inverse'!$A$16:$BH$16,'FD mesh'!$B$84:$BI$84,$E596:$BL596)+'FD inverse'!$A$16*$C597/Setup!$B$17+INDEX('FD inverse'!$A$16:$BH$16,1,'FD mesh'!$B$15+1)*Setup!$B$22</f>
        <v>23.325202755456</v>
      </c>
      <c r="S597" s="0" t="n">
        <f aca="false">SUMPRODUCT('FD inverse'!$A$17:$BH$17,'FD mesh'!$B$84:$BI$84,$E596:$BL596)+'FD inverse'!$A$17*$C597/Setup!$B$17+INDEX('FD inverse'!$A$17:$BH$17,1,'FD mesh'!$B$15+1)*Setup!$B$22</f>
        <v>22.8033911718695</v>
      </c>
      <c r="T597" s="0" t="n">
        <f aca="false">SUMPRODUCT('FD inverse'!$A$18:$BH$18,'FD mesh'!$B$84:$BI$84,$E596:$BL596)+'FD inverse'!$A$18*$C597/Setup!$B$17+INDEX('FD inverse'!$A$18:$BH$18,1,'FD mesh'!$B$15+1)*Setup!$B$22</f>
        <v>22.2787988913483</v>
      </c>
      <c r="U597" s="0" t="n">
        <f aca="false">SUMPRODUCT('FD inverse'!$A$19:$BH$19,'FD mesh'!$B$84:$BI$84,$E596:$BL596)+'FD inverse'!$A$19*$C597/Setup!$B$17+INDEX('FD inverse'!$A$19:$BH$19,1,'FD mesh'!$B$15+1)*Setup!$B$22</f>
        <v>21.7517312285038</v>
      </c>
      <c r="V597" s="0" t="n">
        <f aca="false">SUMPRODUCT('FD inverse'!$A$20:$BH$20,'FD mesh'!$B$84:$BI$84,$E596:$BL596)+'FD inverse'!$A$20*$C597/Setup!$B$17+INDEX('FD inverse'!$A$20:$BH$20,1,'FD mesh'!$B$15+1)*Setup!$B$22</f>
        <v>21.2224718653038</v>
      </c>
      <c r="W597" s="0" t="n">
        <f aca="false">SUMPRODUCT('FD inverse'!$A$21:$BH$21,'FD mesh'!$B$84:$BI$84,$E596:$BL596)+'FD inverse'!$A$21*$C597/Setup!$B$17+INDEX('FD inverse'!$A$21:$BH$21,1,'FD mesh'!$B$15+1)*Setup!$B$22</f>
        <v>20.6912839944914</v>
      </c>
      <c r="X597" s="0" t="n">
        <f aca="false">SUMPRODUCT('FD inverse'!$A$22:$BH$22,'FD mesh'!$B$84:$BI$84,$E596:$BL596)+'FD inverse'!$A$22*$C597/Setup!$B$17+INDEX('FD inverse'!$A$22:$BH$22,1,'FD mesh'!$B$15+1)*Setup!$B$22</f>
        <v>20.1584115768915</v>
      </c>
      <c r="Y597" s="0" t="n">
        <f aca="false">SUMPRODUCT('FD inverse'!$A$23:$BH$23,'FD mesh'!$B$84:$BI$84,$E596:$BL596)+'FD inverse'!$A$23*$C597/Setup!$B$17+INDEX('FD inverse'!$A$23:$BH$23,1,'FD mesh'!$B$15+1)*Setup!$B$22</f>
        <v>19.6240807000046</v>
      </c>
      <c r="Z597" s="0" t="n">
        <f aca="false">SUMPRODUCT('FD inverse'!$A$24:$BH$24,'FD mesh'!$B$84:$BI$84,$E596:$BL596)+'FD inverse'!$A$24*$C597/Setup!$B$17+INDEX('FD inverse'!$A$24:$BH$24,1,'FD mesh'!$B$15+1)*Setup!$B$22</f>
        <v>19.0885010260585</v>
      </c>
      <c r="AA597" s="0" t="n">
        <f aca="false">SUMPRODUCT('FD inverse'!$A$25:$BH$25,'FD mesh'!$B$84:$BI$84,$E596:$BL596)+'FD inverse'!$A$25*$C597/Setup!$B$17+INDEX('FD inverse'!$A$25:$BH$25,1,'FD mesh'!$B$15+1)*Setup!$B$22</f>
        <v>18.5518673184069</v>
      </c>
      <c r="AB597" s="0" t="n">
        <f aca="false">SUMPRODUCT('FD inverse'!$A$26:$BH$26,'FD mesh'!$B$84:$BI$84,$E596:$BL596)+'FD inverse'!$A$26*$C597/Setup!$B$17+INDEX('FD inverse'!$A$26:$BH$26,1,'FD mesh'!$B$15+1)*Setup!$B$22</f>
        <v>18.0143610358188</v>
      </c>
      <c r="AC597" s="0" t="n">
        <f aca="false">SUMPRODUCT('FD inverse'!$A$27:$BH$27,'FD mesh'!$B$84:$BI$84,$E596:$BL596)+'FD inverse'!$A$27*$C597/Setup!$B$17+INDEX('FD inverse'!$A$27:$BH$27,1,'FD mesh'!$B$15+1)*Setup!$B$22</f>
        <v>17.4761519848028</v>
      </c>
      <c r="AD597" s="0" t="n">
        <f aca="false">SUMPRODUCT('FD inverse'!$A$28:$BH$28,'FD mesh'!$B$84:$BI$84,$E596:$BL596)+'FD inverse'!$A$28*$C597/Setup!$B$17+INDEX('FD inverse'!$A$28:$BH$28,1,'FD mesh'!$B$15+1)*Setup!$B$22</f>
        <v>16.9374000206401</v>
      </c>
      <c r="AE597" s="0" t="n">
        <f aca="false">SUMPRODUCT('FD inverse'!$A$29:$BH$29,'FD mesh'!$B$84:$BI$84,$E596:$BL596)+'FD inverse'!$A$29*$C597/Setup!$B$17+INDEX('FD inverse'!$A$29:$BH$29,1,'FD mesh'!$B$15+1)*Setup!$B$22</f>
        <v>16.3982567882672</v>
      </c>
      <c r="AF597" s="0" t="n">
        <f aca="false">SUMPRODUCT('FD inverse'!$A$30:$BH$30,'FD mesh'!$B$84:$BI$84,$E596:$BL596)+'FD inverse'!$A$30*$C597/Setup!$B$17+INDEX('FD inverse'!$A$30:$BH$30,1,'FD mesh'!$B$15+1)*Setup!$B$22</f>
        <v>15.858867494548</v>
      </c>
      <c r="AG597" s="0" t="n">
        <f aca="false">SUMPRODUCT('FD inverse'!$A$31:$BH$31,'FD mesh'!$B$84:$BI$84,$E596:$BL596)+'FD inverse'!$A$31*$C597/Setup!$B$17+INDEX('FD inverse'!$A$31:$BH$31,1,'FD mesh'!$B$15+1)*Setup!$B$22</f>
        <v>15.3193727038006</v>
      </c>
      <c r="AH597" s="0" t="n">
        <f aca="false">SUMPRODUCT('FD inverse'!$A$32:$BH$32,'FD mesh'!$B$84:$BI$84,$E596:$BL596)+'FD inverse'!$A$32*$C597/Setup!$B$17+INDEX('FD inverse'!$A$32:$BH$32,1,'FD mesh'!$B$15+1)*Setup!$B$22</f>
        <v>15.2966620719986</v>
      </c>
      <c r="AI597" s="0" t="n">
        <f aca="false">SUMPRODUCT('FD inverse'!$A$33:$BH$33,'FD mesh'!$B$84:$BI$84,$E596:$BL596)+'FD inverse'!$A$33*$C597/Setup!$B$17+INDEX('FD inverse'!$A$33:$BH$33,1,'FD mesh'!$B$15+1)*Setup!$B$22</f>
        <v>15.2740153417128</v>
      </c>
      <c r="AJ597" s="0" t="n">
        <f aca="false">SUMPRODUCT('FD inverse'!$A$34:$BH$34,'FD mesh'!$B$84:$BI$84,$E596:$BL596)+'FD inverse'!$A$34*$C597/Setup!$B$17+INDEX('FD inverse'!$A$34:$BH$34,1,'FD mesh'!$B$15+1)*Setup!$B$22</f>
        <v>15.2514381929823</v>
      </c>
      <c r="AK597" s="0" t="n">
        <f aca="false">SUMPRODUCT('FD inverse'!$A$35:$BH$35,'FD mesh'!$B$84:$BI$84,$E596:$BL596)+'FD inverse'!$A$35*$C597/Setup!$B$17+INDEX('FD inverse'!$A$35:$BH$35,1,'FD mesh'!$B$15+1)*Setup!$B$22</f>
        <v>15.2289337615451</v>
      </c>
      <c r="AL597" s="0" t="n">
        <f aca="false">SUMPRODUCT('FD inverse'!$A$36:$BH$36,'FD mesh'!$B$84:$BI$84,$E596:$BL596)+'FD inverse'!$A$36*$C597/Setup!$B$17+INDEX('FD inverse'!$A$36:$BH$36,1,'FD mesh'!$B$15+1)*Setup!$B$22</f>
        <v>15.2065028630162</v>
      </c>
      <c r="AM597" s="0" t="n">
        <f aca="false">SUMPRODUCT('FD inverse'!$A$37:$BH$37,'FD mesh'!$B$84:$BI$84,$E596:$BL596)+'FD inverse'!$A$37*$C597/Setup!$B$17+INDEX('FD inverse'!$A$37:$BH$37,1,'FD mesh'!$B$15+1)*Setup!$B$22</f>
        <v>15.1841442142044</v>
      </c>
      <c r="AN597" s="0" t="n">
        <f aca="false">SUMPRODUCT('FD inverse'!$A$38:$BH$38,'FD mesh'!$B$84:$BI$84,$E596:$BL596)+'FD inverse'!$A$38*$C597/Setup!$B$17+INDEX('FD inverse'!$A$38:$BH$38,1,'FD mesh'!$B$15+1)*Setup!$B$22</f>
        <v>15.1618546509943</v>
      </c>
      <c r="AO597" s="0" t="n">
        <f aca="false">SUMPRODUCT('FD inverse'!$A$39:$BH$39,'FD mesh'!$B$84:$BI$84,$E596:$BL596)+'FD inverse'!$A$39*$C597/Setup!$B$17+INDEX('FD inverse'!$A$39:$BH$39,1,'FD mesh'!$B$15+1)*Setup!$B$22</f>
        <v>15.1396293424611</v>
      </c>
      <c r="AP597" s="0" t="n">
        <f aca="false">SUMPRODUCT('FD inverse'!$A$40:$BH$40,'FD mesh'!$B$84:$BI$84,$E596:$BL596)+'FD inverse'!$A$40*$C597/Setup!$B$17+INDEX('FD inverse'!$A$40:$BH$40,1,'FD mesh'!$B$15+1)*Setup!$B$22</f>
        <v>15.1174620011013</v>
      </c>
      <c r="AQ597" s="0" t="n">
        <f aca="false">SUMPRODUCT('FD inverse'!$A$41:$BH$41,'FD mesh'!$B$84:$BI$84,$E596:$BL596)+'FD inverse'!$A$41*$C597/Setup!$B$17+INDEX('FD inverse'!$A$41:$BH$41,1,'FD mesh'!$B$15+1)*Setup!$B$22</f>
        <v>15.0953450892504</v>
      </c>
      <c r="AR597" s="0" t="n">
        <f aca="false">SUMPRODUCT('FD inverse'!$A$42:$BH$42,'FD mesh'!$B$84:$BI$84,$E596:$BL596)+'FD inverse'!$A$42*$C597/Setup!$B$17+INDEX('FD inverse'!$A$42:$BH$42,1,'FD mesh'!$B$15+1)*Setup!$B$22</f>
        <v>15.0732700219274</v>
      </c>
      <c r="AS597" s="0" t="n">
        <f aca="false">SUMPRODUCT('FD inverse'!$A$43:$BH$43,'FD mesh'!$B$84:$BI$84,$E596:$BL596)+'FD inverse'!$A$43*$C597/Setup!$B$17+INDEX('FD inverse'!$A$43:$BH$43,1,'FD mesh'!$B$15+1)*Setup!$B$22</f>
        <v>0</v>
      </c>
      <c r="AT597" s="0" t="n">
        <f aca="false">SUMPRODUCT('FD inverse'!$A$44:$BH$44,'FD mesh'!$B$84:$BI$84,$E596:$BL596)+'FD inverse'!$A$44*$C597/Setup!$B$17+INDEX('FD inverse'!$A$44:$BH$44,1,'FD mesh'!$B$15+1)*Setup!$B$22</f>
        <v>0</v>
      </c>
      <c r="AU597" s="0" t="n">
        <f aca="false">SUMPRODUCT('FD inverse'!$A$45:$BH$45,'FD mesh'!$B$84:$BI$84,$E596:$BL596)+'FD inverse'!$A$45*$C597/Setup!$B$17+INDEX('FD inverse'!$A$45:$BH$45,1,'FD mesh'!$B$15+1)*Setup!$B$22</f>
        <v>0</v>
      </c>
      <c r="AV597" s="0" t="n">
        <f aca="false">SUMPRODUCT('FD inverse'!$A$46:$BH$46,'FD mesh'!$B$84:$BI$84,$E596:$BL596)+'FD inverse'!$A$46*$C597/Setup!$B$17+INDEX('FD inverse'!$A$46:$BH$46,1,'FD mesh'!$B$15+1)*Setup!$B$22</f>
        <v>0</v>
      </c>
      <c r="AW597" s="0" t="n">
        <f aca="false">SUMPRODUCT('FD inverse'!$A$47:$BH$47,'FD mesh'!$B$84:$BI$84,$E596:$BL596)+'FD inverse'!$A$47*$C597/Setup!$B$17+INDEX('FD inverse'!$A$47:$BH$47,1,'FD mesh'!$B$15+1)*Setup!$B$22</f>
        <v>0</v>
      </c>
      <c r="AX597" s="0" t="n">
        <f aca="false">SUMPRODUCT('FD inverse'!$A$48:$BH$48,'FD mesh'!$B$84:$BI$84,$E596:$BL596)+'FD inverse'!$A$48*$C597/Setup!$B$17+INDEX('FD inverse'!$A$48:$BH$48,1,'FD mesh'!$B$15+1)*Setup!$B$22</f>
        <v>0</v>
      </c>
      <c r="AY597" s="0" t="n">
        <f aca="false">SUMPRODUCT('FD inverse'!$A$49:$BH$49,'FD mesh'!$B$84:$BI$84,$E596:$BL596)+'FD inverse'!$A$49*$C597/Setup!$B$17+INDEX('FD inverse'!$A$49:$BH$49,1,'FD mesh'!$B$15+1)*Setup!$B$22</f>
        <v>0</v>
      </c>
      <c r="AZ597" s="0" t="n">
        <f aca="false">SUMPRODUCT('FD inverse'!$A$50:$BH$50,'FD mesh'!$B$84:$BI$84,$E596:$BL596)+'FD inverse'!$A$50*$C597/Setup!$B$17+INDEX('FD inverse'!$A$50:$BH$50,1,'FD mesh'!$B$15+1)*Setup!$B$22</f>
        <v>0</v>
      </c>
      <c r="BA597" s="0" t="n">
        <f aca="false">SUMPRODUCT('FD inverse'!$A$51:$BH$51,'FD mesh'!$B$84:$BI$84,$E596:$BL596)+'FD inverse'!$A$51*$C597/Setup!$B$17+INDEX('FD inverse'!$A$51:$BH$51,1,'FD mesh'!$B$15+1)*Setup!$B$22</f>
        <v>0</v>
      </c>
      <c r="BB597" s="0" t="n">
        <f aca="false">SUMPRODUCT('FD inverse'!$A$52:$BH$52,'FD mesh'!$B$84:$BI$84,$E596:$BL596)+'FD inverse'!$A$52*$C597/Setup!$B$17+INDEX('FD inverse'!$A$52:$BH$52,1,'FD mesh'!$B$15+1)*Setup!$B$22</f>
        <v>0</v>
      </c>
      <c r="BC597" s="0" t="n">
        <f aca="false">SUMPRODUCT('FD inverse'!$A$53:$BH$53,'FD mesh'!$B$84:$BI$84,$E596:$BL596)+'FD inverse'!$A$53*$C597/Setup!$B$17+INDEX('FD inverse'!$A$53:$BH$53,1,'FD mesh'!$B$15+1)*Setup!$B$22</f>
        <v>0</v>
      </c>
      <c r="BD597" s="0" t="n">
        <f aca="false">SUMPRODUCT('FD inverse'!$A$54:$BH$54,'FD mesh'!$B$84:$BI$84,$E596:$BL596)+'FD inverse'!$A$54*$C597/Setup!$B$17+INDEX('FD inverse'!$A$54:$BH$54,1,'FD mesh'!$B$15+1)*Setup!$B$22</f>
        <v>0</v>
      </c>
      <c r="BE597" s="0" t="n">
        <f aca="false">SUMPRODUCT('FD inverse'!$A$55:$BH$55,'FD mesh'!$B$84:$BI$84,$E596:$BL596)+'FD inverse'!$A$55*$C597/Setup!$B$17+INDEX('FD inverse'!$A$55:$BH$55,1,'FD mesh'!$B$15+1)*Setup!$B$22</f>
        <v>0</v>
      </c>
      <c r="BF597" s="0" t="n">
        <f aca="false">SUMPRODUCT('FD inverse'!$A$56:$BH$56,'FD mesh'!$B$84:$BI$84,$E596:$BL596)+'FD inverse'!$A$56*$C597/Setup!$B$17+INDEX('FD inverse'!$A$56:$BH$56,1,'FD mesh'!$B$15+1)*Setup!$B$22</f>
        <v>0</v>
      </c>
      <c r="BG597" s="0" t="n">
        <f aca="false">SUMPRODUCT('FD inverse'!$A$57:$BH$57,'FD mesh'!$B$84:$BI$84,$E596:$BL596)+'FD inverse'!$A$57*$C597/Setup!$B$17+INDEX('FD inverse'!$A$57:$BH$57,1,'FD mesh'!$B$15+1)*Setup!$B$22</f>
        <v>0</v>
      </c>
      <c r="BH597" s="0" t="n">
        <f aca="false">SUMPRODUCT('FD inverse'!$A$58:$BH$58,'FD mesh'!$B$84:$BI$84,$E596:$BL596)+'FD inverse'!$A$58*$C597/Setup!$B$17+INDEX('FD inverse'!$A$58:$BH$58,1,'FD mesh'!$B$15+1)*Setup!$B$22</f>
        <v>0</v>
      </c>
      <c r="BI597" s="0" t="n">
        <f aca="false">SUMPRODUCT('FD inverse'!$A$59:$BH$59,'FD mesh'!$B$84:$BI$84,$E596:$BL596)+'FD inverse'!$A$59*$C597/Setup!$B$17+INDEX('FD inverse'!$A$59:$BH$59,1,'FD mesh'!$B$15+1)*Setup!$B$22</f>
        <v>0</v>
      </c>
      <c r="BJ597" s="0" t="n">
        <f aca="false">SUMPRODUCT('FD inverse'!$A$60:$BH$60,'FD mesh'!$B$84:$BI$84,$E596:$BL596)+'FD inverse'!$A$60*$C597/Setup!$B$17+INDEX('FD inverse'!$A$60:$BH$60,1,'FD mesh'!$B$15+1)*Setup!$B$22</f>
        <v>0</v>
      </c>
      <c r="BK597" s="0" t="n">
        <f aca="false">SUMPRODUCT('FD inverse'!$A$61:$BH$61,'FD mesh'!$B$84:$BI$84,$E596:$BL596)+'FD inverse'!$A$61*$C597/Setup!$B$17+INDEX('FD inverse'!$A$61:$BH$61,1,'FD mesh'!$B$15+1)*Setup!$B$22</f>
        <v>0</v>
      </c>
      <c r="BL597" s="0" t="n">
        <f aca="false">SUMPRODUCT('FD inverse'!$A$62:$BH$62,'FD mesh'!$B$84:$BI$84,$E596:$BL596)+'FD inverse'!$A$62*$C597/Setup!$B$17+INDEX('FD inverse'!$A$62:$BH$62,1,'FD mesh'!$B$15+1)*Setup!$B$22</f>
        <v>0</v>
      </c>
    </row>
    <row r="598" customFormat="false" ht="15" hidden="false" customHeight="false" outlineLevel="0" collapsed="false">
      <c r="A598" s="0" t="n">
        <v>593</v>
      </c>
      <c r="B598" s="0" t="n">
        <f aca="false">A598*Setup!$B$11/3600</f>
        <v>49.4166666666667</v>
      </c>
      <c r="C598" s="0" t="n">
        <f aca="false">Setup!$B$7+Setup!$B$8*COS(2*PI()*(B598-Setup!$B$9)/24)</f>
        <v>20.8804620676285</v>
      </c>
      <c r="D598" s="0" t="n">
        <f aca="false">(C598-E598)/Setup!$B$17</f>
        <v>-8.19500380654438</v>
      </c>
      <c r="E598" s="0" t="n">
        <f aca="false">SUMPRODUCT('FD inverse'!$A$3:$BH$3,'FD mesh'!$B$84:$BI$84,$E597:$BL597)+'FD inverse'!$A$3*$C598/Setup!$B$17+INDEX('FD inverse'!$A$3:$BH$3,1,'FD mesh'!$B$15+1)*Setup!$B$22</f>
        <v>21.9458125624792</v>
      </c>
      <c r="F598" s="0" t="n">
        <f aca="false">SUMPRODUCT('FD inverse'!$A$4:$BH$4,'FD mesh'!$B$84:$BI$84,$E597:$BL597)+'FD inverse'!$A$4*$C598/Setup!$B$17+INDEX('FD inverse'!$A$4:$BH$4,1,'FD mesh'!$B$15+1)*Setup!$B$22</f>
        <v>22.1811050690148</v>
      </c>
      <c r="G598" s="0" t="n">
        <f aca="false">SUMPRODUCT('FD inverse'!$A$5:$BH$5,'FD mesh'!$B$84:$BI$84,$E597:$BL597)+'FD inverse'!$A$5*$C598/Setup!$B$17+INDEX('FD inverse'!$A$5:$BH$5,1,'FD mesh'!$B$15+1)*Setup!$B$22</f>
        <v>22.4008150263994</v>
      </c>
      <c r="H598" s="0" t="n">
        <f aca="false">SUMPRODUCT('FD inverse'!$A$6:$BH$6,'FD mesh'!$B$84:$BI$84,$E597:$BL597)+'FD inverse'!$A$6*$C598/Setup!$B$17+INDEX('FD inverse'!$A$6:$BH$6,1,'FD mesh'!$B$15+1)*Setup!$B$22</f>
        <v>23.1157856987681</v>
      </c>
      <c r="I598" s="0" t="n">
        <f aca="false">SUMPRODUCT('FD inverse'!$A$7:$BH$7,'FD mesh'!$B$84:$BI$84,$E597:$BL597)+'FD inverse'!$A$7*$C598/Setup!$B$17+INDEX('FD inverse'!$A$7:$BH$7,1,'FD mesh'!$B$15+1)*Setup!$B$22</f>
        <v>23.1737172856747</v>
      </c>
      <c r="J598" s="0" t="n">
        <f aca="false">SUMPRODUCT('FD inverse'!$A$8:$BH$8,'FD mesh'!$B$84:$BI$84,$E597:$BL597)+'FD inverse'!$A$8*$C598/Setup!$B$17+INDEX('FD inverse'!$A$8:$BH$8,1,'FD mesh'!$B$15+1)*Setup!$B$22</f>
        <v>23.2216773350131</v>
      </c>
      <c r="K598" s="0" t="n">
        <f aca="false">SUMPRODUCT('FD inverse'!$A$9:$BH$9,'FD mesh'!$B$84:$BI$84,$E597:$BL597)+'FD inverse'!$A$9*$C598/Setup!$B$17+INDEX('FD inverse'!$A$9:$BH$9,1,'FD mesh'!$B$15+1)*Setup!$B$22</f>
        <v>23.2603379776812</v>
      </c>
      <c r="L598" s="0" t="n">
        <f aca="false">SUMPRODUCT('FD inverse'!$A$10:$BH$10,'FD mesh'!$B$84:$BI$84,$E597:$BL597)+'FD inverse'!$A$10*$C598/Setup!$B$17+INDEX('FD inverse'!$A$10:$BH$10,1,'FD mesh'!$B$15+1)*Setup!$B$22</f>
        <v>23.2903222537732</v>
      </c>
      <c r="M598" s="0" t="n">
        <f aca="false">SUMPRODUCT('FD inverse'!$A$11:$BH$11,'FD mesh'!$B$84:$BI$84,$E597:$BL597)+'FD inverse'!$A$11*$C598/Setup!$B$17+INDEX('FD inverse'!$A$11:$BH$11,1,'FD mesh'!$B$15+1)*Setup!$B$22</f>
        <v>23.3121934241237</v>
      </c>
      <c r="N598" s="0" t="n">
        <f aca="false">SUMPRODUCT('FD inverse'!$A$12:$BH$12,'FD mesh'!$B$84:$BI$84,$E597:$BL597)+'FD inverse'!$A$12*$C598/Setup!$B$17+INDEX('FD inverse'!$A$12:$BH$12,1,'FD mesh'!$B$15+1)*Setup!$B$22</f>
        <v>23.3264459434928</v>
      </c>
      <c r="O598" s="0" t="n">
        <f aca="false">SUMPRODUCT('FD inverse'!$A$13:$BH$13,'FD mesh'!$B$84:$BI$84,$E597:$BL597)+'FD inverse'!$A$13*$C598/Setup!$B$17+INDEX('FD inverse'!$A$13:$BH$13,1,'FD mesh'!$B$15+1)*Setup!$B$22</f>
        <v>23.3334980039034</v>
      </c>
      <c r="P598" s="0" t="n">
        <f aca="false">SUMPRODUCT('FD inverse'!$A$14:$BH$14,'FD mesh'!$B$84:$BI$84,$E597:$BL597)+'FD inverse'!$A$14*$C598/Setup!$B$17+INDEX('FD inverse'!$A$14:$BH$14,1,'FD mesh'!$B$15+1)*Setup!$B$22</f>
        <v>23.3336855677642</v>
      </c>
      <c r="Q598" s="0" t="n">
        <f aca="false">SUMPRODUCT('FD inverse'!$A$15:$BH$15,'FD mesh'!$B$84:$BI$84,$E597:$BL597)+'FD inverse'!$A$15*$C598/Setup!$B$17+INDEX('FD inverse'!$A$15:$BH$15,1,'FD mesh'!$B$15+1)*Setup!$B$22</f>
        <v>23.3272578227352</v>
      </c>
      <c r="R598" s="0" t="n">
        <f aca="false">SUMPRODUCT('FD inverse'!$A$16:$BH$16,'FD mesh'!$B$84:$BI$84,$E597:$BL597)+'FD inverse'!$A$16*$C598/Setup!$B$17+INDEX('FD inverse'!$A$16:$BH$16,1,'FD mesh'!$B$15+1)*Setup!$B$22</f>
        <v>23.3143740035776</v>
      </c>
      <c r="S598" s="0" t="n">
        <f aca="false">SUMPRODUCT('FD inverse'!$A$17:$BH$17,'FD mesh'!$B$84:$BI$84,$E597:$BL597)+'FD inverse'!$A$17*$C598/Setup!$B$17+INDEX('FD inverse'!$A$17:$BH$17,1,'FD mesh'!$B$15+1)*Setup!$B$22</f>
        <v>22.7936863555843</v>
      </c>
      <c r="T598" s="0" t="n">
        <f aca="false">SUMPRODUCT('FD inverse'!$A$18:$BH$18,'FD mesh'!$B$84:$BI$84,$E597:$BL597)+'FD inverse'!$A$18*$C598/Setup!$B$17+INDEX('FD inverse'!$A$18:$BH$18,1,'FD mesh'!$B$15+1)*Setup!$B$22</f>
        <v>22.2701427187985</v>
      </c>
      <c r="U598" s="0" t="n">
        <f aca="false">SUMPRODUCT('FD inverse'!$A$19:$BH$19,'FD mesh'!$B$84:$BI$84,$E597:$BL597)+'FD inverse'!$A$19*$C598/Setup!$B$17+INDEX('FD inverse'!$A$19:$BH$19,1,'FD mesh'!$B$15+1)*Setup!$B$22</f>
        <v>21.7440516940909</v>
      </c>
      <c r="V598" s="0" t="n">
        <f aca="false">SUMPRODUCT('FD inverse'!$A$20:$BH$20,'FD mesh'!$B$84:$BI$84,$E597:$BL597)+'FD inverse'!$A$20*$C598/Setup!$B$17+INDEX('FD inverse'!$A$20:$BH$20,1,'FD mesh'!$B$15+1)*Setup!$B$22</f>
        <v>21.2157006921131</v>
      </c>
      <c r="W598" s="0" t="n">
        <f aca="false">SUMPRODUCT('FD inverse'!$A$21:$BH$21,'FD mesh'!$B$84:$BI$84,$E597:$BL597)+'FD inverse'!$A$21*$C598/Setup!$B$17+INDEX('FD inverse'!$A$21:$BH$21,1,'FD mesh'!$B$15+1)*Setup!$B$22</f>
        <v>20.6853570305964</v>
      </c>
      <c r="X598" s="0" t="n">
        <f aca="false">SUMPRODUCT('FD inverse'!$A$22:$BH$22,'FD mesh'!$B$84:$BI$84,$E597:$BL597)+'FD inverse'!$A$22*$C598/Setup!$B$17+INDEX('FD inverse'!$A$22:$BH$22,1,'FD mesh'!$B$15+1)*Setup!$B$22</f>
        <v>20.1532691482764</v>
      </c>
      <c r="Y598" s="0" t="n">
        <f aca="false">SUMPRODUCT('FD inverse'!$A$23:$BH$23,'FD mesh'!$B$84:$BI$84,$E597:$BL597)+'FD inverse'!$A$23*$C598/Setup!$B$17+INDEX('FD inverse'!$A$23:$BH$23,1,'FD mesh'!$B$15+1)*Setup!$B$22</f>
        <v>19.6196679226781</v>
      </c>
      <c r="Z598" s="0" t="n">
        <f aca="false">SUMPRODUCT('FD inverse'!$A$24:$BH$24,'FD mesh'!$B$84:$BI$84,$E597:$BL597)+'FD inverse'!$A$24*$C598/Setup!$B$17+INDEX('FD inverse'!$A$24:$BH$24,1,'FD mesh'!$B$15+1)*Setup!$B$22</f>
        <v>19.0847680797524</v>
      </c>
      <c r="AA598" s="0" t="n">
        <f aca="false">SUMPRODUCT('FD inverse'!$A$25:$BH$25,'FD mesh'!$B$84:$BI$84,$E597:$BL597)+'FD inverse'!$A$25*$C598/Setup!$B$17+INDEX('FD inverse'!$A$25:$BH$25,1,'FD mesh'!$B$15+1)*Setup!$B$22</f>
        <v>18.5487696840565</v>
      </c>
      <c r="AB598" s="0" t="n">
        <f aca="false">SUMPRODUCT('FD inverse'!$A$26:$BH$26,'FD mesh'!$B$84:$BI$84,$E597:$BL597)+'FD inverse'!$A$26*$C598/Setup!$B$17+INDEX('FD inverse'!$A$26:$BH$26,1,'FD mesh'!$B$15+1)*Setup!$B$22</f>
        <v>18.0118596988233</v>
      </c>
      <c r="AC598" s="0" t="n">
        <f aca="false">SUMPRODUCT('FD inverse'!$A$27:$BH$27,'FD mesh'!$B$84:$BI$84,$E597:$BL597)+'FD inverse'!$A$27*$C598/Setup!$B$17+INDEX('FD inverse'!$A$27:$BH$27,1,'FD mesh'!$B$15+1)*Setup!$B$22</f>
        <v>17.4742136058457</v>
      </c>
      <c r="AD598" s="0" t="n">
        <f aca="false">SUMPRODUCT('FD inverse'!$A$28:$BH$28,'FD mesh'!$B$84:$BI$84,$E597:$BL597)+'FD inverse'!$A$28*$C598/Setup!$B$17+INDEX('FD inverse'!$A$28:$BH$28,1,'FD mesh'!$B$15+1)*Setup!$B$22</f>
        <v>16.9359970756322</v>
      </c>
      <c r="AE598" s="0" t="n">
        <f aca="false">SUMPRODUCT('FD inverse'!$A$29:$BH$29,'FD mesh'!$B$84:$BI$84,$E597:$BL597)+'FD inverse'!$A$29*$C598/Setup!$B$17+INDEX('FD inverse'!$A$29:$BH$29,1,'FD mesh'!$B$15+1)*Setup!$B$22</f>
        <v>16.3973676787449</v>
      </c>
      <c r="AF598" s="0" t="n">
        <f aca="false">SUMPRODUCT('FD inverse'!$A$30:$BH$30,'FD mesh'!$B$84:$BI$84,$E597:$BL597)+'FD inverse'!$A$30*$C598/Setup!$B$17+INDEX('FD inverse'!$A$30:$BH$30,1,'FD mesh'!$B$15+1)*Setup!$B$22</f>
        <v>15.8584766296267</v>
      </c>
      <c r="AG598" s="0" t="n">
        <f aca="false">SUMPRODUCT('FD inverse'!$A$31:$BH$31,'FD mesh'!$B$84:$BI$84,$E597:$BL597)+'FD inverse'!$A$31*$C598/Setup!$B$17+INDEX('FD inverse'!$A$31:$BH$31,1,'FD mesh'!$B$15+1)*Setup!$B$22</f>
        <v>15.319470554546</v>
      </c>
      <c r="AH598" s="0" t="n">
        <f aca="false">SUMPRODUCT('FD inverse'!$A$32:$BH$32,'FD mesh'!$B$84:$BI$84,$E597:$BL597)+'FD inverse'!$A$32*$C598/Setup!$B$17+INDEX('FD inverse'!$A$32:$BH$32,1,'FD mesh'!$B$15+1)*Setup!$B$22</f>
        <v>15.2967774906807</v>
      </c>
      <c r="AI598" s="0" t="n">
        <f aca="false">SUMPRODUCT('FD inverse'!$A$33:$BH$33,'FD mesh'!$B$84:$BI$84,$E597:$BL597)+'FD inverse'!$A$33*$C598/Setup!$B$17+INDEX('FD inverse'!$A$33:$BH$33,1,'FD mesh'!$B$15+1)*Setup!$B$22</f>
        <v>15.2741428544108</v>
      </c>
      <c r="AJ598" s="0" t="n">
        <f aca="false">SUMPRODUCT('FD inverse'!$A$34:$BH$34,'FD mesh'!$B$84:$BI$84,$E597:$BL597)+'FD inverse'!$A$34*$C598/Setup!$B$17+INDEX('FD inverse'!$A$34:$BH$34,1,'FD mesh'!$B$15+1)*Setup!$B$22</f>
        <v>15.2515727680057</v>
      </c>
      <c r="AK598" s="0" t="n">
        <f aca="false">SUMPRODUCT('FD inverse'!$A$35:$BH$35,'FD mesh'!$B$84:$BI$84,$E597:$BL597)+'FD inverse'!$A$35*$C598/Setup!$B$17+INDEX('FD inverse'!$A$35:$BH$35,1,'FD mesh'!$B$15+1)*Setup!$B$22</f>
        <v>15.2290708065772</v>
      </c>
      <c r="AL598" s="0" t="n">
        <f aca="false">SUMPRODUCT('FD inverse'!$A$36:$BH$36,'FD mesh'!$B$84:$BI$84,$E597:$BL597)+'FD inverse'!$A$36*$C598/Setup!$B$17+INDEX('FD inverse'!$A$36:$BH$36,1,'FD mesh'!$B$15+1)*Setup!$B$22</f>
        <v>15.2066382205005</v>
      </c>
      <c r="AM598" s="0" t="n">
        <f aca="false">SUMPRODUCT('FD inverse'!$A$37:$BH$37,'FD mesh'!$B$84:$BI$84,$E597:$BL597)+'FD inverse'!$A$37*$C598/Setup!$B$17+INDEX('FD inverse'!$A$37:$BH$37,1,'FD mesh'!$B$15+1)*Setup!$B$22</f>
        <v>15.1842741555</v>
      </c>
      <c r="AN598" s="0" t="n">
        <f aca="false">SUMPRODUCT('FD inverse'!$A$38:$BH$38,'FD mesh'!$B$84:$BI$84,$E597:$BL597)+'FD inverse'!$A$38*$C598/Setup!$B$17+INDEX('FD inverse'!$A$38:$BH$38,1,'FD mesh'!$B$15+1)*Setup!$B$22</f>
        <v>15.1619758697764</v>
      </c>
      <c r="AO598" s="0" t="n">
        <f aca="false">SUMPRODUCT('FD inverse'!$A$39:$BH$39,'FD mesh'!$B$84:$BI$84,$E597:$BL597)+'FD inverse'!$A$39*$C598/Setup!$B$17+INDEX('FD inverse'!$A$39:$BH$39,1,'FD mesh'!$B$15+1)*Setup!$B$22</f>
        <v>15.1397389477924</v>
      </c>
      <c r="AP598" s="0" t="n">
        <f aca="false">SUMPRODUCT('FD inverse'!$A$40:$BH$40,'FD mesh'!$B$84:$BI$84,$E597:$BL597)+'FD inverse'!$A$40*$C598/Setup!$B$17+INDEX('FD inverse'!$A$40:$BH$40,1,'FD mesh'!$B$15+1)*Setup!$B$22</f>
        <v>15.1175575105518</v>
      </c>
      <c r="AQ598" s="0" t="n">
        <f aca="false">SUMPRODUCT('FD inverse'!$A$41:$BH$41,'FD mesh'!$B$84:$BI$84,$E597:$BL597)+'FD inverse'!$A$41*$C598/Setup!$B$17+INDEX('FD inverse'!$A$41:$BH$41,1,'FD mesh'!$B$15+1)*Setup!$B$22</f>
        <v>15.0954244223949</v>
      </c>
      <c r="AR598" s="0" t="n">
        <f aca="false">SUMPRODUCT('FD inverse'!$A$42:$BH$42,'FD mesh'!$B$84:$BI$84,$E597:$BL597)+'FD inverse'!$A$42*$C598/Setup!$B$17+INDEX('FD inverse'!$A$42:$BH$42,1,'FD mesh'!$B$15+1)*Setup!$B$22</f>
        <v>15.0733314945031</v>
      </c>
      <c r="AS598" s="0" t="n">
        <f aca="false">SUMPRODUCT('FD inverse'!$A$43:$BH$43,'FD mesh'!$B$84:$BI$84,$E597:$BL597)+'FD inverse'!$A$43*$C598/Setup!$B$17+INDEX('FD inverse'!$A$43:$BH$43,1,'FD mesh'!$B$15+1)*Setup!$B$22</f>
        <v>0</v>
      </c>
      <c r="AT598" s="0" t="n">
        <f aca="false">SUMPRODUCT('FD inverse'!$A$44:$BH$44,'FD mesh'!$B$84:$BI$84,$E597:$BL597)+'FD inverse'!$A$44*$C598/Setup!$B$17+INDEX('FD inverse'!$A$44:$BH$44,1,'FD mesh'!$B$15+1)*Setup!$B$22</f>
        <v>0</v>
      </c>
      <c r="AU598" s="0" t="n">
        <f aca="false">SUMPRODUCT('FD inverse'!$A$45:$BH$45,'FD mesh'!$B$84:$BI$84,$E597:$BL597)+'FD inverse'!$A$45*$C598/Setup!$B$17+INDEX('FD inverse'!$A$45:$BH$45,1,'FD mesh'!$B$15+1)*Setup!$B$22</f>
        <v>0</v>
      </c>
      <c r="AV598" s="0" t="n">
        <f aca="false">SUMPRODUCT('FD inverse'!$A$46:$BH$46,'FD mesh'!$B$84:$BI$84,$E597:$BL597)+'FD inverse'!$A$46*$C598/Setup!$B$17+INDEX('FD inverse'!$A$46:$BH$46,1,'FD mesh'!$B$15+1)*Setup!$B$22</f>
        <v>0</v>
      </c>
      <c r="AW598" s="0" t="n">
        <f aca="false">SUMPRODUCT('FD inverse'!$A$47:$BH$47,'FD mesh'!$B$84:$BI$84,$E597:$BL597)+'FD inverse'!$A$47*$C598/Setup!$B$17+INDEX('FD inverse'!$A$47:$BH$47,1,'FD mesh'!$B$15+1)*Setup!$B$22</f>
        <v>0</v>
      </c>
      <c r="AX598" s="0" t="n">
        <f aca="false">SUMPRODUCT('FD inverse'!$A$48:$BH$48,'FD mesh'!$B$84:$BI$84,$E597:$BL597)+'FD inverse'!$A$48*$C598/Setup!$B$17+INDEX('FD inverse'!$A$48:$BH$48,1,'FD mesh'!$B$15+1)*Setup!$B$22</f>
        <v>0</v>
      </c>
      <c r="AY598" s="0" t="n">
        <f aca="false">SUMPRODUCT('FD inverse'!$A$49:$BH$49,'FD mesh'!$B$84:$BI$84,$E597:$BL597)+'FD inverse'!$A$49*$C598/Setup!$B$17+INDEX('FD inverse'!$A$49:$BH$49,1,'FD mesh'!$B$15+1)*Setup!$B$22</f>
        <v>0</v>
      </c>
      <c r="AZ598" s="0" t="n">
        <f aca="false">SUMPRODUCT('FD inverse'!$A$50:$BH$50,'FD mesh'!$B$84:$BI$84,$E597:$BL597)+'FD inverse'!$A$50*$C598/Setup!$B$17+INDEX('FD inverse'!$A$50:$BH$50,1,'FD mesh'!$B$15+1)*Setup!$B$22</f>
        <v>0</v>
      </c>
      <c r="BA598" s="0" t="n">
        <f aca="false">SUMPRODUCT('FD inverse'!$A$51:$BH$51,'FD mesh'!$B$84:$BI$84,$E597:$BL597)+'FD inverse'!$A$51*$C598/Setup!$B$17+INDEX('FD inverse'!$A$51:$BH$51,1,'FD mesh'!$B$15+1)*Setup!$B$22</f>
        <v>0</v>
      </c>
      <c r="BB598" s="0" t="n">
        <f aca="false">SUMPRODUCT('FD inverse'!$A$52:$BH$52,'FD mesh'!$B$84:$BI$84,$E597:$BL597)+'FD inverse'!$A$52*$C598/Setup!$B$17+INDEX('FD inverse'!$A$52:$BH$52,1,'FD mesh'!$B$15+1)*Setup!$B$22</f>
        <v>0</v>
      </c>
      <c r="BC598" s="0" t="n">
        <f aca="false">SUMPRODUCT('FD inverse'!$A$53:$BH$53,'FD mesh'!$B$84:$BI$84,$E597:$BL597)+'FD inverse'!$A$53*$C598/Setup!$B$17+INDEX('FD inverse'!$A$53:$BH$53,1,'FD mesh'!$B$15+1)*Setup!$B$22</f>
        <v>0</v>
      </c>
      <c r="BD598" s="0" t="n">
        <f aca="false">SUMPRODUCT('FD inverse'!$A$54:$BH$54,'FD mesh'!$B$84:$BI$84,$E597:$BL597)+'FD inverse'!$A$54*$C598/Setup!$B$17+INDEX('FD inverse'!$A$54:$BH$54,1,'FD mesh'!$B$15+1)*Setup!$B$22</f>
        <v>0</v>
      </c>
      <c r="BE598" s="0" t="n">
        <f aca="false">SUMPRODUCT('FD inverse'!$A$55:$BH$55,'FD mesh'!$B$84:$BI$84,$E597:$BL597)+'FD inverse'!$A$55*$C598/Setup!$B$17+INDEX('FD inverse'!$A$55:$BH$55,1,'FD mesh'!$B$15+1)*Setup!$B$22</f>
        <v>0</v>
      </c>
      <c r="BF598" s="0" t="n">
        <f aca="false">SUMPRODUCT('FD inverse'!$A$56:$BH$56,'FD mesh'!$B$84:$BI$84,$E597:$BL597)+'FD inverse'!$A$56*$C598/Setup!$B$17+INDEX('FD inverse'!$A$56:$BH$56,1,'FD mesh'!$B$15+1)*Setup!$B$22</f>
        <v>0</v>
      </c>
      <c r="BG598" s="0" t="n">
        <f aca="false">SUMPRODUCT('FD inverse'!$A$57:$BH$57,'FD mesh'!$B$84:$BI$84,$E597:$BL597)+'FD inverse'!$A$57*$C598/Setup!$B$17+INDEX('FD inverse'!$A$57:$BH$57,1,'FD mesh'!$B$15+1)*Setup!$B$22</f>
        <v>0</v>
      </c>
      <c r="BH598" s="0" t="n">
        <f aca="false">SUMPRODUCT('FD inverse'!$A$58:$BH$58,'FD mesh'!$B$84:$BI$84,$E597:$BL597)+'FD inverse'!$A$58*$C598/Setup!$B$17+INDEX('FD inverse'!$A$58:$BH$58,1,'FD mesh'!$B$15+1)*Setup!$B$22</f>
        <v>0</v>
      </c>
      <c r="BI598" s="0" t="n">
        <f aca="false">SUMPRODUCT('FD inverse'!$A$59:$BH$59,'FD mesh'!$B$84:$BI$84,$E597:$BL597)+'FD inverse'!$A$59*$C598/Setup!$B$17+INDEX('FD inverse'!$A$59:$BH$59,1,'FD mesh'!$B$15+1)*Setup!$B$22</f>
        <v>0</v>
      </c>
      <c r="BJ598" s="0" t="n">
        <f aca="false">SUMPRODUCT('FD inverse'!$A$60:$BH$60,'FD mesh'!$B$84:$BI$84,$E597:$BL597)+'FD inverse'!$A$60*$C598/Setup!$B$17+INDEX('FD inverse'!$A$60:$BH$60,1,'FD mesh'!$B$15+1)*Setup!$B$22</f>
        <v>0</v>
      </c>
      <c r="BK598" s="0" t="n">
        <f aca="false">SUMPRODUCT('FD inverse'!$A$61:$BH$61,'FD mesh'!$B$84:$BI$84,$E597:$BL597)+'FD inverse'!$A$61*$C598/Setup!$B$17+INDEX('FD inverse'!$A$61:$BH$61,1,'FD mesh'!$B$15+1)*Setup!$B$22</f>
        <v>0</v>
      </c>
      <c r="BL598" s="0" t="n">
        <f aca="false">SUMPRODUCT('FD inverse'!$A$62:$BH$62,'FD mesh'!$B$84:$BI$84,$E597:$BL597)+'FD inverse'!$A$62*$C598/Setup!$B$17+INDEX('FD inverse'!$A$62:$BH$62,1,'FD mesh'!$B$15+1)*Setup!$B$22</f>
        <v>0</v>
      </c>
    </row>
    <row r="599" customFormat="false" ht="15" hidden="false" customHeight="false" outlineLevel="0" collapsed="false">
      <c r="A599" s="0" t="n">
        <v>594</v>
      </c>
      <c r="B599" s="0" t="n">
        <f aca="false">A599*Setup!$B$11/3600</f>
        <v>49.5</v>
      </c>
      <c r="C599" s="0" t="n">
        <f aca="false">Setup!$B$7+Setup!$B$8*COS(2*PI()*(B599-Setup!$B$9)/24)</f>
        <v>20.8265866388351</v>
      </c>
      <c r="D599" s="0" t="n">
        <f aca="false">(C599-E599)/Setup!$B$17</f>
        <v>-8.31023723190439</v>
      </c>
      <c r="E599" s="0" t="n">
        <f aca="false">SUMPRODUCT('FD inverse'!$A$3:$BH$3,'FD mesh'!$B$84:$BI$84,$E598:$BL598)+'FD inverse'!$A$3*$C599/Setup!$B$17+INDEX('FD inverse'!$A$3:$BH$3,1,'FD mesh'!$B$15+1)*Setup!$B$22</f>
        <v>21.9069174789826</v>
      </c>
      <c r="F599" s="0" t="n">
        <f aca="false">SUMPRODUCT('FD inverse'!$A$4:$BH$4,'FD mesh'!$B$84:$BI$84,$E598:$BL598)+'FD inverse'!$A$4*$C599/Setup!$B$17+INDEX('FD inverse'!$A$4:$BH$4,1,'FD mesh'!$B$15+1)*Setup!$B$22</f>
        <v>22.1458051946991</v>
      </c>
      <c r="G599" s="0" t="n">
        <f aca="false">SUMPRODUCT('FD inverse'!$A$5:$BH$5,'FD mesh'!$B$84:$BI$84,$E598:$BL598)+'FD inverse'!$A$5*$C599/Setup!$B$17+INDEX('FD inverse'!$A$5:$BH$5,1,'FD mesh'!$B$15+1)*Setup!$B$22</f>
        <v>22.3693717844106</v>
      </c>
      <c r="H599" s="0" t="n">
        <f aca="false">SUMPRODUCT('FD inverse'!$A$6:$BH$6,'FD mesh'!$B$84:$BI$84,$E598:$BL598)+'FD inverse'!$A$6*$C599/Setup!$B$17+INDEX('FD inverse'!$A$6:$BH$6,1,'FD mesh'!$B$15+1)*Setup!$B$22</f>
        <v>23.097628161891</v>
      </c>
      <c r="I599" s="0" t="n">
        <f aca="false">SUMPRODUCT('FD inverse'!$A$7:$BH$7,'FD mesh'!$B$84:$BI$84,$E598:$BL598)+'FD inverse'!$A$7*$C599/Setup!$B$17+INDEX('FD inverse'!$A$7:$BH$7,1,'FD mesh'!$B$15+1)*Setup!$B$22</f>
        <v>23.1567194233562</v>
      </c>
      <c r="J599" s="0" t="n">
        <f aca="false">SUMPRODUCT('FD inverse'!$A$8:$BH$8,'FD mesh'!$B$84:$BI$84,$E598:$BL598)+'FD inverse'!$A$8*$C599/Setup!$B$17+INDEX('FD inverse'!$A$8:$BH$8,1,'FD mesh'!$B$15+1)*Setup!$B$22</f>
        <v>23.2057824474653</v>
      </c>
      <c r="K599" s="0" t="n">
        <f aca="false">SUMPRODUCT('FD inverse'!$A$9:$BH$9,'FD mesh'!$B$84:$BI$84,$E598:$BL598)+'FD inverse'!$A$9*$C599/Setup!$B$17+INDEX('FD inverse'!$A$9:$BH$9,1,'FD mesh'!$B$15+1)*Setup!$B$22</f>
        <v>23.2454679567971</v>
      </c>
      <c r="L599" s="0" t="n">
        <f aca="false">SUMPRODUCT('FD inverse'!$A$10:$BH$10,'FD mesh'!$B$84:$BI$84,$E598:$BL598)+'FD inverse'!$A$10*$C599/Setup!$B$17+INDEX('FD inverse'!$A$10:$BH$10,1,'FD mesh'!$B$15+1)*Setup!$B$22</f>
        <v>23.2763805924508</v>
      </c>
      <c r="M599" s="0" t="n">
        <f aca="false">SUMPRODUCT('FD inverse'!$A$11:$BH$11,'FD mesh'!$B$84:$BI$84,$E598:$BL598)+'FD inverse'!$A$11*$C599/Setup!$B$17+INDEX('FD inverse'!$A$11:$BH$11,1,'FD mesh'!$B$15+1)*Setup!$B$22</f>
        <v>23.2990680591827</v>
      </c>
      <c r="N599" s="0" t="n">
        <f aca="false">SUMPRODUCT('FD inverse'!$A$12:$BH$12,'FD mesh'!$B$84:$BI$84,$E598:$BL598)+'FD inverse'!$A$12*$C599/Setup!$B$17+INDEX('FD inverse'!$A$12:$BH$12,1,'FD mesh'!$B$15+1)*Setup!$B$22</f>
        <v>23.3140119477784</v>
      </c>
      <c r="O599" s="0" t="n">
        <f aca="false">SUMPRODUCT('FD inverse'!$A$13:$BH$13,'FD mesh'!$B$84:$BI$84,$E598:$BL598)+'FD inverse'!$A$13*$C599/Setup!$B$17+INDEX('FD inverse'!$A$13:$BH$13,1,'FD mesh'!$B$15+1)*Setup!$B$22</f>
        <v>23.3216201456872</v>
      </c>
      <c r="P599" s="0" t="n">
        <f aca="false">SUMPRODUCT('FD inverse'!$A$14:$BH$14,'FD mesh'!$B$84:$BI$84,$E598:$BL598)+'FD inverse'!$A$14*$C599/Setup!$B$17+INDEX('FD inverse'!$A$14:$BH$14,1,'FD mesh'!$B$15+1)*Setup!$B$22</f>
        <v>23.3222207576276</v>
      </c>
      <c r="Q599" s="0" t="n">
        <f aca="false">SUMPRODUCT('FD inverse'!$A$15:$BH$15,'FD mesh'!$B$84:$BI$84,$E598:$BL598)+'FD inverse'!$A$15*$C599/Setup!$B$17+INDEX('FD inverse'!$A$15:$BH$15,1,'FD mesh'!$B$15+1)*Setup!$B$22</f>
        <v>23.3160574697825</v>
      </c>
      <c r="R599" s="0" t="n">
        <f aca="false">SUMPRODUCT('FD inverse'!$A$16:$BH$16,'FD mesh'!$B$84:$BI$84,$E598:$BL598)+'FD inverse'!$A$16*$C599/Setup!$B$17+INDEX('FD inverse'!$A$16:$BH$16,1,'FD mesh'!$B$15+1)*Setup!$B$22</f>
        <v>23.3032863040892</v>
      </c>
      <c r="S599" s="0" t="n">
        <f aca="false">SUMPRODUCT('FD inverse'!$A$17:$BH$17,'FD mesh'!$B$84:$BI$84,$E598:$BL598)+'FD inverse'!$A$17*$C599/Setup!$B$17+INDEX('FD inverse'!$A$17:$BH$17,1,'FD mesh'!$B$15+1)*Setup!$B$22</f>
        <v>22.7837314836545</v>
      </c>
      <c r="T599" s="0" t="n">
        <f aca="false">SUMPRODUCT('FD inverse'!$A$18:$BH$18,'FD mesh'!$B$84:$BI$84,$E598:$BL598)+'FD inverse'!$A$18*$C599/Setup!$B$17+INDEX('FD inverse'!$A$18:$BH$18,1,'FD mesh'!$B$15+1)*Setup!$B$22</f>
        <v>22.2612470866233</v>
      </c>
      <c r="U599" s="0" t="n">
        <f aca="false">SUMPRODUCT('FD inverse'!$A$19:$BH$19,'FD mesh'!$B$84:$BI$84,$E598:$BL598)+'FD inverse'!$A$19*$C599/Setup!$B$17+INDEX('FD inverse'!$A$19:$BH$19,1,'FD mesh'!$B$15+1)*Setup!$B$22</f>
        <v>21.7361448321233</v>
      </c>
      <c r="V599" s="0" t="n">
        <f aca="false">SUMPRODUCT('FD inverse'!$A$20:$BH$20,'FD mesh'!$B$84:$BI$84,$E598:$BL598)+'FD inverse'!$A$20*$C599/Setup!$B$17+INDEX('FD inverse'!$A$20:$BH$20,1,'FD mesh'!$B$15+1)*Setup!$B$22</f>
        <v>21.2087157011015</v>
      </c>
      <c r="W599" s="0" t="n">
        <f aca="false">SUMPRODUCT('FD inverse'!$A$21:$BH$21,'FD mesh'!$B$84:$BI$84,$E598:$BL598)+'FD inverse'!$A$21*$C599/Setup!$B$17+INDEX('FD inverse'!$A$21:$BH$21,1,'FD mesh'!$B$15+1)*Setup!$B$22</f>
        <v>20.6792309870106</v>
      </c>
      <c r="X599" s="0" t="n">
        <f aca="false">SUMPRODUCT('FD inverse'!$A$22:$BH$22,'FD mesh'!$B$84:$BI$84,$E598:$BL598)+'FD inverse'!$A$22*$C599/Setup!$B$17+INDEX('FD inverse'!$A$22:$BH$22,1,'FD mesh'!$B$15+1)*Setup!$B$22</f>
        <v>20.1479434658072</v>
      </c>
      <c r="Y599" s="0" t="n">
        <f aca="false">SUMPRODUCT('FD inverse'!$A$23:$BH$23,'FD mesh'!$B$84:$BI$84,$E598:$BL598)+'FD inverse'!$A$23*$C599/Setup!$B$17+INDEX('FD inverse'!$A$23:$BH$23,1,'FD mesh'!$B$15+1)*Setup!$B$22</f>
        <v>19.6150886723344</v>
      </c>
      <c r="Z599" s="0" t="n">
        <f aca="false">SUMPRODUCT('FD inverse'!$A$24:$BH$24,'FD mesh'!$B$84:$BI$84,$E598:$BL598)+'FD inverse'!$A$24*$C599/Setup!$B$17+INDEX('FD inverse'!$A$24:$BH$24,1,'FD mesh'!$B$15+1)*Setup!$B$22</f>
        <v>19.0808862709033</v>
      </c>
      <c r="AA599" s="0" t="n">
        <f aca="false">SUMPRODUCT('FD inverse'!$A$25:$BH$25,'FD mesh'!$B$84:$BI$84,$E598:$BL598)+'FD inverse'!$A$25*$C599/Setup!$B$17+INDEX('FD inverse'!$A$25:$BH$25,1,'FD mesh'!$B$15+1)*Setup!$B$22</f>
        <v>18.5455415085822</v>
      </c>
      <c r="AB599" s="0" t="n">
        <f aca="false">SUMPRODUCT('FD inverse'!$A$26:$BH$26,'FD mesh'!$B$84:$BI$84,$E598:$BL598)+'FD inverse'!$A$26*$C599/Setup!$B$17+INDEX('FD inverse'!$A$26:$BH$26,1,'FD mesh'!$B$15+1)*Setup!$B$22</f>
        <v>18.009246740336</v>
      </c>
      <c r="AC599" s="0" t="n">
        <f aca="false">SUMPRODUCT('FD inverse'!$A$27:$BH$27,'FD mesh'!$B$84:$BI$84,$E598:$BL598)+'FD inverse'!$A$27*$C599/Setup!$B$17+INDEX('FD inverse'!$A$27:$BH$27,1,'FD mesh'!$B$15+1)*Setup!$B$22</f>
        <v>17.4721830157348</v>
      </c>
      <c r="AD599" s="0" t="n">
        <f aca="false">SUMPRODUCT('FD inverse'!$A$28:$BH$28,'FD mesh'!$B$84:$BI$84,$E598:$BL598)+'FD inverse'!$A$28*$C599/Setup!$B$17+INDEX('FD inverse'!$A$28:$BH$28,1,'FD mesh'!$B$15+1)*Setup!$B$22</f>
        <v>16.9345217174725</v>
      </c>
      <c r="AE599" s="0" t="n">
        <f aca="false">SUMPRODUCT('FD inverse'!$A$29:$BH$29,'FD mesh'!$B$84:$BI$84,$E598:$BL598)+'FD inverse'!$A$29*$C599/Setup!$B$17+INDEX('FD inverse'!$A$29:$BH$29,1,'FD mesh'!$B$15+1)*Setup!$B$22</f>
        <v>16.3964262423804</v>
      </c>
      <c r="AF599" s="0" t="n">
        <f aca="false">SUMPRODUCT('FD inverse'!$A$30:$BH$30,'FD mesh'!$B$84:$BI$84,$E598:$BL598)+'FD inverse'!$A$30*$C599/Setup!$B$17+INDEX('FD inverse'!$A$30:$BH$30,1,'FD mesh'!$B$15+1)*Setup!$B$22</f>
        <v>15.8580537160153</v>
      </c>
      <c r="AG599" s="0" t="n">
        <f aca="false">SUMPRODUCT('FD inverse'!$A$31:$BH$31,'FD mesh'!$B$84:$BI$84,$E598:$BL598)+'FD inverse'!$A$31*$C599/Setup!$B$17+INDEX('FD inverse'!$A$31:$BH$31,1,'FD mesh'!$B$15+1)*Setup!$B$22</f>
        <v>15.319556732216</v>
      </c>
      <c r="AH599" s="0" t="n">
        <f aca="false">SUMPRODUCT('FD inverse'!$A$32:$BH$32,'FD mesh'!$B$84:$BI$84,$E598:$BL598)+'FD inverse'!$A$32*$C599/Setup!$B$17+INDEX('FD inverse'!$A$32:$BH$32,1,'FD mesh'!$B$15+1)*Setup!$B$22</f>
        <v>15.2968820989321</v>
      </c>
      <c r="AI599" s="0" t="n">
        <f aca="false">SUMPRODUCT('FD inverse'!$A$33:$BH$33,'FD mesh'!$B$84:$BI$84,$E598:$BL598)+'FD inverse'!$A$33*$C599/Setup!$B$17+INDEX('FD inverse'!$A$33:$BH$33,1,'FD mesh'!$B$15+1)*Setup!$B$22</f>
        <v>15.2742604207547</v>
      </c>
      <c r="AJ599" s="0" t="n">
        <f aca="false">SUMPRODUCT('FD inverse'!$A$34:$BH$34,'FD mesh'!$B$84:$BI$84,$E598:$BL598)+'FD inverse'!$A$34*$C599/Setup!$B$17+INDEX('FD inverse'!$A$34:$BH$34,1,'FD mesh'!$B$15+1)*Setup!$B$22</f>
        <v>15.2516982573683</v>
      </c>
      <c r="AK599" s="0" t="n">
        <f aca="false">SUMPRODUCT('FD inverse'!$A$35:$BH$35,'FD mesh'!$B$84:$BI$84,$E598:$BL598)+'FD inverse'!$A$35*$C599/Setup!$B$17+INDEX('FD inverse'!$A$35:$BH$35,1,'FD mesh'!$B$15+1)*Setup!$B$22</f>
        <v>15.2291996195878</v>
      </c>
      <c r="AL599" s="0" t="n">
        <f aca="false">SUMPRODUCT('FD inverse'!$A$36:$BH$36,'FD mesh'!$B$84:$BI$84,$E598:$BL598)+'FD inverse'!$A$36*$C599/Setup!$B$17+INDEX('FD inverse'!$A$36:$BH$36,1,'FD mesh'!$B$15+1)*Setup!$B$22</f>
        <v>15.2067661899202</v>
      </c>
      <c r="AM599" s="0" t="n">
        <f aca="false">SUMPRODUCT('FD inverse'!$A$37:$BH$37,'FD mesh'!$B$84:$BI$84,$E598:$BL598)+'FD inverse'!$A$37*$C599/Setup!$B$17+INDEX('FD inverse'!$A$37:$BH$37,1,'FD mesh'!$B$15+1)*Setup!$B$22</f>
        <v>15.1843975413205</v>
      </c>
      <c r="AN599" s="0" t="n">
        <f aca="false">SUMPRODUCT('FD inverse'!$A$38:$BH$38,'FD mesh'!$B$84:$BI$84,$E598:$BL598)+'FD inverse'!$A$38*$C599/Setup!$B$17+INDEX('FD inverse'!$A$38:$BH$38,1,'FD mesh'!$B$15+1)*Setup!$B$22</f>
        <v>15.1620913534651</v>
      </c>
      <c r="AO599" s="0" t="n">
        <f aca="false">SUMPRODUCT('FD inverse'!$A$39:$BH$39,'FD mesh'!$B$84:$BI$84,$E598:$BL598)+'FD inverse'!$A$39*$C599/Setup!$B$17+INDEX('FD inverse'!$A$39:$BH$39,1,'FD mesh'!$B$15+1)*Setup!$B$22</f>
        <v>15.1398436261129</v>
      </c>
      <c r="AP599" s="0" t="n">
        <f aca="false">SUMPRODUCT('FD inverse'!$A$40:$BH$40,'FD mesh'!$B$84:$BI$84,$E598:$BL598)+'FD inverse'!$A$40*$C599/Setup!$B$17+INDEX('FD inverse'!$A$40:$BH$40,1,'FD mesh'!$B$15+1)*Setup!$B$22</f>
        <v>15.1176488893376</v>
      </c>
      <c r="AQ599" s="0" t="n">
        <f aca="false">SUMPRODUCT('FD inverse'!$A$41:$BH$41,'FD mesh'!$B$84:$BI$84,$E598:$BL598)+'FD inverse'!$A$41*$C599/Setup!$B$17+INDEX('FD inverse'!$A$41:$BH$41,1,'FD mesh'!$B$15+1)*Setup!$B$22</f>
        <v>15.0955004106084</v>
      </c>
      <c r="AR599" s="0" t="n">
        <f aca="false">SUMPRODUCT('FD inverse'!$A$42:$BH$42,'FD mesh'!$B$84:$BI$84,$E598:$BL598)+'FD inverse'!$A$42*$C599/Setup!$B$17+INDEX('FD inverse'!$A$42:$BH$42,1,'FD mesh'!$B$15+1)*Setup!$B$22</f>
        <v>15.0733903988633</v>
      </c>
      <c r="AS599" s="0" t="n">
        <f aca="false">SUMPRODUCT('FD inverse'!$A$43:$BH$43,'FD mesh'!$B$84:$BI$84,$E598:$BL598)+'FD inverse'!$A$43*$C599/Setup!$B$17+INDEX('FD inverse'!$A$43:$BH$43,1,'FD mesh'!$B$15+1)*Setup!$B$22</f>
        <v>0</v>
      </c>
      <c r="AT599" s="0" t="n">
        <f aca="false">SUMPRODUCT('FD inverse'!$A$44:$BH$44,'FD mesh'!$B$84:$BI$84,$E598:$BL598)+'FD inverse'!$A$44*$C599/Setup!$B$17+INDEX('FD inverse'!$A$44:$BH$44,1,'FD mesh'!$B$15+1)*Setup!$B$22</f>
        <v>0</v>
      </c>
      <c r="AU599" s="0" t="n">
        <f aca="false">SUMPRODUCT('FD inverse'!$A$45:$BH$45,'FD mesh'!$B$84:$BI$84,$E598:$BL598)+'FD inverse'!$A$45*$C599/Setup!$B$17+INDEX('FD inverse'!$A$45:$BH$45,1,'FD mesh'!$B$15+1)*Setup!$B$22</f>
        <v>0</v>
      </c>
      <c r="AV599" s="0" t="n">
        <f aca="false">SUMPRODUCT('FD inverse'!$A$46:$BH$46,'FD mesh'!$B$84:$BI$84,$E598:$BL598)+'FD inverse'!$A$46*$C599/Setup!$B$17+INDEX('FD inverse'!$A$46:$BH$46,1,'FD mesh'!$B$15+1)*Setup!$B$22</f>
        <v>0</v>
      </c>
      <c r="AW599" s="0" t="n">
        <f aca="false">SUMPRODUCT('FD inverse'!$A$47:$BH$47,'FD mesh'!$B$84:$BI$84,$E598:$BL598)+'FD inverse'!$A$47*$C599/Setup!$B$17+INDEX('FD inverse'!$A$47:$BH$47,1,'FD mesh'!$B$15+1)*Setup!$B$22</f>
        <v>0</v>
      </c>
      <c r="AX599" s="0" t="n">
        <f aca="false">SUMPRODUCT('FD inverse'!$A$48:$BH$48,'FD mesh'!$B$84:$BI$84,$E598:$BL598)+'FD inverse'!$A$48*$C599/Setup!$B$17+INDEX('FD inverse'!$A$48:$BH$48,1,'FD mesh'!$B$15+1)*Setup!$B$22</f>
        <v>0</v>
      </c>
      <c r="AY599" s="0" t="n">
        <f aca="false">SUMPRODUCT('FD inverse'!$A$49:$BH$49,'FD mesh'!$B$84:$BI$84,$E598:$BL598)+'FD inverse'!$A$49*$C599/Setup!$B$17+INDEX('FD inverse'!$A$49:$BH$49,1,'FD mesh'!$B$15+1)*Setup!$B$22</f>
        <v>0</v>
      </c>
      <c r="AZ599" s="0" t="n">
        <f aca="false">SUMPRODUCT('FD inverse'!$A$50:$BH$50,'FD mesh'!$B$84:$BI$84,$E598:$BL598)+'FD inverse'!$A$50*$C599/Setup!$B$17+INDEX('FD inverse'!$A$50:$BH$50,1,'FD mesh'!$B$15+1)*Setup!$B$22</f>
        <v>0</v>
      </c>
      <c r="BA599" s="0" t="n">
        <f aca="false">SUMPRODUCT('FD inverse'!$A$51:$BH$51,'FD mesh'!$B$84:$BI$84,$E598:$BL598)+'FD inverse'!$A$51*$C599/Setup!$B$17+INDEX('FD inverse'!$A$51:$BH$51,1,'FD mesh'!$B$15+1)*Setup!$B$22</f>
        <v>0</v>
      </c>
      <c r="BB599" s="0" t="n">
        <f aca="false">SUMPRODUCT('FD inverse'!$A$52:$BH$52,'FD mesh'!$B$84:$BI$84,$E598:$BL598)+'FD inverse'!$A$52*$C599/Setup!$B$17+INDEX('FD inverse'!$A$52:$BH$52,1,'FD mesh'!$B$15+1)*Setup!$B$22</f>
        <v>0</v>
      </c>
      <c r="BC599" s="0" t="n">
        <f aca="false">SUMPRODUCT('FD inverse'!$A$53:$BH$53,'FD mesh'!$B$84:$BI$84,$E598:$BL598)+'FD inverse'!$A$53*$C599/Setup!$B$17+INDEX('FD inverse'!$A$53:$BH$53,1,'FD mesh'!$B$15+1)*Setup!$B$22</f>
        <v>0</v>
      </c>
      <c r="BD599" s="0" t="n">
        <f aca="false">SUMPRODUCT('FD inverse'!$A$54:$BH$54,'FD mesh'!$B$84:$BI$84,$E598:$BL598)+'FD inverse'!$A$54*$C599/Setup!$B$17+INDEX('FD inverse'!$A$54:$BH$54,1,'FD mesh'!$B$15+1)*Setup!$B$22</f>
        <v>0</v>
      </c>
      <c r="BE599" s="0" t="n">
        <f aca="false">SUMPRODUCT('FD inverse'!$A$55:$BH$55,'FD mesh'!$B$84:$BI$84,$E598:$BL598)+'FD inverse'!$A$55*$C599/Setup!$B$17+INDEX('FD inverse'!$A$55:$BH$55,1,'FD mesh'!$B$15+1)*Setup!$B$22</f>
        <v>0</v>
      </c>
      <c r="BF599" s="0" t="n">
        <f aca="false">SUMPRODUCT('FD inverse'!$A$56:$BH$56,'FD mesh'!$B$84:$BI$84,$E598:$BL598)+'FD inverse'!$A$56*$C599/Setup!$B$17+INDEX('FD inverse'!$A$56:$BH$56,1,'FD mesh'!$B$15+1)*Setup!$B$22</f>
        <v>0</v>
      </c>
      <c r="BG599" s="0" t="n">
        <f aca="false">SUMPRODUCT('FD inverse'!$A$57:$BH$57,'FD mesh'!$B$84:$BI$84,$E598:$BL598)+'FD inverse'!$A$57*$C599/Setup!$B$17+INDEX('FD inverse'!$A$57:$BH$57,1,'FD mesh'!$B$15+1)*Setup!$B$22</f>
        <v>0</v>
      </c>
      <c r="BH599" s="0" t="n">
        <f aca="false">SUMPRODUCT('FD inverse'!$A$58:$BH$58,'FD mesh'!$B$84:$BI$84,$E598:$BL598)+'FD inverse'!$A$58*$C599/Setup!$B$17+INDEX('FD inverse'!$A$58:$BH$58,1,'FD mesh'!$B$15+1)*Setup!$B$22</f>
        <v>0</v>
      </c>
      <c r="BI599" s="0" t="n">
        <f aca="false">SUMPRODUCT('FD inverse'!$A$59:$BH$59,'FD mesh'!$B$84:$BI$84,$E598:$BL598)+'FD inverse'!$A$59*$C599/Setup!$B$17+INDEX('FD inverse'!$A$59:$BH$59,1,'FD mesh'!$B$15+1)*Setup!$B$22</f>
        <v>0</v>
      </c>
      <c r="BJ599" s="0" t="n">
        <f aca="false">SUMPRODUCT('FD inverse'!$A$60:$BH$60,'FD mesh'!$B$84:$BI$84,$E598:$BL598)+'FD inverse'!$A$60*$C599/Setup!$B$17+INDEX('FD inverse'!$A$60:$BH$60,1,'FD mesh'!$B$15+1)*Setup!$B$22</f>
        <v>0</v>
      </c>
      <c r="BK599" s="0" t="n">
        <f aca="false">SUMPRODUCT('FD inverse'!$A$61:$BH$61,'FD mesh'!$B$84:$BI$84,$E598:$BL598)+'FD inverse'!$A$61*$C599/Setup!$B$17+INDEX('FD inverse'!$A$61:$BH$61,1,'FD mesh'!$B$15+1)*Setup!$B$22</f>
        <v>0</v>
      </c>
      <c r="BL599" s="0" t="n">
        <f aca="false">SUMPRODUCT('FD inverse'!$A$62:$BH$62,'FD mesh'!$B$84:$BI$84,$E598:$BL598)+'FD inverse'!$A$62*$C599/Setup!$B$17+INDEX('FD inverse'!$A$62:$BH$62,1,'FD mesh'!$B$15+1)*Setup!$B$22</f>
        <v>0</v>
      </c>
    </row>
    <row r="600" customFormat="false" ht="15" hidden="false" customHeight="false" outlineLevel="0" collapsed="false">
      <c r="A600" s="0" t="n">
        <v>595</v>
      </c>
      <c r="B600" s="0" t="n">
        <f aca="false">A600*Setup!$B$11/3600</f>
        <v>49.5833333333333</v>
      </c>
      <c r="C600" s="0" t="n">
        <f aca="false">Setup!$B$7+Setup!$B$8*COS(2*PI()*(B600-Setup!$B$9)/24)</f>
        <v>20.7742215829301</v>
      </c>
      <c r="D600" s="0" t="n">
        <f aca="false">(C600-E600)/Setup!$B$17</f>
        <v>-8.41986997574941</v>
      </c>
      <c r="E600" s="0" t="n">
        <f aca="false">SUMPRODUCT('FD inverse'!$A$3:$BH$3,'FD mesh'!$B$84:$BI$84,$E599:$BL599)+'FD inverse'!$A$3*$C600/Setup!$B$17+INDEX('FD inverse'!$A$3:$BH$3,1,'FD mesh'!$B$15+1)*Setup!$B$22</f>
        <v>21.8688046797775</v>
      </c>
      <c r="F600" s="0" t="n">
        <f aca="false">SUMPRODUCT('FD inverse'!$A$4:$BH$4,'FD mesh'!$B$84:$BI$84,$E599:$BL599)+'FD inverse'!$A$4*$C600/Setup!$B$17+INDEX('FD inverse'!$A$4:$BH$4,1,'FD mesh'!$B$15+1)*Setup!$B$22</f>
        <v>22.1111250413314</v>
      </c>
      <c r="G600" s="0" t="n">
        <f aca="false">SUMPRODUCT('FD inverse'!$A$5:$BH$5,'FD mesh'!$B$84:$BI$84,$E599:$BL599)+'FD inverse'!$A$5*$C600/Setup!$B$17+INDEX('FD inverse'!$A$5:$BH$5,1,'FD mesh'!$B$15+1)*Setup!$B$22</f>
        <v>22.3383932529862</v>
      </c>
      <c r="H600" s="0" t="n">
        <f aca="false">SUMPRODUCT('FD inverse'!$A$6:$BH$6,'FD mesh'!$B$84:$BI$84,$E599:$BL599)+'FD inverse'!$A$6*$C600/Setup!$B$17+INDEX('FD inverse'!$A$6:$BH$6,1,'FD mesh'!$B$15+1)*Setup!$B$22</f>
        <v>23.0794259316491</v>
      </c>
      <c r="I600" s="0" t="n">
        <f aca="false">SUMPRODUCT('FD inverse'!$A$7:$BH$7,'FD mesh'!$B$84:$BI$84,$E599:$BL599)+'FD inverse'!$A$7*$C600/Setup!$B$17+INDEX('FD inverse'!$A$7:$BH$7,1,'FD mesh'!$B$15+1)*Setup!$B$22</f>
        <v>23.1396346553532</v>
      </c>
      <c r="J600" s="0" t="n">
        <f aca="false">SUMPRODUCT('FD inverse'!$A$8:$BH$8,'FD mesh'!$B$84:$BI$84,$E599:$BL599)+'FD inverse'!$A$8*$C600/Setup!$B$17+INDEX('FD inverse'!$A$8:$BH$8,1,'FD mesh'!$B$15+1)*Setup!$B$22</f>
        <v>23.1897638699111</v>
      </c>
      <c r="K600" s="0" t="n">
        <f aca="false">SUMPRODUCT('FD inverse'!$A$9:$BH$9,'FD mesh'!$B$84:$BI$84,$E599:$BL599)+'FD inverse'!$A$9*$C600/Setup!$B$17+INDEX('FD inverse'!$A$9:$BH$9,1,'FD mesh'!$B$15+1)*Setup!$B$22</f>
        <v>23.2304425962363</v>
      </c>
      <c r="L600" s="0" t="n">
        <f aca="false">SUMPRODUCT('FD inverse'!$A$10:$BH$10,'FD mesh'!$B$84:$BI$84,$E599:$BL599)+'FD inverse'!$A$10*$C600/Setup!$B$17+INDEX('FD inverse'!$A$10:$BH$10,1,'FD mesh'!$B$15+1)*Setup!$B$22</f>
        <v>23.2622568030566</v>
      </c>
      <c r="M600" s="0" t="n">
        <f aca="false">SUMPRODUCT('FD inverse'!$A$11:$BH$11,'FD mesh'!$B$84:$BI$84,$E599:$BL599)+'FD inverse'!$A$11*$C600/Setup!$B$17+INDEX('FD inverse'!$A$11:$BH$11,1,'FD mesh'!$B$15+1)*Setup!$B$22</f>
        <v>23.2857383907654</v>
      </c>
      <c r="N600" s="0" t="n">
        <f aca="false">SUMPRODUCT('FD inverse'!$A$12:$BH$12,'FD mesh'!$B$84:$BI$84,$E599:$BL599)+'FD inverse'!$A$12*$C600/Setup!$B$17+INDEX('FD inverse'!$A$12:$BH$12,1,'FD mesh'!$B$15+1)*Setup!$B$22</f>
        <v>23.3013558673135</v>
      </c>
      <c r="O600" s="0" t="n">
        <f aca="false">SUMPRODUCT('FD inverse'!$A$13:$BH$13,'FD mesh'!$B$84:$BI$84,$E599:$BL599)+'FD inverse'!$A$13*$C600/Setup!$B$17+INDEX('FD inverse'!$A$13:$BH$13,1,'FD mesh'!$B$15+1)*Setup!$B$22</f>
        <v>23.3095066297229</v>
      </c>
      <c r="P600" s="0" t="n">
        <f aca="false">SUMPRODUCT('FD inverse'!$A$14:$BH$14,'FD mesh'!$B$84:$BI$84,$E599:$BL599)+'FD inverse'!$A$14*$C600/Setup!$B$17+INDEX('FD inverse'!$A$14:$BH$14,1,'FD mesh'!$B$15+1)*Setup!$B$22</f>
        <v>23.3105107750443</v>
      </c>
      <c r="Q600" s="0" t="n">
        <f aca="false">SUMPRODUCT('FD inverse'!$A$15:$BH$15,'FD mesh'!$B$84:$BI$84,$E599:$BL599)+'FD inverse'!$A$15*$C600/Setup!$B$17+INDEX('FD inverse'!$A$15:$BH$15,1,'FD mesh'!$B$15+1)*Setup!$B$22</f>
        <v>23.3046063760688</v>
      </c>
      <c r="R600" s="0" t="n">
        <f aca="false">SUMPRODUCT('FD inverse'!$A$16:$BH$16,'FD mesh'!$B$84:$BI$84,$E599:$BL599)+'FD inverse'!$A$16*$C600/Setup!$B$17+INDEX('FD inverse'!$A$16:$BH$16,1,'FD mesh'!$B$15+1)*Setup!$B$22</f>
        <v>23.2919461695924</v>
      </c>
      <c r="S600" s="0" t="n">
        <f aca="false">SUMPRODUCT('FD inverse'!$A$17:$BH$17,'FD mesh'!$B$84:$BI$84,$E599:$BL599)+'FD inverse'!$A$17*$C600/Setup!$B$17+INDEX('FD inverse'!$A$17:$BH$17,1,'FD mesh'!$B$15+1)*Setup!$B$22</f>
        <v>22.7735324597883</v>
      </c>
      <c r="T600" s="0" t="n">
        <f aca="false">SUMPRODUCT('FD inverse'!$A$18:$BH$18,'FD mesh'!$B$84:$BI$84,$E599:$BL599)+'FD inverse'!$A$18*$C600/Setup!$B$17+INDEX('FD inverse'!$A$18:$BH$18,1,'FD mesh'!$B$15+1)*Setup!$B$22</f>
        <v>22.2521173229607</v>
      </c>
      <c r="U600" s="0" t="n">
        <f aca="false">SUMPRODUCT('FD inverse'!$A$19:$BH$19,'FD mesh'!$B$84:$BI$84,$E599:$BL599)+'FD inverse'!$A$19*$C600/Setup!$B$17+INDEX('FD inverse'!$A$19:$BH$19,1,'FD mesh'!$B$15+1)*Setup!$B$22</f>
        <v>21.7280154271124</v>
      </c>
      <c r="V600" s="0" t="n">
        <f aca="false">SUMPRODUCT('FD inverse'!$A$20:$BH$20,'FD mesh'!$B$84:$BI$84,$E599:$BL599)+'FD inverse'!$A$20*$C600/Setup!$B$17+INDEX('FD inverse'!$A$20:$BH$20,1,'FD mesh'!$B$15+1)*Setup!$B$22</f>
        <v>21.2015211635037</v>
      </c>
      <c r="W600" s="0" t="n">
        <f aca="false">SUMPRODUCT('FD inverse'!$A$21:$BH$21,'FD mesh'!$B$84:$BI$84,$E599:$BL599)+'FD inverse'!$A$21*$C600/Setup!$B$17+INDEX('FD inverse'!$A$21:$BH$21,1,'FD mesh'!$B$15+1)*Setup!$B$22</f>
        <v>20.6729096502591</v>
      </c>
      <c r="X600" s="0" t="n">
        <f aca="false">SUMPRODUCT('FD inverse'!$A$22:$BH$22,'FD mesh'!$B$84:$BI$84,$E599:$BL599)+'FD inverse'!$A$22*$C600/Setup!$B$17+INDEX('FD inverse'!$A$22:$BH$22,1,'FD mesh'!$B$15+1)*Setup!$B$22</f>
        <v>20.1424378579134</v>
      </c>
      <c r="Y600" s="0" t="n">
        <f aca="false">SUMPRODUCT('FD inverse'!$A$23:$BH$23,'FD mesh'!$B$84:$BI$84,$E599:$BL599)+'FD inverse'!$A$23*$C600/Setup!$B$17+INDEX('FD inverse'!$A$23:$BH$23,1,'FD mesh'!$B$15+1)*Setup!$B$22</f>
        <v>19.610345843816</v>
      </c>
      <c r="Z600" s="0" t="n">
        <f aca="false">SUMPRODUCT('FD inverse'!$A$24:$BH$24,'FD mesh'!$B$84:$BI$84,$E599:$BL599)+'FD inverse'!$A$24*$C600/Setup!$B$17+INDEX('FD inverse'!$A$24:$BH$24,1,'FD mesh'!$B$15+1)*Setup!$B$22</f>
        <v>19.0768580830405</v>
      </c>
      <c r="AA600" s="0" t="n">
        <f aca="false">SUMPRODUCT('FD inverse'!$A$25:$BH$25,'FD mesh'!$B$84:$BI$84,$E599:$BL599)+'FD inverse'!$A$25*$C600/Setup!$B$17+INDEX('FD inverse'!$A$25:$BH$25,1,'FD mesh'!$B$15+1)*Setup!$B$22</f>
        <v>18.5421848841224</v>
      </c>
      <c r="AB600" s="0" t="n">
        <f aca="false">SUMPRODUCT('FD inverse'!$A$26:$BH$26,'FD mesh'!$B$84:$BI$84,$E599:$BL599)+'FD inverse'!$A$26*$C600/Setup!$B$17+INDEX('FD inverse'!$A$26:$BH$26,1,'FD mesh'!$B$15+1)*Setup!$B$22</f>
        <v>18.0065238785775</v>
      </c>
      <c r="AC600" s="0" t="n">
        <f aca="false">SUMPRODUCT('FD inverse'!$A$27:$BH$27,'FD mesh'!$B$84:$BI$84,$E599:$BL599)+'FD inverse'!$A$27*$C600/Setup!$B$17+INDEX('FD inverse'!$A$27:$BH$27,1,'FD mesh'!$B$15+1)*Setup!$B$22</f>
        <v>17.4700615737152</v>
      </c>
      <c r="AD600" s="0" t="n">
        <f aca="false">SUMPRODUCT('FD inverse'!$A$28:$BH$28,'FD mesh'!$B$84:$BI$84,$E599:$BL599)+'FD inverse'!$A$28*$C600/Setup!$B$17+INDEX('FD inverse'!$A$28:$BH$28,1,'FD mesh'!$B$15+1)*Setup!$B$22</f>
        <v>16.9329749587729</v>
      </c>
      <c r="AE600" s="0" t="n">
        <f aca="false">SUMPRODUCT('FD inverse'!$A$29:$BH$29,'FD mesh'!$B$84:$BI$84,$E599:$BL599)+'FD inverse'!$A$29*$C600/Setup!$B$17+INDEX('FD inverse'!$A$29:$BH$29,1,'FD mesh'!$B$15+1)*Setup!$B$22</f>
        <v>16.3954331548418</v>
      </c>
      <c r="AF600" s="0" t="n">
        <f aca="false">SUMPRODUCT('FD inverse'!$A$30:$BH$30,'FD mesh'!$B$84:$BI$84,$E599:$BL599)+'FD inverse'!$A$30*$C600/Setup!$B$17+INDEX('FD inverse'!$A$30:$BH$30,1,'FD mesh'!$B$15+1)*Setup!$B$22</f>
        <v>15.8575990994351</v>
      </c>
      <c r="AG600" s="0" t="n">
        <f aca="false">SUMPRODUCT('FD inverse'!$A$31:$BH$31,'FD mesh'!$B$84:$BI$84,$E599:$BL599)+'FD inverse'!$A$31*$C600/Setup!$B$17+INDEX('FD inverse'!$A$31:$BH$31,1,'FD mesh'!$B$15+1)*Setup!$B$22</f>
        <v>15.3196312568634</v>
      </c>
      <c r="AH600" s="0" t="n">
        <f aca="false">SUMPRODUCT('FD inverse'!$A$32:$BH$32,'FD mesh'!$B$84:$BI$84,$E599:$BL599)+'FD inverse'!$A$32*$C600/Setup!$B$17+INDEX('FD inverse'!$A$32:$BH$32,1,'FD mesh'!$B$15+1)*Setup!$B$22</f>
        <v>15.2969759044414</v>
      </c>
      <c r="AI600" s="0" t="n">
        <f aca="false">SUMPRODUCT('FD inverse'!$A$33:$BH$33,'FD mesh'!$B$84:$BI$84,$E599:$BL599)+'FD inverse'!$A$33*$C600/Setup!$B$17+INDEX('FD inverse'!$A$33:$BH$33,1,'FD mesh'!$B$15+1)*Setup!$B$22</f>
        <v>15.2743680385289</v>
      </c>
      <c r="AJ600" s="0" t="n">
        <f aca="false">SUMPRODUCT('FD inverse'!$A$34:$BH$34,'FD mesh'!$B$84:$BI$84,$E599:$BL599)+'FD inverse'!$A$34*$C600/Setup!$B$17+INDEX('FD inverse'!$A$34:$BH$34,1,'FD mesh'!$B$15+1)*Setup!$B$22</f>
        <v>15.2518146512124</v>
      </c>
      <c r="AK600" s="0" t="n">
        <f aca="false">SUMPRODUCT('FD inverse'!$A$35:$BH$35,'FD mesh'!$B$84:$BI$84,$E599:$BL599)+'FD inverse'!$A$35*$C600/Setup!$B$17+INDEX('FD inverse'!$A$35:$BH$35,1,'FD mesh'!$B$15+1)*Setup!$B$22</f>
        <v>15.2293201851408</v>
      </c>
      <c r="AL600" s="0" t="n">
        <f aca="false">SUMPRODUCT('FD inverse'!$A$36:$BH$36,'FD mesh'!$B$84:$BI$84,$E599:$BL599)+'FD inverse'!$A$36*$C600/Setup!$B$17+INDEX('FD inverse'!$A$36:$BH$36,1,'FD mesh'!$B$15+1)*Setup!$B$22</f>
        <v>15.2068867521291</v>
      </c>
      <c r="AM600" s="0" t="n">
        <f aca="false">SUMPRODUCT('FD inverse'!$A$37:$BH$37,'FD mesh'!$B$84:$BI$84,$E599:$BL599)+'FD inverse'!$A$37*$C600/Setup!$B$17+INDEX('FD inverse'!$A$37:$BH$37,1,'FD mesh'!$B$15+1)*Setup!$B$22</f>
        <v>15.1845143504846</v>
      </c>
      <c r="AN600" s="0" t="n">
        <f aca="false">SUMPRODUCT('FD inverse'!$A$38:$BH$38,'FD mesh'!$B$84:$BI$84,$E599:$BL599)+'FD inverse'!$A$38*$C600/Setup!$B$17+INDEX('FD inverse'!$A$38:$BH$38,1,'FD mesh'!$B$15+1)*Setup!$B$22</f>
        <v>15.1622010803294</v>
      </c>
      <c r="AO600" s="0" t="n">
        <f aca="false">SUMPRODUCT('FD inverse'!$A$39:$BH$39,'FD mesh'!$B$84:$BI$84,$E599:$BL599)+'FD inverse'!$A$39*$C600/Setup!$B$17+INDEX('FD inverse'!$A$39:$BH$39,1,'FD mesh'!$B$15+1)*Setup!$B$22</f>
        <v>15.1399433564402</v>
      </c>
      <c r="AP600" s="0" t="n">
        <f aca="false">SUMPRODUCT('FD inverse'!$A$40:$BH$40,'FD mesh'!$B$84:$BI$84,$E599:$BL599)+'FD inverse'!$A$40*$C600/Setup!$B$17+INDEX('FD inverse'!$A$40:$BH$40,1,'FD mesh'!$B$15+1)*Setup!$B$22</f>
        <v>15.1177361183399</v>
      </c>
      <c r="AQ600" s="0" t="n">
        <f aca="false">SUMPRODUCT('FD inverse'!$A$41:$BH$41,'FD mesh'!$B$84:$BI$84,$E599:$BL599)+'FD inverse'!$A$41*$C600/Setup!$B$17+INDEX('FD inverse'!$A$41:$BH$41,1,'FD mesh'!$B$15+1)*Setup!$B$22</f>
        <v>15.0955730375698</v>
      </c>
      <c r="AR600" s="0" t="n">
        <f aca="false">SUMPRODUCT('FD inverse'!$A$42:$BH$42,'FD mesh'!$B$84:$BI$84,$E599:$BL599)+'FD inverse'!$A$42*$C600/Setup!$B$17+INDEX('FD inverse'!$A$42:$BH$42,1,'FD mesh'!$B$15+1)*Setup!$B$22</f>
        <v>15.0734467222403</v>
      </c>
      <c r="AS600" s="0" t="n">
        <f aca="false">SUMPRODUCT('FD inverse'!$A$43:$BH$43,'FD mesh'!$B$84:$BI$84,$E599:$BL599)+'FD inverse'!$A$43*$C600/Setup!$B$17+INDEX('FD inverse'!$A$43:$BH$43,1,'FD mesh'!$B$15+1)*Setup!$B$22</f>
        <v>0</v>
      </c>
      <c r="AT600" s="0" t="n">
        <f aca="false">SUMPRODUCT('FD inverse'!$A$44:$BH$44,'FD mesh'!$B$84:$BI$84,$E599:$BL599)+'FD inverse'!$A$44*$C600/Setup!$B$17+INDEX('FD inverse'!$A$44:$BH$44,1,'FD mesh'!$B$15+1)*Setup!$B$22</f>
        <v>0</v>
      </c>
      <c r="AU600" s="0" t="n">
        <f aca="false">SUMPRODUCT('FD inverse'!$A$45:$BH$45,'FD mesh'!$B$84:$BI$84,$E599:$BL599)+'FD inverse'!$A$45*$C600/Setup!$B$17+INDEX('FD inverse'!$A$45:$BH$45,1,'FD mesh'!$B$15+1)*Setup!$B$22</f>
        <v>0</v>
      </c>
      <c r="AV600" s="0" t="n">
        <f aca="false">SUMPRODUCT('FD inverse'!$A$46:$BH$46,'FD mesh'!$B$84:$BI$84,$E599:$BL599)+'FD inverse'!$A$46*$C600/Setup!$B$17+INDEX('FD inverse'!$A$46:$BH$46,1,'FD mesh'!$B$15+1)*Setup!$B$22</f>
        <v>0</v>
      </c>
      <c r="AW600" s="0" t="n">
        <f aca="false">SUMPRODUCT('FD inverse'!$A$47:$BH$47,'FD mesh'!$B$84:$BI$84,$E599:$BL599)+'FD inverse'!$A$47*$C600/Setup!$B$17+INDEX('FD inverse'!$A$47:$BH$47,1,'FD mesh'!$B$15+1)*Setup!$B$22</f>
        <v>0</v>
      </c>
      <c r="AX600" s="0" t="n">
        <f aca="false">SUMPRODUCT('FD inverse'!$A$48:$BH$48,'FD mesh'!$B$84:$BI$84,$E599:$BL599)+'FD inverse'!$A$48*$C600/Setup!$B$17+INDEX('FD inverse'!$A$48:$BH$48,1,'FD mesh'!$B$15+1)*Setup!$B$22</f>
        <v>0</v>
      </c>
      <c r="AY600" s="0" t="n">
        <f aca="false">SUMPRODUCT('FD inverse'!$A$49:$BH$49,'FD mesh'!$B$84:$BI$84,$E599:$BL599)+'FD inverse'!$A$49*$C600/Setup!$B$17+INDEX('FD inverse'!$A$49:$BH$49,1,'FD mesh'!$B$15+1)*Setup!$B$22</f>
        <v>0</v>
      </c>
      <c r="AZ600" s="0" t="n">
        <f aca="false">SUMPRODUCT('FD inverse'!$A$50:$BH$50,'FD mesh'!$B$84:$BI$84,$E599:$BL599)+'FD inverse'!$A$50*$C600/Setup!$B$17+INDEX('FD inverse'!$A$50:$BH$50,1,'FD mesh'!$B$15+1)*Setup!$B$22</f>
        <v>0</v>
      </c>
      <c r="BA600" s="0" t="n">
        <f aca="false">SUMPRODUCT('FD inverse'!$A$51:$BH$51,'FD mesh'!$B$84:$BI$84,$E599:$BL599)+'FD inverse'!$A$51*$C600/Setup!$B$17+INDEX('FD inverse'!$A$51:$BH$51,1,'FD mesh'!$B$15+1)*Setup!$B$22</f>
        <v>0</v>
      </c>
      <c r="BB600" s="0" t="n">
        <f aca="false">SUMPRODUCT('FD inverse'!$A$52:$BH$52,'FD mesh'!$B$84:$BI$84,$E599:$BL599)+'FD inverse'!$A$52*$C600/Setup!$B$17+INDEX('FD inverse'!$A$52:$BH$52,1,'FD mesh'!$B$15+1)*Setup!$B$22</f>
        <v>0</v>
      </c>
      <c r="BC600" s="0" t="n">
        <f aca="false">SUMPRODUCT('FD inverse'!$A$53:$BH$53,'FD mesh'!$B$84:$BI$84,$E599:$BL599)+'FD inverse'!$A$53*$C600/Setup!$B$17+INDEX('FD inverse'!$A$53:$BH$53,1,'FD mesh'!$B$15+1)*Setup!$B$22</f>
        <v>0</v>
      </c>
      <c r="BD600" s="0" t="n">
        <f aca="false">SUMPRODUCT('FD inverse'!$A$54:$BH$54,'FD mesh'!$B$84:$BI$84,$E599:$BL599)+'FD inverse'!$A$54*$C600/Setup!$B$17+INDEX('FD inverse'!$A$54:$BH$54,1,'FD mesh'!$B$15+1)*Setup!$B$22</f>
        <v>0</v>
      </c>
      <c r="BE600" s="0" t="n">
        <f aca="false">SUMPRODUCT('FD inverse'!$A$55:$BH$55,'FD mesh'!$B$84:$BI$84,$E599:$BL599)+'FD inverse'!$A$55*$C600/Setup!$B$17+INDEX('FD inverse'!$A$55:$BH$55,1,'FD mesh'!$B$15+1)*Setup!$B$22</f>
        <v>0</v>
      </c>
      <c r="BF600" s="0" t="n">
        <f aca="false">SUMPRODUCT('FD inverse'!$A$56:$BH$56,'FD mesh'!$B$84:$BI$84,$E599:$BL599)+'FD inverse'!$A$56*$C600/Setup!$B$17+INDEX('FD inverse'!$A$56:$BH$56,1,'FD mesh'!$B$15+1)*Setup!$B$22</f>
        <v>0</v>
      </c>
      <c r="BG600" s="0" t="n">
        <f aca="false">SUMPRODUCT('FD inverse'!$A$57:$BH$57,'FD mesh'!$B$84:$BI$84,$E599:$BL599)+'FD inverse'!$A$57*$C600/Setup!$B$17+INDEX('FD inverse'!$A$57:$BH$57,1,'FD mesh'!$B$15+1)*Setup!$B$22</f>
        <v>0</v>
      </c>
      <c r="BH600" s="0" t="n">
        <f aca="false">SUMPRODUCT('FD inverse'!$A$58:$BH$58,'FD mesh'!$B$84:$BI$84,$E599:$BL599)+'FD inverse'!$A$58*$C600/Setup!$B$17+INDEX('FD inverse'!$A$58:$BH$58,1,'FD mesh'!$B$15+1)*Setup!$B$22</f>
        <v>0</v>
      </c>
      <c r="BI600" s="0" t="n">
        <f aca="false">SUMPRODUCT('FD inverse'!$A$59:$BH$59,'FD mesh'!$B$84:$BI$84,$E599:$BL599)+'FD inverse'!$A$59*$C600/Setup!$B$17+INDEX('FD inverse'!$A$59:$BH$59,1,'FD mesh'!$B$15+1)*Setup!$B$22</f>
        <v>0</v>
      </c>
      <c r="BJ600" s="0" t="n">
        <f aca="false">SUMPRODUCT('FD inverse'!$A$60:$BH$60,'FD mesh'!$B$84:$BI$84,$E599:$BL599)+'FD inverse'!$A$60*$C600/Setup!$B$17+INDEX('FD inverse'!$A$60:$BH$60,1,'FD mesh'!$B$15+1)*Setup!$B$22</f>
        <v>0</v>
      </c>
      <c r="BK600" s="0" t="n">
        <f aca="false">SUMPRODUCT('FD inverse'!$A$61:$BH$61,'FD mesh'!$B$84:$BI$84,$E599:$BL599)+'FD inverse'!$A$61*$C600/Setup!$B$17+INDEX('FD inverse'!$A$61:$BH$61,1,'FD mesh'!$B$15+1)*Setup!$B$22</f>
        <v>0</v>
      </c>
      <c r="BL600" s="0" t="n">
        <f aca="false">SUMPRODUCT('FD inverse'!$A$62:$BH$62,'FD mesh'!$B$84:$BI$84,$E599:$BL599)+'FD inverse'!$A$62*$C600/Setup!$B$17+INDEX('FD inverse'!$A$62:$BH$62,1,'FD mesh'!$B$15+1)*Setup!$B$22</f>
        <v>0</v>
      </c>
    </row>
    <row r="601" customFormat="false" ht="15" hidden="false" customHeight="false" outlineLevel="0" collapsed="false">
      <c r="A601" s="0" t="n">
        <v>596</v>
      </c>
      <c r="B601" s="0" t="n">
        <f aca="false">A601*Setup!$B$11/3600</f>
        <v>49.6666666666667</v>
      </c>
      <c r="C601" s="0" t="n">
        <f aca="false">Setup!$B$7+Setup!$B$8*COS(2*PI()*(B601-Setup!$B$9)/24)</f>
        <v>20.723391822844</v>
      </c>
      <c r="D601" s="0" t="n">
        <f aca="false">(C601-E601)/Setup!$B$17</f>
        <v>-8.52385360659492</v>
      </c>
      <c r="E601" s="0" t="n">
        <f aca="false">SUMPRODUCT('FD inverse'!$A$3:$BH$3,'FD mesh'!$B$84:$BI$84,$E600:$BL600)+'FD inverse'!$A$3*$C601/Setup!$B$17+INDEX('FD inverse'!$A$3:$BH$3,1,'FD mesh'!$B$15+1)*Setup!$B$22</f>
        <v>21.8314927917014</v>
      </c>
      <c r="F601" s="0" t="n">
        <f aca="false">SUMPRODUCT('FD inverse'!$A$4:$BH$4,'FD mesh'!$B$84:$BI$84,$E600:$BL600)+'FD inverse'!$A$4*$C601/Setup!$B$17+INDEX('FD inverse'!$A$4:$BH$4,1,'FD mesh'!$B$15+1)*Setup!$B$22</f>
        <v>22.0770817130121</v>
      </c>
      <c r="G601" s="0" t="n">
        <f aca="false">SUMPRODUCT('FD inverse'!$A$5:$BH$5,'FD mesh'!$B$84:$BI$84,$E600:$BL600)+'FD inverse'!$A$5*$C601/Setup!$B$17+INDEX('FD inverse'!$A$5:$BH$5,1,'FD mesh'!$B$15+1)*Setup!$B$22</f>
        <v>22.3078948841842</v>
      </c>
      <c r="H601" s="0" t="n">
        <f aca="false">SUMPRODUCT('FD inverse'!$A$6:$BH$6,'FD mesh'!$B$84:$BI$84,$E600:$BL600)+'FD inverse'!$A$6*$C601/Setup!$B$17+INDEX('FD inverse'!$A$6:$BH$6,1,'FD mesh'!$B$15+1)*Setup!$B$22</f>
        <v>23.0611887454044</v>
      </c>
      <c r="I601" s="0" t="n">
        <f aca="false">SUMPRODUCT('FD inverse'!$A$7:$BH$7,'FD mesh'!$B$84:$BI$84,$E600:$BL600)+'FD inverse'!$A$7*$C601/Setup!$B$17+INDEX('FD inverse'!$A$7:$BH$7,1,'FD mesh'!$B$15+1)*Setup!$B$22</f>
        <v>23.1224722180066</v>
      </c>
      <c r="J601" s="0" t="n">
        <f aca="false">SUMPRODUCT('FD inverse'!$A$8:$BH$8,'FD mesh'!$B$84:$BI$84,$E600:$BL600)+'FD inverse'!$A$8*$C601/Setup!$B$17+INDEX('FD inverse'!$A$8:$BH$8,1,'FD mesh'!$B$15+1)*Setup!$B$22</f>
        <v>23.1736303588408</v>
      </c>
      <c r="K601" s="0" t="n">
        <f aca="false">SUMPRODUCT('FD inverse'!$A$9:$BH$9,'FD mesh'!$B$84:$BI$84,$E600:$BL600)+'FD inverse'!$A$9*$C601/Setup!$B$17+INDEX('FD inverse'!$A$9:$BH$9,1,'FD mesh'!$B$15+1)*Setup!$B$22</f>
        <v>23.2152702040584</v>
      </c>
      <c r="L601" s="0" t="n">
        <f aca="false">SUMPRODUCT('FD inverse'!$A$10:$BH$10,'FD mesh'!$B$84:$BI$84,$E600:$BL600)+'FD inverse'!$A$10*$C601/Setup!$B$17+INDEX('FD inverse'!$A$10:$BH$10,1,'FD mesh'!$B$15+1)*Setup!$B$22</f>
        <v>23.2479587854543</v>
      </c>
      <c r="M601" s="0" t="n">
        <f aca="false">SUMPRODUCT('FD inverse'!$A$11:$BH$11,'FD mesh'!$B$84:$BI$84,$E600:$BL600)+'FD inverse'!$A$11*$C601/Setup!$B$17+INDEX('FD inverse'!$A$11:$BH$11,1,'FD mesh'!$B$15+1)*Setup!$B$22</f>
        <v>23.2722119582352</v>
      </c>
      <c r="N601" s="0" t="n">
        <f aca="false">SUMPRODUCT('FD inverse'!$A$12:$BH$12,'FD mesh'!$B$84:$BI$84,$E600:$BL600)+'FD inverse'!$A$12*$C601/Setup!$B$17+INDEX('FD inverse'!$A$12:$BH$12,1,'FD mesh'!$B$15+1)*Setup!$B$22</f>
        <v>23.2884849348332</v>
      </c>
      <c r="O601" s="0" t="n">
        <f aca="false">SUMPRODUCT('FD inverse'!$A$13:$BH$13,'FD mesh'!$B$84:$BI$84,$E600:$BL600)+'FD inverse'!$A$13*$C601/Setup!$B$17+INDEX('FD inverse'!$A$13:$BH$13,1,'FD mesh'!$B$15+1)*Setup!$B$22</f>
        <v>23.2971644409414</v>
      </c>
      <c r="P601" s="0" t="n">
        <f aca="false">SUMPRODUCT('FD inverse'!$A$14:$BH$14,'FD mesh'!$B$84:$BI$84,$E600:$BL600)+'FD inverse'!$A$14*$C601/Setup!$B$17+INDEX('FD inverse'!$A$14:$BH$14,1,'FD mesh'!$B$15+1)*Setup!$B$22</f>
        <v>23.2985624197448</v>
      </c>
      <c r="Q601" s="0" t="n">
        <f aca="false">SUMPRODUCT('FD inverse'!$A$15:$BH$15,'FD mesh'!$B$84:$BI$84,$E600:$BL600)+'FD inverse'!$A$15*$C601/Setup!$B$17+INDEX('FD inverse'!$A$15:$BH$15,1,'FD mesh'!$B$15+1)*Setup!$B$22</f>
        <v>23.2929112213803</v>
      </c>
      <c r="R601" s="0" t="n">
        <f aca="false">SUMPRODUCT('FD inverse'!$A$16:$BH$16,'FD mesh'!$B$84:$BI$84,$E600:$BL600)+'FD inverse'!$A$16*$C601/Setup!$B$17+INDEX('FD inverse'!$A$16:$BH$16,1,'FD mesh'!$B$15+1)*Setup!$B$22</f>
        <v>23.2803602267395</v>
      </c>
      <c r="S601" s="0" t="n">
        <f aca="false">SUMPRODUCT('FD inverse'!$A$17:$BH$17,'FD mesh'!$B$84:$BI$84,$E600:$BL600)+'FD inverse'!$A$17*$C601/Setup!$B$17+INDEX('FD inverse'!$A$17:$BH$17,1,'FD mesh'!$B$15+1)*Setup!$B$22</f>
        <v>22.7630952981465</v>
      </c>
      <c r="T601" s="0" t="n">
        <f aca="false">SUMPRODUCT('FD inverse'!$A$18:$BH$18,'FD mesh'!$B$84:$BI$84,$E600:$BL600)+'FD inverse'!$A$18*$C601/Setup!$B$17+INDEX('FD inverse'!$A$18:$BH$18,1,'FD mesh'!$B$15+1)*Setup!$B$22</f>
        <v>22.2427588619846</v>
      </c>
      <c r="U601" s="0" t="n">
        <f aca="false">SUMPRODUCT('FD inverse'!$A$19:$BH$19,'FD mesh'!$B$84:$BI$84,$E600:$BL600)+'FD inverse'!$A$19*$C601/Setup!$B$17+INDEX('FD inverse'!$A$19:$BH$19,1,'FD mesh'!$B$15+1)*Setup!$B$22</f>
        <v>21.7196683644497</v>
      </c>
      <c r="V601" s="0" t="n">
        <f aca="false">SUMPRODUCT('FD inverse'!$A$20:$BH$20,'FD mesh'!$B$84:$BI$84,$E600:$BL600)+'FD inverse'!$A$20*$C601/Setup!$B$17+INDEX('FD inverse'!$A$20:$BH$20,1,'FD mesh'!$B$15+1)*Setup!$B$22</f>
        <v>21.194121445617</v>
      </c>
      <c r="W601" s="0" t="n">
        <f aca="false">SUMPRODUCT('FD inverse'!$A$21:$BH$21,'FD mesh'!$B$84:$BI$84,$E600:$BL600)+'FD inverse'!$A$21*$C601/Setup!$B$17+INDEX('FD inverse'!$A$21:$BH$21,1,'FD mesh'!$B$15+1)*Setup!$B$22</f>
        <v>20.6663968955204</v>
      </c>
      <c r="X601" s="0" t="n">
        <f aca="false">SUMPRODUCT('FD inverse'!$A$22:$BH$22,'FD mesh'!$B$84:$BI$84,$E600:$BL600)+'FD inverse'!$A$22*$C601/Setup!$B$17+INDEX('FD inverse'!$A$22:$BH$22,1,'FD mesh'!$B$15+1)*Setup!$B$22</f>
        <v>20.1367557347437</v>
      </c>
      <c r="Y601" s="0" t="n">
        <f aca="false">SUMPRODUCT('FD inverse'!$A$23:$BH$23,'FD mesh'!$B$84:$BI$84,$E600:$BL600)+'FD inverse'!$A$23*$C601/Setup!$B$17+INDEX('FD inverse'!$A$23:$BH$23,1,'FD mesh'!$B$15+1)*Setup!$B$22</f>
        <v>19.6054424062912</v>
      </c>
      <c r="Z601" s="0" t="n">
        <f aca="false">SUMPRODUCT('FD inverse'!$A$24:$BH$24,'FD mesh'!$B$84:$BI$84,$E600:$BL600)+'FD inverse'!$A$24*$C601/Setup!$B$17+INDEX('FD inverse'!$A$24:$BH$24,1,'FD mesh'!$B$15+1)*Setup!$B$22</f>
        <v>19.0726860662244</v>
      </c>
      <c r="AA601" s="0" t="n">
        <f aca="false">SUMPRODUCT('FD inverse'!$A$25:$BH$25,'FD mesh'!$B$84:$BI$84,$E600:$BL600)+'FD inverse'!$A$25*$C601/Setup!$B$17+INDEX('FD inverse'!$A$25:$BH$25,1,'FD mesh'!$B$15+1)*Setup!$B$22</f>
        <v>18.5387019612087</v>
      </c>
      <c r="AB601" s="0" t="n">
        <f aca="false">SUMPRODUCT('FD inverse'!$A$26:$BH$26,'FD mesh'!$B$84:$BI$84,$E600:$BL600)+'FD inverse'!$A$26*$C601/Setup!$B$17+INDEX('FD inverse'!$A$26:$BH$26,1,'FD mesh'!$B$15+1)*Setup!$B$22</f>
        <v>18.0036928817357</v>
      </c>
      <c r="AC601" s="0" t="n">
        <f aca="false">SUMPRODUCT('FD inverse'!$A$27:$BH$27,'FD mesh'!$B$84:$BI$84,$E600:$BL600)+'FD inverse'!$A$27*$C601/Setup!$B$17+INDEX('FD inverse'!$A$27:$BH$27,1,'FD mesh'!$B$15+1)*Setup!$B$22</f>
        <v>17.4678506803349</v>
      </c>
      <c r="AD601" s="0" t="n">
        <f aca="false">SUMPRODUCT('FD inverse'!$A$28:$BH$28,'FD mesh'!$B$84:$BI$84,$E600:$BL600)+'FD inverse'!$A$28*$C601/Setup!$B$17+INDEX('FD inverse'!$A$28:$BH$28,1,'FD mesh'!$B$15+1)*Setup!$B$22</f>
        <v>16.9313578445965</v>
      </c>
      <c r="AE601" s="0" t="n">
        <f aca="false">SUMPRODUCT('FD inverse'!$A$29:$BH$29,'FD mesh'!$B$84:$BI$84,$E600:$BL600)+'FD inverse'!$A$29*$C601/Setup!$B$17+INDEX('FD inverse'!$A$29:$BH$29,1,'FD mesh'!$B$15+1)*Setup!$B$22</f>
        <v>16.3943891152577</v>
      </c>
      <c r="AF601" s="0" t="n">
        <f aca="false">SUMPRODUCT('FD inverse'!$A$30:$BH$30,'FD mesh'!$B$84:$BI$84,$E600:$BL600)+'FD inverse'!$A$30*$C601/Setup!$B$17+INDEX('FD inverse'!$A$30:$BH$30,1,'FD mesh'!$B$15+1)*Setup!$B$22</f>
        <v>15.8571131399841</v>
      </c>
      <c r="AG601" s="0" t="n">
        <f aca="false">SUMPRODUCT('FD inverse'!$A$31:$BH$31,'FD mesh'!$B$84:$BI$84,$E600:$BL600)+'FD inverse'!$A$31*$C601/Setup!$B$17+INDEX('FD inverse'!$A$31:$BH$31,1,'FD mesh'!$B$15+1)*Setup!$B$22</f>
        <v>15.3196941537863</v>
      </c>
      <c r="AH601" s="0" t="n">
        <f aca="false">SUMPRODUCT('FD inverse'!$A$32:$BH$32,'FD mesh'!$B$84:$BI$84,$E600:$BL600)+'FD inverse'!$A$32*$C601/Setup!$B$17+INDEX('FD inverse'!$A$32:$BH$32,1,'FD mesh'!$B$15+1)*Setup!$B$22</f>
        <v>15.2970589197552</v>
      </c>
      <c r="AI601" s="0" t="n">
        <f aca="false">SUMPRODUCT('FD inverse'!$A$33:$BH$33,'FD mesh'!$B$84:$BI$84,$E600:$BL600)+'FD inverse'!$A$33*$C601/Setup!$B$17+INDEX('FD inverse'!$A$33:$BH$33,1,'FD mesh'!$B$15+1)*Setup!$B$22</f>
        <v>15.2744657099881</v>
      </c>
      <c r="AJ601" s="0" t="n">
        <f aca="false">SUMPRODUCT('FD inverse'!$A$34:$BH$34,'FD mesh'!$B$84:$BI$84,$E600:$BL600)+'FD inverse'!$A$34*$C601/Setup!$B$17+INDEX('FD inverse'!$A$34:$BH$34,1,'FD mesh'!$B$15+1)*Setup!$B$22</f>
        <v>15.2519219437633</v>
      </c>
      <c r="AK601" s="0" t="n">
        <f aca="false">SUMPRODUCT('FD inverse'!$A$35:$BH$35,'FD mesh'!$B$84:$BI$84,$E600:$BL600)+'FD inverse'!$A$35*$C601/Setup!$B$17+INDEX('FD inverse'!$A$35:$BH$35,1,'FD mesh'!$B$15+1)*Setup!$B$22</f>
        <v>15.2294324914991</v>
      </c>
      <c r="AL601" s="0" t="n">
        <f aca="false">SUMPRODUCT('FD inverse'!$A$36:$BH$36,'FD mesh'!$B$84:$BI$84,$E600:$BL600)+'FD inverse'!$A$36*$C601/Setup!$B$17+INDEX('FD inverse'!$A$36:$BH$36,1,'FD mesh'!$B$15+1)*Setup!$B$22</f>
        <v>15.2069998913003</v>
      </c>
      <c r="AM601" s="0" t="n">
        <f aca="false">SUMPRODUCT('FD inverse'!$A$37:$BH$37,'FD mesh'!$B$84:$BI$84,$E600:$BL600)+'FD inverse'!$A$37*$C601/Setup!$B$17+INDEX('FD inverse'!$A$37:$BH$37,1,'FD mesh'!$B$15+1)*Setup!$B$22</f>
        <v>15.1846245647559</v>
      </c>
      <c r="AN601" s="0" t="n">
        <f aca="false">SUMPRODUCT('FD inverse'!$A$38:$BH$38,'FD mesh'!$B$84:$BI$84,$E600:$BL600)+'FD inverse'!$A$38*$C601/Setup!$B$17+INDEX('FD inverse'!$A$38:$BH$38,1,'FD mesh'!$B$15+1)*Setup!$B$22</f>
        <v>15.1623050312143</v>
      </c>
      <c r="AO601" s="0" t="n">
        <f aca="false">SUMPRODUCT('FD inverse'!$A$39:$BH$39,'FD mesh'!$B$84:$BI$84,$E600:$BL600)+'FD inverse'!$A$39*$C601/Setup!$B$17+INDEX('FD inverse'!$A$39:$BH$39,1,'FD mesh'!$B$15+1)*Setup!$B$22</f>
        <v>15.140038120005</v>
      </c>
      <c r="AP601" s="0" t="n">
        <f aca="false">SUMPRODUCT('FD inverse'!$A$40:$BH$40,'FD mesh'!$B$84:$BI$84,$E600:$BL600)+'FD inverse'!$A$40*$C601/Setup!$B$17+INDEX('FD inverse'!$A$40:$BH$40,1,'FD mesh'!$B$15+1)*Setup!$B$22</f>
        <v>15.1178191802948</v>
      </c>
      <c r="AQ601" s="0" t="n">
        <f aca="false">SUMPRODUCT('FD inverse'!$A$41:$BH$41,'FD mesh'!$B$84:$BI$84,$E600:$BL600)+'FD inverse'!$A$41*$C601/Setup!$B$17+INDEX('FD inverse'!$A$41:$BH$41,1,'FD mesh'!$B$15+1)*Setup!$B$22</f>
        <v>15.0956422884595</v>
      </c>
      <c r="AR601" s="0" t="n">
        <f aca="false">SUMPRODUCT('FD inverse'!$A$42:$BH$42,'FD mesh'!$B$84:$BI$84,$E600:$BL600)+'FD inverse'!$A$42*$C601/Setup!$B$17+INDEX('FD inverse'!$A$42:$BH$42,1,'FD mesh'!$B$15+1)*Setup!$B$22</f>
        <v>15.0735004530196</v>
      </c>
      <c r="AS601" s="0" t="n">
        <f aca="false">SUMPRODUCT('FD inverse'!$A$43:$BH$43,'FD mesh'!$B$84:$BI$84,$E600:$BL600)+'FD inverse'!$A$43*$C601/Setup!$B$17+INDEX('FD inverse'!$A$43:$BH$43,1,'FD mesh'!$B$15+1)*Setup!$B$22</f>
        <v>0</v>
      </c>
      <c r="AT601" s="0" t="n">
        <f aca="false">SUMPRODUCT('FD inverse'!$A$44:$BH$44,'FD mesh'!$B$84:$BI$84,$E600:$BL600)+'FD inverse'!$A$44*$C601/Setup!$B$17+INDEX('FD inverse'!$A$44:$BH$44,1,'FD mesh'!$B$15+1)*Setup!$B$22</f>
        <v>0</v>
      </c>
      <c r="AU601" s="0" t="n">
        <f aca="false">SUMPRODUCT('FD inverse'!$A$45:$BH$45,'FD mesh'!$B$84:$BI$84,$E600:$BL600)+'FD inverse'!$A$45*$C601/Setup!$B$17+INDEX('FD inverse'!$A$45:$BH$45,1,'FD mesh'!$B$15+1)*Setup!$B$22</f>
        <v>0</v>
      </c>
      <c r="AV601" s="0" t="n">
        <f aca="false">SUMPRODUCT('FD inverse'!$A$46:$BH$46,'FD mesh'!$B$84:$BI$84,$E600:$BL600)+'FD inverse'!$A$46*$C601/Setup!$B$17+INDEX('FD inverse'!$A$46:$BH$46,1,'FD mesh'!$B$15+1)*Setup!$B$22</f>
        <v>0</v>
      </c>
      <c r="AW601" s="0" t="n">
        <f aca="false">SUMPRODUCT('FD inverse'!$A$47:$BH$47,'FD mesh'!$B$84:$BI$84,$E600:$BL600)+'FD inverse'!$A$47*$C601/Setup!$B$17+INDEX('FD inverse'!$A$47:$BH$47,1,'FD mesh'!$B$15+1)*Setup!$B$22</f>
        <v>0</v>
      </c>
      <c r="AX601" s="0" t="n">
        <f aca="false">SUMPRODUCT('FD inverse'!$A$48:$BH$48,'FD mesh'!$B$84:$BI$84,$E600:$BL600)+'FD inverse'!$A$48*$C601/Setup!$B$17+INDEX('FD inverse'!$A$48:$BH$48,1,'FD mesh'!$B$15+1)*Setup!$B$22</f>
        <v>0</v>
      </c>
      <c r="AY601" s="0" t="n">
        <f aca="false">SUMPRODUCT('FD inverse'!$A$49:$BH$49,'FD mesh'!$B$84:$BI$84,$E600:$BL600)+'FD inverse'!$A$49*$C601/Setup!$B$17+INDEX('FD inverse'!$A$49:$BH$49,1,'FD mesh'!$B$15+1)*Setup!$B$22</f>
        <v>0</v>
      </c>
      <c r="AZ601" s="0" t="n">
        <f aca="false">SUMPRODUCT('FD inverse'!$A$50:$BH$50,'FD mesh'!$B$84:$BI$84,$E600:$BL600)+'FD inverse'!$A$50*$C601/Setup!$B$17+INDEX('FD inverse'!$A$50:$BH$50,1,'FD mesh'!$B$15+1)*Setup!$B$22</f>
        <v>0</v>
      </c>
      <c r="BA601" s="0" t="n">
        <f aca="false">SUMPRODUCT('FD inverse'!$A$51:$BH$51,'FD mesh'!$B$84:$BI$84,$E600:$BL600)+'FD inverse'!$A$51*$C601/Setup!$B$17+INDEX('FD inverse'!$A$51:$BH$51,1,'FD mesh'!$B$15+1)*Setup!$B$22</f>
        <v>0</v>
      </c>
      <c r="BB601" s="0" t="n">
        <f aca="false">SUMPRODUCT('FD inverse'!$A$52:$BH$52,'FD mesh'!$B$84:$BI$84,$E600:$BL600)+'FD inverse'!$A$52*$C601/Setup!$B$17+INDEX('FD inverse'!$A$52:$BH$52,1,'FD mesh'!$B$15+1)*Setup!$B$22</f>
        <v>0</v>
      </c>
      <c r="BC601" s="0" t="n">
        <f aca="false">SUMPRODUCT('FD inverse'!$A$53:$BH$53,'FD mesh'!$B$84:$BI$84,$E600:$BL600)+'FD inverse'!$A$53*$C601/Setup!$B$17+INDEX('FD inverse'!$A$53:$BH$53,1,'FD mesh'!$B$15+1)*Setup!$B$22</f>
        <v>0</v>
      </c>
      <c r="BD601" s="0" t="n">
        <f aca="false">SUMPRODUCT('FD inverse'!$A$54:$BH$54,'FD mesh'!$B$84:$BI$84,$E600:$BL600)+'FD inverse'!$A$54*$C601/Setup!$B$17+INDEX('FD inverse'!$A$54:$BH$54,1,'FD mesh'!$B$15+1)*Setup!$B$22</f>
        <v>0</v>
      </c>
      <c r="BE601" s="0" t="n">
        <f aca="false">SUMPRODUCT('FD inverse'!$A$55:$BH$55,'FD mesh'!$B$84:$BI$84,$E600:$BL600)+'FD inverse'!$A$55*$C601/Setup!$B$17+INDEX('FD inverse'!$A$55:$BH$55,1,'FD mesh'!$B$15+1)*Setup!$B$22</f>
        <v>0</v>
      </c>
      <c r="BF601" s="0" t="n">
        <f aca="false">SUMPRODUCT('FD inverse'!$A$56:$BH$56,'FD mesh'!$B$84:$BI$84,$E600:$BL600)+'FD inverse'!$A$56*$C601/Setup!$B$17+INDEX('FD inverse'!$A$56:$BH$56,1,'FD mesh'!$B$15+1)*Setup!$B$22</f>
        <v>0</v>
      </c>
      <c r="BG601" s="0" t="n">
        <f aca="false">SUMPRODUCT('FD inverse'!$A$57:$BH$57,'FD mesh'!$B$84:$BI$84,$E600:$BL600)+'FD inverse'!$A$57*$C601/Setup!$B$17+INDEX('FD inverse'!$A$57:$BH$57,1,'FD mesh'!$B$15+1)*Setup!$B$22</f>
        <v>0</v>
      </c>
      <c r="BH601" s="0" t="n">
        <f aca="false">SUMPRODUCT('FD inverse'!$A$58:$BH$58,'FD mesh'!$B$84:$BI$84,$E600:$BL600)+'FD inverse'!$A$58*$C601/Setup!$B$17+INDEX('FD inverse'!$A$58:$BH$58,1,'FD mesh'!$B$15+1)*Setup!$B$22</f>
        <v>0</v>
      </c>
      <c r="BI601" s="0" t="n">
        <f aca="false">SUMPRODUCT('FD inverse'!$A$59:$BH$59,'FD mesh'!$B$84:$BI$84,$E600:$BL600)+'FD inverse'!$A$59*$C601/Setup!$B$17+INDEX('FD inverse'!$A$59:$BH$59,1,'FD mesh'!$B$15+1)*Setup!$B$22</f>
        <v>0</v>
      </c>
      <c r="BJ601" s="0" t="n">
        <f aca="false">SUMPRODUCT('FD inverse'!$A$60:$BH$60,'FD mesh'!$B$84:$BI$84,$E600:$BL600)+'FD inverse'!$A$60*$C601/Setup!$B$17+INDEX('FD inverse'!$A$60:$BH$60,1,'FD mesh'!$B$15+1)*Setup!$B$22</f>
        <v>0</v>
      </c>
      <c r="BK601" s="0" t="n">
        <f aca="false">SUMPRODUCT('FD inverse'!$A$61:$BH$61,'FD mesh'!$B$84:$BI$84,$E600:$BL600)+'FD inverse'!$A$61*$C601/Setup!$B$17+INDEX('FD inverse'!$A$61:$BH$61,1,'FD mesh'!$B$15+1)*Setup!$B$22</f>
        <v>0</v>
      </c>
      <c r="BL601" s="0" t="n">
        <f aca="false">SUMPRODUCT('FD inverse'!$A$62:$BH$62,'FD mesh'!$B$84:$BI$84,$E600:$BL600)+'FD inverse'!$A$62*$C601/Setup!$B$17+INDEX('FD inverse'!$A$62:$BH$62,1,'FD mesh'!$B$15+1)*Setup!$B$22</f>
        <v>0</v>
      </c>
    </row>
    <row r="602" customFormat="false" ht="15" hidden="false" customHeight="false" outlineLevel="0" collapsed="false">
      <c r="A602" s="0" t="n">
        <v>597</v>
      </c>
      <c r="B602" s="0" t="n">
        <f aca="false">A602*Setup!$B$11/3600</f>
        <v>49.75</v>
      </c>
      <c r="C602" s="0" t="n">
        <f aca="false">Setup!$B$7+Setup!$B$8*COS(2*PI()*(B602-Setup!$B$9)/24)</f>
        <v>20.6741215507898</v>
      </c>
      <c r="D602" s="0" t="n">
        <f aca="false">(C602-E602)/Setup!$B$17</f>
        <v>-8.62214236314079</v>
      </c>
      <c r="E602" s="0" t="n">
        <f aca="false">SUMPRODUCT('FD inverse'!$A$3:$BH$3,'FD mesh'!$B$84:$BI$84,$E601:$BL601)+'FD inverse'!$A$3*$C602/Setup!$B$17+INDEX('FD inverse'!$A$3:$BH$3,1,'FD mesh'!$B$15+1)*Setup!$B$22</f>
        <v>21.7950000579981</v>
      </c>
      <c r="F602" s="0" t="n">
        <f aca="false">SUMPRODUCT('FD inverse'!$A$4:$BH$4,'FD mesh'!$B$84:$BI$84,$E601:$BL601)+'FD inverse'!$A$4*$C602/Setup!$B$17+INDEX('FD inverse'!$A$4:$BH$4,1,'FD mesh'!$B$15+1)*Setup!$B$22</f>
        <v>22.0436920077964</v>
      </c>
      <c r="G602" s="0" t="n">
        <f aca="false">SUMPRODUCT('FD inverse'!$A$5:$BH$5,'FD mesh'!$B$84:$BI$84,$E601:$BL601)+'FD inverse'!$A$5*$C602/Setup!$B$17+INDEX('FD inverse'!$A$5:$BH$5,1,'FD mesh'!$B$15+1)*Setup!$B$22</f>
        <v>22.2778918980392</v>
      </c>
      <c r="H602" s="0" t="n">
        <f aca="false">SUMPRODUCT('FD inverse'!$A$6:$BH$6,'FD mesh'!$B$84:$BI$84,$E601:$BL601)+'FD inverse'!$A$6*$C602/Setup!$B$17+INDEX('FD inverse'!$A$6:$BH$6,1,'FD mesh'!$B$15+1)*Setup!$B$22</f>
        <v>23.0429263518577</v>
      </c>
      <c r="I602" s="0" t="n">
        <f aca="false">SUMPRODUCT('FD inverse'!$A$7:$BH$7,'FD mesh'!$B$84:$BI$84,$E601:$BL601)+'FD inverse'!$A$7*$C602/Setup!$B$17+INDEX('FD inverse'!$A$7:$BH$7,1,'FD mesh'!$B$15+1)*Setup!$B$22</f>
        <v>23.105241379173</v>
      </c>
      <c r="J602" s="0" t="n">
        <f aca="false">SUMPRODUCT('FD inverse'!$A$8:$BH$8,'FD mesh'!$B$84:$BI$84,$E601:$BL601)+'FD inverse'!$A$8*$C602/Setup!$B$17+INDEX('FD inverse'!$A$8:$BH$8,1,'FD mesh'!$B$15+1)*Setup!$B$22</f>
        <v>23.1573907198608</v>
      </c>
      <c r="K602" s="0" t="n">
        <f aca="false">SUMPRODUCT('FD inverse'!$A$9:$BH$9,'FD mesh'!$B$84:$BI$84,$E601:$BL601)+'FD inverse'!$A$9*$C602/Setup!$B$17+INDEX('FD inverse'!$A$9:$BH$9,1,'FD mesh'!$B$15+1)*Setup!$B$22</f>
        <v>23.1999591525957</v>
      </c>
      <c r="L602" s="0" t="n">
        <f aca="false">SUMPRODUCT('FD inverse'!$A$10:$BH$10,'FD mesh'!$B$84:$BI$84,$E601:$BL601)+'FD inverse'!$A$10*$C602/Setup!$B$17+INDEX('FD inverse'!$A$10:$BH$10,1,'FD mesh'!$B$15+1)*Setup!$B$22</f>
        <v>23.233494516621</v>
      </c>
      <c r="M602" s="0" t="n">
        <f aca="false">SUMPRODUCT('FD inverse'!$A$11:$BH$11,'FD mesh'!$B$84:$BI$84,$E601:$BL601)+'FD inverse'!$A$11*$C602/Setup!$B$17+INDEX('FD inverse'!$A$11:$BH$11,1,'FD mesh'!$B$15+1)*Setup!$B$22</f>
        <v>23.2584963887093</v>
      </c>
      <c r="N602" s="0" t="n">
        <f aca="false">SUMPRODUCT('FD inverse'!$A$12:$BH$12,'FD mesh'!$B$84:$BI$84,$E601:$BL601)+'FD inverse'!$A$12*$C602/Setup!$B$17+INDEX('FD inverse'!$A$12:$BH$12,1,'FD mesh'!$B$15+1)*Setup!$B$22</f>
        <v>23.2754064793664</v>
      </c>
      <c r="O602" s="0" t="n">
        <f aca="false">SUMPRODUCT('FD inverse'!$A$13:$BH$13,'FD mesh'!$B$84:$BI$84,$E601:$BL601)+'FD inverse'!$A$13*$C602/Setup!$B$17+INDEX('FD inverse'!$A$13:$BH$13,1,'FD mesh'!$B$15+1)*Setup!$B$22</f>
        <v>23.2846006670932</v>
      </c>
      <c r="P602" s="0" t="n">
        <f aca="false">SUMPRODUCT('FD inverse'!$A$14:$BH$14,'FD mesh'!$B$84:$BI$84,$E601:$BL601)+'FD inverse'!$A$14*$C602/Setup!$B$17+INDEX('FD inverse'!$A$14:$BH$14,1,'FD mesh'!$B$15+1)*Setup!$B$22</f>
        <v>23.2863825988623</v>
      </c>
      <c r="Q602" s="0" t="n">
        <f aca="false">SUMPRODUCT('FD inverse'!$A$15:$BH$15,'FD mesh'!$B$84:$BI$84,$E601:$BL601)+'FD inverse'!$A$15*$C602/Setup!$B$17+INDEX('FD inverse'!$A$15:$BH$15,1,'FD mesh'!$B$15+1)*Setup!$B$22</f>
        <v>23.2809787955976</v>
      </c>
      <c r="R602" s="0" t="n">
        <f aca="false">SUMPRODUCT('FD inverse'!$A$16:$BH$16,'FD mesh'!$B$84:$BI$84,$E601:$BL601)+'FD inverse'!$A$16*$C602/Setup!$B$17+INDEX('FD inverse'!$A$16:$BH$16,1,'FD mesh'!$B$15+1)*Setup!$B$22</f>
        <v>23.2685352131099</v>
      </c>
      <c r="S602" s="0" t="n">
        <f aca="false">SUMPRODUCT('FD inverse'!$A$17:$BH$17,'FD mesh'!$B$84:$BI$84,$E601:$BL601)+'FD inverse'!$A$17*$C602/Setup!$B$17+INDEX('FD inverse'!$A$17:$BH$17,1,'FD mesh'!$B$15+1)*Setup!$B$22</f>
        <v>22.7524261205084</v>
      </c>
      <c r="T602" s="0" t="n">
        <f aca="false">SUMPRODUCT('FD inverse'!$A$18:$BH$18,'FD mesh'!$B$84:$BI$84,$E601:$BL601)+'FD inverse'!$A$18*$C602/Setup!$B$17+INDEX('FD inverse'!$A$18:$BH$18,1,'FD mesh'!$B$15+1)*Setup!$B$22</f>
        <v>22.2331772413448</v>
      </c>
      <c r="U602" s="0" t="n">
        <f aca="false">SUMPRODUCT('FD inverse'!$A$19:$BH$19,'FD mesh'!$B$84:$BI$84,$E601:$BL601)+'FD inverse'!$A$19*$C602/Setup!$B$17+INDEX('FD inverse'!$A$19:$BH$19,1,'FD mesh'!$B$15+1)*Setup!$B$22</f>
        <v>21.7111086281073</v>
      </c>
      <c r="V602" s="0" t="n">
        <f aca="false">SUMPRODUCT('FD inverse'!$A$20:$BH$20,'FD mesh'!$B$84:$BI$84,$E601:$BL601)+'FD inverse'!$A$20*$C602/Setup!$B$17+INDEX('FD inverse'!$A$20:$BH$20,1,'FD mesh'!$B$15+1)*Setup!$B$22</f>
        <v>21.186521006746</v>
      </c>
      <c r="W602" s="0" t="n">
        <f aca="false">SUMPRODUCT('FD inverse'!$A$21:$BH$21,'FD mesh'!$B$84:$BI$84,$E601:$BL601)+'FD inverse'!$A$21*$C602/Setup!$B$17+INDEX('FD inverse'!$A$21:$BH$21,1,'FD mesh'!$B$15+1)*Setup!$B$22</f>
        <v>20.6596966848028</v>
      </c>
      <c r="X602" s="0" t="n">
        <f aca="false">SUMPRODUCT('FD inverse'!$A$22:$BH$22,'FD mesh'!$B$84:$BI$84,$E601:$BL601)+'FD inverse'!$A$22*$C602/Setup!$B$17+INDEX('FD inverse'!$A$22:$BH$22,1,'FD mesh'!$B$15+1)*Setup!$B$22</f>
        <v>20.1309005865627</v>
      </c>
      <c r="Y602" s="0" t="n">
        <f aca="false">SUMPRODUCT('FD inverse'!$A$23:$BH$23,'FD mesh'!$B$84:$BI$84,$E601:$BL601)+'FD inverse'!$A$23*$C602/Setup!$B$17+INDEX('FD inverse'!$A$23:$BH$23,1,'FD mesh'!$B$15+1)*Setup!$B$22</f>
        <v>19.6003814018578</v>
      </c>
      <c r="Z602" s="0" t="n">
        <f aca="false">SUMPRODUCT('FD inverse'!$A$24:$BH$24,'FD mesh'!$B$84:$BI$84,$E601:$BL601)+'FD inverse'!$A$24*$C602/Setup!$B$17+INDEX('FD inverse'!$A$24:$BH$24,1,'FD mesh'!$B$15+1)*Setup!$B$22</f>
        <v>19.0683728358483</v>
      </c>
      <c r="AA602" s="0" t="n">
        <f aca="false">SUMPRODUCT('FD inverse'!$A$25:$BH$25,'FD mesh'!$B$84:$BI$84,$E601:$BL601)+'FD inverse'!$A$25*$C602/Setup!$B$17+INDEX('FD inverse'!$A$25:$BH$25,1,'FD mesh'!$B$15+1)*Setup!$B$22</f>
        <v>18.5350949477567</v>
      </c>
      <c r="AB602" s="0" t="n">
        <f aca="false">SUMPRODUCT('FD inverse'!$A$26:$BH$26,'FD mesh'!$B$84:$BI$84,$E601:$BL601)+'FD inverse'!$A$26*$C602/Setup!$B$17+INDEX('FD inverse'!$A$26:$BH$26,1,'FD mesh'!$B$15+1)*Setup!$B$22</f>
        <v>18.000755567135</v>
      </c>
      <c r="AC602" s="0" t="n">
        <f aca="false">SUMPRODUCT('FD inverse'!$A$27:$BH$27,'FD mesh'!$B$84:$BI$84,$E601:$BL601)+'FD inverse'!$A$27*$C602/Setup!$B$17+INDEX('FD inverse'!$A$27:$BH$27,1,'FD mesh'!$B$15+1)*Setup!$B$22</f>
        <v>17.4655517767879</v>
      </c>
      <c r="AD602" s="0" t="n">
        <f aca="false">SUMPRODUCT('FD inverse'!$A$28:$BH$28,'FD mesh'!$B$84:$BI$84,$E601:$BL601)+'FD inverse'!$A$28*$C602/Setup!$B$17+INDEX('FD inverse'!$A$28:$BH$28,1,'FD mesh'!$B$15+1)*Setup!$B$22</f>
        <v>16.9296714519684</v>
      </c>
      <c r="AE602" s="0" t="n">
        <f aca="false">SUMPRODUCT('FD inverse'!$A$29:$BH$29,'FD mesh'!$B$84:$BI$84,$E601:$BL601)+'FD inverse'!$A$29*$C602/Setup!$B$17+INDEX('FD inverse'!$A$29:$BH$29,1,'FD mesh'!$B$15+1)*Setup!$B$22</f>
        <v>16.3932948458897</v>
      </c>
      <c r="AF602" s="0" t="n">
        <f aca="false">SUMPRODUCT('FD inverse'!$A$30:$BH$30,'FD mesh'!$B$84:$BI$84,$E601:$BL601)+'FD inverse'!$A$30*$C602/Setup!$B$17+INDEX('FD inverse'!$A$30:$BH$30,1,'FD mesh'!$B$15+1)*Setup!$B$22</f>
        <v>15.8565962119685</v>
      </c>
      <c r="AG602" s="0" t="n">
        <f aca="false">SUMPRODUCT('FD inverse'!$A$31:$BH$31,'FD mesh'!$B$84:$BI$84,$E601:$BL601)+'FD inverse'!$A$31*$C602/Setup!$B$17+INDEX('FD inverse'!$A$31:$BH$31,1,'FD mesh'!$B$15+1)*Setup!$B$22</f>
        <v>15.319745453517</v>
      </c>
      <c r="AH602" s="0" t="n">
        <f aca="false">SUMPRODUCT('FD inverse'!$A$32:$BH$32,'FD mesh'!$B$84:$BI$84,$E601:$BL601)+'FD inverse'!$A$32*$C602/Setup!$B$17+INDEX('FD inverse'!$A$32:$BH$32,1,'FD mesh'!$B$15+1)*Setup!$B$22</f>
        <v>15.2971311622736</v>
      </c>
      <c r="AI602" s="0" t="n">
        <f aca="false">SUMPRODUCT('FD inverse'!$A$33:$BH$33,'FD mesh'!$B$84:$BI$84,$E601:$BL601)+'FD inverse'!$A$33*$C602/Setup!$B$17+INDEX('FD inverse'!$A$33:$BH$33,1,'FD mesh'!$B$15+1)*Setup!$B$22</f>
        <v>15.2745534418571</v>
      </c>
      <c r="AJ602" s="0" t="n">
        <f aca="false">SUMPRODUCT('FD inverse'!$A$34:$BH$34,'FD mesh'!$B$84:$BI$84,$E601:$BL601)+'FD inverse'!$A$34*$C602/Setup!$B$17+INDEX('FD inverse'!$A$34:$BH$34,1,'FD mesh'!$B$15+1)*Setup!$B$22</f>
        <v>15.2520201333333</v>
      </c>
      <c r="AK602" s="0" t="n">
        <f aca="false">SUMPRODUCT('FD inverse'!$A$35:$BH$35,'FD mesh'!$B$84:$BI$84,$E601:$BL601)+'FD inverse'!$A$35*$C602/Setup!$B$17+INDEX('FD inverse'!$A$35:$BH$35,1,'FD mesh'!$B$15+1)*Setup!$B$22</f>
        <v>15.2295365306315</v>
      </c>
      <c r="AL602" s="0" t="n">
        <f aca="false">SUMPRODUCT('FD inverse'!$A$36:$BH$36,'FD mesh'!$B$84:$BI$84,$E601:$BL601)+'FD inverse'!$A$36*$C602/Setup!$B$17+INDEX('FD inverse'!$A$36:$BH$36,1,'FD mesh'!$B$15+1)*Setup!$B$22</f>
        <v>15.2071055949349</v>
      </c>
      <c r="AM602" s="0" t="n">
        <f aca="false">SUMPRODUCT('FD inverse'!$A$37:$BH$37,'FD mesh'!$B$84:$BI$84,$E601:$BL601)+'FD inverse'!$A$37*$C602/Setup!$B$17+INDEX('FD inverse'!$A$37:$BH$37,1,'FD mesh'!$B$15+1)*Setup!$B$22</f>
        <v>15.1847281688528</v>
      </c>
      <c r="AN602" s="0" t="n">
        <f aca="false">SUMPRODUCT('FD inverse'!$A$38:$BH$38,'FD mesh'!$B$84:$BI$84,$E601:$BL601)+'FD inverse'!$A$38*$C602/Setup!$B$17+INDEX('FD inverse'!$A$38:$BH$38,1,'FD mesh'!$B$15+1)*Setup!$B$22</f>
        <v>15.1624031895509</v>
      </c>
      <c r="AO602" s="0" t="n">
        <f aca="false">SUMPRODUCT('FD inverse'!$A$39:$BH$39,'FD mesh'!$B$84:$BI$84,$E601:$BL601)+'FD inverse'!$A$39*$C602/Setup!$B$17+INDEX('FD inverse'!$A$39:$BH$39,1,'FD mesh'!$B$15+1)*Setup!$B$22</f>
        <v>15.14012790026</v>
      </c>
      <c r="AP602" s="0" t="n">
        <f aca="false">SUMPRODUCT('FD inverse'!$A$40:$BH$40,'FD mesh'!$B$84:$BI$84,$E601:$BL601)+'FD inverse'!$A$40*$C602/Setup!$B$17+INDEX('FD inverse'!$A$40:$BH$40,1,'FD mesh'!$B$15+1)*Setup!$B$22</f>
        <v>15.1178980598021</v>
      </c>
      <c r="AQ602" s="0" t="n">
        <f aca="false">SUMPRODUCT('FD inverse'!$A$41:$BH$41,'FD mesh'!$B$84:$BI$84,$E601:$BL601)+'FD inverse'!$A$41*$C602/Setup!$B$17+INDEX('FD inverse'!$A$41:$BH$41,1,'FD mesh'!$B$15+1)*Setup!$B$22</f>
        <v>15.0957081499677</v>
      </c>
      <c r="AR602" s="0" t="n">
        <f aca="false">SUMPRODUCT('FD inverse'!$A$42:$BH$42,'FD mesh'!$B$84:$BI$84,$E601:$BL601)+'FD inverse'!$A$42*$C602/Setup!$B$17+INDEX('FD inverse'!$A$42:$BH$42,1,'FD mesh'!$B$15+1)*Setup!$B$22</f>
        <v>15.0735515807458</v>
      </c>
      <c r="AS602" s="0" t="n">
        <f aca="false">SUMPRODUCT('FD inverse'!$A$43:$BH$43,'FD mesh'!$B$84:$BI$84,$E601:$BL601)+'FD inverse'!$A$43*$C602/Setup!$B$17+INDEX('FD inverse'!$A$43:$BH$43,1,'FD mesh'!$B$15+1)*Setup!$B$22</f>
        <v>0</v>
      </c>
      <c r="AT602" s="0" t="n">
        <f aca="false">SUMPRODUCT('FD inverse'!$A$44:$BH$44,'FD mesh'!$B$84:$BI$84,$E601:$BL601)+'FD inverse'!$A$44*$C602/Setup!$B$17+INDEX('FD inverse'!$A$44:$BH$44,1,'FD mesh'!$B$15+1)*Setup!$B$22</f>
        <v>0</v>
      </c>
      <c r="AU602" s="0" t="n">
        <f aca="false">SUMPRODUCT('FD inverse'!$A$45:$BH$45,'FD mesh'!$B$84:$BI$84,$E601:$BL601)+'FD inverse'!$A$45*$C602/Setup!$B$17+INDEX('FD inverse'!$A$45:$BH$45,1,'FD mesh'!$B$15+1)*Setup!$B$22</f>
        <v>0</v>
      </c>
      <c r="AV602" s="0" t="n">
        <f aca="false">SUMPRODUCT('FD inverse'!$A$46:$BH$46,'FD mesh'!$B$84:$BI$84,$E601:$BL601)+'FD inverse'!$A$46*$C602/Setup!$B$17+INDEX('FD inverse'!$A$46:$BH$46,1,'FD mesh'!$B$15+1)*Setup!$B$22</f>
        <v>0</v>
      </c>
      <c r="AW602" s="0" t="n">
        <f aca="false">SUMPRODUCT('FD inverse'!$A$47:$BH$47,'FD mesh'!$B$84:$BI$84,$E601:$BL601)+'FD inverse'!$A$47*$C602/Setup!$B$17+INDEX('FD inverse'!$A$47:$BH$47,1,'FD mesh'!$B$15+1)*Setup!$B$22</f>
        <v>0</v>
      </c>
      <c r="AX602" s="0" t="n">
        <f aca="false">SUMPRODUCT('FD inverse'!$A$48:$BH$48,'FD mesh'!$B$84:$BI$84,$E601:$BL601)+'FD inverse'!$A$48*$C602/Setup!$B$17+INDEX('FD inverse'!$A$48:$BH$48,1,'FD mesh'!$B$15+1)*Setup!$B$22</f>
        <v>0</v>
      </c>
      <c r="AY602" s="0" t="n">
        <f aca="false">SUMPRODUCT('FD inverse'!$A$49:$BH$49,'FD mesh'!$B$84:$BI$84,$E601:$BL601)+'FD inverse'!$A$49*$C602/Setup!$B$17+INDEX('FD inverse'!$A$49:$BH$49,1,'FD mesh'!$B$15+1)*Setup!$B$22</f>
        <v>0</v>
      </c>
      <c r="AZ602" s="0" t="n">
        <f aca="false">SUMPRODUCT('FD inverse'!$A$50:$BH$50,'FD mesh'!$B$84:$BI$84,$E601:$BL601)+'FD inverse'!$A$50*$C602/Setup!$B$17+INDEX('FD inverse'!$A$50:$BH$50,1,'FD mesh'!$B$15+1)*Setup!$B$22</f>
        <v>0</v>
      </c>
      <c r="BA602" s="0" t="n">
        <f aca="false">SUMPRODUCT('FD inverse'!$A$51:$BH$51,'FD mesh'!$B$84:$BI$84,$E601:$BL601)+'FD inverse'!$A$51*$C602/Setup!$B$17+INDEX('FD inverse'!$A$51:$BH$51,1,'FD mesh'!$B$15+1)*Setup!$B$22</f>
        <v>0</v>
      </c>
      <c r="BB602" s="0" t="n">
        <f aca="false">SUMPRODUCT('FD inverse'!$A$52:$BH$52,'FD mesh'!$B$84:$BI$84,$E601:$BL601)+'FD inverse'!$A$52*$C602/Setup!$B$17+INDEX('FD inverse'!$A$52:$BH$52,1,'FD mesh'!$B$15+1)*Setup!$B$22</f>
        <v>0</v>
      </c>
      <c r="BC602" s="0" t="n">
        <f aca="false">SUMPRODUCT('FD inverse'!$A$53:$BH$53,'FD mesh'!$B$84:$BI$84,$E601:$BL601)+'FD inverse'!$A$53*$C602/Setup!$B$17+INDEX('FD inverse'!$A$53:$BH$53,1,'FD mesh'!$B$15+1)*Setup!$B$22</f>
        <v>0</v>
      </c>
      <c r="BD602" s="0" t="n">
        <f aca="false">SUMPRODUCT('FD inverse'!$A$54:$BH$54,'FD mesh'!$B$84:$BI$84,$E601:$BL601)+'FD inverse'!$A$54*$C602/Setup!$B$17+INDEX('FD inverse'!$A$54:$BH$54,1,'FD mesh'!$B$15+1)*Setup!$B$22</f>
        <v>0</v>
      </c>
      <c r="BE602" s="0" t="n">
        <f aca="false">SUMPRODUCT('FD inverse'!$A$55:$BH$55,'FD mesh'!$B$84:$BI$84,$E601:$BL601)+'FD inverse'!$A$55*$C602/Setup!$B$17+INDEX('FD inverse'!$A$55:$BH$55,1,'FD mesh'!$B$15+1)*Setup!$B$22</f>
        <v>0</v>
      </c>
      <c r="BF602" s="0" t="n">
        <f aca="false">SUMPRODUCT('FD inverse'!$A$56:$BH$56,'FD mesh'!$B$84:$BI$84,$E601:$BL601)+'FD inverse'!$A$56*$C602/Setup!$B$17+INDEX('FD inverse'!$A$56:$BH$56,1,'FD mesh'!$B$15+1)*Setup!$B$22</f>
        <v>0</v>
      </c>
      <c r="BG602" s="0" t="n">
        <f aca="false">SUMPRODUCT('FD inverse'!$A$57:$BH$57,'FD mesh'!$B$84:$BI$84,$E601:$BL601)+'FD inverse'!$A$57*$C602/Setup!$B$17+INDEX('FD inverse'!$A$57:$BH$57,1,'FD mesh'!$B$15+1)*Setup!$B$22</f>
        <v>0</v>
      </c>
      <c r="BH602" s="0" t="n">
        <f aca="false">SUMPRODUCT('FD inverse'!$A$58:$BH$58,'FD mesh'!$B$84:$BI$84,$E601:$BL601)+'FD inverse'!$A$58*$C602/Setup!$B$17+INDEX('FD inverse'!$A$58:$BH$58,1,'FD mesh'!$B$15+1)*Setup!$B$22</f>
        <v>0</v>
      </c>
      <c r="BI602" s="0" t="n">
        <f aca="false">SUMPRODUCT('FD inverse'!$A$59:$BH$59,'FD mesh'!$B$84:$BI$84,$E601:$BL601)+'FD inverse'!$A$59*$C602/Setup!$B$17+INDEX('FD inverse'!$A$59:$BH$59,1,'FD mesh'!$B$15+1)*Setup!$B$22</f>
        <v>0</v>
      </c>
      <c r="BJ602" s="0" t="n">
        <f aca="false">SUMPRODUCT('FD inverse'!$A$60:$BH$60,'FD mesh'!$B$84:$BI$84,$E601:$BL601)+'FD inverse'!$A$60*$C602/Setup!$B$17+INDEX('FD inverse'!$A$60:$BH$60,1,'FD mesh'!$B$15+1)*Setup!$B$22</f>
        <v>0</v>
      </c>
      <c r="BK602" s="0" t="n">
        <f aca="false">SUMPRODUCT('FD inverse'!$A$61:$BH$61,'FD mesh'!$B$84:$BI$84,$E601:$BL601)+'FD inverse'!$A$61*$C602/Setup!$B$17+INDEX('FD inverse'!$A$61:$BH$61,1,'FD mesh'!$B$15+1)*Setup!$B$22</f>
        <v>0</v>
      </c>
      <c r="BL602" s="0" t="n">
        <f aca="false">SUMPRODUCT('FD inverse'!$A$62:$BH$62,'FD mesh'!$B$84:$BI$84,$E601:$BL601)+'FD inverse'!$A$62*$C602/Setup!$B$17+INDEX('FD inverse'!$A$62:$BH$62,1,'FD mesh'!$B$15+1)*Setup!$B$22</f>
        <v>0</v>
      </c>
    </row>
    <row r="603" customFormat="false" ht="15" hidden="false" customHeight="false" outlineLevel="0" collapsed="false">
      <c r="A603" s="0" t="n">
        <v>598</v>
      </c>
      <c r="B603" s="0" t="n">
        <f aca="false">A603*Setup!$B$11/3600</f>
        <v>49.8333333333333</v>
      </c>
      <c r="C603" s="0" t="n">
        <f aca="false">Setup!$B$7+Setup!$B$8*COS(2*PI()*(B603-Setup!$B$9)/24)</f>
        <v>20.6264342167485</v>
      </c>
      <c r="D603" s="0" t="n">
        <f aca="false">(C603-E603)/Setup!$B$17</f>
        <v>-8.71469317614215</v>
      </c>
      <c r="E603" s="0" t="n">
        <f aca="false">SUMPRODUCT('FD inverse'!$A$3:$BH$3,'FD mesh'!$B$84:$BI$84,$E602:$BL602)+'FD inverse'!$A$3*$C603/Setup!$B$17+INDEX('FD inverse'!$A$3:$BH$3,1,'FD mesh'!$B$15+1)*Setup!$B$22</f>
        <v>21.7593443296469</v>
      </c>
      <c r="F603" s="0" t="n">
        <f aca="false">SUMPRODUCT('FD inverse'!$A$4:$BH$4,'FD mesh'!$B$84:$BI$84,$E602:$BL602)+'FD inverse'!$A$4*$C603/Setup!$B$17+INDEX('FD inverse'!$A$4:$BH$4,1,'FD mesh'!$B$15+1)*Setup!$B$22</f>
        <v>22.0109724097138</v>
      </c>
      <c r="G603" s="0" t="n">
        <f aca="false">SUMPRODUCT('FD inverse'!$A$5:$BH$5,'FD mesh'!$B$84:$BI$84,$E602:$BL602)+'FD inverse'!$A$5*$C603/Setup!$B$17+INDEX('FD inverse'!$A$5:$BH$5,1,'FD mesh'!$B$15+1)*Setup!$B$22</f>
        <v>22.2483992753352</v>
      </c>
      <c r="H603" s="0" t="n">
        <f aca="false">SUMPRODUCT('FD inverse'!$A$6:$BH$6,'FD mesh'!$B$84:$BI$84,$E602:$BL602)+'FD inverse'!$A$6*$C603/Setup!$B$17+INDEX('FD inverse'!$A$6:$BH$6,1,'FD mesh'!$B$15+1)*Setup!$B$22</f>
        <v>23.0246485064347</v>
      </c>
      <c r="I603" s="0" t="n">
        <f aca="false">SUMPRODUCT('FD inverse'!$A$7:$BH$7,'FD mesh'!$B$84:$BI$84,$E602:$BL602)+'FD inverse'!$A$7*$C603/Setup!$B$17+INDEX('FD inverse'!$A$7:$BH$7,1,'FD mesh'!$B$15+1)*Setup!$B$22</f>
        <v>23.0879514338408</v>
      </c>
      <c r="J603" s="0" t="n">
        <f aca="false">SUMPRODUCT('FD inverse'!$A$8:$BH$8,'FD mesh'!$B$84:$BI$84,$E602:$BL602)+'FD inverse'!$A$8*$C603/Setup!$B$17+INDEX('FD inverse'!$A$8:$BH$8,1,'FD mesh'!$B$15+1)*Setup!$B$22</f>
        <v>23.1410538035289</v>
      </c>
      <c r="K603" s="0" t="n">
        <f aca="false">SUMPRODUCT('FD inverse'!$A$9:$BH$9,'FD mesh'!$B$84:$BI$84,$E602:$BL602)+'FD inverse'!$A$9*$C603/Setup!$B$17+INDEX('FD inverse'!$A$9:$BH$9,1,'FD mesh'!$B$15+1)*Setup!$B$22</f>
        <v>23.1845178744962</v>
      </c>
      <c r="L603" s="0" t="n">
        <f aca="false">SUMPRODUCT('FD inverse'!$A$10:$BH$10,'FD mesh'!$B$84:$BI$84,$E602:$BL602)+'FD inverse'!$A$10*$C603/Setup!$B$17+INDEX('FD inverse'!$A$10:$BH$10,1,'FD mesh'!$B$15+1)*Setup!$B$22</f>
        <v>23.2188720468796</v>
      </c>
      <c r="M603" s="0" t="n">
        <f aca="false">SUMPRODUCT('FD inverse'!$A$11:$BH$11,'FD mesh'!$B$84:$BI$84,$E602:$BL602)+'FD inverse'!$A$11*$C603/Setup!$B$17+INDEX('FD inverse'!$A$11:$BH$11,1,'FD mesh'!$B$15+1)*Setup!$B$22</f>
        <v>23.2445993934569</v>
      </c>
      <c r="N603" s="0" t="n">
        <f aca="false">SUMPRODUCT('FD inverse'!$A$12:$BH$12,'FD mesh'!$B$84:$BI$84,$E602:$BL602)+'FD inverse'!$A$12*$C603/Setup!$B$17+INDEX('FD inverse'!$A$12:$BH$12,1,'FD mesh'!$B$15+1)*Setup!$B$22</f>
        <v>23.2621279227762</v>
      </c>
      <c r="O603" s="0" t="n">
        <f aca="false">SUMPRODUCT('FD inverse'!$A$13:$BH$13,'FD mesh'!$B$84:$BI$84,$E602:$BL602)+'FD inverse'!$A$13*$C603/Setup!$B$17+INDEX('FD inverse'!$A$13:$BH$13,1,'FD mesh'!$B$15+1)*Setup!$B$22</f>
        <v>23.2718224954051</v>
      </c>
      <c r="P603" s="0" t="n">
        <f aca="false">SUMPRODUCT('FD inverse'!$A$14:$BH$14,'FD mesh'!$B$84:$BI$84,$E602:$BL602)+'FD inverse'!$A$14*$C603/Setup!$B$17+INDEX('FD inverse'!$A$14:$BH$14,1,'FD mesh'!$B$15+1)*Setup!$B$22</f>
        <v>23.2739783236752</v>
      </c>
      <c r="Q603" s="0" t="n">
        <f aca="false">SUMPRODUCT('FD inverse'!$A$15:$BH$15,'FD mesh'!$B$84:$BI$84,$E602:$BL602)+'FD inverse'!$A$15*$C603/Setup!$B$17+INDEX('FD inverse'!$A$15:$BH$15,1,'FD mesh'!$B$15+1)*Setup!$B$22</f>
        <v>23.2688159954929</v>
      </c>
      <c r="R603" s="0" t="n">
        <f aca="false">SUMPRODUCT('FD inverse'!$A$16:$BH$16,'FD mesh'!$B$84:$BI$84,$E602:$BL602)+'FD inverse'!$A$16*$C603/Setup!$B$17+INDEX('FD inverse'!$A$16:$BH$16,1,'FD mesh'!$B$15+1)*Setup!$B$22</f>
        <v>23.2564779740334</v>
      </c>
      <c r="S603" s="0" t="n">
        <f aca="false">SUMPRODUCT('FD inverse'!$A$17:$BH$17,'FD mesh'!$B$84:$BI$84,$E602:$BL602)+'FD inverse'!$A$17*$C603/Setup!$B$17+INDEX('FD inverse'!$A$17:$BH$17,1,'FD mesh'!$B$15+1)*Setup!$B$22</f>
        <v>22.7415311533866</v>
      </c>
      <c r="T603" s="0" t="n">
        <f aca="false">SUMPRODUCT('FD inverse'!$A$18:$BH$18,'FD mesh'!$B$84:$BI$84,$E602:$BL602)+'FD inverse'!$A$18*$C603/Setup!$B$17+INDEX('FD inverse'!$A$18:$BH$18,1,'FD mesh'!$B$15+1)*Setup!$B$22</f>
        <v>22.2233780995582</v>
      </c>
      <c r="U603" s="0" t="n">
        <f aca="false">SUMPRODUCT('FD inverse'!$A$19:$BH$19,'FD mesh'!$B$84:$BI$84,$E602:$BL602)+'FD inverse'!$A$19*$C603/Setup!$B$17+INDEX('FD inverse'!$A$19:$BH$19,1,'FD mesh'!$B$15+1)*Setup!$B$22</f>
        <v>21.7023412982897</v>
      </c>
      <c r="V603" s="0" t="n">
        <f aca="false">SUMPRODUCT('FD inverse'!$A$20:$BH$20,'FD mesh'!$B$84:$BI$84,$E602:$BL602)+'FD inverse'!$A$20*$C603/Setup!$B$17+INDEX('FD inverse'!$A$20:$BH$20,1,'FD mesh'!$B$15+1)*Setup!$B$22</f>
        <v>21.1787243971035</v>
      </c>
      <c r="W603" s="0" t="n">
        <f aca="false">SUMPRODUCT('FD inverse'!$A$21:$BH$21,'FD mesh'!$B$84:$BI$84,$E602:$BL602)+'FD inverse'!$A$21*$C603/Setup!$B$17+INDEX('FD inverse'!$A$21:$BH$21,1,'FD mesh'!$B$15+1)*Setup!$B$22</f>
        <v>20.6528130650797</v>
      </c>
      <c r="X603" s="0" t="n">
        <f aca="false">SUMPRODUCT('FD inverse'!$A$22:$BH$22,'FD mesh'!$B$84:$BI$84,$E602:$BL602)+'FD inverse'!$A$22*$C603/Setup!$B$17+INDEX('FD inverse'!$A$22:$BH$22,1,'FD mesh'!$B$15+1)*Setup!$B$22</f>
        <v>20.1248759821088</v>
      </c>
      <c r="Y603" s="0" t="n">
        <f aca="false">SUMPRODUCT('FD inverse'!$A$23:$BH$23,'FD mesh'!$B$84:$BI$84,$E602:$BL602)+'FD inverse'!$A$23*$C603/Setup!$B$17+INDEX('FD inverse'!$A$23:$BH$23,1,'FD mesh'!$B$15+1)*Setup!$B$22</f>
        <v>19.5951659441129</v>
      </c>
      <c r="Z603" s="0" t="n">
        <f aca="false">SUMPRODUCT('FD inverse'!$A$24:$BH$24,'FD mesh'!$B$84:$BI$84,$E602:$BL602)+'FD inverse'!$A$24*$C603/Setup!$B$17+INDEX('FD inverse'!$A$24:$BH$24,1,'FD mesh'!$B$15+1)*Setup!$B$22</f>
        <v>19.0639210714093</v>
      </c>
      <c r="AA603" s="0" t="n">
        <f aca="false">SUMPRODUCT('FD inverse'!$A$25:$BH$25,'FD mesh'!$B$84:$BI$84,$E602:$BL602)+'FD inverse'!$A$25*$C603/Setup!$B$17+INDEX('FD inverse'!$A$25:$BH$25,1,'FD mesh'!$B$15+1)*Setup!$B$22</f>
        <v>18.5313661080278</v>
      </c>
      <c r="AB603" s="0" t="n">
        <f aca="false">SUMPRODUCT('FD inverse'!$A$26:$BH$26,'FD mesh'!$B$84:$BI$84,$E602:$BL602)+'FD inverse'!$A$26*$C603/Setup!$B$17+INDEX('FD inverse'!$A$26:$BH$26,1,'FD mesh'!$B$15+1)*Setup!$B$22</f>
        <v>17.9977138003833</v>
      </c>
      <c r="AC603" s="0" t="n">
        <f aca="false">SUMPRODUCT('FD inverse'!$A$27:$BH$27,'FD mesh'!$B$84:$BI$84,$E602:$BL602)+'FD inverse'!$A$27*$C603/Setup!$B$17+INDEX('FD inverse'!$A$27:$BH$27,1,'FD mesh'!$B$15+1)*Setup!$B$22</f>
        <v>17.4631663442376</v>
      </c>
      <c r="AD603" s="0" t="n">
        <f aca="false">SUMPRODUCT('FD inverse'!$A$28:$BH$28,'FD mesh'!$B$84:$BI$84,$E602:$BL602)+'FD inverse'!$A$28*$C603/Setup!$B$17+INDEX('FD inverse'!$A$28:$BH$28,1,'FD mesh'!$B$15+1)*Setup!$B$22</f>
        <v>16.9279168893699</v>
      </c>
      <c r="AE603" s="0" t="n">
        <f aca="false">SUMPRODUCT('FD inverse'!$A$29:$BH$29,'FD mesh'!$B$84:$BI$84,$E602:$BL602)+'FD inverse'!$A$29*$C603/Setup!$B$17+INDEX('FD inverse'!$A$29:$BH$29,1,'FD mesh'!$B$15+1)*Setup!$B$22</f>
        <v>16.3921510917947</v>
      </c>
      <c r="AF603" s="0" t="n">
        <f aca="false">SUMPRODUCT('FD inverse'!$A$30:$BH$30,'FD mesh'!$B$84:$BI$84,$E602:$BL602)+'FD inverse'!$A$30*$C603/Setup!$B$17+INDEX('FD inverse'!$A$30:$BH$30,1,'FD mesh'!$B$15+1)*Setup!$B$22</f>
        <v>15.8560487037287</v>
      </c>
      <c r="AG603" s="0" t="n">
        <f aca="false">SUMPRODUCT('FD inverse'!$A$31:$BH$31,'FD mesh'!$B$84:$BI$84,$E602:$BL602)+'FD inverse'!$A$31*$C603/Setup!$B$17+INDEX('FD inverse'!$A$31:$BH$31,1,'FD mesh'!$B$15+1)*Setup!$B$22</f>
        <v>15.3197851918093</v>
      </c>
      <c r="AH603" s="0" t="n">
        <f aca="false">SUMPRODUCT('FD inverse'!$A$32:$BH$32,'FD mesh'!$B$84:$BI$84,$E602:$BL602)+'FD inverse'!$A$32*$C603/Setup!$B$17+INDEX('FD inverse'!$A$32:$BH$32,1,'FD mesh'!$B$15+1)*Setup!$B$22</f>
        <v>15.2971926542433</v>
      </c>
      <c r="AI603" s="0" t="n">
        <f aca="false">SUMPRODUCT('FD inverse'!$A$33:$BH$33,'FD mesh'!$B$84:$BI$84,$E602:$BL602)+'FD inverse'!$A$33*$C603/Setup!$B$17+INDEX('FD inverse'!$A$33:$BH$33,1,'FD mesh'!$B$15+1)*Setup!$B$22</f>
        <v>15.2746312453288</v>
      </c>
      <c r="AJ603" s="0" t="n">
        <f aca="false">SUMPRODUCT('FD inverse'!$A$34:$BH$34,'FD mesh'!$B$84:$BI$84,$E602:$BL602)+'FD inverse'!$A$34*$C603/Setup!$B$17+INDEX('FD inverse'!$A$34:$BH$34,1,'FD mesh'!$B$15+1)*Setup!$B$22</f>
        <v>15.2521092223236</v>
      </c>
      <c r="AK603" s="0" t="n">
        <f aca="false">SUMPRODUCT('FD inverse'!$A$35:$BH$35,'FD mesh'!$B$84:$BI$84,$E602:$BL602)+'FD inverse'!$A$35*$C603/Setup!$B$17+INDEX('FD inverse'!$A$35:$BH$35,1,'FD mesh'!$B$15+1)*Setup!$B$22</f>
        <v>15.2296322982174</v>
      </c>
      <c r="AL603" s="0" t="n">
        <f aca="false">SUMPRODUCT('FD inverse'!$A$36:$BH$36,'FD mesh'!$B$84:$BI$84,$E602:$BL602)+'FD inverse'!$A$36*$C603/Setup!$B$17+INDEX('FD inverse'!$A$36:$BH$36,1,'FD mesh'!$B$15+1)*Setup!$B$22</f>
        <v>15.207203853869</v>
      </c>
      <c r="AM603" s="0" t="n">
        <f aca="false">SUMPRODUCT('FD inverse'!$A$37:$BH$37,'FD mesh'!$B$84:$BI$84,$E602:$BL602)+'FD inverse'!$A$37*$C603/Setup!$B$17+INDEX('FD inverse'!$A$37:$BH$37,1,'FD mesh'!$B$15+1)*Setup!$B$22</f>
        <v>15.1848251504563</v>
      </c>
      <c r="AN603" s="0" t="n">
        <f aca="false">SUMPRODUCT('FD inverse'!$A$38:$BH$38,'FD mesh'!$B$84:$BI$84,$E602:$BL602)+'FD inverse'!$A$38*$C603/Setup!$B$17+INDEX('FD inverse'!$A$38:$BH$38,1,'FD mesh'!$B$15+1)*Setup!$B$22</f>
        <v>15.162495541365</v>
      </c>
      <c r="AO603" s="0" t="n">
        <f aca="false">SUMPRODUCT('FD inverse'!$A$39:$BH$39,'FD mesh'!$B$84:$BI$84,$E602:$BL602)+'FD inverse'!$A$39*$C603/Setup!$B$17+INDEX('FD inverse'!$A$39:$BH$39,1,'FD mesh'!$B$15+1)*Setup!$B$22</f>
        <v>15.1402126828892</v>
      </c>
      <c r="AP603" s="0" t="n">
        <f aca="false">SUMPRODUCT('FD inverse'!$A$40:$BH$40,'FD mesh'!$B$84:$BI$84,$E602:$BL602)+'FD inverse'!$A$40*$C603/Setup!$B$17+INDEX('FD inverse'!$A$40:$BH$40,1,'FD mesh'!$B$15+1)*Setup!$B$22</f>
        <v>15.1179727433331</v>
      </c>
      <c r="AQ603" s="0" t="n">
        <f aca="false">SUMPRODUCT('FD inverse'!$A$41:$BH$41,'FD mesh'!$B$84:$BI$84,$E602:$BL602)+'FD inverse'!$A$41*$C603/Setup!$B$17+INDEX('FD inverse'!$A$41:$BH$41,1,'FD mesh'!$B$15+1)*Setup!$B$22</f>
        <v>15.0957706103007</v>
      </c>
      <c r="AR603" s="0" t="n">
        <f aca="false">SUMPRODUCT('FD inverse'!$A$42:$BH$42,'FD mesh'!$B$84:$BI$84,$E602:$BL602)+'FD inverse'!$A$42*$C603/Setup!$B$17+INDEX('FD inverse'!$A$42:$BH$42,1,'FD mesh'!$B$15+1)*Setup!$B$22</f>
        <v>15.0736000961275</v>
      </c>
      <c r="AS603" s="0" t="n">
        <f aca="false">SUMPRODUCT('FD inverse'!$A$43:$BH$43,'FD mesh'!$B$84:$BI$84,$E602:$BL602)+'FD inverse'!$A$43*$C603/Setup!$B$17+INDEX('FD inverse'!$A$43:$BH$43,1,'FD mesh'!$B$15+1)*Setup!$B$22</f>
        <v>0</v>
      </c>
      <c r="AT603" s="0" t="n">
        <f aca="false">SUMPRODUCT('FD inverse'!$A$44:$BH$44,'FD mesh'!$B$84:$BI$84,$E602:$BL602)+'FD inverse'!$A$44*$C603/Setup!$B$17+INDEX('FD inverse'!$A$44:$BH$44,1,'FD mesh'!$B$15+1)*Setup!$B$22</f>
        <v>0</v>
      </c>
      <c r="AU603" s="0" t="n">
        <f aca="false">SUMPRODUCT('FD inverse'!$A$45:$BH$45,'FD mesh'!$B$84:$BI$84,$E602:$BL602)+'FD inverse'!$A$45*$C603/Setup!$B$17+INDEX('FD inverse'!$A$45:$BH$45,1,'FD mesh'!$B$15+1)*Setup!$B$22</f>
        <v>0</v>
      </c>
      <c r="AV603" s="0" t="n">
        <f aca="false">SUMPRODUCT('FD inverse'!$A$46:$BH$46,'FD mesh'!$B$84:$BI$84,$E602:$BL602)+'FD inverse'!$A$46*$C603/Setup!$B$17+INDEX('FD inverse'!$A$46:$BH$46,1,'FD mesh'!$B$15+1)*Setup!$B$22</f>
        <v>0</v>
      </c>
      <c r="AW603" s="0" t="n">
        <f aca="false">SUMPRODUCT('FD inverse'!$A$47:$BH$47,'FD mesh'!$B$84:$BI$84,$E602:$BL602)+'FD inverse'!$A$47*$C603/Setup!$B$17+INDEX('FD inverse'!$A$47:$BH$47,1,'FD mesh'!$B$15+1)*Setup!$B$22</f>
        <v>0</v>
      </c>
      <c r="AX603" s="0" t="n">
        <f aca="false">SUMPRODUCT('FD inverse'!$A$48:$BH$48,'FD mesh'!$B$84:$BI$84,$E602:$BL602)+'FD inverse'!$A$48*$C603/Setup!$B$17+INDEX('FD inverse'!$A$48:$BH$48,1,'FD mesh'!$B$15+1)*Setup!$B$22</f>
        <v>0</v>
      </c>
      <c r="AY603" s="0" t="n">
        <f aca="false">SUMPRODUCT('FD inverse'!$A$49:$BH$49,'FD mesh'!$B$84:$BI$84,$E602:$BL602)+'FD inverse'!$A$49*$C603/Setup!$B$17+INDEX('FD inverse'!$A$49:$BH$49,1,'FD mesh'!$B$15+1)*Setup!$B$22</f>
        <v>0</v>
      </c>
      <c r="AZ603" s="0" t="n">
        <f aca="false">SUMPRODUCT('FD inverse'!$A$50:$BH$50,'FD mesh'!$B$84:$BI$84,$E602:$BL602)+'FD inverse'!$A$50*$C603/Setup!$B$17+INDEX('FD inverse'!$A$50:$BH$50,1,'FD mesh'!$B$15+1)*Setup!$B$22</f>
        <v>0</v>
      </c>
      <c r="BA603" s="0" t="n">
        <f aca="false">SUMPRODUCT('FD inverse'!$A$51:$BH$51,'FD mesh'!$B$84:$BI$84,$E602:$BL602)+'FD inverse'!$A$51*$C603/Setup!$B$17+INDEX('FD inverse'!$A$51:$BH$51,1,'FD mesh'!$B$15+1)*Setup!$B$22</f>
        <v>0</v>
      </c>
      <c r="BB603" s="0" t="n">
        <f aca="false">SUMPRODUCT('FD inverse'!$A$52:$BH$52,'FD mesh'!$B$84:$BI$84,$E602:$BL602)+'FD inverse'!$A$52*$C603/Setup!$B$17+INDEX('FD inverse'!$A$52:$BH$52,1,'FD mesh'!$B$15+1)*Setup!$B$22</f>
        <v>0</v>
      </c>
      <c r="BC603" s="0" t="n">
        <f aca="false">SUMPRODUCT('FD inverse'!$A$53:$BH$53,'FD mesh'!$B$84:$BI$84,$E602:$BL602)+'FD inverse'!$A$53*$C603/Setup!$B$17+INDEX('FD inverse'!$A$53:$BH$53,1,'FD mesh'!$B$15+1)*Setup!$B$22</f>
        <v>0</v>
      </c>
      <c r="BD603" s="0" t="n">
        <f aca="false">SUMPRODUCT('FD inverse'!$A$54:$BH$54,'FD mesh'!$B$84:$BI$84,$E602:$BL602)+'FD inverse'!$A$54*$C603/Setup!$B$17+INDEX('FD inverse'!$A$54:$BH$54,1,'FD mesh'!$B$15+1)*Setup!$B$22</f>
        <v>0</v>
      </c>
      <c r="BE603" s="0" t="n">
        <f aca="false">SUMPRODUCT('FD inverse'!$A$55:$BH$55,'FD mesh'!$B$84:$BI$84,$E602:$BL602)+'FD inverse'!$A$55*$C603/Setup!$B$17+INDEX('FD inverse'!$A$55:$BH$55,1,'FD mesh'!$B$15+1)*Setup!$B$22</f>
        <v>0</v>
      </c>
      <c r="BF603" s="0" t="n">
        <f aca="false">SUMPRODUCT('FD inverse'!$A$56:$BH$56,'FD mesh'!$B$84:$BI$84,$E602:$BL602)+'FD inverse'!$A$56*$C603/Setup!$B$17+INDEX('FD inverse'!$A$56:$BH$56,1,'FD mesh'!$B$15+1)*Setup!$B$22</f>
        <v>0</v>
      </c>
      <c r="BG603" s="0" t="n">
        <f aca="false">SUMPRODUCT('FD inverse'!$A$57:$BH$57,'FD mesh'!$B$84:$BI$84,$E602:$BL602)+'FD inverse'!$A$57*$C603/Setup!$B$17+INDEX('FD inverse'!$A$57:$BH$57,1,'FD mesh'!$B$15+1)*Setup!$B$22</f>
        <v>0</v>
      </c>
      <c r="BH603" s="0" t="n">
        <f aca="false">SUMPRODUCT('FD inverse'!$A$58:$BH$58,'FD mesh'!$B$84:$BI$84,$E602:$BL602)+'FD inverse'!$A$58*$C603/Setup!$B$17+INDEX('FD inverse'!$A$58:$BH$58,1,'FD mesh'!$B$15+1)*Setup!$B$22</f>
        <v>0</v>
      </c>
      <c r="BI603" s="0" t="n">
        <f aca="false">SUMPRODUCT('FD inverse'!$A$59:$BH$59,'FD mesh'!$B$84:$BI$84,$E602:$BL602)+'FD inverse'!$A$59*$C603/Setup!$B$17+INDEX('FD inverse'!$A$59:$BH$59,1,'FD mesh'!$B$15+1)*Setup!$B$22</f>
        <v>0</v>
      </c>
      <c r="BJ603" s="0" t="n">
        <f aca="false">SUMPRODUCT('FD inverse'!$A$60:$BH$60,'FD mesh'!$B$84:$BI$84,$E602:$BL602)+'FD inverse'!$A$60*$C603/Setup!$B$17+INDEX('FD inverse'!$A$60:$BH$60,1,'FD mesh'!$B$15+1)*Setup!$B$22</f>
        <v>0</v>
      </c>
      <c r="BK603" s="0" t="n">
        <f aca="false">SUMPRODUCT('FD inverse'!$A$61:$BH$61,'FD mesh'!$B$84:$BI$84,$E602:$BL602)+'FD inverse'!$A$61*$C603/Setup!$B$17+INDEX('FD inverse'!$A$61:$BH$61,1,'FD mesh'!$B$15+1)*Setup!$B$22</f>
        <v>0</v>
      </c>
      <c r="BL603" s="0" t="n">
        <f aca="false">SUMPRODUCT('FD inverse'!$A$62:$BH$62,'FD mesh'!$B$84:$BI$84,$E602:$BL602)+'FD inverse'!$A$62*$C603/Setup!$B$17+INDEX('FD inverse'!$A$62:$BH$62,1,'FD mesh'!$B$15+1)*Setup!$B$22</f>
        <v>0</v>
      </c>
    </row>
    <row r="604" customFormat="false" ht="15" hidden="false" customHeight="false" outlineLevel="0" collapsed="false">
      <c r="A604" s="0" t="n">
        <v>599</v>
      </c>
      <c r="B604" s="0" t="n">
        <f aca="false">A604*Setup!$B$11/3600</f>
        <v>49.9166666666667</v>
      </c>
      <c r="C604" s="0" t="n">
        <f aca="false">Setup!$B$7+Setup!$B$8*COS(2*PI()*(B604-Setup!$B$9)/24)</f>
        <v>20.5803525173082</v>
      </c>
      <c r="D604" s="0" t="n">
        <f aca="false">(C604-E604)/Setup!$B$17</f>
        <v>-8.80146568899894</v>
      </c>
      <c r="E604" s="0" t="n">
        <f aca="false">SUMPRODUCT('FD inverse'!$A$3:$BH$3,'FD mesh'!$B$84:$BI$84,$E603:$BL603)+'FD inverse'!$A$3*$C604/Setup!$B$17+INDEX('FD inverse'!$A$3:$BH$3,1,'FD mesh'!$B$15+1)*Setup!$B$22</f>
        <v>21.7245430568781</v>
      </c>
      <c r="F604" s="0" t="n">
        <f aca="false">SUMPRODUCT('FD inverse'!$A$4:$BH$4,'FD mesh'!$B$84:$BI$84,$E603:$BL603)+'FD inverse'!$A$4*$C604/Setup!$B$17+INDEX('FD inverse'!$A$4:$BH$4,1,'FD mesh'!$B$15+1)*Setup!$B$22</f>
        <v>21.9789390809374</v>
      </c>
      <c r="G604" s="0" t="n">
        <f aca="false">SUMPRODUCT('FD inverse'!$A$5:$BH$5,'FD mesh'!$B$84:$BI$84,$E603:$BL603)+'FD inverse'!$A$5*$C604/Setup!$B$17+INDEX('FD inverse'!$A$5:$BH$5,1,'FD mesh'!$B$15+1)*Setup!$B$22</f>
        <v>22.219431750493</v>
      </c>
      <c r="H604" s="0" t="n">
        <f aca="false">SUMPRODUCT('FD inverse'!$A$6:$BH$6,'FD mesh'!$B$84:$BI$84,$E603:$BL603)+'FD inverse'!$A$6*$C604/Setup!$B$17+INDEX('FD inverse'!$A$6:$BH$6,1,'FD mesh'!$B$15+1)*Setup!$B$22</f>
        <v>23.0063649666692</v>
      </c>
      <c r="I604" s="0" t="n">
        <f aca="false">SUMPRODUCT('FD inverse'!$A$7:$BH$7,'FD mesh'!$B$84:$BI$84,$E603:$BL603)+'FD inverse'!$A$7*$C604/Setup!$B$17+INDEX('FD inverse'!$A$7:$BH$7,1,'FD mesh'!$B$15+1)*Setup!$B$22</f>
        <v>23.0706116997333</v>
      </c>
      <c r="J604" s="0" t="n">
        <f aca="false">SUMPRODUCT('FD inverse'!$A$8:$BH$8,'FD mesh'!$B$84:$BI$84,$E603:$BL603)+'FD inverse'!$A$8*$C604/Setup!$B$17+INDEX('FD inverse'!$A$8:$BH$8,1,'FD mesh'!$B$15+1)*Setup!$B$22</f>
        <v>23.1246285011706</v>
      </c>
      <c r="K604" s="0" t="n">
        <f aca="false">SUMPRODUCT('FD inverse'!$A$9:$BH$9,'FD mesh'!$B$84:$BI$84,$E603:$BL603)+'FD inverse'!$A$9*$C604/Setup!$B$17+INDEX('FD inverse'!$A$9:$BH$9,1,'FD mesh'!$B$15+1)*Setup!$B$22</f>
        <v>23.1689548587386</v>
      </c>
      <c r="L604" s="0" t="n">
        <f aca="false">SUMPRODUCT('FD inverse'!$A$10:$BH$10,'FD mesh'!$B$84:$BI$84,$E603:$BL603)+'FD inverse'!$A$10*$C604/Setup!$B$17+INDEX('FD inverse'!$A$10:$BH$10,1,'FD mesh'!$B$15+1)*Setup!$B$22</f>
        <v>23.2040994960956</v>
      </c>
      <c r="M604" s="0" t="n">
        <f aca="false">SUMPRODUCT('FD inverse'!$A$11:$BH$11,'FD mesh'!$B$84:$BI$84,$E603:$BL603)+'FD inverse'!$A$11*$C604/Setup!$B$17+INDEX('FD inverse'!$A$11:$BH$11,1,'FD mesh'!$B$15+1)*Setup!$B$22</f>
        <v>23.2305287642586</v>
      </c>
      <c r="N604" s="0" t="n">
        <f aca="false">SUMPRODUCT('FD inverse'!$A$12:$BH$12,'FD mesh'!$B$84:$BI$84,$E603:$BL603)+'FD inverse'!$A$12*$C604/Setup!$B$17+INDEX('FD inverse'!$A$12:$BH$12,1,'FD mesh'!$B$15+1)*Setup!$B$22</f>
        <v>23.2486567762573</v>
      </c>
      <c r="O604" s="0" t="n">
        <f aca="false">SUMPRODUCT('FD inverse'!$A$13:$BH$13,'FD mesh'!$B$84:$BI$84,$E603:$BL603)+'FD inverse'!$A$13*$C604/Setup!$B$17+INDEX('FD inverse'!$A$13:$BH$13,1,'FD mesh'!$B$15+1)*Setup!$B$22</f>
        <v>23.2588372091889</v>
      </c>
      <c r="P604" s="0" t="n">
        <f aca="false">SUMPRODUCT('FD inverse'!$A$14:$BH$14,'FD mesh'!$B$84:$BI$84,$E603:$BL603)+'FD inverse'!$A$14*$C604/Setup!$B$17+INDEX('FD inverse'!$A$14:$BH$14,1,'FD mesh'!$B$15+1)*Setup!$B$22</f>
        <v>23.2613567062997</v>
      </c>
      <c r="Q604" s="0" t="n">
        <f aca="false">SUMPRODUCT('FD inverse'!$A$15:$BH$15,'FD mesh'!$B$84:$BI$84,$E603:$BL603)+'FD inverse'!$A$15*$C604/Setup!$B$17+INDEX('FD inverse'!$A$15:$BH$15,1,'FD mesh'!$B$15+1)*Setup!$B$22</f>
        <v>23.2564298214781</v>
      </c>
      <c r="R604" s="0" t="n">
        <f aca="false">SUMPRODUCT('FD inverse'!$A$16:$BH$16,'FD mesh'!$B$84:$BI$84,$E603:$BL603)+'FD inverse'!$A$16*$C604/Setup!$B$17+INDEX('FD inverse'!$A$16:$BH$16,1,'FD mesh'!$B$15+1)*Setup!$B$22</f>
        <v>23.2441954593616</v>
      </c>
      <c r="S604" s="0" t="n">
        <f aca="false">SUMPRODUCT('FD inverse'!$A$17:$BH$17,'FD mesh'!$B$84:$BI$84,$E603:$BL603)+'FD inverse'!$A$17*$C604/Setup!$B$17+INDEX('FD inverse'!$A$17:$BH$17,1,'FD mesh'!$B$15+1)*Setup!$B$22</f>
        <v>22.7304167250912</v>
      </c>
      <c r="T604" s="0" t="n">
        <f aca="false">SUMPRODUCT('FD inverse'!$A$18:$BH$18,'FD mesh'!$B$84:$BI$84,$E603:$BL603)+'FD inverse'!$A$18*$C604/Setup!$B$17+INDEX('FD inverse'!$A$18:$BH$18,1,'FD mesh'!$B$15+1)*Setup!$B$22</f>
        <v>22.2133671733511</v>
      </c>
      <c r="U604" s="0" t="n">
        <f aca="false">SUMPRODUCT('FD inverse'!$A$19:$BH$19,'FD mesh'!$B$84:$BI$84,$E603:$BL603)+'FD inverse'!$A$19*$C604/Setup!$B$17+INDEX('FD inverse'!$A$19:$BH$19,1,'FD mesh'!$B$15+1)*Setup!$B$22</f>
        <v>21.6933715490415</v>
      </c>
      <c r="V604" s="0" t="n">
        <f aca="false">SUMPRODUCT('FD inverse'!$A$20:$BH$20,'FD mesh'!$B$84:$BI$84,$E603:$BL603)+'FD inverse'!$A$20*$C604/Setup!$B$17+INDEX('FD inverse'!$A$20:$BH$20,1,'FD mesh'!$B$15+1)*Setup!$B$22</f>
        <v>21.1707362556673</v>
      </c>
      <c r="W604" s="0" t="n">
        <f aca="false">SUMPRODUCT('FD inverse'!$A$21:$BH$21,'FD mesh'!$B$84:$BI$84,$E603:$BL603)+'FD inverse'!$A$21*$C604/Setup!$B$17+INDEX('FD inverse'!$A$21:$BH$21,1,'FD mesh'!$B$15+1)*Setup!$B$22</f>
        <v>20.6457501663848</v>
      </c>
      <c r="X604" s="0" t="n">
        <f aca="false">SUMPRODUCT('FD inverse'!$A$22:$BH$22,'FD mesh'!$B$84:$BI$84,$E603:$BL603)+'FD inverse'!$A$22*$C604/Setup!$B$17+INDEX('FD inverse'!$A$22:$BH$22,1,'FD mesh'!$B$15+1)*Setup!$B$22</f>
        <v>20.118685566915</v>
      </c>
      <c r="Y604" s="0" t="n">
        <f aca="false">SUMPRODUCT('FD inverse'!$A$23:$BH$23,'FD mesh'!$B$84:$BI$84,$E603:$BL603)+'FD inverse'!$A$23*$C604/Setup!$B$17+INDEX('FD inverse'!$A$23:$BH$23,1,'FD mesh'!$B$15+1)*Setup!$B$22</f>
        <v>19.5897992166881</v>
      </c>
      <c r="Z604" s="0" t="n">
        <f aca="false">SUMPRODUCT('FD inverse'!$A$24:$BH$24,'FD mesh'!$B$84:$BI$84,$E603:$BL603)+'FD inverse'!$A$24*$C604/Setup!$B$17+INDEX('FD inverse'!$A$24:$BH$24,1,'FD mesh'!$B$15+1)*Setup!$B$22</f>
        <v>19.0593335152477</v>
      </c>
      <c r="AA604" s="0" t="n">
        <f aca="false">SUMPRODUCT('FD inverse'!$A$25:$BH$25,'FD mesh'!$B$84:$BI$84,$E603:$BL603)+'FD inverse'!$A$25*$C604/Setup!$B$17+INDEX('FD inverse'!$A$25:$BH$25,1,'FD mesh'!$B$15+1)*Setup!$B$22</f>
        <v>18.5275177615654</v>
      </c>
      <c r="AB604" s="0" t="n">
        <f aca="false">SUMPRODUCT('FD inverse'!$A$26:$BH$26,'FD mesh'!$B$84:$BI$84,$E603:$BL603)+'FD inverse'!$A$26*$C604/Setup!$B$17+INDEX('FD inverse'!$A$26:$BH$26,1,'FD mesh'!$B$15+1)*Setup!$B$22</f>
        <v>17.9945694944955</v>
      </c>
      <c r="AC604" s="0" t="n">
        <f aca="false">SUMPRODUCT('FD inverse'!$A$27:$BH$27,'FD mesh'!$B$84:$BI$84,$E603:$BL603)+'FD inverse'!$A$27*$C604/Setup!$B$17+INDEX('FD inverse'!$A$27:$BH$27,1,'FD mesh'!$B$15+1)*Setup!$B$22</f>
        <v>17.4606959031216</v>
      </c>
      <c r="AD604" s="0" t="n">
        <f aca="false">SUMPRODUCT('FD inverse'!$A$28:$BH$28,'FD mesh'!$B$84:$BI$84,$E603:$BL603)+'FD inverse'!$A$28*$C604/Setup!$B$17+INDEX('FD inverse'!$A$28:$BH$28,1,'FD mesh'!$B$15+1)*Setup!$B$22</f>
        <v>16.9260952962192</v>
      </c>
      <c r="AE604" s="0" t="n">
        <f aca="false">SUMPRODUCT('FD inverse'!$A$29:$BH$29,'FD mesh'!$B$84:$BI$84,$E603:$BL603)+'FD inverse'!$A$29*$C604/Setup!$B$17+INDEX('FD inverse'!$A$29:$BH$29,1,'FD mesh'!$B$15+1)*Setup!$B$22</f>
        <v>16.3909586204754</v>
      </c>
      <c r="AF604" s="0" t="n">
        <f aca="false">SUMPRODUCT('FD inverse'!$A$30:$BH$30,'FD mesh'!$B$84:$BI$84,$E603:$BL603)+'FD inverse'!$A$30*$C604/Setup!$B$17+INDEX('FD inverse'!$A$30:$BH$30,1,'FD mesh'!$B$15+1)*Setup!$B$22</f>
        <v>15.8554710174576</v>
      </c>
      <c r="AG604" s="0" t="n">
        <f aca="false">SUMPRODUCT('FD inverse'!$A$31:$BH$31,'FD mesh'!$B$84:$BI$84,$E603:$BL603)+'FD inverse'!$A$31*$C604/Setup!$B$17+INDEX('FD inverse'!$A$31:$BH$31,1,'FD mesh'!$B$15+1)*Setup!$B$22</f>
        <v>15.3198134096229</v>
      </c>
      <c r="AH604" s="0" t="n">
        <f aca="false">SUMPRODUCT('FD inverse'!$A$32:$BH$32,'FD mesh'!$B$84:$BI$84,$E603:$BL603)+'FD inverse'!$A$32*$C604/Setup!$B$17+INDEX('FD inverse'!$A$32:$BH$32,1,'FD mesh'!$B$15+1)*Setup!$B$22</f>
        <v>15.2972434227483</v>
      </c>
      <c r="AI604" s="0" t="n">
        <f aca="false">SUMPRODUCT('FD inverse'!$A$33:$BH$33,'FD mesh'!$B$84:$BI$84,$E603:$BL603)+'FD inverse'!$A$33*$C604/Setup!$B$17+INDEX('FD inverse'!$A$33:$BH$33,1,'FD mesh'!$B$15+1)*Setup!$B$22</f>
        <v>15.2746991360604</v>
      </c>
      <c r="AJ604" s="0" t="n">
        <f aca="false">SUMPRODUCT('FD inverse'!$A$34:$BH$34,'FD mesh'!$B$84:$BI$84,$E603:$BL603)+'FD inverse'!$A$34*$C604/Setup!$B$17+INDEX('FD inverse'!$A$34:$BH$34,1,'FD mesh'!$B$15+1)*Setup!$B$22</f>
        <v>15.2521892172246</v>
      </c>
      <c r="AK604" s="0" t="n">
        <f aca="false">SUMPRODUCT('FD inverse'!$A$35:$BH$35,'FD mesh'!$B$84:$BI$84,$E603:$BL603)+'FD inverse'!$A$35*$C604/Setup!$B$17+INDEX('FD inverse'!$A$35:$BH$35,1,'FD mesh'!$B$15+1)*Setup!$B$22</f>
        <v>15.2297197936501</v>
      </c>
      <c r="AL604" s="0" t="n">
        <f aca="false">SUMPRODUCT('FD inverse'!$A$36:$BH$36,'FD mesh'!$B$84:$BI$84,$E603:$BL603)+'FD inverse'!$A$36*$C604/Setup!$B$17+INDEX('FD inverse'!$A$36:$BH$36,1,'FD mesh'!$B$15+1)*Setup!$B$22</f>
        <v>15.207294662279</v>
      </c>
      <c r="AM604" s="0" t="n">
        <f aca="false">SUMPRODUCT('FD inverse'!$A$37:$BH$37,'FD mesh'!$B$84:$BI$84,$E603:$BL603)+'FD inverse'!$A$37*$C604/Setup!$B$17+INDEX('FD inverse'!$A$37:$BH$37,1,'FD mesh'!$B$15+1)*Setup!$B$22</f>
        <v>15.1849155002167</v>
      </c>
      <c r="AN604" s="0" t="n">
        <f aca="false">SUMPRODUCT('FD inverse'!$A$38:$BH$38,'FD mesh'!$B$84:$BI$84,$E603:$BL603)+'FD inverse'!$A$38*$C604/Setup!$B$17+INDEX('FD inverse'!$A$38:$BH$38,1,'FD mesh'!$B$15+1)*Setup!$B$22</f>
        <v>15.1625820752842</v>
      </c>
      <c r="AO604" s="0" t="n">
        <f aca="false">SUMPRODUCT('FD inverse'!$A$39:$BH$39,'FD mesh'!$B$84:$BI$84,$E603:$BL603)+'FD inverse'!$A$39*$C604/Setup!$B$17+INDEX('FD inverse'!$A$39:$BH$39,1,'FD mesh'!$B$15+1)*Setup!$B$22</f>
        <v>15.1402924558148</v>
      </c>
      <c r="AP604" s="0" t="n">
        <f aca="false">SUMPRODUCT('FD inverse'!$A$40:$BH$40,'FD mesh'!$B$84:$BI$84,$E603:$BL603)+'FD inverse'!$A$40*$C604/Setup!$B$17+INDEX('FD inverse'!$A$40:$BH$40,1,'FD mesh'!$B$15+1)*Setup!$B$22</f>
        <v>15.1180432192378</v>
      </c>
      <c r="AQ604" s="0" t="n">
        <f aca="false">SUMPRODUCT('FD inverse'!$A$41:$BH$41,'FD mesh'!$B$84:$BI$84,$E603:$BL603)+'FD inverse'!$A$41*$C604/Setup!$B$17+INDEX('FD inverse'!$A$41:$BH$41,1,'FD mesh'!$B$15+1)*Setup!$B$22</f>
        <v>15.0958296591871</v>
      </c>
      <c r="AR604" s="0" t="n">
        <f aca="false">SUMPRODUCT('FD inverse'!$A$42:$BH$42,'FD mesh'!$B$84:$BI$84,$E603:$BL603)+'FD inverse'!$A$42*$C604/Setup!$B$17+INDEX('FD inverse'!$A$42:$BH$42,1,'FD mesh'!$B$15+1)*Setup!$B$22</f>
        <v>15.0736459910428</v>
      </c>
      <c r="AS604" s="0" t="n">
        <f aca="false">SUMPRODUCT('FD inverse'!$A$43:$BH$43,'FD mesh'!$B$84:$BI$84,$E603:$BL603)+'FD inverse'!$A$43*$C604/Setup!$B$17+INDEX('FD inverse'!$A$43:$BH$43,1,'FD mesh'!$B$15+1)*Setup!$B$22</f>
        <v>0</v>
      </c>
      <c r="AT604" s="0" t="n">
        <f aca="false">SUMPRODUCT('FD inverse'!$A$44:$BH$44,'FD mesh'!$B$84:$BI$84,$E603:$BL603)+'FD inverse'!$A$44*$C604/Setup!$B$17+INDEX('FD inverse'!$A$44:$BH$44,1,'FD mesh'!$B$15+1)*Setup!$B$22</f>
        <v>0</v>
      </c>
      <c r="AU604" s="0" t="n">
        <f aca="false">SUMPRODUCT('FD inverse'!$A$45:$BH$45,'FD mesh'!$B$84:$BI$84,$E603:$BL603)+'FD inverse'!$A$45*$C604/Setup!$B$17+INDEX('FD inverse'!$A$45:$BH$45,1,'FD mesh'!$B$15+1)*Setup!$B$22</f>
        <v>0</v>
      </c>
      <c r="AV604" s="0" t="n">
        <f aca="false">SUMPRODUCT('FD inverse'!$A$46:$BH$46,'FD mesh'!$B$84:$BI$84,$E603:$BL603)+'FD inverse'!$A$46*$C604/Setup!$B$17+INDEX('FD inverse'!$A$46:$BH$46,1,'FD mesh'!$B$15+1)*Setup!$B$22</f>
        <v>0</v>
      </c>
      <c r="AW604" s="0" t="n">
        <f aca="false">SUMPRODUCT('FD inverse'!$A$47:$BH$47,'FD mesh'!$B$84:$BI$84,$E603:$BL603)+'FD inverse'!$A$47*$C604/Setup!$B$17+INDEX('FD inverse'!$A$47:$BH$47,1,'FD mesh'!$B$15+1)*Setup!$B$22</f>
        <v>0</v>
      </c>
      <c r="AX604" s="0" t="n">
        <f aca="false">SUMPRODUCT('FD inverse'!$A$48:$BH$48,'FD mesh'!$B$84:$BI$84,$E603:$BL603)+'FD inverse'!$A$48*$C604/Setup!$B$17+INDEX('FD inverse'!$A$48:$BH$48,1,'FD mesh'!$B$15+1)*Setup!$B$22</f>
        <v>0</v>
      </c>
      <c r="AY604" s="0" t="n">
        <f aca="false">SUMPRODUCT('FD inverse'!$A$49:$BH$49,'FD mesh'!$B$84:$BI$84,$E603:$BL603)+'FD inverse'!$A$49*$C604/Setup!$B$17+INDEX('FD inverse'!$A$49:$BH$49,1,'FD mesh'!$B$15+1)*Setup!$B$22</f>
        <v>0</v>
      </c>
      <c r="AZ604" s="0" t="n">
        <f aca="false">SUMPRODUCT('FD inverse'!$A$50:$BH$50,'FD mesh'!$B$84:$BI$84,$E603:$BL603)+'FD inverse'!$A$50*$C604/Setup!$B$17+INDEX('FD inverse'!$A$50:$BH$50,1,'FD mesh'!$B$15+1)*Setup!$B$22</f>
        <v>0</v>
      </c>
      <c r="BA604" s="0" t="n">
        <f aca="false">SUMPRODUCT('FD inverse'!$A$51:$BH$51,'FD mesh'!$B$84:$BI$84,$E603:$BL603)+'FD inverse'!$A$51*$C604/Setup!$B$17+INDEX('FD inverse'!$A$51:$BH$51,1,'FD mesh'!$B$15+1)*Setup!$B$22</f>
        <v>0</v>
      </c>
      <c r="BB604" s="0" t="n">
        <f aca="false">SUMPRODUCT('FD inverse'!$A$52:$BH$52,'FD mesh'!$B$84:$BI$84,$E603:$BL603)+'FD inverse'!$A$52*$C604/Setup!$B$17+INDEX('FD inverse'!$A$52:$BH$52,1,'FD mesh'!$B$15+1)*Setup!$B$22</f>
        <v>0</v>
      </c>
      <c r="BC604" s="0" t="n">
        <f aca="false">SUMPRODUCT('FD inverse'!$A$53:$BH$53,'FD mesh'!$B$84:$BI$84,$E603:$BL603)+'FD inverse'!$A$53*$C604/Setup!$B$17+INDEX('FD inverse'!$A$53:$BH$53,1,'FD mesh'!$B$15+1)*Setup!$B$22</f>
        <v>0</v>
      </c>
      <c r="BD604" s="0" t="n">
        <f aca="false">SUMPRODUCT('FD inverse'!$A$54:$BH$54,'FD mesh'!$B$84:$BI$84,$E603:$BL603)+'FD inverse'!$A$54*$C604/Setup!$B$17+INDEX('FD inverse'!$A$54:$BH$54,1,'FD mesh'!$B$15+1)*Setup!$B$22</f>
        <v>0</v>
      </c>
      <c r="BE604" s="0" t="n">
        <f aca="false">SUMPRODUCT('FD inverse'!$A$55:$BH$55,'FD mesh'!$B$84:$BI$84,$E603:$BL603)+'FD inverse'!$A$55*$C604/Setup!$B$17+INDEX('FD inverse'!$A$55:$BH$55,1,'FD mesh'!$B$15+1)*Setup!$B$22</f>
        <v>0</v>
      </c>
      <c r="BF604" s="0" t="n">
        <f aca="false">SUMPRODUCT('FD inverse'!$A$56:$BH$56,'FD mesh'!$B$84:$BI$84,$E603:$BL603)+'FD inverse'!$A$56*$C604/Setup!$B$17+INDEX('FD inverse'!$A$56:$BH$56,1,'FD mesh'!$B$15+1)*Setup!$B$22</f>
        <v>0</v>
      </c>
      <c r="BG604" s="0" t="n">
        <f aca="false">SUMPRODUCT('FD inverse'!$A$57:$BH$57,'FD mesh'!$B$84:$BI$84,$E603:$BL603)+'FD inverse'!$A$57*$C604/Setup!$B$17+INDEX('FD inverse'!$A$57:$BH$57,1,'FD mesh'!$B$15+1)*Setup!$B$22</f>
        <v>0</v>
      </c>
      <c r="BH604" s="0" t="n">
        <f aca="false">SUMPRODUCT('FD inverse'!$A$58:$BH$58,'FD mesh'!$B$84:$BI$84,$E603:$BL603)+'FD inverse'!$A$58*$C604/Setup!$B$17+INDEX('FD inverse'!$A$58:$BH$58,1,'FD mesh'!$B$15+1)*Setup!$B$22</f>
        <v>0</v>
      </c>
      <c r="BI604" s="0" t="n">
        <f aca="false">SUMPRODUCT('FD inverse'!$A$59:$BH$59,'FD mesh'!$B$84:$BI$84,$E603:$BL603)+'FD inverse'!$A$59*$C604/Setup!$B$17+INDEX('FD inverse'!$A$59:$BH$59,1,'FD mesh'!$B$15+1)*Setup!$B$22</f>
        <v>0</v>
      </c>
      <c r="BJ604" s="0" t="n">
        <f aca="false">SUMPRODUCT('FD inverse'!$A$60:$BH$60,'FD mesh'!$B$84:$BI$84,$E603:$BL603)+'FD inverse'!$A$60*$C604/Setup!$B$17+INDEX('FD inverse'!$A$60:$BH$60,1,'FD mesh'!$B$15+1)*Setup!$B$22</f>
        <v>0</v>
      </c>
      <c r="BK604" s="0" t="n">
        <f aca="false">SUMPRODUCT('FD inverse'!$A$61:$BH$61,'FD mesh'!$B$84:$BI$84,$E603:$BL603)+'FD inverse'!$A$61*$C604/Setup!$B$17+INDEX('FD inverse'!$A$61:$BH$61,1,'FD mesh'!$B$15+1)*Setup!$B$22</f>
        <v>0</v>
      </c>
      <c r="BL604" s="0" t="n">
        <f aca="false">SUMPRODUCT('FD inverse'!$A$62:$BH$62,'FD mesh'!$B$84:$BI$84,$E603:$BL603)+'FD inverse'!$A$62*$C604/Setup!$B$17+INDEX('FD inverse'!$A$62:$BH$62,1,'FD mesh'!$B$15+1)*Setup!$B$22</f>
        <v>0</v>
      </c>
    </row>
    <row r="605" customFormat="false" ht="15" hidden="false" customHeight="false" outlineLevel="0" collapsed="false">
      <c r="A605" s="0" t="n">
        <v>600</v>
      </c>
      <c r="B605" s="0" t="n">
        <f aca="false">A605*Setup!$B$11/3600</f>
        <v>50</v>
      </c>
      <c r="C605" s="0" t="n">
        <f aca="false">Setup!$B$7+Setup!$B$8*COS(2*PI()*(B605-Setup!$B$9)/24)</f>
        <v>20.5358983848622</v>
      </c>
      <c r="D605" s="0" t="n">
        <f aca="false">(C605-E605)/Setup!$B$17</f>
        <v>-8.88242227705377</v>
      </c>
      <c r="E605" s="0" t="n">
        <f aca="false">SUMPRODUCT('FD inverse'!$A$3:$BH$3,'FD mesh'!$B$84:$BI$84,$E604:$BL604)+'FD inverse'!$A$3*$C605/Setup!$B$17+INDEX('FD inverse'!$A$3:$BH$3,1,'FD mesh'!$B$15+1)*Setup!$B$22</f>
        <v>21.6906132808792</v>
      </c>
      <c r="F605" s="0" t="n">
        <f aca="false">SUMPRODUCT('FD inverse'!$A$4:$BH$4,'FD mesh'!$B$84:$BI$84,$E604:$BL604)+'FD inverse'!$A$4*$C605/Setup!$B$17+INDEX('FD inverse'!$A$4:$BH$4,1,'FD mesh'!$B$15+1)*Setup!$B$22</f>
        <v>21.9476078541053</v>
      </c>
      <c r="G605" s="0" t="n">
        <f aca="false">SUMPRODUCT('FD inverse'!$A$5:$BH$5,'FD mesh'!$B$84:$BI$84,$E604:$BL604)+'FD inverse'!$A$5*$C605/Setup!$B$17+INDEX('FD inverse'!$A$5:$BH$5,1,'FD mesh'!$B$15+1)*Setup!$B$22</f>
        <v>22.1910038045744</v>
      </c>
      <c r="H605" s="0" t="n">
        <f aca="false">SUMPRODUCT('FD inverse'!$A$6:$BH$6,'FD mesh'!$B$84:$BI$84,$E604:$BL604)+'FD inverse'!$A$6*$C605/Setup!$B$17+INDEX('FD inverse'!$A$6:$BH$6,1,'FD mesh'!$B$15+1)*Setup!$B$22</f>
        <v>22.9880854875848</v>
      </c>
      <c r="I605" s="0" t="n">
        <f aca="false">SUMPRODUCT('FD inverse'!$A$7:$BH$7,'FD mesh'!$B$84:$BI$84,$E604:$BL604)+'FD inverse'!$A$7*$C605/Setup!$B$17+INDEX('FD inverse'!$A$7:$BH$7,1,'FD mesh'!$B$15+1)*Setup!$B$22</f>
        <v>23.0532315129</v>
      </c>
      <c r="J605" s="0" t="n">
        <f aca="false">SUMPRODUCT('FD inverse'!$A$8:$BH$8,'FD mesh'!$B$84:$BI$84,$E604:$BL604)+'FD inverse'!$A$8*$C605/Setup!$B$17+INDEX('FD inverse'!$A$8:$BH$8,1,'FD mesh'!$B$15+1)*Setup!$B$22</f>
        <v>23.1081237406735</v>
      </c>
      <c r="K605" s="0" t="n">
        <f aca="false">SUMPRODUCT('FD inverse'!$A$9:$BH$9,'FD mesh'!$B$84:$BI$84,$E604:$BL604)+'FD inverse'!$A$9*$C605/Setup!$B$17+INDEX('FD inverse'!$A$9:$BH$9,1,'FD mesh'!$B$15+1)*Setup!$B$22</f>
        <v>23.1532786466197</v>
      </c>
      <c r="L605" s="0" t="n">
        <f aca="false">SUMPRODUCT('FD inverse'!$A$10:$BH$10,'FD mesh'!$B$84:$BI$84,$E604:$BL604)+'FD inverse'!$A$10*$C605/Setup!$B$17+INDEX('FD inverse'!$A$10:$BH$10,1,'FD mesh'!$B$15+1)*Setup!$B$22</f>
        <v>23.189185049841</v>
      </c>
      <c r="M605" s="0" t="n">
        <f aca="false">SUMPRODUCT('FD inverse'!$A$11:$BH$11,'FD mesh'!$B$84:$BI$84,$E604:$BL604)+'FD inverse'!$A$11*$C605/Setup!$B$17+INDEX('FD inverse'!$A$11:$BH$11,1,'FD mesh'!$B$15+1)*Setup!$B$22</f>
        <v>23.2162923697263</v>
      </c>
      <c r="N605" s="0" t="n">
        <f aca="false">SUMPRODUCT('FD inverse'!$A$12:$BH$12,'FD mesh'!$B$84:$BI$84,$E604:$BL604)+'FD inverse'!$A$12*$C605/Setup!$B$17+INDEX('FD inverse'!$A$12:$BH$12,1,'FD mesh'!$B$15+1)*Setup!$B$22</f>
        <v>23.2350006367901</v>
      </c>
      <c r="O605" s="0" t="n">
        <f aca="false">SUMPRODUCT('FD inverse'!$A$13:$BH$13,'FD mesh'!$B$84:$BI$84,$E604:$BL604)+'FD inverse'!$A$13*$C605/Setup!$B$17+INDEX('FD inverse'!$A$13:$BH$13,1,'FD mesh'!$B$15+1)*Setup!$B$22</f>
        <v>23.2456521844042</v>
      </c>
      <c r="P605" s="0" t="n">
        <f aca="false">SUMPRODUCT('FD inverse'!$A$14:$BH$14,'FD mesh'!$B$84:$BI$84,$E604:$BL604)+'FD inverse'!$A$14*$C605/Setup!$B$17+INDEX('FD inverse'!$A$14:$BH$14,1,'FD mesh'!$B$15+1)*Setup!$B$22</f>
        <v>23.2485249563342</v>
      </c>
      <c r="Q605" s="0" t="n">
        <f aca="false">SUMPRODUCT('FD inverse'!$A$15:$BH$15,'FD mesh'!$B$84:$BI$84,$E604:$BL604)+'FD inverse'!$A$15*$C605/Setup!$B$17+INDEX('FD inverse'!$A$15:$BH$15,1,'FD mesh'!$B$15+1)*Setup!$B$22</f>
        <v>23.2438273743022</v>
      </c>
      <c r="R605" s="0" t="n">
        <f aca="false">SUMPRODUCT('FD inverse'!$A$16:$BH$16,'FD mesh'!$B$84:$BI$84,$E604:$BL604)+'FD inverse'!$A$16*$C605/Setup!$B$17+INDEX('FD inverse'!$A$16:$BH$16,1,'FD mesh'!$B$15+1)*Setup!$B$22</f>
        <v>23.2316947201902</v>
      </c>
      <c r="S605" s="0" t="n">
        <f aca="false">SUMPRODUCT('FD inverse'!$A$17:$BH$17,'FD mesh'!$B$84:$BI$84,$E604:$BL604)+'FD inverse'!$A$17*$C605/Setup!$B$17+INDEX('FD inverse'!$A$17:$BH$17,1,'FD mesh'!$B$15+1)*Setup!$B$22</f>
        <v>22.7190892627464</v>
      </c>
      <c r="T605" s="0" t="n">
        <f aca="false">SUMPRODUCT('FD inverse'!$A$18:$BH$18,'FD mesh'!$B$84:$BI$84,$E604:$BL604)+'FD inverse'!$A$18*$C605/Setup!$B$17+INDEX('FD inverse'!$A$18:$BH$18,1,'FD mesh'!$B$15+1)*Setup!$B$22</f>
        <v>22.2031502949555</v>
      </c>
      <c r="U605" s="0" t="n">
        <f aca="false">SUMPRODUCT('FD inverse'!$A$19:$BH$19,'FD mesh'!$B$84:$BI$84,$E604:$BL604)+'FD inverse'!$A$19*$C605/Setup!$B$17+INDEX('FD inverse'!$A$19:$BH$19,1,'FD mesh'!$B$15+1)*Setup!$B$22</f>
        <v>21.6842046458082</v>
      </c>
      <c r="V605" s="0" t="n">
        <f aca="false">SUMPRODUCT('FD inverse'!$A$20:$BH$20,'FD mesh'!$B$84:$BI$84,$E604:$BL604)+'FD inverse'!$A$20*$C605/Setup!$B$17+INDEX('FD inverse'!$A$20:$BH$20,1,'FD mesh'!$B$15+1)*Setup!$B$22</f>
        <v>21.1625613079952</v>
      </c>
      <c r="W605" s="0" t="n">
        <f aca="false">SUMPRODUCT('FD inverse'!$A$21:$BH$21,'FD mesh'!$B$84:$BI$84,$E604:$BL604)+'FD inverse'!$A$21*$C605/Setup!$B$17+INDEX('FD inverse'!$A$21:$BH$21,1,'FD mesh'!$B$15+1)*Setup!$B$22</f>
        <v>20.6385121998671</v>
      </c>
      <c r="X605" s="0" t="n">
        <f aca="false">SUMPRODUCT('FD inverse'!$A$22:$BH$22,'FD mesh'!$B$84:$BI$84,$E604:$BL604)+'FD inverse'!$A$22*$C605/Setup!$B$17+INDEX('FD inverse'!$A$22:$BH$22,1,'FD mesh'!$B$15+1)*Setup!$B$22</f>
        <v>20.1123330615924</v>
      </c>
      <c r="Y605" s="0" t="n">
        <f aca="false">SUMPRODUCT('FD inverse'!$A$23:$BH$23,'FD mesh'!$B$84:$BI$84,$E604:$BL604)+'FD inverse'!$A$23*$C605/Setup!$B$17+INDEX('FD inverse'!$A$23:$BH$23,1,'FD mesh'!$B$15+1)*Setup!$B$22</f>
        <v>19.5842844717514</v>
      </c>
      <c r="Z605" s="0" t="n">
        <f aca="false">SUMPRODUCT('FD inverse'!$A$24:$BH$24,'FD mesh'!$B$84:$BI$84,$E604:$BL604)+'FD inverse'!$A$24*$C605/Setup!$B$17+INDEX('FD inverse'!$A$24:$BH$24,1,'FD mesh'!$B$15+1)*Setup!$B$22</f>
        <v>19.0546129712576</v>
      </c>
      <c r="AA605" s="0" t="n">
        <f aca="false">SUMPRODUCT('FD inverse'!$A$25:$BH$25,'FD mesh'!$B$84:$BI$84,$E604:$BL604)+'FD inverse'!$A$25*$C605/Setup!$B$17+INDEX('FD inverse'!$A$25:$BH$25,1,'FD mesh'!$B$15+1)*Setup!$B$22</f>
        <v>18.5235522821039</v>
      </c>
      <c r="AB605" s="0" t="n">
        <f aca="false">SUMPRODUCT('FD inverse'!$A$26:$BH$26,'FD mesh'!$B$84:$BI$84,$E604:$BL604)+'FD inverse'!$A$26*$C605/Setup!$B$17+INDEX('FD inverse'!$A$26:$BH$26,1,'FD mesh'!$B$15+1)*Setup!$B$22</f>
        <v>17.9913246089943</v>
      </c>
      <c r="AC605" s="0" t="n">
        <f aca="false">SUMPRODUCT('FD inverse'!$A$27:$BH$27,'FD mesh'!$B$84:$BI$84,$E604:$BL604)+'FD inverse'!$A$27*$C605/Setup!$B$17+INDEX('FD inverse'!$A$27:$BH$27,1,'FD mesh'!$B$15+1)*Setup!$B$22</f>
        <v>17.4581420124373</v>
      </c>
      <c r="AD605" s="0" t="n">
        <f aca="false">SUMPRODUCT('FD inverse'!$A$28:$BH$28,'FD mesh'!$B$84:$BI$84,$E604:$BL604)+'FD inverse'!$A$28*$C605/Setup!$B$17+INDEX('FD inverse'!$A$28:$BH$28,1,'FD mesh'!$B$15+1)*Setup!$B$22</f>
        <v>16.924207842336</v>
      </c>
      <c r="AE605" s="0" t="n">
        <f aca="false">SUMPRODUCT('FD inverse'!$A$29:$BH$29,'FD mesh'!$B$84:$BI$84,$E604:$BL604)+'FD inverse'!$A$29*$C605/Setup!$B$17+INDEX('FD inverse'!$A$29:$BH$29,1,'FD mesh'!$B$15+1)*Setup!$B$22</f>
        <v>16.3897182215205</v>
      </c>
      <c r="AF605" s="0" t="n">
        <f aca="false">SUMPRODUCT('FD inverse'!$A$30:$BH$30,'FD mesh'!$B$84:$BI$84,$E604:$BL604)+'FD inverse'!$A$30*$C605/Setup!$B$17+INDEX('FD inverse'!$A$30:$BH$30,1,'FD mesh'!$B$15+1)*Setup!$B$22</f>
        <v>15.8548635690125</v>
      </c>
      <c r="AG605" s="0" t="n">
        <f aca="false">SUMPRODUCT('FD inverse'!$A$31:$BH$31,'FD mesh'!$B$84:$BI$84,$E604:$BL604)+'FD inverse'!$A$31*$C605/Setup!$B$17+INDEX('FD inverse'!$A$31:$BH$31,1,'FD mesh'!$B$15+1)*Setup!$B$22</f>
        <v>15.3198301531051</v>
      </c>
      <c r="AH605" s="0" t="n">
        <f aca="false">SUMPRODUCT('FD inverse'!$A$32:$BH$32,'FD mesh'!$B$84:$BI$84,$E604:$BL604)+'FD inverse'!$A$32*$C605/Setup!$B$17+INDEX('FD inverse'!$A$32:$BH$32,1,'FD mesh'!$B$15+1)*Setup!$B$22</f>
        <v>15.2972834996985</v>
      </c>
      <c r="AI605" s="0" t="n">
        <f aca="false">SUMPRODUCT('FD inverse'!$A$33:$BH$33,'FD mesh'!$B$84:$BI$84,$E604:$BL604)+'FD inverse'!$A$33*$C605/Setup!$B$17+INDEX('FD inverse'!$A$33:$BH$33,1,'FD mesh'!$B$15+1)*Setup!$B$22</f>
        <v>15.2747571341672</v>
      </c>
      <c r="AJ605" s="0" t="n">
        <f aca="false">SUMPRODUCT('FD inverse'!$A$34:$BH$34,'FD mesh'!$B$84:$BI$84,$E604:$BL604)+'FD inverse'!$A$34*$C605/Setup!$B$17+INDEX('FD inverse'!$A$34:$BH$34,1,'FD mesh'!$B$15+1)*Setup!$B$22</f>
        <v>15.2522601286135</v>
      </c>
      <c r="AK605" s="0" t="n">
        <f aca="false">SUMPRODUCT('FD inverse'!$A$35:$BH$35,'FD mesh'!$B$84:$BI$84,$E604:$BL604)+'FD inverse'!$A$35*$C605/Setup!$B$17+INDEX('FD inverse'!$A$35:$BH$35,1,'FD mesh'!$B$15+1)*Setup!$B$22</f>
        <v>15.2297990200383</v>
      </c>
      <c r="AL605" s="0" t="n">
        <f aca="false">SUMPRODUCT('FD inverse'!$A$36:$BH$36,'FD mesh'!$B$84:$BI$84,$E604:$BL604)+'FD inverse'!$A$36*$C605/Setup!$B$17+INDEX('FD inverse'!$A$36:$BH$36,1,'FD mesh'!$B$15+1)*Setup!$B$22</f>
        <v>15.2073780176856</v>
      </c>
      <c r="AM605" s="0" t="n">
        <f aca="false">SUMPRODUCT('FD inverse'!$A$37:$BH$37,'FD mesh'!$B$84:$BI$84,$E604:$BL604)+'FD inverse'!$A$37*$C605/Setup!$B$17+INDEX('FD inverse'!$A$37:$BH$37,1,'FD mesh'!$B$15+1)*Setup!$B$22</f>
        <v>15.1849992117596</v>
      </c>
      <c r="AN605" s="0" t="n">
        <f aca="false">SUMPRODUCT('FD inverse'!$A$38:$BH$38,'FD mesh'!$B$84:$BI$84,$E604:$BL604)+'FD inverse'!$A$38*$C605/Setup!$B$17+INDEX('FD inverse'!$A$38:$BH$38,1,'FD mesh'!$B$15+1)*Setup!$B$22</f>
        <v>15.1626627825447</v>
      </c>
      <c r="AO605" s="0" t="n">
        <f aca="false">SUMPRODUCT('FD inverse'!$A$39:$BH$39,'FD mesh'!$B$84:$BI$84,$E604:$BL604)+'FD inverse'!$A$39*$C605/Setup!$B$17+INDEX('FD inverse'!$A$39:$BH$39,1,'FD mesh'!$B$15+1)*Setup!$B$22</f>
        <v>15.1403672092041</v>
      </c>
      <c r="AP605" s="0" t="n">
        <f aca="false">SUMPRODUCT('FD inverse'!$A$40:$BH$40,'FD mesh'!$B$84:$BI$84,$E604:$BL604)+'FD inverse'!$A$40*$C605/Setup!$B$17+INDEX('FD inverse'!$A$40:$BH$40,1,'FD mesh'!$B$15+1)*Setup!$B$22</f>
        <v>15.118109477751</v>
      </c>
      <c r="AQ605" s="0" t="n">
        <f aca="false">SUMPRODUCT('FD inverse'!$A$41:$BH$41,'FD mesh'!$B$84:$BI$84,$E604:$BL604)+'FD inverse'!$A$41*$C605/Setup!$B$17+INDEX('FD inverse'!$A$41:$BH$41,1,'FD mesh'!$B$15+1)*Setup!$B$22</f>
        <v>15.0958852878833</v>
      </c>
      <c r="AR605" s="0" t="n">
        <f aca="false">SUMPRODUCT('FD inverse'!$A$42:$BH$42,'FD mesh'!$B$84:$BI$84,$E604:$BL604)+'FD inverse'!$A$42*$C605/Setup!$B$17+INDEX('FD inverse'!$A$42:$BH$42,1,'FD mesh'!$B$15+1)*Setup!$B$22</f>
        <v>15.0736892585431</v>
      </c>
      <c r="AS605" s="0" t="n">
        <f aca="false">SUMPRODUCT('FD inverse'!$A$43:$BH$43,'FD mesh'!$B$84:$BI$84,$E604:$BL604)+'FD inverse'!$A$43*$C605/Setup!$B$17+INDEX('FD inverse'!$A$43:$BH$43,1,'FD mesh'!$B$15+1)*Setup!$B$22</f>
        <v>0</v>
      </c>
      <c r="AT605" s="0" t="n">
        <f aca="false">SUMPRODUCT('FD inverse'!$A$44:$BH$44,'FD mesh'!$B$84:$BI$84,$E604:$BL604)+'FD inverse'!$A$44*$C605/Setup!$B$17+INDEX('FD inverse'!$A$44:$BH$44,1,'FD mesh'!$B$15+1)*Setup!$B$22</f>
        <v>0</v>
      </c>
      <c r="AU605" s="0" t="n">
        <f aca="false">SUMPRODUCT('FD inverse'!$A$45:$BH$45,'FD mesh'!$B$84:$BI$84,$E604:$BL604)+'FD inverse'!$A$45*$C605/Setup!$B$17+INDEX('FD inverse'!$A$45:$BH$45,1,'FD mesh'!$B$15+1)*Setup!$B$22</f>
        <v>0</v>
      </c>
      <c r="AV605" s="0" t="n">
        <f aca="false">SUMPRODUCT('FD inverse'!$A$46:$BH$46,'FD mesh'!$B$84:$BI$84,$E604:$BL604)+'FD inverse'!$A$46*$C605/Setup!$B$17+INDEX('FD inverse'!$A$46:$BH$46,1,'FD mesh'!$B$15+1)*Setup!$B$22</f>
        <v>0</v>
      </c>
      <c r="AW605" s="0" t="n">
        <f aca="false">SUMPRODUCT('FD inverse'!$A$47:$BH$47,'FD mesh'!$B$84:$BI$84,$E604:$BL604)+'FD inverse'!$A$47*$C605/Setup!$B$17+INDEX('FD inverse'!$A$47:$BH$47,1,'FD mesh'!$B$15+1)*Setup!$B$22</f>
        <v>0</v>
      </c>
      <c r="AX605" s="0" t="n">
        <f aca="false">SUMPRODUCT('FD inverse'!$A$48:$BH$48,'FD mesh'!$B$84:$BI$84,$E604:$BL604)+'FD inverse'!$A$48*$C605/Setup!$B$17+INDEX('FD inverse'!$A$48:$BH$48,1,'FD mesh'!$B$15+1)*Setup!$B$22</f>
        <v>0</v>
      </c>
      <c r="AY605" s="0" t="n">
        <f aca="false">SUMPRODUCT('FD inverse'!$A$49:$BH$49,'FD mesh'!$B$84:$BI$84,$E604:$BL604)+'FD inverse'!$A$49*$C605/Setup!$B$17+INDEX('FD inverse'!$A$49:$BH$49,1,'FD mesh'!$B$15+1)*Setup!$B$22</f>
        <v>0</v>
      </c>
      <c r="AZ605" s="0" t="n">
        <f aca="false">SUMPRODUCT('FD inverse'!$A$50:$BH$50,'FD mesh'!$B$84:$BI$84,$E604:$BL604)+'FD inverse'!$A$50*$C605/Setup!$B$17+INDEX('FD inverse'!$A$50:$BH$50,1,'FD mesh'!$B$15+1)*Setup!$B$22</f>
        <v>0</v>
      </c>
      <c r="BA605" s="0" t="n">
        <f aca="false">SUMPRODUCT('FD inverse'!$A$51:$BH$51,'FD mesh'!$B$84:$BI$84,$E604:$BL604)+'FD inverse'!$A$51*$C605/Setup!$B$17+INDEX('FD inverse'!$A$51:$BH$51,1,'FD mesh'!$B$15+1)*Setup!$B$22</f>
        <v>0</v>
      </c>
      <c r="BB605" s="0" t="n">
        <f aca="false">SUMPRODUCT('FD inverse'!$A$52:$BH$52,'FD mesh'!$B$84:$BI$84,$E604:$BL604)+'FD inverse'!$A$52*$C605/Setup!$B$17+INDEX('FD inverse'!$A$52:$BH$52,1,'FD mesh'!$B$15+1)*Setup!$B$22</f>
        <v>0</v>
      </c>
      <c r="BC605" s="0" t="n">
        <f aca="false">SUMPRODUCT('FD inverse'!$A$53:$BH$53,'FD mesh'!$B$84:$BI$84,$E604:$BL604)+'FD inverse'!$A$53*$C605/Setup!$B$17+INDEX('FD inverse'!$A$53:$BH$53,1,'FD mesh'!$B$15+1)*Setup!$B$22</f>
        <v>0</v>
      </c>
      <c r="BD605" s="0" t="n">
        <f aca="false">SUMPRODUCT('FD inverse'!$A$54:$BH$54,'FD mesh'!$B$84:$BI$84,$E604:$BL604)+'FD inverse'!$A$54*$C605/Setup!$B$17+INDEX('FD inverse'!$A$54:$BH$54,1,'FD mesh'!$B$15+1)*Setup!$B$22</f>
        <v>0</v>
      </c>
      <c r="BE605" s="0" t="n">
        <f aca="false">SUMPRODUCT('FD inverse'!$A$55:$BH$55,'FD mesh'!$B$84:$BI$84,$E604:$BL604)+'FD inverse'!$A$55*$C605/Setup!$B$17+INDEX('FD inverse'!$A$55:$BH$55,1,'FD mesh'!$B$15+1)*Setup!$B$22</f>
        <v>0</v>
      </c>
      <c r="BF605" s="0" t="n">
        <f aca="false">SUMPRODUCT('FD inverse'!$A$56:$BH$56,'FD mesh'!$B$84:$BI$84,$E604:$BL604)+'FD inverse'!$A$56*$C605/Setup!$B$17+INDEX('FD inverse'!$A$56:$BH$56,1,'FD mesh'!$B$15+1)*Setup!$B$22</f>
        <v>0</v>
      </c>
      <c r="BG605" s="0" t="n">
        <f aca="false">SUMPRODUCT('FD inverse'!$A$57:$BH$57,'FD mesh'!$B$84:$BI$84,$E604:$BL604)+'FD inverse'!$A$57*$C605/Setup!$B$17+INDEX('FD inverse'!$A$57:$BH$57,1,'FD mesh'!$B$15+1)*Setup!$B$22</f>
        <v>0</v>
      </c>
      <c r="BH605" s="0" t="n">
        <f aca="false">SUMPRODUCT('FD inverse'!$A$58:$BH$58,'FD mesh'!$B$84:$BI$84,$E604:$BL604)+'FD inverse'!$A$58*$C605/Setup!$B$17+INDEX('FD inverse'!$A$58:$BH$58,1,'FD mesh'!$B$15+1)*Setup!$B$22</f>
        <v>0</v>
      </c>
      <c r="BI605" s="0" t="n">
        <f aca="false">SUMPRODUCT('FD inverse'!$A$59:$BH$59,'FD mesh'!$B$84:$BI$84,$E604:$BL604)+'FD inverse'!$A$59*$C605/Setup!$B$17+INDEX('FD inverse'!$A$59:$BH$59,1,'FD mesh'!$B$15+1)*Setup!$B$22</f>
        <v>0</v>
      </c>
      <c r="BJ605" s="0" t="n">
        <f aca="false">SUMPRODUCT('FD inverse'!$A$60:$BH$60,'FD mesh'!$B$84:$BI$84,$E604:$BL604)+'FD inverse'!$A$60*$C605/Setup!$B$17+INDEX('FD inverse'!$A$60:$BH$60,1,'FD mesh'!$B$15+1)*Setup!$B$22</f>
        <v>0</v>
      </c>
      <c r="BK605" s="0" t="n">
        <f aca="false">SUMPRODUCT('FD inverse'!$A$61:$BH$61,'FD mesh'!$B$84:$BI$84,$E604:$BL604)+'FD inverse'!$A$61*$C605/Setup!$B$17+INDEX('FD inverse'!$A$61:$BH$61,1,'FD mesh'!$B$15+1)*Setup!$B$22</f>
        <v>0</v>
      </c>
      <c r="BL605" s="0" t="n">
        <f aca="false">SUMPRODUCT('FD inverse'!$A$62:$BH$62,'FD mesh'!$B$84:$BI$84,$E604:$BL604)+'FD inverse'!$A$62*$C605/Setup!$B$17+INDEX('FD inverse'!$A$62:$BH$62,1,'FD mesh'!$B$15+1)*Setup!$B$22</f>
        <v>0</v>
      </c>
    </row>
    <row r="606" customFormat="false" ht="15" hidden="false" customHeight="false" outlineLevel="0" collapsed="false">
      <c r="A606" s="0" t="n">
        <v>601</v>
      </c>
      <c r="B606" s="0" t="n">
        <f aca="false">A606*Setup!$B$11/3600</f>
        <v>50.0833333333333</v>
      </c>
      <c r="C606" s="0" t="n">
        <f aca="false">Setup!$B$7+Setup!$B$8*COS(2*PI()*(B606-Setup!$B$9)/24)</f>
        <v>20.49309297717</v>
      </c>
      <c r="D606" s="0" t="n">
        <f aca="false">(C606-E606)/Setup!$B$17</f>
        <v>-8.95752806558885</v>
      </c>
      <c r="E606" s="0" t="n">
        <f aca="false">SUMPRODUCT('FD inverse'!$A$3:$BH$3,'FD mesh'!$B$84:$BI$84,$E605:$BL605)+'FD inverse'!$A$3*$C606/Setup!$B$17+INDEX('FD inverse'!$A$3:$BH$3,1,'FD mesh'!$B$15+1)*Setup!$B$22</f>
        <v>21.6575716256965</v>
      </c>
      <c r="F606" s="0" t="n">
        <f aca="false">SUMPRODUCT('FD inverse'!$A$4:$BH$4,'FD mesh'!$B$84:$BI$84,$E605:$BL605)+'FD inverse'!$A$4*$C606/Setup!$B$17+INDEX('FD inverse'!$A$4:$BH$4,1,'FD mesh'!$B$15+1)*Setup!$B$22</f>
        <v>21.9169942248001</v>
      </c>
      <c r="G606" s="0" t="n">
        <f aca="false">SUMPRODUCT('FD inverse'!$A$5:$BH$5,'FD mesh'!$B$84:$BI$84,$E605:$BL605)+'FD inverse'!$A$5*$C606/Setup!$B$17+INDEX('FD inverse'!$A$5:$BH$5,1,'FD mesh'!$B$15+1)*Setup!$B$22</f>
        <v>22.1631296584067</v>
      </c>
      <c r="H606" s="0" t="n">
        <f aca="false">SUMPRODUCT('FD inverse'!$A$6:$BH$6,'FD mesh'!$B$84:$BI$84,$E605:$BL605)+'FD inverse'!$A$6*$C606/Setup!$B$17+INDEX('FD inverse'!$A$6:$BH$6,1,'FD mesh'!$B$15+1)*Setup!$B$22</f>
        <v>22.9698198170776</v>
      </c>
      <c r="I606" s="0" t="n">
        <f aca="false">SUMPRODUCT('FD inverse'!$A$7:$BH$7,'FD mesh'!$B$84:$BI$84,$E605:$BL605)+'FD inverse'!$A$7*$C606/Setup!$B$17+INDEX('FD inverse'!$A$7:$BH$7,1,'FD mesh'!$B$15+1)*Setup!$B$22</f>
        <v>23.0358202233001</v>
      </c>
      <c r="J606" s="0" t="n">
        <f aca="false">SUMPRODUCT('FD inverse'!$A$8:$BH$8,'FD mesh'!$B$84:$BI$84,$E605:$BL605)+'FD inverse'!$A$8*$C606/Setup!$B$17+INDEX('FD inverse'!$A$8:$BH$8,1,'FD mesh'!$B$15+1)*Setup!$B$22</f>
        <v>23.091548482266</v>
      </c>
      <c r="K606" s="0" t="n">
        <f aca="false">SUMPRODUCT('FD inverse'!$A$9:$BH$9,'FD mesh'!$B$84:$BI$84,$E605:$BL605)+'FD inverse'!$A$9*$C606/Setup!$B$17+INDEX('FD inverse'!$A$9:$BH$9,1,'FD mesh'!$B$15+1)*Setup!$B$22</f>
        <v>23.1374978277171</v>
      </c>
      <c r="L606" s="0" t="n">
        <f aca="false">SUMPRODUCT('FD inverse'!$A$10:$BH$10,'FD mesh'!$B$84:$BI$84,$E605:$BL605)+'FD inverse'!$A$10*$C606/Setup!$B$17+INDEX('FD inverse'!$A$10:$BH$10,1,'FD mesh'!$B$15+1)*Setup!$B$22</f>
        <v>23.1741369555266</v>
      </c>
      <c r="M606" s="0" t="n">
        <f aca="false">SUMPRODUCT('FD inverse'!$A$11:$BH$11,'FD mesh'!$B$84:$BI$84,$E605:$BL605)+'FD inverse'!$A$11*$C606/Setup!$B$17+INDEX('FD inverse'!$A$11:$BH$11,1,'FD mesh'!$B$15+1)*Setup!$B$22</f>
        <v>23.2018981515871</v>
      </c>
      <c r="N606" s="0" t="n">
        <f aca="false">SUMPRODUCT('FD inverse'!$A$12:$BH$12,'FD mesh'!$B$84:$BI$84,$E605:$BL605)+'FD inverse'!$A$12*$C606/Setup!$B$17+INDEX('FD inverse'!$A$12:$BH$12,1,'FD mesh'!$B$15+1)*Setup!$B$22</f>
        <v>23.2211671835537</v>
      </c>
      <c r="O606" s="0" t="n">
        <f aca="false">SUMPRODUCT('FD inverse'!$A$13:$BH$13,'FD mesh'!$B$84:$BI$84,$E605:$BL605)+'FD inverse'!$A$13*$C606/Setup!$B$17+INDEX('FD inverse'!$A$13:$BH$13,1,'FD mesh'!$B$15+1)*Setup!$B$22</f>
        <v>23.2322748861773</v>
      </c>
      <c r="P606" s="0" t="n">
        <f aca="false">SUMPRODUCT('FD inverse'!$A$14:$BH$14,'FD mesh'!$B$84:$BI$84,$E605:$BL605)+'FD inverse'!$A$14*$C606/Setup!$B$17+INDEX('FD inverse'!$A$14:$BH$14,1,'FD mesh'!$B$15+1)*Setup!$B$22</f>
        <v>23.2354903774576</v>
      </c>
      <c r="Q606" s="0" t="n">
        <f aca="false">SUMPRODUCT('FD inverse'!$A$15:$BH$15,'FD mesh'!$B$84:$BI$84,$E605:$BL605)+'FD inverse'!$A$15*$C606/Setup!$B$17+INDEX('FD inverse'!$A$15:$BH$15,1,'FD mesh'!$B$15+1)*Setup!$B$22</f>
        <v>23.2310158517016</v>
      </c>
      <c r="R606" s="0" t="n">
        <f aca="false">SUMPRODUCT('FD inverse'!$A$16:$BH$16,'FD mesh'!$B$84:$BI$84,$E605:$BL605)+'FD inverse'!$A$16*$C606/Setup!$B$17+INDEX('FD inverse'!$A$16:$BH$16,1,'FD mesh'!$B$15+1)*Setup!$B$22</f>
        <v>23.2189829055322</v>
      </c>
      <c r="S606" s="0" t="n">
        <f aca="false">SUMPRODUCT('FD inverse'!$A$17:$BH$17,'FD mesh'!$B$84:$BI$84,$E605:$BL605)+'FD inverse'!$A$17*$C606/Setup!$B$17+INDEX('FD inverse'!$A$17:$BH$17,1,'FD mesh'!$B$15+1)*Setup!$B$22</f>
        <v>22.7075552892589</v>
      </c>
      <c r="T606" s="0" t="n">
        <f aca="false">SUMPRODUCT('FD inverse'!$A$18:$BH$18,'FD mesh'!$B$84:$BI$84,$E605:$BL605)+'FD inverse'!$A$18*$C606/Setup!$B$17+INDEX('FD inverse'!$A$18:$BH$18,1,'FD mesh'!$B$15+1)*Setup!$B$22</f>
        <v>22.1927333893593</v>
      </c>
      <c r="U606" s="0" t="n">
        <f aca="false">SUMPRODUCT('FD inverse'!$A$19:$BH$19,'FD mesh'!$B$84:$BI$84,$E605:$BL605)+'FD inverse'!$A$19*$C606/Setup!$B$17+INDEX('FD inverse'!$A$19:$BH$19,1,'FD mesh'!$B$15+1)*Setup!$B$22</f>
        <v>21.6748459429556</v>
      </c>
      <c r="V606" s="0" t="n">
        <f aca="false">SUMPRODUCT('FD inverse'!$A$20:$BH$20,'FD mesh'!$B$84:$BI$84,$E605:$BL605)+'FD inverse'!$A$20*$C606/Setup!$B$17+INDEX('FD inverse'!$A$20:$BH$20,1,'FD mesh'!$B$15+1)*Setup!$B$22</f>
        <v>21.1542043639982</v>
      </c>
      <c r="W606" s="0" t="n">
        <f aca="false">SUMPRODUCT('FD inverse'!$A$21:$BH$21,'FD mesh'!$B$84:$BI$84,$E605:$BL605)+'FD inverse'!$A$21*$C606/Setup!$B$17+INDEX('FD inverse'!$A$21:$BH$21,1,'FD mesh'!$B$15+1)*Setup!$B$22</f>
        <v>20.6311034558073</v>
      </c>
      <c r="X606" s="0" t="n">
        <f aca="false">SUMPRODUCT('FD inverse'!$A$22:$BH$22,'FD mesh'!$B$84:$BI$84,$E605:$BL605)+'FD inverse'!$A$22*$C606/Setup!$B$17+INDEX('FD inverse'!$A$22:$BH$22,1,'FD mesh'!$B$15+1)*Setup!$B$22</f>
        <v>20.1058222600789</v>
      </c>
      <c r="Y606" s="0" t="n">
        <f aca="false">SUMPRODUCT('FD inverse'!$A$23:$BH$23,'FD mesh'!$B$84:$BI$84,$E605:$BL605)+'FD inverse'!$A$23*$C606/Setup!$B$17+INDEX('FD inverse'!$A$23:$BH$23,1,'FD mesh'!$B$15+1)*Setup!$B$22</f>
        <v>19.5786250284765</v>
      </c>
      <c r="Z606" s="0" t="n">
        <f aca="false">SUMPRODUCT('FD inverse'!$A$24:$BH$24,'FD mesh'!$B$84:$BI$84,$E605:$BL605)+'FD inverse'!$A$24*$C606/Setup!$B$17+INDEX('FD inverse'!$A$24:$BH$24,1,'FD mesh'!$B$15+1)*Setup!$B$22</f>
        <v>19.0497623035675</v>
      </c>
      <c r="AA606" s="0" t="n">
        <f aca="false">SUMPRODUCT('FD inverse'!$A$25:$BH$25,'FD mesh'!$B$84:$BI$84,$E605:$BL605)+'FD inverse'!$A$25*$C606/Setup!$B$17+INDEX('FD inverse'!$A$25:$BH$25,1,'FD mesh'!$B$15+1)*Setup!$B$22</f>
        <v>18.5194720964526</v>
      </c>
      <c r="AB606" s="0" t="n">
        <f aca="false">SUMPRODUCT('FD inverse'!$A$26:$BH$26,'FD mesh'!$B$84:$BI$84,$E605:$BL605)+'FD inverse'!$A$26*$C606/Setup!$B$17+INDEX('FD inverse'!$A$26:$BH$26,1,'FD mesh'!$B$15+1)*Setup!$B$22</f>
        <v>17.9879811489888</v>
      </c>
      <c r="AC606" s="0" t="n">
        <f aca="false">SUMPRODUCT('FD inverse'!$A$27:$BH$27,'FD mesh'!$B$84:$BI$84,$E605:$BL605)+'FD inverse'!$A$27*$C606/Setup!$B$17+INDEX('FD inverse'!$A$27:$BH$27,1,'FD mesh'!$B$15+1)*Setup!$B$22</f>
        <v>17.4555062690091</v>
      </c>
      <c r="AD606" s="0" t="n">
        <f aca="false">SUMPRODUCT('FD inverse'!$A$28:$BH$28,'FD mesh'!$B$84:$BI$84,$E605:$BL605)+'FD inverse'!$A$28*$C606/Setup!$B$17+INDEX('FD inverse'!$A$28:$BH$28,1,'FD mesh'!$B$15+1)*Setup!$B$22</f>
        <v>16.9222557273921</v>
      </c>
      <c r="AE606" s="0" t="n">
        <f aca="false">SUMPRODUCT('FD inverse'!$A$29:$BH$29,'FD mesh'!$B$84:$BI$84,$E605:$BL605)+'FD inverse'!$A$29*$C606/Setup!$B$17+INDEX('FD inverse'!$A$29:$BH$29,1,'FD mesh'!$B$15+1)*Setup!$B$22</f>
        <v>16.3884307062344</v>
      </c>
      <c r="AF606" s="0" t="n">
        <f aca="false">SUMPRODUCT('FD inverse'!$A$30:$BH$30,'FD mesh'!$B$84:$BI$84,$E605:$BL605)+'FD inverse'!$A$30*$C606/Setup!$B$17+INDEX('FD inverse'!$A$30:$BH$30,1,'FD mesh'!$B$15+1)*Setup!$B$22</f>
        <v>15.8542267877211</v>
      </c>
      <c r="AG606" s="0" t="n">
        <f aca="false">SUMPRODUCT('FD inverse'!$A$31:$BH$31,'FD mesh'!$B$84:$BI$84,$E605:$BL605)+'FD inverse'!$A$31*$C606/Setup!$B$17+INDEX('FD inverse'!$A$31:$BH$31,1,'FD mesh'!$B$15+1)*Setup!$B$22</f>
        <v>15.3198354735706</v>
      </c>
      <c r="AH606" s="0" t="n">
        <f aca="false">SUMPRODUCT('FD inverse'!$A$32:$BH$32,'FD mesh'!$B$84:$BI$84,$E605:$BL605)+'FD inverse'!$A$32*$C606/Setup!$B$17+INDEX('FD inverse'!$A$32:$BH$32,1,'FD mesh'!$B$15+1)*Setup!$B$22</f>
        <v>15.2973129218157</v>
      </c>
      <c r="AI606" s="0" t="n">
        <f aca="false">SUMPRODUCT('FD inverse'!$A$33:$BH$33,'FD mesh'!$B$84:$BI$84,$E605:$BL605)+'FD inverse'!$A$33*$C606/Setup!$B$17+INDEX('FD inverse'!$A$33:$BH$33,1,'FD mesh'!$B$15+1)*Setup!$B$22</f>
        <v>15.2748052642143</v>
      </c>
      <c r="AJ606" s="0" t="n">
        <f aca="false">SUMPRODUCT('FD inverse'!$A$34:$BH$34,'FD mesh'!$B$84:$BI$84,$E605:$BL605)+'FD inverse'!$A$34*$C606/Setup!$B$17+INDEX('FD inverse'!$A$34:$BH$34,1,'FD mesh'!$B$15+1)*Setup!$B$22</f>
        <v>15.2523219711513</v>
      </c>
      <c r="AK606" s="0" t="n">
        <f aca="false">SUMPRODUCT('FD inverse'!$A$35:$BH$35,'FD mesh'!$B$84:$BI$84,$E605:$BL605)+'FD inverse'!$A$35*$C606/Setup!$B$17+INDEX('FD inverse'!$A$35:$BH$35,1,'FD mesh'!$B$15+1)*Setup!$B$22</f>
        <v>15.2298699842054</v>
      </c>
      <c r="AL606" s="0" t="n">
        <f aca="false">SUMPRODUCT('FD inverse'!$A$36:$BH$36,'FD mesh'!$B$84:$BI$84,$E605:$BL605)+'FD inverse'!$A$36*$C606/Setup!$B$17+INDEX('FD inverse'!$A$36:$BH$36,1,'FD mesh'!$B$15+1)*Setup!$B$22</f>
        <v>15.2074539209554</v>
      </c>
      <c r="AM606" s="0" t="n">
        <f aca="false">SUMPRODUCT('FD inverse'!$A$37:$BH$37,'FD mesh'!$B$84:$BI$84,$E605:$BL605)+'FD inverse'!$A$37*$C606/Setup!$B$17+INDEX('FD inverse'!$A$37:$BH$37,1,'FD mesh'!$B$15+1)*Setup!$B$22</f>
        <v>15.1850762816889</v>
      </c>
      <c r="AN606" s="0" t="n">
        <f aca="false">SUMPRODUCT('FD inverse'!$A$38:$BH$38,'FD mesh'!$B$84:$BI$84,$E605:$BL605)+'FD inverse'!$A$38*$C606/Setup!$B$17+INDEX('FD inverse'!$A$38:$BH$38,1,'FD mesh'!$B$15+1)*Setup!$B$22</f>
        <v>15.1627376569958</v>
      </c>
      <c r="AO606" s="0" t="n">
        <f aca="false">SUMPRODUCT('FD inverse'!$A$39:$BH$39,'FD mesh'!$B$84:$BI$84,$E605:$BL605)+'FD inverse'!$A$39*$C606/Setup!$B$17+INDEX('FD inverse'!$A$39:$BH$39,1,'FD mesh'!$B$15+1)*Setup!$B$22</f>
        <v>15.1404369354744</v>
      </c>
      <c r="AP606" s="0" t="n">
        <f aca="false">SUMPRODUCT('FD inverse'!$A$40:$BH$40,'FD mesh'!$B$84:$BI$84,$E605:$BL605)+'FD inverse'!$A$40*$C606/Setup!$B$17+INDEX('FD inverse'!$A$40:$BH$40,1,'FD mesh'!$B$15+1)*Setup!$B$22</f>
        <v>15.1181715109972</v>
      </c>
      <c r="AQ606" s="0" t="n">
        <f aca="false">SUMPRODUCT('FD inverse'!$A$41:$BH$41,'FD mesh'!$B$84:$BI$84,$E605:$BL605)+'FD inverse'!$A$41*$C606/Setup!$B$17+INDEX('FD inverse'!$A$41:$BH$41,1,'FD mesh'!$B$15+1)*Setup!$B$22</f>
        <v>15.095937489178</v>
      </c>
      <c r="AR606" s="0" t="n">
        <f aca="false">SUMPRODUCT('FD inverse'!$A$42:$BH$42,'FD mesh'!$B$84:$BI$84,$E605:$BL605)+'FD inverse'!$A$42*$C606/Setup!$B$17+INDEX('FD inverse'!$A$42:$BH$42,1,'FD mesh'!$B$15+1)*Setup!$B$22</f>
        <v>15.0737298928566</v>
      </c>
      <c r="AS606" s="0" t="n">
        <f aca="false">SUMPRODUCT('FD inverse'!$A$43:$BH$43,'FD mesh'!$B$84:$BI$84,$E605:$BL605)+'FD inverse'!$A$43*$C606/Setup!$B$17+INDEX('FD inverse'!$A$43:$BH$43,1,'FD mesh'!$B$15+1)*Setup!$B$22</f>
        <v>0</v>
      </c>
      <c r="AT606" s="0" t="n">
        <f aca="false">SUMPRODUCT('FD inverse'!$A$44:$BH$44,'FD mesh'!$B$84:$BI$84,$E605:$BL605)+'FD inverse'!$A$44*$C606/Setup!$B$17+INDEX('FD inverse'!$A$44:$BH$44,1,'FD mesh'!$B$15+1)*Setup!$B$22</f>
        <v>0</v>
      </c>
      <c r="AU606" s="0" t="n">
        <f aca="false">SUMPRODUCT('FD inverse'!$A$45:$BH$45,'FD mesh'!$B$84:$BI$84,$E605:$BL605)+'FD inverse'!$A$45*$C606/Setup!$B$17+INDEX('FD inverse'!$A$45:$BH$45,1,'FD mesh'!$B$15+1)*Setup!$B$22</f>
        <v>0</v>
      </c>
      <c r="AV606" s="0" t="n">
        <f aca="false">SUMPRODUCT('FD inverse'!$A$46:$BH$46,'FD mesh'!$B$84:$BI$84,$E605:$BL605)+'FD inverse'!$A$46*$C606/Setup!$B$17+INDEX('FD inverse'!$A$46:$BH$46,1,'FD mesh'!$B$15+1)*Setup!$B$22</f>
        <v>0</v>
      </c>
      <c r="AW606" s="0" t="n">
        <f aca="false">SUMPRODUCT('FD inverse'!$A$47:$BH$47,'FD mesh'!$B$84:$BI$84,$E605:$BL605)+'FD inverse'!$A$47*$C606/Setup!$B$17+INDEX('FD inverse'!$A$47:$BH$47,1,'FD mesh'!$B$15+1)*Setup!$B$22</f>
        <v>0</v>
      </c>
      <c r="AX606" s="0" t="n">
        <f aca="false">SUMPRODUCT('FD inverse'!$A$48:$BH$48,'FD mesh'!$B$84:$BI$84,$E605:$BL605)+'FD inverse'!$A$48*$C606/Setup!$B$17+INDEX('FD inverse'!$A$48:$BH$48,1,'FD mesh'!$B$15+1)*Setup!$B$22</f>
        <v>0</v>
      </c>
      <c r="AY606" s="0" t="n">
        <f aca="false">SUMPRODUCT('FD inverse'!$A$49:$BH$49,'FD mesh'!$B$84:$BI$84,$E605:$BL605)+'FD inverse'!$A$49*$C606/Setup!$B$17+INDEX('FD inverse'!$A$49:$BH$49,1,'FD mesh'!$B$15+1)*Setup!$B$22</f>
        <v>0</v>
      </c>
      <c r="AZ606" s="0" t="n">
        <f aca="false">SUMPRODUCT('FD inverse'!$A$50:$BH$50,'FD mesh'!$B$84:$BI$84,$E605:$BL605)+'FD inverse'!$A$50*$C606/Setup!$B$17+INDEX('FD inverse'!$A$50:$BH$50,1,'FD mesh'!$B$15+1)*Setup!$B$22</f>
        <v>0</v>
      </c>
      <c r="BA606" s="0" t="n">
        <f aca="false">SUMPRODUCT('FD inverse'!$A$51:$BH$51,'FD mesh'!$B$84:$BI$84,$E605:$BL605)+'FD inverse'!$A$51*$C606/Setup!$B$17+INDEX('FD inverse'!$A$51:$BH$51,1,'FD mesh'!$B$15+1)*Setup!$B$22</f>
        <v>0</v>
      </c>
      <c r="BB606" s="0" t="n">
        <f aca="false">SUMPRODUCT('FD inverse'!$A$52:$BH$52,'FD mesh'!$B$84:$BI$84,$E605:$BL605)+'FD inverse'!$A$52*$C606/Setup!$B$17+INDEX('FD inverse'!$A$52:$BH$52,1,'FD mesh'!$B$15+1)*Setup!$B$22</f>
        <v>0</v>
      </c>
      <c r="BC606" s="0" t="n">
        <f aca="false">SUMPRODUCT('FD inverse'!$A$53:$BH$53,'FD mesh'!$B$84:$BI$84,$E605:$BL605)+'FD inverse'!$A$53*$C606/Setup!$B$17+INDEX('FD inverse'!$A$53:$BH$53,1,'FD mesh'!$B$15+1)*Setup!$B$22</f>
        <v>0</v>
      </c>
      <c r="BD606" s="0" t="n">
        <f aca="false">SUMPRODUCT('FD inverse'!$A$54:$BH$54,'FD mesh'!$B$84:$BI$84,$E605:$BL605)+'FD inverse'!$A$54*$C606/Setup!$B$17+INDEX('FD inverse'!$A$54:$BH$54,1,'FD mesh'!$B$15+1)*Setup!$B$22</f>
        <v>0</v>
      </c>
      <c r="BE606" s="0" t="n">
        <f aca="false">SUMPRODUCT('FD inverse'!$A$55:$BH$55,'FD mesh'!$B$84:$BI$84,$E605:$BL605)+'FD inverse'!$A$55*$C606/Setup!$B$17+INDEX('FD inverse'!$A$55:$BH$55,1,'FD mesh'!$B$15+1)*Setup!$B$22</f>
        <v>0</v>
      </c>
      <c r="BF606" s="0" t="n">
        <f aca="false">SUMPRODUCT('FD inverse'!$A$56:$BH$56,'FD mesh'!$B$84:$BI$84,$E605:$BL605)+'FD inverse'!$A$56*$C606/Setup!$B$17+INDEX('FD inverse'!$A$56:$BH$56,1,'FD mesh'!$B$15+1)*Setup!$B$22</f>
        <v>0</v>
      </c>
      <c r="BG606" s="0" t="n">
        <f aca="false">SUMPRODUCT('FD inverse'!$A$57:$BH$57,'FD mesh'!$B$84:$BI$84,$E605:$BL605)+'FD inverse'!$A$57*$C606/Setup!$B$17+INDEX('FD inverse'!$A$57:$BH$57,1,'FD mesh'!$B$15+1)*Setup!$B$22</f>
        <v>0</v>
      </c>
      <c r="BH606" s="0" t="n">
        <f aca="false">SUMPRODUCT('FD inverse'!$A$58:$BH$58,'FD mesh'!$B$84:$BI$84,$E605:$BL605)+'FD inverse'!$A$58*$C606/Setup!$B$17+INDEX('FD inverse'!$A$58:$BH$58,1,'FD mesh'!$B$15+1)*Setup!$B$22</f>
        <v>0</v>
      </c>
      <c r="BI606" s="0" t="n">
        <f aca="false">SUMPRODUCT('FD inverse'!$A$59:$BH$59,'FD mesh'!$B$84:$BI$84,$E605:$BL605)+'FD inverse'!$A$59*$C606/Setup!$B$17+INDEX('FD inverse'!$A$59:$BH$59,1,'FD mesh'!$B$15+1)*Setup!$B$22</f>
        <v>0</v>
      </c>
      <c r="BJ606" s="0" t="n">
        <f aca="false">SUMPRODUCT('FD inverse'!$A$60:$BH$60,'FD mesh'!$B$84:$BI$84,$E605:$BL605)+'FD inverse'!$A$60*$C606/Setup!$B$17+INDEX('FD inverse'!$A$60:$BH$60,1,'FD mesh'!$B$15+1)*Setup!$B$22</f>
        <v>0</v>
      </c>
      <c r="BK606" s="0" t="n">
        <f aca="false">SUMPRODUCT('FD inverse'!$A$61:$BH$61,'FD mesh'!$B$84:$BI$84,$E605:$BL605)+'FD inverse'!$A$61*$C606/Setup!$B$17+INDEX('FD inverse'!$A$61:$BH$61,1,'FD mesh'!$B$15+1)*Setup!$B$22</f>
        <v>0</v>
      </c>
      <c r="BL606" s="0" t="n">
        <f aca="false">SUMPRODUCT('FD inverse'!$A$62:$BH$62,'FD mesh'!$B$84:$BI$84,$E605:$BL605)+'FD inverse'!$A$62*$C606/Setup!$B$17+INDEX('FD inverse'!$A$62:$BH$62,1,'FD mesh'!$B$15+1)*Setup!$B$22</f>
        <v>0</v>
      </c>
    </row>
    <row r="607" customFormat="false" ht="15" hidden="false" customHeight="false" outlineLevel="0" collapsed="false">
      <c r="A607" s="0" t="n">
        <v>602</v>
      </c>
      <c r="B607" s="0" t="n">
        <f aca="false">A607*Setup!$B$11/3600</f>
        <v>50.1666666666667</v>
      </c>
      <c r="C607" s="0" t="n">
        <f aca="false">Setup!$B$7+Setup!$B$8*COS(2*PI()*(B607-Setup!$B$9)/24)</f>
        <v>20.4519566672871</v>
      </c>
      <c r="D607" s="0" t="n">
        <f aca="false">(C607-E607)/Setup!$B$17</f>
        <v>-9.02675094651417</v>
      </c>
      <c r="E607" s="0" t="n">
        <f aca="false">SUMPRODUCT('FD inverse'!$A$3:$BH$3,'FD mesh'!$B$84:$BI$84,$E606:$BL606)+'FD inverse'!$A$3*$C607/Setup!$B$17+INDEX('FD inverse'!$A$3:$BH$3,1,'FD mesh'!$B$15+1)*Setup!$B$22</f>
        <v>21.625434290334</v>
      </c>
      <c r="F607" s="0" t="n">
        <f aca="false">SUMPRODUCT('FD inverse'!$A$4:$BH$4,'FD mesh'!$B$84:$BI$84,$E606:$BL606)+'FD inverse'!$A$4*$C607/Setup!$B$17+INDEX('FD inverse'!$A$4:$BH$4,1,'FD mesh'!$B$15+1)*Setup!$B$22</f>
        <v>21.887113344188</v>
      </c>
      <c r="G607" s="0" t="n">
        <f aca="false">SUMPRODUCT('FD inverse'!$A$5:$BH$5,'FD mesh'!$B$84:$BI$84,$E606:$BL606)+'FD inverse'!$A$5*$C607/Setup!$B$17+INDEX('FD inverse'!$A$5:$BH$5,1,'FD mesh'!$B$15+1)*Setup!$B$22</f>
        <v>22.1358232658319</v>
      </c>
      <c r="H607" s="0" t="n">
        <f aca="false">SUMPRODUCT('FD inverse'!$A$6:$BH$6,'FD mesh'!$B$84:$BI$84,$E606:$BL606)+'FD inverse'!$A$6*$C607/Setup!$B$17+INDEX('FD inverse'!$A$6:$BH$6,1,'FD mesh'!$B$15+1)*Setup!$B$22</f>
        <v>22.9515776913029</v>
      </c>
      <c r="I607" s="0" t="n">
        <f aca="false">SUMPRODUCT('FD inverse'!$A$7:$BH$7,'FD mesh'!$B$84:$BI$84,$E606:$BL606)+'FD inverse'!$A$7*$C607/Setup!$B$17+INDEX('FD inverse'!$A$7:$BH$7,1,'FD mesh'!$B$15+1)*Setup!$B$22</f>
        <v>23.0183871903786</v>
      </c>
      <c r="J607" s="0" t="n">
        <f aca="false">SUMPRODUCT('FD inverse'!$A$8:$BH$8,'FD mesh'!$B$84:$BI$84,$E606:$BL606)+'FD inverse'!$A$8*$C607/Setup!$B$17+INDEX('FD inverse'!$A$8:$BH$8,1,'FD mesh'!$B$15+1)*Setup!$B$22</f>
        <v>23.0749117142794</v>
      </c>
      <c r="K607" s="0" t="n">
        <f aca="false">SUMPRODUCT('FD inverse'!$A$9:$BH$9,'FD mesh'!$B$84:$BI$84,$E606:$BL606)+'FD inverse'!$A$9*$C607/Setup!$B$17+INDEX('FD inverse'!$A$9:$BH$9,1,'FD mesh'!$B$15+1)*Setup!$B$22</f>
        <v>23.1216210358282</v>
      </c>
      <c r="L607" s="0" t="n">
        <f aca="false">SUMPRODUCT('FD inverse'!$A$10:$BH$10,'FD mesh'!$B$84:$BI$84,$E606:$BL606)+'FD inverse'!$A$10*$C607/Setup!$B$17+INDEX('FD inverse'!$A$10:$BH$10,1,'FD mesh'!$B$15+1)*Setup!$B$22</f>
        <v>23.1589635185045</v>
      </c>
      <c r="M607" s="0" t="n">
        <f aca="false">SUMPRODUCT('FD inverse'!$A$11:$BH$11,'FD mesh'!$B$84:$BI$84,$E606:$BL606)+'FD inverse'!$A$11*$C607/Setup!$B$17+INDEX('FD inverse'!$A$11:$BH$11,1,'FD mesh'!$B$15+1)*Setup!$B$22</f>
        <v>23.1873541209319</v>
      </c>
      <c r="N607" s="0" t="n">
        <f aca="false">SUMPRODUCT('FD inverse'!$A$12:$BH$12,'FD mesh'!$B$84:$BI$84,$E606:$BL606)+'FD inverse'!$A$12*$C607/Setup!$B$17+INDEX('FD inverse'!$A$12:$BH$12,1,'FD mesh'!$B$15+1)*Setup!$B$22</f>
        <v>23.2071641743002</v>
      </c>
      <c r="O607" s="0" t="n">
        <f aca="false">SUMPRODUCT('FD inverse'!$A$13:$BH$13,'FD mesh'!$B$84:$BI$84,$E606:$BL606)+'FD inverse'!$A$13*$C607/Setup!$B$17+INDEX('FD inverse'!$A$13:$BH$13,1,'FD mesh'!$B$15+1)*Setup!$B$22</f>
        <v>23.218712865277</v>
      </c>
      <c r="P607" s="0" t="n">
        <f aca="false">SUMPRODUCT('FD inverse'!$A$14:$BH$14,'FD mesh'!$B$84:$BI$84,$E606:$BL606)+'FD inverse'!$A$14*$C607/Setup!$B$17+INDEX('FD inverse'!$A$14:$BH$14,1,'FD mesh'!$B$15+1)*Setup!$B$22</f>
        <v>23.2222603639823</v>
      </c>
      <c r="Q607" s="0" t="n">
        <f aca="false">SUMPRODUCT('FD inverse'!$A$15:$BH$15,'FD mesh'!$B$84:$BI$84,$E606:$BL606)+'FD inverse'!$A$15*$C607/Setup!$B$17+INDEX('FD inverse'!$A$15:$BH$15,1,'FD mesh'!$B$15+1)*Setup!$B$22</f>
        <v>23.218002545003</v>
      </c>
      <c r="R607" s="0" t="n">
        <f aca="false">SUMPRODUCT('FD inverse'!$A$16:$BH$16,'FD mesh'!$B$84:$BI$84,$E606:$BL606)+'FD inverse'!$A$16*$C607/Setup!$B$17+INDEX('FD inverse'!$A$16:$BH$16,1,'FD mesh'!$B$15+1)*Setup!$B$22</f>
        <v>23.2060672589449</v>
      </c>
      <c r="S607" s="0" t="n">
        <f aca="false">SUMPRODUCT('FD inverse'!$A$17:$BH$17,'FD mesh'!$B$84:$BI$84,$E606:$BL606)+'FD inverse'!$A$17*$C607/Setup!$B$17+INDEX('FD inverse'!$A$17:$BH$17,1,'FD mesh'!$B$15+1)*Setup!$B$22</f>
        <v>22.695821420241</v>
      </c>
      <c r="T607" s="0" t="n">
        <f aca="false">SUMPRODUCT('FD inverse'!$A$18:$BH$18,'FD mesh'!$B$84:$BI$84,$E606:$BL606)+'FD inverse'!$A$18*$C607/Setup!$B$17+INDEX('FD inverse'!$A$18:$BH$18,1,'FD mesh'!$B$15+1)*Setup!$B$22</f>
        <v>22.1821224715119</v>
      </c>
      <c r="U607" s="0" t="n">
        <f aca="false">SUMPRODUCT('FD inverse'!$A$19:$BH$19,'FD mesh'!$B$84:$BI$84,$E606:$BL606)+'FD inverse'!$A$19*$C607/Setup!$B$17+INDEX('FD inverse'!$A$19:$BH$19,1,'FD mesh'!$B$15+1)*Setup!$B$22</f>
        <v>21.6653008812448</v>
      </c>
      <c r="V607" s="0" t="n">
        <f aca="false">SUMPRODUCT('FD inverse'!$A$20:$BH$20,'FD mesh'!$B$84:$BI$84,$E606:$BL606)+'FD inverse'!$A$20*$C607/Setup!$B$17+INDEX('FD inverse'!$A$20:$BH$20,1,'FD mesh'!$B$15+1)*Setup!$B$22</f>
        <v>21.1456703156742</v>
      </c>
      <c r="W607" s="0" t="n">
        <f aca="false">SUMPRODUCT('FD inverse'!$A$21:$BH$21,'FD mesh'!$B$84:$BI$84,$E606:$BL606)+'FD inverse'!$A$21*$C607/Setup!$B$17+INDEX('FD inverse'!$A$21:$BH$21,1,'FD mesh'!$B$15+1)*Setup!$B$22</f>
        <v>20.6235283015968</v>
      </c>
      <c r="X607" s="0" t="n">
        <f aca="false">SUMPRODUCT('FD inverse'!$A$22:$BH$22,'FD mesh'!$B$84:$BI$84,$E606:$BL606)+'FD inverse'!$A$22*$C607/Setup!$B$17+INDEX('FD inverse'!$A$22:$BH$22,1,'FD mesh'!$B$15+1)*Setup!$B$22</f>
        <v>20.0991570278518</v>
      </c>
      <c r="Y607" s="0" t="n">
        <f aca="false">SUMPRODUCT('FD inverse'!$A$23:$BH$23,'FD mesh'!$B$84:$BI$84,$E606:$BL606)+'FD inverse'!$A$23*$C607/Setup!$B$17+INDEX('FD inverse'!$A$23:$BH$23,1,'FD mesh'!$B$15+1)*Setup!$B$22</f>
        <v>19.57282427148</v>
      </c>
      <c r="Z607" s="0" t="n">
        <f aca="false">SUMPRODUCT('FD inverse'!$A$24:$BH$24,'FD mesh'!$B$84:$BI$84,$E606:$BL606)+'FD inverse'!$A$24*$C607/Setup!$B$17+INDEX('FD inverse'!$A$24:$BH$24,1,'FD mesh'!$B$15+1)*Setup!$B$22</f>
        <v>19.044784435192</v>
      </c>
      <c r="AA607" s="0" t="n">
        <f aca="false">SUMPRODUCT('FD inverse'!$A$25:$BH$25,'FD mesh'!$B$84:$BI$84,$E606:$BL606)+'FD inverse'!$A$25*$C607/Setup!$B$17+INDEX('FD inverse'!$A$25:$BH$25,1,'FD mesh'!$B$15+1)*Setup!$B$22</f>
        <v>18.5152796833535</v>
      </c>
      <c r="AB607" s="0" t="n">
        <f aca="false">SUMPRODUCT('FD inverse'!$A$26:$BH$26,'FD mesh'!$B$84:$BI$84,$E606:$BL606)+'FD inverse'!$A$26*$C607/Setup!$B$17+INDEX('FD inverse'!$A$26:$BH$26,1,'FD mesh'!$B$15+1)*Setup!$B$22</f>
        <v>17.9845411642316</v>
      </c>
      <c r="AC607" s="0" t="n">
        <f aca="false">SUMPRODUCT('FD inverse'!$A$27:$BH$27,'FD mesh'!$B$84:$BI$84,$E606:$BL606)+'FD inverse'!$A$27*$C607/Setup!$B$17+INDEX('FD inverse'!$A$27:$BH$27,1,'FD mesh'!$B$15+1)*Setup!$B$22</f>
        <v>17.4527903067383</v>
      </c>
      <c r="AD607" s="0" t="n">
        <f aca="false">SUMPRODUCT('FD inverse'!$A$28:$BH$28,'FD mesh'!$B$84:$BI$84,$E606:$BL606)+'FD inverse'!$A$28*$C607/Setup!$B$17+INDEX('FD inverse'!$A$28:$BH$28,1,'FD mesh'!$B$15+1)*Setup!$B$22</f>
        <v>16.9202401803481</v>
      </c>
      <c r="AE607" s="0" t="n">
        <f aca="false">SUMPRODUCT('FD inverse'!$A$29:$BH$29,'FD mesh'!$B$84:$BI$84,$E606:$BL606)+'FD inverse'!$A$29*$C607/Setup!$B$17+INDEX('FD inverse'!$A$29:$BH$29,1,'FD mesh'!$B$15+1)*Setup!$B$22</f>
        <v>16.3870969072565</v>
      </c>
      <c r="AF607" s="0" t="n">
        <f aca="false">SUMPRODUCT('FD inverse'!$A$30:$BH$30,'FD mesh'!$B$84:$BI$84,$E606:$BL606)+'FD inverse'!$A$30*$C607/Setup!$B$17+INDEX('FD inverse'!$A$30:$BH$30,1,'FD mesh'!$B$15+1)*Setup!$B$22</f>
        <v>15.8535611161799</v>
      </c>
      <c r="AG607" s="0" t="n">
        <f aca="false">SUMPRODUCT('FD inverse'!$A$31:$BH$31,'FD mesh'!$B$84:$BI$84,$E606:$BL606)+'FD inverse'!$A$31*$C607/Setup!$B$17+INDEX('FD inverse'!$A$31:$BH$31,1,'FD mesh'!$B$15+1)*Setup!$B$22</f>
        <v>15.3198294274784</v>
      </c>
      <c r="AH607" s="0" t="n">
        <f aca="false">SUMPRODUCT('FD inverse'!$A$32:$BH$32,'FD mesh'!$B$84:$BI$84,$E606:$BL606)+'FD inverse'!$A$32*$C607/Setup!$B$17+INDEX('FD inverse'!$A$32:$BH$32,1,'FD mesh'!$B$15+1)*Setup!$B$22</f>
        <v>15.2973317306178</v>
      </c>
      <c r="AI607" s="0" t="n">
        <f aca="false">SUMPRODUCT('FD inverse'!$A$33:$BH$33,'FD mesh'!$B$84:$BI$84,$E606:$BL606)+'FD inverse'!$A$33*$C607/Setup!$B$17+INDEX('FD inverse'!$A$33:$BH$33,1,'FD mesh'!$B$15+1)*Setup!$B$22</f>
        <v>15.274843555206</v>
      </c>
      <c r="AJ607" s="0" t="n">
        <f aca="false">SUMPRODUCT('FD inverse'!$A$34:$BH$34,'FD mesh'!$B$84:$BI$84,$E606:$BL606)+'FD inverse'!$A$34*$C607/Setup!$B$17+INDEX('FD inverse'!$A$34:$BH$34,1,'FD mesh'!$B$15+1)*Setup!$B$22</f>
        <v>15.2523747635761</v>
      </c>
      <c r="AK607" s="0" t="n">
        <f aca="false">SUMPRODUCT('FD inverse'!$A$35:$BH$35,'FD mesh'!$B$84:$BI$84,$E606:$BL606)+'FD inverse'!$A$35*$C607/Setup!$B$17+INDEX('FD inverse'!$A$35:$BH$35,1,'FD mesh'!$B$15+1)*Setup!$B$22</f>
        <v>15.2299326966876</v>
      </c>
      <c r="AL607" s="0" t="n">
        <f aca="false">SUMPRODUCT('FD inverse'!$A$36:$BH$36,'FD mesh'!$B$84:$BI$84,$E606:$BL606)+'FD inverse'!$A$36*$C607/Setup!$B$17+INDEX('FD inverse'!$A$36:$BH$36,1,'FD mesh'!$B$15+1)*Setup!$B$22</f>
        <v>15.2075223763022</v>
      </c>
      <c r="AM607" s="0" t="n">
        <f aca="false">SUMPRODUCT('FD inverse'!$A$37:$BH$37,'FD mesh'!$B$84:$BI$84,$E606:$BL606)+'FD inverse'!$A$37*$C607/Setup!$B$17+INDEX('FD inverse'!$A$37:$BH$37,1,'FD mesh'!$B$15+1)*Setup!$B$22</f>
        <v>15.1851467095901</v>
      </c>
      <c r="AN607" s="0" t="n">
        <f aca="false">SUMPRODUCT('FD inverse'!$A$38:$BH$38,'FD mesh'!$B$84:$BI$84,$E606:$BL606)+'FD inverse'!$A$38*$C607/Setup!$B$17+INDEX('FD inverse'!$A$38:$BH$38,1,'FD mesh'!$B$15+1)*Setup!$B$22</f>
        <v>15.1628066951037</v>
      </c>
      <c r="AO607" s="0" t="n">
        <f aca="false">SUMPRODUCT('FD inverse'!$A$39:$BH$39,'FD mesh'!$B$84:$BI$84,$E606:$BL606)+'FD inverse'!$A$39*$C607/Setup!$B$17+INDEX('FD inverse'!$A$39:$BH$39,1,'FD mesh'!$B$15+1)*Setup!$B$22</f>
        <v>15.1405016292979</v>
      </c>
      <c r="AP607" s="0" t="n">
        <f aca="false">SUMPRODUCT('FD inverse'!$A$40:$BH$40,'FD mesh'!$B$84:$BI$84,$E606:$BL606)+'FD inverse'!$A$40*$C607/Setup!$B$17+INDEX('FD inverse'!$A$40:$BH$40,1,'FD mesh'!$B$15+1)*Setup!$B$22</f>
        <v>15.1182293129955</v>
      </c>
      <c r="AQ607" s="0" t="n">
        <f aca="false">SUMPRODUCT('FD inverse'!$A$41:$BH$41,'FD mesh'!$B$84:$BI$84,$E606:$BL606)+'FD inverse'!$A$41*$C607/Setup!$B$17+INDEX('FD inverse'!$A$41:$BH$41,1,'FD mesh'!$B$15+1)*Setup!$B$22</f>
        <v>15.0959862573961</v>
      </c>
      <c r="AR607" s="0" t="n">
        <f aca="false">SUMPRODUCT('FD inverse'!$A$42:$BH$42,'FD mesh'!$B$84:$BI$84,$E606:$BL606)+'FD inverse'!$A$42*$C607/Setup!$B$17+INDEX('FD inverse'!$A$42:$BH$42,1,'FD mesh'!$B$15+1)*Setup!$B$22</f>
        <v>15.073767889392</v>
      </c>
      <c r="AS607" s="0" t="n">
        <f aca="false">SUMPRODUCT('FD inverse'!$A$43:$BH$43,'FD mesh'!$B$84:$BI$84,$E606:$BL606)+'FD inverse'!$A$43*$C607/Setup!$B$17+INDEX('FD inverse'!$A$43:$BH$43,1,'FD mesh'!$B$15+1)*Setup!$B$22</f>
        <v>0</v>
      </c>
      <c r="AT607" s="0" t="n">
        <f aca="false">SUMPRODUCT('FD inverse'!$A$44:$BH$44,'FD mesh'!$B$84:$BI$84,$E606:$BL606)+'FD inverse'!$A$44*$C607/Setup!$B$17+INDEX('FD inverse'!$A$44:$BH$44,1,'FD mesh'!$B$15+1)*Setup!$B$22</f>
        <v>0</v>
      </c>
      <c r="AU607" s="0" t="n">
        <f aca="false">SUMPRODUCT('FD inverse'!$A$45:$BH$45,'FD mesh'!$B$84:$BI$84,$E606:$BL606)+'FD inverse'!$A$45*$C607/Setup!$B$17+INDEX('FD inverse'!$A$45:$BH$45,1,'FD mesh'!$B$15+1)*Setup!$B$22</f>
        <v>0</v>
      </c>
      <c r="AV607" s="0" t="n">
        <f aca="false">SUMPRODUCT('FD inverse'!$A$46:$BH$46,'FD mesh'!$B$84:$BI$84,$E606:$BL606)+'FD inverse'!$A$46*$C607/Setup!$B$17+INDEX('FD inverse'!$A$46:$BH$46,1,'FD mesh'!$B$15+1)*Setup!$B$22</f>
        <v>0</v>
      </c>
      <c r="AW607" s="0" t="n">
        <f aca="false">SUMPRODUCT('FD inverse'!$A$47:$BH$47,'FD mesh'!$B$84:$BI$84,$E606:$BL606)+'FD inverse'!$A$47*$C607/Setup!$B$17+INDEX('FD inverse'!$A$47:$BH$47,1,'FD mesh'!$B$15+1)*Setup!$B$22</f>
        <v>0</v>
      </c>
      <c r="AX607" s="0" t="n">
        <f aca="false">SUMPRODUCT('FD inverse'!$A$48:$BH$48,'FD mesh'!$B$84:$BI$84,$E606:$BL606)+'FD inverse'!$A$48*$C607/Setup!$B$17+INDEX('FD inverse'!$A$48:$BH$48,1,'FD mesh'!$B$15+1)*Setup!$B$22</f>
        <v>0</v>
      </c>
      <c r="AY607" s="0" t="n">
        <f aca="false">SUMPRODUCT('FD inverse'!$A$49:$BH$49,'FD mesh'!$B$84:$BI$84,$E606:$BL606)+'FD inverse'!$A$49*$C607/Setup!$B$17+INDEX('FD inverse'!$A$49:$BH$49,1,'FD mesh'!$B$15+1)*Setup!$B$22</f>
        <v>0</v>
      </c>
      <c r="AZ607" s="0" t="n">
        <f aca="false">SUMPRODUCT('FD inverse'!$A$50:$BH$50,'FD mesh'!$B$84:$BI$84,$E606:$BL606)+'FD inverse'!$A$50*$C607/Setup!$B$17+INDEX('FD inverse'!$A$50:$BH$50,1,'FD mesh'!$B$15+1)*Setup!$B$22</f>
        <v>0</v>
      </c>
      <c r="BA607" s="0" t="n">
        <f aca="false">SUMPRODUCT('FD inverse'!$A$51:$BH$51,'FD mesh'!$B$84:$BI$84,$E606:$BL606)+'FD inverse'!$A$51*$C607/Setup!$B$17+INDEX('FD inverse'!$A$51:$BH$51,1,'FD mesh'!$B$15+1)*Setup!$B$22</f>
        <v>0</v>
      </c>
      <c r="BB607" s="0" t="n">
        <f aca="false">SUMPRODUCT('FD inverse'!$A$52:$BH$52,'FD mesh'!$B$84:$BI$84,$E606:$BL606)+'FD inverse'!$A$52*$C607/Setup!$B$17+INDEX('FD inverse'!$A$52:$BH$52,1,'FD mesh'!$B$15+1)*Setup!$B$22</f>
        <v>0</v>
      </c>
      <c r="BC607" s="0" t="n">
        <f aca="false">SUMPRODUCT('FD inverse'!$A$53:$BH$53,'FD mesh'!$B$84:$BI$84,$E606:$BL606)+'FD inverse'!$A$53*$C607/Setup!$B$17+INDEX('FD inverse'!$A$53:$BH$53,1,'FD mesh'!$B$15+1)*Setup!$B$22</f>
        <v>0</v>
      </c>
      <c r="BD607" s="0" t="n">
        <f aca="false">SUMPRODUCT('FD inverse'!$A$54:$BH$54,'FD mesh'!$B$84:$BI$84,$E606:$BL606)+'FD inverse'!$A$54*$C607/Setup!$B$17+INDEX('FD inverse'!$A$54:$BH$54,1,'FD mesh'!$B$15+1)*Setup!$B$22</f>
        <v>0</v>
      </c>
      <c r="BE607" s="0" t="n">
        <f aca="false">SUMPRODUCT('FD inverse'!$A$55:$BH$55,'FD mesh'!$B$84:$BI$84,$E606:$BL606)+'FD inverse'!$A$55*$C607/Setup!$B$17+INDEX('FD inverse'!$A$55:$BH$55,1,'FD mesh'!$B$15+1)*Setup!$B$22</f>
        <v>0</v>
      </c>
      <c r="BF607" s="0" t="n">
        <f aca="false">SUMPRODUCT('FD inverse'!$A$56:$BH$56,'FD mesh'!$B$84:$BI$84,$E606:$BL606)+'FD inverse'!$A$56*$C607/Setup!$B$17+INDEX('FD inverse'!$A$56:$BH$56,1,'FD mesh'!$B$15+1)*Setup!$B$22</f>
        <v>0</v>
      </c>
      <c r="BG607" s="0" t="n">
        <f aca="false">SUMPRODUCT('FD inverse'!$A$57:$BH$57,'FD mesh'!$B$84:$BI$84,$E606:$BL606)+'FD inverse'!$A$57*$C607/Setup!$B$17+INDEX('FD inverse'!$A$57:$BH$57,1,'FD mesh'!$B$15+1)*Setup!$B$22</f>
        <v>0</v>
      </c>
      <c r="BH607" s="0" t="n">
        <f aca="false">SUMPRODUCT('FD inverse'!$A$58:$BH$58,'FD mesh'!$B$84:$BI$84,$E606:$BL606)+'FD inverse'!$A$58*$C607/Setup!$B$17+INDEX('FD inverse'!$A$58:$BH$58,1,'FD mesh'!$B$15+1)*Setup!$B$22</f>
        <v>0</v>
      </c>
      <c r="BI607" s="0" t="n">
        <f aca="false">SUMPRODUCT('FD inverse'!$A$59:$BH$59,'FD mesh'!$B$84:$BI$84,$E606:$BL606)+'FD inverse'!$A$59*$C607/Setup!$B$17+INDEX('FD inverse'!$A$59:$BH$59,1,'FD mesh'!$B$15+1)*Setup!$B$22</f>
        <v>0</v>
      </c>
      <c r="BJ607" s="0" t="n">
        <f aca="false">SUMPRODUCT('FD inverse'!$A$60:$BH$60,'FD mesh'!$B$84:$BI$84,$E606:$BL606)+'FD inverse'!$A$60*$C607/Setup!$B$17+INDEX('FD inverse'!$A$60:$BH$60,1,'FD mesh'!$B$15+1)*Setup!$B$22</f>
        <v>0</v>
      </c>
      <c r="BK607" s="0" t="n">
        <f aca="false">SUMPRODUCT('FD inverse'!$A$61:$BH$61,'FD mesh'!$B$84:$BI$84,$E606:$BL606)+'FD inverse'!$A$61*$C607/Setup!$B$17+INDEX('FD inverse'!$A$61:$BH$61,1,'FD mesh'!$B$15+1)*Setup!$B$22</f>
        <v>0</v>
      </c>
      <c r="BL607" s="0" t="n">
        <f aca="false">SUMPRODUCT('FD inverse'!$A$62:$BH$62,'FD mesh'!$B$84:$BI$84,$E606:$BL606)+'FD inverse'!$A$62*$C607/Setup!$B$17+INDEX('FD inverse'!$A$62:$BH$62,1,'FD mesh'!$B$15+1)*Setup!$B$22</f>
        <v>0</v>
      </c>
    </row>
    <row r="608" customFormat="false" ht="15" hidden="false" customHeight="false" outlineLevel="0" collapsed="false">
      <c r="A608" s="0" t="n">
        <v>603</v>
      </c>
      <c r="B608" s="0" t="n">
        <f aca="false">A608*Setup!$B$11/3600</f>
        <v>50.25</v>
      </c>
      <c r="C608" s="0" t="n">
        <f aca="false">Setup!$B$7+Setup!$B$8*COS(2*PI()*(B608-Setup!$B$9)/24)</f>
        <v>20.4125090338692</v>
      </c>
      <c r="D608" s="0" t="n">
        <f aca="false">(C608-E608)/Setup!$B$17</f>
        <v>-9.09006159373813</v>
      </c>
      <c r="E608" s="0" t="n">
        <f aca="false">SUMPRODUCT('FD inverse'!$A$3:$BH$3,'FD mesh'!$B$84:$BI$84,$E607:$BL607)+'FD inverse'!$A$3*$C608/Setup!$B$17+INDEX('FD inverse'!$A$3:$BH$3,1,'FD mesh'!$B$15+1)*Setup!$B$22</f>
        <v>21.5942170410552</v>
      </c>
      <c r="F608" s="0" t="n">
        <f aca="false">SUMPRODUCT('FD inverse'!$A$4:$BH$4,'FD mesh'!$B$84:$BI$84,$E607:$BL607)+'FD inverse'!$A$4*$C608/Setup!$B$17+INDEX('FD inverse'!$A$4:$BH$4,1,'FD mesh'!$B$15+1)*Setup!$B$22</f>
        <v>21.8579800118215</v>
      </c>
      <c r="G608" s="0" t="n">
        <f aca="false">SUMPRODUCT('FD inverse'!$A$5:$BH$5,'FD mesh'!$B$84:$BI$84,$E607:$BL607)+'FD inverse'!$A$5*$C608/Setup!$B$17+INDEX('FD inverse'!$A$5:$BH$5,1,'FD mesh'!$B$15+1)*Setup!$B$22</f>
        <v>22.1090983070815</v>
      </c>
      <c r="H608" s="0" t="n">
        <f aca="false">SUMPRODUCT('FD inverse'!$A$6:$BH$6,'FD mesh'!$B$84:$BI$84,$E607:$BL607)+'FD inverse'!$A$6*$C608/Setup!$B$17+INDEX('FD inverse'!$A$6:$BH$6,1,'FD mesh'!$B$15+1)*Setup!$B$22</f>
        <v>22.9333688300662</v>
      </c>
      <c r="I608" s="0" t="n">
        <f aca="false">SUMPRODUCT('FD inverse'!$A$7:$BH$7,'FD mesh'!$B$84:$BI$84,$E607:$BL607)+'FD inverse'!$A$7*$C608/Setup!$B$17+INDEX('FD inverse'!$A$7:$BH$7,1,'FD mesh'!$B$15+1)*Setup!$B$22</f>
        <v>23.0009417786381</v>
      </c>
      <c r="J608" s="0" t="n">
        <f aca="false">SUMPRODUCT('FD inverse'!$A$8:$BH$8,'FD mesh'!$B$84:$BI$84,$E607:$BL607)+'FD inverse'!$A$8*$C608/Setup!$B$17+INDEX('FD inverse'!$A$8:$BH$8,1,'FD mesh'!$B$15+1)*Setup!$B$22</f>
        <v>23.058222448897</v>
      </c>
      <c r="K608" s="0" t="n">
        <f aca="false">SUMPRODUCT('FD inverse'!$A$9:$BH$9,'FD mesh'!$B$84:$BI$84,$E607:$BL607)+'FD inverse'!$A$9*$C608/Setup!$B$17+INDEX('FD inverse'!$A$9:$BH$9,1,'FD mesh'!$B$15+1)*Setup!$B$22</f>
        <v>23.105656944889</v>
      </c>
      <c r="L608" s="0" t="n">
        <f aca="false">SUMPRODUCT('FD inverse'!$A$10:$BH$10,'FD mesh'!$B$84:$BI$84,$E607:$BL607)+'FD inverse'!$A$10*$C608/Setup!$B$17+INDEX('FD inverse'!$A$10:$BH$10,1,'FD mesh'!$B$15+1)*Setup!$B$22</f>
        <v>23.1436730981439</v>
      </c>
      <c r="M608" s="0" t="n">
        <f aca="false">SUMPRODUCT('FD inverse'!$A$11:$BH$11,'FD mesh'!$B$84:$BI$84,$E607:$BL607)+'FD inverse'!$A$11*$C608/Setup!$B$17+INDEX('FD inverse'!$A$11:$BH$11,1,'FD mesh'!$B$15+1)*Setup!$B$22</f>
        <v>23.172668354431</v>
      </c>
      <c r="N608" s="0" t="n">
        <f aca="false">SUMPRODUCT('FD inverse'!$A$12:$BH$12,'FD mesh'!$B$84:$BI$84,$E607:$BL607)+'FD inverse'!$A$12*$C608/Setup!$B$17+INDEX('FD inverse'!$A$12:$BH$12,1,'FD mesh'!$B$15+1)*Setup!$B$22</f>
        <v>23.1929994416909</v>
      </c>
      <c r="O608" s="0" t="n">
        <f aca="false">SUMPRODUCT('FD inverse'!$A$13:$BH$13,'FD mesh'!$B$84:$BI$84,$E607:$BL607)+'FD inverse'!$A$13*$C608/Setup!$B$17+INDEX('FD inverse'!$A$13:$BH$13,1,'FD mesh'!$B$15+1)*Setup!$B$22</f>
        <v>23.2049737545501</v>
      </c>
      <c r="P608" s="0" t="n">
        <f aca="false">SUMPRODUCT('FD inverse'!$A$14:$BH$14,'FD mesh'!$B$84:$BI$84,$E607:$BL607)+'FD inverse'!$A$14*$C608/Setup!$B$17+INDEX('FD inverse'!$A$14:$BH$14,1,'FD mesh'!$B$15+1)*Setup!$B$22</f>
        <v>23.2088423973639</v>
      </c>
      <c r="Q608" s="0" t="n">
        <f aca="false">SUMPRODUCT('FD inverse'!$A$15:$BH$15,'FD mesh'!$B$84:$BI$84,$E607:$BL607)+'FD inverse'!$A$15*$C608/Setup!$B$17+INDEX('FD inverse'!$A$15:$BH$15,1,'FD mesh'!$B$15+1)*Setup!$B$22</f>
        <v>23.2047948356831</v>
      </c>
      <c r="R608" s="0" t="n">
        <f aca="false">SUMPRODUCT('FD inverse'!$A$16:$BH$16,'FD mesh'!$B$84:$BI$84,$E607:$BL607)+'FD inverse'!$A$16*$C608/Setup!$B$17+INDEX('FD inverse'!$A$16:$BH$16,1,'FD mesh'!$B$15+1)*Setup!$B$22</f>
        <v>23.1929551151115</v>
      </c>
      <c r="S608" s="0" t="n">
        <f aca="false">SUMPRODUCT('FD inverse'!$A$17:$BH$17,'FD mesh'!$B$84:$BI$84,$E607:$BL607)+'FD inverse'!$A$17*$C608/Setup!$B$17+INDEX('FD inverse'!$A$17:$BH$17,1,'FD mesh'!$B$15+1)*Setup!$B$22</f>
        <v>22.6838943608899</v>
      </c>
      <c r="T608" s="0" t="n">
        <f aca="false">SUMPRODUCT('FD inverse'!$A$18:$BH$18,'FD mesh'!$B$84:$BI$84,$E607:$BL607)+'FD inverse'!$A$18*$C608/Setup!$B$17+INDEX('FD inverse'!$A$18:$BH$18,1,'FD mesh'!$B$15+1)*Setup!$B$22</f>
        <v>22.1713236434878</v>
      </c>
      <c r="U608" s="0" t="n">
        <f aca="false">SUMPRODUCT('FD inverse'!$A$19:$BH$19,'FD mesh'!$B$84:$BI$84,$E607:$BL607)+'FD inverse'!$A$19*$C608/Setup!$B$17+INDEX('FD inverse'!$A$19:$BH$19,1,'FD mesh'!$B$15+1)*Setup!$B$22</f>
        <v>21.6555749852671</v>
      </c>
      <c r="V608" s="0" t="n">
        <f aca="false">SUMPRODUCT('FD inverse'!$A$20:$BH$20,'FD mesh'!$B$84:$BI$84,$E607:$BL607)+'FD inverse'!$A$20*$C608/Setup!$B$17+INDEX('FD inverse'!$A$20:$BH$20,1,'FD mesh'!$B$15+1)*Setup!$B$22</f>
        <v>21.1369641348016</v>
      </c>
      <c r="W608" s="0" t="n">
        <f aca="false">SUMPRODUCT('FD inverse'!$A$21:$BH$21,'FD mesh'!$B$84:$BI$84,$E607:$BL607)+'FD inverse'!$A$21*$C608/Setup!$B$17+INDEX('FD inverse'!$A$21:$BH$21,1,'FD mesh'!$B$15+1)*Setup!$B$22</f>
        <v>20.6157911796794</v>
      </c>
      <c r="X608" s="0" t="n">
        <f aca="false">SUMPRODUCT('FD inverse'!$A$22:$BH$22,'FD mesh'!$B$84:$BI$84,$E607:$BL607)+'FD inverse'!$A$22*$C608/Setup!$B$17+INDEX('FD inverse'!$A$22:$BH$22,1,'FD mesh'!$B$15+1)*Setup!$B$22</f>
        <v>20.0923413001071</v>
      </c>
      <c r="Y608" s="0" t="n">
        <f aca="false">SUMPRODUCT('FD inverse'!$A$23:$BH$23,'FD mesh'!$B$84:$BI$84,$E607:$BL607)+'FD inverse'!$A$23*$C608/Setup!$B$17+INDEX('FD inverse'!$A$23:$BH$23,1,'FD mesh'!$B$15+1)*Setup!$B$22</f>
        <v>19.5668856492272</v>
      </c>
      <c r="Z608" s="0" t="n">
        <f aca="false">SUMPRODUCT('FD inverse'!$A$24:$BH$24,'FD mesh'!$B$84:$BI$84,$E607:$BL607)+'FD inverse'!$A$24*$C608/Setup!$B$17+INDEX('FD inverse'!$A$24:$BH$24,1,'FD mesh'!$B$15+1)*Setup!$B$22</f>
        <v>19.0396823466557</v>
      </c>
      <c r="AA608" s="0" t="n">
        <f aca="false">SUMPRODUCT('FD inverse'!$A$25:$BH$25,'FD mesh'!$B$84:$BI$84,$E607:$BL607)+'FD inverse'!$A$25*$C608/Setup!$B$17+INDEX('FD inverse'!$A$25:$BH$25,1,'FD mesh'!$B$15+1)*Setup!$B$22</f>
        <v>18.510977572315</v>
      </c>
      <c r="AB608" s="0" t="n">
        <f aca="false">SUMPRODUCT('FD inverse'!$A$26:$BH$26,'FD mesh'!$B$84:$BI$84,$E607:$BL607)+'FD inverse'!$A$26*$C608/Setup!$B$17+INDEX('FD inverse'!$A$26:$BH$26,1,'FD mesh'!$B$15+1)*Setup!$B$22</f>
        <v>17.9810067481544</v>
      </c>
      <c r="AC608" s="0" t="n">
        <f aca="false">SUMPRODUCT('FD inverse'!$A$27:$BH$27,'FD mesh'!$B$84:$BI$84,$E607:$BL607)+'FD inverse'!$A$27*$C608/Setup!$B$17+INDEX('FD inverse'!$A$27:$BH$27,1,'FD mesh'!$B$15+1)*Setup!$B$22</f>
        <v>17.4499957958339</v>
      </c>
      <c r="AD608" s="0" t="n">
        <f aca="false">SUMPRODUCT('FD inverse'!$A$28:$BH$28,'FD mesh'!$B$84:$BI$84,$E607:$BL607)+'FD inverse'!$A$28*$C608/Setup!$B$17+INDEX('FD inverse'!$A$28:$BH$28,1,'FD mesh'!$B$15+1)*Setup!$B$22</f>
        <v>16.9181624588758</v>
      </c>
      <c r="AE608" s="0" t="n">
        <f aca="false">SUMPRODUCT('FD inverse'!$A$29:$BH$29,'FD mesh'!$B$84:$BI$84,$E607:$BL607)+'FD inverse'!$A$29*$C608/Setup!$B$17+INDEX('FD inverse'!$A$29:$BH$29,1,'FD mesh'!$B$15+1)*Setup!$B$22</f>
        <v>16.3857176781703</v>
      </c>
      <c r="AF608" s="0" t="n">
        <f aca="false">SUMPRODUCT('FD inverse'!$A$30:$BH$30,'FD mesh'!$B$84:$BI$84,$E607:$BL607)+'FD inverse'!$A$30*$C608/Setup!$B$17+INDEX('FD inverse'!$A$30:$BH$30,1,'FD mesh'!$B$15+1)*Setup!$B$22</f>
        <v>15.8528670100479</v>
      </c>
      <c r="AG608" s="0" t="n">
        <f aca="false">SUMPRODUCT('FD inverse'!$A$31:$BH$31,'FD mesh'!$B$84:$BI$84,$E607:$BL607)+'FD inverse'!$A$31*$C608/Setup!$B$17+INDEX('FD inverse'!$A$31:$BH$31,1,'FD mesh'!$B$15+1)*Setup!$B$22</f>
        <v>15.3198120764066</v>
      </c>
      <c r="AH608" s="0" t="n">
        <f aca="false">SUMPRODUCT('FD inverse'!$A$32:$BH$32,'FD mesh'!$B$84:$BI$84,$E607:$BL607)+'FD inverse'!$A$32*$C608/Setup!$B$17+INDEX('FD inverse'!$A$32:$BH$32,1,'FD mesh'!$B$15+1)*Setup!$B$22</f>
        <v>15.2973399724</v>
      </c>
      <c r="AI608" s="0" t="n">
        <f aca="false">SUMPRODUCT('FD inverse'!$A$33:$BH$33,'FD mesh'!$B$84:$BI$84,$E607:$BL607)+'FD inverse'!$A$33*$C608/Setup!$B$17+INDEX('FD inverse'!$A$33:$BH$33,1,'FD mesh'!$B$15+1)*Setup!$B$22</f>
        <v>15.2748720405734</v>
      </c>
      <c r="AJ608" s="0" t="n">
        <f aca="false">SUMPRODUCT('FD inverse'!$A$34:$BH$34,'FD mesh'!$B$84:$BI$84,$E607:$BL607)+'FD inverse'!$A$34*$C608/Setup!$B$17+INDEX('FD inverse'!$A$34:$BH$34,1,'FD mesh'!$B$15+1)*Setup!$B$22</f>
        <v>15.2524185286959</v>
      </c>
      <c r="AK608" s="0" t="n">
        <f aca="false">SUMPRODUCT('FD inverse'!$A$35:$BH$35,'FD mesh'!$B$84:$BI$84,$E607:$BL607)+'FD inverse'!$A$35*$C608/Setup!$B$17+INDEX('FD inverse'!$A$35:$BH$35,1,'FD mesh'!$B$15+1)*Setup!$B$22</f>
        <v>15.2299871717301</v>
      </c>
      <c r="AL608" s="0" t="n">
        <f aca="false">SUMPRODUCT('FD inverse'!$A$36:$BH$36,'FD mesh'!$B$84:$BI$84,$E607:$BL607)+'FD inverse'!$A$36*$C608/Setup!$B$17+INDEX('FD inverse'!$A$36:$BH$36,1,'FD mesh'!$B$15+1)*Setup!$B$22</f>
        <v>15.2075833912855</v>
      </c>
      <c r="AM608" s="0" t="n">
        <f aca="false">SUMPRODUCT('FD inverse'!$A$37:$BH$37,'FD mesh'!$B$84:$BI$84,$E607:$BL607)+'FD inverse'!$A$37*$C608/Setup!$B$17+INDEX('FD inverse'!$A$37:$BH$37,1,'FD mesh'!$B$15+1)*Setup!$B$22</f>
        <v>15.1852104980309</v>
      </c>
      <c r="AN608" s="0" t="n">
        <f aca="false">SUMPRODUCT('FD inverse'!$A$38:$BH$38,'FD mesh'!$B$84:$BI$84,$E607:$BL607)+'FD inverse'!$A$38*$C608/Setup!$B$17+INDEX('FD inverse'!$A$38:$BH$38,1,'FD mesh'!$B$15+1)*Setup!$B$22</f>
        <v>15.1628698959544</v>
      </c>
      <c r="AO608" s="0" t="n">
        <f aca="false">SUMPRODUCT('FD inverse'!$A$39:$BH$39,'FD mesh'!$B$84:$BI$84,$E607:$BL607)+'FD inverse'!$A$39*$C608/Setup!$B$17+INDEX('FD inverse'!$A$39:$BH$39,1,'FD mesh'!$B$15+1)*Setup!$B$22</f>
        <v>15.1405612876041</v>
      </c>
      <c r="AP608" s="0" t="n">
        <f aca="false">SUMPRODUCT('FD inverse'!$A$40:$BH$40,'FD mesh'!$B$84:$BI$84,$E607:$BL607)+'FD inverse'!$A$40*$C608/Setup!$B$17+INDEX('FD inverse'!$A$40:$BH$40,1,'FD mesh'!$B$15+1)*Setup!$B$22</f>
        <v>15.1182828796626</v>
      </c>
      <c r="AQ608" s="0" t="n">
        <f aca="false">SUMPRODUCT('FD inverse'!$A$41:$BH$41,'FD mesh'!$B$84:$BI$84,$E607:$BL607)+'FD inverse'!$A$41*$C608/Setup!$B$17+INDEX('FD inverse'!$A$41:$BH$41,1,'FD mesh'!$B$15+1)*Setup!$B$22</f>
        <v>15.0960315884019</v>
      </c>
      <c r="AR608" s="0" t="n">
        <f aca="false">SUMPRODUCT('FD inverse'!$A$42:$BH$42,'FD mesh'!$B$84:$BI$84,$E607:$BL607)+'FD inverse'!$A$42*$C608/Setup!$B$17+INDEX('FD inverse'!$A$42:$BH$42,1,'FD mesh'!$B$15+1)*Setup!$B$22</f>
        <v>15.0738032447404</v>
      </c>
      <c r="AS608" s="0" t="n">
        <f aca="false">SUMPRODUCT('FD inverse'!$A$43:$BH$43,'FD mesh'!$B$84:$BI$84,$E607:$BL607)+'FD inverse'!$A$43*$C608/Setup!$B$17+INDEX('FD inverse'!$A$43:$BH$43,1,'FD mesh'!$B$15+1)*Setup!$B$22</f>
        <v>0</v>
      </c>
      <c r="AT608" s="0" t="n">
        <f aca="false">SUMPRODUCT('FD inverse'!$A$44:$BH$44,'FD mesh'!$B$84:$BI$84,$E607:$BL607)+'FD inverse'!$A$44*$C608/Setup!$B$17+INDEX('FD inverse'!$A$44:$BH$44,1,'FD mesh'!$B$15+1)*Setup!$B$22</f>
        <v>0</v>
      </c>
      <c r="AU608" s="0" t="n">
        <f aca="false">SUMPRODUCT('FD inverse'!$A$45:$BH$45,'FD mesh'!$B$84:$BI$84,$E607:$BL607)+'FD inverse'!$A$45*$C608/Setup!$B$17+INDEX('FD inverse'!$A$45:$BH$45,1,'FD mesh'!$B$15+1)*Setup!$B$22</f>
        <v>0</v>
      </c>
      <c r="AV608" s="0" t="n">
        <f aca="false">SUMPRODUCT('FD inverse'!$A$46:$BH$46,'FD mesh'!$B$84:$BI$84,$E607:$BL607)+'FD inverse'!$A$46*$C608/Setup!$B$17+INDEX('FD inverse'!$A$46:$BH$46,1,'FD mesh'!$B$15+1)*Setup!$B$22</f>
        <v>0</v>
      </c>
      <c r="AW608" s="0" t="n">
        <f aca="false">SUMPRODUCT('FD inverse'!$A$47:$BH$47,'FD mesh'!$B$84:$BI$84,$E607:$BL607)+'FD inverse'!$A$47*$C608/Setup!$B$17+INDEX('FD inverse'!$A$47:$BH$47,1,'FD mesh'!$B$15+1)*Setup!$B$22</f>
        <v>0</v>
      </c>
      <c r="AX608" s="0" t="n">
        <f aca="false">SUMPRODUCT('FD inverse'!$A$48:$BH$48,'FD mesh'!$B$84:$BI$84,$E607:$BL607)+'FD inverse'!$A$48*$C608/Setup!$B$17+INDEX('FD inverse'!$A$48:$BH$48,1,'FD mesh'!$B$15+1)*Setup!$B$22</f>
        <v>0</v>
      </c>
      <c r="AY608" s="0" t="n">
        <f aca="false">SUMPRODUCT('FD inverse'!$A$49:$BH$49,'FD mesh'!$B$84:$BI$84,$E607:$BL607)+'FD inverse'!$A$49*$C608/Setup!$B$17+INDEX('FD inverse'!$A$49:$BH$49,1,'FD mesh'!$B$15+1)*Setup!$B$22</f>
        <v>0</v>
      </c>
      <c r="AZ608" s="0" t="n">
        <f aca="false">SUMPRODUCT('FD inverse'!$A$50:$BH$50,'FD mesh'!$B$84:$BI$84,$E607:$BL607)+'FD inverse'!$A$50*$C608/Setup!$B$17+INDEX('FD inverse'!$A$50:$BH$50,1,'FD mesh'!$B$15+1)*Setup!$B$22</f>
        <v>0</v>
      </c>
      <c r="BA608" s="0" t="n">
        <f aca="false">SUMPRODUCT('FD inverse'!$A$51:$BH$51,'FD mesh'!$B$84:$BI$84,$E607:$BL607)+'FD inverse'!$A$51*$C608/Setup!$B$17+INDEX('FD inverse'!$A$51:$BH$51,1,'FD mesh'!$B$15+1)*Setup!$B$22</f>
        <v>0</v>
      </c>
      <c r="BB608" s="0" t="n">
        <f aca="false">SUMPRODUCT('FD inverse'!$A$52:$BH$52,'FD mesh'!$B$84:$BI$84,$E607:$BL607)+'FD inverse'!$A$52*$C608/Setup!$B$17+INDEX('FD inverse'!$A$52:$BH$52,1,'FD mesh'!$B$15+1)*Setup!$B$22</f>
        <v>0</v>
      </c>
      <c r="BC608" s="0" t="n">
        <f aca="false">SUMPRODUCT('FD inverse'!$A$53:$BH$53,'FD mesh'!$B$84:$BI$84,$E607:$BL607)+'FD inverse'!$A$53*$C608/Setup!$B$17+INDEX('FD inverse'!$A$53:$BH$53,1,'FD mesh'!$B$15+1)*Setup!$B$22</f>
        <v>0</v>
      </c>
      <c r="BD608" s="0" t="n">
        <f aca="false">SUMPRODUCT('FD inverse'!$A$54:$BH$54,'FD mesh'!$B$84:$BI$84,$E607:$BL607)+'FD inverse'!$A$54*$C608/Setup!$B$17+INDEX('FD inverse'!$A$54:$BH$54,1,'FD mesh'!$B$15+1)*Setup!$B$22</f>
        <v>0</v>
      </c>
      <c r="BE608" s="0" t="n">
        <f aca="false">SUMPRODUCT('FD inverse'!$A$55:$BH$55,'FD mesh'!$B$84:$BI$84,$E607:$BL607)+'FD inverse'!$A$55*$C608/Setup!$B$17+INDEX('FD inverse'!$A$55:$BH$55,1,'FD mesh'!$B$15+1)*Setup!$B$22</f>
        <v>0</v>
      </c>
      <c r="BF608" s="0" t="n">
        <f aca="false">SUMPRODUCT('FD inverse'!$A$56:$BH$56,'FD mesh'!$B$84:$BI$84,$E607:$BL607)+'FD inverse'!$A$56*$C608/Setup!$B$17+INDEX('FD inverse'!$A$56:$BH$56,1,'FD mesh'!$B$15+1)*Setup!$B$22</f>
        <v>0</v>
      </c>
      <c r="BG608" s="0" t="n">
        <f aca="false">SUMPRODUCT('FD inverse'!$A$57:$BH$57,'FD mesh'!$B$84:$BI$84,$E607:$BL607)+'FD inverse'!$A$57*$C608/Setup!$B$17+INDEX('FD inverse'!$A$57:$BH$57,1,'FD mesh'!$B$15+1)*Setup!$B$22</f>
        <v>0</v>
      </c>
      <c r="BH608" s="0" t="n">
        <f aca="false">SUMPRODUCT('FD inverse'!$A$58:$BH$58,'FD mesh'!$B$84:$BI$84,$E607:$BL607)+'FD inverse'!$A$58*$C608/Setup!$B$17+INDEX('FD inverse'!$A$58:$BH$58,1,'FD mesh'!$B$15+1)*Setup!$B$22</f>
        <v>0</v>
      </c>
      <c r="BI608" s="0" t="n">
        <f aca="false">SUMPRODUCT('FD inverse'!$A$59:$BH$59,'FD mesh'!$B$84:$BI$84,$E607:$BL607)+'FD inverse'!$A$59*$C608/Setup!$B$17+INDEX('FD inverse'!$A$59:$BH$59,1,'FD mesh'!$B$15+1)*Setup!$B$22</f>
        <v>0</v>
      </c>
      <c r="BJ608" s="0" t="n">
        <f aca="false">SUMPRODUCT('FD inverse'!$A$60:$BH$60,'FD mesh'!$B$84:$BI$84,$E607:$BL607)+'FD inverse'!$A$60*$C608/Setup!$B$17+INDEX('FD inverse'!$A$60:$BH$60,1,'FD mesh'!$B$15+1)*Setup!$B$22</f>
        <v>0</v>
      </c>
      <c r="BK608" s="0" t="n">
        <f aca="false">SUMPRODUCT('FD inverse'!$A$61:$BH$61,'FD mesh'!$B$84:$BI$84,$E607:$BL607)+'FD inverse'!$A$61*$C608/Setup!$B$17+INDEX('FD inverse'!$A$61:$BH$61,1,'FD mesh'!$B$15+1)*Setup!$B$22</f>
        <v>0</v>
      </c>
      <c r="BL608" s="0" t="n">
        <f aca="false">SUMPRODUCT('FD inverse'!$A$62:$BH$62,'FD mesh'!$B$84:$BI$84,$E607:$BL607)+'FD inverse'!$A$62*$C608/Setup!$B$17+INDEX('FD inverse'!$A$62:$BH$62,1,'FD mesh'!$B$15+1)*Setup!$B$22</f>
        <v>0</v>
      </c>
    </row>
    <row r="609" customFormat="false" ht="15" hidden="false" customHeight="false" outlineLevel="0" collapsed="false">
      <c r="A609" s="0" t="n">
        <v>604</v>
      </c>
      <c r="B609" s="0" t="n">
        <f aca="false">A609*Setup!$B$11/3600</f>
        <v>50.3333333333333</v>
      </c>
      <c r="C609" s="0" t="n">
        <f aca="false">Setup!$B$7+Setup!$B$8*COS(2*PI()*(B609-Setup!$B$9)/24)</f>
        <v>20.3747688518534</v>
      </c>
      <c r="D609" s="0" t="n">
        <f aca="false">(C609-E609)/Setup!$B$17</f>
        <v>-9.14743347721345</v>
      </c>
      <c r="E609" s="0" t="n">
        <f aca="false">SUMPRODUCT('FD inverse'!$A$3:$BH$3,'FD mesh'!$B$84:$BI$84,$E608:$BL608)+'FD inverse'!$A$3*$C609/Setup!$B$17+INDEX('FD inverse'!$A$3:$BH$3,1,'FD mesh'!$B$15+1)*Setup!$B$22</f>
        <v>21.5639352038912</v>
      </c>
      <c r="F609" s="0" t="n">
        <f aca="false">SUMPRODUCT('FD inverse'!$A$4:$BH$4,'FD mesh'!$B$84:$BI$84,$E608:$BL608)+'FD inverse'!$A$4*$C609/Setup!$B$17+INDEX('FD inverse'!$A$4:$BH$4,1,'FD mesh'!$B$15+1)*Setup!$B$22</f>
        <v>21.8296086686102</v>
      </c>
      <c r="G609" s="0" t="n">
        <f aca="false">SUMPRODUCT('FD inverse'!$A$5:$BH$5,'FD mesh'!$B$84:$BI$84,$E608:$BL608)+'FD inverse'!$A$5*$C609/Setup!$B$17+INDEX('FD inverse'!$A$5:$BH$5,1,'FD mesh'!$B$15+1)*Setup!$B$22</f>
        <v>22.0829681822826</v>
      </c>
      <c r="H609" s="0" t="n">
        <f aca="false">SUMPRODUCT('FD inverse'!$A$6:$BH$6,'FD mesh'!$B$84:$BI$84,$E608:$BL608)+'FD inverse'!$A$6*$C609/Setup!$B$17+INDEX('FD inverse'!$A$6:$BH$6,1,'FD mesh'!$B$15+1)*Setup!$B$22</f>
        <v>22.9152029322228</v>
      </c>
      <c r="I609" s="0" t="n">
        <f aca="false">SUMPRODUCT('FD inverse'!$A$7:$BH$7,'FD mesh'!$B$84:$BI$84,$E608:$BL608)+'FD inverse'!$A$7*$C609/Setup!$B$17+INDEX('FD inverse'!$A$7:$BH$7,1,'FD mesh'!$B$15+1)*Setup!$B$22</f>
        <v>22.9834933532076</v>
      </c>
      <c r="J609" s="0" t="n">
        <f aca="false">SUMPRODUCT('FD inverse'!$A$8:$BH$8,'FD mesh'!$B$84:$BI$84,$E608:$BL608)+'FD inverse'!$A$8*$C609/Setup!$B$17+INDEX('FD inverse'!$A$8:$BH$8,1,'FD mesh'!$B$15+1)*Setup!$B$22</f>
        <v>23.0414897178913</v>
      </c>
      <c r="K609" s="0" t="n">
        <f aca="false">SUMPRODUCT('FD inverse'!$A$9:$BH$9,'FD mesh'!$B$84:$BI$84,$E608:$BL608)+'FD inverse'!$A$9*$C609/Setup!$B$17+INDEX('FD inverse'!$A$9:$BH$9,1,'FD mesh'!$B$15+1)*Setup!$B$22</f>
        <v>23.0896142648725</v>
      </c>
      <c r="L609" s="0" t="n">
        <f aca="false">SUMPRODUCT('FD inverse'!$A$10:$BH$10,'FD mesh'!$B$84:$BI$84,$E608:$BL608)+'FD inverse'!$A$10*$C609/Setup!$B$17+INDEX('FD inverse'!$A$10:$BH$10,1,'FD mesh'!$B$15+1)*Setup!$B$22</f>
        <v>23.1282741038794</v>
      </c>
      <c r="M609" s="0" t="n">
        <f aca="false">SUMPRODUCT('FD inverse'!$A$11:$BH$11,'FD mesh'!$B$84:$BI$84,$E608:$BL608)+'FD inverse'!$A$11*$C609/Setup!$B$17+INDEX('FD inverse'!$A$11:$BH$11,1,'FD mesh'!$B$15+1)*Setup!$B$22</f>
        <v>23.1578489905179</v>
      </c>
      <c r="N609" s="0" t="n">
        <f aca="false">SUMPRODUCT('FD inverse'!$A$12:$BH$12,'FD mesh'!$B$84:$BI$84,$E608:$BL608)+'FD inverse'!$A$12*$C609/Setup!$B$17+INDEX('FD inverse'!$A$12:$BH$12,1,'FD mesh'!$B$15+1)*Setup!$B$22</f>
        <v>23.1786808895971</v>
      </c>
      <c r="O609" s="0" t="n">
        <f aca="false">SUMPRODUCT('FD inverse'!$A$13:$BH$13,'FD mesh'!$B$84:$BI$84,$E608:$BL608)+'FD inverse'!$A$13*$C609/Setup!$B$17+INDEX('FD inverse'!$A$13:$BH$13,1,'FD mesh'!$B$15+1)*Setup!$B$22</f>
        <v>23.1910652653172</v>
      </c>
      <c r="P609" s="0" t="n">
        <f aca="false">SUMPRODUCT('FD inverse'!$A$14:$BH$14,'FD mesh'!$B$84:$BI$84,$E608:$BL608)+'FD inverse'!$A$14*$C609/Setup!$B$17+INDEX('FD inverse'!$A$14:$BH$14,1,'FD mesh'!$B$15+1)*Setup!$B$22</f>
        <v>23.1952440426697</v>
      </c>
      <c r="Q609" s="0" t="n">
        <f aca="false">SUMPRODUCT('FD inverse'!$A$15:$BH$15,'FD mesh'!$B$84:$BI$84,$E608:$BL608)+'FD inverse'!$A$15*$C609/Setup!$B$17+INDEX('FD inverse'!$A$15:$BH$15,1,'FD mesh'!$B$15+1)*Setup!$B$22</f>
        <v>23.191400191884</v>
      </c>
      <c r="R609" s="0" t="n">
        <f aca="false">SUMPRODUCT('FD inverse'!$A$16:$BH$16,'FD mesh'!$B$84:$BI$84,$E608:$BL608)+'FD inverse'!$A$16*$C609/Setup!$B$17+INDEX('FD inverse'!$A$16:$BH$16,1,'FD mesh'!$B$15+1)*Setup!$B$22</f>
        <v>23.1796538963791</v>
      </c>
      <c r="S609" s="0" t="n">
        <f aca="false">SUMPRODUCT('FD inverse'!$A$17:$BH$17,'FD mesh'!$B$84:$BI$84,$E608:$BL608)+'FD inverse'!$A$17*$C609/Setup!$B$17+INDEX('FD inverse'!$A$17:$BH$17,1,'FD mesh'!$B$15+1)*Setup!$B$22</f>
        <v>22.6717809028232</v>
      </c>
      <c r="T609" s="0" t="n">
        <f aca="false">SUMPRODUCT('FD inverse'!$A$18:$BH$18,'FD mesh'!$B$84:$BI$84,$E608:$BL608)+'FD inverse'!$A$18*$C609/Setup!$B$17+INDEX('FD inverse'!$A$18:$BH$18,1,'FD mesh'!$B$15+1)*Setup!$B$22</f>
        <v>22.1603430916077</v>
      </c>
      <c r="U609" s="0" t="n">
        <f aca="false">SUMPRODUCT('FD inverse'!$A$19:$BH$19,'FD mesh'!$B$84:$BI$84,$E608:$BL608)+'FD inverse'!$A$19*$C609/Setup!$B$17+INDEX('FD inverse'!$A$19:$BH$19,1,'FD mesh'!$B$15+1)*Setup!$B$22</f>
        <v>21.645673860839</v>
      </c>
      <c r="V609" s="0" t="n">
        <f aca="false">SUMPRODUCT('FD inverse'!$A$20:$BH$20,'FD mesh'!$B$84:$BI$84,$E608:$BL608)+'FD inverse'!$A$20*$C609/Setup!$B$17+INDEX('FD inverse'!$A$20:$BH$20,1,'FD mesh'!$B$15+1)*Setup!$B$22</f>
        <v>21.1280908705957</v>
      </c>
      <c r="W609" s="0" t="n">
        <f aca="false">SUMPRODUCT('FD inverse'!$A$21:$BH$21,'FD mesh'!$B$84:$BI$84,$E608:$BL608)+'FD inverse'!$A$21*$C609/Setup!$B$17+INDEX('FD inverse'!$A$21:$BH$21,1,'FD mesh'!$B$15+1)*Setup!$B$22</f>
        <v>20.6078966054574</v>
      </c>
      <c r="X609" s="0" t="n">
        <f aca="false">SUMPRODUCT('FD inverse'!$A$22:$BH$22,'FD mesh'!$B$84:$BI$84,$E608:$BL608)+'FD inverse'!$A$22*$C609/Setup!$B$17+INDEX('FD inverse'!$A$22:$BH$22,1,'FD mesh'!$B$15+1)*Setup!$B$22</f>
        <v>20.0853790799053</v>
      </c>
      <c r="Y609" s="0" t="n">
        <f aca="false">SUMPRODUCT('FD inverse'!$A$23:$BH$23,'FD mesh'!$B$84:$BI$84,$E608:$BL608)+'FD inverse'!$A$23*$C609/Setup!$B$17+INDEX('FD inverse'!$A$23:$BH$23,1,'FD mesh'!$B$15+1)*Setup!$B$22</f>
        <v>19.5608126724081</v>
      </c>
      <c r="Z609" s="0" t="n">
        <f aca="false">SUMPRODUCT('FD inverse'!$A$24:$BH$24,'FD mesh'!$B$84:$BI$84,$E608:$BL608)+'FD inverse'!$A$24*$C609/Setup!$B$17+INDEX('FD inverse'!$A$24:$BH$24,1,'FD mesh'!$B$15+1)*Setup!$B$22</f>
        <v>19.0344590745898</v>
      </c>
      <c r="AA609" s="0" t="n">
        <f aca="false">SUMPRODUCT('FD inverse'!$A$25:$BH$25,'FD mesh'!$B$84:$BI$84,$E608:$BL608)+'FD inverse'!$A$25*$C609/Setup!$B$17+INDEX('FD inverse'!$A$25:$BH$25,1,'FD mesh'!$B$15+1)*Setup!$B$22</f>
        <v>18.5065683424207</v>
      </c>
      <c r="AB609" s="0" t="n">
        <f aca="false">SUMPRODUCT('FD inverse'!$A$26:$BH$26,'FD mesh'!$B$84:$BI$84,$E608:$BL608)+'FD inverse'!$A$26*$C609/Setup!$B$17+INDEX('FD inverse'!$A$26:$BH$26,1,'FD mesh'!$B$15+1)*Setup!$B$22</f>
        <v>17.9773800368827</v>
      </c>
      <c r="AC609" s="0" t="n">
        <f aca="false">SUMPRODUCT('FD inverse'!$A$27:$BH$27,'FD mesh'!$B$84:$BI$84,$E608:$BL608)+'FD inverse'!$A$27*$C609/Setup!$B$17+INDEX('FD inverse'!$A$27:$BH$27,1,'FD mesh'!$B$15+1)*Setup!$B$22</f>
        <v>17.4471244420276</v>
      </c>
      <c r="AD609" s="0" t="n">
        <f aca="false">SUMPRODUCT('FD inverse'!$A$28:$BH$28,'FD mesh'!$B$84:$BI$84,$E608:$BL608)+'FD inverse'!$A$28*$C609/Setup!$B$17+INDEX('FD inverse'!$A$28:$BH$28,1,'FD mesh'!$B$15+1)*Setup!$B$22</f>
        <v>16.9160238487667</v>
      </c>
      <c r="AE609" s="0" t="n">
        <f aca="false">SUMPRODUCT('FD inverse'!$A$29:$BH$29,'FD mesh'!$B$84:$BI$84,$E608:$BL608)+'FD inverse'!$A$29*$C609/Setup!$B$17+INDEX('FD inverse'!$A$29:$BH$29,1,'FD mesh'!$B$15+1)*Setup!$B$22</f>
        <v>16.3842938931022</v>
      </c>
      <c r="AF609" s="0" t="n">
        <f aca="false">SUMPRODUCT('FD inverse'!$A$30:$BH$30,'FD mesh'!$B$84:$BI$84,$E608:$BL608)+'FD inverse'!$A$30*$C609/Setup!$B$17+INDEX('FD inverse'!$A$30:$BH$30,1,'FD mesh'!$B$15+1)*Setup!$B$22</f>
        <v>15.852144937832</v>
      </c>
      <c r="AG609" s="0" t="n">
        <f aca="false">SUMPRODUCT('FD inverse'!$A$31:$BH$31,'FD mesh'!$B$84:$BI$84,$E608:$BL608)+'FD inverse'!$A$31*$C609/Setup!$B$17+INDEX('FD inverse'!$A$31:$BH$31,1,'FD mesh'!$B$15+1)*Setup!$B$22</f>
        <v>15.319783487024</v>
      </c>
      <c r="AH609" s="0" t="n">
        <f aca="false">SUMPRODUCT('FD inverse'!$A$32:$BH$32,'FD mesh'!$B$84:$BI$84,$E608:$BL608)+'FD inverse'!$A$32*$C609/Setup!$B$17+INDEX('FD inverse'!$A$32:$BH$32,1,'FD mesh'!$B$15+1)*Setup!$B$22</f>
        <v>15.2973376982145</v>
      </c>
      <c r="AI609" s="0" t="n">
        <f aca="false">SUMPRODUCT('FD inverse'!$A$33:$BH$33,'FD mesh'!$B$84:$BI$84,$E608:$BL608)+'FD inverse'!$A$33*$C609/Setup!$B$17+INDEX('FD inverse'!$A$33:$BH$33,1,'FD mesh'!$B$15+1)*Setup!$B$22</f>
        <v>15.2748907581599</v>
      </c>
      <c r="AJ609" s="0" t="n">
        <f aca="false">SUMPRODUCT('FD inverse'!$A$34:$BH$34,'FD mesh'!$B$84:$BI$84,$E608:$BL608)+'FD inverse'!$A$34*$C609/Setup!$B$17+INDEX('FD inverse'!$A$34:$BH$34,1,'FD mesh'!$B$15+1)*Setup!$B$22</f>
        <v>15.2524532933788</v>
      </c>
      <c r="AK609" s="0" t="n">
        <f aca="false">SUMPRODUCT('FD inverse'!$A$35:$BH$35,'FD mesh'!$B$84:$BI$84,$E608:$BL608)+'FD inverse'!$A$35*$C609/Setup!$B$17+INDEX('FD inverse'!$A$35:$BH$35,1,'FD mesh'!$B$15+1)*Setup!$B$22</f>
        <v>15.2300334272808</v>
      </c>
      <c r="AL609" s="0" t="n">
        <f aca="false">SUMPRODUCT('FD inverse'!$A$36:$BH$36,'FD mesh'!$B$84:$BI$84,$E608:$BL608)+'FD inverse'!$A$36*$C609/Setup!$B$17+INDEX('FD inverse'!$A$36:$BH$36,1,'FD mesh'!$B$15+1)*Setup!$B$22</f>
        <v>15.2076369768081</v>
      </c>
      <c r="AM609" s="0" t="n">
        <f aca="false">SUMPRODUCT('FD inverse'!$A$37:$BH$37,'FD mesh'!$B$84:$BI$84,$E608:$BL608)+'FD inverse'!$A$37*$C609/Setup!$B$17+INDEX('FD inverse'!$A$37:$BH$37,1,'FD mesh'!$B$15+1)*Setup!$B$22</f>
        <v>15.1852676525612</v>
      </c>
      <c r="AN609" s="0" t="n">
        <f aca="false">SUMPRODUCT('FD inverse'!$A$38:$BH$38,'FD mesh'!$B$84:$BI$84,$E608:$BL608)+'FD inverse'!$A$38*$C609/Setup!$B$17+INDEX('FD inverse'!$A$38:$BH$38,1,'FD mesh'!$B$15+1)*Setup!$B$22</f>
        <v>15.162927261254</v>
      </c>
      <c r="AO609" s="0" t="n">
        <f aca="false">SUMPRODUCT('FD inverse'!$A$39:$BH$39,'FD mesh'!$B$84:$BI$84,$E608:$BL608)+'FD inverse'!$A$39*$C609/Setup!$B$17+INDEX('FD inverse'!$A$39:$BH$39,1,'FD mesh'!$B$15+1)*Setup!$B$22</f>
        <v>15.1406159095829</v>
      </c>
      <c r="AP609" s="0" t="n">
        <f aca="false">SUMPRODUCT('FD inverse'!$A$40:$BH$40,'FD mesh'!$B$84:$BI$84,$E608:$BL608)+'FD inverse'!$A$40*$C609/Setup!$B$17+INDEX('FD inverse'!$A$40:$BH$40,1,'FD mesh'!$B$15+1)*Setup!$B$22</f>
        <v>15.1183322088155</v>
      </c>
      <c r="AQ609" s="0" t="n">
        <f aca="false">SUMPRODUCT('FD inverse'!$A$41:$BH$41,'FD mesh'!$B$84:$BI$84,$E608:$BL608)+'FD inverse'!$A$41*$C609/Setup!$B$17+INDEX('FD inverse'!$A$41:$BH$41,1,'FD mesh'!$B$15+1)*Setup!$B$22</f>
        <v>15.0960734796016</v>
      </c>
      <c r="AR609" s="0" t="n">
        <f aca="false">SUMPRODUCT('FD inverse'!$A$42:$BH$42,'FD mesh'!$B$84:$BI$84,$E608:$BL608)+'FD inverse'!$A$42*$C609/Setup!$B$17+INDEX('FD inverse'!$A$42:$BH$42,1,'FD mesh'!$B$15+1)*Setup!$B$22</f>
        <v>15.0738359566778</v>
      </c>
      <c r="AS609" s="0" t="n">
        <f aca="false">SUMPRODUCT('FD inverse'!$A$43:$BH$43,'FD mesh'!$B$84:$BI$84,$E608:$BL608)+'FD inverse'!$A$43*$C609/Setup!$B$17+INDEX('FD inverse'!$A$43:$BH$43,1,'FD mesh'!$B$15+1)*Setup!$B$22</f>
        <v>0</v>
      </c>
      <c r="AT609" s="0" t="n">
        <f aca="false">SUMPRODUCT('FD inverse'!$A$44:$BH$44,'FD mesh'!$B$84:$BI$84,$E608:$BL608)+'FD inverse'!$A$44*$C609/Setup!$B$17+INDEX('FD inverse'!$A$44:$BH$44,1,'FD mesh'!$B$15+1)*Setup!$B$22</f>
        <v>0</v>
      </c>
      <c r="AU609" s="0" t="n">
        <f aca="false">SUMPRODUCT('FD inverse'!$A$45:$BH$45,'FD mesh'!$B$84:$BI$84,$E608:$BL608)+'FD inverse'!$A$45*$C609/Setup!$B$17+INDEX('FD inverse'!$A$45:$BH$45,1,'FD mesh'!$B$15+1)*Setup!$B$22</f>
        <v>0</v>
      </c>
      <c r="AV609" s="0" t="n">
        <f aca="false">SUMPRODUCT('FD inverse'!$A$46:$BH$46,'FD mesh'!$B$84:$BI$84,$E608:$BL608)+'FD inverse'!$A$46*$C609/Setup!$B$17+INDEX('FD inverse'!$A$46:$BH$46,1,'FD mesh'!$B$15+1)*Setup!$B$22</f>
        <v>0</v>
      </c>
      <c r="AW609" s="0" t="n">
        <f aca="false">SUMPRODUCT('FD inverse'!$A$47:$BH$47,'FD mesh'!$B$84:$BI$84,$E608:$BL608)+'FD inverse'!$A$47*$C609/Setup!$B$17+INDEX('FD inverse'!$A$47:$BH$47,1,'FD mesh'!$B$15+1)*Setup!$B$22</f>
        <v>0</v>
      </c>
      <c r="AX609" s="0" t="n">
        <f aca="false">SUMPRODUCT('FD inverse'!$A$48:$BH$48,'FD mesh'!$B$84:$BI$84,$E608:$BL608)+'FD inverse'!$A$48*$C609/Setup!$B$17+INDEX('FD inverse'!$A$48:$BH$48,1,'FD mesh'!$B$15+1)*Setup!$B$22</f>
        <v>0</v>
      </c>
      <c r="AY609" s="0" t="n">
        <f aca="false">SUMPRODUCT('FD inverse'!$A$49:$BH$49,'FD mesh'!$B$84:$BI$84,$E608:$BL608)+'FD inverse'!$A$49*$C609/Setup!$B$17+INDEX('FD inverse'!$A$49:$BH$49,1,'FD mesh'!$B$15+1)*Setup!$B$22</f>
        <v>0</v>
      </c>
      <c r="AZ609" s="0" t="n">
        <f aca="false">SUMPRODUCT('FD inverse'!$A$50:$BH$50,'FD mesh'!$B$84:$BI$84,$E608:$BL608)+'FD inverse'!$A$50*$C609/Setup!$B$17+INDEX('FD inverse'!$A$50:$BH$50,1,'FD mesh'!$B$15+1)*Setup!$B$22</f>
        <v>0</v>
      </c>
      <c r="BA609" s="0" t="n">
        <f aca="false">SUMPRODUCT('FD inverse'!$A$51:$BH$51,'FD mesh'!$B$84:$BI$84,$E608:$BL608)+'FD inverse'!$A$51*$C609/Setup!$B$17+INDEX('FD inverse'!$A$51:$BH$51,1,'FD mesh'!$B$15+1)*Setup!$B$22</f>
        <v>0</v>
      </c>
      <c r="BB609" s="0" t="n">
        <f aca="false">SUMPRODUCT('FD inverse'!$A$52:$BH$52,'FD mesh'!$B$84:$BI$84,$E608:$BL608)+'FD inverse'!$A$52*$C609/Setup!$B$17+INDEX('FD inverse'!$A$52:$BH$52,1,'FD mesh'!$B$15+1)*Setup!$B$22</f>
        <v>0</v>
      </c>
      <c r="BC609" s="0" t="n">
        <f aca="false">SUMPRODUCT('FD inverse'!$A$53:$BH$53,'FD mesh'!$B$84:$BI$84,$E608:$BL608)+'FD inverse'!$A$53*$C609/Setup!$B$17+INDEX('FD inverse'!$A$53:$BH$53,1,'FD mesh'!$B$15+1)*Setup!$B$22</f>
        <v>0</v>
      </c>
      <c r="BD609" s="0" t="n">
        <f aca="false">SUMPRODUCT('FD inverse'!$A$54:$BH$54,'FD mesh'!$B$84:$BI$84,$E608:$BL608)+'FD inverse'!$A$54*$C609/Setup!$B$17+INDEX('FD inverse'!$A$54:$BH$54,1,'FD mesh'!$B$15+1)*Setup!$B$22</f>
        <v>0</v>
      </c>
      <c r="BE609" s="0" t="n">
        <f aca="false">SUMPRODUCT('FD inverse'!$A$55:$BH$55,'FD mesh'!$B$84:$BI$84,$E608:$BL608)+'FD inverse'!$A$55*$C609/Setup!$B$17+INDEX('FD inverse'!$A$55:$BH$55,1,'FD mesh'!$B$15+1)*Setup!$B$22</f>
        <v>0</v>
      </c>
      <c r="BF609" s="0" t="n">
        <f aca="false">SUMPRODUCT('FD inverse'!$A$56:$BH$56,'FD mesh'!$B$84:$BI$84,$E608:$BL608)+'FD inverse'!$A$56*$C609/Setup!$B$17+INDEX('FD inverse'!$A$56:$BH$56,1,'FD mesh'!$B$15+1)*Setup!$B$22</f>
        <v>0</v>
      </c>
      <c r="BG609" s="0" t="n">
        <f aca="false">SUMPRODUCT('FD inverse'!$A$57:$BH$57,'FD mesh'!$B$84:$BI$84,$E608:$BL608)+'FD inverse'!$A$57*$C609/Setup!$B$17+INDEX('FD inverse'!$A$57:$BH$57,1,'FD mesh'!$B$15+1)*Setup!$B$22</f>
        <v>0</v>
      </c>
      <c r="BH609" s="0" t="n">
        <f aca="false">SUMPRODUCT('FD inverse'!$A$58:$BH$58,'FD mesh'!$B$84:$BI$84,$E608:$BL608)+'FD inverse'!$A$58*$C609/Setup!$B$17+INDEX('FD inverse'!$A$58:$BH$58,1,'FD mesh'!$B$15+1)*Setup!$B$22</f>
        <v>0</v>
      </c>
      <c r="BI609" s="0" t="n">
        <f aca="false">SUMPRODUCT('FD inverse'!$A$59:$BH$59,'FD mesh'!$B$84:$BI$84,$E608:$BL608)+'FD inverse'!$A$59*$C609/Setup!$B$17+INDEX('FD inverse'!$A$59:$BH$59,1,'FD mesh'!$B$15+1)*Setup!$B$22</f>
        <v>0</v>
      </c>
      <c r="BJ609" s="0" t="n">
        <f aca="false">SUMPRODUCT('FD inverse'!$A$60:$BH$60,'FD mesh'!$B$84:$BI$84,$E608:$BL608)+'FD inverse'!$A$60*$C609/Setup!$B$17+INDEX('FD inverse'!$A$60:$BH$60,1,'FD mesh'!$B$15+1)*Setup!$B$22</f>
        <v>0</v>
      </c>
      <c r="BK609" s="0" t="n">
        <f aca="false">SUMPRODUCT('FD inverse'!$A$61:$BH$61,'FD mesh'!$B$84:$BI$84,$E608:$BL608)+'FD inverse'!$A$61*$C609/Setup!$B$17+INDEX('FD inverse'!$A$61:$BH$61,1,'FD mesh'!$B$15+1)*Setup!$B$22</f>
        <v>0</v>
      </c>
      <c r="BL609" s="0" t="n">
        <f aca="false">SUMPRODUCT('FD inverse'!$A$62:$BH$62,'FD mesh'!$B$84:$BI$84,$E608:$BL608)+'FD inverse'!$A$62*$C609/Setup!$B$17+INDEX('FD inverse'!$A$62:$BH$62,1,'FD mesh'!$B$15+1)*Setup!$B$22</f>
        <v>0</v>
      </c>
    </row>
    <row r="610" customFormat="false" ht="15" hidden="false" customHeight="false" outlineLevel="0" collapsed="false">
      <c r="A610" s="0" t="n">
        <v>605</v>
      </c>
      <c r="B610" s="0" t="n">
        <f aca="false">A610*Setup!$B$11/3600</f>
        <v>50.4166666666667</v>
      </c>
      <c r="C610" s="0" t="n">
        <f aca="false">Setup!$B$7+Setup!$B$8*COS(2*PI()*(B610-Setup!$B$9)/24)</f>
        <v>20.3387540835222</v>
      </c>
      <c r="D610" s="0" t="n">
        <f aca="false">(C610-E610)/Setup!$B$17</f>
        <v>-9.19884287565244</v>
      </c>
      <c r="E610" s="0" t="n">
        <f aca="false">SUMPRODUCT('FD inverse'!$A$3:$BH$3,'FD mesh'!$B$84:$BI$84,$E609:$BL609)+'FD inverse'!$A$3*$C610/Setup!$B$17+INDEX('FD inverse'!$A$3:$BH$3,1,'FD mesh'!$B$15+1)*Setup!$B$22</f>
        <v>21.534603657357</v>
      </c>
      <c r="F610" s="0" t="n">
        <f aca="false">SUMPRODUCT('FD inverse'!$A$4:$BH$4,'FD mesh'!$B$84:$BI$84,$E609:$BL609)+'FD inverse'!$A$4*$C610/Setup!$B$17+INDEX('FD inverse'!$A$4:$BH$4,1,'FD mesh'!$B$15+1)*Setup!$B$22</f>
        <v>21.8020133899614</v>
      </c>
      <c r="G610" s="0" t="n">
        <f aca="false">SUMPRODUCT('FD inverse'!$A$5:$BH$5,'FD mesh'!$B$84:$BI$84,$E609:$BL609)+'FD inverse'!$A$5*$C610/Setup!$B$17+INDEX('FD inverse'!$A$5:$BH$5,1,'FD mesh'!$B$15+1)*Setup!$B$22</f>
        <v>22.0574460050968</v>
      </c>
      <c r="H610" s="0" t="n">
        <f aca="false">SUMPRODUCT('FD inverse'!$A$6:$BH$6,'FD mesh'!$B$84:$BI$84,$E609:$BL609)+'FD inverse'!$A$6*$C610/Setup!$B$17+INDEX('FD inverse'!$A$6:$BH$6,1,'FD mesh'!$B$15+1)*Setup!$B$22</f>
        <v>22.8970896710868</v>
      </c>
      <c r="I610" s="0" t="n">
        <f aca="false">SUMPRODUCT('FD inverse'!$A$7:$BH$7,'FD mesh'!$B$84:$BI$84,$E609:$BL609)+'FD inverse'!$A$7*$C610/Setup!$B$17+INDEX('FD inverse'!$A$7:$BH$7,1,'FD mesh'!$B$15+1)*Setup!$B$22</f>
        <v>22.9660512754116</v>
      </c>
      <c r="J610" s="0" t="n">
        <f aca="false">SUMPRODUCT('FD inverse'!$A$8:$BH$8,'FD mesh'!$B$84:$BI$84,$E609:$BL609)+'FD inverse'!$A$8*$C610/Setup!$B$17+INDEX('FD inverse'!$A$8:$BH$8,1,'FD mesh'!$B$15+1)*Setup!$B$22</f>
        <v>23.0247225683523</v>
      </c>
      <c r="K610" s="0" t="n">
        <f aca="false">SUMPRODUCT('FD inverse'!$A$9:$BH$9,'FD mesh'!$B$84:$BI$84,$E609:$BL609)+'FD inverse'!$A$9*$C610/Setup!$B$17+INDEX('FD inverse'!$A$9:$BH$9,1,'FD mesh'!$B$15+1)*Setup!$B$22</f>
        <v>23.0735017376711</v>
      </c>
      <c r="L610" s="0" t="n">
        <f aca="false">SUMPRODUCT('FD inverse'!$A$10:$BH$10,'FD mesh'!$B$84:$BI$84,$E609:$BL609)+'FD inverse'!$A$10*$C610/Setup!$B$17+INDEX('FD inverse'!$A$10:$BH$10,1,'FD mesh'!$B$15+1)*Setup!$B$22</f>
        <v>23.1127749912369</v>
      </c>
      <c r="M610" s="0" t="n">
        <f aca="false">SUMPRODUCT('FD inverse'!$A$11:$BH$11,'FD mesh'!$B$84:$BI$84,$E609:$BL609)+'FD inverse'!$A$11*$C610/Setup!$B$17+INDEX('FD inverse'!$A$11:$BH$11,1,'FD mesh'!$B$15+1)*Setup!$B$22</f>
        <v>23.1429042255446</v>
      </c>
      <c r="N610" s="0" t="n">
        <f aca="false">SUMPRODUCT('FD inverse'!$A$12:$BH$12,'FD mesh'!$B$84:$BI$84,$E609:$BL609)+'FD inverse'!$A$12*$C610/Setup!$B$17+INDEX('FD inverse'!$A$12:$BH$12,1,'FD mesh'!$B$15+1)*Setup!$B$22</f>
        <v>23.1642164893667</v>
      </c>
      <c r="O610" s="0" t="n">
        <f aca="false">SUMPRODUCT('FD inverse'!$A$13:$BH$13,'FD mesh'!$B$84:$BI$84,$E609:$BL609)+'FD inverse'!$A$13*$C610/Setup!$B$17+INDEX('FD inverse'!$A$13:$BH$13,1,'FD mesh'!$B$15+1)*Setup!$B$22</f>
        <v>23.1769951837312</v>
      </c>
      <c r="P610" s="0" t="n">
        <f aca="false">SUMPRODUCT('FD inverse'!$A$14:$BH$14,'FD mesh'!$B$84:$BI$84,$E609:$BL609)+'FD inverse'!$A$14*$C610/Setup!$B$17+INDEX('FD inverse'!$A$14:$BH$14,1,'FD mesh'!$B$15+1)*Setup!$B$22</f>
        <v>23.1814729450066</v>
      </c>
      <c r="Q610" s="0" t="n">
        <f aca="false">SUMPRODUCT('FD inverse'!$A$15:$BH$15,'FD mesh'!$B$84:$BI$84,$E609:$BL609)+'FD inverse'!$A$15*$C610/Setup!$B$17+INDEX('FD inverse'!$A$15:$BH$15,1,'FD mesh'!$B$15+1)*Setup!$B$22</f>
        <v>23.1778261648878</v>
      </c>
      <c r="R610" s="0" t="n">
        <f aca="false">SUMPRODUCT('FD inverse'!$A$16:$BH$16,'FD mesh'!$B$84:$BI$84,$E609:$BL609)+'FD inverse'!$A$16*$C610/Setup!$B$17+INDEX('FD inverse'!$A$16:$BH$16,1,'FD mesh'!$B$15+1)*Setup!$B$22</f>
        <v>23.1661711092551</v>
      </c>
      <c r="S610" s="0" t="n">
        <f aca="false">SUMPRODUCT('FD inverse'!$A$17:$BH$17,'FD mesh'!$B$84:$BI$84,$E609:$BL609)+'FD inverse'!$A$17*$C610/Setup!$B$17+INDEX('FD inverse'!$A$17:$BH$17,1,'FD mesh'!$B$15+1)*Setup!$B$22</f>
        <v>22.6594879208744</v>
      </c>
      <c r="T610" s="0" t="n">
        <f aca="false">SUMPRODUCT('FD inverse'!$A$18:$BH$18,'FD mesh'!$B$84:$BI$84,$E609:$BL609)+'FD inverse'!$A$18*$C610/Setup!$B$17+INDEX('FD inverse'!$A$18:$BH$18,1,'FD mesh'!$B$15+1)*Setup!$B$22</f>
        <v>22.1491870835201</v>
      </c>
      <c r="U610" s="0" t="n">
        <f aca="false">SUMPRODUCT('FD inverse'!$A$19:$BH$19,'FD mesh'!$B$84:$BI$84,$E609:$BL609)+'FD inverse'!$A$19*$C610/Setup!$B$17+INDEX('FD inverse'!$A$19:$BH$19,1,'FD mesh'!$B$15+1)*Setup!$B$22</f>
        <v>21.6356031923573</v>
      </c>
      <c r="V610" s="0" t="n">
        <f aca="false">SUMPRODUCT('FD inverse'!$A$20:$BH$20,'FD mesh'!$B$84:$BI$84,$E609:$BL609)+'FD inverse'!$A$20*$C610/Setup!$B$17+INDEX('FD inverse'!$A$20:$BH$20,1,'FD mesh'!$B$15+1)*Setup!$B$22</f>
        <v>21.1190556473269</v>
      </c>
      <c r="W610" s="0" t="n">
        <f aca="false">SUMPRODUCT('FD inverse'!$A$21:$BH$21,'FD mesh'!$B$84:$BI$84,$E609:$BL609)+'FD inverse'!$A$21*$C610/Setup!$B$17+INDEX('FD inverse'!$A$21:$BH$21,1,'FD mesh'!$B$15+1)*Setup!$B$22</f>
        <v>20.5998491651632</v>
      </c>
      <c r="X610" s="0" t="n">
        <f aca="false">SUMPRODUCT('FD inverse'!$A$22:$BH$22,'FD mesh'!$B$84:$BI$84,$E609:$BL609)+'FD inverse'!$A$22*$C610/Setup!$B$17+INDEX('FD inverse'!$A$22:$BH$22,1,'FD mesh'!$B$15+1)*Setup!$B$22</f>
        <v>20.0782744362843</v>
      </c>
      <c r="Y610" s="0" t="n">
        <f aca="false">SUMPRODUCT('FD inverse'!$A$23:$BH$23,'FD mesh'!$B$84:$BI$84,$E609:$BL609)+'FD inverse'!$A$23*$C610/Setup!$B$17+INDEX('FD inverse'!$A$23:$BH$23,1,'FD mesh'!$B$15+1)*Setup!$B$22</f>
        <v>19.5546089122827</v>
      </c>
      <c r="Z610" s="0" t="n">
        <f aca="false">SUMPRODUCT('FD inverse'!$A$24:$BH$24,'FD mesh'!$B$84:$BI$84,$E609:$BL609)+'FD inverse'!$A$24*$C610/Setup!$B$17+INDEX('FD inverse'!$A$24:$BH$24,1,'FD mesh'!$B$15+1)*Setup!$B$22</f>
        <v>19.0291177103014</v>
      </c>
      <c r="AA610" s="0" t="n">
        <f aca="false">SUMPRODUCT('FD inverse'!$A$25:$BH$25,'FD mesh'!$B$84:$BI$84,$E609:$BL609)+'FD inverse'!$A$25*$C610/Setup!$B$17+INDEX('FD inverse'!$A$25:$BH$25,1,'FD mesh'!$B$15+1)*Setup!$B$22</f>
        <v>18.5020546211151</v>
      </c>
      <c r="AB610" s="0" t="n">
        <f aca="false">SUMPRODUCT('FD inverse'!$A$26:$BH$26,'FD mesh'!$B$84:$BI$84,$E609:$BL609)+'FD inverse'!$A$26*$C610/Setup!$B$17+INDEX('FD inverse'!$A$26:$BH$26,1,'FD mesh'!$B$15+1)*Setup!$B$22</f>
        <v>17.9736632082304</v>
      </c>
      <c r="AC610" s="0" t="n">
        <f aca="false">SUMPRODUCT('FD inverse'!$A$27:$BH$27,'FD mesh'!$B$84:$BI$84,$E609:$BL609)+'FD inverse'!$A$27*$C610/Setup!$B$17+INDEX('FD inverse'!$A$27:$BH$27,1,'FD mesh'!$B$15+1)*Setup!$B$22</f>
        <v>17.4441779857708</v>
      </c>
      <c r="AD610" s="0" t="n">
        <f aca="false">SUMPRODUCT('FD inverse'!$A$28:$BH$28,'FD mesh'!$B$84:$BI$84,$E609:$BL609)+'FD inverse'!$A$28*$C610/Setup!$B$17+INDEX('FD inverse'!$A$28:$BH$28,1,'FD mesh'!$B$15+1)*Setup!$B$22</f>
        <v>16.9138256633272</v>
      </c>
      <c r="AE610" s="0" t="n">
        <f aca="false">SUMPRODUCT('FD inverse'!$A$29:$BH$29,'FD mesh'!$B$84:$BI$84,$E609:$BL609)+'FD inverse'!$A$29*$C610/Setup!$B$17+INDEX('FD inverse'!$A$29:$BH$29,1,'FD mesh'!$B$15+1)*Setup!$B$22</f>
        <v>16.3828264463113</v>
      </c>
      <c r="AF610" s="0" t="n">
        <f aca="false">SUMPRODUCT('FD inverse'!$A$30:$BH$30,'FD mesh'!$B$84:$BI$84,$E609:$BL609)+'FD inverse'!$A$30*$C610/Setup!$B$17+INDEX('FD inverse'!$A$30:$BH$30,1,'FD mesh'!$B$15+1)*Setup!$B$22</f>
        <v>15.8513953806685</v>
      </c>
      <c r="AG610" s="0" t="n">
        <f aca="false">SUMPRODUCT('FD inverse'!$A$31:$BH$31,'FD mesh'!$B$84:$BI$84,$E609:$BL609)+'FD inverse'!$A$31*$C610/Setup!$B$17+INDEX('FD inverse'!$A$31:$BH$31,1,'FD mesh'!$B$15+1)*Setup!$B$22</f>
        <v>15.3197437310603</v>
      </c>
      <c r="AH610" s="0" t="n">
        <f aca="false">SUMPRODUCT('FD inverse'!$A$32:$BH$32,'FD mesh'!$B$84:$BI$84,$E609:$BL609)+'FD inverse'!$A$32*$C610/Setup!$B$17+INDEX('FD inverse'!$A$32:$BH$32,1,'FD mesh'!$B$15+1)*Setup!$B$22</f>
        <v>15.2973249638473</v>
      </c>
      <c r="AI610" s="0" t="n">
        <f aca="false">SUMPRODUCT('FD inverse'!$A$33:$BH$33,'FD mesh'!$B$84:$BI$84,$E609:$BL609)+'FD inverse'!$A$33*$C610/Setup!$B$17+INDEX('FD inverse'!$A$33:$BH$33,1,'FD mesh'!$B$15+1)*Setup!$B$22</f>
        <v>15.2748997502043</v>
      </c>
      <c r="AJ610" s="0" t="n">
        <f aca="false">SUMPRODUCT('FD inverse'!$A$34:$BH$34,'FD mesh'!$B$84:$BI$84,$E609:$BL609)+'FD inverse'!$A$34*$C610/Setup!$B$17+INDEX('FD inverse'!$A$34:$BH$34,1,'FD mesh'!$B$15+1)*Setup!$B$22</f>
        <v>15.2524790885412</v>
      </c>
      <c r="AK610" s="0" t="n">
        <f aca="false">SUMPRODUCT('FD inverse'!$A$35:$BH$35,'FD mesh'!$B$84:$BI$84,$E609:$BL609)+'FD inverse'!$A$35*$C610/Setup!$B$17+INDEX('FD inverse'!$A$35:$BH$35,1,'FD mesh'!$B$15+1)*Setup!$B$22</f>
        <v>15.2300714849836</v>
      </c>
      <c r="AL610" s="0" t="n">
        <f aca="false">SUMPRODUCT('FD inverse'!$A$36:$BH$36,'FD mesh'!$B$84:$BI$84,$E609:$BL609)+'FD inverse'!$A$36*$C610/Setup!$B$17+INDEX('FD inverse'!$A$36:$BH$36,1,'FD mesh'!$B$15+1)*Setup!$B$22</f>
        <v>15.2076831471118</v>
      </c>
      <c r="AM610" s="0" t="n">
        <f aca="false">SUMPRODUCT('FD inverse'!$A$37:$BH$37,'FD mesh'!$B$84:$BI$84,$E609:$BL609)+'FD inverse'!$A$37*$C610/Setup!$B$17+INDEX('FD inverse'!$A$37:$BH$37,1,'FD mesh'!$B$15+1)*Setup!$B$22</f>
        <v>15.185318181711</v>
      </c>
      <c r="AN610" s="0" t="n">
        <f aca="false">SUMPRODUCT('FD inverse'!$A$38:$BH$38,'FD mesh'!$B$84:$BI$84,$E609:$BL609)+'FD inverse'!$A$38*$C610/Setup!$B$17+INDEX('FD inverse'!$A$38:$BH$38,1,'FD mesh'!$B$15+1)*Setup!$B$22</f>
        <v>15.1629787953298</v>
      </c>
      <c r="AO610" s="0" t="n">
        <f aca="false">SUMPRODUCT('FD inverse'!$A$39:$BH$39,'FD mesh'!$B$84:$BI$84,$E609:$BL609)+'FD inverse'!$A$39*$C610/Setup!$B$17+INDEX('FD inverse'!$A$39:$BH$39,1,'FD mesh'!$B$15+1)*Setup!$B$22</f>
        <v>15.1406654966848</v>
      </c>
      <c r="AP610" s="0" t="n">
        <f aca="false">SUMPRODUCT('FD inverse'!$A$40:$BH$40,'FD mesh'!$B$84:$BI$84,$E609:$BL609)+'FD inverse'!$A$40*$C610/Setup!$B$17+INDEX('FD inverse'!$A$40:$BH$40,1,'FD mesh'!$B$15+1)*Setup!$B$22</f>
        <v>15.1183773001729</v>
      </c>
      <c r="AQ610" s="0" t="n">
        <f aca="false">SUMPRODUCT('FD inverse'!$A$41:$BH$41,'FD mesh'!$B$84:$BI$84,$E609:$BL609)+'FD inverse'!$A$41*$C610/Setup!$B$17+INDEX('FD inverse'!$A$41:$BH$41,1,'FD mesh'!$B$15+1)*Setup!$B$22</f>
        <v>15.0961119299448</v>
      </c>
      <c r="AR610" s="0" t="n">
        <f aca="false">SUMPRODUCT('FD inverse'!$A$42:$BH$42,'FD mesh'!$B$84:$BI$84,$E609:$BL609)+'FD inverse'!$A$42*$C610/Setup!$B$17+INDEX('FD inverse'!$A$42:$BH$42,1,'FD mesh'!$B$15+1)*Setup!$B$22</f>
        <v>15.0738660241662</v>
      </c>
      <c r="AS610" s="0" t="n">
        <f aca="false">SUMPRODUCT('FD inverse'!$A$43:$BH$43,'FD mesh'!$B$84:$BI$84,$E609:$BL609)+'FD inverse'!$A$43*$C610/Setup!$B$17+INDEX('FD inverse'!$A$43:$BH$43,1,'FD mesh'!$B$15+1)*Setup!$B$22</f>
        <v>0</v>
      </c>
      <c r="AT610" s="0" t="n">
        <f aca="false">SUMPRODUCT('FD inverse'!$A$44:$BH$44,'FD mesh'!$B$84:$BI$84,$E609:$BL609)+'FD inverse'!$A$44*$C610/Setup!$B$17+INDEX('FD inverse'!$A$44:$BH$44,1,'FD mesh'!$B$15+1)*Setup!$B$22</f>
        <v>0</v>
      </c>
      <c r="AU610" s="0" t="n">
        <f aca="false">SUMPRODUCT('FD inverse'!$A$45:$BH$45,'FD mesh'!$B$84:$BI$84,$E609:$BL609)+'FD inverse'!$A$45*$C610/Setup!$B$17+INDEX('FD inverse'!$A$45:$BH$45,1,'FD mesh'!$B$15+1)*Setup!$B$22</f>
        <v>0</v>
      </c>
      <c r="AV610" s="0" t="n">
        <f aca="false">SUMPRODUCT('FD inverse'!$A$46:$BH$46,'FD mesh'!$B$84:$BI$84,$E609:$BL609)+'FD inverse'!$A$46*$C610/Setup!$B$17+INDEX('FD inverse'!$A$46:$BH$46,1,'FD mesh'!$B$15+1)*Setup!$B$22</f>
        <v>0</v>
      </c>
      <c r="AW610" s="0" t="n">
        <f aca="false">SUMPRODUCT('FD inverse'!$A$47:$BH$47,'FD mesh'!$B$84:$BI$84,$E609:$BL609)+'FD inverse'!$A$47*$C610/Setup!$B$17+INDEX('FD inverse'!$A$47:$BH$47,1,'FD mesh'!$B$15+1)*Setup!$B$22</f>
        <v>0</v>
      </c>
      <c r="AX610" s="0" t="n">
        <f aca="false">SUMPRODUCT('FD inverse'!$A$48:$BH$48,'FD mesh'!$B$84:$BI$84,$E609:$BL609)+'FD inverse'!$A$48*$C610/Setup!$B$17+INDEX('FD inverse'!$A$48:$BH$48,1,'FD mesh'!$B$15+1)*Setup!$B$22</f>
        <v>0</v>
      </c>
      <c r="AY610" s="0" t="n">
        <f aca="false">SUMPRODUCT('FD inverse'!$A$49:$BH$49,'FD mesh'!$B$84:$BI$84,$E609:$BL609)+'FD inverse'!$A$49*$C610/Setup!$B$17+INDEX('FD inverse'!$A$49:$BH$49,1,'FD mesh'!$B$15+1)*Setup!$B$22</f>
        <v>0</v>
      </c>
      <c r="AZ610" s="0" t="n">
        <f aca="false">SUMPRODUCT('FD inverse'!$A$50:$BH$50,'FD mesh'!$B$84:$BI$84,$E609:$BL609)+'FD inverse'!$A$50*$C610/Setup!$B$17+INDEX('FD inverse'!$A$50:$BH$50,1,'FD mesh'!$B$15+1)*Setup!$B$22</f>
        <v>0</v>
      </c>
      <c r="BA610" s="0" t="n">
        <f aca="false">SUMPRODUCT('FD inverse'!$A$51:$BH$51,'FD mesh'!$B$84:$BI$84,$E609:$BL609)+'FD inverse'!$A$51*$C610/Setup!$B$17+INDEX('FD inverse'!$A$51:$BH$51,1,'FD mesh'!$B$15+1)*Setup!$B$22</f>
        <v>0</v>
      </c>
      <c r="BB610" s="0" t="n">
        <f aca="false">SUMPRODUCT('FD inverse'!$A$52:$BH$52,'FD mesh'!$B$84:$BI$84,$E609:$BL609)+'FD inverse'!$A$52*$C610/Setup!$B$17+INDEX('FD inverse'!$A$52:$BH$52,1,'FD mesh'!$B$15+1)*Setup!$B$22</f>
        <v>0</v>
      </c>
      <c r="BC610" s="0" t="n">
        <f aca="false">SUMPRODUCT('FD inverse'!$A$53:$BH$53,'FD mesh'!$B$84:$BI$84,$E609:$BL609)+'FD inverse'!$A$53*$C610/Setup!$B$17+INDEX('FD inverse'!$A$53:$BH$53,1,'FD mesh'!$B$15+1)*Setup!$B$22</f>
        <v>0</v>
      </c>
      <c r="BD610" s="0" t="n">
        <f aca="false">SUMPRODUCT('FD inverse'!$A$54:$BH$54,'FD mesh'!$B$84:$BI$84,$E609:$BL609)+'FD inverse'!$A$54*$C610/Setup!$B$17+INDEX('FD inverse'!$A$54:$BH$54,1,'FD mesh'!$B$15+1)*Setup!$B$22</f>
        <v>0</v>
      </c>
      <c r="BE610" s="0" t="n">
        <f aca="false">SUMPRODUCT('FD inverse'!$A$55:$BH$55,'FD mesh'!$B$84:$BI$84,$E609:$BL609)+'FD inverse'!$A$55*$C610/Setup!$B$17+INDEX('FD inverse'!$A$55:$BH$55,1,'FD mesh'!$B$15+1)*Setup!$B$22</f>
        <v>0</v>
      </c>
      <c r="BF610" s="0" t="n">
        <f aca="false">SUMPRODUCT('FD inverse'!$A$56:$BH$56,'FD mesh'!$B$84:$BI$84,$E609:$BL609)+'FD inverse'!$A$56*$C610/Setup!$B$17+INDEX('FD inverse'!$A$56:$BH$56,1,'FD mesh'!$B$15+1)*Setup!$B$22</f>
        <v>0</v>
      </c>
      <c r="BG610" s="0" t="n">
        <f aca="false">SUMPRODUCT('FD inverse'!$A$57:$BH$57,'FD mesh'!$B$84:$BI$84,$E609:$BL609)+'FD inverse'!$A$57*$C610/Setup!$B$17+INDEX('FD inverse'!$A$57:$BH$57,1,'FD mesh'!$B$15+1)*Setup!$B$22</f>
        <v>0</v>
      </c>
      <c r="BH610" s="0" t="n">
        <f aca="false">SUMPRODUCT('FD inverse'!$A$58:$BH$58,'FD mesh'!$B$84:$BI$84,$E609:$BL609)+'FD inverse'!$A$58*$C610/Setup!$B$17+INDEX('FD inverse'!$A$58:$BH$58,1,'FD mesh'!$B$15+1)*Setup!$B$22</f>
        <v>0</v>
      </c>
      <c r="BI610" s="0" t="n">
        <f aca="false">SUMPRODUCT('FD inverse'!$A$59:$BH$59,'FD mesh'!$B$84:$BI$84,$E609:$BL609)+'FD inverse'!$A$59*$C610/Setup!$B$17+INDEX('FD inverse'!$A$59:$BH$59,1,'FD mesh'!$B$15+1)*Setup!$B$22</f>
        <v>0</v>
      </c>
      <c r="BJ610" s="0" t="n">
        <f aca="false">SUMPRODUCT('FD inverse'!$A$60:$BH$60,'FD mesh'!$B$84:$BI$84,$E609:$BL609)+'FD inverse'!$A$60*$C610/Setup!$B$17+INDEX('FD inverse'!$A$60:$BH$60,1,'FD mesh'!$B$15+1)*Setup!$B$22</f>
        <v>0</v>
      </c>
      <c r="BK610" s="0" t="n">
        <f aca="false">SUMPRODUCT('FD inverse'!$A$61:$BH$61,'FD mesh'!$B$84:$BI$84,$E609:$BL609)+'FD inverse'!$A$61*$C610/Setup!$B$17+INDEX('FD inverse'!$A$61:$BH$61,1,'FD mesh'!$B$15+1)*Setup!$B$22</f>
        <v>0</v>
      </c>
      <c r="BL610" s="0" t="n">
        <f aca="false">SUMPRODUCT('FD inverse'!$A$62:$BH$62,'FD mesh'!$B$84:$BI$84,$E609:$BL609)+'FD inverse'!$A$62*$C610/Setup!$B$17+INDEX('FD inverse'!$A$62:$BH$62,1,'FD mesh'!$B$15+1)*Setup!$B$22</f>
        <v>0</v>
      </c>
    </row>
    <row r="611" customFormat="false" ht="15" hidden="false" customHeight="false" outlineLevel="0" collapsed="false">
      <c r="A611" s="0" t="n">
        <v>606</v>
      </c>
      <c r="B611" s="0" t="n">
        <f aca="false">A611*Setup!$B$11/3600</f>
        <v>50.5</v>
      </c>
      <c r="C611" s="0" t="n">
        <f aca="false">Setup!$B$7+Setup!$B$8*COS(2*PI()*(B611-Setup!$B$9)/24)</f>
        <v>20.3044818699549</v>
      </c>
      <c r="D611" s="0" t="n">
        <f aca="false">(C611-E611)/Setup!$B$17</f>
        <v>-9.24426888790453</v>
      </c>
      <c r="E611" s="0" t="n">
        <f aca="false">SUMPRODUCT('FD inverse'!$A$3:$BH$3,'FD mesh'!$B$84:$BI$84,$E610:$BL610)+'FD inverse'!$A$3*$C611/Setup!$B$17+INDEX('FD inverse'!$A$3:$BH$3,1,'FD mesh'!$B$15+1)*Setup!$B$22</f>
        <v>21.5062368253824</v>
      </c>
      <c r="F611" s="0" t="n">
        <f aca="false">SUMPRODUCT('FD inverse'!$A$4:$BH$4,'FD mesh'!$B$84:$BI$84,$E610:$BL610)+'FD inverse'!$A$4*$C611/Setup!$B$17+INDEX('FD inverse'!$A$4:$BH$4,1,'FD mesh'!$B$15+1)*Setup!$B$22</f>
        <v>21.7752078790954</v>
      </c>
      <c r="G611" s="0" t="n">
        <f aca="false">SUMPRODUCT('FD inverse'!$A$5:$BH$5,'FD mesh'!$B$84:$BI$84,$E610:$BL610)+'FD inverse'!$A$5*$C611/Setup!$B$17+INDEX('FD inverse'!$A$5:$BH$5,1,'FD mesh'!$B$15+1)*Setup!$B$22</f>
        <v>22.0325445964951</v>
      </c>
      <c r="H611" s="0" t="n">
        <f aca="false">SUMPRODUCT('FD inverse'!$A$6:$BH$6,'FD mesh'!$B$84:$BI$84,$E610:$BL610)+'FD inverse'!$A$6*$C611/Setup!$B$17+INDEX('FD inverse'!$A$6:$BH$6,1,'FD mesh'!$B$15+1)*Setup!$B$22</f>
        <v>22.8790386898524</v>
      </c>
      <c r="I611" s="0" t="n">
        <f aca="false">SUMPRODUCT('FD inverse'!$A$7:$BH$7,'FD mesh'!$B$84:$BI$84,$E610:$BL610)+'FD inverse'!$A$7*$C611/Setup!$B$17+INDEX('FD inverse'!$A$7:$BH$7,1,'FD mesh'!$B$15+1)*Setup!$B$22</f>
        <v>22.94862489834</v>
      </c>
      <c r="J611" s="0" t="n">
        <f aca="false">SUMPRODUCT('FD inverse'!$A$8:$BH$8,'FD mesh'!$B$84:$BI$84,$E610:$BL610)+'FD inverse'!$A$8*$C611/Setup!$B$17+INDEX('FD inverse'!$A$8:$BH$8,1,'FD mesh'!$B$15+1)*Setup!$B$22</f>
        <v>23.0079300584077</v>
      </c>
      <c r="K611" s="0" t="n">
        <f aca="false">SUMPRODUCT('FD inverse'!$A$9:$BH$9,'FD mesh'!$B$84:$BI$84,$E610:$BL610)+'FD inverse'!$A$9*$C611/Setup!$B$17+INDEX('FD inverse'!$A$9:$BH$9,1,'FD mesh'!$B$15+1)*Setup!$B$22</f>
        <v>23.0573281329624</v>
      </c>
      <c r="L611" s="0" t="n">
        <f aca="false">SUMPRODUCT('FD inverse'!$A$10:$BH$10,'FD mesh'!$B$84:$BI$84,$E610:$BL610)+'FD inverse'!$A$10*$C611/Setup!$B$17+INDEX('FD inverse'!$A$10:$BH$10,1,'FD mesh'!$B$15+1)*Setup!$B$22</f>
        <v>23.0971842578365</v>
      </c>
      <c r="M611" s="0" t="n">
        <f aca="false">SUMPRODUCT('FD inverse'!$A$11:$BH$11,'FD mesh'!$B$84:$BI$84,$E610:$BL610)+'FD inverse'!$A$11*$C611/Setup!$B$17+INDEX('FD inverse'!$A$11:$BH$11,1,'FD mesh'!$B$15+1)*Setup!$B$22</f>
        <v>23.127842309908</v>
      </c>
      <c r="N611" s="0" t="n">
        <f aca="false">SUMPRODUCT('FD inverse'!$A$12:$BH$12,'FD mesh'!$B$84:$BI$84,$E610:$BL610)+'FD inverse'!$A$12*$C611/Setup!$B$17+INDEX('FD inverse'!$A$12:$BH$12,1,'FD mesh'!$B$15+1)*Setup!$B$22</f>
        <v>23.1496142760582</v>
      </c>
      <c r="O611" s="0" t="n">
        <f aca="false">SUMPRODUCT('FD inverse'!$A$13:$BH$13,'FD mesh'!$B$84:$BI$84,$E610:$BL610)+'FD inverse'!$A$13*$C611/Setup!$B$17+INDEX('FD inverse'!$A$13:$BH$13,1,'FD mesh'!$B$15+1)*Setup!$B$22</f>
        <v>23.1627713671001</v>
      </c>
      <c r="P611" s="0" t="n">
        <f aca="false">SUMPRODUCT('FD inverse'!$A$14:$BH$14,'FD mesh'!$B$84:$BI$84,$E610:$BL610)+'FD inverse'!$A$14*$C611/Setup!$B$17+INDEX('FD inverse'!$A$14:$BH$14,1,'FD mesh'!$B$15+1)*Setup!$B$22</f>
        <v>23.1675368259114</v>
      </c>
      <c r="Q611" s="0" t="n">
        <f aca="false">SUMPRODUCT('FD inverse'!$A$15:$BH$15,'FD mesh'!$B$84:$BI$84,$E610:$BL610)+'FD inverse'!$A$15*$C611/Setup!$B$17+INDEX('FD inverse'!$A$15:$BH$15,1,'FD mesh'!$B$15+1)*Setup!$B$22</f>
        <v>23.1640803855514</v>
      </c>
      <c r="R611" s="0" t="n">
        <f aca="false">SUMPRODUCT('FD inverse'!$A$16:$BH$16,'FD mesh'!$B$84:$BI$84,$E610:$BL610)+'FD inverse'!$A$16*$C611/Setup!$B$17+INDEX('FD inverse'!$A$16:$BH$16,1,'FD mesh'!$B$15+1)*Setup!$B$22</f>
        <v>23.1525143408632</v>
      </c>
      <c r="S611" s="0" t="n">
        <f aca="false">SUMPRODUCT('FD inverse'!$A$17:$BH$17,'FD mesh'!$B$84:$BI$84,$E610:$BL610)+'FD inverse'!$A$17*$C611/Setup!$B$17+INDEX('FD inverse'!$A$17:$BH$17,1,'FD mesh'!$B$15+1)*Setup!$B$22</f>
        <v>22.6470223698472</v>
      </c>
      <c r="T611" s="0" t="n">
        <f aca="false">SUMPRODUCT('FD inverse'!$A$18:$BH$18,'FD mesh'!$B$84:$BI$84,$E610:$BL610)+'FD inverse'!$A$18*$C611/Setup!$B$17+INDEX('FD inverse'!$A$18:$BH$18,1,'FD mesh'!$B$15+1)*Setup!$B$22</f>
        <v>22.1378619652433</v>
      </c>
      <c r="U611" s="0" t="n">
        <f aca="false">SUMPRODUCT('FD inverse'!$A$19:$BH$19,'FD mesh'!$B$84:$BI$84,$E610:$BL610)+'FD inverse'!$A$19*$C611/Setup!$B$17+INDEX('FD inverse'!$A$19:$BH$19,1,'FD mesh'!$B$15+1)*Setup!$B$22</f>
        <v>21.6253687401179</v>
      </c>
      <c r="V611" s="0" t="n">
        <f aca="false">SUMPRODUCT('FD inverse'!$A$20:$BH$20,'FD mesh'!$B$84:$BI$84,$E610:$BL610)+'FD inverse'!$A$20*$C611/Setup!$B$17+INDEX('FD inverse'!$A$20:$BH$20,1,'FD mesh'!$B$15+1)*Setup!$B$22</f>
        <v>21.1098636619049</v>
      </c>
      <c r="W611" s="0" t="n">
        <f aca="false">SUMPRODUCT('FD inverse'!$A$21:$BH$21,'FD mesh'!$B$84:$BI$84,$E610:$BL610)+'FD inverse'!$A$21*$C611/Setup!$B$17+INDEX('FD inverse'!$A$21:$BH$21,1,'FD mesh'!$B$15+1)*Setup!$B$22</f>
        <v>20.5916535136963</v>
      </c>
      <c r="X611" s="0" t="n">
        <f aca="false">SUMPRODUCT('FD inverse'!$A$22:$BH$22,'FD mesh'!$B$84:$BI$84,$E610:$BL610)+'FD inverse'!$A$22*$C611/Setup!$B$17+INDEX('FD inverse'!$A$22:$BH$22,1,'FD mesh'!$B$15+1)*Setup!$B$22</f>
        <v>20.0710315023418</v>
      </c>
      <c r="Y611" s="0" t="n">
        <f aca="false">SUMPRODUCT('FD inverse'!$A$23:$BH$23,'FD mesh'!$B$84:$BI$84,$E610:$BL610)+'FD inverse'!$A$23*$C611/Setup!$B$17+INDEX('FD inverse'!$A$23:$BH$23,1,'FD mesh'!$B$15+1)*Setup!$B$22</f>
        <v>19.5482779989984</v>
      </c>
      <c r="Z611" s="0" t="n">
        <f aca="false">SUMPRODUCT('FD inverse'!$A$24:$BH$24,'FD mesh'!$B$84:$BI$84,$E610:$BL610)+'FD inverse'!$A$24*$C611/Setup!$B$17+INDEX('FD inverse'!$A$24:$BH$24,1,'FD mesh'!$B$15+1)*Setup!$B$22</f>
        <v>19.0236613983171</v>
      </c>
      <c r="AA611" s="0" t="n">
        <f aca="false">SUMPRODUCT('FD inverse'!$A$25:$BH$25,'FD mesh'!$B$84:$BI$84,$E610:$BL610)+'FD inverse'!$A$25*$C611/Setup!$B$17+INDEX('FD inverse'!$A$25:$BH$25,1,'FD mesh'!$B$15+1)*Setup!$B$22</f>
        <v>18.4974390829661</v>
      </c>
      <c r="AB611" s="0" t="n">
        <f aca="false">SUMPRODUCT('FD inverse'!$A$26:$BH$26,'FD mesh'!$B$84:$BI$84,$E610:$BL610)+'FD inverse'!$A$26*$C611/Setup!$B$17+INDEX('FD inverse'!$A$26:$BH$26,1,'FD mesh'!$B$15+1)*Setup!$B$22</f>
        <v>17.9698584806741</v>
      </c>
      <c r="AC611" s="0" t="n">
        <f aca="false">SUMPRODUCT('FD inverse'!$A$27:$BH$27,'FD mesh'!$B$84:$BI$84,$E610:$BL610)+'FD inverse'!$A$27*$C611/Setup!$B$17+INDEX('FD inverse'!$A$27:$BH$27,1,'FD mesh'!$B$15+1)*Setup!$B$22</f>
        <v>17.4411582014156</v>
      </c>
      <c r="AD611" s="0" t="n">
        <f aca="false">SUMPRODUCT('FD inverse'!$A$28:$BH$28,'FD mesh'!$B$84:$BI$84,$E610:$BL610)+'FD inverse'!$A$28*$C611/Setup!$B$17+INDEX('FD inverse'!$A$28:$BH$28,1,'FD mesh'!$B$15+1)*Setup!$B$22</f>
        <v>16.9115692427611</v>
      </c>
      <c r="AE611" s="0" t="n">
        <f aca="false">SUMPRODUCT('FD inverse'!$A$29:$BH$29,'FD mesh'!$B$84:$BI$84,$E610:$BL610)+'FD inverse'!$A$29*$C611/Setup!$B$17+INDEX('FD inverse'!$A$29:$BH$29,1,'FD mesh'!$B$15+1)*Setup!$B$22</f>
        <v>16.3813162517687</v>
      </c>
      <c r="AF611" s="0" t="n">
        <f aca="false">SUMPRODUCT('FD inverse'!$A$30:$BH$30,'FD mesh'!$B$84:$BI$84,$E610:$BL610)+'FD inverse'!$A$30*$C611/Setup!$B$17+INDEX('FD inverse'!$A$30:$BH$30,1,'FD mesh'!$B$15+1)*Setup!$B$22</f>
        <v>15.8506188320965</v>
      </c>
      <c r="AG611" s="0" t="n">
        <f aca="false">SUMPRODUCT('FD inverse'!$A$31:$BH$31,'FD mesh'!$B$84:$BI$84,$E610:$BL610)+'FD inverse'!$A$31*$C611/Setup!$B$17+INDEX('FD inverse'!$A$31:$BH$31,1,'FD mesh'!$B$15+1)*Setup!$B$22</f>
        <v>15.3196928852732</v>
      </c>
      <c r="AH611" s="0" t="n">
        <f aca="false">SUMPRODUCT('FD inverse'!$A$32:$BH$32,'FD mesh'!$B$84:$BI$84,$E610:$BL610)+'FD inverse'!$A$32*$C611/Setup!$B$17+INDEX('FD inverse'!$A$32:$BH$32,1,'FD mesh'!$B$15+1)*Setup!$B$22</f>
        <v>15.297301829793</v>
      </c>
      <c r="AI611" s="0" t="n">
        <f aca="false">SUMPRODUCT('FD inverse'!$A$33:$BH$33,'FD mesh'!$B$84:$BI$84,$E610:$BL610)+'FD inverse'!$A$33*$C611/Setup!$B$17+INDEX('FD inverse'!$A$33:$BH$33,1,'FD mesh'!$B$15+1)*Setup!$B$22</f>
        <v>15.2748990633218</v>
      </c>
      <c r="AJ611" s="0" t="n">
        <f aca="false">SUMPRODUCT('FD inverse'!$A$34:$BH$34,'FD mesh'!$B$84:$BI$84,$E610:$BL610)+'FD inverse'!$A$34*$C611/Setup!$B$17+INDEX('FD inverse'!$A$34:$BH$34,1,'FD mesh'!$B$15+1)*Setup!$B$22</f>
        <v>15.2524959491348</v>
      </c>
      <c r="AK611" s="0" t="n">
        <f aca="false">SUMPRODUCT('FD inverse'!$A$35:$BH$35,'FD mesh'!$B$84:$BI$84,$E610:$BL610)+'FD inverse'!$A$35*$C611/Setup!$B$17+INDEX('FD inverse'!$A$35:$BH$35,1,'FD mesh'!$B$15+1)*Setup!$B$22</f>
        <v>15.2301013701686</v>
      </c>
      <c r="AL611" s="0" t="n">
        <f aca="false">SUMPRODUCT('FD inverse'!$A$36:$BH$36,'FD mesh'!$B$84:$BI$84,$E610:$BL610)+'FD inverse'!$A$36*$C611/Setup!$B$17+INDEX('FD inverse'!$A$36:$BH$36,1,'FD mesh'!$B$15+1)*Setup!$B$22</f>
        <v>15.2077219197713</v>
      </c>
      <c r="AM611" s="0" t="n">
        <f aca="false">SUMPRODUCT('FD inverse'!$A$37:$BH$37,'FD mesh'!$B$84:$BI$84,$E610:$BL610)+'FD inverse'!$A$37*$C611/Setup!$B$17+INDEX('FD inverse'!$A$37:$BH$37,1,'FD mesh'!$B$15+1)*Setup!$B$22</f>
        <v>15.1853620969875</v>
      </c>
      <c r="AN611" s="0" t="n">
        <f aca="false">SUMPRODUCT('FD inverse'!$A$38:$BH$38,'FD mesh'!$B$84:$BI$84,$E610:$BL610)+'FD inverse'!$A$38*$C611/Setup!$B$17+INDEX('FD inverse'!$A$38:$BH$38,1,'FD mesh'!$B$15+1)*Setup!$B$22</f>
        <v>15.1630245051281</v>
      </c>
      <c r="AO611" s="0" t="n">
        <f aca="false">SUMPRODUCT('FD inverse'!$A$39:$BH$39,'FD mesh'!$B$84:$BI$84,$E610:$BL610)+'FD inverse'!$A$39*$C611/Setup!$B$17+INDEX('FD inverse'!$A$39:$BH$39,1,'FD mesh'!$B$15+1)*Setup!$B$22</f>
        <v>15.1407100526215</v>
      </c>
      <c r="AP611" s="0" t="n">
        <f aca="false">SUMPRODUCT('FD inverse'!$A$40:$BH$40,'FD mesh'!$B$84:$BI$84,$E610:$BL610)+'FD inverse'!$A$40*$C611/Setup!$B$17+INDEX('FD inverse'!$A$40:$BH$40,1,'FD mesh'!$B$15+1)*Setup!$B$22</f>
        <v>15.1184181553563</v>
      </c>
      <c r="AQ611" s="0" t="n">
        <f aca="false">SUMPRODUCT('FD inverse'!$A$41:$BH$41,'FD mesh'!$B$84:$BI$84,$E610:$BL610)+'FD inverse'!$A$41*$C611/Setup!$B$17+INDEX('FD inverse'!$A$41:$BH$41,1,'FD mesh'!$B$15+1)*Setup!$B$22</f>
        <v>15.0961469399259</v>
      </c>
      <c r="AR611" s="0" t="n">
        <f aca="false">SUMPRODUCT('FD inverse'!$A$42:$BH$42,'FD mesh'!$B$84:$BI$84,$E610:$BL610)+'FD inverse'!$A$42*$C611/Setup!$B$17+INDEX('FD inverse'!$A$42:$BH$42,1,'FD mesh'!$B$15+1)*Setup!$B$22</f>
        <v>15.0738934473544</v>
      </c>
      <c r="AS611" s="0" t="n">
        <f aca="false">SUMPRODUCT('FD inverse'!$A$43:$BH$43,'FD mesh'!$B$84:$BI$84,$E610:$BL610)+'FD inverse'!$A$43*$C611/Setup!$B$17+INDEX('FD inverse'!$A$43:$BH$43,1,'FD mesh'!$B$15+1)*Setup!$B$22</f>
        <v>0</v>
      </c>
      <c r="AT611" s="0" t="n">
        <f aca="false">SUMPRODUCT('FD inverse'!$A$44:$BH$44,'FD mesh'!$B$84:$BI$84,$E610:$BL610)+'FD inverse'!$A$44*$C611/Setup!$B$17+INDEX('FD inverse'!$A$44:$BH$44,1,'FD mesh'!$B$15+1)*Setup!$B$22</f>
        <v>0</v>
      </c>
      <c r="AU611" s="0" t="n">
        <f aca="false">SUMPRODUCT('FD inverse'!$A$45:$BH$45,'FD mesh'!$B$84:$BI$84,$E610:$BL610)+'FD inverse'!$A$45*$C611/Setup!$B$17+INDEX('FD inverse'!$A$45:$BH$45,1,'FD mesh'!$B$15+1)*Setup!$B$22</f>
        <v>0</v>
      </c>
      <c r="AV611" s="0" t="n">
        <f aca="false">SUMPRODUCT('FD inverse'!$A$46:$BH$46,'FD mesh'!$B$84:$BI$84,$E610:$BL610)+'FD inverse'!$A$46*$C611/Setup!$B$17+INDEX('FD inverse'!$A$46:$BH$46,1,'FD mesh'!$B$15+1)*Setup!$B$22</f>
        <v>0</v>
      </c>
      <c r="AW611" s="0" t="n">
        <f aca="false">SUMPRODUCT('FD inverse'!$A$47:$BH$47,'FD mesh'!$B$84:$BI$84,$E610:$BL610)+'FD inverse'!$A$47*$C611/Setup!$B$17+INDEX('FD inverse'!$A$47:$BH$47,1,'FD mesh'!$B$15+1)*Setup!$B$22</f>
        <v>0</v>
      </c>
      <c r="AX611" s="0" t="n">
        <f aca="false">SUMPRODUCT('FD inverse'!$A$48:$BH$48,'FD mesh'!$B$84:$BI$84,$E610:$BL610)+'FD inverse'!$A$48*$C611/Setup!$B$17+INDEX('FD inverse'!$A$48:$BH$48,1,'FD mesh'!$B$15+1)*Setup!$B$22</f>
        <v>0</v>
      </c>
      <c r="AY611" s="0" t="n">
        <f aca="false">SUMPRODUCT('FD inverse'!$A$49:$BH$49,'FD mesh'!$B$84:$BI$84,$E610:$BL610)+'FD inverse'!$A$49*$C611/Setup!$B$17+INDEX('FD inverse'!$A$49:$BH$49,1,'FD mesh'!$B$15+1)*Setup!$B$22</f>
        <v>0</v>
      </c>
      <c r="AZ611" s="0" t="n">
        <f aca="false">SUMPRODUCT('FD inverse'!$A$50:$BH$50,'FD mesh'!$B$84:$BI$84,$E610:$BL610)+'FD inverse'!$A$50*$C611/Setup!$B$17+INDEX('FD inverse'!$A$50:$BH$50,1,'FD mesh'!$B$15+1)*Setup!$B$22</f>
        <v>0</v>
      </c>
      <c r="BA611" s="0" t="n">
        <f aca="false">SUMPRODUCT('FD inverse'!$A$51:$BH$51,'FD mesh'!$B$84:$BI$84,$E610:$BL610)+'FD inverse'!$A$51*$C611/Setup!$B$17+INDEX('FD inverse'!$A$51:$BH$51,1,'FD mesh'!$B$15+1)*Setup!$B$22</f>
        <v>0</v>
      </c>
      <c r="BB611" s="0" t="n">
        <f aca="false">SUMPRODUCT('FD inverse'!$A$52:$BH$52,'FD mesh'!$B$84:$BI$84,$E610:$BL610)+'FD inverse'!$A$52*$C611/Setup!$B$17+INDEX('FD inverse'!$A$52:$BH$52,1,'FD mesh'!$B$15+1)*Setup!$B$22</f>
        <v>0</v>
      </c>
      <c r="BC611" s="0" t="n">
        <f aca="false">SUMPRODUCT('FD inverse'!$A$53:$BH$53,'FD mesh'!$B$84:$BI$84,$E610:$BL610)+'FD inverse'!$A$53*$C611/Setup!$B$17+INDEX('FD inverse'!$A$53:$BH$53,1,'FD mesh'!$B$15+1)*Setup!$B$22</f>
        <v>0</v>
      </c>
      <c r="BD611" s="0" t="n">
        <f aca="false">SUMPRODUCT('FD inverse'!$A$54:$BH$54,'FD mesh'!$B$84:$BI$84,$E610:$BL610)+'FD inverse'!$A$54*$C611/Setup!$B$17+INDEX('FD inverse'!$A$54:$BH$54,1,'FD mesh'!$B$15+1)*Setup!$B$22</f>
        <v>0</v>
      </c>
      <c r="BE611" s="0" t="n">
        <f aca="false">SUMPRODUCT('FD inverse'!$A$55:$BH$55,'FD mesh'!$B$84:$BI$84,$E610:$BL610)+'FD inverse'!$A$55*$C611/Setup!$B$17+INDEX('FD inverse'!$A$55:$BH$55,1,'FD mesh'!$B$15+1)*Setup!$B$22</f>
        <v>0</v>
      </c>
      <c r="BF611" s="0" t="n">
        <f aca="false">SUMPRODUCT('FD inverse'!$A$56:$BH$56,'FD mesh'!$B$84:$BI$84,$E610:$BL610)+'FD inverse'!$A$56*$C611/Setup!$B$17+INDEX('FD inverse'!$A$56:$BH$56,1,'FD mesh'!$B$15+1)*Setup!$B$22</f>
        <v>0</v>
      </c>
      <c r="BG611" s="0" t="n">
        <f aca="false">SUMPRODUCT('FD inverse'!$A$57:$BH$57,'FD mesh'!$B$84:$BI$84,$E610:$BL610)+'FD inverse'!$A$57*$C611/Setup!$B$17+INDEX('FD inverse'!$A$57:$BH$57,1,'FD mesh'!$B$15+1)*Setup!$B$22</f>
        <v>0</v>
      </c>
      <c r="BH611" s="0" t="n">
        <f aca="false">SUMPRODUCT('FD inverse'!$A$58:$BH$58,'FD mesh'!$B$84:$BI$84,$E610:$BL610)+'FD inverse'!$A$58*$C611/Setup!$B$17+INDEX('FD inverse'!$A$58:$BH$58,1,'FD mesh'!$B$15+1)*Setup!$B$22</f>
        <v>0</v>
      </c>
      <c r="BI611" s="0" t="n">
        <f aca="false">SUMPRODUCT('FD inverse'!$A$59:$BH$59,'FD mesh'!$B$84:$BI$84,$E610:$BL610)+'FD inverse'!$A$59*$C611/Setup!$B$17+INDEX('FD inverse'!$A$59:$BH$59,1,'FD mesh'!$B$15+1)*Setup!$B$22</f>
        <v>0</v>
      </c>
      <c r="BJ611" s="0" t="n">
        <f aca="false">SUMPRODUCT('FD inverse'!$A$60:$BH$60,'FD mesh'!$B$84:$BI$84,$E610:$BL610)+'FD inverse'!$A$60*$C611/Setup!$B$17+INDEX('FD inverse'!$A$60:$BH$60,1,'FD mesh'!$B$15+1)*Setup!$B$22</f>
        <v>0</v>
      </c>
      <c r="BK611" s="0" t="n">
        <f aca="false">SUMPRODUCT('FD inverse'!$A$61:$BH$61,'FD mesh'!$B$84:$BI$84,$E610:$BL610)+'FD inverse'!$A$61*$C611/Setup!$B$17+INDEX('FD inverse'!$A$61:$BH$61,1,'FD mesh'!$B$15+1)*Setup!$B$22</f>
        <v>0</v>
      </c>
      <c r="BL611" s="0" t="n">
        <f aca="false">SUMPRODUCT('FD inverse'!$A$62:$BH$62,'FD mesh'!$B$84:$BI$84,$E610:$BL610)+'FD inverse'!$A$62*$C611/Setup!$B$17+INDEX('FD inverse'!$A$62:$BH$62,1,'FD mesh'!$B$15+1)*Setup!$B$22</f>
        <v>0</v>
      </c>
    </row>
    <row r="612" customFormat="false" ht="15" hidden="false" customHeight="false" outlineLevel="0" collapsed="false">
      <c r="A612" s="0" t="n">
        <v>607</v>
      </c>
      <c r="B612" s="0" t="n">
        <f aca="false">A612*Setup!$B$11/3600</f>
        <v>50.5833333333333</v>
      </c>
      <c r="C612" s="0" t="n">
        <f aca="false">Setup!$B$7+Setup!$B$8*COS(2*PI()*(B612-Setup!$B$9)/24)</f>
        <v>20.2719685228688</v>
      </c>
      <c r="D612" s="0" t="n">
        <f aca="false">(C612-E612)/Setup!$B$17</f>
        <v>-9.28369344299149</v>
      </c>
      <c r="E612" s="0" t="n">
        <f aca="false">SUMPRODUCT('FD inverse'!$A$3:$BH$3,'FD mesh'!$B$84:$BI$84,$E611:$BL611)+'FD inverse'!$A$3*$C612/Setup!$B$17+INDEX('FD inverse'!$A$3:$BH$3,1,'FD mesh'!$B$15+1)*Setup!$B$22</f>
        <v>21.4788486704577</v>
      </c>
      <c r="F612" s="0" t="n">
        <f aca="false">SUMPRODUCT('FD inverse'!$A$4:$BH$4,'FD mesh'!$B$84:$BI$84,$E611:$BL611)+'FD inverse'!$A$4*$C612/Setup!$B$17+INDEX('FD inverse'!$A$4:$BH$4,1,'FD mesh'!$B$15+1)*Setup!$B$22</f>
        <v>21.749205460537</v>
      </c>
      <c r="G612" s="0" t="n">
        <f aca="false">SUMPRODUCT('FD inverse'!$A$5:$BH$5,'FD mesh'!$B$84:$BI$84,$E611:$BL611)+'FD inverse'!$A$5*$C612/Setup!$B$17+INDEX('FD inverse'!$A$5:$BH$5,1,'FD mesh'!$B$15+1)*Setup!$B$22</f>
        <v>22.0082764786726</v>
      </c>
      <c r="H612" s="0" t="n">
        <f aca="false">SUMPRODUCT('FD inverse'!$A$6:$BH$6,'FD mesh'!$B$84:$BI$84,$E611:$BL611)+'FD inverse'!$A$6*$C612/Setup!$B$17+INDEX('FD inverse'!$A$6:$BH$6,1,'FD mesh'!$B$15+1)*Setup!$B$22</f>
        <v>22.8610595970292</v>
      </c>
      <c r="I612" s="0" t="n">
        <f aca="false">SUMPRODUCT('FD inverse'!$A$7:$BH$7,'FD mesh'!$B$84:$BI$84,$E611:$BL611)+'FD inverse'!$A$7*$C612/Setup!$B$17+INDEX('FD inverse'!$A$7:$BH$7,1,'FD mesh'!$B$15+1)*Setup!$B$22</f>
        <v>22.9312235624226</v>
      </c>
      <c r="J612" s="0" t="n">
        <f aca="false">SUMPRODUCT('FD inverse'!$A$8:$BH$8,'FD mesh'!$B$84:$BI$84,$E611:$BL611)+'FD inverse'!$A$8*$C612/Setup!$B$17+INDEX('FD inverse'!$A$8:$BH$8,1,'FD mesh'!$B$15+1)*Setup!$B$22</f>
        <v>22.9911212529385</v>
      </c>
      <c r="K612" s="0" t="n">
        <f aca="false">SUMPRODUCT('FD inverse'!$A$9:$BH$9,'FD mesh'!$B$84:$BI$84,$E611:$BL611)+'FD inverse'!$A$9*$C612/Setup!$B$17+INDEX('FD inverse'!$A$9:$BH$9,1,'FD mesh'!$B$15+1)*Setup!$B$22</f>
        <v>23.0411022440626</v>
      </c>
      <c r="L612" s="0" t="n">
        <f aca="false">SUMPRODUCT('FD inverse'!$A$10:$BH$10,'FD mesh'!$B$84:$BI$84,$E611:$BL611)+'FD inverse'!$A$10*$C612/Setup!$B$17+INDEX('FD inverse'!$A$10:$BH$10,1,'FD mesh'!$B$15+1)*Setup!$B$22</f>
        <v>23.0815104393756</v>
      </c>
      <c r="M612" s="0" t="n">
        <f aca="false">SUMPRODUCT('FD inverse'!$A$11:$BH$11,'FD mesh'!$B$84:$BI$84,$E611:$BL611)+'FD inverse'!$A$11*$C612/Setup!$B$17+INDEX('FD inverse'!$A$11:$BH$11,1,'FD mesh'!$B$15+1)*Setup!$B$22</f>
        <v>23.1126715441511</v>
      </c>
      <c r="N612" s="0" t="n">
        <f aca="false">SUMPRODUCT('FD inverse'!$A$12:$BH$12,'FD mesh'!$B$84:$BI$84,$E611:$BL611)+'FD inverse'!$A$12*$C612/Setup!$B$17+INDEX('FD inverse'!$A$12:$BH$12,1,'FD mesh'!$B$15+1)*Setup!$B$22</f>
        <v>23.1348823446452</v>
      </c>
      <c r="O612" s="0" t="n">
        <f aca="false">SUMPRODUCT('FD inverse'!$A$13:$BH$13,'FD mesh'!$B$84:$BI$84,$E611:$BL611)+'FD inverse'!$A$13*$C612/Setup!$B$17+INDEX('FD inverse'!$A$13:$BH$13,1,'FD mesh'!$B$15+1)*Setup!$B$22</f>
        <v>23.1484017401759</v>
      </c>
      <c r="P612" s="0" t="n">
        <f aca="false">SUMPRODUCT('FD inverse'!$A$14:$BH$14,'FD mesh'!$B$84:$BI$84,$E611:$BL611)+'FD inverse'!$A$14*$C612/Setup!$B$17+INDEX('FD inverse'!$A$14:$BH$14,1,'FD mesh'!$B$15+1)*Setup!$B$22</f>
        <v>23.1534434797042</v>
      </c>
      <c r="Q612" s="0" t="n">
        <f aca="false">SUMPRODUCT('FD inverse'!$A$15:$BH$15,'FD mesh'!$B$84:$BI$84,$E611:$BL611)+'FD inverse'!$A$15*$C612/Setup!$B$17+INDEX('FD inverse'!$A$15:$BH$15,1,'FD mesh'!$B$15+1)*Setup!$B$22</f>
        <v>23.1501705607031</v>
      </c>
      <c r="R612" s="0" t="n">
        <f aca="false">SUMPRODUCT('FD inverse'!$A$16:$BH$16,'FD mesh'!$B$84:$BI$84,$E611:$BL611)+'FD inverse'!$A$16*$C612/Setup!$B$17+INDEX('FD inverse'!$A$16:$BH$16,1,'FD mesh'!$B$15+1)*Setup!$B$22</f>
        <v>23.1386912553609</v>
      </c>
      <c r="S612" s="0" t="n">
        <f aca="false">SUMPRODUCT('FD inverse'!$A$17:$BH$17,'FD mesh'!$B$84:$BI$84,$E611:$BL611)+'FD inverse'!$A$17*$C612/Setup!$B$17+INDEX('FD inverse'!$A$17:$BH$17,1,'FD mesh'!$B$15+1)*Setup!$B$22</f>
        <v>22.6343912812332</v>
      </c>
      <c r="T612" s="0" t="n">
        <f aca="false">SUMPRODUCT('FD inverse'!$A$18:$BH$18,'FD mesh'!$B$84:$BI$84,$E611:$BL611)+'FD inverse'!$A$18*$C612/Setup!$B$17+INDEX('FD inverse'!$A$18:$BH$18,1,'FD mesh'!$B$15+1)*Setup!$B$22</f>
        <v>22.1263741581705</v>
      </c>
      <c r="U612" s="0" t="n">
        <f aca="false">SUMPRODUCT('FD inverse'!$A$19:$BH$19,'FD mesh'!$B$84:$BI$84,$E611:$BL611)+'FD inverse'!$A$19*$C612/Setup!$B$17+INDEX('FD inverse'!$A$19:$BH$19,1,'FD mesh'!$B$15+1)*Setup!$B$22</f>
        <v>21.6149763375978</v>
      </c>
      <c r="V612" s="0" t="n">
        <f aca="false">SUMPRODUCT('FD inverse'!$A$20:$BH$20,'FD mesh'!$B$84:$BI$84,$E611:$BL611)+'FD inverse'!$A$20*$C612/Setup!$B$17+INDEX('FD inverse'!$A$20:$BH$20,1,'FD mesh'!$B$15+1)*Setup!$B$22</f>
        <v>21.1005201814264</v>
      </c>
      <c r="W612" s="0" t="n">
        <f aca="false">SUMPRODUCT('FD inverse'!$A$21:$BH$21,'FD mesh'!$B$84:$BI$84,$E611:$BL611)+'FD inverse'!$A$21*$C612/Setup!$B$17+INDEX('FD inverse'!$A$21:$BH$21,1,'FD mesh'!$B$15+1)*Setup!$B$22</f>
        <v>20.5833143724284</v>
      </c>
      <c r="X612" s="0" t="n">
        <f aca="false">SUMPRODUCT('FD inverse'!$A$22:$BH$22,'FD mesh'!$B$84:$BI$84,$E611:$BL611)+'FD inverse'!$A$22*$C612/Setup!$B$17+INDEX('FD inverse'!$A$22:$BH$22,1,'FD mesh'!$B$15+1)*Setup!$B$22</f>
        <v>20.0636544732859</v>
      </c>
      <c r="Y612" s="0" t="n">
        <f aca="false">SUMPRODUCT('FD inverse'!$A$23:$BH$23,'FD mesh'!$B$84:$BI$84,$E611:$BL611)+'FD inverse'!$A$23*$C612/Setup!$B$17+INDEX('FD inverse'!$A$23:$BH$23,1,'FD mesh'!$B$15+1)*Setup!$B$22</f>
        <v>19.5418236198784</v>
      </c>
      <c r="Z612" s="0" t="n">
        <f aca="false">SUMPRODUCT('FD inverse'!$A$24:$BH$24,'FD mesh'!$B$84:$BI$84,$E611:$BL611)+'FD inverse'!$A$24*$C612/Setup!$B$17+INDEX('FD inverse'!$A$24:$BH$24,1,'FD mesh'!$B$15+1)*Setup!$B$22</f>
        <v>19.0180933349013</v>
      </c>
      <c r="AA612" s="0" t="n">
        <f aca="false">SUMPRODUCT('FD inverse'!$A$25:$BH$25,'FD mesh'!$B$84:$BI$84,$E611:$BL611)+'FD inverse'!$A$25*$C612/Setup!$B$17+INDEX('FD inverse'!$A$25:$BH$25,1,'FD mesh'!$B$15+1)*Setup!$B$22</f>
        <v>18.4927244484046</v>
      </c>
      <c r="AB612" s="0" t="n">
        <f aca="false">SUMPRODUCT('FD inverse'!$A$26:$BH$26,'FD mesh'!$B$84:$BI$84,$E611:$BL611)+'FD inverse'!$A$26*$C612/Setup!$B$17+INDEX('FD inverse'!$A$26:$BH$26,1,'FD mesh'!$B$15+1)*Setup!$B$22</f>
        <v>17.9659681123085</v>
      </c>
      <c r="AC612" s="0" t="n">
        <f aca="false">SUMPRODUCT('FD inverse'!$A$27:$BH$27,'FD mesh'!$B$84:$BI$84,$E611:$BL611)+'FD inverse'!$A$27*$C612/Setup!$B$17+INDEX('FD inverse'!$A$27:$BH$27,1,'FD mesh'!$B$15+1)*Setup!$B$22</f>
        <v>17.4380668963791</v>
      </c>
      <c r="AD612" s="0" t="n">
        <f aca="false">SUMPRODUCT('FD inverse'!$A$28:$BH$28,'FD mesh'!$B$84:$BI$84,$E611:$BL611)+'FD inverse'!$A$28*$C612/Setup!$B$17+INDEX('FD inverse'!$A$28:$BH$28,1,'FD mesh'!$B$15+1)*Setup!$B$22</f>
        <v>16.9092559535389</v>
      </c>
      <c r="AE612" s="0" t="n">
        <f aca="false">SUMPRODUCT('FD inverse'!$A$29:$BH$29,'FD mesh'!$B$84:$BI$84,$E611:$BL611)+'FD inverse'!$A$29*$C612/Setup!$B$17+INDEX('FD inverse'!$A$29:$BH$29,1,'FD mesh'!$B$15+1)*Setup!$B$22</f>
        <v>16.3797642427277</v>
      </c>
      <c r="AF612" s="0" t="n">
        <f aca="false">SUMPRODUCT('FD inverse'!$A$30:$BH$30,'FD mesh'!$B$84:$BI$84,$E611:$BL611)+'FD inverse'!$A$30*$C612/Setup!$B$17+INDEX('FD inverse'!$A$30:$BH$30,1,'FD mesh'!$B$15+1)*Setup!$B$22</f>
        <v>15.8498157978272</v>
      </c>
      <c r="AG612" s="0" t="n">
        <f aca="false">SUMPRODUCT('FD inverse'!$A$31:$BH$31,'FD mesh'!$B$84:$BI$84,$E611:$BL611)+'FD inverse'!$A$31*$C612/Setup!$B$17+INDEX('FD inverse'!$A$31:$BH$31,1,'FD mesh'!$B$15+1)*Setup!$B$22</f>
        <v>15.3196310314132</v>
      </c>
      <c r="AH612" s="0" t="n">
        <f aca="false">SUMPRODUCT('FD inverse'!$A$32:$BH$32,'FD mesh'!$B$84:$BI$84,$E611:$BL611)+'FD inverse'!$A$32*$C612/Setup!$B$17+INDEX('FD inverse'!$A$32:$BH$32,1,'FD mesh'!$B$15+1)*Setup!$B$22</f>
        <v>15.2972683612276</v>
      </c>
      <c r="AI612" s="0" t="n">
        <f aca="false">SUMPRODUCT('FD inverse'!$A$33:$BH$33,'FD mesh'!$B$84:$BI$84,$E611:$BL611)+'FD inverse'!$A$33*$C612/Setup!$B$17+INDEX('FD inverse'!$A$33:$BH$33,1,'FD mesh'!$B$15+1)*Setup!$B$22</f>
        <v>15.2748887484833</v>
      </c>
      <c r="AJ612" s="0" t="n">
        <f aca="false">SUMPRODUCT('FD inverse'!$A$34:$BH$34,'FD mesh'!$B$84:$BI$84,$E611:$BL611)+'FD inverse'!$A$34*$C612/Setup!$B$17+INDEX('FD inverse'!$A$34:$BH$34,1,'FD mesh'!$B$15+1)*Setup!$B$22</f>
        <v>15.2525039141302</v>
      </c>
      <c r="AK612" s="0" t="n">
        <f aca="false">SUMPRODUCT('FD inverse'!$A$35:$BH$35,'FD mesh'!$B$84:$BI$84,$E611:$BL611)+'FD inverse'!$A$35*$C612/Setup!$B$17+INDEX('FD inverse'!$A$35:$BH$35,1,'FD mesh'!$B$15+1)*Setup!$B$22</f>
        <v>15.2301231118412</v>
      </c>
      <c r="AL612" s="0" t="n">
        <f aca="false">SUMPRODUCT('FD inverse'!$A$36:$BH$36,'FD mesh'!$B$84:$BI$84,$E611:$BL611)+'FD inverse'!$A$36*$C612/Setup!$B$17+INDEX('FD inverse'!$A$36:$BH$36,1,'FD mesh'!$B$15+1)*Setup!$B$22</f>
        <v>15.2077533156877</v>
      </c>
      <c r="AM612" s="0" t="n">
        <f aca="false">SUMPRODUCT('FD inverse'!$A$37:$BH$37,'FD mesh'!$B$84:$BI$84,$E611:$BL611)+'FD inverse'!$A$37*$C612/Setup!$B$17+INDEX('FD inverse'!$A$37:$BH$37,1,'FD mesh'!$B$15+1)*Setup!$B$22</f>
        <v>15.1853994128702</v>
      </c>
      <c r="AN612" s="0" t="n">
        <f aca="false">SUMPRODUCT('FD inverse'!$A$38:$BH$38,'FD mesh'!$B$84:$BI$84,$E611:$BL611)+'FD inverse'!$A$38*$C612/Setup!$B$17+INDEX('FD inverse'!$A$38:$BH$38,1,'FD mesh'!$B$15+1)*Setup!$B$22</f>
        <v>15.163064400212</v>
      </c>
      <c r="AO612" s="0" t="n">
        <f aca="false">SUMPRODUCT('FD inverse'!$A$39:$BH$39,'FD mesh'!$B$84:$BI$84,$E611:$BL611)+'FD inverse'!$A$39*$C612/Setup!$B$17+INDEX('FD inverse'!$A$39:$BH$39,1,'FD mesh'!$B$15+1)*Setup!$B$22</f>
        <v>15.1407495833643</v>
      </c>
      <c r="AP612" s="0" t="n">
        <f aca="false">SUMPRODUCT('FD inverse'!$A$40:$BH$40,'FD mesh'!$B$84:$BI$84,$E611:$BL611)+'FD inverse'!$A$40*$C612/Setup!$B$17+INDEX('FD inverse'!$A$40:$BH$40,1,'FD mesh'!$B$15+1)*Setup!$B$22</f>
        <v>15.1184547778892</v>
      </c>
      <c r="AQ612" s="0" t="n">
        <f aca="false">SUMPRODUCT('FD inverse'!$A$41:$BH$41,'FD mesh'!$B$84:$BI$84,$E611:$BL611)+'FD inverse'!$A$41*$C612/Setup!$B$17+INDEX('FD inverse'!$A$41:$BH$41,1,'FD mesh'!$B$15+1)*Setup!$B$22</f>
        <v>15.0961785115838</v>
      </c>
      <c r="AR612" s="0" t="n">
        <f aca="false">SUMPRODUCT('FD inverse'!$A$42:$BH$42,'FD mesh'!$B$84:$BI$84,$E611:$BL611)+'FD inverse'!$A$42*$C612/Setup!$B$17+INDEX('FD inverse'!$A$42:$BH$42,1,'FD mesh'!$B$15+1)*Setup!$B$22</f>
        <v>15.0739182275788</v>
      </c>
      <c r="AS612" s="0" t="n">
        <f aca="false">SUMPRODUCT('FD inverse'!$A$43:$BH$43,'FD mesh'!$B$84:$BI$84,$E611:$BL611)+'FD inverse'!$A$43*$C612/Setup!$B$17+INDEX('FD inverse'!$A$43:$BH$43,1,'FD mesh'!$B$15+1)*Setup!$B$22</f>
        <v>0</v>
      </c>
      <c r="AT612" s="0" t="n">
        <f aca="false">SUMPRODUCT('FD inverse'!$A$44:$BH$44,'FD mesh'!$B$84:$BI$84,$E611:$BL611)+'FD inverse'!$A$44*$C612/Setup!$B$17+INDEX('FD inverse'!$A$44:$BH$44,1,'FD mesh'!$B$15+1)*Setup!$B$22</f>
        <v>0</v>
      </c>
      <c r="AU612" s="0" t="n">
        <f aca="false">SUMPRODUCT('FD inverse'!$A$45:$BH$45,'FD mesh'!$B$84:$BI$84,$E611:$BL611)+'FD inverse'!$A$45*$C612/Setup!$B$17+INDEX('FD inverse'!$A$45:$BH$45,1,'FD mesh'!$B$15+1)*Setup!$B$22</f>
        <v>0</v>
      </c>
      <c r="AV612" s="0" t="n">
        <f aca="false">SUMPRODUCT('FD inverse'!$A$46:$BH$46,'FD mesh'!$B$84:$BI$84,$E611:$BL611)+'FD inverse'!$A$46*$C612/Setup!$B$17+INDEX('FD inverse'!$A$46:$BH$46,1,'FD mesh'!$B$15+1)*Setup!$B$22</f>
        <v>0</v>
      </c>
      <c r="AW612" s="0" t="n">
        <f aca="false">SUMPRODUCT('FD inverse'!$A$47:$BH$47,'FD mesh'!$B$84:$BI$84,$E611:$BL611)+'FD inverse'!$A$47*$C612/Setup!$B$17+INDEX('FD inverse'!$A$47:$BH$47,1,'FD mesh'!$B$15+1)*Setup!$B$22</f>
        <v>0</v>
      </c>
      <c r="AX612" s="0" t="n">
        <f aca="false">SUMPRODUCT('FD inverse'!$A$48:$BH$48,'FD mesh'!$B$84:$BI$84,$E611:$BL611)+'FD inverse'!$A$48*$C612/Setup!$B$17+INDEX('FD inverse'!$A$48:$BH$48,1,'FD mesh'!$B$15+1)*Setup!$B$22</f>
        <v>0</v>
      </c>
      <c r="AY612" s="0" t="n">
        <f aca="false">SUMPRODUCT('FD inverse'!$A$49:$BH$49,'FD mesh'!$B$84:$BI$84,$E611:$BL611)+'FD inverse'!$A$49*$C612/Setup!$B$17+INDEX('FD inverse'!$A$49:$BH$49,1,'FD mesh'!$B$15+1)*Setup!$B$22</f>
        <v>0</v>
      </c>
      <c r="AZ612" s="0" t="n">
        <f aca="false">SUMPRODUCT('FD inverse'!$A$50:$BH$50,'FD mesh'!$B$84:$BI$84,$E611:$BL611)+'FD inverse'!$A$50*$C612/Setup!$B$17+INDEX('FD inverse'!$A$50:$BH$50,1,'FD mesh'!$B$15+1)*Setup!$B$22</f>
        <v>0</v>
      </c>
      <c r="BA612" s="0" t="n">
        <f aca="false">SUMPRODUCT('FD inverse'!$A$51:$BH$51,'FD mesh'!$B$84:$BI$84,$E611:$BL611)+'FD inverse'!$A$51*$C612/Setup!$B$17+INDEX('FD inverse'!$A$51:$BH$51,1,'FD mesh'!$B$15+1)*Setup!$B$22</f>
        <v>0</v>
      </c>
      <c r="BB612" s="0" t="n">
        <f aca="false">SUMPRODUCT('FD inverse'!$A$52:$BH$52,'FD mesh'!$B$84:$BI$84,$E611:$BL611)+'FD inverse'!$A$52*$C612/Setup!$B$17+INDEX('FD inverse'!$A$52:$BH$52,1,'FD mesh'!$B$15+1)*Setup!$B$22</f>
        <v>0</v>
      </c>
      <c r="BC612" s="0" t="n">
        <f aca="false">SUMPRODUCT('FD inverse'!$A$53:$BH$53,'FD mesh'!$B$84:$BI$84,$E611:$BL611)+'FD inverse'!$A$53*$C612/Setup!$B$17+INDEX('FD inverse'!$A$53:$BH$53,1,'FD mesh'!$B$15+1)*Setup!$B$22</f>
        <v>0</v>
      </c>
      <c r="BD612" s="0" t="n">
        <f aca="false">SUMPRODUCT('FD inverse'!$A$54:$BH$54,'FD mesh'!$B$84:$BI$84,$E611:$BL611)+'FD inverse'!$A$54*$C612/Setup!$B$17+INDEX('FD inverse'!$A$54:$BH$54,1,'FD mesh'!$B$15+1)*Setup!$B$22</f>
        <v>0</v>
      </c>
      <c r="BE612" s="0" t="n">
        <f aca="false">SUMPRODUCT('FD inverse'!$A$55:$BH$55,'FD mesh'!$B$84:$BI$84,$E611:$BL611)+'FD inverse'!$A$55*$C612/Setup!$B$17+INDEX('FD inverse'!$A$55:$BH$55,1,'FD mesh'!$B$15+1)*Setup!$B$22</f>
        <v>0</v>
      </c>
      <c r="BF612" s="0" t="n">
        <f aca="false">SUMPRODUCT('FD inverse'!$A$56:$BH$56,'FD mesh'!$B$84:$BI$84,$E611:$BL611)+'FD inverse'!$A$56*$C612/Setup!$B$17+INDEX('FD inverse'!$A$56:$BH$56,1,'FD mesh'!$B$15+1)*Setup!$B$22</f>
        <v>0</v>
      </c>
      <c r="BG612" s="0" t="n">
        <f aca="false">SUMPRODUCT('FD inverse'!$A$57:$BH$57,'FD mesh'!$B$84:$BI$84,$E611:$BL611)+'FD inverse'!$A$57*$C612/Setup!$B$17+INDEX('FD inverse'!$A$57:$BH$57,1,'FD mesh'!$B$15+1)*Setup!$B$22</f>
        <v>0</v>
      </c>
      <c r="BH612" s="0" t="n">
        <f aca="false">SUMPRODUCT('FD inverse'!$A$58:$BH$58,'FD mesh'!$B$84:$BI$84,$E611:$BL611)+'FD inverse'!$A$58*$C612/Setup!$B$17+INDEX('FD inverse'!$A$58:$BH$58,1,'FD mesh'!$B$15+1)*Setup!$B$22</f>
        <v>0</v>
      </c>
      <c r="BI612" s="0" t="n">
        <f aca="false">SUMPRODUCT('FD inverse'!$A$59:$BH$59,'FD mesh'!$B$84:$BI$84,$E611:$BL611)+'FD inverse'!$A$59*$C612/Setup!$B$17+INDEX('FD inverse'!$A$59:$BH$59,1,'FD mesh'!$B$15+1)*Setup!$B$22</f>
        <v>0</v>
      </c>
      <c r="BJ612" s="0" t="n">
        <f aca="false">SUMPRODUCT('FD inverse'!$A$60:$BH$60,'FD mesh'!$B$84:$BI$84,$E611:$BL611)+'FD inverse'!$A$60*$C612/Setup!$B$17+INDEX('FD inverse'!$A$60:$BH$60,1,'FD mesh'!$B$15+1)*Setup!$B$22</f>
        <v>0</v>
      </c>
      <c r="BK612" s="0" t="n">
        <f aca="false">SUMPRODUCT('FD inverse'!$A$61:$BH$61,'FD mesh'!$B$84:$BI$84,$E611:$BL611)+'FD inverse'!$A$61*$C612/Setup!$B$17+INDEX('FD inverse'!$A$61:$BH$61,1,'FD mesh'!$B$15+1)*Setup!$B$22</f>
        <v>0</v>
      </c>
      <c r="BL612" s="0" t="n">
        <f aca="false">SUMPRODUCT('FD inverse'!$A$62:$BH$62,'FD mesh'!$B$84:$BI$84,$E611:$BL611)+'FD inverse'!$A$62*$C612/Setup!$B$17+INDEX('FD inverse'!$A$62:$BH$62,1,'FD mesh'!$B$15+1)*Setup!$B$22</f>
        <v>0</v>
      </c>
    </row>
    <row r="613" customFormat="false" ht="15" hidden="false" customHeight="false" outlineLevel="0" collapsed="false">
      <c r="A613" s="0" t="n">
        <v>608</v>
      </c>
      <c r="B613" s="0" t="n">
        <f aca="false">A613*Setup!$B$11/3600</f>
        <v>50.6666666666667</v>
      </c>
      <c r="C613" s="0" t="n">
        <f aca="false">Setup!$B$7+Setup!$B$8*COS(2*PI()*(B613-Setup!$B$9)/24)</f>
        <v>20.2412295168564</v>
      </c>
      <c r="D613" s="0" t="n">
        <f aca="false">(C613-E613)/Setup!$B$17</f>
        <v>-9.31710130879469</v>
      </c>
      <c r="E613" s="0" t="n">
        <f aca="false">SUMPRODUCT('FD inverse'!$A$3:$BH$3,'FD mesh'!$B$84:$BI$84,$E612:$BL612)+'FD inverse'!$A$3*$C613/Setup!$B$17+INDEX('FD inverse'!$A$3:$BH$3,1,'FD mesh'!$B$15+1)*Setup!$B$22</f>
        <v>21.4524526869997</v>
      </c>
      <c r="F613" s="0" t="n">
        <f aca="false">SUMPRODUCT('FD inverse'!$A$4:$BH$4,'FD mesh'!$B$84:$BI$84,$E612:$BL612)+'FD inverse'!$A$4*$C613/Setup!$B$17+INDEX('FD inverse'!$A$4:$BH$4,1,'FD mesh'!$B$15+1)*Setup!$B$22</f>
        <v>21.7240190737878</v>
      </c>
      <c r="G613" s="0" t="n">
        <f aca="false">SUMPRODUCT('FD inverse'!$A$5:$BH$5,'FD mesh'!$B$84:$BI$84,$E612:$BL612)+'FD inverse'!$A$5*$C613/Setup!$B$17+INDEX('FD inverse'!$A$5:$BH$5,1,'FD mesh'!$B$15+1)*Setup!$B$22</f>
        <v>21.9846538691048</v>
      </c>
      <c r="H613" s="0" t="n">
        <f aca="false">SUMPRODUCT('FD inverse'!$A$6:$BH$6,'FD mesh'!$B$84:$BI$84,$E612:$BL612)+'FD inverse'!$A$6*$C613/Setup!$B$17+INDEX('FD inverse'!$A$6:$BH$6,1,'FD mesh'!$B$15+1)*Setup!$B$22</f>
        <v>22.8431619618937</v>
      </c>
      <c r="I613" s="0" t="n">
        <f aca="false">SUMPRODUCT('FD inverse'!$A$7:$BH$7,'FD mesh'!$B$84:$BI$84,$E612:$BL612)+'FD inverse'!$A$7*$C613/Setup!$B$17+INDEX('FD inverse'!$A$7:$BH$7,1,'FD mesh'!$B$15+1)*Setup!$B$22</f>
        <v>22.9138565910091</v>
      </c>
      <c r="J613" s="0" t="n">
        <f aca="false">SUMPRODUCT('FD inverse'!$A$8:$BH$8,'FD mesh'!$B$84:$BI$84,$E612:$BL612)+'FD inverse'!$A$8*$C613/Setup!$B$17+INDEX('FD inverse'!$A$8:$BH$8,1,'FD mesh'!$B$15+1)*Setup!$B$22</f>
        <v>22.9743052192905</v>
      </c>
      <c r="K613" s="0" t="n">
        <f aca="false">SUMPRODUCT('FD inverse'!$A$9:$BH$9,'FD mesh'!$B$84:$BI$84,$E612:$BL612)+'FD inverse'!$A$9*$C613/Setup!$B$17+INDEX('FD inverse'!$A$9:$BH$9,1,'FD mesh'!$B$15+1)*Setup!$B$22</f>
        <v>23.0248328837678</v>
      </c>
      <c r="L613" s="0" t="n">
        <f aca="false">SUMPRODUCT('FD inverse'!$A$10:$BH$10,'FD mesh'!$B$84:$BI$84,$E612:$BL612)+'FD inverse'!$A$10*$C613/Setup!$B$17+INDEX('FD inverse'!$A$10:$BH$10,1,'FD mesh'!$B$15+1)*Setup!$B$22</f>
        <v>23.0657621055934</v>
      </c>
      <c r="M613" s="0" t="n">
        <f aca="false">SUMPRODUCT('FD inverse'!$A$11:$BH$11,'FD mesh'!$B$84:$BI$84,$E612:$BL612)+'FD inverse'!$A$11*$C613/Setup!$B$17+INDEX('FD inverse'!$A$11:$BH$11,1,'FD mesh'!$B$15+1)*Setup!$B$22</f>
        <v>23.0974002750401</v>
      </c>
      <c r="N613" s="0" t="n">
        <f aca="false">SUMPRODUCT('FD inverse'!$A$12:$BH$12,'FD mesh'!$B$84:$BI$84,$E612:$BL612)+'FD inverse'!$A$12*$C613/Setup!$B$17+INDEX('FD inverse'!$A$12:$BH$12,1,'FD mesh'!$B$15+1)*Setup!$B$22</f>
        <v>23.1200288461912</v>
      </c>
      <c r="O613" s="0" t="n">
        <f aca="false">SUMPRODUCT('FD inverse'!$A$13:$BH$13,'FD mesh'!$B$84:$BI$84,$E612:$BL612)+'FD inverse'!$A$13*$C613/Setup!$B$17+INDEX('FD inverse'!$A$13:$BH$13,1,'FD mesh'!$B$15+1)*Setup!$B$22</f>
        <v>23.1338942914107</v>
      </c>
      <c r="P613" s="0" t="n">
        <f aca="false">SUMPRODUCT('FD inverse'!$A$14:$BH$14,'FD mesh'!$B$84:$BI$84,$E612:$BL612)+'FD inverse'!$A$14*$C613/Setup!$B$17+INDEX('FD inverse'!$A$14:$BH$14,1,'FD mesh'!$B$15+1)*Setup!$B$22</f>
        <v>23.1392007698072</v>
      </c>
      <c r="Q613" s="0" t="n">
        <f aca="false">SUMPRODUCT('FD inverse'!$A$15:$BH$15,'FD mesh'!$B$84:$BI$84,$E612:$BL612)+'FD inverse'!$A$15*$C613/Setup!$B$17+INDEX('FD inverse'!$A$15:$BH$15,1,'FD mesh'!$B$15+1)*Setup!$B$22</f>
        <v>23.1361044695033</v>
      </c>
      <c r="R613" s="0" t="n">
        <f aca="false">SUMPRODUCT('FD inverse'!$A$16:$BH$16,'FD mesh'!$B$84:$BI$84,$E612:$BL612)+'FD inverse'!$A$16*$C613/Setup!$B$17+INDEX('FD inverse'!$A$16:$BH$16,1,'FD mesh'!$B$15+1)*Setup!$B$22</f>
        <v>23.1247095903205</v>
      </c>
      <c r="S613" s="0" t="n">
        <f aca="false">SUMPRODUCT('FD inverse'!$A$17:$BH$17,'FD mesh'!$B$84:$BI$84,$E612:$BL612)+'FD inverse'!$A$17*$C613/Setup!$B$17+INDEX('FD inverse'!$A$17:$BH$17,1,'FD mesh'!$B$15+1)*Setup!$B$22</f>
        <v>22.6216017598914</v>
      </c>
      <c r="T613" s="0" t="n">
        <f aca="false">SUMPRODUCT('FD inverse'!$A$18:$BH$18,'FD mesh'!$B$84:$BI$84,$E612:$BL612)+'FD inverse'!$A$18*$C613/Setup!$B$17+INDEX('FD inverse'!$A$18:$BH$18,1,'FD mesh'!$B$15+1)*Setup!$B$22</f>
        <v>22.114730156039</v>
      </c>
      <c r="U613" s="0" t="n">
        <f aca="false">SUMPRODUCT('FD inverse'!$A$19:$BH$19,'FD mesh'!$B$84:$BI$84,$E612:$BL612)+'FD inverse'!$A$19*$C613/Setup!$B$17+INDEX('FD inverse'!$A$19:$BH$19,1,'FD mesh'!$B$15+1)*Setup!$B$22</f>
        <v>21.6044318887022</v>
      </c>
      <c r="V613" s="0" t="n">
        <f aca="false">SUMPRODUCT('FD inverse'!$A$20:$BH$20,'FD mesh'!$B$84:$BI$84,$E612:$BL612)+'FD inverse'!$A$20*$C613/Setup!$B$17+INDEX('FD inverse'!$A$20:$BH$20,1,'FD mesh'!$B$15+1)*Setup!$B$22</f>
        <v>21.0910305406903</v>
      </c>
      <c r="W613" s="0" t="n">
        <f aca="false">SUMPRODUCT('FD inverse'!$A$21:$BH$21,'FD mesh'!$B$84:$BI$84,$E612:$BL612)+'FD inverse'!$A$21*$C613/Setup!$B$17+INDEX('FD inverse'!$A$21:$BH$21,1,'FD mesh'!$B$15+1)*Setup!$B$22</f>
        <v>20.5748365269761</v>
      </c>
      <c r="X613" s="0" t="n">
        <f aca="false">SUMPRODUCT('FD inverse'!$A$22:$BH$22,'FD mesh'!$B$84:$BI$84,$E612:$BL612)+'FD inverse'!$A$22*$C613/Setup!$B$17+INDEX('FD inverse'!$A$22:$BH$22,1,'FD mesh'!$B$15+1)*Setup!$B$22</f>
        <v>20.0561476044574</v>
      </c>
      <c r="Y613" s="0" t="n">
        <f aca="false">SUMPRODUCT('FD inverse'!$A$23:$BH$23,'FD mesh'!$B$84:$BI$84,$E612:$BL612)+'FD inverse'!$A$23*$C613/Setup!$B$17+INDEX('FD inverse'!$A$23:$BH$23,1,'FD mesh'!$B$15+1)*Setup!$B$22</f>
        <v>19.5352495176835</v>
      </c>
      <c r="Z613" s="0" t="n">
        <f aca="false">SUMPRODUCT('FD inverse'!$A$24:$BH$24,'FD mesh'!$B$84:$BI$84,$E612:$BL612)+'FD inverse'!$A$24*$C613/Setup!$B$17+INDEX('FD inverse'!$A$24:$BH$24,1,'FD mesh'!$B$15+1)*Setup!$B$22</f>
        <v>19.0124167665493</v>
      </c>
      <c r="AA613" s="0" t="n">
        <f aca="false">SUMPRODUCT('FD inverse'!$A$25:$BH$25,'FD mesh'!$B$84:$BI$84,$E612:$BL612)+'FD inverse'!$A$25*$C613/Setup!$B$17+INDEX('FD inverse'!$A$25:$BH$25,1,'FD mesh'!$B$15+1)*Setup!$B$22</f>
        <v>18.487913482443</v>
      </c>
      <c r="AB613" s="0" t="n">
        <f aca="false">SUMPRODUCT('FD inverse'!$A$26:$BH$26,'FD mesh'!$B$84:$BI$84,$E612:$BL612)+'FD inverse'!$A$26*$C613/Setup!$B$17+INDEX('FD inverse'!$A$26:$BH$26,1,'FD mesh'!$B$15+1)*Setup!$B$22</f>
        <v>17.9619943997823</v>
      </c>
      <c r="AC613" s="0" t="n">
        <f aca="false">SUMPRODUCT('FD inverse'!$A$27:$BH$27,'FD mesh'!$B$84:$BI$84,$E612:$BL612)+'FD inverse'!$A$27*$C613/Setup!$B$17+INDEX('FD inverse'!$A$27:$BH$27,1,'FD mesh'!$B$15+1)*Setup!$B$22</f>
        <v>17.4349059102924</v>
      </c>
      <c r="AD613" s="0" t="n">
        <f aca="false">SUMPRODUCT('FD inverse'!$A$28:$BH$28,'FD mesh'!$B$84:$BI$84,$E612:$BL612)+'FD inverse'!$A$28*$C613/Setup!$B$17+INDEX('FD inverse'!$A$28:$BH$28,1,'FD mesh'!$B$15+1)*Setup!$B$22</f>
        <v>16.9068871877542</v>
      </c>
      <c r="AE613" s="0" t="n">
        <f aca="false">SUMPRODUCT('FD inverse'!$A$29:$BH$29,'FD mesh'!$B$84:$BI$84,$E612:$BL612)+'FD inverse'!$A$29*$C613/Setup!$B$17+INDEX('FD inverse'!$A$29:$BH$29,1,'FD mesh'!$B$15+1)*Setup!$B$22</f>
        <v>16.3781713712851</v>
      </c>
      <c r="AF613" s="0" t="n">
        <f aca="false">SUMPRODUCT('FD inverse'!$A$30:$BH$30,'FD mesh'!$B$84:$BI$84,$E612:$BL612)+'FD inverse'!$A$30*$C613/Setup!$B$17+INDEX('FD inverse'!$A$30:$BH$30,1,'FD mesh'!$B$15+1)*Setup!$B$22</f>
        <v>15.8489867955058</v>
      </c>
      <c r="AG613" s="0" t="n">
        <f aca="false">SUMPRODUCT('FD inverse'!$A$31:$BH$31,'FD mesh'!$B$84:$BI$84,$E612:$BL612)+'FD inverse'!$A$31*$C613/Setup!$B$17+INDEX('FD inverse'!$A$31:$BH$31,1,'FD mesh'!$B$15+1)*Setup!$B$22</f>
        <v>15.3195582561862</v>
      </c>
      <c r="AH613" s="0" t="n">
        <f aca="false">SUMPRODUCT('FD inverse'!$A$32:$BH$32,'FD mesh'!$B$84:$BI$84,$E612:$BL612)+'FD inverse'!$A$32*$C613/Setup!$B$17+INDEX('FD inverse'!$A$32:$BH$32,1,'FD mesh'!$B$15+1)*Setup!$B$22</f>
        <v>15.2972246279783</v>
      </c>
      <c r="AI613" s="0" t="n">
        <f aca="false">SUMPRODUCT('FD inverse'!$A$33:$BH$33,'FD mesh'!$B$84:$BI$84,$E612:$BL612)+'FD inverse'!$A$33*$C613/Setup!$B$17+INDEX('FD inverse'!$A$33:$BH$33,1,'FD mesh'!$B$15+1)*Setup!$B$22</f>
        <v>15.2748688609923</v>
      </c>
      <c r="AJ613" s="0" t="n">
        <f aca="false">SUMPRODUCT('FD inverse'!$A$34:$BH$34,'FD mesh'!$B$84:$BI$84,$E612:$BL612)+'FD inverse'!$A$34*$C613/Setup!$B$17+INDEX('FD inverse'!$A$34:$BH$34,1,'FD mesh'!$B$15+1)*Setup!$B$22</f>
        <v>15.2525030265003</v>
      </c>
      <c r="AK613" s="0" t="n">
        <f aca="false">SUMPRODUCT('FD inverse'!$A$35:$BH$35,'FD mesh'!$B$84:$BI$84,$E612:$BL612)+'FD inverse'!$A$35*$C613/Setup!$B$17+INDEX('FD inverse'!$A$35:$BH$35,1,'FD mesh'!$B$15+1)*Setup!$B$22</f>
        <v>15.2301367426696</v>
      </c>
      <c r="AL613" s="0" t="n">
        <f aca="false">SUMPRODUCT('FD inverse'!$A$36:$BH$36,'FD mesh'!$B$84:$BI$84,$E612:$BL612)+'FD inverse'!$A$36*$C613/Setup!$B$17+INDEX('FD inverse'!$A$36:$BH$36,1,'FD mesh'!$B$15+1)*Setup!$B$22</f>
        <v>15.2077773590783</v>
      </c>
      <c r="AM613" s="0" t="n">
        <f aca="false">SUMPRODUCT('FD inverse'!$A$37:$BH$37,'FD mesh'!$B$84:$BI$84,$E612:$BL612)+'FD inverse'!$A$37*$C613/Setup!$B$17+INDEX('FD inverse'!$A$37:$BH$37,1,'FD mesh'!$B$15+1)*Setup!$B$22</f>
        <v>15.1854301468052</v>
      </c>
      <c r="AN613" s="0" t="n">
        <f aca="false">SUMPRODUCT('FD inverse'!$A$38:$BH$38,'FD mesh'!$B$84:$BI$84,$E612:$BL612)+'FD inverse'!$A$38*$C613/Setup!$B$17+INDEX('FD inverse'!$A$38:$BH$38,1,'FD mesh'!$B$15+1)*Setup!$B$22</f>
        <v>15.1630984927578</v>
      </c>
      <c r="AO613" s="0" t="n">
        <f aca="false">SUMPRODUCT('FD inverse'!$A$39:$BH$39,'FD mesh'!$B$84:$BI$84,$E612:$BL612)+'FD inverse'!$A$39*$C613/Setup!$B$17+INDEX('FD inverse'!$A$39:$BH$39,1,'FD mesh'!$B$15+1)*Setup!$B$22</f>
        <v>15.1407840971425</v>
      </c>
      <c r="AP613" s="0" t="n">
        <f aca="false">SUMPRODUCT('FD inverse'!$A$40:$BH$40,'FD mesh'!$B$84:$BI$84,$E612:$BL612)+'FD inverse'!$A$40*$C613/Setup!$B$17+INDEX('FD inverse'!$A$40:$BH$40,1,'FD mesh'!$B$15+1)*Setup!$B$22</f>
        <v>15.1184871731966</v>
      </c>
      <c r="AQ613" s="0" t="n">
        <f aca="false">SUMPRODUCT('FD inverse'!$A$41:$BH$41,'FD mesh'!$B$84:$BI$84,$E612:$BL612)+'FD inverse'!$A$41*$C613/Setup!$B$17+INDEX('FD inverse'!$A$41:$BH$41,1,'FD mesh'!$B$15+1)*Setup!$B$22</f>
        <v>15.0962066485015</v>
      </c>
      <c r="AR613" s="0" t="n">
        <f aca="false">SUMPRODUCT('FD inverse'!$A$42:$BH$42,'FD mesh'!$B$84:$BI$84,$E612:$BL612)+'FD inverse'!$A$42*$C613/Setup!$B$17+INDEX('FD inverse'!$A$42:$BH$42,1,'FD mesh'!$B$15+1)*Setup!$B$22</f>
        <v>15.0739403673623</v>
      </c>
      <c r="AS613" s="0" t="n">
        <f aca="false">SUMPRODUCT('FD inverse'!$A$43:$BH$43,'FD mesh'!$B$84:$BI$84,$E612:$BL612)+'FD inverse'!$A$43*$C613/Setup!$B$17+INDEX('FD inverse'!$A$43:$BH$43,1,'FD mesh'!$B$15+1)*Setup!$B$22</f>
        <v>0</v>
      </c>
      <c r="AT613" s="0" t="n">
        <f aca="false">SUMPRODUCT('FD inverse'!$A$44:$BH$44,'FD mesh'!$B$84:$BI$84,$E612:$BL612)+'FD inverse'!$A$44*$C613/Setup!$B$17+INDEX('FD inverse'!$A$44:$BH$44,1,'FD mesh'!$B$15+1)*Setup!$B$22</f>
        <v>0</v>
      </c>
      <c r="AU613" s="0" t="n">
        <f aca="false">SUMPRODUCT('FD inverse'!$A$45:$BH$45,'FD mesh'!$B$84:$BI$84,$E612:$BL612)+'FD inverse'!$A$45*$C613/Setup!$B$17+INDEX('FD inverse'!$A$45:$BH$45,1,'FD mesh'!$B$15+1)*Setup!$B$22</f>
        <v>0</v>
      </c>
      <c r="AV613" s="0" t="n">
        <f aca="false">SUMPRODUCT('FD inverse'!$A$46:$BH$46,'FD mesh'!$B$84:$BI$84,$E612:$BL612)+'FD inverse'!$A$46*$C613/Setup!$B$17+INDEX('FD inverse'!$A$46:$BH$46,1,'FD mesh'!$B$15+1)*Setup!$B$22</f>
        <v>0</v>
      </c>
      <c r="AW613" s="0" t="n">
        <f aca="false">SUMPRODUCT('FD inverse'!$A$47:$BH$47,'FD mesh'!$B$84:$BI$84,$E612:$BL612)+'FD inverse'!$A$47*$C613/Setup!$B$17+INDEX('FD inverse'!$A$47:$BH$47,1,'FD mesh'!$B$15+1)*Setup!$B$22</f>
        <v>0</v>
      </c>
      <c r="AX613" s="0" t="n">
        <f aca="false">SUMPRODUCT('FD inverse'!$A$48:$BH$48,'FD mesh'!$B$84:$BI$84,$E612:$BL612)+'FD inverse'!$A$48*$C613/Setup!$B$17+INDEX('FD inverse'!$A$48:$BH$48,1,'FD mesh'!$B$15+1)*Setup!$B$22</f>
        <v>0</v>
      </c>
      <c r="AY613" s="0" t="n">
        <f aca="false">SUMPRODUCT('FD inverse'!$A$49:$BH$49,'FD mesh'!$B$84:$BI$84,$E612:$BL612)+'FD inverse'!$A$49*$C613/Setup!$B$17+INDEX('FD inverse'!$A$49:$BH$49,1,'FD mesh'!$B$15+1)*Setup!$B$22</f>
        <v>0</v>
      </c>
      <c r="AZ613" s="0" t="n">
        <f aca="false">SUMPRODUCT('FD inverse'!$A$50:$BH$50,'FD mesh'!$B$84:$BI$84,$E612:$BL612)+'FD inverse'!$A$50*$C613/Setup!$B$17+INDEX('FD inverse'!$A$50:$BH$50,1,'FD mesh'!$B$15+1)*Setup!$B$22</f>
        <v>0</v>
      </c>
      <c r="BA613" s="0" t="n">
        <f aca="false">SUMPRODUCT('FD inverse'!$A$51:$BH$51,'FD mesh'!$B$84:$BI$84,$E612:$BL612)+'FD inverse'!$A$51*$C613/Setup!$B$17+INDEX('FD inverse'!$A$51:$BH$51,1,'FD mesh'!$B$15+1)*Setup!$B$22</f>
        <v>0</v>
      </c>
      <c r="BB613" s="0" t="n">
        <f aca="false">SUMPRODUCT('FD inverse'!$A$52:$BH$52,'FD mesh'!$B$84:$BI$84,$E612:$BL612)+'FD inverse'!$A$52*$C613/Setup!$B$17+INDEX('FD inverse'!$A$52:$BH$52,1,'FD mesh'!$B$15+1)*Setup!$B$22</f>
        <v>0</v>
      </c>
      <c r="BC613" s="0" t="n">
        <f aca="false">SUMPRODUCT('FD inverse'!$A$53:$BH$53,'FD mesh'!$B$84:$BI$84,$E612:$BL612)+'FD inverse'!$A$53*$C613/Setup!$B$17+INDEX('FD inverse'!$A$53:$BH$53,1,'FD mesh'!$B$15+1)*Setup!$B$22</f>
        <v>0</v>
      </c>
      <c r="BD613" s="0" t="n">
        <f aca="false">SUMPRODUCT('FD inverse'!$A$54:$BH$54,'FD mesh'!$B$84:$BI$84,$E612:$BL612)+'FD inverse'!$A$54*$C613/Setup!$B$17+INDEX('FD inverse'!$A$54:$BH$54,1,'FD mesh'!$B$15+1)*Setup!$B$22</f>
        <v>0</v>
      </c>
      <c r="BE613" s="0" t="n">
        <f aca="false">SUMPRODUCT('FD inverse'!$A$55:$BH$55,'FD mesh'!$B$84:$BI$84,$E612:$BL612)+'FD inverse'!$A$55*$C613/Setup!$B$17+INDEX('FD inverse'!$A$55:$BH$55,1,'FD mesh'!$B$15+1)*Setup!$B$22</f>
        <v>0</v>
      </c>
      <c r="BF613" s="0" t="n">
        <f aca="false">SUMPRODUCT('FD inverse'!$A$56:$BH$56,'FD mesh'!$B$84:$BI$84,$E612:$BL612)+'FD inverse'!$A$56*$C613/Setup!$B$17+INDEX('FD inverse'!$A$56:$BH$56,1,'FD mesh'!$B$15+1)*Setup!$B$22</f>
        <v>0</v>
      </c>
      <c r="BG613" s="0" t="n">
        <f aca="false">SUMPRODUCT('FD inverse'!$A$57:$BH$57,'FD mesh'!$B$84:$BI$84,$E612:$BL612)+'FD inverse'!$A$57*$C613/Setup!$B$17+INDEX('FD inverse'!$A$57:$BH$57,1,'FD mesh'!$B$15+1)*Setup!$B$22</f>
        <v>0</v>
      </c>
      <c r="BH613" s="0" t="n">
        <f aca="false">SUMPRODUCT('FD inverse'!$A$58:$BH$58,'FD mesh'!$B$84:$BI$84,$E612:$BL612)+'FD inverse'!$A$58*$C613/Setup!$B$17+INDEX('FD inverse'!$A$58:$BH$58,1,'FD mesh'!$B$15+1)*Setup!$B$22</f>
        <v>0</v>
      </c>
      <c r="BI613" s="0" t="n">
        <f aca="false">SUMPRODUCT('FD inverse'!$A$59:$BH$59,'FD mesh'!$B$84:$BI$84,$E612:$BL612)+'FD inverse'!$A$59*$C613/Setup!$B$17+INDEX('FD inverse'!$A$59:$BH$59,1,'FD mesh'!$B$15+1)*Setup!$B$22</f>
        <v>0</v>
      </c>
      <c r="BJ613" s="0" t="n">
        <f aca="false">SUMPRODUCT('FD inverse'!$A$60:$BH$60,'FD mesh'!$B$84:$BI$84,$E612:$BL612)+'FD inverse'!$A$60*$C613/Setup!$B$17+INDEX('FD inverse'!$A$60:$BH$60,1,'FD mesh'!$B$15+1)*Setup!$B$22</f>
        <v>0</v>
      </c>
      <c r="BK613" s="0" t="n">
        <f aca="false">SUMPRODUCT('FD inverse'!$A$61:$BH$61,'FD mesh'!$B$84:$BI$84,$E612:$BL612)+'FD inverse'!$A$61*$C613/Setup!$B$17+INDEX('FD inverse'!$A$61:$BH$61,1,'FD mesh'!$B$15+1)*Setup!$B$22</f>
        <v>0</v>
      </c>
      <c r="BL613" s="0" t="n">
        <f aca="false">SUMPRODUCT('FD inverse'!$A$62:$BH$62,'FD mesh'!$B$84:$BI$84,$E612:$BL612)+'FD inverse'!$A$62*$C613/Setup!$B$17+INDEX('FD inverse'!$A$62:$BH$62,1,'FD mesh'!$B$15+1)*Setup!$B$22</f>
        <v>0</v>
      </c>
    </row>
    <row r="614" customFormat="false" ht="15" hidden="false" customHeight="false" outlineLevel="0" collapsed="false">
      <c r="A614" s="0" t="n">
        <v>609</v>
      </c>
      <c r="B614" s="0" t="n">
        <f aca="false">A614*Setup!$B$11/3600</f>
        <v>50.75</v>
      </c>
      <c r="C614" s="0" t="n">
        <f aca="false">Setup!$B$7+Setup!$B$8*COS(2*PI()*(B614-Setup!$B$9)/24)</f>
        <v>20.2122794820196</v>
      </c>
      <c r="D614" s="0" t="n">
        <f aca="false">(C614-E614)/Setup!$B$17</f>
        <v>-9.34448009939154</v>
      </c>
      <c r="E614" s="0" t="n">
        <f aca="false">SUMPRODUCT('FD inverse'!$A$3:$BH$3,'FD mesh'!$B$84:$BI$84,$E613:$BL613)+'FD inverse'!$A$3*$C614/Setup!$B$17+INDEX('FD inverse'!$A$3:$BH$3,1,'FD mesh'!$B$15+1)*Setup!$B$22</f>
        <v>21.4270618949405</v>
      </c>
      <c r="F614" s="0" t="n">
        <f aca="false">SUMPRODUCT('FD inverse'!$A$4:$BH$4,'FD mesh'!$B$84:$BI$84,$E613:$BL613)+'FD inverse'!$A$4*$C614/Setup!$B$17+INDEX('FD inverse'!$A$4:$BH$4,1,'FD mesh'!$B$15+1)*Setup!$B$22</f>
        <v>21.6996612671813</v>
      </c>
      <c r="G614" s="0" t="n">
        <f aca="false">SUMPRODUCT('FD inverse'!$A$5:$BH$5,'FD mesh'!$B$84:$BI$84,$E613:$BL613)+'FD inverse'!$A$5*$C614/Setup!$B$17+INDEX('FD inverse'!$A$5:$BH$5,1,'FD mesh'!$B$15+1)*Setup!$B$22</f>
        <v>21.9616886747493</v>
      </c>
      <c r="H614" s="0" t="n">
        <f aca="false">SUMPRODUCT('FD inverse'!$A$6:$BH$6,'FD mesh'!$B$84:$BI$84,$E613:$BL613)+'FD inverse'!$A$6*$C614/Setup!$B$17+INDEX('FD inverse'!$A$6:$BH$6,1,'FD mesh'!$B$15+1)*Setup!$B$22</f>
        <v>22.82535530996</v>
      </c>
      <c r="I614" s="0" t="n">
        <f aca="false">SUMPRODUCT('FD inverse'!$A$7:$BH$7,'FD mesh'!$B$84:$BI$84,$E613:$BL613)+'FD inverse'!$A$7*$C614/Setup!$B$17+INDEX('FD inverse'!$A$7:$BH$7,1,'FD mesh'!$B$15+1)*Setup!$B$22</f>
        <v>22.8965332859569</v>
      </c>
      <c r="J614" s="0" t="n">
        <f aca="false">SUMPRODUCT('FD inverse'!$A$8:$BH$8,'FD mesh'!$B$84:$BI$84,$E613:$BL613)+'FD inverse'!$A$8*$C614/Setup!$B$17+INDEX('FD inverse'!$A$8:$BH$8,1,'FD mesh'!$B$15+1)*Setup!$B$22</f>
        <v>22.957491022985</v>
      </c>
      <c r="K614" s="0" t="n">
        <f aca="false">SUMPRODUCT('FD inverse'!$A$9:$BH$9,'FD mesh'!$B$84:$BI$84,$E613:$BL613)+'FD inverse'!$A$9*$C614/Setup!$B$17+INDEX('FD inverse'!$A$9:$BH$9,1,'FD mesh'!$B$15+1)*Setup!$B$22</f>
        <v>23.0085288801868</v>
      </c>
      <c r="L614" s="0" t="n">
        <f aca="false">SUMPRODUCT('FD inverse'!$A$10:$BH$10,'FD mesh'!$B$84:$BI$84,$E613:$BL613)+'FD inverse'!$A$10*$C614/Setup!$B$17+INDEX('FD inverse'!$A$10:$BH$10,1,'FD mesh'!$B$15+1)*Setup!$B$22</f>
        <v>23.0499478562198</v>
      </c>
      <c r="M614" s="0" t="n">
        <f aca="false">SUMPRODUCT('FD inverse'!$A$11:$BH$11,'FD mesh'!$B$84:$BI$84,$E613:$BL613)+'FD inverse'!$A$11*$C614/Setup!$B$17+INDEX('FD inverse'!$A$11:$BH$11,1,'FD mesh'!$B$15+1)*Setup!$B$22</f>
        <v>23.0820368916194</v>
      </c>
      <c r="N614" s="0" t="n">
        <f aca="false">SUMPRODUCT('FD inverse'!$A$12:$BH$12,'FD mesh'!$B$84:$BI$84,$E613:$BL613)+'FD inverse'!$A$12*$C614/Setup!$B$17+INDEX('FD inverse'!$A$12:$BH$12,1,'FD mesh'!$B$15+1)*Setup!$B$22</f>
        <v>23.105061983998</v>
      </c>
      <c r="O614" s="0" t="n">
        <f aca="false">SUMPRODUCT('FD inverse'!$A$13:$BH$13,'FD mesh'!$B$84:$BI$84,$E613:$BL613)+'FD inverse'!$A$13*$C614/Setup!$B$17+INDEX('FD inverse'!$A$13:$BH$13,1,'FD mesh'!$B$15+1)*Setup!$B$22</f>
        <v>23.1192570691831</v>
      </c>
      <c r="P614" s="0" t="n">
        <f aca="false">SUMPRODUCT('FD inverse'!$A$14:$BH$14,'FD mesh'!$B$84:$BI$84,$E613:$BL613)+'FD inverse'!$A$14*$C614/Setup!$B$17+INDEX('FD inverse'!$A$14:$BH$14,1,'FD mesh'!$B$15+1)*Setup!$B$22</f>
        <v>23.1248166250302</v>
      </c>
      <c r="Q614" s="0" t="n">
        <f aca="false">SUMPRODUCT('FD inverse'!$A$15:$BH$15,'FD mesh'!$B$84:$BI$84,$E613:$BL613)+'FD inverse'!$A$15*$C614/Setup!$B$17+INDEX('FD inverse'!$A$15:$BH$15,1,'FD mesh'!$B$15+1)*Setup!$B$22</f>
        <v>23.1218899597701</v>
      </c>
      <c r="R614" s="0" t="n">
        <f aca="false">SUMPRODUCT('FD inverse'!$A$16:$BH$16,'FD mesh'!$B$84:$BI$84,$E613:$BL613)+'FD inverse'!$A$16*$C614/Setup!$B$17+INDEX('FD inverse'!$A$16:$BH$16,1,'FD mesh'!$B$15+1)*Setup!$B$22</f>
        <v>23.1105771530744</v>
      </c>
      <c r="S614" s="0" t="n">
        <f aca="false">SUMPRODUCT('FD inverse'!$A$17:$BH$17,'FD mesh'!$B$84:$BI$84,$E613:$BL613)+'FD inverse'!$A$17*$C614/Setup!$B$17+INDEX('FD inverse'!$A$17:$BH$17,1,'FD mesh'!$B$15+1)*Setup!$B$22</f>
        <v>22.6086609806941</v>
      </c>
      <c r="T614" s="0" t="n">
        <f aca="false">SUMPRODUCT('FD inverse'!$A$18:$BH$18,'FD mesh'!$B$84:$BI$84,$E613:$BL613)+'FD inverse'!$A$18*$C614/Setup!$B$17+INDEX('FD inverse'!$A$18:$BH$18,1,'FD mesh'!$B$15+1)*Setup!$B$22</f>
        <v>22.1029365218644</v>
      </c>
      <c r="U614" s="0" t="n">
        <f aca="false">SUMPRODUCT('FD inverse'!$A$19:$BH$19,'FD mesh'!$B$84:$BI$84,$E613:$BL613)+'FD inverse'!$A$19*$C614/Setup!$B$17+INDEX('FD inverse'!$A$19:$BH$19,1,'FD mesh'!$B$15+1)*Setup!$B$22</f>
        <v>21.5937413649777</v>
      </c>
      <c r="V614" s="0" t="n">
        <f aca="false">SUMPRODUCT('FD inverse'!$A$20:$BH$20,'FD mesh'!$B$84:$BI$84,$E613:$BL613)+'FD inverse'!$A$20*$C614/Setup!$B$17+INDEX('FD inverse'!$A$20:$BH$20,1,'FD mesh'!$B$15+1)*Setup!$B$22</f>
        <v>21.0814001396805</v>
      </c>
      <c r="W614" s="0" t="n">
        <f aca="false">SUMPRODUCT('FD inverse'!$A$21:$BH$21,'FD mesh'!$B$84:$BI$84,$E613:$BL613)+'FD inverse'!$A$21*$C614/Setup!$B$17+INDEX('FD inverse'!$A$21:$BH$21,1,'FD mesh'!$B$15+1)*Setup!$B$22</f>
        <v>20.5662248249433</v>
      </c>
      <c r="X614" s="0" t="n">
        <f aca="false">SUMPRODUCT('FD inverse'!$A$22:$BH$22,'FD mesh'!$B$84:$BI$84,$E613:$BL613)+'FD inverse'!$A$22*$C614/Setup!$B$17+INDEX('FD inverse'!$A$22:$BH$22,1,'FD mesh'!$B$15+1)*Setup!$B$22</f>
        <v>20.0485152093222</v>
      </c>
      <c r="Y614" s="0" t="n">
        <f aca="false">SUMPRODUCT('FD inverse'!$A$23:$BH$23,'FD mesh'!$B$84:$BI$84,$E613:$BL613)+'FD inverse'!$A$23*$C614/Setup!$B$17+INDEX('FD inverse'!$A$23:$BH$23,1,'FD mesh'!$B$15+1)*Setup!$B$22</f>
        <v>19.528559488847</v>
      </c>
      <c r="Z614" s="0" t="n">
        <f aca="false">SUMPRODUCT('FD inverse'!$A$24:$BH$24,'FD mesh'!$B$84:$BI$84,$E613:$BL613)+'FD inverse'!$A$24*$C614/Setup!$B$17+INDEX('FD inverse'!$A$24:$BH$24,1,'FD mesh'!$B$15+1)*Setup!$B$22</f>
        <v>19.0066349884571</v>
      </c>
      <c r="AA614" s="0" t="n">
        <f aca="false">SUMPRODUCT('FD inverse'!$A$25:$BH$25,'FD mesh'!$B$84:$BI$84,$E613:$BL613)+'FD inverse'!$A$25*$C614/Setup!$B$17+INDEX('FD inverse'!$A$25:$BH$25,1,'FD mesh'!$B$15+1)*Setup!$B$22</f>
        <v>18.4830089933714</v>
      </c>
      <c r="AB614" s="0" t="n">
        <f aca="false">SUMPRODUCT('FD inverse'!$A$26:$BH$26,'FD mesh'!$B$84:$BI$84,$E613:$BL613)+'FD inverse'!$A$26*$C614/Setup!$B$17+INDEX('FD inverse'!$A$26:$BH$26,1,'FD mesh'!$B$15+1)*Setup!$B$22</f>
        <v>17.9579396772162</v>
      </c>
      <c r="AC614" s="0" t="n">
        <f aca="false">SUMPRODUCT('FD inverse'!$A$27:$BH$27,'FD mesh'!$B$84:$BI$84,$E613:$BL613)+'FD inverse'!$A$27*$C614/Setup!$B$17+INDEX('FD inverse'!$A$27:$BH$27,1,'FD mesh'!$B$15+1)*Setup!$B$22</f>
        <v>17.4316771141343</v>
      </c>
      <c r="AD614" s="0" t="n">
        <f aca="false">SUMPRODUCT('FD inverse'!$A$28:$BH$28,'FD mesh'!$B$84:$BI$84,$E613:$BL613)+'FD inverse'!$A$28*$C614/Setup!$B$17+INDEX('FD inverse'!$A$28:$BH$28,1,'FD mesh'!$B$15+1)*Setup!$B$22</f>
        <v>16.9044643624687</v>
      </c>
      <c r="AE614" s="0" t="n">
        <f aca="false">SUMPRODUCT('FD inverse'!$A$29:$BH$29,'FD mesh'!$B$84:$BI$84,$E613:$BL613)+'FD inverse'!$A$29*$C614/Setup!$B$17+INDEX('FD inverse'!$A$29:$BH$29,1,'FD mesh'!$B$15+1)*Setup!$B$22</f>
        <v>16.3765386079335</v>
      </c>
      <c r="AF614" s="0" t="n">
        <f aca="false">SUMPRODUCT('FD inverse'!$A$30:$BH$30,'FD mesh'!$B$84:$BI$84,$E613:$BL613)+'FD inverse'!$A$30*$C614/Setup!$B$17+INDEX('FD inverse'!$A$30:$BH$30,1,'FD mesh'!$B$15+1)*Setup!$B$22</f>
        <v>15.848132354469</v>
      </c>
      <c r="AG614" s="0" t="n">
        <f aca="false">SUMPRODUCT('FD inverse'!$A$31:$BH$31,'FD mesh'!$B$84:$BI$84,$E613:$BL613)+'FD inverse'!$A$31*$C614/Setup!$B$17+INDEX('FD inverse'!$A$31:$BH$31,1,'FD mesh'!$B$15+1)*Setup!$B$22</f>
        <v>15.3194746512137</v>
      </c>
      <c r="AH614" s="0" t="n">
        <f aca="false">SUMPRODUCT('FD inverse'!$A$32:$BH$32,'FD mesh'!$B$84:$BI$84,$E613:$BL613)+'FD inverse'!$A$32*$C614/Setup!$B$17+INDEX('FD inverse'!$A$32:$BH$32,1,'FD mesh'!$B$15+1)*Setup!$B$22</f>
        <v>15.2971707044921</v>
      </c>
      <c r="AI614" s="0" t="n">
        <f aca="false">SUMPRODUCT('FD inverse'!$A$33:$BH$33,'FD mesh'!$B$84:$BI$84,$E613:$BL613)+'FD inverse'!$A$33*$C614/Setup!$B$17+INDEX('FD inverse'!$A$33:$BH$33,1,'FD mesh'!$B$15+1)*Setup!$B$22</f>
        <v>15.2748394604598</v>
      </c>
      <c r="AJ614" s="0" t="n">
        <f aca="false">SUMPRODUCT('FD inverse'!$A$34:$BH$34,'FD mesh'!$B$84:$BI$84,$E613:$BL613)+'FD inverse'!$A$34*$C614/Setup!$B$17+INDEX('FD inverse'!$A$34:$BH$34,1,'FD mesh'!$B$15+1)*Setup!$B$22</f>
        <v>15.2524933332008</v>
      </c>
      <c r="AK614" s="0" t="n">
        <f aca="false">SUMPRODUCT('FD inverse'!$A$35:$BH$35,'FD mesh'!$B$84:$BI$84,$E613:$BL613)+'FD inverse'!$A$35*$C614/Setup!$B$17+INDEX('FD inverse'!$A$35:$BH$35,1,'FD mesh'!$B$15+1)*Setup!$B$22</f>
        <v>15.2301422989703</v>
      </c>
      <c r="AL614" s="0" t="n">
        <f aca="false">SUMPRODUCT('FD inverse'!$A$36:$BH$36,'FD mesh'!$B$84:$BI$84,$E613:$BL613)+'FD inverse'!$A$36*$C614/Setup!$B$17+INDEX('FD inverse'!$A$36:$BH$36,1,'FD mesh'!$B$15+1)*Setup!$B$22</f>
        <v>15.2077940774671</v>
      </c>
      <c r="AM614" s="0" t="n">
        <f aca="false">SUMPRODUCT('FD inverse'!$A$37:$BH$37,'FD mesh'!$B$84:$BI$84,$E613:$BL613)+'FD inverse'!$A$37*$C614/Setup!$B$17+INDEX('FD inverse'!$A$37:$BH$37,1,'FD mesh'!$B$15+1)*Setup!$B$22</f>
        <v>15.1854543191975</v>
      </c>
      <c r="AN614" s="0" t="n">
        <f aca="false">SUMPRODUCT('FD inverse'!$A$38:$BH$38,'FD mesh'!$B$84:$BI$84,$E613:$BL613)+'FD inverse'!$A$38*$C614/Setup!$B$17+INDEX('FD inverse'!$A$38:$BH$38,1,'FD mesh'!$B$15+1)*Setup!$B$22</f>
        <v>15.1631267975497</v>
      </c>
      <c r="AO614" s="0" t="n">
        <f aca="false">SUMPRODUCT('FD inverse'!$A$39:$BH$39,'FD mesh'!$B$84:$BI$84,$E613:$BL613)+'FD inverse'!$A$39*$C614/Setup!$B$17+INDEX('FD inverse'!$A$39:$BH$39,1,'FD mesh'!$B$15+1)*Setup!$B$22</f>
        <v>15.1408136044394</v>
      </c>
      <c r="AP614" s="0" t="n">
        <f aca="false">SUMPRODUCT('FD inverse'!$A$40:$BH$40,'FD mesh'!$B$84:$BI$84,$E613:$BL613)+'FD inverse'!$A$40*$C614/Setup!$B$17+INDEX('FD inverse'!$A$40:$BH$40,1,'FD mesh'!$B$15+1)*Setup!$B$22</f>
        <v>15.1185153486026</v>
      </c>
      <c r="AQ614" s="0" t="n">
        <f aca="false">SUMPRODUCT('FD inverse'!$A$41:$BH$41,'FD mesh'!$B$84:$BI$84,$E613:$BL613)+'FD inverse'!$A$41*$C614/Setup!$B$17+INDEX('FD inverse'!$A$41:$BH$41,1,'FD mesh'!$B$15+1)*Setup!$B$22</f>
        <v>15.0962313558052</v>
      </c>
      <c r="AR614" s="0" t="n">
        <f aca="false">SUMPRODUCT('FD inverse'!$A$42:$BH$42,'FD mesh'!$B$84:$BI$84,$E613:$BL613)+'FD inverse'!$A$42*$C614/Setup!$B$17+INDEX('FD inverse'!$A$42:$BH$42,1,'FD mesh'!$B$15+1)*Setup!$B$22</f>
        <v>15.0739598704141</v>
      </c>
      <c r="AS614" s="0" t="n">
        <f aca="false">SUMPRODUCT('FD inverse'!$A$43:$BH$43,'FD mesh'!$B$84:$BI$84,$E613:$BL613)+'FD inverse'!$A$43*$C614/Setup!$B$17+INDEX('FD inverse'!$A$43:$BH$43,1,'FD mesh'!$B$15+1)*Setup!$B$22</f>
        <v>0</v>
      </c>
      <c r="AT614" s="0" t="n">
        <f aca="false">SUMPRODUCT('FD inverse'!$A$44:$BH$44,'FD mesh'!$B$84:$BI$84,$E613:$BL613)+'FD inverse'!$A$44*$C614/Setup!$B$17+INDEX('FD inverse'!$A$44:$BH$44,1,'FD mesh'!$B$15+1)*Setup!$B$22</f>
        <v>0</v>
      </c>
      <c r="AU614" s="0" t="n">
        <f aca="false">SUMPRODUCT('FD inverse'!$A$45:$BH$45,'FD mesh'!$B$84:$BI$84,$E613:$BL613)+'FD inverse'!$A$45*$C614/Setup!$B$17+INDEX('FD inverse'!$A$45:$BH$45,1,'FD mesh'!$B$15+1)*Setup!$B$22</f>
        <v>0</v>
      </c>
      <c r="AV614" s="0" t="n">
        <f aca="false">SUMPRODUCT('FD inverse'!$A$46:$BH$46,'FD mesh'!$B$84:$BI$84,$E613:$BL613)+'FD inverse'!$A$46*$C614/Setup!$B$17+INDEX('FD inverse'!$A$46:$BH$46,1,'FD mesh'!$B$15+1)*Setup!$B$22</f>
        <v>0</v>
      </c>
      <c r="AW614" s="0" t="n">
        <f aca="false">SUMPRODUCT('FD inverse'!$A$47:$BH$47,'FD mesh'!$B$84:$BI$84,$E613:$BL613)+'FD inverse'!$A$47*$C614/Setup!$B$17+INDEX('FD inverse'!$A$47:$BH$47,1,'FD mesh'!$B$15+1)*Setup!$B$22</f>
        <v>0</v>
      </c>
      <c r="AX614" s="0" t="n">
        <f aca="false">SUMPRODUCT('FD inverse'!$A$48:$BH$48,'FD mesh'!$B$84:$BI$84,$E613:$BL613)+'FD inverse'!$A$48*$C614/Setup!$B$17+INDEX('FD inverse'!$A$48:$BH$48,1,'FD mesh'!$B$15+1)*Setup!$B$22</f>
        <v>0</v>
      </c>
      <c r="AY614" s="0" t="n">
        <f aca="false">SUMPRODUCT('FD inverse'!$A$49:$BH$49,'FD mesh'!$B$84:$BI$84,$E613:$BL613)+'FD inverse'!$A$49*$C614/Setup!$B$17+INDEX('FD inverse'!$A$49:$BH$49,1,'FD mesh'!$B$15+1)*Setup!$B$22</f>
        <v>0</v>
      </c>
      <c r="AZ614" s="0" t="n">
        <f aca="false">SUMPRODUCT('FD inverse'!$A$50:$BH$50,'FD mesh'!$B$84:$BI$84,$E613:$BL613)+'FD inverse'!$A$50*$C614/Setup!$B$17+INDEX('FD inverse'!$A$50:$BH$50,1,'FD mesh'!$B$15+1)*Setup!$B$22</f>
        <v>0</v>
      </c>
      <c r="BA614" s="0" t="n">
        <f aca="false">SUMPRODUCT('FD inverse'!$A$51:$BH$51,'FD mesh'!$B$84:$BI$84,$E613:$BL613)+'FD inverse'!$A$51*$C614/Setup!$B$17+INDEX('FD inverse'!$A$51:$BH$51,1,'FD mesh'!$B$15+1)*Setup!$B$22</f>
        <v>0</v>
      </c>
      <c r="BB614" s="0" t="n">
        <f aca="false">SUMPRODUCT('FD inverse'!$A$52:$BH$52,'FD mesh'!$B$84:$BI$84,$E613:$BL613)+'FD inverse'!$A$52*$C614/Setup!$B$17+INDEX('FD inverse'!$A$52:$BH$52,1,'FD mesh'!$B$15+1)*Setup!$B$22</f>
        <v>0</v>
      </c>
      <c r="BC614" s="0" t="n">
        <f aca="false">SUMPRODUCT('FD inverse'!$A$53:$BH$53,'FD mesh'!$B$84:$BI$84,$E613:$BL613)+'FD inverse'!$A$53*$C614/Setup!$B$17+INDEX('FD inverse'!$A$53:$BH$53,1,'FD mesh'!$B$15+1)*Setup!$B$22</f>
        <v>0</v>
      </c>
      <c r="BD614" s="0" t="n">
        <f aca="false">SUMPRODUCT('FD inverse'!$A$54:$BH$54,'FD mesh'!$B$84:$BI$84,$E613:$BL613)+'FD inverse'!$A$54*$C614/Setup!$B$17+INDEX('FD inverse'!$A$54:$BH$54,1,'FD mesh'!$B$15+1)*Setup!$B$22</f>
        <v>0</v>
      </c>
      <c r="BE614" s="0" t="n">
        <f aca="false">SUMPRODUCT('FD inverse'!$A$55:$BH$55,'FD mesh'!$B$84:$BI$84,$E613:$BL613)+'FD inverse'!$A$55*$C614/Setup!$B$17+INDEX('FD inverse'!$A$55:$BH$55,1,'FD mesh'!$B$15+1)*Setup!$B$22</f>
        <v>0</v>
      </c>
      <c r="BF614" s="0" t="n">
        <f aca="false">SUMPRODUCT('FD inverse'!$A$56:$BH$56,'FD mesh'!$B$84:$BI$84,$E613:$BL613)+'FD inverse'!$A$56*$C614/Setup!$B$17+INDEX('FD inverse'!$A$56:$BH$56,1,'FD mesh'!$B$15+1)*Setup!$B$22</f>
        <v>0</v>
      </c>
      <c r="BG614" s="0" t="n">
        <f aca="false">SUMPRODUCT('FD inverse'!$A$57:$BH$57,'FD mesh'!$B$84:$BI$84,$E613:$BL613)+'FD inverse'!$A$57*$C614/Setup!$B$17+INDEX('FD inverse'!$A$57:$BH$57,1,'FD mesh'!$B$15+1)*Setup!$B$22</f>
        <v>0</v>
      </c>
      <c r="BH614" s="0" t="n">
        <f aca="false">SUMPRODUCT('FD inverse'!$A$58:$BH$58,'FD mesh'!$B$84:$BI$84,$E613:$BL613)+'FD inverse'!$A$58*$C614/Setup!$B$17+INDEX('FD inverse'!$A$58:$BH$58,1,'FD mesh'!$B$15+1)*Setup!$B$22</f>
        <v>0</v>
      </c>
      <c r="BI614" s="0" t="n">
        <f aca="false">SUMPRODUCT('FD inverse'!$A$59:$BH$59,'FD mesh'!$B$84:$BI$84,$E613:$BL613)+'FD inverse'!$A$59*$C614/Setup!$B$17+INDEX('FD inverse'!$A$59:$BH$59,1,'FD mesh'!$B$15+1)*Setup!$B$22</f>
        <v>0</v>
      </c>
      <c r="BJ614" s="0" t="n">
        <f aca="false">SUMPRODUCT('FD inverse'!$A$60:$BH$60,'FD mesh'!$B$84:$BI$84,$E613:$BL613)+'FD inverse'!$A$60*$C614/Setup!$B$17+INDEX('FD inverse'!$A$60:$BH$60,1,'FD mesh'!$B$15+1)*Setup!$B$22</f>
        <v>0</v>
      </c>
      <c r="BK614" s="0" t="n">
        <f aca="false">SUMPRODUCT('FD inverse'!$A$61:$BH$61,'FD mesh'!$B$84:$BI$84,$E613:$BL613)+'FD inverse'!$A$61*$C614/Setup!$B$17+INDEX('FD inverse'!$A$61:$BH$61,1,'FD mesh'!$B$15+1)*Setup!$B$22</f>
        <v>0</v>
      </c>
      <c r="BL614" s="0" t="n">
        <f aca="false">SUMPRODUCT('FD inverse'!$A$62:$BH$62,'FD mesh'!$B$84:$BI$84,$E613:$BL613)+'FD inverse'!$A$62*$C614/Setup!$B$17+INDEX('FD inverse'!$A$62:$BH$62,1,'FD mesh'!$B$15+1)*Setup!$B$22</f>
        <v>0</v>
      </c>
    </row>
    <row r="615" customFormat="false" ht="15" hidden="false" customHeight="false" outlineLevel="0" collapsed="false">
      <c r="A615" s="0" t="n">
        <v>610</v>
      </c>
      <c r="B615" s="0" t="n">
        <f aca="false">A615*Setup!$B$11/3600</f>
        <v>50.8333333333333</v>
      </c>
      <c r="C615" s="0" t="n">
        <f aca="false">Setup!$B$7+Setup!$B$8*COS(2*PI()*(B615-Setup!$B$9)/24)</f>
        <v>20.1851321970071</v>
      </c>
      <c r="D615" s="0" t="n">
        <f aca="false">(C615-E615)/Setup!$B$17</f>
        <v>-9.36582028103623</v>
      </c>
      <c r="E615" s="0" t="n">
        <f aca="false">SUMPRODUCT('FD inverse'!$A$3:$BH$3,'FD mesh'!$B$84:$BI$84,$E614:$BL614)+'FD inverse'!$A$3*$C615/Setup!$B$17+INDEX('FD inverse'!$A$3:$BH$3,1,'FD mesh'!$B$15+1)*Setup!$B$22</f>
        <v>21.4026888335418</v>
      </c>
      <c r="F615" s="0" t="n">
        <f aca="false">SUMPRODUCT('FD inverse'!$A$4:$BH$4,'FD mesh'!$B$84:$BI$84,$E614:$BL614)+'FD inverse'!$A$4*$C615/Setup!$B$17+INDEX('FD inverse'!$A$4:$BH$4,1,'FD mesh'!$B$15+1)*Setup!$B$22</f>
        <v>21.6761441919249</v>
      </c>
      <c r="G615" s="0" t="n">
        <f aca="false">SUMPRODUCT('FD inverse'!$A$5:$BH$5,'FD mesh'!$B$84:$BI$84,$E614:$BL614)+'FD inverse'!$A$5*$C615/Setup!$B$17+INDEX('FD inverse'!$A$5:$BH$5,1,'FD mesh'!$B$15+1)*Setup!$B$22</f>
        <v>21.9393924863945</v>
      </c>
      <c r="H615" s="0" t="n">
        <f aca="false">SUMPRODUCT('FD inverse'!$A$6:$BH$6,'FD mesh'!$B$84:$BI$84,$E614:$BL614)+'FD inverse'!$A$6*$C615/Setup!$B$17+INDEX('FD inverse'!$A$6:$BH$6,1,'FD mesh'!$B$15+1)*Setup!$B$22</f>
        <v>22.8076491184706</v>
      </c>
      <c r="I615" s="0" t="n">
        <f aca="false">SUMPRODUCT('FD inverse'!$A$7:$BH$7,'FD mesh'!$B$84:$BI$84,$E614:$BL614)+'FD inverse'!$A$7*$C615/Setup!$B$17+INDEX('FD inverse'!$A$7:$BH$7,1,'FD mesh'!$B$15+1)*Setup!$B$22</f>
        <v>22.8792629232297</v>
      </c>
      <c r="J615" s="0" t="n">
        <f aca="false">SUMPRODUCT('FD inverse'!$A$8:$BH$8,'FD mesh'!$B$84:$BI$84,$E614:$BL614)+'FD inverse'!$A$8*$C615/Setup!$B$17+INDEX('FD inverse'!$A$8:$BH$8,1,'FD mesh'!$B$15+1)*Setup!$B$22</f>
        <v>22.9406877234299</v>
      </c>
      <c r="K615" s="0" t="n">
        <f aca="false">SUMPRODUCT('FD inverse'!$A$9:$BH$9,'FD mesh'!$B$84:$BI$84,$E614:$BL614)+'FD inverse'!$A$9*$C615/Setup!$B$17+INDEX('FD inverse'!$A$9:$BH$9,1,'FD mesh'!$B$15+1)*Setup!$B$22</f>
        <v>22.9921990725652</v>
      </c>
      <c r="L615" s="0" t="n">
        <f aca="false">SUMPRODUCT('FD inverse'!$A$10:$BH$10,'FD mesh'!$B$84:$BI$84,$E614:$BL614)+'FD inverse'!$A$10*$C615/Setup!$B$17+INDEX('FD inverse'!$A$10:$BH$10,1,'FD mesh'!$B$15+1)*Setup!$B$22</f>
        <v>23.034076316909</v>
      </c>
      <c r="M615" s="0" t="n">
        <f aca="false">SUMPRODUCT('FD inverse'!$A$11:$BH$11,'FD mesh'!$B$84:$BI$84,$E614:$BL614)+'FD inverse'!$A$11*$C615/Setup!$B$17+INDEX('FD inverse'!$A$11:$BH$11,1,'FD mesh'!$B$15+1)*Setup!$B$22</f>
        <v>23.0665898212464</v>
      </c>
      <c r="N615" s="0" t="n">
        <f aca="false">SUMPRODUCT('FD inverse'!$A$12:$BH$12,'FD mesh'!$B$84:$BI$84,$E614:$BL614)+'FD inverse'!$A$12*$C615/Setup!$B$17+INDEX('FD inverse'!$A$12:$BH$12,1,'FD mesh'!$B$15+1)*Setup!$B$22</f>
        <v>23.0899900097295</v>
      </c>
      <c r="O615" s="0" t="n">
        <f aca="false">SUMPRODUCT('FD inverse'!$A$13:$BH$13,'FD mesh'!$B$84:$BI$84,$E614:$BL614)+'FD inverse'!$A$13*$C615/Setup!$B$17+INDEX('FD inverse'!$A$13:$BH$13,1,'FD mesh'!$B$15+1)*Setup!$B$22</f>
        <v>23.1044981779952</v>
      </c>
      <c r="P615" s="0" t="n">
        <f aca="false">SUMPRODUCT('FD inverse'!$A$14:$BH$14,'FD mesh'!$B$84:$BI$84,$E614:$BL614)+'FD inverse'!$A$14*$C615/Setup!$B$17+INDEX('FD inverse'!$A$14:$BH$14,1,'FD mesh'!$B$15+1)*Setup!$B$22</f>
        <v>23.1102990358255</v>
      </c>
      <c r="Q615" s="0" t="n">
        <f aca="false">SUMPRODUCT('FD inverse'!$A$15:$BH$15,'FD mesh'!$B$84:$BI$84,$E614:$BL614)+'FD inverse'!$A$15*$C615/Setup!$B$17+INDEX('FD inverse'!$A$15:$BH$15,1,'FD mesh'!$B$15+1)*Setup!$B$22</f>
        <v>23.1075349442725</v>
      </c>
      <c r="R615" s="0" t="n">
        <f aca="false">SUMPRODUCT('FD inverse'!$A$16:$BH$16,'FD mesh'!$B$84:$BI$84,$E614:$BL614)+'FD inverse'!$A$16*$C615/Setup!$B$17+INDEX('FD inverse'!$A$16:$BH$16,1,'FD mesh'!$B$15+1)*Setup!$B$22</f>
        <v>23.0963018170277</v>
      </c>
      <c r="S615" s="0" t="n">
        <f aca="false">SUMPRODUCT('FD inverse'!$A$17:$BH$17,'FD mesh'!$B$84:$BI$84,$E614:$BL614)+'FD inverse'!$A$17*$C615/Setup!$B$17+INDEX('FD inverse'!$A$17:$BH$17,1,'FD mesh'!$B$15+1)*Setup!$B$22</f>
        <v>22.5955761851381</v>
      </c>
      <c r="T615" s="0" t="n">
        <f aca="false">SUMPRODUCT('FD inverse'!$A$18:$BH$18,'FD mesh'!$B$84:$BI$84,$E614:$BL614)+'FD inverse'!$A$18*$C615/Setup!$B$17+INDEX('FD inverse'!$A$18:$BH$18,1,'FD mesh'!$B$15+1)*Setup!$B$22</f>
        <v>22.0909998848421</v>
      </c>
      <c r="U615" s="0" t="n">
        <f aca="false">SUMPRODUCT('FD inverse'!$A$19:$BH$19,'FD mesh'!$B$84:$BI$84,$E614:$BL614)+'FD inverse'!$A$19*$C615/Setup!$B$17+INDEX('FD inverse'!$A$19:$BH$19,1,'FD mesh'!$B$15+1)*Setup!$B$22</f>
        <v>21.5829108027938</v>
      </c>
      <c r="V615" s="0" t="n">
        <f aca="false">SUMPRODUCT('FD inverse'!$A$20:$BH$20,'FD mesh'!$B$84:$BI$84,$E614:$BL614)+'FD inverse'!$A$20*$C615/Setup!$B$17+INDEX('FD inverse'!$A$20:$BH$20,1,'FD mesh'!$B$15+1)*Setup!$B$22</f>
        <v>21.0716344410171</v>
      </c>
      <c r="W615" s="0" t="n">
        <f aca="false">SUMPRODUCT('FD inverse'!$A$21:$BH$21,'FD mesh'!$B$84:$BI$84,$E614:$BL614)+'FD inverse'!$A$21*$C615/Setup!$B$17+INDEX('FD inverse'!$A$21:$BH$21,1,'FD mesh'!$B$15+1)*Setup!$B$22</f>
        <v>20.5574841736338</v>
      </c>
      <c r="X615" s="0" t="n">
        <f aca="false">SUMPRODUCT('FD inverse'!$A$22:$BH$22,'FD mesh'!$B$84:$BI$84,$E614:$BL614)+'FD inverse'!$A$22*$C615/Setup!$B$17+INDEX('FD inverse'!$A$22:$BH$22,1,'FD mesh'!$B$15+1)*Setup!$B$22</f>
        <v>20.0407616574365</v>
      </c>
      <c r="Y615" s="0" t="n">
        <f aca="false">SUMPRODUCT('FD inverse'!$A$23:$BH$23,'FD mesh'!$B$84:$BI$84,$E614:$BL614)+'FD inverse'!$A$23*$C615/Setup!$B$17+INDEX('FD inverse'!$A$23:$BH$23,1,'FD mesh'!$B$15+1)*Setup!$B$22</f>
        <v>19.5217573816843</v>
      </c>
      <c r="Z615" s="0" t="n">
        <f aca="false">SUMPRODUCT('FD inverse'!$A$24:$BH$24,'FD mesh'!$B$84:$BI$84,$E614:$BL614)+'FD inverse'!$A$24*$C615/Setup!$B$17+INDEX('FD inverse'!$A$24:$BH$24,1,'FD mesh'!$B$15+1)*Setup!$B$22</f>
        <v>19.0007513429671</v>
      </c>
      <c r="AA615" s="0" t="n">
        <f aca="false">SUMPRODUCT('FD inverse'!$A$25:$BH$25,'FD mesh'!$B$84:$BI$84,$E614:$BL614)+'FD inverse'!$A$25*$C615/Setup!$B$17+INDEX('FD inverse'!$A$25:$BH$25,1,'FD mesh'!$B$15+1)*Setup!$B$22</f>
        <v>18.4780138314342</v>
      </c>
      <c r="AB615" s="0" t="n">
        <f aca="false">SUMPRODUCT('FD inverse'!$A$26:$BH$26,'FD mesh'!$B$84:$BI$84,$E614:$BL614)+'FD inverse'!$A$26*$C615/Setup!$B$17+INDEX('FD inverse'!$A$26:$BH$26,1,'FD mesh'!$B$15+1)*Setup!$B$22</f>
        <v>17.9538063151026</v>
      </c>
      <c r="AC615" s="0" t="n">
        <f aca="false">SUMPRODUCT('FD inverse'!$A$27:$BH$27,'FD mesh'!$B$84:$BI$84,$E614:$BL614)+'FD inverse'!$A$27*$C615/Setup!$B$17+INDEX('FD inverse'!$A$27:$BH$27,1,'FD mesh'!$B$15+1)*Setup!$B$22</f>
        <v>17.4283824093491</v>
      </c>
      <c r="AD615" s="0" t="n">
        <f aca="false">SUMPRODUCT('FD inverse'!$A$28:$BH$28,'FD mesh'!$B$84:$BI$84,$E614:$BL614)+'FD inverse'!$A$28*$C615/Setup!$B$17+INDEX('FD inverse'!$A$28:$BH$28,1,'FD mesh'!$B$15+1)*Setup!$B$22</f>
        <v>16.9019889190446</v>
      </c>
      <c r="AE615" s="0" t="n">
        <f aca="false">SUMPRODUCT('FD inverse'!$A$29:$BH$29,'FD mesh'!$B$84:$BI$84,$E614:$BL614)+'FD inverse'!$A$29*$C615/Setup!$B$17+INDEX('FD inverse'!$A$29:$BH$29,1,'FD mesh'!$B$15+1)*Setup!$B$22</f>
        <v>16.3748669411038</v>
      </c>
      <c r="AF615" s="0" t="n">
        <f aca="false">SUMPRODUCT('FD inverse'!$A$30:$BH$30,'FD mesh'!$B$84:$BI$84,$E614:$BL614)+'FD inverse'!$A$30*$C615/Setup!$B$17+INDEX('FD inverse'!$A$30:$BH$30,1,'FD mesh'!$B$15+1)*Setup!$B$22</f>
        <v>15.8472530154959</v>
      </c>
      <c r="AG615" s="0" t="n">
        <f aca="false">SUMPRODUCT('FD inverse'!$A$31:$BH$31,'FD mesh'!$B$84:$BI$84,$E614:$BL614)+'FD inverse'!$A$31*$C615/Setup!$B$17+INDEX('FD inverse'!$A$31:$BH$31,1,'FD mesh'!$B$15+1)*Setup!$B$22</f>
        <v>15.3193803129903</v>
      </c>
      <c r="AH615" s="0" t="n">
        <f aca="false">SUMPRODUCT('FD inverse'!$A$32:$BH$32,'FD mesh'!$B$84:$BI$84,$E614:$BL614)+'FD inverse'!$A$32*$C615/Setup!$B$17+INDEX('FD inverse'!$A$32:$BH$32,1,'FD mesh'!$B$15+1)*Setup!$B$22</f>
        <v>15.2971066698014</v>
      </c>
      <c r="AI615" s="0" t="n">
        <f aca="false">SUMPRODUCT('FD inverse'!$A$33:$BH$33,'FD mesh'!$B$84:$BI$84,$E614:$BL614)+'FD inverse'!$A$33*$C615/Setup!$B$17+INDEX('FD inverse'!$A$33:$BH$33,1,'FD mesh'!$B$15+1)*Setup!$B$22</f>
        <v>15.2748006107771</v>
      </c>
      <c r="AJ615" s="0" t="n">
        <f aca="false">SUMPRODUCT('FD inverse'!$A$34:$BH$34,'FD mesh'!$B$84:$BI$84,$E614:$BL614)+'FD inverse'!$A$34*$C615/Setup!$B$17+INDEX('FD inverse'!$A$34:$BH$34,1,'FD mesh'!$B$15+1)*Setup!$B$22</f>
        <v>15.2524748851486</v>
      </c>
      <c r="AK615" s="0" t="n">
        <f aca="false">SUMPRODUCT('FD inverse'!$A$35:$BH$35,'FD mesh'!$B$84:$BI$84,$E614:$BL614)+'FD inverse'!$A$35*$C615/Setup!$B$17+INDEX('FD inverse'!$A$35:$BH$35,1,'FD mesh'!$B$15+1)*Setup!$B$22</f>
        <v>15.2301398206913</v>
      </c>
      <c r="AL615" s="0" t="n">
        <f aca="false">SUMPRODUCT('FD inverse'!$A$36:$BH$36,'FD mesh'!$B$84:$BI$84,$E614:$BL614)+'FD inverse'!$A$36*$C615/Setup!$B$17+INDEX('FD inverse'!$A$36:$BH$36,1,'FD mesh'!$B$15+1)*Setup!$B$22</f>
        <v>15.207803501672</v>
      </c>
      <c r="AM615" s="0" t="n">
        <f aca="false">SUMPRODUCT('FD inverse'!$A$37:$BH$37,'FD mesh'!$B$84:$BI$84,$E614:$BL614)+'FD inverse'!$A$37*$C615/Setup!$B$17+INDEX('FD inverse'!$A$37:$BH$37,1,'FD mesh'!$B$15+1)*Setup!$B$22</f>
        <v>15.1854719534023</v>
      </c>
      <c r="AN615" s="0" t="n">
        <f aca="false">SUMPRODUCT('FD inverse'!$A$38:$BH$38,'FD mesh'!$B$84:$BI$84,$E614:$BL614)+'FD inverse'!$A$38*$C615/Setup!$B$17+INDEX('FD inverse'!$A$38:$BH$38,1,'FD mesh'!$B$15+1)*Setup!$B$22</f>
        <v>15.1631493319734</v>
      </c>
      <c r="AO615" s="0" t="n">
        <f aca="false">SUMPRODUCT('FD inverse'!$A$39:$BH$39,'FD mesh'!$B$84:$BI$84,$E614:$BL614)+'FD inverse'!$A$39*$C615/Setup!$B$17+INDEX('FD inverse'!$A$39:$BH$39,1,'FD mesh'!$B$15+1)*Setup!$B$22</f>
        <v>15.1408381179888</v>
      </c>
      <c r="AP615" s="0" t="n">
        <f aca="false">SUMPRODUCT('FD inverse'!$A$40:$BH$40,'FD mesh'!$B$84:$BI$84,$E614:$BL614)+'FD inverse'!$A$40*$C615/Setup!$B$17+INDEX('FD inverse'!$A$40:$BH$40,1,'FD mesh'!$B$15+1)*Setup!$B$22</f>
        <v>15.1185393133275</v>
      </c>
      <c r="AQ615" s="0" t="n">
        <f aca="false">SUMPRODUCT('FD inverse'!$A$41:$BH$41,'FD mesh'!$B$84:$BI$84,$E614:$BL614)+'FD inverse'!$A$41*$C615/Setup!$B$17+INDEX('FD inverse'!$A$41:$BH$41,1,'FD mesh'!$B$15+1)*Setup!$B$22</f>
        <v>15.096252640162</v>
      </c>
      <c r="AR615" s="0" t="n">
        <f aca="false">SUMPRODUCT('FD inverse'!$A$42:$BH$42,'FD mesh'!$B$84:$BI$84,$E614:$BL614)+'FD inverse'!$A$42*$C615/Setup!$B$17+INDEX('FD inverse'!$A$42:$BH$42,1,'FD mesh'!$B$15+1)*Setup!$B$22</f>
        <v>15.0739767416282</v>
      </c>
      <c r="AS615" s="0" t="n">
        <f aca="false">SUMPRODUCT('FD inverse'!$A$43:$BH$43,'FD mesh'!$B$84:$BI$84,$E614:$BL614)+'FD inverse'!$A$43*$C615/Setup!$B$17+INDEX('FD inverse'!$A$43:$BH$43,1,'FD mesh'!$B$15+1)*Setup!$B$22</f>
        <v>0</v>
      </c>
      <c r="AT615" s="0" t="n">
        <f aca="false">SUMPRODUCT('FD inverse'!$A$44:$BH$44,'FD mesh'!$B$84:$BI$84,$E614:$BL614)+'FD inverse'!$A$44*$C615/Setup!$B$17+INDEX('FD inverse'!$A$44:$BH$44,1,'FD mesh'!$B$15+1)*Setup!$B$22</f>
        <v>0</v>
      </c>
      <c r="AU615" s="0" t="n">
        <f aca="false">SUMPRODUCT('FD inverse'!$A$45:$BH$45,'FD mesh'!$B$84:$BI$84,$E614:$BL614)+'FD inverse'!$A$45*$C615/Setup!$B$17+INDEX('FD inverse'!$A$45:$BH$45,1,'FD mesh'!$B$15+1)*Setup!$B$22</f>
        <v>0</v>
      </c>
      <c r="AV615" s="0" t="n">
        <f aca="false">SUMPRODUCT('FD inverse'!$A$46:$BH$46,'FD mesh'!$B$84:$BI$84,$E614:$BL614)+'FD inverse'!$A$46*$C615/Setup!$B$17+INDEX('FD inverse'!$A$46:$BH$46,1,'FD mesh'!$B$15+1)*Setup!$B$22</f>
        <v>0</v>
      </c>
      <c r="AW615" s="0" t="n">
        <f aca="false">SUMPRODUCT('FD inverse'!$A$47:$BH$47,'FD mesh'!$B$84:$BI$84,$E614:$BL614)+'FD inverse'!$A$47*$C615/Setup!$B$17+INDEX('FD inverse'!$A$47:$BH$47,1,'FD mesh'!$B$15+1)*Setup!$B$22</f>
        <v>0</v>
      </c>
      <c r="AX615" s="0" t="n">
        <f aca="false">SUMPRODUCT('FD inverse'!$A$48:$BH$48,'FD mesh'!$B$84:$BI$84,$E614:$BL614)+'FD inverse'!$A$48*$C615/Setup!$B$17+INDEX('FD inverse'!$A$48:$BH$48,1,'FD mesh'!$B$15+1)*Setup!$B$22</f>
        <v>0</v>
      </c>
      <c r="AY615" s="0" t="n">
        <f aca="false">SUMPRODUCT('FD inverse'!$A$49:$BH$49,'FD mesh'!$B$84:$BI$84,$E614:$BL614)+'FD inverse'!$A$49*$C615/Setup!$B$17+INDEX('FD inverse'!$A$49:$BH$49,1,'FD mesh'!$B$15+1)*Setup!$B$22</f>
        <v>0</v>
      </c>
      <c r="AZ615" s="0" t="n">
        <f aca="false">SUMPRODUCT('FD inverse'!$A$50:$BH$50,'FD mesh'!$B$84:$BI$84,$E614:$BL614)+'FD inverse'!$A$50*$C615/Setup!$B$17+INDEX('FD inverse'!$A$50:$BH$50,1,'FD mesh'!$B$15+1)*Setup!$B$22</f>
        <v>0</v>
      </c>
      <c r="BA615" s="0" t="n">
        <f aca="false">SUMPRODUCT('FD inverse'!$A$51:$BH$51,'FD mesh'!$B$84:$BI$84,$E614:$BL614)+'FD inverse'!$A$51*$C615/Setup!$B$17+INDEX('FD inverse'!$A$51:$BH$51,1,'FD mesh'!$B$15+1)*Setup!$B$22</f>
        <v>0</v>
      </c>
      <c r="BB615" s="0" t="n">
        <f aca="false">SUMPRODUCT('FD inverse'!$A$52:$BH$52,'FD mesh'!$B$84:$BI$84,$E614:$BL614)+'FD inverse'!$A$52*$C615/Setup!$B$17+INDEX('FD inverse'!$A$52:$BH$52,1,'FD mesh'!$B$15+1)*Setup!$B$22</f>
        <v>0</v>
      </c>
      <c r="BC615" s="0" t="n">
        <f aca="false">SUMPRODUCT('FD inverse'!$A$53:$BH$53,'FD mesh'!$B$84:$BI$84,$E614:$BL614)+'FD inverse'!$A$53*$C615/Setup!$B$17+INDEX('FD inverse'!$A$53:$BH$53,1,'FD mesh'!$B$15+1)*Setup!$B$22</f>
        <v>0</v>
      </c>
      <c r="BD615" s="0" t="n">
        <f aca="false">SUMPRODUCT('FD inverse'!$A$54:$BH$54,'FD mesh'!$B$84:$BI$84,$E614:$BL614)+'FD inverse'!$A$54*$C615/Setup!$B$17+INDEX('FD inverse'!$A$54:$BH$54,1,'FD mesh'!$B$15+1)*Setup!$B$22</f>
        <v>0</v>
      </c>
      <c r="BE615" s="0" t="n">
        <f aca="false">SUMPRODUCT('FD inverse'!$A$55:$BH$55,'FD mesh'!$B$84:$BI$84,$E614:$BL614)+'FD inverse'!$A$55*$C615/Setup!$B$17+INDEX('FD inverse'!$A$55:$BH$55,1,'FD mesh'!$B$15+1)*Setup!$B$22</f>
        <v>0</v>
      </c>
      <c r="BF615" s="0" t="n">
        <f aca="false">SUMPRODUCT('FD inverse'!$A$56:$BH$56,'FD mesh'!$B$84:$BI$84,$E614:$BL614)+'FD inverse'!$A$56*$C615/Setup!$B$17+INDEX('FD inverse'!$A$56:$BH$56,1,'FD mesh'!$B$15+1)*Setup!$B$22</f>
        <v>0</v>
      </c>
      <c r="BG615" s="0" t="n">
        <f aca="false">SUMPRODUCT('FD inverse'!$A$57:$BH$57,'FD mesh'!$B$84:$BI$84,$E614:$BL614)+'FD inverse'!$A$57*$C615/Setup!$B$17+INDEX('FD inverse'!$A$57:$BH$57,1,'FD mesh'!$B$15+1)*Setup!$B$22</f>
        <v>0</v>
      </c>
      <c r="BH615" s="0" t="n">
        <f aca="false">SUMPRODUCT('FD inverse'!$A$58:$BH$58,'FD mesh'!$B$84:$BI$84,$E614:$BL614)+'FD inverse'!$A$58*$C615/Setup!$B$17+INDEX('FD inverse'!$A$58:$BH$58,1,'FD mesh'!$B$15+1)*Setup!$B$22</f>
        <v>0</v>
      </c>
      <c r="BI615" s="0" t="n">
        <f aca="false">SUMPRODUCT('FD inverse'!$A$59:$BH$59,'FD mesh'!$B$84:$BI$84,$E614:$BL614)+'FD inverse'!$A$59*$C615/Setup!$B$17+INDEX('FD inverse'!$A$59:$BH$59,1,'FD mesh'!$B$15+1)*Setup!$B$22</f>
        <v>0</v>
      </c>
      <c r="BJ615" s="0" t="n">
        <f aca="false">SUMPRODUCT('FD inverse'!$A$60:$BH$60,'FD mesh'!$B$84:$BI$84,$E614:$BL614)+'FD inverse'!$A$60*$C615/Setup!$B$17+INDEX('FD inverse'!$A$60:$BH$60,1,'FD mesh'!$B$15+1)*Setup!$B$22</f>
        <v>0</v>
      </c>
      <c r="BK615" s="0" t="n">
        <f aca="false">SUMPRODUCT('FD inverse'!$A$61:$BH$61,'FD mesh'!$B$84:$BI$84,$E614:$BL614)+'FD inverse'!$A$61*$C615/Setup!$B$17+INDEX('FD inverse'!$A$61:$BH$61,1,'FD mesh'!$B$15+1)*Setup!$B$22</f>
        <v>0</v>
      </c>
      <c r="BL615" s="0" t="n">
        <f aca="false">SUMPRODUCT('FD inverse'!$A$62:$BH$62,'FD mesh'!$B$84:$BI$84,$E614:$BL614)+'FD inverse'!$A$62*$C615/Setup!$B$17+INDEX('FD inverse'!$A$62:$BH$62,1,'FD mesh'!$B$15+1)*Setup!$B$22</f>
        <v>0</v>
      </c>
    </row>
    <row r="616" customFormat="false" ht="15" hidden="false" customHeight="false" outlineLevel="0" collapsed="false">
      <c r="A616" s="0" t="n">
        <v>611</v>
      </c>
      <c r="B616" s="0" t="n">
        <f aca="false">A616*Setup!$B$11/3600</f>
        <v>50.9166666666667</v>
      </c>
      <c r="C616" s="0" t="n">
        <f aca="false">Setup!$B$7+Setup!$B$8*COS(2*PI()*(B616-Setup!$B$9)/24)</f>
        <v>20.1598005824563</v>
      </c>
      <c r="D616" s="0" t="n">
        <f aca="false">(C616-E616)/Setup!$B$17</f>
        <v>-9.38111517678278</v>
      </c>
      <c r="E616" s="0" t="n">
        <f aca="false">SUMPRODUCT('FD inverse'!$A$3:$BH$3,'FD mesh'!$B$84:$BI$84,$E615:$BL615)+'FD inverse'!$A$3*$C616/Setup!$B$17+INDEX('FD inverse'!$A$3:$BH$3,1,'FD mesh'!$B$15+1)*Setup!$B$22</f>
        <v>21.3793455554381</v>
      </c>
      <c r="F616" s="0" t="n">
        <f aca="false">SUMPRODUCT('FD inverse'!$A$4:$BH$4,'FD mesh'!$B$84:$BI$84,$E615:$BL615)+'FD inverse'!$A$4*$C616/Setup!$B$17+INDEX('FD inverse'!$A$4:$BH$4,1,'FD mesh'!$B$15+1)*Setup!$B$22</f>
        <v>21.6534795963292</v>
      </c>
      <c r="G616" s="0" t="n">
        <f aca="false">SUMPRODUCT('FD inverse'!$A$5:$BH$5,'FD mesh'!$B$84:$BI$84,$E615:$BL615)+'FD inverse'!$A$5*$C616/Setup!$B$17+INDEX('FD inverse'!$A$5:$BH$5,1,'FD mesh'!$B$15+1)*Setup!$B$22</f>
        <v>21.9177765731598</v>
      </c>
      <c r="H616" s="0" t="n">
        <f aca="false">SUMPRODUCT('FD inverse'!$A$6:$BH$6,'FD mesh'!$B$84:$BI$84,$E615:$BL615)+'FD inverse'!$A$6*$C616/Setup!$B$17+INDEX('FD inverse'!$A$6:$BH$6,1,'FD mesh'!$B$15+1)*Setup!$B$22</f>
        <v>22.79005281191</v>
      </c>
      <c r="I616" s="0" t="n">
        <f aca="false">SUMPRODUCT('FD inverse'!$A$7:$BH$7,'FD mesh'!$B$84:$BI$84,$E615:$BL615)+'FD inverse'!$A$7*$C616/Setup!$B$17+INDEX('FD inverse'!$A$7:$BH$7,1,'FD mesh'!$B$15+1)*Setup!$B$22</f>
        <v>22.8620547485073</v>
      </c>
      <c r="J616" s="0" t="n">
        <f aca="false">SUMPRODUCT('FD inverse'!$A$8:$BH$8,'FD mesh'!$B$84:$BI$84,$E615:$BL615)+'FD inverse'!$A$8*$C616/Setup!$B$17+INDEX('FD inverse'!$A$8:$BH$8,1,'FD mesh'!$B$15+1)*Setup!$B$22</f>
        <v>22.923904369634</v>
      </c>
      <c r="K616" s="0" t="n">
        <f aca="false">SUMPRODUCT('FD inverse'!$A$9:$BH$9,'FD mesh'!$B$84:$BI$84,$E615:$BL615)+'FD inverse'!$A$9*$C616/Setup!$B$17+INDEX('FD inverse'!$A$9:$BH$9,1,'FD mesh'!$B$15+1)*Setup!$B$22</f>
        <v>22.9758523071054</v>
      </c>
      <c r="L616" s="0" t="n">
        <f aca="false">SUMPRODUCT('FD inverse'!$A$10:$BH$10,'FD mesh'!$B$84:$BI$84,$E615:$BL615)+'FD inverse'!$A$10*$C616/Setup!$B$17+INDEX('FD inverse'!$A$10:$BH$10,1,'FD mesh'!$B$15+1)*Setup!$B$22</f>
        <v>23.018156135161</v>
      </c>
      <c r="M616" s="0" t="n">
        <f aca="false">SUMPRODUCT('FD inverse'!$A$11:$BH$11,'FD mesh'!$B$84:$BI$84,$E615:$BL615)+'FD inverse'!$A$11*$C616/Setup!$B$17+INDEX('FD inverse'!$A$11:$BH$11,1,'FD mesh'!$B$15+1)*Setup!$B$22</f>
        <v>23.0510675256073</v>
      </c>
      <c r="N616" s="0" t="n">
        <f aca="false">SUMPRODUCT('FD inverse'!$A$12:$BH$12,'FD mesh'!$B$84:$BI$84,$E615:$BL615)+'FD inverse'!$A$12*$C616/Setup!$B$17+INDEX('FD inverse'!$A$12:$BH$12,1,'FD mesh'!$B$15+1)*Setup!$B$22</f>
        <v>23.0748212195113</v>
      </c>
      <c r="O616" s="0" t="n">
        <f aca="false">SUMPRODUCT('FD inverse'!$A$13:$BH$13,'FD mesh'!$B$84:$BI$84,$E615:$BL615)+'FD inverse'!$A$13*$C616/Setup!$B$17+INDEX('FD inverse'!$A$13:$BH$13,1,'FD mesh'!$B$15+1)*Setup!$B$22</f>
        <v>23.0896257746435</v>
      </c>
      <c r="P616" s="0" t="n">
        <f aca="false">SUMPRODUCT('FD inverse'!$A$14:$BH$14,'FD mesh'!$B$84:$BI$84,$E615:$BL615)+'FD inverse'!$A$14*$C616/Setup!$B$17+INDEX('FD inverse'!$A$14:$BH$14,1,'FD mesh'!$B$15+1)*Setup!$B$22</f>
        <v>23.0956560505122</v>
      </c>
      <c r="Q616" s="0" t="n">
        <f aca="false">SUMPRODUCT('FD inverse'!$A$15:$BH$15,'FD mesh'!$B$84:$BI$84,$E615:$BL615)+'FD inverse'!$A$15*$C616/Setup!$B$17+INDEX('FD inverse'!$A$15:$BH$15,1,'FD mesh'!$B$15+1)*Setup!$B$22</f>
        <v>23.0930473969925</v>
      </c>
      <c r="R616" s="0" t="n">
        <f aca="false">SUMPRODUCT('FD inverse'!$A$16:$BH$16,'FD mesh'!$B$84:$BI$84,$E615:$BL615)+'FD inverse'!$A$16*$C616/Setup!$B$17+INDEX('FD inverse'!$A$16:$BH$16,1,'FD mesh'!$B$15+1)*Setup!$B$22</f>
        <v>23.0818915179389</v>
      </c>
      <c r="S616" s="0" t="n">
        <f aca="false">SUMPRODUCT('FD inverse'!$A$17:$BH$17,'FD mesh'!$B$84:$BI$84,$E615:$BL615)+'FD inverse'!$A$17*$C616/Setup!$B$17+INDEX('FD inverse'!$A$17:$BH$17,1,'FD mesh'!$B$15+1)*Setup!$B$22</f>
        <v>22.5823546779249</v>
      </c>
      <c r="T616" s="0" t="n">
        <f aca="false">SUMPRODUCT('FD inverse'!$A$18:$BH$18,'FD mesh'!$B$84:$BI$84,$E615:$BL615)+'FD inverse'!$A$18*$C616/Setup!$B$17+INDEX('FD inverse'!$A$18:$BH$18,1,'FD mesh'!$B$15+1)*Setup!$B$22</f>
        <v>22.0789269372168</v>
      </c>
      <c r="U616" s="0" t="n">
        <f aca="false">SUMPRODUCT('FD inverse'!$A$19:$BH$19,'FD mesh'!$B$84:$BI$84,$E615:$BL615)+'FD inverse'!$A$19*$C616/Setup!$B$17+INDEX('FD inverse'!$A$19:$BH$19,1,'FD mesh'!$B$15+1)*Setup!$B$22</f>
        <v>21.5719463004932</v>
      </c>
      <c r="V616" s="0" t="n">
        <f aca="false">SUMPRODUCT('FD inverse'!$A$20:$BH$20,'FD mesh'!$B$84:$BI$84,$E615:$BL615)+'FD inverse'!$A$20*$C616/Setup!$B$17+INDEX('FD inverse'!$A$20:$BH$20,1,'FD mesh'!$B$15+1)*Setup!$B$22</f>
        <v>21.0617389673783</v>
      </c>
      <c r="W616" s="0" t="n">
        <f aca="false">SUMPRODUCT('FD inverse'!$A$21:$BH$21,'FD mesh'!$B$84:$BI$84,$E615:$BL615)+'FD inverse'!$A$21*$C616/Setup!$B$17+INDEX('FD inverse'!$A$21:$BH$21,1,'FD mesh'!$B$15+1)*Setup!$B$22</f>
        <v>20.5486195377354</v>
      </c>
      <c r="X616" s="0" t="n">
        <f aca="false">SUMPRODUCT('FD inverse'!$A$22:$BH$22,'FD mesh'!$B$84:$BI$84,$E615:$BL615)+'FD inverse'!$A$22*$C616/Setup!$B$17+INDEX('FD inverse'!$A$22:$BH$22,1,'FD mesh'!$B$15+1)*Setup!$B$22</f>
        <v>20.0328913723853</v>
      </c>
      <c r="Y616" s="0" t="n">
        <f aca="false">SUMPRODUCT('FD inverse'!$A$23:$BH$23,'FD mesh'!$B$84:$BI$84,$E615:$BL615)+'FD inverse'!$A$23*$C616/Setup!$B$17+INDEX('FD inverse'!$A$23:$BH$23,1,'FD mesh'!$B$15+1)*Setup!$B$22</f>
        <v>19.5148470945773</v>
      </c>
      <c r="Z616" s="0" t="n">
        <f aca="false">SUMPRODUCT('FD inverse'!$A$24:$BH$24,'FD mesh'!$B$84:$BI$84,$E615:$BL615)+'FD inverse'!$A$24*$C616/Setup!$B$17+INDEX('FD inverse'!$A$24:$BH$24,1,'FD mesh'!$B$15+1)*Setup!$B$22</f>
        <v>18.9947692179921</v>
      </c>
      <c r="AA616" s="0" t="n">
        <f aca="false">SUMPRODUCT('FD inverse'!$A$25:$BH$25,'FD mesh'!$B$84:$BI$84,$E615:$BL615)+'FD inverse'!$A$25*$C616/Setup!$B$17+INDEX('FD inverse'!$A$25:$BH$25,1,'FD mesh'!$B$15+1)*Setup!$B$22</f>
        <v>18.4729308874857</v>
      </c>
      <c r="AB616" s="0" t="n">
        <f aca="false">SUMPRODUCT('FD inverse'!$A$26:$BH$26,'FD mesh'!$B$84:$BI$84,$E615:$BL615)+'FD inverse'!$A$26*$C616/Setup!$B$17+INDEX('FD inverse'!$A$26:$BH$26,1,'FD mesh'!$B$15+1)*Setup!$B$22</f>
        <v>17.9495967191887</v>
      </c>
      <c r="AC616" s="0" t="n">
        <f aca="false">SUMPRODUCT('FD inverse'!$A$27:$BH$27,'FD mesh'!$B$84:$BI$84,$E615:$BL615)+'FD inverse'!$A$27*$C616/Setup!$B$17+INDEX('FD inverse'!$A$27:$BH$27,1,'FD mesh'!$B$15+1)*Setup!$B$22</f>
        <v>17.4250237269513</v>
      </c>
      <c r="AD616" s="0" t="n">
        <f aca="false">SUMPRODUCT('FD inverse'!$A$28:$BH$28,'FD mesh'!$B$84:$BI$84,$E615:$BL615)+'FD inverse'!$A$28*$C616/Setup!$B$17+INDEX('FD inverse'!$A$28:$BH$28,1,'FD mesh'!$B$15+1)*Setup!$B$22</f>
        <v>16.8994623224655</v>
      </c>
      <c r="AE616" s="0" t="n">
        <f aca="false">SUMPRODUCT('FD inverse'!$A$29:$BH$29,'FD mesh'!$B$84:$BI$84,$E615:$BL615)+'FD inverse'!$A$29*$C616/Setup!$B$17+INDEX('FD inverse'!$A$29:$BH$29,1,'FD mesh'!$B$15+1)*Setup!$B$22</f>
        <v>16.3731573767007</v>
      </c>
      <c r="AF616" s="0" t="n">
        <f aca="false">SUMPRODUCT('FD inverse'!$A$30:$BH$30,'FD mesh'!$B$84:$BI$84,$E615:$BL615)+'FD inverse'!$A$30*$C616/Setup!$B$17+INDEX('FD inverse'!$A$30:$BH$30,1,'FD mesh'!$B$15+1)*Setup!$B$22</f>
        <v>15.8463493305544</v>
      </c>
      <c r="AG616" s="0" t="n">
        <f aca="false">SUMPRODUCT('FD inverse'!$A$31:$BH$31,'FD mesh'!$B$84:$BI$84,$E615:$BL615)+'FD inverse'!$A$31*$C616/Setup!$B$17+INDEX('FD inverse'!$A$31:$BH$31,1,'FD mesh'!$B$15+1)*Setup!$B$22</f>
        <v>15.3192753428396</v>
      </c>
      <c r="AH616" s="0" t="n">
        <f aca="false">SUMPRODUCT('FD inverse'!$A$32:$BH$32,'FD mesh'!$B$84:$BI$84,$E615:$BL615)+'FD inverse'!$A$32*$C616/Setup!$B$17+INDEX('FD inverse'!$A$32:$BH$32,1,'FD mesh'!$B$15+1)*Setup!$B$22</f>
        <v>15.2970326074877</v>
      </c>
      <c r="AI616" s="0" t="n">
        <f aca="false">SUMPRODUCT('FD inverse'!$A$33:$BH$33,'FD mesh'!$B$84:$BI$84,$E615:$BL615)+'FD inverse'!$A$33*$C616/Setup!$B$17+INDEX('FD inverse'!$A$33:$BH$33,1,'FD mesh'!$B$15+1)*Setup!$B$22</f>
        <v>15.2747523800867</v>
      </c>
      <c r="AJ616" s="0" t="n">
        <f aca="false">SUMPRODUCT('FD inverse'!$A$34:$BH$34,'FD mesh'!$B$84:$BI$84,$E615:$BL615)+'FD inverse'!$A$34*$C616/Setup!$B$17+INDEX('FD inverse'!$A$34:$BH$34,1,'FD mesh'!$B$15+1)*Setup!$B$22</f>
        <v>15.2524477371994</v>
      </c>
      <c r="AK616" s="0" t="n">
        <f aca="false">SUMPRODUCT('FD inverse'!$A$35:$BH$35,'FD mesh'!$B$84:$BI$84,$E615:$BL615)+'FD inverse'!$A$35*$C616/Setup!$B$17+INDEX('FD inverse'!$A$35:$BH$35,1,'FD mesh'!$B$15+1)*Setup!$B$22</f>
        <v>15.2301293513948</v>
      </c>
      <c r="AL616" s="0" t="n">
        <f aca="false">SUMPRODUCT('FD inverse'!$A$36:$BH$36,'FD mesh'!$B$84:$BI$84,$E615:$BL615)+'FD inverse'!$A$36*$C616/Setup!$B$17+INDEX('FD inverse'!$A$36:$BH$36,1,'FD mesh'!$B$15+1)*Setup!$B$22</f>
        <v>15.2078056657913</v>
      </c>
      <c r="AM616" s="0" t="n">
        <f aca="false">SUMPRODUCT('FD inverse'!$A$37:$BH$37,'FD mesh'!$B$84:$BI$84,$E615:$BL615)+'FD inverse'!$A$37*$C616/Setup!$B$17+INDEX('FD inverse'!$A$37:$BH$37,1,'FD mesh'!$B$15+1)*Setup!$B$22</f>
        <v>15.1854830757148</v>
      </c>
      <c r="AN616" s="0" t="n">
        <f aca="false">SUMPRODUCT('FD inverse'!$A$38:$BH$38,'FD mesh'!$B$84:$BI$84,$E615:$BL615)+'FD inverse'!$A$38*$C616/Setup!$B$17+INDEX('FD inverse'!$A$38:$BH$38,1,'FD mesh'!$B$15+1)*Setup!$B$22</f>
        <v>15.1631661160091</v>
      </c>
      <c r="AO616" s="0" t="n">
        <f aca="false">SUMPRODUCT('FD inverse'!$A$39:$BH$39,'FD mesh'!$B$84:$BI$84,$E615:$BL615)+'FD inverse'!$A$39*$C616/Setup!$B$17+INDEX('FD inverse'!$A$39:$BH$39,1,'FD mesh'!$B$15+1)*Setup!$B$22</f>
        <v>15.1408576527688</v>
      </c>
      <c r="AP616" s="0" t="n">
        <f aca="false">SUMPRODUCT('FD inverse'!$A$40:$BH$40,'FD mesh'!$B$84:$BI$84,$E615:$BL615)+'FD inverse'!$A$40*$C616/Setup!$B$17+INDEX('FD inverse'!$A$40:$BH$40,1,'FD mesh'!$B$15+1)*Setup!$B$22</f>
        <v>15.1185590784842</v>
      </c>
      <c r="AQ616" s="0" t="n">
        <f aca="false">SUMPRODUCT('FD inverse'!$A$41:$BH$41,'FD mesh'!$B$84:$BI$84,$E615:$BL615)+'FD inverse'!$A$41*$C616/Setup!$B$17+INDEX('FD inverse'!$A$41:$BH$41,1,'FD mesh'!$B$15+1)*Setup!$B$22</f>
        <v>15.0962705097773</v>
      </c>
      <c r="AR616" s="0" t="n">
        <f aca="false">SUMPRODUCT('FD inverse'!$A$42:$BH$42,'FD mesh'!$B$84:$BI$84,$E615:$BL615)+'FD inverse'!$A$42*$C616/Setup!$B$17+INDEX('FD inverse'!$A$42:$BH$42,1,'FD mesh'!$B$15+1)*Setup!$B$22</f>
        <v>15.0739909870812</v>
      </c>
      <c r="AS616" s="0" t="n">
        <f aca="false">SUMPRODUCT('FD inverse'!$A$43:$BH$43,'FD mesh'!$B$84:$BI$84,$E615:$BL615)+'FD inverse'!$A$43*$C616/Setup!$B$17+INDEX('FD inverse'!$A$43:$BH$43,1,'FD mesh'!$B$15+1)*Setup!$B$22</f>
        <v>0</v>
      </c>
      <c r="AT616" s="0" t="n">
        <f aca="false">SUMPRODUCT('FD inverse'!$A$44:$BH$44,'FD mesh'!$B$84:$BI$84,$E615:$BL615)+'FD inverse'!$A$44*$C616/Setup!$B$17+INDEX('FD inverse'!$A$44:$BH$44,1,'FD mesh'!$B$15+1)*Setup!$B$22</f>
        <v>0</v>
      </c>
      <c r="AU616" s="0" t="n">
        <f aca="false">SUMPRODUCT('FD inverse'!$A$45:$BH$45,'FD mesh'!$B$84:$BI$84,$E615:$BL615)+'FD inverse'!$A$45*$C616/Setup!$B$17+INDEX('FD inverse'!$A$45:$BH$45,1,'FD mesh'!$B$15+1)*Setup!$B$22</f>
        <v>0</v>
      </c>
      <c r="AV616" s="0" t="n">
        <f aca="false">SUMPRODUCT('FD inverse'!$A$46:$BH$46,'FD mesh'!$B$84:$BI$84,$E615:$BL615)+'FD inverse'!$A$46*$C616/Setup!$B$17+INDEX('FD inverse'!$A$46:$BH$46,1,'FD mesh'!$B$15+1)*Setup!$B$22</f>
        <v>0</v>
      </c>
      <c r="AW616" s="0" t="n">
        <f aca="false">SUMPRODUCT('FD inverse'!$A$47:$BH$47,'FD mesh'!$B$84:$BI$84,$E615:$BL615)+'FD inverse'!$A$47*$C616/Setup!$B$17+INDEX('FD inverse'!$A$47:$BH$47,1,'FD mesh'!$B$15+1)*Setup!$B$22</f>
        <v>0</v>
      </c>
      <c r="AX616" s="0" t="n">
        <f aca="false">SUMPRODUCT('FD inverse'!$A$48:$BH$48,'FD mesh'!$B$84:$BI$84,$E615:$BL615)+'FD inverse'!$A$48*$C616/Setup!$B$17+INDEX('FD inverse'!$A$48:$BH$48,1,'FD mesh'!$B$15+1)*Setup!$B$22</f>
        <v>0</v>
      </c>
      <c r="AY616" s="0" t="n">
        <f aca="false">SUMPRODUCT('FD inverse'!$A$49:$BH$49,'FD mesh'!$B$84:$BI$84,$E615:$BL615)+'FD inverse'!$A$49*$C616/Setup!$B$17+INDEX('FD inverse'!$A$49:$BH$49,1,'FD mesh'!$B$15+1)*Setup!$B$22</f>
        <v>0</v>
      </c>
      <c r="AZ616" s="0" t="n">
        <f aca="false">SUMPRODUCT('FD inverse'!$A$50:$BH$50,'FD mesh'!$B$84:$BI$84,$E615:$BL615)+'FD inverse'!$A$50*$C616/Setup!$B$17+INDEX('FD inverse'!$A$50:$BH$50,1,'FD mesh'!$B$15+1)*Setup!$B$22</f>
        <v>0</v>
      </c>
      <c r="BA616" s="0" t="n">
        <f aca="false">SUMPRODUCT('FD inverse'!$A$51:$BH$51,'FD mesh'!$B$84:$BI$84,$E615:$BL615)+'FD inverse'!$A$51*$C616/Setup!$B$17+INDEX('FD inverse'!$A$51:$BH$51,1,'FD mesh'!$B$15+1)*Setup!$B$22</f>
        <v>0</v>
      </c>
      <c r="BB616" s="0" t="n">
        <f aca="false">SUMPRODUCT('FD inverse'!$A$52:$BH$52,'FD mesh'!$B$84:$BI$84,$E615:$BL615)+'FD inverse'!$A$52*$C616/Setup!$B$17+INDEX('FD inverse'!$A$52:$BH$52,1,'FD mesh'!$B$15+1)*Setup!$B$22</f>
        <v>0</v>
      </c>
      <c r="BC616" s="0" t="n">
        <f aca="false">SUMPRODUCT('FD inverse'!$A$53:$BH$53,'FD mesh'!$B$84:$BI$84,$E615:$BL615)+'FD inverse'!$A$53*$C616/Setup!$B$17+INDEX('FD inverse'!$A$53:$BH$53,1,'FD mesh'!$B$15+1)*Setup!$B$22</f>
        <v>0</v>
      </c>
      <c r="BD616" s="0" t="n">
        <f aca="false">SUMPRODUCT('FD inverse'!$A$54:$BH$54,'FD mesh'!$B$84:$BI$84,$E615:$BL615)+'FD inverse'!$A$54*$C616/Setup!$B$17+INDEX('FD inverse'!$A$54:$BH$54,1,'FD mesh'!$B$15+1)*Setup!$B$22</f>
        <v>0</v>
      </c>
      <c r="BE616" s="0" t="n">
        <f aca="false">SUMPRODUCT('FD inverse'!$A$55:$BH$55,'FD mesh'!$B$84:$BI$84,$E615:$BL615)+'FD inverse'!$A$55*$C616/Setup!$B$17+INDEX('FD inverse'!$A$55:$BH$55,1,'FD mesh'!$B$15+1)*Setup!$B$22</f>
        <v>0</v>
      </c>
      <c r="BF616" s="0" t="n">
        <f aca="false">SUMPRODUCT('FD inverse'!$A$56:$BH$56,'FD mesh'!$B$84:$BI$84,$E615:$BL615)+'FD inverse'!$A$56*$C616/Setup!$B$17+INDEX('FD inverse'!$A$56:$BH$56,1,'FD mesh'!$B$15+1)*Setup!$B$22</f>
        <v>0</v>
      </c>
      <c r="BG616" s="0" t="n">
        <f aca="false">SUMPRODUCT('FD inverse'!$A$57:$BH$57,'FD mesh'!$B$84:$BI$84,$E615:$BL615)+'FD inverse'!$A$57*$C616/Setup!$B$17+INDEX('FD inverse'!$A$57:$BH$57,1,'FD mesh'!$B$15+1)*Setup!$B$22</f>
        <v>0</v>
      </c>
      <c r="BH616" s="0" t="n">
        <f aca="false">SUMPRODUCT('FD inverse'!$A$58:$BH$58,'FD mesh'!$B$84:$BI$84,$E615:$BL615)+'FD inverse'!$A$58*$C616/Setup!$B$17+INDEX('FD inverse'!$A$58:$BH$58,1,'FD mesh'!$B$15+1)*Setup!$B$22</f>
        <v>0</v>
      </c>
      <c r="BI616" s="0" t="n">
        <f aca="false">SUMPRODUCT('FD inverse'!$A$59:$BH$59,'FD mesh'!$B$84:$BI$84,$E615:$BL615)+'FD inverse'!$A$59*$C616/Setup!$B$17+INDEX('FD inverse'!$A$59:$BH$59,1,'FD mesh'!$B$15+1)*Setup!$B$22</f>
        <v>0</v>
      </c>
      <c r="BJ616" s="0" t="n">
        <f aca="false">SUMPRODUCT('FD inverse'!$A$60:$BH$60,'FD mesh'!$B$84:$BI$84,$E615:$BL615)+'FD inverse'!$A$60*$C616/Setup!$B$17+INDEX('FD inverse'!$A$60:$BH$60,1,'FD mesh'!$B$15+1)*Setup!$B$22</f>
        <v>0</v>
      </c>
      <c r="BK616" s="0" t="n">
        <f aca="false">SUMPRODUCT('FD inverse'!$A$61:$BH$61,'FD mesh'!$B$84:$BI$84,$E615:$BL615)+'FD inverse'!$A$61*$C616/Setup!$B$17+INDEX('FD inverse'!$A$61:$BH$61,1,'FD mesh'!$B$15+1)*Setup!$B$22</f>
        <v>0</v>
      </c>
      <c r="BL616" s="0" t="n">
        <f aca="false">SUMPRODUCT('FD inverse'!$A$62:$BH$62,'FD mesh'!$B$84:$BI$84,$E615:$BL615)+'FD inverse'!$A$62*$C616/Setup!$B$17+INDEX('FD inverse'!$A$62:$BH$62,1,'FD mesh'!$B$15+1)*Setup!$B$22</f>
        <v>0</v>
      </c>
    </row>
    <row r="617" customFormat="false" ht="15" hidden="false" customHeight="false" outlineLevel="0" collapsed="false">
      <c r="A617" s="0" t="n">
        <v>612</v>
      </c>
      <c r="B617" s="0" t="n">
        <f aca="false">A617*Setup!$B$11/3600</f>
        <v>51</v>
      </c>
      <c r="C617" s="0" t="n">
        <f aca="false">Setup!$B$7+Setup!$B$8*COS(2*PI()*(B617-Setup!$B$9)/24)</f>
        <v>20.1362966948437</v>
      </c>
      <c r="D617" s="0" t="n">
        <f aca="false">(C617-E617)/Setup!$B$17</f>
        <v>-9.39036096974821</v>
      </c>
      <c r="E617" s="0" t="n">
        <f aca="false">SUMPRODUCT('FD inverse'!$A$3:$BH$3,'FD mesh'!$B$84:$BI$84,$E616:$BL616)+'FD inverse'!$A$3*$C617/Setup!$B$17+INDEX('FD inverse'!$A$3:$BH$3,1,'FD mesh'!$B$15+1)*Setup!$B$22</f>
        <v>21.357043620911</v>
      </c>
      <c r="F617" s="0" t="n">
        <f aca="false">SUMPRODUCT('FD inverse'!$A$4:$BH$4,'FD mesh'!$B$84:$BI$84,$E616:$BL616)+'FD inverse'!$A$4*$C617/Setup!$B$17+INDEX('FD inverse'!$A$4:$BH$4,1,'FD mesh'!$B$15+1)*Setup!$B$22</f>
        <v>21.6316788202311</v>
      </c>
      <c r="G617" s="0" t="n">
        <f aca="false">SUMPRODUCT('FD inverse'!$A$5:$BH$5,'FD mesh'!$B$84:$BI$84,$E616:$BL616)+'FD inverse'!$A$5*$C617/Setup!$B$17+INDEX('FD inverse'!$A$5:$BH$5,1,'FD mesh'!$B$15+1)*Setup!$B$22</f>
        <v>21.8968518771475</v>
      </c>
      <c r="H617" s="0" t="n">
        <f aca="false">SUMPRODUCT('FD inverse'!$A$6:$BH$6,'FD mesh'!$B$84:$BI$84,$E616:$BL616)+'FD inverse'!$A$6*$C617/Setup!$B$17+INDEX('FD inverse'!$A$6:$BH$6,1,'FD mesh'!$B$15+1)*Setup!$B$22</f>
        <v>22.7725757575443</v>
      </c>
      <c r="I617" s="0" t="n">
        <f aca="false">SUMPRODUCT('FD inverse'!$A$7:$BH$7,'FD mesh'!$B$84:$BI$84,$E616:$BL616)+'FD inverse'!$A$7*$C617/Setup!$B$17+INDEX('FD inverse'!$A$7:$BH$7,1,'FD mesh'!$B$15+1)*Setup!$B$22</f>
        <v>22.8449179728107</v>
      </c>
      <c r="J617" s="0" t="n">
        <f aca="false">SUMPRODUCT('FD inverse'!$A$8:$BH$8,'FD mesh'!$B$84:$BI$84,$E616:$BL616)+'FD inverse'!$A$8*$C617/Setup!$B$17+INDEX('FD inverse'!$A$8:$BH$8,1,'FD mesh'!$B$15+1)*Setup!$B$22</f>
        <v>22.9071499959258</v>
      </c>
      <c r="K617" s="0" t="n">
        <f aca="false">SUMPRODUCT('FD inverse'!$A$9:$BH$9,'FD mesh'!$B$84:$BI$84,$E616:$BL616)+'FD inverse'!$A$9*$C617/Setup!$B$17+INDEX('FD inverse'!$A$9:$BH$9,1,'FD mesh'!$B$15+1)*Setup!$B$22</f>
        <v>22.9594974327824</v>
      </c>
      <c r="L617" s="0" t="n">
        <f aca="false">SUMPRODUCT('FD inverse'!$A$10:$BH$10,'FD mesh'!$B$84:$BI$84,$E616:$BL616)+'FD inverse'!$A$10*$C617/Setup!$B$17+INDEX('FD inverse'!$A$10:$BH$10,1,'FD mesh'!$B$15+1)*Setup!$B$22</f>
        <v>23.0021959762331</v>
      </c>
      <c r="M617" s="0" t="n">
        <f aca="false">SUMPRODUCT('FD inverse'!$A$11:$BH$11,'FD mesh'!$B$84:$BI$84,$E616:$BL616)+'FD inverse'!$A$11*$C617/Setup!$B$17+INDEX('FD inverse'!$A$11:$BH$11,1,'FD mesh'!$B$15+1)*Setup!$B$22</f>
        <v>23.0354784967175</v>
      </c>
      <c r="N617" s="0" t="n">
        <f aca="false">SUMPRODUCT('FD inverse'!$A$12:$BH$12,'FD mesh'!$B$84:$BI$84,$E616:$BL616)+'FD inverse'!$A$12*$C617/Setup!$B$17+INDEX('FD inverse'!$A$12:$BH$12,1,'FD mesh'!$B$15+1)*Setup!$B$22</f>
        <v>23.0595639500102</v>
      </c>
      <c r="O617" s="0" t="n">
        <f aca="false">SUMPRODUCT('FD inverse'!$A$13:$BH$13,'FD mesh'!$B$84:$BI$84,$E616:$BL616)+'FD inverse'!$A$13*$C617/Setup!$B$17+INDEX('FD inverse'!$A$13:$BH$13,1,'FD mesh'!$B$15+1)*Setup!$B$22</f>
        <v>23.0746480643643</v>
      </c>
      <c r="P617" s="0" t="n">
        <f aca="false">SUMPRODUCT('FD inverse'!$A$14:$BH$14,'FD mesh'!$B$84:$BI$84,$E616:$BL616)+'FD inverse'!$A$14*$C617/Setup!$B$17+INDEX('FD inverse'!$A$14:$BH$14,1,'FD mesh'!$B$15+1)*Setup!$B$22</f>
        <v>23.080895771474</v>
      </c>
      <c r="Q617" s="0" t="n">
        <f aca="false">SUMPRODUCT('FD inverse'!$A$15:$BH$15,'FD mesh'!$B$84:$BI$84,$E616:$BL616)+'FD inverse'!$A$15*$C617/Setup!$B$17+INDEX('FD inverse'!$A$15:$BH$15,1,'FD mesh'!$B$15+1)*Setup!$B$22</f>
        <v>23.0784353493576</v>
      </c>
      <c r="R617" s="0" t="n">
        <f aca="false">SUMPRODUCT('FD inverse'!$A$16:$BH$16,'FD mesh'!$B$84:$BI$84,$E616:$BL616)+'FD inverse'!$A$16*$C617/Setup!$B$17+INDEX('FD inverse'!$A$16:$BH$16,1,'FD mesh'!$B$15+1)*Setup!$B$22</f>
        <v>23.0673542501706</v>
      </c>
      <c r="S617" s="0" t="n">
        <f aca="false">SUMPRODUCT('FD inverse'!$A$17:$BH$17,'FD mesh'!$B$84:$BI$84,$E616:$BL616)+'FD inverse'!$A$17*$C617/Setup!$B$17+INDEX('FD inverse'!$A$17:$BH$17,1,'FD mesh'!$B$15+1)*Setup!$B$22</f>
        <v>22.5690038235103</v>
      </c>
      <c r="T617" s="0" t="n">
        <f aca="false">SUMPRODUCT('FD inverse'!$A$18:$BH$18,'FD mesh'!$B$84:$BI$84,$E616:$BL616)+'FD inverse'!$A$18*$C617/Setup!$B$17+INDEX('FD inverse'!$A$18:$BH$18,1,'FD mesh'!$B$15+1)*Setup!$B$22</f>
        <v>22.0667244311222</v>
      </c>
      <c r="U617" s="0" t="n">
        <f aca="false">SUMPRODUCT('FD inverse'!$A$19:$BH$19,'FD mesh'!$B$84:$BI$84,$E616:$BL616)+'FD inverse'!$A$19*$C617/Setup!$B$17+INDEX('FD inverse'!$A$19:$BH$19,1,'FD mesh'!$B$15+1)*Setup!$B$22</f>
        <v>21.560854015512</v>
      </c>
      <c r="V617" s="0" t="n">
        <f aca="false">SUMPRODUCT('FD inverse'!$A$20:$BH$20,'FD mesh'!$B$84:$BI$84,$E616:$BL616)+'FD inverse'!$A$20*$C617/Setup!$B$17+INDEX('FD inverse'!$A$20:$BH$20,1,'FD mesh'!$B$15+1)*Setup!$B$22</f>
        <v>21.0517192988931</v>
      </c>
      <c r="W617" s="0" t="n">
        <f aca="false">SUMPRODUCT('FD inverse'!$A$21:$BH$21,'FD mesh'!$B$84:$BI$84,$E616:$BL616)+'FD inverse'!$A$21*$C617/Setup!$B$17+INDEX('FD inverse'!$A$21:$BH$21,1,'FD mesh'!$B$15+1)*Setup!$B$22</f>
        <v>20.539635936977</v>
      </c>
      <c r="X617" s="0" t="n">
        <f aca="false">SUMPRODUCT('FD inverse'!$A$22:$BH$22,'FD mesh'!$B$84:$BI$84,$E616:$BL616)+'FD inverse'!$A$22*$C617/Setup!$B$17+INDEX('FD inverse'!$A$22:$BH$22,1,'FD mesh'!$B$15+1)*Setup!$B$22</f>
        <v>20.0249088296949</v>
      </c>
      <c r="Y617" s="0" t="n">
        <f aca="false">SUMPRODUCT('FD inverse'!$A$23:$BH$23,'FD mesh'!$B$84:$BI$84,$E616:$BL616)+'FD inverse'!$A$23*$C617/Setup!$B$17+INDEX('FD inverse'!$A$23:$BH$23,1,'FD mesh'!$B$15+1)*Setup!$B$22</f>
        <v>19.5078325741354</v>
      </c>
      <c r="Z617" s="0" t="n">
        <f aca="false">SUMPRODUCT('FD inverse'!$A$24:$BH$24,'FD mesh'!$B$84:$BI$84,$E616:$BL616)+'FD inverse'!$A$24*$C617/Setup!$B$17+INDEX('FD inverse'!$A$24:$BH$24,1,'FD mesh'!$B$15+1)*Setup!$B$22</f>
        <v>18.9886920454173</v>
      </c>
      <c r="AA617" s="0" t="n">
        <f aca="false">SUMPRODUCT('FD inverse'!$A$25:$BH$25,'FD mesh'!$B$84:$BI$84,$E616:$BL616)+'FD inverse'!$A$25*$C617/Setup!$B$17+INDEX('FD inverse'!$A$25:$BH$25,1,'FD mesh'!$B$15+1)*Setup!$B$22</f>
        <v>18.4677630916271</v>
      </c>
      <c r="AB617" s="0" t="n">
        <f aca="false">SUMPRODUCT('FD inverse'!$A$26:$BH$26,'FD mesh'!$B$84:$BI$84,$E616:$BL616)+'FD inverse'!$A$26*$C617/Setup!$B$17+INDEX('FD inverse'!$A$26:$BH$26,1,'FD mesh'!$B$15+1)*Setup!$B$22</f>
        <v>17.9453133293414</v>
      </c>
      <c r="AC617" s="0" t="n">
        <f aca="false">SUMPRODUCT('FD inverse'!$A$27:$BH$27,'FD mesh'!$B$84:$BI$84,$E616:$BL616)+'FD inverse'!$A$27*$C617/Setup!$B$17+INDEX('FD inverse'!$A$27:$BH$27,1,'FD mesh'!$B$15+1)*Setup!$B$22</f>
        <v>17.421603026615</v>
      </c>
      <c r="AD617" s="0" t="n">
        <f aca="false">SUMPRODUCT('FD inverse'!$A$28:$BH$28,'FD mesh'!$B$84:$BI$84,$E616:$BL616)+'FD inverse'!$A$28*$C617/Setup!$B$17+INDEX('FD inverse'!$A$28:$BH$28,1,'FD mesh'!$B$15+1)*Setup!$B$22</f>
        <v>16.8968860606467</v>
      </c>
      <c r="AE617" s="0" t="n">
        <f aca="false">SUMPRODUCT('FD inverse'!$A$29:$BH$29,'FD mesh'!$B$84:$BI$84,$E616:$BL616)+'FD inverse'!$A$29*$C617/Setup!$B$17+INDEX('FD inverse'!$A$29:$BH$29,1,'FD mesh'!$B$15+1)*Setup!$B$22</f>
        <v>16.3714109376288</v>
      </c>
      <c r="AF617" s="0" t="n">
        <f aca="false">SUMPRODUCT('FD inverse'!$A$30:$BH$30,'FD mesh'!$B$84:$BI$84,$E616:$BL616)+'FD inverse'!$A$30*$C617/Setup!$B$17+INDEX('FD inverse'!$A$30:$BH$30,1,'FD mesh'!$B$15+1)*Setup!$B$22</f>
        <v>15.8454218625413</v>
      </c>
      <c r="AG617" s="0" t="n">
        <f aca="false">SUMPRODUCT('FD inverse'!$A$31:$BH$31,'FD mesh'!$B$84:$BI$84,$E616:$BL616)+'FD inverse'!$A$31*$C617/Setup!$B$17+INDEX('FD inverse'!$A$31:$BH$31,1,'FD mesh'!$B$15+1)*Setup!$B$22</f>
        <v>15.319159846867</v>
      </c>
      <c r="AH617" s="0" t="n">
        <f aca="false">SUMPRODUCT('FD inverse'!$A$32:$BH$32,'FD mesh'!$B$84:$BI$84,$E616:$BL616)+'FD inverse'!$A$32*$C617/Setup!$B$17+INDEX('FD inverse'!$A$32:$BH$32,1,'FD mesh'!$B$15+1)*Setup!$B$22</f>
        <v>15.2969486056433</v>
      </c>
      <c r="AI617" s="0" t="n">
        <f aca="false">SUMPRODUCT('FD inverse'!$A$33:$BH$33,'FD mesh'!$B$84:$BI$84,$E616:$BL616)+'FD inverse'!$A$33*$C617/Setup!$B$17+INDEX('FD inverse'!$A$33:$BH$33,1,'FD mesh'!$B$15+1)*Setup!$B$22</f>
        <v>15.2746948407511</v>
      </c>
      <c r="AJ617" s="0" t="n">
        <f aca="false">SUMPRODUCT('FD inverse'!$A$34:$BH$34,'FD mesh'!$B$84:$BI$84,$E616:$BL616)+'FD inverse'!$A$34*$C617/Setup!$B$17+INDEX('FD inverse'!$A$34:$BH$34,1,'FD mesh'!$B$15+1)*Setup!$B$22</f>
        <v>15.2524119481219</v>
      </c>
      <c r="AK617" s="0" t="n">
        <f aca="false">SUMPRODUCT('FD inverse'!$A$35:$BH$35,'FD mesh'!$B$84:$BI$84,$E616:$BL616)+'FD inverse'!$A$35*$C617/Setup!$B$17+INDEX('FD inverse'!$A$35:$BH$35,1,'FD mesh'!$B$15+1)*Setup!$B$22</f>
        <v>15.2301109382373</v>
      </c>
      <c r="AL617" s="0" t="n">
        <f aca="false">SUMPRODUCT('FD inverse'!$A$36:$BH$36,'FD mesh'!$B$84:$BI$84,$E616:$BL616)+'FD inverse'!$A$36*$C617/Setup!$B$17+INDEX('FD inverse'!$A$36:$BH$36,1,'FD mesh'!$B$15+1)*Setup!$B$22</f>
        <v>15.2078006071884</v>
      </c>
      <c r="AM617" s="0" t="n">
        <f aca="false">SUMPRODUCT('FD inverse'!$A$37:$BH$37,'FD mesh'!$B$84:$BI$84,$E616:$BL616)+'FD inverse'!$A$37*$C617/Setup!$B$17+INDEX('FD inverse'!$A$37:$BH$37,1,'FD mesh'!$B$15+1)*Setup!$B$22</f>
        <v>15.1854877153581</v>
      </c>
      <c r="AN617" s="0" t="n">
        <f aca="false">SUMPRODUCT('FD inverse'!$A$38:$BH$38,'FD mesh'!$B$84:$BI$84,$E616:$BL616)+'FD inverse'!$A$38*$C617/Setup!$B$17+INDEX('FD inverse'!$A$38:$BH$38,1,'FD mesh'!$B$15+1)*Setup!$B$22</f>
        <v>15.1631771722222</v>
      </c>
      <c r="AO617" s="0" t="n">
        <f aca="false">SUMPRODUCT('FD inverse'!$A$39:$BH$39,'FD mesh'!$B$84:$BI$84,$E616:$BL616)+'FD inverse'!$A$39*$C617/Setup!$B$17+INDEX('FD inverse'!$A$39:$BH$39,1,'FD mesh'!$B$15+1)*Setup!$B$22</f>
        <v>15.1408722259961</v>
      </c>
      <c r="AP617" s="0" t="n">
        <f aca="false">SUMPRODUCT('FD inverse'!$A$40:$BH$40,'FD mesh'!$B$84:$BI$84,$E616:$BL616)+'FD inverse'!$A$40*$C617/Setup!$B$17+INDEX('FD inverse'!$A$40:$BH$40,1,'FD mesh'!$B$15+1)*Setup!$B$22</f>
        <v>15.1185746570733</v>
      </c>
      <c r="AQ617" s="0" t="n">
        <f aca="false">SUMPRODUCT('FD inverse'!$A$41:$BH$41,'FD mesh'!$B$84:$BI$84,$E616:$BL616)+'FD inverse'!$A$41*$C617/Setup!$B$17+INDEX('FD inverse'!$A$41:$BH$41,1,'FD mesh'!$B$15+1)*Setup!$B$22</f>
        <v>15.0962849743911</v>
      </c>
      <c r="AR617" s="0" t="n">
        <f aca="false">SUMPRODUCT('FD inverse'!$A$42:$BH$42,'FD mesh'!$B$84:$BI$84,$E616:$BL616)+'FD inverse'!$A$42*$C617/Setup!$B$17+INDEX('FD inverse'!$A$42:$BH$42,1,'FD mesh'!$B$15+1)*Setup!$B$22</f>
        <v>15.0740026140296</v>
      </c>
      <c r="AS617" s="0" t="n">
        <f aca="false">SUMPRODUCT('FD inverse'!$A$43:$BH$43,'FD mesh'!$B$84:$BI$84,$E616:$BL616)+'FD inverse'!$A$43*$C617/Setup!$B$17+INDEX('FD inverse'!$A$43:$BH$43,1,'FD mesh'!$B$15+1)*Setup!$B$22</f>
        <v>0</v>
      </c>
      <c r="AT617" s="0" t="n">
        <f aca="false">SUMPRODUCT('FD inverse'!$A$44:$BH$44,'FD mesh'!$B$84:$BI$84,$E616:$BL616)+'FD inverse'!$A$44*$C617/Setup!$B$17+INDEX('FD inverse'!$A$44:$BH$44,1,'FD mesh'!$B$15+1)*Setup!$B$22</f>
        <v>0</v>
      </c>
      <c r="AU617" s="0" t="n">
        <f aca="false">SUMPRODUCT('FD inverse'!$A$45:$BH$45,'FD mesh'!$B$84:$BI$84,$E616:$BL616)+'FD inverse'!$A$45*$C617/Setup!$B$17+INDEX('FD inverse'!$A$45:$BH$45,1,'FD mesh'!$B$15+1)*Setup!$B$22</f>
        <v>0</v>
      </c>
      <c r="AV617" s="0" t="n">
        <f aca="false">SUMPRODUCT('FD inverse'!$A$46:$BH$46,'FD mesh'!$B$84:$BI$84,$E616:$BL616)+'FD inverse'!$A$46*$C617/Setup!$B$17+INDEX('FD inverse'!$A$46:$BH$46,1,'FD mesh'!$B$15+1)*Setup!$B$22</f>
        <v>0</v>
      </c>
      <c r="AW617" s="0" t="n">
        <f aca="false">SUMPRODUCT('FD inverse'!$A$47:$BH$47,'FD mesh'!$B$84:$BI$84,$E616:$BL616)+'FD inverse'!$A$47*$C617/Setup!$B$17+INDEX('FD inverse'!$A$47:$BH$47,1,'FD mesh'!$B$15+1)*Setup!$B$22</f>
        <v>0</v>
      </c>
      <c r="AX617" s="0" t="n">
        <f aca="false">SUMPRODUCT('FD inverse'!$A$48:$BH$48,'FD mesh'!$B$84:$BI$84,$E616:$BL616)+'FD inverse'!$A$48*$C617/Setup!$B$17+INDEX('FD inverse'!$A$48:$BH$48,1,'FD mesh'!$B$15+1)*Setup!$B$22</f>
        <v>0</v>
      </c>
      <c r="AY617" s="0" t="n">
        <f aca="false">SUMPRODUCT('FD inverse'!$A$49:$BH$49,'FD mesh'!$B$84:$BI$84,$E616:$BL616)+'FD inverse'!$A$49*$C617/Setup!$B$17+INDEX('FD inverse'!$A$49:$BH$49,1,'FD mesh'!$B$15+1)*Setup!$B$22</f>
        <v>0</v>
      </c>
      <c r="AZ617" s="0" t="n">
        <f aca="false">SUMPRODUCT('FD inverse'!$A$50:$BH$50,'FD mesh'!$B$84:$BI$84,$E616:$BL616)+'FD inverse'!$A$50*$C617/Setup!$B$17+INDEX('FD inverse'!$A$50:$BH$50,1,'FD mesh'!$B$15+1)*Setup!$B$22</f>
        <v>0</v>
      </c>
      <c r="BA617" s="0" t="n">
        <f aca="false">SUMPRODUCT('FD inverse'!$A$51:$BH$51,'FD mesh'!$B$84:$BI$84,$E616:$BL616)+'FD inverse'!$A$51*$C617/Setup!$B$17+INDEX('FD inverse'!$A$51:$BH$51,1,'FD mesh'!$B$15+1)*Setup!$B$22</f>
        <v>0</v>
      </c>
      <c r="BB617" s="0" t="n">
        <f aca="false">SUMPRODUCT('FD inverse'!$A$52:$BH$52,'FD mesh'!$B$84:$BI$84,$E616:$BL616)+'FD inverse'!$A$52*$C617/Setup!$B$17+INDEX('FD inverse'!$A$52:$BH$52,1,'FD mesh'!$B$15+1)*Setup!$B$22</f>
        <v>0</v>
      </c>
      <c r="BC617" s="0" t="n">
        <f aca="false">SUMPRODUCT('FD inverse'!$A$53:$BH$53,'FD mesh'!$B$84:$BI$84,$E616:$BL616)+'FD inverse'!$A$53*$C617/Setup!$B$17+INDEX('FD inverse'!$A$53:$BH$53,1,'FD mesh'!$B$15+1)*Setup!$B$22</f>
        <v>0</v>
      </c>
      <c r="BD617" s="0" t="n">
        <f aca="false">SUMPRODUCT('FD inverse'!$A$54:$BH$54,'FD mesh'!$B$84:$BI$84,$E616:$BL616)+'FD inverse'!$A$54*$C617/Setup!$B$17+INDEX('FD inverse'!$A$54:$BH$54,1,'FD mesh'!$B$15+1)*Setup!$B$22</f>
        <v>0</v>
      </c>
      <c r="BE617" s="0" t="n">
        <f aca="false">SUMPRODUCT('FD inverse'!$A$55:$BH$55,'FD mesh'!$B$84:$BI$84,$E616:$BL616)+'FD inverse'!$A$55*$C617/Setup!$B$17+INDEX('FD inverse'!$A$55:$BH$55,1,'FD mesh'!$B$15+1)*Setup!$B$22</f>
        <v>0</v>
      </c>
      <c r="BF617" s="0" t="n">
        <f aca="false">SUMPRODUCT('FD inverse'!$A$56:$BH$56,'FD mesh'!$B$84:$BI$84,$E616:$BL616)+'FD inverse'!$A$56*$C617/Setup!$B$17+INDEX('FD inverse'!$A$56:$BH$56,1,'FD mesh'!$B$15+1)*Setup!$B$22</f>
        <v>0</v>
      </c>
      <c r="BG617" s="0" t="n">
        <f aca="false">SUMPRODUCT('FD inverse'!$A$57:$BH$57,'FD mesh'!$B$84:$BI$84,$E616:$BL616)+'FD inverse'!$A$57*$C617/Setup!$B$17+INDEX('FD inverse'!$A$57:$BH$57,1,'FD mesh'!$B$15+1)*Setup!$B$22</f>
        <v>0</v>
      </c>
      <c r="BH617" s="0" t="n">
        <f aca="false">SUMPRODUCT('FD inverse'!$A$58:$BH$58,'FD mesh'!$B$84:$BI$84,$E616:$BL616)+'FD inverse'!$A$58*$C617/Setup!$B$17+INDEX('FD inverse'!$A$58:$BH$58,1,'FD mesh'!$B$15+1)*Setup!$B$22</f>
        <v>0</v>
      </c>
      <c r="BI617" s="0" t="n">
        <f aca="false">SUMPRODUCT('FD inverse'!$A$59:$BH$59,'FD mesh'!$B$84:$BI$84,$E616:$BL616)+'FD inverse'!$A$59*$C617/Setup!$B$17+INDEX('FD inverse'!$A$59:$BH$59,1,'FD mesh'!$B$15+1)*Setup!$B$22</f>
        <v>0</v>
      </c>
      <c r="BJ617" s="0" t="n">
        <f aca="false">SUMPRODUCT('FD inverse'!$A$60:$BH$60,'FD mesh'!$B$84:$BI$84,$E616:$BL616)+'FD inverse'!$A$60*$C617/Setup!$B$17+INDEX('FD inverse'!$A$60:$BH$60,1,'FD mesh'!$B$15+1)*Setup!$B$22</f>
        <v>0</v>
      </c>
      <c r="BK617" s="0" t="n">
        <f aca="false">SUMPRODUCT('FD inverse'!$A$61:$BH$61,'FD mesh'!$B$84:$BI$84,$E616:$BL616)+'FD inverse'!$A$61*$C617/Setup!$B$17+INDEX('FD inverse'!$A$61:$BH$61,1,'FD mesh'!$B$15+1)*Setup!$B$22</f>
        <v>0</v>
      </c>
      <c r="BL617" s="0" t="n">
        <f aca="false">SUMPRODUCT('FD inverse'!$A$62:$BH$62,'FD mesh'!$B$84:$BI$84,$E616:$BL616)+'FD inverse'!$A$62*$C617/Setup!$B$17+INDEX('FD inverse'!$A$62:$BH$62,1,'FD mesh'!$B$15+1)*Setup!$B$22</f>
        <v>0</v>
      </c>
    </row>
    <row r="618" customFormat="false" ht="15" hidden="false" customHeight="false" outlineLevel="0" collapsed="false">
      <c r="A618" s="0" t="n">
        <v>613</v>
      </c>
      <c r="B618" s="0" t="n">
        <f aca="false">A618*Setup!$B$11/3600</f>
        <v>51.0833333333333</v>
      </c>
      <c r="C618" s="0" t="n">
        <f aca="false">Setup!$B$7+Setup!$B$8*COS(2*PI()*(B618-Setup!$B$9)/24)</f>
        <v>20.114631720747</v>
      </c>
      <c r="D618" s="0" t="n">
        <f aca="false">(C618-E618)/Setup!$B$17</f>
        <v>-9.39355670501352</v>
      </c>
      <c r="E618" s="0" t="n">
        <f aca="false">SUMPRODUCT('FD inverse'!$A$3:$BH$3,'FD mesh'!$B$84:$BI$84,$E617:$BL617)+'FD inverse'!$A$3*$C618/Setup!$B$17+INDEX('FD inverse'!$A$3:$BH$3,1,'FD mesh'!$B$15+1)*Setup!$B$22</f>
        <v>21.3357940923987</v>
      </c>
      <c r="F618" s="0" t="n">
        <f aca="false">SUMPRODUCT('FD inverse'!$A$4:$BH$4,'FD mesh'!$B$84:$BI$84,$E617:$BL617)+'FD inverse'!$A$4*$C618/Setup!$B$17+INDEX('FD inverse'!$A$4:$BH$4,1,'FD mesh'!$B$15+1)*Setup!$B$22</f>
        <v>21.6107527896094</v>
      </c>
      <c r="G618" s="0" t="n">
        <f aca="false">SUMPRODUCT('FD inverse'!$A$5:$BH$5,'FD mesh'!$B$84:$BI$84,$E617:$BL617)+'FD inverse'!$A$5*$C618/Setup!$B$17+INDEX('FD inverse'!$A$5:$BH$5,1,'FD mesh'!$B$15+1)*Setup!$B$22</f>
        <v>21.8766290082516</v>
      </c>
      <c r="H618" s="0" t="n">
        <f aca="false">SUMPRODUCT('FD inverse'!$A$6:$BH$6,'FD mesh'!$B$84:$BI$84,$E617:$BL617)+'FD inverse'!$A$6*$C618/Setup!$B$17+INDEX('FD inverse'!$A$6:$BH$6,1,'FD mesh'!$B$15+1)*Setup!$B$22</f>
        <v>22.7552272609862</v>
      </c>
      <c r="I618" s="0" t="n">
        <f aca="false">SUMPRODUCT('FD inverse'!$A$7:$BH$7,'FD mesh'!$B$84:$BI$84,$E617:$BL617)+'FD inverse'!$A$7*$C618/Setup!$B$17+INDEX('FD inverse'!$A$7:$BH$7,1,'FD mesh'!$B$15+1)*Setup!$B$22</f>
        <v>22.8278617681432</v>
      </c>
      <c r="J618" s="0" t="n">
        <f aca="false">SUMPRODUCT('FD inverse'!$A$8:$BH$8,'FD mesh'!$B$84:$BI$84,$E617:$BL617)+'FD inverse'!$A$8*$C618/Setup!$B$17+INDEX('FD inverse'!$A$8:$BH$8,1,'FD mesh'!$B$15+1)*Setup!$B$22</f>
        <v>22.8904336176792</v>
      </c>
      <c r="K618" s="0" t="n">
        <f aca="false">SUMPRODUCT('FD inverse'!$A$9:$BH$9,'FD mesh'!$B$84:$BI$84,$E617:$BL617)+'FD inverse'!$A$9*$C618/Setup!$B$17+INDEX('FD inverse'!$A$9:$BH$9,1,'FD mesh'!$B$15+1)*Setup!$B$22</f>
        <v>22.9431432971581</v>
      </c>
      <c r="L618" s="0" t="n">
        <f aca="false">SUMPRODUCT('FD inverse'!$A$10:$BH$10,'FD mesh'!$B$84:$BI$84,$E617:$BL617)+'FD inverse'!$A$10*$C618/Setup!$B$17+INDEX('FD inverse'!$A$10:$BH$10,1,'FD mesh'!$B$15+1)*Setup!$B$22</f>
        <v>22.9862045190416</v>
      </c>
      <c r="M618" s="0" t="n">
        <f aca="false">SUMPRODUCT('FD inverse'!$A$11:$BH$11,'FD mesh'!$B$84:$BI$84,$E617:$BL617)+'FD inverse'!$A$11*$C618/Setup!$B$17+INDEX('FD inverse'!$A$11:$BH$11,1,'FD mesh'!$B$15+1)*Setup!$B$22</f>
        <v>23.0198312529065</v>
      </c>
      <c r="N618" s="0" t="n">
        <f aca="false">SUMPRODUCT('FD inverse'!$A$12:$BH$12,'FD mesh'!$B$84:$BI$84,$E617:$BL617)+'FD inverse'!$A$12*$C618/Setup!$B$17+INDEX('FD inverse'!$A$12:$BH$12,1,'FD mesh'!$B$15+1)*Setup!$B$22</f>
        <v>23.0442265744936</v>
      </c>
      <c r="O618" s="0" t="n">
        <f aca="false">SUMPRODUCT('FD inverse'!$A$13:$BH$13,'FD mesh'!$B$84:$BI$84,$E617:$BL617)+'FD inverse'!$A$13*$C618/Setup!$B$17+INDEX('FD inverse'!$A$13:$BH$13,1,'FD mesh'!$B$15+1)*Setup!$B$22</f>
        <v>23.0595732969558</v>
      </c>
      <c r="P618" s="0" t="n">
        <f aca="false">SUMPRODUCT('FD inverse'!$A$14:$BH$14,'FD mesh'!$B$84:$BI$84,$E617:$BL617)+'FD inverse'!$A$14*$C618/Setup!$B$17+INDEX('FD inverse'!$A$14:$BH$14,1,'FD mesh'!$B$15+1)*Setup!$B$22</f>
        <v>23.0660263513305</v>
      </c>
      <c r="Q618" s="0" t="n">
        <f aca="false">SUMPRODUCT('FD inverse'!$A$15:$BH$15,'FD mesh'!$B$84:$BI$84,$E617:$BL617)+'FD inverse'!$A$15*$C618/Setup!$B$17+INDEX('FD inverse'!$A$15:$BH$15,1,'FD mesh'!$B$15+1)*Setup!$B$22</f>
        <v>23.0637068864465</v>
      </c>
      <c r="R618" s="0" t="n">
        <f aca="false">SUMPRODUCT('FD inverse'!$A$16:$BH$16,'FD mesh'!$B$84:$BI$84,$E617:$BL617)+'FD inverse'!$A$16*$C618/Setup!$B$17+INDEX('FD inverse'!$A$16:$BH$16,1,'FD mesh'!$B$15+1)*Setup!$B$22</f>
        <v>23.0526980629128</v>
      </c>
      <c r="S618" s="0" t="n">
        <f aca="false">SUMPRODUCT('FD inverse'!$A$17:$BH$17,'FD mesh'!$B$84:$BI$84,$E617:$BL617)+'FD inverse'!$A$17*$C618/Setup!$B$17+INDEX('FD inverse'!$A$17:$BH$17,1,'FD mesh'!$B$15+1)*Setup!$B$22</f>
        <v>22.5555310426254</v>
      </c>
      <c r="T618" s="0" t="n">
        <f aca="false">SUMPRODUCT('FD inverse'!$A$18:$BH$18,'FD mesh'!$B$84:$BI$84,$E617:$BL617)+'FD inverse'!$A$18*$C618/Setup!$B$17+INDEX('FD inverse'!$A$18:$BH$18,1,'FD mesh'!$B$15+1)*Setup!$B$22</f>
        <v>22.054399175392</v>
      </c>
      <c r="U618" s="0" t="n">
        <f aca="false">SUMPRODUCT('FD inverse'!$A$19:$BH$19,'FD mesh'!$B$84:$BI$84,$E617:$BL617)+'FD inverse'!$A$19*$C618/Setup!$B$17+INDEX('FD inverse'!$A$19:$BH$19,1,'FD mesh'!$B$15+1)*Setup!$B$22</f>
        <v>21.5496401614723</v>
      </c>
      <c r="V618" s="0" t="n">
        <f aca="false">SUMPRODUCT('FD inverse'!$A$20:$BH$20,'FD mesh'!$B$84:$BI$84,$E617:$BL617)+'FD inverse'!$A$20*$C618/Setup!$B$17+INDEX('FD inverse'!$A$20:$BH$20,1,'FD mesh'!$B$15+1)*Setup!$B$22</f>
        <v>21.0415810705066</v>
      </c>
      <c r="W618" s="0" t="n">
        <f aca="false">SUMPRODUCT('FD inverse'!$A$21:$BH$21,'FD mesh'!$B$84:$BI$84,$E617:$BL617)+'FD inverse'!$A$21*$C618/Setup!$B$17+INDEX('FD inverse'!$A$21:$BH$21,1,'FD mesh'!$B$15+1)*Setup!$B$22</f>
        <v>20.5305384437586</v>
      </c>
      <c r="X618" s="0" t="n">
        <f aca="false">SUMPRODUCT('FD inverse'!$A$22:$BH$22,'FD mesh'!$B$84:$BI$84,$E617:$BL617)+'FD inverse'!$A$22*$C618/Setup!$B$17+INDEX('FD inverse'!$A$22:$BH$22,1,'FD mesh'!$B$15+1)*Setup!$B$22</f>
        <v>20.0168185547206</v>
      </c>
      <c r="Y618" s="0" t="n">
        <f aca="false">SUMPRODUCT('FD inverse'!$A$23:$BH$23,'FD mesh'!$B$84:$BI$84,$E617:$BL617)+'FD inverse'!$A$23*$C618/Setup!$B$17+INDEX('FD inverse'!$A$23:$BH$23,1,'FD mesh'!$B$15+1)*Setup!$B$22</f>
        <v>19.500717813333</v>
      </c>
      <c r="Z618" s="0" t="n">
        <f aca="false">SUMPRODUCT('FD inverse'!$A$24:$BH$24,'FD mesh'!$B$84:$BI$84,$E617:$BL617)+'FD inverse'!$A$24*$C618/Setup!$B$17+INDEX('FD inverse'!$A$24:$BH$24,1,'FD mesh'!$B$15+1)*Setup!$B$22</f>
        <v>18.9825232994808</v>
      </c>
      <c r="AA618" s="0" t="n">
        <f aca="false">SUMPRODUCT('FD inverse'!$A$25:$BH$25,'FD mesh'!$B$84:$BI$84,$E617:$BL617)+'FD inverse'!$A$25*$C618/Setup!$B$17+INDEX('FD inverse'!$A$25:$BH$25,1,'FD mesh'!$B$15+1)*Setup!$B$22</f>
        <v>18.4625134118243</v>
      </c>
      <c r="AB618" s="0" t="n">
        <f aca="false">SUMPRODUCT('FD inverse'!$A$26:$BH$26,'FD mesh'!$B$84:$BI$84,$E617:$BL617)+'FD inverse'!$A$26*$C618/Setup!$B$17+INDEX('FD inverse'!$A$26:$BH$26,1,'FD mesh'!$B$15+1)*Setup!$B$22</f>
        <v>17.9409586183974</v>
      </c>
      <c r="AC618" s="0" t="n">
        <f aca="false">SUMPRODUCT('FD inverse'!$A$27:$BH$27,'FD mesh'!$B$84:$BI$84,$E617:$BL617)+'FD inverse'!$A$27*$C618/Setup!$B$17+INDEX('FD inverse'!$A$27:$BH$27,1,'FD mesh'!$B$15+1)*Setup!$B$22</f>
        <v>17.4181222957498</v>
      </c>
      <c r="AD618" s="0" t="n">
        <f aca="false">SUMPRODUCT('FD inverse'!$A$28:$BH$28,'FD mesh'!$B$84:$BI$84,$E617:$BL617)+'FD inverse'!$A$28*$C618/Setup!$B$17+INDEX('FD inverse'!$A$28:$BH$28,1,'FD mesh'!$B$15+1)*Setup!$B$22</f>
        <v>16.8942616437333</v>
      </c>
      <c r="AE618" s="0" t="n">
        <f aca="false">SUMPRODUCT('FD inverse'!$A$29:$BH$29,'FD mesh'!$B$84:$BI$84,$E617:$BL617)+'FD inverse'!$A$29*$C618/Setup!$B$17+INDEX('FD inverse'!$A$29:$BH$29,1,'FD mesh'!$B$15+1)*Setup!$B$22</f>
        <v>16.3696286633109</v>
      </c>
      <c r="AF618" s="0" t="n">
        <f aca="false">SUMPRODUCT('FD inverse'!$A$30:$BH$30,'FD mesh'!$B$84:$BI$84,$E617:$BL617)+'FD inverse'!$A$30*$C618/Setup!$B$17+INDEX('FD inverse'!$A$30:$BH$30,1,'FD mesh'!$B$15+1)*Setup!$B$22</f>
        <v>15.8444711850178</v>
      </c>
      <c r="AG618" s="0" t="n">
        <f aca="false">SUMPRODUCT('FD inverse'!$A$31:$BH$31,'FD mesh'!$B$84:$BI$84,$E617:$BL617)+'FD inverse'!$A$31*$C618/Setup!$B$17+INDEX('FD inverse'!$A$31:$BH$31,1,'FD mesh'!$B$15+1)*Setup!$B$22</f>
        <v>15.3190339359106</v>
      </c>
      <c r="AH618" s="0" t="n">
        <f aca="false">SUMPRODUCT('FD inverse'!$A$32:$BH$32,'FD mesh'!$B$84:$BI$84,$E617:$BL617)+'FD inverse'!$A$32*$C618/Setup!$B$17+INDEX('FD inverse'!$A$32:$BH$32,1,'FD mesh'!$B$15+1)*Setup!$B$22</f>
        <v>15.2968547568304</v>
      </c>
      <c r="AI618" s="0" t="n">
        <f aca="false">SUMPRODUCT('FD inverse'!$A$33:$BH$33,'FD mesh'!$B$84:$BI$84,$E617:$BL617)+'FD inverse'!$A$33*$C618/Setup!$B$17+INDEX('FD inverse'!$A$33:$BH$33,1,'FD mesh'!$B$15+1)*Setup!$B$22</f>
        <v>15.2746280693193</v>
      </c>
      <c r="AJ618" s="0" t="n">
        <f aca="false">SUMPRODUCT('FD inverse'!$A$34:$BH$34,'FD mesh'!$B$84:$BI$84,$E617:$BL617)+'FD inverse'!$A$34*$C618/Setup!$B$17+INDEX('FD inverse'!$A$34:$BH$34,1,'FD mesh'!$B$15+1)*Setup!$B$22</f>
        <v>15.2523675805716</v>
      </c>
      <c r="AK618" s="0" t="n">
        <f aca="false">SUMPRODUCT('FD inverse'!$A$35:$BH$35,'FD mesh'!$B$84:$BI$84,$E617:$BL617)+'FD inverse'!$A$35*$C618/Setup!$B$17+INDEX('FD inverse'!$A$35:$BH$35,1,'FD mesh'!$B$15+1)*Setup!$B$22</f>
        <v>15.2300846319481</v>
      </c>
      <c r="AL618" s="0" t="n">
        <f aca="false">SUMPRODUCT('FD inverse'!$A$36:$BH$36,'FD mesh'!$B$84:$BI$84,$E617:$BL617)+'FD inverse'!$A$36*$C618/Setup!$B$17+INDEX('FD inverse'!$A$36:$BH$36,1,'FD mesh'!$B$15+1)*Setup!$B$22</f>
        <v>15.2077883664749</v>
      </c>
      <c r="AM618" s="0" t="n">
        <f aca="false">SUMPRODUCT('FD inverse'!$A$37:$BH$37,'FD mesh'!$B$84:$BI$84,$E617:$BL617)+'FD inverse'!$A$37*$C618/Setup!$B$17+INDEX('FD inverse'!$A$37:$BH$37,1,'FD mesh'!$B$15+1)*Setup!$B$22</f>
        <v>15.1854859044708</v>
      </c>
      <c r="AN618" s="0" t="n">
        <f aca="false">SUMPRODUCT('FD inverse'!$A$38:$BH$38,'FD mesh'!$B$84:$BI$84,$E617:$BL617)+'FD inverse'!$A$38*$C618/Setup!$B$17+INDEX('FD inverse'!$A$38:$BH$38,1,'FD mesh'!$B$15+1)*Setup!$B$22</f>
        <v>15.1631825257537</v>
      </c>
      <c r="AO618" s="0" t="n">
        <f aca="false">SUMPRODUCT('FD inverse'!$A$39:$BH$39,'FD mesh'!$B$84:$BI$84,$E617:$BL617)+'FD inverse'!$A$39*$C618/Setup!$B$17+INDEX('FD inverse'!$A$39:$BH$39,1,'FD mesh'!$B$15+1)*Setup!$B$22</f>
        <v>15.1408818571176</v>
      </c>
      <c r="AP618" s="0" t="n">
        <f aca="false">SUMPRODUCT('FD inverse'!$A$40:$BH$40,'FD mesh'!$B$84:$BI$84,$E617:$BL617)+'FD inverse'!$A$40*$C618/Setup!$B$17+INDEX('FD inverse'!$A$40:$BH$40,1,'FD mesh'!$B$15+1)*Setup!$B$22</f>
        <v>15.1185860639772</v>
      </c>
      <c r="AQ618" s="0" t="n">
        <f aca="false">SUMPRODUCT('FD inverse'!$A$41:$BH$41,'FD mesh'!$B$84:$BI$84,$E617:$BL617)+'FD inverse'!$A$41*$C618/Setup!$B$17+INDEX('FD inverse'!$A$41:$BH$41,1,'FD mesh'!$B$15+1)*Setup!$B$22</f>
        <v>15.0962960452742</v>
      </c>
      <c r="AR618" s="0" t="n">
        <f aca="false">SUMPRODUCT('FD inverse'!$A$42:$BH$42,'FD mesh'!$B$84:$BI$84,$E617:$BL617)+'FD inverse'!$A$42*$C618/Setup!$B$17+INDEX('FD inverse'!$A$42:$BH$42,1,'FD mesh'!$B$15+1)*Setup!$B$22</f>
        <v>15.0740116309073</v>
      </c>
      <c r="AS618" s="0" t="n">
        <f aca="false">SUMPRODUCT('FD inverse'!$A$43:$BH$43,'FD mesh'!$B$84:$BI$84,$E617:$BL617)+'FD inverse'!$A$43*$C618/Setup!$B$17+INDEX('FD inverse'!$A$43:$BH$43,1,'FD mesh'!$B$15+1)*Setup!$B$22</f>
        <v>0</v>
      </c>
      <c r="AT618" s="0" t="n">
        <f aca="false">SUMPRODUCT('FD inverse'!$A$44:$BH$44,'FD mesh'!$B$84:$BI$84,$E617:$BL617)+'FD inverse'!$A$44*$C618/Setup!$B$17+INDEX('FD inverse'!$A$44:$BH$44,1,'FD mesh'!$B$15+1)*Setup!$B$22</f>
        <v>0</v>
      </c>
      <c r="AU618" s="0" t="n">
        <f aca="false">SUMPRODUCT('FD inverse'!$A$45:$BH$45,'FD mesh'!$B$84:$BI$84,$E617:$BL617)+'FD inverse'!$A$45*$C618/Setup!$B$17+INDEX('FD inverse'!$A$45:$BH$45,1,'FD mesh'!$B$15+1)*Setup!$B$22</f>
        <v>0</v>
      </c>
      <c r="AV618" s="0" t="n">
        <f aca="false">SUMPRODUCT('FD inverse'!$A$46:$BH$46,'FD mesh'!$B$84:$BI$84,$E617:$BL617)+'FD inverse'!$A$46*$C618/Setup!$B$17+INDEX('FD inverse'!$A$46:$BH$46,1,'FD mesh'!$B$15+1)*Setup!$B$22</f>
        <v>0</v>
      </c>
      <c r="AW618" s="0" t="n">
        <f aca="false">SUMPRODUCT('FD inverse'!$A$47:$BH$47,'FD mesh'!$B$84:$BI$84,$E617:$BL617)+'FD inverse'!$A$47*$C618/Setup!$B$17+INDEX('FD inverse'!$A$47:$BH$47,1,'FD mesh'!$B$15+1)*Setup!$B$22</f>
        <v>0</v>
      </c>
      <c r="AX618" s="0" t="n">
        <f aca="false">SUMPRODUCT('FD inverse'!$A$48:$BH$48,'FD mesh'!$B$84:$BI$84,$E617:$BL617)+'FD inverse'!$A$48*$C618/Setup!$B$17+INDEX('FD inverse'!$A$48:$BH$48,1,'FD mesh'!$B$15+1)*Setup!$B$22</f>
        <v>0</v>
      </c>
      <c r="AY618" s="0" t="n">
        <f aca="false">SUMPRODUCT('FD inverse'!$A$49:$BH$49,'FD mesh'!$B$84:$BI$84,$E617:$BL617)+'FD inverse'!$A$49*$C618/Setup!$B$17+INDEX('FD inverse'!$A$49:$BH$49,1,'FD mesh'!$B$15+1)*Setup!$B$22</f>
        <v>0</v>
      </c>
      <c r="AZ618" s="0" t="n">
        <f aca="false">SUMPRODUCT('FD inverse'!$A$50:$BH$50,'FD mesh'!$B$84:$BI$84,$E617:$BL617)+'FD inverse'!$A$50*$C618/Setup!$B$17+INDEX('FD inverse'!$A$50:$BH$50,1,'FD mesh'!$B$15+1)*Setup!$B$22</f>
        <v>0</v>
      </c>
      <c r="BA618" s="0" t="n">
        <f aca="false">SUMPRODUCT('FD inverse'!$A$51:$BH$51,'FD mesh'!$B$84:$BI$84,$E617:$BL617)+'FD inverse'!$A$51*$C618/Setup!$B$17+INDEX('FD inverse'!$A$51:$BH$51,1,'FD mesh'!$B$15+1)*Setup!$B$22</f>
        <v>0</v>
      </c>
      <c r="BB618" s="0" t="n">
        <f aca="false">SUMPRODUCT('FD inverse'!$A$52:$BH$52,'FD mesh'!$B$84:$BI$84,$E617:$BL617)+'FD inverse'!$A$52*$C618/Setup!$B$17+INDEX('FD inverse'!$A$52:$BH$52,1,'FD mesh'!$B$15+1)*Setup!$B$22</f>
        <v>0</v>
      </c>
      <c r="BC618" s="0" t="n">
        <f aca="false">SUMPRODUCT('FD inverse'!$A$53:$BH$53,'FD mesh'!$B$84:$BI$84,$E617:$BL617)+'FD inverse'!$A$53*$C618/Setup!$B$17+INDEX('FD inverse'!$A$53:$BH$53,1,'FD mesh'!$B$15+1)*Setup!$B$22</f>
        <v>0</v>
      </c>
      <c r="BD618" s="0" t="n">
        <f aca="false">SUMPRODUCT('FD inverse'!$A$54:$BH$54,'FD mesh'!$B$84:$BI$84,$E617:$BL617)+'FD inverse'!$A$54*$C618/Setup!$B$17+INDEX('FD inverse'!$A$54:$BH$54,1,'FD mesh'!$B$15+1)*Setup!$B$22</f>
        <v>0</v>
      </c>
      <c r="BE618" s="0" t="n">
        <f aca="false">SUMPRODUCT('FD inverse'!$A$55:$BH$55,'FD mesh'!$B$84:$BI$84,$E617:$BL617)+'FD inverse'!$A$55*$C618/Setup!$B$17+INDEX('FD inverse'!$A$55:$BH$55,1,'FD mesh'!$B$15+1)*Setup!$B$22</f>
        <v>0</v>
      </c>
      <c r="BF618" s="0" t="n">
        <f aca="false">SUMPRODUCT('FD inverse'!$A$56:$BH$56,'FD mesh'!$B$84:$BI$84,$E617:$BL617)+'FD inverse'!$A$56*$C618/Setup!$B$17+INDEX('FD inverse'!$A$56:$BH$56,1,'FD mesh'!$B$15+1)*Setup!$B$22</f>
        <v>0</v>
      </c>
      <c r="BG618" s="0" t="n">
        <f aca="false">SUMPRODUCT('FD inverse'!$A$57:$BH$57,'FD mesh'!$B$84:$BI$84,$E617:$BL617)+'FD inverse'!$A$57*$C618/Setup!$B$17+INDEX('FD inverse'!$A$57:$BH$57,1,'FD mesh'!$B$15+1)*Setup!$B$22</f>
        <v>0</v>
      </c>
      <c r="BH618" s="0" t="n">
        <f aca="false">SUMPRODUCT('FD inverse'!$A$58:$BH$58,'FD mesh'!$B$84:$BI$84,$E617:$BL617)+'FD inverse'!$A$58*$C618/Setup!$B$17+INDEX('FD inverse'!$A$58:$BH$58,1,'FD mesh'!$B$15+1)*Setup!$B$22</f>
        <v>0</v>
      </c>
      <c r="BI618" s="0" t="n">
        <f aca="false">SUMPRODUCT('FD inverse'!$A$59:$BH$59,'FD mesh'!$B$84:$BI$84,$E617:$BL617)+'FD inverse'!$A$59*$C618/Setup!$B$17+INDEX('FD inverse'!$A$59:$BH$59,1,'FD mesh'!$B$15+1)*Setup!$B$22</f>
        <v>0</v>
      </c>
      <c r="BJ618" s="0" t="n">
        <f aca="false">SUMPRODUCT('FD inverse'!$A$60:$BH$60,'FD mesh'!$B$84:$BI$84,$E617:$BL617)+'FD inverse'!$A$60*$C618/Setup!$B$17+INDEX('FD inverse'!$A$60:$BH$60,1,'FD mesh'!$B$15+1)*Setup!$B$22</f>
        <v>0</v>
      </c>
      <c r="BK618" s="0" t="n">
        <f aca="false">SUMPRODUCT('FD inverse'!$A$61:$BH$61,'FD mesh'!$B$84:$BI$84,$E617:$BL617)+'FD inverse'!$A$61*$C618/Setup!$B$17+INDEX('FD inverse'!$A$61:$BH$61,1,'FD mesh'!$B$15+1)*Setup!$B$22</f>
        <v>0</v>
      </c>
      <c r="BL618" s="0" t="n">
        <f aca="false">SUMPRODUCT('FD inverse'!$A$62:$BH$62,'FD mesh'!$B$84:$BI$84,$E617:$BL617)+'FD inverse'!$A$62*$C618/Setup!$B$17+INDEX('FD inverse'!$A$62:$BH$62,1,'FD mesh'!$B$15+1)*Setup!$B$22</f>
        <v>0</v>
      </c>
    </row>
    <row r="619" customFormat="false" ht="15" hidden="false" customHeight="false" outlineLevel="0" collapsed="false">
      <c r="A619" s="0" t="n">
        <v>614</v>
      </c>
      <c r="B619" s="0" t="n">
        <f aca="false">A619*Setup!$B$11/3600</f>
        <v>51.1666666666667</v>
      </c>
      <c r="C619" s="0" t="n">
        <f aca="false">Setup!$B$7+Setup!$B$8*COS(2*PI()*(B619-Setup!$B$9)/24)</f>
        <v>20.0948159715203</v>
      </c>
      <c r="D619" s="0" t="n">
        <f aca="false">(C619-E619)/Setup!$B$17</f>
        <v>-9.39070429016277</v>
      </c>
      <c r="E619" s="0" t="n">
        <f aca="false">SUMPRODUCT('FD inverse'!$A$3:$BH$3,'FD mesh'!$B$84:$BI$84,$E618:$BL618)+'FD inverse'!$A$3*$C619/Setup!$B$17+INDEX('FD inverse'!$A$3:$BH$3,1,'FD mesh'!$B$15+1)*Setup!$B$22</f>
        <v>21.3156075292414</v>
      </c>
      <c r="F619" s="0" t="n">
        <f aca="false">SUMPRODUCT('FD inverse'!$A$4:$BH$4,'FD mesh'!$B$84:$BI$84,$E618:$BL618)+'FD inverse'!$A$4*$C619/Setup!$B$17+INDEX('FD inverse'!$A$4:$BH$4,1,'FD mesh'!$B$15+1)*Setup!$B$22</f>
        <v>21.5907120113984</v>
      </c>
      <c r="G619" s="0" t="n">
        <f aca="false">SUMPRODUCT('FD inverse'!$A$5:$BH$5,'FD mesh'!$B$84:$BI$84,$E618:$BL618)+'FD inverse'!$A$5*$C619/Setup!$B$17+INDEX('FD inverse'!$A$5:$BH$5,1,'FD mesh'!$B$15+1)*Setup!$B$22</f>
        <v>21.8571182391235</v>
      </c>
      <c r="H619" s="0" t="n">
        <f aca="false">SUMPRODUCT('FD inverse'!$A$6:$BH$6,'FD mesh'!$B$84:$BI$84,$E618:$BL618)+'FD inverse'!$A$6*$C619/Setup!$B$17+INDEX('FD inverse'!$A$6:$BH$6,1,'FD mesh'!$B$15+1)*Setup!$B$22</f>
        <v>22.7380165617908</v>
      </c>
      <c r="I619" s="0" t="n">
        <f aca="false">SUMPRODUCT('FD inverse'!$A$7:$BH$7,'FD mesh'!$B$84:$BI$84,$E618:$BL618)+'FD inverse'!$A$7*$C619/Setup!$B$17+INDEX('FD inverse'!$A$7:$BH$7,1,'FD mesh'!$B$15+1)*Setup!$B$22</f>
        <v>22.8108952631491</v>
      </c>
      <c r="J619" s="0" t="n">
        <f aca="false">SUMPRODUCT('FD inverse'!$A$8:$BH$8,'FD mesh'!$B$84:$BI$84,$E618:$BL618)+'FD inverse'!$A$8*$C619/Setup!$B$17+INDEX('FD inverse'!$A$8:$BH$8,1,'FD mesh'!$B$15+1)*Setup!$B$22</f>
        <v>22.8737642270478</v>
      </c>
      <c r="K619" s="0" t="n">
        <f aca="false">SUMPRODUCT('FD inverse'!$A$9:$BH$9,'FD mesh'!$B$84:$BI$84,$E618:$BL618)+'FD inverse'!$A$9*$C619/Setup!$B$17+INDEX('FD inverse'!$A$9:$BH$9,1,'FD mesh'!$B$15+1)*Setup!$B$22</f>
        <v>22.9267987421965</v>
      </c>
      <c r="L619" s="0" t="n">
        <f aca="false">SUMPRODUCT('FD inverse'!$A$10:$BH$10,'FD mesh'!$B$84:$BI$84,$E618:$BL618)+'FD inverse'!$A$10*$C619/Setup!$B$17+INDEX('FD inverse'!$A$10:$BH$10,1,'FD mesh'!$B$15+1)*Setup!$B$22</f>
        <v>22.9701904520581</v>
      </c>
      <c r="M619" s="0" t="n">
        <f aca="false">SUMPRODUCT('FD inverse'!$A$11:$BH$11,'FD mesh'!$B$84:$BI$84,$E618:$BL618)+'FD inverse'!$A$11*$C619/Setup!$B$17+INDEX('FD inverse'!$A$11:$BH$11,1,'FD mesh'!$B$15+1)*Setup!$B$22</f>
        <v>23.0041343347908</v>
      </c>
      <c r="N619" s="0" t="n">
        <f aca="false">SUMPRODUCT('FD inverse'!$A$12:$BH$12,'FD mesh'!$B$84:$BI$84,$E618:$BL618)+'FD inverse'!$A$12*$C619/Setup!$B$17+INDEX('FD inverse'!$A$12:$BH$12,1,'FD mesh'!$B$15+1)*Setup!$B$22</f>
        <v>23.0288174988712</v>
      </c>
      <c r="O619" s="0" t="n">
        <f aca="false">SUMPRODUCT('FD inverse'!$A$13:$BH$13,'FD mesh'!$B$84:$BI$84,$E618:$BL618)+'FD inverse'!$A$13*$C619/Setup!$B$17+INDEX('FD inverse'!$A$13:$BH$13,1,'FD mesh'!$B$15+1)*Setup!$B$22</f>
        <v>23.0444097628794</v>
      </c>
      <c r="P619" s="0" t="n">
        <f aca="false">SUMPRODUCT('FD inverse'!$A$14:$BH$14,'FD mesh'!$B$84:$BI$84,$E618:$BL618)+'FD inverse'!$A$14*$C619/Setup!$B$17+INDEX('FD inverse'!$A$14:$BH$14,1,'FD mesh'!$B$15+1)*Setup!$B$22</f>
        <v>23.0510559890845</v>
      </c>
      <c r="Q619" s="0" t="n">
        <f aca="false">SUMPRODUCT('FD inverse'!$A$15:$BH$15,'FD mesh'!$B$84:$BI$84,$E618:$BL618)+'FD inverse'!$A$15*$C619/Setup!$B$17+INDEX('FD inverse'!$A$15:$BH$15,1,'FD mesh'!$B$15+1)*Setup!$B$22</f>
        <v>23.0488701431679</v>
      </c>
      <c r="R619" s="0" t="n">
        <f aca="false">SUMPRODUCT('FD inverse'!$A$16:$BH$16,'FD mesh'!$B$84:$BI$84,$E618:$BL618)+'FD inverse'!$A$16*$C619/Setup!$B$17+INDEX('FD inverse'!$A$16:$BH$16,1,'FD mesh'!$B$15+1)*Setup!$B$22</f>
        <v>23.0379310563791</v>
      </c>
      <c r="S619" s="0" t="n">
        <f aca="false">SUMPRODUCT('FD inverse'!$A$17:$BH$17,'FD mesh'!$B$84:$BI$84,$E618:$BL618)+'FD inverse'!$A$17*$C619/Setup!$B$17+INDEX('FD inverse'!$A$17:$BH$17,1,'FD mesh'!$B$15+1)*Setup!$B$22</f>
        <v>22.5419438087714</v>
      </c>
      <c r="T619" s="0" t="n">
        <f aca="false">SUMPRODUCT('FD inverse'!$A$18:$BH$18,'FD mesh'!$B$84:$BI$84,$E618:$BL618)+'FD inverse'!$A$18*$C619/Setup!$B$17+INDEX('FD inverse'!$A$18:$BH$18,1,'FD mesh'!$B$15+1)*Setup!$B$22</f>
        <v>22.0419580323438</v>
      </c>
      <c r="U619" s="0" t="n">
        <f aca="false">SUMPRODUCT('FD inverse'!$A$19:$BH$19,'FD mesh'!$B$84:$BI$84,$E618:$BL618)+'FD inverse'!$A$19*$C619/Setup!$B$17+INDEX('FD inverse'!$A$19:$BH$19,1,'FD mesh'!$B$15+1)*Setup!$B$22</f>
        <v>21.5383110052477</v>
      </c>
      <c r="V619" s="0" t="n">
        <f aca="false">SUMPRODUCT('FD inverse'!$A$20:$BH$20,'FD mesh'!$B$84:$BI$84,$E618:$BL618)+'FD inverse'!$A$20*$C619/Setup!$B$17+INDEX('FD inverse'!$A$20:$BH$20,1,'FD mesh'!$B$15+1)*Setup!$B$22</f>
        <v>21.0313299693197</v>
      </c>
      <c r="W619" s="0" t="n">
        <f aca="false">SUMPRODUCT('FD inverse'!$A$21:$BH$21,'FD mesh'!$B$84:$BI$84,$E618:$BL618)+'FD inverse'!$A$21*$C619/Setup!$B$17+INDEX('FD inverse'!$A$21:$BH$21,1,'FD mesh'!$B$15+1)*Setup!$B$22</f>
        <v>20.5213321807568</v>
      </c>
      <c r="X619" s="0" t="n">
        <f aca="false">SUMPRODUCT('FD inverse'!$A$22:$BH$22,'FD mesh'!$B$84:$BI$84,$E618:$BL618)+'FD inverse'!$A$22*$C619/Setup!$B$17+INDEX('FD inverse'!$A$22:$BH$22,1,'FD mesh'!$B$15+1)*Setup!$B$22</f>
        <v>20.0086251205106</v>
      </c>
      <c r="Y619" s="0" t="n">
        <f aca="false">SUMPRODUCT('FD inverse'!$A$23:$BH$23,'FD mesh'!$B$84:$BI$84,$E618:$BL618)+'FD inverse'!$A$23*$C619/Setup!$B$17+INDEX('FD inverse'!$A$23:$BH$23,1,'FD mesh'!$B$15+1)*Setup!$B$22</f>
        <v>19.4935068496253</v>
      </c>
      <c r="Z619" s="0" t="n">
        <f aca="false">SUMPRODUCT('FD inverse'!$A$24:$BH$24,'FD mesh'!$B$84:$BI$84,$E618:$BL618)+'FD inverse'!$A$24*$C619/Setup!$B$17+INDEX('FD inverse'!$A$24:$BH$24,1,'FD mesh'!$B$15+1)*Setup!$B$22</f>
        <v>18.9762664951347</v>
      </c>
      <c r="AA619" s="0" t="n">
        <f aca="false">SUMPRODUCT('FD inverse'!$A$25:$BH$25,'FD mesh'!$B$84:$BI$84,$E618:$BL618)+'FD inverse'!$A$25*$C619/Setup!$B$17+INDEX('FD inverse'!$A$25:$BH$25,1,'FD mesh'!$B$15+1)*Setup!$B$22</f>
        <v>18.4571848525079</v>
      </c>
      <c r="AB619" s="0" t="n">
        <f aca="false">SUMPRODUCT('FD inverse'!$A$26:$BH$26,'FD mesh'!$B$84:$BI$84,$E618:$BL618)+'FD inverse'!$A$26*$C619/Setup!$B$17+INDEX('FD inverse'!$A$26:$BH$26,1,'FD mesh'!$B$15+1)*Setup!$B$22</f>
        <v>17.9365350909965</v>
      </c>
      <c r="AC619" s="0" t="n">
        <f aca="false">SUMPRODUCT('FD inverse'!$A$27:$BH$27,'FD mesh'!$B$84:$BI$84,$E618:$BL618)+'FD inverse'!$A$27*$C619/Setup!$B$17+INDEX('FD inverse'!$A$27:$BH$27,1,'FD mesh'!$B$15+1)*Setup!$B$22</f>
        <v>17.4145835485644</v>
      </c>
      <c r="AD619" s="0" t="n">
        <f aca="false">SUMPRODUCT('FD inverse'!$A$28:$BH$28,'FD mesh'!$B$84:$BI$84,$E618:$BL618)+'FD inverse'!$A$28*$C619/Setup!$B$17+INDEX('FD inverse'!$A$28:$BH$28,1,'FD mesh'!$B$15+1)*Setup!$B$22</f>
        <v>16.8915906033891</v>
      </c>
      <c r="AE619" s="0" t="n">
        <f aca="false">SUMPRODUCT('FD inverse'!$A$29:$BH$29,'FD mesh'!$B$84:$BI$84,$E618:$BL618)+'FD inverse'!$A$29*$C619/Setup!$B$17+INDEX('FD inverse'!$A$29:$BH$29,1,'FD mesh'!$B$15+1)*Setup!$B$22</f>
        <v>16.3678116091982</v>
      </c>
      <c r="AF619" s="0" t="n">
        <f aca="false">SUMPRODUCT('FD inverse'!$A$30:$BH$30,'FD mesh'!$B$84:$BI$84,$E618:$BL618)+'FD inverse'!$A$30*$C619/Setup!$B$17+INDEX('FD inverse'!$A$30:$BH$30,1,'FD mesh'!$B$15+1)*Setup!$B$22</f>
        <v>15.8434978819399</v>
      </c>
      <c r="AG619" s="0" t="n">
        <f aca="false">SUMPRODUCT('FD inverse'!$A$31:$BH$31,'FD mesh'!$B$84:$BI$84,$E618:$BL618)+'FD inverse'!$A$31*$C619/Setup!$B$17+INDEX('FD inverse'!$A$31:$BH$31,1,'FD mesh'!$B$15+1)*Setup!$B$22</f>
        <v>15.31889772549</v>
      </c>
      <c r="AH619" s="0" t="n">
        <f aca="false">SUMPRODUCT('FD inverse'!$A$32:$BH$32,'FD mesh'!$B$84:$BI$84,$E618:$BL618)+'FD inverse'!$A$32*$C619/Setup!$B$17+INDEX('FD inverse'!$A$32:$BH$32,1,'FD mesh'!$B$15+1)*Setup!$B$22</f>
        <v>15.2967511580384</v>
      </c>
      <c r="AI619" s="0" t="n">
        <f aca="false">SUMPRODUCT('FD inverse'!$A$33:$BH$33,'FD mesh'!$B$84:$BI$84,$E618:$BL618)+'FD inverse'!$A$33*$C619/Setup!$B$17+INDEX('FD inverse'!$A$33:$BH$33,1,'FD mesh'!$B$15+1)*Setup!$B$22</f>
        <v>15.2745521464921</v>
      </c>
      <c r="AJ619" s="0" t="n">
        <f aca="false">SUMPRODUCT('FD inverse'!$A$34:$BH$34,'FD mesh'!$B$84:$BI$84,$E618:$BL618)+'FD inverse'!$A$34*$C619/Setup!$B$17+INDEX('FD inverse'!$A$34:$BH$34,1,'FD mesh'!$B$15+1)*Setup!$B$22</f>
        <v>15.2523147010619</v>
      </c>
      <c r="AK619" s="0" t="n">
        <f aca="false">SUMPRODUCT('FD inverse'!$A$35:$BH$35,'FD mesh'!$B$84:$BI$84,$E618:$BL618)+'FD inverse'!$A$35*$C619/Setup!$B$17+INDEX('FD inverse'!$A$35:$BH$35,1,'FD mesh'!$B$15+1)*Setup!$B$22</f>
        <v>15.2300504868059</v>
      </c>
      <c r="AL619" s="0" t="n">
        <f aca="false">SUMPRODUCT('FD inverse'!$A$36:$BH$36,'FD mesh'!$B$84:$BI$84,$E618:$BL618)+'FD inverse'!$A$36*$C619/Setup!$B$17+INDEX('FD inverse'!$A$36:$BH$36,1,'FD mesh'!$B$15+1)*Setup!$B$22</f>
        <v>15.2077689874925</v>
      </c>
      <c r="AM619" s="0" t="n">
        <f aca="false">SUMPRODUCT('FD inverse'!$A$37:$BH$37,'FD mesh'!$B$84:$BI$84,$E618:$BL618)+'FD inverse'!$A$37*$C619/Setup!$B$17+INDEX('FD inverse'!$A$37:$BH$37,1,'FD mesh'!$B$15+1)*Setup!$B$22</f>
        <v>15.1854776780918</v>
      </c>
      <c r="AN619" s="0" t="n">
        <f aca="false">SUMPRODUCT('FD inverse'!$A$38:$BH$38,'FD mesh'!$B$84:$BI$84,$E618:$BL618)+'FD inverse'!$A$38*$C619/Setup!$B$17+INDEX('FD inverse'!$A$38:$BH$38,1,'FD mesh'!$B$15+1)*Setup!$B$22</f>
        <v>15.1631822043087</v>
      </c>
      <c r="AO619" s="0" t="n">
        <f aca="false">SUMPRODUCT('FD inverse'!$A$39:$BH$39,'FD mesh'!$B$84:$BI$84,$E618:$BL618)+'FD inverse'!$A$39*$C619/Setup!$B$17+INDEX('FD inverse'!$A$39:$BH$39,1,'FD mesh'!$B$15+1)*Setup!$B$22</f>
        <v>15.1408865678027</v>
      </c>
      <c r="AP619" s="0" t="n">
        <f aca="false">SUMPRODUCT('FD inverse'!$A$40:$BH$40,'FD mesh'!$B$84:$BI$84,$E618:$BL618)+'FD inverse'!$A$40*$C619/Setup!$B$17+INDEX('FD inverse'!$A$40:$BH$40,1,'FD mesh'!$B$15+1)*Setup!$B$22</f>
        <v>15.118593315954</v>
      </c>
      <c r="AQ619" s="0" t="n">
        <f aca="false">SUMPRODUCT('FD inverse'!$A$41:$BH$41,'FD mesh'!$B$84:$BI$84,$E618:$BL618)+'FD inverse'!$A$41*$C619/Setup!$B$17+INDEX('FD inverse'!$A$41:$BH$41,1,'FD mesh'!$B$15+1)*Setup!$B$22</f>
        <v>15.096303735223</v>
      </c>
      <c r="AR619" s="0" t="n">
        <f aca="false">SUMPRODUCT('FD inverse'!$A$42:$BH$42,'FD mesh'!$B$84:$BI$84,$E618:$BL618)+'FD inverse'!$A$42*$C619/Setup!$B$17+INDEX('FD inverse'!$A$42:$BH$42,1,'FD mesh'!$B$15+1)*Setup!$B$22</f>
        <v>15.0740180473213</v>
      </c>
      <c r="AS619" s="0" t="n">
        <f aca="false">SUMPRODUCT('FD inverse'!$A$43:$BH$43,'FD mesh'!$B$84:$BI$84,$E618:$BL618)+'FD inverse'!$A$43*$C619/Setup!$B$17+INDEX('FD inverse'!$A$43:$BH$43,1,'FD mesh'!$B$15+1)*Setup!$B$22</f>
        <v>0</v>
      </c>
      <c r="AT619" s="0" t="n">
        <f aca="false">SUMPRODUCT('FD inverse'!$A$44:$BH$44,'FD mesh'!$B$84:$BI$84,$E618:$BL618)+'FD inverse'!$A$44*$C619/Setup!$B$17+INDEX('FD inverse'!$A$44:$BH$44,1,'FD mesh'!$B$15+1)*Setup!$B$22</f>
        <v>0</v>
      </c>
      <c r="AU619" s="0" t="n">
        <f aca="false">SUMPRODUCT('FD inverse'!$A$45:$BH$45,'FD mesh'!$B$84:$BI$84,$E618:$BL618)+'FD inverse'!$A$45*$C619/Setup!$B$17+INDEX('FD inverse'!$A$45:$BH$45,1,'FD mesh'!$B$15+1)*Setup!$B$22</f>
        <v>0</v>
      </c>
      <c r="AV619" s="0" t="n">
        <f aca="false">SUMPRODUCT('FD inverse'!$A$46:$BH$46,'FD mesh'!$B$84:$BI$84,$E618:$BL618)+'FD inverse'!$A$46*$C619/Setup!$B$17+INDEX('FD inverse'!$A$46:$BH$46,1,'FD mesh'!$B$15+1)*Setup!$B$22</f>
        <v>0</v>
      </c>
      <c r="AW619" s="0" t="n">
        <f aca="false">SUMPRODUCT('FD inverse'!$A$47:$BH$47,'FD mesh'!$B$84:$BI$84,$E618:$BL618)+'FD inverse'!$A$47*$C619/Setup!$B$17+INDEX('FD inverse'!$A$47:$BH$47,1,'FD mesh'!$B$15+1)*Setup!$B$22</f>
        <v>0</v>
      </c>
      <c r="AX619" s="0" t="n">
        <f aca="false">SUMPRODUCT('FD inverse'!$A$48:$BH$48,'FD mesh'!$B$84:$BI$84,$E618:$BL618)+'FD inverse'!$A$48*$C619/Setup!$B$17+INDEX('FD inverse'!$A$48:$BH$48,1,'FD mesh'!$B$15+1)*Setup!$B$22</f>
        <v>0</v>
      </c>
      <c r="AY619" s="0" t="n">
        <f aca="false">SUMPRODUCT('FD inverse'!$A$49:$BH$49,'FD mesh'!$B$84:$BI$84,$E618:$BL618)+'FD inverse'!$A$49*$C619/Setup!$B$17+INDEX('FD inverse'!$A$49:$BH$49,1,'FD mesh'!$B$15+1)*Setup!$B$22</f>
        <v>0</v>
      </c>
      <c r="AZ619" s="0" t="n">
        <f aca="false">SUMPRODUCT('FD inverse'!$A$50:$BH$50,'FD mesh'!$B$84:$BI$84,$E618:$BL618)+'FD inverse'!$A$50*$C619/Setup!$B$17+INDEX('FD inverse'!$A$50:$BH$50,1,'FD mesh'!$B$15+1)*Setup!$B$22</f>
        <v>0</v>
      </c>
      <c r="BA619" s="0" t="n">
        <f aca="false">SUMPRODUCT('FD inverse'!$A$51:$BH$51,'FD mesh'!$B$84:$BI$84,$E618:$BL618)+'FD inverse'!$A$51*$C619/Setup!$B$17+INDEX('FD inverse'!$A$51:$BH$51,1,'FD mesh'!$B$15+1)*Setup!$B$22</f>
        <v>0</v>
      </c>
      <c r="BB619" s="0" t="n">
        <f aca="false">SUMPRODUCT('FD inverse'!$A$52:$BH$52,'FD mesh'!$B$84:$BI$84,$E618:$BL618)+'FD inverse'!$A$52*$C619/Setup!$B$17+INDEX('FD inverse'!$A$52:$BH$52,1,'FD mesh'!$B$15+1)*Setup!$B$22</f>
        <v>0</v>
      </c>
      <c r="BC619" s="0" t="n">
        <f aca="false">SUMPRODUCT('FD inverse'!$A$53:$BH$53,'FD mesh'!$B$84:$BI$84,$E618:$BL618)+'FD inverse'!$A$53*$C619/Setup!$B$17+INDEX('FD inverse'!$A$53:$BH$53,1,'FD mesh'!$B$15+1)*Setup!$B$22</f>
        <v>0</v>
      </c>
      <c r="BD619" s="0" t="n">
        <f aca="false">SUMPRODUCT('FD inverse'!$A$54:$BH$54,'FD mesh'!$B$84:$BI$84,$E618:$BL618)+'FD inverse'!$A$54*$C619/Setup!$B$17+INDEX('FD inverse'!$A$54:$BH$54,1,'FD mesh'!$B$15+1)*Setup!$B$22</f>
        <v>0</v>
      </c>
      <c r="BE619" s="0" t="n">
        <f aca="false">SUMPRODUCT('FD inverse'!$A$55:$BH$55,'FD mesh'!$B$84:$BI$84,$E618:$BL618)+'FD inverse'!$A$55*$C619/Setup!$B$17+INDEX('FD inverse'!$A$55:$BH$55,1,'FD mesh'!$B$15+1)*Setup!$B$22</f>
        <v>0</v>
      </c>
      <c r="BF619" s="0" t="n">
        <f aca="false">SUMPRODUCT('FD inverse'!$A$56:$BH$56,'FD mesh'!$B$84:$BI$84,$E618:$BL618)+'FD inverse'!$A$56*$C619/Setup!$B$17+INDEX('FD inverse'!$A$56:$BH$56,1,'FD mesh'!$B$15+1)*Setup!$B$22</f>
        <v>0</v>
      </c>
      <c r="BG619" s="0" t="n">
        <f aca="false">SUMPRODUCT('FD inverse'!$A$57:$BH$57,'FD mesh'!$B$84:$BI$84,$E618:$BL618)+'FD inverse'!$A$57*$C619/Setup!$B$17+INDEX('FD inverse'!$A$57:$BH$57,1,'FD mesh'!$B$15+1)*Setup!$B$22</f>
        <v>0</v>
      </c>
      <c r="BH619" s="0" t="n">
        <f aca="false">SUMPRODUCT('FD inverse'!$A$58:$BH$58,'FD mesh'!$B$84:$BI$84,$E618:$BL618)+'FD inverse'!$A$58*$C619/Setup!$B$17+INDEX('FD inverse'!$A$58:$BH$58,1,'FD mesh'!$B$15+1)*Setup!$B$22</f>
        <v>0</v>
      </c>
      <c r="BI619" s="0" t="n">
        <f aca="false">SUMPRODUCT('FD inverse'!$A$59:$BH$59,'FD mesh'!$B$84:$BI$84,$E618:$BL618)+'FD inverse'!$A$59*$C619/Setup!$B$17+INDEX('FD inverse'!$A$59:$BH$59,1,'FD mesh'!$B$15+1)*Setup!$B$22</f>
        <v>0</v>
      </c>
      <c r="BJ619" s="0" t="n">
        <f aca="false">SUMPRODUCT('FD inverse'!$A$60:$BH$60,'FD mesh'!$B$84:$BI$84,$E618:$BL618)+'FD inverse'!$A$60*$C619/Setup!$B$17+INDEX('FD inverse'!$A$60:$BH$60,1,'FD mesh'!$B$15+1)*Setup!$B$22</f>
        <v>0</v>
      </c>
      <c r="BK619" s="0" t="n">
        <f aca="false">SUMPRODUCT('FD inverse'!$A$61:$BH$61,'FD mesh'!$B$84:$BI$84,$E618:$BL618)+'FD inverse'!$A$61*$C619/Setup!$B$17+INDEX('FD inverse'!$A$61:$BH$61,1,'FD mesh'!$B$15+1)*Setup!$B$22</f>
        <v>0</v>
      </c>
      <c r="BL619" s="0" t="n">
        <f aca="false">SUMPRODUCT('FD inverse'!$A$62:$BH$62,'FD mesh'!$B$84:$BI$84,$E618:$BL618)+'FD inverse'!$A$62*$C619/Setup!$B$17+INDEX('FD inverse'!$A$62:$BH$62,1,'FD mesh'!$B$15+1)*Setup!$B$22</f>
        <v>0</v>
      </c>
    </row>
    <row r="620" customFormat="false" ht="15" hidden="false" customHeight="false" outlineLevel="0" collapsed="false">
      <c r="A620" s="0" t="n">
        <v>615</v>
      </c>
      <c r="B620" s="0" t="n">
        <f aca="false">A620*Setup!$B$11/3600</f>
        <v>51.25</v>
      </c>
      <c r="C620" s="0" t="n">
        <f aca="false">Setup!$B$7+Setup!$B$8*COS(2*PI()*(B620-Setup!$B$9)/24)</f>
        <v>20.0768588783871</v>
      </c>
      <c r="D620" s="0" t="n">
        <f aca="false">(C620-E620)/Setup!$B$17</f>
        <v>-9.38180849445885</v>
      </c>
      <c r="E620" s="0" t="n">
        <f aca="false">SUMPRODUCT('FD inverse'!$A$3:$BH$3,'FD mesh'!$B$84:$BI$84,$E619:$BL619)+'FD inverse'!$A$3*$C620/Setup!$B$17+INDEX('FD inverse'!$A$3:$BH$3,1,'FD mesh'!$B$15+1)*Setup!$B$22</f>
        <v>21.2964939826667</v>
      </c>
      <c r="F620" s="0" t="n">
        <f aca="false">SUMPRODUCT('FD inverse'!$A$4:$BH$4,'FD mesh'!$B$84:$BI$84,$E619:$BL619)+'FD inverse'!$A$4*$C620/Setup!$B$17+INDEX('FD inverse'!$A$4:$BH$4,1,'FD mesh'!$B$15+1)*Setup!$B$22</f>
        <v>21.5715665685006</v>
      </c>
      <c r="G620" s="0" t="n">
        <f aca="false">SUMPRODUCT('FD inverse'!$A$5:$BH$5,'FD mesh'!$B$84:$BI$84,$E619:$BL619)+'FD inverse'!$A$5*$C620/Setup!$B$17+INDEX('FD inverse'!$A$5:$BH$5,1,'FD mesh'!$B$15+1)*Setup!$B$22</f>
        <v>21.838329500299</v>
      </c>
      <c r="H620" s="0" t="n">
        <f aca="false">SUMPRODUCT('FD inverse'!$A$6:$BH$6,'FD mesh'!$B$84:$BI$84,$E619:$BL619)+'FD inverse'!$A$6*$C620/Setup!$B$17+INDEX('FD inverse'!$A$6:$BH$6,1,'FD mesh'!$B$15+1)*Setup!$B$22</f>
        <v>22.720952829082</v>
      </c>
      <c r="I620" s="0" t="n">
        <f aca="false">SUMPRODUCT('FD inverse'!$A$7:$BH$7,'FD mesh'!$B$84:$BI$84,$E619:$BL619)+'FD inverse'!$A$7*$C620/Setup!$B$17+INDEX('FD inverse'!$A$7:$BH$7,1,'FD mesh'!$B$15+1)*Setup!$B$22</f>
        <v>22.7940275387947</v>
      </c>
      <c r="J620" s="0" t="n">
        <f aca="false">SUMPRODUCT('FD inverse'!$A$8:$BH$8,'FD mesh'!$B$84:$BI$84,$E619:$BL619)+'FD inverse'!$A$8*$C620/Setup!$B$17+INDEX('FD inverse'!$A$8:$BH$8,1,'FD mesh'!$B$15+1)*Setup!$B$22</f>
        <v>22.8571507887113</v>
      </c>
      <c r="K620" s="0" t="n">
        <f aca="false">SUMPRODUCT('FD inverse'!$A$9:$BH$9,'FD mesh'!$B$84:$BI$84,$E619:$BL619)+'FD inverse'!$A$9*$C620/Setup!$B$17+INDEX('FD inverse'!$A$9:$BH$9,1,'FD mesh'!$B$15+1)*Setup!$B$22</f>
        <v>22.9104726000813</v>
      </c>
      <c r="L620" s="0" t="n">
        <f aca="false">SUMPRODUCT('FD inverse'!$A$10:$BH$10,'FD mesh'!$B$84:$BI$84,$E619:$BL619)+'FD inverse'!$A$10*$C620/Setup!$B$17+INDEX('FD inverse'!$A$10:$BH$10,1,'FD mesh'!$B$15+1)*Setup!$B$22</f>
        <v>22.9541624692005</v>
      </c>
      <c r="M620" s="0" t="n">
        <f aca="false">SUMPRODUCT('FD inverse'!$A$11:$BH$11,'FD mesh'!$B$84:$BI$84,$E619:$BL619)+'FD inverse'!$A$11*$C620/Setup!$B$17+INDEX('FD inverse'!$A$11:$BH$11,1,'FD mesh'!$B$15+1)*Setup!$B$22</f>
        <v>22.9883963012355</v>
      </c>
      <c r="N620" s="0" t="n">
        <f aca="false">SUMPRODUCT('FD inverse'!$A$12:$BH$12,'FD mesh'!$B$84:$BI$84,$E619:$BL619)+'FD inverse'!$A$12*$C620/Setup!$B$17+INDEX('FD inverse'!$A$12:$BH$12,1,'FD mesh'!$B$15+1)*Setup!$B$22</f>
        <v>23.0133451577217</v>
      </c>
      <c r="O620" s="0" t="n">
        <f aca="false">SUMPRODUCT('FD inverse'!$A$13:$BH$13,'FD mesh'!$B$84:$BI$84,$E619:$BL619)+'FD inverse'!$A$13*$C620/Setup!$B$17+INDEX('FD inverse'!$A$13:$BH$13,1,'FD mesh'!$B$15+1)*Setup!$B$22</f>
        <v>23.0291657893408</v>
      </c>
      <c r="P620" s="0" t="n">
        <f aca="false">SUMPRODUCT('FD inverse'!$A$14:$BH$14,'FD mesh'!$B$84:$BI$84,$E619:$BL619)+'FD inverse'!$A$14*$C620/Setup!$B$17+INDEX('FD inverse'!$A$14:$BH$14,1,'FD mesh'!$B$15+1)*Setup!$B$22</f>
        <v>23.035992926247</v>
      </c>
      <c r="Q620" s="0" t="n">
        <f aca="false">SUMPRODUCT('FD inverse'!$A$15:$BH$15,'FD mesh'!$B$84:$BI$84,$E619:$BL619)+'FD inverse'!$A$15*$C620/Setup!$B$17+INDEX('FD inverse'!$A$15:$BH$15,1,'FD mesh'!$B$15+1)*Setup!$B$22</f>
        <v>23.0339333004172</v>
      </c>
      <c r="R620" s="0" t="n">
        <f aca="false">SUMPRODUCT('FD inverse'!$A$16:$BH$16,'FD mesh'!$B$84:$BI$84,$E619:$BL619)+'FD inverse'!$A$16*$C620/Setup!$B$17+INDEX('FD inverse'!$A$16:$BH$16,1,'FD mesh'!$B$15+1)*Setup!$B$22</f>
        <v>23.0230613779792</v>
      </c>
      <c r="S620" s="0" t="n">
        <f aca="false">SUMPRODUCT('FD inverse'!$A$17:$BH$17,'FD mesh'!$B$84:$BI$84,$E619:$BL619)+'FD inverse'!$A$17*$C620/Setup!$B$17+INDEX('FD inverse'!$A$17:$BH$17,1,'FD mesh'!$B$15+1)*Setup!$B$22</f>
        <v>22.5282496446876</v>
      </c>
      <c r="T620" s="0" t="n">
        <f aca="false">SUMPRODUCT('FD inverse'!$A$18:$BH$18,'FD mesh'!$B$84:$BI$84,$E619:$BL619)+'FD inverse'!$A$18*$C620/Setup!$B$17+INDEX('FD inverse'!$A$18:$BH$18,1,'FD mesh'!$B$15+1)*Setup!$B$22</f>
        <v>22.0294079145369</v>
      </c>
      <c r="U620" s="0" t="n">
        <f aca="false">SUMPRODUCT('FD inverse'!$A$19:$BH$19,'FD mesh'!$B$84:$BI$84,$E619:$BL619)+'FD inverse'!$A$19*$C620/Setup!$B$17+INDEX('FD inverse'!$A$19:$BH$19,1,'FD mesh'!$B$15+1)*Setup!$B$22</f>
        <v>21.5268728640032</v>
      </c>
      <c r="V620" s="0" t="n">
        <f aca="false">SUMPRODUCT('FD inverse'!$A$20:$BH$20,'FD mesh'!$B$84:$BI$84,$E619:$BL619)+'FD inverse'!$A$20*$C620/Setup!$B$17+INDEX('FD inverse'!$A$20:$BH$20,1,'FD mesh'!$B$15+1)*Setup!$B$22</f>
        <v>21.0209717319032</v>
      </c>
      <c r="W620" s="0" t="n">
        <f aca="false">SUMPRODUCT('FD inverse'!$A$21:$BH$21,'FD mesh'!$B$84:$BI$84,$E619:$BL619)+'FD inverse'!$A$21*$C620/Setup!$B$17+INDEX('FD inverse'!$A$21:$BH$21,1,'FD mesh'!$B$15+1)*Setup!$B$22</f>
        <v>20.5120223185063</v>
      </c>
      <c r="X620" s="0" t="n">
        <f aca="false">SUMPRODUCT('FD inverse'!$A$22:$BH$22,'FD mesh'!$B$84:$BI$84,$E619:$BL619)+'FD inverse'!$A$22*$C620/Setup!$B$17+INDEX('FD inverse'!$A$22:$BH$22,1,'FD mesh'!$B$15+1)*Setup!$B$22</f>
        <v>20.0003331456471</v>
      </c>
      <c r="Y620" s="0" t="n">
        <f aca="false">SUMPRODUCT('FD inverse'!$A$23:$BH$23,'FD mesh'!$B$84:$BI$84,$E619:$BL619)+'FD inverse'!$A$23*$C620/Setup!$B$17+INDEX('FD inverse'!$A$23:$BH$23,1,'FD mesh'!$B$15+1)*Setup!$B$22</f>
        <v>19.4862037630423</v>
      </c>
      <c r="Z620" s="0" t="n">
        <f aca="false">SUMPRODUCT('FD inverse'!$A$24:$BH$24,'FD mesh'!$B$84:$BI$84,$E619:$BL619)+'FD inverse'!$A$24*$C620/Setup!$B$17+INDEX('FD inverse'!$A$24:$BH$24,1,'FD mesh'!$B$15+1)*Setup!$B$22</f>
        <v>18.969925186386</v>
      </c>
      <c r="AA620" s="0" t="n">
        <f aca="false">SUMPRODUCT('FD inverse'!$A$25:$BH$25,'FD mesh'!$B$84:$BI$84,$E619:$BL619)+'FD inverse'!$A$25*$C620/Setup!$B$17+INDEX('FD inverse'!$A$25:$BH$25,1,'FD mesh'!$B$15+1)*Setup!$B$22</f>
        <v>18.4517804531551</v>
      </c>
      <c r="AB620" s="0" t="n">
        <f aca="false">SUMPRODUCT('FD inverse'!$A$26:$BH$26,'FD mesh'!$B$84:$BI$84,$E619:$BL619)+'FD inverse'!$A$26*$C620/Setup!$B$17+INDEX('FD inverse'!$A$26:$BH$26,1,'FD mesh'!$B$15+1)*Setup!$B$22</f>
        <v>17.9320452824004</v>
      </c>
      <c r="AC620" s="0" t="n">
        <f aca="false">SUMPRODUCT('FD inverse'!$A$27:$BH$27,'FD mesh'!$B$84:$BI$84,$E619:$BL619)+'FD inverse'!$A$27*$C620/Setup!$B$17+INDEX('FD inverse'!$A$27:$BH$27,1,'FD mesh'!$B$15+1)*Setup!$B$22</f>
        <v>17.4109888251159</v>
      </c>
      <c r="AD620" s="0" t="n">
        <f aca="false">SUMPRODUCT('FD inverse'!$A$28:$BH$28,'FD mesh'!$B$84:$BI$84,$E619:$BL619)+'FD inverse'!$A$28*$C620/Setup!$B$17+INDEX('FD inverse'!$A$28:$BH$28,1,'FD mesh'!$B$15+1)*Setup!$B$22</f>
        <v>16.8888744920738</v>
      </c>
      <c r="AE620" s="0" t="n">
        <f aca="false">SUMPRODUCT('FD inverse'!$A$29:$BH$29,'FD mesh'!$B$84:$BI$84,$E619:$BL619)+'FD inverse'!$A$29*$C620/Setup!$B$17+INDEX('FD inverse'!$A$29:$BH$29,1,'FD mesh'!$B$15+1)*Setup!$B$22</f>
        <v>16.3659608462733</v>
      </c>
      <c r="AF620" s="0" t="n">
        <f aca="false">SUMPRODUCT('FD inverse'!$A$30:$BH$30,'FD mesh'!$B$84:$BI$84,$E619:$BL619)+'FD inverse'!$A$30*$C620/Setup!$B$17+INDEX('FD inverse'!$A$30:$BH$30,1,'FD mesh'!$B$15+1)*Setup!$B$22</f>
        <v>15.8425025473834</v>
      </c>
      <c r="AG620" s="0" t="n">
        <f aca="false">SUMPRODUCT('FD inverse'!$A$31:$BH$31,'FD mesh'!$B$84:$BI$84,$E619:$BL619)+'FD inverse'!$A$31*$C620/Setup!$B$17+INDEX('FD inverse'!$A$31:$BH$31,1,'FD mesh'!$B$15+1)*Setup!$B$22</f>
        <v>15.3187513357526</v>
      </c>
      <c r="AH620" s="0" t="n">
        <f aca="false">SUMPRODUCT('FD inverse'!$A$32:$BH$32,'FD mesh'!$B$84:$BI$84,$E619:$BL619)+'FD inverse'!$A$32*$C620/Setup!$B$17+INDEX('FD inverse'!$A$32:$BH$32,1,'FD mesh'!$B$15+1)*Setup!$B$22</f>
        <v>15.2966379106393</v>
      </c>
      <c r="AI620" s="0" t="n">
        <f aca="false">SUMPRODUCT('FD inverse'!$A$33:$BH$33,'FD mesh'!$B$84:$BI$84,$E619:$BL619)+'FD inverse'!$A$33*$C620/Setup!$B$17+INDEX('FD inverse'!$A$33:$BH$33,1,'FD mesh'!$B$15+1)*Setup!$B$22</f>
        <v>15.2744671570842</v>
      </c>
      <c r="AJ620" s="0" t="n">
        <f aca="false">SUMPRODUCT('FD inverse'!$A$34:$BH$34,'FD mesh'!$B$84:$BI$84,$E619:$BL619)+'FD inverse'!$A$34*$C620/Setup!$B$17+INDEX('FD inverse'!$A$34:$BH$34,1,'FD mesh'!$B$15+1)*Setup!$B$22</f>
        <v>15.2522533799333</v>
      </c>
      <c r="AK620" s="0" t="n">
        <f aca="false">SUMPRODUCT('FD inverse'!$A$35:$BH$35,'FD mesh'!$B$84:$BI$84,$E619:$BL619)+'FD inverse'!$A$35*$C620/Setup!$B$17+INDEX('FD inverse'!$A$35:$BH$35,1,'FD mesh'!$B$15+1)*Setup!$B$22</f>
        <v>15.2300085606147</v>
      </c>
      <c r="AL620" s="0" t="n">
        <f aca="false">SUMPRODUCT('FD inverse'!$A$36:$BH$36,'FD mesh'!$B$84:$BI$84,$E619:$BL619)+'FD inverse'!$A$36*$C620/Setup!$B$17+INDEX('FD inverse'!$A$36:$BH$36,1,'FD mesh'!$B$15+1)*Setup!$B$22</f>
        <v>15.2077425172925</v>
      </c>
      <c r="AM620" s="0" t="n">
        <f aca="false">SUMPRODUCT('FD inverse'!$A$37:$BH$37,'FD mesh'!$B$84:$BI$84,$E619:$BL619)+'FD inverse'!$A$37*$C620/Setup!$B$17+INDEX('FD inverse'!$A$37:$BH$37,1,'FD mesh'!$B$15+1)*Setup!$B$22</f>
        <v>15.1854630741453</v>
      </c>
      <c r="AN620" s="0" t="n">
        <f aca="false">SUMPRODUCT('FD inverse'!$A$38:$BH$38,'FD mesh'!$B$84:$BI$84,$E619:$BL619)+'FD inverse'!$A$38*$C620/Setup!$B$17+INDEX('FD inverse'!$A$38:$BH$38,1,'FD mesh'!$B$15+1)*Setup!$B$22</f>
        <v>15.163176238144</v>
      </c>
      <c r="AO620" s="0" t="n">
        <f aca="false">SUMPRODUCT('FD inverse'!$A$39:$BH$39,'FD mesh'!$B$84:$BI$84,$E619:$BL619)+'FD inverse'!$A$39*$C620/Setup!$B$17+INDEX('FD inverse'!$A$39:$BH$39,1,'FD mesh'!$B$15+1)*Setup!$B$22</f>
        <v>15.1408863819327</v>
      </c>
      <c r="AP620" s="0" t="n">
        <f aca="false">SUMPRODUCT('FD inverse'!$A$40:$BH$40,'FD mesh'!$B$84:$BI$84,$E619:$BL619)+'FD inverse'!$A$40*$C620/Setup!$B$17+INDEX('FD inverse'!$A$40:$BH$40,1,'FD mesh'!$B$15+1)*Setup!$B$22</f>
        <v>15.1185964316299</v>
      </c>
      <c r="AQ620" s="0" t="n">
        <f aca="false">SUMPRODUCT('FD inverse'!$A$41:$BH$41,'FD mesh'!$B$84:$BI$84,$E619:$BL619)+'FD inverse'!$A$41*$C620/Setup!$B$17+INDEX('FD inverse'!$A$41:$BH$41,1,'FD mesh'!$B$15+1)*Setup!$B$22</f>
        <v>15.096308058554</v>
      </c>
      <c r="AR620" s="0" t="n">
        <f aca="false">SUMPRODUCT('FD inverse'!$A$42:$BH$42,'FD mesh'!$B$84:$BI$84,$E619:$BL619)+'FD inverse'!$A$42*$C620/Setup!$B$17+INDEX('FD inverse'!$A$42:$BH$42,1,'FD mesh'!$B$15+1)*Setup!$B$22</f>
        <v>15.0740218740478</v>
      </c>
      <c r="AS620" s="0" t="n">
        <f aca="false">SUMPRODUCT('FD inverse'!$A$43:$BH$43,'FD mesh'!$B$84:$BI$84,$E619:$BL619)+'FD inverse'!$A$43*$C620/Setup!$B$17+INDEX('FD inverse'!$A$43:$BH$43,1,'FD mesh'!$B$15+1)*Setup!$B$22</f>
        <v>0</v>
      </c>
      <c r="AT620" s="0" t="n">
        <f aca="false">SUMPRODUCT('FD inverse'!$A$44:$BH$44,'FD mesh'!$B$84:$BI$84,$E619:$BL619)+'FD inverse'!$A$44*$C620/Setup!$B$17+INDEX('FD inverse'!$A$44:$BH$44,1,'FD mesh'!$B$15+1)*Setup!$B$22</f>
        <v>0</v>
      </c>
      <c r="AU620" s="0" t="n">
        <f aca="false">SUMPRODUCT('FD inverse'!$A$45:$BH$45,'FD mesh'!$B$84:$BI$84,$E619:$BL619)+'FD inverse'!$A$45*$C620/Setup!$B$17+INDEX('FD inverse'!$A$45:$BH$45,1,'FD mesh'!$B$15+1)*Setup!$B$22</f>
        <v>0</v>
      </c>
      <c r="AV620" s="0" t="n">
        <f aca="false">SUMPRODUCT('FD inverse'!$A$46:$BH$46,'FD mesh'!$B$84:$BI$84,$E619:$BL619)+'FD inverse'!$A$46*$C620/Setup!$B$17+INDEX('FD inverse'!$A$46:$BH$46,1,'FD mesh'!$B$15+1)*Setup!$B$22</f>
        <v>0</v>
      </c>
      <c r="AW620" s="0" t="n">
        <f aca="false">SUMPRODUCT('FD inverse'!$A$47:$BH$47,'FD mesh'!$B$84:$BI$84,$E619:$BL619)+'FD inverse'!$A$47*$C620/Setup!$B$17+INDEX('FD inverse'!$A$47:$BH$47,1,'FD mesh'!$B$15+1)*Setup!$B$22</f>
        <v>0</v>
      </c>
      <c r="AX620" s="0" t="n">
        <f aca="false">SUMPRODUCT('FD inverse'!$A$48:$BH$48,'FD mesh'!$B$84:$BI$84,$E619:$BL619)+'FD inverse'!$A$48*$C620/Setup!$B$17+INDEX('FD inverse'!$A$48:$BH$48,1,'FD mesh'!$B$15+1)*Setup!$B$22</f>
        <v>0</v>
      </c>
      <c r="AY620" s="0" t="n">
        <f aca="false">SUMPRODUCT('FD inverse'!$A$49:$BH$49,'FD mesh'!$B$84:$BI$84,$E619:$BL619)+'FD inverse'!$A$49*$C620/Setup!$B$17+INDEX('FD inverse'!$A$49:$BH$49,1,'FD mesh'!$B$15+1)*Setup!$B$22</f>
        <v>0</v>
      </c>
      <c r="AZ620" s="0" t="n">
        <f aca="false">SUMPRODUCT('FD inverse'!$A$50:$BH$50,'FD mesh'!$B$84:$BI$84,$E619:$BL619)+'FD inverse'!$A$50*$C620/Setup!$B$17+INDEX('FD inverse'!$A$50:$BH$50,1,'FD mesh'!$B$15+1)*Setup!$B$22</f>
        <v>0</v>
      </c>
      <c r="BA620" s="0" t="n">
        <f aca="false">SUMPRODUCT('FD inverse'!$A$51:$BH$51,'FD mesh'!$B$84:$BI$84,$E619:$BL619)+'FD inverse'!$A$51*$C620/Setup!$B$17+INDEX('FD inverse'!$A$51:$BH$51,1,'FD mesh'!$B$15+1)*Setup!$B$22</f>
        <v>0</v>
      </c>
      <c r="BB620" s="0" t="n">
        <f aca="false">SUMPRODUCT('FD inverse'!$A$52:$BH$52,'FD mesh'!$B$84:$BI$84,$E619:$BL619)+'FD inverse'!$A$52*$C620/Setup!$B$17+INDEX('FD inverse'!$A$52:$BH$52,1,'FD mesh'!$B$15+1)*Setup!$B$22</f>
        <v>0</v>
      </c>
      <c r="BC620" s="0" t="n">
        <f aca="false">SUMPRODUCT('FD inverse'!$A$53:$BH$53,'FD mesh'!$B$84:$BI$84,$E619:$BL619)+'FD inverse'!$A$53*$C620/Setup!$B$17+INDEX('FD inverse'!$A$53:$BH$53,1,'FD mesh'!$B$15+1)*Setup!$B$22</f>
        <v>0</v>
      </c>
      <c r="BD620" s="0" t="n">
        <f aca="false">SUMPRODUCT('FD inverse'!$A$54:$BH$54,'FD mesh'!$B$84:$BI$84,$E619:$BL619)+'FD inverse'!$A$54*$C620/Setup!$B$17+INDEX('FD inverse'!$A$54:$BH$54,1,'FD mesh'!$B$15+1)*Setup!$B$22</f>
        <v>0</v>
      </c>
      <c r="BE620" s="0" t="n">
        <f aca="false">SUMPRODUCT('FD inverse'!$A$55:$BH$55,'FD mesh'!$B$84:$BI$84,$E619:$BL619)+'FD inverse'!$A$55*$C620/Setup!$B$17+INDEX('FD inverse'!$A$55:$BH$55,1,'FD mesh'!$B$15+1)*Setup!$B$22</f>
        <v>0</v>
      </c>
      <c r="BF620" s="0" t="n">
        <f aca="false">SUMPRODUCT('FD inverse'!$A$56:$BH$56,'FD mesh'!$B$84:$BI$84,$E619:$BL619)+'FD inverse'!$A$56*$C620/Setup!$B$17+INDEX('FD inverse'!$A$56:$BH$56,1,'FD mesh'!$B$15+1)*Setup!$B$22</f>
        <v>0</v>
      </c>
      <c r="BG620" s="0" t="n">
        <f aca="false">SUMPRODUCT('FD inverse'!$A$57:$BH$57,'FD mesh'!$B$84:$BI$84,$E619:$BL619)+'FD inverse'!$A$57*$C620/Setup!$B$17+INDEX('FD inverse'!$A$57:$BH$57,1,'FD mesh'!$B$15+1)*Setup!$B$22</f>
        <v>0</v>
      </c>
      <c r="BH620" s="0" t="n">
        <f aca="false">SUMPRODUCT('FD inverse'!$A$58:$BH$58,'FD mesh'!$B$84:$BI$84,$E619:$BL619)+'FD inverse'!$A$58*$C620/Setup!$B$17+INDEX('FD inverse'!$A$58:$BH$58,1,'FD mesh'!$B$15+1)*Setup!$B$22</f>
        <v>0</v>
      </c>
      <c r="BI620" s="0" t="n">
        <f aca="false">SUMPRODUCT('FD inverse'!$A$59:$BH$59,'FD mesh'!$B$84:$BI$84,$E619:$BL619)+'FD inverse'!$A$59*$C620/Setup!$B$17+INDEX('FD inverse'!$A$59:$BH$59,1,'FD mesh'!$B$15+1)*Setup!$B$22</f>
        <v>0</v>
      </c>
      <c r="BJ620" s="0" t="n">
        <f aca="false">SUMPRODUCT('FD inverse'!$A$60:$BH$60,'FD mesh'!$B$84:$BI$84,$E619:$BL619)+'FD inverse'!$A$60*$C620/Setup!$B$17+INDEX('FD inverse'!$A$60:$BH$60,1,'FD mesh'!$B$15+1)*Setup!$B$22</f>
        <v>0</v>
      </c>
      <c r="BK620" s="0" t="n">
        <f aca="false">SUMPRODUCT('FD inverse'!$A$61:$BH$61,'FD mesh'!$B$84:$BI$84,$E619:$BL619)+'FD inverse'!$A$61*$C620/Setup!$B$17+INDEX('FD inverse'!$A$61:$BH$61,1,'FD mesh'!$B$15+1)*Setup!$B$22</f>
        <v>0</v>
      </c>
      <c r="BL620" s="0" t="n">
        <f aca="false">SUMPRODUCT('FD inverse'!$A$62:$BH$62,'FD mesh'!$B$84:$BI$84,$E619:$BL619)+'FD inverse'!$A$62*$C620/Setup!$B$17+INDEX('FD inverse'!$A$62:$BH$62,1,'FD mesh'!$B$15+1)*Setup!$B$22</f>
        <v>0</v>
      </c>
    </row>
    <row r="621" customFormat="false" ht="15" hidden="false" customHeight="false" outlineLevel="0" collapsed="false">
      <c r="A621" s="0" t="n">
        <v>616</v>
      </c>
      <c r="B621" s="0" t="n">
        <f aca="false">A621*Setup!$B$11/3600</f>
        <v>51.3333333333333</v>
      </c>
      <c r="C621" s="0" t="n">
        <f aca="false">Setup!$B$7+Setup!$B$8*COS(2*PI()*(B621-Setup!$B$9)/24)</f>
        <v>20.0607689879512</v>
      </c>
      <c r="D621" s="0" t="n">
        <f aca="false">(C621-E621)/Setup!$B$17</f>
        <v>-9.36687694665698</v>
      </c>
      <c r="E621" s="0" t="n">
        <f aca="false">SUMPRODUCT('FD inverse'!$A$3:$BH$3,'FD mesh'!$B$84:$BI$84,$E620:$BL620)+'FD inverse'!$A$3*$C621/Setup!$B$17+INDEX('FD inverse'!$A$3:$BH$3,1,'FD mesh'!$B$15+1)*Setup!$B$22</f>
        <v>21.2784629910166</v>
      </c>
      <c r="F621" s="0" t="n">
        <f aca="false">SUMPRODUCT('FD inverse'!$A$4:$BH$4,'FD mesh'!$B$84:$BI$84,$E620:$BL620)+'FD inverse'!$A$4*$C621/Setup!$B$17+INDEX('FD inverse'!$A$4:$BH$4,1,'FD mesh'!$B$15+1)*Setup!$B$22</f>
        <v>21.5533261150009</v>
      </c>
      <c r="G621" s="0" t="n">
        <f aca="false">SUMPRODUCT('FD inverse'!$A$5:$BH$5,'FD mesh'!$B$84:$BI$84,$E620:$BL620)+'FD inverse'!$A$5*$C621/Setup!$B$17+INDEX('FD inverse'!$A$5:$BH$5,1,'FD mesh'!$B$15+1)*Setup!$B$22</f>
        <v>21.8202723754872</v>
      </c>
      <c r="H621" s="0" t="n">
        <f aca="false">SUMPRODUCT('FD inverse'!$A$6:$BH$6,'FD mesh'!$B$84:$BI$84,$E620:$BL620)+'FD inverse'!$A$6*$C621/Setup!$B$17+INDEX('FD inverse'!$A$6:$BH$6,1,'FD mesh'!$B$15+1)*Setup!$B$22</f>
        <v>22.7040451572124</v>
      </c>
      <c r="I621" s="0" t="n">
        <f aca="false">SUMPRODUCT('FD inverse'!$A$7:$BH$7,'FD mesh'!$B$84:$BI$84,$E620:$BL620)+'FD inverse'!$A$7*$C621/Setup!$B$17+INDEX('FD inverse'!$A$7:$BH$7,1,'FD mesh'!$B$15+1)*Setup!$B$22</f>
        <v>22.7772676240701</v>
      </c>
      <c r="J621" s="0" t="n">
        <f aca="false">SUMPRODUCT('FD inverse'!$A$8:$BH$8,'FD mesh'!$B$84:$BI$84,$E620:$BL620)+'FD inverse'!$A$8*$C621/Setup!$B$17+INDEX('FD inverse'!$A$8:$BH$8,1,'FD mesh'!$B$15+1)*Setup!$B$22</f>
        <v>22.8406022356332</v>
      </c>
      <c r="K621" s="0" t="n">
        <f aca="false">SUMPRODUCT('FD inverse'!$A$9:$BH$9,'FD mesh'!$B$84:$BI$84,$E620:$BL620)+'FD inverse'!$A$9*$C621/Setup!$B$17+INDEX('FD inverse'!$A$9:$BH$9,1,'FD mesh'!$B$15+1)*Setup!$B$22</f>
        <v>22.894173689038</v>
      </c>
      <c r="L621" s="0" t="n">
        <f aca="false">SUMPRODUCT('FD inverse'!$A$10:$BH$10,'FD mesh'!$B$84:$BI$84,$E620:$BL620)+'FD inverse'!$A$10*$C621/Setup!$B$17+INDEX('FD inverse'!$A$10:$BH$10,1,'FD mesh'!$B$15+1)*Setup!$B$22</f>
        <v>22.9381292657212</v>
      </c>
      <c r="M621" s="0" t="n">
        <f aca="false">SUMPRODUCT('FD inverse'!$A$11:$BH$11,'FD mesh'!$B$84:$BI$84,$E620:$BL620)+'FD inverse'!$A$11*$C621/Setup!$B$17+INDEX('FD inverse'!$A$11:$BH$11,1,'FD mesh'!$B$15+1)*Setup!$B$22</f>
        <v>22.9726257253074</v>
      </c>
      <c r="N621" s="0" t="n">
        <f aca="false">SUMPRODUCT('FD inverse'!$A$12:$BH$12,'FD mesh'!$B$84:$BI$84,$E620:$BL620)+'FD inverse'!$A$12*$C621/Setup!$B$17+INDEX('FD inverse'!$A$12:$BH$12,1,'FD mesh'!$B$15+1)*Setup!$B$22</f>
        <v>22.9978180103048</v>
      </c>
      <c r="O621" s="0" t="n">
        <f aca="false">SUMPRODUCT('FD inverse'!$A$13:$BH$13,'FD mesh'!$B$84:$BI$84,$E620:$BL620)+'FD inverse'!$A$13*$C621/Setup!$B$17+INDEX('FD inverse'!$A$13:$BH$13,1,'FD mesh'!$B$15+1)*Setup!$B$22</f>
        <v>23.0138497363542</v>
      </c>
      <c r="P621" s="0" t="n">
        <f aca="false">SUMPRODUCT('FD inverse'!$A$14:$BH$14,'FD mesh'!$B$84:$BI$84,$E620:$BL620)+'FD inverse'!$A$14*$C621/Setup!$B$17+INDEX('FD inverse'!$A$14:$BH$14,1,'FD mesh'!$B$15+1)*Setup!$B$22</f>
        <v>23.0208454429424</v>
      </c>
      <c r="Q621" s="0" t="n">
        <f aca="false">SUMPRODUCT('FD inverse'!$A$15:$BH$15,'FD mesh'!$B$84:$BI$84,$E620:$BL620)+'FD inverse'!$A$15*$C621/Setup!$B$17+INDEX('FD inverse'!$A$15:$BH$15,1,'FD mesh'!$B$15+1)*Setup!$B$22</f>
        <v>23.0189045812094</v>
      </c>
      <c r="R621" s="0" t="n">
        <f aca="false">SUMPRODUCT('FD inverse'!$A$16:$BH$16,'FD mesh'!$B$84:$BI$84,$E620:$BL620)+'FD inverse'!$A$16*$C621/Setup!$B$17+INDEX('FD inverse'!$A$16:$BH$16,1,'FD mesh'!$B$15+1)*Setup!$B$22</f>
        <v>23.0080972184688</v>
      </c>
      <c r="S621" s="0" t="n">
        <f aca="false">SUMPRODUCT('FD inverse'!$A$17:$BH$17,'FD mesh'!$B$84:$BI$84,$E620:$BL620)+'FD inverse'!$A$17*$C621/Setup!$B$17+INDEX('FD inverse'!$A$17:$BH$17,1,'FD mesh'!$B$15+1)*Setup!$B$22</f>
        <v>22.5144561187976</v>
      </c>
      <c r="T621" s="0" t="n">
        <f aca="false">SUMPRODUCT('FD inverse'!$A$18:$BH$18,'FD mesh'!$B$84:$BI$84,$E620:$BL620)+'FD inverse'!$A$18*$C621/Setup!$B$17+INDEX('FD inverse'!$A$18:$BH$18,1,'FD mesh'!$B$15+1)*Setup!$B$22</f>
        <v>22.0167557815074</v>
      </c>
      <c r="U621" s="0" t="n">
        <f aca="false">SUMPRODUCT('FD inverse'!$A$19:$BH$19,'FD mesh'!$B$84:$BI$84,$E620:$BL620)+'FD inverse'!$A$19*$C621/Setup!$B$17+INDEX('FD inverse'!$A$19:$BH$19,1,'FD mesh'!$B$15+1)*Setup!$B$22</f>
        <v>21.5153321022114</v>
      </c>
      <c r="V621" s="0" t="n">
        <f aca="false">SUMPRODUCT('FD inverse'!$A$20:$BH$20,'FD mesh'!$B$84:$BI$84,$E620:$BL620)+'FD inverse'!$A$20*$C621/Setup!$B$17+INDEX('FD inverse'!$A$20:$BH$20,1,'FD mesh'!$B$15+1)*Setup!$B$22</f>
        <v>21.010512141588</v>
      </c>
      <c r="W621" s="0" t="n">
        <f aca="false">SUMPRODUCT('FD inverse'!$A$21:$BH$21,'FD mesh'!$B$84:$BI$84,$E620:$BL620)+'FD inverse'!$A$21*$C621/Setup!$B$17+INDEX('FD inverse'!$A$21:$BH$21,1,'FD mesh'!$B$15+1)*Setup!$B$22</f>
        <v>20.5026140729577</v>
      </c>
      <c r="X621" s="0" t="n">
        <f aca="false">SUMPRODUCT('FD inverse'!$A$22:$BH$22,'FD mesh'!$B$84:$BI$84,$E620:$BL620)+'FD inverse'!$A$22*$C621/Setup!$B$17+INDEX('FD inverse'!$A$22:$BH$22,1,'FD mesh'!$B$15+1)*Setup!$B$22</f>
        <v>19.9919472920659</v>
      </c>
      <c r="Y621" s="0" t="n">
        <f aca="false">SUMPRODUCT('FD inverse'!$A$23:$BH$23,'FD mesh'!$B$84:$BI$84,$E620:$BL620)+'FD inverse'!$A$23*$C621/Setup!$B$17+INDEX('FD inverse'!$A$23:$BH$23,1,'FD mesh'!$B$15+1)*Setup!$B$22</f>
        <v>19.4788126742631</v>
      </c>
      <c r="Z621" s="0" t="n">
        <f aca="false">SUMPRODUCT('FD inverse'!$A$24:$BH$24,'FD mesh'!$B$84:$BI$84,$E620:$BL620)+'FD inverse'!$A$24*$C621/Setup!$B$17+INDEX('FD inverse'!$A$24:$BH$24,1,'FD mesh'!$B$15+1)*Setup!$B$22</f>
        <v>18.9635029646195</v>
      </c>
      <c r="AA621" s="0" t="n">
        <f aca="false">SUMPRODUCT('FD inverse'!$A$25:$BH$25,'FD mesh'!$B$84:$BI$84,$E620:$BL620)+'FD inverse'!$A$25*$C621/Setup!$B$17+INDEX('FD inverse'!$A$25:$BH$25,1,'FD mesh'!$B$15+1)*Setup!$B$22</f>
        <v>18.4463032868561</v>
      </c>
      <c r="AB621" s="0" t="n">
        <f aca="false">SUMPRODUCT('FD inverse'!$A$26:$BH$26,'FD mesh'!$B$84:$BI$84,$E620:$BL620)+'FD inverse'!$A$26*$C621/Setup!$B$17+INDEX('FD inverse'!$A$26:$BH$26,1,'FD mesh'!$B$15+1)*Setup!$B$22</f>
        <v>17.9274917572961</v>
      </c>
      <c r="AC621" s="0" t="n">
        <f aca="false">SUMPRODUCT('FD inverse'!$A$27:$BH$27,'FD mesh'!$B$84:$BI$84,$E620:$BL620)+'FD inverse'!$A$27*$C621/Setup!$B$17+INDEX('FD inverse'!$A$27:$BH$27,1,'FD mesh'!$B$15+1)*Setup!$B$22</f>
        <v>17.4073401903483</v>
      </c>
      <c r="AD621" s="0" t="n">
        <f aca="false">SUMPRODUCT('FD inverse'!$A$28:$BH$28,'FD mesh'!$B$84:$BI$84,$E620:$BL620)+'FD inverse'!$A$28*$C621/Setup!$B$17+INDEX('FD inverse'!$A$28:$BH$28,1,'FD mesh'!$B$15+1)*Setup!$B$22</f>
        <v>16.8861148823118</v>
      </c>
      <c r="AE621" s="0" t="n">
        <f aca="false">SUMPRODUCT('FD inverse'!$A$29:$BH$29,'FD mesh'!$B$84:$BI$84,$E620:$BL620)+'FD inverse'!$A$29*$C621/Setup!$B$17+INDEX('FD inverse'!$A$29:$BH$29,1,'FD mesh'!$B$15+1)*Setup!$B$22</f>
        <v>16.3640774605453</v>
      </c>
      <c r="AF621" s="0" t="n">
        <f aca="false">SUMPRODUCT('FD inverse'!$A$30:$BH$30,'FD mesh'!$B$84:$BI$84,$E620:$BL620)+'FD inverse'!$A$30*$C621/Setup!$B$17+INDEX('FD inverse'!$A$30:$BH$30,1,'FD mesh'!$B$15+1)*Setup!$B$22</f>
        <v>15.8414857852646</v>
      </c>
      <c r="AG621" s="0" t="n">
        <f aca="false">SUMPRODUCT('FD inverse'!$A$31:$BH$31,'FD mesh'!$B$84:$BI$84,$E620:$BL620)+'FD inverse'!$A$31*$C621/Setup!$B$17+INDEX('FD inverse'!$A$31:$BH$31,1,'FD mesh'!$B$15+1)*Setup!$B$22</f>
        <v>15.3185948914175</v>
      </c>
      <c r="AH621" s="0" t="n">
        <f aca="false">SUMPRODUCT('FD inverse'!$A$32:$BH$32,'FD mesh'!$B$84:$BI$84,$E620:$BL620)+'FD inverse'!$A$32*$C621/Setup!$B$17+INDEX('FD inverse'!$A$32:$BH$32,1,'FD mesh'!$B$15+1)*Setup!$B$22</f>
        <v>15.2965151203404</v>
      </c>
      <c r="AI621" s="0" t="n">
        <f aca="false">SUMPRODUCT('FD inverse'!$A$33:$BH$33,'FD mesh'!$B$84:$BI$84,$E620:$BL620)+'FD inverse'!$A$33*$C621/Setup!$B$17+INDEX('FD inverse'!$A$33:$BH$33,1,'FD mesh'!$B$15+1)*Setup!$B$22</f>
        <v>15.2743731899857</v>
      </c>
      <c r="AJ621" s="0" t="n">
        <f aca="false">SUMPRODUCT('FD inverse'!$A$34:$BH$34,'FD mesh'!$B$84:$BI$84,$E620:$BL620)+'FD inverse'!$A$34*$C621/Setup!$B$17+INDEX('FD inverse'!$A$34:$BH$34,1,'FD mesh'!$B$15+1)*Setup!$B$22</f>
        <v>15.2521836913215</v>
      </c>
      <c r="AK621" s="0" t="n">
        <f aca="false">SUMPRODUCT('FD inverse'!$A$35:$BH$35,'FD mesh'!$B$84:$BI$84,$E620:$BL620)+'FD inverse'!$A$35*$C621/Setup!$B$17+INDEX('FD inverse'!$A$35:$BH$35,1,'FD mesh'!$B$15+1)*Setup!$B$22</f>
        <v>15.2299589146767</v>
      </c>
      <c r="AL621" s="0" t="n">
        <f aca="false">SUMPRODUCT('FD inverse'!$A$36:$BH$36,'FD mesh'!$B$84:$BI$84,$E620:$BL620)+'FD inverse'!$A$36*$C621/Setup!$B$17+INDEX('FD inverse'!$A$36:$BH$36,1,'FD mesh'!$B$15+1)*Setup!$B$22</f>
        <v>15.2077090061147</v>
      </c>
      <c r="AM621" s="0" t="n">
        <f aca="false">SUMPRODUCT('FD inverse'!$A$37:$BH$37,'FD mesh'!$B$84:$BI$84,$E620:$BL620)+'FD inverse'!$A$37*$C621/Setup!$B$17+INDEX('FD inverse'!$A$37:$BH$37,1,'FD mesh'!$B$15+1)*Setup!$B$22</f>
        <v>15.1854421334227</v>
      </c>
      <c r="AN621" s="0" t="n">
        <f aca="false">SUMPRODUCT('FD inverse'!$A$38:$BH$38,'FD mesh'!$B$84:$BI$84,$E620:$BL620)+'FD inverse'!$A$38*$C621/Setup!$B$17+INDEX('FD inverse'!$A$38:$BH$38,1,'FD mesh'!$B$15+1)*Setup!$B$22</f>
        <v>15.1631646600546</v>
      </c>
      <c r="AO621" s="0" t="n">
        <f aca="false">SUMPRODUCT('FD inverse'!$A$39:$BH$39,'FD mesh'!$B$84:$BI$84,$E620:$BL620)+'FD inverse'!$A$39*$C621/Setup!$B$17+INDEX('FD inverse'!$A$39:$BH$39,1,'FD mesh'!$B$15+1)*Setup!$B$22</f>
        <v>15.140881325591</v>
      </c>
      <c r="AP621" s="0" t="n">
        <f aca="false">SUMPRODUCT('FD inverse'!$A$40:$BH$40,'FD mesh'!$B$84:$BI$84,$E620:$BL620)+'FD inverse'!$A$40*$C621/Setup!$B$17+INDEX('FD inverse'!$A$40:$BH$40,1,'FD mesh'!$B$15+1)*Setup!$B$22</f>
        <v>15.1185954314908</v>
      </c>
      <c r="AQ621" s="0" t="n">
        <f aca="false">SUMPRODUCT('FD inverse'!$A$41:$BH$41,'FD mesh'!$B$84:$BI$84,$E620:$BL620)+'FD inverse'!$A$41*$C621/Setup!$B$17+INDEX('FD inverse'!$A$41:$BH$41,1,'FD mesh'!$B$15+1)*Setup!$B$22</f>
        <v>15.0963090310972</v>
      </c>
      <c r="AR621" s="0" t="n">
        <f aca="false">SUMPRODUCT('FD inverse'!$A$42:$BH$42,'FD mesh'!$B$84:$BI$84,$E620:$BL620)+'FD inverse'!$A$42*$C621/Setup!$B$17+INDEX('FD inverse'!$A$42:$BH$42,1,'FD mesh'!$B$15+1)*Setup!$B$22</f>
        <v>15.0740231230275</v>
      </c>
      <c r="AS621" s="0" t="n">
        <f aca="false">SUMPRODUCT('FD inverse'!$A$43:$BH$43,'FD mesh'!$B$84:$BI$84,$E620:$BL620)+'FD inverse'!$A$43*$C621/Setup!$B$17+INDEX('FD inverse'!$A$43:$BH$43,1,'FD mesh'!$B$15+1)*Setup!$B$22</f>
        <v>0</v>
      </c>
      <c r="AT621" s="0" t="n">
        <f aca="false">SUMPRODUCT('FD inverse'!$A$44:$BH$44,'FD mesh'!$B$84:$BI$84,$E620:$BL620)+'FD inverse'!$A$44*$C621/Setup!$B$17+INDEX('FD inverse'!$A$44:$BH$44,1,'FD mesh'!$B$15+1)*Setup!$B$22</f>
        <v>0</v>
      </c>
      <c r="AU621" s="0" t="n">
        <f aca="false">SUMPRODUCT('FD inverse'!$A$45:$BH$45,'FD mesh'!$B$84:$BI$84,$E620:$BL620)+'FD inverse'!$A$45*$C621/Setup!$B$17+INDEX('FD inverse'!$A$45:$BH$45,1,'FD mesh'!$B$15+1)*Setup!$B$22</f>
        <v>0</v>
      </c>
      <c r="AV621" s="0" t="n">
        <f aca="false">SUMPRODUCT('FD inverse'!$A$46:$BH$46,'FD mesh'!$B$84:$BI$84,$E620:$BL620)+'FD inverse'!$A$46*$C621/Setup!$B$17+INDEX('FD inverse'!$A$46:$BH$46,1,'FD mesh'!$B$15+1)*Setup!$B$22</f>
        <v>0</v>
      </c>
      <c r="AW621" s="0" t="n">
        <f aca="false">SUMPRODUCT('FD inverse'!$A$47:$BH$47,'FD mesh'!$B$84:$BI$84,$E620:$BL620)+'FD inverse'!$A$47*$C621/Setup!$B$17+INDEX('FD inverse'!$A$47:$BH$47,1,'FD mesh'!$B$15+1)*Setup!$B$22</f>
        <v>0</v>
      </c>
      <c r="AX621" s="0" t="n">
        <f aca="false">SUMPRODUCT('FD inverse'!$A$48:$BH$48,'FD mesh'!$B$84:$BI$84,$E620:$BL620)+'FD inverse'!$A$48*$C621/Setup!$B$17+INDEX('FD inverse'!$A$48:$BH$48,1,'FD mesh'!$B$15+1)*Setup!$B$22</f>
        <v>0</v>
      </c>
      <c r="AY621" s="0" t="n">
        <f aca="false">SUMPRODUCT('FD inverse'!$A$49:$BH$49,'FD mesh'!$B$84:$BI$84,$E620:$BL620)+'FD inverse'!$A$49*$C621/Setup!$B$17+INDEX('FD inverse'!$A$49:$BH$49,1,'FD mesh'!$B$15+1)*Setup!$B$22</f>
        <v>0</v>
      </c>
      <c r="AZ621" s="0" t="n">
        <f aca="false">SUMPRODUCT('FD inverse'!$A$50:$BH$50,'FD mesh'!$B$84:$BI$84,$E620:$BL620)+'FD inverse'!$A$50*$C621/Setup!$B$17+INDEX('FD inverse'!$A$50:$BH$50,1,'FD mesh'!$B$15+1)*Setup!$B$22</f>
        <v>0</v>
      </c>
      <c r="BA621" s="0" t="n">
        <f aca="false">SUMPRODUCT('FD inverse'!$A$51:$BH$51,'FD mesh'!$B$84:$BI$84,$E620:$BL620)+'FD inverse'!$A$51*$C621/Setup!$B$17+INDEX('FD inverse'!$A$51:$BH$51,1,'FD mesh'!$B$15+1)*Setup!$B$22</f>
        <v>0</v>
      </c>
      <c r="BB621" s="0" t="n">
        <f aca="false">SUMPRODUCT('FD inverse'!$A$52:$BH$52,'FD mesh'!$B$84:$BI$84,$E620:$BL620)+'FD inverse'!$A$52*$C621/Setup!$B$17+INDEX('FD inverse'!$A$52:$BH$52,1,'FD mesh'!$B$15+1)*Setup!$B$22</f>
        <v>0</v>
      </c>
      <c r="BC621" s="0" t="n">
        <f aca="false">SUMPRODUCT('FD inverse'!$A$53:$BH$53,'FD mesh'!$B$84:$BI$84,$E620:$BL620)+'FD inverse'!$A$53*$C621/Setup!$B$17+INDEX('FD inverse'!$A$53:$BH$53,1,'FD mesh'!$B$15+1)*Setup!$B$22</f>
        <v>0</v>
      </c>
      <c r="BD621" s="0" t="n">
        <f aca="false">SUMPRODUCT('FD inverse'!$A$54:$BH$54,'FD mesh'!$B$84:$BI$84,$E620:$BL620)+'FD inverse'!$A$54*$C621/Setup!$B$17+INDEX('FD inverse'!$A$54:$BH$54,1,'FD mesh'!$B$15+1)*Setup!$B$22</f>
        <v>0</v>
      </c>
      <c r="BE621" s="0" t="n">
        <f aca="false">SUMPRODUCT('FD inverse'!$A$55:$BH$55,'FD mesh'!$B$84:$BI$84,$E620:$BL620)+'FD inverse'!$A$55*$C621/Setup!$B$17+INDEX('FD inverse'!$A$55:$BH$55,1,'FD mesh'!$B$15+1)*Setup!$B$22</f>
        <v>0</v>
      </c>
      <c r="BF621" s="0" t="n">
        <f aca="false">SUMPRODUCT('FD inverse'!$A$56:$BH$56,'FD mesh'!$B$84:$BI$84,$E620:$BL620)+'FD inverse'!$A$56*$C621/Setup!$B$17+INDEX('FD inverse'!$A$56:$BH$56,1,'FD mesh'!$B$15+1)*Setup!$B$22</f>
        <v>0</v>
      </c>
      <c r="BG621" s="0" t="n">
        <f aca="false">SUMPRODUCT('FD inverse'!$A$57:$BH$57,'FD mesh'!$B$84:$BI$84,$E620:$BL620)+'FD inverse'!$A$57*$C621/Setup!$B$17+INDEX('FD inverse'!$A$57:$BH$57,1,'FD mesh'!$B$15+1)*Setup!$B$22</f>
        <v>0</v>
      </c>
      <c r="BH621" s="0" t="n">
        <f aca="false">SUMPRODUCT('FD inverse'!$A$58:$BH$58,'FD mesh'!$B$84:$BI$84,$E620:$BL620)+'FD inverse'!$A$58*$C621/Setup!$B$17+INDEX('FD inverse'!$A$58:$BH$58,1,'FD mesh'!$B$15+1)*Setup!$B$22</f>
        <v>0</v>
      </c>
      <c r="BI621" s="0" t="n">
        <f aca="false">SUMPRODUCT('FD inverse'!$A$59:$BH$59,'FD mesh'!$B$84:$BI$84,$E620:$BL620)+'FD inverse'!$A$59*$C621/Setup!$B$17+INDEX('FD inverse'!$A$59:$BH$59,1,'FD mesh'!$B$15+1)*Setup!$B$22</f>
        <v>0</v>
      </c>
      <c r="BJ621" s="0" t="n">
        <f aca="false">SUMPRODUCT('FD inverse'!$A$60:$BH$60,'FD mesh'!$B$84:$BI$84,$E620:$BL620)+'FD inverse'!$A$60*$C621/Setup!$B$17+INDEX('FD inverse'!$A$60:$BH$60,1,'FD mesh'!$B$15+1)*Setup!$B$22</f>
        <v>0</v>
      </c>
      <c r="BK621" s="0" t="n">
        <f aca="false">SUMPRODUCT('FD inverse'!$A$61:$BH$61,'FD mesh'!$B$84:$BI$84,$E620:$BL620)+'FD inverse'!$A$61*$C621/Setup!$B$17+INDEX('FD inverse'!$A$61:$BH$61,1,'FD mesh'!$B$15+1)*Setup!$B$22</f>
        <v>0</v>
      </c>
      <c r="BL621" s="0" t="n">
        <f aca="false">SUMPRODUCT('FD inverse'!$A$62:$BH$62,'FD mesh'!$B$84:$BI$84,$E620:$BL620)+'FD inverse'!$A$62*$C621/Setup!$B$17+INDEX('FD inverse'!$A$62:$BH$62,1,'FD mesh'!$B$15+1)*Setup!$B$22</f>
        <v>0</v>
      </c>
    </row>
    <row r="622" customFormat="false" ht="15" hidden="false" customHeight="false" outlineLevel="0" collapsed="false">
      <c r="A622" s="0" t="n">
        <v>617</v>
      </c>
      <c r="B622" s="0" t="n">
        <f aca="false">A622*Setup!$B$11/3600</f>
        <v>51.4166666666667</v>
      </c>
      <c r="C622" s="0" t="n">
        <f aca="false">Setup!$B$7+Setup!$B$8*COS(2*PI()*(B622-Setup!$B$9)/24)</f>
        <v>20.046553958129</v>
      </c>
      <c r="D622" s="0" t="n">
        <f aca="false">(C622-E622)/Setup!$B$17</f>
        <v>-9.34592013145691</v>
      </c>
      <c r="E622" s="0" t="n">
        <f aca="false">SUMPRODUCT('FD inverse'!$A$3:$BH$3,'FD mesh'!$B$84:$BI$84,$E621:$BL621)+'FD inverse'!$A$3*$C622/Setup!$B$17+INDEX('FD inverse'!$A$3:$BH$3,1,'FD mesh'!$B$15+1)*Setup!$B$22</f>
        <v>21.2615235752184</v>
      </c>
      <c r="F622" s="0" t="n">
        <f aca="false">SUMPRODUCT('FD inverse'!$A$4:$BH$4,'FD mesh'!$B$84:$BI$84,$E621:$BL621)+'FD inverse'!$A$4*$C622/Setup!$B$17+INDEX('FD inverse'!$A$4:$BH$4,1,'FD mesh'!$B$15+1)*Setup!$B$22</f>
        <v>21.5359998715853</v>
      </c>
      <c r="G622" s="0" t="n">
        <f aca="false">SUMPRODUCT('FD inverse'!$A$5:$BH$5,'FD mesh'!$B$84:$BI$84,$E621:$BL621)+'FD inverse'!$A$5*$C622/Setup!$B$17+INDEX('FD inverse'!$A$5:$BH$5,1,'FD mesh'!$B$15+1)*Setup!$B$22</f>
        <v>21.8029560970252</v>
      </c>
      <c r="H622" s="0" t="n">
        <f aca="false">SUMPRODUCT('FD inverse'!$A$6:$BH$6,'FD mesh'!$B$84:$BI$84,$E621:$BL621)+'FD inverse'!$A$6*$C622/Setup!$B$17+INDEX('FD inverse'!$A$6:$BH$6,1,'FD mesh'!$B$15+1)*Setup!$B$22</f>
        <v>22.6873025614584</v>
      </c>
      <c r="I622" s="0" t="n">
        <f aca="false">SUMPRODUCT('FD inverse'!$A$7:$BH$7,'FD mesh'!$B$84:$BI$84,$E621:$BL621)+'FD inverse'!$A$7*$C622/Setup!$B$17+INDEX('FD inverse'!$A$7:$BH$7,1,'FD mesh'!$B$15+1)*Setup!$B$22</f>
        <v>22.7606244917168</v>
      </c>
      <c r="J622" s="0" t="n">
        <f aca="false">SUMPRODUCT('FD inverse'!$A$8:$BH$8,'FD mesh'!$B$84:$BI$84,$E621:$BL621)+'FD inverse'!$A$8*$C622/Setup!$B$17+INDEX('FD inverse'!$A$8:$BH$8,1,'FD mesh'!$B$15+1)*Setup!$B$22</f>
        <v>22.8241274648345</v>
      </c>
      <c r="K622" s="0" t="n">
        <f aca="false">SUMPRODUCT('FD inverse'!$A$9:$BH$9,'FD mesh'!$B$84:$BI$84,$E621:$BL621)+'FD inverse'!$A$9*$C622/Setup!$B$17+INDEX('FD inverse'!$A$9:$BH$9,1,'FD mesh'!$B$15+1)*Setup!$B$22</f>
        <v>22.8779108091625</v>
      </c>
      <c r="L622" s="0" t="n">
        <f aca="false">SUMPRODUCT('FD inverse'!$A$10:$BH$10,'FD mesh'!$B$84:$BI$84,$E621:$BL621)+'FD inverse'!$A$10*$C622/Setup!$B$17+INDEX('FD inverse'!$A$10:$BH$10,1,'FD mesh'!$B$15+1)*Setup!$B$22</f>
        <v>22.9220995340949</v>
      </c>
      <c r="M622" s="0" t="n">
        <f aca="false">SUMPRODUCT('FD inverse'!$A$11:$BH$11,'FD mesh'!$B$84:$BI$84,$E621:$BL621)+'FD inverse'!$A$11*$C622/Setup!$B$17+INDEX('FD inverse'!$A$11:$BH$11,1,'FD mesh'!$B$15+1)*Setup!$B$22</f>
        <v>22.9568311902213</v>
      </c>
      <c r="N622" s="0" t="n">
        <f aca="false">SUMPRODUCT('FD inverse'!$A$12:$BH$12,'FD mesh'!$B$84:$BI$84,$E621:$BL621)+'FD inverse'!$A$12*$C622/Setup!$B$17+INDEX('FD inverse'!$A$12:$BH$12,1,'FD mesh'!$B$15+1)*Setup!$B$22</f>
        <v>22.9822445365624</v>
      </c>
      <c r="O622" s="0" t="n">
        <f aca="false">SUMPRODUCT('FD inverse'!$A$13:$BH$13,'FD mesh'!$B$84:$BI$84,$E621:$BL621)+'FD inverse'!$A$13*$C622/Setup!$B$17+INDEX('FD inverse'!$A$13:$BH$13,1,'FD mesh'!$B$15+1)*Setup!$B$22</f>
        <v>22.99846999279</v>
      </c>
      <c r="P622" s="0" t="n">
        <f aca="false">SUMPRODUCT('FD inverse'!$A$14:$BH$14,'FD mesh'!$B$84:$BI$84,$E621:$BL621)+'FD inverse'!$A$14*$C622/Setup!$B$17+INDEX('FD inverse'!$A$14:$BH$14,1,'FD mesh'!$B$15+1)*Setup!$B$22</f>
        <v>23.0056218539945</v>
      </c>
      <c r="Q622" s="0" t="n">
        <f aca="false">SUMPRODUCT('FD inverse'!$A$15:$BH$15,'FD mesh'!$B$84:$BI$84,$E621:$BL621)+'FD inverse'!$A$15*$C622/Setup!$B$17+INDEX('FD inverse'!$A$15:$BH$15,1,'FD mesh'!$B$15+1)*Setup!$B$22</f>
        <v>23.0037922467931</v>
      </c>
      <c r="R622" s="0" t="n">
        <f aca="false">SUMPRODUCT('FD inverse'!$A$16:$BH$16,'FD mesh'!$B$84:$BI$84,$E621:$BL621)+'FD inverse'!$A$16*$C622/Setup!$B$17+INDEX('FD inverse'!$A$16:$BH$16,1,'FD mesh'!$B$15+1)*Setup!$B$22</f>
        <v>22.9930468080777</v>
      </c>
      <c r="S622" s="0" t="n">
        <f aca="false">SUMPRODUCT('FD inverse'!$A$17:$BH$17,'FD mesh'!$B$84:$BI$84,$E621:$BL621)+'FD inverse'!$A$17*$C622/Setup!$B$17+INDEX('FD inverse'!$A$17:$BH$17,1,'FD mesh'!$B$15+1)*Setup!$B$22</f>
        <v>22.5005708416327</v>
      </c>
      <c r="T622" s="0" t="n">
        <f aca="false">SUMPRODUCT('FD inverse'!$A$18:$BH$18,'FD mesh'!$B$84:$BI$84,$E621:$BL621)+'FD inverse'!$A$18*$C622/Setup!$B$17+INDEX('FD inverse'!$A$18:$BH$18,1,'FD mesh'!$B$15+1)*Setup!$B$22</f>
        <v>22.0040086364791</v>
      </c>
      <c r="U622" s="0" t="n">
        <f aca="false">SUMPRODUCT('FD inverse'!$A$19:$BH$19,'FD mesh'!$B$84:$BI$84,$E621:$BL621)+'FD inverse'!$A$19*$C622/Setup!$B$17+INDEX('FD inverse'!$A$19:$BH$19,1,'FD mesh'!$B$15+1)*Setup!$B$22</f>
        <v>21.5036951286457</v>
      </c>
      <c r="V622" s="0" t="n">
        <f aca="false">SUMPRODUCT('FD inverse'!$A$20:$BH$20,'FD mesh'!$B$84:$BI$84,$E621:$BL621)+'FD inverse'!$A$20*$C622/Setup!$B$17+INDEX('FD inverse'!$A$20:$BH$20,1,'FD mesh'!$B$15+1)*Setup!$B$22</f>
        <v>20.9999570257345</v>
      </c>
      <c r="W622" s="0" t="n">
        <f aca="false">SUMPRODUCT('FD inverse'!$A$21:$BH$21,'FD mesh'!$B$84:$BI$84,$E621:$BL621)+'FD inverse'!$A$21*$C622/Setup!$B$17+INDEX('FD inverse'!$A$21:$BH$21,1,'FD mesh'!$B$15+1)*Setup!$B$22</f>
        <v>20.4931127030149</v>
      </c>
      <c r="X622" s="0" t="n">
        <f aca="false">SUMPRODUCT('FD inverse'!$A$22:$BH$22,'FD mesh'!$B$84:$BI$84,$E621:$BL621)+'FD inverse'!$A$22*$C622/Setup!$B$17+INDEX('FD inverse'!$A$22:$BH$22,1,'FD mesh'!$B$15+1)*Setup!$B$22</f>
        <v>19.983472262855</v>
      </c>
      <c r="Y622" s="0" t="n">
        <f aca="false">SUMPRODUCT('FD inverse'!$A$23:$BH$23,'FD mesh'!$B$84:$BI$84,$E621:$BL621)+'FD inverse'!$A$23*$C622/Setup!$B$17+INDEX('FD inverse'!$A$23:$BH$23,1,'FD mesh'!$B$15+1)*Setup!$B$22</f>
        <v>19.4713377426701</v>
      </c>
      <c r="Z622" s="0" t="n">
        <f aca="false">SUMPRODUCT('FD inverse'!$A$24:$BH$24,'FD mesh'!$B$84:$BI$84,$E621:$BL621)+'FD inverse'!$A$24*$C622/Setup!$B$17+INDEX('FD inverse'!$A$24:$BH$24,1,'FD mesh'!$B$15+1)*Setup!$B$22</f>
        <v>18.9570034569022</v>
      </c>
      <c r="AA622" s="0" t="n">
        <f aca="false">SUMPRODUCT('FD inverse'!$A$25:$BH$25,'FD mesh'!$B$84:$BI$84,$E621:$BL621)+'FD inverse'!$A$25*$C622/Setup!$B$17+INDEX('FD inverse'!$A$25:$BH$25,1,'FD mesh'!$B$15+1)*Setup!$B$22</f>
        <v>18.4407564588632</v>
      </c>
      <c r="AB622" s="0" t="n">
        <f aca="false">SUMPRODUCT('FD inverse'!$A$26:$BH$26,'FD mesh'!$B$84:$BI$84,$E621:$BL621)+'FD inverse'!$A$26*$C622/Setup!$B$17+INDEX('FD inverse'!$A$26:$BH$26,1,'FD mesh'!$B$15+1)*Setup!$B$22</f>
        <v>17.9228771085863</v>
      </c>
      <c r="AC622" s="0" t="n">
        <f aca="false">SUMPRODUCT('FD inverse'!$A$27:$BH$27,'FD mesh'!$B$84:$BI$84,$E621:$BL621)+'FD inverse'!$A$27*$C622/Setup!$B$17+INDEX('FD inverse'!$A$27:$BH$27,1,'FD mesh'!$B$15+1)*Setup!$B$22</f>
        <v>17.4036397331177</v>
      </c>
      <c r="AD622" s="0" t="n">
        <f aca="false">SUMPRODUCT('FD inverse'!$A$28:$BH$28,'FD mesh'!$B$84:$BI$84,$E621:$BL621)+'FD inverse'!$A$28*$C622/Setup!$B$17+INDEX('FD inverse'!$A$28:$BH$28,1,'FD mesh'!$B$15+1)*Setup!$B$22</f>
        <v>16.8833133659498</v>
      </c>
      <c r="AE622" s="0" t="n">
        <f aca="false">SUMPRODUCT('FD inverse'!$A$29:$BH$29,'FD mesh'!$B$84:$BI$84,$E621:$BL621)+'FD inverse'!$A$29*$C622/Setup!$B$17+INDEX('FD inverse'!$A$29:$BH$29,1,'FD mesh'!$B$15+1)*Setup!$B$22</f>
        <v>16.3621625525382</v>
      </c>
      <c r="AF622" s="0" t="n">
        <f aca="false">SUMPRODUCT('FD inverse'!$A$30:$BH$30,'FD mesh'!$B$84:$BI$84,$E621:$BL621)+'FD inverse'!$A$30*$C622/Setup!$B$17+INDEX('FD inverse'!$A$30:$BH$30,1,'FD mesh'!$B$15+1)*Setup!$B$22</f>
        <v>15.840448209056</v>
      </c>
      <c r="AG622" s="0" t="n">
        <f aca="false">SUMPRODUCT('FD inverse'!$A$31:$BH$31,'FD mesh'!$B$84:$BI$84,$E621:$BL621)+'FD inverse'!$A$31*$C622/Setup!$B$17+INDEX('FD inverse'!$A$31:$BH$31,1,'FD mesh'!$B$15+1)*Setup!$B$22</f>
        <v>15.3184285217181</v>
      </c>
      <c r="AH622" s="0" t="n">
        <f aca="false">SUMPRODUCT('FD inverse'!$A$32:$BH$32,'FD mesh'!$B$84:$BI$84,$E621:$BL621)+'FD inverse'!$A$32*$C622/Setup!$B$17+INDEX('FD inverse'!$A$32:$BH$32,1,'FD mesh'!$B$15+1)*Setup!$B$22</f>
        <v>15.2963828971353</v>
      </c>
      <c r="AI622" s="0" t="n">
        <f aca="false">SUMPRODUCT('FD inverse'!$A$33:$BH$33,'FD mesh'!$B$84:$BI$84,$E621:$BL621)+'FD inverse'!$A$33*$C622/Setup!$B$17+INDEX('FD inverse'!$A$33:$BH$33,1,'FD mesh'!$B$15+1)*Setup!$B$22</f>
        <v>15.2742703381206</v>
      </c>
      <c r="AJ622" s="0" t="n">
        <f aca="false">SUMPRODUCT('FD inverse'!$A$34:$BH$34,'FD mesh'!$B$84:$BI$84,$E621:$BL621)+'FD inverse'!$A$34*$C622/Setup!$B$17+INDEX('FD inverse'!$A$34:$BH$34,1,'FD mesh'!$B$15+1)*Setup!$B$22</f>
        <v>15.2521057131227</v>
      </c>
      <c r="AK622" s="0" t="n">
        <f aca="false">SUMPRODUCT('FD inverse'!$A$35:$BH$35,'FD mesh'!$B$84:$BI$84,$E621:$BL621)+'FD inverse'!$A$35*$C622/Setup!$B$17+INDEX('FD inverse'!$A$35:$BH$35,1,'FD mesh'!$B$15+1)*Setup!$B$22</f>
        <v>15.2299016137645</v>
      </c>
      <c r="AL622" s="0" t="n">
        <f aca="false">SUMPRODUCT('FD inverse'!$A$36:$BH$36,'FD mesh'!$B$84:$BI$84,$E621:$BL621)+'FD inverse'!$A$36*$C622/Setup!$B$17+INDEX('FD inverse'!$A$36:$BH$36,1,'FD mesh'!$B$15+1)*Setup!$B$22</f>
        <v>15.2076685073647</v>
      </c>
      <c r="AM622" s="0" t="n">
        <f aca="false">SUMPRODUCT('FD inverse'!$A$37:$BH$37,'FD mesh'!$B$84:$BI$84,$E621:$BL621)+'FD inverse'!$A$37*$C622/Setup!$B$17+INDEX('FD inverse'!$A$37:$BH$37,1,'FD mesh'!$B$15+1)*Setup!$B$22</f>
        <v>15.1854148995648</v>
      </c>
      <c r="AN622" s="0" t="n">
        <f aca="false">SUMPRODUCT('FD inverse'!$A$38:$BH$38,'FD mesh'!$B$84:$BI$84,$E621:$BL621)+'FD inverse'!$A$38*$C622/Setup!$B$17+INDEX('FD inverse'!$A$38:$BH$38,1,'FD mesh'!$B$15+1)*Setup!$B$22</f>
        <v>15.1631475053588</v>
      </c>
      <c r="AO622" s="0" t="n">
        <f aca="false">SUMPRODUCT('FD inverse'!$A$39:$BH$39,'FD mesh'!$B$84:$BI$84,$E621:$BL621)+'FD inverse'!$A$39*$C622/Setup!$B$17+INDEX('FD inverse'!$A$39:$BH$39,1,'FD mesh'!$B$15+1)*Setup!$B$22</f>
        <v>15.1408714270506</v>
      </c>
      <c r="AP622" s="0" t="n">
        <f aca="false">SUMPRODUCT('FD inverse'!$A$40:$BH$40,'FD mesh'!$B$84:$BI$84,$E621:$BL621)+'FD inverse'!$A$40*$C622/Setup!$B$17+INDEX('FD inverse'!$A$40:$BH$40,1,'FD mesh'!$B$15+1)*Setup!$B$22</f>
        <v>15.1185903378733</v>
      </c>
      <c r="AQ622" s="0" t="n">
        <f aca="false">SUMPRODUCT('FD inverse'!$A$41:$BH$41,'FD mesh'!$B$84:$BI$84,$E621:$BL621)+'FD inverse'!$A$41*$C622/Setup!$B$17+INDEX('FD inverse'!$A$41:$BH$41,1,'FD mesh'!$B$15+1)*Setup!$B$22</f>
        <v>15.0963066701895</v>
      </c>
      <c r="AR622" s="0" t="n">
        <f aca="false">SUMPRODUCT('FD inverse'!$A$42:$BH$42,'FD mesh'!$B$84:$BI$84,$E621:$BL621)+'FD inverse'!$A$42*$C622/Setup!$B$17+INDEX('FD inverse'!$A$42:$BH$42,1,'FD mesh'!$B$15+1)*Setup!$B$22</f>
        <v>15.0740218073598</v>
      </c>
      <c r="AS622" s="0" t="n">
        <f aca="false">SUMPRODUCT('FD inverse'!$A$43:$BH$43,'FD mesh'!$B$84:$BI$84,$E621:$BL621)+'FD inverse'!$A$43*$C622/Setup!$B$17+INDEX('FD inverse'!$A$43:$BH$43,1,'FD mesh'!$B$15+1)*Setup!$B$22</f>
        <v>0</v>
      </c>
      <c r="AT622" s="0" t="n">
        <f aca="false">SUMPRODUCT('FD inverse'!$A$44:$BH$44,'FD mesh'!$B$84:$BI$84,$E621:$BL621)+'FD inverse'!$A$44*$C622/Setup!$B$17+INDEX('FD inverse'!$A$44:$BH$44,1,'FD mesh'!$B$15+1)*Setup!$B$22</f>
        <v>0</v>
      </c>
      <c r="AU622" s="0" t="n">
        <f aca="false">SUMPRODUCT('FD inverse'!$A$45:$BH$45,'FD mesh'!$B$84:$BI$84,$E621:$BL621)+'FD inverse'!$A$45*$C622/Setup!$B$17+INDEX('FD inverse'!$A$45:$BH$45,1,'FD mesh'!$B$15+1)*Setup!$B$22</f>
        <v>0</v>
      </c>
      <c r="AV622" s="0" t="n">
        <f aca="false">SUMPRODUCT('FD inverse'!$A$46:$BH$46,'FD mesh'!$B$84:$BI$84,$E621:$BL621)+'FD inverse'!$A$46*$C622/Setup!$B$17+INDEX('FD inverse'!$A$46:$BH$46,1,'FD mesh'!$B$15+1)*Setup!$B$22</f>
        <v>0</v>
      </c>
      <c r="AW622" s="0" t="n">
        <f aca="false">SUMPRODUCT('FD inverse'!$A$47:$BH$47,'FD mesh'!$B$84:$BI$84,$E621:$BL621)+'FD inverse'!$A$47*$C622/Setup!$B$17+INDEX('FD inverse'!$A$47:$BH$47,1,'FD mesh'!$B$15+1)*Setup!$B$22</f>
        <v>0</v>
      </c>
      <c r="AX622" s="0" t="n">
        <f aca="false">SUMPRODUCT('FD inverse'!$A$48:$BH$48,'FD mesh'!$B$84:$BI$84,$E621:$BL621)+'FD inverse'!$A$48*$C622/Setup!$B$17+INDEX('FD inverse'!$A$48:$BH$48,1,'FD mesh'!$B$15+1)*Setup!$B$22</f>
        <v>0</v>
      </c>
      <c r="AY622" s="0" t="n">
        <f aca="false">SUMPRODUCT('FD inverse'!$A$49:$BH$49,'FD mesh'!$B$84:$BI$84,$E621:$BL621)+'FD inverse'!$A$49*$C622/Setup!$B$17+INDEX('FD inverse'!$A$49:$BH$49,1,'FD mesh'!$B$15+1)*Setup!$B$22</f>
        <v>0</v>
      </c>
      <c r="AZ622" s="0" t="n">
        <f aca="false">SUMPRODUCT('FD inverse'!$A$50:$BH$50,'FD mesh'!$B$84:$BI$84,$E621:$BL621)+'FD inverse'!$A$50*$C622/Setup!$B$17+INDEX('FD inverse'!$A$50:$BH$50,1,'FD mesh'!$B$15+1)*Setup!$B$22</f>
        <v>0</v>
      </c>
      <c r="BA622" s="0" t="n">
        <f aca="false">SUMPRODUCT('FD inverse'!$A$51:$BH$51,'FD mesh'!$B$84:$BI$84,$E621:$BL621)+'FD inverse'!$A$51*$C622/Setup!$B$17+INDEX('FD inverse'!$A$51:$BH$51,1,'FD mesh'!$B$15+1)*Setup!$B$22</f>
        <v>0</v>
      </c>
      <c r="BB622" s="0" t="n">
        <f aca="false">SUMPRODUCT('FD inverse'!$A$52:$BH$52,'FD mesh'!$B$84:$BI$84,$E621:$BL621)+'FD inverse'!$A$52*$C622/Setup!$B$17+INDEX('FD inverse'!$A$52:$BH$52,1,'FD mesh'!$B$15+1)*Setup!$B$22</f>
        <v>0</v>
      </c>
      <c r="BC622" s="0" t="n">
        <f aca="false">SUMPRODUCT('FD inverse'!$A$53:$BH$53,'FD mesh'!$B$84:$BI$84,$E621:$BL621)+'FD inverse'!$A$53*$C622/Setup!$B$17+INDEX('FD inverse'!$A$53:$BH$53,1,'FD mesh'!$B$15+1)*Setup!$B$22</f>
        <v>0</v>
      </c>
      <c r="BD622" s="0" t="n">
        <f aca="false">SUMPRODUCT('FD inverse'!$A$54:$BH$54,'FD mesh'!$B$84:$BI$84,$E621:$BL621)+'FD inverse'!$A$54*$C622/Setup!$B$17+INDEX('FD inverse'!$A$54:$BH$54,1,'FD mesh'!$B$15+1)*Setup!$B$22</f>
        <v>0</v>
      </c>
      <c r="BE622" s="0" t="n">
        <f aca="false">SUMPRODUCT('FD inverse'!$A$55:$BH$55,'FD mesh'!$B$84:$BI$84,$E621:$BL621)+'FD inverse'!$A$55*$C622/Setup!$B$17+INDEX('FD inverse'!$A$55:$BH$55,1,'FD mesh'!$B$15+1)*Setup!$B$22</f>
        <v>0</v>
      </c>
      <c r="BF622" s="0" t="n">
        <f aca="false">SUMPRODUCT('FD inverse'!$A$56:$BH$56,'FD mesh'!$B$84:$BI$84,$E621:$BL621)+'FD inverse'!$A$56*$C622/Setup!$B$17+INDEX('FD inverse'!$A$56:$BH$56,1,'FD mesh'!$B$15+1)*Setup!$B$22</f>
        <v>0</v>
      </c>
      <c r="BG622" s="0" t="n">
        <f aca="false">SUMPRODUCT('FD inverse'!$A$57:$BH$57,'FD mesh'!$B$84:$BI$84,$E621:$BL621)+'FD inverse'!$A$57*$C622/Setup!$B$17+INDEX('FD inverse'!$A$57:$BH$57,1,'FD mesh'!$B$15+1)*Setup!$B$22</f>
        <v>0</v>
      </c>
      <c r="BH622" s="0" t="n">
        <f aca="false">SUMPRODUCT('FD inverse'!$A$58:$BH$58,'FD mesh'!$B$84:$BI$84,$E621:$BL621)+'FD inverse'!$A$58*$C622/Setup!$B$17+INDEX('FD inverse'!$A$58:$BH$58,1,'FD mesh'!$B$15+1)*Setup!$B$22</f>
        <v>0</v>
      </c>
      <c r="BI622" s="0" t="n">
        <f aca="false">SUMPRODUCT('FD inverse'!$A$59:$BH$59,'FD mesh'!$B$84:$BI$84,$E621:$BL621)+'FD inverse'!$A$59*$C622/Setup!$B$17+INDEX('FD inverse'!$A$59:$BH$59,1,'FD mesh'!$B$15+1)*Setup!$B$22</f>
        <v>0</v>
      </c>
      <c r="BJ622" s="0" t="n">
        <f aca="false">SUMPRODUCT('FD inverse'!$A$60:$BH$60,'FD mesh'!$B$84:$BI$84,$E621:$BL621)+'FD inverse'!$A$60*$C622/Setup!$B$17+INDEX('FD inverse'!$A$60:$BH$60,1,'FD mesh'!$B$15+1)*Setup!$B$22</f>
        <v>0</v>
      </c>
      <c r="BK622" s="0" t="n">
        <f aca="false">SUMPRODUCT('FD inverse'!$A$61:$BH$61,'FD mesh'!$B$84:$BI$84,$E621:$BL621)+'FD inverse'!$A$61*$C622/Setup!$B$17+INDEX('FD inverse'!$A$61:$BH$61,1,'FD mesh'!$B$15+1)*Setup!$B$22</f>
        <v>0</v>
      </c>
      <c r="BL622" s="0" t="n">
        <f aca="false">SUMPRODUCT('FD inverse'!$A$62:$BH$62,'FD mesh'!$B$84:$BI$84,$E621:$BL621)+'FD inverse'!$A$62*$C622/Setup!$B$17+INDEX('FD inverse'!$A$62:$BH$62,1,'FD mesh'!$B$15+1)*Setup!$B$22</f>
        <v>0</v>
      </c>
    </row>
    <row r="623" customFormat="false" ht="15" hidden="false" customHeight="false" outlineLevel="0" collapsed="false">
      <c r="A623" s="0" t="n">
        <v>618</v>
      </c>
      <c r="B623" s="0" t="n">
        <f aca="false">A623*Setup!$B$11/3600</f>
        <v>51.5</v>
      </c>
      <c r="C623" s="0" t="n">
        <f aca="false">Setup!$B$7+Setup!$B$8*COS(2*PI()*(B623-Setup!$B$9)/24)</f>
        <v>20.0342205545048</v>
      </c>
      <c r="D623" s="0" t="n">
        <f aca="false">(C623-E623)/Setup!$B$17</f>
        <v>-9.31895138459536</v>
      </c>
      <c r="E623" s="0" t="n">
        <f aca="false">SUMPRODUCT('FD inverse'!$A$3:$BH$3,'FD mesh'!$B$84:$BI$84,$E622:$BL622)+'FD inverse'!$A$3*$C623/Setup!$B$17+INDEX('FD inverse'!$A$3:$BH$3,1,'FD mesh'!$B$15+1)*Setup!$B$22</f>
        <v>21.2456842345022</v>
      </c>
      <c r="F623" s="0" t="n">
        <f aca="false">SUMPRODUCT('FD inverse'!$A$4:$BH$4,'FD mesh'!$B$84:$BI$84,$E622:$BL622)+'FD inverse'!$A$4*$C623/Setup!$B$17+INDEX('FD inverse'!$A$4:$BH$4,1,'FD mesh'!$B$15+1)*Setup!$B$22</f>
        <v>21.519596621165</v>
      </c>
      <c r="G623" s="0" t="n">
        <f aca="false">SUMPRODUCT('FD inverse'!$A$5:$BH$5,'FD mesh'!$B$84:$BI$84,$E622:$BL622)+'FD inverse'!$A$5*$C623/Setup!$B$17+INDEX('FD inverse'!$A$5:$BH$5,1,'FD mesh'!$B$15+1)*Setup!$B$22</f>
        <v>21.7863895414997</v>
      </c>
      <c r="H623" s="0" t="n">
        <f aca="false">SUMPRODUCT('FD inverse'!$A$6:$BH$6,'FD mesh'!$B$84:$BI$84,$E622:$BL622)+'FD inverse'!$A$6*$C623/Setup!$B$17+INDEX('FD inverse'!$A$6:$BH$6,1,'FD mesh'!$B$15+1)*Setup!$B$22</f>
        <v>22.6707339737535</v>
      </c>
      <c r="I623" s="0" t="n">
        <f aca="false">SUMPRODUCT('FD inverse'!$A$7:$BH$7,'FD mesh'!$B$84:$BI$84,$E622:$BL622)+'FD inverse'!$A$7*$C623/Setup!$B$17+INDEX('FD inverse'!$A$7:$BH$7,1,'FD mesh'!$B$15+1)*Setup!$B$22</f>
        <v>22.744107053981</v>
      </c>
      <c r="J623" s="0" t="n">
        <f aca="false">SUMPRODUCT('FD inverse'!$A$8:$BH$8,'FD mesh'!$B$84:$BI$84,$E622:$BL622)+'FD inverse'!$A$8*$C623/Setup!$B$17+INDEX('FD inverse'!$A$8:$BH$8,1,'FD mesh'!$B$15+1)*Setup!$B$22</f>
        <v>22.8077353331845</v>
      </c>
      <c r="K623" s="0" t="n">
        <f aca="false">SUMPRODUCT('FD inverse'!$A$9:$BH$9,'FD mesh'!$B$84:$BI$84,$E622:$BL622)+'FD inverse'!$A$9*$C623/Setup!$B$17+INDEX('FD inverse'!$A$9:$BH$9,1,'FD mesh'!$B$15+1)*Setup!$B$22</f>
        <v>22.8616927382582</v>
      </c>
      <c r="L623" s="0" t="n">
        <f aca="false">SUMPRODUCT('FD inverse'!$A$10:$BH$10,'FD mesh'!$B$84:$BI$84,$E622:$BL622)+'FD inverse'!$A$10*$C623/Setup!$B$17+INDEX('FD inverse'!$A$10:$BH$10,1,'FD mesh'!$B$15+1)*Setup!$B$22</f>
        <v>22.9060819599076</v>
      </c>
      <c r="M623" s="0" t="n">
        <f aca="false">SUMPRODUCT('FD inverse'!$A$11:$BH$11,'FD mesh'!$B$84:$BI$84,$E622:$BL622)+'FD inverse'!$A$11*$C623/Setup!$B$17+INDEX('FD inverse'!$A$11:$BH$11,1,'FD mesh'!$B$15+1)*Setup!$B$22</f>
        <v>22.9410212852811</v>
      </c>
      <c r="N623" s="0" t="n">
        <f aca="false">SUMPRODUCT('FD inverse'!$A$12:$BH$12,'FD mesh'!$B$84:$BI$84,$E622:$BL622)+'FD inverse'!$A$12*$C623/Setup!$B$17+INDEX('FD inverse'!$A$12:$BH$12,1,'FD mesh'!$B$15+1)*Setup!$B$22</f>
        <v>22.9666332331089</v>
      </c>
      <c r="O623" s="0" t="n">
        <f aca="false">SUMPRODUCT('FD inverse'!$A$13:$BH$13,'FD mesh'!$B$84:$BI$84,$E622:$BL622)+'FD inverse'!$A$13*$C623/Setup!$B$17+INDEX('FD inverse'!$A$13:$BH$13,1,'FD mesh'!$B$15+1)*Setup!$B$22</f>
        <v>22.9830349724095</v>
      </c>
      <c r="P623" s="0" t="n">
        <f aca="false">SUMPRODUCT('FD inverse'!$A$14:$BH$14,'FD mesh'!$B$84:$BI$84,$E622:$BL622)+'FD inverse'!$A$14*$C623/Setup!$B$17+INDEX('FD inverse'!$A$14:$BH$14,1,'FD mesh'!$B$15+1)*Setup!$B$22</f>
        <v>22.990330504996</v>
      </c>
      <c r="Q623" s="0" t="n">
        <f aca="false">SUMPRODUCT('FD inverse'!$A$15:$BH$15,'FD mesh'!$B$84:$BI$84,$E622:$BL622)+'FD inverse'!$A$15*$C623/Setup!$B$17+INDEX('FD inverse'!$A$15:$BH$15,1,'FD mesh'!$B$15+1)*Setup!$B$22</f>
        <v>22.9886045927456</v>
      </c>
      <c r="R623" s="0" t="n">
        <f aca="false">SUMPRODUCT('FD inverse'!$A$16:$BH$16,'FD mesh'!$B$84:$BI$84,$E622:$BL622)+'FD inverse'!$A$16*$C623/Setup!$B$17+INDEX('FD inverse'!$A$16:$BH$16,1,'FD mesh'!$B$15+1)*Setup!$B$22</f>
        <v>22.9779184126207</v>
      </c>
      <c r="S623" s="0" t="n">
        <f aca="false">SUMPRODUCT('FD inverse'!$A$17:$BH$17,'FD mesh'!$B$84:$BI$84,$E622:$BL622)+'FD inverse'!$A$17*$C623/Setup!$B$17+INDEX('FD inverse'!$A$17:$BH$17,1,'FD mesh'!$B$15+1)*Setup!$B$22</f>
        <v>22.4866014622348</v>
      </c>
      <c r="T623" s="0" t="n">
        <f aca="false">SUMPRODUCT('FD inverse'!$A$18:$BH$18,'FD mesh'!$B$84:$BI$84,$E622:$BL622)+'FD inverse'!$A$18*$C623/Setup!$B$17+INDEX('FD inverse'!$A$18:$BH$18,1,'FD mesh'!$B$15+1)*Setup!$B$22</f>
        <v>21.9911735230547</v>
      </c>
      <c r="U623" s="0" t="n">
        <f aca="false">SUMPRODUCT('FD inverse'!$A$19:$BH$19,'FD mesh'!$B$84:$BI$84,$E622:$BL622)+'FD inverse'!$A$19*$C623/Setup!$B$17+INDEX('FD inverse'!$A$19:$BH$19,1,'FD mesh'!$B$15+1)*Setup!$B$22</f>
        <v>21.4919683933526</v>
      </c>
      <c r="V623" s="0" t="n">
        <f aca="false">SUMPRODUCT('FD inverse'!$A$20:$BH$20,'FD mesh'!$B$84:$BI$84,$E622:$BL622)+'FD inverse'!$A$20*$C623/Setup!$B$17+INDEX('FD inverse'!$A$20:$BH$20,1,'FD mesh'!$B$15+1)*Setup!$B$22</f>
        <v>20.9893122529786</v>
      </c>
      <c r="W623" s="0" t="n">
        <f aca="false">SUMPRODUCT('FD inverse'!$A$21:$BH$21,'FD mesh'!$B$84:$BI$84,$E622:$BL622)+'FD inverse'!$A$21*$C623/Setup!$B$17+INDEX('FD inverse'!$A$21:$BH$21,1,'FD mesh'!$B$15+1)*Setup!$B$22</f>
        <v>20.4835235080507</v>
      </c>
      <c r="X623" s="0" t="n">
        <f aca="false">SUMPRODUCT('FD inverse'!$A$22:$BH$22,'FD mesh'!$B$84:$BI$84,$E622:$BL622)+'FD inverse'!$A$22*$C623/Setup!$B$17+INDEX('FD inverse'!$A$22:$BH$22,1,'FD mesh'!$B$15+1)*Setup!$B$22</f>
        <v>19.9749128000333</v>
      </c>
      <c r="Y623" s="0" t="n">
        <f aca="false">SUMPRODUCT('FD inverse'!$A$23:$BH$23,'FD mesh'!$B$84:$BI$84,$E622:$BL622)+'FD inverse'!$A$23*$C623/Setup!$B$17+INDEX('FD inverse'!$A$23:$BH$23,1,'FD mesh'!$B$15+1)*Setup!$B$22</f>
        <v>19.4637831643855</v>
      </c>
      <c r="Z623" s="0" t="n">
        <f aca="false">SUMPRODUCT('FD inverse'!$A$24:$BH$24,'FD mesh'!$B$84:$BI$84,$E622:$BL622)+'FD inverse'!$A$24*$C623/Setup!$B$17+INDEX('FD inverse'!$A$24:$BH$24,1,'FD mesh'!$B$15+1)*Setup!$B$22</f>
        <v>18.9504303242711</v>
      </c>
      <c r="AA623" s="0" t="n">
        <f aca="false">SUMPRODUCT('FD inverse'!$A$25:$BH$25,'FD mesh'!$B$84:$BI$84,$E622:$BL622)+'FD inverse'!$A$25*$C623/Setup!$B$17+INDEX('FD inverse'!$A$25:$BH$25,1,'FD mesh'!$B$15+1)*Setup!$B$22</f>
        <v>18.4351431051254</v>
      </c>
      <c r="AB623" s="0" t="n">
        <f aca="false">SUMPRODUCT('FD inverse'!$A$26:$BH$26,'FD mesh'!$B$84:$BI$84,$E622:$BL622)+'FD inverse'!$A$26*$C623/Setup!$B$17+INDEX('FD inverse'!$A$26:$BH$26,1,'FD mesh'!$B$15+1)*Setup!$B$22</f>
        <v>17.9182039561653</v>
      </c>
      <c r="AC623" s="0" t="n">
        <f aca="false">SUMPRODUCT('FD inverse'!$A$27:$BH$27,'FD mesh'!$B$84:$BI$84,$E622:$BL622)+'FD inverse'!$A$27*$C623/Setup!$B$17+INDEX('FD inverse'!$A$27:$BH$27,1,'FD mesh'!$B$15+1)*Setup!$B$22</f>
        <v>17.399889565207</v>
      </c>
      <c r="AD623" s="0" t="n">
        <f aca="false">SUMPRODUCT('FD inverse'!$A$28:$BH$28,'FD mesh'!$B$84:$BI$84,$E622:$BL622)+'FD inverse'!$A$28*$C623/Setup!$B$17+INDEX('FD inverse'!$A$28:$BH$28,1,'FD mesh'!$B$15+1)*Setup!$B$22</f>
        <v>16.8804715534065</v>
      </c>
      <c r="AE623" s="0" t="n">
        <f aca="false">SUMPRODUCT('FD inverse'!$A$29:$BH$29,'FD mesh'!$B$84:$BI$84,$E622:$BL622)+'FD inverse'!$A$29*$C623/Setup!$B$17+INDEX('FD inverse'!$A$29:$BH$29,1,'FD mesh'!$B$15+1)*Setup!$B$22</f>
        <v>16.3602172367718</v>
      </c>
      <c r="AF623" s="0" t="n">
        <f aca="false">SUMPRODUCT('FD inverse'!$A$30:$BH$30,'FD mesh'!$B$84:$BI$84,$E622:$BL622)+'FD inverse'!$A$30*$C623/Setup!$B$17+INDEX('FD inverse'!$A$30:$BH$30,1,'FD mesh'!$B$15+1)*Setup!$B$22</f>
        <v>15.8393904414973</v>
      </c>
      <c r="AG623" s="0" t="n">
        <f aca="false">SUMPRODUCT('FD inverse'!$A$31:$BH$31,'FD mesh'!$B$84:$BI$84,$E622:$BL622)+'FD inverse'!$A$31*$C623/Setup!$B$17+INDEX('FD inverse'!$A$31:$BH$31,1,'FD mesh'!$B$15+1)*Setup!$B$22</f>
        <v>15.3182523603412</v>
      </c>
      <c r="AH623" s="0" t="n">
        <f aca="false">SUMPRODUCT('FD inverse'!$A$32:$BH$32,'FD mesh'!$B$84:$BI$84,$E622:$BL622)+'FD inverse'!$A$32*$C623/Setup!$B$17+INDEX('FD inverse'!$A$32:$BH$32,1,'FD mesh'!$B$15+1)*Setup!$B$22</f>
        <v>15.2962413552529</v>
      </c>
      <c r="AI623" s="0" t="n">
        <f aca="false">SUMPRODUCT('FD inverse'!$A$33:$BH$33,'FD mesh'!$B$84:$BI$84,$E622:$BL622)+'FD inverse'!$A$33*$C623/Setup!$B$17+INDEX('FD inverse'!$A$33:$BH$33,1,'FD mesh'!$B$15+1)*Setup!$B$22</f>
        <v>15.2741586984035</v>
      </c>
      <c r="AJ623" s="0" t="n">
        <f aca="false">SUMPRODUCT('FD inverse'!$A$34:$BH$34,'FD mesh'!$B$84:$BI$84,$E622:$BL622)+'FD inverse'!$A$34*$C623/Setup!$B$17+INDEX('FD inverse'!$A$34:$BH$34,1,'FD mesh'!$B$15+1)*Setup!$B$22</f>
        <v>15.252019526958</v>
      </c>
      <c r="AK623" s="0" t="n">
        <f aca="false">SUMPRODUCT('FD inverse'!$A$35:$BH$35,'FD mesh'!$B$84:$BI$84,$E622:$BL622)+'FD inverse'!$A$35*$C623/Setup!$B$17+INDEX('FD inverse'!$A$35:$BH$35,1,'FD mesh'!$B$15+1)*Setup!$B$22</f>
        <v>15.2298367260908</v>
      </c>
      <c r="AL623" s="0" t="n">
        <f aca="false">SUMPRODUCT('FD inverse'!$A$36:$BH$36,'FD mesh'!$B$84:$BI$84,$E622:$BL622)+'FD inverse'!$A$36*$C623/Setup!$B$17+INDEX('FD inverse'!$A$36:$BH$36,1,'FD mesh'!$B$15+1)*Setup!$B$22</f>
        <v>15.2076210775885</v>
      </c>
      <c r="AM623" s="0" t="n">
        <f aca="false">SUMPRODUCT('FD inverse'!$A$37:$BH$37,'FD mesh'!$B$84:$BI$84,$E622:$BL622)+'FD inverse'!$A$37*$C623/Setup!$B$17+INDEX('FD inverse'!$A$37:$BH$37,1,'FD mesh'!$B$15+1)*Setup!$B$22</f>
        <v>15.1853814190412</v>
      </c>
      <c r="AN623" s="0" t="n">
        <f aca="false">SUMPRODUCT('FD inverse'!$A$38:$BH$38,'FD mesh'!$B$84:$BI$84,$E622:$BL622)+'FD inverse'!$A$38*$C623/Setup!$B$17+INDEX('FD inverse'!$A$38:$BH$38,1,'FD mesh'!$B$15+1)*Setup!$B$22</f>
        <v>15.1631248118817</v>
      </c>
      <c r="AO623" s="0" t="n">
        <f aca="false">SUMPRODUCT('FD inverse'!$A$39:$BH$39,'FD mesh'!$B$84:$BI$84,$E622:$BL622)+'FD inverse'!$A$39*$C623/Setup!$B$17+INDEX('FD inverse'!$A$39:$BH$39,1,'FD mesh'!$B$15+1)*Setup!$B$22</f>
        <v>15.1408567167615</v>
      </c>
      <c r="AP623" s="0" t="n">
        <f aca="false">SUMPRODUCT('FD inverse'!$A$40:$BH$40,'FD mesh'!$B$84:$BI$84,$E622:$BL622)+'FD inverse'!$A$40*$C623/Setup!$B$17+INDEX('FD inverse'!$A$40:$BH$40,1,'FD mesh'!$B$15+1)*Setup!$B$22</f>
        <v>15.1185811749541</v>
      </c>
      <c r="AQ623" s="0" t="n">
        <f aca="false">SUMPRODUCT('FD inverse'!$A$41:$BH$41,'FD mesh'!$B$84:$BI$84,$E622:$BL622)+'FD inverse'!$A$41*$C623/Setup!$B$17+INDEX('FD inverse'!$A$41:$BH$41,1,'FD mesh'!$B$15+1)*Setup!$B$22</f>
        <v>15.0963009946661</v>
      </c>
      <c r="AR623" s="0" t="n">
        <f aca="false">SUMPRODUCT('FD inverse'!$A$42:$BH$42,'FD mesh'!$B$84:$BI$84,$E622:$BL622)+'FD inverse'!$A$42*$C623/Setup!$B$17+INDEX('FD inverse'!$A$42:$BH$42,1,'FD mesh'!$B$15+1)*Setup!$B$22</f>
        <v>15.0740179412974</v>
      </c>
      <c r="AS623" s="0" t="n">
        <f aca="false">SUMPRODUCT('FD inverse'!$A$43:$BH$43,'FD mesh'!$B$84:$BI$84,$E622:$BL622)+'FD inverse'!$A$43*$C623/Setup!$B$17+INDEX('FD inverse'!$A$43:$BH$43,1,'FD mesh'!$B$15+1)*Setup!$B$22</f>
        <v>0</v>
      </c>
      <c r="AT623" s="0" t="n">
        <f aca="false">SUMPRODUCT('FD inverse'!$A$44:$BH$44,'FD mesh'!$B$84:$BI$84,$E622:$BL622)+'FD inverse'!$A$44*$C623/Setup!$B$17+INDEX('FD inverse'!$A$44:$BH$44,1,'FD mesh'!$B$15+1)*Setup!$B$22</f>
        <v>0</v>
      </c>
      <c r="AU623" s="0" t="n">
        <f aca="false">SUMPRODUCT('FD inverse'!$A$45:$BH$45,'FD mesh'!$B$84:$BI$84,$E622:$BL622)+'FD inverse'!$A$45*$C623/Setup!$B$17+INDEX('FD inverse'!$A$45:$BH$45,1,'FD mesh'!$B$15+1)*Setup!$B$22</f>
        <v>0</v>
      </c>
      <c r="AV623" s="0" t="n">
        <f aca="false">SUMPRODUCT('FD inverse'!$A$46:$BH$46,'FD mesh'!$B$84:$BI$84,$E622:$BL622)+'FD inverse'!$A$46*$C623/Setup!$B$17+INDEX('FD inverse'!$A$46:$BH$46,1,'FD mesh'!$B$15+1)*Setup!$B$22</f>
        <v>0</v>
      </c>
      <c r="AW623" s="0" t="n">
        <f aca="false">SUMPRODUCT('FD inverse'!$A$47:$BH$47,'FD mesh'!$B$84:$BI$84,$E622:$BL622)+'FD inverse'!$A$47*$C623/Setup!$B$17+INDEX('FD inverse'!$A$47:$BH$47,1,'FD mesh'!$B$15+1)*Setup!$B$22</f>
        <v>0</v>
      </c>
      <c r="AX623" s="0" t="n">
        <f aca="false">SUMPRODUCT('FD inverse'!$A$48:$BH$48,'FD mesh'!$B$84:$BI$84,$E622:$BL622)+'FD inverse'!$A$48*$C623/Setup!$B$17+INDEX('FD inverse'!$A$48:$BH$48,1,'FD mesh'!$B$15+1)*Setup!$B$22</f>
        <v>0</v>
      </c>
      <c r="AY623" s="0" t="n">
        <f aca="false">SUMPRODUCT('FD inverse'!$A$49:$BH$49,'FD mesh'!$B$84:$BI$84,$E622:$BL622)+'FD inverse'!$A$49*$C623/Setup!$B$17+INDEX('FD inverse'!$A$49:$BH$49,1,'FD mesh'!$B$15+1)*Setup!$B$22</f>
        <v>0</v>
      </c>
      <c r="AZ623" s="0" t="n">
        <f aca="false">SUMPRODUCT('FD inverse'!$A$50:$BH$50,'FD mesh'!$B$84:$BI$84,$E622:$BL622)+'FD inverse'!$A$50*$C623/Setup!$B$17+INDEX('FD inverse'!$A$50:$BH$50,1,'FD mesh'!$B$15+1)*Setup!$B$22</f>
        <v>0</v>
      </c>
      <c r="BA623" s="0" t="n">
        <f aca="false">SUMPRODUCT('FD inverse'!$A$51:$BH$51,'FD mesh'!$B$84:$BI$84,$E622:$BL622)+'FD inverse'!$A$51*$C623/Setup!$B$17+INDEX('FD inverse'!$A$51:$BH$51,1,'FD mesh'!$B$15+1)*Setup!$B$22</f>
        <v>0</v>
      </c>
      <c r="BB623" s="0" t="n">
        <f aca="false">SUMPRODUCT('FD inverse'!$A$52:$BH$52,'FD mesh'!$B$84:$BI$84,$E622:$BL622)+'FD inverse'!$A$52*$C623/Setup!$B$17+INDEX('FD inverse'!$A$52:$BH$52,1,'FD mesh'!$B$15+1)*Setup!$B$22</f>
        <v>0</v>
      </c>
      <c r="BC623" s="0" t="n">
        <f aca="false">SUMPRODUCT('FD inverse'!$A$53:$BH$53,'FD mesh'!$B$84:$BI$84,$E622:$BL622)+'FD inverse'!$A$53*$C623/Setup!$B$17+INDEX('FD inverse'!$A$53:$BH$53,1,'FD mesh'!$B$15+1)*Setup!$B$22</f>
        <v>0</v>
      </c>
      <c r="BD623" s="0" t="n">
        <f aca="false">SUMPRODUCT('FD inverse'!$A$54:$BH$54,'FD mesh'!$B$84:$BI$84,$E622:$BL622)+'FD inverse'!$A$54*$C623/Setup!$B$17+INDEX('FD inverse'!$A$54:$BH$54,1,'FD mesh'!$B$15+1)*Setup!$B$22</f>
        <v>0</v>
      </c>
      <c r="BE623" s="0" t="n">
        <f aca="false">SUMPRODUCT('FD inverse'!$A$55:$BH$55,'FD mesh'!$B$84:$BI$84,$E622:$BL622)+'FD inverse'!$A$55*$C623/Setup!$B$17+INDEX('FD inverse'!$A$55:$BH$55,1,'FD mesh'!$B$15+1)*Setup!$B$22</f>
        <v>0</v>
      </c>
      <c r="BF623" s="0" t="n">
        <f aca="false">SUMPRODUCT('FD inverse'!$A$56:$BH$56,'FD mesh'!$B$84:$BI$84,$E622:$BL622)+'FD inverse'!$A$56*$C623/Setup!$B$17+INDEX('FD inverse'!$A$56:$BH$56,1,'FD mesh'!$B$15+1)*Setup!$B$22</f>
        <v>0</v>
      </c>
      <c r="BG623" s="0" t="n">
        <f aca="false">SUMPRODUCT('FD inverse'!$A$57:$BH$57,'FD mesh'!$B$84:$BI$84,$E622:$BL622)+'FD inverse'!$A$57*$C623/Setup!$B$17+INDEX('FD inverse'!$A$57:$BH$57,1,'FD mesh'!$B$15+1)*Setup!$B$22</f>
        <v>0</v>
      </c>
      <c r="BH623" s="0" t="n">
        <f aca="false">SUMPRODUCT('FD inverse'!$A$58:$BH$58,'FD mesh'!$B$84:$BI$84,$E622:$BL622)+'FD inverse'!$A$58*$C623/Setup!$B$17+INDEX('FD inverse'!$A$58:$BH$58,1,'FD mesh'!$B$15+1)*Setup!$B$22</f>
        <v>0</v>
      </c>
      <c r="BI623" s="0" t="n">
        <f aca="false">SUMPRODUCT('FD inverse'!$A$59:$BH$59,'FD mesh'!$B$84:$BI$84,$E622:$BL622)+'FD inverse'!$A$59*$C623/Setup!$B$17+INDEX('FD inverse'!$A$59:$BH$59,1,'FD mesh'!$B$15+1)*Setup!$B$22</f>
        <v>0</v>
      </c>
      <c r="BJ623" s="0" t="n">
        <f aca="false">SUMPRODUCT('FD inverse'!$A$60:$BH$60,'FD mesh'!$B$84:$BI$84,$E622:$BL622)+'FD inverse'!$A$60*$C623/Setup!$B$17+INDEX('FD inverse'!$A$60:$BH$60,1,'FD mesh'!$B$15+1)*Setup!$B$22</f>
        <v>0</v>
      </c>
      <c r="BK623" s="0" t="n">
        <f aca="false">SUMPRODUCT('FD inverse'!$A$61:$BH$61,'FD mesh'!$B$84:$BI$84,$E622:$BL622)+'FD inverse'!$A$61*$C623/Setup!$B$17+INDEX('FD inverse'!$A$61:$BH$61,1,'FD mesh'!$B$15+1)*Setup!$B$22</f>
        <v>0</v>
      </c>
      <c r="BL623" s="0" t="n">
        <f aca="false">SUMPRODUCT('FD inverse'!$A$62:$BH$62,'FD mesh'!$B$84:$BI$84,$E622:$BL622)+'FD inverse'!$A$62*$C623/Setup!$B$17+INDEX('FD inverse'!$A$62:$BH$62,1,'FD mesh'!$B$15+1)*Setup!$B$22</f>
        <v>0</v>
      </c>
    </row>
    <row r="624" customFormat="false" ht="15" hidden="false" customHeight="false" outlineLevel="0" collapsed="false">
      <c r="A624" s="0" t="n">
        <v>619</v>
      </c>
      <c r="B624" s="0" t="n">
        <f aca="false">A624*Setup!$B$11/3600</f>
        <v>51.5833333333333</v>
      </c>
      <c r="C624" s="0" t="n">
        <f aca="false">Setup!$B$7+Setup!$B$8*COS(2*PI()*(B624-Setup!$B$9)/24)</f>
        <v>20.0237746471107</v>
      </c>
      <c r="D624" s="0" t="n">
        <f aca="false">(C624-E624)/Setup!$B$17</f>
        <v>-9.28598688658123</v>
      </c>
      <c r="E624" s="0" t="n">
        <f aca="false">SUMPRODUCT('FD inverse'!$A$3:$BH$3,'FD mesh'!$B$84:$BI$84,$E623:$BL623)+'FD inverse'!$A$3*$C624/Setup!$B$17+INDEX('FD inverse'!$A$3:$BH$3,1,'FD mesh'!$B$15+1)*Setup!$B$22</f>
        <v>21.2309529423663</v>
      </c>
      <c r="F624" s="0" t="n">
        <f aca="false">SUMPRODUCT('FD inverse'!$A$4:$BH$4,'FD mesh'!$B$84:$BI$84,$E623:$BL623)+'FD inverse'!$A$4*$C624/Setup!$B$17+INDEX('FD inverse'!$A$4:$BH$4,1,'FD mesh'!$B$15+1)*Setup!$B$22</f>
        <v>21.5041247047102</v>
      </c>
      <c r="G624" s="0" t="n">
        <f aca="false">SUMPRODUCT('FD inverse'!$A$5:$BH$5,'FD mesh'!$B$84:$BI$84,$E623:$BL623)+'FD inverse'!$A$5*$C624/Setup!$B$17+INDEX('FD inverse'!$A$5:$BH$5,1,'FD mesh'!$B$15+1)*Setup!$B$22</f>
        <v>21.7705812255374</v>
      </c>
      <c r="H624" s="0" t="n">
        <f aca="false">SUMPRODUCT('FD inverse'!$A$6:$BH$6,'FD mesh'!$B$84:$BI$84,$E623:$BL623)+'FD inverse'!$A$6*$C624/Setup!$B$17+INDEX('FD inverse'!$A$6:$BH$6,1,'FD mesh'!$B$15+1)*Setup!$B$22</f>
        <v>22.6543482384606</v>
      </c>
      <c r="I624" s="0" t="n">
        <f aca="false">SUMPRODUCT('FD inverse'!$A$7:$BH$7,'FD mesh'!$B$84:$BI$84,$E623:$BL623)+'FD inverse'!$A$7*$C624/Setup!$B$17+INDEX('FD inverse'!$A$7:$BH$7,1,'FD mesh'!$B$15+1)*Setup!$B$22</f>
        <v>22.7277241583969</v>
      </c>
      <c r="J624" s="0" t="n">
        <f aca="false">SUMPRODUCT('FD inverse'!$A$8:$BH$8,'FD mesh'!$B$84:$BI$84,$E623:$BL623)+'FD inverse'!$A$8*$C624/Setup!$B$17+INDEX('FD inverse'!$A$8:$BH$8,1,'FD mesh'!$B$15+1)*Setup!$B$22</f>
        <v>22.7914346532098</v>
      </c>
      <c r="K624" s="0" t="n">
        <f aca="false">SUMPRODUCT('FD inverse'!$A$9:$BH$9,'FD mesh'!$B$84:$BI$84,$E623:$BL623)+'FD inverse'!$A$9*$C624/Setup!$B$17+INDEX('FD inverse'!$A$9:$BH$9,1,'FD mesh'!$B$15+1)*Setup!$B$22</f>
        <v>22.8455282276837</v>
      </c>
      <c r="L624" s="0" t="n">
        <f aca="false">SUMPRODUCT('FD inverse'!$A$10:$BH$10,'FD mesh'!$B$84:$BI$84,$E623:$BL623)+'FD inverse'!$A$10*$C624/Setup!$B$17+INDEX('FD inverse'!$A$10:$BH$10,1,'FD mesh'!$B$15+1)*Setup!$B$22</f>
        <v>22.8900852177478</v>
      </c>
      <c r="M624" s="0" t="n">
        <f aca="false">SUMPRODUCT('FD inverse'!$A$11:$BH$11,'FD mesh'!$B$84:$BI$84,$E623:$BL623)+'FD inverse'!$A$11*$C624/Setup!$B$17+INDEX('FD inverse'!$A$11:$BH$11,1,'FD mesh'!$B$15+1)*Setup!$B$22</f>
        <v>22.925204601818</v>
      </c>
      <c r="N624" s="0" t="n">
        <f aca="false">SUMPRODUCT('FD inverse'!$A$12:$BH$12,'FD mesh'!$B$84:$BI$84,$E623:$BL623)+'FD inverse'!$A$12*$C624/Setup!$B$17+INDEX('FD inverse'!$A$12:$BH$12,1,'FD mesh'!$B$15+1)*Setup!$B$22</f>
        <v>22.9509926092139</v>
      </c>
      <c r="O624" s="0" t="n">
        <f aca="false">SUMPRODUCT('FD inverse'!$A$13:$BH$13,'FD mesh'!$B$84:$BI$84,$E623:$BL623)+'FD inverse'!$A$13*$C624/Setup!$B$17+INDEX('FD inverse'!$A$13:$BH$13,1,'FD mesh'!$B$15+1)*Setup!$B$22</f>
        <v>22.9675531098869</v>
      </c>
      <c r="P624" s="0" t="n">
        <f aca="false">SUMPRODUCT('FD inverse'!$A$14:$BH$14,'FD mesh'!$B$84:$BI$84,$E623:$BL623)+'FD inverse'!$A$14*$C624/Setup!$B$17+INDEX('FD inverse'!$A$14:$BH$14,1,'FD mesh'!$B$15+1)*Setup!$B$22</f>
        <v>22.9749797683637</v>
      </c>
      <c r="Q624" s="0" t="n">
        <f aca="false">SUMPRODUCT('FD inverse'!$A$15:$BH$15,'FD mesh'!$B$84:$BI$84,$E623:$BL623)+'FD inverse'!$A$15*$C624/Setup!$B$17+INDEX('FD inverse'!$A$15:$BH$15,1,'FD mesh'!$B$15+1)*Setup!$B$22</f>
        <v>22.9733499450516</v>
      </c>
      <c r="R624" s="0" t="n">
        <f aca="false">SUMPRODUCT('FD inverse'!$A$16:$BH$16,'FD mesh'!$B$84:$BI$84,$E623:$BL623)+'FD inverse'!$A$16*$C624/Setup!$B$17+INDEX('FD inverse'!$A$16:$BH$16,1,'FD mesh'!$B$15+1)*Setup!$B$22</f>
        <v>22.9627203295896</v>
      </c>
      <c r="S624" s="0" t="n">
        <f aca="false">SUMPRODUCT('FD inverse'!$A$17:$BH$17,'FD mesh'!$B$84:$BI$84,$E623:$BL623)+'FD inverse'!$A$17*$C624/Setup!$B$17+INDEX('FD inverse'!$A$17:$BH$17,1,'FD mesh'!$B$15+1)*Setup!$B$22</f>
        <v>22.472555664542</v>
      </c>
      <c r="T624" s="0" t="n">
        <f aca="false">SUMPRODUCT('FD inverse'!$A$18:$BH$18,'FD mesh'!$B$84:$BI$84,$E623:$BL623)+'FD inverse'!$A$18*$C624/Setup!$B$17+INDEX('FD inverse'!$A$18:$BH$18,1,'FD mesh'!$B$15+1)*Setup!$B$22</f>
        <v>21.9782575218876</v>
      </c>
      <c r="U624" s="0" t="n">
        <f aca="false">SUMPRODUCT('FD inverse'!$A$19:$BH$19,'FD mesh'!$B$84:$BI$84,$E623:$BL623)+'FD inverse'!$A$19*$C624/Setup!$B$17+INDEX('FD inverse'!$A$19:$BH$19,1,'FD mesh'!$B$15+1)*Setup!$B$22</f>
        <v>21.4801583846041</v>
      </c>
      <c r="V624" s="0" t="n">
        <f aca="false">SUMPRODUCT('FD inverse'!$A$20:$BH$20,'FD mesh'!$B$84:$BI$84,$E623:$BL623)+'FD inverse'!$A$20*$C624/Setup!$B$17+INDEX('FD inverse'!$A$20:$BH$20,1,'FD mesh'!$B$15+1)*Setup!$B$22</f>
        <v>20.9785837304602</v>
      </c>
      <c r="W624" s="0" t="n">
        <f aca="false">SUMPRODUCT('FD inverse'!$A$21:$BH$21,'FD mesh'!$B$84:$BI$84,$E623:$BL623)+'FD inverse'!$A$21*$C624/Setup!$B$17+INDEX('FD inverse'!$A$21:$BH$21,1,'FD mesh'!$B$15+1)*Setup!$B$22</f>
        <v>20.4738518254038</v>
      </c>
      <c r="X624" s="0" t="n">
        <f aca="false">SUMPRODUCT('FD inverse'!$A$22:$BH$22,'FD mesh'!$B$84:$BI$84,$E623:$BL623)+'FD inverse'!$A$22*$C624/Setup!$B$17+INDEX('FD inverse'!$A$22:$BH$22,1,'FD mesh'!$B$15+1)*Setup!$B$22</f>
        <v>19.9662736823114</v>
      </c>
      <c r="Y624" s="0" t="n">
        <f aca="false">SUMPRODUCT('FD inverse'!$A$23:$BH$23,'FD mesh'!$B$84:$BI$84,$E623:$BL623)+'FD inverse'!$A$23*$C624/Setup!$B$17+INDEX('FD inverse'!$A$23:$BH$23,1,'FD mesh'!$B$15+1)*Setup!$B$22</f>
        <v>19.4561531702894</v>
      </c>
      <c r="Z624" s="0" t="n">
        <f aca="false">SUMPRODUCT('FD inverse'!$A$24:$BH$24,'FD mesh'!$B$84:$BI$84,$E623:$BL623)+'FD inverse'!$A$24*$C624/Setup!$B$17+INDEX('FD inverse'!$A$24:$BH$24,1,'FD mesh'!$B$15+1)*Setup!$B$22</f>
        <v>18.9437872600048</v>
      </c>
      <c r="AA624" s="0" t="n">
        <f aca="false">SUMPRODUCT('FD inverse'!$A$25:$BH$25,'FD mesh'!$B$84:$BI$84,$E623:$BL623)+'FD inverse'!$A$25*$C624/Setup!$B$17+INDEX('FD inverse'!$A$25:$BH$25,1,'FD mesh'!$B$15+1)*Setup!$B$22</f>
        <v>18.4294663908075</v>
      </c>
      <c r="AB624" s="0" t="n">
        <f aca="false">SUMPRODUCT('FD inverse'!$A$26:$BH$26,'FD mesh'!$B$84:$BI$84,$E623:$BL623)+'FD inverse'!$A$26*$C624/Setup!$B$17+INDEX('FD inverse'!$A$26:$BH$26,1,'FD mesh'!$B$15+1)*Setup!$B$22</f>
        <v>17.9134749456824</v>
      </c>
      <c r="AC624" s="0" t="n">
        <f aca="false">SUMPRODUCT('FD inverse'!$A$27:$BH$27,'FD mesh'!$B$84:$BI$84,$E623:$BL623)+'FD inverse'!$A$27*$C624/Setup!$B$17+INDEX('FD inverse'!$A$27:$BH$27,1,'FD mesh'!$B$15+1)*Setup!$B$22</f>
        <v>17.3960918203296</v>
      </c>
      <c r="AD624" s="0" t="n">
        <f aca="false">SUMPRODUCT('FD inverse'!$A$28:$BH$28,'FD mesh'!$B$84:$BI$84,$E623:$BL623)+'FD inverse'!$A$28*$C624/Setup!$B$17+INDEX('FD inverse'!$A$28:$BH$28,1,'FD mesh'!$B$15+1)*Setup!$B$22</f>
        <v>16.8775910729128</v>
      </c>
      <c r="AE624" s="0" t="n">
        <f aca="false">SUMPRODUCT('FD inverse'!$A$29:$BH$29,'FD mesh'!$B$84:$BI$84,$E623:$BL623)+'FD inverse'!$A$29*$C624/Setup!$B$17+INDEX('FD inverse'!$A$29:$BH$29,1,'FD mesh'!$B$15+1)*Setup!$B$22</f>
        <v>16.3582426412364</v>
      </c>
      <c r="AF624" s="0" t="n">
        <f aca="false">SUMPRODUCT('FD inverse'!$A$30:$BH$30,'FD mesh'!$B$84:$BI$84,$E623:$BL623)+'FD inverse'!$A$30*$C624/Setup!$B$17+INDEX('FD inverse'!$A$30:$BH$30,1,'FD mesh'!$B$15+1)*Setup!$B$22</f>
        <v>15.8383131143024</v>
      </c>
      <c r="AG624" s="0" t="n">
        <f aca="false">SUMPRODUCT('FD inverse'!$A$31:$BH$31,'FD mesh'!$B$84:$BI$84,$E623:$BL623)+'FD inverse'!$A$31*$C624/Setup!$B$17+INDEX('FD inverse'!$A$31:$BH$31,1,'FD mesh'!$B$15+1)*Setup!$B$22</f>
        <v>15.3180665453654</v>
      </c>
      <c r="AH624" s="0" t="n">
        <f aca="false">SUMPRODUCT('FD inverse'!$A$32:$BH$32,'FD mesh'!$B$84:$BI$84,$E623:$BL623)+'FD inverse'!$A$32*$C624/Setup!$B$17+INDEX('FD inverse'!$A$32:$BH$32,1,'FD mesh'!$B$15+1)*Setup!$B$22</f>
        <v>15.2960906131043</v>
      </c>
      <c r="AI624" s="0" t="n">
        <f aca="false">SUMPRODUCT('FD inverse'!$A$33:$BH$33,'FD mesh'!$B$84:$BI$84,$E623:$BL623)+'FD inverse'!$A$33*$C624/Setup!$B$17+INDEX('FD inverse'!$A$33:$BH$33,1,'FD mesh'!$B$15+1)*Setup!$B$22</f>
        <v>15.2740383716955</v>
      </c>
      <c r="AJ624" s="0" t="n">
        <f aca="false">SUMPRODUCT('FD inverse'!$A$34:$BH$34,'FD mesh'!$B$84:$BI$84,$E623:$BL623)+'FD inverse'!$A$34*$C624/Setup!$B$17+INDEX('FD inverse'!$A$34:$BH$34,1,'FD mesh'!$B$15+1)*Setup!$B$22</f>
        <v>15.2519252181355</v>
      </c>
      <c r="AK624" s="0" t="n">
        <f aca="false">SUMPRODUCT('FD inverse'!$A$35:$BH$35,'FD mesh'!$B$84:$BI$84,$E623:$BL623)+'FD inverse'!$A$35*$C624/Setup!$B$17+INDEX('FD inverse'!$A$35:$BH$35,1,'FD mesh'!$B$15+1)*Setup!$B$22</f>
        <v>15.2297643232774</v>
      </c>
      <c r="AL624" s="0" t="n">
        <f aca="false">SUMPRODUCT('FD inverse'!$A$36:$BH$36,'FD mesh'!$B$84:$BI$84,$E623:$BL623)+'FD inverse'!$A$36*$C624/Setup!$B$17+INDEX('FD inverse'!$A$36:$BH$36,1,'FD mesh'!$B$15+1)*Setup!$B$22</f>
        <v>15.2075667764476</v>
      </c>
      <c r="AM624" s="0" t="n">
        <f aca="false">SUMPRODUCT('FD inverse'!$A$37:$BH$37,'FD mesh'!$B$84:$BI$84,$E623:$BL623)+'FD inverse'!$A$37*$C624/Setup!$B$17+INDEX('FD inverse'!$A$37:$BH$37,1,'FD mesh'!$B$15+1)*Setup!$B$22</f>
        <v>15.1853417411296</v>
      </c>
      <c r="AN624" s="0" t="n">
        <f aca="false">SUMPRODUCT('FD inverse'!$A$38:$BH$38,'FD mesh'!$B$84:$BI$84,$E623:$BL623)+'FD inverse'!$A$38*$C624/Setup!$B$17+INDEX('FD inverse'!$A$38:$BH$38,1,'FD mesh'!$B$15+1)*Setup!$B$22</f>
        <v>15.1630966199387</v>
      </c>
      <c r="AO624" s="0" t="n">
        <f aca="false">SUMPRODUCT('FD inverse'!$A$39:$BH$39,'FD mesh'!$B$84:$BI$84,$E623:$BL623)+'FD inverse'!$A$39*$C624/Setup!$B$17+INDEX('FD inverse'!$A$39:$BH$39,1,'FD mesh'!$B$15+1)*Setup!$B$22</f>
        <v>15.140837227337</v>
      </c>
      <c r="AP624" s="0" t="n">
        <f aca="false">SUMPRODUCT('FD inverse'!$A$40:$BH$40,'FD mesh'!$B$84:$BI$84,$E623:$BL623)+'FD inverse'!$A$40*$C624/Setup!$B$17+INDEX('FD inverse'!$A$40:$BH$40,1,'FD mesh'!$B$15+1)*Setup!$B$22</f>
        <v>15.1185679687398</v>
      </c>
      <c r="AQ624" s="0" t="n">
        <f aca="false">SUMPRODUCT('FD inverse'!$A$41:$BH$41,'FD mesh'!$B$84:$BI$84,$E623:$BL623)+'FD inverse'!$A$41*$C624/Setup!$B$17+INDEX('FD inverse'!$A$41:$BH$41,1,'FD mesh'!$B$15+1)*Setup!$B$22</f>
        <v>15.0962920248527</v>
      </c>
      <c r="AR624" s="0" t="n">
        <f aca="false">SUMPRODUCT('FD inverse'!$A$42:$BH$42,'FD mesh'!$B$84:$BI$84,$E623:$BL623)+'FD inverse'!$A$42*$C624/Setup!$B$17+INDEX('FD inverse'!$A$42:$BH$42,1,'FD mesh'!$B$15+1)*Setup!$B$22</f>
        <v>15.0740115402395</v>
      </c>
      <c r="AS624" s="0" t="n">
        <f aca="false">SUMPRODUCT('FD inverse'!$A$43:$BH$43,'FD mesh'!$B$84:$BI$84,$E623:$BL623)+'FD inverse'!$A$43*$C624/Setup!$B$17+INDEX('FD inverse'!$A$43:$BH$43,1,'FD mesh'!$B$15+1)*Setup!$B$22</f>
        <v>0</v>
      </c>
      <c r="AT624" s="0" t="n">
        <f aca="false">SUMPRODUCT('FD inverse'!$A$44:$BH$44,'FD mesh'!$B$84:$BI$84,$E623:$BL623)+'FD inverse'!$A$44*$C624/Setup!$B$17+INDEX('FD inverse'!$A$44:$BH$44,1,'FD mesh'!$B$15+1)*Setup!$B$22</f>
        <v>0</v>
      </c>
      <c r="AU624" s="0" t="n">
        <f aca="false">SUMPRODUCT('FD inverse'!$A$45:$BH$45,'FD mesh'!$B$84:$BI$84,$E623:$BL623)+'FD inverse'!$A$45*$C624/Setup!$B$17+INDEX('FD inverse'!$A$45:$BH$45,1,'FD mesh'!$B$15+1)*Setup!$B$22</f>
        <v>0</v>
      </c>
      <c r="AV624" s="0" t="n">
        <f aca="false">SUMPRODUCT('FD inverse'!$A$46:$BH$46,'FD mesh'!$B$84:$BI$84,$E623:$BL623)+'FD inverse'!$A$46*$C624/Setup!$B$17+INDEX('FD inverse'!$A$46:$BH$46,1,'FD mesh'!$B$15+1)*Setup!$B$22</f>
        <v>0</v>
      </c>
      <c r="AW624" s="0" t="n">
        <f aca="false">SUMPRODUCT('FD inverse'!$A$47:$BH$47,'FD mesh'!$B$84:$BI$84,$E623:$BL623)+'FD inverse'!$A$47*$C624/Setup!$B$17+INDEX('FD inverse'!$A$47:$BH$47,1,'FD mesh'!$B$15+1)*Setup!$B$22</f>
        <v>0</v>
      </c>
      <c r="AX624" s="0" t="n">
        <f aca="false">SUMPRODUCT('FD inverse'!$A$48:$BH$48,'FD mesh'!$B$84:$BI$84,$E623:$BL623)+'FD inverse'!$A$48*$C624/Setup!$B$17+INDEX('FD inverse'!$A$48:$BH$48,1,'FD mesh'!$B$15+1)*Setup!$B$22</f>
        <v>0</v>
      </c>
      <c r="AY624" s="0" t="n">
        <f aca="false">SUMPRODUCT('FD inverse'!$A$49:$BH$49,'FD mesh'!$B$84:$BI$84,$E623:$BL623)+'FD inverse'!$A$49*$C624/Setup!$B$17+INDEX('FD inverse'!$A$49:$BH$49,1,'FD mesh'!$B$15+1)*Setup!$B$22</f>
        <v>0</v>
      </c>
      <c r="AZ624" s="0" t="n">
        <f aca="false">SUMPRODUCT('FD inverse'!$A$50:$BH$50,'FD mesh'!$B$84:$BI$84,$E623:$BL623)+'FD inverse'!$A$50*$C624/Setup!$B$17+INDEX('FD inverse'!$A$50:$BH$50,1,'FD mesh'!$B$15+1)*Setup!$B$22</f>
        <v>0</v>
      </c>
      <c r="BA624" s="0" t="n">
        <f aca="false">SUMPRODUCT('FD inverse'!$A$51:$BH$51,'FD mesh'!$B$84:$BI$84,$E623:$BL623)+'FD inverse'!$A$51*$C624/Setup!$B$17+INDEX('FD inverse'!$A$51:$BH$51,1,'FD mesh'!$B$15+1)*Setup!$B$22</f>
        <v>0</v>
      </c>
      <c r="BB624" s="0" t="n">
        <f aca="false">SUMPRODUCT('FD inverse'!$A$52:$BH$52,'FD mesh'!$B$84:$BI$84,$E623:$BL623)+'FD inverse'!$A$52*$C624/Setup!$B$17+INDEX('FD inverse'!$A$52:$BH$52,1,'FD mesh'!$B$15+1)*Setup!$B$22</f>
        <v>0</v>
      </c>
      <c r="BC624" s="0" t="n">
        <f aca="false">SUMPRODUCT('FD inverse'!$A$53:$BH$53,'FD mesh'!$B$84:$BI$84,$E623:$BL623)+'FD inverse'!$A$53*$C624/Setup!$B$17+INDEX('FD inverse'!$A$53:$BH$53,1,'FD mesh'!$B$15+1)*Setup!$B$22</f>
        <v>0</v>
      </c>
      <c r="BD624" s="0" t="n">
        <f aca="false">SUMPRODUCT('FD inverse'!$A$54:$BH$54,'FD mesh'!$B$84:$BI$84,$E623:$BL623)+'FD inverse'!$A$54*$C624/Setup!$B$17+INDEX('FD inverse'!$A$54:$BH$54,1,'FD mesh'!$B$15+1)*Setup!$B$22</f>
        <v>0</v>
      </c>
      <c r="BE624" s="0" t="n">
        <f aca="false">SUMPRODUCT('FD inverse'!$A$55:$BH$55,'FD mesh'!$B$84:$BI$84,$E623:$BL623)+'FD inverse'!$A$55*$C624/Setup!$B$17+INDEX('FD inverse'!$A$55:$BH$55,1,'FD mesh'!$B$15+1)*Setup!$B$22</f>
        <v>0</v>
      </c>
      <c r="BF624" s="0" t="n">
        <f aca="false">SUMPRODUCT('FD inverse'!$A$56:$BH$56,'FD mesh'!$B$84:$BI$84,$E623:$BL623)+'FD inverse'!$A$56*$C624/Setup!$B$17+INDEX('FD inverse'!$A$56:$BH$56,1,'FD mesh'!$B$15+1)*Setup!$B$22</f>
        <v>0</v>
      </c>
      <c r="BG624" s="0" t="n">
        <f aca="false">SUMPRODUCT('FD inverse'!$A$57:$BH$57,'FD mesh'!$B$84:$BI$84,$E623:$BL623)+'FD inverse'!$A$57*$C624/Setup!$B$17+INDEX('FD inverse'!$A$57:$BH$57,1,'FD mesh'!$B$15+1)*Setup!$B$22</f>
        <v>0</v>
      </c>
      <c r="BH624" s="0" t="n">
        <f aca="false">SUMPRODUCT('FD inverse'!$A$58:$BH$58,'FD mesh'!$B$84:$BI$84,$E623:$BL623)+'FD inverse'!$A$58*$C624/Setup!$B$17+INDEX('FD inverse'!$A$58:$BH$58,1,'FD mesh'!$B$15+1)*Setup!$B$22</f>
        <v>0</v>
      </c>
      <c r="BI624" s="0" t="n">
        <f aca="false">SUMPRODUCT('FD inverse'!$A$59:$BH$59,'FD mesh'!$B$84:$BI$84,$E623:$BL623)+'FD inverse'!$A$59*$C624/Setup!$B$17+INDEX('FD inverse'!$A$59:$BH$59,1,'FD mesh'!$B$15+1)*Setup!$B$22</f>
        <v>0</v>
      </c>
      <c r="BJ624" s="0" t="n">
        <f aca="false">SUMPRODUCT('FD inverse'!$A$60:$BH$60,'FD mesh'!$B$84:$BI$84,$E623:$BL623)+'FD inverse'!$A$60*$C624/Setup!$B$17+INDEX('FD inverse'!$A$60:$BH$60,1,'FD mesh'!$B$15+1)*Setup!$B$22</f>
        <v>0</v>
      </c>
      <c r="BK624" s="0" t="n">
        <f aca="false">SUMPRODUCT('FD inverse'!$A$61:$BH$61,'FD mesh'!$B$84:$BI$84,$E623:$BL623)+'FD inverse'!$A$61*$C624/Setup!$B$17+INDEX('FD inverse'!$A$61:$BH$61,1,'FD mesh'!$B$15+1)*Setup!$B$22</f>
        <v>0</v>
      </c>
      <c r="BL624" s="0" t="n">
        <f aca="false">SUMPRODUCT('FD inverse'!$A$62:$BH$62,'FD mesh'!$B$84:$BI$84,$E623:$BL623)+'FD inverse'!$A$62*$C624/Setup!$B$17+INDEX('FD inverse'!$A$62:$BH$62,1,'FD mesh'!$B$15+1)*Setup!$B$22</f>
        <v>0</v>
      </c>
    </row>
    <row r="625" customFormat="false" ht="15" hidden="false" customHeight="false" outlineLevel="0" collapsed="false">
      <c r="A625" s="0" t="n">
        <v>620</v>
      </c>
      <c r="B625" s="0" t="n">
        <f aca="false">A625*Setup!$B$11/3600</f>
        <v>51.6666666666667</v>
      </c>
      <c r="C625" s="0" t="n">
        <f aca="false">Setup!$B$7+Setup!$B$8*COS(2*PI()*(B625-Setup!$B$9)/24)</f>
        <v>20.015221207633</v>
      </c>
      <c r="D625" s="0" t="n">
        <f aca="false">(C625-E625)/Setup!$B$17</f>
        <v>-9.24704565507614</v>
      </c>
      <c r="E625" s="0" t="n">
        <f aca="false">SUMPRODUCT('FD inverse'!$A$3:$BH$3,'FD mesh'!$B$84:$BI$84,$E624:$BL624)+'FD inverse'!$A$3*$C625/Setup!$B$17+INDEX('FD inverse'!$A$3:$BH$3,1,'FD mesh'!$B$15+1)*Setup!$B$22</f>
        <v>21.2173371427929</v>
      </c>
      <c r="F625" s="0" t="n">
        <f aca="false">SUMPRODUCT('FD inverse'!$A$4:$BH$4,'FD mesh'!$B$84:$BI$84,$E624:$BL624)+'FD inverse'!$A$4*$C625/Setup!$B$17+INDEX('FD inverse'!$A$4:$BH$4,1,'FD mesh'!$B$15+1)*Setup!$B$22</f>
        <v>21.4895920172925</v>
      </c>
      <c r="G625" s="0" t="n">
        <f aca="false">SUMPRODUCT('FD inverse'!$A$5:$BH$5,'FD mesh'!$B$84:$BI$84,$E624:$BL624)+'FD inverse'!$A$5*$C625/Setup!$B$17+INDEX('FD inverse'!$A$5:$BH$5,1,'FD mesh'!$B$15+1)*Setup!$B$22</f>
        <v>21.7555393017671</v>
      </c>
      <c r="H625" s="0" t="n">
        <f aca="false">SUMPRODUCT('FD inverse'!$A$6:$BH$6,'FD mesh'!$B$84:$BI$84,$E624:$BL624)+'FD inverse'!$A$6*$C625/Setup!$B$17+INDEX('FD inverse'!$A$6:$BH$6,1,'FD mesh'!$B$15+1)*Setup!$B$22</f>
        <v>22.6381541081858</v>
      </c>
      <c r="I625" s="0" t="n">
        <f aca="false">SUMPRODUCT('FD inverse'!$A$7:$BH$7,'FD mesh'!$B$84:$BI$84,$E624:$BL624)+'FD inverse'!$A$7*$C625/Setup!$B$17+INDEX('FD inverse'!$A$7:$BH$7,1,'FD mesh'!$B$15+1)*Setup!$B$22</f>
        <v>22.7114845835991</v>
      </c>
      <c r="J625" s="0" t="n">
        <f aca="false">SUMPRODUCT('FD inverse'!$A$8:$BH$8,'FD mesh'!$B$84:$BI$84,$E624:$BL624)+'FD inverse'!$A$8*$C625/Setup!$B$17+INDEX('FD inverse'!$A$8:$BH$8,1,'FD mesh'!$B$15+1)*Setup!$B$22</f>
        <v>22.775234188925</v>
      </c>
      <c r="K625" s="0" t="n">
        <f aca="false">SUMPRODUCT('FD inverse'!$A$9:$BH$9,'FD mesh'!$B$84:$BI$84,$E624:$BL624)+'FD inverse'!$A$9*$C625/Setup!$B$17+INDEX('FD inverse'!$A$9:$BH$9,1,'FD mesh'!$B$15+1)*Setup!$B$22</f>
        <v>22.8294259982128</v>
      </c>
      <c r="L625" s="0" t="n">
        <f aca="false">SUMPRODUCT('FD inverse'!$A$10:$BH$10,'FD mesh'!$B$84:$BI$84,$E624:$BL624)+'FD inverse'!$A$10*$C625/Setup!$B$17+INDEX('FD inverse'!$A$10:$BH$10,1,'FD mesh'!$B$15+1)*Setup!$B$22</f>
        <v>22.8741179671047</v>
      </c>
      <c r="M625" s="0" t="n">
        <f aca="false">SUMPRODUCT('FD inverse'!$A$11:$BH$11,'FD mesh'!$B$84:$BI$84,$E624:$BL624)+'FD inverse'!$A$11*$C625/Setup!$B$17+INDEX('FD inverse'!$A$11:$BH$11,1,'FD mesh'!$B$15+1)*Setup!$B$22</f>
        <v>22.9093897291275</v>
      </c>
      <c r="N625" s="0" t="n">
        <f aca="false">SUMPRODUCT('FD inverse'!$A$12:$BH$12,'FD mesh'!$B$84:$BI$84,$E624:$BL624)+'FD inverse'!$A$12*$C625/Setup!$B$17+INDEX('FD inverse'!$A$12:$BH$12,1,'FD mesh'!$B$15+1)*Setup!$B$22</f>
        <v>22.9353311827784</v>
      </c>
      <c r="O625" s="0" t="n">
        <f aca="false">SUMPRODUCT('FD inverse'!$A$13:$BH$13,'FD mesh'!$B$84:$BI$84,$E624:$BL624)+'FD inverse'!$A$13*$C625/Setup!$B$17+INDEX('FD inverse'!$A$13:$BH$13,1,'FD mesh'!$B$15+1)*Setup!$B$22</f>
        <v>22.9520328568214</v>
      </c>
      <c r="P625" s="0" t="n">
        <f aca="false">SUMPRODUCT('FD inverse'!$A$14:$BH$14,'FD mesh'!$B$84:$BI$84,$E624:$BL624)+'FD inverse'!$A$14*$C625/Setup!$B$17+INDEX('FD inverse'!$A$14:$BH$14,1,'FD mesh'!$B$15+1)*Setup!$B$22</f>
        <v>22.9595780393803</v>
      </c>
      <c r="Q625" s="0" t="n">
        <f aca="false">SUMPRODUCT('FD inverse'!$A$15:$BH$15,'FD mesh'!$B$84:$BI$84,$E624:$BL624)+'FD inverse'!$A$15*$C625/Setup!$B$17+INDEX('FD inverse'!$A$15:$BH$15,1,'FD mesh'!$B$15+1)*Setup!$B$22</f>
        <v>22.9580366561672</v>
      </c>
      <c r="R625" s="0" t="n">
        <f aca="false">SUMPRODUCT('FD inverse'!$A$16:$BH$16,'FD mesh'!$B$84:$BI$84,$E624:$BL624)+'FD inverse'!$A$16*$C625/Setup!$B$17+INDEX('FD inverse'!$A$16:$BH$16,1,'FD mesh'!$B$15+1)*Setup!$B$22</f>
        <v>22.9474608842317</v>
      </c>
      <c r="S625" s="0" t="n">
        <f aca="false">SUMPRODUCT('FD inverse'!$A$17:$BH$17,'FD mesh'!$B$84:$BI$84,$E624:$BL624)+'FD inverse'!$A$17*$C625/Setup!$B$17+INDEX('FD inverse'!$A$17:$BH$17,1,'FD mesh'!$B$15+1)*Setup!$B$22</f>
        <v>22.4584411637562</v>
      </c>
      <c r="T625" s="0" t="n">
        <f aca="false">SUMPRODUCT('FD inverse'!$A$18:$BH$18,'FD mesh'!$B$84:$BI$84,$E624:$BL624)+'FD inverse'!$A$18*$C625/Setup!$B$17+INDEX('FD inverse'!$A$18:$BH$18,1,'FD mesh'!$B$15+1)*Setup!$B$22</f>
        <v>21.9652677473351</v>
      </c>
      <c r="U625" s="0" t="n">
        <f aca="false">SUMPRODUCT('FD inverse'!$A$19:$BH$19,'FD mesh'!$B$84:$BI$84,$E624:$BL624)+'FD inverse'!$A$19*$C625/Setup!$B$17+INDEX('FD inverse'!$A$19:$BH$19,1,'FD mesh'!$B$15+1)*Setup!$B$22</f>
        <v>21.4682716258315</v>
      </c>
      <c r="V625" s="0" t="n">
        <f aca="false">SUMPRODUCT('FD inverse'!$A$20:$BH$20,'FD mesh'!$B$84:$BI$84,$E624:$BL624)+'FD inverse'!$A$20*$C625/Setup!$B$17+INDEX('FD inverse'!$A$20:$BH$20,1,'FD mesh'!$B$15+1)*Setup!$B$22</f>
        <v>20.9677774010319</v>
      </c>
      <c r="W625" s="0" t="n">
        <f aca="false">SUMPRODUCT('FD inverse'!$A$21:$BH$21,'FD mesh'!$B$84:$BI$84,$E624:$BL624)+'FD inverse'!$A$21*$C625/Setup!$B$17+INDEX('FD inverse'!$A$21:$BH$21,1,'FD mesh'!$B$15+1)*Setup!$B$22</f>
        <v>20.4641030278577</v>
      </c>
      <c r="X625" s="0" t="n">
        <f aca="false">SUMPRODUCT('FD inverse'!$A$22:$BH$22,'FD mesh'!$B$84:$BI$84,$E624:$BL624)+'FD inverse'!$A$22*$C625/Setup!$B$17+INDEX('FD inverse'!$A$22:$BH$22,1,'FD mesh'!$B$15+1)*Setup!$B$22</f>
        <v>19.9575597228342</v>
      </c>
      <c r="Y625" s="0" t="n">
        <f aca="false">SUMPRODUCT('FD inverse'!$A$23:$BH$23,'FD mesh'!$B$84:$BI$84,$E624:$BL624)+'FD inverse'!$A$23*$C625/Setup!$B$17+INDEX('FD inverse'!$A$23:$BH$23,1,'FD mesh'!$B$15+1)*Setup!$B$22</f>
        <v>19.4484520240217</v>
      </c>
      <c r="Z625" s="0" t="n">
        <f aca="false">SUMPRODUCT('FD inverse'!$A$24:$BH$24,'FD mesh'!$B$84:$BI$84,$E624:$BL624)+'FD inverse'!$A$24*$C625/Setup!$B$17+INDEX('FD inverse'!$A$24:$BH$24,1,'FD mesh'!$B$15+1)*Setup!$B$22</f>
        <v>18.937077987879</v>
      </c>
      <c r="AA625" s="0" t="n">
        <f aca="false">SUMPRODUCT('FD inverse'!$A$25:$BH$25,'FD mesh'!$B$84:$BI$84,$E624:$BL624)+'FD inverse'!$A$25*$C625/Setup!$B$17+INDEX('FD inverse'!$A$25:$BH$25,1,'FD mesh'!$B$15+1)*Setup!$B$22</f>
        <v>18.4237295087965</v>
      </c>
      <c r="AB625" s="0" t="n">
        <f aca="false">SUMPRODUCT('FD inverse'!$A$26:$BH$26,'FD mesh'!$B$84:$BI$84,$E624:$BL624)+'FD inverse'!$A$26*$C625/Setup!$B$17+INDEX('FD inverse'!$A$26:$BH$26,1,'FD mesh'!$B$15+1)*Setup!$B$22</f>
        <v>17.9086927472935</v>
      </c>
      <c r="AC625" s="0" t="n">
        <f aca="false">SUMPRODUCT('FD inverse'!$A$27:$BH$27,'FD mesh'!$B$84:$BI$84,$E624:$BL624)+'FD inverse'!$A$27*$C625/Setup!$B$17+INDEX('FD inverse'!$A$27:$BH$27,1,'FD mesh'!$B$15+1)*Setup!$B$22</f>
        <v>17.3922486531218</v>
      </c>
      <c r="AD625" s="0" t="n">
        <f aca="false">SUMPRODUCT('FD inverse'!$A$28:$BH$28,'FD mesh'!$B$84:$BI$84,$E624:$BL624)+'FD inverse'!$A$28*$C625/Setup!$B$17+INDEX('FD inverse'!$A$28:$BH$28,1,'FD mesh'!$B$15+1)*Setup!$B$22</f>
        <v>16.8746735697433</v>
      </c>
      <c r="AE625" s="0" t="n">
        <f aca="false">SUMPRODUCT('FD inverse'!$A$29:$BH$29,'FD mesh'!$B$84:$BI$84,$E624:$BL624)+'FD inverse'!$A$29*$C625/Setup!$B$17+INDEX('FD inverse'!$A$29:$BH$29,1,'FD mesh'!$B$15+1)*Setup!$B$22</f>
        <v>16.3562399068607</v>
      </c>
      <c r="AF625" s="0" t="n">
        <f aca="false">SUMPRODUCT('FD inverse'!$A$30:$BH$30,'FD mesh'!$B$84:$BI$84,$E624:$BL624)+'FD inverse'!$A$30*$C625/Setup!$B$17+INDEX('FD inverse'!$A$30:$BH$30,1,'FD mesh'!$B$15+1)*Setup!$B$22</f>
        <v>15.8372168678618</v>
      </c>
      <c r="AG625" s="0" t="n">
        <f aca="false">SUMPRODUCT('FD inverse'!$A$31:$BH$31,'FD mesh'!$B$84:$BI$84,$E624:$BL624)+'FD inverse'!$A$31*$C625/Setup!$B$17+INDEX('FD inverse'!$A$31:$BH$31,1,'FD mesh'!$B$15+1)*Setup!$B$22</f>
        <v>15.3178712191961</v>
      </c>
      <c r="AH625" s="0" t="n">
        <f aca="false">SUMPRODUCT('FD inverse'!$A$32:$BH$32,'FD mesh'!$B$84:$BI$84,$E624:$BL624)+'FD inverse'!$A$32*$C625/Setup!$B$17+INDEX('FD inverse'!$A$32:$BH$32,1,'FD mesh'!$B$15+1)*Setup!$B$22</f>
        <v>15.2959307932276</v>
      </c>
      <c r="AI625" s="0" t="n">
        <f aca="false">SUMPRODUCT('FD inverse'!$A$33:$BH$33,'FD mesh'!$B$84:$BI$84,$E624:$BL624)+'FD inverse'!$A$33*$C625/Setup!$B$17+INDEX('FD inverse'!$A$33:$BH$33,1,'FD mesh'!$B$15+1)*Setup!$B$22</f>
        <v>15.2739094627563</v>
      </c>
      <c r="AJ625" s="0" t="n">
        <f aca="false">SUMPRODUCT('FD inverse'!$A$34:$BH$34,'FD mesh'!$B$84:$BI$84,$E624:$BL624)+'FD inverse'!$A$34*$C625/Setup!$B$17+INDEX('FD inverse'!$A$34:$BH$34,1,'FD mesh'!$B$15+1)*Setup!$B$22</f>
        <v>15.2518228756109</v>
      </c>
      <c r="AK625" s="0" t="n">
        <f aca="false">SUMPRODUCT('FD inverse'!$A$35:$BH$35,'FD mesh'!$B$84:$BI$84,$E624:$BL624)+'FD inverse'!$A$35*$C625/Setup!$B$17+INDEX('FD inverse'!$A$35:$BH$35,1,'FD mesh'!$B$15+1)*Setup!$B$22</f>
        <v>15.2296844803222</v>
      </c>
      <c r="AL625" s="0" t="n">
        <f aca="false">SUMPRODUCT('FD inverse'!$A$36:$BH$36,'FD mesh'!$B$84:$BI$84,$E624:$BL624)+'FD inverse'!$A$36*$C625/Setup!$B$17+INDEX('FD inverse'!$A$36:$BH$36,1,'FD mesh'!$B$15+1)*Setup!$B$22</f>
        <v>15.2075056666906</v>
      </c>
      <c r="AM625" s="0" t="n">
        <f aca="false">SUMPRODUCT('FD inverse'!$A$37:$BH$37,'FD mesh'!$B$84:$BI$84,$E624:$BL624)+'FD inverse'!$A$37*$C625/Setup!$B$17+INDEX('FD inverse'!$A$37:$BH$37,1,'FD mesh'!$B$15+1)*Setup!$B$22</f>
        <v>15.1852959178925</v>
      </c>
      <c r="AN625" s="0" t="n">
        <f aca="false">SUMPRODUCT('FD inverse'!$A$38:$BH$38,'FD mesh'!$B$84:$BI$84,$E624:$BL624)+'FD inverse'!$A$38*$C625/Setup!$B$17+INDEX('FD inverse'!$A$38:$BH$38,1,'FD mesh'!$B$15+1)*Setup!$B$22</f>
        <v>15.1630629723163</v>
      </c>
      <c r="AO625" s="0" t="n">
        <f aca="false">SUMPRODUCT('FD inverse'!$A$39:$BH$39,'FD mesh'!$B$84:$BI$84,$E624:$BL624)+'FD inverse'!$A$39*$C625/Setup!$B$17+INDEX('FD inverse'!$A$39:$BH$39,1,'FD mesh'!$B$15+1)*Setup!$B$22</f>
        <v>15.1408129935387</v>
      </c>
      <c r="AP625" s="0" t="n">
        <f aca="false">SUMPRODUCT('FD inverse'!$A$40:$BH$40,'FD mesh'!$B$84:$BI$84,$E624:$BL624)+'FD inverse'!$A$40*$C625/Setup!$B$17+INDEX('FD inverse'!$A$40:$BH$40,1,'FD mesh'!$B$15+1)*Setup!$B$22</f>
        <v>15.1185507470543</v>
      </c>
      <c r="AQ625" s="0" t="n">
        <f aca="false">SUMPRODUCT('FD inverse'!$A$41:$BH$41,'FD mesh'!$B$84:$BI$84,$E624:$BL624)+'FD inverse'!$A$41*$C625/Setup!$B$17+INDEX('FD inverse'!$A$41:$BH$41,1,'FD mesh'!$B$15+1)*Setup!$B$22</f>
        <v>15.096279782556</v>
      </c>
      <c r="AR625" s="0" t="n">
        <f aca="false">SUMPRODUCT('FD inverse'!$A$42:$BH$42,'FD mesh'!$B$84:$BI$84,$E624:$BL624)+'FD inverse'!$A$42*$C625/Setup!$B$17+INDEX('FD inverse'!$A$42:$BH$42,1,'FD mesh'!$B$15+1)*Setup!$B$22</f>
        <v>15.0740026207251</v>
      </c>
      <c r="AS625" s="0" t="n">
        <f aca="false">SUMPRODUCT('FD inverse'!$A$43:$BH$43,'FD mesh'!$B$84:$BI$84,$E624:$BL624)+'FD inverse'!$A$43*$C625/Setup!$B$17+INDEX('FD inverse'!$A$43:$BH$43,1,'FD mesh'!$B$15+1)*Setup!$B$22</f>
        <v>0</v>
      </c>
      <c r="AT625" s="0" t="n">
        <f aca="false">SUMPRODUCT('FD inverse'!$A$44:$BH$44,'FD mesh'!$B$84:$BI$84,$E624:$BL624)+'FD inverse'!$A$44*$C625/Setup!$B$17+INDEX('FD inverse'!$A$44:$BH$44,1,'FD mesh'!$B$15+1)*Setup!$B$22</f>
        <v>0</v>
      </c>
      <c r="AU625" s="0" t="n">
        <f aca="false">SUMPRODUCT('FD inverse'!$A$45:$BH$45,'FD mesh'!$B$84:$BI$84,$E624:$BL624)+'FD inverse'!$A$45*$C625/Setup!$B$17+INDEX('FD inverse'!$A$45:$BH$45,1,'FD mesh'!$B$15+1)*Setup!$B$22</f>
        <v>0</v>
      </c>
      <c r="AV625" s="0" t="n">
        <f aca="false">SUMPRODUCT('FD inverse'!$A$46:$BH$46,'FD mesh'!$B$84:$BI$84,$E624:$BL624)+'FD inverse'!$A$46*$C625/Setup!$B$17+INDEX('FD inverse'!$A$46:$BH$46,1,'FD mesh'!$B$15+1)*Setup!$B$22</f>
        <v>0</v>
      </c>
      <c r="AW625" s="0" t="n">
        <f aca="false">SUMPRODUCT('FD inverse'!$A$47:$BH$47,'FD mesh'!$B$84:$BI$84,$E624:$BL624)+'FD inverse'!$A$47*$C625/Setup!$B$17+INDEX('FD inverse'!$A$47:$BH$47,1,'FD mesh'!$B$15+1)*Setup!$B$22</f>
        <v>0</v>
      </c>
      <c r="AX625" s="0" t="n">
        <f aca="false">SUMPRODUCT('FD inverse'!$A$48:$BH$48,'FD mesh'!$B$84:$BI$84,$E624:$BL624)+'FD inverse'!$A$48*$C625/Setup!$B$17+INDEX('FD inverse'!$A$48:$BH$48,1,'FD mesh'!$B$15+1)*Setup!$B$22</f>
        <v>0</v>
      </c>
      <c r="AY625" s="0" t="n">
        <f aca="false">SUMPRODUCT('FD inverse'!$A$49:$BH$49,'FD mesh'!$B$84:$BI$84,$E624:$BL624)+'FD inverse'!$A$49*$C625/Setup!$B$17+INDEX('FD inverse'!$A$49:$BH$49,1,'FD mesh'!$B$15+1)*Setup!$B$22</f>
        <v>0</v>
      </c>
      <c r="AZ625" s="0" t="n">
        <f aca="false">SUMPRODUCT('FD inverse'!$A$50:$BH$50,'FD mesh'!$B$84:$BI$84,$E624:$BL624)+'FD inverse'!$A$50*$C625/Setup!$B$17+INDEX('FD inverse'!$A$50:$BH$50,1,'FD mesh'!$B$15+1)*Setup!$B$22</f>
        <v>0</v>
      </c>
      <c r="BA625" s="0" t="n">
        <f aca="false">SUMPRODUCT('FD inverse'!$A$51:$BH$51,'FD mesh'!$B$84:$BI$84,$E624:$BL624)+'FD inverse'!$A$51*$C625/Setup!$B$17+INDEX('FD inverse'!$A$51:$BH$51,1,'FD mesh'!$B$15+1)*Setup!$B$22</f>
        <v>0</v>
      </c>
      <c r="BB625" s="0" t="n">
        <f aca="false">SUMPRODUCT('FD inverse'!$A$52:$BH$52,'FD mesh'!$B$84:$BI$84,$E624:$BL624)+'FD inverse'!$A$52*$C625/Setup!$B$17+INDEX('FD inverse'!$A$52:$BH$52,1,'FD mesh'!$B$15+1)*Setup!$B$22</f>
        <v>0</v>
      </c>
      <c r="BC625" s="0" t="n">
        <f aca="false">SUMPRODUCT('FD inverse'!$A$53:$BH$53,'FD mesh'!$B$84:$BI$84,$E624:$BL624)+'FD inverse'!$A$53*$C625/Setup!$B$17+INDEX('FD inverse'!$A$53:$BH$53,1,'FD mesh'!$B$15+1)*Setup!$B$22</f>
        <v>0</v>
      </c>
      <c r="BD625" s="0" t="n">
        <f aca="false">SUMPRODUCT('FD inverse'!$A$54:$BH$54,'FD mesh'!$B$84:$BI$84,$E624:$BL624)+'FD inverse'!$A$54*$C625/Setup!$B$17+INDEX('FD inverse'!$A$54:$BH$54,1,'FD mesh'!$B$15+1)*Setup!$B$22</f>
        <v>0</v>
      </c>
      <c r="BE625" s="0" t="n">
        <f aca="false">SUMPRODUCT('FD inverse'!$A$55:$BH$55,'FD mesh'!$B$84:$BI$84,$E624:$BL624)+'FD inverse'!$A$55*$C625/Setup!$B$17+INDEX('FD inverse'!$A$55:$BH$55,1,'FD mesh'!$B$15+1)*Setup!$B$22</f>
        <v>0</v>
      </c>
      <c r="BF625" s="0" t="n">
        <f aca="false">SUMPRODUCT('FD inverse'!$A$56:$BH$56,'FD mesh'!$B$84:$BI$84,$E624:$BL624)+'FD inverse'!$A$56*$C625/Setup!$B$17+INDEX('FD inverse'!$A$56:$BH$56,1,'FD mesh'!$B$15+1)*Setup!$B$22</f>
        <v>0</v>
      </c>
      <c r="BG625" s="0" t="n">
        <f aca="false">SUMPRODUCT('FD inverse'!$A$57:$BH$57,'FD mesh'!$B$84:$BI$84,$E624:$BL624)+'FD inverse'!$A$57*$C625/Setup!$B$17+INDEX('FD inverse'!$A$57:$BH$57,1,'FD mesh'!$B$15+1)*Setup!$B$22</f>
        <v>0</v>
      </c>
      <c r="BH625" s="0" t="n">
        <f aca="false">SUMPRODUCT('FD inverse'!$A$58:$BH$58,'FD mesh'!$B$84:$BI$84,$E624:$BL624)+'FD inverse'!$A$58*$C625/Setup!$B$17+INDEX('FD inverse'!$A$58:$BH$58,1,'FD mesh'!$B$15+1)*Setup!$B$22</f>
        <v>0</v>
      </c>
      <c r="BI625" s="0" t="n">
        <f aca="false">SUMPRODUCT('FD inverse'!$A$59:$BH$59,'FD mesh'!$B$84:$BI$84,$E624:$BL624)+'FD inverse'!$A$59*$C625/Setup!$B$17+INDEX('FD inverse'!$A$59:$BH$59,1,'FD mesh'!$B$15+1)*Setup!$B$22</f>
        <v>0</v>
      </c>
      <c r="BJ625" s="0" t="n">
        <f aca="false">SUMPRODUCT('FD inverse'!$A$60:$BH$60,'FD mesh'!$B$84:$BI$84,$E624:$BL624)+'FD inverse'!$A$60*$C625/Setup!$B$17+INDEX('FD inverse'!$A$60:$BH$60,1,'FD mesh'!$B$15+1)*Setup!$B$22</f>
        <v>0</v>
      </c>
      <c r="BK625" s="0" t="n">
        <f aca="false">SUMPRODUCT('FD inverse'!$A$61:$BH$61,'FD mesh'!$B$84:$BI$84,$E624:$BL624)+'FD inverse'!$A$61*$C625/Setup!$B$17+INDEX('FD inverse'!$A$61:$BH$61,1,'FD mesh'!$B$15+1)*Setup!$B$22</f>
        <v>0</v>
      </c>
      <c r="BL625" s="0" t="n">
        <f aca="false">SUMPRODUCT('FD inverse'!$A$62:$BH$62,'FD mesh'!$B$84:$BI$84,$E624:$BL624)+'FD inverse'!$A$62*$C625/Setup!$B$17+INDEX('FD inverse'!$A$62:$BH$62,1,'FD mesh'!$B$15+1)*Setup!$B$22</f>
        <v>0</v>
      </c>
    </row>
    <row r="626" customFormat="false" ht="15" hidden="false" customHeight="false" outlineLevel="0" collapsed="false">
      <c r="A626" s="0" t="n">
        <v>621</v>
      </c>
      <c r="B626" s="0" t="n">
        <f aca="false">A626*Setup!$B$11/3600</f>
        <v>51.75</v>
      </c>
      <c r="C626" s="0" t="n">
        <f aca="false">Setup!$B$7+Setup!$B$8*COS(2*PI()*(B626-Setup!$B$9)/24)</f>
        <v>20.0085643070456</v>
      </c>
      <c r="D626" s="0" t="n">
        <f aca="false">(C626-E626)/Setup!$B$17</f>
        <v>-9.20214953592469</v>
      </c>
      <c r="E626" s="0" t="n">
        <f aca="false">SUMPRODUCT('FD inverse'!$A$3:$BH$3,'FD mesh'!$B$84:$BI$84,$E625:$BL625)+'FD inverse'!$A$3*$C626/Setup!$B$17+INDEX('FD inverse'!$A$3:$BH$3,1,'FD mesh'!$B$15+1)*Setup!$B$22</f>
        <v>21.2048437467158</v>
      </c>
      <c r="F626" s="0" t="n">
        <f aca="false">SUMPRODUCT('FD inverse'!$A$4:$BH$4,'FD mesh'!$B$84:$BI$84,$E625:$BL625)+'FD inverse'!$A$4*$C626/Setup!$B$17+INDEX('FD inverse'!$A$4:$BH$4,1,'FD mesh'!$B$15+1)*Setup!$B$22</f>
        <v>21.4760060043407</v>
      </c>
      <c r="G626" s="0" t="n">
        <f aca="false">SUMPRODUCT('FD inverse'!$A$5:$BH$5,'FD mesh'!$B$84:$BI$84,$E625:$BL625)+'FD inverse'!$A$5*$C626/Setup!$B$17+INDEX('FD inverse'!$A$5:$BH$5,1,'FD mesh'!$B$15+1)*Setup!$B$22</f>
        <v>21.7412715549552</v>
      </c>
      <c r="H626" s="0" t="n">
        <f aca="false">SUMPRODUCT('FD inverse'!$A$6:$BH$6,'FD mesh'!$B$84:$BI$84,$E625:$BL625)+'FD inverse'!$A$6*$C626/Setup!$B$17+INDEX('FD inverse'!$A$6:$BH$6,1,'FD mesh'!$B$15+1)*Setup!$B$22</f>
        <v>22.6221602396363</v>
      </c>
      <c r="I626" s="0" t="n">
        <f aca="false">SUMPRODUCT('FD inverse'!$A$7:$BH$7,'FD mesh'!$B$84:$BI$84,$E625:$BL625)+'FD inverse'!$A$7*$C626/Setup!$B$17+INDEX('FD inverse'!$A$7:$BH$7,1,'FD mesh'!$B$15+1)*Setup!$B$22</f>
        <v>22.6953970351686</v>
      </c>
      <c r="J626" s="0" t="n">
        <f aca="false">SUMPRODUCT('FD inverse'!$A$8:$BH$8,'FD mesh'!$B$84:$BI$84,$E625:$BL625)+'FD inverse'!$A$8*$C626/Setup!$B$17+INDEX('FD inverse'!$A$8:$BH$8,1,'FD mesh'!$B$15+1)*Setup!$B$22</f>
        <v>22.759142651686</v>
      </c>
      <c r="K626" s="0" t="n">
        <f aca="false">SUMPRODUCT('FD inverse'!$A$9:$BH$9,'FD mesh'!$B$84:$BI$84,$E625:$BL625)+'FD inverse'!$A$9*$C626/Setup!$B$17+INDEX('FD inverse'!$A$9:$BH$9,1,'FD mesh'!$B$15+1)*Setup!$B$22</f>
        <v>22.813394735909</v>
      </c>
      <c r="L626" s="0" t="n">
        <f aca="false">SUMPRODUCT('FD inverse'!$A$10:$BH$10,'FD mesh'!$B$84:$BI$84,$E625:$BL625)+'FD inverse'!$A$10*$C626/Setup!$B$17+INDEX('FD inverse'!$A$10:$BH$10,1,'FD mesh'!$B$15+1)*Setup!$B$22</f>
        <v>22.8581888482713</v>
      </c>
      <c r="M626" s="0" t="n">
        <f aca="false">SUMPRODUCT('FD inverse'!$A$11:$BH$11,'FD mesh'!$B$84:$BI$84,$E625:$BL625)+'FD inverse'!$A$11*$C626/Setup!$B$17+INDEX('FD inverse'!$A$11:$BH$11,1,'FD mesh'!$B$15+1)*Setup!$B$22</f>
        <v>22.8935852504075</v>
      </c>
      <c r="N626" s="0" t="n">
        <f aca="false">SUMPRODUCT('FD inverse'!$A$12:$BH$12,'FD mesh'!$B$84:$BI$84,$E625:$BL625)+'FD inverse'!$A$12*$C626/Setup!$B$17+INDEX('FD inverse'!$A$12:$BH$12,1,'FD mesh'!$B$15+1)*Setup!$B$22</f>
        <v>22.9196574763077</v>
      </c>
      <c r="O626" s="0" t="n">
        <f aca="false">SUMPRODUCT('FD inverse'!$A$13:$BH$13,'FD mesh'!$B$84:$BI$84,$E625:$BL625)+'FD inverse'!$A$13*$C626/Setup!$B$17+INDEX('FD inverse'!$A$13:$BH$13,1,'FD mesh'!$B$15+1)*Setup!$B$22</f>
        <v>22.9364826777413</v>
      </c>
      <c r="P626" s="0" t="n">
        <f aca="false">SUMPRODUCT('FD inverse'!$A$14:$BH$14,'FD mesh'!$B$84:$BI$84,$E625:$BL625)+'FD inverse'!$A$14*$C626/Setup!$B$17+INDEX('FD inverse'!$A$14:$BH$14,1,'FD mesh'!$B$15+1)*Setup!$B$22</f>
        <v>22.944133732225</v>
      </c>
      <c r="Q626" s="0" t="n">
        <f aca="false">SUMPRODUCT('FD inverse'!$A$15:$BH$15,'FD mesh'!$B$84:$BI$84,$E625:$BL625)+'FD inverse'!$A$15*$C626/Setup!$B$17+INDEX('FD inverse'!$A$15:$BH$15,1,'FD mesh'!$B$15+1)*Setup!$B$22</f>
        <v>22.9426731010714</v>
      </c>
      <c r="R626" s="0" t="n">
        <f aca="false">SUMPRODUCT('FD inverse'!$A$16:$BH$16,'FD mesh'!$B$84:$BI$84,$E625:$BL625)+'FD inverse'!$A$16*$C626/Setup!$B$17+INDEX('FD inverse'!$A$16:$BH$16,1,'FD mesh'!$B$15+1)*Setup!$B$22</f>
        <v>22.9321484256134</v>
      </c>
      <c r="S626" s="0" t="n">
        <f aca="false">SUMPRODUCT('FD inverse'!$A$17:$BH$17,'FD mesh'!$B$84:$BI$84,$E625:$BL625)+'FD inverse'!$A$17*$C626/Setup!$B$17+INDEX('FD inverse'!$A$17:$BH$17,1,'FD mesh'!$B$15+1)*Setup!$B$22</f>
        <v>22.4442657026965</v>
      </c>
      <c r="T626" s="0" t="n">
        <f aca="false">SUMPRODUCT('FD inverse'!$A$18:$BH$18,'FD mesh'!$B$84:$BI$84,$E625:$BL625)+'FD inverse'!$A$18*$C626/Setup!$B$17+INDEX('FD inverse'!$A$18:$BH$18,1,'FD mesh'!$B$15+1)*Setup!$B$22</f>
        <v>21.9522113440964</v>
      </c>
      <c r="U626" s="0" t="n">
        <f aca="false">SUMPRODUCT('FD inverse'!$A$19:$BH$19,'FD mesh'!$B$84:$BI$84,$E625:$BL625)+'FD inverse'!$A$19*$C626/Setup!$B$17+INDEX('FD inverse'!$A$19:$BH$19,1,'FD mesh'!$B$15+1)*Setup!$B$22</f>
        <v>21.4563146725432</v>
      </c>
      <c r="V626" s="0" t="n">
        <f aca="false">SUMPRODUCT('FD inverse'!$A$20:$BH$20,'FD mesh'!$B$84:$BI$84,$E625:$BL625)+'FD inverse'!$A$20*$C626/Setup!$B$17+INDEX('FD inverse'!$A$20:$BH$20,1,'FD mesh'!$B$15+1)*Setup!$B$22</f>
        <v>20.9568992404508</v>
      </c>
      <c r="W626" s="0" t="n">
        <f aca="false">SUMPRODUCT('FD inverse'!$A$21:$BH$21,'FD mesh'!$B$84:$BI$84,$E625:$BL625)+'FD inverse'!$A$21*$C626/Setup!$B$17+INDEX('FD inverse'!$A$21:$BH$21,1,'FD mesh'!$B$15+1)*Setup!$B$22</f>
        <v>20.4542825211017</v>
      </c>
      <c r="X626" s="0" t="n">
        <f aca="false">SUMPRODUCT('FD inverse'!$A$22:$BH$22,'FD mesh'!$B$84:$BI$84,$E625:$BL625)+'FD inverse'!$A$22*$C626/Setup!$B$17+INDEX('FD inverse'!$A$22:$BH$22,1,'FD mesh'!$B$15+1)*Setup!$B$22</f>
        <v>19.9487757669073</v>
      </c>
      <c r="Y626" s="0" t="n">
        <f aca="false">SUMPRODUCT('FD inverse'!$A$23:$BH$23,'FD mesh'!$B$84:$BI$84,$E625:$BL625)+'FD inverse'!$A$23*$C626/Setup!$B$17+INDEX('FD inverse'!$A$23:$BH$23,1,'FD mesh'!$B$15+1)*Setup!$B$22</f>
        <v>19.4406840199686</v>
      </c>
      <c r="Z626" s="0" t="n">
        <f aca="false">SUMPRODUCT('FD inverse'!$A$24:$BH$24,'FD mesh'!$B$84:$BI$84,$E625:$BL625)+'FD inverse'!$A$24*$C626/Setup!$B$17+INDEX('FD inverse'!$A$24:$BH$24,1,'FD mesh'!$B$15+1)*Setup!$B$22</f>
        <v>18.9303062604086</v>
      </c>
      <c r="AA626" s="0" t="n">
        <f aca="false">SUMPRODUCT('FD inverse'!$A$25:$BH$25,'FD mesh'!$B$84:$BI$84,$E625:$BL625)+'FD inverse'!$A$25*$C626/Setup!$B$17+INDEX('FD inverse'!$A$25:$BH$25,1,'FD mesh'!$B$15+1)*Setup!$B$22</f>
        <v>18.4179356781931</v>
      </c>
      <c r="AB626" s="0" t="n">
        <f aca="false">SUMPRODUCT('FD inverse'!$A$26:$BH$26,'FD mesh'!$B$84:$BI$84,$E625:$BL625)+'FD inverse'!$A$26*$C626/Setup!$B$17+INDEX('FD inverse'!$A$26:$BH$26,1,'FD mesh'!$B$15+1)*Setup!$B$22</f>
        <v>17.9038600543999</v>
      </c>
      <c r="AC626" s="0" t="n">
        <f aca="false">SUMPRODUCT('FD inverse'!$A$27:$BH$27,'FD mesh'!$B$84:$BI$84,$E625:$BL625)+'FD inverse'!$A$27*$C626/Setup!$B$17+INDEX('FD inverse'!$A$27:$BH$27,1,'FD mesh'!$B$15+1)*Setup!$B$22</f>
        <v>17.3883622381267</v>
      </c>
      <c r="AD626" s="0" t="n">
        <f aca="false">SUMPRODUCT('FD inverse'!$A$28:$BH$28,'FD mesh'!$B$84:$BI$84,$E625:$BL625)+'FD inverse'!$A$28*$C626/Setup!$B$17+INDEX('FD inverse'!$A$28:$BH$28,1,'FD mesh'!$B$15+1)*Setup!$B$22</f>
        <v>16.8717207054406</v>
      </c>
      <c r="AE626" s="0" t="n">
        <f aca="false">SUMPRODUCT('FD inverse'!$A$29:$BH$29,'FD mesh'!$B$84:$BI$84,$E625:$BL625)+'FD inverse'!$A$29*$C626/Setup!$B$17+INDEX('FD inverse'!$A$29:$BH$29,1,'FD mesh'!$B$15+1)*Setup!$B$22</f>
        <v>16.354210186974</v>
      </c>
      <c r="AF626" s="0" t="n">
        <f aca="false">SUMPRODUCT('FD inverse'!$A$30:$BH$30,'FD mesh'!$B$84:$BI$84,$E625:$BL625)+'FD inverse'!$A$30*$C626/Setup!$B$17+INDEX('FD inverse'!$A$30:$BH$30,1,'FD mesh'!$B$15+1)*Setup!$B$22</f>
        <v>15.8361023509408</v>
      </c>
      <c r="AG626" s="0" t="n">
        <f aca="false">SUMPRODUCT('FD inverse'!$A$31:$BH$31,'FD mesh'!$B$84:$BI$84,$E625:$BL625)+'FD inverse'!$A$31*$C626/Setup!$B$17+INDEX('FD inverse'!$A$31:$BH$31,1,'FD mesh'!$B$15+1)*Setup!$B$22</f>
        <v>15.3176665284993</v>
      </c>
      <c r="AH626" s="0" t="n">
        <f aca="false">SUMPRODUCT('FD inverse'!$A$32:$BH$32,'FD mesh'!$B$84:$BI$84,$E625:$BL625)+'FD inverse'!$A$32*$C626/Setup!$B$17+INDEX('FD inverse'!$A$32:$BH$32,1,'FD mesh'!$B$15+1)*Setup!$B$22</f>
        <v>15.2957620222308</v>
      </c>
      <c r="AI626" s="0" t="n">
        <f aca="false">SUMPRODUCT('FD inverse'!$A$33:$BH$33,'FD mesh'!$B$84:$BI$84,$E625:$BL625)+'FD inverse'!$A$33*$C626/Setup!$B$17+INDEX('FD inverse'!$A$33:$BH$33,1,'FD mesh'!$B$15+1)*Setup!$B$22</f>
        <v>15.2737720801964</v>
      </c>
      <c r="AJ626" s="0" t="n">
        <f aca="false">SUMPRODUCT('FD inverse'!$A$34:$BH$34,'FD mesh'!$B$84:$BI$84,$E625:$BL625)+'FD inverse'!$A$34*$C626/Setup!$B$17+INDEX('FD inverse'!$A$34:$BH$34,1,'FD mesh'!$B$15+1)*Setup!$B$22</f>
        <v>15.2517125919459</v>
      </c>
      <c r="AK626" s="0" t="n">
        <f aca="false">SUMPRODUCT('FD inverse'!$A$35:$BH$35,'FD mesh'!$B$84:$BI$84,$E625:$BL625)+'FD inverse'!$A$35*$C626/Setup!$B$17+INDEX('FD inverse'!$A$35:$BH$35,1,'FD mesh'!$B$15+1)*Setup!$B$22</f>
        <v>15.2295972755639</v>
      </c>
      <c r="AL626" s="0" t="n">
        <f aca="false">SUMPRODUCT('FD inverse'!$A$36:$BH$36,'FD mesh'!$B$84:$BI$84,$E625:$BL625)+'FD inverse'!$A$36*$C626/Setup!$B$17+INDEX('FD inverse'!$A$36:$BH$36,1,'FD mesh'!$B$15+1)*Setup!$B$22</f>
        <v>15.2074378141248</v>
      </c>
      <c r="AM626" s="0" t="n">
        <f aca="false">SUMPRODUCT('FD inverse'!$A$37:$BH$37,'FD mesh'!$B$84:$BI$84,$E625:$BL625)+'FD inverse'!$A$37*$C626/Setup!$B$17+INDEX('FD inverse'!$A$37:$BH$37,1,'FD mesh'!$B$15+1)*Setup!$B$22</f>
        <v>15.1852440041539</v>
      </c>
      <c r="AN626" s="0" t="n">
        <f aca="false">SUMPRODUCT('FD inverse'!$A$38:$BH$38,'FD mesh'!$B$84:$BI$84,$E625:$BL625)+'FD inverse'!$A$38*$C626/Setup!$B$17+INDEX('FD inverse'!$A$38:$BH$38,1,'FD mesh'!$B$15+1)*Setup!$B$22</f>
        <v>15.1630239142529</v>
      </c>
      <c r="AO626" s="0" t="n">
        <f aca="false">SUMPRODUCT('FD inverse'!$A$39:$BH$39,'FD mesh'!$B$84:$BI$84,$E625:$BL625)+'FD inverse'!$A$39*$C626/Setup!$B$17+INDEX('FD inverse'!$A$39:$BH$39,1,'FD mesh'!$B$15+1)*Setup!$B$22</f>
        <v>15.1407840522605</v>
      </c>
      <c r="AP626" s="0" t="n">
        <f aca="false">SUMPRODUCT('FD inverse'!$A$40:$BH$40,'FD mesh'!$B$84:$BI$84,$E625:$BL625)+'FD inverse'!$A$40*$C626/Setup!$B$17+INDEX('FD inverse'!$A$40:$BH$40,1,'FD mesh'!$B$15+1)*Setup!$B$22</f>
        <v>15.1185295395265</v>
      </c>
      <c r="AQ626" s="0" t="n">
        <f aca="false">SUMPRODUCT('FD inverse'!$A$41:$BH$41,'FD mesh'!$B$84:$BI$84,$E625:$BL625)+'FD inverse'!$A$41*$C626/Setup!$B$17+INDEX('FD inverse'!$A$41:$BH$41,1,'FD mesh'!$B$15+1)*Setup!$B$22</f>
        <v>15.0962642910535</v>
      </c>
      <c r="AR626" s="0" t="n">
        <f aca="false">SUMPRODUCT('FD inverse'!$A$42:$BH$42,'FD mesh'!$B$84:$BI$84,$E625:$BL625)+'FD inverse'!$A$42*$C626/Setup!$B$17+INDEX('FD inverse'!$A$42:$BH$42,1,'FD mesh'!$B$15+1)*Setup!$B$22</f>
        <v>15.0739912004251</v>
      </c>
      <c r="AS626" s="0" t="n">
        <f aca="false">SUMPRODUCT('FD inverse'!$A$43:$BH$43,'FD mesh'!$B$84:$BI$84,$E625:$BL625)+'FD inverse'!$A$43*$C626/Setup!$B$17+INDEX('FD inverse'!$A$43:$BH$43,1,'FD mesh'!$B$15+1)*Setup!$B$22</f>
        <v>0</v>
      </c>
      <c r="AT626" s="0" t="n">
        <f aca="false">SUMPRODUCT('FD inverse'!$A$44:$BH$44,'FD mesh'!$B$84:$BI$84,$E625:$BL625)+'FD inverse'!$A$44*$C626/Setup!$B$17+INDEX('FD inverse'!$A$44:$BH$44,1,'FD mesh'!$B$15+1)*Setup!$B$22</f>
        <v>0</v>
      </c>
      <c r="AU626" s="0" t="n">
        <f aca="false">SUMPRODUCT('FD inverse'!$A$45:$BH$45,'FD mesh'!$B$84:$BI$84,$E625:$BL625)+'FD inverse'!$A$45*$C626/Setup!$B$17+INDEX('FD inverse'!$A$45:$BH$45,1,'FD mesh'!$B$15+1)*Setup!$B$22</f>
        <v>0</v>
      </c>
      <c r="AV626" s="0" t="n">
        <f aca="false">SUMPRODUCT('FD inverse'!$A$46:$BH$46,'FD mesh'!$B$84:$BI$84,$E625:$BL625)+'FD inverse'!$A$46*$C626/Setup!$B$17+INDEX('FD inverse'!$A$46:$BH$46,1,'FD mesh'!$B$15+1)*Setup!$B$22</f>
        <v>0</v>
      </c>
      <c r="AW626" s="0" t="n">
        <f aca="false">SUMPRODUCT('FD inverse'!$A$47:$BH$47,'FD mesh'!$B$84:$BI$84,$E625:$BL625)+'FD inverse'!$A$47*$C626/Setup!$B$17+INDEX('FD inverse'!$A$47:$BH$47,1,'FD mesh'!$B$15+1)*Setup!$B$22</f>
        <v>0</v>
      </c>
      <c r="AX626" s="0" t="n">
        <f aca="false">SUMPRODUCT('FD inverse'!$A$48:$BH$48,'FD mesh'!$B$84:$BI$84,$E625:$BL625)+'FD inverse'!$A$48*$C626/Setup!$B$17+INDEX('FD inverse'!$A$48:$BH$48,1,'FD mesh'!$B$15+1)*Setup!$B$22</f>
        <v>0</v>
      </c>
      <c r="AY626" s="0" t="n">
        <f aca="false">SUMPRODUCT('FD inverse'!$A$49:$BH$49,'FD mesh'!$B$84:$BI$84,$E625:$BL625)+'FD inverse'!$A$49*$C626/Setup!$B$17+INDEX('FD inverse'!$A$49:$BH$49,1,'FD mesh'!$B$15+1)*Setup!$B$22</f>
        <v>0</v>
      </c>
      <c r="AZ626" s="0" t="n">
        <f aca="false">SUMPRODUCT('FD inverse'!$A$50:$BH$50,'FD mesh'!$B$84:$BI$84,$E625:$BL625)+'FD inverse'!$A$50*$C626/Setup!$B$17+INDEX('FD inverse'!$A$50:$BH$50,1,'FD mesh'!$B$15+1)*Setup!$B$22</f>
        <v>0</v>
      </c>
      <c r="BA626" s="0" t="n">
        <f aca="false">SUMPRODUCT('FD inverse'!$A$51:$BH$51,'FD mesh'!$B$84:$BI$84,$E625:$BL625)+'FD inverse'!$A$51*$C626/Setup!$B$17+INDEX('FD inverse'!$A$51:$BH$51,1,'FD mesh'!$B$15+1)*Setup!$B$22</f>
        <v>0</v>
      </c>
      <c r="BB626" s="0" t="n">
        <f aca="false">SUMPRODUCT('FD inverse'!$A$52:$BH$52,'FD mesh'!$B$84:$BI$84,$E625:$BL625)+'FD inverse'!$A$52*$C626/Setup!$B$17+INDEX('FD inverse'!$A$52:$BH$52,1,'FD mesh'!$B$15+1)*Setup!$B$22</f>
        <v>0</v>
      </c>
      <c r="BC626" s="0" t="n">
        <f aca="false">SUMPRODUCT('FD inverse'!$A$53:$BH$53,'FD mesh'!$B$84:$BI$84,$E625:$BL625)+'FD inverse'!$A$53*$C626/Setup!$B$17+INDEX('FD inverse'!$A$53:$BH$53,1,'FD mesh'!$B$15+1)*Setup!$B$22</f>
        <v>0</v>
      </c>
      <c r="BD626" s="0" t="n">
        <f aca="false">SUMPRODUCT('FD inverse'!$A$54:$BH$54,'FD mesh'!$B$84:$BI$84,$E625:$BL625)+'FD inverse'!$A$54*$C626/Setup!$B$17+INDEX('FD inverse'!$A$54:$BH$54,1,'FD mesh'!$B$15+1)*Setup!$B$22</f>
        <v>0</v>
      </c>
      <c r="BE626" s="0" t="n">
        <f aca="false">SUMPRODUCT('FD inverse'!$A$55:$BH$55,'FD mesh'!$B$84:$BI$84,$E625:$BL625)+'FD inverse'!$A$55*$C626/Setup!$B$17+INDEX('FD inverse'!$A$55:$BH$55,1,'FD mesh'!$B$15+1)*Setup!$B$22</f>
        <v>0</v>
      </c>
      <c r="BF626" s="0" t="n">
        <f aca="false">SUMPRODUCT('FD inverse'!$A$56:$BH$56,'FD mesh'!$B$84:$BI$84,$E625:$BL625)+'FD inverse'!$A$56*$C626/Setup!$B$17+INDEX('FD inverse'!$A$56:$BH$56,1,'FD mesh'!$B$15+1)*Setup!$B$22</f>
        <v>0</v>
      </c>
      <c r="BG626" s="0" t="n">
        <f aca="false">SUMPRODUCT('FD inverse'!$A$57:$BH$57,'FD mesh'!$B$84:$BI$84,$E625:$BL625)+'FD inverse'!$A$57*$C626/Setup!$B$17+INDEX('FD inverse'!$A$57:$BH$57,1,'FD mesh'!$B$15+1)*Setup!$B$22</f>
        <v>0</v>
      </c>
      <c r="BH626" s="0" t="n">
        <f aca="false">SUMPRODUCT('FD inverse'!$A$58:$BH$58,'FD mesh'!$B$84:$BI$84,$E625:$BL625)+'FD inverse'!$A$58*$C626/Setup!$B$17+INDEX('FD inverse'!$A$58:$BH$58,1,'FD mesh'!$B$15+1)*Setup!$B$22</f>
        <v>0</v>
      </c>
      <c r="BI626" s="0" t="n">
        <f aca="false">SUMPRODUCT('FD inverse'!$A$59:$BH$59,'FD mesh'!$B$84:$BI$84,$E625:$BL625)+'FD inverse'!$A$59*$C626/Setup!$B$17+INDEX('FD inverse'!$A$59:$BH$59,1,'FD mesh'!$B$15+1)*Setup!$B$22</f>
        <v>0</v>
      </c>
      <c r="BJ626" s="0" t="n">
        <f aca="false">SUMPRODUCT('FD inverse'!$A$60:$BH$60,'FD mesh'!$B$84:$BI$84,$E625:$BL625)+'FD inverse'!$A$60*$C626/Setup!$B$17+INDEX('FD inverse'!$A$60:$BH$60,1,'FD mesh'!$B$15+1)*Setup!$B$22</f>
        <v>0</v>
      </c>
      <c r="BK626" s="0" t="n">
        <f aca="false">SUMPRODUCT('FD inverse'!$A$61:$BH$61,'FD mesh'!$B$84:$BI$84,$E625:$BL625)+'FD inverse'!$A$61*$C626/Setup!$B$17+INDEX('FD inverse'!$A$61:$BH$61,1,'FD mesh'!$B$15+1)*Setup!$B$22</f>
        <v>0</v>
      </c>
      <c r="BL626" s="0" t="n">
        <f aca="false">SUMPRODUCT('FD inverse'!$A$62:$BH$62,'FD mesh'!$B$84:$BI$84,$E625:$BL625)+'FD inverse'!$A$62*$C626/Setup!$B$17+INDEX('FD inverse'!$A$62:$BH$62,1,'FD mesh'!$B$15+1)*Setup!$B$22</f>
        <v>0</v>
      </c>
    </row>
    <row r="627" customFormat="false" ht="15" hidden="false" customHeight="false" outlineLevel="0" collapsed="false">
      <c r="A627" s="0" t="n">
        <v>622</v>
      </c>
      <c r="B627" s="0" t="n">
        <f aca="false">A627*Setup!$B$11/3600</f>
        <v>51.8333333333333</v>
      </c>
      <c r="C627" s="0" t="n">
        <f aca="false">Setup!$B$7+Setup!$B$8*COS(2*PI()*(B627-Setup!$B$9)/24)</f>
        <v>20.0038071136726</v>
      </c>
      <c r="D627" s="0" t="n">
        <f aca="false">(C627-E627)/Setup!$B$17</f>
        <v>-9.15132319283783</v>
      </c>
      <c r="E627" s="0" t="n">
        <f aca="false">SUMPRODUCT('FD inverse'!$A$3:$BH$3,'FD mesh'!$B$84:$BI$84,$E626:$BL626)+'FD inverse'!$A$3*$C627/Setup!$B$17+INDEX('FD inverse'!$A$3:$BH$3,1,'FD mesh'!$B$15+1)*Setup!$B$22</f>
        <v>21.1934791287415</v>
      </c>
      <c r="F627" s="0" t="n">
        <f aca="false">SUMPRODUCT('FD inverse'!$A$4:$BH$4,'FD mesh'!$B$84:$BI$84,$E626:$BL626)+'FD inverse'!$A$4*$C627/Setup!$B$17+INDEX('FD inverse'!$A$4:$BH$4,1,'FD mesh'!$B$15+1)*Setup!$B$22</f>
        <v>21.4633736581098</v>
      </c>
      <c r="G627" s="0" t="n">
        <f aca="false">SUMPRODUCT('FD inverse'!$A$5:$BH$5,'FD mesh'!$B$84:$BI$84,$E626:$BL626)+'FD inverse'!$A$5*$C627/Setup!$B$17+INDEX('FD inverse'!$A$5:$BH$5,1,'FD mesh'!$B$15+1)*Setup!$B$22</f>
        <v>21.7277853983154</v>
      </c>
      <c r="H627" s="0" t="n">
        <f aca="false">SUMPRODUCT('FD inverse'!$A$6:$BH$6,'FD mesh'!$B$84:$BI$84,$E626:$BL626)+'FD inverse'!$A$6*$C627/Setup!$B$17+INDEX('FD inverse'!$A$6:$BH$6,1,'FD mesh'!$B$15+1)*Setup!$B$22</f>
        <v>22.606375189523</v>
      </c>
      <c r="I627" s="0" t="n">
        <f aca="false">SUMPRODUCT('FD inverse'!$A$7:$BH$7,'FD mesh'!$B$84:$BI$84,$E626:$BL626)+'FD inverse'!$A$7*$C627/Setup!$B$17+INDEX('FD inverse'!$A$7:$BH$7,1,'FD mesh'!$B$15+1)*Setup!$B$22</f>
        <v>22.6794701415139</v>
      </c>
      <c r="J627" s="0" t="n">
        <f aca="false">SUMPRODUCT('FD inverse'!$A$8:$BH$8,'FD mesh'!$B$84:$BI$84,$E626:$BL626)+'FD inverse'!$A$8*$C627/Setup!$B$17+INDEX('FD inverse'!$A$8:$BH$8,1,'FD mesh'!$B$15+1)*Setup!$B$22</f>
        <v>22.7431686960684</v>
      </c>
      <c r="K627" s="0" t="n">
        <f aca="false">SUMPRODUCT('FD inverse'!$A$9:$BH$9,'FD mesh'!$B$84:$BI$84,$E626:$BL626)+'FD inverse'!$A$9*$C627/Setup!$B$17+INDEX('FD inverse'!$A$9:$BH$9,1,'FD mesh'!$B$15+1)*Setup!$B$22</f>
        <v>22.7974430880165</v>
      </c>
      <c r="L627" s="0" t="n">
        <f aca="false">SUMPRODUCT('FD inverse'!$A$10:$BH$10,'FD mesh'!$B$84:$BI$84,$E626:$BL626)+'FD inverse'!$A$10*$C627/Setup!$B$17+INDEX('FD inverse'!$A$10:$BH$10,1,'FD mesh'!$B$15+1)*Setup!$B$22</f>
        <v>22.8423064782582</v>
      </c>
      <c r="M627" s="0" t="n">
        <f aca="false">SUMPRODUCT('FD inverse'!$A$11:$BH$11,'FD mesh'!$B$84:$BI$84,$E626:$BL626)+'FD inverse'!$A$11*$C627/Setup!$B$17+INDEX('FD inverse'!$A$11:$BH$11,1,'FD mesh'!$B$15+1)*Setup!$B$22</f>
        <v>22.8777997386987</v>
      </c>
      <c r="N627" s="0" t="n">
        <f aca="false">SUMPRODUCT('FD inverse'!$A$12:$BH$12,'FD mesh'!$B$84:$BI$84,$E626:$BL626)+'FD inverse'!$A$12*$C627/Setup!$B$17+INDEX('FD inverse'!$A$12:$BH$12,1,'FD mesh'!$B$15+1)*Setup!$B$22</f>
        <v>22.9039800128802</v>
      </c>
      <c r="O627" s="0" t="n">
        <f aca="false">SUMPRODUCT('FD inverse'!$A$13:$BH$13,'FD mesh'!$B$84:$BI$84,$E626:$BL626)+'FD inverse'!$A$13*$C627/Setup!$B$17+INDEX('FD inverse'!$A$13:$BH$13,1,'FD mesh'!$B$15+1)*Setup!$B$22</f>
        <v>22.9209110461017</v>
      </c>
      <c r="P627" s="0" t="n">
        <f aca="false">SUMPRODUCT('FD inverse'!$A$14:$BH$14,'FD mesh'!$B$84:$BI$84,$E626:$BL626)+'FD inverse'!$A$14*$C627/Setup!$B$17+INDEX('FD inverse'!$A$14:$BH$14,1,'FD mesh'!$B$15+1)*Setup!$B$22</f>
        <v>22.9286552759959</v>
      </c>
      <c r="Q627" s="0" t="n">
        <f aca="false">SUMPRODUCT('FD inverse'!$A$15:$BH$15,'FD mesh'!$B$84:$BI$84,$E626:$BL626)+'FD inverse'!$A$15*$C627/Setup!$B$17+INDEX('FD inverse'!$A$15:$BH$15,1,'FD mesh'!$B$15+1)*Setup!$B$22</f>
        <v>22.9272676733067</v>
      </c>
      <c r="R627" s="0" t="n">
        <f aca="false">SUMPRODUCT('FD inverse'!$A$16:$BH$16,'FD mesh'!$B$84:$BI$84,$E626:$BL626)+'FD inverse'!$A$16*$C627/Setup!$B$17+INDEX('FD inverse'!$A$16:$BH$16,1,'FD mesh'!$B$15+1)*Setup!$B$22</f>
        <v>22.9167913226737</v>
      </c>
      <c r="S627" s="0" t="n">
        <f aca="false">SUMPRODUCT('FD inverse'!$A$17:$BH$17,'FD mesh'!$B$84:$BI$84,$E626:$BL626)+'FD inverse'!$A$17*$C627/Setup!$B$17+INDEX('FD inverse'!$A$17:$BH$17,1,'FD mesh'!$B$15+1)*Setup!$B$22</f>
        <v>22.4300370481394</v>
      </c>
      <c r="T627" s="0" t="n">
        <f aca="false">SUMPRODUCT('FD inverse'!$A$18:$BH$18,'FD mesh'!$B$84:$BI$84,$E626:$BL626)+'FD inverse'!$A$18*$C627/Setup!$B$17+INDEX('FD inverse'!$A$18:$BH$18,1,'FD mesh'!$B$15+1)*Setup!$B$22</f>
        <v>21.9390954838355</v>
      </c>
      <c r="U627" s="0" t="n">
        <f aca="false">SUMPRODUCT('FD inverse'!$A$19:$BH$19,'FD mesh'!$B$84:$BI$84,$E626:$BL626)+'FD inverse'!$A$19*$C627/Setup!$B$17+INDEX('FD inverse'!$A$19:$BH$19,1,'FD mesh'!$B$15+1)*Setup!$B$22</f>
        <v>21.4442941092262</v>
      </c>
      <c r="V627" s="0" t="n">
        <f aca="false">SUMPRODUCT('FD inverse'!$A$20:$BH$20,'FD mesh'!$B$84:$BI$84,$E626:$BL626)+'FD inverse'!$A$20*$C627/Setup!$B$17+INDEX('FD inverse'!$A$20:$BH$20,1,'FD mesh'!$B$15+1)*Setup!$B$22</f>
        <v>20.945955254555</v>
      </c>
      <c r="W627" s="0" t="n">
        <f aca="false">SUMPRODUCT('FD inverse'!$A$21:$BH$21,'FD mesh'!$B$84:$BI$84,$E626:$BL626)+'FD inverse'!$A$21*$C627/Setup!$B$17+INDEX('FD inverse'!$A$21:$BH$21,1,'FD mesh'!$B$15+1)*Setup!$B$22</f>
        <v>20.4443957411774</v>
      </c>
      <c r="X627" s="0" t="n">
        <f aca="false">SUMPRODUCT('FD inverse'!$A$22:$BH$22,'FD mesh'!$B$84:$BI$84,$E626:$BL626)+'FD inverse'!$A$22*$C627/Setup!$B$17+INDEX('FD inverse'!$A$22:$BH$22,1,'FD mesh'!$B$15+1)*Setup!$B$22</f>
        <v>19.9399266897078</v>
      </c>
      <c r="Y627" s="0" t="n">
        <f aca="false">SUMPRODUCT('FD inverse'!$A$23:$BH$23,'FD mesh'!$B$84:$BI$84,$E626:$BL626)+'FD inverse'!$A$23*$C627/Setup!$B$17+INDEX('FD inverse'!$A$23:$BH$23,1,'FD mesh'!$B$15+1)*Setup!$B$22</f>
        <v>19.4328534812337</v>
      </c>
      <c r="Z627" s="0" t="n">
        <f aca="false">SUMPRODUCT('FD inverse'!$A$24:$BH$24,'FD mesh'!$B$84:$BI$84,$E626:$BL626)+'FD inverse'!$A$24*$C627/Setup!$B$17+INDEX('FD inverse'!$A$24:$BH$24,1,'FD mesh'!$B$15+1)*Setup!$B$22</f>
        <v>18.9234758570749</v>
      </c>
      <c r="AA627" s="0" t="n">
        <f aca="false">SUMPRODUCT('FD inverse'!$A$25:$BH$25,'FD mesh'!$B$84:$BI$84,$E626:$BL626)+'FD inverse'!$A$25*$C627/Setup!$B$17+INDEX('FD inverse'!$A$25:$BH$25,1,'FD mesh'!$B$15+1)*Setup!$B$22</f>
        <v>18.4120881427921</v>
      </c>
      <c r="AB627" s="0" t="n">
        <f aca="false">SUMPRODUCT('FD inverse'!$A$26:$BH$26,'FD mesh'!$B$84:$BI$84,$E626:$BL626)+'FD inverse'!$A$26*$C627/Setup!$B$17+INDEX('FD inverse'!$A$26:$BH$26,1,'FD mesh'!$B$15+1)*Setup!$B$22</f>
        <v>17.898979582377</v>
      </c>
      <c r="AC627" s="0" t="n">
        <f aca="false">SUMPRODUCT('FD inverse'!$A$27:$BH$27,'FD mesh'!$B$84:$BI$84,$E626:$BL626)+'FD inverse'!$A$27*$C627/Setup!$B$17+INDEX('FD inverse'!$A$27:$BH$27,1,'FD mesh'!$B$15+1)*Setup!$B$22</f>
        <v>17.3844347687667</v>
      </c>
      <c r="AD627" s="0" t="n">
        <f aca="false">SUMPRODUCT('FD inverse'!$A$28:$BH$28,'FD mesh'!$B$84:$BI$84,$E626:$BL626)+'FD inverse'!$A$28*$C627/Setup!$B$17+INDEX('FD inverse'!$A$28:$BH$28,1,'FD mesh'!$B$15+1)*Setup!$B$22</f>
        <v>16.8687341570304</v>
      </c>
      <c r="AE627" s="0" t="n">
        <f aca="false">SUMPRODUCT('FD inverse'!$A$29:$BH$29,'FD mesh'!$B$84:$BI$84,$E626:$BL626)+'FD inverse'!$A$29*$C627/Setup!$B$17+INDEX('FD inverse'!$A$29:$BH$29,1,'FD mesh'!$B$15+1)*Setup!$B$22</f>
        <v>16.3521546467619</v>
      </c>
      <c r="AF627" s="0" t="n">
        <f aca="false">SUMPRODUCT('FD inverse'!$A$30:$BH$30,'FD mesh'!$B$84:$BI$84,$E626:$BL626)+'FD inverse'!$A$30*$C627/Setup!$B$17+INDEX('FD inverse'!$A$30:$BH$30,1,'FD mesh'!$B$15+1)*Setup!$B$22</f>
        <v>15.834970220374</v>
      </c>
      <c r="AG627" s="0" t="n">
        <f aca="false">SUMPRODUCT('FD inverse'!$A$31:$BH$31,'FD mesh'!$B$84:$BI$84,$E626:$BL626)+'FD inverse'!$A$31*$C627/Setup!$B$17+INDEX('FD inverse'!$A$31:$BH$31,1,'FD mesh'!$B$15+1)*Setup!$B$22</f>
        <v>15.3174526241335</v>
      </c>
      <c r="AH627" s="0" t="n">
        <f aca="false">SUMPRODUCT('FD inverse'!$A$32:$BH$32,'FD mesh'!$B$84:$BI$84,$E626:$BL626)+'FD inverse'!$A$32*$C627/Setup!$B$17+INDEX('FD inverse'!$A$32:$BH$32,1,'FD mesh'!$B$15+1)*Setup!$B$22</f>
        <v>15.2955844307331</v>
      </c>
      <c r="AI627" s="0" t="n">
        <f aca="false">SUMPRODUCT('FD inverse'!$A$33:$BH$33,'FD mesh'!$B$84:$BI$84,$E626:$BL626)+'FD inverse'!$A$33*$C627/Setup!$B$17+INDEX('FD inverse'!$A$33:$BH$33,1,'FD mesh'!$B$15+1)*Setup!$B$22</f>
        <v>15.2736263364261</v>
      </c>
      <c r="AJ627" s="0" t="n">
        <f aca="false">SUMPRODUCT('FD inverse'!$A$34:$BH$34,'FD mesh'!$B$84:$BI$84,$E626:$BL626)+'FD inverse'!$A$34*$C627/Setup!$B$17+INDEX('FD inverse'!$A$34:$BH$34,1,'FD mesh'!$B$15+1)*Setup!$B$22</f>
        <v>15.2515944632656</v>
      </c>
      <c r="AK627" s="0" t="n">
        <f aca="false">SUMPRODUCT('FD inverse'!$A$35:$BH$35,'FD mesh'!$B$84:$BI$84,$E626:$BL626)+'FD inverse'!$A$35*$C627/Setup!$B$17+INDEX('FD inverse'!$A$35:$BH$35,1,'FD mesh'!$B$15+1)*Setup!$B$22</f>
        <v>15.2295027906463</v>
      </c>
      <c r="AL627" s="0" t="n">
        <f aca="false">SUMPRODUCT('FD inverse'!$A$36:$BH$36,'FD mesh'!$B$84:$BI$84,$E626:$BL626)+'FD inverse'!$A$36*$C627/Setup!$B$17+INDEX('FD inverse'!$A$36:$BH$36,1,'FD mesh'!$B$15+1)*Setup!$B$22</f>
        <v>15.2073632875853</v>
      </c>
      <c r="AM627" s="0" t="n">
        <f aca="false">SUMPRODUCT('FD inverse'!$A$37:$BH$37,'FD mesh'!$B$84:$BI$84,$E626:$BL626)+'FD inverse'!$A$37*$C627/Setup!$B$17+INDEX('FD inverse'!$A$37:$BH$37,1,'FD mesh'!$B$15+1)*Setup!$B$22</f>
        <v>15.1851860574736</v>
      </c>
      <c r="AN627" s="0" t="n">
        <f aca="false">SUMPRODUCT('FD inverse'!$A$38:$BH$38,'FD mesh'!$B$84:$BI$84,$E626:$BL626)+'FD inverse'!$A$38*$C627/Setup!$B$17+INDEX('FD inverse'!$A$38:$BH$38,1,'FD mesh'!$B$15+1)*Setup!$B$22</f>
        <v>15.1629794934176</v>
      </c>
      <c r="AO627" s="0" t="n">
        <f aca="false">SUMPRODUCT('FD inverse'!$A$39:$BH$39,'FD mesh'!$B$84:$BI$84,$E626:$BL626)+'FD inverse'!$A$39*$C627/Setup!$B$17+INDEX('FD inverse'!$A$39:$BH$39,1,'FD mesh'!$B$15+1)*Setup!$B$22</f>
        <v>15.1407504425116</v>
      </c>
      <c r="AP627" s="0" t="n">
        <f aca="false">SUMPRODUCT('FD inverse'!$A$40:$BH$40,'FD mesh'!$B$84:$BI$84,$E626:$BL626)+'FD inverse'!$A$40*$C627/Setup!$B$17+INDEX('FD inverse'!$A$40:$BH$40,1,'FD mesh'!$B$15+1)*Setup!$B$22</f>
        <v>15.1185043775767</v>
      </c>
      <c r="AQ627" s="0" t="n">
        <f aca="false">SUMPRODUCT('FD inverse'!$A$41:$BH$41,'FD mesh'!$B$84:$BI$84,$E626:$BL626)+'FD inverse'!$A$41*$C627/Setup!$B$17+INDEX('FD inverse'!$A$41:$BH$41,1,'FD mesh'!$B$15+1)*Setup!$B$22</f>
        <v>15.0962455750833</v>
      </c>
      <c r="AR627" s="0" t="n">
        <f aca="false">SUMPRODUCT('FD inverse'!$A$42:$BH$42,'FD mesh'!$B$84:$BI$84,$E626:$BL626)+'FD inverse'!$A$42*$C627/Setup!$B$17+INDEX('FD inverse'!$A$42:$BH$42,1,'FD mesh'!$B$15+1)*Setup!$B$22</f>
        <v>15.0739772981347</v>
      </c>
      <c r="AS627" s="0" t="n">
        <f aca="false">SUMPRODUCT('FD inverse'!$A$43:$BH$43,'FD mesh'!$B$84:$BI$84,$E626:$BL626)+'FD inverse'!$A$43*$C627/Setup!$B$17+INDEX('FD inverse'!$A$43:$BH$43,1,'FD mesh'!$B$15+1)*Setup!$B$22</f>
        <v>0</v>
      </c>
      <c r="AT627" s="0" t="n">
        <f aca="false">SUMPRODUCT('FD inverse'!$A$44:$BH$44,'FD mesh'!$B$84:$BI$84,$E626:$BL626)+'FD inverse'!$A$44*$C627/Setup!$B$17+INDEX('FD inverse'!$A$44:$BH$44,1,'FD mesh'!$B$15+1)*Setup!$B$22</f>
        <v>0</v>
      </c>
      <c r="AU627" s="0" t="n">
        <f aca="false">SUMPRODUCT('FD inverse'!$A$45:$BH$45,'FD mesh'!$B$84:$BI$84,$E626:$BL626)+'FD inverse'!$A$45*$C627/Setup!$B$17+INDEX('FD inverse'!$A$45:$BH$45,1,'FD mesh'!$B$15+1)*Setup!$B$22</f>
        <v>0</v>
      </c>
      <c r="AV627" s="0" t="n">
        <f aca="false">SUMPRODUCT('FD inverse'!$A$46:$BH$46,'FD mesh'!$B$84:$BI$84,$E626:$BL626)+'FD inverse'!$A$46*$C627/Setup!$B$17+INDEX('FD inverse'!$A$46:$BH$46,1,'FD mesh'!$B$15+1)*Setup!$B$22</f>
        <v>0</v>
      </c>
      <c r="AW627" s="0" t="n">
        <f aca="false">SUMPRODUCT('FD inverse'!$A$47:$BH$47,'FD mesh'!$B$84:$BI$84,$E626:$BL626)+'FD inverse'!$A$47*$C627/Setup!$B$17+INDEX('FD inverse'!$A$47:$BH$47,1,'FD mesh'!$B$15+1)*Setup!$B$22</f>
        <v>0</v>
      </c>
      <c r="AX627" s="0" t="n">
        <f aca="false">SUMPRODUCT('FD inverse'!$A$48:$BH$48,'FD mesh'!$B$84:$BI$84,$E626:$BL626)+'FD inverse'!$A$48*$C627/Setup!$B$17+INDEX('FD inverse'!$A$48:$BH$48,1,'FD mesh'!$B$15+1)*Setup!$B$22</f>
        <v>0</v>
      </c>
      <c r="AY627" s="0" t="n">
        <f aca="false">SUMPRODUCT('FD inverse'!$A$49:$BH$49,'FD mesh'!$B$84:$BI$84,$E626:$BL626)+'FD inverse'!$A$49*$C627/Setup!$B$17+INDEX('FD inverse'!$A$49:$BH$49,1,'FD mesh'!$B$15+1)*Setup!$B$22</f>
        <v>0</v>
      </c>
      <c r="AZ627" s="0" t="n">
        <f aca="false">SUMPRODUCT('FD inverse'!$A$50:$BH$50,'FD mesh'!$B$84:$BI$84,$E626:$BL626)+'FD inverse'!$A$50*$C627/Setup!$B$17+INDEX('FD inverse'!$A$50:$BH$50,1,'FD mesh'!$B$15+1)*Setup!$B$22</f>
        <v>0</v>
      </c>
      <c r="BA627" s="0" t="n">
        <f aca="false">SUMPRODUCT('FD inverse'!$A$51:$BH$51,'FD mesh'!$B$84:$BI$84,$E626:$BL626)+'FD inverse'!$A$51*$C627/Setup!$B$17+INDEX('FD inverse'!$A$51:$BH$51,1,'FD mesh'!$B$15+1)*Setup!$B$22</f>
        <v>0</v>
      </c>
      <c r="BB627" s="0" t="n">
        <f aca="false">SUMPRODUCT('FD inverse'!$A$52:$BH$52,'FD mesh'!$B$84:$BI$84,$E626:$BL626)+'FD inverse'!$A$52*$C627/Setup!$B$17+INDEX('FD inverse'!$A$52:$BH$52,1,'FD mesh'!$B$15+1)*Setup!$B$22</f>
        <v>0</v>
      </c>
      <c r="BC627" s="0" t="n">
        <f aca="false">SUMPRODUCT('FD inverse'!$A$53:$BH$53,'FD mesh'!$B$84:$BI$84,$E626:$BL626)+'FD inverse'!$A$53*$C627/Setup!$B$17+INDEX('FD inverse'!$A$53:$BH$53,1,'FD mesh'!$B$15+1)*Setup!$B$22</f>
        <v>0</v>
      </c>
      <c r="BD627" s="0" t="n">
        <f aca="false">SUMPRODUCT('FD inverse'!$A$54:$BH$54,'FD mesh'!$B$84:$BI$84,$E626:$BL626)+'FD inverse'!$A$54*$C627/Setup!$B$17+INDEX('FD inverse'!$A$54:$BH$54,1,'FD mesh'!$B$15+1)*Setup!$B$22</f>
        <v>0</v>
      </c>
      <c r="BE627" s="0" t="n">
        <f aca="false">SUMPRODUCT('FD inverse'!$A$55:$BH$55,'FD mesh'!$B$84:$BI$84,$E626:$BL626)+'FD inverse'!$A$55*$C627/Setup!$B$17+INDEX('FD inverse'!$A$55:$BH$55,1,'FD mesh'!$B$15+1)*Setup!$B$22</f>
        <v>0</v>
      </c>
      <c r="BF627" s="0" t="n">
        <f aca="false">SUMPRODUCT('FD inverse'!$A$56:$BH$56,'FD mesh'!$B$84:$BI$84,$E626:$BL626)+'FD inverse'!$A$56*$C627/Setup!$B$17+INDEX('FD inverse'!$A$56:$BH$56,1,'FD mesh'!$B$15+1)*Setup!$B$22</f>
        <v>0</v>
      </c>
      <c r="BG627" s="0" t="n">
        <f aca="false">SUMPRODUCT('FD inverse'!$A$57:$BH$57,'FD mesh'!$B$84:$BI$84,$E626:$BL626)+'FD inverse'!$A$57*$C627/Setup!$B$17+INDEX('FD inverse'!$A$57:$BH$57,1,'FD mesh'!$B$15+1)*Setup!$B$22</f>
        <v>0</v>
      </c>
      <c r="BH627" s="0" t="n">
        <f aca="false">SUMPRODUCT('FD inverse'!$A$58:$BH$58,'FD mesh'!$B$84:$BI$84,$E626:$BL626)+'FD inverse'!$A$58*$C627/Setup!$B$17+INDEX('FD inverse'!$A$58:$BH$58,1,'FD mesh'!$B$15+1)*Setup!$B$22</f>
        <v>0</v>
      </c>
      <c r="BI627" s="0" t="n">
        <f aca="false">SUMPRODUCT('FD inverse'!$A$59:$BH$59,'FD mesh'!$B$84:$BI$84,$E626:$BL626)+'FD inverse'!$A$59*$C627/Setup!$B$17+INDEX('FD inverse'!$A$59:$BH$59,1,'FD mesh'!$B$15+1)*Setup!$B$22</f>
        <v>0</v>
      </c>
      <c r="BJ627" s="0" t="n">
        <f aca="false">SUMPRODUCT('FD inverse'!$A$60:$BH$60,'FD mesh'!$B$84:$BI$84,$E626:$BL626)+'FD inverse'!$A$60*$C627/Setup!$B$17+INDEX('FD inverse'!$A$60:$BH$60,1,'FD mesh'!$B$15+1)*Setup!$B$22</f>
        <v>0</v>
      </c>
      <c r="BK627" s="0" t="n">
        <f aca="false">SUMPRODUCT('FD inverse'!$A$61:$BH$61,'FD mesh'!$B$84:$BI$84,$E626:$BL626)+'FD inverse'!$A$61*$C627/Setup!$B$17+INDEX('FD inverse'!$A$61:$BH$61,1,'FD mesh'!$B$15+1)*Setup!$B$22</f>
        <v>0</v>
      </c>
      <c r="BL627" s="0" t="n">
        <f aca="false">SUMPRODUCT('FD inverse'!$A$62:$BH$62,'FD mesh'!$B$84:$BI$84,$E626:$BL626)+'FD inverse'!$A$62*$C627/Setup!$B$17+INDEX('FD inverse'!$A$62:$BH$62,1,'FD mesh'!$B$15+1)*Setup!$B$22</f>
        <v>0</v>
      </c>
    </row>
    <row r="628" customFormat="false" ht="15" hidden="false" customHeight="false" outlineLevel="0" collapsed="false">
      <c r="A628" s="0" t="n">
        <v>623</v>
      </c>
      <c r="B628" s="0" t="n">
        <f aca="false">A628*Setup!$B$11/3600</f>
        <v>51.9166666666667</v>
      </c>
      <c r="C628" s="0" t="n">
        <f aca="false">Setup!$B$7+Setup!$B$8*COS(2*PI()*(B628-Setup!$B$9)/24)</f>
        <v>20.0009518916804</v>
      </c>
      <c r="D628" s="0" t="n">
        <f aca="false">(C628-E628)/Setup!$B$17</f>
        <v>-9.09459409573488</v>
      </c>
      <c r="E628" s="0" t="n">
        <f aca="false">SUMPRODUCT('FD inverse'!$A$3:$BH$3,'FD mesh'!$B$84:$BI$84,$E627:$BL627)+'FD inverse'!$A$3*$C628/Setup!$B$17+INDEX('FD inverse'!$A$3:$BH$3,1,'FD mesh'!$B$15+1)*Setup!$B$22</f>
        <v>21.1832491241259</v>
      </c>
      <c r="F628" s="0" t="n">
        <f aca="false">SUMPRODUCT('FD inverse'!$A$4:$BH$4,'FD mesh'!$B$84:$BI$84,$E627:$BL627)+'FD inverse'!$A$4*$C628/Setup!$B$17+INDEX('FD inverse'!$A$4:$BH$4,1,'FD mesh'!$B$15+1)*Setup!$B$22</f>
        <v>21.4517015143664</v>
      </c>
      <c r="G628" s="0" t="n">
        <f aca="false">SUMPRODUCT('FD inverse'!$A$5:$BH$5,'FD mesh'!$B$84:$BI$84,$E627:$BL627)+'FD inverse'!$A$5*$C628/Setup!$B$17+INDEX('FD inverse'!$A$5:$BH$5,1,'FD mesh'!$B$15+1)*Setup!$B$22</f>
        <v>21.715087869996</v>
      </c>
      <c r="H628" s="0" t="n">
        <f aca="false">SUMPRODUCT('FD inverse'!$A$6:$BH$6,'FD mesh'!$B$84:$BI$84,$E627:$BL627)+'FD inverse'!$A$6*$C628/Setup!$B$17+INDEX('FD inverse'!$A$6:$BH$6,1,'FD mesh'!$B$15+1)*Setup!$B$22</f>
        <v>22.5908074105119</v>
      </c>
      <c r="I628" s="0" t="n">
        <f aca="false">SUMPRODUCT('FD inverse'!$A$7:$BH$7,'FD mesh'!$B$84:$BI$84,$E627:$BL627)+'FD inverse'!$A$7*$C628/Setup!$B$17+INDEX('FD inverse'!$A$7:$BH$7,1,'FD mesh'!$B$15+1)*Setup!$B$22</f>
        <v>22.6637124497872</v>
      </c>
      <c r="J628" s="0" t="n">
        <f aca="false">SUMPRODUCT('FD inverse'!$A$8:$BH$8,'FD mesh'!$B$84:$BI$84,$E627:$BL627)+'FD inverse'!$A$8*$C628/Setup!$B$17+INDEX('FD inverse'!$A$8:$BH$8,1,'FD mesh'!$B$15+1)*Setup!$B$22</f>
        <v>22.7273209157725</v>
      </c>
      <c r="K628" s="0" t="n">
        <f aca="false">SUMPRODUCT('FD inverse'!$A$9:$BH$9,'FD mesh'!$B$84:$BI$84,$E627:$BL627)+'FD inverse'!$A$9*$C628/Setup!$B$17+INDEX('FD inverse'!$A$9:$BH$9,1,'FD mesh'!$B$15+1)*Setup!$B$22</f>
        <v>22.7815796588695</v>
      </c>
      <c r="L628" s="0" t="n">
        <f aca="false">SUMPRODUCT('FD inverse'!$A$10:$BH$10,'FD mesh'!$B$84:$BI$84,$E627:$BL627)+'FD inverse'!$A$10*$C628/Setup!$B$17+INDEX('FD inverse'!$A$10:$BH$10,1,'FD mesh'!$B$15+1)*Setup!$B$22</f>
        <v>22.8264794467173</v>
      </c>
      <c r="M628" s="0" t="n">
        <f aca="false">SUMPRODUCT('FD inverse'!$A$11:$BH$11,'FD mesh'!$B$84:$BI$84,$E627:$BL627)+'FD inverse'!$A$11*$C628/Setup!$B$17+INDEX('FD inverse'!$A$11:$BH$11,1,'FD mesh'!$B$15+1)*Setup!$B$22</f>
        <v>22.8620417528302</v>
      </c>
      <c r="N628" s="0" t="n">
        <f aca="false">SUMPRODUCT('FD inverse'!$A$12:$BH$12,'FD mesh'!$B$84:$BI$84,$E627:$BL627)+'FD inverse'!$A$12*$C628/Setup!$B$17+INDEX('FD inverse'!$A$12:$BH$12,1,'FD mesh'!$B$15+1)*Setup!$B$22</f>
        <v>22.8883073121181</v>
      </c>
      <c r="O628" s="0" t="n">
        <f aca="false">SUMPRODUCT('FD inverse'!$A$13:$BH$13,'FD mesh'!$B$84:$BI$84,$E627:$BL627)+'FD inverse'!$A$13*$C628/Setup!$B$17+INDEX('FD inverse'!$A$13:$BH$13,1,'FD mesh'!$B$15+1)*Setup!$B$22</f>
        <v>22.9053264402778</v>
      </c>
      <c r="P628" s="0" t="n">
        <f aca="false">SUMPRODUCT('FD inverse'!$A$14:$BH$14,'FD mesh'!$B$84:$BI$84,$E627:$BL627)+'FD inverse'!$A$14*$C628/Setup!$B$17+INDEX('FD inverse'!$A$14:$BH$14,1,'FD mesh'!$B$15+1)*Setup!$B$22</f>
        <v>22.9131511107243</v>
      </c>
      <c r="Q628" s="0" t="n">
        <f aca="false">SUMPRODUCT('FD inverse'!$A$15:$BH$15,'FD mesh'!$B$84:$BI$84,$E627:$BL627)+'FD inverse'!$A$15*$C628/Setup!$B$17+INDEX('FD inverse'!$A$15:$BH$15,1,'FD mesh'!$B$15+1)*Setup!$B$22</f>
        <v>22.9118287810106</v>
      </c>
      <c r="R628" s="0" t="n">
        <f aca="false">SUMPRODUCT('FD inverse'!$A$16:$BH$16,'FD mesh'!$B$84:$BI$84,$E627:$BL627)+'FD inverse'!$A$16*$C628/Setup!$B$17+INDEX('FD inverse'!$A$16:$BH$16,1,'FD mesh'!$B$15+1)*Setup!$B$22</f>
        <v>22.9013979602668</v>
      </c>
      <c r="S628" s="0" t="n">
        <f aca="false">SUMPRODUCT('FD inverse'!$A$17:$BH$17,'FD mesh'!$B$84:$BI$84,$E627:$BL627)+'FD inverse'!$A$17*$C628/Setup!$B$17+INDEX('FD inverse'!$A$17:$BH$17,1,'FD mesh'!$B$15+1)*Setup!$B$22</f>
        <v>22.4157629871465</v>
      </c>
      <c r="T628" s="0" t="n">
        <f aca="false">SUMPRODUCT('FD inverse'!$A$18:$BH$18,'FD mesh'!$B$84:$BI$84,$E627:$BL627)+'FD inverse'!$A$18*$C628/Setup!$B$17+INDEX('FD inverse'!$A$18:$BH$18,1,'FD mesh'!$B$15+1)*Setup!$B$22</f>
        <v>21.9259273617912</v>
      </c>
      <c r="U628" s="0" t="n">
        <f aca="false">SUMPRODUCT('FD inverse'!$A$19:$BH$19,'FD mesh'!$B$84:$BI$84,$E627:$BL627)+'FD inverse'!$A$19*$C628/Setup!$B$17+INDEX('FD inverse'!$A$19:$BH$19,1,'FD mesh'!$B$15+1)*Setup!$B$22</f>
        <v>21.4322165462342</v>
      </c>
      <c r="V628" s="0" t="n">
        <f aca="false">SUMPRODUCT('FD inverse'!$A$20:$BH$20,'FD mesh'!$B$84:$BI$84,$E627:$BL627)+'FD inverse'!$A$20*$C628/Setup!$B$17+INDEX('FD inverse'!$A$20:$BH$20,1,'FD mesh'!$B$15+1)*Setup!$B$22</f>
        <v>20.9349514764254</v>
      </c>
      <c r="W628" s="0" t="n">
        <f aca="false">SUMPRODUCT('FD inverse'!$A$21:$BH$21,'FD mesh'!$B$84:$BI$84,$E627:$BL627)+'FD inverse'!$A$21*$C628/Setup!$B$17+INDEX('FD inverse'!$A$21:$BH$21,1,'FD mesh'!$B$15+1)*Setup!$B$22</f>
        <v>20.4344481519099</v>
      </c>
      <c r="X628" s="0" t="n">
        <f aca="false">SUMPRODUCT('FD inverse'!$A$22:$BH$22,'FD mesh'!$B$84:$BI$84,$E627:$BL627)+'FD inverse'!$A$22*$C628/Setup!$B$17+INDEX('FD inverse'!$A$22:$BH$22,1,'FD mesh'!$B$15+1)*Setup!$B$22</f>
        <v>19.9310173939813</v>
      </c>
      <c r="Y628" s="0" t="n">
        <f aca="false">SUMPRODUCT('FD inverse'!$A$23:$BH$23,'FD mesh'!$B$84:$BI$84,$E627:$BL627)+'FD inverse'!$A$23*$C628/Setup!$B$17+INDEX('FD inverse'!$A$23:$BH$23,1,'FD mesh'!$B$15+1)*Setup!$B$22</f>
        <v>19.4249647575961</v>
      </c>
      <c r="Z628" s="0" t="n">
        <f aca="false">SUMPRODUCT('FD inverse'!$A$24:$BH$24,'FD mesh'!$B$84:$BI$84,$E627:$BL627)+'FD inverse'!$A$24*$C628/Setup!$B$17+INDEX('FD inverse'!$A$24:$BH$24,1,'FD mesh'!$B$15+1)*Setup!$B$22</f>
        <v>18.9165905825405</v>
      </c>
      <c r="AA628" s="0" t="n">
        <f aca="false">SUMPRODUCT('FD inverse'!$A$25:$BH$25,'FD mesh'!$B$84:$BI$84,$E627:$BL627)+'FD inverse'!$A$25*$C628/Setup!$B$17+INDEX('FD inverse'!$A$25:$BH$25,1,'FD mesh'!$B$15+1)*Setup!$B$22</f>
        <v>18.4061901695504</v>
      </c>
      <c r="AB628" s="0" t="n">
        <f aca="false">SUMPRODUCT('FD inverse'!$A$26:$BH$26,'FD mesh'!$B$84:$BI$84,$E627:$BL627)+'FD inverse'!$A$26*$C628/Setup!$B$17+INDEX('FD inverse'!$A$26:$BH$26,1,'FD mesh'!$B$15+1)*Setup!$B$22</f>
        <v>17.894054067292</v>
      </c>
      <c r="AC628" s="0" t="n">
        <f aca="false">SUMPRODUCT('FD inverse'!$A$27:$BH$27,'FD mesh'!$B$84:$BI$84,$E627:$BL627)+'FD inverse'!$A$27*$C628/Setup!$B$17+INDEX('FD inverse'!$A$27:$BH$27,1,'FD mesh'!$B$15+1)*Setup!$B$22</f>
        <v>17.3804684563086</v>
      </c>
      <c r="AD628" s="0" t="n">
        <f aca="false">SUMPRODUCT('FD inverse'!$A$28:$BH$28,'FD mesh'!$B$84:$BI$84,$E627:$BL627)+'FD inverse'!$A$28*$C628/Setup!$B$17+INDEX('FD inverse'!$A$28:$BH$28,1,'FD mesh'!$B$15+1)*Setup!$B$22</f>
        <v>16.8657156162304</v>
      </c>
      <c r="AE628" s="0" t="n">
        <f aca="false">SUMPRODUCT('FD inverse'!$A$29:$BH$29,'FD mesh'!$B$84:$BI$84,$E627:$BL627)+'FD inverse'!$A$29*$C628/Setup!$B$17+INDEX('FD inverse'!$A$29:$BH$29,1,'FD mesh'!$B$15+1)*Setup!$B$22</f>
        <v>16.3500744627168</v>
      </c>
      <c r="AF628" s="0" t="n">
        <f aca="false">SUMPRODUCT('FD inverse'!$A$30:$BH$30,'FD mesh'!$B$84:$BI$84,$E627:$BL627)+'FD inverse'!$A$30*$C628/Setup!$B$17+INDEX('FD inverse'!$A$30:$BH$30,1,'FD mesh'!$B$15+1)*Setup!$B$22</f>
        <v>15.8338211407557</v>
      </c>
      <c r="AG628" s="0" t="n">
        <f aca="false">SUMPRODUCT('FD inverse'!$A$31:$BH$31,'FD mesh'!$B$84:$BI$84,$E627:$BL627)+'FD inverse'!$A$31*$C628/Setup!$B$17+INDEX('FD inverse'!$A$31:$BH$31,1,'FD mesh'!$B$15+1)*Setup!$B$22</f>
        <v>15.3172296610783</v>
      </c>
      <c r="AH628" s="0" t="n">
        <f aca="false">SUMPRODUCT('FD inverse'!$A$32:$BH$32,'FD mesh'!$B$84:$BI$84,$E627:$BL627)+'FD inverse'!$A$32*$C628/Setup!$B$17+INDEX('FD inverse'!$A$32:$BH$32,1,'FD mesh'!$B$15+1)*Setup!$B$22</f>
        <v>15.2953981533034</v>
      </c>
      <c r="AI628" s="0" t="n">
        <f aca="false">SUMPRODUCT('FD inverse'!$A$33:$BH$33,'FD mesh'!$B$84:$BI$84,$E627:$BL627)+'FD inverse'!$A$33*$C628/Setup!$B$17+INDEX('FD inverse'!$A$33:$BH$33,1,'FD mesh'!$B$15+1)*Setup!$B$22</f>
        <v>15.273472347603</v>
      </c>
      <c r="AJ628" s="0" t="n">
        <f aca="false">SUMPRODUCT('FD inverse'!$A$34:$BH$34,'FD mesh'!$B$84:$BI$84,$E627:$BL627)+'FD inverse'!$A$34*$C628/Setup!$B$17+INDEX('FD inverse'!$A$34:$BH$34,1,'FD mesh'!$B$15+1)*Setup!$B$22</f>
        <v>15.2514685892136</v>
      </c>
      <c r="AK628" s="0" t="n">
        <f aca="false">SUMPRODUCT('FD inverse'!$A$35:$BH$35,'FD mesh'!$B$84:$BI$84,$E627:$BL627)+'FD inverse'!$A$35*$C628/Setup!$B$17+INDEX('FD inverse'!$A$35:$BH$35,1,'FD mesh'!$B$15+1)*Setup!$B$22</f>
        <v>15.2294011104799</v>
      </c>
      <c r="AL628" s="0" t="n">
        <f aca="false">SUMPRODUCT('FD inverse'!$A$36:$BH$36,'FD mesh'!$B$84:$BI$84,$E627:$BL627)+'FD inverse'!$A$36*$C628/Setup!$B$17+INDEX('FD inverse'!$A$36:$BH$36,1,'FD mesh'!$B$15+1)*Setup!$B$22</f>
        <v>15.2072821589038</v>
      </c>
      <c r="AM628" s="0" t="n">
        <f aca="false">SUMPRODUCT('FD inverse'!$A$37:$BH$37,'FD mesh'!$B$84:$BI$84,$E627:$BL627)+'FD inverse'!$A$37*$C628/Setup!$B$17+INDEX('FD inverse'!$A$37:$BH$37,1,'FD mesh'!$B$15+1)*Setup!$B$22</f>
        <v>15.1851221381206</v>
      </c>
      <c r="AN628" s="0" t="n">
        <f aca="false">SUMPRODUCT('FD inverse'!$A$38:$BH$38,'FD mesh'!$B$84:$BI$84,$E627:$BL627)+'FD inverse'!$A$38*$C628/Setup!$B$17+INDEX('FD inverse'!$A$38:$BH$38,1,'FD mesh'!$B$15+1)*Setup!$B$22</f>
        <v>15.1629297598887</v>
      </c>
      <c r="AO628" s="0" t="n">
        <f aca="false">SUMPRODUCT('FD inverse'!$A$39:$BH$39,'FD mesh'!$B$84:$BI$84,$E627:$BL627)+'FD inverse'!$A$39*$C628/Setup!$B$17+INDEX('FD inverse'!$A$39:$BH$39,1,'FD mesh'!$B$15+1)*Setup!$B$22</f>
        <v>15.1407122053989</v>
      </c>
      <c r="AP628" s="0" t="n">
        <f aca="false">SUMPRODUCT('FD inverse'!$A$40:$BH$40,'FD mesh'!$B$84:$BI$84,$E627:$BL627)+'FD inverse'!$A$40*$C628/Setup!$B$17+INDEX('FD inverse'!$A$40:$BH$40,1,'FD mesh'!$B$15+1)*Setup!$B$22</f>
        <v>15.1184752944021</v>
      </c>
      <c r="AQ628" s="0" t="n">
        <f aca="false">SUMPRODUCT('FD inverse'!$A$41:$BH$41,'FD mesh'!$B$84:$BI$84,$E627:$BL627)+'FD inverse'!$A$41*$C628/Setup!$B$17+INDEX('FD inverse'!$A$41:$BH$41,1,'FD mesh'!$B$15+1)*Setup!$B$22</f>
        <v>15.0962236608323</v>
      </c>
      <c r="AR628" s="0" t="n">
        <f aca="false">SUMPRODUCT('FD inverse'!$A$42:$BH$42,'FD mesh'!$B$84:$BI$84,$E627:$BL627)+'FD inverse'!$A$42*$C628/Setup!$B$17+INDEX('FD inverse'!$A$42:$BH$42,1,'FD mesh'!$B$15+1)*Setup!$B$22</f>
        <v>15.0739609337641</v>
      </c>
      <c r="AS628" s="0" t="n">
        <f aca="false">SUMPRODUCT('FD inverse'!$A$43:$BH$43,'FD mesh'!$B$84:$BI$84,$E627:$BL627)+'FD inverse'!$A$43*$C628/Setup!$B$17+INDEX('FD inverse'!$A$43:$BH$43,1,'FD mesh'!$B$15+1)*Setup!$B$22</f>
        <v>0</v>
      </c>
      <c r="AT628" s="0" t="n">
        <f aca="false">SUMPRODUCT('FD inverse'!$A$44:$BH$44,'FD mesh'!$B$84:$BI$84,$E627:$BL627)+'FD inverse'!$A$44*$C628/Setup!$B$17+INDEX('FD inverse'!$A$44:$BH$44,1,'FD mesh'!$B$15+1)*Setup!$B$22</f>
        <v>0</v>
      </c>
      <c r="AU628" s="0" t="n">
        <f aca="false">SUMPRODUCT('FD inverse'!$A$45:$BH$45,'FD mesh'!$B$84:$BI$84,$E627:$BL627)+'FD inverse'!$A$45*$C628/Setup!$B$17+INDEX('FD inverse'!$A$45:$BH$45,1,'FD mesh'!$B$15+1)*Setup!$B$22</f>
        <v>0</v>
      </c>
      <c r="AV628" s="0" t="n">
        <f aca="false">SUMPRODUCT('FD inverse'!$A$46:$BH$46,'FD mesh'!$B$84:$BI$84,$E627:$BL627)+'FD inverse'!$A$46*$C628/Setup!$B$17+INDEX('FD inverse'!$A$46:$BH$46,1,'FD mesh'!$B$15+1)*Setup!$B$22</f>
        <v>0</v>
      </c>
      <c r="AW628" s="0" t="n">
        <f aca="false">SUMPRODUCT('FD inverse'!$A$47:$BH$47,'FD mesh'!$B$84:$BI$84,$E627:$BL627)+'FD inverse'!$A$47*$C628/Setup!$B$17+INDEX('FD inverse'!$A$47:$BH$47,1,'FD mesh'!$B$15+1)*Setup!$B$22</f>
        <v>0</v>
      </c>
      <c r="AX628" s="0" t="n">
        <f aca="false">SUMPRODUCT('FD inverse'!$A$48:$BH$48,'FD mesh'!$B$84:$BI$84,$E627:$BL627)+'FD inverse'!$A$48*$C628/Setup!$B$17+INDEX('FD inverse'!$A$48:$BH$48,1,'FD mesh'!$B$15+1)*Setup!$B$22</f>
        <v>0</v>
      </c>
      <c r="AY628" s="0" t="n">
        <f aca="false">SUMPRODUCT('FD inverse'!$A$49:$BH$49,'FD mesh'!$B$84:$BI$84,$E627:$BL627)+'FD inverse'!$A$49*$C628/Setup!$B$17+INDEX('FD inverse'!$A$49:$BH$49,1,'FD mesh'!$B$15+1)*Setup!$B$22</f>
        <v>0</v>
      </c>
      <c r="AZ628" s="0" t="n">
        <f aca="false">SUMPRODUCT('FD inverse'!$A$50:$BH$50,'FD mesh'!$B$84:$BI$84,$E627:$BL627)+'FD inverse'!$A$50*$C628/Setup!$B$17+INDEX('FD inverse'!$A$50:$BH$50,1,'FD mesh'!$B$15+1)*Setup!$B$22</f>
        <v>0</v>
      </c>
      <c r="BA628" s="0" t="n">
        <f aca="false">SUMPRODUCT('FD inverse'!$A$51:$BH$51,'FD mesh'!$B$84:$BI$84,$E627:$BL627)+'FD inverse'!$A$51*$C628/Setup!$B$17+INDEX('FD inverse'!$A$51:$BH$51,1,'FD mesh'!$B$15+1)*Setup!$B$22</f>
        <v>0</v>
      </c>
      <c r="BB628" s="0" t="n">
        <f aca="false">SUMPRODUCT('FD inverse'!$A$52:$BH$52,'FD mesh'!$B$84:$BI$84,$E627:$BL627)+'FD inverse'!$A$52*$C628/Setup!$B$17+INDEX('FD inverse'!$A$52:$BH$52,1,'FD mesh'!$B$15+1)*Setup!$B$22</f>
        <v>0</v>
      </c>
      <c r="BC628" s="0" t="n">
        <f aca="false">SUMPRODUCT('FD inverse'!$A$53:$BH$53,'FD mesh'!$B$84:$BI$84,$E627:$BL627)+'FD inverse'!$A$53*$C628/Setup!$B$17+INDEX('FD inverse'!$A$53:$BH$53,1,'FD mesh'!$B$15+1)*Setup!$B$22</f>
        <v>0</v>
      </c>
      <c r="BD628" s="0" t="n">
        <f aca="false">SUMPRODUCT('FD inverse'!$A$54:$BH$54,'FD mesh'!$B$84:$BI$84,$E627:$BL627)+'FD inverse'!$A$54*$C628/Setup!$B$17+INDEX('FD inverse'!$A$54:$BH$54,1,'FD mesh'!$B$15+1)*Setup!$B$22</f>
        <v>0</v>
      </c>
      <c r="BE628" s="0" t="n">
        <f aca="false">SUMPRODUCT('FD inverse'!$A$55:$BH$55,'FD mesh'!$B$84:$BI$84,$E627:$BL627)+'FD inverse'!$A$55*$C628/Setup!$B$17+INDEX('FD inverse'!$A$55:$BH$55,1,'FD mesh'!$B$15+1)*Setup!$B$22</f>
        <v>0</v>
      </c>
      <c r="BF628" s="0" t="n">
        <f aca="false">SUMPRODUCT('FD inverse'!$A$56:$BH$56,'FD mesh'!$B$84:$BI$84,$E627:$BL627)+'FD inverse'!$A$56*$C628/Setup!$B$17+INDEX('FD inverse'!$A$56:$BH$56,1,'FD mesh'!$B$15+1)*Setup!$B$22</f>
        <v>0</v>
      </c>
      <c r="BG628" s="0" t="n">
        <f aca="false">SUMPRODUCT('FD inverse'!$A$57:$BH$57,'FD mesh'!$B$84:$BI$84,$E627:$BL627)+'FD inverse'!$A$57*$C628/Setup!$B$17+INDEX('FD inverse'!$A$57:$BH$57,1,'FD mesh'!$B$15+1)*Setup!$B$22</f>
        <v>0</v>
      </c>
      <c r="BH628" s="0" t="n">
        <f aca="false">SUMPRODUCT('FD inverse'!$A$58:$BH$58,'FD mesh'!$B$84:$BI$84,$E627:$BL627)+'FD inverse'!$A$58*$C628/Setup!$B$17+INDEX('FD inverse'!$A$58:$BH$58,1,'FD mesh'!$B$15+1)*Setup!$B$22</f>
        <v>0</v>
      </c>
      <c r="BI628" s="0" t="n">
        <f aca="false">SUMPRODUCT('FD inverse'!$A$59:$BH$59,'FD mesh'!$B$84:$BI$84,$E627:$BL627)+'FD inverse'!$A$59*$C628/Setup!$B$17+INDEX('FD inverse'!$A$59:$BH$59,1,'FD mesh'!$B$15+1)*Setup!$B$22</f>
        <v>0</v>
      </c>
      <c r="BJ628" s="0" t="n">
        <f aca="false">SUMPRODUCT('FD inverse'!$A$60:$BH$60,'FD mesh'!$B$84:$BI$84,$E627:$BL627)+'FD inverse'!$A$60*$C628/Setup!$B$17+INDEX('FD inverse'!$A$60:$BH$60,1,'FD mesh'!$B$15+1)*Setup!$B$22</f>
        <v>0</v>
      </c>
      <c r="BK628" s="0" t="n">
        <f aca="false">SUMPRODUCT('FD inverse'!$A$61:$BH$61,'FD mesh'!$B$84:$BI$84,$E627:$BL627)+'FD inverse'!$A$61*$C628/Setup!$B$17+INDEX('FD inverse'!$A$61:$BH$61,1,'FD mesh'!$B$15+1)*Setup!$B$22</f>
        <v>0</v>
      </c>
      <c r="BL628" s="0" t="n">
        <f aca="false">SUMPRODUCT('FD inverse'!$A$62:$BH$62,'FD mesh'!$B$84:$BI$84,$E627:$BL627)+'FD inverse'!$A$62*$C628/Setup!$B$17+INDEX('FD inverse'!$A$62:$BH$62,1,'FD mesh'!$B$15+1)*Setup!$B$22</f>
        <v>0</v>
      </c>
    </row>
    <row r="629" customFormat="false" ht="15" hidden="false" customHeight="false" outlineLevel="0" collapsed="false">
      <c r="A629" s="0" t="n">
        <v>624</v>
      </c>
      <c r="B629" s="0" t="n">
        <f aca="false">A629*Setup!$B$11/3600</f>
        <v>52</v>
      </c>
      <c r="C629" s="0" t="n">
        <f aca="false">Setup!$B$7+Setup!$B$8*COS(2*PI()*(B629-Setup!$B$9)/24)</f>
        <v>20</v>
      </c>
      <c r="D629" s="0" t="n">
        <f aca="false">(C629-E629)/Setup!$B$17</f>
        <v>-9.03199250774974</v>
      </c>
      <c r="E629" s="0" t="n">
        <f aca="false">SUMPRODUCT('FD inverse'!$A$3:$BH$3,'FD mesh'!$B$84:$BI$84,$E628:$BL628)+'FD inverse'!$A$3*$C629/Setup!$B$17+INDEX('FD inverse'!$A$3:$BH$3,1,'FD mesh'!$B$15+1)*Setup!$B$22</f>
        <v>21.1741590260075</v>
      </c>
      <c r="F629" s="0" t="n">
        <f aca="false">SUMPRODUCT('FD inverse'!$A$4:$BH$4,'FD mesh'!$B$84:$BI$84,$E628:$BL628)+'FD inverse'!$A$4*$C629/Setup!$B$17+INDEX('FD inverse'!$A$4:$BH$4,1,'FD mesh'!$B$15+1)*Setup!$B$22</f>
        <v>21.4409956492903</v>
      </c>
      <c r="G629" s="0" t="n">
        <f aca="false">SUMPRODUCT('FD inverse'!$A$5:$BH$5,'FD mesh'!$B$84:$BI$84,$E628:$BL628)+'FD inverse'!$A$5*$C629/Setup!$B$17+INDEX('FD inverse'!$A$5:$BH$5,1,'FD mesh'!$B$15+1)*Setup!$B$22</f>
        <v>21.703185629745</v>
      </c>
      <c r="H629" s="0" t="n">
        <f aca="false">SUMPRODUCT('FD inverse'!$A$6:$BH$6,'FD mesh'!$B$84:$BI$84,$E628:$BL628)+'FD inverse'!$A$6*$C629/Setup!$B$17+INDEX('FD inverse'!$A$6:$BH$6,1,'FD mesh'!$B$15+1)*Setup!$B$22</f>
        <v>22.5754652472229</v>
      </c>
      <c r="I629" s="0" t="n">
        <f aca="false">SUMPRODUCT('FD inverse'!$A$7:$BH$7,'FD mesh'!$B$84:$BI$84,$E628:$BL628)+'FD inverse'!$A$7*$C629/Setup!$B$17+INDEX('FD inverse'!$A$7:$BH$7,1,'FD mesh'!$B$15+1)*Setup!$B$22</f>
        <v>22.6481324218408</v>
      </c>
      <c r="J629" s="0" t="n">
        <f aca="false">SUMPRODUCT('FD inverse'!$A$8:$BH$8,'FD mesh'!$B$84:$BI$84,$E628:$BL628)+'FD inverse'!$A$8*$C629/Setup!$B$17+INDEX('FD inverse'!$A$8:$BH$8,1,'FD mesh'!$B$15+1)*Setup!$B$22</f>
        <v>22.711607839558</v>
      </c>
      <c r="K629" s="0" t="n">
        <f aca="false">SUMPRODUCT('FD inverse'!$A$9:$BH$9,'FD mesh'!$B$84:$BI$84,$E628:$BL628)+'FD inverse'!$A$9*$C629/Setup!$B$17+INDEX('FD inverse'!$A$9:$BH$9,1,'FD mesh'!$B$15+1)*Setup!$B$22</f>
        <v>22.7658130058213</v>
      </c>
      <c r="L629" s="0" t="n">
        <f aca="false">SUMPRODUCT('FD inverse'!$A$10:$BH$10,'FD mesh'!$B$84:$BI$84,$E628:$BL628)+'FD inverse'!$A$10*$C629/Setup!$B$17+INDEX('FD inverse'!$A$10:$BH$10,1,'FD mesh'!$B$15+1)*Setup!$B$22</f>
        <v>22.8107163118792</v>
      </c>
      <c r="M629" s="0" t="n">
        <f aca="false">SUMPRODUCT('FD inverse'!$A$11:$BH$11,'FD mesh'!$B$84:$BI$84,$E628:$BL628)+'FD inverse'!$A$11*$C629/Setup!$B$17+INDEX('FD inverse'!$A$11:$BH$11,1,'FD mesh'!$B$15+1)*Setup!$B$22</f>
        <v>22.8463198333717</v>
      </c>
      <c r="N629" s="0" t="n">
        <f aca="false">SUMPRODUCT('FD inverse'!$A$12:$BH$12,'FD mesh'!$B$84:$BI$84,$E628:$BL628)+'FD inverse'!$A$12*$C629/Setup!$B$17+INDEX('FD inverse'!$A$12:$BH$12,1,'FD mesh'!$B$15+1)*Setup!$B$22</f>
        <v>22.8726478861572</v>
      </c>
      <c r="O629" s="0" t="n">
        <f aca="false">SUMPRODUCT('FD inverse'!$A$13:$BH$13,'FD mesh'!$B$84:$BI$84,$E628:$BL628)+'FD inverse'!$A$13*$C629/Setup!$B$17+INDEX('FD inverse'!$A$13:$BH$13,1,'FD mesh'!$B$15+1)*Setup!$B$22</f>
        <v>22.8897373395558</v>
      </c>
      <c r="P629" s="0" t="n">
        <f aca="false">SUMPRODUCT('FD inverse'!$A$14:$BH$14,'FD mesh'!$B$84:$BI$84,$E628:$BL628)+'FD inverse'!$A$14*$C629/Setup!$B$17+INDEX('FD inverse'!$A$14:$BH$14,1,'FD mesh'!$B$15+1)*Setup!$B$22</f>
        <v>22.8976296833838</v>
      </c>
      <c r="Q629" s="0" t="n">
        <f aca="false">SUMPRODUCT('FD inverse'!$A$15:$BH$15,'FD mesh'!$B$84:$BI$84,$E628:$BL628)+'FD inverse'!$A$15*$C629/Setup!$B$17+INDEX('FD inverse'!$A$15:$BH$15,1,'FD mesh'!$B$15+1)*Setup!$B$22</f>
        <v>22.8963648429402</v>
      </c>
      <c r="R629" s="0" t="n">
        <f aca="false">SUMPRODUCT('FD inverse'!$A$16:$BH$16,'FD mesh'!$B$84:$BI$84,$E628:$BL628)+'FD inverse'!$A$16*$C629/Setup!$B$17+INDEX('FD inverse'!$A$16:$BH$16,1,'FD mesh'!$B$15+1)*Setup!$B$22</f>
        <v>22.8859767351983</v>
      </c>
      <c r="S629" s="0" t="n">
        <f aca="false">SUMPRODUCT('FD inverse'!$A$17:$BH$17,'FD mesh'!$B$84:$BI$84,$E628:$BL628)+'FD inverse'!$A$17*$C629/Setup!$B$17+INDEX('FD inverse'!$A$17:$BH$17,1,'FD mesh'!$B$15+1)*Setup!$B$22</f>
        <v>22.4014513233837</v>
      </c>
      <c r="T629" s="0" t="n">
        <f aca="false">SUMPRODUCT('FD inverse'!$A$18:$BH$18,'FD mesh'!$B$84:$BI$84,$E628:$BL628)+'FD inverse'!$A$18*$C629/Setup!$B$17+INDEX('FD inverse'!$A$18:$BH$18,1,'FD mesh'!$B$15+1)*Setup!$B$22</f>
        <v>21.9127141933761</v>
      </c>
      <c r="U629" s="0" t="n">
        <f aca="false">SUMPRODUCT('FD inverse'!$A$19:$BH$19,'FD mesh'!$B$84:$BI$84,$E628:$BL628)+'FD inverse'!$A$19*$C629/Setup!$B$17+INDEX('FD inverse'!$A$19:$BH$19,1,'FD mesh'!$B$15+1)*Setup!$B$22</f>
        <v>21.4200886166635</v>
      </c>
      <c r="V629" s="0" t="n">
        <f aca="false">SUMPRODUCT('FD inverse'!$A$20:$BH$20,'FD mesh'!$B$84:$BI$84,$E628:$BL628)+'FD inverse'!$A$20*$C629/Setup!$B$17+INDEX('FD inverse'!$A$20:$BH$20,1,'FD mesh'!$B$15+1)*Setup!$B$22</f>
        <v>20.9238939635343</v>
      </c>
      <c r="W629" s="0" t="n">
        <f aca="false">SUMPRODUCT('FD inverse'!$A$21:$BH$21,'FD mesh'!$B$84:$BI$84,$E628:$BL628)+'FD inverse'!$A$21*$C629/Setup!$B$17+INDEX('FD inverse'!$A$21:$BH$21,1,'FD mesh'!$B$15+1)*Setup!$B$22</f>
        <v>20.4244452423257</v>
      </c>
      <c r="X629" s="0" t="n">
        <f aca="false">SUMPRODUCT('FD inverse'!$A$22:$BH$22,'FD mesh'!$B$84:$BI$84,$E628:$BL628)+'FD inverse'!$A$22*$C629/Setup!$B$17+INDEX('FD inverse'!$A$22:$BH$22,1,'FD mesh'!$B$15+1)*Setup!$B$22</f>
        <v>19.9220528077252</v>
      </c>
      <c r="Y629" s="0" t="n">
        <f aca="false">SUMPRODUCT('FD inverse'!$A$23:$BH$23,'FD mesh'!$B$84:$BI$84,$E628:$BL628)+'FD inverse'!$A$23*$C629/Setup!$B$17+INDEX('FD inverse'!$A$23:$BH$23,1,'FD mesh'!$B$15+1)*Setup!$B$22</f>
        <v>19.4170222234551</v>
      </c>
      <c r="Z629" s="0" t="n">
        <f aca="false">SUMPRODUCT('FD inverse'!$A$24:$BH$24,'FD mesh'!$B$84:$BI$84,$E628:$BL628)+'FD inverse'!$A$24*$C629/Setup!$B$17+INDEX('FD inverse'!$A$24:$BH$24,1,'FD mesh'!$B$15+1)*Setup!$B$22</f>
        <v>18.909654264852</v>
      </c>
      <c r="AA629" s="0" t="n">
        <f aca="false">SUMPRODUCT('FD inverse'!$A$25:$BH$25,'FD mesh'!$B$84:$BI$84,$E628:$BL628)+'FD inverse'!$A$25*$C629/Setup!$B$17+INDEX('FD inverse'!$A$25:$BH$25,1,'FD mesh'!$B$15+1)*Setup!$B$22</f>
        <v>18.4002450470435</v>
      </c>
      <c r="AB629" s="0" t="n">
        <f aca="false">SUMPRODUCT('FD inverse'!$A$26:$BH$26,'FD mesh'!$B$84:$BI$84,$E628:$BL628)+'FD inverse'!$A$26*$C629/Setup!$B$17+INDEX('FD inverse'!$A$26:$BH$26,1,'FD mesh'!$B$15+1)*Setup!$B$22</f>
        <v>17.8890862646116</v>
      </c>
      <c r="AC629" s="0" t="n">
        <f aca="false">SUMPRODUCT('FD inverse'!$A$27:$BH$27,'FD mesh'!$B$84:$BI$84,$E628:$BL628)+'FD inverse'!$A$27*$C629/Setup!$B$17+INDEX('FD inverse'!$A$27:$BH$27,1,'FD mesh'!$B$15+1)*Setup!$B$22</f>
        <v>17.3764655288194</v>
      </c>
      <c r="AD629" s="0" t="n">
        <f aca="false">SUMPRODUCT('FD inverse'!$A$28:$BH$28,'FD mesh'!$B$84:$BI$84,$E628:$BL628)+'FD inverse'!$A$28*$C629/Setup!$B$17+INDEX('FD inverse'!$A$28:$BH$28,1,'FD mesh'!$B$15+1)*Setup!$B$22</f>
        <v>16.8626667886518</v>
      </c>
      <c r="AE629" s="0" t="n">
        <f aca="false">SUMPRODUCT('FD inverse'!$A$29:$BH$29,'FD mesh'!$B$84:$BI$84,$E628:$BL628)+'FD inverse'!$A$29*$C629/Setup!$B$17+INDEX('FD inverse'!$A$29:$BH$29,1,'FD mesh'!$B$15+1)*Setup!$B$22</f>
        <v>16.3479708220826</v>
      </c>
      <c r="AF629" s="0" t="n">
        <f aca="false">SUMPRODUCT('FD inverse'!$A$30:$BH$30,'FD mesh'!$B$84:$BI$84,$E628:$BL628)+'FD inverse'!$A$30*$C629/Setup!$B$17+INDEX('FD inverse'!$A$30:$BH$30,1,'FD mesh'!$B$15+1)*Setup!$B$22</f>
        <v>15.8326557841267</v>
      </c>
      <c r="AG629" s="0" t="n">
        <f aca="false">SUMPRODUCT('FD inverse'!$A$31:$BH$31,'FD mesh'!$B$84:$BI$84,$E628:$BL628)+'FD inverse'!$A$31*$C629/Setup!$B$17+INDEX('FD inverse'!$A$31:$BH$31,1,'FD mesh'!$B$15+1)*Setup!$B$22</f>
        <v>15.3169977983628</v>
      </c>
      <c r="AH629" s="0" t="n">
        <f aca="false">SUMPRODUCT('FD inverse'!$A$32:$BH$32,'FD mesh'!$B$84:$BI$84,$E628:$BL628)+'FD inverse'!$A$32*$C629/Setup!$B$17+INDEX('FD inverse'!$A$32:$BH$32,1,'FD mesh'!$B$15+1)*Setup!$B$22</f>
        <v>15.295203328398</v>
      </c>
      <c r="AI629" s="0" t="n">
        <f aca="false">SUMPRODUCT('FD inverse'!$A$33:$BH$33,'FD mesh'!$B$84:$BI$84,$E628:$BL628)+'FD inverse'!$A$33*$C629/Setup!$B$17+INDEX('FD inverse'!$A$33:$BH$33,1,'FD mesh'!$B$15+1)*Setup!$B$22</f>
        <v>15.2733102335785</v>
      </c>
      <c r="AJ629" s="0" t="n">
        <f aca="false">SUMPRODUCT('FD inverse'!$A$34:$BH$34,'FD mesh'!$B$84:$BI$84,$E628:$BL628)+'FD inverse'!$A$34*$C629/Setup!$B$17+INDEX('FD inverse'!$A$34:$BH$34,1,'FD mesh'!$B$15+1)*Setup!$B$22</f>
        <v>15.2513350729059</v>
      </c>
      <c r="AK629" s="0" t="n">
        <f aca="false">SUMPRODUCT('FD inverse'!$A$35:$BH$35,'FD mesh'!$B$84:$BI$84,$E628:$BL628)+'FD inverse'!$A$35*$C629/Setup!$B$17+INDEX('FD inverse'!$A$35:$BH$35,1,'FD mesh'!$B$15+1)*Setup!$B$22</f>
        <v>15.2292923232029</v>
      </c>
      <c r="AL629" s="0" t="n">
        <f aca="false">SUMPRODUCT('FD inverse'!$A$36:$BH$36,'FD mesh'!$B$84:$BI$84,$E628:$BL628)+'FD inverse'!$A$36*$C629/Setup!$B$17+INDEX('FD inverse'!$A$36:$BH$36,1,'FD mesh'!$B$15+1)*Setup!$B$22</f>
        <v>15.2071945028747</v>
      </c>
      <c r="AM629" s="0" t="n">
        <f aca="false">SUMPRODUCT('FD inverse'!$A$37:$BH$37,'FD mesh'!$B$84:$BI$84,$E628:$BL628)+'FD inverse'!$A$37*$C629/Setup!$B$17+INDEX('FD inverse'!$A$37:$BH$37,1,'FD mesh'!$B$15+1)*Setup!$B$22</f>
        <v>15.1850523090455</v>
      </c>
      <c r="AN629" s="0" t="n">
        <f aca="false">SUMPRODUCT('FD inverse'!$A$38:$BH$38,'FD mesh'!$B$84:$BI$84,$E628:$BL628)+'FD inverse'!$A$38*$C629/Setup!$B$17+INDEX('FD inverse'!$A$38:$BH$38,1,'FD mesh'!$B$15+1)*Setup!$B$22</f>
        <v>15.1628747661302</v>
      </c>
      <c r="AO629" s="0" t="n">
        <f aca="false">SUMPRODUCT('FD inverse'!$A$39:$BH$39,'FD mesh'!$B$84:$BI$84,$E628:$BL628)+'FD inverse'!$A$39*$C629/Setup!$B$17+INDEX('FD inverse'!$A$39:$BH$39,1,'FD mesh'!$B$15+1)*Setup!$B$22</f>
        <v>15.1406693841077</v>
      </c>
      <c r="AP629" s="0" t="n">
        <f aca="false">SUMPRODUCT('FD inverse'!$A$40:$BH$40,'FD mesh'!$B$84:$BI$84,$E628:$BL628)+'FD inverse'!$A$40*$C629/Setup!$B$17+INDEX('FD inverse'!$A$40:$BH$40,1,'FD mesh'!$B$15+1)*Setup!$B$22</f>
        <v>15.1184423249614</v>
      </c>
      <c r="AQ629" s="0" t="n">
        <f aca="false">SUMPRODUCT('FD inverse'!$A$41:$BH$41,'FD mesh'!$B$84:$BI$84,$E628:$BL628)+'FD inverse'!$A$41*$C629/Setup!$B$17+INDEX('FD inverse'!$A$41:$BH$41,1,'FD mesh'!$B$15+1)*Setup!$B$22</f>
        <v>15.0961985759247</v>
      </c>
      <c r="AR629" s="0" t="n">
        <f aca="false">SUMPRODUCT('FD inverse'!$A$42:$BH$42,'FD mesh'!$B$84:$BI$84,$E628:$BL628)+'FD inverse'!$A$42*$C629/Setup!$B$17+INDEX('FD inverse'!$A$42:$BH$42,1,'FD mesh'!$B$15+1)*Setup!$B$22</f>
        <v>15.0739421283301</v>
      </c>
      <c r="AS629" s="0" t="n">
        <f aca="false">SUMPRODUCT('FD inverse'!$A$43:$BH$43,'FD mesh'!$B$84:$BI$84,$E628:$BL628)+'FD inverse'!$A$43*$C629/Setup!$B$17+INDEX('FD inverse'!$A$43:$BH$43,1,'FD mesh'!$B$15+1)*Setup!$B$22</f>
        <v>0</v>
      </c>
      <c r="AT629" s="0" t="n">
        <f aca="false">SUMPRODUCT('FD inverse'!$A$44:$BH$44,'FD mesh'!$B$84:$BI$84,$E628:$BL628)+'FD inverse'!$A$44*$C629/Setup!$B$17+INDEX('FD inverse'!$A$44:$BH$44,1,'FD mesh'!$B$15+1)*Setup!$B$22</f>
        <v>0</v>
      </c>
      <c r="AU629" s="0" t="n">
        <f aca="false">SUMPRODUCT('FD inverse'!$A$45:$BH$45,'FD mesh'!$B$84:$BI$84,$E628:$BL628)+'FD inverse'!$A$45*$C629/Setup!$B$17+INDEX('FD inverse'!$A$45:$BH$45,1,'FD mesh'!$B$15+1)*Setup!$B$22</f>
        <v>0</v>
      </c>
      <c r="AV629" s="0" t="n">
        <f aca="false">SUMPRODUCT('FD inverse'!$A$46:$BH$46,'FD mesh'!$B$84:$BI$84,$E628:$BL628)+'FD inverse'!$A$46*$C629/Setup!$B$17+INDEX('FD inverse'!$A$46:$BH$46,1,'FD mesh'!$B$15+1)*Setup!$B$22</f>
        <v>0</v>
      </c>
      <c r="AW629" s="0" t="n">
        <f aca="false">SUMPRODUCT('FD inverse'!$A$47:$BH$47,'FD mesh'!$B$84:$BI$84,$E628:$BL628)+'FD inverse'!$A$47*$C629/Setup!$B$17+INDEX('FD inverse'!$A$47:$BH$47,1,'FD mesh'!$B$15+1)*Setup!$B$22</f>
        <v>0</v>
      </c>
      <c r="AX629" s="0" t="n">
        <f aca="false">SUMPRODUCT('FD inverse'!$A$48:$BH$48,'FD mesh'!$B$84:$BI$84,$E628:$BL628)+'FD inverse'!$A$48*$C629/Setup!$B$17+INDEX('FD inverse'!$A$48:$BH$48,1,'FD mesh'!$B$15+1)*Setup!$B$22</f>
        <v>0</v>
      </c>
      <c r="AY629" s="0" t="n">
        <f aca="false">SUMPRODUCT('FD inverse'!$A$49:$BH$49,'FD mesh'!$B$84:$BI$84,$E628:$BL628)+'FD inverse'!$A$49*$C629/Setup!$B$17+INDEX('FD inverse'!$A$49:$BH$49,1,'FD mesh'!$B$15+1)*Setup!$B$22</f>
        <v>0</v>
      </c>
      <c r="AZ629" s="0" t="n">
        <f aca="false">SUMPRODUCT('FD inverse'!$A$50:$BH$50,'FD mesh'!$B$84:$BI$84,$E628:$BL628)+'FD inverse'!$A$50*$C629/Setup!$B$17+INDEX('FD inverse'!$A$50:$BH$50,1,'FD mesh'!$B$15+1)*Setup!$B$22</f>
        <v>0</v>
      </c>
      <c r="BA629" s="0" t="n">
        <f aca="false">SUMPRODUCT('FD inverse'!$A$51:$BH$51,'FD mesh'!$B$84:$BI$84,$E628:$BL628)+'FD inverse'!$A$51*$C629/Setup!$B$17+INDEX('FD inverse'!$A$51:$BH$51,1,'FD mesh'!$B$15+1)*Setup!$B$22</f>
        <v>0</v>
      </c>
      <c r="BB629" s="0" t="n">
        <f aca="false">SUMPRODUCT('FD inverse'!$A$52:$BH$52,'FD mesh'!$B$84:$BI$84,$E628:$BL628)+'FD inverse'!$A$52*$C629/Setup!$B$17+INDEX('FD inverse'!$A$52:$BH$52,1,'FD mesh'!$B$15+1)*Setup!$B$22</f>
        <v>0</v>
      </c>
      <c r="BC629" s="0" t="n">
        <f aca="false">SUMPRODUCT('FD inverse'!$A$53:$BH$53,'FD mesh'!$B$84:$BI$84,$E628:$BL628)+'FD inverse'!$A$53*$C629/Setup!$B$17+INDEX('FD inverse'!$A$53:$BH$53,1,'FD mesh'!$B$15+1)*Setup!$B$22</f>
        <v>0</v>
      </c>
      <c r="BD629" s="0" t="n">
        <f aca="false">SUMPRODUCT('FD inverse'!$A$54:$BH$54,'FD mesh'!$B$84:$BI$84,$E628:$BL628)+'FD inverse'!$A$54*$C629/Setup!$B$17+INDEX('FD inverse'!$A$54:$BH$54,1,'FD mesh'!$B$15+1)*Setup!$B$22</f>
        <v>0</v>
      </c>
      <c r="BE629" s="0" t="n">
        <f aca="false">SUMPRODUCT('FD inverse'!$A$55:$BH$55,'FD mesh'!$B$84:$BI$84,$E628:$BL628)+'FD inverse'!$A$55*$C629/Setup!$B$17+INDEX('FD inverse'!$A$55:$BH$55,1,'FD mesh'!$B$15+1)*Setup!$B$22</f>
        <v>0</v>
      </c>
      <c r="BF629" s="0" t="n">
        <f aca="false">SUMPRODUCT('FD inverse'!$A$56:$BH$56,'FD mesh'!$B$84:$BI$84,$E628:$BL628)+'FD inverse'!$A$56*$C629/Setup!$B$17+INDEX('FD inverse'!$A$56:$BH$56,1,'FD mesh'!$B$15+1)*Setup!$B$22</f>
        <v>0</v>
      </c>
      <c r="BG629" s="0" t="n">
        <f aca="false">SUMPRODUCT('FD inverse'!$A$57:$BH$57,'FD mesh'!$B$84:$BI$84,$E628:$BL628)+'FD inverse'!$A$57*$C629/Setup!$B$17+INDEX('FD inverse'!$A$57:$BH$57,1,'FD mesh'!$B$15+1)*Setup!$B$22</f>
        <v>0</v>
      </c>
      <c r="BH629" s="0" t="n">
        <f aca="false">SUMPRODUCT('FD inverse'!$A$58:$BH$58,'FD mesh'!$B$84:$BI$84,$E628:$BL628)+'FD inverse'!$A$58*$C629/Setup!$B$17+INDEX('FD inverse'!$A$58:$BH$58,1,'FD mesh'!$B$15+1)*Setup!$B$22</f>
        <v>0</v>
      </c>
      <c r="BI629" s="0" t="n">
        <f aca="false">SUMPRODUCT('FD inverse'!$A$59:$BH$59,'FD mesh'!$B$84:$BI$84,$E628:$BL628)+'FD inverse'!$A$59*$C629/Setup!$B$17+INDEX('FD inverse'!$A$59:$BH$59,1,'FD mesh'!$B$15+1)*Setup!$B$22</f>
        <v>0</v>
      </c>
      <c r="BJ629" s="0" t="n">
        <f aca="false">SUMPRODUCT('FD inverse'!$A$60:$BH$60,'FD mesh'!$B$84:$BI$84,$E628:$BL628)+'FD inverse'!$A$60*$C629/Setup!$B$17+INDEX('FD inverse'!$A$60:$BH$60,1,'FD mesh'!$B$15+1)*Setup!$B$22</f>
        <v>0</v>
      </c>
      <c r="BK629" s="0" t="n">
        <f aca="false">SUMPRODUCT('FD inverse'!$A$61:$BH$61,'FD mesh'!$B$84:$BI$84,$E628:$BL628)+'FD inverse'!$A$61*$C629/Setup!$B$17+INDEX('FD inverse'!$A$61:$BH$61,1,'FD mesh'!$B$15+1)*Setup!$B$22</f>
        <v>0</v>
      </c>
      <c r="BL629" s="0" t="n">
        <f aca="false">SUMPRODUCT('FD inverse'!$A$62:$BH$62,'FD mesh'!$B$84:$BI$84,$E628:$BL628)+'FD inverse'!$A$62*$C629/Setup!$B$17+INDEX('FD inverse'!$A$62:$BH$62,1,'FD mesh'!$B$15+1)*Setup!$B$22</f>
        <v>0</v>
      </c>
    </row>
    <row r="630" customFormat="false" ht="15" hidden="false" customHeight="false" outlineLevel="0" collapsed="false">
      <c r="A630" s="0" t="n">
        <v>625</v>
      </c>
      <c r="B630" s="0" t="n">
        <f aca="false">A630*Setup!$B$11/3600</f>
        <v>52.0833333333333</v>
      </c>
      <c r="C630" s="0" t="n">
        <f aca="false">Setup!$B$7+Setup!$B$8*COS(2*PI()*(B630-Setup!$B$9)/24)</f>
        <v>20.0009518916804</v>
      </c>
      <c r="D630" s="0" t="n">
        <f aca="false">(C630-E630)/Setup!$B$17</f>
        <v>-8.96355147090673</v>
      </c>
      <c r="E630" s="0" t="n">
        <f aca="false">SUMPRODUCT('FD inverse'!$A$3:$BH$3,'FD mesh'!$B$84:$BI$84,$E629:$BL629)+'FD inverse'!$A$3*$C630/Setup!$B$17+INDEX('FD inverse'!$A$3:$BH$3,1,'FD mesh'!$B$15+1)*Setup!$B$22</f>
        <v>21.1662135828982</v>
      </c>
      <c r="F630" s="0" t="n">
        <f aca="false">SUMPRODUCT('FD inverse'!$A$4:$BH$4,'FD mesh'!$B$84:$BI$84,$E629:$BL629)+'FD inverse'!$A$4*$C630/Setup!$B$17+INDEX('FD inverse'!$A$4:$BH$4,1,'FD mesh'!$B$15+1)*Setup!$B$22</f>
        <v>21.4312616765957</v>
      </c>
      <c r="G630" s="0" t="n">
        <f aca="false">SUMPRODUCT('FD inverse'!$A$5:$BH$5,'FD mesh'!$B$84:$BI$84,$E629:$BL629)+'FD inverse'!$A$5*$C630/Setup!$B$17+INDEX('FD inverse'!$A$5:$BH$5,1,'FD mesh'!$B$15+1)*Setup!$B$22</f>
        <v>21.6920849557556</v>
      </c>
      <c r="H630" s="0" t="n">
        <f aca="false">SUMPRODUCT('FD inverse'!$A$6:$BH$6,'FD mesh'!$B$84:$BI$84,$E629:$BL629)+'FD inverse'!$A$6*$C630/Setup!$B$17+INDEX('FD inverse'!$A$6:$BH$6,1,'FD mesh'!$B$15+1)*Setup!$B$22</f>
        <v>22.5603569322824</v>
      </c>
      <c r="I630" s="0" t="n">
        <f aca="false">SUMPRODUCT('FD inverse'!$A$7:$BH$7,'FD mesh'!$B$84:$BI$84,$E629:$BL629)+'FD inverse'!$A$7*$C630/Setup!$B$17+INDEX('FD inverse'!$A$7:$BH$7,1,'FD mesh'!$B$15+1)*Setup!$B$22</f>
        <v>22.6327384302226</v>
      </c>
      <c r="J630" s="0" t="n">
        <f aca="false">SUMPRODUCT('FD inverse'!$A$8:$BH$8,'FD mesh'!$B$84:$BI$84,$E629:$BL629)+'FD inverse'!$A$8*$C630/Setup!$B$17+INDEX('FD inverse'!$A$8:$BH$8,1,'FD mesh'!$B$15+1)*Setup!$B$22</f>
        <v>22.6960379272082</v>
      </c>
      <c r="K630" s="0" t="n">
        <f aca="false">SUMPRODUCT('FD inverse'!$A$9:$BH$9,'FD mesh'!$B$84:$BI$84,$E629:$BL629)+'FD inverse'!$A$9*$C630/Setup!$B$17+INDEX('FD inverse'!$A$9:$BH$9,1,'FD mesh'!$B$15+1)*Setup!$B$22</f>
        <v>22.7501516351968</v>
      </c>
      <c r="L630" s="0" t="n">
        <f aca="false">SUMPRODUCT('FD inverse'!$A$10:$BH$10,'FD mesh'!$B$84:$BI$84,$E629:$BL629)+'FD inverse'!$A$10*$C630/Setup!$B$17+INDEX('FD inverse'!$A$10:$BH$10,1,'FD mesh'!$B$15+1)*Setup!$B$22</f>
        <v>22.7950255965044</v>
      </c>
      <c r="M630" s="0" t="n">
        <f aca="false">SUMPRODUCT('FD inverse'!$A$11:$BH$11,'FD mesh'!$B$84:$BI$84,$E629:$BL629)+'FD inverse'!$A$11*$C630/Setup!$B$17+INDEX('FD inverse'!$A$11:$BH$11,1,'FD mesh'!$B$15+1)*Setup!$B$22</f>
        <v>22.8306424985937</v>
      </c>
      <c r="N630" s="0" t="n">
        <f aca="false">SUMPRODUCT('FD inverse'!$A$12:$BH$12,'FD mesh'!$B$84:$BI$84,$E629:$BL629)+'FD inverse'!$A$12*$C630/Setup!$B$17+INDEX('FD inverse'!$A$12:$BH$12,1,'FD mesh'!$B$15+1)*Setup!$B$22</f>
        <v>22.8570102356223</v>
      </c>
      <c r="O630" s="0" t="n">
        <f aca="false">SUMPRODUCT('FD inverse'!$A$13:$BH$13,'FD mesh'!$B$84:$BI$84,$E629:$BL629)+'FD inverse'!$A$13*$C630/Setup!$B$17+INDEX('FD inverse'!$A$13:$BH$13,1,'FD mesh'!$B$15+1)*Setup!$B$22</f>
        <v>22.874152220123</v>
      </c>
      <c r="P630" s="0" t="n">
        <f aca="false">SUMPRODUCT('FD inverse'!$A$14:$BH$14,'FD mesh'!$B$84:$BI$84,$E629:$BL629)+'FD inverse'!$A$14*$C630/Setup!$B$17+INDEX('FD inverse'!$A$14:$BH$14,1,'FD mesh'!$B$15+1)*Setup!$B$22</f>
        <v>22.8820994438963</v>
      </c>
      <c r="Q630" s="0" t="n">
        <f aca="false">SUMPRODUCT('FD inverse'!$A$15:$BH$15,'FD mesh'!$B$84:$BI$84,$E629:$BL629)+'FD inverse'!$A$15*$C630/Setup!$B$17+INDEX('FD inverse'!$A$15:$BH$15,1,'FD mesh'!$B$15+1)*Setup!$B$22</f>
        <v>22.8808842844912</v>
      </c>
      <c r="R630" s="0" t="n">
        <f aca="false">SUMPRODUCT('FD inverse'!$A$16:$BH$16,'FD mesh'!$B$84:$BI$84,$E629:$BL629)+'FD inverse'!$A$16*$C630/Setup!$B$17+INDEX('FD inverse'!$A$16:$BH$16,1,'FD mesh'!$B$15+1)*Setup!$B$22</f>
        <v>22.8705360522548</v>
      </c>
      <c r="S630" s="0" t="n">
        <f aca="false">SUMPRODUCT('FD inverse'!$A$17:$BH$17,'FD mesh'!$B$84:$BI$84,$E629:$BL629)+'FD inverse'!$A$17*$C630/Setup!$B$17+INDEX('FD inverse'!$A$17:$BH$17,1,'FD mesh'!$B$15+1)*Setup!$B$22</f>
        <v>22.3871098734316</v>
      </c>
      <c r="T630" s="0" t="n">
        <f aca="false">SUMPRODUCT('FD inverse'!$A$18:$BH$18,'FD mesh'!$B$84:$BI$84,$E629:$BL629)+'FD inverse'!$A$18*$C630/Setup!$B$17+INDEX('FD inverse'!$A$18:$BH$18,1,'FD mesh'!$B$15+1)*Setup!$B$22</f>
        <v>21.8994632107655</v>
      </c>
      <c r="U630" s="0" t="n">
        <f aca="false">SUMPRODUCT('FD inverse'!$A$19:$BH$19,'FD mesh'!$B$84:$BI$84,$E629:$BL629)+'FD inverse'!$A$19*$C630/Setup!$B$17+INDEX('FD inverse'!$A$19:$BH$19,1,'FD mesh'!$B$15+1)*Setup!$B$22</f>
        <v>21.4079169732168</v>
      </c>
      <c r="V630" s="0" t="n">
        <f aca="false">SUMPRODUCT('FD inverse'!$A$20:$BH$20,'FD mesh'!$B$84:$BI$84,$E629:$BL629)+'FD inverse'!$A$20*$C630/Setup!$B$17+INDEX('FD inverse'!$A$20:$BH$20,1,'FD mesh'!$B$15+1)*Setup!$B$22</f>
        <v>20.9127887948824</v>
      </c>
      <c r="W630" s="0" t="n">
        <f aca="false">SUMPRODUCT('FD inverse'!$A$21:$BH$21,'FD mesh'!$B$84:$BI$84,$E629:$BL629)+'FD inverse'!$A$21*$C630/Setup!$B$17+INDEX('FD inverse'!$A$21:$BH$21,1,'FD mesh'!$B$15+1)*Setup!$B$22</f>
        <v>20.414392524059</v>
      </c>
      <c r="X630" s="0" t="n">
        <f aca="false">SUMPRODUCT('FD inverse'!$A$22:$BH$22,'FD mesh'!$B$84:$BI$84,$E629:$BL629)+'FD inverse'!$A$22*$C630/Setup!$B$17+INDEX('FD inverse'!$A$22:$BH$22,1,'FD mesh'!$B$15+1)*Setup!$B$22</f>
        <v>19.9130378818599</v>
      </c>
      <c r="Y630" s="0" t="n">
        <f aca="false">SUMPRODUCT('FD inverse'!$A$23:$BH$23,'FD mesh'!$B$84:$BI$84,$E629:$BL629)+'FD inverse'!$A$23*$C630/Setup!$B$17+INDEX('FD inverse'!$A$23:$BH$23,1,'FD mesh'!$B$15+1)*Setup!$B$22</f>
        <v>19.4090302757634</v>
      </c>
      <c r="Z630" s="0" t="n">
        <f aca="false">SUMPRODUCT('FD inverse'!$A$24:$BH$24,'FD mesh'!$B$84:$BI$84,$E629:$BL629)+'FD inverse'!$A$24*$C630/Setup!$B$17+INDEX('FD inverse'!$A$24:$BH$24,1,'FD mesh'!$B$15+1)*Setup!$B$22</f>
        <v>18.9026707536319</v>
      </c>
      <c r="AA630" s="0" t="n">
        <f aca="false">SUMPRODUCT('FD inverse'!$A$25:$BH$25,'FD mesh'!$B$84:$BI$84,$E629:$BL629)+'FD inverse'!$A$25*$C630/Setup!$B$17+INDEX('FD inverse'!$A$25:$BH$25,1,'FD mesh'!$B$15+1)*Setup!$B$22</f>
        <v>18.3942560839127</v>
      </c>
      <c r="AB630" s="0" t="n">
        <f aca="false">SUMPRODUCT('FD inverse'!$A$26:$BH$26,'FD mesh'!$B$84:$BI$84,$E629:$BL629)+'FD inverse'!$A$26*$C630/Setup!$B$17+INDEX('FD inverse'!$A$26:$BH$26,1,'FD mesh'!$B$15+1)*Setup!$B$22</f>
        <v>17.8840789479008</v>
      </c>
      <c r="AC630" s="0" t="n">
        <f aca="false">SUMPRODUCT('FD inverse'!$A$27:$BH$27,'FD mesh'!$B$84:$BI$84,$E629:$BL629)+'FD inverse'!$A$27*$C630/Setup!$B$17+INDEX('FD inverse'!$A$27:$BH$27,1,'FD mesh'!$B$15+1)*Setup!$B$22</f>
        <v>17.372428230114</v>
      </c>
      <c r="AD630" s="0" t="n">
        <f aca="false">SUMPRODUCT('FD inverse'!$A$28:$BH$28,'FD mesh'!$B$84:$BI$84,$E629:$BL629)+'FD inverse'!$A$28*$C630/Setup!$B$17+INDEX('FD inverse'!$A$28:$BH$28,1,'FD mesh'!$B$15+1)*Setup!$B$22</f>
        <v>16.8595893929939</v>
      </c>
      <c r="AE630" s="0" t="n">
        <f aca="false">SUMPRODUCT('FD inverse'!$A$29:$BH$29,'FD mesh'!$B$84:$BI$84,$E629:$BL629)+'FD inverse'!$A$29*$C630/Setup!$B$17+INDEX('FD inverse'!$A$29:$BH$29,1,'FD mesh'!$B$15+1)*Setup!$B$22</f>
        <v>16.3458449222945</v>
      </c>
      <c r="AF630" s="0" t="n">
        <f aca="false">SUMPRODUCT('FD inverse'!$A$30:$BH$30,'FD mesh'!$B$84:$BI$84,$E629:$BL629)+'FD inverse'!$A$30*$C630/Setup!$B$17+INDEX('FD inverse'!$A$30:$BH$30,1,'FD mesh'!$B$15+1)*Setup!$B$22</f>
        <v>15.8314748296574</v>
      </c>
      <c r="AG630" s="0" t="n">
        <f aca="false">SUMPRODUCT('FD inverse'!$A$31:$BH$31,'FD mesh'!$B$84:$BI$84,$E629:$BL629)+'FD inverse'!$A$31*$C630/Setup!$B$17+INDEX('FD inverse'!$A$31:$BH$31,1,'FD mesh'!$B$15+1)*Setup!$B$22</f>
        <v>15.3167571989909</v>
      </c>
      <c r="AH630" s="0" t="n">
        <f aca="false">SUMPRODUCT('FD inverse'!$A$32:$BH$32,'FD mesh'!$B$84:$BI$84,$E629:$BL629)+'FD inverse'!$A$32*$C630/Setup!$B$17+INDEX('FD inverse'!$A$32:$BH$32,1,'FD mesh'!$B$15+1)*Setup!$B$22</f>
        <v>15.2950000982955</v>
      </c>
      <c r="AI630" s="0" t="n">
        <f aca="false">SUMPRODUCT('FD inverse'!$A$33:$BH$33,'FD mesh'!$B$84:$BI$84,$E629:$BL629)+'FD inverse'!$A$33*$C630/Setup!$B$17+INDEX('FD inverse'!$A$33:$BH$33,1,'FD mesh'!$B$15+1)*Setup!$B$22</f>
        <v>15.2731401178411</v>
      </c>
      <c r="AJ630" s="0" t="n">
        <f aca="false">SUMPRODUCT('FD inverse'!$A$34:$BH$34,'FD mesh'!$B$84:$BI$84,$E629:$BL629)+'FD inverse'!$A$34*$C630/Setup!$B$17+INDEX('FD inverse'!$A$34:$BH$34,1,'FD mesh'!$B$15+1)*Setup!$B$22</f>
        <v>15.2511940208823</v>
      </c>
      <c r="AK630" s="0" t="n">
        <f aca="false">SUMPRODUCT('FD inverse'!$A$35:$BH$35,'FD mesh'!$B$84:$BI$84,$E629:$BL629)+'FD inverse'!$A$35*$C630/Setup!$B$17+INDEX('FD inverse'!$A$35:$BH$35,1,'FD mesh'!$B$15+1)*Setup!$B$22</f>
        <v>15.2291765201402</v>
      </c>
      <c r="AL630" s="0" t="n">
        <f aca="false">SUMPRODUCT('FD inverse'!$A$36:$BH$36,'FD mesh'!$B$84:$BI$84,$E629:$BL629)+'FD inverse'!$A$36*$C630/Setup!$B$17+INDEX('FD inverse'!$A$36:$BH$36,1,'FD mesh'!$B$15+1)*Setup!$B$22</f>
        <v>15.2071003972205</v>
      </c>
      <c r="AM630" s="0" t="n">
        <f aca="false">SUMPRODUCT('FD inverse'!$A$37:$BH$37,'FD mesh'!$B$84:$BI$84,$E629:$BL629)+'FD inverse'!$A$37*$C630/Setup!$B$17+INDEX('FD inverse'!$A$37:$BH$37,1,'FD mesh'!$B$15+1)*Setup!$B$22</f>
        <v>15.1849766358512</v>
      </c>
      <c r="AN630" s="0" t="n">
        <f aca="false">SUMPRODUCT('FD inverse'!$A$38:$BH$38,'FD mesh'!$B$84:$BI$84,$E629:$BL629)+'FD inverse'!$A$38*$C630/Setup!$B$17+INDEX('FD inverse'!$A$38:$BH$38,1,'FD mesh'!$B$15+1)*Setup!$B$22</f>
        <v>15.1628145669678</v>
      </c>
      <c r="AO630" s="0" t="n">
        <f aca="false">SUMPRODUCT('FD inverse'!$A$39:$BH$39,'FD mesh'!$B$84:$BI$84,$E629:$BL629)+'FD inverse'!$A$39*$C630/Setup!$B$17+INDEX('FD inverse'!$A$39:$BH$39,1,'FD mesh'!$B$15+1)*Setup!$B$22</f>
        <v>15.1406220238819</v>
      </c>
      <c r="AP630" s="0" t="n">
        <f aca="false">SUMPRODUCT('FD inverse'!$A$40:$BH$40,'FD mesh'!$B$84:$BI$84,$E629:$BL629)+'FD inverse'!$A$40*$C630/Setup!$B$17+INDEX('FD inverse'!$A$40:$BH$40,1,'FD mesh'!$B$15+1)*Setup!$B$22</f>
        <v>15.1184055059588</v>
      </c>
      <c r="AQ630" s="0" t="n">
        <f aca="false">SUMPRODUCT('FD inverse'!$A$41:$BH$41,'FD mesh'!$B$84:$BI$84,$E629:$BL629)+'FD inverse'!$A$41*$C630/Setup!$B$17+INDEX('FD inverse'!$A$41:$BH$41,1,'FD mesh'!$B$15+1)*Setup!$B$22</f>
        <v>15.0961703494086</v>
      </c>
      <c r="AR630" s="0" t="n">
        <f aca="false">SUMPRODUCT('FD inverse'!$A$42:$BH$42,'FD mesh'!$B$84:$BI$84,$E629:$BL629)+'FD inverse'!$A$42*$C630/Setup!$B$17+INDEX('FD inverse'!$A$42:$BH$42,1,'FD mesh'!$B$15+1)*Setup!$B$22</f>
        <v>15.0739209039459</v>
      </c>
      <c r="AS630" s="0" t="n">
        <f aca="false">SUMPRODUCT('FD inverse'!$A$43:$BH$43,'FD mesh'!$B$84:$BI$84,$E629:$BL629)+'FD inverse'!$A$43*$C630/Setup!$B$17+INDEX('FD inverse'!$A$43:$BH$43,1,'FD mesh'!$B$15+1)*Setup!$B$22</f>
        <v>0</v>
      </c>
      <c r="AT630" s="0" t="n">
        <f aca="false">SUMPRODUCT('FD inverse'!$A$44:$BH$44,'FD mesh'!$B$84:$BI$84,$E629:$BL629)+'FD inverse'!$A$44*$C630/Setup!$B$17+INDEX('FD inverse'!$A$44:$BH$44,1,'FD mesh'!$B$15+1)*Setup!$B$22</f>
        <v>0</v>
      </c>
      <c r="AU630" s="0" t="n">
        <f aca="false">SUMPRODUCT('FD inverse'!$A$45:$BH$45,'FD mesh'!$B$84:$BI$84,$E629:$BL629)+'FD inverse'!$A$45*$C630/Setup!$B$17+INDEX('FD inverse'!$A$45:$BH$45,1,'FD mesh'!$B$15+1)*Setup!$B$22</f>
        <v>0</v>
      </c>
      <c r="AV630" s="0" t="n">
        <f aca="false">SUMPRODUCT('FD inverse'!$A$46:$BH$46,'FD mesh'!$B$84:$BI$84,$E629:$BL629)+'FD inverse'!$A$46*$C630/Setup!$B$17+INDEX('FD inverse'!$A$46:$BH$46,1,'FD mesh'!$B$15+1)*Setup!$B$22</f>
        <v>0</v>
      </c>
      <c r="AW630" s="0" t="n">
        <f aca="false">SUMPRODUCT('FD inverse'!$A$47:$BH$47,'FD mesh'!$B$84:$BI$84,$E629:$BL629)+'FD inverse'!$A$47*$C630/Setup!$B$17+INDEX('FD inverse'!$A$47:$BH$47,1,'FD mesh'!$B$15+1)*Setup!$B$22</f>
        <v>0</v>
      </c>
      <c r="AX630" s="0" t="n">
        <f aca="false">SUMPRODUCT('FD inverse'!$A$48:$BH$48,'FD mesh'!$B$84:$BI$84,$E629:$BL629)+'FD inverse'!$A$48*$C630/Setup!$B$17+INDEX('FD inverse'!$A$48:$BH$48,1,'FD mesh'!$B$15+1)*Setup!$B$22</f>
        <v>0</v>
      </c>
      <c r="AY630" s="0" t="n">
        <f aca="false">SUMPRODUCT('FD inverse'!$A$49:$BH$49,'FD mesh'!$B$84:$BI$84,$E629:$BL629)+'FD inverse'!$A$49*$C630/Setup!$B$17+INDEX('FD inverse'!$A$49:$BH$49,1,'FD mesh'!$B$15+1)*Setup!$B$22</f>
        <v>0</v>
      </c>
      <c r="AZ630" s="0" t="n">
        <f aca="false">SUMPRODUCT('FD inverse'!$A$50:$BH$50,'FD mesh'!$B$84:$BI$84,$E629:$BL629)+'FD inverse'!$A$50*$C630/Setup!$B$17+INDEX('FD inverse'!$A$50:$BH$50,1,'FD mesh'!$B$15+1)*Setup!$B$22</f>
        <v>0</v>
      </c>
      <c r="BA630" s="0" t="n">
        <f aca="false">SUMPRODUCT('FD inverse'!$A$51:$BH$51,'FD mesh'!$B$84:$BI$84,$E629:$BL629)+'FD inverse'!$A$51*$C630/Setup!$B$17+INDEX('FD inverse'!$A$51:$BH$51,1,'FD mesh'!$B$15+1)*Setup!$B$22</f>
        <v>0</v>
      </c>
      <c r="BB630" s="0" t="n">
        <f aca="false">SUMPRODUCT('FD inverse'!$A$52:$BH$52,'FD mesh'!$B$84:$BI$84,$E629:$BL629)+'FD inverse'!$A$52*$C630/Setup!$B$17+INDEX('FD inverse'!$A$52:$BH$52,1,'FD mesh'!$B$15+1)*Setup!$B$22</f>
        <v>0</v>
      </c>
      <c r="BC630" s="0" t="n">
        <f aca="false">SUMPRODUCT('FD inverse'!$A$53:$BH$53,'FD mesh'!$B$84:$BI$84,$E629:$BL629)+'FD inverse'!$A$53*$C630/Setup!$B$17+INDEX('FD inverse'!$A$53:$BH$53,1,'FD mesh'!$B$15+1)*Setup!$B$22</f>
        <v>0</v>
      </c>
      <c r="BD630" s="0" t="n">
        <f aca="false">SUMPRODUCT('FD inverse'!$A$54:$BH$54,'FD mesh'!$B$84:$BI$84,$E629:$BL629)+'FD inverse'!$A$54*$C630/Setup!$B$17+INDEX('FD inverse'!$A$54:$BH$54,1,'FD mesh'!$B$15+1)*Setup!$B$22</f>
        <v>0</v>
      </c>
      <c r="BE630" s="0" t="n">
        <f aca="false">SUMPRODUCT('FD inverse'!$A$55:$BH$55,'FD mesh'!$B$84:$BI$84,$E629:$BL629)+'FD inverse'!$A$55*$C630/Setup!$B$17+INDEX('FD inverse'!$A$55:$BH$55,1,'FD mesh'!$B$15+1)*Setup!$B$22</f>
        <v>0</v>
      </c>
      <c r="BF630" s="0" t="n">
        <f aca="false">SUMPRODUCT('FD inverse'!$A$56:$BH$56,'FD mesh'!$B$84:$BI$84,$E629:$BL629)+'FD inverse'!$A$56*$C630/Setup!$B$17+INDEX('FD inverse'!$A$56:$BH$56,1,'FD mesh'!$B$15+1)*Setup!$B$22</f>
        <v>0</v>
      </c>
      <c r="BG630" s="0" t="n">
        <f aca="false">SUMPRODUCT('FD inverse'!$A$57:$BH$57,'FD mesh'!$B$84:$BI$84,$E629:$BL629)+'FD inverse'!$A$57*$C630/Setup!$B$17+INDEX('FD inverse'!$A$57:$BH$57,1,'FD mesh'!$B$15+1)*Setup!$B$22</f>
        <v>0</v>
      </c>
      <c r="BH630" s="0" t="n">
        <f aca="false">SUMPRODUCT('FD inverse'!$A$58:$BH$58,'FD mesh'!$B$84:$BI$84,$E629:$BL629)+'FD inverse'!$A$58*$C630/Setup!$B$17+INDEX('FD inverse'!$A$58:$BH$58,1,'FD mesh'!$B$15+1)*Setup!$B$22</f>
        <v>0</v>
      </c>
      <c r="BI630" s="0" t="n">
        <f aca="false">SUMPRODUCT('FD inverse'!$A$59:$BH$59,'FD mesh'!$B$84:$BI$84,$E629:$BL629)+'FD inverse'!$A$59*$C630/Setup!$B$17+INDEX('FD inverse'!$A$59:$BH$59,1,'FD mesh'!$B$15+1)*Setup!$B$22</f>
        <v>0</v>
      </c>
      <c r="BJ630" s="0" t="n">
        <f aca="false">SUMPRODUCT('FD inverse'!$A$60:$BH$60,'FD mesh'!$B$84:$BI$84,$E629:$BL629)+'FD inverse'!$A$60*$C630/Setup!$B$17+INDEX('FD inverse'!$A$60:$BH$60,1,'FD mesh'!$B$15+1)*Setup!$B$22</f>
        <v>0</v>
      </c>
      <c r="BK630" s="0" t="n">
        <f aca="false">SUMPRODUCT('FD inverse'!$A$61:$BH$61,'FD mesh'!$B$84:$BI$84,$E629:$BL629)+'FD inverse'!$A$61*$C630/Setup!$B$17+INDEX('FD inverse'!$A$61:$BH$61,1,'FD mesh'!$B$15+1)*Setup!$B$22</f>
        <v>0</v>
      </c>
      <c r="BL630" s="0" t="n">
        <f aca="false">SUMPRODUCT('FD inverse'!$A$62:$BH$62,'FD mesh'!$B$84:$BI$84,$E629:$BL629)+'FD inverse'!$A$62*$C630/Setup!$B$17+INDEX('FD inverse'!$A$62:$BH$62,1,'FD mesh'!$B$15+1)*Setup!$B$22</f>
        <v>0</v>
      </c>
    </row>
    <row r="631" customFormat="false" ht="15" hidden="false" customHeight="false" outlineLevel="0" collapsed="false">
      <c r="A631" s="0" t="n">
        <v>626</v>
      </c>
      <c r="B631" s="0" t="n">
        <f aca="false">A631*Setup!$B$11/3600</f>
        <v>52.1666666666667</v>
      </c>
      <c r="C631" s="0" t="n">
        <f aca="false">Setup!$B$7+Setup!$B$8*COS(2*PI()*(B631-Setup!$B$9)/24)</f>
        <v>20.0038071136726</v>
      </c>
      <c r="D631" s="0" t="n">
        <f aca="false">(C631-E631)/Setup!$B$17</f>
        <v>-8.88930679047411</v>
      </c>
      <c r="E631" s="0" t="n">
        <f aca="false">SUMPRODUCT('FD inverse'!$A$3:$BH$3,'FD mesh'!$B$84:$BI$84,$E630:$BL630)+'FD inverse'!$A$3*$C631/Setup!$B$17+INDEX('FD inverse'!$A$3:$BH$3,1,'FD mesh'!$B$15+1)*Setup!$B$22</f>
        <v>21.1594169964342</v>
      </c>
      <c r="F631" s="0" t="n">
        <f aca="false">SUMPRODUCT('FD inverse'!$A$4:$BH$4,'FD mesh'!$B$84:$BI$84,$E630:$BL630)+'FD inverse'!$A$4*$C631/Setup!$B$17+INDEX('FD inverse'!$A$4:$BH$4,1,'FD mesh'!$B$15+1)*Setup!$B$22</f>
        <v>21.4225047448719</v>
      </c>
      <c r="G631" s="0" t="n">
        <f aca="false">SUMPRODUCT('FD inverse'!$A$5:$BH$5,'FD mesh'!$B$84:$BI$84,$E630:$BL630)+'FD inverse'!$A$5*$C631/Setup!$B$17+INDEX('FD inverse'!$A$5:$BH$5,1,'FD mesh'!$B$15+1)*Setup!$B$22</f>
        <v>21.6817917416934</v>
      </c>
      <c r="H631" s="0" t="n">
        <f aca="false">SUMPRODUCT('FD inverse'!$A$6:$BH$6,'FD mesh'!$B$84:$BI$84,$E630:$BL630)+'FD inverse'!$A$6*$C631/Setup!$B$17+INDEX('FD inverse'!$A$6:$BH$6,1,'FD mesh'!$B$15+1)*Setup!$B$22</f>
        <v>22.5454905824265</v>
      </c>
      <c r="I631" s="0" t="n">
        <f aca="false">SUMPRODUCT('FD inverse'!$A$7:$BH$7,'FD mesh'!$B$84:$BI$84,$E630:$BL630)+'FD inverse'!$A$7*$C631/Setup!$B$17+INDEX('FD inverse'!$A$7:$BH$7,1,'FD mesh'!$B$15+1)*Setup!$B$22</f>
        <v>22.6175387542154</v>
      </c>
      <c r="J631" s="0" t="n">
        <f aca="false">SUMPRODUCT('FD inverse'!$A$8:$BH$8,'FD mesh'!$B$84:$BI$84,$E630:$BL630)+'FD inverse'!$A$8*$C631/Setup!$B$17+INDEX('FD inverse'!$A$8:$BH$8,1,'FD mesh'!$B$15+1)*Setup!$B$22</f>
        <v>22.6806195655279</v>
      </c>
      <c r="K631" s="0" t="n">
        <f aca="false">SUMPRODUCT('FD inverse'!$A$9:$BH$9,'FD mesh'!$B$84:$BI$84,$E630:$BL630)+'FD inverse'!$A$9*$C631/Setup!$B$17+INDEX('FD inverse'!$A$9:$BH$9,1,'FD mesh'!$B$15+1)*Setup!$B$22</f>
        <v>22.734603998268</v>
      </c>
      <c r="L631" s="0" t="n">
        <f aca="false">SUMPRODUCT('FD inverse'!$A$10:$BH$10,'FD mesh'!$B$84:$BI$84,$E630:$BL630)+'FD inverse'!$A$10*$C631/Setup!$B$17+INDEX('FD inverse'!$A$10:$BH$10,1,'FD mesh'!$B$15+1)*Setup!$B$22</f>
        <v>22.7794157838525</v>
      </c>
      <c r="M631" s="0" t="n">
        <f aca="false">SUMPRODUCT('FD inverse'!$A$11:$BH$11,'FD mesh'!$B$84:$BI$84,$E630:$BL630)+'FD inverse'!$A$11*$C631/Setup!$B$17+INDEX('FD inverse'!$A$11:$BH$11,1,'FD mesh'!$B$15+1)*Setup!$B$22</f>
        <v>22.8150182404389</v>
      </c>
      <c r="N631" s="0" t="n">
        <f aca="false">SUMPRODUCT('FD inverse'!$A$12:$BH$12,'FD mesh'!$B$84:$BI$84,$E630:$BL630)+'FD inverse'!$A$12*$C631/Setup!$B$17+INDEX('FD inverse'!$A$12:$BH$12,1,'FD mesh'!$B$15+1)*Setup!$B$22</f>
        <v>22.8414028456064</v>
      </c>
      <c r="O631" s="0" t="n">
        <f aca="false">SUMPRODUCT('FD inverse'!$A$13:$BH$13,'FD mesh'!$B$84:$BI$84,$E630:$BL630)+'FD inverse'!$A$13*$C631/Setup!$B$17+INDEX('FD inverse'!$A$13:$BH$13,1,'FD mesh'!$B$15+1)*Setup!$B$22</f>
        <v>22.8585795510596</v>
      </c>
      <c r="P631" s="0" t="n">
        <f aca="false">SUMPRODUCT('FD inverse'!$A$14:$BH$14,'FD mesh'!$B$84:$BI$84,$E630:$BL630)+'FD inverse'!$A$14*$C631/Setup!$B$17+INDEX('FD inverse'!$A$14:$BH$14,1,'FD mesh'!$B$15+1)*Setup!$B$22</f>
        <v>22.8665688411362</v>
      </c>
      <c r="Q631" s="0" t="n">
        <f aca="false">SUMPRODUCT('FD inverse'!$A$15:$BH$15,'FD mesh'!$B$84:$BI$84,$E630:$BL630)+'FD inverse'!$A$15*$C631/Setup!$B$17+INDEX('FD inverse'!$A$15:$BH$15,1,'FD mesh'!$B$15+1)*Setup!$B$22</f>
        <v>22.8653955337143</v>
      </c>
      <c r="R631" s="0" t="n">
        <f aca="false">SUMPRODUCT('FD inverse'!$A$16:$BH$16,'FD mesh'!$B$84:$BI$84,$E630:$BL630)+'FD inverse'!$A$16*$C631/Setup!$B$17+INDEX('FD inverse'!$A$16:$BH$16,1,'FD mesh'!$B$15+1)*Setup!$B$22</f>
        <v>22.8550843202292</v>
      </c>
      <c r="S631" s="0" t="n">
        <f aca="false">SUMPRODUCT('FD inverse'!$A$17:$BH$17,'FD mesh'!$B$84:$BI$84,$E630:$BL630)+'FD inverse'!$A$17*$C631/Setup!$B$17+INDEX('FD inverse'!$A$17:$BH$17,1,'FD mesh'!$B$15+1)*Setup!$B$22</f>
        <v>22.3727464630898</v>
      </c>
      <c r="T631" s="0" t="n">
        <f aca="false">SUMPRODUCT('FD inverse'!$A$18:$BH$18,'FD mesh'!$B$84:$BI$84,$E630:$BL630)+'FD inverse'!$A$18*$C631/Setup!$B$17+INDEX('FD inverse'!$A$18:$BH$18,1,'FD mesh'!$B$15+1)*Setup!$B$22</f>
        <v>21.8861816594783</v>
      </c>
      <c r="U631" s="0" t="n">
        <f aca="false">SUMPRODUCT('FD inverse'!$A$19:$BH$19,'FD mesh'!$B$84:$BI$84,$E630:$BL630)+'FD inverse'!$A$19*$C631/Setup!$B$17+INDEX('FD inverse'!$A$19:$BH$19,1,'FD mesh'!$B$15+1)*Setup!$B$22</f>
        <v>21.3957082850594</v>
      </c>
      <c r="V631" s="0" t="n">
        <f aca="false">SUMPRODUCT('FD inverse'!$A$20:$BH$20,'FD mesh'!$B$84:$BI$84,$E630:$BL630)+'FD inverse'!$A$20*$C631/Setup!$B$17+INDEX('FD inverse'!$A$20:$BH$20,1,'FD mesh'!$B$15+1)*Setup!$B$22</f>
        <v>20.9016420681257</v>
      </c>
      <c r="W631" s="0" t="n">
        <f aca="false">SUMPRODUCT('FD inverse'!$A$21:$BH$21,'FD mesh'!$B$84:$BI$84,$E630:$BL630)+'FD inverse'!$A$21*$C631/Setup!$B$17+INDEX('FD inverse'!$A$21:$BH$21,1,'FD mesh'!$B$15+1)*Setup!$B$22</f>
        <v>20.4042955287464</v>
      </c>
      <c r="X631" s="0" t="n">
        <f aca="false">SUMPRODUCT('FD inverse'!$A$22:$BH$22,'FD mesh'!$B$84:$BI$84,$E630:$BL630)+'FD inverse'!$A$22*$C631/Setup!$B$17+INDEX('FD inverse'!$A$22:$BH$22,1,'FD mesh'!$B$15+1)*Setup!$B$22</f>
        <v>19.9039775878894</v>
      </c>
      <c r="Y631" s="0" t="n">
        <f aca="false">SUMPRODUCT('FD inverse'!$A$23:$BH$23,'FD mesh'!$B$84:$BI$84,$E630:$BL630)+'FD inverse'!$A$23*$C631/Setup!$B$17+INDEX('FD inverse'!$A$23:$BH$23,1,'FD mesh'!$B$15+1)*Setup!$B$22</f>
        <v>19.4009933319497</v>
      </c>
      <c r="Z631" s="0" t="n">
        <f aca="false">SUMPRODUCT('FD inverse'!$A$24:$BH$24,'FD mesh'!$B$84:$BI$84,$E630:$BL630)+'FD inverse'!$A$24*$C631/Setup!$B$17+INDEX('FD inverse'!$A$24:$BH$24,1,'FD mesh'!$B$15+1)*Setup!$B$22</f>
        <v>18.8956439182591</v>
      </c>
      <c r="AA631" s="0" t="n">
        <f aca="false">SUMPRODUCT('FD inverse'!$A$25:$BH$25,'FD mesh'!$B$84:$BI$84,$E630:$BL630)+'FD inverse'!$A$25*$C631/Setup!$B$17+INDEX('FD inverse'!$A$25:$BH$25,1,'FD mesh'!$B$15+1)*Setup!$B$22</f>
        <v>18.3882266073016</v>
      </c>
      <c r="AB631" s="0" t="n">
        <f aca="false">SUMPRODUCT('FD inverse'!$A$26:$BH$26,'FD mesh'!$B$84:$BI$84,$E630:$BL630)+'FD inverse'!$A$26*$C631/Setup!$B$17+INDEX('FD inverse'!$A$26:$BH$26,1,'FD mesh'!$B$15+1)*Setup!$B$22</f>
        <v>17.8790349075129</v>
      </c>
      <c r="AC631" s="0" t="n">
        <f aca="false">SUMPRODUCT('FD inverse'!$A$27:$BH$27,'FD mesh'!$B$84:$BI$84,$E630:$BL630)+'FD inverse'!$A$27*$C631/Setup!$B$17+INDEX('FD inverse'!$A$27:$BH$27,1,'FD mesh'!$B$15+1)*Setup!$B$22</f>
        <v>17.3683588186957</v>
      </c>
      <c r="AD631" s="0" t="n">
        <f aca="false">SUMPRODUCT('FD inverse'!$A$28:$BH$28,'FD mesh'!$B$84:$BI$84,$E630:$BL630)+'FD inverse'!$A$28*$C631/Setup!$B$17+INDEX('FD inverse'!$A$28:$BH$28,1,'FD mesh'!$B$15+1)*Setup!$B$22</f>
        <v>16.8564851602326</v>
      </c>
      <c r="AE631" s="0" t="n">
        <f aca="false">SUMPRODUCT('FD inverse'!$A$29:$BH$29,'FD mesh'!$B$84:$BI$84,$E630:$BL630)+'FD inverse'!$A$29*$C631/Setup!$B$17+INDEX('FD inverse'!$A$29:$BH$29,1,'FD mesh'!$B$15+1)*Setup!$B$22</f>
        <v>16.3436979704141</v>
      </c>
      <c r="AF631" s="0" t="n">
        <f aca="false">SUMPRODUCT('FD inverse'!$A$30:$BH$30,'FD mesh'!$B$84:$BI$84,$E630:$BL630)+'FD inverse'!$A$30*$C631/Setup!$B$17+INDEX('FD inverse'!$A$30:$BH$30,1,'FD mesh'!$B$15+1)*Setup!$B$22</f>
        <v>15.8302789633279</v>
      </c>
      <c r="AG631" s="0" t="n">
        <f aca="false">SUMPRODUCT('FD inverse'!$A$31:$BH$31,'FD mesh'!$B$84:$BI$84,$E630:$BL630)+'FD inverse'!$A$31*$C631/Setup!$B$17+INDEX('FD inverse'!$A$31:$BH$31,1,'FD mesh'!$B$15+1)*Setup!$B$22</f>
        <v>15.3165080298647</v>
      </c>
      <c r="AH631" s="0" t="n">
        <f aca="false">SUMPRODUCT('FD inverse'!$A$32:$BH$32,'FD mesh'!$B$84:$BI$84,$E630:$BL630)+'FD inverse'!$A$32*$C631/Setup!$B$17+INDEX('FD inverse'!$A$32:$BH$32,1,'FD mesh'!$B$15+1)*Setup!$B$22</f>
        <v>15.2947886090306</v>
      </c>
      <c r="AI631" s="0" t="n">
        <f aca="false">SUMPRODUCT('FD inverse'!$A$33:$BH$33,'FD mesh'!$B$84:$BI$84,$E630:$BL630)+'FD inverse'!$A$33*$C631/Setup!$B$17+INDEX('FD inverse'!$A$33:$BH$33,1,'FD mesh'!$B$15+1)*Setup!$B$22</f>
        <v>15.2729621274595</v>
      </c>
      <c r="AJ631" s="0" t="n">
        <f aca="false">SUMPRODUCT('FD inverse'!$A$34:$BH$34,'FD mesh'!$B$84:$BI$84,$E630:$BL630)+'FD inverse'!$A$34*$C631/Setup!$B$17+INDEX('FD inverse'!$A$34:$BH$34,1,'FD mesh'!$B$15+1)*Setup!$B$22</f>
        <v>15.2510455430574</v>
      </c>
      <c r="AK631" s="0" t="n">
        <f aca="false">SUMPRODUCT('FD inverse'!$A$35:$BH$35,'FD mesh'!$B$84:$BI$84,$E630:$BL630)+'FD inverse'!$A$35*$C631/Setup!$B$17+INDEX('FD inverse'!$A$35:$BH$35,1,'FD mesh'!$B$15+1)*Setup!$B$22</f>
        <v>15.2290537957606</v>
      </c>
      <c r="AL631" s="0" t="n">
        <f aca="false">SUMPRODUCT('FD inverse'!$A$36:$BH$36,'FD mesh'!$B$84:$BI$84,$E630:$BL630)+'FD inverse'!$A$36*$C631/Setup!$B$17+INDEX('FD inverse'!$A$36:$BH$36,1,'FD mesh'!$B$15+1)*Setup!$B$22</f>
        <v>15.206999922556</v>
      </c>
      <c r="AM631" s="0" t="n">
        <f aca="false">SUMPRODUCT('FD inverse'!$A$37:$BH$37,'FD mesh'!$B$84:$BI$84,$E630:$BL630)+'FD inverse'!$A$37*$C631/Setup!$B$17+INDEX('FD inverse'!$A$37:$BH$37,1,'FD mesh'!$B$15+1)*Setup!$B$22</f>
        <v>15.184895186762</v>
      </c>
      <c r="AN631" s="0" t="n">
        <f aca="false">SUMPRODUCT('FD inverse'!$A$38:$BH$38,'FD mesh'!$B$84:$BI$84,$E630:$BL630)+'FD inverse'!$A$38*$C631/Setup!$B$17+INDEX('FD inverse'!$A$38:$BH$38,1,'FD mesh'!$B$15+1)*Setup!$B$22</f>
        <v>15.1627492195632</v>
      </c>
      <c r="AO631" s="0" t="n">
        <f aca="false">SUMPRODUCT('FD inverse'!$A$39:$BH$39,'FD mesh'!$B$84:$BI$84,$E630:$BL630)+'FD inverse'!$A$39*$C631/Setup!$B$17+INDEX('FD inverse'!$A$39:$BH$39,1,'FD mesh'!$B$15+1)*Setup!$B$22</f>
        <v>15.1405701720029</v>
      </c>
      <c r="AP631" s="0" t="n">
        <f aca="false">SUMPRODUCT('FD inverse'!$A$40:$BH$40,'FD mesh'!$B$84:$BI$84,$E630:$BL630)+'FD inverse'!$A$40*$C631/Setup!$B$17+INDEX('FD inverse'!$A$40:$BH$40,1,'FD mesh'!$B$15+1)*Setup!$B$22</f>
        <v>15.1183648758272</v>
      </c>
      <c r="AQ631" s="0" t="n">
        <f aca="false">SUMPRODUCT('FD inverse'!$A$41:$BH$41,'FD mesh'!$B$84:$BI$84,$E630:$BL630)+'FD inverse'!$A$41*$C631/Setup!$B$17+INDEX('FD inverse'!$A$41:$BH$41,1,'FD mesh'!$B$15+1)*Setup!$B$22</f>
        <v>15.0961390117432</v>
      </c>
      <c r="AR631" s="0" t="n">
        <f aca="false">SUMPRODUCT('FD inverse'!$A$42:$BH$42,'FD mesh'!$B$84:$BI$84,$E630:$BL630)+'FD inverse'!$A$42*$C631/Setup!$B$17+INDEX('FD inverse'!$A$42:$BH$42,1,'FD mesh'!$B$15+1)*Setup!$B$22</f>
        <v>15.0738972838111</v>
      </c>
      <c r="AS631" s="0" t="n">
        <f aca="false">SUMPRODUCT('FD inverse'!$A$43:$BH$43,'FD mesh'!$B$84:$BI$84,$E630:$BL630)+'FD inverse'!$A$43*$C631/Setup!$B$17+INDEX('FD inverse'!$A$43:$BH$43,1,'FD mesh'!$B$15+1)*Setup!$B$22</f>
        <v>0</v>
      </c>
      <c r="AT631" s="0" t="n">
        <f aca="false">SUMPRODUCT('FD inverse'!$A$44:$BH$44,'FD mesh'!$B$84:$BI$84,$E630:$BL630)+'FD inverse'!$A$44*$C631/Setup!$B$17+INDEX('FD inverse'!$A$44:$BH$44,1,'FD mesh'!$B$15+1)*Setup!$B$22</f>
        <v>0</v>
      </c>
      <c r="AU631" s="0" t="n">
        <f aca="false">SUMPRODUCT('FD inverse'!$A$45:$BH$45,'FD mesh'!$B$84:$BI$84,$E630:$BL630)+'FD inverse'!$A$45*$C631/Setup!$B$17+INDEX('FD inverse'!$A$45:$BH$45,1,'FD mesh'!$B$15+1)*Setup!$B$22</f>
        <v>0</v>
      </c>
      <c r="AV631" s="0" t="n">
        <f aca="false">SUMPRODUCT('FD inverse'!$A$46:$BH$46,'FD mesh'!$B$84:$BI$84,$E630:$BL630)+'FD inverse'!$A$46*$C631/Setup!$B$17+INDEX('FD inverse'!$A$46:$BH$46,1,'FD mesh'!$B$15+1)*Setup!$B$22</f>
        <v>0</v>
      </c>
      <c r="AW631" s="0" t="n">
        <f aca="false">SUMPRODUCT('FD inverse'!$A$47:$BH$47,'FD mesh'!$B$84:$BI$84,$E630:$BL630)+'FD inverse'!$A$47*$C631/Setup!$B$17+INDEX('FD inverse'!$A$47:$BH$47,1,'FD mesh'!$B$15+1)*Setup!$B$22</f>
        <v>0</v>
      </c>
      <c r="AX631" s="0" t="n">
        <f aca="false">SUMPRODUCT('FD inverse'!$A$48:$BH$48,'FD mesh'!$B$84:$BI$84,$E630:$BL630)+'FD inverse'!$A$48*$C631/Setup!$B$17+INDEX('FD inverse'!$A$48:$BH$48,1,'FD mesh'!$B$15+1)*Setup!$B$22</f>
        <v>0</v>
      </c>
      <c r="AY631" s="0" t="n">
        <f aca="false">SUMPRODUCT('FD inverse'!$A$49:$BH$49,'FD mesh'!$B$84:$BI$84,$E630:$BL630)+'FD inverse'!$A$49*$C631/Setup!$B$17+INDEX('FD inverse'!$A$49:$BH$49,1,'FD mesh'!$B$15+1)*Setup!$B$22</f>
        <v>0</v>
      </c>
      <c r="AZ631" s="0" t="n">
        <f aca="false">SUMPRODUCT('FD inverse'!$A$50:$BH$50,'FD mesh'!$B$84:$BI$84,$E630:$BL630)+'FD inverse'!$A$50*$C631/Setup!$B$17+INDEX('FD inverse'!$A$50:$BH$50,1,'FD mesh'!$B$15+1)*Setup!$B$22</f>
        <v>0</v>
      </c>
      <c r="BA631" s="0" t="n">
        <f aca="false">SUMPRODUCT('FD inverse'!$A$51:$BH$51,'FD mesh'!$B$84:$BI$84,$E630:$BL630)+'FD inverse'!$A$51*$C631/Setup!$B$17+INDEX('FD inverse'!$A$51:$BH$51,1,'FD mesh'!$B$15+1)*Setup!$B$22</f>
        <v>0</v>
      </c>
      <c r="BB631" s="0" t="n">
        <f aca="false">SUMPRODUCT('FD inverse'!$A$52:$BH$52,'FD mesh'!$B$84:$BI$84,$E630:$BL630)+'FD inverse'!$A$52*$C631/Setup!$B$17+INDEX('FD inverse'!$A$52:$BH$52,1,'FD mesh'!$B$15+1)*Setup!$B$22</f>
        <v>0</v>
      </c>
      <c r="BC631" s="0" t="n">
        <f aca="false">SUMPRODUCT('FD inverse'!$A$53:$BH$53,'FD mesh'!$B$84:$BI$84,$E630:$BL630)+'FD inverse'!$A$53*$C631/Setup!$B$17+INDEX('FD inverse'!$A$53:$BH$53,1,'FD mesh'!$B$15+1)*Setup!$B$22</f>
        <v>0</v>
      </c>
      <c r="BD631" s="0" t="n">
        <f aca="false">SUMPRODUCT('FD inverse'!$A$54:$BH$54,'FD mesh'!$B$84:$BI$84,$E630:$BL630)+'FD inverse'!$A$54*$C631/Setup!$B$17+INDEX('FD inverse'!$A$54:$BH$54,1,'FD mesh'!$B$15+1)*Setup!$B$22</f>
        <v>0</v>
      </c>
      <c r="BE631" s="0" t="n">
        <f aca="false">SUMPRODUCT('FD inverse'!$A$55:$BH$55,'FD mesh'!$B$84:$BI$84,$E630:$BL630)+'FD inverse'!$A$55*$C631/Setup!$B$17+INDEX('FD inverse'!$A$55:$BH$55,1,'FD mesh'!$B$15+1)*Setup!$B$22</f>
        <v>0</v>
      </c>
      <c r="BF631" s="0" t="n">
        <f aca="false">SUMPRODUCT('FD inverse'!$A$56:$BH$56,'FD mesh'!$B$84:$BI$84,$E630:$BL630)+'FD inverse'!$A$56*$C631/Setup!$B$17+INDEX('FD inverse'!$A$56:$BH$56,1,'FD mesh'!$B$15+1)*Setup!$B$22</f>
        <v>0</v>
      </c>
      <c r="BG631" s="0" t="n">
        <f aca="false">SUMPRODUCT('FD inverse'!$A$57:$BH$57,'FD mesh'!$B$84:$BI$84,$E630:$BL630)+'FD inverse'!$A$57*$C631/Setup!$B$17+INDEX('FD inverse'!$A$57:$BH$57,1,'FD mesh'!$B$15+1)*Setup!$B$22</f>
        <v>0</v>
      </c>
      <c r="BH631" s="0" t="n">
        <f aca="false">SUMPRODUCT('FD inverse'!$A$58:$BH$58,'FD mesh'!$B$84:$BI$84,$E630:$BL630)+'FD inverse'!$A$58*$C631/Setup!$B$17+INDEX('FD inverse'!$A$58:$BH$58,1,'FD mesh'!$B$15+1)*Setup!$B$22</f>
        <v>0</v>
      </c>
      <c r="BI631" s="0" t="n">
        <f aca="false">SUMPRODUCT('FD inverse'!$A$59:$BH$59,'FD mesh'!$B$84:$BI$84,$E630:$BL630)+'FD inverse'!$A$59*$C631/Setup!$B$17+INDEX('FD inverse'!$A$59:$BH$59,1,'FD mesh'!$B$15+1)*Setup!$B$22</f>
        <v>0</v>
      </c>
      <c r="BJ631" s="0" t="n">
        <f aca="false">SUMPRODUCT('FD inverse'!$A$60:$BH$60,'FD mesh'!$B$84:$BI$84,$E630:$BL630)+'FD inverse'!$A$60*$C631/Setup!$B$17+INDEX('FD inverse'!$A$60:$BH$60,1,'FD mesh'!$B$15+1)*Setup!$B$22</f>
        <v>0</v>
      </c>
      <c r="BK631" s="0" t="n">
        <f aca="false">SUMPRODUCT('FD inverse'!$A$61:$BH$61,'FD mesh'!$B$84:$BI$84,$E630:$BL630)+'FD inverse'!$A$61*$C631/Setup!$B$17+INDEX('FD inverse'!$A$61:$BH$61,1,'FD mesh'!$B$15+1)*Setup!$B$22</f>
        <v>0</v>
      </c>
      <c r="BL631" s="0" t="n">
        <f aca="false">SUMPRODUCT('FD inverse'!$A$62:$BH$62,'FD mesh'!$B$84:$BI$84,$E630:$BL630)+'FD inverse'!$A$62*$C631/Setup!$B$17+INDEX('FD inverse'!$A$62:$BH$62,1,'FD mesh'!$B$15+1)*Setup!$B$22</f>
        <v>0</v>
      </c>
    </row>
    <row r="632" customFormat="false" ht="15" hidden="false" customHeight="false" outlineLevel="0" collapsed="false">
      <c r="A632" s="0" t="n">
        <v>627</v>
      </c>
      <c r="B632" s="0" t="n">
        <f aca="false">A632*Setup!$B$11/3600</f>
        <v>52.25</v>
      </c>
      <c r="C632" s="0" t="n">
        <f aca="false">Setup!$B$7+Setup!$B$8*COS(2*PI()*(B632-Setup!$B$9)/24)</f>
        <v>20.0085643070456</v>
      </c>
      <c r="D632" s="0" t="n">
        <f aca="false">(C632-E632)/Setup!$B$17</f>
        <v>-8.8092970180015</v>
      </c>
      <c r="E632" s="0" t="n">
        <f aca="false">SUMPRODUCT('FD inverse'!$A$3:$BH$3,'FD mesh'!$B$84:$BI$84,$E631:$BL631)+'FD inverse'!$A$3*$C632/Setup!$B$17+INDEX('FD inverse'!$A$3:$BH$3,1,'FD mesh'!$B$15+1)*Setup!$B$22</f>
        <v>21.1537729193858</v>
      </c>
      <c r="F632" s="0" t="n">
        <f aca="false">SUMPRODUCT('FD inverse'!$A$4:$BH$4,'FD mesh'!$B$84:$BI$84,$E631:$BL631)+'FD inverse'!$A$4*$C632/Setup!$B$17+INDEX('FD inverse'!$A$4:$BH$4,1,'FD mesh'!$B$15+1)*Setup!$B$22</f>
        <v>21.4147295351454</v>
      </c>
      <c r="G632" s="0" t="n">
        <f aca="false">SUMPRODUCT('FD inverse'!$A$5:$BH$5,'FD mesh'!$B$84:$BI$84,$E631:$BL631)+'FD inverse'!$A$5*$C632/Setup!$B$17+INDEX('FD inverse'!$A$5:$BH$5,1,'FD mesh'!$B$15+1)*Setup!$B$22</f>
        <v>21.6723114939057</v>
      </c>
      <c r="H632" s="0" t="n">
        <f aca="false">SUMPRODUCT('FD inverse'!$A$6:$BH$6,'FD mesh'!$B$84:$BI$84,$E631:$BL631)+'FD inverse'!$A$6*$C632/Setup!$B$17+INDEX('FD inverse'!$A$6:$BH$6,1,'FD mesh'!$B$15+1)*Setup!$B$22</f>
        <v>22.5308741946617</v>
      </c>
      <c r="I632" s="0" t="n">
        <f aca="false">SUMPRODUCT('FD inverse'!$A$7:$BH$7,'FD mesh'!$B$84:$BI$84,$E631:$BL631)+'FD inverse'!$A$7*$C632/Setup!$B$17+INDEX('FD inverse'!$A$7:$BH$7,1,'FD mesh'!$B$15+1)*Setup!$B$22</f>
        <v>22.6025415759188</v>
      </c>
      <c r="J632" s="0" t="n">
        <f aca="false">SUMPRODUCT('FD inverse'!$A$8:$BH$8,'FD mesh'!$B$84:$BI$84,$E631:$BL631)+'FD inverse'!$A$8*$C632/Setup!$B$17+INDEX('FD inverse'!$A$8:$BH$8,1,'FD mesh'!$B$15+1)*Setup!$B$22</f>
        <v>22.6653610643757</v>
      </c>
      <c r="K632" s="0" t="n">
        <f aca="false">SUMPRODUCT('FD inverse'!$A$9:$BH$9,'FD mesh'!$B$84:$BI$84,$E631:$BL631)+'FD inverse'!$A$9*$C632/Setup!$B$17+INDEX('FD inverse'!$A$9:$BH$9,1,'FD mesh'!$B$15+1)*Setup!$B$22</f>
        <v>22.7191784872561</v>
      </c>
      <c r="L632" s="0" t="n">
        <f aca="false">SUMPRODUCT('FD inverse'!$A$10:$BH$10,'FD mesh'!$B$84:$BI$84,$E631:$BL631)+'FD inverse'!$A$10*$C632/Setup!$B$17+INDEX('FD inverse'!$A$10:$BH$10,1,'FD mesh'!$B$15+1)*Setup!$B$22</f>
        <v>22.7638953136693</v>
      </c>
      <c r="M632" s="0" t="n">
        <f aca="false">SUMPRODUCT('FD inverse'!$A$11:$BH$11,'FD mesh'!$B$84:$BI$84,$E631:$BL631)+'FD inverse'!$A$11*$C632/Setup!$B$17+INDEX('FD inverse'!$A$11:$BH$11,1,'FD mesh'!$B$15+1)*Setup!$B$22</f>
        <v>22.7994555205054</v>
      </c>
      <c r="N632" s="0" t="n">
        <f aca="false">SUMPRODUCT('FD inverse'!$A$12:$BH$12,'FD mesh'!$B$84:$BI$84,$E631:$BL631)+'FD inverse'!$A$12*$C632/Setup!$B$17+INDEX('FD inverse'!$A$12:$BH$12,1,'FD mesh'!$B$15+1)*Setup!$B$22</f>
        <v>22.825834181658</v>
      </c>
      <c r="O632" s="0" t="n">
        <f aca="false">SUMPRODUCT('FD inverse'!$A$13:$BH$13,'FD mesh'!$B$84:$BI$84,$E631:$BL631)+'FD inverse'!$A$13*$C632/Setup!$B$17+INDEX('FD inverse'!$A$13:$BH$13,1,'FD mesh'!$B$15+1)*Setup!$B$22</f>
        <v>22.8430277903337</v>
      </c>
      <c r="P632" s="0" t="n">
        <f aca="false">SUMPRODUCT('FD inverse'!$A$14:$BH$14,'FD mesh'!$B$84:$BI$84,$E631:$BL631)+'FD inverse'!$A$14*$C632/Setup!$B$17+INDEX('FD inverse'!$A$14:$BH$14,1,'FD mesh'!$B$15+1)*Setup!$B$22</f>
        <v>22.8510463189352</v>
      </c>
      <c r="Q632" s="0" t="n">
        <f aca="false">SUMPRODUCT('FD inverse'!$A$15:$BH$15,'FD mesh'!$B$84:$BI$84,$E631:$BL631)+'FD inverse'!$A$15*$C632/Setup!$B$17+INDEX('FD inverse'!$A$15:$BH$15,1,'FD mesh'!$B$15+1)*Setup!$B$22</f>
        <v>22.8499070173295</v>
      </c>
      <c r="R632" s="0" t="n">
        <f aca="false">SUMPRODUCT('FD inverse'!$A$16:$BH$16,'FD mesh'!$B$84:$BI$84,$E631:$BL631)+'FD inverse'!$A$16*$C632/Setup!$B$17+INDEX('FD inverse'!$A$16:$BH$16,1,'FD mesh'!$B$15+1)*Setup!$B$22</f>
        <v>22.8396299479453</v>
      </c>
      <c r="S632" s="0" t="n">
        <f aca="false">SUMPRODUCT('FD inverse'!$A$17:$BH$17,'FD mesh'!$B$84:$BI$84,$E631:$BL631)+'FD inverse'!$A$17*$C632/Setup!$B$17+INDEX('FD inverse'!$A$17:$BH$17,1,'FD mesh'!$B$15+1)*Setup!$B$22</f>
        <v>22.3583689236764</v>
      </c>
      <c r="T632" s="0" t="n">
        <f aca="false">SUMPRODUCT('FD inverse'!$A$18:$BH$18,'FD mesh'!$B$84:$BI$84,$E631:$BL631)+'FD inverse'!$A$18*$C632/Setup!$B$17+INDEX('FD inverse'!$A$18:$BH$18,1,'FD mesh'!$B$15+1)*Setup!$B$22</f>
        <v>21.8728767949515</v>
      </c>
      <c r="U632" s="0" t="n">
        <f aca="false">SUMPRODUCT('FD inverse'!$A$19:$BH$19,'FD mesh'!$B$84:$BI$84,$E631:$BL631)+'FD inverse'!$A$19*$C632/Setup!$B$17+INDEX('FD inverse'!$A$19:$BH$19,1,'FD mesh'!$B$15+1)*Setup!$B$22</f>
        <v>21.3834692346659</v>
      </c>
      <c r="V632" s="0" t="n">
        <f aca="false">SUMPRODUCT('FD inverse'!$A$20:$BH$20,'FD mesh'!$B$84:$BI$84,$E631:$BL631)+'FD inverse'!$A$20*$C632/Setup!$B$17+INDEX('FD inverse'!$A$20:$BH$20,1,'FD mesh'!$B$15+1)*Setup!$B$22</f>
        <v>20.890459896693</v>
      </c>
      <c r="W632" s="0" t="n">
        <f aca="false">SUMPRODUCT('FD inverse'!$A$21:$BH$21,'FD mesh'!$B$84:$BI$84,$E631:$BL631)+'FD inverse'!$A$21*$C632/Setup!$B$17+INDEX('FD inverse'!$A$21:$BH$21,1,'FD mesh'!$B$15+1)*Setup!$B$22</f>
        <v>20.3941598054128</v>
      </c>
      <c r="X632" s="0" t="n">
        <f aca="false">SUMPRODUCT('FD inverse'!$A$22:$BH$22,'FD mesh'!$B$84:$BI$84,$E631:$BL631)+'FD inverse'!$A$22*$C632/Setup!$B$17+INDEX('FD inverse'!$A$22:$BH$22,1,'FD mesh'!$B$15+1)*Setup!$B$22</f>
        <v>19.8948769155516</v>
      </c>
      <c r="Y632" s="0" t="n">
        <f aca="false">SUMPRODUCT('FD inverse'!$A$23:$BH$23,'FD mesh'!$B$84:$BI$84,$E631:$BL631)+'FD inverse'!$A$23*$C632/Setup!$B$17+INDEX('FD inverse'!$A$23:$BH$23,1,'FD mesh'!$B$15+1)*Setup!$B$22</f>
        <v>19.392915827831</v>
      </c>
      <c r="Z632" s="0" t="n">
        <f aca="false">SUMPRODUCT('FD inverse'!$A$24:$BH$24,'FD mesh'!$B$84:$BI$84,$E631:$BL631)+'FD inverse'!$A$24*$C632/Setup!$B$17+INDEX('FD inverse'!$A$24:$BH$24,1,'FD mesh'!$B$15+1)*Setup!$B$22</f>
        <v>18.8885776460412</v>
      </c>
      <c r="AA632" s="0" t="n">
        <f aca="false">SUMPRODUCT('FD inverse'!$A$25:$BH$25,'FD mesh'!$B$84:$BI$84,$E631:$BL631)+'FD inverse'!$A$25*$C632/Setup!$B$17+INDEX('FD inverse'!$A$25:$BH$25,1,'FD mesh'!$B$15+1)*Setup!$B$22</f>
        <v>18.3821599612844</v>
      </c>
      <c r="AB632" s="0" t="n">
        <f aca="false">SUMPRODUCT('FD inverse'!$A$26:$BH$26,'FD mesh'!$B$84:$BI$84,$E631:$BL631)+'FD inverse'!$A$26*$C632/Setup!$B$17+INDEX('FD inverse'!$A$26:$BH$26,1,'FD mesh'!$B$15+1)*Setup!$B$22</f>
        <v>17.8739569492711</v>
      </c>
      <c r="AC632" s="0" t="n">
        <f aca="false">SUMPRODUCT('FD inverse'!$A$27:$BH$27,'FD mesh'!$B$84:$BI$84,$E631:$BL631)+'FD inverse'!$A$27*$C632/Setup!$B$17+INDEX('FD inverse'!$A$27:$BH$27,1,'FD mesh'!$B$15+1)*Setup!$B$22</f>
        <v>17.3642595666896</v>
      </c>
      <c r="AD632" s="0" t="n">
        <f aca="false">SUMPRODUCT('FD inverse'!$A$28:$BH$28,'FD mesh'!$B$84:$BI$84,$E631:$BL631)+'FD inverse'!$A$28*$C632/Setup!$B$17+INDEX('FD inverse'!$A$28:$BH$28,1,'FD mesh'!$B$15+1)*Setup!$B$22</f>
        <v>16.8533558328034</v>
      </c>
      <c r="AE632" s="0" t="n">
        <f aca="false">SUMPRODUCT('FD inverse'!$A$29:$BH$29,'FD mesh'!$B$84:$BI$84,$E631:$BL631)+'FD inverse'!$A$29*$C632/Setup!$B$17+INDEX('FD inverse'!$A$29:$BH$29,1,'FD mesh'!$B$15+1)*Setup!$B$22</f>
        <v>16.3415311825594</v>
      </c>
      <c r="AF632" s="0" t="n">
        <f aca="false">SUMPRODUCT('FD inverse'!$A$30:$BH$30,'FD mesh'!$B$84:$BI$84,$E631:$BL631)+'FD inverse'!$A$30*$C632/Setup!$B$17+INDEX('FD inverse'!$A$30:$BH$30,1,'FD mesh'!$B$15+1)*Setup!$B$22</f>
        <v>15.8290688776039</v>
      </c>
      <c r="AG632" s="0" t="n">
        <f aca="false">SUMPRODUCT('FD inverse'!$A$31:$BH$31,'FD mesh'!$B$84:$BI$84,$E631:$BL631)+'FD inverse'!$A$31*$C632/Setup!$B$17+INDEX('FD inverse'!$A$31:$BH$31,1,'FD mesh'!$B$15+1)*Setup!$B$22</f>
        <v>15.3162504617068</v>
      </c>
      <c r="AH632" s="0" t="n">
        <f aca="false">SUMPRODUCT('FD inverse'!$A$32:$BH$32,'FD mesh'!$B$84:$BI$84,$E631:$BL631)+'FD inverse'!$A$32*$C632/Setup!$B$17+INDEX('FD inverse'!$A$32:$BH$32,1,'FD mesh'!$B$15+1)*Setup!$B$22</f>
        <v>15.2945690103259</v>
      </c>
      <c r="AI632" s="0" t="n">
        <f aca="false">SUMPRODUCT('FD inverse'!$A$33:$BH$33,'FD mesh'!$B$84:$BI$84,$E631:$BL631)+'FD inverse'!$A$33*$C632/Setup!$B$17+INDEX('FD inverse'!$A$33:$BH$33,1,'FD mesh'!$B$15+1)*Setup!$B$22</f>
        <v>15.2727763930225</v>
      </c>
      <c r="AJ632" s="0" t="n">
        <f aca="false">SUMPRODUCT('FD inverse'!$A$34:$BH$34,'FD mesh'!$B$84:$BI$84,$E631:$BL631)+'FD inverse'!$A$34*$C632/Setup!$B$17+INDEX('FD inverse'!$A$34:$BH$34,1,'FD mesh'!$B$15+1)*Setup!$B$22</f>
        <v>15.2508897526691</v>
      </c>
      <c r="AK632" s="0" t="n">
        <f aca="false">SUMPRODUCT('FD inverse'!$A$35:$BH$35,'FD mesh'!$B$84:$BI$84,$E631:$BL631)+'FD inverse'!$A$35*$C632/Setup!$B$17+INDEX('FD inverse'!$A$35:$BH$35,1,'FD mesh'!$B$15+1)*Setup!$B$22</f>
        <v>15.2289242476329</v>
      </c>
      <c r="AL632" s="0" t="n">
        <f aca="false">SUMPRODUCT('FD inverse'!$A$36:$BH$36,'FD mesh'!$B$84:$BI$84,$E631:$BL631)+'FD inverse'!$A$36*$C632/Setup!$B$17+INDEX('FD inverse'!$A$36:$BH$36,1,'FD mesh'!$B$15+1)*Setup!$B$22</f>
        <v>15.2068931623504</v>
      </c>
      <c r="AM632" s="0" t="n">
        <f aca="false">SUMPRODUCT('FD inverse'!$A$37:$BH$37,'FD mesh'!$B$84:$BI$84,$E631:$BL631)+'FD inverse'!$A$37*$C632/Setup!$B$17+INDEX('FD inverse'!$A$37:$BH$37,1,'FD mesh'!$B$15+1)*Setup!$B$22</f>
        <v>15.184808032593</v>
      </c>
      <c r="AN632" s="0" t="n">
        <f aca="false">SUMPRODUCT('FD inverse'!$A$38:$BH$38,'FD mesh'!$B$84:$BI$84,$E631:$BL631)+'FD inverse'!$A$38*$C632/Setup!$B$17+INDEX('FD inverse'!$A$38:$BH$38,1,'FD mesh'!$B$15+1)*Setup!$B$22</f>
        <v>15.1626787833877</v>
      </c>
      <c r="AO632" s="0" t="n">
        <f aca="false">SUMPRODUCT('FD inverse'!$A$39:$BH$39,'FD mesh'!$B$84:$BI$84,$E631:$BL631)+'FD inverse'!$A$39*$C632/Setup!$B$17+INDEX('FD inverse'!$A$39:$BH$39,1,'FD mesh'!$B$15+1)*Setup!$B$22</f>
        <v>15.1405138777681</v>
      </c>
      <c r="AP632" s="0" t="n">
        <f aca="false">SUMPRODUCT('FD inverse'!$A$40:$BH$40,'FD mesh'!$B$84:$BI$84,$E631:$BL631)+'FD inverse'!$A$40*$C632/Setup!$B$17+INDEX('FD inverse'!$A$40:$BH$40,1,'FD mesh'!$B$15+1)*Setup!$B$22</f>
        <v>15.1183204747102</v>
      </c>
      <c r="AQ632" s="0" t="n">
        <f aca="false">SUMPRODUCT('FD inverse'!$A$41:$BH$41,'FD mesh'!$B$84:$BI$84,$E631:$BL631)+'FD inverse'!$A$41*$C632/Setup!$B$17+INDEX('FD inverse'!$A$41:$BH$41,1,'FD mesh'!$B$15+1)*Setup!$B$22</f>
        <v>15.0961045947842</v>
      </c>
      <c r="AR632" s="0" t="n">
        <f aca="false">SUMPRODUCT('FD inverse'!$A$42:$BH$42,'FD mesh'!$B$84:$BI$84,$E631:$BL631)+'FD inverse'!$A$42*$C632/Setup!$B$17+INDEX('FD inverse'!$A$42:$BH$42,1,'FD mesh'!$B$15+1)*Setup!$B$22</f>
        <v>15.0738712922009</v>
      </c>
      <c r="AS632" s="0" t="n">
        <f aca="false">SUMPRODUCT('FD inverse'!$A$43:$BH$43,'FD mesh'!$B$84:$BI$84,$E631:$BL631)+'FD inverse'!$A$43*$C632/Setup!$B$17+INDEX('FD inverse'!$A$43:$BH$43,1,'FD mesh'!$B$15+1)*Setup!$B$22</f>
        <v>0</v>
      </c>
      <c r="AT632" s="0" t="n">
        <f aca="false">SUMPRODUCT('FD inverse'!$A$44:$BH$44,'FD mesh'!$B$84:$BI$84,$E631:$BL631)+'FD inverse'!$A$44*$C632/Setup!$B$17+INDEX('FD inverse'!$A$44:$BH$44,1,'FD mesh'!$B$15+1)*Setup!$B$22</f>
        <v>0</v>
      </c>
      <c r="AU632" s="0" t="n">
        <f aca="false">SUMPRODUCT('FD inverse'!$A$45:$BH$45,'FD mesh'!$B$84:$BI$84,$E631:$BL631)+'FD inverse'!$A$45*$C632/Setup!$B$17+INDEX('FD inverse'!$A$45:$BH$45,1,'FD mesh'!$B$15+1)*Setup!$B$22</f>
        <v>0</v>
      </c>
      <c r="AV632" s="0" t="n">
        <f aca="false">SUMPRODUCT('FD inverse'!$A$46:$BH$46,'FD mesh'!$B$84:$BI$84,$E631:$BL631)+'FD inverse'!$A$46*$C632/Setup!$B$17+INDEX('FD inverse'!$A$46:$BH$46,1,'FD mesh'!$B$15+1)*Setup!$B$22</f>
        <v>0</v>
      </c>
      <c r="AW632" s="0" t="n">
        <f aca="false">SUMPRODUCT('FD inverse'!$A$47:$BH$47,'FD mesh'!$B$84:$BI$84,$E631:$BL631)+'FD inverse'!$A$47*$C632/Setup!$B$17+INDEX('FD inverse'!$A$47:$BH$47,1,'FD mesh'!$B$15+1)*Setup!$B$22</f>
        <v>0</v>
      </c>
      <c r="AX632" s="0" t="n">
        <f aca="false">SUMPRODUCT('FD inverse'!$A$48:$BH$48,'FD mesh'!$B$84:$BI$84,$E631:$BL631)+'FD inverse'!$A$48*$C632/Setup!$B$17+INDEX('FD inverse'!$A$48:$BH$48,1,'FD mesh'!$B$15+1)*Setup!$B$22</f>
        <v>0</v>
      </c>
      <c r="AY632" s="0" t="n">
        <f aca="false">SUMPRODUCT('FD inverse'!$A$49:$BH$49,'FD mesh'!$B$84:$BI$84,$E631:$BL631)+'FD inverse'!$A$49*$C632/Setup!$B$17+INDEX('FD inverse'!$A$49:$BH$49,1,'FD mesh'!$B$15+1)*Setup!$B$22</f>
        <v>0</v>
      </c>
      <c r="AZ632" s="0" t="n">
        <f aca="false">SUMPRODUCT('FD inverse'!$A$50:$BH$50,'FD mesh'!$B$84:$BI$84,$E631:$BL631)+'FD inverse'!$A$50*$C632/Setup!$B$17+INDEX('FD inverse'!$A$50:$BH$50,1,'FD mesh'!$B$15+1)*Setup!$B$22</f>
        <v>0</v>
      </c>
      <c r="BA632" s="0" t="n">
        <f aca="false">SUMPRODUCT('FD inverse'!$A$51:$BH$51,'FD mesh'!$B$84:$BI$84,$E631:$BL631)+'FD inverse'!$A$51*$C632/Setup!$B$17+INDEX('FD inverse'!$A$51:$BH$51,1,'FD mesh'!$B$15+1)*Setup!$B$22</f>
        <v>0</v>
      </c>
      <c r="BB632" s="0" t="n">
        <f aca="false">SUMPRODUCT('FD inverse'!$A$52:$BH$52,'FD mesh'!$B$84:$BI$84,$E631:$BL631)+'FD inverse'!$A$52*$C632/Setup!$B$17+INDEX('FD inverse'!$A$52:$BH$52,1,'FD mesh'!$B$15+1)*Setup!$B$22</f>
        <v>0</v>
      </c>
      <c r="BC632" s="0" t="n">
        <f aca="false">SUMPRODUCT('FD inverse'!$A$53:$BH$53,'FD mesh'!$B$84:$BI$84,$E631:$BL631)+'FD inverse'!$A$53*$C632/Setup!$B$17+INDEX('FD inverse'!$A$53:$BH$53,1,'FD mesh'!$B$15+1)*Setup!$B$22</f>
        <v>0</v>
      </c>
      <c r="BD632" s="0" t="n">
        <f aca="false">SUMPRODUCT('FD inverse'!$A$54:$BH$54,'FD mesh'!$B$84:$BI$84,$E631:$BL631)+'FD inverse'!$A$54*$C632/Setup!$B$17+INDEX('FD inverse'!$A$54:$BH$54,1,'FD mesh'!$B$15+1)*Setup!$B$22</f>
        <v>0</v>
      </c>
      <c r="BE632" s="0" t="n">
        <f aca="false">SUMPRODUCT('FD inverse'!$A$55:$BH$55,'FD mesh'!$B$84:$BI$84,$E631:$BL631)+'FD inverse'!$A$55*$C632/Setup!$B$17+INDEX('FD inverse'!$A$55:$BH$55,1,'FD mesh'!$B$15+1)*Setup!$B$22</f>
        <v>0</v>
      </c>
      <c r="BF632" s="0" t="n">
        <f aca="false">SUMPRODUCT('FD inverse'!$A$56:$BH$56,'FD mesh'!$B$84:$BI$84,$E631:$BL631)+'FD inverse'!$A$56*$C632/Setup!$B$17+INDEX('FD inverse'!$A$56:$BH$56,1,'FD mesh'!$B$15+1)*Setup!$B$22</f>
        <v>0</v>
      </c>
      <c r="BG632" s="0" t="n">
        <f aca="false">SUMPRODUCT('FD inverse'!$A$57:$BH$57,'FD mesh'!$B$84:$BI$84,$E631:$BL631)+'FD inverse'!$A$57*$C632/Setup!$B$17+INDEX('FD inverse'!$A$57:$BH$57,1,'FD mesh'!$B$15+1)*Setup!$B$22</f>
        <v>0</v>
      </c>
      <c r="BH632" s="0" t="n">
        <f aca="false">SUMPRODUCT('FD inverse'!$A$58:$BH$58,'FD mesh'!$B$84:$BI$84,$E631:$BL631)+'FD inverse'!$A$58*$C632/Setup!$B$17+INDEX('FD inverse'!$A$58:$BH$58,1,'FD mesh'!$B$15+1)*Setup!$B$22</f>
        <v>0</v>
      </c>
      <c r="BI632" s="0" t="n">
        <f aca="false">SUMPRODUCT('FD inverse'!$A$59:$BH$59,'FD mesh'!$B$84:$BI$84,$E631:$BL631)+'FD inverse'!$A$59*$C632/Setup!$B$17+INDEX('FD inverse'!$A$59:$BH$59,1,'FD mesh'!$B$15+1)*Setup!$B$22</f>
        <v>0</v>
      </c>
      <c r="BJ632" s="0" t="n">
        <f aca="false">SUMPRODUCT('FD inverse'!$A$60:$BH$60,'FD mesh'!$B$84:$BI$84,$E631:$BL631)+'FD inverse'!$A$60*$C632/Setup!$B$17+INDEX('FD inverse'!$A$60:$BH$60,1,'FD mesh'!$B$15+1)*Setup!$B$22</f>
        <v>0</v>
      </c>
      <c r="BK632" s="0" t="n">
        <f aca="false">SUMPRODUCT('FD inverse'!$A$61:$BH$61,'FD mesh'!$B$84:$BI$84,$E631:$BL631)+'FD inverse'!$A$61*$C632/Setup!$B$17+INDEX('FD inverse'!$A$61:$BH$61,1,'FD mesh'!$B$15+1)*Setup!$B$22</f>
        <v>0</v>
      </c>
      <c r="BL632" s="0" t="n">
        <f aca="false">SUMPRODUCT('FD inverse'!$A$62:$BH$62,'FD mesh'!$B$84:$BI$84,$E631:$BL631)+'FD inverse'!$A$62*$C632/Setup!$B$17+INDEX('FD inverse'!$A$62:$BH$62,1,'FD mesh'!$B$15+1)*Setup!$B$22</f>
        <v>0</v>
      </c>
    </row>
    <row r="633" customFormat="false" ht="15" hidden="false" customHeight="false" outlineLevel="0" collapsed="false">
      <c r="A633" s="0" t="n">
        <v>628</v>
      </c>
      <c r="B633" s="0" t="n">
        <f aca="false">A633*Setup!$B$11/3600</f>
        <v>52.3333333333333</v>
      </c>
      <c r="C633" s="0" t="n">
        <f aca="false">Setup!$B$7+Setup!$B$8*COS(2*PI()*(B633-Setup!$B$9)/24)</f>
        <v>20.015221207633</v>
      </c>
      <c r="D633" s="0" t="n">
        <f aca="false">(C633-E633)/Setup!$B$17</f>
        <v>-8.72356343305016</v>
      </c>
      <c r="E633" s="0" t="n">
        <f aca="false">SUMPRODUCT('FD inverse'!$A$3:$BH$3,'FD mesh'!$B$84:$BI$84,$E632:$BL632)+'FD inverse'!$A$3*$C633/Setup!$B$17+INDEX('FD inverse'!$A$3:$BH$3,1,'FD mesh'!$B$15+1)*Setup!$B$22</f>
        <v>21.1492844539295</v>
      </c>
      <c r="F633" s="0" t="n">
        <f aca="false">SUMPRODUCT('FD inverse'!$A$4:$BH$4,'FD mesh'!$B$84:$BI$84,$E632:$BL632)+'FD inverse'!$A$4*$C633/Setup!$B$17+INDEX('FD inverse'!$A$4:$BH$4,1,'FD mesh'!$B$15+1)*Setup!$B$22</f>
        <v>21.4079402586646</v>
      </c>
      <c r="G633" s="0" t="n">
        <f aca="false">SUMPRODUCT('FD inverse'!$A$5:$BH$5,'FD mesh'!$B$84:$BI$84,$E632:$BL632)+'FD inverse'!$A$5*$C633/Setup!$B$17+INDEX('FD inverse'!$A$5:$BH$5,1,'FD mesh'!$B$15+1)*Setup!$B$22</f>
        <v>21.663649328816</v>
      </c>
      <c r="H633" s="0" t="n">
        <f aca="false">SUMPRODUCT('FD inverse'!$A$6:$BH$6,'FD mesh'!$B$84:$BI$84,$E632:$BL632)+'FD inverse'!$A$6*$C633/Setup!$B$17+INDEX('FD inverse'!$A$6:$BH$6,1,'FD mesh'!$B$15+1)*Setup!$B$22</f>
        <v>22.5165156424801</v>
      </c>
      <c r="I633" s="0" t="n">
        <f aca="false">SUMPRODUCT('FD inverse'!$A$7:$BH$7,'FD mesh'!$B$84:$BI$84,$E632:$BL632)+'FD inverse'!$A$7*$C633/Setup!$B$17+INDEX('FD inverse'!$A$7:$BH$7,1,'FD mesh'!$B$15+1)*Setup!$B$22</f>
        <v>22.5877549763792</v>
      </c>
      <c r="J633" s="0" t="n">
        <f aca="false">SUMPRODUCT('FD inverse'!$A$8:$BH$8,'FD mesh'!$B$84:$BI$84,$E632:$BL632)+'FD inverse'!$A$8*$C633/Setup!$B$17+INDEX('FD inverse'!$A$8:$BH$8,1,'FD mesh'!$B$15+1)*Setup!$B$22</f>
        <v>22.6502706527327</v>
      </c>
      <c r="K633" s="0" t="n">
        <f aca="false">SUMPRODUCT('FD inverse'!$A$9:$BH$9,'FD mesh'!$B$84:$BI$84,$E632:$BL632)+'FD inverse'!$A$9*$C633/Setup!$B$17+INDEX('FD inverse'!$A$9:$BH$9,1,'FD mesh'!$B$15+1)*Setup!$B$22</f>
        <v>22.7038834313616</v>
      </c>
      <c r="L633" s="0" t="n">
        <f aca="false">SUMPRODUCT('FD inverse'!$A$10:$BH$10,'FD mesh'!$B$84:$BI$84,$E632:$BL632)+'FD inverse'!$A$10*$C633/Setup!$B$17+INDEX('FD inverse'!$A$10:$BH$10,1,'FD mesh'!$B$15+1)*Setup!$B$22</f>
        <v>22.7484725781944</v>
      </c>
      <c r="M633" s="0" t="n">
        <f aca="false">SUMPRODUCT('FD inverse'!$A$11:$BH$11,'FD mesh'!$B$84:$BI$84,$E632:$BL632)+'FD inverse'!$A$11*$C633/Setup!$B$17+INDEX('FD inverse'!$A$11:$BH$11,1,'FD mesh'!$B$15+1)*Setup!$B$22</f>
        <v>22.7839627660449</v>
      </c>
      <c r="N633" s="0" t="n">
        <f aca="false">SUMPRODUCT('FD inverse'!$A$12:$BH$12,'FD mesh'!$B$84:$BI$84,$E632:$BL632)+'FD inverse'!$A$12*$C633/Setup!$B$17+INDEX('FD inverse'!$A$12:$BH$12,1,'FD mesh'!$B$15+1)*Setup!$B$22</f>
        <v>22.8103126857772</v>
      </c>
      <c r="O633" s="0" t="n">
        <f aca="false">SUMPRODUCT('FD inverse'!$A$13:$BH$13,'FD mesh'!$B$84:$BI$84,$E632:$BL632)+'FD inverse'!$A$13*$C633/Setup!$B$17+INDEX('FD inverse'!$A$13:$BH$13,1,'FD mesh'!$B$15+1)*Setup!$B$22</f>
        <v>22.8275053808011</v>
      </c>
      <c r="P633" s="0" t="n">
        <f aca="false">SUMPRODUCT('FD inverse'!$A$14:$BH$14,'FD mesh'!$B$84:$BI$84,$E632:$BL632)+'FD inverse'!$A$14*$C633/Setup!$B$17+INDEX('FD inverse'!$A$14:$BH$14,1,'FD mesh'!$B$15+1)*Setup!$B$22</f>
        <v>22.8355403120889</v>
      </c>
      <c r="Q633" s="0" t="n">
        <f aca="false">SUMPRODUCT('FD inverse'!$A$15:$BH$15,'FD mesh'!$B$84:$BI$84,$E632:$BL632)+'FD inverse'!$A$15*$C633/Setup!$B$17+INDEX('FD inverse'!$A$15:$BH$15,1,'FD mesh'!$B$15+1)*Setup!$B$22</f>
        <v>22.8344271567417</v>
      </c>
      <c r="R633" s="0" t="n">
        <f aca="false">SUMPRODUCT('FD inverse'!$A$16:$BH$16,'FD mesh'!$B$84:$BI$84,$E632:$BL632)+'FD inverse'!$A$16*$C633/Setup!$B$17+INDEX('FD inverse'!$A$16:$BH$16,1,'FD mesh'!$B$15+1)*Setup!$B$22</f>
        <v>22.8241813402808</v>
      </c>
      <c r="S633" s="0" t="n">
        <f aca="false">SUMPRODUCT('FD inverse'!$A$17:$BH$17,'FD mesh'!$B$84:$BI$84,$E632:$BL632)+'FD inverse'!$A$17*$C633/Setup!$B$17+INDEX('FD inverse'!$A$17:$BH$17,1,'FD mesh'!$B$15+1)*Setup!$B$22</f>
        <v>22.3439850883256</v>
      </c>
      <c r="T633" s="0" t="n">
        <f aca="false">SUMPRODUCT('FD inverse'!$A$18:$BH$18,'FD mesh'!$B$84:$BI$84,$E632:$BL632)+'FD inverse'!$A$18*$C633/Setup!$B$17+INDEX('FD inverse'!$A$18:$BH$18,1,'FD mesh'!$B$15+1)*Setup!$B$22</f>
        <v>21.8595558791099</v>
      </c>
      <c r="U633" s="0" t="n">
        <f aca="false">SUMPRODUCT('FD inverse'!$A$19:$BH$19,'FD mesh'!$B$84:$BI$84,$E632:$BL632)+'FD inverse'!$A$19*$C633/Setup!$B$17+INDEX('FD inverse'!$A$19:$BH$19,1,'FD mesh'!$B$15+1)*Setup!$B$22</f>
        <v>21.3712065146609</v>
      </c>
      <c r="V633" s="0" t="n">
        <f aca="false">SUMPRODUCT('FD inverse'!$A$20:$BH$20,'FD mesh'!$B$84:$BI$84,$E632:$BL632)+'FD inverse'!$A$20*$C633/Setup!$B$17+INDEX('FD inverse'!$A$20:$BH$20,1,'FD mesh'!$B$15+1)*Setup!$B$22</f>
        <v>20.8792484068962</v>
      </c>
      <c r="W633" s="0" t="n">
        <f aca="false">SUMPRODUCT('FD inverse'!$A$21:$BH$21,'FD mesh'!$B$84:$BI$84,$E632:$BL632)+'FD inverse'!$A$21*$C633/Setup!$B$17+INDEX('FD inverse'!$A$21:$BH$21,1,'FD mesh'!$B$15+1)*Setup!$B$22</f>
        <v>20.3839909178484</v>
      </c>
      <c r="X633" s="0" t="n">
        <f aca="false">SUMPRODUCT('FD inverse'!$A$22:$BH$22,'FD mesh'!$B$84:$BI$84,$E632:$BL632)+'FD inverse'!$A$22*$C633/Setup!$B$17+INDEX('FD inverse'!$A$22:$BH$22,1,'FD mesh'!$B$15+1)*Setup!$B$22</f>
        <v>19.8857408704602</v>
      </c>
      <c r="Y633" s="0" t="n">
        <f aca="false">SUMPRODUCT('FD inverse'!$A$23:$BH$23,'FD mesh'!$B$84:$BI$84,$E632:$BL632)+'FD inverse'!$A$23*$C633/Setup!$B$17+INDEX('FD inverse'!$A$23:$BH$23,1,'FD mesh'!$B$15+1)*Setup!$B$22</f>
        <v>19.3848022155165</v>
      </c>
      <c r="Z633" s="0" t="n">
        <f aca="false">SUMPRODUCT('FD inverse'!$A$24:$BH$24,'FD mesh'!$B$84:$BI$84,$E632:$BL632)+'FD inverse'!$A$24*$C633/Setup!$B$17+INDEX('FD inverse'!$A$24:$BH$24,1,'FD mesh'!$B$15+1)*Setup!$B$22</f>
        <v>18.8814758403775</v>
      </c>
      <c r="AA633" s="0" t="n">
        <f aca="false">SUMPRODUCT('FD inverse'!$A$25:$BH$25,'FD mesh'!$B$84:$BI$84,$E632:$BL632)+'FD inverse'!$A$25*$C633/Setup!$B$17+INDEX('FD inverse'!$A$25:$BH$25,1,'FD mesh'!$B$15+1)*Setup!$B$22</f>
        <v>18.3760595052859</v>
      </c>
      <c r="AB633" s="0" t="n">
        <f aca="false">SUMPRODUCT('FD inverse'!$A$26:$BH$26,'FD mesh'!$B$84:$BI$84,$E632:$BL632)+'FD inverse'!$A$26*$C633/Setup!$B$17+INDEX('FD inverse'!$A$26:$BH$26,1,'FD mesh'!$B$15+1)*Setup!$B$22</f>
        <v>17.8688478931434</v>
      </c>
      <c r="AC633" s="0" t="n">
        <f aca="false">SUMPRODUCT('FD inverse'!$A$27:$BH$27,'FD mesh'!$B$84:$BI$84,$E632:$BL632)+'FD inverse'!$A$27*$C633/Setup!$B$17+INDEX('FD inverse'!$A$27:$BH$27,1,'FD mesh'!$B$15+1)*Setup!$B$22</f>
        <v>17.360132758769</v>
      </c>
      <c r="AD633" s="0" t="n">
        <f aca="false">SUMPRODUCT('FD inverse'!$A$28:$BH$28,'FD mesh'!$B$84:$BI$84,$E632:$BL632)+'FD inverse'!$A$28*$C633/Setup!$B$17+INDEX('FD inverse'!$A$28:$BH$28,1,'FD mesh'!$B$15+1)*Setup!$B$22</f>
        <v>16.850203163778</v>
      </c>
      <c r="AE633" s="0" t="n">
        <f aca="false">SUMPRODUCT('FD inverse'!$A$29:$BH$29,'FD mesh'!$B$84:$BI$84,$E632:$BL632)+'FD inverse'!$A$29*$C633/Setup!$B$17+INDEX('FD inverse'!$A$29:$BH$29,1,'FD mesh'!$B$15+1)*Setup!$B$22</f>
        <v>16.3393457833309</v>
      </c>
      <c r="AF633" s="0" t="n">
        <f aca="false">SUMPRODUCT('FD inverse'!$A$30:$BH$30,'FD mesh'!$B$84:$BI$84,$E632:$BL632)+'FD inverse'!$A$30*$C633/Setup!$B$17+INDEX('FD inverse'!$A$30:$BH$30,1,'FD mesh'!$B$15+1)*Setup!$B$22</f>
        <v>15.8278452711109</v>
      </c>
      <c r="AG633" s="0" t="n">
        <f aca="false">SUMPRODUCT('FD inverse'!$A$31:$BH$31,'FD mesh'!$B$84:$BI$84,$E632:$BL632)+'FD inverse'!$A$31*$C633/Setup!$B$17+INDEX('FD inverse'!$A$31:$BH$31,1,'FD mesh'!$B$15+1)*Setup!$B$22</f>
        <v>15.3159846689802</v>
      </c>
      <c r="AH633" s="0" t="n">
        <f aca="false">SUMPRODUCT('FD inverse'!$A$32:$BH$32,'FD mesh'!$B$84:$BI$84,$E632:$BL632)+'FD inverse'!$A$32*$C633/Setup!$B$17+INDEX('FD inverse'!$A$32:$BH$32,1,'FD mesh'!$B$15+1)*Setup!$B$22</f>
        <v>15.2943414555212</v>
      </c>
      <c r="AI633" s="0" t="n">
        <f aca="false">SUMPRODUCT('FD inverse'!$A$33:$BH$33,'FD mesh'!$B$84:$BI$84,$E632:$BL632)+'FD inverse'!$A$33*$C633/Setup!$B$17+INDEX('FD inverse'!$A$33:$BH$33,1,'FD mesh'!$B$15+1)*Setup!$B$22</f>
        <v>15.2725830485787</v>
      </c>
      <c r="AJ633" s="0" t="n">
        <f aca="false">SUMPRODUCT('FD inverse'!$A$34:$BH$34,'FD mesh'!$B$84:$BI$84,$E632:$BL632)+'FD inverse'!$A$34*$C633/Setup!$B$17+INDEX('FD inverse'!$A$34:$BH$34,1,'FD mesh'!$B$15+1)*Setup!$B$22</f>
        <v>15.2507267662256</v>
      </c>
      <c r="AK633" s="0" t="n">
        <f aca="false">SUMPRODUCT('FD inverse'!$A$35:$BH$35,'FD mesh'!$B$84:$BI$84,$E632:$BL632)+'FD inverse'!$A$35*$C633/Setup!$B$17+INDEX('FD inverse'!$A$35:$BH$35,1,'FD mesh'!$B$15+1)*Setup!$B$22</f>
        <v>15.2287879763805</v>
      </c>
      <c r="AL633" s="0" t="n">
        <f aca="false">SUMPRODUCT('FD inverse'!$A$36:$BH$36,'FD mesh'!$B$84:$BI$84,$E632:$BL632)+'FD inverse'!$A$36*$C633/Setup!$B$17+INDEX('FD inverse'!$A$36:$BH$36,1,'FD mesh'!$B$15+1)*Setup!$B$22</f>
        <v>15.2067802028889</v>
      </c>
      <c r="AM633" s="0" t="n">
        <f aca="false">SUMPRODUCT('FD inverse'!$A$37:$BH$37,'FD mesh'!$B$84:$BI$84,$E632:$BL632)+'FD inverse'!$A$37*$C633/Setup!$B$17+INDEX('FD inverse'!$A$37:$BH$37,1,'FD mesh'!$B$15+1)*Setup!$B$22</f>
        <v>15.1847152467159</v>
      </c>
      <c r="AN633" s="0" t="n">
        <f aca="false">SUMPRODUCT('FD inverse'!$A$38:$BH$38,'FD mesh'!$B$84:$BI$84,$E632:$BL632)+'FD inverse'!$A$38*$C633/Setup!$B$17+INDEX('FD inverse'!$A$38:$BH$38,1,'FD mesh'!$B$15+1)*Setup!$B$22</f>
        <v>15.1626033201949</v>
      </c>
      <c r="AO633" s="0" t="n">
        <f aca="false">SUMPRODUCT('FD inverse'!$A$39:$BH$39,'FD mesh'!$B$84:$BI$84,$E632:$BL632)+'FD inverse'!$A$39*$C633/Setup!$B$17+INDEX('FD inverse'!$A$39:$BH$39,1,'FD mesh'!$B$15+1)*Setup!$B$22</f>
        <v>15.1404531924676</v>
      </c>
      <c r="AP633" s="0" t="n">
        <f aca="false">SUMPRODUCT('FD inverse'!$A$40:$BH$40,'FD mesh'!$B$84:$BI$84,$E632:$BL632)+'FD inverse'!$A$40*$C633/Setup!$B$17+INDEX('FD inverse'!$A$40:$BH$40,1,'FD mesh'!$B$15+1)*Setup!$B$22</f>
        <v>15.1182723444434</v>
      </c>
      <c r="AQ633" s="0" t="n">
        <f aca="false">SUMPRODUCT('FD inverse'!$A$41:$BH$41,'FD mesh'!$B$84:$BI$84,$E632:$BL632)+'FD inverse'!$A$41*$C633/Setup!$B$17+INDEX('FD inverse'!$A$41:$BH$41,1,'FD mesh'!$B$15+1)*Setup!$B$22</f>
        <v>15.0960671317696</v>
      </c>
      <c r="AR633" s="0" t="n">
        <f aca="false">SUMPRODUCT('FD inverse'!$A$42:$BH$42,'FD mesh'!$B$84:$BI$84,$E632:$BL632)+'FD inverse'!$A$42*$C633/Setup!$B$17+INDEX('FD inverse'!$A$42:$BH$42,1,'FD mesh'!$B$15+1)*Setup!$B$22</f>
        <v>15.073842954455</v>
      </c>
      <c r="AS633" s="0" t="n">
        <f aca="false">SUMPRODUCT('FD inverse'!$A$43:$BH$43,'FD mesh'!$B$84:$BI$84,$E632:$BL632)+'FD inverse'!$A$43*$C633/Setup!$B$17+INDEX('FD inverse'!$A$43:$BH$43,1,'FD mesh'!$B$15+1)*Setup!$B$22</f>
        <v>0</v>
      </c>
      <c r="AT633" s="0" t="n">
        <f aca="false">SUMPRODUCT('FD inverse'!$A$44:$BH$44,'FD mesh'!$B$84:$BI$84,$E632:$BL632)+'FD inverse'!$A$44*$C633/Setup!$B$17+INDEX('FD inverse'!$A$44:$BH$44,1,'FD mesh'!$B$15+1)*Setup!$B$22</f>
        <v>0</v>
      </c>
      <c r="AU633" s="0" t="n">
        <f aca="false">SUMPRODUCT('FD inverse'!$A$45:$BH$45,'FD mesh'!$B$84:$BI$84,$E632:$BL632)+'FD inverse'!$A$45*$C633/Setup!$B$17+INDEX('FD inverse'!$A$45:$BH$45,1,'FD mesh'!$B$15+1)*Setup!$B$22</f>
        <v>0</v>
      </c>
      <c r="AV633" s="0" t="n">
        <f aca="false">SUMPRODUCT('FD inverse'!$A$46:$BH$46,'FD mesh'!$B$84:$BI$84,$E632:$BL632)+'FD inverse'!$A$46*$C633/Setup!$B$17+INDEX('FD inverse'!$A$46:$BH$46,1,'FD mesh'!$B$15+1)*Setup!$B$22</f>
        <v>0</v>
      </c>
      <c r="AW633" s="0" t="n">
        <f aca="false">SUMPRODUCT('FD inverse'!$A$47:$BH$47,'FD mesh'!$B$84:$BI$84,$E632:$BL632)+'FD inverse'!$A$47*$C633/Setup!$B$17+INDEX('FD inverse'!$A$47:$BH$47,1,'FD mesh'!$B$15+1)*Setup!$B$22</f>
        <v>0</v>
      </c>
      <c r="AX633" s="0" t="n">
        <f aca="false">SUMPRODUCT('FD inverse'!$A$48:$BH$48,'FD mesh'!$B$84:$BI$84,$E632:$BL632)+'FD inverse'!$A$48*$C633/Setup!$B$17+INDEX('FD inverse'!$A$48:$BH$48,1,'FD mesh'!$B$15+1)*Setup!$B$22</f>
        <v>0</v>
      </c>
      <c r="AY633" s="0" t="n">
        <f aca="false">SUMPRODUCT('FD inverse'!$A$49:$BH$49,'FD mesh'!$B$84:$BI$84,$E632:$BL632)+'FD inverse'!$A$49*$C633/Setup!$B$17+INDEX('FD inverse'!$A$49:$BH$49,1,'FD mesh'!$B$15+1)*Setup!$B$22</f>
        <v>0</v>
      </c>
      <c r="AZ633" s="0" t="n">
        <f aca="false">SUMPRODUCT('FD inverse'!$A$50:$BH$50,'FD mesh'!$B$84:$BI$84,$E632:$BL632)+'FD inverse'!$A$50*$C633/Setup!$B$17+INDEX('FD inverse'!$A$50:$BH$50,1,'FD mesh'!$B$15+1)*Setup!$B$22</f>
        <v>0</v>
      </c>
      <c r="BA633" s="0" t="n">
        <f aca="false">SUMPRODUCT('FD inverse'!$A$51:$BH$51,'FD mesh'!$B$84:$BI$84,$E632:$BL632)+'FD inverse'!$A$51*$C633/Setup!$B$17+INDEX('FD inverse'!$A$51:$BH$51,1,'FD mesh'!$B$15+1)*Setup!$B$22</f>
        <v>0</v>
      </c>
      <c r="BB633" s="0" t="n">
        <f aca="false">SUMPRODUCT('FD inverse'!$A$52:$BH$52,'FD mesh'!$B$84:$BI$84,$E632:$BL632)+'FD inverse'!$A$52*$C633/Setup!$B$17+INDEX('FD inverse'!$A$52:$BH$52,1,'FD mesh'!$B$15+1)*Setup!$B$22</f>
        <v>0</v>
      </c>
      <c r="BC633" s="0" t="n">
        <f aca="false">SUMPRODUCT('FD inverse'!$A$53:$BH$53,'FD mesh'!$B$84:$BI$84,$E632:$BL632)+'FD inverse'!$A$53*$C633/Setup!$B$17+INDEX('FD inverse'!$A$53:$BH$53,1,'FD mesh'!$B$15+1)*Setup!$B$22</f>
        <v>0</v>
      </c>
      <c r="BD633" s="0" t="n">
        <f aca="false">SUMPRODUCT('FD inverse'!$A$54:$BH$54,'FD mesh'!$B$84:$BI$84,$E632:$BL632)+'FD inverse'!$A$54*$C633/Setup!$B$17+INDEX('FD inverse'!$A$54:$BH$54,1,'FD mesh'!$B$15+1)*Setup!$B$22</f>
        <v>0</v>
      </c>
      <c r="BE633" s="0" t="n">
        <f aca="false">SUMPRODUCT('FD inverse'!$A$55:$BH$55,'FD mesh'!$B$84:$BI$84,$E632:$BL632)+'FD inverse'!$A$55*$C633/Setup!$B$17+INDEX('FD inverse'!$A$55:$BH$55,1,'FD mesh'!$B$15+1)*Setup!$B$22</f>
        <v>0</v>
      </c>
      <c r="BF633" s="0" t="n">
        <f aca="false">SUMPRODUCT('FD inverse'!$A$56:$BH$56,'FD mesh'!$B$84:$BI$84,$E632:$BL632)+'FD inverse'!$A$56*$C633/Setup!$B$17+INDEX('FD inverse'!$A$56:$BH$56,1,'FD mesh'!$B$15+1)*Setup!$B$22</f>
        <v>0</v>
      </c>
      <c r="BG633" s="0" t="n">
        <f aca="false">SUMPRODUCT('FD inverse'!$A$57:$BH$57,'FD mesh'!$B$84:$BI$84,$E632:$BL632)+'FD inverse'!$A$57*$C633/Setup!$B$17+INDEX('FD inverse'!$A$57:$BH$57,1,'FD mesh'!$B$15+1)*Setup!$B$22</f>
        <v>0</v>
      </c>
      <c r="BH633" s="0" t="n">
        <f aca="false">SUMPRODUCT('FD inverse'!$A$58:$BH$58,'FD mesh'!$B$84:$BI$84,$E632:$BL632)+'FD inverse'!$A$58*$C633/Setup!$B$17+INDEX('FD inverse'!$A$58:$BH$58,1,'FD mesh'!$B$15+1)*Setup!$B$22</f>
        <v>0</v>
      </c>
      <c r="BI633" s="0" t="n">
        <f aca="false">SUMPRODUCT('FD inverse'!$A$59:$BH$59,'FD mesh'!$B$84:$BI$84,$E632:$BL632)+'FD inverse'!$A$59*$C633/Setup!$B$17+INDEX('FD inverse'!$A$59:$BH$59,1,'FD mesh'!$B$15+1)*Setup!$B$22</f>
        <v>0</v>
      </c>
      <c r="BJ633" s="0" t="n">
        <f aca="false">SUMPRODUCT('FD inverse'!$A$60:$BH$60,'FD mesh'!$B$84:$BI$84,$E632:$BL632)+'FD inverse'!$A$60*$C633/Setup!$B$17+INDEX('FD inverse'!$A$60:$BH$60,1,'FD mesh'!$B$15+1)*Setup!$B$22</f>
        <v>0</v>
      </c>
      <c r="BK633" s="0" t="n">
        <f aca="false">SUMPRODUCT('FD inverse'!$A$61:$BH$61,'FD mesh'!$B$84:$BI$84,$E632:$BL632)+'FD inverse'!$A$61*$C633/Setup!$B$17+INDEX('FD inverse'!$A$61:$BH$61,1,'FD mesh'!$B$15+1)*Setup!$B$22</f>
        <v>0</v>
      </c>
      <c r="BL633" s="0" t="n">
        <f aca="false">SUMPRODUCT('FD inverse'!$A$62:$BH$62,'FD mesh'!$B$84:$BI$84,$E632:$BL632)+'FD inverse'!$A$62*$C633/Setup!$B$17+INDEX('FD inverse'!$A$62:$BH$62,1,'FD mesh'!$B$15+1)*Setup!$B$22</f>
        <v>0</v>
      </c>
    </row>
    <row r="634" customFormat="false" ht="15" hidden="false" customHeight="false" outlineLevel="0" collapsed="false">
      <c r="A634" s="0" t="n">
        <v>629</v>
      </c>
      <c r="B634" s="0" t="n">
        <f aca="false">A634*Setup!$B$11/3600</f>
        <v>52.4166666666667</v>
      </c>
      <c r="C634" s="0" t="n">
        <f aca="false">Setup!$B$7+Setup!$B$8*COS(2*PI()*(B634-Setup!$B$9)/24)</f>
        <v>20.0237746471107</v>
      </c>
      <c r="D634" s="0" t="n">
        <f aca="false">(C634-E634)/Setup!$B$17</f>
        <v>-8.63215002362438</v>
      </c>
      <c r="E634" s="0" t="n">
        <f aca="false">SUMPRODUCT('FD inverse'!$A$3:$BH$3,'FD mesh'!$B$84:$BI$84,$E633:$BL633)+'FD inverse'!$A$3*$C634/Setup!$B$17+INDEX('FD inverse'!$A$3:$BH$3,1,'FD mesh'!$B$15+1)*Setup!$B$22</f>
        <v>21.1459541501819</v>
      </c>
      <c r="F634" s="0" t="n">
        <f aca="false">SUMPRODUCT('FD inverse'!$A$4:$BH$4,'FD mesh'!$B$84:$BI$84,$E633:$BL633)+'FD inverse'!$A$4*$C634/Setup!$B$17+INDEX('FD inverse'!$A$4:$BH$4,1,'FD mesh'!$B$15+1)*Setup!$B$22</f>
        <v>21.402140654908</v>
      </c>
      <c r="G634" s="0" t="n">
        <f aca="false">SUMPRODUCT('FD inverse'!$A$5:$BH$5,'FD mesh'!$B$84:$BI$84,$E633:$BL633)+'FD inverse'!$A$5*$C634/Setup!$B$17+INDEX('FD inverse'!$A$5:$BH$5,1,'FD mesh'!$B$15+1)*Setup!$B$22</f>
        <v>21.6558099705037</v>
      </c>
      <c r="H634" s="0" t="n">
        <f aca="false">SUMPRODUCT('FD inverse'!$A$6:$BH$6,'FD mesh'!$B$84:$BI$84,$E633:$BL633)+'FD inverse'!$A$6*$C634/Setup!$B$17+INDEX('FD inverse'!$A$6:$BH$6,1,'FD mesh'!$B$15+1)*Setup!$B$22</f>
        <v>22.5024226721357</v>
      </c>
      <c r="I634" s="0" t="n">
        <f aca="false">SUMPRODUCT('FD inverse'!$A$7:$BH$7,'FD mesh'!$B$84:$BI$84,$E633:$BL633)+'FD inverse'!$A$7*$C634/Setup!$B$17+INDEX('FD inverse'!$A$7:$BH$7,1,'FD mesh'!$B$15+1)*Setup!$B$22</f>
        <v>22.5731869317655</v>
      </c>
      <c r="J634" s="0" t="n">
        <f aca="false">SUMPRODUCT('FD inverse'!$A$8:$BH$8,'FD mesh'!$B$84:$BI$84,$E633:$BL633)+'FD inverse'!$A$8*$C634/Setup!$B$17+INDEX('FD inverse'!$A$8:$BH$8,1,'FD mesh'!$B$15+1)*Setup!$B$22</f>
        <v>22.6353564748092</v>
      </c>
      <c r="K634" s="0" t="n">
        <f aca="false">SUMPRODUCT('FD inverse'!$A$9:$BH$9,'FD mesh'!$B$84:$BI$84,$E633:$BL633)+'FD inverse'!$A$9*$C634/Setup!$B$17+INDEX('FD inverse'!$A$9:$BH$9,1,'FD mesh'!$B$15+1)*Setup!$B$22</f>
        <v>22.6887270928242</v>
      </c>
      <c r="L634" s="0" t="n">
        <f aca="false">SUMPRODUCT('FD inverse'!$A$10:$BH$10,'FD mesh'!$B$84:$BI$84,$E633:$BL633)+'FD inverse'!$A$10*$C634/Setup!$B$17+INDEX('FD inverse'!$A$10:$BH$10,1,'FD mesh'!$B$15+1)*Setup!$B$22</f>
        <v>22.7331559181917</v>
      </c>
      <c r="M634" s="0" t="n">
        <f aca="false">SUMPRODUCT('FD inverse'!$A$11:$BH$11,'FD mesh'!$B$84:$BI$84,$E633:$BL633)+'FD inverse'!$A$11*$C634/Setup!$B$17+INDEX('FD inverse'!$A$11:$BH$11,1,'FD mesh'!$B$15+1)*Setup!$B$22</f>
        <v>22.7685483659766</v>
      </c>
      <c r="N634" s="0" t="n">
        <f aca="false">SUMPRODUCT('FD inverse'!$A$12:$BH$12,'FD mesh'!$B$84:$BI$84,$E633:$BL633)+'FD inverse'!$A$12*$C634/Setup!$B$17+INDEX('FD inverse'!$A$12:$BH$12,1,'FD mesh'!$B$15+1)*Setup!$B$22</f>
        <v>22.7948467724231</v>
      </c>
      <c r="O634" s="0" t="n">
        <f aca="false">SUMPRODUCT('FD inverse'!$A$13:$BH$13,'FD mesh'!$B$84:$BI$84,$E633:$BL633)+'FD inverse'!$A$13*$C634/Setup!$B$17+INDEX('FD inverse'!$A$13:$BH$13,1,'FD mesh'!$B$15+1)*Setup!$B$22</f>
        <v>22.8120207462124</v>
      </c>
      <c r="P634" s="0" t="n">
        <f aca="false">SUMPRODUCT('FD inverse'!$A$14:$BH$14,'FD mesh'!$B$84:$BI$84,$E633:$BL633)+'FD inverse'!$A$14*$C634/Setup!$B$17+INDEX('FD inverse'!$A$14:$BH$14,1,'FD mesh'!$B$15+1)*Setup!$B$22</f>
        <v>22.8200592423683</v>
      </c>
      <c r="Q634" s="0" t="n">
        <f aca="false">SUMPRODUCT('FD inverse'!$A$15:$BH$15,'FD mesh'!$B$84:$BI$84,$E633:$BL633)+'FD inverse'!$A$15*$C634/Setup!$B$17+INDEX('FD inverse'!$A$15:$BH$15,1,'FD mesh'!$B$15+1)*Setup!$B$22</f>
        <v>22.8189643640577</v>
      </c>
      <c r="R634" s="0" t="n">
        <f aca="false">SUMPRODUCT('FD inverse'!$A$16:$BH$16,'FD mesh'!$B$84:$BI$84,$E633:$BL633)+'FD inverse'!$A$16*$C634/Setup!$B$17+INDEX('FD inverse'!$A$16:$BH$16,1,'FD mesh'!$B$15+1)*Setup!$B$22</f>
        <v>22.8087468941932</v>
      </c>
      <c r="S634" s="0" t="n">
        <f aca="false">SUMPRODUCT('FD inverse'!$A$17:$BH$17,'FD mesh'!$B$84:$BI$84,$E633:$BL633)+'FD inverse'!$A$17*$C634/Setup!$B$17+INDEX('FD inverse'!$A$17:$BH$17,1,'FD mesh'!$B$15+1)*Setup!$B$22</f>
        <v>22.3296027882834</v>
      </c>
      <c r="T634" s="0" t="n">
        <f aca="false">SUMPRODUCT('FD inverse'!$A$18:$BH$18,'FD mesh'!$B$84:$BI$84,$E633:$BL633)+'FD inverse'!$A$18*$C634/Setup!$B$17+INDEX('FD inverse'!$A$18:$BH$18,1,'FD mesh'!$B$15+1)*Setup!$B$22</f>
        <v>21.8462261769327</v>
      </c>
      <c r="U634" s="0" t="n">
        <f aca="false">SUMPRODUCT('FD inverse'!$A$19:$BH$19,'FD mesh'!$B$84:$BI$84,$E633:$BL633)+'FD inverse'!$A$19*$C634/Setup!$B$17+INDEX('FD inverse'!$A$19:$BH$19,1,'FD mesh'!$B$15+1)*Setup!$B$22</f>
        <v>21.3589268246555</v>
      </c>
      <c r="V634" s="0" t="n">
        <f aca="false">SUMPRODUCT('FD inverse'!$A$20:$BH$20,'FD mesh'!$B$84:$BI$84,$E633:$BL633)+'FD inverse'!$A$20*$C634/Setup!$B$17+INDEX('FD inverse'!$A$20:$BH$20,1,'FD mesh'!$B$15+1)*Setup!$B$22</f>
        <v>20.8680137350339</v>
      </c>
      <c r="W634" s="0" t="n">
        <f aca="false">SUMPRODUCT('FD inverse'!$A$21:$BH$21,'FD mesh'!$B$84:$BI$84,$E633:$BL633)+'FD inverse'!$A$21*$C634/Setup!$B$17+INDEX('FD inverse'!$A$21:$BH$21,1,'FD mesh'!$B$15+1)*Setup!$B$22</f>
        <v>20.3737944419785</v>
      </c>
      <c r="X634" s="0" t="n">
        <f aca="false">SUMPRODUCT('FD inverse'!$A$22:$BH$22,'FD mesh'!$B$84:$BI$84,$E633:$BL633)+'FD inverse'!$A$22*$C634/Setup!$B$17+INDEX('FD inverse'!$A$22:$BH$22,1,'FD mesh'!$B$15+1)*Setup!$B$22</f>
        <v>19.8765744717386</v>
      </c>
      <c r="Y634" s="0" t="n">
        <f aca="false">SUMPRODUCT('FD inverse'!$A$23:$BH$23,'FD mesh'!$B$84:$BI$84,$E633:$BL633)+'FD inverse'!$A$23*$C634/Setup!$B$17+INDEX('FD inverse'!$A$23:$BH$23,1,'FD mesh'!$B$15+1)*Setup!$B$22</f>
        <v>19.3766569613034</v>
      </c>
      <c r="Z634" s="0" t="n">
        <f aca="false">SUMPRODUCT('FD inverse'!$A$24:$BH$24,'FD mesh'!$B$84:$BI$84,$E633:$BL633)+'FD inverse'!$A$24*$C634/Setup!$B$17+INDEX('FD inverse'!$A$24:$BH$24,1,'FD mesh'!$B$15+1)*Setup!$B$22</f>
        <v>18.8743424189141</v>
      </c>
      <c r="AA634" s="0" t="n">
        <f aca="false">SUMPRODUCT('FD inverse'!$A$25:$BH$25,'FD mesh'!$B$84:$BI$84,$E633:$BL633)+'FD inverse'!$A$25*$C634/Setup!$B$17+INDEX('FD inverse'!$A$25:$BH$25,1,'FD mesh'!$B$15+1)*Setup!$B$22</f>
        <v>18.3699286124942</v>
      </c>
      <c r="AB634" s="0" t="n">
        <f aca="false">SUMPRODUCT('FD inverse'!$A$26:$BH$26,'FD mesh'!$B$84:$BI$84,$E633:$BL633)+'FD inverse'!$A$26*$C634/Setup!$B$17+INDEX('FD inverse'!$A$26:$BH$26,1,'FD mesh'!$B$15+1)*Setup!$B$22</f>
        <v>17.8637105719098</v>
      </c>
      <c r="AC634" s="0" t="n">
        <f aca="false">SUMPRODUCT('FD inverse'!$A$27:$BH$27,'FD mesh'!$B$84:$BI$84,$E633:$BL633)+'FD inverse'!$A$27*$C634/Setup!$B$17+INDEX('FD inverse'!$A$27:$BH$27,1,'FD mesh'!$B$15+1)*Setup!$B$22</f>
        <v>17.3559806910767</v>
      </c>
      <c r="AD634" s="0" t="n">
        <f aca="false">SUMPRODUCT('FD inverse'!$A$28:$BH$28,'FD mesh'!$B$84:$BI$84,$E633:$BL633)+'FD inverse'!$A$28*$C634/Setup!$B$17+INDEX('FD inverse'!$A$28:$BH$28,1,'FD mesh'!$B$15+1)*Setup!$B$22</f>
        <v>16.847028916037</v>
      </c>
      <c r="AE634" s="0" t="n">
        <f aca="false">SUMPRODUCT('FD inverse'!$A$29:$BH$29,'FD mesh'!$B$84:$BI$84,$E633:$BL633)+'FD inverse'!$A$29*$C634/Setup!$B$17+INDEX('FD inverse'!$A$29:$BH$29,1,'FD mesh'!$B$15+1)*Setup!$B$22</f>
        <v>16.3371430052336</v>
      </c>
      <c r="AF634" s="0" t="n">
        <f aca="false">SUMPRODUCT('FD inverse'!$A$30:$BH$30,'FD mesh'!$B$84:$BI$84,$E633:$BL633)+'FD inverse'!$A$30*$C634/Setup!$B$17+INDEX('FD inverse'!$A$30:$BH$30,1,'FD mesh'!$B$15+1)*Setup!$B$22</f>
        <v>15.8266088483043</v>
      </c>
      <c r="AG634" s="0" t="n">
        <f aca="false">SUMPRODUCT('FD inverse'!$A$31:$BH$31,'FD mesh'!$B$84:$BI$84,$E633:$BL633)+'FD inverse'!$A$31*$C634/Setup!$B$17+INDEX('FD inverse'!$A$31:$BH$31,1,'FD mesh'!$B$15+1)*Setup!$B$22</f>
        <v>15.3157108298063</v>
      </c>
      <c r="AH634" s="0" t="n">
        <f aca="false">SUMPRODUCT('FD inverse'!$A$32:$BH$32,'FD mesh'!$B$84:$BI$84,$E633:$BL633)+'FD inverse'!$A$32*$C634/Setup!$B$17+INDEX('FD inverse'!$A$32:$BH$32,1,'FD mesh'!$B$15+1)*Setup!$B$22</f>
        <v>15.2941061015025</v>
      </c>
      <c r="AI634" s="0" t="n">
        <f aca="false">SUMPRODUCT('FD inverse'!$A$33:$BH$33,'FD mesh'!$B$84:$BI$84,$E633:$BL633)+'FD inverse'!$A$33*$C634/Setup!$B$17+INDEX('FD inverse'!$A$33:$BH$33,1,'FD mesh'!$B$15+1)*Setup!$B$22</f>
        <v>15.2723822315734</v>
      </c>
      <c r="AJ634" s="0" t="n">
        <f aca="false">SUMPRODUCT('FD inverse'!$A$34:$BH$34,'FD mesh'!$B$84:$BI$84,$E633:$BL633)+'FD inverse'!$A$34*$C634/Setup!$B$17+INDEX('FD inverse'!$A$34:$BH$34,1,'FD mesh'!$B$15+1)*Setup!$B$22</f>
        <v>15.2505567034509</v>
      </c>
      <c r="AK634" s="0" t="n">
        <f aca="false">SUMPRODUCT('FD inverse'!$A$35:$BH$35,'FD mesh'!$B$84:$BI$84,$E633:$BL633)+'FD inverse'!$A$35*$C634/Setup!$B$17+INDEX('FD inverse'!$A$35:$BH$35,1,'FD mesh'!$B$15+1)*Setup!$B$22</f>
        <v>15.2286450856347</v>
      </c>
      <c r="AL634" s="0" t="n">
        <f aca="false">SUMPRODUCT('FD inverse'!$A$36:$BH$36,'FD mesh'!$B$84:$BI$84,$E633:$BL633)+'FD inverse'!$A$36*$C634/Setup!$B$17+INDEX('FD inverse'!$A$36:$BH$36,1,'FD mesh'!$B$15+1)*Setup!$B$22</f>
        <v>15.2066611332318</v>
      </c>
      <c r="AM634" s="0" t="n">
        <f aca="false">SUMPRODUCT('FD inverse'!$A$37:$BH$37,'FD mesh'!$B$84:$BI$84,$E633:$BL633)+'FD inverse'!$A$37*$C634/Setup!$B$17+INDEX('FD inverse'!$A$37:$BH$37,1,'FD mesh'!$B$15+1)*Setup!$B$22</f>
        <v>15.184616905026</v>
      </c>
      <c r="AN634" s="0" t="n">
        <f aca="false">SUMPRODUCT('FD inverse'!$A$38:$BH$38,'FD mesh'!$B$84:$BI$84,$E633:$BL633)+'FD inverse'!$A$38*$C634/Setup!$B$17+INDEX('FD inverse'!$A$38:$BH$38,1,'FD mesh'!$B$15+1)*Setup!$B$22</f>
        <v>15.1625228939916</v>
      </c>
      <c r="AO634" s="0" t="n">
        <f aca="false">SUMPRODUCT('FD inverse'!$A$39:$BH$39,'FD mesh'!$B$84:$BI$84,$E633:$BL633)+'FD inverse'!$A$39*$C634/Setup!$B$17+INDEX('FD inverse'!$A$39:$BH$39,1,'FD mesh'!$B$15+1)*Setup!$B$22</f>
        <v>15.1403881693607</v>
      </c>
      <c r="AP634" s="0" t="n">
        <f aca="false">SUMPRODUCT('FD inverse'!$A$40:$BH$40,'FD mesh'!$B$84:$BI$84,$E633:$BL633)+'FD inverse'!$A$40*$C634/Setup!$B$17+INDEX('FD inverse'!$A$40:$BH$40,1,'FD mesh'!$B$15+1)*Setup!$B$22</f>
        <v>15.1182205285354</v>
      </c>
      <c r="AQ634" s="0" t="n">
        <f aca="false">SUMPRODUCT('FD inverse'!$A$41:$BH$41,'FD mesh'!$B$84:$BI$84,$E633:$BL633)+'FD inverse'!$A$41*$C634/Setup!$B$17+INDEX('FD inverse'!$A$41:$BH$41,1,'FD mesh'!$B$15+1)*Setup!$B$22</f>
        <v>15.0960266573039</v>
      </c>
      <c r="AR634" s="0" t="n">
        <f aca="false">SUMPRODUCT('FD inverse'!$A$42:$BH$42,'FD mesh'!$B$84:$BI$84,$E633:$BL633)+'FD inverse'!$A$42*$C634/Setup!$B$17+INDEX('FD inverse'!$A$42:$BH$42,1,'FD mesh'!$B$15+1)*Setup!$B$22</f>
        <v>15.0738122969657</v>
      </c>
      <c r="AS634" s="0" t="n">
        <f aca="false">SUMPRODUCT('FD inverse'!$A$43:$BH$43,'FD mesh'!$B$84:$BI$84,$E633:$BL633)+'FD inverse'!$A$43*$C634/Setup!$B$17+INDEX('FD inverse'!$A$43:$BH$43,1,'FD mesh'!$B$15+1)*Setup!$B$22</f>
        <v>0</v>
      </c>
      <c r="AT634" s="0" t="n">
        <f aca="false">SUMPRODUCT('FD inverse'!$A$44:$BH$44,'FD mesh'!$B$84:$BI$84,$E633:$BL633)+'FD inverse'!$A$44*$C634/Setup!$B$17+INDEX('FD inverse'!$A$44:$BH$44,1,'FD mesh'!$B$15+1)*Setup!$B$22</f>
        <v>0</v>
      </c>
      <c r="AU634" s="0" t="n">
        <f aca="false">SUMPRODUCT('FD inverse'!$A$45:$BH$45,'FD mesh'!$B$84:$BI$84,$E633:$BL633)+'FD inverse'!$A$45*$C634/Setup!$B$17+INDEX('FD inverse'!$A$45:$BH$45,1,'FD mesh'!$B$15+1)*Setup!$B$22</f>
        <v>0</v>
      </c>
      <c r="AV634" s="0" t="n">
        <f aca="false">SUMPRODUCT('FD inverse'!$A$46:$BH$46,'FD mesh'!$B$84:$BI$84,$E633:$BL633)+'FD inverse'!$A$46*$C634/Setup!$B$17+INDEX('FD inverse'!$A$46:$BH$46,1,'FD mesh'!$B$15+1)*Setup!$B$22</f>
        <v>0</v>
      </c>
      <c r="AW634" s="0" t="n">
        <f aca="false">SUMPRODUCT('FD inverse'!$A$47:$BH$47,'FD mesh'!$B$84:$BI$84,$E633:$BL633)+'FD inverse'!$A$47*$C634/Setup!$B$17+INDEX('FD inverse'!$A$47:$BH$47,1,'FD mesh'!$B$15+1)*Setup!$B$22</f>
        <v>0</v>
      </c>
      <c r="AX634" s="0" t="n">
        <f aca="false">SUMPRODUCT('FD inverse'!$A$48:$BH$48,'FD mesh'!$B$84:$BI$84,$E633:$BL633)+'FD inverse'!$A$48*$C634/Setup!$B$17+INDEX('FD inverse'!$A$48:$BH$48,1,'FD mesh'!$B$15+1)*Setup!$B$22</f>
        <v>0</v>
      </c>
      <c r="AY634" s="0" t="n">
        <f aca="false">SUMPRODUCT('FD inverse'!$A$49:$BH$49,'FD mesh'!$B$84:$BI$84,$E633:$BL633)+'FD inverse'!$A$49*$C634/Setup!$B$17+INDEX('FD inverse'!$A$49:$BH$49,1,'FD mesh'!$B$15+1)*Setup!$B$22</f>
        <v>0</v>
      </c>
      <c r="AZ634" s="0" t="n">
        <f aca="false">SUMPRODUCT('FD inverse'!$A$50:$BH$50,'FD mesh'!$B$84:$BI$84,$E633:$BL633)+'FD inverse'!$A$50*$C634/Setup!$B$17+INDEX('FD inverse'!$A$50:$BH$50,1,'FD mesh'!$B$15+1)*Setup!$B$22</f>
        <v>0</v>
      </c>
      <c r="BA634" s="0" t="n">
        <f aca="false">SUMPRODUCT('FD inverse'!$A$51:$BH$51,'FD mesh'!$B$84:$BI$84,$E633:$BL633)+'FD inverse'!$A$51*$C634/Setup!$B$17+INDEX('FD inverse'!$A$51:$BH$51,1,'FD mesh'!$B$15+1)*Setup!$B$22</f>
        <v>0</v>
      </c>
      <c r="BB634" s="0" t="n">
        <f aca="false">SUMPRODUCT('FD inverse'!$A$52:$BH$52,'FD mesh'!$B$84:$BI$84,$E633:$BL633)+'FD inverse'!$A$52*$C634/Setup!$B$17+INDEX('FD inverse'!$A$52:$BH$52,1,'FD mesh'!$B$15+1)*Setup!$B$22</f>
        <v>0</v>
      </c>
      <c r="BC634" s="0" t="n">
        <f aca="false">SUMPRODUCT('FD inverse'!$A$53:$BH$53,'FD mesh'!$B$84:$BI$84,$E633:$BL633)+'FD inverse'!$A$53*$C634/Setup!$B$17+INDEX('FD inverse'!$A$53:$BH$53,1,'FD mesh'!$B$15+1)*Setup!$B$22</f>
        <v>0</v>
      </c>
      <c r="BD634" s="0" t="n">
        <f aca="false">SUMPRODUCT('FD inverse'!$A$54:$BH$54,'FD mesh'!$B$84:$BI$84,$E633:$BL633)+'FD inverse'!$A$54*$C634/Setup!$B$17+INDEX('FD inverse'!$A$54:$BH$54,1,'FD mesh'!$B$15+1)*Setup!$B$22</f>
        <v>0</v>
      </c>
      <c r="BE634" s="0" t="n">
        <f aca="false">SUMPRODUCT('FD inverse'!$A$55:$BH$55,'FD mesh'!$B$84:$BI$84,$E633:$BL633)+'FD inverse'!$A$55*$C634/Setup!$B$17+INDEX('FD inverse'!$A$55:$BH$55,1,'FD mesh'!$B$15+1)*Setup!$B$22</f>
        <v>0</v>
      </c>
      <c r="BF634" s="0" t="n">
        <f aca="false">SUMPRODUCT('FD inverse'!$A$56:$BH$56,'FD mesh'!$B$84:$BI$84,$E633:$BL633)+'FD inverse'!$A$56*$C634/Setup!$B$17+INDEX('FD inverse'!$A$56:$BH$56,1,'FD mesh'!$B$15+1)*Setup!$B$22</f>
        <v>0</v>
      </c>
      <c r="BG634" s="0" t="n">
        <f aca="false">SUMPRODUCT('FD inverse'!$A$57:$BH$57,'FD mesh'!$B$84:$BI$84,$E633:$BL633)+'FD inverse'!$A$57*$C634/Setup!$B$17+INDEX('FD inverse'!$A$57:$BH$57,1,'FD mesh'!$B$15+1)*Setup!$B$22</f>
        <v>0</v>
      </c>
      <c r="BH634" s="0" t="n">
        <f aca="false">SUMPRODUCT('FD inverse'!$A$58:$BH$58,'FD mesh'!$B$84:$BI$84,$E633:$BL633)+'FD inverse'!$A$58*$C634/Setup!$B$17+INDEX('FD inverse'!$A$58:$BH$58,1,'FD mesh'!$B$15+1)*Setup!$B$22</f>
        <v>0</v>
      </c>
      <c r="BI634" s="0" t="n">
        <f aca="false">SUMPRODUCT('FD inverse'!$A$59:$BH$59,'FD mesh'!$B$84:$BI$84,$E633:$BL633)+'FD inverse'!$A$59*$C634/Setup!$B$17+INDEX('FD inverse'!$A$59:$BH$59,1,'FD mesh'!$B$15+1)*Setup!$B$22</f>
        <v>0</v>
      </c>
      <c r="BJ634" s="0" t="n">
        <f aca="false">SUMPRODUCT('FD inverse'!$A$60:$BH$60,'FD mesh'!$B$84:$BI$84,$E633:$BL633)+'FD inverse'!$A$60*$C634/Setup!$B$17+INDEX('FD inverse'!$A$60:$BH$60,1,'FD mesh'!$B$15+1)*Setup!$B$22</f>
        <v>0</v>
      </c>
      <c r="BK634" s="0" t="n">
        <f aca="false">SUMPRODUCT('FD inverse'!$A$61:$BH$61,'FD mesh'!$B$84:$BI$84,$E633:$BL633)+'FD inverse'!$A$61*$C634/Setup!$B$17+INDEX('FD inverse'!$A$61:$BH$61,1,'FD mesh'!$B$15+1)*Setup!$B$22</f>
        <v>0</v>
      </c>
      <c r="BL634" s="0" t="n">
        <f aca="false">SUMPRODUCT('FD inverse'!$A$62:$BH$62,'FD mesh'!$B$84:$BI$84,$E633:$BL633)+'FD inverse'!$A$62*$C634/Setup!$B$17+INDEX('FD inverse'!$A$62:$BH$62,1,'FD mesh'!$B$15+1)*Setup!$B$22</f>
        <v>0</v>
      </c>
    </row>
    <row r="635" customFormat="false" ht="15" hidden="false" customHeight="false" outlineLevel="0" collapsed="false">
      <c r="A635" s="0" t="n">
        <v>630</v>
      </c>
      <c r="B635" s="0" t="n">
        <f aca="false">A635*Setup!$B$11/3600</f>
        <v>52.5</v>
      </c>
      <c r="C635" s="0" t="n">
        <f aca="false">Setup!$B$7+Setup!$B$8*COS(2*PI()*(B635-Setup!$B$9)/24)</f>
        <v>20.0342205545048</v>
      </c>
      <c r="D635" s="0" t="n">
        <f aca="false">(C635-E635)/Setup!$B$17</f>
        <v>-8.53510346531341</v>
      </c>
      <c r="E635" s="0" t="n">
        <f aca="false">SUMPRODUCT('FD inverse'!$A$3:$BH$3,'FD mesh'!$B$84:$BI$84,$E634:$BL634)+'FD inverse'!$A$3*$C635/Setup!$B$17+INDEX('FD inverse'!$A$3:$BH$3,1,'FD mesh'!$B$15+1)*Setup!$B$22</f>
        <v>21.1437840049955</v>
      </c>
      <c r="F635" s="0" t="n">
        <f aca="false">SUMPRODUCT('FD inverse'!$A$4:$BH$4,'FD mesh'!$B$84:$BI$84,$E634:$BL634)+'FD inverse'!$A$4*$C635/Setup!$B$17+INDEX('FD inverse'!$A$4:$BH$4,1,'FD mesh'!$B$15+1)*Setup!$B$22</f>
        <v>21.3973339898168</v>
      </c>
      <c r="G635" s="0" t="n">
        <f aca="false">SUMPRODUCT('FD inverse'!$A$5:$BH$5,'FD mesh'!$B$84:$BI$84,$E634:$BL634)+'FD inverse'!$A$5*$C635/Setup!$B$17+INDEX('FD inverse'!$A$5:$BH$5,1,'FD mesh'!$B$15+1)*Setup!$B$22</f>
        <v>21.6487977484701</v>
      </c>
      <c r="H635" s="0" t="n">
        <f aca="false">SUMPRODUCT('FD inverse'!$A$6:$BH$6,'FD mesh'!$B$84:$BI$84,$E634:$BL634)+'FD inverse'!$A$6*$C635/Setup!$B$17+INDEX('FD inverse'!$A$6:$BH$6,1,'FD mesh'!$B$15+1)*Setup!$B$22</f>
        <v>22.4886028989788</v>
      </c>
      <c r="I635" s="0" t="n">
        <f aca="false">SUMPRODUCT('FD inverse'!$A$7:$BH$7,'FD mesh'!$B$84:$BI$84,$E634:$BL634)+'FD inverse'!$A$7*$C635/Setup!$B$17+INDEX('FD inverse'!$A$7:$BH$7,1,'FD mesh'!$B$15+1)*Setup!$B$22</f>
        <v>22.558845309597</v>
      </c>
      <c r="J635" s="0" t="n">
        <f aca="false">SUMPRODUCT('FD inverse'!$A$8:$BH$8,'FD mesh'!$B$84:$BI$84,$E634:$BL634)+'FD inverse'!$A$8*$C635/Setup!$B$17+INDEX('FD inverse'!$A$8:$BH$8,1,'FD mesh'!$B$15+1)*Setup!$B$22</f>
        <v>22.6206265861926</v>
      </c>
      <c r="K635" s="0" t="n">
        <f aca="false">SUMPRODUCT('FD inverse'!$A$9:$BH$9,'FD mesh'!$B$84:$BI$84,$E634:$BL634)+'FD inverse'!$A$9*$C635/Setup!$B$17+INDEX('FD inverse'!$A$9:$BH$9,1,'FD mesh'!$B$15+1)*Setup!$B$22</f>
        <v>22.6737176630143</v>
      </c>
      <c r="L635" s="0" t="n">
        <f aca="false">SUMPRODUCT('FD inverse'!$A$10:$BH$10,'FD mesh'!$B$84:$BI$84,$E634:$BL634)+'FD inverse'!$A$10*$C635/Setup!$B$17+INDEX('FD inverse'!$A$10:$BH$10,1,'FD mesh'!$B$15+1)*Setup!$B$22</f>
        <v>22.7179536190042</v>
      </c>
      <c r="M635" s="0" t="n">
        <f aca="false">SUMPRODUCT('FD inverse'!$A$11:$BH$11,'FD mesh'!$B$84:$BI$84,$E634:$BL634)+'FD inverse'!$A$11*$C635/Setup!$B$17+INDEX('FD inverse'!$A$11:$BH$11,1,'FD mesh'!$B$15+1)*Setup!$B$22</f>
        <v>22.7532206669189</v>
      </c>
      <c r="N635" s="0" t="n">
        <f aca="false">SUMPRODUCT('FD inverse'!$A$12:$BH$12,'FD mesh'!$B$84:$BI$84,$E634:$BL634)+'FD inverse'!$A$12*$C635/Setup!$B$17+INDEX('FD inverse'!$A$12:$BH$12,1,'FD mesh'!$B$15+1)*Setup!$B$22</f>
        <v>22.7794448245341</v>
      </c>
      <c r="O635" s="0" t="n">
        <f aca="false">SUMPRODUCT('FD inverse'!$A$13:$BH$13,'FD mesh'!$B$84:$BI$84,$E634:$BL634)+'FD inverse'!$A$13*$C635/Setup!$B$17+INDEX('FD inverse'!$A$13:$BH$13,1,'FD mesh'!$B$15+1)*Setup!$B$22</f>
        <v>22.7965822872295</v>
      </c>
      <c r="P635" s="0" t="n">
        <f aca="false">SUMPRODUCT('FD inverse'!$A$14:$BH$14,'FD mesh'!$B$84:$BI$84,$E634:$BL634)+'FD inverse'!$A$14*$C635/Setup!$B$17+INDEX('FD inverse'!$A$14:$BH$14,1,'FD mesh'!$B$15+1)*Setup!$B$22</f>
        <v>22.8046115145366</v>
      </c>
      <c r="Q635" s="0" t="n">
        <f aca="false">SUMPRODUCT('FD inverse'!$A$15:$BH$15,'FD mesh'!$B$84:$BI$84,$E634:$BL634)+'FD inverse'!$A$15*$C635/Setup!$B$17+INDEX('FD inverse'!$A$15:$BH$15,1,'FD mesh'!$B$15+1)*Setup!$B$22</f>
        <v>22.8035270381083</v>
      </c>
      <c r="R635" s="0" t="n">
        <f aca="false">SUMPRODUCT('FD inverse'!$A$16:$BH$16,'FD mesh'!$B$84:$BI$84,$E634:$BL634)+'FD inverse'!$A$16*$C635/Setup!$B$17+INDEX('FD inverse'!$A$16:$BH$16,1,'FD mesh'!$B$15+1)*Setup!$B$22</f>
        <v>22.7933349947482</v>
      </c>
      <c r="S635" s="0" t="n">
        <f aca="false">SUMPRODUCT('FD inverse'!$A$17:$BH$17,'FD mesh'!$B$84:$BI$84,$E634:$BL634)+'FD inverse'!$A$17*$C635/Setup!$B$17+INDEX('FD inverse'!$A$17:$BH$17,1,'FD mesh'!$B$15+1)*Setup!$B$22</f>
        <v>22.3152298492047</v>
      </c>
      <c r="T635" s="0" t="n">
        <f aca="false">SUMPRODUCT('FD inverse'!$A$18:$BH$18,'FD mesh'!$B$84:$BI$84,$E634:$BL634)+'FD inverse'!$A$18*$C635/Setup!$B$17+INDEX('FD inverse'!$A$18:$BH$18,1,'FD mesh'!$B$15+1)*Setup!$B$22</f>
        <v>21.8328949530179</v>
      </c>
      <c r="U635" s="0" t="n">
        <f aca="false">SUMPRODUCT('FD inverse'!$A$19:$BH$19,'FD mesh'!$B$84:$BI$84,$E634:$BL634)+'FD inverse'!$A$19*$C635/Setup!$B$17+INDEX('FD inverse'!$A$19:$BH$19,1,'FD mesh'!$B$15+1)*Setup!$B$22</f>
        <v>21.3466368680791</v>
      </c>
      <c r="V635" s="0" t="n">
        <f aca="false">SUMPRODUCT('FD inverse'!$A$20:$BH$20,'FD mesh'!$B$84:$BI$84,$E634:$BL634)+'FD inverse'!$A$20*$C635/Setup!$B$17+INDEX('FD inverse'!$A$20:$BH$20,1,'FD mesh'!$B$15+1)*Setup!$B$22</f>
        <v>20.8567620244907</v>
      </c>
      <c r="W635" s="0" t="n">
        <f aca="false">SUMPRODUCT('FD inverse'!$A$21:$BH$21,'FD mesh'!$B$84:$BI$84,$E634:$BL634)+'FD inverse'!$A$21*$C635/Setup!$B$17+INDEX('FD inverse'!$A$21:$BH$21,1,'FD mesh'!$B$15+1)*Setup!$B$22</f>
        <v>20.3635759632281</v>
      </c>
      <c r="X635" s="0" t="n">
        <f aca="false">SUMPRODUCT('FD inverse'!$A$22:$BH$22,'FD mesh'!$B$84:$BI$84,$E634:$BL634)+'FD inverse'!$A$22*$C635/Setup!$B$17+INDEX('FD inverse'!$A$22:$BH$22,1,'FD mesh'!$B$15+1)*Setup!$B$22</f>
        <v>19.8673827496476</v>
      </c>
      <c r="Y635" s="0" t="n">
        <f aca="false">SUMPRODUCT('FD inverse'!$A$23:$BH$23,'FD mesh'!$B$84:$BI$84,$E634:$BL634)+'FD inverse'!$A$23*$C635/Setup!$B$17+INDEX('FD inverse'!$A$23:$BH$23,1,'FD mesh'!$B$15+1)*Setup!$B$22</f>
        <v>19.3684845435659</v>
      </c>
      <c r="Z635" s="0" t="n">
        <f aca="false">SUMPRODUCT('FD inverse'!$A$24:$BH$24,'FD mesh'!$B$84:$BI$84,$E634:$BL634)+'FD inverse'!$A$24*$C635/Setup!$B$17+INDEX('FD inverse'!$A$24:$BH$24,1,'FD mesh'!$B$15+1)*Setup!$B$22</f>
        <v>18.867181311693</v>
      </c>
      <c r="AA635" s="0" t="n">
        <f aca="false">SUMPRODUCT('FD inverse'!$A$25:$BH$25,'FD mesh'!$B$84:$BI$84,$E634:$BL634)+'FD inverse'!$A$25*$C635/Setup!$B$17+INDEX('FD inverse'!$A$25:$BH$25,1,'FD mesh'!$B$15+1)*Setup!$B$22</f>
        <v>18.3637706682665</v>
      </c>
      <c r="AB635" s="0" t="n">
        <f aca="false">SUMPRODUCT('FD inverse'!$A$26:$BH$26,'FD mesh'!$B$84:$BI$84,$E634:$BL634)+'FD inverse'!$A$26*$C635/Setup!$B$17+INDEX('FD inverse'!$A$26:$BH$26,1,'FD mesh'!$B$15+1)*Setup!$B$22</f>
        <v>17.8585478298243</v>
      </c>
      <c r="AC635" s="0" t="n">
        <f aca="false">SUMPRODUCT('FD inverse'!$A$27:$BH$27,'FD mesh'!$B$84:$BI$84,$E634:$BL634)+'FD inverse'!$A$27*$C635/Setup!$B$17+INDEX('FD inverse'!$A$27:$BH$27,1,'FD mesh'!$B$15+1)*Setup!$B$22</f>
        <v>17.3518056701399</v>
      </c>
      <c r="AD635" s="0" t="n">
        <f aca="false">SUMPRODUCT('FD inverse'!$A$28:$BH$28,'FD mesh'!$B$84:$BI$84,$E634:$BL634)+'FD inverse'!$A$28*$C635/Setup!$B$17+INDEX('FD inverse'!$A$28:$BH$28,1,'FD mesh'!$B$15+1)*Setup!$B$22</f>
        <v>16.843834861437</v>
      </c>
      <c r="AE635" s="0" t="n">
        <f aca="false">SUMPRODUCT('FD inverse'!$A$29:$BH$29,'FD mesh'!$B$84:$BI$84,$E634:$BL634)+'FD inverse'!$A$29*$C635/Setup!$B$17+INDEX('FD inverse'!$A$29:$BH$29,1,'FD mesh'!$B$15+1)*Setup!$B$22</f>
        <v>16.3349240880946</v>
      </c>
      <c r="AF635" s="0" t="n">
        <f aca="false">SUMPRODUCT('FD inverse'!$A$30:$BH$30,'FD mesh'!$B$84:$BI$84,$E634:$BL634)+'FD inverse'!$A$30*$C635/Setup!$B$17+INDEX('FD inverse'!$A$30:$BH$30,1,'FD mesh'!$B$15+1)*Setup!$B$22</f>
        <v>15.825360319137</v>
      </c>
      <c r="AG635" s="0" t="n">
        <f aca="false">SUMPRODUCT('FD inverse'!$A$31:$BH$31,'FD mesh'!$B$84:$BI$84,$E634:$BL634)+'FD inverse'!$A$31*$C635/Setup!$B$17+INDEX('FD inverse'!$A$31:$BH$31,1,'FD mesh'!$B$15+1)*Setup!$B$22</f>
        <v>15.3154291258816</v>
      </c>
      <c r="AH635" s="0" t="n">
        <f aca="false">SUMPRODUCT('FD inverse'!$A$32:$BH$32,'FD mesh'!$B$84:$BI$84,$E634:$BL634)+'FD inverse'!$A$32*$C635/Setup!$B$17+INDEX('FD inverse'!$A$32:$BH$32,1,'FD mesh'!$B$15+1)*Setup!$B$22</f>
        <v>15.293863108628</v>
      </c>
      <c r="AI635" s="0" t="n">
        <f aca="false">SUMPRODUCT('FD inverse'!$A$33:$BH$33,'FD mesh'!$B$84:$BI$84,$E634:$BL634)+'FD inverse'!$A$33*$C635/Setup!$B$17+INDEX('FD inverse'!$A$33:$BH$33,1,'FD mesh'!$B$15+1)*Setup!$B$22</f>
        <v>15.2721740827843</v>
      </c>
      <c r="AJ635" s="0" t="n">
        <f aca="false">SUMPRODUCT('FD inverse'!$A$34:$BH$34,'FD mesh'!$B$84:$BI$84,$E634:$BL634)+'FD inverse'!$A$34*$C635/Setup!$B$17+INDEX('FD inverse'!$A$34:$BH$34,1,'FD mesh'!$B$15+1)*Setup!$B$22</f>
        <v>15.2503796872293</v>
      </c>
      <c r="AK635" s="0" t="n">
        <f aca="false">SUMPRODUCT('FD inverse'!$A$35:$BH$35,'FD mesh'!$B$84:$BI$84,$E634:$BL634)+'FD inverse'!$A$35*$C635/Setup!$B$17+INDEX('FD inverse'!$A$35:$BH$35,1,'FD mesh'!$B$15+1)*Setup!$B$22</f>
        <v>15.2284956819858</v>
      </c>
      <c r="AL635" s="0" t="n">
        <f aca="false">SUMPRODUCT('FD inverse'!$A$36:$BH$36,'FD mesh'!$B$84:$BI$84,$E634:$BL634)+'FD inverse'!$A$36*$C635/Setup!$B$17+INDEX('FD inverse'!$A$36:$BH$36,1,'FD mesh'!$B$15+1)*Setup!$B$22</f>
        <v>15.2065360451739</v>
      </c>
      <c r="AM635" s="0" t="n">
        <f aca="false">SUMPRODUCT('FD inverse'!$A$37:$BH$37,'FD mesh'!$B$84:$BI$84,$E634:$BL634)+'FD inverse'!$A$37*$C635/Setup!$B$17+INDEX('FD inverse'!$A$37:$BH$37,1,'FD mesh'!$B$15+1)*Setup!$B$22</f>
        <v>15.1845130859059</v>
      </c>
      <c r="AN635" s="0" t="n">
        <f aca="false">SUMPRODUCT('FD inverse'!$A$38:$BH$38,'FD mesh'!$B$84:$BI$84,$E634:$BL634)+'FD inverse'!$A$38*$C635/Setup!$B$17+INDEX('FD inverse'!$A$38:$BH$38,1,'FD mesh'!$B$15+1)*Setup!$B$22</f>
        <v>15.1624375710081</v>
      </c>
      <c r="AO635" s="0" t="n">
        <f aca="false">SUMPRODUCT('FD inverse'!$A$39:$BH$39,'FD mesh'!$B$84:$BI$84,$E634:$BL634)+'FD inverse'!$A$39*$C635/Setup!$B$17+INDEX('FD inverse'!$A$39:$BH$39,1,'FD mesh'!$B$15+1)*Setup!$B$22</f>
        <v>15.1403188636509</v>
      </c>
      <c r="AP635" s="0" t="n">
        <f aca="false">SUMPRODUCT('FD inverse'!$A$40:$BH$40,'FD mesh'!$B$84:$BI$84,$E634:$BL634)+'FD inverse'!$A$40*$C635/Setup!$B$17+INDEX('FD inverse'!$A$40:$BH$40,1,'FD mesh'!$B$15+1)*Setup!$B$22</f>
        <v>15.118165072147</v>
      </c>
      <c r="AQ635" s="0" t="n">
        <f aca="false">SUMPRODUCT('FD inverse'!$A$41:$BH$41,'FD mesh'!$B$84:$BI$84,$E634:$BL634)+'FD inverse'!$A$41*$C635/Setup!$B$17+INDEX('FD inverse'!$A$41:$BH$41,1,'FD mesh'!$B$15+1)*Setup!$B$22</f>
        <v>15.0959832073421</v>
      </c>
      <c r="AR635" s="0" t="n">
        <f aca="false">SUMPRODUCT('FD inverse'!$A$42:$BH$42,'FD mesh'!$B$84:$BI$84,$E634:$BL634)+'FD inverse'!$A$42*$C635/Setup!$B$17+INDEX('FD inverse'!$A$42:$BH$42,1,'FD mesh'!$B$15+1)*Setup!$B$22</f>
        <v>15.0737793471657</v>
      </c>
      <c r="AS635" s="0" t="n">
        <f aca="false">SUMPRODUCT('FD inverse'!$A$43:$BH$43,'FD mesh'!$B$84:$BI$84,$E634:$BL634)+'FD inverse'!$A$43*$C635/Setup!$B$17+INDEX('FD inverse'!$A$43:$BH$43,1,'FD mesh'!$B$15+1)*Setup!$B$22</f>
        <v>0</v>
      </c>
      <c r="AT635" s="0" t="n">
        <f aca="false">SUMPRODUCT('FD inverse'!$A$44:$BH$44,'FD mesh'!$B$84:$BI$84,$E634:$BL634)+'FD inverse'!$A$44*$C635/Setup!$B$17+INDEX('FD inverse'!$A$44:$BH$44,1,'FD mesh'!$B$15+1)*Setup!$B$22</f>
        <v>0</v>
      </c>
      <c r="AU635" s="0" t="n">
        <f aca="false">SUMPRODUCT('FD inverse'!$A$45:$BH$45,'FD mesh'!$B$84:$BI$84,$E634:$BL634)+'FD inverse'!$A$45*$C635/Setup!$B$17+INDEX('FD inverse'!$A$45:$BH$45,1,'FD mesh'!$B$15+1)*Setup!$B$22</f>
        <v>0</v>
      </c>
      <c r="AV635" s="0" t="n">
        <f aca="false">SUMPRODUCT('FD inverse'!$A$46:$BH$46,'FD mesh'!$B$84:$BI$84,$E634:$BL634)+'FD inverse'!$A$46*$C635/Setup!$B$17+INDEX('FD inverse'!$A$46:$BH$46,1,'FD mesh'!$B$15+1)*Setup!$B$22</f>
        <v>0</v>
      </c>
      <c r="AW635" s="0" t="n">
        <f aca="false">SUMPRODUCT('FD inverse'!$A$47:$BH$47,'FD mesh'!$B$84:$BI$84,$E634:$BL634)+'FD inverse'!$A$47*$C635/Setup!$B$17+INDEX('FD inverse'!$A$47:$BH$47,1,'FD mesh'!$B$15+1)*Setup!$B$22</f>
        <v>0</v>
      </c>
      <c r="AX635" s="0" t="n">
        <f aca="false">SUMPRODUCT('FD inverse'!$A$48:$BH$48,'FD mesh'!$B$84:$BI$84,$E634:$BL634)+'FD inverse'!$A$48*$C635/Setup!$B$17+INDEX('FD inverse'!$A$48:$BH$48,1,'FD mesh'!$B$15+1)*Setup!$B$22</f>
        <v>0</v>
      </c>
      <c r="AY635" s="0" t="n">
        <f aca="false">SUMPRODUCT('FD inverse'!$A$49:$BH$49,'FD mesh'!$B$84:$BI$84,$E634:$BL634)+'FD inverse'!$A$49*$C635/Setup!$B$17+INDEX('FD inverse'!$A$49:$BH$49,1,'FD mesh'!$B$15+1)*Setup!$B$22</f>
        <v>0</v>
      </c>
      <c r="AZ635" s="0" t="n">
        <f aca="false">SUMPRODUCT('FD inverse'!$A$50:$BH$50,'FD mesh'!$B$84:$BI$84,$E634:$BL634)+'FD inverse'!$A$50*$C635/Setup!$B$17+INDEX('FD inverse'!$A$50:$BH$50,1,'FD mesh'!$B$15+1)*Setup!$B$22</f>
        <v>0</v>
      </c>
      <c r="BA635" s="0" t="n">
        <f aca="false">SUMPRODUCT('FD inverse'!$A$51:$BH$51,'FD mesh'!$B$84:$BI$84,$E634:$BL634)+'FD inverse'!$A$51*$C635/Setup!$B$17+INDEX('FD inverse'!$A$51:$BH$51,1,'FD mesh'!$B$15+1)*Setup!$B$22</f>
        <v>0</v>
      </c>
      <c r="BB635" s="0" t="n">
        <f aca="false">SUMPRODUCT('FD inverse'!$A$52:$BH$52,'FD mesh'!$B$84:$BI$84,$E634:$BL634)+'FD inverse'!$A$52*$C635/Setup!$B$17+INDEX('FD inverse'!$A$52:$BH$52,1,'FD mesh'!$B$15+1)*Setup!$B$22</f>
        <v>0</v>
      </c>
      <c r="BC635" s="0" t="n">
        <f aca="false">SUMPRODUCT('FD inverse'!$A$53:$BH$53,'FD mesh'!$B$84:$BI$84,$E634:$BL634)+'FD inverse'!$A$53*$C635/Setup!$B$17+INDEX('FD inverse'!$A$53:$BH$53,1,'FD mesh'!$B$15+1)*Setup!$B$22</f>
        <v>0</v>
      </c>
      <c r="BD635" s="0" t="n">
        <f aca="false">SUMPRODUCT('FD inverse'!$A$54:$BH$54,'FD mesh'!$B$84:$BI$84,$E634:$BL634)+'FD inverse'!$A$54*$C635/Setup!$B$17+INDEX('FD inverse'!$A$54:$BH$54,1,'FD mesh'!$B$15+1)*Setup!$B$22</f>
        <v>0</v>
      </c>
      <c r="BE635" s="0" t="n">
        <f aca="false">SUMPRODUCT('FD inverse'!$A$55:$BH$55,'FD mesh'!$B$84:$BI$84,$E634:$BL634)+'FD inverse'!$A$55*$C635/Setup!$B$17+INDEX('FD inverse'!$A$55:$BH$55,1,'FD mesh'!$B$15+1)*Setup!$B$22</f>
        <v>0</v>
      </c>
      <c r="BF635" s="0" t="n">
        <f aca="false">SUMPRODUCT('FD inverse'!$A$56:$BH$56,'FD mesh'!$B$84:$BI$84,$E634:$BL634)+'FD inverse'!$A$56*$C635/Setup!$B$17+INDEX('FD inverse'!$A$56:$BH$56,1,'FD mesh'!$B$15+1)*Setup!$B$22</f>
        <v>0</v>
      </c>
      <c r="BG635" s="0" t="n">
        <f aca="false">SUMPRODUCT('FD inverse'!$A$57:$BH$57,'FD mesh'!$B$84:$BI$84,$E634:$BL634)+'FD inverse'!$A$57*$C635/Setup!$B$17+INDEX('FD inverse'!$A$57:$BH$57,1,'FD mesh'!$B$15+1)*Setup!$B$22</f>
        <v>0</v>
      </c>
      <c r="BH635" s="0" t="n">
        <f aca="false">SUMPRODUCT('FD inverse'!$A$58:$BH$58,'FD mesh'!$B$84:$BI$84,$E634:$BL634)+'FD inverse'!$A$58*$C635/Setup!$B$17+INDEX('FD inverse'!$A$58:$BH$58,1,'FD mesh'!$B$15+1)*Setup!$B$22</f>
        <v>0</v>
      </c>
      <c r="BI635" s="0" t="n">
        <f aca="false">SUMPRODUCT('FD inverse'!$A$59:$BH$59,'FD mesh'!$B$84:$BI$84,$E634:$BL634)+'FD inverse'!$A$59*$C635/Setup!$B$17+INDEX('FD inverse'!$A$59:$BH$59,1,'FD mesh'!$B$15+1)*Setup!$B$22</f>
        <v>0</v>
      </c>
      <c r="BJ635" s="0" t="n">
        <f aca="false">SUMPRODUCT('FD inverse'!$A$60:$BH$60,'FD mesh'!$B$84:$BI$84,$E634:$BL634)+'FD inverse'!$A$60*$C635/Setup!$B$17+INDEX('FD inverse'!$A$60:$BH$60,1,'FD mesh'!$B$15+1)*Setup!$B$22</f>
        <v>0</v>
      </c>
      <c r="BK635" s="0" t="n">
        <f aca="false">SUMPRODUCT('FD inverse'!$A$61:$BH$61,'FD mesh'!$B$84:$BI$84,$E634:$BL634)+'FD inverse'!$A$61*$C635/Setup!$B$17+INDEX('FD inverse'!$A$61:$BH$61,1,'FD mesh'!$B$15+1)*Setup!$B$22</f>
        <v>0</v>
      </c>
      <c r="BL635" s="0" t="n">
        <f aca="false">SUMPRODUCT('FD inverse'!$A$62:$BH$62,'FD mesh'!$B$84:$BI$84,$E634:$BL634)+'FD inverse'!$A$62*$C635/Setup!$B$17+INDEX('FD inverse'!$A$62:$BH$62,1,'FD mesh'!$B$15+1)*Setup!$B$22</f>
        <v>0</v>
      </c>
    </row>
    <row r="636" customFormat="false" ht="15" hidden="false" customHeight="false" outlineLevel="0" collapsed="false">
      <c r="A636" s="0" t="n">
        <v>631</v>
      </c>
      <c r="B636" s="0" t="n">
        <f aca="false">A636*Setup!$B$11/3600</f>
        <v>52.5833333333333</v>
      </c>
      <c r="C636" s="0" t="n">
        <f aca="false">Setup!$B$7+Setup!$B$8*COS(2*PI()*(B636-Setup!$B$9)/24)</f>
        <v>20.046553958129</v>
      </c>
      <c r="D636" s="0" t="n">
        <f aca="false">(C636-E636)/Setup!$B$17</f>
        <v>-8.43247309915387</v>
      </c>
      <c r="E636" s="0" t="n">
        <f aca="false">SUMPRODUCT('FD inverse'!$A$3:$BH$3,'FD mesh'!$B$84:$BI$84,$E635:$BL635)+'FD inverse'!$A$3*$C636/Setup!$B$17+INDEX('FD inverse'!$A$3:$BH$3,1,'FD mesh'!$B$15+1)*Setup!$B$22</f>
        <v>21.142775461019</v>
      </c>
      <c r="F636" s="0" t="n">
        <f aca="false">SUMPRODUCT('FD inverse'!$A$4:$BH$4,'FD mesh'!$B$84:$BI$84,$E635:$BL635)+'FD inverse'!$A$4*$C636/Setup!$B$17+INDEX('FD inverse'!$A$4:$BH$4,1,'FD mesh'!$B$15+1)*Setup!$B$22</f>
        <v>21.3935230542528</v>
      </c>
      <c r="G636" s="0" t="n">
        <f aca="false">SUMPRODUCT('FD inverse'!$A$5:$BH$5,'FD mesh'!$B$84:$BI$84,$E635:$BL635)+'FD inverse'!$A$5*$C636/Setup!$B$17+INDEX('FD inverse'!$A$5:$BH$5,1,'FD mesh'!$B$15+1)*Setup!$B$22</f>
        <v>21.6426165955926</v>
      </c>
      <c r="H636" s="0" t="n">
        <f aca="false">SUMPRODUCT('FD inverse'!$A$6:$BH$6,'FD mesh'!$B$84:$BI$84,$E635:$BL635)+'FD inverse'!$A$6*$C636/Setup!$B$17+INDEX('FD inverse'!$A$6:$BH$6,1,'FD mesh'!$B$15+1)*Setup!$B$22</f>
        <v>22.4750638038546</v>
      </c>
      <c r="I636" s="0" t="n">
        <f aca="false">SUMPRODUCT('FD inverse'!$A$7:$BH$7,'FD mesh'!$B$84:$BI$84,$E635:$BL635)+'FD inverse'!$A$7*$C636/Setup!$B$17+INDEX('FD inverse'!$A$7:$BH$7,1,'FD mesh'!$B$15+1)*Setup!$B$22</f>
        <v>22.544737865021</v>
      </c>
      <c r="J636" s="0" t="n">
        <f aca="false">SUMPRODUCT('FD inverse'!$A$8:$BH$8,'FD mesh'!$B$84:$BI$84,$E635:$BL635)+'FD inverse'!$A$8*$C636/Setup!$B$17+INDEX('FD inverse'!$A$8:$BH$8,1,'FD mesh'!$B$15+1)*Setup!$B$22</f>
        <v>22.6060889500364</v>
      </c>
      <c r="K636" s="0" t="n">
        <f aca="false">SUMPRODUCT('FD inverse'!$A$9:$BH$9,'FD mesh'!$B$84:$BI$84,$E635:$BL635)+'FD inverse'!$A$9*$C636/Setup!$B$17+INDEX('FD inverse'!$A$9:$BH$9,1,'FD mesh'!$B$15+1)*Setup!$B$22</f>
        <v>22.6588632585585</v>
      </c>
      <c r="L636" s="0" t="n">
        <f aca="false">SUMPRODUCT('FD inverse'!$A$10:$BH$10,'FD mesh'!$B$84:$BI$84,$E635:$BL635)+'FD inverse'!$A$10*$C636/Setup!$B$17+INDEX('FD inverse'!$A$10:$BH$10,1,'FD mesh'!$B$15+1)*Setup!$B$22</f>
        <v>22.7028739066348</v>
      </c>
      <c r="M636" s="0" t="n">
        <f aca="false">SUMPRODUCT('FD inverse'!$A$11:$BH$11,'FD mesh'!$B$84:$BI$84,$E635:$BL635)+'FD inverse'!$A$11*$C636/Setup!$B$17+INDEX('FD inverse'!$A$11:$BH$11,1,'FD mesh'!$B$15+1)*Setup!$B$22</f>
        <v>22.7379879692423</v>
      </c>
      <c r="N636" s="0" t="n">
        <f aca="false">SUMPRODUCT('FD inverse'!$A$12:$BH$12,'FD mesh'!$B$84:$BI$84,$E635:$BL635)+'FD inverse'!$A$12*$C636/Setup!$B$17+INDEX('FD inverse'!$A$12:$BH$12,1,'FD mesh'!$B$15+1)*Setup!$B$22</f>
        <v>22.7641151895628</v>
      </c>
      <c r="O636" s="0" t="n">
        <f aca="false">SUMPRODUCT('FD inverse'!$A$13:$BH$13,'FD mesh'!$B$84:$BI$84,$E635:$BL635)+'FD inverse'!$A$13*$C636/Setup!$B$17+INDEX('FD inverse'!$A$13:$BH$13,1,'FD mesh'!$B$15+1)*Setup!$B$22</f>
        <v>22.7811983774518</v>
      </c>
      <c r="P636" s="0" t="n">
        <f aca="false">SUMPRODUCT('FD inverse'!$A$14:$BH$14,'FD mesh'!$B$84:$BI$84,$E635:$BL635)+'FD inverse'!$A$14*$C636/Setup!$B$17+INDEX('FD inverse'!$A$14:$BH$14,1,'FD mesh'!$B$15+1)*Setup!$B$22</f>
        <v>22.7892055123747</v>
      </c>
      <c r="Q636" s="0" t="n">
        <f aca="false">SUMPRODUCT('FD inverse'!$A$15:$BH$15,'FD mesh'!$B$84:$BI$84,$E635:$BL635)+'FD inverse'!$A$15*$C636/Setup!$B$17+INDEX('FD inverse'!$A$15:$BH$15,1,'FD mesh'!$B$15+1)*Setup!$B$22</f>
        <v>22.7881235604764</v>
      </c>
      <c r="R636" s="0" t="n">
        <f aca="false">SUMPRODUCT('FD inverse'!$A$16:$BH$16,'FD mesh'!$B$84:$BI$84,$E635:$BL635)+'FD inverse'!$A$16*$C636/Setup!$B$17+INDEX('FD inverse'!$A$16:$BH$16,1,'FD mesh'!$B$15+1)*Setup!$B$22</f>
        <v>22.7779540111551</v>
      </c>
      <c r="S636" s="0" t="n">
        <f aca="false">SUMPRODUCT('FD inverse'!$A$17:$BH$17,'FD mesh'!$B$84:$BI$84,$E635:$BL635)+'FD inverse'!$A$17*$C636/Setup!$B$17+INDEX('FD inverse'!$A$17:$BH$17,1,'FD mesh'!$B$15+1)*Setup!$B$22</f>
        <v>22.3008740874522</v>
      </c>
      <c r="T636" s="0" t="n">
        <f aca="false">SUMPRODUCT('FD inverse'!$A$18:$BH$18,'FD mesh'!$B$84:$BI$84,$E635:$BL635)+'FD inverse'!$A$18*$C636/Setup!$B$17+INDEX('FD inverse'!$A$18:$BH$18,1,'FD mesh'!$B$15+1)*Setup!$B$22</f>
        <v>21.8195694681479</v>
      </c>
      <c r="U636" s="0" t="n">
        <f aca="false">SUMPRODUCT('FD inverse'!$A$19:$BH$19,'FD mesh'!$B$84:$BI$84,$E635:$BL635)+'FD inverse'!$A$19*$C636/Setup!$B$17+INDEX('FD inverse'!$A$19:$BH$19,1,'FD mesh'!$B$15+1)*Setup!$B$22</f>
        <v>21.3343433490103</v>
      </c>
      <c r="V636" s="0" t="n">
        <f aca="false">SUMPRODUCT('FD inverse'!$A$20:$BH$20,'FD mesh'!$B$84:$BI$84,$E635:$BL635)+'FD inverse'!$A$20*$C636/Setup!$B$17+INDEX('FD inverse'!$A$20:$BH$20,1,'FD mesh'!$B$15+1)*Setup!$B$22</f>
        <v>20.8454994228326</v>
      </c>
      <c r="W636" s="0" t="n">
        <f aca="false">SUMPRODUCT('FD inverse'!$A$21:$BH$21,'FD mesh'!$B$84:$BI$84,$E635:$BL635)+'FD inverse'!$A$21*$C636/Setup!$B$17+INDEX('FD inverse'!$A$21:$BH$21,1,'FD mesh'!$B$15+1)*Setup!$B$22</f>
        <v>20.3533410738811</v>
      </c>
      <c r="X636" s="0" t="n">
        <f aca="false">SUMPRODUCT('FD inverse'!$A$22:$BH$22,'FD mesh'!$B$84:$BI$84,$E635:$BL635)+'FD inverse'!$A$22*$C636/Setup!$B$17+INDEX('FD inverse'!$A$22:$BH$22,1,'FD mesh'!$B$15+1)*Setup!$B$22</f>
        <v>19.8581707432075</v>
      </c>
      <c r="Y636" s="0" t="n">
        <f aca="false">SUMPRODUCT('FD inverse'!$A$23:$BH$23,'FD mesh'!$B$84:$BI$84,$E635:$BL635)+'FD inverse'!$A$23*$C636/Setup!$B$17+INDEX('FD inverse'!$A$23:$BH$23,1,'FD mesh'!$B$15+1)*Setup!$B$22</f>
        <v>19.3602894506387</v>
      </c>
      <c r="Z636" s="0" t="n">
        <f aca="false">SUMPRODUCT('FD inverse'!$A$24:$BH$24,'FD mesh'!$B$84:$BI$84,$E635:$BL635)+'FD inverse'!$A$24*$C636/Setup!$B$17+INDEX('FD inverse'!$A$24:$BH$24,1,'FD mesh'!$B$15+1)*Setup!$B$22</f>
        <v>18.8599964592942</v>
      </c>
      <c r="AA636" s="0" t="n">
        <f aca="false">SUMPRODUCT('FD inverse'!$A$25:$BH$25,'FD mesh'!$B$84:$BI$84,$E635:$BL635)+'FD inverse'!$A$25*$C636/Setup!$B$17+INDEX('FD inverse'!$A$25:$BH$25,1,'FD mesh'!$B$15+1)*Setup!$B$22</f>
        <v>18.3575890685295</v>
      </c>
      <c r="AB636" s="0" t="n">
        <f aca="false">SUMPRODUCT('FD inverse'!$A$26:$BH$26,'FD mesh'!$B$84:$BI$84,$E635:$BL635)+'FD inverse'!$A$26*$C636/Setup!$B$17+INDEX('FD inverse'!$A$26:$BH$26,1,'FD mesh'!$B$15+1)*Setup!$B$22</f>
        <v>17.8533625212708</v>
      </c>
      <c r="AC636" s="0" t="n">
        <f aca="false">SUMPRODUCT('FD inverse'!$A$27:$BH$27,'FD mesh'!$B$84:$BI$84,$E635:$BL635)+'FD inverse'!$A$27*$C636/Setup!$B$17+INDEX('FD inverse'!$A$27:$BH$27,1,'FD mesh'!$B$15+1)*Setup!$B$22</f>
        <v>17.3476100117807</v>
      </c>
      <c r="AD636" s="0" t="n">
        <f aca="false">SUMPRODUCT('FD inverse'!$A$28:$BH$28,'FD mesh'!$B$84:$BI$84,$E635:$BL635)+'FD inverse'!$A$28*$C636/Setup!$B$17+INDEX('FD inverse'!$A$28:$BH$28,1,'FD mesh'!$B$15+1)*Setup!$B$22</f>
        <v>16.8406227799734</v>
      </c>
      <c r="AE636" s="0" t="n">
        <f aca="false">SUMPRODUCT('FD inverse'!$A$29:$BH$29,'FD mesh'!$B$84:$BI$84,$E635:$BL635)+'FD inverse'!$A$29*$C636/Setup!$B$17+INDEX('FD inverse'!$A$29:$BH$29,1,'FD mesh'!$B$15+1)*Setup!$B$22</f>
        <v>16.3326902784783</v>
      </c>
      <c r="AF636" s="0" t="n">
        <f aca="false">SUMPRODUCT('FD inverse'!$A$30:$BH$30,'FD mesh'!$B$84:$BI$84,$E635:$BL635)+'FD inverse'!$A$30*$C636/Setup!$B$17+INDEX('FD inverse'!$A$30:$BH$30,1,'FD mesh'!$B$15+1)*Setup!$B$22</f>
        <v>15.8241003987247</v>
      </c>
      <c r="AG636" s="0" t="n">
        <f aca="false">SUMPRODUCT('FD inverse'!$A$31:$BH$31,'FD mesh'!$B$84:$BI$84,$E635:$BL635)+'FD inverse'!$A$31*$C636/Setup!$B$17+INDEX('FD inverse'!$A$31:$BH$31,1,'FD mesh'!$B$15+1)*Setup!$B$22</f>
        <v>15.3151397423926</v>
      </c>
      <c r="AH636" s="0" t="n">
        <f aca="false">SUMPRODUCT('FD inverse'!$A$32:$BH$32,'FD mesh'!$B$84:$BI$84,$E635:$BL635)+'FD inverse'!$A$32*$C636/Setup!$B$17+INDEX('FD inverse'!$A$32:$BH$32,1,'FD mesh'!$B$15+1)*Setup!$B$22</f>
        <v>15.2936126406532</v>
      </c>
      <c r="AI636" s="0" t="n">
        <f aca="false">SUMPRODUCT('FD inverse'!$A$33:$BH$33,'FD mesh'!$B$84:$BI$84,$E635:$BL635)+'FD inverse'!$A$33*$C636/Setup!$B$17+INDEX('FD inverse'!$A$33:$BH$33,1,'FD mesh'!$B$15+1)*Setup!$B$22</f>
        <v>15.2719587462558</v>
      </c>
      <c r="AJ636" s="0" t="n">
        <f aca="false">SUMPRODUCT('FD inverse'!$A$34:$BH$34,'FD mesh'!$B$84:$BI$84,$E635:$BL635)+'FD inverse'!$A$34*$C636/Setup!$B$17+INDEX('FD inverse'!$A$34:$BH$34,1,'FD mesh'!$B$15+1)*Setup!$B$22</f>
        <v>15.2501958435477</v>
      </c>
      <c r="AK636" s="0" t="n">
        <f aca="false">SUMPRODUCT('FD inverse'!$A$35:$BH$35,'FD mesh'!$B$84:$BI$84,$E635:$BL635)+'FD inverse'!$A$35*$C636/Setup!$B$17+INDEX('FD inverse'!$A$35:$BH$35,1,'FD mesh'!$B$15+1)*Setup!$B$22</f>
        <v>15.2283398749336</v>
      </c>
      <c r="AL636" s="0" t="n">
        <f aca="false">SUMPRODUCT('FD inverse'!$A$36:$BH$36,'FD mesh'!$B$84:$BI$84,$E635:$BL635)+'FD inverse'!$A$36*$C636/Setup!$B$17+INDEX('FD inverse'!$A$36:$BH$36,1,'FD mesh'!$B$15+1)*Setup!$B$22</f>
        <v>15.2064050332008</v>
      </c>
      <c r="AM636" s="0" t="n">
        <f aca="false">SUMPRODUCT('FD inverse'!$A$37:$BH$37,'FD mesh'!$B$84:$BI$84,$E635:$BL635)+'FD inverse'!$A$37*$C636/Setup!$B$17+INDEX('FD inverse'!$A$37:$BH$37,1,'FD mesh'!$B$15+1)*Setup!$B$22</f>
        <v>15.1844038701898</v>
      </c>
      <c r="AN636" s="0" t="n">
        <f aca="false">SUMPRODUCT('FD inverse'!$A$38:$BH$38,'FD mesh'!$B$84:$BI$84,$E635:$BL635)+'FD inverse'!$A$38*$C636/Setup!$B$17+INDEX('FD inverse'!$A$38:$BH$38,1,'FD mesh'!$B$15+1)*Setup!$B$22</f>
        <v>15.1623474196676</v>
      </c>
      <c r="AO636" s="0" t="n">
        <f aca="false">SUMPRODUCT('FD inverse'!$A$39:$BH$39,'FD mesh'!$B$84:$BI$84,$E635:$BL635)+'FD inverse'!$A$39*$C636/Setup!$B$17+INDEX('FD inverse'!$A$39:$BH$39,1,'FD mesh'!$B$15+1)*Setup!$B$22</f>
        <v>15.1402453324604</v>
      </c>
      <c r="AP636" s="0" t="n">
        <f aca="false">SUMPRODUCT('FD inverse'!$A$40:$BH$40,'FD mesh'!$B$84:$BI$84,$E635:$BL635)+'FD inverse'!$A$40*$C636/Setup!$B$17+INDEX('FD inverse'!$A$40:$BH$40,1,'FD mesh'!$B$15+1)*Setup!$B$22</f>
        <v>15.118106022071</v>
      </c>
      <c r="AQ636" s="0" t="n">
        <f aca="false">SUMPRODUCT('FD inverse'!$A$41:$BH$41,'FD mesh'!$B$84:$BI$84,$E635:$BL635)+'FD inverse'!$A$41*$C636/Setup!$B$17+INDEX('FD inverse'!$A$41:$BH$41,1,'FD mesh'!$B$15+1)*Setup!$B$22</f>
        <v>15.095936819173</v>
      </c>
      <c r="AR636" s="0" t="n">
        <f aca="false">SUMPRODUCT('FD inverse'!$A$42:$BH$42,'FD mesh'!$B$84:$BI$84,$E635:$BL635)+'FD inverse'!$A$42*$C636/Setup!$B$17+INDEX('FD inverse'!$A$42:$BH$42,1,'FD mesh'!$B$15+1)*Setup!$B$22</f>
        <v>15.0737441335154</v>
      </c>
      <c r="AS636" s="0" t="n">
        <f aca="false">SUMPRODUCT('FD inverse'!$A$43:$BH$43,'FD mesh'!$B$84:$BI$84,$E635:$BL635)+'FD inverse'!$A$43*$C636/Setup!$B$17+INDEX('FD inverse'!$A$43:$BH$43,1,'FD mesh'!$B$15+1)*Setup!$B$22</f>
        <v>0</v>
      </c>
      <c r="AT636" s="0" t="n">
        <f aca="false">SUMPRODUCT('FD inverse'!$A$44:$BH$44,'FD mesh'!$B$84:$BI$84,$E635:$BL635)+'FD inverse'!$A$44*$C636/Setup!$B$17+INDEX('FD inverse'!$A$44:$BH$44,1,'FD mesh'!$B$15+1)*Setup!$B$22</f>
        <v>0</v>
      </c>
      <c r="AU636" s="0" t="n">
        <f aca="false">SUMPRODUCT('FD inverse'!$A$45:$BH$45,'FD mesh'!$B$84:$BI$84,$E635:$BL635)+'FD inverse'!$A$45*$C636/Setup!$B$17+INDEX('FD inverse'!$A$45:$BH$45,1,'FD mesh'!$B$15+1)*Setup!$B$22</f>
        <v>0</v>
      </c>
      <c r="AV636" s="0" t="n">
        <f aca="false">SUMPRODUCT('FD inverse'!$A$46:$BH$46,'FD mesh'!$B$84:$BI$84,$E635:$BL635)+'FD inverse'!$A$46*$C636/Setup!$B$17+INDEX('FD inverse'!$A$46:$BH$46,1,'FD mesh'!$B$15+1)*Setup!$B$22</f>
        <v>0</v>
      </c>
      <c r="AW636" s="0" t="n">
        <f aca="false">SUMPRODUCT('FD inverse'!$A$47:$BH$47,'FD mesh'!$B$84:$BI$84,$E635:$BL635)+'FD inverse'!$A$47*$C636/Setup!$B$17+INDEX('FD inverse'!$A$47:$BH$47,1,'FD mesh'!$B$15+1)*Setup!$B$22</f>
        <v>0</v>
      </c>
      <c r="AX636" s="0" t="n">
        <f aca="false">SUMPRODUCT('FD inverse'!$A$48:$BH$48,'FD mesh'!$B$84:$BI$84,$E635:$BL635)+'FD inverse'!$A$48*$C636/Setup!$B$17+INDEX('FD inverse'!$A$48:$BH$48,1,'FD mesh'!$B$15+1)*Setup!$B$22</f>
        <v>0</v>
      </c>
      <c r="AY636" s="0" t="n">
        <f aca="false">SUMPRODUCT('FD inverse'!$A$49:$BH$49,'FD mesh'!$B$84:$BI$84,$E635:$BL635)+'FD inverse'!$A$49*$C636/Setup!$B$17+INDEX('FD inverse'!$A$49:$BH$49,1,'FD mesh'!$B$15+1)*Setup!$B$22</f>
        <v>0</v>
      </c>
      <c r="AZ636" s="0" t="n">
        <f aca="false">SUMPRODUCT('FD inverse'!$A$50:$BH$50,'FD mesh'!$B$84:$BI$84,$E635:$BL635)+'FD inverse'!$A$50*$C636/Setup!$B$17+INDEX('FD inverse'!$A$50:$BH$50,1,'FD mesh'!$B$15+1)*Setup!$B$22</f>
        <v>0</v>
      </c>
      <c r="BA636" s="0" t="n">
        <f aca="false">SUMPRODUCT('FD inverse'!$A$51:$BH$51,'FD mesh'!$B$84:$BI$84,$E635:$BL635)+'FD inverse'!$A$51*$C636/Setup!$B$17+INDEX('FD inverse'!$A$51:$BH$51,1,'FD mesh'!$B$15+1)*Setup!$B$22</f>
        <v>0</v>
      </c>
      <c r="BB636" s="0" t="n">
        <f aca="false">SUMPRODUCT('FD inverse'!$A$52:$BH$52,'FD mesh'!$B$84:$BI$84,$E635:$BL635)+'FD inverse'!$A$52*$C636/Setup!$B$17+INDEX('FD inverse'!$A$52:$BH$52,1,'FD mesh'!$B$15+1)*Setup!$B$22</f>
        <v>0</v>
      </c>
      <c r="BC636" s="0" t="n">
        <f aca="false">SUMPRODUCT('FD inverse'!$A$53:$BH$53,'FD mesh'!$B$84:$BI$84,$E635:$BL635)+'FD inverse'!$A$53*$C636/Setup!$B$17+INDEX('FD inverse'!$A$53:$BH$53,1,'FD mesh'!$B$15+1)*Setup!$B$22</f>
        <v>0</v>
      </c>
      <c r="BD636" s="0" t="n">
        <f aca="false">SUMPRODUCT('FD inverse'!$A$54:$BH$54,'FD mesh'!$B$84:$BI$84,$E635:$BL635)+'FD inverse'!$A$54*$C636/Setup!$B$17+INDEX('FD inverse'!$A$54:$BH$54,1,'FD mesh'!$B$15+1)*Setup!$B$22</f>
        <v>0</v>
      </c>
      <c r="BE636" s="0" t="n">
        <f aca="false">SUMPRODUCT('FD inverse'!$A$55:$BH$55,'FD mesh'!$B$84:$BI$84,$E635:$BL635)+'FD inverse'!$A$55*$C636/Setup!$B$17+INDEX('FD inverse'!$A$55:$BH$55,1,'FD mesh'!$B$15+1)*Setup!$B$22</f>
        <v>0</v>
      </c>
      <c r="BF636" s="0" t="n">
        <f aca="false">SUMPRODUCT('FD inverse'!$A$56:$BH$56,'FD mesh'!$B$84:$BI$84,$E635:$BL635)+'FD inverse'!$A$56*$C636/Setup!$B$17+INDEX('FD inverse'!$A$56:$BH$56,1,'FD mesh'!$B$15+1)*Setup!$B$22</f>
        <v>0</v>
      </c>
      <c r="BG636" s="0" t="n">
        <f aca="false">SUMPRODUCT('FD inverse'!$A$57:$BH$57,'FD mesh'!$B$84:$BI$84,$E635:$BL635)+'FD inverse'!$A$57*$C636/Setup!$B$17+INDEX('FD inverse'!$A$57:$BH$57,1,'FD mesh'!$B$15+1)*Setup!$B$22</f>
        <v>0</v>
      </c>
      <c r="BH636" s="0" t="n">
        <f aca="false">SUMPRODUCT('FD inverse'!$A$58:$BH$58,'FD mesh'!$B$84:$BI$84,$E635:$BL635)+'FD inverse'!$A$58*$C636/Setup!$B$17+INDEX('FD inverse'!$A$58:$BH$58,1,'FD mesh'!$B$15+1)*Setup!$B$22</f>
        <v>0</v>
      </c>
      <c r="BI636" s="0" t="n">
        <f aca="false">SUMPRODUCT('FD inverse'!$A$59:$BH$59,'FD mesh'!$B$84:$BI$84,$E635:$BL635)+'FD inverse'!$A$59*$C636/Setup!$B$17+INDEX('FD inverse'!$A$59:$BH$59,1,'FD mesh'!$B$15+1)*Setup!$B$22</f>
        <v>0</v>
      </c>
      <c r="BJ636" s="0" t="n">
        <f aca="false">SUMPRODUCT('FD inverse'!$A$60:$BH$60,'FD mesh'!$B$84:$BI$84,$E635:$BL635)+'FD inverse'!$A$60*$C636/Setup!$B$17+INDEX('FD inverse'!$A$60:$BH$60,1,'FD mesh'!$B$15+1)*Setup!$B$22</f>
        <v>0</v>
      </c>
      <c r="BK636" s="0" t="n">
        <f aca="false">SUMPRODUCT('FD inverse'!$A$61:$BH$61,'FD mesh'!$B$84:$BI$84,$E635:$BL635)+'FD inverse'!$A$61*$C636/Setup!$B$17+INDEX('FD inverse'!$A$61:$BH$61,1,'FD mesh'!$B$15+1)*Setup!$B$22</f>
        <v>0</v>
      </c>
      <c r="BL636" s="0" t="n">
        <f aca="false">SUMPRODUCT('FD inverse'!$A$62:$BH$62,'FD mesh'!$B$84:$BI$84,$E635:$BL635)+'FD inverse'!$A$62*$C636/Setup!$B$17+INDEX('FD inverse'!$A$62:$BH$62,1,'FD mesh'!$B$15+1)*Setup!$B$22</f>
        <v>0</v>
      </c>
    </row>
    <row r="637" customFormat="false" ht="15" hidden="false" customHeight="false" outlineLevel="0" collapsed="false">
      <c r="A637" s="0" t="n">
        <v>632</v>
      </c>
      <c r="B637" s="0" t="n">
        <f aca="false">A637*Setup!$B$11/3600</f>
        <v>52.6666666666667</v>
      </c>
      <c r="C637" s="0" t="n">
        <f aca="false">Setup!$B$7+Setup!$B$8*COS(2*PI()*(B637-Setup!$B$9)/24)</f>
        <v>20.0607689879512</v>
      </c>
      <c r="D637" s="0" t="n">
        <f aca="false">(C637-E637)/Setup!$B$17</f>
        <v>-8.32431090822323</v>
      </c>
      <c r="E637" s="0" t="n">
        <f aca="false">SUMPRODUCT('FD inverse'!$A$3:$BH$3,'FD mesh'!$B$84:$BI$84,$E636:$BL636)+'FD inverse'!$A$3*$C637/Setup!$B$17+INDEX('FD inverse'!$A$3:$BH$3,1,'FD mesh'!$B$15+1)*Setup!$B$22</f>
        <v>21.1429294060202</v>
      </c>
      <c r="F637" s="0" t="n">
        <f aca="false">SUMPRODUCT('FD inverse'!$A$4:$BH$4,'FD mesh'!$B$84:$BI$84,$E636:$BL636)+'FD inverse'!$A$4*$C637/Setup!$B$17+INDEX('FD inverse'!$A$4:$BH$4,1,'FD mesh'!$B$15+1)*Setup!$B$22</f>
        <v>21.3907101626826</v>
      </c>
      <c r="G637" s="0" t="n">
        <f aca="false">SUMPRODUCT('FD inverse'!$A$5:$BH$5,'FD mesh'!$B$84:$BI$84,$E636:$BL636)+'FD inverse'!$A$5*$C637/Setup!$B$17+INDEX('FD inverse'!$A$5:$BH$5,1,'FD mesh'!$B$15+1)*Setup!$B$22</f>
        <v>21.6372700462677</v>
      </c>
      <c r="H637" s="0" t="n">
        <f aca="false">SUMPRODUCT('FD inverse'!$A$6:$BH$6,'FD mesh'!$B$84:$BI$84,$E636:$BL636)+'FD inverse'!$A$6*$C637/Setup!$B$17+INDEX('FD inverse'!$A$6:$BH$6,1,'FD mesh'!$B$15+1)*Setup!$B$22</f>
        <v>22.461812729564</v>
      </c>
      <c r="I637" s="0" t="n">
        <f aca="false">SUMPRODUCT('FD inverse'!$A$7:$BH$7,'FD mesh'!$B$84:$BI$84,$E636:$BL636)+'FD inverse'!$A$7*$C637/Setup!$B$17+INDEX('FD inverse'!$A$7:$BH$7,1,'FD mesh'!$B$15+1)*Setup!$B$22</f>
        <v>22.5308722371446</v>
      </c>
      <c r="J637" s="0" t="n">
        <f aca="false">SUMPRODUCT('FD inverse'!$A$8:$BH$8,'FD mesh'!$B$84:$BI$84,$E636:$BL636)+'FD inverse'!$A$8*$C637/Setup!$B$17+INDEX('FD inverse'!$A$8:$BH$8,1,'FD mesh'!$B$15+1)*Setup!$B$22</f>
        <v>22.5917514332938</v>
      </c>
      <c r="K637" s="0" t="n">
        <f aca="false">SUMPRODUCT('FD inverse'!$A$9:$BH$9,'FD mesh'!$B$84:$BI$84,$E636:$BL636)+'FD inverse'!$A$9*$C637/Setup!$B$17+INDEX('FD inverse'!$A$9:$BH$9,1,'FD mesh'!$B$15+1)*Setup!$B$22</f>
        <v>22.6441719175003</v>
      </c>
      <c r="L637" s="0" t="n">
        <f aca="false">SUMPRODUCT('FD inverse'!$A$10:$BH$10,'FD mesh'!$B$84:$BI$84,$E636:$BL636)+'FD inverse'!$A$10*$C637/Setup!$B$17+INDEX('FD inverse'!$A$10:$BH$10,1,'FD mesh'!$B$15+1)*Setup!$B$22</f>
        <v>22.6879249438554</v>
      </c>
      <c r="M637" s="0" t="n">
        <f aca="false">SUMPRODUCT('FD inverse'!$A$11:$BH$11,'FD mesh'!$B$84:$BI$84,$E636:$BL636)+'FD inverse'!$A$11*$C637/Setup!$B$17+INDEX('FD inverse'!$A$11:$BH$11,1,'FD mesh'!$B$15+1)*Setup!$B$22</f>
        <v>22.722858523143</v>
      </c>
      <c r="N637" s="0" t="n">
        <f aca="false">SUMPRODUCT('FD inverse'!$A$12:$BH$12,'FD mesh'!$B$84:$BI$84,$E636:$BL636)+'FD inverse'!$A$12*$C637/Setup!$B$17+INDEX('FD inverse'!$A$12:$BH$12,1,'FD mesh'!$B$15+1)*Setup!$B$22</f>
        <v>22.7488661755284</v>
      </c>
      <c r="O637" s="0" t="n">
        <f aca="false">SUMPRODUCT('FD inverse'!$A$13:$BH$13,'FD mesh'!$B$84:$BI$84,$E636:$BL636)+'FD inverse'!$A$13*$C637/Setup!$B$17+INDEX('FD inverse'!$A$13:$BH$13,1,'FD mesh'!$B$15+1)*Setup!$B$22</f>
        <v>22.7658773594569</v>
      </c>
      <c r="P637" s="0" t="n">
        <f aca="false">SUMPRODUCT('FD inverse'!$A$14:$BH$14,'FD mesh'!$B$84:$BI$84,$E636:$BL636)+'FD inverse'!$A$14*$C637/Setup!$B$17+INDEX('FD inverse'!$A$14:$BH$14,1,'FD mesh'!$B$15+1)*Setup!$B$22</f>
        <v>22.7738495947158</v>
      </c>
      <c r="Q637" s="0" t="n">
        <f aca="false">SUMPRODUCT('FD inverse'!$A$15:$BH$15,'FD mesh'!$B$84:$BI$84,$E636:$BL636)+'FD inverse'!$A$15*$C637/Setup!$B$17+INDEX('FD inverse'!$A$15:$BH$15,1,'FD mesh'!$B$15+1)*Setup!$B$22</f>
        <v>22.7727622915328</v>
      </c>
      <c r="R637" s="0" t="n">
        <f aca="false">SUMPRODUCT('FD inverse'!$A$16:$BH$16,'FD mesh'!$B$84:$BI$84,$E636:$BL636)+'FD inverse'!$A$16*$C637/Setup!$B$17+INDEX('FD inverse'!$A$16:$BH$16,1,'FD mesh'!$B$15+1)*Setup!$B$22</f>
        <v>22.762612292808</v>
      </c>
      <c r="S637" s="0" t="n">
        <f aca="false">SUMPRODUCT('FD inverse'!$A$17:$BH$17,'FD mesh'!$B$84:$BI$84,$E636:$BL636)+'FD inverse'!$A$17*$C637/Setup!$B$17+INDEX('FD inverse'!$A$17:$BH$17,1,'FD mesh'!$B$15+1)*Setup!$B$22</f>
        <v>22.2865433064007</v>
      </c>
      <c r="T637" s="0" t="n">
        <f aca="false">SUMPRODUCT('FD inverse'!$A$18:$BH$18,'FD mesh'!$B$84:$BI$84,$E636:$BL636)+'FD inverse'!$A$18*$C637/Setup!$B$17+INDEX('FD inverse'!$A$18:$BH$18,1,'FD mesh'!$B$15+1)*Setup!$B$22</f>
        <v>21.8062569758554</v>
      </c>
      <c r="U637" s="0" t="n">
        <f aca="false">SUMPRODUCT('FD inverse'!$A$19:$BH$19,'FD mesh'!$B$84:$BI$84,$E636:$BL636)+'FD inverse'!$A$19*$C637/Setup!$B$17+INDEX('FD inverse'!$A$19:$BH$19,1,'FD mesh'!$B$15+1)*Setup!$B$22</f>
        <v>21.322052969007</v>
      </c>
      <c r="V637" s="0" t="n">
        <f aca="false">SUMPRODUCT('FD inverse'!$A$20:$BH$20,'FD mesh'!$B$84:$BI$84,$E636:$BL636)+'FD inverse'!$A$20*$C637/Setup!$B$17+INDEX('FD inverse'!$A$20:$BH$20,1,'FD mesh'!$B$15+1)*Setup!$B$22</f>
        <v>20.8342320789004</v>
      </c>
      <c r="W637" s="0" t="n">
        <f aca="false">SUMPRODUCT('FD inverse'!$A$21:$BH$21,'FD mesh'!$B$84:$BI$84,$E636:$BL636)+'FD inverse'!$A$21*$C637/Setup!$B$17+INDEX('FD inverse'!$A$21:$BH$21,1,'FD mesh'!$B$15+1)*Setup!$B$22</f>
        <v>20.3430953704366</v>
      </c>
      <c r="X637" s="0" t="n">
        <f aca="false">SUMPRODUCT('FD inverse'!$A$22:$BH$22,'FD mesh'!$B$84:$BI$84,$E636:$BL636)+'FD inverse'!$A$22*$C637/Setup!$B$17+INDEX('FD inverse'!$A$22:$BH$22,1,'FD mesh'!$B$15+1)*Setup!$B$22</f>
        <v>19.8489434978163</v>
      </c>
      <c r="Y637" s="0" t="n">
        <f aca="false">SUMPRODUCT('FD inverse'!$A$23:$BH$23,'FD mesh'!$B$84:$BI$84,$E636:$BL636)+'FD inverse'!$A$23*$C637/Setup!$B$17+INDEX('FD inverse'!$A$23:$BH$23,1,'FD mesh'!$B$15+1)*Setup!$B$22</f>
        <v>19.3520761786952</v>
      </c>
      <c r="Z637" s="0" t="n">
        <f aca="false">SUMPRODUCT('FD inverse'!$A$24:$BH$24,'FD mesh'!$B$84:$BI$84,$E636:$BL636)+'FD inverse'!$A$24*$C637/Setup!$B$17+INDEX('FD inverse'!$A$24:$BH$24,1,'FD mesh'!$B$15+1)*Setup!$B$22</f>
        <v>18.8527918109736</v>
      </c>
      <c r="AA637" s="0" t="n">
        <f aca="false">SUMPRODUCT('FD inverse'!$A$25:$BH$25,'FD mesh'!$B$84:$BI$84,$E636:$BL636)+'FD inverse'!$A$25*$C637/Setup!$B$17+INDEX('FD inverse'!$A$25:$BH$25,1,'FD mesh'!$B$15+1)*Setup!$B$22</f>
        <v>18.3513872181747</v>
      </c>
      <c r="AB637" s="0" t="n">
        <f aca="false">SUMPRODUCT('FD inverse'!$A$26:$BH$26,'FD mesh'!$B$84:$BI$84,$E636:$BL636)+'FD inverse'!$A$26*$C637/Setup!$B$17+INDEX('FD inverse'!$A$26:$BH$26,1,'FD mesh'!$B$15+1)*Setup!$B$22</f>
        <v>17.8481575094143</v>
      </c>
      <c r="AC637" s="0" t="n">
        <f aca="false">SUMPRODUCT('FD inverse'!$A$27:$BH$27,'FD mesh'!$B$84:$BI$84,$E636:$BL636)+'FD inverse'!$A$27*$C637/Setup!$B$17+INDEX('FD inverse'!$A$27:$BH$27,1,'FD mesh'!$B$15+1)*Setup!$B$22</f>
        <v>17.3433960400218</v>
      </c>
      <c r="AD637" s="0" t="n">
        <f aca="false">SUMPRODUCT('FD inverse'!$A$28:$BH$28,'FD mesh'!$B$84:$BI$84,$E636:$BL636)+'FD inverse'!$A$28*$C637/Setup!$B$17+INDEX('FD inverse'!$A$28:$BH$28,1,'FD mesh'!$B$15+1)*Setup!$B$22</f>
        <v>16.8373944589402</v>
      </c>
      <c r="AE637" s="0" t="n">
        <f aca="false">SUMPRODUCT('FD inverse'!$A$29:$BH$29,'FD mesh'!$B$84:$BI$84,$E636:$BL636)+'FD inverse'!$A$29*$C637/Setup!$B$17+INDEX('FD inverse'!$A$29:$BH$29,1,'FD mesh'!$B$15+1)*Setup!$B$22</f>
        <v>16.3304428290975</v>
      </c>
      <c r="AF637" s="0" t="n">
        <f aca="false">SUMPRODUCT('FD inverse'!$A$30:$BH$30,'FD mesh'!$B$84:$BI$84,$E636:$BL636)+'FD inverse'!$A$30*$C637/Setup!$B$17+INDEX('FD inverse'!$A$30:$BH$30,1,'FD mesh'!$B$15+1)*Setup!$B$22</f>
        <v>15.8228298070084</v>
      </c>
      <c r="AG637" s="0" t="n">
        <f aca="false">SUMPRODUCT('FD inverse'!$A$31:$BH$31,'FD mesh'!$B$84:$BI$84,$E636:$BL636)+'FD inverse'!$A$31*$C637/Setup!$B$17+INDEX('FD inverse'!$A$31:$BH$31,1,'FD mesh'!$B$15+1)*Setup!$B$22</f>
        <v>15.3148428679286</v>
      </c>
      <c r="AH637" s="0" t="n">
        <f aca="false">SUMPRODUCT('FD inverse'!$A$32:$BH$32,'FD mesh'!$B$84:$BI$84,$E636:$BL636)+'FD inverse'!$A$32*$C637/Setup!$B$17+INDEX('FD inverse'!$A$32:$BH$32,1,'FD mesh'!$B$15+1)*Setup!$B$22</f>
        <v>15.293354864654</v>
      </c>
      <c r="AI637" s="0" t="n">
        <f aca="false">SUMPRODUCT('FD inverse'!$A$33:$BH$33,'FD mesh'!$B$84:$BI$84,$E636:$BL636)+'FD inverse'!$A$33*$C637/Setup!$B$17+INDEX('FD inverse'!$A$33:$BH$33,1,'FD mesh'!$B$15+1)*Setup!$B$22</f>
        <v>15.2717363692311</v>
      </c>
      <c r="AJ637" s="0" t="n">
        <f aca="false">SUMPRODUCT('FD inverse'!$A$34:$BH$34,'FD mesh'!$B$84:$BI$84,$E636:$BL636)+'FD inverse'!$A$34*$C637/Setup!$B$17+INDEX('FD inverse'!$A$34:$BH$34,1,'FD mesh'!$B$15+1)*Setup!$B$22</f>
        <v>15.2500053014364</v>
      </c>
      <c r="AK637" s="0" t="n">
        <f aca="false">SUMPRODUCT('FD inverse'!$A$35:$BH$35,'FD mesh'!$B$84:$BI$84,$E636:$BL636)+'FD inverse'!$A$35*$C637/Setup!$B$17+INDEX('FD inverse'!$A$35:$BH$35,1,'FD mesh'!$B$15+1)*Setup!$B$22</f>
        <v>15.2281777768362</v>
      </c>
      <c r="AL637" s="0" t="n">
        <f aca="false">SUMPRODUCT('FD inverse'!$A$36:$BH$36,'FD mesh'!$B$84:$BI$84,$E636:$BL636)+'FD inverse'!$A$36*$C637/Setup!$B$17+INDEX('FD inverse'!$A$36:$BH$36,1,'FD mesh'!$B$15+1)*Setup!$B$22</f>
        <v>15.2062681944455</v>
      </c>
      <c r="AM637" s="0" t="n">
        <f aca="false">SUMPRODUCT('FD inverse'!$A$37:$BH$37,'FD mesh'!$B$84:$BI$84,$E636:$BL636)+'FD inverse'!$A$37*$C637/Setup!$B$17+INDEX('FD inverse'!$A$37:$BH$37,1,'FD mesh'!$B$15+1)*Setup!$B$22</f>
        <v>15.184289341125</v>
      </c>
      <c r="AN637" s="0" t="n">
        <f aca="false">SUMPRODUCT('FD inverse'!$A$38:$BH$38,'FD mesh'!$B$84:$BI$84,$E636:$BL636)+'FD inverse'!$A$38*$C637/Setup!$B$17+INDEX('FD inverse'!$A$38:$BH$38,1,'FD mesh'!$B$15+1)*Setup!$B$22</f>
        <v>15.1622525105539</v>
      </c>
      <c r="AO637" s="0" t="n">
        <f aca="false">SUMPRODUCT('FD inverse'!$A$39:$BH$39,'FD mesh'!$B$84:$BI$84,$E636:$BL636)+'FD inverse'!$A$39*$C637/Setup!$B$17+INDEX('FD inverse'!$A$39:$BH$39,1,'FD mesh'!$B$15+1)*Setup!$B$22</f>
        <v>15.1401676348035</v>
      </c>
      <c r="AP637" s="0" t="n">
        <f aca="false">SUMPRODUCT('FD inverse'!$A$40:$BH$40,'FD mesh'!$B$84:$BI$84,$E636:$BL636)+'FD inverse'!$A$40*$C637/Setup!$B$17+INDEX('FD inverse'!$A$40:$BH$40,1,'FD mesh'!$B$15+1)*Setup!$B$22</f>
        <v>15.1180434267096</v>
      </c>
      <c r="AQ637" s="0" t="n">
        <f aca="false">SUMPRODUCT('FD inverse'!$A$41:$BH$41,'FD mesh'!$B$84:$BI$84,$E636:$BL636)+'FD inverse'!$A$41*$C637/Setup!$B$17+INDEX('FD inverse'!$A$41:$BH$41,1,'FD mesh'!$B$15+1)*Setup!$B$22</f>
        <v>15.0958875314021</v>
      </c>
      <c r="AR637" s="0" t="n">
        <f aca="false">SUMPRODUCT('FD inverse'!$A$42:$BH$42,'FD mesh'!$B$84:$BI$84,$E636:$BL636)+'FD inverse'!$A$42*$C637/Setup!$B$17+INDEX('FD inverse'!$A$42:$BH$42,1,'FD mesh'!$B$15+1)*Setup!$B$22</f>
        <v>15.0737066854896</v>
      </c>
      <c r="AS637" s="0" t="n">
        <f aca="false">SUMPRODUCT('FD inverse'!$A$43:$BH$43,'FD mesh'!$B$84:$BI$84,$E636:$BL636)+'FD inverse'!$A$43*$C637/Setup!$B$17+INDEX('FD inverse'!$A$43:$BH$43,1,'FD mesh'!$B$15+1)*Setup!$B$22</f>
        <v>0</v>
      </c>
      <c r="AT637" s="0" t="n">
        <f aca="false">SUMPRODUCT('FD inverse'!$A$44:$BH$44,'FD mesh'!$B$84:$BI$84,$E636:$BL636)+'FD inverse'!$A$44*$C637/Setup!$B$17+INDEX('FD inverse'!$A$44:$BH$44,1,'FD mesh'!$B$15+1)*Setup!$B$22</f>
        <v>0</v>
      </c>
      <c r="AU637" s="0" t="n">
        <f aca="false">SUMPRODUCT('FD inverse'!$A$45:$BH$45,'FD mesh'!$B$84:$BI$84,$E636:$BL636)+'FD inverse'!$A$45*$C637/Setup!$B$17+INDEX('FD inverse'!$A$45:$BH$45,1,'FD mesh'!$B$15+1)*Setup!$B$22</f>
        <v>0</v>
      </c>
      <c r="AV637" s="0" t="n">
        <f aca="false">SUMPRODUCT('FD inverse'!$A$46:$BH$46,'FD mesh'!$B$84:$BI$84,$E636:$BL636)+'FD inverse'!$A$46*$C637/Setup!$B$17+INDEX('FD inverse'!$A$46:$BH$46,1,'FD mesh'!$B$15+1)*Setup!$B$22</f>
        <v>0</v>
      </c>
      <c r="AW637" s="0" t="n">
        <f aca="false">SUMPRODUCT('FD inverse'!$A$47:$BH$47,'FD mesh'!$B$84:$BI$84,$E636:$BL636)+'FD inverse'!$A$47*$C637/Setup!$B$17+INDEX('FD inverse'!$A$47:$BH$47,1,'FD mesh'!$B$15+1)*Setup!$B$22</f>
        <v>0</v>
      </c>
      <c r="AX637" s="0" t="n">
        <f aca="false">SUMPRODUCT('FD inverse'!$A$48:$BH$48,'FD mesh'!$B$84:$BI$84,$E636:$BL636)+'FD inverse'!$A$48*$C637/Setup!$B$17+INDEX('FD inverse'!$A$48:$BH$48,1,'FD mesh'!$B$15+1)*Setup!$B$22</f>
        <v>0</v>
      </c>
      <c r="AY637" s="0" t="n">
        <f aca="false">SUMPRODUCT('FD inverse'!$A$49:$BH$49,'FD mesh'!$B$84:$BI$84,$E636:$BL636)+'FD inverse'!$A$49*$C637/Setup!$B$17+INDEX('FD inverse'!$A$49:$BH$49,1,'FD mesh'!$B$15+1)*Setup!$B$22</f>
        <v>0</v>
      </c>
      <c r="AZ637" s="0" t="n">
        <f aca="false">SUMPRODUCT('FD inverse'!$A$50:$BH$50,'FD mesh'!$B$84:$BI$84,$E636:$BL636)+'FD inverse'!$A$50*$C637/Setup!$B$17+INDEX('FD inverse'!$A$50:$BH$50,1,'FD mesh'!$B$15+1)*Setup!$B$22</f>
        <v>0</v>
      </c>
      <c r="BA637" s="0" t="n">
        <f aca="false">SUMPRODUCT('FD inverse'!$A$51:$BH$51,'FD mesh'!$B$84:$BI$84,$E636:$BL636)+'FD inverse'!$A$51*$C637/Setup!$B$17+INDEX('FD inverse'!$A$51:$BH$51,1,'FD mesh'!$B$15+1)*Setup!$B$22</f>
        <v>0</v>
      </c>
      <c r="BB637" s="0" t="n">
        <f aca="false">SUMPRODUCT('FD inverse'!$A$52:$BH$52,'FD mesh'!$B$84:$BI$84,$E636:$BL636)+'FD inverse'!$A$52*$C637/Setup!$B$17+INDEX('FD inverse'!$A$52:$BH$52,1,'FD mesh'!$B$15+1)*Setup!$B$22</f>
        <v>0</v>
      </c>
      <c r="BC637" s="0" t="n">
        <f aca="false">SUMPRODUCT('FD inverse'!$A$53:$BH$53,'FD mesh'!$B$84:$BI$84,$E636:$BL636)+'FD inverse'!$A$53*$C637/Setup!$B$17+INDEX('FD inverse'!$A$53:$BH$53,1,'FD mesh'!$B$15+1)*Setup!$B$22</f>
        <v>0</v>
      </c>
      <c r="BD637" s="0" t="n">
        <f aca="false">SUMPRODUCT('FD inverse'!$A$54:$BH$54,'FD mesh'!$B$84:$BI$84,$E636:$BL636)+'FD inverse'!$A$54*$C637/Setup!$B$17+INDEX('FD inverse'!$A$54:$BH$54,1,'FD mesh'!$B$15+1)*Setup!$B$22</f>
        <v>0</v>
      </c>
      <c r="BE637" s="0" t="n">
        <f aca="false">SUMPRODUCT('FD inverse'!$A$55:$BH$55,'FD mesh'!$B$84:$BI$84,$E636:$BL636)+'FD inverse'!$A$55*$C637/Setup!$B$17+INDEX('FD inverse'!$A$55:$BH$55,1,'FD mesh'!$B$15+1)*Setup!$B$22</f>
        <v>0</v>
      </c>
      <c r="BF637" s="0" t="n">
        <f aca="false">SUMPRODUCT('FD inverse'!$A$56:$BH$56,'FD mesh'!$B$84:$BI$84,$E636:$BL636)+'FD inverse'!$A$56*$C637/Setup!$B$17+INDEX('FD inverse'!$A$56:$BH$56,1,'FD mesh'!$B$15+1)*Setup!$B$22</f>
        <v>0</v>
      </c>
      <c r="BG637" s="0" t="n">
        <f aca="false">SUMPRODUCT('FD inverse'!$A$57:$BH$57,'FD mesh'!$B$84:$BI$84,$E636:$BL636)+'FD inverse'!$A$57*$C637/Setup!$B$17+INDEX('FD inverse'!$A$57:$BH$57,1,'FD mesh'!$B$15+1)*Setup!$B$22</f>
        <v>0</v>
      </c>
      <c r="BH637" s="0" t="n">
        <f aca="false">SUMPRODUCT('FD inverse'!$A$58:$BH$58,'FD mesh'!$B$84:$BI$84,$E636:$BL636)+'FD inverse'!$A$58*$C637/Setup!$B$17+INDEX('FD inverse'!$A$58:$BH$58,1,'FD mesh'!$B$15+1)*Setup!$B$22</f>
        <v>0</v>
      </c>
      <c r="BI637" s="0" t="n">
        <f aca="false">SUMPRODUCT('FD inverse'!$A$59:$BH$59,'FD mesh'!$B$84:$BI$84,$E636:$BL636)+'FD inverse'!$A$59*$C637/Setup!$B$17+INDEX('FD inverse'!$A$59:$BH$59,1,'FD mesh'!$B$15+1)*Setup!$B$22</f>
        <v>0</v>
      </c>
      <c r="BJ637" s="0" t="n">
        <f aca="false">SUMPRODUCT('FD inverse'!$A$60:$BH$60,'FD mesh'!$B$84:$BI$84,$E636:$BL636)+'FD inverse'!$A$60*$C637/Setup!$B$17+INDEX('FD inverse'!$A$60:$BH$60,1,'FD mesh'!$B$15+1)*Setup!$B$22</f>
        <v>0</v>
      </c>
      <c r="BK637" s="0" t="n">
        <f aca="false">SUMPRODUCT('FD inverse'!$A$61:$BH$61,'FD mesh'!$B$84:$BI$84,$E636:$BL636)+'FD inverse'!$A$61*$C637/Setup!$B$17+INDEX('FD inverse'!$A$61:$BH$61,1,'FD mesh'!$B$15+1)*Setup!$B$22</f>
        <v>0</v>
      </c>
      <c r="BL637" s="0" t="n">
        <f aca="false">SUMPRODUCT('FD inverse'!$A$62:$BH$62,'FD mesh'!$B$84:$BI$84,$E636:$BL636)+'FD inverse'!$A$62*$C637/Setup!$B$17+INDEX('FD inverse'!$A$62:$BH$62,1,'FD mesh'!$B$15+1)*Setup!$B$22</f>
        <v>0</v>
      </c>
    </row>
    <row r="638" customFormat="false" ht="15" hidden="false" customHeight="false" outlineLevel="0" collapsed="false">
      <c r="A638" s="0" t="n">
        <v>633</v>
      </c>
      <c r="B638" s="0" t="n">
        <f aca="false">A638*Setup!$B$11/3600</f>
        <v>52.75</v>
      </c>
      <c r="C638" s="0" t="n">
        <f aca="false">Setup!$B$7+Setup!$B$8*COS(2*PI()*(B638-Setup!$B$9)/24)</f>
        <v>20.0768588783871</v>
      </c>
      <c r="D638" s="0" t="n">
        <f aca="false">(C638-E638)/Setup!$B$17</f>
        <v>-8.21067149297522</v>
      </c>
      <c r="E638" s="0" t="n">
        <f aca="false">SUMPRODUCT('FD inverse'!$A$3:$BH$3,'FD mesh'!$B$84:$BI$84,$E637:$BL637)+'FD inverse'!$A$3*$C638/Setup!$B$17+INDEX('FD inverse'!$A$3:$BH$3,1,'FD mesh'!$B$15+1)*Setup!$B$22</f>
        <v>21.1442461724739</v>
      </c>
      <c r="F638" s="0" t="n">
        <f aca="false">SUMPRODUCT('FD inverse'!$A$4:$BH$4,'FD mesh'!$B$84:$BI$84,$E637:$BL637)+'FD inverse'!$A$4*$C638/Setup!$B$17+INDEX('FD inverse'!$A$4:$BH$4,1,'FD mesh'!$B$15+1)*Setup!$B$22</f>
        <v>21.3888971520879</v>
      </c>
      <c r="G638" s="0" t="n">
        <f aca="false">SUMPRODUCT('FD inverse'!$A$5:$BH$5,'FD mesh'!$B$84:$BI$84,$E637:$BL637)+'FD inverse'!$A$5*$C638/Setup!$B$17+INDEX('FD inverse'!$A$5:$BH$5,1,'FD mesh'!$B$15+1)*Setup!$B$22</f>
        <v>21.6327612347425</v>
      </c>
      <c r="H638" s="0" t="n">
        <f aca="false">SUMPRODUCT('FD inverse'!$A$6:$BH$6,'FD mesh'!$B$84:$BI$84,$E637:$BL637)+'FD inverse'!$A$6*$C638/Setup!$B$17+INDEX('FD inverse'!$A$6:$BH$6,1,'FD mesh'!$B$15+1)*Setup!$B$22</f>
        <v>22.4488568773916</v>
      </c>
      <c r="I638" s="0" t="n">
        <f aca="false">SUMPRODUCT('FD inverse'!$A$7:$BH$7,'FD mesh'!$B$84:$BI$84,$E637:$BL637)+'FD inverse'!$A$7*$C638/Setup!$B$17+INDEX('FD inverse'!$A$7:$BH$7,1,'FD mesh'!$B$15+1)*Setup!$B$22</f>
        <v>22.5172559454218</v>
      </c>
      <c r="J638" s="0" t="n">
        <f aca="false">SUMPRODUCT('FD inverse'!$A$8:$BH$8,'FD mesh'!$B$84:$BI$84,$E637:$BL637)+'FD inverse'!$A$8*$C638/Setup!$B$17+INDEX('FD inverse'!$A$8:$BH$8,1,'FD mesh'!$B$15+1)*Setup!$B$22</f>
        <v>22.577621802996</v>
      </c>
      <c r="K638" s="0" t="n">
        <f aca="false">SUMPRODUCT('FD inverse'!$A$9:$BH$9,'FD mesh'!$B$84:$BI$84,$E637:$BL637)+'FD inverse'!$A$9*$C638/Setup!$B$17+INDEX('FD inverse'!$A$9:$BH$9,1,'FD mesh'!$B$15+1)*Setup!$B$22</f>
        <v>22.6296515954978</v>
      </c>
      <c r="L638" s="0" t="n">
        <f aca="false">SUMPRODUCT('FD inverse'!$A$10:$BH$10,'FD mesh'!$B$84:$BI$84,$E637:$BL637)+'FD inverse'!$A$10*$C638/Setup!$B$17+INDEX('FD inverse'!$A$10:$BH$10,1,'FD mesh'!$B$15+1)*Setup!$B$22</f>
        <v>22.6731148263462</v>
      </c>
      <c r="M638" s="0" t="n">
        <f aca="false">SUMPRODUCT('FD inverse'!$A$11:$BH$11,'FD mesh'!$B$84:$BI$84,$E637:$BL637)+'FD inverse'!$A$11*$C638/Setup!$B$17+INDEX('FD inverse'!$A$11:$BH$11,1,'FD mesh'!$B$15+1)*Setup!$B$22</f>
        <v>22.7078405247408</v>
      </c>
      <c r="N638" s="0" t="n">
        <f aca="false">SUMPRODUCT('FD inverse'!$A$12:$BH$12,'FD mesh'!$B$84:$BI$84,$E637:$BL637)+'FD inverse'!$A$12*$C638/Setup!$B$17+INDEX('FD inverse'!$A$12:$BH$12,1,'FD mesh'!$B$15+1)*Setup!$B$22</f>
        <v>22.7337060470869</v>
      </c>
      <c r="O638" s="0" t="n">
        <f aca="false">SUMPRODUCT('FD inverse'!$A$13:$BH$13,'FD mesh'!$B$84:$BI$84,$E637:$BL637)+'FD inverse'!$A$13*$C638/Setup!$B$17+INDEX('FD inverse'!$A$13:$BH$13,1,'FD mesh'!$B$15+1)*Setup!$B$22</f>
        <v>22.7506275408539</v>
      </c>
      <c r="P638" s="0" t="n">
        <f aca="false">SUMPRODUCT('FD inverse'!$A$14:$BH$14,'FD mesh'!$B$84:$BI$84,$E637:$BL637)+'FD inverse'!$A$14*$C638/Setup!$B$17+INDEX('FD inverse'!$A$14:$BH$14,1,'FD mesh'!$B$15+1)*Setup!$B$22</f>
        <v>22.7585520914924</v>
      </c>
      <c r="Q638" s="0" t="n">
        <f aca="false">SUMPRODUCT('FD inverse'!$A$15:$BH$15,'FD mesh'!$B$84:$BI$84,$E637:$BL637)+'FD inverse'!$A$15*$C638/Setup!$B$17+INDEX('FD inverse'!$A$15:$BH$15,1,'FD mesh'!$B$15+1)*Setup!$B$22</f>
        <v>22.7574515664828</v>
      </c>
      <c r="R638" s="0" t="n">
        <f aca="false">SUMPRODUCT('FD inverse'!$A$16:$BH$16,'FD mesh'!$B$84:$BI$84,$E637:$BL637)+'FD inverse'!$A$16*$C638/Setup!$B$17+INDEX('FD inverse'!$A$16:$BH$16,1,'FD mesh'!$B$15+1)*Setup!$B$22</f>
        <v>22.7473181653376</v>
      </c>
      <c r="S638" s="0" t="n">
        <f aca="false">SUMPRODUCT('FD inverse'!$A$17:$BH$17,'FD mesh'!$B$84:$BI$84,$E637:$BL637)+'FD inverse'!$A$17*$C638/Setup!$B$17+INDEX('FD inverse'!$A$17:$BH$17,1,'FD mesh'!$B$15+1)*Setup!$B$22</f>
        <v>22.2722452927465</v>
      </c>
      <c r="T638" s="0" t="n">
        <f aca="false">SUMPRODUCT('FD inverse'!$A$18:$BH$18,'FD mesh'!$B$84:$BI$84,$E637:$BL637)+'FD inverse'!$A$18*$C638/Setup!$B$17+INDEX('FD inverse'!$A$18:$BH$18,1,'FD mesh'!$B$15+1)*Setup!$B$22</f>
        <v>21.7929647189944</v>
      </c>
      <c r="U638" s="0" t="n">
        <f aca="false">SUMPRODUCT('FD inverse'!$A$19:$BH$19,'FD mesh'!$B$84:$BI$84,$E637:$BL637)+'FD inverse'!$A$19*$C638/Setup!$B$17+INDEX('FD inverse'!$A$19:$BH$19,1,'FD mesh'!$B$15+1)*Setup!$B$22</f>
        <v>21.3097724239374</v>
      </c>
      <c r="V638" s="0" t="n">
        <f aca="false">SUMPRODUCT('FD inverse'!$A$20:$BH$20,'FD mesh'!$B$84:$BI$84,$E637:$BL637)+'FD inverse'!$A$20*$C638/Setup!$B$17+INDEX('FD inverse'!$A$20:$BH$20,1,'FD mesh'!$B$15+1)*Setup!$B$22</f>
        <v>20.8229661399028</v>
      </c>
      <c r="W638" s="0" t="n">
        <f aca="false">SUMPRODUCT('FD inverse'!$A$21:$BH$21,'FD mesh'!$B$84:$BI$84,$E637:$BL637)+'FD inverse'!$A$21*$C638/Setup!$B$17+INDEX('FD inverse'!$A$21:$BH$21,1,'FD mesh'!$B$15+1)*Setup!$B$22</f>
        <v>20.3328444509631</v>
      </c>
      <c r="X638" s="0" t="n">
        <f aca="false">SUMPRODUCT('FD inverse'!$A$22:$BH$22,'FD mesh'!$B$84:$BI$84,$E637:$BL637)+'FD inverse'!$A$22*$C638/Setup!$B$17+INDEX('FD inverse'!$A$22:$BH$22,1,'FD mesh'!$B$15+1)*Setup!$B$22</f>
        <v>19.8397060628642</v>
      </c>
      <c r="Y638" s="0" t="n">
        <f aca="false">SUMPRODUCT('FD inverse'!$A$23:$BH$23,'FD mesh'!$B$84:$BI$84,$E637:$BL637)+'FD inverse'!$A$23*$C638/Setup!$B$17+INDEX('FD inverse'!$A$23:$BH$23,1,'FD mesh'!$B$15+1)*Setup!$B$22</f>
        <v>19.3438492296222</v>
      </c>
      <c r="Z638" s="0" t="n">
        <f aca="false">SUMPRODUCT('FD inverse'!$A$24:$BH$24,'FD mesh'!$B$84:$BI$84,$E637:$BL637)+'FD inverse'!$A$24*$C638/Setup!$B$17+INDEX('FD inverse'!$A$24:$BH$24,1,'FD mesh'!$B$15+1)*Setup!$B$22</f>
        <v>18.8455713227958</v>
      </c>
      <c r="AA638" s="0" t="n">
        <f aca="false">SUMPRODUCT('FD inverse'!$A$25:$BH$25,'FD mesh'!$B$84:$BI$84,$E637:$BL637)+'FD inverse'!$A$25*$C638/Setup!$B$17+INDEX('FD inverse'!$A$25:$BH$25,1,'FD mesh'!$B$15+1)*Setup!$B$22</f>
        <v>18.3451685294485</v>
      </c>
      <c r="AB638" s="0" t="n">
        <f aca="false">SUMPRODUCT('FD inverse'!$A$26:$BH$26,'FD mesh'!$B$84:$BI$84,$E637:$BL637)+'FD inverse'!$A$26*$C638/Setup!$B$17+INDEX('FD inverse'!$A$26:$BH$26,1,'FD mesh'!$B$15+1)*Setup!$B$22</f>
        <v>17.8429356648476</v>
      </c>
      <c r="AC638" s="0" t="n">
        <f aca="false">SUMPRODUCT('FD inverse'!$A$27:$BH$27,'FD mesh'!$B$84:$BI$84,$E637:$BL637)+'FD inverse'!$A$27*$C638/Setup!$B$17+INDEX('FD inverse'!$A$27:$BH$27,1,'FD mesh'!$B$15+1)*Setup!$B$22</f>
        <v>17.3391660859884</v>
      </c>
      <c r="AD638" s="0" t="n">
        <f aca="false">SUMPRODUCT('FD inverse'!$A$28:$BH$28,'FD mesh'!$B$84:$BI$84,$E637:$BL637)+'FD inverse'!$A$28*$C638/Setup!$B$17+INDEX('FD inverse'!$A$28:$BH$28,1,'FD mesh'!$B$15+1)*Setup!$B$22</f>
        <v>16.8341516920852</v>
      </c>
      <c r="AE638" s="0" t="n">
        <f aca="false">SUMPRODUCT('FD inverse'!$A$29:$BH$29,'FD mesh'!$B$84:$BI$84,$E637:$BL637)+'FD inverse'!$A$29*$C638/Setup!$B$17+INDEX('FD inverse'!$A$29:$BH$29,1,'FD mesh'!$B$15+1)*Setup!$B$22</f>
        <v>16.3281829982217</v>
      </c>
      <c r="AF638" s="0" t="n">
        <f aca="false">SUMPRODUCT('FD inverse'!$A$30:$BH$30,'FD mesh'!$B$84:$BI$84,$E637:$BL637)+'FD inverse'!$A$30*$C638/Setup!$B$17+INDEX('FD inverse'!$A$30:$BH$30,1,'FD mesh'!$B$15+1)*Setup!$B$22</f>
        <v>15.8215492684148</v>
      </c>
      <c r="AG638" s="0" t="n">
        <f aca="false">SUMPRODUCT('FD inverse'!$A$31:$BH$31,'FD mesh'!$B$84:$BI$84,$E637:$BL637)+'FD inverse'!$A$31*$C638/Setup!$B$17+INDEX('FD inverse'!$A$31:$BH$31,1,'FD mesh'!$B$15+1)*Setup!$B$22</f>
        <v>15.3145386943933</v>
      </c>
      <c r="AH638" s="0" t="n">
        <f aca="false">SUMPRODUCT('FD inverse'!$A$32:$BH$32,'FD mesh'!$B$84:$BI$84,$E637:$BL637)+'FD inverse'!$A$32*$C638/Setup!$B$17+INDEX('FD inverse'!$A$32:$BH$32,1,'FD mesh'!$B$15+1)*Setup!$B$22</f>
        <v>15.2930899509484</v>
      </c>
      <c r="AI638" s="0" t="n">
        <f aca="false">SUMPRODUCT('FD inverse'!$A$33:$BH$33,'FD mesh'!$B$84:$BI$84,$E637:$BL637)+'FD inverse'!$A$33*$C638/Setup!$B$17+INDEX('FD inverse'!$A$33:$BH$33,1,'FD mesh'!$B$15+1)*Setup!$B$22</f>
        <v>15.2715071020841</v>
      </c>
      <c r="AJ638" s="0" t="n">
        <f aca="false">SUMPRODUCT('FD inverse'!$A$34:$BH$34,'FD mesh'!$B$84:$BI$84,$E637:$BL637)+'FD inverse'!$A$34*$C638/Setup!$B$17+INDEX('FD inverse'!$A$34:$BH$34,1,'FD mesh'!$B$15+1)*Setup!$B$22</f>
        <v>15.2498081929091</v>
      </c>
      <c r="AK638" s="0" t="n">
        <f aca="false">SUMPRODUCT('FD inverse'!$A$35:$BH$35,'FD mesh'!$B$84:$BI$84,$E637:$BL637)+'FD inverse'!$A$35*$C638/Setup!$B$17+INDEX('FD inverse'!$A$35:$BH$35,1,'FD mesh'!$B$15+1)*Setup!$B$22</f>
        <v>15.2280095028576</v>
      </c>
      <c r="AL638" s="0" t="n">
        <f aca="false">SUMPRODUCT('FD inverse'!$A$36:$BH$36,'FD mesh'!$B$84:$BI$84,$E637:$BL637)+'FD inverse'!$A$36*$C638/Setup!$B$17+INDEX('FD inverse'!$A$36:$BH$36,1,'FD mesh'!$B$15+1)*Setup!$B$22</f>
        <v>15.2061256286423</v>
      </c>
      <c r="AM638" s="0" t="n">
        <f aca="false">SUMPRODUCT('FD inverse'!$A$37:$BH$37,'FD mesh'!$B$84:$BI$84,$E637:$BL637)+'FD inverse'!$A$37*$C638/Setup!$B$17+INDEX('FD inverse'!$A$37:$BH$37,1,'FD mesh'!$B$15+1)*Setup!$B$22</f>
        <v>15.1841695843337</v>
      </c>
      <c r="AN638" s="0" t="n">
        <f aca="false">SUMPRODUCT('FD inverse'!$A$38:$BH$38,'FD mesh'!$B$84:$BI$84,$E637:$BL637)+'FD inverse'!$A$38*$C638/Setup!$B$17+INDEX('FD inverse'!$A$38:$BH$38,1,'FD mesh'!$B$15+1)*Setup!$B$22</f>
        <v>15.162152916379</v>
      </c>
      <c r="AO638" s="0" t="n">
        <f aca="false">SUMPRODUCT('FD inverse'!$A$39:$BH$39,'FD mesh'!$B$84:$BI$84,$E637:$BL637)+'FD inverse'!$A$39*$C638/Setup!$B$17+INDEX('FD inverse'!$A$39:$BH$39,1,'FD mesh'!$B$15+1)*Setup!$B$22</f>
        <v>15.140085831559</v>
      </c>
      <c r="AP638" s="0" t="n">
        <f aca="false">SUMPRODUCT('FD inverse'!$A$40:$BH$40,'FD mesh'!$B$84:$BI$84,$E637:$BL637)+'FD inverse'!$A$40*$C638/Setup!$B$17+INDEX('FD inverse'!$A$40:$BH$40,1,'FD mesh'!$B$15+1)*Setup!$B$22</f>
        <v>15.1179773360525</v>
      </c>
      <c r="AQ638" s="0" t="n">
        <f aca="false">SUMPRODUCT('FD inverse'!$A$41:$BH$41,'FD mesh'!$B$84:$BI$84,$E637:$BL637)+'FD inverse'!$A$41*$C638/Setup!$B$17+INDEX('FD inverse'!$A$41:$BH$41,1,'FD mesh'!$B$15+1)*Setup!$B$22</f>
        <v>15.0958353839332</v>
      </c>
      <c r="AR638" s="0" t="n">
        <f aca="false">SUMPRODUCT('FD inverse'!$A$42:$BH$42,'FD mesh'!$B$84:$BI$84,$E637:$BL637)+'FD inverse'!$A$42*$C638/Setup!$B$17+INDEX('FD inverse'!$A$42:$BH$42,1,'FD mesh'!$B$15+1)*Setup!$B$22</f>
        <v>15.073667033564</v>
      </c>
      <c r="AS638" s="0" t="n">
        <f aca="false">SUMPRODUCT('FD inverse'!$A$43:$BH$43,'FD mesh'!$B$84:$BI$84,$E637:$BL637)+'FD inverse'!$A$43*$C638/Setup!$B$17+INDEX('FD inverse'!$A$43:$BH$43,1,'FD mesh'!$B$15+1)*Setup!$B$22</f>
        <v>0</v>
      </c>
      <c r="AT638" s="0" t="n">
        <f aca="false">SUMPRODUCT('FD inverse'!$A$44:$BH$44,'FD mesh'!$B$84:$BI$84,$E637:$BL637)+'FD inverse'!$A$44*$C638/Setup!$B$17+INDEX('FD inverse'!$A$44:$BH$44,1,'FD mesh'!$B$15+1)*Setup!$B$22</f>
        <v>0</v>
      </c>
      <c r="AU638" s="0" t="n">
        <f aca="false">SUMPRODUCT('FD inverse'!$A$45:$BH$45,'FD mesh'!$B$84:$BI$84,$E637:$BL637)+'FD inverse'!$A$45*$C638/Setup!$B$17+INDEX('FD inverse'!$A$45:$BH$45,1,'FD mesh'!$B$15+1)*Setup!$B$22</f>
        <v>0</v>
      </c>
      <c r="AV638" s="0" t="n">
        <f aca="false">SUMPRODUCT('FD inverse'!$A$46:$BH$46,'FD mesh'!$B$84:$BI$84,$E637:$BL637)+'FD inverse'!$A$46*$C638/Setup!$B$17+INDEX('FD inverse'!$A$46:$BH$46,1,'FD mesh'!$B$15+1)*Setup!$B$22</f>
        <v>0</v>
      </c>
      <c r="AW638" s="0" t="n">
        <f aca="false">SUMPRODUCT('FD inverse'!$A$47:$BH$47,'FD mesh'!$B$84:$BI$84,$E637:$BL637)+'FD inverse'!$A$47*$C638/Setup!$B$17+INDEX('FD inverse'!$A$47:$BH$47,1,'FD mesh'!$B$15+1)*Setup!$B$22</f>
        <v>0</v>
      </c>
      <c r="AX638" s="0" t="n">
        <f aca="false">SUMPRODUCT('FD inverse'!$A$48:$BH$48,'FD mesh'!$B$84:$BI$84,$E637:$BL637)+'FD inverse'!$A$48*$C638/Setup!$B$17+INDEX('FD inverse'!$A$48:$BH$48,1,'FD mesh'!$B$15+1)*Setup!$B$22</f>
        <v>0</v>
      </c>
      <c r="AY638" s="0" t="n">
        <f aca="false">SUMPRODUCT('FD inverse'!$A$49:$BH$49,'FD mesh'!$B$84:$BI$84,$E637:$BL637)+'FD inverse'!$A$49*$C638/Setup!$B$17+INDEX('FD inverse'!$A$49:$BH$49,1,'FD mesh'!$B$15+1)*Setup!$B$22</f>
        <v>0</v>
      </c>
      <c r="AZ638" s="0" t="n">
        <f aca="false">SUMPRODUCT('FD inverse'!$A$50:$BH$50,'FD mesh'!$B$84:$BI$84,$E637:$BL637)+'FD inverse'!$A$50*$C638/Setup!$B$17+INDEX('FD inverse'!$A$50:$BH$50,1,'FD mesh'!$B$15+1)*Setup!$B$22</f>
        <v>0</v>
      </c>
      <c r="BA638" s="0" t="n">
        <f aca="false">SUMPRODUCT('FD inverse'!$A$51:$BH$51,'FD mesh'!$B$84:$BI$84,$E637:$BL637)+'FD inverse'!$A$51*$C638/Setup!$B$17+INDEX('FD inverse'!$A$51:$BH$51,1,'FD mesh'!$B$15+1)*Setup!$B$22</f>
        <v>0</v>
      </c>
      <c r="BB638" s="0" t="n">
        <f aca="false">SUMPRODUCT('FD inverse'!$A$52:$BH$52,'FD mesh'!$B$84:$BI$84,$E637:$BL637)+'FD inverse'!$A$52*$C638/Setup!$B$17+INDEX('FD inverse'!$A$52:$BH$52,1,'FD mesh'!$B$15+1)*Setup!$B$22</f>
        <v>0</v>
      </c>
      <c r="BC638" s="0" t="n">
        <f aca="false">SUMPRODUCT('FD inverse'!$A$53:$BH$53,'FD mesh'!$B$84:$BI$84,$E637:$BL637)+'FD inverse'!$A$53*$C638/Setup!$B$17+INDEX('FD inverse'!$A$53:$BH$53,1,'FD mesh'!$B$15+1)*Setup!$B$22</f>
        <v>0</v>
      </c>
      <c r="BD638" s="0" t="n">
        <f aca="false">SUMPRODUCT('FD inverse'!$A$54:$BH$54,'FD mesh'!$B$84:$BI$84,$E637:$BL637)+'FD inverse'!$A$54*$C638/Setup!$B$17+INDEX('FD inverse'!$A$54:$BH$54,1,'FD mesh'!$B$15+1)*Setup!$B$22</f>
        <v>0</v>
      </c>
      <c r="BE638" s="0" t="n">
        <f aca="false">SUMPRODUCT('FD inverse'!$A$55:$BH$55,'FD mesh'!$B$84:$BI$84,$E637:$BL637)+'FD inverse'!$A$55*$C638/Setup!$B$17+INDEX('FD inverse'!$A$55:$BH$55,1,'FD mesh'!$B$15+1)*Setup!$B$22</f>
        <v>0</v>
      </c>
      <c r="BF638" s="0" t="n">
        <f aca="false">SUMPRODUCT('FD inverse'!$A$56:$BH$56,'FD mesh'!$B$84:$BI$84,$E637:$BL637)+'FD inverse'!$A$56*$C638/Setup!$B$17+INDEX('FD inverse'!$A$56:$BH$56,1,'FD mesh'!$B$15+1)*Setup!$B$22</f>
        <v>0</v>
      </c>
      <c r="BG638" s="0" t="n">
        <f aca="false">SUMPRODUCT('FD inverse'!$A$57:$BH$57,'FD mesh'!$B$84:$BI$84,$E637:$BL637)+'FD inverse'!$A$57*$C638/Setup!$B$17+INDEX('FD inverse'!$A$57:$BH$57,1,'FD mesh'!$B$15+1)*Setup!$B$22</f>
        <v>0</v>
      </c>
      <c r="BH638" s="0" t="n">
        <f aca="false">SUMPRODUCT('FD inverse'!$A$58:$BH$58,'FD mesh'!$B$84:$BI$84,$E637:$BL637)+'FD inverse'!$A$58*$C638/Setup!$B$17+INDEX('FD inverse'!$A$58:$BH$58,1,'FD mesh'!$B$15+1)*Setup!$B$22</f>
        <v>0</v>
      </c>
      <c r="BI638" s="0" t="n">
        <f aca="false">SUMPRODUCT('FD inverse'!$A$59:$BH$59,'FD mesh'!$B$84:$BI$84,$E637:$BL637)+'FD inverse'!$A$59*$C638/Setup!$B$17+INDEX('FD inverse'!$A$59:$BH$59,1,'FD mesh'!$B$15+1)*Setup!$B$22</f>
        <v>0</v>
      </c>
      <c r="BJ638" s="0" t="n">
        <f aca="false">SUMPRODUCT('FD inverse'!$A$60:$BH$60,'FD mesh'!$B$84:$BI$84,$E637:$BL637)+'FD inverse'!$A$60*$C638/Setup!$B$17+INDEX('FD inverse'!$A$60:$BH$60,1,'FD mesh'!$B$15+1)*Setup!$B$22</f>
        <v>0</v>
      </c>
      <c r="BK638" s="0" t="n">
        <f aca="false">SUMPRODUCT('FD inverse'!$A$61:$BH$61,'FD mesh'!$B$84:$BI$84,$E637:$BL637)+'FD inverse'!$A$61*$C638/Setup!$B$17+INDEX('FD inverse'!$A$61:$BH$61,1,'FD mesh'!$B$15+1)*Setup!$B$22</f>
        <v>0</v>
      </c>
      <c r="BL638" s="0" t="n">
        <f aca="false">SUMPRODUCT('FD inverse'!$A$62:$BH$62,'FD mesh'!$B$84:$BI$84,$E637:$BL637)+'FD inverse'!$A$62*$C638/Setup!$B$17+INDEX('FD inverse'!$A$62:$BH$62,1,'FD mesh'!$B$15+1)*Setup!$B$22</f>
        <v>0</v>
      </c>
    </row>
    <row r="639" customFormat="false" ht="15" hidden="false" customHeight="false" outlineLevel="0" collapsed="false">
      <c r="A639" s="0" t="n">
        <v>634</v>
      </c>
      <c r="B639" s="0" t="n">
        <f aca="false">A639*Setup!$B$11/3600</f>
        <v>52.8333333333333</v>
      </c>
      <c r="C639" s="0" t="n">
        <f aca="false">Setup!$B$7+Setup!$B$8*COS(2*PI()*(B639-Setup!$B$9)/24)</f>
        <v>20.0948159715203</v>
      </c>
      <c r="D639" s="0" t="n">
        <f aca="false">(C639-E639)/Setup!$B$17</f>
        <v>-8.09161204532953</v>
      </c>
      <c r="E639" s="0" t="n">
        <f aca="false">SUMPRODUCT('FD inverse'!$A$3:$BH$3,'FD mesh'!$B$84:$BI$84,$E638:$BL638)+'FD inverse'!$A$3*$C639/Setup!$B$17+INDEX('FD inverse'!$A$3:$BH$3,1,'FD mesh'!$B$15+1)*Setup!$B$22</f>
        <v>21.1467255374131</v>
      </c>
      <c r="F639" s="0" t="n">
        <f aca="false">SUMPRODUCT('FD inverse'!$A$4:$BH$4,'FD mesh'!$B$84:$BI$84,$E638:$BL638)+'FD inverse'!$A$4*$C639/Setup!$B$17+INDEX('FD inverse'!$A$4:$BH$4,1,'FD mesh'!$B$15+1)*Setup!$B$22</f>
        <v>21.3880853811039</v>
      </c>
      <c r="G639" s="0" t="n">
        <f aca="false">SUMPRODUCT('FD inverse'!$A$5:$BH$5,'FD mesh'!$B$84:$BI$84,$E638:$BL638)+'FD inverse'!$A$5*$C639/Setup!$B$17+INDEX('FD inverse'!$A$5:$BH$5,1,'FD mesh'!$B$15+1)*Setup!$B$22</f>
        <v>21.6290928936385</v>
      </c>
      <c r="H639" s="0" t="n">
        <f aca="false">SUMPRODUCT('FD inverse'!$A$6:$BH$6,'FD mesh'!$B$84:$BI$84,$E638:$BL638)+'FD inverse'!$A$6*$C639/Setup!$B$17+INDEX('FD inverse'!$A$6:$BH$6,1,'FD mesh'!$B$15+1)*Setup!$B$22</f>
        <v>22.4362033036996</v>
      </c>
      <c r="I639" s="0" t="n">
        <f aca="false">SUMPRODUCT('FD inverse'!$A$7:$BH$7,'FD mesh'!$B$84:$BI$84,$E638:$BL638)+'FD inverse'!$A$7*$C639/Setup!$B$17+INDEX('FD inverse'!$A$7:$BH$7,1,'FD mesh'!$B$15+1)*Setup!$B$22</f>
        <v>22.5038963860967</v>
      </c>
      <c r="J639" s="0" t="n">
        <f aca="false">SUMPRODUCT('FD inverse'!$A$8:$BH$8,'FD mesh'!$B$84:$BI$84,$E638:$BL638)+'FD inverse'!$A$8*$C639/Setup!$B$17+INDEX('FD inverse'!$A$8:$BH$8,1,'FD mesh'!$B$15+1)*Setup!$B$22</f>
        <v>22.5637077225794</v>
      </c>
      <c r="K639" s="0" t="n">
        <f aca="false">SUMPRODUCT('FD inverse'!$A$9:$BH$9,'FD mesh'!$B$84:$BI$84,$E638:$BL638)+'FD inverse'!$A$9*$C639/Setup!$B$17+INDEX('FD inverse'!$A$9:$BH$9,1,'FD mesh'!$B$15+1)*Setup!$B$22</f>
        <v>22.6153101620611</v>
      </c>
      <c r="L639" s="0" t="n">
        <f aca="false">SUMPRODUCT('FD inverse'!$A$10:$BH$10,'FD mesh'!$B$84:$BI$84,$E638:$BL638)+'FD inverse'!$A$10*$C639/Setup!$B$17+INDEX('FD inverse'!$A$10:$BH$10,1,'FD mesh'!$B$15+1)*Setup!$B$22</f>
        <v>22.6584515788663</v>
      </c>
      <c r="M639" s="0" t="n">
        <f aca="false">SUMPRODUCT('FD inverse'!$A$11:$BH$11,'FD mesh'!$B$84:$BI$84,$E638:$BL638)+'FD inverse'!$A$11*$C639/Setup!$B$17+INDEX('FD inverse'!$A$11:$BH$11,1,'FD mesh'!$B$15+1)*Setup!$B$22</f>
        <v>22.6929421122025</v>
      </c>
      <c r="N639" s="0" t="n">
        <f aca="false">SUMPRODUCT('FD inverse'!$A$12:$BH$12,'FD mesh'!$B$84:$BI$84,$E638:$BL638)+'FD inverse'!$A$12*$C639/Setup!$B$17+INDEX('FD inverse'!$A$12:$BH$12,1,'FD mesh'!$B$15+1)*Setup!$B$22</f>
        <v>22.7186430216224</v>
      </c>
      <c r="O639" s="0" t="n">
        <f aca="false">SUMPRODUCT('FD inverse'!$A$13:$BH$13,'FD mesh'!$B$84:$BI$84,$E638:$BL638)+'FD inverse'!$A$13*$C639/Setup!$B$17+INDEX('FD inverse'!$A$13:$BH$13,1,'FD mesh'!$B$15+1)*Setup!$B$22</f>
        <v>22.7354571903552</v>
      </c>
      <c r="P639" s="0" t="n">
        <f aca="false">SUMPRODUCT('FD inverse'!$A$14:$BH$14,'FD mesh'!$B$84:$BI$84,$E638:$BL638)+'FD inverse'!$A$14*$C639/Setup!$B$17+INDEX('FD inverse'!$A$14:$BH$14,1,'FD mesh'!$B$15+1)*Setup!$B$22</f>
        <v>22.7433212997967</v>
      </c>
      <c r="Q639" s="0" t="n">
        <f aca="false">SUMPRODUCT('FD inverse'!$A$15:$BH$15,'FD mesh'!$B$84:$BI$84,$E638:$BL638)+'FD inverse'!$A$15*$C639/Setup!$B$17+INDEX('FD inverse'!$A$15:$BH$15,1,'FD mesh'!$B$15+1)*Setup!$B$22</f>
        <v>22.7421996914237</v>
      </c>
      <c r="R639" s="0" t="n">
        <f aca="false">SUMPRODUCT('FD inverse'!$A$16:$BH$16,'FD mesh'!$B$84:$BI$84,$E638:$BL638)+'FD inverse'!$A$16*$C639/Setup!$B$17+INDEX('FD inverse'!$A$16:$BH$16,1,'FD mesh'!$B$15+1)*Setup!$B$22</f>
        <v>22.7320799266736</v>
      </c>
      <c r="S639" s="0" t="n">
        <f aca="false">SUMPRODUCT('FD inverse'!$A$17:$BH$17,'FD mesh'!$B$84:$BI$84,$E638:$BL638)+'FD inverse'!$A$17*$C639/Setup!$B$17+INDEX('FD inverse'!$A$17:$BH$17,1,'FD mesh'!$B$15+1)*Setup!$B$22</f>
        <v>22.2579878128251</v>
      </c>
      <c r="T639" s="0" t="n">
        <f aca="false">SUMPRODUCT('FD inverse'!$A$18:$BH$18,'FD mesh'!$B$84:$BI$84,$E638:$BL638)+'FD inverse'!$A$18*$C639/Setup!$B$17+INDEX('FD inverse'!$A$18:$BH$18,1,'FD mesh'!$B$15+1)*Setup!$B$22</f>
        <v>21.779699926314</v>
      </c>
      <c r="U639" s="0" t="n">
        <f aca="false">SUMPRODUCT('FD inverse'!$A$19:$BH$19,'FD mesh'!$B$84:$BI$84,$E638:$BL638)+'FD inverse'!$A$19*$C639/Setup!$B$17+INDEX('FD inverse'!$A$19:$BH$19,1,'FD mesh'!$B$15+1)*Setup!$B$22</f>
        <v>21.2975084008141</v>
      </c>
      <c r="V639" s="0" t="n">
        <f aca="false">SUMPRODUCT('FD inverse'!$A$20:$BH$20,'FD mesh'!$B$84:$BI$84,$E638:$BL638)+'FD inverse'!$A$20*$C639/Setup!$B$17+INDEX('FD inverse'!$A$20:$BH$20,1,'FD mesh'!$B$15+1)*Setup!$B$22</f>
        <v>20.8117077485094</v>
      </c>
      <c r="W639" s="0" t="n">
        <f aca="false">SUMPRODUCT('FD inverse'!$A$21:$BH$21,'FD mesh'!$B$84:$BI$84,$E638:$BL638)+'FD inverse'!$A$21*$C639/Setup!$B$17+INDEX('FD inverse'!$A$21:$BH$21,1,'FD mesh'!$B$15+1)*Setup!$B$22</f>
        <v>20.3225939124517</v>
      </c>
      <c r="X639" s="0" t="n">
        <f aca="false">SUMPRODUCT('FD inverse'!$A$22:$BH$22,'FD mesh'!$B$84:$BI$84,$E638:$BL638)+'FD inverse'!$A$22*$C639/Setup!$B$17+INDEX('FD inverse'!$A$22:$BH$22,1,'FD mesh'!$B$15+1)*Setup!$B$22</f>
        <v>19.8304634893464</v>
      </c>
      <c r="Y639" s="0" t="n">
        <f aca="false">SUMPRODUCT('FD inverse'!$A$23:$BH$23,'FD mesh'!$B$84:$BI$84,$E638:$BL638)+'FD inverse'!$A$23*$C639/Setup!$B$17+INDEX('FD inverse'!$A$23:$BH$23,1,'FD mesh'!$B$15+1)*Setup!$B$22</f>
        <v>19.3356131088917</v>
      </c>
      <c r="Z639" s="0" t="n">
        <f aca="false">SUMPRODUCT('FD inverse'!$A$24:$BH$24,'FD mesh'!$B$84:$BI$84,$E638:$BL638)+'FD inverse'!$A$24*$C639/Setup!$B$17+INDEX('FD inverse'!$A$24:$BH$24,1,'FD mesh'!$B$15+1)*Setup!$B$22</f>
        <v>18.8383389557647</v>
      </c>
      <c r="AA639" s="0" t="n">
        <f aca="false">SUMPRODUCT('FD inverse'!$A$25:$BH$25,'FD mesh'!$B$84:$BI$84,$E638:$BL638)+'FD inverse'!$A$25*$C639/Setup!$B$17+INDEX('FD inverse'!$A$25:$BH$25,1,'FD mesh'!$B$15+1)*Setup!$B$22</f>
        <v>18.3389364203401</v>
      </c>
      <c r="AB639" s="0" t="n">
        <f aca="false">SUMPRODUCT('FD inverse'!$A$26:$BH$26,'FD mesh'!$B$84:$BI$84,$E638:$BL638)+'FD inverse'!$A$26*$C639/Setup!$B$17+INDEX('FD inverse'!$A$26:$BH$26,1,'FD mesh'!$B$15+1)*Setup!$B$22</f>
        <v>17.8376998642351</v>
      </c>
      <c r="AC639" s="0" t="n">
        <f aca="false">SUMPRODUCT('FD inverse'!$A$27:$BH$27,'FD mesh'!$B$84:$BI$84,$E638:$BL638)+'FD inverse'!$A$27*$C639/Setup!$B$17+INDEX('FD inverse'!$A$27:$BH$27,1,'FD mesh'!$B$15+1)*Setup!$B$22</f>
        <v>17.3349224868069</v>
      </c>
      <c r="AD639" s="0" t="n">
        <f aca="false">SUMPRODUCT('FD inverse'!$A$28:$BH$28,'FD mesh'!$B$84:$BI$84,$E638:$BL638)+'FD inverse'!$A$28*$C639/Setup!$B$17+INDEX('FD inverse'!$A$28:$BH$28,1,'FD mesh'!$B$15+1)*Setup!$B$22</f>
        <v>16.8308962787625</v>
      </c>
      <c r="AE639" s="0" t="n">
        <f aca="false">SUMPRODUCT('FD inverse'!$A$29:$BH$29,'FD mesh'!$B$84:$BI$84,$E638:$BL638)+'FD inverse'!$A$29*$C639/Setup!$B$17+INDEX('FD inverse'!$A$29:$BH$29,1,'FD mesh'!$B$15+1)*Setup!$B$22</f>
        <v>16.325912049083</v>
      </c>
      <c r="AF639" s="0" t="n">
        <f aca="false">SUMPRODUCT('FD inverse'!$A$30:$BH$30,'FD mesh'!$B$84:$BI$84,$E638:$BL638)+'FD inverse'!$A$30*$C639/Setup!$B$17+INDEX('FD inverse'!$A$30:$BH$30,1,'FD mesh'!$B$15+1)*Setup!$B$22</f>
        <v>15.8202595115143</v>
      </c>
      <c r="AG639" s="0" t="n">
        <f aca="false">SUMPRODUCT('FD inverse'!$A$31:$BH$31,'FD mesh'!$B$84:$BI$84,$E638:$BL638)+'FD inverse'!$A$31*$C639/Setup!$B$17+INDEX('FD inverse'!$A$31:$BH$31,1,'FD mesh'!$B$15+1)*Setup!$B$22</f>
        <v>15.3142274169147</v>
      </c>
      <c r="AH639" s="0" t="n">
        <f aca="false">SUMPRODUCT('FD inverse'!$A$32:$BH$32,'FD mesh'!$B$84:$BI$84,$E638:$BL638)+'FD inverse'!$A$32*$C639/Setup!$B$17+INDEX('FD inverse'!$A$32:$BH$32,1,'FD mesh'!$B$15+1)*Setup!$B$22</f>
        <v>15.2928180730169</v>
      </c>
      <c r="AI639" s="0" t="n">
        <f aca="false">SUMPRODUCT('FD inverse'!$A$33:$BH$33,'FD mesh'!$B$84:$BI$84,$E638:$BL638)+'FD inverse'!$A$33*$C639/Setup!$B$17+INDEX('FD inverse'!$A$33:$BH$33,1,'FD mesh'!$B$15+1)*Setup!$B$22</f>
        <v>15.2712710982478</v>
      </c>
      <c r="AJ639" s="0" t="n">
        <f aca="false">SUMPRODUCT('FD inverse'!$A$34:$BH$34,'FD mesh'!$B$84:$BI$84,$E638:$BL638)+'FD inverse'!$A$34*$C639/Setup!$B$17+INDEX('FD inverse'!$A$34:$BH$34,1,'FD mesh'!$B$15+1)*Setup!$B$22</f>
        <v>15.2496046529009</v>
      </c>
      <c r="AK639" s="0" t="n">
        <f aca="false">SUMPRODUCT('FD inverse'!$A$35:$BH$35,'FD mesh'!$B$84:$BI$84,$E638:$BL638)+'FD inverse'!$A$35*$C639/Setup!$B$17+INDEX('FD inverse'!$A$35:$BH$35,1,'FD mesh'!$B$15+1)*Setup!$B$22</f>
        <v>15.2278351709136</v>
      </c>
      <c r="AL639" s="0" t="n">
        <f aca="false">SUMPRODUCT('FD inverse'!$A$36:$BH$36,'FD mesh'!$B$84:$BI$84,$E638:$BL638)+'FD inverse'!$A$36*$C639/Setup!$B$17+INDEX('FD inverse'!$A$36:$BH$36,1,'FD mesh'!$B$15+1)*Setup!$B$22</f>
        <v>15.2059774380809</v>
      </c>
      <c r="AM639" s="0" t="n">
        <f aca="false">SUMPRODUCT('FD inverse'!$A$37:$BH$37,'FD mesh'!$B$84:$BI$84,$E638:$BL638)+'FD inverse'!$A$37*$C639/Setup!$B$17+INDEX('FD inverse'!$A$37:$BH$37,1,'FD mesh'!$B$15+1)*Setup!$B$22</f>
        <v>15.1840446877728</v>
      </c>
      <c r="AN639" s="0" t="n">
        <f aca="false">SUMPRODUCT('FD inverse'!$A$38:$BH$38,'FD mesh'!$B$84:$BI$84,$E638:$BL638)+'FD inverse'!$A$38*$C639/Setup!$B$17+INDEX('FD inverse'!$A$38:$BH$38,1,'FD mesh'!$B$15+1)*Setup!$B$22</f>
        <v>15.1620487119487</v>
      </c>
      <c r="AO639" s="0" t="n">
        <f aca="false">SUMPRODUCT('FD inverse'!$A$39:$BH$39,'FD mesh'!$B$84:$BI$84,$E638:$BL638)+'FD inverse'!$A$39*$C639/Setup!$B$17+INDEX('FD inverse'!$A$39:$BH$39,1,'FD mesh'!$B$15+1)*Setup!$B$22</f>
        <v>15.1399999854419</v>
      </c>
      <c r="AP639" s="0" t="n">
        <f aca="false">SUMPRODUCT('FD inverse'!$A$40:$BH$40,'FD mesh'!$B$84:$BI$84,$E638:$BL638)+'FD inverse'!$A$40*$C639/Setup!$B$17+INDEX('FD inverse'!$A$40:$BH$40,1,'FD mesh'!$B$15+1)*Setup!$B$22</f>
        <v>15.1179078016533</v>
      </c>
      <c r="AQ639" s="0" t="n">
        <f aca="false">SUMPRODUCT('FD inverse'!$A$41:$BH$41,'FD mesh'!$B$84:$BI$84,$E638:$BL638)+'FD inverse'!$A$41*$C639/Setup!$B$17+INDEX('FD inverse'!$A$41:$BH$41,1,'FD mesh'!$B$15+1)*Setup!$B$22</f>
        <v>15.0957804179502</v>
      </c>
      <c r="AR639" s="0" t="n">
        <f aca="false">SUMPRODUCT('FD inverse'!$A$42:$BH$42,'FD mesh'!$B$84:$BI$84,$E638:$BL638)+'FD inverse'!$A$42*$C639/Setup!$B$17+INDEX('FD inverse'!$A$42:$BH$42,1,'FD mesh'!$B$15+1)*Setup!$B$22</f>
        <v>15.0736252092005</v>
      </c>
      <c r="AS639" s="0" t="n">
        <f aca="false">SUMPRODUCT('FD inverse'!$A$43:$BH$43,'FD mesh'!$B$84:$BI$84,$E638:$BL638)+'FD inverse'!$A$43*$C639/Setup!$B$17+INDEX('FD inverse'!$A$43:$BH$43,1,'FD mesh'!$B$15+1)*Setup!$B$22</f>
        <v>0</v>
      </c>
      <c r="AT639" s="0" t="n">
        <f aca="false">SUMPRODUCT('FD inverse'!$A$44:$BH$44,'FD mesh'!$B$84:$BI$84,$E638:$BL638)+'FD inverse'!$A$44*$C639/Setup!$B$17+INDEX('FD inverse'!$A$44:$BH$44,1,'FD mesh'!$B$15+1)*Setup!$B$22</f>
        <v>0</v>
      </c>
      <c r="AU639" s="0" t="n">
        <f aca="false">SUMPRODUCT('FD inverse'!$A$45:$BH$45,'FD mesh'!$B$84:$BI$84,$E638:$BL638)+'FD inverse'!$A$45*$C639/Setup!$B$17+INDEX('FD inverse'!$A$45:$BH$45,1,'FD mesh'!$B$15+1)*Setup!$B$22</f>
        <v>0</v>
      </c>
      <c r="AV639" s="0" t="n">
        <f aca="false">SUMPRODUCT('FD inverse'!$A$46:$BH$46,'FD mesh'!$B$84:$BI$84,$E638:$BL638)+'FD inverse'!$A$46*$C639/Setup!$B$17+INDEX('FD inverse'!$A$46:$BH$46,1,'FD mesh'!$B$15+1)*Setup!$B$22</f>
        <v>0</v>
      </c>
      <c r="AW639" s="0" t="n">
        <f aca="false">SUMPRODUCT('FD inverse'!$A$47:$BH$47,'FD mesh'!$B$84:$BI$84,$E638:$BL638)+'FD inverse'!$A$47*$C639/Setup!$B$17+INDEX('FD inverse'!$A$47:$BH$47,1,'FD mesh'!$B$15+1)*Setup!$B$22</f>
        <v>0</v>
      </c>
      <c r="AX639" s="0" t="n">
        <f aca="false">SUMPRODUCT('FD inverse'!$A$48:$BH$48,'FD mesh'!$B$84:$BI$84,$E638:$BL638)+'FD inverse'!$A$48*$C639/Setup!$B$17+INDEX('FD inverse'!$A$48:$BH$48,1,'FD mesh'!$B$15+1)*Setup!$B$22</f>
        <v>0</v>
      </c>
      <c r="AY639" s="0" t="n">
        <f aca="false">SUMPRODUCT('FD inverse'!$A$49:$BH$49,'FD mesh'!$B$84:$BI$84,$E638:$BL638)+'FD inverse'!$A$49*$C639/Setup!$B$17+INDEX('FD inverse'!$A$49:$BH$49,1,'FD mesh'!$B$15+1)*Setup!$B$22</f>
        <v>0</v>
      </c>
      <c r="AZ639" s="0" t="n">
        <f aca="false">SUMPRODUCT('FD inverse'!$A$50:$BH$50,'FD mesh'!$B$84:$BI$84,$E638:$BL638)+'FD inverse'!$A$50*$C639/Setup!$B$17+INDEX('FD inverse'!$A$50:$BH$50,1,'FD mesh'!$B$15+1)*Setup!$B$22</f>
        <v>0</v>
      </c>
      <c r="BA639" s="0" t="n">
        <f aca="false">SUMPRODUCT('FD inverse'!$A$51:$BH$51,'FD mesh'!$B$84:$BI$84,$E638:$BL638)+'FD inverse'!$A$51*$C639/Setup!$B$17+INDEX('FD inverse'!$A$51:$BH$51,1,'FD mesh'!$B$15+1)*Setup!$B$22</f>
        <v>0</v>
      </c>
      <c r="BB639" s="0" t="n">
        <f aca="false">SUMPRODUCT('FD inverse'!$A$52:$BH$52,'FD mesh'!$B$84:$BI$84,$E638:$BL638)+'FD inverse'!$A$52*$C639/Setup!$B$17+INDEX('FD inverse'!$A$52:$BH$52,1,'FD mesh'!$B$15+1)*Setup!$B$22</f>
        <v>0</v>
      </c>
      <c r="BC639" s="0" t="n">
        <f aca="false">SUMPRODUCT('FD inverse'!$A$53:$BH$53,'FD mesh'!$B$84:$BI$84,$E638:$BL638)+'FD inverse'!$A$53*$C639/Setup!$B$17+INDEX('FD inverse'!$A$53:$BH$53,1,'FD mesh'!$B$15+1)*Setup!$B$22</f>
        <v>0</v>
      </c>
      <c r="BD639" s="0" t="n">
        <f aca="false">SUMPRODUCT('FD inverse'!$A$54:$BH$54,'FD mesh'!$B$84:$BI$84,$E638:$BL638)+'FD inverse'!$A$54*$C639/Setup!$B$17+INDEX('FD inverse'!$A$54:$BH$54,1,'FD mesh'!$B$15+1)*Setup!$B$22</f>
        <v>0</v>
      </c>
      <c r="BE639" s="0" t="n">
        <f aca="false">SUMPRODUCT('FD inverse'!$A$55:$BH$55,'FD mesh'!$B$84:$BI$84,$E638:$BL638)+'FD inverse'!$A$55*$C639/Setup!$B$17+INDEX('FD inverse'!$A$55:$BH$55,1,'FD mesh'!$B$15+1)*Setup!$B$22</f>
        <v>0</v>
      </c>
      <c r="BF639" s="0" t="n">
        <f aca="false">SUMPRODUCT('FD inverse'!$A$56:$BH$56,'FD mesh'!$B$84:$BI$84,$E638:$BL638)+'FD inverse'!$A$56*$C639/Setup!$B$17+INDEX('FD inverse'!$A$56:$BH$56,1,'FD mesh'!$B$15+1)*Setup!$B$22</f>
        <v>0</v>
      </c>
      <c r="BG639" s="0" t="n">
        <f aca="false">SUMPRODUCT('FD inverse'!$A$57:$BH$57,'FD mesh'!$B$84:$BI$84,$E638:$BL638)+'FD inverse'!$A$57*$C639/Setup!$B$17+INDEX('FD inverse'!$A$57:$BH$57,1,'FD mesh'!$B$15+1)*Setup!$B$22</f>
        <v>0</v>
      </c>
      <c r="BH639" s="0" t="n">
        <f aca="false">SUMPRODUCT('FD inverse'!$A$58:$BH$58,'FD mesh'!$B$84:$BI$84,$E638:$BL638)+'FD inverse'!$A$58*$C639/Setup!$B$17+INDEX('FD inverse'!$A$58:$BH$58,1,'FD mesh'!$B$15+1)*Setup!$B$22</f>
        <v>0</v>
      </c>
      <c r="BI639" s="0" t="n">
        <f aca="false">SUMPRODUCT('FD inverse'!$A$59:$BH$59,'FD mesh'!$B$84:$BI$84,$E638:$BL638)+'FD inverse'!$A$59*$C639/Setup!$B$17+INDEX('FD inverse'!$A$59:$BH$59,1,'FD mesh'!$B$15+1)*Setup!$B$22</f>
        <v>0</v>
      </c>
      <c r="BJ639" s="0" t="n">
        <f aca="false">SUMPRODUCT('FD inverse'!$A$60:$BH$60,'FD mesh'!$B$84:$BI$84,$E638:$BL638)+'FD inverse'!$A$60*$C639/Setup!$B$17+INDEX('FD inverse'!$A$60:$BH$60,1,'FD mesh'!$B$15+1)*Setup!$B$22</f>
        <v>0</v>
      </c>
      <c r="BK639" s="0" t="n">
        <f aca="false">SUMPRODUCT('FD inverse'!$A$61:$BH$61,'FD mesh'!$B$84:$BI$84,$E638:$BL638)+'FD inverse'!$A$61*$C639/Setup!$B$17+INDEX('FD inverse'!$A$61:$BH$61,1,'FD mesh'!$B$15+1)*Setup!$B$22</f>
        <v>0</v>
      </c>
      <c r="BL639" s="0" t="n">
        <f aca="false">SUMPRODUCT('FD inverse'!$A$62:$BH$62,'FD mesh'!$B$84:$BI$84,$E638:$BL638)+'FD inverse'!$A$62*$C639/Setup!$B$17+INDEX('FD inverse'!$A$62:$BH$62,1,'FD mesh'!$B$15+1)*Setup!$B$22</f>
        <v>0</v>
      </c>
    </row>
    <row r="640" customFormat="false" ht="15" hidden="false" customHeight="false" outlineLevel="0" collapsed="false">
      <c r="A640" s="0" t="n">
        <v>635</v>
      </c>
      <c r="B640" s="0" t="n">
        <f aca="false">A640*Setup!$B$11/3600</f>
        <v>52.9166666666667</v>
      </c>
      <c r="C640" s="0" t="n">
        <f aca="false">Setup!$B$7+Setup!$B$8*COS(2*PI()*(B640-Setup!$B$9)/24)</f>
        <v>20.114631720747</v>
      </c>
      <c r="D640" s="0" t="n">
        <f aca="false">(C640-E640)/Setup!$B$17</f>
        <v>-7.9671923215273</v>
      </c>
      <c r="E640" s="0" t="n">
        <f aca="false">SUMPRODUCT('FD inverse'!$A$3:$BH$3,'FD mesh'!$B$84:$BI$84,$E639:$BL639)+'FD inverse'!$A$3*$C640/Setup!$B$17+INDEX('FD inverse'!$A$3:$BH$3,1,'FD mesh'!$B$15+1)*Setup!$B$22</f>
        <v>21.1503667225455</v>
      </c>
      <c r="F640" s="0" t="n">
        <f aca="false">SUMPRODUCT('FD inverse'!$A$4:$BH$4,'FD mesh'!$B$84:$BI$84,$E639:$BL639)+'FD inverse'!$A$4*$C640/Setup!$B$17+INDEX('FD inverse'!$A$4:$BH$4,1,'FD mesh'!$B$15+1)*Setup!$B$22</f>
        <v>21.3882757293843</v>
      </c>
      <c r="G640" s="0" t="n">
        <f aca="false">SUMPRODUCT('FD inverse'!$A$5:$BH$5,'FD mesh'!$B$84:$BI$84,$E639:$BL639)+'FD inverse'!$A$5*$C640/Setup!$B$17+INDEX('FD inverse'!$A$5:$BH$5,1,'FD mesh'!$B$15+1)*Setup!$B$22</f>
        <v>21.6262673526643</v>
      </c>
      <c r="H640" s="0" t="n">
        <f aca="false">SUMPRODUCT('FD inverse'!$A$6:$BH$6,'FD mesh'!$B$84:$BI$84,$E639:$BL639)+'FD inverse'!$A$6*$C640/Setup!$B$17+INDEX('FD inverse'!$A$6:$BH$6,1,'FD mesh'!$B$15+1)*Setup!$B$22</f>
        <v>22.4238589165913</v>
      </c>
      <c r="I640" s="0" t="n">
        <f aca="false">SUMPRODUCT('FD inverse'!$A$7:$BH$7,'FD mesh'!$B$84:$BI$84,$E639:$BL639)+'FD inverse'!$A$7*$C640/Setup!$B$17+INDEX('FD inverse'!$A$7:$BH$7,1,'FD mesh'!$B$15+1)*Setup!$B$22</f>
        <v>22.4908008287063</v>
      </c>
      <c r="J640" s="0" t="n">
        <f aca="false">SUMPRODUCT('FD inverse'!$A$8:$BH$8,'FD mesh'!$B$84:$BI$84,$E639:$BL639)+'FD inverse'!$A$8*$C640/Setup!$B$17+INDEX('FD inverse'!$A$8:$BH$8,1,'FD mesh'!$B$15+1)*Setup!$B$22</f>
        <v>22.5500167482605</v>
      </c>
      <c r="K640" s="0" t="n">
        <f aca="false">SUMPRODUCT('FD inverse'!$A$9:$BH$9,'FD mesh'!$B$84:$BI$84,$E639:$BL639)+'FD inverse'!$A$9*$C640/Setup!$B$17+INDEX('FD inverse'!$A$9:$BH$9,1,'FD mesh'!$B$15+1)*Setup!$B$22</f>
        <v>22.6011553968302</v>
      </c>
      <c r="L640" s="0" t="n">
        <f aca="false">SUMPRODUCT('FD inverse'!$A$10:$BH$10,'FD mesh'!$B$84:$BI$84,$E639:$BL639)+'FD inverse'!$A$10*$C640/Setup!$B$17+INDEX('FD inverse'!$A$10:$BH$10,1,'FD mesh'!$B$15+1)*Setup!$B$22</f>
        <v>22.6439431514583</v>
      </c>
      <c r="M640" s="0" t="n">
        <f aca="false">SUMPRODUCT('FD inverse'!$A$11:$BH$11,'FD mesh'!$B$84:$BI$84,$E639:$BL639)+'FD inverse'!$A$11*$C640/Setup!$B$17+INDEX('FD inverse'!$A$11:$BH$11,1,'FD mesh'!$B$15+1)*Setup!$B$22</f>
        <v>22.678171361893</v>
      </c>
      <c r="N640" s="0" t="n">
        <f aca="false">SUMPRODUCT('FD inverse'!$A$12:$BH$12,'FD mesh'!$B$84:$BI$84,$E639:$BL639)+'FD inverse'!$A$12*$C640/Setup!$B$17+INDEX('FD inverse'!$A$12:$BH$12,1,'FD mesh'!$B$15+1)*Setup!$B$22</f>
        <v>22.7036852653604</v>
      </c>
      <c r="O640" s="0" t="n">
        <f aca="false">SUMPRODUCT('FD inverse'!$A$13:$BH$13,'FD mesh'!$B$84:$BI$84,$E639:$BL639)+'FD inverse'!$A$13*$C640/Setup!$B$17+INDEX('FD inverse'!$A$13:$BH$13,1,'FD mesh'!$B$15+1)*Setup!$B$22</f>
        <v>22.720374533865</v>
      </c>
      <c r="P640" s="0" t="n">
        <f aca="false">SUMPRODUCT('FD inverse'!$A$14:$BH$14,'FD mesh'!$B$84:$BI$84,$E639:$BL639)+'FD inverse'!$A$14*$C640/Setup!$B$17+INDEX('FD inverse'!$A$14:$BH$14,1,'FD mesh'!$B$15+1)*Setup!$B$22</f>
        <v>22.7281654799565</v>
      </c>
      <c r="Q640" s="0" t="n">
        <f aca="false">SUMPRODUCT('FD inverse'!$A$15:$BH$15,'FD mesh'!$B$84:$BI$84,$E639:$BL639)+'FD inverse'!$A$15*$C640/Setup!$B$17+INDEX('FD inverse'!$A$15:$BH$15,1,'FD mesh'!$B$15+1)*Setup!$B$22</f>
        <v>22.7270149394165</v>
      </c>
      <c r="R640" s="0" t="n">
        <f aca="false">SUMPRODUCT('FD inverse'!$A$16:$BH$16,'FD mesh'!$B$84:$BI$84,$E639:$BL639)+'FD inverse'!$A$16*$C640/Setup!$B$17+INDEX('FD inverse'!$A$16:$BH$16,1,'FD mesh'!$B$15+1)*Setup!$B$22</f>
        <v>22.7169058431201</v>
      </c>
      <c r="S640" s="0" t="n">
        <f aca="false">SUMPRODUCT('FD inverse'!$A$17:$BH$17,'FD mesh'!$B$84:$BI$84,$E639:$BL639)+'FD inverse'!$A$17*$C640/Setup!$B$17+INDEX('FD inverse'!$A$17:$BH$17,1,'FD mesh'!$B$15+1)*Setup!$B$22</f>
        <v>22.2437786089382</v>
      </c>
      <c r="T640" s="0" t="n">
        <f aca="false">SUMPRODUCT('FD inverse'!$A$18:$BH$18,'FD mesh'!$B$84:$BI$84,$E639:$BL639)+'FD inverse'!$A$18*$C640/Setup!$B$17+INDEX('FD inverse'!$A$18:$BH$18,1,'FD mesh'!$B$15+1)*Setup!$B$22</f>
        <v>21.766469809041</v>
      </c>
      <c r="U640" s="0" t="n">
        <f aca="false">SUMPRODUCT('FD inverse'!$A$19:$BH$19,'FD mesh'!$B$84:$BI$84,$E639:$BL639)+'FD inverse'!$A$19*$C640/Setup!$B$17+INDEX('FD inverse'!$A$19:$BH$19,1,'FD mesh'!$B$15+1)*Setup!$B$22</f>
        <v>21.285267574632</v>
      </c>
      <c r="V640" s="0" t="n">
        <f aca="false">SUMPRODUCT('FD inverse'!$A$20:$BH$20,'FD mesh'!$B$84:$BI$84,$E639:$BL639)+'FD inverse'!$A$20*$C640/Setup!$B$17+INDEX('FD inverse'!$A$20:$BH$20,1,'FD mesh'!$B$15+1)*Setup!$B$22</f>
        <v>20.8004630399465</v>
      </c>
      <c r="W640" s="0" t="n">
        <f aca="false">SUMPRODUCT('FD inverse'!$A$21:$BH$21,'FD mesh'!$B$84:$BI$84,$E639:$BL639)+'FD inverse'!$A$21*$C640/Setup!$B$17+INDEX('FD inverse'!$A$21:$BH$21,1,'FD mesh'!$B$15+1)*Setup!$B$22</f>
        <v>20.3123493481697</v>
      </c>
      <c r="X640" s="0" t="n">
        <f aca="false">SUMPRODUCT('FD inverse'!$A$22:$BH$22,'FD mesh'!$B$84:$BI$84,$E639:$BL639)+'FD inverse'!$A$22*$C640/Setup!$B$17+INDEX('FD inverse'!$A$22:$BH$22,1,'FD mesh'!$B$15+1)*Setup!$B$22</f>
        <v>19.8212208274757</v>
      </c>
      <c r="Y640" s="0" t="n">
        <f aca="false">SUMPRODUCT('FD inverse'!$A$23:$BH$23,'FD mesh'!$B$84:$BI$84,$E639:$BL639)+'FD inverse'!$A$23*$C640/Setup!$B$17+INDEX('FD inverse'!$A$23:$BH$23,1,'FD mesh'!$B$15+1)*Setup!$B$22</f>
        <v>19.3273723234311</v>
      </c>
      <c r="Z640" s="0" t="n">
        <f aca="false">SUMPRODUCT('FD inverse'!$A$24:$BH$24,'FD mesh'!$B$84:$BI$84,$E639:$BL639)+'FD inverse'!$A$24*$C640/Setup!$B$17+INDEX('FD inverse'!$A$24:$BH$24,1,'FD mesh'!$B$15+1)*Setup!$B$22</f>
        <v>18.831098673951</v>
      </c>
      <c r="AA640" s="0" t="n">
        <f aca="false">SUMPRODUCT('FD inverse'!$A$25:$BH$25,'FD mesh'!$B$84:$BI$84,$E639:$BL639)+'FD inverse'!$A$25*$C640/Setup!$B$17+INDEX('FD inverse'!$A$25:$BH$25,1,'FD mesh'!$B$15+1)*Setup!$B$22</f>
        <v>18.3326943129656</v>
      </c>
      <c r="AB640" s="0" t="n">
        <f aca="false">SUMPRODUCT('FD inverse'!$A$26:$BH$26,'FD mesh'!$B$84:$BI$84,$E639:$BL639)+'FD inverse'!$A$26*$C640/Setup!$B$17+INDEX('FD inverse'!$A$26:$BH$26,1,'FD mesh'!$B$15+1)*Setup!$B$22</f>
        <v>17.8324529889529</v>
      </c>
      <c r="AC640" s="0" t="n">
        <f aca="false">SUMPRODUCT('FD inverse'!$A$27:$BH$27,'FD mesh'!$B$84:$BI$84,$E639:$BL639)+'FD inverse'!$A$27*$C640/Setup!$B$17+INDEX('FD inverse'!$A$27:$BH$27,1,'FD mesh'!$B$15+1)*Setup!$B$22</f>
        <v>17.3306675845001</v>
      </c>
      <c r="AD640" s="0" t="n">
        <f aca="false">SUMPRODUCT('FD inverse'!$A$28:$BH$28,'FD mesh'!$B$84:$BI$84,$E639:$BL639)+'FD inverse'!$A$28*$C640/Setup!$B$17+INDEX('FD inverse'!$A$28:$BH$28,1,'FD mesh'!$B$15+1)*Setup!$B$22</f>
        <v>16.8276300230827</v>
      </c>
      <c r="AE640" s="0" t="n">
        <f aca="false">SUMPRODUCT('FD inverse'!$A$29:$BH$29,'FD mesh'!$B$84:$BI$84,$E639:$BL639)+'FD inverse'!$A$29*$C640/Setup!$B$17+INDEX('FD inverse'!$A$29:$BH$29,1,'FD mesh'!$B$15+1)*Setup!$B$22</f>
        <v>16.3236312492795</v>
      </c>
      <c r="AF640" s="0" t="n">
        <f aca="false">SUMPRODUCT('FD inverse'!$A$30:$BH$30,'FD mesh'!$B$84:$BI$84,$E639:$BL639)+'FD inverse'!$A$30*$C640/Setup!$B$17+INDEX('FD inverse'!$A$30:$BH$30,1,'FD mesh'!$B$15+1)*Setup!$B$22</f>
        <v>15.818961268677</v>
      </c>
      <c r="AG640" s="0" t="n">
        <f aca="false">SUMPRODUCT('FD inverse'!$A$31:$BH$31,'FD mesh'!$B$84:$BI$84,$E639:$BL639)+'FD inverse'!$A$31*$C640/Setup!$B$17+INDEX('FD inverse'!$A$31:$BH$31,1,'FD mesh'!$B$15+1)*Setup!$B$22</f>
        <v>15.3139092337538</v>
      </c>
      <c r="AH640" s="0" t="n">
        <f aca="false">SUMPRODUCT('FD inverse'!$A$32:$BH$32,'FD mesh'!$B$84:$BI$84,$E639:$BL639)+'FD inverse'!$A$32*$C640/Setup!$B$17+INDEX('FD inverse'!$A$32:$BH$32,1,'FD mesh'!$B$15+1)*Setup!$B$22</f>
        <v>15.2925394074203</v>
      </c>
      <c r="AI640" s="0" t="n">
        <f aca="false">SUMPRODUCT('FD inverse'!$A$33:$BH$33,'FD mesh'!$B$84:$BI$84,$E639:$BL639)+'FD inverse'!$A$33*$C640/Setup!$B$17+INDEX('FD inverse'!$A$33:$BH$33,1,'FD mesh'!$B$15+1)*Setup!$B$22</f>
        <v>15.2710285141432</v>
      </c>
      <c r="AJ640" s="0" t="n">
        <f aca="false">SUMPRODUCT('FD inverse'!$A$34:$BH$34,'FD mesh'!$B$84:$BI$84,$E639:$BL639)+'FD inverse'!$A$34*$C640/Setup!$B$17+INDEX('FD inverse'!$A$34:$BH$34,1,'FD mesh'!$B$15+1)*Setup!$B$22</f>
        <v>15.2493948192049</v>
      </c>
      <c r="AK640" s="0" t="n">
        <f aca="false">SUMPRODUCT('FD inverse'!$A$35:$BH$35,'FD mesh'!$B$84:$BI$84,$E639:$BL639)+'FD inverse'!$A$35*$C640/Setup!$B$17+INDEX('FD inverse'!$A$35:$BH$35,1,'FD mesh'!$B$15+1)*Setup!$B$22</f>
        <v>15.2276549016166</v>
      </c>
      <c r="AL640" s="0" t="n">
        <f aca="false">SUMPRODUCT('FD inverse'!$A$36:$BH$36,'FD mesh'!$B$84:$BI$84,$E639:$BL639)+'FD inverse'!$A$36*$C640/Setup!$B$17+INDEX('FD inverse'!$A$36:$BH$36,1,'FD mesh'!$B$15+1)*Setup!$B$22</f>
        <v>15.2058237275581</v>
      </c>
      <c r="AM640" s="0" t="n">
        <f aca="false">SUMPRODUCT('FD inverse'!$A$37:$BH$37,'FD mesh'!$B$84:$BI$84,$E639:$BL639)+'FD inverse'!$A$37*$C640/Setup!$B$17+INDEX('FD inverse'!$A$37:$BH$37,1,'FD mesh'!$B$15+1)*Setup!$B$22</f>
        <v>15.1839147416924</v>
      </c>
      <c r="AN640" s="0" t="n">
        <f aca="false">SUMPRODUCT('FD inverse'!$A$38:$BH$38,'FD mesh'!$B$84:$BI$84,$E639:$BL639)+'FD inverse'!$A$38*$C640/Setup!$B$17+INDEX('FD inverse'!$A$38:$BH$38,1,'FD mesh'!$B$15+1)*Setup!$B$22</f>
        <v>15.1619399741279</v>
      </c>
      <c r="AO640" s="0" t="n">
        <f aca="false">SUMPRODUCT('FD inverse'!$A$39:$BH$39,'FD mesh'!$B$84:$BI$84,$E639:$BL639)+'FD inverse'!$A$39*$C640/Setup!$B$17+INDEX('FD inverse'!$A$39:$BH$39,1,'FD mesh'!$B$15+1)*Setup!$B$22</f>
        <v>15.1399101609739</v>
      </c>
      <c r="AP640" s="0" t="n">
        <f aca="false">SUMPRODUCT('FD inverse'!$A$40:$BH$40,'FD mesh'!$B$84:$BI$84,$E639:$BL639)+'FD inverse'!$A$40*$C640/Setup!$B$17+INDEX('FD inverse'!$A$40:$BH$40,1,'FD mesh'!$B$15+1)*Setup!$B$22</f>
        <v>15.1178348766053</v>
      </c>
      <c r="AQ640" s="0" t="n">
        <f aca="false">SUMPRODUCT('FD inverse'!$A$41:$BH$41,'FD mesh'!$B$84:$BI$84,$E639:$BL639)+'FD inverse'!$A$41*$C640/Setup!$B$17+INDEX('FD inverse'!$A$41:$BH$41,1,'FD mesh'!$B$15+1)*Setup!$B$22</f>
        <v>15.0957226758977</v>
      </c>
      <c r="AR640" s="0" t="n">
        <f aca="false">SUMPRODUCT('FD inverse'!$A$42:$BH$42,'FD mesh'!$B$84:$BI$84,$E639:$BL639)+'FD inverse'!$A$42*$C640/Setup!$B$17+INDEX('FD inverse'!$A$42:$BH$42,1,'FD mesh'!$B$15+1)*Setup!$B$22</f>
        <v>15.0735812448332</v>
      </c>
      <c r="AS640" s="0" t="n">
        <f aca="false">SUMPRODUCT('FD inverse'!$A$43:$BH$43,'FD mesh'!$B$84:$BI$84,$E639:$BL639)+'FD inverse'!$A$43*$C640/Setup!$B$17+INDEX('FD inverse'!$A$43:$BH$43,1,'FD mesh'!$B$15+1)*Setup!$B$22</f>
        <v>0</v>
      </c>
      <c r="AT640" s="0" t="n">
        <f aca="false">SUMPRODUCT('FD inverse'!$A$44:$BH$44,'FD mesh'!$B$84:$BI$84,$E639:$BL639)+'FD inverse'!$A$44*$C640/Setup!$B$17+INDEX('FD inverse'!$A$44:$BH$44,1,'FD mesh'!$B$15+1)*Setup!$B$22</f>
        <v>0</v>
      </c>
      <c r="AU640" s="0" t="n">
        <f aca="false">SUMPRODUCT('FD inverse'!$A$45:$BH$45,'FD mesh'!$B$84:$BI$84,$E639:$BL639)+'FD inverse'!$A$45*$C640/Setup!$B$17+INDEX('FD inverse'!$A$45:$BH$45,1,'FD mesh'!$B$15+1)*Setup!$B$22</f>
        <v>0</v>
      </c>
      <c r="AV640" s="0" t="n">
        <f aca="false">SUMPRODUCT('FD inverse'!$A$46:$BH$46,'FD mesh'!$B$84:$BI$84,$E639:$BL639)+'FD inverse'!$A$46*$C640/Setup!$B$17+INDEX('FD inverse'!$A$46:$BH$46,1,'FD mesh'!$B$15+1)*Setup!$B$22</f>
        <v>0</v>
      </c>
      <c r="AW640" s="0" t="n">
        <f aca="false">SUMPRODUCT('FD inverse'!$A$47:$BH$47,'FD mesh'!$B$84:$BI$84,$E639:$BL639)+'FD inverse'!$A$47*$C640/Setup!$B$17+INDEX('FD inverse'!$A$47:$BH$47,1,'FD mesh'!$B$15+1)*Setup!$B$22</f>
        <v>0</v>
      </c>
      <c r="AX640" s="0" t="n">
        <f aca="false">SUMPRODUCT('FD inverse'!$A$48:$BH$48,'FD mesh'!$B$84:$BI$84,$E639:$BL639)+'FD inverse'!$A$48*$C640/Setup!$B$17+INDEX('FD inverse'!$A$48:$BH$48,1,'FD mesh'!$B$15+1)*Setup!$B$22</f>
        <v>0</v>
      </c>
      <c r="AY640" s="0" t="n">
        <f aca="false">SUMPRODUCT('FD inverse'!$A$49:$BH$49,'FD mesh'!$B$84:$BI$84,$E639:$BL639)+'FD inverse'!$A$49*$C640/Setup!$B$17+INDEX('FD inverse'!$A$49:$BH$49,1,'FD mesh'!$B$15+1)*Setup!$B$22</f>
        <v>0</v>
      </c>
      <c r="AZ640" s="0" t="n">
        <f aca="false">SUMPRODUCT('FD inverse'!$A$50:$BH$50,'FD mesh'!$B$84:$BI$84,$E639:$BL639)+'FD inverse'!$A$50*$C640/Setup!$B$17+INDEX('FD inverse'!$A$50:$BH$50,1,'FD mesh'!$B$15+1)*Setup!$B$22</f>
        <v>0</v>
      </c>
      <c r="BA640" s="0" t="n">
        <f aca="false">SUMPRODUCT('FD inverse'!$A$51:$BH$51,'FD mesh'!$B$84:$BI$84,$E639:$BL639)+'FD inverse'!$A$51*$C640/Setup!$B$17+INDEX('FD inverse'!$A$51:$BH$51,1,'FD mesh'!$B$15+1)*Setup!$B$22</f>
        <v>0</v>
      </c>
      <c r="BB640" s="0" t="n">
        <f aca="false">SUMPRODUCT('FD inverse'!$A$52:$BH$52,'FD mesh'!$B$84:$BI$84,$E639:$BL639)+'FD inverse'!$A$52*$C640/Setup!$B$17+INDEX('FD inverse'!$A$52:$BH$52,1,'FD mesh'!$B$15+1)*Setup!$B$22</f>
        <v>0</v>
      </c>
      <c r="BC640" s="0" t="n">
        <f aca="false">SUMPRODUCT('FD inverse'!$A$53:$BH$53,'FD mesh'!$B$84:$BI$84,$E639:$BL639)+'FD inverse'!$A$53*$C640/Setup!$B$17+INDEX('FD inverse'!$A$53:$BH$53,1,'FD mesh'!$B$15+1)*Setup!$B$22</f>
        <v>0</v>
      </c>
      <c r="BD640" s="0" t="n">
        <f aca="false">SUMPRODUCT('FD inverse'!$A$54:$BH$54,'FD mesh'!$B$84:$BI$84,$E639:$BL639)+'FD inverse'!$A$54*$C640/Setup!$B$17+INDEX('FD inverse'!$A$54:$BH$54,1,'FD mesh'!$B$15+1)*Setup!$B$22</f>
        <v>0</v>
      </c>
      <c r="BE640" s="0" t="n">
        <f aca="false">SUMPRODUCT('FD inverse'!$A$55:$BH$55,'FD mesh'!$B$84:$BI$84,$E639:$BL639)+'FD inverse'!$A$55*$C640/Setup!$B$17+INDEX('FD inverse'!$A$55:$BH$55,1,'FD mesh'!$B$15+1)*Setup!$B$22</f>
        <v>0</v>
      </c>
      <c r="BF640" s="0" t="n">
        <f aca="false">SUMPRODUCT('FD inverse'!$A$56:$BH$56,'FD mesh'!$B$84:$BI$84,$E639:$BL639)+'FD inverse'!$A$56*$C640/Setup!$B$17+INDEX('FD inverse'!$A$56:$BH$56,1,'FD mesh'!$B$15+1)*Setup!$B$22</f>
        <v>0</v>
      </c>
      <c r="BG640" s="0" t="n">
        <f aca="false">SUMPRODUCT('FD inverse'!$A$57:$BH$57,'FD mesh'!$B$84:$BI$84,$E639:$BL639)+'FD inverse'!$A$57*$C640/Setup!$B$17+INDEX('FD inverse'!$A$57:$BH$57,1,'FD mesh'!$B$15+1)*Setup!$B$22</f>
        <v>0</v>
      </c>
      <c r="BH640" s="0" t="n">
        <f aca="false">SUMPRODUCT('FD inverse'!$A$58:$BH$58,'FD mesh'!$B$84:$BI$84,$E639:$BL639)+'FD inverse'!$A$58*$C640/Setup!$B$17+INDEX('FD inverse'!$A$58:$BH$58,1,'FD mesh'!$B$15+1)*Setup!$B$22</f>
        <v>0</v>
      </c>
      <c r="BI640" s="0" t="n">
        <f aca="false">SUMPRODUCT('FD inverse'!$A$59:$BH$59,'FD mesh'!$B$84:$BI$84,$E639:$BL639)+'FD inverse'!$A$59*$C640/Setup!$B$17+INDEX('FD inverse'!$A$59:$BH$59,1,'FD mesh'!$B$15+1)*Setup!$B$22</f>
        <v>0</v>
      </c>
      <c r="BJ640" s="0" t="n">
        <f aca="false">SUMPRODUCT('FD inverse'!$A$60:$BH$60,'FD mesh'!$B$84:$BI$84,$E639:$BL639)+'FD inverse'!$A$60*$C640/Setup!$B$17+INDEX('FD inverse'!$A$60:$BH$60,1,'FD mesh'!$B$15+1)*Setup!$B$22</f>
        <v>0</v>
      </c>
      <c r="BK640" s="0" t="n">
        <f aca="false">SUMPRODUCT('FD inverse'!$A$61:$BH$61,'FD mesh'!$B$84:$BI$84,$E639:$BL639)+'FD inverse'!$A$61*$C640/Setup!$B$17+INDEX('FD inverse'!$A$61:$BH$61,1,'FD mesh'!$B$15+1)*Setup!$B$22</f>
        <v>0</v>
      </c>
      <c r="BL640" s="0" t="n">
        <f aca="false">SUMPRODUCT('FD inverse'!$A$62:$BH$62,'FD mesh'!$B$84:$BI$84,$E639:$BL639)+'FD inverse'!$A$62*$C640/Setup!$B$17+INDEX('FD inverse'!$A$62:$BH$62,1,'FD mesh'!$B$15+1)*Setup!$B$22</f>
        <v>0</v>
      </c>
    </row>
    <row r="641" customFormat="false" ht="15" hidden="false" customHeight="false" outlineLevel="0" collapsed="false">
      <c r="A641" s="0" t="n">
        <v>636</v>
      </c>
      <c r="B641" s="0" t="n">
        <f aca="false">A641*Setup!$B$11/3600</f>
        <v>53</v>
      </c>
      <c r="C641" s="0" t="n">
        <f aca="false">Setup!$B$7+Setup!$B$8*COS(2*PI()*(B641-Setup!$B$9)/24)</f>
        <v>20.1362966948437</v>
      </c>
      <c r="D641" s="0" t="n">
        <f aca="false">(C641-E641)/Setup!$B$17</f>
        <v>-7.83747461376607</v>
      </c>
      <c r="E641" s="0" t="n">
        <f aca="false">SUMPRODUCT('FD inverse'!$A$3:$BH$3,'FD mesh'!$B$84:$BI$84,$E640:$BL640)+'FD inverse'!$A$3*$C641/Setup!$B$17+INDEX('FD inverse'!$A$3:$BH$3,1,'FD mesh'!$B$15+1)*Setup!$B$22</f>
        <v>21.1551683946333</v>
      </c>
      <c r="F641" s="0" t="n">
        <f aca="false">SUMPRODUCT('FD inverse'!$A$4:$BH$4,'FD mesh'!$B$84:$BI$84,$E640:$BL640)+'FD inverse'!$A$4*$C641/Setup!$B$17+INDEX('FD inverse'!$A$4:$BH$4,1,'FD mesh'!$B$15+1)*Setup!$B$22</f>
        <v>21.389468597195</v>
      </c>
      <c r="G641" s="0" t="n">
        <f aca="false">SUMPRODUCT('FD inverse'!$A$5:$BH$5,'FD mesh'!$B$84:$BI$84,$E640:$BL640)+'FD inverse'!$A$5*$C641/Setup!$B$17+INDEX('FD inverse'!$A$5:$BH$5,1,'FD mesh'!$B$15+1)*Setup!$B$22</f>
        <v>21.6242865375218</v>
      </c>
      <c r="H641" s="0" t="n">
        <f aca="false">SUMPRODUCT('FD inverse'!$A$6:$BH$6,'FD mesh'!$B$84:$BI$84,$E640:$BL640)+'FD inverse'!$A$6*$C641/Setup!$B$17+INDEX('FD inverse'!$A$6:$BH$6,1,'FD mesh'!$B$15+1)*Setup!$B$22</f>
        <v>22.4118304726449</v>
      </c>
      <c r="I641" s="0" t="n">
        <f aca="false">SUMPRODUCT('FD inverse'!$A$7:$BH$7,'FD mesh'!$B$84:$BI$84,$E640:$BL640)+'FD inverse'!$A$7*$C641/Setup!$B$17+INDEX('FD inverse'!$A$7:$BH$7,1,'FD mesh'!$B$15+1)*Setup!$B$22</f>
        <v>22.4779764126421</v>
      </c>
      <c r="J641" s="0" t="n">
        <f aca="false">SUMPRODUCT('FD inverse'!$A$8:$BH$8,'FD mesh'!$B$84:$BI$84,$E640:$BL640)+'FD inverse'!$A$8*$C641/Setup!$B$17+INDEX('FD inverse'!$A$8:$BH$8,1,'FD mesh'!$B$15+1)*Setup!$B$22</f>
        <v>22.5365563254629</v>
      </c>
      <c r="K641" s="0" t="n">
        <f aca="false">SUMPRODUCT('FD inverse'!$A$9:$BH$9,'FD mesh'!$B$84:$BI$84,$E640:$BL640)+'FD inverse'!$A$9*$C641/Setup!$B$17+INDEX('FD inverse'!$A$9:$BH$9,1,'FD mesh'!$B$15+1)*Setup!$B$22</f>
        <v>22.5871949858956</v>
      </c>
      <c r="L641" s="0" t="n">
        <f aca="false">SUMPRODUCT('FD inverse'!$A$10:$BH$10,'FD mesh'!$B$84:$BI$84,$E640:$BL640)+'FD inverse'!$A$10*$C641/Setup!$B$17+INDEX('FD inverse'!$A$10:$BH$10,1,'FD mesh'!$B$15+1)*Setup!$B$22</f>
        <v>22.6295974156885</v>
      </c>
      <c r="M641" s="0" t="n">
        <f aca="false">SUMPRODUCT('FD inverse'!$A$11:$BH$11,'FD mesh'!$B$84:$BI$84,$E640:$BL640)+'FD inverse'!$A$11*$C641/Setup!$B$17+INDEX('FD inverse'!$A$11:$BH$11,1,'FD mesh'!$B$15+1)*Setup!$B$22</f>
        <v>22.6635362845551</v>
      </c>
      <c r="N641" s="0" t="n">
        <f aca="false">SUMPRODUCT('FD inverse'!$A$12:$BH$12,'FD mesh'!$B$84:$BI$84,$E640:$BL640)+'FD inverse'!$A$12*$C641/Setup!$B$17+INDEX('FD inverse'!$A$12:$BH$12,1,'FD mesh'!$B$15+1)*Setup!$B$22</f>
        <v>22.6888408895057</v>
      </c>
      <c r="O641" s="0" t="n">
        <f aca="false">SUMPRODUCT('FD inverse'!$A$13:$BH$13,'FD mesh'!$B$84:$BI$84,$E640:$BL640)+'FD inverse'!$A$13*$C641/Setup!$B$17+INDEX('FD inverse'!$A$13:$BH$13,1,'FD mesh'!$B$15+1)*Setup!$B$22</f>
        <v>22.7053877505892</v>
      </c>
      <c r="P641" s="0" t="n">
        <f aca="false">SUMPRODUCT('FD inverse'!$A$14:$BH$14,'FD mesh'!$B$84:$BI$84,$E640:$BL640)+'FD inverse'!$A$14*$C641/Setup!$B$17+INDEX('FD inverse'!$A$14:$BH$14,1,'FD mesh'!$B$15+1)*Setup!$B$22</f>
        <v>22.7130928516281</v>
      </c>
      <c r="Q641" s="0" t="n">
        <f aca="false">SUMPRODUCT('FD inverse'!$A$15:$BH$15,'FD mesh'!$B$84:$BI$84,$E640:$BL640)+'FD inverse'!$A$15*$C641/Setup!$B$17+INDEX('FD inverse'!$A$15:$BH$15,1,'FD mesh'!$B$15+1)*Setup!$B$22</f>
        <v>22.7119055465735</v>
      </c>
      <c r="R641" s="0" t="n">
        <f aca="false">SUMPRODUCT('FD inverse'!$A$16:$BH$16,'FD mesh'!$B$84:$BI$84,$E640:$BL640)+'FD inverse'!$A$16*$C641/Setup!$B$17+INDEX('FD inverse'!$A$16:$BH$16,1,'FD mesh'!$B$15+1)*Setup!$B$22</f>
        <v>22.7018041454462</v>
      </c>
      <c r="S641" s="0" t="n">
        <f aca="false">SUMPRODUCT('FD inverse'!$A$17:$BH$17,'FD mesh'!$B$84:$BI$84,$E640:$BL640)+'FD inverse'!$A$17*$C641/Setup!$B$17+INDEX('FD inverse'!$A$17:$BH$17,1,'FD mesh'!$B$15+1)*Setup!$B$22</f>
        <v>22.2296253956924</v>
      </c>
      <c r="T641" s="0" t="n">
        <f aca="false">SUMPRODUCT('FD inverse'!$A$18:$BH$18,'FD mesh'!$B$84:$BI$84,$E640:$BL640)+'FD inverse'!$A$18*$C641/Setup!$B$17+INDEX('FD inverse'!$A$18:$BH$18,1,'FD mesh'!$B$15+1)*Setup!$B$22</f>
        <v>21.753281557469</v>
      </c>
      <c r="U641" s="0" t="n">
        <f aca="false">SUMPRODUCT('FD inverse'!$A$19:$BH$19,'FD mesh'!$B$84:$BI$84,$E640:$BL640)+'FD inverse'!$A$19*$C641/Setup!$B$17+INDEX('FD inverse'!$A$19:$BH$19,1,'FD mesh'!$B$15+1)*Setup!$B$22</f>
        <v>21.2730566052116</v>
      </c>
      <c r="V641" s="0" t="n">
        <f aca="false">SUMPRODUCT('FD inverse'!$A$20:$BH$20,'FD mesh'!$B$84:$BI$84,$E640:$BL640)+'FD inverse'!$A$20*$C641/Setup!$B$17+INDEX('FD inverse'!$A$20:$BH$20,1,'FD mesh'!$B$15+1)*Setup!$B$22</f>
        <v>20.7892381390962</v>
      </c>
      <c r="W641" s="0" t="n">
        <f aca="false">SUMPRODUCT('FD inverse'!$A$21:$BH$21,'FD mesh'!$B$84:$BI$84,$E640:$BL640)+'FD inverse'!$A$21*$C641/Setup!$B$17+INDEX('FD inverse'!$A$21:$BH$21,1,'FD mesh'!$B$15+1)*Setup!$B$22</f>
        <v>20.3021163450162</v>
      </c>
      <c r="X641" s="0" t="n">
        <f aca="false">SUMPRODUCT('FD inverse'!$A$22:$BH$22,'FD mesh'!$B$84:$BI$84,$E640:$BL640)+'FD inverse'!$A$22*$C641/Setup!$B$17+INDEX('FD inverse'!$A$22:$BH$22,1,'FD mesh'!$B$15+1)*Setup!$B$22</f>
        <v>19.8119831242939</v>
      </c>
      <c r="Y641" s="0" t="n">
        <f aca="false">SUMPRODUCT('FD inverse'!$A$23:$BH$23,'FD mesh'!$B$84:$BI$84,$E640:$BL640)+'FD inverse'!$A$23*$C641/Setup!$B$17+INDEX('FD inverse'!$A$23:$BH$23,1,'FD mesh'!$B$15+1)*Setup!$B$22</f>
        <v>19.3191313794925</v>
      </c>
      <c r="Z641" s="0" t="n">
        <f aca="false">SUMPRODUCT('FD inverse'!$A$24:$BH$24,'FD mesh'!$B$84:$BI$84,$E640:$BL640)+'FD inverse'!$A$24*$C641/Setup!$B$17+INDEX('FD inverse'!$A$24:$BH$24,1,'FD mesh'!$B$15+1)*Setup!$B$22</f>
        <v>18.8238544426176</v>
      </c>
      <c r="AA641" s="0" t="n">
        <f aca="false">SUMPRODUCT('FD inverse'!$A$25:$BH$25,'FD mesh'!$B$84:$BI$84,$E640:$BL640)+'FD inverse'!$A$25*$C641/Setup!$B$17+INDEX('FD inverse'!$A$25:$BH$25,1,'FD mesh'!$B$15+1)*Setup!$B$22</f>
        <v>18.3264456319504</v>
      </c>
      <c r="AB641" s="0" t="n">
        <f aca="false">SUMPRODUCT('FD inverse'!$A$26:$BH$26,'FD mesh'!$B$84:$BI$84,$E640:$BL640)+'FD inverse'!$A$26*$C641/Setup!$B$17+INDEX('FD inverse'!$A$26:$BH$26,1,'FD mesh'!$B$15+1)*Setup!$B$22</f>
        <v>17.8271979237273</v>
      </c>
      <c r="AC641" s="0" t="n">
        <f aca="false">SUMPRODUCT('FD inverse'!$A$27:$BH$27,'FD mesh'!$B$84:$BI$84,$E640:$BL640)+'FD inverse'!$A$27*$C641/Setup!$B$17+INDEX('FD inverse'!$A$27:$BH$27,1,'FD mesh'!$B$15+1)*Setup!$B$22</f>
        <v>17.3264037248806</v>
      </c>
      <c r="AD641" s="0" t="n">
        <f aca="false">SUMPRODUCT('FD inverse'!$A$28:$BH$28,'FD mesh'!$B$84:$BI$84,$E640:$BL640)+'FD inverse'!$A$28*$C641/Setup!$B$17+INDEX('FD inverse'!$A$28:$BH$28,1,'FD mesh'!$B$15+1)*Setup!$B$22</f>
        <v>16.8243547330603</v>
      </c>
      <c r="AE641" s="0" t="n">
        <f aca="false">SUMPRODUCT('FD inverse'!$A$29:$BH$29,'FD mesh'!$B$84:$BI$84,$E640:$BL640)+'FD inverse'!$A$29*$C641/Setup!$B$17+INDEX('FD inverse'!$A$29:$BH$29,1,'FD mesh'!$B$15+1)*Setup!$B$22</f>
        <v>16.3213418701762</v>
      </c>
      <c r="AF641" s="0" t="n">
        <f aca="false">SUMPRODUCT('FD inverse'!$A$30:$BH$30,'FD mesh'!$B$84:$BI$84,$E640:$BL640)+'FD inverse'!$A$30*$C641/Setup!$B$17+INDEX('FD inverse'!$A$30:$BH$30,1,'FD mesh'!$B$15+1)*Setup!$B$22</f>
        <v>15.8176552757274</v>
      </c>
      <c r="AG641" s="0" t="n">
        <f aca="false">SUMPRODUCT('FD inverse'!$A$31:$BH$31,'FD mesh'!$B$84:$BI$84,$E640:$BL640)+'FD inverse'!$A$31*$C641/Setup!$B$17+INDEX('FD inverse'!$A$31:$BH$31,1,'FD mesh'!$B$15+1)*Setup!$B$22</f>
        <v>15.3135843462107</v>
      </c>
      <c r="AH641" s="0" t="n">
        <f aca="false">SUMPRODUCT('FD inverse'!$A$32:$BH$32,'FD mesh'!$B$84:$BI$84,$E640:$BL640)+'FD inverse'!$A$32*$C641/Setup!$B$17+INDEX('FD inverse'!$A$32:$BH$32,1,'FD mesh'!$B$15+1)*Setup!$B$22</f>
        <v>15.2922541337177</v>
      </c>
      <c r="AI641" s="0" t="n">
        <f aca="false">SUMPRODUCT('FD inverse'!$A$33:$BH$33,'FD mesh'!$B$84:$BI$84,$E640:$BL640)+'FD inverse'!$A$33*$C641/Setup!$B$17+INDEX('FD inverse'!$A$33:$BH$33,1,'FD mesh'!$B$15+1)*Setup!$B$22</f>
        <v>15.2707795091056</v>
      </c>
      <c r="AJ641" s="0" t="n">
        <f aca="false">SUMPRODUCT('FD inverse'!$A$34:$BH$34,'FD mesh'!$B$84:$BI$84,$E640:$BL640)+'FD inverse'!$A$34*$C641/Setup!$B$17+INDEX('FD inverse'!$A$34:$BH$34,1,'FD mesh'!$B$15+1)*Setup!$B$22</f>
        <v>15.2491788324082</v>
      </c>
      <c r="AK641" s="0" t="n">
        <f aca="false">SUMPRODUCT('FD inverse'!$A$35:$BH$35,'FD mesh'!$B$84:$BI$84,$E640:$BL640)+'FD inverse'!$A$35*$C641/Setup!$B$17+INDEX('FD inverse'!$A$35:$BH$35,1,'FD mesh'!$B$15+1)*Setup!$B$22</f>
        <v>15.2274688182194</v>
      </c>
      <c r="AL641" s="0" t="n">
        <f aca="false">SUMPRODUCT('FD inverse'!$A$36:$BH$36,'FD mesh'!$B$84:$BI$84,$E640:$BL640)+'FD inverse'!$A$36*$C641/Setup!$B$17+INDEX('FD inverse'!$A$36:$BH$36,1,'FD mesh'!$B$15+1)*Setup!$B$22</f>
        <v>15.2056646043288</v>
      </c>
      <c r="AM641" s="0" t="n">
        <f aca="false">SUMPRODUCT('FD inverse'!$A$37:$BH$37,'FD mesh'!$B$84:$BI$84,$E640:$BL640)+'FD inverse'!$A$37*$C641/Setup!$B$17+INDEX('FD inverse'!$A$37:$BH$37,1,'FD mesh'!$B$15+1)*Setup!$B$22</f>
        <v>15.1837798385944</v>
      </c>
      <c r="AN641" s="0" t="n">
        <f aca="false">SUMPRODUCT('FD inverse'!$A$38:$BH$38,'FD mesh'!$B$84:$BI$84,$E640:$BL640)+'FD inverse'!$A$38*$C641/Setup!$B$17+INDEX('FD inverse'!$A$38:$BH$38,1,'FD mesh'!$B$15+1)*Setup!$B$22</f>
        <v>15.1618267818046</v>
      </c>
      <c r="AO641" s="0" t="n">
        <f aca="false">SUMPRODUCT('FD inverse'!$A$39:$BH$39,'FD mesh'!$B$84:$BI$84,$E640:$BL640)+'FD inverse'!$A$39*$C641/Setup!$B$17+INDEX('FD inverse'!$A$39:$BH$39,1,'FD mesh'!$B$15+1)*Setup!$B$22</f>
        <v>15.1398164244537</v>
      </c>
      <c r="AP641" s="0" t="n">
        <f aca="false">SUMPRODUCT('FD inverse'!$A$40:$BH$40,'FD mesh'!$B$84:$BI$84,$E640:$BL640)+'FD inverse'!$A$40*$C641/Setup!$B$17+INDEX('FD inverse'!$A$40:$BH$40,1,'FD mesh'!$B$15+1)*Setup!$B$22</f>
        <v>15.1177586155171</v>
      </c>
      <c r="AQ641" s="0" t="n">
        <f aca="false">SUMPRODUCT('FD inverse'!$A$41:$BH$41,'FD mesh'!$B$84:$BI$84,$E640:$BL640)+'FD inverse'!$A$41*$C641/Setup!$B$17+INDEX('FD inverse'!$A$41:$BH$41,1,'FD mesh'!$B$15+1)*Setup!$B$22</f>
        <v>15.0956622014613</v>
      </c>
      <c r="AR641" s="0" t="n">
        <f aca="false">SUMPRODUCT('FD inverse'!$A$42:$BH$42,'FD mesh'!$B$84:$BI$84,$E640:$BL640)+'FD inverse'!$A$42*$C641/Setup!$B$17+INDEX('FD inverse'!$A$42:$BH$42,1,'FD mesh'!$B$15+1)*Setup!$B$22</f>
        <v>15.0735351738528</v>
      </c>
      <c r="AS641" s="0" t="n">
        <f aca="false">SUMPRODUCT('FD inverse'!$A$43:$BH$43,'FD mesh'!$B$84:$BI$84,$E640:$BL640)+'FD inverse'!$A$43*$C641/Setup!$B$17+INDEX('FD inverse'!$A$43:$BH$43,1,'FD mesh'!$B$15+1)*Setup!$B$22</f>
        <v>0</v>
      </c>
      <c r="AT641" s="0" t="n">
        <f aca="false">SUMPRODUCT('FD inverse'!$A$44:$BH$44,'FD mesh'!$B$84:$BI$84,$E640:$BL640)+'FD inverse'!$A$44*$C641/Setup!$B$17+INDEX('FD inverse'!$A$44:$BH$44,1,'FD mesh'!$B$15+1)*Setup!$B$22</f>
        <v>0</v>
      </c>
      <c r="AU641" s="0" t="n">
        <f aca="false">SUMPRODUCT('FD inverse'!$A$45:$BH$45,'FD mesh'!$B$84:$BI$84,$E640:$BL640)+'FD inverse'!$A$45*$C641/Setup!$B$17+INDEX('FD inverse'!$A$45:$BH$45,1,'FD mesh'!$B$15+1)*Setup!$B$22</f>
        <v>0</v>
      </c>
      <c r="AV641" s="0" t="n">
        <f aca="false">SUMPRODUCT('FD inverse'!$A$46:$BH$46,'FD mesh'!$B$84:$BI$84,$E640:$BL640)+'FD inverse'!$A$46*$C641/Setup!$B$17+INDEX('FD inverse'!$A$46:$BH$46,1,'FD mesh'!$B$15+1)*Setup!$B$22</f>
        <v>0</v>
      </c>
      <c r="AW641" s="0" t="n">
        <f aca="false">SUMPRODUCT('FD inverse'!$A$47:$BH$47,'FD mesh'!$B$84:$BI$84,$E640:$BL640)+'FD inverse'!$A$47*$C641/Setup!$B$17+INDEX('FD inverse'!$A$47:$BH$47,1,'FD mesh'!$B$15+1)*Setup!$B$22</f>
        <v>0</v>
      </c>
      <c r="AX641" s="0" t="n">
        <f aca="false">SUMPRODUCT('FD inverse'!$A$48:$BH$48,'FD mesh'!$B$84:$BI$84,$E640:$BL640)+'FD inverse'!$A$48*$C641/Setup!$B$17+INDEX('FD inverse'!$A$48:$BH$48,1,'FD mesh'!$B$15+1)*Setup!$B$22</f>
        <v>0</v>
      </c>
      <c r="AY641" s="0" t="n">
        <f aca="false">SUMPRODUCT('FD inverse'!$A$49:$BH$49,'FD mesh'!$B$84:$BI$84,$E640:$BL640)+'FD inverse'!$A$49*$C641/Setup!$B$17+INDEX('FD inverse'!$A$49:$BH$49,1,'FD mesh'!$B$15+1)*Setup!$B$22</f>
        <v>0</v>
      </c>
      <c r="AZ641" s="0" t="n">
        <f aca="false">SUMPRODUCT('FD inverse'!$A$50:$BH$50,'FD mesh'!$B$84:$BI$84,$E640:$BL640)+'FD inverse'!$A$50*$C641/Setup!$B$17+INDEX('FD inverse'!$A$50:$BH$50,1,'FD mesh'!$B$15+1)*Setup!$B$22</f>
        <v>0</v>
      </c>
      <c r="BA641" s="0" t="n">
        <f aca="false">SUMPRODUCT('FD inverse'!$A$51:$BH$51,'FD mesh'!$B$84:$BI$84,$E640:$BL640)+'FD inverse'!$A$51*$C641/Setup!$B$17+INDEX('FD inverse'!$A$51:$BH$51,1,'FD mesh'!$B$15+1)*Setup!$B$22</f>
        <v>0</v>
      </c>
      <c r="BB641" s="0" t="n">
        <f aca="false">SUMPRODUCT('FD inverse'!$A$52:$BH$52,'FD mesh'!$B$84:$BI$84,$E640:$BL640)+'FD inverse'!$A$52*$C641/Setup!$B$17+INDEX('FD inverse'!$A$52:$BH$52,1,'FD mesh'!$B$15+1)*Setup!$B$22</f>
        <v>0</v>
      </c>
      <c r="BC641" s="0" t="n">
        <f aca="false">SUMPRODUCT('FD inverse'!$A$53:$BH$53,'FD mesh'!$B$84:$BI$84,$E640:$BL640)+'FD inverse'!$A$53*$C641/Setup!$B$17+INDEX('FD inverse'!$A$53:$BH$53,1,'FD mesh'!$B$15+1)*Setup!$B$22</f>
        <v>0</v>
      </c>
      <c r="BD641" s="0" t="n">
        <f aca="false">SUMPRODUCT('FD inverse'!$A$54:$BH$54,'FD mesh'!$B$84:$BI$84,$E640:$BL640)+'FD inverse'!$A$54*$C641/Setup!$B$17+INDEX('FD inverse'!$A$54:$BH$54,1,'FD mesh'!$B$15+1)*Setup!$B$22</f>
        <v>0</v>
      </c>
      <c r="BE641" s="0" t="n">
        <f aca="false">SUMPRODUCT('FD inverse'!$A$55:$BH$55,'FD mesh'!$B$84:$BI$84,$E640:$BL640)+'FD inverse'!$A$55*$C641/Setup!$B$17+INDEX('FD inverse'!$A$55:$BH$55,1,'FD mesh'!$B$15+1)*Setup!$B$22</f>
        <v>0</v>
      </c>
      <c r="BF641" s="0" t="n">
        <f aca="false">SUMPRODUCT('FD inverse'!$A$56:$BH$56,'FD mesh'!$B$84:$BI$84,$E640:$BL640)+'FD inverse'!$A$56*$C641/Setup!$B$17+INDEX('FD inverse'!$A$56:$BH$56,1,'FD mesh'!$B$15+1)*Setup!$B$22</f>
        <v>0</v>
      </c>
      <c r="BG641" s="0" t="n">
        <f aca="false">SUMPRODUCT('FD inverse'!$A$57:$BH$57,'FD mesh'!$B$84:$BI$84,$E640:$BL640)+'FD inverse'!$A$57*$C641/Setup!$B$17+INDEX('FD inverse'!$A$57:$BH$57,1,'FD mesh'!$B$15+1)*Setup!$B$22</f>
        <v>0</v>
      </c>
      <c r="BH641" s="0" t="n">
        <f aca="false">SUMPRODUCT('FD inverse'!$A$58:$BH$58,'FD mesh'!$B$84:$BI$84,$E640:$BL640)+'FD inverse'!$A$58*$C641/Setup!$B$17+INDEX('FD inverse'!$A$58:$BH$58,1,'FD mesh'!$B$15+1)*Setup!$B$22</f>
        <v>0</v>
      </c>
      <c r="BI641" s="0" t="n">
        <f aca="false">SUMPRODUCT('FD inverse'!$A$59:$BH$59,'FD mesh'!$B$84:$BI$84,$E640:$BL640)+'FD inverse'!$A$59*$C641/Setup!$B$17+INDEX('FD inverse'!$A$59:$BH$59,1,'FD mesh'!$B$15+1)*Setup!$B$22</f>
        <v>0</v>
      </c>
      <c r="BJ641" s="0" t="n">
        <f aca="false">SUMPRODUCT('FD inverse'!$A$60:$BH$60,'FD mesh'!$B$84:$BI$84,$E640:$BL640)+'FD inverse'!$A$60*$C641/Setup!$B$17+INDEX('FD inverse'!$A$60:$BH$60,1,'FD mesh'!$B$15+1)*Setup!$B$22</f>
        <v>0</v>
      </c>
      <c r="BK641" s="0" t="n">
        <f aca="false">SUMPRODUCT('FD inverse'!$A$61:$BH$61,'FD mesh'!$B$84:$BI$84,$E640:$BL640)+'FD inverse'!$A$61*$C641/Setup!$B$17+INDEX('FD inverse'!$A$61:$BH$61,1,'FD mesh'!$B$15+1)*Setup!$B$22</f>
        <v>0</v>
      </c>
      <c r="BL641" s="0" t="n">
        <f aca="false">SUMPRODUCT('FD inverse'!$A$62:$BH$62,'FD mesh'!$B$84:$BI$84,$E640:$BL640)+'FD inverse'!$A$62*$C641/Setup!$B$17+INDEX('FD inverse'!$A$62:$BH$62,1,'FD mesh'!$B$15+1)*Setup!$B$22</f>
        <v>0</v>
      </c>
    </row>
    <row r="642" customFormat="false" ht="15" hidden="false" customHeight="false" outlineLevel="0" collapsed="false">
      <c r="A642" s="0" t="n">
        <v>637</v>
      </c>
      <c r="B642" s="0" t="n">
        <f aca="false">A642*Setup!$B$11/3600</f>
        <v>53.0833333333333</v>
      </c>
      <c r="C642" s="0" t="n">
        <f aca="false">Setup!$B$7+Setup!$B$8*COS(2*PI()*(B642-Setup!$B$9)/24)</f>
        <v>20.1598005824563</v>
      </c>
      <c r="D642" s="0" t="n">
        <f aca="false">(C642-E642)/Setup!$B$17</f>
        <v>-7.70252372062725</v>
      </c>
      <c r="E642" s="0" t="n">
        <f aca="false">SUMPRODUCT('FD inverse'!$A$3:$BH$3,'FD mesh'!$B$84:$BI$84,$E641:$BL641)+'FD inverse'!$A$3*$C642/Setup!$B$17+INDEX('FD inverse'!$A$3:$BH$3,1,'FD mesh'!$B$15+1)*Setup!$B$22</f>
        <v>21.1611286661378</v>
      </c>
      <c r="F642" s="0" t="n">
        <f aca="false">SUMPRODUCT('FD inverse'!$A$4:$BH$4,'FD mesh'!$B$84:$BI$84,$E641:$BL641)+'FD inverse'!$A$4*$C642/Setup!$B$17+INDEX('FD inverse'!$A$4:$BH$4,1,'FD mesh'!$B$15+1)*Setup!$B$22</f>
        <v>21.3916639052355</v>
      </c>
      <c r="G642" s="0" t="n">
        <f aca="false">SUMPRODUCT('FD inverse'!$A$5:$BH$5,'FD mesh'!$B$84:$BI$84,$E641:$BL641)+'FD inverse'!$A$5*$C642/Setup!$B$17+INDEX('FD inverse'!$A$5:$BH$5,1,'FD mesh'!$B$15+1)*Setup!$B$22</f>
        <v>21.6231519690035</v>
      </c>
      <c r="H642" s="0" t="n">
        <f aca="false">SUMPRODUCT('FD inverse'!$A$6:$BH$6,'FD mesh'!$B$84:$BI$84,$E641:$BL641)+'FD inverse'!$A$6*$C642/Setup!$B$17+INDEX('FD inverse'!$A$6:$BH$6,1,'FD mesh'!$B$15+1)*Setup!$B$22</f>
        <v>22.4001245737193</v>
      </c>
      <c r="I642" s="0" t="n">
        <f aca="false">SUMPRODUCT('FD inverse'!$A$7:$BH$7,'FD mesh'!$B$84:$BI$84,$E641:$BL641)+'FD inverse'!$A$7*$C642/Setup!$B$17+INDEX('FD inverse'!$A$7:$BH$7,1,'FD mesh'!$B$15+1)*Setup!$B$22</f>
        <v>22.4654301437751</v>
      </c>
      <c r="J642" s="0" t="n">
        <f aca="false">SUMPRODUCT('FD inverse'!$A$8:$BH$8,'FD mesh'!$B$84:$BI$84,$E641:$BL641)+'FD inverse'!$A$8*$C642/Setup!$B$17+INDEX('FD inverse'!$A$8:$BH$8,1,'FD mesh'!$B$15+1)*Setup!$B$22</f>
        <v>22.5233337852958</v>
      </c>
      <c r="K642" s="0" t="n">
        <f aca="false">SUMPRODUCT('FD inverse'!$A$9:$BH$9,'FD mesh'!$B$84:$BI$84,$E641:$BL641)+'FD inverse'!$A$9*$C642/Setup!$B$17+INDEX('FD inverse'!$A$9:$BH$9,1,'FD mesh'!$B$15+1)*Setup!$B$22</f>
        <v>22.5734365181634</v>
      </c>
      <c r="L642" s="0" t="n">
        <f aca="false">SUMPRODUCT('FD inverse'!$A$10:$BH$10,'FD mesh'!$B$84:$BI$84,$E641:$BL641)+'FD inverse'!$A$10*$C642/Setup!$B$17+INDEX('FD inverse'!$A$10:$BH$10,1,'FD mesh'!$B$15+1)*Setup!$B$22</f>
        <v>22.6154221609235</v>
      </c>
      <c r="M642" s="0" t="n">
        <f aca="false">SUMPRODUCT('FD inverse'!$A$11:$BH$11,'FD mesh'!$B$84:$BI$84,$E641:$BL641)+'FD inverse'!$A$11*$C642/Setup!$B$17+INDEX('FD inverse'!$A$11:$BH$11,1,'FD mesh'!$B$15+1)*Setup!$B$22</f>
        <v>22.6490448215214</v>
      </c>
      <c r="N642" s="0" t="n">
        <f aca="false">SUMPRODUCT('FD inverse'!$A$12:$BH$12,'FD mesh'!$B$84:$BI$84,$E641:$BL641)+'FD inverse'!$A$12*$C642/Setup!$B$17+INDEX('FD inverse'!$A$12:$BH$12,1,'FD mesh'!$B$15+1)*Setup!$B$22</f>
        <v>22.6741179464061</v>
      </c>
      <c r="O642" s="0" t="n">
        <f aca="false">SUMPRODUCT('FD inverse'!$A$13:$BH$13,'FD mesh'!$B$84:$BI$84,$E641:$BL641)+'FD inverse'!$A$13*$C642/Setup!$B$17+INDEX('FD inverse'!$A$13:$BH$13,1,'FD mesh'!$B$15+1)*Setup!$B$22</f>
        <v>22.6905049691672</v>
      </c>
      <c r="P642" s="0" t="n">
        <f aca="false">SUMPRODUCT('FD inverse'!$A$14:$BH$14,'FD mesh'!$B$84:$BI$84,$E641:$BL641)+'FD inverse'!$A$14*$C642/Setup!$B$17+INDEX('FD inverse'!$A$14:$BH$14,1,'FD mesh'!$B$15+1)*Setup!$B$22</f>
        <v>22.6981115899093</v>
      </c>
      <c r="Q642" s="0" t="n">
        <f aca="false">SUMPRODUCT('FD inverse'!$A$15:$BH$15,'FD mesh'!$B$84:$BI$84,$E641:$BL641)+'FD inverse'!$A$15*$C642/Setup!$B$17+INDEX('FD inverse'!$A$15:$BH$15,1,'FD mesh'!$B$15+1)*Setup!$B$22</f>
        <v>22.6968797081625</v>
      </c>
      <c r="R642" s="0" t="n">
        <f aca="false">SUMPRODUCT('FD inverse'!$A$16:$BH$16,'FD mesh'!$B$84:$BI$84,$E641:$BL641)+'FD inverse'!$A$16*$C642/Setup!$B$17+INDEX('FD inverse'!$A$16:$BH$16,1,'FD mesh'!$B$15+1)*Setup!$B$22</f>
        <v>22.6867830249933</v>
      </c>
      <c r="S642" s="0" t="n">
        <f aca="false">SUMPRODUCT('FD inverse'!$A$17:$BH$17,'FD mesh'!$B$84:$BI$84,$E641:$BL641)+'FD inverse'!$A$17*$C642/Setup!$B$17+INDEX('FD inverse'!$A$17:$BH$17,1,'FD mesh'!$B$15+1)*Setup!$B$22</f>
        <v>22.2155358563505</v>
      </c>
      <c r="T642" s="0" t="n">
        <f aca="false">SUMPRODUCT('FD inverse'!$A$18:$BH$18,'FD mesh'!$B$84:$BI$84,$E641:$BL641)+'FD inverse'!$A$18*$C642/Setup!$B$17+INDEX('FD inverse'!$A$18:$BH$18,1,'FD mesh'!$B$15+1)*Setup!$B$22</f>
        <v>21.7401423375585</v>
      </c>
      <c r="U642" s="0" t="n">
        <f aca="false">SUMPRODUCT('FD inverse'!$A$19:$BH$19,'FD mesh'!$B$84:$BI$84,$E641:$BL641)+'FD inverse'!$A$19*$C642/Setup!$B$17+INDEX('FD inverse'!$A$19:$BH$19,1,'FD mesh'!$B$15+1)*Setup!$B$22</f>
        <v>21.2608821340499</v>
      </c>
      <c r="V642" s="0" t="n">
        <f aca="false">SUMPRODUCT('FD inverse'!$A$20:$BH$20,'FD mesh'!$B$84:$BI$84,$E641:$BL641)+'FD inverse'!$A$20*$C642/Setup!$B$17+INDEX('FD inverse'!$A$20:$BH$20,1,'FD mesh'!$B$15+1)*Setup!$B$22</f>
        <v>20.7780391575995</v>
      </c>
      <c r="W642" s="0" t="n">
        <f aca="false">SUMPRODUCT('FD inverse'!$A$21:$BH$21,'FD mesh'!$B$84:$BI$84,$E641:$BL641)+'FD inverse'!$A$21*$C642/Setup!$B$17+INDEX('FD inverse'!$A$21:$BH$21,1,'FD mesh'!$B$15+1)*Setup!$B$22</f>
        <v>20.2919004808802</v>
      </c>
      <c r="X642" s="0" t="n">
        <f aca="false">SUMPRODUCT('FD inverse'!$A$22:$BH$22,'FD mesh'!$B$84:$BI$84,$E641:$BL641)+'FD inverse'!$A$22*$C642/Setup!$B$17+INDEX('FD inverse'!$A$22:$BH$22,1,'FD mesh'!$B$15+1)*Setup!$B$22</f>
        <v>19.8027554212864</v>
      </c>
      <c r="Y642" s="0" t="n">
        <f aca="false">SUMPRODUCT('FD inverse'!$A$23:$BH$23,'FD mesh'!$B$84:$BI$84,$E641:$BL641)+'FD inverse'!$A$23*$C642/Setup!$B$17+INDEX('FD inverse'!$A$23:$BH$23,1,'FD mesh'!$B$15+1)*Setup!$B$22</f>
        <v>19.310894780522</v>
      </c>
      <c r="Z642" s="0" t="n">
        <f aca="false">SUMPRODUCT('FD inverse'!$A$24:$BH$24,'FD mesh'!$B$84:$BI$84,$E641:$BL641)+'FD inverse'!$A$24*$C642/Setup!$B$17+INDEX('FD inverse'!$A$24:$BH$24,1,'FD mesh'!$B$15+1)*Setup!$B$22</f>
        <v>18.8166102263462</v>
      </c>
      <c r="AA642" s="0" t="n">
        <f aca="false">SUMPRODUCT('FD inverse'!$A$25:$BH$25,'FD mesh'!$B$84:$BI$84,$E641:$BL641)+'FD inverse'!$A$25*$C642/Setup!$B$17+INDEX('FD inverse'!$A$25:$BH$25,1,'FD mesh'!$B$15+1)*Setup!$B$22</f>
        <v>18.3201938028105</v>
      </c>
      <c r="AB642" s="0" t="n">
        <f aca="false">SUMPRODUCT('FD inverse'!$A$26:$BH$26,'FD mesh'!$B$84:$BI$84,$E641:$BL641)+'FD inverse'!$A$26*$C642/Setup!$B$17+INDEX('FD inverse'!$A$26:$BH$26,1,'FD mesh'!$B$15+1)*Setup!$B$22</f>
        <v>17.8219375552708</v>
      </c>
      <c r="AC642" s="0" t="n">
        <f aca="false">SUMPRODUCT('FD inverse'!$A$27:$BH$27,'FD mesh'!$B$84:$BI$84,$E641:$BL641)+'FD inverse'!$A$27*$C642/Setup!$B$17+INDEX('FD inverse'!$A$27:$BH$27,1,'FD mesh'!$B$15+1)*Setup!$B$22</f>
        <v>17.3221332564424</v>
      </c>
      <c r="AD642" s="0" t="n">
        <f aca="false">SUMPRODUCT('FD inverse'!$A$28:$BH$28,'FD mesh'!$B$84:$BI$84,$E641:$BL641)+'FD inverse'!$A$28*$C642/Setup!$B$17+INDEX('FD inverse'!$A$28:$BH$28,1,'FD mesh'!$B$15+1)*Setup!$B$22</f>
        <v>16.8210722197594</v>
      </c>
      <c r="AE642" s="0" t="n">
        <f aca="false">SUMPRODUCT('FD inverse'!$A$29:$BH$29,'FD mesh'!$B$84:$BI$84,$E641:$BL641)+'FD inverse'!$A$29*$C642/Setup!$B$17+INDEX('FD inverse'!$A$29:$BH$29,1,'FD mesh'!$B$15+1)*Setup!$B$22</f>
        <v>16.319045186305</v>
      </c>
      <c r="AF642" s="0" t="n">
        <f aca="false">SUMPRODUCT('FD inverse'!$A$30:$BH$30,'FD mesh'!$B$84:$BI$84,$E641:$BL641)+'FD inverse'!$A$30*$C642/Setup!$B$17+INDEX('FD inverse'!$A$30:$BH$30,1,'FD mesh'!$B$15+1)*Setup!$B$22</f>
        <v>15.8163422715971</v>
      </c>
      <c r="AG642" s="0" t="n">
        <f aca="false">SUMPRODUCT('FD inverse'!$A$31:$BH$31,'FD mesh'!$B$84:$BI$84,$E641:$BL641)+'FD inverse'!$A$31*$C642/Setup!$B$17+INDEX('FD inverse'!$A$31:$BH$31,1,'FD mesh'!$B$15+1)*Setup!$B$22</f>
        <v>15.3132529585308</v>
      </c>
      <c r="AH642" s="0" t="n">
        <f aca="false">SUMPRODUCT('FD inverse'!$A$32:$BH$32,'FD mesh'!$B$84:$BI$84,$E641:$BL641)+'FD inverse'!$A$32*$C642/Setup!$B$17+INDEX('FD inverse'!$A$32:$BH$32,1,'FD mesh'!$B$15+1)*Setup!$B$22</f>
        <v>15.2919624343817</v>
      </c>
      <c r="AI642" s="0" t="n">
        <f aca="false">SUMPRODUCT('FD inverse'!$A$33:$BH$33,'FD mesh'!$B$84:$BI$84,$E641:$BL641)+'FD inverse'!$A$33*$C642/Setup!$B$17+INDEX('FD inverse'!$A$33:$BH$33,1,'FD mesh'!$B$15+1)*Setup!$B$22</f>
        <v>15.2705242453099</v>
      </c>
      <c r="AJ642" s="0" t="n">
        <f aca="false">SUMPRODUCT('FD inverse'!$A$34:$BH$34,'FD mesh'!$B$84:$BI$84,$E641:$BL641)+'FD inverse'!$A$34*$C642/Setup!$B$17+INDEX('FD inverse'!$A$34:$BH$34,1,'FD mesh'!$B$15+1)*Setup!$B$22</f>
        <v>15.2489568358252</v>
      </c>
      <c r="AK642" s="0" t="n">
        <f aca="false">SUMPRODUCT('FD inverse'!$A$35:$BH$35,'FD mesh'!$B$84:$BI$84,$E641:$BL641)+'FD inverse'!$A$35*$C642/Setup!$B$17+INDEX('FD inverse'!$A$35:$BH$35,1,'FD mesh'!$B$15+1)*Setup!$B$22</f>
        <v>15.2272770465569</v>
      </c>
      <c r="AL642" s="0" t="n">
        <f aca="false">SUMPRODUCT('FD inverse'!$A$36:$BH$36,'FD mesh'!$B$84:$BI$84,$E641:$BL641)+'FD inverse'!$A$36*$C642/Setup!$B$17+INDEX('FD inverse'!$A$36:$BH$36,1,'FD mesh'!$B$15+1)*Setup!$B$22</f>
        <v>15.2055001780559</v>
      </c>
      <c r="AM642" s="0" t="n">
        <f aca="false">SUMPRODUCT('FD inverse'!$A$37:$BH$37,'FD mesh'!$B$84:$BI$84,$E641:$BL641)+'FD inverse'!$A$37*$C642/Setup!$B$17+INDEX('FD inverse'!$A$37:$BH$37,1,'FD mesh'!$B$15+1)*Setup!$B$22</f>
        <v>15.1836400731884</v>
      </c>
      <c r="AN642" s="0" t="n">
        <f aca="false">SUMPRODUCT('FD inverse'!$A$38:$BH$38,'FD mesh'!$B$84:$BI$84,$E641:$BL641)+'FD inverse'!$A$38*$C642/Setup!$B$17+INDEX('FD inverse'!$A$38:$BH$38,1,'FD mesh'!$B$15+1)*Setup!$B$22</f>
        <v>15.1617092158532</v>
      </c>
      <c r="AO642" s="0" t="n">
        <f aca="false">SUMPRODUCT('FD inverse'!$A$39:$BH$39,'FD mesh'!$B$84:$BI$84,$E641:$BL641)+'FD inverse'!$A$39*$C642/Setup!$B$17+INDEX('FD inverse'!$A$39:$BH$39,1,'FD mesh'!$B$15+1)*Setup!$B$22</f>
        <v>15.1397188439256</v>
      </c>
      <c r="AP642" s="0" t="n">
        <f aca="false">SUMPRODUCT('FD inverse'!$A$40:$BH$40,'FD mesh'!$B$84:$BI$84,$E641:$BL641)+'FD inverse'!$A$40*$C642/Setup!$B$17+INDEX('FD inverse'!$A$40:$BH$40,1,'FD mesh'!$B$15+1)*Setup!$B$22</f>
        <v>15.117679074487</v>
      </c>
      <c r="AQ642" s="0" t="n">
        <f aca="false">SUMPRODUCT('FD inverse'!$A$41:$BH$41,'FD mesh'!$B$84:$BI$84,$E641:$BL641)+'FD inverse'!$A$41*$C642/Setup!$B$17+INDEX('FD inverse'!$A$41:$BH$41,1,'FD mesh'!$B$15+1)*Setup!$B$22</f>
        <v>15.0955990395469</v>
      </c>
      <c r="AR642" s="0" t="n">
        <f aca="false">SUMPRODUCT('FD inverse'!$A$42:$BH$42,'FD mesh'!$B$84:$BI$84,$E641:$BL641)+'FD inverse'!$A$42*$C642/Setup!$B$17+INDEX('FD inverse'!$A$42:$BH$42,1,'FD mesh'!$B$15+1)*Setup!$B$22</f>
        <v>15.073487030591</v>
      </c>
      <c r="AS642" s="0" t="n">
        <f aca="false">SUMPRODUCT('FD inverse'!$A$43:$BH$43,'FD mesh'!$B$84:$BI$84,$E641:$BL641)+'FD inverse'!$A$43*$C642/Setup!$B$17+INDEX('FD inverse'!$A$43:$BH$43,1,'FD mesh'!$B$15+1)*Setup!$B$22</f>
        <v>0</v>
      </c>
      <c r="AT642" s="0" t="n">
        <f aca="false">SUMPRODUCT('FD inverse'!$A$44:$BH$44,'FD mesh'!$B$84:$BI$84,$E641:$BL641)+'FD inverse'!$A$44*$C642/Setup!$B$17+INDEX('FD inverse'!$A$44:$BH$44,1,'FD mesh'!$B$15+1)*Setup!$B$22</f>
        <v>0</v>
      </c>
      <c r="AU642" s="0" t="n">
        <f aca="false">SUMPRODUCT('FD inverse'!$A$45:$BH$45,'FD mesh'!$B$84:$BI$84,$E641:$BL641)+'FD inverse'!$A$45*$C642/Setup!$B$17+INDEX('FD inverse'!$A$45:$BH$45,1,'FD mesh'!$B$15+1)*Setup!$B$22</f>
        <v>0</v>
      </c>
      <c r="AV642" s="0" t="n">
        <f aca="false">SUMPRODUCT('FD inverse'!$A$46:$BH$46,'FD mesh'!$B$84:$BI$84,$E641:$BL641)+'FD inverse'!$A$46*$C642/Setup!$B$17+INDEX('FD inverse'!$A$46:$BH$46,1,'FD mesh'!$B$15+1)*Setup!$B$22</f>
        <v>0</v>
      </c>
      <c r="AW642" s="0" t="n">
        <f aca="false">SUMPRODUCT('FD inverse'!$A$47:$BH$47,'FD mesh'!$B$84:$BI$84,$E641:$BL641)+'FD inverse'!$A$47*$C642/Setup!$B$17+INDEX('FD inverse'!$A$47:$BH$47,1,'FD mesh'!$B$15+1)*Setup!$B$22</f>
        <v>0</v>
      </c>
      <c r="AX642" s="0" t="n">
        <f aca="false">SUMPRODUCT('FD inverse'!$A$48:$BH$48,'FD mesh'!$B$84:$BI$84,$E641:$BL641)+'FD inverse'!$A$48*$C642/Setup!$B$17+INDEX('FD inverse'!$A$48:$BH$48,1,'FD mesh'!$B$15+1)*Setup!$B$22</f>
        <v>0</v>
      </c>
      <c r="AY642" s="0" t="n">
        <f aca="false">SUMPRODUCT('FD inverse'!$A$49:$BH$49,'FD mesh'!$B$84:$BI$84,$E641:$BL641)+'FD inverse'!$A$49*$C642/Setup!$B$17+INDEX('FD inverse'!$A$49:$BH$49,1,'FD mesh'!$B$15+1)*Setup!$B$22</f>
        <v>0</v>
      </c>
      <c r="AZ642" s="0" t="n">
        <f aca="false">SUMPRODUCT('FD inverse'!$A$50:$BH$50,'FD mesh'!$B$84:$BI$84,$E641:$BL641)+'FD inverse'!$A$50*$C642/Setup!$B$17+INDEX('FD inverse'!$A$50:$BH$50,1,'FD mesh'!$B$15+1)*Setup!$B$22</f>
        <v>0</v>
      </c>
      <c r="BA642" s="0" t="n">
        <f aca="false">SUMPRODUCT('FD inverse'!$A$51:$BH$51,'FD mesh'!$B$84:$BI$84,$E641:$BL641)+'FD inverse'!$A$51*$C642/Setup!$B$17+INDEX('FD inverse'!$A$51:$BH$51,1,'FD mesh'!$B$15+1)*Setup!$B$22</f>
        <v>0</v>
      </c>
      <c r="BB642" s="0" t="n">
        <f aca="false">SUMPRODUCT('FD inverse'!$A$52:$BH$52,'FD mesh'!$B$84:$BI$84,$E641:$BL641)+'FD inverse'!$A$52*$C642/Setup!$B$17+INDEX('FD inverse'!$A$52:$BH$52,1,'FD mesh'!$B$15+1)*Setup!$B$22</f>
        <v>0</v>
      </c>
      <c r="BC642" s="0" t="n">
        <f aca="false">SUMPRODUCT('FD inverse'!$A$53:$BH$53,'FD mesh'!$B$84:$BI$84,$E641:$BL641)+'FD inverse'!$A$53*$C642/Setup!$B$17+INDEX('FD inverse'!$A$53:$BH$53,1,'FD mesh'!$B$15+1)*Setup!$B$22</f>
        <v>0</v>
      </c>
      <c r="BD642" s="0" t="n">
        <f aca="false">SUMPRODUCT('FD inverse'!$A$54:$BH$54,'FD mesh'!$B$84:$BI$84,$E641:$BL641)+'FD inverse'!$A$54*$C642/Setup!$B$17+INDEX('FD inverse'!$A$54:$BH$54,1,'FD mesh'!$B$15+1)*Setup!$B$22</f>
        <v>0</v>
      </c>
      <c r="BE642" s="0" t="n">
        <f aca="false">SUMPRODUCT('FD inverse'!$A$55:$BH$55,'FD mesh'!$B$84:$BI$84,$E641:$BL641)+'FD inverse'!$A$55*$C642/Setup!$B$17+INDEX('FD inverse'!$A$55:$BH$55,1,'FD mesh'!$B$15+1)*Setup!$B$22</f>
        <v>0</v>
      </c>
      <c r="BF642" s="0" t="n">
        <f aca="false">SUMPRODUCT('FD inverse'!$A$56:$BH$56,'FD mesh'!$B$84:$BI$84,$E641:$BL641)+'FD inverse'!$A$56*$C642/Setup!$B$17+INDEX('FD inverse'!$A$56:$BH$56,1,'FD mesh'!$B$15+1)*Setup!$B$22</f>
        <v>0</v>
      </c>
      <c r="BG642" s="0" t="n">
        <f aca="false">SUMPRODUCT('FD inverse'!$A$57:$BH$57,'FD mesh'!$B$84:$BI$84,$E641:$BL641)+'FD inverse'!$A$57*$C642/Setup!$B$17+INDEX('FD inverse'!$A$57:$BH$57,1,'FD mesh'!$B$15+1)*Setup!$B$22</f>
        <v>0</v>
      </c>
      <c r="BH642" s="0" t="n">
        <f aca="false">SUMPRODUCT('FD inverse'!$A$58:$BH$58,'FD mesh'!$B$84:$BI$84,$E641:$BL641)+'FD inverse'!$A$58*$C642/Setup!$B$17+INDEX('FD inverse'!$A$58:$BH$58,1,'FD mesh'!$B$15+1)*Setup!$B$22</f>
        <v>0</v>
      </c>
      <c r="BI642" s="0" t="n">
        <f aca="false">SUMPRODUCT('FD inverse'!$A$59:$BH$59,'FD mesh'!$B$84:$BI$84,$E641:$BL641)+'FD inverse'!$A$59*$C642/Setup!$B$17+INDEX('FD inverse'!$A$59:$BH$59,1,'FD mesh'!$B$15+1)*Setup!$B$22</f>
        <v>0</v>
      </c>
      <c r="BJ642" s="0" t="n">
        <f aca="false">SUMPRODUCT('FD inverse'!$A$60:$BH$60,'FD mesh'!$B$84:$BI$84,$E641:$BL641)+'FD inverse'!$A$60*$C642/Setup!$B$17+INDEX('FD inverse'!$A$60:$BH$60,1,'FD mesh'!$B$15+1)*Setup!$B$22</f>
        <v>0</v>
      </c>
      <c r="BK642" s="0" t="n">
        <f aca="false">SUMPRODUCT('FD inverse'!$A$61:$BH$61,'FD mesh'!$B$84:$BI$84,$E641:$BL641)+'FD inverse'!$A$61*$C642/Setup!$B$17+INDEX('FD inverse'!$A$61:$BH$61,1,'FD mesh'!$B$15+1)*Setup!$B$22</f>
        <v>0</v>
      </c>
      <c r="BL642" s="0" t="n">
        <f aca="false">SUMPRODUCT('FD inverse'!$A$62:$BH$62,'FD mesh'!$B$84:$BI$84,$E641:$BL641)+'FD inverse'!$A$62*$C642/Setup!$B$17+INDEX('FD inverse'!$A$62:$BH$62,1,'FD mesh'!$B$15+1)*Setup!$B$22</f>
        <v>0</v>
      </c>
    </row>
    <row r="643" customFormat="false" ht="15" hidden="false" customHeight="false" outlineLevel="0" collapsed="false">
      <c r="A643" s="0" t="n">
        <v>638</v>
      </c>
      <c r="B643" s="0" t="n">
        <f aca="false">A643*Setup!$B$11/3600</f>
        <v>53.1666666666667</v>
      </c>
      <c r="C643" s="0" t="n">
        <f aca="false">Setup!$B$7+Setup!$B$8*COS(2*PI()*(B643-Setup!$B$9)/24)</f>
        <v>20.1851321970071</v>
      </c>
      <c r="D643" s="0" t="n">
        <f aca="false">(C643-E643)/Setup!$B$17</f>
        <v>-7.56240691631038</v>
      </c>
      <c r="E643" s="0" t="n">
        <f aca="false">SUMPRODUCT('FD inverse'!$A$3:$BH$3,'FD mesh'!$B$84:$BI$84,$E642:$BL642)+'FD inverse'!$A$3*$C643/Setup!$B$17+INDEX('FD inverse'!$A$3:$BH$3,1,'FD mesh'!$B$15+1)*Setup!$B$22</f>
        <v>21.1682450961274</v>
      </c>
      <c r="F643" s="0" t="n">
        <f aca="false">SUMPRODUCT('FD inverse'!$A$4:$BH$4,'FD mesh'!$B$84:$BI$84,$E642:$BL642)+'FD inverse'!$A$4*$C643/Setup!$B$17+INDEX('FD inverse'!$A$4:$BH$4,1,'FD mesh'!$B$15+1)*Setup!$B$22</f>
        <v>21.3948610946885</v>
      </c>
      <c r="G643" s="0" t="n">
        <f aca="false">SUMPRODUCT('FD inverse'!$A$5:$BH$5,'FD mesh'!$B$84:$BI$84,$E642:$BL642)+'FD inverse'!$A$5*$C643/Setup!$B$17+INDEX('FD inverse'!$A$5:$BH$5,1,'FD mesh'!$B$15+1)*Setup!$B$22</f>
        <v>21.622864762283</v>
      </c>
      <c r="H643" s="0" t="n">
        <f aca="false">SUMPRODUCT('FD inverse'!$A$6:$BH$6,'FD mesh'!$B$84:$BI$84,$E642:$BL642)+'FD inverse'!$A$6*$C643/Setup!$B$17+INDEX('FD inverse'!$A$6:$BH$6,1,'FD mesh'!$B$15+1)*Setup!$B$22</f>
        <v>22.3887476638334</v>
      </c>
      <c r="I643" s="0" t="n">
        <f aca="false">SUMPRODUCT('FD inverse'!$A$7:$BH$7,'FD mesh'!$B$84:$BI$84,$E642:$BL642)+'FD inverse'!$A$7*$C643/Setup!$B$17+INDEX('FD inverse'!$A$7:$BH$7,1,'FD mesh'!$B$15+1)*Setup!$B$22</f>
        <v>22.4531688911429</v>
      </c>
      <c r="J643" s="0" t="n">
        <f aca="false">SUMPRODUCT('FD inverse'!$A$8:$BH$8,'FD mesh'!$B$84:$BI$84,$E642:$BL642)+'FD inverse'!$A$8*$C643/Setup!$B$17+INDEX('FD inverse'!$A$8:$BH$8,1,'FD mesh'!$B$15+1)*Setup!$B$22</f>
        <v>22.5103563410882</v>
      </c>
      <c r="K643" s="0" t="n">
        <f aca="false">SUMPRODUCT('FD inverse'!$A$9:$BH$9,'FD mesh'!$B$84:$BI$84,$E642:$BL642)+'FD inverse'!$A$9*$C643/Setup!$B$17+INDEX('FD inverse'!$A$9:$BH$9,1,'FD mesh'!$B$15+1)*Setup!$B$22</f>
        <v>22.5598874817665</v>
      </c>
      <c r="L643" s="0" t="n">
        <f aca="false">SUMPRODUCT('FD inverse'!$A$10:$BH$10,'FD mesh'!$B$84:$BI$84,$E642:$BL642)+'FD inverse'!$A$10*$C643/Setup!$B$17+INDEX('FD inverse'!$A$10:$BH$10,1,'FD mesh'!$B$15+1)*Setup!$B$22</f>
        <v>22.6014250906471</v>
      </c>
      <c r="M643" s="0" t="n">
        <f aca="false">SUMPRODUCT('FD inverse'!$A$11:$BH$11,'FD mesh'!$B$84:$BI$84,$E642:$BL642)+'FD inverse'!$A$11*$C643/Setup!$B$17+INDEX('FD inverse'!$A$11:$BH$11,1,'FD mesh'!$B$15+1)*Setup!$B$22</f>
        <v>22.6347048409576</v>
      </c>
      <c r="N643" s="0" t="n">
        <f aca="false">SUMPRODUCT('FD inverse'!$A$12:$BH$12,'FD mesh'!$B$84:$BI$84,$E642:$BL642)+'FD inverse'!$A$12*$C643/Setup!$B$17+INDEX('FD inverse'!$A$12:$BH$12,1,'FD mesh'!$B$15+1)*Setup!$B$22</f>
        <v>22.6595244257439</v>
      </c>
      <c r="O643" s="0" t="n">
        <f aca="false">SUMPRODUCT('FD inverse'!$A$13:$BH$13,'FD mesh'!$B$84:$BI$84,$E642:$BL642)+'FD inverse'!$A$13*$C643/Setup!$B$17+INDEX('FD inverse'!$A$13:$BH$13,1,'FD mesh'!$B$15+1)*Setup!$B$22</f>
        <v>22.6757342638267</v>
      </c>
      <c r="P643" s="0" t="n">
        <f aca="false">SUMPRODUCT('FD inverse'!$A$14:$BH$14,'FD mesh'!$B$84:$BI$84,$E642:$BL642)+'FD inverse'!$A$14*$C643/Setup!$B$17+INDEX('FD inverse'!$A$14:$BH$14,1,'FD mesh'!$B$15+1)*Setup!$B$22</f>
        <v>22.6832298214728</v>
      </c>
      <c r="Q643" s="0" t="n">
        <f aca="false">SUMPRODUCT('FD inverse'!$A$15:$BH$15,'FD mesh'!$B$84:$BI$84,$E642:$BL642)+'FD inverse'!$A$15*$C643/Setup!$B$17+INDEX('FD inverse'!$A$15:$BH$15,1,'FD mesh'!$B$15+1)*Setup!$B$22</f>
        <v>22.6819455747315</v>
      </c>
      <c r="R643" s="0" t="n">
        <f aca="false">SUMPRODUCT('FD inverse'!$A$16:$BH$16,'FD mesh'!$B$84:$BI$84,$E642:$BL642)+'FD inverse'!$A$16*$C643/Setup!$B$17+INDEX('FD inverse'!$A$16:$BH$16,1,'FD mesh'!$B$15+1)*Setup!$B$22</f>
        <v>22.6718506298008</v>
      </c>
      <c r="S643" s="0" t="n">
        <f aca="false">SUMPRODUCT('FD inverse'!$A$17:$BH$17,'FD mesh'!$B$84:$BI$84,$E642:$BL642)+'FD inverse'!$A$17*$C643/Setup!$B$17+INDEX('FD inverse'!$A$17:$BH$17,1,'FD mesh'!$B$15+1)*Setup!$B$22</f>
        <v>22.2015176391981</v>
      </c>
      <c r="T643" s="0" t="n">
        <f aca="false">SUMPRODUCT('FD inverse'!$A$18:$BH$18,'FD mesh'!$B$84:$BI$84,$E642:$BL642)+'FD inverse'!$A$18*$C643/Setup!$B$17+INDEX('FD inverse'!$A$18:$BH$18,1,'FD mesh'!$B$15+1)*Setup!$B$22</f>
        <v>21.7270592875477</v>
      </c>
      <c r="U643" s="0" t="n">
        <f aca="false">SUMPRODUCT('FD inverse'!$A$19:$BH$19,'FD mesh'!$B$84:$BI$84,$E642:$BL642)+'FD inverse'!$A$19*$C643/Setup!$B$17+INDEX('FD inverse'!$A$19:$BH$19,1,'FD mesh'!$B$15+1)*Setup!$B$22</f>
        <v>21.2487507811798</v>
      </c>
      <c r="V643" s="0" t="n">
        <f aca="false">SUMPRODUCT('FD inverse'!$A$20:$BH$20,'FD mesh'!$B$84:$BI$84,$E642:$BL642)+'FD inverse'!$A$20*$C643/Setup!$B$17+INDEX('FD inverse'!$A$20:$BH$20,1,'FD mesh'!$B$15+1)*Setup!$B$22</f>
        <v>20.7668721909674</v>
      </c>
      <c r="W643" s="0" t="n">
        <f aca="false">SUMPRODUCT('FD inverse'!$A$21:$BH$21,'FD mesh'!$B$84:$BI$84,$E642:$BL642)+'FD inverse'!$A$21*$C643/Setup!$B$17+INDEX('FD inverse'!$A$21:$BH$21,1,'FD mesh'!$B$15+1)*Setup!$B$22</f>
        <v>20.2817073220031</v>
      </c>
      <c r="X643" s="0" t="n">
        <f aca="false">SUMPRODUCT('FD inverse'!$A$22:$BH$22,'FD mesh'!$B$84:$BI$84,$E642:$BL642)+'FD inverse'!$A$22*$C643/Setup!$B$17+INDEX('FD inverse'!$A$22:$BH$22,1,'FD mesh'!$B$15+1)*Setup!$B$22</f>
        <v>19.793542751998</v>
      </c>
      <c r="Y643" s="0" t="n">
        <f aca="false">SUMPRODUCT('FD inverse'!$A$23:$BH$23,'FD mesh'!$B$84:$BI$84,$E642:$BL642)+'FD inverse'!$A$23*$C643/Setup!$B$17+INDEX('FD inverse'!$A$23:$BH$23,1,'FD mesh'!$B$15+1)*Setup!$B$22</f>
        <v>19.3026670250308</v>
      </c>
      <c r="Z643" s="0" t="n">
        <f aca="false">SUMPRODUCT('FD inverse'!$A$24:$BH$24,'FD mesh'!$B$84:$BI$84,$E642:$BL642)+'FD inverse'!$A$24*$C643/Setup!$B$17+INDEX('FD inverse'!$A$24:$BH$24,1,'FD mesh'!$B$15+1)*Setup!$B$22</f>
        <v>18.8093699871619</v>
      </c>
      <c r="AA643" s="0" t="n">
        <f aca="false">SUMPRODUCT('FD inverse'!$A$25:$BH$25,'FD mesh'!$B$84:$BI$84,$E642:$BL642)+'FD inverse'!$A$25*$C643/Setup!$B$17+INDEX('FD inverse'!$A$25:$BH$25,1,'FD mesh'!$B$15+1)*Setup!$B$22</f>
        <v>18.313942250333</v>
      </c>
      <c r="AB643" s="0" t="n">
        <f aca="false">SUMPRODUCT('FD inverse'!$A$26:$BH$26,'FD mesh'!$B$84:$BI$84,$E642:$BL642)+'FD inverse'!$A$26*$C643/Setup!$B$17+INDEX('FD inverse'!$A$26:$BH$26,1,'FD mesh'!$B$15+1)*Setup!$B$22</f>
        <v>17.8166747709179</v>
      </c>
      <c r="AC643" s="0" t="n">
        <f aca="false">SUMPRODUCT('FD inverse'!$A$27:$BH$27,'FD mesh'!$B$84:$BI$84,$E642:$BL642)+'FD inverse'!$A$27*$C643/Setup!$B$17+INDEX('FD inverse'!$A$27:$BH$27,1,'FD mesh'!$B$15+1)*Setup!$B$22</f>
        <v>17.3178585292504</v>
      </c>
      <c r="AD643" s="0" t="n">
        <f aca="false">SUMPRODUCT('FD inverse'!$A$28:$BH$28,'FD mesh'!$B$84:$BI$84,$E642:$BL642)+'FD inverse'!$A$28*$C643/Setup!$B$17+INDEX('FD inverse'!$A$28:$BH$28,1,'FD mesh'!$B$15+1)*Setup!$B$22</f>
        <v>16.8177842964379</v>
      </c>
      <c r="AE643" s="0" t="n">
        <f aca="false">SUMPRODUCT('FD inverse'!$A$29:$BH$29,'FD mesh'!$B$84:$BI$84,$E642:$BL642)+'FD inverse'!$A$29*$C643/Setup!$B$17+INDEX('FD inverse'!$A$29:$BH$29,1,'FD mesh'!$B$15+1)*Setup!$B$22</f>
        <v>16.3167424747622</v>
      </c>
      <c r="AF643" s="0" t="n">
        <f aca="false">SUMPRODUCT('FD inverse'!$A$30:$BH$30,'FD mesh'!$B$84:$BI$84,$E642:$BL642)+'FD inverse'!$A$30*$C643/Setup!$B$17+INDEX('FD inverse'!$A$30:$BH$30,1,'FD mesh'!$B$15+1)*Setup!$B$22</f>
        <v>15.8150229979753</v>
      </c>
      <c r="AG643" s="0" t="n">
        <f aca="false">SUMPRODUCT('FD inverse'!$A$31:$BH$31,'FD mesh'!$B$84:$BI$84,$E642:$BL642)+'FD inverse'!$A$31*$C643/Setup!$B$17+INDEX('FD inverse'!$A$31:$BH$31,1,'FD mesh'!$B$15+1)*Setup!$B$22</f>
        <v>15.3129152778084</v>
      </c>
      <c r="AH643" s="0" t="n">
        <f aca="false">SUMPRODUCT('FD inverse'!$A$32:$BH$32,'FD mesh'!$B$84:$BI$84,$E642:$BL642)+'FD inverse'!$A$32*$C643/Setup!$B$17+INDEX('FD inverse'!$A$32:$BH$32,1,'FD mesh'!$B$15+1)*Setup!$B$22</f>
        <v>15.2916644947128</v>
      </c>
      <c r="AI643" s="0" t="n">
        <f aca="false">SUMPRODUCT('FD inverse'!$A$33:$BH$33,'FD mesh'!$B$84:$BI$84,$E642:$BL642)+'FD inverse'!$A$33*$C643/Setup!$B$17+INDEX('FD inverse'!$A$33:$BH$33,1,'FD mesh'!$B$15+1)*Setup!$B$22</f>
        <v>15.2702628876943</v>
      </c>
      <c r="AJ643" s="0" t="n">
        <f aca="false">SUMPRODUCT('FD inverse'!$A$34:$BH$34,'FD mesh'!$B$84:$BI$84,$E642:$BL642)+'FD inverse'!$A$34*$C643/Setup!$B$17+INDEX('FD inverse'!$A$34:$BH$34,1,'FD mesh'!$B$15+1)*Setup!$B$22</f>
        <v>15.248728975431</v>
      </c>
      <c r="AK643" s="0" t="n">
        <f aca="false">SUMPRODUCT('FD inverse'!$A$35:$BH$35,'FD mesh'!$B$84:$BI$84,$E642:$BL642)+'FD inverse'!$A$35*$C643/Setup!$B$17+INDEX('FD inverse'!$A$35:$BH$35,1,'FD mesh'!$B$15+1)*Setup!$B$22</f>
        <v>15.2270797149878</v>
      </c>
      <c r="AL643" s="0" t="n">
        <f aca="false">SUMPRODUCT('FD inverse'!$A$36:$BH$36,'FD mesh'!$B$84:$BI$84,$E642:$BL642)+'FD inverse'!$A$36*$C643/Setup!$B$17+INDEX('FD inverse'!$A$36:$BH$36,1,'FD mesh'!$B$15+1)*Setup!$B$22</f>
        <v>15.2053305607591</v>
      </c>
      <c r="AM643" s="0" t="n">
        <f aca="false">SUMPRODUCT('FD inverse'!$A$37:$BH$37,'FD mesh'!$B$84:$BI$84,$E642:$BL642)+'FD inverse'!$A$37*$C643/Setup!$B$17+INDEX('FD inverse'!$A$37:$BH$37,1,'FD mesh'!$B$15+1)*Setup!$B$22</f>
        <v>15.183495542348</v>
      </c>
      <c r="AN643" s="0" t="n">
        <f aca="false">SUMPRODUCT('FD inverse'!$A$38:$BH$38,'FD mesh'!$B$84:$BI$84,$E642:$BL642)+'FD inverse'!$A$38*$C643/Setup!$B$17+INDEX('FD inverse'!$A$38:$BH$38,1,'FD mesh'!$B$15+1)*Setup!$B$22</f>
        <v>15.1615873590965</v>
      </c>
      <c r="AO643" s="0" t="n">
        <f aca="false">SUMPRODUCT('FD inverse'!$A$39:$BH$39,'FD mesh'!$B$84:$BI$84,$E642:$BL642)+'FD inverse'!$A$39*$C643/Setup!$B$17+INDEX('FD inverse'!$A$39:$BH$39,1,'FD mesh'!$B$15+1)*Setup!$B$22</f>
        <v>15.1396174891479</v>
      </c>
      <c r="AP643" s="0" t="n">
        <f aca="false">SUMPRODUCT('FD inverse'!$A$40:$BH$40,'FD mesh'!$B$84:$BI$84,$E642:$BL642)+'FD inverse'!$A$40*$C643/Setup!$B$17+INDEX('FD inverse'!$A$40:$BH$40,1,'FD mesh'!$B$15+1)*Setup!$B$22</f>
        <v>15.1175963110765</v>
      </c>
      <c r="AQ643" s="0" t="n">
        <f aca="false">SUMPRODUCT('FD inverse'!$A$41:$BH$41,'FD mesh'!$B$84:$BI$84,$E642:$BL642)+'FD inverse'!$A$41*$C643/Setup!$B$17+INDEX('FD inverse'!$A$41:$BH$41,1,'FD mesh'!$B$15+1)*Setup!$B$22</f>
        <v>15.0955332362603</v>
      </c>
      <c r="AR643" s="0" t="n">
        <f aca="false">SUMPRODUCT('FD inverse'!$A$42:$BH$42,'FD mesh'!$B$84:$BI$84,$E642:$BL642)+'FD inverse'!$A$42*$C643/Setup!$B$17+INDEX('FD inverse'!$A$42:$BH$42,1,'FD mesh'!$B$15+1)*Setup!$B$22</f>
        <v>15.0734368503048</v>
      </c>
      <c r="AS643" s="0" t="n">
        <f aca="false">SUMPRODUCT('FD inverse'!$A$43:$BH$43,'FD mesh'!$B$84:$BI$84,$E642:$BL642)+'FD inverse'!$A$43*$C643/Setup!$B$17+INDEX('FD inverse'!$A$43:$BH$43,1,'FD mesh'!$B$15+1)*Setup!$B$22</f>
        <v>0</v>
      </c>
      <c r="AT643" s="0" t="n">
        <f aca="false">SUMPRODUCT('FD inverse'!$A$44:$BH$44,'FD mesh'!$B$84:$BI$84,$E642:$BL642)+'FD inverse'!$A$44*$C643/Setup!$B$17+INDEX('FD inverse'!$A$44:$BH$44,1,'FD mesh'!$B$15+1)*Setup!$B$22</f>
        <v>0</v>
      </c>
      <c r="AU643" s="0" t="n">
        <f aca="false">SUMPRODUCT('FD inverse'!$A$45:$BH$45,'FD mesh'!$B$84:$BI$84,$E642:$BL642)+'FD inverse'!$A$45*$C643/Setup!$B$17+INDEX('FD inverse'!$A$45:$BH$45,1,'FD mesh'!$B$15+1)*Setup!$B$22</f>
        <v>0</v>
      </c>
      <c r="AV643" s="0" t="n">
        <f aca="false">SUMPRODUCT('FD inverse'!$A$46:$BH$46,'FD mesh'!$B$84:$BI$84,$E642:$BL642)+'FD inverse'!$A$46*$C643/Setup!$B$17+INDEX('FD inverse'!$A$46:$BH$46,1,'FD mesh'!$B$15+1)*Setup!$B$22</f>
        <v>0</v>
      </c>
      <c r="AW643" s="0" t="n">
        <f aca="false">SUMPRODUCT('FD inverse'!$A$47:$BH$47,'FD mesh'!$B$84:$BI$84,$E642:$BL642)+'FD inverse'!$A$47*$C643/Setup!$B$17+INDEX('FD inverse'!$A$47:$BH$47,1,'FD mesh'!$B$15+1)*Setup!$B$22</f>
        <v>0</v>
      </c>
      <c r="AX643" s="0" t="n">
        <f aca="false">SUMPRODUCT('FD inverse'!$A$48:$BH$48,'FD mesh'!$B$84:$BI$84,$E642:$BL642)+'FD inverse'!$A$48*$C643/Setup!$B$17+INDEX('FD inverse'!$A$48:$BH$48,1,'FD mesh'!$B$15+1)*Setup!$B$22</f>
        <v>0</v>
      </c>
      <c r="AY643" s="0" t="n">
        <f aca="false">SUMPRODUCT('FD inverse'!$A$49:$BH$49,'FD mesh'!$B$84:$BI$84,$E642:$BL642)+'FD inverse'!$A$49*$C643/Setup!$B$17+INDEX('FD inverse'!$A$49:$BH$49,1,'FD mesh'!$B$15+1)*Setup!$B$22</f>
        <v>0</v>
      </c>
      <c r="AZ643" s="0" t="n">
        <f aca="false">SUMPRODUCT('FD inverse'!$A$50:$BH$50,'FD mesh'!$B$84:$BI$84,$E642:$BL642)+'FD inverse'!$A$50*$C643/Setup!$B$17+INDEX('FD inverse'!$A$50:$BH$50,1,'FD mesh'!$B$15+1)*Setup!$B$22</f>
        <v>0</v>
      </c>
      <c r="BA643" s="0" t="n">
        <f aca="false">SUMPRODUCT('FD inverse'!$A$51:$BH$51,'FD mesh'!$B$84:$BI$84,$E642:$BL642)+'FD inverse'!$A$51*$C643/Setup!$B$17+INDEX('FD inverse'!$A$51:$BH$51,1,'FD mesh'!$B$15+1)*Setup!$B$22</f>
        <v>0</v>
      </c>
      <c r="BB643" s="0" t="n">
        <f aca="false">SUMPRODUCT('FD inverse'!$A$52:$BH$52,'FD mesh'!$B$84:$BI$84,$E642:$BL642)+'FD inverse'!$A$52*$C643/Setup!$B$17+INDEX('FD inverse'!$A$52:$BH$52,1,'FD mesh'!$B$15+1)*Setup!$B$22</f>
        <v>0</v>
      </c>
      <c r="BC643" s="0" t="n">
        <f aca="false">SUMPRODUCT('FD inverse'!$A$53:$BH$53,'FD mesh'!$B$84:$BI$84,$E642:$BL642)+'FD inverse'!$A$53*$C643/Setup!$B$17+INDEX('FD inverse'!$A$53:$BH$53,1,'FD mesh'!$B$15+1)*Setup!$B$22</f>
        <v>0</v>
      </c>
      <c r="BD643" s="0" t="n">
        <f aca="false">SUMPRODUCT('FD inverse'!$A$54:$BH$54,'FD mesh'!$B$84:$BI$84,$E642:$BL642)+'FD inverse'!$A$54*$C643/Setup!$B$17+INDEX('FD inverse'!$A$54:$BH$54,1,'FD mesh'!$B$15+1)*Setup!$B$22</f>
        <v>0</v>
      </c>
      <c r="BE643" s="0" t="n">
        <f aca="false">SUMPRODUCT('FD inverse'!$A$55:$BH$55,'FD mesh'!$B$84:$BI$84,$E642:$BL642)+'FD inverse'!$A$55*$C643/Setup!$B$17+INDEX('FD inverse'!$A$55:$BH$55,1,'FD mesh'!$B$15+1)*Setup!$B$22</f>
        <v>0</v>
      </c>
      <c r="BF643" s="0" t="n">
        <f aca="false">SUMPRODUCT('FD inverse'!$A$56:$BH$56,'FD mesh'!$B$84:$BI$84,$E642:$BL642)+'FD inverse'!$A$56*$C643/Setup!$B$17+INDEX('FD inverse'!$A$56:$BH$56,1,'FD mesh'!$B$15+1)*Setup!$B$22</f>
        <v>0</v>
      </c>
      <c r="BG643" s="0" t="n">
        <f aca="false">SUMPRODUCT('FD inverse'!$A$57:$BH$57,'FD mesh'!$B$84:$BI$84,$E642:$BL642)+'FD inverse'!$A$57*$C643/Setup!$B$17+INDEX('FD inverse'!$A$57:$BH$57,1,'FD mesh'!$B$15+1)*Setup!$B$22</f>
        <v>0</v>
      </c>
      <c r="BH643" s="0" t="n">
        <f aca="false">SUMPRODUCT('FD inverse'!$A$58:$BH$58,'FD mesh'!$B$84:$BI$84,$E642:$BL642)+'FD inverse'!$A$58*$C643/Setup!$B$17+INDEX('FD inverse'!$A$58:$BH$58,1,'FD mesh'!$B$15+1)*Setup!$B$22</f>
        <v>0</v>
      </c>
      <c r="BI643" s="0" t="n">
        <f aca="false">SUMPRODUCT('FD inverse'!$A$59:$BH$59,'FD mesh'!$B$84:$BI$84,$E642:$BL642)+'FD inverse'!$A$59*$C643/Setup!$B$17+INDEX('FD inverse'!$A$59:$BH$59,1,'FD mesh'!$B$15+1)*Setup!$B$22</f>
        <v>0</v>
      </c>
      <c r="BJ643" s="0" t="n">
        <f aca="false">SUMPRODUCT('FD inverse'!$A$60:$BH$60,'FD mesh'!$B$84:$BI$84,$E642:$BL642)+'FD inverse'!$A$60*$C643/Setup!$B$17+INDEX('FD inverse'!$A$60:$BH$60,1,'FD mesh'!$B$15+1)*Setup!$B$22</f>
        <v>0</v>
      </c>
      <c r="BK643" s="0" t="n">
        <f aca="false">SUMPRODUCT('FD inverse'!$A$61:$BH$61,'FD mesh'!$B$84:$BI$84,$E642:$BL642)+'FD inverse'!$A$61*$C643/Setup!$B$17+INDEX('FD inverse'!$A$61:$BH$61,1,'FD mesh'!$B$15+1)*Setup!$B$22</f>
        <v>0</v>
      </c>
      <c r="BL643" s="0" t="n">
        <f aca="false">SUMPRODUCT('FD inverse'!$A$62:$BH$62,'FD mesh'!$B$84:$BI$84,$E642:$BL642)+'FD inverse'!$A$62*$C643/Setup!$B$17+INDEX('FD inverse'!$A$62:$BH$62,1,'FD mesh'!$B$15+1)*Setup!$B$22</f>
        <v>0</v>
      </c>
    </row>
    <row r="644" customFormat="false" ht="15" hidden="false" customHeight="false" outlineLevel="0" collapsed="false">
      <c r="A644" s="0" t="n">
        <v>639</v>
      </c>
      <c r="B644" s="0" t="n">
        <f aca="false">A644*Setup!$B$11/3600</f>
        <v>53.25</v>
      </c>
      <c r="C644" s="0" t="n">
        <f aca="false">Setup!$B$7+Setup!$B$8*COS(2*PI()*(B644-Setup!$B$9)/24)</f>
        <v>20.2122794820196</v>
      </c>
      <c r="D644" s="0" t="n">
        <f aca="false">(C644-E644)/Setup!$B$17</f>
        <v>-7.41719391868854</v>
      </c>
      <c r="E644" s="0" t="n">
        <f aca="false">SUMPRODUCT('FD inverse'!$A$3:$BH$3,'FD mesh'!$B$84:$BI$84,$E643:$BL643)+'FD inverse'!$A$3*$C644/Setup!$B$17+INDEX('FD inverse'!$A$3:$BH$3,1,'FD mesh'!$B$15+1)*Setup!$B$22</f>
        <v>21.1765146914491</v>
      </c>
      <c r="F644" s="0" t="n">
        <f aca="false">SUMPRODUCT('FD inverse'!$A$4:$BH$4,'FD mesh'!$B$84:$BI$84,$E643:$BL643)+'FD inverse'!$A$4*$C644/Setup!$B$17+INDEX('FD inverse'!$A$4:$BH$4,1,'FD mesh'!$B$15+1)*Setup!$B$22</f>
        <v>21.399059127498</v>
      </c>
      <c r="G644" s="0" t="n">
        <f aca="false">SUMPRODUCT('FD inverse'!$A$5:$BH$5,'FD mesh'!$B$84:$BI$84,$E643:$BL643)+'FD inverse'!$A$5*$C644/Setup!$B$17+INDEX('FD inverse'!$A$5:$BH$5,1,'FD mesh'!$B$15+1)*Setup!$B$22</f>
        <v>21.6234256263982</v>
      </c>
      <c r="H644" s="0" t="n">
        <f aca="false">SUMPRODUCT('FD inverse'!$A$6:$BH$6,'FD mesh'!$B$84:$BI$84,$E643:$BL643)+'FD inverse'!$A$6*$C644/Setup!$B$17+INDEX('FD inverse'!$A$6:$BH$6,1,'FD mesh'!$B$15+1)*Setup!$B$22</f>
        <v>22.3777060261202</v>
      </c>
      <c r="I644" s="0" t="n">
        <f aca="false">SUMPRODUCT('FD inverse'!$A$7:$BH$7,'FD mesh'!$B$84:$BI$84,$E643:$BL643)+'FD inverse'!$A$7*$C644/Setup!$B$17+INDEX('FD inverse'!$A$7:$BH$7,1,'FD mesh'!$B$15+1)*Setup!$B$22</f>
        <v>22.4411993837024</v>
      </c>
      <c r="J644" s="0" t="n">
        <f aca="false">SUMPRODUCT('FD inverse'!$A$8:$BH$8,'FD mesh'!$B$84:$BI$84,$E643:$BL643)+'FD inverse'!$A$8*$C644/Setup!$B$17+INDEX('FD inverse'!$A$8:$BH$8,1,'FD mesh'!$B$15+1)*Setup!$B$22</f>
        <v>22.4976310849774</v>
      </c>
      <c r="K644" s="0" t="n">
        <f aca="false">SUMPRODUCT('FD inverse'!$A$9:$BH$9,'FD mesh'!$B$84:$BI$84,$E643:$BL643)+'FD inverse'!$A$9*$C644/Setup!$B$17+INDEX('FD inverse'!$A$9:$BH$9,1,'FD mesh'!$B$15+1)*Setup!$B$22</f>
        <v>22.5465552605234</v>
      </c>
      <c r="L644" s="0" t="n">
        <f aca="false">SUMPRODUCT('FD inverse'!$A$10:$BH$10,'FD mesh'!$B$84:$BI$84,$E643:$BL643)+'FD inverse'!$A$10*$C644/Setup!$B$17+INDEX('FD inverse'!$A$10:$BH$10,1,'FD mesh'!$B$15+1)*Setup!$B$22</f>
        <v>22.5876138188169</v>
      </c>
      <c r="M644" s="0" t="n">
        <f aca="false">SUMPRODUCT('FD inverse'!$A$11:$BH$11,'FD mesh'!$B$84:$BI$84,$E643:$BL643)+'FD inverse'!$A$11*$C644/Setup!$B$17+INDEX('FD inverse'!$A$11:$BH$11,1,'FD mesh'!$B$15+1)*Setup!$B$22</f>
        <v>22.6205241341426</v>
      </c>
      <c r="N644" s="0" t="n">
        <f aca="false">SUMPRODUCT('FD inverse'!$A$12:$BH$12,'FD mesh'!$B$84:$BI$84,$E643:$BL643)+'FD inverse'!$A$12*$C644/Setup!$B$17+INDEX('FD inverse'!$A$12:$BH$12,1,'FD mesh'!$B$15+1)*Setup!$B$22</f>
        <v>22.6450682507574</v>
      </c>
      <c r="O644" s="0" t="n">
        <f aca="false">SUMPRODUCT('FD inverse'!$A$13:$BH$13,'FD mesh'!$B$84:$BI$84,$E643:$BL643)+'FD inverse'!$A$13*$C644/Setup!$B$17+INDEX('FD inverse'!$A$13:$BH$13,1,'FD mesh'!$B$15+1)*Setup!$B$22</f>
        <v>22.6610836505661</v>
      </c>
      <c r="P644" s="0" t="n">
        <f aca="false">SUMPRODUCT('FD inverse'!$A$14:$BH$14,'FD mesh'!$B$84:$BI$84,$E643:$BL643)+'FD inverse'!$A$14*$C644/Setup!$B$17+INDEX('FD inverse'!$A$14:$BH$14,1,'FD mesh'!$B$15+1)*Setup!$B$22</f>
        <v>22.6684556207224</v>
      </c>
      <c r="Q644" s="0" t="n">
        <f aca="false">SUMPRODUCT('FD inverse'!$A$15:$BH$15,'FD mesh'!$B$84:$BI$84,$E643:$BL643)+'FD inverse'!$A$15*$C644/Setup!$B$17+INDEX('FD inverse'!$A$15:$BH$15,1,'FD mesh'!$B$15+1)*Setup!$B$22</f>
        <v>22.6671112482533</v>
      </c>
      <c r="R644" s="0" t="n">
        <f aca="false">SUMPRODUCT('FD inverse'!$A$16:$BH$16,'FD mesh'!$B$84:$BI$84,$E643:$BL643)+'FD inverse'!$A$16*$C644/Setup!$B$17+INDEX('FD inverse'!$A$16:$BH$16,1,'FD mesh'!$B$15+1)*Setup!$B$22</f>
        <v>22.6570150607527</v>
      </c>
      <c r="S644" s="0" t="n">
        <f aca="false">SUMPRODUCT('FD inverse'!$A$17:$BH$17,'FD mesh'!$B$84:$BI$84,$E643:$BL643)+'FD inverse'!$A$17*$C644/Setup!$B$17+INDEX('FD inverse'!$A$17:$BH$17,1,'FD mesh'!$B$15+1)*Setup!$B$22</f>
        <v>22.1875783539263</v>
      </c>
      <c r="T644" s="0" t="n">
        <f aca="false">SUMPRODUCT('FD inverse'!$A$18:$BH$18,'FD mesh'!$B$84:$BI$84,$E643:$BL643)+'FD inverse'!$A$18*$C644/Setup!$B$17+INDEX('FD inverse'!$A$18:$BH$18,1,'FD mesh'!$B$15+1)*Setup!$B$22</f>
        <v>21.714039514577</v>
      </c>
      <c r="U644" s="0" t="n">
        <f aca="false">SUMPRODUCT('FD inverse'!$A$19:$BH$19,'FD mesh'!$B$84:$BI$84,$E643:$BL643)+'FD inverse'!$A$19*$C644/Setup!$B$17+INDEX('FD inverse'!$A$19:$BH$19,1,'FD mesh'!$B$15+1)*Setup!$B$22</f>
        <v>21.2366691420393</v>
      </c>
      <c r="V644" s="0" t="n">
        <f aca="false">SUMPRODUCT('FD inverse'!$A$20:$BH$20,'FD mesh'!$B$84:$BI$84,$E643:$BL643)+'FD inverse'!$A$20*$C644/Setup!$B$17+INDEX('FD inverse'!$A$20:$BH$20,1,'FD mesh'!$B$15+1)*Setup!$B$22</f>
        <v>20.7557433156973</v>
      </c>
      <c r="W644" s="0" t="n">
        <f aca="false">SUMPRODUCT('FD inverse'!$A$21:$BH$21,'FD mesh'!$B$84:$BI$84,$E643:$BL643)+'FD inverse'!$A$21*$C644/Setup!$B$17+INDEX('FD inverse'!$A$21:$BH$21,1,'FD mesh'!$B$15+1)*Setup!$B$22</f>
        <v>20.2715424203472</v>
      </c>
      <c r="X644" s="0" t="n">
        <f aca="false">SUMPRODUCT('FD inverse'!$A$22:$BH$22,'FD mesh'!$B$84:$BI$84,$E643:$BL643)+'FD inverse'!$A$22*$C644/Setup!$B$17+INDEX('FD inverse'!$A$22:$BH$22,1,'FD mesh'!$B$15+1)*Setup!$B$22</f>
        <v>19.7843501396527</v>
      </c>
      <c r="Y644" s="0" t="n">
        <f aca="false">SUMPRODUCT('FD inverse'!$A$23:$BH$23,'FD mesh'!$B$84:$BI$84,$E643:$BL643)+'FD inverse'!$A$23*$C644/Setup!$B$17+INDEX('FD inverse'!$A$23:$BH$23,1,'FD mesh'!$B$15+1)*Setup!$B$22</f>
        <v>19.2944526044681</v>
      </c>
      <c r="Z644" s="0" t="n">
        <f aca="false">SUMPRODUCT('FD inverse'!$A$24:$BH$24,'FD mesh'!$B$84:$BI$84,$E643:$BL643)+'FD inverse'!$A$24*$C644/Setup!$B$17+INDEX('FD inverse'!$A$24:$BH$24,1,'FD mesh'!$B$15+1)*Setup!$B$22</f>
        <v>18.8021376826607</v>
      </c>
      <c r="AA644" s="0" t="n">
        <f aca="false">SUMPRODUCT('FD inverse'!$A$25:$BH$25,'FD mesh'!$B$84:$BI$84,$E643:$BL643)+'FD inverse'!$A$25*$C644/Setup!$B$17+INDEX('FD inverse'!$A$25:$BH$25,1,'FD mesh'!$B$15+1)*Setup!$B$22</f>
        <v>18.3076943969573</v>
      </c>
      <c r="AB644" s="0" t="n">
        <f aca="false">SUMPRODUCT('FD inverse'!$A$26:$BH$26,'FD mesh'!$B$84:$BI$84,$E643:$BL643)+'FD inverse'!$A$26*$C644/Setup!$B$17+INDEX('FD inverse'!$A$26:$BH$26,1,'FD mesh'!$B$15+1)*Setup!$B$22</f>
        <v>17.8114124572605</v>
      </c>
      <c r="AC644" s="0" t="n">
        <f aca="false">SUMPRODUCT('FD inverse'!$A$27:$BH$27,'FD mesh'!$B$84:$BI$84,$E643:$BL643)+'FD inverse'!$A$27*$C644/Setup!$B$17+INDEX('FD inverse'!$A$27:$BH$27,1,'FD mesh'!$B$15+1)*Setup!$B$22</f>
        <v>17.3135818938302</v>
      </c>
      <c r="AD644" s="0" t="n">
        <f aca="false">SUMPRODUCT('FD inverse'!$A$28:$BH$28,'FD mesh'!$B$84:$BI$84,$E643:$BL643)+'FD inverse'!$A$28*$C644/Setup!$B$17+INDEX('FD inverse'!$A$28:$BH$28,1,'FD mesh'!$B$15+1)*Setup!$B$22</f>
        <v>16.8144927776906</v>
      </c>
      <c r="AE644" s="0" t="n">
        <f aca="false">SUMPRODUCT('FD inverse'!$A$29:$BH$29,'FD mesh'!$B$84:$BI$84,$E643:$BL643)+'FD inverse'!$A$29*$C644/Setup!$B$17+INDEX('FD inverse'!$A$29:$BH$29,1,'FD mesh'!$B$15+1)*Setup!$B$22</f>
        <v>16.3144350146053</v>
      </c>
      <c r="AF644" s="0" t="n">
        <f aca="false">SUMPRODUCT('FD inverse'!$A$30:$BH$30,'FD mesh'!$B$84:$BI$84,$E643:$BL643)+'FD inverse'!$A$30*$C644/Setup!$B$17+INDEX('FD inverse'!$A$30:$BH$30,1,'FD mesh'!$B$15+1)*Setup!$B$22</f>
        <v>15.8136981989596</v>
      </c>
      <c r="AG644" s="0" t="n">
        <f aca="false">SUMPRODUCT('FD inverse'!$A$31:$BH$31,'FD mesh'!$B$84:$BI$84,$E643:$BL643)+'FD inverse'!$A$31*$C644/Setup!$B$17+INDEX('FD inverse'!$A$31:$BH$31,1,'FD mesh'!$B$15+1)*Setup!$B$22</f>
        <v>15.3125715138892</v>
      </c>
      <c r="AH644" s="0" t="n">
        <f aca="false">SUMPRODUCT('FD inverse'!$A$32:$BH$32,'FD mesh'!$B$84:$BI$84,$E643:$BL643)+'FD inverse'!$A$32*$C644/Setup!$B$17+INDEX('FD inverse'!$A$32:$BH$32,1,'FD mesh'!$B$15+1)*Setup!$B$22</f>
        <v>15.2913605027524</v>
      </c>
      <c r="AI644" s="0" t="n">
        <f aca="false">SUMPRODUCT('FD inverse'!$A$33:$BH$33,'FD mesh'!$B$84:$BI$84,$E643:$BL643)+'FD inverse'!$A$33*$C644/Setup!$B$17+INDEX('FD inverse'!$A$33:$BH$33,1,'FD mesh'!$B$15+1)*Setup!$B$22</f>
        <v>15.2699956038833</v>
      </c>
      <c r="AJ644" s="0" t="n">
        <f aca="false">SUMPRODUCT('FD inverse'!$A$34:$BH$34,'FD mesh'!$B$84:$BI$84,$E643:$BL643)+'FD inverse'!$A$34*$C644/Setup!$B$17+INDEX('FD inverse'!$A$34:$BH$34,1,'FD mesh'!$B$15+1)*Setup!$B$22</f>
        <v>15.2484953997926</v>
      </c>
      <c r="AK644" s="0" t="n">
        <f aca="false">SUMPRODUCT('FD inverse'!$A$35:$BH$35,'FD mesh'!$B$84:$BI$84,$E643:$BL643)+'FD inverse'!$A$35*$C644/Setup!$B$17+INDEX('FD inverse'!$A$35:$BH$35,1,'FD mesh'!$B$15+1)*Setup!$B$22</f>
        <v>15.2268769543339</v>
      </c>
      <c r="AL644" s="0" t="n">
        <f aca="false">SUMPRODUCT('FD inverse'!$A$36:$BH$36,'FD mesh'!$B$84:$BI$84,$E643:$BL643)+'FD inverse'!$A$36*$C644/Setup!$B$17+INDEX('FD inverse'!$A$36:$BH$36,1,'FD mesh'!$B$15+1)*Setup!$B$22</f>
        <v>15.2051558667619</v>
      </c>
      <c r="AM644" s="0" t="n">
        <f aca="false">SUMPRODUCT('FD inverse'!$A$37:$BH$37,'FD mesh'!$B$84:$BI$84,$E643:$BL643)+'FD inverse'!$A$37*$C644/Setup!$B$17+INDEX('FD inverse'!$A$37:$BH$37,1,'FD mesh'!$B$15+1)*Setup!$B$22</f>
        <v>15.1833463450649</v>
      </c>
      <c r="AN644" s="0" t="n">
        <f aca="false">SUMPRODUCT('FD inverse'!$A$38:$BH$38,'FD mesh'!$B$84:$BI$84,$E643:$BL643)+'FD inverse'!$A$38*$C644/Setup!$B$17+INDEX('FD inverse'!$A$38:$BH$38,1,'FD mesh'!$B$15+1)*Setup!$B$22</f>
        <v>15.1614612962667</v>
      </c>
      <c r="AO644" s="0" t="n">
        <f aca="false">SUMPRODUCT('FD inverse'!$A$39:$BH$39,'FD mesh'!$B$84:$BI$84,$E643:$BL643)+'FD inverse'!$A$39*$C644/Setup!$B$17+INDEX('FD inverse'!$A$39:$BH$39,1,'FD mesh'!$B$15+1)*Setup!$B$22</f>
        <v>15.1395124315604</v>
      </c>
      <c r="AP644" s="0" t="n">
        <f aca="false">SUMPRODUCT('FD inverse'!$A$40:$BH$40,'FD mesh'!$B$84:$BI$84,$E643:$BL643)+'FD inverse'!$A$40*$C644/Setup!$B$17+INDEX('FD inverse'!$A$40:$BH$40,1,'FD mesh'!$B$15+1)*Setup!$B$22</f>
        <v>15.1175103842836</v>
      </c>
      <c r="AQ644" s="0" t="n">
        <f aca="false">SUMPRODUCT('FD inverse'!$A$41:$BH$41,'FD mesh'!$B$84:$BI$84,$E643:$BL643)+'FD inverse'!$A$41*$C644/Setup!$B$17+INDEX('FD inverse'!$A$41:$BH$41,1,'FD mesh'!$B$15+1)*Setup!$B$22</f>
        <v>15.0954648388851</v>
      </c>
      <c r="AR644" s="0" t="n">
        <f aca="false">SUMPRODUCT('FD inverse'!$A$42:$BH$42,'FD mesh'!$B$84:$BI$84,$E643:$BL643)+'FD inverse'!$A$42*$C644/Setup!$B$17+INDEX('FD inverse'!$A$42:$BH$42,1,'FD mesh'!$B$15+1)*Setup!$B$22</f>
        <v>15.0733846691598</v>
      </c>
      <c r="AS644" s="0" t="n">
        <f aca="false">SUMPRODUCT('FD inverse'!$A$43:$BH$43,'FD mesh'!$B$84:$BI$84,$E643:$BL643)+'FD inverse'!$A$43*$C644/Setup!$B$17+INDEX('FD inverse'!$A$43:$BH$43,1,'FD mesh'!$B$15+1)*Setup!$B$22</f>
        <v>0</v>
      </c>
      <c r="AT644" s="0" t="n">
        <f aca="false">SUMPRODUCT('FD inverse'!$A$44:$BH$44,'FD mesh'!$B$84:$BI$84,$E643:$BL643)+'FD inverse'!$A$44*$C644/Setup!$B$17+INDEX('FD inverse'!$A$44:$BH$44,1,'FD mesh'!$B$15+1)*Setup!$B$22</f>
        <v>0</v>
      </c>
      <c r="AU644" s="0" t="n">
        <f aca="false">SUMPRODUCT('FD inverse'!$A$45:$BH$45,'FD mesh'!$B$84:$BI$84,$E643:$BL643)+'FD inverse'!$A$45*$C644/Setup!$B$17+INDEX('FD inverse'!$A$45:$BH$45,1,'FD mesh'!$B$15+1)*Setup!$B$22</f>
        <v>0</v>
      </c>
      <c r="AV644" s="0" t="n">
        <f aca="false">SUMPRODUCT('FD inverse'!$A$46:$BH$46,'FD mesh'!$B$84:$BI$84,$E643:$BL643)+'FD inverse'!$A$46*$C644/Setup!$B$17+INDEX('FD inverse'!$A$46:$BH$46,1,'FD mesh'!$B$15+1)*Setup!$B$22</f>
        <v>0</v>
      </c>
      <c r="AW644" s="0" t="n">
        <f aca="false">SUMPRODUCT('FD inverse'!$A$47:$BH$47,'FD mesh'!$B$84:$BI$84,$E643:$BL643)+'FD inverse'!$A$47*$C644/Setup!$B$17+INDEX('FD inverse'!$A$47:$BH$47,1,'FD mesh'!$B$15+1)*Setup!$B$22</f>
        <v>0</v>
      </c>
      <c r="AX644" s="0" t="n">
        <f aca="false">SUMPRODUCT('FD inverse'!$A$48:$BH$48,'FD mesh'!$B$84:$BI$84,$E643:$BL643)+'FD inverse'!$A$48*$C644/Setup!$B$17+INDEX('FD inverse'!$A$48:$BH$48,1,'FD mesh'!$B$15+1)*Setup!$B$22</f>
        <v>0</v>
      </c>
      <c r="AY644" s="0" t="n">
        <f aca="false">SUMPRODUCT('FD inverse'!$A$49:$BH$49,'FD mesh'!$B$84:$BI$84,$E643:$BL643)+'FD inverse'!$A$49*$C644/Setup!$B$17+INDEX('FD inverse'!$A$49:$BH$49,1,'FD mesh'!$B$15+1)*Setup!$B$22</f>
        <v>0</v>
      </c>
      <c r="AZ644" s="0" t="n">
        <f aca="false">SUMPRODUCT('FD inverse'!$A$50:$BH$50,'FD mesh'!$B$84:$BI$84,$E643:$BL643)+'FD inverse'!$A$50*$C644/Setup!$B$17+INDEX('FD inverse'!$A$50:$BH$50,1,'FD mesh'!$B$15+1)*Setup!$B$22</f>
        <v>0</v>
      </c>
      <c r="BA644" s="0" t="n">
        <f aca="false">SUMPRODUCT('FD inverse'!$A$51:$BH$51,'FD mesh'!$B$84:$BI$84,$E643:$BL643)+'FD inverse'!$A$51*$C644/Setup!$B$17+INDEX('FD inverse'!$A$51:$BH$51,1,'FD mesh'!$B$15+1)*Setup!$B$22</f>
        <v>0</v>
      </c>
      <c r="BB644" s="0" t="n">
        <f aca="false">SUMPRODUCT('FD inverse'!$A$52:$BH$52,'FD mesh'!$B$84:$BI$84,$E643:$BL643)+'FD inverse'!$A$52*$C644/Setup!$B$17+INDEX('FD inverse'!$A$52:$BH$52,1,'FD mesh'!$B$15+1)*Setup!$B$22</f>
        <v>0</v>
      </c>
      <c r="BC644" s="0" t="n">
        <f aca="false">SUMPRODUCT('FD inverse'!$A$53:$BH$53,'FD mesh'!$B$84:$BI$84,$E643:$BL643)+'FD inverse'!$A$53*$C644/Setup!$B$17+INDEX('FD inverse'!$A$53:$BH$53,1,'FD mesh'!$B$15+1)*Setup!$B$22</f>
        <v>0</v>
      </c>
      <c r="BD644" s="0" t="n">
        <f aca="false">SUMPRODUCT('FD inverse'!$A$54:$BH$54,'FD mesh'!$B$84:$BI$84,$E643:$BL643)+'FD inverse'!$A$54*$C644/Setup!$B$17+INDEX('FD inverse'!$A$54:$BH$54,1,'FD mesh'!$B$15+1)*Setup!$B$22</f>
        <v>0</v>
      </c>
      <c r="BE644" s="0" t="n">
        <f aca="false">SUMPRODUCT('FD inverse'!$A$55:$BH$55,'FD mesh'!$B$84:$BI$84,$E643:$BL643)+'FD inverse'!$A$55*$C644/Setup!$B$17+INDEX('FD inverse'!$A$55:$BH$55,1,'FD mesh'!$B$15+1)*Setup!$B$22</f>
        <v>0</v>
      </c>
      <c r="BF644" s="0" t="n">
        <f aca="false">SUMPRODUCT('FD inverse'!$A$56:$BH$56,'FD mesh'!$B$84:$BI$84,$E643:$BL643)+'FD inverse'!$A$56*$C644/Setup!$B$17+INDEX('FD inverse'!$A$56:$BH$56,1,'FD mesh'!$B$15+1)*Setup!$B$22</f>
        <v>0</v>
      </c>
      <c r="BG644" s="0" t="n">
        <f aca="false">SUMPRODUCT('FD inverse'!$A$57:$BH$57,'FD mesh'!$B$84:$BI$84,$E643:$BL643)+'FD inverse'!$A$57*$C644/Setup!$B$17+INDEX('FD inverse'!$A$57:$BH$57,1,'FD mesh'!$B$15+1)*Setup!$B$22</f>
        <v>0</v>
      </c>
      <c r="BH644" s="0" t="n">
        <f aca="false">SUMPRODUCT('FD inverse'!$A$58:$BH$58,'FD mesh'!$B$84:$BI$84,$E643:$BL643)+'FD inverse'!$A$58*$C644/Setup!$B$17+INDEX('FD inverse'!$A$58:$BH$58,1,'FD mesh'!$B$15+1)*Setup!$B$22</f>
        <v>0</v>
      </c>
      <c r="BI644" s="0" t="n">
        <f aca="false">SUMPRODUCT('FD inverse'!$A$59:$BH$59,'FD mesh'!$B$84:$BI$84,$E643:$BL643)+'FD inverse'!$A$59*$C644/Setup!$B$17+INDEX('FD inverse'!$A$59:$BH$59,1,'FD mesh'!$B$15+1)*Setup!$B$22</f>
        <v>0</v>
      </c>
      <c r="BJ644" s="0" t="n">
        <f aca="false">SUMPRODUCT('FD inverse'!$A$60:$BH$60,'FD mesh'!$B$84:$BI$84,$E643:$BL643)+'FD inverse'!$A$60*$C644/Setup!$B$17+INDEX('FD inverse'!$A$60:$BH$60,1,'FD mesh'!$B$15+1)*Setup!$B$22</f>
        <v>0</v>
      </c>
      <c r="BK644" s="0" t="n">
        <f aca="false">SUMPRODUCT('FD inverse'!$A$61:$BH$61,'FD mesh'!$B$84:$BI$84,$E643:$BL643)+'FD inverse'!$A$61*$C644/Setup!$B$17+INDEX('FD inverse'!$A$61:$BH$61,1,'FD mesh'!$B$15+1)*Setup!$B$22</f>
        <v>0</v>
      </c>
      <c r="BL644" s="0" t="n">
        <f aca="false">SUMPRODUCT('FD inverse'!$A$62:$BH$62,'FD mesh'!$B$84:$BI$84,$E643:$BL643)+'FD inverse'!$A$62*$C644/Setup!$B$17+INDEX('FD inverse'!$A$62:$BH$62,1,'FD mesh'!$B$15+1)*Setup!$B$22</f>
        <v>0</v>
      </c>
    </row>
    <row r="645" customFormat="false" ht="15" hidden="false" customHeight="false" outlineLevel="0" collapsed="false">
      <c r="A645" s="0" t="n">
        <v>640</v>
      </c>
      <c r="B645" s="0" t="n">
        <f aca="false">A645*Setup!$B$11/3600</f>
        <v>53.3333333333333</v>
      </c>
      <c r="C645" s="0" t="n">
        <f aca="false">Setup!$B$7+Setup!$B$8*COS(2*PI()*(B645-Setup!$B$9)/24)</f>
        <v>20.2412295168564</v>
      </c>
      <c r="D645" s="0" t="n">
        <f aca="false">(C645-E645)/Setup!$B$17</f>
        <v>-7.26695685620074</v>
      </c>
      <c r="E645" s="0" t="n">
        <f aca="false">SUMPRODUCT('FD inverse'!$A$3:$BH$3,'FD mesh'!$B$84:$BI$84,$E644:$BL644)+'FD inverse'!$A$3*$C645/Setup!$B$17+INDEX('FD inverse'!$A$3:$BH$3,1,'FD mesh'!$B$15+1)*Setup!$B$22</f>
        <v>21.1859339081625</v>
      </c>
      <c r="F645" s="0" t="n">
        <f aca="false">SUMPRODUCT('FD inverse'!$A$4:$BH$4,'FD mesh'!$B$84:$BI$84,$E644:$BL644)+'FD inverse'!$A$4*$C645/Setup!$B$17+INDEX('FD inverse'!$A$4:$BH$4,1,'FD mesh'!$B$15+1)*Setup!$B$22</f>
        <v>21.4042564868748</v>
      </c>
      <c r="G645" s="0" t="n">
        <f aca="false">SUMPRODUCT('FD inverse'!$A$5:$BH$5,'FD mesh'!$B$84:$BI$84,$E644:$BL644)+'FD inverse'!$A$5*$C645/Setup!$B$17+INDEX('FD inverse'!$A$5:$BH$5,1,'FD mesh'!$B$15+1)*Setup!$B$22</f>
        <v>21.6248348639279</v>
      </c>
      <c r="H645" s="0" t="n">
        <f aca="false">SUMPRODUCT('FD inverse'!$A$6:$BH$6,'FD mesh'!$B$84:$BI$84,$E644:$BL644)+'FD inverse'!$A$6*$C645/Setup!$B$17+INDEX('FD inverse'!$A$6:$BH$6,1,'FD mesh'!$B$15+1)*Setup!$B$22</f>
        <v>22.3670057798582</v>
      </c>
      <c r="I645" s="0" t="n">
        <f aca="false">SUMPRODUCT('FD inverse'!$A$7:$BH$7,'FD mesh'!$B$84:$BI$84,$E644:$BL644)+'FD inverse'!$A$7*$C645/Setup!$B$17+INDEX('FD inverse'!$A$7:$BH$7,1,'FD mesh'!$B$15+1)*Setup!$B$22</f>
        <v>22.4295282071493</v>
      </c>
      <c r="J645" s="0" t="n">
        <f aca="false">SUMPRODUCT('FD inverse'!$A$8:$BH$8,'FD mesh'!$B$84:$BI$84,$E644:$BL644)+'FD inverse'!$A$8*$C645/Setup!$B$17+INDEX('FD inverse'!$A$8:$BH$8,1,'FD mesh'!$B$15+1)*Setup!$B$22</f>
        <v>22.4851649845566</v>
      </c>
      <c r="K645" s="0" t="n">
        <f aca="false">SUMPRODUCT('FD inverse'!$A$9:$BH$9,'FD mesh'!$B$84:$BI$84,$E644:$BL644)+'FD inverse'!$A$9*$C645/Setup!$B$17+INDEX('FD inverse'!$A$9:$BH$9,1,'FD mesh'!$B$15+1)*Setup!$B$22</f>
        <v>22.5334471304473</v>
      </c>
      <c r="L645" s="0" t="n">
        <f aca="false">SUMPRODUCT('FD inverse'!$A$10:$BH$10,'FD mesh'!$B$84:$BI$84,$E644:$BL644)+'FD inverse'!$A$10*$C645/Setup!$B$17+INDEX('FD inverse'!$A$10:$BH$10,1,'FD mesh'!$B$15+1)*Setup!$B$22</f>
        <v>22.5739958662635</v>
      </c>
      <c r="M645" s="0" t="n">
        <f aca="false">SUMPRODUCT('FD inverse'!$A$11:$BH$11,'FD mesh'!$B$84:$BI$84,$E644:$BL644)+'FD inverse'!$A$11*$C645/Setup!$B$17+INDEX('FD inverse'!$A$11:$BH$11,1,'FD mesh'!$B$15+1)*Setup!$B$22</f>
        <v>22.6065104117828</v>
      </c>
      <c r="N645" s="0" t="n">
        <f aca="false">SUMPRODUCT('FD inverse'!$A$12:$BH$12,'FD mesh'!$B$84:$BI$84,$E644:$BL644)+'FD inverse'!$A$12*$C645/Setup!$B$17+INDEX('FD inverse'!$A$12:$BH$12,1,'FD mesh'!$B$15+1)*Setup!$B$22</f>
        <v>22.630757274494</v>
      </c>
      <c r="O645" s="0" t="n">
        <f aca="false">SUMPRODUCT('FD inverse'!$A$13:$BH$13,'FD mesh'!$B$84:$BI$84,$E644:$BL644)+'FD inverse'!$A$13*$C645/Setup!$B$17+INDEX('FD inverse'!$A$13:$BH$13,1,'FD mesh'!$B$15+1)*Setup!$B$22</f>
        <v>22.6465610833624</v>
      </c>
      <c r="P645" s="0" t="n">
        <f aca="false">SUMPRODUCT('FD inverse'!$A$14:$BH$14,'FD mesh'!$B$84:$BI$84,$E644:$BL644)+'FD inverse'!$A$14*$C645/Setup!$B$17+INDEX('FD inverse'!$A$14:$BH$14,1,'FD mesh'!$B$15+1)*Setup!$B$22</f>
        <v>22.653797005975</v>
      </c>
      <c r="Q645" s="0" t="n">
        <f aca="false">SUMPRODUCT('FD inverse'!$A$15:$BH$15,'FD mesh'!$B$84:$BI$84,$E644:$BL644)+'FD inverse'!$A$15*$C645/Setup!$B$17+INDEX('FD inverse'!$A$15:$BH$15,1,'FD mesh'!$B$15+1)*Setup!$B$22</f>
        <v>22.6523847782941</v>
      </c>
      <c r="R645" s="0" t="n">
        <f aca="false">SUMPRODUCT('FD inverse'!$A$16:$BH$16,'FD mesh'!$B$84:$BI$84,$E644:$BL644)+'FD inverse'!$A$16*$C645/Setup!$B$17+INDEX('FD inverse'!$A$16:$BH$16,1,'FD mesh'!$B$15+1)*Setup!$B$22</f>
        <v>22.6422843677464</v>
      </c>
      <c r="S645" s="0" t="n">
        <f aca="false">SUMPRODUCT('FD inverse'!$A$17:$BH$17,'FD mesh'!$B$84:$BI$84,$E644:$BL644)+'FD inverse'!$A$17*$C645/Setup!$B$17+INDEX('FD inverse'!$A$17:$BH$17,1,'FD mesh'!$B$15+1)*Setup!$B$22</f>
        <v>22.1737255680328</v>
      </c>
      <c r="T645" s="0" t="n">
        <f aca="false">SUMPRODUCT('FD inverse'!$A$18:$BH$18,'FD mesh'!$B$84:$BI$84,$E644:$BL644)+'FD inverse'!$A$18*$C645/Setup!$B$17+INDEX('FD inverse'!$A$18:$BH$18,1,'FD mesh'!$B$15+1)*Setup!$B$22</f>
        <v>21.7010900913278</v>
      </c>
      <c r="U645" s="0" t="n">
        <f aca="false">SUMPRODUCT('FD inverse'!$A$19:$BH$19,'FD mesh'!$B$84:$BI$84,$E644:$BL644)+'FD inverse'!$A$19*$C645/Setup!$B$17+INDEX('FD inverse'!$A$19:$BH$19,1,'FD mesh'!$B$15+1)*Setup!$B$22</f>
        <v>21.2246437843524</v>
      </c>
      <c r="V645" s="0" t="n">
        <f aca="false">SUMPRODUCT('FD inverse'!$A$20:$BH$20,'FD mesh'!$B$84:$BI$84,$E644:$BL644)+'FD inverse'!$A$20*$C645/Setup!$B$17+INDEX('FD inverse'!$A$20:$BH$20,1,'FD mesh'!$B$15+1)*Setup!$B$22</f>
        <v>20.7446585864004</v>
      </c>
      <c r="W645" s="0" t="n">
        <f aca="false">SUMPRODUCT('FD inverse'!$A$21:$BH$21,'FD mesh'!$B$84:$BI$84,$E644:$BL644)+'FD inverse'!$A$21*$C645/Setup!$B$17+INDEX('FD inverse'!$A$21:$BH$21,1,'FD mesh'!$B$15+1)*Setup!$B$22</f>
        <v>20.2614113109697</v>
      </c>
      <c r="X645" s="0" t="n">
        <f aca="false">SUMPRODUCT('FD inverse'!$A$22:$BH$22,'FD mesh'!$B$84:$BI$84,$E644:$BL644)+'FD inverse'!$A$22*$C645/Setup!$B$17+INDEX('FD inverse'!$A$22:$BH$22,1,'FD mesh'!$B$15+1)*Setup!$B$22</f>
        <v>19.7751825947794</v>
      </c>
      <c r="Y645" s="0" t="n">
        <f aca="false">SUMPRODUCT('FD inverse'!$A$23:$BH$23,'FD mesh'!$B$84:$BI$84,$E644:$BL644)+'FD inverse'!$A$23*$C645/Setup!$B$17+INDEX('FD inverse'!$A$23:$BH$23,1,'FD mesh'!$B$15+1)*Setup!$B$22</f>
        <v>19.2862560010977</v>
      </c>
      <c r="Z645" s="0" t="n">
        <f aca="false">SUMPRODUCT('FD inverse'!$A$24:$BH$24,'FD mesh'!$B$84:$BI$84,$E644:$BL644)+'FD inverse'!$A$24*$C645/Setup!$B$17+INDEX('FD inverse'!$A$24:$BH$24,1,'FD mesh'!$B$15+1)*Setup!$B$22</f>
        <v>18.7949172641385</v>
      </c>
      <c r="AA645" s="0" t="n">
        <f aca="false">SUMPRODUCT('FD inverse'!$A$25:$BH$25,'FD mesh'!$B$84:$BI$84,$E644:$BL644)+'FD inverse'!$A$25*$C645/Setup!$B$17+INDEX('FD inverse'!$A$25:$BH$25,1,'FD mesh'!$B$15+1)*Setup!$B$22</f>
        <v>18.301453661157</v>
      </c>
      <c r="AB645" s="0" t="n">
        <f aca="false">SUMPRODUCT('FD inverse'!$A$26:$BH$26,'FD mesh'!$B$84:$BI$84,$E644:$BL644)+'FD inverse'!$A$26*$C645/Setup!$B$17+INDEX('FD inverse'!$A$26:$BH$26,1,'FD mesh'!$B$15+1)*Setup!$B$22</f>
        <v>17.8061534987829</v>
      </c>
      <c r="AC645" s="0" t="n">
        <f aca="false">SUMPRODUCT('FD inverse'!$A$27:$BH$27,'FD mesh'!$B$84:$BI$84,$E644:$BL644)+'FD inverse'!$A$27*$C645/Setup!$B$17+INDEX('FD inverse'!$A$27:$BH$27,1,'FD mesh'!$B$15+1)*Setup!$B$22</f>
        <v>17.3093057000568</v>
      </c>
      <c r="AD645" s="0" t="n">
        <f aca="false">SUMPRODUCT('FD inverse'!$A$28:$BH$28,'FD mesh'!$B$84:$BI$84,$E644:$BL644)+'FD inverse'!$A$28*$C645/Setup!$B$17+INDEX('FD inverse'!$A$28:$BH$28,1,'FD mesh'!$B$15+1)*Setup!$B$22</f>
        <v>16.8111994785916</v>
      </c>
      <c r="AE645" s="0" t="n">
        <f aca="false">SUMPRODUCT('FD inverse'!$A$29:$BH$29,'FD mesh'!$B$84:$BI$84,$E644:$BL644)+'FD inverse'!$A$29*$C645/Setup!$B$17+INDEX('FD inverse'!$A$29:$BH$29,1,'FD mesh'!$B$15+1)*Setup!$B$22</f>
        <v>16.3121240862488</v>
      </c>
      <c r="AF645" s="0" t="n">
        <f aca="false">SUMPRODUCT('FD inverse'!$A$30:$BH$30,'FD mesh'!$B$84:$BI$84,$E644:$BL644)+'FD inverse'!$A$30*$C645/Setup!$B$17+INDEX('FD inverse'!$A$30:$BH$30,1,'FD mesh'!$B$15+1)*Setup!$B$22</f>
        <v>15.8123686207039</v>
      </c>
      <c r="AG645" s="0" t="n">
        <f aca="false">SUMPRODUCT('FD inverse'!$A$31:$BH$31,'FD mesh'!$B$84:$BI$84,$E644:$BL644)+'FD inverse'!$A$31*$C645/Setup!$B$17+INDEX('FD inverse'!$A$31:$BH$31,1,'FD mesh'!$B$15+1)*Setup!$B$22</f>
        <v>15.3122218792723</v>
      </c>
      <c r="AH645" s="0" t="n">
        <f aca="false">SUMPRODUCT('FD inverse'!$A$32:$BH$32,'FD mesh'!$B$84:$BI$84,$E644:$BL644)+'FD inverse'!$A$32*$C645/Setup!$B$17+INDEX('FD inverse'!$A$32:$BH$32,1,'FD mesh'!$B$15+1)*Setup!$B$22</f>
        <v>15.2910506491943</v>
      </c>
      <c r="AI645" s="0" t="n">
        <f aca="false">SUMPRODUCT('FD inverse'!$A$33:$BH$33,'FD mesh'!$B$84:$BI$84,$E644:$BL644)+'FD inverse'!$A$33*$C645/Setup!$B$17+INDEX('FD inverse'!$A$33:$BH$33,1,'FD mesh'!$B$15+1)*Setup!$B$22</f>
        <v>15.2697225641084</v>
      </c>
      <c r="AJ645" s="0" t="n">
        <f aca="false">SUMPRODUCT('FD inverse'!$A$34:$BH$34,'FD mesh'!$B$84:$BI$84,$E644:$BL644)+'FD inverse'!$A$34*$C645/Setup!$B$17+INDEX('FD inverse'!$A$34:$BH$34,1,'FD mesh'!$B$15+1)*Setup!$B$22</f>
        <v>15.2482562599994</v>
      </c>
      <c r="AK645" s="0" t="n">
        <f aca="false">SUMPRODUCT('FD inverse'!$A$35:$BH$35,'FD mesh'!$B$84:$BI$84,$E644:$BL644)+'FD inverse'!$A$35*$C645/Setup!$B$17+INDEX('FD inverse'!$A$35:$BH$35,1,'FD mesh'!$B$15+1)*Setup!$B$22</f>
        <v>15.226668897819</v>
      </c>
      <c r="AL645" s="0" t="n">
        <f aca="false">SUMPRODUCT('FD inverse'!$A$36:$BH$36,'FD mesh'!$B$84:$BI$84,$E644:$BL644)+'FD inverse'!$A$36*$C645/Setup!$B$17+INDEX('FD inverse'!$A$36:$BH$36,1,'FD mesh'!$B$15+1)*Setup!$B$22</f>
        <v>15.2049762126386</v>
      </c>
      <c r="AM645" s="0" t="n">
        <f aca="false">SUMPRODUCT('FD inverse'!$A$37:$BH$37,'FD mesh'!$B$84:$BI$84,$E644:$BL644)+'FD inverse'!$A$37*$C645/Setup!$B$17+INDEX('FD inverse'!$A$37:$BH$37,1,'FD mesh'!$B$15+1)*Setup!$B$22</f>
        <v>15.183192582403</v>
      </c>
      <c r="AN645" s="0" t="n">
        <f aca="false">SUMPRODUCT('FD inverse'!$A$38:$BH$38,'FD mesh'!$B$84:$BI$84,$E644:$BL644)+'FD inverse'!$A$38*$C645/Setup!$B$17+INDEX('FD inverse'!$A$38:$BH$38,1,'FD mesh'!$B$15+1)*Setup!$B$22</f>
        <v>15.1613311139663</v>
      </c>
      <c r="AO645" s="0" t="n">
        <f aca="false">SUMPRODUCT('FD inverse'!$A$39:$BH$39,'FD mesh'!$B$84:$BI$84,$E644:$BL644)+'FD inverse'!$A$39*$C645/Setup!$B$17+INDEX('FD inverse'!$A$39:$BH$39,1,'FD mesh'!$B$15+1)*Setup!$B$22</f>
        <v>15.1394037442506</v>
      </c>
      <c r="AP645" s="0" t="n">
        <f aca="false">SUMPRODUCT('FD inverse'!$A$40:$BH$40,'FD mesh'!$B$84:$BI$84,$E644:$BL644)+'FD inverse'!$A$40*$C645/Setup!$B$17+INDEX('FD inverse'!$A$40:$BH$40,1,'FD mesh'!$B$15+1)*Setup!$B$22</f>
        <v>15.1174213545153</v>
      </c>
      <c r="AQ645" s="0" t="n">
        <f aca="false">SUMPRODUCT('FD inverse'!$A$41:$BH$41,'FD mesh'!$B$84:$BI$84,$E644:$BL644)+'FD inverse'!$A$41*$C645/Setup!$B$17+INDEX('FD inverse'!$A$41:$BH$41,1,'FD mesh'!$B$15+1)*Setup!$B$22</f>
        <v>15.0953938958608</v>
      </c>
      <c r="AR645" s="0" t="n">
        <f aca="false">SUMPRODUCT('FD inverse'!$A$42:$BH$42,'FD mesh'!$B$84:$BI$84,$E644:$BL644)+'FD inverse'!$A$42*$C645/Setup!$B$17+INDEX('FD inverse'!$A$42:$BH$42,1,'FD mesh'!$B$15+1)*Setup!$B$22</f>
        <v>15.0733305242133</v>
      </c>
      <c r="AS645" s="0" t="n">
        <f aca="false">SUMPRODUCT('FD inverse'!$A$43:$BH$43,'FD mesh'!$B$84:$BI$84,$E644:$BL644)+'FD inverse'!$A$43*$C645/Setup!$B$17+INDEX('FD inverse'!$A$43:$BH$43,1,'FD mesh'!$B$15+1)*Setup!$B$22</f>
        <v>0</v>
      </c>
      <c r="AT645" s="0" t="n">
        <f aca="false">SUMPRODUCT('FD inverse'!$A$44:$BH$44,'FD mesh'!$B$84:$BI$84,$E644:$BL644)+'FD inverse'!$A$44*$C645/Setup!$B$17+INDEX('FD inverse'!$A$44:$BH$44,1,'FD mesh'!$B$15+1)*Setup!$B$22</f>
        <v>0</v>
      </c>
      <c r="AU645" s="0" t="n">
        <f aca="false">SUMPRODUCT('FD inverse'!$A$45:$BH$45,'FD mesh'!$B$84:$BI$84,$E644:$BL644)+'FD inverse'!$A$45*$C645/Setup!$B$17+INDEX('FD inverse'!$A$45:$BH$45,1,'FD mesh'!$B$15+1)*Setup!$B$22</f>
        <v>0</v>
      </c>
      <c r="AV645" s="0" t="n">
        <f aca="false">SUMPRODUCT('FD inverse'!$A$46:$BH$46,'FD mesh'!$B$84:$BI$84,$E644:$BL644)+'FD inverse'!$A$46*$C645/Setup!$B$17+INDEX('FD inverse'!$A$46:$BH$46,1,'FD mesh'!$B$15+1)*Setup!$B$22</f>
        <v>0</v>
      </c>
      <c r="AW645" s="0" t="n">
        <f aca="false">SUMPRODUCT('FD inverse'!$A$47:$BH$47,'FD mesh'!$B$84:$BI$84,$E644:$BL644)+'FD inverse'!$A$47*$C645/Setup!$B$17+INDEX('FD inverse'!$A$47:$BH$47,1,'FD mesh'!$B$15+1)*Setup!$B$22</f>
        <v>0</v>
      </c>
      <c r="AX645" s="0" t="n">
        <f aca="false">SUMPRODUCT('FD inverse'!$A$48:$BH$48,'FD mesh'!$B$84:$BI$84,$E644:$BL644)+'FD inverse'!$A$48*$C645/Setup!$B$17+INDEX('FD inverse'!$A$48:$BH$48,1,'FD mesh'!$B$15+1)*Setup!$B$22</f>
        <v>0</v>
      </c>
      <c r="AY645" s="0" t="n">
        <f aca="false">SUMPRODUCT('FD inverse'!$A$49:$BH$49,'FD mesh'!$B$84:$BI$84,$E644:$BL644)+'FD inverse'!$A$49*$C645/Setup!$B$17+INDEX('FD inverse'!$A$49:$BH$49,1,'FD mesh'!$B$15+1)*Setup!$B$22</f>
        <v>0</v>
      </c>
      <c r="AZ645" s="0" t="n">
        <f aca="false">SUMPRODUCT('FD inverse'!$A$50:$BH$50,'FD mesh'!$B$84:$BI$84,$E644:$BL644)+'FD inverse'!$A$50*$C645/Setup!$B$17+INDEX('FD inverse'!$A$50:$BH$50,1,'FD mesh'!$B$15+1)*Setup!$B$22</f>
        <v>0</v>
      </c>
      <c r="BA645" s="0" t="n">
        <f aca="false">SUMPRODUCT('FD inverse'!$A$51:$BH$51,'FD mesh'!$B$84:$BI$84,$E644:$BL644)+'FD inverse'!$A$51*$C645/Setup!$B$17+INDEX('FD inverse'!$A$51:$BH$51,1,'FD mesh'!$B$15+1)*Setup!$B$22</f>
        <v>0</v>
      </c>
      <c r="BB645" s="0" t="n">
        <f aca="false">SUMPRODUCT('FD inverse'!$A$52:$BH$52,'FD mesh'!$B$84:$BI$84,$E644:$BL644)+'FD inverse'!$A$52*$C645/Setup!$B$17+INDEX('FD inverse'!$A$52:$BH$52,1,'FD mesh'!$B$15+1)*Setup!$B$22</f>
        <v>0</v>
      </c>
      <c r="BC645" s="0" t="n">
        <f aca="false">SUMPRODUCT('FD inverse'!$A$53:$BH$53,'FD mesh'!$B$84:$BI$84,$E644:$BL644)+'FD inverse'!$A$53*$C645/Setup!$B$17+INDEX('FD inverse'!$A$53:$BH$53,1,'FD mesh'!$B$15+1)*Setup!$B$22</f>
        <v>0</v>
      </c>
      <c r="BD645" s="0" t="n">
        <f aca="false">SUMPRODUCT('FD inverse'!$A$54:$BH$54,'FD mesh'!$B$84:$BI$84,$E644:$BL644)+'FD inverse'!$A$54*$C645/Setup!$B$17+INDEX('FD inverse'!$A$54:$BH$54,1,'FD mesh'!$B$15+1)*Setup!$B$22</f>
        <v>0</v>
      </c>
      <c r="BE645" s="0" t="n">
        <f aca="false">SUMPRODUCT('FD inverse'!$A$55:$BH$55,'FD mesh'!$B$84:$BI$84,$E644:$BL644)+'FD inverse'!$A$55*$C645/Setup!$B$17+INDEX('FD inverse'!$A$55:$BH$55,1,'FD mesh'!$B$15+1)*Setup!$B$22</f>
        <v>0</v>
      </c>
      <c r="BF645" s="0" t="n">
        <f aca="false">SUMPRODUCT('FD inverse'!$A$56:$BH$56,'FD mesh'!$B$84:$BI$84,$E644:$BL644)+'FD inverse'!$A$56*$C645/Setup!$B$17+INDEX('FD inverse'!$A$56:$BH$56,1,'FD mesh'!$B$15+1)*Setup!$B$22</f>
        <v>0</v>
      </c>
      <c r="BG645" s="0" t="n">
        <f aca="false">SUMPRODUCT('FD inverse'!$A$57:$BH$57,'FD mesh'!$B$84:$BI$84,$E644:$BL644)+'FD inverse'!$A$57*$C645/Setup!$B$17+INDEX('FD inverse'!$A$57:$BH$57,1,'FD mesh'!$B$15+1)*Setup!$B$22</f>
        <v>0</v>
      </c>
      <c r="BH645" s="0" t="n">
        <f aca="false">SUMPRODUCT('FD inverse'!$A$58:$BH$58,'FD mesh'!$B$84:$BI$84,$E644:$BL644)+'FD inverse'!$A$58*$C645/Setup!$B$17+INDEX('FD inverse'!$A$58:$BH$58,1,'FD mesh'!$B$15+1)*Setup!$B$22</f>
        <v>0</v>
      </c>
      <c r="BI645" s="0" t="n">
        <f aca="false">SUMPRODUCT('FD inverse'!$A$59:$BH$59,'FD mesh'!$B$84:$BI$84,$E644:$BL644)+'FD inverse'!$A$59*$C645/Setup!$B$17+INDEX('FD inverse'!$A$59:$BH$59,1,'FD mesh'!$B$15+1)*Setup!$B$22</f>
        <v>0</v>
      </c>
      <c r="BJ645" s="0" t="n">
        <f aca="false">SUMPRODUCT('FD inverse'!$A$60:$BH$60,'FD mesh'!$B$84:$BI$84,$E644:$BL644)+'FD inverse'!$A$60*$C645/Setup!$B$17+INDEX('FD inverse'!$A$60:$BH$60,1,'FD mesh'!$B$15+1)*Setup!$B$22</f>
        <v>0</v>
      </c>
      <c r="BK645" s="0" t="n">
        <f aca="false">SUMPRODUCT('FD inverse'!$A$61:$BH$61,'FD mesh'!$B$84:$BI$84,$E644:$BL644)+'FD inverse'!$A$61*$C645/Setup!$B$17+INDEX('FD inverse'!$A$61:$BH$61,1,'FD mesh'!$B$15+1)*Setup!$B$22</f>
        <v>0</v>
      </c>
      <c r="BL645" s="0" t="n">
        <f aca="false">SUMPRODUCT('FD inverse'!$A$62:$BH$62,'FD mesh'!$B$84:$BI$84,$E644:$BL644)+'FD inverse'!$A$62*$C645/Setup!$B$17+INDEX('FD inverse'!$A$62:$BH$62,1,'FD mesh'!$B$15+1)*Setup!$B$22</f>
        <v>0</v>
      </c>
    </row>
    <row r="646" customFormat="false" ht="15" hidden="false" customHeight="false" outlineLevel="0" collapsed="false">
      <c r="A646" s="0" t="n">
        <v>641</v>
      </c>
      <c r="B646" s="0" t="n">
        <f aca="false">A646*Setup!$B$11/3600</f>
        <v>53.4166666666667</v>
      </c>
      <c r="C646" s="0" t="n">
        <f aca="false">Setup!$B$7+Setup!$B$8*COS(2*PI()*(B646-Setup!$B$9)/24)</f>
        <v>20.2719685228688</v>
      </c>
      <c r="D646" s="0" t="n">
        <f aca="false">(C646-E646)/Setup!$B$17</f>
        <v>-7.11177023359632</v>
      </c>
      <c r="E646" s="0" t="n">
        <f aca="false">SUMPRODUCT('FD inverse'!$A$3:$BH$3,'FD mesh'!$B$84:$BI$84,$E645:$BL645)+'FD inverse'!$A$3*$C646/Setup!$B$17+INDEX('FD inverse'!$A$3:$BH$3,1,'FD mesh'!$B$15+1)*Setup!$B$22</f>
        <v>21.1964986532363</v>
      </c>
      <c r="F646" s="0" t="n">
        <f aca="false">SUMPRODUCT('FD inverse'!$A$4:$BH$4,'FD mesh'!$B$84:$BI$84,$E645:$BL645)+'FD inverse'!$A$4*$C646/Setup!$B$17+INDEX('FD inverse'!$A$4:$BH$4,1,'FD mesh'!$B$15+1)*Setup!$B$22</f>
        <v>21.4104511780308</v>
      </c>
      <c r="G646" s="0" t="n">
        <f aca="false">SUMPRODUCT('FD inverse'!$A$5:$BH$5,'FD mesh'!$B$84:$BI$84,$E645:$BL645)+'FD inverse'!$A$5*$C646/Setup!$B$17+INDEX('FD inverse'!$A$5:$BH$5,1,'FD mesh'!$B$15+1)*Setup!$B$22</f>
        <v>21.6270923708616</v>
      </c>
      <c r="H646" s="0" t="n">
        <f aca="false">SUMPRODUCT('FD inverse'!$A$6:$BH$6,'FD mesh'!$B$84:$BI$84,$E645:$BL645)+'FD inverse'!$A$6*$C646/Setup!$B$17+INDEX('FD inverse'!$A$6:$BH$6,1,'FD mesh'!$B$15+1)*Setup!$B$22</f>
        <v>22.3566528775793</v>
      </c>
      <c r="I646" s="0" t="n">
        <f aca="false">SUMPRODUCT('FD inverse'!$A$7:$BH$7,'FD mesh'!$B$84:$BI$84,$E645:$BL645)+'FD inverse'!$A$7*$C646/Setup!$B$17+INDEX('FD inverse'!$A$7:$BH$7,1,'FD mesh'!$B$15+1)*Setup!$B$22</f>
        <v>22.4181618008053</v>
      </c>
      <c r="J646" s="0" t="n">
        <f aca="false">SUMPRODUCT('FD inverse'!$A$8:$BH$8,'FD mesh'!$B$84:$BI$84,$E645:$BL645)+'FD inverse'!$A$8*$C646/Setup!$B$17+INDEX('FD inverse'!$A$8:$BH$8,1,'FD mesh'!$B$15+1)*Setup!$B$22</f>
        <v>22.4729648795807</v>
      </c>
      <c r="K646" s="0" t="n">
        <f aca="false">SUMPRODUCT('FD inverse'!$A$9:$BH$9,'FD mesh'!$B$84:$BI$84,$E645:$BL645)+'FD inverse'!$A$9*$C646/Setup!$B$17+INDEX('FD inverse'!$A$9:$BH$9,1,'FD mesh'!$B$15+1)*Setup!$B$22</f>
        <v>22.5205702563053</v>
      </c>
      <c r="L646" s="0" t="n">
        <f aca="false">SUMPRODUCT('FD inverse'!$A$10:$BH$10,'FD mesh'!$B$84:$BI$84,$E645:$BL645)+'FD inverse'!$A$10*$C646/Setup!$B$17+INDEX('FD inverse'!$A$10:$BH$10,1,'FD mesh'!$B$15+1)*Setup!$B$22</f>
        <v>22.5605786571349</v>
      </c>
      <c r="M646" s="0" t="n">
        <f aca="false">SUMPRODUCT('FD inverse'!$A$11:$BH$11,'FD mesh'!$B$84:$BI$84,$E645:$BL645)+'FD inverse'!$A$11*$C646/Setup!$B$17+INDEX('FD inverse'!$A$11:$BH$11,1,'FD mesh'!$B$15+1)*Setup!$B$22</f>
        <v>22.5926713003665</v>
      </c>
      <c r="N646" s="0" t="n">
        <f aca="false">SUMPRODUCT('FD inverse'!$A$12:$BH$12,'FD mesh'!$B$84:$BI$84,$E645:$BL645)+'FD inverse'!$A$12*$C646/Setup!$B$17+INDEX('FD inverse'!$A$12:$BH$12,1,'FD mesh'!$B$15+1)*Setup!$B$22</f>
        <v>22.6165992760958</v>
      </c>
      <c r="O646" s="0" t="n">
        <f aca="false">SUMPRODUCT('FD inverse'!$A$13:$BH$13,'FD mesh'!$B$84:$BI$84,$E645:$BL645)+'FD inverse'!$A$13*$C646/Setup!$B$17+INDEX('FD inverse'!$A$13:$BH$13,1,'FD mesh'!$B$15+1)*Setup!$B$22</f>
        <v>22.6321744504103</v>
      </c>
      <c r="P646" s="0" t="n">
        <f aca="false">SUMPRODUCT('FD inverse'!$A$14:$BH$14,'FD mesh'!$B$84:$BI$84,$E645:$BL645)+'FD inverse'!$A$14*$C646/Setup!$B$17+INDEX('FD inverse'!$A$14:$BH$14,1,'FD mesh'!$B$15+1)*Setup!$B$22</f>
        <v>22.6392619356675</v>
      </c>
      <c r="Q646" s="0" t="n">
        <f aca="false">SUMPRODUCT('FD inverse'!$A$15:$BH$15,'FD mesh'!$B$84:$BI$84,$E645:$BL645)+'FD inverse'!$A$15*$C646/Setup!$B$17+INDEX('FD inverse'!$A$15:$BH$15,1,'FD mesh'!$B$15+1)*Setup!$B$22</f>
        <v>22.6377741582064</v>
      </c>
      <c r="R646" s="0" t="n">
        <f aca="false">SUMPRODUCT('FD inverse'!$A$16:$BH$16,'FD mesh'!$B$84:$BI$84,$E645:$BL645)+'FD inverse'!$A$16*$C646/Setup!$B$17+INDEX('FD inverse'!$A$16:$BH$16,1,'FD mesh'!$B$15+1)*Setup!$B$22</f>
        <v>22.6276665458852</v>
      </c>
      <c r="S646" s="0" t="n">
        <f aca="false">SUMPRODUCT('FD inverse'!$A$17:$BH$17,'FD mesh'!$B$84:$BI$84,$E645:$BL645)+'FD inverse'!$A$17*$C646/Setup!$B$17+INDEX('FD inverse'!$A$17:$BH$17,1,'FD mesh'!$B$15+1)*Setup!$B$22</f>
        <v>22.1599668032434</v>
      </c>
      <c r="T646" s="0" t="n">
        <f aca="false">SUMPRODUCT('FD inverse'!$A$18:$BH$18,'FD mesh'!$B$84:$BI$84,$E645:$BL645)+'FD inverse'!$A$18*$C646/Setup!$B$17+INDEX('FD inverse'!$A$18:$BH$18,1,'FD mesh'!$B$15+1)*Setup!$B$22</f>
        <v>21.6882180526777</v>
      </c>
      <c r="U646" s="0" t="n">
        <f aca="false">SUMPRODUCT('FD inverse'!$A$19:$BH$19,'FD mesh'!$B$84:$BI$84,$E645:$BL645)+'FD inverse'!$A$19*$C646/Setup!$B$17+INDEX('FD inverse'!$A$19:$BH$19,1,'FD mesh'!$B$15+1)*Setup!$B$22</f>
        <v>21.2126812450236</v>
      </c>
      <c r="V646" s="0" t="n">
        <f aca="false">SUMPRODUCT('FD inverse'!$A$20:$BH$20,'FD mesh'!$B$84:$BI$84,$E645:$BL645)+'FD inverse'!$A$20*$C646/Setup!$B$17+INDEX('FD inverse'!$A$20:$BH$20,1,'FD mesh'!$B$15+1)*Setup!$B$22</f>
        <v>20.7336240329384</v>
      </c>
      <c r="W646" s="0" t="n">
        <f aca="false">SUMPRODUCT('FD inverse'!$A$21:$BH$21,'FD mesh'!$B$84:$BI$84,$E645:$BL645)+'FD inverse'!$A$21*$C646/Setup!$B$17+INDEX('FD inverse'!$A$21:$BH$21,1,'FD mesh'!$B$15+1)*Setup!$B$22</f>
        <v>20.2513195094058</v>
      </c>
      <c r="X646" s="0" t="n">
        <f aca="false">SUMPRODUCT('FD inverse'!$A$22:$BH$22,'FD mesh'!$B$84:$BI$84,$E645:$BL645)+'FD inverse'!$A$22*$C646/Setup!$B$17+INDEX('FD inverse'!$A$22:$BH$22,1,'FD mesh'!$B$15+1)*Setup!$B$22</f>
        <v>19.7660451128416</v>
      </c>
      <c r="Y646" s="0" t="n">
        <f aca="false">SUMPRODUCT('FD inverse'!$A$23:$BH$23,'FD mesh'!$B$84:$BI$84,$E645:$BL645)+'FD inverse'!$A$23*$C646/Setup!$B$17+INDEX('FD inverse'!$A$23:$BH$23,1,'FD mesh'!$B$15+1)*Setup!$B$22</f>
        <v>19.2780816858785</v>
      </c>
      <c r="Z646" s="0" t="n">
        <f aca="false">SUMPRODUCT('FD inverse'!$A$24:$BH$24,'FD mesh'!$B$84:$BI$84,$E645:$BL645)+'FD inverse'!$A$24*$C646/Setup!$B$17+INDEX('FD inverse'!$A$24:$BH$24,1,'FD mesh'!$B$15+1)*Setup!$B$22</f>
        <v>18.7877126747223</v>
      </c>
      <c r="AA646" s="0" t="n">
        <f aca="false">SUMPRODUCT('FD inverse'!$A$25:$BH$25,'FD mesh'!$B$84:$BI$84,$E645:$BL645)+'FD inverse'!$A$25*$C646/Setup!$B$17+INDEX('FD inverse'!$A$25:$BH$25,1,'FD mesh'!$B$15+1)*Setup!$B$22</f>
        <v>18.2952234558237</v>
      </c>
      <c r="AB646" s="0" t="n">
        <f aca="false">SUMPRODUCT('FD inverse'!$A$26:$BH$26,'FD mesh'!$B$84:$BI$84,$E645:$BL645)+'FD inverse'!$A$26*$C646/Setup!$B$17+INDEX('FD inverse'!$A$26:$BH$26,1,'FD mesh'!$B$15+1)*Setup!$B$22</f>
        <v>17.8009007764985</v>
      </c>
      <c r="AC646" s="0" t="n">
        <f aca="false">SUMPRODUCT('FD inverse'!$A$27:$BH$27,'FD mesh'!$B$84:$BI$84,$E645:$BL645)+'FD inverse'!$A$27*$C646/Setup!$B$17+INDEX('FD inverse'!$A$27:$BH$27,1,'FD mesh'!$B$15+1)*Setup!$B$22</f>
        <v>17.3050322960438</v>
      </c>
      <c r="AD646" s="0" t="n">
        <f aca="false">SUMPRODUCT('FD inverse'!$A$28:$BH$28,'FD mesh'!$B$84:$BI$84,$E645:$BL645)+'FD inverse'!$A$28*$C646/Setup!$B$17+INDEX('FD inverse'!$A$28:$BH$28,1,'FD mesh'!$B$15+1)*Setup!$B$22</f>
        <v>16.8079062138367</v>
      </c>
      <c r="AE646" s="0" t="n">
        <f aca="false">SUMPRODUCT('FD inverse'!$A$29:$BH$29,'FD mesh'!$B$84:$BI$84,$E645:$BL645)+'FD inverse'!$A$29*$C646/Setup!$B$17+INDEX('FD inverse'!$A$29:$BH$29,1,'FD mesh'!$B$15+1)*Setup!$B$22</f>
        <v>16.309810970859</v>
      </c>
      <c r="AF646" s="0" t="n">
        <f aca="false">SUMPRODUCT('FD inverse'!$A$30:$BH$30,'FD mesh'!$B$84:$BI$84,$E645:$BL645)+'FD inverse'!$A$30*$C646/Setup!$B$17+INDEX('FD inverse'!$A$30:$BH$30,1,'FD mesh'!$B$15+1)*Setup!$B$22</f>
        <v>15.8110350110665</v>
      </c>
      <c r="AG646" s="0" t="n">
        <f aca="false">SUMPRODUCT('FD inverse'!$A$31:$BH$31,'FD mesh'!$B$84:$BI$84,$E645:$BL645)+'FD inverse'!$A$31*$C646/Setup!$B$17+INDEX('FD inverse'!$A$31:$BH$31,1,'FD mesh'!$B$15+1)*Setup!$B$22</f>
        <v>15.3118665890093</v>
      </c>
      <c r="AH646" s="0" t="n">
        <f aca="false">SUMPRODUCT('FD inverse'!$A$32:$BH$32,'FD mesh'!$B$84:$BI$84,$E645:$BL645)+'FD inverse'!$A$32*$C646/Setup!$B$17+INDEX('FD inverse'!$A$32:$BH$32,1,'FD mesh'!$B$15+1)*Setup!$B$22</f>
        <v>15.2907351272953</v>
      </c>
      <c r="AI646" s="0" t="n">
        <f aca="false">SUMPRODUCT('FD inverse'!$A$33:$BH$33,'FD mesh'!$B$84:$BI$84,$E645:$BL645)+'FD inverse'!$A$33*$C646/Setup!$B$17+INDEX('FD inverse'!$A$33:$BH$33,1,'FD mesh'!$B$15+1)*Setup!$B$22</f>
        <v>15.2694439411286</v>
      </c>
      <c r="AJ646" s="0" t="n">
        <f aca="false">SUMPRODUCT('FD inverse'!$A$34:$BH$34,'FD mesh'!$B$84:$BI$84,$E645:$BL645)+'FD inverse'!$A$34*$C646/Setup!$B$17+INDEX('FD inverse'!$A$34:$BH$34,1,'FD mesh'!$B$15+1)*Setup!$B$22</f>
        <v>15.248011709592</v>
      </c>
      <c r="AK646" s="0" t="n">
        <f aca="false">SUMPRODUCT('FD inverse'!$A$35:$BH$35,'FD mesh'!$B$84:$BI$84,$E645:$BL645)+'FD inverse'!$A$35*$C646/Setup!$B$17+INDEX('FD inverse'!$A$35:$BH$35,1,'FD mesh'!$B$15+1)*Setup!$B$22</f>
        <v>15.2264556810064</v>
      </c>
      <c r="AL646" s="0" t="n">
        <f aca="false">SUMPRODUCT('FD inverse'!$A$36:$BH$36,'FD mesh'!$B$84:$BI$84,$E645:$BL645)+'FD inverse'!$A$36*$C646/Setup!$B$17+INDEX('FD inverse'!$A$36:$BH$36,1,'FD mesh'!$B$15+1)*Setup!$B$22</f>
        <v>15.2047917171591</v>
      </c>
      <c r="AM646" s="0" t="n">
        <f aca="false">SUMPRODUCT('FD inverse'!$A$37:$BH$37,'FD mesh'!$B$84:$BI$84,$E645:$BL645)+'FD inverse'!$A$37*$C646/Setup!$B$17+INDEX('FD inverse'!$A$37:$BH$37,1,'FD mesh'!$B$15+1)*Setup!$B$22</f>
        <v>15.1830343574507</v>
      </c>
      <c r="AN646" s="0" t="n">
        <f aca="false">SUMPRODUCT('FD inverse'!$A$38:$BH$38,'FD mesh'!$B$84:$BI$84,$E645:$BL645)+'FD inverse'!$A$38*$C646/Setup!$B$17+INDEX('FD inverse'!$A$38:$BH$38,1,'FD mesh'!$B$15+1)*Setup!$B$22</f>
        <v>15.161196900627</v>
      </c>
      <c r="AO646" s="0" t="n">
        <f aca="false">SUMPRODUCT('FD inverse'!$A$39:$BH$39,'FD mesh'!$B$84:$BI$84,$E645:$BL645)+'FD inverse'!$A$39*$C646/Setup!$B$17+INDEX('FD inverse'!$A$39:$BH$39,1,'FD mesh'!$B$15+1)*Setup!$B$22</f>
        <v>15.1392915019197</v>
      </c>
      <c r="AP646" s="0" t="n">
        <f aca="false">SUMPRODUCT('FD inverse'!$A$40:$BH$40,'FD mesh'!$B$84:$BI$84,$E645:$BL645)+'FD inverse'!$A$40*$C646/Setup!$B$17+INDEX('FD inverse'!$A$40:$BH$40,1,'FD mesh'!$B$15+1)*Setup!$B$22</f>
        <v>15.1173292835593</v>
      </c>
      <c r="AQ646" s="0" t="n">
        <f aca="false">SUMPRODUCT('FD inverse'!$A$41:$BH$41,'FD mesh'!$B$84:$BI$84,$E645:$BL645)+'FD inverse'!$A$41*$C646/Setup!$B$17+INDEX('FD inverse'!$A$41:$BH$41,1,'FD mesh'!$B$15+1)*Setup!$B$22</f>
        <v>15.0953204567602</v>
      </c>
      <c r="AR646" s="0" t="n">
        <f aca="false">SUMPRODUCT('FD inverse'!$A$42:$BH$42,'FD mesh'!$B$84:$BI$84,$E645:$BL645)+'FD inverse'!$A$42*$C646/Setup!$B$17+INDEX('FD inverse'!$A$42:$BH$42,1,'FD mesh'!$B$15+1)*Setup!$B$22</f>
        <v>15.0732744533969</v>
      </c>
      <c r="AS646" s="0" t="n">
        <f aca="false">SUMPRODUCT('FD inverse'!$A$43:$BH$43,'FD mesh'!$B$84:$BI$84,$E645:$BL645)+'FD inverse'!$A$43*$C646/Setup!$B$17+INDEX('FD inverse'!$A$43:$BH$43,1,'FD mesh'!$B$15+1)*Setup!$B$22</f>
        <v>0</v>
      </c>
      <c r="AT646" s="0" t="n">
        <f aca="false">SUMPRODUCT('FD inverse'!$A$44:$BH$44,'FD mesh'!$B$84:$BI$84,$E645:$BL645)+'FD inverse'!$A$44*$C646/Setup!$B$17+INDEX('FD inverse'!$A$44:$BH$44,1,'FD mesh'!$B$15+1)*Setup!$B$22</f>
        <v>0</v>
      </c>
      <c r="AU646" s="0" t="n">
        <f aca="false">SUMPRODUCT('FD inverse'!$A$45:$BH$45,'FD mesh'!$B$84:$BI$84,$E645:$BL645)+'FD inverse'!$A$45*$C646/Setup!$B$17+INDEX('FD inverse'!$A$45:$BH$45,1,'FD mesh'!$B$15+1)*Setup!$B$22</f>
        <v>0</v>
      </c>
      <c r="AV646" s="0" t="n">
        <f aca="false">SUMPRODUCT('FD inverse'!$A$46:$BH$46,'FD mesh'!$B$84:$BI$84,$E645:$BL645)+'FD inverse'!$A$46*$C646/Setup!$B$17+INDEX('FD inverse'!$A$46:$BH$46,1,'FD mesh'!$B$15+1)*Setup!$B$22</f>
        <v>0</v>
      </c>
      <c r="AW646" s="0" t="n">
        <f aca="false">SUMPRODUCT('FD inverse'!$A$47:$BH$47,'FD mesh'!$B$84:$BI$84,$E645:$BL645)+'FD inverse'!$A$47*$C646/Setup!$B$17+INDEX('FD inverse'!$A$47:$BH$47,1,'FD mesh'!$B$15+1)*Setup!$B$22</f>
        <v>0</v>
      </c>
      <c r="AX646" s="0" t="n">
        <f aca="false">SUMPRODUCT('FD inverse'!$A$48:$BH$48,'FD mesh'!$B$84:$BI$84,$E645:$BL645)+'FD inverse'!$A$48*$C646/Setup!$B$17+INDEX('FD inverse'!$A$48:$BH$48,1,'FD mesh'!$B$15+1)*Setup!$B$22</f>
        <v>0</v>
      </c>
      <c r="AY646" s="0" t="n">
        <f aca="false">SUMPRODUCT('FD inverse'!$A$49:$BH$49,'FD mesh'!$B$84:$BI$84,$E645:$BL645)+'FD inverse'!$A$49*$C646/Setup!$B$17+INDEX('FD inverse'!$A$49:$BH$49,1,'FD mesh'!$B$15+1)*Setup!$B$22</f>
        <v>0</v>
      </c>
      <c r="AZ646" s="0" t="n">
        <f aca="false">SUMPRODUCT('FD inverse'!$A$50:$BH$50,'FD mesh'!$B$84:$BI$84,$E645:$BL645)+'FD inverse'!$A$50*$C646/Setup!$B$17+INDEX('FD inverse'!$A$50:$BH$50,1,'FD mesh'!$B$15+1)*Setup!$B$22</f>
        <v>0</v>
      </c>
      <c r="BA646" s="0" t="n">
        <f aca="false">SUMPRODUCT('FD inverse'!$A$51:$BH$51,'FD mesh'!$B$84:$BI$84,$E645:$BL645)+'FD inverse'!$A$51*$C646/Setup!$B$17+INDEX('FD inverse'!$A$51:$BH$51,1,'FD mesh'!$B$15+1)*Setup!$B$22</f>
        <v>0</v>
      </c>
      <c r="BB646" s="0" t="n">
        <f aca="false">SUMPRODUCT('FD inverse'!$A$52:$BH$52,'FD mesh'!$B$84:$BI$84,$E645:$BL645)+'FD inverse'!$A$52*$C646/Setup!$B$17+INDEX('FD inverse'!$A$52:$BH$52,1,'FD mesh'!$B$15+1)*Setup!$B$22</f>
        <v>0</v>
      </c>
      <c r="BC646" s="0" t="n">
        <f aca="false">SUMPRODUCT('FD inverse'!$A$53:$BH$53,'FD mesh'!$B$84:$BI$84,$E645:$BL645)+'FD inverse'!$A$53*$C646/Setup!$B$17+INDEX('FD inverse'!$A$53:$BH$53,1,'FD mesh'!$B$15+1)*Setup!$B$22</f>
        <v>0</v>
      </c>
      <c r="BD646" s="0" t="n">
        <f aca="false">SUMPRODUCT('FD inverse'!$A$54:$BH$54,'FD mesh'!$B$84:$BI$84,$E645:$BL645)+'FD inverse'!$A$54*$C646/Setup!$B$17+INDEX('FD inverse'!$A$54:$BH$54,1,'FD mesh'!$B$15+1)*Setup!$B$22</f>
        <v>0</v>
      </c>
      <c r="BE646" s="0" t="n">
        <f aca="false">SUMPRODUCT('FD inverse'!$A$55:$BH$55,'FD mesh'!$B$84:$BI$84,$E645:$BL645)+'FD inverse'!$A$55*$C646/Setup!$B$17+INDEX('FD inverse'!$A$55:$BH$55,1,'FD mesh'!$B$15+1)*Setup!$B$22</f>
        <v>0</v>
      </c>
      <c r="BF646" s="0" t="n">
        <f aca="false">SUMPRODUCT('FD inverse'!$A$56:$BH$56,'FD mesh'!$B$84:$BI$84,$E645:$BL645)+'FD inverse'!$A$56*$C646/Setup!$B$17+INDEX('FD inverse'!$A$56:$BH$56,1,'FD mesh'!$B$15+1)*Setup!$B$22</f>
        <v>0</v>
      </c>
      <c r="BG646" s="0" t="n">
        <f aca="false">SUMPRODUCT('FD inverse'!$A$57:$BH$57,'FD mesh'!$B$84:$BI$84,$E645:$BL645)+'FD inverse'!$A$57*$C646/Setup!$B$17+INDEX('FD inverse'!$A$57:$BH$57,1,'FD mesh'!$B$15+1)*Setup!$B$22</f>
        <v>0</v>
      </c>
      <c r="BH646" s="0" t="n">
        <f aca="false">SUMPRODUCT('FD inverse'!$A$58:$BH$58,'FD mesh'!$B$84:$BI$84,$E645:$BL645)+'FD inverse'!$A$58*$C646/Setup!$B$17+INDEX('FD inverse'!$A$58:$BH$58,1,'FD mesh'!$B$15+1)*Setup!$B$22</f>
        <v>0</v>
      </c>
      <c r="BI646" s="0" t="n">
        <f aca="false">SUMPRODUCT('FD inverse'!$A$59:$BH$59,'FD mesh'!$B$84:$BI$84,$E645:$BL645)+'FD inverse'!$A$59*$C646/Setup!$B$17+INDEX('FD inverse'!$A$59:$BH$59,1,'FD mesh'!$B$15+1)*Setup!$B$22</f>
        <v>0</v>
      </c>
      <c r="BJ646" s="0" t="n">
        <f aca="false">SUMPRODUCT('FD inverse'!$A$60:$BH$60,'FD mesh'!$B$84:$BI$84,$E645:$BL645)+'FD inverse'!$A$60*$C646/Setup!$B$17+INDEX('FD inverse'!$A$60:$BH$60,1,'FD mesh'!$B$15+1)*Setup!$B$22</f>
        <v>0</v>
      </c>
      <c r="BK646" s="0" t="n">
        <f aca="false">SUMPRODUCT('FD inverse'!$A$61:$BH$61,'FD mesh'!$B$84:$BI$84,$E645:$BL645)+'FD inverse'!$A$61*$C646/Setup!$B$17+INDEX('FD inverse'!$A$61:$BH$61,1,'FD mesh'!$B$15+1)*Setup!$B$22</f>
        <v>0</v>
      </c>
      <c r="BL646" s="0" t="n">
        <f aca="false">SUMPRODUCT('FD inverse'!$A$62:$BH$62,'FD mesh'!$B$84:$BI$84,$E645:$BL645)+'FD inverse'!$A$62*$C646/Setup!$B$17+INDEX('FD inverse'!$A$62:$BH$62,1,'FD mesh'!$B$15+1)*Setup!$B$22</f>
        <v>0</v>
      </c>
    </row>
    <row r="647" customFormat="false" ht="15" hidden="false" customHeight="false" outlineLevel="0" collapsed="false">
      <c r="A647" s="0" t="n">
        <v>642</v>
      </c>
      <c r="B647" s="0" t="n">
        <f aca="false">A647*Setup!$B$11/3600</f>
        <v>53.5</v>
      </c>
      <c r="C647" s="0" t="n">
        <f aca="false">Setup!$B$7+Setup!$B$8*COS(2*PI()*(B647-Setup!$B$9)/24)</f>
        <v>20.3044818699549</v>
      </c>
      <c r="D647" s="0" t="n">
        <f aca="false">(C647-E647)/Setup!$B$17</f>
        <v>-6.951710896548</v>
      </c>
      <c r="E647" s="0" t="n">
        <f aca="false">SUMPRODUCT('FD inverse'!$A$3:$BH$3,'FD mesh'!$B$84:$BI$84,$E646:$BL646)+'FD inverse'!$A$3*$C647/Setup!$B$17+INDEX('FD inverse'!$A$3:$BH$3,1,'FD mesh'!$B$15+1)*Setup!$B$22</f>
        <v>21.2082042865061</v>
      </c>
      <c r="F647" s="0" t="n">
        <f aca="false">SUMPRODUCT('FD inverse'!$A$4:$BH$4,'FD mesh'!$B$84:$BI$84,$E646:$BL646)+'FD inverse'!$A$4*$C647/Setup!$B$17+INDEX('FD inverse'!$A$4:$BH$4,1,'FD mesh'!$B$15+1)*Setup!$B$22</f>
        <v>21.4176407291392</v>
      </c>
      <c r="G647" s="0" t="n">
        <f aca="false">SUMPRODUCT('FD inverse'!$A$5:$BH$5,'FD mesh'!$B$84:$BI$84,$E646:$BL646)+'FD inverse'!$A$5*$C647/Setup!$B$17+INDEX('FD inverse'!$A$5:$BH$5,1,'FD mesh'!$B$15+1)*Setup!$B$22</f>
        <v>21.6301976366632</v>
      </c>
      <c r="H647" s="0" t="n">
        <f aca="false">SUMPRODUCT('FD inverse'!$A$6:$BH$6,'FD mesh'!$B$84:$BI$84,$E646:$BL646)+'FD inverse'!$A$6*$C647/Setup!$B$17+INDEX('FD inverse'!$A$6:$BH$6,1,'FD mesh'!$B$15+1)*Setup!$B$22</f>
        <v>22.3466531022574</v>
      </c>
      <c r="I647" s="0" t="n">
        <f aca="false">SUMPRODUCT('FD inverse'!$A$7:$BH$7,'FD mesh'!$B$84:$BI$84,$E646:$BL646)+'FD inverse'!$A$7*$C647/Setup!$B$17+INDEX('FD inverse'!$A$7:$BH$7,1,'FD mesh'!$B$15+1)*Setup!$B$22</f>
        <v>22.4071064545749</v>
      </c>
      <c r="J647" s="0" t="n">
        <f aca="false">SUMPRODUCT('FD inverse'!$A$8:$BH$8,'FD mesh'!$B$84:$BI$84,$E646:$BL646)+'FD inverse'!$A$8*$C647/Setup!$B$17+INDEX('FD inverse'!$A$8:$BH$8,1,'FD mesh'!$B$15+1)*Setup!$B$22</f>
        <v>22.4610374787328</v>
      </c>
      <c r="K647" s="0" t="n">
        <f aca="false">SUMPRODUCT('FD inverse'!$A$9:$BH$9,'FD mesh'!$B$84:$BI$84,$E646:$BL646)+'FD inverse'!$A$9*$C647/Setup!$B$17+INDEX('FD inverse'!$A$9:$BH$9,1,'FD mesh'!$B$15+1)*Setup!$B$22</f>
        <v>22.5079316882313</v>
      </c>
      <c r="L647" s="0" t="n">
        <f aca="false">SUMPRODUCT('FD inverse'!$A$10:$BH$10,'FD mesh'!$B$84:$BI$84,$E646:$BL646)+'FD inverse'!$A$10*$C647/Setup!$B$17+INDEX('FD inverse'!$A$10:$BH$10,1,'FD mesh'!$B$15+1)*Setup!$B$22</f>
        <v>22.5473695153852</v>
      </c>
      <c r="M647" s="0" t="n">
        <f aca="false">SUMPRODUCT('FD inverse'!$A$11:$BH$11,'FD mesh'!$B$84:$BI$84,$E646:$BL646)+'FD inverse'!$A$11*$C647/Setup!$B$17+INDEX('FD inverse'!$A$11:$BH$11,1,'FD mesh'!$B$15+1)*Setup!$B$22</f>
        <v>22.579014338557</v>
      </c>
      <c r="N647" s="0" t="n">
        <f aca="false">SUMPRODUCT('FD inverse'!$A$12:$BH$12,'FD mesh'!$B$84:$BI$84,$E646:$BL646)+'FD inverse'!$A$12*$C647/Setup!$B$17+INDEX('FD inverse'!$A$12:$BH$12,1,'FD mesh'!$B$15+1)*Setup!$B$22</f>
        <v>22.6026019571214</v>
      </c>
      <c r="O647" s="0" t="n">
        <f aca="false">SUMPRODUCT('FD inverse'!$A$13:$BH$13,'FD mesh'!$B$84:$BI$84,$E646:$BL646)+'FD inverse'!$A$13*$C647/Setup!$B$17+INDEX('FD inverse'!$A$13:$BH$13,1,'FD mesh'!$B$15+1)*Setup!$B$22</f>
        <v>22.6179315703912</v>
      </c>
      <c r="P647" s="0" t="n">
        <f aca="false">SUMPRODUCT('FD inverse'!$A$14:$BH$14,'FD mesh'!$B$84:$BI$84,$E646:$BL646)+'FD inverse'!$A$14*$C647/Setup!$B$17+INDEX('FD inverse'!$A$14:$BH$14,1,'FD mesh'!$B$15+1)*Setup!$B$22</f>
        <v>22.6248583045937</v>
      </c>
      <c r="Q647" s="0" t="n">
        <f aca="false">SUMPRODUCT('FD inverse'!$A$15:$BH$15,'FD mesh'!$B$84:$BI$84,$E646:$BL646)+'FD inverse'!$A$15*$C647/Setup!$B$17+INDEX('FD inverse'!$A$15:$BH$15,1,'FD mesh'!$B$15+1)*Setup!$B$22</f>
        <v>22.6232873213486</v>
      </c>
      <c r="R647" s="0" t="n">
        <f aca="false">SUMPRODUCT('FD inverse'!$A$16:$BH$16,'FD mesh'!$B$84:$BI$84,$E646:$BL646)+'FD inverse'!$A$16*$C647/Setup!$B$17+INDEX('FD inverse'!$A$16:$BH$16,1,'FD mesh'!$B$15+1)*Setup!$B$22</f>
        <v>22.6131695316977</v>
      </c>
      <c r="S647" s="0" t="n">
        <f aca="false">SUMPRODUCT('FD inverse'!$A$17:$BH$17,'FD mesh'!$B$84:$BI$84,$E646:$BL646)+'FD inverse'!$A$17*$C647/Setup!$B$17+INDEX('FD inverse'!$A$17:$BH$17,1,'FD mesh'!$B$15+1)*Setup!$B$22</f>
        <v>22.1463095319539</v>
      </c>
      <c r="T647" s="0" t="n">
        <f aca="false">SUMPRODUCT('FD inverse'!$A$18:$BH$18,'FD mesh'!$B$84:$BI$84,$E646:$BL646)+'FD inverse'!$A$18*$C647/Setup!$B$17+INDEX('FD inverse'!$A$18:$BH$18,1,'FD mesh'!$B$15+1)*Setup!$B$22</f>
        <v>21.6754303923734</v>
      </c>
      <c r="U647" s="0" t="n">
        <f aca="false">SUMPRODUCT('FD inverse'!$A$19:$BH$19,'FD mesh'!$B$84:$BI$84,$E646:$BL646)+'FD inverse'!$A$19*$C647/Setup!$B$17+INDEX('FD inverse'!$A$19:$BH$19,1,'FD mesh'!$B$15+1)*Setup!$B$22</f>
        <v>21.2007880270463</v>
      </c>
      <c r="V647" s="0" t="n">
        <f aca="false">SUMPRODUCT('FD inverse'!$A$20:$BH$20,'FD mesh'!$B$84:$BI$84,$E646:$BL646)+'FD inverse'!$A$20*$C647/Setup!$B$17+INDEX('FD inverse'!$A$20:$BH$20,1,'FD mesh'!$B$15+1)*Setup!$B$22</f>
        <v>20.7226456575716</v>
      </c>
      <c r="W647" s="0" t="n">
        <f aca="false">SUMPRODUCT('FD inverse'!$A$21:$BH$21,'FD mesh'!$B$84:$BI$84,$E646:$BL646)+'FD inverse'!$A$21*$C647/Setup!$B$17+INDEX('FD inverse'!$A$21:$BH$21,1,'FD mesh'!$B$15+1)*Setup!$B$22</f>
        <v>20.2412725090604</v>
      </c>
      <c r="X647" s="0" t="n">
        <f aca="false">SUMPRODUCT('FD inverse'!$A$22:$BH$22,'FD mesh'!$B$84:$BI$84,$E646:$BL646)+'FD inverse'!$A$22*$C647/Setup!$B$17+INDEX('FD inverse'!$A$22:$BH$22,1,'FD mesh'!$B$15+1)*Setup!$B$22</f>
        <v>19.7569426718761</v>
      </c>
      <c r="Y647" s="0" t="n">
        <f aca="false">SUMPRODUCT('FD inverse'!$A$23:$BH$23,'FD mesh'!$B$84:$BI$84,$E646:$BL646)+'FD inverse'!$A$23*$C647/Setup!$B$17+INDEX('FD inverse'!$A$23:$BH$23,1,'FD mesh'!$B$15+1)*Setup!$B$22</f>
        <v>19.2699341163505</v>
      </c>
      <c r="Z647" s="0" t="n">
        <f aca="false">SUMPRODUCT('FD inverse'!$A$24:$BH$24,'FD mesh'!$B$84:$BI$84,$E646:$BL646)+'FD inverse'!$A$24*$C647/Setup!$B$17+INDEX('FD inverse'!$A$24:$BH$24,1,'FD mesh'!$B$15+1)*Setup!$B$22</f>
        <v>18.7805278475067</v>
      </c>
      <c r="AA647" s="0" t="n">
        <f aca="false">SUMPRODUCT('FD inverse'!$A$25:$BH$25,'FD mesh'!$B$84:$BI$84,$E646:$BL646)+'FD inverse'!$A$25*$C647/Setup!$B$17+INDEX('FD inverse'!$A$25:$BH$25,1,'FD mesh'!$B$15+1)*Setup!$B$22</f>
        <v>18.2890071866537</v>
      </c>
      <c r="AB647" s="0" t="n">
        <f aca="false">SUMPRODUCT('FD inverse'!$A$26:$BH$26,'FD mesh'!$B$84:$BI$84,$E646:$BL646)+'FD inverse'!$A$26*$C647/Setup!$B$17+INDEX('FD inverse'!$A$26:$BH$26,1,'FD mesh'!$B$15+1)*Setup!$B$22</f>
        <v>17.7956571665877</v>
      </c>
      <c r="AC647" s="0" t="n">
        <f aca="false">SUMPRODUCT('FD inverse'!$A$27:$BH$27,'FD mesh'!$B$84:$BI$84,$E646:$BL646)+'FD inverse'!$A$27*$C647/Setup!$B$17+INDEX('FD inverse'!$A$27:$BH$27,1,'FD mesh'!$B$15+1)*Setup!$B$22</f>
        <v>17.3007640270338</v>
      </c>
      <c r="AD647" s="0" t="n">
        <f aca="false">SUMPRODUCT('FD inverse'!$A$28:$BH$28,'FD mesh'!$B$84:$BI$84,$E646:$BL646)+'FD inverse'!$A$28*$C647/Setup!$B$17+INDEX('FD inverse'!$A$28:$BH$28,1,'FD mesh'!$B$15+1)*Setup!$B$22</f>
        <v>16.8046147968856</v>
      </c>
      <c r="AE647" s="0" t="n">
        <f aca="false">SUMPRODUCT('FD inverse'!$A$29:$BH$29,'FD mesh'!$B$84:$BI$84,$E646:$BL646)+'FD inverse'!$A$29*$C647/Setup!$B$17+INDEX('FD inverse'!$A$29:$BH$29,1,'FD mesh'!$B$15+1)*Setup!$B$22</f>
        <v>16.3074969497489</v>
      </c>
      <c r="AF647" s="0" t="n">
        <f aca="false">SUMPRODUCT('FD inverse'!$A$30:$BH$30,'FD mesh'!$B$84:$BI$84,$E646:$BL646)+'FD inverse'!$A$30*$C647/Setup!$B$17+INDEX('FD inverse'!$A$30:$BH$30,1,'FD mesh'!$B$15+1)*Setup!$B$22</f>
        <v>15.8096981192569</v>
      </c>
      <c r="AG647" s="0" t="n">
        <f aca="false">SUMPRODUCT('FD inverse'!$A$31:$BH$31,'FD mesh'!$B$84:$BI$84,$E646:$BL646)+'FD inverse'!$A$31*$C647/Setup!$B$17+INDEX('FD inverse'!$A$31:$BH$31,1,'FD mesh'!$B$15+1)*Setup!$B$22</f>
        <v>15.3115058606038</v>
      </c>
      <c r="AH647" s="0" t="n">
        <f aca="false">SUMPRODUCT('FD inverse'!$A$32:$BH$32,'FD mesh'!$B$84:$BI$84,$E646:$BL646)+'FD inverse'!$A$32*$C647/Setup!$B$17+INDEX('FD inverse'!$A$32:$BH$32,1,'FD mesh'!$B$15+1)*Setup!$B$22</f>
        <v>15.290414132784</v>
      </c>
      <c r="AI647" s="0" t="n">
        <f aca="false">SUMPRODUCT('FD inverse'!$A$33:$BH$33,'FD mesh'!$B$84:$BI$84,$E646:$BL646)+'FD inverse'!$A$33*$C647/Setup!$B$17+INDEX('FD inverse'!$A$33:$BH$33,1,'FD mesh'!$B$15+1)*Setup!$B$22</f>
        <v>15.2691599101491</v>
      </c>
      <c r="AJ647" s="0" t="n">
        <f aca="false">SUMPRODUCT('FD inverse'!$A$34:$BH$34,'FD mesh'!$B$84:$BI$84,$E646:$BL646)+'FD inverse'!$A$34*$C647/Setup!$B$17+INDEX('FD inverse'!$A$34:$BH$34,1,'FD mesh'!$B$15+1)*Setup!$B$22</f>
        <v>15.2477619044902</v>
      </c>
      <c r="AK647" s="0" t="n">
        <f aca="false">SUMPRODUCT('FD inverse'!$A$35:$BH$35,'FD mesh'!$B$84:$BI$84,$E646:$BL646)+'FD inverse'!$A$35*$C647/Setup!$B$17+INDEX('FD inverse'!$A$35:$BH$35,1,'FD mesh'!$B$15+1)*Setup!$B$22</f>
        <v>15.2262374417349</v>
      </c>
      <c r="AL647" s="0" t="n">
        <f aca="false">SUMPRODUCT('FD inverse'!$A$36:$BH$36,'FD mesh'!$B$84:$BI$84,$E646:$BL646)+'FD inverse'!$A$36*$C647/Setup!$B$17+INDEX('FD inverse'!$A$36:$BH$36,1,'FD mesh'!$B$15+1)*Setup!$B$22</f>
        <v>15.2046025012337</v>
      </c>
      <c r="AM647" s="0" t="n">
        <f aca="false">SUMPRODUCT('FD inverse'!$A$37:$BH$37,'FD mesh'!$B$84:$BI$84,$E646:$BL646)+'FD inverse'!$A$37*$C647/Setup!$B$17+INDEX('FD inverse'!$A$37:$BH$37,1,'FD mesh'!$B$15+1)*Setup!$B$22</f>
        <v>15.1828717752728</v>
      </c>
      <c r="AN647" s="0" t="n">
        <f aca="false">SUMPRODUCT('FD inverse'!$A$38:$BH$38,'FD mesh'!$B$84:$BI$84,$E646:$BL646)+'FD inverse'!$A$38*$C647/Setup!$B$17+INDEX('FD inverse'!$A$38:$BH$38,1,'FD mesh'!$B$15+1)*Setup!$B$22</f>
        <v>15.1610587464688</v>
      </c>
      <c r="AO647" s="0" t="n">
        <f aca="false">SUMPRODUCT('FD inverse'!$A$39:$BH$39,'FD mesh'!$B$84:$BI$84,$E646:$BL646)+'FD inverse'!$A$39*$C647/Setup!$B$17+INDEX('FD inverse'!$A$39:$BH$39,1,'FD mesh'!$B$15+1)*Setup!$B$22</f>
        <v>15.1391757808477</v>
      </c>
      <c r="AP647" s="0" t="n">
        <f aca="false">SUMPRODUCT('FD inverse'!$A$40:$BH$40,'FD mesh'!$B$84:$BI$84,$E646:$BL646)+'FD inverse'!$A$40*$C647/Setup!$B$17+INDEX('FD inverse'!$A$40:$BH$40,1,'FD mesh'!$B$15+1)*Setup!$B$22</f>
        <v>15.1172342345546</v>
      </c>
      <c r="AQ647" s="0" t="n">
        <f aca="false">SUMPRODUCT('FD inverse'!$A$41:$BH$41,'FD mesh'!$B$84:$BI$84,$E646:$BL646)+'FD inverse'!$A$41*$C647/Setup!$B$17+INDEX('FD inverse'!$A$41:$BH$41,1,'FD mesh'!$B$15+1)*Setup!$B$22</f>
        <v>15.0952445722661</v>
      </c>
      <c r="AR647" s="0" t="n">
        <f aca="false">SUMPRODUCT('FD inverse'!$A$42:$BH$42,'FD mesh'!$B$84:$BI$84,$E646:$BL646)+'FD inverse'!$A$42*$C647/Setup!$B$17+INDEX('FD inverse'!$A$42:$BH$42,1,'FD mesh'!$B$15+1)*Setup!$B$22</f>
        <v>15.0732164954988</v>
      </c>
      <c r="AS647" s="0" t="n">
        <f aca="false">SUMPRODUCT('FD inverse'!$A$43:$BH$43,'FD mesh'!$B$84:$BI$84,$E646:$BL646)+'FD inverse'!$A$43*$C647/Setup!$B$17+INDEX('FD inverse'!$A$43:$BH$43,1,'FD mesh'!$B$15+1)*Setup!$B$22</f>
        <v>0</v>
      </c>
      <c r="AT647" s="0" t="n">
        <f aca="false">SUMPRODUCT('FD inverse'!$A$44:$BH$44,'FD mesh'!$B$84:$BI$84,$E646:$BL646)+'FD inverse'!$A$44*$C647/Setup!$B$17+INDEX('FD inverse'!$A$44:$BH$44,1,'FD mesh'!$B$15+1)*Setup!$B$22</f>
        <v>0</v>
      </c>
      <c r="AU647" s="0" t="n">
        <f aca="false">SUMPRODUCT('FD inverse'!$A$45:$BH$45,'FD mesh'!$B$84:$BI$84,$E646:$BL646)+'FD inverse'!$A$45*$C647/Setup!$B$17+INDEX('FD inverse'!$A$45:$BH$45,1,'FD mesh'!$B$15+1)*Setup!$B$22</f>
        <v>0</v>
      </c>
      <c r="AV647" s="0" t="n">
        <f aca="false">SUMPRODUCT('FD inverse'!$A$46:$BH$46,'FD mesh'!$B$84:$BI$84,$E646:$BL646)+'FD inverse'!$A$46*$C647/Setup!$B$17+INDEX('FD inverse'!$A$46:$BH$46,1,'FD mesh'!$B$15+1)*Setup!$B$22</f>
        <v>0</v>
      </c>
      <c r="AW647" s="0" t="n">
        <f aca="false">SUMPRODUCT('FD inverse'!$A$47:$BH$47,'FD mesh'!$B$84:$BI$84,$E646:$BL646)+'FD inverse'!$A$47*$C647/Setup!$B$17+INDEX('FD inverse'!$A$47:$BH$47,1,'FD mesh'!$B$15+1)*Setup!$B$22</f>
        <v>0</v>
      </c>
      <c r="AX647" s="0" t="n">
        <f aca="false">SUMPRODUCT('FD inverse'!$A$48:$BH$48,'FD mesh'!$B$84:$BI$84,$E646:$BL646)+'FD inverse'!$A$48*$C647/Setup!$B$17+INDEX('FD inverse'!$A$48:$BH$48,1,'FD mesh'!$B$15+1)*Setup!$B$22</f>
        <v>0</v>
      </c>
      <c r="AY647" s="0" t="n">
        <f aca="false">SUMPRODUCT('FD inverse'!$A$49:$BH$49,'FD mesh'!$B$84:$BI$84,$E646:$BL646)+'FD inverse'!$A$49*$C647/Setup!$B$17+INDEX('FD inverse'!$A$49:$BH$49,1,'FD mesh'!$B$15+1)*Setup!$B$22</f>
        <v>0</v>
      </c>
      <c r="AZ647" s="0" t="n">
        <f aca="false">SUMPRODUCT('FD inverse'!$A$50:$BH$50,'FD mesh'!$B$84:$BI$84,$E646:$BL646)+'FD inverse'!$A$50*$C647/Setup!$B$17+INDEX('FD inverse'!$A$50:$BH$50,1,'FD mesh'!$B$15+1)*Setup!$B$22</f>
        <v>0</v>
      </c>
      <c r="BA647" s="0" t="n">
        <f aca="false">SUMPRODUCT('FD inverse'!$A$51:$BH$51,'FD mesh'!$B$84:$BI$84,$E646:$BL646)+'FD inverse'!$A$51*$C647/Setup!$B$17+INDEX('FD inverse'!$A$51:$BH$51,1,'FD mesh'!$B$15+1)*Setup!$B$22</f>
        <v>0</v>
      </c>
      <c r="BB647" s="0" t="n">
        <f aca="false">SUMPRODUCT('FD inverse'!$A$52:$BH$52,'FD mesh'!$B$84:$BI$84,$E646:$BL646)+'FD inverse'!$A$52*$C647/Setup!$B$17+INDEX('FD inverse'!$A$52:$BH$52,1,'FD mesh'!$B$15+1)*Setup!$B$22</f>
        <v>0</v>
      </c>
      <c r="BC647" s="0" t="n">
        <f aca="false">SUMPRODUCT('FD inverse'!$A$53:$BH$53,'FD mesh'!$B$84:$BI$84,$E646:$BL646)+'FD inverse'!$A$53*$C647/Setup!$B$17+INDEX('FD inverse'!$A$53:$BH$53,1,'FD mesh'!$B$15+1)*Setup!$B$22</f>
        <v>0</v>
      </c>
      <c r="BD647" s="0" t="n">
        <f aca="false">SUMPRODUCT('FD inverse'!$A$54:$BH$54,'FD mesh'!$B$84:$BI$84,$E646:$BL646)+'FD inverse'!$A$54*$C647/Setup!$B$17+INDEX('FD inverse'!$A$54:$BH$54,1,'FD mesh'!$B$15+1)*Setup!$B$22</f>
        <v>0</v>
      </c>
      <c r="BE647" s="0" t="n">
        <f aca="false">SUMPRODUCT('FD inverse'!$A$55:$BH$55,'FD mesh'!$B$84:$BI$84,$E646:$BL646)+'FD inverse'!$A$55*$C647/Setup!$B$17+INDEX('FD inverse'!$A$55:$BH$55,1,'FD mesh'!$B$15+1)*Setup!$B$22</f>
        <v>0</v>
      </c>
      <c r="BF647" s="0" t="n">
        <f aca="false">SUMPRODUCT('FD inverse'!$A$56:$BH$56,'FD mesh'!$B$84:$BI$84,$E646:$BL646)+'FD inverse'!$A$56*$C647/Setup!$B$17+INDEX('FD inverse'!$A$56:$BH$56,1,'FD mesh'!$B$15+1)*Setup!$B$22</f>
        <v>0</v>
      </c>
      <c r="BG647" s="0" t="n">
        <f aca="false">SUMPRODUCT('FD inverse'!$A$57:$BH$57,'FD mesh'!$B$84:$BI$84,$E646:$BL646)+'FD inverse'!$A$57*$C647/Setup!$B$17+INDEX('FD inverse'!$A$57:$BH$57,1,'FD mesh'!$B$15+1)*Setup!$B$22</f>
        <v>0</v>
      </c>
      <c r="BH647" s="0" t="n">
        <f aca="false">SUMPRODUCT('FD inverse'!$A$58:$BH$58,'FD mesh'!$B$84:$BI$84,$E646:$BL646)+'FD inverse'!$A$58*$C647/Setup!$B$17+INDEX('FD inverse'!$A$58:$BH$58,1,'FD mesh'!$B$15+1)*Setup!$B$22</f>
        <v>0</v>
      </c>
      <c r="BI647" s="0" t="n">
        <f aca="false">SUMPRODUCT('FD inverse'!$A$59:$BH$59,'FD mesh'!$B$84:$BI$84,$E646:$BL646)+'FD inverse'!$A$59*$C647/Setup!$B$17+INDEX('FD inverse'!$A$59:$BH$59,1,'FD mesh'!$B$15+1)*Setup!$B$22</f>
        <v>0</v>
      </c>
      <c r="BJ647" s="0" t="n">
        <f aca="false">SUMPRODUCT('FD inverse'!$A$60:$BH$60,'FD mesh'!$B$84:$BI$84,$E646:$BL646)+'FD inverse'!$A$60*$C647/Setup!$B$17+INDEX('FD inverse'!$A$60:$BH$60,1,'FD mesh'!$B$15+1)*Setup!$B$22</f>
        <v>0</v>
      </c>
      <c r="BK647" s="0" t="n">
        <f aca="false">SUMPRODUCT('FD inverse'!$A$61:$BH$61,'FD mesh'!$B$84:$BI$84,$E646:$BL646)+'FD inverse'!$A$61*$C647/Setup!$B$17+INDEX('FD inverse'!$A$61:$BH$61,1,'FD mesh'!$B$15+1)*Setup!$B$22</f>
        <v>0</v>
      </c>
      <c r="BL647" s="0" t="n">
        <f aca="false">SUMPRODUCT('FD inverse'!$A$62:$BH$62,'FD mesh'!$B$84:$BI$84,$E646:$BL646)+'FD inverse'!$A$62*$C647/Setup!$B$17+INDEX('FD inverse'!$A$62:$BH$62,1,'FD mesh'!$B$15+1)*Setup!$B$22</f>
        <v>0</v>
      </c>
    </row>
    <row r="648" customFormat="false" ht="15" hidden="false" customHeight="false" outlineLevel="0" collapsed="false">
      <c r="A648" s="0" t="n">
        <v>643</v>
      </c>
      <c r="B648" s="0" t="n">
        <f aca="false">A648*Setup!$B$11/3600</f>
        <v>53.5833333333333</v>
      </c>
      <c r="C648" s="0" t="n">
        <f aca="false">Setup!$B$7+Setup!$B$8*COS(2*PI()*(B648-Setup!$B$9)/24)</f>
        <v>20.3387540835222</v>
      </c>
      <c r="D648" s="0" t="n">
        <f aca="false">(C648-E648)/Setup!$B$17</f>
        <v>-6.78685799515069</v>
      </c>
      <c r="E648" s="0" t="n">
        <f aca="false">SUMPRODUCT('FD inverse'!$A$3:$BH$3,'FD mesh'!$B$84:$BI$84,$E647:$BL647)+'FD inverse'!$A$3*$C648/Setup!$B$17+INDEX('FD inverse'!$A$3:$BH$3,1,'FD mesh'!$B$15+1)*Setup!$B$22</f>
        <v>21.2210456228918</v>
      </c>
      <c r="F648" s="0" t="n">
        <f aca="false">SUMPRODUCT('FD inverse'!$A$4:$BH$4,'FD mesh'!$B$84:$BI$84,$E647:$BL647)+'FD inverse'!$A$4*$C648/Setup!$B$17+INDEX('FD inverse'!$A$4:$BH$4,1,'FD mesh'!$B$15+1)*Setup!$B$22</f>
        <v>21.4258221925236</v>
      </c>
      <c r="G648" s="0" t="n">
        <f aca="false">SUMPRODUCT('FD inverse'!$A$5:$BH$5,'FD mesh'!$B$84:$BI$84,$E647:$BL647)+'FD inverse'!$A$5*$C648/Setup!$B$17+INDEX('FD inverse'!$A$5:$BH$5,1,'FD mesh'!$B$15+1)*Setup!$B$22</f>
        <v>21.6341497445272</v>
      </c>
      <c r="H648" s="0" t="n">
        <f aca="false">SUMPRODUCT('FD inverse'!$A$6:$BH$6,'FD mesh'!$B$84:$BI$84,$E647:$BL647)+'FD inverse'!$A$6*$C648/Setup!$B$17+INDEX('FD inverse'!$A$6:$BH$6,1,'FD mesh'!$B$15+1)*Setup!$B$22</f>
        <v>22.3370120645766</v>
      </c>
      <c r="I648" s="0" t="n">
        <f aca="false">SUMPRODUCT('FD inverse'!$A$7:$BH$7,'FD mesh'!$B$84:$BI$84,$E647:$BL647)+'FD inverse'!$A$7*$C648/Setup!$B$17+INDEX('FD inverse'!$A$7:$BH$7,1,'FD mesh'!$B$15+1)*Setup!$B$22</f>
        <v>22.3963683059731</v>
      </c>
      <c r="J648" s="0" t="n">
        <f aca="false">SUMPRODUCT('FD inverse'!$A$8:$BH$8,'FD mesh'!$B$84:$BI$84,$E647:$BL647)+'FD inverse'!$A$8*$C648/Setup!$B$17+INDEX('FD inverse'!$A$8:$BH$8,1,'FD mesh'!$B$15+1)*Setup!$B$22</f>
        <v>22.4493893564541</v>
      </c>
      <c r="K648" s="0" t="n">
        <f aca="false">SUMPRODUCT('FD inverse'!$A$9:$BH$9,'FD mesh'!$B$84:$BI$84,$E647:$BL647)+'FD inverse'!$A$9*$C648/Setup!$B$17+INDEX('FD inverse'!$A$9:$BH$9,1,'FD mesh'!$B$15+1)*Setup!$B$22</f>
        <v>22.495538358393</v>
      </c>
      <c r="L648" s="0" t="n">
        <f aca="false">SUMPRODUCT('FD inverse'!$A$10:$BH$10,'FD mesh'!$B$84:$BI$84,$E647:$BL647)+'FD inverse'!$A$10*$C648/Setup!$B$17+INDEX('FD inverse'!$A$10:$BH$10,1,'FD mesh'!$B$15+1)*Setup!$B$22</f>
        <v>22.5343756613123</v>
      </c>
      <c r="M648" s="0" t="n">
        <f aca="false">SUMPRODUCT('FD inverse'!$A$11:$BH$11,'FD mesh'!$B$84:$BI$84,$E647:$BL647)+'FD inverse'!$A$11*$C648/Setup!$B$17+INDEX('FD inverse'!$A$11:$BH$11,1,'FD mesh'!$B$15+1)*Setup!$B$22</f>
        <v>22.5655469736282</v>
      </c>
      <c r="N648" s="0" t="n">
        <f aca="false">SUMPRODUCT('FD inverse'!$A$12:$BH$12,'FD mesh'!$B$84:$BI$84,$E647:$BL647)+'FD inverse'!$A$12*$C648/Setup!$B$17+INDEX('FD inverse'!$A$12:$BH$12,1,'FD mesh'!$B$15+1)*Setup!$B$22</f>
        <v>22.5887729379036</v>
      </c>
      <c r="O648" s="0" t="n">
        <f aca="false">SUMPRODUCT('FD inverse'!$A$13:$BH$13,'FD mesh'!$B$84:$BI$84,$E647:$BL647)+'FD inverse'!$A$13*$C648/Setup!$B$17+INDEX('FD inverse'!$A$13:$BH$13,1,'FD mesh'!$B$15+1)*Setup!$B$22</f>
        <v>22.6038401887761</v>
      </c>
      <c r="P648" s="0" t="n">
        <f aca="false">SUMPRODUCT('FD inverse'!$A$14:$BH$14,'FD mesh'!$B$84:$BI$84,$E647:$BL647)+'FD inverse'!$A$14*$C648/Setup!$B$17+INDEX('FD inverse'!$A$14:$BH$14,1,'FD mesh'!$B$15+1)*Setup!$B$22</f>
        <v>22.6105939401707</v>
      </c>
      <c r="Q648" s="0" t="n">
        <f aca="false">SUMPRODUCT('FD inverse'!$A$15:$BH$15,'FD mesh'!$B$84:$BI$84,$E647:$BL647)+'FD inverse'!$A$15*$C648/Setup!$B$17+INDEX('FD inverse'!$A$15:$BH$15,1,'FD mesh'!$B$15+1)*Setup!$B$22</f>
        <v>22.6089321373334</v>
      </c>
      <c r="R648" s="0" t="n">
        <f aca="false">SUMPRODUCT('FD inverse'!$A$16:$BH$16,'FD mesh'!$B$84:$BI$84,$E647:$BL647)+'FD inverse'!$A$16*$C648/Setup!$B$17+INDEX('FD inverse'!$A$16:$BH$16,1,'FD mesh'!$B$15+1)*Setup!$B$22</f>
        <v>22.5988011993838</v>
      </c>
      <c r="S648" s="0" t="n">
        <f aca="false">SUMPRODUCT('FD inverse'!$A$17:$BH$17,'FD mesh'!$B$84:$BI$84,$E647:$BL647)+'FD inverse'!$A$17*$C648/Setup!$B$17+INDEX('FD inverse'!$A$17:$BH$17,1,'FD mesh'!$B$15+1)*Setup!$B$22</f>
        <v>22.1327611736973</v>
      </c>
      <c r="T648" s="0" t="n">
        <f aca="false">SUMPRODUCT('FD inverse'!$A$18:$BH$18,'FD mesh'!$B$84:$BI$84,$E647:$BL647)+'FD inverse'!$A$18*$C648/Setup!$B$17+INDEX('FD inverse'!$A$18:$BH$18,1,'FD mesh'!$B$15+1)*Setup!$B$22</f>
        <v>21.6627340597238</v>
      </c>
      <c r="U648" s="0" t="n">
        <f aca="false">SUMPRODUCT('FD inverse'!$A$19:$BH$19,'FD mesh'!$B$84:$BI$84,$E647:$BL647)+'FD inverse'!$A$19*$C648/Setup!$B$17+INDEX('FD inverse'!$A$19:$BH$19,1,'FD mesh'!$B$15+1)*Setup!$B$22</f>
        <v>21.1889705964278</v>
      </c>
      <c r="V648" s="0" t="n">
        <f aca="false">SUMPRODUCT('FD inverse'!$A$20:$BH$20,'FD mesh'!$B$84:$BI$84,$E647:$BL647)+'FD inverse'!$A$20*$C648/Setup!$B$17+INDEX('FD inverse'!$A$20:$BH$20,1,'FD mesh'!$B$15+1)*Setup!$B$22</f>
        <v>20.7117294321211</v>
      </c>
      <c r="W648" s="0" t="n">
        <f aca="false">SUMPRODUCT('FD inverse'!$A$21:$BH$21,'FD mesh'!$B$84:$BI$84,$E647:$BL647)+'FD inverse'!$A$21*$C648/Setup!$B$17+INDEX('FD inverse'!$A$21:$BH$21,1,'FD mesh'!$B$15+1)*Setup!$B$22</f>
        <v>20.2312757786104</v>
      </c>
      <c r="X648" s="0" t="n">
        <f aca="false">SUMPRODUCT('FD inverse'!$A$22:$BH$22,'FD mesh'!$B$84:$BI$84,$E647:$BL647)+'FD inverse'!$A$22*$C648/Setup!$B$17+INDEX('FD inverse'!$A$22:$BH$22,1,'FD mesh'!$B$15+1)*Setup!$B$22</f>
        <v>19.7478802301387</v>
      </c>
      <c r="Y648" s="0" t="n">
        <f aca="false">SUMPRODUCT('FD inverse'!$A$23:$BH$23,'FD mesh'!$B$84:$BI$84,$E647:$BL647)+'FD inverse'!$A$23*$C648/Setup!$B$17+INDEX('FD inverse'!$A$23:$BH$23,1,'FD mesh'!$B$15+1)*Setup!$B$22</f>
        <v>19.2618177345272</v>
      </c>
      <c r="Z648" s="0" t="n">
        <f aca="false">SUMPRODUCT('FD inverse'!$A$24:$BH$24,'FD mesh'!$B$84:$BI$84,$E647:$BL647)+'FD inverse'!$A$24*$C648/Setup!$B$17+INDEX('FD inverse'!$A$24:$BH$24,1,'FD mesh'!$B$15+1)*Setup!$B$22</f>
        <v>18.7733667036934</v>
      </c>
      <c r="AA648" s="0" t="n">
        <f aca="false">SUMPRODUCT('FD inverse'!$A$25:$BH$25,'FD mesh'!$B$84:$BI$84,$E647:$BL647)+'FD inverse'!$A$25*$C648/Setup!$B$17+INDEX('FD inverse'!$A$25:$BH$25,1,'FD mesh'!$B$15+1)*Setup!$B$22</f>
        <v>18.2828082505374</v>
      </c>
      <c r="AB648" s="0" t="n">
        <f aca="false">SUMPRODUCT('FD inverse'!$A$26:$BH$26,'FD mesh'!$B$84:$BI$84,$E647:$BL647)+'FD inverse'!$A$26*$C648/Setup!$B$17+INDEX('FD inverse'!$A$26:$BH$26,1,'FD mesh'!$B$15+1)*Setup!$B$22</f>
        <v>17.7904255390386</v>
      </c>
      <c r="AC648" s="0" t="n">
        <f aca="false">SUMPRODUCT('FD inverse'!$A$27:$BH$27,'FD mesh'!$B$84:$BI$84,$E647:$BL647)+'FD inverse'!$A$27*$C648/Setup!$B$17+INDEX('FD inverse'!$A$27:$BH$27,1,'FD mesh'!$B$15+1)*Setup!$B$22</f>
        <v>17.2965032342897</v>
      </c>
      <c r="AD648" s="0" t="n">
        <f aca="false">SUMPRODUCT('FD inverse'!$A$28:$BH$28,'FD mesh'!$B$84:$BI$84,$E647:$BL647)+'FD inverse'!$A$28*$C648/Setup!$B$17+INDEX('FD inverse'!$A$28:$BH$28,1,'FD mesh'!$B$15+1)*Setup!$B$22</f>
        <v>16.8013270391047</v>
      </c>
      <c r="AE648" s="0" t="n">
        <f aca="false">SUMPRODUCT('FD inverse'!$A$29:$BH$29,'FD mesh'!$B$84:$BI$84,$E647:$BL647)+'FD inverse'!$A$29*$C648/Setup!$B$17+INDEX('FD inverse'!$A$29:$BH$29,1,'FD mesh'!$B$15+1)*Setup!$B$22</f>
        <v>16.3051833037727</v>
      </c>
      <c r="AF648" s="0" t="n">
        <f aca="false">SUMPRODUCT('FD inverse'!$A$30:$BH$30,'FD mesh'!$B$84:$BI$84,$E647:$BL647)+'FD inverse'!$A$30*$C648/Setup!$B$17+INDEX('FD inverse'!$A$30:$BH$30,1,'FD mesh'!$B$15+1)*Setup!$B$22</f>
        <v>15.8083586954821</v>
      </c>
      <c r="AG648" s="0" t="n">
        <f aca="false">SUMPRODUCT('FD inverse'!$A$31:$BH$31,'FD mesh'!$B$84:$BI$84,$E647:$BL647)+'FD inverse'!$A$31*$C648/Setup!$B$17+INDEX('FD inverse'!$A$31:$BH$31,1,'FD mesh'!$B$15+1)*Setup!$B$22</f>
        <v>15.3111399139091</v>
      </c>
      <c r="AH648" s="0" t="n">
        <f aca="false">SUMPRODUCT('FD inverse'!$A$32:$BH$32,'FD mesh'!$B$84:$BI$84,$E647:$BL647)+'FD inverse'!$A$32*$C648/Setup!$B$17+INDEX('FD inverse'!$A$32:$BH$32,1,'FD mesh'!$B$15+1)*Setup!$B$22</f>
        <v>15.2900878637691</v>
      </c>
      <c r="AI648" s="0" t="n">
        <f aca="false">SUMPRODUCT('FD inverse'!$A$33:$BH$33,'FD mesh'!$B$84:$BI$84,$E647:$BL647)+'FD inverse'!$A$33*$C648/Setup!$B$17+INDEX('FD inverse'!$A$33:$BH$33,1,'FD mesh'!$B$15+1)*Setup!$B$22</f>
        <v>15.2688706487387</v>
      </c>
      <c r="AJ648" s="0" t="n">
        <f aca="false">SUMPRODUCT('FD inverse'!$A$34:$BH$34,'FD mesh'!$B$84:$BI$84,$E647:$BL647)+'FD inverse'!$A$34*$C648/Setup!$B$17+INDEX('FD inverse'!$A$34:$BH$34,1,'FD mesh'!$B$15+1)*Setup!$B$22</f>
        <v>15.2475070029197</v>
      </c>
      <c r="AK648" s="0" t="n">
        <f aca="false">SUMPRODUCT('FD inverse'!$A$35:$BH$35,'FD mesh'!$B$84:$BI$84,$E647:$BL647)+'FD inverse'!$A$35*$C648/Setup!$B$17+INDEX('FD inverse'!$A$35:$BH$35,1,'FD mesh'!$B$15+1)*Setup!$B$22</f>
        <v>15.2260143200547</v>
      </c>
      <c r="AL648" s="0" t="n">
        <f aca="false">SUMPRODUCT('FD inverse'!$A$36:$BH$36,'FD mesh'!$B$84:$BI$84,$E647:$BL647)+'FD inverse'!$A$36*$C648/Setup!$B$17+INDEX('FD inverse'!$A$36:$BH$36,1,'FD mesh'!$B$15+1)*Setup!$B$22</f>
        <v>15.2044086878559</v>
      </c>
      <c r="AM648" s="0" t="n">
        <f aca="false">SUMPRODUCT('FD inverse'!$A$37:$BH$37,'FD mesh'!$B$84:$BI$84,$E647:$BL647)+'FD inverse'!$A$37*$C648/Setup!$B$17+INDEX('FD inverse'!$A$37:$BH$37,1,'FD mesh'!$B$15+1)*Setup!$B$22</f>
        <v>15.1827049428612</v>
      </c>
      <c r="AN648" s="0" t="n">
        <f aca="false">SUMPRODUCT('FD inverse'!$A$38:$BH$38,'FD mesh'!$B$84:$BI$84,$E647:$BL647)+'FD inverse'!$A$38*$C648/Setup!$B$17+INDEX('FD inverse'!$A$38:$BH$38,1,'FD mesh'!$B$15+1)*Setup!$B$22</f>
        <v>15.160916743457</v>
      </c>
      <c r="AO648" s="0" t="n">
        <f aca="false">SUMPRODUCT('FD inverse'!$A$39:$BH$39,'FD mesh'!$B$84:$BI$84,$E647:$BL647)+'FD inverse'!$A$39*$C648/Setup!$B$17+INDEX('FD inverse'!$A$39:$BH$39,1,'FD mesh'!$B$15+1)*Setup!$B$22</f>
        <v>15.1390566588574</v>
      </c>
      <c r="AP648" s="0" t="n">
        <f aca="false">SUMPRODUCT('FD inverse'!$A$40:$BH$40,'FD mesh'!$B$84:$BI$84,$E647:$BL647)+'FD inverse'!$A$40*$C648/Setup!$B$17+INDEX('FD inverse'!$A$40:$BH$40,1,'FD mesh'!$B$15+1)*Setup!$B$22</f>
        <v>15.1171362719627</v>
      </c>
      <c r="AQ648" s="0" t="n">
        <f aca="false">SUMPRODUCT('FD inverse'!$A$41:$BH$41,'FD mesh'!$B$84:$BI$84,$E647:$BL647)+'FD inverse'!$A$41*$C648/Setup!$B$17+INDEX('FD inverse'!$A$41:$BH$41,1,'FD mesh'!$B$15+1)*Setup!$B$22</f>
        <v>15.0951662941476</v>
      </c>
      <c r="AR648" s="0" t="n">
        <f aca="false">SUMPRODUCT('FD inverse'!$A$42:$BH$42,'FD mesh'!$B$84:$BI$84,$E647:$BL647)+'FD inverse'!$A$42*$C648/Setup!$B$17+INDEX('FD inverse'!$A$42:$BH$42,1,'FD mesh'!$B$15+1)*Setup!$B$22</f>
        <v>15.0731566901459</v>
      </c>
      <c r="AS648" s="0" t="n">
        <f aca="false">SUMPRODUCT('FD inverse'!$A$43:$BH$43,'FD mesh'!$B$84:$BI$84,$E647:$BL647)+'FD inverse'!$A$43*$C648/Setup!$B$17+INDEX('FD inverse'!$A$43:$BH$43,1,'FD mesh'!$B$15+1)*Setup!$B$22</f>
        <v>0</v>
      </c>
      <c r="AT648" s="0" t="n">
        <f aca="false">SUMPRODUCT('FD inverse'!$A$44:$BH$44,'FD mesh'!$B$84:$BI$84,$E647:$BL647)+'FD inverse'!$A$44*$C648/Setup!$B$17+INDEX('FD inverse'!$A$44:$BH$44,1,'FD mesh'!$B$15+1)*Setup!$B$22</f>
        <v>0</v>
      </c>
      <c r="AU648" s="0" t="n">
        <f aca="false">SUMPRODUCT('FD inverse'!$A$45:$BH$45,'FD mesh'!$B$84:$BI$84,$E647:$BL647)+'FD inverse'!$A$45*$C648/Setup!$B$17+INDEX('FD inverse'!$A$45:$BH$45,1,'FD mesh'!$B$15+1)*Setup!$B$22</f>
        <v>0</v>
      </c>
      <c r="AV648" s="0" t="n">
        <f aca="false">SUMPRODUCT('FD inverse'!$A$46:$BH$46,'FD mesh'!$B$84:$BI$84,$E647:$BL647)+'FD inverse'!$A$46*$C648/Setup!$B$17+INDEX('FD inverse'!$A$46:$BH$46,1,'FD mesh'!$B$15+1)*Setup!$B$22</f>
        <v>0</v>
      </c>
      <c r="AW648" s="0" t="n">
        <f aca="false">SUMPRODUCT('FD inverse'!$A$47:$BH$47,'FD mesh'!$B$84:$BI$84,$E647:$BL647)+'FD inverse'!$A$47*$C648/Setup!$B$17+INDEX('FD inverse'!$A$47:$BH$47,1,'FD mesh'!$B$15+1)*Setup!$B$22</f>
        <v>0</v>
      </c>
      <c r="AX648" s="0" t="n">
        <f aca="false">SUMPRODUCT('FD inverse'!$A$48:$BH$48,'FD mesh'!$B$84:$BI$84,$E647:$BL647)+'FD inverse'!$A$48*$C648/Setup!$B$17+INDEX('FD inverse'!$A$48:$BH$48,1,'FD mesh'!$B$15+1)*Setup!$B$22</f>
        <v>0</v>
      </c>
      <c r="AY648" s="0" t="n">
        <f aca="false">SUMPRODUCT('FD inverse'!$A$49:$BH$49,'FD mesh'!$B$84:$BI$84,$E647:$BL647)+'FD inverse'!$A$49*$C648/Setup!$B$17+INDEX('FD inverse'!$A$49:$BH$49,1,'FD mesh'!$B$15+1)*Setup!$B$22</f>
        <v>0</v>
      </c>
      <c r="AZ648" s="0" t="n">
        <f aca="false">SUMPRODUCT('FD inverse'!$A$50:$BH$50,'FD mesh'!$B$84:$BI$84,$E647:$BL647)+'FD inverse'!$A$50*$C648/Setup!$B$17+INDEX('FD inverse'!$A$50:$BH$50,1,'FD mesh'!$B$15+1)*Setup!$B$22</f>
        <v>0</v>
      </c>
      <c r="BA648" s="0" t="n">
        <f aca="false">SUMPRODUCT('FD inverse'!$A$51:$BH$51,'FD mesh'!$B$84:$BI$84,$E647:$BL647)+'FD inverse'!$A$51*$C648/Setup!$B$17+INDEX('FD inverse'!$A$51:$BH$51,1,'FD mesh'!$B$15+1)*Setup!$B$22</f>
        <v>0</v>
      </c>
      <c r="BB648" s="0" t="n">
        <f aca="false">SUMPRODUCT('FD inverse'!$A$52:$BH$52,'FD mesh'!$B$84:$BI$84,$E647:$BL647)+'FD inverse'!$A$52*$C648/Setup!$B$17+INDEX('FD inverse'!$A$52:$BH$52,1,'FD mesh'!$B$15+1)*Setup!$B$22</f>
        <v>0</v>
      </c>
      <c r="BC648" s="0" t="n">
        <f aca="false">SUMPRODUCT('FD inverse'!$A$53:$BH$53,'FD mesh'!$B$84:$BI$84,$E647:$BL647)+'FD inverse'!$A$53*$C648/Setup!$B$17+INDEX('FD inverse'!$A$53:$BH$53,1,'FD mesh'!$B$15+1)*Setup!$B$22</f>
        <v>0</v>
      </c>
      <c r="BD648" s="0" t="n">
        <f aca="false">SUMPRODUCT('FD inverse'!$A$54:$BH$54,'FD mesh'!$B$84:$BI$84,$E647:$BL647)+'FD inverse'!$A$54*$C648/Setup!$B$17+INDEX('FD inverse'!$A$54:$BH$54,1,'FD mesh'!$B$15+1)*Setup!$B$22</f>
        <v>0</v>
      </c>
      <c r="BE648" s="0" t="n">
        <f aca="false">SUMPRODUCT('FD inverse'!$A$55:$BH$55,'FD mesh'!$B$84:$BI$84,$E647:$BL647)+'FD inverse'!$A$55*$C648/Setup!$B$17+INDEX('FD inverse'!$A$55:$BH$55,1,'FD mesh'!$B$15+1)*Setup!$B$22</f>
        <v>0</v>
      </c>
      <c r="BF648" s="0" t="n">
        <f aca="false">SUMPRODUCT('FD inverse'!$A$56:$BH$56,'FD mesh'!$B$84:$BI$84,$E647:$BL647)+'FD inverse'!$A$56*$C648/Setup!$B$17+INDEX('FD inverse'!$A$56:$BH$56,1,'FD mesh'!$B$15+1)*Setup!$B$22</f>
        <v>0</v>
      </c>
      <c r="BG648" s="0" t="n">
        <f aca="false">SUMPRODUCT('FD inverse'!$A$57:$BH$57,'FD mesh'!$B$84:$BI$84,$E647:$BL647)+'FD inverse'!$A$57*$C648/Setup!$B$17+INDEX('FD inverse'!$A$57:$BH$57,1,'FD mesh'!$B$15+1)*Setup!$B$22</f>
        <v>0</v>
      </c>
      <c r="BH648" s="0" t="n">
        <f aca="false">SUMPRODUCT('FD inverse'!$A$58:$BH$58,'FD mesh'!$B$84:$BI$84,$E647:$BL647)+'FD inverse'!$A$58*$C648/Setup!$B$17+INDEX('FD inverse'!$A$58:$BH$58,1,'FD mesh'!$B$15+1)*Setup!$B$22</f>
        <v>0</v>
      </c>
      <c r="BI648" s="0" t="n">
        <f aca="false">SUMPRODUCT('FD inverse'!$A$59:$BH$59,'FD mesh'!$B$84:$BI$84,$E647:$BL647)+'FD inverse'!$A$59*$C648/Setup!$B$17+INDEX('FD inverse'!$A$59:$BH$59,1,'FD mesh'!$B$15+1)*Setup!$B$22</f>
        <v>0</v>
      </c>
      <c r="BJ648" s="0" t="n">
        <f aca="false">SUMPRODUCT('FD inverse'!$A$60:$BH$60,'FD mesh'!$B$84:$BI$84,$E647:$BL647)+'FD inverse'!$A$60*$C648/Setup!$B$17+INDEX('FD inverse'!$A$60:$BH$60,1,'FD mesh'!$B$15+1)*Setup!$B$22</f>
        <v>0</v>
      </c>
      <c r="BK648" s="0" t="n">
        <f aca="false">SUMPRODUCT('FD inverse'!$A$61:$BH$61,'FD mesh'!$B$84:$BI$84,$E647:$BL647)+'FD inverse'!$A$61*$C648/Setup!$B$17+INDEX('FD inverse'!$A$61:$BH$61,1,'FD mesh'!$B$15+1)*Setup!$B$22</f>
        <v>0</v>
      </c>
      <c r="BL648" s="0" t="n">
        <f aca="false">SUMPRODUCT('FD inverse'!$A$62:$BH$62,'FD mesh'!$B$84:$BI$84,$E647:$BL647)+'FD inverse'!$A$62*$C648/Setup!$B$17+INDEX('FD inverse'!$A$62:$BH$62,1,'FD mesh'!$B$15+1)*Setup!$B$22</f>
        <v>0</v>
      </c>
    </row>
    <row r="649" customFormat="false" ht="15" hidden="false" customHeight="false" outlineLevel="0" collapsed="false">
      <c r="A649" s="0" t="n">
        <v>644</v>
      </c>
      <c r="B649" s="0" t="n">
        <f aca="false">A649*Setup!$B$11/3600</f>
        <v>53.6666666666667</v>
      </c>
      <c r="C649" s="0" t="n">
        <f aca="false">Setup!$B$7+Setup!$B$8*COS(2*PI()*(B649-Setup!$B$9)/24)</f>
        <v>20.3747688518534</v>
      </c>
      <c r="D649" s="0" t="n">
        <f aca="false">(C649-E649)/Setup!$B$17</f>
        <v>-6.61729294632281</v>
      </c>
      <c r="E649" s="0" t="n">
        <f aca="false">SUMPRODUCT('FD inverse'!$A$3:$BH$3,'FD mesh'!$B$84:$BI$84,$E648:$BL648)+'FD inverse'!$A$3*$C649/Setup!$B$17+INDEX('FD inverse'!$A$3:$BH$3,1,'FD mesh'!$B$15+1)*Setup!$B$22</f>
        <v>21.2350169348754</v>
      </c>
      <c r="F649" s="0" t="n">
        <f aca="false">SUMPRODUCT('FD inverse'!$A$4:$BH$4,'FD mesh'!$B$84:$BI$84,$E648:$BL648)+'FD inverse'!$A$4*$C649/Setup!$B$17+INDEX('FD inverse'!$A$4:$BH$4,1,'FD mesh'!$B$15+1)*Setup!$B$22</f>
        <v>21.4349921460719</v>
      </c>
      <c r="G649" s="0" t="n">
        <f aca="false">SUMPRODUCT('FD inverse'!$A$5:$BH$5,'FD mesh'!$B$84:$BI$84,$E648:$BL648)+'FD inverse'!$A$5*$C649/Setup!$B$17+INDEX('FD inverse'!$A$5:$BH$5,1,'FD mesh'!$B$15+1)*Setup!$B$22</f>
        <v>21.6389473718293</v>
      </c>
      <c r="H649" s="0" t="n">
        <f aca="false">SUMPRODUCT('FD inverse'!$A$6:$BH$6,'FD mesh'!$B$84:$BI$84,$E648:$BL648)+'FD inverse'!$A$6*$C649/Setup!$B$17+INDEX('FD inverse'!$A$6:$BH$6,1,'FD mesh'!$B$15+1)*Setup!$B$22</f>
        <v>22.3277352002819</v>
      </c>
      <c r="I649" s="0" t="n">
        <f aca="false">SUMPRODUCT('FD inverse'!$A$7:$BH$7,'FD mesh'!$B$84:$BI$84,$E648:$BL648)+'FD inverse'!$A$7*$C649/Setup!$B$17+INDEX('FD inverse'!$A$7:$BH$7,1,'FD mesh'!$B$15+1)*Setup!$B$22</f>
        <v>22.3859533372261</v>
      </c>
      <c r="J649" s="0" t="n">
        <f aca="false">SUMPRODUCT('FD inverse'!$A$8:$BH$8,'FD mesh'!$B$84:$BI$84,$E648:$BL648)+'FD inverse'!$A$8*$C649/Setup!$B$17+INDEX('FD inverse'!$A$8:$BH$8,1,'FD mesh'!$B$15+1)*Setup!$B$22</f>
        <v>22.4380269498359</v>
      </c>
      <c r="K649" s="0" t="n">
        <f aca="false">SUMPRODUCT('FD inverse'!$A$9:$BH$9,'FD mesh'!$B$84:$BI$84,$E648:$BL648)+'FD inverse'!$A$9*$C649/Setup!$B$17+INDEX('FD inverse'!$A$9:$BH$9,1,'FD mesh'!$B$15+1)*Setup!$B$22</f>
        <v>22.4833970777151</v>
      </c>
      <c r="L649" s="0" t="n">
        <f aca="false">SUMPRODUCT('FD inverse'!$A$10:$BH$10,'FD mesh'!$B$84:$BI$84,$E648:$BL648)+'FD inverse'!$A$10*$C649/Setup!$B$17+INDEX('FD inverse'!$A$10:$BH$10,1,'FD mesh'!$B$15+1)*Setup!$B$22</f>
        <v>22.5216042081443</v>
      </c>
      <c r="M649" s="0" t="n">
        <f aca="false">SUMPRODUCT('FD inverse'!$A$11:$BH$11,'FD mesh'!$B$84:$BI$84,$E648:$BL648)+'FD inverse'!$A$11*$C649/Setup!$B$17+INDEX('FD inverse'!$A$11:$BH$11,1,'FD mesh'!$B$15+1)*Setup!$B$22</f>
        <v>22.5522765579433</v>
      </c>
      <c r="N649" s="0" t="n">
        <f aca="false">SUMPRODUCT('FD inverse'!$A$12:$BH$12,'FD mesh'!$B$84:$BI$84,$E648:$BL648)+'FD inverse'!$A$12*$C649/Setup!$B$17+INDEX('FD inverse'!$A$12:$BH$12,1,'FD mesh'!$B$15+1)*Setup!$B$22</f>
        <v>22.575119753946</v>
      </c>
      <c r="O649" s="0" t="n">
        <f aca="false">SUMPRODUCT('FD inverse'!$A$13:$BH$13,'FD mesh'!$B$84:$BI$84,$E648:$BL648)+'FD inverse'!$A$13*$C649/Setup!$B$17+INDEX('FD inverse'!$A$13:$BH$13,1,'FD mesh'!$B$15+1)*Setup!$B$22</f>
        <v>22.5899079741625</v>
      </c>
      <c r="P649" s="0" t="n">
        <f aca="false">SUMPRODUCT('FD inverse'!$A$14:$BH$14,'FD mesh'!$B$84:$BI$84,$E648:$BL648)+'FD inverse'!$A$14*$C649/Setup!$B$17+INDEX('FD inverse'!$A$14:$BH$14,1,'FD mesh'!$B$15+1)*Setup!$B$22</f>
        <v>22.5964765987367</v>
      </c>
      <c r="Q649" s="0" t="n">
        <f aca="false">SUMPRODUCT('FD inverse'!$A$15:$BH$15,'FD mesh'!$B$84:$BI$84,$E648:$BL648)+'FD inverse'!$A$15*$C649/Setup!$B$17+INDEX('FD inverse'!$A$15:$BH$15,1,'FD mesh'!$B$15+1)*Setup!$B$22</f>
        <v>22.5947164083056</v>
      </c>
      <c r="R649" s="0" t="n">
        <f aca="false">SUMPRODUCT('FD inverse'!$A$16:$BH$16,'FD mesh'!$B$84:$BI$84,$E648:$BL648)+'FD inverse'!$A$16*$C649/Setup!$B$17+INDEX('FD inverse'!$A$16:$BH$16,1,'FD mesh'!$B$15+1)*Setup!$B$22</f>
        <v>22.5845693570912</v>
      </c>
      <c r="S649" s="0" t="n">
        <f aca="false">SUMPRODUCT('FD inverse'!$A$17:$BH$17,'FD mesh'!$B$84:$BI$84,$E648:$BL648)+'FD inverse'!$A$17*$C649/Setup!$B$17+INDEX('FD inverse'!$A$17:$BH$17,1,'FD mesh'!$B$15+1)*Setup!$B$22</f>
        <v>22.1193290916342</v>
      </c>
      <c r="T649" s="0" t="n">
        <f aca="false">SUMPRODUCT('FD inverse'!$A$18:$BH$18,'FD mesh'!$B$84:$BI$84,$E648:$BL648)+'FD inverse'!$A$18*$C649/Setup!$B$17+INDEX('FD inverse'!$A$18:$BH$18,1,'FD mesh'!$B$15+1)*Setup!$B$22</f>
        <v>21.650135956313</v>
      </c>
      <c r="U649" s="0" t="n">
        <f aca="false">SUMPRODUCT('FD inverse'!$A$19:$BH$19,'FD mesh'!$B$84:$BI$84,$E648:$BL648)+'FD inverse'!$A$19*$C649/Setup!$B$17+INDEX('FD inverse'!$A$19:$BH$19,1,'FD mesh'!$B$15+1)*Setup!$B$22</f>
        <v>21.1772353791309</v>
      </c>
      <c r="V649" s="0" t="n">
        <f aca="false">SUMPRODUCT('FD inverse'!$A$20:$BH$20,'FD mesh'!$B$84:$BI$84,$E648:$BL648)+'FD inverse'!$A$20*$C649/Setup!$B$17+INDEX('FD inverse'!$A$20:$BH$20,1,'FD mesh'!$B$15+1)*Setup!$B$22</f>
        <v>20.7008812951444</v>
      </c>
      <c r="W649" s="0" t="n">
        <f aca="false">SUMPRODUCT('FD inverse'!$A$21:$BH$21,'FD mesh'!$B$84:$BI$84,$E648:$BL648)+'FD inverse'!$A$21*$C649/Setup!$B$17+INDEX('FD inverse'!$A$21:$BH$21,1,'FD mesh'!$B$15+1)*Setup!$B$22</f>
        <v>20.2213347594189</v>
      </c>
      <c r="X649" s="0" t="n">
        <f aca="false">SUMPRODUCT('FD inverse'!$A$22:$BH$22,'FD mesh'!$B$84:$BI$84,$E648:$BL648)+'FD inverse'!$A$22*$C649/Setup!$B$17+INDEX('FD inverse'!$A$22:$BH$22,1,'FD mesh'!$B$15+1)*Setup!$B$22</f>
        <v>19.73886272376</v>
      </c>
      <c r="Y649" s="0" t="n">
        <f aca="false">SUMPRODUCT('FD inverse'!$A$23:$BH$23,'FD mesh'!$B$84:$BI$84,$E648:$BL648)+'FD inverse'!$A$23*$C649/Setup!$B$17+INDEX('FD inverse'!$A$23:$BH$23,1,'FD mesh'!$B$15+1)*Setup!$B$22</f>
        <v>19.2537369647953</v>
      </c>
      <c r="Z649" s="0" t="n">
        <f aca="false">SUMPRODUCT('FD inverse'!$A$24:$BH$24,'FD mesh'!$B$84:$BI$84,$E648:$BL648)+'FD inverse'!$A$24*$C649/Setup!$B$17+INDEX('FD inverse'!$A$24:$BH$24,1,'FD mesh'!$B$15+1)*Setup!$B$22</f>
        <v>18.7662331507381</v>
      </c>
      <c r="AA649" s="0" t="n">
        <f aca="false">SUMPRODUCT('FD inverse'!$A$25:$BH$25,'FD mesh'!$B$84:$BI$84,$E648:$BL648)+'FD inverse'!$A$25*$C649/Setup!$B$17+INDEX('FD inverse'!$A$25:$BH$25,1,'FD mesh'!$B$15+1)*Setup!$B$22</f>
        <v>18.276630033954</v>
      </c>
      <c r="AB649" s="0" t="n">
        <f aca="false">SUMPRODUCT('FD inverse'!$A$26:$BH$26,'FD mesh'!$B$84:$BI$84,$E648:$BL648)+'FD inverse'!$A$26*$C649/Setup!$B$17+INDEX('FD inverse'!$A$26:$BH$26,1,'FD mesh'!$B$15+1)*Setup!$B$22</f>
        <v>17.7852087562896</v>
      </c>
      <c r="AC649" s="0" t="n">
        <f aca="false">SUMPRODUCT('FD inverse'!$A$27:$BH$27,'FD mesh'!$B$84:$BI$84,$E648:$BL648)+'FD inverse'!$A$27*$C649/Setup!$B$17+INDEX('FD inverse'!$A$27:$BH$27,1,'FD mesh'!$B$15+1)*Setup!$B$22</f>
        <v>17.2922522539877</v>
      </c>
      <c r="AD649" s="0" t="n">
        <f aca="false">SUMPRODUCT('FD inverse'!$A$28:$BH$28,'FD mesh'!$B$84:$BI$84,$E648:$BL648)+'FD inverse'!$A$28*$C649/Setup!$B$17+INDEX('FD inverse'!$A$28:$BH$28,1,'FD mesh'!$B$15+1)*Setup!$B$22</f>
        <v>16.7980447489113</v>
      </c>
      <c r="AE649" s="0" t="n">
        <f aca="false">SUMPRODUCT('FD inverse'!$A$29:$BH$29,'FD mesh'!$B$84:$BI$84,$E648:$BL648)+'FD inverse'!$A$29*$C649/Setup!$B$17+INDEX('FD inverse'!$A$29:$BH$29,1,'FD mesh'!$B$15+1)*Setup!$B$22</f>
        <v>16.3028713127207</v>
      </c>
      <c r="AF649" s="0" t="n">
        <f aca="false">SUMPRODUCT('FD inverse'!$A$30:$BH$30,'FD mesh'!$B$84:$BI$84,$E648:$BL648)+'FD inverse'!$A$30*$C649/Setup!$B$17+INDEX('FD inverse'!$A$30:$BH$30,1,'FD mesh'!$B$15+1)*Setup!$B$22</f>
        <v>15.8070174905921</v>
      </c>
      <c r="AG649" s="0" t="n">
        <f aca="false">SUMPRODUCT('FD inverse'!$A$31:$BH$31,'FD mesh'!$B$84:$BI$84,$E648:$BL648)+'FD inverse'!$A$31*$C649/Setup!$B$17+INDEX('FD inverse'!$A$31:$BH$31,1,'FD mesh'!$B$15+1)*Setup!$B$22</f>
        <v>15.3107689710243</v>
      </c>
      <c r="AH649" s="0" t="n">
        <f aca="false">SUMPRODUCT('FD inverse'!$A$32:$BH$32,'FD mesh'!$B$84:$BI$84,$E648:$BL648)+'FD inverse'!$A$32*$C649/Setup!$B$17+INDEX('FD inverse'!$A$32:$BH$32,1,'FD mesh'!$B$15+1)*Setup!$B$22</f>
        <v>15.2897565206459</v>
      </c>
      <c r="AI649" s="0" t="n">
        <f aca="false">SUMPRODUCT('FD inverse'!$A$33:$BH$33,'FD mesh'!$B$84:$BI$84,$E648:$BL648)+'FD inverse'!$A$33*$C649/Setup!$B$17+INDEX('FD inverse'!$A$33:$BH$33,1,'FD mesh'!$B$15+1)*Setup!$B$22</f>
        <v>15.2685763367467</v>
      </c>
      <c r="AJ649" s="0" t="n">
        <f aca="false">SUMPRODUCT('FD inverse'!$A$34:$BH$34,'FD mesh'!$B$84:$BI$84,$E648:$BL648)+'FD inverse'!$A$34*$C649/Setup!$B$17+INDEX('FD inverse'!$A$34:$BH$34,1,'FD mesh'!$B$15+1)*Setup!$B$22</f>
        <v>15.2472471653382</v>
      </c>
      <c r="AK649" s="0" t="n">
        <f aca="false">SUMPRODUCT('FD inverse'!$A$35:$BH$35,'FD mesh'!$B$84:$BI$84,$E648:$BL648)+'FD inverse'!$A$35*$C649/Setup!$B$17+INDEX('FD inverse'!$A$35:$BH$35,1,'FD mesh'!$B$15+1)*Setup!$B$22</f>
        <v>15.225786458161</v>
      </c>
      <c r="AL649" s="0" t="n">
        <f aca="false">SUMPRODUCT('FD inverse'!$A$36:$BH$36,'FD mesh'!$B$84:$BI$84,$E648:$BL648)+'FD inverse'!$A$36*$C649/Setup!$B$17+INDEX('FD inverse'!$A$36:$BH$36,1,'FD mesh'!$B$15+1)*Setup!$B$22</f>
        <v>15.2042104020449</v>
      </c>
      <c r="AM649" s="0" t="n">
        <f aca="false">SUMPRODUCT('FD inverse'!$A$37:$BH$37,'FD mesh'!$B$84:$BI$84,$E648:$BL648)+'FD inverse'!$A$37*$C649/Setup!$B$17+INDEX('FD inverse'!$A$37:$BH$37,1,'FD mesh'!$B$15+1)*Setup!$B$22</f>
        <v>15.1825339690842</v>
      </c>
      <c r="AN649" s="0" t="n">
        <f aca="false">SUMPRODUCT('FD inverse'!$A$38:$BH$38,'FD mesh'!$B$84:$BI$84,$E648:$BL648)+'FD inverse'!$A$38*$C649/Setup!$B$17+INDEX('FD inverse'!$A$38:$BH$38,1,'FD mesh'!$B$15+1)*Setup!$B$22</f>
        <v>15.1607709852596</v>
      </c>
      <c r="AO649" s="0" t="n">
        <f aca="false">SUMPRODUCT('FD inverse'!$A$39:$BH$39,'FD mesh'!$B$84:$BI$84,$E648:$BL648)+'FD inverse'!$A$39*$C649/Setup!$B$17+INDEX('FD inverse'!$A$39:$BH$39,1,'FD mesh'!$B$15+1)*Setup!$B$22</f>
        <v>15.1389342152782</v>
      </c>
      <c r="AP649" s="0" t="n">
        <f aca="false">SUMPRODUCT('FD inverse'!$A$40:$BH$40,'FD mesh'!$B$84:$BI$84,$E648:$BL648)+'FD inverse'!$A$40*$C649/Setup!$B$17+INDEX('FD inverse'!$A$40:$BH$40,1,'FD mesh'!$B$15+1)*Setup!$B$22</f>
        <v>15.1170354615367</v>
      </c>
      <c r="AQ649" s="0" t="n">
        <f aca="false">SUMPRODUCT('FD inverse'!$A$41:$BH$41,'FD mesh'!$B$84:$BI$84,$E648:$BL648)+'FD inverse'!$A$41*$C649/Setup!$B$17+INDEX('FD inverse'!$A$41:$BH$41,1,'FD mesh'!$B$15+1)*Setup!$B$22</f>
        <v>15.0950856752357</v>
      </c>
      <c r="AR649" s="0" t="n">
        <f aca="false">SUMPRODUCT('FD inverse'!$A$42:$BH$42,'FD mesh'!$B$84:$BI$84,$E648:$BL648)+'FD inverse'!$A$42*$C649/Setup!$B$17+INDEX('FD inverse'!$A$42:$BH$42,1,'FD mesh'!$B$15+1)*Setup!$B$22</f>
        <v>15.0730950777847</v>
      </c>
      <c r="AS649" s="0" t="n">
        <f aca="false">SUMPRODUCT('FD inverse'!$A$43:$BH$43,'FD mesh'!$B$84:$BI$84,$E648:$BL648)+'FD inverse'!$A$43*$C649/Setup!$B$17+INDEX('FD inverse'!$A$43:$BH$43,1,'FD mesh'!$B$15+1)*Setup!$B$22</f>
        <v>0</v>
      </c>
      <c r="AT649" s="0" t="n">
        <f aca="false">SUMPRODUCT('FD inverse'!$A$44:$BH$44,'FD mesh'!$B$84:$BI$84,$E648:$BL648)+'FD inverse'!$A$44*$C649/Setup!$B$17+INDEX('FD inverse'!$A$44:$BH$44,1,'FD mesh'!$B$15+1)*Setup!$B$22</f>
        <v>0</v>
      </c>
      <c r="AU649" s="0" t="n">
        <f aca="false">SUMPRODUCT('FD inverse'!$A$45:$BH$45,'FD mesh'!$B$84:$BI$84,$E648:$BL648)+'FD inverse'!$A$45*$C649/Setup!$B$17+INDEX('FD inverse'!$A$45:$BH$45,1,'FD mesh'!$B$15+1)*Setup!$B$22</f>
        <v>0</v>
      </c>
      <c r="AV649" s="0" t="n">
        <f aca="false">SUMPRODUCT('FD inverse'!$A$46:$BH$46,'FD mesh'!$B$84:$BI$84,$E648:$BL648)+'FD inverse'!$A$46*$C649/Setup!$B$17+INDEX('FD inverse'!$A$46:$BH$46,1,'FD mesh'!$B$15+1)*Setup!$B$22</f>
        <v>0</v>
      </c>
      <c r="AW649" s="0" t="n">
        <f aca="false">SUMPRODUCT('FD inverse'!$A$47:$BH$47,'FD mesh'!$B$84:$BI$84,$E648:$BL648)+'FD inverse'!$A$47*$C649/Setup!$B$17+INDEX('FD inverse'!$A$47:$BH$47,1,'FD mesh'!$B$15+1)*Setup!$B$22</f>
        <v>0</v>
      </c>
      <c r="AX649" s="0" t="n">
        <f aca="false">SUMPRODUCT('FD inverse'!$A$48:$BH$48,'FD mesh'!$B$84:$BI$84,$E648:$BL648)+'FD inverse'!$A$48*$C649/Setup!$B$17+INDEX('FD inverse'!$A$48:$BH$48,1,'FD mesh'!$B$15+1)*Setup!$B$22</f>
        <v>0</v>
      </c>
      <c r="AY649" s="0" t="n">
        <f aca="false">SUMPRODUCT('FD inverse'!$A$49:$BH$49,'FD mesh'!$B$84:$BI$84,$E648:$BL648)+'FD inverse'!$A$49*$C649/Setup!$B$17+INDEX('FD inverse'!$A$49:$BH$49,1,'FD mesh'!$B$15+1)*Setup!$B$22</f>
        <v>0</v>
      </c>
      <c r="AZ649" s="0" t="n">
        <f aca="false">SUMPRODUCT('FD inverse'!$A$50:$BH$50,'FD mesh'!$B$84:$BI$84,$E648:$BL648)+'FD inverse'!$A$50*$C649/Setup!$B$17+INDEX('FD inverse'!$A$50:$BH$50,1,'FD mesh'!$B$15+1)*Setup!$B$22</f>
        <v>0</v>
      </c>
      <c r="BA649" s="0" t="n">
        <f aca="false">SUMPRODUCT('FD inverse'!$A$51:$BH$51,'FD mesh'!$B$84:$BI$84,$E648:$BL648)+'FD inverse'!$A$51*$C649/Setup!$B$17+INDEX('FD inverse'!$A$51:$BH$51,1,'FD mesh'!$B$15+1)*Setup!$B$22</f>
        <v>0</v>
      </c>
      <c r="BB649" s="0" t="n">
        <f aca="false">SUMPRODUCT('FD inverse'!$A$52:$BH$52,'FD mesh'!$B$84:$BI$84,$E648:$BL648)+'FD inverse'!$A$52*$C649/Setup!$B$17+INDEX('FD inverse'!$A$52:$BH$52,1,'FD mesh'!$B$15+1)*Setup!$B$22</f>
        <v>0</v>
      </c>
      <c r="BC649" s="0" t="n">
        <f aca="false">SUMPRODUCT('FD inverse'!$A$53:$BH$53,'FD mesh'!$B$84:$BI$84,$E648:$BL648)+'FD inverse'!$A$53*$C649/Setup!$B$17+INDEX('FD inverse'!$A$53:$BH$53,1,'FD mesh'!$B$15+1)*Setup!$B$22</f>
        <v>0</v>
      </c>
      <c r="BD649" s="0" t="n">
        <f aca="false">SUMPRODUCT('FD inverse'!$A$54:$BH$54,'FD mesh'!$B$84:$BI$84,$E648:$BL648)+'FD inverse'!$A$54*$C649/Setup!$B$17+INDEX('FD inverse'!$A$54:$BH$54,1,'FD mesh'!$B$15+1)*Setup!$B$22</f>
        <v>0</v>
      </c>
      <c r="BE649" s="0" t="n">
        <f aca="false">SUMPRODUCT('FD inverse'!$A$55:$BH$55,'FD mesh'!$B$84:$BI$84,$E648:$BL648)+'FD inverse'!$A$55*$C649/Setup!$B$17+INDEX('FD inverse'!$A$55:$BH$55,1,'FD mesh'!$B$15+1)*Setup!$B$22</f>
        <v>0</v>
      </c>
      <c r="BF649" s="0" t="n">
        <f aca="false">SUMPRODUCT('FD inverse'!$A$56:$BH$56,'FD mesh'!$B$84:$BI$84,$E648:$BL648)+'FD inverse'!$A$56*$C649/Setup!$B$17+INDEX('FD inverse'!$A$56:$BH$56,1,'FD mesh'!$B$15+1)*Setup!$B$22</f>
        <v>0</v>
      </c>
      <c r="BG649" s="0" t="n">
        <f aca="false">SUMPRODUCT('FD inverse'!$A$57:$BH$57,'FD mesh'!$B$84:$BI$84,$E648:$BL648)+'FD inverse'!$A$57*$C649/Setup!$B$17+INDEX('FD inverse'!$A$57:$BH$57,1,'FD mesh'!$B$15+1)*Setup!$B$22</f>
        <v>0</v>
      </c>
      <c r="BH649" s="0" t="n">
        <f aca="false">SUMPRODUCT('FD inverse'!$A$58:$BH$58,'FD mesh'!$B$84:$BI$84,$E648:$BL648)+'FD inverse'!$A$58*$C649/Setup!$B$17+INDEX('FD inverse'!$A$58:$BH$58,1,'FD mesh'!$B$15+1)*Setup!$B$22</f>
        <v>0</v>
      </c>
      <c r="BI649" s="0" t="n">
        <f aca="false">SUMPRODUCT('FD inverse'!$A$59:$BH$59,'FD mesh'!$B$84:$BI$84,$E648:$BL648)+'FD inverse'!$A$59*$C649/Setup!$B$17+INDEX('FD inverse'!$A$59:$BH$59,1,'FD mesh'!$B$15+1)*Setup!$B$22</f>
        <v>0</v>
      </c>
      <c r="BJ649" s="0" t="n">
        <f aca="false">SUMPRODUCT('FD inverse'!$A$60:$BH$60,'FD mesh'!$B$84:$BI$84,$E648:$BL648)+'FD inverse'!$A$60*$C649/Setup!$B$17+INDEX('FD inverse'!$A$60:$BH$60,1,'FD mesh'!$B$15+1)*Setup!$B$22</f>
        <v>0</v>
      </c>
      <c r="BK649" s="0" t="n">
        <f aca="false">SUMPRODUCT('FD inverse'!$A$61:$BH$61,'FD mesh'!$B$84:$BI$84,$E648:$BL648)+'FD inverse'!$A$61*$C649/Setup!$B$17+INDEX('FD inverse'!$A$61:$BH$61,1,'FD mesh'!$B$15+1)*Setup!$B$22</f>
        <v>0</v>
      </c>
      <c r="BL649" s="0" t="n">
        <f aca="false">SUMPRODUCT('FD inverse'!$A$62:$BH$62,'FD mesh'!$B$84:$BI$84,$E648:$BL648)+'FD inverse'!$A$62*$C649/Setup!$B$17+INDEX('FD inverse'!$A$62:$BH$62,1,'FD mesh'!$B$15+1)*Setup!$B$22</f>
        <v>0</v>
      </c>
    </row>
    <row r="650" customFormat="false" ht="15" hidden="false" customHeight="false" outlineLevel="0" collapsed="false">
      <c r="A650" s="0" t="n">
        <v>645</v>
      </c>
      <c r="B650" s="0" t="n">
        <f aca="false">A650*Setup!$B$11/3600</f>
        <v>53.75</v>
      </c>
      <c r="C650" s="0" t="n">
        <f aca="false">Setup!$B$7+Setup!$B$8*COS(2*PI()*(B650-Setup!$B$9)/24)</f>
        <v>20.4125090338692</v>
      </c>
      <c r="D650" s="0" t="n">
        <f aca="false">(C650-E650)/Setup!$B$17</f>
        <v>-6.44309939512862</v>
      </c>
      <c r="E650" s="0" t="n">
        <f aca="false">SUMPRODUCT('FD inverse'!$A$3:$BH$3,'FD mesh'!$B$84:$BI$84,$E649:$BL649)+'FD inverse'!$A$3*$C650/Setup!$B$17+INDEX('FD inverse'!$A$3:$BH$3,1,'FD mesh'!$B$15+1)*Setup!$B$22</f>
        <v>21.250111955236</v>
      </c>
      <c r="F650" s="0" t="n">
        <f aca="false">SUMPRODUCT('FD inverse'!$A$4:$BH$4,'FD mesh'!$B$84:$BI$84,$E649:$BL649)+'FD inverse'!$A$4*$C650/Setup!$B$17+INDEX('FD inverse'!$A$4:$BH$4,1,'FD mesh'!$B$15+1)*Setup!$B$22</f>
        <v>21.4451466948766</v>
      </c>
      <c r="G650" s="0" t="n">
        <f aca="false">SUMPRODUCT('FD inverse'!$A$5:$BH$5,'FD mesh'!$B$84:$BI$84,$E649:$BL649)+'FD inverse'!$A$5*$C650/Setup!$B$17+INDEX('FD inverse'!$A$5:$BH$5,1,'FD mesh'!$B$15+1)*Setup!$B$22</f>
        <v>21.6445887907692</v>
      </c>
      <c r="H650" s="0" t="n">
        <f aca="false">SUMPRODUCT('FD inverse'!$A$6:$BH$6,'FD mesh'!$B$84:$BI$84,$E649:$BL649)+'FD inverse'!$A$6*$C650/Setup!$B$17+INDEX('FD inverse'!$A$6:$BH$6,1,'FD mesh'!$B$15+1)*Setup!$B$22</f>
        <v>22.3188277676123</v>
      </c>
      <c r="I650" s="0" t="n">
        <f aca="false">SUMPRODUCT('FD inverse'!$A$7:$BH$7,'FD mesh'!$B$84:$BI$84,$E649:$BL649)+'FD inverse'!$A$7*$C650/Setup!$B$17+INDEX('FD inverse'!$A$7:$BH$7,1,'FD mesh'!$B$15+1)*Setup!$B$22</f>
        <v>22.3758673724451</v>
      </c>
      <c r="J650" s="0" t="n">
        <f aca="false">SUMPRODUCT('FD inverse'!$A$8:$BH$8,'FD mesh'!$B$84:$BI$84,$E649:$BL649)+'FD inverse'!$A$8*$C650/Setup!$B$17+INDEX('FD inverse'!$A$8:$BH$8,1,'FD mesh'!$B$15+1)*Setup!$B$22</f>
        <v>22.4269565555783</v>
      </c>
      <c r="K650" s="0" t="n">
        <f aca="false">SUMPRODUCT('FD inverse'!$A$9:$BH$9,'FD mesh'!$B$84:$BI$84,$E649:$BL649)+'FD inverse'!$A$9*$C650/Setup!$B$17+INDEX('FD inverse'!$A$9:$BH$9,1,'FD mesh'!$B$15+1)*Setup!$B$22</f>
        <v>22.4715145326598</v>
      </c>
      <c r="L650" s="0" t="n">
        <f aca="false">SUMPRODUCT('FD inverse'!$A$10:$BH$10,'FD mesh'!$B$84:$BI$84,$E649:$BL649)+'FD inverse'!$A$10*$C650/Setup!$B$17+INDEX('FD inverse'!$A$10:$BH$10,1,'FD mesh'!$B$15+1)*Setup!$B$22</f>
        <v>22.5090621586761</v>
      </c>
      <c r="M650" s="0" t="n">
        <f aca="false">SUMPRODUCT('FD inverse'!$A$11:$BH$11,'FD mesh'!$B$84:$BI$84,$E649:$BL649)+'FD inverse'!$A$11*$C650/Setup!$B$17+INDEX('FD inverse'!$A$11:$BH$11,1,'FD mesh'!$B$15+1)*Setup!$B$22</f>
        <v>22.5392103454782</v>
      </c>
      <c r="N650" s="0" t="n">
        <f aca="false">SUMPRODUCT('FD inverse'!$A$12:$BH$12,'FD mesh'!$B$84:$BI$84,$E649:$BL649)+'FD inverse'!$A$12*$C650/Setup!$B$17+INDEX('FD inverse'!$A$12:$BH$12,1,'FD mesh'!$B$15+1)*Setup!$B$22</f>
        <v>22.56164985236</v>
      </c>
      <c r="O650" s="0" t="n">
        <f aca="false">SUMPRODUCT('FD inverse'!$A$13:$BH$13,'FD mesh'!$B$84:$BI$84,$E649:$BL649)+'FD inverse'!$A$13*$C650/Setup!$B$17+INDEX('FD inverse'!$A$13:$BH$13,1,'FD mesh'!$B$15+1)*Setup!$B$22</f>
        <v>22.5761425146481</v>
      </c>
      <c r="P650" s="0" t="n">
        <f aca="false">SUMPRODUCT('FD inverse'!$A$14:$BH$14,'FD mesh'!$B$84:$BI$84,$E649:$BL649)+'FD inverse'!$A$14*$C650/Setup!$B$17+INDEX('FD inverse'!$A$14:$BH$14,1,'FD mesh'!$B$15+1)*Setup!$B$22</f>
        <v>22.5825139618836</v>
      </c>
      <c r="Q650" s="0" t="n">
        <f aca="false">SUMPRODUCT('FD inverse'!$A$15:$BH$15,'FD mesh'!$B$84:$BI$84,$E649:$BL649)+'FD inverse'!$A$15*$C650/Setup!$B$17+INDEX('FD inverse'!$A$15:$BH$15,1,'FD mesh'!$B$15+1)*Setup!$B$22</f>
        <v>22.580647865253</v>
      </c>
      <c r="R650" s="0" t="n">
        <f aca="false">SUMPRODUCT('FD inverse'!$A$16:$BH$16,'FD mesh'!$B$84:$BI$84,$E649:$BL649)+'FD inverse'!$A$16*$C650/Setup!$B$17+INDEX('FD inverse'!$A$16:$BH$16,1,'FD mesh'!$B$15+1)*Setup!$B$22</f>
        <v>22.5704817432226</v>
      </c>
      <c r="S650" s="0" t="n">
        <f aca="false">SUMPRODUCT('FD inverse'!$A$17:$BH$17,'FD mesh'!$B$84:$BI$84,$E649:$BL649)+'FD inverse'!$A$17*$C650/Setup!$B$17+INDEX('FD inverse'!$A$17:$BH$17,1,'FD mesh'!$B$15+1)*Setup!$B$22</f>
        <v>22.1060205890712</v>
      </c>
      <c r="T650" s="0" t="n">
        <f aca="false">SUMPRODUCT('FD inverse'!$A$18:$BH$18,'FD mesh'!$B$84:$BI$84,$E649:$BL649)+'FD inverse'!$A$18*$C650/Setup!$B$17+INDEX('FD inverse'!$A$18:$BH$18,1,'FD mesh'!$B$15+1)*Setup!$B$22</f>
        <v>21.637642932737</v>
      </c>
      <c r="U650" s="0" t="n">
        <f aca="false">SUMPRODUCT('FD inverse'!$A$19:$BH$19,'FD mesh'!$B$84:$BI$84,$E649:$BL649)+'FD inverse'!$A$19*$C650/Setup!$B$17+INDEX('FD inverse'!$A$19:$BH$19,1,'FD mesh'!$B$15+1)*Setup!$B$22</f>
        <v>21.165588758036</v>
      </c>
      <c r="V650" s="0" t="n">
        <f aca="false">SUMPRODUCT('FD inverse'!$A$20:$BH$20,'FD mesh'!$B$84:$BI$84,$E649:$BL649)+'FD inverse'!$A$20*$C650/Setup!$B$17+INDEX('FD inverse'!$A$20:$BH$20,1,'FD mesh'!$B$15+1)*Setup!$B$22</f>
        <v>20.6901071491272</v>
      </c>
      <c r="W650" s="0" t="n">
        <f aca="false">SUMPRODUCT('FD inverse'!$A$21:$BH$21,'FD mesh'!$B$84:$BI$84,$E649:$BL649)+'FD inverse'!$A$21*$C650/Setup!$B$17+INDEX('FD inverse'!$A$21:$BH$21,1,'FD mesh'!$B$15+1)*Setup!$B$22</f>
        <v>20.2114548629619</v>
      </c>
      <c r="X650" s="0" t="n">
        <f aca="false">SUMPRODUCT('FD inverse'!$A$22:$BH$22,'FD mesh'!$B$84:$BI$84,$E649:$BL649)+'FD inverse'!$A$22*$C650/Setup!$B$17+INDEX('FD inverse'!$A$22:$BH$22,1,'FD mesh'!$B$15+1)*Setup!$B$22</f>
        <v>19.7298950644107</v>
      </c>
      <c r="Y650" s="0" t="n">
        <f aca="false">SUMPRODUCT('FD inverse'!$A$23:$BH$23,'FD mesh'!$B$84:$BI$84,$E649:$BL649)+'FD inverse'!$A$23*$C650/Setup!$B$17+INDEX('FD inverse'!$A$23:$BH$23,1,'FD mesh'!$B$15+1)*Setup!$B$22</f>
        <v>19.2456962118224</v>
      </c>
      <c r="Z650" s="0" t="n">
        <f aca="false">SUMPRODUCT('FD inverse'!$A$24:$BH$24,'FD mesh'!$B$84:$BI$84,$E649:$BL649)+'FD inverse'!$A$24*$C650/Setup!$B$17+INDEX('FD inverse'!$A$24:$BH$24,1,'FD mesh'!$B$15+1)*Setup!$B$22</f>
        <v>18.7591310805022</v>
      </c>
      <c r="AA650" s="0" t="n">
        <f aca="false">SUMPRODUCT('FD inverse'!$A$25:$BH$25,'FD mesh'!$B$84:$BI$84,$E649:$BL649)+'FD inverse'!$A$25*$C650/Setup!$B$17+INDEX('FD inverse'!$A$25:$BH$25,1,'FD mesh'!$B$15+1)*Setup!$B$22</f>
        <v>18.2704759113696</v>
      </c>
      <c r="AB650" s="0" t="n">
        <f aca="false">SUMPRODUCT('FD inverse'!$A$26:$BH$26,'FD mesh'!$B$84:$BI$84,$E649:$BL649)+'FD inverse'!$A$26*$C650/Setup!$B$17+INDEX('FD inverse'!$A$26:$BH$26,1,'FD mesh'!$B$15+1)*Setup!$B$22</f>
        <v>17.7800096718765</v>
      </c>
      <c r="AC650" s="0" t="n">
        <f aca="false">SUMPRODUCT('FD inverse'!$A$27:$BH$27,'FD mesh'!$B$84:$BI$84,$E649:$BL649)+'FD inverse'!$A$27*$C650/Setup!$B$17+INDEX('FD inverse'!$A$27:$BH$27,1,'FD mesh'!$B$15+1)*Setup!$B$22</f>
        <v>17.2880134161133</v>
      </c>
      <c r="AD650" s="0" t="n">
        <f aca="false">SUMPRODUCT('FD inverse'!$A$28:$BH$28,'FD mesh'!$B$84:$BI$84,$E649:$BL649)+'FD inverse'!$A$28*$C650/Setup!$B$17+INDEX('FD inverse'!$A$28:$BH$28,1,'FD mesh'!$B$15+1)*Setup!$B$22</f>
        <v>16.7947697309185</v>
      </c>
      <c r="AE650" s="0" t="n">
        <f aca="false">SUMPRODUCT('FD inverse'!$A$29:$BH$29,'FD mesh'!$B$84:$BI$84,$E649:$BL649)+'FD inverse'!$A$29*$C650/Setup!$B$17+INDEX('FD inverse'!$A$29:$BH$29,1,'FD mesh'!$B$15+1)*Setup!$B$22</f>
        <v>16.3005622547143</v>
      </c>
      <c r="AF650" s="0" t="n">
        <f aca="false">SUMPRODUCT('FD inverse'!$A$30:$BH$30,'FD mesh'!$B$84:$BI$84,$E649:$BL649)+'FD inverse'!$A$30*$C650/Setup!$B$17+INDEX('FD inverse'!$A$30:$BH$30,1,'FD mesh'!$B$15+1)*Setup!$B$22</f>
        <v>15.8056752557254</v>
      </c>
      <c r="AG650" s="0" t="n">
        <f aca="false">SUMPRODUCT('FD inverse'!$A$31:$BH$31,'FD mesh'!$B$84:$BI$84,$E649:$BL649)+'FD inverse'!$A$31*$C650/Setup!$B$17+INDEX('FD inverse'!$A$31:$BH$31,1,'FD mesh'!$B$15+1)*Setup!$B$22</f>
        <v>15.3103932561901</v>
      </c>
      <c r="AH650" s="0" t="n">
        <f aca="false">SUMPRODUCT('FD inverse'!$A$32:$BH$32,'FD mesh'!$B$84:$BI$84,$E649:$BL649)+'FD inverse'!$A$32*$C650/Setup!$B$17+INDEX('FD inverse'!$A$32:$BH$32,1,'FD mesh'!$B$15+1)*Setup!$B$22</f>
        <v>15.2894203060024</v>
      </c>
      <c r="AI650" s="0" t="n">
        <f aca="false">SUMPRODUCT('FD inverse'!$A$33:$BH$33,'FD mesh'!$B$84:$BI$84,$E649:$BL649)+'FD inverse'!$A$33*$C650/Setup!$B$17+INDEX('FD inverse'!$A$33:$BH$33,1,'FD mesh'!$B$15+1)*Setup!$B$22</f>
        <v>15.2682771562181</v>
      </c>
      <c r="AJ650" s="0" t="n">
        <f aca="false">SUMPRODUCT('FD inverse'!$A$34:$BH$34,'FD mesh'!$B$84:$BI$84,$E649:$BL649)+'FD inverse'!$A$34*$C650/Setup!$B$17+INDEX('FD inverse'!$A$34:$BH$34,1,'FD mesh'!$B$15+1)*Setup!$B$22</f>
        <v>15.2469825543592</v>
      </c>
      <c r="AK650" s="0" t="n">
        <f aca="false">SUMPRODUCT('FD inverse'!$A$35:$BH$35,'FD mesh'!$B$84:$BI$84,$E649:$BL649)+'FD inverse'!$A$35*$C650/Setup!$B$17+INDEX('FD inverse'!$A$35:$BH$35,1,'FD mesh'!$B$15+1)*Setup!$B$22</f>
        <v>15.2255540003278</v>
      </c>
      <c r="AL650" s="0" t="n">
        <f aca="false">SUMPRODUCT('FD inverse'!$A$36:$BH$36,'FD mesh'!$B$84:$BI$84,$E649:$BL649)+'FD inverse'!$A$36*$C650/Setup!$B$17+INDEX('FD inverse'!$A$36:$BH$36,1,'FD mesh'!$B$15+1)*Setup!$B$22</f>
        <v>15.2040077707871</v>
      </c>
      <c r="AM650" s="0" t="n">
        <f aca="false">SUMPRODUCT('FD inverse'!$A$37:$BH$37,'FD mesh'!$B$84:$BI$84,$E649:$BL649)+'FD inverse'!$A$37*$C650/Setup!$B$17+INDEX('FD inverse'!$A$37:$BH$37,1,'FD mesh'!$B$15+1)*Setup!$B$22</f>
        <v>15.1823589646364</v>
      </c>
      <c r="AN650" s="0" t="n">
        <f aca="false">SUMPRODUCT('FD inverse'!$A$38:$BH$38,'FD mesh'!$B$84:$BI$84,$E649:$BL649)+'FD inverse'!$A$38*$C650/Setup!$B$17+INDEX('FD inverse'!$A$38:$BH$38,1,'FD mesh'!$B$15+1)*Setup!$B$22</f>
        <v>15.1606215672033</v>
      </c>
      <c r="AO650" s="0" t="n">
        <f aca="false">SUMPRODUCT('FD inverse'!$A$39:$BH$39,'FD mesh'!$B$84:$BI$84,$E649:$BL649)+'FD inverse'!$A$39*$C650/Setup!$B$17+INDEX('FD inverse'!$A$39:$BH$39,1,'FD mesh'!$B$15+1)*Setup!$B$22</f>
        <v>15.1388085309086</v>
      </c>
      <c r="AP650" s="0" t="n">
        <f aca="false">SUMPRODUCT('FD inverse'!$A$40:$BH$40,'FD mesh'!$B$84:$BI$84,$E649:$BL649)+'FD inverse'!$A$40*$C650/Setup!$B$17+INDEX('FD inverse'!$A$40:$BH$40,1,'FD mesh'!$B$15+1)*Setup!$B$22</f>
        <v>15.1169318702911</v>
      </c>
      <c r="AQ650" s="0" t="n">
        <f aca="false">SUMPRODUCT('FD inverse'!$A$41:$BH$41,'FD mesh'!$B$84:$BI$84,$E649:$BL649)+'FD inverse'!$A$41*$C650/Setup!$B$17+INDEX('FD inverse'!$A$41:$BH$41,1,'FD mesh'!$B$15+1)*Setup!$B$22</f>
        <v>15.095002769399</v>
      </c>
      <c r="AR650" s="0" t="n">
        <f aca="false">SUMPRODUCT('FD inverse'!$A$42:$BH$42,'FD mesh'!$B$84:$BI$84,$E649:$BL649)+'FD inverse'!$A$42*$C650/Setup!$B$17+INDEX('FD inverse'!$A$42:$BH$42,1,'FD mesh'!$B$15+1)*Setup!$B$22</f>
        <v>15.0730316996628</v>
      </c>
      <c r="AS650" s="0" t="n">
        <f aca="false">SUMPRODUCT('FD inverse'!$A$43:$BH$43,'FD mesh'!$B$84:$BI$84,$E649:$BL649)+'FD inverse'!$A$43*$C650/Setup!$B$17+INDEX('FD inverse'!$A$43:$BH$43,1,'FD mesh'!$B$15+1)*Setup!$B$22</f>
        <v>0</v>
      </c>
      <c r="AT650" s="0" t="n">
        <f aca="false">SUMPRODUCT('FD inverse'!$A$44:$BH$44,'FD mesh'!$B$84:$BI$84,$E649:$BL649)+'FD inverse'!$A$44*$C650/Setup!$B$17+INDEX('FD inverse'!$A$44:$BH$44,1,'FD mesh'!$B$15+1)*Setup!$B$22</f>
        <v>0</v>
      </c>
      <c r="AU650" s="0" t="n">
        <f aca="false">SUMPRODUCT('FD inverse'!$A$45:$BH$45,'FD mesh'!$B$84:$BI$84,$E649:$BL649)+'FD inverse'!$A$45*$C650/Setup!$B$17+INDEX('FD inverse'!$A$45:$BH$45,1,'FD mesh'!$B$15+1)*Setup!$B$22</f>
        <v>0</v>
      </c>
      <c r="AV650" s="0" t="n">
        <f aca="false">SUMPRODUCT('FD inverse'!$A$46:$BH$46,'FD mesh'!$B$84:$BI$84,$E649:$BL649)+'FD inverse'!$A$46*$C650/Setup!$B$17+INDEX('FD inverse'!$A$46:$BH$46,1,'FD mesh'!$B$15+1)*Setup!$B$22</f>
        <v>0</v>
      </c>
      <c r="AW650" s="0" t="n">
        <f aca="false">SUMPRODUCT('FD inverse'!$A$47:$BH$47,'FD mesh'!$B$84:$BI$84,$E649:$BL649)+'FD inverse'!$A$47*$C650/Setup!$B$17+INDEX('FD inverse'!$A$47:$BH$47,1,'FD mesh'!$B$15+1)*Setup!$B$22</f>
        <v>0</v>
      </c>
      <c r="AX650" s="0" t="n">
        <f aca="false">SUMPRODUCT('FD inverse'!$A$48:$BH$48,'FD mesh'!$B$84:$BI$84,$E649:$BL649)+'FD inverse'!$A$48*$C650/Setup!$B$17+INDEX('FD inverse'!$A$48:$BH$48,1,'FD mesh'!$B$15+1)*Setup!$B$22</f>
        <v>0</v>
      </c>
      <c r="AY650" s="0" t="n">
        <f aca="false">SUMPRODUCT('FD inverse'!$A$49:$BH$49,'FD mesh'!$B$84:$BI$84,$E649:$BL649)+'FD inverse'!$A$49*$C650/Setup!$B$17+INDEX('FD inverse'!$A$49:$BH$49,1,'FD mesh'!$B$15+1)*Setup!$B$22</f>
        <v>0</v>
      </c>
      <c r="AZ650" s="0" t="n">
        <f aca="false">SUMPRODUCT('FD inverse'!$A$50:$BH$50,'FD mesh'!$B$84:$BI$84,$E649:$BL649)+'FD inverse'!$A$50*$C650/Setup!$B$17+INDEX('FD inverse'!$A$50:$BH$50,1,'FD mesh'!$B$15+1)*Setup!$B$22</f>
        <v>0</v>
      </c>
      <c r="BA650" s="0" t="n">
        <f aca="false">SUMPRODUCT('FD inverse'!$A$51:$BH$51,'FD mesh'!$B$84:$BI$84,$E649:$BL649)+'FD inverse'!$A$51*$C650/Setup!$B$17+INDEX('FD inverse'!$A$51:$BH$51,1,'FD mesh'!$B$15+1)*Setup!$B$22</f>
        <v>0</v>
      </c>
      <c r="BB650" s="0" t="n">
        <f aca="false">SUMPRODUCT('FD inverse'!$A$52:$BH$52,'FD mesh'!$B$84:$BI$84,$E649:$BL649)+'FD inverse'!$A$52*$C650/Setup!$B$17+INDEX('FD inverse'!$A$52:$BH$52,1,'FD mesh'!$B$15+1)*Setup!$B$22</f>
        <v>0</v>
      </c>
      <c r="BC650" s="0" t="n">
        <f aca="false">SUMPRODUCT('FD inverse'!$A$53:$BH$53,'FD mesh'!$B$84:$BI$84,$E649:$BL649)+'FD inverse'!$A$53*$C650/Setup!$B$17+INDEX('FD inverse'!$A$53:$BH$53,1,'FD mesh'!$B$15+1)*Setup!$B$22</f>
        <v>0</v>
      </c>
      <c r="BD650" s="0" t="n">
        <f aca="false">SUMPRODUCT('FD inverse'!$A$54:$BH$54,'FD mesh'!$B$84:$BI$84,$E649:$BL649)+'FD inverse'!$A$54*$C650/Setup!$B$17+INDEX('FD inverse'!$A$54:$BH$54,1,'FD mesh'!$B$15+1)*Setup!$B$22</f>
        <v>0</v>
      </c>
      <c r="BE650" s="0" t="n">
        <f aca="false">SUMPRODUCT('FD inverse'!$A$55:$BH$55,'FD mesh'!$B$84:$BI$84,$E649:$BL649)+'FD inverse'!$A$55*$C650/Setup!$B$17+INDEX('FD inverse'!$A$55:$BH$55,1,'FD mesh'!$B$15+1)*Setup!$B$22</f>
        <v>0</v>
      </c>
      <c r="BF650" s="0" t="n">
        <f aca="false">SUMPRODUCT('FD inverse'!$A$56:$BH$56,'FD mesh'!$B$84:$BI$84,$E649:$BL649)+'FD inverse'!$A$56*$C650/Setup!$B$17+INDEX('FD inverse'!$A$56:$BH$56,1,'FD mesh'!$B$15+1)*Setup!$B$22</f>
        <v>0</v>
      </c>
      <c r="BG650" s="0" t="n">
        <f aca="false">SUMPRODUCT('FD inverse'!$A$57:$BH$57,'FD mesh'!$B$84:$BI$84,$E649:$BL649)+'FD inverse'!$A$57*$C650/Setup!$B$17+INDEX('FD inverse'!$A$57:$BH$57,1,'FD mesh'!$B$15+1)*Setup!$B$22</f>
        <v>0</v>
      </c>
      <c r="BH650" s="0" t="n">
        <f aca="false">SUMPRODUCT('FD inverse'!$A$58:$BH$58,'FD mesh'!$B$84:$BI$84,$E649:$BL649)+'FD inverse'!$A$58*$C650/Setup!$B$17+INDEX('FD inverse'!$A$58:$BH$58,1,'FD mesh'!$B$15+1)*Setup!$B$22</f>
        <v>0</v>
      </c>
      <c r="BI650" s="0" t="n">
        <f aca="false">SUMPRODUCT('FD inverse'!$A$59:$BH$59,'FD mesh'!$B$84:$BI$84,$E649:$BL649)+'FD inverse'!$A$59*$C650/Setup!$B$17+INDEX('FD inverse'!$A$59:$BH$59,1,'FD mesh'!$B$15+1)*Setup!$B$22</f>
        <v>0</v>
      </c>
      <c r="BJ650" s="0" t="n">
        <f aca="false">SUMPRODUCT('FD inverse'!$A$60:$BH$60,'FD mesh'!$B$84:$BI$84,$E649:$BL649)+'FD inverse'!$A$60*$C650/Setup!$B$17+INDEX('FD inverse'!$A$60:$BH$60,1,'FD mesh'!$B$15+1)*Setup!$B$22</f>
        <v>0</v>
      </c>
      <c r="BK650" s="0" t="n">
        <f aca="false">SUMPRODUCT('FD inverse'!$A$61:$BH$61,'FD mesh'!$B$84:$BI$84,$E649:$BL649)+'FD inverse'!$A$61*$C650/Setup!$B$17+INDEX('FD inverse'!$A$61:$BH$61,1,'FD mesh'!$B$15+1)*Setup!$B$22</f>
        <v>0</v>
      </c>
      <c r="BL650" s="0" t="n">
        <f aca="false">SUMPRODUCT('FD inverse'!$A$62:$BH$62,'FD mesh'!$B$84:$BI$84,$E649:$BL649)+'FD inverse'!$A$62*$C650/Setup!$B$17+INDEX('FD inverse'!$A$62:$BH$62,1,'FD mesh'!$B$15+1)*Setup!$B$22</f>
        <v>0</v>
      </c>
    </row>
    <row r="651" customFormat="false" ht="15" hidden="false" customHeight="false" outlineLevel="0" collapsed="false">
      <c r="A651" s="0" t="n">
        <v>646</v>
      </c>
      <c r="B651" s="0" t="n">
        <f aca="false">A651*Setup!$B$11/3600</f>
        <v>53.8333333333333</v>
      </c>
      <c r="C651" s="0" t="n">
        <f aca="false">Setup!$B$7+Setup!$B$8*COS(2*PI()*(B651-Setup!$B$9)/24)</f>
        <v>20.4519566672871</v>
      </c>
      <c r="D651" s="0" t="n">
        <f aca="false">(C651-E651)/Setup!$B$17</f>
        <v>-6.26436317503957</v>
      </c>
      <c r="E651" s="0" t="n">
        <f aca="false">SUMPRODUCT('FD inverse'!$A$3:$BH$3,'FD mesh'!$B$84:$BI$84,$E650:$BL650)+'FD inverse'!$A$3*$C651/Setup!$B$17+INDEX('FD inverse'!$A$3:$BH$3,1,'FD mesh'!$B$15+1)*Setup!$B$22</f>
        <v>21.2663238800423</v>
      </c>
      <c r="F651" s="0" t="n">
        <f aca="false">SUMPRODUCT('FD inverse'!$A$4:$BH$4,'FD mesh'!$B$84:$BI$84,$E650:$BL650)+'FD inverse'!$A$4*$C651/Setup!$B$17+INDEX('FD inverse'!$A$4:$BH$4,1,'FD mesh'!$B$15+1)*Setup!$B$22</f>
        <v>21.4562814731004</v>
      </c>
      <c r="G651" s="0" t="n">
        <f aca="false">SUMPRODUCT('FD inverse'!$A$5:$BH$5,'FD mesh'!$B$84:$BI$84,$E650:$BL650)+'FD inverse'!$A$5*$C651/Setup!$B$17+INDEX('FD inverse'!$A$5:$BH$5,1,'FD mesh'!$B$15+1)*Setup!$B$22</f>
        <v>21.651071869207</v>
      </c>
      <c r="H651" s="0" t="n">
        <f aca="false">SUMPRODUCT('FD inverse'!$A$6:$BH$6,'FD mesh'!$B$84:$BI$84,$E650:$BL650)+'FD inverse'!$A$6*$C651/Setup!$B$17+INDEX('FD inverse'!$A$6:$BH$6,1,'FD mesh'!$B$15+1)*Setup!$B$22</f>
        <v>22.3102948448194</v>
      </c>
      <c r="I651" s="0" t="n">
        <f aca="false">SUMPRODUCT('FD inverse'!$A$7:$BH$7,'FD mesh'!$B$84:$BI$84,$E650:$BL650)+'FD inverse'!$A$7*$C651/Setup!$B$17+INDEX('FD inverse'!$A$7:$BH$7,1,'FD mesh'!$B$15+1)*Setup!$B$22</f>
        <v>22.3661160748757</v>
      </c>
      <c r="J651" s="0" t="n">
        <f aca="false">SUMPRODUCT('FD inverse'!$A$8:$BH$8,'FD mesh'!$B$84:$BI$84,$E650:$BL650)+'FD inverse'!$A$8*$C651/Setup!$B$17+INDEX('FD inverse'!$A$8:$BH$8,1,'FD mesh'!$B$15+1)*Setup!$B$22</f>
        <v>22.4161843270149</v>
      </c>
      <c r="K651" s="0" t="n">
        <f aca="false">SUMPRODUCT('FD inverse'!$A$9:$BH$9,'FD mesh'!$B$84:$BI$84,$E650:$BL650)+'FD inverse'!$A$9*$C651/Setup!$B$17+INDEX('FD inverse'!$A$9:$BH$9,1,'FD mesh'!$B$15+1)*Setup!$B$22</f>
        <v>22.4598972820665</v>
      </c>
      <c r="L651" s="0" t="n">
        <f aca="false">SUMPRODUCT('FD inverse'!$A$10:$BH$10,'FD mesh'!$B$84:$BI$84,$E650:$BL650)+'FD inverse'!$A$10*$C651/Setup!$B$17+INDEX('FD inverse'!$A$10:$BH$10,1,'FD mesh'!$B$15+1)*Setup!$B$22</f>
        <v>22.4967564019598</v>
      </c>
      <c r="M651" s="0" t="n">
        <f aca="false">SUMPRODUCT('FD inverse'!$A$11:$BH$11,'FD mesh'!$B$84:$BI$84,$E650:$BL650)+'FD inverse'!$A$11*$C651/Setup!$B$17+INDEX('FD inverse'!$A$11:$BH$11,1,'FD mesh'!$B$15+1)*Setup!$B$22</f>
        <v>22.5263554883922</v>
      </c>
      <c r="N651" s="0" t="n">
        <f aca="false">SUMPRODUCT('FD inverse'!$A$12:$BH$12,'FD mesh'!$B$84:$BI$84,$E650:$BL650)+'FD inverse'!$A$12*$C651/Setup!$B$17+INDEX('FD inverse'!$A$12:$BH$12,1,'FD mesh'!$B$15+1)*Setup!$B$22</f>
        <v>22.5483705883432</v>
      </c>
      <c r="O651" s="0" t="n">
        <f aca="false">SUMPRODUCT('FD inverse'!$A$13:$BH$13,'FD mesh'!$B$84:$BI$84,$E650:$BL650)+'FD inverse'!$A$13*$C651/Setup!$B$17+INDEX('FD inverse'!$A$13:$BH$13,1,'FD mesh'!$B$15+1)*Setup!$B$22</f>
        <v>22.5625513142431</v>
      </c>
      <c r="P651" s="0" t="n">
        <f aca="false">SUMPRODUCT('FD inverse'!$A$14:$BH$14,'FD mesh'!$B$84:$BI$84,$E650:$BL650)+'FD inverse'!$A$14*$C651/Setup!$B$17+INDEX('FD inverse'!$A$14:$BH$14,1,'FD mesh'!$B$15+1)*Setup!$B$22</f>
        <v>22.5687136328244</v>
      </c>
      <c r="Q651" s="0" t="n">
        <f aca="false">SUMPRODUCT('FD inverse'!$A$15:$BH$15,'FD mesh'!$B$84:$BI$84,$E650:$BL650)+'FD inverse'!$A$15*$C651/Setup!$B$17+INDEX('FD inverse'!$A$15:$BH$15,1,'FD mesh'!$B$15+1)*Setup!$B$22</f>
        <v>22.56673416435</v>
      </c>
      <c r="R651" s="0" t="n">
        <f aca="false">SUMPRODUCT('FD inverse'!$A$16:$BH$16,'FD mesh'!$B$84:$BI$84,$E650:$BL650)+'FD inverse'!$A$16*$C651/Setup!$B$17+INDEX('FD inverse'!$A$16:$BH$16,1,'FD mesh'!$B$15+1)*Setup!$B$22</f>
        <v>22.5565460227766</v>
      </c>
      <c r="S651" s="0" t="n">
        <f aca="false">SUMPRODUCT('FD inverse'!$A$17:$BH$17,'FD mesh'!$B$84:$BI$84,$E650:$BL650)+'FD inverse'!$A$17*$C651/Setup!$B$17+INDEX('FD inverse'!$A$17:$BH$17,1,'FD mesh'!$B$15+1)*Setup!$B$22</f>
        <v>22.0928429060067</v>
      </c>
      <c r="T651" s="0" t="n">
        <f aca="false">SUMPRODUCT('FD inverse'!$A$18:$BH$18,'FD mesh'!$B$84:$BI$84,$E650:$BL650)+'FD inverse'!$A$18*$C651/Setup!$B$17+INDEX('FD inverse'!$A$18:$BH$18,1,'FD mesh'!$B$15+1)*Setup!$B$22</f>
        <v>21.6252617853636</v>
      </c>
      <c r="U651" s="0" t="n">
        <f aca="false">SUMPRODUCT('FD inverse'!$A$19:$BH$19,'FD mesh'!$B$84:$BI$84,$E650:$BL650)+'FD inverse'!$A$19*$C651/Setup!$B$17+INDEX('FD inverse'!$A$19:$BH$19,1,'FD mesh'!$B$15+1)*Setup!$B$22</f>
        <v>21.154037069922</v>
      </c>
      <c r="V651" s="0" t="n">
        <f aca="false">SUMPRODUCT('FD inverse'!$A$20:$BH$20,'FD mesh'!$B$84:$BI$84,$E650:$BL650)+'FD inverse'!$A$20*$C651/Setup!$B$17+INDEX('FD inverse'!$A$20:$BH$20,1,'FD mesh'!$B$15+1)*Setup!$B$22</f>
        <v>20.6794128576926</v>
      </c>
      <c r="W651" s="0" t="n">
        <f aca="false">SUMPRODUCT('FD inverse'!$A$21:$BH$21,'FD mesh'!$B$84:$BI$84,$E650:$BL650)+'FD inverse'!$A$21*$C651/Setup!$B$17+INDEX('FD inverse'!$A$21:$BH$21,1,'FD mesh'!$B$15+1)*Setup!$B$22</f>
        <v>20.2016414682695</v>
      </c>
      <c r="X651" s="0" t="n">
        <f aca="false">SUMPRODUCT('FD inverse'!$A$22:$BH$22,'FD mesh'!$B$84:$BI$84,$E650:$BL650)+'FD inverse'!$A$22*$C651/Setup!$B$17+INDEX('FD inverse'!$A$22:$BH$22,1,'FD mesh'!$B$15+1)*Setup!$B$22</f>
        <v>19.7209821369798</v>
      </c>
      <c r="Y651" s="0" t="n">
        <f aca="false">SUMPRODUCT('FD inverse'!$A$23:$BH$23,'FD mesh'!$B$84:$BI$84,$E650:$BL650)+'FD inverse'!$A$23*$C651/Setup!$B$17+INDEX('FD inverse'!$A$23:$BH$23,1,'FD mesh'!$B$15+1)*Setup!$B$22</f>
        <v>19.2376998584748</v>
      </c>
      <c r="Z651" s="0" t="n">
        <f aca="false">SUMPRODUCT('FD inverse'!$A$24:$BH$24,'FD mesh'!$B$84:$BI$84,$E650:$BL650)+'FD inverse'!$A$24*$C651/Setup!$B$17+INDEX('FD inverse'!$A$24:$BH$24,1,'FD mesh'!$B$15+1)*Setup!$B$22</f>
        <v>18.7520643674131</v>
      </c>
      <c r="AA651" s="0" t="n">
        <f aca="false">SUMPRODUCT('FD inverse'!$A$25:$BH$25,'FD mesh'!$B$84:$BI$84,$E650:$BL650)+'FD inverse'!$A$25*$C651/Setup!$B$17+INDEX('FD inverse'!$A$25:$BH$25,1,'FD mesh'!$B$15+1)*Setup!$B$22</f>
        <v>18.2643492436424</v>
      </c>
      <c r="AB651" s="0" t="n">
        <f aca="false">SUMPRODUCT('FD inverse'!$A$26:$BH$26,'FD mesh'!$B$84:$BI$84,$E650:$BL650)+'FD inverse'!$A$26*$C651/Setup!$B$17+INDEX('FD inverse'!$A$26:$BH$26,1,'FD mesh'!$B$15+1)*Setup!$B$22</f>
        <v>17.7748311290834</v>
      </c>
      <c r="AC651" s="0" t="n">
        <f aca="false">SUMPRODUCT('FD inverse'!$A$27:$BH$27,'FD mesh'!$B$84:$BI$84,$E650:$BL650)+'FD inverse'!$A$27*$C651/Setup!$B$17+INDEX('FD inverse'!$A$27:$BH$27,1,'FD mesh'!$B$15+1)*Setup!$B$22</f>
        <v>17.2837890433595</v>
      </c>
      <c r="AD651" s="0" t="n">
        <f aca="false">SUMPRODUCT('FD inverse'!$A$28:$BH$28,'FD mesh'!$B$84:$BI$84,$E650:$BL650)+'FD inverse'!$A$28*$C651/Setup!$B$17+INDEX('FD inverse'!$A$28:$BH$28,1,'FD mesh'!$B$15+1)*Setup!$B$22</f>
        <v>16.7915037850824</v>
      </c>
      <c r="AE651" s="0" t="n">
        <f aca="false">SUMPRODUCT('FD inverse'!$A$29:$BH$29,'FD mesh'!$B$84:$BI$84,$E650:$BL650)+'FD inverse'!$A$29*$C651/Setup!$B$17+INDEX('FD inverse'!$A$29:$BH$29,1,'FD mesh'!$B$15+1)*Setup!$B$22</f>
        <v>16.2982574056021</v>
      </c>
      <c r="AF651" s="0" t="n">
        <f aca="false">SUMPRODUCT('FD inverse'!$A$30:$BH$30,'FD mesh'!$B$84:$BI$84,$E650:$BL650)+'FD inverse'!$A$30*$C651/Setup!$B$17+INDEX('FD inverse'!$A$30:$BH$30,1,'FD mesh'!$B$15+1)*Setup!$B$22</f>
        <v>15.8043327419545</v>
      </c>
      <c r="AG651" s="0" t="n">
        <f aca="false">SUMPRODUCT('FD inverse'!$A$31:$BH$31,'FD mesh'!$B$84:$BI$84,$E650:$BL650)+'FD inverse'!$A$31*$C651/Setup!$B$17+INDEX('FD inverse'!$A$31:$BH$31,1,'FD mesh'!$B$15+1)*Setup!$B$22</f>
        <v>15.310012995683</v>
      </c>
      <c r="AH651" s="0" t="n">
        <f aca="false">SUMPRODUCT('FD inverse'!$A$32:$BH$32,'FD mesh'!$B$84:$BI$84,$E650:$BL650)+'FD inverse'!$A$32*$C651/Setup!$B$17+INDEX('FD inverse'!$A$32:$BH$32,1,'FD mesh'!$B$15+1)*Setup!$B$22</f>
        <v>15.2890794245236</v>
      </c>
      <c r="AI651" s="0" t="n">
        <f aca="false">SUMPRODUCT('FD inverse'!$A$33:$BH$33,'FD mesh'!$B$84:$BI$84,$E650:$BL650)+'FD inverse'!$A$33*$C651/Setup!$B$17+INDEX('FD inverse'!$A$33:$BH$33,1,'FD mesh'!$B$15+1)*Setup!$B$22</f>
        <v>15.267973291308</v>
      </c>
      <c r="AJ651" s="0" t="n">
        <f aca="false">SUMPRODUCT('FD inverse'!$A$34:$BH$34,'FD mesh'!$B$84:$BI$84,$E650:$BL650)+'FD inverse'!$A$34*$C651/Setup!$B$17+INDEX('FD inverse'!$A$34:$BH$34,1,'FD mesh'!$B$15+1)*Setup!$B$22</f>
        <v>15.2467133346761</v>
      </c>
      <c r="AK651" s="0" t="n">
        <f aca="false">SUMPRODUCT('FD inverse'!$A$35:$BH$35,'FD mesh'!$B$84:$BI$84,$E650:$BL650)+'FD inverse'!$A$35*$C651/Setup!$B$17+INDEX('FD inverse'!$A$35:$BH$35,1,'FD mesh'!$B$15+1)*Setup!$B$22</f>
        <v>15.2253170928396</v>
      </c>
      <c r="AL651" s="0" t="n">
        <f aca="false">SUMPRODUCT('FD inverse'!$A$36:$BH$36,'FD mesh'!$B$84:$BI$84,$E650:$BL650)+'FD inverse'!$A$36*$C651/Setup!$B$17+INDEX('FD inverse'!$A$36:$BH$36,1,'FD mesh'!$B$15+1)*Setup!$B$22</f>
        <v>15.2038009229758</v>
      </c>
      <c r="AM651" s="0" t="n">
        <f aca="false">SUMPRODUCT('FD inverse'!$A$37:$BH$37,'FD mesh'!$B$84:$BI$84,$E650:$BL650)+'FD inverse'!$A$37*$C651/Setup!$B$17+INDEX('FD inverse'!$A$37:$BH$37,1,'FD mesh'!$B$15+1)*Setup!$B$22</f>
        <v>15.1821800419857</v>
      </c>
      <c r="AN651" s="0" t="n">
        <f aca="false">SUMPRODUCT('FD inverse'!$A$38:$BH$38,'FD mesh'!$B$84:$BI$84,$E650:$BL650)+'FD inverse'!$A$38*$C651/Setup!$B$17+INDEX('FD inverse'!$A$38:$BH$38,1,'FD mesh'!$B$15+1)*Setup!$B$22</f>
        <v>15.1604685862286</v>
      </c>
      <c r="AO651" s="0" t="n">
        <f aca="false">SUMPRODUCT('FD inverse'!$A$39:$BH$39,'FD mesh'!$B$84:$BI$84,$E650:$BL650)+'FD inverse'!$A$39*$C651/Setup!$B$17+INDEX('FD inverse'!$A$39:$BH$39,1,'FD mesh'!$B$15+1)*Setup!$B$22</f>
        <v>15.1386796879785</v>
      </c>
      <c r="AP651" s="0" t="n">
        <f aca="false">SUMPRODUCT('FD inverse'!$A$40:$BH$40,'FD mesh'!$B$84:$BI$84,$E650:$BL650)+'FD inverse'!$A$40*$C651/Setup!$B$17+INDEX('FD inverse'!$A$40:$BH$40,1,'FD mesh'!$B$15+1)*Setup!$B$22</f>
        <v>15.1168255664696</v>
      </c>
      <c r="AQ651" s="0" t="n">
        <f aca="false">SUMPRODUCT('FD inverse'!$A$41:$BH$41,'FD mesh'!$B$84:$BI$84,$E650:$BL650)+'FD inverse'!$A$41*$C651/Setup!$B$17+INDEX('FD inverse'!$A$41:$BH$41,1,'FD mesh'!$B$15+1)*Setup!$B$22</f>
        <v>15.0949176315177</v>
      </c>
      <c r="AR651" s="0" t="n">
        <f aca="false">SUMPRODUCT('FD inverse'!$A$42:$BH$42,'FD mesh'!$B$84:$BI$84,$E650:$BL650)+'FD inverse'!$A$42*$C651/Setup!$B$17+INDEX('FD inverse'!$A$42:$BH$42,1,'FD mesh'!$B$15+1)*Setup!$B$22</f>
        <v>15.0729665978094</v>
      </c>
      <c r="AS651" s="0" t="n">
        <f aca="false">SUMPRODUCT('FD inverse'!$A$43:$BH$43,'FD mesh'!$B$84:$BI$84,$E650:$BL650)+'FD inverse'!$A$43*$C651/Setup!$B$17+INDEX('FD inverse'!$A$43:$BH$43,1,'FD mesh'!$B$15+1)*Setup!$B$22</f>
        <v>0</v>
      </c>
      <c r="AT651" s="0" t="n">
        <f aca="false">SUMPRODUCT('FD inverse'!$A$44:$BH$44,'FD mesh'!$B$84:$BI$84,$E650:$BL650)+'FD inverse'!$A$44*$C651/Setup!$B$17+INDEX('FD inverse'!$A$44:$BH$44,1,'FD mesh'!$B$15+1)*Setup!$B$22</f>
        <v>0</v>
      </c>
      <c r="AU651" s="0" t="n">
        <f aca="false">SUMPRODUCT('FD inverse'!$A$45:$BH$45,'FD mesh'!$B$84:$BI$84,$E650:$BL650)+'FD inverse'!$A$45*$C651/Setup!$B$17+INDEX('FD inverse'!$A$45:$BH$45,1,'FD mesh'!$B$15+1)*Setup!$B$22</f>
        <v>0</v>
      </c>
      <c r="AV651" s="0" t="n">
        <f aca="false">SUMPRODUCT('FD inverse'!$A$46:$BH$46,'FD mesh'!$B$84:$BI$84,$E650:$BL650)+'FD inverse'!$A$46*$C651/Setup!$B$17+INDEX('FD inverse'!$A$46:$BH$46,1,'FD mesh'!$B$15+1)*Setup!$B$22</f>
        <v>0</v>
      </c>
      <c r="AW651" s="0" t="n">
        <f aca="false">SUMPRODUCT('FD inverse'!$A$47:$BH$47,'FD mesh'!$B$84:$BI$84,$E650:$BL650)+'FD inverse'!$A$47*$C651/Setup!$B$17+INDEX('FD inverse'!$A$47:$BH$47,1,'FD mesh'!$B$15+1)*Setup!$B$22</f>
        <v>0</v>
      </c>
      <c r="AX651" s="0" t="n">
        <f aca="false">SUMPRODUCT('FD inverse'!$A$48:$BH$48,'FD mesh'!$B$84:$BI$84,$E650:$BL650)+'FD inverse'!$A$48*$C651/Setup!$B$17+INDEX('FD inverse'!$A$48:$BH$48,1,'FD mesh'!$B$15+1)*Setup!$B$22</f>
        <v>0</v>
      </c>
      <c r="AY651" s="0" t="n">
        <f aca="false">SUMPRODUCT('FD inverse'!$A$49:$BH$49,'FD mesh'!$B$84:$BI$84,$E650:$BL650)+'FD inverse'!$A$49*$C651/Setup!$B$17+INDEX('FD inverse'!$A$49:$BH$49,1,'FD mesh'!$B$15+1)*Setup!$B$22</f>
        <v>0</v>
      </c>
      <c r="AZ651" s="0" t="n">
        <f aca="false">SUMPRODUCT('FD inverse'!$A$50:$BH$50,'FD mesh'!$B$84:$BI$84,$E650:$BL650)+'FD inverse'!$A$50*$C651/Setup!$B$17+INDEX('FD inverse'!$A$50:$BH$50,1,'FD mesh'!$B$15+1)*Setup!$B$22</f>
        <v>0</v>
      </c>
      <c r="BA651" s="0" t="n">
        <f aca="false">SUMPRODUCT('FD inverse'!$A$51:$BH$51,'FD mesh'!$B$84:$BI$84,$E650:$BL650)+'FD inverse'!$A$51*$C651/Setup!$B$17+INDEX('FD inverse'!$A$51:$BH$51,1,'FD mesh'!$B$15+1)*Setup!$B$22</f>
        <v>0</v>
      </c>
      <c r="BB651" s="0" t="n">
        <f aca="false">SUMPRODUCT('FD inverse'!$A$52:$BH$52,'FD mesh'!$B$84:$BI$84,$E650:$BL650)+'FD inverse'!$A$52*$C651/Setup!$B$17+INDEX('FD inverse'!$A$52:$BH$52,1,'FD mesh'!$B$15+1)*Setup!$B$22</f>
        <v>0</v>
      </c>
      <c r="BC651" s="0" t="n">
        <f aca="false">SUMPRODUCT('FD inverse'!$A$53:$BH$53,'FD mesh'!$B$84:$BI$84,$E650:$BL650)+'FD inverse'!$A$53*$C651/Setup!$B$17+INDEX('FD inverse'!$A$53:$BH$53,1,'FD mesh'!$B$15+1)*Setup!$B$22</f>
        <v>0</v>
      </c>
      <c r="BD651" s="0" t="n">
        <f aca="false">SUMPRODUCT('FD inverse'!$A$54:$BH$54,'FD mesh'!$B$84:$BI$84,$E650:$BL650)+'FD inverse'!$A$54*$C651/Setup!$B$17+INDEX('FD inverse'!$A$54:$BH$54,1,'FD mesh'!$B$15+1)*Setup!$B$22</f>
        <v>0</v>
      </c>
      <c r="BE651" s="0" t="n">
        <f aca="false">SUMPRODUCT('FD inverse'!$A$55:$BH$55,'FD mesh'!$B$84:$BI$84,$E650:$BL650)+'FD inverse'!$A$55*$C651/Setup!$B$17+INDEX('FD inverse'!$A$55:$BH$55,1,'FD mesh'!$B$15+1)*Setup!$B$22</f>
        <v>0</v>
      </c>
      <c r="BF651" s="0" t="n">
        <f aca="false">SUMPRODUCT('FD inverse'!$A$56:$BH$56,'FD mesh'!$B$84:$BI$84,$E650:$BL650)+'FD inverse'!$A$56*$C651/Setup!$B$17+INDEX('FD inverse'!$A$56:$BH$56,1,'FD mesh'!$B$15+1)*Setup!$B$22</f>
        <v>0</v>
      </c>
      <c r="BG651" s="0" t="n">
        <f aca="false">SUMPRODUCT('FD inverse'!$A$57:$BH$57,'FD mesh'!$B$84:$BI$84,$E650:$BL650)+'FD inverse'!$A$57*$C651/Setup!$B$17+INDEX('FD inverse'!$A$57:$BH$57,1,'FD mesh'!$B$15+1)*Setup!$B$22</f>
        <v>0</v>
      </c>
      <c r="BH651" s="0" t="n">
        <f aca="false">SUMPRODUCT('FD inverse'!$A$58:$BH$58,'FD mesh'!$B$84:$BI$84,$E650:$BL650)+'FD inverse'!$A$58*$C651/Setup!$B$17+INDEX('FD inverse'!$A$58:$BH$58,1,'FD mesh'!$B$15+1)*Setup!$B$22</f>
        <v>0</v>
      </c>
      <c r="BI651" s="0" t="n">
        <f aca="false">SUMPRODUCT('FD inverse'!$A$59:$BH$59,'FD mesh'!$B$84:$BI$84,$E650:$BL650)+'FD inverse'!$A$59*$C651/Setup!$B$17+INDEX('FD inverse'!$A$59:$BH$59,1,'FD mesh'!$B$15+1)*Setup!$B$22</f>
        <v>0</v>
      </c>
      <c r="BJ651" s="0" t="n">
        <f aca="false">SUMPRODUCT('FD inverse'!$A$60:$BH$60,'FD mesh'!$B$84:$BI$84,$E650:$BL650)+'FD inverse'!$A$60*$C651/Setup!$B$17+INDEX('FD inverse'!$A$60:$BH$60,1,'FD mesh'!$B$15+1)*Setup!$B$22</f>
        <v>0</v>
      </c>
      <c r="BK651" s="0" t="n">
        <f aca="false">SUMPRODUCT('FD inverse'!$A$61:$BH$61,'FD mesh'!$B$84:$BI$84,$E650:$BL650)+'FD inverse'!$A$61*$C651/Setup!$B$17+INDEX('FD inverse'!$A$61:$BH$61,1,'FD mesh'!$B$15+1)*Setup!$B$22</f>
        <v>0</v>
      </c>
      <c r="BL651" s="0" t="n">
        <f aca="false">SUMPRODUCT('FD inverse'!$A$62:$BH$62,'FD mesh'!$B$84:$BI$84,$E650:$BL650)+'FD inverse'!$A$62*$C651/Setup!$B$17+INDEX('FD inverse'!$A$62:$BH$62,1,'FD mesh'!$B$15+1)*Setup!$B$22</f>
        <v>0</v>
      </c>
    </row>
    <row r="652" customFormat="false" ht="15" hidden="false" customHeight="false" outlineLevel="0" collapsed="false">
      <c r="A652" s="0" t="n">
        <v>647</v>
      </c>
      <c r="B652" s="0" t="n">
        <f aca="false">A652*Setup!$B$11/3600</f>
        <v>53.9166666666667</v>
      </c>
      <c r="C652" s="0" t="n">
        <f aca="false">Setup!$B$7+Setup!$B$8*COS(2*PI()*(B652-Setup!$B$9)/24)</f>
        <v>20.49309297717</v>
      </c>
      <c r="D652" s="0" t="n">
        <f aca="false">(C652-E652)/Setup!$B$17</f>
        <v>-6.0811722671539</v>
      </c>
      <c r="E652" s="0" t="n">
        <f aca="false">SUMPRODUCT('FD inverse'!$A$3:$BH$3,'FD mesh'!$B$84:$BI$84,$E651:$BL651)+'FD inverse'!$A$3*$C652/Setup!$B$17+INDEX('FD inverse'!$A$3:$BH$3,1,'FD mesh'!$B$15+1)*Setup!$B$22</f>
        <v>21.2836453719</v>
      </c>
      <c r="F652" s="0" t="n">
        <f aca="false">SUMPRODUCT('FD inverse'!$A$4:$BH$4,'FD mesh'!$B$84:$BI$84,$E651:$BL651)+'FD inverse'!$A$4*$C652/Setup!$B$17+INDEX('FD inverse'!$A$4:$BH$4,1,'FD mesh'!$B$15+1)*Setup!$B$22</f>
        <v>21.4683916460651</v>
      </c>
      <c r="G652" s="0" t="n">
        <f aca="false">SUMPRODUCT('FD inverse'!$A$5:$BH$5,'FD mesh'!$B$84:$BI$84,$E651:$BL651)+'FD inverse'!$A$5*$C652/Setup!$B$17+INDEX('FD inverse'!$A$5:$BH$5,1,'FD mesh'!$B$15+1)*Setup!$B$22</f>
        <v>21.6583940716907</v>
      </c>
      <c r="H652" s="0" t="n">
        <f aca="false">SUMPRODUCT('FD inverse'!$A$6:$BH$6,'FD mesh'!$B$84:$BI$84,$E651:$BL651)+'FD inverse'!$A$6*$C652/Setup!$B$17+INDEX('FD inverse'!$A$6:$BH$6,1,'FD mesh'!$B$15+1)*Setup!$B$22</f>
        <v>22.3021413277705</v>
      </c>
      <c r="I652" s="0" t="n">
        <f aca="false">SUMPRODUCT('FD inverse'!$A$7:$BH$7,'FD mesh'!$B$84:$BI$84,$E651:$BL651)+'FD inverse'!$A$7*$C652/Setup!$B$17+INDEX('FD inverse'!$A$7:$BH$7,1,'FD mesh'!$B$15+1)*Setup!$B$22</f>
        <v>22.3567049442232</v>
      </c>
      <c r="J652" s="0" t="n">
        <f aca="false">SUMPRODUCT('FD inverse'!$A$8:$BH$8,'FD mesh'!$B$84:$BI$84,$E651:$BL651)+'FD inverse'!$A$8*$C652/Setup!$B$17+INDEX('FD inverse'!$A$8:$BH$8,1,'FD mesh'!$B$15+1)*Setup!$B$22</f>
        <v>22.4057162712056</v>
      </c>
      <c r="K652" s="0" t="n">
        <f aca="false">SUMPRODUCT('FD inverse'!$A$9:$BH$9,'FD mesh'!$B$84:$BI$84,$E651:$BL651)+'FD inverse'!$A$9*$C652/Setup!$B$17+INDEX('FD inverse'!$A$9:$BH$9,1,'FD mesh'!$B$15+1)*Setup!$B$22</f>
        <v>22.4485517540526</v>
      </c>
      <c r="L652" s="0" t="n">
        <f aca="false">SUMPRODUCT('FD inverse'!$A$10:$BH$10,'FD mesh'!$B$84:$BI$84,$E651:$BL651)+'FD inverse'!$A$10*$C652/Setup!$B$17+INDEX('FD inverse'!$A$10:$BH$10,1,'FD mesh'!$B$15+1)*Setup!$B$22</f>
        <v>22.4846937100479</v>
      </c>
      <c r="M652" s="0" t="n">
        <f aca="false">SUMPRODUCT('FD inverse'!$A$11:$BH$11,'FD mesh'!$B$84:$BI$84,$E651:$BL651)+'FD inverse'!$A$11*$C652/Setup!$B$17+INDEX('FD inverse'!$A$11:$BH$11,1,'FD mesh'!$B$15+1)*Setup!$B$22</f>
        <v>22.5137190336467</v>
      </c>
      <c r="N652" s="0" t="n">
        <f aca="false">SUMPRODUCT('FD inverse'!$A$12:$BH$12,'FD mesh'!$B$84:$BI$84,$E651:$BL651)+'FD inverse'!$A$12*$C652/Setup!$B$17+INDEX('FD inverse'!$A$12:$BH$12,1,'FD mesh'!$B$15+1)*Setup!$B$22</f>
        <v>22.5352892217025</v>
      </c>
      <c r="O652" s="0" t="n">
        <f aca="false">SUMPRODUCT('FD inverse'!$A$13:$BH$13,'FD mesh'!$B$84:$BI$84,$E651:$BL651)+'FD inverse'!$A$13*$C652/Setup!$B$17+INDEX('FD inverse'!$A$13:$BH$13,1,'FD mesh'!$B$15+1)*Setup!$B$22</f>
        <v>22.5491417893214</v>
      </c>
      <c r="P652" s="0" t="n">
        <f aca="false">SUMPRODUCT('FD inverse'!$A$14:$BH$14,'FD mesh'!$B$84:$BI$84,$E651:$BL651)+'FD inverse'!$A$14*$C652/Setup!$B$17+INDEX('FD inverse'!$A$14:$BH$14,1,'FD mesh'!$B$15+1)*Setup!$B$22</f>
        <v>22.5550831327975</v>
      </c>
      <c r="Q652" s="0" t="n">
        <f aca="false">SUMPRODUCT('FD inverse'!$A$15:$BH$15,'FD mesh'!$B$84:$BI$84,$E651:$BL651)+'FD inverse'!$A$15*$C652/Setup!$B$17+INDEX('FD inverse'!$A$15:$BH$15,1,'FD mesh'!$B$15+1)*Setup!$B$22</f>
        <v>22.5529828833375</v>
      </c>
      <c r="R652" s="0" t="n">
        <f aca="false">SUMPRODUCT('FD inverse'!$A$16:$BH$16,'FD mesh'!$B$84:$BI$84,$E651:$BL651)+'FD inverse'!$A$16*$C652/Setup!$B$17+INDEX('FD inverse'!$A$16:$BH$16,1,'FD mesh'!$B$15+1)*Setup!$B$22</f>
        <v>22.5427697837227</v>
      </c>
      <c r="S652" s="0" t="n">
        <f aca="false">SUMPRODUCT('FD inverse'!$A$17:$BH$17,'FD mesh'!$B$84:$BI$84,$E651:$BL651)+'FD inverse'!$A$17*$C652/Setup!$B$17+INDEX('FD inverse'!$A$17:$BH$17,1,'FD mesh'!$B$15+1)*Setup!$B$22</f>
        <v>22.0798032157077</v>
      </c>
      <c r="T652" s="0" t="n">
        <f aca="false">SUMPRODUCT('FD inverse'!$A$18:$BH$18,'FD mesh'!$B$84:$BI$84,$E651:$BL651)+'FD inverse'!$A$18*$C652/Setup!$B$17+INDEX('FD inverse'!$A$18:$BH$18,1,'FD mesh'!$B$15+1)*Setup!$B$22</f>
        <v>21.612999253119</v>
      </c>
      <c r="U652" s="0" t="n">
        <f aca="false">SUMPRODUCT('FD inverse'!$A$19:$BH$19,'FD mesh'!$B$84:$BI$84,$E651:$BL651)+'FD inverse'!$A$19*$C652/Setup!$B$17+INDEX('FD inverse'!$A$19:$BH$19,1,'FD mesh'!$B$15+1)*Setup!$B$22</f>
        <v>21.1425866024698</v>
      </c>
      <c r="V652" s="0" t="n">
        <f aca="false">SUMPRODUCT('FD inverse'!$A$20:$BH$20,'FD mesh'!$B$84:$BI$84,$E651:$BL651)+'FD inverse'!$A$20*$C652/Setup!$B$17+INDEX('FD inverse'!$A$20:$BH$20,1,'FD mesh'!$B$15+1)*Setup!$B$22</f>
        <v>20.6688042428276</v>
      </c>
      <c r="W652" s="0" t="n">
        <f aca="false">SUMPRODUCT('FD inverse'!$A$21:$BH$21,'FD mesh'!$B$84:$BI$84,$E651:$BL651)+'FD inverse'!$A$21*$C652/Setup!$B$17+INDEX('FD inverse'!$A$21:$BH$21,1,'FD mesh'!$B$15+1)*Setup!$B$22</f>
        <v>20.1918999193822</v>
      </c>
      <c r="X652" s="0" t="n">
        <f aca="false">SUMPRODUCT('FD inverse'!$A$22:$BH$22,'FD mesh'!$B$84:$BI$84,$E651:$BL651)+'FD inverse'!$A$22*$C652/Setup!$B$17+INDEX('FD inverse'!$A$22:$BH$22,1,'FD mesh'!$B$15+1)*Setup!$B$22</f>
        <v>19.7121287972642</v>
      </c>
      <c r="Y652" s="0" t="n">
        <f aca="false">SUMPRODUCT('FD inverse'!$A$23:$BH$23,'FD mesh'!$B$84:$BI$84,$E651:$BL651)+'FD inverse'!$A$23*$C652/Setup!$B$17+INDEX('FD inverse'!$A$23:$BH$23,1,'FD mesh'!$B$15+1)*Setup!$B$22</f>
        <v>19.2297522637442</v>
      </c>
      <c r="Z652" s="0" t="n">
        <f aca="false">SUMPRODUCT('FD inverse'!$A$24:$BH$24,'FD mesh'!$B$84:$BI$84,$E651:$BL651)+'FD inverse'!$A$24*$C652/Setup!$B$17+INDEX('FD inverse'!$A$24:$BH$24,1,'FD mesh'!$B$15+1)*Setup!$B$22</f>
        <v>18.7450368666322</v>
      </c>
      <c r="AA652" s="0" t="n">
        <f aca="false">SUMPRODUCT('FD inverse'!$A$25:$BH$25,'FD mesh'!$B$84:$BI$84,$E651:$BL651)+'FD inverse'!$A$25*$C652/Setup!$B$17+INDEX('FD inverse'!$A$25:$BH$25,1,'FD mesh'!$B$15+1)*Setup!$B$22</f>
        <v>18.2582533764331</v>
      </c>
      <c r="AB652" s="0" t="n">
        <f aca="false">SUMPRODUCT('FD inverse'!$A$26:$BH$26,'FD mesh'!$B$84:$BI$84,$E651:$BL651)+'FD inverse'!$A$26*$C652/Setup!$B$17+INDEX('FD inverse'!$A$26:$BH$26,1,'FD mesh'!$B$15+1)*Setup!$B$22</f>
        <v>17.7696759595982</v>
      </c>
      <c r="AC652" s="0" t="n">
        <f aca="false">SUMPRODUCT('FD inverse'!$A$27:$BH$27,'FD mesh'!$B$84:$BI$84,$E651:$BL651)+'FD inverse'!$A$27*$C652/Setup!$B$17+INDEX('FD inverse'!$A$27:$BH$27,1,'FD mesh'!$B$15+1)*Setup!$B$22</f>
        <v>17.2795814500291</v>
      </c>
      <c r="AD652" s="0" t="n">
        <f aca="false">SUMPRODUCT('FD inverse'!$A$28:$BH$28,'FD mesh'!$B$84:$BI$84,$E651:$BL651)+'FD inverse'!$A$28*$C652/Setup!$B$17+INDEX('FD inverse'!$A$28:$BH$28,1,'FD mesh'!$B$15+1)*Setup!$B$22</f>
        <v>16.7882487058514</v>
      </c>
      <c r="AE652" s="0" t="n">
        <f aca="false">SUMPRODUCT('FD inverse'!$A$29:$BH$29,'FD mesh'!$B$84:$BI$84,$E651:$BL651)+'FD inverse'!$A$29*$C652/Setup!$B$17+INDEX('FD inverse'!$A$29:$BH$29,1,'FD mesh'!$B$15+1)*Setup!$B$22</f>
        <v>16.2959580383572</v>
      </c>
      <c r="AF652" s="0" t="n">
        <f aca="false">SUMPRODUCT('FD inverse'!$A$30:$BH$30,'FD mesh'!$B$84:$BI$84,$E651:$BL651)+'FD inverse'!$A$30*$C652/Setup!$B$17+INDEX('FD inverse'!$A$30:$BH$30,1,'FD mesh'!$B$15+1)*Setup!$B$22</f>
        <v>15.8029906999309</v>
      </c>
      <c r="AG652" s="0" t="n">
        <f aca="false">SUMPRODUCT('FD inverse'!$A$31:$BH$31,'FD mesh'!$B$84:$BI$84,$E651:$BL651)+'FD inverse'!$A$31*$C652/Setup!$B$17+INDEX('FD inverse'!$A$31:$BH$31,1,'FD mesh'!$B$15+1)*Setup!$B$22</f>
        <v>15.309628417709</v>
      </c>
      <c r="AH652" s="0" t="n">
        <f aca="false">SUMPRODUCT('FD inverse'!$A$32:$BH$32,'FD mesh'!$B$84:$BI$84,$E651:$BL651)+'FD inverse'!$A$32*$C652/Setup!$B$17+INDEX('FD inverse'!$A$32:$BH$32,1,'FD mesh'!$B$15+1)*Setup!$B$22</f>
        <v>15.2887340828954</v>
      </c>
      <c r="AI652" s="0" t="n">
        <f aca="false">SUMPRODUCT('FD inverse'!$A$33:$BH$33,'FD mesh'!$B$84:$BI$84,$E651:$BL651)+'FD inverse'!$A$33*$C652/Setup!$B$17+INDEX('FD inverse'!$A$33:$BH$33,1,'FD mesh'!$B$15+1)*Setup!$B$22</f>
        <v>15.2676649281952</v>
      </c>
      <c r="AJ652" s="0" t="n">
        <f aca="false">SUMPRODUCT('FD inverse'!$A$34:$BH$34,'FD mesh'!$B$84:$BI$84,$E651:$BL651)+'FD inverse'!$A$34*$C652/Setup!$B$17+INDEX('FD inverse'!$A$34:$BH$34,1,'FD mesh'!$B$15+1)*Setup!$B$22</f>
        <v>15.2464396729847</v>
      </c>
      <c r="AK652" s="0" t="n">
        <f aca="false">SUMPRODUCT('FD inverse'!$A$35:$BH$35,'FD mesh'!$B$84:$BI$84,$E651:$BL651)+'FD inverse'!$A$35*$C652/Setup!$B$17+INDEX('FD inverse'!$A$35:$BH$35,1,'FD mesh'!$B$15+1)*Setup!$B$22</f>
        <v>15.2250758839228</v>
      </c>
      <c r="AL652" s="0" t="n">
        <f aca="false">SUMPRODUCT('FD inverse'!$A$36:$BH$36,'FD mesh'!$B$84:$BI$84,$E651:$BL651)+'FD inverse'!$A$36*$C652/Setup!$B$17+INDEX('FD inverse'!$A$36:$BH$36,1,'FD mesh'!$B$15+1)*Setup!$B$22</f>
        <v>15.2035899893515</v>
      </c>
      <c r="AM652" s="0" t="n">
        <f aca="false">SUMPRODUCT('FD inverse'!$A$37:$BH$37,'FD mesh'!$B$84:$BI$84,$E651:$BL651)+'FD inverse'!$A$37*$C652/Setup!$B$17+INDEX('FD inverse'!$A$37:$BH$37,1,'FD mesh'!$B$15+1)*Setup!$B$22</f>
        <v>15.1819973153211</v>
      </c>
      <c r="AN652" s="0" t="n">
        <f aca="false">SUMPRODUCT('FD inverse'!$A$38:$BH$38,'FD mesh'!$B$84:$BI$84,$E651:$BL651)+'FD inverse'!$A$38*$C652/Setup!$B$17+INDEX('FD inverse'!$A$38:$BH$38,1,'FD mesh'!$B$15+1)*Setup!$B$22</f>
        <v>15.1603121408443</v>
      </c>
      <c r="AO652" s="0" t="n">
        <f aca="false">SUMPRODUCT('FD inverse'!$A$39:$BH$39,'FD mesh'!$B$84:$BI$84,$E651:$BL651)+'FD inverse'!$A$39*$C652/Setup!$B$17+INDEX('FD inverse'!$A$39:$BH$39,1,'FD mesh'!$B$15+1)*Setup!$B$22</f>
        <v>15.1385477701106</v>
      </c>
      <c r="AP652" s="0" t="n">
        <f aca="false">SUMPRODUCT('FD inverse'!$A$40:$BH$40,'FD mesh'!$B$84:$BI$84,$E651:$BL651)+'FD inverse'!$A$40*$C652/Setup!$B$17+INDEX('FD inverse'!$A$40:$BH$40,1,'FD mesh'!$B$15+1)*Setup!$B$22</f>
        <v>15.1167166195138</v>
      </c>
      <c r="AQ652" s="0" t="n">
        <f aca="false">SUMPRODUCT('FD inverse'!$A$41:$BH$41,'FD mesh'!$B$84:$BI$84,$E651:$BL651)+'FD inverse'!$A$41*$C652/Setup!$B$17+INDEX('FD inverse'!$A$41:$BH$41,1,'FD mesh'!$B$15+1)*Setup!$B$22</f>
        <v>15.0948303174585</v>
      </c>
      <c r="AR652" s="0" t="n">
        <f aca="false">SUMPRODUCT('FD inverse'!$A$42:$BH$42,'FD mesh'!$B$84:$BI$84,$E651:$BL651)+'FD inverse'!$A$42*$C652/Setup!$B$17+INDEX('FD inverse'!$A$42:$BH$42,1,'FD mesh'!$B$15+1)*Setup!$B$22</f>
        <v>15.0728998150154</v>
      </c>
      <c r="AS652" s="0" t="n">
        <f aca="false">SUMPRODUCT('FD inverse'!$A$43:$BH$43,'FD mesh'!$B$84:$BI$84,$E651:$BL651)+'FD inverse'!$A$43*$C652/Setup!$B$17+INDEX('FD inverse'!$A$43:$BH$43,1,'FD mesh'!$B$15+1)*Setup!$B$22</f>
        <v>0</v>
      </c>
      <c r="AT652" s="0" t="n">
        <f aca="false">SUMPRODUCT('FD inverse'!$A$44:$BH$44,'FD mesh'!$B$84:$BI$84,$E651:$BL651)+'FD inverse'!$A$44*$C652/Setup!$B$17+INDEX('FD inverse'!$A$44:$BH$44,1,'FD mesh'!$B$15+1)*Setup!$B$22</f>
        <v>0</v>
      </c>
      <c r="AU652" s="0" t="n">
        <f aca="false">SUMPRODUCT('FD inverse'!$A$45:$BH$45,'FD mesh'!$B$84:$BI$84,$E651:$BL651)+'FD inverse'!$A$45*$C652/Setup!$B$17+INDEX('FD inverse'!$A$45:$BH$45,1,'FD mesh'!$B$15+1)*Setup!$B$22</f>
        <v>0</v>
      </c>
      <c r="AV652" s="0" t="n">
        <f aca="false">SUMPRODUCT('FD inverse'!$A$46:$BH$46,'FD mesh'!$B$84:$BI$84,$E651:$BL651)+'FD inverse'!$A$46*$C652/Setup!$B$17+INDEX('FD inverse'!$A$46:$BH$46,1,'FD mesh'!$B$15+1)*Setup!$B$22</f>
        <v>0</v>
      </c>
      <c r="AW652" s="0" t="n">
        <f aca="false">SUMPRODUCT('FD inverse'!$A$47:$BH$47,'FD mesh'!$B$84:$BI$84,$E651:$BL651)+'FD inverse'!$A$47*$C652/Setup!$B$17+INDEX('FD inverse'!$A$47:$BH$47,1,'FD mesh'!$B$15+1)*Setup!$B$22</f>
        <v>0</v>
      </c>
      <c r="AX652" s="0" t="n">
        <f aca="false">SUMPRODUCT('FD inverse'!$A$48:$BH$48,'FD mesh'!$B$84:$BI$84,$E651:$BL651)+'FD inverse'!$A$48*$C652/Setup!$B$17+INDEX('FD inverse'!$A$48:$BH$48,1,'FD mesh'!$B$15+1)*Setup!$B$22</f>
        <v>0</v>
      </c>
      <c r="AY652" s="0" t="n">
        <f aca="false">SUMPRODUCT('FD inverse'!$A$49:$BH$49,'FD mesh'!$B$84:$BI$84,$E651:$BL651)+'FD inverse'!$A$49*$C652/Setup!$B$17+INDEX('FD inverse'!$A$49:$BH$49,1,'FD mesh'!$B$15+1)*Setup!$B$22</f>
        <v>0</v>
      </c>
      <c r="AZ652" s="0" t="n">
        <f aca="false">SUMPRODUCT('FD inverse'!$A$50:$BH$50,'FD mesh'!$B$84:$BI$84,$E651:$BL651)+'FD inverse'!$A$50*$C652/Setup!$B$17+INDEX('FD inverse'!$A$50:$BH$50,1,'FD mesh'!$B$15+1)*Setup!$B$22</f>
        <v>0</v>
      </c>
      <c r="BA652" s="0" t="n">
        <f aca="false">SUMPRODUCT('FD inverse'!$A$51:$BH$51,'FD mesh'!$B$84:$BI$84,$E651:$BL651)+'FD inverse'!$A$51*$C652/Setup!$B$17+INDEX('FD inverse'!$A$51:$BH$51,1,'FD mesh'!$B$15+1)*Setup!$B$22</f>
        <v>0</v>
      </c>
      <c r="BB652" s="0" t="n">
        <f aca="false">SUMPRODUCT('FD inverse'!$A$52:$BH$52,'FD mesh'!$B$84:$BI$84,$E651:$BL651)+'FD inverse'!$A$52*$C652/Setup!$B$17+INDEX('FD inverse'!$A$52:$BH$52,1,'FD mesh'!$B$15+1)*Setup!$B$22</f>
        <v>0</v>
      </c>
      <c r="BC652" s="0" t="n">
        <f aca="false">SUMPRODUCT('FD inverse'!$A$53:$BH$53,'FD mesh'!$B$84:$BI$84,$E651:$BL651)+'FD inverse'!$A$53*$C652/Setup!$B$17+INDEX('FD inverse'!$A$53:$BH$53,1,'FD mesh'!$B$15+1)*Setup!$B$22</f>
        <v>0</v>
      </c>
      <c r="BD652" s="0" t="n">
        <f aca="false">SUMPRODUCT('FD inverse'!$A$54:$BH$54,'FD mesh'!$B$84:$BI$84,$E651:$BL651)+'FD inverse'!$A$54*$C652/Setup!$B$17+INDEX('FD inverse'!$A$54:$BH$54,1,'FD mesh'!$B$15+1)*Setup!$B$22</f>
        <v>0</v>
      </c>
      <c r="BE652" s="0" t="n">
        <f aca="false">SUMPRODUCT('FD inverse'!$A$55:$BH$55,'FD mesh'!$B$84:$BI$84,$E651:$BL651)+'FD inverse'!$A$55*$C652/Setup!$B$17+INDEX('FD inverse'!$A$55:$BH$55,1,'FD mesh'!$B$15+1)*Setup!$B$22</f>
        <v>0</v>
      </c>
      <c r="BF652" s="0" t="n">
        <f aca="false">SUMPRODUCT('FD inverse'!$A$56:$BH$56,'FD mesh'!$B$84:$BI$84,$E651:$BL651)+'FD inverse'!$A$56*$C652/Setup!$B$17+INDEX('FD inverse'!$A$56:$BH$56,1,'FD mesh'!$B$15+1)*Setup!$B$22</f>
        <v>0</v>
      </c>
      <c r="BG652" s="0" t="n">
        <f aca="false">SUMPRODUCT('FD inverse'!$A$57:$BH$57,'FD mesh'!$B$84:$BI$84,$E651:$BL651)+'FD inverse'!$A$57*$C652/Setup!$B$17+INDEX('FD inverse'!$A$57:$BH$57,1,'FD mesh'!$B$15+1)*Setup!$B$22</f>
        <v>0</v>
      </c>
      <c r="BH652" s="0" t="n">
        <f aca="false">SUMPRODUCT('FD inverse'!$A$58:$BH$58,'FD mesh'!$B$84:$BI$84,$E651:$BL651)+'FD inverse'!$A$58*$C652/Setup!$B$17+INDEX('FD inverse'!$A$58:$BH$58,1,'FD mesh'!$B$15+1)*Setup!$B$22</f>
        <v>0</v>
      </c>
      <c r="BI652" s="0" t="n">
        <f aca="false">SUMPRODUCT('FD inverse'!$A$59:$BH$59,'FD mesh'!$B$84:$BI$84,$E651:$BL651)+'FD inverse'!$A$59*$C652/Setup!$B$17+INDEX('FD inverse'!$A$59:$BH$59,1,'FD mesh'!$B$15+1)*Setup!$B$22</f>
        <v>0</v>
      </c>
      <c r="BJ652" s="0" t="n">
        <f aca="false">SUMPRODUCT('FD inverse'!$A$60:$BH$60,'FD mesh'!$B$84:$BI$84,$E651:$BL651)+'FD inverse'!$A$60*$C652/Setup!$B$17+INDEX('FD inverse'!$A$60:$BH$60,1,'FD mesh'!$B$15+1)*Setup!$B$22</f>
        <v>0</v>
      </c>
      <c r="BK652" s="0" t="n">
        <f aca="false">SUMPRODUCT('FD inverse'!$A$61:$BH$61,'FD mesh'!$B$84:$BI$84,$E651:$BL651)+'FD inverse'!$A$61*$C652/Setup!$B$17+INDEX('FD inverse'!$A$61:$BH$61,1,'FD mesh'!$B$15+1)*Setup!$B$22</f>
        <v>0</v>
      </c>
      <c r="BL652" s="0" t="n">
        <f aca="false">SUMPRODUCT('FD inverse'!$A$62:$BH$62,'FD mesh'!$B$84:$BI$84,$E651:$BL651)+'FD inverse'!$A$62*$C652/Setup!$B$17+INDEX('FD inverse'!$A$62:$BH$62,1,'FD mesh'!$B$15+1)*Setup!$B$22</f>
        <v>0</v>
      </c>
    </row>
    <row r="653" customFormat="false" ht="15" hidden="false" customHeight="false" outlineLevel="0" collapsed="false">
      <c r="A653" s="0" t="n">
        <v>648</v>
      </c>
      <c r="B653" s="0" t="n">
        <f aca="false">A653*Setup!$B$11/3600</f>
        <v>54</v>
      </c>
      <c r="C653" s="0" t="n">
        <f aca="false">Setup!$B$7+Setup!$B$8*COS(2*PI()*(B653-Setup!$B$9)/24)</f>
        <v>20.5358983848622</v>
      </c>
      <c r="D653" s="0" t="n">
        <f aca="false">(C653-E653)/Setup!$B$17</f>
        <v>-5.89361675839349</v>
      </c>
      <c r="E653" s="0" t="n">
        <f aca="false">SUMPRODUCT('FD inverse'!$A$3:$BH$3,'FD mesh'!$B$84:$BI$84,$E652:$BL652)+'FD inverse'!$A$3*$C653/Setup!$B$17+INDEX('FD inverse'!$A$3:$BH$3,1,'FD mesh'!$B$15+1)*Setup!$B$22</f>
        <v>21.3020685634534</v>
      </c>
      <c r="F653" s="0" t="n">
        <f aca="false">SUMPRODUCT('FD inverse'!$A$4:$BH$4,'FD mesh'!$B$84:$BI$84,$E652:$BL652)+'FD inverse'!$A$4*$C653/Setup!$B$17+INDEX('FD inverse'!$A$4:$BH$4,1,'FD mesh'!$B$15+1)*Setup!$B$22</f>
        <v>21.4814719125646</v>
      </c>
      <c r="G653" s="0" t="n">
        <f aca="false">SUMPRODUCT('FD inverse'!$A$5:$BH$5,'FD mesh'!$B$84:$BI$84,$E652:$BL652)+'FD inverse'!$A$5*$C653/Setup!$B$17+INDEX('FD inverse'!$A$5:$BH$5,1,'FD mesh'!$B$15+1)*Setup!$B$22</f>
        <v>21.6665524606774</v>
      </c>
      <c r="H653" s="0" t="n">
        <f aca="false">SUMPRODUCT('FD inverse'!$A$6:$BH$6,'FD mesh'!$B$84:$BI$84,$E652:$BL652)+'FD inverse'!$A$6*$C653/Setup!$B$17+INDEX('FD inverse'!$A$6:$BH$6,1,'FD mesh'!$B$15+1)*Setup!$B$22</f>
        <v>22.2943719276389</v>
      </c>
      <c r="I653" s="0" t="n">
        <f aca="false">SUMPRODUCT('FD inverse'!$A$7:$BH$7,'FD mesh'!$B$84:$BI$84,$E652:$BL652)+'FD inverse'!$A$7*$C653/Setup!$B$17+INDEX('FD inverse'!$A$7:$BH$7,1,'FD mesh'!$B$15+1)*Setup!$B$22</f>
        <v>22.3476393140569</v>
      </c>
      <c r="J653" s="0" t="n">
        <f aca="false">SUMPRODUCT('FD inverse'!$A$8:$BH$8,'FD mesh'!$B$84:$BI$84,$E652:$BL652)+'FD inverse'!$A$8*$C653/Setup!$B$17+INDEX('FD inverse'!$A$8:$BH$8,1,'FD mesh'!$B$15+1)*Setup!$B$22</f>
        <v>22.3955582460994</v>
      </c>
      <c r="K653" s="0" t="n">
        <f aca="false">SUMPRODUCT('FD inverse'!$A$9:$BH$9,'FD mesh'!$B$84:$BI$84,$E652:$BL652)+'FD inverse'!$A$9*$C653/Setup!$B$17+INDEX('FD inverse'!$A$9:$BH$9,1,'FD mesh'!$B$15+1)*Setup!$B$22</f>
        <v>22.437484242976</v>
      </c>
      <c r="L653" s="0" t="n">
        <f aca="false">SUMPRODUCT('FD inverse'!$A$10:$BH$10,'FD mesh'!$B$84:$BI$84,$E652:$BL652)+'FD inverse'!$A$10*$C653/Setup!$B$17+INDEX('FD inverse'!$A$10:$BH$10,1,'FD mesh'!$B$15+1)*Setup!$B$22</f>
        <v>22.4728807347926</v>
      </c>
      <c r="M653" s="0" t="n">
        <f aca="false">SUMPRODUCT('FD inverse'!$A$11:$BH$11,'FD mesh'!$B$84:$BI$84,$E652:$BL652)+'FD inverse'!$A$11*$C653/Setup!$B$17+INDEX('FD inverse'!$A$11:$BH$11,1,'FD mesh'!$B$15+1)*Setup!$B$22</f>
        <v>22.501307919674</v>
      </c>
      <c r="N653" s="0" t="n">
        <f aca="false">SUMPRODUCT('FD inverse'!$A$12:$BH$12,'FD mesh'!$B$84:$BI$84,$E652:$BL652)+'FD inverse'!$A$12*$C653/Setup!$B$17+INDEX('FD inverse'!$A$12:$BH$12,1,'FD mesh'!$B$15+1)*Setup!$B$22</f>
        <v>22.5224129134211</v>
      </c>
      <c r="O653" s="0" t="n">
        <f aca="false">SUMPRODUCT('FD inverse'!$A$13:$BH$13,'FD mesh'!$B$84:$BI$84,$E652:$BL652)+'FD inverse'!$A$13*$C653/Setup!$B$17+INDEX('FD inverse'!$A$13:$BH$13,1,'FD mesh'!$B$15+1)*Setup!$B$22</f>
        <v>22.5359212651142</v>
      </c>
      <c r="P653" s="0" t="n">
        <f aca="false">SUMPRODUCT('FD inverse'!$A$14:$BH$14,'FD mesh'!$B$84:$BI$84,$E652:$BL652)+'FD inverse'!$A$14*$C653/Setup!$B$17+INDEX('FD inverse'!$A$14:$BH$14,1,'FD mesh'!$B$15+1)*Setup!$B$22</f>
        <v>22.5416298975111</v>
      </c>
      <c r="Q653" s="0" t="n">
        <f aca="false">SUMPRODUCT('FD inverse'!$A$15:$BH$15,'FD mesh'!$B$84:$BI$84,$E652:$BL652)+'FD inverse'!$A$15*$C653/Setup!$B$17+INDEX('FD inverse'!$A$15:$BH$15,1,'FD mesh'!$B$15+1)*Setup!$B$22</f>
        <v>22.5394015179395</v>
      </c>
      <c r="R653" s="0" t="n">
        <f aca="false">SUMPRODUCT('FD inverse'!$A$16:$BH$16,'FD mesh'!$B$84:$BI$84,$E652:$BL652)+'FD inverse'!$A$16*$C653/Setup!$B$17+INDEX('FD inverse'!$A$16:$BH$16,1,'FD mesh'!$B$15+1)*Setup!$B$22</f>
        <v>22.5291605334134</v>
      </c>
      <c r="S653" s="0" t="n">
        <f aca="false">SUMPRODUCT('FD inverse'!$A$17:$BH$17,'FD mesh'!$B$84:$BI$84,$E652:$BL652)+'FD inverse'!$A$17*$C653/Setup!$B$17+INDEX('FD inverse'!$A$17:$BH$17,1,'FD mesh'!$B$15+1)*Setup!$B$22</f>
        <v>22.0669086213175</v>
      </c>
      <c r="T653" s="0" t="n">
        <f aca="false">SUMPRODUCT('FD inverse'!$A$18:$BH$18,'FD mesh'!$B$84:$BI$84,$E652:$BL652)+'FD inverse'!$A$18*$C653/Setup!$B$17+INDEX('FD inverse'!$A$18:$BH$18,1,'FD mesh'!$B$15+1)*Setup!$B$22</f>
        <v>21.600862014301</v>
      </c>
      <c r="U653" s="0" t="n">
        <f aca="false">SUMPRODUCT('FD inverse'!$A$19:$BH$19,'FD mesh'!$B$84:$BI$84,$E652:$BL652)+'FD inverse'!$A$19*$C653/Setup!$B$17+INDEX('FD inverse'!$A$19:$BH$19,1,'FD mesh'!$B$15+1)*Setup!$B$22</f>
        <v>21.1312435912895</v>
      </c>
      <c r="V653" s="0" t="n">
        <f aca="false">SUMPRODUCT('FD inverse'!$A$20:$BH$20,'FD mesh'!$B$84:$BI$84,$E652:$BL652)+'FD inverse'!$A$20*$C653/Setup!$B$17+INDEX('FD inverse'!$A$20:$BH$20,1,'FD mesh'!$B$15+1)*Setup!$B$22</f>
        <v>20.6582870821307</v>
      </c>
      <c r="W653" s="0" t="n">
        <f aca="false">SUMPRODUCT('FD inverse'!$A$21:$BH$21,'FD mesh'!$B$84:$BI$84,$E652:$BL652)+'FD inverse'!$A$21*$C653/Setup!$B$17+INDEX('FD inverse'!$A$21:$BH$21,1,'FD mesh'!$B$15+1)*Setup!$B$22</f>
        <v>20.1822355228239</v>
      </c>
      <c r="X653" s="0" t="n">
        <f aca="false">SUMPRODUCT('FD inverse'!$A$22:$BH$22,'FD mesh'!$B$84:$BI$84,$E652:$BL652)+'FD inverse'!$A$22*$C653/Setup!$B$17+INDEX('FD inverse'!$A$22:$BH$22,1,'FD mesh'!$B$15+1)*Setup!$B$22</f>
        <v>19.7033398696729</v>
      </c>
      <c r="Y653" s="0" t="n">
        <f aca="false">SUMPRODUCT('FD inverse'!$A$23:$BH$23,'FD mesh'!$B$84:$BI$84,$E652:$BL652)+'FD inverse'!$A$23*$C653/Setup!$B$17+INDEX('FD inverse'!$A$23:$BH$23,1,'FD mesh'!$B$15+1)*Setup!$B$22</f>
        <v>19.2218577606878</v>
      </c>
      <c r="Z653" s="0" t="n">
        <f aca="false">SUMPRODUCT('FD inverse'!$A$24:$BH$24,'FD mesh'!$B$84:$BI$84,$E652:$BL652)+'FD inverse'!$A$24*$C653/Setup!$B$17+INDEX('FD inverse'!$A$24:$BH$24,1,'FD mesh'!$B$15+1)*Setup!$B$22</f>
        <v>18.7380524122318</v>
      </c>
      <c r="AA653" s="0" t="n">
        <f aca="false">SUMPRODUCT('FD inverse'!$A$25:$BH$25,'FD mesh'!$B$84:$BI$84,$E652:$BL652)+'FD inverse'!$A$25*$C653/Setup!$B$17+INDEX('FD inverse'!$A$25:$BH$25,1,'FD mesh'!$B$15+1)*Setup!$B$22</f>
        <v>18.2521916386237</v>
      </c>
      <c r="AB653" s="0" t="n">
        <f aca="false">SUMPRODUCT('FD inverse'!$A$26:$BH$26,'FD mesh'!$B$84:$BI$84,$E652:$BL652)+'FD inverse'!$A$26*$C653/Setup!$B$17+INDEX('FD inverse'!$A$26:$BH$26,1,'FD mesh'!$B$15+1)*Setup!$B$22</f>
        <v>17.7645469821745</v>
      </c>
      <c r="AC653" s="0" t="n">
        <f aca="false">SUMPRODUCT('FD inverse'!$A$27:$BH$27,'FD mesh'!$B$84:$BI$84,$E652:$BL652)+'FD inverse'!$A$27*$C653/Setup!$B$17+INDEX('FD inverse'!$A$27:$BH$27,1,'FD mesh'!$B$15+1)*Setup!$B$22</f>
        <v>17.2753929409407</v>
      </c>
      <c r="AD653" s="0" t="n">
        <f aca="false">SUMPRODUCT('FD inverse'!$A$28:$BH$28,'FD mesh'!$B$84:$BI$84,$E652:$BL652)+'FD inverse'!$A$28*$C653/Setup!$B$17+INDEX('FD inverse'!$A$28:$BH$28,1,'FD mesh'!$B$15+1)*Setup!$B$22</f>
        <v>16.7850062813179</v>
      </c>
      <c r="AE653" s="0" t="n">
        <f aca="false">SUMPRODUCT('FD inverse'!$A$29:$BH$29,'FD mesh'!$B$84:$BI$84,$E652:$BL652)+'FD inverse'!$A$29*$C653/Setup!$B$17+INDEX('FD inverse'!$A$29:$BH$29,1,'FD mesh'!$B$15+1)*Setup!$B$22</f>
        <v>16.2936654224753</v>
      </c>
      <c r="AF653" s="0" t="n">
        <f aca="false">SUMPRODUCT('FD inverse'!$A$30:$BH$30,'FD mesh'!$B$84:$BI$84,$E652:$BL652)+'FD inverse'!$A$30*$C653/Setup!$B$17+INDEX('FD inverse'!$A$30:$BH$30,1,'FD mesh'!$B$15+1)*Setup!$B$22</f>
        <v>15.8016498795304</v>
      </c>
      <c r="AG653" s="0" t="n">
        <f aca="false">SUMPRODUCT('FD inverse'!$A$31:$BH$31,'FD mesh'!$B$84:$BI$84,$E652:$BL652)+'FD inverse'!$A$31*$C653/Setup!$B$17+INDEX('FD inverse'!$A$31:$BH$31,1,'FD mesh'!$B$15+1)*Setup!$B$22</f>
        <v>15.3092397522962</v>
      </c>
      <c r="AH653" s="0" t="n">
        <f aca="false">SUMPRODUCT('FD inverse'!$A$32:$BH$32,'FD mesh'!$B$84:$BI$84,$E652:$BL652)+'FD inverse'!$A$32*$C653/Setup!$B$17+INDEX('FD inverse'!$A$32:$BH$32,1,'FD mesh'!$B$15+1)*Setup!$B$22</f>
        <v>15.2883844897072</v>
      </c>
      <c r="AI653" s="0" t="n">
        <f aca="false">SUMPRODUCT('FD inverse'!$A$33:$BH$33,'FD mesh'!$B$84:$BI$84,$E652:$BL652)+'FD inverse'!$A$33*$C653/Setup!$B$17+INDEX('FD inverse'!$A$33:$BH$33,1,'FD mesh'!$B$15+1)*Setup!$B$22</f>
        <v>15.2673522549941</v>
      </c>
      <c r="AJ653" s="0" t="n">
        <f aca="false">SUMPRODUCT('FD inverse'!$A$34:$BH$34,'FD mesh'!$B$84:$BI$84,$E652:$BL652)+'FD inverse'!$A$34*$C653/Setup!$B$17+INDEX('FD inverse'!$A$34:$BH$34,1,'FD mesh'!$B$15+1)*Setup!$B$22</f>
        <v>15.2461617379048</v>
      </c>
      <c r="AK653" s="0" t="n">
        <f aca="false">SUMPRODUCT('FD inverse'!$A$35:$BH$35,'FD mesh'!$B$84:$BI$84,$E652:$BL652)+'FD inverse'!$A$35*$C653/Setup!$B$17+INDEX('FD inverse'!$A$35:$BH$35,1,'FD mesh'!$B$15+1)*Setup!$B$22</f>
        <v>15.2248305236764</v>
      </c>
      <c r="AL653" s="0" t="n">
        <f aca="false">SUMPRODUCT('FD inverse'!$A$36:$BH$36,'FD mesh'!$B$84:$BI$84,$E652:$BL652)+'FD inverse'!$A$36*$C653/Setup!$B$17+INDEX('FD inverse'!$A$36:$BH$36,1,'FD mesh'!$B$15+1)*Setup!$B$22</f>
        <v>15.2033751024398</v>
      </c>
      <c r="AM653" s="0" t="n">
        <f aca="false">SUMPRODUCT('FD inverse'!$A$37:$BH$37,'FD mesh'!$B$84:$BI$84,$E652:$BL652)+'FD inverse'!$A$37*$C653/Setup!$B$17+INDEX('FD inverse'!$A$37:$BH$37,1,'FD mesh'!$B$15+1)*Setup!$B$22</f>
        <v>15.181810900499</v>
      </c>
      <c r="AN653" s="0" t="n">
        <f aca="false">SUMPRODUCT('FD inverse'!$A$38:$BH$38,'FD mesh'!$B$84:$BI$84,$E652:$BL652)+'FD inverse'!$A$38*$C653/Setup!$B$17+INDEX('FD inverse'!$A$38:$BH$38,1,'FD mesh'!$B$15+1)*Setup!$B$22</f>
        <v>15.1601523310815</v>
      </c>
      <c r="AO653" s="0" t="n">
        <f aca="false">SUMPRODUCT('FD inverse'!$A$39:$BH$39,'FD mesh'!$B$84:$BI$84,$E652:$BL652)+'FD inverse'!$A$39*$C653/Setup!$B$17+INDEX('FD inverse'!$A$39:$BH$39,1,'FD mesh'!$B$15+1)*Setup!$B$22</f>
        <v>15.1384128622812</v>
      </c>
      <c r="AP653" s="0" t="n">
        <f aca="false">SUMPRODUCT('FD inverse'!$A$40:$BH$40,'FD mesh'!$B$84:$BI$84,$E652:$BL652)+'FD inverse'!$A$40*$C653/Setup!$B$17+INDEX('FD inverse'!$A$40:$BH$40,1,'FD mesh'!$B$15+1)*Setup!$B$22</f>
        <v>15.1166051000302</v>
      </c>
      <c r="AQ653" s="0" t="n">
        <f aca="false">SUMPRODUCT('FD inverse'!$A$41:$BH$41,'FD mesh'!$B$84:$BI$84,$E652:$BL652)+'FD inverse'!$A$41*$C653/Setup!$B$17+INDEX('FD inverse'!$A$41:$BH$41,1,'FD mesh'!$B$15+1)*Setup!$B$22</f>
        <v>15.0947408840481</v>
      </c>
      <c r="AR653" s="0" t="n">
        <f aca="false">SUMPRODUCT('FD inverse'!$A$42:$BH$42,'FD mesh'!$B$84:$BI$84,$E652:$BL652)+'FD inverse'!$A$42*$C653/Setup!$B$17+INDEX('FD inverse'!$A$42:$BH$42,1,'FD mesh'!$B$15+1)*Setup!$B$22</f>
        <v>15.0728313948138</v>
      </c>
      <c r="AS653" s="0" t="n">
        <f aca="false">SUMPRODUCT('FD inverse'!$A$43:$BH$43,'FD mesh'!$B$84:$BI$84,$E652:$BL652)+'FD inverse'!$A$43*$C653/Setup!$B$17+INDEX('FD inverse'!$A$43:$BH$43,1,'FD mesh'!$B$15+1)*Setup!$B$22</f>
        <v>0</v>
      </c>
      <c r="AT653" s="0" t="n">
        <f aca="false">SUMPRODUCT('FD inverse'!$A$44:$BH$44,'FD mesh'!$B$84:$BI$84,$E652:$BL652)+'FD inverse'!$A$44*$C653/Setup!$B$17+INDEX('FD inverse'!$A$44:$BH$44,1,'FD mesh'!$B$15+1)*Setup!$B$22</f>
        <v>0</v>
      </c>
      <c r="AU653" s="0" t="n">
        <f aca="false">SUMPRODUCT('FD inverse'!$A$45:$BH$45,'FD mesh'!$B$84:$BI$84,$E652:$BL652)+'FD inverse'!$A$45*$C653/Setup!$B$17+INDEX('FD inverse'!$A$45:$BH$45,1,'FD mesh'!$B$15+1)*Setup!$B$22</f>
        <v>0</v>
      </c>
      <c r="AV653" s="0" t="n">
        <f aca="false">SUMPRODUCT('FD inverse'!$A$46:$BH$46,'FD mesh'!$B$84:$BI$84,$E652:$BL652)+'FD inverse'!$A$46*$C653/Setup!$B$17+INDEX('FD inverse'!$A$46:$BH$46,1,'FD mesh'!$B$15+1)*Setup!$B$22</f>
        <v>0</v>
      </c>
      <c r="AW653" s="0" t="n">
        <f aca="false">SUMPRODUCT('FD inverse'!$A$47:$BH$47,'FD mesh'!$B$84:$BI$84,$E652:$BL652)+'FD inverse'!$A$47*$C653/Setup!$B$17+INDEX('FD inverse'!$A$47:$BH$47,1,'FD mesh'!$B$15+1)*Setup!$B$22</f>
        <v>0</v>
      </c>
      <c r="AX653" s="0" t="n">
        <f aca="false">SUMPRODUCT('FD inverse'!$A$48:$BH$48,'FD mesh'!$B$84:$BI$84,$E652:$BL652)+'FD inverse'!$A$48*$C653/Setup!$B$17+INDEX('FD inverse'!$A$48:$BH$48,1,'FD mesh'!$B$15+1)*Setup!$B$22</f>
        <v>0</v>
      </c>
      <c r="AY653" s="0" t="n">
        <f aca="false">SUMPRODUCT('FD inverse'!$A$49:$BH$49,'FD mesh'!$B$84:$BI$84,$E652:$BL652)+'FD inverse'!$A$49*$C653/Setup!$B$17+INDEX('FD inverse'!$A$49:$BH$49,1,'FD mesh'!$B$15+1)*Setup!$B$22</f>
        <v>0</v>
      </c>
      <c r="AZ653" s="0" t="n">
        <f aca="false">SUMPRODUCT('FD inverse'!$A$50:$BH$50,'FD mesh'!$B$84:$BI$84,$E652:$BL652)+'FD inverse'!$A$50*$C653/Setup!$B$17+INDEX('FD inverse'!$A$50:$BH$50,1,'FD mesh'!$B$15+1)*Setup!$B$22</f>
        <v>0</v>
      </c>
      <c r="BA653" s="0" t="n">
        <f aca="false">SUMPRODUCT('FD inverse'!$A$51:$BH$51,'FD mesh'!$B$84:$BI$84,$E652:$BL652)+'FD inverse'!$A$51*$C653/Setup!$B$17+INDEX('FD inverse'!$A$51:$BH$51,1,'FD mesh'!$B$15+1)*Setup!$B$22</f>
        <v>0</v>
      </c>
      <c r="BB653" s="0" t="n">
        <f aca="false">SUMPRODUCT('FD inverse'!$A$52:$BH$52,'FD mesh'!$B$84:$BI$84,$E652:$BL652)+'FD inverse'!$A$52*$C653/Setup!$B$17+INDEX('FD inverse'!$A$52:$BH$52,1,'FD mesh'!$B$15+1)*Setup!$B$22</f>
        <v>0</v>
      </c>
      <c r="BC653" s="0" t="n">
        <f aca="false">SUMPRODUCT('FD inverse'!$A$53:$BH$53,'FD mesh'!$B$84:$BI$84,$E652:$BL652)+'FD inverse'!$A$53*$C653/Setup!$B$17+INDEX('FD inverse'!$A$53:$BH$53,1,'FD mesh'!$B$15+1)*Setup!$B$22</f>
        <v>0</v>
      </c>
      <c r="BD653" s="0" t="n">
        <f aca="false">SUMPRODUCT('FD inverse'!$A$54:$BH$54,'FD mesh'!$B$84:$BI$84,$E652:$BL652)+'FD inverse'!$A$54*$C653/Setup!$B$17+INDEX('FD inverse'!$A$54:$BH$54,1,'FD mesh'!$B$15+1)*Setup!$B$22</f>
        <v>0</v>
      </c>
      <c r="BE653" s="0" t="n">
        <f aca="false">SUMPRODUCT('FD inverse'!$A$55:$BH$55,'FD mesh'!$B$84:$BI$84,$E652:$BL652)+'FD inverse'!$A$55*$C653/Setup!$B$17+INDEX('FD inverse'!$A$55:$BH$55,1,'FD mesh'!$B$15+1)*Setup!$B$22</f>
        <v>0</v>
      </c>
      <c r="BF653" s="0" t="n">
        <f aca="false">SUMPRODUCT('FD inverse'!$A$56:$BH$56,'FD mesh'!$B$84:$BI$84,$E652:$BL652)+'FD inverse'!$A$56*$C653/Setup!$B$17+INDEX('FD inverse'!$A$56:$BH$56,1,'FD mesh'!$B$15+1)*Setup!$B$22</f>
        <v>0</v>
      </c>
      <c r="BG653" s="0" t="n">
        <f aca="false">SUMPRODUCT('FD inverse'!$A$57:$BH$57,'FD mesh'!$B$84:$BI$84,$E652:$BL652)+'FD inverse'!$A$57*$C653/Setup!$B$17+INDEX('FD inverse'!$A$57:$BH$57,1,'FD mesh'!$B$15+1)*Setup!$B$22</f>
        <v>0</v>
      </c>
      <c r="BH653" s="0" t="n">
        <f aca="false">SUMPRODUCT('FD inverse'!$A$58:$BH$58,'FD mesh'!$B$84:$BI$84,$E652:$BL652)+'FD inverse'!$A$58*$C653/Setup!$B$17+INDEX('FD inverse'!$A$58:$BH$58,1,'FD mesh'!$B$15+1)*Setup!$B$22</f>
        <v>0</v>
      </c>
      <c r="BI653" s="0" t="n">
        <f aca="false">SUMPRODUCT('FD inverse'!$A$59:$BH$59,'FD mesh'!$B$84:$BI$84,$E652:$BL652)+'FD inverse'!$A$59*$C653/Setup!$B$17+INDEX('FD inverse'!$A$59:$BH$59,1,'FD mesh'!$B$15+1)*Setup!$B$22</f>
        <v>0</v>
      </c>
      <c r="BJ653" s="0" t="n">
        <f aca="false">SUMPRODUCT('FD inverse'!$A$60:$BH$60,'FD mesh'!$B$84:$BI$84,$E652:$BL652)+'FD inverse'!$A$60*$C653/Setup!$B$17+INDEX('FD inverse'!$A$60:$BH$60,1,'FD mesh'!$B$15+1)*Setup!$B$22</f>
        <v>0</v>
      </c>
      <c r="BK653" s="0" t="n">
        <f aca="false">SUMPRODUCT('FD inverse'!$A$61:$BH$61,'FD mesh'!$B$84:$BI$84,$E652:$BL652)+'FD inverse'!$A$61*$C653/Setup!$B$17+INDEX('FD inverse'!$A$61:$BH$61,1,'FD mesh'!$B$15+1)*Setup!$B$22</f>
        <v>0</v>
      </c>
      <c r="BL653" s="0" t="n">
        <f aca="false">SUMPRODUCT('FD inverse'!$A$62:$BH$62,'FD mesh'!$B$84:$BI$84,$E652:$BL652)+'FD inverse'!$A$62*$C653/Setup!$B$17+INDEX('FD inverse'!$A$62:$BH$62,1,'FD mesh'!$B$15+1)*Setup!$B$22</f>
        <v>0</v>
      </c>
    </row>
    <row r="654" customFormat="false" ht="15" hidden="false" customHeight="false" outlineLevel="0" collapsed="false">
      <c r="A654" s="0" t="n">
        <v>649</v>
      </c>
      <c r="B654" s="0" t="n">
        <f aca="false">A654*Setup!$B$11/3600</f>
        <v>54.0833333333333</v>
      </c>
      <c r="C654" s="0" t="n">
        <f aca="false">Setup!$B$7+Setup!$B$8*COS(2*PI()*(B654-Setup!$B$9)/24)</f>
        <v>20.5803525173082</v>
      </c>
      <c r="D654" s="0" t="n">
        <f aca="false">(C654-E654)/Setup!$B$17</f>
        <v>-5.70178879869825</v>
      </c>
      <c r="E654" s="0" t="n">
        <f aca="false">SUMPRODUCT('FD inverse'!$A$3:$BH$3,'FD mesh'!$B$84:$BI$84,$E653:$BL653)+'FD inverse'!$A$3*$C654/Setup!$B$17+INDEX('FD inverse'!$A$3:$BH$3,1,'FD mesh'!$B$15+1)*Setup!$B$22</f>
        <v>21.321585061139</v>
      </c>
      <c r="F654" s="0" t="n">
        <f aca="false">SUMPRODUCT('FD inverse'!$A$4:$BH$4,'FD mesh'!$B$84:$BI$84,$E653:$BL653)+'FD inverse'!$A$4*$C654/Setup!$B$17+INDEX('FD inverse'!$A$4:$BH$4,1,'FD mesh'!$B$15+1)*Setup!$B$22</f>
        <v>21.4955165073986</v>
      </c>
      <c r="G654" s="0" t="n">
        <f aca="false">SUMPRODUCT('FD inverse'!$A$5:$BH$5,'FD mesh'!$B$84:$BI$84,$E653:$BL653)+'FD inverse'!$A$5*$C654/Setup!$B$17+INDEX('FD inverse'!$A$5:$BH$5,1,'FD mesh'!$B$15+1)*Setup!$B$22</f>
        <v>21.6755436979438</v>
      </c>
      <c r="H654" s="0" t="n">
        <f aca="false">SUMPRODUCT('FD inverse'!$A$6:$BH$6,'FD mesh'!$B$84:$BI$84,$E653:$BL653)+'FD inverse'!$A$6*$C654/Setup!$B$17+INDEX('FD inverse'!$A$6:$BH$6,1,'FD mesh'!$B$15+1)*Setup!$B$22</f>
        <v>22.2869911686823</v>
      </c>
      <c r="I654" s="0" t="n">
        <f aca="false">SUMPRODUCT('FD inverse'!$A$7:$BH$7,'FD mesh'!$B$84:$BI$84,$E653:$BL653)+'FD inverse'!$A$7*$C654/Setup!$B$17+INDEX('FD inverse'!$A$7:$BH$7,1,'FD mesh'!$B$15+1)*Setup!$B$22</f>
        <v>22.3389243492914</v>
      </c>
      <c r="J654" s="0" t="n">
        <f aca="false">SUMPRODUCT('FD inverse'!$A$8:$BH$8,'FD mesh'!$B$84:$BI$84,$E653:$BL653)+'FD inverse'!$A$8*$C654/Setup!$B$17+INDEX('FD inverse'!$A$8:$BH$8,1,'FD mesh'!$B$15+1)*Setup!$B$22</f>
        <v>22.3857159577675</v>
      </c>
      <c r="K654" s="0" t="n">
        <f aca="false">SUMPRODUCT('FD inverse'!$A$9:$BH$9,'FD mesh'!$B$84:$BI$84,$E653:$BL653)+'FD inverse'!$A$9*$C654/Setup!$B$17+INDEX('FD inverse'!$A$9:$BH$9,1,'FD mesh'!$B$15+1)*Setup!$B$22</f>
        <v>22.4267009064607</v>
      </c>
      <c r="L654" s="0" t="n">
        <f aca="false">SUMPRODUCT('FD inverse'!$A$10:$BH$10,'FD mesh'!$B$84:$BI$84,$E653:$BL653)+'FD inverse'!$A$10*$C654/Setup!$B$17+INDEX('FD inverse'!$A$10:$BH$10,1,'FD mesh'!$B$15+1)*Setup!$B$22</f>
        <v>22.4613240047025</v>
      </c>
      <c r="M654" s="0" t="n">
        <f aca="false">SUMPRODUCT('FD inverse'!$A$11:$BH$11,'FD mesh'!$B$84:$BI$84,$E653:$BL653)+'FD inverse'!$A$11*$C654/Setup!$B$17+INDEX('FD inverse'!$A$11:$BH$11,1,'FD mesh'!$B$15+1)*Setup!$B$22</f>
        <v>22.4891289730975</v>
      </c>
      <c r="N654" s="0" t="n">
        <f aca="false">SUMPRODUCT('FD inverse'!$A$12:$BH$12,'FD mesh'!$B$84:$BI$84,$E653:$BL653)+'FD inverse'!$A$12*$C654/Setup!$B$17+INDEX('FD inverse'!$A$12:$BH$12,1,'FD mesh'!$B$15+1)*Setup!$B$22</f>
        <v>22.5097487222734</v>
      </c>
      <c r="O654" s="0" t="n">
        <f aca="false">SUMPRODUCT('FD inverse'!$A$13:$BH$13,'FD mesh'!$B$84:$BI$84,$E653:$BL653)+'FD inverse'!$A$13*$C654/Setup!$B$17+INDEX('FD inverse'!$A$13:$BH$13,1,'FD mesh'!$B$15+1)*Setup!$B$22</f>
        <v>22.522896972247</v>
      </c>
      <c r="P654" s="0" t="n">
        <f aca="false">SUMPRODUCT('FD inverse'!$A$14:$BH$14,'FD mesh'!$B$84:$BI$84,$E653:$BL653)+'FD inverse'!$A$14*$C654/Setup!$B$17+INDEX('FD inverse'!$A$14:$BH$14,1,'FD mesh'!$B$15+1)*Setup!$B$22</f>
        <v>22.5283612736264</v>
      </c>
      <c r="Q654" s="0" t="n">
        <f aca="false">SUMPRODUCT('FD inverse'!$A$15:$BH$15,'FD mesh'!$B$84:$BI$84,$E653:$BL653)+'FD inverse'!$A$15*$C654/Setup!$B$17+INDEX('FD inverse'!$A$15:$BH$15,1,'FD mesh'!$B$15+1)*Setup!$B$22</f>
        <v>22.5259974783188</v>
      </c>
      <c r="R654" s="0" t="n">
        <f aca="false">SUMPRODUCT('FD inverse'!$A$16:$BH$16,'FD mesh'!$B$84:$BI$84,$E653:$BL653)+'FD inverse'!$A$16*$C654/Setup!$B$17+INDEX('FD inverse'!$A$16:$BH$16,1,'FD mesh'!$B$15+1)*Setup!$B$22</f>
        <v>22.5157256950343</v>
      </c>
      <c r="S654" s="0" t="n">
        <f aca="false">SUMPRODUCT('FD inverse'!$A$17:$BH$17,'FD mesh'!$B$84:$BI$84,$E653:$BL653)+'FD inverse'!$A$17*$C654/Setup!$B$17+INDEX('FD inverse'!$A$17:$BH$17,1,'FD mesh'!$B$15+1)*Setup!$B$22</f>
        <v>22.0541661524968</v>
      </c>
      <c r="T654" s="0" t="n">
        <f aca="false">SUMPRODUCT('FD inverse'!$A$18:$BH$18,'FD mesh'!$B$84:$BI$84,$E653:$BL653)+'FD inverse'!$A$18*$C654/Setup!$B$17+INDEX('FD inverse'!$A$18:$BH$18,1,'FD mesh'!$B$15+1)*Setup!$B$22</f>
        <v>21.5888566834207</v>
      </c>
      <c r="U654" s="0" t="n">
        <f aca="false">SUMPRODUCT('FD inverse'!$A$19:$BH$19,'FD mesh'!$B$84:$BI$84,$E653:$BL653)+'FD inverse'!$A$19*$C654/Setup!$B$17+INDEX('FD inverse'!$A$19:$BH$19,1,'FD mesh'!$B$15+1)*Setup!$B$22</f>
        <v>21.1200142169713</v>
      </c>
      <c r="V654" s="0" t="n">
        <f aca="false">SUMPRODUCT('FD inverse'!$A$20:$BH$20,'FD mesh'!$B$84:$BI$84,$E653:$BL653)+'FD inverse'!$A$20*$C654/Setup!$B$17+INDEX('FD inverse'!$A$20:$BH$20,1,'FD mesh'!$B$15+1)*Setup!$B$22</f>
        <v>20.6478671060796</v>
      </c>
      <c r="W654" s="0" t="n">
        <f aca="false">SUMPRODUCT('FD inverse'!$A$21:$BH$21,'FD mesh'!$B$84:$BI$84,$E653:$BL653)+'FD inverse'!$A$21*$C654/Setup!$B$17+INDEX('FD inverse'!$A$21:$BH$21,1,'FD mesh'!$B$15+1)*Setup!$B$22</f>
        <v>20.1726535450929</v>
      </c>
      <c r="X654" s="0" t="n">
        <f aca="false">SUMPRODUCT('FD inverse'!$A$22:$BH$22,'FD mesh'!$B$84:$BI$84,$E653:$BL653)+'FD inverse'!$A$22*$C654/Setup!$B$17+INDEX('FD inverse'!$A$22:$BH$22,1,'FD mesh'!$B$15+1)*Setup!$B$22</f>
        <v>19.6946201449454</v>
      </c>
      <c r="Y654" s="0" t="n">
        <f aca="false">SUMPRODUCT('FD inverse'!$A$23:$BH$23,'FD mesh'!$B$84:$BI$84,$E653:$BL653)+'FD inverse'!$A$23*$C654/Setup!$B$17+INDEX('FD inverse'!$A$23:$BH$23,1,'FD mesh'!$B$15+1)*Setup!$B$22</f>
        <v>19.2140206543781</v>
      </c>
      <c r="Z654" s="0" t="n">
        <f aca="false">SUMPRODUCT('FD inverse'!$A$24:$BH$24,'FD mesh'!$B$84:$BI$84,$E653:$BL653)+'FD inverse'!$A$24*$C654/Setup!$B$17+INDEX('FD inverse'!$A$24:$BH$24,1,'FD mesh'!$B$15+1)*Setup!$B$22</f>
        <v>18.7311148153826</v>
      </c>
      <c r="AA654" s="0" t="n">
        <f aca="false">SUMPRODUCT('FD inverse'!$A$25:$BH$25,'FD mesh'!$B$84:$BI$84,$E653:$BL653)+'FD inverse'!$A$25*$C654/Setup!$B$17+INDEX('FD inverse'!$A$25:$BH$25,1,'FD mesh'!$B$15+1)*Setup!$B$22</f>
        <v>18.2461673407429</v>
      </c>
      <c r="AB654" s="0" t="n">
        <f aca="false">SUMPRODUCT('FD inverse'!$A$26:$BH$26,'FD mesh'!$B$84:$BI$84,$E653:$BL653)+'FD inverse'!$A$26*$C654/Setup!$B$17+INDEX('FD inverse'!$A$26:$BH$26,1,'FD mesh'!$B$15+1)*Setup!$B$22</f>
        <v>17.7594470012982</v>
      </c>
      <c r="AC654" s="0" t="n">
        <f aca="false">SUMPRODUCT('FD inverse'!$A$27:$BH$27,'FD mesh'!$B$84:$BI$84,$E653:$BL653)+'FD inverse'!$A$27*$C654/Setup!$B$17+INDEX('FD inverse'!$A$27:$BH$27,1,'FD mesh'!$B$15+1)*Setup!$B$22</f>
        <v>17.2712258103385</v>
      </c>
      <c r="AD654" s="0" t="n">
        <f aca="false">SUMPRODUCT('FD inverse'!$A$28:$BH$28,'FD mesh'!$B$84:$BI$84,$E653:$BL653)+'FD inverse'!$A$28*$C654/Setup!$B$17+INDEX('FD inverse'!$A$28:$BH$28,1,'FD mesh'!$B$15+1)*Setup!$B$22</f>
        <v>16.7817782923731</v>
      </c>
      <c r="AE654" s="0" t="n">
        <f aca="false">SUMPRODUCT('FD inverse'!$A$29:$BH$29,'FD mesh'!$B$84:$BI$84,$E653:$BL653)+'FD inverse'!$A$29*$C654/Setup!$B$17+INDEX('FD inverse'!$A$29:$BH$29,1,'FD mesh'!$B$15+1)*Setup!$B$22</f>
        <v>16.2913808233753</v>
      </c>
      <c r="AF654" s="0" t="n">
        <f aca="false">SUMPRODUCT('FD inverse'!$A$30:$BH$30,'FD mesh'!$B$84:$BI$84,$E653:$BL653)+'FD inverse'!$A$30*$C654/Setup!$B$17+INDEX('FD inverse'!$A$30:$BH$30,1,'FD mesh'!$B$15+1)*Setup!$B$22</f>
        <v>15.8003110294995</v>
      </c>
      <c r="AG654" s="0" t="n">
        <f aca="false">SUMPRODUCT('FD inverse'!$A$31:$BH$31,'FD mesh'!$B$84:$BI$84,$E653:$BL653)+'FD inverse'!$A$31*$C654/Setup!$B$17+INDEX('FD inverse'!$A$31:$BH$31,1,'FD mesh'!$B$15+1)*Setup!$B$22</f>
        <v>15.308847231186</v>
      </c>
      <c r="AH654" s="0" t="n">
        <f aca="false">SUMPRODUCT('FD inverse'!$A$32:$BH$32,'FD mesh'!$B$84:$BI$84,$E653:$BL653)+'FD inverse'!$A$32*$C654/Setup!$B$17+INDEX('FD inverse'!$A$32:$BH$32,1,'FD mesh'!$B$15+1)*Setup!$B$22</f>
        <v>15.2880308553539</v>
      </c>
      <c r="AI654" s="0" t="n">
        <f aca="false">SUMPRODUCT('FD inverse'!$A$33:$BH$33,'FD mesh'!$B$84:$BI$84,$E653:$BL653)+'FD inverse'!$A$33*$C654/Setup!$B$17+INDEX('FD inverse'!$A$33:$BH$33,1,'FD mesh'!$B$15+1)*Setup!$B$22</f>
        <v>15.2670354616668</v>
      </c>
      <c r="AJ654" s="0" t="n">
        <f aca="false">SUMPRODUCT('FD inverse'!$A$34:$BH$34,'FD mesh'!$B$84:$BI$84,$E653:$BL653)+'FD inverse'!$A$34*$C654/Setup!$B$17+INDEX('FD inverse'!$A$34:$BH$34,1,'FD mesh'!$B$15+1)*Setup!$B$22</f>
        <v>15.2458796999007</v>
      </c>
      <c r="AK654" s="0" t="n">
        <f aca="false">SUMPRODUCT('FD inverse'!$A$35:$BH$35,'FD mesh'!$B$84:$BI$84,$E653:$BL653)+'FD inverse'!$A$35*$C654/Setup!$B$17+INDEX('FD inverse'!$A$35:$BH$35,1,'FD mesh'!$B$15+1)*Setup!$B$22</f>
        <v>15.2245811640007</v>
      </c>
      <c r="AL654" s="0" t="n">
        <f aca="false">SUMPRODUCT('FD inverse'!$A$36:$BH$36,'FD mesh'!$B$84:$BI$84,$E653:$BL653)+'FD inverse'!$A$36*$C654/Setup!$B$17+INDEX('FD inverse'!$A$36:$BH$36,1,'FD mesh'!$B$15+1)*Setup!$B$22</f>
        <v>15.2031563964894</v>
      </c>
      <c r="AM654" s="0" t="n">
        <f aca="false">SUMPRODUCT('FD inverse'!$A$37:$BH$37,'FD mesh'!$B$84:$BI$84,$E653:$BL653)+'FD inverse'!$A$37*$C654/Setup!$B$17+INDEX('FD inverse'!$A$37:$BH$37,1,'FD mesh'!$B$15+1)*Setup!$B$22</f>
        <v>15.1816209149885</v>
      </c>
      <c r="AN654" s="0" t="n">
        <f aca="false">SUMPRODUCT('FD inverse'!$A$38:$BH$38,'FD mesh'!$B$84:$BI$84,$E653:$BL653)+'FD inverse'!$A$38*$C654/Setup!$B$17+INDEX('FD inverse'!$A$38:$BH$38,1,'FD mesh'!$B$15+1)*Setup!$B$22</f>
        <v>15.1599892584462</v>
      </c>
      <c r="AO654" s="0" t="n">
        <f aca="false">SUMPRODUCT('FD inverse'!$A$39:$BH$39,'FD mesh'!$B$84:$BI$84,$E653:$BL653)+'FD inverse'!$A$39*$C654/Setup!$B$17+INDEX('FD inverse'!$A$39:$BH$39,1,'FD mesh'!$B$15+1)*Setup!$B$22</f>
        <v>15.1382750507799</v>
      </c>
      <c r="AP654" s="0" t="n">
        <f aca="false">SUMPRODUCT('FD inverse'!$A$40:$BH$40,'FD mesh'!$B$84:$BI$84,$E653:$BL653)+'FD inverse'!$A$40*$C654/Setup!$B$17+INDEX('FD inverse'!$A$40:$BH$40,1,'FD mesh'!$B$15+1)*Setup!$B$22</f>
        <v>15.1164910797574</v>
      </c>
      <c r="AQ654" s="0" t="n">
        <f aca="false">SUMPRODUCT('FD inverse'!$A$41:$BH$41,'FD mesh'!$B$84:$BI$84,$E653:$BL653)+'FD inverse'!$A$41*$C654/Setup!$B$17+INDEX('FD inverse'!$A$41:$BH$41,1,'FD mesh'!$B$15+1)*Setup!$B$22</f>
        <v>15.0946493890466</v>
      </c>
      <c r="AR654" s="0" t="n">
        <f aca="false">SUMPRODUCT('FD inverse'!$A$42:$BH$42,'FD mesh'!$B$84:$BI$84,$E653:$BL653)+'FD inverse'!$A$42*$C654/Setup!$B$17+INDEX('FD inverse'!$A$42:$BH$42,1,'FD mesh'!$B$15+1)*Setup!$B$22</f>
        <v>15.0727613814587</v>
      </c>
      <c r="AS654" s="0" t="n">
        <f aca="false">SUMPRODUCT('FD inverse'!$A$43:$BH$43,'FD mesh'!$B$84:$BI$84,$E653:$BL653)+'FD inverse'!$A$43*$C654/Setup!$B$17+INDEX('FD inverse'!$A$43:$BH$43,1,'FD mesh'!$B$15+1)*Setup!$B$22</f>
        <v>0</v>
      </c>
      <c r="AT654" s="0" t="n">
        <f aca="false">SUMPRODUCT('FD inverse'!$A$44:$BH$44,'FD mesh'!$B$84:$BI$84,$E653:$BL653)+'FD inverse'!$A$44*$C654/Setup!$B$17+INDEX('FD inverse'!$A$44:$BH$44,1,'FD mesh'!$B$15+1)*Setup!$B$22</f>
        <v>0</v>
      </c>
      <c r="AU654" s="0" t="n">
        <f aca="false">SUMPRODUCT('FD inverse'!$A$45:$BH$45,'FD mesh'!$B$84:$BI$84,$E653:$BL653)+'FD inverse'!$A$45*$C654/Setup!$B$17+INDEX('FD inverse'!$A$45:$BH$45,1,'FD mesh'!$B$15+1)*Setup!$B$22</f>
        <v>0</v>
      </c>
      <c r="AV654" s="0" t="n">
        <f aca="false">SUMPRODUCT('FD inverse'!$A$46:$BH$46,'FD mesh'!$B$84:$BI$84,$E653:$BL653)+'FD inverse'!$A$46*$C654/Setup!$B$17+INDEX('FD inverse'!$A$46:$BH$46,1,'FD mesh'!$B$15+1)*Setup!$B$22</f>
        <v>0</v>
      </c>
      <c r="AW654" s="0" t="n">
        <f aca="false">SUMPRODUCT('FD inverse'!$A$47:$BH$47,'FD mesh'!$B$84:$BI$84,$E653:$BL653)+'FD inverse'!$A$47*$C654/Setup!$B$17+INDEX('FD inverse'!$A$47:$BH$47,1,'FD mesh'!$B$15+1)*Setup!$B$22</f>
        <v>0</v>
      </c>
      <c r="AX654" s="0" t="n">
        <f aca="false">SUMPRODUCT('FD inverse'!$A$48:$BH$48,'FD mesh'!$B$84:$BI$84,$E653:$BL653)+'FD inverse'!$A$48*$C654/Setup!$B$17+INDEX('FD inverse'!$A$48:$BH$48,1,'FD mesh'!$B$15+1)*Setup!$B$22</f>
        <v>0</v>
      </c>
      <c r="AY654" s="0" t="n">
        <f aca="false">SUMPRODUCT('FD inverse'!$A$49:$BH$49,'FD mesh'!$B$84:$BI$84,$E653:$BL653)+'FD inverse'!$A$49*$C654/Setup!$B$17+INDEX('FD inverse'!$A$49:$BH$49,1,'FD mesh'!$B$15+1)*Setup!$B$22</f>
        <v>0</v>
      </c>
      <c r="AZ654" s="0" t="n">
        <f aca="false">SUMPRODUCT('FD inverse'!$A$50:$BH$50,'FD mesh'!$B$84:$BI$84,$E653:$BL653)+'FD inverse'!$A$50*$C654/Setup!$B$17+INDEX('FD inverse'!$A$50:$BH$50,1,'FD mesh'!$B$15+1)*Setup!$B$22</f>
        <v>0</v>
      </c>
      <c r="BA654" s="0" t="n">
        <f aca="false">SUMPRODUCT('FD inverse'!$A$51:$BH$51,'FD mesh'!$B$84:$BI$84,$E653:$BL653)+'FD inverse'!$A$51*$C654/Setup!$B$17+INDEX('FD inverse'!$A$51:$BH$51,1,'FD mesh'!$B$15+1)*Setup!$B$22</f>
        <v>0</v>
      </c>
      <c r="BB654" s="0" t="n">
        <f aca="false">SUMPRODUCT('FD inverse'!$A$52:$BH$52,'FD mesh'!$B$84:$BI$84,$E653:$BL653)+'FD inverse'!$A$52*$C654/Setup!$B$17+INDEX('FD inverse'!$A$52:$BH$52,1,'FD mesh'!$B$15+1)*Setup!$B$22</f>
        <v>0</v>
      </c>
      <c r="BC654" s="0" t="n">
        <f aca="false">SUMPRODUCT('FD inverse'!$A$53:$BH$53,'FD mesh'!$B$84:$BI$84,$E653:$BL653)+'FD inverse'!$A$53*$C654/Setup!$B$17+INDEX('FD inverse'!$A$53:$BH$53,1,'FD mesh'!$B$15+1)*Setup!$B$22</f>
        <v>0</v>
      </c>
      <c r="BD654" s="0" t="n">
        <f aca="false">SUMPRODUCT('FD inverse'!$A$54:$BH$54,'FD mesh'!$B$84:$BI$84,$E653:$BL653)+'FD inverse'!$A$54*$C654/Setup!$B$17+INDEX('FD inverse'!$A$54:$BH$54,1,'FD mesh'!$B$15+1)*Setup!$B$22</f>
        <v>0</v>
      </c>
      <c r="BE654" s="0" t="n">
        <f aca="false">SUMPRODUCT('FD inverse'!$A$55:$BH$55,'FD mesh'!$B$84:$BI$84,$E653:$BL653)+'FD inverse'!$A$55*$C654/Setup!$B$17+INDEX('FD inverse'!$A$55:$BH$55,1,'FD mesh'!$B$15+1)*Setup!$B$22</f>
        <v>0</v>
      </c>
      <c r="BF654" s="0" t="n">
        <f aca="false">SUMPRODUCT('FD inverse'!$A$56:$BH$56,'FD mesh'!$B$84:$BI$84,$E653:$BL653)+'FD inverse'!$A$56*$C654/Setup!$B$17+INDEX('FD inverse'!$A$56:$BH$56,1,'FD mesh'!$B$15+1)*Setup!$B$22</f>
        <v>0</v>
      </c>
      <c r="BG654" s="0" t="n">
        <f aca="false">SUMPRODUCT('FD inverse'!$A$57:$BH$57,'FD mesh'!$B$84:$BI$84,$E653:$BL653)+'FD inverse'!$A$57*$C654/Setup!$B$17+INDEX('FD inverse'!$A$57:$BH$57,1,'FD mesh'!$B$15+1)*Setup!$B$22</f>
        <v>0</v>
      </c>
      <c r="BH654" s="0" t="n">
        <f aca="false">SUMPRODUCT('FD inverse'!$A$58:$BH$58,'FD mesh'!$B$84:$BI$84,$E653:$BL653)+'FD inverse'!$A$58*$C654/Setup!$B$17+INDEX('FD inverse'!$A$58:$BH$58,1,'FD mesh'!$B$15+1)*Setup!$B$22</f>
        <v>0</v>
      </c>
      <c r="BI654" s="0" t="n">
        <f aca="false">SUMPRODUCT('FD inverse'!$A$59:$BH$59,'FD mesh'!$B$84:$BI$84,$E653:$BL653)+'FD inverse'!$A$59*$C654/Setup!$B$17+INDEX('FD inverse'!$A$59:$BH$59,1,'FD mesh'!$B$15+1)*Setup!$B$22</f>
        <v>0</v>
      </c>
      <c r="BJ654" s="0" t="n">
        <f aca="false">SUMPRODUCT('FD inverse'!$A$60:$BH$60,'FD mesh'!$B$84:$BI$84,$E653:$BL653)+'FD inverse'!$A$60*$C654/Setup!$B$17+INDEX('FD inverse'!$A$60:$BH$60,1,'FD mesh'!$B$15+1)*Setup!$B$22</f>
        <v>0</v>
      </c>
      <c r="BK654" s="0" t="n">
        <f aca="false">SUMPRODUCT('FD inverse'!$A$61:$BH$61,'FD mesh'!$B$84:$BI$84,$E653:$BL653)+'FD inverse'!$A$61*$C654/Setup!$B$17+INDEX('FD inverse'!$A$61:$BH$61,1,'FD mesh'!$B$15+1)*Setup!$B$22</f>
        <v>0</v>
      </c>
      <c r="BL654" s="0" t="n">
        <f aca="false">SUMPRODUCT('FD inverse'!$A$62:$BH$62,'FD mesh'!$B$84:$BI$84,$E653:$BL653)+'FD inverse'!$A$62*$C654/Setup!$B$17+INDEX('FD inverse'!$A$62:$BH$62,1,'FD mesh'!$B$15+1)*Setup!$B$22</f>
        <v>0</v>
      </c>
    </row>
    <row r="655" customFormat="false" ht="15" hidden="false" customHeight="false" outlineLevel="0" collapsed="false">
      <c r="A655" s="0" t="n">
        <v>650</v>
      </c>
      <c r="B655" s="0" t="n">
        <f aca="false">A655*Setup!$B$11/3600</f>
        <v>54.1666666666667</v>
      </c>
      <c r="C655" s="0" t="n">
        <f aca="false">Setup!$B$7+Setup!$B$8*COS(2*PI()*(B655-Setup!$B$9)/24)</f>
        <v>20.6264342167485</v>
      </c>
      <c r="D655" s="0" t="n">
        <f aca="false">(C655-E655)/Setup!$B$17</f>
        <v>-5.50578255723843</v>
      </c>
      <c r="E655" s="0" t="n">
        <f aca="false">SUMPRODUCT('FD inverse'!$A$3:$BH$3,'FD mesh'!$B$84:$BI$84,$E654:$BL654)+'FD inverse'!$A$3*$C655/Setup!$B$17+INDEX('FD inverse'!$A$3:$BH$3,1,'FD mesh'!$B$15+1)*Setup!$B$22</f>
        <v>21.3421859491895</v>
      </c>
      <c r="F655" s="0" t="n">
        <f aca="false">SUMPRODUCT('FD inverse'!$A$4:$BH$4,'FD mesh'!$B$84:$BI$84,$E654:$BL654)+'FD inverse'!$A$4*$C655/Setup!$B$17+INDEX('FD inverse'!$A$4:$BH$4,1,'FD mesh'!$B$15+1)*Setup!$B$22</f>
        <v>21.5105192041281</v>
      </c>
      <c r="G655" s="0" t="n">
        <f aca="false">SUMPRODUCT('FD inverse'!$A$5:$BH$5,'FD mesh'!$B$84:$BI$84,$E654:$BL654)+'FD inverse'!$A$5*$C655/Setup!$B$17+INDEX('FD inverse'!$A$5:$BH$5,1,'FD mesh'!$B$15+1)*Setup!$B$22</f>
        <v>21.685364046189</v>
      </c>
      <c r="H655" s="0" t="n">
        <f aca="false">SUMPRODUCT('FD inverse'!$A$6:$BH$6,'FD mesh'!$B$84:$BI$84,$E654:$BL654)+'FD inverse'!$A$6*$C655/Setup!$B$17+INDEX('FD inverse'!$A$6:$BH$6,1,'FD mesh'!$B$15+1)*Setup!$B$22</f>
        <v>22.2800033861091</v>
      </c>
      <c r="I655" s="0" t="n">
        <f aca="false">SUMPRODUCT('FD inverse'!$A$7:$BH$7,'FD mesh'!$B$84:$BI$84,$E654:$BL654)+'FD inverse'!$A$7*$C655/Setup!$B$17+INDEX('FD inverse'!$A$7:$BH$7,1,'FD mesh'!$B$15+1)*Setup!$B$22</f>
        <v>22.3305650437501</v>
      </c>
      <c r="J655" s="0" t="n">
        <f aca="false">SUMPRODUCT('FD inverse'!$A$8:$BH$8,'FD mesh'!$B$84:$BI$84,$E654:$BL654)+'FD inverse'!$A$8*$C655/Setup!$B$17+INDEX('FD inverse'!$A$8:$BH$8,1,'FD mesh'!$B$15+1)*Setup!$B$22</f>
        <v>22.3761949577089</v>
      </c>
      <c r="K655" s="0" t="n">
        <f aca="false">SUMPRODUCT('FD inverse'!$A$9:$BH$9,'FD mesh'!$B$84:$BI$84,$E654:$BL654)+'FD inverse'!$A$9*$C655/Setup!$B$17+INDEX('FD inverse'!$A$9:$BH$9,1,'FD mesh'!$B$15+1)*Setup!$B$22</f>
        <v>22.4162077624885</v>
      </c>
      <c r="L655" s="0" t="n">
        <f aca="false">SUMPRODUCT('FD inverse'!$A$10:$BH$10,'FD mesh'!$B$84:$BI$84,$E654:$BL654)+'FD inverse'!$A$10*$C655/Setup!$B$17+INDEX('FD inverse'!$A$10:$BH$10,1,'FD mesh'!$B$15+1)*Setup!$B$22</f>
        <v>22.4500299218569</v>
      </c>
      <c r="M655" s="0" t="n">
        <f aca="false">SUMPRODUCT('FD inverse'!$A$11:$BH$11,'FD mesh'!$B$84:$BI$84,$E654:$BL654)+'FD inverse'!$A$11*$C655/Setup!$B$17+INDEX('FD inverse'!$A$11:$BH$11,1,'FD mesh'!$B$15+1)*Setup!$B$22</f>
        <v>22.4771889055051</v>
      </c>
      <c r="N655" s="0" t="n">
        <f aca="false">SUMPRODUCT('FD inverse'!$A$12:$BH$12,'FD mesh'!$B$84:$BI$84,$E654:$BL654)+'FD inverse'!$A$12*$C655/Setup!$B$17+INDEX('FD inverse'!$A$12:$BH$12,1,'FD mesh'!$B$15+1)*Setup!$B$22</f>
        <v>22.4973036014881</v>
      </c>
      <c r="O655" s="0" t="n">
        <f aca="false">SUMPRODUCT('FD inverse'!$A$13:$BH$13,'FD mesh'!$B$84:$BI$84,$E654:$BL654)+'FD inverse'!$A$13*$C655/Setup!$B$17+INDEX('FD inverse'!$A$13:$BH$13,1,'FD mesh'!$B$15+1)*Setup!$B$22</f>
        <v>22.5100760433207</v>
      </c>
      <c r="P655" s="0" t="n">
        <f aca="false">SUMPRODUCT('FD inverse'!$A$14:$BH$14,'FD mesh'!$B$84:$BI$84,$E654:$BL654)+'FD inverse'!$A$14*$C655/Setup!$B$17+INDEX('FD inverse'!$A$14:$BH$14,1,'FD mesh'!$B$15+1)*Setup!$B$22</f>
        <v>22.5152845152851</v>
      </c>
      <c r="Q655" s="0" t="n">
        <f aca="false">SUMPRODUCT('FD inverse'!$A$15:$BH$15,'FD mesh'!$B$84:$BI$84,$E654:$BL654)+'FD inverse'!$A$15*$C655/Setup!$B$17+INDEX('FD inverse'!$A$15:$BH$15,1,'FD mesh'!$B$15+1)*Setup!$B$22</f>
        <v>22.5127780855733</v>
      </c>
      <c r="R655" s="0" t="n">
        <f aca="false">SUMPRODUCT('FD inverse'!$A$16:$BH$16,'FD mesh'!$B$84:$BI$84,$E654:$BL654)+'FD inverse'!$A$16*$C655/Setup!$B$17+INDEX('FD inverse'!$A$16:$BH$16,1,'FD mesh'!$B$15+1)*Setup!$B$22</f>
        <v>22.5024726040941</v>
      </c>
      <c r="S655" s="0" t="n">
        <f aca="false">SUMPRODUCT('FD inverse'!$A$17:$BH$17,'FD mesh'!$B$84:$BI$84,$E654:$BL654)+'FD inverse'!$A$17*$C655/Setup!$B$17+INDEX('FD inverse'!$A$17:$BH$17,1,'FD mesh'!$B$15+1)*Setup!$B$22</f>
        <v>22.0415827621003</v>
      </c>
      <c r="T655" s="0" t="n">
        <f aca="false">SUMPRODUCT('FD inverse'!$A$18:$BH$18,'FD mesh'!$B$84:$BI$84,$E654:$BL654)+'FD inverse'!$A$18*$C655/Setup!$B$17+INDEX('FD inverse'!$A$18:$BH$18,1,'FD mesh'!$B$15+1)*Setup!$B$22</f>
        <v>21.5769898080754</v>
      </c>
      <c r="U655" s="0" t="n">
        <f aca="false">SUMPRODUCT('FD inverse'!$A$19:$BH$19,'FD mesh'!$B$84:$BI$84,$E654:$BL654)+'FD inverse'!$A$19*$C655/Setup!$B$17+INDEX('FD inverse'!$A$19:$BH$19,1,'FD mesh'!$B$15+1)*Setup!$B$22</f>
        <v>21.1089046021632</v>
      </c>
      <c r="V655" s="0" t="n">
        <f aca="false">SUMPRODUCT('FD inverse'!$A$20:$BH$20,'FD mesh'!$B$84:$BI$84,$E654:$BL654)+'FD inverse'!$A$20*$C655/Setup!$B$17+INDEX('FD inverse'!$A$20:$BH$20,1,'FD mesh'!$B$15+1)*Setup!$B$22</f>
        <v>20.6375499953217</v>
      </c>
      <c r="W655" s="0" t="n">
        <f aca="false">SUMPRODUCT('FD inverse'!$A$21:$BH$21,'FD mesh'!$B$84:$BI$84,$E654:$BL654)+'FD inverse'!$A$21*$C655/Setup!$B$17+INDEX('FD inverse'!$A$21:$BH$21,1,'FD mesh'!$B$15+1)*Setup!$B$22</f>
        <v>20.1631592101714</v>
      </c>
      <c r="X655" s="0" t="n">
        <f aca="false">SUMPRODUCT('FD inverse'!$A$22:$BH$22,'FD mesh'!$B$84:$BI$84,$E654:$BL654)+'FD inverse'!$A$22*$C655/Setup!$B$17+INDEX('FD inverse'!$A$22:$BH$22,1,'FD mesh'!$B$15+1)*Setup!$B$22</f>
        <v>19.6859743778872</v>
      </c>
      <c r="Y655" s="0" t="n">
        <f aca="false">SUMPRODUCT('FD inverse'!$A$23:$BH$23,'FD mesh'!$B$84:$BI$84,$E654:$BL654)+'FD inverse'!$A$23*$C655/Setup!$B$17+INDEX('FD inverse'!$A$23:$BH$23,1,'FD mesh'!$B$15+1)*Setup!$B$22</f>
        <v>19.2062452198686</v>
      </c>
      <c r="Z655" s="0" t="n">
        <f aca="false">SUMPRODUCT('FD inverse'!$A$24:$BH$24,'FD mesh'!$B$84:$BI$84,$E654:$BL654)+'FD inverse'!$A$24*$C655/Setup!$B$17+INDEX('FD inverse'!$A$24:$BH$24,1,'FD mesh'!$B$15+1)*Setup!$B$22</f>
        <v>18.7242278625515</v>
      </c>
      <c r="AA655" s="0" t="n">
        <f aca="false">SUMPRODUCT('FD inverse'!$A$25:$BH$25,'FD mesh'!$B$84:$BI$84,$E654:$BL654)+'FD inverse'!$A$25*$C655/Setup!$B$17+INDEX('FD inverse'!$A$25:$BH$25,1,'FD mesh'!$B$15+1)*Setup!$B$22</f>
        <v>18.2401837734013</v>
      </c>
      <c r="AB655" s="0" t="n">
        <f aca="false">SUMPRODUCT('FD inverse'!$A$26:$BH$26,'FD mesh'!$B$84:$BI$84,$E654:$BL654)+'FD inverse'!$A$26*$C655/Setup!$B$17+INDEX('FD inverse'!$A$26:$BH$26,1,'FD mesh'!$B$15+1)*Setup!$B$22</f>
        <v>17.754378805862</v>
      </c>
      <c r="AC655" s="0" t="n">
        <f aca="false">SUMPRODUCT('FD inverse'!$A$27:$BH$27,'FD mesh'!$B$84:$BI$84,$E654:$BL654)+'FD inverse'!$A$27*$C655/Setup!$B$17+INDEX('FD inverse'!$A$27:$BH$27,1,'FD mesh'!$B$15+1)*Setup!$B$22</f>
        <v>17.2670823408086</v>
      </c>
      <c r="AD655" s="0" t="n">
        <f aca="false">SUMPRODUCT('FD inverse'!$A$28:$BH$28,'FD mesh'!$B$84:$BI$84,$E654:$BL654)+'FD inverse'!$A$28*$C655/Setup!$B$17+INDEX('FD inverse'!$A$28:$BH$28,1,'FD mesh'!$B$15+1)*Setup!$B$22</f>
        <v>16.778566511865</v>
      </c>
      <c r="AE655" s="0" t="n">
        <f aca="false">SUMPRODUCT('FD inverse'!$A$29:$BH$29,'FD mesh'!$B$84:$BI$84,$E654:$BL654)+'FD inverse'!$A$29*$C655/Setup!$B$17+INDEX('FD inverse'!$A$29:$BH$29,1,'FD mesh'!$B$15+1)*Setup!$B$22</f>
        <v>16.2891055018005</v>
      </c>
      <c r="AF655" s="0" t="n">
        <f aca="false">SUMPRODUCT('FD inverse'!$A$30:$BH$30,'FD mesh'!$B$84:$BI$84,$E654:$BL654)+'FD inverse'!$A$30*$C655/Setup!$B$17+INDEX('FD inverse'!$A$30:$BH$30,1,'FD mesh'!$B$15+1)*Setup!$B$22</f>
        <v>15.7989748971011</v>
      </c>
      <c r="AG655" s="0" t="n">
        <f aca="false">SUMPRODUCT('FD inverse'!$A$31:$BH$31,'FD mesh'!$B$84:$BI$84,$E654:$BL654)+'FD inverse'!$A$31*$C655/Setup!$B$17+INDEX('FD inverse'!$A$31:$BH$31,1,'FD mesh'!$B$15+1)*Setup!$B$22</f>
        <v>15.3084510877245</v>
      </c>
      <c r="AH655" s="0" t="n">
        <f aca="false">SUMPRODUCT('FD inverse'!$A$32:$BH$32,'FD mesh'!$B$84:$BI$84,$E654:$BL654)+'FD inverse'!$A$32*$C655/Setup!$B$17+INDEX('FD inverse'!$A$32:$BH$32,1,'FD mesh'!$B$15+1)*Setup!$B$22</f>
        <v>15.2876733919365</v>
      </c>
      <c r="AI655" s="0" t="n">
        <f aca="false">SUMPRODUCT('FD inverse'!$A$33:$BH$33,'FD mesh'!$B$84:$BI$84,$E654:$BL654)+'FD inverse'!$A$33*$C655/Setup!$B$17+INDEX('FD inverse'!$A$33:$BH$33,1,'FD mesh'!$B$15+1)*Setup!$B$22</f>
        <v>15.2667147399332</v>
      </c>
      <c r="AJ655" s="0" t="n">
        <f aca="false">SUMPRODUCT('FD inverse'!$A$34:$BH$34,'FD mesh'!$B$84:$BI$84,$E654:$BL654)+'FD inverse'!$A$34*$C655/Setup!$B$17+INDEX('FD inverse'!$A$34:$BH$34,1,'FD mesh'!$B$15+1)*Setup!$B$22</f>
        <v>15.2455937312011</v>
      </c>
      <c r="AK655" s="0" t="n">
        <f aca="false">SUMPRODUCT('FD inverse'!$A$35:$BH$35,'FD mesh'!$B$84:$BI$84,$E654:$BL654)+'FD inverse'!$A$35*$C655/Setup!$B$17+INDEX('FD inverse'!$A$35:$BH$35,1,'FD mesh'!$B$15+1)*Setup!$B$22</f>
        <v>15.2243279585266</v>
      </c>
      <c r="AL655" s="0" t="n">
        <f aca="false">SUMPRODUCT('FD inverse'!$A$36:$BH$36,'FD mesh'!$B$84:$BI$84,$E654:$BL654)+'FD inverse'!$A$36*$C655/Setup!$B$17+INDEX('FD inverse'!$A$36:$BH$36,1,'FD mesh'!$B$15+1)*Setup!$B$22</f>
        <v>15.2029340074089</v>
      </c>
      <c r="AM655" s="0" t="n">
        <f aca="false">SUMPRODUCT('FD inverse'!$A$37:$BH$37,'FD mesh'!$B$84:$BI$84,$E654:$BL654)+'FD inverse'!$A$37*$C655/Setup!$B$17+INDEX('FD inverse'!$A$37:$BH$37,1,'FD mesh'!$B$15+1)*Setup!$B$22</f>
        <v>15.1814274778164</v>
      </c>
      <c r="AN655" s="0" t="n">
        <f aca="false">SUMPRODUCT('FD inverse'!$A$38:$BH$38,'FD mesh'!$B$84:$BI$84,$E654:$BL654)+'FD inverse'!$A$38*$C655/Setup!$B$17+INDEX('FD inverse'!$A$38:$BH$38,1,'FD mesh'!$B$15+1)*Setup!$B$22</f>
        <v>15.159823025872</v>
      </c>
      <c r="AO655" s="0" t="n">
        <f aca="false">SUMPRODUCT('FD inverse'!$A$39:$BH$39,'FD mesh'!$B$84:$BI$84,$E654:$BL654)+'FD inverse'!$A$39*$C655/Setup!$B$17+INDEX('FD inverse'!$A$39:$BH$39,1,'FD mesh'!$B$15+1)*Setup!$B$22</f>
        <v>15.1381344231696</v>
      </c>
      <c r="AP655" s="0" t="n">
        <f aca="false">SUMPRODUCT('FD inverse'!$A$40:$BH$40,'FD mesh'!$B$84:$BI$84,$E654:$BL654)+'FD inverse'!$A$40*$C655/Setup!$B$17+INDEX('FD inverse'!$A$40:$BH$40,1,'FD mesh'!$B$15+1)*Setup!$B$22</f>
        <v>15.1163746315319</v>
      </c>
      <c r="AQ655" s="0" t="n">
        <f aca="false">SUMPRODUCT('FD inverse'!$A$41:$BH$41,'FD mesh'!$B$84:$BI$84,$E654:$BL654)+'FD inverse'!$A$41*$C655/Setup!$B$17+INDEX('FD inverse'!$A$41:$BH$41,1,'FD mesh'!$B$15+1)*Setup!$B$22</f>
        <v>15.0945558911203</v>
      </c>
      <c r="AR655" s="0" t="n">
        <f aca="false">SUMPRODUCT('FD inverse'!$A$42:$BH$42,'FD mesh'!$B$84:$BI$84,$E654:$BL654)+'FD inverse'!$A$42*$C655/Setup!$B$17+INDEX('FD inverse'!$A$42:$BH$42,1,'FD mesh'!$B$15+1)*Setup!$B$22</f>
        <v>15.0726898199048</v>
      </c>
      <c r="AS655" s="0" t="n">
        <f aca="false">SUMPRODUCT('FD inverse'!$A$43:$BH$43,'FD mesh'!$B$84:$BI$84,$E654:$BL654)+'FD inverse'!$A$43*$C655/Setup!$B$17+INDEX('FD inverse'!$A$43:$BH$43,1,'FD mesh'!$B$15+1)*Setup!$B$22</f>
        <v>0</v>
      </c>
      <c r="AT655" s="0" t="n">
        <f aca="false">SUMPRODUCT('FD inverse'!$A$44:$BH$44,'FD mesh'!$B$84:$BI$84,$E654:$BL654)+'FD inverse'!$A$44*$C655/Setup!$B$17+INDEX('FD inverse'!$A$44:$BH$44,1,'FD mesh'!$B$15+1)*Setup!$B$22</f>
        <v>0</v>
      </c>
      <c r="AU655" s="0" t="n">
        <f aca="false">SUMPRODUCT('FD inverse'!$A$45:$BH$45,'FD mesh'!$B$84:$BI$84,$E654:$BL654)+'FD inverse'!$A$45*$C655/Setup!$B$17+INDEX('FD inverse'!$A$45:$BH$45,1,'FD mesh'!$B$15+1)*Setup!$B$22</f>
        <v>0</v>
      </c>
      <c r="AV655" s="0" t="n">
        <f aca="false">SUMPRODUCT('FD inverse'!$A$46:$BH$46,'FD mesh'!$B$84:$BI$84,$E654:$BL654)+'FD inverse'!$A$46*$C655/Setup!$B$17+INDEX('FD inverse'!$A$46:$BH$46,1,'FD mesh'!$B$15+1)*Setup!$B$22</f>
        <v>0</v>
      </c>
      <c r="AW655" s="0" t="n">
        <f aca="false">SUMPRODUCT('FD inverse'!$A$47:$BH$47,'FD mesh'!$B$84:$BI$84,$E654:$BL654)+'FD inverse'!$A$47*$C655/Setup!$B$17+INDEX('FD inverse'!$A$47:$BH$47,1,'FD mesh'!$B$15+1)*Setup!$B$22</f>
        <v>0</v>
      </c>
      <c r="AX655" s="0" t="n">
        <f aca="false">SUMPRODUCT('FD inverse'!$A$48:$BH$48,'FD mesh'!$B$84:$BI$84,$E654:$BL654)+'FD inverse'!$A$48*$C655/Setup!$B$17+INDEX('FD inverse'!$A$48:$BH$48,1,'FD mesh'!$B$15+1)*Setup!$B$22</f>
        <v>0</v>
      </c>
      <c r="AY655" s="0" t="n">
        <f aca="false">SUMPRODUCT('FD inverse'!$A$49:$BH$49,'FD mesh'!$B$84:$BI$84,$E654:$BL654)+'FD inverse'!$A$49*$C655/Setup!$B$17+INDEX('FD inverse'!$A$49:$BH$49,1,'FD mesh'!$B$15+1)*Setup!$B$22</f>
        <v>0</v>
      </c>
      <c r="AZ655" s="0" t="n">
        <f aca="false">SUMPRODUCT('FD inverse'!$A$50:$BH$50,'FD mesh'!$B$84:$BI$84,$E654:$BL654)+'FD inverse'!$A$50*$C655/Setup!$B$17+INDEX('FD inverse'!$A$50:$BH$50,1,'FD mesh'!$B$15+1)*Setup!$B$22</f>
        <v>0</v>
      </c>
      <c r="BA655" s="0" t="n">
        <f aca="false">SUMPRODUCT('FD inverse'!$A$51:$BH$51,'FD mesh'!$B$84:$BI$84,$E654:$BL654)+'FD inverse'!$A$51*$C655/Setup!$B$17+INDEX('FD inverse'!$A$51:$BH$51,1,'FD mesh'!$B$15+1)*Setup!$B$22</f>
        <v>0</v>
      </c>
      <c r="BB655" s="0" t="n">
        <f aca="false">SUMPRODUCT('FD inverse'!$A$52:$BH$52,'FD mesh'!$B$84:$BI$84,$E654:$BL654)+'FD inverse'!$A$52*$C655/Setup!$B$17+INDEX('FD inverse'!$A$52:$BH$52,1,'FD mesh'!$B$15+1)*Setup!$B$22</f>
        <v>0</v>
      </c>
      <c r="BC655" s="0" t="n">
        <f aca="false">SUMPRODUCT('FD inverse'!$A$53:$BH$53,'FD mesh'!$B$84:$BI$84,$E654:$BL654)+'FD inverse'!$A$53*$C655/Setup!$B$17+INDEX('FD inverse'!$A$53:$BH$53,1,'FD mesh'!$B$15+1)*Setup!$B$22</f>
        <v>0</v>
      </c>
      <c r="BD655" s="0" t="n">
        <f aca="false">SUMPRODUCT('FD inverse'!$A$54:$BH$54,'FD mesh'!$B$84:$BI$84,$E654:$BL654)+'FD inverse'!$A$54*$C655/Setup!$B$17+INDEX('FD inverse'!$A$54:$BH$54,1,'FD mesh'!$B$15+1)*Setup!$B$22</f>
        <v>0</v>
      </c>
      <c r="BE655" s="0" t="n">
        <f aca="false">SUMPRODUCT('FD inverse'!$A$55:$BH$55,'FD mesh'!$B$84:$BI$84,$E654:$BL654)+'FD inverse'!$A$55*$C655/Setup!$B$17+INDEX('FD inverse'!$A$55:$BH$55,1,'FD mesh'!$B$15+1)*Setup!$B$22</f>
        <v>0</v>
      </c>
      <c r="BF655" s="0" t="n">
        <f aca="false">SUMPRODUCT('FD inverse'!$A$56:$BH$56,'FD mesh'!$B$84:$BI$84,$E654:$BL654)+'FD inverse'!$A$56*$C655/Setup!$B$17+INDEX('FD inverse'!$A$56:$BH$56,1,'FD mesh'!$B$15+1)*Setup!$B$22</f>
        <v>0</v>
      </c>
      <c r="BG655" s="0" t="n">
        <f aca="false">SUMPRODUCT('FD inverse'!$A$57:$BH$57,'FD mesh'!$B$84:$BI$84,$E654:$BL654)+'FD inverse'!$A$57*$C655/Setup!$B$17+INDEX('FD inverse'!$A$57:$BH$57,1,'FD mesh'!$B$15+1)*Setup!$B$22</f>
        <v>0</v>
      </c>
      <c r="BH655" s="0" t="n">
        <f aca="false">SUMPRODUCT('FD inverse'!$A$58:$BH$58,'FD mesh'!$B$84:$BI$84,$E654:$BL654)+'FD inverse'!$A$58*$C655/Setup!$B$17+INDEX('FD inverse'!$A$58:$BH$58,1,'FD mesh'!$B$15+1)*Setup!$B$22</f>
        <v>0</v>
      </c>
      <c r="BI655" s="0" t="n">
        <f aca="false">SUMPRODUCT('FD inverse'!$A$59:$BH$59,'FD mesh'!$B$84:$BI$84,$E654:$BL654)+'FD inverse'!$A$59*$C655/Setup!$B$17+INDEX('FD inverse'!$A$59:$BH$59,1,'FD mesh'!$B$15+1)*Setup!$B$22</f>
        <v>0</v>
      </c>
      <c r="BJ655" s="0" t="n">
        <f aca="false">SUMPRODUCT('FD inverse'!$A$60:$BH$60,'FD mesh'!$B$84:$BI$84,$E654:$BL654)+'FD inverse'!$A$60*$C655/Setup!$B$17+INDEX('FD inverse'!$A$60:$BH$60,1,'FD mesh'!$B$15+1)*Setup!$B$22</f>
        <v>0</v>
      </c>
      <c r="BK655" s="0" t="n">
        <f aca="false">SUMPRODUCT('FD inverse'!$A$61:$BH$61,'FD mesh'!$B$84:$BI$84,$E654:$BL654)+'FD inverse'!$A$61*$C655/Setup!$B$17+INDEX('FD inverse'!$A$61:$BH$61,1,'FD mesh'!$B$15+1)*Setup!$B$22</f>
        <v>0</v>
      </c>
      <c r="BL655" s="0" t="n">
        <f aca="false">SUMPRODUCT('FD inverse'!$A$62:$BH$62,'FD mesh'!$B$84:$BI$84,$E654:$BL654)+'FD inverse'!$A$62*$C655/Setup!$B$17+INDEX('FD inverse'!$A$62:$BH$62,1,'FD mesh'!$B$15+1)*Setup!$B$22</f>
        <v>0</v>
      </c>
    </row>
    <row r="656" customFormat="false" ht="15" hidden="false" customHeight="false" outlineLevel="0" collapsed="false">
      <c r="A656" s="0" t="n">
        <v>651</v>
      </c>
      <c r="B656" s="0" t="n">
        <f aca="false">A656*Setup!$B$11/3600</f>
        <v>54.25</v>
      </c>
      <c r="C656" s="0" t="n">
        <f aca="false">Setup!$B$7+Setup!$B$8*COS(2*PI()*(B656-Setup!$B$9)/24)</f>
        <v>20.6741215507898</v>
      </c>
      <c r="D656" s="0" t="n">
        <f aca="false">(C656-E656)/Setup!$B$17</f>
        <v>-5.3056941776651</v>
      </c>
      <c r="E656" s="0" t="n">
        <f aca="false">SUMPRODUCT('FD inverse'!$A$3:$BH$3,'FD mesh'!$B$84:$BI$84,$E655:$BL655)+'FD inverse'!$A$3*$C656/Setup!$B$17+INDEX('FD inverse'!$A$3:$BH$3,1,'FD mesh'!$B$15+1)*Setup!$B$22</f>
        <v>21.3638617938863</v>
      </c>
      <c r="F656" s="0" t="n">
        <f aca="false">SUMPRODUCT('FD inverse'!$A$4:$BH$4,'FD mesh'!$B$84:$BI$84,$E655:$BL655)+'FD inverse'!$A$4*$C656/Setup!$B$17+INDEX('FD inverse'!$A$4:$BH$4,1,'FD mesh'!$B$15+1)*Setup!$B$22</f>
        <v>21.5264733180504</v>
      </c>
      <c r="G656" s="0" t="n">
        <f aca="false">SUMPRODUCT('FD inverse'!$A$5:$BH$5,'FD mesh'!$B$84:$BI$84,$E655:$BL655)+'FD inverse'!$A$5*$C656/Setup!$B$17+INDEX('FD inverse'!$A$5:$BH$5,1,'FD mesh'!$B$15+1)*Setup!$B$22</f>
        <v>21.6960093708265</v>
      </c>
      <c r="H656" s="0" t="n">
        <f aca="false">SUMPRODUCT('FD inverse'!$A$6:$BH$6,'FD mesh'!$B$84:$BI$84,$E655:$BL655)+'FD inverse'!$A$6*$C656/Setup!$B$17+INDEX('FD inverse'!$A$6:$BH$6,1,'FD mesh'!$B$15+1)*Setup!$B$22</f>
        <v>22.2734127240359</v>
      </c>
      <c r="I656" s="0" t="n">
        <f aca="false">SUMPRODUCT('FD inverse'!$A$7:$BH$7,'FD mesh'!$B$84:$BI$84,$E655:$BL655)+'FD inverse'!$A$7*$C656/Setup!$B$17+INDEX('FD inverse'!$A$7:$BH$7,1,'FD mesh'!$B$15+1)*Setup!$B$22</f>
        <v>22.3225662178086</v>
      </c>
      <c r="J656" s="0" t="n">
        <f aca="false">SUMPRODUCT('FD inverse'!$A$8:$BH$8,'FD mesh'!$B$84:$BI$84,$E655:$BL655)+'FD inverse'!$A$8*$C656/Setup!$B$17+INDEX('FD inverse'!$A$8:$BH$8,1,'FD mesh'!$B$15+1)*Setup!$B$22</f>
        <v>22.3670006402294</v>
      </c>
      <c r="K656" s="0" t="n">
        <f aca="false">SUMPRODUCT('FD inverse'!$A$9:$BH$9,'FD mesh'!$B$84:$BI$84,$E655:$BL655)+'FD inverse'!$A$9*$C656/Setup!$B$17+INDEX('FD inverse'!$A$9:$BH$9,1,'FD mesh'!$B$15+1)*Setup!$B$22</f>
        <v>22.4060106865561</v>
      </c>
      <c r="L656" s="0" t="n">
        <f aca="false">SUMPRODUCT('FD inverse'!$A$10:$BH$10,'FD mesh'!$B$84:$BI$84,$E655:$BL655)+'FD inverse'!$A$10*$C656/Setup!$B$17+INDEX('FD inverse'!$A$10:$BH$10,1,'FD mesh'!$B$15+1)*Setup!$B$22</f>
        <v>22.4390047588814</v>
      </c>
      <c r="M656" s="0" t="n">
        <f aca="false">SUMPRODUCT('FD inverse'!$A$11:$BH$11,'FD mesh'!$B$84:$BI$84,$E655:$BL655)+'FD inverse'!$A$11*$C656/Setup!$B$17+INDEX('FD inverse'!$A$11:$BH$11,1,'FD mesh'!$B$15+1)*Setup!$B$22</f>
        <v>22.4654943102772</v>
      </c>
      <c r="N656" s="0" t="n">
        <f aca="false">SUMPRODUCT('FD inverse'!$A$12:$BH$12,'FD mesh'!$B$84:$BI$84,$E655:$BL655)+'FD inverse'!$A$12*$C656/Setup!$B$17+INDEX('FD inverse'!$A$12:$BH$12,1,'FD mesh'!$B$15+1)*Setup!$B$22</f>
        <v>22.4850843954619</v>
      </c>
      <c r="O656" s="0" t="n">
        <f aca="false">SUMPRODUCT('FD inverse'!$A$13:$BH$13,'FD mesh'!$B$84:$BI$84,$E655:$BL655)+'FD inverse'!$A$13*$C656/Setup!$B$17+INDEX('FD inverse'!$A$13:$BH$13,1,'FD mesh'!$B$15+1)*Setup!$B$22</f>
        <v>22.4974655095397</v>
      </c>
      <c r="P656" s="0" t="n">
        <f aca="false">SUMPRODUCT('FD inverse'!$A$14:$BH$14,'FD mesh'!$B$84:$BI$84,$E655:$BL655)+'FD inverse'!$A$14*$C656/Setup!$B$17+INDEX('FD inverse'!$A$14:$BH$14,1,'FD mesh'!$B$15+1)*Setup!$B$22</f>
        <v>22.5024067806789</v>
      </c>
      <c r="Q656" s="0" t="n">
        <f aca="false">SUMPRODUCT('FD inverse'!$A$15:$BH$15,'FD mesh'!$B$84:$BI$84,$E655:$BL655)+'FD inverse'!$A$15*$C656/Setup!$B$17+INDEX('FD inverse'!$A$15:$BH$15,1,'FD mesh'!$B$15+1)*Setup!$B$22</f>
        <v>22.4997505682746</v>
      </c>
      <c r="R656" s="0" t="n">
        <f aca="false">SUMPRODUCT('FD inverse'!$A$16:$BH$16,'FD mesh'!$B$84:$BI$84,$E655:$BL655)+'FD inverse'!$A$16*$C656/Setup!$B$17+INDEX('FD inverse'!$A$16:$BH$16,1,'FD mesh'!$B$15+1)*Setup!$B$22</f>
        <v>22.4894085049566</v>
      </c>
      <c r="S656" s="0" t="n">
        <f aca="false">SUMPRODUCT('FD inverse'!$A$17:$BH$17,'FD mesh'!$B$84:$BI$84,$E655:$BL655)+'FD inverse'!$A$17*$C656/Setup!$B$17+INDEX('FD inverse'!$A$17:$BH$17,1,'FD mesh'!$B$15+1)*Setup!$B$22</f>
        <v>22.0291653228884</v>
      </c>
      <c r="T656" s="0" t="n">
        <f aca="false">SUMPRODUCT('FD inverse'!$A$18:$BH$18,'FD mesh'!$B$84:$BI$84,$E655:$BL655)+'FD inverse'!$A$18*$C656/Setup!$B$17+INDEX('FD inverse'!$A$18:$BH$18,1,'FD mesh'!$B$15+1)*Setup!$B$22</f>
        <v>21.5652678658521</v>
      </c>
      <c r="U656" s="0" t="n">
        <f aca="false">SUMPRODUCT('FD inverse'!$A$19:$BH$19,'FD mesh'!$B$84:$BI$84,$E655:$BL655)+'FD inverse'!$A$19*$C656/Setup!$B$17+INDEX('FD inverse'!$A$19:$BH$19,1,'FD mesh'!$B$15+1)*Setup!$B$22</f>
        <v>21.0979208086759</v>
      </c>
      <c r="V656" s="0" t="n">
        <f aca="false">SUMPRODUCT('FD inverse'!$A$20:$BH$20,'FD mesh'!$B$84:$BI$84,$E655:$BL655)+'FD inverse'!$A$20*$C656/Setup!$B$17+INDEX('FD inverse'!$A$20:$BH$20,1,'FD mesh'!$B$15+1)*Setup!$B$22</f>
        <v>20.6273413779877</v>
      </c>
      <c r="W656" s="0" t="n">
        <f aca="false">SUMPRODUCT('FD inverse'!$A$21:$BH$21,'FD mesh'!$B$84:$BI$84,$E655:$BL655)+'FD inverse'!$A$21*$C656/Setup!$B$17+INDEX('FD inverse'!$A$21:$BH$21,1,'FD mesh'!$B$15+1)*Setup!$B$22</f>
        <v>20.1537576970555</v>
      </c>
      <c r="X656" s="0" t="n">
        <f aca="false">SUMPRODUCT('FD inverse'!$A$22:$BH$22,'FD mesh'!$B$84:$BI$84,$E655:$BL655)+'FD inverse'!$A$22*$C656/Setup!$B$17+INDEX('FD inverse'!$A$22:$BH$22,1,'FD mesh'!$B$15+1)*Setup!$B$22</f>
        <v>19.6774072851205</v>
      </c>
      <c r="Y656" s="0" t="n">
        <f aca="false">SUMPRODUCT('FD inverse'!$A$23:$BH$23,'FD mesh'!$B$84:$BI$84,$E655:$BL655)+'FD inverse'!$A$23*$C656/Setup!$B$17+INDEX('FD inverse'!$A$23:$BH$23,1,'FD mesh'!$B$15+1)*Setup!$B$22</f>
        <v>19.1985357001714</v>
      </c>
      <c r="Z656" s="0" t="n">
        <f aca="false">SUMPRODUCT('FD inverse'!$A$24:$BH$24,'FD mesh'!$B$84:$BI$84,$E655:$BL655)+'FD inverse'!$A$24*$C656/Setup!$B$17+INDEX('FD inverse'!$A$24:$BH$24,1,'FD mesh'!$B$15+1)*Setup!$B$22</f>
        <v>18.7173953137114</v>
      </c>
      <c r="AA656" s="0" t="n">
        <f aca="false">SUMPRODUCT('FD inverse'!$A$25:$BH$25,'FD mesh'!$B$84:$BI$84,$E655:$BL655)+'FD inverse'!$A$25*$C656/Setup!$B$17+INDEX('FD inverse'!$A$25:$BH$25,1,'FD mesh'!$B$15+1)*Setup!$B$22</f>
        <v>18.2342442057357</v>
      </c>
      <c r="AB656" s="0" t="n">
        <f aca="false">SUMPRODUCT('FD inverse'!$A$26:$BH$26,'FD mesh'!$B$84:$BI$84,$E655:$BL655)+'FD inverse'!$A$26*$C656/Setup!$B$17+INDEX('FD inverse'!$A$26:$BH$26,1,'FD mesh'!$B$15+1)*Setup!$B$22</f>
        <v>17.7493451678468</v>
      </c>
      <c r="AC656" s="0" t="n">
        <f aca="false">SUMPRODUCT('FD inverse'!$A$27:$BH$27,'FD mesh'!$B$84:$BI$84,$E655:$BL655)+'FD inverse'!$A$27*$C656/Setup!$B$17+INDEX('FD inverse'!$A$27:$BH$27,1,'FD mesh'!$B$15+1)*Setup!$B$22</f>
        <v>17.2629648021993</v>
      </c>
      <c r="AD656" s="0" t="n">
        <f aca="false">SUMPRODUCT('FD inverse'!$A$28:$BH$28,'FD mesh'!$B$84:$BI$84,$E655:$BL655)+'FD inverse'!$A$28*$C656/Setup!$B$17+INDEX('FD inverse'!$A$28:$BH$28,1,'FD mesh'!$B$15+1)*Setup!$B$22</f>
        <v>16.775372703761</v>
      </c>
      <c r="AE656" s="0" t="n">
        <f aca="false">SUMPRODUCT('FD inverse'!$A$29:$BH$29,'FD mesh'!$B$84:$BI$84,$E655:$BL655)+'FD inverse'!$A$29*$C656/Setup!$B$17+INDEX('FD inverse'!$A$29:$BH$29,1,'FD mesh'!$B$15+1)*Setup!$B$22</f>
        <v>16.2868407132236</v>
      </c>
      <c r="AF656" s="0" t="n">
        <f aca="false">SUMPRODUCT('FD inverse'!$A$30:$BH$30,'FD mesh'!$B$84:$BI$84,$E655:$BL655)+'FD inverse'!$A$30*$C656/Setup!$B$17+INDEX('FD inverse'!$A$30:$BH$30,1,'FD mesh'!$B$15+1)*Setup!$B$22</f>
        <v>15.7976422277621</v>
      </c>
      <c r="AG656" s="0" t="n">
        <f aca="false">SUMPRODUCT('FD inverse'!$A$31:$BH$31,'FD mesh'!$B$84:$BI$84,$E655:$BL655)+'FD inverse'!$A$31*$C656/Setup!$B$17+INDEX('FD inverse'!$A$31:$BH$31,1,'FD mesh'!$B$15+1)*Setup!$B$22</f>
        <v>15.3080515567522</v>
      </c>
      <c r="AH656" s="0" t="n">
        <f aca="false">SUMPRODUCT('FD inverse'!$A$32:$BH$32,'FD mesh'!$B$84:$BI$84,$E655:$BL655)+'FD inverse'!$A$32*$C656/Setup!$B$17+INDEX('FD inverse'!$A$32:$BH$32,1,'FD mesh'!$B$15+1)*Setup!$B$22</f>
        <v>15.2873123131627</v>
      </c>
      <c r="AI656" s="0" t="n">
        <f aca="false">SUMPRODUCT('FD inverse'!$A$33:$BH$33,'FD mesh'!$B$84:$BI$84,$E655:$BL655)+'FD inverse'!$A$33*$C656/Setup!$B$17+INDEX('FD inverse'!$A$33:$BH$33,1,'FD mesh'!$B$15+1)*Setup!$B$22</f>
        <v>15.2663902831811</v>
      </c>
      <c r="AJ656" s="0" t="n">
        <f aca="false">SUMPRODUCT('FD inverse'!$A$34:$BH$34,'FD mesh'!$B$84:$BI$84,$E655:$BL655)+'FD inverse'!$A$34*$C656/Setup!$B$17+INDEX('FD inverse'!$A$34:$BH$34,1,'FD mesh'!$B$15+1)*Setup!$B$22</f>
        <v>15.2453040057183</v>
      </c>
      <c r="AK656" s="0" t="n">
        <f aca="false">SUMPRODUCT('FD inverse'!$A$35:$BH$35,'FD mesh'!$B$84:$BI$84,$E655:$BL655)+'FD inverse'!$A$35*$C656/Setup!$B$17+INDEX('FD inverse'!$A$35:$BH$35,1,'FD mesh'!$B$15+1)*Setup!$B$22</f>
        <v>15.2240710625427</v>
      </c>
      <c r="AL656" s="0" t="n">
        <f aca="false">SUMPRODUCT('FD inverse'!$A$36:$BH$36,'FD mesh'!$B$84:$BI$84,$E655:$BL655)+'FD inverse'!$A$36*$C656/Setup!$B$17+INDEX('FD inverse'!$A$36:$BH$36,1,'FD mesh'!$B$15+1)*Setup!$B$22</f>
        <v>15.2027080727031</v>
      </c>
      <c r="AM656" s="0" t="n">
        <f aca="false">SUMPRODUCT('FD inverse'!$A$37:$BH$37,'FD mesh'!$B$84:$BI$84,$E655:$BL655)+'FD inverse'!$A$37*$C656/Setup!$B$17+INDEX('FD inverse'!$A$37:$BH$37,1,'FD mesh'!$B$15+1)*Setup!$B$22</f>
        <v>15.1812307095114</v>
      </c>
      <c r="AN656" s="0" t="n">
        <f aca="false">SUMPRODUCT('FD inverse'!$A$38:$BH$38,'FD mesh'!$B$84:$BI$84,$E655:$BL655)+'FD inverse'!$A$38*$C656/Setup!$B$17+INDEX('FD inverse'!$A$38:$BH$38,1,'FD mesh'!$B$15+1)*Setup!$B$22</f>
        <v>15.1596537376714</v>
      </c>
      <c r="AO656" s="0" t="n">
        <f aca="false">SUMPRODUCT('FD inverse'!$A$39:$BH$39,'FD mesh'!$B$84:$BI$84,$E655:$BL655)+'FD inverse'!$A$39*$C656/Setup!$B$17+INDEX('FD inverse'!$A$39:$BH$39,1,'FD mesh'!$B$15+1)*Setup!$B$22</f>
        <v>15.1379910682452</v>
      </c>
      <c r="AP656" s="0" t="n">
        <f aca="false">SUMPRODUCT('FD inverse'!$A$40:$BH$40,'FD mesh'!$B$84:$BI$84,$E655:$BL655)+'FD inverse'!$A$40*$C656/Setup!$B$17+INDEX('FD inverse'!$A$40:$BH$40,1,'FD mesh'!$B$15+1)*Setup!$B$22</f>
        <v>15.1162558292543</v>
      </c>
      <c r="AQ656" s="0" t="n">
        <f aca="false">SUMPRODUCT('FD inverse'!$A$41:$BH$41,'FD mesh'!$B$84:$BI$84,$E655:$BL655)+'FD inverse'!$A$41*$C656/Setup!$B$17+INDEX('FD inverse'!$A$41:$BH$41,1,'FD mesh'!$B$15+1)*Setup!$B$22</f>
        <v>15.0944604498142</v>
      </c>
      <c r="AR656" s="0" t="n">
        <f aca="false">SUMPRODUCT('FD inverse'!$A$42:$BH$42,'FD mesh'!$B$84:$BI$84,$E655:$BL655)+'FD inverse'!$A$42*$C656/Setup!$B$17+INDEX('FD inverse'!$A$42:$BH$42,1,'FD mesh'!$B$15+1)*Setup!$B$22</f>
        <v>15.0726167557866</v>
      </c>
      <c r="AS656" s="0" t="n">
        <f aca="false">SUMPRODUCT('FD inverse'!$A$43:$BH$43,'FD mesh'!$B$84:$BI$84,$E655:$BL655)+'FD inverse'!$A$43*$C656/Setup!$B$17+INDEX('FD inverse'!$A$43:$BH$43,1,'FD mesh'!$B$15+1)*Setup!$B$22</f>
        <v>0</v>
      </c>
      <c r="AT656" s="0" t="n">
        <f aca="false">SUMPRODUCT('FD inverse'!$A$44:$BH$44,'FD mesh'!$B$84:$BI$84,$E655:$BL655)+'FD inverse'!$A$44*$C656/Setup!$B$17+INDEX('FD inverse'!$A$44:$BH$44,1,'FD mesh'!$B$15+1)*Setup!$B$22</f>
        <v>0</v>
      </c>
      <c r="AU656" s="0" t="n">
        <f aca="false">SUMPRODUCT('FD inverse'!$A$45:$BH$45,'FD mesh'!$B$84:$BI$84,$E655:$BL655)+'FD inverse'!$A$45*$C656/Setup!$B$17+INDEX('FD inverse'!$A$45:$BH$45,1,'FD mesh'!$B$15+1)*Setup!$B$22</f>
        <v>0</v>
      </c>
      <c r="AV656" s="0" t="n">
        <f aca="false">SUMPRODUCT('FD inverse'!$A$46:$BH$46,'FD mesh'!$B$84:$BI$84,$E655:$BL655)+'FD inverse'!$A$46*$C656/Setup!$B$17+INDEX('FD inverse'!$A$46:$BH$46,1,'FD mesh'!$B$15+1)*Setup!$B$22</f>
        <v>0</v>
      </c>
      <c r="AW656" s="0" t="n">
        <f aca="false">SUMPRODUCT('FD inverse'!$A$47:$BH$47,'FD mesh'!$B$84:$BI$84,$E655:$BL655)+'FD inverse'!$A$47*$C656/Setup!$B$17+INDEX('FD inverse'!$A$47:$BH$47,1,'FD mesh'!$B$15+1)*Setup!$B$22</f>
        <v>0</v>
      </c>
      <c r="AX656" s="0" t="n">
        <f aca="false">SUMPRODUCT('FD inverse'!$A$48:$BH$48,'FD mesh'!$B$84:$BI$84,$E655:$BL655)+'FD inverse'!$A$48*$C656/Setup!$B$17+INDEX('FD inverse'!$A$48:$BH$48,1,'FD mesh'!$B$15+1)*Setup!$B$22</f>
        <v>0</v>
      </c>
      <c r="AY656" s="0" t="n">
        <f aca="false">SUMPRODUCT('FD inverse'!$A$49:$BH$49,'FD mesh'!$B$84:$BI$84,$E655:$BL655)+'FD inverse'!$A$49*$C656/Setup!$B$17+INDEX('FD inverse'!$A$49:$BH$49,1,'FD mesh'!$B$15+1)*Setup!$B$22</f>
        <v>0</v>
      </c>
      <c r="AZ656" s="0" t="n">
        <f aca="false">SUMPRODUCT('FD inverse'!$A$50:$BH$50,'FD mesh'!$B$84:$BI$84,$E655:$BL655)+'FD inverse'!$A$50*$C656/Setup!$B$17+INDEX('FD inverse'!$A$50:$BH$50,1,'FD mesh'!$B$15+1)*Setup!$B$22</f>
        <v>0</v>
      </c>
      <c r="BA656" s="0" t="n">
        <f aca="false">SUMPRODUCT('FD inverse'!$A$51:$BH$51,'FD mesh'!$B$84:$BI$84,$E655:$BL655)+'FD inverse'!$A$51*$C656/Setup!$B$17+INDEX('FD inverse'!$A$51:$BH$51,1,'FD mesh'!$B$15+1)*Setup!$B$22</f>
        <v>0</v>
      </c>
      <c r="BB656" s="0" t="n">
        <f aca="false">SUMPRODUCT('FD inverse'!$A$52:$BH$52,'FD mesh'!$B$84:$BI$84,$E655:$BL655)+'FD inverse'!$A$52*$C656/Setup!$B$17+INDEX('FD inverse'!$A$52:$BH$52,1,'FD mesh'!$B$15+1)*Setup!$B$22</f>
        <v>0</v>
      </c>
      <c r="BC656" s="0" t="n">
        <f aca="false">SUMPRODUCT('FD inverse'!$A$53:$BH$53,'FD mesh'!$B$84:$BI$84,$E655:$BL655)+'FD inverse'!$A$53*$C656/Setup!$B$17+INDEX('FD inverse'!$A$53:$BH$53,1,'FD mesh'!$B$15+1)*Setup!$B$22</f>
        <v>0</v>
      </c>
      <c r="BD656" s="0" t="n">
        <f aca="false">SUMPRODUCT('FD inverse'!$A$54:$BH$54,'FD mesh'!$B$84:$BI$84,$E655:$BL655)+'FD inverse'!$A$54*$C656/Setup!$B$17+INDEX('FD inverse'!$A$54:$BH$54,1,'FD mesh'!$B$15+1)*Setup!$B$22</f>
        <v>0</v>
      </c>
      <c r="BE656" s="0" t="n">
        <f aca="false">SUMPRODUCT('FD inverse'!$A$55:$BH$55,'FD mesh'!$B$84:$BI$84,$E655:$BL655)+'FD inverse'!$A$55*$C656/Setup!$B$17+INDEX('FD inverse'!$A$55:$BH$55,1,'FD mesh'!$B$15+1)*Setup!$B$22</f>
        <v>0</v>
      </c>
      <c r="BF656" s="0" t="n">
        <f aca="false">SUMPRODUCT('FD inverse'!$A$56:$BH$56,'FD mesh'!$B$84:$BI$84,$E655:$BL655)+'FD inverse'!$A$56*$C656/Setup!$B$17+INDEX('FD inverse'!$A$56:$BH$56,1,'FD mesh'!$B$15+1)*Setup!$B$22</f>
        <v>0</v>
      </c>
      <c r="BG656" s="0" t="n">
        <f aca="false">SUMPRODUCT('FD inverse'!$A$57:$BH$57,'FD mesh'!$B$84:$BI$84,$E655:$BL655)+'FD inverse'!$A$57*$C656/Setup!$B$17+INDEX('FD inverse'!$A$57:$BH$57,1,'FD mesh'!$B$15+1)*Setup!$B$22</f>
        <v>0</v>
      </c>
      <c r="BH656" s="0" t="n">
        <f aca="false">SUMPRODUCT('FD inverse'!$A$58:$BH$58,'FD mesh'!$B$84:$BI$84,$E655:$BL655)+'FD inverse'!$A$58*$C656/Setup!$B$17+INDEX('FD inverse'!$A$58:$BH$58,1,'FD mesh'!$B$15+1)*Setup!$B$22</f>
        <v>0</v>
      </c>
      <c r="BI656" s="0" t="n">
        <f aca="false">SUMPRODUCT('FD inverse'!$A$59:$BH$59,'FD mesh'!$B$84:$BI$84,$E655:$BL655)+'FD inverse'!$A$59*$C656/Setup!$B$17+INDEX('FD inverse'!$A$59:$BH$59,1,'FD mesh'!$B$15+1)*Setup!$B$22</f>
        <v>0</v>
      </c>
      <c r="BJ656" s="0" t="n">
        <f aca="false">SUMPRODUCT('FD inverse'!$A$60:$BH$60,'FD mesh'!$B$84:$BI$84,$E655:$BL655)+'FD inverse'!$A$60*$C656/Setup!$B$17+INDEX('FD inverse'!$A$60:$BH$60,1,'FD mesh'!$B$15+1)*Setup!$B$22</f>
        <v>0</v>
      </c>
      <c r="BK656" s="0" t="n">
        <f aca="false">SUMPRODUCT('FD inverse'!$A$61:$BH$61,'FD mesh'!$B$84:$BI$84,$E655:$BL655)+'FD inverse'!$A$61*$C656/Setup!$B$17+INDEX('FD inverse'!$A$61:$BH$61,1,'FD mesh'!$B$15+1)*Setup!$B$22</f>
        <v>0</v>
      </c>
      <c r="BL656" s="0" t="n">
        <f aca="false">SUMPRODUCT('FD inverse'!$A$62:$BH$62,'FD mesh'!$B$84:$BI$84,$E655:$BL655)+'FD inverse'!$A$62*$C656/Setup!$B$17+INDEX('FD inverse'!$A$62:$BH$62,1,'FD mesh'!$B$15+1)*Setup!$B$22</f>
        <v>0</v>
      </c>
    </row>
    <row r="657" customFormat="false" ht="15" hidden="false" customHeight="false" outlineLevel="0" collapsed="false">
      <c r="A657" s="0" t="n">
        <v>652</v>
      </c>
      <c r="B657" s="0" t="n">
        <f aca="false">A657*Setup!$B$11/3600</f>
        <v>54.3333333333333</v>
      </c>
      <c r="C657" s="0" t="n">
        <f aca="false">Setup!$B$7+Setup!$B$8*COS(2*PI()*(B657-Setup!$B$9)/24)</f>
        <v>20.723391822844</v>
      </c>
      <c r="D657" s="0" t="n">
        <f aca="false">(C657-E657)/Setup!$B$17</f>
        <v>-5.101621732421</v>
      </c>
      <c r="E657" s="0" t="n">
        <f aca="false">SUMPRODUCT('FD inverse'!$A$3:$BH$3,'FD mesh'!$B$84:$BI$84,$E656:$BL656)+'FD inverse'!$A$3*$C657/Setup!$B$17+INDEX('FD inverse'!$A$3:$BH$3,1,'FD mesh'!$B$15+1)*Setup!$B$22</f>
        <v>21.3866026480588</v>
      </c>
      <c r="F657" s="0" t="n">
        <f aca="false">SUMPRODUCT('FD inverse'!$A$4:$BH$4,'FD mesh'!$B$84:$BI$84,$E656:$BL656)+'FD inverse'!$A$4*$C657/Setup!$B$17+INDEX('FD inverse'!$A$4:$BH$4,1,'FD mesh'!$B$15+1)*Setup!$B$22</f>
        <v>21.543371709391</v>
      </c>
      <c r="G657" s="0" t="n">
        <f aca="false">SUMPRODUCT('FD inverse'!$A$5:$BH$5,'FD mesh'!$B$84:$BI$84,$E656:$BL656)+'FD inverse'!$A$5*$C657/Setup!$B$17+INDEX('FD inverse'!$A$5:$BH$5,1,'FD mesh'!$B$15+1)*Setup!$B$22</f>
        <v>21.7074751419648</v>
      </c>
      <c r="H657" s="0" t="n">
        <f aca="false">SUMPRODUCT('FD inverse'!$A$6:$BH$6,'FD mesh'!$B$84:$BI$84,$E656:$BL656)+'FD inverse'!$A$6*$C657/Setup!$B$17+INDEX('FD inverse'!$A$6:$BH$6,1,'FD mesh'!$B$15+1)*Setup!$B$22</f>
        <v>22.2672231335343</v>
      </c>
      <c r="I657" s="0" t="n">
        <f aca="false">SUMPRODUCT('FD inverse'!$A$7:$BH$7,'FD mesh'!$B$84:$BI$84,$E656:$BL656)+'FD inverse'!$A$7*$C657/Setup!$B$17+INDEX('FD inverse'!$A$7:$BH$7,1,'FD mesh'!$B$15+1)*Setup!$B$22</f>
        <v>22.3149325161212</v>
      </c>
      <c r="J657" s="0" t="n">
        <f aca="false">SUMPRODUCT('FD inverse'!$A$8:$BH$8,'FD mesh'!$B$84:$BI$84,$E656:$BL656)+'FD inverse'!$A$8*$C657/Setup!$B$17+INDEX('FD inverse'!$A$8:$BH$8,1,'FD mesh'!$B$15+1)*Setup!$B$22</f>
        <v>22.3581382398954</v>
      </c>
      <c r="K657" s="0" t="n">
        <f aca="false">SUMPRODUCT('FD inverse'!$A$9:$BH$9,'FD mesh'!$B$84:$BI$84,$E656:$BL656)+'FD inverse'!$A$9*$C657/Setup!$B$17+INDEX('FD inverse'!$A$9:$BH$9,1,'FD mesh'!$B$15+1)*Setup!$B$22</f>
        <v>22.3961154089002</v>
      </c>
      <c r="L657" s="0" t="n">
        <f aca="false">SUMPRODUCT('FD inverse'!$A$10:$BH$10,'FD mesh'!$B$84:$BI$84,$E656:$BL656)+'FD inverse'!$A$10*$C657/Setup!$B$17+INDEX('FD inverse'!$A$10:$BH$10,1,'FD mesh'!$B$15+1)*Setup!$B$22</f>
        <v>22.4282546559842</v>
      </c>
      <c r="M657" s="0" t="n">
        <f aca="false">SUMPRODUCT('FD inverse'!$A$11:$BH$11,'FD mesh'!$B$84:$BI$84,$E656:$BL656)+'FD inverse'!$A$11*$C657/Setup!$B$17+INDEX('FD inverse'!$A$11:$BH$11,1,'FD mesh'!$B$15+1)*Setup!$B$22</f>
        <v>22.4540516594711</v>
      </c>
      <c r="N657" s="0" t="n">
        <f aca="false">SUMPRODUCT('FD inverse'!$A$12:$BH$12,'FD mesh'!$B$84:$BI$84,$E656:$BL656)+'FD inverse'!$A$12*$C657/Setup!$B$17+INDEX('FD inverse'!$A$12:$BH$12,1,'FD mesh'!$B$15+1)*Setup!$B$22</f>
        <v>22.4730978365237</v>
      </c>
      <c r="O657" s="0" t="n">
        <f aca="false">SUMPRODUCT('FD inverse'!$A$13:$BH$13,'FD mesh'!$B$84:$BI$84,$E656:$BL656)+'FD inverse'!$A$13*$C657/Setup!$B$17+INDEX('FD inverse'!$A$13:$BH$13,1,'FD mesh'!$B$15+1)*Setup!$B$22</f>
        <v>22.4850722973886</v>
      </c>
      <c r="P657" s="0" t="n">
        <f aca="false">SUMPRODUCT('FD inverse'!$A$14:$BH$14,'FD mesh'!$B$84:$BI$84,$E656:$BL656)+'FD inverse'!$A$14*$C657/Setup!$B$17+INDEX('FD inverse'!$A$14:$BH$14,1,'FD mesh'!$B$15+1)*Setup!$B$22</f>
        <v>22.4897351286659</v>
      </c>
      <c r="Q657" s="0" t="n">
        <f aca="false">SUMPRODUCT('FD inverse'!$A$15:$BH$15,'FD mesh'!$B$84:$BI$84,$E656:$BL656)+'FD inverse'!$A$15*$C657/Setup!$B$17+INDEX('FD inverse'!$A$15:$BH$15,1,'FD mesh'!$B$15+1)*Setup!$B$22</f>
        <v>22.4869220590506</v>
      </c>
      <c r="R657" s="0" t="n">
        <f aca="false">SUMPRODUCT('FD inverse'!$A$16:$BH$16,'FD mesh'!$B$84:$BI$84,$E656:$BL656)+'FD inverse'!$A$16*$C657/Setup!$B$17+INDEX('FD inverse'!$A$16:$BH$16,1,'FD mesh'!$B$15+1)*Setup!$B$22</f>
        <v>22.4765405474152</v>
      </c>
      <c r="S657" s="0" t="n">
        <f aca="false">SUMPRODUCT('FD inverse'!$A$17:$BH$17,'FD mesh'!$B$84:$BI$84,$E656:$BL656)+'FD inverse'!$A$17*$C657/Setup!$B$17+INDEX('FD inverse'!$A$17:$BH$17,1,'FD mesh'!$B$15+1)*Setup!$B$22</f>
        <v>22.0169206242786</v>
      </c>
      <c r="T657" s="0" t="n">
        <f aca="false">SUMPRODUCT('FD inverse'!$A$18:$BH$18,'FD mesh'!$B$84:$BI$84,$E656:$BL656)+'FD inverse'!$A$18*$C657/Setup!$B$17+INDEX('FD inverse'!$A$18:$BH$18,1,'FD mesh'!$B$15+1)*Setup!$B$22</f>
        <v>21.5536972612655</v>
      </c>
      <c r="U657" s="0" t="n">
        <f aca="false">SUMPRODUCT('FD inverse'!$A$19:$BH$19,'FD mesh'!$B$84:$BI$84,$E656:$BL656)+'FD inverse'!$A$19*$C657/Setup!$B$17+INDEX('FD inverse'!$A$19:$BH$19,1,'FD mesh'!$B$15+1)*Setup!$B$22</f>
        <v>21.0870688346168</v>
      </c>
      <c r="V657" s="0" t="n">
        <f aca="false">SUMPRODUCT('FD inverse'!$A$20:$BH$20,'FD mesh'!$B$84:$BI$84,$E656:$BL656)+'FD inverse'!$A$20*$C657/Setup!$B$17+INDEX('FD inverse'!$A$20:$BH$20,1,'FD mesh'!$B$15+1)*Setup!$B$22</f>
        <v>20.6172468270308</v>
      </c>
      <c r="W657" s="0" t="n">
        <f aca="false">SUMPRODUCT('FD inverse'!$A$21:$BH$21,'FD mesh'!$B$84:$BI$84,$E656:$BL656)+'FD inverse'!$A$21*$C657/Setup!$B$17+INDEX('FD inverse'!$A$21:$BH$21,1,'FD mesh'!$B$15+1)*Setup!$B$22</f>
        <v>20.1444541373061</v>
      </c>
      <c r="X657" s="0" t="n">
        <f aca="false">SUMPRODUCT('FD inverse'!$A$22:$BH$22,'FD mesh'!$B$84:$BI$84,$E656:$BL656)+'FD inverse'!$A$22*$C657/Setup!$B$17+INDEX('FD inverse'!$A$22:$BH$22,1,'FD mesh'!$B$15+1)*Setup!$B$22</f>
        <v>19.6689235428551</v>
      </c>
      <c r="Y657" s="0" t="n">
        <f aca="false">SUMPRODUCT('FD inverse'!$A$23:$BH$23,'FD mesh'!$B$84:$BI$84,$E656:$BL656)+'FD inverse'!$A$23*$C657/Setup!$B$17+INDEX('FD inverse'!$A$23:$BH$23,1,'FD mesh'!$B$15+1)*Setup!$B$22</f>
        <v>19.1908963042517</v>
      </c>
      <c r="Z657" s="0" t="n">
        <f aca="false">SUMPRODUCT('FD inverse'!$A$24:$BH$24,'FD mesh'!$B$84:$BI$84,$E656:$BL656)+'FD inverse'!$A$24*$C657/Setup!$B$17+INDEX('FD inverse'!$A$24:$BH$24,1,'FD mesh'!$B$15+1)*Setup!$B$22</f>
        <v>18.7106209005634</v>
      </c>
      <c r="AA657" s="0" t="n">
        <f aca="false">SUMPRODUCT('FD inverse'!$A$25:$BH$25,'FD mesh'!$B$84:$BI$84,$E656:$BL656)+'FD inverse'!$A$25*$C657/Setup!$B$17+INDEX('FD inverse'!$A$25:$BH$25,1,'FD mesh'!$B$15+1)*Setup!$B$22</f>
        <v>18.2283518838629</v>
      </c>
      <c r="AB657" s="0" t="n">
        <f aca="false">SUMPRODUCT('FD inverse'!$A$26:$BH$26,'FD mesh'!$B$84:$BI$84,$E656:$BL656)+'FD inverse'!$A$26*$C657/Setup!$B$17+INDEX('FD inverse'!$A$26:$BH$26,1,'FD mesh'!$B$15+1)*Setup!$B$22</f>
        <v>17.7443488410114</v>
      </c>
      <c r="AC657" s="0" t="n">
        <f aca="false">SUMPRODUCT('FD inverse'!$A$27:$BH$27,'FD mesh'!$B$84:$BI$84,$E656:$BL656)+'FD inverse'!$A$27*$C657/Setup!$B$17+INDEX('FD inverse'!$A$27:$BH$27,1,'FD mesh'!$B$15+1)*Setup!$B$22</f>
        <v>17.2588754505482</v>
      </c>
      <c r="AD657" s="0" t="n">
        <f aca="false">SUMPRODUCT('FD inverse'!$A$28:$BH$28,'FD mesh'!$B$84:$BI$84,$E656:$BL656)+'FD inverse'!$A$28*$C657/Setup!$B$17+INDEX('FD inverse'!$A$28:$BH$28,1,'FD mesh'!$B$15+1)*Setup!$B$22</f>
        <v>16.7721986223135</v>
      </c>
      <c r="AE657" s="0" t="n">
        <f aca="false">SUMPRODUCT('FD inverse'!$A$29:$BH$29,'FD mesh'!$B$84:$BI$84,$E656:$BL656)+'FD inverse'!$A$29*$C657/Setup!$B$17+INDEX('FD inverse'!$A$29:$BH$29,1,'FD mesh'!$B$15+1)*Setup!$B$22</f>
        <v>16.2845877072528</v>
      </c>
      <c r="AF657" s="0" t="n">
        <f aca="false">SUMPRODUCT('FD inverse'!$A$30:$BH$30,'FD mesh'!$B$84:$BI$84,$E656:$BL656)+'FD inverse'!$A$30*$C657/Setup!$B$17+INDEX('FD inverse'!$A$30:$BH$30,1,'FD mesh'!$B$15+1)*Setup!$B$22</f>
        <v>15.7963137647208</v>
      </c>
      <c r="AG657" s="0" t="n">
        <f aca="false">SUMPRODUCT('FD inverse'!$A$31:$BH$31,'FD mesh'!$B$84:$BI$84,$E656:$BL656)+'FD inverse'!$A$31*$C657/Setup!$B$17+INDEX('FD inverse'!$A$31:$BH$31,1,'FD mesh'!$B$15+1)*Setup!$B$22</f>
        <v>15.3076488744937</v>
      </c>
      <c r="AH657" s="0" t="n">
        <f aca="false">SUMPRODUCT('FD inverse'!$A$32:$BH$32,'FD mesh'!$B$84:$BI$84,$E656:$BL656)+'FD inverse'!$A$32*$C657/Setup!$B$17+INDEX('FD inverse'!$A$32:$BH$32,1,'FD mesh'!$B$15+1)*Setup!$B$22</f>
        <v>15.2869478342457</v>
      </c>
      <c r="AI657" s="0" t="n">
        <f aca="false">SUMPRODUCT('FD inverse'!$A$33:$BH$33,'FD mesh'!$B$84:$BI$84,$E656:$BL656)+'FD inverse'!$A$33*$C657/Setup!$B$17+INDEX('FD inverse'!$A$33:$BH$33,1,'FD mesh'!$B$15+1)*Setup!$B$22</f>
        <v>15.2660622863748</v>
      </c>
      <c r="AJ657" s="0" t="n">
        <f aca="false">SUMPRODUCT('FD inverse'!$A$34:$BH$34,'FD mesh'!$B$84:$BI$84,$E656:$BL656)+'FD inverse'!$A$34*$C657/Setup!$B$17+INDEX('FD inverse'!$A$34:$BH$34,1,'FD mesh'!$B$15+1)*Setup!$B$22</f>
        <v>15.2450106989658</v>
      </c>
      <c r="AK657" s="0" t="n">
        <f aca="false">SUMPRODUCT('FD inverse'!$A$35:$BH$35,'FD mesh'!$B$84:$BI$84,$E656:$BL656)+'FD inverse'!$A$35*$C657/Setup!$B$17+INDEX('FD inverse'!$A$35:$BH$35,1,'FD mesh'!$B$15+1)*Setup!$B$22</f>
        <v>15.2238106329229</v>
      </c>
      <c r="AL657" s="0" t="n">
        <f aca="false">SUMPRODUCT('FD inverse'!$A$36:$BH$36,'FD mesh'!$B$84:$BI$84,$E656:$BL656)+'FD inverse'!$A$36*$C657/Setup!$B$17+INDEX('FD inverse'!$A$36:$BH$36,1,'FD mesh'!$B$15+1)*Setup!$B$22</f>
        <v>15.2024787314079</v>
      </c>
      <c r="AM657" s="0" t="n">
        <f aca="false">SUMPRODUCT('FD inverse'!$A$37:$BH$37,'FD mesh'!$B$84:$BI$84,$E656:$BL656)+'FD inverse'!$A$37*$C657/Setup!$B$17+INDEX('FD inverse'!$A$37:$BH$37,1,'FD mesh'!$B$15+1)*Setup!$B$22</f>
        <v>15.1810307320469</v>
      </c>
      <c r="AN657" s="0" t="n">
        <f aca="false">SUMPRODUCT('FD inverse'!$A$38:$BH$38,'FD mesh'!$B$84:$BI$84,$E656:$BL656)+'FD inverse'!$A$38*$C657/Setup!$B$17+INDEX('FD inverse'!$A$38:$BH$38,1,'FD mesh'!$B$15+1)*Setup!$B$22</f>
        <v>15.1594814994872</v>
      </c>
      <c r="AO657" s="0" t="n">
        <f aca="false">SUMPRODUCT('FD inverse'!$A$39:$BH$39,'FD mesh'!$B$84:$BI$84,$E656:$BL656)+'FD inverse'!$A$39*$C657/Setup!$B$17+INDEX('FD inverse'!$A$39:$BH$39,1,'FD mesh'!$B$15+1)*Setup!$B$22</f>
        <v>15.1378450759916</v>
      </c>
      <c r="AP657" s="0" t="n">
        <f aca="false">SUMPRODUCT('FD inverse'!$A$40:$BH$40,'FD mesh'!$B$84:$BI$84,$E656:$BL656)+'FD inverse'!$A$40*$C657/Setup!$B$17+INDEX('FD inverse'!$A$40:$BH$40,1,'FD mesh'!$B$15+1)*Setup!$B$22</f>
        <v>15.1161347478545</v>
      </c>
      <c r="AQ657" s="0" t="n">
        <f aca="false">SUMPRODUCT('FD inverse'!$A$41:$BH$41,'FD mesh'!$B$84:$BI$84,$E656:$BL656)+'FD inverse'!$A$41*$C657/Setup!$B$17+INDEX('FD inverse'!$A$41:$BH$41,1,'FD mesh'!$B$15+1)*Setup!$B$22</f>
        <v>15.094363125524</v>
      </c>
      <c r="AR657" s="0" t="n">
        <f aca="false">SUMPRODUCT('FD inverse'!$A$42:$BH$42,'FD mesh'!$B$84:$BI$84,$E656:$BL656)+'FD inverse'!$A$42*$C657/Setup!$B$17+INDEX('FD inverse'!$A$42:$BH$42,1,'FD mesh'!$B$15+1)*Setup!$B$22</f>
        <v>15.0725422353962</v>
      </c>
      <c r="AS657" s="0" t="n">
        <f aca="false">SUMPRODUCT('FD inverse'!$A$43:$BH$43,'FD mesh'!$B$84:$BI$84,$E656:$BL656)+'FD inverse'!$A$43*$C657/Setup!$B$17+INDEX('FD inverse'!$A$43:$BH$43,1,'FD mesh'!$B$15+1)*Setup!$B$22</f>
        <v>0</v>
      </c>
      <c r="AT657" s="0" t="n">
        <f aca="false">SUMPRODUCT('FD inverse'!$A$44:$BH$44,'FD mesh'!$B$84:$BI$84,$E656:$BL656)+'FD inverse'!$A$44*$C657/Setup!$B$17+INDEX('FD inverse'!$A$44:$BH$44,1,'FD mesh'!$B$15+1)*Setup!$B$22</f>
        <v>0</v>
      </c>
      <c r="AU657" s="0" t="n">
        <f aca="false">SUMPRODUCT('FD inverse'!$A$45:$BH$45,'FD mesh'!$B$84:$BI$84,$E656:$BL656)+'FD inverse'!$A$45*$C657/Setup!$B$17+INDEX('FD inverse'!$A$45:$BH$45,1,'FD mesh'!$B$15+1)*Setup!$B$22</f>
        <v>0</v>
      </c>
      <c r="AV657" s="0" t="n">
        <f aca="false">SUMPRODUCT('FD inverse'!$A$46:$BH$46,'FD mesh'!$B$84:$BI$84,$E656:$BL656)+'FD inverse'!$A$46*$C657/Setup!$B$17+INDEX('FD inverse'!$A$46:$BH$46,1,'FD mesh'!$B$15+1)*Setup!$B$22</f>
        <v>0</v>
      </c>
      <c r="AW657" s="0" t="n">
        <f aca="false">SUMPRODUCT('FD inverse'!$A$47:$BH$47,'FD mesh'!$B$84:$BI$84,$E656:$BL656)+'FD inverse'!$A$47*$C657/Setup!$B$17+INDEX('FD inverse'!$A$47:$BH$47,1,'FD mesh'!$B$15+1)*Setup!$B$22</f>
        <v>0</v>
      </c>
      <c r="AX657" s="0" t="n">
        <f aca="false">SUMPRODUCT('FD inverse'!$A$48:$BH$48,'FD mesh'!$B$84:$BI$84,$E656:$BL656)+'FD inverse'!$A$48*$C657/Setup!$B$17+INDEX('FD inverse'!$A$48:$BH$48,1,'FD mesh'!$B$15+1)*Setup!$B$22</f>
        <v>0</v>
      </c>
      <c r="AY657" s="0" t="n">
        <f aca="false">SUMPRODUCT('FD inverse'!$A$49:$BH$49,'FD mesh'!$B$84:$BI$84,$E656:$BL656)+'FD inverse'!$A$49*$C657/Setup!$B$17+INDEX('FD inverse'!$A$49:$BH$49,1,'FD mesh'!$B$15+1)*Setup!$B$22</f>
        <v>0</v>
      </c>
      <c r="AZ657" s="0" t="n">
        <f aca="false">SUMPRODUCT('FD inverse'!$A$50:$BH$50,'FD mesh'!$B$84:$BI$84,$E656:$BL656)+'FD inverse'!$A$50*$C657/Setup!$B$17+INDEX('FD inverse'!$A$50:$BH$50,1,'FD mesh'!$B$15+1)*Setup!$B$22</f>
        <v>0</v>
      </c>
      <c r="BA657" s="0" t="n">
        <f aca="false">SUMPRODUCT('FD inverse'!$A$51:$BH$51,'FD mesh'!$B$84:$BI$84,$E656:$BL656)+'FD inverse'!$A$51*$C657/Setup!$B$17+INDEX('FD inverse'!$A$51:$BH$51,1,'FD mesh'!$B$15+1)*Setup!$B$22</f>
        <v>0</v>
      </c>
      <c r="BB657" s="0" t="n">
        <f aca="false">SUMPRODUCT('FD inverse'!$A$52:$BH$52,'FD mesh'!$B$84:$BI$84,$E656:$BL656)+'FD inverse'!$A$52*$C657/Setup!$B$17+INDEX('FD inverse'!$A$52:$BH$52,1,'FD mesh'!$B$15+1)*Setup!$B$22</f>
        <v>0</v>
      </c>
      <c r="BC657" s="0" t="n">
        <f aca="false">SUMPRODUCT('FD inverse'!$A$53:$BH$53,'FD mesh'!$B$84:$BI$84,$E656:$BL656)+'FD inverse'!$A$53*$C657/Setup!$B$17+INDEX('FD inverse'!$A$53:$BH$53,1,'FD mesh'!$B$15+1)*Setup!$B$22</f>
        <v>0</v>
      </c>
      <c r="BD657" s="0" t="n">
        <f aca="false">SUMPRODUCT('FD inverse'!$A$54:$BH$54,'FD mesh'!$B$84:$BI$84,$E656:$BL656)+'FD inverse'!$A$54*$C657/Setup!$B$17+INDEX('FD inverse'!$A$54:$BH$54,1,'FD mesh'!$B$15+1)*Setup!$B$22</f>
        <v>0</v>
      </c>
      <c r="BE657" s="0" t="n">
        <f aca="false">SUMPRODUCT('FD inverse'!$A$55:$BH$55,'FD mesh'!$B$84:$BI$84,$E656:$BL656)+'FD inverse'!$A$55*$C657/Setup!$B$17+INDEX('FD inverse'!$A$55:$BH$55,1,'FD mesh'!$B$15+1)*Setup!$B$22</f>
        <v>0</v>
      </c>
      <c r="BF657" s="0" t="n">
        <f aca="false">SUMPRODUCT('FD inverse'!$A$56:$BH$56,'FD mesh'!$B$84:$BI$84,$E656:$BL656)+'FD inverse'!$A$56*$C657/Setup!$B$17+INDEX('FD inverse'!$A$56:$BH$56,1,'FD mesh'!$B$15+1)*Setup!$B$22</f>
        <v>0</v>
      </c>
      <c r="BG657" s="0" t="n">
        <f aca="false">SUMPRODUCT('FD inverse'!$A$57:$BH$57,'FD mesh'!$B$84:$BI$84,$E656:$BL656)+'FD inverse'!$A$57*$C657/Setup!$B$17+INDEX('FD inverse'!$A$57:$BH$57,1,'FD mesh'!$B$15+1)*Setup!$B$22</f>
        <v>0</v>
      </c>
      <c r="BH657" s="0" t="n">
        <f aca="false">SUMPRODUCT('FD inverse'!$A$58:$BH$58,'FD mesh'!$B$84:$BI$84,$E656:$BL656)+'FD inverse'!$A$58*$C657/Setup!$B$17+INDEX('FD inverse'!$A$58:$BH$58,1,'FD mesh'!$B$15+1)*Setup!$B$22</f>
        <v>0</v>
      </c>
      <c r="BI657" s="0" t="n">
        <f aca="false">SUMPRODUCT('FD inverse'!$A$59:$BH$59,'FD mesh'!$B$84:$BI$84,$E656:$BL656)+'FD inverse'!$A$59*$C657/Setup!$B$17+INDEX('FD inverse'!$A$59:$BH$59,1,'FD mesh'!$B$15+1)*Setup!$B$22</f>
        <v>0</v>
      </c>
      <c r="BJ657" s="0" t="n">
        <f aca="false">SUMPRODUCT('FD inverse'!$A$60:$BH$60,'FD mesh'!$B$84:$BI$84,$E656:$BL656)+'FD inverse'!$A$60*$C657/Setup!$B$17+INDEX('FD inverse'!$A$60:$BH$60,1,'FD mesh'!$B$15+1)*Setup!$B$22</f>
        <v>0</v>
      </c>
      <c r="BK657" s="0" t="n">
        <f aca="false">SUMPRODUCT('FD inverse'!$A$61:$BH$61,'FD mesh'!$B$84:$BI$84,$E656:$BL656)+'FD inverse'!$A$61*$C657/Setup!$B$17+INDEX('FD inverse'!$A$61:$BH$61,1,'FD mesh'!$B$15+1)*Setup!$B$22</f>
        <v>0</v>
      </c>
      <c r="BL657" s="0" t="n">
        <f aca="false">SUMPRODUCT('FD inverse'!$A$62:$BH$62,'FD mesh'!$B$84:$BI$84,$E656:$BL656)+'FD inverse'!$A$62*$C657/Setup!$B$17+INDEX('FD inverse'!$A$62:$BH$62,1,'FD mesh'!$B$15+1)*Setup!$B$22</f>
        <v>0</v>
      </c>
    </row>
    <row r="658" customFormat="false" ht="15" hidden="false" customHeight="false" outlineLevel="0" collapsed="false">
      <c r="A658" s="0" t="n">
        <v>653</v>
      </c>
      <c r="B658" s="0" t="n">
        <f aca="false">A658*Setup!$B$11/3600</f>
        <v>54.4166666666667</v>
      </c>
      <c r="C658" s="0" t="n">
        <f aca="false">Setup!$B$7+Setup!$B$8*COS(2*PI()*(B658-Setup!$B$9)/24)</f>
        <v>20.7742215829301</v>
      </c>
      <c r="D658" s="0" t="n">
        <f aca="false">(C658-E658)/Setup!$B$17</f>
        <v>-4.89366517613281</v>
      </c>
      <c r="E658" s="0" t="n">
        <f aca="false">SUMPRODUCT('FD inverse'!$A$3:$BH$3,'FD mesh'!$B$84:$BI$84,$E657:$BL657)+'FD inverse'!$A$3*$C658/Setup!$B$17+INDEX('FD inverse'!$A$3:$BH$3,1,'FD mesh'!$B$15+1)*Setup!$B$22</f>
        <v>21.4103980558273</v>
      </c>
      <c r="F658" s="0" t="n">
        <f aca="false">SUMPRODUCT('FD inverse'!$A$4:$BH$4,'FD mesh'!$B$84:$BI$84,$E657:$BL657)+'FD inverse'!$A$4*$C658/Setup!$B$17+INDEX('FD inverse'!$A$4:$BH$4,1,'FD mesh'!$B$15+1)*Setup!$B$22</f>
        <v>21.5612067867136</v>
      </c>
      <c r="G658" s="0" t="n">
        <f aca="false">SUMPRODUCT('FD inverse'!$A$5:$BH$5,'FD mesh'!$B$84:$BI$84,$E657:$BL657)+'FD inverse'!$A$5*$C658/Setup!$B$17+INDEX('FD inverse'!$A$5:$BH$5,1,'FD mesh'!$B$15+1)*Setup!$B$22</f>
        <v>21.7197564365767</v>
      </c>
      <c r="H658" s="0" t="n">
        <f aca="false">SUMPRODUCT('FD inverse'!$A$6:$BH$6,'FD mesh'!$B$84:$BI$84,$E657:$BL657)+'FD inverse'!$A$6*$C658/Setup!$B$17+INDEX('FD inverse'!$A$6:$BH$6,1,'FD mesh'!$B$15+1)*Setup!$B$22</f>
        <v>22.2614383707713</v>
      </c>
      <c r="I658" s="0" t="n">
        <f aca="false">SUMPRODUCT('FD inverse'!$A$7:$BH$7,'FD mesh'!$B$84:$BI$84,$E657:$BL657)+'FD inverse'!$A$7*$C658/Setup!$B$17+INDEX('FD inverse'!$A$7:$BH$7,1,'FD mesh'!$B$15+1)*Setup!$B$22</f>
        <v>22.3076684054307</v>
      </c>
      <c r="J658" s="0" t="n">
        <f aca="false">SUMPRODUCT('FD inverse'!$A$8:$BH$8,'FD mesh'!$B$84:$BI$84,$E657:$BL657)+'FD inverse'!$A$8*$C658/Setup!$B$17+INDEX('FD inverse'!$A$8:$BH$8,1,'FD mesh'!$B$15+1)*Setup!$B$22</f>
        <v>22.3496128290633</v>
      </c>
      <c r="K658" s="0" t="n">
        <f aca="false">SUMPRODUCT('FD inverse'!$A$9:$BH$9,'FD mesh'!$B$84:$BI$84,$E657:$BL657)+'FD inverse'!$A$9*$C658/Setup!$B$17+INDEX('FD inverse'!$A$9:$BH$9,1,'FD mesh'!$B$15+1)*Setup!$B$22</f>
        <v>22.386527511792</v>
      </c>
      <c r="L658" s="0" t="n">
        <f aca="false">SUMPRODUCT('FD inverse'!$A$10:$BH$10,'FD mesh'!$B$84:$BI$84,$E657:$BL657)+'FD inverse'!$A$10*$C658/Setup!$B$17+INDEX('FD inverse'!$A$10:$BH$10,1,'FD mesh'!$B$15+1)*Setup!$B$22</f>
        <v>22.4177856180556</v>
      </c>
      <c r="M658" s="0" t="n">
        <f aca="false">SUMPRODUCT('FD inverse'!$A$11:$BH$11,'FD mesh'!$B$84:$BI$84,$E657:$BL657)+'FD inverse'!$A$11*$C658/Setup!$B$17+INDEX('FD inverse'!$A$11:$BH$11,1,'FD mesh'!$B$15+1)*Setup!$B$22</f>
        <v>22.4428673007625</v>
      </c>
      <c r="N658" s="0" t="n">
        <f aca="false">SUMPRODUCT('FD inverse'!$A$12:$BH$12,'FD mesh'!$B$84:$BI$84,$E657:$BL657)+'FD inverse'!$A$12*$C658/Setup!$B$17+INDEX('FD inverse'!$A$12:$BH$12,1,'FD mesh'!$B$15+1)*Setup!$B$22</f>
        <v>22.4613505417535</v>
      </c>
      <c r="O658" s="0" t="n">
        <f aca="false">SUMPRODUCT('FD inverse'!$A$13:$BH$13,'FD mesh'!$B$84:$BI$84,$E657:$BL657)+'FD inverse'!$A$13*$C658/Setup!$B$17+INDEX('FD inverse'!$A$13:$BH$13,1,'FD mesh'!$B$15+1)*Setup!$B$22</f>
        <v>22.4729032253579</v>
      </c>
      <c r="P658" s="0" t="n">
        <f aca="false">SUMPRODUCT('FD inverse'!$A$14:$BH$14,'FD mesh'!$B$84:$BI$84,$E657:$BL657)+'FD inverse'!$A$14*$C658/Setup!$B$17+INDEX('FD inverse'!$A$14:$BH$14,1,'FD mesh'!$B$15+1)*Setup!$B$22</f>
        <v>22.4772765154338</v>
      </c>
      <c r="Q658" s="0" t="n">
        <f aca="false">SUMPRODUCT('FD inverse'!$A$15:$BH$15,'FD mesh'!$B$84:$BI$84,$E657:$BL657)+'FD inverse'!$A$15*$C658/Setup!$B$17+INDEX('FD inverse'!$A$15:$BH$15,1,'FD mesh'!$B$15+1)*Setup!$B$22</f>
        <v>22.4742995912134</v>
      </c>
      <c r="R658" s="0" t="n">
        <f aca="false">SUMPRODUCT('FD inverse'!$A$16:$BH$16,'FD mesh'!$B$84:$BI$84,$E657:$BL657)+'FD inverse'!$A$16*$C658/Setup!$B$17+INDEX('FD inverse'!$A$16:$BH$16,1,'FD mesh'!$B$15+1)*Setup!$B$22</f>
        <v>22.4638757833133</v>
      </c>
      <c r="S658" s="0" t="n">
        <f aca="false">SUMPRODUCT('FD inverse'!$A$17:$BH$17,'FD mesh'!$B$84:$BI$84,$E657:$BL657)+'FD inverse'!$A$17*$C658/Setup!$B$17+INDEX('FD inverse'!$A$17:$BH$17,1,'FD mesh'!$B$15+1)*Setup!$B$22</f>
        <v>22.0048553691352</v>
      </c>
      <c r="T658" s="0" t="n">
        <f aca="false">SUMPRODUCT('FD inverse'!$A$18:$BH$18,'FD mesh'!$B$84:$BI$84,$E657:$BL657)+'FD inverse'!$A$18*$C658/Setup!$B$17+INDEX('FD inverse'!$A$18:$BH$18,1,'FD mesh'!$B$15+1)*Setup!$B$22</f>
        <v>21.5422843227293</v>
      </c>
      <c r="U658" s="0" t="n">
        <f aca="false">SUMPRODUCT('FD inverse'!$A$19:$BH$19,'FD mesh'!$B$84:$BI$84,$E657:$BL657)+'FD inverse'!$A$19*$C658/Setup!$B$17+INDEX('FD inverse'!$A$19:$BH$19,1,'FD mesh'!$B$15+1)*Setup!$B$22</f>
        <v>21.0763546115541</v>
      </c>
      <c r="V658" s="0" t="n">
        <f aca="false">SUMPRODUCT('FD inverse'!$A$20:$BH$20,'FD mesh'!$B$84:$BI$84,$E657:$BL657)+'FD inverse'!$A$20*$C658/Setup!$B$17+INDEX('FD inverse'!$A$20:$BH$20,1,'FD mesh'!$B$15+1)*Setup!$B$22</f>
        <v>20.6072718575918</v>
      </c>
      <c r="W658" s="0" t="n">
        <f aca="false">SUMPRODUCT('FD inverse'!$A$21:$BH$21,'FD mesh'!$B$84:$BI$84,$E657:$BL657)+'FD inverse'!$A$21*$C658/Setup!$B$17+INDEX('FD inverse'!$A$21:$BH$21,1,'FD mesh'!$B$15+1)*Setup!$B$22</f>
        <v>20.1352536126233</v>
      </c>
      <c r="X658" s="0" t="n">
        <f aca="false">SUMPRODUCT('FD inverse'!$A$22:$BH$22,'FD mesh'!$B$84:$BI$84,$E657:$BL657)+'FD inverse'!$A$22*$C658/Setup!$B$17+INDEX('FD inverse'!$A$22:$BH$22,1,'FD mesh'!$B$15+1)*Setup!$B$22</f>
        <v>19.6605277846766</v>
      </c>
      <c r="Y658" s="0" t="n">
        <f aca="false">SUMPRODUCT('FD inverse'!$A$23:$BH$23,'FD mesh'!$B$84:$BI$84,$E657:$BL657)+'FD inverse'!$A$23*$C658/Setup!$B$17+INDEX('FD inverse'!$A$23:$BH$23,1,'FD mesh'!$B$15+1)*Setup!$B$22</f>
        <v>19.1833312050374</v>
      </c>
      <c r="Z658" s="0" t="n">
        <f aca="false">SUMPRODUCT('FD inverse'!$A$24:$BH$24,'FD mesh'!$B$84:$BI$84,$E657:$BL657)+'FD inverse'!$A$24*$C658/Setup!$B$17+INDEX('FD inverse'!$A$24:$BH$24,1,'FD mesh'!$B$15+1)*Setup!$B$22</f>
        <v>18.7039083247723</v>
      </c>
      <c r="AA658" s="0" t="n">
        <f aca="false">SUMPRODUCT('FD inverse'!$A$25:$BH$25,'FD mesh'!$B$84:$BI$84,$E657:$BL657)+'FD inverse'!$A$25*$C658/Setup!$B$17+INDEX('FD inverse'!$A$25:$BH$25,1,'FD mesh'!$B$15+1)*Setup!$B$22</f>
        <v>18.2225100293458</v>
      </c>
      <c r="AB658" s="0" t="n">
        <f aca="false">SUMPRODUCT('FD inverse'!$A$26:$BH$26,'FD mesh'!$B$84:$BI$84,$E657:$BL657)+'FD inverse'!$A$26*$C658/Setup!$B$17+INDEX('FD inverse'!$A$26:$BH$26,1,'FD mesh'!$B$15+1)*Setup!$B$22</f>
        <v>17.73939255959</v>
      </c>
      <c r="AC658" s="0" t="n">
        <f aca="false">SUMPRODUCT('FD inverse'!$A$27:$BH$27,'FD mesh'!$B$84:$BI$84,$E657:$BL657)+'FD inverse'!$A$27*$C658/Setup!$B$17+INDEX('FD inverse'!$A$27:$BH$27,1,'FD mesh'!$B$15+1)*Setup!$B$22</f>
        <v>17.254816527016</v>
      </c>
      <c r="AD658" s="0" t="n">
        <f aca="false">SUMPRODUCT('FD inverse'!$A$28:$BH$28,'FD mesh'!$B$84:$BI$84,$E657:$BL657)+'FD inverse'!$A$28*$C658/Setup!$B$17+INDEX('FD inverse'!$A$28:$BH$28,1,'FD mesh'!$B$15+1)*Setup!$B$22</f>
        <v>16.769046011231</v>
      </c>
      <c r="AE658" s="0" t="n">
        <f aca="false">SUMPRODUCT('FD inverse'!$A$29:$BH$29,'FD mesh'!$B$84:$BI$84,$E657:$BL657)+'FD inverse'!$A$29*$C658/Setup!$B$17+INDEX('FD inverse'!$A$29:$BH$29,1,'FD mesh'!$B$15+1)*Setup!$B$22</f>
        <v>16.2823477270417</v>
      </c>
      <c r="AF658" s="0" t="n">
        <f aca="false">SUMPRODUCT('FD inverse'!$A$30:$BH$30,'FD mesh'!$B$84:$BI$84,$E657:$BL657)+'FD inverse'!$A$30*$C658/Setup!$B$17+INDEX('FD inverse'!$A$30:$BH$30,1,'FD mesh'!$B$15+1)*Setup!$B$22</f>
        <v>15.7949902486761</v>
      </c>
      <c r="AG658" s="0" t="n">
        <f aca="false">SUMPRODUCT('FD inverse'!$A$31:$BH$31,'FD mesh'!$B$84:$BI$84,$E657:$BL657)+'FD inverse'!$A$31*$C658/Setup!$B$17+INDEX('FD inverse'!$A$31:$BH$31,1,'FD mesh'!$B$15+1)*Setup!$B$22</f>
        <v>15.3072432784458</v>
      </c>
      <c r="AH658" s="0" t="n">
        <f aca="false">SUMPRODUCT('FD inverse'!$A$32:$BH$32,'FD mesh'!$B$84:$BI$84,$E657:$BL657)+'FD inverse'!$A$32*$C658/Setup!$B$17+INDEX('FD inverse'!$A$32:$BH$32,1,'FD mesh'!$B$15+1)*Setup!$B$22</f>
        <v>15.2865801718032</v>
      </c>
      <c r="AI658" s="0" t="n">
        <f aca="false">SUMPRODUCT('FD inverse'!$A$33:$BH$33,'FD mesh'!$B$84:$BI$84,$E657:$BL657)+'FD inverse'!$A$33*$C658/Setup!$B$17+INDEX('FD inverse'!$A$33:$BH$33,1,'FD mesh'!$B$15+1)*Setup!$B$22</f>
        <v>15.2657309459637</v>
      </c>
      <c r="AJ658" s="0" t="n">
        <f aca="false">SUMPRODUCT('FD inverse'!$A$34:$BH$34,'FD mesh'!$B$84:$BI$84,$E657:$BL657)+'FD inverse'!$A$34*$C658/Setup!$B$17+INDEX('FD inverse'!$A$34:$BH$34,1,'FD mesh'!$B$15+1)*Setup!$B$22</f>
        <v>15.2447139879763</v>
      </c>
      <c r="AK658" s="0" t="n">
        <f aca="false">SUMPRODUCT('FD inverse'!$A$35:$BH$35,'FD mesh'!$B$84:$BI$84,$E657:$BL657)+'FD inverse'!$A$35*$C658/Setup!$B$17+INDEX('FD inverse'!$A$35:$BH$35,1,'FD mesh'!$B$15+1)*Setup!$B$22</f>
        <v>15.2235468280518</v>
      </c>
      <c r="AL658" s="0" t="n">
        <f aca="false">SUMPRODUCT('FD inverse'!$A$36:$BH$36,'FD mesh'!$B$84:$BI$84,$E657:$BL657)+'FD inverse'!$A$36*$C658/Setup!$B$17+INDEX('FD inverse'!$A$36:$BH$36,1,'FD mesh'!$B$15+1)*Setup!$B$22</f>
        <v>15.2022461240254</v>
      </c>
      <c r="AM658" s="0" t="n">
        <f aca="false">SUMPRODUCT('FD inverse'!$A$37:$BH$37,'FD mesh'!$B$84:$BI$84,$E657:$BL657)+'FD inverse'!$A$37*$C658/Setup!$B$17+INDEX('FD inverse'!$A$37:$BH$37,1,'FD mesh'!$B$15+1)*Setup!$B$22</f>
        <v>15.1808276687842</v>
      </c>
      <c r="AN658" s="0" t="n">
        <f aca="false">SUMPRODUCT('FD inverse'!$A$38:$BH$38,'FD mesh'!$B$84:$BI$84,$E657:$BL657)+'FD inverse'!$A$38*$C658/Setup!$B$17+INDEX('FD inverse'!$A$38:$BH$38,1,'FD mesh'!$B$15+1)*Setup!$B$22</f>
        <v>15.1593064182424</v>
      </c>
      <c r="AO658" s="0" t="n">
        <f aca="false">SUMPRODUCT('FD inverse'!$A$39:$BH$39,'FD mesh'!$B$84:$BI$84,$E657:$BL657)+'FD inverse'!$A$39*$C658/Setup!$B$17+INDEX('FD inverse'!$A$39:$BH$39,1,'FD mesh'!$B$15+1)*Setup!$B$22</f>
        <v>15.1376965375417</v>
      </c>
      <c r="AP658" s="0" t="n">
        <f aca="false">SUMPRODUCT('FD inverse'!$A$40:$BH$40,'FD mesh'!$B$84:$BI$84,$E657:$BL657)+'FD inverse'!$A$40*$C658/Setup!$B$17+INDEX('FD inverse'!$A$40:$BH$40,1,'FD mesh'!$B$15+1)*Setup!$B$22</f>
        <v>15.1160114632564</v>
      </c>
      <c r="AQ658" s="0" t="n">
        <f aca="false">SUMPRODUCT('FD inverse'!$A$41:$BH$41,'FD mesh'!$B$84:$BI$84,$E657:$BL657)+'FD inverse'!$A$41*$C658/Setup!$B$17+INDEX('FD inverse'!$A$41:$BH$41,1,'FD mesh'!$B$15+1)*Setup!$B$22</f>
        <v>15.094263979468</v>
      </c>
      <c r="AR658" s="0" t="n">
        <f aca="false">SUMPRODUCT('FD inverse'!$A$42:$BH$42,'FD mesh'!$B$84:$BI$84,$E657:$BL657)+'FD inverse'!$A$42*$C658/Setup!$B$17+INDEX('FD inverse'!$A$42:$BH$42,1,'FD mesh'!$B$15+1)*Setup!$B$22</f>
        <v>15.0724663056623</v>
      </c>
      <c r="AS658" s="0" t="n">
        <f aca="false">SUMPRODUCT('FD inverse'!$A$43:$BH$43,'FD mesh'!$B$84:$BI$84,$E657:$BL657)+'FD inverse'!$A$43*$C658/Setup!$B$17+INDEX('FD inverse'!$A$43:$BH$43,1,'FD mesh'!$B$15+1)*Setup!$B$22</f>
        <v>0</v>
      </c>
      <c r="AT658" s="0" t="n">
        <f aca="false">SUMPRODUCT('FD inverse'!$A$44:$BH$44,'FD mesh'!$B$84:$BI$84,$E657:$BL657)+'FD inverse'!$A$44*$C658/Setup!$B$17+INDEX('FD inverse'!$A$44:$BH$44,1,'FD mesh'!$B$15+1)*Setup!$B$22</f>
        <v>0</v>
      </c>
      <c r="AU658" s="0" t="n">
        <f aca="false">SUMPRODUCT('FD inverse'!$A$45:$BH$45,'FD mesh'!$B$84:$BI$84,$E657:$BL657)+'FD inverse'!$A$45*$C658/Setup!$B$17+INDEX('FD inverse'!$A$45:$BH$45,1,'FD mesh'!$B$15+1)*Setup!$B$22</f>
        <v>0</v>
      </c>
      <c r="AV658" s="0" t="n">
        <f aca="false">SUMPRODUCT('FD inverse'!$A$46:$BH$46,'FD mesh'!$B$84:$BI$84,$E657:$BL657)+'FD inverse'!$A$46*$C658/Setup!$B$17+INDEX('FD inverse'!$A$46:$BH$46,1,'FD mesh'!$B$15+1)*Setup!$B$22</f>
        <v>0</v>
      </c>
      <c r="AW658" s="0" t="n">
        <f aca="false">SUMPRODUCT('FD inverse'!$A$47:$BH$47,'FD mesh'!$B$84:$BI$84,$E657:$BL657)+'FD inverse'!$A$47*$C658/Setup!$B$17+INDEX('FD inverse'!$A$47:$BH$47,1,'FD mesh'!$B$15+1)*Setup!$B$22</f>
        <v>0</v>
      </c>
      <c r="AX658" s="0" t="n">
        <f aca="false">SUMPRODUCT('FD inverse'!$A$48:$BH$48,'FD mesh'!$B$84:$BI$84,$E657:$BL657)+'FD inverse'!$A$48*$C658/Setup!$B$17+INDEX('FD inverse'!$A$48:$BH$48,1,'FD mesh'!$B$15+1)*Setup!$B$22</f>
        <v>0</v>
      </c>
      <c r="AY658" s="0" t="n">
        <f aca="false">SUMPRODUCT('FD inverse'!$A$49:$BH$49,'FD mesh'!$B$84:$BI$84,$E657:$BL657)+'FD inverse'!$A$49*$C658/Setup!$B$17+INDEX('FD inverse'!$A$49:$BH$49,1,'FD mesh'!$B$15+1)*Setup!$B$22</f>
        <v>0</v>
      </c>
      <c r="AZ658" s="0" t="n">
        <f aca="false">SUMPRODUCT('FD inverse'!$A$50:$BH$50,'FD mesh'!$B$84:$BI$84,$E657:$BL657)+'FD inverse'!$A$50*$C658/Setup!$B$17+INDEX('FD inverse'!$A$50:$BH$50,1,'FD mesh'!$B$15+1)*Setup!$B$22</f>
        <v>0</v>
      </c>
      <c r="BA658" s="0" t="n">
        <f aca="false">SUMPRODUCT('FD inverse'!$A$51:$BH$51,'FD mesh'!$B$84:$BI$84,$E657:$BL657)+'FD inverse'!$A$51*$C658/Setup!$B$17+INDEX('FD inverse'!$A$51:$BH$51,1,'FD mesh'!$B$15+1)*Setup!$B$22</f>
        <v>0</v>
      </c>
      <c r="BB658" s="0" t="n">
        <f aca="false">SUMPRODUCT('FD inverse'!$A$52:$BH$52,'FD mesh'!$B$84:$BI$84,$E657:$BL657)+'FD inverse'!$A$52*$C658/Setup!$B$17+INDEX('FD inverse'!$A$52:$BH$52,1,'FD mesh'!$B$15+1)*Setup!$B$22</f>
        <v>0</v>
      </c>
      <c r="BC658" s="0" t="n">
        <f aca="false">SUMPRODUCT('FD inverse'!$A$53:$BH$53,'FD mesh'!$B$84:$BI$84,$E657:$BL657)+'FD inverse'!$A$53*$C658/Setup!$B$17+INDEX('FD inverse'!$A$53:$BH$53,1,'FD mesh'!$B$15+1)*Setup!$B$22</f>
        <v>0</v>
      </c>
      <c r="BD658" s="0" t="n">
        <f aca="false">SUMPRODUCT('FD inverse'!$A$54:$BH$54,'FD mesh'!$B$84:$BI$84,$E657:$BL657)+'FD inverse'!$A$54*$C658/Setup!$B$17+INDEX('FD inverse'!$A$54:$BH$54,1,'FD mesh'!$B$15+1)*Setup!$B$22</f>
        <v>0</v>
      </c>
      <c r="BE658" s="0" t="n">
        <f aca="false">SUMPRODUCT('FD inverse'!$A$55:$BH$55,'FD mesh'!$B$84:$BI$84,$E657:$BL657)+'FD inverse'!$A$55*$C658/Setup!$B$17+INDEX('FD inverse'!$A$55:$BH$55,1,'FD mesh'!$B$15+1)*Setup!$B$22</f>
        <v>0</v>
      </c>
      <c r="BF658" s="0" t="n">
        <f aca="false">SUMPRODUCT('FD inverse'!$A$56:$BH$56,'FD mesh'!$B$84:$BI$84,$E657:$BL657)+'FD inverse'!$A$56*$C658/Setup!$B$17+INDEX('FD inverse'!$A$56:$BH$56,1,'FD mesh'!$B$15+1)*Setup!$B$22</f>
        <v>0</v>
      </c>
      <c r="BG658" s="0" t="n">
        <f aca="false">SUMPRODUCT('FD inverse'!$A$57:$BH$57,'FD mesh'!$B$84:$BI$84,$E657:$BL657)+'FD inverse'!$A$57*$C658/Setup!$B$17+INDEX('FD inverse'!$A$57:$BH$57,1,'FD mesh'!$B$15+1)*Setup!$B$22</f>
        <v>0</v>
      </c>
      <c r="BH658" s="0" t="n">
        <f aca="false">SUMPRODUCT('FD inverse'!$A$58:$BH$58,'FD mesh'!$B$84:$BI$84,$E657:$BL657)+'FD inverse'!$A$58*$C658/Setup!$B$17+INDEX('FD inverse'!$A$58:$BH$58,1,'FD mesh'!$B$15+1)*Setup!$B$22</f>
        <v>0</v>
      </c>
      <c r="BI658" s="0" t="n">
        <f aca="false">SUMPRODUCT('FD inverse'!$A$59:$BH$59,'FD mesh'!$B$84:$BI$84,$E657:$BL657)+'FD inverse'!$A$59*$C658/Setup!$B$17+INDEX('FD inverse'!$A$59:$BH$59,1,'FD mesh'!$B$15+1)*Setup!$B$22</f>
        <v>0</v>
      </c>
      <c r="BJ658" s="0" t="n">
        <f aca="false">SUMPRODUCT('FD inverse'!$A$60:$BH$60,'FD mesh'!$B$84:$BI$84,$E657:$BL657)+'FD inverse'!$A$60*$C658/Setup!$B$17+INDEX('FD inverse'!$A$60:$BH$60,1,'FD mesh'!$B$15+1)*Setup!$B$22</f>
        <v>0</v>
      </c>
      <c r="BK658" s="0" t="n">
        <f aca="false">SUMPRODUCT('FD inverse'!$A$61:$BH$61,'FD mesh'!$B$84:$BI$84,$E657:$BL657)+'FD inverse'!$A$61*$C658/Setup!$B$17+INDEX('FD inverse'!$A$61:$BH$61,1,'FD mesh'!$B$15+1)*Setup!$B$22</f>
        <v>0</v>
      </c>
      <c r="BL658" s="0" t="n">
        <f aca="false">SUMPRODUCT('FD inverse'!$A$62:$BH$62,'FD mesh'!$B$84:$BI$84,$E657:$BL657)+'FD inverse'!$A$62*$C658/Setup!$B$17+INDEX('FD inverse'!$A$62:$BH$62,1,'FD mesh'!$B$15+1)*Setup!$B$22</f>
        <v>0</v>
      </c>
    </row>
    <row r="659" customFormat="false" ht="15" hidden="false" customHeight="false" outlineLevel="0" collapsed="false">
      <c r="A659" s="0" t="n">
        <v>654</v>
      </c>
      <c r="B659" s="0" t="n">
        <f aca="false">A659*Setup!$B$11/3600</f>
        <v>54.5</v>
      </c>
      <c r="C659" s="0" t="n">
        <f aca="false">Setup!$B$7+Setup!$B$8*COS(2*PI()*(B659-Setup!$B$9)/24)</f>
        <v>20.8265866388351</v>
      </c>
      <c r="D659" s="0" t="n">
        <f aca="false">(C659-E659)/Setup!$B$17</f>
        <v>-4.68192629810722</v>
      </c>
      <c r="E659" s="0" t="n">
        <f aca="false">SUMPRODUCT('FD inverse'!$A$3:$BH$3,'FD mesh'!$B$84:$BI$84,$E658:$BL658)+'FD inverse'!$A$3*$C659/Setup!$B$17+INDEX('FD inverse'!$A$3:$BH$3,1,'FD mesh'!$B$15+1)*Setup!$B$22</f>
        <v>21.435237057589</v>
      </c>
      <c r="F659" s="0" t="n">
        <f aca="false">SUMPRODUCT('FD inverse'!$A$4:$BH$4,'FD mesh'!$B$84:$BI$84,$E658:$BL658)+'FD inverse'!$A$4*$C659/Setup!$B$17+INDEX('FD inverse'!$A$4:$BH$4,1,'FD mesh'!$B$15+1)*Setup!$B$22</f>
        <v>21.5799705105439</v>
      </c>
      <c r="G659" s="0" t="n">
        <f aca="false">SUMPRODUCT('FD inverse'!$A$5:$BH$5,'FD mesh'!$B$84:$BI$84,$E658:$BL658)+'FD inverse'!$A$5*$C659/Setup!$B$17+INDEX('FD inverse'!$A$5:$BH$5,1,'FD mesh'!$B$15+1)*Setup!$B$22</f>
        <v>21.7328479408558</v>
      </c>
      <c r="H659" s="0" t="n">
        <f aca="false">SUMPRODUCT('FD inverse'!$A$6:$BH$6,'FD mesh'!$B$84:$BI$84,$E658:$BL658)+'FD inverse'!$A$6*$C659/Setup!$B$17+INDEX('FD inverse'!$A$6:$BH$6,1,'FD mesh'!$B$15+1)*Setup!$B$22</f>
        <v>22.2560619952405</v>
      </c>
      <c r="I659" s="0" t="n">
        <f aca="false">SUMPRODUCT('FD inverse'!$A$7:$BH$7,'FD mesh'!$B$84:$BI$84,$E658:$BL658)+'FD inverse'!$A$7*$C659/Setup!$B$17+INDEX('FD inverse'!$A$7:$BH$7,1,'FD mesh'!$B$15+1)*Setup!$B$22</f>
        <v>22.3007781724631</v>
      </c>
      <c r="J659" s="0" t="n">
        <f aca="false">SUMPRODUCT('FD inverse'!$A$8:$BH$8,'FD mesh'!$B$84:$BI$84,$E658:$BL658)+'FD inverse'!$A$8*$C659/Setup!$B$17+INDEX('FD inverse'!$A$8:$BH$8,1,'FD mesh'!$B$15+1)*Setup!$B$22</f>
        <v>22.3414293154865</v>
      </c>
      <c r="K659" s="0" t="n">
        <f aca="false">SUMPRODUCT('FD inverse'!$A$9:$BH$9,'FD mesh'!$B$84:$BI$84,$E658:$BL658)+'FD inverse'!$A$9*$C659/Setup!$B$17+INDEX('FD inverse'!$A$9:$BH$9,1,'FD mesh'!$B$15+1)*Setup!$B$22</f>
        <v>22.3772524269011</v>
      </c>
      <c r="L659" s="0" t="n">
        <f aca="false">SUMPRODUCT('FD inverse'!$A$10:$BH$10,'FD mesh'!$B$84:$BI$84,$E658:$BL658)+'FD inverse'!$A$10*$C659/Setup!$B$17+INDEX('FD inverse'!$A$10:$BH$10,1,'FD mesh'!$B$15+1)*Setup!$B$22</f>
        <v>22.4076035118314</v>
      </c>
      <c r="M659" s="0" t="n">
        <f aca="false">SUMPRODUCT('FD inverse'!$A$11:$BH$11,'FD mesh'!$B$84:$BI$84,$E658:$BL658)+'FD inverse'!$A$11*$C659/Setup!$B$17+INDEX('FD inverse'!$A$11:$BH$11,1,'FD mesh'!$B$15+1)*Setup!$B$22</f>
        <v>22.4319474544466</v>
      </c>
      <c r="N659" s="0" t="n">
        <f aca="false">SUMPRODUCT('FD inverse'!$A$12:$BH$12,'FD mesh'!$B$84:$BI$84,$E658:$BL658)+'FD inverse'!$A$12*$C659/Setup!$B$17+INDEX('FD inverse'!$A$12:$BH$12,1,'FD mesh'!$B$15+1)*Setup!$B$22</f>
        <v>22.4498490098548</v>
      </c>
      <c r="O659" s="0" t="n">
        <f aca="false">SUMPRODUCT('FD inverse'!$A$13:$BH$13,'FD mesh'!$B$84:$BI$84,$E658:$BL658)+'FD inverse'!$A$13*$C659/Setup!$B$17+INDEX('FD inverse'!$A$13:$BH$13,1,'FD mesh'!$B$15+1)*Setup!$B$22</f>
        <v>22.4609650007209</v>
      </c>
      <c r="P659" s="0" t="n">
        <f aca="false">SUMPRODUCT('FD inverse'!$A$14:$BH$14,'FD mesh'!$B$84:$BI$84,$E658:$BL658)+'FD inverse'!$A$14*$C659/Setup!$B$17+INDEX('FD inverse'!$A$14:$BH$14,1,'FD mesh'!$B$15+1)*Setup!$B$22</f>
        <v>22.4650377912112</v>
      </c>
      <c r="Q659" s="0" t="n">
        <f aca="false">SUMPRODUCT('FD inverse'!$A$15:$BH$15,'FD mesh'!$B$84:$BI$84,$E658:$BL658)+'FD inverse'!$A$15*$C659/Setup!$B$17+INDEX('FD inverse'!$A$15:$BH$15,1,'FD mesh'!$B$15+1)*Setup!$B$22</f>
        <v>22.4618900954346</v>
      </c>
      <c r="R659" s="0" t="n">
        <f aca="false">SUMPRODUCT('FD inverse'!$A$16:$BH$16,'FD mesh'!$B$84:$BI$84,$E658:$BL658)+'FD inverse'!$A$16*$C659/Setup!$B$17+INDEX('FD inverse'!$A$16:$BH$16,1,'FD mesh'!$B$15+1)*Setup!$B$22</f>
        <v>22.4514211632102</v>
      </c>
      <c r="S659" s="0" t="n">
        <f aca="false">SUMPRODUCT('FD inverse'!$A$17:$BH$17,'FD mesh'!$B$84:$BI$84,$E658:$BL658)+'FD inverse'!$A$17*$C659/Setup!$B$17+INDEX('FD inverse'!$A$17:$BH$17,1,'FD mesh'!$B$15+1)*Setup!$B$22</f>
        <v>21.9929761706004</v>
      </c>
      <c r="T659" s="0" t="n">
        <f aca="false">SUMPRODUCT('FD inverse'!$A$18:$BH$18,'FD mesh'!$B$84:$BI$84,$E658:$BL658)+'FD inverse'!$A$18*$C659/Setup!$B$17+INDEX('FD inverse'!$A$18:$BH$18,1,'FD mesh'!$B$15+1)*Setup!$B$22</f>
        <v>21.5310352995647</v>
      </c>
      <c r="U659" s="0" t="n">
        <f aca="false">SUMPRODUCT('FD inverse'!$A$19:$BH$19,'FD mesh'!$B$84:$BI$84,$E658:$BL658)+'FD inverse'!$A$19*$C659/Setup!$B$17+INDEX('FD inverse'!$A$19:$BH$19,1,'FD mesh'!$B$15+1)*Setup!$B$22</f>
        <v>21.0657840017119</v>
      </c>
      <c r="V659" s="0" t="n">
        <f aca="false">SUMPRODUCT('FD inverse'!$A$20:$BH$20,'FD mesh'!$B$84:$BI$84,$E658:$BL658)+'FD inverse'!$A$20*$C659/Setup!$B$17+INDEX('FD inverse'!$A$20:$BH$20,1,'FD mesh'!$B$15+1)*Setup!$B$22</f>
        <v>20.5974219243913</v>
      </c>
      <c r="W659" s="0" t="n">
        <f aca="false">SUMPRODUCT('FD inverse'!$A$21:$BH$21,'FD mesh'!$B$84:$BI$84,$E658:$BL658)+'FD inverse'!$A$21*$C659/Setup!$B$17+INDEX('FD inverse'!$A$21:$BH$21,1,'FD mesh'!$B$15+1)*Setup!$B$22</f>
        <v>20.1261611524431</v>
      </c>
      <c r="X659" s="0" t="n">
        <f aca="false">SUMPRODUCT('FD inverse'!$A$22:$BH$22,'FD mesh'!$B$84:$BI$84,$E658:$BL658)+'FD inverse'!$A$22*$C659/Setup!$B$17+INDEX('FD inverse'!$A$22:$BH$22,1,'FD mesh'!$B$15+1)*Setup!$B$22</f>
        <v>19.6522245993561</v>
      </c>
      <c r="Y659" s="0" t="n">
        <f aca="false">SUMPRODUCT('FD inverse'!$A$23:$BH$23,'FD mesh'!$B$84:$BI$84,$E658:$BL658)+'FD inverse'!$A$23*$C659/Setup!$B$17+INDEX('FD inverse'!$A$23:$BH$23,1,'FD mesh'!$B$15+1)*Setup!$B$22</f>
        <v>19.1758445374463</v>
      </c>
      <c r="Z659" s="0" t="n">
        <f aca="false">SUMPRODUCT('FD inverse'!$A$24:$BH$24,'FD mesh'!$B$84:$BI$84,$E658:$BL658)+'FD inverse'!$A$24*$C659/Setup!$B$17+INDEX('FD inverse'!$A$24:$BH$24,1,'FD mesh'!$B$15+1)*Setup!$B$22</f>
        <v>18.6972612562168</v>
      </c>
      <c r="AA659" s="0" t="n">
        <f aca="false">SUMPRODUCT('FD inverse'!$A$25:$BH$25,'FD mesh'!$B$84:$BI$84,$E658:$BL658)+'FD inverse'!$A$25*$C659/Setup!$B$17+INDEX('FD inverse'!$A$25:$BH$25,1,'FD mesh'!$B$15+1)*Setup!$B$22</f>
        <v>18.2167218376696</v>
      </c>
      <c r="AB659" s="0" t="n">
        <f aca="false">SUMPRODUCT('FD inverse'!$A$26:$BH$26,'FD mesh'!$B$84:$BI$84,$E658:$BL658)+'FD inverse'!$A$26*$C659/Setup!$B$17+INDEX('FD inverse'!$A$26:$BH$26,1,'FD mesh'!$B$15+1)*Setup!$B$22</f>
        <v>17.7344790370004</v>
      </c>
      <c r="AC659" s="0" t="n">
        <f aca="false">SUMPRODUCT('FD inverse'!$A$27:$BH$27,'FD mesh'!$B$84:$BI$84,$E658:$BL658)+'FD inverse'!$A$27*$C659/Setup!$B$17+INDEX('FD inverse'!$A$27:$BH$27,1,'FD mesh'!$B$15+1)*Setup!$B$22</f>
        <v>17.2507902568264</v>
      </c>
      <c r="AD659" s="0" t="n">
        <f aca="false">SUMPRODUCT('FD inverse'!$A$28:$BH$28,'FD mesh'!$B$84:$BI$84,$E658:$BL658)+'FD inverse'!$A$28*$C659/Setup!$B$17+INDEX('FD inverse'!$A$28:$BH$28,1,'FD mesh'!$B$15+1)*Setup!$B$22</f>
        <v>16.7659166028537</v>
      </c>
      <c r="AE659" s="0" t="n">
        <f aca="false">SUMPRODUCT('FD inverse'!$A$29:$BH$29,'FD mesh'!$B$84:$BI$84,$E658:$BL658)+'FD inverse'!$A$29*$C659/Setup!$B$17+INDEX('FD inverse'!$A$29:$BH$29,1,'FD mesh'!$B$15+1)*Setup!$B$22</f>
        <v>16.2801220087014</v>
      </c>
      <c r="AF659" s="0" t="n">
        <f aca="false">SUMPRODUCT('FD inverse'!$A$30:$BH$30,'FD mesh'!$B$84:$BI$84,$E658:$BL658)+'FD inverse'!$A$30*$C659/Setup!$B$17+INDEX('FD inverse'!$A$30:$BH$30,1,'FD mesh'!$B$15+1)*Setup!$B$22</f>
        <v>15.7936724174376</v>
      </c>
      <c r="AG659" s="0" t="n">
        <f aca="false">SUMPRODUCT('FD inverse'!$A$31:$BH$31,'FD mesh'!$B$84:$BI$84,$E658:$BL658)+'FD inverse'!$A$31*$C659/Setup!$B$17+INDEX('FD inverse'!$A$31:$BH$31,1,'FD mesh'!$B$15+1)*Setup!$B$22</f>
        <v>15.3068350072664</v>
      </c>
      <c r="AH659" s="0" t="n">
        <f aca="false">SUMPRODUCT('FD inverse'!$A$32:$BH$32,'FD mesh'!$B$84:$BI$84,$E658:$BL658)+'FD inverse'!$A$32*$C659/Setup!$B$17+INDEX('FD inverse'!$A$32:$BH$32,1,'FD mesh'!$B$15+1)*Setup!$B$22</f>
        <v>15.2862095437552</v>
      </c>
      <c r="AI659" s="0" t="n">
        <f aca="false">SUMPRODUCT('FD inverse'!$A$33:$BH$33,'FD mesh'!$B$84:$BI$84,$E658:$BL658)+'FD inverse'!$A$33*$C659/Setup!$B$17+INDEX('FD inverse'!$A$33:$BH$33,1,'FD mesh'!$B$15+1)*Setup!$B$22</f>
        <v>15.2653964597894</v>
      </c>
      <c r="AJ659" s="0" t="n">
        <f aca="false">SUMPRODUCT('FD inverse'!$A$34:$BH$34,'FD mesh'!$B$84:$BI$84,$E658:$BL658)+'FD inverse'!$A$34*$C659/Setup!$B$17+INDEX('FD inverse'!$A$34:$BH$34,1,'FD mesh'!$B$15+1)*Setup!$B$22</f>
        <v>15.244414051218</v>
      </c>
      <c r="AK659" s="0" t="n">
        <f aca="false">SUMPRODUCT('FD inverse'!$A$35:$BH$35,'FD mesh'!$B$84:$BI$84,$E658:$BL658)+'FD inverse'!$A$35*$C659/Setup!$B$17+INDEX('FD inverse'!$A$35:$BH$35,1,'FD mesh'!$B$15+1)*Setup!$B$22</f>
        <v>15.2232798077509</v>
      </c>
      <c r="AL659" s="0" t="n">
        <f aca="false">SUMPRODUCT('FD inverse'!$A$36:$BH$36,'FD mesh'!$B$84:$BI$84,$E658:$BL658)+'FD inverse'!$A$36*$C659/Setup!$B$17+INDEX('FD inverse'!$A$36:$BH$36,1,'FD mesh'!$B$15+1)*Setup!$B$22</f>
        <v>15.2020103924573</v>
      </c>
      <c r="AM659" s="0" t="n">
        <f aca="false">SUMPRODUCT('FD inverse'!$A$37:$BH$37,'FD mesh'!$B$84:$BI$84,$E658:$BL658)+'FD inverse'!$A$37*$C659/Setup!$B$17+INDEX('FD inverse'!$A$37:$BH$37,1,'FD mesh'!$B$15+1)*Setup!$B$22</f>
        <v>15.1806216444143</v>
      </c>
      <c r="AN659" s="0" t="n">
        <f aca="false">SUMPRODUCT('FD inverse'!$A$38:$BH$38,'FD mesh'!$B$84:$BI$84,$E658:$BL658)+'FD inverse'!$A$38*$C659/Setup!$B$17+INDEX('FD inverse'!$A$38:$BH$38,1,'FD mesh'!$B$15+1)*Setup!$B$22</f>
        <v>15.1591286020899</v>
      </c>
      <c r="AO659" s="0" t="n">
        <f aca="false">SUMPRODUCT('FD inverse'!$A$39:$BH$39,'FD mesh'!$B$84:$BI$84,$E658:$BL658)+'FD inverse'!$A$39*$C659/Setup!$B$17+INDEX('FD inverse'!$A$39:$BH$39,1,'FD mesh'!$B$15+1)*Setup!$B$22</f>
        <v>15.1375455451335</v>
      </c>
      <c r="AP659" s="0" t="n">
        <f aca="false">SUMPRODUCT('FD inverse'!$A$40:$BH$40,'FD mesh'!$B$84:$BI$84,$E658:$BL658)+'FD inverse'!$A$40*$C659/Setup!$B$17+INDEX('FD inverse'!$A$40:$BH$40,1,'FD mesh'!$B$15+1)*Setup!$B$22</f>
        <v>15.1158860523423</v>
      </c>
      <c r="AQ659" s="0" t="n">
        <f aca="false">SUMPRODUCT('FD inverse'!$A$41:$BH$41,'FD mesh'!$B$84:$BI$84,$E658:$BL658)+'FD inverse'!$A$41*$C659/Setup!$B$17+INDEX('FD inverse'!$A$41:$BH$41,1,'FD mesh'!$B$15+1)*Setup!$B$22</f>
        <v>15.0941630736577</v>
      </c>
      <c r="AR659" s="0" t="n">
        <f aca="false">SUMPRODUCT('FD inverse'!$A$42:$BH$42,'FD mesh'!$B$84:$BI$84,$E658:$BL658)+'FD inverse'!$A$42*$C659/Setup!$B$17+INDEX('FD inverse'!$A$42:$BH$42,1,'FD mesh'!$B$15+1)*Setup!$B$22</f>
        <v>15.0723890141278</v>
      </c>
      <c r="AS659" s="0" t="n">
        <f aca="false">SUMPRODUCT('FD inverse'!$A$43:$BH$43,'FD mesh'!$B$84:$BI$84,$E658:$BL658)+'FD inverse'!$A$43*$C659/Setup!$B$17+INDEX('FD inverse'!$A$43:$BH$43,1,'FD mesh'!$B$15+1)*Setup!$B$22</f>
        <v>0</v>
      </c>
      <c r="AT659" s="0" t="n">
        <f aca="false">SUMPRODUCT('FD inverse'!$A$44:$BH$44,'FD mesh'!$B$84:$BI$84,$E658:$BL658)+'FD inverse'!$A$44*$C659/Setup!$B$17+INDEX('FD inverse'!$A$44:$BH$44,1,'FD mesh'!$B$15+1)*Setup!$B$22</f>
        <v>0</v>
      </c>
      <c r="AU659" s="0" t="n">
        <f aca="false">SUMPRODUCT('FD inverse'!$A$45:$BH$45,'FD mesh'!$B$84:$BI$84,$E658:$BL658)+'FD inverse'!$A$45*$C659/Setup!$B$17+INDEX('FD inverse'!$A$45:$BH$45,1,'FD mesh'!$B$15+1)*Setup!$B$22</f>
        <v>0</v>
      </c>
      <c r="AV659" s="0" t="n">
        <f aca="false">SUMPRODUCT('FD inverse'!$A$46:$BH$46,'FD mesh'!$B$84:$BI$84,$E658:$BL658)+'FD inverse'!$A$46*$C659/Setup!$B$17+INDEX('FD inverse'!$A$46:$BH$46,1,'FD mesh'!$B$15+1)*Setup!$B$22</f>
        <v>0</v>
      </c>
      <c r="AW659" s="0" t="n">
        <f aca="false">SUMPRODUCT('FD inverse'!$A$47:$BH$47,'FD mesh'!$B$84:$BI$84,$E658:$BL658)+'FD inverse'!$A$47*$C659/Setup!$B$17+INDEX('FD inverse'!$A$47:$BH$47,1,'FD mesh'!$B$15+1)*Setup!$B$22</f>
        <v>0</v>
      </c>
      <c r="AX659" s="0" t="n">
        <f aca="false">SUMPRODUCT('FD inverse'!$A$48:$BH$48,'FD mesh'!$B$84:$BI$84,$E658:$BL658)+'FD inverse'!$A$48*$C659/Setup!$B$17+INDEX('FD inverse'!$A$48:$BH$48,1,'FD mesh'!$B$15+1)*Setup!$B$22</f>
        <v>0</v>
      </c>
      <c r="AY659" s="0" t="n">
        <f aca="false">SUMPRODUCT('FD inverse'!$A$49:$BH$49,'FD mesh'!$B$84:$BI$84,$E658:$BL658)+'FD inverse'!$A$49*$C659/Setup!$B$17+INDEX('FD inverse'!$A$49:$BH$49,1,'FD mesh'!$B$15+1)*Setup!$B$22</f>
        <v>0</v>
      </c>
      <c r="AZ659" s="0" t="n">
        <f aca="false">SUMPRODUCT('FD inverse'!$A$50:$BH$50,'FD mesh'!$B$84:$BI$84,$E658:$BL658)+'FD inverse'!$A$50*$C659/Setup!$B$17+INDEX('FD inverse'!$A$50:$BH$50,1,'FD mesh'!$B$15+1)*Setup!$B$22</f>
        <v>0</v>
      </c>
      <c r="BA659" s="0" t="n">
        <f aca="false">SUMPRODUCT('FD inverse'!$A$51:$BH$51,'FD mesh'!$B$84:$BI$84,$E658:$BL658)+'FD inverse'!$A$51*$C659/Setup!$B$17+INDEX('FD inverse'!$A$51:$BH$51,1,'FD mesh'!$B$15+1)*Setup!$B$22</f>
        <v>0</v>
      </c>
      <c r="BB659" s="0" t="n">
        <f aca="false">SUMPRODUCT('FD inverse'!$A$52:$BH$52,'FD mesh'!$B$84:$BI$84,$E658:$BL658)+'FD inverse'!$A$52*$C659/Setup!$B$17+INDEX('FD inverse'!$A$52:$BH$52,1,'FD mesh'!$B$15+1)*Setup!$B$22</f>
        <v>0</v>
      </c>
      <c r="BC659" s="0" t="n">
        <f aca="false">SUMPRODUCT('FD inverse'!$A$53:$BH$53,'FD mesh'!$B$84:$BI$84,$E658:$BL658)+'FD inverse'!$A$53*$C659/Setup!$B$17+INDEX('FD inverse'!$A$53:$BH$53,1,'FD mesh'!$B$15+1)*Setup!$B$22</f>
        <v>0</v>
      </c>
      <c r="BD659" s="0" t="n">
        <f aca="false">SUMPRODUCT('FD inverse'!$A$54:$BH$54,'FD mesh'!$B$84:$BI$84,$E658:$BL658)+'FD inverse'!$A$54*$C659/Setup!$B$17+INDEX('FD inverse'!$A$54:$BH$54,1,'FD mesh'!$B$15+1)*Setup!$B$22</f>
        <v>0</v>
      </c>
      <c r="BE659" s="0" t="n">
        <f aca="false">SUMPRODUCT('FD inverse'!$A$55:$BH$55,'FD mesh'!$B$84:$BI$84,$E658:$BL658)+'FD inverse'!$A$55*$C659/Setup!$B$17+INDEX('FD inverse'!$A$55:$BH$55,1,'FD mesh'!$B$15+1)*Setup!$B$22</f>
        <v>0</v>
      </c>
      <c r="BF659" s="0" t="n">
        <f aca="false">SUMPRODUCT('FD inverse'!$A$56:$BH$56,'FD mesh'!$B$84:$BI$84,$E658:$BL658)+'FD inverse'!$A$56*$C659/Setup!$B$17+INDEX('FD inverse'!$A$56:$BH$56,1,'FD mesh'!$B$15+1)*Setup!$B$22</f>
        <v>0</v>
      </c>
      <c r="BG659" s="0" t="n">
        <f aca="false">SUMPRODUCT('FD inverse'!$A$57:$BH$57,'FD mesh'!$B$84:$BI$84,$E658:$BL658)+'FD inverse'!$A$57*$C659/Setup!$B$17+INDEX('FD inverse'!$A$57:$BH$57,1,'FD mesh'!$B$15+1)*Setup!$B$22</f>
        <v>0</v>
      </c>
      <c r="BH659" s="0" t="n">
        <f aca="false">SUMPRODUCT('FD inverse'!$A$58:$BH$58,'FD mesh'!$B$84:$BI$84,$E658:$BL658)+'FD inverse'!$A$58*$C659/Setup!$B$17+INDEX('FD inverse'!$A$58:$BH$58,1,'FD mesh'!$B$15+1)*Setup!$B$22</f>
        <v>0</v>
      </c>
      <c r="BI659" s="0" t="n">
        <f aca="false">SUMPRODUCT('FD inverse'!$A$59:$BH$59,'FD mesh'!$B$84:$BI$84,$E658:$BL658)+'FD inverse'!$A$59*$C659/Setup!$B$17+INDEX('FD inverse'!$A$59:$BH$59,1,'FD mesh'!$B$15+1)*Setup!$B$22</f>
        <v>0</v>
      </c>
      <c r="BJ659" s="0" t="n">
        <f aca="false">SUMPRODUCT('FD inverse'!$A$60:$BH$60,'FD mesh'!$B$84:$BI$84,$E658:$BL658)+'FD inverse'!$A$60*$C659/Setup!$B$17+INDEX('FD inverse'!$A$60:$BH$60,1,'FD mesh'!$B$15+1)*Setup!$B$22</f>
        <v>0</v>
      </c>
      <c r="BK659" s="0" t="n">
        <f aca="false">SUMPRODUCT('FD inverse'!$A$61:$BH$61,'FD mesh'!$B$84:$BI$84,$E658:$BL658)+'FD inverse'!$A$61*$C659/Setup!$B$17+INDEX('FD inverse'!$A$61:$BH$61,1,'FD mesh'!$B$15+1)*Setup!$B$22</f>
        <v>0</v>
      </c>
      <c r="BL659" s="0" t="n">
        <f aca="false">SUMPRODUCT('FD inverse'!$A$62:$BH$62,'FD mesh'!$B$84:$BI$84,$E658:$BL658)+'FD inverse'!$A$62*$C659/Setup!$B$17+INDEX('FD inverse'!$A$62:$BH$62,1,'FD mesh'!$B$15+1)*Setup!$B$22</f>
        <v>0</v>
      </c>
    </row>
    <row r="660" customFormat="false" ht="15" hidden="false" customHeight="false" outlineLevel="0" collapsed="false">
      <c r="A660" s="0" t="n">
        <v>655</v>
      </c>
      <c r="B660" s="0" t="n">
        <f aca="false">A660*Setup!$B$11/3600</f>
        <v>54.5833333333333</v>
      </c>
      <c r="C660" s="0" t="n">
        <f aca="false">Setup!$B$7+Setup!$B$8*COS(2*PI()*(B660-Setup!$B$9)/24)</f>
        <v>20.8804620676285</v>
      </c>
      <c r="D660" s="0" t="n">
        <f aca="false">(C660-E660)/Setup!$B$17</f>
        <v>-4.46650867395365</v>
      </c>
      <c r="E660" s="0" t="n">
        <f aca="false">SUMPRODUCT('FD inverse'!$A$3:$BH$3,'FD mesh'!$B$84:$BI$84,$E659:$BL659)+'FD inverse'!$A$3*$C660/Setup!$B$17+INDEX('FD inverse'!$A$3:$BH$3,1,'FD mesh'!$B$15+1)*Setup!$B$22</f>
        <v>21.4611081952425</v>
      </c>
      <c r="F660" s="0" t="n">
        <f aca="false">SUMPRODUCT('FD inverse'!$A$4:$BH$4,'FD mesh'!$B$84:$BI$84,$E659:$BL659)+'FD inverse'!$A$4*$C660/Setup!$B$17+INDEX('FD inverse'!$A$4:$BH$4,1,'FD mesh'!$B$15+1)*Setup!$B$22</f>
        <v>21.599654397207</v>
      </c>
      <c r="G660" s="0" t="n">
        <f aca="false">SUMPRODUCT('FD inverse'!$A$5:$BH$5,'FD mesh'!$B$84:$BI$84,$E659:$BL659)+'FD inverse'!$A$5*$C660/Setup!$B$17+INDEX('FD inverse'!$A$5:$BH$5,1,'FD mesh'!$B$15+1)*Setup!$B$22</f>
        <v>21.746743952758</v>
      </c>
      <c r="H660" s="0" t="n">
        <f aca="false">SUMPRODUCT('FD inverse'!$A$6:$BH$6,'FD mesh'!$B$84:$BI$84,$E659:$BL659)+'FD inverse'!$A$6*$C660/Setup!$B$17+INDEX('FD inverse'!$A$6:$BH$6,1,'FD mesh'!$B$15+1)*Setup!$B$22</f>
        <v>22.2510973680881</v>
      </c>
      <c r="I660" s="0" t="n">
        <f aca="false">SUMPRODUCT('FD inverse'!$A$7:$BH$7,'FD mesh'!$B$84:$BI$84,$E659:$BL659)+'FD inverse'!$A$7*$C660/Setup!$B$17+INDEX('FD inverse'!$A$7:$BH$7,1,'FD mesh'!$B$15+1)*Setup!$B$22</f>
        <v>22.2942659219072</v>
      </c>
      <c r="J660" s="0" t="n">
        <f aca="false">SUMPRODUCT('FD inverse'!$A$8:$BH$8,'FD mesh'!$B$84:$BI$84,$E659:$BL659)+'FD inverse'!$A$8*$C660/Setup!$B$17+INDEX('FD inverse'!$A$8:$BH$8,1,'FD mesh'!$B$15+1)*Setup!$B$22</f>
        <v>22.33359244</v>
      </c>
      <c r="K660" s="0" t="n">
        <f aca="false">SUMPRODUCT('FD inverse'!$A$9:$BH$9,'FD mesh'!$B$84:$BI$84,$E659:$BL659)+'FD inverse'!$A$9*$C660/Setup!$B$17+INDEX('FD inverse'!$A$9:$BH$9,1,'FD mesh'!$B$15+1)*Setup!$B$22</f>
        <v>22.3682954327322</v>
      </c>
      <c r="L660" s="0" t="n">
        <f aca="false">SUMPRODUCT('FD inverse'!$A$10:$BH$10,'FD mesh'!$B$84:$BI$84,$E659:$BL659)+'FD inverse'!$A$10*$C660/Setup!$B$17+INDEX('FD inverse'!$A$10:$BH$10,1,'FD mesh'!$B$15+1)*Setup!$B$22</f>
        <v>22.3977140631227</v>
      </c>
      <c r="M660" s="0" t="n">
        <f aca="false">SUMPRODUCT('FD inverse'!$A$11:$BH$11,'FD mesh'!$B$84:$BI$84,$E659:$BL659)+'FD inverse'!$A$11*$C660/Setup!$B$17+INDEX('FD inverse'!$A$11:$BH$11,1,'FD mesh'!$B$15+1)*Setup!$B$22</f>
        <v>22.4212982104993</v>
      </c>
      <c r="N660" s="0" t="n">
        <f aca="false">SUMPRODUCT('FD inverse'!$A$12:$BH$12,'FD mesh'!$B$84:$BI$84,$E659:$BL659)+'FD inverse'!$A$12*$C660/Setup!$B$17+INDEX('FD inverse'!$A$12:$BH$12,1,'FD mesh'!$B$15+1)*Setup!$B$22</f>
        <v>22.438599618084</v>
      </c>
      <c r="O660" s="0" t="n">
        <f aca="false">SUMPRODUCT('FD inverse'!$A$13:$BH$13,'FD mesh'!$B$84:$BI$84,$E659:$BL659)+'FD inverse'!$A$13*$C660/Setup!$B$17+INDEX('FD inverse'!$A$13:$BH$13,1,'FD mesh'!$B$15+1)*Setup!$B$22</f>
        <v>22.4492642163645</v>
      </c>
      <c r="P660" s="0" t="n">
        <f aca="false">SUMPRODUCT('FD inverse'!$A$14:$BH$14,'FD mesh'!$B$84:$BI$84,$E659:$BL659)+'FD inverse'!$A$14*$C660/Setup!$B$17+INDEX('FD inverse'!$A$14:$BH$14,1,'FD mesh'!$B$15+1)*Setup!$B$22</f>
        <v>22.4530256970306</v>
      </c>
      <c r="Q660" s="0" t="n">
        <f aca="false">SUMPRODUCT('FD inverse'!$A$15:$BH$15,'FD mesh'!$B$84:$BI$84,$E659:$BL659)+'FD inverse'!$A$15*$C660/Setup!$B$17+INDEX('FD inverse'!$A$15:$BH$15,1,'FD mesh'!$B$15+1)*Setup!$B$22</f>
        <v>22.4497003964691</v>
      </c>
      <c r="R660" s="0" t="n">
        <f aca="false">SUMPRODUCT('FD inverse'!$A$16:$BH$16,'FD mesh'!$B$84:$BI$84,$E659:$BL659)+'FD inverse'!$A$16*$C660/Setup!$B$17+INDEX('FD inverse'!$A$16:$BH$16,1,'FD mesh'!$B$15+1)*Setup!$B$22</f>
        <v>22.4391835330962</v>
      </c>
      <c r="S660" s="0" t="n">
        <f aca="false">SUMPRODUCT('FD inverse'!$A$17:$BH$17,'FD mesh'!$B$84:$BI$84,$E659:$BL659)+'FD inverse'!$A$17*$C660/Setup!$B$17+INDEX('FD inverse'!$A$17:$BH$17,1,'FD mesh'!$B$15+1)*Setup!$B$22</f>
        <v>21.9812895489684</v>
      </c>
      <c r="T660" s="0" t="n">
        <f aca="false">SUMPRODUCT('FD inverse'!$A$18:$BH$18,'FD mesh'!$B$84:$BI$84,$E659:$BL659)+'FD inverse'!$A$18*$C660/Setup!$B$17+INDEX('FD inverse'!$A$18:$BH$18,1,'FD mesh'!$B$15+1)*Setup!$B$22</f>
        <v>21.519956359046</v>
      </c>
      <c r="U660" s="0" t="n">
        <f aca="false">SUMPRODUCT('FD inverse'!$A$19:$BH$19,'FD mesh'!$B$84:$BI$84,$E659:$BL659)+'FD inverse'!$A$19*$C660/Setup!$B$17+INDEX('FD inverse'!$A$19:$BH$19,1,'FD mesh'!$B$15+1)*Setup!$B$22</f>
        <v>21.0553627951995</v>
      </c>
      <c r="V660" s="0" t="n">
        <f aca="false">SUMPRODUCT('FD inverse'!$A$20:$BH$20,'FD mesh'!$B$84:$BI$84,$E659:$BL659)+'FD inverse'!$A$20*$C660/Setup!$B$17+INDEX('FD inverse'!$A$20:$BH$20,1,'FD mesh'!$B$15+1)*Setup!$B$22</f>
        <v>20.5877024191508</v>
      </c>
      <c r="W660" s="0" t="n">
        <f aca="false">SUMPRODUCT('FD inverse'!$A$21:$BH$21,'FD mesh'!$B$84:$BI$84,$E659:$BL659)+'FD inverse'!$A$21*$C660/Setup!$B$17+INDEX('FD inverse'!$A$21:$BH$21,1,'FD mesh'!$B$15+1)*Setup!$B$22</f>
        <v>20.11718173156</v>
      </c>
      <c r="X660" s="0" t="n">
        <f aca="false">SUMPRODUCT('FD inverse'!$A$22:$BH$22,'FD mesh'!$B$84:$BI$84,$E659:$BL659)+'FD inverse'!$A$22*$C660/Setup!$B$17+INDEX('FD inverse'!$A$22:$BH$22,1,'FD mesh'!$B$15+1)*Setup!$B$22</f>
        <v>19.6440185286806</v>
      </c>
      <c r="Y660" s="0" t="n">
        <f aca="false">SUMPRODUCT('FD inverse'!$A$23:$BH$23,'FD mesh'!$B$84:$BI$84,$E659:$BL659)+'FD inverse'!$A$23*$C660/Setup!$B$17+INDEX('FD inverse'!$A$23:$BH$23,1,'FD mesh'!$B$15+1)*Setup!$B$22</f>
        <v>19.1684403964311</v>
      </c>
      <c r="Z660" s="0" t="n">
        <f aca="false">SUMPRODUCT('FD inverse'!$A$24:$BH$24,'FD mesh'!$B$84:$BI$84,$E659:$BL659)+'FD inverse'!$A$24*$C660/Setup!$B$17+INDEX('FD inverse'!$A$24:$BH$24,1,'FD mesh'!$B$15+1)*Setup!$B$22</f>
        <v>18.6906833312542</v>
      </c>
      <c r="AA660" s="0" t="n">
        <f aca="false">SUMPRODUCT('FD inverse'!$A$25:$BH$25,'FD mesh'!$B$84:$BI$84,$E659:$BL659)+'FD inverse'!$A$25*$C660/Setup!$B$17+INDEX('FD inverse'!$A$25:$BH$25,1,'FD mesh'!$B$15+1)*Setup!$B$22</f>
        <v>18.2109904767312</v>
      </c>
      <c r="AB660" s="0" t="n">
        <f aca="false">SUMPRODUCT('FD inverse'!$A$26:$BH$26,'FD mesh'!$B$84:$BI$84,$E659:$BL659)+'FD inverse'!$A$26*$C660/Setup!$B$17+INDEX('FD inverse'!$A$26:$BH$26,1,'FD mesh'!$B$15+1)*Setup!$B$22</f>
        <v>17.7296109645606</v>
      </c>
      <c r="AC660" s="0" t="n">
        <f aca="false">SUMPRODUCT('FD inverse'!$A$27:$BH$27,'FD mesh'!$B$84:$BI$84,$E659:$BL659)+'FD inverse'!$A$27*$C660/Setup!$B$17+INDEX('FD inverse'!$A$27:$BH$27,1,'FD mesh'!$B$15+1)*Setup!$B$22</f>
        <v>17.2467988482149</v>
      </c>
      <c r="AD660" s="0" t="n">
        <f aca="false">SUMPRODUCT('FD inverse'!$A$28:$BH$28,'FD mesh'!$B$84:$BI$84,$E659:$BL659)+'FD inverse'!$A$28*$C660/Setup!$B$17+INDEX('FD inverse'!$A$28:$BH$28,1,'FD mesh'!$B$15+1)*Setup!$B$22</f>
        <v>16.7628121173349</v>
      </c>
      <c r="AE660" s="0" t="n">
        <f aca="false">SUMPRODUCT('FD inverse'!$A$29:$BH$29,'FD mesh'!$B$84:$BI$84,$E659:$BL659)+'FD inverse'!$A$29*$C660/Setup!$B$17+INDEX('FD inverse'!$A$29:$BH$29,1,'FD mesh'!$B$15+1)*Setup!$B$22</f>
        <v>16.2779117807166</v>
      </c>
      <c r="AF660" s="0" t="n">
        <f aca="false">SUMPRODUCT('FD inverse'!$A$30:$BH$30,'FD mesh'!$B$84:$BI$84,$E659:$BL659)+'FD inverse'!$A$30*$C660/Setup!$B$17+INDEX('FD inverse'!$A$30:$BH$30,1,'FD mesh'!$B$15+1)*Setup!$B$22</f>
        <v>15.7923610055771</v>
      </c>
      <c r="AG660" s="0" t="n">
        <f aca="false">SUMPRODUCT('FD inverse'!$A$31:$BH$31,'FD mesh'!$B$84:$BI$84,$E659:$BL659)+'FD inverse'!$A$31*$C660/Setup!$B$17+INDEX('FD inverse'!$A$31:$BH$31,1,'FD mesh'!$B$15+1)*Setup!$B$22</f>
        <v>15.3064243006614</v>
      </c>
      <c r="AH660" s="0" t="n">
        <f aca="false">SUMPRODUCT('FD inverse'!$A$32:$BH$32,'FD mesh'!$B$84:$BI$84,$E659:$BL659)+'FD inverse'!$A$32*$C660/Setup!$B$17+INDEX('FD inverse'!$A$32:$BH$32,1,'FD mesh'!$B$15+1)*Setup!$B$22</f>
        <v>15.2858361692216</v>
      </c>
      <c r="AI660" s="0" t="n">
        <f aca="false">SUMPRODUCT('FD inverse'!$A$33:$BH$33,'FD mesh'!$B$84:$BI$84,$E659:$BL659)+'FD inverse'!$A$33*$C660/Setup!$B$17+INDEX('FD inverse'!$A$33:$BH$33,1,'FD mesh'!$B$15+1)*Setup!$B$22</f>
        <v>15.2650590269929</v>
      </c>
      <c r="AJ660" s="0" t="n">
        <f aca="false">SUMPRODUCT('FD inverse'!$A$34:$BH$34,'FD mesh'!$B$84:$BI$84,$E659:$BL659)+'FD inverse'!$A$34*$C660/Setup!$B$17+INDEX('FD inverse'!$A$34:$BH$34,1,'FD mesh'!$B$15+1)*Setup!$B$22</f>
        <v>15.2441110685105</v>
      </c>
      <c r="AK660" s="0" t="n">
        <f aca="false">SUMPRODUCT('FD inverse'!$A$35:$BH$35,'FD mesh'!$B$84:$BI$84,$E659:$BL659)+'FD inverse'!$A$35*$C660/Setup!$B$17+INDEX('FD inverse'!$A$35:$BH$35,1,'FD mesh'!$B$15+1)*Setup!$B$22</f>
        <v>15.223009733203</v>
      </c>
      <c r="AL660" s="0" t="n">
        <f aca="false">SUMPRODUCT('FD inverse'!$A$36:$BH$36,'FD mesh'!$B$84:$BI$84,$E659:$BL659)+'FD inverse'!$A$36*$C660/Setup!$B$17+INDEX('FD inverse'!$A$36:$BH$36,1,'FD mesh'!$B$15+1)*Setup!$B$22</f>
        <v>15.2017716799387</v>
      </c>
      <c r="AM660" s="0" t="n">
        <f aca="false">SUMPRODUCT('FD inverse'!$A$37:$BH$37,'FD mesh'!$B$84:$BI$84,$E659:$BL659)+'FD inverse'!$A$37*$C660/Setup!$B$17+INDEX('FD inverse'!$A$37:$BH$37,1,'FD mesh'!$B$15+1)*Setup!$B$22</f>
        <v>15.1804127848991</v>
      </c>
      <c r="AN660" s="0" t="n">
        <f aca="false">SUMPRODUCT('FD inverse'!$A$38:$BH$38,'FD mesh'!$B$84:$BI$84,$E659:$BL659)+'FD inverse'!$A$38*$C660/Setup!$B$17+INDEX('FD inverse'!$A$38:$BH$38,1,'FD mesh'!$B$15+1)*Setup!$B$22</f>
        <v>15.1589481603622</v>
      </c>
      <c r="AO660" s="0" t="n">
        <f aca="false">SUMPRODUCT('FD inverse'!$A$39:$BH$39,'FD mesh'!$B$84:$BI$84,$E659:$BL659)+'FD inverse'!$A$39*$C660/Setup!$B$17+INDEX('FD inverse'!$A$39:$BH$39,1,'FD mesh'!$B$15+1)*Setup!$B$22</f>
        <v>15.1373921920667</v>
      </c>
      <c r="AP660" s="0" t="n">
        <f aca="false">SUMPRODUCT('FD inverse'!$A$40:$BH$40,'FD mesh'!$B$84:$BI$84,$E659:$BL659)+'FD inverse'!$A$40*$C660/Setup!$B$17+INDEX('FD inverse'!$A$40:$BH$40,1,'FD mesh'!$B$15+1)*Setup!$B$22</f>
        <v>15.1157585929165</v>
      </c>
      <c r="AQ660" s="0" t="n">
        <f aca="false">SUMPRODUCT('FD inverse'!$A$41:$BH$41,'FD mesh'!$B$84:$BI$84,$E659:$BL659)+'FD inverse'!$A$41*$C660/Setup!$B$17+INDEX('FD inverse'!$A$41:$BH$41,1,'FD mesh'!$B$15+1)*Setup!$B$22</f>
        <v>15.0940604708693</v>
      </c>
      <c r="AR660" s="0" t="n">
        <f aca="false">SUMPRODUCT('FD inverse'!$A$42:$BH$42,'FD mesh'!$B$84:$BI$84,$E659:$BL659)+'FD inverse'!$A$42*$C660/Setup!$B$17+INDEX('FD inverse'!$A$42:$BH$42,1,'FD mesh'!$B$15+1)*Setup!$B$22</f>
        <v>15.0723104089273</v>
      </c>
      <c r="AS660" s="0" t="n">
        <f aca="false">SUMPRODUCT('FD inverse'!$A$43:$BH$43,'FD mesh'!$B$84:$BI$84,$E659:$BL659)+'FD inverse'!$A$43*$C660/Setup!$B$17+INDEX('FD inverse'!$A$43:$BH$43,1,'FD mesh'!$B$15+1)*Setup!$B$22</f>
        <v>0</v>
      </c>
      <c r="AT660" s="0" t="n">
        <f aca="false">SUMPRODUCT('FD inverse'!$A$44:$BH$44,'FD mesh'!$B$84:$BI$84,$E659:$BL659)+'FD inverse'!$A$44*$C660/Setup!$B$17+INDEX('FD inverse'!$A$44:$BH$44,1,'FD mesh'!$B$15+1)*Setup!$B$22</f>
        <v>0</v>
      </c>
      <c r="AU660" s="0" t="n">
        <f aca="false">SUMPRODUCT('FD inverse'!$A$45:$BH$45,'FD mesh'!$B$84:$BI$84,$E659:$BL659)+'FD inverse'!$A$45*$C660/Setup!$B$17+INDEX('FD inverse'!$A$45:$BH$45,1,'FD mesh'!$B$15+1)*Setup!$B$22</f>
        <v>0</v>
      </c>
      <c r="AV660" s="0" t="n">
        <f aca="false">SUMPRODUCT('FD inverse'!$A$46:$BH$46,'FD mesh'!$B$84:$BI$84,$E659:$BL659)+'FD inverse'!$A$46*$C660/Setup!$B$17+INDEX('FD inverse'!$A$46:$BH$46,1,'FD mesh'!$B$15+1)*Setup!$B$22</f>
        <v>0</v>
      </c>
      <c r="AW660" s="0" t="n">
        <f aca="false">SUMPRODUCT('FD inverse'!$A$47:$BH$47,'FD mesh'!$B$84:$BI$84,$E659:$BL659)+'FD inverse'!$A$47*$C660/Setup!$B$17+INDEX('FD inverse'!$A$47:$BH$47,1,'FD mesh'!$B$15+1)*Setup!$B$22</f>
        <v>0</v>
      </c>
      <c r="AX660" s="0" t="n">
        <f aca="false">SUMPRODUCT('FD inverse'!$A$48:$BH$48,'FD mesh'!$B$84:$BI$84,$E659:$BL659)+'FD inverse'!$A$48*$C660/Setup!$B$17+INDEX('FD inverse'!$A$48:$BH$48,1,'FD mesh'!$B$15+1)*Setup!$B$22</f>
        <v>0</v>
      </c>
      <c r="AY660" s="0" t="n">
        <f aca="false">SUMPRODUCT('FD inverse'!$A$49:$BH$49,'FD mesh'!$B$84:$BI$84,$E659:$BL659)+'FD inverse'!$A$49*$C660/Setup!$B$17+INDEX('FD inverse'!$A$49:$BH$49,1,'FD mesh'!$B$15+1)*Setup!$B$22</f>
        <v>0</v>
      </c>
      <c r="AZ660" s="0" t="n">
        <f aca="false">SUMPRODUCT('FD inverse'!$A$50:$BH$50,'FD mesh'!$B$84:$BI$84,$E659:$BL659)+'FD inverse'!$A$50*$C660/Setup!$B$17+INDEX('FD inverse'!$A$50:$BH$50,1,'FD mesh'!$B$15+1)*Setup!$B$22</f>
        <v>0</v>
      </c>
      <c r="BA660" s="0" t="n">
        <f aca="false">SUMPRODUCT('FD inverse'!$A$51:$BH$51,'FD mesh'!$B$84:$BI$84,$E659:$BL659)+'FD inverse'!$A$51*$C660/Setup!$B$17+INDEX('FD inverse'!$A$51:$BH$51,1,'FD mesh'!$B$15+1)*Setup!$B$22</f>
        <v>0</v>
      </c>
      <c r="BB660" s="0" t="n">
        <f aca="false">SUMPRODUCT('FD inverse'!$A$52:$BH$52,'FD mesh'!$B$84:$BI$84,$E659:$BL659)+'FD inverse'!$A$52*$C660/Setup!$B$17+INDEX('FD inverse'!$A$52:$BH$52,1,'FD mesh'!$B$15+1)*Setup!$B$22</f>
        <v>0</v>
      </c>
      <c r="BC660" s="0" t="n">
        <f aca="false">SUMPRODUCT('FD inverse'!$A$53:$BH$53,'FD mesh'!$B$84:$BI$84,$E659:$BL659)+'FD inverse'!$A$53*$C660/Setup!$B$17+INDEX('FD inverse'!$A$53:$BH$53,1,'FD mesh'!$B$15+1)*Setup!$B$22</f>
        <v>0</v>
      </c>
      <c r="BD660" s="0" t="n">
        <f aca="false">SUMPRODUCT('FD inverse'!$A$54:$BH$54,'FD mesh'!$B$84:$BI$84,$E659:$BL659)+'FD inverse'!$A$54*$C660/Setup!$B$17+INDEX('FD inverse'!$A$54:$BH$54,1,'FD mesh'!$B$15+1)*Setup!$B$22</f>
        <v>0</v>
      </c>
      <c r="BE660" s="0" t="n">
        <f aca="false">SUMPRODUCT('FD inverse'!$A$55:$BH$55,'FD mesh'!$B$84:$BI$84,$E659:$BL659)+'FD inverse'!$A$55*$C660/Setup!$B$17+INDEX('FD inverse'!$A$55:$BH$55,1,'FD mesh'!$B$15+1)*Setup!$B$22</f>
        <v>0</v>
      </c>
      <c r="BF660" s="0" t="n">
        <f aca="false">SUMPRODUCT('FD inverse'!$A$56:$BH$56,'FD mesh'!$B$84:$BI$84,$E659:$BL659)+'FD inverse'!$A$56*$C660/Setup!$B$17+INDEX('FD inverse'!$A$56:$BH$56,1,'FD mesh'!$B$15+1)*Setup!$B$22</f>
        <v>0</v>
      </c>
      <c r="BG660" s="0" t="n">
        <f aca="false">SUMPRODUCT('FD inverse'!$A$57:$BH$57,'FD mesh'!$B$84:$BI$84,$E659:$BL659)+'FD inverse'!$A$57*$C660/Setup!$B$17+INDEX('FD inverse'!$A$57:$BH$57,1,'FD mesh'!$B$15+1)*Setup!$B$22</f>
        <v>0</v>
      </c>
      <c r="BH660" s="0" t="n">
        <f aca="false">SUMPRODUCT('FD inverse'!$A$58:$BH$58,'FD mesh'!$B$84:$BI$84,$E659:$BL659)+'FD inverse'!$A$58*$C660/Setup!$B$17+INDEX('FD inverse'!$A$58:$BH$58,1,'FD mesh'!$B$15+1)*Setup!$B$22</f>
        <v>0</v>
      </c>
      <c r="BI660" s="0" t="n">
        <f aca="false">SUMPRODUCT('FD inverse'!$A$59:$BH$59,'FD mesh'!$B$84:$BI$84,$E659:$BL659)+'FD inverse'!$A$59*$C660/Setup!$B$17+INDEX('FD inverse'!$A$59:$BH$59,1,'FD mesh'!$B$15+1)*Setup!$B$22</f>
        <v>0</v>
      </c>
      <c r="BJ660" s="0" t="n">
        <f aca="false">SUMPRODUCT('FD inverse'!$A$60:$BH$60,'FD mesh'!$B$84:$BI$84,$E659:$BL659)+'FD inverse'!$A$60*$C660/Setup!$B$17+INDEX('FD inverse'!$A$60:$BH$60,1,'FD mesh'!$B$15+1)*Setup!$B$22</f>
        <v>0</v>
      </c>
      <c r="BK660" s="0" t="n">
        <f aca="false">SUMPRODUCT('FD inverse'!$A$61:$BH$61,'FD mesh'!$B$84:$BI$84,$E659:$BL659)+'FD inverse'!$A$61*$C660/Setup!$B$17+INDEX('FD inverse'!$A$61:$BH$61,1,'FD mesh'!$B$15+1)*Setup!$B$22</f>
        <v>0</v>
      </c>
      <c r="BL660" s="0" t="n">
        <f aca="false">SUMPRODUCT('FD inverse'!$A$62:$BH$62,'FD mesh'!$B$84:$BI$84,$E659:$BL659)+'FD inverse'!$A$62*$C660/Setup!$B$17+INDEX('FD inverse'!$A$62:$BH$62,1,'FD mesh'!$B$15+1)*Setup!$B$22</f>
        <v>0</v>
      </c>
    </row>
    <row r="661" customFormat="false" ht="15" hidden="false" customHeight="false" outlineLevel="0" collapsed="false">
      <c r="A661" s="0" t="n">
        <v>656</v>
      </c>
      <c r="B661" s="0" t="n">
        <f aca="false">A661*Setup!$B$11/3600</f>
        <v>54.6666666666667</v>
      </c>
      <c r="C661" s="0" t="n">
        <f aca="false">Setup!$B$7+Setup!$B$8*COS(2*PI()*(B661-Setup!$B$9)/24)</f>
        <v>20.9358222275241</v>
      </c>
      <c r="D661" s="0" t="n">
        <f aca="false">(C661-E661)/Setup!$B$17</f>
        <v>-4.24751761635622</v>
      </c>
      <c r="E661" s="0" t="n">
        <f aca="false">SUMPRODUCT('FD inverse'!$A$3:$BH$3,'FD mesh'!$B$84:$BI$84,$E660:$BL660)+'FD inverse'!$A$3*$C661/Setup!$B$17+INDEX('FD inverse'!$A$3:$BH$3,1,'FD mesh'!$B$15+1)*Setup!$B$22</f>
        <v>21.4879995176504</v>
      </c>
      <c r="F661" s="0" t="n">
        <f aca="false">SUMPRODUCT('FD inverse'!$A$4:$BH$4,'FD mesh'!$B$84:$BI$84,$E660:$BL660)+'FD inverse'!$A$4*$C661/Setup!$B$17+INDEX('FD inverse'!$A$4:$BH$4,1,'FD mesh'!$B$15+1)*Setup!$B$22</f>
        <v>21.620249522876</v>
      </c>
      <c r="G661" s="0" t="n">
        <f aca="false">SUMPRODUCT('FD inverse'!$A$5:$BH$5,'FD mesh'!$B$84:$BI$84,$E660:$BL660)+'FD inverse'!$A$5*$C661/Setup!$B$17+INDEX('FD inverse'!$A$5:$BH$5,1,'FD mesh'!$B$15+1)*Setup!$B$22</f>
        <v>21.7614383847288</v>
      </c>
      <c r="H661" s="0" t="n">
        <f aca="false">SUMPRODUCT('FD inverse'!$A$6:$BH$6,'FD mesh'!$B$84:$BI$84,$E660:$BL660)+'FD inverse'!$A$6*$C661/Setup!$B$17+INDEX('FD inverse'!$A$6:$BH$6,1,'FD mesh'!$B$15+1)*Setup!$B$22</f>
        <v>22.2465476505329</v>
      </c>
      <c r="I661" s="0" t="n">
        <f aca="false">SUMPRODUCT('FD inverse'!$A$7:$BH$7,'FD mesh'!$B$84:$BI$84,$E660:$BL660)+'FD inverse'!$A$7*$C661/Setup!$B$17+INDEX('FD inverse'!$A$7:$BH$7,1,'FD mesh'!$B$15+1)*Setup!$B$22</f>
        <v>22.2881355744815</v>
      </c>
      <c r="J661" s="0" t="n">
        <f aca="false">SUMPRODUCT('FD inverse'!$A$8:$BH$8,'FD mesh'!$B$84:$BI$84,$E660:$BL660)+'FD inverse'!$A$8*$C661/Setup!$B$17+INDEX('FD inverse'!$A$8:$BH$8,1,'FD mesh'!$B$15+1)*Setup!$B$22</f>
        <v>22.3261067742853</v>
      </c>
      <c r="K661" s="0" t="n">
        <f aca="false">SUMPRODUCT('FD inverse'!$A$9:$BH$9,'FD mesh'!$B$84:$BI$84,$E660:$BL660)+'FD inverse'!$A$9*$C661/Setup!$B$17+INDEX('FD inverse'!$A$9:$BH$9,1,'FD mesh'!$B$15+1)*Setup!$B$22</f>
        <v>22.3596616521334</v>
      </c>
      <c r="L661" s="0" t="n">
        <f aca="false">SUMPRODUCT('FD inverse'!$A$10:$BH$10,'FD mesh'!$B$84:$BI$84,$E660:$BL660)+'FD inverse'!$A$10*$C661/Setup!$B$17+INDEX('FD inverse'!$A$10:$BH$10,1,'FD mesh'!$B$15+1)*Setup!$B$22</f>
        <v>22.388122854112</v>
      </c>
      <c r="M661" s="0" t="n">
        <f aca="false">SUMPRODUCT('FD inverse'!$A$11:$BH$11,'FD mesh'!$B$84:$BI$84,$E660:$BL660)+'FD inverse'!$A$11*$C661/Setup!$B$17+INDEX('FD inverse'!$A$11:$BH$11,1,'FD mesh'!$B$15+1)*Setup!$B$22</f>
        <v>22.4109255257009</v>
      </c>
      <c r="N661" s="0" t="n">
        <f aca="false">SUMPRODUCT('FD inverse'!$A$12:$BH$12,'FD mesh'!$B$84:$BI$84,$E660:$BL660)+'FD inverse'!$A$12*$C661/Setup!$B$17+INDEX('FD inverse'!$A$12:$BH$12,1,'FD mesh'!$B$15+1)*Setup!$B$22</f>
        <v>22.4276086192376</v>
      </c>
      <c r="O661" s="0" t="n">
        <f aca="false">SUMPRODUCT('FD inverse'!$A$13:$BH$13,'FD mesh'!$B$84:$BI$84,$E660:$BL660)+'FD inverse'!$A$13*$C661/Setup!$B$17+INDEX('FD inverse'!$A$13:$BH$13,1,'FD mesh'!$B$15+1)*Setup!$B$22</f>
        <v>22.4378073476732</v>
      </c>
      <c r="P661" s="0" t="n">
        <f aca="false">SUMPRODUCT('FD inverse'!$A$14:$BH$14,'FD mesh'!$B$84:$BI$84,$E660:$BL660)+'FD inverse'!$A$14*$C661/Setup!$B$17+INDEX('FD inverse'!$A$14:$BH$14,1,'FD mesh'!$B$15+1)*Setup!$B$22</f>
        <v>22.4412468615416</v>
      </c>
      <c r="Q661" s="0" t="n">
        <f aca="false">SUMPRODUCT('FD inverse'!$A$15:$BH$15,'FD mesh'!$B$84:$BI$84,$E660:$BL660)+'FD inverse'!$A$15*$C661/Setup!$B$17+INDEX('FD inverse'!$A$15:$BH$15,1,'FD mesh'!$B$15+1)*Setup!$B$22</f>
        <v>22.4377372099297</v>
      </c>
      <c r="R661" s="0" t="n">
        <f aca="false">SUMPRODUCT('FD inverse'!$A$16:$BH$16,'FD mesh'!$B$84:$BI$84,$E660:$BL660)+'FD inverse'!$A$16*$C661/Setup!$B$17+INDEX('FD inverse'!$A$16:$BH$16,1,'FD mesh'!$B$15+1)*Setup!$B$22</f>
        <v>22.427169631156</v>
      </c>
      <c r="S661" s="0" t="n">
        <f aca="false">SUMPRODUCT('FD inverse'!$A$17:$BH$17,'FD mesh'!$B$84:$BI$84,$E660:$BL660)+'FD inverse'!$A$17*$C661/Setup!$B$17+INDEX('FD inverse'!$A$17:$BH$17,1,'FD mesh'!$B$15+1)*Setup!$B$22</f>
        <v>21.9698019286029</v>
      </c>
      <c r="T661" s="0" t="n">
        <f aca="false">SUMPRODUCT('FD inverse'!$A$18:$BH$18,'FD mesh'!$B$84:$BI$84,$E660:$BL660)+'FD inverse'!$A$18*$C661/Setup!$B$17+INDEX('FD inverse'!$A$18:$BH$18,1,'FD mesh'!$B$15+1)*Setup!$B$22</f>
        <v>21.5090535834852</v>
      </c>
      <c r="U661" s="0" t="n">
        <f aca="false">SUMPRODUCT('FD inverse'!$A$19:$BH$19,'FD mesh'!$B$84:$BI$84,$E660:$BL660)+'FD inverse'!$A$19*$C661/Setup!$B$17+INDEX('FD inverse'!$A$19:$BH$19,1,'FD mesh'!$B$15+1)*Setup!$B$22</f>
        <v>21.0450967072738</v>
      </c>
      <c r="V661" s="0" t="n">
        <f aca="false">SUMPRODUCT('FD inverse'!$A$20:$BH$20,'FD mesh'!$B$84:$BI$84,$E660:$BL660)+'FD inverse'!$A$20*$C661/Setup!$B$17+INDEX('FD inverse'!$A$20:$BH$20,1,'FD mesh'!$B$15+1)*Setup!$B$22</f>
        <v>20.5781186680442</v>
      </c>
      <c r="W661" s="0" t="n">
        <f aca="false">SUMPRODUCT('FD inverse'!$A$21:$BH$21,'FD mesh'!$B$84:$BI$84,$E660:$BL660)+'FD inverse'!$A$21*$C661/Setup!$B$17+INDEX('FD inverse'!$A$21:$BH$21,1,'FD mesh'!$B$15+1)*Setup!$B$22</f>
        <v>20.1083202677748</v>
      </c>
      <c r="X661" s="0" t="n">
        <f aca="false">SUMPRODUCT('FD inverse'!$A$22:$BH$22,'FD mesh'!$B$84:$BI$84,$E660:$BL660)+'FD inverse'!$A$22*$C661/Setup!$B$17+INDEX('FD inverse'!$A$22:$BH$22,1,'FD mesh'!$B$15+1)*Setup!$B$22</f>
        <v>19.6359140653057</v>
      </c>
      <c r="Y661" s="0" t="n">
        <f aca="false">SUMPRODUCT('FD inverse'!$A$23:$BH$23,'FD mesh'!$B$84:$BI$84,$E660:$BL660)+'FD inverse'!$A$23*$C661/Setup!$B$17+INDEX('FD inverse'!$A$23:$BH$23,1,'FD mesh'!$B$15+1)*Setup!$B$22</f>
        <v>19.1611228350434</v>
      </c>
      <c r="Z661" s="0" t="n">
        <f aca="false">SUMPRODUCT('FD inverse'!$A$24:$BH$24,'FD mesh'!$B$84:$BI$84,$E660:$BL660)+'FD inverse'!$A$24*$C661/Setup!$B$17+INDEX('FD inverse'!$A$24:$BH$24,1,'FD mesh'!$B$15+1)*Setup!$B$22</f>
        <v>18.6841781510013</v>
      </c>
      <c r="AA661" s="0" t="n">
        <f aca="false">SUMPRODUCT('FD inverse'!$A$25:$BH$25,'FD mesh'!$B$84:$BI$84,$E660:$BL660)+'FD inverse'!$A$25*$C661/Setup!$B$17+INDEX('FD inverse'!$A$25:$BH$25,1,'FD mesh'!$B$15+1)*Setup!$B$22</f>
        <v>18.205319085342</v>
      </c>
      <c r="AB661" s="0" t="n">
        <f aca="false">SUMPRODUCT('FD inverse'!$A$26:$BH$26,'FD mesh'!$B$84:$BI$84,$E660:$BL660)+'FD inverse'!$A$26*$C661/Setup!$B$17+INDEX('FD inverse'!$A$26:$BH$26,1,'FD mesh'!$B$15+1)*Setup!$B$22</f>
        <v>17.7247910102167</v>
      </c>
      <c r="AC661" s="0" t="n">
        <f aca="false">SUMPRODUCT('FD inverse'!$A$27:$BH$27,'FD mesh'!$B$84:$BI$84,$E660:$BL660)+'FD inverse'!$A$27*$C661/Setup!$B$17+INDEX('FD inverse'!$A$27:$BH$27,1,'FD mesh'!$B$15+1)*Setup!$B$22</f>
        <v>17.2428444913845</v>
      </c>
      <c r="AD661" s="0" t="n">
        <f aca="false">SUMPRODUCT('FD inverse'!$A$28:$BH$28,'FD mesh'!$B$84:$BI$84,$E660:$BL660)+'FD inverse'!$A$28*$C661/Setup!$B$17+INDEX('FD inverse'!$A$28:$BH$28,1,'FD mesh'!$B$15+1)*Setup!$B$22</f>
        <v>16.7597342618279</v>
      </c>
      <c r="AE661" s="0" t="n">
        <f aca="false">SUMPRODUCT('FD inverse'!$A$29:$BH$29,'FD mesh'!$B$84:$BI$84,$E660:$BL660)+'FD inverse'!$A$29*$C661/Setup!$B$17+INDEX('FD inverse'!$A$29:$BH$29,1,'FD mesh'!$B$15+1)*Setup!$B$22</f>
        <v>16.2757182633649</v>
      </c>
      <c r="AF661" s="0" t="n">
        <f aca="false">SUMPRODUCT('FD inverse'!$A$30:$BH$30,'FD mesh'!$B$84:$BI$84,$E660:$BL660)+'FD inverse'!$A$30*$C661/Setup!$B$17+INDEX('FD inverse'!$A$30:$BH$30,1,'FD mesh'!$B$15+1)*Setup!$B$22</f>
        <v>15.7910567440813</v>
      </c>
      <c r="AG661" s="0" t="n">
        <f aca="false">SUMPRODUCT('FD inverse'!$A$31:$BH$31,'FD mesh'!$B$84:$BI$84,$E660:$BL660)+'FD inverse'!$A$31*$C661/Setup!$B$17+INDEX('FD inverse'!$A$31:$BH$31,1,'FD mesh'!$B$15+1)*Setup!$B$22</f>
        <v>15.3060113992719</v>
      </c>
      <c r="AH661" s="0" t="n">
        <f aca="false">SUMPRODUCT('FD inverse'!$A$32:$BH$32,'FD mesh'!$B$84:$BI$84,$E660:$BL660)+'FD inverse'!$A$32*$C661/Setup!$B$17+INDEX('FD inverse'!$A$32:$BH$32,1,'FD mesh'!$B$15+1)*Setup!$B$22</f>
        <v>15.2854602684185</v>
      </c>
      <c r="AI661" s="0" t="n">
        <f aca="false">SUMPRODUCT('FD inverse'!$A$33:$BH$33,'FD mesh'!$B$84:$BI$84,$E660:$BL660)+'FD inverse'!$A$33*$C661/Setup!$B$17+INDEX('FD inverse'!$A$33:$BH$33,1,'FD mesh'!$B$15+1)*Setup!$B$22</f>
        <v>15.2647188479205</v>
      </c>
      <c r="AJ661" s="0" t="n">
        <f aca="false">SUMPRODUCT('FD inverse'!$A$34:$BH$34,'FD mesh'!$B$84:$BI$84,$E660:$BL660)+'FD inverse'!$A$34*$C661/Setup!$B$17+INDEX('FD inverse'!$A$34:$BH$34,1,'FD mesh'!$B$15+1)*Setup!$B$22</f>
        <v>15.2438052209406</v>
      </c>
      <c r="AK661" s="0" t="n">
        <f aca="false">SUMPRODUCT('FD inverse'!$A$35:$BH$35,'FD mesh'!$B$84:$BI$84,$E660:$BL660)+'FD inverse'!$A$35*$C661/Setup!$B$17+INDEX('FD inverse'!$A$35:$BH$35,1,'FD mesh'!$B$15+1)*Setup!$B$22</f>
        <v>15.2227367668762</v>
      </c>
      <c r="AL661" s="0" t="n">
        <f aca="false">SUMPRODUCT('FD inverse'!$A$36:$BH$36,'FD mesh'!$B$84:$BI$84,$E660:$BL660)+'FD inverse'!$A$36*$C661/Setup!$B$17+INDEX('FD inverse'!$A$36:$BH$36,1,'FD mesh'!$B$15+1)*Setup!$B$22</f>
        <v>15.20153013097</v>
      </c>
      <c r="AM661" s="0" t="n">
        <f aca="false">SUMPRODUCT('FD inverse'!$A$37:$BH$37,'FD mesh'!$B$84:$BI$84,$E660:$BL660)+'FD inverse'!$A$37*$C661/Setup!$B$17+INDEX('FD inverse'!$A$37:$BH$37,1,'FD mesh'!$B$15+1)*Setup!$B$22</f>
        <v>15.1802012174121</v>
      </c>
      <c r="AN661" s="0" t="n">
        <f aca="false">SUMPRODUCT('FD inverse'!$A$38:$BH$38,'FD mesh'!$B$84:$BI$84,$E660:$BL660)+'FD inverse'!$A$38*$C661/Setup!$B$17+INDEX('FD inverse'!$A$38:$BH$38,1,'FD mesh'!$B$15+1)*Setup!$B$22</f>
        <v>15.1587652035194</v>
      </c>
      <c r="AO661" s="0" t="n">
        <f aca="false">SUMPRODUCT('FD inverse'!$A$39:$BH$39,'FD mesh'!$B$84:$BI$84,$E660:$BL660)+'FD inverse'!$A$39*$C661/Setup!$B$17+INDEX('FD inverse'!$A$39:$BH$39,1,'FD mesh'!$B$15+1)*Setup!$B$22</f>
        <v>15.1372365726587</v>
      </c>
      <c r="AP661" s="0" t="n">
        <f aca="false">SUMPRODUCT('FD inverse'!$A$40:$BH$40,'FD mesh'!$B$84:$BI$84,$E660:$BL660)+'FD inverse'!$A$40*$C661/Setup!$B$17+INDEX('FD inverse'!$A$40:$BH$40,1,'FD mesh'!$B$15+1)*Setup!$B$22</f>
        <v>15.1156291636693</v>
      </c>
      <c r="AQ661" s="0" t="n">
        <f aca="false">SUMPRODUCT('FD inverse'!$A$41:$BH$41,'FD mesh'!$B$84:$BI$84,$E660:$BL660)+'FD inverse'!$A$41*$C661/Setup!$B$17+INDEX('FD inverse'!$A$41:$BH$41,1,'FD mesh'!$B$15+1)*Setup!$B$22</f>
        <v>15.0939562346138</v>
      </c>
      <c r="AR661" s="0" t="n">
        <f aca="false">SUMPRODUCT('FD inverse'!$A$42:$BH$42,'FD mesh'!$B$84:$BI$84,$E660:$BL660)+'FD inverse'!$A$42*$C661/Setup!$B$17+INDEX('FD inverse'!$A$42:$BH$42,1,'FD mesh'!$B$15+1)*Setup!$B$22</f>
        <v>15.0722305387649</v>
      </c>
      <c r="AS661" s="0" t="n">
        <f aca="false">SUMPRODUCT('FD inverse'!$A$43:$BH$43,'FD mesh'!$B$84:$BI$84,$E660:$BL660)+'FD inverse'!$A$43*$C661/Setup!$B$17+INDEX('FD inverse'!$A$43:$BH$43,1,'FD mesh'!$B$15+1)*Setup!$B$22</f>
        <v>0</v>
      </c>
      <c r="AT661" s="0" t="n">
        <f aca="false">SUMPRODUCT('FD inverse'!$A$44:$BH$44,'FD mesh'!$B$84:$BI$84,$E660:$BL660)+'FD inverse'!$A$44*$C661/Setup!$B$17+INDEX('FD inverse'!$A$44:$BH$44,1,'FD mesh'!$B$15+1)*Setup!$B$22</f>
        <v>0</v>
      </c>
      <c r="AU661" s="0" t="n">
        <f aca="false">SUMPRODUCT('FD inverse'!$A$45:$BH$45,'FD mesh'!$B$84:$BI$84,$E660:$BL660)+'FD inverse'!$A$45*$C661/Setup!$B$17+INDEX('FD inverse'!$A$45:$BH$45,1,'FD mesh'!$B$15+1)*Setup!$B$22</f>
        <v>0</v>
      </c>
      <c r="AV661" s="0" t="n">
        <f aca="false">SUMPRODUCT('FD inverse'!$A$46:$BH$46,'FD mesh'!$B$84:$BI$84,$E660:$BL660)+'FD inverse'!$A$46*$C661/Setup!$B$17+INDEX('FD inverse'!$A$46:$BH$46,1,'FD mesh'!$B$15+1)*Setup!$B$22</f>
        <v>0</v>
      </c>
      <c r="AW661" s="0" t="n">
        <f aca="false">SUMPRODUCT('FD inverse'!$A$47:$BH$47,'FD mesh'!$B$84:$BI$84,$E660:$BL660)+'FD inverse'!$A$47*$C661/Setup!$B$17+INDEX('FD inverse'!$A$47:$BH$47,1,'FD mesh'!$B$15+1)*Setup!$B$22</f>
        <v>0</v>
      </c>
      <c r="AX661" s="0" t="n">
        <f aca="false">SUMPRODUCT('FD inverse'!$A$48:$BH$48,'FD mesh'!$B$84:$BI$84,$E660:$BL660)+'FD inverse'!$A$48*$C661/Setup!$B$17+INDEX('FD inverse'!$A$48:$BH$48,1,'FD mesh'!$B$15+1)*Setup!$B$22</f>
        <v>0</v>
      </c>
      <c r="AY661" s="0" t="n">
        <f aca="false">SUMPRODUCT('FD inverse'!$A$49:$BH$49,'FD mesh'!$B$84:$BI$84,$E660:$BL660)+'FD inverse'!$A$49*$C661/Setup!$B$17+INDEX('FD inverse'!$A$49:$BH$49,1,'FD mesh'!$B$15+1)*Setup!$B$22</f>
        <v>0</v>
      </c>
      <c r="AZ661" s="0" t="n">
        <f aca="false">SUMPRODUCT('FD inverse'!$A$50:$BH$50,'FD mesh'!$B$84:$BI$84,$E660:$BL660)+'FD inverse'!$A$50*$C661/Setup!$B$17+INDEX('FD inverse'!$A$50:$BH$50,1,'FD mesh'!$B$15+1)*Setup!$B$22</f>
        <v>0</v>
      </c>
      <c r="BA661" s="0" t="n">
        <f aca="false">SUMPRODUCT('FD inverse'!$A$51:$BH$51,'FD mesh'!$B$84:$BI$84,$E660:$BL660)+'FD inverse'!$A$51*$C661/Setup!$B$17+INDEX('FD inverse'!$A$51:$BH$51,1,'FD mesh'!$B$15+1)*Setup!$B$22</f>
        <v>0</v>
      </c>
      <c r="BB661" s="0" t="n">
        <f aca="false">SUMPRODUCT('FD inverse'!$A$52:$BH$52,'FD mesh'!$B$84:$BI$84,$E660:$BL660)+'FD inverse'!$A$52*$C661/Setup!$B$17+INDEX('FD inverse'!$A$52:$BH$52,1,'FD mesh'!$B$15+1)*Setup!$B$22</f>
        <v>0</v>
      </c>
      <c r="BC661" s="0" t="n">
        <f aca="false">SUMPRODUCT('FD inverse'!$A$53:$BH$53,'FD mesh'!$B$84:$BI$84,$E660:$BL660)+'FD inverse'!$A$53*$C661/Setup!$B$17+INDEX('FD inverse'!$A$53:$BH$53,1,'FD mesh'!$B$15+1)*Setup!$B$22</f>
        <v>0</v>
      </c>
      <c r="BD661" s="0" t="n">
        <f aca="false">SUMPRODUCT('FD inverse'!$A$54:$BH$54,'FD mesh'!$B$84:$BI$84,$E660:$BL660)+'FD inverse'!$A$54*$C661/Setup!$B$17+INDEX('FD inverse'!$A$54:$BH$54,1,'FD mesh'!$B$15+1)*Setup!$B$22</f>
        <v>0</v>
      </c>
      <c r="BE661" s="0" t="n">
        <f aca="false">SUMPRODUCT('FD inverse'!$A$55:$BH$55,'FD mesh'!$B$84:$BI$84,$E660:$BL660)+'FD inverse'!$A$55*$C661/Setup!$B$17+INDEX('FD inverse'!$A$55:$BH$55,1,'FD mesh'!$B$15+1)*Setup!$B$22</f>
        <v>0</v>
      </c>
      <c r="BF661" s="0" t="n">
        <f aca="false">SUMPRODUCT('FD inverse'!$A$56:$BH$56,'FD mesh'!$B$84:$BI$84,$E660:$BL660)+'FD inverse'!$A$56*$C661/Setup!$B$17+INDEX('FD inverse'!$A$56:$BH$56,1,'FD mesh'!$B$15+1)*Setup!$B$22</f>
        <v>0</v>
      </c>
      <c r="BG661" s="0" t="n">
        <f aca="false">SUMPRODUCT('FD inverse'!$A$57:$BH$57,'FD mesh'!$B$84:$BI$84,$E660:$BL660)+'FD inverse'!$A$57*$C661/Setup!$B$17+INDEX('FD inverse'!$A$57:$BH$57,1,'FD mesh'!$B$15+1)*Setup!$B$22</f>
        <v>0</v>
      </c>
      <c r="BH661" s="0" t="n">
        <f aca="false">SUMPRODUCT('FD inverse'!$A$58:$BH$58,'FD mesh'!$B$84:$BI$84,$E660:$BL660)+'FD inverse'!$A$58*$C661/Setup!$B$17+INDEX('FD inverse'!$A$58:$BH$58,1,'FD mesh'!$B$15+1)*Setup!$B$22</f>
        <v>0</v>
      </c>
      <c r="BI661" s="0" t="n">
        <f aca="false">SUMPRODUCT('FD inverse'!$A$59:$BH$59,'FD mesh'!$B$84:$BI$84,$E660:$BL660)+'FD inverse'!$A$59*$C661/Setup!$B$17+INDEX('FD inverse'!$A$59:$BH$59,1,'FD mesh'!$B$15+1)*Setup!$B$22</f>
        <v>0</v>
      </c>
      <c r="BJ661" s="0" t="n">
        <f aca="false">SUMPRODUCT('FD inverse'!$A$60:$BH$60,'FD mesh'!$B$84:$BI$84,$E660:$BL660)+'FD inverse'!$A$60*$C661/Setup!$B$17+INDEX('FD inverse'!$A$60:$BH$60,1,'FD mesh'!$B$15+1)*Setup!$B$22</f>
        <v>0</v>
      </c>
      <c r="BK661" s="0" t="n">
        <f aca="false">SUMPRODUCT('FD inverse'!$A$61:$BH$61,'FD mesh'!$B$84:$BI$84,$E660:$BL660)+'FD inverse'!$A$61*$C661/Setup!$B$17+INDEX('FD inverse'!$A$61:$BH$61,1,'FD mesh'!$B$15+1)*Setup!$B$22</f>
        <v>0</v>
      </c>
      <c r="BL661" s="0" t="n">
        <f aca="false">SUMPRODUCT('FD inverse'!$A$62:$BH$62,'FD mesh'!$B$84:$BI$84,$E660:$BL660)+'FD inverse'!$A$62*$C661/Setup!$B$17+INDEX('FD inverse'!$A$62:$BH$62,1,'FD mesh'!$B$15+1)*Setup!$B$22</f>
        <v>0</v>
      </c>
    </row>
    <row r="662" customFormat="false" ht="15" hidden="false" customHeight="false" outlineLevel="0" collapsed="false">
      <c r="A662" s="0" t="n">
        <v>657</v>
      </c>
      <c r="B662" s="0" t="n">
        <f aca="false">A662*Setup!$B$11/3600</f>
        <v>54.75</v>
      </c>
      <c r="C662" s="0" t="n">
        <f aca="false">Setup!$B$7+Setup!$B$8*COS(2*PI()*(B662-Setup!$B$9)/24)</f>
        <v>20.9926407700841</v>
      </c>
      <c r="D662" s="0" t="n">
        <f aca="false">(C662-E662)/Setup!$B$17</f>
        <v>-4.02506012501879</v>
      </c>
      <c r="E662" s="0" t="n">
        <f aca="false">SUMPRODUCT('FD inverse'!$A$3:$BH$3,'FD mesh'!$B$84:$BI$84,$E661:$BL661)+'FD inverse'!$A$3*$C662/Setup!$B$17+INDEX('FD inverse'!$A$3:$BH$3,1,'FD mesh'!$B$15+1)*Setup!$B$22</f>
        <v>21.5158985863365</v>
      </c>
      <c r="F662" s="0" t="n">
        <f aca="false">SUMPRODUCT('FD inverse'!$A$4:$BH$4,'FD mesh'!$B$84:$BI$84,$E661:$BL661)+'FD inverse'!$A$4*$C662/Setup!$B$17+INDEX('FD inverse'!$A$4:$BH$4,1,'FD mesh'!$B$15+1)*Setup!$B$22</f>
        <v>21.6417465278302</v>
      </c>
      <c r="G662" s="0" t="n">
        <f aca="false">SUMPRODUCT('FD inverse'!$A$5:$BH$5,'FD mesh'!$B$84:$BI$84,$E661:$BL661)+'FD inverse'!$A$5*$C662/Setup!$B$17+INDEX('FD inverse'!$A$5:$BH$5,1,'FD mesh'!$B$15+1)*Setup!$B$22</f>
        <v>21.7769247666131</v>
      </c>
      <c r="H662" s="0" t="n">
        <f aca="false">SUMPRODUCT('FD inverse'!$A$6:$BH$6,'FD mesh'!$B$84:$BI$84,$E661:$BL661)+'FD inverse'!$A$6*$C662/Setup!$B$17+INDEX('FD inverse'!$A$6:$BH$6,1,'FD mesh'!$B$15+1)*Setup!$B$22</f>
        <v>22.2424158023809</v>
      </c>
      <c r="I662" s="0" t="n">
        <f aca="false">SUMPRODUCT('FD inverse'!$A$7:$BH$7,'FD mesh'!$B$84:$BI$84,$E661:$BL661)+'FD inverse'!$A$7*$C662/Setup!$B$17+INDEX('FD inverse'!$A$7:$BH$7,1,'FD mesh'!$B$15+1)*Setup!$B$22</f>
        <v>22.2823908650883</v>
      </c>
      <c r="J662" s="0" t="n">
        <f aca="false">SUMPRODUCT('FD inverse'!$A$8:$BH$8,'FD mesh'!$B$84:$BI$84,$E661:$BL661)+'FD inverse'!$A$8*$C662/Setup!$B$17+INDEX('FD inverse'!$A$8:$BH$8,1,'FD mesh'!$B$15+1)*Setup!$B$22</f>
        <v>22.3189767187143</v>
      </c>
      <c r="K662" s="0" t="n">
        <f aca="false">SUMPRODUCT('FD inverse'!$A$9:$BH$9,'FD mesh'!$B$84:$BI$84,$E661:$BL661)+'FD inverse'!$A$9*$C662/Setup!$B$17+INDEX('FD inverse'!$A$9:$BH$9,1,'FD mesh'!$B$15+1)*Setup!$B$22</f>
        <v>22.3513560498795</v>
      </c>
      <c r="L662" s="0" t="n">
        <f aca="false">SUMPRODUCT('FD inverse'!$A$10:$BH$10,'FD mesh'!$B$84:$BI$84,$E661:$BL661)+'FD inverse'!$A$10*$C662/Setup!$B$17+INDEX('FD inverse'!$A$10:$BH$10,1,'FD mesh'!$B$15+1)*Setup!$B$22</f>
        <v>22.3788353207179</v>
      </c>
      <c r="M662" s="0" t="n">
        <f aca="false">SUMPRODUCT('FD inverse'!$A$11:$BH$11,'FD mesh'!$B$84:$BI$84,$E661:$BL661)+'FD inverse'!$A$11*$C662/Setup!$B$17+INDEX('FD inverse'!$A$11:$BH$11,1,'FD mesh'!$B$15+1)*Setup!$B$22</f>
        <v>22.4008352208223</v>
      </c>
      <c r="N662" s="0" t="n">
        <f aca="false">SUMPRODUCT('FD inverse'!$A$12:$BH$12,'FD mesh'!$B$84:$BI$84,$E661:$BL661)+'FD inverse'!$A$12*$C662/Setup!$B$17+INDEX('FD inverse'!$A$12:$BH$12,1,'FD mesh'!$B$15+1)*Setup!$B$22</f>
        <v>22.4168821386974</v>
      </c>
      <c r="O662" s="0" t="n">
        <f aca="false">SUMPRODUCT('FD inverse'!$A$13:$BH$13,'FD mesh'!$B$84:$BI$84,$E661:$BL661)+'FD inverse'!$A$13*$C662/Setup!$B$17+INDEX('FD inverse'!$A$13:$BH$13,1,'FD mesh'!$B$15+1)*Setup!$B$22</f>
        <v>22.4266007494692</v>
      </c>
      <c r="P662" s="0" t="n">
        <f aca="false">SUMPRODUCT('FD inverse'!$A$14:$BH$14,'FD mesh'!$B$84:$BI$84,$E661:$BL661)+'FD inverse'!$A$14*$C662/Setup!$B$17+INDEX('FD inverse'!$A$14:$BH$14,1,'FD mesh'!$B$15+1)*Setup!$B$22</f>
        <v>22.4297077978788</v>
      </c>
      <c r="Q662" s="0" t="n">
        <f aca="false">SUMPRODUCT('FD inverse'!$A$15:$BH$15,'FD mesh'!$B$84:$BI$84,$E661:$BL661)+'FD inverse'!$A$15*$C662/Setup!$B$17+INDEX('FD inverse'!$A$15:$BH$15,1,'FD mesh'!$B$15+1)*Setup!$B$22</f>
        <v>22.4260071391128</v>
      </c>
      <c r="R662" s="0" t="n">
        <f aca="false">SUMPRODUCT('FD inverse'!$A$16:$BH$16,'FD mesh'!$B$84:$BI$84,$E661:$BL661)+'FD inverse'!$A$16*$C662/Setup!$B$17+INDEX('FD inverse'!$A$16:$BH$16,1,'FD mesh'!$B$15+1)*Setup!$B$22</f>
        <v>22.4153860845845</v>
      </c>
      <c r="S662" s="0" t="n">
        <f aca="false">SUMPRODUCT('FD inverse'!$A$17:$BH$17,'FD mesh'!$B$84:$BI$84,$E661:$BL661)+'FD inverse'!$A$17*$C662/Setup!$B$17+INDEX('FD inverse'!$A$17:$BH$17,1,'FD mesh'!$B$15+1)*Setup!$B$22</f>
        <v>21.958519634901</v>
      </c>
      <c r="T662" s="0" t="n">
        <f aca="false">SUMPRODUCT('FD inverse'!$A$18:$BH$18,'FD mesh'!$B$84:$BI$84,$E661:$BL661)+'FD inverse'!$A$18*$C662/Setup!$B$17+INDEX('FD inverse'!$A$18:$BH$18,1,'FD mesh'!$B$15+1)*Setup!$B$22</f>
        <v>21.4983329673567</v>
      </c>
      <c r="U662" s="0" t="n">
        <f aca="false">SUMPRODUCT('FD inverse'!$A$19:$BH$19,'FD mesh'!$B$84:$BI$84,$E661:$BL661)+'FD inverse'!$A$19*$C662/Setup!$B$17+INDEX('FD inverse'!$A$19:$BH$19,1,'FD mesh'!$B$15+1)*Setup!$B$22</f>
        <v>21.0349913756375</v>
      </c>
      <c r="V662" s="0" t="n">
        <f aca="false">SUMPRODUCT('FD inverse'!$A$20:$BH$20,'FD mesh'!$B$84:$BI$84,$E661:$BL661)+'FD inverse'!$A$20*$C662/Setup!$B$17+INDEX('FD inverse'!$A$20:$BH$20,1,'FD mesh'!$B$15+1)*Setup!$B$22</f>
        <v>20.5686759291796</v>
      </c>
      <c r="W662" s="0" t="n">
        <f aca="false">SUMPRODUCT('FD inverse'!$A$21:$BH$21,'FD mesh'!$B$84:$BI$84,$E661:$BL661)+'FD inverse'!$A$21*$C662/Setup!$B$17+INDEX('FD inverse'!$A$21:$BH$21,1,'FD mesh'!$B$15+1)*Setup!$B$22</f>
        <v>20.09958161957</v>
      </c>
      <c r="X662" s="0" t="n">
        <f aca="false">SUMPRODUCT('FD inverse'!$A$22:$BH$22,'FD mesh'!$B$84:$BI$84,$E661:$BL661)+'FD inverse'!$A$22*$C662/Setup!$B$17+INDEX('FD inverse'!$A$22:$BH$22,1,'FD mesh'!$B$15+1)*Setup!$B$22</f>
        <v>19.6279156506317</v>
      </c>
      <c r="Y662" s="0" t="n">
        <f aca="false">SUMPRODUCT('FD inverse'!$A$23:$BH$23,'FD mesh'!$B$84:$BI$84,$E661:$BL661)+'FD inverse'!$A$23*$C662/Setup!$B$17+INDEX('FD inverse'!$A$23:$BH$23,1,'FD mesh'!$B$15+1)*Setup!$B$22</f>
        <v>19.1538958625178</v>
      </c>
      <c r="Z662" s="0" t="n">
        <f aca="false">SUMPRODUCT('FD inverse'!$A$24:$BH$24,'FD mesh'!$B$84:$BI$84,$E661:$BL661)+'FD inverse'!$A$24*$C662/Setup!$B$17+INDEX('FD inverse'!$A$24:$BH$24,1,'FD mesh'!$B$15+1)*Setup!$B$22</f>
        <v>18.6777492796322</v>
      </c>
      <c r="AA662" s="0" t="n">
        <f aca="false">SUMPRODUCT('FD inverse'!$A$25:$BH$25,'FD mesh'!$B$84:$BI$84,$E661:$BL661)+'FD inverse'!$A$25*$C662/Setup!$B$17+INDEX('FD inverse'!$A$25:$BH$25,1,'FD mesh'!$B$15+1)*Setup!$B$22</f>
        <v>18.1997107717435</v>
      </c>
      <c r="AB662" s="0" t="n">
        <f aca="false">SUMPRODUCT('FD inverse'!$A$26:$BH$26,'FD mesh'!$B$84:$BI$84,$E661:$BL661)+'FD inverse'!$A$26*$C662/Setup!$B$17+INDEX('FD inverse'!$A$26:$BH$26,1,'FD mesh'!$B$15+1)*Setup!$B$22</f>
        <v>17.7200218172817</v>
      </c>
      <c r="AC662" s="0" t="n">
        <f aca="false">SUMPRODUCT('FD inverse'!$A$27:$BH$27,'FD mesh'!$B$84:$BI$84,$E661:$BL661)+'FD inverse'!$A$27*$C662/Setup!$B$17+INDEX('FD inverse'!$A$27:$BH$27,1,'FD mesh'!$B$15+1)*Setup!$B$22</f>
        <v>17.2389293574704</v>
      </c>
      <c r="AD662" s="0" t="n">
        <f aca="false">SUMPRODUCT('FD inverse'!$A$28:$BH$28,'FD mesh'!$B$84:$BI$84,$E661:$BL661)+'FD inverse'!$A$28*$C662/Setup!$B$17+INDEX('FD inverse'!$A$28:$BH$28,1,'FD mesh'!$B$15+1)*Setup!$B$22</f>
        <v>16.7566847296787</v>
      </c>
      <c r="AE662" s="0" t="n">
        <f aca="false">SUMPRODUCT('FD inverse'!$A$29:$BH$29,'FD mesh'!$B$84:$BI$84,$E661:$BL661)+'FD inverse'!$A$29*$C662/Setup!$B$17+INDEX('FD inverse'!$A$29:$BH$29,1,'FD mesh'!$B$15+1)*Setup!$B$22</f>
        <v>16.2735426681403</v>
      </c>
      <c r="AF662" s="0" t="n">
        <f aca="false">SUMPRODUCT('FD inverse'!$A$30:$BH$30,'FD mesh'!$B$84:$BI$84,$E661:$BL661)+'FD inverse'!$A$30*$C662/Setup!$B$17+INDEX('FD inverse'!$A$30:$BH$30,1,'FD mesh'!$B$15+1)*Setup!$B$22</f>
        <v>15.7897603600072</v>
      </c>
      <c r="AG662" s="0" t="n">
        <f aca="false">SUMPRODUCT('FD inverse'!$A$31:$BH$31,'FD mesh'!$B$84:$BI$84,$E661:$BL661)+'FD inverse'!$A$31*$C662/Setup!$B$17+INDEX('FD inverse'!$A$31:$BH$31,1,'FD mesh'!$B$15+1)*Setup!$B$22</f>
        <v>15.3055965445608</v>
      </c>
      <c r="AH662" s="0" t="n">
        <f aca="false">SUMPRODUCT('FD inverse'!$A$32:$BH$32,'FD mesh'!$B$84:$BI$84,$E661:$BL661)+'FD inverse'!$A$32*$C662/Setup!$B$17+INDEX('FD inverse'!$A$32:$BH$32,1,'FD mesh'!$B$15+1)*Setup!$B$22</f>
        <v>15.2850820625549</v>
      </c>
      <c r="AI662" s="0" t="n">
        <f aca="false">SUMPRODUCT('FD inverse'!$A$33:$BH$33,'FD mesh'!$B$84:$BI$84,$E661:$BL661)+'FD inverse'!$A$33*$C662/Setup!$B$17+INDEX('FD inverse'!$A$33:$BH$33,1,'FD mesh'!$B$15+1)*Setup!$B$22</f>
        <v>15.2643761240295</v>
      </c>
      <c r="AJ662" s="0" t="n">
        <f aca="false">SUMPRODUCT('FD inverse'!$A$34:$BH$34,'FD mesh'!$B$84:$BI$84,$E661:$BL661)+'FD inverse'!$A$34*$C662/Setup!$B$17+INDEX('FD inverse'!$A$34:$BH$34,1,'FD mesh'!$B$15+1)*Setup!$B$22</f>
        <v>15.2434966907764</v>
      </c>
      <c r="AK662" s="0" t="n">
        <f aca="false">SUMPRODUCT('FD inverse'!$A$35:$BH$35,'FD mesh'!$B$84:$BI$84,$E661:$BL661)+'FD inverse'!$A$35*$C662/Setup!$B$17+INDEX('FD inverse'!$A$35:$BH$35,1,'FD mesh'!$B$15+1)*Setup!$B$22</f>
        <v>15.2224610724478</v>
      </c>
      <c r="AL662" s="0" t="n">
        <f aca="false">SUMPRODUCT('FD inverse'!$A$36:$BH$36,'FD mesh'!$B$84:$BI$84,$E661:$BL661)+'FD inverse'!$A$36*$C662/Setup!$B$17+INDEX('FD inverse'!$A$36:$BH$36,1,'FD mesh'!$B$15+1)*Setup!$B$22</f>
        <v>15.2012858912495</v>
      </c>
      <c r="AM662" s="0" t="n">
        <f aca="false">SUMPRODUCT('FD inverse'!$A$37:$BH$37,'FD mesh'!$B$84:$BI$84,$E661:$BL661)+'FD inverse'!$A$37*$C662/Setup!$B$17+INDEX('FD inverse'!$A$37:$BH$37,1,'FD mesh'!$B$15+1)*Setup!$B$22</f>
        <v>15.179987070279</v>
      </c>
      <c r="AN662" s="0" t="n">
        <f aca="false">SUMPRODUCT('FD inverse'!$A$38:$BH$38,'FD mesh'!$B$84:$BI$84,$E661:$BL661)+'FD inverse'!$A$38*$C662/Setup!$B$17+INDEX('FD inverse'!$A$38:$BH$38,1,'FD mesh'!$B$15+1)*Setup!$B$22</f>
        <v>15.1585798430972</v>
      </c>
      <c r="AO662" s="0" t="n">
        <f aca="false">SUMPRODUCT('FD inverse'!$A$39:$BH$39,'FD mesh'!$B$84:$BI$84,$E661:$BL661)+'FD inverse'!$A$39*$C662/Setup!$B$17+INDEX('FD inverse'!$A$39:$BH$39,1,'FD mesh'!$B$15+1)*Setup!$B$22</f>
        <v>15.1370787822004</v>
      </c>
      <c r="AP662" s="0" t="n">
        <f aca="false">SUMPRODUCT('FD inverse'!$A$40:$BH$40,'FD mesh'!$B$84:$BI$84,$E661:$BL661)+'FD inverse'!$A$40*$C662/Setup!$B$17+INDEX('FD inverse'!$A$40:$BH$40,1,'FD mesh'!$B$15+1)*Setup!$B$22</f>
        <v>15.1154978441392</v>
      </c>
      <c r="AQ662" s="0" t="n">
        <f aca="false">SUMPRODUCT('FD inverse'!$A$41:$BH$41,'FD mesh'!$B$84:$BI$84,$E661:$BL661)+'FD inverse'!$A$41*$C662/Setup!$B$17+INDEX('FD inverse'!$A$41:$BH$41,1,'FD mesh'!$B$15+1)*Setup!$B$22</f>
        <v>15.0938504291073</v>
      </c>
      <c r="AR662" s="0" t="n">
        <f aca="false">SUMPRODUCT('FD inverse'!$A$42:$BH$42,'FD mesh'!$B$84:$BI$84,$E661:$BL661)+'FD inverse'!$A$42*$C662/Setup!$B$17+INDEX('FD inverse'!$A$42:$BH$42,1,'FD mesh'!$B$15+1)*Setup!$B$22</f>
        <v>15.0721494528909</v>
      </c>
      <c r="AS662" s="0" t="n">
        <f aca="false">SUMPRODUCT('FD inverse'!$A$43:$BH$43,'FD mesh'!$B$84:$BI$84,$E661:$BL661)+'FD inverse'!$A$43*$C662/Setup!$B$17+INDEX('FD inverse'!$A$43:$BH$43,1,'FD mesh'!$B$15+1)*Setup!$B$22</f>
        <v>0</v>
      </c>
      <c r="AT662" s="0" t="n">
        <f aca="false">SUMPRODUCT('FD inverse'!$A$44:$BH$44,'FD mesh'!$B$84:$BI$84,$E661:$BL661)+'FD inverse'!$A$44*$C662/Setup!$B$17+INDEX('FD inverse'!$A$44:$BH$44,1,'FD mesh'!$B$15+1)*Setup!$B$22</f>
        <v>0</v>
      </c>
      <c r="AU662" s="0" t="n">
        <f aca="false">SUMPRODUCT('FD inverse'!$A$45:$BH$45,'FD mesh'!$B$84:$BI$84,$E661:$BL661)+'FD inverse'!$A$45*$C662/Setup!$B$17+INDEX('FD inverse'!$A$45:$BH$45,1,'FD mesh'!$B$15+1)*Setup!$B$22</f>
        <v>0</v>
      </c>
      <c r="AV662" s="0" t="n">
        <f aca="false">SUMPRODUCT('FD inverse'!$A$46:$BH$46,'FD mesh'!$B$84:$BI$84,$E661:$BL661)+'FD inverse'!$A$46*$C662/Setup!$B$17+INDEX('FD inverse'!$A$46:$BH$46,1,'FD mesh'!$B$15+1)*Setup!$B$22</f>
        <v>0</v>
      </c>
      <c r="AW662" s="0" t="n">
        <f aca="false">SUMPRODUCT('FD inverse'!$A$47:$BH$47,'FD mesh'!$B$84:$BI$84,$E661:$BL661)+'FD inverse'!$A$47*$C662/Setup!$B$17+INDEX('FD inverse'!$A$47:$BH$47,1,'FD mesh'!$B$15+1)*Setup!$B$22</f>
        <v>0</v>
      </c>
      <c r="AX662" s="0" t="n">
        <f aca="false">SUMPRODUCT('FD inverse'!$A$48:$BH$48,'FD mesh'!$B$84:$BI$84,$E661:$BL661)+'FD inverse'!$A$48*$C662/Setup!$B$17+INDEX('FD inverse'!$A$48:$BH$48,1,'FD mesh'!$B$15+1)*Setup!$B$22</f>
        <v>0</v>
      </c>
      <c r="AY662" s="0" t="n">
        <f aca="false">SUMPRODUCT('FD inverse'!$A$49:$BH$49,'FD mesh'!$B$84:$BI$84,$E661:$BL661)+'FD inverse'!$A$49*$C662/Setup!$B$17+INDEX('FD inverse'!$A$49:$BH$49,1,'FD mesh'!$B$15+1)*Setup!$B$22</f>
        <v>0</v>
      </c>
      <c r="AZ662" s="0" t="n">
        <f aca="false">SUMPRODUCT('FD inverse'!$A$50:$BH$50,'FD mesh'!$B$84:$BI$84,$E661:$BL661)+'FD inverse'!$A$50*$C662/Setup!$B$17+INDEX('FD inverse'!$A$50:$BH$50,1,'FD mesh'!$B$15+1)*Setup!$B$22</f>
        <v>0</v>
      </c>
      <c r="BA662" s="0" t="n">
        <f aca="false">SUMPRODUCT('FD inverse'!$A$51:$BH$51,'FD mesh'!$B$84:$BI$84,$E661:$BL661)+'FD inverse'!$A$51*$C662/Setup!$B$17+INDEX('FD inverse'!$A$51:$BH$51,1,'FD mesh'!$B$15+1)*Setup!$B$22</f>
        <v>0</v>
      </c>
      <c r="BB662" s="0" t="n">
        <f aca="false">SUMPRODUCT('FD inverse'!$A$52:$BH$52,'FD mesh'!$B$84:$BI$84,$E661:$BL661)+'FD inverse'!$A$52*$C662/Setup!$B$17+INDEX('FD inverse'!$A$52:$BH$52,1,'FD mesh'!$B$15+1)*Setup!$B$22</f>
        <v>0</v>
      </c>
      <c r="BC662" s="0" t="n">
        <f aca="false">SUMPRODUCT('FD inverse'!$A$53:$BH$53,'FD mesh'!$B$84:$BI$84,$E661:$BL661)+'FD inverse'!$A$53*$C662/Setup!$B$17+INDEX('FD inverse'!$A$53:$BH$53,1,'FD mesh'!$B$15+1)*Setup!$B$22</f>
        <v>0</v>
      </c>
      <c r="BD662" s="0" t="n">
        <f aca="false">SUMPRODUCT('FD inverse'!$A$54:$BH$54,'FD mesh'!$B$84:$BI$84,$E661:$BL661)+'FD inverse'!$A$54*$C662/Setup!$B$17+INDEX('FD inverse'!$A$54:$BH$54,1,'FD mesh'!$B$15+1)*Setup!$B$22</f>
        <v>0</v>
      </c>
      <c r="BE662" s="0" t="n">
        <f aca="false">SUMPRODUCT('FD inverse'!$A$55:$BH$55,'FD mesh'!$B$84:$BI$84,$E661:$BL661)+'FD inverse'!$A$55*$C662/Setup!$B$17+INDEX('FD inverse'!$A$55:$BH$55,1,'FD mesh'!$B$15+1)*Setup!$B$22</f>
        <v>0</v>
      </c>
      <c r="BF662" s="0" t="n">
        <f aca="false">SUMPRODUCT('FD inverse'!$A$56:$BH$56,'FD mesh'!$B$84:$BI$84,$E661:$BL661)+'FD inverse'!$A$56*$C662/Setup!$B$17+INDEX('FD inverse'!$A$56:$BH$56,1,'FD mesh'!$B$15+1)*Setup!$B$22</f>
        <v>0</v>
      </c>
      <c r="BG662" s="0" t="n">
        <f aca="false">SUMPRODUCT('FD inverse'!$A$57:$BH$57,'FD mesh'!$B$84:$BI$84,$E661:$BL661)+'FD inverse'!$A$57*$C662/Setup!$B$17+INDEX('FD inverse'!$A$57:$BH$57,1,'FD mesh'!$B$15+1)*Setup!$B$22</f>
        <v>0</v>
      </c>
      <c r="BH662" s="0" t="n">
        <f aca="false">SUMPRODUCT('FD inverse'!$A$58:$BH$58,'FD mesh'!$B$84:$BI$84,$E661:$BL661)+'FD inverse'!$A$58*$C662/Setup!$B$17+INDEX('FD inverse'!$A$58:$BH$58,1,'FD mesh'!$B$15+1)*Setup!$B$22</f>
        <v>0</v>
      </c>
      <c r="BI662" s="0" t="n">
        <f aca="false">SUMPRODUCT('FD inverse'!$A$59:$BH$59,'FD mesh'!$B$84:$BI$84,$E661:$BL661)+'FD inverse'!$A$59*$C662/Setup!$B$17+INDEX('FD inverse'!$A$59:$BH$59,1,'FD mesh'!$B$15+1)*Setup!$B$22</f>
        <v>0</v>
      </c>
      <c r="BJ662" s="0" t="n">
        <f aca="false">SUMPRODUCT('FD inverse'!$A$60:$BH$60,'FD mesh'!$B$84:$BI$84,$E661:$BL661)+'FD inverse'!$A$60*$C662/Setup!$B$17+INDEX('FD inverse'!$A$60:$BH$60,1,'FD mesh'!$B$15+1)*Setup!$B$22</f>
        <v>0</v>
      </c>
      <c r="BK662" s="0" t="n">
        <f aca="false">SUMPRODUCT('FD inverse'!$A$61:$BH$61,'FD mesh'!$B$84:$BI$84,$E661:$BL661)+'FD inverse'!$A$61*$C662/Setup!$B$17+INDEX('FD inverse'!$A$61:$BH$61,1,'FD mesh'!$B$15+1)*Setup!$B$22</f>
        <v>0</v>
      </c>
      <c r="BL662" s="0" t="n">
        <f aca="false">SUMPRODUCT('FD inverse'!$A$62:$BH$62,'FD mesh'!$B$84:$BI$84,$E661:$BL661)+'FD inverse'!$A$62*$C662/Setup!$B$17+INDEX('FD inverse'!$A$62:$BH$62,1,'FD mesh'!$B$15+1)*Setup!$B$22</f>
        <v>0</v>
      </c>
    </row>
    <row r="663" customFormat="false" ht="15" hidden="false" customHeight="false" outlineLevel="0" collapsed="false">
      <c r="A663" s="0" t="n">
        <v>658</v>
      </c>
      <c r="B663" s="0" t="n">
        <f aca="false">A663*Setup!$B$11/3600</f>
        <v>54.8333333333333</v>
      </c>
      <c r="C663" s="0" t="n">
        <f aca="false">Setup!$B$7+Setup!$B$8*COS(2*PI()*(B663-Setup!$B$9)/24)</f>
        <v>21.0508906527595</v>
      </c>
      <c r="D663" s="0" t="n">
        <f aca="false">(C663-E663)/Setup!$B$17</f>
        <v>-3.79924483580675</v>
      </c>
      <c r="E663" s="0" t="n">
        <f aca="false">SUMPRODUCT('FD inverse'!$A$3:$BH$3,'FD mesh'!$B$84:$BI$84,$E662:$BL662)+'FD inverse'!$A$3*$C663/Setup!$B$17+INDEX('FD inverse'!$A$3:$BH$3,1,'FD mesh'!$B$15+1)*Setup!$B$22</f>
        <v>21.5447924814144</v>
      </c>
      <c r="F663" s="0" t="n">
        <f aca="false">SUMPRODUCT('FD inverse'!$A$4:$BH$4,'FD mesh'!$B$84:$BI$84,$E662:$BL662)+'FD inverse'!$A$4*$C663/Setup!$B$17+INDEX('FD inverse'!$A$4:$BH$4,1,'FD mesh'!$B$15+1)*Setup!$B$22</f>
        <v>21.6641356209208</v>
      </c>
      <c r="G663" s="0" t="n">
        <f aca="false">SUMPRODUCT('FD inverse'!$A$5:$BH$5,'FD mesh'!$B$84:$BI$84,$E662:$BL662)+'FD inverse'!$A$5*$C663/Setup!$B$17+INDEX('FD inverse'!$A$5:$BH$5,1,'FD mesh'!$B$15+1)*Setup!$B$22</f>
        <v>21.7931962487478</v>
      </c>
      <c r="H663" s="0" t="n">
        <f aca="false">SUMPRODUCT('FD inverse'!$A$6:$BH$6,'FD mesh'!$B$84:$BI$84,$E662:$BL662)+'FD inverse'!$A$6*$C663/Setup!$B$17+INDEX('FD inverse'!$A$6:$BH$6,1,'FD mesh'!$B$15+1)*Setup!$B$22</f>
        <v>22.2387045806364</v>
      </c>
      <c r="I663" s="0" t="n">
        <f aca="false">SUMPRODUCT('FD inverse'!$A$7:$BH$7,'FD mesh'!$B$84:$BI$84,$E662:$BL662)+'FD inverse'!$A$7*$C663/Setup!$B$17+INDEX('FD inverse'!$A$7:$BH$7,1,'FD mesh'!$B$15+1)*Setup!$B$22</f>
        <v>22.2770353410558</v>
      </c>
      <c r="J663" s="0" t="n">
        <f aca="false">SUMPRODUCT('FD inverse'!$A$8:$BH$8,'FD mesh'!$B$84:$BI$84,$E662:$BL662)+'FD inverse'!$A$8*$C663/Setup!$B$17+INDEX('FD inverse'!$A$8:$BH$8,1,'FD mesh'!$B$15+1)*Setup!$B$22</f>
        <v>22.3122065002762</v>
      </c>
      <c r="K663" s="0" t="n">
        <f aca="false">SUMPRODUCT('FD inverse'!$A$9:$BH$9,'FD mesh'!$B$84:$BI$84,$E662:$BL662)+'FD inverse'!$A$9*$C663/Setup!$B$17+INDEX('FD inverse'!$A$9:$BH$9,1,'FD mesh'!$B$15+1)*Setup!$B$22</f>
        <v>22.3433834303296</v>
      </c>
      <c r="L663" s="0" t="n">
        <f aca="false">SUMPRODUCT('FD inverse'!$A$10:$BH$10,'FD mesh'!$B$84:$BI$84,$E662:$BL662)+'FD inverse'!$A$10*$C663/Setup!$B$17+INDEX('FD inverse'!$A$10:$BH$10,1,'FD mesh'!$B$15+1)*Setup!$B$22</f>
        <v>22.369856750029</v>
      </c>
      <c r="M663" s="0" t="n">
        <f aca="false">SUMPRODUCT('FD inverse'!$A$11:$BH$11,'FD mesh'!$B$84:$BI$84,$E662:$BL662)+'FD inverse'!$A$11*$C663/Setup!$B$17+INDEX('FD inverse'!$A$11:$BH$11,1,'FD mesh'!$B$15+1)*Setup!$B$22</f>
        <v>22.3910329778765</v>
      </c>
      <c r="N663" s="0" t="n">
        <f aca="false">SUMPRODUCT('FD inverse'!$A$12:$BH$12,'FD mesh'!$B$84:$BI$84,$E662:$BL662)+'FD inverse'!$A$12*$C663/Setup!$B$17+INDEX('FD inverse'!$A$12:$BH$12,1,'FD mesh'!$B$15+1)*Setup!$B$22</f>
        <v>22.4064261715378</v>
      </c>
      <c r="O663" s="0" t="n">
        <f aca="false">SUMPRODUCT('FD inverse'!$A$13:$BH$13,'FD mesh'!$B$84:$BI$84,$E662:$BL662)+'FD inverse'!$A$13*$C663/Setup!$B$17+INDEX('FD inverse'!$A$13:$BH$13,1,'FD mesh'!$B$15+1)*Setup!$B$22</f>
        <v>22.4156506530105</v>
      </c>
      <c r="P663" s="0" t="n">
        <f aca="false">SUMPRODUCT('FD inverse'!$A$14:$BH$14,'FD mesh'!$B$84:$BI$84,$E662:$BL662)+'FD inverse'!$A$14*$C663/Setup!$B$17+INDEX('FD inverse'!$A$14:$BH$14,1,'FD mesh'!$B$15+1)*Setup!$B$22</f>
        <v>22.4184149005842</v>
      </c>
      <c r="Q663" s="0" t="n">
        <f aca="false">SUMPRODUCT('FD inverse'!$A$15:$BH$15,'FD mesh'!$B$84:$BI$84,$E662:$BL662)+'FD inverse'!$A$15*$C663/Setup!$B$17+INDEX('FD inverse'!$A$15:$BH$15,1,'FD mesh'!$B$15+1)*Setup!$B$22</f>
        <v>22.4145166718779</v>
      </c>
      <c r="R663" s="0" t="n">
        <f aca="false">SUMPRODUCT('FD inverse'!$A$16:$BH$16,'FD mesh'!$B$84:$BI$84,$E662:$BL662)+'FD inverse'!$A$16*$C663/Setup!$B$17+INDEX('FD inverse'!$A$16:$BH$16,1,'FD mesh'!$B$15+1)*Setup!$B$22</f>
        <v>22.4038394064548</v>
      </c>
      <c r="S663" s="0" t="n">
        <f aca="false">SUMPRODUCT('FD inverse'!$A$17:$BH$17,'FD mesh'!$B$84:$BI$84,$E662:$BL662)+'FD inverse'!$A$17*$C663/Setup!$B$17+INDEX('FD inverse'!$A$17:$BH$17,1,'FD mesh'!$B$15+1)*Setup!$B$22</f>
        <v>21.9474488913033</v>
      </c>
      <c r="T663" s="0" t="n">
        <f aca="false">SUMPRODUCT('FD inverse'!$A$18:$BH$18,'FD mesh'!$B$84:$BI$84,$E662:$BL662)+'FD inverse'!$A$18*$C663/Setup!$B$17+INDEX('FD inverse'!$A$18:$BH$18,1,'FD mesh'!$B$15+1)*Setup!$B$22</f>
        <v>21.4878004144645</v>
      </c>
      <c r="U663" s="0" t="n">
        <f aca="false">SUMPRODUCT('FD inverse'!$A$19:$BH$19,'FD mesh'!$B$84:$BI$84,$E662:$BL662)+'FD inverse'!$A$19*$C663/Setup!$B$17+INDEX('FD inverse'!$A$19:$BH$19,1,'FD mesh'!$B$15+1)*Setup!$B$22</f>
        <v>21.0250523577746</v>
      </c>
      <c r="V663" s="0" t="n">
        <f aca="false">SUMPRODUCT('FD inverse'!$A$20:$BH$20,'FD mesh'!$B$84:$BI$84,$E662:$BL662)+'FD inverse'!$A$20*$C663/Setup!$B$17+INDEX('FD inverse'!$A$20:$BH$20,1,'FD mesh'!$B$15+1)*Setup!$B$22</f>
        <v>20.5593793901135</v>
      </c>
      <c r="W663" s="0" t="n">
        <f aca="false">SUMPRODUCT('FD inverse'!$A$21:$BH$21,'FD mesh'!$B$84:$BI$84,$E662:$BL662)+'FD inverse'!$A$21*$C663/Setup!$B$17+INDEX('FD inverse'!$A$21:$BH$21,1,'FD mesh'!$B$15+1)*Setup!$B$22</f>
        <v>20.090970583813</v>
      </c>
      <c r="X663" s="0" t="n">
        <f aca="false">SUMPRODUCT('FD inverse'!$A$22:$BH$22,'FD mesh'!$B$84:$BI$84,$E662:$BL662)+'FD inverse'!$A$22*$C663/Setup!$B$17+INDEX('FD inverse'!$A$22:$BH$22,1,'FD mesh'!$B$15+1)*Setup!$B$22</f>
        <v>19.620027672704</v>
      </c>
      <c r="Y663" s="0" t="n">
        <f aca="false">SUMPRODUCT('FD inverse'!$A$23:$BH$23,'FD mesh'!$B$84:$BI$84,$E662:$BL662)+'FD inverse'!$A$23*$C663/Setup!$B$17+INDEX('FD inverse'!$A$23:$BH$23,1,'FD mesh'!$B$15+1)*Setup!$B$22</f>
        <v>19.1467634423764</v>
      </c>
      <c r="Z663" s="0" t="n">
        <f aca="false">SUMPRODUCT('FD inverse'!$A$24:$BH$24,'FD mesh'!$B$84:$BI$84,$E662:$BL662)+'FD inverse'!$A$24*$C663/Setup!$B$17+INDEX('FD inverse'!$A$24:$BH$24,1,'FD mesh'!$B$15+1)*Setup!$B$22</f>
        <v>18.6714002426928</v>
      </c>
      <c r="AA663" s="0" t="n">
        <f aca="false">SUMPRODUCT('FD inverse'!$A$25:$BH$25,'FD mesh'!$B$84:$BI$84,$E662:$BL662)+'FD inverse'!$A$25*$C663/Setup!$B$17+INDEX('FD inverse'!$A$25:$BH$25,1,'FD mesh'!$B$15+1)*Setup!$B$22</f>
        <v>18.1941686121384</v>
      </c>
      <c r="AB663" s="0" t="n">
        <f aca="false">SUMPRODUCT('FD inverse'!$A$26:$BH$26,'FD mesh'!$B$84:$BI$84,$E662:$BL662)+'FD inverse'!$A$26*$C663/Setup!$B$17+INDEX('FD inverse'!$A$26:$BH$26,1,'FD mesh'!$B$15+1)*Setup!$B$22</f>
        <v>17.715306003186</v>
      </c>
      <c r="AC663" s="0" t="n">
        <f aca="false">SUMPRODUCT('FD inverse'!$A$27:$BH$27,'FD mesh'!$B$84:$BI$84,$E662:$BL662)+'FD inverse'!$A$27*$C663/Setup!$B$17+INDEX('FD inverse'!$A$27:$BH$27,1,'FD mesh'!$B$15+1)*Setup!$B$22</f>
        <v>17.2350555975141</v>
      </c>
      <c r="AD663" s="0" t="n">
        <f aca="false">SUMPRODUCT('FD inverse'!$A$28:$BH$28,'FD mesh'!$B$84:$BI$84,$E662:$BL662)+'FD inverse'!$A$28*$C663/Setup!$B$17+INDEX('FD inverse'!$A$28:$BH$28,1,'FD mesh'!$B$15+1)*Setup!$B$22</f>
        <v>16.7536651996264</v>
      </c>
      <c r="AE663" s="0" t="n">
        <f aca="false">SUMPRODUCT('FD inverse'!$A$29:$BH$29,'FD mesh'!$B$84:$BI$84,$E662:$BL662)+'FD inverse'!$A$29*$C663/Setup!$B$17+INDEX('FD inverse'!$A$29:$BH$29,1,'FD mesh'!$B$15+1)*Setup!$B$22</f>
        <v>16.2713861971804</v>
      </c>
      <c r="AF663" s="0" t="n">
        <f aca="false">SUMPRODUCT('FD inverse'!$A$30:$BH$30,'FD mesh'!$B$84:$BI$84,$E662:$BL662)+'FD inverse'!$A$30*$C663/Setup!$B$17+INDEX('FD inverse'!$A$30:$BH$30,1,'FD mesh'!$B$15+1)*Setup!$B$22</f>
        <v>15.7884725761377</v>
      </c>
      <c r="AG663" s="0" t="n">
        <f aca="false">SUMPRODUCT('FD inverse'!$A$31:$BH$31,'FD mesh'!$B$84:$BI$84,$E662:$BL662)+'FD inverse'!$A$31*$C663/Setup!$B$17+INDEX('FD inverse'!$A$31:$BH$31,1,'FD mesh'!$B$15+1)*Setup!$B$22</f>
        <v>15.3051799786991</v>
      </c>
      <c r="AH663" s="0" t="n">
        <f aca="false">SUMPRODUCT('FD inverse'!$A$32:$BH$32,'FD mesh'!$B$84:$BI$84,$E662:$BL662)+'FD inverse'!$A$32*$C663/Setup!$B$17+INDEX('FD inverse'!$A$32:$BH$32,1,'FD mesh'!$B$15+1)*Setup!$B$22</f>
        <v>15.2847017737279</v>
      </c>
      <c r="AI663" s="0" t="n">
        <f aca="false">SUMPRODUCT('FD inverse'!$A$33:$BH$33,'FD mesh'!$B$84:$BI$84,$E662:$BL662)+'FD inverse'!$A$33*$C663/Setup!$B$17+INDEX('FD inverse'!$A$33:$BH$33,1,'FD mesh'!$B$15+1)*Setup!$B$22</f>
        <v>15.2640310577932</v>
      </c>
      <c r="AJ663" s="0" t="n">
        <f aca="false">SUMPRODUCT('FD inverse'!$A$34:$BH$34,'FD mesh'!$B$84:$BI$84,$E662:$BL662)+'FD inverse'!$A$34*$C663/Setup!$B$17+INDEX('FD inverse'!$A$34:$BH$34,1,'FD mesh'!$B$15+1)*Setup!$B$22</f>
        <v>15.2431856613818</v>
      </c>
      <c r="AK663" s="0" t="n">
        <f aca="false">SUMPRODUCT('FD inverse'!$A$35:$BH$35,'FD mesh'!$B$84:$BI$84,$E662:$BL662)+'FD inverse'!$A$35*$C663/Setup!$B$17+INDEX('FD inverse'!$A$35:$BH$35,1,'FD mesh'!$B$15+1)*Setup!$B$22</f>
        <v>15.2221828147268</v>
      </c>
      <c r="AL663" s="0" t="n">
        <f aca="false">SUMPRODUCT('FD inverse'!$A$36:$BH$36,'FD mesh'!$B$84:$BI$84,$E662:$BL662)+'FD inverse'!$A$36*$C663/Setup!$B$17+INDEX('FD inverse'!$A$36:$BH$36,1,'FD mesh'!$B$15+1)*Setup!$B$22</f>
        <v>15.2010391076044</v>
      </c>
      <c r="AM663" s="0" t="n">
        <f aca="false">SUMPRODUCT('FD inverse'!$A$37:$BH$37,'FD mesh'!$B$84:$BI$84,$E662:$BL662)+'FD inverse'!$A$37*$C663/Setup!$B$17+INDEX('FD inverse'!$A$37:$BH$37,1,'FD mesh'!$B$15+1)*Setup!$B$22</f>
        <v>15.1797704729166</v>
      </c>
      <c r="AN663" s="0" t="n">
        <f aca="false">SUMPRODUCT('FD inverse'!$A$38:$BH$38,'FD mesh'!$B$84:$BI$84,$E662:$BL662)+'FD inverse'!$A$38*$C663/Setup!$B$17+INDEX('FD inverse'!$A$38:$BH$38,1,'FD mesh'!$B$15+1)*Setup!$B$22</f>
        <v>15.1583921916551</v>
      </c>
      <c r="AO663" s="0" t="n">
        <f aca="false">SUMPRODUCT('FD inverse'!$A$39:$BH$39,'FD mesh'!$B$84:$BI$84,$E662:$BL662)+'FD inverse'!$A$39*$C663/Setup!$B$17+INDEX('FD inverse'!$A$39:$BH$39,1,'FD mesh'!$B$15+1)*Setup!$B$22</f>
        <v>15.1369189169114</v>
      </c>
      <c r="AP663" s="0" t="n">
        <f aca="false">SUMPRODUCT('FD inverse'!$A$40:$BH$40,'FD mesh'!$B$84:$BI$84,$E662:$BL662)+'FD inverse'!$A$40*$C663/Setup!$B$17+INDEX('FD inverse'!$A$40:$BH$40,1,'FD mesh'!$B$15+1)*Setup!$B$22</f>
        <v>15.1153647146763</v>
      </c>
      <c r="AQ663" s="0" t="n">
        <f aca="false">SUMPRODUCT('FD inverse'!$A$41:$BH$41,'FD mesh'!$B$84:$BI$84,$E662:$BL662)+'FD inverse'!$A$41*$C663/Setup!$B$17+INDEX('FD inverse'!$A$41:$BH$41,1,'FD mesh'!$B$15+1)*Setup!$B$22</f>
        <v>15.0937431192407</v>
      </c>
      <c r="AR663" s="0" t="n">
        <f aca="false">SUMPRODUCT('FD inverse'!$A$42:$BH$42,'FD mesh'!$B$84:$BI$84,$E662:$BL662)+'FD inverse'!$A$42*$C663/Setup!$B$17+INDEX('FD inverse'!$A$42:$BH$42,1,'FD mesh'!$B$15+1)*Setup!$B$22</f>
        <v>15.0720672010789</v>
      </c>
      <c r="AS663" s="0" t="n">
        <f aca="false">SUMPRODUCT('FD inverse'!$A$43:$BH$43,'FD mesh'!$B$84:$BI$84,$E662:$BL662)+'FD inverse'!$A$43*$C663/Setup!$B$17+INDEX('FD inverse'!$A$43:$BH$43,1,'FD mesh'!$B$15+1)*Setup!$B$22</f>
        <v>0</v>
      </c>
      <c r="AT663" s="0" t="n">
        <f aca="false">SUMPRODUCT('FD inverse'!$A$44:$BH$44,'FD mesh'!$B$84:$BI$84,$E662:$BL662)+'FD inverse'!$A$44*$C663/Setup!$B$17+INDEX('FD inverse'!$A$44:$BH$44,1,'FD mesh'!$B$15+1)*Setup!$B$22</f>
        <v>0</v>
      </c>
      <c r="AU663" s="0" t="n">
        <f aca="false">SUMPRODUCT('FD inverse'!$A$45:$BH$45,'FD mesh'!$B$84:$BI$84,$E662:$BL662)+'FD inverse'!$A$45*$C663/Setup!$B$17+INDEX('FD inverse'!$A$45:$BH$45,1,'FD mesh'!$B$15+1)*Setup!$B$22</f>
        <v>0</v>
      </c>
      <c r="AV663" s="0" t="n">
        <f aca="false">SUMPRODUCT('FD inverse'!$A$46:$BH$46,'FD mesh'!$B$84:$BI$84,$E662:$BL662)+'FD inverse'!$A$46*$C663/Setup!$B$17+INDEX('FD inverse'!$A$46:$BH$46,1,'FD mesh'!$B$15+1)*Setup!$B$22</f>
        <v>0</v>
      </c>
      <c r="AW663" s="0" t="n">
        <f aca="false">SUMPRODUCT('FD inverse'!$A$47:$BH$47,'FD mesh'!$B$84:$BI$84,$E662:$BL662)+'FD inverse'!$A$47*$C663/Setup!$B$17+INDEX('FD inverse'!$A$47:$BH$47,1,'FD mesh'!$B$15+1)*Setup!$B$22</f>
        <v>0</v>
      </c>
      <c r="AX663" s="0" t="n">
        <f aca="false">SUMPRODUCT('FD inverse'!$A$48:$BH$48,'FD mesh'!$B$84:$BI$84,$E662:$BL662)+'FD inverse'!$A$48*$C663/Setup!$B$17+INDEX('FD inverse'!$A$48:$BH$48,1,'FD mesh'!$B$15+1)*Setup!$B$22</f>
        <v>0</v>
      </c>
      <c r="AY663" s="0" t="n">
        <f aca="false">SUMPRODUCT('FD inverse'!$A$49:$BH$49,'FD mesh'!$B$84:$BI$84,$E662:$BL662)+'FD inverse'!$A$49*$C663/Setup!$B$17+INDEX('FD inverse'!$A$49:$BH$49,1,'FD mesh'!$B$15+1)*Setup!$B$22</f>
        <v>0</v>
      </c>
      <c r="AZ663" s="0" t="n">
        <f aca="false">SUMPRODUCT('FD inverse'!$A$50:$BH$50,'FD mesh'!$B$84:$BI$84,$E662:$BL662)+'FD inverse'!$A$50*$C663/Setup!$B$17+INDEX('FD inverse'!$A$50:$BH$50,1,'FD mesh'!$B$15+1)*Setup!$B$22</f>
        <v>0</v>
      </c>
      <c r="BA663" s="0" t="n">
        <f aca="false">SUMPRODUCT('FD inverse'!$A$51:$BH$51,'FD mesh'!$B$84:$BI$84,$E662:$BL662)+'FD inverse'!$A$51*$C663/Setup!$B$17+INDEX('FD inverse'!$A$51:$BH$51,1,'FD mesh'!$B$15+1)*Setup!$B$22</f>
        <v>0</v>
      </c>
      <c r="BB663" s="0" t="n">
        <f aca="false">SUMPRODUCT('FD inverse'!$A$52:$BH$52,'FD mesh'!$B$84:$BI$84,$E662:$BL662)+'FD inverse'!$A$52*$C663/Setup!$B$17+INDEX('FD inverse'!$A$52:$BH$52,1,'FD mesh'!$B$15+1)*Setup!$B$22</f>
        <v>0</v>
      </c>
      <c r="BC663" s="0" t="n">
        <f aca="false">SUMPRODUCT('FD inverse'!$A$53:$BH$53,'FD mesh'!$B$84:$BI$84,$E662:$BL662)+'FD inverse'!$A$53*$C663/Setup!$B$17+INDEX('FD inverse'!$A$53:$BH$53,1,'FD mesh'!$B$15+1)*Setup!$B$22</f>
        <v>0</v>
      </c>
      <c r="BD663" s="0" t="n">
        <f aca="false">SUMPRODUCT('FD inverse'!$A$54:$BH$54,'FD mesh'!$B$84:$BI$84,$E662:$BL662)+'FD inverse'!$A$54*$C663/Setup!$B$17+INDEX('FD inverse'!$A$54:$BH$54,1,'FD mesh'!$B$15+1)*Setup!$B$22</f>
        <v>0</v>
      </c>
      <c r="BE663" s="0" t="n">
        <f aca="false">SUMPRODUCT('FD inverse'!$A$55:$BH$55,'FD mesh'!$B$84:$BI$84,$E662:$BL662)+'FD inverse'!$A$55*$C663/Setup!$B$17+INDEX('FD inverse'!$A$55:$BH$55,1,'FD mesh'!$B$15+1)*Setup!$B$22</f>
        <v>0</v>
      </c>
      <c r="BF663" s="0" t="n">
        <f aca="false">SUMPRODUCT('FD inverse'!$A$56:$BH$56,'FD mesh'!$B$84:$BI$84,$E662:$BL662)+'FD inverse'!$A$56*$C663/Setup!$B$17+INDEX('FD inverse'!$A$56:$BH$56,1,'FD mesh'!$B$15+1)*Setup!$B$22</f>
        <v>0</v>
      </c>
      <c r="BG663" s="0" t="n">
        <f aca="false">SUMPRODUCT('FD inverse'!$A$57:$BH$57,'FD mesh'!$B$84:$BI$84,$E662:$BL662)+'FD inverse'!$A$57*$C663/Setup!$B$17+INDEX('FD inverse'!$A$57:$BH$57,1,'FD mesh'!$B$15+1)*Setup!$B$22</f>
        <v>0</v>
      </c>
      <c r="BH663" s="0" t="n">
        <f aca="false">SUMPRODUCT('FD inverse'!$A$58:$BH$58,'FD mesh'!$B$84:$BI$84,$E662:$BL662)+'FD inverse'!$A$58*$C663/Setup!$B$17+INDEX('FD inverse'!$A$58:$BH$58,1,'FD mesh'!$B$15+1)*Setup!$B$22</f>
        <v>0</v>
      </c>
      <c r="BI663" s="0" t="n">
        <f aca="false">SUMPRODUCT('FD inverse'!$A$59:$BH$59,'FD mesh'!$B$84:$BI$84,$E662:$BL662)+'FD inverse'!$A$59*$C663/Setup!$B$17+INDEX('FD inverse'!$A$59:$BH$59,1,'FD mesh'!$B$15+1)*Setup!$B$22</f>
        <v>0</v>
      </c>
      <c r="BJ663" s="0" t="n">
        <f aca="false">SUMPRODUCT('FD inverse'!$A$60:$BH$60,'FD mesh'!$B$84:$BI$84,$E662:$BL662)+'FD inverse'!$A$60*$C663/Setup!$B$17+INDEX('FD inverse'!$A$60:$BH$60,1,'FD mesh'!$B$15+1)*Setup!$B$22</f>
        <v>0</v>
      </c>
      <c r="BK663" s="0" t="n">
        <f aca="false">SUMPRODUCT('FD inverse'!$A$61:$BH$61,'FD mesh'!$B$84:$BI$84,$E662:$BL662)+'FD inverse'!$A$61*$C663/Setup!$B$17+INDEX('FD inverse'!$A$61:$BH$61,1,'FD mesh'!$B$15+1)*Setup!$B$22</f>
        <v>0</v>
      </c>
      <c r="BL663" s="0" t="n">
        <f aca="false">SUMPRODUCT('FD inverse'!$A$62:$BH$62,'FD mesh'!$B$84:$BI$84,$E662:$BL662)+'FD inverse'!$A$62*$C663/Setup!$B$17+INDEX('FD inverse'!$A$62:$BH$62,1,'FD mesh'!$B$15+1)*Setup!$B$22</f>
        <v>0</v>
      </c>
    </row>
    <row r="664" customFormat="false" ht="15" hidden="false" customHeight="false" outlineLevel="0" collapsed="false">
      <c r="A664" s="0" t="n">
        <v>659</v>
      </c>
      <c r="B664" s="0" t="n">
        <f aca="false">A664*Setup!$B$11/3600</f>
        <v>54.9166666666667</v>
      </c>
      <c r="C664" s="0" t="n">
        <f aca="false">Setup!$B$7+Setup!$B$8*COS(2*PI()*(B664-Setup!$B$9)/24)</f>
        <v>21.110544151761</v>
      </c>
      <c r="D664" s="0" t="n">
        <f aca="false">(C664-E664)/Setup!$B$17</f>
        <v>-3.57018196910947</v>
      </c>
      <c r="E664" s="0" t="n">
        <f aca="false">SUMPRODUCT('FD inverse'!$A$3:$BH$3,'FD mesh'!$B$84:$BI$84,$E663:$BL663)+'FD inverse'!$A$3*$C664/Setup!$B$17+INDEX('FD inverse'!$A$3:$BH$3,1,'FD mesh'!$B$15+1)*Setup!$B$22</f>
        <v>21.5746678077452</v>
      </c>
      <c r="F664" s="0" t="n">
        <f aca="false">SUMPRODUCT('FD inverse'!$A$4:$BH$4,'FD mesh'!$B$84:$BI$84,$E663:$BL663)+'FD inverse'!$A$4*$C664/Setup!$B$17+INDEX('FD inverse'!$A$4:$BH$4,1,'FD mesh'!$B$15+1)*Setup!$B$22</f>
        <v>21.6874065842414</v>
      </c>
      <c r="G664" s="0" t="n">
        <f aca="false">SUMPRODUCT('FD inverse'!$A$5:$BH$5,'FD mesh'!$B$84:$BI$84,$E663:$BL663)+'FD inverse'!$A$5*$C664/Setup!$B$17+INDEX('FD inverse'!$A$5:$BH$5,1,'FD mesh'!$B$15+1)*Setup!$B$22</f>
        <v>21.8102456052343</v>
      </c>
      <c r="H664" s="0" t="n">
        <f aca="false">SUMPRODUCT('FD inverse'!$A$6:$BH$6,'FD mesh'!$B$84:$BI$84,$E663:$BL663)+'FD inverse'!$A$6*$C664/Setup!$B$17+INDEX('FD inverse'!$A$6:$BH$6,1,'FD mesh'!$B$15+1)*Setup!$B$22</f>
        <v>22.2354165382088</v>
      </c>
      <c r="I664" s="0" t="n">
        <f aca="false">SUMPRODUCT('FD inverse'!$A$7:$BH$7,'FD mesh'!$B$84:$BI$84,$E663:$BL663)+'FD inverse'!$A$7*$C664/Setup!$B$17+INDEX('FD inverse'!$A$7:$BH$7,1,'FD mesh'!$B$15+1)*Setup!$B$22</f>
        <v>22.2720723604698</v>
      </c>
      <c r="J664" s="0" t="n">
        <f aca="false">SUMPRODUCT('FD inverse'!$A$8:$BH$8,'FD mesh'!$B$84:$BI$84,$E663:$BL663)+'FD inverse'!$A$8*$C664/Setup!$B$17+INDEX('FD inverse'!$A$8:$BH$8,1,'FD mesh'!$B$15+1)*Setup!$B$22</f>
        <v>22.3058001705857</v>
      </c>
      <c r="K664" s="0" t="n">
        <f aca="false">SUMPRODUCT('FD inverse'!$A$9:$BH$9,'FD mesh'!$B$84:$BI$84,$E663:$BL663)+'FD inverse'!$A$9*$C664/Setup!$B$17+INDEX('FD inverse'!$A$9:$BH$9,1,'FD mesh'!$B$15+1)*Setup!$B$22</f>
        <v>22.3357484351614</v>
      </c>
      <c r="L664" s="0" t="n">
        <f aca="false">SUMPRODUCT('FD inverse'!$A$10:$BH$10,'FD mesh'!$B$84:$BI$84,$E663:$BL663)+'FD inverse'!$A$10*$C664/Setup!$B$17+INDEX('FD inverse'!$A$10:$BH$10,1,'FD mesh'!$B$15+1)*Setup!$B$22</f>
        <v>22.3611922778089</v>
      </c>
      <c r="M664" s="0" t="n">
        <f aca="false">SUMPRODUCT('FD inverse'!$A$11:$BH$11,'FD mesh'!$B$84:$BI$84,$E663:$BL663)+'FD inverse'!$A$11*$C664/Setup!$B$17+INDEX('FD inverse'!$A$11:$BH$11,1,'FD mesh'!$B$15+1)*Setup!$B$22</f>
        <v>22.3815243374358</v>
      </c>
      <c r="N664" s="0" t="n">
        <f aca="false">SUMPRODUCT('FD inverse'!$A$12:$BH$12,'FD mesh'!$B$84:$BI$84,$E663:$BL663)+'FD inverse'!$A$12*$C664/Setup!$B$17+INDEX('FD inverse'!$A$12:$BH$12,1,'FD mesh'!$B$15+1)*Setup!$B$22</f>
        <v>22.3962465796936</v>
      </c>
      <c r="O664" s="0" t="n">
        <f aca="false">SUMPRODUCT('FD inverse'!$A$13:$BH$13,'FD mesh'!$B$84:$BI$84,$E663:$BL663)+'FD inverse'!$A$13*$C664/Setup!$B$17+INDEX('FD inverse'!$A$13:$BH$13,1,'FD mesh'!$B$15+1)*Setup!$B$22</f>
        <v>22.4049631630463</v>
      </c>
      <c r="P664" s="0" t="n">
        <f aca="false">SUMPRODUCT('FD inverse'!$A$14:$BH$14,'FD mesh'!$B$84:$BI$84,$E663:$BL663)+'FD inverse'!$A$14*$C664/Setup!$B$17+INDEX('FD inverse'!$A$14:$BH$14,1,'FD mesh'!$B$15+1)*Setup!$B$22</f>
        <v>22.4073744425852</v>
      </c>
      <c r="Q664" s="0" t="n">
        <f aca="false">SUMPRODUCT('FD inverse'!$A$15:$BH$15,'FD mesh'!$B$84:$BI$84,$E663:$BL663)+'FD inverse'!$A$15*$C664/Setup!$B$17+INDEX('FD inverse'!$A$15:$BH$15,1,'FD mesh'!$B$15+1)*Setup!$B$22</f>
        <v>22.4032721775821</v>
      </c>
      <c r="R664" s="0" t="n">
        <f aca="false">SUMPRODUCT('FD inverse'!$A$16:$BH$16,'FD mesh'!$B$84:$BI$84,$E663:$BL663)+'FD inverse'!$A$16*$C664/Setup!$B$17+INDEX('FD inverse'!$A$16:$BH$16,1,'FD mesh'!$B$15+1)*Setup!$B$22</f>
        <v>22.3925359926404</v>
      </c>
      <c r="S664" s="0" t="n">
        <f aca="false">SUMPRODUCT('FD inverse'!$A$17:$BH$17,'FD mesh'!$B$84:$BI$84,$E663:$BL663)+'FD inverse'!$A$17*$C664/Setup!$B$17+INDEX('FD inverse'!$A$17:$BH$17,1,'FD mesh'!$B$15+1)*Setup!$B$22</f>
        <v>21.9365958163528</v>
      </c>
      <c r="T664" s="0" t="n">
        <f aca="false">SUMPRODUCT('FD inverse'!$A$18:$BH$18,'FD mesh'!$B$84:$BI$84,$E663:$BL663)+'FD inverse'!$A$18*$C664/Setup!$B$17+INDEX('FD inverse'!$A$18:$BH$18,1,'FD mesh'!$B$15+1)*Setup!$B$22</f>
        <v>21.4774617351513</v>
      </c>
      <c r="U664" s="0" t="n">
        <f aca="false">SUMPRODUCT('FD inverse'!$A$19:$BH$19,'FD mesh'!$B$84:$BI$84,$E663:$BL663)+'FD inverse'!$A$19*$C664/Setup!$B$17+INDEX('FD inverse'!$A$19:$BH$19,1,'FD mesh'!$B$15+1)*Setup!$B$22</f>
        <v>21.0152851283232</v>
      </c>
      <c r="V664" s="0" t="n">
        <f aca="false">SUMPRODUCT('FD inverse'!$A$20:$BH$20,'FD mesh'!$B$84:$BI$84,$E663:$BL663)+'FD inverse'!$A$20*$C664/Setup!$B$17+INDEX('FD inverse'!$A$20:$BH$20,1,'FD mesh'!$B$15+1)*Setup!$B$22</f>
        <v>20.5502341653995</v>
      </c>
      <c r="W664" s="0" t="n">
        <f aca="false">SUMPRODUCT('FD inverse'!$A$21:$BH$21,'FD mesh'!$B$84:$BI$84,$E663:$BL663)+'FD inverse'!$A$21*$C664/Setup!$B$17+INDEX('FD inverse'!$A$21:$BH$21,1,'FD mesh'!$B$15+1)*Setup!$B$22</f>
        <v>20.0824918934885</v>
      </c>
      <c r="X664" s="0" t="n">
        <f aca="false">SUMPRODUCT('FD inverse'!$A$22:$BH$22,'FD mesh'!$B$84:$BI$84,$E663:$BL663)+'FD inverse'!$A$22*$C664/Setup!$B$17+INDEX('FD inverse'!$A$22:$BH$22,1,'FD mesh'!$B$15+1)*Setup!$B$22</f>
        <v>19.6122544641392</v>
      </c>
      <c r="Y664" s="0" t="n">
        <f aca="false">SUMPRODUCT('FD inverse'!$A$23:$BH$23,'FD mesh'!$B$84:$BI$84,$E663:$BL663)+'FD inverse'!$A$23*$C664/Setup!$B$17+INDEX('FD inverse'!$A$23:$BH$23,1,'FD mesh'!$B$15+1)*Setup!$B$22</f>
        <v>19.139729490555</v>
      </c>
      <c r="Z664" s="0" t="n">
        <f aca="false">SUMPRODUCT('FD inverse'!$A$24:$BH$24,'FD mesh'!$B$84:$BI$84,$E663:$BL663)+'FD inverse'!$A$24*$C664/Setup!$B$17+INDEX('FD inverse'!$A$24:$BH$24,1,'FD mesh'!$B$15+1)*Setup!$B$22</f>
        <v>18.6651345254349</v>
      </c>
      <c r="AA664" s="0" t="n">
        <f aca="false">SUMPRODUCT('FD inverse'!$A$25:$BH$25,'FD mesh'!$B$84:$BI$84,$E663:$BL663)+'FD inverse'!$A$25*$C664/Setup!$B$17+INDEX('FD inverse'!$A$25:$BH$25,1,'FD mesh'!$B$15+1)*Setup!$B$22</f>
        <v>18.188695649236</v>
      </c>
      <c r="AB664" s="0" t="n">
        <f aca="false">SUMPRODUCT('FD inverse'!$A$26:$BH$26,'FD mesh'!$B$84:$BI$84,$E663:$BL663)+'FD inverse'!$A$26*$C664/Setup!$B$17+INDEX('FD inverse'!$A$26:$BH$26,1,'FD mesh'!$B$15+1)*Setup!$B$22</f>
        <v>17.7106461582402</v>
      </c>
      <c r="AC664" s="0" t="n">
        <f aca="false">SUMPRODUCT('FD inverse'!$A$27:$BH$27,'FD mesh'!$B$84:$BI$84,$E663:$BL663)+'FD inverse'!$A$27*$C664/Setup!$B$17+INDEX('FD inverse'!$A$27:$BH$27,1,'FD mesh'!$B$15+1)*Setup!$B$22</f>
        <v>17.231225341446</v>
      </c>
      <c r="AD664" s="0" t="n">
        <f aca="false">SUMPRODUCT('FD inverse'!$A$28:$BH$28,'FD mesh'!$B$84:$BI$84,$E663:$BL663)+'FD inverse'!$A$28*$C664/Setup!$B$17+INDEX('FD inverse'!$A$28:$BH$28,1,'FD mesh'!$B$15+1)*Setup!$B$22</f>
        <v>16.7506773350089</v>
      </c>
      <c r="AE664" s="0" t="n">
        <f aca="false">SUMPRODUCT('FD inverse'!$A$29:$BH$29,'FD mesh'!$B$84:$BI$84,$E663:$BL663)+'FD inverse'!$A$29*$C664/Setup!$B$17+INDEX('FD inverse'!$A$29:$BH$29,1,'FD mesh'!$B$15+1)*Setup!$B$22</f>
        <v>16.2692500426987</v>
      </c>
      <c r="AF664" s="0" t="n">
        <f aca="false">SUMPRODUCT('FD inverse'!$A$30:$BH$30,'FD mesh'!$B$84:$BI$84,$E663:$BL663)+'FD inverse'!$A$30*$C664/Setup!$B$17+INDEX('FD inverse'!$A$30:$BH$30,1,'FD mesh'!$B$15+1)*Setup!$B$22</f>
        <v>15.7871941106411</v>
      </c>
      <c r="AG664" s="0" t="n">
        <f aca="false">SUMPRODUCT('FD inverse'!$A$31:$BH$31,'FD mesh'!$B$84:$BI$84,$E663:$BL663)+'FD inverse'!$A$31*$C664/Setup!$B$17+INDEX('FD inverse'!$A$31:$BH$31,1,'FD mesh'!$B$15+1)*Setup!$B$22</f>
        <v>15.3047619444516</v>
      </c>
      <c r="AH664" s="0" t="n">
        <f aca="false">SUMPRODUCT('FD inverse'!$A$32:$BH$32,'FD mesh'!$B$84:$BI$84,$E663:$BL663)+'FD inverse'!$A$32*$C664/Setup!$B$17+INDEX('FD inverse'!$A$32:$BH$32,1,'FD mesh'!$B$15+1)*Setup!$B$22</f>
        <v>15.2843196248187</v>
      </c>
      <c r="AI664" s="0" t="n">
        <f aca="false">SUMPRODUCT('FD inverse'!$A$33:$BH$33,'FD mesh'!$B$84:$BI$84,$E663:$BL663)+'FD inverse'!$A$33*$C664/Setup!$B$17+INDEX('FD inverse'!$A$33:$BH$33,1,'FD mesh'!$B$15+1)*Setup!$B$22</f>
        <v>15.2636838526059</v>
      </c>
      <c r="AJ664" s="0" t="n">
        <f aca="false">SUMPRODUCT('FD inverse'!$A$34:$BH$34,'FD mesh'!$B$84:$BI$84,$E663:$BL663)+'FD inverse'!$A$34*$C664/Setup!$B$17+INDEX('FD inverse'!$A$34:$BH$34,1,'FD mesh'!$B$15+1)*Setup!$B$22</f>
        <v>15.2428723171301</v>
      </c>
      <c r="AK664" s="0" t="n">
        <f aca="false">SUMPRODUCT('FD inverse'!$A$35:$BH$35,'FD mesh'!$B$84:$BI$84,$E663:$BL663)+'FD inverse'!$A$35*$C664/Setup!$B$17+INDEX('FD inverse'!$A$35:$BH$35,1,'FD mesh'!$B$15+1)*Setup!$B$22</f>
        <v>15.2219021595767</v>
      </c>
      <c r="AL664" s="0" t="n">
        <f aca="false">SUMPRODUCT('FD inverse'!$A$36:$BH$36,'FD mesh'!$B$84:$BI$84,$E663:$BL663)+'FD inverse'!$A$36*$C664/Setup!$B$17+INDEX('FD inverse'!$A$36:$BH$36,1,'FD mesh'!$B$15+1)*Setup!$B$22</f>
        <v>15.200789927922</v>
      </c>
      <c r="AM664" s="0" t="n">
        <f aca="false">SUMPRODUCT('FD inverse'!$A$37:$BH$37,'FD mesh'!$B$84:$BI$84,$E663:$BL663)+'FD inverse'!$A$37*$C664/Setup!$B$17+INDEX('FD inverse'!$A$37:$BH$37,1,'FD mesh'!$B$15+1)*Setup!$B$22</f>
        <v>15.1795515557726</v>
      </c>
      <c r="AN664" s="0" t="n">
        <f aca="false">SUMPRODUCT('FD inverse'!$A$38:$BH$38,'FD mesh'!$B$84:$BI$84,$E663:$BL663)+'FD inverse'!$A$38*$C664/Setup!$B$17+INDEX('FD inverse'!$A$38:$BH$38,1,'FD mesh'!$B$15+1)*Setup!$B$22</f>
        <v>15.1582023627226</v>
      </c>
      <c r="AO664" s="0" t="n">
        <f aca="false">SUMPRODUCT('FD inverse'!$A$39:$BH$39,'FD mesh'!$B$84:$BI$84,$E663:$BL663)+'FD inverse'!$A$39*$C664/Setup!$B$17+INDEX('FD inverse'!$A$39:$BH$39,1,'FD mesh'!$B$15+1)*Setup!$B$22</f>
        <v>15.1367570738946</v>
      </c>
      <c r="AP664" s="0" t="n">
        <f aca="false">SUMPRODUCT('FD inverse'!$A$40:$BH$40,'FD mesh'!$B$84:$BI$84,$E663:$BL663)+'FD inverse'!$A$40*$C664/Setup!$B$17+INDEX('FD inverse'!$A$40:$BH$40,1,'FD mesh'!$B$15+1)*Setup!$B$22</f>
        <v>15.1152298564038</v>
      </c>
      <c r="AQ664" s="0" t="n">
        <f aca="false">SUMPRODUCT('FD inverse'!$A$41:$BH$41,'FD mesh'!$B$84:$BI$84,$E663:$BL663)+'FD inverse'!$A$41*$C664/Setup!$B$17+INDEX('FD inverse'!$A$41:$BH$41,1,'FD mesh'!$B$15+1)*Setup!$B$22</f>
        <v>15.0936343705492</v>
      </c>
      <c r="AR664" s="0" t="n">
        <f aca="false">SUMPRODUCT('FD inverse'!$A$42:$BH$42,'FD mesh'!$B$84:$BI$84,$E663:$BL663)+'FD inverse'!$A$42*$C664/Setup!$B$17+INDEX('FD inverse'!$A$42:$BH$42,1,'FD mesh'!$B$15+1)*Setup!$B$22</f>
        <v>15.0719838336021</v>
      </c>
      <c r="AS664" s="0" t="n">
        <f aca="false">SUMPRODUCT('FD inverse'!$A$43:$BH$43,'FD mesh'!$B$84:$BI$84,$E663:$BL663)+'FD inverse'!$A$43*$C664/Setup!$B$17+INDEX('FD inverse'!$A$43:$BH$43,1,'FD mesh'!$B$15+1)*Setup!$B$22</f>
        <v>0</v>
      </c>
      <c r="AT664" s="0" t="n">
        <f aca="false">SUMPRODUCT('FD inverse'!$A$44:$BH$44,'FD mesh'!$B$84:$BI$84,$E663:$BL663)+'FD inverse'!$A$44*$C664/Setup!$B$17+INDEX('FD inverse'!$A$44:$BH$44,1,'FD mesh'!$B$15+1)*Setup!$B$22</f>
        <v>0</v>
      </c>
      <c r="AU664" s="0" t="n">
        <f aca="false">SUMPRODUCT('FD inverse'!$A$45:$BH$45,'FD mesh'!$B$84:$BI$84,$E663:$BL663)+'FD inverse'!$A$45*$C664/Setup!$B$17+INDEX('FD inverse'!$A$45:$BH$45,1,'FD mesh'!$B$15+1)*Setup!$B$22</f>
        <v>0</v>
      </c>
      <c r="AV664" s="0" t="n">
        <f aca="false">SUMPRODUCT('FD inverse'!$A$46:$BH$46,'FD mesh'!$B$84:$BI$84,$E663:$BL663)+'FD inverse'!$A$46*$C664/Setup!$B$17+INDEX('FD inverse'!$A$46:$BH$46,1,'FD mesh'!$B$15+1)*Setup!$B$22</f>
        <v>0</v>
      </c>
      <c r="AW664" s="0" t="n">
        <f aca="false">SUMPRODUCT('FD inverse'!$A$47:$BH$47,'FD mesh'!$B$84:$BI$84,$E663:$BL663)+'FD inverse'!$A$47*$C664/Setup!$B$17+INDEX('FD inverse'!$A$47:$BH$47,1,'FD mesh'!$B$15+1)*Setup!$B$22</f>
        <v>0</v>
      </c>
      <c r="AX664" s="0" t="n">
        <f aca="false">SUMPRODUCT('FD inverse'!$A$48:$BH$48,'FD mesh'!$B$84:$BI$84,$E663:$BL663)+'FD inverse'!$A$48*$C664/Setup!$B$17+INDEX('FD inverse'!$A$48:$BH$48,1,'FD mesh'!$B$15+1)*Setup!$B$22</f>
        <v>0</v>
      </c>
      <c r="AY664" s="0" t="n">
        <f aca="false">SUMPRODUCT('FD inverse'!$A$49:$BH$49,'FD mesh'!$B$84:$BI$84,$E663:$BL663)+'FD inverse'!$A$49*$C664/Setup!$B$17+INDEX('FD inverse'!$A$49:$BH$49,1,'FD mesh'!$B$15+1)*Setup!$B$22</f>
        <v>0</v>
      </c>
      <c r="AZ664" s="0" t="n">
        <f aca="false">SUMPRODUCT('FD inverse'!$A$50:$BH$50,'FD mesh'!$B$84:$BI$84,$E663:$BL663)+'FD inverse'!$A$50*$C664/Setup!$B$17+INDEX('FD inverse'!$A$50:$BH$50,1,'FD mesh'!$B$15+1)*Setup!$B$22</f>
        <v>0</v>
      </c>
      <c r="BA664" s="0" t="n">
        <f aca="false">SUMPRODUCT('FD inverse'!$A$51:$BH$51,'FD mesh'!$B$84:$BI$84,$E663:$BL663)+'FD inverse'!$A$51*$C664/Setup!$B$17+INDEX('FD inverse'!$A$51:$BH$51,1,'FD mesh'!$B$15+1)*Setup!$B$22</f>
        <v>0</v>
      </c>
      <c r="BB664" s="0" t="n">
        <f aca="false">SUMPRODUCT('FD inverse'!$A$52:$BH$52,'FD mesh'!$B$84:$BI$84,$E663:$BL663)+'FD inverse'!$A$52*$C664/Setup!$B$17+INDEX('FD inverse'!$A$52:$BH$52,1,'FD mesh'!$B$15+1)*Setup!$B$22</f>
        <v>0</v>
      </c>
      <c r="BC664" s="0" t="n">
        <f aca="false">SUMPRODUCT('FD inverse'!$A$53:$BH$53,'FD mesh'!$B$84:$BI$84,$E663:$BL663)+'FD inverse'!$A$53*$C664/Setup!$B$17+INDEX('FD inverse'!$A$53:$BH$53,1,'FD mesh'!$B$15+1)*Setup!$B$22</f>
        <v>0</v>
      </c>
      <c r="BD664" s="0" t="n">
        <f aca="false">SUMPRODUCT('FD inverse'!$A$54:$BH$54,'FD mesh'!$B$84:$BI$84,$E663:$BL663)+'FD inverse'!$A$54*$C664/Setup!$B$17+INDEX('FD inverse'!$A$54:$BH$54,1,'FD mesh'!$B$15+1)*Setup!$B$22</f>
        <v>0</v>
      </c>
      <c r="BE664" s="0" t="n">
        <f aca="false">SUMPRODUCT('FD inverse'!$A$55:$BH$55,'FD mesh'!$B$84:$BI$84,$E663:$BL663)+'FD inverse'!$A$55*$C664/Setup!$B$17+INDEX('FD inverse'!$A$55:$BH$55,1,'FD mesh'!$B$15+1)*Setup!$B$22</f>
        <v>0</v>
      </c>
      <c r="BF664" s="0" t="n">
        <f aca="false">SUMPRODUCT('FD inverse'!$A$56:$BH$56,'FD mesh'!$B$84:$BI$84,$E663:$BL663)+'FD inverse'!$A$56*$C664/Setup!$B$17+INDEX('FD inverse'!$A$56:$BH$56,1,'FD mesh'!$B$15+1)*Setup!$B$22</f>
        <v>0</v>
      </c>
      <c r="BG664" s="0" t="n">
        <f aca="false">SUMPRODUCT('FD inverse'!$A$57:$BH$57,'FD mesh'!$B$84:$BI$84,$E663:$BL663)+'FD inverse'!$A$57*$C664/Setup!$B$17+INDEX('FD inverse'!$A$57:$BH$57,1,'FD mesh'!$B$15+1)*Setup!$B$22</f>
        <v>0</v>
      </c>
      <c r="BH664" s="0" t="n">
        <f aca="false">SUMPRODUCT('FD inverse'!$A$58:$BH$58,'FD mesh'!$B$84:$BI$84,$E663:$BL663)+'FD inverse'!$A$58*$C664/Setup!$B$17+INDEX('FD inverse'!$A$58:$BH$58,1,'FD mesh'!$B$15+1)*Setup!$B$22</f>
        <v>0</v>
      </c>
      <c r="BI664" s="0" t="n">
        <f aca="false">SUMPRODUCT('FD inverse'!$A$59:$BH$59,'FD mesh'!$B$84:$BI$84,$E663:$BL663)+'FD inverse'!$A$59*$C664/Setup!$B$17+INDEX('FD inverse'!$A$59:$BH$59,1,'FD mesh'!$B$15+1)*Setup!$B$22</f>
        <v>0</v>
      </c>
      <c r="BJ664" s="0" t="n">
        <f aca="false">SUMPRODUCT('FD inverse'!$A$60:$BH$60,'FD mesh'!$B$84:$BI$84,$E663:$BL663)+'FD inverse'!$A$60*$C664/Setup!$B$17+INDEX('FD inverse'!$A$60:$BH$60,1,'FD mesh'!$B$15+1)*Setup!$B$22</f>
        <v>0</v>
      </c>
      <c r="BK664" s="0" t="n">
        <f aca="false">SUMPRODUCT('FD inverse'!$A$61:$BH$61,'FD mesh'!$B$84:$BI$84,$E663:$BL663)+'FD inverse'!$A$61*$C664/Setup!$B$17+INDEX('FD inverse'!$A$61:$BH$61,1,'FD mesh'!$B$15+1)*Setup!$B$22</f>
        <v>0</v>
      </c>
      <c r="BL664" s="0" t="n">
        <f aca="false">SUMPRODUCT('FD inverse'!$A$62:$BH$62,'FD mesh'!$B$84:$BI$84,$E663:$BL663)+'FD inverse'!$A$62*$C664/Setup!$B$17+INDEX('FD inverse'!$A$62:$BH$62,1,'FD mesh'!$B$15+1)*Setup!$B$22</f>
        <v>0</v>
      </c>
    </row>
    <row r="665" customFormat="false" ht="15" hidden="false" customHeight="false" outlineLevel="0" collapsed="false">
      <c r="A665" s="0" t="n">
        <v>660</v>
      </c>
      <c r="B665" s="0" t="n">
        <f aca="false">A665*Setup!$B$11/3600</f>
        <v>55</v>
      </c>
      <c r="C665" s="0" t="n">
        <f aca="false">Setup!$B$7+Setup!$B$8*COS(2*PI()*(B665-Setup!$B$9)/24)</f>
        <v>21.1715728752538</v>
      </c>
      <c r="D665" s="0" t="n">
        <f aca="false">(C665-E665)/Setup!$B$17</f>
        <v>-3.3379832774487</v>
      </c>
      <c r="E665" s="0" t="n">
        <f aca="false">SUMPRODUCT('FD inverse'!$A$3:$BH$3,'FD mesh'!$B$84:$BI$84,$E664:$BL664)+'FD inverse'!$A$3*$C665/Setup!$B$17+INDEX('FD inverse'!$A$3:$BH$3,1,'FD mesh'!$B$15+1)*Setup!$B$22</f>
        <v>21.6055107013221</v>
      </c>
      <c r="F665" s="0" t="n">
        <f aca="false">SUMPRODUCT('FD inverse'!$A$4:$BH$4,'FD mesh'!$B$84:$BI$84,$E664:$BL664)+'FD inverse'!$A$4*$C665/Setup!$B$17+INDEX('FD inverse'!$A$4:$BH$4,1,'FD mesh'!$B$15+1)*Setup!$B$22</f>
        <v>21.7115487780021</v>
      </c>
      <c r="G665" s="0" t="n">
        <f aca="false">SUMPRODUCT('FD inverse'!$A$5:$BH$5,'FD mesh'!$B$84:$BI$84,$E664:$BL664)+'FD inverse'!$A$5*$C665/Setup!$B$17+INDEX('FD inverse'!$A$5:$BH$5,1,'FD mesh'!$B$15+1)*Setup!$B$22</f>
        <v>21.8280652373907</v>
      </c>
      <c r="H665" s="0" t="n">
        <f aca="false">SUMPRODUCT('FD inverse'!$A$6:$BH$6,'FD mesh'!$B$84:$BI$84,$E664:$BL664)+'FD inverse'!$A$6*$C665/Setup!$B$17+INDEX('FD inverse'!$A$6:$BH$6,1,'FD mesh'!$B$15+1)*Setup!$B$22</f>
        <v>22.2325540227172</v>
      </c>
      <c r="I665" s="0" t="n">
        <f aca="false">SUMPRODUCT('FD inverse'!$A$7:$BH$7,'FD mesh'!$B$84:$BI$84,$E664:$BL664)+'FD inverse'!$A$7*$C665/Setup!$B$17+INDEX('FD inverse'!$A$7:$BH$7,1,'FD mesh'!$B$15+1)*Setup!$B$22</f>
        <v>22.2675050905952</v>
      </c>
      <c r="J665" s="0" t="n">
        <f aca="false">SUMPRODUCT('FD inverse'!$A$8:$BH$8,'FD mesh'!$B$84:$BI$84,$E664:$BL664)+'FD inverse'!$A$8*$C665/Setup!$B$17+INDEX('FD inverse'!$A$8:$BH$8,1,'FD mesh'!$B$15+1)*Setup!$B$22</f>
        <v>22.2997616039748</v>
      </c>
      <c r="K665" s="0" t="n">
        <f aca="false">SUMPRODUCT('FD inverse'!$A$9:$BH$9,'FD mesh'!$B$84:$BI$84,$E664:$BL664)+'FD inverse'!$A$9*$C665/Setup!$B$17+INDEX('FD inverse'!$A$9:$BH$9,1,'FD mesh'!$B$15+1)*Setup!$B$22</f>
        <v>22.3284555411828</v>
      </c>
      <c r="L665" s="0" t="n">
        <f aca="false">SUMPRODUCT('FD inverse'!$A$10:$BH$10,'FD mesh'!$B$84:$BI$84,$E664:$BL664)+'FD inverse'!$A$10*$C665/Setup!$B$17+INDEX('FD inverse'!$A$10:$BH$10,1,'FD mesh'!$B$15+1)*Setup!$B$22</f>
        <v>22.3528468860731</v>
      </c>
      <c r="M665" s="0" t="n">
        <f aca="false">SUMPRODUCT('FD inverse'!$A$11:$BH$11,'FD mesh'!$B$84:$BI$84,$E664:$BL664)+'FD inverse'!$A$11*$C665/Setup!$B$17+INDEX('FD inverse'!$A$11:$BH$11,1,'FD mesh'!$B$15+1)*Setup!$B$22</f>
        <v>22.3723146960161</v>
      </c>
      <c r="N665" s="0" t="n">
        <f aca="false">SUMPRODUCT('FD inverse'!$A$12:$BH$12,'FD mesh'!$B$84:$BI$84,$E664:$BL664)+'FD inverse'!$A$12*$C665/Setup!$B$17+INDEX('FD inverse'!$A$12:$BH$12,1,'FD mesh'!$B$15+1)*Setup!$B$22</f>
        <v>22.3863490891922</v>
      </c>
      <c r="O665" s="0" t="n">
        <f aca="false">SUMPRODUCT('FD inverse'!$A$13:$BH$13,'FD mesh'!$B$84:$BI$84,$E664:$BL664)+'FD inverse'!$A$13*$C665/Setup!$B$17+INDEX('FD inverse'!$A$13:$BH$13,1,'FD mesh'!$B$15+1)*Setup!$B$22</f>
        <v>22.3945442549339</v>
      </c>
      <c r="P665" s="0" t="n">
        <f aca="false">SUMPRODUCT('FD inverse'!$A$14:$BH$14,'FD mesh'!$B$84:$BI$84,$E664:$BL664)+'FD inverse'!$A$14*$C665/Setup!$B$17+INDEX('FD inverse'!$A$14:$BH$14,1,'FD mesh'!$B$15+1)*Setup!$B$22</f>
        <v>22.3965925722318</v>
      </c>
      <c r="Q665" s="0" t="n">
        <f aca="false">SUMPRODUCT('FD inverse'!$A$15:$BH$15,'FD mesh'!$B$84:$BI$84,$E664:$BL664)+'FD inverse'!$A$15*$C665/Setup!$B$17+INDEX('FD inverse'!$A$15:$BH$15,1,'FD mesh'!$B$15+1)*Setup!$B$22</f>
        <v>22.3922799040704</v>
      </c>
      <c r="R665" s="0" t="n">
        <f aca="false">SUMPRODUCT('FD inverse'!$A$16:$BH$16,'FD mesh'!$B$84:$BI$84,$E664:$BL664)+'FD inverse'!$A$16*$C665/Setup!$B$17+INDEX('FD inverse'!$A$16:$BH$16,1,'FD mesh'!$B$15+1)*Setup!$B$22</f>
        <v>22.3814821187929</v>
      </c>
      <c r="S665" s="0" t="n">
        <f aca="false">SUMPRODUCT('FD inverse'!$A$17:$BH$17,'FD mesh'!$B$84:$BI$84,$E664:$BL664)+'FD inverse'!$A$17*$C665/Setup!$B$17+INDEX('FD inverse'!$A$17:$BH$17,1,'FD mesh'!$B$15+1)*Setup!$B$22</f>
        <v>21.9259664208037</v>
      </c>
      <c r="T665" s="0" t="n">
        <f aca="false">SUMPRODUCT('FD inverse'!$A$18:$BH$18,'FD mesh'!$B$84:$BI$84,$E664:$BL664)+'FD inverse'!$A$18*$C665/Setup!$B$17+INDEX('FD inverse'!$A$18:$BH$18,1,'FD mesh'!$B$15+1)*Setup!$B$22</f>
        <v>21.4673226435528</v>
      </c>
      <c r="U665" s="0" t="n">
        <f aca="false">SUMPRODUCT('FD inverse'!$A$19:$BH$19,'FD mesh'!$B$84:$BI$84,$E664:$BL664)+'FD inverse'!$A$19*$C665/Setup!$B$17+INDEX('FD inverse'!$A$19:$BH$19,1,'FD mesh'!$B$15+1)*Setup!$B$22</f>
        <v>21.0056950764886</v>
      </c>
      <c r="V665" s="0" t="n">
        <f aca="false">SUMPRODUCT('FD inverse'!$A$20:$BH$20,'FD mesh'!$B$84:$BI$84,$E664:$BL664)+'FD inverse'!$A$20*$C665/Setup!$B$17+INDEX('FD inverse'!$A$20:$BH$20,1,'FD mesh'!$B$15+1)*Setup!$B$22</f>
        <v>20.5412452941702</v>
      </c>
      <c r="W665" s="0" t="n">
        <f aca="false">SUMPRODUCT('FD inverse'!$A$21:$BH$21,'FD mesh'!$B$84:$BI$84,$E664:$BL664)+'FD inverse'!$A$21*$C665/Setup!$B$17+INDEX('FD inverse'!$A$21:$BH$21,1,'FD mesh'!$B$15+1)*Setup!$B$22</f>
        <v>20.0741502154616</v>
      </c>
      <c r="X665" s="0" t="n">
        <f aca="false">SUMPRODUCT('FD inverse'!$A$22:$BH$22,'FD mesh'!$B$84:$BI$84,$E664:$BL664)+'FD inverse'!$A$22*$C665/Setup!$B$17+INDEX('FD inverse'!$A$22:$BH$22,1,'FD mesh'!$B$15+1)*Setup!$B$22</f>
        <v>19.6046003000764</v>
      </c>
      <c r="Y665" s="0" t="n">
        <f aca="false">SUMPRODUCT('FD inverse'!$A$23:$BH$23,'FD mesh'!$B$84:$BI$84,$E664:$BL664)+'FD inverse'!$A$23*$C665/Setup!$B$17+INDEX('FD inverse'!$A$23:$BH$23,1,'FD mesh'!$B$15+1)*Setup!$B$22</f>
        <v>19.1327978735528</v>
      </c>
      <c r="Z665" s="0" t="n">
        <f aca="false">SUMPRODUCT('FD inverse'!$A$24:$BH$24,'FD mesh'!$B$84:$BI$84,$E664:$BL664)+'FD inverse'!$A$24*$C665/Setup!$B$17+INDEX('FD inverse'!$A$24:$BH$24,1,'FD mesh'!$B$15+1)*Setup!$B$22</f>
        <v>18.6589555711685</v>
      </c>
      <c r="AA665" s="0" t="n">
        <f aca="false">SUMPRODUCT('FD inverse'!$A$25:$BH$25,'FD mesh'!$B$84:$BI$84,$E664:$BL664)+'FD inverse'!$A$25*$C665/Setup!$B$17+INDEX('FD inverse'!$A$25:$BH$25,1,'FD mesh'!$B$15+1)*Setup!$B$22</f>
        <v>18.1832948908143</v>
      </c>
      <c r="AB665" s="0" t="n">
        <f aca="false">SUMPRODUCT('FD inverse'!$A$26:$BH$26,'FD mesh'!$B$84:$BI$84,$E664:$BL664)+'FD inverse'!$A$26*$C665/Setup!$B$17+INDEX('FD inverse'!$A$26:$BH$26,1,'FD mesh'!$B$15+1)*Setup!$B$22</f>
        <v>17.7060448444104</v>
      </c>
      <c r="AC665" s="0" t="n">
        <f aca="false">SUMPRODUCT('FD inverse'!$A$27:$BH$27,'FD mesh'!$B$84:$BI$84,$E664:$BL664)+'FD inverse'!$A$27*$C665/Setup!$B$17+INDEX('FD inverse'!$A$27:$BH$27,1,'FD mesh'!$B$15+1)*Setup!$B$22</f>
        <v>17.2274406970794</v>
      </c>
      <c r="AD665" s="0" t="n">
        <f aca="false">SUMPRODUCT('FD inverse'!$A$28:$BH$28,'FD mesh'!$B$84:$BI$84,$E664:$BL664)+'FD inverse'!$A$28*$C665/Setup!$B$17+INDEX('FD inverse'!$A$28:$BH$28,1,'FD mesh'!$B$15+1)*Setup!$B$22</f>
        <v>16.7477227829777</v>
      </c>
      <c r="AE665" s="0" t="n">
        <f aca="false">SUMPRODUCT('FD inverse'!$A$29:$BH$29,'FD mesh'!$B$84:$BI$84,$E664:$BL664)+'FD inverse'!$A$29*$C665/Setup!$B$17+INDEX('FD inverse'!$A$29:$BH$29,1,'FD mesh'!$B$15+1)*Setup!$B$22</f>
        <v>16.267135386421</v>
      </c>
      <c r="AF665" s="0" t="n">
        <f aca="false">SUMPRODUCT('FD inverse'!$A$30:$BH$30,'FD mesh'!$B$84:$BI$84,$E664:$BL664)+'FD inverse'!$A$30*$C665/Setup!$B$17+INDEX('FD inverse'!$A$30:$BH$30,1,'FD mesh'!$B$15+1)*Setup!$B$22</f>
        <v>15.7859256767312</v>
      </c>
      <c r="AG665" s="0" t="n">
        <f aca="false">SUMPRODUCT('FD inverse'!$A$31:$BH$31,'FD mesh'!$B$84:$BI$84,$E664:$BL664)+'FD inverse'!$A$31*$C665/Setup!$B$17+INDEX('FD inverse'!$A$31:$BH$31,1,'FD mesh'!$B$15+1)*Setup!$B$22</f>
        <v>15.3043426850622</v>
      </c>
      <c r="AH665" s="0" t="n">
        <f aca="false">SUMPRODUCT('FD inverse'!$A$32:$BH$32,'FD mesh'!$B$84:$BI$84,$E664:$BL664)+'FD inverse'!$A$32*$C665/Setup!$B$17+INDEX('FD inverse'!$A$32:$BH$32,1,'FD mesh'!$B$15+1)*Setup!$B$22</f>
        <v>15.283935839387</v>
      </c>
      <c r="AI665" s="0" t="n">
        <f aca="false">SUMPRODUCT('FD inverse'!$A$33:$BH$33,'FD mesh'!$B$84:$BI$84,$E664:$BL664)+'FD inverse'!$A$33*$C665/Setup!$B$17+INDEX('FD inverse'!$A$33:$BH$33,1,'FD mesh'!$B$15+1)*Setup!$B$22</f>
        <v>15.2633347126865</v>
      </c>
      <c r="AJ665" s="0" t="n">
        <f aca="false">SUMPRODUCT('FD inverse'!$A$34:$BH$34,'FD mesh'!$B$84:$BI$84,$E664:$BL664)+'FD inverse'!$A$34*$C665/Setup!$B$17+INDEX('FD inverse'!$A$34:$BH$34,1,'FD mesh'!$B$15+1)*Setup!$B$22</f>
        <v>15.242556843317</v>
      </c>
      <c r="AK665" s="0" t="n">
        <f aca="false">SUMPRODUCT('FD inverse'!$A$35:$BH$35,'FD mesh'!$B$84:$BI$84,$E664:$BL664)+'FD inverse'!$A$35*$C665/Setup!$B$17+INDEX('FD inverse'!$A$35:$BH$35,1,'FD mesh'!$B$15+1)*Setup!$B$22</f>
        <v>15.2216192738369</v>
      </c>
      <c r="AL665" s="0" t="n">
        <f aca="false">SUMPRODUCT('FD inverse'!$A$36:$BH$36,'FD mesh'!$B$84:$BI$84,$E664:$BL664)+'FD inverse'!$A$36*$C665/Setup!$B$17+INDEX('FD inverse'!$A$36:$BH$36,1,'FD mesh'!$B$15+1)*Setup!$B$22</f>
        <v>15.2005385010796</v>
      </c>
      <c r="AM665" s="0" t="n">
        <f aca="false">SUMPRODUCT('FD inverse'!$A$37:$BH$37,'FD mesh'!$B$84:$BI$84,$E664:$BL664)+'FD inverse'!$A$37*$C665/Setup!$B$17+INDEX('FD inverse'!$A$37:$BH$37,1,'FD mesh'!$B$15+1)*Setup!$B$22</f>
        <v>15.1793304502636</v>
      </c>
      <c r="AN665" s="0" t="n">
        <f aca="false">SUMPRODUCT('FD inverse'!$A$38:$BH$38,'FD mesh'!$B$84:$BI$84,$E664:$BL664)+'FD inverse'!$A$38*$C665/Setup!$B$17+INDEX('FD inverse'!$A$38:$BH$38,1,'FD mesh'!$B$15+1)*Setup!$B$22</f>
        <v>15.1580104707461</v>
      </c>
      <c r="AO665" s="0" t="n">
        <f aca="false">SUMPRODUCT('FD inverse'!$A$39:$BH$39,'FD mesh'!$B$84:$BI$84,$E664:$BL664)+'FD inverse'!$A$39*$C665/Setup!$B$17+INDEX('FD inverse'!$A$39:$BH$39,1,'FD mesh'!$B$15+1)*Setup!$B$22</f>
        <v>15.1365933510904</v>
      </c>
      <c r="AP665" s="0" t="n">
        <f aca="false">SUMPRODUCT('FD inverse'!$A$40:$BH$40,'FD mesh'!$B$84:$BI$84,$E664:$BL664)+'FD inverse'!$A$40*$C665/Setup!$B$17+INDEX('FD inverse'!$A$40:$BH$40,1,'FD mesh'!$B$15+1)*Setup!$B$22</f>
        <v>15.1150933511801</v>
      </c>
      <c r="AQ665" s="0" t="n">
        <f aca="false">SUMPRODUCT('FD inverse'!$A$41:$BH$41,'FD mesh'!$B$84:$BI$84,$E664:$BL664)+'FD inverse'!$A$41*$C665/Setup!$B$17+INDEX('FD inverse'!$A$41:$BH$41,1,'FD mesh'!$B$15+1)*Setup!$B$22</f>
        <v>15.0935242491814</v>
      </c>
      <c r="AR665" s="0" t="n">
        <f aca="false">SUMPRODUCT('FD inverse'!$A$42:$BH$42,'FD mesh'!$B$84:$BI$84,$E664:$BL664)+'FD inverse'!$A$42*$C665/Setup!$B$17+INDEX('FD inverse'!$A$42:$BH$42,1,'FD mesh'!$B$15+1)*Setup!$B$22</f>
        <v>15.07189940121</v>
      </c>
      <c r="AS665" s="0" t="n">
        <f aca="false">SUMPRODUCT('FD inverse'!$A$43:$BH$43,'FD mesh'!$B$84:$BI$84,$E664:$BL664)+'FD inverse'!$A$43*$C665/Setup!$B$17+INDEX('FD inverse'!$A$43:$BH$43,1,'FD mesh'!$B$15+1)*Setup!$B$22</f>
        <v>0</v>
      </c>
      <c r="AT665" s="0" t="n">
        <f aca="false">SUMPRODUCT('FD inverse'!$A$44:$BH$44,'FD mesh'!$B$84:$BI$84,$E664:$BL664)+'FD inverse'!$A$44*$C665/Setup!$B$17+INDEX('FD inverse'!$A$44:$BH$44,1,'FD mesh'!$B$15+1)*Setup!$B$22</f>
        <v>0</v>
      </c>
      <c r="AU665" s="0" t="n">
        <f aca="false">SUMPRODUCT('FD inverse'!$A$45:$BH$45,'FD mesh'!$B$84:$BI$84,$E664:$BL664)+'FD inverse'!$A$45*$C665/Setup!$B$17+INDEX('FD inverse'!$A$45:$BH$45,1,'FD mesh'!$B$15+1)*Setup!$B$22</f>
        <v>0</v>
      </c>
      <c r="AV665" s="0" t="n">
        <f aca="false">SUMPRODUCT('FD inverse'!$A$46:$BH$46,'FD mesh'!$B$84:$BI$84,$E664:$BL664)+'FD inverse'!$A$46*$C665/Setup!$B$17+INDEX('FD inverse'!$A$46:$BH$46,1,'FD mesh'!$B$15+1)*Setup!$B$22</f>
        <v>0</v>
      </c>
      <c r="AW665" s="0" t="n">
        <f aca="false">SUMPRODUCT('FD inverse'!$A$47:$BH$47,'FD mesh'!$B$84:$BI$84,$E664:$BL664)+'FD inverse'!$A$47*$C665/Setup!$B$17+INDEX('FD inverse'!$A$47:$BH$47,1,'FD mesh'!$B$15+1)*Setup!$B$22</f>
        <v>0</v>
      </c>
      <c r="AX665" s="0" t="n">
        <f aca="false">SUMPRODUCT('FD inverse'!$A$48:$BH$48,'FD mesh'!$B$84:$BI$84,$E664:$BL664)+'FD inverse'!$A$48*$C665/Setup!$B$17+INDEX('FD inverse'!$A$48:$BH$48,1,'FD mesh'!$B$15+1)*Setup!$B$22</f>
        <v>0</v>
      </c>
      <c r="AY665" s="0" t="n">
        <f aca="false">SUMPRODUCT('FD inverse'!$A$49:$BH$49,'FD mesh'!$B$84:$BI$84,$E664:$BL664)+'FD inverse'!$A$49*$C665/Setup!$B$17+INDEX('FD inverse'!$A$49:$BH$49,1,'FD mesh'!$B$15+1)*Setup!$B$22</f>
        <v>0</v>
      </c>
      <c r="AZ665" s="0" t="n">
        <f aca="false">SUMPRODUCT('FD inverse'!$A$50:$BH$50,'FD mesh'!$B$84:$BI$84,$E664:$BL664)+'FD inverse'!$A$50*$C665/Setup!$B$17+INDEX('FD inverse'!$A$50:$BH$50,1,'FD mesh'!$B$15+1)*Setup!$B$22</f>
        <v>0</v>
      </c>
      <c r="BA665" s="0" t="n">
        <f aca="false">SUMPRODUCT('FD inverse'!$A$51:$BH$51,'FD mesh'!$B$84:$BI$84,$E664:$BL664)+'FD inverse'!$A$51*$C665/Setup!$B$17+INDEX('FD inverse'!$A$51:$BH$51,1,'FD mesh'!$B$15+1)*Setup!$B$22</f>
        <v>0</v>
      </c>
      <c r="BB665" s="0" t="n">
        <f aca="false">SUMPRODUCT('FD inverse'!$A$52:$BH$52,'FD mesh'!$B$84:$BI$84,$E664:$BL664)+'FD inverse'!$A$52*$C665/Setup!$B$17+INDEX('FD inverse'!$A$52:$BH$52,1,'FD mesh'!$B$15+1)*Setup!$B$22</f>
        <v>0</v>
      </c>
      <c r="BC665" s="0" t="n">
        <f aca="false">SUMPRODUCT('FD inverse'!$A$53:$BH$53,'FD mesh'!$B$84:$BI$84,$E664:$BL664)+'FD inverse'!$A$53*$C665/Setup!$B$17+INDEX('FD inverse'!$A$53:$BH$53,1,'FD mesh'!$B$15+1)*Setup!$B$22</f>
        <v>0</v>
      </c>
      <c r="BD665" s="0" t="n">
        <f aca="false">SUMPRODUCT('FD inverse'!$A$54:$BH$54,'FD mesh'!$B$84:$BI$84,$E664:$BL664)+'FD inverse'!$A$54*$C665/Setup!$B$17+INDEX('FD inverse'!$A$54:$BH$54,1,'FD mesh'!$B$15+1)*Setup!$B$22</f>
        <v>0</v>
      </c>
      <c r="BE665" s="0" t="n">
        <f aca="false">SUMPRODUCT('FD inverse'!$A$55:$BH$55,'FD mesh'!$B$84:$BI$84,$E664:$BL664)+'FD inverse'!$A$55*$C665/Setup!$B$17+INDEX('FD inverse'!$A$55:$BH$55,1,'FD mesh'!$B$15+1)*Setup!$B$22</f>
        <v>0</v>
      </c>
      <c r="BF665" s="0" t="n">
        <f aca="false">SUMPRODUCT('FD inverse'!$A$56:$BH$56,'FD mesh'!$B$84:$BI$84,$E664:$BL664)+'FD inverse'!$A$56*$C665/Setup!$B$17+INDEX('FD inverse'!$A$56:$BH$56,1,'FD mesh'!$B$15+1)*Setup!$B$22</f>
        <v>0</v>
      </c>
      <c r="BG665" s="0" t="n">
        <f aca="false">SUMPRODUCT('FD inverse'!$A$57:$BH$57,'FD mesh'!$B$84:$BI$84,$E664:$BL664)+'FD inverse'!$A$57*$C665/Setup!$B$17+INDEX('FD inverse'!$A$57:$BH$57,1,'FD mesh'!$B$15+1)*Setup!$B$22</f>
        <v>0</v>
      </c>
      <c r="BH665" s="0" t="n">
        <f aca="false">SUMPRODUCT('FD inverse'!$A$58:$BH$58,'FD mesh'!$B$84:$BI$84,$E664:$BL664)+'FD inverse'!$A$58*$C665/Setup!$B$17+INDEX('FD inverse'!$A$58:$BH$58,1,'FD mesh'!$B$15+1)*Setup!$B$22</f>
        <v>0</v>
      </c>
      <c r="BI665" s="0" t="n">
        <f aca="false">SUMPRODUCT('FD inverse'!$A$59:$BH$59,'FD mesh'!$B$84:$BI$84,$E664:$BL664)+'FD inverse'!$A$59*$C665/Setup!$B$17+INDEX('FD inverse'!$A$59:$BH$59,1,'FD mesh'!$B$15+1)*Setup!$B$22</f>
        <v>0</v>
      </c>
      <c r="BJ665" s="0" t="n">
        <f aca="false">SUMPRODUCT('FD inverse'!$A$60:$BH$60,'FD mesh'!$B$84:$BI$84,$E664:$BL664)+'FD inverse'!$A$60*$C665/Setup!$B$17+INDEX('FD inverse'!$A$60:$BH$60,1,'FD mesh'!$B$15+1)*Setup!$B$22</f>
        <v>0</v>
      </c>
      <c r="BK665" s="0" t="n">
        <f aca="false">SUMPRODUCT('FD inverse'!$A$61:$BH$61,'FD mesh'!$B$84:$BI$84,$E664:$BL664)+'FD inverse'!$A$61*$C665/Setup!$B$17+INDEX('FD inverse'!$A$61:$BH$61,1,'FD mesh'!$B$15+1)*Setup!$B$22</f>
        <v>0</v>
      </c>
      <c r="BL665" s="0" t="n">
        <f aca="false">SUMPRODUCT('FD inverse'!$A$62:$BH$62,'FD mesh'!$B$84:$BI$84,$E664:$BL664)+'FD inverse'!$A$62*$C665/Setup!$B$17+INDEX('FD inverse'!$A$62:$BH$62,1,'FD mesh'!$B$15+1)*Setup!$B$22</f>
        <v>0</v>
      </c>
    </row>
    <row r="666" customFormat="false" ht="15" hidden="false" customHeight="false" outlineLevel="0" collapsed="false">
      <c r="A666" s="0" t="n">
        <v>661</v>
      </c>
      <c r="B666" s="0" t="n">
        <f aca="false">A666*Setup!$B$11/3600</f>
        <v>55.0833333333333</v>
      </c>
      <c r="C666" s="0" t="n">
        <f aca="false">Setup!$B$7+Setup!$B$8*COS(2*PI()*(B666-Setup!$B$9)/24)</f>
        <v>21.2339477768709</v>
      </c>
      <c r="D666" s="0" t="n">
        <f aca="false">(C666-E666)/Setup!$B$17</f>
        <v>-3.10276199235704</v>
      </c>
      <c r="E666" s="0" t="n">
        <f aca="false">SUMPRODUCT('FD inverse'!$A$3:$BH$3,'FD mesh'!$B$84:$BI$84,$E665:$BL665)+'FD inverse'!$A$3*$C666/Setup!$B$17+INDEX('FD inverse'!$A$3:$BH$3,1,'FD mesh'!$B$15+1)*Setup!$B$22</f>
        <v>21.6373068358773</v>
      </c>
      <c r="F666" s="0" t="n">
        <f aca="false">SUMPRODUCT('FD inverse'!$A$4:$BH$4,'FD mesh'!$B$84:$BI$84,$E665:$BL665)+'FD inverse'!$A$4*$C666/Setup!$B$17+INDEX('FD inverse'!$A$4:$BH$4,1,'FD mesh'!$B$15+1)*Setup!$B$22</f>
        <v>21.7365511456042</v>
      </c>
      <c r="G666" s="0" t="n">
        <f aca="false">SUMPRODUCT('FD inverse'!$A$5:$BH$5,'FD mesh'!$B$84:$BI$84,$E665:$BL665)+'FD inverse'!$A$5*$C666/Setup!$B$17+INDEX('FD inverse'!$A$5:$BH$5,1,'FD mesh'!$B$15+1)*Setup!$B$22</f>
        <v>21.8466471773805</v>
      </c>
      <c r="H666" s="0" t="n">
        <f aca="false">SUMPRODUCT('FD inverse'!$A$6:$BH$6,'FD mesh'!$B$84:$BI$84,$E665:$BL665)+'FD inverse'!$A$6*$C666/Setup!$B$17+INDEX('FD inverse'!$A$6:$BH$6,1,'FD mesh'!$B$15+1)*Setup!$B$22</f>
        <v>22.2301191753917</v>
      </c>
      <c r="I666" s="0" t="n">
        <f aca="false">SUMPRODUCT('FD inverse'!$A$7:$BH$7,'FD mesh'!$B$84:$BI$84,$E665:$BL665)+'FD inverse'!$A$7*$C666/Setup!$B$17+INDEX('FD inverse'!$A$7:$BH$7,1,'FD mesh'!$B$15+1)*Setup!$B$22</f>
        <v>22.2633365063881</v>
      </c>
      <c r="J666" s="0" t="n">
        <f aca="false">SUMPRODUCT('FD inverse'!$A$8:$BH$8,'FD mesh'!$B$84:$BI$84,$E665:$BL665)+'FD inverse'!$A$8*$C666/Setup!$B$17+INDEX('FD inverse'!$A$8:$BH$8,1,'FD mesh'!$B$15+1)*Setup!$B$22</f>
        <v>22.2940944956694</v>
      </c>
      <c r="K666" s="0" t="n">
        <f aca="false">SUMPRODUCT('FD inverse'!$A$9:$BH$9,'FD mesh'!$B$84:$BI$84,$E665:$BL665)+'FD inverse'!$A$9*$C666/Setup!$B$17+INDEX('FD inverse'!$A$9:$BH$9,1,'FD mesh'!$B$15+1)*Setup!$B$22</f>
        <v>22.3215090582219</v>
      </c>
      <c r="L666" s="0" t="n">
        <f aca="false">SUMPRODUCT('FD inverse'!$A$10:$BH$10,'FD mesh'!$B$84:$BI$84,$E665:$BL665)+'FD inverse'!$A$10*$C666/Setup!$B$17+INDEX('FD inverse'!$A$10:$BH$10,1,'FD mesh'!$B$15+1)*Setup!$B$22</f>
        <v>22.3448254007385</v>
      </c>
      <c r="M666" s="0" t="n">
        <f aca="false">SUMPRODUCT('FD inverse'!$A$11:$BH$11,'FD mesh'!$B$84:$BI$84,$E665:$BL665)+'FD inverse'!$A$11*$C666/Setup!$B$17+INDEX('FD inverse'!$A$11:$BH$11,1,'FD mesh'!$B$15+1)*Setup!$B$22</f>
        <v>22.3634093035296</v>
      </c>
      <c r="N666" s="0" t="n">
        <f aca="false">SUMPRODUCT('FD inverse'!$A$12:$BH$12,'FD mesh'!$B$84:$BI$84,$E665:$BL665)+'FD inverse'!$A$12*$C666/Setup!$B$17+INDEX('FD inverse'!$A$12:$BH$12,1,'FD mesh'!$B$15+1)*Setup!$B$22</f>
        <v>22.3767392874496</v>
      </c>
      <c r="O666" s="0" t="n">
        <f aca="false">SUMPRODUCT('FD inverse'!$A$13:$BH$13,'FD mesh'!$B$84:$BI$84,$E665:$BL665)+'FD inverse'!$A$13*$C666/Setup!$B$17+INDEX('FD inverse'!$A$13:$BH$13,1,'FD mesh'!$B$15+1)*Setup!$B$22</f>
        <v>22.3843997718165</v>
      </c>
      <c r="P666" s="0" t="n">
        <f aca="false">SUMPRODUCT('FD inverse'!$A$14:$BH$14,'FD mesh'!$B$84:$BI$84,$E665:$BL665)+'FD inverse'!$A$14*$C666/Setup!$B$17+INDEX('FD inverse'!$A$14:$BH$14,1,'FD mesh'!$B$15+1)*Setup!$B$22</f>
        <v>22.3860753103914</v>
      </c>
      <c r="Q666" s="0" t="n">
        <f aca="false">SUMPRODUCT('FD inverse'!$A$15:$BH$15,'FD mesh'!$B$84:$BI$84,$E665:$BL665)+'FD inverse'!$A$15*$C666/Setup!$B$17+INDEX('FD inverse'!$A$15:$BH$15,1,'FD mesh'!$B$15+1)*Setup!$B$22</f>
        <v>22.3815459747241</v>
      </c>
      <c r="R666" s="0" t="n">
        <f aca="false">SUMPRODUCT('FD inverse'!$A$16:$BH$16,'FD mesh'!$B$84:$BI$84,$E665:$BL665)+'FD inverse'!$A$16*$C666/Setup!$B$17+INDEX('FD inverse'!$A$16:$BH$16,1,'FD mesh'!$B$15+1)*Setup!$B$22</f>
        <v>22.3706839373777</v>
      </c>
      <c r="S666" s="0" t="n">
        <f aca="false">SUMPRODUCT('FD inverse'!$A$17:$BH$17,'FD mesh'!$B$84:$BI$84,$E665:$BL665)+'FD inverse'!$A$17*$C666/Setup!$B$17+INDEX('FD inverse'!$A$17:$BH$17,1,'FD mesh'!$B$15+1)*Setup!$B$22</f>
        <v>21.915566604781</v>
      </c>
      <c r="T666" s="0" t="n">
        <f aca="false">SUMPRODUCT('FD inverse'!$A$18:$BH$18,'FD mesh'!$B$84:$BI$84,$E665:$BL665)+'FD inverse'!$A$18*$C666/Setup!$B$17+INDEX('FD inverse'!$A$18:$BH$18,1,'FD mesh'!$B$15+1)*Setup!$B$22</f>
        <v>21.4573887548977</v>
      </c>
      <c r="U666" s="0" t="n">
        <f aca="false">SUMPRODUCT('FD inverse'!$A$19:$BH$19,'FD mesh'!$B$84:$BI$84,$E665:$BL665)+'FD inverse'!$A$19*$C666/Setup!$B$17+INDEX('FD inverse'!$A$19:$BH$19,1,'FD mesh'!$B$15+1)*Setup!$B$22</f>
        <v>20.9962875034959</v>
      </c>
      <c r="V666" s="0" t="n">
        <f aca="false">SUMPRODUCT('FD inverse'!$A$20:$BH$20,'FD mesh'!$B$84:$BI$84,$E665:$BL665)+'FD inverse'!$A$20*$C666/Setup!$B$17+INDEX('FD inverse'!$A$20:$BH$20,1,'FD mesh'!$B$15+1)*Setup!$B$22</f>
        <v>20.5324177377562</v>
      </c>
      <c r="W666" s="0" t="n">
        <f aca="false">SUMPRODUCT('FD inverse'!$A$21:$BH$21,'FD mesh'!$B$84:$BI$84,$E665:$BL665)+'FD inverse'!$A$21*$C666/Setup!$B$17+INDEX('FD inverse'!$A$21:$BH$21,1,'FD mesh'!$B$15+1)*Setup!$B$22</f>
        <v>20.0659501482718</v>
      </c>
      <c r="X666" s="0" t="n">
        <f aca="false">SUMPRODUCT('FD inverse'!$A$22:$BH$22,'FD mesh'!$B$84:$BI$84,$E665:$BL665)+'FD inverse'!$A$22*$C666/Setup!$B$17+INDEX('FD inverse'!$A$22:$BH$22,1,'FD mesh'!$B$15+1)*Setup!$B$22</f>
        <v>19.5970693961574</v>
      </c>
      <c r="Y666" s="0" t="n">
        <f aca="false">SUMPRODUCT('FD inverse'!$A$23:$BH$23,'FD mesh'!$B$84:$BI$84,$E665:$BL665)+'FD inverse'!$A$23*$C666/Setup!$B$17+INDEX('FD inverse'!$A$23:$BH$23,1,'FD mesh'!$B$15+1)*Setup!$B$22</f>
        <v>19.1259724066038</v>
      </c>
      <c r="Z666" s="0" t="n">
        <f aca="false">SUMPRODUCT('FD inverse'!$A$24:$BH$24,'FD mesh'!$B$84:$BI$84,$E665:$BL665)+'FD inverse'!$A$24*$C666/Setup!$B$17+INDEX('FD inverse'!$A$24:$BH$24,1,'FD mesh'!$B$15+1)*Setup!$B$22</f>
        <v>18.6528667796339</v>
      </c>
      <c r="AA666" s="0" t="n">
        <f aca="false">SUMPRODUCT('FD inverse'!$A$25:$BH$25,'FD mesh'!$B$84:$BI$84,$E665:$BL665)+'FD inverse'!$A$25*$C666/Setup!$B$17+INDEX('FD inverse'!$A$25:$BH$25,1,'FD mesh'!$B$15+1)*Setup!$B$22</f>
        <v>18.1779693082981</v>
      </c>
      <c r="AB666" s="0" t="n">
        <f aca="false">SUMPRODUCT('FD inverse'!$A$26:$BH$26,'FD mesh'!$B$84:$BI$84,$E665:$BL665)+'FD inverse'!$A$26*$C666/Setup!$B$17+INDEX('FD inverse'!$A$26:$BH$26,1,'FD mesh'!$B$15+1)*Setup!$B$22</f>
        <v>17.7015045941076</v>
      </c>
      <c r="AC666" s="0" t="n">
        <f aca="false">SUMPRODUCT('FD inverse'!$A$27:$BH$27,'FD mesh'!$B$84:$BI$84,$E665:$BL665)+'FD inverse'!$A$27*$C666/Setup!$B$17+INDEX('FD inverse'!$A$27:$BH$27,1,'FD mesh'!$B$15+1)*Setup!$B$22</f>
        <v>17.2237037491137</v>
      </c>
      <c r="AD666" s="0" t="n">
        <f aca="false">SUMPRODUCT('FD inverse'!$A$28:$BH$28,'FD mesh'!$B$84:$BI$84,$E665:$BL665)+'FD inverse'!$A$28*$C666/Setup!$B$17+INDEX('FD inverse'!$A$28:$BH$28,1,'FD mesh'!$B$15+1)*Setup!$B$22</f>
        <v>16.7448031737184</v>
      </c>
      <c r="AE666" s="0" t="n">
        <f aca="false">SUMPRODUCT('FD inverse'!$A$29:$BH$29,'FD mesh'!$B$84:$BI$84,$E665:$BL665)+'FD inverse'!$A$29*$C666/Setup!$B$17+INDEX('FD inverse'!$A$29:$BH$29,1,'FD mesh'!$B$15+1)*Setup!$B$22</f>
        <v>16.2650433990269</v>
      </c>
      <c r="AF666" s="0" t="n">
        <f aca="false">SUMPRODUCT('FD inverse'!$A$30:$BH$30,'FD mesh'!$B$84:$BI$84,$E665:$BL665)+'FD inverse'!$A$30*$C666/Setup!$B$17+INDEX('FD inverse'!$A$30:$BH$30,1,'FD mesh'!$B$15+1)*Setup!$B$22</f>
        <v>15.7846679823309</v>
      </c>
      <c r="AG666" s="0" t="n">
        <f aca="false">SUMPRODUCT('FD inverse'!$A$31:$BH$31,'FD mesh'!$B$84:$BI$84,$E665:$BL665)+'FD inverse'!$A$31*$C666/Setup!$B$17+INDEX('FD inverse'!$A$31:$BH$31,1,'FD mesh'!$B$15+1)*Setup!$B$22</f>
        <v>15.3039224441398</v>
      </c>
      <c r="AH666" s="0" t="n">
        <f aca="false">SUMPRODUCT('FD inverse'!$A$32:$BH$32,'FD mesh'!$B$84:$BI$84,$E665:$BL665)+'FD inverse'!$A$32*$C666/Setup!$B$17+INDEX('FD inverse'!$A$32:$BH$32,1,'FD mesh'!$B$15+1)*Setup!$B$22</f>
        <v>15.2835506415659</v>
      </c>
      <c r="AI666" s="0" t="n">
        <f aca="false">SUMPRODUCT('FD inverse'!$A$33:$BH$33,'FD mesh'!$B$84:$BI$84,$E665:$BL665)+'FD inverse'!$A$33*$C666/Setup!$B$17+INDEX('FD inverse'!$A$33:$BH$33,1,'FD mesh'!$B$15+1)*Setup!$B$22</f>
        <v>15.2629838429825</v>
      </c>
      <c r="AJ666" s="0" t="n">
        <f aca="false">SUMPRODUCT('FD inverse'!$A$34:$BH$34,'FD mesh'!$B$84:$BI$84,$E665:$BL665)+'FD inverse'!$A$34*$C666/Setup!$B$17+INDEX('FD inverse'!$A$34:$BH$34,1,'FD mesh'!$B$15+1)*Setup!$B$22</f>
        <v>15.2422394260734</v>
      </c>
      <c r="AK666" s="0" t="n">
        <f aca="false">SUMPRODUCT('FD inverse'!$A$35:$BH$35,'FD mesh'!$B$84:$BI$84,$E665:$BL665)+'FD inverse'!$A$35*$C666/Setup!$B$17+INDEX('FD inverse'!$A$35:$BH$35,1,'FD mesh'!$B$15+1)*Setup!$B$22</f>
        <v>15.2213343252445</v>
      </c>
      <c r="AL666" s="0" t="n">
        <f aca="false">SUMPRODUCT('FD inverse'!$A$36:$BH$36,'FD mesh'!$B$84:$BI$84,$E665:$BL665)+'FD inverse'!$A$36*$C666/Setup!$B$17+INDEX('FD inverse'!$A$36:$BH$36,1,'FD mesh'!$B$15+1)*Setup!$B$22</f>
        <v>15.2002849768749</v>
      </c>
      <c r="AM666" s="0" t="n">
        <f aca="false">SUMPRODUCT('FD inverse'!$A$37:$BH$37,'FD mesh'!$B$84:$BI$84,$E665:$BL665)+'FD inverse'!$A$37*$C666/Setup!$B$17+INDEX('FD inverse'!$A$37:$BH$37,1,'FD mesh'!$B$15+1)*Setup!$B$22</f>
        <v>15.1791072887135</v>
      </c>
      <c r="AN666" s="0" t="n">
        <f aca="false">SUMPRODUCT('FD inverse'!$A$38:$BH$38,'FD mesh'!$B$84:$BI$84,$E665:$BL665)+'FD inverse'!$A$38*$C666/Setup!$B$17+INDEX('FD inverse'!$A$38:$BH$38,1,'FD mesh'!$B$15+1)*Setup!$B$22</f>
        <v>15.1578166310353</v>
      </c>
      <c r="AO666" s="0" t="n">
        <f aca="false">SUMPRODUCT('FD inverse'!$A$39:$BH$39,'FD mesh'!$B$84:$BI$84,$E665:$BL665)+'FD inverse'!$A$39*$C666/Setup!$B$17+INDEX('FD inverse'!$A$39:$BH$39,1,'FD mesh'!$B$15+1)*Setup!$B$22</f>
        <v>15.1364278472307</v>
      </c>
      <c r="AP666" s="0" t="n">
        <f aca="false">SUMPRODUCT('FD inverse'!$A$40:$BH$40,'FD mesh'!$B$84:$BI$84,$E665:$BL665)+'FD inverse'!$A$40*$C666/Setup!$B$17+INDEX('FD inverse'!$A$40:$BH$40,1,'FD mesh'!$B$15+1)*Setup!$B$22</f>
        <v>15.1149552815604</v>
      </c>
      <c r="AQ666" s="0" t="n">
        <f aca="false">SUMPRODUCT('FD inverse'!$A$41:$BH$41,'FD mesh'!$B$84:$BI$84,$E665:$BL665)+'FD inverse'!$A$41*$C666/Setup!$B$17+INDEX('FD inverse'!$A$41:$BH$41,1,'FD mesh'!$B$15+1)*Setup!$B$22</f>
        <v>15.0934128218685</v>
      </c>
      <c r="AR666" s="0" t="n">
        <f aca="false">SUMPRODUCT('FD inverse'!$A$42:$BH$42,'FD mesh'!$B$84:$BI$84,$E665:$BL665)+'FD inverse'!$A$42*$C666/Setup!$B$17+INDEX('FD inverse'!$A$42:$BH$42,1,'FD mesh'!$B$15+1)*Setup!$B$22</f>
        <v>15.0718139551042</v>
      </c>
      <c r="AS666" s="0" t="n">
        <f aca="false">SUMPRODUCT('FD inverse'!$A$43:$BH$43,'FD mesh'!$B$84:$BI$84,$E665:$BL665)+'FD inverse'!$A$43*$C666/Setup!$B$17+INDEX('FD inverse'!$A$43:$BH$43,1,'FD mesh'!$B$15+1)*Setup!$B$22</f>
        <v>0</v>
      </c>
      <c r="AT666" s="0" t="n">
        <f aca="false">SUMPRODUCT('FD inverse'!$A$44:$BH$44,'FD mesh'!$B$84:$BI$84,$E665:$BL665)+'FD inverse'!$A$44*$C666/Setup!$B$17+INDEX('FD inverse'!$A$44:$BH$44,1,'FD mesh'!$B$15+1)*Setup!$B$22</f>
        <v>0</v>
      </c>
      <c r="AU666" s="0" t="n">
        <f aca="false">SUMPRODUCT('FD inverse'!$A$45:$BH$45,'FD mesh'!$B$84:$BI$84,$E665:$BL665)+'FD inverse'!$A$45*$C666/Setup!$B$17+INDEX('FD inverse'!$A$45:$BH$45,1,'FD mesh'!$B$15+1)*Setup!$B$22</f>
        <v>0</v>
      </c>
      <c r="AV666" s="0" t="n">
        <f aca="false">SUMPRODUCT('FD inverse'!$A$46:$BH$46,'FD mesh'!$B$84:$BI$84,$E665:$BL665)+'FD inverse'!$A$46*$C666/Setup!$B$17+INDEX('FD inverse'!$A$46:$BH$46,1,'FD mesh'!$B$15+1)*Setup!$B$22</f>
        <v>0</v>
      </c>
      <c r="AW666" s="0" t="n">
        <f aca="false">SUMPRODUCT('FD inverse'!$A$47:$BH$47,'FD mesh'!$B$84:$BI$84,$E665:$BL665)+'FD inverse'!$A$47*$C666/Setup!$B$17+INDEX('FD inverse'!$A$47:$BH$47,1,'FD mesh'!$B$15+1)*Setup!$B$22</f>
        <v>0</v>
      </c>
      <c r="AX666" s="0" t="n">
        <f aca="false">SUMPRODUCT('FD inverse'!$A$48:$BH$48,'FD mesh'!$B$84:$BI$84,$E665:$BL665)+'FD inverse'!$A$48*$C666/Setup!$B$17+INDEX('FD inverse'!$A$48:$BH$48,1,'FD mesh'!$B$15+1)*Setup!$B$22</f>
        <v>0</v>
      </c>
      <c r="AY666" s="0" t="n">
        <f aca="false">SUMPRODUCT('FD inverse'!$A$49:$BH$49,'FD mesh'!$B$84:$BI$84,$E665:$BL665)+'FD inverse'!$A$49*$C666/Setup!$B$17+INDEX('FD inverse'!$A$49:$BH$49,1,'FD mesh'!$B$15+1)*Setup!$B$22</f>
        <v>0</v>
      </c>
      <c r="AZ666" s="0" t="n">
        <f aca="false">SUMPRODUCT('FD inverse'!$A$50:$BH$50,'FD mesh'!$B$84:$BI$84,$E665:$BL665)+'FD inverse'!$A$50*$C666/Setup!$B$17+INDEX('FD inverse'!$A$50:$BH$50,1,'FD mesh'!$B$15+1)*Setup!$B$22</f>
        <v>0</v>
      </c>
      <c r="BA666" s="0" t="n">
        <f aca="false">SUMPRODUCT('FD inverse'!$A$51:$BH$51,'FD mesh'!$B$84:$BI$84,$E665:$BL665)+'FD inverse'!$A$51*$C666/Setup!$B$17+INDEX('FD inverse'!$A$51:$BH$51,1,'FD mesh'!$B$15+1)*Setup!$B$22</f>
        <v>0</v>
      </c>
      <c r="BB666" s="0" t="n">
        <f aca="false">SUMPRODUCT('FD inverse'!$A$52:$BH$52,'FD mesh'!$B$84:$BI$84,$E665:$BL665)+'FD inverse'!$A$52*$C666/Setup!$B$17+INDEX('FD inverse'!$A$52:$BH$52,1,'FD mesh'!$B$15+1)*Setup!$B$22</f>
        <v>0</v>
      </c>
      <c r="BC666" s="0" t="n">
        <f aca="false">SUMPRODUCT('FD inverse'!$A$53:$BH$53,'FD mesh'!$B$84:$BI$84,$E665:$BL665)+'FD inverse'!$A$53*$C666/Setup!$B$17+INDEX('FD inverse'!$A$53:$BH$53,1,'FD mesh'!$B$15+1)*Setup!$B$22</f>
        <v>0</v>
      </c>
      <c r="BD666" s="0" t="n">
        <f aca="false">SUMPRODUCT('FD inverse'!$A$54:$BH$54,'FD mesh'!$B$84:$BI$84,$E665:$BL665)+'FD inverse'!$A$54*$C666/Setup!$B$17+INDEX('FD inverse'!$A$54:$BH$54,1,'FD mesh'!$B$15+1)*Setup!$B$22</f>
        <v>0</v>
      </c>
      <c r="BE666" s="0" t="n">
        <f aca="false">SUMPRODUCT('FD inverse'!$A$55:$BH$55,'FD mesh'!$B$84:$BI$84,$E665:$BL665)+'FD inverse'!$A$55*$C666/Setup!$B$17+INDEX('FD inverse'!$A$55:$BH$55,1,'FD mesh'!$B$15+1)*Setup!$B$22</f>
        <v>0</v>
      </c>
      <c r="BF666" s="0" t="n">
        <f aca="false">SUMPRODUCT('FD inverse'!$A$56:$BH$56,'FD mesh'!$B$84:$BI$84,$E665:$BL665)+'FD inverse'!$A$56*$C666/Setup!$B$17+INDEX('FD inverse'!$A$56:$BH$56,1,'FD mesh'!$B$15+1)*Setup!$B$22</f>
        <v>0</v>
      </c>
      <c r="BG666" s="0" t="n">
        <f aca="false">SUMPRODUCT('FD inverse'!$A$57:$BH$57,'FD mesh'!$B$84:$BI$84,$E665:$BL665)+'FD inverse'!$A$57*$C666/Setup!$B$17+INDEX('FD inverse'!$A$57:$BH$57,1,'FD mesh'!$B$15+1)*Setup!$B$22</f>
        <v>0</v>
      </c>
      <c r="BH666" s="0" t="n">
        <f aca="false">SUMPRODUCT('FD inverse'!$A$58:$BH$58,'FD mesh'!$B$84:$BI$84,$E665:$BL665)+'FD inverse'!$A$58*$C666/Setup!$B$17+INDEX('FD inverse'!$A$58:$BH$58,1,'FD mesh'!$B$15+1)*Setup!$B$22</f>
        <v>0</v>
      </c>
      <c r="BI666" s="0" t="n">
        <f aca="false">SUMPRODUCT('FD inverse'!$A$59:$BH$59,'FD mesh'!$B$84:$BI$84,$E665:$BL665)+'FD inverse'!$A$59*$C666/Setup!$B$17+INDEX('FD inverse'!$A$59:$BH$59,1,'FD mesh'!$B$15+1)*Setup!$B$22</f>
        <v>0</v>
      </c>
      <c r="BJ666" s="0" t="n">
        <f aca="false">SUMPRODUCT('FD inverse'!$A$60:$BH$60,'FD mesh'!$B$84:$BI$84,$E665:$BL665)+'FD inverse'!$A$60*$C666/Setup!$B$17+INDEX('FD inverse'!$A$60:$BH$60,1,'FD mesh'!$B$15+1)*Setup!$B$22</f>
        <v>0</v>
      </c>
      <c r="BK666" s="0" t="n">
        <f aca="false">SUMPRODUCT('FD inverse'!$A$61:$BH$61,'FD mesh'!$B$84:$BI$84,$E665:$BL665)+'FD inverse'!$A$61*$C666/Setup!$B$17+INDEX('FD inverse'!$A$61:$BH$61,1,'FD mesh'!$B$15+1)*Setup!$B$22</f>
        <v>0</v>
      </c>
      <c r="BL666" s="0" t="n">
        <f aca="false">SUMPRODUCT('FD inverse'!$A$62:$BH$62,'FD mesh'!$B$84:$BI$84,$E665:$BL665)+'FD inverse'!$A$62*$C666/Setup!$B$17+INDEX('FD inverse'!$A$62:$BH$62,1,'FD mesh'!$B$15+1)*Setup!$B$22</f>
        <v>0</v>
      </c>
    </row>
    <row r="667" customFormat="false" ht="15" hidden="false" customHeight="false" outlineLevel="0" collapsed="false">
      <c r="A667" s="0" t="n">
        <v>662</v>
      </c>
      <c r="B667" s="0" t="n">
        <f aca="false">A667*Setup!$B$11/3600</f>
        <v>55.1666666666667</v>
      </c>
      <c r="C667" s="0" t="n">
        <f aca="false">Setup!$B$7+Setup!$B$8*COS(2*PI()*(B667-Setup!$B$9)/24)</f>
        <v>21.2976391695374</v>
      </c>
      <c r="D667" s="0" t="n">
        <f aca="false">(C667-E667)/Setup!$B$17</f>
        <v>-2.86463277055255</v>
      </c>
      <c r="E667" s="0" t="n">
        <f aca="false">SUMPRODUCT('FD inverse'!$A$3:$BH$3,'FD mesh'!$B$84:$BI$84,$E666:$BL666)+'FD inverse'!$A$3*$C667/Setup!$B$17+INDEX('FD inverse'!$A$3:$BH$3,1,'FD mesh'!$B$15+1)*Setup!$B$22</f>
        <v>21.6700414297092</v>
      </c>
      <c r="F667" s="0" t="n">
        <f aca="false">SUMPRODUCT('FD inverse'!$A$4:$BH$4,'FD mesh'!$B$84:$BI$84,$E666:$BL666)+'FD inverse'!$A$4*$C667/Setup!$B$17+INDEX('FD inverse'!$A$4:$BH$4,1,'FD mesh'!$B$15+1)*Setup!$B$22</f>
        <v>21.7624022189129</v>
      </c>
      <c r="G667" s="0" t="n">
        <f aca="false">SUMPRODUCT('FD inverse'!$A$5:$BH$5,'FD mesh'!$B$84:$BI$84,$E666:$BL666)+'FD inverse'!$A$5*$C667/Setup!$B$17+INDEX('FD inverse'!$A$5:$BH$5,1,'FD mesh'!$B$15+1)*Setup!$B$22</f>
        <v>21.8659830920179</v>
      </c>
      <c r="H667" s="0" t="n">
        <f aca="false">SUMPRODUCT('FD inverse'!$A$6:$BH$6,'FD mesh'!$B$84:$BI$84,$E666:$BL666)+'FD inverse'!$A$6*$C667/Setup!$B$17+INDEX('FD inverse'!$A$6:$BH$6,1,'FD mesh'!$B$15+1)*Setup!$B$22</f>
        <v>22.2281139300737</v>
      </c>
      <c r="I667" s="0" t="n">
        <f aca="false">SUMPRODUCT('FD inverse'!$A$7:$BH$7,'FD mesh'!$B$84:$BI$84,$E666:$BL666)+'FD inverse'!$A$7*$C667/Setup!$B$17+INDEX('FD inverse'!$A$7:$BH$7,1,'FD mesh'!$B$15+1)*Setup!$B$22</f>
        <v>22.2595693890999</v>
      </c>
      <c r="J667" s="0" t="n">
        <f aca="false">SUMPRODUCT('FD inverse'!$A$8:$BH$8,'FD mesh'!$B$84:$BI$84,$E666:$BL666)+'FD inverse'!$A$8*$C667/Setup!$B$17+INDEX('FD inverse'!$A$8:$BH$8,1,'FD mesh'!$B$15+1)*Setup!$B$22</f>
        <v>22.2888023600504</v>
      </c>
      <c r="K667" s="0" t="n">
        <f aca="false">SUMPRODUCT('FD inverse'!$A$9:$BH$9,'FD mesh'!$B$84:$BI$84,$E666:$BL666)+'FD inverse'!$A$9*$C667/Setup!$B$17+INDEX('FD inverse'!$A$9:$BH$9,1,'FD mesh'!$B$15+1)*Setup!$B$22</f>
        <v>22.314913127096</v>
      </c>
      <c r="L667" s="0" t="n">
        <f aca="false">SUMPRODUCT('FD inverse'!$A$10:$BH$10,'FD mesh'!$B$84:$BI$84,$E666:$BL666)+'FD inverse'!$A$10*$C667/Setup!$B$17+INDEX('FD inverse'!$A$10:$BH$10,1,'FD mesh'!$B$15+1)*Setup!$B$22</f>
        <v>22.3371324893474</v>
      </c>
      <c r="M667" s="0" t="n">
        <f aca="false">SUMPRODUCT('FD inverse'!$A$11:$BH$11,'FD mesh'!$B$84:$BI$84,$E666:$BL666)+'FD inverse'!$A$11*$C667/Setup!$B$17+INDEX('FD inverse'!$A$11:$BH$11,1,'FD mesh'!$B$15+1)*Setup!$B$22</f>
        <v>22.3548132608076</v>
      </c>
      <c r="N667" s="0" t="n">
        <f aca="false">SUMPRODUCT('FD inverse'!$A$12:$BH$12,'FD mesh'!$B$84:$BI$84,$E666:$BL666)+'FD inverse'!$A$12*$C667/Setup!$B$17+INDEX('FD inverse'!$A$12:$BH$12,1,'FD mesh'!$B$15+1)*Setup!$B$22</f>
        <v>22.3674226206325</v>
      </c>
      <c r="O667" s="0" t="n">
        <f aca="false">SUMPRODUCT('FD inverse'!$A$13:$BH$13,'FD mesh'!$B$84:$BI$84,$E666:$BL666)+'FD inverse'!$A$13*$C667/Setup!$B$17+INDEX('FD inverse'!$A$13:$BH$13,1,'FD mesh'!$B$15+1)*Setup!$B$22</f>
        <v>22.3745354218633</v>
      </c>
      <c r="P667" s="0" t="n">
        <f aca="false">SUMPRODUCT('FD inverse'!$A$14:$BH$14,'FD mesh'!$B$84:$BI$84,$E666:$BL666)+'FD inverse'!$A$14*$C667/Setup!$B$17+INDEX('FD inverse'!$A$14:$BH$14,1,'FD mesh'!$B$15+1)*Setup!$B$22</f>
        <v>22.3758285476054</v>
      </c>
      <c r="Q667" s="0" t="n">
        <f aca="false">SUMPRODUCT('FD inverse'!$A$15:$BH$15,'FD mesh'!$B$84:$BI$84,$E666:$BL666)+'FD inverse'!$A$15*$C667/Setup!$B$17+INDEX('FD inverse'!$A$15:$BH$15,1,'FD mesh'!$B$15+1)*Setup!$B$22</f>
        <v>22.3710763855682</v>
      </c>
      <c r="R667" s="0" t="n">
        <f aca="false">SUMPRODUCT('FD inverse'!$A$16:$BH$16,'FD mesh'!$B$84:$BI$84,$E666:$BL666)+'FD inverse'!$A$16*$C667/Setup!$B$17+INDEX('FD inverse'!$A$16:$BH$16,1,'FD mesh'!$B$15+1)*Setup!$B$22</f>
        <v>22.3601474747666</v>
      </c>
      <c r="S667" s="0" t="n">
        <f aca="false">SUMPRODUCT('FD inverse'!$A$17:$BH$17,'FD mesh'!$B$84:$BI$84,$E666:$BL666)+'FD inverse'!$A$17*$C667/Setup!$B$17+INDEX('FD inverse'!$A$17:$BH$17,1,'FD mesh'!$B$15+1)*Setup!$B$22</f>
        <v>21.9054021549934</v>
      </c>
      <c r="T667" s="0" t="n">
        <f aca="false">SUMPRODUCT('FD inverse'!$A$18:$BH$18,'FD mesh'!$B$84:$BI$84,$E666:$BL666)+'FD inverse'!$A$18*$C667/Setup!$B$17+INDEX('FD inverse'!$A$18:$BH$18,1,'FD mesh'!$B$15+1)*Setup!$B$22</f>
        <v>21.4476655828543</v>
      </c>
      <c r="U667" s="0" t="n">
        <f aca="false">SUMPRODUCT('FD inverse'!$A$19:$BH$19,'FD mesh'!$B$84:$BI$84,$E666:$BL666)+'FD inverse'!$A$19*$C667/Setup!$B$17+INDEX('FD inverse'!$A$19:$BH$19,1,'FD mesh'!$B$15+1)*Setup!$B$22</f>
        <v>20.9870676200852</v>
      </c>
      <c r="V667" s="0" t="n">
        <f aca="false">SUMPRODUCT('FD inverse'!$A$20:$BH$20,'FD mesh'!$B$84:$BI$84,$E666:$BL666)+'FD inverse'!$A$20*$C667/Setup!$B$17+INDEX('FD inverse'!$A$20:$BH$20,1,'FD mesh'!$B$15+1)*Setup!$B$22</f>
        <v>20.523756377341</v>
      </c>
      <c r="W667" s="0" t="n">
        <f aca="false">SUMPRODUCT('FD inverse'!$A$21:$BH$21,'FD mesh'!$B$84:$BI$84,$E666:$BL666)+'FD inverse'!$A$21*$C667/Setup!$B$17+INDEX('FD inverse'!$A$21:$BH$21,1,'FD mesh'!$B$15+1)*Setup!$B$22</f>
        <v>20.0578962199602</v>
      </c>
      <c r="X667" s="0" t="n">
        <f aca="false">SUMPRODUCT('FD inverse'!$A$22:$BH$22,'FD mesh'!$B$84:$BI$84,$E666:$BL666)+'FD inverse'!$A$22*$C667/Setup!$B$17+INDEX('FD inverse'!$A$22:$BH$22,1,'FD mesh'!$B$15+1)*Setup!$B$22</f>
        <v>19.5896659065335</v>
      </c>
      <c r="Y667" s="0" t="n">
        <f aca="false">SUMPRODUCT('FD inverse'!$A$23:$BH$23,'FD mesh'!$B$84:$BI$84,$E666:$BL666)+'FD inverse'!$A$23*$C667/Setup!$B$17+INDEX('FD inverse'!$A$23:$BH$23,1,'FD mesh'!$B$15+1)*Setup!$B$22</f>
        <v>19.1192568518747</v>
      </c>
      <c r="Z667" s="0" t="n">
        <f aca="false">SUMPRODUCT('FD inverse'!$A$24:$BH$24,'FD mesh'!$B$84:$BI$84,$E666:$BL666)+'FD inverse'!$A$24*$C667/Setup!$B$17+INDEX('FD inverse'!$A$24:$BH$24,1,'FD mesh'!$B$15+1)*Setup!$B$22</f>
        <v>18.6468715053955</v>
      </c>
      <c r="AA667" s="0" t="n">
        <f aca="false">SUMPRODUCT('FD inverse'!$A$25:$BH$25,'FD mesh'!$B$84:$BI$84,$E666:$BL666)+'FD inverse'!$A$25*$C667/Setup!$B$17+INDEX('FD inverse'!$A$25:$BH$25,1,'FD mesh'!$B$15+1)*Setup!$B$22</f>
        <v>18.1727218353548</v>
      </c>
      <c r="AB667" s="0" t="n">
        <f aca="false">SUMPRODUCT('FD inverse'!$A$26:$BH$26,'FD mesh'!$B$84:$BI$84,$E666:$BL666)+'FD inverse'!$A$26*$C667/Setup!$B$17+INDEX('FD inverse'!$A$26:$BH$26,1,'FD mesh'!$B$15+1)*Setup!$B$22</f>
        <v>17.6970279089907</v>
      </c>
      <c r="AC667" s="0" t="n">
        <f aca="false">SUMPRODUCT('FD inverse'!$A$27:$BH$27,'FD mesh'!$B$84:$BI$84,$E666:$BL666)+'FD inverse'!$A$27*$C667/Setup!$B$17+INDEX('FD inverse'!$A$27:$BH$27,1,'FD mesh'!$B$15+1)*Setup!$B$22</f>
        <v>17.2200165581494</v>
      </c>
      <c r="AD667" s="0" t="n">
        <f aca="false">SUMPRODUCT('FD inverse'!$A$28:$BH$28,'FD mesh'!$B$84:$BI$84,$E666:$BL666)+'FD inverse'!$A$28*$C667/Setup!$B$17+INDEX('FD inverse'!$A$28:$BH$28,1,'FD mesh'!$B$15+1)*Setup!$B$22</f>
        <v>16.7419201196814</v>
      </c>
      <c r="AE667" s="0" t="n">
        <f aca="false">SUMPRODUCT('FD inverse'!$A$29:$BH$29,'FD mesh'!$B$84:$BI$84,$E666:$BL666)+'FD inverse'!$A$29*$C667/Setup!$B$17+INDEX('FD inverse'!$A$29:$BH$29,1,'FD mesh'!$B$15+1)*Setup!$B$22</f>
        <v>16.2629752395969</v>
      </c>
      <c r="AF667" s="0" t="n">
        <f aca="false">SUMPRODUCT('FD inverse'!$A$30:$BH$30,'FD mesh'!$B$84:$BI$84,$E666:$BL666)+'FD inverse'!$A$30*$C667/Setup!$B$17+INDEX('FD inverse'!$A$30:$BH$30,1,'FD mesh'!$B$15+1)*Setup!$B$22</f>
        <v>15.7834217297373</v>
      </c>
      <c r="AG667" s="0" t="n">
        <f aca="false">SUMPRODUCT('FD inverse'!$A$31:$BH$31,'FD mesh'!$B$84:$BI$84,$E666:$BL666)+'FD inverse'!$A$31*$C667/Setup!$B$17+INDEX('FD inverse'!$A$31:$BH$31,1,'FD mesh'!$B$15+1)*Setup!$B$22</f>
        <v>15.3035014655429</v>
      </c>
      <c r="AH667" s="0" t="n">
        <f aca="false">SUMPRODUCT('FD inverse'!$A$32:$BH$32,'FD mesh'!$B$84:$BI$84,$E666:$BL666)+'FD inverse'!$A$32*$C667/Setup!$B$17+INDEX('FD inverse'!$A$32:$BH$32,1,'FD mesh'!$B$15+1)*Setup!$B$22</f>
        <v>15.283164255956</v>
      </c>
      <c r="AI667" s="0" t="n">
        <f aca="false">SUMPRODUCT('FD inverse'!$A$33:$BH$33,'FD mesh'!$B$84:$BI$84,$E666:$BL666)+'FD inverse'!$A$33*$C667/Setup!$B$17+INDEX('FD inverse'!$A$33:$BH$33,1,'FD mesh'!$B$15+1)*Setup!$B$22</f>
        <v>15.2626314490737</v>
      </c>
      <c r="AJ667" s="0" t="n">
        <f aca="false">SUMPRODUCT('FD inverse'!$A$34:$BH$34,'FD mesh'!$B$84:$BI$84,$E666:$BL666)+'FD inverse'!$A$34*$C667/Setup!$B$17+INDEX('FD inverse'!$A$34:$BH$34,1,'FD mesh'!$B$15+1)*Setup!$B$22</f>
        <v>15.2419202522779</v>
      </c>
      <c r="AK667" s="0" t="n">
        <f aca="false">SUMPRODUCT('FD inverse'!$A$35:$BH$35,'FD mesh'!$B$84:$BI$84,$E666:$BL666)+'FD inverse'!$A$35*$C667/Setup!$B$17+INDEX('FD inverse'!$A$35:$BH$35,1,'FD mesh'!$B$15+1)*Setup!$B$22</f>
        <v>15.2210474823552</v>
      </c>
      <c r="AL667" s="0" t="n">
        <f aca="false">SUMPRODUCT('FD inverse'!$A$36:$BH$36,'FD mesh'!$B$84:$BI$84,$E666:$BL666)+'FD inverse'!$A$36*$C667/Setup!$B$17+INDEX('FD inverse'!$A$36:$BH$36,1,'FD mesh'!$B$15+1)*Setup!$B$22</f>
        <v>15.2000295059552</v>
      </c>
      <c r="AM667" s="0" t="n">
        <f aca="false">SUMPRODUCT('FD inverse'!$A$37:$BH$37,'FD mesh'!$B$84:$BI$84,$E666:$BL666)+'FD inverse'!$A$37*$C667/Setup!$B$17+INDEX('FD inverse'!$A$37:$BH$37,1,'FD mesh'!$B$15+1)*Setup!$B$22</f>
        <v>15.1788822042912</v>
      </c>
      <c r="AN667" s="0" t="n">
        <f aca="false">SUMPRODUCT('FD inverse'!$A$38:$BH$38,'FD mesh'!$B$84:$BI$84,$E666:$BL666)+'FD inverse'!$A$38*$C667/Setup!$B$17+INDEX('FD inverse'!$A$38:$BH$38,1,'FD mesh'!$B$15+1)*Setup!$B$22</f>
        <v>15.1576209597083</v>
      </c>
      <c r="AO667" s="0" t="n">
        <f aca="false">SUMPRODUCT('FD inverse'!$A$39:$BH$39,'FD mesh'!$B$84:$BI$84,$E666:$BL666)+'FD inverse'!$A$39*$C667/Setup!$B$17+INDEX('FD inverse'!$A$39:$BH$39,1,'FD mesh'!$B$15+1)*Setup!$B$22</f>
        <v>15.1362606617928</v>
      </c>
      <c r="AP667" s="0" t="n">
        <f aca="false">SUMPRODUCT('FD inverse'!$A$40:$BH$40,'FD mesh'!$B$84:$BI$84,$E666:$BL666)+'FD inverse'!$A$40*$C667/Setup!$B$17+INDEX('FD inverse'!$A$40:$BH$40,1,'FD mesh'!$B$15+1)*Setup!$B$22</f>
        <v>15.1148157307578</v>
      </c>
      <c r="AQ667" s="0" t="n">
        <f aca="false">SUMPRODUCT('FD inverse'!$A$41:$BH$41,'FD mesh'!$B$84:$BI$84,$E666:$BL666)+'FD inverse'!$A$41*$C667/Setup!$B$17+INDEX('FD inverse'!$A$41:$BH$41,1,'FD mesh'!$B$15+1)*Setup!$B$22</f>
        <v>15.0933001558922</v>
      </c>
      <c r="AR667" s="0" t="n">
        <f aca="false">SUMPRODUCT('FD inverse'!$A$42:$BH$42,'FD mesh'!$B$84:$BI$84,$E666:$BL666)+'FD inverse'!$A$42*$C667/Setup!$B$17+INDEX('FD inverse'!$A$42:$BH$42,1,'FD mesh'!$B$15+1)*Setup!$B$22</f>
        <v>15.0717275469145</v>
      </c>
      <c r="AS667" s="0" t="n">
        <f aca="false">SUMPRODUCT('FD inverse'!$A$43:$BH$43,'FD mesh'!$B$84:$BI$84,$E666:$BL666)+'FD inverse'!$A$43*$C667/Setup!$B$17+INDEX('FD inverse'!$A$43:$BH$43,1,'FD mesh'!$B$15+1)*Setup!$B$22</f>
        <v>0</v>
      </c>
      <c r="AT667" s="0" t="n">
        <f aca="false">SUMPRODUCT('FD inverse'!$A$44:$BH$44,'FD mesh'!$B$84:$BI$84,$E666:$BL666)+'FD inverse'!$A$44*$C667/Setup!$B$17+INDEX('FD inverse'!$A$44:$BH$44,1,'FD mesh'!$B$15+1)*Setup!$B$22</f>
        <v>0</v>
      </c>
      <c r="AU667" s="0" t="n">
        <f aca="false">SUMPRODUCT('FD inverse'!$A$45:$BH$45,'FD mesh'!$B$84:$BI$84,$E666:$BL666)+'FD inverse'!$A$45*$C667/Setup!$B$17+INDEX('FD inverse'!$A$45:$BH$45,1,'FD mesh'!$B$15+1)*Setup!$B$22</f>
        <v>0</v>
      </c>
      <c r="AV667" s="0" t="n">
        <f aca="false">SUMPRODUCT('FD inverse'!$A$46:$BH$46,'FD mesh'!$B$84:$BI$84,$E666:$BL666)+'FD inverse'!$A$46*$C667/Setup!$B$17+INDEX('FD inverse'!$A$46:$BH$46,1,'FD mesh'!$B$15+1)*Setup!$B$22</f>
        <v>0</v>
      </c>
      <c r="AW667" s="0" t="n">
        <f aca="false">SUMPRODUCT('FD inverse'!$A$47:$BH$47,'FD mesh'!$B$84:$BI$84,$E666:$BL666)+'FD inverse'!$A$47*$C667/Setup!$B$17+INDEX('FD inverse'!$A$47:$BH$47,1,'FD mesh'!$B$15+1)*Setup!$B$22</f>
        <v>0</v>
      </c>
      <c r="AX667" s="0" t="n">
        <f aca="false">SUMPRODUCT('FD inverse'!$A$48:$BH$48,'FD mesh'!$B$84:$BI$84,$E666:$BL666)+'FD inverse'!$A$48*$C667/Setup!$B$17+INDEX('FD inverse'!$A$48:$BH$48,1,'FD mesh'!$B$15+1)*Setup!$B$22</f>
        <v>0</v>
      </c>
      <c r="AY667" s="0" t="n">
        <f aca="false">SUMPRODUCT('FD inverse'!$A$49:$BH$49,'FD mesh'!$B$84:$BI$84,$E666:$BL666)+'FD inverse'!$A$49*$C667/Setup!$B$17+INDEX('FD inverse'!$A$49:$BH$49,1,'FD mesh'!$B$15+1)*Setup!$B$22</f>
        <v>0</v>
      </c>
      <c r="AZ667" s="0" t="n">
        <f aca="false">SUMPRODUCT('FD inverse'!$A$50:$BH$50,'FD mesh'!$B$84:$BI$84,$E666:$BL666)+'FD inverse'!$A$50*$C667/Setup!$B$17+INDEX('FD inverse'!$A$50:$BH$50,1,'FD mesh'!$B$15+1)*Setup!$B$22</f>
        <v>0</v>
      </c>
      <c r="BA667" s="0" t="n">
        <f aca="false">SUMPRODUCT('FD inverse'!$A$51:$BH$51,'FD mesh'!$B$84:$BI$84,$E666:$BL666)+'FD inverse'!$A$51*$C667/Setup!$B$17+INDEX('FD inverse'!$A$51:$BH$51,1,'FD mesh'!$B$15+1)*Setup!$B$22</f>
        <v>0</v>
      </c>
      <c r="BB667" s="0" t="n">
        <f aca="false">SUMPRODUCT('FD inverse'!$A$52:$BH$52,'FD mesh'!$B$84:$BI$84,$E666:$BL666)+'FD inverse'!$A$52*$C667/Setup!$B$17+INDEX('FD inverse'!$A$52:$BH$52,1,'FD mesh'!$B$15+1)*Setup!$B$22</f>
        <v>0</v>
      </c>
      <c r="BC667" s="0" t="n">
        <f aca="false">SUMPRODUCT('FD inverse'!$A$53:$BH$53,'FD mesh'!$B$84:$BI$84,$E666:$BL666)+'FD inverse'!$A$53*$C667/Setup!$B$17+INDEX('FD inverse'!$A$53:$BH$53,1,'FD mesh'!$B$15+1)*Setup!$B$22</f>
        <v>0</v>
      </c>
      <c r="BD667" s="0" t="n">
        <f aca="false">SUMPRODUCT('FD inverse'!$A$54:$BH$54,'FD mesh'!$B$84:$BI$84,$E666:$BL666)+'FD inverse'!$A$54*$C667/Setup!$B$17+INDEX('FD inverse'!$A$54:$BH$54,1,'FD mesh'!$B$15+1)*Setup!$B$22</f>
        <v>0</v>
      </c>
      <c r="BE667" s="0" t="n">
        <f aca="false">SUMPRODUCT('FD inverse'!$A$55:$BH$55,'FD mesh'!$B$84:$BI$84,$E666:$BL666)+'FD inverse'!$A$55*$C667/Setup!$B$17+INDEX('FD inverse'!$A$55:$BH$55,1,'FD mesh'!$B$15+1)*Setup!$B$22</f>
        <v>0</v>
      </c>
      <c r="BF667" s="0" t="n">
        <f aca="false">SUMPRODUCT('FD inverse'!$A$56:$BH$56,'FD mesh'!$B$84:$BI$84,$E666:$BL666)+'FD inverse'!$A$56*$C667/Setup!$B$17+INDEX('FD inverse'!$A$56:$BH$56,1,'FD mesh'!$B$15+1)*Setup!$B$22</f>
        <v>0</v>
      </c>
      <c r="BG667" s="0" t="n">
        <f aca="false">SUMPRODUCT('FD inverse'!$A$57:$BH$57,'FD mesh'!$B$84:$BI$84,$E666:$BL666)+'FD inverse'!$A$57*$C667/Setup!$B$17+INDEX('FD inverse'!$A$57:$BH$57,1,'FD mesh'!$B$15+1)*Setup!$B$22</f>
        <v>0</v>
      </c>
      <c r="BH667" s="0" t="n">
        <f aca="false">SUMPRODUCT('FD inverse'!$A$58:$BH$58,'FD mesh'!$B$84:$BI$84,$E666:$BL666)+'FD inverse'!$A$58*$C667/Setup!$B$17+INDEX('FD inverse'!$A$58:$BH$58,1,'FD mesh'!$B$15+1)*Setup!$B$22</f>
        <v>0</v>
      </c>
      <c r="BI667" s="0" t="n">
        <f aca="false">SUMPRODUCT('FD inverse'!$A$59:$BH$59,'FD mesh'!$B$84:$BI$84,$E666:$BL666)+'FD inverse'!$A$59*$C667/Setup!$B$17+INDEX('FD inverse'!$A$59:$BH$59,1,'FD mesh'!$B$15+1)*Setup!$B$22</f>
        <v>0</v>
      </c>
      <c r="BJ667" s="0" t="n">
        <f aca="false">SUMPRODUCT('FD inverse'!$A$60:$BH$60,'FD mesh'!$B$84:$BI$84,$E666:$BL666)+'FD inverse'!$A$60*$C667/Setup!$B$17+INDEX('FD inverse'!$A$60:$BH$60,1,'FD mesh'!$B$15+1)*Setup!$B$22</f>
        <v>0</v>
      </c>
      <c r="BK667" s="0" t="n">
        <f aca="false">SUMPRODUCT('FD inverse'!$A$61:$BH$61,'FD mesh'!$B$84:$BI$84,$E666:$BL666)+'FD inverse'!$A$61*$C667/Setup!$B$17+INDEX('FD inverse'!$A$61:$BH$61,1,'FD mesh'!$B$15+1)*Setup!$B$22</f>
        <v>0</v>
      </c>
      <c r="BL667" s="0" t="n">
        <f aca="false">SUMPRODUCT('FD inverse'!$A$62:$BH$62,'FD mesh'!$B$84:$BI$84,$E666:$BL666)+'FD inverse'!$A$62*$C667/Setup!$B$17+INDEX('FD inverse'!$A$62:$BH$62,1,'FD mesh'!$B$15+1)*Setup!$B$22</f>
        <v>0</v>
      </c>
    </row>
    <row r="668" customFormat="false" ht="15" hidden="false" customHeight="false" outlineLevel="0" collapsed="false">
      <c r="A668" s="0" t="n">
        <v>663</v>
      </c>
      <c r="B668" s="0" t="n">
        <f aca="false">A668*Setup!$B$11/3600</f>
        <v>55.25</v>
      </c>
      <c r="C668" s="0" t="n">
        <f aca="false">Setup!$B$7+Setup!$B$8*COS(2*PI()*(B668-Setup!$B$9)/24)</f>
        <v>21.3626167395997</v>
      </c>
      <c r="D668" s="0" t="n">
        <f aca="false">(C668-E668)/Setup!$B$17</f>
        <v>-2.62371163943424</v>
      </c>
      <c r="E668" s="0" t="n">
        <f aca="false">SUMPRODUCT('FD inverse'!$A$3:$BH$3,'FD mesh'!$B$84:$BI$84,$E667:$BL667)+'FD inverse'!$A$3*$C668/Setup!$B$17+INDEX('FD inverse'!$A$3:$BH$3,1,'FD mesh'!$B$15+1)*Setup!$B$22</f>
        <v>21.7036992527262</v>
      </c>
      <c r="F668" s="0" t="n">
        <f aca="false">SUMPRODUCT('FD inverse'!$A$4:$BH$4,'FD mesh'!$B$84:$BI$84,$E667:$BL667)+'FD inverse'!$A$4*$C668/Setup!$B$17+INDEX('FD inverse'!$A$4:$BH$4,1,'FD mesh'!$B$15+1)*Setup!$B$22</f>
        <v>21.7890901237262</v>
      </c>
      <c r="G668" s="0" t="n">
        <f aca="false">SUMPRODUCT('FD inverse'!$A$5:$BH$5,'FD mesh'!$B$84:$BI$84,$E667:$BL667)+'FD inverse'!$A$5*$C668/Setup!$B$17+INDEX('FD inverse'!$A$5:$BH$5,1,'FD mesh'!$B$15+1)*Setup!$B$22</f>
        <v>21.8860642867458</v>
      </c>
      <c r="H668" s="0" t="n">
        <f aca="false">SUMPRODUCT('FD inverse'!$A$6:$BH$6,'FD mesh'!$B$84:$BI$84,$E667:$BL667)+'FD inverse'!$A$6*$C668/Setup!$B$17+INDEX('FD inverse'!$A$6:$BH$6,1,'FD mesh'!$B$15+1)*Setup!$B$22</f>
        <v>22.2265400123144</v>
      </c>
      <c r="I668" s="0" t="n">
        <f aca="false">SUMPRODUCT('FD inverse'!$A$7:$BH$7,'FD mesh'!$B$84:$BI$84,$E667:$BL667)+'FD inverse'!$A$7*$C668/Setup!$B$17+INDEX('FD inverse'!$A$7:$BH$7,1,'FD mesh'!$B$15+1)*Setup!$B$22</f>
        <v>22.2562063249726</v>
      </c>
      <c r="J668" s="0" t="n">
        <f aca="false">SUMPRODUCT('FD inverse'!$A$8:$BH$8,'FD mesh'!$B$84:$BI$84,$E667:$BL667)+'FD inverse'!$A$8*$C668/Setup!$B$17+INDEX('FD inverse'!$A$8:$BH$8,1,'FD mesh'!$B$15+1)*Setup!$B$22</f>
        <v>22.283888529001</v>
      </c>
      <c r="K668" s="0" t="n">
        <f aca="false">SUMPRODUCT('FD inverse'!$A$9:$BH$9,'FD mesh'!$B$84:$BI$84,$E667:$BL667)+'FD inverse'!$A$9*$C668/Setup!$B$17+INDEX('FD inverse'!$A$9:$BH$9,1,'FD mesh'!$B$15+1)*Setup!$B$22</f>
        <v>22.3086717176612</v>
      </c>
      <c r="L668" s="0" t="n">
        <f aca="false">SUMPRODUCT('FD inverse'!$A$10:$BH$10,'FD mesh'!$B$84:$BI$84,$E667:$BL667)+'FD inverse'!$A$10*$C668/Setup!$B$17+INDEX('FD inverse'!$A$10:$BH$10,1,'FD mesh'!$B$15+1)*Setup!$B$22</f>
        <v>22.3297726588671</v>
      </c>
      <c r="M668" s="0" t="n">
        <f aca="false">SUMPRODUCT('FD inverse'!$A$11:$BH$11,'FD mesh'!$B$84:$BI$84,$E667:$BL667)+'FD inverse'!$A$11*$C668/Setup!$B$17+INDEX('FD inverse'!$A$11:$BH$11,1,'FD mesh'!$B$15+1)*Setup!$B$22</f>
        <v>22.3465315171939</v>
      </c>
      <c r="N668" s="0" t="n">
        <f aca="false">SUMPRODUCT('FD inverse'!$A$12:$BH$12,'FD mesh'!$B$84:$BI$84,$E667:$BL667)+'FD inverse'!$A$12*$C668/Setup!$B$17+INDEX('FD inverse'!$A$12:$BH$12,1,'FD mesh'!$B$15+1)*Setup!$B$22</f>
        <v>22.3584043910878</v>
      </c>
      <c r="O668" s="0" t="n">
        <f aca="false">SUMPRODUCT('FD inverse'!$A$13:$BH$13,'FD mesh'!$B$84:$BI$84,$E667:$BL667)+'FD inverse'!$A$13*$C668/Setup!$B$17+INDEX('FD inverse'!$A$13:$BH$13,1,'FD mesh'!$B$15+1)*Setup!$B$22</f>
        <v>22.3649567755747</v>
      </c>
      <c r="P668" s="0" t="n">
        <f aca="false">SUMPRODUCT('FD inverse'!$A$14:$BH$14,'FD mesh'!$B$84:$BI$84,$E667:$BL667)+'FD inverse'!$A$14*$C668/Setup!$B$17+INDEX('FD inverse'!$A$14:$BH$14,1,'FD mesh'!$B$15+1)*Setup!$B$22</f>
        <v>22.3658580413074</v>
      </c>
      <c r="Q668" s="0" t="n">
        <f aca="false">SUMPRODUCT('FD inverse'!$A$15:$BH$15,'FD mesh'!$B$84:$BI$84,$E667:$BL667)+'FD inverse'!$A$15*$C668/Setup!$B$17+INDEX('FD inverse'!$A$15:$BH$15,1,'FD mesh'!$B$15+1)*Setup!$B$22</f>
        <v>22.3608770024394</v>
      </c>
      <c r="R668" s="0" t="n">
        <f aca="false">SUMPRODUCT('FD inverse'!$A$16:$BH$16,'FD mesh'!$B$84:$BI$84,$E667:$BL667)+'FD inverse'!$A$16*$C668/Setup!$B$17+INDEX('FD inverse'!$A$16:$BH$16,1,'FD mesh'!$B$15+1)*Setup!$B$22</f>
        <v>22.3498786283921</v>
      </c>
      <c r="S668" s="0" t="n">
        <f aca="false">SUMPRODUCT('FD inverse'!$A$17:$BH$17,'FD mesh'!$B$84:$BI$84,$E667:$BL667)+'FD inverse'!$A$17*$C668/Setup!$B$17+INDEX('FD inverse'!$A$17:$BH$17,1,'FD mesh'!$B$15+1)*Setup!$B$22</f>
        <v>21.8954787419993</v>
      </c>
      <c r="T668" s="0" t="n">
        <f aca="false">SUMPRODUCT('FD inverse'!$A$18:$BH$18,'FD mesh'!$B$84:$BI$84,$E667:$BL667)+'FD inverse'!$A$18*$C668/Setup!$B$17+INDEX('FD inverse'!$A$18:$BH$18,1,'FD mesh'!$B$15+1)*Setup!$B$22</f>
        <v>21.4381585369254</v>
      </c>
      <c r="U668" s="0" t="n">
        <f aca="false">SUMPRODUCT('FD inverse'!$A$19:$BH$19,'FD mesh'!$B$84:$BI$84,$E667:$BL667)+'FD inverse'!$A$19*$C668/Setup!$B$17+INDEX('FD inverse'!$A$19:$BH$19,1,'FD mesh'!$B$15+1)*Setup!$B$22</f>
        <v>20.9780405440495</v>
      </c>
      <c r="V668" s="0" t="n">
        <f aca="false">SUMPRODUCT('FD inverse'!$A$20:$BH$20,'FD mesh'!$B$84:$BI$84,$E667:$BL667)+'FD inverse'!$A$20*$C668/Setup!$B$17+INDEX('FD inverse'!$A$20:$BH$20,1,'FD mesh'!$B$15+1)*Setup!$B$22</f>
        <v>20.5152660116546</v>
      </c>
      <c r="W668" s="0" t="n">
        <f aca="false">SUMPRODUCT('FD inverse'!$A$21:$BH$21,'FD mesh'!$B$84:$BI$84,$E667:$BL667)+'FD inverse'!$A$21*$C668/Setup!$B$17+INDEX('FD inverse'!$A$21:$BH$21,1,'FD mesh'!$B$15+1)*Setup!$B$22</f>
        <v>20.0499928859291</v>
      </c>
      <c r="X668" s="0" t="n">
        <f aca="false">SUMPRODUCT('FD inverse'!$A$22:$BH$22,'FD mesh'!$B$84:$BI$84,$E667:$BL667)+'FD inverse'!$A$22*$C668/Setup!$B$17+INDEX('FD inverse'!$A$22:$BH$22,1,'FD mesh'!$B$15+1)*Setup!$B$22</f>
        <v>19.5823939219031</v>
      </c>
      <c r="Y668" s="0" t="n">
        <f aca="false">SUMPRODUCT('FD inverse'!$A$23:$BH$23,'FD mesh'!$B$84:$BI$84,$E667:$BL667)+'FD inverse'!$A$23*$C668/Setup!$B$17+INDEX('FD inverse'!$A$23:$BH$23,1,'FD mesh'!$B$15+1)*Setup!$B$22</f>
        <v>19.1126549166858</v>
      </c>
      <c r="Z668" s="0" t="n">
        <f aca="false">SUMPRODUCT('FD inverse'!$A$24:$BH$24,'FD mesh'!$B$84:$BI$84,$E667:$BL667)+'FD inverse'!$A$24*$C668/Setup!$B$17+INDEX('FD inverse'!$A$24:$BH$24,1,'FD mesh'!$B$15+1)*Setup!$B$22</f>
        <v>18.6409730562557</v>
      </c>
      <c r="AA668" s="0" t="n">
        <f aca="false">SUMPRODUCT('FD inverse'!$A$25:$BH$25,'FD mesh'!$B$84:$BI$84,$E667:$BL667)+'FD inverse'!$A$25*$C668/Setup!$B$17+INDEX('FD inverse'!$A$25:$BH$25,1,'FD mesh'!$B$15+1)*Setup!$B$22</f>
        <v>18.1675553665074</v>
      </c>
      <c r="AB668" s="0" t="n">
        <f aca="false">SUMPRODUCT('FD inverse'!$A$26:$BH$26,'FD mesh'!$B$84:$BI$84,$E667:$BL667)+'FD inverse'!$A$26*$C668/Setup!$B$17+INDEX('FD inverse'!$A$26:$BH$26,1,'FD mesh'!$B$15+1)*Setup!$B$22</f>
        <v>17.6926172587841</v>
      </c>
      <c r="AC668" s="0" t="n">
        <f aca="false">SUMPRODUCT('FD inverse'!$A$27:$BH$27,'FD mesh'!$B$84:$BI$84,$E667:$BL667)+'FD inverse'!$A$27*$C668/Setup!$B$17+INDEX('FD inverse'!$A$27:$BH$27,1,'FD mesh'!$B$15+1)*Setup!$B$22</f>
        <v>17.2163811597142</v>
      </c>
      <c r="AD668" s="0" t="n">
        <f aca="false">SUMPRODUCT('FD inverse'!$A$28:$BH$28,'FD mesh'!$B$84:$BI$84,$E667:$BL667)+'FD inverse'!$A$28*$C668/Setup!$B$17+INDEX('FD inverse'!$A$28:$BH$28,1,'FD mesh'!$B$15+1)*Setup!$B$22</f>
        <v>16.7390752148191</v>
      </c>
      <c r="AE668" s="0" t="n">
        <f aca="false">SUMPRODUCT('FD inverse'!$A$29:$BH$29,'FD mesh'!$B$84:$BI$84,$E667:$BL667)+'FD inverse'!$A$29*$C668/Setup!$B$17+INDEX('FD inverse'!$A$29:$BH$29,1,'FD mesh'!$B$15+1)*Setup!$B$22</f>
        <v>16.2609320550646</v>
      </c>
      <c r="AF668" s="0" t="n">
        <f aca="false">SUMPRODUCT('FD inverse'!$A$30:$BH$30,'FD mesh'!$B$84:$BI$84,$E667:$BL667)+'FD inverse'!$A$30*$C668/Setup!$B$17+INDEX('FD inverse'!$A$30:$BH$30,1,'FD mesh'!$B$15+1)*Setup!$B$22</f>
        <v>15.7821876152905</v>
      </c>
      <c r="AG668" s="0" t="n">
        <f aca="false">SUMPRODUCT('FD inverse'!$A$31:$BH$31,'FD mesh'!$B$84:$BI$84,$E667:$BL667)+'FD inverse'!$A$31*$C668/Setup!$B$17+INDEX('FD inverse'!$A$31:$BH$31,1,'FD mesh'!$B$15+1)*Setup!$B$22</f>
        <v>15.3030799932649</v>
      </c>
      <c r="AH668" s="0" t="n">
        <f aca="false">SUMPRODUCT('FD inverse'!$A$32:$BH$32,'FD mesh'!$B$84:$BI$84,$E667:$BL667)+'FD inverse'!$A$32*$C668/Setup!$B$17+INDEX('FD inverse'!$A$32:$BH$32,1,'FD mesh'!$B$15+1)*Setup!$B$22</f>
        <v>15.2827769075198</v>
      </c>
      <c r="AI668" s="0" t="n">
        <f aca="false">SUMPRODUCT('FD inverse'!$A$33:$BH$33,'FD mesh'!$B$84:$BI$84,$E667:$BL667)+'FD inverse'!$A$33*$C668/Setup!$B$17+INDEX('FD inverse'!$A$33:$BH$33,1,'FD mesh'!$B$15+1)*Setup!$B$22</f>
        <v>15.2622777370745</v>
      </c>
      <c r="AJ668" s="0" t="n">
        <f aca="false">SUMPRODUCT('FD inverse'!$A$34:$BH$34,'FD mesh'!$B$84:$BI$84,$E667:$BL667)+'FD inverse'!$A$34*$C668/Setup!$B$17+INDEX('FD inverse'!$A$34:$BH$34,1,'FD mesh'!$B$15+1)*Setup!$B$22</f>
        <v>15.2415995094681</v>
      </c>
      <c r="AK668" s="0" t="n">
        <f aca="false">SUMPRODUCT('FD inverse'!$A$35:$BH$35,'FD mesh'!$B$84:$BI$84,$E667:$BL667)+'FD inverse'!$A$35*$C668/Setup!$B$17+INDEX('FD inverse'!$A$35:$BH$35,1,'FD mesh'!$B$15+1)*Setup!$B$22</f>
        <v>15.2207589144638</v>
      </c>
      <c r="AL668" s="0" t="n">
        <f aca="false">SUMPRODUCT('FD inverse'!$A$36:$BH$36,'FD mesh'!$B$84:$BI$84,$E667:$BL667)+'FD inverse'!$A$36*$C668/Setup!$B$17+INDEX('FD inverse'!$A$36:$BH$36,1,'FD mesh'!$B$15+1)*Setup!$B$22</f>
        <v>15.1997722397461</v>
      </c>
      <c r="AM668" s="0" t="n">
        <f aca="false">SUMPRODUCT('FD inverse'!$A$37:$BH$37,'FD mesh'!$B$84:$BI$84,$E667:$BL667)+'FD inverse'!$A$37*$C668/Setup!$B$17+INDEX('FD inverse'!$A$37:$BH$37,1,'FD mesh'!$B$15+1)*Setup!$B$22</f>
        <v>15.1786553309478</v>
      </c>
      <c r="AN668" s="0" t="n">
        <f aca="false">SUMPRODUCT('FD inverse'!$A$38:$BH$38,'FD mesh'!$B$84:$BI$84,$E667:$BL667)+'FD inverse'!$A$38*$C668/Setup!$B$17+INDEX('FD inverse'!$A$38:$BH$38,1,'FD mesh'!$B$15+1)*Setup!$B$22</f>
        <v>15.1574235736375</v>
      </c>
      <c r="AO668" s="0" t="n">
        <f aca="false">SUMPRODUCT('FD inverse'!$A$39:$BH$39,'FD mesh'!$B$84:$BI$84,$E667:$BL667)+'FD inverse'!$A$39*$C668/Setup!$B$17+INDEX('FD inverse'!$A$39:$BH$39,1,'FD mesh'!$B$15+1)*Setup!$B$22</f>
        <v>15.1360918949517</v>
      </c>
      <c r="AP668" s="0" t="n">
        <f aca="false">SUMPRODUCT('FD inverse'!$A$40:$BH$40,'FD mesh'!$B$84:$BI$84,$E667:$BL667)+'FD inverse'!$A$40*$C668/Setup!$B$17+INDEX('FD inverse'!$A$40:$BH$40,1,'FD mesh'!$B$15+1)*Setup!$B$22</f>
        <v>15.1146747826038</v>
      </c>
      <c r="AQ668" s="0" t="n">
        <f aca="false">SUMPRODUCT('FD inverse'!$A$41:$BH$41,'FD mesh'!$B$84:$BI$84,$E667:$BL667)+'FD inverse'!$A$41*$C668/Setup!$B$17+INDEX('FD inverse'!$A$41:$BH$41,1,'FD mesh'!$B$15+1)*Setup!$B$22</f>
        <v>15.0931863190539</v>
      </c>
      <c r="AR668" s="0" t="n">
        <f aca="false">SUMPRODUCT('FD inverse'!$A$42:$BH$42,'FD mesh'!$B$84:$BI$84,$E667:$BL667)+'FD inverse'!$A$42*$C668/Setup!$B$17+INDEX('FD inverse'!$A$42:$BH$42,1,'FD mesh'!$B$15+1)*Setup!$B$22</f>
        <v>15.0716402286744</v>
      </c>
      <c r="AS668" s="0" t="n">
        <f aca="false">SUMPRODUCT('FD inverse'!$A$43:$BH$43,'FD mesh'!$B$84:$BI$84,$E667:$BL667)+'FD inverse'!$A$43*$C668/Setup!$B$17+INDEX('FD inverse'!$A$43:$BH$43,1,'FD mesh'!$B$15+1)*Setup!$B$22</f>
        <v>0</v>
      </c>
      <c r="AT668" s="0" t="n">
        <f aca="false">SUMPRODUCT('FD inverse'!$A$44:$BH$44,'FD mesh'!$B$84:$BI$84,$E667:$BL667)+'FD inverse'!$A$44*$C668/Setup!$B$17+INDEX('FD inverse'!$A$44:$BH$44,1,'FD mesh'!$B$15+1)*Setup!$B$22</f>
        <v>0</v>
      </c>
      <c r="AU668" s="0" t="n">
        <f aca="false">SUMPRODUCT('FD inverse'!$A$45:$BH$45,'FD mesh'!$B$84:$BI$84,$E667:$BL667)+'FD inverse'!$A$45*$C668/Setup!$B$17+INDEX('FD inverse'!$A$45:$BH$45,1,'FD mesh'!$B$15+1)*Setup!$B$22</f>
        <v>0</v>
      </c>
      <c r="AV668" s="0" t="n">
        <f aca="false">SUMPRODUCT('FD inverse'!$A$46:$BH$46,'FD mesh'!$B$84:$BI$84,$E667:$BL667)+'FD inverse'!$A$46*$C668/Setup!$B$17+INDEX('FD inverse'!$A$46:$BH$46,1,'FD mesh'!$B$15+1)*Setup!$B$22</f>
        <v>0</v>
      </c>
      <c r="AW668" s="0" t="n">
        <f aca="false">SUMPRODUCT('FD inverse'!$A$47:$BH$47,'FD mesh'!$B$84:$BI$84,$E667:$BL667)+'FD inverse'!$A$47*$C668/Setup!$B$17+INDEX('FD inverse'!$A$47:$BH$47,1,'FD mesh'!$B$15+1)*Setup!$B$22</f>
        <v>0</v>
      </c>
      <c r="AX668" s="0" t="n">
        <f aca="false">SUMPRODUCT('FD inverse'!$A$48:$BH$48,'FD mesh'!$B$84:$BI$84,$E667:$BL667)+'FD inverse'!$A$48*$C668/Setup!$B$17+INDEX('FD inverse'!$A$48:$BH$48,1,'FD mesh'!$B$15+1)*Setup!$B$22</f>
        <v>0</v>
      </c>
      <c r="AY668" s="0" t="n">
        <f aca="false">SUMPRODUCT('FD inverse'!$A$49:$BH$49,'FD mesh'!$B$84:$BI$84,$E667:$BL667)+'FD inverse'!$A$49*$C668/Setup!$B$17+INDEX('FD inverse'!$A$49:$BH$49,1,'FD mesh'!$B$15+1)*Setup!$B$22</f>
        <v>0</v>
      </c>
      <c r="AZ668" s="0" t="n">
        <f aca="false">SUMPRODUCT('FD inverse'!$A$50:$BH$50,'FD mesh'!$B$84:$BI$84,$E667:$BL667)+'FD inverse'!$A$50*$C668/Setup!$B$17+INDEX('FD inverse'!$A$50:$BH$50,1,'FD mesh'!$B$15+1)*Setup!$B$22</f>
        <v>0</v>
      </c>
      <c r="BA668" s="0" t="n">
        <f aca="false">SUMPRODUCT('FD inverse'!$A$51:$BH$51,'FD mesh'!$B$84:$BI$84,$E667:$BL667)+'FD inverse'!$A$51*$C668/Setup!$B$17+INDEX('FD inverse'!$A$51:$BH$51,1,'FD mesh'!$B$15+1)*Setup!$B$22</f>
        <v>0</v>
      </c>
      <c r="BB668" s="0" t="n">
        <f aca="false">SUMPRODUCT('FD inverse'!$A$52:$BH$52,'FD mesh'!$B$84:$BI$84,$E667:$BL667)+'FD inverse'!$A$52*$C668/Setup!$B$17+INDEX('FD inverse'!$A$52:$BH$52,1,'FD mesh'!$B$15+1)*Setup!$B$22</f>
        <v>0</v>
      </c>
      <c r="BC668" s="0" t="n">
        <f aca="false">SUMPRODUCT('FD inverse'!$A$53:$BH$53,'FD mesh'!$B$84:$BI$84,$E667:$BL667)+'FD inverse'!$A$53*$C668/Setup!$B$17+INDEX('FD inverse'!$A$53:$BH$53,1,'FD mesh'!$B$15+1)*Setup!$B$22</f>
        <v>0</v>
      </c>
      <c r="BD668" s="0" t="n">
        <f aca="false">SUMPRODUCT('FD inverse'!$A$54:$BH$54,'FD mesh'!$B$84:$BI$84,$E667:$BL667)+'FD inverse'!$A$54*$C668/Setup!$B$17+INDEX('FD inverse'!$A$54:$BH$54,1,'FD mesh'!$B$15+1)*Setup!$B$22</f>
        <v>0</v>
      </c>
      <c r="BE668" s="0" t="n">
        <f aca="false">SUMPRODUCT('FD inverse'!$A$55:$BH$55,'FD mesh'!$B$84:$BI$84,$E667:$BL667)+'FD inverse'!$A$55*$C668/Setup!$B$17+INDEX('FD inverse'!$A$55:$BH$55,1,'FD mesh'!$B$15+1)*Setup!$B$22</f>
        <v>0</v>
      </c>
      <c r="BF668" s="0" t="n">
        <f aca="false">SUMPRODUCT('FD inverse'!$A$56:$BH$56,'FD mesh'!$B$84:$BI$84,$E667:$BL667)+'FD inverse'!$A$56*$C668/Setup!$B$17+INDEX('FD inverse'!$A$56:$BH$56,1,'FD mesh'!$B$15+1)*Setup!$B$22</f>
        <v>0</v>
      </c>
      <c r="BG668" s="0" t="n">
        <f aca="false">SUMPRODUCT('FD inverse'!$A$57:$BH$57,'FD mesh'!$B$84:$BI$84,$E667:$BL667)+'FD inverse'!$A$57*$C668/Setup!$B$17+INDEX('FD inverse'!$A$57:$BH$57,1,'FD mesh'!$B$15+1)*Setup!$B$22</f>
        <v>0</v>
      </c>
      <c r="BH668" s="0" t="n">
        <f aca="false">SUMPRODUCT('FD inverse'!$A$58:$BH$58,'FD mesh'!$B$84:$BI$84,$E667:$BL667)+'FD inverse'!$A$58*$C668/Setup!$B$17+INDEX('FD inverse'!$A$58:$BH$58,1,'FD mesh'!$B$15+1)*Setup!$B$22</f>
        <v>0</v>
      </c>
      <c r="BI668" s="0" t="n">
        <f aca="false">SUMPRODUCT('FD inverse'!$A$59:$BH$59,'FD mesh'!$B$84:$BI$84,$E667:$BL667)+'FD inverse'!$A$59*$C668/Setup!$B$17+INDEX('FD inverse'!$A$59:$BH$59,1,'FD mesh'!$B$15+1)*Setup!$B$22</f>
        <v>0</v>
      </c>
      <c r="BJ668" s="0" t="n">
        <f aca="false">SUMPRODUCT('FD inverse'!$A$60:$BH$60,'FD mesh'!$B$84:$BI$84,$E667:$BL667)+'FD inverse'!$A$60*$C668/Setup!$B$17+INDEX('FD inverse'!$A$60:$BH$60,1,'FD mesh'!$B$15+1)*Setup!$B$22</f>
        <v>0</v>
      </c>
      <c r="BK668" s="0" t="n">
        <f aca="false">SUMPRODUCT('FD inverse'!$A$61:$BH$61,'FD mesh'!$B$84:$BI$84,$E667:$BL667)+'FD inverse'!$A$61*$C668/Setup!$B$17+INDEX('FD inverse'!$A$61:$BH$61,1,'FD mesh'!$B$15+1)*Setup!$B$22</f>
        <v>0</v>
      </c>
      <c r="BL668" s="0" t="n">
        <f aca="false">SUMPRODUCT('FD inverse'!$A$62:$BH$62,'FD mesh'!$B$84:$BI$84,$E667:$BL667)+'FD inverse'!$A$62*$C668/Setup!$B$17+INDEX('FD inverse'!$A$62:$BH$62,1,'FD mesh'!$B$15+1)*Setup!$B$22</f>
        <v>0</v>
      </c>
    </row>
    <row r="669" customFormat="false" ht="15" hidden="false" customHeight="false" outlineLevel="0" collapsed="false">
      <c r="A669" s="0" t="n">
        <v>664</v>
      </c>
      <c r="B669" s="0" t="n">
        <f aca="false">A669*Setup!$B$11/3600</f>
        <v>55.3333333333333</v>
      </c>
      <c r="C669" s="0" t="n">
        <f aca="false">Setup!$B$7+Setup!$B$8*COS(2*PI()*(B669-Setup!$B$9)/24)</f>
        <v>21.4288495612538</v>
      </c>
      <c r="D669" s="0" t="n">
        <f aca="false">(C669-E669)/Setup!$B$17</f>
        <v>-2.38011594192522</v>
      </c>
      <c r="E669" s="0" t="n">
        <f aca="false">SUMPRODUCT('FD inverse'!$A$3:$BH$3,'FD mesh'!$B$84:$BI$84,$E668:$BL668)+'FD inverse'!$A$3*$C669/Setup!$B$17+INDEX('FD inverse'!$A$3:$BH$3,1,'FD mesh'!$B$15+1)*Setup!$B$22</f>
        <v>21.7382646337041</v>
      </c>
      <c r="F669" s="0" t="n">
        <f aca="false">SUMPRODUCT('FD inverse'!$A$4:$BH$4,'FD mesh'!$B$84:$BI$84,$E668:$BL668)+'FD inverse'!$A$4*$C669/Setup!$B$17+INDEX('FD inverse'!$A$4:$BH$4,1,'FD mesh'!$B$15+1)*Setup!$B$22</f>
        <v>21.8166025854369</v>
      </c>
      <c r="G669" s="0" t="n">
        <f aca="false">SUMPRODUCT('FD inverse'!$A$5:$BH$5,'FD mesh'!$B$84:$BI$84,$E668:$BL668)+'FD inverse'!$A$5*$C669/Setup!$B$17+INDEX('FD inverse'!$A$5:$BH$5,1,'FD mesh'!$B$15+1)*Setup!$B$22</f>
        <v>21.9068817097873</v>
      </c>
      <c r="H669" s="0" t="n">
        <f aca="false">SUMPRODUCT('FD inverse'!$A$6:$BH$6,'FD mesh'!$B$84:$BI$84,$E668:$BL668)+'FD inverse'!$A$6*$C669/Setup!$B$17+INDEX('FD inverse'!$A$6:$BH$6,1,'FD mesh'!$B$15+1)*Setup!$B$22</f>
        <v>22.2253989385722</v>
      </c>
      <c r="I669" s="0" t="n">
        <f aca="false">SUMPRODUCT('FD inverse'!$A$7:$BH$7,'FD mesh'!$B$84:$BI$84,$E668:$BL668)+'FD inverse'!$A$7*$C669/Setup!$B$17+INDEX('FD inverse'!$A$7:$BH$7,1,'FD mesh'!$B$15+1)*Setup!$B$22</f>
        <v>22.2532497040274</v>
      </c>
      <c r="J669" s="0" t="n">
        <f aca="false">SUMPRODUCT('FD inverse'!$A$8:$BH$8,'FD mesh'!$B$84:$BI$84,$E668:$BL668)+'FD inverse'!$A$8*$C669/Setup!$B$17+INDEX('FD inverse'!$A$8:$BH$8,1,'FD mesh'!$B$15+1)*Setup!$B$22</f>
        <v>22.279356150341</v>
      </c>
      <c r="K669" s="0" t="n">
        <f aca="false">SUMPRODUCT('FD inverse'!$A$9:$BH$9,'FD mesh'!$B$84:$BI$84,$E668:$BL668)+'FD inverse'!$A$9*$C669/Setup!$B$17+INDEX('FD inverse'!$A$9:$BH$9,1,'FD mesh'!$B$15+1)*Setup!$B$22</f>
        <v>22.3027886269436</v>
      </c>
      <c r="L669" s="0" t="n">
        <f aca="false">SUMPRODUCT('FD inverse'!$A$10:$BH$10,'FD mesh'!$B$84:$BI$84,$E668:$BL668)+'FD inverse'!$A$10*$C669/Setup!$B$17+INDEX('FD inverse'!$A$10:$BH$10,1,'FD mesh'!$B$15+1)*Setup!$B$22</f>
        <v>22.3227502535654</v>
      </c>
      <c r="M669" s="0" t="n">
        <f aca="false">SUMPRODUCT('FD inverse'!$A$11:$BH$11,'FD mesh'!$B$84:$BI$84,$E668:$BL668)+'FD inverse'!$A$11*$C669/Setup!$B$17+INDEX('FD inverse'!$A$11:$BH$11,1,'FD mesh'!$B$15+1)*Setup!$B$22</f>
        <v>22.3385688682097</v>
      </c>
      <c r="N669" s="0" t="n">
        <f aca="false">SUMPRODUCT('FD inverse'!$A$12:$BH$12,'FD mesh'!$B$84:$BI$84,$E668:$BL668)+'FD inverse'!$A$12*$C669/Setup!$B$17+INDEX('FD inverse'!$A$12:$BH$12,1,'FD mesh'!$B$15+1)*Setup!$B$22</f>
        <v>22.3496897548398</v>
      </c>
      <c r="O669" s="0" t="n">
        <f aca="false">SUMPRODUCT('FD inverse'!$A$13:$BH$13,'FD mesh'!$B$84:$BI$84,$E668:$BL668)+'FD inverse'!$A$13*$C669/Setup!$B$17+INDEX('FD inverse'!$A$13:$BH$13,1,'FD mesh'!$B$15+1)*Setup!$B$22</f>
        <v>22.3556692631524</v>
      </c>
      <c r="P669" s="0" t="n">
        <f aca="false">SUMPRODUCT('FD inverse'!$A$14:$BH$14,'FD mesh'!$B$84:$BI$84,$E668:$BL668)+'FD inverse'!$A$14*$C669/Setup!$B$17+INDEX('FD inverse'!$A$14:$BH$14,1,'FD mesh'!$B$15+1)*Setup!$B$22</f>
        <v>22.3561694131038</v>
      </c>
      <c r="Q669" s="0" t="n">
        <f aca="false">SUMPRODUCT('FD inverse'!$A$15:$BH$15,'FD mesh'!$B$84:$BI$84,$E668:$BL668)+'FD inverse'!$A$15*$C669/Setup!$B$17+INDEX('FD inverse'!$A$15:$BH$15,1,'FD mesh'!$B$15+1)*Setup!$B$22</f>
        <v>22.3509535582154</v>
      </c>
      <c r="R669" s="0" t="n">
        <f aca="false">SUMPRODUCT('FD inverse'!$A$16:$BH$16,'FD mesh'!$B$84:$BI$84,$E668:$BL668)+'FD inverse'!$A$16*$C669/Setup!$B$17+INDEX('FD inverse'!$A$16:$BH$16,1,'FD mesh'!$B$15+1)*Setup!$B$22</f>
        <v>22.3398831639617</v>
      </c>
      <c r="S669" s="0" t="n">
        <f aca="false">SUMPRODUCT('FD inverse'!$A$17:$BH$17,'FD mesh'!$B$84:$BI$84,$E668:$BL668)+'FD inverse'!$A$17*$C669/Setup!$B$17+INDEX('FD inverse'!$A$17:$BH$17,1,'FD mesh'!$B$15+1)*Setup!$B$22</f>
        <v>21.8858019175281</v>
      </c>
      <c r="T669" s="0" t="n">
        <f aca="false">SUMPRODUCT('FD inverse'!$A$18:$BH$18,'FD mesh'!$B$84:$BI$84,$E668:$BL668)+'FD inverse'!$A$18*$C669/Setup!$B$17+INDEX('FD inverse'!$A$18:$BH$18,1,'FD mesh'!$B$15+1)*Setup!$B$22</f>
        <v>21.4288729198929</v>
      </c>
      <c r="U669" s="0" t="n">
        <f aca="false">SUMPRODUCT('FD inverse'!$A$19:$BH$19,'FD mesh'!$B$84:$BI$84,$E668:$BL668)+'FD inverse'!$A$19*$C669/Setup!$B$17+INDEX('FD inverse'!$A$19:$BH$19,1,'FD mesh'!$B$15+1)*Setup!$B$22</f>
        <v>20.9692112978168</v>
      </c>
      <c r="V669" s="0" t="n">
        <f aca="false">SUMPRODUCT('FD inverse'!$A$20:$BH$20,'FD mesh'!$B$84:$BI$84,$E668:$BL668)+'FD inverse'!$A$20*$C669/Setup!$B$17+INDEX('FD inverse'!$A$20:$BH$20,1,'FD mesh'!$B$15+1)*Setup!$B$22</f>
        <v>20.5069513547064</v>
      </c>
      <c r="W669" s="0" t="n">
        <f aca="false">SUMPRODUCT('FD inverse'!$A$21:$BH$21,'FD mesh'!$B$84:$BI$84,$E668:$BL668)+'FD inverse'!$A$21*$C669/Setup!$B$17+INDEX('FD inverse'!$A$21:$BH$21,1,'FD mesh'!$B$15+1)*Setup!$B$22</f>
        <v>20.0422445268371</v>
      </c>
      <c r="X669" s="0" t="n">
        <f aca="false">SUMPRODUCT('FD inverse'!$A$22:$BH$22,'FD mesh'!$B$84:$BI$84,$E668:$BL668)+'FD inverse'!$A$22*$C669/Setup!$B$17+INDEX('FD inverse'!$A$22:$BH$22,1,'FD mesh'!$B$15+1)*Setup!$B$22</f>
        <v>19.5752574675777</v>
      </c>
      <c r="Y669" s="0" t="n">
        <f aca="false">SUMPRODUCT('FD inverse'!$A$23:$BH$23,'FD mesh'!$B$84:$BI$84,$E668:$BL668)+'FD inverse'!$A$23*$C669/Setup!$B$17+INDEX('FD inverse'!$A$23:$BH$23,1,'FD mesh'!$B$15+1)*Setup!$B$22</f>
        <v>19.1061702517598</v>
      </c>
      <c r="Z669" s="0" t="n">
        <f aca="false">SUMPRODUCT('FD inverse'!$A$24:$BH$24,'FD mesh'!$B$84:$BI$84,$E668:$BL668)+'FD inverse'!$A$24*$C669/Setup!$B$17+INDEX('FD inverse'!$A$24:$BH$24,1,'FD mesh'!$B$15+1)*Setup!$B$22</f>
        <v>18.6351746916922</v>
      </c>
      <c r="AA669" s="0" t="n">
        <f aca="false">SUMPRODUCT('FD inverse'!$A$25:$BH$25,'FD mesh'!$B$84:$BI$84,$E668:$BL668)+'FD inverse'!$A$25*$C669/Setup!$B$17+INDEX('FD inverse'!$A$25:$BH$25,1,'FD mesh'!$B$15+1)*Setup!$B$22</f>
        <v>18.1624727557674</v>
      </c>
      <c r="AB669" s="0" t="n">
        <f aca="false">SUMPRODUCT('FD inverse'!$A$26:$BH$26,'FD mesh'!$B$84:$BI$84,$E668:$BL668)+'FD inverse'!$A$26*$C669/Setup!$B$17+INDEX('FD inverse'!$A$26:$BH$26,1,'FD mesh'!$B$15+1)*Setup!$B$22</f>
        <v>17.6882750801105</v>
      </c>
      <c r="AC669" s="0" t="n">
        <f aca="false">SUMPRODUCT('FD inverse'!$A$27:$BH$27,'FD mesh'!$B$84:$BI$84,$E668:$BL668)+'FD inverse'!$A$27*$C669/Setup!$B$17+INDEX('FD inverse'!$A$27:$BH$27,1,'FD mesh'!$B$15+1)*Setup!$B$22</f>
        <v>17.2127995633011</v>
      </c>
      <c r="AD669" s="0" t="n">
        <f aca="false">SUMPRODUCT('FD inverse'!$A$28:$BH$28,'FD mesh'!$B$84:$BI$84,$E668:$BL668)+'FD inverse'!$A$28*$C669/Setup!$B$17+INDEX('FD inverse'!$A$28:$BH$28,1,'FD mesh'!$B$15+1)*Setup!$B$22</f>
        <v>16.7362700338329</v>
      </c>
      <c r="AE669" s="0" t="n">
        <f aca="false">SUMPRODUCT('FD inverse'!$A$29:$BH$29,'FD mesh'!$B$84:$BI$84,$E668:$BL668)+'FD inverse'!$A$29*$C669/Setup!$B$17+INDEX('FD inverse'!$A$29:$BH$29,1,'FD mesh'!$B$15+1)*Setup!$B$22</f>
        <v>16.2589149796746</v>
      </c>
      <c r="AF669" s="0" t="n">
        <f aca="false">SUMPRODUCT('FD inverse'!$A$30:$BH$30,'FD mesh'!$B$84:$BI$84,$E668:$BL668)+'FD inverse'!$A$30*$C669/Setup!$B$17+INDEX('FD inverse'!$A$30:$BH$30,1,'FD mesh'!$B$15+1)*Setup!$B$22</f>
        <v>15.7809663290444</v>
      </c>
      <c r="AG669" s="0" t="n">
        <f aca="false">SUMPRODUCT('FD inverse'!$A$31:$BH$31,'FD mesh'!$B$84:$BI$84,$E668:$BL668)+'FD inverse'!$A$31*$C669/Setup!$B$17+INDEX('FD inverse'!$A$31:$BH$31,1,'FD mesh'!$B$15+1)*Setup!$B$22</f>
        <v>15.3026582713189</v>
      </c>
      <c r="AH669" s="0" t="n">
        <f aca="false">SUMPRODUCT('FD inverse'!$A$32:$BH$32,'FD mesh'!$B$84:$BI$84,$E668:$BL668)+'FD inverse'!$A$32*$C669/Setup!$B$17+INDEX('FD inverse'!$A$32:$BH$32,1,'FD mesh'!$B$15+1)*Setup!$B$22</f>
        <v>15.2823888214756</v>
      </c>
      <c r="AI669" s="0" t="n">
        <f aca="false">SUMPRODUCT('FD inverse'!$A$33:$BH$33,'FD mesh'!$B$84:$BI$84,$E668:$BL668)+'FD inverse'!$A$33*$C669/Setup!$B$17+INDEX('FD inverse'!$A$33:$BH$33,1,'FD mesh'!$B$15+1)*Setup!$B$22</f>
        <v>15.2619229135378</v>
      </c>
      <c r="AJ669" s="0" t="n">
        <f aca="false">SUMPRODUCT('FD inverse'!$A$34:$BH$34,'FD mesh'!$B$84:$BI$84,$E668:$BL668)+'FD inverse'!$A$34*$C669/Setup!$B$17+INDEX('FD inverse'!$A$34:$BH$34,1,'FD mesh'!$B$15+1)*Setup!$B$22</f>
        <v>15.2412773857531</v>
      </c>
      <c r="AK669" s="0" t="n">
        <f aca="false">SUMPRODUCT('FD inverse'!$A$35:$BH$35,'FD mesh'!$B$84:$BI$84,$E668:$BL668)+'FD inverse'!$A$35*$C669/Setup!$B$17+INDEX('FD inverse'!$A$35:$BH$35,1,'FD mesh'!$B$15+1)*Setup!$B$22</f>
        <v>15.2204687915242</v>
      </c>
      <c r="AL669" s="0" t="n">
        <f aca="false">SUMPRODUCT('FD inverse'!$A$36:$BH$36,'FD mesh'!$B$84:$BI$84,$E668:$BL668)+'FD inverse'!$A$36*$C669/Setup!$B$17+INDEX('FD inverse'!$A$36:$BH$36,1,'FD mesh'!$B$15+1)*Setup!$B$22</f>
        <v>15.1995133303809</v>
      </c>
      <c r="AM669" s="0" t="n">
        <f aca="false">SUMPRODUCT('FD inverse'!$A$37:$BH$37,'FD mesh'!$B$84:$BI$84,$E668:$BL668)+'FD inverse'!$A$37*$C669/Setup!$B$17+INDEX('FD inverse'!$A$37:$BH$37,1,'FD mesh'!$B$15+1)*Setup!$B$22</f>
        <v>15.1784268033535</v>
      </c>
      <c r="AN669" s="0" t="n">
        <f aca="false">SUMPRODUCT('FD inverse'!$A$38:$BH$38,'FD mesh'!$B$84:$BI$84,$E668:$BL668)+'FD inverse'!$A$38*$C669/Setup!$B$17+INDEX('FD inverse'!$A$38:$BH$38,1,'FD mesh'!$B$15+1)*Setup!$B$22</f>
        <v>15.1572245903942</v>
      </c>
      <c r="AO669" s="0" t="n">
        <f aca="false">SUMPRODUCT('FD inverse'!$A$39:$BH$39,'FD mesh'!$B$84:$BI$84,$E668:$BL668)+'FD inverse'!$A$39*$C669/Setup!$B$17+INDEX('FD inverse'!$A$39:$BH$39,1,'FD mesh'!$B$15+1)*Setup!$B$22</f>
        <v>15.1359216475338</v>
      </c>
      <c r="AP669" s="0" t="n">
        <f aca="false">SUMPRODUCT('FD inverse'!$A$40:$BH$40,'FD mesh'!$B$84:$BI$84,$E668:$BL668)+'FD inverse'!$A$40*$C669/Setup!$B$17+INDEX('FD inverse'!$A$40:$BH$40,1,'FD mesh'!$B$15+1)*Setup!$B$22</f>
        <v>15.1145325215093</v>
      </c>
      <c r="AQ669" s="0" t="n">
        <f aca="false">SUMPRODUCT('FD inverse'!$A$41:$BH$41,'FD mesh'!$B$84:$BI$84,$E668:$BL668)+'FD inverse'!$A$41*$C669/Setup!$B$17+INDEX('FD inverse'!$A$41:$BH$41,1,'FD mesh'!$B$15+1)*Setup!$B$22</f>
        <v>15.093071379642</v>
      </c>
      <c r="AR669" s="0" t="n">
        <f aca="false">SUMPRODUCT('FD inverse'!$A$42:$BH$42,'FD mesh'!$B$84:$BI$84,$E668:$BL668)+'FD inverse'!$A$42*$C669/Setup!$B$17+INDEX('FD inverse'!$A$42:$BH$42,1,'FD mesh'!$B$15+1)*Setup!$B$22</f>
        <v>15.071552052797</v>
      </c>
      <c r="AS669" s="0" t="n">
        <f aca="false">SUMPRODUCT('FD inverse'!$A$43:$BH$43,'FD mesh'!$B$84:$BI$84,$E668:$BL668)+'FD inverse'!$A$43*$C669/Setup!$B$17+INDEX('FD inverse'!$A$43:$BH$43,1,'FD mesh'!$B$15+1)*Setup!$B$22</f>
        <v>0</v>
      </c>
      <c r="AT669" s="0" t="n">
        <f aca="false">SUMPRODUCT('FD inverse'!$A$44:$BH$44,'FD mesh'!$B$84:$BI$84,$E668:$BL668)+'FD inverse'!$A$44*$C669/Setup!$B$17+INDEX('FD inverse'!$A$44:$BH$44,1,'FD mesh'!$B$15+1)*Setup!$B$22</f>
        <v>0</v>
      </c>
      <c r="AU669" s="0" t="n">
        <f aca="false">SUMPRODUCT('FD inverse'!$A$45:$BH$45,'FD mesh'!$B$84:$BI$84,$E668:$BL668)+'FD inverse'!$A$45*$C669/Setup!$B$17+INDEX('FD inverse'!$A$45:$BH$45,1,'FD mesh'!$B$15+1)*Setup!$B$22</f>
        <v>0</v>
      </c>
      <c r="AV669" s="0" t="n">
        <f aca="false">SUMPRODUCT('FD inverse'!$A$46:$BH$46,'FD mesh'!$B$84:$BI$84,$E668:$BL668)+'FD inverse'!$A$46*$C669/Setup!$B$17+INDEX('FD inverse'!$A$46:$BH$46,1,'FD mesh'!$B$15+1)*Setup!$B$22</f>
        <v>0</v>
      </c>
      <c r="AW669" s="0" t="n">
        <f aca="false">SUMPRODUCT('FD inverse'!$A$47:$BH$47,'FD mesh'!$B$84:$BI$84,$E668:$BL668)+'FD inverse'!$A$47*$C669/Setup!$B$17+INDEX('FD inverse'!$A$47:$BH$47,1,'FD mesh'!$B$15+1)*Setup!$B$22</f>
        <v>0</v>
      </c>
      <c r="AX669" s="0" t="n">
        <f aca="false">SUMPRODUCT('FD inverse'!$A$48:$BH$48,'FD mesh'!$B$84:$BI$84,$E668:$BL668)+'FD inverse'!$A$48*$C669/Setup!$B$17+INDEX('FD inverse'!$A$48:$BH$48,1,'FD mesh'!$B$15+1)*Setup!$B$22</f>
        <v>0</v>
      </c>
      <c r="AY669" s="0" t="n">
        <f aca="false">SUMPRODUCT('FD inverse'!$A$49:$BH$49,'FD mesh'!$B$84:$BI$84,$E668:$BL668)+'FD inverse'!$A$49*$C669/Setup!$B$17+INDEX('FD inverse'!$A$49:$BH$49,1,'FD mesh'!$B$15+1)*Setup!$B$22</f>
        <v>0</v>
      </c>
      <c r="AZ669" s="0" t="n">
        <f aca="false">SUMPRODUCT('FD inverse'!$A$50:$BH$50,'FD mesh'!$B$84:$BI$84,$E668:$BL668)+'FD inverse'!$A$50*$C669/Setup!$B$17+INDEX('FD inverse'!$A$50:$BH$50,1,'FD mesh'!$B$15+1)*Setup!$B$22</f>
        <v>0</v>
      </c>
      <c r="BA669" s="0" t="n">
        <f aca="false">SUMPRODUCT('FD inverse'!$A$51:$BH$51,'FD mesh'!$B$84:$BI$84,$E668:$BL668)+'FD inverse'!$A$51*$C669/Setup!$B$17+INDEX('FD inverse'!$A$51:$BH$51,1,'FD mesh'!$B$15+1)*Setup!$B$22</f>
        <v>0</v>
      </c>
      <c r="BB669" s="0" t="n">
        <f aca="false">SUMPRODUCT('FD inverse'!$A$52:$BH$52,'FD mesh'!$B$84:$BI$84,$E668:$BL668)+'FD inverse'!$A$52*$C669/Setup!$B$17+INDEX('FD inverse'!$A$52:$BH$52,1,'FD mesh'!$B$15+1)*Setup!$B$22</f>
        <v>0</v>
      </c>
      <c r="BC669" s="0" t="n">
        <f aca="false">SUMPRODUCT('FD inverse'!$A$53:$BH$53,'FD mesh'!$B$84:$BI$84,$E668:$BL668)+'FD inverse'!$A$53*$C669/Setup!$B$17+INDEX('FD inverse'!$A$53:$BH$53,1,'FD mesh'!$B$15+1)*Setup!$B$22</f>
        <v>0</v>
      </c>
      <c r="BD669" s="0" t="n">
        <f aca="false">SUMPRODUCT('FD inverse'!$A$54:$BH$54,'FD mesh'!$B$84:$BI$84,$E668:$BL668)+'FD inverse'!$A$54*$C669/Setup!$B$17+INDEX('FD inverse'!$A$54:$BH$54,1,'FD mesh'!$B$15+1)*Setup!$B$22</f>
        <v>0</v>
      </c>
      <c r="BE669" s="0" t="n">
        <f aca="false">SUMPRODUCT('FD inverse'!$A$55:$BH$55,'FD mesh'!$B$84:$BI$84,$E668:$BL668)+'FD inverse'!$A$55*$C669/Setup!$B$17+INDEX('FD inverse'!$A$55:$BH$55,1,'FD mesh'!$B$15+1)*Setup!$B$22</f>
        <v>0</v>
      </c>
      <c r="BF669" s="0" t="n">
        <f aca="false">SUMPRODUCT('FD inverse'!$A$56:$BH$56,'FD mesh'!$B$84:$BI$84,$E668:$BL668)+'FD inverse'!$A$56*$C669/Setup!$B$17+INDEX('FD inverse'!$A$56:$BH$56,1,'FD mesh'!$B$15+1)*Setup!$B$22</f>
        <v>0</v>
      </c>
      <c r="BG669" s="0" t="n">
        <f aca="false">SUMPRODUCT('FD inverse'!$A$57:$BH$57,'FD mesh'!$B$84:$BI$84,$E668:$BL668)+'FD inverse'!$A$57*$C669/Setup!$B$17+INDEX('FD inverse'!$A$57:$BH$57,1,'FD mesh'!$B$15+1)*Setup!$B$22</f>
        <v>0</v>
      </c>
      <c r="BH669" s="0" t="n">
        <f aca="false">SUMPRODUCT('FD inverse'!$A$58:$BH$58,'FD mesh'!$B$84:$BI$84,$E668:$BL668)+'FD inverse'!$A$58*$C669/Setup!$B$17+INDEX('FD inverse'!$A$58:$BH$58,1,'FD mesh'!$B$15+1)*Setup!$B$22</f>
        <v>0</v>
      </c>
      <c r="BI669" s="0" t="n">
        <f aca="false">SUMPRODUCT('FD inverse'!$A$59:$BH$59,'FD mesh'!$B$84:$BI$84,$E668:$BL668)+'FD inverse'!$A$59*$C669/Setup!$B$17+INDEX('FD inverse'!$A$59:$BH$59,1,'FD mesh'!$B$15+1)*Setup!$B$22</f>
        <v>0</v>
      </c>
      <c r="BJ669" s="0" t="n">
        <f aca="false">SUMPRODUCT('FD inverse'!$A$60:$BH$60,'FD mesh'!$B$84:$BI$84,$E668:$BL668)+'FD inverse'!$A$60*$C669/Setup!$B$17+INDEX('FD inverse'!$A$60:$BH$60,1,'FD mesh'!$B$15+1)*Setup!$B$22</f>
        <v>0</v>
      </c>
      <c r="BK669" s="0" t="n">
        <f aca="false">SUMPRODUCT('FD inverse'!$A$61:$BH$61,'FD mesh'!$B$84:$BI$84,$E668:$BL668)+'FD inverse'!$A$61*$C669/Setup!$B$17+INDEX('FD inverse'!$A$61:$BH$61,1,'FD mesh'!$B$15+1)*Setup!$B$22</f>
        <v>0</v>
      </c>
      <c r="BL669" s="0" t="n">
        <f aca="false">SUMPRODUCT('FD inverse'!$A$62:$BH$62,'FD mesh'!$B$84:$BI$84,$E668:$BL668)+'FD inverse'!$A$62*$C669/Setup!$B$17+INDEX('FD inverse'!$A$62:$BH$62,1,'FD mesh'!$B$15+1)*Setup!$B$22</f>
        <v>0</v>
      </c>
    </row>
    <row r="670" customFormat="false" ht="15" hidden="false" customHeight="false" outlineLevel="0" collapsed="false">
      <c r="A670" s="0" t="n">
        <v>665</v>
      </c>
      <c r="B670" s="0" t="n">
        <f aca="false">A670*Setup!$B$11/3600</f>
        <v>55.4166666666667</v>
      </c>
      <c r="C670" s="0" t="n">
        <f aca="false">Setup!$B$7+Setup!$B$8*COS(2*PI()*(B670-Setup!$B$9)/24)</f>
        <v>21.4963061112638</v>
      </c>
      <c r="D670" s="0" t="n">
        <f aca="false">(C670-E670)/Setup!$B$17</f>
        <v>-2.13396428068935</v>
      </c>
      <c r="E670" s="0" t="n">
        <f aca="false">SUMPRODUCT('FD inverse'!$A$3:$BH$3,'FD mesh'!$B$84:$BI$84,$E669:$BL669)+'FD inverse'!$A$3*$C670/Setup!$B$17+INDEX('FD inverse'!$A$3:$BH$3,1,'FD mesh'!$B$15+1)*Setup!$B$22</f>
        <v>21.7737214677534</v>
      </c>
      <c r="F670" s="0" t="n">
        <f aca="false">SUMPRODUCT('FD inverse'!$A$4:$BH$4,'FD mesh'!$B$84:$BI$84,$E669:$BL669)+'FD inverse'!$A$4*$C670/Setup!$B$17+INDEX('FD inverse'!$A$4:$BH$4,1,'FD mesh'!$B$15+1)*Setup!$B$22</f>
        <v>21.8449269348853</v>
      </c>
      <c r="G670" s="0" t="n">
        <f aca="false">SUMPRODUCT('FD inverse'!$A$5:$BH$5,'FD mesh'!$B$84:$BI$84,$E669:$BL669)+'FD inverse'!$A$5*$C670/Setup!$B$17+INDEX('FD inverse'!$A$5:$BH$5,1,'FD mesh'!$B$15+1)*Setup!$B$22</f>
        <v>21.9284259564652</v>
      </c>
      <c r="H670" s="0" t="n">
        <f aca="false">SUMPRODUCT('FD inverse'!$A$6:$BH$6,'FD mesh'!$B$84:$BI$84,$E669:$BL669)+'FD inverse'!$A$6*$C670/Setup!$B$17+INDEX('FD inverse'!$A$6:$BH$6,1,'FD mesh'!$B$15+1)*Setup!$B$22</f>
        <v>22.2246920155099</v>
      </c>
      <c r="I670" s="0" t="n">
        <f aca="false">SUMPRODUCT('FD inverse'!$A$7:$BH$7,'FD mesh'!$B$84:$BI$84,$E669:$BL669)+'FD inverse'!$A$7*$C670/Setup!$B$17+INDEX('FD inverse'!$A$7:$BH$7,1,'FD mesh'!$B$15+1)*Setup!$B$22</f>
        <v>22.2507017189469</v>
      </c>
      <c r="J670" s="0" t="n">
        <f aca="false">SUMPRODUCT('FD inverse'!$A$8:$BH$8,'FD mesh'!$B$84:$BI$84,$E669:$BL669)+'FD inverse'!$A$8*$C670/Setup!$B$17+INDEX('FD inverse'!$A$8:$BH$8,1,'FD mesh'!$B$15+1)*Setup!$B$22</f>
        <v>22.275208186348</v>
      </c>
      <c r="K670" s="0" t="n">
        <f aca="false">SUMPRODUCT('FD inverse'!$A$9:$BH$9,'FD mesh'!$B$84:$BI$84,$E669:$BL669)+'FD inverse'!$A$9*$C670/Setup!$B$17+INDEX('FD inverse'!$A$9:$BH$9,1,'FD mesh'!$B$15+1)*Setup!$B$22</f>
        <v>22.2972674773522</v>
      </c>
      <c r="L670" s="0" t="n">
        <f aca="false">SUMPRODUCT('FD inverse'!$A$10:$BH$10,'FD mesh'!$B$84:$BI$84,$E669:$BL669)+'FD inverse'!$A$10*$C670/Setup!$B$17+INDEX('FD inverse'!$A$10:$BH$10,1,'FD mesh'!$B$15+1)*Setup!$B$22</f>
        <v>22.3160694529632</v>
      </c>
      <c r="M670" s="0" t="n">
        <f aca="false">SUMPRODUCT('FD inverse'!$A$11:$BH$11,'FD mesh'!$B$84:$BI$84,$E669:$BL669)+'FD inverse'!$A$11*$C670/Setup!$B$17+INDEX('FD inverse'!$A$11:$BH$11,1,'FD mesh'!$B$15+1)*Setup!$B$22</f>
        <v>22.3309299532926</v>
      </c>
      <c r="N670" s="0" t="n">
        <f aca="false">SUMPRODUCT('FD inverse'!$A$12:$BH$12,'FD mesh'!$B$84:$BI$84,$E669:$BL669)+'FD inverse'!$A$12*$C670/Setup!$B$17+INDEX('FD inverse'!$A$12:$BH$12,1,'FD mesh'!$B$15+1)*Setup!$B$22</f>
        <v>22.3412837191577</v>
      </c>
      <c r="O670" s="0" t="n">
        <f aca="false">SUMPRODUCT('FD inverse'!$A$13:$BH$13,'FD mesh'!$B$84:$BI$84,$E669:$BL669)+'FD inverse'!$A$13*$C670/Setup!$B$17+INDEX('FD inverse'!$A$13:$BH$13,1,'FD mesh'!$B$15+1)*Setup!$B$22</f>
        <v>22.346678171936</v>
      </c>
      <c r="P670" s="0" t="n">
        <f aca="false">SUMPRODUCT('FD inverse'!$A$14:$BH$14,'FD mesh'!$B$84:$BI$84,$E669:$BL669)+'FD inverse'!$A$14*$C670/Setup!$B$17+INDEX('FD inverse'!$A$14:$BH$14,1,'FD mesh'!$B$15+1)*Setup!$B$22</f>
        <v>22.3467681461206</v>
      </c>
      <c r="Q670" s="0" t="n">
        <f aca="false">SUMPRODUCT('FD inverse'!$A$15:$BH$15,'FD mesh'!$B$84:$BI$84,$E669:$BL669)+'FD inverse'!$A$15*$C670/Setup!$B$17+INDEX('FD inverse'!$A$15:$BH$15,1,'FD mesh'!$B$15+1)*Setup!$B$22</f>
        <v>22.3413116501085</v>
      </c>
      <c r="R670" s="0" t="n">
        <f aca="false">SUMPRODUCT('FD inverse'!$A$16:$BH$16,'FD mesh'!$B$84:$BI$84,$E669:$BL669)+'FD inverse'!$A$16*$C670/Setup!$B$17+INDEX('FD inverse'!$A$16:$BH$16,1,'FD mesh'!$B$15+1)*Setup!$B$22</f>
        <v>22.3301667127355</v>
      </c>
      <c r="S670" s="0" t="n">
        <f aca="false">SUMPRODUCT('FD inverse'!$A$17:$BH$17,'FD mesh'!$B$84:$BI$84,$E669:$BL669)+'FD inverse'!$A$17*$C670/Setup!$B$17+INDEX('FD inverse'!$A$17:$BH$17,1,'FD mesh'!$B$15+1)*Setup!$B$22</f>
        <v>21.8763771118586</v>
      </c>
      <c r="T670" s="0" t="n">
        <f aca="false">SUMPRODUCT('FD inverse'!$A$18:$BH$18,'FD mesh'!$B$84:$BI$84,$E669:$BL669)+'FD inverse'!$A$18*$C670/Setup!$B$17+INDEX('FD inverse'!$A$18:$BH$18,1,'FD mesh'!$B$15+1)*Setup!$B$22</f>
        <v>21.4198139253132</v>
      </c>
      <c r="U670" s="0" t="n">
        <f aca="false">SUMPRODUCT('FD inverse'!$A$19:$BH$19,'FD mesh'!$B$84:$BI$84,$E669:$BL669)+'FD inverse'!$A$19*$C670/Setup!$B$17+INDEX('FD inverse'!$A$19:$BH$19,1,'FD mesh'!$B$15+1)*Setup!$B$22</f>
        <v>20.9605848060771</v>
      </c>
      <c r="V670" s="0" t="n">
        <f aca="false">SUMPRODUCT('FD inverse'!$A$20:$BH$20,'FD mesh'!$B$84:$BI$84,$E669:$BL669)+'FD inverse'!$A$20*$C670/Setup!$B$17+INDEX('FD inverse'!$A$20:$BH$20,1,'FD mesh'!$B$15+1)*Setup!$B$22</f>
        <v>20.4988170335577</v>
      </c>
      <c r="W670" s="0" t="n">
        <f aca="false">SUMPRODUCT('FD inverse'!$A$21:$BH$21,'FD mesh'!$B$84:$BI$84,$E669:$BL669)+'FD inverse'!$A$21*$C670/Setup!$B$17+INDEX('FD inverse'!$A$21:$BH$21,1,'FD mesh'!$B$15+1)*Setup!$B$22</f>
        <v>20.0346554465289</v>
      </c>
      <c r="X670" s="0" t="n">
        <f aca="false">SUMPRODUCT('FD inverse'!$A$22:$BH$22,'FD mesh'!$B$84:$BI$84,$E669:$BL669)+'FD inverse'!$A$22*$C670/Setup!$B$17+INDEX('FD inverse'!$A$22:$BH$22,1,'FD mesh'!$B$15+1)*Setup!$B$22</f>
        <v>19.5682605015808</v>
      </c>
      <c r="Y670" s="0" t="n">
        <f aca="false">SUMPRODUCT('FD inverse'!$A$23:$BH$23,'FD mesh'!$B$84:$BI$84,$E669:$BL669)+'FD inverse'!$A$23*$C670/Setup!$B$17+INDEX('FD inverse'!$A$23:$BH$23,1,'FD mesh'!$B$15+1)*Setup!$B$22</f>
        <v>19.0998064494964</v>
      </c>
      <c r="Z670" s="0" t="n">
        <f aca="false">SUMPRODUCT('FD inverse'!$A$24:$BH$24,'FD mesh'!$B$84:$BI$84,$E669:$BL669)+'FD inverse'!$A$24*$C670/Setup!$B$17+INDEX('FD inverse'!$A$24:$BH$24,1,'FD mesh'!$B$15+1)*Setup!$B$22</f>
        <v>18.6294796213173</v>
      </c>
      <c r="AA670" s="0" t="n">
        <f aca="false">SUMPRODUCT('FD inverse'!$A$25:$BH$25,'FD mesh'!$B$84:$BI$84,$E669:$BL669)+'FD inverse'!$A$25*$C670/Setup!$B$17+INDEX('FD inverse'!$A$25:$BH$25,1,'FD mesh'!$B$15+1)*Setup!$B$22</f>
        <v>18.1574768152851</v>
      </c>
      <c r="AB670" s="0" t="n">
        <f aca="false">SUMPRODUCT('FD inverse'!$A$26:$BH$26,'FD mesh'!$B$84:$BI$84,$E669:$BL669)+'FD inverse'!$A$26*$C670/Setup!$B$17+INDEX('FD inverse'!$A$26:$BH$26,1,'FD mesh'!$B$15+1)*Setup!$B$22</f>
        <v>17.6840037753396</v>
      </c>
      <c r="AC670" s="0" t="n">
        <f aca="false">SUMPRODUCT('FD inverse'!$A$27:$BH$27,'FD mesh'!$B$84:$BI$84,$E669:$BL669)+'FD inverse'!$A$27*$C670/Setup!$B$17+INDEX('FD inverse'!$A$27:$BH$27,1,'FD mesh'!$B$15+1)*Setup!$B$22</f>
        <v>17.2092737514186</v>
      </c>
      <c r="AD670" s="0" t="n">
        <f aca="false">SUMPRODUCT('FD inverse'!$A$28:$BH$28,'FD mesh'!$B$84:$BI$84,$E669:$BL669)+'FD inverse'!$A$28*$C670/Setup!$B$17+INDEX('FD inverse'!$A$28:$BH$28,1,'FD mesh'!$B$15+1)*Setup!$B$22</f>
        <v>16.7335061314294</v>
      </c>
      <c r="AE670" s="0" t="n">
        <f aca="false">SUMPRODUCT('FD inverse'!$A$29:$BH$29,'FD mesh'!$B$84:$BI$84,$E669:$BL669)+'FD inverse'!$A$29*$C670/Setup!$B$17+INDEX('FD inverse'!$A$29:$BH$29,1,'FD mesh'!$B$15+1)*Setup!$B$22</f>
        <v>16.2569251344471</v>
      </c>
      <c r="AF670" s="0" t="n">
        <f aca="false">SUMPRODUCT('FD inverse'!$A$30:$BH$30,'FD mesh'!$B$84:$BI$84,$E669:$BL669)+'FD inverse'!$A$30*$C670/Setup!$B$17+INDEX('FD inverse'!$A$30:$BH$30,1,'FD mesh'!$B$15+1)*Setup!$B$22</f>
        <v>15.7797585544408</v>
      </c>
      <c r="AG670" s="0" t="n">
        <f aca="false">SUMPRODUCT('FD inverse'!$A$31:$BH$31,'FD mesh'!$B$84:$BI$84,$E669:$BL669)+'FD inverse'!$A$31*$C670/Setup!$B$17+INDEX('FD inverse'!$A$31:$BH$31,1,'FD mesh'!$B$15+1)*Setup!$B$22</f>
        <v>15.3022365436225</v>
      </c>
      <c r="AH670" s="0" t="n">
        <f aca="false">SUMPRODUCT('FD inverse'!$A$32:$BH$32,'FD mesh'!$B$84:$BI$84,$E669:$BL669)+'FD inverse'!$A$32*$C670/Setup!$B$17+INDEX('FD inverse'!$A$32:$BH$32,1,'FD mesh'!$B$15+1)*Setup!$B$22</f>
        <v>15.2820002231908</v>
      </c>
      <c r="AI670" s="0" t="n">
        <f aca="false">SUMPRODUCT('FD inverse'!$A$33:$BH$33,'FD mesh'!$B$84:$BI$84,$E669:$BL669)+'FD inverse'!$A$33*$C670/Setup!$B$17+INDEX('FD inverse'!$A$33:$BH$33,1,'FD mesh'!$B$15+1)*Setup!$B$22</f>
        <v>15.2615671853567</v>
      </c>
      <c r="AJ670" s="0" t="n">
        <f aca="false">SUMPRODUCT('FD inverse'!$A$34:$BH$34,'FD mesh'!$B$84:$BI$84,$E669:$BL669)+'FD inverse'!$A$34*$C670/Setup!$B$17+INDEX('FD inverse'!$A$34:$BH$34,1,'FD mesh'!$B$15+1)*Setup!$B$22</f>
        <v>15.2409540697238</v>
      </c>
      <c r="AK670" s="0" t="n">
        <f aca="false">SUMPRODUCT('FD inverse'!$A$35:$BH$35,'FD mesh'!$B$84:$BI$84,$E669:$BL669)+'FD inverse'!$A$35*$C670/Setup!$B$17+INDEX('FD inverse'!$A$35:$BH$35,1,'FD mesh'!$B$15+1)*Setup!$B$22</f>
        <v>15.2201772840699</v>
      </c>
      <c r="AL670" s="0" t="n">
        <f aca="false">SUMPRODUCT('FD inverse'!$A$36:$BH$36,'FD mesh'!$B$84:$BI$84,$E669:$BL669)+'FD inverse'!$A$36*$C670/Setup!$B$17+INDEX('FD inverse'!$A$36:$BH$36,1,'FD mesh'!$B$15+1)*Setup!$B$22</f>
        <v>15.1992529306283</v>
      </c>
      <c r="AM670" s="0" t="n">
        <f aca="false">SUMPRODUCT('FD inverse'!$A$37:$BH$37,'FD mesh'!$B$84:$BI$84,$E669:$BL669)+'FD inverse'!$A$37*$C670/Setup!$B$17+INDEX('FD inverse'!$A$37:$BH$37,1,'FD mesh'!$B$15+1)*Setup!$B$22</f>
        <v>15.1781967568342</v>
      </c>
      <c r="AN670" s="0" t="n">
        <f aca="false">SUMPRODUCT('FD inverse'!$A$38:$BH$38,'FD mesh'!$B$84:$BI$84,$E669:$BL669)+'FD inverse'!$A$38*$C670/Setup!$B$17+INDEX('FD inverse'!$A$38:$BH$38,1,'FD mesh'!$B$15+1)*Setup!$B$22</f>
        <v>15.1570241281932</v>
      </c>
      <c r="AO670" s="0" t="n">
        <f aca="false">SUMPRODUCT('FD inverse'!$A$39:$BH$39,'FD mesh'!$B$84:$BI$84,$E669:$BL669)+'FD inverse'!$A$39*$C670/Setup!$B$17+INDEX('FD inverse'!$A$39:$BH$39,1,'FD mesh'!$B$15+1)*Setup!$B$22</f>
        <v>15.135750020969</v>
      </c>
      <c r="AP670" s="0" t="n">
        <f aca="false">SUMPRODUCT('FD inverse'!$A$40:$BH$40,'FD mesh'!$B$84:$BI$84,$E669:$BL669)+'FD inverse'!$A$40*$C670/Setup!$B$17+INDEX('FD inverse'!$A$40:$BH$40,1,'FD mesh'!$B$15+1)*Setup!$B$22</f>
        <v>15.1143890324245</v>
      </c>
      <c r="AQ670" s="0" t="n">
        <f aca="false">SUMPRODUCT('FD inverse'!$A$41:$BH$41,'FD mesh'!$B$84:$BI$84,$E669:$BL669)+'FD inverse'!$A$41*$C670/Setup!$B$17+INDEX('FD inverse'!$A$41:$BH$41,1,'FD mesh'!$B$15+1)*Setup!$B$22</f>
        <v>15.0929554064002</v>
      </c>
      <c r="AR670" s="0" t="n">
        <f aca="false">SUMPRODUCT('FD inverse'!$A$42:$BH$42,'FD mesh'!$B$84:$BI$84,$E669:$BL669)+'FD inverse'!$A$42*$C670/Setup!$B$17+INDEX('FD inverse'!$A$42:$BH$42,1,'FD mesh'!$B$15+1)*Setup!$B$22</f>
        <v>15.0714630720499</v>
      </c>
      <c r="AS670" s="0" t="n">
        <f aca="false">SUMPRODUCT('FD inverse'!$A$43:$BH$43,'FD mesh'!$B$84:$BI$84,$E669:$BL669)+'FD inverse'!$A$43*$C670/Setup!$B$17+INDEX('FD inverse'!$A$43:$BH$43,1,'FD mesh'!$B$15+1)*Setup!$B$22</f>
        <v>0</v>
      </c>
      <c r="AT670" s="0" t="n">
        <f aca="false">SUMPRODUCT('FD inverse'!$A$44:$BH$44,'FD mesh'!$B$84:$BI$84,$E669:$BL669)+'FD inverse'!$A$44*$C670/Setup!$B$17+INDEX('FD inverse'!$A$44:$BH$44,1,'FD mesh'!$B$15+1)*Setup!$B$22</f>
        <v>0</v>
      </c>
      <c r="AU670" s="0" t="n">
        <f aca="false">SUMPRODUCT('FD inverse'!$A$45:$BH$45,'FD mesh'!$B$84:$BI$84,$E669:$BL669)+'FD inverse'!$A$45*$C670/Setup!$B$17+INDEX('FD inverse'!$A$45:$BH$45,1,'FD mesh'!$B$15+1)*Setup!$B$22</f>
        <v>0</v>
      </c>
      <c r="AV670" s="0" t="n">
        <f aca="false">SUMPRODUCT('FD inverse'!$A$46:$BH$46,'FD mesh'!$B$84:$BI$84,$E669:$BL669)+'FD inverse'!$A$46*$C670/Setup!$B$17+INDEX('FD inverse'!$A$46:$BH$46,1,'FD mesh'!$B$15+1)*Setup!$B$22</f>
        <v>0</v>
      </c>
      <c r="AW670" s="0" t="n">
        <f aca="false">SUMPRODUCT('FD inverse'!$A$47:$BH$47,'FD mesh'!$B$84:$BI$84,$E669:$BL669)+'FD inverse'!$A$47*$C670/Setup!$B$17+INDEX('FD inverse'!$A$47:$BH$47,1,'FD mesh'!$B$15+1)*Setup!$B$22</f>
        <v>0</v>
      </c>
      <c r="AX670" s="0" t="n">
        <f aca="false">SUMPRODUCT('FD inverse'!$A$48:$BH$48,'FD mesh'!$B$84:$BI$84,$E669:$BL669)+'FD inverse'!$A$48*$C670/Setup!$B$17+INDEX('FD inverse'!$A$48:$BH$48,1,'FD mesh'!$B$15+1)*Setup!$B$22</f>
        <v>0</v>
      </c>
      <c r="AY670" s="0" t="n">
        <f aca="false">SUMPRODUCT('FD inverse'!$A$49:$BH$49,'FD mesh'!$B$84:$BI$84,$E669:$BL669)+'FD inverse'!$A$49*$C670/Setup!$B$17+INDEX('FD inverse'!$A$49:$BH$49,1,'FD mesh'!$B$15+1)*Setup!$B$22</f>
        <v>0</v>
      </c>
      <c r="AZ670" s="0" t="n">
        <f aca="false">SUMPRODUCT('FD inverse'!$A$50:$BH$50,'FD mesh'!$B$84:$BI$84,$E669:$BL669)+'FD inverse'!$A$50*$C670/Setup!$B$17+INDEX('FD inverse'!$A$50:$BH$50,1,'FD mesh'!$B$15+1)*Setup!$B$22</f>
        <v>0</v>
      </c>
      <c r="BA670" s="0" t="n">
        <f aca="false">SUMPRODUCT('FD inverse'!$A$51:$BH$51,'FD mesh'!$B$84:$BI$84,$E669:$BL669)+'FD inverse'!$A$51*$C670/Setup!$B$17+INDEX('FD inverse'!$A$51:$BH$51,1,'FD mesh'!$B$15+1)*Setup!$B$22</f>
        <v>0</v>
      </c>
      <c r="BB670" s="0" t="n">
        <f aca="false">SUMPRODUCT('FD inverse'!$A$52:$BH$52,'FD mesh'!$B$84:$BI$84,$E669:$BL669)+'FD inverse'!$A$52*$C670/Setup!$B$17+INDEX('FD inverse'!$A$52:$BH$52,1,'FD mesh'!$B$15+1)*Setup!$B$22</f>
        <v>0</v>
      </c>
      <c r="BC670" s="0" t="n">
        <f aca="false">SUMPRODUCT('FD inverse'!$A$53:$BH$53,'FD mesh'!$B$84:$BI$84,$E669:$BL669)+'FD inverse'!$A$53*$C670/Setup!$B$17+INDEX('FD inverse'!$A$53:$BH$53,1,'FD mesh'!$B$15+1)*Setup!$B$22</f>
        <v>0</v>
      </c>
      <c r="BD670" s="0" t="n">
        <f aca="false">SUMPRODUCT('FD inverse'!$A$54:$BH$54,'FD mesh'!$B$84:$BI$84,$E669:$BL669)+'FD inverse'!$A$54*$C670/Setup!$B$17+INDEX('FD inverse'!$A$54:$BH$54,1,'FD mesh'!$B$15+1)*Setup!$B$22</f>
        <v>0</v>
      </c>
      <c r="BE670" s="0" t="n">
        <f aca="false">SUMPRODUCT('FD inverse'!$A$55:$BH$55,'FD mesh'!$B$84:$BI$84,$E669:$BL669)+'FD inverse'!$A$55*$C670/Setup!$B$17+INDEX('FD inverse'!$A$55:$BH$55,1,'FD mesh'!$B$15+1)*Setup!$B$22</f>
        <v>0</v>
      </c>
      <c r="BF670" s="0" t="n">
        <f aca="false">SUMPRODUCT('FD inverse'!$A$56:$BH$56,'FD mesh'!$B$84:$BI$84,$E669:$BL669)+'FD inverse'!$A$56*$C670/Setup!$B$17+INDEX('FD inverse'!$A$56:$BH$56,1,'FD mesh'!$B$15+1)*Setup!$B$22</f>
        <v>0</v>
      </c>
      <c r="BG670" s="0" t="n">
        <f aca="false">SUMPRODUCT('FD inverse'!$A$57:$BH$57,'FD mesh'!$B$84:$BI$84,$E669:$BL669)+'FD inverse'!$A$57*$C670/Setup!$B$17+INDEX('FD inverse'!$A$57:$BH$57,1,'FD mesh'!$B$15+1)*Setup!$B$22</f>
        <v>0</v>
      </c>
      <c r="BH670" s="0" t="n">
        <f aca="false">SUMPRODUCT('FD inverse'!$A$58:$BH$58,'FD mesh'!$B$84:$BI$84,$E669:$BL669)+'FD inverse'!$A$58*$C670/Setup!$B$17+INDEX('FD inverse'!$A$58:$BH$58,1,'FD mesh'!$B$15+1)*Setup!$B$22</f>
        <v>0</v>
      </c>
      <c r="BI670" s="0" t="n">
        <f aca="false">SUMPRODUCT('FD inverse'!$A$59:$BH$59,'FD mesh'!$B$84:$BI$84,$E669:$BL669)+'FD inverse'!$A$59*$C670/Setup!$B$17+INDEX('FD inverse'!$A$59:$BH$59,1,'FD mesh'!$B$15+1)*Setup!$B$22</f>
        <v>0</v>
      </c>
      <c r="BJ670" s="0" t="n">
        <f aca="false">SUMPRODUCT('FD inverse'!$A$60:$BH$60,'FD mesh'!$B$84:$BI$84,$E669:$BL669)+'FD inverse'!$A$60*$C670/Setup!$B$17+INDEX('FD inverse'!$A$60:$BH$60,1,'FD mesh'!$B$15+1)*Setup!$B$22</f>
        <v>0</v>
      </c>
      <c r="BK670" s="0" t="n">
        <f aca="false">SUMPRODUCT('FD inverse'!$A$61:$BH$61,'FD mesh'!$B$84:$BI$84,$E669:$BL669)+'FD inverse'!$A$61*$C670/Setup!$B$17+INDEX('FD inverse'!$A$61:$BH$61,1,'FD mesh'!$B$15+1)*Setup!$B$22</f>
        <v>0</v>
      </c>
      <c r="BL670" s="0" t="n">
        <f aca="false">SUMPRODUCT('FD inverse'!$A$62:$BH$62,'FD mesh'!$B$84:$BI$84,$E669:$BL669)+'FD inverse'!$A$62*$C670/Setup!$B$17+INDEX('FD inverse'!$A$62:$BH$62,1,'FD mesh'!$B$15+1)*Setup!$B$22</f>
        <v>0</v>
      </c>
    </row>
    <row r="671" customFormat="false" ht="15" hidden="false" customHeight="false" outlineLevel="0" collapsed="false">
      <c r="A671" s="0" t="n">
        <v>666</v>
      </c>
      <c r="B671" s="0" t="n">
        <f aca="false">A671*Setup!$B$11/3600</f>
        <v>55.5</v>
      </c>
      <c r="C671" s="0" t="n">
        <f aca="false">Setup!$B$7+Setup!$B$8*COS(2*PI()*(B671-Setup!$B$9)/24)</f>
        <v>21.5649542839651</v>
      </c>
      <c r="D671" s="0" t="n">
        <f aca="false">(C671-E671)/Setup!$B$17</f>
        <v>-1.88537646174784</v>
      </c>
      <c r="E671" s="0" t="n">
        <f aca="false">SUMPRODUCT('FD inverse'!$A$3:$BH$3,'FD mesh'!$B$84:$BI$84,$E670:$BL670)+'FD inverse'!$A$3*$C671/Setup!$B$17+INDEX('FD inverse'!$A$3:$BH$3,1,'FD mesh'!$B$15+1)*Setup!$B$22</f>
        <v>21.8100532239923</v>
      </c>
      <c r="F671" s="0" t="n">
        <f aca="false">SUMPRODUCT('FD inverse'!$A$4:$BH$4,'FD mesh'!$B$84:$BI$84,$E670:$BL670)+'FD inverse'!$A$4*$C671/Setup!$B$17+INDEX('FD inverse'!$A$4:$BH$4,1,'FD mesh'!$B$15+1)*Setup!$B$22</f>
        <v>21.8740501143988</v>
      </c>
      <c r="G671" s="0" t="n">
        <f aca="false">SUMPRODUCT('FD inverse'!$A$5:$BH$5,'FD mesh'!$B$84:$BI$84,$E670:$BL670)+'FD inverse'!$A$5*$C671/Setup!$B$17+INDEX('FD inverse'!$A$5:$BH$5,1,'FD mesh'!$B$15+1)*Setup!$B$22</f>
        <v>21.9506872736913</v>
      </c>
      <c r="H671" s="0" t="n">
        <f aca="false">SUMPRODUCT('FD inverse'!$A$6:$BH$6,'FD mesh'!$B$84:$BI$84,$E670:$BL670)+'FD inverse'!$A$6*$C671/Setup!$B$17+INDEX('FD inverse'!$A$6:$BH$6,1,'FD mesh'!$B$15+1)*Setup!$B$22</f>
        <v>22.2244203393916</v>
      </c>
      <c r="I671" s="0" t="n">
        <f aca="false">SUMPRODUCT('FD inverse'!$A$7:$BH$7,'FD mesh'!$B$84:$BI$84,$E670:$BL670)+'FD inverse'!$A$7*$C671/Setup!$B$17+INDEX('FD inverse'!$A$7:$BH$7,1,'FD mesh'!$B$15+1)*Setup!$B$22</f>
        <v>22.2485643640499</v>
      </c>
      <c r="J671" s="0" t="n">
        <f aca="false">SUMPRODUCT('FD inverse'!$A$8:$BH$8,'FD mesh'!$B$84:$BI$84,$E670:$BL670)+'FD inverse'!$A$8*$C671/Setup!$B$17+INDEX('FD inverse'!$A$8:$BH$8,1,'FD mesh'!$B$15+1)*Setup!$B$22</f>
        <v>22.2714474123678</v>
      </c>
      <c r="K671" s="0" t="n">
        <f aca="false">SUMPRODUCT('FD inverse'!$A$9:$BH$9,'FD mesh'!$B$84:$BI$84,$E670:$BL670)+'FD inverse'!$A$9*$C671/Setup!$B$17+INDEX('FD inverse'!$A$9:$BH$9,1,'FD mesh'!$B$15+1)*Setup!$B$22</f>
        <v>22.2921117149746</v>
      </c>
      <c r="L671" s="0" t="n">
        <f aca="false">SUMPRODUCT('FD inverse'!$A$10:$BH$10,'FD mesh'!$B$84:$BI$84,$E670:$BL670)+'FD inverse'!$A$10*$C671/Setup!$B$17+INDEX('FD inverse'!$A$10:$BH$10,1,'FD mesh'!$B$15+1)*Setup!$B$22</f>
        <v>22.3097342698661</v>
      </c>
      <c r="M671" s="0" t="n">
        <f aca="false">SUMPRODUCT('FD inverse'!$A$11:$BH$11,'FD mesh'!$B$84:$BI$84,$E670:$BL670)+'FD inverse'!$A$11*$C671/Setup!$B$17+INDEX('FD inverse'!$A$11:$BH$11,1,'FD mesh'!$B$15+1)*Setup!$B$22</f>
        <v>22.323619253609</v>
      </c>
      <c r="N671" s="0" t="n">
        <f aca="false">SUMPRODUCT('FD inverse'!$A$12:$BH$12,'FD mesh'!$B$84:$BI$84,$E670:$BL670)+'FD inverse'!$A$12*$C671/Setup!$B$17+INDEX('FD inverse'!$A$12:$BH$12,1,'FD mesh'!$B$15+1)*Setup!$B$22</f>
        <v>22.3331911401933</v>
      </c>
      <c r="O671" s="0" t="n">
        <f aca="false">SUMPRODUCT('FD inverse'!$A$13:$BH$13,'FD mesh'!$B$84:$BI$84,$E670:$BL670)+'FD inverse'!$A$13*$C671/Setup!$B$17+INDEX('FD inverse'!$A$13:$BH$13,1,'FD mesh'!$B$15+1)*Setup!$B$22</f>
        <v>22.3379886439079</v>
      </c>
      <c r="P671" s="0" t="n">
        <f aca="false">SUMPRODUCT('FD inverse'!$A$14:$BH$14,'FD mesh'!$B$84:$BI$84,$E670:$BL670)+'FD inverse'!$A$14*$C671/Setup!$B$17+INDEX('FD inverse'!$A$14:$BH$14,1,'FD mesh'!$B$15+1)*Setup!$B$22</f>
        <v>22.3376595824141</v>
      </c>
      <c r="Q671" s="0" t="n">
        <f aca="false">SUMPRODUCT('FD inverse'!$A$15:$BH$15,'FD mesh'!$B$84:$BI$84,$E670:$BL670)+'FD inverse'!$A$15*$C671/Setup!$B$17+INDEX('FD inverse'!$A$15:$BH$15,1,'FD mesh'!$B$15+1)*Setup!$B$22</f>
        <v>22.3319567370228</v>
      </c>
      <c r="R671" s="0" t="n">
        <f aca="false">SUMPRODUCT('FD inverse'!$A$16:$BH$16,'FD mesh'!$B$84:$BI$84,$E670:$BL670)+'FD inverse'!$A$16*$C671/Setup!$B$17+INDEX('FD inverse'!$A$16:$BH$16,1,'FD mesh'!$B$15+1)*Setup!$B$22</f>
        <v>22.320734768867</v>
      </c>
      <c r="S671" s="0" t="n">
        <f aca="false">SUMPRODUCT('FD inverse'!$A$17:$BH$17,'FD mesh'!$B$84:$BI$84,$E670:$BL670)+'FD inverse'!$A$17*$C671/Setup!$B$17+INDEX('FD inverse'!$A$17:$BH$17,1,'FD mesh'!$B$15+1)*Setup!$B$22</f>
        <v>21.8672096312543</v>
      </c>
      <c r="T671" s="0" t="n">
        <f aca="false">SUMPRODUCT('FD inverse'!$A$18:$BH$18,'FD mesh'!$B$84:$BI$84,$E670:$BL670)+'FD inverse'!$A$18*$C671/Setup!$B$17+INDEX('FD inverse'!$A$18:$BH$18,1,'FD mesh'!$B$15+1)*Setup!$B$22</f>
        <v>21.4109866350637</v>
      </c>
      <c r="U671" s="0" t="n">
        <f aca="false">SUMPRODUCT('FD inverse'!$A$19:$BH$19,'FD mesh'!$B$84:$BI$84,$E670:$BL670)+'FD inverse'!$A$19*$C671/Setup!$B$17+INDEX('FD inverse'!$A$19:$BH$19,1,'FD mesh'!$B$15+1)*Setup!$B$22</f>
        <v>20.9521658934568</v>
      </c>
      <c r="V671" s="0" t="n">
        <f aca="false">SUMPRODUCT('FD inverse'!$A$20:$BH$20,'FD mesh'!$B$84:$BI$84,$E670:$BL670)+'FD inverse'!$A$20*$C671/Setup!$B$17+INDEX('FD inverse'!$A$20:$BH$20,1,'FD mesh'!$B$15+1)*Setup!$B$22</f>
        <v>20.490867586136</v>
      </c>
      <c r="W671" s="0" t="n">
        <f aca="false">SUMPRODUCT('FD inverse'!$A$21:$BH$21,'FD mesh'!$B$84:$BI$84,$E670:$BL670)+'FD inverse'!$A$21*$C671/Setup!$B$17+INDEX('FD inverse'!$A$21:$BH$21,1,'FD mesh'!$B$15+1)*Setup!$B$22</f>
        <v>20.0272298700025</v>
      </c>
      <c r="X671" s="0" t="n">
        <f aca="false">SUMPRODUCT('FD inverse'!$A$22:$BH$22,'FD mesh'!$B$84:$BI$84,$E670:$BL670)+'FD inverse'!$A$22*$C671/Setup!$B$17+INDEX('FD inverse'!$A$22:$BH$22,1,'FD mesh'!$B$15+1)*Setup!$B$22</f>
        <v>19.5614069127769</v>
      </c>
      <c r="Y671" s="0" t="n">
        <f aca="false">SUMPRODUCT('FD inverse'!$A$23:$BH$23,'FD mesh'!$B$84:$BI$84,$E670:$BL670)+'FD inverse'!$A$23*$C671/Setup!$B$17+INDEX('FD inverse'!$A$23:$BH$23,1,'FD mesh'!$B$15+1)*Setup!$B$22</f>
        <v>19.0935670422748</v>
      </c>
      <c r="Z671" s="0" t="n">
        <f aca="false">SUMPRODUCT('FD inverse'!$A$24:$BH$24,'FD mesh'!$B$84:$BI$84,$E670:$BL670)+'FD inverse'!$A$24*$C671/Setup!$B$17+INDEX('FD inverse'!$A$24:$BH$24,1,'FD mesh'!$B$15+1)*Setup!$B$22</f>
        <v>18.6238910033617</v>
      </c>
      <c r="AA671" s="0" t="n">
        <f aca="false">SUMPRODUCT('FD inverse'!$A$25:$BH$25,'FD mesh'!$B$84:$BI$84,$E670:$BL670)+'FD inverse'!$A$25*$C671/Setup!$B$17+INDEX('FD inverse'!$A$25:$BH$25,1,'FD mesh'!$B$15+1)*Setup!$B$22</f>
        <v>18.1525703140217</v>
      </c>
      <c r="AB671" s="0" t="n">
        <f aca="false">SUMPRODUCT('FD inverse'!$A$26:$BH$26,'FD mesh'!$B$84:$BI$84,$E670:$BL670)+'FD inverse'!$A$26*$C671/Setup!$B$17+INDEX('FD inverse'!$A$26:$BH$26,1,'FD mesh'!$B$15+1)*Setup!$B$22</f>
        <v>17.6798057114528</v>
      </c>
      <c r="AC671" s="0" t="n">
        <f aca="false">SUMPRODUCT('FD inverse'!$A$27:$BH$27,'FD mesh'!$B$84:$BI$84,$E670:$BL670)+'FD inverse'!$A$27*$C671/Setup!$B$17+INDEX('FD inverse'!$A$27:$BH$27,1,'FD mesh'!$B$15+1)*Setup!$B$22</f>
        <v>17.2058056786544</v>
      </c>
      <c r="AD671" s="0" t="n">
        <f aca="false">SUMPRODUCT('FD inverse'!$A$28:$BH$28,'FD mesh'!$B$84:$BI$84,$E670:$BL670)+'FD inverse'!$A$28*$C671/Setup!$B$17+INDEX('FD inverse'!$A$28:$BH$28,1,'FD mesh'!$B$15+1)*Setup!$B$22</f>
        <v>16.7307850415853</v>
      </c>
      <c r="AE671" s="0" t="n">
        <f aca="false">SUMPRODUCT('FD inverse'!$A$29:$BH$29,'FD mesh'!$B$84:$BI$84,$E670:$BL670)+'FD inverse'!$A$29*$C671/Setup!$B$17+INDEX('FD inverse'!$A$29:$BH$29,1,'FD mesh'!$B$15+1)*Setup!$B$22</f>
        <v>16.2549636266479</v>
      </c>
      <c r="AF671" s="0" t="n">
        <f aca="false">SUMPRODUCT('FD inverse'!$A$30:$BH$30,'FD mesh'!$B$84:$BI$84,$E670:$BL670)+'FD inverse'!$A$30*$C671/Setup!$B$17+INDEX('FD inverse'!$A$30:$BH$30,1,'FD mesh'!$B$15+1)*Setup!$B$22</f>
        <v>15.7785649679867</v>
      </c>
      <c r="AG671" s="0" t="n">
        <f aca="false">SUMPRODUCT('FD inverse'!$A$31:$BH$31,'FD mesh'!$B$84:$BI$84,$E670:$BL670)+'FD inverse'!$A$31*$C671/Setup!$B$17+INDEX('FD inverse'!$A$31:$BH$31,1,'FD mesh'!$B$15+1)*Setup!$B$22</f>
        <v>15.3018150538833</v>
      </c>
      <c r="AH671" s="0" t="n">
        <f aca="false">SUMPRODUCT('FD inverse'!$A$32:$BH$32,'FD mesh'!$B$84:$BI$84,$E670:$BL670)+'FD inverse'!$A$32*$C671/Setup!$B$17+INDEX('FD inverse'!$A$32:$BH$32,1,'FD mesh'!$B$15+1)*Setup!$B$22</f>
        <v>15.2816113380765</v>
      </c>
      <c r="AI671" s="0" t="n">
        <f aca="false">SUMPRODUCT('FD inverse'!$A$33:$BH$33,'FD mesh'!$B$84:$BI$84,$E670:$BL670)+'FD inverse'!$A$33*$C671/Setup!$B$17+INDEX('FD inverse'!$A$33:$BH$33,1,'FD mesh'!$B$15+1)*Setup!$B$22</f>
        <v>15.2612107596675</v>
      </c>
      <c r="AJ671" s="0" t="n">
        <f aca="false">SUMPRODUCT('FD inverse'!$A$34:$BH$34,'FD mesh'!$B$84:$BI$84,$E670:$BL670)+'FD inverse'!$A$34*$C671/Setup!$B$17+INDEX('FD inverse'!$A$34:$BH$34,1,'FD mesh'!$B$15+1)*Setup!$B$22</f>
        <v>15.240629750365</v>
      </c>
      <c r="AK671" s="0" t="n">
        <f aca="false">SUMPRODUCT('FD inverse'!$A$35:$BH$35,'FD mesh'!$B$84:$BI$84,$E670:$BL670)+'FD inverse'!$A$35*$C671/Setup!$B$17+INDEX('FD inverse'!$A$35:$BH$35,1,'FD mesh'!$B$15+1)*Setup!$B$22</f>
        <v>15.2198845631331</v>
      </c>
      <c r="AL671" s="0" t="n">
        <f aca="false">SUMPRODUCT('FD inverse'!$A$36:$BH$36,'FD mesh'!$B$84:$BI$84,$E670:$BL670)+'FD inverse'!$A$36*$C671/Setup!$B$17+INDEX('FD inverse'!$A$36:$BH$36,1,'FD mesh'!$B$15+1)*Setup!$B$22</f>
        <v>15.1989911938207</v>
      </c>
      <c r="AM671" s="0" t="n">
        <f aca="false">SUMPRODUCT('FD inverse'!$A$37:$BH$37,'FD mesh'!$B$84:$BI$84,$E670:$BL670)+'FD inverse'!$A$37*$C671/Setup!$B$17+INDEX('FD inverse'!$A$37:$BH$37,1,'FD mesh'!$B$15+1)*Setup!$B$22</f>
        <v>15.1779653273076</v>
      </c>
      <c r="AN671" s="0" t="n">
        <f aca="false">SUMPRODUCT('FD inverse'!$A$38:$BH$38,'FD mesh'!$B$84:$BI$84,$E670:$BL670)+'FD inverse'!$A$38*$C671/Setup!$B$17+INDEX('FD inverse'!$A$38:$BH$38,1,'FD mesh'!$B$15+1)*Setup!$B$22</f>
        <v>15.1568223058376</v>
      </c>
      <c r="AO671" s="0" t="n">
        <f aca="false">SUMPRODUCT('FD inverse'!$A$39:$BH$39,'FD mesh'!$B$84:$BI$84,$E670:$BL670)+'FD inverse'!$A$39*$C671/Setup!$B$17+INDEX('FD inverse'!$A$39:$BH$39,1,'FD mesh'!$B$15+1)*Setup!$B$22</f>
        <v>15.1355771172427</v>
      </c>
      <c r="AP671" s="0" t="n">
        <f aca="false">SUMPRODUCT('FD inverse'!$A$40:$BH$40,'FD mesh'!$B$84:$BI$84,$E670:$BL670)+'FD inverse'!$A$40*$C671/Setup!$B$17+INDEX('FD inverse'!$A$40:$BH$40,1,'FD mesh'!$B$15+1)*Setup!$B$22</f>
        <v>15.1142444007989</v>
      </c>
      <c r="AQ671" s="0" t="n">
        <f aca="false">SUMPRODUCT('FD inverse'!$A$41:$BH$41,'FD mesh'!$B$84:$BI$84,$E670:$BL670)+'FD inverse'!$A$41*$C671/Setup!$B$17+INDEX('FD inverse'!$A$41:$BH$41,1,'FD mesh'!$B$15+1)*Setup!$B$22</f>
        <v>15.0928384684951</v>
      </c>
      <c r="AR671" s="0" t="n">
        <f aca="false">SUMPRODUCT('FD inverse'!$A$42:$BH$42,'FD mesh'!$B$84:$BI$84,$E670:$BL670)+'FD inverse'!$A$42*$C671/Setup!$B$17+INDEX('FD inverse'!$A$42:$BH$42,1,'FD mesh'!$B$15+1)*Setup!$B$22</f>
        <v>15.0713733395303</v>
      </c>
      <c r="AS671" s="0" t="n">
        <f aca="false">SUMPRODUCT('FD inverse'!$A$43:$BH$43,'FD mesh'!$B$84:$BI$84,$E670:$BL670)+'FD inverse'!$A$43*$C671/Setup!$B$17+INDEX('FD inverse'!$A$43:$BH$43,1,'FD mesh'!$B$15+1)*Setup!$B$22</f>
        <v>0</v>
      </c>
      <c r="AT671" s="0" t="n">
        <f aca="false">SUMPRODUCT('FD inverse'!$A$44:$BH$44,'FD mesh'!$B$84:$BI$84,$E670:$BL670)+'FD inverse'!$A$44*$C671/Setup!$B$17+INDEX('FD inverse'!$A$44:$BH$44,1,'FD mesh'!$B$15+1)*Setup!$B$22</f>
        <v>0</v>
      </c>
      <c r="AU671" s="0" t="n">
        <f aca="false">SUMPRODUCT('FD inverse'!$A$45:$BH$45,'FD mesh'!$B$84:$BI$84,$E670:$BL670)+'FD inverse'!$A$45*$C671/Setup!$B$17+INDEX('FD inverse'!$A$45:$BH$45,1,'FD mesh'!$B$15+1)*Setup!$B$22</f>
        <v>0</v>
      </c>
      <c r="AV671" s="0" t="n">
        <f aca="false">SUMPRODUCT('FD inverse'!$A$46:$BH$46,'FD mesh'!$B$84:$BI$84,$E670:$BL670)+'FD inverse'!$A$46*$C671/Setup!$B$17+INDEX('FD inverse'!$A$46:$BH$46,1,'FD mesh'!$B$15+1)*Setup!$B$22</f>
        <v>0</v>
      </c>
      <c r="AW671" s="0" t="n">
        <f aca="false">SUMPRODUCT('FD inverse'!$A$47:$BH$47,'FD mesh'!$B$84:$BI$84,$E670:$BL670)+'FD inverse'!$A$47*$C671/Setup!$B$17+INDEX('FD inverse'!$A$47:$BH$47,1,'FD mesh'!$B$15+1)*Setup!$B$22</f>
        <v>0</v>
      </c>
      <c r="AX671" s="0" t="n">
        <f aca="false">SUMPRODUCT('FD inverse'!$A$48:$BH$48,'FD mesh'!$B$84:$BI$84,$E670:$BL670)+'FD inverse'!$A$48*$C671/Setup!$B$17+INDEX('FD inverse'!$A$48:$BH$48,1,'FD mesh'!$B$15+1)*Setup!$B$22</f>
        <v>0</v>
      </c>
      <c r="AY671" s="0" t="n">
        <f aca="false">SUMPRODUCT('FD inverse'!$A$49:$BH$49,'FD mesh'!$B$84:$BI$84,$E670:$BL670)+'FD inverse'!$A$49*$C671/Setup!$B$17+INDEX('FD inverse'!$A$49:$BH$49,1,'FD mesh'!$B$15+1)*Setup!$B$22</f>
        <v>0</v>
      </c>
      <c r="AZ671" s="0" t="n">
        <f aca="false">SUMPRODUCT('FD inverse'!$A$50:$BH$50,'FD mesh'!$B$84:$BI$84,$E670:$BL670)+'FD inverse'!$A$50*$C671/Setup!$B$17+INDEX('FD inverse'!$A$50:$BH$50,1,'FD mesh'!$B$15+1)*Setup!$B$22</f>
        <v>0</v>
      </c>
      <c r="BA671" s="0" t="n">
        <f aca="false">SUMPRODUCT('FD inverse'!$A$51:$BH$51,'FD mesh'!$B$84:$BI$84,$E670:$BL670)+'FD inverse'!$A$51*$C671/Setup!$B$17+INDEX('FD inverse'!$A$51:$BH$51,1,'FD mesh'!$B$15+1)*Setup!$B$22</f>
        <v>0</v>
      </c>
      <c r="BB671" s="0" t="n">
        <f aca="false">SUMPRODUCT('FD inverse'!$A$52:$BH$52,'FD mesh'!$B$84:$BI$84,$E670:$BL670)+'FD inverse'!$A$52*$C671/Setup!$B$17+INDEX('FD inverse'!$A$52:$BH$52,1,'FD mesh'!$B$15+1)*Setup!$B$22</f>
        <v>0</v>
      </c>
      <c r="BC671" s="0" t="n">
        <f aca="false">SUMPRODUCT('FD inverse'!$A$53:$BH$53,'FD mesh'!$B$84:$BI$84,$E670:$BL670)+'FD inverse'!$A$53*$C671/Setup!$B$17+INDEX('FD inverse'!$A$53:$BH$53,1,'FD mesh'!$B$15+1)*Setup!$B$22</f>
        <v>0</v>
      </c>
      <c r="BD671" s="0" t="n">
        <f aca="false">SUMPRODUCT('FD inverse'!$A$54:$BH$54,'FD mesh'!$B$84:$BI$84,$E670:$BL670)+'FD inverse'!$A$54*$C671/Setup!$B$17+INDEX('FD inverse'!$A$54:$BH$54,1,'FD mesh'!$B$15+1)*Setup!$B$22</f>
        <v>0</v>
      </c>
      <c r="BE671" s="0" t="n">
        <f aca="false">SUMPRODUCT('FD inverse'!$A$55:$BH$55,'FD mesh'!$B$84:$BI$84,$E670:$BL670)+'FD inverse'!$A$55*$C671/Setup!$B$17+INDEX('FD inverse'!$A$55:$BH$55,1,'FD mesh'!$B$15+1)*Setup!$B$22</f>
        <v>0</v>
      </c>
      <c r="BF671" s="0" t="n">
        <f aca="false">SUMPRODUCT('FD inverse'!$A$56:$BH$56,'FD mesh'!$B$84:$BI$84,$E670:$BL670)+'FD inverse'!$A$56*$C671/Setup!$B$17+INDEX('FD inverse'!$A$56:$BH$56,1,'FD mesh'!$B$15+1)*Setup!$B$22</f>
        <v>0</v>
      </c>
      <c r="BG671" s="0" t="n">
        <f aca="false">SUMPRODUCT('FD inverse'!$A$57:$BH$57,'FD mesh'!$B$84:$BI$84,$E670:$BL670)+'FD inverse'!$A$57*$C671/Setup!$B$17+INDEX('FD inverse'!$A$57:$BH$57,1,'FD mesh'!$B$15+1)*Setup!$B$22</f>
        <v>0</v>
      </c>
      <c r="BH671" s="0" t="n">
        <f aca="false">SUMPRODUCT('FD inverse'!$A$58:$BH$58,'FD mesh'!$B$84:$BI$84,$E670:$BL670)+'FD inverse'!$A$58*$C671/Setup!$B$17+INDEX('FD inverse'!$A$58:$BH$58,1,'FD mesh'!$B$15+1)*Setup!$B$22</f>
        <v>0</v>
      </c>
      <c r="BI671" s="0" t="n">
        <f aca="false">SUMPRODUCT('FD inverse'!$A$59:$BH$59,'FD mesh'!$B$84:$BI$84,$E670:$BL670)+'FD inverse'!$A$59*$C671/Setup!$B$17+INDEX('FD inverse'!$A$59:$BH$59,1,'FD mesh'!$B$15+1)*Setup!$B$22</f>
        <v>0</v>
      </c>
      <c r="BJ671" s="0" t="n">
        <f aca="false">SUMPRODUCT('FD inverse'!$A$60:$BH$60,'FD mesh'!$B$84:$BI$84,$E670:$BL670)+'FD inverse'!$A$60*$C671/Setup!$B$17+INDEX('FD inverse'!$A$60:$BH$60,1,'FD mesh'!$B$15+1)*Setup!$B$22</f>
        <v>0</v>
      </c>
      <c r="BK671" s="0" t="n">
        <f aca="false">SUMPRODUCT('FD inverse'!$A$61:$BH$61,'FD mesh'!$B$84:$BI$84,$E670:$BL670)+'FD inverse'!$A$61*$C671/Setup!$B$17+INDEX('FD inverse'!$A$61:$BH$61,1,'FD mesh'!$B$15+1)*Setup!$B$22</f>
        <v>0</v>
      </c>
      <c r="BL671" s="0" t="n">
        <f aca="false">SUMPRODUCT('FD inverse'!$A$62:$BH$62,'FD mesh'!$B$84:$BI$84,$E670:$BL670)+'FD inverse'!$A$62*$C671/Setup!$B$17+INDEX('FD inverse'!$A$62:$BH$62,1,'FD mesh'!$B$15+1)*Setup!$B$22</f>
        <v>0</v>
      </c>
    </row>
    <row r="672" customFormat="false" ht="15" hidden="false" customHeight="false" outlineLevel="0" collapsed="false">
      <c r="A672" s="0" t="n">
        <v>667</v>
      </c>
      <c r="B672" s="0" t="n">
        <f aca="false">A672*Setup!$B$11/3600</f>
        <v>55.5833333333333</v>
      </c>
      <c r="C672" s="0" t="n">
        <f aca="false">Setup!$B$7+Setup!$B$8*COS(2*PI()*(B672-Setup!$B$9)/24)</f>
        <v>21.6347614065457</v>
      </c>
      <c r="D672" s="0" t="n">
        <f aca="false">(C672-E672)/Setup!$B$17</f>
        <v>-1.63447343752296</v>
      </c>
      <c r="E672" s="0" t="n">
        <f aca="false">SUMPRODUCT('FD inverse'!$A$3:$BH$3,'FD mesh'!$B$84:$BI$84,$E671:$BL671)+'FD inverse'!$A$3*$C672/Setup!$B$17+INDEX('FD inverse'!$A$3:$BH$3,1,'FD mesh'!$B$15+1)*Setup!$B$22</f>
        <v>21.8472429534237</v>
      </c>
      <c r="F672" s="0" t="n">
        <f aca="false">SUMPRODUCT('FD inverse'!$A$4:$BH$4,'FD mesh'!$B$84:$BI$84,$E671:$BL671)+'FD inverse'!$A$4*$C672/Setup!$B$17+INDEX('FD inverse'!$A$4:$BH$4,1,'FD mesh'!$B$15+1)*Setup!$B$22</f>
        <v>21.9039586840177</v>
      </c>
      <c r="G672" s="0" t="n">
        <f aca="false">SUMPRODUCT('FD inverse'!$A$5:$BH$5,'FD mesh'!$B$84:$BI$84,$E671:$BL671)+'FD inverse'!$A$5*$C672/Setup!$B$17+INDEX('FD inverse'!$A$5:$BH$5,1,'FD mesh'!$B$15+1)*Setup!$B$22</f>
        <v>21.9736555646199</v>
      </c>
      <c r="H672" s="0" t="n">
        <f aca="false">SUMPRODUCT('FD inverse'!$A$6:$BH$6,'FD mesh'!$B$84:$BI$84,$E671:$BL671)+'FD inverse'!$A$6*$C672/Setup!$B$17+INDEX('FD inverse'!$A$6:$BH$6,1,'FD mesh'!$B$15+1)*Setup!$B$22</f>
        <v>22.2245847955789</v>
      </c>
      <c r="I672" s="0" t="n">
        <f aca="false">SUMPRODUCT('FD inverse'!$A$7:$BH$7,'FD mesh'!$B$84:$BI$84,$E671:$BL671)+'FD inverse'!$A$7*$C672/Setup!$B$17+INDEX('FD inverse'!$A$7:$BH$7,1,'FD mesh'!$B$15+1)*Setup!$B$22</f>
        <v>22.2468394343621</v>
      </c>
      <c r="J672" s="0" t="n">
        <f aca="false">SUMPRODUCT('FD inverse'!$A$8:$BH$8,'FD mesh'!$B$84:$BI$84,$E671:$BL671)+'FD inverse'!$A$8*$C672/Setup!$B$17+INDEX('FD inverse'!$A$8:$BH$8,1,'FD mesh'!$B$15+1)*Setup!$B$22</f>
        <v>22.2680764155124</v>
      </c>
      <c r="K672" s="0" t="n">
        <f aca="false">SUMPRODUCT('FD inverse'!$A$9:$BH$9,'FD mesh'!$B$84:$BI$84,$E671:$BL671)+'FD inverse'!$A$9*$C672/Setup!$B$17+INDEX('FD inverse'!$A$9:$BH$9,1,'FD mesh'!$B$15+1)*Setup!$B$22</f>
        <v>22.2873246079575</v>
      </c>
      <c r="L672" s="0" t="n">
        <f aca="false">SUMPRODUCT('FD inverse'!$A$10:$BH$10,'FD mesh'!$B$84:$BI$84,$E671:$BL671)+'FD inverse'!$A$10*$C672/Setup!$B$17+INDEX('FD inverse'!$A$10:$BH$10,1,'FD mesh'!$B$15+1)*Setup!$B$22</f>
        <v>22.3037485484751</v>
      </c>
      <c r="M672" s="0" t="n">
        <f aca="false">SUMPRODUCT('FD inverse'!$A$11:$BH$11,'FD mesh'!$B$84:$BI$84,$E671:$BL671)+'FD inverse'!$A$11*$C672/Setup!$B$17+INDEX('FD inverse'!$A$11:$BH$11,1,'FD mesh'!$B$15+1)*Setup!$B$22</f>
        <v>22.316641089942</v>
      </c>
      <c r="N672" s="0" t="n">
        <f aca="false">SUMPRODUCT('FD inverse'!$A$12:$BH$12,'FD mesh'!$B$84:$BI$84,$E671:$BL671)+'FD inverse'!$A$12*$C672/Setup!$B$17+INDEX('FD inverse'!$A$12:$BH$12,1,'FD mesh'!$B$15+1)*Setup!$B$22</f>
        <v>22.3254167206908</v>
      </c>
      <c r="O672" s="0" t="n">
        <f aca="false">SUMPRODUCT('FD inverse'!$A$13:$BH$13,'FD mesh'!$B$84:$BI$84,$E671:$BL671)+'FD inverse'!$A$13*$C672/Setup!$B$17+INDEX('FD inverse'!$A$13:$BH$13,1,'FD mesh'!$B$15+1)*Setup!$B$22</f>
        <v>22.3296056732671</v>
      </c>
      <c r="P672" s="0" t="n">
        <f aca="false">SUMPRODUCT('FD inverse'!$A$14:$BH$14,'FD mesh'!$B$84:$BI$84,$E671:$BL671)+'FD inverse'!$A$14*$C672/Setup!$B$17+INDEX('FD inverse'!$A$14:$BH$14,1,'FD mesh'!$B$15+1)*Setup!$B$22</f>
        <v>22.3288489204505</v>
      </c>
      <c r="Q672" s="0" t="n">
        <f aca="false">SUMPRODUCT('FD inverse'!$A$15:$BH$15,'FD mesh'!$B$84:$BI$84,$E671:$BL671)+'FD inverse'!$A$15*$C672/Setup!$B$17+INDEX('FD inverse'!$A$15:$BH$15,1,'FD mesh'!$B$15+1)*Setup!$B$22</f>
        <v>22.322894136977</v>
      </c>
      <c r="R672" s="0" t="n">
        <f aca="false">SUMPRODUCT('FD inverse'!$A$16:$BH$16,'FD mesh'!$B$84:$BI$84,$E671:$BL671)+'FD inverse'!$A$16*$C672/Setup!$B$17+INDEX('FD inverse'!$A$16:$BH$16,1,'FD mesh'!$B$15+1)*Setup!$B$22</f>
        <v>22.3115926868098</v>
      </c>
      <c r="S672" s="0" t="n">
        <f aca="false">SUMPRODUCT('FD inverse'!$A$17:$BH$17,'FD mesh'!$B$84:$BI$84,$E671:$BL671)+'FD inverse'!$A$17*$C672/Setup!$B$17+INDEX('FD inverse'!$A$17:$BH$17,1,'FD mesh'!$B$15+1)*Setup!$B$22</f>
        <v>21.8583046554581</v>
      </c>
      <c r="T672" s="0" t="n">
        <f aca="false">SUMPRODUCT('FD inverse'!$A$18:$BH$18,'FD mesh'!$B$84:$BI$84,$E671:$BL671)+'FD inverse'!$A$18*$C672/Setup!$B$17+INDEX('FD inverse'!$A$18:$BH$18,1,'FD mesh'!$B$15+1)*Setup!$B$22</f>
        <v>21.4023960169436</v>
      </c>
      <c r="U672" s="0" t="n">
        <f aca="false">SUMPRODUCT('FD inverse'!$A$19:$BH$19,'FD mesh'!$B$84:$BI$84,$E671:$BL671)+'FD inverse'!$A$19*$C672/Setup!$B$17+INDEX('FD inverse'!$A$19:$BH$19,1,'FD mesh'!$B$15+1)*Setup!$B$22</f>
        <v>20.9439592822394</v>
      </c>
      <c r="V672" s="0" t="n">
        <f aca="false">SUMPRODUCT('FD inverse'!$A$20:$BH$20,'FD mesh'!$B$84:$BI$84,$E671:$BL671)+'FD inverse'!$A$20*$C672/Setup!$B$17+INDEX('FD inverse'!$A$20:$BH$20,1,'FD mesh'!$B$15+1)*Setup!$B$22</f>
        <v>20.4831074590913</v>
      </c>
      <c r="W672" s="0" t="n">
        <f aca="false">SUMPRODUCT('FD inverse'!$A$21:$BH$21,'FD mesh'!$B$84:$BI$84,$E671:$BL671)+'FD inverse'!$A$21*$C672/Setup!$B$17+INDEX('FD inverse'!$A$21:$BH$21,1,'FD mesh'!$B$15+1)*Setup!$B$22</f>
        <v>20.0199719414128</v>
      </c>
      <c r="X672" s="0" t="n">
        <f aca="false">SUMPRODUCT('FD inverse'!$A$22:$BH$22,'FD mesh'!$B$84:$BI$84,$E671:$BL671)+'FD inverse'!$A$22*$C672/Setup!$B$17+INDEX('FD inverse'!$A$22:$BH$22,1,'FD mesh'!$B$15+1)*Setup!$B$22</f>
        <v>19.5547005190352</v>
      </c>
      <c r="Y672" s="0" t="n">
        <f aca="false">SUMPRODUCT('FD inverse'!$A$23:$BH$23,'FD mesh'!$B$84:$BI$84,$E671:$BL671)+'FD inverse'!$A$23*$C672/Setup!$B$17+INDEX('FD inverse'!$A$23:$BH$23,1,'FD mesh'!$B$15+1)*Setup!$B$22</f>
        <v>19.0874555007849</v>
      </c>
      <c r="Z672" s="0" t="n">
        <f aca="false">SUMPRODUCT('FD inverse'!$A$24:$BH$24,'FD mesh'!$B$84:$BI$84,$E671:$BL671)+'FD inverse'!$A$24*$C672/Setup!$B$17+INDEX('FD inverse'!$A$24:$BH$24,1,'FD mesh'!$B$15+1)*Setup!$B$22</f>
        <v>18.618411943182</v>
      </c>
      <c r="AA672" s="0" t="n">
        <f aca="false">SUMPRODUCT('FD inverse'!$A$25:$BH$25,'FD mesh'!$B$84:$BI$84,$E671:$BL671)+'FD inverse'!$A$25*$C672/Setup!$B$17+INDEX('FD inverse'!$A$25:$BH$25,1,'FD mesh'!$B$15+1)*Setup!$B$22</f>
        <v>18.1477559764404</v>
      </c>
      <c r="AB672" s="0" t="n">
        <f aca="false">SUMPRODUCT('FD inverse'!$A$26:$BH$26,'FD mesh'!$B$84:$BI$84,$E671:$BL671)+'FD inverse'!$A$26*$C672/Setup!$B$17+INDEX('FD inverse'!$A$26:$BH$26,1,'FD mesh'!$B$15+1)*Setup!$B$22</f>
        <v>17.675683218925</v>
      </c>
      <c r="AC672" s="0" t="n">
        <f aca="false">SUMPRODUCT('FD inverse'!$A$27:$BH$27,'FD mesh'!$B$84:$BI$84,$E671:$BL671)+'FD inverse'!$A$27*$C672/Setup!$B$17+INDEX('FD inverse'!$A$27:$BH$27,1,'FD mesh'!$B$15+1)*Setup!$B$22</f>
        <v>17.2023972707513</v>
      </c>
      <c r="AD672" s="0" t="n">
        <f aca="false">SUMPRODUCT('FD inverse'!$A$28:$BH$28,'FD mesh'!$B$84:$BI$84,$E671:$BL671)+'FD inverse'!$A$28*$C672/Setup!$B$17+INDEX('FD inverse'!$A$28:$BH$28,1,'FD mesh'!$B$15+1)*Setup!$B$22</f>
        <v>16.7281082768233</v>
      </c>
      <c r="AE672" s="0" t="n">
        <f aca="false">SUMPRODUCT('FD inverse'!$A$29:$BH$29,'FD mesh'!$B$84:$BI$84,$E671:$BL671)+'FD inverse'!$A$29*$C672/Setup!$B$17+INDEX('FD inverse'!$A$29:$BH$29,1,'FD mesh'!$B$15+1)*Setup!$B$22</f>
        <v>16.2530315492654</v>
      </c>
      <c r="AF672" s="0" t="n">
        <f aca="false">SUMPRODUCT('FD inverse'!$A$30:$BH$30,'FD mesh'!$B$84:$BI$84,$E671:$BL671)+'FD inverse'!$A$30*$C672/Setup!$B$17+INDEX('FD inverse'!$A$30:$BH$30,1,'FD mesh'!$B$15+1)*Setup!$B$22</f>
        <v>15.7773862389349</v>
      </c>
      <c r="AG672" s="0" t="n">
        <f aca="false">SUMPRODUCT('FD inverse'!$A$31:$BH$31,'FD mesh'!$B$84:$BI$84,$E671:$BL671)+'FD inverse'!$A$31*$C672/Setup!$B$17+INDEX('FD inverse'!$A$31:$BH$31,1,'FD mesh'!$B$15+1)*Setup!$B$22</f>
        <v>15.3013940454834</v>
      </c>
      <c r="AH672" s="0" t="n">
        <f aca="false">SUMPRODUCT('FD inverse'!$A$32:$BH$32,'FD mesh'!$B$84:$BI$84,$E671:$BL671)+'FD inverse'!$A$32*$C672/Setup!$B$17+INDEX('FD inverse'!$A$32:$BH$32,1,'FD mesh'!$B$15+1)*Setup!$B$22</f>
        <v>15.2812223914804</v>
      </c>
      <c r="AI672" s="0" t="n">
        <f aca="false">SUMPRODUCT('FD inverse'!$A$33:$BH$33,'FD mesh'!$B$84:$BI$84,$E671:$BL671)+'FD inverse'!$A$33*$C672/Setup!$B$17+INDEX('FD inverse'!$A$33:$BH$33,1,'FD mesh'!$B$15+1)*Setup!$B$22</f>
        <v>15.2608538437518</v>
      </c>
      <c r="AJ672" s="0" t="n">
        <f aca="false">SUMPRODUCT('FD inverse'!$A$34:$BH$34,'FD mesh'!$B$84:$BI$84,$E671:$BL671)+'FD inverse'!$A$34*$C672/Setup!$B$17+INDEX('FD inverse'!$A$34:$BH$34,1,'FD mesh'!$B$15+1)*Setup!$B$22</f>
        <v>15.2403046169658</v>
      </c>
      <c r="AK672" s="0" t="n">
        <f aca="false">SUMPRODUCT('FD inverse'!$A$35:$BH$35,'FD mesh'!$B$84:$BI$84,$E671:$BL671)+'FD inverse'!$A$35*$C672/Setup!$B$17+INDEX('FD inverse'!$A$35:$BH$35,1,'FD mesh'!$B$15+1)*Setup!$B$22</f>
        <v>15.2195908001643</v>
      </c>
      <c r="AL672" s="0" t="n">
        <f aca="false">SUMPRODUCT('FD inverse'!$A$36:$BH$36,'FD mesh'!$B$84:$BI$84,$E671:$BL671)+'FD inverse'!$A$36*$C672/Setup!$B$17+INDEX('FD inverse'!$A$36:$BH$36,1,'FD mesh'!$B$15+1)*Setup!$B$22</f>
        <v>15.1987282737817</v>
      </c>
      <c r="AM672" s="0" t="n">
        <f aca="false">SUMPRODUCT('FD inverse'!$A$37:$BH$37,'FD mesh'!$B$84:$BI$84,$E671:$BL671)+'FD inverse'!$A$37*$C672/Setup!$B$17+INDEX('FD inverse'!$A$37:$BH$37,1,'FD mesh'!$B$15+1)*Setup!$B$22</f>
        <v>15.1777326512194</v>
      </c>
      <c r="AN672" s="0" t="n">
        <f aca="false">SUMPRODUCT('FD inverse'!$A$38:$BH$38,'FD mesh'!$B$84:$BI$84,$E671:$BL671)+'FD inverse'!$A$38*$C672/Setup!$B$17+INDEX('FD inverse'!$A$38:$BH$38,1,'FD mesh'!$B$15+1)*Setup!$B$22</f>
        <v>15.1566192426621</v>
      </c>
      <c r="AO672" s="0" t="n">
        <f aca="false">SUMPRODUCT('FD inverse'!$A$39:$BH$39,'FD mesh'!$B$84:$BI$84,$E671:$BL671)+'FD inverse'!$A$39*$C672/Setup!$B$17+INDEX('FD inverse'!$A$39:$BH$39,1,'FD mesh'!$B$15+1)*Setup!$B$22</f>
        <v>15.1354030388482</v>
      </c>
      <c r="AP672" s="0" t="n">
        <f aca="false">SUMPRODUCT('FD inverse'!$A$40:$BH$40,'FD mesh'!$B$84:$BI$84,$E671:$BL671)+'FD inverse'!$A$40*$C672/Setup!$B$17+INDEX('FD inverse'!$A$40:$BH$40,1,'FD mesh'!$B$15+1)*Setup!$B$22</f>
        <v>15.1140987125415</v>
      </c>
      <c r="AQ672" s="0" t="n">
        <f aca="false">SUMPRODUCT('FD inverse'!$A$41:$BH$41,'FD mesh'!$B$84:$BI$84,$E671:$BL671)+'FD inverse'!$A$41*$C672/Setup!$B$17+INDEX('FD inverse'!$A$41:$BH$41,1,'FD mesh'!$B$15+1)*Setup!$B$22</f>
        <v>15.0927206354833</v>
      </c>
      <c r="AR672" s="0" t="n">
        <f aca="false">SUMPRODUCT('FD inverse'!$A$42:$BH$42,'FD mesh'!$B$84:$BI$84,$E671:$BL671)+'FD inverse'!$A$42*$C672/Setup!$B$17+INDEX('FD inverse'!$A$42:$BH$42,1,'FD mesh'!$B$15+1)*Setup!$B$22</f>
        <v>15.0712829086404</v>
      </c>
      <c r="AS672" s="0" t="n">
        <f aca="false">SUMPRODUCT('FD inverse'!$A$43:$BH$43,'FD mesh'!$B$84:$BI$84,$E671:$BL671)+'FD inverse'!$A$43*$C672/Setup!$B$17+INDEX('FD inverse'!$A$43:$BH$43,1,'FD mesh'!$B$15+1)*Setup!$B$22</f>
        <v>0</v>
      </c>
      <c r="AT672" s="0" t="n">
        <f aca="false">SUMPRODUCT('FD inverse'!$A$44:$BH$44,'FD mesh'!$B$84:$BI$84,$E671:$BL671)+'FD inverse'!$A$44*$C672/Setup!$B$17+INDEX('FD inverse'!$A$44:$BH$44,1,'FD mesh'!$B$15+1)*Setup!$B$22</f>
        <v>0</v>
      </c>
      <c r="AU672" s="0" t="n">
        <f aca="false">SUMPRODUCT('FD inverse'!$A$45:$BH$45,'FD mesh'!$B$84:$BI$84,$E671:$BL671)+'FD inverse'!$A$45*$C672/Setup!$B$17+INDEX('FD inverse'!$A$45:$BH$45,1,'FD mesh'!$B$15+1)*Setup!$B$22</f>
        <v>0</v>
      </c>
      <c r="AV672" s="0" t="n">
        <f aca="false">SUMPRODUCT('FD inverse'!$A$46:$BH$46,'FD mesh'!$B$84:$BI$84,$E671:$BL671)+'FD inverse'!$A$46*$C672/Setup!$B$17+INDEX('FD inverse'!$A$46:$BH$46,1,'FD mesh'!$B$15+1)*Setup!$B$22</f>
        <v>0</v>
      </c>
      <c r="AW672" s="0" t="n">
        <f aca="false">SUMPRODUCT('FD inverse'!$A$47:$BH$47,'FD mesh'!$B$84:$BI$84,$E671:$BL671)+'FD inverse'!$A$47*$C672/Setup!$B$17+INDEX('FD inverse'!$A$47:$BH$47,1,'FD mesh'!$B$15+1)*Setup!$B$22</f>
        <v>0</v>
      </c>
      <c r="AX672" s="0" t="n">
        <f aca="false">SUMPRODUCT('FD inverse'!$A$48:$BH$48,'FD mesh'!$B$84:$BI$84,$E671:$BL671)+'FD inverse'!$A$48*$C672/Setup!$B$17+INDEX('FD inverse'!$A$48:$BH$48,1,'FD mesh'!$B$15+1)*Setup!$B$22</f>
        <v>0</v>
      </c>
      <c r="AY672" s="0" t="n">
        <f aca="false">SUMPRODUCT('FD inverse'!$A$49:$BH$49,'FD mesh'!$B$84:$BI$84,$E671:$BL671)+'FD inverse'!$A$49*$C672/Setup!$B$17+INDEX('FD inverse'!$A$49:$BH$49,1,'FD mesh'!$B$15+1)*Setup!$B$22</f>
        <v>0</v>
      </c>
      <c r="AZ672" s="0" t="n">
        <f aca="false">SUMPRODUCT('FD inverse'!$A$50:$BH$50,'FD mesh'!$B$84:$BI$84,$E671:$BL671)+'FD inverse'!$A$50*$C672/Setup!$B$17+INDEX('FD inverse'!$A$50:$BH$50,1,'FD mesh'!$B$15+1)*Setup!$B$22</f>
        <v>0</v>
      </c>
      <c r="BA672" s="0" t="n">
        <f aca="false">SUMPRODUCT('FD inverse'!$A$51:$BH$51,'FD mesh'!$B$84:$BI$84,$E671:$BL671)+'FD inverse'!$A$51*$C672/Setup!$B$17+INDEX('FD inverse'!$A$51:$BH$51,1,'FD mesh'!$B$15+1)*Setup!$B$22</f>
        <v>0</v>
      </c>
      <c r="BB672" s="0" t="n">
        <f aca="false">SUMPRODUCT('FD inverse'!$A$52:$BH$52,'FD mesh'!$B$84:$BI$84,$E671:$BL671)+'FD inverse'!$A$52*$C672/Setup!$B$17+INDEX('FD inverse'!$A$52:$BH$52,1,'FD mesh'!$B$15+1)*Setup!$B$22</f>
        <v>0</v>
      </c>
      <c r="BC672" s="0" t="n">
        <f aca="false">SUMPRODUCT('FD inverse'!$A$53:$BH$53,'FD mesh'!$B$84:$BI$84,$E671:$BL671)+'FD inverse'!$A$53*$C672/Setup!$B$17+INDEX('FD inverse'!$A$53:$BH$53,1,'FD mesh'!$B$15+1)*Setup!$B$22</f>
        <v>0</v>
      </c>
      <c r="BD672" s="0" t="n">
        <f aca="false">SUMPRODUCT('FD inverse'!$A$54:$BH$54,'FD mesh'!$B$84:$BI$84,$E671:$BL671)+'FD inverse'!$A$54*$C672/Setup!$B$17+INDEX('FD inverse'!$A$54:$BH$54,1,'FD mesh'!$B$15+1)*Setup!$B$22</f>
        <v>0</v>
      </c>
      <c r="BE672" s="0" t="n">
        <f aca="false">SUMPRODUCT('FD inverse'!$A$55:$BH$55,'FD mesh'!$B$84:$BI$84,$E671:$BL671)+'FD inverse'!$A$55*$C672/Setup!$B$17+INDEX('FD inverse'!$A$55:$BH$55,1,'FD mesh'!$B$15+1)*Setup!$B$22</f>
        <v>0</v>
      </c>
      <c r="BF672" s="0" t="n">
        <f aca="false">SUMPRODUCT('FD inverse'!$A$56:$BH$56,'FD mesh'!$B$84:$BI$84,$E671:$BL671)+'FD inverse'!$A$56*$C672/Setup!$B$17+INDEX('FD inverse'!$A$56:$BH$56,1,'FD mesh'!$B$15+1)*Setup!$B$22</f>
        <v>0</v>
      </c>
      <c r="BG672" s="0" t="n">
        <f aca="false">SUMPRODUCT('FD inverse'!$A$57:$BH$57,'FD mesh'!$B$84:$BI$84,$E671:$BL671)+'FD inverse'!$A$57*$C672/Setup!$B$17+INDEX('FD inverse'!$A$57:$BH$57,1,'FD mesh'!$B$15+1)*Setup!$B$22</f>
        <v>0</v>
      </c>
      <c r="BH672" s="0" t="n">
        <f aca="false">SUMPRODUCT('FD inverse'!$A$58:$BH$58,'FD mesh'!$B$84:$BI$84,$E671:$BL671)+'FD inverse'!$A$58*$C672/Setup!$B$17+INDEX('FD inverse'!$A$58:$BH$58,1,'FD mesh'!$B$15+1)*Setup!$B$22</f>
        <v>0</v>
      </c>
      <c r="BI672" s="0" t="n">
        <f aca="false">SUMPRODUCT('FD inverse'!$A$59:$BH$59,'FD mesh'!$B$84:$BI$84,$E671:$BL671)+'FD inverse'!$A$59*$C672/Setup!$B$17+INDEX('FD inverse'!$A$59:$BH$59,1,'FD mesh'!$B$15+1)*Setup!$B$22</f>
        <v>0</v>
      </c>
      <c r="BJ672" s="0" t="n">
        <f aca="false">SUMPRODUCT('FD inverse'!$A$60:$BH$60,'FD mesh'!$B$84:$BI$84,$E671:$BL671)+'FD inverse'!$A$60*$C672/Setup!$B$17+INDEX('FD inverse'!$A$60:$BH$60,1,'FD mesh'!$B$15+1)*Setup!$B$22</f>
        <v>0</v>
      </c>
      <c r="BK672" s="0" t="n">
        <f aca="false">SUMPRODUCT('FD inverse'!$A$61:$BH$61,'FD mesh'!$B$84:$BI$84,$E671:$BL671)+'FD inverse'!$A$61*$C672/Setup!$B$17+INDEX('FD inverse'!$A$61:$BH$61,1,'FD mesh'!$B$15+1)*Setup!$B$22</f>
        <v>0</v>
      </c>
      <c r="BL672" s="0" t="n">
        <f aca="false">SUMPRODUCT('FD inverse'!$A$62:$BH$62,'FD mesh'!$B$84:$BI$84,$E671:$BL671)+'FD inverse'!$A$62*$C672/Setup!$B$17+INDEX('FD inverse'!$A$62:$BH$62,1,'FD mesh'!$B$15+1)*Setup!$B$22</f>
        <v>0</v>
      </c>
    </row>
    <row r="673" customFormat="false" ht="15" hidden="false" customHeight="false" outlineLevel="0" collapsed="false">
      <c r="A673" s="0" t="n">
        <v>668</v>
      </c>
      <c r="B673" s="0" t="n">
        <f aca="false">A673*Setup!$B$11/3600</f>
        <v>55.6666666666667</v>
      </c>
      <c r="C673" s="0" t="n">
        <f aca="false">Setup!$B$7+Setup!$B$8*COS(2*PI()*(B673-Setup!$B$9)/24)</f>
        <v>21.7056942545958</v>
      </c>
      <c r="D673" s="0" t="n">
        <f aca="false">(C673-E673)/Setup!$B$17</f>
        <v>-1.38137724933582</v>
      </c>
      <c r="E673" s="0" t="n">
        <f aca="false">SUMPRODUCT('FD inverse'!$A$3:$BH$3,'FD mesh'!$B$84:$BI$84,$E672:$BL672)+'FD inverse'!$A$3*$C673/Setup!$B$17+INDEX('FD inverse'!$A$3:$BH$3,1,'FD mesh'!$B$15+1)*Setup!$B$22</f>
        <v>21.8852732970095</v>
      </c>
      <c r="F673" s="0" t="n">
        <f aca="false">SUMPRODUCT('FD inverse'!$A$4:$BH$4,'FD mesh'!$B$84:$BI$84,$E672:$BL672)+'FD inverse'!$A$4*$C673/Setup!$B$17+INDEX('FD inverse'!$A$4:$BH$4,1,'FD mesh'!$B$15+1)*Setup!$B$22</f>
        <v>21.9346388279018</v>
      </c>
      <c r="G673" s="0" t="n">
        <f aca="false">SUMPRODUCT('FD inverse'!$A$5:$BH$5,'FD mesh'!$B$84:$BI$84,$E672:$BL672)+'FD inverse'!$A$5*$C673/Setup!$B$17+INDEX('FD inverse'!$A$5:$BH$5,1,'FD mesh'!$B$15+1)*Setup!$B$22</f>
        <v>21.9973203934661</v>
      </c>
      <c r="H673" s="0" t="n">
        <f aca="false">SUMPRODUCT('FD inverse'!$A$6:$BH$6,'FD mesh'!$B$84:$BI$84,$E672:$BL672)+'FD inverse'!$A$6*$C673/Setup!$B$17+INDEX('FD inverse'!$A$6:$BH$6,1,'FD mesh'!$B$15+1)*Setup!$B$22</f>
        <v>22.2251860581289</v>
      </c>
      <c r="I673" s="0" t="n">
        <f aca="false">SUMPRODUCT('FD inverse'!$A$7:$BH$7,'FD mesh'!$B$84:$BI$84,$E672:$BL672)+'FD inverse'!$A$7*$C673/Setup!$B$17+INDEX('FD inverse'!$A$7:$BH$7,1,'FD mesh'!$B$15+1)*Setup!$B$22</f>
        <v>22.2455285247805</v>
      </c>
      <c r="J673" s="0" t="n">
        <f aca="false">SUMPRODUCT('FD inverse'!$A$8:$BH$8,'FD mesh'!$B$84:$BI$84,$E672:$BL672)+'FD inverse'!$A$8*$C673/Setup!$B$17+INDEX('FD inverse'!$A$8:$BH$8,1,'FD mesh'!$B$15+1)*Setup!$B$22</f>
        <v>22.2650975934489</v>
      </c>
      <c r="K673" s="0" t="n">
        <f aca="false">SUMPRODUCT('FD inverse'!$A$9:$BH$9,'FD mesh'!$B$84:$BI$84,$E672:$BL672)+'FD inverse'!$A$9*$C673/Setup!$B$17+INDEX('FD inverse'!$A$9:$BH$9,1,'FD mesh'!$B$15+1)*Setup!$B$22</f>
        <v>22.2829092449705</v>
      </c>
      <c r="L673" s="0" t="n">
        <f aca="false">SUMPRODUCT('FD inverse'!$A$10:$BH$10,'FD mesh'!$B$84:$BI$84,$E672:$BL672)+'FD inverse'!$A$10*$C673/Setup!$B$17+INDEX('FD inverse'!$A$10:$BH$10,1,'FD mesh'!$B$15+1)*Setup!$B$22</f>
        <v>22.2981159625766</v>
      </c>
      <c r="M673" s="0" t="n">
        <f aca="false">SUMPRODUCT('FD inverse'!$A$11:$BH$11,'FD mesh'!$B$84:$BI$84,$E672:$BL672)+'FD inverse'!$A$11*$C673/Setup!$B$17+INDEX('FD inverse'!$A$11:$BH$11,1,'FD mesh'!$B$15+1)*Setup!$B$22</f>
        <v>22.3099996206555</v>
      </c>
      <c r="N673" s="0" t="n">
        <f aca="false">SUMPRODUCT('FD inverse'!$A$12:$BH$12,'FD mesh'!$B$84:$BI$84,$E672:$BL672)+'FD inverse'!$A$12*$C673/Setup!$B$17+INDEX('FD inverse'!$A$12:$BH$12,1,'FD mesh'!$B$15+1)*Setup!$B$22</f>
        <v>22.317965007769</v>
      </c>
      <c r="O673" s="0" t="n">
        <f aca="false">SUMPRODUCT('FD inverse'!$A$13:$BH$13,'FD mesh'!$B$84:$BI$84,$E672:$BL672)+'FD inverse'!$A$13*$C673/Setup!$B$17+INDEX('FD inverse'!$A$13:$BH$13,1,'FD mesh'!$B$15+1)*Setup!$B$22</f>
        <v>22.3215341040731</v>
      </c>
      <c r="P673" s="0" t="n">
        <f aca="false">SUMPRODUCT('FD inverse'!$A$14:$BH$14,'FD mesh'!$B$84:$BI$84,$E672:$BL672)+'FD inverse'!$A$14*$C673/Setup!$B$17+INDEX('FD inverse'!$A$14:$BH$14,1,'FD mesh'!$B$15+1)*Setup!$B$22</f>
        <v>22.3203412126521</v>
      </c>
      <c r="Q673" s="0" t="n">
        <f aca="false">SUMPRODUCT('FD inverse'!$A$15:$BH$15,'FD mesh'!$B$84:$BI$84,$E672:$BL672)+'FD inverse'!$A$15*$C673/Setup!$B$17+INDEX('FD inverse'!$A$15:$BH$15,1,'FD mesh'!$B$15+1)*Setup!$B$22</f>
        <v>22.3141290245948</v>
      </c>
      <c r="R673" s="0" t="n">
        <f aca="false">SUMPRODUCT('FD inverse'!$A$16:$BH$16,'FD mesh'!$B$84:$BI$84,$E672:$BL672)+'FD inverse'!$A$16*$C673/Setup!$B$17+INDEX('FD inverse'!$A$16:$BH$16,1,'FD mesh'!$B$15+1)*Setup!$B$22</f>
        <v>22.30274567879</v>
      </c>
      <c r="S673" s="0" t="n">
        <f aca="false">SUMPRODUCT('FD inverse'!$A$17:$BH$17,'FD mesh'!$B$84:$BI$84,$E672:$BL672)+'FD inverse'!$A$17*$C673/Setup!$B$17+INDEX('FD inverse'!$A$17:$BH$17,1,'FD mesh'!$B$15+1)*Setup!$B$22</f>
        <v>21.8496672352471</v>
      </c>
      <c r="T673" s="0" t="n">
        <f aca="false">SUMPRODUCT('FD inverse'!$A$18:$BH$18,'FD mesh'!$B$84:$BI$84,$E672:$BL672)+'FD inverse'!$A$18*$C673/Setup!$B$17+INDEX('FD inverse'!$A$18:$BH$18,1,'FD mesh'!$B$15+1)*Setup!$B$22</f>
        <v>21.3940469223278</v>
      </c>
      <c r="U673" s="0" t="n">
        <f aca="false">SUMPRODUCT('FD inverse'!$A$19:$BH$19,'FD mesh'!$B$84:$BI$84,$E672:$BL672)+'FD inverse'!$A$19*$C673/Setup!$B$17+INDEX('FD inverse'!$A$19:$BH$19,1,'FD mesh'!$B$15+1)*Setup!$B$22</f>
        <v>20.9359695901358</v>
      </c>
      <c r="V673" s="0" t="n">
        <f aca="false">SUMPRODUCT('FD inverse'!$A$20:$BH$20,'FD mesh'!$B$84:$BI$84,$E672:$BL672)+'FD inverse'!$A$20*$C673/Setup!$B$17+INDEX('FD inverse'!$A$20:$BH$20,1,'FD mesh'!$B$15+1)*Setup!$B$22</f>
        <v>20.4755410056962</v>
      </c>
      <c r="W673" s="0" t="n">
        <f aca="false">SUMPRODUCT('FD inverse'!$A$21:$BH$21,'FD mesh'!$B$84:$BI$84,$E672:$BL672)+'FD inverse'!$A$21*$C673/Setup!$B$17+INDEX('FD inverse'!$A$21:$BH$21,1,'FD mesh'!$B$15+1)*Setup!$B$22</f>
        <v>20.0128857221146</v>
      </c>
      <c r="X673" s="0" t="n">
        <f aca="false">SUMPRODUCT('FD inverse'!$A$22:$BH$22,'FD mesh'!$B$84:$BI$84,$E672:$BL672)+'FD inverse'!$A$22*$C673/Setup!$B$17+INDEX('FD inverse'!$A$22:$BH$22,1,'FD mesh'!$B$15+1)*Setup!$B$22</f>
        <v>19.5481450654253</v>
      </c>
      <c r="Y673" s="0" t="n">
        <f aca="false">SUMPRODUCT('FD inverse'!$A$23:$BH$23,'FD mesh'!$B$84:$BI$84,$E672:$BL672)+'FD inverse'!$A$23*$C673/Setup!$B$17+INDEX('FD inverse'!$A$23:$BH$23,1,'FD mesh'!$B$15+1)*Setup!$B$22</f>
        <v>19.0814752323879</v>
      </c>
      <c r="Z673" s="0" t="n">
        <f aca="false">SUMPRODUCT('FD inverse'!$A$24:$BH$24,'FD mesh'!$B$84:$BI$84,$E672:$BL672)+'FD inverse'!$A$24*$C673/Setup!$B$17+INDEX('FD inverse'!$A$24:$BH$24,1,'FD mesh'!$B$15+1)*Setup!$B$22</f>
        <v>18.6130454917937</v>
      </c>
      <c r="AA673" s="0" t="n">
        <f aca="false">SUMPRODUCT('FD inverse'!$A$25:$BH$25,'FD mesh'!$B$84:$BI$84,$E672:$BL672)+'FD inverse'!$A$25*$C673/Setup!$B$17+INDEX('FD inverse'!$A$25:$BH$25,1,'FD mesh'!$B$15+1)*Setup!$B$22</f>
        <v>18.1430364812195</v>
      </c>
      <c r="AB673" s="0" t="n">
        <f aca="false">SUMPRODUCT('FD inverse'!$A$26:$BH$26,'FD mesh'!$B$84:$BI$84,$E672:$BL672)+'FD inverse'!$A$26*$C673/Setup!$B$17+INDEX('FD inverse'!$A$26:$BH$26,1,'FD mesh'!$B$15+1)*Setup!$B$22</f>
        <v>17.6716385906231</v>
      </c>
      <c r="AC673" s="0" t="n">
        <f aca="false">SUMPRODUCT('FD inverse'!$A$27:$BH$27,'FD mesh'!$B$84:$BI$84,$E672:$BL672)+'FD inverse'!$A$27*$C673/Setup!$B$17+INDEX('FD inverse'!$A$27:$BH$27,1,'FD mesh'!$B$15+1)*Setup!$B$22</f>
        <v>17.1990504236979</v>
      </c>
      <c r="AD673" s="0" t="n">
        <f aca="false">SUMPRODUCT('FD inverse'!$A$28:$BH$28,'FD mesh'!$B$84:$BI$84,$E672:$BL672)+'FD inverse'!$A$28*$C673/Setup!$B$17+INDEX('FD inverse'!$A$28:$BH$28,1,'FD mesh'!$B$15+1)*Setup!$B$22</f>
        <v>16.7254773274969</v>
      </c>
      <c r="AE673" s="0" t="n">
        <f aca="false">SUMPRODUCT('FD inverse'!$A$29:$BH$29,'FD mesh'!$B$84:$BI$84,$E672:$BL672)+'FD inverse'!$A$29*$C673/Setup!$B$17+INDEX('FD inverse'!$A$29:$BH$29,1,'FD mesh'!$B$15+1)*Setup!$B$22</f>
        <v>16.2511299804943</v>
      </c>
      <c r="AF673" s="0" t="n">
        <f aca="false">SUMPRODUCT('FD inverse'!$A$30:$BH$30,'FD mesh'!$B$84:$BI$84,$E672:$BL672)+'FD inverse'!$A$30*$C673/Setup!$B$17+INDEX('FD inverse'!$A$30:$BH$30,1,'FD mesh'!$B$15+1)*Setup!$B$22</f>
        <v>15.7762230289675</v>
      </c>
      <c r="AG673" s="0" t="n">
        <f aca="false">SUMPRODUCT('FD inverse'!$A$31:$BH$31,'FD mesh'!$B$84:$BI$84,$E672:$BL672)+'FD inverse'!$A$31*$C673/Setup!$B$17+INDEX('FD inverse'!$A$31:$BH$31,1,'FD mesh'!$B$15+1)*Setup!$B$22</f>
        <v>15.3009737613647</v>
      </c>
      <c r="AH673" s="0" t="n">
        <f aca="false">SUMPRODUCT('FD inverse'!$A$32:$BH$32,'FD mesh'!$B$84:$BI$84,$E672:$BL672)+'FD inverse'!$A$32*$C673/Setup!$B$17+INDEX('FD inverse'!$A$32:$BH$32,1,'FD mesh'!$B$15+1)*Setup!$B$22</f>
        <v>15.2808336085811</v>
      </c>
      <c r="AI673" s="0" t="n">
        <f aca="false">SUMPRODUCT('FD inverse'!$A$33:$BH$33,'FD mesh'!$B$84:$BI$84,$E672:$BL672)+'FD inverse'!$A$33*$C673/Setup!$B$17+INDEX('FD inverse'!$A$33:$BH$33,1,'FD mesh'!$B$15+1)*Setup!$B$22</f>
        <v>15.2604966449389</v>
      </c>
      <c r="AJ673" s="0" t="n">
        <f aca="false">SUMPRODUCT('FD inverse'!$A$34:$BH$34,'FD mesh'!$B$84:$BI$84,$E672:$BL672)+'FD inverse'!$A$34*$C673/Setup!$B$17+INDEX('FD inverse'!$A$34:$BH$34,1,'FD mesh'!$B$15+1)*Setup!$B$22</f>
        <v>15.2399788590303</v>
      </c>
      <c r="AK673" s="0" t="n">
        <f aca="false">SUMPRODUCT('FD inverse'!$A$35:$BH$35,'FD mesh'!$B$84:$BI$84,$E672:$BL672)+'FD inverse'!$A$35*$C673/Setup!$B$17+INDEX('FD inverse'!$A$35:$BH$35,1,'FD mesh'!$B$15+1)*Setup!$B$22</f>
        <v>15.2192961669514</v>
      </c>
      <c r="AL673" s="0" t="n">
        <f aca="false">SUMPRODUCT('FD inverse'!$A$36:$BH$36,'FD mesh'!$B$84:$BI$84,$E672:$BL672)+'FD inverse'!$A$36*$C673/Setup!$B$17+INDEX('FD inverse'!$A$36:$BH$36,1,'FD mesh'!$B$15+1)*Setup!$B$22</f>
        <v>15.1984643247539</v>
      </c>
      <c r="AM673" s="0" t="n">
        <f aca="false">SUMPRODUCT('FD inverse'!$A$37:$BH$37,'FD mesh'!$B$84:$BI$84,$E672:$BL672)+'FD inverse'!$A$37*$C673/Setup!$B$17+INDEX('FD inverse'!$A$37:$BH$37,1,'FD mesh'!$B$15+1)*Setup!$B$22</f>
        <v>15.1774988654789</v>
      </c>
      <c r="AN673" s="0" t="n">
        <f aca="false">SUMPRODUCT('FD inverse'!$A$38:$BH$38,'FD mesh'!$B$84:$BI$84,$E672:$BL672)+'FD inverse'!$A$38*$C673/Setup!$B$17+INDEX('FD inverse'!$A$38:$BH$38,1,'FD mesh'!$B$15+1)*Setup!$B$22</f>
        <v>15.1564150584773</v>
      </c>
      <c r="AO673" s="0" t="n">
        <f aca="false">SUMPRODUCT('FD inverse'!$A$39:$BH$39,'FD mesh'!$B$84:$BI$84,$E672:$BL672)+'FD inverse'!$A$39*$C673/Setup!$B$17+INDEX('FD inverse'!$A$39:$BH$39,1,'FD mesh'!$B$15+1)*Setup!$B$22</f>
        <v>15.1352278887384</v>
      </c>
      <c r="AP673" s="0" t="n">
        <f aca="false">SUMPRODUCT('FD inverse'!$A$40:$BH$40,'FD mesh'!$B$84:$BI$84,$E672:$BL672)+'FD inverse'!$A$40*$C673/Setup!$B$17+INDEX('FD inverse'!$A$40:$BH$40,1,'FD mesh'!$B$15+1)*Setup!$B$22</f>
        <v>15.1139520539797</v>
      </c>
      <c r="AQ673" s="0" t="n">
        <f aca="false">SUMPRODUCT('FD inverse'!$A$41:$BH$41,'FD mesh'!$B$84:$BI$84,$E672:$BL672)+'FD inverse'!$A$41*$C673/Setup!$B$17+INDEX('FD inverse'!$A$41:$BH$41,1,'FD mesh'!$B$15+1)*Setup!$B$22</f>
        <v>15.092601977279</v>
      </c>
      <c r="AR673" s="0" t="n">
        <f aca="false">SUMPRODUCT('FD inverse'!$A$42:$BH$42,'FD mesh'!$B$84:$BI$84,$E672:$BL672)+'FD inverse'!$A$42*$C673/Setup!$B$17+INDEX('FD inverse'!$A$42:$BH$42,1,'FD mesh'!$B$15+1)*Setup!$B$22</f>
        <v>15.0711918330622</v>
      </c>
      <c r="AS673" s="0" t="n">
        <f aca="false">SUMPRODUCT('FD inverse'!$A$43:$BH$43,'FD mesh'!$B$84:$BI$84,$E672:$BL672)+'FD inverse'!$A$43*$C673/Setup!$B$17+INDEX('FD inverse'!$A$43:$BH$43,1,'FD mesh'!$B$15+1)*Setup!$B$22</f>
        <v>0</v>
      </c>
      <c r="AT673" s="0" t="n">
        <f aca="false">SUMPRODUCT('FD inverse'!$A$44:$BH$44,'FD mesh'!$B$84:$BI$84,$E672:$BL672)+'FD inverse'!$A$44*$C673/Setup!$B$17+INDEX('FD inverse'!$A$44:$BH$44,1,'FD mesh'!$B$15+1)*Setup!$B$22</f>
        <v>0</v>
      </c>
      <c r="AU673" s="0" t="n">
        <f aca="false">SUMPRODUCT('FD inverse'!$A$45:$BH$45,'FD mesh'!$B$84:$BI$84,$E672:$BL672)+'FD inverse'!$A$45*$C673/Setup!$B$17+INDEX('FD inverse'!$A$45:$BH$45,1,'FD mesh'!$B$15+1)*Setup!$B$22</f>
        <v>0</v>
      </c>
      <c r="AV673" s="0" t="n">
        <f aca="false">SUMPRODUCT('FD inverse'!$A$46:$BH$46,'FD mesh'!$B$84:$BI$84,$E672:$BL672)+'FD inverse'!$A$46*$C673/Setup!$B$17+INDEX('FD inverse'!$A$46:$BH$46,1,'FD mesh'!$B$15+1)*Setup!$B$22</f>
        <v>0</v>
      </c>
      <c r="AW673" s="0" t="n">
        <f aca="false">SUMPRODUCT('FD inverse'!$A$47:$BH$47,'FD mesh'!$B$84:$BI$84,$E672:$BL672)+'FD inverse'!$A$47*$C673/Setup!$B$17+INDEX('FD inverse'!$A$47:$BH$47,1,'FD mesh'!$B$15+1)*Setup!$B$22</f>
        <v>0</v>
      </c>
      <c r="AX673" s="0" t="n">
        <f aca="false">SUMPRODUCT('FD inverse'!$A$48:$BH$48,'FD mesh'!$B$84:$BI$84,$E672:$BL672)+'FD inverse'!$A$48*$C673/Setup!$B$17+INDEX('FD inverse'!$A$48:$BH$48,1,'FD mesh'!$B$15+1)*Setup!$B$22</f>
        <v>0</v>
      </c>
      <c r="AY673" s="0" t="n">
        <f aca="false">SUMPRODUCT('FD inverse'!$A$49:$BH$49,'FD mesh'!$B$84:$BI$84,$E672:$BL672)+'FD inverse'!$A$49*$C673/Setup!$B$17+INDEX('FD inverse'!$A$49:$BH$49,1,'FD mesh'!$B$15+1)*Setup!$B$22</f>
        <v>0</v>
      </c>
      <c r="AZ673" s="0" t="n">
        <f aca="false">SUMPRODUCT('FD inverse'!$A$50:$BH$50,'FD mesh'!$B$84:$BI$84,$E672:$BL672)+'FD inverse'!$A$50*$C673/Setup!$B$17+INDEX('FD inverse'!$A$50:$BH$50,1,'FD mesh'!$B$15+1)*Setup!$B$22</f>
        <v>0</v>
      </c>
      <c r="BA673" s="0" t="n">
        <f aca="false">SUMPRODUCT('FD inverse'!$A$51:$BH$51,'FD mesh'!$B$84:$BI$84,$E672:$BL672)+'FD inverse'!$A$51*$C673/Setup!$B$17+INDEX('FD inverse'!$A$51:$BH$51,1,'FD mesh'!$B$15+1)*Setup!$B$22</f>
        <v>0</v>
      </c>
      <c r="BB673" s="0" t="n">
        <f aca="false">SUMPRODUCT('FD inverse'!$A$52:$BH$52,'FD mesh'!$B$84:$BI$84,$E672:$BL672)+'FD inverse'!$A$52*$C673/Setup!$B$17+INDEX('FD inverse'!$A$52:$BH$52,1,'FD mesh'!$B$15+1)*Setup!$B$22</f>
        <v>0</v>
      </c>
      <c r="BC673" s="0" t="n">
        <f aca="false">SUMPRODUCT('FD inverse'!$A$53:$BH$53,'FD mesh'!$B$84:$BI$84,$E672:$BL672)+'FD inverse'!$A$53*$C673/Setup!$B$17+INDEX('FD inverse'!$A$53:$BH$53,1,'FD mesh'!$B$15+1)*Setup!$B$22</f>
        <v>0</v>
      </c>
      <c r="BD673" s="0" t="n">
        <f aca="false">SUMPRODUCT('FD inverse'!$A$54:$BH$54,'FD mesh'!$B$84:$BI$84,$E672:$BL672)+'FD inverse'!$A$54*$C673/Setup!$B$17+INDEX('FD inverse'!$A$54:$BH$54,1,'FD mesh'!$B$15+1)*Setup!$B$22</f>
        <v>0</v>
      </c>
      <c r="BE673" s="0" t="n">
        <f aca="false">SUMPRODUCT('FD inverse'!$A$55:$BH$55,'FD mesh'!$B$84:$BI$84,$E672:$BL672)+'FD inverse'!$A$55*$C673/Setup!$B$17+INDEX('FD inverse'!$A$55:$BH$55,1,'FD mesh'!$B$15+1)*Setup!$B$22</f>
        <v>0</v>
      </c>
      <c r="BF673" s="0" t="n">
        <f aca="false">SUMPRODUCT('FD inverse'!$A$56:$BH$56,'FD mesh'!$B$84:$BI$84,$E672:$BL672)+'FD inverse'!$A$56*$C673/Setup!$B$17+INDEX('FD inverse'!$A$56:$BH$56,1,'FD mesh'!$B$15+1)*Setup!$B$22</f>
        <v>0</v>
      </c>
      <c r="BG673" s="0" t="n">
        <f aca="false">SUMPRODUCT('FD inverse'!$A$57:$BH$57,'FD mesh'!$B$84:$BI$84,$E672:$BL672)+'FD inverse'!$A$57*$C673/Setup!$B$17+INDEX('FD inverse'!$A$57:$BH$57,1,'FD mesh'!$B$15+1)*Setup!$B$22</f>
        <v>0</v>
      </c>
      <c r="BH673" s="0" t="n">
        <f aca="false">SUMPRODUCT('FD inverse'!$A$58:$BH$58,'FD mesh'!$B$84:$BI$84,$E672:$BL672)+'FD inverse'!$A$58*$C673/Setup!$B$17+INDEX('FD inverse'!$A$58:$BH$58,1,'FD mesh'!$B$15+1)*Setup!$B$22</f>
        <v>0</v>
      </c>
      <c r="BI673" s="0" t="n">
        <f aca="false">SUMPRODUCT('FD inverse'!$A$59:$BH$59,'FD mesh'!$B$84:$BI$84,$E672:$BL672)+'FD inverse'!$A$59*$C673/Setup!$B$17+INDEX('FD inverse'!$A$59:$BH$59,1,'FD mesh'!$B$15+1)*Setup!$B$22</f>
        <v>0</v>
      </c>
      <c r="BJ673" s="0" t="n">
        <f aca="false">SUMPRODUCT('FD inverse'!$A$60:$BH$60,'FD mesh'!$B$84:$BI$84,$E672:$BL672)+'FD inverse'!$A$60*$C673/Setup!$B$17+INDEX('FD inverse'!$A$60:$BH$60,1,'FD mesh'!$B$15+1)*Setup!$B$22</f>
        <v>0</v>
      </c>
      <c r="BK673" s="0" t="n">
        <f aca="false">SUMPRODUCT('FD inverse'!$A$61:$BH$61,'FD mesh'!$B$84:$BI$84,$E672:$BL672)+'FD inverse'!$A$61*$C673/Setup!$B$17+INDEX('FD inverse'!$A$61:$BH$61,1,'FD mesh'!$B$15+1)*Setup!$B$22</f>
        <v>0</v>
      </c>
      <c r="BL673" s="0" t="n">
        <f aca="false">SUMPRODUCT('FD inverse'!$A$62:$BH$62,'FD mesh'!$B$84:$BI$84,$E672:$BL672)+'FD inverse'!$A$62*$C673/Setup!$B$17+INDEX('FD inverse'!$A$62:$BH$62,1,'FD mesh'!$B$15+1)*Setup!$B$22</f>
        <v>0</v>
      </c>
    </row>
    <row r="674" customFormat="false" ht="15" hidden="false" customHeight="false" outlineLevel="0" collapsed="false">
      <c r="A674" s="0" t="n">
        <v>669</v>
      </c>
      <c r="B674" s="0" t="n">
        <f aca="false">A674*Setup!$B$11/3600</f>
        <v>55.75</v>
      </c>
      <c r="C674" s="0" t="n">
        <f aca="false">Setup!$B$7+Setup!$B$8*COS(2*PI()*(B674-Setup!$B$9)/24)</f>
        <v>21.7777190679216</v>
      </c>
      <c r="D674" s="0" t="n">
        <f aca="false">(C674-E674)/Setup!$B$17</f>
        <v>-1.12621096938536</v>
      </c>
      <c r="E674" s="0" t="n">
        <f aca="false">SUMPRODUCT('FD inverse'!$A$3:$BH$3,'FD mesh'!$B$84:$BI$84,$E673:$BL673)+'FD inverse'!$A$3*$C674/Setup!$B$17+INDEX('FD inverse'!$A$3:$BH$3,1,'FD mesh'!$B$15+1)*Setup!$B$22</f>
        <v>21.9241264939417</v>
      </c>
      <c r="F674" s="0" t="n">
        <f aca="false">SUMPRODUCT('FD inverse'!$A$4:$BH$4,'FD mesh'!$B$84:$BI$84,$E673:$BL673)+'FD inverse'!$A$4*$C674/Setup!$B$17+INDEX('FD inverse'!$A$4:$BH$4,1,'FD mesh'!$B$15+1)*Setup!$B$22</f>
        <v>21.9660763609164</v>
      </c>
      <c r="G674" s="0" t="n">
        <f aca="false">SUMPRODUCT('FD inverse'!$A$5:$BH$5,'FD mesh'!$B$84:$BI$84,$E673:$BL673)+'FD inverse'!$A$5*$C674/Setup!$B$17+INDEX('FD inverse'!$A$5:$BH$5,1,'FD mesh'!$B$15+1)*Setup!$B$22</f>
        <v>22.0216709904842</v>
      </c>
      <c r="H674" s="0" t="n">
        <f aca="false">SUMPRODUCT('FD inverse'!$A$6:$BH$6,'FD mesh'!$B$84:$BI$84,$E673:$BL673)+'FD inverse'!$A$6*$C674/Setup!$B$17+INDEX('FD inverse'!$A$6:$BH$6,1,'FD mesh'!$B$15+1)*Setup!$B$22</f>
        <v>22.2262245894911</v>
      </c>
      <c r="I674" s="0" t="n">
        <f aca="false">SUMPRODUCT('FD inverse'!$A$7:$BH$7,'FD mesh'!$B$84:$BI$84,$E673:$BL673)+'FD inverse'!$A$7*$C674/Setup!$B$17+INDEX('FD inverse'!$A$7:$BH$7,1,'FD mesh'!$B$15+1)*Setup!$B$22</f>
        <v>22.2446330293331</v>
      </c>
      <c r="J674" s="0" t="n">
        <f aca="false">SUMPRODUCT('FD inverse'!$A$8:$BH$8,'FD mesh'!$B$84:$BI$84,$E673:$BL673)+'FD inverse'!$A$8*$C674/Setup!$B$17+INDEX('FD inverse'!$A$8:$BH$8,1,'FD mesh'!$B$15+1)*Setup!$B$22</f>
        <v>22.2625131532769</v>
      </c>
      <c r="K674" s="0" t="n">
        <f aca="false">SUMPRODUCT('FD inverse'!$A$9:$BH$9,'FD mesh'!$B$84:$BI$84,$E673:$BL673)+'FD inverse'!$A$9*$C674/Setup!$B$17+INDEX('FD inverse'!$A$9:$BH$9,1,'FD mesh'!$B$15+1)*Setup!$B$22</f>
        <v>22.2788685337564</v>
      </c>
      <c r="L674" s="0" t="n">
        <f aca="false">SUMPRODUCT('FD inverse'!$A$10:$BH$10,'FD mesh'!$B$84:$BI$84,$E673:$BL673)+'FD inverse'!$A$10*$C674/Setup!$B$17+INDEX('FD inverse'!$A$10:$BH$10,1,'FD mesh'!$B$15+1)*Setup!$B$22</f>
        <v>22.2928400138145</v>
      </c>
      <c r="M674" s="0" t="n">
        <f aca="false">SUMPRODUCT('FD inverse'!$A$11:$BH$11,'FD mesh'!$B$84:$BI$84,$E673:$BL673)+'FD inverse'!$A$11*$C674/Setup!$B$17+INDEX('FD inverse'!$A$11:$BH$11,1,'FD mesh'!$B$15+1)*Setup!$B$22</f>
        <v>22.3036988397357</v>
      </c>
      <c r="N674" s="0" t="n">
        <f aca="false">SUMPRODUCT('FD inverse'!$A$12:$BH$12,'FD mesh'!$B$84:$BI$84,$E673:$BL673)+'FD inverse'!$A$12*$C674/Setup!$B$17+INDEX('FD inverse'!$A$12:$BH$12,1,'FD mesh'!$B$15+1)*Setup!$B$22</f>
        <v>22.310840390778</v>
      </c>
      <c r="O674" s="0" t="n">
        <f aca="false">SUMPRODUCT('FD inverse'!$A$13:$BH$13,'FD mesh'!$B$84:$BI$84,$E673:$BL673)+'FD inverse'!$A$13*$C674/Setup!$B$17+INDEX('FD inverse'!$A$13:$BH$13,1,'FD mesh'!$B$15+1)*Setup!$B$22</f>
        <v>22.3137786279613</v>
      </c>
      <c r="P674" s="0" t="n">
        <f aca="false">SUMPRODUCT('FD inverse'!$A$14:$BH$14,'FD mesh'!$B$84:$BI$84,$E673:$BL673)+'FD inverse'!$A$14*$C674/Setup!$B$17+INDEX('FD inverse'!$A$14:$BH$14,1,'FD mesh'!$B$15+1)*Setup!$B$22</f>
        <v>22.3121413630138</v>
      </c>
      <c r="Q674" s="0" t="n">
        <f aca="false">SUMPRODUCT('FD inverse'!$A$15:$BH$15,'FD mesh'!$B$84:$BI$84,$E673:$BL673)+'FD inverse'!$A$15*$C674/Setup!$B$17+INDEX('FD inverse'!$A$15:$BH$15,1,'FD mesh'!$B$15+1)*Setup!$B$22</f>
        <v>22.3056664286632</v>
      </c>
      <c r="R674" s="0" t="n">
        <f aca="false">SUMPRODUCT('FD inverse'!$A$16:$BH$16,'FD mesh'!$B$84:$BI$84,$E673:$BL673)+'FD inverse'!$A$16*$C674/Setup!$B$17+INDEX('FD inverse'!$A$16:$BH$16,1,'FD mesh'!$B$15+1)*Setup!$B$22</f>
        <v>22.294198812347</v>
      </c>
      <c r="S674" s="0" t="n">
        <f aca="false">SUMPRODUCT('FD inverse'!$A$17:$BH$17,'FD mesh'!$B$84:$BI$84,$E673:$BL673)+'FD inverse'!$A$17*$C674/Setup!$B$17+INDEX('FD inverse'!$A$17:$BH$17,1,'FD mesh'!$B$15+1)*Setup!$B$22</f>
        <v>21.8413022900482</v>
      </c>
      <c r="T674" s="0" t="n">
        <f aca="false">SUMPRODUCT('FD inverse'!$A$18:$BH$18,'FD mesh'!$B$84:$BI$84,$E673:$BL673)+'FD inverse'!$A$18*$C674/Setup!$B$17+INDEX('FD inverse'!$A$18:$BH$18,1,'FD mesh'!$B$15+1)*Setup!$B$22</f>
        <v>21.3859440838767</v>
      </c>
      <c r="U674" s="0" t="n">
        <f aca="false">SUMPRODUCT('FD inverse'!$A$19:$BH$19,'FD mesh'!$B$84:$BI$84,$E673:$BL673)+'FD inverse'!$A$19*$C674/Setup!$B$17+INDEX('FD inverse'!$A$19:$BH$19,1,'FD mesh'!$B$15+1)*Setup!$B$22</f>
        <v>20.9282013281038</v>
      </c>
      <c r="V674" s="0" t="n">
        <f aca="false">SUMPRODUCT('FD inverse'!$A$20:$BH$20,'FD mesh'!$B$84:$BI$84,$E673:$BL673)+'FD inverse'!$A$20*$C674/Setup!$B$17+INDEX('FD inverse'!$A$20:$BH$20,1,'FD mesh'!$B$15+1)*Setup!$B$22</f>
        <v>20.4681724837901</v>
      </c>
      <c r="W674" s="0" t="n">
        <f aca="false">SUMPRODUCT('FD inverse'!$A$21:$BH$21,'FD mesh'!$B$84:$BI$84,$E673:$BL673)+'FD inverse'!$A$21*$C674/Setup!$B$17+INDEX('FD inverse'!$A$21:$BH$21,1,'FD mesh'!$B$15+1)*Setup!$B$22</f>
        <v>20.005975188744</v>
      </c>
      <c r="X674" s="0" t="n">
        <f aca="false">SUMPRODUCT('FD inverse'!$A$22:$BH$22,'FD mesh'!$B$84:$BI$84,$E673:$BL673)+'FD inverse'!$A$22*$C674/Setup!$B$17+INDEX('FD inverse'!$A$22:$BH$22,1,'FD mesh'!$B$15+1)*Setup!$B$22</f>
        <v>19.5417442224488</v>
      </c>
      <c r="Y674" s="0" t="n">
        <f aca="false">SUMPRODUCT('FD inverse'!$A$23:$BH$23,'FD mesh'!$B$84:$BI$84,$E673:$BL673)+'FD inverse'!$A$23*$C674/Setup!$B$17+INDEX('FD inverse'!$A$23:$BH$23,1,'FD mesh'!$B$15+1)*Setup!$B$22</f>
        <v>19.0756295795062</v>
      </c>
      <c r="Z674" s="0" t="n">
        <f aca="false">SUMPRODUCT('FD inverse'!$A$24:$BH$24,'FD mesh'!$B$84:$BI$84,$E673:$BL673)+'FD inverse'!$A$24*$C674/Setup!$B$17+INDEX('FD inverse'!$A$24:$BH$24,1,'FD mesh'!$B$15+1)*Setup!$B$22</f>
        <v>18.60779464443</v>
      </c>
      <c r="AA674" s="0" t="n">
        <f aca="false">SUMPRODUCT('FD inverse'!$A$25:$BH$25,'FD mesh'!$B$84:$BI$84,$E673:$BL673)+'FD inverse'!$A$25*$C674/Setup!$B$17+INDEX('FD inverse'!$A$25:$BH$25,1,'FD mesh'!$B$15+1)*Setup!$B$22</f>
        <v>18.1384144599866</v>
      </c>
      <c r="AB674" s="0" t="n">
        <f aca="false">SUMPRODUCT('FD inverse'!$A$26:$BH$26,'FD mesh'!$B$84:$BI$84,$E673:$BL673)+'FD inverse'!$A$26*$C674/Setup!$B$17+INDEX('FD inverse'!$A$26:$BH$26,1,'FD mesh'!$B$15+1)*Setup!$B$22</f>
        <v>17.6676740807234</v>
      </c>
      <c r="AC674" s="0" t="n">
        <f aca="false">SUMPRODUCT('FD inverse'!$A$27:$BH$27,'FD mesh'!$B$84:$BI$84,$E673:$BL673)+'FD inverse'!$A$27*$C674/Setup!$B$17+INDEX('FD inverse'!$A$27:$BH$27,1,'FD mesh'!$B$15+1)*Setup!$B$22</f>
        <v>17.1957670028325</v>
      </c>
      <c r="AD674" s="0" t="n">
        <f aca="false">SUMPRODUCT('FD inverse'!$A$28:$BH$28,'FD mesh'!$B$84:$BI$84,$E673:$BL673)+'FD inverse'!$A$28*$C674/Setup!$B$17+INDEX('FD inverse'!$A$28:$BH$28,1,'FD mesh'!$B$15+1)*Setup!$B$22</f>
        <v>16.7228936610869</v>
      </c>
      <c r="AE674" s="0" t="n">
        <f aca="false">SUMPRODUCT('FD inverse'!$A$29:$BH$29,'FD mesh'!$B$84:$BI$84,$E673:$BL673)+'FD inverse'!$A$29*$C674/Setup!$B$17+INDEX('FD inverse'!$A$29:$BH$29,1,'FD mesh'!$B$15+1)*Setup!$B$22</f>
        <v>16.2492599832264</v>
      </c>
      <c r="AF674" s="0" t="n">
        <f aca="false">SUMPRODUCT('FD inverse'!$A$30:$BH$30,'FD mesh'!$B$84:$BI$84,$E673:$BL673)+'FD inverse'!$A$30*$C674/Setup!$B$17+INDEX('FD inverse'!$A$30:$BH$30,1,'FD mesh'!$B$15+1)*Setup!$B$22</f>
        <v>15.7750759918841</v>
      </c>
      <c r="AG674" s="0" t="n">
        <f aca="false">SUMPRODUCT('FD inverse'!$A$31:$BH$31,'FD mesh'!$B$84:$BI$84,$E673:$BL673)+'FD inverse'!$A$31*$C674/Setup!$B$17+INDEX('FD inverse'!$A$31:$BH$31,1,'FD mesh'!$B$15+1)*Setup!$B$22</f>
        <v>15.3005544439145</v>
      </c>
      <c r="AH674" s="0" t="n">
        <f aca="false">SUMPRODUCT('FD inverse'!$A$32:$BH$32,'FD mesh'!$B$84:$BI$84,$E673:$BL673)+'FD inverse'!$A$32*$C674/Setup!$B$17+INDEX('FD inverse'!$A$32:$BH$32,1,'FD mesh'!$B$15+1)*Setup!$B$22</f>
        <v>15.2804452142814</v>
      </c>
      <c r="AI674" s="0" t="n">
        <f aca="false">SUMPRODUCT('FD inverse'!$A$33:$BH$33,'FD mesh'!$B$84:$BI$84,$E673:$BL673)+'FD inverse'!$A$33*$C674/Setup!$B$17+INDEX('FD inverse'!$A$33:$BH$33,1,'FD mesh'!$B$15+1)*Setup!$B$22</f>
        <v>15.2601393705079</v>
      </c>
      <c r="AJ674" s="0" t="n">
        <f aca="false">SUMPRODUCT('FD inverse'!$A$34:$BH$34,'FD mesh'!$B$84:$BI$84,$E673:$BL673)+'FD inverse'!$A$34*$C674/Setup!$B$17+INDEX('FD inverse'!$A$34:$BH$34,1,'FD mesh'!$B$15+1)*Setup!$B$22</f>
        <v>15.2396526661883</v>
      </c>
      <c r="AK674" s="0" t="n">
        <f aca="false">SUMPRODUCT('FD inverse'!$A$35:$BH$35,'FD mesh'!$B$84:$BI$84,$E673:$BL673)+'FD inverse'!$A$35*$C674/Setup!$B$17+INDEX('FD inverse'!$A$35:$BH$35,1,'FD mesh'!$B$15+1)*Setup!$B$22</f>
        <v>15.2190008355389</v>
      </c>
      <c r="AL674" s="0" t="n">
        <f aca="false">SUMPRODUCT('FD inverse'!$A$36:$BH$36,'FD mesh'!$B$84:$BI$84,$E673:$BL673)+'FD inverse'!$A$36*$C674/Setup!$B$17+INDEX('FD inverse'!$A$36:$BH$36,1,'FD mesh'!$B$15+1)*Setup!$B$22</f>
        <v>15.1981995013261</v>
      </c>
      <c r="AM674" s="0" t="n">
        <f aca="false">SUMPRODUCT('FD inverse'!$A$37:$BH$37,'FD mesh'!$B$84:$BI$84,$E673:$BL673)+'FD inverse'!$A$37*$C674/Setup!$B$17+INDEX('FD inverse'!$A$37:$BH$37,1,'FD mesh'!$B$15+1)*Setup!$B$22</f>
        <v>15.1772641073944</v>
      </c>
      <c r="AN674" s="0" t="n">
        <f aca="false">SUMPRODUCT('FD inverse'!$A$38:$BH$38,'FD mesh'!$B$84:$BI$84,$E673:$BL673)+'FD inverse'!$A$38*$C674/Setup!$B$17+INDEX('FD inverse'!$A$38:$BH$38,1,'FD mesh'!$B$15+1)*Setup!$B$22</f>
        <v>15.1562098735131</v>
      </c>
      <c r="AO674" s="0" t="n">
        <f aca="false">SUMPRODUCT('FD inverse'!$A$39:$BH$39,'FD mesh'!$B$84:$BI$84,$E673:$BL673)+'FD inverse'!$A$39*$C674/Setup!$B$17+INDEX('FD inverse'!$A$39:$BH$39,1,'FD mesh'!$B$15+1)*Setup!$B$22</f>
        <v>15.1350517702769</v>
      </c>
      <c r="AP674" s="0" t="n">
        <f aca="false">SUMPRODUCT('FD inverse'!$A$40:$BH$40,'FD mesh'!$B$84:$BI$84,$E673:$BL673)+'FD inverse'!$A$40*$C674/Setup!$B$17+INDEX('FD inverse'!$A$40:$BH$40,1,'FD mesh'!$B$15+1)*Setup!$B$22</f>
        <v>15.1138045118189</v>
      </c>
      <c r="AQ674" s="0" t="n">
        <f aca="false">SUMPRODUCT('FD inverse'!$A$41:$BH$41,'FD mesh'!$B$84:$BI$84,$E673:$BL673)+'FD inverse'!$A$41*$C674/Setup!$B$17+INDEX('FD inverse'!$A$41:$BH$41,1,'FD mesh'!$B$15+1)*Setup!$B$22</f>
        <v>15.0924825641208</v>
      </c>
      <c r="AR674" s="0" t="n">
        <f aca="false">SUMPRODUCT('FD inverse'!$A$42:$BH$42,'FD mesh'!$B$84:$BI$84,$E673:$BL673)+'FD inverse'!$A$42*$C674/Setup!$B$17+INDEX('FD inverse'!$A$42:$BH$42,1,'FD mesh'!$B$15+1)*Setup!$B$22</f>
        <v>15.0711001667317</v>
      </c>
      <c r="AS674" s="0" t="n">
        <f aca="false">SUMPRODUCT('FD inverse'!$A$43:$BH$43,'FD mesh'!$B$84:$BI$84,$E673:$BL673)+'FD inverse'!$A$43*$C674/Setup!$B$17+INDEX('FD inverse'!$A$43:$BH$43,1,'FD mesh'!$B$15+1)*Setup!$B$22</f>
        <v>0</v>
      </c>
      <c r="AT674" s="0" t="n">
        <f aca="false">SUMPRODUCT('FD inverse'!$A$44:$BH$44,'FD mesh'!$B$84:$BI$84,$E673:$BL673)+'FD inverse'!$A$44*$C674/Setup!$B$17+INDEX('FD inverse'!$A$44:$BH$44,1,'FD mesh'!$B$15+1)*Setup!$B$22</f>
        <v>0</v>
      </c>
      <c r="AU674" s="0" t="n">
        <f aca="false">SUMPRODUCT('FD inverse'!$A$45:$BH$45,'FD mesh'!$B$84:$BI$84,$E673:$BL673)+'FD inverse'!$A$45*$C674/Setup!$B$17+INDEX('FD inverse'!$A$45:$BH$45,1,'FD mesh'!$B$15+1)*Setup!$B$22</f>
        <v>0</v>
      </c>
      <c r="AV674" s="0" t="n">
        <f aca="false">SUMPRODUCT('FD inverse'!$A$46:$BH$46,'FD mesh'!$B$84:$BI$84,$E673:$BL673)+'FD inverse'!$A$46*$C674/Setup!$B$17+INDEX('FD inverse'!$A$46:$BH$46,1,'FD mesh'!$B$15+1)*Setup!$B$22</f>
        <v>0</v>
      </c>
      <c r="AW674" s="0" t="n">
        <f aca="false">SUMPRODUCT('FD inverse'!$A$47:$BH$47,'FD mesh'!$B$84:$BI$84,$E673:$BL673)+'FD inverse'!$A$47*$C674/Setup!$B$17+INDEX('FD inverse'!$A$47:$BH$47,1,'FD mesh'!$B$15+1)*Setup!$B$22</f>
        <v>0</v>
      </c>
      <c r="AX674" s="0" t="n">
        <f aca="false">SUMPRODUCT('FD inverse'!$A$48:$BH$48,'FD mesh'!$B$84:$BI$84,$E673:$BL673)+'FD inverse'!$A$48*$C674/Setup!$B$17+INDEX('FD inverse'!$A$48:$BH$48,1,'FD mesh'!$B$15+1)*Setup!$B$22</f>
        <v>0</v>
      </c>
      <c r="AY674" s="0" t="n">
        <f aca="false">SUMPRODUCT('FD inverse'!$A$49:$BH$49,'FD mesh'!$B$84:$BI$84,$E673:$BL673)+'FD inverse'!$A$49*$C674/Setup!$B$17+INDEX('FD inverse'!$A$49:$BH$49,1,'FD mesh'!$B$15+1)*Setup!$B$22</f>
        <v>0</v>
      </c>
      <c r="AZ674" s="0" t="n">
        <f aca="false">SUMPRODUCT('FD inverse'!$A$50:$BH$50,'FD mesh'!$B$84:$BI$84,$E673:$BL673)+'FD inverse'!$A$50*$C674/Setup!$B$17+INDEX('FD inverse'!$A$50:$BH$50,1,'FD mesh'!$B$15+1)*Setup!$B$22</f>
        <v>0</v>
      </c>
      <c r="BA674" s="0" t="n">
        <f aca="false">SUMPRODUCT('FD inverse'!$A$51:$BH$51,'FD mesh'!$B$84:$BI$84,$E673:$BL673)+'FD inverse'!$A$51*$C674/Setup!$B$17+INDEX('FD inverse'!$A$51:$BH$51,1,'FD mesh'!$B$15+1)*Setup!$B$22</f>
        <v>0</v>
      </c>
      <c r="BB674" s="0" t="n">
        <f aca="false">SUMPRODUCT('FD inverse'!$A$52:$BH$52,'FD mesh'!$B$84:$BI$84,$E673:$BL673)+'FD inverse'!$A$52*$C674/Setup!$B$17+INDEX('FD inverse'!$A$52:$BH$52,1,'FD mesh'!$B$15+1)*Setup!$B$22</f>
        <v>0</v>
      </c>
      <c r="BC674" s="0" t="n">
        <f aca="false">SUMPRODUCT('FD inverse'!$A$53:$BH$53,'FD mesh'!$B$84:$BI$84,$E673:$BL673)+'FD inverse'!$A$53*$C674/Setup!$B$17+INDEX('FD inverse'!$A$53:$BH$53,1,'FD mesh'!$B$15+1)*Setup!$B$22</f>
        <v>0</v>
      </c>
      <c r="BD674" s="0" t="n">
        <f aca="false">SUMPRODUCT('FD inverse'!$A$54:$BH$54,'FD mesh'!$B$84:$BI$84,$E673:$BL673)+'FD inverse'!$A$54*$C674/Setup!$B$17+INDEX('FD inverse'!$A$54:$BH$54,1,'FD mesh'!$B$15+1)*Setup!$B$22</f>
        <v>0</v>
      </c>
      <c r="BE674" s="0" t="n">
        <f aca="false">SUMPRODUCT('FD inverse'!$A$55:$BH$55,'FD mesh'!$B$84:$BI$84,$E673:$BL673)+'FD inverse'!$A$55*$C674/Setup!$B$17+INDEX('FD inverse'!$A$55:$BH$55,1,'FD mesh'!$B$15+1)*Setup!$B$22</f>
        <v>0</v>
      </c>
      <c r="BF674" s="0" t="n">
        <f aca="false">SUMPRODUCT('FD inverse'!$A$56:$BH$56,'FD mesh'!$B$84:$BI$84,$E673:$BL673)+'FD inverse'!$A$56*$C674/Setup!$B$17+INDEX('FD inverse'!$A$56:$BH$56,1,'FD mesh'!$B$15+1)*Setup!$B$22</f>
        <v>0</v>
      </c>
      <c r="BG674" s="0" t="n">
        <f aca="false">SUMPRODUCT('FD inverse'!$A$57:$BH$57,'FD mesh'!$B$84:$BI$84,$E673:$BL673)+'FD inverse'!$A$57*$C674/Setup!$B$17+INDEX('FD inverse'!$A$57:$BH$57,1,'FD mesh'!$B$15+1)*Setup!$B$22</f>
        <v>0</v>
      </c>
      <c r="BH674" s="0" t="n">
        <f aca="false">SUMPRODUCT('FD inverse'!$A$58:$BH$58,'FD mesh'!$B$84:$BI$84,$E673:$BL673)+'FD inverse'!$A$58*$C674/Setup!$B$17+INDEX('FD inverse'!$A$58:$BH$58,1,'FD mesh'!$B$15+1)*Setup!$B$22</f>
        <v>0</v>
      </c>
      <c r="BI674" s="0" t="n">
        <f aca="false">SUMPRODUCT('FD inverse'!$A$59:$BH$59,'FD mesh'!$B$84:$BI$84,$E673:$BL673)+'FD inverse'!$A$59*$C674/Setup!$B$17+INDEX('FD inverse'!$A$59:$BH$59,1,'FD mesh'!$B$15+1)*Setup!$B$22</f>
        <v>0</v>
      </c>
      <c r="BJ674" s="0" t="n">
        <f aca="false">SUMPRODUCT('FD inverse'!$A$60:$BH$60,'FD mesh'!$B$84:$BI$84,$E673:$BL673)+'FD inverse'!$A$60*$C674/Setup!$B$17+INDEX('FD inverse'!$A$60:$BH$60,1,'FD mesh'!$B$15+1)*Setup!$B$22</f>
        <v>0</v>
      </c>
      <c r="BK674" s="0" t="n">
        <f aca="false">SUMPRODUCT('FD inverse'!$A$61:$BH$61,'FD mesh'!$B$84:$BI$84,$E673:$BL673)+'FD inverse'!$A$61*$C674/Setup!$B$17+INDEX('FD inverse'!$A$61:$BH$61,1,'FD mesh'!$B$15+1)*Setup!$B$22</f>
        <v>0</v>
      </c>
      <c r="BL674" s="0" t="n">
        <f aca="false">SUMPRODUCT('FD inverse'!$A$62:$BH$62,'FD mesh'!$B$84:$BI$84,$E673:$BL673)+'FD inverse'!$A$62*$C674/Setup!$B$17+INDEX('FD inverse'!$A$62:$BH$62,1,'FD mesh'!$B$15+1)*Setup!$B$22</f>
        <v>0</v>
      </c>
    </row>
    <row r="675" customFormat="false" ht="15" hidden="false" customHeight="false" outlineLevel="0" collapsed="false">
      <c r="A675" s="0" t="n">
        <v>670</v>
      </c>
      <c r="B675" s="0" t="n">
        <f aca="false">A675*Setup!$B$11/3600</f>
        <v>55.8333333333333</v>
      </c>
      <c r="C675" s="0" t="n">
        <f aca="false">Setup!$B$7+Setup!$B$8*COS(2*PI()*(B675-Setup!$B$9)/24)</f>
        <v>21.8508015666127</v>
      </c>
      <c r="D675" s="0" t="n">
        <f aca="false">(C675-E675)/Setup!$B$17</f>
        <v>-0.869098642236729</v>
      </c>
      <c r="E675" s="0" t="n">
        <f aca="false">SUMPRODUCT('FD inverse'!$A$3:$BH$3,'FD mesh'!$B$84:$BI$84,$E674:$BL674)+'FD inverse'!$A$3*$C675/Setup!$B$17+INDEX('FD inverse'!$A$3:$BH$3,1,'FD mesh'!$B$15+1)*Setup!$B$22</f>
        <v>21.9637843901035</v>
      </c>
      <c r="F675" s="0" t="n">
        <f aca="false">SUMPRODUCT('FD inverse'!$A$4:$BH$4,'FD mesh'!$B$84:$BI$84,$E674:$BL674)+'FD inverse'!$A$4*$C675/Setup!$B$17+INDEX('FD inverse'!$A$4:$BH$4,1,'FD mesh'!$B$15+1)*Setup!$B$22</f>
        <v>21.9982567353937</v>
      </c>
      <c r="G675" s="0" t="n">
        <f aca="false">SUMPRODUCT('FD inverse'!$A$5:$BH$5,'FD mesh'!$B$84:$BI$84,$E674:$BL674)+'FD inverse'!$A$5*$C675/Setup!$B$17+INDEX('FD inverse'!$A$5:$BH$5,1,'FD mesh'!$B$15+1)*Setup!$B$22</f>
        <v>22.0466962571063</v>
      </c>
      <c r="H675" s="0" t="n">
        <f aca="false">SUMPRODUCT('FD inverse'!$A$6:$BH$6,'FD mesh'!$B$84:$BI$84,$E674:$BL674)+'FD inverse'!$A$6*$C675/Setup!$B$17+INDEX('FD inverse'!$A$6:$BH$6,1,'FD mesh'!$B$15+1)*Setup!$B$22</f>
        <v>22.2277006403059</v>
      </c>
      <c r="I675" s="0" t="n">
        <f aca="false">SUMPRODUCT('FD inverse'!$A$7:$BH$7,'FD mesh'!$B$84:$BI$84,$E674:$BL674)+'FD inverse'!$A$7*$C675/Setup!$B$17+INDEX('FD inverse'!$A$7:$BH$7,1,'FD mesh'!$B$15+1)*Setup!$B$22</f>
        <v>22.2441541405344</v>
      </c>
      <c r="J675" s="0" t="n">
        <f aca="false">SUMPRODUCT('FD inverse'!$A$8:$BH$8,'FD mesh'!$B$84:$BI$84,$E674:$BL674)+'FD inverse'!$A$8*$C675/Setup!$B$17+INDEX('FD inverse'!$A$8:$BH$8,1,'FD mesh'!$B$15+1)*Setup!$B$22</f>
        <v>22.2603251104981</v>
      </c>
      <c r="K675" s="0" t="n">
        <f aca="false">SUMPRODUCT('FD inverse'!$A$9:$BH$9,'FD mesh'!$B$84:$BI$84,$E674:$BL674)+'FD inverse'!$A$9*$C675/Setup!$B$17+INDEX('FD inverse'!$A$9:$BH$9,1,'FD mesh'!$B$15+1)*Setup!$B$22</f>
        <v>22.2752051997664</v>
      </c>
      <c r="L675" s="0" t="n">
        <f aca="false">SUMPRODUCT('FD inverse'!$A$10:$BH$10,'FD mesh'!$B$84:$BI$84,$E674:$BL674)+'FD inverse'!$A$10*$C675/Setup!$B$17+INDEX('FD inverse'!$A$10:$BH$10,1,'FD mesh'!$B$15+1)*Setup!$B$22</f>
        <v>22.2879240300436</v>
      </c>
      <c r="M675" s="0" t="n">
        <f aca="false">SUMPRODUCT('FD inverse'!$A$11:$BH$11,'FD mesh'!$B$84:$BI$84,$E674:$BL674)+'FD inverse'!$A$11*$C675/Setup!$B$17+INDEX('FD inverse'!$A$11:$BH$11,1,'FD mesh'!$B$15+1)*Setup!$B$22</f>
        <v>22.2977425749103</v>
      </c>
      <c r="N675" s="0" t="n">
        <f aca="false">SUMPRODUCT('FD inverse'!$A$12:$BH$12,'FD mesh'!$B$84:$BI$84,$E674:$BL674)+'FD inverse'!$A$12*$C675/Setup!$B$17+INDEX('FD inverse'!$A$12:$BH$12,1,'FD mesh'!$B$15+1)*Setup!$B$22</f>
        <v>22.304047099231</v>
      </c>
      <c r="O675" s="0" t="n">
        <f aca="false">SUMPRODUCT('FD inverse'!$A$13:$BH$13,'FD mesh'!$B$84:$BI$84,$E674:$BL674)+'FD inverse'!$A$13*$C675/Setup!$B$17+INDEX('FD inverse'!$A$13:$BH$13,1,'FD mesh'!$B$15+1)*Setup!$B$22</f>
        <v>22.3063437819311</v>
      </c>
      <c r="P675" s="0" t="n">
        <f aca="false">SUMPRODUCT('FD inverse'!$A$14:$BH$14,'FD mesh'!$B$84:$BI$84,$E674:$BL674)+'FD inverse'!$A$14*$C675/Setup!$B$17+INDEX('FD inverse'!$A$14:$BH$14,1,'FD mesh'!$B$15+1)*Setup!$B$22</f>
        <v>22.3042541247903</v>
      </c>
      <c r="Q675" s="0" t="n">
        <f aca="false">SUMPRODUCT('FD inverse'!$A$15:$BH$15,'FD mesh'!$B$84:$BI$84,$E674:$BL674)+'FD inverse'!$A$15*$C675/Setup!$B$17+INDEX('FD inverse'!$A$15:$BH$15,1,'FD mesh'!$B$15+1)*Setup!$B$22</f>
        <v>22.2975112297596</v>
      </c>
      <c r="R675" s="0" t="n">
        <f aca="false">SUMPRODUCT('FD inverse'!$A$16:$BH$16,'FD mesh'!$B$84:$BI$84,$E674:$BL674)+'FD inverse'!$A$16*$C675/Setup!$B$17+INDEX('FD inverse'!$A$16:$BH$16,1,'FD mesh'!$B$15+1)*Setup!$B$22</f>
        <v>22.2859570079421</v>
      </c>
      <c r="S675" s="0" t="n">
        <f aca="false">SUMPRODUCT('FD inverse'!$A$17:$BH$17,'FD mesh'!$B$84:$BI$84,$E674:$BL674)+'FD inverse'!$A$17*$C675/Setup!$B$17+INDEX('FD inverse'!$A$17:$BH$17,1,'FD mesh'!$B$15+1)*Setup!$B$22</f>
        <v>21.8332146056171</v>
      </c>
      <c r="T675" s="0" t="n">
        <f aca="false">SUMPRODUCT('FD inverse'!$A$18:$BH$18,'FD mesh'!$B$84:$BI$84,$E674:$BL674)+'FD inverse'!$A$18*$C675/Setup!$B$17+INDEX('FD inverse'!$A$18:$BH$18,1,'FD mesh'!$B$15+1)*Setup!$B$22</f>
        <v>21.3780921133023</v>
      </c>
      <c r="U675" s="0" t="n">
        <f aca="false">SUMPRODUCT('FD inverse'!$A$19:$BH$19,'FD mesh'!$B$84:$BI$84,$E674:$BL674)+'FD inverse'!$A$19*$C675/Setup!$B$17+INDEX('FD inverse'!$A$19:$BH$19,1,'FD mesh'!$B$15+1)*Setup!$B$22</f>
        <v>20.9206588982185</v>
      </c>
      <c r="V675" s="0" t="n">
        <f aca="false">SUMPRODUCT('FD inverse'!$A$20:$BH$20,'FD mesh'!$B$84:$BI$84,$E674:$BL674)+'FD inverse'!$A$20*$C675/Setup!$B$17+INDEX('FD inverse'!$A$20:$BH$20,1,'FD mesh'!$B$15+1)*Setup!$B$22</f>
        <v>20.4610060537685</v>
      </c>
      <c r="W675" s="0" t="n">
        <f aca="false">SUMPRODUCT('FD inverse'!$A$21:$BH$21,'FD mesh'!$B$84:$BI$84,$E674:$BL674)+'FD inverse'!$A$21*$C675/Setup!$B$17+INDEX('FD inverse'!$A$21:$BH$21,1,'FD mesh'!$B$15+1)*Setup!$B$22</f>
        <v>19.9992442313406</v>
      </c>
      <c r="X675" s="0" t="n">
        <f aca="false">SUMPRODUCT('FD inverse'!$A$22:$BH$22,'FD mesh'!$B$84:$BI$84,$E674:$BL674)+'FD inverse'!$A$22*$C675/Setup!$B$17+INDEX('FD inverse'!$A$22:$BH$22,1,'FD mesh'!$B$15+1)*Setup!$B$22</f>
        <v>19.5355015843055</v>
      </c>
      <c r="Y675" s="0" t="n">
        <f aca="false">SUMPRODUCT('FD inverse'!$A$23:$BH$23,'FD mesh'!$B$84:$BI$84,$E674:$BL674)+'FD inverse'!$A$23*$C675/Setup!$B$17+INDEX('FD inverse'!$A$23:$BH$23,1,'FD mesh'!$B$15+1)*Setup!$B$22</f>
        <v>19.0699218180454</v>
      </c>
      <c r="Z675" s="0" t="n">
        <f aca="false">SUMPRODUCT('FD inverse'!$A$24:$BH$24,'FD mesh'!$B$84:$BI$84,$E674:$BL674)+'FD inverse'!$A$24*$C675/Setup!$B$17+INDEX('FD inverse'!$A$24:$BH$24,1,'FD mesh'!$B$15+1)*Setup!$B$22</f>
        <v>18.6026623391268</v>
      </c>
      <c r="AA675" s="0" t="n">
        <f aca="false">SUMPRODUCT('FD inverse'!$A$25:$BH$25,'FD mesh'!$B$84:$BI$84,$E674:$BL674)+'FD inverse'!$A$25*$C675/Setup!$B$17+INDEX('FD inverse'!$A$25:$BH$25,1,'FD mesh'!$B$15+1)*Setup!$B$22</f>
        <v>18.1338924960762</v>
      </c>
      <c r="AB675" s="0" t="n">
        <f aca="false">SUMPRODUCT('FD inverse'!$A$26:$BH$26,'FD mesh'!$B$84:$BI$84,$E674:$BL674)+'FD inverse'!$A$26*$C675/Setup!$B$17+INDEX('FD inverse'!$A$26:$BH$26,1,'FD mesh'!$B$15+1)*Setup!$B$22</f>
        <v>17.6637919036462</v>
      </c>
      <c r="AC675" s="0" t="n">
        <f aca="false">SUMPRODUCT('FD inverse'!$A$27:$BH$27,'FD mesh'!$B$84:$BI$84,$E674:$BL674)+'FD inverse'!$A$27*$C675/Setup!$B$17+INDEX('FD inverse'!$A$27:$BH$27,1,'FD mesh'!$B$15+1)*Setup!$B$22</f>
        <v>17.1925488419621</v>
      </c>
      <c r="AD675" s="0" t="n">
        <f aca="false">SUMPRODUCT('FD inverse'!$A$28:$BH$28,'FD mesh'!$B$84:$BI$84,$E674:$BL674)+'FD inverse'!$A$28*$C675/Setup!$B$17+INDEX('FD inverse'!$A$28:$BH$28,1,'FD mesh'!$B$15+1)*Setup!$B$22</f>
        <v>16.7203587215077</v>
      </c>
      <c r="AE675" s="0" t="n">
        <f aca="false">SUMPRODUCT('FD inverse'!$A$29:$BH$29,'FD mesh'!$B$84:$BI$84,$E674:$BL674)+'FD inverse'!$A$29*$C675/Setup!$B$17+INDEX('FD inverse'!$A$29:$BH$29,1,'FD mesh'!$B$15+1)*Setup!$B$22</f>
        <v>16.2474226045485</v>
      </c>
      <c r="AF675" s="0" t="n">
        <f aca="false">SUMPRODUCT('FD inverse'!$A$30:$BH$30,'FD mesh'!$B$84:$BI$84,$E674:$BL674)+'FD inverse'!$A$30*$C675/Setup!$B$17+INDEX('FD inverse'!$A$30:$BH$30,1,'FD mesh'!$B$15+1)*Setup!$B$22</f>
        <v>15.7739457732926</v>
      </c>
      <c r="AG675" s="0" t="n">
        <f aca="false">SUMPRODUCT('FD inverse'!$A$31:$BH$31,'FD mesh'!$B$84:$BI$84,$E674:$BL674)+'FD inverse'!$A$31*$C675/Setup!$B$17+INDEX('FD inverse'!$A$31:$BH$31,1,'FD mesh'!$B$15+1)*Setup!$B$22</f>
        <v>15.3001363348513</v>
      </c>
      <c r="AH675" s="0" t="n">
        <f aca="false">SUMPRODUCT('FD inverse'!$A$32:$BH$32,'FD mesh'!$B$84:$BI$84,$E674:$BL674)+'FD inverse'!$A$32*$C675/Setup!$B$17+INDEX('FD inverse'!$A$32:$BH$32,1,'FD mesh'!$B$15+1)*Setup!$B$22</f>
        <v>15.2800574331029</v>
      </c>
      <c r="AI675" s="0" t="n">
        <f aca="false">SUMPRODUCT('FD inverse'!$A$33:$BH$33,'FD mesh'!$B$84:$BI$84,$E674:$BL674)+'FD inverse'!$A$33*$C675/Setup!$B$17+INDEX('FD inverse'!$A$33:$BH$33,1,'FD mesh'!$B$15+1)*Setup!$B$22</f>
        <v>15.2597822275902</v>
      </c>
      <c r="AJ675" s="0" t="n">
        <f aca="false">SUMPRODUCT('FD inverse'!$A$34:$BH$34,'FD mesh'!$B$84:$BI$84,$E674:$BL674)+'FD inverse'!$A$34*$C675/Setup!$B$17+INDEX('FD inverse'!$A$34:$BH$34,1,'FD mesh'!$B$15+1)*Setup!$B$22</f>
        <v>15.2393262281064</v>
      </c>
      <c r="AK675" s="0" t="n">
        <f aca="false">SUMPRODUCT('FD inverse'!$A$35:$BH$35,'FD mesh'!$B$84:$BI$84,$E674:$BL674)+'FD inverse'!$A$35*$C675/Setup!$B$17+INDEX('FD inverse'!$A$35:$BH$35,1,'FD mesh'!$B$15+1)*Setup!$B$22</f>
        <v>15.2187049781466</v>
      </c>
      <c r="AL675" s="0" t="n">
        <f aca="false">SUMPRODUCT('FD inverse'!$A$36:$BH$36,'FD mesh'!$B$84:$BI$84,$E674:$BL674)+'FD inverse'!$A$36*$C675/Setup!$B$17+INDEX('FD inverse'!$A$36:$BH$36,1,'FD mesh'!$B$15+1)*Setup!$B$22</f>
        <v>15.1979339583603</v>
      </c>
      <c r="AM675" s="0" t="n">
        <f aca="false">SUMPRODUCT('FD inverse'!$A$37:$BH$37,'FD mesh'!$B$84:$BI$84,$E674:$BL674)+'FD inverse'!$A$37*$C675/Setup!$B$17+INDEX('FD inverse'!$A$37:$BH$37,1,'FD mesh'!$B$15+1)*Setup!$B$22</f>
        <v>15.1770285146084</v>
      </c>
      <c r="AN675" s="0" t="n">
        <f aca="false">SUMPRODUCT('FD inverse'!$A$38:$BH$38,'FD mesh'!$B$84:$BI$84,$E674:$BL674)+'FD inverse'!$A$38*$C675/Setup!$B$17+INDEX('FD inverse'!$A$38:$BH$38,1,'FD mesh'!$B$15+1)*Setup!$B$22</f>
        <v>15.1560038083619</v>
      </c>
      <c r="AO675" s="0" t="n">
        <f aca="false">SUMPRODUCT('FD inverse'!$A$39:$BH$39,'FD mesh'!$B$84:$BI$84,$E674:$BL674)+'FD inverse'!$A$39*$C675/Setup!$B$17+INDEX('FD inverse'!$A$39:$BH$39,1,'FD mesh'!$B$15+1)*Setup!$B$22</f>
        <v>15.1348747871895</v>
      </c>
      <c r="AP675" s="0" t="n">
        <f aca="false">SUMPRODUCT('FD inverse'!$A$40:$BH$40,'FD mesh'!$B$84:$BI$84,$E674:$BL674)+'FD inverse'!$A$40*$C675/Setup!$B$17+INDEX('FD inverse'!$A$40:$BH$40,1,'FD mesh'!$B$15+1)*Setup!$B$22</f>
        <v>15.1136561731019</v>
      </c>
      <c r="AQ675" s="0" t="n">
        <f aca="false">SUMPRODUCT('FD inverse'!$A$41:$BH$41,'FD mesh'!$B$84:$BI$84,$E674:$BL674)+'FD inverse'!$A$41*$C675/Setup!$B$17+INDEX('FD inverse'!$A$41:$BH$41,1,'FD mesh'!$B$15+1)*Setup!$B$22</f>
        <v>15.092362466539</v>
      </c>
      <c r="AR675" s="0" t="n">
        <f aca="false">SUMPRODUCT('FD inverse'!$A$42:$BH$42,'FD mesh'!$B$84:$BI$84,$E674:$BL674)+'FD inverse'!$A$42*$C675/Setup!$B$17+INDEX('FD inverse'!$A$42:$BH$42,1,'FD mesh'!$B$15+1)*Setup!$B$22</f>
        <v>15.0710079638139</v>
      </c>
      <c r="AS675" s="0" t="n">
        <f aca="false">SUMPRODUCT('FD inverse'!$A$43:$BH$43,'FD mesh'!$B$84:$BI$84,$E674:$BL674)+'FD inverse'!$A$43*$C675/Setup!$B$17+INDEX('FD inverse'!$A$43:$BH$43,1,'FD mesh'!$B$15+1)*Setup!$B$22</f>
        <v>0</v>
      </c>
      <c r="AT675" s="0" t="n">
        <f aca="false">SUMPRODUCT('FD inverse'!$A$44:$BH$44,'FD mesh'!$B$84:$BI$84,$E674:$BL674)+'FD inverse'!$A$44*$C675/Setup!$B$17+INDEX('FD inverse'!$A$44:$BH$44,1,'FD mesh'!$B$15+1)*Setup!$B$22</f>
        <v>0</v>
      </c>
      <c r="AU675" s="0" t="n">
        <f aca="false">SUMPRODUCT('FD inverse'!$A$45:$BH$45,'FD mesh'!$B$84:$BI$84,$E674:$BL674)+'FD inverse'!$A$45*$C675/Setup!$B$17+INDEX('FD inverse'!$A$45:$BH$45,1,'FD mesh'!$B$15+1)*Setup!$B$22</f>
        <v>0</v>
      </c>
      <c r="AV675" s="0" t="n">
        <f aca="false">SUMPRODUCT('FD inverse'!$A$46:$BH$46,'FD mesh'!$B$84:$BI$84,$E674:$BL674)+'FD inverse'!$A$46*$C675/Setup!$B$17+INDEX('FD inverse'!$A$46:$BH$46,1,'FD mesh'!$B$15+1)*Setup!$B$22</f>
        <v>0</v>
      </c>
      <c r="AW675" s="0" t="n">
        <f aca="false">SUMPRODUCT('FD inverse'!$A$47:$BH$47,'FD mesh'!$B$84:$BI$84,$E674:$BL674)+'FD inverse'!$A$47*$C675/Setup!$B$17+INDEX('FD inverse'!$A$47:$BH$47,1,'FD mesh'!$B$15+1)*Setup!$B$22</f>
        <v>0</v>
      </c>
      <c r="AX675" s="0" t="n">
        <f aca="false">SUMPRODUCT('FD inverse'!$A$48:$BH$48,'FD mesh'!$B$84:$BI$84,$E674:$BL674)+'FD inverse'!$A$48*$C675/Setup!$B$17+INDEX('FD inverse'!$A$48:$BH$48,1,'FD mesh'!$B$15+1)*Setup!$B$22</f>
        <v>0</v>
      </c>
      <c r="AY675" s="0" t="n">
        <f aca="false">SUMPRODUCT('FD inverse'!$A$49:$BH$49,'FD mesh'!$B$84:$BI$84,$E674:$BL674)+'FD inverse'!$A$49*$C675/Setup!$B$17+INDEX('FD inverse'!$A$49:$BH$49,1,'FD mesh'!$B$15+1)*Setup!$B$22</f>
        <v>0</v>
      </c>
      <c r="AZ675" s="0" t="n">
        <f aca="false">SUMPRODUCT('FD inverse'!$A$50:$BH$50,'FD mesh'!$B$84:$BI$84,$E674:$BL674)+'FD inverse'!$A$50*$C675/Setup!$B$17+INDEX('FD inverse'!$A$50:$BH$50,1,'FD mesh'!$B$15+1)*Setup!$B$22</f>
        <v>0</v>
      </c>
      <c r="BA675" s="0" t="n">
        <f aca="false">SUMPRODUCT('FD inverse'!$A$51:$BH$51,'FD mesh'!$B$84:$BI$84,$E674:$BL674)+'FD inverse'!$A$51*$C675/Setup!$B$17+INDEX('FD inverse'!$A$51:$BH$51,1,'FD mesh'!$B$15+1)*Setup!$B$22</f>
        <v>0</v>
      </c>
      <c r="BB675" s="0" t="n">
        <f aca="false">SUMPRODUCT('FD inverse'!$A$52:$BH$52,'FD mesh'!$B$84:$BI$84,$E674:$BL674)+'FD inverse'!$A$52*$C675/Setup!$B$17+INDEX('FD inverse'!$A$52:$BH$52,1,'FD mesh'!$B$15+1)*Setup!$B$22</f>
        <v>0</v>
      </c>
      <c r="BC675" s="0" t="n">
        <f aca="false">SUMPRODUCT('FD inverse'!$A$53:$BH$53,'FD mesh'!$B$84:$BI$84,$E674:$BL674)+'FD inverse'!$A$53*$C675/Setup!$B$17+INDEX('FD inverse'!$A$53:$BH$53,1,'FD mesh'!$B$15+1)*Setup!$B$22</f>
        <v>0</v>
      </c>
      <c r="BD675" s="0" t="n">
        <f aca="false">SUMPRODUCT('FD inverse'!$A$54:$BH$54,'FD mesh'!$B$84:$BI$84,$E674:$BL674)+'FD inverse'!$A$54*$C675/Setup!$B$17+INDEX('FD inverse'!$A$54:$BH$54,1,'FD mesh'!$B$15+1)*Setup!$B$22</f>
        <v>0</v>
      </c>
      <c r="BE675" s="0" t="n">
        <f aca="false">SUMPRODUCT('FD inverse'!$A$55:$BH$55,'FD mesh'!$B$84:$BI$84,$E674:$BL674)+'FD inverse'!$A$55*$C675/Setup!$B$17+INDEX('FD inverse'!$A$55:$BH$55,1,'FD mesh'!$B$15+1)*Setup!$B$22</f>
        <v>0</v>
      </c>
      <c r="BF675" s="0" t="n">
        <f aca="false">SUMPRODUCT('FD inverse'!$A$56:$BH$56,'FD mesh'!$B$84:$BI$84,$E674:$BL674)+'FD inverse'!$A$56*$C675/Setup!$B$17+INDEX('FD inverse'!$A$56:$BH$56,1,'FD mesh'!$B$15+1)*Setup!$B$22</f>
        <v>0</v>
      </c>
      <c r="BG675" s="0" t="n">
        <f aca="false">SUMPRODUCT('FD inverse'!$A$57:$BH$57,'FD mesh'!$B$84:$BI$84,$E674:$BL674)+'FD inverse'!$A$57*$C675/Setup!$B$17+INDEX('FD inverse'!$A$57:$BH$57,1,'FD mesh'!$B$15+1)*Setup!$B$22</f>
        <v>0</v>
      </c>
      <c r="BH675" s="0" t="n">
        <f aca="false">SUMPRODUCT('FD inverse'!$A$58:$BH$58,'FD mesh'!$B$84:$BI$84,$E674:$BL674)+'FD inverse'!$A$58*$C675/Setup!$B$17+INDEX('FD inverse'!$A$58:$BH$58,1,'FD mesh'!$B$15+1)*Setup!$B$22</f>
        <v>0</v>
      </c>
      <c r="BI675" s="0" t="n">
        <f aca="false">SUMPRODUCT('FD inverse'!$A$59:$BH$59,'FD mesh'!$B$84:$BI$84,$E674:$BL674)+'FD inverse'!$A$59*$C675/Setup!$B$17+INDEX('FD inverse'!$A$59:$BH$59,1,'FD mesh'!$B$15+1)*Setup!$B$22</f>
        <v>0</v>
      </c>
      <c r="BJ675" s="0" t="n">
        <f aca="false">SUMPRODUCT('FD inverse'!$A$60:$BH$60,'FD mesh'!$B$84:$BI$84,$E674:$BL674)+'FD inverse'!$A$60*$C675/Setup!$B$17+INDEX('FD inverse'!$A$60:$BH$60,1,'FD mesh'!$B$15+1)*Setup!$B$22</f>
        <v>0</v>
      </c>
      <c r="BK675" s="0" t="n">
        <f aca="false">SUMPRODUCT('FD inverse'!$A$61:$BH$61,'FD mesh'!$B$84:$BI$84,$E674:$BL674)+'FD inverse'!$A$61*$C675/Setup!$B$17+INDEX('FD inverse'!$A$61:$BH$61,1,'FD mesh'!$B$15+1)*Setup!$B$22</f>
        <v>0</v>
      </c>
      <c r="BL675" s="0" t="n">
        <f aca="false">SUMPRODUCT('FD inverse'!$A$62:$BH$62,'FD mesh'!$B$84:$BI$84,$E674:$BL674)+'FD inverse'!$A$62*$C675/Setup!$B$17+INDEX('FD inverse'!$A$62:$BH$62,1,'FD mesh'!$B$15+1)*Setup!$B$22</f>
        <v>0</v>
      </c>
    </row>
    <row r="676" customFormat="false" ht="15" hidden="false" customHeight="false" outlineLevel="0" collapsed="false">
      <c r="A676" s="0" t="n">
        <v>671</v>
      </c>
      <c r="B676" s="0" t="n">
        <f aca="false">A676*Setup!$B$11/3600</f>
        <v>55.9166666666667</v>
      </c>
      <c r="C676" s="0" t="n">
        <f aca="false">Setup!$B$7+Setup!$B$8*COS(2*PI()*(B676-Setup!$B$9)/24)</f>
        <v>21.9249069673579</v>
      </c>
      <c r="D676" s="0" t="n">
        <f aca="false">(C676-E676)/Setup!$B$17</f>
        <v>-0.610165225846187</v>
      </c>
      <c r="E676" s="0" t="n">
        <f aca="false">SUMPRODUCT('FD inverse'!$A$3:$BH$3,'FD mesh'!$B$84:$BI$84,$E675:$BL675)+'FD inverse'!$A$3*$C676/Setup!$B$17+INDEX('FD inverse'!$A$3:$BH$3,1,'FD mesh'!$B$15+1)*Setup!$B$22</f>
        <v>22.0042284467179</v>
      </c>
      <c r="F676" s="0" t="n">
        <f aca="false">SUMPRODUCT('FD inverse'!$A$4:$BH$4,'FD mesh'!$B$84:$BI$84,$E675:$BL675)+'FD inverse'!$A$4*$C676/Setup!$B$17+INDEX('FD inverse'!$A$4:$BH$4,1,'FD mesh'!$B$15+1)*Setup!$B$22</f>
        <v>22.0311650480669</v>
      </c>
      <c r="G676" s="0" t="n">
        <f aca="false">SUMPRODUCT('FD inverse'!$A$5:$BH$5,'FD mesh'!$B$84:$BI$84,$E675:$BL675)+'FD inverse'!$A$5*$C676/Setup!$B$17+INDEX('FD inverse'!$A$5:$BH$5,1,'FD mesh'!$B$15+1)*Setup!$B$22</f>
        <v>22.0723847712359</v>
      </c>
      <c r="H676" s="0" t="n">
        <f aca="false">SUMPRODUCT('FD inverse'!$A$6:$BH$6,'FD mesh'!$B$84:$BI$84,$E675:$BL675)+'FD inverse'!$A$6*$C676/Setup!$B$17+INDEX('FD inverse'!$A$6:$BH$6,1,'FD mesh'!$B$15+1)*Setup!$B$22</f>
        <v>22.2296142493033</v>
      </c>
      <c r="I676" s="0" t="n">
        <f aca="false">SUMPRODUCT('FD inverse'!$A$7:$BH$7,'FD mesh'!$B$84:$BI$84,$E675:$BL675)+'FD inverse'!$A$7*$C676/Setup!$B$17+INDEX('FD inverse'!$A$7:$BH$7,1,'FD mesh'!$B$15+1)*Setup!$B$22</f>
        <v>22.2440928488365</v>
      </c>
      <c r="J676" s="0" t="n">
        <f aca="false">SUMPRODUCT('FD inverse'!$A$8:$BH$8,'FD mesh'!$B$84:$BI$84,$E675:$BL675)+'FD inverse'!$A$8*$C676/Setup!$B$17+INDEX('FD inverse'!$A$8:$BH$8,1,'FD mesh'!$B$15+1)*Setup!$B$22</f>
        <v>22.2585352880759</v>
      </c>
      <c r="K676" s="0" t="n">
        <f aca="false">SUMPRODUCT('FD inverse'!$A$9:$BH$9,'FD mesh'!$B$84:$BI$84,$E675:$BL675)+'FD inverse'!$A$9*$C676/Setup!$B$17+INDEX('FD inverse'!$A$9:$BH$9,1,'FD mesh'!$B$15+1)*Setup!$B$22</f>
        <v>22.2719217848834</v>
      </c>
      <c r="L676" s="0" t="n">
        <f aca="false">SUMPRODUCT('FD inverse'!$A$10:$BH$10,'FD mesh'!$B$84:$BI$84,$E675:$BL675)+'FD inverse'!$A$10*$C676/Setup!$B$17+INDEX('FD inverse'!$A$10:$BH$10,1,'FD mesh'!$B$15+1)*Setup!$B$22</f>
        <v>22.2833711637658</v>
      </c>
      <c r="M676" s="0" t="n">
        <f aca="false">SUMPRODUCT('FD inverse'!$A$11:$BH$11,'FD mesh'!$B$84:$BI$84,$E675:$BL675)+'FD inverse'!$A$11*$C676/Setup!$B$17+INDEX('FD inverse'!$A$11:$BH$11,1,'FD mesh'!$B$15+1)*Setup!$B$22</f>
        <v>22.2921344858471</v>
      </c>
      <c r="N676" s="0" t="n">
        <f aca="false">SUMPRODUCT('FD inverse'!$A$12:$BH$12,'FD mesh'!$B$84:$BI$84,$E675:$BL675)+'FD inverse'!$A$12*$C676/Setup!$B$17+INDEX('FD inverse'!$A$12:$BH$12,1,'FD mesh'!$B$15+1)*Setup!$B$22</f>
        <v>22.2975892008114</v>
      </c>
      <c r="O676" s="0" t="n">
        <f aca="false">SUMPRODUCT('FD inverse'!$A$13:$BH$13,'FD mesh'!$B$84:$BI$84,$E675:$BL675)+'FD inverse'!$A$13*$C676/Setup!$B$17+INDEX('FD inverse'!$A$13:$BH$13,1,'FD mesh'!$B$15+1)*Setup!$B$22</f>
        <v>22.2992339462067</v>
      </c>
      <c r="P676" s="0" t="n">
        <f aca="false">SUMPRODUCT('FD inverse'!$A$14:$BH$14,'FD mesh'!$B$84:$BI$84,$E675:$BL675)+'FD inverse'!$A$14*$C676/Setup!$B$17+INDEX('FD inverse'!$A$14:$BH$14,1,'FD mesh'!$B$15+1)*Setup!$B$22</f>
        <v>22.2966840982543</v>
      </c>
      <c r="Q676" s="0" t="n">
        <f aca="false">SUMPRODUCT('FD inverse'!$A$15:$BH$15,'FD mesh'!$B$84:$BI$84,$E675:$BL675)+'FD inverse'!$A$15*$C676/Setup!$B$17+INDEX('FD inverse'!$A$15:$BH$15,1,'FD mesh'!$B$15+1)*Setup!$B$22</f>
        <v>22.2896681579503</v>
      </c>
      <c r="R676" s="0" t="n">
        <f aca="false">SUMPRODUCT('FD inverse'!$A$16:$BH$16,'FD mesh'!$B$84:$BI$84,$E675:$BL675)+'FD inverse'!$A$16*$C676/Setup!$B$17+INDEX('FD inverse'!$A$16:$BH$16,1,'FD mesh'!$B$15+1)*Setup!$B$22</f>
        <v>22.2780250366379</v>
      </c>
      <c r="S676" s="0" t="n">
        <f aca="false">SUMPRODUCT('FD inverse'!$A$17:$BH$17,'FD mesh'!$B$84:$BI$84,$E675:$BL675)+'FD inverse'!$A$17*$C676/Setup!$B$17+INDEX('FD inverse'!$A$17:$BH$17,1,'FD mesh'!$B$15+1)*Setup!$B$22</f>
        <v>21.8254088317795</v>
      </c>
      <c r="T676" s="0" t="n">
        <f aca="false">SUMPRODUCT('FD inverse'!$A$18:$BH$18,'FD mesh'!$B$84:$BI$84,$E675:$BL675)+'FD inverse'!$A$18*$C676/Setup!$B$17+INDEX('FD inverse'!$A$18:$BH$18,1,'FD mesh'!$B$15+1)*Setup!$B$22</f>
        <v>21.3704954991918</v>
      </c>
      <c r="U676" s="0" t="n">
        <f aca="false">SUMPRODUCT('FD inverse'!$A$19:$BH$19,'FD mesh'!$B$84:$BI$84,$E675:$BL675)+'FD inverse'!$A$19*$C676/Setup!$B$17+INDEX('FD inverse'!$A$19:$BH$19,1,'FD mesh'!$B$15+1)*Setup!$B$22</f>
        <v>20.9133465915944</v>
      </c>
      <c r="V676" s="0" t="n">
        <f aca="false">SUMPRODUCT('FD inverse'!$A$20:$BH$20,'FD mesh'!$B$84:$BI$84,$E675:$BL675)+'FD inverse'!$A$20*$C676/Setup!$B$17+INDEX('FD inverse'!$A$20:$BH$20,1,'FD mesh'!$B$15+1)*Setup!$B$22</f>
        <v>20.4540457766191</v>
      </c>
      <c r="W676" s="0" t="n">
        <f aca="false">SUMPRODUCT('FD inverse'!$A$21:$BH$21,'FD mesh'!$B$84:$BI$84,$E675:$BL675)+'FD inverse'!$A$21*$C676/Setup!$B$17+INDEX('FD inverse'!$A$21:$BH$21,1,'FD mesh'!$B$15+1)*Setup!$B$22</f>
        <v>19.9926966515112</v>
      </c>
      <c r="X676" s="0" t="n">
        <f aca="false">SUMPRODUCT('FD inverse'!$A$22:$BH$22,'FD mesh'!$B$84:$BI$84,$E675:$BL675)+'FD inverse'!$A$22*$C676/Setup!$B$17+INDEX('FD inverse'!$A$22:$BH$22,1,'FD mesh'!$B$15+1)*Setup!$B$22</f>
        <v>19.5294206671965</v>
      </c>
      <c r="Y676" s="0" t="n">
        <f aca="false">SUMPRODUCT('FD inverse'!$A$23:$BH$23,'FD mesh'!$B$84:$BI$84,$E675:$BL675)+'FD inverse'!$A$23*$C676/Setup!$B$17+INDEX('FD inverse'!$A$23:$BH$23,1,'FD mesh'!$B$15+1)*Setup!$B$22</f>
        <v>19.0643551558467</v>
      </c>
      <c r="Z676" s="0" t="n">
        <f aca="false">SUMPRODUCT('FD inverse'!$A$24:$BH$24,'FD mesh'!$B$84:$BI$84,$E675:$BL675)+'FD inverse'!$A$24*$C676/Setup!$B$17+INDEX('FD inverse'!$A$24:$BH$24,1,'FD mesh'!$B$15+1)*Setup!$B$22</f>
        <v>18.5976514553356</v>
      </c>
      <c r="AA676" s="0" t="n">
        <f aca="false">SUMPRODUCT('FD inverse'!$A$25:$BH$25,'FD mesh'!$B$84:$BI$84,$E675:$BL675)+'FD inverse'!$A$25*$C676/Setup!$B$17+INDEX('FD inverse'!$A$25:$BH$25,1,'FD mesh'!$B$15+1)*Setup!$B$22</f>
        <v>18.1294731233089</v>
      </c>
      <c r="AB676" s="0" t="n">
        <f aca="false">SUMPRODUCT('FD inverse'!$A$26:$BH$26,'FD mesh'!$B$84:$BI$84,$E675:$BL675)+'FD inverse'!$A$26*$C676/Setup!$B$17+INDEX('FD inverse'!$A$26:$BH$26,1,'FD mesh'!$B$15+1)*Setup!$B$22</f>
        <v>17.6599942330106</v>
      </c>
      <c r="AC676" s="0" t="n">
        <f aca="false">SUMPRODUCT('FD inverse'!$A$27:$BH$27,'FD mesh'!$B$84:$BI$84,$E675:$BL675)+'FD inverse'!$A$27*$C676/Setup!$B$17+INDEX('FD inverse'!$A$27:$BH$27,1,'FD mesh'!$B$15+1)*Setup!$B$22</f>
        <v>17.1893977424966</v>
      </c>
      <c r="AD676" s="0" t="n">
        <f aca="false">SUMPRODUCT('FD inverse'!$A$28:$BH$28,'FD mesh'!$B$84:$BI$84,$E675:$BL675)+'FD inverse'!$A$28*$C676/Setup!$B$17+INDEX('FD inverse'!$A$28:$BH$28,1,'FD mesh'!$B$15+1)*Setup!$B$22</f>
        <v>16.7178739284257</v>
      </c>
      <c r="AE676" s="0" t="n">
        <f aca="false">SUMPRODUCT('FD inverse'!$A$29:$BH$29,'FD mesh'!$B$84:$BI$84,$E675:$BL675)+'FD inverse'!$A$29*$C676/Setup!$B$17+INDEX('FD inverse'!$A$29:$BH$29,1,'FD mesh'!$B$15+1)*Setup!$B$22</f>
        <v>16.2456188752479</v>
      </c>
      <c r="AF676" s="0" t="n">
        <f aca="false">SUMPRODUCT('FD inverse'!$A$30:$BH$30,'FD mesh'!$B$84:$BI$84,$E675:$BL675)+'FD inverse'!$A$30*$C676/Setup!$B$17+INDEX('FD inverse'!$A$30:$BH$30,1,'FD mesh'!$B$15+1)*Setup!$B$22</f>
        <v>15.7728330103044</v>
      </c>
      <c r="AG676" s="0" t="n">
        <f aca="false">SUMPRODUCT('FD inverse'!$A$31:$BH$31,'FD mesh'!$B$84:$BI$84,$E675:$BL675)+'FD inverse'!$A$31*$C676/Setup!$B$17+INDEX('FD inverse'!$A$31:$BH$31,1,'FD mesh'!$B$15+1)*Setup!$B$22</f>
        <v>15.2997196751101</v>
      </c>
      <c r="AH676" s="0" t="n">
        <f aca="false">SUMPRODUCT('FD inverse'!$A$32:$BH$32,'FD mesh'!$B$84:$BI$84,$E675:$BL675)+'FD inverse'!$A$32*$C676/Setup!$B$17+INDEX('FD inverse'!$A$32:$BH$32,1,'FD mesh'!$B$15+1)*Setup!$B$22</f>
        <v>15.2796704890794</v>
      </c>
      <c r="AI676" s="0" t="n">
        <f aca="false">SUMPRODUCT('FD inverse'!$A$33:$BH$33,'FD mesh'!$B$84:$BI$84,$E675:$BL675)+'FD inverse'!$A$33*$C676/Setup!$B$17+INDEX('FD inverse'!$A$33:$BH$33,1,'FD mesh'!$B$15+1)*Setup!$B$22</f>
        <v>15.2594254230714</v>
      </c>
      <c r="AJ676" s="0" t="n">
        <f aca="false">SUMPRODUCT('FD inverse'!$A$34:$BH$34,'FD mesh'!$B$84:$BI$84,$E675:$BL675)+'FD inverse'!$A$34*$C676/Setup!$B$17+INDEX('FD inverse'!$A$34:$BH$34,1,'FD mesh'!$B$15+1)*Setup!$B$22</f>
        <v>15.2389997343977</v>
      </c>
      <c r="AK676" s="0" t="n">
        <f aca="false">SUMPRODUCT('FD inverse'!$A$35:$BH$35,'FD mesh'!$B$84:$BI$84,$E675:$BL675)+'FD inverse'!$A$35*$C676/Setup!$B$17+INDEX('FD inverse'!$A$35:$BH$35,1,'FD mesh'!$B$15+1)*Setup!$B$22</f>
        <v>15.2184087670884</v>
      </c>
      <c r="AL676" s="0" t="n">
        <f aca="false">SUMPRODUCT('FD inverse'!$A$36:$BH$36,'FD mesh'!$B$84:$BI$84,$E675:$BL675)+'FD inverse'!$A$36*$C676/Setup!$B$17+INDEX('FD inverse'!$A$36:$BH$36,1,'FD mesh'!$B$15+1)*Setup!$B$22</f>
        <v>15.1976678509189</v>
      </c>
      <c r="AM676" s="0" t="n">
        <f aca="false">SUMPRODUCT('FD inverse'!$A$37:$BH$37,'FD mesh'!$B$84:$BI$84,$E675:$BL675)+'FD inverse'!$A$37*$C676/Setup!$B$17+INDEX('FD inverse'!$A$37:$BH$37,1,'FD mesh'!$B$15+1)*Setup!$B$22</f>
        <v>15.1767922250332</v>
      </c>
      <c r="AN676" s="0" t="n">
        <f aca="false">SUMPRODUCT('FD inverse'!$A$38:$BH$38,'FD mesh'!$B$84:$BI$84,$E675:$BL675)+'FD inverse'!$A$38*$C676/Setup!$B$17+INDEX('FD inverse'!$A$38:$BH$38,1,'FD mesh'!$B$15+1)*Setup!$B$22</f>
        <v>15.155796983922</v>
      </c>
      <c r="AO676" s="0" t="n">
        <f aca="false">SUMPRODUCT('FD inverse'!$A$39:$BH$39,'FD mesh'!$B$84:$BI$84,$E675:$BL675)+'FD inverse'!$A$39*$C676/Setup!$B$17+INDEX('FD inverse'!$A$39:$BH$39,1,'FD mesh'!$B$15+1)*Setup!$B$22</f>
        <v>15.1346970435155</v>
      </c>
      <c r="AP676" s="0" t="n">
        <f aca="false">SUMPRODUCT('FD inverse'!$A$40:$BH$40,'FD mesh'!$B$84:$BI$84,$E675:$BL675)+'FD inverse'!$A$40*$C676/Setup!$B$17+INDEX('FD inverse'!$A$40:$BH$40,1,'FD mesh'!$B$15+1)*Setup!$B$22</f>
        <v>15.1135071251673</v>
      </c>
      <c r="AQ676" s="0" t="n">
        <f aca="false">SUMPRODUCT('FD inverse'!$A$41:$BH$41,'FD mesh'!$B$84:$BI$84,$E675:$BL675)+'FD inverse'!$A$41*$C676/Setup!$B$17+INDEX('FD inverse'!$A$41:$BH$41,1,'FD mesh'!$B$15+1)*Setup!$B$22</f>
        <v>15.0922417553217</v>
      </c>
      <c r="AR676" s="0" t="n">
        <f aca="false">SUMPRODUCT('FD inverse'!$A$42:$BH$42,'FD mesh'!$B$84:$BI$84,$E675:$BL675)+'FD inverse'!$A$42*$C676/Setup!$B$17+INDEX('FD inverse'!$A$42:$BH$42,1,'FD mesh'!$B$15+1)*Setup!$B$22</f>
        <v>15.0709152786775</v>
      </c>
      <c r="AS676" s="0" t="n">
        <f aca="false">SUMPRODUCT('FD inverse'!$A$43:$BH$43,'FD mesh'!$B$84:$BI$84,$E675:$BL675)+'FD inverse'!$A$43*$C676/Setup!$B$17+INDEX('FD inverse'!$A$43:$BH$43,1,'FD mesh'!$B$15+1)*Setup!$B$22</f>
        <v>0</v>
      </c>
      <c r="AT676" s="0" t="n">
        <f aca="false">SUMPRODUCT('FD inverse'!$A$44:$BH$44,'FD mesh'!$B$84:$BI$84,$E675:$BL675)+'FD inverse'!$A$44*$C676/Setup!$B$17+INDEX('FD inverse'!$A$44:$BH$44,1,'FD mesh'!$B$15+1)*Setup!$B$22</f>
        <v>0</v>
      </c>
      <c r="AU676" s="0" t="n">
        <f aca="false">SUMPRODUCT('FD inverse'!$A$45:$BH$45,'FD mesh'!$B$84:$BI$84,$E675:$BL675)+'FD inverse'!$A$45*$C676/Setup!$B$17+INDEX('FD inverse'!$A$45:$BH$45,1,'FD mesh'!$B$15+1)*Setup!$B$22</f>
        <v>0</v>
      </c>
      <c r="AV676" s="0" t="n">
        <f aca="false">SUMPRODUCT('FD inverse'!$A$46:$BH$46,'FD mesh'!$B$84:$BI$84,$E675:$BL675)+'FD inverse'!$A$46*$C676/Setup!$B$17+INDEX('FD inverse'!$A$46:$BH$46,1,'FD mesh'!$B$15+1)*Setup!$B$22</f>
        <v>0</v>
      </c>
      <c r="AW676" s="0" t="n">
        <f aca="false">SUMPRODUCT('FD inverse'!$A$47:$BH$47,'FD mesh'!$B$84:$BI$84,$E675:$BL675)+'FD inverse'!$A$47*$C676/Setup!$B$17+INDEX('FD inverse'!$A$47:$BH$47,1,'FD mesh'!$B$15+1)*Setup!$B$22</f>
        <v>0</v>
      </c>
      <c r="AX676" s="0" t="n">
        <f aca="false">SUMPRODUCT('FD inverse'!$A$48:$BH$48,'FD mesh'!$B$84:$BI$84,$E675:$BL675)+'FD inverse'!$A$48*$C676/Setup!$B$17+INDEX('FD inverse'!$A$48:$BH$48,1,'FD mesh'!$B$15+1)*Setup!$B$22</f>
        <v>0</v>
      </c>
      <c r="AY676" s="0" t="n">
        <f aca="false">SUMPRODUCT('FD inverse'!$A$49:$BH$49,'FD mesh'!$B$84:$BI$84,$E675:$BL675)+'FD inverse'!$A$49*$C676/Setup!$B$17+INDEX('FD inverse'!$A$49:$BH$49,1,'FD mesh'!$B$15+1)*Setup!$B$22</f>
        <v>0</v>
      </c>
      <c r="AZ676" s="0" t="n">
        <f aca="false">SUMPRODUCT('FD inverse'!$A$50:$BH$50,'FD mesh'!$B$84:$BI$84,$E675:$BL675)+'FD inverse'!$A$50*$C676/Setup!$B$17+INDEX('FD inverse'!$A$50:$BH$50,1,'FD mesh'!$B$15+1)*Setup!$B$22</f>
        <v>0</v>
      </c>
      <c r="BA676" s="0" t="n">
        <f aca="false">SUMPRODUCT('FD inverse'!$A$51:$BH$51,'FD mesh'!$B$84:$BI$84,$E675:$BL675)+'FD inverse'!$A$51*$C676/Setup!$B$17+INDEX('FD inverse'!$A$51:$BH$51,1,'FD mesh'!$B$15+1)*Setup!$B$22</f>
        <v>0</v>
      </c>
      <c r="BB676" s="0" t="n">
        <f aca="false">SUMPRODUCT('FD inverse'!$A$52:$BH$52,'FD mesh'!$B$84:$BI$84,$E675:$BL675)+'FD inverse'!$A$52*$C676/Setup!$B$17+INDEX('FD inverse'!$A$52:$BH$52,1,'FD mesh'!$B$15+1)*Setup!$B$22</f>
        <v>0</v>
      </c>
      <c r="BC676" s="0" t="n">
        <f aca="false">SUMPRODUCT('FD inverse'!$A$53:$BH$53,'FD mesh'!$B$84:$BI$84,$E675:$BL675)+'FD inverse'!$A$53*$C676/Setup!$B$17+INDEX('FD inverse'!$A$53:$BH$53,1,'FD mesh'!$B$15+1)*Setup!$B$22</f>
        <v>0</v>
      </c>
      <c r="BD676" s="0" t="n">
        <f aca="false">SUMPRODUCT('FD inverse'!$A$54:$BH$54,'FD mesh'!$B$84:$BI$84,$E675:$BL675)+'FD inverse'!$A$54*$C676/Setup!$B$17+INDEX('FD inverse'!$A$54:$BH$54,1,'FD mesh'!$B$15+1)*Setup!$B$22</f>
        <v>0</v>
      </c>
      <c r="BE676" s="0" t="n">
        <f aca="false">SUMPRODUCT('FD inverse'!$A$55:$BH$55,'FD mesh'!$B$84:$BI$84,$E675:$BL675)+'FD inverse'!$A$55*$C676/Setup!$B$17+INDEX('FD inverse'!$A$55:$BH$55,1,'FD mesh'!$B$15+1)*Setup!$B$22</f>
        <v>0</v>
      </c>
      <c r="BF676" s="0" t="n">
        <f aca="false">SUMPRODUCT('FD inverse'!$A$56:$BH$56,'FD mesh'!$B$84:$BI$84,$E675:$BL675)+'FD inverse'!$A$56*$C676/Setup!$B$17+INDEX('FD inverse'!$A$56:$BH$56,1,'FD mesh'!$B$15+1)*Setup!$B$22</f>
        <v>0</v>
      </c>
      <c r="BG676" s="0" t="n">
        <f aca="false">SUMPRODUCT('FD inverse'!$A$57:$BH$57,'FD mesh'!$B$84:$BI$84,$E675:$BL675)+'FD inverse'!$A$57*$C676/Setup!$B$17+INDEX('FD inverse'!$A$57:$BH$57,1,'FD mesh'!$B$15+1)*Setup!$B$22</f>
        <v>0</v>
      </c>
      <c r="BH676" s="0" t="n">
        <f aca="false">SUMPRODUCT('FD inverse'!$A$58:$BH$58,'FD mesh'!$B$84:$BI$84,$E675:$BL675)+'FD inverse'!$A$58*$C676/Setup!$B$17+INDEX('FD inverse'!$A$58:$BH$58,1,'FD mesh'!$B$15+1)*Setup!$B$22</f>
        <v>0</v>
      </c>
      <c r="BI676" s="0" t="n">
        <f aca="false">SUMPRODUCT('FD inverse'!$A$59:$BH$59,'FD mesh'!$B$84:$BI$84,$E675:$BL675)+'FD inverse'!$A$59*$C676/Setup!$B$17+INDEX('FD inverse'!$A$59:$BH$59,1,'FD mesh'!$B$15+1)*Setup!$B$22</f>
        <v>0</v>
      </c>
      <c r="BJ676" s="0" t="n">
        <f aca="false">SUMPRODUCT('FD inverse'!$A$60:$BH$60,'FD mesh'!$B$84:$BI$84,$E675:$BL675)+'FD inverse'!$A$60*$C676/Setup!$B$17+INDEX('FD inverse'!$A$60:$BH$60,1,'FD mesh'!$B$15+1)*Setup!$B$22</f>
        <v>0</v>
      </c>
      <c r="BK676" s="0" t="n">
        <f aca="false">SUMPRODUCT('FD inverse'!$A$61:$BH$61,'FD mesh'!$B$84:$BI$84,$E675:$BL675)+'FD inverse'!$A$61*$C676/Setup!$B$17+INDEX('FD inverse'!$A$61:$BH$61,1,'FD mesh'!$B$15+1)*Setup!$B$22</f>
        <v>0</v>
      </c>
      <c r="BL676" s="0" t="n">
        <f aca="false">SUMPRODUCT('FD inverse'!$A$62:$BH$62,'FD mesh'!$B$84:$BI$84,$E675:$BL675)+'FD inverse'!$A$62*$C676/Setup!$B$17+INDEX('FD inverse'!$A$62:$BH$62,1,'FD mesh'!$B$15+1)*Setup!$B$22</f>
        <v>0</v>
      </c>
    </row>
    <row r="677" customFormat="false" ht="15" hidden="false" customHeight="false" outlineLevel="0" collapsed="false">
      <c r="A677" s="0" t="n">
        <v>672</v>
      </c>
      <c r="B677" s="0" t="n">
        <f aca="false">A677*Setup!$B$11/3600</f>
        <v>56</v>
      </c>
      <c r="C677" s="0" t="n">
        <f aca="false">Setup!$B$7+Setup!$B$8*COS(2*PI()*(B677-Setup!$B$9)/24)</f>
        <v>22</v>
      </c>
      <c r="D677" s="0" t="n">
        <f aca="false">(C677-E677)/Setup!$B$17</f>
        <v>-0.349536532151016</v>
      </c>
      <c r="E677" s="0" t="n">
        <f aca="false">SUMPRODUCT('FD inverse'!$A$3:$BH$3,'FD mesh'!$B$84:$BI$84,$E676:$BL676)+'FD inverse'!$A$3*$C677/Setup!$B$17+INDEX('FD inverse'!$A$3:$BH$3,1,'FD mesh'!$B$15+1)*Setup!$B$22</f>
        <v>22.0454397491796</v>
      </c>
      <c r="F677" s="0" t="n">
        <f aca="false">SUMPRODUCT('FD inverse'!$A$4:$BH$4,'FD mesh'!$B$84:$BI$84,$E676:$BL676)+'FD inverse'!$A$4*$C677/Setup!$B$17+INDEX('FD inverse'!$A$4:$BH$4,1,'FD mesh'!$B$15+1)*Setup!$B$22</f>
        <v>22.0647860471737</v>
      </c>
      <c r="G677" s="0" t="n">
        <f aca="false">SUMPRODUCT('FD inverse'!$A$5:$BH$5,'FD mesh'!$B$84:$BI$84,$E676:$BL676)+'FD inverse'!$A$5*$C677/Setup!$B$17+INDEX('FD inverse'!$A$5:$BH$5,1,'FD mesh'!$B$15+1)*Setup!$B$22</f>
        <v>22.0987247926968</v>
      </c>
      <c r="H677" s="0" t="n">
        <f aca="false">SUMPRODUCT('FD inverse'!$A$6:$BH$6,'FD mesh'!$B$84:$BI$84,$E676:$BL676)+'FD inverse'!$A$6*$C677/Setup!$B$17+INDEX('FD inverse'!$A$6:$BH$6,1,'FD mesh'!$B$15+1)*Setup!$B$22</f>
        <v>22.2319652433029</v>
      </c>
      <c r="I677" s="0" t="n">
        <f aca="false">SUMPRODUCT('FD inverse'!$A$7:$BH$7,'FD mesh'!$B$84:$BI$84,$E676:$BL676)+'FD inverse'!$A$7*$C677/Setup!$B$17+INDEX('FD inverse'!$A$7:$BH$7,1,'FD mesh'!$B$15+1)*Setup!$B$22</f>
        <v>22.2444499421764</v>
      </c>
      <c r="J677" s="0" t="n">
        <f aca="false">SUMPRODUCT('FD inverse'!$A$8:$BH$8,'FD mesh'!$B$84:$BI$84,$E676:$BL676)+'FD inverse'!$A$8*$C677/Setup!$B$17+INDEX('FD inverse'!$A$8:$BH$8,1,'FD mesh'!$B$15+1)*Setup!$B$22</f>
        <v>22.2571453155868</v>
      </c>
      <c r="K677" s="0" t="n">
        <f aca="false">SUMPRODUCT('FD inverse'!$A$9:$BH$9,'FD mesh'!$B$84:$BI$84,$E676:$BL676)+'FD inverse'!$A$9*$C677/Setup!$B$17+INDEX('FD inverse'!$A$9:$BH$9,1,'FD mesh'!$B$15+1)*Setup!$B$22</f>
        <v>22.2690206462308</v>
      </c>
      <c r="L677" s="0" t="n">
        <f aca="false">SUMPRODUCT('FD inverse'!$A$10:$BH$10,'FD mesh'!$B$84:$BI$84,$E676:$BL676)+'FD inverse'!$A$10*$C677/Setup!$B$17+INDEX('FD inverse'!$A$10:$BH$10,1,'FD mesh'!$B$15+1)*Setup!$B$22</f>
        <v>22.2791843906492</v>
      </c>
      <c r="M677" s="0" t="n">
        <f aca="false">SUMPRODUCT('FD inverse'!$A$11:$BH$11,'FD mesh'!$B$84:$BI$84,$E676:$BL676)+'FD inverse'!$A$11*$C677/Setup!$B$17+INDEX('FD inverse'!$A$11:$BH$11,1,'FD mesh'!$B$15+1)*Setup!$B$22</f>
        <v>22.2868780624323</v>
      </c>
      <c r="N677" s="0" t="n">
        <f aca="false">SUMPRODUCT('FD inverse'!$A$12:$BH$12,'FD mesh'!$B$84:$BI$84,$E676:$BL676)+'FD inverse'!$A$12*$C677/Setup!$B$17+INDEX('FD inverse'!$A$12:$BH$12,1,'FD mesh'!$B$15+1)*Setup!$B$22</f>
        <v>22.2914705994575</v>
      </c>
      <c r="O677" s="0" t="n">
        <f aca="false">SUMPRODUCT('FD inverse'!$A$13:$BH$13,'FD mesh'!$B$84:$BI$84,$E676:$BL676)+'FD inverse'!$A$13*$C677/Setup!$B$17+INDEX('FD inverse'!$A$13:$BH$13,1,'FD mesh'!$B$15+1)*Setup!$B$22</f>
        <v>22.2924533421735</v>
      </c>
      <c r="P677" s="0" t="n">
        <f aca="false">SUMPRODUCT('FD inverse'!$A$14:$BH$14,'FD mesh'!$B$84:$BI$84,$E676:$BL676)+'FD inverse'!$A$14*$C677/Setup!$B$17+INDEX('FD inverse'!$A$14:$BH$14,1,'FD mesh'!$B$15+1)*Setup!$B$22</f>
        <v>22.2894357285278</v>
      </c>
      <c r="Q677" s="0" t="n">
        <f aca="false">SUMPRODUCT('FD inverse'!$A$15:$BH$15,'FD mesh'!$B$84:$BI$84,$E676:$BL676)+'FD inverse'!$A$15*$C677/Setup!$B$17+INDEX('FD inverse'!$A$15:$BH$15,1,'FD mesh'!$B$15+1)*Setup!$B$22</f>
        <v>22.2821417905596</v>
      </c>
      <c r="R677" s="0" t="n">
        <f aca="false">SUMPRODUCT('FD inverse'!$A$16:$BH$16,'FD mesh'!$B$84:$BI$84,$E676:$BL676)+'FD inverse'!$A$16*$C677/Setup!$B$17+INDEX('FD inverse'!$A$16:$BH$16,1,'FD mesh'!$B$15+1)*Setup!$B$22</f>
        <v>22.2704075178477</v>
      </c>
      <c r="S677" s="0" t="n">
        <f aca="false">SUMPRODUCT('FD inverse'!$A$17:$BH$17,'FD mesh'!$B$84:$BI$84,$E676:$BL676)+'FD inverse'!$A$17*$C677/Setup!$B$17+INDEX('FD inverse'!$A$17:$BH$17,1,'FD mesh'!$B$15+1)*Setup!$B$22</f>
        <v>21.8178894802382</v>
      </c>
      <c r="T677" s="0" t="n">
        <f aca="false">SUMPRODUCT('FD inverse'!$A$18:$BH$18,'FD mesh'!$B$84:$BI$84,$E676:$BL676)+'FD inverse'!$A$18*$C677/Setup!$B$17+INDEX('FD inverse'!$A$18:$BH$18,1,'FD mesh'!$B$15+1)*Setup!$B$22</f>
        <v>21.3631586048894</v>
      </c>
      <c r="U677" s="0" t="n">
        <f aca="false">SUMPRODUCT('FD inverse'!$A$19:$BH$19,'FD mesh'!$B$84:$BI$84,$E676:$BL676)+'FD inverse'!$A$19*$C677/Setup!$B$17+INDEX('FD inverse'!$A$19:$BH$19,1,'FD mesh'!$B$15+1)*Setup!$B$22</f>
        <v>20.9062685863602</v>
      </c>
      <c r="V677" s="0" t="n">
        <f aca="false">SUMPRODUCT('FD inverse'!$A$20:$BH$20,'FD mesh'!$B$84:$BI$84,$E676:$BL676)+'FD inverse'!$A$20*$C677/Setup!$B$17+INDEX('FD inverse'!$A$20:$BH$20,1,'FD mesh'!$B$15+1)*Setup!$B$22</f>
        <v>20.4472956120049</v>
      </c>
      <c r="W677" s="0" t="n">
        <f aca="false">SUMPRODUCT('FD inverse'!$A$21:$BH$21,'FD mesh'!$B$84:$BI$84,$E676:$BL676)+'FD inverse'!$A$21*$C677/Setup!$B$17+INDEX('FD inverse'!$A$21:$BH$21,1,'FD mesh'!$B$15+1)*Setup!$B$22</f>
        <v>19.9863361606345</v>
      </c>
      <c r="X677" s="0" t="n">
        <f aca="false">SUMPRODUCT('FD inverse'!$A$22:$BH$22,'FD mesh'!$B$84:$BI$84,$E676:$BL676)+'FD inverse'!$A$22*$C677/Setup!$B$17+INDEX('FD inverse'!$A$22:$BH$22,1,'FD mesh'!$B$15+1)*Setup!$B$22</f>
        <v>19.5235049076633</v>
      </c>
      <c r="Y677" s="0" t="n">
        <f aca="false">SUMPRODUCT('FD inverse'!$A$23:$BH$23,'FD mesh'!$B$84:$BI$84,$E676:$BL676)+'FD inverse'!$A$23*$C677/Setup!$B$17+INDEX('FD inverse'!$A$23:$BH$23,1,'FD mesh'!$B$15+1)*Setup!$B$22</f>
        <v>19.0589327311724</v>
      </c>
      <c r="Z677" s="0" t="n">
        <f aca="false">SUMPRODUCT('FD inverse'!$A$24:$BH$24,'FD mesh'!$B$84:$BI$84,$E676:$BL676)+'FD inverse'!$A$24*$C677/Setup!$B$17+INDEX('FD inverse'!$A$24:$BH$24,1,'FD mesh'!$B$15+1)*Setup!$B$22</f>
        <v>18.5927648125631</v>
      </c>
      <c r="AA677" s="0" t="n">
        <f aca="false">SUMPRODUCT('FD inverse'!$A$25:$BH$25,'FD mesh'!$B$84:$BI$84,$E676:$BL676)+'FD inverse'!$A$25*$C677/Setup!$B$17+INDEX('FD inverse'!$A$25:$BH$25,1,'FD mesh'!$B$15+1)*Setup!$B$22</f>
        <v>18.1251588247949</v>
      </c>
      <c r="AB677" s="0" t="n">
        <f aca="false">SUMPRODUCT('FD inverse'!$A$26:$BH$26,'FD mesh'!$B$84:$BI$84,$E676:$BL676)+'FD inverse'!$A$26*$C677/Setup!$B$17+INDEX('FD inverse'!$A$26:$BH$26,1,'FD mesh'!$B$15+1)*Setup!$B$22</f>
        <v>17.656283200607</v>
      </c>
      <c r="AC677" s="0" t="n">
        <f aca="false">SUMPRODUCT('FD inverse'!$A$27:$BH$27,'FD mesh'!$B$84:$BI$84,$E676:$BL676)+'FD inverse'!$A$27*$C677/Setup!$B$17+INDEX('FD inverse'!$A$27:$BH$27,1,'FD mesh'!$B$15+1)*Setup!$B$22</f>
        <v>17.1863154725974</v>
      </c>
      <c r="AD677" s="0" t="n">
        <f aca="false">SUMPRODUCT('FD inverse'!$A$28:$BH$28,'FD mesh'!$B$84:$BI$84,$E676:$BL676)+'FD inverse'!$A$28*$C677/Setup!$B$17+INDEX('FD inverse'!$A$28:$BH$28,1,'FD mesh'!$B$15+1)*Setup!$B$22</f>
        <v>16.7154406765889</v>
      </c>
      <c r="AE677" s="0" t="n">
        <f aca="false">SUMPRODUCT('FD inverse'!$A$29:$BH$29,'FD mesh'!$B$84:$BI$84,$E676:$BL676)+'FD inverse'!$A$29*$C677/Setup!$B$17+INDEX('FD inverse'!$A$29:$BH$29,1,'FD mesh'!$B$15+1)*Setup!$B$22</f>
        <v>16.2438498093256</v>
      </c>
      <c r="AF677" s="0" t="n">
        <f aca="false">SUMPRODUCT('FD inverse'!$A$30:$BH$30,'FD mesh'!$B$84:$BI$84,$E676:$BL676)+'FD inverse'!$A$30*$C677/Setup!$B$17+INDEX('FD inverse'!$A$30:$BH$30,1,'FD mesh'!$B$15+1)*Setup!$B$22</f>
        <v>15.7717383312338</v>
      </c>
      <c r="AG677" s="0" t="n">
        <f aca="false">SUMPRODUCT('FD inverse'!$A$31:$BH$31,'FD mesh'!$B$84:$BI$84,$E676:$BL676)+'FD inverse'!$A$31*$C677/Setup!$B$17+INDEX('FD inverse'!$A$31:$BH$31,1,'FD mesh'!$B$15+1)*Setup!$B$22</f>
        <v>15.2993047047298</v>
      </c>
      <c r="AH677" s="0" t="n">
        <f aca="false">SUMPRODUCT('FD inverse'!$A$32:$BH$32,'FD mesh'!$B$84:$BI$84,$E676:$BL676)+'FD inverse'!$A$32*$C677/Setup!$B$17+INDEX('FD inverse'!$A$32:$BH$32,1,'FD mesh'!$B$15+1)*Setup!$B$22</f>
        <v>15.2792846056516</v>
      </c>
      <c r="AI677" s="0" t="n">
        <f aca="false">SUMPRODUCT('FD inverse'!$A$33:$BH$33,'FD mesh'!$B$84:$BI$84,$E676:$BL676)+'FD inverse'!$A$33*$C677/Setup!$B$17+INDEX('FD inverse'!$A$33:$BH$33,1,'FD mesh'!$B$15+1)*Setup!$B$22</f>
        <v>15.2590691634942</v>
      </c>
      <c r="AJ677" s="0" t="n">
        <f aca="false">SUMPRODUCT('FD inverse'!$A$34:$BH$34,'FD mesh'!$B$84:$BI$84,$E676:$BL676)+'FD inverse'!$A$34*$C677/Setup!$B$17+INDEX('FD inverse'!$A$34:$BH$34,1,'FD mesh'!$B$15+1)*Setup!$B$22</f>
        <v>15.238673374533</v>
      </c>
      <c r="AK677" s="0" t="n">
        <f aca="false">SUMPRODUCT('FD inverse'!$A$35:$BH$35,'FD mesh'!$B$84:$BI$84,$E676:$BL676)+'FD inverse'!$A$35*$C677/Setup!$B$17+INDEX('FD inverse'!$A$35:$BH$35,1,'FD mesh'!$B$15+1)*Setup!$B$22</f>
        <v>15.2181123746913</v>
      </c>
      <c r="AL677" s="0" t="n">
        <f aca="false">SUMPRODUCT('FD inverse'!$A$36:$BH$36,'FD mesh'!$B$84:$BI$84,$E676:$BL676)+'FD inverse'!$A$36*$C677/Setup!$B$17+INDEX('FD inverse'!$A$36:$BH$36,1,'FD mesh'!$B$15+1)*Setup!$B$22</f>
        <v>15.1974013341913</v>
      </c>
      <c r="AM677" s="0" t="n">
        <f aca="false">SUMPRODUCT('FD inverse'!$A$37:$BH$37,'FD mesh'!$B$84:$BI$84,$E676:$BL676)+'FD inverse'!$A$37*$C677/Setup!$B$17+INDEX('FD inverse'!$A$37:$BH$37,1,'FD mesh'!$B$15+1)*Setup!$B$22</f>
        <v>15.1765553767851</v>
      </c>
      <c r="AN677" s="0" t="n">
        <f aca="false">SUMPRODUCT('FD inverse'!$A$38:$BH$38,'FD mesh'!$B$84:$BI$84,$E676:$BL676)+'FD inverse'!$A$38*$C677/Setup!$B$17+INDEX('FD inverse'!$A$38:$BH$38,1,'FD mesh'!$B$15+1)*Setup!$B$22</f>
        <v>15.1555895213404</v>
      </c>
      <c r="AO677" s="0" t="n">
        <f aca="false">SUMPRODUCT('FD inverse'!$A$39:$BH$39,'FD mesh'!$B$84:$BI$84,$E676:$BL676)+'FD inverse'!$A$39*$C677/Setup!$B$17+INDEX('FD inverse'!$A$39:$BH$39,1,'FD mesh'!$B$15+1)*Setup!$B$22</f>
        <v>15.1345186435584</v>
      </c>
      <c r="AP677" s="0" t="n">
        <f aca="false">SUMPRODUCT('FD inverse'!$A$40:$BH$40,'FD mesh'!$B$84:$BI$84,$E676:$BL676)+'FD inverse'!$A$40*$C677/Setup!$B$17+INDEX('FD inverse'!$A$40:$BH$40,1,'FD mesh'!$B$15+1)*Setup!$B$22</f>
        <v>15.1133574556091</v>
      </c>
      <c r="AQ677" s="0" t="n">
        <f aca="false">SUMPRODUCT('FD inverse'!$A$41:$BH$41,'FD mesh'!$B$84:$BI$84,$E676:$BL676)+'FD inverse'!$A$41*$C677/Setup!$B$17+INDEX('FD inverse'!$A$41:$BH$41,1,'FD mesh'!$B$15+1)*Setup!$B$22</f>
        <v>15.092120501482</v>
      </c>
      <c r="AR677" s="0" t="n">
        <f aca="false">SUMPRODUCT('FD inverse'!$A$42:$BH$42,'FD mesh'!$B$84:$BI$84,$E676:$BL676)+'FD inverse'!$A$42*$C677/Setup!$B$17+INDEX('FD inverse'!$A$42:$BH$42,1,'FD mesh'!$B$15+1)*Setup!$B$22</f>
        <v>15.0708221658686</v>
      </c>
      <c r="AS677" s="0" t="n">
        <f aca="false">SUMPRODUCT('FD inverse'!$A$43:$BH$43,'FD mesh'!$B$84:$BI$84,$E676:$BL676)+'FD inverse'!$A$43*$C677/Setup!$B$17+INDEX('FD inverse'!$A$43:$BH$43,1,'FD mesh'!$B$15+1)*Setup!$B$22</f>
        <v>0</v>
      </c>
      <c r="AT677" s="0" t="n">
        <f aca="false">SUMPRODUCT('FD inverse'!$A$44:$BH$44,'FD mesh'!$B$84:$BI$84,$E676:$BL676)+'FD inverse'!$A$44*$C677/Setup!$B$17+INDEX('FD inverse'!$A$44:$BH$44,1,'FD mesh'!$B$15+1)*Setup!$B$22</f>
        <v>0</v>
      </c>
      <c r="AU677" s="0" t="n">
        <f aca="false">SUMPRODUCT('FD inverse'!$A$45:$BH$45,'FD mesh'!$B$84:$BI$84,$E676:$BL676)+'FD inverse'!$A$45*$C677/Setup!$B$17+INDEX('FD inverse'!$A$45:$BH$45,1,'FD mesh'!$B$15+1)*Setup!$B$22</f>
        <v>0</v>
      </c>
      <c r="AV677" s="0" t="n">
        <f aca="false">SUMPRODUCT('FD inverse'!$A$46:$BH$46,'FD mesh'!$B$84:$BI$84,$E676:$BL676)+'FD inverse'!$A$46*$C677/Setup!$B$17+INDEX('FD inverse'!$A$46:$BH$46,1,'FD mesh'!$B$15+1)*Setup!$B$22</f>
        <v>0</v>
      </c>
      <c r="AW677" s="0" t="n">
        <f aca="false">SUMPRODUCT('FD inverse'!$A$47:$BH$47,'FD mesh'!$B$84:$BI$84,$E676:$BL676)+'FD inverse'!$A$47*$C677/Setup!$B$17+INDEX('FD inverse'!$A$47:$BH$47,1,'FD mesh'!$B$15+1)*Setup!$B$22</f>
        <v>0</v>
      </c>
      <c r="AX677" s="0" t="n">
        <f aca="false">SUMPRODUCT('FD inverse'!$A$48:$BH$48,'FD mesh'!$B$84:$BI$84,$E676:$BL676)+'FD inverse'!$A$48*$C677/Setup!$B$17+INDEX('FD inverse'!$A$48:$BH$48,1,'FD mesh'!$B$15+1)*Setup!$B$22</f>
        <v>0</v>
      </c>
      <c r="AY677" s="0" t="n">
        <f aca="false">SUMPRODUCT('FD inverse'!$A$49:$BH$49,'FD mesh'!$B$84:$BI$84,$E676:$BL676)+'FD inverse'!$A$49*$C677/Setup!$B$17+INDEX('FD inverse'!$A$49:$BH$49,1,'FD mesh'!$B$15+1)*Setup!$B$22</f>
        <v>0</v>
      </c>
      <c r="AZ677" s="0" t="n">
        <f aca="false">SUMPRODUCT('FD inverse'!$A$50:$BH$50,'FD mesh'!$B$84:$BI$84,$E676:$BL676)+'FD inverse'!$A$50*$C677/Setup!$B$17+INDEX('FD inverse'!$A$50:$BH$50,1,'FD mesh'!$B$15+1)*Setup!$B$22</f>
        <v>0</v>
      </c>
      <c r="BA677" s="0" t="n">
        <f aca="false">SUMPRODUCT('FD inverse'!$A$51:$BH$51,'FD mesh'!$B$84:$BI$84,$E676:$BL676)+'FD inverse'!$A$51*$C677/Setup!$B$17+INDEX('FD inverse'!$A$51:$BH$51,1,'FD mesh'!$B$15+1)*Setup!$B$22</f>
        <v>0</v>
      </c>
      <c r="BB677" s="0" t="n">
        <f aca="false">SUMPRODUCT('FD inverse'!$A$52:$BH$52,'FD mesh'!$B$84:$BI$84,$E676:$BL676)+'FD inverse'!$A$52*$C677/Setup!$B$17+INDEX('FD inverse'!$A$52:$BH$52,1,'FD mesh'!$B$15+1)*Setup!$B$22</f>
        <v>0</v>
      </c>
      <c r="BC677" s="0" t="n">
        <f aca="false">SUMPRODUCT('FD inverse'!$A$53:$BH$53,'FD mesh'!$B$84:$BI$84,$E676:$BL676)+'FD inverse'!$A$53*$C677/Setup!$B$17+INDEX('FD inverse'!$A$53:$BH$53,1,'FD mesh'!$B$15+1)*Setup!$B$22</f>
        <v>0</v>
      </c>
      <c r="BD677" s="0" t="n">
        <f aca="false">SUMPRODUCT('FD inverse'!$A$54:$BH$54,'FD mesh'!$B$84:$BI$84,$E676:$BL676)+'FD inverse'!$A$54*$C677/Setup!$B$17+INDEX('FD inverse'!$A$54:$BH$54,1,'FD mesh'!$B$15+1)*Setup!$B$22</f>
        <v>0</v>
      </c>
      <c r="BE677" s="0" t="n">
        <f aca="false">SUMPRODUCT('FD inverse'!$A$55:$BH$55,'FD mesh'!$B$84:$BI$84,$E676:$BL676)+'FD inverse'!$A$55*$C677/Setup!$B$17+INDEX('FD inverse'!$A$55:$BH$55,1,'FD mesh'!$B$15+1)*Setup!$B$22</f>
        <v>0</v>
      </c>
      <c r="BF677" s="0" t="n">
        <f aca="false">SUMPRODUCT('FD inverse'!$A$56:$BH$56,'FD mesh'!$B$84:$BI$84,$E676:$BL676)+'FD inverse'!$A$56*$C677/Setup!$B$17+INDEX('FD inverse'!$A$56:$BH$56,1,'FD mesh'!$B$15+1)*Setup!$B$22</f>
        <v>0</v>
      </c>
      <c r="BG677" s="0" t="n">
        <f aca="false">SUMPRODUCT('FD inverse'!$A$57:$BH$57,'FD mesh'!$B$84:$BI$84,$E676:$BL676)+'FD inverse'!$A$57*$C677/Setup!$B$17+INDEX('FD inverse'!$A$57:$BH$57,1,'FD mesh'!$B$15+1)*Setup!$B$22</f>
        <v>0</v>
      </c>
      <c r="BH677" s="0" t="n">
        <f aca="false">SUMPRODUCT('FD inverse'!$A$58:$BH$58,'FD mesh'!$B$84:$BI$84,$E676:$BL676)+'FD inverse'!$A$58*$C677/Setup!$B$17+INDEX('FD inverse'!$A$58:$BH$58,1,'FD mesh'!$B$15+1)*Setup!$B$22</f>
        <v>0</v>
      </c>
      <c r="BI677" s="0" t="n">
        <f aca="false">SUMPRODUCT('FD inverse'!$A$59:$BH$59,'FD mesh'!$B$84:$BI$84,$E676:$BL676)+'FD inverse'!$A$59*$C677/Setup!$B$17+INDEX('FD inverse'!$A$59:$BH$59,1,'FD mesh'!$B$15+1)*Setup!$B$22</f>
        <v>0</v>
      </c>
      <c r="BJ677" s="0" t="n">
        <f aca="false">SUMPRODUCT('FD inverse'!$A$60:$BH$60,'FD mesh'!$B$84:$BI$84,$E676:$BL676)+'FD inverse'!$A$60*$C677/Setup!$B$17+INDEX('FD inverse'!$A$60:$BH$60,1,'FD mesh'!$B$15+1)*Setup!$B$22</f>
        <v>0</v>
      </c>
      <c r="BK677" s="0" t="n">
        <f aca="false">SUMPRODUCT('FD inverse'!$A$61:$BH$61,'FD mesh'!$B$84:$BI$84,$E676:$BL676)+'FD inverse'!$A$61*$C677/Setup!$B$17+INDEX('FD inverse'!$A$61:$BH$61,1,'FD mesh'!$B$15+1)*Setup!$B$22</f>
        <v>0</v>
      </c>
      <c r="BL677" s="0" t="n">
        <f aca="false">SUMPRODUCT('FD inverse'!$A$62:$BH$62,'FD mesh'!$B$84:$BI$84,$E676:$BL676)+'FD inverse'!$A$62*$C677/Setup!$B$17+INDEX('FD inverse'!$A$62:$BH$62,1,'FD mesh'!$B$15+1)*Setup!$B$22</f>
        <v>0</v>
      </c>
    </row>
    <row r="678" customFormat="false" ht="15" hidden="false" customHeight="false" outlineLevel="0" collapsed="false">
      <c r="A678" s="0" t="n">
        <v>673</v>
      </c>
      <c r="B678" s="0" t="n">
        <f aca="false">A678*Setup!$B$11/3600</f>
        <v>56.0833333333333</v>
      </c>
      <c r="C678" s="0" t="n">
        <f aca="false">Setup!$B$7+Setup!$B$8*COS(2*PI()*(B678-Setup!$B$9)/24)</f>
        <v>22.0760449243225</v>
      </c>
      <c r="D678" s="0" t="n">
        <f aca="false">(C678-E678)/Setup!$B$17</f>
        <v>-0.0873391672531745</v>
      </c>
      <c r="E678" s="0" t="n">
        <f aca="false">SUMPRODUCT('FD inverse'!$A$3:$BH$3,'FD mesh'!$B$84:$BI$84,$E677:$BL677)+'FD inverse'!$A$3*$C678/Setup!$B$17+INDEX('FD inverse'!$A$3:$BH$3,1,'FD mesh'!$B$15+1)*Setup!$B$22</f>
        <v>22.0873990160654</v>
      </c>
      <c r="F678" s="0" t="n">
        <f aca="false">SUMPRODUCT('FD inverse'!$A$4:$BH$4,'FD mesh'!$B$84:$BI$84,$E677:$BL677)+'FD inverse'!$A$4*$C678/Setup!$B$17+INDEX('FD inverse'!$A$4:$BH$4,1,'FD mesh'!$B$15+1)*Setup!$B$22</f>
        <v>22.0991041397249</v>
      </c>
      <c r="G678" s="0" t="n">
        <f aca="false">SUMPRODUCT('FD inverse'!$A$5:$BH$5,'FD mesh'!$B$84:$BI$84,$E677:$BL677)+'FD inverse'!$A$5*$C678/Setup!$B$17+INDEX('FD inverse'!$A$5:$BH$5,1,'FD mesh'!$B$15+1)*Setup!$B$22</f>
        <v>22.1257042688321</v>
      </c>
      <c r="H678" s="0" t="n">
        <f aca="false">SUMPRODUCT('FD inverse'!$A$6:$BH$6,'FD mesh'!$B$84:$BI$84,$E677:$BL677)+'FD inverse'!$A$6*$C678/Setup!$B$17+INDEX('FD inverse'!$A$6:$BH$6,1,'FD mesh'!$B$15+1)*Setup!$B$22</f>
        <v>22.2347532373141</v>
      </c>
      <c r="I678" s="0" t="n">
        <f aca="false">SUMPRODUCT('FD inverse'!$A$7:$BH$7,'FD mesh'!$B$84:$BI$84,$E677:$BL677)+'FD inverse'!$A$7*$C678/Setup!$B$17+INDEX('FD inverse'!$A$7:$BH$7,1,'FD mesh'!$B$15+1)*Setup!$B$22</f>
        <v>22.2452260056197</v>
      </c>
      <c r="J678" s="0" t="n">
        <f aca="false">SUMPRODUCT('FD inverse'!$A$8:$BH$8,'FD mesh'!$B$84:$BI$84,$E677:$BL677)+'FD inverse'!$A$8*$C678/Setup!$B$17+INDEX('FD inverse'!$A$8:$BH$8,1,'FD mesh'!$B$15+1)*Setup!$B$22</f>
        <v>22.2561566284641</v>
      </c>
      <c r="K678" s="0" t="n">
        <f aca="false">SUMPRODUCT('FD inverse'!$A$9:$BH$9,'FD mesh'!$B$84:$BI$84,$E677:$BL677)+'FD inverse'!$A$9*$C678/Setup!$B$17+INDEX('FD inverse'!$A$9:$BH$9,1,'FD mesh'!$B$15+1)*Setup!$B$22</f>
        <v>22.2665039550709</v>
      </c>
      <c r="L678" s="0" t="n">
        <f aca="false">SUMPRODUCT('FD inverse'!$A$10:$BH$10,'FD mesh'!$B$84:$BI$84,$E677:$BL677)+'FD inverse'!$A$10*$C678/Setup!$B$17+INDEX('FD inverse'!$A$10:$BH$10,1,'FD mesh'!$B$15+1)*Setup!$B$22</f>
        <v>22.2753665081319</v>
      </c>
      <c r="M678" s="0" t="n">
        <f aca="false">SUMPRODUCT('FD inverse'!$A$11:$BH$11,'FD mesh'!$B$84:$BI$84,$E677:$BL677)+'FD inverse'!$A$11*$C678/Setup!$B$17+INDEX('FD inverse'!$A$11:$BH$11,1,'FD mesh'!$B$15+1)*Setup!$B$22</f>
        <v>22.2819766231297</v>
      </c>
      <c r="N678" s="0" t="n">
        <f aca="false">SUMPRODUCT('FD inverse'!$A$12:$BH$12,'FD mesh'!$B$84:$BI$84,$E677:$BL677)+'FD inverse'!$A$12*$C678/Setup!$B$17+INDEX('FD inverse'!$A$12:$BH$12,1,'FD mesh'!$B$15+1)*Setup!$B$22</f>
        <v>22.2856950335243</v>
      </c>
      <c r="O678" s="0" t="n">
        <f aca="false">SUMPRODUCT('FD inverse'!$A$13:$BH$13,'FD mesh'!$B$84:$BI$84,$E677:$BL677)+'FD inverse'!$A$13*$C678/Setup!$B$17+INDEX('FD inverse'!$A$13:$BH$13,1,'FD mesh'!$B$15+1)*Setup!$B$22</f>
        <v>22.286006030389</v>
      </c>
      <c r="P678" s="0" t="n">
        <f aca="false">SUMPRODUCT('FD inverse'!$A$14:$BH$14,'FD mesh'!$B$84:$BI$84,$E677:$BL677)+'FD inverse'!$A$14*$C678/Setup!$B$17+INDEX('FD inverse'!$A$14:$BH$14,1,'FD mesh'!$B$15+1)*Setup!$B$22</f>
        <v>22.2825133034869</v>
      </c>
      <c r="Q678" s="0" t="n">
        <f aca="false">SUMPRODUCT('FD inverse'!$A$15:$BH$15,'FD mesh'!$B$84:$BI$84,$E677:$BL677)+'FD inverse'!$A$15*$C678/Setup!$B$17+INDEX('FD inverse'!$A$15:$BH$15,1,'FD mesh'!$B$15+1)*Setup!$B$22</f>
        <v>22.2749365500121</v>
      </c>
      <c r="R678" s="0" t="n">
        <f aca="false">SUMPRODUCT('FD inverse'!$A$16:$BH$16,'FD mesh'!$B$84:$BI$84,$E677:$BL677)+'FD inverse'!$A$16*$C678/Setup!$B$17+INDEX('FD inverse'!$A$16:$BH$16,1,'FD mesh'!$B$15+1)*Setup!$B$22</f>
        <v>22.2631089171582</v>
      </c>
      <c r="S678" s="0" t="n">
        <f aca="false">SUMPRODUCT('FD inverse'!$A$17:$BH$17,'FD mesh'!$B$84:$BI$84,$E677:$BL677)+'FD inverse'!$A$17*$C678/Setup!$B$17+INDEX('FD inverse'!$A$17:$BH$17,1,'FD mesh'!$B$15+1)*Setup!$B$22</f>
        <v>21.8106609224448</v>
      </c>
      <c r="T678" s="0" t="n">
        <f aca="false">SUMPRODUCT('FD inverse'!$A$18:$BH$18,'FD mesh'!$B$84:$BI$84,$E677:$BL677)+'FD inverse'!$A$18*$C678/Setup!$B$17+INDEX('FD inverse'!$A$18:$BH$18,1,'FD mesh'!$B$15+1)*Setup!$B$22</f>
        <v>21.3560856664381</v>
      </c>
      <c r="U678" s="0" t="n">
        <f aca="false">SUMPRODUCT('FD inverse'!$A$19:$BH$19,'FD mesh'!$B$84:$BI$84,$E677:$BL677)+'FD inverse'!$A$19*$C678/Setup!$B$17+INDEX('FD inverse'!$A$19:$BH$19,1,'FD mesh'!$B$15+1)*Setup!$B$22</f>
        <v>20.8994289456871</v>
      </c>
      <c r="V678" s="0" t="n">
        <f aca="false">SUMPRODUCT('FD inverse'!$A$20:$BH$20,'FD mesh'!$B$84:$BI$84,$E677:$BL677)+'FD inverse'!$A$20*$C678/Setup!$B$17+INDEX('FD inverse'!$A$20:$BH$20,1,'FD mesh'!$B$15+1)*Setup!$B$22</f>
        <v>20.4407594163952</v>
      </c>
      <c r="W678" s="0" t="n">
        <f aca="false">SUMPRODUCT('FD inverse'!$A$21:$BH$21,'FD mesh'!$B$84:$BI$84,$E677:$BL677)+'FD inverse'!$A$21*$C678/Setup!$B$17+INDEX('FD inverse'!$A$21:$BH$21,1,'FD mesh'!$B$15+1)*Setup!$B$22</f>
        <v>19.9801663781095</v>
      </c>
      <c r="X678" s="0" t="n">
        <f aca="false">SUMPRODUCT('FD inverse'!$A$22:$BH$22,'FD mesh'!$B$84:$BI$84,$E677:$BL677)+'FD inverse'!$A$22*$C678/Setup!$B$17+INDEX('FD inverse'!$A$22:$BH$22,1,'FD mesh'!$B$15+1)*Setup!$B$22</f>
        <v>19.5177576609666</v>
      </c>
      <c r="Y678" s="0" t="n">
        <f aca="false">SUMPRODUCT('FD inverse'!$A$23:$BH$23,'FD mesh'!$B$84:$BI$84,$E677:$BL677)+'FD inverse'!$A$23*$C678/Setup!$B$17+INDEX('FD inverse'!$A$23:$BH$23,1,'FD mesh'!$B$15+1)*Setup!$B$22</f>
        <v>19.0536576112242</v>
      </c>
      <c r="Z678" s="0" t="n">
        <f aca="false">SUMPRODUCT('FD inverse'!$A$24:$BH$24,'FD mesh'!$B$84:$BI$84,$E677:$BL677)+'FD inverse'!$A$24*$C678/Setup!$B$17+INDEX('FD inverse'!$A$24:$BH$24,1,'FD mesh'!$B$15+1)*Setup!$B$22</f>
        <v>18.58800516904</v>
      </c>
      <c r="AA678" s="0" t="n">
        <f aca="false">SUMPRODUCT('FD inverse'!$A$25:$BH$25,'FD mesh'!$B$84:$BI$84,$E677:$BL677)+'FD inverse'!$A$25*$C678/Setup!$B$17+INDEX('FD inverse'!$A$25:$BH$25,1,'FD mesh'!$B$15+1)*Setup!$B$22</f>
        <v>18.1209520317619</v>
      </c>
      <c r="AB678" s="0" t="n">
        <f aca="false">SUMPRODUCT('FD inverse'!$A$26:$BH$26,'FD mesh'!$B$84:$BI$84,$E677:$BL677)+'FD inverse'!$A$26*$C678/Setup!$B$17+INDEX('FD inverse'!$A$26:$BH$26,1,'FD mesh'!$B$15+1)*Setup!$B$22</f>
        <v>17.6526608953912</v>
      </c>
      <c r="AC678" s="0" t="n">
        <f aca="false">SUMPRODUCT('FD inverse'!$A$27:$BH$27,'FD mesh'!$B$84:$BI$84,$E677:$BL677)+'FD inverse'!$A$27*$C678/Setup!$B$17+INDEX('FD inverse'!$A$27:$BH$27,1,'FD mesh'!$B$15+1)*Setup!$B$22</f>
        <v>17.1833037663427</v>
      </c>
      <c r="AD678" s="0" t="n">
        <f aca="false">SUMPRODUCT('FD inverse'!$A$28:$BH$28,'FD mesh'!$B$84:$BI$84,$E677:$BL677)+'FD inverse'!$A$28*$C678/Setup!$B$17+INDEX('FD inverse'!$A$28:$BH$28,1,'FD mesh'!$B$15+1)*Setup!$B$22</f>
        <v>16.7130603351679</v>
      </c>
      <c r="AE678" s="0" t="n">
        <f aca="false">SUMPRODUCT('FD inverse'!$A$29:$BH$29,'FD mesh'!$B$84:$BI$84,$E677:$BL677)+'FD inverse'!$A$29*$C678/Setup!$B$17+INDEX('FD inverse'!$A$29:$BH$29,1,'FD mesh'!$B$15+1)*Setup!$B$22</f>
        <v>16.2421164035178</v>
      </c>
      <c r="AF678" s="0" t="n">
        <f aca="false">SUMPRODUCT('FD inverse'!$A$30:$BH$30,'FD mesh'!$B$84:$BI$84,$E677:$BL677)+'FD inverse'!$A$30*$C678/Setup!$B$17+INDEX('FD inverse'!$A$30:$BH$30,1,'FD mesh'!$B$15+1)*Setup!$B$22</f>
        <v>15.7706623553013</v>
      </c>
      <c r="AG678" s="0" t="n">
        <f aca="false">SUMPRODUCT('FD inverse'!$A$31:$BH$31,'FD mesh'!$B$84:$BI$84,$E677:$BL677)+'FD inverse'!$A$31*$C678/Setup!$B$17+INDEX('FD inverse'!$A$31:$BH$31,1,'FD mesh'!$B$15+1)*Setup!$B$22</f>
        <v>15.2988916627389</v>
      </c>
      <c r="AH678" s="0" t="n">
        <f aca="false">SUMPRODUCT('FD inverse'!$A$32:$BH$32,'FD mesh'!$B$84:$BI$84,$E677:$BL677)+'FD inverse'!$A$32*$C678/Setup!$B$17+INDEX('FD inverse'!$A$32:$BH$32,1,'FD mesh'!$B$15+1)*Setup!$B$22</f>
        <v>15.2789000055618</v>
      </c>
      <c r="AI678" s="0" t="n">
        <f aca="false">SUMPRODUCT('FD inverse'!$A$33:$BH$33,'FD mesh'!$B$84:$BI$84,$E677:$BL677)+'FD inverse'!$A$33*$C678/Setup!$B$17+INDEX('FD inverse'!$A$33:$BH$33,1,'FD mesh'!$B$15+1)*Setup!$B$22</f>
        <v>15.2587136549607</v>
      </c>
      <c r="AJ678" s="0" t="n">
        <f aca="false">SUMPRODUCT('FD inverse'!$A$34:$BH$34,'FD mesh'!$B$84:$BI$84,$E677:$BL677)+'FD inverse'!$A$34*$C678/Setup!$B$17+INDEX('FD inverse'!$A$34:$BH$34,1,'FD mesh'!$B$15+1)*Setup!$B$22</f>
        <v>15.2383473377515</v>
      </c>
      <c r="AK678" s="0" t="n">
        <f aca="false">SUMPRODUCT('FD inverse'!$A$35:$BH$35,'FD mesh'!$B$84:$BI$84,$E677:$BL677)+'FD inverse'!$A$35*$C678/Setup!$B$17+INDEX('FD inverse'!$A$35:$BH$35,1,'FD mesh'!$B$15+1)*Setup!$B$22</f>
        <v>15.2178159732138</v>
      </c>
      <c r="AL678" s="0" t="n">
        <f aca="false">SUMPRODUCT('FD inverse'!$A$36:$BH$36,'FD mesh'!$B$84:$BI$84,$E677:$BL677)+'FD inverse'!$A$36*$C678/Setup!$B$17+INDEX('FD inverse'!$A$36:$BH$36,1,'FD mesh'!$B$15+1)*Setup!$B$22</f>
        <v>15.1971345634212</v>
      </c>
      <c r="AM678" s="0" t="n">
        <f aca="false">SUMPRODUCT('FD inverse'!$A$37:$BH$37,'FD mesh'!$B$84:$BI$84,$E677:$BL677)+'FD inverse'!$A$37*$C678/Setup!$B$17+INDEX('FD inverse'!$A$37:$BH$37,1,'FD mesh'!$B$15+1)*Setup!$B$22</f>
        <v>15.1763181081202</v>
      </c>
      <c r="AN678" s="0" t="n">
        <f aca="false">SUMPRODUCT('FD inverse'!$A$38:$BH$38,'FD mesh'!$B$84:$BI$84,$E677:$BL677)+'FD inverse'!$A$38*$C678/Setup!$B$17+INDEX('FD inverse'!$A$38:$BH$38,1,'FD mesh'!$B$15+1)*Setup!$B$22</f>
        <v>15.155381541956</v>
      </c>
      <c r="AO678" s="0" t="n">
        <f aca="false">SUMPRODUCT('FD inverse'!$A$39:$BH$39,'FD mesh'!$B$84:$BI$84,$E677:$BL677)+'FD inverse'!$A$39*$C678/Setup!$B$17+INDEX('FD inverse'!$A$39:$BH$39,1,'FD mesh'!$B$15+1)*Setup!$B$22</f>
        <v>15.1343396918369</v>
      </c>
      <c r="AP678" s="0" t="n">
        <f aca="false">SUMPRODUCT('FD inverse'!$A$40:$BH$40,'FD mesh'!$B$84:$BI$84,$E677:$BL677)+'FD inverse'!$A$40*$C678/Setup!$B$17+INDEX('FD inverse'!$A$40:$BH$40,1,'FD mesh'!$B$15+1)*Setup!$B$22</f>
        <v>15.1132072522347</v>
      </c>
      <c r="AQ678" s="0" t="n">
        <f aca="false">SUMPRODUCT('FD inverse'!$A$41:$BH$41,'FD mesh'!$B$84:$BI$84,$E677:$BL677)+'FD inverse'!$A$41*$C678/Setup!$B$17+INDEX('FD inverse'!$A$41:$BH$41,1,'FD mesh'!$B$15+1)*Setup!$B$22</f>
        <v>15.0919987762246</v>
      </c>
      <c r="AR678" s="0" t="n">
        <f aca="false">SUMPRODUCT('FD inverse'!$A$42:$BH$42,'FD mesh'!$B$84:$BI$84,$E677:$BL677)+'FD inverse'!$A$42*$C678/Setup!$B$17+INDEX('FD inverse'!$A$42:$BH$42,1,'FD mesh'!$B$15+1)*Setup!$B$22</f>
        <v>15.0707286800856</v>
      </c>
      <c r="AS678" s="0" t="n">
        <f aca="false">SUMPRODUCT('FD inverse'!$A$43:$BH$43,'FD mesh'!$B$84:$BI$84,$E677:$BL677)+'FD inverse'!$A$43*$C678/Setup!$B$17+INDEX('FD inverse'!$A$43:$BH$43,1,'FD mesh'!$B$15+1)*Setup!$B$22</f>
        <v>0</v>
      </c>
      <c r="AT678" s="0" t="n">
        <f aca="false">SUMPRODUCT('FD inverse'!$A$44:$BH$44,'FD mesh'!$B$84:$BI$84,$E677:$BL677)+'FD inverse'!$A$44*$C678/Setup!$B$17+INDEX('FD inverse'!$A$44:$BH$44,1,'FD mesh'!$B$15+1)*Setup!$B$22</f>
        <v>0</v>
      </c>
      <c r="AU678" s="0" t="n">
        <f aca="false">SUMPRODUCT('FD inverse'!$A$45:$BH$45,'FD mesh'!$B$84:$BI$84,$E677:$BL677)+'FD inverse'!$A$45*$C678/Setup!$B$17+INDEX('FD inverse'!$A$45:$BH$45,1,'FD mesh'!$B$15+1)*Setup!$B$22</f>
        <v>0</v>
      </c>
      <c r="AV678" s="0" t="n">
        <f aca="false">SUMPRODUCT('FD inverse'!$A$46:$BH$46,'FD mesh'!$B$84:$BI$84,$E677:$BL677)+'FD inverse'!$A$46*$C678/Setup!$B$17+INDEX('FD inverse'!$A$46:$BH$46,1,'FD mesh'!$B$15+1)*Setup!$B$22</f>
        <v>0</v>
      </c>
      <c r="AW678" s="0" t="n">
        <f aca="false">SUMPRODUCT('FD inverse'!$A$47:$BH$47,'FD mesh'!$B$84:$BI$84,$E677:$BL677)+'FD inverse'!$A$47*$C678/Setup!$B$17+INDEX('FD inverse'!$A$47:$BH$47,1,'FD mesh'!$B$15+1)*Setup!$B$22</f>
        <v>0</v>
      </c>
      <c r="AX678" s="0" t="n">
        <f aca="false">SUMPRODUCT('FD inverse'!$A$48:$BH$48,'FD mesh'!$B$84:$BI$84,$E677:$BL677)+'FD inverse'!$A$48*$C678/Setup!$B$17+INDEX('FD inverse'!$A$48:$BH$48,1,'FD mesh'!$B$15+1)*Setup!$B$22</f>
        <v>0</v>
      </c>
      <c r="AY678" s="0" t="n">
        <f aca="false">SUMPRODUCT('FD inverse'!$A$49:$BH$49,'FD mesh'!$B$84:$BI$84,$E677:$BL677)+'FD inverse'!$A$49*$C678/Setup!$B$17+INDEX('FD inverse'!$A$49:$BH$49,1,'FD mesh'!$B$15+1)*Setup!$B$22</f>
        <v>0</v>
      </c>
      <c r="AZ678" s="0" t="n">
        <f aca="false">SUMPRODUCT('FD inverse'!$A$50:$BH$50,'FD mesh'!$B$84:$BI$84,$E677:$BL677)+'FD inverse'!$A$50*$C678/Setup!$B$17+INDEX('FD inverse'!$A$50:$BH$50,1,'FD mesh'!$B$15+1)*Setup!$B$22</f>
        <v>0</v>
      </c>
      <c r="BA678" s="0" t="n">
        <f aca="false">SUMPRODUCT('FD inverse'!$A$51:$BH$51,'FD mesh'!$B$84:$BI$84,$E677:$BL677)+'FD inverse'!$A$51*$C678/Setup!$B$17+INDEX('FD inverse'!$A$51:$BH$51,1,'FD mesh'!$B$15+1)*Setup!$B$22</f>
        <v>0</v>
      </c>
      <c r="BB678" s="0" t="n">
        <f aca="false">SUMPRODUCT('FD inverse'!$A$52:$BH$52,'FD mesh'!$B$84:$BI$84,$E677:$BL677)+'FD inverse'!$A$52*$C678/Setup!$B$17+INDEX('FD inverse'!$A$52:$BH$52,1,'FD mesh'!$B$15+1)*Setup!$B$22</f>
        <v>0</v>
      </c>
      <c r="BC678" s="0" t="n">
        <f aca="false">SUMPRODUCT('FD inverse'!$A$53:$BH$53,'FD mesh'!$B$84:$BI$84,$E677:$BL677)+'FD inverse'!$A$53*$C678/Setup!$B$17+INDEX('FD inverse'!$A$53:$BH$53,1,'FD mesh'!$B$15+1)*Setup!$B$22</f>
        <v>0</v>
      </c>
      <c r="BD678" s="0" t="n">
        <f aca="false">SUMPRODUCT('FD inverse'!$A$54:$BH$54,'FD mesh'!$B$84:$BI$84,$E677:$BL677)+'FD inverse'!$A$54*$C678/Setup!$B$17+INDEX('FD inverse'!$A$54:$BH$54,1,'FD mesh'!$B$15+1)*Setup!$B$22</f>
        <v>0</v>
      </c>
      <c r="BE678" s="0" t="n">
        <f aca="false">SUMPRODUCT('FD inverse'!$A$55:$BH$55,'FD mesh'!$B$84:$BI$84,$E677:$BL677)+'FD inverse'!$A$55*$C678/Setup!$B$17+INDEX('FD inverse'!$A$55:$BH$55,1,'FD mesh'!$B$15+1)*Setup!$B$22</f>
        <v>0</v>
      </c>
      <c r="BF678" s="0" t="n">
        <f aca="false">SUMPRODUCT('FD inverse'!$A$56:$BH$56,'FD mesh'!$B$84:$BI$84,$E677:$BL677)+'FD inverse'!$A$56*$C678/Setup!$B$17+INDEX('FD inverse'!$A$56:$BH$56,1,'FD mesh'!$B$15+1)*Setup!$B$22</f>
        <v>0</v>
      </c>
      <c r="BG678" s="0" t="n">
        <f aca="false">SUMPRODUCT('FD inverse'!$A$57:$BH$57,'FD mesh'!$B$84:$BI$84,$E677:$BL677)+'FD inverse'!$A$57*$C678/Setup!$B$17+INDEX('FD inverse'!$A$57:$BH$57,1,'FD mesh'!$B$15+1)*Setup!$B$22</f>
        <v>0</v>
      </c>
      <c r="BH678" s="0" t="n">
        <f aca="false">SUMPRODUCT('FD inverse'!$A$58:$BH$58,'FD mesh'!$B$84:$BI$84,$E677:$BL677)+'FD inverse'!$A$58*$C678/Setup!$B$17+INDEX('FD inverse'!$A$58:$BH$58,1,'FD mesh'!$B$15+1)*Setup!$B$22</f>
        <v>0</v>
      </c>
      <c r="BI678" s="0" t="n">
        <f aca="false">SUMPRODUCT('FD inverse'!$A$59:$BH$59,'FD mesh'!$B$84:$BI$84,$E677:$BL677)+'FD inverse'!$A$59*$C678/Setup!$B$17+INDEX('FD inverse'!$A$59:$BH$59,1,'FD mesh'!$B$15+1)*Setup!$B$22</f>
        <v>0</v>
      </c>
      <c r="BJ678" s="0" t="n">
        <f aca="false">SUMPRODUCT('FD inverse'!$A$60:$BH$60,'FD mesh'!$B$84:$BI$84,$E677:$BL677)+'FD inverse'!$A$60*$C678/Setup!$B$17+INDEX('FD inverse'!$A$60:$BH$60,1,'FD mesh'!$B$15+1)*Setup!$B$22</f>
        <v>0</v>
      </c>
      <c r="BK678" s="0" t="n">
        <f aca="false">SUMPRODUCT('FD inverse'!$A$61:$BH$61,'FD mesh'!$B$84:$BI$84,$E677:$BL677)+'FD inverse'!$A$61*$C678/Setup!$B$17+INDEX('FD inverse'!$A$61:$BH$61,1,'FD mesh'!$B$15+1)*Setup!$B$22</f>
        <v>0</v>
      </c>
      <c r="BL678" s="0" t="n">
        <f aca="false">SUMPRODUCT('FD inverse'!$A$62:$BH$62,'FD mesh'!$B$84:$BI$84,$E677:$BL677)+'FD inverse'!$A$62*$C678/Setup!$B$17+INDEX('FD inverse'!$A$62:$BH$62,1,'FD mesh'!$B$15+1)*Setup!$B$22</f>
        <v>0</v>
      </c>
    </row>
    <row r="679" customFormat="false" ht="15" hidden="false" customHeight="false" outlineLevel="0" collapsed="false">
      <c r="A679" s="0" t="n">
        <v>674</v>
      </c>
      <c r="B679" s="0" t="n">
        <f aca="false">A679*Setup!$B$11/3600</f>
        <v>56.1666666666667</v>
      </c>
      <c r="C679" s="0" t="n">
        <f aca="false">Setup!$B$7+Setup!$B$8*COS(2*PI()*(B679-Setup!$B$9)/24)</f>
        <v>22.1530055470599</v>
      </c>
      <c r="D679" s="0" t="n">
        <f aca="false">(C679-E679)/Setup!$B$17</f>
        <v>0.176299528775996</v>
      </c>
      <c r="E679" s="0" t="n">
        <f aca="false">SUMPRODUCT('FD inverse'!$A$3:$BH$3,'FD mesh'!$B$84:$BI$84,$E678:$BL678)+'FD inverse'!$A$3*$C679/Setup!$B$17+INDEX('FD inverse'!$A$3:$BH$3,1,'FD mesh'!$B$15+1)*Setup!$B$22</f>
        <v>22.130086608319</v>
      </c>
      <c r="F679" s="0" t="n">
        <f aca="false">SUMPRODUCT('FD inverse'!$A$4:$BH$4,'FD mesh'!$B$84:$BI$84,$E678:$BL678)+'FD inverse'!$A$4*$C679/Setup!$B$17+INDEX('FD inverse'!$A$4:$BH$4,1,'FD mesh'!$B$15+1)*Setup!$B$22</f>
        <v>22.1341033989362</v>
      </c>
      <c r="G679" s="0" t="n">
        <f aca="false">SUMPRODUCT('FD inverse'!$A$5:$BH$5,'FD mesh'!$B$84:$BI$84,$E678:$BL678)+'FD inverse'!$A$5*$C679/Setup!$B$17+INDEX('FD inverse'!$A$5:$BH$5,1,'FD mesh'!$B$15+1)*Setup!$B$22</f>
        <v>22.1533108402529</v>
      </c>
      <c r="H679" s="0" t="n">
        <f aca="false">SUMPRODUCT('FD inverse'!$A$6:$BH$6,'FD mesh'!$B$84:$BI$84,$E678:$BL678)+'FD inverse'!$A$6*$C679/Setup!$B$17+INDEX('FD inverse'!$A$6:$BH$6,1,'FD mesh'!$B$15+1)*Setup!$B$22</f>
        <v>22.2379776347377</v>
      </c>
      <c r="I679" s="0" t="n">
        <f aca="false">SUMPRODUCT('FD inverse'!$A$7:$BH$7,'FD mesh'!$B$84:$BI$84,$E678:$BL678)+'FD inverse'!$A$7*$C679/Setup!$B$17+INDEX('FD inverse'!$A$7:$BH$7,1,'FD mesh'!$B$15+1)*Setup!$B$22</f>
        <v>22.2464214211002</v>
      </c>
      <c r="J679" s="0" t="n">
        <f aca="false">SUMPRODUCT('FD inverse'!$A$8:$BH$8,'FD mesh'!$B$84:$BI$84,$E678:$BL678)+'FD inverse'!$A$8*$C679/Setup!$B$17+INDEX('FD inverse'!$A$8:$BH$8,1,'FD mesh'!$B$15+1)*Setup!$B$22</f>
        <v>22.2555704673333</v>
      </c>
      <c r="K679" s="0" t="n">
        <f aca="false">SUMPRODUCT('FD inverse'!$A$9:$BH$9,'FD mesh'!$B$84:$BI$84,$E678:$BL678)+'FD inverse'!$A$9*$C679/Setup!$B$17+INDEX('FD inverse'!$A$9:$BH$9,1,'FD mesh'!$B$15+1)*Setup!$B$22</f>
        <v>22.26437369579</v>
      </c>
      <c r="L679" s="0" t="n">
        <f aca="false">SUMPRODUCT('FD inverse'!$A$10:$BH$10,'FD mesh'!$B$84:$BI$84,$E678:$BL678)+'FD inverse'!$A$10*$C679/Setup!$B$17+INDEX('FD inverse'!$A$10:$BH$10,1,'FD mesh'!$B$15+1)*Setup!$B$22</f>
        <v>22.2719201341105</v>
      </c>
      <c r="M679" s="0" t="n">
        <f aca="false">SUMPRODUCT('FD inverse'!$A$11:$BH$11,'FD mesh'!$B$84:$BI$84,$E678:$BL678)+'FD inverse'!$A$11*$C679/Setup!$B$17+INDEX('FD inverse'!$A$11:$BH$11,1,'FD mesh'!$B$15+1)*Setup!$B$22</f>
        <v>22.2774333134213</v>
      </c>
      <c r="N679" s="0" t="n">
        <f aca="false">SUMPRODUCT('FD inverse'!$A$12:$BH$12,'FD mesh'!$B$84:$BI$84,$E678:$BL678)+'FD inverse'!$A$12*$C679/Setup!$B$17+INDEX('FD inverse'!$A$12:$BH$12,1,'FD mesh'!$B$15+1)*Setup!$B$22</f>
        <v>22.2802660740251</v>
      </c>
      <c r="O679" s="0" t="n">
        <f aca="false">SUMPRODUCT('FD inverse'!$A$13:$BH$13,'FD mesh'!$B$84:$BI$84,$E678:$BL678)+'FD inverse'!$A$13*$C679/Setup!$B$17+INDEX('FD inverse'!$A$13:$BH$13,1,'FD mesh'!$B$15+1)*Setup!$B$22</f>
        <v>22.2798959086706</v>
      </c>
      <c r="P679" s="0" t="n">
        <f aca="false">SUMPRODUCT('FD inverse'!$A$14:$BH$14,'FD mesh'!$B$84:$BI$84,$E678:$BL678)+'FD inverse'!$A$14*$C679/Setup!$B$17+INDEX('FD inverse'!$A$14:$BH$14,1,'FD mesh'!$B$15+1)*Setup!$B$22</f>
        <v>22.2759209517419</v>
      </c>
      <c r="Q679" s="0" t="n">
        <f aca="false">SUMPRODUCT('FD inverse'!$A$15:$BH$15,'FD mesh'!$B$84:$BI$84,$E678:$BL678)+'FD inverse'!$A$15*$C679/Setup!$B$17+INDEX('FD inverse'!$A$15:$BH$15,1,'FD mesh'!$B$15+1)*Setup!$B$22</f>
        <v>22.2680567017482</v>
      </c>
      <c r="R679" s="0" t="n">
        <f aca="false">SUMPRODUCT('FD inverse'!$A$16:$BH$16,'FD mesh'!$B$84:$BI$84,$E678:$BL678)+'FD inverse'!$A$16*$C679/Setup!$B$17+INDEX('FD inverse'!$A$16:$BH$16,1,'FD mesh'!$B$15+1)*Setup!$B$22</f>
        <v>22.2561335442242</v>
      </c>
      <c r="S679" s="0" t="n">
        <f aca="false">SUMPRODUCT('FD inverse'!$A$17:$BH$17,'FD mesh'!$B$84:$BI$84,$E678:$BL678)+'FD inverse'!$A$17*$C679/Setup!$B$17+INDEX('FD inverse'!$A$17:$BH$17,1,'FD mesh'!$B$15+1)*Setup!$B$22</f>
        <v>21.8037273875391</v>
      </c>
      <c r="T679" s="0" t="n">
        <f aca="false">SUMPRODUCT('FD inverse'!$A$18:$BH$18,'FD mesh'!$B$84:$BI$84,$E678:$BL678)+'FD inverse'!$A$18*$C679/Setup!$B$17+INDEX('FD inverse'!$A$18:$BH$18,1,'FD mesh'!$B$15+1)*Setup!$B$22</f>
        <v>21.3492807905817</v>
      </c>
      <c r="U679" s="0" t="n">
        <f aca="false">SUMPRODUCT('FD inverse'!$A$19:$BH$19,'FD mesh'!$B$84:$BI$84,$E678:$BL678)+'FD inverse'!$A$19*$C679/Setup!$B$17+INDEX('FD inverse'!$A$19:$BH$19,1,'FD mesh'!$B$15+1)*Setup!$B$22</f>
        <v>20.8928316158724</v>
      </c>
      <c r="V679" s="0" t="n">
        <f aca="false">SUMPRODUCT('FD inverse'!$A$20:$BH$20,'FD mesh'!$B$84:$BI$84,$E678:$BL678)+'FD inverse'!$A$20*$C679/Setup!$B$17+INDEX('FD inverse'!$A$20:$BH$20,1,'FD mesh'!$B$15+1)*Setup!$B$22</f>
        <v>20.4344409412461</v>
      </c>
      <c r="W679" s="0" t="n">
        <f aca="false">SUMPRODUCT('FD inverse'!$A$21:$BH$21,'FD mesh'!$B$84:$BI$84,$E678:$BL678)+'FD inverse'!$A$21*$C679/Setup!$B$17+INDEX('FD inverse'!$A$21:$BH$21,1,'FD mesh'!$B$15+1)*Setup!$B$22</f>
        <v>19.9741908296474</v>
      </c>
      <c r="X679" s="0" t="n">
        <f aca="false">SUMPRODUCT('FD inverse'!$A$22:$BH$22,'FD mesh'!$B$84:$BI$84,$E678:$BL678)+'FD inverse'!$A$22*$C679/Setup!$B$17+INDEX('FD inverse'!$A$22:$BH$22,1,'FD mesh'!$B$15+1)*Setup!$B$22</f>
        <v>19.5121821995012</v>
      </c>
      <c r="Y679" s="0" t="n">
        <f aca="false">SUMPRODUCT('FD inverse'!$A$23:$BH$23,'FD mesh'!$B$84:$BI$84,$E678:$BL678)+'FD inverse'!$A$23*$C679/Setup!$B$17+INDEX('FD inverse'!$A$23:$BH$23,1,'FD mesh'!$B$15+1)*Setup!$B$22</f>
        <v>19.0485327906953</v>
      </c>
      <c r="Z679" s="0" t="n">
        <f aca="false">SUMPRODUCT('FD inverse'!$A$24:$BH$24,'FD mesh'!$B$84:$BI$84,$E678:$BL678)+'FD inverse'!$A$24*$C679/Setup!$B$17+INDEX('FD inverse'!$A$24:$BH$24,1,'FD mesh'!$B$15+1)*Setup!$B$22</f>
        <v>18.5833752204194</v>
      </c>
      <c r="AA679" s="0" t="n">
        <f aca="false">SUMPRODUCT('FD inverse'!$A$25:$BH$25,'FD mesh'!$B$84:$BI$84,$E678:$BL678)+'FD inverse'!$A$25*$C679/Setup!$B$17+INDEX('FD inverse'!$A$25:$BH$25,1,'FD mesh'!$B$15+1)*Setup!$B$22</f>
        <v>18.1168551224066</v>
      </c>
      <c r="AB679" s="0" t="n">
        <f aca="false">SUMPRODUCT('FD inverse'!$A$26:$BH$26,'FD mesh'!$B$84:$BI$84,$E678:$BL678)+'FD inverse'!$A$26*$C679/Setup!$B$17+INDEX('FD inverse'!$A$26:$BH$26,1,'FD mesh'!$B$15+1)*Setup!$B$22</f>
        <v>17.6491293624978</v>
      </c>
      <c r="AC679" s="0" t="n">
        <f aca="false">SUMPRODUCT('FD inverse'!$A$27:$BH$27,'FD mesh'!$B$84:$BI$84,$E678:$BL678)+'FD inverse'!$A$27*$C679/Setup!$B$17+INDEX('FD inverse'!$A$27:$BH$27,1,'FD mesh'!$B$15+1)*Setup!$B$22</f>
        <v>17.1803643229089</v>
      </c>
      <c r="AD679" s="0" t="n">
        <f aca="false">SUMPRODUCT('FD inverse'!$A$28:$BH$28,'FD mesh'!$B$84:$BI$84,$E678:$BL678)+'FD inverse'!$A$28*$C679/Setup!$B$17+INDEX('FD inverse'!$A$28:$BH$28,1,'FD mesh'!$B$15+1)*Setup!$B$22</f>
        <v>16.7107342471096</v>
      </c>
      <c r="AE679" s="0" t="n">
        <f aca="false">SUMPRODUCT('FD inverse'!$A$29:$BH$29,'FD mesh'!$B$84:$BI$84,$E678:$BL678)+'FD inverse'!$A$29*$C679/Setup!$B$17+INDEX('FD inverse'!$A$29:$BH$29,1,'FD mesh'!$B$15+1)*Setup!$B$22</f>
        <v>16.2404196368245</v>
      </c>
      <c r="AF679" s="0" t="n">
        <f aca="false">SUMPRODUCT('FD inverse'!$A$30:$BH$30,'FD mesh'!$B$84:$BI$84,$E678:$BL678)+'FD inverse'!$A$30*$C679/Setup!$B$17+INDEX('FD inverse'!$A$30:$BH$30,1,'FD mesh'!$B$15+1)*Setup!$B$22</f>
        <v>15.769605692341</v>
      </c>
      <c r="AG679" s="0" t="n">
        <f aca="false">SUMPRODUCT('FD inverse'!$A$31:$BH$31,'FD mesh'!$B$84:$BI$84,$E678:$BL678)+'FD inverse'!$A$31*$C679/Setup!$B$17+INDEX('FD inverse'!$A$31:$BH$31,1,'FD mesh'!$B$15+1)*Setup!$B$22</f>
        <v>15.2984807870436</v>
      </c>
      <c r="AH679" s="0" t="n">
        <f aca="false">SUMPRODUCT('FD inverse'!$A$32:$BH$32,'FD mesh'!$B$84:$BI$84,$E678:$BL678)+'FD inverse'!$A$32*$C679/Setup!$B$17+INDEX('FD inverse'!$A$32:$BH$32,1,'FD mesh'!$B$15+1)*Setup!$B$22</f>
        <v>15.2785169107487</v>
      </c>
      <c r="AI679" s="0" t="n">
        <f aca="false">SUMPRODUCT('FD inverse'!$A$33:$BH$33,'FD mesh'!$B$84:$BI$84,$E678:$BL678)+'FD inverse'!$A$33*$C679/Setup!$B$17+INDEX('FD inverse'!$A$33:$BH$33,1,'FD mesh'!$B$15+1)*Setup!$B$22</f>
        <v>15.2583591030354</v>
      </c>
      <c r="AJ679" s="0" t="n">
        <f aca="false">SUMPRODUCT('FD inverse'!$A$34:$BH$34,'FD mesh'!$B$84:$BI$84,$E678:$BL678)+'FD inverse'!$A$34*$C679/Setup!$B$17+INDEX('FD inverse'!$A$34:$BH$34,1,'FD mesh'!$B$15+1)*Setup!$B$22</f>
        <v>15.2380218129711</v>
      </c>
      <c r="AK679" s="0" t="n">
        <f aca="false">SUMPRODUCT('FD inverse'!$A$35:$BH$35,'FD mesh'!$B$84:$BI$84,$E678:$BL678)+'FD inverse'!$A$35*$C679/Setup!$B$17+INDEX('FD inverse'!$A$35:$BH$35,1,'FD mesh'!$B$15+1)*Setup!$B$22</f>
        <v>15.217519734765</v>
      </c>
      <c r="AL679" s="0" t="n">
        <f aca="false">SUMPRODUCT('FD inverse'!$A$36:$BH$36,'FD mesh'!$B$84:$BI$84,$E678:$BL678)+'FD inverse'!$A$36*$C679/Setup!$B$17+INDEX('FD inverse'!$A$36:$BH$36,1,'FD mesh'!$B$15+1)*Setup!$B$22</f>
        <v>15.1968676938329</v>
      </c>
      <c r="AM679" s="0" t="n">
        <f aca="false">SUMPRODUCT('FD inverse'!$A$37:$BH$37,'FD mesh'!$B$84:$BI$84,$E678:$BL678)+'FD inverse'!$A$37*$C679/Setup!$B$17+INDEX('FD inverse'!$A$37:$BH$37,1,'FD mesh'!$B$15+1)*Setup!$B$22</f>
        <v>15.1760805573684</v>
      </c>
      <c r="AN679" s="0" t="n">
        <f aca="false">SUMPRODUCT('FD inverse'!$A$38:$BH$38,'FD mesh'!$B$84:$BI$84,$E678:$BL678)+'FD inverse'!$A$38*$C679/Setup!$B$17+INDEX('FD inverse'!$A$38:$BH$38,1,'FD mesh'!$B$15+1)*Setup!$B$22</f>
        <v>15.1551731672419</v>
      </c>
      <c r="AO679" s="0" t="n">
        <f aca="false">SUMPRODUCT('FD inverse'!$A$39:$BH$39,'FD mesh'!$B$84:$BI$84,$E678:$BL678)+'FD inverse'!$A$39*$C679/Setup!$B$17+INDEX('FD inverse'!$A$39:$BH$39,1,'FD mesh'!$B$15+1)*Setup!$B$22</f>
        <v>15.1341602930355</v>
      </c>
      <c r="AP679" s="0" t="n">
        <f aca="false">SUMPRODUCT('FD inverse'!$A$40:$BH$40,'FD mesh'!$B$84:$BI$84,$E678:$BL678)+'FD inverse'!$A$40*$C679/Setup!$B$17+INDEX('FD inverse'!$A$40:$BH$40,1,'FD mesh'!$B$15+1)*Setup!$B$22</f>
        <v>15.1130566030238</v>
      </c>
      <c r="AQ679" s="0" t="n">
        <f aca="false">SUMPRODUCT('FD inverse'!$A$41:$BH$41,'FD mesh'!$B$84:$BI$84,$E678:$BL678)+'FD inverse'!$A$41*$C679/Setup!$B$17+INDEX('FD inverse'!$A$41:$BH$41,1,'FD mesh'!$B$15+1)*Setup!$B$22</f>
        <v>15.0918766509117</v>
      </c>
      <c r="AR679" s="0" t="n">
        <f aca="false">SUMPRODUCT('FD inverse'!$A$42:$BH$42,'FD mesh'!$B$84:$BI$84,$E678:$BL678)+'FD inverse'!$A$42*$C679/Setup!$B$17+INDEX('FD inverse'!$A$42:$BH$42,1,'FD mesh'!$B$15+1)*Setup!$B$22</f>
        <v>15.0706348761532</v>
      </c>
      <c r="AS679" s="0" t="n">
        <f aca="false">SUMPRODUCT('FD inverse'!$A$43:$BH$43,'FD mesh'!$B$84:$BI$84,$E678:$BL678)+'FD inverse'!$A$43*$C679/Setup!$B$17+INDEX('FD inverse'!$A$43:$BH$43,1,'FD mesh'!$B$15+1)*Setup!$B$22</f>
        <v>0</v>
      </c>
      <c r="AT679" s="0" t="n">
        <f aca="false">SUMPRODUCT('FD inverse'!$A$44:$BH$44,'FD mesh'!$B$84:$BI$84,$E678:$BL678)+'FD inverse'!$A$44*$C679/Setup!$B$17+INDEX('FD inverse'!$A$44:$BH$44,1,'FD mesh'!$B$15+1)*Setup!$B$22</f>
        <v>0</v>
      </c>
      <c r="AU679" s="0" t="n">
        <f aca="false">SUMPRODUCT('FD inverse'!$A$45:$BH$45,'FD mesh'!$B$84:$BI$84,$E678:$BL678)+'FD inverse'!$A$45*$C679/Setup!$B$17+INDEX('FD inverse'!$A$45:$BH$45,1,'FD mesh'!$B$15+1)*Setup!$B$22</f>
        <v>0</v>
      </c>
      <c r="AV679" s="0" t="n">
        <f aca="false">SUMPRODUCT('FD inverse'!$A$46:$BH$46,'FD mesh'!$B$84:$BI$84,$E678:$BL678)+'FD inverse'!$A$46*$C679/Setup!$B$17+INDEX('FD inverse'!$A$46:$BH$46,1,'FD mesh'!$B$15+1)*Setup!$B$22</f>
        <v>0</v>
      </c>
      <c r="AW679" s="0" t="n">
        <f aca="false">SUMPRODUCT('FD inverse'!$A$47:$BH$47,'FD mesh'!$B$84:$BI$84,$E678:$BL678)+'FD inverse'!$A$47*$C679/Setup!$B$17+INDEX('FD inverse'!$A$47:$BH$47,1,'FD mesh'!$B$15+1)*Setup!$B$22</f>
        <v>0</v>
      </c>
      <c r="AX679" s="0" t="n">
        <f aca="false">SUMPRODUCT('FD inverse'!$A$48:$BH$48,'FD mesh'!$B$84:$BI$84,$E678:$BL678)+'FD inverse'!$A$48*$C679/Setup!$B$17+INDEX('FD inverse'!$A$48:$BH$48,1,'FD mesh'!$B$15+1)*Setup!$B$22</f>
        <v>0</v>
      </c>
      <c r="AY679" s="0" t="n">
        <f aca="false">SUMPRODUCT('FD inverse'!$A$49:$BH$49,'FD mesh'!$B$84:$BI$84,$E678:$BL678)+'FD inverse'!$A$49*$C679/Setup!$B$17+INDEX('FD inverse'!$A$49:$BH$49,1,'FD mesh'!$B$15+1)*Setup!$B$22</f>
        <v>0</v>
      </c>
      <c r="AZ679" s="0" t="n">
        <f aca="false">SUMPRODUCT('FD inverse'!$A$50:$BH$50,'FD mesh'!$B$84:$BI$84,$E678:$BL678)+'FD inverse'!$A$50*$C679/Setup!$B$17+INDEX('FD inverse'!$A$50:$BH$50,1,'FD mesh'!$B$15+1)*Setup!$B$22</f>
        <v>0</v>
      </c>
      <c r="BA679" s="0" t="n">
        <f aca="false">SUMPRODUCT('FD inverse'!$A$51:$BH$51,'FD mesh'!$B$84:$BI$84,$E678:$BL678)+'FD inverse'!$A$51*$C679/Setup!$B$17+INDEX('FD inverse'!$A$51:$BH$51,1,'FD mesh'!$B$15+1)*Setup!$B$22</f>
        <v>0</v>
      </c>
      <c r="BB679" s="0" t="n">
        <f aca="false">SUMPRODUCT('FD inverse'!$A$52:$BH$52,'FD mesh'!$B$84:$BI$84,$E678:$BL678)+'FD inverse'!$A$52*$C679/Setup!$B$17+INDEX('FD inverse'!$A$52:$BH$52,1,'FD mesh'!$B$15+1)*Setup!$B$22</f>
        <v>0</v>
      </c>
      <c r="BC679" s="0" t="n">
        <f aca="false">SUMPRODUCT('FD inverse'!$A$53:$BH$53,'FD mesh'!$B$84:$BI$84,$E678:$BL678)+'FD inverse'!$A$53*$C679/Setup!$B$17+INDEX('FD inverse'!$A$53:$BH$53,1,'FD mesh'!$B$15+1)*Setup!$B$22</f>
        <v>0</v>
      </c>
      <c r="BD679" s="0" t="n">
        <f aca="false">SUMPRODUCT('FD inverse'!$A$54:$BH$54,'FD mesh'!$B$84:$BI$84,$E678:$BL678)+'FD inverse'!$A$54*$C679/Setup!$B$17+INDEX('FD inverse'!$A$54:$BH$54,1,'FD mesh'!$B$15+1)*Setup!$B$22</f>
        <v>0</v>
      </c>
      <c r="BE679" s="0" t="n">
        <f aca="false">SUMPRODUCT('FD inverse'!$A$55:$BH$55,'FD mesh'!$B$84:$BI$84,$E678:$BL678)+'FD inverse'!$A$55*$C679/Setup!$B$17+INDEX('FD inverse'!$A$55:$BH$55,1,'FD mesh'!$B$15+1)*Setup!$B$22</f>
        <v>0</v>
      </c>
      <c r="BF679" s="0" t="n">
        <f aca="false">SUMPRODUCT('FD inverse'!$A$56:$BH$56,'FD mesh'!$B$84:$BI$84,$E678:$BL678)+'FD inverse'!$A$56*$C679/Setup!$B$17+INDEX('FD inverse'!$A$56:$BH$56,1,'FD mesh'!$B$15+1)*Setup!$B$22</f>
        <v>0</v>
      </c>
      <c r="BG679" s="0" t="n">
        <f aca="false">SUMPRODUCT('FD inverse'!$A$57:$BH$57,'FD mesh'!$B$84:$BI$84,$E678:$BL678)+'FD inverse'!$A$57*$C679/Setup!$B$17+INDEX('FD inverse'!$A$57:$BH$57,1,'FD mesh'!$B$15+1)*Setup!$B$22</f>
        <v>0</v>
      </c>
      <c r="BH679" s="0" t="n">
        <f aca="false">SUMPRODUCT('FD inverse'!$A$58:$BH$58,'FD mesh'!$B$84:$BI$84,$E678:$BL678)+'FD inverse'!$A$58*$C679/Setup!$B$17+INDEX('FD inverse'!$A$58:$BH$58,1,'FD mesh'!$B$15+1)*Setup!$B$22</f>
        <v>0</v>
      </c>
      <c r="BI679" s="0" t="n">
        <f aca="false">SUMPRODUCT('FD inverse'!$A$59:$BH$59,'FD mesh'!$B$84:$BI$84,$E678:$BL678)+'FD inverse'!$A$59*$C679/Setup!$B$17+INDEX('FD inverse'!$A$59:$BH$59,1,'FD mesh'!$B$15+1)*Setup!$B$22</f>
        <v>0</v>
      </c>
      <c r="BJ679" s="0" t="n">
        <f aca="false">SUMPRODUCT('FD inverse'!$A$60:$BH$60,'FD mesh'!$B$84:$BI$84,$E678:$BL678)+'FD inverse'!$A$60*$C679/Setup!$B$17+INDEX('FD inverse'!$A$60:$BH$60,1,'FD mesh'!$B$15+1)*Setup!$B$22</f>
        <v>0</v>
      </c>
      <c r="BK679" s="0" t="n">
        <f aca="false">SUMPRODUCT('FD inverse'!$A$61:$BH$61,'FD mesh'!$B$84:$BI$84,$E678:$BL678)+'FD inverse'!$A$61*$C679/Setup!$B$17+INDEX('FD inverse'!$A$61:$BH$61,1,'FD mesh'!$B$15+1)*Setup!$B$22</f>
        <v>0</v>
      </c>
      <c r="BL679" s="0" t="n">
        <f aca="false">SUMPRODUCT('FD inverse'!$A$62:$BH$62,'FD mesh'!$B$84:$BI$84,$E678:$BL678)+'FD inverse'!$A$62*$C679/Setup!$B$17+INDEX('FD inverse'!$A$62:$BH$62,1,'FD mesh'!$B$15+1)*Setup!$B$22</f>
        <v>0</v>
      </c>
    </row>
    <row r="680" customFormat="false" ht="15" hidden="false" customHeight="false" outlineLevel="0" collapsed="false">
      <c r="A680" s="0" t="n">
        <v>675</v>
      </c>
      <c r="B680" s="0" t="n">
        <f aca="false">A680*Setup!$B$11/3600</f>
        <v>56.25</v>
      </c>
      <c r="C680" s="0" t="n">
        <f aca="false">Setup!$B$7+Setup!$B$8*COS(2*PI()*(B680-Setup!$B$9)/24)</f>
        <v>22.230845239124</v>
      </c>
      <c r="D680" s="0" t="n">
        <f aca="false">(C680-E680)/Setup!$B$17</f>
        <v>0.441251542440377</v>
      </c>
      <c r="E680" s="0" t="n">
        <f aca="false">SUMPRODUCT('FD inverse'!$A$3:$BH$3,'FD mesh'!$B$84:$BI$84,$E679:$BL679)+'FD inverse'!$A$3*$C680/Setup!$B$17+INDEX('FD inverse'!$A$3:$BH$3,1,'FD mesh'!$B$15+1)*Setup!$B$22</f>
        <v>22.1734825386067</v>
      </c>
      <c r="F680" s="0" t="n">
        <f aca="false">SUMPRODUCT('FD inverse'!$A$4:$BH$4,'FD mesh'!$B$84:$BI$84,$E679:$BL679)+'FD inverse'!$A$4*$C680/Setup!$B$17+INDEX('FD inverse'!$A$4:$BH$4,1,'FD mesh'!$B$15+1)*Setup!$B$22</f>
        <v>22.1697675718183</v>
      </c>
      <c r="G680" s="0" t="n">
        <f aca="false">SUMPRODUCT('FD inverse'!$A$5:$BH$5,'FD mesh'!$B$84:$BI$84,$E679:$BL679)+'FD inverse'!$A$5*$C680/Setup!$B$17+INDEX('FD inverse'!$A$5:$BH$5,1,'FD mesh'!$B$15+1)*Setup!$B$22</f>
        <v>22.1815318467321</v>
      </c>
      <c r="H680" s="0" t="n">
        <f aca="false">SUMPRODUCT('FD inverse'!$A$6:$BH$6,'FD mesh'!$B$84:$BI$84,$E679:$BL679)+'FD inverse'!$A$6*$C680/Setup!$B$17+INDEX('FD inverse'!$A$6:$BH$6,1,'FD mesh'!$B$15+1)*Setup!$B$22</f>
        <v>22.241637627667</v>
      </c>
      <c r="I680" s="0" t="n">
        <f aca="false">SUMPRODUCT('FD inverse'!$A$7:$BH$7,'FD mesh'!$B$84:$BI$84,$E679:$BL679)+'FD inverse'!$A$7*$C680/Setup!$B$17+INDEX('FD inverse'!$A$7:$BH$7,1,'FD mesh'!$B$15+1)*Setup!$B$22</f>
        <v>22.2480363672569</v>
      </c>
      <c r="J680" s="0" t="n">
        <f aca="false">SUMPRODUCT('FD inverse'!$A$8:$BH$8,'FD mesh'!$B$84:$BI$84,$E679:$BL679)+'FD inverse'!$A$8*$C680/Setup!$B$17+INDEX('FD inverse'!$A$8:$BH$8,1,'FD mesh'!$B$15+1)*Setup!$B$22</f>
        <v>22.2553878774406</v>
      </c>
      <c r="K680" s="0" t="n">
        <f aca="false">SUMPRODUCT('FD inverse'!$A$9:$BH$9,'FD mesh'!$B$84:$BI$84,$E679:$BL679)+'FD inverse'!$A$9*$C680/Setup!$B$17+INDEX('FD inverse'!$A$9:$BH$9,1,'FD mesh'!$B$15+1)*Setup!$B$22</f>
        <v>22.2626316649739</v>
      </c>
      <c r="L680" s="0" t="n">
        <f aca="false">SUMPRODUCT('FD inverse'!$A$10:$BH$10,'FD mesh'!$B$84:$BI$84,$E679:$BL679)+'FD inverse'!$A$10*$C680/Setup!$B$17+INDEX('FD inverse'!$A$10:$BH$10,1,'FD mesh'!$B$15+1)*Setup!$B$22</f>
        <v>22.268847705713</v>
      </c>
      <c r="M680" s="0" t="n">
        <f aca="false">SUMPRODUCT('FD inverse'!$A$11:$BH$11,'FD mesh'!$B$84:$BI$84,$E679:$BL679)+'FD inverse'!$A$11*$C680/Setup!$B$17+INDEX('FD inverse'!$A$11:$BH$11,1,'FD mesh'!$B$15+1)*Setup!$B$22</f>
        <v>22.2732511043297</v>
      </c>
      <c r="N680" s="0" t="n">
        <f aca="false">SUMPRODUCT('FD inverse'!$A$12:$BH$12,'FD mesh'!$B$84:$BI$84,$E679:$BL679)+'FD inverse'!$A$12*$C680/Setup!$B$17+INDEX('FD inverse'!$A$12:$BH$12,1,'FD mesh'!$B$15+1)*Setup!$B$22</f>
        <v>22.2751871229514</v>
      </c>
      <c r="O680" s="0" t="n">
        <f aca="false">SUMPRODUCT('FD inverse'!$A$13:$BH$13,'FD mesh'!$B$84:$BI$84,$E679:$BL679)+'FD inverse'!$A$13*$C680/Setup!$B$17+INDEX('FD inverse'!$A$13:$BH$13,1,'FD mesh'!$B$15+1)*Setup!$B$22</f>
        <v>22.2741267102611</v>
      </c>
      <c r="P680" s="0" t="n">
        <f aca="false">SUMPRODUCT('FD inverse'!$A$14:$BH$14,'FD mesh'!$B$84:$BI$84,$E679:$BL679)+'FD inverse'!$A$14*$C680/Setup!$B$17+INDEX('FD inverse'!$A$14:$BH$14,1,'FD mesh'!$B$15+1)*Setup!$B$22</f>
        <v>22.2696626406921</v>
      </c>
      <c r="Q680" s="0" t="n">
        <f aca="false">SUMPRODUCT('FD inverse'!$A$15:$BH$15,'FD mesh'!$B$84:$BI$84,$E679:$BL679)+'FD inverse'!$A$15*$C680/Setup!$B$17+INDEX('FD inverse'!$A$15:$BH$15,1,'FD mesh'!$B$15+1)*Setup!$B$22</f>
        <v>22.2615063522148</v>
      </c>
      <c r="R680" s="0" t="n">
        <f aca="false">SUMPRODUCT('FD inverse'!$A$16:$BH$16,'FD mesh'!$B$84:$BI$84,$E679:$BL679)+'FD inverse'!$A$16*$C680/Setup!$B$17+INDEX('FD inverse'!$A$16:$BH$16,1,'FD mesh'!$B$15+1)*Setup!$B$22</f>
        <v>22.2494855507384</v>
      </c>
      <c r="S680" s="0" t="n">
        <f aca="false">SUMPRODUCT('FD inverse'!$A$17:$BH$17,'FD mesh'!$B$84:$BI$84,$E679:$BL679)+'FD inverse'!$A$17*$C680/Setup!$B$17+INDEX('FD inverse'!$A$17:$BH$17,1,'FD mesh'!$B$15+1)*Setup!$B$22</f>
        <v>21.7970929603548</v>
      </c>
      <c r="T680" s="0" t="n">
        <f aca="false">SUMPRODUCT('FD inverse'!$A$18:$BH$18,'FD mesh'!$B$84:$BI$84,$E679:$BL679)+'FD inverse'!$A$18*$C680/Setup!$B$17+INDEX('FD inverse'!$A$18:$BH$18,1,'FD mesh'!$B$15+1)*Setup!$B$22</f>
        <v>21.3427479528285</v>
      </c>
      <c r="U680" s="0" t="n">
        <f aca="false">SUMPRODUCT('FD inverse'!$A$19:$BH$19,'FD mesh'!$B$84:$BI$84,$E679:$BL679)+'FD inverse'!$A$19*$C680/Setup!$B$17+INDEX('FD inverse'!$A$19:$BH$19,1,'FD mesh'!$B$15+1)*Setup!$B$22</f>
        <v>20.8864804244777</v>
      </c>
      <c r="V680" s="0" t="n">
        <f aca="false">SUMPRODUCT('FD inverse'!$A$20:$BH$20,'FD mesh'!$B$84:$BI$84,$E679:$BL679)+'FD inverse'!$A$20*$C680/Setup!$B$17+INDEX('FD inverse'!$A$20:$BH$20,1,'FD mesh'!$B$15+1)*Setup!$B$22</f>
        <v>20.4283438312306</v>
      </c>
      <c r="W680" s="0" t="n">
        <f aca="false">SUMPRODUCT('FD inverse'!$A$21:$BH$21,'FD mesh'!$B$84:$BI$84,$E679:$BL679)+'FD inverse'!$A$21*$C680/Setup!$B$17+INDEX('FD inverse'!$A$21:$BH$21,1,'FD mesh'!$B$15+1)*Setup!$B$22</f>
        <v>19.9684129456077</v>
      </c>
      <c r="X680" s="0" t="n">
        <f aca="false">SUMPRODUCT('FD inverse'!$A$22:$BH$22,'FD mesh'!$B$84:$BI$84,$E679:$BL679)+'FD inverse'!$A$22*$C680/Setup!$B$17+INDEX('FD inverse'!$A$22:$BH$22,1,'FD mesh'!$B$15+1)*Setup!$B$22</f>
        <v>19.506781711253</v>
      </c>
      <c r="Y680" s="0" t="n">
        <f aca="false">SUMPRODUCT('FD inverse'!$A$23:$BH$23,'FD mesh'!$B$84:$BI$84,$E679:$BL679)+'FD inverse'!$A$23*$C680/Setup!$B$17+INDEX('FD inverse'!$A$23:$BH$23,1,'FD mesh'!$B$15+1)*Setup!$B$22</f>
        <v>19.0435611903567</v>
      </c>
      <c r="Z680" s="0" t="n">
        <f aca="false">SUMPRODUCT('FD inverse'!$A$24:$BH$24,'FD mesh'!$B$84:$BI$84,$E679:$BL679)+'FD inverse'!$A$24*$C680/Setup!$B$17+INDEX('FD inverse'!$A$24:$BH$24,1,'FD mesh'!$B$15+1)*Setup!$B$22</f>
        <v>18.5788775985035</v>
      </c>
      <c r="AA680" s="0" t="n">
        <f aca="false">SUMPRODUCT('FD inverse'!$A$25:$BH$25,'FD mesh'!$B$84:$BI$84,$E679:$BL679)+'FD inverse'!$A$25*$C680/Setup!$B$17+INDEX('FD inverse'!$A$25:$BH$25,1,'FD mesh'!$B$15+1)*Setup!$B$22</f>
        <v>18.1128704207723</v>
      </c>
      <c r="AB680" s="0" t="n">
        <f aca="false">SUMPRODUCT('FD inverse'!$A$26:$BH$26,'FD mesh'!$B$84:$BI$84,$E679:$BL679)+'FD inverse'!$A$26*$C680/Setup!$B$17+INDEX('FD inverse'!$A$26:$BH$26,1,'FD mesh'!$B$15+1)*Setup!$B$22</f>
        <v>17.6456906022745</v>
      </c>
      <c r="AC680" s="0" t="n">
        <f aca="false">SUMPRODUCT('FD inverse'!$A$27:$BH$27,'FD mesh'!$B$84:$BI$84,$E679:$BL679)+'FD inverse'!$A$27*$C680/Setup!$B$17+INDEX('FD inverse'!$A$27:$BH$27,1,'FD mesh'!$B$15+1)*Setup!$B$22</f>
        <v>17.1774988057681</v>
      </c>
      <c r="AD680" s="0" t="n">
        <f aca="false">SUMPRODUCT('FD inverse'!$A$28:$BH$28,'FD mesh'!$B$84:$BI$84,$E679:$BL679)+'FD inverse'!$A$28*$C680/Setup!$B$17+INDEX('FD inverse'!$A$28:$BH$28,1,'FD mesh'!$B$15+1)*Setup!$B$22</f>
        <v>16.7084637285031</v>
      </c>
      <c r="AE680" s="0" t="n">
        <f aca="false">SUMPRODUCT('FD inverse'!$A$29:$BH$29,'FD mesh'!$B$84:$BI$84,$E679:$BL679)+'FD inverse'!$A$29*$C680/Setup!$B$17+INDEX('FD inverse'!$A$29:$BH$29,1,'FD mesh'!$B$15+1)*Setup!$B$22</f>
        <v>16.2387604700482</v>
      </c>
      <c r="AF680" s="0" t="n">
        <f aca="false">SUMPRODUCT('FD inverse'!$A$30:$BH$30,'FD mesh'!$B$84:$BI$84,$E679:$BL679)+'FD inverse'!$A$30*$C680/Setup!$B$17+INDEX('FD inverse'!$A$30:$BH$30,1,'FD mesh'!$B$15+1)*Setup!$B$22</f>
        <v>15.7685689425134</v>
      </c>
      <c r="AG680" s="0" t="n">
        <f aca="false">SUMPRODUCT('FD inverse'!$A$31:$BH$31,'FD mesh'!$B$84:$BI$84,$E679:$BL679)+'FD inverse'!$A$31*$C680/Setup!$B$17+INDEX('FD inverse'!$A$31:$BH$31,1,'FD mesh'!$B$15+1)*Setup!$B$22</f>
        <v>15.2980723143151</v>
      </c>
      <c r="AH680" s="0" t="n">
        <f aca="false">SUMPRODUCT('FD inverse'!$A$32:$BH$32,'FD mesh'!$B$84:$BI$84,$E679:$BL679)+'FD inverse'!$A$32*$C680/Setup!$B$17+INDEX('FD inverse'!$A$32:$BH$32,1,'FD mesh'!$B$15+1)*Setup!$B$22</f>
        <v>15.2781355422425</v>
      </c>
      <c r="AI680" s="0" t="n">
        <f aca="false">SUMPRODUCT('FD inverse'!$A$33:$BH$33,'FD mesh'!$B$84:$BI$84,$E679:$BL679)+'FD inverse'!$A$33*$C680/Setup!$B$17+INDEX('FD inverse'!$A$33:$BH$33,1,'FD mesh'!$B$15+1)*Setup!$B$22</f>
        <v>15.2580057126479</v>
      </c>
      <c r="AJ680" s="0" t="n">
        <f aca="false">SUMPRODUCT('FD inverse'!$A$34:$BH$34,'FD mesh'!$B$84:$BI$84,$E679:$BL679)+'FD inverse'!$A$34*$C680/Setup!$B$17+INDEX('FD inverse'!$A$34:$BH$34,1,'FD mesh'!$B$15+1)*Setup!$B$22</f>
        <v>15.2376969886996</v>
      </c>
      <c r="AK680" s="0" t="n">
        <f aca="false">SUMPRODUCT('FD inverse'!$A$35:$BH$35,'FD mesh'!$B$84:$BI$84,$E679:$BL679)+'FD inverse'!$A$35*$C680/Setup!$B$17+INDEX('FD inverse'!$A$35:$BH$35,1,'FD mesh'!$B$15+1)*Setup!$B$22</f>
        <v>15.2172238312233</v>
      </c>
      <c r="AL680" s="0" t="n">
        <f aca="false">SUMPRODUCT('FD inverse'!$A$36:$BH$36,'FD mesh'!$B$84:$BI$84,$E679:$BL679)+'FD inverse'!$A$36*$C680/Setup!$B$17+INDEX('FD inverse'!$A$36:$BH$36,1,'FD mesh'!$B$15+1)*Setup!$B$22</f>
        <v>15.1966008805586</v>
      </c>
      <c r="AM680" s="0" t="n">
        <f aca="false">SUMPRODUCT('FD inverse'!$A$37:$BH$37,'FD mesh'!$B$84:$BI$84,$E679:$BL679)+'FD inverse'!$A$37*$C680/Setup!$B$17+INDEX('FD inverse'!$A$37:$BH$37,1,'FD mesh'!$B$15+1)*Setup!$B$22</f>
        <v>15.1758428628689</v>
      </c>
      <c r="AN680" s="0" t="n">
        <f aca="false">SUMPRODUCT('FD inverse'!$A$38:$BH$38,'FD mesh'!$B$84:$BI$84,$E679:$BL679)+'FD inverse'!$A$38*$C680/Setup!$B$17+INDEX('FD inverse'!$A$38:$BH$38,1,'FD mesh'!$B$15+1)*Setup!$B$22</f>
        <v>15.1549645187486</v>
      </c>
      <c r="AO680" s="0" t="n">
        <f aca="false">SUMPRODUCT('FD inverse'!$A$39:$BH$39,'FD mesh'!$B$84:$BI$84,$E679:$BL679)+'FD inverse'!$A$39*$C680/Setup!$B$17+INDEX('FD inverse'!$A$39:$BH$39,1,'FD mesh'!$B$15+1)*Setup!$B$22</f>
        <v>15.1339805519553</v>
      </c>
      <c r="AP680" s="0" t="n">
        <f aca="false">SUMPRODUCT('FD inverse'!$A$40:$BH$40,'FD mesh'!$B$84:$BI$84,$E679:$BL679)+'FD inverse'!$A$40*$C680/Setup!$B$17+INDEX('FD inverse'!$A$40:$BH$40,1,'FD mesh'!$B$15+1)*Setup!$B$22</f>
        <v>15.1129055960872</v>
      </c>
      <c r="AQ680" s="0" t="n">
        <f aca="false">SUMPRODUCT('FD inverse'!$A$41:$BH$41,'FD mesh'!$B$84:$BI$84,$E679:$BL679)+'FD inverse'!$A$41*$C680/Setup!$B$17+INDEX('FD inverse'!$A$41:$BH$41,1,'FD mesh'!$B$15+1)*Setup!$B$22</f>
        <v>15.0917541970297</v>
      </c>
      <c r="AR680" s="0" t="n">
        <f aca="false">SUMPRODUCT('FD inverse'!$A$42:$BH$42,'FD mesh'!$B$84:$BI$84,$E679:$BL679)+'FD inverse'!$A$42*$C680/Setup!$B$17+INDEX('FD inverse'!$A$42:$BH$42,1,'FD mesh'!$B$15+1)*Setup!$B$22</f>
        <v>15.0705408089966</v>
      </c>
      <c r="AS680" s="0" t="n">
        <f aca="false">SUMPRODUCT('FD inverse'!$A$43:$BH$43,'FD mesh'!$B$84:$BI$84,$E679:$BL679)+'FD inverse'!$A$43*$C680/Setup!$B$17+INDEX('FD inverse'!$A$43:$BH$43,1,'FD mesh'!$B$15+1)*Setup!$B$22</f>
        <v>0</v>
      </c>
      <c r="AT680" s="0" t="n">
        <f aca="false">SUMPRODUCT('FD inverse'!$A$44:$BH$44,'FD mesh'!$B$84:$BI$84,$E679:$BL679)+'FD inverse'!$A$44*$C680/Setup!$B$17+INDEX('FD inverse'!$A$44:$BH$44,1,'FD mesh'!$B$15+1)*Setup!$B$22</f>
        <v>0</v>
      </c>
      <c r="AU680" s="0" t="n">
        <f aca="false">SUMPRODUCT('FD inverse'!$A$45:$BH$45,'FD mesh'!$B$84:$BI$84,$E679:$BL679)+'FD inverse'!$A$45*$C680/Setup!$B$17+INDEX('FD inverse'!$A$45:$BH$45,1,'FD mesh'!$B$15+1)*Setup!$B$22</f>
        <v>0</v>
      </c>
      <c r="AV680" s="0" t="n">
        <f aca="false">SUMPRODUCT('FD inverse'!$A$46:$BH$46,'FD mesh'!$B$84:$BI$84,$E679:$BL679)+'FD inverse'!$A$46*$C680/Setup!$B$17+INDEX('FD inverse'!$A$46:$BH$46,1,'FD mesh'!$B$15+1)*Setup!$B$22</f>
        <v>0</v>
      </c>
      <c r="AW680" s="0" t="n">
        <f aca="false">SUMPRODUCT('FD inverse'!$A$47:$BH$47,'FD mesh'!$B$84:$BI$84,$E679:$BL679)+'FD inverse'!$A$47*$C680/Setup!$B$17+INDEX('FD inverse'!$A$47:$BH$47,1,'FD mesh'!$B$15+1)*Setup!$B$22</f>
        <v>0</v>
      </c>
      <c r="AX680" s="0" t="n">
        <f aca="false">SUMPRODUCT('FD inverse'!$A$48:$BH$48,'FD mesh'!$B$84:$BI$84,$E679:$BL679)+'FD inverse'!$A$48*$C680/Setup!$B$17+INDEX('FD inverse'!$A$48:$BH$48,1,'FD mesh'!$B$15+1)*Setup!$B$22</f>
        <v>0</v>
      </c>
      <c r="AY680" s="0" t="n">
        <f aca="false">SUMPRODUCT('FD inverse'!$A$49:$BH$49,'FD mesh'!$B$84:$BI$84,$E679:$BL679)+'FD inverse'!$A$49*$C680/Setup!$B$17+INDEX('FD inverse'!$A$49:$BH$49,1,'FD mesh'!$B$15+1)*Setup!$B$22</f>
        <v>0</v>
      </c>
      <c r="AZ680" s="0" t="n">
        <f aca="false">SUMPRODUCT('FD inverse'!$A$50:$BH$50,'FD mesh'!$B$84:$BI$84,$E679:$BL679)+'FD inverse'!$A$50*$C680/Setup!$B$17+INDEX('FD inverse'!$A$50:$BH$50,1,'FD mesh'!$B$15+1)*Setup!$B$22</f>
        <v>0</v>
      </c>
      <c r="BA680" s="0" t="n">
        <f aca="false">SUMPRODUCT('FD inverse'!$A$51:$BH$51,'FD mesh'!$B$84:$BI$84,$E679:$BL679)+'FD inverse'!$A$51*$C680/Setup!$B$17+INDEX('FD inverse'!$A$51:$BH$51,1,'FD mesh'!$B$15+1)*Setup!$B$22</f>
        <v>0</v>
      </c>
      <c r="BB680" s="0" t="n">
        <f aca="false">SUMPRODUCT('FD inverse'!$A$52:$BH$52,'FD mesh'!$B$84:$BI$84,$E679:$BL679)+'FD inverse'!$A$52*$C680/Setup!$B$17+INDEX('FD inverse'!$A$52:$BH$52,1,'FD mesh'!$B$15+1)*Setup!$B$22</f>
        <v>0</v>
      </c>
      <c r="BC680" s="0" t="n">
        <f aca="false">SUMPRODUCT('FD inverse'!$A$53:$BH$53,'FD mesh'!$B$84:$BI$84,$E679:$BL679)+'FD inverse'!$A$53*$C680/Setup!$B$17+INDEX('FD inverse'!$A$53:$BH$53,1,'FD mesh'!$B$15+1)*Setup!$B$22</f>
        <v>0</v>
      </c>
      <c r="BD680" s="0" t="n">
        <f aca="false">SUMPRODUCT('FD inverse'!$A$54:$BH$54,'FD mesh'!$B$84:$BI$84,$E679:$BL679)+'FD inverse'!$A$54*$C680/Setup!$B$17+INDEX('FD inverse'!$A$54:$BH$54,1,'FD mesh'!$B$15+1)*Setup!$B$22</f>
        <v>0</v>
      </c>
      <c r="BE680" s="0" t="n">
        <f aca="false">SUMPRODUCT('FD inverse'!$A$55:$BH$55,'FD mesh'!$B$84:$BI$84,$E679:$BL679)+'FD inverse'!$A$55*$C680/Setup!$B$17+INDEX('FD inverse'!$A$55:$BH$55,1,'FD mesh'!$B$15+1)*Setup!$B$22</f>
        <v>0</v>
      </c>
      <c r="BF680" s="0" t="n">
        <f aca="false">SUMPRODUCT('FD inverse'!$A$56:$BH$56,'FD mesh'!$B$84:$BI$84,$E679:$BL679)+'FD inverse'!$A$56*$C680/Setup!$B$17+INDEX('FD inverse'!$A$56:$BH$56,1,'FD mesh'!$B$15+1)*Setup!$B$22</f>
        <v>0</v>
      </c>
      <c r="BG680" s="0" t="n">
        <f aca="false">SUMPRODUCT('FD inverse'!$A$57:$BH$57,'FD mesh'!$B$84:$BI$84,$E679:$BL679)+'FD inverse'!$A$57*$C680/Setup!$B$17+INDEX('FD inverse'!$A$57:$BH$57,1,'FD mesh'!$B$15+1)*Setup!$B$22</f>
        <v>0</v>
      </c>
      <c r="BH680" s="0" t="n">
        <f aca="false">SUMPRODUCT('FD inverse'!$A$58:$BH$58,'FD mesh'!$B$84:$BI$84,$E679:$BL679)+'FD inverse'!$A$58*$C680/Setup!$B$17+INDEX('FD inverse'!$A$58:$BH$58,1,'FD mesh'!$B$15+1)*Setup!$B$22</f>
        <v>0</v>
      </c>
      <c r="BI680" s="0" t="n">
        <f aca="false">SUMPRODUCT('FD inverse'!$A$59:$BH$59,'FD mesh'!$B$84:$BI$84,$E679:$BL679)+'FD inverse'!$A$59*$C680/Setup!$B$17+INDEX('FD inverse'!$A$59:$BH$59,1,'FD mesh'!$B$15+1)*Setup!$B$22</f>
        <v>0</v>
      </c>
      <c r="BJ680" s="0" t="n">
        <f aca="false">SUMPRODUCT('FD inverse'!$A$60:$BH$60,'FD mesh'!$B$84:$BI$84,$E679:$BL679)+'FD inverse'!$A$60*$C680/Setup!$B$17+INDEX('FD inverse'!$A$60:$BH$60,1,'FD mesh'!$B$15+1)*Setup!$B$22</f>
        <v>0</v>
      </c>
      <c r="BK680" s="0" t="n">
        <f aca="false">SUMPRODUCT('FD inverse'!$A$61:$BH$61,'FD mesh'!$B$84:$BI$84,$E679:$BL679)+'FD inverse'!$A$61*$C680/Setup!$B$17+INDEX('FD inverse'!$A$61:$BH$61,1,'FD mesh'!$B$15+1)*Setup!$B$22</f>
        <v>0</v>
      </c>
      <c r="BL680" s="0" t="n">
        <f aca="false">SUMPRODUCT('FD inverse'!$A$62:$BH$62,'FD mesh'!$B$84:$BI$84,$E679:$BL679)+'FD inverse'!$A$62*$C680/Setup!$B$17+INDEX('FD inverse'!$A$62:$BH$62,1,'FD mesh'!$B$15+1)*Setup!$B$22</f>
        <v>0</v>
      </c>
    </row>
    <row r="681" customFormat="false" ht="15" hidden="false" customHeight="false" outlineLevel="0" collapsed="false">
      <c r="A681" s="0" t="n">
        <v>676</v>
      </c>
      <c r="B681" s="0" t="n">
        <f aca="false">A681*Setup!$B$11/3600</f>
        <v>56.3333333333333</v>
      </c>
      <c r="C681" s="0" t="n">
        <f aca="false">Setup!$B$7+Setup!$B$8*COS(2*PI()*(B681-Setup!$B$9)/24)</f>
        <v>22.3095269530372</v>
      </c>
      <c r="D681" s="0" t="n">
        <f aca="false">(C681-E681)/Setup!$B$17</f>
        <v>0.707388247684685</v>
      </c>
      <c r="E681" s="0" t="n">
        <f aca="false">SUMPRODUCT('FD inverse'!$A$3:$BH$3,'FD mesh'!$B$84:$BI$84,$E680:$BL680)+'FD inverse'!$A$3*$C681/Setup!$B$17+INDEX('FD inverse'!$A$3:$BH$3,1,'FD mesh'!$B$15+1)*Setup!$B$22</f>
        <v>22.2175664808382</v>
      </c>
      <c r="F681" s="0" t="n">
        <f aca="false">SUMPRODUCT('FD inverse'!$A$4:$BH$4,'FD mesh'!$B$84:$BI$84,$E680:$BL680)+'FD inverse'!$A$4*$C681/Setup!$B$17+INDEX('FD inverse'!$A$4:$BH$4,1,'FD mesh'!$B$15+1)*Setup!$B$22</f>
        <v>22.2060800869221</v>
      </c>
      <c r="G681" s="0" t="n">
        <f aca="false">SUMPRODUCT('FD inverse'!$A$5:$BH$5,'FD mesh'!$B$84:$BI$84,$E680:$BL680)+'FD inverse'!$A$5*$C681/Setup!$B$17+INDEX('FD inverse'!$A$5:$BH$5,1,'FD mesh'!$B$15+1)*Setup!$B$22</f>
        <v>22.2103543332421</v>
      </c>
      <c r="H681" s="0" t="n">
        <f aca="false">SUMPRODUCT('FD inverse'!$A$6:$BH$6,'FD mesh'!$B$84:$BI$84,$E680:$BL680)+'FD inverse'!$A$6*$C681/Setup!$B$17+INDEX('FD inverse'!$A$6:$BH$6,1,'FD mesh'!$B$15+1)*Setup!$B$22</f>
        <v>22.2457321972907</v>
      </c>
      <c r="I681" s="0" t="n">
        <f aca="false">SUMPRODUCT('FD inverse'!$A$7:$BH$7,'FD mesh'!$B$84:$BI$84,$E680:$BL680)+'FD inverse'!$A$7*$C681/Setup!$B$17+INDEX('FD inverse'!$A$7:$BH$7,1,'FD mesh'!$B$15+1)*Setup!$B$22</f>
        <v>22.2500708193668</v>
      </c>
      <c r="J681" s="0" t="n">
        <f aca="false">SUMPRODUCT('FD inverse'!$A$8:$BH$8,'FD mesh'!$B$84:$BI$84,$E680:$BL680)+'FD inverse'!$A$8*$C681/Setup!$B$17+INDEX('FD inverse'!$A$8:$BH$8,1,'FD mesh'!$B$15+1)*Setup!$B$22</f>
        <v>22.2556097081745</v>
      </c>
      <c r="K681" s="0" t="n">
        <f aca="false">SUMPRODUCT('FD inverse'!$A$9:$BH$9,'FD mesh'!$B$84:$BI$84,$E680:$BL680)+'FD inverse'!$A$9*$C681/Setup!$B$17+INDEX('FD inverse'!$A$9:$BH$9,1,'FD mesh'!$B$15+1)*Setup!$B$22</f>
        <v>22.2612794705716</v>
      </c>
      <c r="L681" s="0" t="n">
        <f aca="false">SUMPRODUCT('FD inverse'!$A$10:$BH$10,'FD mesh'!$B$84:$BI$84,$E680:$BL680)+'FD inverse'!$A$10*$C681/Setup!$B$17+INDEX('FD inverse'!$A$10:$BH$10,1,'FD mesh'!$B$15+1)*Setup!$B$22</f>
        <v>22.266151478159</v>
      </c>
      <c r="M681" s="0" t="n">
        <f aca="false">SUMPRODUCT('FD inverse'!$A$11:$BH$11,'FD mesh'!$B$84:$BI$84,$E680:$BL680)+'FD inverse'!$A$11*$C681/Setup!$B$17+INDEX('FD inverse'!$A$11:$BH$11,1,'FD mesh'!$B$15+1)*Setup!$B$22</f>
        <v>22.2694327910243</v>
      </c>
      <c r="N681" s="0" t="n">
        <f aca="false">SUMPRODUCT('FD inverse'!$A$12:$BH$12,'FD mesh'!$B$84:$BI$84,$E680:$BL680)+'FD inverse'!$A$12*$C681/Setup!$B$17+INDEX('FD inverse'!$A$12:$BH$12,1,'FD mesh'!$B$15+1)*Setup!$B$22</f>
        <v>22.2704614116741</v>
      </c>
      <c r="O681" s="0" t="n">
        <f aca="false">SUMPRODUCT('FD inverse'!$A$13:$BH$13,'FD mesh'!$B$84:$BI$84,$E680:$BL680)+'FD inverse'!$A$13*$C681/Setup!$B$17+INDEX('FD inverse'!$A$13:$BH$13,1,'FD mesh'!$B$15+1)*Setup!$B$22</f>
        <v>22.2687020020718</v>
      </c>
      <c r="P681" s="0" t="n">
        <f aca="false">SUMPRODUCT('FD inverse'!$A$14:$BH$14,'FD mesh'!$B$84:$BI$84,$E680:$BL680)+'FD inverse'!$A$14*$C681/Setup!$B$17+INDEX('FD inverse'!$A$14:$BH$14,1,'FD mesh'!$B$15+1)*Setup!$B$22</f>
        <v>22.2637421746587</v>
      </c>
      <c r="Q681" s="0" t="n">
        <f aca="false">SUMPRODUCT('FD inverse'!$A$15:$BH$15,'FD mesh'!$B$84:$BI$84,$E680:$BL680)+'FD inverse'!$A$15*$C681/Setup!$B$17+INDEX('FD inverse'!$A$15:$BH$15,1,'FD mesh'!$B$15+1)*Setup!$B$22</f>
        <v>22.2552894469308</v>
      </c>
      <c r="R681" s="0" t="n">
        <f aca="false">SUMPRODUCT('FD inverse'!$A$16:$BH$16,'FD mesh'!$B$84:$BI$84,$E680:$BL680)+'FD inverse'!$A$16*$C681/Setup!$B$17+INDEX('FD inverse'!$A$16:$BH$16,1,'FD mesh'!$B$15+1)*Setup!$B$22</f>
        <v>22.2431689284749</v>
      </c>
      <c r="S681" s="0" t="n">
        <f aca="false">SUMPRODUCT('FD inverse'!$A$17:$BH$17,'FD mesh'!$B$84:$BI$84,$E680:$BL680)+'FD inverse'!$A$17*$C681/Setup!$B$17+INDEX('FD inverse'!$A$17:$BH$17,1,'FD mesh'!$B$15+1)*Setup!$B$22</f>
        <v>21.7907615794951</v>
      </c>
      <c r="T681" s="0" t="n">
        <f aca="false">SUMPRODUCT('FD inverse'!$A$18:$BH$18,'FD mesh'!$B$84:$BI$84,$E680:$BL680)+'FD inverse'!$A$18*$C681/Setup!$B$17+INDEX('FD inverse'!$A$18:$BH$18,1,'FD mesh'!$B$15+1)*Setup!$B$22</f>
        <v>21.3364909955767</v>
      </c>
      <c r="U681" s="0" t="n">
        <f aca="false">SUMPRODUCT('FD inverse'!$A$19:$BH$19,'FD mesh'!$B$84:$BI$84,$E680:$BL680)+'FD inverse'!$A$19*$C681/Setup!$B$17+INDEX('FD inverse'!$A$19:$BH$19,1,'FD mesh'!$B$15+1)*Setup!$B$22</f>
        <v>20.8803790785242</v>
      </c>
      <c r="V681" s="0" t="n">
        <f aca="false">SUMPRODUCT('FD inverse'!$A$20:$BH$20,'FD mesh'!$B$84:$BI$84,$E680:$BL680)+'FD inverse'!$A$20*$C681/Setup!$B$17+INDEX('FD inverse'!$A$20:$BH$20,1,'FD mesh'!$B$15+1)*Setup!$B$22</f>
        <v>20.4224716225196</v>
      </c>
      <c r="W681" s="0" t="n">
        <f aca="false">SUMPRODUCT('FD inverse'!$A$21:$BH$21,'FD mesh'!$B$84:$BI$84,$E680:$BL680)+'FD inverse'!$A$21*$C681/Setup!$B$17+INDEX('FD inverse'!$A$21:$BH$21,1,'FD mesh'!$B$15+1)*Setup!$B$22</f>
        <v>19.9628360593801</v>
      </c>
      <c r="X681" s="0" t="n">
        <f aca="false">SUMPRODUCT('FD inverse'!$A$22:$BH$22,'FD mesh'!$B$84:$BI$84,$E680:$BL680)+'FD inverse'!$A$22*$C681/Setup!$B$17+INDEX('FD inverse'!$A$22:$BH$22,1,'FD mesh'!$B$15+1)*Setup!$B$22</f>
        <v>19.5015592982936</v>
      </c>
      <c r="Y681" s="0" t="n">
        <f aca="false">SUMPRODUCT('FD inverse'!$A$23:$BH$23,'FD mesh'!$B$84:$BI$84,$E680:$BL680)+'FD inverse'!$A$23*$C681/Setup!$B$17+INDEX('FD inverse'!$A$23:$BH$23,1,'FD mesh'!$B$15+1)*Setup!$B$22</f>
        <v>19.038745655679</v>
      </c>
      <c r="Z681" s="0" t="n">
        <f aca="false">SUMPRODUCT('FD inverse'!$A$24:$BH$24,'FD mesh'!$B$84:$BI$84,$E680:$BL680)+'FD inverse'!$A$24*$C681/Setup!$B$17+INDEX('FD inverse'!$A$24:$BH$24,1,'FD mesh'!$B$15+1)*Setup!$B$22</f>
        <v>18.5745148700022</v>
      </c>
      <c r="AA681" s="0" t="n">
        <f aca="false">SUMPRODUCT('FD inverse'!$A$25:$BH$25,'FD mesh'!$B$84:$BI$84,$E680:$BL680)+'FD inverse'!$A$25*$C681/Setup!$B$17+INDEX('FD inverse'!$A$25:$BH$25,1,'FD mesh'!$B$15+1)*Setup!$B$22</f>
        <v>18.1090001956521</v>
      </c>
      <c r="AB681" s="0" t="n">
        <f aca="false">SUMPRODUCT('FD inverse'!$A$26:$BH$26,'FD mesh'!$B$84:$BI$84,$E680:$BL680)+'FD inverse'!$A$26*$C681/Setup!$B$17+INDEX('FD inverse'!$A$26:$BH$26,1,'FD mesh'!$B$15+1)*Setup!$B$22</f>
        <v>17.6423465693381</v>
      </c>
      <c r="AC681" s="0" t="n">
        <f aca="false">SUMPRODUCT('FD inverse'!$A$27:$BH$27,'FD mesh'!$B$84:$BI$84,$E680:$BL680)+'FD inverse'!$A$27*$C681/Setup!$B$17+INDEX('FD inverse'!$A$27:$BH$27,1,'FD mesh'!$B$15+1)*Setup!$B$22</f>
        <v>17.1747088419028</v>
      </c>
      <c r="AD681" s="0" t="n">
        <f aca="false">SUMPRODUCT('FD inverse'!$A$28:$BH$28,'FD mesh'!$B$84:$BI$84,$E680:$BL680)+'FD inverse'!$A$28*$C681/Setup!$B$17+INDEX('FD inverse'!$A$28:$BH$28,1,'FD mesh'!$B$15+1)*Setup!$B$22</f>
        <v>16.7062500679586</v>
      </c>
      <c r="AE681" s="0" t="n">
        <f aca="false">SUMPRODUCT('FD inverse'!$A$29:$BH$29,'FD mesh'!$B$84:$BI$84,$E680:$BL680)+'FD inverse'!$A$29*$C681/Setup!$B$17+INDEX('FD inverse'!$A$29:$BH$29,1,'FD mesh'!$B$15+1)*Setup!$B$22</f>
        <v>16.2371398453399</v>
      </c>
      <c r="AF681" s="0" t="n">
        <f aca="false">SUMPRODUCT('FD inverse'!$A$30:$BH$30,'FD mesh'!$B$84:$BI$84,$E680:$BL680)+'FD inverse'!$A$30*$C681/Setup!$B$17+INDEX('FD inverse'!$A$30:$BH$30,1,'FD mesh'!$B$15+1)*Setup!$B$22</f>
        <v>15.7675526960214</v>
      </c>
      <c r="AG681" s="0" t="n">
        <f aca="false">SUMPRODUCT('FD inverse'!$A$31:$BH$31,'FD mesh'!$B$84:$BI$84,$E680:$BL680)+'FD inverse'!$A$31*$C681/Setup!$B$17+INDEX('FD inverse'!$A$31:$BH$31,1,'FD mesh'!$B$15+1)*Setup!$B$22</f>
        <v>15.297666479878</v>
      </c>
      <c r="AH681" s="0" t="n">
        <f aca="false">SUMPRODUCT('FD inverse'!$A$32:$BH$32,'FD mesh'!$B$84:$BI$84,$E680:$BL680)+'FD inverse'!$A$32*$C681/Setup!$B$17+INDEX('FD inverse'!$A$32:$BH$32,1,'FD mesh'!$B$15+1)*Setup!$B$22</f>
        <v>15.2777561200612</v>
      </c>
      <c r="AI681" s="0" t="n">
        <f aca="false">SUMPRODUCT('FD inverse'!$A$33:$BH$33,'FD mesh'!$B$84:$BI$84,$E680:$BL680)+'FD inverse'!$A$33*$C681/Setup!$B$17+INDEX('FD inverse'!$A$33:$BH$33,1,'FD mesh'!$B$15+1)*Setup!$B$22</f>
        <v>15.2576536879968</v>
      </c>
      <c r="AJ681" s="0" t="n">
        <f aca="false">SUMPRODUCT('FD inverse'!$A$34:$BH$34,'FD mesh'!$B$84:$BI$84,$E680:$BL680)+'FD inverse'!$A$34*$C681/Setup!$B$17+INDEX('FD inverse'!$A$34:$BH$34,1,'FD mesh'!$B$15+1)*Setup!$B$22</f>
        <v>15.2373730529459</v>
      </c>
      <c r="AK681" s="0" t="n">
        <f aca="false">SUMPRODUCT('FD inverse'!$A$35:$BH$35,'FD mesh'!$B$84:$BI$84,$E680:$BL680)+'FD inverse'!$A$35*$C681/Setup!$B$17+INDEX('FD inverse'!$A$35:$BH$35,1,'FD mesh'!$B$15+1)*Setup!$B$22</f>
        <v>15.2169284341552</v>
      </c>
      <c r="AL681" s="0" t="n">
        <f aca="false">SUMPRODUCT('FD inverse'!$A$36:$BH$36,'FD mesh'!$B$84:$BI$84,$E680:$BL680)+'FD inverse'!$A$36*$C681/Setup!$B$17+INDEX('FD inverse'!$A$36:$BH$36,1,'FD mesh'!$B$15+1)*Setup!$B$22</f>
        <v>15.1963342785647</v>
      </c>
      <c r="AM681" s="0" t="n">
        <f aca="false">SUMPRODUCT('FD inverse'!$A$37:$BH$37,'FD mesh'!$B$84:$BI$84,$E680:$BL680)+'FD inverse'!$A$37*$C681/Setup!$B$17+INDEX('FD inverse'!$A$37:$BH$37,1,'FD mesh'!$B$15+1)*Setup!$B$22</f>
        <v>15.1756051629042</v>
      </c>
      <c r="AN681" s="0" t="n">
        <f aca="false">SUMPRODUCT('FD inverse'!$A$38:$BH$38,'FD mesh'!$B$84:$BI$84,$E680:$BL680)+'FD inverse'!$A$38*$C681/Setup!$B$17+INDEX('FD inverse'!$A$38:$BH$38,1,'FD mesh'!$B$15+1)*Setup!$B$22</f>
        <v>15.1547557180467</v>
      </c>
      <c r="AO681" s="0" t="n">
        <f aca="false">SUMPRODUCT('FD inverse'!$A$39:$BH$39,'FD mesh'!$B$84:$BI$84,$E680:$BL680)+'FD inverse'!$A$39*$C681/Setup!$B$17+INDEX('FD inverse'!$A$39:$BH$39,1,'FD mesh'!$B$15+1)*Setup!$B$22</f>
        <v>15.1338005734645</v>
      </c>
      <c r="AP681" s="0" t="n">
        <f aca="false">SUMPRODUCT('FD inverse'!$A$40:$BH$40,'FD mesh'!$B$84:$BI$84,$E680:$BL680)+'FD inverse'!$A$40*$C681/Setup!$B$17+INDEX('FD inverse'!$A$40:$BH$40,1,'FD mesh'!$B$15+1)*Setup!$B$22</f>
        <v>15.1127543196248</v>
      </c>
      <c r="AQ681" s="0" t="n">
        <f aca="false">SUMPRODUCT('FD inverse'!$A$41:$BH$41,'FD mesh'!$B$84:$BI$84,$E680:$BL680)+'FD inverse'!$A$41*$C681/Setup!$B$17+INDEX('FD inverse'!$A$41:$BH$41,1,'FD mesh'!$B$15+1)*Setup!$B$22</f>
        <v>15.0916314861556</v>
      </c>
      <c r="AR681" s="0" t="n">
        <f aca="false">SUMPRODUCT('FD inverse'!$A$42:$BH$42,'FD mesh'!$B$84:$BI$84,$E680:$BL680)+'FD inverse'!$A$42*$C681/Setup!$B$17+INDEX('FD inverse'!$A$42:$BH$42,1,'FD mesh'!$B$15+1)*Setup!$B$22</f>
        <v>15.0704465336154</v>
      </c>
      <c r="AS681" s="0" t="n">
        <f aca="false">SUMPRODUCT('FD inverse'!$A$43:$BH$43,'FD mesh'!$B$84:$BI$84,$E680:$BL680)+'FD inverse'!$A$43*$C681/Setup!$B$17+INDEX('FD inverse'!$A$43:$BH$43,1,'FD mesh'!$B$15+1)*Setup!$B$22</f>
        <v>0</v>
      </c>
      <c r="AT681" s="0" t="n">
        <f aca="false">SUMPRODUCT('FD inverse'!$A$44:$BH$44,'FD mesh'!$B$84:$BI$84,$E680:$BL680)+'FD inverse'!$A$44*$C681/Setup!$B$17+INDEX('FD inverse'!$A$44:$BH$44,1,'FD mesh'!$B$15+1)*Setup!$B$22</f>
        <v>0</v>
      </c>
      <c r="AU681" s="0" t="n">
        <f aca="false">SUMPRODUCT('FD inverse'!$A$45:$BH$45,'FD mesh'!$B$84:$BI$84,$E680:$BL680)+'FD inverse'!$A$45*$C681/Setup!$B$17+INDEX('FD inverse'!$A$45:$BH$45,1,'FD mesh'!$B$15+1)*Setup!$B$22</f>
        <v>0</v>
      </c>
      <c r="AV681" s="0" t="n">
        <f aca="false">SUMPRODUCT('FD inverse'!$A$46:$BH$46,'FD mesh'!$B$84:$BI$84,$E680:$BL680)+'FD inverse'!$A$46*$C681/Setup!$B$17+INDEX('FD inverse'!$A$46:$BH$46,1,'FD mesh'!$B$15+1)*Setup!$B$22</f>
        <v>0</v>
      </c>
      <c r="AW681" s="0" t="n">
        <f aca="false">SUMPRODUCT('FD inverse'!$A$47:$BH$47,'FD mesh'!$B$84:$BI$84,$E680:$BL680)+'FD inverse'!$A$47*$C681/Setup!$B$17+INDEX('FD inverse'!$A$47:$BH$47,1,'FD mesh'!$B$15+1)*Setup!$B$22</f>
        <v>0</v>
      </c>
      <c r="AX681" s="0" t="n">
        <f aca="false">SUMPRODUCT('FD inverse'!$A$48:$BH$48,'FD mesh'!$B$84:$BI$84,$E680:$BL680)+'FD inverse'!$A$48*$C681/Setup!$B$17+INDEX('FD inverse'!$A$48:$BH$48,1,'FD mesh'!$B$15+1)*Setup!$B$22</f>
        <v>0</v>
      </c>
      <c r="AY681" s="0" t="n">
        <f aca="false">SUMPRODUCT('FD inverse'!$A$49:$BH$49,'FD mesh'!$B$84:$BI$84,$E680:$BL680)+'FD inverse'!$A$49*$C681/Setup!$B$17+INDEX('FD inverse'!$A$49:$BH$49,1,'FD mesh'!$B$15+1)*Setup!$B$22</f>
        <v>0</v>
      </c>
      <c r="AZ681" s="0" t="n">
        <f aca="false">SUMPRODUCT('FD inverse'!$A$50:$BH$50,'FD mesh'!$B$84:$BI$84,$E680:$BL680)+'FD inverse'!$A$50*$C681/Setup!$B$17+INDEX('FD inverse'!$A$50:$BH$50,1,'FD mesh'!$B$15+1)*Setup!$B$22</f>
        <v>0</v>
      </c>
      <c r="BA681" s="0" t="n">
        <f aca="false">SUMPRODUCT('FD inverse'!$A$51:$BH$51,'FD mesh'!$B$84:$BI$84,$E680:$BL680)+'FD inverse'!$A$51*$C681/Setup!$B$17+INDEX('FD inverse'!$A$51:$BH$51,1,'FD mesh'!$B$15+1)*Setup!$B$22</f>
        <v>0</v>
      </c>
      <c r="BB681" s="0" t="n">
        <f aca="false">SUMPRODUCT('FD inverse'!$A$52:$BH$52,'FD mesh'!$B$84:$BI$84,$E680:$BL680)+'FD inverse'!$A$52*$C681/Setup!$B$17+INDEX('FD inverse'!$A$52:$BH$52,1,'FD mesh'!$B$15+1)*Setup!$B$22</f>
        <v>0</v>
      </c>
      <c r="BC681" s="0" t="n">
        <f aca="false">SUMPRODUCT('FD inverse'!$A$53:$BH$53,'FD mesh'!$B$84:$BI$84,$E680:$BL680)+'FD inverse'!$A$53*$C681/Setup!$B$17+INDEX('FD inverse'!$A$53:$BH$53,1,'FD mesh'!$B$15+1)*Setup!$B$22</f>
        <v>0</v>
      </c>
      <c r="BD681" s="0" t="n">
        <f aca="false">SUMPRODUCT('FD inverse'!$A$54:$BH$54,'FD mesh'!$B$84:$BI$84,$E680:$BL680)+'FD inverse'!$A$54*$C681/Setup!$B$17+INDEX('FD inverse'!$A$54:$BH$54,1,'FD mesh'!$B$15+1)*Setup!$B$22</f>
        <v>0</v>
      </c>
      <c r="BE681" s="0" t="n">
        <f aca="false">SUMPRODUCT('FD inverse'!$A$55:$BH$55,'FD mesh'!$B$84:$BI$84,$E680:$BL680)+'FD inverse'!$A$55*$C681/Setup!$B$17+INDEX('FD inverse'!$A$55:$BH$55,1,'FD mesh'!$B$15+1)*Setup!$B$22</f>
        <v>0</v>
      </c>
      <c r="BF681" s="0" t="n">
        <f aca="false">SUMPRODUCT('FD inverse'!$A$56:$BH$56,'FD mesh'!$B$84:$BI$84,$E680:$BL680)+'FD inverse'!$A$56*$C681/Setup!$B$17+INDEX('FD inverse'!$A$56:$BH$56,1,'FD mesh'!$B$15+1)*Setup!$B$22</f>
        <v>0</v>
      </c>
      <c r="BG681" s="0" t="n">
        <f aca="false">SUMPRODUCT('FD inverse'!$A$57:$BH$57,'FD mesh'!$B$84:$BI$84,$E680:$BL680)+'FD inverse'!$A$57*$C681/Setup!$B$17+INDEX('FD inverse'!$A$57:$BH$57,1,'FD mesh'!$B$15+1)*Setup!$B$22</f>
        <v>0</v>
      </c>
      <c r="BH681" s="0" t="n">
        <f aca="false">SUMPRODUCT('FD inverse'!$A$58:$BH$58,'FD mesh'!$B$84:$BI$84,$E680:$BL680)+'FD inverse'!$A$58*$C681/Setup!$B$17+INDEX('FD inverse'!$A$58:$BH$58,1,'FD mesh'!$B$15+1)*Setup!$B$22</f>
        <v>0</v>
      </c>
      <c r="BI681" s="0" t="n">
        <f aca="false">SUMPRODUCT('FD inverse'!$A$59:$BH$59,'FD mesh'!$B$84:$BI$84,$E680:$BL680)+'FD inverse'!$A$59*$C681/Setup!$B$17+INDEX('FD inverse'!$A$59:$BH$59,1,'FD mesh'!$B$15+1)*Setup!$B$22</f>
        <v>0</v>
      </c>
      <c r="BJ681" s="0" t="n">
        <f aca="false">SUMPRODUCT('FD inverse'!$A$60:$BH$60,'FD mesh'!$B$84:$BI$84,$E680:$BL680)+'FD inverse'!$A$60*$C681/Setup!$B$17+INDEX('FD inverse'!$A$60:$BH$60,1,'FD mesh'!$B$15+1)*Setup!$B$22</f>
        <v>0</v>
      </c>
      <c r="BK681" s="0" t="n">
        <f aca="false">SUMPRODUCT('FD inverse'!$A$61:$BH$61,'FD mesh'!$B$84:$BI$84,$E680:$BL680)+'FD inverse'!$A$61*$C681/Setup!$B$17+INDEX('FD inverse'!$A$61:$BH$61,1,'FD mesh'!$B$15+1)*Setup!$B$22</f>
        <v>0</v>
      </c>
      <c r="BL681" s="0" t="n">
        <f aca="false">SUMPRODUCT('FD inverse'!$A$62:$BH$62,'FD mesh'!$B$84:$BI$84,$E680:$BL680)+'FD inverse'!$A$62*$C681/Setup!$B$17+INDEX('FD inverse'!$A$62:$BH$62,1,'FD mesh'!$B$15+1)*Setup!$B$22</f>
        <v>0</v>
      </c>
    </row>
    <row r="682" customFormat="false" ht="15" hidden="false" customHeight="false" outlineLevel="0" collapsed="false">
      <c r="A682" s="0" t="n">
        <v>677</v>
      </c>
      <c r="B682" s="0" t="n">
        <f aca="false">A682*Setup!$B$11/3600</f>
        <v>56.4166666666667</v>
      </c>
      <c r="C682" s="0" t="n">
        <f aca="false">Setup!$B$7+Setup!$B$8*COS(2*PI()*(B682-Setup!$B$9)/24)</f>
        <v>22.389013240565</v>
      </c>
      <c r="D682" s="0" t="n">
        <f aca="false">(C682-E682)/Setup!$B$17</f>
        <v>0.974580467051403</v>
      </c>
      <c r="E682" s="0" t="n">
        <f aca="false">SUMPRODUCT('FD inverse'!$A$3:$BH$3,'FD mesh'!$B$84:$BI$84,$E681:$BL681)+'FD inverse'!$A$3*$C682/Setup!$B$17+INDEX('FD inverse'!$A$3:$BH$3,1,'FD mesh'!$B$15+1)*Setup!$B$22</f>
        <v>22.2623177798484</v>
      </c>
      <c r="F682" s="0" t="n">
        <f aca="false">SUMPRODUCT('FD inverse'!$A$4:$BH$4,'FD mesh'!$B$84:$BI$84,$E681:$BL681)+'FD inverse'!$A$4*$C682/Setup!$B$17+INDEX('FD inverse'!$A$4:$BH$4,1,'FD mesh'!$B$15+1)*Setup!$B$22</f>
        <v>22.2430240622362</v>
      </c>
      <c r="G682" s="0" t="n">
        <f aca="false">SUMPRODUCT('FD inverse'!$A$5:$BH$5,'FD mesh'!$B$84:$BI$84,$E681:$BL681)+'FD inverse'!$A$5*$C682/Setup!$B$17+INDEX('FD inverse'!$A$5:$BH$5,1,'FD mesh'!$B$15+1)*Setup!$B$22</f>
        <v>22.2397650561319</v>
      </c>
      <c r="H682" s="0" t="n">
        <f aca="false">SUMPRODUCT('FD inverse'!$A$6:$BH$6,'FD mesh'!$B$84:$BI$84,$E681:$BL681)+'FD inverse'!$A$6*$C682/Setup!$B$17+INDEX('FD inverse'!$A$6:$BH$6,1,'FD mesh'!$B$15+1)*Setup!$B$22</f>
        <v>22.2502601143952</v>
      </c>
      <c r="I682" s="0" t="n">
        <f aca="false">SUMPRODUCT('FD inverse'!$A$7:$BH$7,'FD mesh'!$B$84:$BI$84,$E681:$BL681)+'FD inverse'!$A$7*$C682/Setup!$B$17+INDEX('FD inverse'!$A$7:$BH$7,1,'FD mesh'!$B$15+1)*Setup!$B$22</f>
        <v>22.2525245493756</v>
      </c>
      <c r="J682" s="0" t="n">
        <f aca="false">SUMPRODUCT('FD inverse'!$A$8:$BH$8,'FD mesh'!$B$84:$BI$84,$E681:$BL681)+'FD inverse'!$A$8*$C682/Setup!$B$17+INDEX('FD inverse'!$A$8:$BH$8,1,'FD mesh'!$B$15+1)*Setup!$B$22</f>
        <v>22.2562366126797</v>
      </c>
      <c r="K682" s="0" t="n">
        <f aca="false">SUMPRODUCT('FD inverse'!$A$9:$BH$9,'FD mesh'!$B$84:$BI$84,$E681:$BL681)+'FD inverse'!$A$9*$C682/Setup!$B$17+INDEX('FD inverse'!$A$9:$BH$9,1,'FD mesh'!$B$15+1)*Setup!$B$22</f>
        <v>22.2603185311491</v>
      </c>
      <c r="L682" s="0" t="n">
        <f aca="false">SUMPRODUCT('FD inverse'!$A$10:$BH$10,'FD mesh'!$B$84:$BI$84,$E681:$BL681)+'FD inverse'!$A$10*$C682/Setup!$B$17+INDEX('FD inverse'!$A$10:$BH$10,1,'FD mesh'!$B$15+1)*Setup!$B$22</f>
        <v>22.2638335237054</v>
      </c>
      <c r="M682" s="0" t="n">
        <f aca="false">SUMPRODUCT('FD inverse'!$A$11:$BH$11,'FD mesh'!$B$84:$BI$84,$E681:$BL681)+'FD inverse'!$A$11*$C682/Setup!$B$17+INDEX('FD inverse'!$A$11:$BH$11,1,'FD mesh'!$B$15+1)*Setup!$B$22</f>
        <v>22.2659809915105</v>
      </c>
      <c r="N682" s="0" t="n">
        <f aca="false">SUMPRODUCT('FD inverse'!$A$12:$BH$12,'FD mesh'!$B$84:$BI$84,$E681:$BL681)+'FD inverse'!$A$12*$C682/Setup!$B$17+INDEX('FD inverse'!$A$12:$BH$12,1,'FD mesh'!$B$15+1)*Setup!$B$22</f>
        <v>22.2660919994254</v>
      </c>
      <c r="O682" s="0" t="n">
        <f aca="false">SUMPRODUCT('FD inverse'!$A$13:$BH$13,'FD mesh'!$B$84:$BI$84,$E681:$BL681)+'FD inverse'!$A$13*$C682/Setup!$B$17+INDEX('FD inverse'!$A$13:$BH$13,1,'FD mesh'!$B$15+1)*Setup!$B$22</f>
        <v>22.2636251830047</v>
      </c>
      <c r="P682" s="0" t="n">
        <f aca="false">SUMPRODUCT('FD inverse'!$A$14:$BH$14,'FD mesh'!$B$84:$BI$84,$E681:$BL681)+'FD inverse'!$A$14*$C682/Setup!$B$17+INDEX('FD inverse'!$A$14:$BH$14,1,'FD mesh'!$B$15+1)*Setup!$B$22</f>
        <v>22.2581631930932</v>
      </c>
      <c r="Q682" s="0" t="n">
        <f aca="false">SUMPRODUCT('FD inverse'!$A$15:$BH$15,'FD mesh'!$B$84:$BI$84,$E681:$BL681)+'FD inverse'!$A$15*$C682/Setup!$B$17+INDEX('FD inverse'!$A$15:$BH$15,1,'FD mesh'!$B$15+1)*Setup!$B$22</f>
        <v>22.2494097686297</v>
      </c>
      <c r="R682" s="0" t="n">
        <f aca="false">SUMPRODUCT('FD inverse'!$A$16:$BH$16,'FD mesh'!$B$84:$BI$84,$E681:$BL681)+'FD inverse'!$A$16*$C682/Setup!$B$17+INDEX('FD inverse'!$A$16:$BH$16,1,'FD mesh'!$B$15+1)*Setup!$B$22</f>
        <v>22.2371875074105</v>
      </c>
      <c r="S682" s="0" t="n">
        <f aca="false">SUMPRODUCT('FD inverse'!$A$17:$BH$17,'FD mesh'!$B$84:$BI$84,$E681:$BL681)+'FD inverse'!$A$17*$C682/Setup!$B$17+INDEX('FD inverse'!$A$17:$BH$17,1,'FD mesh'!$B$15+1)*Setup!$B$22</f>
        <v>21.7847370354771</v>
      </c>
      <c r="T682" s="0" t="n">
        <f aca="false">SUMPRODUCT('FD inverse'!$A$18:$BH$18,'FD mesh'!$B$84:$BI$84,$E681:$BL681)+'FD inverse'!$A$18*$C682/Setup!$B$17+INDEX('FD inverse'!$A$18:$BH$18,1,'FD mesh'!$B$15+1)*Setup!$B$22</f>
        <v>21.3305136263041</v>
      </c>
      <c r="U682" s="0" t="n">
        <f aca="false">SUMPRODUCT('FD inverse'!$A$19:$BH$19,'FD mesh'!$B$84:$BI$84,$E681:$BL681)+'FD inverse'!$A$19*$C682/Setup!$B$17+INDEX('FD inverse'!$A$19:$BH$19,1,'FD mesh'!$B$15+1)*Setup!$B$22</f>
        <v>20.8745311627451</v>
      </c>
      <c r="V682" s="0" t="n">
        <f aca="false">SUMPRODUCT('FD inverse'!$A$20:$BH$20,'FD mesh'!$B$84:$BI$84,$E681:$BL681)+'FD inverse'!$A$20*$C682/Setup!$B$17+INDEX('FD inverse'!$A$20:$BH$20,1,'FD mesh'!$B$15+1)*Setup!$B$22</f>
        <v>20.4168277411141</v>
      </c>
      <c r="W682" s="0" t="n">
        <f aca="false">SUMPRODUCT('FD inverse'!$A$21:$BH$21,'FD mesh'!$B$84:$BI$84,$E681:$BL681)+'FD inverse'!$A$21*$C682/Setup!$B$17+INDEX('FD inverse'!$A$21:$BH$21,1,'FD mesh'!$B$15+1)*Setup!$B$22</f>
        <v>19.9574634058123</v>
      </c>
      <c r="X682" s="0" t="n">
        <f aca="false">SUMPRODUCT('FD inverse'!$A$22:$BH$22,'FD mesh'!$B$84:$BI$84,$E681:$BL681)+'FD inverse'!$A$22*$C682/Setup!$B$17+INDEX('FD inverse'!$A$22:$BH$22,1,'FD mesh'!$B$15+1)*Setup!$B$22</f>
        <v>19.4965179753177</v>
      </c>
      <c r="Y682" s="0" t="n">
        <f aca="false">SUMPRODUCT('FD inverse'!$A$23:$BH$23,'FD mesh'!$B$84:$BI$84,$E681:$BL681)+'FD inverse'!$A$23*$C682/Setup!$B$17+INDEX('FD inverse'!$A$23:$BH$23,1,'FD mesh'!$B$15+1)*Setup!$B$22</f>
        <v>19.0340889554901</v>
      </c>
      <c r="Z682" s="0" t="n">
        <f aca="false">SUMPRODUCT('FD inverse'!$A$24:$BH$24,'FD mesh'!$B$84:$BI$84,$E681:$BL681)+'FD inverse'!$A$24*$C682/Setup!$B$17+INDEX('FD inverse'!$A$24:$BH$24,1,'FD mesh'!$B$15+1)*Setup!$B$22</f>
        <v>18.5702895353213</v>
      </c>
      <c r="AA682" s="0" t="n">
        <f aca="false">SUMPRODUCT('FD inverse'!$A$25:$BH$25,'FD mesh'!$B$84:$BI$84,$E681:$BL681)+'FD inverse'!$A$25*$C682/Setup!$B$17+INDEX('FD inverse'!$A$25:$BH$25,1,'FD mesh'!$B$15+1)*Setup!$B$22</f>
        <v>18.1052466595178</v>
      </c>
      <c r="AB682" s="0" t="n">
        <f aca="false">SUMPRODUCT('FD inverse'!$A$26:$BH$26,'FD mesh'!$B$84:$BI$84,$E681:$BL681)+'FD inverse'!$A$26*$C682/Setup!$B$17+INDEX('FD inverse'!$A$26:$BH$26,1,'FD mesh'!$B$15+1)*Setup!$B$22</f>
        <v>17.6390991716519</v>
      </c>
      <c r="AC682" s="0" t="n">
        <f aca="false">SUMPRODUCT('FD inverse'!$A$27:$BH$27,'FD mesh'!$B$84:$BI$84,$E681:$BL681)+'FD inverse'!$A$27*$C682/Setup!$B$17+INDEX('FD inverse'!$A$27:$BH$27,1,'FD mesh'!$B$15+1)*Setup!$B$22</f>
        <v>17.1719960210384</v>
      </c>
      <c r="AD682" s="0" t="n">
        <f aca="false">SUMPRODUCT('FD inverse'!$A$28:$BH$28,'FD mesh'!$B$84:$BI$84,$E681:$BL681)+'FD inverse'!$A$28*$C682/Setup!$B$17+INDEX('FD inverse'!$A$28:$BH$28,1,'FD mesh'!$B$15+1)*Setup!$B$22</f>
        <v>16.7040945259991</v>
      </c>
      <c r="AE682" s="0" t="n">
        <f aca="false">SUMPRODUCT('FD inverse'!$A$29:$BH$29,'FD mesh'!$B$84:$BI$84,$E681:$BL681)+'FD inverse'!$A$29*$C682/Setup!$B$17+INDEX('FD inverse'!$A$29:$BH$29,1,'FD mesh'!$B$15+1)*Setup!$B$22</f>
        <v>16.2355586857546</v>
      </c>
      <c r="AF682" s="0" t="n">
        <f aca="false">SUMPRODUCT('FD inverse'!$A$30:$BH$30,'FD mesh'!$B$84:$BI$84,$E681:$BL681)+'FD inverse'!$A$30*$C682/Setup!$B$17+INDEX('FD inverse'!$A$30:$BH$30,1,'FD mesh'!$B$15+1)*Setup!$B$22</f>
        <v>15.7665575328321</v>
      </c>
      <c r="AG682" s="0" t="n">
        <f aca="false">SUMPRODUCT('FD inverse'!$A$31:$BH$31,'FD mesh'!$B$84:$BI$84,$E681:$BL681)+'FD inverse'!$A$31*$C682/Setup!$B$17+INDEX('FD inverse'!$A$31:$BH$31,1,'FD mesh'!$B$15+1)*Setup!$B$22</f>
        <v>15.2972635175996</v>
      </c>
      <c r="AH682" s="0" t="n">
        <f aca="false">SUMPRODUCT('FD inverse'!$A$32:$BH$32,'FD mesh'!$B$84:$BI$84,$E681:$BL681)+'FD inverse'!$A$32*$C682/Setup!$B$17+INDEX('FD inverse'!$A$32:$BH$32,1,'FD mesh'!$B$15+1)*Setup!$B$22</f>
        <v>15.2773788631063</v>
      </c>
      <c r="AI682" s="0" t="n">
        <f aca="false">SUMPRODUCT('FD inverse'!$A$33:$BH$33,'FD mesh'!$B$84:$BI$84,$E681:$BL681)+'FD inverse'!$A$33*$C682/Setup!$B$17+INDEX('FD inverse'!$A$33:$BH$33,1,'FD mesh'!$B$15+1)*Setup!$B$22</f>
        <v>15.2573032324529</v>
      </c>
      <c r="AJ682" s="0" t="n">
        <f aca="false">SUMPRODUCT('FD inverse'!$A$34:$BH$34,'FD mesh'!$B$84:$BI$84,$E681:$BL681)+'FD inverse'!$A$34*$C682/Setup!$B$17+INDEX('FD inverse'!$A$34:$BH$34,1,'FD mesh'!$B$15+1)*Setup!$B$22</f>
        <v>15.2370501931312</v>
      </c>
      <c r="AK682" s="0" t="n">
        <f aca="false">SUMPRODUCT('FD inverse'!$A$35:$BH$35,'FD mesh'!$B$84:$BI$84,$E681:$BL681)+'FD inverse'!$A$35*$C682/Setup!$B$17+INDEX('FD inverse'!$A$35:$BH$35,1,'FD mesh'!$B$15+1)*Setup!$B$22</f>
        <v>15.2166337147347</v>
      </c>
      <c r="AL682" s="0" t="n">
        <f aca="false">SUMPRODUCT('FD inverse'!$A$36:$BH$36,'FD mesh'!$B$84:$BI$84,$E681:$BL681)+'FD inverse'!$A$36*$C682/Setup!$B$17+INDEX('FD inverse'!$A$36:$BH$36,1,'FD mesh'!$B$15+1)*Setup!$B$22</f>
        <v>15.1960680425793</v>
      </c>
      <c r="AM682" s="0" t="n">
        <f aca="false">SUMPRODUCT('FD inverse'!$A$37:$BH$37,'FD mesh'!$B$84:$BI$84,$E681:$BL681)+'FD inverse'!$A$37*$C682/Setup!$B$17+INDEX('FD inverse'!$A$37:$BH$37,1,'FD mesh'!$B$15+1)*Setup!$B$22</f>
        <v>15.1753675956358</v>
      </c>
      <c r="AN682" s="0" t="n">
        <f aca="false">SUMPRODUCT('FD inverse'!$A$38:$BH$38,'FD mesh'!$B$84:$BI$84,$E681:$BL681)+'FD inverse'!$A$38*$C682/Setup!$B$17+INDEX('FD inverse'!$A$38:$BH$38,1,'FD mesh'!$B$15+1)*Setup!$B$22</f>
        <v>15.1545468866691</v>
      </c>
      <c r="AO682" s="0" t="n">
        <f aca="false">SUMPRODUCT('FD inverse'!$A$39:$BH$39,'FD mesh'!$B$84:$BI$84,$E681:$BL681)+'FD inverse'!$A$39*$C682/Setup!$B$17+INDEX('FD inverse'!$A$39:$BH$39,1,'FD mesh'!$B$15+1)*Setup!$B$22</f>
        <v>15.133620462449</v>
      </c>
      <c r="AP682" s="0" t="n">
        <f aca="false">SUMPRODUCT('FD inverse'!$A$40:$BH$40,'FD mesh'!$B$84:$BI$84,$E681:$BL681)+'FD inverse'!$A$40*$C682/Setup!$B$17+INDEX('FD inverse'!$A$40:$BH$40,1,'FD mesh'!$B$15+1)*Setup!$B$22</f>
        <v>15.1126028618844</v>
      </c>
      <c r="AQ682" s="0" t="n">
        <f aca="false">SUMPRODUCT('FD inverse'!$A$41:$BH$41,'FD mesh'!$B$84:$BI$84,$E681:$BL681)+'FD inverse'!$A$41*$C682/Setup!$B$17+INDEX('FD inverse'!$A$41:$BH$41,1,'FD mesh'!$B$15+1)*Setup!$B$22</f>
        <v>15.091508589923</v>
      </c>
      <c r="AR682" s="0" t="n">
        <f aca="false">SUMPRODUCT('FD inverse'!$A$42:$BH$42,'FD mesh'!$B$84:$BI$84,$E681:$BL681)+'FD inverse'!$A$42*$C682/Setup!$B$17+INDEX('FD inverse'!$A$42:$BH$42,1,'FD mesh'!$B$15+1)*Setup!$B$22</f>
        <v>15.0703521050581</v>
      </c>
      <c r="AS682" s="0" t="n">
        <f aca="false">SUMPRODUCT('FD inverse'!$A$43:$BH$43,'FD mesh'!$B$84:$BI$84,$E681:$BL681)+'FD inverse'!$A$43*$C682/Setup!$B$17+INDEX('FD inverse'!$A$43:$BH$43,1,'FD mesh'!$B$15+1)*Setup!$B$22</f>
        <v>0</v>
      </c>
      <c r="AT682" s="0" t="n">
        <f aca="false">SUMPRODUCT('FD inverse'!$A$44:$BH$44,'FD mesh'!$B$84:$BI$84,$E681:$BL681)+'FD inverse'!$A$44*$C682/Setup!$B$17+INDEX('FD inverse'!$A$44:$BH$44,1,'FD mesh'!$B$15+1)*Setup!$B$22</f>
        <v>0</v>
      </c>
      <c r="AU682" s="0" t="n">
        <f aca="false">SUMPRODUCT('FD inverse'!$A$45:$BH$45,'FD mesh'!$B$84:$BI$84,$E681:$BL681)+'FD inverse'!$A$45*$C682/Setup!$B$17+INDEX('FD inverse'!$A$45:$BH$45,1,'FD mesh'!$B$15+1)*Setup!$B$22</f>
        <v>0</v>
      </c>
      <c r="AV682" s="0" t="n">
        <f aca="false">SUMPRODUCT('FD inverse'!$A$46:$BH$46,'FD mesh'!$B$84:$BI$84,$E681:$BL681)+'FD inverse'!$A$46*$C682/Setup!$B$17+INDEX('FD inverse'!$A$46:$BH$46,1,'FD mesh'!$B$15+1)*Setup!$B$22</f>
        <v>0</v>
      </c>
      <c r="AW682" s="0" t="n">
        <f aca="false">SUMPRODUCT('FD inverse'!$A$47:$BH$47,'FD mesh'!$B$84:$BI$84,$E681:$BL681)+'FD inverse'!$A$47*$C682/Setup!$B$17+INDEX('FD inverse'!$A$47:$BH$47,1,'FD mesh'!$B$15+1)*Setup!$B$22</f>
        <v>0</v>
      </c>
      <c r="AX682" s="0" t="n">
        <f aca="false">SUMPRODUCT('FD inverse'!$A$48:$BH$48,'FD mesh'!$B$84:$BI$84,$E681:$BL681)+'FD inverse'!$A$48*$C682/Setup!$B$17+INDEX('FD inverse'!$A$48:$BH$48,1,'FD mesh'!$B$15+1)*Setup!$B$22</f>
        <v>0</v>
      </c>
      <c r="AY682" s="0" t="n">
        <f aca="false">SUMPRODUCT('FD inverse'!$A$49:$BH$49,'FD mesh'!$B$84:$BI$84,$E681:$BL681)+'FD inverse'!$A$49*$C682/Setup!$B$17+INDEX('FD inverse'!$A$49:$BH$49,1,'FD mesh'!$B$15+1)*Setup!$B$22</f>
        <v>0</v>
      </c>
      <c r="AZ682" s="0" t="n">
        <f aca="false">SUMPRODUCT('FD inverse'!$A$50:$BH$50,'FD mesh'!$B$84:$BI$84,$E681:$BL681)+'FD inverse'!$A$50*$C682/Setup!$B$17+INDEX('FD inverse'!$A$50:$BH$50,1,'FD mesh'!$B$15+1)*Setup!$B$22</f>
        <v>0</v>
      </c>
      <c r="BA682" s="0" t="n">
        <f aca="false">SUMPRODUCT('FD inverse'!$A$51:$BH$51,'FD mesh'!$B$84:$BI$84,$E681:$BL681)+'FD inverse'!$A$51*$C682/Setup!$B$17+INDEX('FD inverse'!$A$51:$BH$51,1,'FD mesh'!$B$15+1)*Setup!$B$22</f>
        <v>0</v>
      </c>
      <c r="BB682" s="0" t="n">
        <f aca="false">SUMPRODUCT('FD inverse'!$A$52:$BH$52,'FD mesh'!$B$84:$BI$84,$E681:$BL681)+'FD inverse'!$A$52*$C682/Setup!$B$17+INDEX('FD inverse'!$A$52:$BH$52,1,'FD mesh'!$B$15+1)*Setup!$B$22</f>
        <v>0</v>
      </c>
      <c r="BC682" s="0" t="n">
        <f aca="false">SUMPRODUCT('FD inverse'!$A$53:$BH$53,'FD mesh'!$B$84:$BI$84,$E681:$BL681)+'FD inverse'!$A$53*$C682/Setup!$B$17+INDEX('FD inverse'!$A$53:$BH$53,1,'FD mesh'!$B$15+1)*Setup!$B$22</f>
        <v>0</v>
      </c>
      <c r="BD682" s="0" t="n">
        <f aca="false">SUMPRODUCT('FD inverse'!$A$54:$BH$54,'FD mesh'!$B$84:$BI$84,$E681:$BL681)+'FD inverse'!$A$54*$C682/Setup!$B$17+INDEX('FD inverse'!$A$54:$BH$54,1,'FD mesh'!$B$15+1)*Setup!$B$22</f>
        <v>0</v>
      </c>
      <c r="BE682" s="0" t="n">
        <f aca="false">SUMPRODUCT('FD inverse'!$A$55:$BH$55,'FD mesh'!$B$84:$BI$84,$E681:$BL681)+'FD inverse'!$A$55*$C682/Setup!$B$17+INDEX('FD inverse'!$A$55:$BH$55,1,'FD mesh'!$B$15+1)*Setup!$B$22</f>
        <v>0</v>
      </c>
      <c r="BF682" s="0" t="n">
        <f aca="false">SUMPRODUCT('FD inverse'!$A$56:$BH$56,'FD mesh'!$B$84:$BI$84,$E681:$BL681)+'FD inverse'!$A$56*$C682/Setup!$B$17+INDEX('FD inverse'!$A$56:$BH$56,1,'FD mesh'!$B$15+1)*Setup!$B$22</f>
        <v>0</v>
      </c>
      <c r="BG682" s="0" t="n">
        <f aca="false">SUMPRODUCT('FD inverse'!$A$57:$BH$57,'FD mesh'!$B$84:$BI$84,$E681:$BL681)+'FD inverse'!$A$57*$C682/Setup!$B$17+INDEX('FD inverse'!$A$57:$BH$57,1,'FD mesh'!$B$15+1)*Setup!$B$22</f>
        <v>0</v>
      </c>
      <c r="BH682" s="0" t="n">
        <f aca="false">SUMPRODUCT('FD inverse'!$A$58:$BH$58,'FD mesh'!$B$84:$BI$84,$E681:$BL681)+'FD inverse'!$A$58*$C682/Setup!$B$17+INDEX('FD inverse'!$A$58:$BH$58,1,'FD mesh'!$B$15+1)*Setup!$B$22</f>
        <v>0</v>
      </c>
      <c r="BI682" s="0" t="n">
        <f aca="false">SUMPRODUCT('FD inverse'!$A$59:$BH$59,'FD mesh'!$B$84:$BI$84,$E681:$BL681)+'FD inverse'!$A$59*$C682/Setup!$B$17+INDEX('FD inverse'!$A$59:$BH$59,1,'FD mesh'!$B$15+1)*Setup!$B$22</f>
        <v>0</v>
      </c>
      <c r="BJ682" s="0" t="n">
        <f aca="false">SUMPRODUCT('FD inverse'!$A$60:$BH$60,'FD mesh'!$B$84:$BI$84,$E681:$BL681)+'FD inverse'!$A$60*$C682/Setup!$B$17+INDEX('FD inverse'!$A$60:$BH$60,1,'FD mesh'!$B$15+1)*Setup!$B$22</f>
        <v>0</v>
      </c>
      <c r="BK682" s="0" t="n">
        <f aca="false">SUMPRODUCT('FD inverse'!$A$61:$BH$61,'FD mesh'!$B$84:$BI$84,$E681:$BL681)+'FD inverse'!$A$61*$C682/Setup!$B$17+INDEX('FD inverse'!$A$61:$BH$61,1,'FD mesh'!$B$15+1)*Setup!$B$22</f>
        <v>0</v>
      </c>
      <c r="BL682" s="0" t="n">
        <f aca="false">SUMPRODUCT('FD inverse'!$A$62:$BH$62,'FD mesh'!$B$84:$BI$84,$E681:$BL681)+'FD inverse'!$A$62*$C682/Setup!$B$17+INDEX('FD inverse'!$A$62:$BH$62,1,'FD mesh'!$B$15+1)*Setup!$B$22</f>
        <v>0</v>
      </c>
    </row>
    <row r="683" customFormat="false" ht="15" hidden="false" customHeight="false" outlineLevel="0" collapsed="false">
      <c r="A683" s="0" t="n">
        <v>678</v>
      </c>
      <c r="B683" s="0" t="n">
        <f aca="false">A683*Setup!$B$11/3600</f>
        <v>56.5</v>
      </c>
      <c r="C683" s="0" t="n">
        <f aca="false">Setup!$B$7+Setup!$B$8*COS(2*PI()*(B683-Setup!$B$9)/24)</f>
        <v>22.4692662705396</v>
      </c>
      <c r="D683" s="0" t="n">
        <f aca="false">(C683-E683)/Setup!$B$17</f>
        <v>1.24269853310143</v>
      </c>
      <c r="E683" s="0" t="n">
        <f aca="false">SUMPRODUCT('FD inverse'!$A$3:$BH$3,'FD mesh'!$B$84:$BI$84,$E682:$BL682)+'FD inverse'!$A$3*$C683/Setup!$B$17+INDEX('FD inverse'!$A$3:$BH$3,1,'FD mesh'!$B$15+1)*Setup!$B$22</f>
        <v>22.3077154612365</v>
      </c>
      <c r="F683" s="0" t="n">
        <f aca="false">SUMPRODUCT('FD inverse'!$A$4:$BH$4,'FD mesh'!$B$84:$BI$84,$E682:$BL682)+'FD inverse'!$A$4*$C683/Setup!$B$17+INDEX('FD inverse'!$A$4:$BH$4,1,'FD mesh'!$B$15+1)*Setup!$B$22</f>
        <v>22.2805823132311</v>
      </c>
      <c r="G683" s="0" t="n">
        <f aca="false">SUMPRODUCT('FD inverse'!$A$5:$BH$5,'FD mesh'!$B$84:$BI$84,$E682:$BL682)+'FD inverse'!$A$5*$C683/Setup!$B$17+INDEX('FD inverse'!$A$5:$BH$5,1,'FD mesh'!$B$15+1)*Setup!$B$22</f>
        <v>22.2697504894423</v>
      </c>
      <c r="H683" s="0" t="n">
        <f aca="false">SUMPRODUCT('FD inverse'!$A$6:$BH$6,'FD mesh'!$B$84:$BI$84,$E682:$BL682)+'FD inverse'!$A$6*$C683/Setup!$B$17+INDEX('FD inverse'!$A$6:$BH$6,1,'FD mesh'!$B$15+1)*Setup!$B$22</f>
        <v>22.2552199399674</v>
      </c>
      <c r="I683" s="0" t="n">
        <f aca="false">SUMPRODUCT('FD inverse'!$A$7:$BH$7,'FD mesh'!$B$84:$BI$84,$E682:$BL682)+'FD inverse'!$A$7*$C683/Setup!$B$17+INDEX('FD inverse'!$A$7:$BH$7,1,'FD mesh'!$B$15+1)*Setup!$B$22</f>
        <v>22.2553971260234</v>
      </c>
      <c r="J683" s="0" t="n">
        <f aca="false">SUMPRODUCT('FD inverse'!$A$8:$BH$8,'FD mesh'!$B$84:$BI$84,$E682:$BL682)+'FD inverse'!$A$8*$C683/Setup!$B$17+INDEX('FD inverse'!$A$8:$BH$8,1,'FD mesh'!$B$15+1)*Setup!$B$22</f>
        <v>22.2572690475648</v>
      </c>
      <c r="K683" s="0" t="n">
        <f aca="false">SUMPRODUCT('FD inverse'!$A$9:$BH$9,'FD mesh'!$B$84:$BI$84,$E682:$BL682)+'FD inverse'!$A$9*$C683/Setup!$B$17+INDEX('FD inverse'!$A$9:$BH$9,1,'FD mesh'!$B$15+1)*Setup!$B$22</f>
        <v>22.2597500752331</v>
      </c>
      <c r="L683" s="0" t="n">
        <f aca="false">SUMPRODUCT('FD inverse'!$A$10:$BH$10,'FD mesh'!$B$84:$BI$84,$E682:$BL682)+'FD inverse'!$A$10*$C683/Setup!$B$17+INDEX('FD inverse'!$A$10:$BH$10,1,'FD mesh'!$B$15+1)*Setup!$B$22</f>
        <v>22.2618957306796</v>
      </c>
      <c r="M683" s="0" t="n">
        <f aca="false">SUMPRODUCT('FD inverse'!$A$11:$BH$11,'FD mesh'!$B$84:$BI$84,$E682:$BL682)+'FD inverse'!$A$11*$C683/Setup!$B$17+INDEX('FD inverse'!$A$11:$BH$11,1,'FD mesh'!$B$15+1)*Setup!$B$22</f>
        <v>22.262898145403</v>
      </c>
      <c r="N683" s="0" t="n">
        <f aca="false">SUMPRODUCT('FD inverse'!$A$12:$BH$12,'FD mesh'!$B$84:$BI$84,$E682:$BL682)+'FD inverse'!$A$12*$C683/Setup!$B$17+INDEX('FD inverse'!$A$12:$BH$12,1,'FD mesh'!$B$15+1)*Setup!$B$22</f>
        <v>22.2620817718623</v>
      </c>
      <c r="O683" s="0" t="n">
        <f aca="false">SUMPRODUCT('FD inverse'!$A$13:$BH$13,'FD mesh'!$B$84:$BI$84,$E682:$BL682)+'FD inverse'!$A$13*$C683/Setup!$B$17+INDEX('FD inverse'!$A$13:$BH$13,1,'FD mesh'!$B$15+1)*Setup!$B$22</f>
        <v>22.2588994823553</v>
      </c>
      <c r="P683" s="0" t="n">
        <f aca="false">SUMPRODUCT('FD inverse'!$A$14:$BH$14,'FD mesh'!$B$84:$BI$84,$E682:$BL682)+'FD inverse'!$A$14*$C683/Setup!$B$17+INDEX('FD inverse'!$A$14:$BH$14,1,'FD mesh'!$B$15+1)*Setup!$B$22</f>
        <v>22.2529291688663</v>
      </c>
      <c r="Q683" s="0" t="n">
        <f aca="false">SUMPRODUCT('FD inverse'!$A$15:$BH$15,'FD mesh'!$B$84:$BI$84,$E682:$BL682)+'FD inverse'!$A$15*$C683/Setup!$B$17+INDEX('FD inverse'!$A$15:$BH$15,1,'FD mesh'!$B$15+1)*Setup!$B$22</f>
        <v>22.2438709354795</v>
      </c>
      <c r="R683" s="0" t="n">
        <f aca="false">SUMPRODUCT('FD inverse'!$A$16:$BH$16,'FD mesh'!$B$84:$BI$84,$E682:$BL682)+'FD inverse'!$A$16*$C683/Setup!$B$17+INDEX('FD inverse'!$A$16:$BH$16,1,'FD mesh'!$B$15+1)*Setup!$B$22</f>
        <v>22.2315449539214</v>
      </c>
      <c r="S683" s="0" t="n">
        <f aca="false">SUMPRODUCT('FD inverse'!$A$17:$BH$17,'FD mesh'!$B$84:$BI$84,$E682:$BL682)+'FD inverse'!$A$17*$C683/Setup!$B$17+INDEX('FD inverse'!$A$17:$BH$17,1,'FD mesh'!$B$15+1)*Setup!$B$22</f>
        <v>21.7790229689464</v>
      </c>
      <c r="T683" s="0" t="n">
        <f aca="false">SUMPRODUCT('FD inverse'!$A$18:$BH$18,'FD mesh'!$B$84:$BI$84,$E682:$BL682)+'FD inverse'!$A$18*$C683/Setup!$B$17+INDEX('FD inverse'!$A$18:$BH$18,1,'FD mesh'!$B$15+1)*Setup!$B$22</f>
        <v>21.324819415821</v>
      </c>
      <c r="U683" s="0" t="n">
        <f aca="false">SUMPRODUCT('FD inverse'!$A$19:$BH$19,'FD mesh'!$B$84:$BI$84,$E682:$BL682)+'FD inverse'!$A$19*$C683/Setup!$B$17+INDEX('FD inverse'!$A$19:$BH$19,1,'FD mesh'!$B$15+1)*Setup!$B$22</f>
        <v>20.8689401378963</v>
      </c>
      <c r="V683" s="0" t="n">
        <f aca="false">SUMPRODUCT('FD inverse'!$A$20:$BH$20,'FD mesh'!$B$84:$BI$84,$E682:$BL682)+'FD inverse'!$A$20*$C683/Setup!$B$17+INDEX('FD inverse'!$A$20:$BH$20,1,'FD mesh'!$B$15+1)*Setup!$B$22</f>
        <v>20.4114155012304</v>
      </c>
      <c r="W683" s="0" t="n">
        <f aca="false">SUMPRODUCT('FD inverse'!$A$21:$BH$21,'FD mesh'!$B$84:$BI$84,$E682:$BL682)+'FD inverse'!$A$21*$C683/Setup!$B$17+INDEX('FD inverse'!$A$21:$BH$21,1,'FD mesh'!$B$15+1)*Setup!$B$22</f>
        <v>19.9522981196844</v>
      </c>
      <c r="X683" s="0" t="n">
        <f aca="false">SUMPRODUCT('FD inverse'!$A$22:$BH$22,'FD mesh'!$B$84:$BI$84,$E682:$BL682)+'FD inverse'!$A$22*$C683/Setup!$B$17+INDEX('FD inverse'!$A$22:$BH$22,1,'FD mesh'!$B$15+1)*Setup!$B$22</f>
        <v>19.4916606682207</v>
      </c>
      <c r="Y683" s="0" t="n">
        <f aca="false">SUMPRODUCT('FD inverse'!$A$23:$BH$23,'FD mesh'!$B$84:$BI$84,$E682:$BL682)+'FD inverse'!$A$23*$C683/Setup!$B$17+INDEX('FD inverse'!$A$23:$BH$23,1,'FD mesh'!$B$15+1)*Setup!$B$22</f>
        <v>19.0295937806686</v>
      </c>
      <c r="Z683" s="0" t="n">
        <f aca="false">SUMPRODUCT('FD inverse'!$A$24:$BH$24,'FD mesh'!$B$84:$BI$84,$E682:$BL682)+'FD inverse'!$A$24*$C683/Setup!$B$17+INDEX('FD inverse'!$A$24:$BH$24,1,'FD mesh'!$B$15+1)*Setup!$B$22</f>
        <v>18.5662040273833</v>
      </c>
      <c r="AA683" s="0" t="n">
        <f aca="false">SUMPRODUCT('FD inverse'!$A$25:$BH$25,'FD mesh'!$B$84:$BI$84,$E682:$BL682)+'FD inverse'!$A$25*$C683/Setup!$B$17+INDEX('FD inverse'!$A$25:$BH$25,1,'FD mesh'!$B$15+1)*Setup!$B$22</f>
        <v>18.1016119674762</v>
      </c>
      <c r="AB683" s="0" t="n">
        <f aca="false">SUMPRODUCT('FD inverse'!$A$26:$BH$26,'FD mesh'!$B$84:$BI$84,$E682:$BL682)+'FD inverse'!$A$26*$C683/Setup!$B$17+INDEX('FD inverse'!$A$26:$BH$26,1,'FD mesh'!$B$15+1)*Setup!$B$22</f>
        <v>17.6359502696254</v>
      </c>
      <c r="AC683" s="0" t="n">
        <f aca="false">SUMPRODUCT('FD inverse'!$A$27:$BH$27,'FD mesh'!$B$84:$BI$84,$E682:$BL682)+'FD inverse'!$A$27*$C683/Setup!$B$17+INDEX('FD inverse'!$A$27:$BH$27,1,'FD mesh'!$B$15+1)*Setup!$B$22</f>
        <v>17.1693618948925</v>
      </c>
      <c r="AD683" s="0" t="n">
        <f aca="false">SUMPRODUCT('FD inverse'!$A$28:$BH$28,'FD mesh'!$B$84:$BI$84,$E682:$BL682)+'FD inverse'!$A$28*$C683/Setup!$B$17+INDEX('FD inverse'!$A$28:$BH$28,1,'FD mesh'!$B$15+1)*Setup!$B$22</f>
        <v>16.7019983344653</v>
      </c>
      <c r="AE683" s="0" t="n">
        <f aca="false">SUMPRODUCT('FD inverse'!$A$29:$BH$29,'FD mesh'!$B$84:$BI$84,$E682:$BL682)+'FD inverse'!$A$29*$C683/Setup!$B$17+INDEX('FD inverse'!$A$29:$BH$29,1,'FD mesh'!$B$15+1)*Setup!$B$22</f>
        <v>16.2340178948153</v>
      </c>
      <c r="AF683" s="0" t="n">
        <f aca="false">SUMPRODUCT('FD inverse'!$A$30:$BH$30,'FD mesh'!$B$84:$BI$84,$E682:$BL682)+'FD inverse'!$A$30*$C683/Setup!$B$17+INDEX('FD inverse'!$A$30:$BH$30,1,'FD mesh'!$B$15+1)*Setup!$B$22</f>
        <v>15.7655840224032</v>
      </c>
      <c r="AG683" s="0" t="n">
        <f aca="false">SUMPRODUCT('FD inverse'!$A$31:$BH$31,'FD mesh'!$B$84:$BI$84,$E682:$BL682)+'FD inverse'!$A$31*$C683/Setup!$B$17+INDEX('FD inverse'!$A$31:$BH$31,1,'FD mesh'!$B$15+1)*Setup!$B$22</f>
        <v>15.2968636597792</v>
      </c>
      <c r="AH683" s="0" t="n">
        <f aca="false">SUMPRODUCT('FD inverse'!$A$32:$BH$32,'FD mesh'!$B$84:$BI$84,$E682:$BL682)+'FD inverse'!$A$32*$C683/Setup!$B$17+INDEX('FD inverse'!$A$32:$BH$32,1,'FD mesh'!$B$15+1)*Setup!$B$22</f>
        <v>15.2770039890598</v>
      </c>
      <c r="AI683" s="0" t="n">
        <f aca="false">SUMPRODUCT('FD inverse'!$A$33:$BH$33,'FD mesh'!$B$84:$BI$84,$E682:$BL682)+'FD inverse'!$A$33*$C683/Setup!$B$17+INDEX('FD inverse'!$A$33:$BH$33,1,'FD mesh'!$B$15+1)*Setup!$B$22</f>
        <v>15.2569545484635</v>
      </c>
      <c r="AJ683" s="0" t="n">
        <f aca="false">SUMPRODUCT('FD inverse'!$A$34:$BH$34,'FD mesh'!$B$84:$BI$84,$E682:$BL682)+'FD inverse'!$A$34*$C683/Setup!$B$17+INDEX('FD inverse'!$A$34:$BH$34,1,'FD mesh'!$B$15+1)*Setup!$B$22</f>
        <v>15.2367285960004</v>
      </c>
      <c r="AK683" s="0" t="n">
        <f aca="false">SUMPRODUCT('FD inverse'!$A$35:$BH$35,'FD mesh'!$B$84:$BI$84,$E682:$BL682)+'FD inverse'!$A$35*$C683/Setup!$B$17+INDEX('FD inverse'!$A$35:$BH$35,1,'FD mesh'!$B$15+1)*Setup!$B$22</f>
        <v>15.2163398436624</v>
      </c>
      <c r="AL683" s="0" t="n">
        <f aca="false">SUMPRODUCT('FD inverse'!$A$36:$BH$36,'FD mesh'!$B$84:$BI$84,$E682:$BL682)+'FD inverse'!$A$36*$C683/Setup!$B$17+INDEX('FD inverse'!$A$36:$BH$36,1,'FD mesh'!$B$15+1)*Setup!$B$22</f>
        <v>15.1958023270187</v>
      </c>
      <c r="AM683" s="0" t="n">
        <f aca="false">SUMPRODUCT('FD inverse'!$A$37:$BH$37,'FD mesh'!$B$84:$BI$84,$E682:$BL682)+'FD inverse'!$A$37*$C683/Setup!$B$17+INDEX('FD inverse'!$A$37:$BH$37,1,'FD mesh'!$B$15+1)*Setup!$B$22</f>
        <v>15.1751302990381</v>
      </c>
      <c r="AN683" s="0" t="n">
        <f aca="false">SUMPRODUCT('FD inverse'!$A$38:$BH$38,'FD mesh'!$B$84:$BI$84,$E682:$BL682)+'FD inverse'!$A$38*$C683/Setup!$B$17+INDEX('FD inverse'!$A$38:$BH$38,1,'FD mesh'!$B$15+1)*Setup!$B$22</f>
        <v>15.1543381460541</v>
      </c>
      <c r="AO683" s="0" t="n">
        <f aca="false">SUMPRODUCT('FD inverse'!$A$39:$BH$39,'FD mesh'!$B$84:$BI$84,$E682:$BL682)+'FD inverse'!$A$39*$C683/Setup!$B$17+INDEX('FD inverse'!$A$39:$BH$39,1,'FD mesh'!$B$15+1)*Setup!$B$22</f>
        <v>15.1334403237629</v>
      </c>
      <c r="AP683" s="0" t="n">
        <f aca="false">SUMPRODUCT('FD inverse'!$A$40:$BH$40,'FD mesh'!$B$84:$BI$84,$E682:$BL682)+'FD inverse'!$A$40*$C683/Setup!$B$17+INDEX('FD inverse'!$A$40:$BH$40,1,'FD mesh'!$B$15+1)*Setup!$B$22</f>
        <v>15.1124513111196</v>
      </c>
      <c r="AQ683" s="0" t="n">
        <f aca="false">SUMPRODUCT('FD inverse'!$A$41:$BH$41,'FD mesh'!$B$84:$BI$84,$E682:$BL682)+'FD inverse'!$A$41*$C683/Setup!$B$17+INDEX('FD inverse'!$A$41:$BH$41,1,'FD mesh'!$B$15+1)*Setup!$B$22</f>
        <v>15.0913855799886</v>
      </c>
      <c r="AR683" s="0" t="n">
        <f aca="false">SUMPRODUCT('FD inverse'!$A$42:$BH$42,'FD mesh'!$B$84:$BI$84,$E682:$BL682)+'FD inverse'!$A$42*$C683/Setup!$B$17+INDEX('FD inverse'!$A$42:$BH$42,1,'FD mesh'!$B$15+1)*Setup!$B$22</f>
        <v>15.0702575783955</v>
      </c>
      <c r="AS683" s="0" t="n">
        <f aca="false">SUMPRODUCT('FD inverse'!$A$43:$BH$43,'FD mesh'!$B$84:$BI$84,$E682:$BL682)+'FD inverse'!$A$43*$C683/Setup!$B$17+INDEX('FD inverse'!$A$43:$BH$43,1,'FD mesh'!$B$15+1)*Setup!$B$22</f>
        <v>0</v>
      </c>
      <c r="AT683" s="0" t="n">
        <f aca="false">SUMPRODUCT('FD inverse'!$A$44:$BH$44,'FD mesh'!$B$84:$BI$84,$E682:$BL682)+'FD inverse'!$A$44*$C683/Setup!$B$17+INDEX('FD inverse'!$A$44:$BH$44,1,'FD mesh'!$B$15+1)*Setup!$B$22</f>
        <v>0</v>
      </c>
      <c r="AU683" s="0" t="n">
        <f aca="false">SUMPRODUCT('FD inverse'!$A$45:$BH$45,'FD mesh'!$B$84:$BI$84,$E682:$BL682)+'FD inverse'!$A$45*$C683/Setup!$B$17+INDEX('FD inverse'!$A$45:$BH$45,1,'FD mesh'!$B$15+1)*Setup!$B$22</f>
        <v>0</v>
      </c>
      <c r="AV683" s="0" t="n">
        <f aca="false">SUMPRODUCT('FD inverse'!$A$46:$BH$46,'FD mesh'!$B$84:$BI$84,$E682:$BL682)+'FD inverse'!$A$46*$C683/Setup!$B$17+INDEX('FD inverse'!$A$46:$BH$46,1,'FD mesh'!$B$15+1)*Setup!$B$22</f>
        <v>0</v>
      </c>
      <c r="AW683" s="0" t="n">
        <f aca="false">SUMPRODUCT('FD inverse'!$A$47:$BH$47,'FD mesh'!$B$84:$BI$84,$E682:$BL682)+'FD inverse'!$A$47*$C683/Setup!$B$17+INDEX('FD inverse'!$A$47:$BH$47,1,'FD mesh'!$B$15+1)*Setup!$B$22</f>
        <v>0</v>
      </c>
      <c r="AX683" s="0" t="n">
        <f aca="false">SUMPRODUCT('FD inverse'!$A$48:$BH$48,'FD mesh'!$B$84:$BI$84,$E682:$BL682)+'FD inverse'!$A$48*$C683/Setup!$B$17+INDEX('FD inverse'!$A$48:$BH$48,1,'FD mesh'!$B$15+1)*Setup!$B$22</f>
        <v>0</v>
      </c>
      <c r="AY683" s="0" t="n">
        <f aca="false">SUMPRODUCT('FD inverse'!$A$49:$BH$49,'FD mesh'!$B$84:$BI$84,$E682:$BL682)+'FD inverse'!$A$49*$C683/Setup!$B$17+INDEX('FD inverse'!$A$49:$BH$49,1,'FD mesh'!$B$15+1)*Setup!$B$22</f>
        <v>0</v>
      </c>
      <c r="AZ683" s="0" t="n">
        <f aca="false">SUMPRODUCT('FD inverse'!$A$50:$BH$50,'FD mesh'!$B$84:$BI$84,$E682:$BL682)+'FD inverse'!$A$50*$C683/Setup!$B$17+INDEX('FD inverse'!$A$50:$BH$50,1,'FD mesh'!$B$15+1)*Setup!$B$22</f>
        <v>0</v>
      </c>
      <c r="BA683" s="0" t="n">
        <f aca="false">SUMPRODUCT('FD inverse'!$A$51:$BH$51,'FD mesh'!$B$84:$BI$84,$E682:$BL682)+'FD inverse'!$A$51*$C683/Setup!$B$17+INDEX('FD inverse'!$A$51:$BH$51,1,'FD mesh'!$B$15+1)*Setup!$B$22</f>
        <v>0</v>
      </c>
      <c r="BB683" s="0" t="n">
        <f aca="false">SUMPRODUCT('FD inverse'!$A$52:$BH$52,'FD mesh'!$B$84:$BI$84,$E682:$BL682)+'FD inverse'!$A$52*$C683/Setup!$B$17+INDEX('FD inverse'!$A$52:$BH$52,1,'FD mesh'!$B$15+1)*Setup!$B$22</f>
        <v>0</v>
      </c>
      <c r="BC683" s="0" t="n">
        <f aca="false">SUMPRODUCT('FD inverse'!$A$53:$BH$53,'FD mesh'!$B$84:$BI$84,$E682:$BL682)+'FD inverse'!$A$53*$C683/Setup!$B$17+INDEX('FD inverse'!$A$53:$BH$53,1,'FD mesh'!$B$15+1)*Setup!$B$22</f>
        <v>0</v>
      </c>
      <c r="BD683" s="0" t="n">
        <f aca="false">SUMPRODUCT('FD inverse'!$A$54:$BH$54,'FD mesh'!$B$84:$BI$84,$E682:$BL682)+'FD inverse'!$A$54*$C683/Setup!$B$17+INDEX('FD inverse'!$A$54:$BH$54,1,'FD mesh'!$B$15+1)*Setup!$B$22</f>
        <v>0</v>
      </c>
      <c r="BE683" s="0" t="n">
        <f aca="false">SUMPRODUCT('FD inverse'!$A$55:$BH$55,'FD mesh'!$B$84:$BI$84,$E682:$BL682)+'FD inverse'!$A$55*$C683/Setup!$B$17+INDEX('FD inverse'!$A$55:$BH$55,1,'FD mesh'!$B$15+1)*Setup!$B$22</f>
        <v>0</v>
      </c>
      <c r="BF683" s="0" t="n">
        <f aca="false">SUMPRODUCT('FD inverse'!$A$56:$BH$56,'FD mesh'!$B$84:$BI$84,$E682:$BL682)+'FD inverse'!$A$56*$C683/Setup!$B$17+INDEX('FD inverse'!$A$56:$BH$56,1,'FD mesh'!$B$15+1)*Setup!$B$22</f>
        <v>0</v>
      </c>
      <c r="BG683" s="0" t="n">
        <f aca="false">SUMPRODUCT('FD inverse'!$A$57:$BH$57,'FD mesh'!$B$84:$BI$84,$E682:$BL682)+'FD inverse'!$A$57*$C683/Setup!$B$17+INDEX('FD inverse'!$A$57:$BH$57,1,'FD mesh'!$B$15+1)*Setup!$B$22</f>
        <v>0</v>
      </c>
      <c r="BH683" s="0" t="n">
        <f aca="false">SUMPRODUCT('FD inverse'!$A$58:$BH$58,'FD mesh'!$B$84:$BI$84,$E682:$BL682)+'FD inverse'!$A$58*$C683/Setup!$B$17+INDEX('FD inverse'!$A$58:$BH$58,1,'FD mesh'!$B$15+1)*Setup!$B$22</f>
        <v>0</v>
      </c>
      <c r="BI683" s="0" t="n">
        <f aca="false">SUMPRODUCT('FD inverse'!$A$59:$BH$59,'FD mesh'!$B$84:$BI$84,$E682:$BL682)+'FD inverse'!$A$59*$C683/Setup!$B$17+INDEX('FD inverse'!$A$59:$BH$59,1,'FD mesh'!$B$15+1)*Setup!$B$22</f>
        <v>0</v>
      </c>
      <c r="BJ683" s="0" t="n">
        <f aca="false">SUMPRODUCT('FD inverse'!$A$60:$BH$60,'FD mesh'!$B$84:$BI$84,$E682:$BL682)+'FD inverse'!$A$60*$C683/Setup!$B$17+INDEX('FD inverse'!$A$60:$BH$60,1,'FD mesh'!$B$15+1)*Setup!$B$22</f>
        <v>0</v>
      </c>
      <c r="BK683" s="0" t="n">
        <f aca="false">SUMPRODUCT('FD inverse'!$A$61:$BH$61,'FD mesh'!$B$84:$BI$84,$E682:$BL682)+'FD inverse'!$A$61*$C683/Setup!$B$17+INDEX('FD inverse'!$A$61:$BH$61,1,'FD mesh'!$B$15+1)*Setup!$B$22</f>
        <v>0</v>
      </c>
      <c r="BL683" s="0" t="n">
        <f aca="false">SUMPRODUCT('FD inverse'!$A$62:$BH$62,'FD mesh'!$B$84:$BI$84,$E682:$BL682)+'FD inverse'!$A$62*$C683/Setup!$B$17+INDEX('FD inverse'!$A$62:$BH$62,1,'FD mesh'!$B$15+1)*Setup!$B$22</f>
        <v>0</v>
      </c>
    </row>
    <row r="684" customFormat="false" ht="15" hidden="false" customHeight="false" outlineLevel="0" collapsed="false">
      <c r="A684" s="0" t="n">
        <v>679</v>
      </c>
      <c r="B684" s="0" t="n">
        <f aca="false">A684*Setup!$B$11/3600</f>
        <v>56.5833333333333</v>
      </c>
      <c r="C684" s="0" t="n">
        <f aca="false">Setup!$B$7+Setup!$B$8*COS(2*PI()*(B684-Setup!$B$9)/24)</f>
        <v>22.5502478468652</v>
      </c>
      <c r="D684" s="0" t="n">
        <f aca="false">(C684-E684)/Setup!$B$17</f>
        <v>1.51161235006705</v>
      </c>
      <c r="E684" s="0" t="n">
        <f aca="false">SUMPRODUCT('FD inverse'!$A$3:$BH$3,'FD mesh'!$B$84:$BI$84,$E683:$BL683)+'FD inverse'!$A$3*$C684/Setup!$B$17+INDEX('FD inverse'!$A$3:$BH$3,1,'FD mesh'!$B$15+1)*Setup!$B$22</f>
        <v>22.3537382413565</v>
      </c>
      <c r="F684" s="0" t="n">
        <f aca="false">SUMPRODUCT('FD inverse'!$A$4:$BH$4,'FD mesh'!$B$84:$BI$84,$E683:$BL683)+'FD inverse'!$A$4*$C684/Setup!$B$17+INDEX('FD inverse'!$A$4:$BH$4,1,'FD mesh'!$B$15+1)*Setup!$B$22</f>
        <v>22.3187373610482</v>
      </c>
      <c r="G684" s="0" t="n">
        <f aca="false">SUMPRODUCT('FD inverse'!$A$5:$BH$5,'FD mesh'!$B$84:$BI$84,$E683:$BL683)+'FD inverse'!$A$5*$C684/Setup!$B$17+INDEX('FD inverse'!$A$5:$BH$5,1,'FD mesh'!$B$15+1)*Setup!$B$22</f>
        <v>22.300296831355</v>
      </c>
      <c r="H684" s="0" t="n">
        <f aca="false">SUMPRODUCT('FD inverse'!$A$6:$BH$6,'FD mesh'!$B$84:$BI$84,$E683:$BL683)+'FD inverse'!$A$6*$C684/Setup!$B$17+INDEX('FD inverse'!$A$6:$BH$6,1,'FD mesh'!$B$15+1)*Setup!$B$22</f>
        <v>22.260610025897</v>
      </c>
      <c r="I684" s="0" t="n">
        <f aca="false">SUMPRODUCT('FD inverse'!$A$7:$BH$7,'FD mesh'!$B$84:$BI$84,$E683:$BL683)+'FD inverse'!$A$7*$C684/Setup!$B$17+INDEX('FD inverse'!$A$7:$BH$7,1,'FD mesh'!$B$15+1)*Setup!$B$22</f>
        <v>22.2586879150688</v>
      </c>
      <c r="J684" s="0" t="n">
        <f aca="false">SUMPRODUCT('FD inverse'!$A$8:$BH$8,'FD mesh'!$B$84:$BI$84,$E683:$BL683)+'FD inverse'!$A$8*$C684/Setup!$B$17+INDEX('FD inverse'!$A$8:$BH$8,1,'FD mesh'!$B$15+1)*Setup!$B$22</f>
        <v>22.2587072727039</v>
      </c>
      <c r="K684" s="0" t="n">
        <f aca="false">SUMPRODUCT('FD inverse'!$A$9:$BH$9,'FD mesh'!$B$84:$BI$84,$E683:$BL683)+'FD inverse'!$A$9*$C684/Setup!$B$17+INDEX('FD inverse'!$A$9:$BH$9,1,'FD mesh'!$B$15+1)*Setup!$B$22</f>
        <v>22.2595751407455</v>
      </c>
      <c r="L684" s="0" t="n">
        <f aca="false">SUMPRODUCT('FD inverse'!$A$10:$BH$10,'FD mesh'!$B$84:$BI$84,$E683:$BL683)+'FD inverse'!$A$10*$C684/Setup!$B$17+INDEX('FD inverse'!$A$10:$BH$10,1,'FD mesh'!$B$15+1)*Setup!$B$22</f>
        <v>22.2603398025998</v>
      </c>
      <c r="M684" s="0" t="n">
        <f aca="false">SUMPRODUCT('FD inverse'!$A$11:$BH$11,'FD mesh'!$B$84:$BI$84,$E683:$BL683)+'FD inverse'!$A$11*$C684/Setup!$B$17+INDEX('FD inverse'!$A$11:$BH$11,1,'FD mesh'!$B$15+1)*Setup!$B$22</f>
        <v>22.2601865127845</v>
      </c>
      <c r="N684" s="0" t="n">
        <f aca="false">SUMPRODUCT('FD inverse'!$A$12:$BH$12,'FD mesh'!$B$84:$BI$84,$E683:$BL683)+'FD inverse'!$A$12*$C684/Setup!$B$17+INDEX('FD inverse'!$A$12:$BH$12,1,'FD mesh'!$B$15+1)*Setup!$B$22</f>
        <v>22.2584334397135</v>
      </c>
      <c r="O684" s="0" t="n">
        <f aca="false">SUMPRODUCT('FD inverse'!$A$13:$BH$13,'FD mesh'!$B$84:$BI$84,$E683:$BL683)+'FD inverse'!$A$13*$C684/Setup!$B$17+INDEX('FD inverse'!$A$13:$BH$13,1,'FD mesh'!$B$15+1)*Setup!$B$22</f>
        <v>22.2545279582951</v>
      </c>
      <c r="P684" s="0" t="n">
        <f aca="false">SUMPRODUCT('FD inverse'!$A$14:$BH$14,'FD mesh'!$B$84:$BI$84,$E683:$BL683)+'FD inverse'!$A$14*$C684/Setup!$B$17+INDEX('FD inverse'!$A$14:$BH$14,1,'FD mesh'!$B$15+1)*Setup!$B$22</f>
        <v>22.2480434066346</v>
      </c>
      <c r="Q684" s="0" t="n">
        <f aca="false">SUMPRODUCT('FD inverse'!$A$15:$BH$15,'FD mesh'!$B$84:$BI$84,$E683:$BL683)+'FD inverse'!$A$15*$C684/Setup!$B$17+INDEX('FD inverse'!$A$15:$BH$15,1,'FD mesh'!$B$15+1)*Setup!$B$22</f>
        <v>22.2386763993802</v>
      </c>
      <c r="R684" s="0" t="n">
        <f aca="false">SUMPRODUCT('FD inverse'!$A$16:$BH$16,'FD mesh'!$B$84:$BI$84,$E683:$BL683)+'FD inverse'!$A$16*$C684/Setup!$B$17+INDEX('FD inverse'!$A$16:$BH$16,1,'FD mesh'!$B$15+1)*Setup!$B$22</f>
        <v>22.2262447690584</v>
      </c>
      <c r="S684" s="0" t="n">
        <f aca="false">SUMPRODUCT('FD inverse'!$A$17:$BH$17,'FD mesh'!$B$84:$BI$84,$E683:$BL683)+'FD inverse'!$A$17*$C684/Setup!$B$17+INDEX('FD inverse'!$A$17:$BH$17,1,'FD mesh'!$B$15+1)*Setup!$B$22</f>
        <v>21.7736228689639</v>
      </c>
      <c r="T684" s="0" t="n">
        <f aca="false">SUMPRODUCT('FD inverse'!$A$18:$BH$18,'FD mesh'!$B$84:$BI$84,$E683:$BL683)+'FD inverse'!$A$18*$C684/Setup!$B$17+INDEX('FD inverse'!$A$18:$BH$18,1,'FD mesh'!$B$15+1)*Setup!$B$22</f>
        <v>21.3194117965888</v>
      </c>
      <c r="U684" s="0" t="n">
        <f aca="false">SUMPRODUCT('FD inverse'!$A$19:$BH$19,'FD mesh'!$B$84:$BI$84,$E683:$BL683)+'FD inverse'!$A$19*$C684/Setup!$B$17+INDEX('FD inverse'!$A$19:$BH$19,1,'FD mesh'!$B$15+1)*Setup!$B$22</f>
        <v>20.8636093391253</v>
      </c>
      <c r="V684" s="0" t="n">
        <f aca="false">SUMPRODUCT('FD inverse'!$A$20:$BH$20,'FD mesh'!$B$84:$BI$84,$E683:$BL683)+'FD inverse'!$A$20*$C684/Setup!$B$17+INDEX('FD inverse'!$A$20:$BH$20,1,'FD mesh'!$B$15+1)*Setup!$B$22</f>
        <v>20.4062381037378</v>
      </c>
      <c r="W684" s="0" t="n">
        <f aca="false">SUMPRODUCT('FD inverse'!$A$21:$BH$21,'FD mesh'!$B$84:$BI$84,$E683:$BL683)+'FD inverse'!$A$21*$C684/Setup!$B$17+INDEX('FD inverse'!$A$21:$BH$21,1,'FD mesh'!$B$15+1)*Setup!$B$22</f>
        <v>19.9473432342311</v>
      </c>
      <c r="X684" s="0" t="n">
        <f aca="false">SUMPRODUCT('FD inverse'!$A$22:$BH$22,'FD mesh'!$B$84:$BI$84,$E683:$BL683)+'FD inverse'!$A$22*$C684/Setup!$B$17+INDEX('FD inverse'!$A$22:$BH$22,1,'FD mesh'!$B$15+1)*Setup!$B$22</f>
        <v>19.4869902127196</v>
      </c>
      <c r="Y684" s="0" t="n">
        <f aca="false">SUMPRODUCT('FD inverse'!$A$23:$BH$23,'FD mesh'!$B$84:$BI$84,$E683:$BL683)+'FD inverse'!$A$23*$C684/Setup!$B$17+INDEX('FD inverse'!$A$23:$BH$23,1,'FD mesh'!$B$15+1)*Setup!$B$22</f>
        <v>19.0252627428749</v>
      </c>
      <c r="Z684" s="0" t="n">
        <f aca="false">SUMPRODUCT('FD inverse'!$A$24:$BH$24,'FD mesh'!$B$84:$BI$84,$E683:$BL683)+'FD inverse'!$A$24*$C684/Setup!$B$17+INDEX('FD inverse'!$A$24:$BH$24,1,'FD mesh'!$B$15+1)*Setup!$B$22</f>
        <v>18.5622607104794</v>
      </c>
      <c r="AA684" s="0" t="n">
        <f aca="false">SUMPRODUCT('FD inverse'!$A$25:$BH$25,'FD mesh'!$B$84:$BI$84,$E683:$BL683)+'FD inverse'!$A$25*$C684/Setup!$B$17+INDEX('FD inverse'!$A$25:$BH$25,1,'FD mesh'!$B$15+1)*Setup!$B$22</f>
        <v>18.0980982162522</v>
      </c>
      <c r="AB684" s="0" t="n">
        <f aca="false">SUMPRODUCT('FD inverse'!$A$26:$BH$26,'FD mesh'!$B$84:$BI$84,$E683:$BL683)+'FD inverse'!$A$26*$C684/Setup!$B$17+INDEX('FD inverse'!$A$26:$BH$26,1,'FD mesh'!$B$15+1)*Setup!$B$22</f>
        <v>17.6329016752363</v>
      </c>
      <c r="AC684" s="0" t="n">
        <f aca="false">SUMPRODUCT('FD inverse'!$A$27:$BH$27,'FD mesh'!$B$84:$BI$84,$E683:$BL683)+'FD inverse'!$A$27*$C684/Setup!$B$17+INDEX('FD inverse'!$A$27:$BH$27,1,'FD mesh'!$B$15+1)*Setup!$B$22</f>
        <v>17.1668079764431</v>
      </c>
      <c r="AD684" s="0" t="n">
        <f aca="false">SUMPRODUCT('FD inverse'!$A$28:$BH$28,'FD mesh'!$B$84:$BI$84,$E683:$BL683)+'FD inverse'!$A$28*$C684/Setup!$B$17+INDEX('FD inverse'!$A$28:$BH$28,1,'FD mesh'!$B$15+1)*Setup!$B$22</f>
        <v>16.6999626959347</v>
      </c>
      <c r="AE684" s="0" t="n">
        <f aca="false">SUMPRODUCT('FD inverse'!$A$29:$BH$29,'FD mesh'!$B$84:$BI$84,$E683:$BL683)+'FD inverse'!$A$29*$C684/Setup!$B$17+INDEX('FD inverse'!$A$29:$BH$29,1,'FD mesh'!$B$15+1)*Setup!$B$22</f>
        <v>16.2325183560874</v>
      </c>
      <c r="AF684" s="0" t="n">
        <f aca="false">SUMPRODUCT('FD inverse'!$A$30:$BH$30,'FD mesh'!$B$84:$BI$84,$E683:$BL683)+'FD inverse'!$A$30*$C684/Setup!$B$17+INDEX('FD inverse'!$A$30:$BH$30,1,'FD mesh'!$B$15+1)*Setup!$B$22</f>
        <v>15.7646327234143</v>
      </c>
      <c r="AG684" s="0" t="n">
        <f aca="false">SUMPRODUCT('FD inverse'!$A$31:$BH$31,'FD mesh'!$B$84:$BI$84,$E683:$BL683)+'FD inverse'!$A$31*$C684/Setup!$B$17+INDEX('FD inverse'!$A$31:$BH$31,1,'FD mesh'!$B$15+1)*Setup!$B$22</f>
        <v>15.2964671370389</v>
      </c>
      <c r="AH684" s="0" t="n">
        <f aca="false">SUMPRODUCT('FD inverse'!$A$32:$BH$32,'FD mesh'!$B$84:$BI$84,$E683:$BL683)+'FD inverse'!$A$32*$C684/Setup!$B$17+INDEX('FD inverse'!$A$32:$BH$32,1,'FD mesh'!$B$15+1)*Setup!$B$22</f>
        <v>15.2766317142815</v>
      </c>
      <c r="AI684" s="0" t="n">
        <f aca="false">SUMPRODUCT('FD inverse'!$A$33:$BH$33,'FD mesh'!$B$84:$BI$84,$E683:$BL683)+'FD inverse'!$A$33*$C684/Setup!$B$17+INDEX('FD inverse'!$A$33:$BH$33,1,'FD mesh'!$B$15+1)*Setup!$B$22</f>
        <v>15.2566078374568</v>
      </c>
      <c r="AJ684" s="0" t="n">
        <f aca="false">SUMPRODUCT('FD inverse'!$A$34:$BH$34,'FD mesh'!$B$84:$BI$84,$E683:$BL683)+'FD inverse'!$A$34*$C684/Setup!$B$17+INDEX('FD inverse'!$A$34:$BH$34,1,'FD mesh'!$B$15+1)*Setup!$B$22</f>
        <v>15.2364084475345</v>
      </c>
      <c r="AK684" s="0" t="n">
        <f aca="false">SUMPRODUCT('FD inverse'!$A$35:$BH$35,'FD mesh'!$B$84:$BI$84,$E683:$BL683)+'FD inverse'!$A$35*$C684/Setup!$B$17+INDEX('FD inverse'!$A$35:$BH$35,1,'FD mesh'!$B$15+1)*Setup!$B$22</f>
        <v>15.2160469910849</v>
      </c>
      <c r="AL684" s="0" t="n">
        <f aca="false">SUMPRODUCT('FD inverse'!$A$36:$BH$36,'FD mesh'!$B$84:$BI$84,$E683:$BL683)+'FD inverse'!$A$36*$C684/Setup!$B$17+INDEX('FD inverse'!$A$36:$BH$36,1,'FD mesh'!$B$15+1)*Setup!$B$22</f>
        <v>15.1955372859152</v>
      </c>
      <c r="AM684" s="0" t="n">
        <f aca="false">SUMPRODUCT('FD inverse'!$A$37:$BH$37,'FD mesh'!$B$84:$BI$84,$E683:$BL683)+'FD inverse'!$A$37*$C684/Setup!$B$17+INDEX('FD inverse'!$A$37:$BH$37,1,'FD mesh'!$B$15+1)*Setup!$B$22</f>
        <v>15.1748934108343</v>
      </c>
      <c r="AN684" s="0" t="n">
        <f aca="false">SUMPRODUCT('FD inverse'!$A$38:$BH$38,'FD mesh'!$B$84:$BI$84,$E683:$BL683)+'FD inverse'!$A$38*$C684/Setup!$B$17+INDEX('FD inverse'!$A$38:$BH$38,1,'FD mesh'!$B$15+1)*Setup!$B$22</f>
        <v>15.1541296174883</v>
      </c>
      <c r="AO684" s="0" t="n">
        <f aca="false">SUMPRODUCT('FD inverse'!$A$39:$BH$39,'FD mesh'!$B$84:$BI$84,$E683:$BL683)+'FD inverse'!$A$39*$C684/Setup!$B$17+INDEX('FD inverse'!$A$39:$BH$39,1,'FD mesh'!$B$15+1)*Setup!$B$22</f>
        <v>15.1332602621792</v>
      </c>
      <c r="AP684" s="0" t="n">
        <f aca="false">SUMPRODUCT('FD inverse'!$A$40:$BH$40,'FD mesh'!$B$84:$BI$84,$E683:$BL683)+'FD inverse'!$A$40*$C684/Setup!$B$17+INDEX('FD inverse'!$A$40:$BH$40,1,'FD mesh'!$B$15+1)*Setup!$B$22</f>
        <v>15.112299755549</v>
      </c>
      <c r="AQ684" s="0" t="n">
        <f aca="false">SUMPRODUCT('FD inverse'!$A$41:$BH$41,'FD mesh'!$B$84:$BI$84,$E683:$BL683)+'FD inverse'!$A$41*$C684/Setup!$B$17+INDEX('FD inverse'!$A$41:$BH$41,1,'FD mesh'!$B$15+1)*Setup!$B$22</f>
        <v>15.0912625279982</v>
      </c>
      <c r="AR684" s="0" t="n">
        <f aca="false">SUMPRODUCT('FD inverse'!$A$42:$BH$42,'FD mesh'!$B$84:$BI$84,$E683:$BL683)+'FD inverse'!$A$42*$C684/Setup!$B$17+INDEX('FD inverse'!$A$42:$BH$42,1,'FD mesh'!$B$15+1)*Setup!$B$22</f>
        <v>15.0701630086956</v>
      </c>
      <c r="AS684" s="0" t="n">
        <f aca="false">SUMPRODUCT('FD inverse'!$A$43:$BH$43,'FD mesh'!$B$84:$BI$84,$E683:$BL683)+'FD inverse'!$A$43*$C684/Setup!$B$17+INDEX('FD inverse'!$A$43:$BH$43,1,'FD mesh'!$B$15+1)*Setup!$B$22</f>
        <v>0</v>
      </c>
      <c r="AT684" s="0" t="n">
        <f aca="false">SUMPRODUCT('FD inverse'!$A$44:$BH$44,'FD mesh'!$B$84:$BI$84,$E683:$BL683)+'FD inverse'!$A$44*$C684/Setup!$B$17+INDEX('FD inverse'!$A$44:$BH$44,1,'FD mesh'!$B$15+1)*Setup!$B$22</f>
        <v>0</v>
      </c>
      <c r="AU684" s="0" t="n">
        <f aca="false">SUMPRODUCT('FD inverse'!$A$45:$BH$45,'FD mesh'!$B$84:$BI$84,$E683:$BL683)+'FD inverse'!$A$45*$C684/Setup!$B$17+INDEX('FD inverse'!$A$45:$BH$45,1,'FD mesh'!$B$15+1)*Setup!$B$22</f>
        <v>0</v>
      </c>
      <c r="AV684" s="0" t="n">
        <f aca="false">SUMPRODUCT('FD inverse'!$A$46:$BH$46,'FD mesh'!$B$84:$BI$84,$E683:$BL683)+'FD inverse'!$A$46*$C684/Setup!$B$17+INDEX('FD inverse'!$A$46:$BH$46,1,'FD mesh'!$B$15+1)*Setup!$B$22</f>
        <v>0</v>
      </c>
      <c r="AW684" s="0" t="n">
        <f aca="false">SUMPRODUCT('FD inverse'!$A$47:$BH$47,'FD mesh'!$B$84:$BI$84,$E683:$BL683)+'FD inverse'!$A$47*$C684/Setup!$B$17+INDEX('FD inverse'!$A$47:$BH$47,1,'FD mesh'!$B$15+1)*Setup!$B$22</f>
        <v>0</v>
      </c>
      <c r="AX684" s="0" t="n">
        <f aca="false">SUMPRODUCT('FD inverse'!$A$48:$BH$48,'FD mesh'!$B$84:$BI$84,$E683:$BL683)+'FD inverse'!$A$48*$C684/Setup!$B$17+INDEX('FD inverse'!$A$48:$BH$48,1,'FD mesh'!$B$15+1)*Setup!$B$22</f>
        <v>0</v>
      </c>
      <c r="AY684" s="0" t="n">
        <f aca="false">SUMPRODUCT('FD inverse'!$A$49:$BH$49,'FD mesh'!$B$84:$BI$84,$E683:$BL683)+'FD inverse'!$A$49*$C684/Setup!$B$17+INDEX('FD inverse'!$A$49:$BH$49,1,'FD mesh'!$B$15+1)*Setup!$B$22</f>
        <v>0</v>
      </c>
      <c r="AZ684" s="0" t="n">
        <f aca="false">SUMPRODUCT('FD inverse'!$A$50:$BH$50,'FD mesh'!$B$84:$BI$84,$E683:$BL683)+'FD inverse'!$A$50*$C684/Setup!$B$17+INDEX('FD inverse'!$A$50:$BH$50,1,'FD mesh'!$B$15+1)*Setup!$B$22</f>
        <v>0</v>
      </c>
      <c r="BA684" s="0" t="n">
        <f aca="false">SUMPRODUCT('FD inverse'!$A$51:$BH$51,'FD mesh'!$B$84:$BI$84,$E683:$BL683)+'FD inverse'!$A$51*$C684/Setup!$B$17+INDEX('FD inverse'!$A$51:$BH$51,1,'FD mesh'!$B$15+1)*Setup!$B$22</f>
        <v>0</v>
      </c>
      <c r="BB684" s="0" t="n">
        <f aca="false">SUMPRODUCT('FD inverse'!$A$52:$BH$52,'FD mesh'!$B$84:$BI$84,$E683:$BL683)+'FD inverse'!$A$52*$C684/Setup!$B$17+INDEX('FD inverse'!$A$52:$BH$52,1,'FD mesh'!$B$15+1)*Setup!$B$22</f>
        <v>0</v>
      </c>
      <c r="BC684" s="0" t="n">
        <f aca="false">SUMPRODUCT('FD inverse'!$A$53:$BH$53,'FD mesh'!$B$84:$BI$84,$E683:$BL683)+'FD inverse'!$A$53*$C684/Setup!$B$17+INDEX('FD inverse'!$A$53:$BH$53,1,'FD mesh'!$B$15+1)*Setup!$B$22</f>
        <v>0</v>
      </c>
      <c r="BD684" s="0" t="n">
        <f aca="false">SUMPRODUCT('FD inverse'!$A$54:$BH$54,'FD mesh'!$B$84:$BI$84,$E683:$BL683)+'FD inverse'!$A$54*$C684/Setup!$B$17+INDEX('FD inverse'!$A$54:$BH$54,1,'FD mesh'!$B$15+1)*Setup!$B$22</f>
        <v>0</v>
      </c>
      <c r="BE684" s="0" t="n">
        <f aca="false">SUMPRODUCT('FD inverse'!$A$55:$BH$55,'FD mesh'!$B$84:$BI$84,$E683:$BL683)+'FD inverse'!$A$55*$C684/Setup!$B$17+INDEX('FD inverse'!$A$55:$BH$55,1,'FD mesh'!$B$15+1)*Setup!$B$22</f>
        <v>0</v>
      </c>
      <c r="BF684" s="0" t="n">
        <f aca="false">SUMPRODUCT('FD inverse'!$A$56:$BH$56,'FD mesh'!$B$84:$BI$84,$E683:$BL683)+'FD inverse'!$A$56*$C684/Setup!$B$17+INDEX('FD inverse'!$A$56:$BH$56,1,'FD mesh'!$B$15+1)*Setup!$B$22</f>
        <v>0</v>
      </c>
      <c r="BG684" s="0" t="n">
        <f aca="false">SUMPRODUCT('FD inverse'!$A$57:$BH$57,'FD mesh'!$B$84:$BI$84,$E683:$BL683)+'FD inverse'!$A$57*$C684/Setup!$B$17+INDEX('FD inverse'!$A$57:$BH$57,1,'FD mesh'!$B$15+1)*Setup!$B$22</f>
        <v>0</v>
      </c>
      <c r="BH684" s="0" t="n">
        <f aca="false">SUMPRODUCT('FD inverse'!$A$58:$BH$58,'FD mesh'!$B$84:$BI$84,$E683:$BL683)+'FD inverse'!$A$58*$C684/Setup!$B$17+INDEX('FD inverse'!$A$58:$BH$58,1,'FD mesh'!$B$15+1)*Setup!$B$22</f>
        <v>0</v>
      </c>
      <c r="BI684" s="0" t="n">
        <f aca="false">SUMPRODUCT('FD inverse'!$A$59:$BH$59,'FD mesh'!$B$84:$BI$84,$E683:$BL683)+'FD inverse'!$A$59*$C684/Setup!$B$17+INDEX('FD inverse'!$A$59:$BH$59,1,'FD mesh'!$B$15+1)*Setup!$B$22</f>
        <v>0</v>
      </c>
      <c r="BJ684" s="0" t="n">
        <f aca="false">SUMPRODUCT('FD inverse'!$A$60:$BH$60,'FD mesh'!$B$84:$BI$84,$E683:$BL683)+'FD inverse'!$A$60*$C684/Setup!$B$17+INDEX('FD inverse'!$A$60:$BH$60,1,'FD mesh'!$B$15+1)*Setup!$B$22</f>
        <v>0</v>
      </c>
      <c r="BK684" s="0" t="n">
        <f aca="false">SUMPRODUCT('FD inverse'!$A$61:$BH$61,'FD mesh'!$B$84:$BI$84,$E683:$BL683)+'FD inverse'!$A$61*$C684/Setup!$B$17+INDEX('FD inverse'!$A$61:$BH$61,1,'FD mesh'!$B$15+1)*Setup!$B$22</f>
        <v>0</v>
      </c>
      <c r="BL684" s="0" t="n">
        <f aca="false">SUMPRODUCT('FD inverse'!$A$62:$BH$62,'FD mesh'!$B$84:$BI$84,$E683:$BL683)+'FD inverse'!$A$62*$C684/Setup!$B$17+INDEX('FD inverse'!$A$62:$BH$62,1,'FD mesh'!$B$15+1)*Setup!$B$22</f>
        <v>0</v>
      </c>
    </row>
    <row r="685" customFormat="false" ht="15" hidden="false" customHeight="false" outlineLevel="0" collapsed="false">
      <c r="A685" s="0" t="n">
        <v>680</v>
      </c>
      <c r="B685" s="0" t="n">
        <f aca="false">A685*Setup!$B$11/3600</f>
        <v>56.6666666666667</v>
      </c>
      <c r="C685" s="0" t="n">
        <f aca="false">Setup!$B$7+Setup!$B$8*COS(2*PI()*(B685-Setup!$B$9)/24)</f>
        <v>22.6319194266973</v>
      </c>
      <c r="D685" s="0" t="n">
        <f aca="false">(C685-E685)/Setup!$B$17</f>
        <v>1.78119145571014</v>
      </c>
      <c r="E685" s="0" t="n">
        <f aca="false">SUMPRODUCT('FD inverse'!$A$3:$BH$3,'FD mesh'!$B$84:$BI$84,$E684:$BL684)+'FD inverse'!$A$3*$C685/Setup!$B$17+INDEX('FD inverse'!$A$3:$BH$3,1,'FD mesh'!$B$15+1)*Setup!$B$22</f>
        <v>22.400364537455</v>
      </c>
      <c r="F685" s="0" t="n">
        <f aca="false">SUMPRODUCT('FD inverse'!$A$4:$BH$4,'FD mesh'!$B$84:$BI$84,$E684:$BL684)+'FD inverse'!$A$4*$C685/Setup!$B$17+INDEX('FD inverse'!$A$4:$BH$4,1,'FD mesh'!$B$15+1)*Setup!$B$22</f>
        <v>22.3574714408283</v>
      </c>
      <c r="G685" s="0" t="n">
        <f aca="false">SUMPRODUCT('FD inverse'!$A$5:$BH$5,'FD mesh'!$B$84:$BI$84,$E684:$BL684)+'FD inverse'!$A$5*$C685/Setup!$B$17+INDEX('FD inverse'!$A$5:$BH$5,1,'FD mesh'!$B$15+1)*Setup!$B$22</f>
        <v>22.3313900107728</v>
      </c>
      <c r="H685" s="0" t="n">
        <f aca="false">SUMPRODUCT('FD inverse'!$A$6:$BH$6,'FD mesh'!$B$84:$BI$84,$E684:$BL684)+'FD inverse'!$A$6*$C685/Setup!$B$17+INDEX('FD inverse'!$A$6:$BH$6,1,'FD mesh'!$B$15+1)*Setup!$B$22</f>
        <v>22.2664285157784</v>
      </c>
      <c r="I685" s="0" t="n">
        <f aca="false">SUMPRODUCT('FD inverse'!$A$7:$BH$7,'FD mesh'!$B$84:$BI$84,$E684:$BL684)+'FD inverse'!$A$7*$C685/Setup!$B$17+INDEX('FD inverse'!$A$7:$BH$7,1,'FD mesh'!$B$15+1)*Setup!$B$22</f>
        <v>22.2623960796081</v>
      </c>
      <c r="J685" s="0" t="n">
        <f aca="false">SUMPRODUCT('FD inverse'!$A$8:$BH$8,'FD mesh'!$B$84:$BI$84,$E684:$BL684)+'FD inverse'!$A$8*$C685/Setup!$B$17+INDEX('FD inverse'!$A$8:$BH$8,1,'FD mesh'!$B$15+1)*Setup!$B$22</f>
        <v>22.2605513511308</v>
      </c>
      <c r="K685" s="0" t="n">
        <f aca="false">SUMPRODUCT('FD inverse'!$A$9:$BH$9,'FD mesh'!$B$84:$BI$84,$E684:$BL684)+'FD inverse'!$A$9*$C685/Setup!$B$17+INDEX('FD inverse'!$A$9:$BH$9,1,'FD mesh'!$B$15+1)*Setup!$B$22</f>
        <v>22.2597945745277</v>
      </c>
      <c r="L685" s="0" t="n">
        <f aca="false">SUMPRODUCT('FD inverse'!$A$10:$BH$10,'FD mesh'!$B$84:$BI$84,$E684:$BL684)+'FD inverse'!$A$10*$C685/Setup!$B$17+INDEX('FD inverse'!$A$10:$BH$10,1,'FD mesh'!$B$15+1)*Setup!$B$22</f>
        <v>22.2591672573832</v>
      </c>
      <c r="M685" s="0" t="n">
        <f aca="false">SUMPRODUCT('FD inverse'!$A$11:$BH$11,'FD mesh'!$B$84:$BI$84,$E684:$BL684)+'FD inverse'!$A$11*$C685/Setup!$B$17+INDEX('FD inverse'!$A$11:$BH$11,1,'FD mesh'!$B$15+1)*Setup!$B$22</f>
        <v>22.2578481731492</v>
      </c>
      <c r="N685" s="0" t="n">
        <f aca="false">SUMPRODUCT('FD inverse'!$A$12:$BH$12,'FD mesh'!$B$84:$BI$84,$E684:$BL684)+'FD inverse'!$A$12*$C685/Setup!$B$17+INDEX('FD inverse'!$A$12:$BH$12,1,'FD mesh'!$B$15+1)*Setup!$B$22</f>
        <v>22.255149537508</v>
      </c>
      <c r="O685" s="0" t="n">
        <f aca="false">SUMPRODUCT('FD inverse'!$A$13:$BH$13,'FD mesh'!$B$84:$BI$84,$E684:$BL684)+'FD inverse'!$A$13*$C685/Setup!$B$17+INDEX('FD inverse'!$A$13:$BH$13,1,'FD mesh'!$B$15+1)*Setup!$B$22</f>
        <v>22.2505134964359</v>
      </c>
      <c r="P685" s="0" t="n">
        <f aca="false">SUMPRODUCT('FD inverse'!$A$14:$BH$14,'FD mesh'!$B$84:$BI$84,$E684:$BL684)+'FD inverse'!$A$14*$C685/Setup!$B$17+INDEX('FD inverse'!$A$14:$BH$14,1,'FD mesh'!$B$15+1)*Setup!$B$22</f>
        <v>22.2435090412875</v>
      </c>
      <c r="Q685" s="0" t="n">
        <f aca="false">SUMPRODUCT('FD inverse'!$A$15:$BH$15,'FD mesh'!$B$84:$BI$84,$E684:$BL684)+'FD inverse'!$A$15*$C685/Setup!$B$17+INDEX('FD inverse'!$A$15:$BH$15,1,'FD mesh'!$B$15+1)*Setup!$B$22</f>
        <v>22.2338294443415</v>
      </c>
      <c r="R685" s="0" t="n">
        <f aca="false">SUMPRODUCT('FD inverse'!$A$16:$BH$16,'FD mesh'!$B$84:$BI$84,$E684:$BL684)+'FD inverse'!$A$16*$C685/Setup!$B$17+INDEX('FD inverse'!$A$16:$BH$16,1,'FD mesh'!$B$15+1)*Setup!$B$22</f>
        <v>22.2212902869007</v>
      </c>
      <c r="S685" s="0" t="n">
        <f aca="false">SUMPRODUCT('FD inverse'!$A$17:$BH$17,'FD mesh'!$B$84:$BI$84,$E684:$BL684)+'FD inverse'!$A$17*$C685/Setup!$B$17+INDEX('FD inverse'!$A$17:$BH$17,1,'FD mesh'!$B$15+1)*Setup!$B$22</f>
        <v>21.7685400713633</v>
      </c>
      <c r="T685" s="0" t="n">
        <f aca="false">SUMPRODUCT('FD inverse'!$A$18:$BH$18,'FD mesh'!$B$84:$BI$84,$E684:$BL684)+'FD inverse'!$A$18*$C685/Setup!$B$17+INDEX('FD inverse'!$A$18:$BH$18,1,'FD mesh'!$B$15+1)*Setup!$B$22</f>
        <v>21.3142940611035</v>
      </c>
      <c r="U685" s="0" t="n">
        <f aca="false">SUMPRODUCT('FD inverse'!$A$19:$BH$19,'FD mesh'!$B$84:$BI$84,$E684:$BL684)+'FD inverse'!$A$19*$C685/Setup!$B$17+INDEX('FD inverse'!$A$19:$BH$19,1,'FD mesh'!$B$15+1)*Setup!$B$22</f>
        <v>20.8585419744009</v>
      </c>
      <c r="V685" s="0" t="n">
        <f aca="false">SUMPRODUCT('FD inverse'!$A$20:$BH$20,'FD mesh'!$B$84:$BI$84,$E684:$BL684)+'FD inverse'!$A$20*$C685/Setup!$B$17+INDEX('FD inverse'!$A$20:$BH$20,1,'FD mesh'!$B$15+1)*Setup!$B$22</f>
        <v>20.4012986346508</v>
      </c>
      <c r="W685" s="0" t="n">
        <f aca="false">SUMPRODUCT('FD inverse'!$A$21:$BH$21,'FD mesh'!$B$84:$BI$84,$E684:$BL684)+'FD inverse'!$A$21*$C685/Setup!$B$17+INDEX('FD inverse'!$A$21:$BH$21,1,'FD mesh'!$B$15+1)*Setup!$B$22</f>
        <v>19.9426016797123</v>
      </c>
      <c r="X685" s="0" t="n">
        <f aca="false">SUMPRODUCT('FD inverse'!$A$22:$BH$22,'FD mesh'!$B$84:$BI$84,$E684:$BL684)+'FD inverse'!$A$22*$C685/Setup!$B$17+INDEX('FD inverse'!$A$22:$BH$22,1,'FD mesh'!$B$15+1)*Setup!$B$22</f>
        <v>19.4825093530153</v>
      </c>
      <c r="Y685" s="0" t="n">
        <f aca="false">SUMPRODUCT('FD inverse'!$A$23:$BH$23,'FD mesh'!$B$84:$BI$84,$E684:$BL684)+'FD inverse'!$A$23*$C685/Setup!$B$17+INDEX('FD inverse'!$A$23:$BH$23,1,'FD mesh'!$B$15+1)*Setup!$B$22</f>
        <v>19.0210983733196</v>
      </c>
      <c r="Z685" s="0" t="n">
        <f aca="false">SUMPRODUCT('FD inverse'!$A$24:$BH$24,'FD mesh'!$B$84:$BI$84,$E684:$BL684)+'FD inverse'!$A$24*$C685/Setup!$B$17+INDEX('FD inverse'!$A$24:$BH$24,1,'FD mesh'!$B$15+1)*Setup!$B$22</f>
        <v>18.5584618791549</v>
      </c>
      <c r="AA685" s="0" t="n">
        <f aca="false">SUMPRODUCT('FD inverse'!$A$25:$BH$25,'FD mesh'!$B$84:$BI$84,$E684:$BL684)+'FD inverse'!$A$25*$C685/Setup!$B$17+INDEX('FD inverse'!$A$25:$BH$25,1,'FD mesh'!$B$15+1)*Setup!$B$22</f>
        <v>18.0947074432003</v>
      </c>
      <c r="AB685" s="0" t="n">
        <f aca="false">SUMPRODUCT('FD inverse'!$A$26:$BH$26,'FD mesh'!$B$84:$BI$84,$E684:$BL684)+'FD inverse'!$A$26*$C685/Setup!$B$17+INDEX('FD inverse'!$A$26:$BH$26,1,'FD mesh'!$B$15+1)*Setup!$B$22</f>
        <v>17.6299551511762</v>
      </c>
      <c r="AC685" s="0" t="n">
        <f aca="false">SUMPRODUCT('FD inverse'!$A$27:$BH$27,'FD mesh'!$B$84:$BI$84,$E684:$BL684)+'FD inverse'!$A$27*$C685/Setup!$B$17+INDEX('FD inverse'!$A$27:$BH$27,1,'FD mesh'!$B$15+1)*Setup!$B$22</f>
        <v>17.1643357392145</v>
      </c>
      <c r="AD685" s="0" t="n">
        <f aca="false">SUMPRODUCT('FD inverse'!$A$28:$BH$28,'FD mesh'!$B$84:$BI$84,$E684:$BL684)+'FD inverse'!$A$28*$C685/Setup!$B$17+INDEX('FD inverse'!$A$28:$BH$28,1,'FD mesh'!$B$15+1)*Setup!$B$22</f>
        <v>16.697988783154</v>
      </c>
      <c r="AE685" s="0" t="n">
        <f aca="false">SUMPRODUCT('FD inverse'!$A$29:$BH$29,'FD mesh'!$B$84:$BI$84,$E684:$BL684)+'FD inverse'!$A$29*$C685/Setup!$B$17+INDEX('FD inverse'!$A$29:$BH$29,1,'FD mesh'!$B$15+1)*Setup!$B$22</f>
        <v>16.2310609327609</v>
      </c>
      <c r="AF685" s="0" t="n">
        <f aca="false">SUMPRODUCT('FD inverse'!$A$30:$BH$30,'FD mesh'!$B$84:$BI$84,$E684:$BL684)+'FD inverse'!$A$30*$C685/Setup!$B$17+INDEX('FD inverse'!$A$30:$BH$30,1,'FD mesh'!$B$15+1)*Setup!$B$22</f>
        <v>15.7637041835031</v>
      </c>
      <c r="AG685" s="0" t="n">
        <f aca="false">SUMPRODUCT('FD inverse'!$A$31:$BH$31,'FD mesh'!$B$84:$BI$84,$E684:$BL684)+'FD inverse'!$A$31*$C685/Setup!$B$17+INDEX('FD inverse'!$A$31:$BH$31,1,'FD mesh'!$B$15+1)*Setup!$B$22</f>
        <v>15.2960741782144</v>
      </c>
      <c r="AH685" s="0" t="n">
        <f aca="false">SUMPRODUCT('FD inverse'!$A$32:$BH$32,'FD mesh'!$B$84:$BI$84,$E684:$BL684)+'FD inverse'!$A$32*$C685/Setup!$B$17+INDEX('FD inverse'!$A$32:$BH$32,1,'FD mesh'!$B$15+1)*Setup!$B$22</f>
        <v>15.276262253707</v>
      </c>
      <c r="AI685" s="0" t="n">
        <f aca="false">SUMPRODUCT('FD inverse'!$A$33:$BH$33,'FD mesh'!$B$84:$BI$84,$E684:$BL684)+'FD inverse'!$A$33*$C685/Setup!$B$17+INDEX('FD inverse'!$A$33:$BH$33,1,'FD mesh'!$B$15+1)*Setup!$B$22</f>
        <v>15.256263299747</v>
      </c>
      <c r="AJ685" s="0" t="n">
        <f aca="false">SUMPRODUCT('FD inverse'!$A$34:$BH$34,'FD mesh'!$B$84:$BI$84,$E684:$BL684)+'FD inverse'!$A$34*$C685/Setup!$B$17+INDEX('FD inverse'!$A$34:$BH$34,1,'FD mesh'!$B$15+1)*Setup!$B$22</f>
        <v>15.2360899328626</v>
      </c>
      <c r="AK685" s="0" t="n">
        <f aca="false">SUMPRODUCT('FD inverse'!$A$35:$BH$35,'FD mesh'!$B$84:$BI$84,$E684:$BL684)+'FD inverse'!$A$35*$C685/Setup!$B$17+INDEX('FD inverse'!$A$35:$BH$35,1,'FD mesh'!$B$15+1)*Setup!$B$22</f>
        <v>15.2157553265149</v>
      </c>
      <c r="AL685" s="0" t="n">
        <f aca="false">SUMPRODUCT('FD inverse'!$A$36:$BH$36,'FD mesh'!$B$84:$BI$84,$E684:$BL684)+'FD inverse'!$A$36*$C685/Setup!$B$17+INDEX('FD inverse'!$A$36:$BH$36,1,'FD mesh'!$B$15+1)*Setup!$B$22</f>
        <v>15.1952730728439</v>
      </c>
      <c r="AM685" s="0" t="n">
        <f aca="false">SUMPRODUCT('FD inverse'!$A$37:$BH$37,'FD mesh'!$B$84:$BI$84,$E684:$BL684)+'FD inverse'!$A$37*$C685/Setup!$B$17+INDEX('FD inverse'!$A$37:$BH$37,1,'FD mesh'!$B$15+1)*Setup!$B$22</f>
        <v>15.1746570684305</v>
      </c>
      <c r="AN685" s="0" t="n">
        <f aca="false">SUMPRODUCT('FD inverse'!$A$38:$BH$38,'FD mesh'!$B$84:$BI$84,$E684:$BL684)+'FD inverse'!$A$38*$C685/Setup!$B$17+INDEX('FD inverse'!$A$38:$BH$38,1,'FD mesh'!$B$15+1)*Setup!$B$22</f>
        <v>15.1539214220487</v>
      </c>
      <c r="AO685" s="0" t="n">
        <f aca="false">SUMPRODUCT('FD inverse'!$A$39:$BH$39,'FD mesh'!$B$84:$BI$84,$E684:$BL684)+'FD inverse'!$A$39*$C685/Setup!$B$17+INDEX('FD inverse'!$A$39:$BH$39,1,'FD mesh'!$B$15+1)*Setup!$B$22</f>
        <v>15.1330803823401</v>
      </c>
      <c r="AP685" s="0" t="n">
        <f aca="false">SUMPRODUCT('FD inverse'!$A$40:$BH$40,'FD mesh'!$B$84:$BI$84,$E684:$BL684)+'FD inverse'!$A$40*$C685/Setup!$B$17+INDEX('FD inverse'!$A$40:$BH$40,1,'FD mesh'!$B$15+1)*Setup!$B$22</f>
        <v>15.1121482833137</v>
      </c>
      <c r="AQ685" s="0" t="n">
        <f aca="false">SUMPRODUCT('FD inverse'!$A$41:$BH$41,'FD mesh'!$B$84:$BI$84,$E684:$BL684)+'FD inverse'!$A$41*$C685/Setup!$B$17+INDEX('FD inverse'!$A$41:$BH$41,1,'FD mesh'!$B$15+1)*Setup!$B$22</f>
        <v>15.091139505553</v>
      </c>
      <c r="AR685" s="0" t="n">
        <f aca="false">SUMPRODUCT('FD inverse'!$A$42:$BH$42,'FD mesh'!$B$84:$BI$84,$E684:$BL684)+'FD inverse'!$A$42*$C685/Setup!$B$17+INDEX('FD inverse'!$A$42:$BH$42,1,'FD mesh'!$B$15+1)*Setup!$B$22</f>
        <v>15.0700684509969</v>
      </c>
      <c r="AS685" s="0" t="n">
        <f aca="false">SUMPRODUCT('FD inverse'!$A$43:$BH$43,'FD mesh'!$B$84:$BI$84,$E684:$BL684)+'FD inverse'!$A$43*$C685/Setup!$B$17+INDEX('FD inverse'!$A$43:$BH$43,1,'FD mesh'!$B$15+1)*Setup!$B$22</f>
        <v>0</v>
      </c>
      <c r="AT685" s="0" t="n">
        <f aca="false">SUMPRODUCT('FD inverse'!$A$44:$BH$44,'FD mesh'!$B$84:$BI$84,$E684:$BL684)+'FD inverse'!$A$44*$C685/Setup!$B$17+INDEX('FD inverse'!$A$44:$BH$44,1,'FD mesh'!$B$15+1)*Setup!$B$22</f>
        <v>0</v>
      </c>
      <c r="AU685" s="0" t="n">
        <f aca="false">SUMPRODUCT('FD inverse'!$A$45:$BH$45,'FD mesh'!$B$84:$BI$84,$E684:$BL684)+'FD inverse'!$A$45*$C685/Setup!$B$17+INDEX('FD inverse'!$A$45:$BH$45,1,'FD mesh'!$B$15+1)*Setup!$B$22</f>
        <v>0</v>
      </c>
      <c r="AV685" s="0" t="n">
        <f aca="false">SUMPRODUCT('FD inverse'!$A$46:$BH$46,'FD mesh'!$B$84:$BI$84,$E684:$BL684)+'FD inverse'!$A$46*$C685/Setup!$B$17+INDEX('FD inverse'!$A$46:$BH$46,1,'FD mesh'!$B$15+1)*Setup!$B$22</f>
        <v>0</v>
      </c>
      <c r="AW685" s="0" t="n">
        <f aca="false">SUMPRODUCT('FD inverse'!$A$47:$BH$47,'FD mesh'!$B$84:$BI$84,$E684:$BL684)+'FD inverse'!$A$47*$C685/Setup!$B$17+INDEX('FD inverse'!$A$47:$BH$47,1,'FD mesh'!$B$15+1)*Setup!$B$22</f>
        <v>0</v>
      </c>
      <c r="AX685" s="0" t="n">
        <f aca="false">SUMPRODUCT('FD inverse'!$A$48:$BH$48,'FD mesh'!$B$84:$BI$84,$E684:$BL684)+'FD inverse'!$A$48*$C685/Setup!$B$17+INDEX('FD inverse'!$A$48:$BH$48,1,'FD mesh'!$B$15+1)*Setup!$B$22</f>
        <v>0</v>
      </c>
      <c r="AY685" s="0" t="n">
        <f aca="false">SUMPRODUCT('FD inverse'!$A$49:$BH$49,'FD mesh'!$B$84:$BI$84,$E684:$BL684)+'FD inverse'!$A$49*$C685/Setup!$B$17+INDEX('FD inverse'!$A$49:$BH$49,1,'FD mesh'!$B$15+1)*Setup!$B$22</f>
        <v>0</v>
      </c>
      <c r="AZ685" s="0" t="n">
        <f aca="false">SUMPRODUCT('FD inverse'!$A$50:$BH$50,'FD mesh'!$B$84:$BI$84,$E684:$BL684)+'FD inverse'!$A$50*$C685/Setup!$B$17+INDEX('FD inverse'!$A$50:$BH$50,1,'FD mesh'!$B$15+1)*Setup!$B$22</f>
        <v>0</v>
      </c>
      <c r="BA685" s="0" t="n">
        <f aca="false">SUMPRODUCT('FD inverse'!$A$51:$BH$51,'FD mesh'!$B$84:$BI$84,$E684:$BL684)+'FD inverse'!$A$51*$C685/Setup!$B$17+INDEX('FD inverse'!$A$51:$BH$51,1,'FD mesh'!$B$15+1)*Setup!$B$22</f>
        <v>0</v>
      </c>
      <c r="BB685" s="0" t="n">
        <f aca="false">SUMPRODUCT('FD inverse'!$A$52:$BH$52,'FD mesh'!$B$84:$BI$84,$E684:$BL684)+'FD inverse'!$A$52*$C685/Setup!$B$17+INDEX('FD inverse'!$A$52:$BH$52,1,'FD mesh'!$B$15+1)*Setup!$B$22</f>
        <v>0</v>
      </c>
      <c r="BC685" s="0" t="n">
        <f aca="false">SUMPRODUCT('FD inverse'!$A$53:$BH$53,'FD mesh'!$B$84:$BI$84,$E684:$BL684)+'FD inverse'!$A$53*$C685/Setup!$B$17+INDEX('FD inverse'!$A$53:$BH$53,1,'FD mesh'!$B$15+1)*Setup!$B$22</f>
        <v>0</v>
      </c>
      <c r="BD685" s="0" t="n">
        <f aca="false">SUMPRODUCT('FD inverse'!$A$54:$BH$54,'FD mesh'!$B$84:$BI$84,$E684:$BL684)+'FD inverse'!$A$54*$C685/Setup!$B$17+INDEX('FD inverse'!$A$54:$BH$54,1,'FD mesh'!$B$15+1)*Setup!$B$22</f>
        <v>0</v>
      </c>
      <c r="BE685" s="0" t="n">
        <f aca="false">SUMPRODUCT('FD inverse'!$A$55:$BH$55,'FD mesh'!$B$84:$BI$84,$E684:$BL684)+'FD inverse'!$A$55*$C685/Setup!$B$17+INDEX('FD inverse'!$A$55:$BH$55,1,'FD mesh'!$B$15+1)*Setup!$B$22</f>
        <v>0</v>
      </c>
      <c r="BF685" s="0" t="n">
        <f aca="false">SUMPRODUCT('FD inverse'!$A$56:$BH$56,'FD mesh'!$B$84:$BI$84,$E684:$BL684)+'FD inverse'!$A$56*$C685/Setup!$B$17+INDEX('FD inverse'!$A$56:$BH$56,1,'FD mesh'!$B$15+1)*Setup!$B$22</f>
        <v>0</v>
      </c>
      <c r="BG685" s="0" t="n">
        <f aca="false">SUMPRODUCT('FD inverse'!$A$57:$BH$57,'FD mesh'!$B$84:$BI$84,$E684:$BL684)+'FD inverse'!$A$57*$C685/Setup!$B$17+INDEX('FD inverse'!$A$57:$BH$57,1,'FD mesh'!$B$15+1)*Setup!$B$22</f>
        <v>0</v>
      </c>
      <c r="BH685" s="0" t="n">
        <f aca="false">SUMPRODUCT('FD inverse'!$A$58:$BH$58,'FD mesh'!$B$84:$BI$84,$E684:$BL684)+'FD inverse'!$A$58*$C685/Setup!$B$17+INDEX('FD inverse'!$A$58:$BH$58,1,'FD mesh'!$B$15+1)*Setup!$B$22</f>
        <v>0</v>
      </c>
      <c r="BI685" s="0" t="n">
        <f aca="false">SUMPRODUCT('FD inverse'!$A$59:$BH$59,'FD mesh'!$B$84:$BI$84,$E684:$BL684)+'FD inverse'!$A$59*$C685/Setup!$B$17+INDEX('FD inverse'!$A$59:$BH$59,1,'FD mesh'!$B$15+1)*Setup!$B$22</f>
        <v>0</v>
      </c>
      <c r="BJ685" s="0" t="n">
        <f aca="false">SUMPRODUCT('FD inverse'!$A$60:$BH$60,'FD mesh'!$B$84:$BI$84,$E684:$BL684)+'FD inverse'!$A$60*$C685/Setup!$B$17+INDEX('FD inverse'!$A$60:$BH$60,1,'FD mesh'!$B$15+1)*Setup!$B$22</f>
        <v>0</v>
      </c>
      <c r="BK685" s="0" t="n">
        <f aca="false">SUMPRODUCT('FD inverse'!$A$61:$BH$61,'FD mesh'!$B$84:$BI$84,$E684:$BL684)+'FD inverse'!$A$61*$C685/Setup!$B$17+INDEX('FD inverse'!$A$61:$BH$61,1,'FD mesh'!$B$15+1)*Setup!$B$22</f>
        <v>0</v>
      </c>
      <c r="BL685" s="0" t="n">
        <f aca="false">SUMPRODUCT('FD inverse'!$A$62:$BH$62,'FD mesh'!$B$84:$BI$84,$E684:$BL684)+'FD inverse'!$A$62*$C685/Setup!$B$17+INDEX('FD inverse'!$A$62:$BH$62,1,'FD mesh'!$B$15+1)*Setup!$B$22</f>
        <v>0</v>
      </c>
    </row>
    <row r="686" customFormat="false" ht="15" hidden="false" customHeight="false" outlineLevel="0" collapsed="false">
      <c r="A686" s="0" t="n">
        <v>681</v>
      </c>
      <c r="B686" s="0" t="n">
        <f aca="false">A686*Setup!$B$11/3600</f>
        <v>56.75</v>
      </c>
      <c r="C686" s="0" t="n">
        <f aca="false">Setup!$B$7+Setup!$B$8*COS(2*PI()*(B686-Setup!$B$9)/24)</f>
        <v>22.7142421387874</v>
      </c>
      <c r="D686" s="0" t="n">
        <f aca="false">(C686-E686)/Setup!$B$17</f>
        <v>2.05130508335443</v>
      </c>
      <c r="E686" s="0" t="n">
        <f aca="false">SUMPRODUCT('FD inverse'!$A$3:$BH$3,'FD mesh'!$B$84:$BI$84,$E685:$BL685)+'FD inverse'!$A$3*$C686/Setup!$B$17+INDEX('FD inverse'!$A$3:$BH$3,1,'FD mesh'!$B$15+1)*Setup!$B$22</f>
        <v>22.4475724779513</v>
      </c>
      <c r="F686" s="0" t="n">
        <f aca="false">SUMPRODUCT('FD inverse'!$A$4:$BH$4,'FD mesh'!$B$84:$BI$84,$E685:$BL685)+'FD inverse'!$A$4*$C686/Setup!$B$17+INDEX('FD inverse'!$A$4:$BH$4,1,'FD mesh'!$B$15+1)*Setup!$B$22</f>
        <v>22.3967665101764</v>
      </c>
      <c r="G686" s="0" t="n">
        <f aca="false">SUMPRODUCT('FD inverse'!$A$5:$BH$5,'FD mesh'!$B$84:$BI$84,$E685:$BL685)+'FD inverse'!$A$5*$C686/Setup!$B$17+INDEX('FD inverse'!$A$5:$BH$5,1,'FD mesh'!$B$15+1)*Setup!$B$22</f>
        <v>22.3630156940283</v>
      </c>
      <c r="H686" s="0" t="n">
        <f aca="false">SUMPRODUCT('FD inverse'!$A$6:$BH$6,'FD mesh'!$B$84:$BI$84,$E685:$BL685)+'FD inverse'!$A$6*$C686/Setup!$B$17+INDEX('FD inverse'!$A$6:$BH$6,1,'FD mesh'!$B$15+1)*Setup!$B$22</f>
        <v>22.2726733458113</v>
      </c>
      <c r="I686" s="0" t="n">
        <f aca="false">SUMPRODUCT('FD inverse'!$A$7:$BH$7,'FD mesh'!$B$84:$BI$84,$E685:$BL685)+'FD inverse'!$A$7*$C686/Setup!$B$17+INDEX('FD inverse'!$A$7:$BH$7,1,'FD mesh'!$B$15+1)*Setup!$B$22</f>
        <v>22.266520580492</v>
      </c>
      <c r="J686" s="0" t="n">
        <f aca="false">SUMPRODUCT('FD inverse'!$A$8:$BH$8,'FD mesh'!$B$84:$BI$84,$E685:$BL685)+'FD inverse'!$A$8*$C686/Setup!$B$17+INDEX('FD inverse'!$A$8:$BH$8,1,'FD mesh'!$B$15+1)*Setup!$B$22</f>
        <v>22.2628011490276</v>
      </c>
      <c r="K686" s="0" t="n">
        <f aca="false">SUMPRODUCT('FD inverse'!$A$9:$BH$9,'FD mesh'!$B$84:$BI$84,$E685:$BL685)+'FD inverse'!$A$9*$C686/Setup!$B$17+INDEX('FD inverse'!$A$9:$BH$9,1,'FD mesh'!$B$15+1)*Setup!$B$22</f>
        <v>22.2604090319566</v>
      </c>
      <c r="L686" s="0" t="n">
        <f aca="false">SUMPRODUCT('FD inverse'!$A$10:$BH$10,'FD mesh'!$B$84:$BI$84,$E685:$BL685)+'FD inverse'!$A$10*$C686/Setup!$B$17+INDEX('FD inverse'!$A$10:$BH$10,1,'FD mesh'!$B$15+1)*Setup!$B$22</f>
        <v>22.258379426643</v>
      </c>
      <c r="M686" s="0" t="n">
        <f aca="false">SUMPRODUCT('FD inverse'!$A$11:$BH$11,'FD mesh'!$B$84:$BI$84,$E685:$BL685)+'FD inverse'!$A$11*$C686/Setup!$B$17+INDEX('FD inverse'!$A$11:$BH$11,1,'FD mesh'!$B$15+1)*Setup!$B$22</f>
        <v>22.2558850244325</v>
      </c>
      <c r="N686" s="0" t="n">
        <f aca="false">SUMPRODUCT('FD inverse'!$A$12:$BH$12,'FD mesh'!$B$84:$BI$84,$E685:$BL685)+'FD inverse'!$A$12*$C686/Setup!$B$17+INDEX('FD inverse'!$A$12:$BH$12,1,'FD mesh'!$B$15+1)*Setup!$B$22</f>
        <v>22.2522324223892</v>
      </c>
      <c r="O686" s="0" t="n">
        <f aca="false">SUMPRODUCT('FD inverse'!$A$13:$BH$13,'FD mesh'!$B$84:$BI$84,$E685:$BL685)+'FD inverse'!$A$13*$C686/Setup!$B$17+INDEX('FD inverse'!$A$13:$BH$13,1,'FD mesh'!$B$15+1)*Setup!$B$22</f>
        <v>22.2468588084764</v>
      </c>
      <c r="P686" s="0" t="n">
        <f aca="false">SUMPRODUCT('FD inverse'!$A$14:$BH$14,'FD mesh'!$B$84:$BI$84,$E685:$BL685)+'FD inverse'!$A$14*$C686/Setup!$B$17+INDEX('FD inverse'!$A$14:$BH$14,1,'FD mesh'!$B$15+1)*Setup!$B$22</f>
        <v>22.2393290364754</v>
      </c>
      <c r="Q686" s="0" t="n">
        <f aca="false">SUMPRODUCT('FD inverse'!$A$15:$BH$15,'FD mesh'!$B$84:$BI$84,$E685:$BL685)+'FD inverse'!$A$15*$C686/Setup!$B$17+INDEX('FD inverse'!$A$15:$BH$15,1,'FD mesh'!$B$15+1)*Setup!$B$22</f>
        <v>22.2293331849391</v>
      </c>
      <c r="R686" s="0" t="n">
        <f aca="false">SUMPRODUCT('FD inverse'!$A$16:$BH$16,'FD mesh'!$B$84:$BI$84,$E685:$BL685)+'FD inverse'!$A$16*$C686/Setup!$B$17+INDEX('FD inverse'!$A$16:$BH$16,1,'FD mesh'!$B$15+1)*Setup!$B$22</f>
        <v>22.2166846729885</v>
      </c>
      <c r="S686" s="0" t="n">
        <f aca="false">SUMPRODUCT('FD inverse'!$A$17:$BH$17,'FD mesh'!$B$84:$BI$84,$E685:$BL685)+'FD inverse'!$A$17*$C686/Setup!$B$17+INDEX('FD inverse'!$A$17:$BH$17,1,'FD mesh'!$B$15+1)*Setup!$B$22</f>
        <v>21.7637777571828</v>
      </c>
      <c r="T686" s="0" t="n">
        <f aca="false">SUMPRODUCT('FD inverse'!$A$18:$BH$18,'FD mesh'!$B$84:$BI$84,$E685:$BL685)+'FD inverse'!$A$18*$C686/Setup!$B$17+INDEX('FD inverse'!$A$18:$BH$18,1,'FD mesh'!$B$15+1)*Setup!$B$22</f>
        <v>21.3094693603468</v>
      </c>
      <c r="U686" s="0" t="n">
        <f aca="false">SUMPRODUCT('FD inverse'!$A$19:$BH$19,'FD mesh'!$B$84:$BI$84,$E685:$BL685)+'FD inverse'!$A$19*$C686/Setup!$B$17+INDEX('FD inverse'!$A$19:$BH$19,1,'FD mesh'!$B$15+1)*Setup!$B$22</f>
        <v>20.8537411230024</v>
      </c>
      <c r="V686" s="0" t="n">
        <f aca="false">SUMPRODUCT('FD inverse'!$A$20:$BH$20,'FD mesh'!$B$84:$BI$84,$E685:$BL685)+'FD inverse'!$A$20*$C686/Setup!$B$17+INDEX('FD inverse'!$A$20:$BH$20,1,'FD mesh'!$B$15+1)*Setup!$B$22</f>
        <v>20.396600063675</v>
      </c>
      <c r="W686" s="0" t="n">
        <f aca="false">SUMPRODUCT('FD inverse'!$A$21:$BH$21,'FD mesh'!$B$84:$BI$84,$E685:$BL685)+'FD inverse'!$A$21*$C686/Setup!$B$17+INDEX('FD inverse'!$A$21:$BH$21,1,'FD mesh'!$B$15+1)*Setup!$B$22</f>
        <v>19.9380762820319</v>
      </c>
      <c r="X686" s="0" t="n">
        <f aca="false">SUMPRODUCT('FD inverse'!$A$22:$BH$22,'FD mesh'!$B$84:$BI$84,$E685:$BL685)+'FD inverse'!$A$22*$C686/Setup!$B$17+INDEX('FD inverse'!$A$22:$BH$22,1,'FD mesh'!$B$15+1)*Setup!$B$22</f>
        <v>19.4782207405</v>
      </c>
      <c r="Y686" s="0" t="n">
        <f aca="false">SUMPRODUCT('FD inverse'!$A$23:$BH$23,'FD mesh'!$B$84:$BI$84,$E685:$BL685)+'FD inverse'!$A$23*$C686/Setup!$B$17+INDEX('FD inverse'!$A$23:$BH$23,1,'FD mesh'!$B$15+1)*Setup!$B$22</f>
        <v>19.0171031215708</v>
      </c>
      <c r="Z686" s="0" t="n">
        <f aca="false">SUMPRODUCT('FD inverse'!$A$24:$BH$24,'FD mesh'!$B$84:$BI$84,$E685:$BL685)+'FD inverse'!$A$24*$C686/Setup!$B$17+INDEX('FD inverse'!$A$24:$BH$24,1,'FD mesh'!$B$15+1)*Setup!$B$22</f>
        <v>18.5548097571269</v>
      </c>
      <c r="AA686" s="0" t="n">
        <f aca="false">SUMPRODUCT('FD inverse'!$A$25:$BH$25,'FD mesh'!$B$84:$BI$84,$E685:$BL685)+'FD inverse'!$A$25*$C686/Setup!$B$17+INDEX('FD inverse'!$A$25:$BH$25,1,'FD mesh'!$B$15+1)*Setup!$B$22</f>
        <v>18.0914416253433</v>
      </c>
      <c r="AB686" s="0" t="n">
        <f aca="false">SUMPRODUCT('FD inverse'!$A$26:$BH$26,'FD mesh'!$B$84:$BI$84,$E685:$BL685)+'FD inverse'!$A$26*$C686/Setup!$B$17+INDEX('FD inverse'!$A$26:$BH$26,1,'FD mesh'!$B$15+1)*Setup!$B$22</f>
        <v>17.6271124100189</v>
      </c>
      <c r="AC686" s="0" t="n">
        <f aca="false">SUMPRODUCT('FD inverse'!$A$27:$BH$27,'FD mesh'!$B$84:$BI$84,$E685:$BL685)+'FD inverse'!$A$27*$C686/Setup!$B$17+INDEX('FD inverse'!$A$27:$BH$27,1,'FD mesh'!$B$15+1)*Setup!$B$22</f>
        <v>17.1619466165825</v>
      </c>
      <c r="AD686" s="0" t="n">
        <f aca="false">SUMPRODUCT('FD inverse'!$A$28:$BH$28,'FD mesh'!$B$84:$BI$84,$E685:$BL685)+'FD inverse'!$A$28*$C686/Setup!$B$17+INDEX('FD inverse'!$A$28:$BH$28,1,'FD mesh'!$B$15+1)*Setup!$B$22</f>
        <v>16.6960777384859</v>
      </c>
      <c r="AE686" s="0" t="n">
        <f aca="false">SUMPRODUCT('FD inverse'!$A$29:$BH$29,'FD mesh'!$B$84:$BI$84,$E685:$BL685)+'FD inverse'!$A$29*$C686/Setup!$B$17+INDEX('FD inverse'!$A$29:$BH$29,1,'FD mesh'!$B$15+1)*Setup!$B$22</f>
        <v>16.229646467244</v>
      </c>
      <c r="AF686" s="0" t="n">
        <f aca="false">SUMPRODUCT('FD inverse'!$A$30:$BH$30,'FD mesh'!$B$84:$BI$84,$E685:$BL685)+'FD inverse'!$A$30*$C686/Setup!$B$17+INDEX('FD inverse'!$A$30:$BH$30,1,'FD mesh'!$B$15+1)*Setup!$B$22</f>
        <v>15.7627989390073</v>
      </c>
      <c r="AG686" s="0" t="n">
        <f aca="false">SUMPRODUCT('FD inverse'!$A$31:$BH$31,'FD mesh'!$B$84:$BI$84,$E685:$BL685)+'FD inverse'!$A$31*$C686/Setup!$B$17+INDEX('FD inverse'!$A$31:$BH$31,1,'FD mesh'!$B$15+1)*Setup!$B$22</f>
        <v>15.2956850102474</v>
      </c>
      <c r="AH686" s="0" t="n">
        <f aca="false">SUMPRODUCT('FD inverse'!$A$32:$BH$32,'FD mesh'!$B$84:$BI$84,$E685:$BL685)+'FD inverse'!$A$32*$C686/Setup!$B$17+INDEX('FD inverse'!$A$32:$BH$32,1,'FD mesh'!$B$15+1)*Setup!$B$22</f>
        <v>15.2758958207462</v>
      </c>
      <c r="AI686" s="0" t="n">
        <f aca="false">SUMPRODUCT('FD inverse'!$A$33:$BH$33,'FD mesh'!$B$84:$BI$84,$E685:$BL685)+'FD inverse'!$A$33*$C686/Setup!$B$17+INDEX('FD inverse'!$A$33:$BH$33,1,'FD mesh'!$B$15+1)*Setup!$B$22</f>
        <v>15.2559211344401</v>
      </c>
      <c r="AJ686" s="0" t="n">
        <f aca="false">SUMPRODUCT('FD inverse'!$A$34:$BH$34,'FD mesh'!$B$84:$BI$84,$E685:$BL685)+'FD inverse'!$A$34*$C686/Setup!$B$17+INDEX('FD inverse'!$A$34:$BH$34,1,'FD mesh'!$B$15+1)*Setup!$B$22</f>
        <v>15.2357732361745</v>
      </c>
      <c r="AK686" s="0" t="n">
        <f aca="false">SUMPRODUCT('FD inverse'!$A$35:$BH$35,'FD mesh'!$B$84:$BI$84,$E685:$BL685)+'FD inverse'!$A$35*$C686/Setup!$B$17+INDEX('FD inverse'!$A$35:$BH$35,1,'FD mesh'!$B$15+1)*Setup!$B$22</f>
        <v>15.2154650187509</v>
      </c>
      <c r="AL686" s="0" t="n">
        <f aca="false">SUMPRODUCT('FD inverse'!$A$36:$BH$36,'FD mesh'!$B$84:$BI$84,$E685:$BL685)+'FD inverse'!$A$36*$C686/Setup!$B$17+INDEX('FD inverse'!$A$36:$BH$36,1,'FD mesh'!$B$15+1)*Setup!$B$22</f>
        <v>15.1950098408505</v>
      </c>
      <c r="AM686" s="0" t="n">
        <f aca="false">SUMPRODUCT('FD inverse'!$A$37:$BH$37,'FD mesh'!$B$84:$BI$84,$E685:$BL685)+'FD inverse'!$A$37*$C686/Setup!$B$17+INDEX('FD inverse'!$A$37:$BH$37,1,'FD mesh'!$B$15+1)*Setup!$B$22</f>
        <v>15.1744214088519</v>
      </c>
      <c r="AN686" s="0" t="n">
        <f aca="false">SUMPRODUCT('FD inverse'!$A$38:$BH$38,'FD mesh'!$B$84:$BI$84,$E685:$BL685)+'FD inverse'!$A$38*$C686/Setup!$B$17+INDEX('FD inverse'!$A$38:$BH$38,1,'FD mesh'!$B$15+1)*Setup!$B$22</f>
        <v>15.1537136805466</v>
      </c>
      <c r="AO686" s="0" t="n">
        <f aca="false">SUMPRODUCT('FD inverse'!$A$39:$BH$39,'FD mesh'!$B$84:$BI$84,$E685:$BL685)+'FD inverse'!$A$39*$C686/Setup!$B$17+INDEX('FD inverse'!$A$39:$BH$39,1,'FD mesh'!$B$15+1)*Setup!$B$22</f>
        <v>15.1329007887081</v>
      </c>
      <c r="AP686" s="0" t="n">
        <f aca="false">SUMPRODUCT('FD inverse'!$A$40:$BH$40,'FD mesh'!$B$84:$BI$84,$E685:$BL685)+'FD inverse'!$A$40*$C686/Setup!$B$17+INDEX('FD inverse'!$A$40:$BH$40,1,'FD mesh'!$B$15+1)*Setup!$B$22</f>
        <v>15.1119969824364</v>
      </c>
      <c r="AQ686" s="0" t="n">
        <f aca="false">SUMPRODUCT('FD inverse'!$A$41:$BH$41,'FD mesh'!$B$84:$BI$84,$E685:$BL685)+'FD inverse'!$A$41*$C686/Setup!$B$17+INDEX('FD inverse'!$A$41:$BH$41,1,'FD mesh'!$B$15+1)*Setup!$B$22</f>
        <v>15.0910165841758</v>
      </c>
      <c r="AR686" s="0" t="n">
        <f aca="false">SUMPRODUCT('FD inverse'!$A$42:$BH$42,'FD mesh'!$B$84:$BI$84,$E685:$BL685)+'FD inverse'!$A$42*$C686/Setup!$B$17+INDEX('FD inverse'!$A$42:$BH$42,1,'FD mesh'!$B$15+1)*Setup!$B$22</f>
        <v>15.0699739602827</v>
      </c>
      <c r="AS686" s="0" t="n">
        <f aca="false">SUMPRODUCT('FD inverse'!$A$43:$BH$43,'FD mesh'!$B$84:$BI$84,$E685:$BL685)+'FD inverse'!$A$43*$C686/Setup!$B$17+INDEX('FD inverse'!$A$43:$BH$43,1,'FD mesh'!$B$15+1)*Setup!$B$22</f>
        <v>0</v>
      </c>
      <c r="AT686" s="0" t="n">
        <f aca="false">SUMPRODUCT('FD inverse'!$A$44:$BH$44,'FD mesh'!$B$84:$BI$84,$E685:$BL685)+'FD inverse'!$A$44*$C686/Setup!$B$17+INDEX('FD inverse'!$A$44:$BH$44,1,'FD mesh'!$B$15+1)*Setup!$B$22</f>
        <v>0</v>
      </c>
      <c r="AU686" s="0" t="n">
        <f aca="false">SUMPRODUCT('FD inverse'!$A$45:$BH$45,'FD mesh'!$B$84:$BI$84,$E685:$BL685)+'FD inverse'!$A$45*$C686/Setup!$B$17+INDEX('FD inverse'!$A$45:$BH$45,1,'FD mesh'!$B$15+1)*Setup!$B$22</f>
        <v>0</v>
      </c>
      <c r="AV686" s="0" t="n">
        <f aca="false">SUMPRODUCT('FD inverse'!$A$46:$BH$46,'FD mesh'!$B$84:$BI$84,$E685:$BL685)+'FD inverse'!$A$46*$C686/Setup!$B$17+INDEX('FD inverse'!$A$46:$BH$46,1,'FD mesh'!$B$15+1)*Setup!$B$22</f>
        <v>0</v>
      </c>
      <c r="AW686" s="0" t="n">
        <f aca="false">SUMPRODUCT('FD inverse'!$A$47:$BH$47,'FD mesh'!$B$84:$BI$84,$E685:$BL685)+'FD inverse'!$A$47*$C686/Setup!$B$17+INDEX('FD inverse'!$A$47:$BH$47,1,'FD mesh'!$B$15+1)*Setup!$B$22</f>
        <v>0</v>
      </c>
      <c r="AX686" s="0" t="n">
        <f aca="false">SUMPRODUCT('FD inverse'!$A$48:$BH$48,'FD mesh'!$B$84:$BI$84,$E685:$BL685)+'FD inverse'!$A$48*$C686/Setup!$B$17+INDEX('FD inverse'!$A$48:$BH$48,1,'FD mesh'!$B$15+1)*Setup!$B$22</f>
        <v>0</v>
      </c>
      <c r="AY686" s="0" t="n">
        <f aca="false">SUMPRODUCT('FD inverse'!$A$49:$BH$49,'FD mesh'!$B$84:$BI$84,$E685:$BL685)+'FD inverse'!$A$49*$C686/Setup!$B$17+INDEX('FD inverse'!$A$49:$BH$49,1,'FD mesh'!$B$15+1)*Setup!$B$22</f>
        <v>0</v>
      </c>
      <c r="AZ686" s="0" t="n">
        <f aca="false">SUMPRODUCT('FD inverse'!$A$50:$BH$50,'FD mesh'!$B$84:$BI$84,$E685:$BL685)+'FD inverse'!$A$50*$C686/Setup!$B$17+INDEX('FD inverse'!$A$50:$BH$50,1,'FD mesh'!$B$15+1)*Setup!$B$22</f>
        <v>0</v>
      </c>
      <c r="BA686" s="0" t="n">
        <f aca="false">SUMPRODUCT('FD inverse'!$A$51:$BH$51,'FD mesh'!$B$84:$BI$84,$E685:$BL685)+'FD inverse'!$A$51*$C686/Setup!$B$17+INDEX('FD inverse'!$A$51:$BH$51,1,'FD mesh'!$B$15+1)*Setup!$B$22</f>
        <v>0</v>
      </c>
      <c r="BB686" s="0" t="n">
        <f aca="false">SUMPRODUCT('FD inverse'!$A$52:$BH$52,'FD mesh'!$B$84:$BI$84,$E685:$BL685)+'FD inverse'!$A$52*$C686/Setup!$B$17+INDEX('FD inverse'!$A$52:$BH$52,1,'FD mesh'!$B$15+1)*Setup!$B$22</f>
        <v>0</v>
      </c>
      <c r="BC686" s="0" t="n">
        <f aca="false">SUMPRODUCT('FD inverse'!$A$53:$BH$53,'FD mesh'!$B$84:$BI$84,$E685:$BL685)+'FD inverse'!$A$53*$C686/Setup!$B$17+INDEX('FD inverse'!$A$53:$BH$53,1,'FD mesh'!$B$15+1)*Setup!$B$22</f>
        <v>0</v>
      </c>
      <c r="BD686" s="0" t="n">
        <f aca="false">SUMPRODUCT('FD inverse'!$A$54:$BH$54,'FD mesh'!$B$84:$BI$84,$E685:$BL685)+'FD inverse'!$A$54*$C686/Setup!$B$17+INDEX('FD inverse'!$A$54:$BH$54,1,'FD mesh'!$B$15+1)*Setup!$B$22</f>
        <v>0</v>
      </c>
      <c r="BE686" s="0" t="n">
        <f aca="false">SUMPRODUCT('FD inverse'!$A$55:$BH$55,'FD mesh'!$B$84:$BI$84,$E685:$BL685)+'FD inverse'!$A$55*$C686/Setup!$B$17+INDEX('FD inverse'!$A$55:$BH$55,1,'FD mesh'!$B$15+1)*Setup!$B$22</f>
        <v>0</v>
      </c>
      <c r="BF686" s="0" t="n">
        <f aca="false">SUMPRODUCT('FD inverse'!$A$56:$BH$56,'FD mesh'!$B$84:$BI$84,$E685:$BL685)+'FD inverse'!$A$56*$C686/Setup!$B$17+INDEX('FD inverse'!$A$56:$BH$56,1,'FD mesh'!$B$15+1)*Setup!$B$22</f>
        <v>0</v>
      </c>
      <c r="BG686" s="0" t="n">
        <f aca="false">SUMPRODUCT('FD inverse'!$A$57:$BH$57,'FD mesh'!$B$84:$BI$84,$E685:$BL685)+'FD inverse'!$A$57*$C686/Setup!$B$17+INDEX('FD inverse'!$A$57:$BH$57,1,'FD mesh'!$B$15+1)*Setup!$B$22</f>
        <v>0</v>
      </c>
      <c r="BH686" s="0" t="n">
        <f aca="false">SUMPRODUCT('FD inverse'!$A$58:$BH$58,'FD mesh'!$B$84:$BI$84,$E685:$BL685)+'FD inverse'!$A$58*$C686/Setup!$B$17+INDEX('FD inverse'!$A$58:$BH$58,1,'FD mesh'!$B$15+1)*Setup!$B$22</f>
        <v>0</v>
      </c>
      <c r="BI686" s="0" t="n">
        <f aca="false">SUMPRODUCT('FD inverse'!$A$59:$BH$59,'FD mesh'!$B$84:$BI$84,$E685:$BL685)+'FD inverse'!$A$59*$C686/Setup!$B$17+INDEX('FD inverse'!$A$59:$BH$59,1,'FD mesh'!$B$15+1)*Setup!$B$22</f>
        <v>0</v>
      </c>
      <c r="BJ686" s="0" t="n">
        <f aca="false">SUMPRODUCT('FD inverse'!$A$60:$BH$60,'FD mesh'!$B$84:$BI$84,$E685:$BL685)+'FD inverse'!$A$60*$C686/Setup!$B$17+INDEX('FD inverse'!$A$60:$BH$60,1,'FD mesh'!$B$15+1)*Setup!$B$22</f>
        <v>0</v>
      </c>
      <c r="BK686" s="0" t="n">
        <f aca="false">SUMPRODUCT('FD inverse'!$A$61:$BH$61,'FD mesh'!$B$84:$BI$84,$E685:$BL685)+'FD inverse'!$A$61*$C686/Setup!$B$17+INDEX('FD inverse'!$A$61:$BH$61,1,'FD mesh'!$B$15+1)*Setup!$B$22</f>
        <v>0</v>
      </c>
      <c r="BL686" s="0" t="n">
        <f aca="false">SUMPRODUCT('FD inverse'!$A$62:$BH$62,'FD mesh'!$B$84:$BI$84,$E685:$BL685)+'FD inverse'!$A$62*$C686/Setup!$B$17+INDEX('FD inverse'!$A$62:$BH$62,1,'FD mesh'!$B$15+1)*Setup!$B$22</f>
        <v>0</v>
      </c>
    </row>
    <row r="687" customFormat="false" ht="15" hidden="false" customHeight="false" outlineLevel="0" collapsed="false">
      <c r="A687" s="0" t="n">
        <v>682</v>
      </c>
      <c r="B687" s="0" t="n">
        <f aca="false">A687*Setup!$B$11/3600</f>
        <v>56.8333333333333</v>
      </c>
      <c r="C687" s="0" t="n">
        <f aca="false">Setup!$B$7+Setup!$B$8*COS(2*PI()*(B687-Setup!$B$9)/24)</f>
        <v>22.7971768019829</v>
      </c>
      <c r="D687" s="0" t="n">
        <f aca="false">(C687-E687)/Setup!$B$17</f>
        <v>2.32182222406327</v>
      </c>
      <c r="E687" s="0" t="n">
        <f aca="false">SUMPRODUCT('FD inverse'!$A$3:$BH$3,'FD mesh'!$B$84:$BI$84,$E686:$BL686)+'FD inverse'!$A$3*$C687/Setup!$B$17+INDEX('FD inverse'!$A$3:$BH$3,1,'FD mesh'!$B$15+1)*Setup!$B$22</f>
        <v>22.4953399128547</v>
      </c>
      <c r="F687" s="0" t="n">
        <f aca="false">SUMPRODUCT('FD inverse'!$A$4:$BH$4,'FD mesh'!$B$84:$BI$84,$E686:$BL686)+'FD inverse'!$A$4*$C687/Setup!$B$17+INDEX('FD inverse'!$A$4:$BH$4,1,'FD mesh'!$B$15+1)*Setup!$B$22</f>
        <v>22.4366042577587</v>
      </c>
      <c r="G687" s="0" t="n">
        <f aca="false">SUMPRODUCT('FD inverse'!$A$5:$BH$5,'FD mesh'!$B$84:$BI$84,$E686:$BL686)+'FD inverse'!$A$5*$C687/Setup!$B$17+INDEX('FD inverse'!$A$5:$BH$5,1,'FD mesh'!$B$15+1)*Setup!$B$22</f>
        <v>22.3951592917175</v>
      </c>
      <c r="H687" s="0" t="n">
        <f aca="false">SUMPRODUCT('FD inverse'!$A$6:$BH$6,'FD mesh'!$B$84:$BI$84,$E686:$BL686)+'FD inverse'!$A$6*$C687/Setup!$B$17+INDEX('FD inverse'!$A$6:$BH$6,1,'FD mesh'!$B$15+1)*Setup!$B$22</f>
        <v>22.2793422458007</v>
      </c>
      <c r="I687" s="0" t="n">
        <f aca="false">SUMPRODUCT('FD inverse'!$A$7:$BH$7,'FD mesh'!$B$84:$BI$84,$E686:$BL686)+'FD inverse'!$A$7*$C687/Setup!$B$17+INDEX('FD inverse'!$A$7:$BH$7,1,'FD mesh'!$B$15+1)*Setup!$B$22</f>
        <v>22.2710601768374</v>
      </c>
      <c r="J687" s="0" t="n">
        <f aca="false">SUMPRODUCT('FD inverse'!$A$8:$BH$8,'FD mesh'!$B$84:$BI$84,$E686:$BL686)+'FD inverse'!$A$8*$C687/Setup!$B$17+INDEX('FD inverse'!$A$8:$BH$8,1,'FD mesh'!$B$15+1)*Setup!$B$22</f>
        <v>22.2654563358064</v>
      </c>
      <c r="K687" s="0" t="n">
        <f aca="false">SUMPRODUCT('FD inverse'!$A$9:$BH$9,'FD mesh'!$B$84:$BI$84,$E686:$BL686)+'FD inverse'!$A$9*$C687/Setup!$B$17+INDEX('FD inverse'!$A$9:$BH$9,1,'FD mesh'!$B$15+1)*Setup!$B$22</f>
        <v>22.2614189766509</v>
      </c>
      <c r="L687" s="0" t="n">
        <f aca="false">SUMPRODUCT('FD inverse'!$A$10:$BH$10,'FD mesh'!$B$84:$BI$84,$E686:$BL686)+'FD inverse'!$A$10*$C687/Setup!$B$17+INDEX('FD inverse'!$A$10:$BH$10,1,'FD mesh'!$B$15+1)*Setup!$B$22</f>
        <v>22.2579774550731</v>
      </c>
      <c r="M687" s="0" t="n">
        <f aca="false">SUMPRODUCT('FD inverse'!$A$11:$BH$11,'FD mesh'!$B$84:$BI$84,$E686:$BL686)+'FD inverse'!$A$11*$C687/Setup!$B$17+INDEX('FD inverse'!$A$11:$BH$11,1,'FD mesh'!$B$15+1)*Setup!$B$22</f>
        <v>22.2542987821268</v>
      </c>
      <c r="N687" s="0" t="n">
        <f aca="false">SUMPRODUCT('FD inverse'!$A$12:$BH$12,'FD mesh'!$B$84:$BI$84,$E686:$BL686)+'FD inverse'!$A$12*$C687/Setup!$B$17+INDEX('FD inverse'!$A$12:$BH$12,1,'FD mesh'!$B$15+1)*Setup!$B$22</f>
        <v>22.2496842730118</v>
      </c>
      <c r="O687" s="0" t="n">
        <f aca="false">SUMPRODUCT('FD inverse'!$A$13:$BH$13,'FD mesh'!$B$84:$BI$84,$E686:$BL686)+'FD inverse'!$A$13*$C687/Setup!$B$17+INDEX('FD inverse'!$A$13:$BH$13,1,'FD mesh'!$B$15+1)*Setup!$B$22</f>
        <v>22.2435664309308</v>
      </c>
      <c r="P687" s="0" t="n">
        <f aca="false">SUMPRODUCT('FD inverse'!$A$14:$BH$14,'FD mesh'!$B$84:$BI$84,$E686:$BL686)+'FD inverse'!$A$14*$C687/Setup!$B$17+INDEX('FD inverse'!$A$14:$BH$14,1,'FD mesh'!$B$15+1)*Setup!$B$22</f>
        <v>22.2355061832182</v>
      </c>
      <c r="Q687" s="0" t="n">
        <f aca="false">SUMPRODUCT('FD inverse'!$A$15:$BH$15,'FD mesh'!$B$84:$BI$84,$E686:$BL686)+'FD inverse'!$A$15*$C687/Setup!$B$17+INDEX('FD inverse'!$A$15:$BH$15,1,'FD mesh'!$B$15+1)*Setup!$B$22</f>
        <v>22.2251905648524</v>
      </c>
      <c r="R687" s="0" t="n">
        <f aca="false">SUMPRODUCT('FD inverse'!$A$16:$BH$16,'FD mesh'!$B$84:$BI$84,$E686:$BL686)+'FD inverse'!$A$16*$C687/Setup!$B$17+INDEX('FD inverse'!$A$16:$BH$16,1,'FD mesh'!$B$15+1)*Setup!$B$22</f>
        <v>22.2124309228367</v>
      </c>
      <c r="S687" s="0" t="n">
        <f aca="false">SUMPRODUCT('FD inverse'!$A$17:$BH$17,'FD mesh'!$B$84:$BI$84,$E686:$BL686)+'FD inverse'!$A$17*$C687/Setup!$B$17+INDEX('FD inverse'!$A$17:$BH$17,1,'FD mesh'!$B$15+1)*Setup!$B$22</f>
        <v>21.7593389511692</v>
      </c>
      <c r="T687" s="0" t="n">
        <f aca="false">SUMPRODUCT('FD inverse'!$A$18:$BH$18,'FD mesh'!$B$84:$BI$84,$E686:$BL686)+'FD inverse'!$A$18*$C687/Setup!$B$17+INDEX('FD inverse'!$A$18:$BH$18,1,'FD mesh'!$B$15+1)*Setup!$B$22</f>
        <v>21.3049407023034</v>
      </c>
      <c r="U687" s="0" t="n">
        <f aca="false">SUMPRODUCT('FD inverse'!$A$19:$BH$19,'FD mesh'!$B$84:$BI$84,$E686:$BL686)+'FD inverse'!$A$19*$C687/Setup!$B$17+INDEX('FD inverse'!$A$19:$BH$19,1,'FD mesh'!$B$15+1)*Setup!$B$22</f>
        <v>20.8492097340706</v>
      </c>
      <c r="V687" s="0" t="n">
        <f aca="false">SUMPRODUCT('FD inverse'!$A$20:$BH$20,'FD mesh'!$B$84:$BI$84,$E686:$BL686)+'FD inverse'!$A$20*$C687/Setup!$B$17+INDEX('FD inverse'!$A$20:$BH$20,1,'FD mesh'!$B$15+1)*Setup!$B$22</f>
        <v>20.3921452428093</v>
      </c>
      <c r="W687" s="0" t="n">
        <f aca="false">SUMPRODUCT('FD inverse'!$A$21:$BH$21,'FD mesh'!$B$84:$BI$84,$E686:$BL686)+'FD inverse'!$A$21*$C687/Setup!$B$17+INDEX('FD inverse'!$A$21:$BH$21,1,'FD mesh'!$B$15+1)*Setup!$B$22</f>
        <v>19.9337697614075</v>
      </c>
      <c r="X687" s="0" t="n">
        <f aca="false">SUMPRODUCT('FD inverse'!$A$22:$BH$22,'FD mesh'!$B$84:$BI$84,$E686:$BL686)+'FD inverse'!$A$22*$C687/Setup!$B$17+INDEX('FD inverse'!$A$22:$BH$22,1,'FD mesh'!$B$15+1)*Setup!$B$22</f>
        <v>19.4741269325077</v>
      </c>
      <c r="Y687" s="0" t="n">
        <f aca="false">SUMPRODUCT('FD inverse'!$A$23:$BH$23,'FD mesh'!$B$84:$BI$84,$E686:$BL686)+'FD inverse'!$A$23*$C687/Setup!$B$17+INDEX('FD inverse'!$A$23:$BH$23,1,'FD mesh'!$B$15+1)*Setup!$B$22</f>
        <v>19.0132793543987</v>
      </c>
      <c r="Z687" s="0" t="n">
        <f aca="false">SUMPRODUCT('FD inverse'!$A$24:$BH$24,'FD mesh'!$B$84:$BI$84,$E686:$BL686)+'FD inverse'!$A$24*$C687/Setup!$B$17+INDEX('FD inverse'!$A$24:$BH$24,1,'FD mesh'!$B$15+1)*Setup!$B$22</f>
        <v>18.5513064962363</v>
      </c>
      <c r="AA687" s="0" t="n">
        <f aca="false">SUMPRODUCT('FD inverse'!$A$25:$BH$25,'FD mesh'!$B$84:$BI$84,$E686:$BL686)+'FD inverse'!$A$25*$C687/Setup!$B$17+INDEX('FD inverse'!$A$25:$BH$25,1,'FD mesh'!$B$15+1)*Setup!$B$22</f>
        <v>18.0883026784403</v>
      </c>
      <c r="AB687" s="0" t="n">
        <f aca="false">SUMPRODUCT('FD inverse'!$A$26:$BH$26,'FD mesh'!$B$84:$BI$84,$E686:$BL686)+'FD inverse'!$A$26*$C687/Setup!$B$17+INDEX('FD inverse'!$A$26:$BH$26,1,'FD mesh'!$B$15+1)*Setup!$B$22</f>
        <v>17.6243751134129</v>
      </c>
      <c r="AC687" s="0" t="n">
        <f aca="false">SUMPRODUCT('FD inverse'!$A$27:$BH$27,'FD mesh'!$B$84:$BI$84,$E686:$BL686)+'FD inverse'!$A$27*$C687/Setup!$B$17+INDEX('FD inverse'!$A$27:$BH$27,1,'FD mesh'!$B$15+1)*Setup!$B$22</f>
        <v>17.1596420010986</v>
      </c>
      <c r="AD687" s="0" t="n">
        <f aca="false">SUMPRODUCT('FD inverse'!$A$28:$BH$28,'FD mesh'!$B$84:$BI$84,$E686:$BL686)+'FD inverse'!$A$28*$C687/Setup!$B$17+INDEX('FD inverse'!$A$28:$BH$28,1,'FD mesh'!$B$15+1)*Setup!$B$22</f>
        <v>16.6942306733705</v>
      </c>
      <c r="AE687" s="0" t="n">
        <f aca="false">SUMPRODUCT('FD inverse'!$A$29:$BH$29,'FD mesh'!$B$84:$BI$84,$E686:$BL686)+'FD inverse'!$A$29*$C687/Setup!$B$17+INDEX('FD inverse'!$A$29:$BH$29,1,'FD mesh'!$B$15+1)*Setup!$B$22</f>
        <v>16.2282757807656</v>
      </c>
      <c r="AF687" s="0" t="n">
        <f aca="false">SUMPRODUCT('FD inverse'!$A$30:$BH$30,'FD mesh'!$B$84:$BI$84,$E686:$BL686)+'FD inverse'!$A$30*$C687/Setup!$B$17+INDEX('FD inverse'!$A$30:$BH$30,1,'FD mesh'!$B$15+1)*Setup!$B$22</f>
        <v>15.7619175147114</v>
      </c>
      <c r="AG687" s="0" t="n">
        <f aca="false">SUMPRODUCT('FD inverse'!$A$31:$BH$31,'FD mesh'!$B$84:$BI$84,$E686:$BL686)+'FD inverse'!$A$31*$C687/Setup!$B$17+INDEX('FD inverse'!$A$31:$BH$31,1,'FD mesh'!$B$15+1)*Setup!$B$22</f>
        <v>15.2952998580787</v>
      </c>
      <c r="AH687" s="0" t="n">
        <f aca="false">SUMPRODUCT('FD inverse'!$A$32:$BH$32,'FD mesh'!$B$84:$BI$84,$E686:$BL686)+'FD inverse'!$A$32*$C687/Setup!$B$17+INDEX('FD inverse'!$A$32:$BH$32,1,'FD mesh'!$B$15+1)*Setup!$B$22</f>
        <v>15.2755326271827</v>
      </c>
      <c r="AI687" s="0" t="n">
        <f aca="false">SUMPRODUCT('FD inverse'!$A$33:$BH$33,'FD mesh'!$B$84:$BI$84,$E686:$BL686)+'FD inverse'!$A$33*$C687/Setup!$B$17+INDEX('FD inverse'!$A$33:$BH$33,1,'FD mesh'!$B$15+1)*Setup!$B$22</f>
        <v>15.2555815393394</v>
      </c>
      <c r="AJ687" s="0" t="n">
        <f aca="false">SUMPRODUCT('FD inverse'!$A$34:$BH$34,'FD mesh'!$B$84:$BI$84,$E686:$BL686)+'FD inverse'!$A$34*$C687/Setup!$B$17+INDEX('FD inverse'!$A$34:$BH$34,1,'FD mesh'!$B$15+1)*Setup!$B$22</f>
        <v>15.2354585406341</v>
      </c>
      <c r="AK687" s="0" t="n">
        <f aca="false">SUMPRODUCT('FD inverse'!$A$35:$BH$35,'FD mesh'!$B$84:$BI$84,$E686:$BL686)+'FD inverse'!$A$35*$C687/Setup!$B$17+INDEX('FD inverse'!$A$35:$BH$35,1,'FD mesh'!$B$15+1)*Setup!$B$22</f>
        <v>15.2151762357978</v>
      </c>
      <c r="AL687" s="0" t="n">
        <f aca="false">SUMPRODUCT('FD inverse'!$A$36:$BH$36,'FD mesh'!$B$84:$BI$84,$E686:$BL686)+'FD inverse'!$A$36*$C687/Setup!$B$17+INDEX('FD inverse'!$A$36:$BH$36,1,'FD mesh'!$B$15+1)*Setup!$B$22</f>
        <v>15.1947477423791</v>
      </c>
      <c r="AM687" s="0" t="n">
        <f aca="false">SUMPRODUCT('FD inverse'!$A$37:$BH$37,'FD mesh'!$B$84:$BI$84,$E686:$BL686)+'FD inverse'!$A$37*$C687/Setup!$B$17+INDEX('FD inverse'!$A$37:$BH$37,1,'FD mesh'!$B$15+1)*Setup!$B$22</f>
        <v>15.1741865686772</v>
      </c>
      <c r="AN687" s="0" t="n">
        <f aca="false">SUMPRODUCT('FD inverse'!$A$38:$BH$38,'FD mesh'!$B$84:$BI$84,$E686:$BL686)+'FD inverse'!$A$38*$C687/Setup!$B$17+INDEX('FD inverse'!$A$38:$BH$38,1,'FD mesh'!$B$15+1)*Setup!$B$22</f>
        <v>15.1535065134697</v>
      </c>
      <c r="AO687" s="0" t="n">
        <f aca="false">SUMPRODUCT('FD inverse'!$A$39:$BH$39,'FD mesh'!$B$84:$BI$84,$E686:$BL686)+'FD inverse'!$A$39*$C687/Setup!$B$17+INDEX('FD inverse'!$A$39:$BH$39,1,'FD mesh'!$B$15+1)*Setup!$B$22</f>
        <v>15.1327215855163</v>
      </c>
      <c r="AP687" s="0" t="n">
        <f aca="false">SUMPRODUCT('FD inverse'!$A$40:$BH$40,'FD mesh'!$B$84:$BI$84,$E686:$BL686)+'FD inverse'!$A$40*$C687/Setup!$B$17+INDEX('FD inverse'!$A$40:$BH$40,1,'FD mesh'!$B$15+1)*Setup!$B$22</f>
        <v>15.1118459407796</v>
      </c>
      <c r="AQ687" s="0" t="n">
        <f aca="false">SUMPRODUCT('FD inverse'!$A$41:$BH$41,'FD mesh'!$B$84:$BI$84,$E686:$BL686)+'FD inverse'!$A$41*$C687/Setup!$B$17+INDEX('FD inverse'!$A$41:$BH$41,1,'FD mesh'!$B$15+1)*Setup!$B$22</f>
        <v>15.0908938352773</v>
      </c>
      <c r="AR687" s="0" t="n">
        <f aca="false">SUMPRODUCT('FD inverse'!$A$42:$BH$42,'FD mesh'!$B$84:$BI$84,$E686:$BL686)+'FD inverse'!$A$42*$C687/Setup!$B$17+INDEX('FD inverse'!$A$42:$BH$42,1,'FD mesh'!$B$15+1)*Setup!$B$22</f>
        <v>15.0698795914554</v>
      </c>
      <c r="AS687" s="0" t="n">
        <f aca="false">SUMPRODUCT('FD inverse'!$A$43:$BH$43,'FD mesh'!$B$84:$BI$84,$E686:$BL686)+'FD inverse'!$A$43*$C687/Setup!$B$17+INDEX('FD inverse'!$A$43:$BH$43,1,'FD mesh'!$B$15+1)*Setup!$B$22</f>
        <v>0</v>
      </c>
      <c r="AT687" s="0" t="n">
        <f aca="false">SUMPRODUCT('FD inverse'!$A$44:$BH$44,'FD mesh'!$B$84:$BI$84,$E686:$BL686)+'FD inverse'!$A$44*$C687/Setup!$B$17+INDEX('FD inverse'!$A$44:$BH$44,1,'FD mesh'!$B$15+1)*Setup!$B$22</f>
        <v>0</v>
      </c>
      <c r="AU687" s="0" t="n">
        <f aca="false">SUMPRODUCT('FD inverse'!$A$45:$BH$45,'FD mesh'!$B$84:$BI$84,$E686:$BL686)+'FD inverse'!$A$45*$C687/Setup!$B$17+INDEX('FD inverse'!$A$45:$BH$45,1,'FD mesh'!$B$15+1)*Setup!$B$22</f>
        <v>0</v>
      </c>
      <c r="AV687" s="0" t="n">
        <f aca="false">SUMPRODUCT('FD inverse'!$A$46:$BH$46,'FD mesh'!$B$84:$BI$84,$E686:$BL686)+'FD inverse'!$A$46*$C687/Setup!$B$17+INDEX('FD inverse'!$A$46:$BH$46,1,'FD mesh'!$B$15+1)*Setup!$B$22</f>
        <v>0</v>
      </c>
      <c r="AW687" s="0" t="n">
        <f aca="false">SUMPRODUCT('FD inverse'!$A$47:$BH$47,'FD mesh'!$B$84:$BI$84,$E686:$BL686)+'FD inverse'!$A$47*$C687/Setup!$B$17+INDEX('FD inverse'!$A$47:$BH$47,1,'FD mesh'!$B$15+1)*Setup!$B$22</f>
        <v>0</v>
      </c>
      <c r="AX687" s="0" t="n">
        <f aca="false">SUMPRODUCT('FD inverse'!$A$48:$BH$48,'FD mesh'!$B$84:$BI$84,$E686:$BL686)+'FD inverse'!$A$48*$C687/Setup!$B$17+INDEX('FD inverse'!$A$48:$BH$48,1,'FD mesh'!$B$15+1)*Setup!$B$22</f>
        <v>0</v>
      </c>
      <c r="AY687" s="0" t="n">
        <f aca="false">SUMPRODUCT('FD inverse'!$A$49:$BH$49,'FD mesh'!$B$84:$BI$84,$E686:$BL686)+'FD inverse'!$A$49*$C687/Setup!$B$17+INDEX('FD inverse'!$A$49:$BH$49,1,'FD mesh'!$B$15+1)*Setup!$B$22</f>
        <v>0</v>
      </c>
      <c r="AZ687" s="0" t="n">
        <f aca="false">SUMPRODUCT('FD inverse'!$A$50:$BH$50,'FD mesh'!$B$84:$BI$84,$E686:$BL686)+'FD inverse'!$A$50*$C687/Setup!$B$17+INDEX('FD inverse'!$A$50:$BH$50,1,'FD mesh'!$B$15+1)*Setup!$B$22</f>
        <v>0</v>
      </c>
      <c r="BA687" s="0" t="n">
        <f aca="false">SUMPRODUCT('FD inverse'!$A$51:$BH$51,'FD mesh'!$B$84:$BI$84,$E686:$BL686)+'FD inverse'!$A$51*$C687/Setup!$B$17+INDEX('FD inverse'!$A$51:$BH$51,1,'FD mesh'!$B$15+1)*Setup!$B$22</f>
        <v>0</v>
      </c>
      <c r="BB687" s="0" t="n">
        <f aca="false">SUMPRODUCT('FD inverse'!$A$52:$BH$52,'FD mesh'!$B$84:$BI$84,$E686:$BL686)+'FD inverse'!$A$52*$C687/Setup!$B$17+INDEX('FD inverse'!$A$52:$BH$52,1,'FD mesh'!$B$15+1)*Setup!$B$22</f>
        <v>0</v>
      </c>
      <c r="BC687" s="0" t="n">
        <f aca="false">SUMPRODUCT('FD inverse'!$A$53:$BH$53,'FD mesh'!$B$84:$BI$84,$E686:$BL686)+'FD inverse'!$A$53*$C687/Setup!$B$17+INDEX('FD inverse'!$A$53:$BH$53,1,'FD mesh'!$B$15+1)*Setup!$B$22</f>
        <v>0</v>
      </c>
      <c r="BD687" s="0" t="n">
        <f aca="false">SUMPRODUCT('FD inverse'!$A$54:$BH$54,'FD mesh'!$B$84:$BI$84,$E686:$BL686)+'FD inverse'!$A$54*$C687/Setup!$B$17+INDEX('FD inverse'!$A$54:$BH$54,1,'FD mesh'!$B$15+1)*Setup!$B$22</f>
        <v>0</v>
      </c>
      <c r="BE687" s="0" t="n">
        <f aca="false">SUMPRODUCT('FD inverse'!$A$55:$BH$55,'FD mesh'!$B$84:$BI$84,$E686:$BL686)+'FD inverse'!$A$55*$C687/Setup!$B$17+INDEX('FD inverse'!$A$55:$BH$55,1,'FD mesh'!$B$15+1)*Setup!$B$22</f>
        <v>0</v>
      </c>
      <c r="BF687" s="0" t="n">
        <f aca="false">SUMPRODUCT('FD inverse'!$A$56:$BH$56,'FD mesh'!$B$84:$BI$84,$E686:$BL686)+'FD inverse'!$A$56*$C687/Setup!$B$17+INDEX('FD inverse'!$A$56:$BH$56,1,'FD mesh'!$B$15+1)*Setup!$B$22</f>
        <v>0</v>
      </c>
      <c r="BG687" s="0" t="n">
        <f aca="false">SUMPRODUCT('FD inverse'!$A$57:$BH$57,'FD mesh'!$B$84:$BI$84,$E686:$BL686)+'FD inverse'!$A$57*$C687/Setup!$B$17+INDEX('FD inverse'!$A$57:$BH$57,1,'FD mesh'!$B$15+1)*Setup!$B$22</f>
        <v>0</v>
      </c>
      <c r="BH687" s="0" t="n">
        <f aca="false">SUMPRODUCT('FD inverse'!$A$58:$BH$58,'FD mesh'!$B$84:$BI$84,$E686:$BL686)+'FD inverse'!$A$58*$C687/Setup!$B$17+INDEX('FD inverse'!$A$58:$BH$58,1,'FD mesh'!$B$15+1)*Setup!$B$22</f>
        <v>0</v>
      </c>
      <c r="BI687" s="0" t="n">
        <f aca="false">SUMPRODUCT('FD inverse'!$A$59:$BH$59,'FD mesh'!$B$84:$BI$84,$E686:$BL686)+'FD inverse'!$A$59*$C687/Setup!$B$17+INDEX('FD inverse'!$A$59:$BH$59,1,'FD mesh'!$B$15+1)*Setup!$B$22</f>
        <v>0</v>
      </c>
      <c r="BJ687" s="0" t="n">
        <f aca="false">SUMPRODUCT('FD inverse'!$A$60:$BH$60,'FD mesh'!$B$84:$BI$84,$E686:$BL686)+'FD inverse'!$A$60*$C687/Setup!$B$17+INDEX('FD inverse'!$A$60:$BH$60,1,'FD mesh'!$B$15+1)*Setup!$B$22</f>
        <v>0</v>
      </c>
      <c r="BK687" s="0" t="n">
        <f aca="false">SUMPRODUCT('FD inverse'!$A$61:$BH$61,'FD mesh'!$B$84:$BI$84,$E686:$BL686)+'FD inverse'!$A$61*$C687/Setup!$B$17+INDEX('FD inverse'!$A$61:$BH$61,1,'FD mesh'!$B$15+1)*Setup!$B$22</f>
        <v>0</v>
      </c>
      <c r="BL687" s="0" t="n">
        <f aca="false">SUMPRODUCT('FD inverse'!$A$62:$BH$62,'FD mesh'!$B$84:$BI$84,$E686:$BL686)+'FD inverse'!$A$62*$C687/Setup!$B$17+INDEX('FD inverse'!$A$62:$BH$62,1,'FD mesh'!$B$15+1)*Setup!$B$22</f>
        <v>0</v>
      </c>
    </row>
    <row r="688" customFormat="false" ht="15" hidden="false" customHeight="false" outlineLevel="0" collapsed="false">
      <c r="A688" s="0" t="n">
        <v>683</v>
      </c>
      <c r="B688" s="0" t="n">
        <f aca="false">A688*Setup!$B$11/3600</f>
        <v>56.9166666666667</v>
      </c>
      <c r="C688" s="0" t="n">
        <f aca="false">Setup!$B$7+Setup!$B$8*COS(2*PI()*(B688-Setup!$B$9)/24)</f>
        <v>22.880683943876</v>
      </c>
      <c r="D688" s="0" t="n">
        <f aca="false">(C688-E688)/Setup!$B$17</f>
        <v>2.59261168893271</v>
      </c>
      <c r="E688" s="0" t="n">
        <f aca="false">SUMPRODUCT('FD inverse'!$A$3:$BH$3,'FD mesh'!$B$84:$BI$84,$E687:$BL687)+'FD inverse'!$A$3*$C688/Setup!$B$17+INDEX('FD inverse'!$A$3:$BH$3,1,'FD mesh'!$B$15+1)*Setup!$B$22</f>
        <v>22.5436444243148</v>
      </c>
      <c r="F688" s="0" t="n">
        <f aca="false">SUMPRODUCT('FD inverse'!$A$4:$BH$4,'FD mesh'!$B$84:$BI$84,$E687:$BL687)+'FD inverse'!$A$4*$C688/Setup!$B$17+INDEX('FD inverse'!$A$4:$BH$4,1,'FD mesh'!$B$15+1)*Setup!$B$22</f>
        <v>22.476966112027</v>
      </c>
      <c r="G688" s="0" t="n">
        <f aca="false">SUMPRODUCT('FD inverse'!$A$5:$BH$5,'FD mesh'!$B$84:$BI$84,$E687:$BL687)+'FD inverse'!$A$5*$C688/Setup!$B$17+INDEX('FD inverse'!$A$5:$BH$5,1,'FD mesh'!$B$15+1)*Setup!$B$22</f>
        <v>22.4278059656543</v>
      </c>
      <c r="H688" s="0" t="n">
        <f aca="false">SUMPRODUCT('FD inverse'!$A$6:$BH$6,'FD mesh'!$B$84:$BI$84,$E687:$BL687)+'FD inverse'!$A$6*$C688/Setup!$B$17+INDEX('FD inverse'!$A$6:$BH$6,1,'FD mesh'!$B$15+1)*Setup!$B$22</f>
        <v>22.2864327402543</v>
      </c>
      <c r="I688" s="0" t="n">
        <f aca="false">SUMPRODUCT('FD inverse'!$A$7:$BH$7,'FD mesh'!$B$84:$BI$84,$E687:$BL687)+'FD inverse'!$A$7*$C688/Setup!$B$17+INDEX('FD inverse'!$A$7:$BH$7,1,'FD mesh'!$B$15+1)*Setup!$B$22</f>
        <v>22.2760134266358</v>
      </c>
      <c r="J688" s="0" t="n">
        <f aca="false">SUMPRODUCT('FD inverse'!$A$8:$BH$8,'FD mesh'!$B$84:$BI$84,$E687:$BL687)+'FD inverse'!$A$8*$C688/Setup!$B$17+INDEX('FD inverse'!$A$8:$BH$8,1,'FD mesh'!$B$15+1)*Setup!$B$22</f>
        <v>22.2685163842849</v>
      </c>
      <c r="K688" s="0" t="n">
        <f aca="false">SUMPRODUCT('FD inverse'!$A$9:$BH$9,'FD mesh'!$B$84:$BI$84,$E687:$BL687)+'FD inverse'!$A$9*$C688/Setup!$B$17+INDEX('FD inverse'!$A$9:$BH$9,1,'FD mesh'!$B$15+1)*Setup!$B$22</f>
        <v>22.2628246802694</v>
      </c>
      <c r="L688" s="0" t="n">
        <f aca="false">SUMPRODUCT('FD inverse'!$A$10:$BH$10,'FD mesh'!$B$84:$BI$84,$E687:$BL687)+'FD inverse'!$A$10*$C688/Setup!$B$17+INDEX('FD inverse'!$A$10:$BH$10,1,'FD mesh'!$B$15+1)*Setup!$B$22</f>
        <v>22.2579622999226</v>
      </c>
      <c r="M688" s="0" t="n">
        <f aca="false">SUMPRODUCT('FD inverse'!$A$11:$BH$11,'FD mesh'!$B$84:$BI$84,$E687:$BL687)+'FD inverse'!$A$11*$C688/Setup!$B$17+INDEX('FD inverse'!$A$11:$BH$11,1,'FD mesh'!$B$15+1)*Setup!$B$22</f>
        <v>22.2530909784839</v>
      </c>
      <c r="N688" s="0" t="n">
        <f aca="false">SUMPRODUCT('FD inverse'!$A$12:$BH$12,'FD mesh'!$B$84:$BI$84,$E687:$BL687)+'FD inverse'!$A$12*$C688/Setup!$B$17+INDEX('FD inverse'!$A$12:$BH$12,1,'FD mesh'!$B$15+1)*Setup!$B$22</f>
        <v>22.2475070885245</v>
      </c>
      <c r="O688" s="0" t="n">
        <f aca="false">SUMPRODUCT('FD inverse'!$A$13:$BH$13,'FD mesh'!$B$84:$BI$84,$E687:$BL687)+'FD inverse'!$A$13*$C688/Setup!$B$17+INDEX('FD inverse'!$A$13:$BH$13,1,'FD mesh'!$B$15+1)*Setup!$B$22</f>
        <v>22.2406387239413</v>
      </c>
      <c r="P688" s="0" t="n">
        <f aca="false">SUMPRODUCT('FD inverse'!$A$14:$BH$14,'FD mesh'!$B$84:$BI$84,$E687:$BL687)+'FD inverse'!$A$14*$C688/Setup!$B$17+INDEX('FD inverse'!$A$14:$BH$14,1,'FD mesh'!$B$15+1)*Setup!$B$22</f>
        <v>22.2320430985973</v>
      </c>
      <c r="Q688" s="0" t="n">
        <f aca="false">SUMPRODUCT('FD inverse'!$A$15:$BH$15,'FD mesh'!$B$84:$BI$84,$E687:$BL687)+'FD inverse'!$A$15*$C688/Setup!$B$17+INDEX('FD inverse'!$A$15:$BH$15,1,'FD mesh'!$B$15+1)*Setup!$B$22</f>
        <v>22.2214043554829</v>
      </c>
      <c r="R688" s="0" t="n">
        <f aca="false">SUMPRODUCT('FD inverse'!$A$16:$BH$16,'FD mesh'!$B$84:$BI$84,$E687:$BL687)+'FD inverse'!$A$16*$C688/Setup!$B$17+INDEX('FD inverse'!$A$16:$BH$16,1,'FD mesh'!$B$15+1)*Setup!$B$22</f>
        <v>22.2085318605281</v>
      </c>
      <c r="S688" s="0" t="n">
        <f aca="false">SUMPRODUCT('FD inverse'!$A$17:$BH$17,'FD mesh'!$B$84:$BI$84,$E687:$BL687)+'FD inverse'!$A$17*$C688/Setup!$B$17+INDEX('FD inverse'!$A$17:$BH$17,1,'FD mesh'!$B$15+1)*Setup!$B$22</f>
        <v>21.7552265203571</v>
      </c>
      <c r="T688" s="0" t="n">
        <f aca="false">SUMPRODUCT('FD inverse'!$A$18:$BH$18,'FD mesh'!$B$84:$BI$84,$E687:$BL687)+'FD inverse'!$A$18*$C688/Setup!$B$17+INDEX('FD inverse'!$A$18:$BH$18,1,'FD mesh'!$B$15+1)*Setup!$B$22</f>
        <v>21.3007109505472</v>
      </c>
      <c r="U688" s="0" t="n">
        <f aca="false">SUMPRODUCT('FD inverse'!$A$19:$BH$19,'FD mesh'!$B$84:$BI$84,$E687:$BL687)+'FD inverse'!$A$19*$C688/Setup!$B$17+INDEX('FD inverse'!$A$19:$BH$19,1,'FD mesh'!$B$15+1)*Setup!$B$22</f>
        <v>20.8449506252203</v>
      </c>
      <c r="V688" s="0" t="n">
        <f aca="false">SUMPRODUCT('FD inverse'!$A$20:$BH$20,'FD mesh'!$B$84:$BI$84,$E687:$BL687)+'FD inverse'!$A$20*$C688/Setup!$B$17+INDEX('FD inverse'!$A$20:$BH$20,1,'FD mesh'!$B$15+1)*Setup!$B$22</f>
        <v>20.3879369050033</v>
      </c>
      <c r="W688" s="0" t="n">
        <f aca="false">SUMPRODUCT('FD inverse'!$A$21:$BH$21,'FD mesh'!$B$84:$BI$84,$E687:$BL687)+'FD inverse'!$A$21*$C688/Setup!$B$17+INDEX('FD inverse'!$A$21:$BH$21,1,'FD mesh'!$B$15+1)*Setup!$B$22</f>
        <v>19.929684731089</v>
      </c>
      <c r="X688" s="0" t="n">
        <f aca="false">SUMPRODUCT('FD inverse'!$A$22:$BH$22,'FD mesh'!$B$84:$BI$84,$E687:$BL687)+'FD inverse'!$A$22*$C688/Setup!$B$17+INDEX('FD inverse'!$A$22:$BH$22,1,'FD mesh'!$B$15+1)*Setup!$B$22</f>
        <v>19.4702303911096</v>
      </c>
      <c r="Y688" s="0" t="n">
        <f aca="false">SUMPRODUCT('FD inverse'!$A$23:$BH$23,'FD mesh'!$B$84:$BI$84,$E687:$BL687)+'FD inverse'!$A$23*$C688/Setup!$B$17+INDEX('FD inverse'!$A$23:$BH$23,1,'FD mesh'!$B$15+1)*Setup!$B$22</f>
        <v>19.0096293546616</v>
      </c>
      <c r="Z688" s="0" t="n">
        <f aca="false">SUMPRODUCT('FD inverse'!$A$24:$BH$24,'FD mesh'!$B$84:$BI$84,$E687:$BL687)+'FD inverse'!$A$24*$C688/Setup!$B$17+INDEX('FD inverse'!$A$24:$BH$24,1,'FD mesh'!$B$15+1)*Setup!$B$22</f>
        <v>18.5479541754339</v>
      </c>
      <c r="AA688" s="0" t="n">
        <f aca="false">SUMPRODUCT('FD inverse'!$A$25:$BH$25,'FD mesh'!$B$84:$BI$84,$E687:$BL687)+'FD inverse'!$A$25*$C688/Setup!$B$17+INDEX('FD inverse'!$A$25:$BH$25,1,'FD mesh'!$B$15+1)*Setup!$B$22</f>
        <v>18.0852924560843</v>
      </c>
      <c r="AB688" s="0" t="n">
        <f aca="false">SUMPRODUCT('FD inverse'!$A$26:$BH$26,'FD mesh'!$B$84:$BI$84,$E687:$BL687)+'FD inverse'!$A$26*$C688/Setup!$B$17+INDEX('FD inverse'!$A$26:$BH$26,1,'FD mesh'!$B$15+1)*Setup!$B$22</f>
        <v>17.6217448712985</v>
      </c>
      <c r="AC688" s="0" t="n">
        <f aca="false">SUMPRODUCT('FD inverse'!$A$27:$BH$27,'FD mesh'!$B$84:$BI$84,$E687:$BL687)+'FD inverse'!$A$27*$C688/Setup!$B$17+INDEX('FD inverse'!$A$27:$BH$27,1,'FD mesh'!$B$15+1)*Setup!$B$22</f>
        <v>17.1574232438333</v>
      </c>
      <c r="AD688" s="0" t="n">
        <f aca="false">SUMPRODUCT('FD inverse'!$A$28:$BH$28,'FD mesh'!$B$84:$BI$84,$E687:$BL687)+'FD inverse'!$A$28*$C688/Setup!$B$17+INDEX('FD inverse'!$A$28:$BH$28,1,'FD mesh'!$B$15+1)*Setup!$B$22</f>
        <v>16.6924486678014</v>
      </c>
      <c r="AE688" s="0" t="n">
        <f aca="false">SUMPRODUCT('FD inverse'!$A$29:$BH$29,'FD mesh'!$B$84:$BI$84,$E687:$BL687)+'FD inverse'!$A$29*$C688/Setup!$B$17+INDEX('FD inverse'!$A$29:$BH$29,1,'FD mesh'!$B$15+1)*Setup!$B$22</f>
        <v>16.2269496729878</v>
      </c>
      <c r="AF688" s="0" t="n">
        <f aca="false">SUMPRODUCT('FD inverse'!$A$30:$BH$30,'FD mesh'!$B$84:$BI$84,$E687:$BL687)+'FD inverse'!$A$30*$C688/Setup!$B$17+INDEX('FD inverse'!$A$30:$BH$30,1,'FD mesh'!$B$15+1)*Setup!$B$22</f>
        <v>15.7610604235996</v>
      </c>
      <c r="AG688" s="0" t="n">
        <f aca="false">SUMPRODUCT('FD inverse'!$A$31:$BH$31,'FD mesh'!$B$84:$BI$84,$E687:$BL687)+'FD inverse'!$A$31*$C688/Setup!$B$17+INDEX('FD inverse'!$A$31:$BH$31,1,'FD mesh'!$B$15+1)*Setup!$B$22</f>
        <v>15.2949189445414</v>
      </c>
      <c r="AH688" s="0" t="n">
        <f aca="false">SUMPRODUCT('FD inverse'!$A$32:$BH$32,'FD mesh'!$B$84:$BI$84,$E687:$BL687)+'FD inverse'!$A$32*$C688/Setup!$B$17+INDEX('FD inverse'!$A$32:$BH$32,1,'FD mesh'!$B$15+1)*Setup!$B$22</f>
        <v>15.2751728830739</v>
      </c>
      <c r="AI688" s="0" t="n">
        <f aca="false">SUMPRODUCT('FD inverse'!$A$33:$BH$33,'FD mesh'!$B$84:$BI$84,$E687:$BL687)+'FD inverse'!$A$33*$C688/Setup!$B$17+INDEX('FD inverse'!$A$33:$BH$33,1,'FD mesh'!$B$15+1)*Setup!$B$22</f>
        <v>15.2552447108524</v>
      </c>
      <c r="AJ688" s="0" t="n">
        <f aca="false">SUMPRODUCT('FD inverse'!$A$34:$BH$34,'FD mesh'!$B$84:$BI$84,$E687:$BL687)+'FD inverse'!$A$34*$C688/Setup!$B$17+INDEX('FD inverse'!$A$34:$BH$34,1,'FD mesh'!$B$15+1)*Setup!$B$22</f>
        <v>15.2351460282926</v>
      </c>
      <c r="AK688" s="0" t="n">
        <f aca="false">SUMPRODUCT('FD inverse'!$A$35:$BH$35,'FD mesh'!$B$84:$BI$84,$E687:$BL687)+'FD inverse'!$A$35*$C688/Setup!$B$17+INDEX('FD inverse'!$A$35:$BH$35,1,'FD mesh'!$B$15+1)*Setup!$B$22</f>
        <v>15.2148891447875</v>
      </c>
      <c r="AL688" s="0" t="n">
        <f aca="false">SUMPRODUCT('FD inverse'!$A$36:$BH$36,'FD mesh'!$B$84:$BI$84,$E687:$BL687)+'FD inverse'!$A$36*$C688/Setup!$B$17+INDEX('FD inverse'!$A$36:$BH$36,1,'FD mesh'!$B$15+1)*Setup!$B$22</f>
        <v>15.1944869292004</v>
      </c>
      <c r="AM688" s="0" t="n">
        <f aca="false">SUMPRODUCT('FD inverse'!$A$37:$BH$37,'FD mesh'!$B$84:$BI$84,$E687:$BL687)+'FD inverse'!$A$37*$C688/Setup!$B$17+INDEX('FD inverse'!$A$37:$BH$37,1,'FD mesh'!$B$15+1)*Setup!$B$22</f>
        <v>15.1739526839748</v>
      </c>
      <c r="AN688" s="0" t="n">
        <f aca="false">SUMPRODUCT('FD inverse'!$A$38:$BH$38,'FD mesh'!$B$84:$BI$84,$E687:$BL687)+'FD inverse'!$A$38*$C688/Setup!$B$17+INDEX('FD inverse'!$A$38:$BH$38,1,'FD mesh'!$B$15+1)*Setup!$B$22</f>
        <v>15.1533000409259</v>
      </c>
      <c r="AO688" s="0" t="n">
        <f aca="false">SUMPRODUCT('FD inverse'!$A$39:$BH$39,'FD mesh'!$B$84:$BI$84,$E687:$BL687)+'FD inverse'!$A$39*$C688/Setup!$B$17+INDEX('FD inverse'!$A$39:$BH$39,1,'FD mesh'!$B$15+1)*Setup!$B$22</f>
        <v>15.1325428767196</v>
      </c>
      <c r="AP688" s="0" t="n">
        <f aca="false">SUMPRODUCT('FD inverse'!$A$40:$BH$40,'FD mesh'!$B$84:$BI$84,$E687:$BL687)+'FD inverse'!$A$40*$C688/Setup!$B$17+INDEX('FD inverse'!$A$40:$BH$40,1,'FD mesh'!$B$15+1)*Setup!$B$22</f>
        <v>15.1116952460043</v>
      </c>
      <c r="AQ688" s="0" t="n">
        <f aca="false">SUMPRODUCT('FD inverse'!$A$41:$BH$41,'FD mesh'!$B$84:$BI$84,$E687:$BL687)+'FD inverse'!$A$41*$C688/Setup!$B$17+INDEX('FD inverse'!$A$41:$BH$41,1,'FD mesh'!$B$15+1)*Setup!$B$22</f>
        <v>15.0907713301227</v>
      </c>
      <c r="AR688" s="0" t="n">
        <f aca="false">SUMPRODUCT('FD inverse'!$A$42:$BH$42,'FD mesh'!$B$84:$BI$84,$E687:$BL687)+'FD inverse'!$A$42*$C688/Setup!$B$17+INDEX('FD inverse'!$A$42:$BH$42,1,'FD mesh'!$B$15+1)*Setup!$B$22</f>
        <v>15.0697853993101</v>
      </c>
      <c r="AS688" s="0" t="n">
        <f aca="false">SUMPRODUCT('FD inverse'!$A$43:$BH$43,'FD mesh'!$B$84:$BI$84,$E687:$BL687)+'FD inverse'!$A$43*$C688/Setup!$B$17+INDEX('FD inverse'!$A$43:$BH$43,1,'FD mesh'!$B$15+1)*Setup!$B$22</f>
        <v>0</v>
      </c>
      <c r="AT688" s="0" t="n">
        <f aca="false">SUMPRODUCT('FD inverse'!$A$44:$BH$44,'FD mesh'!$B$84:$BI$84,$E687:$BL687)+'FD inverse'!$A$44*$C688/Setup!$B$17+INDEX('FD inverse'!$A$44:$BH$44,1,'FD mesh'!$B$15+1)*Setup!$B$22</f>
        <v>0</v>
      </c>
      <c r="AU688" s="0" t="n">
        <f aca="false">SUMPRODUCT('FD inverse'!$A$45:$BH$45,'FD mesh'!$B$84:$BI$84,$E687:$BL687)+'FD inverse'!$A$45*$C688/Setup!$B$17+INDEX('FD inverse'!$A$45:$BH$45,1,'FD mesh'!$B$15+1)*Setup!$B$22</f>
        <v>0</v>
      </c>
      <c r="AV688" s="0" t="n">
        <f aca="false">SUMPRODUCT('FD inverse'!$A$46:$BH$46,'FD mesh'!$B$84:$BI$84,$E687:$BL687)+'FD inverse'!$A$46*$C688/Setup!$B$17+INDEX('FD inverse'!$A$46:$BH$46,1,'FD mesh'!$B$15+1)*Setup!$B$22</f>
        <v>0</v>
      </c>
      <c r="AW688" s="0" t="n">
        <f aca="false">SUMPRODUCT('FD inverse'!$A$47:$BH$47,'FD mesh'!$B$84:$BI$84,$E687:$BL687)+'FD inverse'!$A$47*$C688/Setup!$B$17+INDEX('FD inverse'!$A$47:$BH$47,1,'FD mesh'!$B$15+1)*Setup!$B$22</f>
        <v>0</v>
      </c>
      <c r="AX688" s="0" t="n">
        <f aca="false">SUMPRODUCT('FD inverse'!$A$48:$BH$48,'FD mesh'!$B$84:$BI$84,$E687:$BL687)+'FD inverse'!$A$48*$C688/Setup!$B$17+INDEX('FD inverse'!$A$48:$BH$48,1,'FD mesh'!$B$15+1)*Setup!$B$22</f>
        <v>0</v>
      </c>
      <c r="AY688" s="0" t="n">
        <f aca="false">SUMPRODUCT('FD inverse'!$A$49:$BH$49,'FD mesh'!$B$84:$BI$84,$E687:$BL687)+'FD inverse'!$A$49*$C688/Setup!$B$17+INDEX('FD inverse'!$A$49:$BH$49,1,'FD mesh'!$B$15+1)*Setup!$B$22</f>
        <v>0</v>
      </c>
      <c r="AZ688" s="0" t="n">
        <f aca="false">SUMPRODUCT('FD inverse'!$A$50:$BH$50,'FD mesh'!$B$84:$BI$84,$E687:$BL687)+'FD inverse'!$A$50*$C688/Setup!$B$17+INDEX('FD inverse'!$A$50:$BH$50,1,'FD mesh'!$B$15+1)*Setup!$B$22</f>
        <v>0</v>
      </c>
      <c r="BA688" s="0" t="n">
        <f aca="false">SUMPRODUCT('FD inverse'!$A$51:$BH$51,'FD mesh'!$B$84:$BI$84,$E687:$BL687)+'FD inverse'!$A$51*$C688/Setup!$B$17+INDEX('FD inverse'!$A$51:$BH$51,1,'FD mesh'!$B$15+1)*Setup!$B$22</f>
        <v>0</v>
      </c>
      <c r="BB688" s="0" t="n">
        <f aca="false">SUMPRODUCT('FD inverse'!$A$52:$BH$52,'FD mesh'!$B$84:$BI$84,$E687:$BL687)+'FD inverse'!$A$52*$C688/Setup!$B$17+INDEX('FD inverse'!$A$52:$BH$52,1,'FD mesh'!$B$15+1)*Setup!$B$22</f>
        <v>0</v>
      </c>
      <c r="BC688" s="0" t="n">
        <f aca="false">SUMPRODUCT('FD inverse'!$A$53:$BH$53,'FD mesh'!$B$84:$BI$84,$E687:$BL687)+'FD inverse'!$A$53*$C688/Setup!$B$17+INDEX('FD inverse'!$A$53:$BH$53,1,'FD mesh'!$B$15+1)*Setup!$B$22</f>
        <v>0</v>
      </c>
      <c r="BD688" s="0" t="n">
        <f aca="false">SUMPRODUCT('FD inverse'!$A$54:$BH$54,'FD mesh'!$B$84:$BI$84,$E687:$BL687)+'FD inverse'!$A$54*$C688/Setup!$B$17+INDEX('FD inverse'!$A$54:$BH$54,1,'FD mesh'!$B$15+1)*Setup!$B$22</f>
        <v>0</v>
      </c>
      <c r="BE688" s="0" t="n">
        <f aca="false">SUMPRODUCT('FD inverse'!$A$55:$BH$55,'FD mesh'!$B$84:$BI$84,$E687:$BL687)+'FD inverse'!$A$55*$C688/Setup!$B$17+INDEX('FD inverse'!$A$55:$BH$55,1,'FD mesh'!$B$15+1)*Setup!$B$22</f>
        <v>0</v>
      </c>
      <c r="BF688" s="0" t="n">
        <f aca="false">SUMPRODUCT('FD inverse'!$A$56:$BH$56,'FD mesh'!$B$84:$BI$84,$E687:$BL687)+'FD inverse'!$A$56*$C688/Setup!$B$17+INDEX('FD inverse'!$A$56:$BH$56,1,'FD mesh'!$B$15+1)*Setup!$B$22</f>
        <v>0</v>
      </c>
      <c r="BG688" s="0" t="n">
        <f aca="false">SUMPRODUCT('FD inverse'!$A$57:$BH$57,'FD mesh'!$B$84:$BI$84,$E687:$BL687)+'FD inverse'!$A$57*$C688/Setup!$B$17+INDEX('FD inverse'!$A$57:$BH$57,1,'FD mesh'!$B$15+1)*Setup!$B$22</f>
        <v>0</v>
      </c>
      <c r="BH688" s="0" t="n">
        <f aca="false">SUMPRODUCT('FD inverse'!$A$58:$BH$58,'FD mesh'!$B$84:$BI$84,$E687:$BL687)+'FD inverse'!$A$58*$C688/Setup!$B$17+INDEX('FD inverse'!$A$58:$BH$58,1,'FD mesh'!$B$15+1)*Setup!$B$22</f>
        <v>0</v>
      </c>
      <c r="BI688" s="0" t="n">
        <f aca="false">SUMPRODUCT('FD inverse'!$A$59:$BH$59,'FD mesh'!$B$84:$BI$84,$E687:$BL687)+'FD inverse'!$A$59*$C688/Setup!$B$17+INDEX('FD inverse'!$A$59:$BH$59,1,'FD mesh'!$B$15+1)*Setup!$B$22</f>
        <v>0</v>
      </c>
      <c r="BJ688" s="0" t="n">
        <f aca="false">SUMPRODUCT('FD inverse'!$A$60:$BH$60,'FD mesh'!$B$84:$BI$84,$E687:$BL687)+'FD inverse'!$A$60*$C688/Setup!$B$17+INDEX('FD inverse'!$A$60:$BH$60,1,'FD mesh'!$B$15+1)*Setup!$B$22</f>
        <v>0</v>
      </c>
      <c r="BK688" s="0" t="n">
        <f aca="false">SUMPRODUCT('FD inverse'!$A$61:$BH$61,'FD mesh'!$B$84:$BI$84,$E687:$BL687)+'FD inverse'!$A$61*$C688/Setup!$B$17+INDEX('FD inverse'!$A$61:$BH$61,1,'FD mesh'!$B$15+1)*Setup!$B$22</f>
        <v>0</v>
      </c>
      <c r="BL688" s="0" t="n">
        <f aca="false">SUMPRODUCT('FD inverse'!$A$62:$BH$62,'FD mesh'!$B$84:$BI$84,$E687:$BL687)+'FD inverse'!$A$62*$C688/Setup!$B$17+INDEX('FD inverse'!$A$62:$BH$62,1,'FD mesh'!$B$15+1)*Setup!$B$22</f>
        <v>0</v>
      </c>
    </row>
    <row r="689" customFormat="false" ht="15" hidden="false" customHeight="false" outlineLevel="0" collapsed="false">
      <c r="A689" s="0" t="n">
        <v>684</v>
      </c>
      <c r="B689" s="0" t="n">
        <f aca="false">A689*Setup!$B$11/3600</f>
        <v>57</v>
      </c>
      <c r="C689" s="0" t="n">
        <f aca="false">Setup!$B$7+Setup!$B$8*COS(2*PI()*(B689-Setup!$B$9)/24)</f>
        <v>22.9647238195899</v>
      </c>
      <c r="D689" s="0" t="n">
        <f aca="false">(C689-E689)/Setup!$B$17</f>
        <v>2.86354217147082</v>
      </c>
      <c r="E689" s="0" t="n">
        <f aca="false">SUMPRODUCT('FD inverse'!$A$3:$BH$3,'FD mesh'!$B$84:$BI$84,$E688:$BL688)+'FD inverse'!$A$3*$C689/Setup!$B$17+INDEX('FD inverse'!$A$3:$BH$3,1,'FD mesh'!$B$15+1)*Setup!$B$22</f>
        <v>22.5924633372987</v>
      </c>
      <c r="F689" s="0" t="n">
        <f aca="false">SUMPRODUCT('FD inverse'!$A$4:$BH$4,'FD mesh'!$B$84:$BI$84,$E688:$BL688)+'FD inverse'!$A$4*$C689/Setup!$B$17+INDEX('FD inverse'!$A$4:$BH$4,1,'FD mesh'!$B$15+1)*Setup!$B$22</f>
        <v>22.5178332500677</v>
      </c>
      <c r="G689" s="0" t="n">
        <f aca="false">SUMPRODUCT('FD inverse'!$A$5:$BH$5,'FD mesh'!$B$84:$BI$84,$E688:$BL688)+'FD inverse'!$A$5*$C689/Setup!$B$17+INDEX('FD inverse'!$A$5:$BH$5,1,'FD mesh'!$B$15+1)*Setup!$B$22</f>
        <v>22.4609406359445</v>
      </c>
      <c r="H689" s="0" t="n">
        <f aca="false">SUMPRODUCT('FD inverse'!$A$6:$BH$6,'FD mesh'!$B$84:$BI$84,$E688:$BL688)+'FD inverse'!$A$6*$C689/Setup!$B$17+INDEX('FD inverse'!$A$6:$BH$6,1,'FD mesh'!$B$15+1)*Setup!$B$22</f>
        <v>22.2939421495776</v>
      </c>
      <c r="I689" s="0" t="n">
        <f aca="false">SUMPRODUCT('FD inverse'!$A$7:$BH$7,'FD mesh'!$B$84:$BI$84,$E688:$BL688)+'FD inverse'!$A$7*$C689/Setup!$B$17+INDEX('FD inverse'!$A$7:$BH$7,1,'FD mesh'!$B$15+1)*Setup!$B$22</f>
        <v>22.2813786874575</v>
      </c>
      <c r="J689" s="0" t="n">
        <f aca="false">SUMPRODUCT('FD inverse'!$A$8:$BH$8,'FD mesh'!$B$84:$BI$84,$E688:$BL688)+'FD inverse'!$A$8*$C689/Setup!$B$17+INDEX('FD inverse'!$A$8:$BH$8,1,'FD mesh'!$B$15+1)*Setup!$B$22</f>
        <v>22.2719805709551</v>
      </c>
      <c r="K689" s="0" t="n">
        <f aca="false">SUMPRODUCT('FD inverse'!$A$9:$BH$9,'FD mesh'!$B$84:$BI$84,$E688:$BL688)+'FD inverse'!$A$9*$C689/Setup!$B$17+INDEX('FD inverse'!$A$9:$BH$9,1,'FD mesh'!$B$15+1)*Setup!$B$22</f>
        <v>22.2646262223996</v>
      </c>
      <c r="L689" s="0" t="n">
        <f aca="false">SUMPRODUCT('FD inverse'!$A$10:$BH$10,'FD mesh'!$B$84:$BI$84,$E688:$BL688)+'FD inverse'!$A$10*$C689/Setup!$B$17+INDEX('FD inverse'!$A$10:$BH$10,1,'FD mesh'!$B$15+1)*Setup!$B$22</f>
        <v>22.2583347305581</v>
      </c>
      <c r="M689" s="0" t="n">
        <f aca="false">SUMPRODUCT('FD inverse'!$A$11:$BH$11,'FD mesh'!$B$84:$BI$84,$E688:$BL688)+'FD inverse'!$A$11*$C689/Setup!$B$17+INDEX('FD inverse'!$A$11:$BH$11,1,'FD mesh'!$B$15+1)*Setup!$B$22</f>
        <v>22.2522629618054</v>
      </c>
      <c r="N689" s="0" t="n">
        <f aca="false">SUMPRODUCT('FD inverse'!$A$12:$BH$12,'FD mesh'!$B$84:$BI$84,$E688:$BL688)+'FD inverse'!$A$12*$C689/Setup!$B$17+INDEX('FD inverse'!$A$12:$BH$12,1,'FD mesh'!$B$15+1)*Setup!$B$22</f>
        <v>22.2457026876377</v>
      </c>
      <c r="O689" s="0" t="n">
        <f aca="false">SUMPRODUCT('FD inverse'!$A$13:$BH$13,'FD mesh'!$B$84:$BI$84,$E688:$BL688)+'FD inverse'!$A$13*$C689/Setup!$B$17+INDEX('FD inverse'!$A$13:$BH$13,1,'FD mesh'!$B$15+1)*Setup!$B$22</f>
        <v>22.238077870174</v>
      </c>
      <c r="P689" s="0" t="n">
        <f aca="false">SUMPRODUCT('FD inverse'!$A$14:$BH$14,'FD mesh'!$B$84:$BI$84,$E688:$BL688)+'FD inverse'!$A$14*$C689/Setup!$B$17+INDEX('FD inverse'!$A$14:$BH$14,1,'FD mesh'!$B$15+1)*Setup!$B$22</f>
        <v>22.228942224529</v>
      </c>
      <c r="Q689" s="0" t="n">
        <f aca="false">SUMPRODUCT('FD inverse'!$A$15:$BH$15,'FD mesh'!$B$84:$BI$84,$E688:$BL688)+'FD inverse'!$A$15*$C689/Setup!$B$17+INDEX('FD inverse'!$A$15:$BH$15,1,'FD mesh'!$B$15+1)*Setup!$B$22</f>
        <v>22.2179771546549</v>
      </c>
      <c r="R689" s="0" t="n">
        <f aca="false">SUMPRODUCT('FD inverse'!$A$16:$BH$16,'FD mesh'!$B$84:$BI$84,$E688:$BL688)+'FD inverse'!$A$16*$C689/Setup!$B$17+INDEX('FD inverse'!$A$16:$BH$16,1,'FD mesh'!$B$15+1)*Setup!$B$22</f>
        <v>22.2049901373897</v>
      </c>
      <c r="S689" s="0" t="n">
        <f aca="false">SUMPRODUCT('FD inverse'!$A$17:$BH$17,'FD mesh'!$B$84:$BI$84,$E688:$BL688)+'FD inverse'!$A$17*$C689/Setup!$B$17+INDEX('FD inverse'!$A$17:$BH$17,1,'FD mesh'!$B$15+1)*Setup!$B$22</f>
        <v>21.7514431727229</v>
      </c>
      <c r="T689" s="0" t="n">
        <f aca="false">SUMPRODUCT('FD inverse'!$A$18:$BH$18,'FD mesh'!$B$84:$BI$84,$E688:$BL688)+'FD inverse'!$A$18*$C689/Setup!$B$17+INDEX('FD inverse'!$A$18:$BH$18,1,'FD mesh'!$B$15+1)*Setup!$B$22</f>
        <v>21.2967828228951</v>
      </c>
      <c r="U689" s="0" t="n">
        <f aca="false">SUMPRODUCT('FD inverse'!$A$19:$BH$19,'FD mesh'!$B$84:$BI$84,$E688:$BL688)+'FD inverse'!$A$19*$C689/Setup!$B$17+INDEX('FD inverse'!$A$19:$BH$19,1,'FD mesh'!$B$15+1)*Setup!$B$22</f>
        <v>20.8409664812155</v>
      </c>
      <c r="V689" s="0" t="n">
        <f aca="false">SUMPRODUCT('FD inverse'!$A$20:$BH$20,'FD mesh'!$B$84:$BI$84,$E688:$BL688)+'FD inverse'!$A$20*$C689/Setup!$B$17+INDEX('FD inverse'!$A$20:$BH$20,1,'FD mesh'!$B$15+1)*Setup!$B$22</f>
        <v>20.3839776628715</v>
      </c>
      <c r="W689" s="0" t="n">
        <f aca="false">SUMPRODUCT('FD inverse'!$A$21:$BH$21,'FD mesh'!$B$84:$BI$84,$E688:$BL688)+'FD inverse'!$A$21*$C689/Setup!$B$17+INDEX('FD inverse'!$A$21:$BH$21,1,'FD mesh'!$B$15+1)*Setup!$B$22</f>
        <v>19.9258236961288</v>
      </c>
      <c r="X689" s="0" t="n">
        <f aca="false">SUMPRODUCT('FD inverse'!$A$22:$BH$22,'FD mesh'!$B$84:$BI$84,$E688:$BL688)+'FD inverse'!$A$22*$C689/Setup!$B$17+INDEX('FD inverse'!$A$22:$BH$22,1,'FD mesh'!$B$15+1)*Setup!$B$22</f>
        <v>19.466533481955</v>
      </c>
      <c r="Y689" s="0" t="n">
        <f aca="false">SUMPRODUCT('FD inverse'!$A$23:$BH$23,'FD mesh'!$B$84:$BI$84,$E688:$BL688)+'FD inverse'!$A$23*$C689/Setup!$B$17+INDEX('FD inverse'!$A$23:$BH$23,1,'FD mesh'!$B$15+1)*Setup!$B$22</f>
        <v>19.0061553202299</v>
      </c>
      <c r="Z689" s="0" t="n">
        <f aca="false">SUMPRODUCT('FD inverse'!$A$24:$BH$24,'FD mesh'!$B$84:$BI$84,$E688:$BL688)+'FD inverse'!$A$24*$C689/Setup!$B$17+INDEX('FD inverse'!$A$24:$BH$24,1,'FD mesh'!$B$15+1)*Setup!$B$22</f>
        <v>18.5447547998007</v>
      </c>
      <c r="AA689" s="0" t="n">
        <f aca="false">SUMPRODUCT('FD inverse'!$A$25:$BH$25,'FD mesh'!$B$84:$BI$84,$E688:$BL688)+'FD inverse'!$A$25*$C689/Setup!$B$17+INDEX('FD inverse'!$A$25:$BH$25,1,'FD mesh'!$B$15+1)*Setup!$B$22</f>
        <v>18.082412748828</v>
      </c>
      <c r="AB689" s="0" t="n">
        <f aca="false">SUMPRODUCT('FD inverse'!$A$26:$BH$26,'FD mesh'!$B$84:$BI$84,$E688:$BL688)+'FD inverse'!$A$26*$C689/Setup!$B$17+INDEX('FD inverse'!$A$26:$BH$26,1,'FD mesh'!$B$15+1)*Setup!$B$22</f>
        <v>17.6192232411485</v>
      </c>
      <c r="AC689" s="0" t="n">
        <f aca="false">SUMPRODUCT('FD inverse'!$A$27:$BH$27,'FD mesh'!$B$84:$BI$84,$E688:$BL688)+'FD inverse'!$A$27*$C689/Setup!$B$17+INDEX('FD inverse'!$A$27:$BH$27,1,'FD mesh'!$B$15+1)*Setup!$B$22</f>
        <v>17.1552916537391</v>
      </c>
      <c r="AD689" s="0" t="n">
        <f aca="false">SUMPRODUCT('FD inverse'!$A$28:$BH$28,'FD mesh'!$B$84:$BI$84,$E688:$BL688)+'FD inverse'!$A$28*$C689/Setup!$B$17+INDEX('FD inverse'!$A$28:$BH$28,1,'FD mesh'!$B$15+1)*Setup!$B$22</f>
        <v>16.6907327698162</v>
      </c>
      <c r="AE689" s="0" t="n">
        <f aca="false">SUMPRODUCT('FD inverse'!$A$29:$BH$29,'FD mesh'!$B$84:$BI$84,$E688:$BL688)+'FD inverse'!$A$29*$C689/Setup!$B$17+INDEX('FD inverse'!$A$29:$BH$29,1,'FD mesh'!$B$15+1)*Setup!$B$22</f>
        <v>16.2256689216292</v>
      </c>
      <c r="AF689" s="0" t="n">
        <f aca="false">SUMPRODUCT('FD inverse'!$A$30:$BH$30,'FD mesh'!$B$84:$BI$84,$E688:$BL688)+'FD inverse'!$A$30*$C689/Setup!$B$17+INDEX('FD inverse'!$A$30:$BH$30,1,'FD mesh'!$B$15+1)*Setup!$B$22</f>
        <v>15.7602281666137</v>
      </c>
      <c r="AG689" s="0" t="n">
        <f aca="false">SUMPRODUCT('FD inverse'!$A$31:$BH$31,'FD mesh'!$B$84:$BI$84,$E688:$BL688)+'FD inverse'!$A$31*$C689/Setup!$B$17+INDEX('FD inverse'!$A$31:$BH$31,1,'FD mesh'!$B$15+1)*Setup!$B$22</f>
        <v>15.2945424902567</v>
      </c>
      <c r="AH689" s="0" t="n">
        <f aca="false">SUMPRODUCT('FD inverse'!$A$32:$BH$32,'FD mesh'!$B$84:$BI$84,$E688:$BL688)+'FD inverse'!$A$32*$C689/Setup!$B$17+INDEX('FD inverse'!$A$32:$BH$32,1,'FD mesh'!$B$15+1)*Setup!$B$22</f>
        <v>15.274816796652</v>
      </c>
      <c r="AI689" s="0" t="n">
        <f aca="false">SUMPRODUCT('FD inverse'!$A$33:$BH$33,'FD mesh'!$B$84:$BI$84,$E688:$BL688)+'FD inverse'!$A$33*$C689/Setup!$B$17+INDEX('FD inverse'!$A$33:$BH$33,1,'FD mesh'!$B$15+1)*Setup!$B$22</f>
        <v>15.2549108438987</v>
      </c>
      <c r="AJ689" s="0" t="n">
        <f aca="false">SUMPRODUCT('FD inverse'!$A$34:$BH$34,'FD mesh'!$B$84:$BI$84,$E688:$BL688)+'FD inverse'!$A$34*$C689/Setup!$B$17+INDEX('FD inverse'!$A$34:$BH$34,1,'FD mesh'!$B$15+1)*Setup!$B$22</f>
        <v>15.2348358800034</v>
      </c>
      <c r="AK689" s="0" t="n">
        <f aca="false">SUMPRODUCT('FD inverse'!$A$35:$BH$35,'FD mesh'!$B$84:$BI$84,$E688:$BL688)+'FD inverse'!$A$35*$C689/Setup!$B$17+INDEX('FD inverse'!$A$35:$BH$35,1,'FD mesh'!$B$15+1)*Setup!$B$22</f>
        <v>15.2146039119003</v>
      </c>
      <c r="AL689" s="0" t="n">
        <f aca="false">SUMPRODUCT('FD inverse'!$A$36:$BH$36,'FD mesh'!$B$84:$BI$84,$E688:$BL688)+'FD inverse'!$A$36*$C689/Setup!$B$17+INDEX('FD inverse'!$A$36:$BH$36,1,'FD mesh'!$B$15+1)*Setup!$B$22</f>
        <v>15.19422755234</v>
      </c>
      <c r="AM689" s="0" t="n">
        <f aca="false">SUMPRODUCT('FD inverse'!$A$37:$BH$37,'FD mesh'!$B$84:$BI$84,$E688:$BL688)+'FD inverse'!$A$37*$C689/Setup!$B$17+INDEX('FD inverse'!$A$37:$BH$37,1,'FD mesh'!$B$15+1)*Setup!$B$22</f>
        <v>15.1737198902388</v>
      </c>
      <c r="AN689" s="0" t="n">
        <f aca="false">SUMPRODUCT('FD inverse'!$A$38:$BH$38,'FD mesh'!$B$84:$BI$84,$E688:$BL688)+'FD inverse'!$A$38*$C689/Setup!$B$17+INDEX('FD inverse'!$A$38:$BH$38,1,'FD mesh'!$B$15+1)*Setup!$B$22</f>
        <v>15.1530943825864</v>
      </c>
      <c r="AO689" s="0" t="n">
        <f aca="false">SUMPRODUCT('FD inverse'!$A$39:$BH$39,'FD mesh'!$B$84:$BI$84,$E688:$BL688)+'FD inverse'!$A$39*$C689/Setup!$B$17+INDEX('FD inverse'!$A$39:$BH$39,1,'FD mesh'!$B$15+1)*Setup!$B$22</f>
        <v>15.1323647659455</v>
      </c>
      <c r="AP689" s="0" t="n">
        <f aca="false">SUMPRODUCT('FD inverse'!$A$40:$BH$40,'FD mesh'!$B$84:$BI$84,$E688:$BL688)+'FD inverse'!$A$40*$C689/Setup!$B$17+INDEX('FD inverse'!$A$40:$BH$40,1,'FD mesh'!$B$15+1)*Setup!$B$22</f>
        <v>15.1115449855284</v>
      </c>
      <c r="AQ689" s="0" t="n">
        <f aca="false">SUMPRODUCT('FD inverse'!$A$41:$BH$41,'FD mesh'!$B$84:$BI$84,$E688:$BL688)+'FD inverse'!$A$41*$C689/Setup!$B$17+INDEX('FD inverse'!$A$41:$BH$41,1,'FD mesh'!$B$15+1)*Setup!$B$22</f>
        <v>15.0906491397974</v>
      </c>
      <c r="AR689" s="0" t="n">
        <f aca="false">SUMPRODUCT('FD inverse'!$A$42:$BH$42,'FD mesh'!$B$84:$BI$84,$E688:$BL688)+'FD inverse'!$A$42*$C689/Setup!$B$17+INDEX('FD inverse'!$A$42:$BH$42,1,'FD mesh'!$B$15+1)*Setup!$B$22</f>
        <v>15.0696914385094</v>
      </c>
      <c r="AS689" s="0" t="n">
        <f aca="false">SUMPRODUCT('FD inverse'!$A$43:$BH$43,'FD mesh'!$B$84:$BI$84,$E688:$BL688)+'FD inverse'!$A$43*$C689/Setup!$B$17+INDEX('FD inverse'!$A$43:$BH$43,1,'FD mesh'!$B$15+1)*Setup!$B$22</f>
        <v>0</v>
      </c>
      <c r="AT689" s="0" t="n">
        <f aca="false">SUMPRODUCT('FD inverse'!$A$44:$BH$44,'FD mesh'!$B$84:$BI$84,$E688:$BL688)+'FD inverse'!$A$44*$C689/Setup!$B$17+INDEX('FD inverse'!$A$44:$BH$44,1,'FD mesh'!$B$15+1)*Setup!$B$22</f>
        <v>0</v>
      </c>
      <c r="AU689" s="0" t="n">
        <f aca="false">SUMPRODUCT('FD inverse'!$A$45:$BH$45,'FD mesh'!$B$84:$BI$84,$E688:$BL688)+'FD inverse'!$A$45*$C689/Setup!$B$17+INDEX('FD inverse'!$A$45:$BH$45,1,'FD mesh'!$B$15+1)*Setup!$B$22</f>
        <v>0</v>
      </c>
      <c r="AV689" s="0" t="n">
        <f aca="false">SUMPRODUCT('FD inverse'!$A$46:$BH$46,'FD mesh'!$B$84:$BI$84,$E688:$BL688)+'FD inverse'!$A$46*$C689/Setup!$B$17+INDEX('FD inverse'!$A$46:$BH$46,1,'FD mesh'!$B$15+1)*Setup!$B$22</f>
        <v>0</v>
      </c>
      <c r="AW689" s="0" t="n">
        <f aca="false">SUMPRODUCT('FD inverse'!$A$47:$BH$47,'FD mesh'!$B$84:$BI$84,$E688:$BL688)+'FD inverse'!$A$47*$C689/Setup!$B$17+INDEX('FD inverse'!$A$47:$BH$47,1,'FD mesh'!$B$15+1)*Setup!$B$22</f>
        <v>0</v>
      </c>
      <c r="AX689" s="0" t="n">
        <f aca="false">SUMPRODUCT('FD inverse'!$A$48:$BH$48,'FD mesh'!$B$84:$BI$84,$E688:$BL688)+'FD inverse'!$A$48*$C689/Setup!$B$17+INDEX('FD inverse'!$A$48:$BH$48,1,'FD mesh'!$B$15+1)*Setup!$B$22</f>
        <v>0</v>
      </c>
      <c r="AY689" s="0" t="n">
        <f aca="false">SUMPRODUCT('FD inverse'!$A$49:$BH$49,'FD mesh'!$B$84:$BI$84,$E688:$BL688)+'FD inverse'!$A$49*$C689/Setup!$B$17+INDEX('FD inverse'!$A$49:$BH$49,1,'FD mesh'!$B$15+1)*Setup!$B$22</f>
        <v>0</v>
      </c>
      <c r="AZ689" s="0" t="n">
        <f aca="false">SUMPRODUCT('FD inverse'!$A$50:$BH$50,'FD mesh'!$B$84:$BI$84,$E688:$BL688)+'FD inverse'!$A$50*$C689/Setup!$B$17+INDEX('FD inverse'!$A$50:$BH$50,1,'FD mesh'!$B$15+1)*Setup!$B$22</f>
        <v>0</v>
      </c>
      <c r="BA689" s="0" t="n">
        <f aca="false">SUMPRODUCT('FD inverse'!$A$51:$BH$51,'FD mesh'!$B$84:$BI$84,$E688:$BL688)+'FD inverse'!$A$51*$C689/Setup!$B$17+INDEX('FD inverse'!$A$51:$BH$51,1,'FD mesh'!$B$15+1)*Setup!$B$22</f>
        <v>0</v>
      </c>
      <c r="BB689" s="0" t="n">
        <f aca="false">SUMPRODUCT('FD inverse'!$A$52:$BH$52,'FD mesh'!$B$84:$BI$84,$E688:$BL688)+'FD inverse'!$A$52*$C689/Setup!$B$17+INDEX('FD inverse'!$A$52:$BH$52,1,'FD mesh'!$B$15+1)*Setup!$B$22</f>
        <v>0</v>
      </c>
      <c r="BC689" s="0" t="n">
        <f aca="false">SUMPRODUCT('FD inverse'!$A$53:$BH$53,'FD mesh'!$B$84:$BI$84,$E688:$BL688)+'FD inverse'!$A$53*$C689/Setup!$B$17+INDEX('FD inverse'!$A$53:$BH$53,1,'FD mesh'!$B$15+1)*Setup!$B$22</f>
        <v>0</v>
      </c>
      <c r="BD689" s="0" t="n">
        <f aca="false">SUMPRODUCT('FD inverse'!$A$54:$BH$54,'FD mesh'!$B$84:$BI$84,$E688:$BL688)+'FD inverse'!$A$54*$C689/Setup!$B$17+INDEX('FD inverse'!$A$54:$BH$54,1,'FD mesh'!$B$15+1)*Setup!$B$22</f>
        <v>0</v>
      </c>
      <c r="BE689" s="0" t="n">
        <f aca="false">SUMPRODUCT('FD inverse'!$A$55:$BH$55,'FD mesh'!$B$84:$BI$84,$E688:$BL688)+'FD inverse'!$A$55*$C689/Setup!$B$17+INDEX('FD inverse'!$A$55:$BH$55,1,'FD mesh'!$B$15+1)*Setup!$B$22</f>
        <v>0</v>
      </c>
      <c r="BF689" s="0" t="n">
        <f aca="false">SUMPRODUCT('FD inverse'!$A$56:$BH$56,'FD mesh'!$B$84:$BI$84,$E688:$BL688)+'FD inverse'!$A$56*$C689/Setup!$B$17+INDEX('FD inverse'!$A$56:$BH$56,1,'FD mesh'!$B$15+1)*Setup!$B$22</f>
        <v>0</v>
      </c>
      <c r="BG689" s="0" t="n">
        <f aca="false">SUMPRODUCT('FD inverse'!$A$57:$BH$57,'FD mesh'!$B$84:$BI$84,$E688:$BL688)+'FD inverse'!$A$57*$C689/Setup!$B$17+INDEX('FD inverse'!$A$57:$BH$57,1,'FD mesh'!$B$15+1)*Setup!$B$22</f>
        <v>0</v>
      </c>
      <c r="BH689" s="0" t="n">
        <f aca="false">SUMPRODUCT('FD inverse'!$A$58:$BH$58,'FD mesh'!$B$84:$BI$84,$E688:$BL688)+'FD inverse'!$A$58*$C689/Setup!$B$17+INDEX('FD inverse'!$A$58:$BH$58,1,'FD mesh'!$B$15+1)*Setup!$B$22</f>
        <v>0</v>
      </c>
      <c r="BI689" s="0" t="n">
        <f aca="false">SUMPRODUCT('FD inverse'!$A$59:$BH$59,'FD mesh'!$B$84:$BI$84,$E688:$BL688)+'FD inverse'!$A$59*$C689/Setup!$B$17+INDEX('FD inverse'!$A$59:$BH$59,1,'FD mesh'!$B$15+1)*Setup!$B$22</f>
        <v>0</v>
      </c>
      <c r="BJ689" s="0" t="n">
        <f aca="false">SUMPRODUCT('FD inverse'!$A$60:$BH$60,'FD mesh'!$B$84:$BI$84,$E688:$BL688)+'FD inverse'!$A$60*$C689/Setup!$B$17+INDEX('FD inverse'!$A$60:$BH$60,1,'FD mesh'!$B$15+1)*Setup!$B$22</f>
        <v>0</v>
      </c>
      <c r="BK689" s="0" t="n">
        <f aca="false">SUMPRODUCT('FD inverse'!$A$61:$BH$61,'FD mesh'!$B$84:$BI$84,$E688:$BL688)+'FD inverse'!$A$61*$C689/Setup!$B$17+INDEX('FD inverse'!$A$61:$BH$61,1,'FD mesh'!$B$15+1)*Setup!$B$22</f>
        <v>0</v>
      </c>
      <c r="BL689" s="0" t="n">
        <f aca="false">SUMPRODUCT('FD inverse'!$A$62:$BH$62,'FD mesh'!$B$84:$BI$84,$E688:$BL688)+'FD inverse'!$A$62*$C689/Setup!$B$17+INDEX('FD inverse'!$A$62:$BH$62,1,'FD mesh'!$B$15+1)*Setup!$B$22</f>
        <v>0</v>
      </c>
    </row>
    <row r="690" customFormat="false" ht="15" hidden="false" customHeight="false" outlineLevel="0" collapsed="false">
      <c r="A690" s="0" t="n">
        <v>685</v>
      </c>
      <c r="B690" s="0" t="n">
        <f aca="false">A690*Setup!$B$11/3600</f>
        <v>57.0833333333333</v>
      </c>
      <c r="C690" s="0" t="n">
        <f aca="false">Setup!$B$7+Setup!$B$8*COS(2*PI()*(B690-Setup!$B$9)/24)</f>
        <v>23.0492564306953</v>
      </c>
      <c r="D690" s="0" t="n">
        <f aca="false">(C690-E690)/Setup!$B$17</f>
        <v>3.13448231003327</v>
      </c>
      <c r="E690" s="0" t="n">
        <f aca="false">SUMPRODUCT('FD inverse'!$A$3:$BH$3,'FD mesh'!$B$84:$BI$84,$E689:$BL689)+'FD inverse'!$A$3*$C690/Setup!$B$17+INDEX('FD inverse'!$A$3:$BH$3,1,'FD mesh'!$B$15+1)*Setup!$B$22</f>
        <v>22.641773730391</v>
      </c>
      <c r="F690" s="0" t="n">
        <f aca="false">SUMPRODUCT('FD inverse'!$A$4:$BH$4,'FD mesh'!$B$84:$BI$84,$E689:$BL689)+'FD inverse'!$A$4*$C690/Setup!$B$17+INDEX('FD inverse'!$A$4:$BH$4,1,'FD mesh'!$B$15+1)*Setup!$B$22</f>
        <v>22.5591866065695</v>
      </c>
      <c r="G690" s="0" t="n">
        <f aca="false">SUMPRODUCT('FD inverse'!$A$5:$BH$5,'FD mesh'!$B$84:$BI$84,$E689:$BL689)+'FD inverse'!$A$5*$C690/Setup!$B$17+INDEX('FD inverse'!$A$5:$BH$5,1,'FD mesh'!$B$15+1)*Setup!$B$22</f>
        <v>22.4945479881741</v>
      </c>
      <c r="H690" s="0" t="n">
        <f aca="false">SUMPRODUCT('FD inverse'!$A$6:$BH$6,'FD mesh'!$B$84:$BI$84,$E689:$BL689)+'FD inverse'!$A$6*$C690/Setup!$B$17+INDEX('FD inverse'!$A$6:$BH$6,1,'FD mesh'!$B$15+1)*Setup!$B$22</f>
        <v>22.3018675913665</v>
      </c>
      <c r="I690" s="0" t="n">
        <f aca="false">SUMPRODUCT('FD inverse'!$A$7:$BH$7,'FD mesh'!$B$84:$BI$84,$E689:$BL689)+'FD inverse'!$A$7*$C690/Setup!$B$17+INDEX('FD inverse'!$A$7:$BH$7,1,'FD mesh'!$B$15+1)*Setup!$B$22</f>
        <v>22.2871541172505</v>
      </c>
      <c r="J690" s="0" t="n">
        <f aca="false">SUMPRODUCT('FD inverse'!$A$8:$BH$8,'FD mesh'!$B$84:$BI$84,$E689:$BL689)+'FD inverse'!$A$8*$C690/Setup!$B$17+INDEX('FD inverse'!$A$8:$BH$8,1,'FD mesh'!$B$15+1)*Setup!$B$22</f>
        <v>22.2758479763457</v>
      </c>
      <c r="K690" s="0" t="n">
        <f aca="false">SUMPRODUCT('FD inverse'!$A$9:$BH$9,'FD mesh'!$B$84:$BI$84,$E689:$BL689)+'FD inverse'!$A$9*$C690/Setup!$B$17+INDEX('FD inverse'!$A$9:$BH$9,1,'FD mesh'!$B$15+1)*Setup!$B$22</f>
        <v>22.2668234905385</v>
      </c>
      <c r="L690" s="0" t="n">
        <f aca="false">SUMPRODUCT('FD inverse'!$A$10:$BH$10,'FD mesh'!$B$84:$BI$84,$E689:$BL689)+'FD inverse'!$A$10*$C690/Setup!$B$17+INDEX('FD inverse'!$A$10:$BH$10,1,'FD mesh'!$B$15+1)*Setup!$B$22</f>
        <v>22.2590953281172</v>
      </c>
      <c r="M690" s="0" t="n">
        <f aca="false">SUMPRODUCT('FD inverse'!$A$11:$BH$11,'FD mesh'!$B$84:$BI$84,$E689:$BL689)+'FD inverse'!$A$11*$C690/Setup!$B$17+INDEX('FD inverse'!$A$11:$BH$11,1,'FD mesh'!$B$15+1)*Setup!$B$22</f>
        <v>22.2518158958192</v>
      </c>
      <c r="N690" s="0" t="n">
        <f aca="false">SUMPRODUCT('FD inverse'!$A$12:$BH$12,'FD mesh'!$B$84:$BI$84,$E689:$BL689)+'FD inverse'!$A$12*$C690/Setup!$B$17+INDEX('FD inverse'!$A$12:$BH$12,1,'FD mesh'!$B$15+1)*Setup!$B$22</f>
        <v>22.2442727077771</v>
      </c>
      <c r="O690" s="0" t="n">
        <f aca="false">SUMPRODUCT('FD inverse'!$A$13:$BH$13,'FD mesh'!$B$84:$BI$84,$E689:$BL689)+'FD inverse'!$A$13*$C690/Setup!$B$17+INDEX('FD inverse'!$A$13:$BH$13,1,'FD mesh'!$B$15+1)*Setup!$B$22</f>
        <v>22.2358858737996</v>
      </c>
      <c r="P690" s="0" t="n">
        <f aca="false">SUMPRODUCT('FD inverse'!$A$14:$BH$14,'FD mesh'!$B$84:$BI$84,$E689:$BL689)+'FD inverse'!$A$14*$C690/Setup!$B$17+INDEX('FD inverse'!$A$14:$BH$14,1,'FD mesh'!$B$15+1)*Setup!$B$22</f>
        <v>22.2262058266218</v>
      </c>
      <c r="Q690" s="0" t="n">
        <f aca="false">SUMPRODUCT('FD inverse'!$A$15:$BH$15,'FD mesh'!$B$84:$BI$84,$E689:$BL689)+'FD inverse'!$A$15*$C690/Setup!$B$17+INDEX('FD inverse'!$A$15:$BH$15,1,'FD mesh'!$B$15+1)*Setup!$B$22</f>
        <v>22.2149113853985</v>
      </c>
      <c r="R690" s="0" t="n">
        <f aca="false">SUMPRODUCT('FD inverse'!$A$16:$BH$16,'FD mesh'!$B$84:$BI$84,$E689:$BL689)+'FD inverse'!$A$16*$C690/Setup!$B$17+INDEX('FD inverse'!$A$16:$BH$16,1,'FD mesh'!$B$15+1)*Setup!$B$22</f>
        <v>22.2018082307495</v>
      </c>
      <c r="S690" s="0" t="n">
        <f aca="false">SUMPRODUCT('FD inverse'!$A$17:$BH$17,'FD mesh'!$B$84:$BI$84,$E689:$BL689)+'FD inverse'!$A$17*$C690/Setup!$B$17+INDEX('FD inverse'!$A$17:$BH$17,1,'FD mesh'!$B$15+1)*Setup!$B$22</f>
        <v>21.7479914559139</v>
      </c>
      <c r="T690" s="0" t="n">
        <f aca="false">SUMPRODUCT('FD inverse'!$A$18:$BH$18,'FD mesh'!$B$84:$BI$84,$E689:$BL689)+'FD inverse'!$A$18*$C690/Setup!$B$17+INDEX('FD inverse'!$A$18:$BH$18,1,'FD mesh'!$B$15+1)*Setup!$B$22</f>
        <v>21.2931588901316</v>
      </c>
      <c r="U690" s="0" t="n">
        <f aca="false">SUMPRODUCT('FD inverse'!$A$19:$BH$19,'FD mesh'!$B$84:$BI$84,$E689:$BL689)+'FD inverse'!$A$19*$C690/Setup!$B$17+INDEX('FD inverse'!$A$19:$BH$19,1,'FD mesh'!$B$15+1)*Setup!$B$22</f>
        <v>20.8372598527074</v>
      </c>
      <c r="V690" s="0" t="n">
        <f aca="false">SUMPRODUCT('FD inverse'!$A$20:$BH$20,'FD mesh'!$B$84:$BI$84,$E689:$BL689)+'FD inverse'!$A$20*$C690/Setup!$B$17+INDEX('FD inverse'!$A$20:$BH$20,1,'FD mesh'!$B$15+1)*Setup!$B$22</f>
        <v>20.3802700074652</v>
      </c>
      <c r="W690" s="0" t="n">
        <f aca="false">SUMPRODUCT('FD inverse'!$A$21:$BH$21,'FD mesh'!$B$84:$BI$84,$E689:$BL689)+'FD inverse'!$A$21*$C690/Setup!$B$17+INDEX('FD inverse'!$A$21:$BH$21,1,'FD mesh'!$B$15+1)*Setup!$B$22</f>
        <v>19.9221890522033</v>
      </c>
      <c r="X690" s="0" t="n">
        <f aca="false">SUMPRODUCT('FD inverse'!$A$22:$BH$22,'FD mesh'!$B$84:$BI$84,$E689:$BL689)+'FD inverse'!$A$22*$C690/Setup!$B$17+INDEX('FD inverse'!$A$22:$BH$22,1,'FD mesh'!$B$15+1)*Setup!$B$22</f>
        <v>19.4630384731577</v>
      </c>
      <c r="Y690" s="0" t="n">
        <f aca="false">SUMPRODUCT('FD inverse'!$A$23:$BH$23,'FD mesh'!$B$84:$BI$84,$E689:$BL689)+'FD inverse'!$A$23*$C690/Setup!$B$17+INDEX('FD inverse'!$A$23:$BH$23,1,'FD mesh'!$B$15+1)*Setup!$B$22</f>
        <v>19.0028593629517</v>
      </c>
      <c r="Z690" s="0" t="n">
        <f aca="false">SUMPRODUCT('FD inverse'!$A$24:$BH$24,'FD mesh'!$B$84:$BI$84,$E689:$BL689)+'FD inverse'!$A$24*$C690/Setup!$B$17+INDEX('FD inverse'!$A$24:$BH$24,1,'FD mesh'!$B$15+1)*Setup!$B$22</f>
        <v>18.5417102996039</v>
      </c>
      <c r="AA690" s="0" t="n">
        <f aca="false">SUMPRODUCT('FD inverse'!$A$25:$BH$25,'FD mesh'!$B$84:$BI$84,$E689:$BL689)+'FD inverse'!$A$25*$C690/Setup!$B$17+INDEX('FD inverse'!$A$25:$BH$25,1,'FD mesh'!$B$15+1)*Setup!$B$22</f>
        <v>18.079665283341</v>
      </c>
      <c r="AB690" s="0" t="n">
        <f aca="false">SUMPRODUCT('FD inverse'!$A$26:$BH$26,'FD mesh'!$B$84:$BI$84,$E689:$BL689)+'FD inverse'!$A$26*$C690/Setup!$B$17+INDEX('FD inverse'!$A$26:$BH$26,1,'FD mesh'!$B$15+1)*Setup!$B$22</f>
        <v>17.6168117272348</v>
      </c>
      <c r="AC690" s="0" t="n">
        <f aca="false">SUMPRODUCT('FD inverse'!$A$27:$BH$27,'FD mesh'!$B$84:$BI$84,$E689:$BL689)+'FD inverse'!$A$27*$C690/Setup!$B$17+INDEX('FD inverse'!$A$27:$BH$27,1,'FD mesh'!$B$15+1)*Setup!$B$22</f>
        <v>17.153248497034</v>
      </c>
      <c r="AD690" s="0" t="n">
        <f aca="false">SUMPRODUCT('FD inverse'!$A$28:$BH$28,'FD mesh'!$B$84:$BI$84,$E689:$BL689)+'FD inverse'!$A$28*$C690/Setup!$B$17+INDEX('FD inverse'!$A$28:$BH$28,1,'FD mesh'!$B$15+1)*Setup!$B$22</f>
        <v>16.6890839950028</v>
      </c>
      <c r="AE690" s="0" t="n">
        <f aca="false">SUMPRODUCT('FD inverse'!$A$29:$BH$29,'FD mesh'!$B$84:$BI$84,$E689:$BL689)+'FD inverse'!$A$29*$C690/Setup!$B$17+INDEX('FD inverse'!$A$29:$BH$29,1,'FD mesh'!$B$15+1)*Setup!$B$22</f>
        <v>16.224434282098</v>
      </c>
      <c r="AF690" s="0" t="n">
        <f aca="false">SUMPRODUCT('FD inverse'!$A$30:$BH$30,'FD mesh'!$B$84:$BI$84,$E689:$BL689)+'FD inverse'!$A$30*$C690/Setup!$B$17+INDEX('FD inverse'!$A$30:$BH$30,1,'FD mesh'!$B$15+1)*Setup!$B$22</f>
        <v>15.7594212324169</v>
      </c>
      <c r="AG690" s="0" t="n">
        <f aca="false">SUMPRODUCT('FD inverse'!$A$31:$BH$31,'FD mesh'!$B$84:$BI$84,$E689:$BL689)+'FD inverse'!$A$31*$C690/Setup!$B$17+INDEX('FD inverse'!$A$31:$BH$31,1,'FD mesh'!$B$15+1)*Setup!$B$22</f>
        <v>15.2941707135293</v>
      </c>
      <c r="AH690" s="0" t="n">
        <f aca="false">SUMPRODUCT('FD inverse'!$A$32:$BH$32,'FD mesh'!$B$84:$BI$84,$E689:$BL689)+'FD inverse'!$A$32*$C690/Setup!$B$17+INDEX('FD inverse'!$A$32:$BH$32,1,'FD mesh'!$B$15+1)*Setup!$B$22</f>
        <v>15.2744645742258</v>
      </c>
      <c r="AI690" s="0" t="n">
        <f aca="false">SUMPRODUCT('FD inverse'!$A$33:$BH$33,'FD mesh'!$B$84:$BI$84,$E689:$BL689)+'FD inverse'!$A$33*$C690/Setup!$B$17+INDEX('FD inverse'!$A$33:$BH$33,1,'FD mesh'!$B$15+1)*Setup!$B$22</f>
        <v>15.2545801318172</v>
      </c>
      <c r="AJ690" s="0" t="n">
        <f aca="false">SUMPRODUCT('FD inverse'!$A$34:$BH$34,'FD mesh'!$B$84:$BI$84,$E689:$BL689)+'FD inverse'!$A$34*$C690/Setup!$B$17+INDEX('FD inverse'!$A$34:$BH$34,1,'FD mesh'!$B$15+1)*Setup!$B$22</f>
        <v>15.2345282753358</v>
      </c>
      <c r="AK690" s="0" t="n">
        <f aca="false">SUMPRODUCT('FD inverse'!$A$35:$BH$35,'FD mesh'!$B$84:$BI$84,$E689:$BL689)+'FD inverse'!$A$35*$C690/Setup!$B$17+INDEX('FD inverse'!$A$35:$BH$35,1,'FD mesh'!$B$15+1)*Setup!$B$22</f>
        <v>15.2143207022865</v>
      </c>
      <c r="AL690" s="0" t="n">
        <f aca="false">SUMPRODUCT('FD inverse'!$A$36:$BH$36,'FD mesh'!$B$84:$BI$84,$E689:$BL689)+'FD inverse'!$A$36*$C690/Setup!$B$17+INDEX('FD inverse'!$A$36:$BH$36,1,'FD mesh'!$B$15+1)*Setup!$B$22</f>
        <v>15.1939697620074</v>
      </c>
      <c r="AM690" s="0" t="n">
        <f aca="false">SUMPRODUCT('FD inverse'!$A$37:$BH$37,'FD mesh'!$B$84:$BI$84,$E689:$BL689)+'FD inverse'!$A$37*$C690/Setup!$B$17+INDEX('FD inverse'!$A$37:$BH$37,1,'FD mesh'!$B$15+1)*Setup!$B$22</f>
        <v>15.1734883223243</v>
      </c>
      <c r="AN690" s="0" t="n">
        <f aca="false">SUMPRODUCT('FD inverse'!$A$38:$BH$38,'FD mesh'!$B$84:$BI$84,$E689:$BL689)+'FD inverse'!$A$38*$C690/Setup!$B$17+INDEX('FD inverse'!$A$38:$BH$38,1,'FD mesh'!$B$15+1)*Setup!$B$22</f>
        <v>15.1528896576291</v>
      </c>
      <c r="AO690" s="0" t="n">
        <f aca="false">SUMPRODUCT('FD inverse'!$A$39:$BH$39,'FD mesh'!$B$84:$BI$84,$E689:$BL689)+'FD inverse'!$A$39*$C690/Setup!$B$17+INDEX('FD inverse'!$A$39:$BH$39,1,'FD mesh'!$B$15+1)*Setup!$B$22</f>
        <v>15.1321873564452</v>
      </c>
      <c r="AP690" s="0" t="n">
        <f aca="false">SUMPRODUCT('FD inverse'!$A$40:$BH$40,'FD mesh'!$B$84:$BI$84,$E689:$BL689)+'FD inverse'!$A$40*$C690/Setup!$B$17+INDEX('FD inverse'!$A$40:$BH$40,1,'FD mesh'!$B$15+1)*Setup!$B$22</f>
        <v>15.1113952464859</v>
      </c>
      <c r="AQ690" s="0" t="n">
        <f aca="false">SUMPRODUCT('FD inverse'!$A$41:$BH$41,'FD mesh'!$B$84:$BI$84,$E689:$BL689)+'FD inverse'!$A$41*$C690/Setup!$B$17+INDEX('FD inverse'!$A$41:$BH$41,1,'FD mesh'!$B$15+1)*Setup!$B$22</f>
        <v>15.0905273351743</v>
      </c>
      <c r="AR690" s="0" t="n">
        <f aca="false">SUMPRODUCT('FD inverse'!$A$42:$BH$42,'FD mesh'!$B$84:$BI$84,$E689:$BL689)+'FD inverse'!$A$42*$C690/Setup!$B$17+INDEX('FD inverse'!$A$42:$BH$42,1,'FD mesh'!$B$15+1)*Setup!$B$22</f>
        <v>15.0695977635571</v>
      </c>
      <c r="AS690" s="0" t="n">
        <f aca="false">SUMPRODUCT('FD inverse'!$A$43:$BH$43,'FD mesh'!$B$84:$BI$84,$E689:$BL689)+'FD inverse'!$A$43*$C690/Setup!$B$17+INDEX('FD inverse'!$A$43:$BH$43,1,'FD mesh'!$B$15+1)*Setup!$B$22</f>
        <v>0</v>
      </c>
      <c r="AT690" s="0" t="n">
        <f aca="false">SUMPRODUCT('FD inverse'!$A$44:$BH$44,'FD mesh'!$B$84:$BI$84,$E689:$BL689)+'FD inverse'!$A$44*$C690/Setup!$B$17+INDEX('FD inverse'!$A$44:$BH$44,1,'FD mesh'!$B$15+1)*Setup!$B$22</f>
        <v>0</v>
      </c>
      <c r="AU690" s="0" t="n">
        <f aca="false">SUMPRODUCT('FD inverse'!$A$45:$BH$45,'FD mesh'!$B$84:$BI$84,$E689:$BL689)+'FD inverse'!$A$45*$C690/Setup!$B$17+INDEX('FD inverse'!$A$45:$BH$45,1,'FD mesh'!$B$15+1)*Setup!$B$22</f>
        <v>0</v>
      </c>
      <c r="AV690" s="0" t="n">
        <f aca="false">SUMPRODUCT('FD inverse'!$A$46:$BH$46,'FD mesh'!$B$84:$BI$84,$E689:$BL689)+'FD inverse'!$A$46*$C690/Setup!$B$17+INDEX('FD inverse'!$A$46:$BH$46,1,'FD mesh'!$B$15+1)*Setup!$B$22</f>
        <v>0</v>
      </c>
      <c r="AW690" s="0" t="n">
        <f aca="false">SUMPRODUCT('FD inverse'!$A$47:$BH$47,'FD mesh'!$B$84:$BI$84,$E689:$BL689)+'FD inverse'!$A$47*$C690/Setup!$B$17+INDEX('FD inverse'!$A$47:$BH$47,1,'FD mesh'!$B$15+1)*Setup!$B$22</f>
        <v>0</v>
      </c>
      <c r="AX690" s="0" t="n">
        <f aca="false">SUMPRODUCT('FD inverse'!$A$48:$BH$48,'FD mesh'!$B$84:$BI$84,$E689:$BL689)+'FD inverse'!$A$48*$C690/Setup!$B$17+INDEX('FD inverse'!$A$48:$BH$48,1,'FD mesh'!$B$15+1)*Setup!$B$22</f>
        <v>0</v>
      </c>
      <c r="AY690" s="0" t="n">
        <f aca="false">SUMPRODUCT('FD inverse'!$A$49:$BH$49,'FD mesh'!$B$84:$BI$84,$E689:$BL689)+'FD inverse'!$A$49*$C690/Setup!$B$17+INDEX('FD inverse'!$A$49:$BH$49,1,'FD mesh'!$B$15+1)*Setup!$B$22</f>
        <v>0</v>
      </c>
      <c r="AZ690" s="0" t="n">
        <f aca="false">SUMPRODUCT('FD inverse'!$A$50:$BH$50,'FD mesh'!$B$84:$BI$84,$E689:$BL689)+'FD inverse'!$A$50*$C690/Setup!$B$17+INDEX('FD inverse'!$A$50:$BH$50,1,'FD mesh'!$B$15+1)*Setup!$B$22</f>
        <v>0</v>
      </c>
      <c r="BA690" s="0" t="n">
        <f aca="false">SUMPRODUCT('FD inverse'!$A$51:$BH$51,'FD mesh'!$B$84:$BI$84,$E689:$BL689)+'FD inverse'!$A$51*$C690/Setup!$B$17+INDEX('FD inverse'!$A$51:$BH$51,1,'FD mesh'!$B$15+1)*Setup!$B$22</f>
        <v>0</v>
      </c>
      <c r="BB690" s="0" t="n">
        <f aca="false">SUMPRODUCT('FD inverse'!$A$52:$BH$52,'FD mesh'!$B$84:$BI$84,$E689:$BL689)+'FD inverse'!$A$52*$C690/Setup!$B$17+INDEX('FD inverse'!$A$52:$BH$52,1,'FD mesh'!$B$15+1)*Setup!$B$22</f>
        <v>0</v>
      </c>
      <c r="BC690" s="0" t="n">
        <f aca="false">SUMPRODUCT('FD inverse'!$A$53:$BH$53,'FD mesh'!$B$84:$BI$84,$E689:$BL689)+'FD inverse'!$A$53*$C690/Setup!$B$17+INDEX('FD inverse'!$A$53:$BH$53,1,'FD mesh'!$B$15+1)*Setup!$B$22</f>
        <v>0</v>
      </c>
      <c r="BD690" s="0" t="n">
        <f aca="false">SUMPRODUCT('FD inverse'!$A$54:$BH$54,'FD mesh'!$B$84:$BI$84,$E689:$BL689)+'FD inverse'!$A$54*$C690/Setup!$B$17+INDEX('FD inverse'!$A$54:$BH$54,1,'FD mesh'!$B$15+1)*Setup!$B$22</f>
        <v>0</v>
      </c>
      <c r="BE690" s="0" t="n">
        <f aca="false">SUMPRODUCT('FD inverse'!$A$55:$BH$55,'FD mesh'!$B$84:$BI$84,$E689:$BL689)+'FD inverse'!$A$55*$C690/Setup!$B$17+INDEX('FD inverse'!$A$55:$BH$55,1,'FD mesh'!$B$15+1)*Setup!$B$22</f>
        <v>0</v>
      </c>
      <c r="BF690" s="0" t="n">
        <f aca="false">SUMPRODUCT('FD inverse'!$A$56:$BH$56,'FD mesh'!$B$84:$BI$84,$E689:$BL689)+'FD inverse'!$A$56*$C690/Setup!$B$17+INDEX('FD inverse'!$A$56:$BH$56,1,'FD mesh'!$B$15+1)*Setup!$B$22</f>
        <v>0</v>
      </c>
      <c r="BG690" s="0" t="n">
        <f aca="false">SUMPRODUCT('FD inverse'!$A$57:$BH$57,'FD mesh'!$B$84:$BI$84,$E689:$BL689)+'FD inverse'!$A$57*$C690/Setup!$B$17+INDEX('FD inverse'!$A$57:$BH$57,1,'FD mesh'!$B$15+1)*Setup!$B$22</f>
        <v>0</v>
      </c>
      <c r="BH690" s="0" t="n">
        <f aca="false">SUMPRODUCT('FD inverse'!$A$58:$BH$58,'FD mesh'!$B$84:$BI$84,$E689:$BL689)+'FD inverse'!$A$58*$C690/Setup!$B$17+INDEX('FD inverse'!$A$58:$BH$58,1,'FD mesh'!$B$15+1)*Setup!$B$22</f>
        <v>0</v>
      </c>
      <c r="BI690" s="0" t="n">
        <f aca="false">SUMPRODUCT('FD inverse'!$A$59:$BH$59,'FD mesh'!$B$84:$BI$84,$E689:$BL689)+'FD inverse'!$A$59*$C690/Setup!$B$17+INDEX('FD inverse'!$A$59:$BH$59,1,'FD mesh'!$B$15+1)*Setup!$B$22</f>
        <v>0</v>
      </c>
      <c r="BJ690" s="0" t="n">
        <f aca="false">SUMPRODUCT('FD inverse'!$A$60:$BH$60,'FD mesh'!$B$84:$BI$84,$E689:$BL689)+'FD inverse'!$A$60*$C690/Setup!$B$17+INDEX('FD inverse'!$A$60:$BH$60,1,'FD mesh'!$B$15+1)*Setup!$B$22</f>
        <v>0</v>
      </c>
      <c r="BK690" s="0" t="n">
        <f aca="false">SUMPRODUCT('FD inverse'!$A$61:$BH$61,'FD mesh'!$B$84:$BI$84,$E689:$BL689)+'FD inverse'!$A$61*$C690/Setup!$B$17+INDEX('FD inverse'!$A$61:$BH$61,1,'FD mesh'!$B$15+1)*Setup!$B$22</f>
        <v>0</v>
      </c>
      <c r="BL690" s="0" t="n">
        <f aca="false">SUMPRODUCT('FD inverse'!$A$62:$BH$62,'FD mesh'!$B$84:$BI$84,$E689:$BL689)+'FD inverse'!$A$62*$C690/Setup!$B$17+INDEX('FD inverse'!$A$62:$BH$62,1,'FD mesh'!$B$15+1)*Setup!$B$22</f>
        <v>0</v>
      </c>
    </row>
    <row r="691" customFormat="false" ht="15" hidden="false" customHeight="false" outlineLevel="0" collapsed="false">
      <c r="A691" s="0" t="n">
        <v>686</v>
      </c>
      <c r="B691" s="0" t="n">
        <f aca="false">A691*Setup!$B$11/3600</f>
        <v>57.1666666666667</v>
      </c>
      <c r="C691" s="0" t="n">
        <f aca="false">Setup!$B$7+Setup!$B$8*COS(2*PI()*(B691-Setup!$B$9)/24)</f>
        <v>23.1342415442476</v>
      </c>
      <c r="D691" s="0" t="n">
        <f aca="false">(C691-E691)/Setup!$B$17</f>
        <v>3.40530075028504</v>
      </c>
      <c r="E691" s="0" t="n">
        <f aca="false">SUMPRODUCT('FD inverse'!$A$3:$BH$3,'FD mesh'!$B$84:$BI$84,$E690:$BL690)+'FD inverse'!$A$3*$C691/Setup!$B$17+INDEX('FD inverse'!$A$3:$BH$3,1,'FD mesh'!$B$15+1)*Setup!$B$22</f>
        <v>22.6915524467105</v>
      </c>
      <c r="F691" s="0" t="n">
        <f aca="false">SUMPRODUCT('FD inverse'!$A$4:$BH$4,'FD mesh'!$B$84:$BI$84,$E690:$BL690)+'FD inverse'!$A$4*$C691/Setup!$B$17+INDEX('FD inverse'!$A$4:$BH$4,1,'FD mesh'!$B$15+1)*Setup!$B$22</f>
        <v>22.6010068829073</v>
      </c>
      <c r="G691" s="0" t="n">
        <f aca="false">SUMPRODUCT('FD inverse'!$A$5:$BH$5,'FD mesh'!$B$84:$BI$84,$E690:$BL690)+'FD inverse'!$A$5*$C691/Setup!$B$17+INDEX('FD inverse'!$A$5:$BH$5,1,'FD mesh'!$B$15+1)*Setup!$B$22</f>
        <v>22.528612480709</v>
      </c>
      <c r="H691" s="0" t="n">
        <f aca="false">SUMPRODUCT('FD inverse'!$A$6:$BH$6,'FD mesh'!$B$84:$BI$84,$E690:$BL690)+'FD inverse'!$A$6*$C691/Setup!$B$17+INDEX('FD inverse'!$A$6:$BH$6,1,'FD mesh'!$B$15+1)*Setup!$B$22</f>
        <v>22.3102059817962</v>
      </c>
      <c r="I691" s="0" t="n">
        <f aca="false">SUMPRODUCT('FD inverse'!$A$7:$BH$7,'FD mesh'!$B$84:$BI$84,$E690:$BL690)+'FD inverse'!$A$7*$C691/Setup!$B$17+INDEX('FD inverse'!$A$7:$BH$7,1,'FD mesh'!$B$15+1)*Setup!$B$22</f>
        <v>22.2933376752345</v>
      </c>
      <c r="J691" s="0" t="n">
        <f aca="false">SUMPRODUCT('FD inverse'!$A$8:$BH$8,'FD mesh'!$B$84:$BI$84,$E690:$BL690)+'FD inverse'!$A$8*$C691/Setup!$B$17+INDEX('FD inverse'!$A$8:$BH$8,1,'FD mesh'!$B$15+1)*Setup!$B$22</f>
        <v>22.2801174854776</v>
      </c>
      <c r="K691" s="0" t="n">
        <f aca="false">SUMPRODUCT('FD inverse'!$A$9:$BH$9,'FD mesh'!$B$84:$BI$84,$E690:$BL690)+'FD inverse'!$A$9*$C691/Setup!$B$17+INDEX('FD inverse'!$A$9:$BH$9,1,'FD mesh'!$B$15+1)*Setup!$B$22</f>
        <v>22.2694161801643</v>
      </c>
      <c r="L691" s="0" t="n">
        <f aca="false">SUMPRODUCT('FD inverse'!$A$10:$BH$10,'FD mesh'!$B$84:$BI$84,$E690:$BL690)+'FD inverse'!$A$10*$C691/Setup!$B$17+INDEX('FD inverse'!$A$10:$BH$10,1,'FD mesh'!$B$15+1)*Setup!$B$22</f>
        <v>22.2602444852496</v>
      </c>
      <c r="M691" s="0" t="n">
        <f aca="false">SUMPRODUCT('FD inverse'!$A$11:$BH$11,'FD mesh'!$B$84:$BI$84,$E690:$BL690)+'FD inverse'!$A$11*$C691/Setup!$B$17+INDEX('FD inverse'!$A$11:$BH$11,1,'FD mesh'!$B$15+1)*Setup!$B$22</f>
        <v>22.2517507591447</v>
      </c>
      <c r="N691" s="0" t="n">
        <f aca="false">SUMPRODUCT('FD inverse'!$A$12:$BH$12,'FD mesh'!$B$84:$BI$84,$E690:$BL690)+'FD inverse'!$A$12*$C691/Setup!$B$17+INDEX('FD inverse'!$A$12:$BH$12,1,'FD mesh'!$B$15+1)*Setup!$B$22</f>
        <v>22.2432186043232</v>
      </c>
      <c r="O691" s="0" t="n">
        <f aca="false">SUMPRODUCT('FD inverse'!$A$13:$BH$13,'FD mesh'!$B$84:$BI$84,$E690:$BL690)+'FD inverse'!$A$13*$C691/Setup!$B$17+INDEX('FD inverse'!$A$13:$BH$13,1,'FD mesh'!$B$15+1)*Setup!$B$22</f>
        <v>22.2340645595584</v>
      </c>
      <c r="P691" s="0" t="n">
        <f aca="false">SUMPRODUCT('FD inverse'!$A$14:$BH$14,'FD mesh'!$B$84:$BI$84,$E690:$BL690)+'FD inverse'!$A$14*$C691/Setup!$B$17+INDEX('FD inverse'!$A$14:$BH$14,1,'FD mesh'!$B$15+1)*Setup!$B$22</f>
        <v>22.2238359931175</v>
      </c>
      <c r="Q691" s="0" t="n">
        <f aca="false">SUMPRODUCT('FD inverse'!$A$15:$BH$15,'FD mesh'!$B$84:$BI$84,$E690:$BL690)+'FD inverse'!$A$15*$C691/Setup!$B$17+INDEX('FD inverse'!$A$15:$BH$15,1,'FD mesh'!$B$15+1)*Setup!$B$22</f>
        <v>22.2122092948155</v>
      </c>
      <c r="R691" s="0" t="n">
        <f aca="false">SUMPRODUCT('FD inverse'!$A$16:$BH$16,'FD mesh'!$B$84:$BI$84,$E690:$BL690)+'FD inverse'!$A$16*$C691/Setup!$B$17+INDEX('FD inverse'!$A$16:$BH$16,1,'FD mesh'!$B$15+1)*Setup!$B$22</f>
        <v>22.1989884427773</v>
      </c>
      <c r="S691" s="0" t="n">
        <f aca="false">SUMPRODUCT('FD inverse'!$A$17:$BH$17,'FD mesh'!$B$84:$BI$84,$E690:$BL690)+'FD inverse'!$A$17*$C691/Setup!$B$17+INDEX('FD inverse'!$A$17:$BH$17,1,'FD mesh'!$B$15+1)*Setup!$B$22</f>
        <v>21.7448737560544</v>
      </c>
      <c r="T691" s="0" t="n">
        <f aca="false">SUMPRODUCT('FD inverse'!$A$18:$BH$18,'FD mesh'!$B$84:$BI$84,$E690:$BL690)+'FD inverse'!$A$18*$C691/Setup!$B$17+INDEX('FD inverse'!$A$18:$BH$18,1,'FD mesh'!$B$15+1)*Setup!$B$22</f>
        <v>21.2898415748014</v>
      </c>
      <c r="U691" s="0" t="n">
        <f aca="false">SUMPRODUCT('FD inverse'!$A$19:$BH$19,'FD mesh'!$B$84:$BI$84,$E690:$BL690)+'FD inverse'!$A$19*$C691/Setup!$B$17+INDEX('FD inverse'!$A$19:$BH$19,1,'FD mesh'!$B$15+1)*Setup!$B$22</f>
        <v>20.8338331550369</v>
      </c>
      <c r="V691" s="0" t="n">
        <f aca="false">SUMPRODUCT('FD inverse'!$A$20:$BH$20,'FD mesh'!$B$84:$BI$84,$E690:$BL690)+'FD inverse'!$A$20*$C691/Setup!$B$17+INDEX('FD inverse'!$A$20:$BH$20,1,'FD mesh'!$B$15+1)*Setup!$B$22</f>
        <v>20.3768163071009</v>
      </c>
      <c r="W691" s="0" t="n">
        <f aca="false">SUMPRODUCT('FD inverse'!$A$21:$BH$21,'FD mesh'!$B$84:$BI$84,$E690:$BL690)+'FD inverse'!$A$21*$C691/Setup!$B$17+INDEX('FD inverse'!$A$21:$BH$21,1,'FD mesh'!$B$15+1)*Setup!$B$22</f>
        <v>19.9187830844862</v>
      </c>
      <c r="X691" s="0" t="n">
        <f aca="false">SUMPRODUCT('FD inverse'!$A$22:$BH$22,'FD mesh'!$B$84:$BI$84,$E690:$BL690)+'FD inverse'!$A$22*$C691/Setup!$B$17+INDEX('FD inverse'!$A$22:$BH$22,1,'FD mesh'!$B$15+1)*Setup!$B$22</f>
        <v>19.4597475342291</v>
      </c>
      <c r="Y691" s="0" t="n">
        <f aca="false">SUMPRODUCT('FD inverse'!$A$23:$BH$23,'FD mesh'!$B$84:$BI$84,$E690:$BL690)+'FD inverse'!$A$23*$C691/Setup!$B$17+INDEX('FD inverse'!$A$23:$BH$23,1,'FD mesh'!$B$15+1)*Setup!$B$22</f>
        <v>18.9997435076587</v>
      </c>
      <c r="Z691" s="0" t="n">
        <f aca="false">SUMPRODUCT('FD inverse'!$A$24:$BH$24,'FD mesh'!$B$84:$BI$84,$E690:$BL690)+'FD inverse'!$A$24*$C691/Setup!$B$17+INDEX('FD inverse'!$A$24:$BH$24,1,'FD mesh'!$B$15+1)*Setup!$B$22</f>
        <v>18.5388225293879</v>
      </c>
      <c r="AA691" s="0" t="n">
        <f aca="false">SUMPRODUCT('FD inverse'!$A$25:$BH$25,'FD mesh'!$B$84:$BI$84,$E690:$BL690)+'FD inverse'!$A$25*$C691/Setup!$B$17+INDEX('FD inverse'!$A$25:$BH$25,1,'FD mesh'!$B$15+1)*Setup!$B$22</f>
        <v>18.0770517215963</v>
      </c>
      <c r="AB691" s="0" t="n">
        <f aca="false">SUMPRODUCT('FD inverse'!$A$26:$BH$26,'FD mesh'!$B$84:$BI$84,$E690:$BL690)+'FD inverse'!$A$26*$C691/Setup!$B$17+INDEX('FD inverse'!$A$26:$BH$26,1,'FD mesh'!$B$15+1)*Setup!$B$22</f>
        <v>17.6145117799198</v>
      </c>
      <c r="AC691" s="0" t="n">
        <f aca="false">SUMPRODUCT('FD inverse'!$A$27:$BH$27,'FD mesh'!$B$84:$BI$84,$E690:$BL690)+'FD inverse'!$A$27*$C691/Setup!$B$17+INDEX('FD inverse'!$A$27:$BH$27,1,'FD mesh'!$B$15+1)*Setup!$B$22</f>
        <v>17.1512949966049</v>
      </c>
      <c r="AD691" s="0" t="n">
        <f aca="false">SUMPRODUCT('FD inverse'!$A$28:$BH$28,'FD mesh'!$B$84:$BI$84,$E690:$BL690)+'FD inverse'!$A$28*$C691/Setup!$B$17+INDEX('FD inverse'!$A$28:$BH$28,1,'FD mesh'!$B$15+1)*Setup!$B$22</f>
        <v>16.6875033260209</v>
      </c>
      <c r="AE691" s="0" t="n">
        <f aca="false">SUMPRODUCT('FD inverse'!$A$29:$BH$29,'FD mesh'!$B$84:$BI$84,$E690:$BL690)+'FD inverse'!$A$29*$C691/Setup!$B$17+INDEX('FD inverse'!$A$29:$BH$29,1,'FD mesh'!$B$15+1)*Setup!$B$22</f>
        <v>16.2232464871366</v>
      </c>
      <c r="AF691" s="0" t="n">
        <f aca="false">SUMPRODUCT('FD inverse'!$A$30:$BH$30,'FD mesh'!$B$84:$BI$84,$E690:$BL690)+'FD inverse'!$A$30*$C691/Setup!$B$17+INDEX('FD inverse'!$A$30:$BH$30,1,'FD mesh'!$B$15+1)*Setup!$B$22</f>
        <v>15.7586400971636</v>
      </c>
      <c r="AG691" s="0" t="n">
        <f aca="false">SUMPRODUCT('FD inverse'!$A$31:$BH$31,'FD mesh'!$B$84:$BI$84,$E690:$BL690)+'FD inverse'!$A$31*$C691/Setup!$B$17+INDEX('FD inverse'!$A$31:$BH$31,1,'FD mesh'!$B$15+1)*Setup!$B$22</f>
        <v>15.2938038302446</v>
      </c>
      <c r="AH691" s="0" t="n">
        <f aca="false">SUMPRODUCT('FD inverse'!$A$32:$BH$32,'FD mesh'!$B$84:$BI$84,$E690:$BL690)+'FD inverse'!$A$32*$C691/Setup!$B$17+INDEX('FD inverse'!$A$32:$BH$32,1,'FD mesh'!$B$15+1)*Setup!$B$22</f>
        <v>15.2741164200832</v>
      </c>
      <c r="AI691" s="0" t="n">
        <f aca="false">SUMPRODUCT('FD inverse'!$A$33:$BH$33,'FD mesh'!$B$84:$BI$84,$E690:$BL690)+'FD inverse'!$A$33*$C691/Setup!$B$17+INDEX('FD inverse'!$A$33:$BH$33,1,'FD mesh'!$B$15+1)*Setup!$B$22</f>
        <v>15.2542527662758</v>
      </c>
      <c r="AJ691" s="0" t="n">
        <f aca="false">SUMPRODUCT('FD inverse'!$A$34:$BH$34,'FD mesh'!$B$84:$BI$84,$E690:$BL690)+'FD inverse'!$A$34*$C691/Setup!$B$17+INDEX('FD inverse'!$A$34:$BH$34,1,'FD mesh'!$B$15+1)*Setup!$B$22</f>
        <v>15.2342233924911</v>
      </c>
      <c r="AK691" s="0" t="n">
        <f aca="false">SUMPRODUCT('FD inverse'!$A$35:$BH$35,'FD mesh'!$B$84:$BI$84,$E690:$BL690)+'FD inverse'!$A$35*$C691/Setup!$B$17+INDEX('FD inverse'!$A$35:$BH$35,1,'FD mesh'!$B$15+1)*Setup!$B$22</f>
        <v>15.2140396799881</v>
      </c>
      <c r="AL691" s="0" t="n">
        <f aca="false">SUMPRODUCT('FD inverse'!$A$36:$BH$36,'FD mesh'!$B$84:$BI$84,$E690:$BL690)+'FD inverse'!$A$36*$C691/Setup!$B$17+INDEX('FD inverse'!$A$36:$BH$36,1,'FD mesh'!$B$15+1)*Setup!$B$22</f>
        <v>15.1937137075248</v>
      </c>
      <c r="AM691" s="0" t="n">
        <f aca="false">SUMPRODUCT('FD inverse'!$A$37:$BH$37,'FD mesh'!$B$84:$BI$84,$E690:$BL690)+'FD inverse'!$A$37*$C691/Setup!$B$17+INDEX('FD inverse'!$A$37:$BH$37,1,'FD mesh'!$B$15+1)*Setup!$B$22</f>
        <v>15.1732581143846</v>
      </c>
      <c r="AN691" s="0" t="n">
        <f aca="false">SUMPRODUCT('FD inverse'!$A$38:$BH$38,'FD mesh'!$B$84:$BI$84,$E690:$BL690)+'FD inverse'!$A$38*$C691/Setup!$B$17+INDEX('FD inverse'!$A$38:$BH$38,1,'FD mesh'!$B$15+1)*Setup!$B$22</f>
        <v>15.152685984683</v>
      </c>
      <c r="AO691" s="0" t="n">
        <f aca="false">SUMPRODUCT('FD inverse'!$A$39:$BH$39,'FD mesh'!$B$84:$BI$84,$E690:$BL690)+'FD inverse'!$A$39*$C691/Setup!$B$17+INDEX('FD inverse'!$A$39:$BH$39,1,'FD mesh'!$B$15+1)*Setup!$B$22</f>
        <v>15.1320107510449</v>
      </c>
      <c r="AP691" s="0" t="n">
        <f aca="false">SUMPRODUCT('FD inverse'!$A$40:$BH$40,'FD mesh'!$B$84:$BI$84,$E690:$BL690)+'FD inverse'!$A$40*$C691/Setup!$B$17+INDEX('FD inverse'!$A$40:$BH$40,1,'FD mesh'!$B$15+1)*Setup!$B$22</f>
        <v>15.1112461156855</v>
      </c>
      <c r="AQ691" s="0" t="n">
        <f aca="false">SUMPRODUCT('FD inverse'!$A$41:$BH$41,'FD mesh'!$B$84:$BI$84,$E690:$BL690)+'FD inverse'!$A$41*$C691/Setup!$B$17+INDEX('FD inverse'!$A$41:$BH$41,1,'FD mesh'!$B$15+1)*Setup!$B$22</f>
        <v>15.0904059868799</v>
      </c>
      <c r="AR691" s="0" t="n">
        <f aca="false">SUMPRODUCT('FD inverse'!$A$42:$BH$42,'FD mesh'!$B$84:$BI$84,$E690:$BL690)+'FD inverse'!$A$42*$C691/Setup!$B$17+INDEX('FD inverse'!$A$42:$BH$42,1,'FD mesh'!$B$15+1)*Setup!$B$22</f>
        <v>15.0695044287726</v>
      </c>
      <c r="AS691" s="0" t="n">
        <f aca="false">SUMPRODUCT('FD inverse'!$A$43:$BH$43,'FD mesh'!$B$84:$BI$84,$E690:$BL690)+'FD inverse'!$A$43*$C691/Setup!$B$17+INDEX('FD inverse'!$A$43:$BH$43,1,'FD mesh'!$B$15+1)*Setup!$B$22</f>
        <v>0</v>
      </c>
      <c r="AT691" s="0" t="n">
        <f aca="false">SUMPRODUCT('FD inverse'!$A$44:$BH$44,'FD mesh'!$B$84:$BI$84,$E690:$BL690)+'FD inverse'!$A$44*$C691/Setup!$B$17+INDEX('FD inverse'!$A$44:$BH$44,1,'FD mesh'!$B$15+1)*Setup!$B$22</f>
        <v>0</v>
      </c>
      <c r="AU691" s="0" t="n">
        <f aca="false">SUMPRODUCT('FD inverse'!$A$45:$BH$45,'FD mesh'!$B$84:$BI$84,$E690:$BL690)+'FD inverse'!$A$45*$C691/Setup!$B$17+INDEX('FD inverse'!$A$45:$BH$45,1,'FD mesh'!$B$15+1)*Setup!$B$22</f>
        <v>0</v>
      </c>
      <c r="AV691" s="0" t="n">
        <f aca="false">SUMPRODUCT('FD inverse'!$A$46:$BH$46,'FD mesh'!$B$84:$BI$84,$E690:$BL690)+'FD inverse'!$A$46*$C691/Setup!$B$17+INDEX('FD inverse'!$A$46:$BH$46,1,'FD mesh'!$B$15+1)*Setup!$B$22</f>
        <v>0</v>
      </c>
      <c r="AW691" s="0" t="n">
        <f aca="false">SUMPRODUCT('FD inverse'!$A$47:$BH$47,'FD mesh'!$B$84:$BI$84,$E690:$BL690)+'FD inverse'!$A$47*$C691/Setup!$B$17+INDEX('FD inverse'!$A$47:$BH$47,1,'FD mesh'!$B$15+1)*Setup!$B$22</f>
        <v>0</v>
      </c>
      <c r="AX691" s="0" t="n">
        <f aca="false">SUMPRODUCT('FD inverse'!$A$48:$BH$48,'FD mesh'!$B$84:$BI$84,$E690:$BL690)+'FD inverse'!$A$48*$C691/Setup!$B$17+INDEX('FD inverse'!$A$48:$BH$48,1,'FD mesh'!$B$15+1)*Setup!$B$22</f>
        <v>0</v>
      </c>
      <c r="AY691" s="0" t="n">
        <f aca="false">SUMPRODUCT('FD inverse'!$A$49:$BH$49,'FD mesh'!$B$84:$BI$84,$E690:$BL690)+'FD inverse'!$A$49*$C691/Setup!$B$17+INDEX('FD inverse'!$A$49:$BH$49,1,'FD mesh'!$B$15+1)*Setup!$B$22</f>
        <v>0</v>
      </c>
      <c r="AZ691" s="0" t="n">
        <f aca="false">SUMPRODUCT('FD inverse'!$A$50:$BH$50,'FD mesh'!$B$84:$BI$84,$E690:$BL690)+'FD inverse'!$A$50*$C691/Setup!$B$17+INDEX('FD inverse'!$A$50:$BH$50,1,'FD mesh'!$B$15+1)*Setup!$B$22</f>
        <v>0</v>
      </c>
      <c r="BA691" s="0" t="n">
        <f aca="false">SUMPRODUCT('FD inverse'!$A$51:$BH$51,'FD mesh'!$B$84:$BI$84,$E690:$BL690)+'FD inverse'!$A$51*$C691/Setup!$B$17+INDEX('FD inverse'!$A$51:$BH$51,1,'FD mesh'!$B$15+1)*Setup!$B$22</f>
        <v>0</v>
      </c>
      <c r="BB691" s="0" t="n">
        <f aca="false">SUMPRODUCT('FD inverse'!$A$52:$BH$52,'FD mesh'!$B$84:$BI$84,$E690:$BL690)+'FD inverse'!$A$52*$C691/Setup!$B$17+INDEX('FD inverse'!$A$52:$BH$52,1,'FD mesh'!$B$15+1)*Setup!$B$22</f>
        <v>0</v>
      </c>
      <c r="BC691" s="0" t="n">
        <f aca="false">SUMPRODUCT('FD inverse'!$A$53:$BH$53,'FD mesh'!$B$84:$BI$84,$E690:$BL690)+'FD inverse'!$A$53*$C691/Setup!$B$17+INDEX('FD inverse'!$A$53:$BH$53,1,'FD mesh'!$B$15+1)*Setup!$B$22</f>
        <v>0</v>
      </c>
      <c r="BD691" s="0" t="n">
        <f aca="false">SUMPRODUCT('FD inverse'!$A$54:$BH$54,'FD mesh'!$B$84:$BI$84,$E690:$BL690)+'FD inverse'!$A$54*$C691/Setup!$B$17+INDEX('FD inverse'!$A$54:$BH$54,1,'FD mesh'!$B$15+1)*Setup!$B$22</f>
        <v>0</v>
      </c>
      <c r="BE691" s="0" t="n">
        <f aca="false">SUMPRODUCT('FD inverse'!$A$55:$BH$55,'FD mesh'!$B$84:$BI$84,$E690:$BL690)+'FD inverse'!$A$55*$C691/Setup!$B$17+INDEX('FD inverse'!$A$55:$BH$55,1,'FD mesh'!$B$15+1)*Setup!$B$22</f>
        <v>0</v>
      </c>
      <c r="BF691" s="0" t="n">
        <f aca="false">SUMPRODUCT('FD inverse'!$A$56:$BH$56,'FD mesh'!$B$84:$BI$84,$E690:$BL690)+'FD inverse'!$A$56*$C691/Setup!$B$17+INDEX('FD inverse'!$A$56:$BH$56,1,'FD mesh'!$B$15+1)*Setup!$B$22</f>
        <v>0</v>
      </c>
      <c r="BG691" s="0" t="n">
        <f aca="false">SUMPRODUCT('FD inverse'!$A$57:$BH$57,'FD mesh'!$B$84:$BI$84,$E690:$BL690)+'FD inverse'!$A$57*$C691/Setup!$B$17+INDEX('FD inverse'!$A$57:$BH$57,1,'FD mesh'!$B$15+1)*Setup!$B$22</f>
        <v>0</v>
      </c>
      <c r="BH691" s="0" t="n">
        <f aca="false">SUMPRODUCT('FD inverse'!$A$58:$BH$58,'FD mesh'!$B$84:$BI$84,$E690:$BL690)+'FD inverse'!$A$58*$C691/Setup!$B$17+INDEX('FD inverse'!$A$58:$BH$58,1,'FD mesh'!$B$15+1)*Setup!$B$22</f>
        <v>0</v>
      </c>
      <c r="BI691" s="0" t="n">
        <f aca="false">SUMPRODUCT('FD inverse'!$A$59:$BH$59,'FD mesh'!$B$84:$BI$84,$E690:$BL690)+'FD inverse'!$A$59*$C691/Setup!$B$17+INDEX('FD inverse'!$A$59:$BH$59,1,'FD mesh'!$B$15+1)*Setup!$B$22</f>
        <v>0</v>
      </c>
      <c r="BJ691" s="0" t="n">
        <f aca="false">SUMPRODUCT('FD inverse'!$A$60:$BH$60,'FD mesh'!$B$84:$BI$84,$E690:$BL690)+'FD inverse'!$A$60*$C691/Setup!$B$17+INDEX('FD inverse'!$A$60:$BH$60,1,'FD mesh'!$B$15+1)*Setup!$B$22</f>
        <v>0</v>
      </c>
      <c r="BK691" s="0" t="n">
        <f aca="false">SUMPRODUCT('FD inverse'!$A$61:$BH$61,'FD mesh'!$B$84:$BI$84,$E690:$BL690)+'FD inverse'!$A$61*$C691/Setup!$B$17+INDEX('FD inverse'!$A$61:$BH$61,1,'FD mesh'!$B$15+1)*Setup!$B$22</f>
        <v>0</v>
      </c>
      <c r="BL691" s="0" t="n">
        <f aca="false">SUMPRODUCT('FD inverse'!$A$62:$BH$62,'FD mesh'!$B$84:$BI$84,$E690:$BL690)+'FD inverse'!$A$62*$C691/Setup!$B$17+INDEX('FD inverse'!$A$62:$BH$62,1,'FD mesh'!$B$15+1)*Setup!$B$22</f>
        <v>0</v>
      </c>
    </row>
    <row r="692" customFormat="false" ht="15" hidden="false" customHeight="false" outlineLevel="0" collapsed="false">
      <c r="A692" s="0" t="n">
        <v>687</v>
      </c>
      <c r="B692" s="0" t="n">
        <f aca="false">A692*Setup!$B$11/3600</f>
        <v>57.25</v>
      </c>
      <c r="C692" s="0" t="n">
        <f aca="false">Setup!$B$7+Setup!$B$8*COS(2*PI()*(B692-Setup!$B$9)/24)</f>
        <v>23.2196387119355</v>
      </c>
      <c r="D692" s="0" t="n">
        <f aca="false">(C692-E692)/Setup!$B$17</f>
        <v>3.6758662076595</v>
      </c>
      <c r="E692" s="0" t="n">
        <f aca="false">SUMPRODUCT('FD inverse'!$A$3:$BH$3,'FD mesh'!$B$84:$BI$84,$E691:$BL691)+'FD inverse'!$A$3*$C692/Setup!$B$17+INDEX('FD inverse'!$A$3:$BH$3,1,'FD mesh'!$B$15+1)*Setup!$B$22</f>
        <v>22.7417761049397</v>
      </c>
      <c r="F692" s="0" t="n">
        <f aca="false">SUMPRODUCT('FD inverse'!$A$4:$BH$4,'FD mesh'!$B$84:$BI$84,$E691:$BL691)+'FD inverse'!$A$4*$C692/Setup!$B$17+INDEX('FD inverse'!$A$4:$BH$4,1,'FD mesh'!$B$15+1)*Setup!$B$22</f>
        <v>22.6432745563364</v>
      </c>
      <c r="G692" s="0" t="n">
        <f aca="false">SUMPRODUCT('FD inverse'!$A$5:$BH$5,'FD mesh'!$B$84:$BI$84,$E691:$BL691)+'FD inverse'!$A$5*$C692/Setup!$B$17+INDEX('FD inverse'!$A$5:$BH$5,1,'FD mesh'!$B$15+1)*Setup!$B$22</f>
        <v>22.5631183521034</v>
      </c>
      <c r="H692" s="0" t="n">
        <f aca="false">SUMPRODUCT('FD inverse'!$A$6:$BH$6,'FD mesh'!$B$84:$BI$84,$E691:$BL691)+'FD inverse'!$A$6*$C692/Setup!$B$17+INDEX('FD inverse'!$A$6:$BH$6,1,'FD mesh'!$B$15+1)*Setup!$B$22</f>
        <v>22.3189540371054</v>
      </c>
      <c r="I692" s="0" t="n">
        <f aca="false">SUMPRODUCT('FD inverse'!$A$7:$BH$7,'FD mesh'!$B$84:$BI$84,$E691:$BL691)+'FD inverse'!$A$7*$C692/Setup!$B$17+INDEX('FD inverse'!$A$7:$BH$7,1,'FD mesh'!$B$15+1)*Setup!$B$22</f>
        <v>22.29992712289</v>
      </c>
      <c r="J692" s="0" t="n">
        <f aca="false">SUMPRODUCT('FD inverse'!$A$8:$BH$8,'FD mesh'!$B$84:$BI$84,$E691:$BL691)+'FD inverse'!$A$8*$C692/Setup!$B$17+INDEX('FD inverse'!$A$8:$BH$8,1,'FD mesh'!$B$15+1)*Setup!$B$22</f>
        <v>22.2847877884124</v>
      </c>
      <c r="K692" s="0" t="n">
        <f aca="false">SUMPRODUCT('FD inverse'!$A$9:$BH$9,'FD mesh'!$B$84:$BI$84,$E691:$BL691)+'FD inverse'!$A$9*$C692/Setup!$B$17+INDEX('FD inverse'!$A$9:$BH$9,1,'FD mesh'!$B$15+1)*Setup!$B$22</f>
        <v>22.2724037948991</v>
      </c>
      <c r="L692" s="0" t="n">
        <f aca="false">SUMPRODUCT('FD inverse'!$A$10:$BH$10,'FD mesh'!$B$84:$BI$84,$E691:$BL691)+'FD inverse'!$A$10*$C692/Setup!$B$17+INDEX('FD inverse'!$A$10:$BH$10,1,'FD mesh'!$B$15+1)*Setup!$B$22</f>
        <v>22.2617824059493</v>
      </c>
      <c r="M692" s="0" t="n">
        <f aca="false">SUMPRODUCT('FD inverse'!$A$11:$BH$11,'FD mesh'!$B$84:$BI$84,$E691:$BL691)+'FD inverse'!$A$11*$C692/Setup!$B$17+INDEX('FD inverse'!$A$11:$BH$11,1,'FD mesh'!$B$15+1)*Setup!$B$22</f>
        <v>22.2520683448458</v>
      </c>
      <c r="N692" s="0" t="n">
        <f aca="false">SUMPRODUCT('FD inverse'!$A$12:$BH$12,'FD mesh'!$B$84:$BI$84,$E691:$BL691)+'FD inverse'!$A$12*$C692/Setup!$B$17+INDEX('FD inverse'!$A$12:$BH$12,1,'FD mesh'!$B$15+1)*Setup!$B$22</f>
        <v>22.2425416499377</v>
      </c>
      <c r="O692" s="0" t="n">
        <f aca="false">SUMPRODUCT('FD inverse'!$A$13:$BH$13,'FD mesh'!$B$84:$BI$84,$E691:$BL691)+'FD inverse'!$A$13*$C692/Setup!$B$17+INDEX('FD inverse'!$A$13:$BH$13,1,'FD mesh'!$B$15+1)*Setup!$B$22</f>
        <v>22.2326155719114</v>
      </c>
      <c r="P692" s="0" t="n">
        <f aca="false">SUMPRODUCT('FD inverse'!$A$14:$BH$14,'FD mesh'!$B$84:$BI$84,$E691:$BL691)+'FD inverse'!$A$14*$C692/Setup!$B$17+INDEX('FD inverse'!$A$14:$BH$14,1,'FD mesh'!$B$15+1)*Setup!$B$22</f>
        <v>22.2218346339163</v>
      </c>
      <c r="Q692" s="0" t="n">
        <f aca="false">SUMPRODUCT('FD inverse'!$A$15:$BH$15,'FD mesh'!$B$84:$BI$84,$E691:$BL691)+'FD inverse'!$A$15*$C692/Setup!$B$17+INDEX('FD inverse'!$A$15:$BH$15,1,'FD mesh'!$B$15+1)*Setup!$B$22</f>
        <v>22.2098729530296</v>
      </c>
      <c r="R692" s="0" t="n">
        <f aca="false">SUMPRODUCT('FD inverse'!$A$16:$BH$16,'FD mesh'!$B$84:$BI$84,$E691:$BL691)+'FD inverse'!$A$16*$C692/Setup!$B$17+INDEX('FD inverse'!$A$16:$BH$16,1,'FD mesh'!$B$15+1)*Setup!$B$22</f>
        <v>22.1965328994079</v>
      </c>
      <c r="S692" s="0" t="n">
        <f aca="false">SUMPRODUCT('FD inverse'!$A$17:$BH$17,'FD mesh'!$B$84:$BI$84,$E691:$BL691)+'FD inverse'!$A$17*$C692/Setup!$B$17+INDEX('FD inverse'!$A$17:$BH$17,1,'FD mesh'!$B$15+1)*Setup!$B$22</f>
        <v>21.7420922966281</v>
      </c>
      <c r="T692" s="0" t="n">
        <f aca="false">SUMPRODUCT('FD inverse'!$A$18:$BH$18,'FD mesh'!$B$84:$BI$84,$E691:$BL691)+'FD inverse'!$A$18*$C692/Setup!$B$17+INDEX('FD inverse'!$A$18:$BH$18,1,'FD mesh'!$B$15+1)*Setup!$B$22</f>
        <v>21.2868331500743</v>
      </c>
      <c r="U692" s="0" t="n">
        <f aca="false">SUMPRODUCT('FD inverse'!$A$19:$BH$19,'FD mesh'!$B$84:$BI$84,$E691:$BL691)+'FD inverse'!$A$19*$C692/Setup!$B$17+INDEX('FD inverse'!$A$19:$BH$19,1,'FD mesh'!$B$15+1)*Setup!$B$22</f>
        <v>20.8306886671007</v>
      </c>
      <c r="V692" s="0" t="n">
        <f aca="false">SUMPRODUCT('FD inverse'!$A$20:$BH$20,'FD mesh'!$B$84:$BI$84,$E691:$BL691)+'FD inverse'!$A$20*$C692/Setup!$B$17+INDEX('FD inverse'!$A$20:$BH$20,1,'FD mesh'!$B$15+1)*Setup!$B$22</f>
        <v>20.3736188062488</v>
      </c>
      <c r="W692" s="0" t="n">
        <f aca="false">SUMPRODUCT('FD inverse'!$A$21:$BH$21,'FD mesh'!$B$84:$BI$84,$E691:$BL691)+'FD inverse'!$A$21*$C692/Setup!$B$17+INDEX('FD inverse'!$A$21:$BH$21,1,'FD mesh'!$B$15+1)*Setup!$B$22</f>
        <v>19.9156079665747</v>
      </c>
      <c r="X692" s="0" t="n">
        <f aca="false">SUMPRODUCT('FD inverse'!$A$22:$BH$22,'FD mesh'!$B$84:$BI$84,$E691:$BL691)+'FD inverse'!$A$22*$C692/Setup!$B$17+INDEX('FD inverse'!$A$22:$BH$22,1,'FD mesh'!$B$15+1)*Setup!$B$22</f>
        <v>19.456662735058</v>
      </c>
      <c r="Y692" s="0" t="n">
        <f aca="false">SUMPRODUCT('FD inverse'!$A$23:$BH$23,'FD mesh'!$B$84:$BI$84,$E691:$BL691)+'FD inverse'!$A$23*$C692/Setup!$B$17+INDEX('FD inverse'!$A$23:$BH$23,1,'FD mesh'!$B$15+1)*Setup!$B$22</f>
        <v>18.9968096912138</v>
      </c>
      <c r="Z692" s="0" t="n">
        <f aca="false">SUMPRODUCT('FD inverse'!$A$24:$BH$24,'FD mesh'!$B$84:$BI$84,$E691:$BL691)+'FD inverse'!$A$24*$C692/Setup!$B$17+INDEX('FD inverse'!$A$24:$BH$24,1,'FD mesh'!$B$15+1)*Setup!$B$22</f>
        <v>18.5360932671016</v>
      </c>
      <c r="AA692" s="0" t="n">
        <f aca="false">SUMPRODUCT('FD inverse'!$A$25:$BH$25,'FD mesh'!$B$84:$BI$84,$E691:$BL691)+'FD inverse'!$A$25*$C692/Setup!$B$17+INDEX('FD inverse'!$A$25:$BH$25,1,'FD mesh'!$B$15+1)*Setup!$B$22</f>
        <v>18.074573660088</v>
      </c>
      <c r="AB692" s="0" t="n">
        <f aca="false">SUMPRODUCT('FD inverse'!$A$26:$BH$26,'FD mesh'!$B$84:$BI$84,$E691:$BL691)+'FD inverse'!$A$26*$C692/Setup!$B$17+INDEX('FD inverse'!$A$26:$BH$26,1,'FD mesh'!$B$15+1)*Setup!$B$22</f>
        <v>17.6123247949734</v>
      </c>
      <c r="AC692" s="0" t="n">
        <f aca="false">SUMPRODUCT('FD inverse'!$A$27:$BH$27,'FD mesh'!$B$84:$BI$84,$E691:$BL691)+'FD inverse'!$A$27*$C692/Setup!$B$17+INDEX('FD inverse'!$A$27:$BH$27,1,'FD mesh'!$B$15+1)*Setup!$B$22</f>
        <v>17.1494323314318</v>
      </c>
      <c r="AD692" s="0" t="n">
        <f aca="false">SUMPRODUCT('FD inverse'!$A$28:$BH$28,'FD mesh'!$B$84:$BI$84,$E691:$BL691)+'FD inverse'!$A$28*$C692/Setup!$B$17+INDEX('FD inverse'!$A$28:$BH$28,1,'FD mesh'!$B$15+1)*Setup!$B$22</f>
        <v>16.6859917121392</v>
      </c>
      <c r="AE692" s="0" t="n">
        <f aca="false">SUMPRODUCT('FD inverse'!$A$29:$BH$29,'FD mesh'!$B$84:$BI$84,$E691:$BL691)+'FD inverse'!$A$29*$C692/Setup!$B$17+INDEX('FD inverse'!$A$29:$BH$29,1,'FD mesh'!$B$15+1)*Setup!$B$22</f>
        <v>16.2221062464757</v>
      </c>
      <c r="AF692" s="0" t="n">
        <f aca="false">SUMPRODUCT('FD inverse'!$A$30:$BH$30,'FD mesh'!$B$84:$BI$84,$E691:$BL691)+'FD inverse'!$A$30*$C692/Setup!$B$17+INDEX('FD inverse'!$A$30:$BH$30,1,'FD mesh'!$B$15+1)*Setup!$B$22</f>
        <v>15.7578852242749</v>
      </c>
      <c r="AG692" s="0" t="n">
        <f aca="false">SUMPRODUCT('FD inverse'!$A$31:$BH$31,'FD mesh'!$B$84:$BI$84,$E691:$BL691)+'FD inverse'!$A$31*$C692/Setup!$B$17+INDEX('FD inverse'!$A$31:$BH$31,1,'FD mesh'!$B$15+1)*Setup!$B$22</f>
        <v>15.2934420537668</v>
      </c>
      <c r="AH692" s="0" t="n">
        <f aca="false">SUMPRODUCT('FD inverse'!$A$32:$BH$32,'FD mesh'!$B$84:$BI$84,$E691:$BL691)+'FD inverse'!$A$32*$C692/Setup!$B$17+INDEX('FD inverse'!$A$32:$BH$32,1,'FD mesh'!$B$15+1)*Setup!$B$22</f>
        <v>15.2737725363953</v>
      </c>
      <c r="AI692" s="0" t="n">
        <f aca="false">SUMPRODUCT('FD inverse'!$A$33:$BH$33,'FD mesh'!$B$84:$BI$84,$E691:$BL691)+'FD inverse'!$A$33*$C692/Setup!$B$17+INDEX('FD inverse'!$A$33:$BH$33,1,'FD mesh'!$B$15+1)*Setup!$B$22</f>
        <v>15.2539289371804</v>
      </c>
      <c r="AJ692" s="0" t="n">
        <f aca="false">SUMPRODUCT('FD inverse'!$A$34:$BH$34,'FD mesh'!$B$84:$BI$84,$E691:$BL691)+'FD inverse'!$A$34*$C692/Setup!$B$17+INDEX('FD inverse'!$A$34:$BH$34,1,'FD mesh'!$B$15+1)*Setup!$B$22</f>
        <v>15.2339214082185</v>
      </c>
      <c r="AK692" s="0" t="n">
        <f aca="false">SUMPRODUCT('FD inverse'!$A$35:$BH$35,'FD mesh'!$B$84:$BI$84,$E691:$BL691)+'FD inverse'!$A$35*$C692/Setup!$B$17+INDEX('FD inverse'!$A$35:$BH$35,1,'FD mesh'!$B$15+1)*Setup!$B$22</f>
        <v>15.2137610078621</v>
      </c>
      <c r="AL692" s="0" t="n">
        <f aca="false">SUMPRODUCT('FD inverse'!$A$36:$BH$36,'FD mesh'!$B$84:$BI$84,$E691:$BL691)+'FD inverse'!$A$36*$C692/Setup!$B$17+INDEX('FD inverse'!$A$36:$BH$36,1,'FD mesh'!$B$15+1)*Setup!$B$22</f>
        <v>15.1934595372569</v>
      </c>
      <c r="AM692" s="0" t="n">
        <f aca="false">SUMPRODUCT('FD inverse'!$A$37:$BH$37,'FD mesh'!$B$84:$BI$84,$E691:$BL691)+'FD inverse'!$A$37*$C692/Setup!$B$17+INDEX('FD inverse'!$A$37:$BH$37,1,'FD mesh'!$B$15+1)*Setup!$B$22</f>
        <v>15.1730293998077</v>
      </c>
      <c r="AN692" s="0" t="n">
        <f aca="false">SUMPRODUCT('FD inverse'!$A$38:$BH$38,'FD mesh'!$B$84:$BI$84,$E691:$BL691)+'FD inverse'!$A$38*$C692/Setup!$B$17+INDEX('FD inverse'!$A$38:$BH$38,1,'FD mesh'!$B$15+1)*Setup!$B$22</f>
        <v>15.1524834817717</v>
      </c>
      <c r="AO692" s="0" t="n">
        <f aca="false">SUMPRODUCT('FD inverse'!$A$39:$BH$39,'FD mesh'!$B$84:$BI$84,$E691:$BL691)+'FD inverse'!$A$39*$C692/Setup!$B$17+INDEX('FD inverse'!$A$39:$BH$39,1,'FD mesh'!$B$15+1)*Setup!$B$22</f>
        <v>15.1318350520976</v>
      </c>
      <c r="AP692" s="0" t="n">
        <f aca="false">SUMPRODUCT('FD inverse'!$A$40:$BH$40,'FD mesh'!$B$84:$BI$84,$E691:$BL691)+'FD inverse'!$A$40*$C692/Setup!$B$17+INDEX('FD inverse'!$A$40:$BH$40,1,'FD mesh'!$B$15+1)*Setup!$B$22</f>
        <v>15.1110976795696</v>
      </c>
      <c r="AQ692" s="0" t="n">
        <f aca="false">SUMPRODUCT('FD inverse'!$A$41:$BH$41,'FD mesh'!$B$84:$BI$84,$E691:$BL691)+'FD inverse'!$A$41*$C692/Setup!$B$17+INDEX('FD inverse'!$A$41:$BH$41,1,'FD mesh'!$B$15+1)*Setup!$B$22</f>
        <v>15.0902851652609</v>
      </c>
      <c r="AR692" s="0" t="n">
        <f aca="false">SUMPRODUCT('FD inverse'!$A$42:$BH$42,'FD mesh'!$B$84:$BI$84,$E691:$BL691)+'FD inverse'!$A$42*$C692/Setup!$B$17+INDEX('FD inverse'!$A$42:$BH$42,1,'FD mesh'!$B$15+1)*Setup!$B$22</f>
        <v>15.0694114882657</v>
      </c>
      <c r="AS692" s="0" t="n">
        <f aca="false">SUMPRODUCT('FD inverse'!$A$43:$BH$43,'FD mesh'!$B$84:$BI$84,$E691:$BL691)+'FD inverse'!$A$43*$C692/Setup!$B$17+INDEX('FD inverse'!$A$43:$BH$43,1,'FD mesh'!$B$15+1)*Setup!$B$22</f>
        <v>0</v>
      </c>
      <c r="AT692" s="0" t="n">
        <f aca="false">SUMPRODUCT('FD inverse'!$A$44:$BH$44,'FD mesh'!$B$84:$BI$84,$E691:$BL691)+'FD inverse'!$A$44*$C692/Setup!$B$17+INDEX('FD inverse'!$A$44:$BH$44,1,'FD mesh'!$B$15+1)*Setup!$B$22</f>
        <v>0</v>
      </c>
      <c r="AU692" s="0" t="n">
        <f aca="false">SUMPRODUCT('FD inverse'!$A$45:$BH$45,'FD mesh'!$B$84:$BI$84,$E691:$BL691)+'FD inverse'!$A$45*$C692/Setup!$B$17+INDEX('FD inverse'!$A$45:$BH$45,1,'FD mesh'!$B$15+1)*Setup!$B$22</f>
        <v>0</v>
      </c>
      <c r="AV692" s="0" t="n">
        <f aca="false">SUMPRODUCT('FD inverse'!$A$46:$BH$46,'FD mesh'!$B$84:$BI$84,$E691:$BL691)+'FD inverse'!$A$46*$C692/Setup!$B$17+INDEX('FD inverse'!$A$46:$BH$46,1,'FD mesh'!$B$15+1)*Setup!$B$22</f>
        <v>0</v>
      </c>
      <c r="AW692" s="0" t="n">
        <f aca="false">SUMPRODUCT('FD inverse'!$A$47:$BH$47,'FD mesh'!$B$84:$BI$84,$E691:$BL691)+'FD inverse'!$A$47*$C692/Setup!$B$17+INDEX('FD inverse'!$A$47:$BH$47,1,'FD mesh'!$B$15+1)*Setup!$B$22</f>
        <v>0</v>
      </c>
      <c r="AX692" s="0" t="n">
        <f aca="false">SUMPRODUCT('FD inverse'!$A$48:$BH$48,'FD mesh'!$B$84:$BI$84,$E691:$BL691)+'FD inverse'!$A$48*$C692/Setup!$B$17+INDEX('FD inverse'!$A$48:$BH$48,1,'FD mesh'!$B$15+1)*Setup!$B$22</f>
        <v>0</v>
      </c>
      <c r="AY692" s="0" t="n">
        <f aca="false">SUMPRODUCT('FD inverse'!$A$49:$BH$49,'FD mesh'!$B$84:$BI$84,$E691:$BL691)+'FD inverse'!$A$49*$C692/Setup!$B$17+INDEX('FD inverse'!$A$49:$BH$49,1,'FD mesh'!$B$15+1)*Setup!$B$22</f>
        <v>0</v>
      </c>
      <c r="AZ692" s="0" t="n">
        <f aca="false">SUMPRODUCT('FD inverse'!$A$50:$BH$50,'FD mesh'!$B$84:$BI$84,$E691:$BL691)+'FD inverse'!$A$50*$C692/Setup!$B$17+INDEX('FD inverse'!$A$50:$BH$50,1,'FD mesh'!$B$15+1)*Setup!$B$22</f>
        <v>0</v>
      </c>
      <c r="BA692" s="0" t="n">
        <f aca="false">SUMPRODUCT('FD inverse'!$A$51:$BH$51,'FD mesh'!$B$84:$BI$84,$E691:$BL691)+'FD inverse'!$A$51*$C692/Setup!$B$17+INDEX('FD inverse'!$A$51:$BH$51,1,'FD mesh'!$B$15+1)*Setup!$B$22</f>
        <v>0</v>
      </c>
      <c r="BB692" s="0" t="n">
        <f aca="false">SUMPRODUCT('FD inverse'!$A$52:$BH$52,'FD mesh'!$B$84:$BI$84,$E691:$BL691)+'FD inverse'!$A$52*$C692/Setup!$B$17+INDEX('FD inverse'!$A$52:$BH$52,1,'FD mesh'!$B$15+1)*Setup!$B$22</f>
        <v>0</v>
      </c>
      <c r="BC692" s="0" t="n">
        <f aca="false">SUMPRODUCT('FD inverse'!$A$53:$BH$53,'FD mesh'!$B$84:$BI$84,$E691:$BL691)+'FD inverse'!$A$53*$C692/Setup!$B$17+INDEX('FD inverse'!$A$53:$BH$53,1,'FD mesh'!$B$15+1)*Setup!$B$22</f>
        <v>0</v>
      </c>
      <c r="BD692" s="0" t="n">
        <f aca="false">SUMPRODUCT('FD inverse'!$A$54:$BH$54,'FD mesh'!$B$84:$BI$84,$E691:$BL691)+'FD inverse'!$A$54*$C692/Setup!$B$17+INDEX('FD inverse'!$A$54:$BH$54,1,'FD mesh'!$B$15+1)*Setup!$B$22</f>
        <v>0</v>
      </c>
      <c r="BE692" s="0" t="n">
        <f aca="false">SUMPRODUCT('FD inverse'!$A$55:$BH$55,'FD mesh'!$B$84:$BI$84,$E691:$BL691)+'FD inverse'!$A$55*$C692/Setup!$B$17+INDEX('FD inverse'!$A$55:$BH$55,1,'FD mesh'!$B$15+1)*Setup!$B$22</f>
        <v>0</v>
      </c>
      <c r="BF692" s="0" t="n">
        <f aca="false">SUMPRODUCT('FD inverse'!$A$56:$BH$56,'FD mesh'!$B$84:$BI$84,$E691:$BL691)+'FD inverse'!$A$56*$C692/Setup!$B$17+INDEX('FD inverse'!$A$56:$BH$56,1,'FD mesh'!$B$15+1)*Setup!$B$22</f>
        <v>0</v>
      </c>
      <c r="BG692" s="0" t="n">
        <f aca="false">SUMPRODUCT('FD inverse'!$A$57:$BH$57,'FD mesh'!$B$84:$BI$84,$E691:$BL691)+'FD inverse'!$A$57*$C692/Setup!$B$17+INDEX('FD inverse'!$A$57:$BH$57,1,'FD mesh'!$B$15+1)*Setup!$B$22</f>
        <v>0</v>
      </c>
      <c r="BH692" s="0" t="n">
        <f aca="false">SUMPRODUCT('FD inverse'!$A$58:$BH$58,'FD mesh'!$B$84:$BI$84,$E691:$BL691)+'FD inverse'!$A$58*$C692/Setup!$B$17+INDEX('FD inverse'!$A$58:$BH$58,1,'FD mesh'!$B$15+1)*Setup!$B$22</f>
        <v>0</v>
      </c>
      <c r="BI692" s="0" t="n">
        <f aca="false">SUMPRODUCT('FD inverse'!$A$59:$BH$59,'FD mesh'!$B$84:$BI$84,$E691:$BL691)+'FD inverse'!$A$59*$C692/Setup!$B$17+INDEX('FD inverse'!$A$59:$BH$59,1,'FD mesh'!$B$15+1)*Setup!$B$22</f>
        <v>0</v>
      </c>
      <c r="BJ692" s="0" t="n">
        <f aca="false">SUMPRODUCT('FD inverse'!$A$60:$BH$60,'FD mesh'!$B$84:$BI$84,$E691:$BL691)+'FD inverse'!$A$60*$C692/Setup!$B$17+INDEX('FD inverse'!$A$60:$BH$60,1,'FD mesh'!$B$15+1)*Setup!$B$22</f>
        <v>0</v>
      </c>
      <c r="BK692" s="0" t="n">
        <f aca="false">SUMPRODUCT('FD inverse'!$A$61:$BH$61,'FD mesh'!$B$84:$BI$84,$E691:$BL691)+'FD inverse'!$A$61*$C692/Setup!$B$17+INDEX('FD inverse'!$A$61:$BH$61,1,'FD mesh'!$B$15+1)*Setup!$B$22</f>
        <v>0</v>
      </c>
      <c r="BL692" s="0" t="n">
        <f aca="false">SUMPRODUCT('FD inverse'!$A$62:$BH$62,'FD mesh'!$B$84:$BI$84,$E691:$BL691)+'FD inverse'!$A$62*$C692/Setup!$B$17+INDEX('FD inverse'!$A$62:$BH$62,1,'FD mesh'!$B$15+1)*Setup!$B$22</f>
        <v>0</v>
      </c>
    </row>
    <row r="693" customFormat="false" ht="15" hidden="false" customHeight="false" outlineLevel="0" collapsed="false">
      <c r="A693" s="0" t="n">
        <v>688</v>
      </c>
      <c r="B693" s="0" t="n">
        <f aca="false">A693*Setup!$B$11/3600</f>
        <v>57.3333333333333</v>
      </c>
      <c r="C693" s="0" t="n">
        <f aca="false">Setup!$B$7+Setup!$B$8*COS(2*PI()*(B693-Setup!$B$9)/24)</f>
        <v>23.3054072893323</v>
      </c>
      <c r="D693" s="0" t="n">
        <f aca="false">(C693-E693)/Setup!$B$17</f>
        <v>3.94604752978433</v>
      </c>
      <c r="E693" s="0" t="n">
        <f aca="false">SUMPRODUCT('FD inverse'!$A$3:$BH$3,'FD mesh'!$B$84:$BI$84,$E692:$BL692)+'FD inverse'!$A$3*$C693/Setup!$B$17+INDEX('FD inverse'!$A$3:$BH$3,1,'FD mesh'!$B$15+1)*Setup!$B$22</f>
        <v>22.7924211104603</v>
      </c>
      <c r="F693" s="0" t="n">
        <f aca="false">SUMPRODUCT('FD inverse'!$A$4:$BH$4,'FD mesh'!$B$84:$BI$84,$E692:$BL692)+'FD inverse'!$A$4*$C693/Setup!$B$17+INDEX('FD inverse'!$A$4:$BH$4,1,'FD mesh'!$B$15+1)*Setup!$B$22</f>
        <v>22.6859698892937</v>
      </c>
      <c r="G693" s="0" t="n">
        <f aca="false">SUMPRODUCT('FD inverse'!$A$5:$BH$5,'FD mesh'!$B$84:$BI$84,$E692:$BL692)+'FD inverse'!$A$5*$C693/Setup!$B$17+INDEX('FD inverse'!$A$5:$BH$5,1,'FD mesh'!$B$15+1)*Setup!$B$22</f>
        <v>22.5980496286121</v>
      </c>
      <c r="H693" s="0" t="n">
        <f aca="false">SUMPRODUCT('FD inverse'!$A$6:$BH$6,'FD mesh'!$B$84:$BI$84,$E692:$BL692)+'FD inverse'!$A$6*$C693/Setup!$B$17+INDEX('FD inverse'!$A$6:$BH$6,1,'FD mesh'!$B$15+1)*Setup!$B$22</f>
        <v>22.3281082751761</v>
      </c>
      <c r="I693" s="0" t="n">
        <f aca="false">SUMPRODUCT('FD inverse'!$A$7:$BH$7,'FD mesh'!$B$84:$BI$84,$E692:$BL692)+'FD inverse'!$A$7*$C693/Setup!$B$17+INDEX('FD inverse'!$A$7:$BH$7,1,'FD mesh'!$B$15+1)*Setup!$B$22</f>
        <v>22.3069200250404</v>
      </c>
      <c r="J693" s="0" t="n">
        <f aca="false">SUMPRODUCT('FD inverse'!$A$8:$BH$8,'FD mesh'!$B$84:$BI$84,$E692:$BL692)+'FD inverse'!$A$8*$C693/Setup!$B$17+INDEX('FD inverse'!$A$8:$BH$8,1,'FD mesh'!$B$15+1)*Setup!$B$22</f>
        <v>22.2898573808931</v>
      </c>
      <c r="K693" s="0" t="n">
        <f aca="false">SUMPRODUCT('FD inverse'!$A$9:$BH$9,'FD mesh'!$B$84:$BI$84,$E692:$BL692)+'FD inverse'!$A$9*$C693/Setup!$B$17+INDEX('FD inverse'!$A$9:$BH$9,1,'FD mesh'!$B$15+1)*Setup!$B$22</f>
        <v>22.2757856467639</v>
      </c>
      <c r="L693" s="0" t="n">
        <f aca="false">SUMPRODUCT('FD inverse'!$A$10:$BH$10,'FD mesh'!$B$84:$BI$84,$E692:$BL692)+'FD inverse'!$A$10*$C693/Setup!$B$17+INDEX('FD inverse'!$A$10:$BH$10,1,'FD mesh'!$B$15+1)*Setup!$B$22</f>
        <v>22.2637091054753</v>
      </c>
      <c r="M693" s="0" t="n">
        <f aca="false">SUMPRODUCT('FD inverse'!$A$11:$BH$11,'FD mesh'!$B$84:$BI$84,$E692:$BL692)+'FD inverse'!$A$11*$C693/Setup!$B$17+INDEX('FD inverse'!$A$11:$BH$11,1,'FD mesh'!$B$15+1)*Setup!$B$22</f>
        <v>22.2527692600722</v>
      </c>
      <c r="N693" s="0" t="n">
        <f aca="false">SUMPRODUCT('FD inverse'!$A$12:$BH$12,'FD mesh'!$B$84:$BI$84,$E692:$BL692)+'FD inverse'!$A$12*$C693/Setup!$B$17+INDEX('FD inverse'!$A$12:$BH$12,1,'FD mesh'!$B$15+1)*Setup!$B$22</f>
        <v>22.2422429339768</v>
      </c>
      <c r="O693" s="0" t="n">
        <f aca="false">SUMPRODUCT('FD inverse'!$A$13:$BH$13,'FD mesh'!$B$84:$BI$84,$E692:$BL692)+'FD inverse'!$A$13*$C693/Setup!$B$17+INDEX('FD inverse'!$A$13:$BH$13,1,'FD mesh'!$B$15+1)*Setup!$B$22</f>
        <v>22.2315403742761</v>
      </c>
      <c r="P693" s="0" t="n">
        <f aca="false">SUMPRODUCT('FD inverse'!$A$14:$BH$14,'FD mesh'!$B$84:$BI$84,$E692:$BL692)+'FD inverse'!$A$14*$C693/Setup!$B$17+INDEX('FD inverse'!$A$14:$BH$14,1,'FD mesh'!$B$15+1)*Setup!$B$22</f>
        <v>22.2202034796873</v>
      </c>
      <c r="Q693" s="0" t="n">
        <f aca="false">SUMPRODUCT('FD inverse'!$A$15:$BH$15,'FD mesh'!$B$84:$BI$84,$E692:$BL692)+'FD inverse'!$A$15*$C693/Setup!$B$17+INDEX('FD inverse'!$A$15:$BH$15,1,'FD mesh'!$B$15+1)*Setup!$B$22</f>
        <v>22.20790425222</v>
      </c>
      <c r="R693" s="0" t="n">
        <f aca="false">SUMPRODUCT('FD inverse'!$A$16:$BH$16,'FD mesh'!$B$84:$BI$84,$E692:$BL692)+'FD inverse'!$A$16*$C693/Setup!$B$17+INDEX('FD inverse'!$A$16:$BH$16,1,'FD mesh'!$B$15+1)*Setup!$B$22</f>
        <v>22.1944435493489</v>
      </c>
      <c r="S693" s="0" t="n">
        <f aca="false">SUMPRODUCT('FD inverse'!$A$17:$BH$17,'FD mesh'!$B$84:$BI$84,$E692:$BL692)+'FD inverse'!$A$17*$C693/Setup!$B$17+INDEX('FD inverse'!$A$17:$BH$17,1,'FD mesh'!$B$15+1)*Setup!$B$22</f>
        <v>21.739649137438</v>
      </c>
      <c r="T693" s="0" t="n">
        <f aca="false">SUMPRODUCT('FD inverse'!$A$18:$BH$18,'FD mesh'!$B$84:$BI$84,$E692:$BL692)+'FD inverse'!$A$18*$C693/Setup!$B$17+INDEX('FD inverse'!$A$18:$BH$18,1,'FD mesh'!$B$15+1)*Setup!$B$22</f>
        <v>21.2841357386796</v>
      </c>
      <c r="U693" s="0" t="n">
        <f aca="false">SUMPRODUCT('FD inverse'!$A$19:$BH$19,'FD mesh'!$B$84:$BI$84,$E692:$BL692)+'FD inverse'!$A$19*$C693/Setup!$B$17+INDEX('FD inverse'!$A$19:$BH$19,1,'FD mesh'!$B$15+1)*Setup!$B$22</f>
        <v>20.8278285302824</v>
      </c>
      <c r="V693" s="0" t="n">
        <f aca="false">SUMPRODUCT('FD inverse'!$A$20:$BH$20,'FD mesh'!$B$84:$BI$84,$E692:$BL692)+'FD inverse'!$A$20*$C693/Setup!$B$17+INDEX('FD inverse'!$A$20:$BH$20,1,'FD mesh'!$B$15+1)*Setup!$B$22</f>
        <v>20.3706796244785</v>
      </c>
      <c r="W693" s="0" t="n">
        <f aca="false">SUMPRODUCT('FD inverse'!$A$21:$BH$21,'FD mesh'!$B$84:$BI$84,$E692:$BL692)+'FD inverse'!$A$21*$C693/Setup!$B$17+INDEX('FD inverse'!$A$21:$BH$21,1,'FD mesh'!$B$15+1)*Setup!$B$22</f>
        <v>19.912665759468</v>
      </c>
      <c r="X693" s="0" t="n">
        <f aca="false">SUMPRODUCT('FD inverse'!$A$22:$BH$22,'FD mesh'!$B$84:$BI$84,$E692:$BL692)+'FD inverse'!$A$22*$C693/Setup!$B$17+INDEX('FD inverse'!$A$22:$BH$22,1,'FD mesh'!$B$15+1)*Setup!$B$22</f>
        <v>19.4537860449376</v>
      </c>
      <c r="Y693" s="0" t="n">
        <f aca="false">SUMPRODUCT('FD inverse'!$A$23:$BH$23,'FD mesh'!$B$84:$BI$84,$E692:$BL692)+'FD inverse'!$A$23*$C693/Setup!$B$17+INDEX('FD inverse'!$A$23:$BH$23,1,'FD mesh'!$B$15+1)*Setup!$B$22</f>
        <v>18.9940597616003</v>
      </c>
      <c r="Z693" s="0" t="n">
        <f aca="false">SUMPRODUCT('FD inverse'!$A$24:$BH$24,'FD mesh'!$B$84:$BI$84,$E692:$BL692)+'FD inverse'!$A$24*$C693/Setup!$B$17+INDEX('FD inverse'!$A$24:$BH$24,1,'FD mesh'!$B$15+1)*Setup!$B$22</f>
        <v>18.5335242132624</v>
      </c>
      <c r="AA693" s="0" t="n">
        <f aca="false">SUMPRODUCT('FD inverse'!$A$25:$BH$25,'FD mesh'!$B$84:$BI$84,$E692:$BL692)+'FD inverse'!$A$25*$C693/Setup!$B$17+INDEX('FD inverse'!$A$25:$BH$25,1,'FD mesh'!$B$15+1)*Setup!$B$22</f>
        <v>18.0722326290805</v>
      </c>
      <c r="AB693" s="0" t="n">
        <f aca="false">SUMPRODUCT('FD inverse'!$A$26:$BH$26,'FD mesh'!$B$84:$BI$84,$E692:$BL692)+'FD inverse'!$A$26*$C693/Setup!$B$17+INDEX('FD inverse'!$A$26:$BH$26,1,'FD mesh'!$B$15+1)*Setup!$B$22</f>
        <v>17.6102521129163</v>
      </c>
      <c r="AC693" s="0" t="n">
        <f aca="false">SUMPRODUCT('FD inverse'!$A$27:$BH$27,'FD mesh'!$B$84:$BI$84,$E692:$BL692)+'FD inverse'!$A$27*$C693/Setup!$B$17+INDEX('FD inverse'!$A$27:$BH$27,1,'FD mesh'!$B$15+1)*Setup!$B$22</f>
        <v>17.1476616360324</v>
      </c>
      <c r="AD693" s="0" t="n">
        <f aca="false">SUMPRODUCT('FD inverse'!$A$28:$BH$28,'FD mesh'!$B$84:$BI$84,$E692:$BL692)+'FD inverse'!$A$28*$C693/Setup!$B$17+INDEX('FD inverse'!$A$28:$BH$28,1,'FD mesh'!$B$15+1)*Setup!$B$22</f>
        <v>16.6845500687882</v>
      </c>
      <c r="AE693" s="0" t="n">
        <f aca="false">SUMPRODUCT('FD inverse'!$A$29:$BH$29,'FD mesh'!$B$84:$BI$84,$E692:$BL692)+'FD inverse'!$A$29*$C693/Setup!$B$17+INDEX('FD inverse'!$A$29:$BH$29,1,'FD mesh'!$B$15+1)*Setup!$B$22</f>
        <v>16.2210142465006</v>
      </c>
      <c r="AF693" s="0" t="n">
        <f aca="false">SUMPRODUCT('FD inverse'!$A$30:$BH$30,'FD mesh'!$B$84:$BI$84,$E692:$BL692)+'FD inverse'!$A$30*$C693/Setup!$B$17+INDEX('FD inverse'!$A$30:$BH$30,1,'FD mesh'!$B$15+1)*Setup!$B$22</f>
        <v>15.7571570642204</v>
      </c>
      <c r="AG693" s="0" t="n">
        <f aca="false">SUMPRODUCT('FD inverse'!$A$31:$BH$31,'FD mesh'!$B$84:$BI$84,$E692:$BL692)+'FD inverse'!$A$31*$C693/Setup!$B$17+INDEX('FD inverse'!$A$31:$BH$31,1,'FD mesh'!$B$15+1)*Setup!$B$22</f>
        <v>15.2930855948385</v>
      </c>
      <c r="AH693" s="0" t="n">
        <f aca="false">SUMPRODUCT('FD inverse'!$A$32:$BH$32,'FD mesh'!$B$84:$BI$84,$E692:$BL692)+'FD inverse'!$A$32*$C693/Setup!$B$17+INDEX('FD inverse'!$A$32:$BH$32,1,'FD mesh'!$B$15+1)*Setup!$B$22</f>
        <v>15.2734331231206</v>
      </c>
      <c r="AI693" s="0" t="n">
        <f aca="false">SUMPRODUCT('FD inverse'!$A$33:$BH$33,'FD mesh'!$B$84:$BI$84,$E692:$BL692)+'FD inverse'!$A$33*$C693/Setup!$B$17+INDEX('FD inverse'!$A$33:$BH$33,1,'FD mesh'!$B$15+1)*Setup!$B$22</f>
        <v>15.2536088325854</v>
      </c>
      <c r="AJ693" s="0" t="n">
        <f aca="false">SUMPRODUCT('FD inverse'!$A$34:$BH$34,'FD mesh'!$B$84:$BI$84,$E692:$BL692)+'FD inverse'!$A$34*$C693/Setup!$B$17+INDEX('FD inverse'!$A$34:$BH$34,1,'FD mesh'!$B$15+1)*Setup!$B$22</f>
        <v>15.2336224977311</v>
      </c>
      <c r="AK693" s="0" t="n">
        <f aca="false">SUMPRODUCT('FD inverse'!$A$35:$BH$35,'FD mesh'!$B$84:$BI$84,$E692:$BL692)+'FD inverse'!$A$35*$C693/Setup!$B$17+INDEX('FD inverse'!$A$35:$BH$35,1,'FD mesh'!$B$15+1)*Setup!$B$22</f>
        <v>15.2134848475032</v>
      </c>
      <c r="AL693" s="0" t="n">
        <f aca="false">SUMPRODUCT('FD inverse'!$A$36:$BH$36,'FD mesh'!$B$84:$BI$84,$E692:$BL692)+'FD inverse'!$A$36*$C693/Setup!$B$17+INDEX('FD inverse'!$A$36:$BH$36,1,'FD mesh'!$B$15+1)*Setup!$B$22</f>
        <v>15.1932073985409</v>
      </c>
      <c r="AM693" s="0" t="n">
        <f aca="false">SUMPRODUCT('FD inverse'!$A$37:$BH$37,'FD mesh'!$B$84:$BI$84,$E692:$BL692)+'FD inverse'!$A$37*$C693/Setup!$B$17+INDEX('FD inverse'!$A$37:$BH$37,1,'FD mesh'!$B$15+1)*Setup!$B$22</f>
        <v>15.1728023111531</v>
      </c>
      <c r="AN693" s="0" t="n">
        <f aca="false">SUMPRODUCT('FD inverse'!$A$38:$BH$38,'FD mesh'!$B$84:$BI$84,$E692:$BL692)+'FD inverse'!$A$38*$C693/Setup!$B$17+INDEX('FD inverse'!$A$38:$BH$38,1,'FD mesh'!$B$15+1)*Setup!$B$22</f>
        <v>15.1522822662577</v>
      </c>
      <c r="AO693" s="0" t="n">
        <f aca="false">SUMPRODUCT('FD inverse'!$A$39:$BH$39,'FD mesh'!$B$84:$BI$84,$E692:$BL692)+'FD inverse'!$A$39*$C693/Setup!$B$17+INDEX('FD inverse'!$A$39:$BH$39,1,'FD mesh'!$B$15+1)*Setup!$B$22</f>
        <v>15.1316603614345</v>
      </c>
      <c r="AP693" s="0" t="n">
        <f aca="false">SUMPRODUCT('FD inverse'!$A$40:$BH$40,'FD mesh'!$B$84:$BI$84,$E692:$BL692)+'FD inverse'!$A$40*$C693/Setup!$B$17+INDEX('FD inverse'!$A$40:$BH$40,1,'FD mesh'!$B$15+1)*Setup!$B$22</f>
        <v>15.110950024174</v>
      </c>
      <c r="AQ693" s="0" t="n">
        <f aca="false">SUMPRODUCT('FD inverse'!$A$41:$BH$41,'FD mesh'!$B$84:$BI$84,$E692:$BL692)+'FD inverse'!$A$41*$C693/Setup!$B$17+INDEX('FD inverse'!$A$41:$BH$41,1,'FD mesh'!$B$15+1)*Setup!$B$22</f>
        <v>15.0901649403514</v>
      </c>
      <c r="AR693" s="0" t="n">
        <f aca="false">SUMPRODUCT('FD inverse'!$A$42:$BH$42,'FD mesh'!$B$84:$BI$84,$E692:$BL692)+'FD inverse'!$A$42*$C693/Setup!$B$17+INDEX('FD inverse'!$A$42:$BH$42,1,'FD mesh'!$B$15+1)*Setup!$B$22</f>
        <v>15.0693189959104</v>
      </c>
      <c r="AS693" s="0" t="n">
        <f aca="false">SUMPRODUCT('FD inverse'!$A$43:$BH$43,'FD mesh'!$B$84:$BI$84,$E692:$BL692)+'FD inverse'!$A$43*$C693/Setup!$B$17+INDEX('FD inverse'!$A$43:$BH$43,1,'FD mesh'!$B$15+1)*Setup!$B$22</f>
        <v>0</v>
      </c>
      <c r="AT693" s="0" t="n">
        <f aca="false">SUMPRODUCT('FD inverse'!$A$44:$BH$44,'FD mesh'!$B$84:$BI$84,$E692:$BL692)+'FD inverse'!$A$44*$C693/Setup!$B$17+INDEX('FD inverse'!$A$44:$BH$44,1,'FD mesh'!$B$15+1)*Setup!$B$22</f>
        <v>0</v>
      </c>
      <c r="AU693" s="0" t="n">
        <f aca="false">SUMPRODUCT('FD inverse'!$A$45:$BH$45,'FD mesh'!$B$84:$BI$84,$E692:$BL692)+'FD inverse'!$A$45*$C693/Setup!$B$17+INDEX('FD inverse'!$A$45:$BH$45,1,'FD mesh'!$B$15+1)*Setup!$B$22</f>
        <v>0</v>
      </c>
      <c r="AV693" s="0" t="n">
        <f aca="false">SUMPRODUCT('FD inverse'!$A$46:$BH$46,'FD mesh'!$B$84:$BI$84,$E692:$BL692)+'FD inverse'!$A$46*$C693/Setup!$B$17+INDEX('FD inverse'!$A$46:$BH$46,1,'FD mesh'!$B$15+1)*Setup!$B$22</f>
        <v>0</v>
      </c>
      <c r="AW693" s="0" t="n">
        <f aca="false">SUMPRODUCT('FD inverse'!$A$47:$BH$47,'FD mesh'!$B$84:$BI$84,$E692:$BL692)+'FD inverse'!$A$47*$C693/Setup!$B$17+INDEX('FD inverse'!$A$47:$BH$47,1,'FD mesh'!$B$15+1)*Setup!$B$22</f>
        <v>0</v>
      </c>
      <c r="AX693" s="0" t="n">
        <f aca="false">SUMPRODUCT('FD inverse'!$A$48:$BH$48,'FD mesh'!$B$84:$BI$84,$E692:$BL692)+'FD inverse'!$A$48*$C693/Setup!$B$17+INDEX('FD inverse'!$A$48:$BH$48,1,'FD mesh'!$B$15+1)*Setup!$B$22</f>
        <v>0</v>
      </c>
      <c r="AY693" s="0" t="n">
        <f aca="false">SUMPRODUCT('FD inverse'!$A$49:$BH$49,'FD mesh'!$B$84:$BI$84,$E692:$BL692)+'FD inverse'!$A$49*$C693/Setup!$B$17+INDEX('FD inverse'!$A$49:$BH$49,1,'FD mesh'!$B$15+1)*Setup!$B$22</f>
        <v>0</v>
      </c>
      <c r="AZ693" s="0" t="n">
        <f aca="false">SUMPRODUCT('FD inverse'!$A$50:$BH$50,'FD mesh'!$B$84:$BI$84,$E692:$BL692)+'FD inverse'!$A$50*$C693/Setup!$B$17+INDEX('FD inverse'!$A$50:$BH$50,1,'FD mesh'!$B$15+1)*Setup!$B$22</f>
        <v>0</v>
      </c>
      <c r="BA693" s="0" t="n">
        <f aca="false">SUMPRODUCT('FD inverse'!$A$51:$BH$51,'FD mesh'!$B$84:$BI$84,$E692:$BL692)+'FD inverse'!$A$51*$C693/Setup!$B$17+INDEX('FD inverse'!$A$51:$BH$51,1,'FD mesh'!$B$15+1)*Setup!$B$22</f>
        <v>0</v>
      </c>
      <c r="BB693" s="0" t="n">
        <f aca="false">SUMPRODUCT('FD inverse'!$A$52:$BH$52,'FD mesh'!$B$84:$BI$84,$E692:$BL692)+'FD inverse'!$A$52*$C693/Setup!$B$17+INDEX('FD inverse'!$A$52:$BH$52,1,'FD mesh'!$B$15+1)*Setup!$B$22</f>
        <v>0</v>
      </c>
      <c r="BC693" s="0" t="n">
        <f aca="false">SUMPRODUCT('FD inverse'!$A$53:$BH$53,'FD mesh'!$B$84:$BI$84,$E692:$BL692)+'FD inverse'!$A$53*$C693/Setup!$B$17+INDEX('FD inverse'!$A$53:$BH$53,1,'FD mesh'!$B$15+1)*Setup!$B$22</f>
        <v>0</v>
      </c>
      <c r="BD693" s="0" t="n">
        <f aca="false">SUMPRODUCT('FD inverse'!$A$54:$BH$54,'FD mesh'!$B$84:$BI$84,$E692:$BL692)+'FD inverse'!$A$54*$C693/Setup!$B$17+INDEX('FD inverse'!$A$54:$BH$54,1,'FD mesh'!$B$15+1)*Setup!$B$22</f>
        <v>0</v>
      </c>
      <c r="BE693" s="0" t="n">
        <f aca="false">SUMPRODUCT('FD inverse'!$A$55:$BH$55,'FD mesh'!$B$84:$BI$84,$E692:$BL692)+'FD inverse'!$A$55*$C693/Setup!$B$17+INDEX('FD inverse'!$A$55:$BH$55,1,'FD mesh'!$B$15+1)*Setup!$B$22</f>
        <v>0</v>
      </c>
      <c r="BF693" s="0" t="n">
        <f aca="false">SUMPRODUCT('FD inverse'!$A$56:$BH$56,'FD mesh'!$B$84:$BI$84,$E692:$BL692)+'FD inverse'!$A$56*$C693/Setup!$B$17+INDEX('FD inverse'!$A$56:$BH$56,1,'FD mesh'!$B$15+1)*Setup!$B$22</f>
        <v>0</v>
      </c>
      <c r="BG693" s="0" t="n">
        <f aca="false">SUMPRODUCT('FD inverse'!$A$57:$BH$57,'FD mesh'!$B$84:$BI$84,$E692:$BL692)+'FD inverse'!$A$57*$C693/Setup!$B$17+INDEX('FD inverse'!$A$57:$BH$57,1,'FD mesh'!$B$15+1)*Setup!$B$22</f>
        <v>0</v>
      </c>
      <c r="BH693" s="0" t="n">
        <f aca="false">SUMPRODUCT('FD inverse'!$A$58:$BH$58,'FD mesh'!$B$84:$BI$84,$E692:$BL692)+'FD inverse'!$A$58*$C693/Setup!$B$17+INDEX('FD inverse'!$A$58:$BH$58,1,'FD mesh'!$B$15+1)*Setup!$B$22</f>
        <v>0</v>
      </c>
      <c r="BI693" s="0" t="n">
        <f aca="false">SUMPRODUCT('FD inverse'!$A$59:$BH$59,'FD mesh'!$B$84:$BI$84,$E692:$BL692)+'FD inverse'!$A$59*$C693/Setup!$B$17+INDEX('FD inverse'!$A$59:$BH$59,1,'FD mesh'!$B$15+1)*Setup!$B$22</f>
        <v>0</v>
      </c>
      <c r="BJ693" s="0" t="n">
        <f aca="false">SUMPRODUCT('FD inverse'!$A$60:$BH$60,'FD mesh'!$B$84:$BI$84,$E692:$BL692)+'FD inverse'!$A$60*$C693/Setup!$B$17+INDEX('FD inverse'!$A$60:$BH$60,1,'FD mesh'!$B$15+1)*Setup!$B$22</f>
        <v>0</v>
      </c>
      <c r="BK693" s="0" t="n">
        <f aca="false">SUMPRODUCT('FD inverse'!$A$61:$BH$61,'FD mesh'!$B$84:$BI$84,$E692:$BL692)+'FD inverse'!$A$61*$C693/Setup!$B$17+INDEX('FD inverse'!$A$61:$BH$61,1,'FD mesh'!$B$15+1)*Setup!$B$22</f>
        <v>0</v>
      </c>
      <c r="BL693" s="0" t="n">
        <f aca="false">SUMPRODUCT('FD inverse'!$A$62:$BH$62,'FD mesh'!$B$84:$BI$84,$E692:$BL692)+'FD inverse'!$A$62*$C693/Setup!$B$17+INDEX('FD inverse'!$A$62:$BH$62,1,'FD mesh'!$B$15+1)*Setup!$B$22</f>
        <v>0</v>
      </c>
    </row>
    <row r="694" customFormat="false" ht="15" hidden="false" customHeight="false" outlineLevel="0" collapsed="false">
      <c r="A694" s="0" t="n">
        <v>689</v>
      </c>
      <c r="B694" s="0" t="n">
        <f aca="false">A694*Setup!$B$11/3600</f>
        <v>57.4166666666667</v>
      </c>
      <c r="C694" s="0" t="n">
        <f aca="false">Setup!$B$7+Setup!$B$8*COS(2*PI()*(B694-Setup!$B$9)/24)</f>
        <v>23.3915064552403</v>
      </c>
      <c r="D694" s="0" t="n">
        <f aca="false">(C694-E694)/Setup!$B$17</f>
        <v>4.21571375884458</v>
      </c>
      <c r="E694" s="0" t="n">
        <f aca="false">SUMPRODUCT('FD inverse'!$A$3:$BH$3,'FD mesh'!$B$84:$BI$84,$E693:$BL693)+'FD inverse'!$A$3*$C694/Setup!$B$17+INDEX('FD inverse'!$A$3:$BH$3,1,'FD mesh'!$B$15+1)*Setup!$B$22</f>
        <v>22.8434636665905</v>
      </c>
      <c r="F694" s="0" t="n">
        <f aca="false">SUMPRODUCT('FD inverse'!$A$4:$BH$4,'FD mesh'!$B$84:$BI$84,$E693:$BL693)+'FD inverse'!$A$4*$C694/Setup!$B$17+INDEX('FD inverse'!$A$4:$BH$4,1,'FD mesh'!$B$15+1)*Setup!$B$22</f>
        <v>22.729072938801</v>
      </c>
      <c r="G694" s="0" t="n">
        <f aca="false">SUMPRODUCT('FD inverse'!$A$5:$BH$5,'FD mesh'!$B$84:$BI$84,$E693:$BL693)+'FD inverse'!$A$5*$C694/Setup!$B$17+INDEX('FD inverse'!$A$5:$BH$5,1,'FD mesh'!$B$15+1)*Setup!$B$22</f>
        <v>22.6333901318046</v>
      </c>
      <c r="H694" s="0" t="n">
        <f aca="false">SUMPRODUCT('FD inverse'!$A$6:$BH$6,'FD mesh'!$B$84:$BI$84,$E693:$BL693)+'FD inverse'!$A$6*$C694/Setup!$B$17+INDEX('FD inverse'!$A$6:$BH$6,1,'FD mesh'!$B$15+1)*Setup!$B$22</f>
        <v>22.3376650172077</v>
      </c>
      <c r="I694" s="0" t="n">
        <f aca="false">SUMPRODUCT('FD inverse'!$A$7:$BH$7,'FD mesh'!$B$84:$BI$84,$E693:$BL693)+'FD inverse'!$A$7*$C694/Setup!$B$17+INDEX('FD inverse'!$A$7:$BH$7,1,'FD mesh'!$B$15+1)*Setup!$B$22</f>
        <v>22.3143137510284</v>
      </c>
      <c r="J694" s="0" t="n">
        <f aca="false">SUMPRODUCT('FD inverse'!$A$8:$BH$8,'FD mesh'!$B$84:$BI$84,$E693:$BL693)+'FD inverse'!$A$8*$C694/Setup!$B$17+INDEX('FD inverse'!$A$8:$BH$8,1,'FD mesh'!$B$15+1)*Setup!$B$22</f>
        <v>22.2953245650782</v>
      </c>
      <c r="K694" s="0" t="n">
        <f aca="false">SUMPRODUCT('FD inverse'!$A$9:$BH$9,'FD mesh'!$B$84:$BI$84,$E693:$BL693)+'FD inverse'!$A$9*$C694/Setup!$B$17+INDEX('FD inverse'!$A$9:$BH$9,1,'FD mesh'!$B$15+1)*Setup!$B$22</f>
        <v>22.2795608565232</v>
      </c>
      <c r="L694" s="0" t="n">
        <f aca="false">SUMPRODUCT('FD inverse'!$A$10:$BH$10,'FD mesh'!$B$84:$BI$84,$E693:$BL693)+'FD inverse'!$A$10*$C694/Setup!$B$17+INDEX('FD inverse'!$A$10:$BH$10,1,'FD mesh'!$B$15+1)*Setup!$B$22</f>
        <v>22.2660244103631</v>
      </c>
      <c r="M694" s="0" t="n">
        <f aca="false">SUMPRODUCT('FD inverse'!$A$11:$BH$11,'FD mesh'!$B$84:$BI$84,$E693:$BL693)+'FD inverse'!$A$11*$C694/Setup!$B$17+INDEX('FD inverse'!$A$11:$BH$11,1,'FD mesh'!$B$15+1)*Setup!$B$22</f>
        <v>22.2538539257887</v>
      </c>
      <c r="N694" s="0" t="n">
        <f aca="false">SUMPRODUCT('FD inverse'!$A$12:$BH$12,'FD mesh'!$B$84:$BI$84,$E693:$BL693)+'FD inverse'!$A$12*$C694/Setup!$B$17+INDEX('FD inverse'!$A$12:$BH$12,1,'FD mesh'!$B$15+1)*Setup!$B$22</f>
        <v>22.2423233619911</v>
      </c>
      <c r="O694" s="0" t="n">
        <f aca="false">SUMPRODUCT('FD inverse'!$A$13:$BH$13,'FD mesh'!$B$84:$BI$84,$E693:$BL693)+'FD inverse'!$A$13*$C694/Setup!$B$17+INDEX('FD inverse'!$A$13:$BH$13,1,'FD mesh'!$B$15+1)*Setup!$B$22</f>
        <v>22.2308402483493</v>
      </c>
      <c r="P694" s="0" t="n">
        <f aca="false">SUMPRODUCT('FD inverse'!$A$14:$BH$14,'FD mesh'!$B$84:$BI$84,$E693:$BL693)+'FD inverse'!$A$14*$C694/Setup!$B$17+INDEX('FD inverse'!$A$14:$BH$14,1,'FD mesh'!$B$15+1)*Setup!$B$22</f>
        <v>22.2189440810635</v>
      </c>
      <c r="Q694" s="0" t="n">
        <f aca="false">SUMPRODUCT('FD inverse'!$A$15:$BH$15,'FD mesh'!$B$84:$BI$84,$E693:$BL693)+'FD inverse'!$A$15*$C694/Setup!$B$17+INDEX('FD inverse'!$A$15:$BH$15,1,'FD mesh'!$B$15+1)*Setup!$B$22</f>
        <v>22.20630490574</v>
      </c>
      <c r="R694" s="0" t="n">
        <f aca="false">SUMPRODUCT('FD inverse'!$A$16:$BH$16,'FD mesh'!$B$84:$BI$84,$E693:$BL693)+'FD inverse'!$A$16*$C694/Setup!$B$17+INDEX('FD inverse'!$A$16:$BH$16,1,'FD mesh'!$B$15+1)*Setup!$B$22</f>
        <v>22.1927221631716</v>
      </c>
      <c r="S694" s="0" t="n">
        <f aca="false">SUMPRODUCT('FD inverse'!$A$17:$BH$17,'FD mesh'!$B$84:$BI$84,$E693:$BL693)+'FD inverse'!$A$17*$C694/Setup!$B$17+INDEX('FD inverse'!$A$17:$BH$17,1,'FD mesh'!$B$15+1)*Setup!$B$22</f>
        <v>21.7375461736437</v>
      </c>
      <c r="T694" s="0" t="n">
        <f aca="false">SUMPRODUCT('FD inverse'!$A$18:$BH$18,'FD mesh'!$B$84:$BI$84,$E693:$BL693)+'FD inverse'!$A$18*$C694/Setup!$B$17+INDEX('FD inverse'!$A$18:$BH$18,1,'FD mesh'!$B$15+1)*Setup!$B$22</f>
        <v>21.2817513119135</v>
      </c>
      <c r="U694" s="0" t="n">
        <f aca="false">SUMPRODUCT('FD inverse'!$A$19:$BH$19,'FD mesh'!$B$84:$BI$84,$E693:$BL693)+'FD inverse'!$A$19*$C694/Setup!$B$17+INDEX('FD inverse'!$A$19:$BH$19,1,'FD mesh'!$B$15+1)*Setup!$B$22</f>
        <v>20.8252547474492</v>
      </c>
      <c r="V694" s="0" t="n">
        <f aca="false">SUMPRODUCT('FD inverse'!$A$20:$BH$20,'FD mesh'!$B$84:$BI$84,$E693:$BL693)+'FD inverse'!$A$20*$C694/Setup!$B$17+INDEX('FD inverse'!$A$20:$BH$20,1,'FD mesh'!$B$15+1)*Setup!$B$22</f>
        <v>20.3680007554654</v>
      </c>
      <c r="W694" s="0" t="n">
        <f aca="false">SUMPRODUCT('FD inverse'!$A$21:$BH$21,'FD mesh'!$B$84:$BI$84,$E693:$BL693)+'FD inverse'!$A$21*$C694/Setup!$B$17+INDEX('FD inverse'!$A$21:$BH$21,1,'FD mesh'!$B$15+1)*Setup!$B$22</f>
        <v>19.9099584106006</v>
      </c>
      <c r="X694" s="0" t="n">
        <f aca="false">SUMPRODUCT('FD inverse'!$A$22:$BH$22,'FD mesh'!$B$84:$BI$84,$E693:$BL693)+'FD inverse'!$A$22*$C694/Setup!$B$17+INDEX('FD inverse'!$A$22:$BH$22,1,'FD mesh'!$B$15+1)*Setup!$B$22</f>
        <v>19.4511193316406</v>
      </c>
      <c r="Y694" s="0" t="n">
        <f aca="false">SUMPRODUCT('FD inverse'!$A$23:$BH$23,'FD mesh'!$B$84:$BI$84,$E693:$BL693)+'FD inverse'!$A$23*$C694/Setup!$B$17+INDEX('FD inverse'!$A$23:$BH$23,1,'FD mesh'!$B$15+1)*Setup!$B$22</f>
        <v>18.9914954770532</v>
      </c>
      <c r="Z694" s="0" t="n">
        <f aca="false">SUMPRODUCT('FD inverse'!$A$24:$BH$24,'FD mesh'!$B$84:$BI$84,$E693:$BL693)+'FD inverse'!$A$24*$C694/Setup!$B$17+INDEX('FD inverse'!$A$24:$BH$24,1,'FD mesh'!$B$15+1)*Setup!$B$22</f>
        <v>18.5311169901562</v>
      </c>
      <c r="AA694" s="0" t="n">
        <f aca="false">SUMPRODUCT('FD inverse'!$A$25:$BH$25,'FD mesh'!$B$84:$BI$84,$E693:$BL693)+'FD inverse'!$A$25*$C694/Setup!$B$17+INDEX('FD inverse'!$A$25:$BH$25,1,'FD mesh'!$B$15+1)*Setup!$B$22</f>
        <v>18.070030091888</v>
      </c>
      <c r="AB694" s="0" t="n">
        <f aca="false">SUMPRODUCT('FD inverse'!$A$26:$BH$26,'FD mesh'!$B$84:$BI$84,$E693:$BL693)+'FD inverse'!$A$26*$C694/Setup!$B$17+INDEX('FD inverse'!$A$26:$BH$26,1,'FD mesh'!$B$15+1)*Setup!$B$22</f>
        <v>17.6082950183888</v>
      </c>
      <c r="AC694" s="0" t="n">
        <f aca="false">SUMPRODUCT('FD inverse'!$A$27:$BH$27,'FD mesh'!$B$84:$BI$84,$E693:$BL693)+'FD inverse'!$A$27*$C694/Setup!$B$17+INDEX('FD inverse'!$A$27:$BH$27,1,'FD mesh'!$B$15+1)*Setup!$B$22</f>
        <v>17.1459839999287</v>
      </c>
      <c r="AD694" s="0" t="n">
        <f aca="false">SUMPRODUCT('FD inverse'!$A$28:$BH$28,'FD mesh'!$B$84:$BI$84,$E693:$BL693)+'FD inverse'!$A$28*$C694/Setup!$B$17+INDEX('FD inverse'!$A$28:$BH$28,1,'FD mesh'!$B$15+1)*Setup!$B$22</f>
        <v>16.6831792771295</v>
      </c>
      <c r="AE694" s="0" t="n">
        <f aca="false">SUMPRODUCT('FD inverse'!$A$29:$BH$29,'FD mesh'!$B$84:$BI$84,$E693:$BL693)+'FD inverse'!$A$29*$C694/Setup!$B$17+INDEX('FD inverse'!$A$29:$BH$29,1,'FD mesh'!$B$15+1)*Setup!$B$22</f>
        <v>16.2199711499278</v>
      </c>
      <c r="AF694" s="0" t="n">
        <f aca="false">SUMPRODUCT('FD inverse'!$A$30:$BH$30,'FD mesh'!$B$84:$BI$84,$E693:$BL693)+'FD inverse'!$A$30*$C694/Setup!$B$17+INDEX('FD inverse'!$A$30:$BH$30,1,'FD mesh'!$B$15+1)*Setup!$B$22</f>
        <v>15.7564560543062</v>
      </c>
      <c r="AG694" s="0" t="n">
        <f aca="false">SUMPRODUCT('FD inverse'!$A$31:$BH$31,'FD mesh'!$B$84:$BI$84,$E693:$BL693)+'FD inverse'!$A$31*$C694/Setup!$B$17+INDEX('FD inverse'!$A$31:$BH$31,1,'FD mesh'!$B$15+1)*Setup!$B$22</f>
        <v>15.2927346614813</v>
      </c>
      <c r="AH694" s="0" t="n">
        <f aca="false">SUMPRODUCT('FD inverse'!$A$32:$BH$32,'FD mesh'!$B$84:$BI$84,$E693:$BL693)+'FD inverse'!$A$32*$C694/Setup!$B$17+INDEX('FD inverse'!$A$32:$BH$32,1,'FD mesh'!$B$15+1)*Setup!$B$22</f>
        <v>15.273098377911</v>
      </c>
      <c r="AI694" s="0" t="n">
        <f aca="false">SUMPRODUCT('FD inverse'!$A$33:$BH$33,'FD mesh'!$B$84:$BI$84,$E693:$BL693)+'FD inverse'!$A$33*$C694/Setup!$B$17+INDEX('FD inverse'!$A$33:$BH$33,1,'FD mesh'!$B$15+1)*Setup!$B$22</f>
        <v>15.2532926386054</v>
      </c>
      <c r="AJ694" s="0" t="n">
        <f aca="false">SUMPRODUCT('FD inverse'!$A$34:$BH$34,'FD mesh'!$B$84:$BI$84,$E693:$BL693)+'FD inverse'!$A$34*$C694/Setup!$B$17+INDEX('FD inverse'!$A$34:$BH$34,1,'FD mesh'!$B$15+1)*Setup!$B$22</f>
        <v>15.2333268346241</v>
      </c>
      <c r="AK694" s="0" t="n">
        <f aca="false">SUMPRODUCT('FD inverse'!$A$35:$BH$35,'FD mesh'!$B$84:$BI$84,$E693:$BL693)+'FD inverse'!$A$35*$C694/Setup!$B$17+INDEX('FD inverse'!$A$35:$BH$35,1,'FD mesh'!$B$15+1)*Setup!$B$22</f>
        <v>15.213211359168</v>
      </c>
      <c r="AL694" s="0" t="n">
        <f aca="false">SUMPRODUCT('FD inverse'!$A$36:$BH$36,'FD mesh'!$B$84:$BI$84,$E693:$BL693)+'FD inverse'!$A$36*$C694/Setup!$B$17+INDEX('FD inverse'!$A$36:$BH$36,1,'FD mesh'!$B$15+1)*Setup!$B$22</f>
        <v>15.1929574376172</v>
      </c>
      <c r="AM694" s="0" t="n">
        <f aca="false">SUMPRODUCT('FD inverse'!$A$37:$BH$37,'FD mesh'!$B$84:$BI$84,$E693:$BL693)+'FD inverse'!$A$37*$C694/Setup!$B$17+INDEX('FD inverse'!$A$37:$BH$37,1,'FD mesh'!$B$15+1)*Setup!$B$22</f>
        <v>15.1725769800896</v>
      </c>
      <c r="AN694" s="0" t="n">
        <f aca="false">SUMPRODUCT('FD inverse'!$A$38:$BH$38,'FD mesh'!$B$84:$BI$84,$E693:$BL693)+'FD inverse'!$A$38*$C694/Setup!$B$17+INDEX('FD inverse'!$A$38:$BH$38,1,'FD mesh'!$B$15+1)*Setup!$B$22</f>
        <v>15.1520824547875</v>
      </c>
      <c r="AO694" s="0" t="n">
        <f aca="false">SUMPRODUCT('FD inverse'!$A$39:$BH$39,'FD mesh'!$B$84:$BI$84,$E693:$BL693)+'FD inverse'!$A$39*$C694/Setup!$B$17+INDEX('FD inverse'!$A$39:$BH$39,1,'FD mesh'!$B$15+1)*Setup!$B$22</f>
        <v>15.1314867803171</v>
      </c>
      <c r="AP694" s="0" t="n">
        <f aca="false">SUMPRODUCT('FD inverse'!$A$40:$BH$40,'FD mesh'!$B$84:$BI$84,$E693:$BL693)+'FD inverse'!$A$40*$C694/Setup!$B$17+INDEX('FD inverse'!$A$40:$BH$40,1,'FD mesh'!$B$15+1)*Setup!$B$22</f>
        <v>15.1108032350868</v>
      </c>
      <c r="AQ694" s="0" t="n">
        <f aca="false">SUMPRODUCT('FD inverse'!$A$41:$BH$41,'FD mesh'!$B$84:$BI$84,$E693:$BL693)+'FD inverse'!$A$41*$C694/Setup!$B$17+INDEX('FD inverse'!$A$41:$BH$41,1,'FD mesh'!$B$15+1)*Setup!$B$22</f>
        <v>15.0900453818396</v>
      </c>
      <c r="AR694" s="0" t="n">
        <f aca="false">SUMPRODUCT('FD inverse'!$A$42:$BH$42,'FD mesh'!$B$84:$BI$84,$E693:$BL693)+'FD inverse'!$A$42*$C694/Setup!$B$17+INDEX('FD inverse'!$A$42:$BH$42,1,'FD mesh'!$B$15+1)*Setup!$B$22</f>
        <v>15.0692270053201</v>
      </c>
      <c r="AS694" s="0" t="n">
        <f aca="false">SUMPRODUCT('FD inverse'!$A$43:$BH$43,'FD mesh'!$B$84:$BI$84,$E693:$BL693)+'FD inverse'!$A$43*$C694/Setup!$B$17+INDEX('FD inverse'!$A$43:$BH$43,1,'FD mesh'!$B$15+1)*Setup!$B$22</f>
        <v>0</v>
      </c>
      <c r="AT694" s="0" t="n">
        <f aca="false">SUMPRODUCT('FD inverse'!$A$44:$BH$44,'FD mesh'!$B$84:$BI$84,$E693:$BL693)+'FD inverse'!$A$44*$C694/Setup!$B$17+INDEX('FD inverse'!$A$44:$BH$44,1,'FD mesh'!$B$15+1)*Setup!$B$22</f>
        <v>0</v>
      </c>
      <c r="AU694" s="0" t="n">
        <f aca="false">SUMPRODUCT('FD inverse'!$A$45:$BH$45,'FD mesh'!$B$84:$BI$84,$E693:$BL693)+'FD inverse'!$A$45*$C694/Setup!$B$17+INDEX('FD inverse'!$A$45:$BH$45,1,'FD mesh'!$B$15+1)*Setup!$B$22</f>
        <v>0</v>
      </c>
      <c r="AV694" s="0" t="n">
        <f aca="false">SUMPRODUCT('FD inverse'!$A$46:$BH$46,'FD mesh'!$B$84:$BI$84,$E693:$BL693)+'FD inverse'!$A$46*$C694/Setup!$B$17+INDEX('FD inverse'!$A$46:$BH$46,1,'FD mesh'!$B$15+1)*Setup!$B$22</f>
        <v>0</v>
      </c>
      <c r="AW694" s="0" t="n">
        <f aca="false">SUMPRODUCT('FD inverse'!$A$47:$BH$47,'FD mesh'!$B$84:$BI$84,$E693:$BL693)+'FD inverse'!$A$47*$C694/Setup!$B$17+INDEX('FD inverse'!$A$47:$BH$47,1,'FD mesh'!$B$15+1)*Setup!$B$22</f>
        <v>0</v>
      </c>
      <c r="AX694" s="0" t="n">
        <f aca="false">SUMPRODUCT('FD inverse'!$A$48:$BH$48,'FD mesh'!$B$84:$BI$84,$E693:$BL693)+'FD inverse'!$A$48*$C694/Setup!$B$17+INDEX('FD inverse'!$A$48:$BH$48,1,'FD mesh'!$B$15+1)*Setup!$B$22</f>
        <v>0</v>
      </c>
      <c r="AY694" s="0" t="n">
        <f aca="false">SUMPRODUCT('FD inverse'!$A$49:$BH$49,'FD mesh'!$B$84:$BI$84,$E693:$BL693)+'FD inverse'!$A$49*$C694/Setup!$B$17+INDEX('FD inverse'!$A$49:$BH$49,1,'FD mesh'!$B$15+1)*Setup!$B$22</f>
        <v>0</v>
      </c>
      <c r="AZ694" s="0" t="n">
        <f aca="false">SUMPRODUCT('FD inverse'!$A$50:$BH$50,'FD mesh'!$B$84:$BI$84,$E693:$BL693)+'FD inverse'!$A$50*$C694/Setup!$B$17+INDEX('FD inverse'!$A$50:$BH$50,1,'FD mesh'!$B$15+1)*Setup!$B$22</f>
        <v>0</v>
      </c>
      <c r="BA694" s="0" t="n">
        <f aca="false">SUMPRODUCT('FD inverse'!$A$51:$BH$51,'FD mesh'!$B$84:$BI$84,$E693:$BL693)+'FD inverse'!$A$51*$C694/Setup!$B$17+INDEX('FD inverse'!$A$51:$BH$51,1,'FD mesh'!$B$15+1)*Setup!$B$22</f>
        <v>0</v>
      </c>
      <c r="BB694" s="0" t="n">
        <f aca="false">SUMPRODUCT('FD inverse'!$A$52:$BH$52,'FD mesh'!$B$84:$BI$84,$E693:$BL693)+'FD inverse'!$A$52*$C694/Setup!$B$17+INDEX('FD inverse'!$A$52:$BH$52,1,'FD mesh'!$B$15+1)*Setup!$B$22</f>
        <v>0</v>
      </c>
      <c r="BC694" s="0" t="n">
        <f aca="false">SUMPRODUCT('FD inverse'!$A$53:$BH$53,'FD mesh'!$B$84:$BI$84,$E693:$BL693)+'FD inverse'!$A$53*$C694/Setup!$B$17+INDEX('FD inverse'!$A$53:$BH$53,1,'FD mesh'!$B$15+1)*Setup!$B$22</f>
        <v>0</v>
      </c>
      <c r="BD694" s="0" t="n">
        <f aca="false">SUMPRODUCT('FD inverse'!$A$54:$BH$54,'FD mesh'!$B$84:$BI$84,$E693:$BL693)+'FD inverse'!$A$54*$C694/Setup!$B$17+INDEX('FD inverse'!$A$54:$BH$54,1,'FD mesh'!$B$15+1)*Setup!$B$22</f>
        <v>0</v>
      </c>
      <c r="BE694" s="0" t="n">
        <f aca="false">SUMPRODUCT('FD inverse'!$A$55:$BH$55,'FD mesh'!$B$84:$BI$84,$E693:$BL693)+'FD inverse'!$A$55*$C694/Setup!$B$17+INDEX('FD inverse'!$A$55:$BH$55,1,'FD mesh'!$B$15+1)*Setup!$B$22</f>
        <v>0</v>
      </c>
      <c r="BF694" s="0" t="n">
        <f aca="false">SUMPRODUCT('FD inverse'!$A$56:$BH$56,'FD mesh'!$B$84:$BI$84,$E693:$BL693)+'FD inverse'!$A$56*$C694/Setup!$B$17+INDEX('FD inverse'!$A$56:$BH$56,1,'FD mesh'!$B$15+1)*Setup!$B$22</f>
        <v>0</v>
      </c>
      <c r="BG694" s="0" t="n">
        <f aca="false">SUMPRODUCT('FD inverse'!$A$57:$BH$57,'FD mesh'!$B$84:$BI$84,$E693:$BL693)+'FD inverse'!$A$57*$C694/Setup!$B$17+INDEX('FD inverse'!$A$57:$BH$57,1,'FD mesh'!$B$15+1)*Setup!$B$22</f>
        <v>0</v>
      </c>
      <c r="BH694" s="0" t="n">
        <f aca="false">SUMPRODUCT('FD inverse'!$A$58:$BH$58,'FD mesh'!$B$84:$BI$84,$E693:$BL693)+'FD inverse'!$A$58*$C694/Setup!$B$17+INDEX('FD inverse'!$A$58:$BH$58,1,'FD mesh'!$B$15+1)*Setup!$B$22</f>
        <v>0</v>
      </c>
      <c r="BI694" s="0" t="n">
        <f aca="false">SUMPRODUCT('FD inverse'!$A$59:$BH$59,'FD mesh'!$B$84:$BI$84,$E693:$BL693)+'FD inverse'!$A$59*$C694/Setup!$B$17+INDEX('FD inverse'!$A$59:$BH$59,1,'FD mesh'!$B$15+1)*Setup!$B$22</f>
        <v>0</v>
      </c>
      <c r="BJ694" s="0" t="n">
        <f aca="false">SUMPRODUCT('FD inverse'!$A$60:$BH$60,'FD mesh'!$B$84:$BI$84,$E693:$BL693)+'FD inverse'!$A$60*$C694/Setup!$B$17+INDEX('FD inverse'!$A$60:$BH$60,1,'FD mesh'!$B$15+1)*Setup!$B$22</f>
        <v>0</v>
      </c>
      <c r="BK694" s="0" t="n">
        <f aca="false">SUMPRODUCT('FD inverse'!$A$61:$BH$61,'FD mesh'!$B$84:$BI$84,$E693:$BL693)+'FD inverse'!$A$61*$C694/Setup!$B$17+INDEX('FD inverse'!$A$61:$BH$61,1,'FD mesh'!$B$15+1)*Setup!$B$22</f>
        <v>0</v>
      </c>
      <c r="BL694" s="0" t="n">
        <f aca="false">SUMPRODUCT('FD inverse'!$A$62:$BH$62,'FD mesh'!$B$84:$BI$84,$E693:$BL693)+'FD inverse'!$A$62*$C694/Setup!$B$17+INDEX('FD inverse'!$A$62:$BH$62,1,'FD mesh'!$B$15+1)*Setup!$B$22</f>
        <v>0</v>
      </c>
    </row>
    <row r="695" customFormat="false" ht="15" hidden="false" customHeight="false" outlineLevel="0" collapsed="false">
      <c r="A695" s="0" t="n">
        <v>690</v>
      </c>
      <c r="B695" s="0" t="n">
        <f aca="false">A695*Setup!$B$11/3600</f>
        <v>57.5</v>
      </c>
      <c r="C695" s="0" t="n">
        <f aca="false">Setup!$B$7+Setup!$B$8*COS(2*PI()*(B695-Setup!$B$9)/24)</f>
        <v>23.4778952311198</v>
      </c>
      <c r="D695" s="0" t="n">
        <f aca="false">(C695-E695)/Setup!$B$17</f>
        <v>4.48473419385376</v>
      </c>
      <c r="E695" s="0" t="n">
        <f aca="false">SUMPRODUCT('FD inverse'!$A$3:$BH$3,'FD mesh'!$B$84:$BI$84,$E694:$BL694)+'FD inverse'!$A$3*$C695/Setup!$B$17+INDEX('FD inverse'!$A$3:$BH$3,1,'FD mesh'!$B$15+1)*Setup!$B$22</f>
        <v>22.8948797859188</v>
      </c>
      <c r="F695" s="0" t="n">
        <f aca="false">SUMPRODUCT('FD inverse'!$A$4:$BH$4,'FD mesh'!$B$84:$BI$84,$E694:$BL694)+'FD inverse'!$A$4*$C695/Setup!$B$17+INDEX('FD inverse'!$A$4:$BH$4,1,'FD mesh'!$B$15+1)*Setup!$B$22</f>
        <v>22.7725635659659</v>
      </c>
      <c r="G695" s="0" t="n">
        <f aca="false">SUMPRODUCT('FD inverse'!$A$5:$BH$5,'FD mesh'!$B$84:$BI$84,$E694:$BL694)+'FD inverse'!$A$5*$C695/Setup!$B$17+INDEX('FD inverse'!$A$5:$BH$5,1,'FD mesh'!$B$15+1)*Setup!$B$22</f>
        <v>22.6691234862755</v>
      </c>
      <c r="H695" s="0" t="n">
        <f aca="false">SUMPRODUCT('FD inverse'!$A$6:$BH$6,'FD mesh'!$B$84:$BI$84,$E694:$BL694)+'FD inverse'!$A$6*$C695/Setup!$B$17+INDEX('FD inverse'!$A$6:$BH$6,1,'FD mesh'!$B$15+1)*Setup!$B$22</f>
        <v>22.3476203894841</v>
      </c>
      <c r="I695" s="0" t="n">
        <f aca="false">SUMPRODUCT('FD inverse'!$A$7:$BH$7,'FD mesh'!$B$84:$BI$84,$E694:$BL694)+'FD inverse'!$A$7*$C695/Setup!$B$17+INDEX('FD inverse'!$A$7:$BH$7,1,'FD mesh'!$B$15+1)*Setup!$B$22</f>
        <v>22.3221054759853</v>
      </c>
      <c r="J695" s="0" t="n">
        <f aca="false">SUMPRODUCT('FD inverse'!$A$8:$BH$8,'FD mesh'!$B$84:$BI$84,$E694:$BL694)+'FD inverse'!$A$8*$C695/Setup!$B$17+INDEX('FD inverse'!$A$8:$BH$8,1,'FD mesh'!$B$15+1)*Setup!$B$22</f>
        <v>22.3011874503667</v>
      </c>
      <c r="K695" s="0" t="n">
        <f aca="false">SUMPRODUCT('FD inverse'!$A$9:$BH$9,'FD mesh'!$B$84:$BI$84,$E694:$BL694)+'FD inverse'!$A$9*$C695/Setup!$B$17+INDEX('FD inverse'!$A$9:$BH$9,1,'FD mesh'!$B$15+1)*Setup!$B$22</f>
        <v>22.2837283541219</v>
      </c>
      <c r="L695" s="0" t="n">
        <f aca="false">SUMPRODUCT('FD inverse'!$A$10:$BH$10,'FD mesh'!$B$84:$BI$84,$E694:$BL694)+'FD inverse'!$A$10*$C695/Setup!$B$17+INDEX('FD inverse'!$A$10:$BH$10,1,'FD mesh'!$B$15+1)*Setup!$B$22</f>
        <v>22.2687279585252</v>
      </c>
      <c r="M695" s="0" t="n">
        <f aca="false">SUMPRODUCT('FD inverse'!$A$11:$BH$11,'FD mesh'!$B$84:$BI$84,$E694:$BL694)+'FD inverse'!$A$11*$C695/Setup!$B$17+INDEX('FD inverse'!$A$11:$BH$11,1,'FD mesh'!$B$15+1)*Setup!$B$22</f>
        <v>22.2553225765935</v>
      </c>
      <c r="N695" s="0" t="n">
        <f aca="false">SUMPRODUCT('FD inverse'!$A$12:$BH$12,'FD mesh'!$B$84:$BI$84,$E694:$BL694)+'FD inverse'!$A$12*$C695/Setup!$B$17+INDEX('FD inverse'!$A$12:$BH$12,1,'FD mesh'!$B$15+1)*Setup!$B$22</f>
        <v>22.2427836553136</v>
      </c>
      <c r="O695" s="0" t="n">
        <f aca="false">SUMPRODUCT('FD inverse'!$A$13:$BH$13,'FD mesh'!$B$84:$BI$84,$E694:$BL694)+'FD inverse'!$A$13*$C695/Setup!$B$17+INDEX('FD inverse'!$A$13:$BH$13,1,'FD mesh'!$B$15+1)*Setup!$B$22</f>
        <v>22.2305162935159</v>
      </c>
      <c r="P695" s="0" t="n">
        <f aca="false">SUMPRODUCT('FD inverse'!$A$14:$BH$14,'FD mesh'!$B$84:$BI$84,$E694:$BL694)+'FD inverse'!$A$14*$C695/Setup!$B$17+INDEX('FD inverse'!$A$14:$BH$14,1,'FD mesh'!$B$15+1)*Setup!$B$22</f>
        <v>22.2180578079228</v>
      </c>
      <c r="Q695" s="0" t="n">
        <f aca="false">SUMPRODUCT('FD inverse'!$A$15:$BH$15,'FD mesh'!$B$84:$BI$84,$E694:$BL694)+'FD inverse'!$A$15*$C695/Setup!$B$17+INDEX('FD inverse'!$A$15:$BH$15,1,'FD mesh'!$B$15+1)*Setup!$B$22</f>
        <v>22.2050764473203</v>
      </c>
      <c r="R695" s="0" t="n">
        <f aca="false">SUMPRODUCT('FD inverse'!$A$16:$BH$16,'FD mesh'!$B$84:$BI$84,$E694:$BL694)+'FD inverse'!$A$16*$C695/Setup!$B$17+INDEX('FD inverse'!$A$16:$BH$16,1,'FD mesh'!$B$15+1)*Setup!$B$22</f>
        <v>22.191370332488</v>
      </c>
      <c r="S695" s="0" t="n">
        <f aca="false">SUMPRODUCT('FD inverse'!$A$17:$BH$17,'FD mesh'!$B$84:$BI$84,$E694:$BL694)+'FD inverse'!$A$17*$C695/Setup!$B$17+INDEX('FD inverse'!$A$17:$BH$17,1,'FD mesh'!$B$15+1)*Setup!$B$22</f>
        <v>21.7357851348778</v>
      </c>
      <c r="T695" s="0" t="n">
        <f aca="false">SUMPRODUCT('FD inverse'!$A$18:$BH$18,'FD mesh'!$B$84:$BI$84,$E694:$BL694)+'FD inverse'!$A$18*$C695/Setup!$B$17+INDEX('FD inverse'!$A$18:$BH$18,1,'FD mesh'!$B$15+1)*Setup!$B$22</f>
        <v>21.2796816887165</v>
      </c>
      <c r="U695" s="0" t="n">
        <f aca="false">SUMPRODUCT('FD inverse'!$A$19:$BH$19,'FD mesh'!$B$84:$BI$84,$E694:$BL694)+'FD inverse'!$A$19*$C695/Setup!$B$17+INDEX('FD inverse'!$A$19:$BH$19,1,'FD mesh'!$B$15+1)*Setup!$B$22</f>
        <v>20.8229691820144</v>
      </c>
      <c r="V695" s="0" t="n">
        <f aca="false">SUMPRODUCT('FD inverse'!$A$20:$BH$20,'FD mesh'!$B$84:$BI$84,$E694:$BL694)+'FD inverse'!$A$20*$C695/Setup!$B$17+INDEX('FD inverse'!$A$20:$BH$20,1,'FD mesh'!$B$15+1)*Setup!$B$22</f>
        <v>20.3655840660558</v>
      </c>
      <c r="W695" s="0" t="n">
        <f aca="false">SUMPRODUCT('FD inverse'!$A$21:$BH$21,'FD mesh'!$B$84:$BI$84,$E694:$BL694)+'FD inverse'!$A$21*$C695/Setup!$B$17+INDEX('FD inverse'!$A$21:$BH$21,1,'FD mesh'!$B$15+1)*Setup!$B$22</f>
        <v>19.9074877529281</v>
      </c>
      <c r="X695" s="0" t="n">
        <f aca="false">SUMPRODUCT('FD inverse'!$A$22:$BH$22,'FD mesh'!$B$84:$BI$84,$E694:$BL694)+'FD inverse'!$A$22*$C695/Setup!$B$17+INDEX('FD inverse'!$A$22:$BH$22,1,'FD mesh'!$B$15+1)*Setup!$B$22</f>
        <v>19.4486643605425</v>
      </c>
      <c r="Y695" s="0" t="n">
        <f aca="false">SUMPRODUCT('FD inverse'!$A$23:$BH$23,'FD mesh'!$B$84:$BI$84,$E694:$BL694)+'FD inverse'!$A$23*$C695/Setup!$B$17+INDEX('FD inverse'!$A$23:$BH$23,1,'FD mesh'!$B$15+1)*Setup!$B$22</f>
        <v>18.9891185052337</v>
      </c>
      <c r="Z695" s="0" t="n">
        <f aca="false">SUMPRODUCT('FD inverse'!$A$24:$BH$24,'FD mesh'!$B$84:$BI$84,$E694:$BL694)+'FD inverse'!$A$24*$C695/Setup!$B$17+INDEX('FD inverse'!$A$24:$BH$24,1,'FD mesh'!$B$15+1)*Setup!$B$22</f>
        <v>18.5288731410753</v>
      </c>
      <c r="AA695" s="0" t="n">
        <f aca="false">SUMPRODUCT('FD inverse'!$A$25:$BH$25,'FD mesh'!$B$84:$BI$84,$E694:$BL694)+'FD inverse'!$A$25*$C695/Setup!$B$17+INDEX('FD inverse'!$A$25:$BH$25,1,'FD mesh'!$B$15+1)*Setup!$B$22</f>
        <v>18.0679674441872</v>
      </c>
      <c r="AB695" s="0" t="n">
        <f aca="false">SUMPRODUCT('FD inverse'!$A$26:$BH$26,'FD mesh'!$B$84:$BI$84,$E694:$BL694)+'FD inverse'!$A$26*$C695/Setup!$B$17+INDEX('FD inverse'!$A$26:$BH$26,1,'FD mesh'!$B$15+1)*Setup!$B$22</f>
        <v>17.6064547395473</v>
      </c>
      <c r="AC695" s="0" t="n">
        <f aca="false">SUMPRODUCT('FD inverse'!$A$27:$BH$27,'FD mesh'!$B$84:$BI$84,$E694:$BL694)+'FD inverse'!$A$27*$C695/Setup!$B$17+INDEX('FD inverse'!$A$27:$BH$27,1,'FD mesh'!$B$15+1)*Setup!$B$22</f>
        <v>17.144400467134</v>
      </c>
      <c r="AD695" s="0" t="n">
        <f aca="false">SUMPRODUCT('FD inverse'!$A$28:$BH$28,'FD mesh'!$B$84:$BI$84,$E694:$BL694)+'FD inverse'!$A$28*$C695/Setup!$B$17+INDEX('FD inverse'!$A$28:$BH$28,1,'FD mesh'!$B$15+1)*Setup!$B$22</f>
        <v>16.6818801836411</v>
      </c>
      <c r="AE695" s="0" t="n">
        <f aca="false">SUMPRODUCT('FD inverse'!$A$29:$BH$29,'FD mesh'!$B$84:$BI$84,$E694:$BL694)+'FD inverse'!$A$29*$C695/Setup!$B$17+INDEX('FD inverse'!$A$29:$BH$29,1,'FD mesh'!$B$15+1)*Setup!$B$22</f>
        <v>16.2189775954931</v>
      </c>
      <c r="AF695" s="0" t="n">
        <f aca="false">SUMPRODUCT('FD inverse'!$A$30:$BH$30,'FD mesh'!$B$84:$BI$84,$E694:$BL694)+'FD inverse'!$A$30*$C695/Setup!$B$17+INDEX('FD inverse'!$A$30:$BH$30,1,'FD mesh'!$B$15+1)*Setup!$B$22</f>
        <v>15.7557826184686</v>
      </c>
      <c r="AG695" s="0" t="n">
        <f aca="false">SUMPRODUCT('FD inverse'!$A$31:$BH$31,'FD mesh'!$B$84:$BI$84,$E694:$BL694)+'FD inverse'!$A$31*$C695/Setup!$B$17+INDEX('FD inverse'!$A$31:$BH$31,1,'FD mesh'!$B$15+1)*Setup!$B$22</f>
        <v>15.2923894588976</v>
      </c>
      <c r="AH695" s="0" t="n">
        <f aca="false">SUMPRODUCT('FD inverse'!$A$32:$BH$32,'FD mesh'!$B$84:$BI$84,$E694:$BL694)+'FD inverse'!$A$32*$C695/Setup!$B$17+INDEX('FD inverse'!$A$32:$BH$32,1,'FD mesh'!$B$15+1)*Setup!$B$22</f>
        <v>15.2727684960185</v>
      </c>
      <c r="AI695" s="0" t="n">
        <f aca="false">SUMPRODUCT('FD inverse'!$A$33:$BH$33,'FD mesh'!$B$84:$BI$84,$E694:$BL694)+'FD inverse'!$A$33*$C695/Setup!$B$17+INDEX('FD inverse'!$A$33:$BH$33,1,'FD mesh'!$B$15+1)*Setup!$B$22</f>
        <v>15.2529805393271</v>
      </c>
      <c r="AJ695" s="0" t="n">
        <f aca="false">SUMPRODUCT('FD inverse'!$A$34:$BH$34,'FD mesh'!$B$84:$BI$84,$E694:$BL694)+'FD inverse'!$A$34*$C695/Setup!$B$17+INDEX('FD inverse'!$A$34:$BH$34,1,'FD mesh'!$B$15+1)*Setup!$B$22</f>
        <v>15.2330345907924</v>
      </c>
      <c r="AK695" s="0" t="n">
        <f aca="false">SUMPRODUCT('FD inverse'!$A$35:$BH$35,'FD mesh'!$B$84:$BI$84,$E694:$BL694)+'FD inverse'!$A$35*$C695/Setup!$B$17+INDEX('FD inverse'!$A$35:$BH$35,1,'FD mesh'!$B$15+1)*Setup!$B$22</f>
        <v>15.2129407016988</v>
      </c>
      <c r="AL695" s="0" t="n">
        <f aca="false">SUMPRODUCT('FD inverse'!$A$36:$BH$36,'FD mesh'!$B$84:$BI$84,$E694:$BL694)+'FD inverse'!$A$36*$C695/Setup!$B$17+INDEX('FD inverse'!$A$36:$BH$36,1,'FD mesh'!$B$15+1)*Setup!$B$22</f>
        <v>15.1927097995602</v>
      </c>
      <c r="AM695" s="0" t="n">
        <f aca="false">SUMPRODUCT('FD inverse'!$A$37:$BH$37,'FD mesh'!$B$84:$BI$84,$E694:$BL694)+'FD inverse'!$A$37*$C695/Setup!$B$17+INDEX('FD inverse'!$A$37:$BH$37,1,'FD mesh'!$B$15+1)*Setup!$B$22</f>
        <v>15.1723535373332</v>
      </c>
      <c r="AN695" s="0" t="n">
        <f aca="false">SUMPRODUCT('FD inverse'!$A$38:$BH$38,'FD mesh'!$B$84:$BI$84,$E694:$BL694)+'FD inverse'!$A$38*$C695/Setup!$B$17+INDEX('FD inverse'!$A$38:$BH$38,1,'FD mesh'!$B$15+1)*Setup!$B$22</f>
        <v>15.1518841632365</v>
      </c>
      <c r="AO695" s="0" t="n">
        <f aca="false">SUMPRODUCT('FD inverse'!$A$39:$BH$39,'FD mesh'!$B$84:$BI$84,$E694:$BL694)+'FD inverse'!$A$39*$C695/Setup!$B$17+INDEX('FD inverse'!$A$39:$BH$39,1,'FD mesh'!$B$15+1)*Setup!$B$22</f>
        <v>15.1313144093893</v>
      </c>
      <c r="AP695" s="0" t="n">
        <f aca="false">SUMPRODUCT('FD inverse'!$A$40:$BH$40,'FD mesh'!$B$84:$BI$84,$E694:$BL694)+'FD inverse'!$A$40*$C695/Setup!$B$17+INDEX('FD inverse'!$A$40:$BH$40,1,'FD mesh'!$B$15+1)*Setup!$B$22</f>
        <v>15.1106573974083</v>
      </c>
      <c r="AQ695" s="0" t="n">
        <f aca="false">SUMPRODUCT('FD inverse'!$A$41:$BH$41,'FD mesh'!$B$84:$BI$84,$E694:$BL694)+'FD inverse'!$A$41*$C695/Setup!$B$17+INDEX('FD inverse'!$A$41:$BH$41,1,'FD mesh'!$B$15+1)*Setup!$B$22</f>
        <v>15.0899265590353</v>
      </c>
      <c r="AR695" s="0" t="n">
        <f aca="false">SUMPRODUCT('FD inverse'!$A$42:$BH$42,'FD mesh'!$B$84:$BI$84,$E694:$BL694)+'FD inverse'!$A$42*$C695/Setup!$B$17+INDEX('FD inverse'!$A$42:$BH$42,1,'FD mesh'!$B$15+1)*Setup!$B$22</f>
        <v>15.0691355698219</v>
      </c>
      <c r="AS695" s="0" t="n">
        <f aca="false">SUMPRODUCT('FD inverse'!$A$43:$BH$43,'FD mesh'!$B$84:$BI$84,$E694:$BL694)+'FD inverse'!$A$43*$C695/Setup!$B$17+INDEX('FD inverse'!$A$43:$BH$43,1,'FD mesh'!$B$15+1)*Setup!$B$22</f>
        <v>0</v>
      </c>
      <c r="AT695" s="0" t="n">
        <f aca="false">SUMPRODUCT('FD inverse'!$A$44:$BH$44,'FD mesh'!$B$84:$BI$84,$E694:$BL694)+'FD inverse'!$A$44*$C695/Setup!$B$17+INDEX('FD inverse'!$A$44:$BH$44,1,'FD mesh'!$B$15+1)*Setup!$B$22</f>
        <v>0</v>
      </c>
      <c r="AU695" s="0" t="n">
        <f aca="false">SUMPRODUCT('FD inverse'!$A$45:$BH$45,'FD mesh'!$B$84:$BI$84,$E694:$BL694)+'FD inverse'!$A$45*$C695/Setup!$B$17+INDEX('FD inverse'!$A$45:$BH$45,1,'FD mesh'!$B$15+1)*Setup!$B$22</f>
        <v>0</v>
      </c>
      <c r="AV695" s="0" t="n">
        <f aca="false">SUMPRODUCT('FD inverse'!$A$46:$BH$46,'FD mesh'!$B$84:$BI$84,$E694:$BL694)+'FD inverse'!$A$46*$C695/Setup!$B$17+INDEX('FD inverse'!$A$46:$BH$46,1,'FD mesh'!$B$15+1)*Setup!$B$22</f>
        <v>0</v>
      </c>
      <c r="AW695" s="0" t="n">
        <f aca="false">SUMPRODUCT('FD inverse'!$A$47:$BH$47,'FD mesh'!$B$84:$BI$84,$E694:$BL694)+'FD inverse'!$A$47*$C695/Setup!$B$17+INDEX('FD inverse'!$A$47:$BH$47,1,'FD mesh'!$B$15+1)*Setup!$B$22</f>
        <v>0</v>
      </c>
      <c r="AX695" s="0" t="n">
        <f aca="false">SUMPRODUCT('FD inverse'!$A$48:$BH$48,'FD mesh'!$B$84:$BI$84,$E694:$BL694)+'FD inverse'!$A$48*$C695/Setup!$B$17+INDEX('FD inverse'!$A$48:$BH$48,1,'FD mesh'!$B$15+1)*Setup!$B$22</f>
        <v>0</v>
      </c>
      <c r="AY695" s="0" t="n">
        <f aca="false">SUMPRODUCT('FD inverse'!$A$49:$BH$49,'FD mesh'!$B$84:$BI$84,$E694:$BL694)+'FD inverse'!$A$49*$C695/Setup!$B$17+INDEX('FD inverse'!$A$49:$BH$49,1,'FD mesh'!$B$15+1)*Setup!$B$22</f>
        <v>0</v>
      </c>
      <c r="AZ695" s="0" t="n">
        <f aca="false">SUMPRODUCT('FD inverse'!$A$50:$BH$50,'FD mesh'!$B$84:$BI$84,$E694:$BL694)+'FD inverse'!$A$50*$C695/Setup!$B$17+INDEX('FD inverse'!$A$50:$BH$50,1,'FD mesh'!$B$15+1)*Setup!$B$22</f>
        <v>0</v>
      </c>
      <c r="BA695" s="0" t="n">
        <f aca="false">SUMPRODUCT('FD inverse'!$A$51:$BH$51,'FD mesh'!$B$84:$BI$84,$E694:$BL694)+'FD inverse'!$A$51*$C695/Setup!$B$17+INDEX('FD inverse'!$A$51:$BH$51,1,'FD mesh'!$B$15+1)*Setup!$B$22</f>
        <v>0</v>
      </c>
      <c r="BB695" s="0" t="n">
        <f aca="false">SUMPRODUCT('FD inverse'!$A$52:$BH$52,'FD mesh'!$B$84:$BI$84,$E694:$BL694)+'FD inverse'!$A$52*$C695/Setup!$B$17+INDEX('FD inverse'!$A$52:$BH$52,1,'FD mesh'!$B$15+1)*Setup!$B$22</f>
        <v>0</v>
      </c>
      <c r="BC695" s="0" t="n">
        <f aca="false">SUMPRODUCT('FD inverse'!$A$53:$BH$53,'FD mesh'!$B$84:$BI$84,$E694:$BL694)+'FD inverse'!$A$53*$C695/Setup!$B$17+INDEX('FD inverse'!$A$53:$BH$53,1,'FD mesh'!$B$15+1)*Setup!$B$22</f>
        <v>0</v>
      </c>
      <c r="BD695" s="0" t="n">
        <f aca="false">SUMPRODUCT('FD inverse'!$A$54:$BH$54,'FD mesh'!$B$84:$BI$84,$E694:$BL694)+'FD inverse'!$A$54*$C695/Setup!$B$17+INDEX('FD inverse'!$A$54:$BH$54,1,'FD mesh'!$B$15+1)*Setup!$B$22</f>
        <v>0</v>
      </c>
      <c r="BE695" s="0" t="n">
        <f aca="false">SUMPRODUCT('FD inverse'!$A$55:$BH$55,'FD mesh'!$B$84:$BI$84,$E694:$BL694)+'FD inverse'!$A$55*$C695/Setup!$B$17+INDEX('FD inverse'!$A$55:$BH$55,1,'FD mesh'!$B$15+1)*Setup!$B$22</f>
        <v>0</v>
      </c>
      <c r="BF695" s="0" t="n">
        <f aca="false">SUMPRODUCT('FD inverse'!$A$56:$BH$56,'FD mesh'!$B$84:$BI$84,$E694:$BL694)+'FD inverse'!$A$56*$C695/Setup!$B$17+INDEX('FD inverse'!$A$56:$BH$56,1,'FD mesh'!$B$15+1)*Setup!$B$22</f>
        <v>0</v>
      </c>
      <c r="BG695" s="0" t="n">
        <f aca="false">SUMPRODUCT('FD inverse'!$A$57:$BH$57,'FD mesh'!$B$84:$BI$84,$E694:$BL694)+'FD inverse'!$A$57*$C695/Setup!$B$17+INDEX('FD inverse'!$A$57:$BH$57,1,'FD mesh'!$B$15+1)*Setup!$B$22</f>
        <v>0</v>
      </c>
      <c r="BH695" s="0" t="n">
        <f aca="false">SUMPRODUCT('FD inverse'!$A$58:$BH$58,'FD mesh'!$B$84:$BI$84,$E694:$BL694)+'FD inverse'!$A$58*$C695/Setup!$B$17+INDEX('FD inverse'!$A$58:$BH$58,1,'FD mesh'!$B$15+1)*Setup!$B$22</f>
        <v>0</v>
      </c>
      <c r="BI695" s="0" t="n">
        <f aca="false">SUMPRODUCT('FD inverse'!$A$59:$BH$59,'FD mesh'!$B$84:$BI$84,$E694:$BL694)+'FD inverse'!$A$59*$C695/Setup!$B$17+INDEX('FD inverse'!$A$59:$BH$59,1,'FD mesh'!$B$15+1)*Setup!$B$22</f>
        <v>0</v>
      </c>
      <c r="BJ695" s="0" t="n">
        <f aca="false">SUMPRODUCT('FD inverse'!$A$60:$BH$60,'FD mesh'!$B$84:$BI$84,$E694:$BL694)+'FD inverse'!$A$60*$C695/Setup!$B$17+INDEX('FD inverse'!$A$60:$BH$60,1,'FD mesh'!$B$15+1)*Setup!$B$22</f>
        <v>0</v>
      </c>
      <c r="BK695" s="0" t="n">
        <f aca="false">SUMPRODUCT('FD inverse'!$A$61:$BH$61,'FD mesh'!$B$84:$BI$84,$E694:$BL694)+'FD inverse'!$A$61*$C695/Setup!$B$17+INDEX('FD inverse'!$A$61:$BH$61,1,'FD mesh'!$B$15+1)*Setup!$B$22</f>
        <v>0</v>
      </c>
      <c r="BL695" s="0" t="n">
        <f aca="false">SUMPRODUCT('FD inverse'!$A$62:$BH$62,'FD mesh'!$B$84:$BI$84,$E694:$BL694)+'FD inverse'!$A$62*$C695/Setup!$B$17+INDEX('FD inverse'!$A$62:$BH$62,1,'FD mesh'!$B$15+1)*Setup!$B$22</f>
        <v>0</v>
      </c>
    </row>
    <row r="696" customFormat="false" ht="15" hidden="false" customHeight="false" outlineLevel="0" collapsed="false">
      <c r="A696" s="0" t="n">
        <v>691</v>
      </c>
      <c r="B696" s="0" t="n">
        <f aca="false">A696*Setup!$B$11/3600</f>
        <v>57.5833333333333</v>
      </c>
      <c r="C696" s="0" t="n">
        <f aca="false">Setup!$B$7+Setup!$B$8*COS(2*PI()*(B696-Setup!$B$9)/24)</f>
        <v>23.5645325005922</v>
      </c>
      <c r="D696" s="0" t="n">
        <f aca="false">(C696-E696)/Setup!$B$17</f>
        <v>4.7529784528029</v>
      </c>
      <c r="E696" s="0" t="n">
        <f aca="false">SUMPRODUCT('FD inverse'!$A$3:$BH$3,'FD mesh'!$B$84:$BI$84,$E695:$BL695)+'FD inverse'!$A$3*$C696/Setup!$B$17+INDEX('FD inverse'!$A$3:$BH$3,1,'FD mesh'!$B$15+1)*Setup!$B$22</f>
        <v>22.9466453017278</v>
      </c>
      <c r="F696" s="0" t="n">
        <f aca="false">SUMPRODUCT('FD inverse'!$A$4:$BH$4,'FD mesh'!$B$84:$BI$84,$E695:$BL695)+'FD inverse'!$A$4*$C696/Setup!$B$17+INDEX('FD inverse'!$A$4:$BH$4,1,'FD mesh'!$B$15+1)*Setup!$B$22</f>
        <v>22.8164214455761</v>
      </c>
      <c r="G696" s="0" t="n">
        <f aca="false">SUMPRODUCT('FD inverse'!$A$5:$BH$5,'FD mesh'!$B$84:$BI$84,$E695:$BL695)+'FD inverse'!$A$5*$C696/Setup!$B$17+INDEX('FD inverse'!$A$5:$BH$5,1,'FD mesh'!$B$15+1)*Setup!$B$22</f>
        <v>22.7052331274497</v>
      </c>
      <c r="H696" s="0" t="n">
        <f aca="false">SUMPRODUCT('FD inverse'!$A$6:$BH$6,'FD mesh'!$B$84:$BI$84,$E695:$BL695)+'FD inverse'!$A$6*$C696/Setup!$B$17+INDEX('FD inverse'!$A$6:$BH$6,1,'FD mesh'!$B$15+1)*Setup!$B$22</f>
        <v>22.3579703252346</v>
      </c>
      <c r="I696" s="0" t="n">
        <f aca="false">SUMPRODUCT('FD inverse'!$A$7:$BH$7,'FD mesh'!$B$84:$BI$84,$E695:$BL695)+'FD inverse'!$A$7*$C696/Setup!$B$17+INDEX('FD inverse'!$A$7:$BH$7,1,'FD mesh'!$B$15+1)*Setup!$B$22</f>
        <v>22.3302921821921</v>
      </c>
      <c r="J696" s="0" t="n">
        <f aca="false">SUMPRODUCT('FD inverse'!$A$8:$BH$8,'FD mesh'!$B$84:$BI$84,$E695:$BL695)+'FD inverse'!$A$8*$C696/Setup!$B$17+INDEX('FD inverse'!$A$8:$BH$8,1,'FD mesh'!$B$15+1)*Setup!$B$22</f>
        <v>22.3074439543159</v>
      </c>
      <c r="K696" s="0" t="n">
        <f aca="false">SUMPRODUCT('FD inverse'!$A$9:$BH$9,'FD mesh'!$B$84:$BI$84,$E695:$BL695)+'FD inverse'!$A$9*$C696/Setup!$B$17+INDEX('FD inverse'!$A$9:$BH$9,1,'FD mesh'!$B$15+1)*Setup!$B$22</f>
        <v>22.288286879212</v>
      </c>
      <c r="L696" s="0" t="n">
        <f aca="false">SUMPRODUCT('FD inverse'!$A$10:$BH$10,'FD mesh'!$B$84:$BI$84,$E695:$BL695)+'FD inverse'!$A$10*$C696/Setup!$B$17+INDEX('FD inverse'!$A$10:$BH$10,1,'FD mesh'!$B$15+1)*Setup!$B$22</f>
        <v>22.2718191994415</v>
      </c>
      <c r="M696" s="0" t="n">
        <f aca="false">SUMPRODUCT('FD inverse'!$A$11:$BH$11,'FD mesh'!$B$84:$BI$84,$E695:$BL695)+'FD inverse'!$A$11*$C696/Setup!$B$17+INDEX('FD inverse'!$A$11:$BH$11,1,'FD mesh'!$B$15+1)*Setup!$B$22</f>
        <v>22.2571752606247</v>
      </c>
      <c r="N696" s="0" t="n">
        <f aca="false">SUMPRODUCT('FD inverse'!$A$12:$BH$12,'FD mesh'!$B$84:$BI$84,$E695:$BL695)+'FD inverse'!$A$12*$C696/Setup!$B$17+INDEX('FD inverse'!$A$12:$BH$12,1,'FD mesh'!$B$15+1)*Setup!$B$22</f>
        <v>22.2436243507348</v>
      </c>
      <c r="O696" s="0" t="n">
        <f aca="false">SUMPRODUCT('FD inverse'!$A$13:$BH$13,'FD mesh'!$B$84:$BI$84,$E695:$BL695)+'FD inverse'!$A$13*$C696/Setup!$B$17+INDEX('FD inverse'!$A$13:$BH$13,1,'FD mesh'!$B$15+1)*Setup!$B$22</f>
        <v>22.2305694263442</v>
      </c>
      <c r="P696" s="0" t="n">
        <f aca="false">SUMPRODUCT('FD inverse'!$A$14:$BH$14,'FD mesh'!$B$84:$BI$84,$E695:$BL695)+'FD inverse'!$A$14*$C696/Setup!$B$17+INDEX('FD inverse'!$A$14:$BH$14,1,'FD mesh'!$B$15+1)*Setup!$B$22</f>
        <v>22.2175458487548</v>
      </c>
      <c r="Q696" s="0" t="n">
        <f aca="false">SUMPRODUCT('FD inverse'!$A$15:$BH$15,'FD mesh'!$B$84:$BI$84,$E695:$BL695)+'FD inverse'!$A$15*$C696/Setup!$B$17+INDEX('FD inverse'!$A$15:$BH$15,1,'FD mesh'!$B$15+1)*Setup!$B$22</f>
        <v>22.2042202303585</v>
      </c>
      <c r="R696" s="0" t="n">
        <f aca="false">SUMPRODUCT('FD inverse'!$A$16:$BH$16,'FD mesh'!$B$84:$BI$84,$E695:$BL695)+'FD inverse'!$A$16*$C696/Setup!$B$17+INDEX('FD inverse'!$A$16:$BH$16,1,'FD mesh'!$B$15+1)*Setup!$B$22</f>
        <v>22.1903894692118</v>
      </c>
      <c r="S696" s="0" t="n">
        <f aca="false">SUMPRODUCT('FD inverse'!$A$17:$BH$17,'FD mesh'!$B$84:$BI$84,$E695:$BL695)+'FD inverse'!$A$17*$C696/Setup!$B$17+INDEX('FD inverse'!$A$17:$BH$17,1,'FD mesh'!$B$15+1)*Setup!$B$22</f>
        <v>21.7343675844403</v>
      </c>
      <c r="T696" s="0" t="n">
        <f aca="false">SUMPRODUCT('FD inverse'!$A$18:$BH$18,'FD mesh'!$B$84:$BI$84,$E695:$BL695)+'FD inverse'!$A$18*$C696/Setup!$B$17+INDEX('FD inverse'!$A$18:$BH$18,1,'FD mesh'!$B$15+1)*Setup!$B$22</f>
        <v>21.2779285348258</v>
      </c>
      <c r="U696" s="0" t="n">
        <f aca="false">SUMPRODUCT('FD inverse'!$A$19:$BH$19,'FD mesh'!$B$84:$BI$84,$E695:$BL695)+'FD inverse'!$A$19*$C696/Setup!$B$17+INDEX('FD inverse'!$A$19:$BH$19,1,'FD mesh'!$B$15+1)*Setup!$B$22</f>
        <v>20.8209735570662</v>
      </c>
      <c r="V696" s="0" t="n">
        <f aca="false">SUMPRODUCT('FD inverse'!$A$20:$BH$20,'FD mesh'!$B$84:$BI$84,$E695:$BL695)+'FD inverse'!$A$20*$C696/Setup!$B$17+INDEX('FD inverse'!$A$20:$BH$20,1,'FD mesh'!$B$15+1)*Setup!$B$22</f>
        <v>20.3634312953934</v>
      </c>
      <c r="W696" s="0" t="n">
        <f aca="false">SUMPRODUCT('FD inverse'!$A$21:$BH$21,'FD mesh'!$B$84:$BI$84,$E695:$BL695)+'FD inverse'!$A$21*$C696/Setup!$B$17+INDEX('FD inverse'!$A$21:$BH$21,1,'FD mesh'!$B$15+1)*Setup!$B$22</f>
        <v>19.9052555040684</v>
      </c>
      <c r="X696" s="0" t="n">
        <f aca="false">SUMPRODUCT('FD inverse'!$A$22:$BH$22,'FD mesh'!$B$84:$BI$84,$E695:$BL695)+'FD inverse'!$A$22*$C696/Setup!$B$17+INDEX('FD inverse'!$A$22:$BH$22,1,'FD mesh'!$B$15+1)*Setup!$B$22</f>
        <v>19.4464227937934</v>
      </c>
      <c r="Y696" s="0" t="n">
        <f aca="false">SUMPRODUCT('FD inverse'!$A$23:$BH$23,'FD mesh'!$B$84:$BI$84,$E695:$BL695)+'FD inverse'!$A$23*$C696/Setup!$B$17+INDEX('FD inverse'!$A$23:$BH$23,1,'FD mesh'!$B$15+1)*Setup!$B$22</f>
        <v>18.9869304224464</v>
      </c>
      <c r="Z696" s="0" t="n">
        <f aca="false">SUMPRODUCT('FD inverse'!$A$24:$BH$24,'FD mesh'!$B$84:$BI$84,$E695:$BL695)+'FD inverse'!$A$24*$C696/Setup!$B$17+INDEX('FD inverse'!$A$24:$BH$24,1,'FD mesh'!$B$15+1)*Setup!$B$22</f>
        <v>18.5267941295934</v>
      </c>
      <c r="AA696" s="0" t="n">
        <f aca="false">SUMPRODUCT('FD inverse'!$A$25:$BH$25,'FD mesh'!$B$84:$BI$84,$E695:$BL695)+'FD inverse'!$A$25*$C696/Setup!$B$17+INDEX('FD inverse'!$A$25:$BH$25,1,'FD mesh'!$B$15+1)*Setup!$B$22</f>
        <v>18.0660460133615</v>
      </c>
      <c r="AB696" s="0" t="n">
        <f aca="false">SUMPRODUCT('FD inverse'!$A$26:$BH$26,'FD mesh'!$B$84:$BI$84,$E695:$BL695)+'FD inverse'!$A$26*$C696/Setup!$B$17+INDEX('FD inverse'!$A$26:$BH$26,1,'FD mesh'!$B$15+1)*Setup!$B$22</f>
        <v>17.6047324474866</v>
      </c>
      <c r="AC696" s="0" t="n">
        <f aca="false">SUMPRODUCT('FD inverse'!$A$27:$BH$27,'FD mesh'!$B$84:$BI$84,$E695:$BL695)+'FD inverse'!$A$27*$C696/Setup!$B$17+INDEX('FD inverse'!$A$27:$BH$27,1,'FD mesh'!$B$15+1)*Setup!$B$22</f>
        <v>17.1429120356624</v>
      </c>
      <c r="AD696" s="0" t="n">
        <f aca="false">SUMPRODUCT('FD inverse'!$A$28:$BH$28,'FD mesh'!$B$84:$BI$84,$E695:$BL695)+'FD inverse'!$A$28*$C696/Setup!$B$17+INDEX('FD inverse'!$A$28:$BH$28,1,'FD mesh'!$B$15+1)*Setup!$B$22</f>
        <v>16.6806535997195</v>
      </c>
      <c r="AE696" s="0" t="n">
        <f aca="false">SUMPRODUCT('FD inverse'!$A$29:$BH$29,'FD mesh'!$B$84:$BI$84,$E695:$BL695)+'FD inverse'!$A$29*$C696/Setup!$B$17+INDEX('FD inverse'!$A$29:$BH$29,1,'FD mesh'!$B$15+1)*Setup!$B$22</f>
        <v>16.218034197651</v>
      </c>
      <c r="AF696" s="0" t="n">
        <f aca="false">SUMPRODUCT('FD inverse'!$A$30:$BH$30,'FD mesh'!$B$84:$BI$84,$E695:$BL695)+'FD inverse'!$A$30*$C696/Setup!$B$17+INDEX('FD inverse'!$A$30:$BH$30,1,'FD mesh'!$B$15+1)*Setup!$B$22</f>
        <v>15.7551371670747</v>
      </c>
      <c r="AG696" s="0" t="n">
        <f aca="false">SUMPRODUCT('FD inverse'!$A$31:$BH$31,'FD mesh'!$B$84:$BI$84,$E695:$BL695)+'FD inverse'!$A$31*$C696/Setup!$B$17+INDEX('FD inverse'!$A$31:$BH$31,1,'FD mesh'!$B$15+1)*Setup!$B$22</f>
        <v>15.292050189374</v>
      </c>
      <c r="AH696" s="0" t="n">
        <f aca="false">SUMPRODUCT('FD inverse'!$A$32:$BH$32,'FD mesh'!$B$84:$BI$84,$E695:$BL695)+'FD inverse'!$A$32*$C696/Setup!$B$17+INDEX('FD inverse'!$A$32:$BH$32,1,'FD mesh'!$B$15+1)*Setup!$B$22</f>
        <v>15.2724436702031</v>
      </c>
      <c r="AI696" s="0" t="n">
        <f aca="false">SUMPRODUCT('FD inverse'!$A$33:$BH$33,'FD mesh'!$B$84:$BI$84,$E695:$BL695)+'FD inverse'!$A$33*$C696/Setup!$B$17+INDEX('FD inverse'!$A$33:$BH$33,1,'FD mesh'!$B$15+1)*Setup!$B$22</f>
        <v>15.2526727167227</v>
      </c>
      <c r="AJ696" s="0" t="n">
        <f aca="false">SUMPRODUCT('FD inverse'!$A$34:$BH$34,'FD mesh'!$B$84:$BI$84,$E695:$BL695)+'FD inverse'!$A$34*$C696/Setup!$B$17+INDEX('FD inverse'!$A$34:$BH$34,1,'FD mesh'!$B$15+1)*Setup!$B$22</f>
        <v>15.2327459363498</v>
      </c>
      <c r="AK696" s="0" t="n">
        <f aca="false">SUMPRODUCT('FD inverse'!$A$35:$BH$35,'FD mesh'!$B$84:$BI$84,$E695:$BL695)+'FD inverse'!$A$35*$C696/Setup!$B$17+INDEX('FD inverse'!$A$35:$BH$35,1,'FD mesh'!$B$15+1)*Setup!$B$22</f>
        <v>15.2126730324494</v>
      </c>
      <c r="AL696" s="0" t="n">
        <f aca="false">SUMPRODUCT('FD inverse'!$A$36:$BH$36,'FD mesh'!$B$84:$BI$84,$E695:$BL695)+'FD inverse'!$A$36*$C696/Setup!$B$17+INDEX('FD inverse'!$A$36:$BH$36,1,'FD mesh'!$B$15+1)*Setup!$B$22</f>
        <v>15.1924646282098</v>
      </c>
      <c r="AM696" s="0" t="n">
        <f aca="false">SUMPRODUCT('FD inverse'!$A$37:$BH$37,'FD mesh'!$B$84:$BI$84,$E695:$BL695)+'FD inverse'!$A$37*$C696/Setup!$B$17+INDEX('FD inverse'!$A$37:$BH$37,1,'FD mesh'!$B$15+1)*Setup!$B$22</f>
        <v>15.1721321125855</v>
      </c>
      <c r="AN696" s="0" t="n">
        <f aca="false">SUMPRODUCT('FD inverse'!$A$38:$BH$38,'FD mesh'!$B$84:$BI$84,$E695:$BL695)+'FD inverse'!$A$38*$C696/Setup!$B$17+INDEX('FD inverse'!$A$38:$BH$38,1,'FD mesh'!$B$15+1)*Setup!$B$22</f>
        <v>15.1516875066538</v>
      </c>
      <c r="AO696" s="0" t="n">
        <f aca="false">SUMPRODUCT('FD inverse'!$A$39:$BH$39,'FD mesh'!$B$84:$BI$84,$E695:$BL695)+'FD inverse'!$A$39*$C696/Setup!$B$17+INDEX('FD inverse'!$A$39:$BH$39,1,'FD mesh'!$B$15+1)*Setup!$B$22</f>
        <v>15.1311433486303</v>
      </c>
      <c r="AP696" s="0" t="n">
        <f aca="false">SUMPRODUCT('FD inverse'!$A$40:$BH$40,'FD mesh'!$B$84:$BI$84,$E695:$BL695)+'FD inverse'!$A$40*$C696/Setup!$B$17+INDEX('FD inverse'!$A$40:$BH$40,1,'FD mesh'!$B$15+1)*Setup!$B$22</f>
        <v>15.1105125957107</v>
      </c>
      <c r="AQ696" s="0" t="n">
        <f aca="false">SUMPRODUCT('FD inverse'!$A$41:$BH$41,'FD mesh'!$B$84:$BI$84,$E695:$BL695)+'FD inverse'!$A$41*$C696/Setup!$B$17+INDEX('FD inverse'!$A$41:$BH$41,1,'FD mesh'!$B$15+1)*Setup!$B$22</f>
        <v>15.0898085408365</v>
      </c>
      <c r="AR696" s="0" t="n">
        <f aca="false">SUMPRODUCT('FD inverse'!$A$42:$BH$42,'FD mesh'!$B$84:$BI$84,$E695:$BL695)+'FD inverse'!$A$42*$C696/Setup!$B$17+INDEX('FD inverse'!$A$42:$BH$42,1,'FD mesh'!$B$15+1)*Setup!$B$22</f>
        <v>15.0690447424318</v>
      </c>
      <c r="AS696" s="0" t="n">
        <f aca="false">SUMPRODUCT('FD inverse'!$A$43:$BH$43,'FD mesh'!$B$84:$BI$84,$E695:$BL695)+'FD inverse'!$A$43*$C696/Setup!$B$17+INDEX('FD inverse'!$A$43:$BH$43,1,'FD mesh'!$B$15+1)*Setup!$B$22</f>
        <v>0</v>
      </c>
      <c r="AT696" s="0" t="n">
        <f aca="false">SUMPRODUCT('FD inverse'!$A$44:$BH$44,'FD mesh'!$B$84:$BI$84,$E695:$BL695)+'FD inverse'!$A$44*$C696/Setup!$B$17+INDEX('FD inverse'!$A$44:$BH$44,1,'FD mesh'!$B$15+1)*Setup!$B$22</f>
        <v>0</v>
      </c>
      <c r="AU696" s="0" t="n">
        <f aca="false">SUMPRODUCT('FD inverse'!$A$45:$BH$45,'FD mesh'!$B$84:$BI$84,$E695:$BL695)+'FD inverse'!$A$45*$C696/Setup!$B$17+INDEX('FD inverse'!$A$45:$BH$45,1,'FD mesh'!$B$15+1)*Setup!$B$22</f>
        <v>0</v>
      </c>
      <c r="AV696" s="0" t="n">
        <f aca="false">SUMPRODUCT('FD inverse'!$A$46:$BH$46,'FD mesh'!$B$84:$BI$84,$E695:$BL695)+'FD inverse'!$A$46*$C696/Setup!$B$17+INDEX('FD inverse'!$A$46:$BH$46,1,'FD mesh'!$B$15+1)*Setup!$B$22</f>
        <v>0</v>
      </c>
      <c r="AW696" s="0" t="n">
        <f aca="false">SUMPRODUCT('FD inverse'!$A$47:$BH$47,'FD mesh'!$B$84:$BI$84,$E695:$BL695)+'FD inverse'!$A$47*$C696/Setup!$B$17+INDEX('FD inverse'!$A$47:$BH$47,1,'FD mesh'!$B$15+1)*Setup!$B$22</f>
        <v>0</v>
      </c>
      <c r="AX696" s="0" t="n">
        <f aca="false">SUMPRODUCT('FD inverse'!$A$48:$BH$48,'FD mesh'!$B$84:$BI$84,$E695:$BL695)+'FD inverse'!$A$48*$C696/Setup!$B$17+INDEX('FD inverse'!$A$48:$BH$48,1,'FD mesh'!$B$15+1)*Setup!$B$22</f>
        <v>0</v>
      </c>
      <c r="AY696" s="0" t="n">
        <f aca="false">SUMPRODUCT('FD inverse'!$A$49:$BH$49,'FD mesh'!$B$84:$BI$84,$E695:$BL695)+'FD inverse'!$A$49*$C696/Setup!$B$17+INDEX('FD inverse'!$A$49:$BH$49,1,'FD mesh'!$B$15+1)*Setup!$B$22</f>
        <v>0</v>
      </c>
      <c r="AZ696" s="0" t="n">
        <f aca="false">SUMPRODUCT('FD inverse'!$A$50:$BH$50,'FD mesh'!$B$84:$BI$84,$E695:$BL695)+'FD inverse'!$A$50*$C696/Setup!$B$17+INDEX('FD inverse'!$A$50:$BH$50,1,'FD mesh'!$B$15+1)*Setup!$B$22</f>
        <v>0</v>
      </c>
      <c r="BA696" s="0" t="n">
        <f aca="false">SUMPRODUCT('FD inverse'!$A$51:$BH$51,'FD mesh'!$B$84:$BI$84,$E695:$BL695)+'FD inverse'!$A$51*$C696/Setup!$B$17+INDEX('FD inverse'!$A$51:$BH$51,1,'FD mesh'!$B$15+1)*Setup!$B$22</f>
        <v>0</v>
      </c>
      <c r="BB696" s="0" t="n">
        <f aca="false">SUMPRODUCT('FD inverse'!$A$52:$BH$52,'FD mesh'!$B$84:$BI$84,$E695:$BL695)+'FD inverse'!$A$52*$C696/Setup!$B$17+INDEX('FD inverse'!$A$52:$BH$52,1,'FD mesh'!$B$15+1)*Setup!$B$22</f>
        <v>0</v>
      </c>
      <c r="BC696" s="0" t="n">
        <f aca="false">SUMPRODUCT('FD inverse'!$A$53:$BH$53,'FD mesh'!$B$84:$BI$84,$E695:$BL695)+'FD inverse'!$A$53*$C696/Setup!$B$17+INDEX('FD inverse'!$A$53:$BH$53,1,'FD mesh'!$B$15+1)*Setup!$B$22</f>
        <v>0</v>
      </c>
      <c r="BD696" s="0" t="n">
        <f aca="false">SUMPRODUCT('FD inverse'!$A$54:$BH$54,'FD mesh'!$B$84:$BI$84,$E695:$BL695)+'FD inverse'!$A$54*$C696/Setup!$B$17+INDEX('FD inverse'!$A$54:$BH$54,1,'FD mesh'!$B$15+1)*Setup!$B$22</f>
        <v>0</v>
      </c>
      <c r="BE696" s="0" t="n">
        <f aca="false">SUMPRODUCT('FD inverse'!$A$55:$BH$55,'FD mesh'!$B$84:$BI$84,$E695:$BL695)+'FD inverse'!$A$55*$C696/Setup!$B$17+INDEX('FD inverse'!$A$55:$BH$55,1,'FD mesh'!$B$15+1)*Setup!$B$22</f>
        <v>0</v>
      </c>
      <c r="BF696" s="0" t="n">
        <f aca="false">SUMPRODUCT('FD inverse'!$A$56:$BH$56,'FD mesh'!$B$84:$BI$84,$E695:$BL695)+'FD inverse'!$A$56*$C696/Setup!$B$17+INDEX('FD inverse'!$A$56:$BH$56,1,'FD mesh'!$B$15+1)*Setup!$B$22</f>
        <v>0</v>
      </c>
      <c r="BG696" s="0" t="n">
        <f aca="false">SUMPRODUCT('FD inverse'!$A$57:$BH$57,'FD mesh'!$B$84:$BI$84,$E695:$BL695)+'FD inverse'!$A$57*$C696/Setup!$B$17+INDEX('FD inverse'!$A$57:$BH$57,1,'FD mesh'!$B$15+1)*Setup!$B$22</f>
        <v>0</v>
      </c>
      <c r="BH696" s="0" t="n">
        <f aca="false">SUMPRODUCT('FD inverse'!$A$58:$BH$58,'FD mesh'!$B$84:$BI$84,$E695:$BL695)+'FD inverse'!$A$58*$C696/Setup!$B$17+INDEX('FD inverse'!$A$58:$BH$58,1,'FD mesh'!$B$15+1)*Setup!$B$22</f>
        <v>0</v>
      </c>
      <c r="BI696" s="0" t="n">
        <f aca="false">SUMPRODUCT('FD inverse'!$A$59:$BH$59,'FD mesh'!$B$84:$BI$84,$E695:$BL695)+'FD inverse'!$A$59*$C696/Setup!$B$17+INDEX('FD inverse'!$A$59:$BH$59,1,'FD mesh'!$B$15+1)*Setup!$B$22</f>
        <v>0</v>
      </c>
      <c r="BJ696" s="0" t="n">
        <f aca="false">SUMPRODUCT('FD inverse'!$A$60:$BH$60,'FD mesh'!$B$84:$BI$84,$E695:$BL695)+'FD inverse'!$A$60*$C696/Setup!$B$17+INDEX('FD inverse'!$A$60:$BH$60,1,'FD mesh'!$B$15+1)*Setup!$B$22</f>
        <v>0</v>
      </c>
      <c r="BK696" s="0" t="n">
        <f aca="false">SUMPRODUCT('FD inverse'!$A$61:$BH$61,'FD mesh'!$B$84:$BI$84,$E695:$BL695)+'FD inverse'!$A$61*$C696/Setup!$B$17+INDEX('FD inverse'!$A$61:$BH$61,1,'FD mesh'!$B$15+1)*Setup!$B$22</f>
        <v>0</v>
      </c>
      <c r="BL696" s="0" t="n">
        <f aca="false">SUMPRODUCT('FD inverse'!$A$62:$BH$62,'FD mesh'!$B$84:$BI$84,$E695:$BL695)+'FD inverse'!$A$62*$C696/Setup!$B$17+INDEX('FD inverse'!$A$62:$BH$62,1,'FD mesh'!$B$15+1)*Setup!$B$22</f>
        <v>0</v>
      </c>
    </row>
    <row r="697" customFormat="false" ht="15" hidden="false" customHeight="false" outlineLevel="0" collapsed="false">
      <c r="A697" s="0" t="n">
        <v>692</v>
      </c>
      <c r="B697" s="0" t="n">
        <f aca="false">A697*Setup!$B$11/3600</f>
        <v>57.6666666666667</v>
      </c>
      <c r="C697" s="0" t="n">
        <f aca="false">Setup!$B$7+Setup!$B$8*COS(2*PI()*(B697-Setup!$B$9)/24)</f>
        <v>23.6513770290094</v>
      </c>
      <c r="D697" s="0" t="n">
        <f aca="false">(C697-E697)/Setup!$B$17</f>
        <v>5.02031653465787</v>
      </c>
      <c r="E697" s="0" t="n">
        <f aca="false">SUMPRODUCT('FD inverse'!$A$3:$BH$3,'FD mesh'!$B$84:$BI$84,$E696:$BL696)+'FD inverse'!$A$3*$C697/Setup!$B$17+INDEX('FD inverse'!$A$3:$BH$3,1,'FD mesh'!$B$15+1)*Setup!$B$22</f>
        <v>22.9987358795038</v>
      </c>
      <c r="F697" s="0" t="n">
        <f aca="false">SUMPRODUCT('FD inverse'!$A$4:$BH$4,'FD mesh'!$B$84:$BI$84,$E696:$BL696)+'FD inverse'!$A$4*$C697/Setup!$B$17+INDEX('FD inverse'!$A$4:$BH$4,1,'FD mesh'!$B$15+1)*Setup!$B$22</f>
        <v>22.8606260757824</v>
      </c>
      <c r="G697" s="0" t="n">
        <f aca="false">SUMPRODUCT('FD inverse'!$A$5:$BH$5,'FD mesh'!$B$84:$BI$84,$E696:$BL696)+'FD inverse'!$A$5*$C697/Setup!$B$17+INDEX('FD inverse'!$A$5:$BH$5,1,'FD mesh'!$B$15+1)*Setup!$B$22</f>
        <v>22.7417023094769</v>
      </c>
      <c r="H697" s="0" t="n">
        <f aca="false">SUMPRODUCT('FD inverse'!$A$6:$BH$6,'FD mesh'!$B$84:$BI$84,$E696:$BL696)+'FD inverse'!$A$6*$C697/Setup!$B$17+INDEX('FD inverse'!$A$6:$BH$6,1,'FD mesh'!$B$15+1)*Setup!$B$22</f>
        <v>22.3687105665851</v>
      </c>
      <c r="I697" s="0" t="n">
        <f aca="false">SUMPRODUCT('FD inverse'!$A$7:$BH$7,'FD mesh'!$B$84:$BI$84,$E696:$BL696)+'FD inverse'!$A$7*$C697/Setup!$B$17+INDEX('FD inverse'!$A$7:$BH$7,1,'FD mesh'!$B$15+1)*Setup!$B$22</f>
        <v>22.3388706605329</v>
      </c>
      <c r="J697" s="0" t="n">
        <f aca="false">SUMPRODUCT('FD inverse'!$A$8:$BH$8,'FD mesh'!$B$84:$BI$84,$E696:$BL696)+'FD inverse'!$A$8*$C697/Setup!$B$17+INDEX('FD inverse'!$A$8:$BH$8,1,'FD mesh'!$B$15+1)*Setup!$B$22</f>
        <v>22.3140918036492</v>
      </c>
      <c r="K697" s="0" t="n">
        <f aca="false">SUMPRODUCT('FD inverse'!$A$9:$BH$9,'FD mesh'!$B$84:$BI$84,$E696:$BL696)+'FD inverse'!$A$9*$C697/Setup!$B$17+INDEX('FD inverse'!$A$9:$BH$9,1,'FD mesh'!$B$15+1)*Setup!$B$22</f>
        <v>22.2932349817705</v>
      </c>
      <c r="L697" s="0" t="n">
        <f aca="false">SUMPRODUCT('FD inverse'!$A$10:$BH$10,'FD mesh'!$B$84:$BI$84,$E696:$BL696)+'FD inverse'!$A$10*$C697/Setup!$B$17+INDEX('FD inverse'!$A$10:$BH$10,1,'FD mesh'!$B$15+1)*Setup!$B$22</f>
        <v>22.2752973944396</v>
      </c>
      <c r="M697" s="0" t="n">
        <f aca="false">SUMPRODUCT('FD inverse'!$A$11:$BH$11,'FD mesh'!$B$84:$BI$84,$E696:$BL696)+'FD inverse'!$A$11*$C697/Setup!$B$17+INDEX('FD inverse'!$A$11:$BH$11,1,'FD mesh'!$B$15+1)*Setup!$B$22</f>
        <v>22.2594118395559</v>
      </c>
      <c r="N697" s="0" t="n">
        <f aca="false">SUMPRODUCT('FD inverse'!$A$12:$BH$12,'FD mesh'!$B$84:$BI$84,$E696:$BL696)+'FD inverse'!$A$12*$C697/Setup!$B$17+INDEX('FD inverse'!$A$12:$BH$12,1,'FD mesh'!$B$15+1)*Setup!$B$22</f>
        <v>22.2448458002659</v>
      </c>
      <c r="O697" s="0" t="n">
        <f aca="false">SUMPRODUCT('FD inverse'!$A$13:$BH$13,'FD mesh'!$B$84:$BI$84,$E696:$BL696)+'FD inverse'!$A$13*$C697/Setup!$B$17+INDEX('FD inverse'!$A$13:$BH$13,1,'FD mesh'!$B$15+1)*Setup!$B$22</f>
        <v>22.2310003801682</v>
      </c>
      <c r="P697" s="0" t="n">
        <f aca="false">SUMPRODUCT('FD inverse'!$A$14:$BH$14,'FD mesh'!$B$84:$BI$84,$E696:$BL696)+'FD inverse'!$A$14*$C697/Setup!$B$17+INDEX('FD inverse'!$A$14:$BH$14,1,'FD mesh'!$B$15+1)*Setup!$B$22</f>
        <v>22.2174092101143</v>
      </c>
      <c r="Q697" s="0" t="n">
        <f aca="false">SUMPRODUCT('FD inverse'!$A$15:$BH$15,'FD mesh'!$B$84:$BI$84,$E696:$BL696)+'FD inverse'!$A$15*$C697/Setup!$B$17+INDEX('FD inverse'!$A$15:$BH$15,1,'FD mesh'!$B$15+1)*Setup!$B$22</f>
        <v>22.2037374272931</v>
      </c>
      <c r="R697" s="0" t="n">
        <f aca="false">SUMPRODUCT('FD inverse'!$A$16:$BH$16,'FD mesh'!$B$84:$BI$84,$E696:$BL696)+'FD inverse'!$A$16*$C697/Setup!$B$17+INDEX('FD inverse'!$A$16:$BH$16,1,'FD mesh'!$B$15+1)*Setup!$B$22</f>
        <v>22.1897808049052</v>
      </c>
      <c r="S697" s="0" t="n">
        <f aca="false">SUMPRODUCT('FD inverse'!$A$17:$BH$17,'FD mesh'!$B$84:$BI$84,$E696:$BL696)+'FD inverse'!$A$17*$C697/Setup!$B$17+INDEX('FD inverse'!$A$17:$BH$17,1,'FD mesh'!$B$15+1)*Setup!$B$22</f>
        <v>21.7332949185722</v>
      </c>
      <c r="T697" s="0" t="n">
        <f aca="false">SUMPRODUCT('FD inverse'!$A$18:$BH$18,'FD mesh'!$B$84:$BI$84,$E696:$BL696)+'FD inverse'!$A$18*$C697/Setup!$B$17+INDEX('FD inverse'!$A$18:$BH$18,1,'FD mesh'!$B$15+1)*Setup!$B$22</f>
        <v>21.2764933619979</v>
      </c>
      <c r="U697" s="0" t="n">
        <f aca="false">SUMPRODUCT('FD inverse'!$A$19:$BH$19,'FD mesh'!$B$84:$BI$84,$E696:$BL696)+'FD inverse'!$A$19*$C697/Setup!$B$17+INDEX('FD inverse'!$A$19:$BH$19,1,'FD mesh'!$B$15+1)*Setup!$B$22</f>
        <v>20.8192694545629</v>
      </c>
      <c r="V697" s="0" t="n">
        <f aca="false">SUMPRODUCT('FD inverse'!$A$20:$BH$20,'FD mesh'!$B$84:$BI$84,$E696:$BL696)+'FD inverse'!$A$20*$C697/Setup!$B$17+INDEX('FD inverse'!$A$20:$BH$20,1,'FD mesh'!$B$15+1)*Setup!$B$22</f>
        <v>20.3615440541054</v>
      </c>
      <c r="W697" s="0" t="n">
        <f aca="false">SUMPRODUCT('FD inverse'!$A$21:$BH$21,'FD mesh'!$B$84:$BI$84,$E696:$BL696)+'FD inverse'!$A$21*$C697/Setup!$B$17+INDEX('FD inverse'!$A$21:$BH$21,1,'FD mesh'!$B$15+1)*Setup!$B$22</f>
        <v>19.9032632654976</v>
      </c>
      <c r="X697" s="0" t="n">
        <f aca="false">SUMPRODUCT('FD inverse'!$A$22:$BH$22,'FD mesh'!$B$84:$BI$84,$E696:$BL696)+'FD inverse'!$A$22*$C697/Setup!$B$17+INDEX('FD inverse'!$A$22:$BH$22,1,'FD mesh'!$B$15+1)*Setup!$B$22</f>
        <v>19.4443961895388</v>
      </c>
      <c r="Y697" s="0" t="n">
        <f aca="false">SUMPRODUCT('FD inverse'!$A$23:$BH$23,'FD mesh'!$B$84:$BI$84,$E696:$BL696)+'FD inverse'!$A$23*$C697/Setup!$B$17+INDEX('FD inverse'!$A$23:$BH$23,1,'FD mesh'!$B$15+1)*Setup!$B$22</f>
        <v>18.9849327128995</v>
      </c>
      <c r="Z697" s="0" t="n">
        <f aca="false">SUMPRODUCT('FD inverse'!$A$24:$BH$24,'FD mesh'!$B$84:$BI$84,$E696:$BL696)+'FD inverse'!$A$24*$C697/Setup!$B$17+INDEX('FD inverse'!$A$24:$BH$24,1,'FD mesh'!$B$15+1)*Setup!$B$22</f>
        <v>18.5248813388792</v>
      </c>
      <c r="AA697" s="0" t="n">
        <f aca="false">SUMPRODUCT('FD inverse'!$A$25:$BH$25,'FD mesh'!$B$84:$BI$84,$E696:$BL696)+'FD inverse'!$A$25*$C697/Setup!$B$17+INDEX('FD inverse'!$A$25:$BH$25,1,'FD mesh'!$B$15+1)*Setup!$B$22</f>
        <v>18.0642670578772</v>
      </c>
      <c r="AB697" s="0" t="n">
        <f aca="false">SUMPRODUCT('FD inverse'!$A$26:$BH$26,'FD mesh'!$B$84:$BI$84,$E696:$BL696)+'FD inverse'!$A$26*$C697/Setup!$B$17+INDEX('FD inverse'!$A$26:$BH$26,1,'FD mesh'!$B$15+1)*Setup!$B$22</f>
        <v>17.6031292556899</v>
      </c>
      <c r="AC697" s="0" t="n">
        <f aca="false">SUMPRODUCT('FD inverse'!$A$27:$BH$27,'FD mesh'!$B$84:$BI$84,$E696:$BL696)+'FD inverse'!$A$27*$C697/Setup!$B$17+INDEX('FD inverse'!$A$27:$BH$27,1,'FD mesh'!$B$15+1)*Setup!$B$22</f>
        <v>17.1415196570596</v>
      </c>
      <c r="AD697" s="0" t="n">
        <f aca="false">SUMPRODUCT('FD inverse'!$A$28:$BH$28,'FD mesh'!$B$84:$BI$84,$E696:$BL696)+'FD inverse'!$A$28*$C697/Setup!$B$17+INDEX('FD inverse'!$A$28:$BH$28,1,'FD mesh'!$B$15+1)*Setup!$B$22</f>
        <v>16.6795003012977</v>
      </c>
      <c r="AE697" s="0" t="n">
        <f aca="false">SUMPRODUCT('FD inverse'!$A$29:$BH$29,'FD mesh'!$B$84:$BI$84,$E696:$BL696)+'FD inverse'!$A$29*$C697/Setup!$B$17+INDEX('FD inverse'!$A$29:$BH$29,1,'FD mesh'!$B$15+1)*Setup!$B$22</f>
        <v>16.2171415462858</v>
      </c>
      <c r="AF697" s="0" t="n">
        <f aca="false">SUMPRODUCT('FD inverse'!$A$30:$BH$30,'FD mesh'!$B$84:$BI$84,$E696:$BL696)+'FD inverse'!$A$30*$C697/Setup!$B$17+INDEX('FD inverse'!$A$30:$BH$30,1,'FD mesh'!$B$15+1)*Setup!$B$22</f>
        <v>15.7545200967294</v>
      </c>
      <c r="AG697" s="0" t="n">
        <f aca="false">SUMPRODUCT('FD inverse'!$A$31:$BH$31,'FD mesh'!$B$84:$BI$84,$E696:$BL696)+'FD inverse'!$A$31*$C697/Setup!$B$17+INDEX('FD inverse'!$A$31:$BH$31,1,'FD mesh'!$B$15+1)*Setup!$B$22</f>
        <v>15.2917170521857</v>
      </c>
      <c r="AH697" s="0" t="n">
        <f aca="false">SUMPRODUCT('FD inverse'!$A$32:$BH$32,'FD mesh'!$B$84:$BI$84,$E696:$BL696)+'FD inverse'!$A$32*$C697/Setup!$B$17+INDEX('FD inverse'!$A$32:$BH$32,1,'FD mesh'!$B$15+1)*Setup!$B$22</f>
        <v>15.2721240906421</v>
      </c>
      <c r="AI697" s="0" t="n">
        <f aca="false">SUMPRODUCT('FD inverse'!$A$33:$BH$33,'FD mesh'!$B$84:$BI$84,$E696:$BL696)+'FD inverse'!$A$33*$C697/Setup!$B$17+INDEX('FD inverse'!$A$33:$BH$33,1,'FD mesh'!$B$15+1)*Setup!$B$22</f>
        <v>15.2523693505639</v>
      </c>
      <c r="AJ697" s="0" t="n">
        <f aca="false">SUMPRODUCT('FD inverse'!$A$34:$BH$34,'FD mesh'!$B$84:$BI$84,$E696:$BL696)+'FD inverse'!$A$34*$C697/Setup!$B$17+INDEX('FD inverse'!$A$34:$BH$34,1,'FD mesh'!$B$15+1)*Setup!$B$22</f>
        <v>15.2324610395486</v>
      </c>
      <c r="AK697" s="0" t="n">
        <f aca="false">SUMPRODUCT('FD inverse'!$A$35:$BH$35,'FD mesh'!$B$84:$BI$84,$E696:$BL696)+'FD inverse'!$A$35*$C697/Setup!$B$17+INDEX('FD inverse'!$A$35:$BH$35,1,'FD mesh'!$B$15+1)*Setup!$B$22</f>
        <v>15.2124085072106</v>
      </c>
      <c r="AL697" s="0" t="n">
        <f aca="false">SUMPRODUCT('FD inverse'!$A$36:$BH$36,'FD mesh'!$B$84:$BI$84,$E696:$BL696)+'FD inverse'!$A$36*$C697/Setup!$B$17+INDEX('FD inverse'!$A$36:$BH$36,1,'FD mesh'!$B$15+1)*Setup!$B$22</f>
        <v>15.1922220661038</v>
      </c>
      <c r="AM697" s="0" t="n">
        <f aca="false">SUMPRODUCT('FD inverse'!$A$37:$BH$37,'FD mesh'!$B$84:$BI$84,$E696:$BL696)+'FD inverse'!$A$37*$C697/Setup!$B$17+INDEX('FD inverse'!$A$37:$BH$37,1,'FD mesh'!$B$15+1)*Setup!$B$22</f>
        <v>15.1719128344721</v>
      </c>
      <c r="AN697" s="0" t="n">
        <f aca="false">SUMPRODUCT('FD inverse'!$A$38:$BH$38,'FD mesh'!$B$84:$BI$84,$E696:$BL696)+'FD inverse'!$A$38*$C697/Setup!$B$17+INDEX('FD inverse'!$A$38:$BH$38,1,'FD mesh'!$B$15+1)*Setup!$B$22</f>
        <v>15.1514925992087</v>
      </c>
      <c r="AO697" s="0" t="n">
        <f aca="false">SUMPRODUCT('FD inverse'!$A$39:$BH$39,'FD mesh'!$B$84:$BI$84,$E696:$BL696)+'FD inverse'!$A$39*$C697/Setup!$B$17+INDEX('FD inverse'!$A$39:$BH$39,1,'FD mesh'!$B$15+1)*Setup!$B$22</f>
        <v>15.1309736973073</v>
      </c>
      <c r="AP697" s="0" t="n">
        <f aca="false">SUMPRODUCT('FD inverse'!$A$40:$BH$40,'FD mesh'!$B$84:$BI$84,$E696:$BL696)+'FD inverse'!$A$40*$C697/Setup!$B$17+INDEX('FD inverse'!$A$40:$BH$40,1,'FD mesh'!$B$15+1)*Setup!$B$22</f>
        <v>15.1103689139985</v>
      </c>
      <c r="AQ697" s="0" t="n">
        <f aca="false">SUMPRODUCT('FD inverse'!$A$41:$BH$41,'FD mesh'!$B$84:$BI$84,$E696:$BL696)+'FD inverse'!$A$41*$C697/Setup!$B$17+INDEX('FD inverse'!$A$41:$BH$41,1,'FD mesh'!$B$15+1)*Setup!$B$22</f>
        <v>15.0896913956977</v>
      </c>
      <c r="AR697" s="0" t="n">
        <f aca="false">SUMPRODUCT('FD inverse'!$A$42:$BH$42,'FD mesh'!$B$84:$BI$84,$E696:$BL696)+'FD inverse'!$A$42*$C697/Setup!$B$17+INDEX('FD inverse'!$A$42:$BH$42,1,'FD mesh'!$B$15+1)*Setup!$B$22</f>
        <v>15.0689545758294</v>
      </c>
      <c r="AS697" s="0" t="n">
        <f aca="false">SUMPRODUCT('FD inverse'!$A$43:$BH$43,'FD mesh'!$B$84:$BI$84,$E696:$BL696)+'FD inverse'!$A$43*$C697/Setup!$B$17+INDEX('FD inverse'!$A$43:$BH$43,1,'FD mesh'!$B$15+1)*Setup!$B$22</f>
        <v>0</v>
      </c>
      <c r="AT697" s="0" t="n">
        <f aca="false">SUMPRODUCT('FD inverse'!$A$44:$BH$44,'FD mesh'!$B$84:$BI$84,$E696:$BL696)+'FD inverse'!$A$44*$C697/Setup!$B$17+INDEX('FD inverse'!$A$44:$BH$44,1,'FD mesh'!$B$15+1)*Setup!$B$22</f>
        <v>0</v>
      </c>
      <c r="AU697" s="0" t="n">
        <f aca="false">SUMPRODUCT('FD inverse'!$A$45:$BH$45,'FD mesh'!$B$84:$BI$84,$E696:$BL696)+'FD inverse'!$A$45*$C697/Setup!$B$17+INDEX('FD inverse'!$A$45:$BH$45,1,'FD mesh'!$B$15+1)*Setup!$B$22</f>
        <v>0</v>
      </c>
      <c r="AV697" s="0" t="n">
        <f aca="false">SUMPRODUCT('FD inverse'!$A$46:$BH$46,'FD mesh'!$B$84:$BI$84,$E696:$BL696)+'FD inverse'!$A$46*$C697/Setup!$B$17+INDEX('FD inverse'!$A$46:$BH$46,1,'FD mesh'!$B$15+1)*Setup!$B$22</f>
        <v>0</v>
      </c>
      <c r="AW697" s="0" t="n">
        <f aca="false">SUMPRODUCT('FD inverse'!$A$47:$BH$47,'FD mesh'!$B$84:$BI$84,$E696:$BL696)+'FD inverse'!$A$47*$C697/Setup!$B$17+INDEX('FD inverse'!$A$47:$BH$47,1,'FD mesh'!$B$15+1)*Setup!$B$22</f>
        <v>0</v>
      </c>
      <c r="AX697" s="0" t="n">
        <f aca="false">SUMPRODUCT('FD inverse'!$A$48:$BH$48,'FD mesh'!$B$84:$BI$84,$E696:$BL696)+'FD inverse'!$A$48*$C697/Setup!$B$17+INDEX('FD inverse'!$A$48:$BH$48,1,'FD mesh'!$B$15+1)*Setup!$B$22</f>
        <v>0</v>
      </c>
      <c r="AY697" s="0" t="n">
        <f aca="false">SUMPRODUCT('FD inverse'!$A$49:$BH$49,'FD mesh'!$B$84:$BI$84,$E696:$BL696)+'FD inverse'!$A$49*$C697/Setup!$B$17+INDEX('FD inverse'!$A$49:$BH$49,1,'FD mesh'!$B$15+1)*Setup!$B$22</f>
        <v>0</v>
      </c>
      <c r="AZ697" s="0" t="n">
        <f aca="false">SUMPRODUCT('FD inverse'!$A$50:$BH$50,'FD mesh'!$B$84:$BI$84,$E696:$BL696)+'FD inverse'!$A$50*$C697/Setup!$B$17+INDEX('FD inverse'!$A$50:$BH$50,1,'FD mesh'!$B$15+1)*Setup!$B$22</f>
        <v>0</v>
      </c>
      <c r="BA697" s="0" t="n">
        <f aca="false">SUMPRODUCT('FD inverse'!$A$51:$BH$51,'FD mesh'!$B$84:$BI$84,$E696:$BL696)+'FD inverse'!$A$51*$C697/Setup!$B$17+INDEX('FD inverse'!$A$51:$BH$51,1,'FD mesh'!$B$15+1)*Setup!$B$22</f>
        <v>0</v>
      </c>
      <c r="BB697" s="0" t="n">
        <f aca="false">SUMPRODUCT('FD inverse'!$A$52:$BH$52,'FD mesh'!$B$84:$BI$84,$E696:$BL696)+'FD inverse'!$A$52*$C697/Setup!$B$17+INDEX('FD inverse'!$A$52:$BH$52,1,'FD mesh'!$B$15+1)*Setup!$B$22</f>
        <v>0</v>
      </c>
      <c r="BC697" s="0" t="n">
        <f aca="false">SUMPRODUCT('FD inverse'!$A$53:$BH$53,'FD mesh'!$B$84:$BI$84,$E696:$BL696)+'FD inverse'!$A$53*$C697/Setup!$B$17+INDEX('FD inverse'!$A$53:$BH$53,1,'FD mesh'!$B$15+1)*Setup!$B$22</f>
        <v>0</v>
      </c>
      <c r="BD697" s="0" t="n">
        <f aca="false">SUMPRODUCT('FD inverse'!$A$54:$BH$54,'FD mesh'!$B$84:$BI$84,$E696:$BL696)+'FD inverse'!$A$54*$C697/Setup!$B$17+INDEX('FD inverse'!$A$54:$BH$54,1,'FD mesh'!$B$15+1)*Setup!$B$22</f>
        <v>0</v>
      </c>
      <c r="BE697" s="0" t="n">
        <f aca="false">SUMPRODUCT('FD inverse'!$A$55:$BH$55,'FD mesh'!$B$84:$BI$84,$E696:$BL696)+'FD inverse'!$A$55*$C697/Setup!$B$17+INDEX('FD inverse'!$A$55:$BH$55,1,'FD mesh'!$B$15+1)*Setup!$B$22</f>
        <v>0</v>
      </c>
      <c r="BF697" s="0" t="n">
        <f aca="false">SUMPRODUCT('FD inverse'!$A$56:$BH$56,'FD mesh'!$B$84:$BI$84,$E696:$BL696)+'FD inverse'!$A$56*$C697/Setup!$B$17+INDEX('FD inverse'!$A$56:$BH$56,1,'FD mesh'!$B$15+1)*Setup!$B$22</f>
        <v>0</v>
      </c>
      <c r="BG697" s="0" t="n">
        <f aca="false">SUMPRODUCT('FD inverse'!$A$57:$BH$57,'FD mesh'!$B$84:$BI$84,$E696:$BL696)+'FD inverse'!$A$57*$C697/Setup!$B$17+INDEX('FD inverse'!$A$57:$BH$57,1,'FD mesh'!$B$15+1)*Setup!$B$22</f>
        <v>0</v>
      </c>
      <c r="BH697" s="0" t="n">
        <f aca="false">SUMPRODUCT('FD inverse'!$A$58:$BH$58,'FD mesh'!$B$84:$BI$84,$E696:$BL696)+'FD inverse'!$A$58*$C697/Setup!$B$17+INDEX('FD inverse'!$A$58:$BH$58,1,'FD mesh'!$B$15+1)*Setup!$B$22</f>
        <v>0</v>
      </c>
      <c r="BI697" s="0" t="n">
        <f aca="false">SUMPRODUCT('FD inverse'!$A$59:$BH$59,'FD mesh'!$B$84:$BI$84,$E696:$BL696)+'FD inverse'!$A$59*$C697/Setup!$B$17+INDEX('FD inverse'!$A$59:$BH$59,1,'FD mesh'!$B$15+1)*Setup!$B$22</f>
        <v>0</v>
      </c>
      <c r="BJ697" s="0" t="n">
        <f aca="false">SUMPRODUCT('FD inverse'!$A$60:$BH$60,'FD mesh'!$B$84:$BI$84,$E696:$BL696)+'FD inverse'!$A$60*$C697/Setup!$B$17+INDEX('FD inverse'!$A$60:$BH$60,1,'FD mesh'!$B$15+1)*Setup!$B$22</f>
        <v>0</v>
      </c>
      <c r="BK697" s="0" t="n">
        <f aca="false">SUMPRODUCT('FD inverse'!$A$61:$BH$61,'FD mesh'!$B$84:$BI$84,$E696:$BL696)+'FD inverse'!$A$61*$C697/Setup!$B$17+INDEX('FD inverse'!$A$61:$BH$61,1,'FD mesh'!$B$15+1)*Setup!$B$22</f>
        <v>0</v>
      </c>
      <c r="BL697" s="0" t="n">
        <f aca="false">SUMPRODUCT('FD inverse'!$A$62:$BH$62,'FD mesh'!$B$84:$BI$84,$E696:$BL696)+'FD inverse'!$A$62*$C697/Setup!$B$17+INDEX('FD inverse'!$A$62:$BH$62,1,'FD mesh'!$B$15+1)*Setup!$B$22</f>
        <v>0</v>
      </c>
    </row>
    <row r="698" customFormat="false" ht="15" hidden="false" customHeight="false" outlineLevel="0" collapsed="false">
      <c r="A698" s="0" t="n">
        <v>693</v>
      </c>
      <c r="B698" s="0" t="n">
        <f aca="false">A698*Setup!$B$11/3600</f>
        <v>57.75</v>
      </c>
      <c r="C698" s="0" t="n">
        <f aca="false">Setup!$B$7+Setup!$B$8*COS(2*PI()*(B698-Setup!$B$9)/24)</f>
        <v>23.7383874830794</v>
      </c>
      <c r="D698" s="0" t="n">
        <f aca="false">(C698-E698)/Setup!$B$17</f>
        <v>5.2866188811762</v>
      </c>
      <c r="E698" s="0" t="n">
        <f aca="false">SUMPRODUCT('FD inverse'!$A$3:$BH$3,'FD mesh'!$B$84:$BI$84,$E697:$BL697)+'FD inverse'!$A$3*$C698/Setup!$B$17+INDEX('FD inverse'!$A$3:$BH$3,1,'FD mesh'!$B$15+1)*Setup!$B$22</f>
        <v>23.0511270285265</v>
      </c>
      <c r="F698" s="0" t="n">
        <f aca="false">SUMPRODUCT('FD inverse'!$A$4:$BH$4,'FD mesh'!$B$84:$BI$84,$E697:$BL697)+'FD inverse'!$A$4*$C698/Setup!$B$17+INDEX('FD inverse'!$A$4:$BH$4,1,'FD mesh'!$B$15+1)*Setup!$B$22</f>
        <v>22.9051567878652</v>
      </c>
      <c r="G698" s="0" t="n">
        <f aca="false">SUMPRODUCT('FD inverse'!$A$5:$BH$5,'FD mesh'!$B$84:$BI$84,$E697:$BL697)+'FD inverse'!$A$5*$C698/Setup!$B$17+INDEX('FD inverse'!$A$5:$BH$5,1,'FD mesh'!$B$15+1)*Setup!$B$22</f>
        <v>22.7785141132121</v>
      </c>
      <c r="H698" s="0" t="n">
        <f aca="false">SUMPRODUCT('FD inverse'!$A$6:$BH$6,'FD mesh'!$B$84:$BI$84,$E697:$BL697)+'FD inverse'!$A$6*$C698/Setup!$B$17+INDEX('FD inverse'!$A$6:$BH$6,1,'FD mesh'!$B$15+1)*Setup!$B$22</f>
        <v>22.3798366666014</v>
      </c>
      <c r="I698" s="0" t="n">
        <f aca="false">SUMPRODUCT('FD inverse'!$A$7:$BH$7,'FD mesh'!$B$84:$BI$84,$E697:$BL697)+'FD inverse'!$A$7*$C698/Setup!$B$17+INDEX('FD inverse'!$A$7:$BH$7,1,'FD mesh'!$B$15+1)*Setup!$B$22</f>
        <v>22.3478375120389</v>
      </c>
      <c r="J698" s="0" t="n">
        <f aca="false">SUMPRODUCT('FD inverse'!$A$8:$BH$8,'FD mesh'!$B$84:$BI$84,$E697:$BL697)+'FD inverse'!$A$8*$C698/Setup!$B$17+INDEX('FD inverse'!$A$8:$BH$8,1,'FD mesh'!$B$15+1)*Setup!$B$22</f>
        <v>22.321128535356</v>
      </c>
      <c r="K698" s="0" t="n">
        <f aca="false">SUMPRODUCT('FD inverse'!$A$9:$BH$9,'FD mesh'!$B$84:$BI$84,$E697:$BL697)+'FD inverse'!$A$9*$C698/Setup!$B$17+INDEX('FD inverse'!$A$9:$BH$9,1,'FD mesh'!$B$15+1)*Setup!$B$22</f>
        <v>22.2985710228068</v>
      </c>
      <c r="L698" s="0" t="n">
        <f aca="false">SUMPRODUCT('FD inverse'!$A$10:$BH$10,'FD mesh'!$B$84:$BI$84,$E697:$BL697)+'FD inverse'!$A$10*$C698/Setup!$B$17+INDEX('FD inverse'!$A$10:$BH$10,1,'FD mesh'!$B$15+1)*Setup!$B$22</f>
        <v>22.2791616170638</v>
      </c>
      <c r="M698" s="0" t="n">
        <f aca="false">SUMPRODUCT('FD inverse'!$A$11:$BH$11,'FD mesh'!$B$84:$BI$84,$E697:$BL697)+'FD inverse'!$A$11*$C698/Setup!$B$17+INDEX('FD inverse'!$A$11:$BH$11,1,'FD mesh'!$B$15+1)*Setup!$B$22</f>
        <v>22.2620319886802</v>
      </c>
      <c r="N698" s="0" t="n">
        <f aca="false">SUMPRODUCT('FD inverse'!$A$12:$BH$12,'FD mesh'!$B$84:$BI$84,$E697:$BL697)+'FD inverse'!$A$12*$C698/Setup!$B$17+INDEX('FD inverse'!$A$12:$BH$12,1,'FD mesh'!$B$15+1)*Setup!$B$22</f>
        <v>22.2464481709893</v>
      </c>
      <c r="O698" s="0" t="n">
        <f aca="false">SUMPRODUCT('FD inverse'!$A$13:$BH$13,'FD mesh'!$B$84:$BI$84,$E697:$BL697)+'FD inverse'!$A$13*$C698/Setup!$B$17+INDEX('FD inverse'!$A$13:$BH$13,1,'FD mesh'!$B$15+1)*Setup!$B$22</f>
        <v>22.2318097047577</v>
      </c>
      <c r="P698" s="0" t="n">
        <f aca="false">SUMPRODUCT('FD inverse'!$A$14:$BH$14,'FD mesh'!$B$84:$BI$84,$E697:$BL697)+'FD inverse'!$A$14*$C698/Setup!$B$17+INDEX('FD inverse'!$A$14:$BH$14,1,'FD mesh'!$B$15+1)*Setup!$B$22</f>
        <v>22.2176487161601</v>
      </c>
      <c r="Q698" s="0" t="n">
        <f aca="false">SUMPRODUCT('FD inverse'!$A$15:$BH$15,'FD mesh'!$B$84:$BI$84,$E697:$BL697)+'FD inverse'!$A$15*$C698/Setup!$B$17+INDEX('FD inverse'!$A$15:$BH$15,1,'FD mesh'!$B$15+1)*Setup!$B$22</f>
        <v>22.2036290290644</v>
      </c>
      <c r="R698" s="0" t="n">
        <f aca="false">SUMPRODUCT('FD inverse'!$A$16:$BH$16,'FD mesh'!$B$84:$BI$84,$E697:$BL697)+'FD inverse'!$A$16*$C698/Setup!$B$17+INDEX('FD inverse'!$A$16:$BH$16,1,'FD mesh'!$B$15+1)*Setup!$B$22</f>
        <v>22.1895453902115</v>
      </c>
      <c r="S698" s="0" t="n">
        <f aca="false">SUMPRODUCT('FD inverse'!$A$17:$BH$17,'FD mesh'!$B$84:$BI$84,$E697:$BL697)+'FD inverse'!$A$17*$C698/Setup!$B$17+INDEX('FD inverse'!$A$17:$BH$17,1,'FD mesh'!$B$15+1)*Setup!$B$22</f>
        <v>21.7325683658085</v>
      </c>
      <c r="T698" s="0" t="n">
        <f aca="false">SUMPRODUCT('FD inverse'!$A$18:$BH$18,'FD mesh'!$B$84:$BI$84,$E697:$BL697)+'FD inverse'!$A$18*$C698/Setup!$B$17+INDEX('FD inverse'!$A$18:$BH$18,1,'FD mesh'!$B$15+1)*Setup!$B$22</f>
        <v>21.2753775273065</v>
      </c>
      <c r="U698" s="0" t="n">
        <f aca="false">SUMPRODUCT('FD inverse'!$A$19:$BH$19,'FD mesh'!$B$84:$BI$84,$E697:$BL697)+'FD inverse'!$A$19*$C698/Setup!$B$17+INDEX('FD inverse'!$A$19:$BH$19,1,'FD mesh'!$B$15+1)*Setup!$B$22</f>
        <v>20.8178583145954</v>
      </c>
      <c r="V698" s="0" t="n">
        <f aca="false">SUMPRODUCT('FD inverse'!$A$20:$BH$20,'FD mesh'!$B$84:$BI$84,$E697:$BL697)+'FD inverse'!$A$20*$C698/Setup!$B$17+INDEX('FD inverse'!$A$20:$BH$20,1,'FD mesh'!$B$15+1)*Setup!$B$22</f>
        <v>20.359923823551</v>
      </c>
      <c r="W698" s="0" t="n">
        <f aca="false">SUMPRODUCT('FD inverse'!$A$21:$BH$21,'FD mesh'!$B$84:$BI$84,$E697:$BL697)+'FD inverse'!$A$21*$C698/Setup!$B$17+INDEX('FD inverse'!$A$21:$BH$21,1,'FD mesh'!$B$15+1)*Setup!$B$22</f>
        <v>19.9015125218005</v>
      </c>
      <c r="X698" s="0" t="n">
        <f aca="false">SUMPRODUCT('FD inverse'!$A$22:$BH$22,'FD mesh'!$B$84:$BI$84,$E697:$BL697)+'FD inverse'!$A$22*$C698/Setup!$B$17+INDEX('FD inverse'!$A$22:$BH$22,1,'FD mesh'!$B$15+1)*Setup!$B$22</f>
        <v>19.4425860011906</v>
      </c>
      <c r="Y698" s="0" t="n">
        <f aca="false">SUMPRODUCT('FD inverse'!$A$23:$BH$23,'FD mesh'!$B$84:$BI$84,$E697:$BL697)+'FD inverse'!$A$23*$C698/Setup!$B$17+INDEX('FD inverse'!$A$23:$BH$23,1,'FD mesh'!$B$15+1)*Setup!$B$22</f>
        <v>18.9831267680097</v>
      </c>
      <c r="Z698" s="0" t="n">
        <f aca="false">SUMPRODUCT('FD inverse'!$A$24:$BH$24,'FD mesh'!$B$84:$BI$84,$E697:$BL697)+'FD inverse'!$A$24*$C698/Setup!$B$17+INDEX('FD inverse'!$A$24:$BH$24,1,'FD mesh'!$B$15+1)*Setup!$B$22</f>
        <v>18.5231360710469</v>
      </c>
      <c r="AA698" s="0" t="n">
        <f aca="false">SUMPRODUCT('FD inverse'!$A$25:$BH$25,'FD mesh'!$B$84:$BI$84,$E697:$BL697)+'FD inverse'!$A$25*$C698/Setup!$B$17+INDEX('FD inverse'!$A$25:$BH$25,1,'FD mesh'!$B$15+1)*Setup!$B$22</f>
        <v>18.0626317666935</v>
      </c>
      <c r="AB698" s="0" t="n">
        <f aca="false">SUMPRODUCT('FD inverse'!$A$26:$BH$26,'FD mesh'!$B$84:$BI$84,$E697:$BL697)+'FD inverse'!$A$26*$C698/Setup!$B$17+INDEX('FD inverse'!$A$26:$BH$26,1,'FD mesh'!$B$15+1)*Setup!$B$22</f>
        <v>17.6016462195061</v>
      </c>
      <c r="AC698" s="0" t="n">
        <f aca="false">SUMPRODUCT('FD inverse'!$A$27:$BH$27,'FD mesh'!$B$84:$BI$84,$E697:$BL697)+'FD inverse'!$A$27*$C698/Setup!$B$17+INDEX('FD inverse'!$A$27:$BH$27,1,'FD mesh'!$B$15+1)*Setup!$B$22</f>
        <v>17.140224235956</v>
      </c>
      <c r="AD698" s="0" t="n">
        <f aca="false">SUMPRODUCT('FD inverse'!$A$28:$BH$28,'FD mesh'!$B$84:$BI$84,$E697:$BL697)+'FD inverse'!$A$28*$C698/Setup!$B$17+INDEX('FD inverse'!$A$28:$BH$28,1,'FD mesh'!$B$15+1)*Setup!$B$22</f>
        <v>16.6784210284811</v>
      </c>
      <c r="AE698" s="0" t="n">
        <f aca="false">SUMPRODUCT('FD inverse'!$A$29:$BH$29,'FD mesh'!$B$84:$BI$84,$E697:$BL697)+'FD inverse'!$A$29*$C698/Setup!$B$17+INDEX('FD inverse'!$A$29:$BH$29,1,'FD mesh'!$B$15+1)*Setup!$B$22</f>
        <v>16.2163002064344</v>
      </c>
      <c r="AF698" s="0" t="n">
        <f aca="false">SUMPRODUCT('FD inverse'!$A$30:$BH$30,'FD mesh'!$B$84:$BI$84,$E697:$BL697)+'FD inverse'!$A$30*$C698/Setup!$B$17+INDEX('FD inverse'!$A$30:$BH$30,1,'FD mesh'!$B$15+1)*Setup!$B$22</f>
        <v>15.7539317900887</v>
      </c>
      <c r="AG698" s="0" t="n">
        <f aca="false">SUMPRODUCT('FD inverse'!$A$31:$BH$31,'FD mesh'!$B$84:$BI$84,$E697:$BL697)+'FD inverse'!$A$31*$C698/Setup!$B$17+INDEX('FD inverse'!$A$31:$BH$31,1,'FD mesh'!$B$15+1)*Setup!$B$22</f>
        <v>15.291390243503</v>
      </c>
      <c r="AH698" s="0" t="n">
        <f aca="false">SUMPRODUCT('FD inverse'!$A$32:$BH$32,'FD mesh'!$B$84:$BI$84,$E697:$BL697)+'FD inverse'!$A$32*$C698/Setup!$B$17+INDEX('FD inverse'!$A$32:$BH$32,1,'FD mesh'!$B$15+1)*Setup!$B$22</f>
        <v>15.2718099448405</v>
      </c>
      <c r="AI698" s="0" t="n">
        <f aca="false">SUMPRODUCT('FD inverse'!$A$33:$BH$33,'FD mesh'!$B$84:$BI$84,$E697:$BL697)+'FD inverse'!$A$33*$C698/Setup!$B$17+INDEX('FD inverse'!$A$33:$BH$33,1,'FD mesh'!$B$15+1)*Setup!$B$22</f>
        <v>15.2520706183375</v>
      </c>
      <c r="AJ698" s="0" t="n">
        <f aca="false">SUMPRODUCT('FD inverse'!$A$34:$BH$34,'FD mesh'!$B$84:$BI$84,$E697:$BL697)+'FD inverse'!$A$34*$C698/Setup!$B$17+INDEX('FD inverse'!$A$34:$BH$34,1,'FD mesh'!$B$15+1)*Setup!$B$22</f>
        <v>15.2321800667007</v>
      </c>
      <c r="AK698" s="0" t="n">
        <f aca="false">SUMPRODUCT('FD inverse'!$A$35:$BH$35,'FD mesh'!$B$84:$BI$84,$E697:$BL697)+'FD inverse'!$A$35*$C698/Setup!$B$17+INDEX('FD inverse'!$A$35:$BH$35,1,'FD mesh'!$B$15+1)*Setup!$B$22</f>
        <v>15.2121472801366</v>
      </c>
      <c r="AL698" s="0" t="n">
        <f aca="false">SUMPRODUCT('FD inverse'!$A$36:$BH$36,'FD mesh'!$B$84:$BI$84,$E697:$BL697)+'FD inverse'!$A$36*$C698/Setup!$B$17+INDEX('FD inverse'!$A$36:$BH$36,1,'FD mesh'!$B$15+1)*Setup!$B$22</f>
        <v>15.1919822544109</v>
      </c>
      <c r="AM698" s="0" t="n">
        <f aca="false">SUMPRODUCT('FD inverse'!$A$37:$BH$37,'FD mesh'!$B$84:$BI$84,$E697:$BL697)+'FD inverse'!$A$37*$C698/Setup!$B$17+INDEX('FD inverse'!$A$37:$BH$37,1,'FD mesh'!$B$15+1)*Setup!$B$22</f>
        <v>15.1716958304825</v>
      </c>
      <c r="AN698" s="0" t="n">
        <f aca="false">SUMPRODUCT('FD inverse'!$A$38:$BH$38,'FD mesh'!$B$84:$BI$84,$E697:$BL697)+'FD inverse'!$A$38*$C698/Setup!$B$17+INDEX('FD inverse'!$A$38:$BH$38,1,'FD mesh'!$B$15+1)*Setup!$B$22</f>
        <v>15.1512995541364</v>
      </c>
      <c r="AO698" s="0" t="n">
        <f aca="false">SUMPRODUCT('FD inverse'!$A$39:$BH$39,'FD mesh'!$B$84:$BI$84,$E697:$BL697)+'FD inverse'!$A$39*$C698/Setup!$B$17+INDEX('FD inverse'!$A$39:$BH$39,1,'FD mesh'!$B$15+1)*Setup!$B$22</f>
        <v>15.1308055539282</v>
      </c>
      <c r="AP698" s="0" t="n">
        <f aca="false">SUMPRODUCT('FD inverse'!$A$40:$BH$40,'FD mesh'!$B$84:$BI$84,$E697:$BL697)+'FD inverse'!$A$40*$C698/Setup!$B$17+INDEX('FD inverse'!$A$40:$BH$40,1,'FD mesh'!$B$15+1)*Setup!$B$22</f>
        <v>15.1102264356688</v>
      </c>
      <c r="AQ698" s="0" t="n">
        <f aca="false">SUMPRODUCT('FD inverse'!$A$41:$BH$41,'FD mesh'!$B$84:$BI$84,$E697:$BL697)+'FD inverse'!$A$41*$C698/Setup!$B$17+INDEX('FD inverse'!$A$41:$BH$41,1,'FD mesh'!$B$15+1)*Setup!$B$22</f>
        <v>15.0895751915971</v>
      </c>
      <c r="AR698" s="0" t="n">
        <f aca="false">SUMPRODUCT('FD inverse'!$A$42:$BH$42,'FD mesh'!$B$84:$BI$84,$E697:$BL697)+'FD inverse'!$A$42*$C698/Setup!$B$17+INDEX('FD inverse'!$A$42:$BH$42,1,'FD mesh'!$B$15+1)*Setup!$B$22</f>
        <v>15.0688651223332</v>
      </c>
      <c r="AS698" s="0" t="n">
        <f aca="false">SUMPRODUCT('FD inverse'!$A$43:$BH$43,'FD mesh'!$B$84:$BI$84,$E697:$BL697)+'FD inverse'!$A$43*$C698/Setup!$B$17+INDEX('FD inverse'!$A$43:$BH$43,1,'FD mesh'!$B$15+1)*Setup!$B$22</f>
        <v>0</v>
      </c>
      <c r="AT698" s="0" t="n">
        <f aca="false">SUMPRODUCT('FD inverse'!$A$44:$BH$44,'FD mesh'!$B$84:$BI$84,$E697:$BL697)+'FD inverse'!$A$44*$C698/Setup!$B$17+INDEX('FD inverse'!$A$44:$BH$44,1,'FD mesh'!$B$15+1)*Setup!$B$22</f>
        <v>0</v>
      </c>
      <c r="AU698" s="0" t="n">
        <f aca="false">SUMPRODUCT('FD inverse'!$A$45:$BH$45,'FD mesh'!$B$84:$BI$84,$E697:$BL697)+'FD inverse'!$A$45*$C698/Setup!$B$17+INDEX('FD inverse'!$A$45:$BH$45,1,'FD mesh'!$B$15+1)*Setup!$B$22</f>
        <v>0</v>
      </c>
      <c r="AV698" s="0" t="n">
        <f aca="false">SUMPRODUCT('FD inverse'!$A$46:$BH$46,'FD mesh'!$B$84:$BI$84,$E697:$BL697)+'FD inverse'!$A$46*$C698/Setup!$B$17+INDEX('FD inverse'!$A$46:$BH$46,1,'FD mesh'!$B$15+1)*Setup!$B$22</f>
        <v>0</v>
      </c>
      <c r="AW698" s="0" t="n">
        <f aca="false">SUMPRODUCT('FD inverse'!$A$47:$BH$47,'FD mesh'!$B$84:$BI$84,$E697:$BL697)+'FD inverse'!$A$47*$C698/Setup!$B$17+INDEX('FD inverse'!$A$47:$BH$47,1,'FD mesh'!$B$15+1)*Setup!$B$22</f>
        <v>0</v>
      </c>
      <c r="AX698" s="0" t="n">
        <f aca="false">SUMPRODUCT('FD inverse'!$A$48:$BH$48,'FD mesh'!$B$84:$BI$84,$E697:$BL697)+'FD inverse'!$A$48*$C698/Setup!$B$17+INDEX('FD inverse'!$A$48:$BH$48,1,'FD mesh'!$B$15+1)*Setup!$B$22</f>
        <v>0</v>
      </c>
      <c r="AY698" s="0" t="n">
        <f aca="false">SUMPRODUCT('FD inverse'!$A$49:$BH$49,'FD mesh'!$B$84:$BI$84,$E697:$BL697)+'FD inverse'!$A$49*$C698/Setup!$B$17+INDEX('FD inverse'!$A$49:$BH$49,1,'FD mesh'!$B$15+1)*Setup!$B$22</f>
        <v>0</v>
      </c>
      <c r="AZ698" s="0" t="n">
        <f aca="false">SUMPRODUCT('FD inverse'!$A$50:$BH$50,'FD mesh'!$B$84:$BI$84,$E697:$BL697)+'FD inverse'!$A$50*$C698/Setup!$B$17+INDEX('FD inverse'!$A$50:$BH$50,1,'FD mesh'!$B$15+1)*Setup!$B$22</f>
        <v>0</v>
      </c>
      <c r="BA698" s="0" t="n">
        <f aca="false">SUMPRODUCT('FD inverse'!$A$51:$BH$51,'FD mesh'!$B$84:$BI$84,$E697:$BL697)+'FD inverse'!$A$51*$C698/Setup!$B$17+INDEX('FD inverse'!$A$51:$BH$51,1,'FD mesh'!$B$15+1)*Setup!$B$22</f>
        <v>0</v>
      </c>
      <c r="BB698" s="0" t="n">
        <f aca="false">SUMPRODUCT('FD inverse'!$A$52:$BH$52,'FD mesh'!$B$84:$BI$84,$E697:$BL697)+'FD inverse'!$A$52*$C698/Setup!$B$17+INDEX('FD inverse'!$A$52:$BH$52,1,'FD mesh'!$B$15+1)*Setup!$B$22</f>
        <v>0</v>
      </c>
      <c r="BC698" s="0" t="n">
        <f aca="false">SUMPRODUCT('FD inverse'!$A$53:$BH$53,'FD mesh'!$B$84:$BI$84,$E697:$BL697)+'FD inverse'!$A$53*$C698/Setup!$B$17+INDEX('FD inverse'!$A$53:$BH$53,1,'FD mesh'!$B$15+1)*Setup!$B$22</f>
        <v>0</v>
      </c>
      <c r="BD698" s="0" t="n">
        <f aca="false">SUMPRODUCT('FD inverse'!$A$54:$BH$54,'FD mesh'!$B$84:$BI$84,$E697:$BL697)+'FD inverse'!$A$54*$C698/Setup!$B$17+INDEX('FD inverse'!$A$54:$BH$54,1,'FD mesh'!$B$15+1)*Setup!$B$22</f>
        <v>0</v>
      </c>
      <c r="BE698" s="0" t="n">
        <f aca="false">SUMPRODUCT('FD inverse'!$A$55:$BH$55,'FD mesh'!$B$84:$BI$84,$E697:$BL697)+'FD inverse'!$A$55*$C698/Setup!$B$17+INDEX('FD inverse'!$A$55:$BH$55,1,'FD mesh'!$B$15+1)*Setup!$B$22</f>
        <v>0</v>
      </c>
      <c r="BF698" s="0" t="n">
        <f aca="false">SUMPRODUCT('FD inverse'!$A$56:$BH$56,'FD mesh'!$B$84:$BI$84,$E697:$BL697)+'FD inverse'!$A$56*$C698/Setup!$B$17+INDEX('FD inverse'!$A$56:$BH$56,1,'FD mesh'!$B$15+1)*Setup!$B$22</f>
        <v>0</v>
      </c>
      <c r="BG698" s="0" t="n">
        <f aca="false">SUMPRODUCT('FD inverse'!$A$57:$BH$57,'FD mesh'!$B$84:$BI$84,$E697:$BL697)+'FD inverse'!$A$57*$C698/Setup!$B$17+INDEX('FD inverse'!$A$57:$BH$57,1,'FD mesh'!$B$15+1)*Setup!$B$22</f>
        <v>0</v>
      </c>
      <c r="BH698" s="0" t="n">
        <f aca="false">SUMPRODUCT('FD inverse'!$A$58:$BH$58,'FD mesh'!$B$84:$BI$84,$E697:$BL697)+'FD inverse'!$A$58*$C698/Setup!$B$17+INDEX('FD inverse'!$A$58:$BH$58,1,'FD mesh'!$B$15+1)*Setup!$B$22</f>
        <v>0</v>
      </c>
      <c r="BI698" s="0" t="n">
        <f aca="false">SUMPRODUCT('FD inverse'!$A$59:$BH$59,'FD mesh'!$B$84:$BI$84,$E697:$BL697)+'FD inverse'!$A$59*$C698/Setup!$B$17+INDEX('FD inverse'!$A$59:$BH$59,1,'FD mesh'!$B$15+1)*Setup!$B$22</f>
        <v>0</v>
      </c>
      <c r="BJ698" s="0" t="n">
        <f aca="false">SUMPRODUCT('FD inverse'!$A$60:$BH$60,'FD mesh'!$B$84:$BI$84,$E697:$BL697)+'FD inverse'!$A$60*$C698/Setup!$B$17+INDEX('FD inverse'!$A$60:$BH$60,1,'FD mesh'!$B$15+1)*Setup!$B$22</f>
        <v>0</v>
      </c>
      <c r="BK698" s="0" t="n">
        <f aca="false">SUMPRODUCT('FD inverse'!$A$61:$BH$61,'FD mesh'!$B$84:$BI$84,$E697:$BL697)+'FD inverse'!$A$61*$C698/Setup!$B$17+INDEX('FD inverse'!$A$61:$BH$61,1,'FD mesh'!$B$15+1)*Setup!$B$22</f>
        <v>0</v>
      </c>
      <c r="BL698" s="0" t="n">
        <f aca="false">SUMPRODUCT('FD inverse'!$A$62:$BH$62,'FD mesh'!$B$84:$BI$84,$E697:$BL697)+'FD inverse'!$A$62*$C698/Setup!$B$17+INDEX('FD inverse'!$A$62:$BH$62,1,'FD mesh'!$B$15+1)*Setup!$B$22</f>
        <v>0</v>
      </c>
    </row>
    <row r="699" customFormat="false" ht="15" hidden="false" customHeight="false" outlineLevel="0" collapsed="false">
      <c r="A699" s="0" t="n">
        <v>694</v>
      </c>
      <c r="B699" s="0" t="n">
        <f aca="false">A699*Setup!$B$11/3600</f>
        <v>57.8333333333333</v>
      </c>
      <c r="C699" s="0" t="n">
        <f aca="false">Setup!$B$7+Setup!$B$8*COS(2*PI()*(B699-Setup!$B$9)/24)</f>
        <v>23.8255224505387</v>
      </c>
      <c r="D699" s="0" t="n">
        <f aca="false">(C699-E699)/Setup!$B$17</f>
        <v>5.55175643851238</v>
      </c>
      <c r="E699" s="0" t="n">
        <f aca="false">SUMPRODUCT('FD inverse'!$A$3:$BH$3,'FD mesh'!$B$84:$BI$84,$E698:$BL698)+'FD inverse'!$A$3*$C699/Setup!$B$17+INDEX('FD inverse'!$A$3:$BH$3,1,'FD mesh'!$B$15+1)*Setup!$B$22</f>
        <v>23.103794113532</v>
      </c>
      <c r="F699" s="0" t="n">
        <f aca="false">SUMPRODUCT('FD inverse'!$A$4:$BH$4,'FD mesh'!$B$84:$BI$84,$E698:$BL698)+'FD inverse'!$A$4*$C699/Setup!$B$17+INDEX('FD inverse'!$A$4:$BH$4,1,'FD mesh'!$B$15+1)*Setup!$B$22</f>
        <v>22.9499927560812</v>
      </c>
      <c r="G699" s="0" t="n">
        <f aca="false">SUMPRODUCT('FD inverse'!$A$5:$BH$5,'FD mesh'!$B$84:$BI$84,$E698:$BL698)+'FD inverse'!$A$5*$C699/Setup!$B$17+INDEX('FD inverse'!$A$5:$BH$5,1,'FD mesh'!$B$15+1)*Setup!$B$22</f>
        <v>22.8156514542797</v>
      </c>
      <c r="H699" s="0" t="n">
        <f aca="false">SUMPRODUCT('FD inverse'!$A$6:$BH$6,'FD mesh'!$B$84:$BI$84,$E698:$BL698)+'FD inverse'!$A$6*$C699/Setup!$B$17+INDEX('FD inverse'!$A$6:$BH$6,1,'FD mesh'!$B$15+1)*Setup!$B$22</f>
        <v>22.3913439914218</v>
      </c>
      <c r="I699" s="0" t="n">
        <f aca="false">SUMPRODUCT('FD inverse'!$A$7:$BH$7,'FD mesh'!$B$84:$BI$84,$E698:$BL698)+'FD inverse'!$A$7*$C699/Setup!$B$17+INDEX('FD inverse'!$A$7:$BH$7,1,'FD mesh'!$B$15+1)*Setup!$B$22</f>
        <v>22.357189149523</v>
      </c>
      <c r="J699" s="0" t="n">
        <f aca="false">SUMPRODUCT('FD inverse'!$A$8:$BH$8,'FD mesh'!$B$84:$BI$84,$E698:$BL698)+'FD inverse'!$A$8*$C699/Setup!$B$17+INDEX('FD inverse'!$A$8:$BH$8,1,'FD mesh'!$B$15+1)*Setup!$B$22</f>
        <v>22.3285514978803</v>
      </c>
      <c r="K699" s="0" t="n">
        <f aca="false">SUMPRODUCT('FD inverse'!$A$9:$BH$9,'FD mesh'!$B$84:$BI$84,$E698:$BL698)+'FD inverse'!$A$9*$C699/Setup!$B$17+INDEX('FD inverse'!$A$9:$BH$9,1,'FD mesh'!$B$15+1)*Setup!$B$22</f>
        <v>22.3042931751605</v>
      </c>
      <c r="L699" s="0" t="n">
        <f aca="false">SUMPRODUCT('FD inverse'!$A$10:$BH$10,'FD mesh'!$B$84:$BI$84,$E698:$BL698)+'FD inverse'!$A$10*$C699/Setup!$B$17+INDEX('FD inverse'!$A$10:$BH$10,1,'FD mesh'!$B$15+1)*Setup!$B$22</f>
        <v>22.2834107535343</v>
      </c>
      <c r="M699" s="0" t="n">
        <f aca="false">SUMPRODUCT('FD inverse'!$A$11:$BH$11,'FD mesh'!$B$84:$BI$84,$E698:$BL698)+'FD inverse'!$A$11*$C699/Setup!$B$17+INDEX('FD inverse'!$A$11:$BH$11,1,'FD mesh'!$B$15+1)*Setup!$B$22</f>
        <v>22.2650351970825</v>
      </c>
      <c r="N699" s="0" t="n">
        <f aca="false">SUMPRODUCT('FD inverse'!$A$12:$BH$12,'FD mesh'!$B$84:$BI$84,$E698:$BL698)+'FD inverse'!$A$12*$C699/Setup!$B$17+INDEX('FD inverse'!$A$12:$BH$12,1,'FD mesh'!$B$15+1)*Setup!$B$22</f>
        <v>22.2484314449978</v>
      </c>
      <c r="O699" s="0" t="n">
        <f aca="false">SUMPRODUCT('FD inverse'!$A$13:$BH$13,'FD mesh'!$B$84:$BI$84,$E698:$BL698)+'FD inverse'!$A$13*$C699/Setup!$B$17+INDEX('FD inverse'!$A$13:$BH$13,1,'FD mesh'!$B$15+1)*Setup!$B$22</f>
        <v>22.2329977660745</v>
      </c>
      <c r="P699" s="0" t="n">
        <f aca="false">SUMPRODUCT('FD inverse'!$A$14:$BH$14,'FD mesh'!$B$84:$BI$84,$E698:$BL698)+'FD inverse'!$A$14*$C699/Setup!$B$17+INDEX('FD inverse'!$A$14:$BH$14,1,'FD mesh'!$B$15+1)*Setup!$B$22</f>
        <v>22.2182650082821</v>
      </c>
      <c r="Q699" s="0" t="n">
        <f aca="false">SUMPRODUCT('FD inverse'!$A$15:$BH$15,'FD mesh'!$B$84:$BI$84,$E698:$BL698)+'FD inverse'!$A$15*$C699/Setup!$B$17+INDEX('FD inverse'!$A$15:$BH$15,1,'FD mesh'!$B$15+1)*Setup!$B$22</f>
        <v>22.2038958446619</v>
      </c>
      <c r="R699" s="0" t="n">
        <f aca="false">SUMPRODUCT('FD inverse'!$A$16:$BH$16,'FD mesh'!$B$84:$BI$84,$E698:$BL698)+'FD inverse'!$A$16*$C699/Setup!$B$17+INDEX('FD inverse'!$A$16:$BH$16,1,'FD mesh'!$B$15+1)*Setup!$B$22</f>
        <v>22.1896840943736</v>
      </c>
      <c r="S699" s="0" t="n">
        <f aca="false">SUMPRODUCT('FD inverse'!$A$17:$BH$17,'FD mesh'!$B$84:$BI$84,$E698:$BL698)+'FD inverse'!$A$17*$C699/Setup!$B$17+INDEX('FD inverse'!$A$17:$BH$17,1,'FD mesh'!$B$15+1)*Setup!$B$22</f>
        <v>21.7321889864116</v>
      </c>
      <c r="T699" s="0" t="n">
        <f aca="false">SUMPRODUCT('FD inverse'!$A$18:$BH$18,'FD mesh'!$B$84:$BI$84,$E698:$BL698)+'FD inverse'!$A$18*$C699/Setup!$B$17+INDEX('FD inverse'!$A$18:$BH$18,1,'FD mesh'!$B$15+1)*Setup!$B$22</f>
        <v>21.2745822325128</v>
      </c>
      <c r="U699" s="0" t="n">
        <f aca="false">SUMPRODUCT('FD inverse'!$A$19:$BH$19,'FD mesh'!$B$84:$BI$84,$E698:$BL698)+'FD inverse'!$A$19*$C699/Setup!$B$17+INDEX('FD inverse'!$A$19:$BH$19,1,'FD mesh'!$B$15+1)*Setup!$B$22</f>
        <v>20.8167414347175</v>
      </c>
      <c r="V699" s="0" t="n">
        <f aca="false">SUMPRODUCT('FD inverse'!$A$20:$BH$20,'FD mesh'!$B$84:$BI$84,$E698:$BL698)+'FD inverse'!$A$20*$C699/Setup!$B$17+INDEX('FD inverse'!$A$20:$BH$20,1,'FD mesh'!$B$15+1)*Setup!$B$22</f>
        <v>20.3585719551297</v>
      </c>
      <c r="W699" s="0" t="n">
        <f aca="false">SUMPRODUCT('FD inverse'!$A$21:$BH$21,'FD mesh'!$B$84:$BI$84,$E698:$BL698)+'FD inverse'!$A$21*$C699/Setup!$B$17+INDEX('FD inverse'!$A$21:$BH$21,1,'FD mesh'!$B$15+1)*Setup!$B$22</f>
        <v>19.9000046399778</v>
      </c>
      <c r="X699" s="0" t="n">
        <f aca="false">SUMPRODUCT('FD inverse'!$A$22:$BH$22,'FD mesh'!$B$84:$BI$84,$E698:$BL698)+'FD inverse'!$A$22*$C699/Setup!$B$17+INDEX('FD inverse'!$A$22:$BH$22,1,'FD mesh'!$B$15+1)*Setup!$B$22</f>
        <v>19.4409935767467</v>
      </c>
      <c r="Y699" s="0" t="n">
        <f aca="false">SUMPRODUCT('FD inverse'!$A$23:$BH$23,'FD mesh'!$B$84:$BI$84,$E698:$BL698)+'FD inverse'!$A$23*$C699/Setup!$B$17+INDEX('FD inverse'!$A$23:$BH$23,1,'FD mesh'!$B$15+1)*Setup!$B$22</f>
        <v>18.9815138857506</v>
      </c>
      <c r="Z699" s="0" t="n">
        <f aca="false">SUMPRODUCT('FD inverse'!$A$24:$BH$24,'FD mesh'!$B$84:$BI$84,$E698:$BL698)+'FD inverse'!$A$24*$C699/Setup!$B$17+INDEX('FD inverse'!$A$24:$BH$24,1,'FD mesh'!$B$15+1)*Setup!$B$22</f>
        <v>18.5215595465469</v>
      </c>
      <c r="AA699" s="0" t="n">
        <f aca="false">SUMPRODUCT('FD inverse'!$A$25:$BH$25,'FD mesh'!$B$84:$BI$84,$E698:$BL698)+'FD inverse'!$A$25*$C699/Setup!$B$17+INDEX('FD inverse'!$A$25:$BH$25,1,'FD mesh'!$B$15+1)*Setup!$B$22</f>
        <v>18.0611412587047</v>
      </c>
      <c r="AB699" s="0" t="n">
        <f aca="false">SUMPRODUCT('FD inverse'!$A$26:$BH$26,'FD mesh'!$B$84:$BI$84,$E698:$BL698)+'FD inverse'!$A$26*$C699/Setup!$B$17+INDEX('FD inverse'!$A$26:$BH$26,1,'FD mesh'!$B$15+1)*Setup!$B$22</f>
        <v>17.6002843356543</v>
      </c>
      <c r="AC699" s="0" t="n">
        <f aca="false">SUMPRODUCT('FD inverse'!$A$27:$BH$27,'FD mesh'!$B$84:$BI$84,$E698:$BL698)+'FD inverse'!$A$27*$C699/Setup!$B$17+INDEX('FD inverse'!$A$27:$BH$27,1,'FD mesh'!$B$15+1)*Setup!$B$22</f>
        <v>17.1390266296418</v>
      </c>
      <c r="AD699" s="0" t="n">
        <f aca="false">SUMPRODUCT('FD inverse'!$A$28:$BH$28,'FD mesh'!$B$84:$BI$84,$E698:$BL698)+'FD inverse'!$A$28*$C699/Setup!$B$17+INDEX('FD inverse'!$A$28:$BH$28,1,'FD mesh'!$B$15+1)*Setup!$B$22</f>
        <v>16.6774164851998</v>
      </c>
      <c r="AE699" s="0" t="n">
        <f aca="false">SUMPRODUCT('FD inverse'!$A$29:$BH$29,'FD mesh'!$B$84:$BI$84,$E698:$BL698)+'FD inverse'!$A$29*$C699/Setup!$B$17+INDEX('FD inverse'!$A$29:$BH$29,1,'FD mesh'!$B$15+1)*Setup!$B$22</f>
        <v>16.2155107180206</v>
      </c>
      <c r="AF699" s="0" t="n">
        <f aca="false">SUMPRODUCT('FD inverse'!$A$30:$BH$30,'FD mesh'!$B$84:$BI$84,$E698:$BL698)+'FD inverse'!$A$30*$C699/Setup!$B$17+INDEX('FD inverse'!$A$30:$BH$30,1,'FD mesh'!$B$15+1)*Setup!$B$22</f>
        <v>15.7533726156797</v>
      </c>
      <c r="AG699" s="0" t="n">
        <f aca="false">SUMPRODUCT('FD inverse'!$A$31:$BH$31,'FD mesh'!$B$84:$BI$84,$E698:$BL698)+'FD inverse'!$A$31*$C699/Setup!$B$17+INDEX('FD inverse'!$A$31:$BH$31,1,'FD mesh'!$B$15+1)*Setup!$B$22</f>
        <v>15.2910699562985</v>
      </c>
      <c r="AH699" s="0" t="n">
        <f aca="false">SUMPRODUCT('FD inverse'!$A$32:$BH$32,'FD mesh'!$B$84:$BI$84,$E698:$BL698)+'FD inverse'!$A$32*$C699/Setup!$B$17+INDEX('FD inverse'!$A$32:$BH$32,1,'FD mesh'!$B$15+1)*Setup!$B$22</f>
        <v>15.2715014175422</v>
      </c>
      <c r="AI699" s="0" t="n">
        <f aca="false">SUMPRODUCT('FD inverse'!$A$33:$BH$33,'FD mesh'!$B$84:$BI$84,$E698:$BL698)+'FD inverse'!$A$33*$C699/Setup!$B$17+INDEX('FD inverse'!$A$33:$BH$33,1,'FD mesh'!$B$15+1)*Setup!$B$22</f>
        <v>15.2517766951613</v>
      </c>
      <c r="AJ699" s="0" t="n">
        <f aca="false">SUMPRODUCT('FD inverse'!$A$34:$BH$34,'FD mesh'!$B$84:$BI$84,$E698:$BL698)+'FD inverse'!$A$34*$C699/Setup!$B$17+INDEX('FD inverse'!$A$34:$BH$34,1,'FD mesh'!$B$15+1)*Setup!$B$22</f>
        <v>15.2319031820986</v>
      </c>
      <c r="AK699" s="0" t="n">
        <f aca="false">SUMPRODUCT('FD inverse'!$A$35:$BH$35,'FD mesh'!$B$84:$BI$84,$E698:$BL698)+'FD inverse'!$A$35*$C699/Setup!$B$17+INDEX('FD inverse'!$A$35:$BH$35,1,'FD mesh'!$B$15+1)*Setup!$B$22</f>
        <v>15.2118895036727</v>
      </c>
      <c r="AL699" s="0" t="n">
        <f aca="false">SUMPRODUCT('FD inverse'!$A$36:$BH$36,'FD mesh'!$B$84:$BI$84,$E698:$BL698)+'FD inverse'!$A$36*$C699/Setup!$B$17+INDEX('FD inverse'!$A$36:$BH$36,1,'FD mesh'!$B$15+1)*Setup!$B$22</f>
        <v>15.1917453328634</v>
      </c>
      <c r="AM699" s="0" t="n">
        <f aca="false">SUMPRODUCT('FD inverse'!$A$37:$BH$37,'FD mesh'!$B$84:$BI$84,$E698:$BL698)+'FD inverse'!$A$37*$C699/Setup!$B$17+INDEX('FD inverse'!$A$37:$BH$37,1,'FD mesh'!$B$15+1)*Setup!$B$22</f>
        <v>15.1714812269098</v>
      </c>
      <c r="AN699" s="0" t="n">
        <f aca="false">SUMPRODUCT('FD inverse'!$A$38:$BH$38,'FD mesh'!$B$84:$BI$84,$E698:$BL698)+'FD inverse'!$A$38*$C699/Setup!$B$17+INDEX('FD inverse'!$A$38:$BH$38,1,'FD mesh'!$B$15+1)*Setup!$B$22</f>
        <v>15.1511084836847</v>
      </c>
      <c r="AO699" s="0" t="n">
        <f aca="false">SUMPRODUCT('FD inverse'!$A$39:$BH$39,'FD mesh'!$B$84:$BI$84,$E698:$BL698)+'FD inverse'!$A$39*$C699/Setup!$B$17+INDEX('FD inverse'!$A$39:$BH$39,1,'FD mesh'!$B$15+1)*Setup!$B$22</f>
        <v>15.1306390161961</v>
      </c>
      <c r="AP699" s="0" t="n">
        <f aca="false">SUMPRODUCT('FD inverse'!$A$40:$BH$40,'FD mesh'!$B$84:$BI$84,$E698:$BL698)+'FD inverse'!$A$40*$C699/Setup!$B$17+INDEX('FD inverse'!$A$40:$BH$40,1,'FD mesh'!$B$15+1)*Setup!$B$22</f>
        <v>15.1100852434716</v>
      </c>
      <c r="AQ699" s="0" t="n">
        <f aca="false">SUMPRODUCT('FD inverse'!$A$41:$BH$41,'FD mesh'!$B$84:$BI$84,$E698:$BL698)+'FD inverse'!$A$41*$C699/Setup!$B$17+INDEX('FD inverse'!$A$41:$BH$41,1,'FD mesh'!$B$15+1)*Setup!$B$22</f>
        <v>15.0894599960048</v>
      </c>
      <c r="AR699" s="0" t="n">
        <f aca="false">SUMPRODUCT('FD inverse'!$A$42:$BH$42,'FD mesh'!$B$84:$BI$84,$E698:$BL698)+'FD inverse'!$A$42*$C699/Setup!$B$17+INDEX('FD inverse'!$A$42:$BH$42,1,'FD mesh'!$B$15+1)*Setup!$B$22</f>
        <v>15.068776433876</v>
      </c>
      <c r="AS699" s="0" t="n">
        <f aca="false">SUMPRODUCT('FD inverse'!$A$43:$BH$43,'FD mesh'!$B$84:$BI$84,$E698:$BL698)+'FD inverse'!$A$43*$C699/Setup!$B$17+INDEX('FD inverse'!$A$43:$BH$43,1,'FD mesh'!$B$15+1)*Setup!$B$22</f>
        <v>0</v>
      </c>
      <c r="AT699" s="0" t="n">
        <f aca="false">SUMPRODUCT('FD inverse'!$A$44:$BH$44,'FD mesh'!$B$84:$BI$84,$E698:$BL698)+'FD inverse'!$A$44*$C699/Setup!$B$17+INDEX('FD inverse'!$A$44:$BH$44,1,'FD mesh'!$B$15+1)*Setup!$B$22</f>
        <v>0</v>
      </c>
      <c r="AU699" s="0" t="n">
        <f aca="false">SUMPRODUCT('FD inverse'!$A$45:$BH$45,'FD mesh'!$B$84:$BI$84,$E698:$BL698)+'FD inverse'!$A$45*$C699/Setup!$B$17+INDEX('FD inverse'!$A$45:$BH$45,1,'FD mesh'!$B$15+1)*Setup!$B$22</f>
        <v>0</v>
      </c>
      <c r="AV699" s="0" t="n">
        <f aca="false">SUMPRODUCT('FD inverse'!$A$46:$BH$46,'FD mesh'!$B$84:$BI$84,$E698:$BL698)+'FD inverse'!$A$46*$C699/Setup!$B$17+INDEX('FD inverse'!$A$46:$BH$46,1,'FD mesh'!$B$15+1)*Setup!$B$22</f>
        <v>0</v>
      </c>
      <c r="AW699" s="0" t="n">
        <f aca="false">SUMPRODUCT('FD inverse'!$A$47:$BH$47,'FD mesh'!$B$84:$BI$84,$E698:$BL698)+'FD inverse'!$A$47*$C699/Setup!$B$17+INDEX('FD inverse'!$A$47:$BH$47,1,'FD mesh'!$B$15+1)*Setup!$B$22</f>
        <v>0</v>
      </c>
      <c r="AX699" s="0" t="n">
        <f aca="false">SUMPRODUCT('FD inverse'!$A$48:$BH$48,'FD mesh'!$B$84:$BI$84,$E698:$BL698)+'FD inverse'!$A$48*$C699/Setup!$B$17+INDEX('FD inverse'!$A$48:$BH$48,1,'FD mesh'!$B$15+1)*Setup!$B$22</f>
        <v>0</v>
      </c>
      <c r="AY699" s="0" t="n">
        <f aca="false">SUMPRODUCT('FD inverse'!$A$49:$BH$49,'FD mesh'!$B$84:$BI$84,$E698:$BL698)+'FD inverse'!$A$49*$C699/Setup!$B$17+INDEX('FD inverse'!$A$49:$BH$49,1,'FD mesh'!$B$15+1)*Setup!$B$22</f>
        <v>0</v>
      </c>
      <c r="AZ699" s="0" t="n">
        <f aca="false">SUMPRODUCT('FD inverse'!$A$50:$BH$50,'FD mesh'!$B$84:$BI$84,$E698:$BL698)+'FD inverse'!$A$50*$C699/Setup!$B$17+INDEX('FD inverse'!$A$50:$BH$50,1,'FD mesh'!$B$15+1)*Setup!$B$22</f>
        <v>0</v>
      </c>
      <c r="BA699" s="0" t="n">
        <f aca="false">SUMPRODUCT('FD inverse'!$A$51:$BH$51,'FD mesh'!$B$84:$BI$84,$E698:$BL698)+'FD inverse'!$A$51*$C699/Setup!$B$17+INDEX('FD inverse'!$A$51:$BH$51,1,'FD mesh'!$B$15+1)*Setup!$B$22</f>
        <v>0</v>
      </c>
      <c r="BB699" s="0" t="n">
        <f aca="false">SUMPRODUCT('FD inverse'!$A$52:$BH$52,'FD mesh'!$B$84:$BI$84,$E698:$BL698)+'FD inverse'!$A$52*$C699/Setup!$B$17+INDEX('FD inverse'!$A$52:$BH$52,1,'FD mesh'!$B$15+1)*Setup!$B$22</f>
        <v>0</v>
      </c>
      <c r="BC699" s="0" t="n">
        <f aca="false">SUMPRODUCT('FD inverse'!$A$53:$BH$53,'FD mesh'!$B$84:$BI$84,$E698:$BL698)+'FD inverse'!$A$53*$C699/Setup!$B$17+INDEX('FD inverse'!$A$53:$BH$53,1,'FD mesh'!$B$15+1)*Setup!$B$22</f>
        <v>0</v>
      </c>
      <c r="BD699" s="0" t="n">
        <f aca="false">SUMPRODUCT('FD inverse'!$A$54:$BH$54,'FD mesh'!$B$84:$BI$84,$E698:$BL698)+'FD inverse'!$A$54*$C699/Setup!$B$17+INDEX('FD inverse'!$A$54:$BH$54,1,'FD mesh'!$B$15+1)*Setup!$B$22</f>
        <v>0</v>
      </c>
      <c r="BE699" s="0" t="n">
        <f aca="false">SUMPRODUCT('FD inverse'!$A$55:$BH$55,'FD mesh'!$B$84:$BI$84,$E698:$BL698)+'FD inverse'!$A$55*$C699/Setup!$B$17+INDEX('FD inverse'!$A$55:$BH$55,1,'FD mesh'!$B$15+1)*Setup!$B$22</f>
        <v>0</v>
      </c>
      <c r="BF699" s="0" t="n">
        <f aca="false">SUMPRODUCT('FD inverse'!$A$56:$BH$56,'FD mesh'!$B$84:$BI$84,$E698:$BL698)+'FD inverse'!$A$56*$C699/Setup!$B$17+INDEX('FD inverse'!$A$56:$BH$56,1,'FD mesh'!$B$15+1)*Setup!$B$22</f>
        <v>0</v>
      </c>
      <c r="BG699" s="0" t="n">
        <f aca="false">SUMPRODUCT('FD inverse'!$A$57:$BH$57,'FD mesh'!$B$84:$BI$84,$E698:$BL698)+'FD inverse'!$A$57*$C699/Setup!$B$17+INDEX('FD inverse'!$A$57:$BH$57,1,'FD mesh'!$B$15+1)*Setup!$B$22</f>
        <v>0</v>
      </c>
      <c r="BH699" s="0" t="n">
        <f aca="false">SUMPRODUCT('FD inverse'!$A$58:$BH$58,'FD mesh'!$B$84:$BI$84,$E698:$BL698)+'FD inverse'!$A$58*$C699/Setup!$B$17+INDEX('FD inverse'!$A$58:$BH$58,1,'FD mesh'!$B$15+1)*Setup!$B$22</f>
        <v>0</v>
      </c>
      <c r="BI699" s="0" t="n">
        <f aca="false">SUMPRODUCT('FD inverse'!$A$59:$BH$59,'FD mesh'!$B$84:$BI$84,$E698:$BL698)+'FD inverse'!$A$59*$C699/Setup!$B$17+INDEX('FD inverse'!$A$59:$BH$59,1,'FD mesh'!$B$15+1)*Setup!$B$22</f>
        <v>0</v>
      </c>
      <c r="BJ699" s="0" t="n">
        <f aca="false">SUMPRODUCT('FD inverse'!$A$60:$BH$60,'FD mesh'!$B$84:$BI$84,$E698:$BL698)+'FD inverse'!$A$60*$C699/Setup!$B$17+INDEX('FD inverse'!$A$60:$BH$60,1,'FD mesh'!$B$15+1)*Setup!$B$22</f>
        <v>0</v>
      </c>
      <c r="BK699" s="0" t="n">
        <f aca="false">SUMPRODUCT('FD inverse'!$A$61:$BH$61,'FD mesh'!$B$84:$BI$84,$E698:$BL698)+'FD inverse'!$A$61*$C699/Setup!$B$17+INDEX('FD inverse'!$A$61:$BH$61,1,'FD mesh'!$B$15+1)*Setup!$B$22</f>
        <v>0</v>
      </c>
      <c r="BL699" s="0" t="n">
        <f aca="false">SUMPRODUCT('FD inverse'!$A$62:$BH$62,'FD mesh'!$B$84:$BI$84,$E698:$BL698)+'FD inverse'!$A$62*$C699/Setup!$B$17+INDEX('FD inverse'!$A$62:$BH$62,1,'FD mesh'!$B$15+1)*Setup!$B$22</f>
        <v>0</v>
      </c>
    </row>
    <row r="700" customFormat="false" ht="15" hidden="false" customHeight="false" outlineLevel="0" collapsed="false">
      <c r="A700" s="0" t="n">
        <v>695</v>
      </c>
      <c r="B700" s="0" t="n">
        <f aca="false">A700*Setup!$B$11/3600</f>
        <v>57.9166666666667</v>
      </c>
      <c r="C700" s="0" t="n">
        <f aca="false">Setup!$B$7+Setup!$B$8*COS(2*PI()*(B700-Setup!$B$9)/24)</f>
        <v>23.9127404598618</v>
      </c>
      <c r="D700" s="0" t="n">
        <f aca="false">(C700-E700)/Setup!$B$17</f>
        <v>5.81560071858485</v>
      </c>
      <c r="E700" s="0" t="n">
        <f aca="false">SUMPRODUCT('FD inverse'!$A$3:$BH$3,'FD mesh'!$B$84:$BI$84,$E699:$BL699)+'FD inverse'!$A$3*$C700/Setup!$B$17+INDEX('FD inverse'!$A$3:$BH$3,1,'FD mesh'!$B$15+1)*Setup!$B$22</f>
        <v>23.1567123664457</v>
      </c>
      <c r="F700" s="0" t="n">
        <f aca="false">SUMPRODUCT('FD inverse'!$A$4:$BH$4,'FD mesh'!$B$84:$BI$84,$E699:$BL699)+'FD inverse'!$A$4*$C700/Setup!$B$17+INDEX('FD inverse'!$A$4:$BH$4,1,'FD mesh'!$B$15+1)*Setup!$B$22</f>
        <v>22.9951130075839</v>
      </c>
      <c r="G700" s="0" t="n">
        <f aca="false">SUMPRODUCT('FD inverse'!$A$5:$BH$5,'FD mesh'!$B$84:$BI$84,$E699:$BL699)+'FD inverse'!$A$5*$C700/Setup!$B$17+INDEX('FD inverse'!$A$5:$BH$5,1,'FD mesh'!$B$15+1)*Setup!$B$22</f>
        <v>22.8530970912147</v>
      </c>
      <c r="H700" s="0" t="n">
        <f aca="false">SUMPRODUCT('FD inverse'!$A$6:$BH$6,'FD mesh'!$B$84:$BI$84,$E699:$BL699)+'FD inverse'!$A$6*$C700/Setup!$B$17+INDEX('FD inverse'!$A$6:$BH$6,1,'FD mesh'!$B$15+1)*Setup!$B$22</f>
        <v>22.4032277224789</v>
      </c>
      <c r="I700" s="0" t="n">
        <f aca="false">SUMPRODUCT('FD inverse'!$A$7:$BH$7,'FD mesh'!$B$84:$BI$84,$E699:$BL699)+'FD inverse'!$A$7*$C700/Setup!$B$17+INDEX('FD inverse'!$A$7:$BH$7,1,'FD mesh'!$B$15+1)*Setup!$B$22</f>
        <v>22.3669217993038</v>
      </c>
      <c r="J700" s="0" t="n">
        <f aca="false">SUMPRODUCT('FD inverse'!$A$8:$BH$8,'FD mesh'!$B$84:$BI$84,$E699:$BL699)+'FD inverse'!$A$8*$C700/Setup!$B$17+INDEX('FD inverse'!$A$8:$BH$8,1,'FD mesh'!$B$15+1)*Setup!$B$22</f>
        <v>22.3363578524005</v>
      </c>
      <c r="K700" s="0" t="n">
        <f aca="false">SUMPRODUCT('FD inverse'!$A$9:$BH$9,'FD mesh'!$B$84:$BI$84,$E699:$BL699)+'FD inverse'!$A$9*$C700/Setup!$B$17+INDEX('FD inverse'!$A$9:$BH$9,1,'FD mesh'!$B$15+1)*Setup!$B$22</f>
        <v>22.3103994243882</v>
      </c>
      <c r="L700" s="0" t="n">
        <f aca="false">SUMPRODUCT('FD inverse'!$A$10:$BH$10,'FD mesh'!$B$84:$BI$84,$E699:$BL699)+'FD inverse'!$A$10*$C700/Setup!$B$17+INDEX('FD inverse'!$A$10:$BH$10,1,'FD mesh'!$B$15+1)*Setup!$B$22</f>
        <v>22.2880435032949</v>
      </c>
      <c r="M700" s="0" t="n">
        <f aca="false">SUMPRODUCT('FD inverse'!$A$11:$BH$11,'FD mesh'!$B$84:$BI$84,$E699:$BL699)+'FD inverse'!$A$11*$C700/Setup!$B$17+INDEX('FD inverse'!$A$11:$BH$11,1,'FD mesh'!$B$15+1)*Setup!$B$22</f>
        <v>22.2684207679011</v>
      </c>
      <c r="N700" s="0" t="n">
        <f aca="false">SUMPRODUCT('FD inverse'!$A$12:$BH$12,'FD mesh'!$B$84:$BI$84,$E699:$BL699)+'FD inverse'!$A$12*$C700/Setup!$B$17+INDEX('FD inverse'!$A$12:$BH$12,1,'FD mesh'!$B$15+1)*Setup!$B$22</f>
        <v>22.250795419421</v>
      </c>
      <c r="O700" s="0" t="n">
        <f aca="false">SUMPRODUCT('FD inverse'!$A$13:$BH$13,'FD mesh'!$B$84:$BI$84,$E699:$BL699)+'FD inverse'!$A$13*$C700/Setup!$B$17+INDEX('FD inverse'!$A$13:$BH$13,1,'FD mesh'!$B$15+1)*Setup!$B$22</f>
        <v>22.2345647461168</v>
      </c>
      <c r="P700" s="0" t="n">
        <f aca="false">SUMPRODUCT('FD inverse'!$A$14:$BH$14,'FD mesh'!$B$84:$BI$84,$E699:$BL699)+'FD inverse'!$A$14*$C700/Setup!$B$17+INDEX('FD inverse'!$A$14:$BH$14,1,'FD mesh'!$B$15+1)*Setup!$B$22</f>
        <v>22.219258544814</v>
      </c>
      <c r="Q700" s="0" t="n">
        <f aca="false">SUMPRODUCT('FD inverse'!$A$15:$BH$15,'FD mesh'!$B$84:$BI$84,$E699:$BL699)+'FD inverse'!$A$15*$C700/Setup!$B$17+INDEX('FD inverse'!$A$15:$BH$15,1,'FD mesh'!$B$15+1)*Setup!$B$22</f>
        <v>22.2045385007571</v>
      </c>
      <c r="R700" s="0" t="n">
        <f aca="false">SUMPRODUCT('FD inverse'!$A$16:$BH$16,'FD mesh'!$B$84:$BI$84,$E699:$BL699)+'FD inverse'!$A$16*$C700/Setup!$B$17+INDEX('FD inverse'!$A$16:$BH$16,1,'FD mesh'!$B$15+1)*Setup!$B$22</f>
        <v>22.190197604839</v>
      </c>
      <c r="S700" s="0" t="n">
        <f aca="false">SUMPRODUCT('FD inverse'!$A$17:$BH$17,'FD mesh'!$B$84:$BI$84,$E699:$BL699)+'FD inverse'!$A$17*$C700/Setup!$B$17+INDEX('FD inverse'!$A$17:$BH$17,1,'FD mesh'!$B$15+1)*Setup!$B$22</f>
        <v>21.7321576718834</v>
      </c>
      <c r="T700" s="0" t="n">
        <f aca="false">SUMPRODUCT('FD inverse'!$A$18:$BH$18,'FD mesh'!$B$84:$BI$84,$E699:$BL699)+'FD inverse'!$A$18*$C700/Setup!$B$17+INDEX('FD inverse'!$A$18:$BH$18,1,'FD mesh'!$B$15+1)*Setup!$B$22</f>
        <v>21.2741085235097</v>
      </c>
      <c r="U700" s="0" t="n">
        <f aca="false">SUMPRODUCT('FD inverse'!$A$19:$BH$19,'FD mesh'!$B$84:$BI$84,$E699:$BL699)+'FD inverse'!$A$19*$C700/Setup!$B$17+INDEX('FD inverse'!$A$19:$BH$19,1,'FD mesh'!$B$15+1)*Setup!$B$22</f>
        <v>20.8159199693435</v>
      </c>
      <c r="V700" s="0" t="n">
        <f aca="false">SUMPRODUCT('FD inverse'!$A$20:$BH$20,'FD mesh'!$B$84:$BI$84,$E699:$BL699)+'FD inverse'!$A$20*$C700/Setup!$B$17+INDEX('FD inverse'!$A$20:$BH$20,1,'FD mesh'!$B$15+1)*Setup!$B$22</f>
        <v>20.357489669653</v>
      </c>
      <c r="W700" s="0" t="n">
        <f aca="false">SUMPRODUCT('FD inverse'!$A$21:$BH$21,'FD mesh'!$B$84:$BI$84,$E699:$BL699)+'FD inverse'!$A$21*$C700/Setup!$B$17+INDEX('FD inverse'!$A$21:$BH$21,1,'FD mesh'!$B$15+1)*Setup!$B$22</f>
        <v>19.898740868808</v>
      </c>
      <c r="X700" s="0" t="n">
        <f aca="false">SUMPRODUCT('FD inverse'!$A$22:$BH$22,'FD mesh'!$B$84:$BI$84,$E699:$BL699)+'FD inverse'!$A$22*$C700/Setup!$B$17+INDEX('FD inverse'!$A$22:$BH$22,1,'FD mesh'!$B$15+1)*Setup!$B$22</f>
        <v>19.4396201581615</v>
      </c>
      <c r="Y700" s="0" t="n">
        <f aca="false">SUMPRODUCT('FD inverse'!$A$23:$BH$23,'FD mesh'!$B$84:$BI$84,$E699:$BL699)+'FD inverse'!$A$23*$C700/Setup!$B$17+INDEX('FD inverse'!$A$23:$BH$23,1,'FD mesh'!$B$15+1)*Setup!$B$22</f>
        <v>18.9800952700457</v>
      </c>
      <c r="Z700" s="0" t="n">
        <f aca="false">SUMPRODUCT('FD inverse'!$A$24:$BH$24,'FD mesh'!$B$84:$BI$84,$E699:$BL699)+'FD inverse'!$A$24*$C700/Setup!$B$17+INDEX('FD inverse'!$A$24:$BH$24,1,'FD mesh'!$B$15+1)*Setup!$B$22</f>
        <v>18.5201529035939</v>
      </c>
      <c r="AA700" s="0" t="n">
        <f aca="false">SUMPRODUCT('FD inverse'!$A$25:$BH$25,'FD mesh'!$B$84:$BI$84,$E699:$BL699)+'FD inverse'!$A$25*$C700/Setup!$B$17+INDEX('FD inverse'!$A$25:$BH$25,1,'FD mesh'!$B$15+1)*Setup!$B$22</f>
        <v>18.059796582216</v>
      </c>
      <c r="AB700" s="0" t="n">
        <f aca="false">SUMPRODUCT('FD inverse'!$A$26:$BH$26,'FD mesh'!$B$84:$BI$84,$E699:$BL699)+'FD inverse'!$A$26*$C700/Setup!$B$17+INDEX('FD inverse'!$A$26:$BH$26,1,'FD mesh'!$B$15+1)*Setup!$B$22</f>
        <v>17.599044541757</v>
      </c>
      <c r="AC700" s="0" t="n">
        <f aca="false">SUMPRODUCT('FD inverse'!$A$27:$BH$27,'FD mesh'!$B$84:$BI$84,$E699:$BL699)+'FD inverse'!$A$27*$C700/Setup!$B$17+INDEX('FD inverse'!$A$27:$BH$27,1,'FD mesh'!$B$15+1)*Setup!$B$22</f>
        <v>17.1379276476655</v>
      </c>
      <c r="AD700" s="0" t="n">
        <f aca="false">SUMPRODUCT('FD inverse'!$A$28:$BH$28,'FD mesh'!$B$84:$BI$84,$E699:$BL699)+'FD inverse'!$A$28*$C700/Setup!$B$17+INDEX('FD inverse'!$A$28:$BH$28,1,'FD mesh'!$B$15+1)*Setup!$B$22</f>
        <v>16.676487338878</v>
      </c>
      <c r="AE700" s="0" t="n">
        <f aca="false">SUMPRODUCT('FD inverse'!$A$29:$BH$29,'FD mesh'!$B$84:$BI$84,$E699:$BL699)+'FD inverse'!$A$29*$C700/Setup!$B$17+INDEX('FD inverse'!$A$29:$BH$29,1,'FD mesh'!$B$15+1)*Setup!$B$22</f>
        <v>16.2147735956016</v>
      </c>
      <c r="AF700" s="0" t="n">
        <f aca="false">SUMPRODUCT('FD inverse'!$A$30:$BH$30,'FD mesh'!$B$84:$BI$84,$E699:$BL699)+'FD inverse'!$A$30*$C700/Setup!$B$17+INDEX('FD inverse'!$A$30:$BH$30,1,'FD mesh'!$B$15+1)*Setup!$B$22</f>
        <v>15.7528429277276</v>
      </c>
      <c r="AG700" s="0" t="n">
        <f aca="false">SUMPRODUCT('FD inverse'!$A$31:$BH$31,'FD mesh'!$B$84:$BI$84,$E699:$BL699)+'FD inverse'!$A$31*$C700/Setup!$B$17+INDEX('FD inverse'!$A$31:$BH$31,1,'FD mesh'!$B$15+1)*Setup!$B$22</f>
        <v>15.2907563802563</v>
      </c>
      <c r="AH700" s="0" t="n">
        <f aca="false">SUMPRODUCT('FD inverse'!$A$32:$BH$32,'FD mesh'!$B$84:$BI$84,$E699:$BL699)+'FD inverse'!$A$32*$C700/Setup!$B$17+INDEX('FD inverse'!$A$32:$BH$32,1,'FD mesh'!$B$15+1)*Setup!$B$22</f>
        <v>15.2711986906435</v>
      </c>
      <c r="AI700" s="0" t="n">
        <f aca="false">SUMPRODUCT('FD inverse'!$A$33:$BH$33,'FD mesh'!$B$84:$BI$84,$E699:$BL699)+'FD inverse'!$A$33*$C700/Setup!$B$17+INDEX('FD inverse'!$A$33:$BH$33,1,'FD mesh'!$B$15+1)*Setup!$B$22</f>
        <v>15.2514877537019</v>
      </c>
      <c r="AJ700" s="0" t="n">
        <f aca="false">SUMPRODUCT('FD inverse'!$A$34:$BH$34,'FD mesh'!$B$84:$BI$84,$E699:$BL699)+'FD inverse'!$A$34*$C700/Setup!$B$17+INDEX('FD inverse'!$A$34:$BH$34,1,'FD mesh'!$B$15+1)*Setup!$B$22</f>
        <v>15.2316305479382</v>
      </c>
      <c r="AK700" s="0" t="n">
        <f aca="false">SUMPRODUCT('FD inverse'!$A$35:$BH$35,'FD mesh'!$B$84:$BI$84,$E699:$BL699)+'FD inverse'!$A$35*$C700/Setup!$B$17+INDEX('FD inverse'!$A$35:$BH$35,1,'FD mesh'!$B$15+1)*Setup!$B$22</f>
        <v>15.211635328483</v>
      </c>
      <c r="AL700" s="0" t="n">
        <f aca="false">SUMPRODUCT('FD inverse'!$A$36:$BH$36,'FD mesh'!$B$84:$BI$84,$E699:$BL699)+'FD inverse'!$A$36*$C700/Setup!$B$17+INDEX('FD inverse'!$A$36:$BH$36,1,'FD mesh'!$B$15+1)*Setup!$B$22</f>
        <v>15.1915114396923</v>
      </c>
      <c r="AM700" s="0" t="n">
        <f aca="false">SUMPRODUCT('FD inverse'!$A$37:$BH$37,'FD mesh'!$B$84:$BI$84,$E699:$BL699)+'FD inverse'!$A$37*$C700/Setup!$B$17+INDEX('FD inverse'!$A$37:$BH$37,1,'FD mesh'!$B$15+1)*Setup!$B$22</f>
        <v>15.1712691487911</v>
      </c>
      <c r="AN700" s="0" t="n">
        <f aca="false">SUMPRODUCT('FD inverse'!$A$38:$BH$38,'FD mesh'!$B$84:$BI$84,$E699:$BL699)+'FD inverse'!$A$38*$C700/Setup!$B$17+INDEX('FD inverse'!$A$38:$BH$38,1,'FD mesh'!$B$15+1)*Setup!$B$22</f>
        <v>15.1509194990613</v>
      </c>
      <c r="AO700" s="0" t="n">
        <f aca="false">SUMPRODUCT('FD inverse'!$A$39:$BH$39,'FD mesh'!$B$84:$BI$84,$E699:$BL699)+'FD inverse'!$A$39*$C700/Setup!$B$17+INDEX('FD inverse'!$A$39:$BH$39,1,'FD mesh'!$B$15+1)*Setup!$B$22</f>
        <v>15.1304741809624</v>
      </c>
      <c r="AP700" s="0" t="n">
        <f aca="false">SUMPRODUCT('FD inverse'!$A$40:$BH$40,'FD mesh'!$B$84:$BI$84,$E699:$BL699)+'FD inverse'!$A$40*$C700/Setup!$B$17+INDEX('FD inverse'!$A$40:$BH$40,1,'FD mesh'!$B$15+1)*Setup!$B$22</f>
        <v>15.1099454194714</v>
      </c>
      <c r="AQ700" s="0" t="n">
        <f aca="false">SUMPRODUCT('FD inverse'!$A$41:$BH$41,'FD mesh'!$B$84:$BI$84,$E699:$BL699)+'FD inverse'!$A$41*$C700/Setup!$B$17+INDEX('FD inverse'!$A$41:$BH$41,1,'FD mesh'!$B$15+1)*Setup!$B$22</f>
        <v>15.089345875851</v>
      </c>
      <c r="AR700" s="0" t="n">
        <f aca="false">SUMPRODUCT('FD inverse'!$A$42:$BH$42,'FD mesh'!$B$84:$BI$84,$E699:$BL699)+'FD inverse'!$A$42*$C700/Setup!$B$17+INDEX('FD inverse'!$A$42:$BH$42,1,'FD mesh'!$B$15+1)*Setup!$B$22</f>
        <v>15.0686885619801</v>
      </c>
      <c r="AS700" s="0" t="n">
        <f aca="false">SUMPRODUCT('FD inverse'!$A$43:$BH$43,'FD mesh'!$B$84:$BI$84,$E699:$BL699)+'FD inverse'!$A$43*$C700/Setup!$B$17+INDEX('FD inverse'!$A$43:$BH$43,1,'FD mesh'!$B$15+1)*Setup!$B$22</f>
        <v>0</v>
      </c>
      <c r="AT700" s="0" t="n">
        <f aca="false">SUMPRODUCT('FD inverse'!$A$44:$BH$44,'FD mesh'!$B$84:$BI$84,$E699:$BL699)+'FD inverse'!$A$44*$C700/Setup!$B$17+INDEX('FD inverse'!$A$44:$BH$44,1,'FD mesh'!$B$15+1)*Setup!$B$22</f>
        <v>0</v>
      </c>
      <c r="AU700" s="0" t="n">
        <f aca="false">SUMPRODUCT('FD inverse'!$A$45:$BH$45,'FD mesh'!$B$84:$BI$84,$E699:$BL699)+'FD inverse'!$A$45*$C700/Setup!$B$17+INDEX('FD inverse'!$A$45:$BH$45,1,'FD mesh'!$B$15+1)*Setup!$B$22</f>
        <v>0</v>
      </c>
      <c r="AV700" s="0" t="n">
        <f aca="false">SUMPRODUCT('FD inverse'!$A$46:$BH$46,'FD mesh'!$B$84:$BI$84,$E699:$BL699)+'FD inverse'!$A$46*$C700/Setup!$B$17+INDEX('FD inverse'!$A$46:$BH$46,1,'FD mesh'!$B$15+1)*Setup!$B$22</f>
        <v>0</v>
      </c>
      <c r="AW700" s="0" t="n">
        <f aca="false">SUMPRODUCT('FD inverse'!$A$47:$BH$47,'FD mesh'!$B$84:$BI$84,$E699:$BL699)+'FD inverse'!$A$47*$C700/Setup!$B$17+INDEX('FD inverse'!$A$47:$BH$47,1,'FD mesh'!$B$15+1)*Setup!$B$22</f>
        <v>0</v>
      </c>
      <c r="AX700" s="0" t="n">
        <f aca="false">SUMPRODUCT('FD inverse'!$A$48:$BH$48,'FD mesh'!$B$84:$BI$84,$E699:$BL699)+'FD inverse'!$A$48*$C700/Setup!$B$17+INDEX('FD inverse'!$A$48:$BH$48,1,'FD mesh'!$B$15+1)*Setup!$B$22</f>
        <v>0</v>
      </c>
      <c r="AY700" s="0" t="n">
        <f aca="false">SUMPRODUCT('FD inverse'!$A$49:$BH$49,'FD mesh'!$B$84:$BI$84,$E699:$BL699)+'FD inverse'!$A$49*$C700/Setup!$B$17+INDEX('FD inverse'!$A$49:$BH$49,1,'FD mesh'!$B$15+1)*Setup!$B$22</f>
        <v>0</v>
      </c>
      <c r="AZ700" s="0" t="n">
        <f aca="false">SUMPRODUCT('FD inverse'!$A$50:$BH$50,'FD mesh'!$B$84:$BI$84,$E699:$BL699)+'FD inverse'!$A$50*$C700/Setup!$B$17+INDEX('FD inverse'!$A$50:$BH$50,1,'FD mesh'!$B$15+1)*Setup!$B$22</f>
        <v>0</v>
      </c>
      <c r="BA700" s="0" t="n">
        <f aca="false">SUMPRODUCT('FD inverse'!$A$51:$BH$51,'FD mesh'!$B$84:$BI$84,$E699:$BL699)+'FD inverse'!$A$51*$C700/Setup!$B$17+INDEX('FD inverse'!$A$51:$BH$51,1,'FD mesh'!$B$15+1)*Setup!$B$22</f>
        <v>0</v>
      </c>
      <c r="BB700" s="0" t="n">
        <f aca="false">SUMPRODUCT('FD inverse'!$A$52:$BH$52,'FD mesh'!$B$84:$BI$84,$E699:$BL699)+'FD inverse'!$A$52*$C700/Setup!$B$17+INDEX('FD inverse'!$A$52:$BH$52,1,'FD mesh'!$B$15+1)*Setup!$B$22</f>
        <v>0</v>
      </c>
      <c r="BC700" s="0" t="n">
        <f aca="false">SUMPRODUCT('FD inverse'!$A$53:$BH$53,'FD mesh'!$B$84:$BI$84,$E699:$BL699)+'FD inverse'!$A$53*$C700/Setup!$B$17+INDEX('FD inverse'!$A$53:$BH$53,1,'FD mesh'!$B$15+1)*Setup!$B$22</f>
        <v>0</v>
      </c>
      <c r="BD700" s="0" t="n">
        <f aca="false">SUMPRODUCT('FD inverse'!$A$54:$BH$54,'FD mesh'!$B$84:$BI$84,$E699:$BL699)+'FD inverse'!$A$54*$C700/Setup!$B$17+INDEX('FD inverse'!$A$54:$BH$54,1,'FD mesh'!$B$15+1)*Setup!$B$22</f>
        <v>0</v>
      </c>
      <c r="BE700" s="0" t="n">
        <f aca="false">SUMPRODUCT('FD inverse'!$A$55:$BH$55,'FD mesh'!$B$84:$BI$84,$E699:$BL699)+'FD inverse'!$A$55*$C700/Setup!$B$17+INDEX('FD inverse'!$A$55:$BH$55,1,'FD mesh'!$B$15+1)*Setup!$B$22</f>
        <v>0</v>
      </c>
      <c r="BF700" s="0" t="n">
        <f aca="false">SUMPRODUCT('FD inverse'!$A$56:$BH$56,'FD mesh'!$B$84:$BI$84,$E699:$BL699)+'FD inverse'!$A$56*$C700/Setup!$B$17+INDEX('FD inverse'!$A$56:$BH$56,1,'FD mesh'!$B$15+1)*Setup!$B$22</f>
        <v>0</v>
      </c>
      <c r="BG700" s="0" t="n">
        <f aca="false">SUMPRODUCT('FD inverse'!$A$57:$BH$57,'FD mesh'!$B$84:$BI$84,$E699:$BL699)+'FD inverse'!$A$57*$C700/Setup!$B$17+INDEX('FD inverse'!$A$57:$BH$57,1,'FD mesh'!$B$15+1)*Setup!$B$22</f>
        <v>0</v>
      </c>
      <c r="BH700" s="0" t="n">
        <f aca="false">SUMPRODUCT('FD inverse'!$A$58:$BH$58,'FD mesh'!$B$84:$BI$84,$E699:$BL699)+'FD inverse'!$A$58*$C700/Setup!$B$17+INDEX('FD inverse'!$A$58:$BH$58,1,'FD mesh'!$B$15+1)*Setup!$B$22</f>
        <v>0</v>
      </c>
      <c r="BI700" s="0" t="n">
        <f aca="false">SUMPRODUCT('FD inverse'!$A$59:$BH$59,'FD mesh'!$B$84:$BI$84,$E699:$BL699)+'FD inverse'!$A$59*$C700/Setup!$B$17+INDEX('FD inverse'!$A$59:$BH$59,1,'FD mesh'!$B$15+1)*Setup!$B$22</f>
        <v>0</v>
      </c>
      <c r="BJ700" s="0" t="n">
        <f aca="false">SUMPRODUCT('FD inverse'!$A$60:$BH$60,'FD mesh'!$B$84:$BI$84,$E699:$BL699)+'FD inverse'!$A$60*$C700/Setup!$B$17+INDEX('FD inverse'!$A$60:$BH$60,1,'FD mesh'!$B$15+1)*Setup!$B$22</f>
        <v>0</v>
      </c>
      <c r="BK700" s="0" t="n">
        <f aca="false">SUMPRODUCT('FD inverse'!$A$61:$BH$61,'FD mesh'!$B$84:$BI$84,$E699:$BL699)+'FD inverse'!$A$61*$C700/Setup!$B$17+INDEX('FD inverse'!$A$61:$BH$61,1,'FD mesh'!$B$15+1)*Setup!$B$22</f>
        <v>0</v>
      </c>
      <c r="BL700" s="0" t="n">
        <f aca="false">SUMPRODUCT('FD inverse'!$A$62:$BH$62,'FD mesh'!$B$84:$BI$84,$E699:$BL699)+'FD inverse'!$A$62*$C700/Setup!$B$17+INDEX('FD inverse'!$A$62:$BH$62,1,'FD mesh'!$B$15+1)*Setup!$B$22</f>
        <v>0</v>
      </c>
    </row>
    <row r="701" customFormat="false" ht="15" hidden="false" customHeight="false" outlineLevel="0" collapsed="false">
      <c r="A701" s="0" t="n">
        <v>696</v>
      </c>
      <c r="B701" s="0" t="n">
        <f aca="false">A701*Setup!$B$11/3600</f>
        <v>58</v>
      </c>
      <c r="C701" s="0" t="n">
        <f aca="false">Setup!$B$7+Setup!$B$8*COS(2*PI()*(B701-Setup!$B$9)/24)</f>
        <v>24</v>
      </c>
      <c r="D701" s="0" t="n">
        <f aca="false">(C701-E701)/Setup!$B$17</f>
        <v>6.07802386017257</v>
      </c>
      <c r="E701" s="0" t="n">
        <f aca="false">SUMPRODUCT('FD inverse'!$A$3:$BH$3,'FD mesh'!$B$84:$BI$84,$E700:$BL700)+'FD inverse'!$A$3*$C701/Setup!$B$17+INDEX('FD inverse'!$A$3:$BH$3,1,'FD mesh'!$B$15+1)*Setup!$B$22</f>
        <v>23.2098568981776</v>
      </c>
      <c r="F701" s="0" t="n">
        <f aca="false">SUMPRODUCT('FD inverse'!$A$4:$BH$4,'FD mesh'!$B$84:$BI$84,$E700:$BL700)+'FD inverse'!$A$4*$C701/Setup!$B$17+INDEX('FD inverse'!$A$4:$BH$4,1,'FD mesh'!$B$15+1)*Setup!$B$22</f>
        <v>23.0404964324148</v>
      </c>
      <c r="G701" s="0" t="n">
        <f aca="false">SUMPRODUCT('FD inverse'!$A$5:$BH$5,'FD mesh'!$B$84:$BI$84,$E700:$BL700)+'FD inverse'!$A$5*$C701/Setup!$B$17+INDEX('FD inverse'!$A$5:$BH$5,1,'FD mesh'!$B$15+1)*Setup!$B$22</f>
        <v>22.8908336336794</v>
      </c>
      <c r="H701" s="0" t="n">
        <f aca="false">SUMPRODUCT('FD inverse'!$A$6:$BH$6,'FD mesh'!$B$84:$BI$84,$E700:$BL700)+'FD inverse'!$A$6*$C701/Setup!$B$17+INDEX('FD inverse'!$A$6:$BH$6,1,'FD mesh'!$B$15+1)*Setup!$B$22</f>
        <v>22.4154828588089</v>
      </c>
      <c r="I701" s="0" t="n">
        <f aca="false">SUMPRODUCT('FD inverse'!$A$7:$BH$7,'FD mesh'!$B$84:$BI$84,$E700:$BL700)+'FD inverse'!$A$7*$C701/Setup!$B$17+INDEX('FD inverse'!$A$7:$BH$7,1,'FD mesh'!$B$15+1)*Setup!$B$22</f>
        <v>22.377031503018</v>
      </c>
      <c r="J701" s="0" t="n">
        <f aca="false">SUMPRODUCT('FD inverse'!$A$8:$BH$8,'FD mesh'!$B$84:$BI$84,$E700:$BL700)+'FD inverse'!$A$8*$C701/Setup!$B$17+INDEX('FD inverse'!$A$8:$BH$8,1,'FD mesh'!$B$15+1)*Setup!$B$22</f>
        <v>22.3445445741971</v>
      </c>
      <c r="K701" s="0" t="n">
        <f aca="false">SUMPRODUCT('FD inverse'!$A$9:$BH$9,'FD mesh'!$B$84:$BI$84,$E700:$BL700)+'FD inverse'!$A$9*$C701/Setup!$B$17+INDEX('FD inverse'!$A$9:$BH$9,1,'FD mesh'!$B$15+1)*Setup!$B$22</f>
        <v>22.31688756974</v>
      </c>
      <c r="L701" s="0" t="n">
        <f aca="false">SUMPRODUCT('FD inverse'!$A$10:$BH$10,'FD mesh'!$B$84:$BI$84,$E700:$BL700)+'FD inverse'!$A$10*$C701/Setup!$B$17+INDEX('FD inverse'!$A$10:$BH$10,1,'FD mesh'!$B$15+1)*Setup!$B$22</f>
        <v>22.2930583796496</v>
      </c>
      <c r="M701" s="0" t="n">
        <f aca="false">SUMPRODUCT('FD inverse'!$A$11:$BH$11,'FD mesh'!$B$84:$BI$84,$E700:$BL700)+'FD inverse'!$A$11*$C701/Setup!$B$17+INDEX('FD inverse'!$A$11:$BH$11,1,'FD mesh'!$B$15+1)*Setup!$B$22</f>
        <v>22.2721878186772</v>
      </c>
      <c r="N701" s="0" t="n">
        <f aca="false">SUMPRODUCT('FD inverse'!$A$12:$BH$12,'FD mesh'!$B$84:$BI$84,$E700:$BL700)+'FD inverse'!$A$12*$C701/Setup!$B$17+INDEX('FD inverse'!$A$12:$BH$12,1,'FD mesh'!$B$15+1)*Setup!$B$22</f>
        <v>22.2535397065401</v>
      </c>
      <c r="O701" s="0" t="n">
        <f aca="false">SUMPRODUCT('FD inverse'!$A$13:$BH$13,'FD mesh'!$B$84:$BI$84,$E700:$BL700)+'FD inverse'!$A$13*$C701/Setup!$B$17+INDEX('FD inverse'!$A$13:$BH$13,1,'FD mesh'!$B$15+1)*Setup!$B$22</f>
        <v>22.2365106428509</v>
      </c>
      <c r="P701" s="0" t="n">
        <f aca="false">SUMPRODUCT('FD inverse'!$A$14:$BH$14,'FD mesh'!$B$84:$BI$84,$E700:$BL700)+'FD inverse'!$A$14*$C701/Setup!$B$17+INDEX('FD inverse'!$A$14:$BH$14,1,'FD mesh'!$B$15+1)*Setup!$B$22</f>
        <v>22.2206296008338</v>
      </c>
      <c r="Q701" s="0" t="n">
        <f aca="false">SUMPRODUCT('FD inverse'!$A$15:$BH$15,'FD mesh'!$B$84:$BI$84,$E700:$BL700)+'FD inverse'!$A$15*$C701/Setup!$B$17+INDEX('FD inverse'!$A$15:$BH$15,1,'FD mesh'!$B$15+1)*Setup!$B$22</f>
        <v>22.2055574414241</v>
      </c>
      <c r="R701" s="0" t="n">
        <f aca="false">SUMPRODUCT('FD inverse'!$A$16:$BH$16,'FD mesh'!$B$84:$BI$84,$E700:$BL700)+'FD inverse'!$A$16*$C701/Setup!$B$17+INDEX('FD inverse'!$A$16:$BH$16,1,'FD mesh'!$B$15+1)*Setup!$B$22</f>
        <v>22.1910864269508</v>
      </c>
      <c r="S701" s="0" t="n">
        <f aca="false">SUMPRODUCT('FD inverse'!$A$17:$BH$17,'FD mesh'!$B$84:$BI$84,$E700:$BL700)+'FD inverse'!$A$17*$C701/Setup!$B$17+INDEX('FD inverse'!$A$17:$BH$17,1,'FD mesh'!$B$15+1)*Setup!$B$22</f>
        <v>21.7324751445591</v>
      </c>
      <c r="T701" s="0" t="n">
        <f aca="false">SUMPRODUCT('FD inverse'!$A$18:$BH$18,'FD mesh'!$B$84:$BI$84,$E700:$BL700)+'FD inverse'!$A$18*$C701/Setup!$B$17+INDEX('FD inverse'!$A$18:$BH$18,1,'FD mesh'!$B$15+1)*Setup!$B$22</f>
        <v>21.2739572898406</v>
      </c>
      <c r="U701" s="0" t="n">
        <f aca="false">SUMPRODUCT('FD inverse'!$A$19:$BH$19,'FD mesh'!$B$84:$BI$84,$E700:$BL700)+'FD inverse'!$A$19*$C701/Setup!$B$17+INDEX('FD inverse'!$A$19:$BH$19,1,'FD mesh'!$B$15+1)*Setup!$B$22</f>
        <v>20.8153949292138</v>
      </c>
      <c r="V701" s="0" t="n">
        <f aca="false">SUMPRODUCT('FD inverse'!$A$20:$BH$20,'FD mesh'!$B$84:$BI$84,$E700:$BL700)+'FD inverse'!$A$20*$C701/Setup!$B$17+INDEX('FD inverse'!$A$20:$BH$20,1,'FD mesh'!$B$15+1)*Setup!$B$22</f>
        <v>20.3566780567774</v>
      </c>
      <c r="W701" s="0" t="n">
        <f aca="false">SUMPRODUCT('FD inverse'!$A$21:$BH$21,'FD mesh'!$B$84:$BI$84,$E700:$BL700)+'FD inverse'!$A$21*$C701/Setup!$B$17+INDEX('FD inverse'!$A$21:$BH$21,1,'FD mesh'!$B$15+1)*Setup!$B$22</f>
        <v>19.8977223382662</v>
      </c>
      <c r="X701" s="0" t="n">
        <f aca="false">SUMPRODUCT('FD inverse'!$A$22:$BH$22,'FD mesh'!$B$84:$BI$84,$E700:$BL700)+'FD inverse'!$A$22*$C701/Setup!$B$17+INDEX('FD inverse'!$A$22:$BH$22,1,'FD mesh'!$B$15+1)*Setup!$B$22</f>
        <v>19.4384668807669</v>
      </c>
      <c r="Y701" s="0" t="n">
        <f aca="false">SUMPRODUCT('FD inverse'!$A$23:$BH$23,'FD mesh'!$B$84:$BI$84,$E700:$BL700)+'FD inverse'!$A$23*$C701/Setup!$B$17+INDEX('FD inverse'!$A$23:$BH$23,1,'FD mesh'!$B$15+1)*Setup!$B$22</f>
        <v>18.9788720302059</v>
      </c>
      <c r="Z701" s="0" t="n">
        <f aca="false">SUMPRODUCT('FD inverse'!$A$24:$BH$24,'FD mesh'!$B$84:$BI$84,$E700:$BL700)+'FD inverse'!$A$24*$C701/Setup!$B$17+INDEX('FD inverse'!$A$24:$BH$24,1,'FD mesh'!$B$15+1)*Setup!$B$22</f>
        <v>18.5189171976348</v>
      </c>
      <c r="AA701" s="0" t="n">
        <f aca="false">SUMPRODUCT('FD inverse'!$A$25:$BH$25,'FD mesh'!$B$84:$BI$84,$E700:$BL700)+'FD inverse'!$A$25*$C701/Setup!$B$17+INDEX('FD inverse'!$A$25:$BH$25,1,'FD mesh'!$B$15+1)*Setup!$B$22</f>
        <v>18.0585987144529</v>
      </c>
      <c r="AB701" s="0" t="n">
        <f aca="false">SUMPRODUCT('FD inverse'!$A$26:$BH$26,'FD mesh'!$B$84:$BI$84,$E700:$BL700)+'FD inverse'!$A$26*$C701/Setup!$B$17+INDEX('FD inverse'!$A$26:$BH$26,1,'FD mesh'!$B$15+1)*Setup!$B$22</f>
        <v>17.5979277159007</v>
      </c>
      <c r="AC701" s="0" t="n">
        <f aca="false">SUMPRODUCT('FD inverse'!$A$27:$BH$27,'FD mesh'!$B$84:$BI$84,$E700:$BL700)+'FD inverse'!$A$27*$C701/Setup!$B$17+INDEX('FD inverse'!$A$27:$BH$27,1,'FD mesh'!$B$15+1)*Setup!$B$22</f>
        <v>17.1369280514536</v>
      </c>
      <c r="AD701" s="0" t="n">
        <f aca="false">SUMPRODUCT('FD inverse'!$A$28:$BH$28,'FD mesh'!$B$84:$BI$84,$E700:$BL700)+'FD inverse'!$A$28*$C701/Setup!$B$17+INDEX('FD inverse'!$A$28:$BH$28,1,'FD mesh'!$B$15+1)*Setup!$B$22</f>
        <v>16.6756342201214</v>
      </c>
      <c r="AE701" s="0" t="n">
        <f aca="false">SUMPRODUCT('FD inverse'!$A$29:$BH$29,'FD mesh'!$B$84:$BI$84,$E700:$BL700)+'FD inverse'!$A$29*$C701/Setup!$B$17+INDEX('FD inverse'!$A$29:$BH$29,1,'FD mesh'!$B$15+1)*Setup!$B$22</f>
        <v>16.2140893281265</v>
      </c>
      <c r="AF701" s="0" t="n">
        <f aca="false">SUMPRODUCT('FD inverse'!$A$30:$BH$30,'FD mesh'!$B$84:$BI$84,$E700:$BL700)+'FD inverse'!$A$30*$C701/Setup!$B$17+INDEX('FD inverse'!$A$30:$BH$30,1,'FD mesh'!$B$15+1)*Setup!$B$22</f>
        <v>15.752343065989</v>
      </c>
      <c r="AG701" s="0" t="n">
        <f aca="false">SUMPRODUCT('FD inverse'!$A$31:$BH$31,'FD mesh'!$B$84:$BI$84,$E700:$BL700)+'FD inverse'!$A$31*$C701/Setup!$B$17+INDEX('FD inverse'!$A$31:$BH$31,1,'FD mesh'!$B$15+1)*Setup!$B$22</f>
        <v>15.2904497016827</v>
      </c>
      <c r="AH701" s="0" t="n">
        <f aca="false">SUMPRODUCT('FD inverse'!$A$32:$BH$32,'FD mesh'!$B$84:$BI$84,$E700:$BL700)+'FD inverse'!$A$32*$C701/Setup!$B$17+INDEX('FD inverse'!$A$32:$BH$32,1,'FD mesh'!$B$15+1)*Setup!$B$22</f>
        <v>15.2709019431069</v>
      </c>
      <c r="AI701" s="0" t="n">
        <f aca="false">SUMPRODUCT('FD inverse'!$A$33:$BH$33,'FD mesh'!$B$84:$BI$84,$E700:$BL700)+'FD inverse'!$A$33*$C701/Setup!$B$17+INDEX('FD inverse'!$A$33:$BH$33,1,'FD mesh'!$B$15+1)*Setup!$B$22</f>
        <v>15.2512039640931</v>
      </c>
      <c r="AJ701" s="0" t="n">
        <f aca="false">SUMPRODUCT('FD inverse'!$A$34:$BH$34,'FD mesh'!$B$84:$BI$84,$E700:$BL700)+'FD inverse'!$A$34*$C701/Setup!$B$17+INDEX('FD inverse'!$A$34:$BH$34,1,'FD mesh'!$B$15+1)*Setup!$B$22</f>
        <v>15.2313623242427</v>
      </c>
      <c r="AK701" s="0" t="n">
        <f aca="false">SUMPRODUCT('FD inverse'!$A$35:$BH$35,'FD mesh'!$B$84:$BI$84,$E700:$BL700)+'FD inverse'!$A$35*$C701/Setup!$B$17+INDEX('FD inverse'!$A$35:$BH$35,1,'FD mesh'!$B$15+1)*Setup!$B$22</f>
        <v>15.2113849033796</v>
      </c>
      <c r="AL701" s="0" t="n">
        <f aca="false">SUMPRODUCT('FD inverse'!$A$36:$BH$36,'FD mesh'!$B$84:$BI$84,$E700:$BL700)+'FD inverse'!$A$36*$C701/Setup!$B$17+INDEX('FD inverse'!$A$36:$BH$36,1,'FD mesh'!$B$15+1)*Setup!$B$22</f>
        <v>15.1912807115612</v>
      </c>
      <c r="AM701" s="0" t="n">
        <f aca="false">SUMPRODUCT('FD inverse'!$A$37:$BH$37,'FD mesh'!$B$84:$BI$84,$E700:$BL700)+'FD inverse'!$A$37*$C701/Setup!$B$17+INDEX('FD inverse'!$A$37:$BH$37,1,'FD mesh'!$B$15+1)*Setup!$B$22</f>
        <v>15.1710597198484</v>
      </c>
      <c r="AN701" s="0" t="n">
        <f aca="false">SUMPRODUCT('FD inverse'!$A$38:$BH$38,'FD mesh'!$B$84:$BI$84,$E700:$BL700)+'FD inverse'!$A$38*$C701/Setup!$B$17+INDEX('FD inverse'!$A$38:$BH$38,1,'FD mesh'!$B$15+1)*Setup!$B$22</f>
        <v>15.150732710381</v>
      </c>
      <c r="AO701" s="0" t="n">
        <f aca="false">SUMPRODUCT('FD inverse'!$A$39:$BH$39,'FD mesh'!$B$84:$BI$84,$E700:$BL700)+'FD inverse'!$A$39*$C701/Setup!$B$17+INDEX('FD inverse'!$A$39:$BH$39,1,'FD mesh'!$B$15+1)*Setup!$B$22</f>
        <v>15.1303111441814</v>
      </c>
      <c r="AP701" s="0" t="n">
        <f aca="false">SUMPRODUCT('FD inverse'!$A$40:$BH$40,'FD mesh'!$B$84:$BI$84,$E700:$BL700)+'FD inverse'!$A$40*$C701/Setup!$B$17+INDEX('FD inverse'!$A$40:$BH$40,1,'FD mesh'!$B$15+1)*Setup!$B$22</f>
        <v>15.109807045008</v>
      </c>
      <c r="AQ701" s="0" t="n">
        <f aca="false">SUMPRODUCT('FD inverse'!$A$41:$BH$41,'FD mesh'!$B$84:$BI$84,$E700:$BL700)+'FD inverse'!$A$41*$C701/Setup!$B$17+INDEX('FD inverse'!$A$41:$BH$41,1,'FD mesh'!$B$15+1)*Setup!$B$22</f>
        <v>15.089232897494</v>
      </c>
      <c r="AR701" s="0" t="n">
        <f aca="false">SUMPRODUCT('FD inverse'!$A$42:$BH$42,'FD mesh'!$B$84:$BI$84,$E700:$BL700)+'FD inverse'!$A$42*$C701/Setup!$B$17+INDEX('FD inverse'!$A$42:$BH$42,1,'FD mesh'!$B$15+1)*Setup!$B$22</f>
        <v>15.0686015577336</v>
      </c>
      <c r="AS701" s="0" t="n">
        <f aca="false">SUMPRODUCT('FD inverse'!$A$43:$BH$43,'FD mesh'!$B$84:$BI$84,$E700:$BL700)+'FD inverse'!$A$43*$C701/Setup!$B$17+INDEX('FD inverse'!$A$43:$BH$43,1,'FD mesh'!$B$15+1)*Setup!$B$22</f>
        <v>0</v>
      </c>
      <c r="AT701" s="0" t="n">
        <f aca="false">SUMPRODUCT('FD inverse'!$A$44:$BH$44,'FD mesh'!$B$84:$BI$84,$E700:$BL700)+'FD inverse'!$A$44*$C701/Setup!$B$17+INDEX('FD inverse'!$A$44:$BH$44,1,'FD mesh'!$B$15+1)*Setup!$B$22</f>
        <v>0</v>
      </c>
      <c r="AU701" s="0" t="n">
        <f aca="false">SUMPRODUCT('FD inverse'!$A$45:$BH$45,'FD mesh'!$B$84:$BI$84,$E700:$BL700)+'FD inverse'!$A$45*$C701/Setup!$B$17+INDEX('FD inverse'!$A$45:$BH$45,1,'FD mesh'!$B$15+1)*Setup!$B$22</f>
        <v>0</v>
      </c>
      <c r="AV701" s="0" t="n">
        <f aca="false">SUMPRODUCT('FD inverse'!$A$46:$BH$46,'FD mesh'!$B$84:$BI$84,$E700:$BL700)+'FD inverse'!$A$46*$C701/Setup!$B$17+INDEX('FD inverse'!$A$46:$BH$46,1,'FD mesh'!$B$15+1)*Setup!$B$22</f>
        <v>0</v>
      </c>
      <c r="AW701" s="0" t="n">
        <f aca="false">SUMPRODUCT('FD inverse'!$A$47:$BH$47,'FD mesh'!$B$84:$BI$84,$E700:$BL700)+'FD inverse'!$A$47*$C701/Setup!$B$17+INDEX('FD inverse'!$A$47:$BH$47,1,'FD mesh'!$B$15+1)*Setup!$B$22</f>
        <v>0</v>
      </c>
      <c r="AX701" s="0" t="n">
        <f aca="false">SUMPRODUCT('FD inverse'!$A$48:$BH$48,'FD mesh'!$B$84:$BI$84,$E700:$BL700)+'FD inverse'!$A$48*$C701/Setup!$B$17+INDEX('FD inverse'!$A$48:$BH$48,1,'FD mesh'!$B$15+1)*Setup!$B$22</f>
        <v>0</v>
      </c>
      <c r="AY701" s="0" t="n">
        <f aca="false">SUMPRODUCT('FD inverse'!$A$49:$BH$49,'FD mesh'!$B$84:$BI$84,$E700:$BL700)+'FD inverse'!$A$49*$C701/Setup!$B$17+INDEX('FD inverse'!$A$49:$BH$49,1,'FD mesh'!$B$15+1)*Setup!$B$22</f>
        <v>0</v>
      </c>
      <c r="AZ701" s="0" t="n">
        <f aca="false">SUMPRODUCT('FD inverse'!$A$50:$BH$50,'FD mesh'!$B$84:$BI$84,$E700:$BL700)+'FD inverse'!$A$50*$C701/Setup!$B$17+INDEX('FD inverse'!$A$50:$BH$50,1,'FD mesh'!$B$15+1)*Setup!$B$22</f>
        <v>0</v>
      </c>
      <c r="BA701" s="0" t="n">
        <f aca="false">SUMPRODUCT('FD inverse'!$A$51:$BH$51,'FD mesh'!$B$84:$BI$84,$E700:$BL700)+'FD inverse'!$A$51*$C701/Setup!$B$17+INDEX('FD inverse'!$A$51:$BH$51,1,'FD mesh'!$B$15+1)*Setup!$B$22</f>
        <v>0</v>
      </c>
      <c r="BB701" s="0" t="n">
        <f aca="false">SUMPRODUCT('FD inverse'!$A$52:$BH$52,'FD mesh'!$B$84:$BI$84,$E700:$BL700)+'FD inverse'!$A$52*$C701/Setup!$B$17+INDEX('FD inverse'!$A$52:$BH$52,1,'FD mesh'!$B$15+1)*Setup!$B$22</f>
        <v>0</v>
      </c>
      <c r="BC701" s="0" t="n">
        <f aca="false">SUMPRODUCT('FD inverse'!$A$53:$BH$53,'FD mesh'!$B$84:$BI$84,$E700:$BL700)+'FD inverse'!$A$53*$C701/Setup!$B$17+INDEX('FD inverse'!$A$53:$BH$53,1,'FD mesh'!$B$15+1)*Setup!$B$22</f>
        <v>0</v>
      </c>
      <c r="BD701" s="0" t="n">
        <f aca="false">SUMPRODUCT('FD inverse'!$A$54:$BH$54,'FD mesh'!$B$84:$BI$84,$E700:$BL700)+'FD inverse'!$A$54*$C701/Setup!$B$17+INDEX('FD inverse'!$A$54:$BH$54,1,'FD mesh'!$B$15+1)*Setup!$B$22</f>
        <v>0</v>
      </c>
      <c r="BE701" s="0" t="n">
        <f aca="false">SUMPRODUCT('FD inverse'!$A$55:$BH$55,'FD mesh'!$B$84:$BI$84,$E700:$BL700)+'FD inverse'!$A$55*$C701/Setup!$B$17+INDEX('FD inverse'!$A$55:$BH$55,1,'FD mesh'!$B$15+1)*Setup!$B$22</f>
        <v>0</v>
      </c>
      <c r="BF701" s="0" t="n">
        <f aca="false">SUMPRODUCT('FD inverse'!$A$56:$BH$56,'FD mesh'!$B$84:$BI$84,$E700:$BL700)+'FD inverse'!$A$56*$C701/Setup!$B$17+INDEX('FD inverse'!$A$56:$BH$56,1,'FD mesh'!$B$15+1)*Setup!$B$22</f>
        <v>0</v>
      </c>
      <c r="BG701" s="0" t="n">
        <f aca="false">SUMPRODUCT('FD inverse'!$A$57:$BH$57,'FD mesh'!$B$84:$BI$84,$E700:$BL700)+'FD inverse'!$A$57*$C701/Setup!$B$17+INDEX('FD inverse'!$A$57:$BH$57,1,'FD mesh'!$B$15+1)*Setup!$B$22</f>
        <v>0</v>
      </c>
      <c r="BH701" s="0" t="n">
        <f aca="false">SUMPRODUCT('FD inverse'!$A$58:$BH$58,'FD mesh'!$B$84:$BI$84,$E700:$BL700)+'FD inverse'!$A$58*$C701/Setup!$B$17+INDEX('FD inverse'!$A$58:$BH$58,1,'FD mesh'!$B$15+1)*Setup!$B$22</f>
        <v>0</v>
      </c>
      <c r="BI701" s="0" t="n">
        <f aca="false">SUMPRODUCT('FD inverse'!$A$59:$BH$59,'FD mesh'!$B$84:$BI$84,$E700:$BL700)+'FD inverse'!$A$59*$C701/Setup!$B$17+INDEX('FD inverse'!$A$59:$BH$59,1,'FD mesh'!$B$15+1)*Setup!$B$22</f>
        <v>0</v>
      </c>
      <c r="BJ701" s="0" t="n">
        <f aca="false">SUMPRODUCT('FD inverse'!$A$60:$BH$60,'FD mesh'!$B$84:$BI$84,$E700:$BL700)+'FD inverse'!$A$60*$C701/Setup!$B$17+INDEX('FD inverse'!$A$60:$BH$60,1,'FD mesh'!$B$15+1)*Setup!$B$22</f>
        <v>0</v>
      </c>
      <c r="BK701" s="0" t="n">
        <f aca="false">SUMPRODUCT('FD inverse'!$A$61:$BH$61,'FD mesh'!$B$84:$BI$84,$E700:$BL700)+'FD inverse'!$A$61*$C701/Setup!$B$17+INDEX('FD inverse'!$A$61:$BH$61,1,'FD mesh'!$B$15+1)*Setup!$B$22</f>
        <v>0</v>
      </c>
      <c r="BL701" s="0" t="n">
        <f aca="false">SUMPRODUCT('FD inverse'!$A$62:$BH$62,'FD mesh'!$B$84:$BI$84,$E700:$BL700)+'FD inverse'!$A$62*$C701/Setup!$B$17+INDEX('FD inverse'!$A$62:$BH$62,1,'FD mesh'!$B$15+1)*Setup!$B$22</f>
        <v>0</v>
      </c>
    </row>
    <row r="702" customFormat="false" ht="15" hidden="false" customHeight="false" outlineLevel="0" collapsed="false">
      <c r="A702" s="0" t="n">
        <v>697</v>
      </c>
      <c r="B702" s="0" t="n">
        <f aca="false">A702*Setup!$B$11/3600</f>
        <v>58.0833333333333</v>
      </c>
      <c r="C702" s="0" t="n">
        <f aca="false">Setup!$B$7+Setup!$B$8*COS(2*PI()*(B702-Setup!$B$9)/24)</f>
        <v>24.0872595401383</v>
      </c>
      <c r="D702" s="0" t="n">
        <f aca="false">(C702-E702)/Setup!$B$17</f>
        <v>6.33889868971446</v>
      </c>
      <c r="E702" s="0" t="n">
        <f aca="false">SUMPRODUCT('FD inverse'!$A$3:$BH$3,'FD mesh'!$B$84:$BI$84,$E701:$BL701)+'FD inverse'!$A$3*$C702/Setup!$B$17+INDEX('FD inverse'!$A$3:$BH$3,1,'FD mesh'!$B$15+1)*Setup!$B$22</f>
        <v>23.2632027104754</v>
      </c>
      <c r="F702" s="0" t="n">
        <f aca="false">SUMPRODUCT('FD inverse'!$A$4:$BH$4,'FD mesh'!$B$84:$BI$84,$E701:$BL701)+'FD inverse'!$A$4*$C702/Setup!$B$17+INDEX('FD inverse'!$A$4:$BH$4,1,'FD mesh'!$B$15+1)*Setup!$B$22</f>
        <v>23.0861217935594</v>
      </c>
      <c r="G702" s="0" t="n">
        <f aca="false">SUMPRODUCT('FD inverse'!$A$5:$BH$5,'FD mesh'!$B$84:$BI$84,$E701:$BL701)+'FD inverse'!$A$5*$C702/Setup!$B$17+INDEX('FD inverse'!$A$5:$BH$5,1,'FD mesh'!$B$15+1)*Setup!$B$22</f>
        <v>22.9288435507513</v>
      </c>
      <c r="H702" s="0" t="n">
        <f aca="false">SUMPRODUCT('FD inverse'!$A$6:$BH$6,'FD mesh'!$B$84:$BI$84,$E701:$BL701)+'FD inverse'!$A$6*$C702/Setup!$B$17+INDEX('FD inverse'!$A$6:$BH$6,1,'FD mesh'!$B$15+1)*Setup!$B$22</f>
        <v>22.4281042194479</v>
      </c>
      <c r="I702" s="0" t="n">
        <f aca="false">SUMPRODUCT('FD inverse'!$A$7:$BH$7,'FD mesh'!$B$84:$BI$84,$E701:$BL701)+'FD inverse'!$A$7*$C702/Setup!$B$17+INDEX('FD inverse'!$A$7:$BH$7,1,'FD mesh'!$B$15+1)*Setup!$B$22</f>
        <v>22.387514119521</v>
      </c>
      <c r="J702" s="0" t="n">
        <f aca="false">SUMPRODUCT('FD inverse'!$A$8:$BH$8,'FD mesh'!$B$84:$BI$84,$E701:$BL701)+'FD inverse'!$A$8*$C702/Setup!$B$17+INDEX('FD inverse'!$A$8:$BH$8,1,'FD mesh'!$B$15+1)*Setup!$B$22</f>
        <v>22.3531084541092</v>
      </c>
      <c r="K702" s="0" t="n">
        <f aca="false">SUMPRODUCT('FD inverse'!$A$9:$BH$9,'FD mesh'!$B$84:$BI$84,$E701:$BL701)+'FD inverse'!$A$9*$C702/Setup!$B$17+INDEX('FD inverse'!$A$9:$BH$9,1,'FD mesh'!$B$15+1)*Setup!$B$22</f>
        <v>22.3237552252237</v>
      </c>
      <c r="L702" s="0" t="n">
        <f aca="false">SUMPRODUCT('FD inverse'!$A$10:$BH$10,'FD mesh'!$B$84:$BI$84,$E701:$BL701)+'FD inverse'!$A$10*$C702/Setup!$B$17+INDEX('FD inverse'!$A$10:$BH$10,1,'FD mesh'!$B$15+1)*Setup!$B$22</f>
        <v>22.2984537104878</v>
      </c>
      <c r="M702" s="0" t="n">
        <f aca="false">SUMPRODUCT('FD inverse'!$A$11:$BH$11,'FD mesh'!$B$84:$BI$84,$E701:$BL701)+'FD inverse'!$A$11*$C702/Setup!$B$17+INDEX('FD inverse'!$A$11:$BH$11,1,'FD mesh'!$B$15+1)*Setup!$B$22</f>
        <v>22.2763352817923</v>
      </c>
      <c r="N702" s="0" t="n">
        <f aca="false">SUMPRODUCT('FD inverse'!$A$12:$BH$12,'FD mesh'!$B$84:$BI$84,$E701:$BL701)+'FD inverse'!$A$12*$C702/Setup!$B$17+INDEX('FD inverse'!$A$12:$BH$12,1,'FD mesh'!$B$15+1)*Setup!$B$22</f>
        <v>22.2566637339905</v>
      </c>
      <c r="O702" s="0" t="n">
        <f aca="false">SUMPRODUCT('FD inverse'!$A$13:$BH$13,'FD mesh'!$B$84:$BI$84,$E701:$BL701)+'FD inverse'!$A$13*$C702/Setup!$B$17+INDEX('FD inverse'!$A$13:$BH$13,1,'FD mesh'!$B$15+1)*Setup!$B$22</f>
        <v>22.2388352702303</v>
      </c>
      <c r="P702" s="0" t="n">
        <f aca="false">SUMPRODUCT('FD inverse'!$A$14:$BH$14,'FD mesh'!$B$84:$BI$84,$E701:$BL701)+'FD inverse'!$A$14*$C702/Setup!$B$17+INDEX('FD inverse'!$A$14:$BH$14,1,'FD mesh'!$B$15+1)*Setup!$B$22</f>
        <v>22.2223782680509</v>
      </c>
      <c r="Q702" s="0" t="n">
        <f aca="false">SUMPRODUCT('FD inverse'!$A$15:$BH$15,'FD mesh'!$B$84:$BI$84,$E701:$BL701)+'FD inverse'!$A$15*$C702/Setup!$B$17+INDEX('FD inverse'!$A$15:$BH$15,1,'FD mesh'!$B$15+1)*Setup!$B$22</f>
        <v>22.2069529279466</v>
      </c>
      <c r="R702" s="0" t="n">
        <f aca="false">SUMPRODUCT('FD inverse'!$A$16:$BH$16,'FD mesh'!$B$84:$BI$84,$E701:$BL701)+'FD inverse'!$A$16*$C702/Setup!$B$17+INDEX('FD inverse'!$A$16:$BH$16,1,'FD mesh'!$B$15+1)*Setup!$B$22</f>
        <v>22.1923508837257</v>
      </c>
      <c r="S702" s="0" t="n">
        <f aca="false">SUMPRODUCT('FD inverse'!$A$17:$BH$17,'FD mesh'!$B$84:$BI$84,$E701:$BL701)+'FD inverse'!$A$17*$C702/Setup!$B$17+INDEX('FD inverse'!$A$17:$BH$17,1,'FD mesh'!$B$15+1)*Setup!$B$22</f>
        <v>21.7331419572801</v>
      </c>
      <c r="T702" s="0" t="n">
        <f aca="false">SUMPRODUCT('FD inverse'!$A$18:$BH$18,'FD mesh'!$B$84:$BI$84,$E701:$BL701)+'FD inverse'!$A$18*$C702/Setup!$B$17+INDEX('FD inverse'!$A$18:$BH$18,1,'FD mesh'!$B$15+1)*Setup!$B$22</f>
        <v>21.2741292642925</v>
      </c>
      <c r="U702" s="0" t="n">
        <f aca="false">SUMPRODUCT('FD inverse'!$A$19:$BH$19,'FD mesh'!$B$84:$BI$84,$E701:$BL701)+'FD inverse'!$A$19*$C702/Setup!$B$17+INDEX('FD inverse'!$A$19:$BH$19,1,'FD mesh'!$B$15+1)*Setup!$B$22</f>
        <v>20.8151671809293</v>
      </c>
      <c r="V702" s="0" t="n">
        <f aca="false">SUMPRODUCT('FD inverse'!$A$20:$BH$20,'FD mesh'!$B$84:$BI$84,$E701:$BL701)+'FD inverse'!$A$20*$C702/Setup!$B$17+INDEX('FD inverse'!$A$20:$BH$20,1,'FD mesh'!$B$15+1)*Setup!$B$22</f>
        <v>20.3561380744995</v>
      </c>
      <c r="W702" s="0" t="n">
        <f aca="false">SUMPRODUCT('FD inverse'!$A$21:$BH$21,'FD mesh'!$B$84:$BI$84,$E701:$BL701)+'FD inverse'!$A$21*$C702/Setup!$B$17+INDEX('FD inverse'!$A$21:$BH$21,1,'FD mesh'!$B$15+1)*Setup!$B$22</f>
        <v>19.8969500589993</v>
      </c>
      <c r="X702" s="0" t="n">
        <f aca="false">SUMPRODUCT('FD inverse'!$A$22:$BH$22,'FD mesh'!$B$84:$BI$84,$E701:$BL701)+'FD inverse'!$A$22*$C702/Setup!$B$17+INDEX('FD inverse'!$A$22:$BH$22,1,'FD mesh'!$B$15+1)*Setup!$B$22</f>
        <v>19.4375347727434</v>
      </c>
      <c r="Y702" s="0" t="n">
        <f aca="false">SUMPRODUCT('FD inverse'!$A$23:$BH$23,'FD mesh'!$B$84:$BI$84,$E701:$BL701)+'FD inverse'!$A$23*$C702/Setup!$B$17+INDEX('FD inverse'!$A$23:$BH$23,1,'FD mesh'!$B$15+1)*Setup!$B$22</f>
        <v>18.9778451804121</v>
      </c>
      <c r="Z702" s="0" t="n">
        <f aca="false">SUMPRODUCT('FD inverse'!$A$24:$BH$24,'FD mesh'!$B$84:$BI$84,$E701:$BL701)+'FD inverse'!$A$24*$C702/Setup!$B$17+INDEX('FD inverse'!$A$24:$BH$24,1,'FD mesh'!$B$15+1)*Setup!$B$22</f>
        <v>18.5178534008558</v>
      </c>
      <c r="AA702" s="0" t="n">
        <f aca="false">SUMPRODUCT('FD inverse'!$A$25:$BH$25,'FD mesh'!$B$84:$BI$84,$E701:$BL701)+'FD inverse'!$A$25*$C702/Setup!$B$17+INDEX('FD inverse'!$A$25:$BH$25,1,'FD mesh'!$B$15+1)*Setup!$B$22</f>
        <v>18.0575485611044</v>
      </c>
      <c r="AB702" s="0" t="n">
        <f aca="false">SUMPRODUCT('FD inverse'!$A$26:$BH$26,'FD mesh'!$B$84:$BI$84,$E701:$BL701)+'FD inverse'!$A$26*$C702/Setup!$B$17+INDEX('FD inverse'!$A$26:$BH$26,1,'FD mesh'!$B$15+1)*Setup!$B$22</f>
        <v>17.5969346762249</v>
      </c>
      <c r="AC702" s="0" t="n">
        <f aca="false">SUMPRODUCT('FD inverse'!$A$27:$BH$27,'FD mesh'!$B$84:$BI$84,$E701:$BL701)+'FD inverse'!$A$27*$C702/Setup!$B$17+INDEX('FD inverse'!$A$27:$BH$27,1,'FD mesh'!$B$15+1)*Setup!$B$22</f>
        <v>17.136028553955</v>
      </c>
      <c r="AD702" s="0" t="n">
        <f aca="false">SUMPRODUCT('FD inverse'!$A$28:$BH$28,'FD mesh'!$B$84:$BI$84,$E701:$BL701)+'FD inverse'!$A$28*$C702/Setup!$B$17+INDEX('FD inverse'!$A$28:$BH$28,1,'FD mesh'!$B$15+1)*Setup!$B$22</f>
        <v>16.6748577224212</v>
      </c>
      <c r="AE702" s="0" t="n">
        <f aca="false">SUMPRODUCT('FD inverse'!$A$29:$BH$29,'FD mesh'!$B$84:$BI$84,$E701:$BL701)+'FD inverse'!$A$29*$C702/Setup!$B$17+INDEX('FD inverse'!$A$29:$BH$29,1,'FD mesh'!$B$15+1)*Setup!$B$22</f>
        <v>16.2134583787071</v>
      </c>
      <c r="AF702" s="0" t="n">
        <f aca="false">SUMPRODUCT('FD inverse'!$A$30:$BH$30,'FD mesh'!$B$84:$BI$84,$E701:$BL701)+'FD inverse'!$A$30*$C702/Setup!$B$17+INDEX('FD inverse'!$A$30:$BH$30,1,'FD mesh'!$B$15+1)*Setup!$B$22</f>
        <v>15.7518733555925</v>
      </c>
      <c r="AG702" s="0" t="n">
        <f aca="false">SUMPRODUCT('FD inverse'!$A$31:$BH$31,'FD mesh'!$B$84:$BI$84,$E701:$BL701)+'FD inverse'!$A$31*$C702/Setup!$B$17+INDEX('FD inverse'!$A$31:$BH$31,1,'FD mesh'!$B$15+1)*Setup!$B$22</f>
        <v>15.2901501034183</v>
      </c>
      <c r="AH702" s="0" t="n">
        <f aca="false">SUMPRODUCT('FD inverse'!$A$32:$BH$32,'FD mesh'!$B$84:$BI$84,$E701:$BL701)+'FD inverse'!$A$32*$C702/Setup!$B$17+INDEX('FD inverse'!$A$32:$BH$32,1,'FD mesh'!$B$15+1)*Setup!$B$22</f>
        <v>15.2706113508771</v>
      </c>
      <c r="AI702" s="0" t="n">
        <f aca="false">SUMPRODUCT('FD inverse'!$A$33:$BH$33,'FD mesh'!$B$84:$BI$84,$E701:$BL701)+'FD inverse'!$A$33*$C702/Setup!$B$17+INDEX('FD inverse'!$A$33:$BH$33,1,'FD mesh'!$B$15+1)*Setup!$B$22</f>
        <v>15.2509254938559</v>
      </c>
      <c r="AJ702" s="0" t="n">
        <f aca="false">SUMPRODUCT('FD inverse'!$A$34:$BH$34,'FD mesh'!$B$84:$BI$84,$E701:$BL701)+'FD inverse'!$A$34*$C702/Setup!$B$17+INDEX('FD inverse'!$A$34:$BH$34,1,'FD mesh'!$B$15+1)*Setup!$B$22</f>
        <v>15.2310986687866</v>
      </c>
      <c r="AK702" s="0" t="n">
        <f aca="false">SUMPRODUCT('FD inverse'!$A$35:$BH$35,'FD mesh'!$B$84:$BI$84,$E701:$BL701)+'FD inverse'!$A$35*$C702/Setup!$B$17+INDEX('FD inverse'!$A$35:$BH$35,1,'FD mesh'!$B$15+1)*Setup!$B$22</f>
        <v>15.2111383752526</v>
      </c>
      <c r="AL702" s="0" t="n">
        <f aca="false">SUMPRODUCT('FD inverse'!$A$36:$BH$36,'FD mesh'!$B$84:$BI$84,$E701:$BL701)+'FD inverse'!$A$36*$C702/Setup!$B$17+INDEX('FD inverse'!$A$36:$BH$36,1,'FD mesh'!$B$15+1)*Setup!$B$22</f>
        <v>15.1910532835025</v>
      </c>
      <c r="AM702" s="0" t="n">
        <f aca="false">SUMPRODUCT('FD inverse'!$A$37:$BH$37,'FD mesh'!$B$84:$BI$84,$E701:$BL701)+'FD inverse'!$A$37*$C702/Setup!$B$17+INDEX('FD inverse'!$A$37:$BH$37,1,'FD mesh'!$B$15+1)*Setup!$B$22</f>
        <v>15.1708530624307</v>
      </c>
      <c r="AN702" s="0" t="n">
        <f aca="false">SUMPRODUCT('FD inverse'!$A$38:$BH$38,'FD mesh'!$B$84:$BI$84,$E701:$BL701)+'FD inverse'!$A$38*$C702/Setup!$B$17+INDEX('FD inverse'!$A$38:$BH$38,1,'FD mesh'!$B$15+1)*Setup!$B$22</f>
        <v>15.150548226614</v>
      </c>
      <c r="AO702" s="0" t="n">
        <f aca="false">SUMPRODUCT('FD inverse'!$A$39:$BH$39,'FD mesh'!$B$84:$BI$84,$E701:$BL701)+'FD inverse'!$A$39*$C702/Setup!$B$17+INDEX('FD inverse'!$A$39:$BH$39,1,'FD mesh'!$B$15+1)*Setup!$B$22</f>
        <v>15.1301500008653</v>
      </c>
      <c r="AP702" s="0" t="n">
        <f aca="false">SUMPRODUCT('FD inverse'!$A$40:$BH$40,'FD mesh'!$B$84:$BI$84,$E701:$BL701)+'FD inverse'!$A$40*$C702/Setup!$B$17+INDEX('FD inverse'!$A$40:$BH$40,1,'FD mesh'!$B$15+1)*Setup!$B$22</f>
        <v>15.1096702006583</v>
      </c>
      <c r="AQ702" s="0" t="n">
        <f aca="false">SUMPRODUCT('FD inverse'!$A$41:$BH$41,'FD mesh'!$B$84:$BI$84,$E701:$BL701)+'FD inverse'!$A$41*$C702/Setup!$B$17+INDEX('FD inverse'!$A$41:$BH$41,1,'FD mesh'!$B$15+1)*Setup!$B$22</f>
        <v>15.0891211266897</v>
      </c>
      <c r="AR702" s="0" t="n">
        <f aca="false">SUMPRODUCT('FD inverse'!$A$42:$BH$42,'FD mesh'!$B$84:$BI$84,$E701:$BL701)+'FD inverse'!$A$42*$C702/Setup!$B$17+INDEX('FD inverse'!$A$42:$BH$42,1,'FD mesh'!$B$15+1)*Setup!$B$22</f>
        <v>15.0685154717655</v>
      </c>
      <c r="AS702" s="0" t="n">
        <f aca="false">SUMPRODUCT('FD inverse'!$A$43:$BH$43,'FD mesh'!$B$84:$BI$84,$E701:$BL701)+'FD inverse'!$A$43*$C702/Setup!$B$17+INDEX('FD inverse'!$A$43:$BH$43,1,'FD mesh'!$B$15+1)*Setup!$B$22</f>
        <v>0</v>
      </c>
      <c r="AT702" s="0" t="n">
        <f aca="false">SUMPRODUCT('FD inverse'!$A$44:$BH$44,'FD mesh'!$B$84:$BI$84,$E701:$BL701)+'FD inverse'!$A$44*$C702/Setup!$B$17+INDEX('FD inverse'!$A$44:$BH$44,1,'FD mesh'!$B$15+1)*Setup!$B$22</f>
        <v>0</v>
      </c>
      <c r="AU702" s="0" t="n">
        <f aca="false">SUMPRODUCT('FD inverse'!$A$45:$BH$45,'FD mesh'!$B$84:$BI$84,$E701:$BL701)+'FD inverse'!$A$45*$C702/Setup!$B$17+INDEX('FD inverse'!$A$45:$BH$45,1,'FD mesh'!$B$15+1)*Setup!$B$22</f>
        <v>0</v>
      </c>
      <c r="AV702" s="0" t="n">
        <f aca="false">SUMPRODUCT('FD inverse'!$A$46:$BH$46,'FD mesh'!$B$84:$BI$84,$E701:$BL701)+'FD inverse'!$A$46*$C702/Setup!$B$17+INDEX('FD inverse'!$A$46:$BH$46,1,'FD mesh'!$B$15+1)*Setup!$B$22</f>
        <v>0</v>
      </c>
      <c r="AW702" s="0" t="n">
        <f aca="false">SUMPRODUCT('FD inverse'!$A$47:$BH$47,'FD mesh'!$B$84:$BI$84,$E701:$BL701)+'FD inverse'!$A$47*$C702/Setup!$B$17+INDEX('FD inverse'!$A$47:$BH$47,1,'FD mesh'!$B$15+1)*Setup!$B$22</f>
        <v>0</v>
      </c>
      <c r="AX702" s="0" t="n">
        <f aca="false">SUMPRODUCT('FD inverse'!$A$48:$BH$48,'FD mesh'!$B$84:$BI$84,$E701:$BL701)+'FD inverse'!$A$48*$C702/Setup!$B$17+INDEX('FD inverse'!$A$48:$BH$48,1,'FD mesh'!$B$15+1)*Setup!$B$22</f>
        <v>0</v>
      </c>
      <c r="AY702" s="0" t="n">
        <f aca="false">SUMPRODUCT('FD inverse'!$A$49:$BH$49,'FD mesh'!$B$84:$BI$84,$E701:$BL701)+'FD inverse'!$A$49*$C702/Setup!$B$17+INDEX('FD inverse'!$A$49:$BH$49,1,'FD mesh'!$B$15+1)*Setup!$B$22</f>
        <v>0</v>
      </c>
      <c r="AZ702" s="0" t="n">
        <f aca="false">SUMPRODUCT('FD inverse'!$A$50:$BH$50,'FD mesh'!$B$84:$BI$84,$E701:$BL701)+'FD inverse'!$A$50*$C702/Setup!$B$17+INDEX('FD inverse'!$A$50:$BH$50,1,'FD mesh'!$B$15+1)*Setup!$B$22</f>
        <v>0</v>
      </c>
      <c r="BA702" s="0" t="n">
        <f aca="false">SUMPRODUCT('FD inverse'!$A$51:$BH$51,'FD mesh'!$B$84:$BI$84,$E701:$BL701)+'FD inverse'!$A$51*$C702/Setup!$B$17+INDEX('FD inverse'!$A$51:$BH$51,1,'FD mesh'!$B$15+1)*Setup!$B$22</f>
        <v>0</v>
      </c>
      <c r="BB702" s="0" t="n">
        <f aca="false">SUMPRODUCT('FD inverse'!$A$52:$BH$52,'FD mesh'!$B$84:$BI$84,$E701:$BL701)+'FD inverse'!$A$52*$C702/Setup!$B$17+INDEX('FD inverse'!$A$52:$BH$52,1,'FD mesh'!$B$15+1)*Setup!$B$22</f>
        <v>0</v>
      </c>
      <c r="BC702" s="0" t="n">
        <f aca="false">SUMPRODUCT('FD inverse'!$A$53:$BH$53,'FD mesh'!$B$84:$BI$84,$E701:$BL701)+'FD inverse'!$A$53*$C702/Setup!$B$17+INDEX('FD inverse'!$A$53:$BH$53,1,'FD mesh'!$B$15+1)*Setup!$B$22</f>
        <v>0</v>
      </c>
      <c r="BD702" s="0" t="n">
        <f aca="false">SUMPRODUCT('FD inverse'!$A$54:$BH$54,'FD mesh'!$B$84:$BI$84,$E701:$BL701)+'FD inverse'!$A$54*$C702/Setup!$B$17+INDEX('FD inverse'!$A$54:$BH$54,1,'FD mesh'!$B$15+1)*Setup!$B$22</f>
        <v>0</v>
      </c>
      <c r="BE702" s="0" t="n">
        <f aca="false">SUMPRODUCT('FD inverse'!$A$55:$BH$55,'FD mesh'!$B$84:$BI$84,$E701:$BL701)+'FD inverse'!$A$55*$C702/Setup!$B$17+INDEX('FD inverse'!$A$55:$BH$55,1,'FD mesh'!$B$15+1)*Setup!$B$22</f>
        <v>0</v>
      </c>
      <c r="BF702" s="0" t="n">
        <f aca="false">SUMPRODUCT('FD inverse'!$A$56:$BH$56,'FD mesh'!$B$84:$BI$84,$E701:$BL701)+'FD inverse'!$A$56*$C702/Setup!$B$17+INDEX('FD inverse'!$A$56:$BH$56,1,'FD mesh'!$B$15+1)*Setup!$B$22</f>
        <v>0</v>
      </c>
      <c r="BG702" s="0" t="n">
        <f aca="false">SUMPRODUCT('FD inverse'!$A$57:$BH$57,'FD mesh'!$B$84:$BI$84,$E701:$BL701)+'FD inverse'!$A$57*$C702/Setup!$B$17+INDEX('FD inverse'!$A$57:$BH$57,1,'FD mesh'!$B$15+1)*Setup!$B$22</f>
        <v>0</v>
      </c>
      <c r="BH702" s="0" t="n">
        <f aca="false">SUMPRODUCT('FD inverse'!$A$58:$BH$58,'FD mesh'!$B$84:$BI$84,$E701:$BL701)+'FD inverse'!$A$58*$C702/Setup!$B$17+INDEX('FD inverse'!$A$58:$BH$58,1,'FD mesh'!$B$15+1)*Setup!$B$22</f>
        <v>0</v>
      </c>
      <c r="BI702" s="0" t="n">
        <f aca="false">SUMPRODUCT('FD inverse'!$A$59:$BH$59,'FD mesh'!$B$84:$BI$84,$E701:$BL701)+'FD inverse'!$A$59*$C702/Setup!$B$17+INDEX('FD inverse'!$A$59:$BH$59,1,'FD mesh'!$B$15+1)*Setup!$B$22</f>
        <v>0</v>
      </c>
      <c r="BJ702" s="0" t="n">
        <f aca="false">SUMPRODUCT('FD inverse'!$A$60:$BH$60,'FD mesh'!$B$84:$BI$84,$E701:$BL701)+'FD inverse'!$A$60*$C702/Setup!$B$17+INDEX('FD inverse'!$A$60:$BH$60,1,'FD mesh'!$B$15+1)*Setup!$B$22</f>
        <v>0</v>
      </c>
      <c r="BK702" s="0" t="n">
        <f aca="false">SUMPRODUCT('FD inverse'!$A$61:$BH$61,'FD mesh'!$B$84:$BI$84,$E701:$BL701)+'FD inverse'!$A$61*$C702/Setup!$B$17+INDEX('FD inverse'!$A$61:$BH$61,1,'FD mesh'!$B$15+1)*Setup!$B$22</f>
        <v>0</v>
      </c>
      <c r="BL702" s="0" t="n">
        <f aca="false">SUMPRODUCT('FD inverse'!$A$62:$BH$62,'FD mesh'!$B$84:$BI$84,$E701:$BL701)+'FD inverse'!$A$62*$C702/Setup!$B$17+INDEX('FD inverse'!$A$62:$BH$62,1,'FD mesh'!$B$15+1)*Setup!$B$22</f>
        <v>0</v>
      </c>
    </row>
    <row r="703" customFormat="false" ht="15" hidden="false" customHeight="false" outlineLevel="0" collapsed="false">
      <c r="A703" s="0" t="n">
        <v>698</v>
      </c>
      <c r="B703" s="0" t="n">
        <f aca="false">A703*Setup!$B$11/3600</f>
        <v>58.1666666666667</v>
      </c>
      <c r="C703" s="0" t="n">
        <f aca="false">Setup!$B$7+Setup!$B$8*COS(2*PI()*(B703-Setup!$B$9)/24)</f>
        <v>24.1744775494613</v>
      </c>
      <c r="D703" s="0" t="n">
        <f aca="false">(C703-E703)/Setup!$B$17</f>
        <v>6.5980987817813</v>
      </c>
      <c r="E703" s="0" t="n">
        <f aca="false">SUMPRODUCT('FD inverse'!$A$3:$BH$3,'FD mesh'!$B$84:$BI$84,$E702:$BL702)+'FD inverse'!$A$3*$C703/Setup!$B$17+INDEX('FD inverse'!$A$3:$BH$3,1,'FD mesh'!$B$15+1)*Setup!$B$22</f>
        <v>23.3167247078298</v>
      </c>
      <c r="F703" s="0" t="n">
        <f aca="false">SUMPRODUCT('FD inverse'!$A$4:$BH$4,'FD mesh'!$B$84:$BI$84,$E702:$BL702)+'FD inverse'!$A$4*$C703/Setup!$B$17+INDEX('FD inverse'!$A$4:$BH$4,1,'FD mesh'!$B$15+1)*Setup!$B$22</f>
        <v>23.1319677370637</v>
      </c>
      <c r="G703" s="0" t="n">
        <f aca="false">SUMPRODUCT('FD inverse'!$A$5:$BH$5,'FD mesh'!$B$84:$BI$84,$E702:$BL702)+'FD inverse'!$A$5*$C703/Setup!$B$17+INDEX('FD inverse'!$A$5:$BH$5,1,'FD mesh'!$B$15+1)*Setup!$B$22</f>
        <v>22.967109179277</v>
      </c>
      <c r="H703" s="0" t="n">
        <f aca="false">SUMPRODUCT('FD inverse'!$A$6:$BH$6,'FD mesh'!$B$84:$BI$84,$E702:$BL702)+'FD inverse'!$A$6*$C703/Setup!$B$17+INDEX('FD inverse'!$A$6:$BH$6,1,'FD mesh'!$B$15+1)*Setup!$B$22</f>
        <v>22.4410864459136</v>
      </c>
      <c r="I703" s="0" t="n">
        <f aca="false">SUMPRODUCT('FD inverse'!$A$7:$BH$7,'FD mesh'!$B$84:$BI$84,$E702:$BL702)+'FD inverse'!$A$7*$C703/Setup!$B$17+INDEX('FD inverse'!$A$7:$BH$7,1,'FD mesh'!$B$15+1)*Setup!$B$22</f>
        <v>22.3983653268743</v>
      </c>
      <c r="J703" s="0" t="n">
        <f aca="false">SUMPRODUCT('FD inverse'!$A$8:$BH$8,'FD mesh'!$B$84:$BI$84,$E702:$BL702)+'FD inverse'!$A$8*$C703/Setup!$B$17+INDEX('FD inverse'!$A$8:$BH$8,1,'FD mesh'!$B$15+1)*Setup!$B$22</f>
        <v>22.3620461000788</v>
      </c>
      <c r="K703" s="0" t="n">
        <f aca="false">SUMPRODUCT('FD inverse'!$A$9:$BH$9,'FD mesh'!$B$84:$BI$84,$E702:$BL702)+'FD inverse'!$A$9*$C703/Setup!$B$17+INDEX('FD inverse'!$A$9:$BH$9,1,'FD mesh'!$B$15+1)*Setup!$B$22</f>
        <v>22.330999820758</v>
      </c>
      <c r="L703" s="0" t="n">
        <f aca="false">SUMPRODUCT('FD inverse'!$A$10:$BH$10,'FD mesh'!$B$84:$BI$84,$E702:$BL702)+'FD inverse'!$A$10*$C703/Setup!$B$17+INDEX('FD inverse'!$A$10:$BH$10,1,'FD mesh'!$B$15+1)*Setup!$B$22</f>
        <v>22.3042276390976</v>
      </c>
      <c r="M703" s="0" t="n">
        <f aca="false">SUMPRODUCT('FD inverse'!$A$11:$BH$11,'FD mesh'!$B$84:$BI$84,$E702:$BL702)+'FD inverse'!$A$11*$C703/Setup!$B$17+INDEX('FD inverse'!$A$11:$BH$11,1,'FD mesh'!$B$15+1)*Setup!$B$22</f>
        <v>22.2808619049945</v>
      </c>
      <c r="N703" s="0" t="n">
        <f aca="false">SUMPRODUCT('FD inverse'!$A$12:$BH$12,'FD mesh'!$B$84:$BI$84,$E702:$BL702)+'FD inverse'!$A$12*$C703/Setup!$B$17+INDEX('FD inverse'!$A$12:$BH$12,1,'FD mesh'!$B$15+1)*Setup!$B$22</f>
        <v>22.2601667450522</v>
      </c>
      <c r="O703" s="0" t="n">
        <f aca="false">SUMPRODUCT('FD inverse'!$A$13:$BH$13,'FD mesh'!$B$84:$BI$84,$E702:$BL702)+'FD inverse'!$A$13*$C703/Setup!$B$17+INDEX('FD inverse'!$A$13:$BH$13,1,'FD mesh'!$B$15+1)*Setup!$B$22</f>
        <v>22.2415382583025</v>
      </c>
      <c r="P703" s="0" t="n">
        <f aca="false">SUMPRODUCT('FD inverse'!$A$14:$BH$14,'FD mesh'!$B$84:$BI$84,$E702:$BL702)+'FD inverse'!$A$14*$C703/Setup!$B$17+INDEX('FD inverse'!$A$14:$BH$14,1,'FD mesh'!$B$15+1)*Setup!$B$22</f>
        <v>22.2245044547812</v>
      </c>
      <c r="Q703" s="0" t="n">
        <f aca="false">SUMPRODUCT('FD inverse'!$A$15:$BH$15,'FD mesh'!$B$84:$BI$84,$E702:$BL702)+'FD inverse'!$A$15*$C703/Setup!$B$17+INDEX('FD inverse'!$A$15:$BH$15,1,'FD mesh'!$B$15+1)*Setup!$B$22</f>
        <v>22.2087250387114</v>
      </c>
      <c r="R703" s="0" t="n">
        <f aca="false">SUMPRODUCT('FD inverse'!$A$16:$BH$16,'FD mesh'!$B$84:$BI$84,$E702:$BL702)+'FD inverse'!$A$16*$C703/Setup!$B$17+INDEX('FD inverse'!$A$16:$BH$16,1,'FD mesh'!$B$15+1)*Setup!$B$22</f>
        <v>22.1939911157183</v>
      </c>
      <c r="S703" s="0" t="n">
        <f aca="false">SUMPRODUCT('FD inverse'!$A$17:$BH$17,'FD mesh'!$B$84:$BI$84,$E702:$BL702)+'FD inverse'!$A$17*$C703/Setup!$B$17+INDEX('FD inverse'!$A$17:$BH$17,1,'FD mesh'!$B$15+1)*Setup!$B$22</f>
        <v>21.7341584931485</v>
      </c>
      <c r="T703" s="0" t="n">
        <f aca="false">SUMPRODUCT('FD inverse'!$A$18:$BH$18,'FD mesh'!$B$84:$BI$84,$E702:$BL702)+'FD inverse'!$A$18*$C703/Setup!$B$17+INDEX('FD inverse'!$A$18:$BH$18,1,'FD mesh'!$B$15+1)*Setup!$B$22</f>
        <v>21.2746250225628</v>
      </c>
      <c r="U703" s="0" t="n">
        <f aca="false">SUMPRODUCT('FD inverse'!$A$19:$BH$19,'FD mesh'!$B$84:$BI$84,$E702:$BL702)+'FD inverse'!$A$19*$C703/Setup!$B$17+INDEX('FD inverse'!$A$19:$BH$19,1,'FD mesh'!$B$15+1)*Setup!$B$22</f>
        <v>20.8152374465537</v>
      </c>
      <c r="V703" s="0" t="n">
        <f aca="false">SUMPRODUCT('FD inverse'!$A$20:$BH$20,'FD mesh'!$B$84:$BI$84,$E702:$BL702)+'FD inverse'!$A$20*$C703/Setup!$B$17+INDEX('FD inverse'!$A$20:$BH$20,1,'FD mesh'!$B$15+1)*Setup!$B$22</f>
        <v>20.3558705487142</v>
      </c>
      <c r="W703" s="0" t="n">
        <f aca="false">SUMPRODUCT('FD inverse'!$A$21:$BH$21,'FD mesh'!$B$84:$BI$84,$E702:$BL702)+'FD inverse'!$A$21*$C703/Setup!$B$17+INDEX('FD inverse'!$A$21:$BH$21,1,'FD mesh'!$B$15+1)*Setup!$B$22</f>
        <v>19.8964249218578</v>
      </c>
      <c r="X703" s="0" t="n">
        <f aca="false">SUMPRODUCT('FD inverse'!$A$22:$BH$22,'FD mesh'!$B$84:$BI$84,$E702:$BL702)+'FD inverse'!$A$22*$C703/Setup!$B$17+INDEX('FD inverse'!$A$22:$BH$22,1,'FD mesh'!$B$15+1)*Setup!$B$22</f>
        <v>19.4368247546426</v>
      </c>
      <c r="Y703" s="0" t="n">
        <f aca="false">SUMPRODUCT('FD inverse'!$A$23:$BH$23,'FD mesh'!$B$84:$BI$84,$E702:$BL702)+'FD inverse'!$A$23*$C703/Setup!$B$17+INDEX('FD inverse'!$A$23:$BH$23,1,'FD mesh'!$B$15+1)*Setup!$B$22</f>
        <v>18.9770156392435</v>
      </c>
      <c r="Z703" s="0" t="n">
        <f aca="false">SUMPRODUCT('FD inverse'!$A$24:$BH$24,'FD mesh'!$B$84:$BI$84,$E702:$BL702)+'FD inverse'!$A$24*$C703/Setup!$B$17+INDEX('FD inverse'!$A$24:$BH$24,1,'FD mesh'!$B$15+1)*Setup!$B$22</f>
        <v>18.5169624017291</v>
      </c>
      <c r="AA703" s="0" t="n">
        <f aca="false">SUMPRODUCT('FD inverse'!$A$25:$BH$25,'FD mesh'!$B$84:$BI$84,$E702:$BL702)+'FD inverse'!$A$25*$C703/Setup!$B$17+INDEX('FD inverse'!$A$25:$BH$25,1,'FD mesh'!$B$15+1)*Setup!$B$22</f>
        <v>18.0566469559002</v>
      </c>
      <c r="AB703" s="0" t="n">
        <f aca="false">SUMPRODUCT('FD inverse'!$A$26:$BH$26,'FD mesh'!$B$84:$BI$84,$E702:$BL702)+'FD inverse'!$A$26*$C703/Setup!$B$17+INDEX('FD inverse'!$A$26:$BH$26,1,'FD mesh'!$B$15+1)*Setup!$B$22</f>
        <v>17.5960661805399</v>
      </c>
      <c r="AC703" s="0" t="n">
        <f aca="false">SUMPRODUCT('FD inverse'!$A$27:$BH$27,'FD mesh'!$B$84:$BI$84,$E702:$BL702)+'FD inverse'!$A$27*$C703/Setup!$B$17+INDEX('FD inverse'!$A$27:$BH$27,1,'FD mesh'!$B$15+1)*Setup!$B$22</f>
        <v>17.1352298193065</v>
      </c>
      <c r="AD703" s="0" t="n">
        <f aca="false">SUMPRODUCT('FD inverse'!$A$28:$BH$28,'FD mesh'!$B$84:$BI$84,$E702:$BL702)+'FD inverse'!$A$28*$C703/Setup!$B$17+INDEX('FD inverse'!$A$28:$BH$28,1,'FD mesh'!$B$15+1)*Setup!$B$22</f>
        <v>16.6741584018766</v>
      </c>
      <c r="AE703" s="0" t="n">
        <f aca="false">SUMPRODUCT('FD inverse'!$A$29:$BH$29,'FD mesh'!$B$84:$BI$84,$E702:$BL702)+'FD inverse'!$A$29*$C703/Setup!$B$17+INDEX('FD inverse'!$A$29:$BH$29,1,'FD mesh'!$B$15+1)*Setup!$B$22</f>
        <v>16.2128811844006</v>
      </c>
      <c r="AF703" s="0" t="n">
        <f aca="false">SUMPRODUCT('FD inverse'!$A$30:$BH$30,'FD mesh'!$B$84:$BI$84,$E702:$BL702)+'FD inverse'!$A$30*$C703/Setup!$B$17+INDEX('FD inverse'!$A$30:$BH$30,1,'FD mesh'!$B$15+1)*Setup!$B$22</f>
        <v>15.7514341068859</v>
      </c>
      <c r="AG703" s="0" t="n">
        <f aca="false">SUMPRODUCT('FD inverse'!$A$31:$BH$31,'FD mesh'!$B$84:$BI$84,$E702:$BL702)+'FD inverse'!$A$31*$C703/Setup!$B$17+INDEX('FD inverse'!$A$31:$BH$31,1,'FD mesh'!$B$15+1)*Setup!$B$22</f>
        <v>15.2898577647519</v>
      </c>
      <c r="AH703" s="0" t="n">
        <f aca="false">SUMPRODUCT('FD inverse'!$A$32:$BH$32,'FD mesh'!$B$84:$BI$84,$E702:$BL702)+'FD inverse'!$A$32*$C703/Setup!$B$17+INDEX('FD inverse'!$A$32:$BH$32,1,'FD mesh'!$B$15+1)*Setup!$B$22</f>
        <v>15.2703270867979</v>
      </c>
      <c r="AI703" s="0" t="n">
        <f aca="false">SUMPRODUCT('FD inverse'!$A$33:$BH$33,'FD mesh'!$B$84:$BI$84,$E702:$BL702)+'FD inverse'!$A$33*$C703/Setup!$B$17+INDEX('FD inverse'!$A$33:$BH$33,1,'FD mesh'!$B$15+1)*Setup!$B$22</f>
        <v>15.2506525078195</v>
      </c>
      <c r="AJ703" s="0" t="n">
        <f aca="false">SUMPRODUCT('FD inverse'!$A$34:$BH$34,'FD mesh'!$B$84:$BI$84,$E702:$BL702)+'FD inverse'!$A$34*$C703/Setup!$B$17+INDEX('FD inverse'!$A$34:$BH$34,1,'FD mesh'!$B$15+1)*Setup!$B$22</f>
        <v>15.2308397370217</v>
      </c>
      <c r="AK703" s="0" t="n">
        <f aca="false">SUMPRODUCT('FD inverse'!$A$35:$BH$35,'FD mesh'!$B$84:$BI$84,$E702:$BL702)+'FD inverse'!$A$35*$C703/Setup!$B$17+INDEX('FD inverse'!$A$35:$BH$35,1,'FD mesh'!$B$15+1)*Setup!$B$22</f>
        <v>15.2108958890006</v>
      </c>
      <c r="AL703" s="0" t="n">
        <f aca="false">SUMPRODUCT('FD inverse'!$A$36:$BH$36,'FD mesh'!$B$84:$BI$84,$E702:$BL702)+'FD inverse'!$A$36*$C703/Setup!$B$17+INDEX('FD inverse'!$A$36:$BH$36,1,'FD mesh'!$B$15+1)*Setup!$B$22</f>
        <v>15.1908292888535</v>
      </c>
      <c r="AM703" s="0" t="n">
        <f aca="false">SUMPRODUCT('FD inverse'!$A$37:$BH$37,'FD mesh'!$B$84:$BI$84,$E702:$BL702)+'FD inverse'!$A$37*$C703/Setup!$B$17+INDEX('FD inverse'!$A$37:$BH$37,1,'FD mesh'!$B$15+1)*Setup!$B$22</f>
        <v>15.1706492974558</v>
      </c>
      <c r="AN703" s="0" t="n">
        <f aca="false">SUMPRODUCT('FD inverse'!$A$38:$BH$38,'FD mesh'!$B$84:$BI$84,$E702:$BL702)+'FD inverse'!$A$38*$C703/Setup!$B$17+INDEX('FD inverse'!$A$38:$BH$38,1,'FD mesh'!$B$15+1)*Setup!$B$22</f>
        <v>15.1503661555345</v>
      </c>
      <c r="AO703" s="0" t="n">
        <f aca="false">SUMPRODUCT('FD inverse'!$A$39:$BH$39,'FD mesh'!$B$84:$BI$84,$E702:$BL702)+'FD inverse'!$A$39*$C703/Setup!$B$17+INDEX('FD inverse'!$A$39:$BH$39,1,'FD mesh'!$B$15+1)*Setup!$B$22</f>
        <v>15.1299908450391</v>
      </c>
      <c r="AP703" s="0" t="n">
        <f aca="false">SUMPRODUCT('FD inverse'!$A$40:$BH$40,'FD mesh'!$B$84:$BI$84,$E702:$BL702)+'FD inverse'!$A$40*$C703/Setup!$B$17+INDEX('FD inverse'!$A$40:$BH$40,1,'FD mesh'!$B$15+1)*Setup!$B$22</f>
        <v>15.1095349661986</v>
      </c>
      <c r="AQ703" s="0" t="n">
        <f aca="false">SUMPRODUCT('FD inverse'!$A$41:$BH$41,'FD mesh'!$B$84:$BI$84,$E702:$BL702)+'FD inverse'!$A$41*$C703/Setup!$B$17+INDEX('FD inverse'!$A$41:$BH$41,1,'FD mesh'!$B$15+1)*Setup!$B$22</f>
        <v>15.0890106285598</v>
      </c>
      <c r="AR703" s="0" t="n">
        <f aca="false">SUMPRODUCT('FD inverse'!$A$42:$BH$42,'FD mesh'!$B$84:$BI$84,$E702:$BL702)+'FD inverse'!$A$42*$C703/Setup!$B$17+INDEX('FD inverse'!$A$42:$BH$42,1,'FD mesh'!$B$15+1)*Setup!$B$22</f>
        <v>15.0684303542226</v>
      </c>
      <c r="AS703" s="0" t="n">
        <f aca="false">SUMPRODUCT('FD inverse'!$A$43:$BH$43,'FD mesh'!$B$84:$BI$84,$E702:$BL702)+'FD inverse'!$A$43*$C703/Setup!$B$17+INDEX('FD inverse'!$A$43:$BH$43,1,'FD mesh'!$B$15+1)*Setup!$B$22</f>
        <v>0</v>
      </c>
      <c r="AT703" s="0" t="n">
        <f aca="false">SUMPRODUCT('FD inverse'!$A$44:$BH$44,'FD mesh'!$B$84:$BI$84,$E702:$BL702)+'FD inverse'!$A$44*$C703/Setup!$B$17+INDEX('FD inverse'!$A$44:$BH$44,1,'FD mesh'!$B$15+1)*Setup!$B$22</f>
        <v>0</v>
      </c>
      <c r="AU703" s="0" t="n">
        <f aca="false">SUMPRODUCT('FD inverse'!$A$45:$BH$45,'FD mesh'!$B$84:$BI$84,$E702:$BL702)+'FD inverse'!$A$45*$C703/Setup!$B$17+INDEX('FD inverse'!$A$45:$BH$45,1,'FD mesh'!$B$15+1)*Setup!$B$22</f>
        <v>0</v>
      </c>
      <c r="AV703" s="0" t="n">
        <f aca="false">SUMPRODUCT('FD inverse'!$A$46:$BH$46,'FD mesh'!$B$84:$BI$84,$E702:$BL702)+'FD inverse'!$A$46*$C703/Setup!$B$17+INDEX('FD inverse'!$A$46:$BH$46,1,'FD mesh'!$B$15+1)*Setup!$B$22</f>
        <v>0</v>
      </c>
      <c r="AW703" s="0" t="n">
        <f aca="false">SUMPRODUCT('FD inverse'!$A$47:$BH$47,'FD mesh'!$B$84:$BI$84,$E702:$BL702)+'FD inverse'!$A$47*$C703/Setup!$B$17+INDEX('FD inverse'!$A$47:$BH$47,1,'FD mesh'!$B$15+1)*Setup!$B$22</f>
        <v>0</v>
      </c>
      <c r="AX703" s="0" t="n">
        <f aca="false">SUMPRODUCT('FD inverse'!$A$48:$BH$48,'FD mesh'!$B$84:$BI$84,$E702:$BL702)+'FD inverse'!$A$48*$C703/Setup!$B$17+INDEX('FD inverse'!$A$48:$BH$48,1,'FD mesh'!$B$15+1)*Setup!$B$22</f>
        <v>0</v>
      </c>
      <c r="AY703" s="0" t="n">
        <f aca="false">SUMPRODUCT('FD inverse'!$A$49:$BH$49,'FD mesh'!$B$84:$BI$84,$E702:$BL702)+'FD inverse'!$A$49*$C703/Setup!$B$17+INDEX('FD inverse'!$A$49:$BH$49,1,'FD mesh'!$B$15+1)*Setup!$B$22</f>
        <v>0</v>
      </c>
      <c r="AZ703" s="0" t="n">
        <f aca="false">SUMPRODUCT('FD inverse'!$A$50:$BH$50,'FD mesh'!$B$84:$BI$84,$E702:$BL702)+'FD inverse'!$A$50*$C703/Setup!$B$17+INDEX('FD inverse'!$A$50:$BH$50,1,'FD mesh'!$B$15+1)*Setup!$B$22</f>
        <v>0</v>
      </c>
      <c r="BA703" s="0" t="n">
        <f aca="false">SUMPRODUCT('FD inverse'!$A$51:$BH$51,'FD mesh'!$B$84:$BI$84,$E702:$BL702)+'FD inverse'!$A$51*$C703/Setup!$B$17+INDEX('FD inverse'!$A$51:$BH$51,1,'FD mesh'!$B$15+1)*Setup!$B$22</f>
        <v>0</v>
      </c>
      <c r="BB703" s="0" t="n">
        <f aca="false">SUMPRODUCT('FD inverse'!$A$52:$BH$52,'FD mesh'!$B$84:$BI$84,$E702:$BL702)+'FD inverse'!$A$52*$C703/Setup!$B$17+INDEX('FD inverse'!$A$52:$BH$52,1,'FD mesh'!$B$15+1)*Setup!$B$22</f>
        <v>0</v>
      </c>
      <c r="BC703" s="0" t="n">
        <f aca="false">SUMPRODUCT('FD inverse'!$A$53:$BH$53,'FD mesh'!$B$84:$BI$84,$E702:$BL702)+'FD inverse'!$A$53*$C703/Setup!$B$17+INDEX('FD inverse'!$A$53:$BH$53,1,'FD mesh'!$B$15+1)*Setup!$B$22</f>
        <v>0</v>
      </c>
      <c r="BD703" s="0" t="n">
        <f aca="false">SUMPRODUCT('FD inverse'!$A$54:$BH$54,'FD mesh'!$B$84:$BI$84,$E702:$BL702)+'FD inverse'!$A$54*$C703/Setup!$B$17+INDEX('FD inverse'!$A$54:$BH$54,1,'FD mesh'!$B$15+1)*Setup!$B$22</f>
        <v>0</v>
      </c>
      <c r="BE703" s="0" t="n">
        <f aca="false">SUMPRODUCT('FD inverse'!$A$55:$BH$55,'FD mesh'!$B$84:$BI$84,$E702:$BL702)+'FD inverse'!$A$55*$C703/Setup!$B$17+INDEX('FD inverse'!$A$55:$BH$55,1,'FD mesh'!$B$15+1)*Setup!$B$22</f>
        <v>0</v>
      </c>
      <c r="BF703" s="0" t="n">
        <f aca="false">SUMPRODUCT('FD inverse'!$A$56:$BH$56,'FD mesh'!$B$84:$BI$84,$E702:$BL702)+'FD inverse'!$A$56*$C703/Setup!$B$17+INDEX('FD inverse'!$A$56:$BH$56,1,'FD mesh'!$B$15+1)*Setup!$B$22</f>
        <v>0</v>
      </c>
      <c r="BG703" s="0" t="n">
        <f aca="false">SUMPRODUCT('FD inverse'!$A$57:$BH$57,'FD mesh'!$B$84:$BI$84,$E702:$BL702)+'FD inverse'!$A$57*$C703/Setup!$B$17+INDEX('FD inverse'!$A$57:$BH$57,1,'FD mesh'!$B$15+1)*Setup!$B$22</f>
        <v>0</v>
      </c>
      <c r="BH703" s="0" t="n">
        <f aca="false">SUMPRODUCT('FD inverse'!$A$58:$BH$58,'FD mesh'!$B$84:$BI$84,$E702:$BL702)+'FD inverse'!$A$58*$C703/Setup!$B$17+INDEX('FD inverse'!$A$58:$BH$58,1,'FD mesh'!$B$15+1)*Setup!$B$22</f>
        <v>0</v>
      </c>
      <c r="BI703" s="0" t="n">
        <f aca="false">SUMPRODUCT('FD inverse'!$A$59:$BH$59,'FD mesh'!$B$84:$BI$84,$E702:$BL702)+'FD inverse'!$A$59*$C703/Setup!$B$17+INDEX('FD inverse'!$A$59:$BH$59,1,'FD mesh'!$B$15+1)*Setup!$B$22</f>
        <v>0</v>
      </c>
      <c r="BJ703" s="0" t="n">
        <f aca="false">SUMPRODUCT('FD inverse'!$A$60:$BH$60,'FD mesh'!$B$84:$BI$84,$E702:$BL702)+'FD inverse'!$A$60*$C703/Setup!$B$17+INDEX('FD inverse'!$A$60:$BH$60,1,'FD mesh'!$B$15+1)*Setup!$B$22</f>
        <v>0</v>
      </c>
      <c r="BK703" s="0" t="n">
        <f aca="false">SUMPRODUCT('FD inverse'!$A$61:$BH$61,'FD mesh'!$B$84:$BI$84,$E702:$BL702)+'FD inverse'!$A$61*$C703/Setup!$B$17+INDEX('FD inverse'!$A$61:$BH$61,1,'FD mesh'!$B$15+1)*Setup!$B$22</f>
        <v>0</v>
      </c>
      <c r="BL703" s="0" t="n">
        <f aca="false">SUMPRODUCT('FD inverse'!$A$62:$BH$62,'FD mesh'!$B$84:$BI$84,$E702:$BL702)+'FD inverse'!$A$62*$C703/Setup!$B$17+INDEX('FD inverse'!$A$62:$BH$62,1,'FD mesh'!$B$15+1)*Setup!$B$22</f>
        <v>0</v>
      </c>
    </row>
    <row r="704" customFormat="false" ht="15" hidden="false" customHeight="false" outlineLevel="0" collapsed="false">
      <c r="A704" s="0" t="n">
        <v>699</v>
      </c>
      <c r="B704" s="0" t="n">
        <f aca="false">A704*Setup!$B$11/3600</f>
        <v>58.25</v>
      </c>
      <c r="C704" s="0" t="n">
        <f aca="false">Setup!$B$7+Setup!$B$8*COS(2*PI()*(B704-Setup!$B$9)/24)</f>
        <v>24.2616125169206</v>
      </c>
      <c r="D704" s="0" t="n">
        <f aca="false">(C704-E704)/Setup!$B$17</f>
        <v>6.85549851919239</v>
      </c>
      <c r="E704" s="0" t="n">
        <f aca="false">SUMPRODUCT('FD inverse'!$A$3:$BH$3,'FD mesh'!$B$84:$BI$84,$E703:$BL703)+'FD inverse'!$A$3*$C704/Setup!$B$17+INDEX('FD inverse'!$A$3:$BH$3,1,'FD mesh'!$B$15+1)*Setup!$B$22</f>
        <v>23.3703977094256</v>
      </c>
      <c r="F704" s="0" t="n">
        <f aca="false">SUMPRODUCT('FD inverse'!$A$4:$BH$4,'FD mesh'!$B$84:$BI$84,$E703:$BL703)+'FD inverse'!$A$4*$C704/Setup!$B$17+INDEX('FD inverse'!$A$4:$BH$4,1,'FD mesh'!$B$15+1)*Setup!$B$22</f>
        <v>23.1780128022066</v>
      </c>
      <c r="G704" s="0" t="n">
        <f aca="false">SUMPRODUCT('FD inverse'!$A$5:$BH$5,'FD mesh'!$B$84:$BI$84,$E703:$BL703)+'FD inverse'!$A$5*$C704/Setup!$B$17+INDEX('FD inverse'!$A$5:$BH$5,1,'FD mesh'!$B$15+1)*Setup!$B$22</f>
        <v>23.0056127322893</v>
      </c>
      <c r="H704" s="0" t="n">
        <f aca="false">SUMPRODUCT('FD inverse'!$A$6:$BH$6,'FD mesh'!$B$84:$BI$84,$E703:$BL703)+'FD inverse'!$A$6*$C704/Setup!$B$17+INDEX('FD inverse'!$A$6:$BH$6,1,'FD mesh'!$B$15+1)*Setup!$B$22</f>
        <v>22.4544240047718</v>
      </c>
      <c r="I704" s="0" t="n">
        <f aca="false">SUMPRODUCT('FD inverse'!$A$7:$BH$7,'FD mesh'!$B$84:$BI$84,$E703:$BL703)+'FD inverse'!$A$7*$C704/Setup!$B$17+INDEX('FD inverse'!$A$7:$BH$7,1,'FD mesh'!$B$15+1)*Setup!$B$22</f>
        <v>22.4095806244187</v>
      </c>
      <c r="J704" s="0" t="n">
        <f aca="false">SUMPRODUCT('FD inverse'!$A$8:$BH$8,'FD mesh'!$B$84:$BI$84,$E703:$BL703)+'FD inverse'!$A$8*$C704/Setup!$B$17+INDEX('FD inverse'!$A$8:$BH$8,1,'FD mesh'!$B$15+1)*Setup!$B$22</f>
        <v>22.371353938782</v>
      </c>
      <c r="K704" s="0" t="n">
        <f aca="false">SUMPRODUCT('FD inverse'!$A$9:$BH$9,'FD mesh'!$B$84:$BI$84,$E703:$BL703)+'FD inverse'!$A$9*$C704/Setup!$B$17+INDEX('FD inverse'!$A$9:$BH$9,1,'FD mesh'!$B$15+1)*Setup!$B$22</f>
        <v>22.3386186034127</v>
      </c>
      <c r="L704" s="0" t="n">
        <f aca="false">SUMPRODUCT('FD inverse'!$A$10:$BH$10,'FD mesh'!$B$84:$BI$84,$E703:$BL703)+'FD inverse'!$A$10*$C704/Setup!$B$17+INDEX('FD inverse'!$A$10:$BH$10,1,'FD mesh'!$B$15+1)*Setup!$B$22</f>
        <v>22.3103781250667</v>
      </c>
      <c r="M704" s="0" t="n">
        <f aca="false">SUMPRODUCT('FD inverse'!$A$11:$BH$11,'FD mesh'!$B$84:$BI$84,$E703:$BL703)+'FD inverse'!$A$11*$C704/Setup!$B$17+INDEX('FD inverse'!$A$11:$BH$11,1,'FD mesh'!$B$15+1)*Setup!$B$22</f>
        <v>22.2857662520124</v>
      </c>
      <c r="N704" s="0" t="n">
        <f aca="false">SUMPRODUCT('FD inverse'!$A$12:$BH$12,'FD mesh'!$B$84:$BI$84,$E703:$BL703)+'FD inverse'!$A$12*$C704/Setup!$B$17+INDEX('FD inverse'!$A$12:$BH$12,1,'FD mesh'!$B$15+1)*Setup!$B$22</f>
        <v>22.2640477990275</v>
      </c>
      <c r="O704" s="0" t="n">
        <f aca="false">SUMPRODUCT('FD inverse'!$A$13:$BH$13,'FD mesh'!$B$84:$BI$84,$E703:$BL703)+'FD inverse'!$A$13*$C704/Setup!$B$17+INDEX('FD inverse'!$A$13:$BH$13,1,'FD mesh'!$B$15+1)*Setup!$B$22</f>
        <v>22.2446190534027</v>
      </c>
      <c r="P704" s="0" t="n">
        <f aca="false">SUMPRODUCT('FD inverse'!$A$14:$BH$14,'FD mesh'!$B$84:$BI$84,$E703:$BL703)+'FD inverse'!$A$14*$C704/Setup!$B$17+INDEX('FD inverse'!$A$14:$BH$14,1,'FD mesh'!$B$15+1)*Setup!$B$22</f>
        <v>22.2270078860081</v>
      </c>
      <c r="Q704" s="0" t="n">
        <f aca="false">SUMPRODUCT('FD inverse'!$A$15:$BH$15,'FD mesh'!$B$84:$BI$84,$E703:$BL703)+'FD inverse'!$A$15*$C704/Setup!$B$17+INDEX('FD inverse'!$A$15:$BH$15,1,'FD mesh'!$B$15+1)*Setup!$B$22</f>
        <v>22.2108736691899</v>
      </c>
      <c r="R704" s="0" t="n">
        <f aca="false">SUMPRODUCT('FD inverse'!$A$16:$BH$16,'FD mesh'!$B$84:$BI$84,$E703:$BL703)+'FD inverse'!$A$16*$C704/Setup!$B$17+INDEX('FD inverse'!$A$16:$BH$16,1,'FD mesh'!$B$15+1)*Setup!$B$22</f>
        <v>22.1960070809726</v>
      </c>
      <c r="S704" s="0" t="n">
        <f aca="false">SUMPRODUCT('FD inverse'!$A$17:$BH$17,'FD mesh'!$B$84:$BI$84,$E703:$BL703)+'FD inverse'!$A$17*$C704/Setup!$B$17+INDEX('FD inverse'!$A$17:$BH$17,1,'FD mesh'!$B$15+1)*Setup!$B$22</f>
        <v>21.7355249653615</v>
      </c>
      <c r="T704" s="0" t="n">
        <f aca="false">SUMPRODUCT('FD inverse'!$A$18:$BH$18,'FD mesh'!$B$84:$BI$84,$E703:$BL703)+'FD inverse'!$A$18*$C704/Setup!$B$17+INDEX('FD inverse'!$A$18:$BH$18,1,'FD mesh'!$B$15+1)*Setup!$B$22</f>
        <v>21.2754449830017</v>
      </c>
      <c r="U704" s="0" t="n">
        <f aca="false">SUMPRODUCT('FD inverse'!$A$19:$BH$19,'FD mesh'!$B$84:$BI$84,$E703:$BL703)+'FD inverse'!$A$19*$C704/Setup!$B$17+INDEX('FD inverse'!$A$19:$BH$19,1,'FD mesh'!$B$15+1)*Setup!$B$22</f>
        <v>20.8156063032853</v>
      </c>
      <c r="V704" s="0" t="n">
        <f aca="false">SUMPRODUCT('FD inverse'!$A$20:$BH$20,'FD mesh'!$B$84:$BI$84,$E703:$BL703)+'FD inverse'!$A$20*$C704/Setup!$B$17+INDEX('FD inverse'!$A$20:$BH$20,1,'FD mesh'!$B$15+1)*Setup!$B$22</f>
        <v>20.3558761728356</v>
      </c>
      <c r="W704" s="0" t="n">
        <f aca="false">SUMPRODUCT('FD inverse'!$A$21:$BH$21,'FD mesh'!$B$84:$BI$84,$E703:$BL703)+'FD inverse'!$A$21*$C704/Setup!$B$17+INDEX('FD inverse'!$A$21:$BH$21,1,'FD mesh'!$B$15+1)*Setup!$B$22</f>
        <v>19.8961476974845</v>
      </c>
      <c r="X704" s="0" t="n">
        <f aca="false">SUMPRODUCT('FD inverse'!$A$22:$BH$22,'FD mesh'!$B$84:$BI$84,$E703:$BL703)+'FD inverse'!$A$22*$C704/Setup!$B$17+INDEX('FD inverse'!$A$22:$BH$22,1,'FD mesh'!$B$15+1)*Setup!$B$22</f>
        <v>19.4363376389607</v>
      </c>
      <c r="Y704" s="0" t="n">
        <f aca="false">SUMPRODUCT('FD inverse'!$A$23:$BH$23,'FD mesh'!$B$84:$BI$84,$E703:$BL703)+'FD inverse'!$A$23*$C704/Setup!$B$17+INDEX('FD inverse'!$A$23:$BH$23,1,'FD mesh'!$B$15+1)*Setup!$B$22</f>
        <v>18.9763842292505</v>
      </c>
      <c r="Z704" s="0" t="n">
        <f aca="false">SUMPRODUCT('FD inverse'!$A$24:$BH$24,'FD mesh'!$B$84:$BI$84,$E703:$BL703)+'FD inverse'!$A$24*$C704/Setup!$B$17+INDEX('FD inverse'!$A$24:$BH$24,1,'FD mesh'!$B$15+1)*Setup!$B$22</f>
        <v>18.5162450045995</v>
      </c>
      <c r="AA704" s="0" t="n">
        <f aca="false">SUMPRODUCT('FD inverse'!$A$25:$BH$25,'FD mesh'!$B$84:$BI$84,$E703:$BL703)+'FD inverse'!$A$25*$C704/Setup!$B$17+INDEX('FD inverse'!$A$25:$BH$25,1,'FD mesh'!$B$15+1)*Setup!$B$22</f>
        <v>18.0558946602218</v>
      </c>
      <c r="AB704" s="0" t="n">
        <f aca="false">SUMPRODUCT('FD inverse'!$A$26:$BH$26,'FD mesh'!$B$84:$BI$84,$E703:$BL703)+'FD inverse'!$A$26*$C704/Setup!$B$17+INDEX('FD inverse'!$A$26:$BH$26,1,'FD mesh'!$B$15+1)*Setup!$B$22</f>
        <v>17.595322925973</v>
      </c>
      <c r="AC704" s="0" t="n">
        <f aca="false">SUMPRODUCT('FD inverse'!$A$27:$BH$27,'FD mesh'!$B$84:$BI$84,$E703:$BL703)+'FD inverse'!$A$27*$C704/Setup!$B$17+INDEX('FD inverse'!$A$27:$BH$27,1,'FD mesh'!$B$15+1)*Setup!$B$22</f>
        <v>17.1345324625232</v>
      </c>
      <c r="AD704" s="0" t="n">
        <f aca="false">SUMPRODUCT('FD inverse'!$A$28:$BH$28,'FD mesh'!$B$84:$BI$84,$E703:$BL703)+'FD inverse'!$A$28*$C704/Setup!$B$17+INDEX('FD inverse'!$A$28:$BH$28,1,'FD mesh'!$B$15+1)*Setup!$B$22</f>
        <v>16.6735367769342</v>
      </c>
      <c r="AE704" s="0" t="n">
        <f aca="false">SUMPRODUCT('FD inverse'!$A$29:$BH$29,'FD mesh'!$B$84:$BI$84,$E703:$BL703)+'FD inverse'!$A$29*$C704/Setup!$B$17+INDEX('FD inverse'!$A$29:$BH$29,1,'FD mesh'!$B$15+1)*Setup!$B$22</f>
        <v>16.2123581560051</v>
      </c>
      <c r="AF704" s="0" t="n">
        <f aca="false">SUMPRODUCT('FD inverse'!$A$30:$BH$30,'FD mesh'!$B$84:$BI$84,$E703:$BL703)+'FD inverse'!$A$30*$C704/Setup!$B$17+INDEX('FD inverse'!$A$30:$BH$30,1,'FD mesh'!$B$15+1)*Setup!$B$22</f>
        <v>15.7510256152911</v>
      </c>
      <c r="AG704" s="0" t="n">
        <f aca="false">SUMPRODUCT('FD inverse'!$A$31:$BH$31,'FD mesh'!$B$84:$BI$84,$E703:$BL703)+'FD inverse'!$A$31*$C704/Setup!$B$17+INDEX('FD inverse'!$A$31:$BH$31,1,'FD mesh'!$B$15+1)*Setup!$B$22</f>
        <v>15.2895728613363</v>
      </c>
      <c r="AH704" s="0" t="n">
        <f aca="false">SUMPRODUCT('FD inverse'!$A$32:$BH$32,'FD mesh'!$B$84:$BI$84,$E703:$BL703)+'FD inverse'!$A$32*$C704/Setup!$B$17+INDEX('FD inverse'!$A$32:$BH$32,1,'FD mesh'!$B$15+1)*Setup!$B$22</f>
        <v>15.270049320531</v>
      </c>
      <c r="AI704" s="0" t="n">
        <f aca="false">SUMPRODUCT('FD inverse'!$A$33:$BH$33,'FD mesh'!$B$84:$BI$84,$E703:$BL703)+'FD inverse'!$A$33*$C704/Setup!$B$17+INDEX('FD inverse'!$A$33:$BH$33,1,'FD mesh'!$B$15+1)*Setup!$B$22</f>
        <v>15.2503851680436</v>
      </c>
      <c r="AJ704" s="0" t="n">
        <f aca="false">SUMPRODUCT('FD inverse'!$A$34:$BH$34,'FD mesh'!$B$84:$BI$84,$E703:$BL703)+'FD inverse'!$A$34*$C704/Setup!$B$17+INDEX('FD inverse'!$A$34:$BH$34,1,'FD mesh'!$B$15+1)*Setup!$B$22</f>
        <v>15.2305856820039</v>
      </c>
      <c r="AK704" s="0" t="n">
        <f aca="false">SUMPRODUCT('FD inverse'!$A$35:$BH$35,'FD mesh'!$B$84:$BI$84,$E703:$BL703)+'FD inverse'!$A$35*$C704/Setup!$B$17+INDEX('FD inverse'!$A$35:$BH$35,1,'FD mesh'!$B$15+1)*Setup!$B$22</f>
        <v>15.2106575874625</v>
      </c>
      <c r="AL704" s="0" t="n">
        <f aca="false">SUMPRODUCT('FD inverse'!$A$36:$BH$36,'FD mesh'!$B$84:$BI$84,$E703:$BL703)+'FD inverse'!$A$36*$C704/Setup!$B$17+INDEX('FD inverse'!$A$36:$BH$36,1,'FD mesh'!$B$15+1)*Setup!$B$22</f>
        <v>15.1906088591937</v>
      </c>
      <c r="AM704" s="0" t="n">
        <f aca="false">SUMPRODUCT('FD inverse'!$A$37:$BH$37,'FD mesh'!$B$84:$BI$84,$E703:$BL703)+'FD inverse'!$A$37*$C704/Setup!$B$17+INDEX('FD inverse'!$A$37:$BH$37,1,'FD mesh'!$B$15+1)*Setup!$B$22</f>
        <v>15.1704485443538</v>
      </c>
      <c r="AN704" s="0" t="n">
        <f aca="false">SUMPRODUCT('FD inverse'!$A$38:$BH$38,'FD mesh'!$B$84:$BI$84,$E703:$BL703)+'FD inverse'!$A$38*$C704/Setup!$B$17+INDEX('FD inverse'!$A$38:$BH$38,1,'FD mesh'!$B$15+1)*Setup!$B$22</f>
        <v>15.1501866036699</v>
      </c>
      <c r="AO704" s="0" t="n">
        <f aca="false">SUMPRODUCT('FD inverse'!$A$39:$BH$39,'FD mesh'!$B$84:$BI$84,$E703:$BL703)+'FD inverse'!$A$39*$C704/Setup!$B$17+INDEX('FD inverse'!$A$39:$BH$39,1,'FD mesh'!$B$15+1)*Setup!$B$22</f>
        <v>15.1298337696964</v>
      </c>
      <c r="AP704" s="0" t="n">
        <f aca="false">SUMPRODUCT('FD inverse'!$A$40:$BH$40,'FD mesh'!$B$84:$BI$84,$E703:$BL703)+'FD inverse'!$A$40*$C704/Setup!$B$17+INDEX('FD inverse'!$A$40:$BH$40,1,'FD mesh'!$B$15+1)*Setup!$B$22</f>
        <v>15.1094014205665</v>
      </c>
      <c r="AQ704" s="0" t="n">
        <f aca="false">SUMPRODUCT('FD inverse'!$A$41:$BH$41,'FD mesh'!$B$84:$BI$84,$E703:$BL703)+'FD inverse'!$A$41*$C704/Setup!$B$17+INDEX('FD inverse'!$A$41:$BH$41,1,'FD mesh'!$B$15+1)*Setup!$B$22</f>
        <v>15.0889014675617</v>
      </c>
      <c r="AR704" s="0" t="n">
        <f aca="false">SUMPRODUCT('FD inverse'!$A$42:$BH$42,'FD mesh'!$B$84:$BI$84,$E703:$BL703)+'FD inverse'!$A$42*$C704/Setup!$B$17+INDEX('FD inverse'!$A$42:$BH$42,1,'FD mesh'!$B$15+1)*Setup!$B$22</f>
        <v>15.0683462547454</v>
      </c>
      <c r="AS704" s="0" t="n">
        <f aca="false">SUMPRODUCT('FD inverse'!$A$43:$BH$43,'FD mesh'!$B$84:$BI$84,$E703:$BL703)+'FD inverse'!$A$43*$C704/Setup!$B$17+INDEX('FD inverse'!$A$43:$BH$43,1,'FD mesh'!$B$15+1)*Setup!$B$22</f>
        <v>0</v>
      </c>
      <c r="AT704" s="0" t="n">
        <f aca="false">SUMPRODUCT('FD inverse'!$A$44:$BH$44,'FD mesh'!$B$84:$BI$84,$E703:$BL703)+'FD inverse'!$A$44*$C704/Setup!$B$17+INDEX('FD inverse'!$A$44:$BH$44,1,'FD mesh'!$B$15+1)*Setup!$B$22</f>
        <v>0</v>
      </c>
      <c r="AU704" s="0" t="n">
        <f aca="false">SUMPRODUCT('FD inverse'!$A$45:$BH$45,'FD mesh'!$B$84:$BI$84,$E703:$BL703)+'FD inverse'!$A$45*$C704/Setup!$B$17+INDEX('FD inverse'!$A$45:$BH$45,1,'FD mesh'!$B$15+1)*Setup!$B$22</f>
        <v>0</v>
      </c>
      <c r="AV704" s="0" t="n">
        <f aca="false">SUMPRODUCT('FD inverse'!$A$46:$BH$46,'FD mesh'!$B$84:$BI$84,$E703:$BL703)+'FD inverse'!$A$46*$C704/Setup!$B$17+INDEX('FD inverse'!$A$46:$BH$46,1,'FD mesh'!$B$15+1)*Setup!$B$22</f>
        <v>0</v>
      </c>
      <c r="AW704" s="0" t="n">
        <f aca="false">SUMPRODUCT('FD inverse'!$A$47:$BH$47,'FD mesh'!$B$84:$BI$84,$E703:$BL703)+'FD inverse'!$A$47*$C704/Setup!$B$17+INDEX('FD inverse'!$A$47:$BH$47,1,'FD mesh'!$B$15+1)*Setup!$B$22</f>
        <v>0</v>
      </c>
      <c r="AX704" s="0" t="n">
        <f aca="false">SUMPRODUCT('FD inverse'!$A$48:$BH$48,'FD mesh'!$B$84:$BI$84,$E703:$BL703)+'FD inverse'!$A$48*$C704/Setup!$B$17+INDEX('FD inverse'!$A$48:$BH$48,1,'FD mesh'!$B$15+1)*Setup!$B$22</f>
        <v>0</v>
      </c>
      <c r="AY704" s="0" t="n">
        <f aca="false">SUMPRODUCT('FD inverse'!$A$49:$BH$49,'FD mesh'!$B$84:$BI$84,$E703:$BL703)+'FD inverse'!$A$49*$C704/Setup!$B$17+INDEX('FD inverse'!$A$49:$BH$49,1,'FD mesh'!$B$15+1)*Setup!$B$22</f>
        <v>0</v>
      </c>
      <c r="AZ704" s="0" t="n">
        <f aca="false">SUMPRODUCT('FD inverse'!$A$50:$BH$50,'FD mesh'!$B$84:$BI$84,$E703:$BL703)+'FD inverse'!$A$50*$C704/Setup!$B$17+INDEX('FD inverse'!$A$50:$BH$50,1,'FD mesh'!$B$15+1)*Setup!$B$22</f>
        <v>0</v>
      </c>
      <c r="BA704" s="0" t="n">
        <f aca="false">SUMPRODUCT('FD inverse'!$A$51:$BH$51,'FD mesh'!$B$84:$BI$84,$E703:$BL703)+'FD inverse'!$A$51*$C704/Setup!$B$17+INDEX('FD inverse'!$A$51:$BH$51,1,'FD mesh'!$B$15+1)*Setup!$B$22</f>
        <v>0</v>
      </c>
      <c r="BB704" s="0" t="n">
        <f aca="false">SUMPRODUCT('FD inverse'!$A$52:$BH$52,'FD mesh'!$B$84:$BI$84,$E703:$BL703)+'FD inverse'!$A$52*$C704/Setup!$B$17+INDEX('FD inverse'!$A$52:$BH$52,1,'FD mesh'!$B$15+1)*Setup!$B$22</f>
        <v>0</v>
      </c>
      <c r="BC704" s="0" t="n">
        <f aca="false">SUMPRODUCT('FD inverse'!$A$53:$BH$53,'FD mesh'!$B$84:$BI$84,$E703:$BL703)+'FD inverse'!$A$53*$C704/Setup!$B$17+INDEX('FD inverse'!$A$53:$BH$53,1,'FD mesh'!$B$15+1)*Setup!$B$22</f>
        <v>0</v>
      </c>
      <c r="BD704" s="0" t="n">
        <f aca="false">SUMPRODUCT('FD inverse'!$A$54:$BH$54,'FD mesh'!$B$84:$BI$84,$E703:$BL703)+'FD inverse'!$A$54*$C704/Setup!$B$17+INDEX('FD inverse'!$A$54:$BH$54,1,'FD mesh'!$B$15+1)*Setup!$B$22</f>
        <v>0</v>
      </c>
      <c r="BE704" s="0" t="n">
        <f aca="false">SUMPRODUCT('FD inverse'!$A$55:$BH$55,'FD mesh'!$B$84:$BI$84,$E703:$BL703)+'FD inverse'!$A$55*$C704/Setup!$B$17+INDEX('FD inverse'!$A$55:$BH$55,1,'FD mesh'!$B$15+1)*Setup!$B$22</f>
        <v>0</v>
      </c>
      <c r="BF704" s="0" t="n">
        <f aca="false">SUMPRODUCT('FD inverse'!$A$56:$BH$56,'FD mesh'!$B$84:$BI$84,$E703:$BL703)+'FD inverse'!$A$56*$C704/Setup!$B$17+INDEX('FD inverse'!$A$56:$BH$56,1,'FD mesh'!$B$15+1)*Setup!$B$22</f>
        <v>0</v>
      </c>
      <c r="BG704" s="0" t="n">
        <f aca="false">SUMPRODUCT('FD inverse'!$A$57:$BH$57,'FD mesh'!$B$84:$BI$84,$E703:$BL703)+'FD inverse'!$A$57*$C704/Setup!$B$17+INDEX('FD inverse'!$A$57:$BH$57,1,'FD mesh'!$B$15+1)*Setup!$B$22</f>
        <v>0</v>
      </c>
      <c r="BH704" s="0" t="n">
        <f aca="false">SUMPRODUCT('FD inverse'!$A$58:$BH$58,'FD mesh'!$B$84:$BI$84,$E703:$BL703)+'FD inverse'!$A$58*$C704/Setup!$B$17+INDEX('FD inverse'!$A$58:$BH$58,1,'FD mesh'!$B$15+1)*Setup!$B$22</f>
        <v>0</v>
      </c>
      <c r="BI704" s="0" t="n">
        <f aca="false">SUMPRODUCT('FD inverse'!$A$59:$BH$59,'FD mesh'!$B$84:$BI$84,$E703:$BL703)+'FD inverse'!$A$59*$C704/Setup!$B$17+INDEX('FD inverse'!$A$59:$BH$59,1,'FD mesh'!$B$15+1)*Setup!$B$22</f>
        <v>0</v>
      </c>
      <c r="BJ704" s="0" t="n">
        <f aca="false">SUMPRODUCT('FD inverse'!$A$60:$BH$60,'FD mesh'!$B$84:$BI$84,$E703:$BL703)+'FD inverse'!$A$60*$C704/Setup!$B$17+INDEX('FD inverse'!$A$60:$BH$60,1,'FD mesh'!$B$15+1)*Setup!$B$22</f>
        <v>0</v>
      </c>
      <c r="BK704" s="0" t="n">
        <f aca="false">SUMPRODUCT('FD inverse'!$A$61:$BH$61,'FD mesh'!$B$84:$BI$84,$E703:$BL703)+'FD inverse'!$A$61*$C704/Setup!$B$17+INDEX('FD inverse'!$A$61:$BH$61,1,'FD mesh'!$B$15+1)*Setup!$B$22</f>
        <v>0</v>
      </c>
      <c r="BL704" s="0" t="n">
        <f aca="false">SUMPRODUCT('FD inverse'!$A$62:$BH$62,'FD mesh'!$B$84:$BI$84,$E703:$BL703)+'FD inverse'!$A$62*$C704/Setup!$B$17+INDEX('FD inverse'!$A$62:$BH$62,1,'FD mesh'!$B$15+1)*Setup!$B$22</f>
        <v>0</v>
      </c>
    </row>
    <row r="705" customFormat="false" ht="15" hidden="false" customHeight="false" outlineLevel="0" collapsed="false">
      <c r="A705" s="0" t="n">
        <v>700</v>
      </c>
      <c r="B705" s="0" t="n">
        <f aca="false">A705*Setup!$B$11/3600</f>
        <v>58.3333333333333</v>
      </c>
      <c r="C705" s="0" t="n">
        <f aca="false">Setup!$B$7+Setup!$B$8*COS(2*PI()*(B705-Setup!$B$9)/24)</f>
        <v>24.3486229709906</v>
      </c>
      <c r="D705" s="0" t="n">
        <f aca="false">(C705-E705)/Setup!$B$17</f>
        <v>7.11097315274708</v>
      </c>
      <c r="E705" s="0" t="n">
        <f aca="false">SUMPRODUCT('FD inverse'!$A$3:$BH$3,'FD mesh'!$B$84:$BI$84,$E704:$BL704)+'FD inverse'!$A$3*$C705/Setup!$B$17+INDEX('FD inverse'!$A$3:$BH$3,1,'FD mesh'!$B$15+1)*Setup!$B$22</f>
        <v>23.4241964611335</v>
      </c>
      <c r="F705" s="0" t="n">
        <f aca="false">SUMPRODUCT('FD inverse'!$A$4:$BH$4,'FD mesh'!$B$84:$BI$84,$E704:$BL704)+'FD inverse'!$A$4*$C705/Setup!$B$17+INDEX('FD inverse'!$A$4:$BH$4,1,'FD mesh'!$B$15+1)*Setup!$B$22</f>
        <v>23.2242354317225</v>
      </c>
      <c r="G705" s="0" t="n">
        <f aca="false">SUMPRODUCT('FD inverse'!$A$5:$BH$5,'FD mesh'!$B$84:$BI$84,$E704:$BL704)+'FD inverse'!$A$5*$C705/Setup!$B$17+INDEX('FD inverse'!$A$5:$BH$5,1,'FD mesh'!$B$15+1)*Setup!$B$22</f>
        <v>23.0443363074833</v>
      </c>
      <c r="H705" s="0" t="n">
        <f aca="false">SUMPRODUCT('FD inverse'!$A$6:$BH$6,'FD mesh'!$B$84:$BI$84,$E704:$BL704)+'FD inverse'!$A$6*$C705/Setup!$B$17+INDEX('FD inverse'!$A$6:$BH$6,1,'FD mesh'!$B$15+1)*Setup!$B$22</f>
        <v>22.4681111902853</v>
      </c>
      <c r="I705" s="0" t="n">
        <f aca="false">SUMPRODUCT('FD inverse'!$A$7:$BH$7,'FD mesh'!$B$84:$BI$84,$E704:$BL704)+'FD inverse'!$A$7*$C705/Setup!$B$17+INDEX('FD inverse'!$A$7:$BH$7,1,'FD mesh'!$B$15+1)*Setup!$B$22</f>
        <v>22.4211553349326</v>
      </c>
      <c r="J705" s="0" t="n">
        <f aca="false">SUMPRODUCT('FD inverse'!$A$8:$BH$8,'FD mesh'!$B$84:$BI$84,$E704:$BL704)+'FD inverse'!$A$8*$C705/Setup!$B$17+INDEX('FD inverse'!$A$8:$BH$8,1,'FD mesh'!$B$15+1)*Setup!$B$22</f>
        <v>22.3810282173461</v>
      </c>
      <c r="K705" s="0" t="n">
        <f aca="false">SUMPRODUCT('FD inverse'!$A$9:$BH$9,'FD mesh'!$B$84:$BI$84,$E704:$BL704)+'FD inverse'!$A$9*$C705/Setup!$B$17+INDEX('FD inverse'!$A$9:$BH$9,1,'FD mesh'!$B$15+1)*Setup!$B$22</f>
        <v>22.3466086387356</v>
      </c>
      <c r="L705" s="0" t="n">
        <f aca="false">SUMPRODUCT('FD inverse'!$A$10:$BH$10,'FD mesh'!$B$84:$BI$84,$E704:$BL704)+'FD inverse'!$A$10*$C705/Setup!$B$17+INDEX('FD inverse'!$A$10:$BH$10,1,'FD mesh'!$B$15+1)*Setup!$B$22</f>
        <v>22.3169029452714</v>
      </c>
      <c r="M705" s="0" t="n">
        <f aca="false">SUMPRODUCT('FD inverse'!$A$11:$BH$11,'FD mesh'!$B$84:$BI$84,$E704:$BL704)+'FD inverse'!$A$11*$C705/Setup!$B$17+INDEX('FD inverse'!$A$11:$BH$11,1,'FD mesh'!$B$15+1)*Setup!$B$22</f>
        <v>22.2910467032553</v>
      </c>
      <c r="N705" s="0" t="n">
        <f aca="false">SUMPRODUCT('FD inverse'!$A$12:$BH$12,'FD mesh'!$B$84:$BI$84,$E704:$BL704)+'FD inverse'!$A$12*$C705/Setup!$B$17+INDEX('FD inverse'!$A$12:$BH$12,1,'FD mesh'!$B$15+1)*Setup!$B$22</f>
        <v>22.268305771707</v>
      </c>
      <c r="O705" s="0" t="n">
        <f aca="false">SUMPRODUCT('FD inverse'!$A$13:$BH$13,'FD mesh'!$B$84:$BI$84,$E704:$BL704)+'FD inverse'!$A$13*$C705/Setup!$B$17+INDEX('FD inverse'!$A$13:$BH$13,1,'FD mesh'!$B$15+1)*Setup!$B$22</f>
        <v>22.2480769184357</v>
      </c>
      <c r="P705" s="0" t="n">
        <f aca="false">SUMPRODUCT('FD inverse'!$A$14:$BH$14,'FD mesh'!$B$84:$BI$84,$E704:$BL704)+'FD inverse'!$A$14*$C705/Setup!$B$17+INDEX('FD inverse'!$A$14:$BH$14,1,'FD mesh'!$B$15+1)*Setup!$B$22</f>
        <v>22.2298881035321</v>
      </c>
      <c r="Q705" s="0" t="n">
        <f aca="false">SUMPRODUCT('FD inverse'!$A$15:$BH$15,'FD mesh'!$B$84:$BI$84,$E704:$BL704)+'FD inverse'!$A$15*$C705/Setup!$B$17+INDEX('FD inverse'!$A$15:$BH$15,1,'FD mesh'!$B$15+1)*Setup!$B$22</f>
        <v>22.2133985320053</v>
      </c>
      <c r="R705" s="0" t="n">
        <f aca="false">SUMPRODUCT('FD inverse'!$A$16:$BH$16,'FD mesh'!$B$84:$BI$84,$E704:$BL704)+'FD inverse'!$A$16*$C705/Setup!$B$17+INDEX('FD inverse'!$A$16:$BH$16,1,'FD mesh'!$B$15+1)*Setup!$B$22</f>
        <v>22.1983985550599</v>
      </c>
      <c r="S705" s="0" t="n">
        <f aca="false">SUMPRODUCT('FD inverse'!$A$17:$BH$17,'FD mesh'!$B$84:$BI$84,$E704:$BL704)+'FD inverse'!$A$17*$C705/Setup!$B$17+INDEX('FD inverse'!$A$17:$BH$17,1,'FD mesh'!$B$15+1)*Setup!$B$22</f>
        <v>21.7372414171275</v>
      </c>
      <c r="T705" s="0" t="n">
        <f aca="false">SUMPRODUCT('FD inverse'!$A$18:$BH$18,'FD mesh'!$B$84:$BI$84,$E704:$BL704)+'FD inverse'!$A$18*$C705/Setup!$B$17+INDEX('FD inverse'!$A$18:$BH$18,1,'FD mesh'!$B$15+1)*Setup!$B$22</f>
        <v>21.2765894064292</v>
      </c>
      <c r="U705" s="0" t="n">
        <f aca="false">SUMPRODUCT('FD inverse'!$A$19:$BH$19,'FD mesh'!$B$84:$BI$84,$E704:$BL704)+'FD inverse'!$A$19*$C705/Setup!$B$17+INDEX('FD inverse'!$A$19:$BH$19,1,'FD mesh'!$B$15+1)*Setup!$B$22</f>
        <v>20.8162741831966</v>
      </c>
      <c r="V705" s="0" t="n">
        <f aca="false">SUMPRODUCT('FD inverse'!$A$20:$BH$20,'FD mesh'!$B$84:$BI$84,$E704:$BL704)+'FD inverse'!$A$20*$C705/Setup!$B$17+INDEX('FD inverse'!$A$20:$BH$20,1,'FD mesh'!$B$15+1)*Setup!$B$22</f>
        <v>20.3561555074808</v>
      </c>
      <c r="W705" s="0" t="n">
        <f aca="false">SUMPRODUCT('FD inverse'!$A$21:$BH$21,'FD mesh'!$B$84:$BI$84,$E704:$BL704)+'FD inverse'!$A$21*$C705/Setup!$B$17+INDEX('FD inverse'!$A$21:$BH$21,1,'FD mesh'!$B$15+1)*Setup!$B$22</f>
        <v>19.8961190359606</v>
      </c>
      <c r="X705" s="0" t="n">
        <f aca="false">SUMPRODUCT('FD inverse'!$A$22:$BH$22,'FD mesh'!$B$84:$BI$84,$E704:$BL704)+'FD inverse'!$A$22*$C705/Setup!$B$17+INDEX('FD inverse'!$A$22:$BH$22,1,'FD mesh'!$B$15+1)*Setup!$B$22</f>
        <v>19.4360741297633</v>
      </c>
      <c r="Y705" s="0" t="n">
        <f aca="false">SUMPRODUCT('FD inverse'!$A$23:$BH$23,'FD mesh'!$B$84:$BI$84,$E704:$BL704)+'FD inverse'!$A$23*$C705/Setup!$B$17+INDEX('FD inverse'!$A$23:$BH$23,1,'FD mesh'!$B$15+1)*Setup!$B$22</f>
        <v>18.9759516765737</v>
      </c>
      <c r="Z705" s="0" t="n">
        <f aca="false">SUMPRODUCT('FD inverse'!$A$24:$BH$24,'FD mesh'!$B$84:$BI$84,$E704:$BL704)+'FD inverse'!$A$24*$C705/Setup!$B$17+INDEX('FD inverse'!$A$24:$BH$24,1,'FD mesh'!$B$15+1)*Setup!$B$22</f>
        <v>18.5157019293107</v>
      </c>
      <c r="AA705" s="0" t="n">
        <f aca="false">SUMPRODUCT('FD inverse'!$A$25:$BH$25,'FD mesh'!$B$84:$BI$84,$E704:$BL704)+'FD inverse'!$A$25*$C705/Setup!$B$17+INDEX('FD inverse'!$A$25:$BH$25,1,'FD mesh'!$B$15+1)*Setup!$B$22</f>
        <v>18.0552923627484</v>
      </c>
      <c r="AB705" s="0" t="n">
        <f aca="false">SUMPRODUCT('FD inverse'!$A$26:$BH$26,'FD mesh'!$B$84:$BI$84,$E704:$BL704)+'FD inverse'!$A$26*$C705/Setup!$B$17+INDEX('FD inverse'!$A$26:$BH$26,1,'FD mesh'!$B$15+1)*Setup!$B$22</f>
        <v>17.5947055486439</v>
      </c>
      <c r="AC705" s="0" t="n">
        <f aca="false">SUMPRODUCT('FD inverse'!$A$27:$BH$27,'FD mesh'!$B$84:$BI$84,$E704:$BL704)+'FD inverse'!$A$27*$C705/Setup!$B$17+INDEX('FD inverse'!$A$27:$BH$27,1,'FD mesh'!$B$15+1)*Setup!$B$22</f>
        <v>17.1339370492112</v>
      </c>
      <c r="AD705" s="0" t="n">
        <f aca="false">SUMPRODUCT('FD inverse'!$A$28:$BH$28,'FD mesh'!$B$84:$BI$84,$E704:$BL704)+'FD inverse'!$A$28*$C705/Setup!$B$17+INDEX('FD inverse'!$A$28:$BH$28,1,'FD mesh'!$B$15+1)*Setup!$B$22</f>
        <v>16.6729933281466</v>
      </c>
      <c r="AE705" s="0" t="n">
        <f aca="false">SUMPRODUCT('FD inverse'!$A$29:$BH$29,'FD mesh'!$B$84:$BI$84,$E704:$BL704)+'FD inverse'!$A$29*$C705/Setup!$B$17+INDEX('FD inverse'!$A$29:$BH$29,1,'FD mesh'!$B$15+1)*Setup!$B$22</f>
        <v>16.2118896778674</v>
      </c>
      <c r="AF705" s="0" t="n">
        <f aca="false">SUMPRODUCT('FD inverse'!$A$30:$BH$30,'FD mesh'!$B$84:$BI$84,$E704:$BL704)+'FD inverse'!$A$30*$C705/Setup!$B$17+INDEX('FD inverse'!$A$30:$BH$30,1,'FD mesh'!$B$15+1)*Setup!$B$22</f>
        <v>15.7506481611649</v>
      </c>
      <c r="AG705" s="0" t="n">
        <f aca="false">SUMPRODUCT('FD inverse'!$A$31:$BH$31,'FD mesh'!$B$84:$BI$84,$E704:$BL704)+'FD inverse'!$A$31*$C705/Setup!$B$17+INDEX('FD inverse'!$A$31:$BH$31,1,'FD mesh'!$B$15+1)*Setup!$B$22</f>
        <v>15.2892955651051</v>
      </c>
      <c r="AH705" s="0" t="n">
        <f aca="false">SUMPRODUCT('FD inverse'!$A$32:$BH$32,'FD mesh'!$B$84:$BI$84,$E704:$BL704)+'FD inverse'!$A$32*$C705/Setup!$B$17+INDEX('FD inverse'!$A$32:$BH$32,1,'FD mesh'!$B$15+1)*Setup!$B$22</f>
        <v>15.2697782184759</v>
      </c>
      <c r="AI705" s="0" t="n">
        <f aca="false">SUMPRODUCT('FD inverse'!$A$33:$BH$33,'FD mesh'!$B$84:$BI$84,$E704:$BL704)+'FD inverse'!$A$33*$C705/Setup!$B$17+INDEX('FD inverse'!$A$33:$BH$33,1,'FD mesh'!$B$15+1)*Setup!$B$22</f>
        <v>15.250123633742</v>
      </c>
      <c r="AJ705" s="0" t="n">
        <f aca="false">SUMPRODUCT('FD inverse'!$A$34:$BH$34,'FD mesh'!$B$84:$BI$84,$E704:$BL704)+'FD inverse'!$A$34*$C705/Setup!$B$17+INDEX('FD inverse'!$A$34:$BH$34,1,'FD mesh'!$B$15+1)*Setup!$B$22</f>
        <v>15.2303366543206</v>
      </c>
      <c r="AK705" s="0" t="n">
        <f aca="false">SUMPRODUCT('FD inverse'!$A$35:$BH$35,'FD mesh'!$B$84:$BI$84,$E704:$BL704)+'FD inverse'!$A$35*$C705/Setup!$B$17+INDEX('FD inverse'!$A$35:$BH$35,1,'FD mesh'!$B$15+1)*Setup!$B$22</f>
        <v>15.2104236113502</v>
      </c>
      <c r="AL705" s="0" t="n">
        <f aca="false">SUMPRODUCT('FD inverse'!$A$36:$BH$36,'FD mesh'!$B$84:$BI$84,$E704:$BL704)+'FD inverse'!$A$36*$C705/Setup!$B$17+INDEX('FD inverse'!$A$36:$BH$36,1,'FD mesh'!$B$15+1)*Setup!$B$22</f>
        <v>15.1903921242824</v>
      </c>
      <c r="AM705" s="0" t="n">
        <f aca="false">SUMPRODUCT('FD inverse'!$A$37:$BH$37,'FD mesh'!$B$84:$BI$84,$E704:$BL704)+'FD inverse'!$A$37*$C705/Setup!$B$17+INDEX('FD inverse'!$A$37:$BH$37,1,'FD mesh'!$B$15+1)*Setup!$B$22</f>
        <v>15.1702509210106</v>
      </c>
      <c r="AN705" s="0" t="n">
        <f aca="false">SUMPRODUCT('FD inverse'!$A$38:$BH$38,'FD mesh'!$B$84:$BI$84,$E704:$BL704)+'FD inverse'!$A$38*$C705/Setup!$B$17+INDEX('FD inverse'!$A$38:$BH$38,1,'FD mesh'!$B$15+1)*Setup!$B$22</f>
        <v>15.1500096762505</v>
      </c>
      <c r="AO705" s="0" t="n">
        <f aca="false">SUMPRODUCT('FD inverse'!$A$39:$BH$39,'FD mesh'!$B$84:$BI$84,$E704:$BL704)+'FD inverse'!$A$39*$C705/Setup!$B$17+INDEX('FD inverse'!$A$39:$BH$39,1,'FD mesh'!$B$15+1)*Setup!$B$22</f>
        <v>15.1296788667555</v>
      </c>
      <c r="AP705" s="0" t="n">
        <f aca="false">SUMPRODUCT('FD inverse'!$A$40:$BH$40,'FD mesh'!$B$84:$BI$84,$E704:$BL704)+'FD inverse'!$A$40*$C705/Setup!$B$17+INDEX('FD inverse'!$A$40:$BH$40,1,'FD mesh'!$B$15+1)*Setup!$B$22</f>
        <v>15.109269641824</v>
      </c>
      <c r="AQ705" s="0" t="n">
        <f aca="false">SUMPRODUCT('FD inverse'!$A$41:$BH$41,'FD mesh'!$B$84:$BI$84,$E704:$BL704)+'FD inverse'!$A$41*$C705/Setup!$B$17+INDEX('FD inverse'!$A$41:$BH$41,1,'FD mesh'!$B$15+1)*Setup!$B$22</f>
        <v>15.0887937074577</v>
      </c>
      <c r="AR705" s="0" t="n">
        <f aca="false">SUMPRODUCT('FD inverse'!$A$42:$BH$42,'FD mesh'!$B$84:$BI$84,$E704:$BL704)+'FD inverse'!$A$42*$C705/Setup!$B$17+INDEX('FD inverse'!$A$42:$BH$42,1,'FD mesh'!$B$15+1)*Setup!$B$22</f>
        <v>15.0682632224448</v>
      </c>
      <c r="AS705" s="0" t="n">
        <f aca="false">SUMPRODUCT('FD inverse'!$A$43:$BH$43,'FD mesh'!$B$84:$BI$84,$E704:$BL704)+'FD inverse'!$A$43*$C705/Setup!$B$17+INDEX('FD inverse'!$A$43:$BH$43,1,'FD mesh'!$B$15+1)*Setup!$B$22</f>
        <v>0</v>
      </c>
      <c r="AT705" s="0" t="n">
        <f aca="false">SUMPRODUCT('FD inverse'!$A$44:$BH$44,'FD mesh'!$B$84:$BI$84,$E704:$BL704)+'FD inverse'!$A$44*$C705/Setup!$B$17+INDEX('FD inverse'!$A$44:$BH$44,1,'FD mesh'!$B$15+1)*Setup!$B$22</f>
        <v>0</v>
      </c>
      <c r="AU705" s="0" t="n">
        <f aca="false">SUMPRODUCT('FD inverse'!$A$45:$BH$45,'FD mesh'!$B$84:$BI$84,$E704:$BL704)+'FD inverse'!$A$45*$C705/Setup!$B$17+INDEX('FD inverse'!$A$45:$BH$45,1,'FD mesh'!$B$15+1)*Setup!$B$22</f>
        <v>0</v>
      </c>
      <c r="AV705" s="0" t="n">
        <f aca="false">SUMPRODUCT('FD inverse'!$A$46:$BH$46,'FD mesh'!$B$84:$BI$84,$E704:$BL704)+'FD inverse'!$A$46*$C705/Setup!$B$17+INDEX('FD inverse'!$A$46:$BH$46,1,'FD mesh'!$B$15+1)*Setup!$B$22</f>
        <v>0</v>
      </c>
      <c r="AW705" s="0" t="n">
        <f aca="false">SUMPRODUCT('FD inverse'!$A$47:$BH$47,'FD mesh'!$B$84:$BI$84,$E704:$BL704)+'FD inverse'!$A$47*$C705/Setup!$B$17+INDEX('FD inverse'!$A$47:$BH$47,1,'FD mesh'!$B$15+1)*Setup!$B$22</f>
        <v>0</v>
      </c>
      <c r="AX705" s="0" t="n">
        <f aca="false">SUMPRODUCT('FD inverse'!$A$48:$BH$48,'FD mesh'!$B$84:$BI$84,$E704:$BL704)+'FD inverse'!$A$48*$C705/Setup!$B$17+INDEX('FD inverse'!$A$48:$BH$48,1,'FD mesh'!$B$15+1)*Setup!$B$22</f>
        <v>0</v>
      </c>
      <c r="AY705" s="0" t="n">
        <f aca="false">SUMPRODUCT('FD inverse'!$A$49:$BH$49,'FD mesh'!$B$84:$BI$84,$E704:$BL704)+'FD inverse'!$A$49*$C705/Setup!$B$17+INDEX('FD inverse'!$A$49:$BH$49,1,'FD mesh'!$B$15+1)*Setup!$B$22</f>
        <v>0</v>
      </c>
      <c r="AZ705" s="0" t="n">
        <f aca="false">SUMPRODUCT('FD inverse'!$A$50:$BH$50,'FD mesh'!$B$84:$BI$84,$E704:$BL704)+'FD inverse'!$A$50*$C705/Setup!$B$17+INDEX('FD inverse'!$A$50:$BH$50,1,'FD mesh'!$B$15+1)*Setup!$B$22</f>
        <v>0</v>
      </c>
      <c r="BA705" s="0" t="n">
        <f aca="false">SUMPRODUCT('FD inverse'!$A$51:$BH$51,'FD mesh'!$B$84:$BI$84,$E704:$BL704)+'FD inverse'!$A$51*$C705/Setup!$B$17+INDEX('FD inverse'!$A$51:$BH$51,1,'FD mesh'!$B$15+1)*Setup!$B$22</f>
        <v>0</v>
      </c>
      <c r="BB705" s="0" t="n">
        <f aca="false">SUMPRODUCT('FD inverse'!$A$52:$BH$52,'FD mesh'!$B$84:$BI$84,$E704:$BL704)+'FD inverse'!$A$52*$C705/Setup!$B$17+INDEX('FD inverse'!$A$52:$BH$52,1,'FD mesh'!$B$15+1)*Setup!$B$22</f>
        <v>0</v>
      </c>
      <c r="BC705" s="0" t="n">
        <f aca="false">SUMPRODUCT('FD inverse'!$A$53:$BH$53,'FD mesh'!$B$84:$BI$84,$E704:$BL704)+'FD inverse'!$A$53*$C705/Setup!$B$17+INDEX('FD inverse'!$A$53:$BH$53,1,'FD mesh'!$B$15+1)*Setup!$B$22</f>
        <v>0</v>
      </c>
      <c r="BD705" s="0" t="n">
        <f aca="false">SUMPRODUCT('FD inverse'!$A$54:$BH$54,'FD mesh'!$B$84:$BI$84,$E704:$BL704)+'FD inverse'!$A$54*$C705/Setup!$B$17+INDEX('FD inverse'!$A$54:$BH$54,1,'FD mesh'!$B$15+1)*Setup!$B$22</f>
        <v>0</v>
      </c>
      <c r="BE705" s="0" t="n">
        <f aca="false">SUMPRODUCT('FD inverse'!$A$55:$BH$55,'FD mesh'!$B$84:$BI$84,$E704:$BL704)+'FD inverse'!$A$55*$C705/Setup!$B$17+INDEX('FD inverse'!$A$55:$BH$55,1,'FD mesh'!$B$15+1)*Setup!$B$22</f>
        <v>0</v>
      </c>
      <c r="BF705" s="0" t="n">
        <f aca="false">SUMPRODUCT('FD inverse'!$A$56:$BH$56,'FD mesh'!$B$84:$BI$84,$E704:$BL704)+'FD inverse'!$A$56*$C705/Setup!$B$17+INDEX('FD inverse'!$A$56:$BH$56,1,'FD mesh'!$B$15+1)*Setup!$B$22</f>
        <v>0</v>
      </c>
      <c r="BG705" s="0" t="n">
        <f aca="false">SUMPRODUCT('FD inverse'!$A$57:$BH$57,'FD mesh'!$B$84:$BI$84,$E704:$BL704)+'FD inverse'!$A$57*$C705/Setup!$B$17+INDEX('FD inverse'!$A$57:$BH$57,1,'FD mesh'!$B$15+1)*Setup!$B$22</f>
        <v>0</v>
      </c>
      <c r="BH705" s="0" t="n">
        <f aca="false">SUMPRODUCT('FD inverse'!$A$58:$BH$58,'FD mesh'!$B$84:$BI$84,$E704:$BL704)+'FD inverse'!$A$58*$C705/Setup!$B$17+INDEX('FD inverse'!$A$58:$BH$58,1,'FD mesh'!$B$15+1)*Setup!$B$22</f>
        <v>0</v>
      </c>
      <c r="BI705" s="0" t="n">
        <f aca="false">SUMPRODUCT('FD inverse'!$A$59:$BH$59,'FD mesh'!$B$84:$BI$84,$E704:$BL704)+'FD inverse'!$A$59*$C705/Setup!$B$17+INDEX('FD inverse'!$A$59:$BH$59,1,'FD mesh'!$B$15+1)*Setup!$B$22</f>
        <v>0</v>
      </c>
      <c r="BJ705" s="0" t="n">
        <f aca="false">SUMPRODUCT('FD inverse'!$A$60:$BH$60,'FD mesh'!$B$84:$BI$84,$E704:$BL704)+'FD inverse'!$A$60*$C705/Setup!$B$17+INDEX('FD inverse'!$A$60:$BH$60,1,'FD mesh'!$B$15+1)*Setup!$B$22</f>
        <v>0</v>
      </c>
      <c r="BK705" s="0" t="n">
        <f aca="false">SUMPRODUCT('FD inverse'!$A$61:$BH$61,'FD mesh'!$B$84:$BI$84,$E704:$BL704)+'FD inverse'!$A$61*$C705/Setup!$B$17+INDEX('FD inverse'!$A$61:$BH$61,1,'FD mesh'!$B$15+1)*Setup!$B$22</f>
        <v>0</v>
      </c>
      <c r="BL705" s="0" t="n">
        <f aca="false">SUMPRODUCT('FD inverse'!$A$62:$BH$62,'FD mesh'!$B$84:$BI$84,$E704:$BL704)+'FD inverse'!$A$62*$C705/Setup!$B$17+INDEX('FD inverse'!$A$62:$BH$62,1,'FD mesh'!$B$15+1)*Setup!$B$22</f>
        <v>0</v>
      </c>
    </row>
    <row r="706" customFormat="false" ht="15" hidden="false" customHeight="false" outlineLevel="0" collapsed="false">
      <c r="A706" s="0" t="n">
        <v>701</v>
      </c>
      <c r="B706" s="0" t="n">
        <f aca="false">A706*Setup!$B$11/3600</f>
        <v>58.4166666666667</v>
      </c>
      <c r="C706" s="0" t="n">
        <f aca="false">Setup!$B$7+Setup!$B$8*COS(2*PI()*(B706-Setup!$B$9)/24)</f>
        <v>24.4354674994079</v>
      </c>
      <c r="D706" s="0" t="n">
        <f aca="false">(C706-E706)/Setup!$B$17</f>
        <v>7.36439886054396</v>
      </c>
      <c r="E706" s="0" t="n">
        <f aca="false">SUMPRODUCT('FD inverse'!$A$3:$BH$3,'FD mesh'!$B$84:$BI$84,$E705:$BL705)+'FD inverse'!$A$3*$C706/Setup!$B$17+INDEX('FD inverse'!$A$3:$BH$3,1,'FD mesh'!$B$15+1)*Setup!$B$22</f>
        <v>23.4780956475371</v>
      </c>
      <c r="F706" s="0" t="n">
        <f aca="false">SUMPRODUCT('FD inverse'!$A$4:$BH$4,'FD mesh'!$B$84:$BI$84,$E705:$BL705)+'FD inverse'!$A$4*$C706/Setup!$B$17+INDEX('FD inverse'!$A$4:$BH$4,1,'FD mesh'!$B$15+1)*Setup!$B$22</f>
        <v>23.2706139820703</v>
      </c>
      <c r="G706" s="0" t="n">
        <f aca="false">SUMPRODUCT('FD inverse'!$A$5:$BH$5,'FD mesh'!$B$84:$BI$84,$E705:$BL705)+'FD inverse'!$A$5*$C706/Setup!$B$17+INDEX('FD inverse'!$A$5:$BH$5,1,'FD mesh'!$B$15+1)*Setup!$B$22</f>
        <v>23.0832618957476</v>
      </c>
      <c r="H706" s="0" t="n">
        <f aca="false">SUMPRODUCT('FD inverse'!$A$6:$BH$6,'FD mesh'!$B$84:$BI$84,$E705:$BL705)+'FD inverse'!$A$6*$C706/Setup!$B$17+INDEX('FD inverse'!$A$6:$BH$6,1,'FD mesh'!$B$15+1)*Setup!$B$22</f>
        <v>22.4821421271458</v>
      </c>
      <c r="I706" s="0" t="n">
        <f aca="false">SUMPRODUCT('FD inverse'!$A$7:$BH$7,'FD mesh'!$B$84:$BI$84,$E705:$BL705)+'FD inverse'!$A$7*$C706/Setup!$B$17+INDEX('FD inverse'!$A$7:$BH$7,1,'FD mesh'!$B$15+1)*Setup!$B$22</f>
        <v>22.4330846068744</v>
      </c>
      <c r="J706" s="0" t="n">
        <f aca="false">SUMPRODUCT('FD inverse'!$A$8:$BH$8,'FD mesh'!$B$84:$BI$84,$E705:$BL705)+'FD inverse'!$A$8*$C706/Setup!$B$17+INDEX('FD inverse'!$A$8:$BH$8,1,'FD mesh'!$B$15+1)*Setup!$B$22</f>
        <v>22.3910650051528</v>
      </c>
      <c r="K706" s="0" t="n">
        <f aca="false">SUMPRODUCT('FD inverse'!$A$9:$BH$9,'FD mesh'!$B$84:$BI$84,$E705:$BL705)+'FD inverse'!$A$9*$C706/Setup!$B$17+INDEX('FD inverse'!$A$9:$BH$9,1,'FD mesh'!$B$15+1)*Setup!$B$22</f>
        <v>22.3549668121667</v>
      </c>
      <c r="L706" s="0" t="n">
        <f aca="false">SUMPRODUCT('FD inverse'!$A$10:$BH$10,'FD mesh'!$B$84:$BI$84,$E705:$BL705)+'FD inverse'!$A$10*$C706/Setup!$B$17+INDEX('FD inverse'!$A$10:$BH$10,1,'FD mesh'!$B$15+1)*Setup!$B$22</f>
        <v>22.3237996949511</v>
      </c>
      <c r="M706" s="0" t="n">
        <f aca="false">SUMPRODUCT('FD inverse'!$A$11:$BH$11,'FD mesh'!$B$84:$BI$84,$E705:$BL705)+'FD inverse'!$A$11*$C706/Setup!$B$17+INDEX('FD inverse'!$A$11:$BH$11,1,'FD mesh'!$B$15+1)*Setup!$B$22</f>
        <v>22.2967014566025</v>
      </c>
      <c r="N706" s="0" t="n">
        <f aca="false">SUMPRODUCT('FD inverse'!$A$12:$BH$12,'FD mesh'!$B$84:$BI$84,$E705:$BL705)+'FD inverse'!$A$12*$C706/Setup!$B$17+INDEX('FD inverse'!$A$12:$BH$12,1,'FD mesh'!$B$15+1)*Setup!$B$22</f>
        <v>22.272939355922</v>
      </c>
      <c r="O706" s="0" t="n">
        <f aca="false">SUMPRODUCT('FD inverse'!$A$13:$BH$13,'FD mesh'!$B$84:$BI$84,$E705:$BL705)+'FD inverse'!$A$13*$C706/Setup!$B$17+INDEX('FD inverse'!$A$13:$BH$13,1,'FD mesh'!$B$15+1)*Setup!$B$22</f>
        <v>22.2519109332444</v>
      </c>
      <c r="P706" s="0" t="n">
        <f aca="false">SUMPRODUCT('FD inverse'!$A$14:$BH$14,'FD mesh'!$B$84:$BI$84,$E705:$BL705)+'FD inverse'!$A$14*$C706/Setup!$B$17+INDEX('FD inverse'!$A$14:$BH$14,1,'FD mesh'!$B$15+1)*Setup!$B$22</f>
        <v>22.2331444662061</v>
      </c>
      <c r="Q706" s="0" t="n">
        <f aca="false">SUMPRODUCT('FD inverse'!$A$15:$BH$15,'FD mesh'!$B$84:$BI$84,$E705:$BL705)+'FD inverse'!$A$15*$C706/Setup!$B$17+INDEX('FD inverse'!$A$15:$BH$15,1,'FD mesh'!$B$15+1)*Setup!$B$22</f>
        <v>22.2162991570876</v>
      </c>
      <c r="R706" s="0" t="n">
        <f aca="false">SUMPRODUCT('FD inverse'!$A$16:$BH$16,'FD mesh'!$B$84:$BI$84,$E705:$BL705)+'FD inverse'!$A$16*$C706/Setup!$B$17+INDEX('FD inverse'!$A$16:$BH$16,1,'FD mesh'!$B$15+1)*Setup!$B$22</f>
        <v>22.2011651312036</v>
      </c>
      <c r="S706" s="0" t="n">
        <f aca="false">SUMPRODUCT('FD inverse'!$A$17:$BH$17,'FD mesh'!$B$84:$BI$84,$E705:$BL705)+'FD inverse'!$A$17*$C706/Setup!$B$17+INDEX('FD inverse'!$A$17:$BH$17,1,'FD mesh'!$B$15+1)*Setup!$B$22</f>
        <v>21.7393077216622</v>
      </c>
      <c r="T706" s="0" t="n">
        <f aca="false">SUMPRODUCT('FD inverse'!$A$18:$BH$18,'FD mesh'!$B$84:$BI$84,$E705:$BL705)+'FD inverse'!$A$18*$C706/Setup!$B$17+INDEX('FD inverse'!$A$18:$BH$18,1,'FD mesh'!$B$15+1)*Setup!$B$22</f>
        <v>21.2780583960267</v>
      </c>
      <c r="U706" s="0" t="n">
        <f aca="false">SUMPRODUCT('FD inverse'!$A$19:$BH$19,'FD mesh'!$B$84:$BI$84,$E705:$BL705)+'FD inverse'!$A$19*$C706/Setup!$B$17+INDEX('FD inverse'!$A$19:$BH$19,1,'FD mesh'!$B$15+1)*Setup!$B$22</f>
        <v>20.8172413730442</v>
      </c>
      <c r="V706" s="0" t="n">
        <f aca="false">SUMPRODUCT('FD inverse'!$A$20:$BH$20,'FD mesh'!$B$84:$BI$84,$E705:$BL705)+'FD inverse'!$A$20*$C706/Setup!$B$17+INDEX('FD inverse'!$A$20:$BH$20,1,'FD mesh'!$B$15+1)*Setup!$B$22</f>
        <v>20.3567089802168</v>
      </c>
      <c r="W706" s="0" t="n">
        <f aca="false">SUMPRODUCT('FD inverse'!$A$21:$BH$21,'FD mesh'!$B$84:$BI$84,$E705:$BL705)+'FD inverse'!$A$21*$C706/Setup!$B$17+INDEX('FD inverse'!$A$21:$BH$21,1,'FD mesh'!$B$15+1)*Setup!$B$22</f>
        <v>19.8963394665089</v>
      </c>
      <c r="X706" s="0" t="n">
        <f aca="false">SUMPRODUCT('FD inverse'!$A$22:$BH$22,'FD mesh'!$B$84:$BI$84,$E705:$BL705)+'FD inverse'!$A$22*$C706/Setup!$B$17+INDEX('FD inverse'!$A$22:$BH$22,1,'FD mesh'!$B$15+1)*Setup!$B$22</f>
        <v>19.4360348223623</v>
      </c>
      <c r="Y706" s="0" t="n">
        <f aca="false">SUMPRODUCT('FD inverse'!$A$23:$BH$23,'FD mesh'!$B$84:$BI$84,$E705:$BL705)+'FD inverse'!$A$23*$C706/Setup!$B$17+INDEX('FD inverse'!$A$23:$BH$23,1,'FD mesh'!$B$15+1)*Setup!$B$22</f>
        <v>18.9757186106091</v>
      </c>
      <c r="Z706" s="0" t="n">
        <f aca="false">SUMPRODUCT('FD inverse'!$A$24:$BH$24,'FD mesh'!$B$84:$BI$84,$E705:$BL705)+'FD inverse'!$A$24*$C706/Setup!$B$17+INDEX('FD inverse'!$A$24:$BH$24,1,'FD mesh'!$B$15+1)*Setup!$B$22</f>
        <v>18.515333810872</v>
      </c>
      <c r="AA706" s="0" t="n">
        <f aca="false">SUMPRODUCT('FD inverse'!$A$25:$BH$25,'FD mesh'!$B$84:$BI$84,$E705:$BL705)+'FD inverse'!$A$25*$C706/Setup!$B$17+INDEX('FD inverse'!$A$25:$BH$25,1,'FD mesh'!$B$15+1)*Setup!$B$22</f>
        <v>18.0548406791373</v>
      </c>
      <c r="AB706" s="0" t="n">
        <f aca="false">SUMPRODUCT('FD inverse'!$A$26:$BH$26,'FD mesh'!$B$84:$BI$84,$E705:$BL705)+'FD inverse'!$A$26*$C706/Setup!$B$17+INDEX('FD inverse'!$A$26:$BH$26,1,'FD mesh'!$B$15+1)*Setup!$B$22</f>
        <v>17.5942146233684</v>
      </c>
      <c r="AC706" s="0" t="n">
        <f aca="false">SUMPRODUCT('FD inverse'!$A$27:$BH$27,'FD mesh'!$B$84:$BI$84,$E705:$BL705)+'FD inverse'!$A$27*$C706/Setup!$B$17+INDEX('FD inverse'!$A$27:$BH$27,1,'FD mesh'!$B$15+1)*Setup!$B$22</f>
        <v>17.1334440953042</v>
      </c>
      <c r="AD706" s="0" t="n">
        <f aca="false">SUMPRODUCT('FD inverse'!$A$28:$BH$28,'FD mesh'!$B$84:$BI$84,$E705:$BL705)+'FD inverse'!$A$28*$C706/Setup!$B$17+INDEX('FD inverse'!$A$28:$BH$28,1,'FD mesh'!$B$15+1)*Setup!$B$22</f>
        <v>16.6725284979473</v>
      </c>
      <c r="AE706" s="0" t="n">
        <f aca="false">SUMPRODUCT('FD inverse'!$A$29:$BH$29,'FD mesh'!$B$84:$BI$84,$E705:$BL705)+'FD inverse'!$A$29*$C706/Setup!$B$17+INDEX('FD inverse'!$A$29:$BH$29,1,'FD mesh'!$B$15+1)*Setup!$B$22</f>
        <v>16.2114761077033</v>
      </c>
      <c r="AF706" s="0" t="n">
        <f aca="false">SUMPRODUCT('FD inverse'!$A$30:$BH$30,'FD mesh'!$B$84:$BI$84,$E705:$BL705)+'FD inverse'!$A$30*$C706/Setup!$B$17+INDEX('FD inverse'!$A$30:$BH$30,1,'FD mesh'!$B$15+1)*Setup!$B$22</f>
        <v>15.7503020096681</v>
      </c>
      <c r="AG706" s="0" t="n">
        <f aca="false">SUMPRODUCT('FD inverse'!$A$31:$BH$31,'FD mesh'!$B$84:$BI$84,$E705:$BL705)+'FD inverse'!$A$31*$C706/Setup!$B$17+INDEX('FD inverse'!$A$31:$BH$31,1,'FD mesh'!$B$15+1)*Setup!$B$22</f>
        <v>15.2890260441924</v>
      </c>
      <c r="AH706" s="0" t="n">
        <f aca="false">SUMPRODUCT('FD inverse'!$A$32:$BH$32,'FD mesh'!$B$84:$BI$84,$E705:$BL705)+'FD inverse'!$A$32*$C706/Setup!$B$17+INDEX('FD inverse'!$A$32:$BH$32,1,'FD mesh'!$B$15+1)*Setup!$B$22</f>
        <v>15.2695139436915</v>
      </c>
      <c r="AI706" s="0" t="n">
        <f aca="false">SUMPRODUCT('FD inverse'!$A$33:$BH$33,'FD mesh'!$B$84:$BI$84,$E705:$BL705)+'FD inverse'!$A$33*$C706/Setup!$B$17+INDEX('FD inverse'!$A$33:$BH$33,1,'FD mesh'!$B$15+1)*Setup!$B$22</f>
        <v>15.2498680612077</v>
      </c>
      <c r="AJ706" s="0" t="n">
        <f aca="false">SUMPRODUCT('FD inverse'!$A$34:$BH$34,'FD mesh'!$B$84:$BI$84,$E705:$BL705)+'FD inverse'!$A$34*$C706/Setup!$B$17+INDEX('FD inverse'!$A$34:$BH$34,1,'FD mesh'!$B$15+1)*Setup!$B$22</f>
        <v>15.2300928020205</v>
      </c>
      <c r="AK706" s="0" t="n">
        <f aca="false">SUMPRODUCT('FD inverse'!$A$35:$BH$35,'FD mesh'!$B$84:$BI$84,$E705:$BL705)+'FD inverse'!$A$35*$C706/Setup!$B$17+INDEX('FD inverse'!$A$35:$BH$35,1,'FD mesh'!$B$15+1)*Setup!$B$22</f>
        <v>15.2101940991823</v>
      </c>
      <c r="AL706" s="0" t="n">
        <f aca="false">SUMPRODUCT('FD inverse'!$A$36:$BH$36,'FD mesh'!$B$84:$BI$84,$E705:$BL705)+'FD inverse'!$A$36*$C706/Setup!$B$17+INDEX('FD inverse'!$A$36:$BH$36,1,'FD mesh'!$B$15+1)*Setup!$B$22</f>
        <v>15.1901792119982</v>
      </c>
      <c r="AM706" s="0" t="n">
        <f aca="false">SUMPRODUCT('FD inverse'!$A$37:$BH$37,'FD mesh'!$B$84:$BI$84,$E705:$BL705)+'FD inverse'!$A$37*$C706/Setup!$B$17+INDEX('FD inverse'!$A$37:$BH$37,1,'FD mesh'!$B$15+1)*Setup!$B$22</f>
        <v>15.170056543712</v>
      </c>
      <c r="AN706" s="0" t="n">
        <f aca="false">SUMPRODUCT('FD inverse'!$A$38:$BH$38,'FD mesh'!$B$84:$BI$84,$E705:$BL705)+'FD inverse'!$A$38*$C706/Setup!$B$17+INDEX('FD inverse'!$A$38:$BH$38,1,'FD mesh'!$B$15+1)*Setup!$B$22</f>
        <v>15.14983547716</v>
      </c>
      <c r="AO706" s="0" t="n">
        <f aca="false">SUMPRODUCT('FD inverse'!$A$39:$BH$39,'FD mesh'!$B$84:$BI$84,$E705:$BL705)+'FD inverse'!$A$39*$C706/Setup!$B$17+INDEX('FD inverse'!$A$39:$BH$39,1,'FD mesh'!$B$15+1)*Setup!$B$22</f>
        <v>15.1295262270162</v>
      </c>
      <c r="AP706" s="0" t="n">
        <f aca="false">SUMPRODUCT('FD inverse'!$A$40:$BH$40,'FD mesh'!$B$84:$BI$84,$E705:$BL705)+'FD inverse'!$A$40*$C706/Setup!$B$17+INDEX('FD inverse'!$A$40:$BH$40,1,'FD mesh'!$B$15+1)*Setup!$B$22</f>
        <v>15.1091397071205</v>
      </c>
      <c r="AQ706" s="0" t="n">
        <f aca="false">SUMPRODUCT('FD inverse'!$A$41:$BH$41,'FD mesh'!$B$84:$BI$84,$E705:$BL705)+'FD inverse'!$A$41*$C706/Setup!$B$17+INDEX('FD inverse'!$A$41:$BH$41,1,'FD mesh'!$B$15+1)*Setup!$B$22</f>
        <v>15.0886874112852</v>
      </c>
      <c r="AR706" s="0" t="n">
        <f aca="false">SUMPRODUCT('FD inverse'!$A$42:$BH$42,'FD mesh'!$B$84:$BI$84,$E705:$BL705)+'FD inverse'!$A$42*$C706/Setup!$B$17+INDEX('FD inverse'!$A$42:$BH$42,1,'FD mesh'!$B$15+1)*Setup!$B$22</f>
        <v>15.0681813058791</v>
      </c>
      <c r="AS706" s="0" t="n">
        <f aca="false">SUMPRODUCT('FD inverse'!$A$43:$BH$43,'FD mesh'!$B$84:$BI$84,$E705:$BL705)+'FD inverse'!$A$43*$C706/Setup!$B$17+INDEX('FD inverse'!$A$43:$BH$43,1,'FD mesh'!$B$15+1)*Setup!$B$22</f>
        <v>0</v>
      </c>
      <c r="AT706" s="0" t="n">
        <f aca="false">SUMPRODUCT('FD inverse'!$A$44:$BH$44,'FD mesh'!$B$84:$BI$84,$E705:$BL705)+'FD inverse'!$A$44*$C706/Setup!$B$17+INDEX('FD inverse'!$A$44:$BH$44,1,'FD mesh'!$B$15+1)*Setup!$B$22</f>
        <v>0</v>
      </c>
      <c r="AU706" s="0" t="n">
        <f aca="false">SUMPRODUCT('FD inverse'!$A$45:$BH$45,'FD mesh'!$B$84:$BI$84,$E705:$BL705)+'FD inverse'!$A$45*$C706/Setup!$B$17+INDEX('FD inverse'!$A$45:$BH$45,1,'FD mesh'!$B$15+1)*Setup!$B$22</f>
        <v>0</v>
      </c>
      <c r="AV706" s="0" t="n">
        <f aca="false">SUMPRODUCT('FD inverse'!$A$46:$BH$46,'FD mesh'!$B$84:$BI$84,$E705:$BL705)+'FD inverse'!$A$46*$C706/Setup!$B$17+INDEX('FD inverse'!$A$46:$BH$46,1,'FD mesh'!$B$15+1)*Setup!$B$22</f>
        <v>0</v>
      </c>
      <c r="AW706" s="0" t="n">
        <f aca="false">SUMPRODUCT('FD inverse'!$A$47:$BH$47,'FD mesh'!$B$84:$BI$84,$E705:$BL705)+'FD inverse'!$A$47*$C706/Setup!$B$17+INDEX('FD inverse'!$A$47:$BH$47,1,'FD mesh'!$B$15+1)*Setup!$B$22</f>
        <v>0</v>
      </c>
      <c r="AX706" s="0" t="n">
        <f aca="false">SUMPRODUCT('FD inverse'!$A$48:$BH$48,'FD mesh'!$B$84:$BI$84,$E705:$BL705)+'FD inverse'!$A$48*$C706/Setup!$B$17+INDEX('FD inverse'!$A$48:$BH$48,1,'FD mesh'!$B$15+1)*Setup!$B$22</f>
        <v>0</v>
      </c>
      <c r="AY706" s="0" t="n">
        <f aca="false">SUMPRODUCT('FD inverse'!$A$49:$BH$49,'FD mesh'!$B$84:$BI$84,$E705:$BL705)+'FD inverse'!$A$49*$C706/Setup!$B$17+INDEX('FD inverse'!$A$49:$BH$49,1,'FD mesh'!$B$15+1)*Setup!$B$22</f>
        <v>0</v>
      </c>
      <c r="AZ706" s="0" t="n">
        <f aca="false">SUMPRODUCT('FD inverse'!$A$50:$BH$50,'FD mesh'!$B$84:$BI$84,$E705:$BL705)+'FD inverse'!$A$50*$C706/Setup!$B$17+INDEX('FD inverse'!$A$50:$BH$50,1,'FD mesh'!$B$15+1)*Setup!$B$22</f>
        <v>0</v>
      </c>
      <c r="BA706" s="0" t="n">
        <f aca="false">SUMPRODUCT('FD inverse'!$A$51:$BH$51,'FD mesh'!$B$84:$BI$84,$E705:$BL705)+'FD inverse'!$A$51*$C706/Setup!$B$17+INDEX('FD inverse'!$A$51:$BH$51,1,'FD mesh'!$B$15+1)*Setup!$B$22</f>
        <v>0</v>
      </c>
      <c r="BB706" s="0" t="n">
        <f aca="false">SUMPRODUCT('FD inverse'!$A$52:$BH$52,'FD mesh'!$B$84:$BI$84,$E705:$BL705)+'FD inverse'!$A$52*$C706/Setup!$B$17+INDEX('FD inverse'!$A$52:$BH$52,1,'FD mesh'!$B$15+1)*Setup!$B$22</f>
        <v>0</v>
      </c>
      <c r="BC706" s="0" t="n">
        <f aca="false">SUMPRODUCT('FD inverse'!$A$53:$BH$53,'FD mesh'!$B$84:$BI$84,$E705:$BL705)+'FD inverse'!$A$53*$C706/Setup!$B$17+INDEX('FD inverse'!$A$53:$BH$53,1,'FD mesh'!$B$15+1)*Setup!$B$22</f>
        <v>0</v>
      </c>
      <c r="BD706" s="0" t="n">
        <f aca="false">SUMPRODUCT('FD inverse'!$A$54:$BH$54,'FD mesh'!$B$84:$BI$84,$E705:$BL705)+'FD inverse'!$A$54*$C706/Setup!$B$17+INDEX('FD inverse'!$A$54:$BH$54,1,'FD mesh'!$B$15+1)*Setup!$B$22</f>
        <v>0</v>
      </c>
      <c r="BE706" s="0" t="n">
        <f aca="false">SUMPRODUCT('FD inverse'!$A$55:$BH$55,'FD mesh'!$B$84:$BI$84,$E705:$BL705)+'FD inverse'!$A$55*$C706/Setup!$B$17+INDEX('FD inverse'!$A$55:$BH$55,1,'FD mesh'!$B$15+1)*Setup!$B$22</f>
        <v>0</v>
      </c>
      <c r="BF706" s="0" t="n">
        <f aca="false">SUMPRODUCT('FD inverse'!$A$56:$BH$56,'FD mesh'!$B$84:$BI$84,$E705:$BL705)+'FD inverse'!$A$56*$C706/Setup!$B$17+INDEX('FD inverse'!$A$56:$BH$56,1,'FD mesh'!$B$15+1)*Setup!$B$22</f>
        <v>0</v>
      </c>
      <c r="BG706" s="0" t="n">
        <f aca="false">SUMPRODUCT('FD inverse'!$A$57:$BH$57,'FD mesh'!$B$84:$BI$84,$E705:$BL705)+'FD inverse'!$A$57*$C706/Setup!$B$17+INDEX('FD inverse'!$A$57:$BH$57,1,'FD mesh'!$B$15+1)*Setup!$B$22</f>
        <v>0</v>
      </c>
      <c r="BH706" s="0" t="n">
        <f aca="false">SUMPRODUCT('FD inverse'!$A$58:$BH$58,'FD mesh'!$B$84:$BI$84,$E705:$BL705)+'FD inverse'!$A$58*$C706/Setup!$B$17+INDEX('FD inverse'!$A$58:$BH$58,1,'FD mesh'!$B$15+1)*Setup!$B$22</f>
        <v>0</v>
      </c>
      <c r="BI706" s="0" t="n">
        <f aca="false">SUMPRODUCT('FD inverse'!$A$59:$BH$59,'FD mesh'!$B$84:$BI$84,$E705:$BL705)+'FD inverse'!$A$59*$C706/Setup!$B$17+INDEX('FD inverse'!$A$59:$BH$59,1,'FD mesh'!$B$15+1)*Setup!$B$22</f>
        <v>0</v>
      </c>
      <c r="BJ706" s="0" t="n">
        <f aca="false">SUMPRODUCT('FD inverse'!$A$60:$BH$60,'FD mesh'!$B$84:$BI$84,$E705:$BL705)+'FD inverse'!$A$60*$C706/Setup!$B$17+INDEX('FD inverse'!$A$60:$BH$60,1,'FD mesh'!$B$15+1)*Setup!$B$22</f>
        <v>0</v>
      </c>
      <c r="BK706" s="0" t="n">
        <f aca="false">SUMPRODUCT('FD inverse'!$A$61:$BH$61,'FD mesh'!$B$84:$BI$84,$E705:$BL705)+'FD inverse'!$A$61*$C706/Setup!$B$17+INDEX('FD inverse'!$A$61:$BH$61,1,'FD mesh'!$B$15+1)*Setup!$B$22</f>
        <v>0</v>
      </c>
      <c r="BL706" s="0" t="n">
        <f aca="false">SUMPRODUCT('FD inverse'!$A$62:$BH$62,'FD mesh'!$B$84:$BI$84,$E705:$BL705)+'FD inverse'!$A$62*$C706/Setup!$B$17+INDEX('FD inverse'!$A$62:$BH$62,1,'FD mesh'!$B$15+1)*Setup!$B$22</f>
        <v>0</v>
      </c>
    </row>
    <row r="707" customFormat="false" ht="15" hidden="false" customHeight="false" outlineLevel="0" collapsed="false">
      <c r="A707" s="0" t="n">
        <v>702</v>
      </c>
      <c r="B707" s="0" t="n">
        <f aca="false">A707*Setup!$B$11/3600</f>
        <v>58.5</v>
      </c>
      <c r="C707" s="0" t="n">
        <f aca="false">Setup!$B$7+Setup!$B$8*COS(2*PI()*(B707-Setup!$B$9)/24)</f>
        <v>24.5221047688802</v>
      </c>
      <c r="D707" s="0" t="n">
        <f aca="false">(C707-E707)/Setup!$B$17</f>
        <v>7.61565280685899</v>
      </c>
      <c r="E707" s="0" t="n">
        <f aca="false">SUMPRODUCT('FD inverse'!$A$3:$BH$3,'FD mesh'!$B$84:$BI$84,$E706:$BL706)+'FD inverse'!$A$3*$C707/Setup!$B$17+INDEX('FD inverse'!$A$3:$BH$3,1,'FD mesh'!$B$15+1)*Setup!$B$22</f>
        <v>23.5320699039885</v>
      </c>
      <c r="F707" s="0" t="n">
        <f aca="false">SUMPRODUCT('FD inverse'!$A$4:$BH$4,'FD mesh'!$B$84:$BI$84,$E706:$BL706)+'FD inverse'!$A$4*$C707/Setup!$B$17+INDEX('FD inverse'!$A$4:$BH$4,1,'FD mesh'!$B$15+1)*Setup!$B$22</f>
        <v>23.3171267337435</v>
      </c>
      <c r="G707" s="0" t="n">
        <f aca="false">SUMPRODUCT('FD inverse'!$A$5:$BH$5,'FD mesh'!$B$84:$BI$84,$E706:$BL706)+'FD inverse'!$A$5*$C707/Setup!$B$17+INDEX('FD inverse'!$A$5:$BH$5,1,'FD mesh'!$B$15+1)*Setup!$B$22</f>
        <v>23.1223713897454</v>
      </c>
      <c r="H707" s="0" t="n">
        <f aca="false">SUMPRODUCT('FD inverse'!$A$6:$BH$6,'FD mesh'!$B$84:$BI$84,$E706:$BL706)+'FD inverse'!$A$6*$C707/Setup!$B$17+INDEX('FD inverse'!$A$6:$BH$6,1,'FD mesh'!$B$15+1)*Setup!$B$22</f>
        <v>22.4965107732854</v>
      </c>
      <c r="I707" s="0" t="n">
        <f aca="false">SUMPRODUCT('FD inverse'!$A$7:$BH$7,'FD mesh'!$B$84:$BI$84,$E706:$BL706)+'FD inverse'!$A$7*$C707/Setup!$B$17+INDEX('FD inverse'!$A$7:$BH$7,1,'FD mesh'!$B$15+1)*Setup!$B$22</f>
        <v>22.4453634167077</v>
      </c>
      <c r="J707" s="0" t="n">
        <f aca="false">SUMPRODUCT('FD inverse'!$A$8:$BH$8,'FD mesh'!$B$84:$BI$84,$E706:$BL706)+'FD inverse'!$A$8*$C707/Setup!$B$17+INDEX('FD inverse'!$A$8:$BH$8,1,'FD mesh'!$B$15+1)*Setup!$B$22</f>
        <v>22.4014601957248</v>
      </c>
      <c r="K707" s="0" t="n">
        <f aca="false">SUMPRODUCT('FD inverse'!$A$9:$BH$9,'FD mesh'!$B$84:$BI$84,$E706:$BL706)+'FD inverse'!$A$9*$C707/Setup!$B$17+INDEX('FD inverse'!$A$9:$BH$9,1,'FD mesh'!$B$15+1)*Setup!$B$22</f>
        <v>22.3636898305366</v>
      </c>
      <c r="L707" s="0" t="n">
        <f aca="false">SUMPRODUCT('FD inverse'!$A$10:$BH$10,'FD mesh'!$B$84:$BI$84,$E706:$BL706)+'FD inverse'!$A$10*$C707/Setup!$B$17+INDEX('FD inverse'!$A$10:$BH$10,1,'FD mesh'!$B$15+1)*Setup!$B$22</f>
        <v>22.3310657888706</v>
      </c>
      <c r="M707" s="0" t="n">
        <f aca="false">SUMPRODUCT('FD inverse'!$A$11:$BH$11,'FD mesh'!$B$84:$BI$84,$E706:$BL706)+'FD inverse'!$A$11*$C707/Setup!$B$17+INDEX('FD inverse'!$A$11:$BH$11,1,'FD mesh'!$B$15+1)*Setup!$B$22</f>
        <v>22.302728528278</v>
      </c>
      <c r="N707" s="0" t="n">
        <f aca="false">SUMPRODUCT('FD inverse'!$A$12:$BH$12,'FD mesh'!$B$84:$BI$84,$E706:$BL706)+'FD inverse'!$A$12*$C707/Setup!$B$17+INDEX('FD inverse'!$A$12:$BH$12,1,'FD mesh'!$B$15+1)*Setup!$B$22</f>
        <v>22.2779470621842</v>
      </c>
      <c r="O707" s="0" t="n">
        <f aca="false">SUMPRODUCT('FD inverse'!$A$13:$BH$13,'FD mesh'!$B$84:$BI$84,$E706:$BL706)+'FD inverse'!$A$13*$C707/Setup!$B$17+INDEX('FD inverse'!$A$13:$BH$13,1,'FD mesh'!$B$15+1)*Setup!$B$22</f>
        <v>22.2561199950652</v>
      </c>
      <c r="P707" s="0" t="n">
        <f aca="false">SUMPRODUCT('FD inverse'!$A$14:$BH$14,'FD mesh'!$B$84:$BI$84,$E706:$BL706)+'FD inverse'!$A$14*$C707/Setup!$B$17+INDEX('FD inverse'!$A$14:$BH$14,1,'FD mesh'!$B$15+1)*Setup!$B$22</f>
        <v>22.2367761502593</v>
      </c>
      <c r="Q707" s="0" t="n">
        <f aca="false">SUMPRODUCT('FD inverse'!$A$15:$BH$15,'FD mesh'!$B$84:$BI$84,$E706:$BL706)+'FD inverse'!$A$15*$C707/Setup!$B$17+INDEX('FD inverse'!$A$15:$BH$15,1,'FD mesh'!$B$15+1)*Setup!$B$22</f>
        <v>22.2195748919154</v>
      </c>
      <c r="R707" s="0" t="n">
        <f aca="false">SUMPRODUCT('FD inverse'!$A$16:$BH$16,'FD mesh'!$B$84:$BI$84,$E706:$BL706)+'FD inverse'!$A$16*$C707/Setup!$B$17+INDEX('FD inverse'!$A$16:$BH$16,1,'FD mesh'!$B$15+1)*Setup!$B$22</f>
        <v>22.2043062204906</v>
      </c>
      <c r="S707" s="0" t="n">
        <f aca="false">SUMPRODUCT('FD inverse'!$A$17:$BH$17,'FD mesh'!$B$84:$BI$84,$E706:$BL706)+'FD inverse'!$A$17*$C707/Setup!$B$17+INDEX('FD inverse'!$A$17:$BH$17,1,'FD mesh'!$B$15+1)*Setup!$B$22</f>
        <v>21.7417235822655</v>
      </c>
      <c r="T707" s="0" t="n">
        <f aca="false">SUMPRODUCT('FD inverse'!$A$18:$BH$18,'FD mesh'!$B$84:$BI$84,$E706:$BL706)+'FD inverse'!$A$18*$C707/Setup!$B$17+INDEX('FD inverse'!$A$18:$BH$18,1,'FD mesh'!$B$15+1)*Setup!$B$22</f>
        <v>21.2798518973038</v>
      </c>
      <c r="U707" s="0" t="n">
        <f aca="false">SUMPRODUCT('FD inverse'!$A$19:$BH$19,'FD mesh'!$B$84:$BI$84,$E706:$BL706)+'FD inverse'!$A$19*$C707/Setup!$B$17+INDEX('FD inverse'!$A$19:$BH$19,1,'FD mesh'!$B$15+1)*Setup!$B$22</f>
        <v>20.8185080141464</v>
      </c>
      <c r="V707" s="0" t="n">
        <f aca="false">SUMPRODUCT('FD inverse'!$A$20:$BH$20,'FD mesh'!$B$84:$BI$84,$E706:$BL706)+'FD inverse'!$A$20*$C707/Setup!$B$17+INDEX('FD inverse'!$A$20:$BH$20,1,'FD mesh'!$B$15+1)*Setup!$B$22</f>
        <v>20.3575368853706</v>
      </c>
      <c r="W707" s="0" t="n">
        <f aca="false">SUMPRODUCT('FD inverse'!$A$21:$BH$21,'FD mesh'!$B$84:$BI$84,$E706:$BL706)+'FD inverse'!$A$21*$C707/Setup!$B$17+INDEX('FD inverse'!$A$21:$BH$21,1,'FD mesh'!$B$15+1)*Setup!$B$22</f>
        <v>19.8968093972544</v>
      </c>
      <c r="X707" s="0" t="n">
        <f aca="false">SUMPRODUCT('FD inverse'!$A$22:$BH$22,'FD mesh'!$B$84:$BI$84,$E706:$BL706)+'FD inverse'!$A$22*$C707/Setup!$B$17+INDEX('FD inverse'!$A$22:$BH$22,1,'FD mesh'!$B$15+1)*Setup!$B$22</f>
        <v>19.4362202030432</v>
      </c>
      <c r="Y707" s="0" t="n">
        <f aca="false">SUMPRODUCT('FD inverse'!$A$23:$BH$23,'FD mesh'!$B$84:$BI$84,$E706:$BL706)+'FD inverse'!$A$23*$C707/Setup!$B$17+INDEX('FD inverse'!$A$23:$BH$23,1,'FD mesh'!$B$15+1)*Setup!$B$22</f>
        <v>18.9756855637182</v>
      </c>
      <c r="Z707" s="0" t="n">
        <f aca="false">SUMPRODUCT('FD inverse'!$A$24:$BH$24,'FD mesh'!$B$84:$BI$84,$E706:$BL706)+'FD inverse'!$A$24*$C707/Setup!$B$17+INDEX('FD inverse'!$A$24:$BH$24,1,'FD mesh'!$B$15+1)*Setup!$B$22</f>
        <v>18.5151411991653</v>
      </c>
      <c r="AA707" s="0" t="n">
        <f aca="false">SUMPRODUCT('FD inverse'!$A$25:$BH$25,'FD mesh'!$B$84:$BI$84,$E706:$BL706)+'FD inverse'!$A$25*$C707/Setup!$B$17+INDEX('FD inverse'!$A$25:$BH$25,1,'FD mesh'!$B$15+1)*Setup!$B$22</f>
        <v>18.0545401517387</v>
      </c>
      <c r="AB707" s="0" t="n">
        <f aca="false">SUMPRODUCT('FD inverse'!$A$26:$BH$26,'FD mesh'!$B$84:$BI$84,$E706:$BL706)+'FD inverse'!$A$26*$C707/Setup!$B$17+INDEX('FD inverse'!$A$26:$BH$26,1,'FD mesh'!$B$15+1)*Setup!$B$22</f>
        <v>17.593850663392</v>
      </c>
      <c r="AC707" s="0" t="n">
        <f aca="false">SUMPRODUCT('FD inverse'!$A$27:$BH$27,'FD mesh'!$B$84:$BI$84,$E706:$BL706)+'FD inverse'!$A$27*$C707/Setup!$B$17+INDEX('FD inverse'!$A$27:$BH$27,1,'FD mesh'!$B$15+1)*Setup!$B$22</f>
        <v>17.1330540668236</v>
      </c>
      <c r="AD707" s="0" t="n">
        <f aca="false">SUMPRODUCT('FD inverse'!$A$28:$BH$28,'FD mesh'!$B$84:$BI$84,$E706:$BL706)+'FD inverse'!$A$28*$C707/Setup!$B$17+INDEX('FD inverse'!$A$28:$BH$28,1,'FD mesh'!$B$15+1)*Setup!$B$22</f>
        <v>16.6721426904453</v>
      </c>
      <c r="AE707" s="0" t="n">
        <f aca="false">SUMPRODUCT('FD inverse'!$A$29:$BH$29,'FD mesh'!$B$84:$BI$84,$E706:$BL706)+'FD inverse'!$A$29*$C707/Setup!$B$17+INDEX('FD inverse'!$A$29:$BH$29,1,'FD mesh'!$B$15+1)*Setup!$B$22</f>
        <v>16.2111177764306</v>
      </c>
      <c r="AF707" s="0" t="n">
        <f aca="false">SUMPRODUCT('FD inverse'!$A$30:$BH$30,'FD mesh'!$B$84:$BI$84,$E706:$BL706)+'FD inverse'!$A$30*$C707/Setup!$B$17+INDEX('FD inverse'!$A$30:$BH$30,1,'FD mesh'!$B$15+1)*Setup!$B$22</f>
        <v>15.7499874106414</v>
      </c>
      <c r="AG707" s="0" t="n">
        <f aca="false">SUMPRODUCT('FD inverse'!$A$31:$BH$31,'FD mesh'!$B$84:$BI$84,$E706:$BL706)+'FD inverse'!$A$31*$C707/Setup!$B$17+INDEX('FD inverse'!$A$31:$BH$31,1,'FD mesh'!$B$15+1)*Setup!$B$22</f>
        <v>15.2887644628529</v>
      </c>
      <c r="AH707" s="0" t="n">
        <f aca="false">SUMPRODUCT('FD inverse'!$A$32:$BH$32,'FD mesh'!$B$84:$BI$84,$E706:$BL706)+'FD inverse'!$A$32*$C707/Setup!$B$17+INDEX('FD inverse'!$A$32:$BH$32,1,'FD mesh'!$B$15+1)*Setup!$B$22</f>
        <v>15.2692566558197</v>
      </c>
      <c r="AI707" s="0" t="n">
        <f aca="false">SUMPRODUCT('FD inverse'!$A$33:$BH$33,'FD mesh'!$B$84:$BI$84,$E706:$BL706)+'FD inverse'!$A$33*$C707/Setup!$B$17+INDEX('FD inverse'!$A$33:$BH$33,1,'FD mesh'!$B$15+1)*Setup!$B$22</f>
        <v>15.2496186037395</v>
      </c>
      <c r="AJ707" s="0" t="n">
        <f aca="false">SUMPRODUCT('FD inverse'!$A$34:$BH$34,'FD mesh'!$B$84:$BI$84,$E706:$BL706)+'FD inverse'!$A$34*$C707/Setup!$B$17+INDEX('FD inverse'!$A$34:$BH$34,1,'FD mesh'!$B$15+1)*Setup!$B$22</f>
        <v>15.2298542705431</v>
      </c>
      <c r="AK707" s="0" t="n">
        <f aca="false">SUMPRODUCT('FD inverse'!$A$35:$BH$35,'FD mesh'!$B$84:$BI$84,$E706:$BL706)+'FD inverse'!$A$35*$C707/Setup!$B$17+INDEX('FD inverse'!$A$35:$BH$35,1,'FD mesh'!$B$15+1)*Setup!$B$22</f>
        <v>15.2099691872188</v>
      </c>
      <c r="AL707" s="0" t="n">
        <f aca="false">SUMPRODUCT('FD inverse'!$A$36:$BH$36,'FD mesh'!$B$84:$BI$84,$E706:$BL706)+'FD inverse'!$A$36*$C707/Setup!$B$17+INDEX('FD inverse'!$A$36:$BH$36,1,'FD mesh'!$B$15+1)*Setup!$B$22</f>
        <v>15.1899702482782</v>
      </c>
      <c r="AM707" s="0" t="n">
        <f aca="false">SUMPRODUCT('FD inverse'!$A$37:$BH$37,'FD mesh'!$B$84:$BI$84,$E706:$BL706)+'FD inverse'!$A$37*$C707/Setup!$B$17+INDEX('FD inverse'!$A$37:$BH$37,1,'FD mesh'!$B$15+1)*Setup!$B$22</f>
        <v>15.1698655270894</v>
      </c>
      <c r="AN707" s="0" t="n">
        <f aca="false">SUMPRODUCT('FD inverse'!$A$38:$BH$38,'FD mesh'!$B$84:$BI$84,$E706:$BL706)+'FD inverse'!$A$38*$C707/Setup!$B$17+INDEX('FD inverse'!$A$38:$BH$38,1,'FD mesh'!$B$15+1)*Setup!$B$22</f>
        <v>15.1496641088867</v>
      </c>
      <c r="AO707" s="0" t="n">
        <f aca="false">SUMPRODUCT('FD inverse'!$A$39:$BH$39,'FD mesh'!$B$84:$BI$84,$E706:$BL706)+'FD inverse'!$A$39*$C707/Setup!$B$17+INDEX('FD inverse'!$A$39:$BH$39,1,'FD mesh'!$B$15+1)*Setup!$B$22</f>
        <v>15.1293759401168</v>
      </c>
      <c r="AP707" s="0" t="n">
        <f aca="false">SUMPRODUCT('FD inverse'!$A$40:$BH$40,'FD mesh'!$B$84:$BI$84,$E706:$BL706)+'FD inverse'!$A$40*$C707/Setup!$B$17+INDEX('FD inverse'!$A$40:$BH$40,1,'FD mesh'!$B$15+1)*Setup!$B$22</f>
        <v>15.1090116926569</v>
      </c>
      <c r="AQ707" s="0" t="n">
        <f aca="false">SUMPRODUCT('FD inverse'!$A$41:$BH$41,'FD mesh'!$B$84:$BI$84,$E706:$BL706)+'FD inverse'!$A$41*$C707/Setup!$B$17+INDEX('FD inverse'!$A$41:$BH$41,1,'FD mesh'!$B$15+1)*Setup!$B$22</f>
        <v>15.0885826413269</v>
      </c>
      <c r="AR707" s="0" t="n">
        <f aca="false">SUMPRODUCT('FD inverse'!$A$42:$BH$42,'FD mesh'!$B$84:$BI$84,$E706:$BL706)+'FD inverse'!$A$42*$C707/Setup!$B$17+INDEX('FD inverse'!$A$42:$BH$42,1,'FD mesh'!$B$15+1)*Setup!$B$22</f>
        <v>15.0681005530308</v>
      </c>
      <c r="AS707" s="0" t="n">
        <f aca="false">SUMPRODUCT('FD inverse'!$A$43:$BH$43,'FD mesh'!$B$84:$BI$84,$E706:$BL706)+'FD inverse'!$A$43*$C707/Setup!$B$17+INDEX('FD inverse'!$A$43:$BH$43,1,'FD mesh'!$B$15+1)*Setup!$B$22</f>
        <v>0</v>
      </c>
      <c r="AT707" s="0" t="n">
        <f aca="false">SUMPRODUCT('FD inverse'!$A$44:$BH$44,'FD mesh'!$B$84:$BI$84,$E706:$BL706)+'FD inverse'!$A$44*$C707/Setup!$B$17+INDEX('FD inverse'!$A$44:$BH$44,1,'FD mesh'!$B$15+1)*Setup!$B$22</f>
        <v>0</v>
      </c>
      <c r="AU707" s="0" t="n">
        <f aca="false">SUMPRODUCT('FD inverse'!$A$45:$BH$45,'FD mesh'!$B$84:$BI$84,$E706:$BL706)+'FD inverse'!$A$45*$C707/Setup!$B$17+INDEX('FD inverse'!$A$45:$BH$45,1,'FD mesh'!$B$15+1)*Setup!$B$22</f>
        <v>0</v>
      </c>
      <c r="AV707" s="0" t="n">
        <f aca="false">SUMPRODUCT('FD inverse'!$A$46:$BH$46,'FD mesh'!$B$84:$BI$84,$E706:$BL706)+'FD inverse'!$A$46*$C707/Setup!$B$17+INDEX('FD inverse'!$A$46:$BH$46,1,'FD mesh'!$B$15+1)*Setup!$B$22</f>
        <v>0</v>
      </c>
      <c r="AW707" s="0" t="n">
        <f aca="false">SUMPRODUCT('FD inverse'!$A$47:$BH$47,'FD mesh'!$B$84:$BI$84,$E706:$BL706)+'FD inverse'!$A$47*$C707/Setup!$B$17+INDEX('FD inverse'!$A$47:$BH$47,1,'FD mesh'!$B$15+1)*Setup!$B$22</f>
        <v>0</v>
      </c>
      <c r="AX707" s="0" t="n">
        <f aca="false">SUMPRODUCT('FD inverse'!$A$48:$BH$48,'FD mesh'!$B$84:$BI$84,$E706:$BL706)+'FD inverse'!$A$48*$C707/Setup!$B$17+INDEX('FD inverse'!$A$48:$BH$48,1,'FD mesh'!$B$15+1)*Setup!$B$22</f>
        <v>0</v>
      </c>
      <c r="AY707" s="0" t="n">
        <f aca="false">SUMPRODUCT('FD inverse'!$A$49:$BH$49,'FD mesh'!$B$84:$BI$84,$E706:$BL706)+'FD inverse'!$A$49*$C707/Setup!$B$17+INDEX('FD inverse'!$A$49:$BH$49,1,'FD mesh'!$B$15+1)*Setup!$B$22</f>
        <v>0</v>
      </c>
      <c r="AZ707" s="0" t="n">
        <f aca="false">SUMPRODUCT('FD inverse'!$A$50:$BH$50,'FD mesh'!$B$84:$BI$84,$E706:$BL706)+'FD inverse'!$A$50*$C707/Setup!$B$17+INDEX('FD inverse'!$A$50:$BH$50,1,'FD mesh'!$B$15+1)*Setup!$B$22</f>
        <v>0</v>
      </c>
      <c r="BA707" s="0" t="n">
        <f aca="false">SUMPRODUCT('FD inverse'!$A$51:$BH$51,'FD mesh'!$B$84:$BI$84,$E706:$BL706)+'FD inverse'!$A$51*$C707/Setup!$B$17+INDEX('FD inverse'!$A$51:$BH$51,1,'FD mesh'!$B$15+1)*Setup!$B$22</f>
        <v>0</v>
      </c>
      <c r="BB707" s="0" t="n">
        <f aca="false">SUMPRODUCT('FD inverse'!$A$52:$BH$52,'FD mesh'!$B$84:$BI$84,$E706:$BL706)+'FD inverse'!$A$52*$C707/Setup!$B$17+INDEX('FD inverse'!$A$52:$BH$52,1,'FD mesh'!$B$15+1)*Setup!$B$22</f>
        <v>0</v>
      </c>
      <c r="BC707" s="0" t="n">
        <f aca="false">SUMPRODUCT('FD inverse'!$A$53:$BH$53,'FD mesh'!$B$84:$BI$84,$E706:$BL706)+'FD inverse'!$A$53*$C707/Setup!$B$17+INDEX('FD inverse'!$A$53:$BH$53,1,'FD mesh'!$B$15+1)*Setup!$B$22</f>
        <v>0</v>
      </c>
      <c r="BD707" s="0" t="n">
        <f aca="false">SUMPRODUCT('FD inverse'!$A$54:$BH$54,'FD mesh'!$B$84:$BI$84,$E706:$BL706)+'FD inverse'!$A$54*$C707/Setup!$B$17+INDEX('FD inverse'!$A$54:$BH$54,1,'FD mesh'!$B$15+1)*Setup!$B$22</f>
        <v>0</v>
      </c>
      <c r="BE707" s="0" t="n">
        <f aca="false">SUMPRODUCT('FD inverse'!$A$55:$BH$55,'FD mesh'!$B$84:$BI$84,$E706:$BL706)+'FD inverse'!$A$55*$C707/Setup!$B$17+INDEX('FD inverse'!$A$55:$BH$55,1,'FD mesh'!$B$15+1)*Setup!$B$22</f>
        <v>0</v>
      </c>
      <c r="BF707" s="0" t="n">
        <f aca="false">SUMPRODUCT('FD inverse'!$A$56:$BH$56,'FD mesh'!$B$84:$BI$84,$E706:$BL706)+'FD inverse'!$A$56*$C707/Setup!$B$17+INDEX('FD inverse'!$A$56:$BH$56,1,'FD mesh'!$B$15+1)*Setup!$B$22</f>
        <v>0</v>
      </c>
      <c r="BG707" s="0" t="n">
        <f aca="false">SUMPRODUCT('FD inverse'!$A$57:$BH$57,'FD mesh'!$B$84:$BI$84,$E706:$BL706)+'FD inverse'!$A$57*$C707/Setup!$B$17+INDEX('FD inverse'!$A$57:$BH$57,1,'FD mesh'!$B$15+1)*Setup!$B$22</f>
        <v>0</v>
      </c>
      <c r="BH707" s="0" t="n">
        <f aca="false">SUMPRODUCT('FD inverse'!$A$58:$BH$58,'FD mesh'!$B$84:$BI$84,$E706:$BL706)+'FD inverse'!$A$58*$C707/Setup!$B$17+INDEX('FD inverse'!$A$58:$BH$58,1,'FD mesh'!$B$15+1)*Setup!$B$22</f>
        <v>0</v>
      </c>
      <c r="BI707" s="0" t="n">
        <f aca="false">SUMPRODUCT('FD inverse'!$A$59:$BH$59,'FD mesh'!$B$84:$BI$84,$E706:$BL706)+'FD inverse'!$A$59*$C707/Setup!$B$17+INDEX('FD inverse'!$A$59:$BH$59,1,'FD mesh'!$B$15+1)*Setup!$B$22</f>
        <v>0</v>
      </c>
      <c r="BJ707" s="0" t="n">
        <f aca="false">SUMPRODUCT('FD inverse'!$A$60:$BH$60,'FD mesh'!$B$84:$BI$84,$E706:$BL706)+'FD inverse'!$A$60*$C707/Setup!$B$17+INDEX('FD inverse'!$A$60:$BH$60,1,'FD mesh'!$B$15+1)*Setup!$B$22</f>
        <v>0</v>
      </c>
      <c r="BK707" s="0" t="n">
        <f aca="false">SUMPRODUCT('FD inverse'!$A$61:$BH$61,'FD mesh'!$B$84:$BI$84,$E706:$BL706)+'FD inverse'!$A$61*$C707/Setup!$B$17+INDEX('FD inverse'!$A$61:$BH$61,1,'FD mesh'!$B$15+1)*Setup!$B$22</f>
        <v>0</v>
      </c>
      <c r="BL707" s="0" t="n">
        <f aca="false">SUMPRODUCT('FD inverse'!$A$62:$BH$62,'FD mesh'!$B$84:$BI$84,$E706:$BL706)+'FD inverse'!$A$62*$C707/Setup!$B$17+INDEX('FD inverse'!$A$62:$BH$62,1,'FD mesh'!$B$15+1)*Setup!$B$22</f>
        <v>0</v>
      </c>
    </row>
    <row r="708" customFormat="false" ht="15" hidden="false" customHeight="false" outlineLevel="0" collapsed="false">
      <c r="A708" s="0" t="n">
        <v>703</v>
      </c>
      <c r="B708" s="0" t="n">
        <f aca="false">A708*Setup!$B$11/3600</f>
        <v>58.5833333333333</v>
      </c>
      <c r="C708" s="0" t="n">
        <f aca="false">Setup!$B$7+Setup!$B$8*COS(2*PI()*(B708-Setup!$B$9)/24)</f>
        <v>24.6084935447597</v>
      </c>
      <c r="D708" s="0" t="n">
        <f aca="false">(C708-E708)/Setup!$B$17</f>
        <v>7.86461320055416</v>
      </c>
      <c r="E708" s="0" t="n">
        <f aca="false">SUMPRODUCT('FD inverse'!$A$3:$BH$3,'FD mesh'!$B$84:$BI$84,$E707:$BL707)+'FD inverse'!$A$3*$C708/Setup!$B$17+INDEX('FD inverse'!$A$3:$BH$3,1,'FD mesh'!$B$15+1)*Setup!$B$22</f>
        <v>23.5860938286876</v>
      </c>
      <c r="F708" s="0" t="n">
        <f aca="false">SUMPRODUCT('FD inverse'!$A$4:$BH$4,'FD mesh'!$B$84:$BI$84,$E707:$BL707)+'FD inverse'!$A$4*$C708/Setup!$B$17+INDEX('FD inverse'!$A$4:$BH$4,1,'FD mesh'!$B$15+1)*Setup!$B$22</f>
        <v>23.3637519016155</v>
      </c>
      <c r="G708" s="0" t="n">
        <f aca="false">SUMPRODUCT('FD inverse'!$A$5:$BH$5,'FD mesh'!$B$84:$BI$84,$E707:$BL707)+'FD inverse'!$A$5*$C708/Setup!$B$17+INDEX('FD inverse'!$A$5:$BH$5,1,'FD mesh'!$B$15+1)*Setup!$B$22</f>
        <v>23.1616465925434</v>
      </c>
      <c r="H708" s="0" t="n">
        <f aca="false">SUMPRODUCT('FD inverse'!$A$6:$BH$6,'FD mesh'!$B$84:$BI$84,$E707:$BL707)+'FD inverse'!$A$6*$C708/Setup!$B$17+INDEX('FD inverse'!$A$6:$BH$6,1,'FD mesh'!$B$15+1)*Setup!$B$22</f>
        <v>22.511210922768</v>
      </c>
      <c r="I708" s="0" t="n">
        <f aca="false">SUMPRODUCT('FD inverse'!$A$7:$BH$7,'FD mesh'!$B$84:$BI$84,$E707:$BL707)+'FD inverse'!$A$7*$C708/Setup!$B$17+INDEX('FD inverse'!$A$7:$BH$7,1,'FD mesh'!$B$15+1)*Setup!$B$22</f>
        <v>22.4579865713078</v>
      </c>
      <c r="J708" s="0" t="n">
        <f aca="false">SUMPRODUCT('FD inverse'!$A$8:$BH$8,'FD mesh'!$B$84:$BI$84,$E707:$BL707)+'FD inverse'!$A$8*$C708/Setup!$B$17+INDEX('FD inverse'!$A$8:$BH$8,1,'FD mesh'!$B$15+1)*Setup!$B$22</f>
        <v>22.4122095086972</v>
      </c>
      <c r="K708" s="0" t="n">
        <f aca="false">SUMPRODUCT('FD inverse'!$A$9:$BH$9,'FD mesh'!$B$84:$BI$84,$E707:$BL707)+'FD inverse'!$A$9*$C708/Setup!$B$17+INDEX('FD inverse'!$A$9:$BH$9,1,'FD mesh'!$B$15+1)*Setup!$B$22</f>
        <v>22.3727742236515</v>
      </c>
      <c r="L708" s="0" t="n">
        <f aca="false">SUMPRODUCT('FD inverse'!$A$10:$BH$10,'FD mesh'!$B$84:$BI$84,$E707:$BL707)+'FD inverse'!$A$10*$C708/Setup!$B$17+INDEX('FD inverse'!$A$10:$BH$10,1,'FD mesh'!$B$15+1)*Setup!$B$22</f>
        <v>22.3386984625674</v>
      </c>
      <c r="M708" s="0" t="n">
        <f aca="false">SUMPRODUCT('FD inverse'!$A$11:$BH$11,'FD mesh'!$B$84:$BI$84,$E707:$BL707)+'FD inverse'!$A$11*$C708/Setup!$B$17+INDEX('FD inverse'!$A$11:$BH$11,1,'FD mesh'!$B$15+1)*Setup!$B$22</f>
        <v>22.3091257538117</v>
      </c>
      <c r="N708" s="0" t="n">
        <f aca="false">SUMPRODUCT('FD inverse'!$A$12:$BH$12,'FD mesh'!$B$84:$BI$84,$E707:$BL707)+'FD inverse'!$A$12*$C708/Setup!$B$17+INDEX('FD inverse'!$A$12:$BH$12,1,'FD mesh'!$B$15+1)*Setup!$B$22</f>
        <v>22.2833272194123</v>
      </c>
      <c r="O708" s="0" t="n">
        <f aca="false">SUMPRODUCT('FD inverse'!$A$13:$BH$13,'FD mesh'!$B$84:$BI$84,$E707:$BL707)+'FD inverse'!$A$13*$C708/Setup!$B$17+INDEX('FD inverse'!$A$13:$BH$13,1,'FD mesh'!$B$15+1)*Setup!$B$22</f>
        <v>22.2607028190708</v>
      </c>
      <c r="P708" s="0" t="n">
        <f aca="false">SUMPRODUCT('FD inverse'!$A$14:$BH$14,'FD mesh'!$B$84:$BI$84,$E707:$BL707)+'FD inverse'!$A$14*$C708/Setup!$B$17+INDEX('FD inverse'!$A$14:$BH$14,1,'FD mesh'!$B$15+1)*Setup!$B$22</f>
        <v>22.2407821497061</v>
      </c>
      <c r="Q708" s="0" t="n">
        <f aca="false">SUMPRODUCT('FD inverse'!$A$15:$BH$15,'FD mesh'!$B$84:$BI$84,$E707:$BL707)+'FD inverse'!$A$15*$C708/Setup!$B$17+INDEX('FD inverse'!$A$15:$BH$15,1,'FD mesh'!$B$15+1)*Setup!$B$22</f>
        <v>22.2232249018439</v>
      </c>
      <c r="R708" s="0" t="n">
        <f aca="false">SUMPRODUCT('FD inverse'!$A$16:$BH$16,'FD mesh'!$B$84:$BI$84,$E707:$BL707)+'FD inverse'!$A$16*$C708/Setup!$B$17+INDEX('FD inverse'!$A$16:$BH$16,1,'FD mesh'!$B$15+1)*Setup!$B$22</f>
        <v>22.2078210521696</v>
      </c>
      <c r="S708" s="0" t="n">
        <f aca="false">SUMPRODUCT('FD inverse'!$A$17:$BH$17,'FD mesh'!$B$84:$BI$84,$E707:$BL707)+'FD inverse'!$A$17*$C708/Setup!$B$17+INDEX('FD inverse'!$A$17:$BH$17,1,'FD mesh'!$B$15+1)*Setup!$B$22</f>
        <v>21.7444885324803</v>
      </c>
      <c r="T708" s="0" t="n">
        <f aca="false">SUMPRODUCT('FD inverse'!$A$18:$BH$18,'FD mesh'!$B$84:$BI$84,$E707:$BL707)+'FD inverse'!$A$18*$C708/Setup!$B$17+INDEX('FD inverse'!$A$18:$BH$18,1,'FD mesh'!$B$15+1)*Setup!$B$22</f>
        <v>21.28196969814</v>
      </c>
      <c r="U708" s="0" t="n">
        <f aca="false">SUMPRODUCT('FD inverse'!$A$19:$BH$19,'FD mesh'!$B$84:$BI$84,$E707:$BL707)+'FD inverse'!$A$19*$C708/Setup!$B$17+INDEX('FD inverse'!$A$19:$BH$19,1,'FD mesh'!$B$15+1)*Setup!$B$22</f>
        <v>20.8200741023315</v>
      </c>
      <c r="V708" s="0" t="n">
        <f aca="false">SUMPRODUCT('FD inverse'!$A$20:$BH$20,'FD mesh'!$B$84:$BI$84,$E707:$BL707)+'FD inverse'!$A$20*$C708/Setup!$B$17+INDEX('FD inverse'!$A$20:$BH$20,1,'FD mesh'!$B$15+1)*Setup!$B$22</f>
        <v>20.3586393839031</v>
      </c>
      <c r="W708" s="0" t="n">
        <f aca="false">SUMPRODUCT('FD inverse'!$A$21:$BH$21,'FD mesh'!$B$84:$BI$84,$E707:$BL707)+'FD inverse'!$A$21*$C708/Setup!$B$17+INDEX('FD inverse'!$A$21:$BH$21,1,'FD mesh'!$B$15+1)*Setup!$B$22</f>
        <v>19.8975291150429</v>
      </c>
      <c r="X708" s="0" t="n">
        <f aca="false">SUMPRODUCT('FD inverse'!$A$22:$BH$22,'FD mesh'!$B$84:$BI$84,$E707:$BL707)+'FD inverse'!$A$22*$C708/Setup!$B$17+INDEX('FD inverse'!$A$22:$BH$22,1,'FD mesh'!$B$15+1)*Setup!$B$22</f>
        <v>19.4366306488461</v>
      </c>
      <c r="Y708" s="0" t="n">
        <f aca="false">SUMPRODUCT('FD inverse'!$A$23:$BH$23,'FD mesh'!$B$84:$BI$84,$E707:$BL707)+'FD inverse'!$A$23*$C708/Setup!$B$17+INDEX('FD inverse'!$A$23:$BH$23,1,'FD mesh'!$B$15+1)*Setup!$B$22</f>
        <v>18.9758529709857</v>
      </c>
      <c r="Z708" s="0" t="n">
        <f aca="false">SUMPRODUCT('FD inverse'!$A$24:$BH$24,'FD mesh'!$B$84:$BI$84,$E707:$BL707)+'FD inverse'!$A$24*$C708/Setup!$B$17+INDEX('FD inverse'!$A$24:$BH$24,1,'FD mesh'!$B$15+1)*Setup!$B$22</f>
        <v>18.5151245586925</v>
      </c>
      <c r="AA708" s="0" t="n">
        <f aca="false">SUMPRODUCT('FD inverse'!$A$25:$BH$25,'FD mesh'!$B$84:$BI$84,$E707:$BL707)+'FD inverse'!$A$25*$C708/Setup!$B$17+INDEX('FD inverse'!$A$25:$BH$25,1,'FD mesh'!$B$15+1)*Setup!$B$22</f>
        <v>18.0543912493459</v>
      </c>
      <c r="AB708" s="0" t="n">
        <f aca="false">SUMPRODUCT('FD inverse'!$A$26:$BH$26,'FD mesh'!$B$84:$BI$84,$E707:$BL707)+'FD inverse'!$A$26*$C708/Setup!$B$17+INDEX('FD inverse'!$A$26:$BH$26,1,'FD mesh'!$B$15+1)*Setup!$B$22</f>
        <v>17.5936141201523</v>
      </c>
      <c r="AC708" s="0" t="n">
        <f aca="false">SUMPRODUCT('FD inverse'!$A$27:$BH$27,'FD mesh'!$B$84:$BI$84,$E707:$BL707)+'FD inverse'!$A$27*$C708/Setup!$B$17+INDEX('FD inverse'!$A$27:$BH$27,1,'FD mesh'!$B$15+1)*Setup!$B$22</f>
        <v>17.1327673796625</v>
      </c>
      <c r="AD708" s="0" t="n">
        <f aca="false">SUMPRODUCT('FD inverse'!$A$28:$BH$28,'FD mesh'!$B$84:$BI$84,$E707:$BL707)+'FD inverse'!$A$28*$C708/Setup!$B$17+INDEX('FD inverse'!$A$28:$BH$28,1,'FD mesh'!$B$15+1)*Setup!$B$22</f>
        <v>16.6718362712366</v>
      </c>
      <c r="AE708" s="0" t="n">
        <f aca="false">SUMPRODUCT('FD inverse'!$A$29:$BH$29,'FD mesh'!$B$84:$BI$84,$E707:$BL707)+'FD inverse'!$A$29*$C708/Setup!$B$17+INDEX('FD inverse'!$A$29:$BH$29,1,'FD mesh'!$B$15+1)*Setup!$B$22</f>
        <v>16.2108149880151</v>
      </c>
      <c r="AF708" s="0" t="n">
        <f aca="false">SUMPRODUCT('FD inverse'!$A$30:$BH$30,'FD mesh'!$B$84:$BI$84,$E707:$BL707)+'FD inverse'!$A$30*$C708/Setup!$B$17+INDEX('FD inverse'!$A$30:$BH$30,1,'FD mesh'!$B$15+1)*Setup!$B$22</f>
        <v>15.7497045984885</v>
      </c>
      <c r="AG708" s="0" t="n">
        <f aca="false">SUMPRODUCT('FD inverse'!$A$31:$BH$31,'FD mesh'!$B$84:$BI$84,$E707:$BL707)+'FD inverse'!$A$31*$C708/Setup!$B$17+INDEX('FD inverse'!$A$31:$BH$31,1,'FD mesh'!$B$15+1)*Setup!$B$22</f>
        <v>15.2885109813854</v>
      </c>
      <c r="AH708" s="0" t="n">
        <f aca="false">SUMPRODUCT('FD inverse'!$A$32:$BH$32,'FD mesh'!$B$84:$BI$84,$E707:$BL707)+'FD inverse'!$A$32*$C708/Setup!$B$17+INDEX('FD inverse'!$A$32:$BH$32,1,'FD mesh'!$B$15+1)*Setup!$B$22</f>
        <v>15.2690065110096</v>
      </c>
      <c r="AI708" s="0" t="n">
        <f aca="false">SUMPRODUCT('FD inverse'!$A$33:$BH$33,'FD mesh'!$B$84:$BI$84,$E707:$BL707)+'FD inverse'!$A$33*$C708/Setup!$B$17+INDEX('FD inverse'!$A$33:$BH$33,1,'FD mesh'!$B$15+1)*Setup!$B$22</f>
        <v>15.2493754115693</v>
      </c>
      <c r="AJ708" s="0" t="n">
        <f aca="false">SUMPRODUCT('FD inverse'!$A$34:$BH$34,'FD mesh'!$B$84:$BI$84,$E707:$BL707)+'FD inverse'!$A$34*$C708/Setup!$B$17+INDEX('FD inverse'!$A$34:$BH$34,1,'FD mesh'!$B$15+1)*Setup!$B$22</f>
        <v>15.2296212026509</v>
      </c>
      <c r="AK708" s="0" t="n">
        <f aca="false">SUMPRODUCT('FD inverse'!$A$35:$BH$35,'FD mesh'!$B$84:$BI$84,$E707:$BL707)+'FD inverse'!$A$35*$C708/Setup!$B$17+INDEX('FD inverse'!$A$35:$BH$35,1,'FD mesh'!$B$15+1)*Setup!$B$22</f>
        <v>15.2097490093972</v>
      </c>
      <c r="AL708" s="0" t="n">
        <f aca="false">SUMPRODUCT('FD inverse'!$A$36:$BH$36,'FD mesh'!$B$84:$BI$84,$E707:$BL707)+'FD inverse'!$A$36*$C708/Setup!$B$17+INDEX('FD inverse'!$A$36:$BH$36,1,'FD mesh'!$B$15+1)*Setup!$B$22</f>
        <v>15.1897653570588</v>
      </c>
      <c r="AM708" s="0" t="n">
        <f aca="false">SUMPRODUCT('FD inverse'!$A$37:$BH$37,'FD mesh'!$B$84:$BI$84,$E707:$BL707)+'FD inverse'!$A$37*$C708/Setup!$B$17+INDEX('FD inverse'!$A$37:$BH$37,1,'FD mesh'!$B$15+1)*Setup!$B$22</f>
        <v>15.1696779840658</v>
      </c>
      <c r="AN708" s="0" t="n">
        <f aca="false">SUMPRODUCT('FD inverse'!$A$38:$BH$38,'FD mesh'!$B$84:$BI$84,$E707:$BL707)+'FD inverse'!$A$38*$C708/Setup!$B$17+INDEX('FD inverse'!$A$38:$BH$38,1,'FD mesh'!$B$15+1)*Setup!$B$22</f>
        <v>15.1494956724746</v>
      </c>
      <c r="AO708" s="0" t="n">
        <f aca="false">SUMPRODUCT('FD inverse'!$A$39:$BH$39,'FD mesh'!$B$84:$BI$84,$E707:$BL707)+'FD inverse'!$A$39*$C708/Setup!$B$17+INDEX('FD inverse'!$A$39:$BH$39,1,'FD mesh'!$B$15+1)*Setup!$B$22</f>
        <v>15.129228094492</v>
      </c>
      <c r="AP708" s="0" t="n">
        <f aca="false">SUMPRODUCT('FD inverse'!$A$40:$BH$40,'FD mesh'!$B$84:$BI$84,$E707:$BL707)+'FD inverse'!$A$40*$C708/Setup!$B$17+INDEX('FD inverse'!$A$40:$BH$40,1,'FD mesh'!$B$15+1)*Setup!$B$22</f>
        <v>15.1088856736488</v>
      </c>
      <c r="AQ708" s="0" t="n">
        <f aca="false">SUMPRODUCT('FD inverse'!$A$41:$BH$41,'FD mesh'!$B$84:$BI$84,$E707:$BL707)+'FD inverse'!$A$41*$C708/Setup!$B$17+INDEX('FD inverse'!$A$41:$BH$41,1,'FD mesh'!$B$15+1)*Setup!$B$22</f>
        <v>15.0884794590812</v>
      </c>
      <c r="AR708" s="0" t="n">
        <f aca="false">SUMPRODUCT('FD inverse'!$A$42:$BH$42,'FD mesh'!$B$84:$BI$84,$E707:$BL707)+'FD inverse'!$A$42*$C708/Setup!$B$17+INDEX('FD inverse'!$A$42:$BH$42,1,'FD mesh'!$B$15+1)*Setup!$B$22</f>
        <v>15.0680210112843</v>
      </c>
      <c r="AS708" s="0" t="n">
        <f aca="false">SUMPRODUCT('FD inverse'!$A$43:$BH$43,'FD mesh'!$B$84:$BI$84,$E707:$BL707)+'FD inverse'!$A$43*$C708/Setup!$B$17+INDEX('FD inverse'!$A$43:$BH$43,1,'FD mesh'!$B$15+1)*Setup!$B$22</f>
        <v>0</v>
      </c>
      <c r="AT708" s="0" t="n">
        <f aca="false">SUMPRODUCT('FD inverse'!$A$44:$BH$44,'FD mesh'!$B$84:$BI$84,$E707:$BL707)+'FD inverse'!$A$44*$C708/Setup!$B$17+INDEX('FD inverse'!$A$44:$BH$44,1,'FD mesh'!$B$15+1)*Setup!$B$22</f>
        <v>0</v>
      </c>
      <c r="AU708" s="0" t="n">
        <f aca="false">SUMPRODUCT('FD inverse'!$A$45:$BH$45,'FD mesh'!$B$84:$BI$84,$E707:$BL707)+'FD inverse'!$A$45*$C708/Setup!$B$17+INDEX('FD inverse'!$A$45:$BH$45,1,'FD mesh'!$B$15+1)*Setup!$B$22</f>
        <v>0</v>
      </c>
      <c r="AV708" s="0" t="n">
        <f aca="false">SUMPRODUCT('FD inverse'!$A$46:$BH$46,'FD mesh'!$B$84:$BI$84,$E707:$BL707)+'FD inverse'!$A$46*$C708/Setup!$B$17+INDEX('FD inverse'!$A$46:$BH$46,1,'FD mesh'!$B$15+1)*Setup!$B$22</f>
        <v>0</v>
      </c>
      <c r="AW708" s="0" t="n">
        <f aca="false">SUMPRODUCT('FD inverse'!$A$47:$BH$47,'FD mesh'!$B$84:$BI$84,$E707:$BL707)+'FD inverse'!$A$47*$C708/Setup!$B$17+INDEX('FD inverse'!$A$47:$BH$47,1,'FD mesh'!$B$15+1)*Setup!$B$22</f>
        <v>0</v>
      </c>
      <c r="AX708" s="0" t="n">
        <f aca="false">SUMPRODUCT('FD inverse'!$A$48:$BH$48,'FD mesh'!$B$84:$BI$84,$E707:$BL707)+'FD inverse'!$A$48*$C708/Setup!$B$17+INDEX('FD inverse'!$A$48:$BH$48,1,'FD mesh'!$B$15+1)*Setup!$B$22</f>
        <v>0</v>
      </c>
      <c r="AY708" s="0" t="n">
        <f aca="false">SUMPRODUCT('FD inverse'!$A$49:$BH$49,'FD mesh'!$B$84:$BI$84,$E707:$BL707)+'FD inverse'!$A$49*$C708/Setup!$B$17+INDEX('FD inverse'!$A$49:$BH$49,1,'FD mesh'!$B$15+1)*Setup!$B$22</f>
        <v>0</v>
      </c>
      <c r="AZ708" s="0" t="n">
        <f aca="false">SUMPRODUCT('FD inverse'!$A$50:$BH$50,'FD mesh'!$B$84:$BI$84,$E707:$BL707)+'FD inverse'!$A$50*$C708/Setup!$B$17+INDEX('FD inverse'!$A$50:$BH$50,1,'FD mesh'!$B$15+1)*Setup!$B$22</f>
        <v>0</v>
      </c>
      <c r="BA708" s="0" t="n">
        <f aca="false">SUMPRODUCT('FD inverse'!$A$51:$BH$51,'FD mesh'!$B$84:$BI$84,$E707:$BL707)+'FD inverse'!$A$51*$C708/Setup!$B$17+INDEX('FD inverse'!$A$51:$BH$51,1,'FD mesh'!$B$15+1)*Setup!$B$22</f>
        <v>0</v>
      </c>
      <c r="BB708" s="0" t="n">
        <f aca="false">SUMPRODUCT('FD inverse'!$A$52:$BH$52,'FD mesh'!$B$84:$BI$84,$E707:$BL707)+'FD inverse'!$A$52*$C708/Setup!$B$17+INDEX('FD inverse'!$A$52:$BH$52,1,'FD mesh'!$B$15+1)*Setup!$B$22</f>
        <v>0</v>
      </c>
      <c r="BC708" s="0" t="n">
        <f aca="false">SUMPRODUCT('FD inverse'!$A$53:$BH$53,'FD mesh'!$B$84:$BI$84,$E707:$BL707)+'FD inverse'!$A$53*$C708/Setup!$B$17+INDEX('FD inverse'!$A$53:$BH$53,1,'FD mesh'!$B$15+1)*Setup!$B$22</f>
        <v>0</v>
      </c>
      <c r="BD708" s="0" t="n">
        <f aca="false">SUMPRODUCT('FD inverse'!$A$54:$BH$54,'FD mesh'!$B$84:$BI$84,$E707:$BL707)+'FD inverse'!$A$54*$C708/Setup!$B$17+INDEX('FD inverse'!$A$54:$BH$54,1,'FD mesh'!$B$15+1)*Setup!$B$22</f>
        <v>0</v>
      </c>
      <c r="BE708" s="0" t="n">
        <f aca="false">SUMPRODUCT('FD inverse'!$A$55:$BH$55,'FD mesh'!$B$84:$BI$84,$E707:$BL707)+'FD inverse'!$A$55*$C708/Setup!$B$17+INDEX('FD inverse'!$A$55:$BH$55,1,'FD mesh'!$B$15+1)*Setup!$B$22</f>
        <v>0</v>
      </c>
      <c r="BF708" s="0" t="n">
        <f aca="false">SUMPRODUCT('FD inverse'!$A$56:$BH$56,'FD mesh'!$B$84:$BI$84,$E707:$BL707)+'FD inverse'!$A$56*$C708/Setup!$B$17+INDEX('FD inverse'!$A$56:$BH$56,1,'FD mesh'!$B$15+1)*Setup!$B$22</f>
        <v>0</v>
      </c>
      <c r="BG708" s="0" t="n">
        <f aca="false">SUMPRODUCT('FD inverse'!$A$57:$BH$57,'FD mesh'!$B$84:$BI$84,$E707:$BL707)+'FD inverse'!$A$57*$C708/Setup!$B$17+INDEX('FD inverse'!$A$57:$BH$57,1,'FD mesh'!$B$15+1)*Setup!$B$22</f>
        <v>0</v>
      </c>
      <c r="BH708" s="0" t="n">
        <f aca="false">SUMPRODUCT('FD inverse'!$A$58:$BH$58,'FD mesh'!$B$84:$BI$84,$E707:$BL707)+'FD inverse'!$A$58*$C708/Setup!$B$17+INDEX('FD inverse'!$A$58:$BH$58,1,'FD mesh'!$B$15+1)*Setup!$B$22</f>
        <v>0</v>
      </c>
      <c r="BI708" s="0" t="n">
        <f aca="false">SUMPRODUCT('FD inverse'!$A$59:$BH$59,'FD mesh'!$B$84:$BI$84,$E707:$BL707)+'FD inverse'!$A$59*$C708/Setup!$B$17+INDEX('FD inverse'!$A$59:$BH$59,1,'FD mesh'!$B$15+1)*Setup!$B$22</f>
        <v>0</v>
      </c>
      <c r="BJ708" s="0" t="n">
        <f aca="false">SUMPRODUCT('FD inverse'!$A$60:$BH$60,'FD mesh'!$B$84:$BI$84,$E707:$BL707)+'FD inverse'!$A$60*$C708/Setup!$B$17+INDEX('FD inverse'!$A$60:$BH$60,1,'FD mesh'!$B$15+1)*Setup!$B$22</f>
        <v>0</v>
      </c>
      <c r="BK708" s="0" t="n">
        <f aca="false">SUMPRODUCT('FD inverse'!$A$61:$BH$61,'FD mesh'!$B$84:$BI$84,$E707:$BL707)+'FD inverse'!$A$61*$C708/Setup!$B$17+INDEX('FD inverse'!$A$61:$BH$61,1,'FD mesh'!$B$15+1)*Setup!$B$22</f>
        <v>0</v>
      </c>
      <c r="BL708" s="0" t="n">
        <f aca="false">SUMPRODUCT('FD inverse'!$A$62:$BH$62,'FD mesh'!$B$84:$BI$84,$E707:$BL707)+'FD inverse'!$A$62*$C708/Setup!$B$17+INDEX('FD inverse'!$A$62:$BH$62,1,'FD mesh'!$B$15+1)*Setup!$B$22</f>
        <v>0</v>
      </c>
    </row>
    <row r="709" customFormat="false" ht="15" hidden="false" customHeight="false" outlineLevel="0" collapsed="false">
      <c r="A709" s="0" t="n">
        <v>704</v>
      </c>
      <c r="B709" s="0" t="n">
        <f aca="false">A709*Setup!$B$11/3600</f>
        <v>58.6666666666667</v>
      </c>
      <c r="C709" s="0" t="n">
        <f aca="false">Setup!$B$7+Setup!$B$8*COS(2*PI()*(B709-Setup!$B$9)/24)</f>
        <v>24.6945927106677</v>
      </c>
      <c r="D709" s="0" t="n">
        <f aca="false">(C709-E709)/Setup!$B$17</f>
        <v>8.11115935298964</v>
      </c>
      <c r="E709" s="0" t="n">
        <f aca="false">SUMPRODUCT('FD inverse'!$A$3:$BH$3,'FD mesh'!$B$84:$BI$84,$E708:$BL708)+'FD inverse'!$A$3*$C709/Setup!$B$17+INDEX('FD inverse'!$A$3:$BH$3,1,'FD mesh'!$B$15+1)*Setup!$B$22</f>
        <v>23.6401419947791</v>
      </c>
      <c r="F709" s="0" t="n">
        <f aca="false">SUMPRODUCT('FD inverse'!$A$4:$BH$4,'FD mesh'!$B$84:$BI$84,$E708:$BL708)+'FD inverse'!$A$4*$C709/Setup!$B$17+INDEX('FD inverse'!$A$4:$BH$4,1,'FD mesh'!$B$15+1)*Setup!$B$22</f>
        <v>23.4104676453176</v>
      </c>
      <c r="G709" s="0" t="n">
        <f aca="false">SUMPRODUCT('FD inverse'!$A$5:$BH$5,'FD mesh'!$B$84:$BI$84,$E708:$BL708)+'FD inverse'!$A$5*$C709/Setup!$B$17+INDEX('FD inverse'!$A$5:$BH$5,1,'FD mesh'!$B$15+1)*Setup!$B$22</f>
        <v>23.2010692262823</v>
      </c>
      <c r="H709" s="0" t="n">
        <f aca="false">SUMPRODUCT('FD inverse'!$A$6:$BH$6,'FD mesh'!$B$84:$BI$84,$E708:$BL708)+'FD inverse'!$A$6*$C709/Setup!$B$17+INDEX('FD inverse'!$A$6:$BH$6,1,'FD mesh'!$B$15+1)*Setup!$B$22</f>
        <v>22.5262362087585</v>
      </c>
      <c r="I709" s="0" t="n">
        <f aca="false">SUMPRODUCT('FD inverse'!$A$7:$BH$7,'FD mesh'!$B$84:$BI$84,$E708:$BL708)+'FD inverse'!$A$7*$C709/Setup!$B$17+INDEX('FD inverse'!$A$7:$BH$7,1,'FD mesh'!$B$15+1)*Setup!$B$22</f>
        <v>22.4709487104498</v>
      </c>
      <c r="J709" s="0" t="n">
        <f aca="false">SUMPRODUCT('FD inverse'!$A$8:$BH$8,'FD mesh'!$B$84:$BI$84,$E708:$BL708)+'FD inverse'!$A$8*$C709/Setup!$B$17+INDEX('FD inverse'!$A$8:$BH$8,1,'FD mesh'!$B$15+1)*Setup!$B$22</f>
        <v>22.4233084918709</v>
      </c>
      <c r="K709" s="0" t="n">
        <f aca="false">SUMPRODUCT('FD inverse'!$A$9:$BH$9,'FD mesh'!$B$84:$BI$84,$E708:$BL708)+'FD inverse'!$A$9*$C709/Setup!$B$17+INDEX('FD inverse'!$A$9:$BH$9,1,'FD mesh'!$B$15+1)*Setup!$B$22</f>
        <v>22.3822163459607</v>
      </c>
      <c r="L709" s="0" t="n">
        <f aca="false">SUMPRODUCT('FD inverse'!$A$10:$BH$10,'FD mesh'!$B$84:$BI$84,$E708:$BL708)+'FD inverse'!$A$10*$C709/Setup!$B$17+INDEX('FD inverse'!$A$10:$BH$10,1,'FD mesh'!$B$15+1)*Setup!$B$22</f>
        <v>22.3466947736843</v>
      </c>
      <c r="M709" s="0" t="n">
        <f aca="false">SUMPRODUCT('FD inverse'!$A$11:$BH$11,'FD mesh'!$B$84:$BI$84,$E708:$BL708)+'FD inverse'!$A$11*$C709/Setup!$B$17+INDEX('FD inverse'!$A$11:$BH$11,1,'FD mesh'!$B$15+1)*Setup!$B$22</f>
        <v>22.3158907890875</v>
      </c>
      <c r="N709" s="0" t="n">
        <f aca="false">SUMPRODUCT('FD inverse'!$A$12:$BH$12,'FD mesh'!$B$84:$BI$84,$E708:$BL708)+'FD inverse'!$A$12*$C709/Setup!$B$17+INDEX('FD inverse'!$A$12:$BH$12,1,'FD mesh'!$B$15+1)*Setup!$B$22</f>
        <v>22.2890779757448</v>
      </c>
      <c r="O709" s="0" t="n">
        <f aca="false">SUMPRODUCT('FD inverse'!$A$13:$BH$13,'FD mesh'!$B$84:$BI$84,$E708:$BL708)+'FD inverse'!$A$13*$C709/Setup!$B$17+INDEX('FD inverse'!$A$13:$BH$13,1,'FD mesh'!$B$15+1)*Setup!$B$22</f>
        <v>22.2656579389994</v>
      </c>
      <c r="P709" s="0" t="n">
        <f aca="false">SUMPRODUCT('FD inverse'!$A$14:$BH$14,'FD mesh'!$B$84:$BI$84,$E708:$BL708)+'FD inverse'!$A$14*$C709/Setup!$B$17+INDEX('FD inverse'!$A$14:$BH$14,1,'FD mesh'!$B$15+1)*Setup!$B$22</f>
        <v>22.2451612768432</v>
      </c>
      <c r="Q709" s="0" t="n">
        <f aca="false">SUMPRODUCT('FD inverse'!$A$15:$BH$15,'FD mesh'!$B$84:$BI$84,$E708:$BL708)+'FD inverse'!$A$15*$C709/Setup!$B$17+INDEX('FD inverse'!$A$15:$BH$15,1,'FD mesh'!$B$15+1)*Setup!$B$22</f>
        <v>22.2272481705201</v>
      </c>
      <c r="R709" s="0" t="n">
        <f aca="false">SUMPRODUCT('FD inverse'!$A$16:$BH$16,'FD mesh'!$B$84:$BI$84,$E708:$BL708)+'FD inverse'!$A$16*$C709/Setup!$B$17+INDEX('FD inverse'!$A$16:$BH$16,1,'FD mesh'!$B$15+1)*Setup!$B$22</f>
        <v>22.2117086740355</v>
      </c>
      <c r="S709" s="0" t="n">
        <f aca="false">SUMPRODUCT('FD inverse'!$A$17:$BH$17,'FD mesh'!$B$84:$BI$84,$E708:$BL708)+'FD inverse'!$A$17*$C709/Setup!$B$17+INDEX('FD inverse'!$A$17:$BH$17,1,'FD mesh'!$B$15+1)*Setup!$B$22</f>
        <v>21.7476019363305</v>
      </c>
      <c r="T709" s="0" t="n">
        <f aca="false">SUMPRODUCT('FD inverse'!$A$18:$BH$18,'FD mesh'!$B$84:$BI$84,$E708:$BL708)+'FD inverse'!$A$18*$C709/Setup!$B$17+INDEX('FD inverse'!$A$18:$BH$18,1,'FD mesh'!$B$15+1)*Setup!$B$22</f>
        <v>21.2844114289013</v>
      </c>
      <c r="U709" s="0" t="n">
        <f aca="false">SUMPRODUCT('FD inverse'!$A$19:$BH$19,'FD mesh'!$B$84:$BI$84,$E708:$BL708)+'FD inverse'!$A$19*$C709/Setup!$B$17+INDEX('FD inverse'!$A$19:$BH$19,1,'FD mesh'!$B$15+1)*Setup!$B$22</f>
        <v>20.8219394879534</v>
      </c>
      <c r="V709" s="0" t="n">
        <f aca="false">SUMPRODUCT('FD inverse'!$A$20:$BH$20,'FD mesh'!$B$84:$BI$84,$E708:$BL708)+'FD inverse'!$A$20*$C709/Setup!$B$17+INDEX('FD inverse'!$A$20:$BH$20,1,'FD mesh'!$B$15+1)*Setup!$B$22</f>
        <v>20.3600165033457</v>
      </c>
      <c r="W709" s="0" t="n">
        <f aca="false">SUMPRODUCT('FD inverse'!$A$21:$BH$21,'FD mesh'!$B$84:$BI$84,$E708:$BL708)+'FD inverse'!$A$21*$C709/Setup!$B$17+INDEX('FD inverse'!$A$21:$BH$21,1,'FD mesh'!$B$15+1)*Setup!$B$22</f>
        <v>19.8984987853167</v>
      </c>
      <c r="X709" s="0" t="n">
        <f aca="false">SUMPRODUCT('FD inverse'!$A$22:$BH$22,'FD mesh'!$B$84:$BI$84,$E708:$BL708)+'FD inverse'!$A$22*$C709/Setup!$B$17+INDEX('FD inverse'!$A$22:$BH$22,1,'FD mesh'!$B$15+1)*Setup!$B$22</f>
        <v>19.4372664273969</v>
      </c>
      <c r="Y709" s="0" t="n">
        <f aca="false">SUMPRODUCT('FD inverse'!$A$23:$BH$23,'FD mesh'!$B$84:$BI$84,$E708:$BL708)+'FD inverse'!$A$23*$C709/Setup!$B$17+INDEX('FD inverse'!$A$23:$BH$23,1,'FD mesh'!$B$15+1)*Setup!$B$22</f>
        <v>18.9762211700221</v>
      </c>
      <c r="Z709" s="0" t="n">
        <f aca="false">SUMPRODUCT('FD inverse'!$A$24:$BH$24,'FD mesh'!$B$84:$BI$84,$E708:$BL708)+'FD inverse'!$A$24*$C709/Setup!$B$17+INDEX('FD inverse'!$A$24:$BH$24,1,'FD mesh'!$B$15+1)*Setup!$B$22</f>
        <v>18.5152842683636</v>
      </c>
      <c r="AA709" s="0" t="n">
        <f aca="false">SUMPRODUCT('FD inverse'!$A$25:$BH$25,'FD mesh'!$B$84:$BI$84,$E708:$BL708)+'FD inverse'!$A$25*$C709/Setup!$B$17+INDEX('FD inverse'!$A$25:$BH$25,1,'FD mesh'!$B$15+1)*Setup!$B$22</f>
        <v>18.0543943669799</v>
      </c>
      <c r="AB709" s="0" t="n">
        <f aca="false">SUMPRODUCT('FD inverse'!$A$26:$BH$26,'FD mesh'!$B$84:$BI$84,$E708:$BL708)+'FD inverse'!$A$26*$C709/Setup!$B$17+INDEX('FD inverse'!$A$26:$BH$26,1,'FD mesh'!$B$15+1)*Setup!$B$22</f>
        <v>17.5935053830712</v>
      </c>
      <c r="AC709" s="0" t="n">
        <f aca="false">SUMPRODUCT('FD inverse'!$A$27:$BH$27,'FD mesh'!$B$84:$BI$84,$E708:$BL708)+'FD inverse'!$A$27*$C709/Setup!$B$17+INDEX('FD inverse'!$A$27:$BH$27,1,'FD mesh'!$B$15+1)*Setup!$B$22</f>
        <v>17.132584399393</v>
      </c>
      <c r="AD709" s="0" t="n">
        <f aca="false">SUMPRODUCT('FD inverse'!$A$28:$BH$28,'FD mesh'!$B$84:$BI$84,$E708:$BL708)+'FD inverse'!$A$28*$C709/Setup!$B$17+INDEX('FD inverse'!$A$28:$BH$28,1,'FD mesh'!$B$15+1)*Setup!$B$22</f>
        <v>16.6716095672355</v>
      </c>
      <c r="AE709" s="0" t="n">
        <f aca="false">SUMPRODUCT('FD inverse'!$A$29:$BH$29,'FD mesh'!$B$84:$BI$84,$E708:$BL708)+'FD inverse'!$A$29*$C709/Setup!$B$17+INDEX('FD inverse'!$A$29:$BH$29,1,'FD mesh'!$B$15+1)*Setup!$B$22</f>
        <v>16.2105680193291</v>
      </c>
      <c r="AF709" s="0" t="n">
        <f aca="false">SUMPRODUCT('FD inverse'!$A$30:$BH$30,'FD mesh'!$B$84:$BI$84,$E708:$BL708)+'FD inverse'!$A$30*$C709/Setup!$B$17+INDEX('FD inverse'!$A$30:$BH$30,1,'FD mesh'!$B$15+1)*Setup!$B$22</f>
        <v>15.7494537920665</v>
      </c>
      <c r="AG709" s="0" t="n">
        <f aca="false">SUMPRODUCT('FD inverse'!$A$31:$BH$31,'FD mesh'!$B$84:$BI$84,$E708:$BL708)+'FD inverse'!$A$31*$C709/Setup!$B$17+INDEX('FD inverse'!$A$31:$BH$31,1,'FD mesh'!$B$15+1)*Setup!$B$22</f>
        <v>15.2882657560569</v>
      </c>
      <c r="AH709" s="0" t="n">
        <f aca="false">SUMPRODUCT('FD inverse'!$A$32:$BH$32,'FD mesh'!$B$84:$BI$84,$E708:$BL708)+'FD inverse'!$A$32*$C709/Setup!$B$17+INDEX('FD inverse'!$A$32:$BH$32,1,'FD mesh'!$B$15+1)*Setup!$B$22</f>
        <v>15.2687636618447</v>
      </c>
      <c r="AI709" s="0" t="n">
        <f aca="false">SUMPRODUCT('FD inverse'!$A$33:$BH$33,'FD mesh'!$B$84:$BI$84,$E708:$BL708)+'FD inverse'!$A$33*$C709/Setup!$B$17+INDEX('FD inverse'!$A$33:$BH$33,1,'FD mesh'!$B$15+1)*Setup!$B$22</f>
        <v>15.2491386317917</v>
      </c>
      <c r="AJ709" s="0" t="n">
        <f aca="false">SUMPRODUCT('FD inverse'!$A$34:$BH$34,'FD mesh'!$B$84:$BI$84,$E708:$BL708)+'FD inverse'!$A$34*$C709/Setup!$B$17+INDEX('FD inverse'!$A$34:$BH$34,1,'FD mesh'!$B$15+1)*Setup!$B$22</f>
        <v>15.2293937383615</v>
      </c>
      <c r="AK709" s="0" t="n">
        <f aca="false">SUMPRODUCT('FD inverse'!$A$35:$BH$35,'FD mesh'!$B$84:$BI$84,$E708:$BL708)+'FD inverse'!$A$35*$C709/Setup!$B$17+INDEX('FD inverse'!$A$35:$BH$35,1,'FD mesh'!$B$15+1)*Setup!$B$22</f>
        <v>15.2095336972688</v>
      </c>
      <c r="AL709" s="0" t="n">
        <f aca="false">SUMPRODUCT('FD inverse'!$A$36:$BH$36,'FD mesh'!$B$84:$BI$84,$E708:$BL708)+'FD inverse'!$A$36*$C709/Setup!$B$17+INDEX('FD inverse'!$A$36:$BH$36,1,'FD mesh'!$B$15+1)*Setup!$B$22</f>
        <v>15.1895646602173</v>
      </c>
      <c r="AM709" s="0" t="n">
        <f aca="false">SUMPRODUCT('FD inverse'!$A$37:$BH$37,'FD mesh'!$B$84:$BI$84,$E708:$BL708)+'FD inverse'!$A$37*$C709/Setup!$B$17+INDEX('FD inverse'!$A$37:$BH$37,1,'FD mesh'!$B$15+1)*Setup!$B$22</f>
        <v>15.1694940258021</v>
      </c>
      <c r="AN709" s="0" t="n">
        <f aca="false">SUMPRODUCT('FD inverse'!$A$38:$BH$38,'FD mesh'!$B$84:$BI$84,$E708:$BL708)+'FD inverse'!$A$38*$C709/Setup!$B$17+INDEX('FD inverse'!$A$38:$BH$38,1,'FD mesh'!$B$15+1)*Setup!$B$22</f>
        <v>15.1493302674766</v>
      </c>
      <c r="AO709" s="0" t="n">
        <f aca="false">SUMPRODUCT('FD inverse'!$A$39:$BH$39,'FD mesh'!$B$84:$BI$84,$E708:$BL708)+'FD inverse'!$A$39*$C709/Setup!$B$17+INDEX('FD inverse'!$A$39:$BH$39,1,'FD mesh'!$B$15+1)*Setup!$B$22</f>
        <v>15.1290827773313</v>
      </c>
      <c r="AP709" s="0" t="n">
        <f aca="false">SUMPRODUCT('FD inverse'!$A$40:$BH$40,'FD mesh'!$B$84:$BI$84,$E708:$BL708)+'FD inverse'!$A$40*$C709/Setup!$B$17+INDEX('FD inverse'!$A$40:$BH$40,1,'FD mesh'!$B$15+1)*Setup!$B$22</f>
        <v>15.1087617242922</v>
      </c>
      <c r="AQ709" s="0" t="n">
        <f aca="false">SUMPRODUCT('FD inverse'!$A$41:$BH$41,'FD mesh'!$B$84:$BI$84,$E708:$BL708)+'FD inverse'!$A$41*$C709/Setup!$B$17+INDEX('FD inverse'!$A$41:$BH$41,1,'FD mesh'!$B$15+1)*Setup!$B$22</f>
        <v>15.0883779252338</v>
      </c>
      <c r="AR709" s="0" t="n">
        <f aca="false">SUMPRODUCT('FD inverse'!$A$42:$BH$42,'FD mesh'!$B$84:$BI$84,$E708:$BL708)+'FD inverse'!$A$42*$C709/Setup!$B$17+INDEX('FD inverse'!$A$42:$BH$42,1,'FD mesh'!$B$15+1)*Setup!$B$22</f>
        <v>15.0679427274033</v>
      </c>
      <c r="AS709" s="0" t="n">
        <f aca="false">SUMPRODUCT('FD inverse'!$A$43:$BH$43,'FD mesh'!$B$84:$BI$84,$E708:$BL708)+'FD inverse'!$A$43*$C709/Setup!$B$17+INDEX('FD inverse'!$A$43:$BH$43,1,'FD mesh'!$B$15+1)*Setup!$B$22</f>
        <v>0</v>
      </c>
      <c r="AT709" s="0" t="n">
        <f aca="false">SUMPRODUCT('FD inverse'!$A$44:$BH$44,'FD mesh'!$B$84:$BI$84,$E708:$BL708)+'FD inverse'!$A$44*$C709/Setup!$B$17+INDEX('FD inverse'!$A$44:$BH$44,1,'FD mesh'!$B$15+1)*Setup!$B$22</f>
        <v>0</v>
      </c>
      <c r="AU709" s="0" t="n">
        <f aca="false">SUMPRODUCT('FD inverse'!$A$45:$BH$45,'FD mesh'!$B$84:$BI$84,$E708:$BL708)+'FD inverse'!$A$45*$C709/Setup!$B$17+INDEX('FD inverse'!$A$45:$BH$45,1,'FD mesh'!$B$15+1)*Setup!$B$22</f>
        <v>0</v>
      </c>
      <c r="AV709" s="0" t="n">
        <f aca="false">SUMPRODUCT('FD inverse'!$A$46:$BH$46,'FD mesh'!$B$84:$BI$84,$E708:$BL708)+'FD inverse'!$A$46*$C709/Setup!$B$17+INDEX('FD inverse'!$A$46:$BH$46,1,'FD mesh'!$B$15+1)*Setup!$B$22</f>
        <v>0</v>
      </c>
      <c r="AW709" s="0" t="n">
        <f aca="false">SUMPRODUCT('FD inverse'!$A$47:$BH$47,'FD mesh'!$B$84:$BI$84,$E708:$BL708)+'FD inverse'!$A$47*$C709/Setup!$B$17+INDEX('FD inverse'!$A$47:$BH$47,1,'FD mesh'!$B$15+1)*Setup!$B$22</f>
        <v>0</v>
      </c>
      <c r="AX709" s="0" t="n">
        <f aca="false">SUMPRODUCT('FD inverse'!$A$48:$BH$48,'FD mesh'!$B$84:$BI$84,$E708:$BL708)+'FD inverse'!$A$48*$C709/Setup!$B$17+INDEX('FD inverse'!$A$48:$BH$48,1,'FD mesh'!$B$15+1)*Setup!$B$22</f>
        <v>0</v>
      </c>
      <c r="AY709" s="0" t="n">
        <f aca="false">SUMPRODUCT('FD inverse'!$A$49:$BH$49,'FD mesh'!$B$84:$BI$84,$E708:$BL708)+'FD inverse'!$A$49*$C709/Setup!$B$17+INDEX('FD inverse'!$A$49:$BH$49,1,'FD mesh'!$B$15+1)*Setup!$B$22</f>
        <v>0</v>
      </c>
      <c r="AZ709" s="0" t="n">
        <f aca="false">SUMPRODUCT('FD inverse'!$A$50:$BH$50,'FD mesh'!$B$84:$BI$84,$E708:$BL708)+'FD inverse'!$A$50*$C709/Setup!$B$17+INDEX('FD inverse'!$A$50:$BH$50,1,'FD mesh'!$B$15+1)*Setup!$B$22</f>
        <v>0</v>
      </c>
      <c r="BA709" s="0" t="n">
        <f aca="false">SUMPRODUCT('FD inverse'!$A$51:$BH$51,'FD mesh'!$B$84:$BI$84,$E708:$BL708)+'FD inverse'!$A$51*$C709/Setup!$B$17+INDEX('FD inverse'!$A$51:$BH$51,1,'FD mesh'!$B$15+1)*Setup!$B$22</f>
        <v>0</v>
      </c>
      <c r="BB709" s="0" t="n">
        <f aca="false">SUMPRODUCT('FD inverse'!$A$52:$BH$52,'FD mesh'!$B$84:$BI$84,$E708:$BL708)+'FD inverse'!$A$52*$C709/Setup!$B$17+INDEX('FD inverse'!$A$52:$BH$52,1,'FD mesh'!$B$15+1)*Setup!$B$22</f>
        <v>0</v>
      </c>
      <c r="BC709" s="0" t="n">
        <f aca="false">SUMPRODUCT('FD inverse'!$A$53:$BH$53,'FD mesh'!$B$84:$BI$84,$E708:$BL708)+'FD inverse'!$A$53*$C709/Setup!$B$17+INDEX('FD inverse'!$A$53:$BH$53,1,'FD mesh'!$B$15+1)*Setup!$B$22</f>
        <v>0</v>
      </c>
      <c r="BD709" s="0" t="n">
        <f aca="false">SUMPRODUCT('FD inverse'!$A$54:$BH$54,'FD mesh'!$B$84:$BI$84,$E708:$BL708)+'FD inverse'!$A$54*$C709/Setup!$B$17+INDEX('FD inverse'!$A$54:$BH$54,1,'FD mesh'!$B$15+1)*Setup!$B$22</f>
        <v>0</v>
      </c>
      <c r="BE709" s="0" t="n">
        <f aca="false">SUMPRODUCT('FD inverse'!$A$55:$BH$55,'FD mesh'!$B$84:$BI$84,$E708:$BL708)+'FD inverse'!$A$55*$C709/Setup!$B$17+INDEX('FD inverse'!$A$55:$BH$55,1,'FD mesh'!$B$15+1)*Setup!$B$22</f>
        <v>0</v>
      </c>
      <c r="BF709" s="0" t="n">
        <f aca="false">SUMPRODUCT('FD inverse'!$A$56:$BH$56,'FD mesh'!$B$84:$BI$84,$E708:$BL708)+'FD inverse'!$A$56*$C709/Setup!$B$17+INDEX('FD inverse'!$A$56:$BH$56,1,'FD mesh'!$B$15+1)*Setup!$B$22</f>
        <v>0</v>
      </c>
      <c r="BG709" s="0" t="n">
        <f aca="false">SUMPRODUCT('FD inverse'!$A$57:$BH$57,'FD mesh'!$B$84:$BI$84,$E708:$BL708)+'FD inverse'!$A$57*$C709/Setup!$B$17+INDEX('FD inverse'!$A$57:$BH$57,1,'FD mesh'!$B$15+1)*Setup!$B$22</f>
        <v>0</v>
      </c>
      <c r="BH709" s="0" t="n">
        <f aca="false">SUMPRODUCT('FD inverse'!$A$58:$BH$58,'FD mesh'!$B$84:$BI$84,$E708:$BL708)+'FD inverse'!$A$58*$C709/Setup!$B$17+INDEX('FD inverse'!$A$58:$BH$58,1,'FD mesh'!$B$15+1)*Setup!$B$22</f>
        <v>0</v>
      </c>
      <c r="BI709" s="0" t="n">
        <f aca="false">SUMPRODUCT('FD inverse'!$A$59:$BH$59,'FD mesh'!$B$84:$BI$84,$E708:$BL708)+'FD inverse'!$A$59*$C709/Setup!$B$17+INDEX('FD inverse'!$A$59:$BH$59,1,'FD mesh'!$B$15+1)*Setup!$B$22</f>
        <v>0</v>
      </c>
      <c r="BJ709" s="0" t="n">
        <f aca="false">SUMPRODUCT('FD inverse'!$A$60:$BH$60,'FD mesh'!$B$84:$BI$84,$E708:$BL708)+'FD inverse'!$A$60*$C709/Setup!$B$17+INDEX('FD inverse'!$A$60:$BH$60,1,'FD mesh'!$B$15+1)*Setup!$B$22</f>
        <v>0</v>
      </c>
      <c r="BK709" s="0" t="n">
        <f aca="false">SUMPRODUCT('FD inverse'!$A$61:$BH$61,'FD mesh'!$B$84:$BI$84,$E708:$BL708)+'FD inverse'!$A$61*$C709/Setup!$B$17+INDEX('FD inverse'!$A$61:$BH$61,1,'FD mesh'!$B$15+1)*Setup!$B$22</f>
        <v>0</v>
      </c>
      <c r="BL709" s="0" t="n">
        <f aca="false">SUMPRODUCT('FD inverse'!$A$62:$BH$62,'FD mesh'!$B$84:$BI$84,$E708:$BL708)+'FD inverse'!$A$62*$C709/Setup!$B$17+INDEX('FD inverse'!$A$62:$BH$62,1,'FD mesh'!$B$15+1)*Setup!$B$22</f>
        <v>0</v>
      </c>
    </row>
    <row r="710" customFormat="false" ht="15" hidden="false" customHeight="false" outlineLevel="0" collapsed="false">
      <c r="A710" s="0" t="n">
        <v>705</v>
      </c>
      <c r="B710" s="0" t="n">
        <f aca="false">A710*Setup!$B$11/3600</f>
        <v>58.75</v>
      </c>
      <c r="C710" s="0" t="n">
        <f aca="false">Setup!$B$7+Setup!$B$8*COS(2*PI()*(B710-Setup!$B$9)/24)</f>
        <v>24.7803612880645</v>
      </c>
      <c r="D710" s="0" t="n">
        <f aca="false">(C710-E710)/Setup!$B$17</f>
        <v>8.35517173541129</v>
      </c>
      <c r="E710" s="0" t="n">
        <f aca="false">SUMPRODUCT('FD inverse'!$A$3:$BH$3,'FD mesh'!$B$84:$BI$84,$E709:$BL709)+'FD inverse'!$A$3*$C710/Setup!$B$17+INDEX('FD inverse'!$A$3:$BH$3,1,'FD mesh'!$B$15+1)*Setup!$B$22</f>
        <v>23.694188962461</v>
      </c>
      <c r="F710" s="0" t="n">
        <f aca="false">SUMPRODUCT('FD inverse'!$A$4:$BH$4,'FD mesh'!$B$84:$BI$84,$E709:$BL709)+'FD inverse'!$A$4*$C710/Setup!$B$17+INDEX('FD inverse'!$A$4:$BH$4,1,'FD mesh'!$B$15+1)*Setup!$B$22</f>
        <v>23.4572520796417</v>
      </c>
      <c r="G710" s="0" t="n">
        <f aca="false">SUMPRODUCT('FD inverse'!$A$5:$BH$5,'FD mesh'!$B$84:$BI$84,$E709:$BL709)+'FD inverse'!$A$5*$C710/Setup!$B$17+INDEX('FD inverse'!$A$5:$BH$5,1,'FD mesh'!$B$15+1)*Setup!$B$22</f>
        <v>23.2406209408866</v>
      </c>
      <c r="H710" s="0" t="n">
        <f aca="false">SUMPRODUCT('FD inverse'!$A$6:$BH$6,'FD mesh'!$B$84:$BI$84,$E709:$BL709)+'FD inverse'!$A$6*$C710/Setup!$B$17+INDEX('FD inverse'!$A$6:$BH$6,1,'FD mesh'!$B$15+1)*Setup!$B$22</f>
        <v>22.5415801065686</v>
      </c>
      <c r="I710" s="0" t="n">
        <f aca="false">SUMPRODUCT('FD inverse'!$A$7:$BH$7,'FD mesh'!$B$84:$BI$84,$E709:$BL709)+'FD inverse'!$A$7*$C710/Setup!$B$17+INDEX('FD inverse'!$A$7:$BH$7,1,'FD mesh'!$B$15+1)*Setup!$B$22</f>
        <v>22.4842443093753</v>
      </c>
      <c r="J710" s="0" t="n">
        <f aca="false">SUMPRODUCT('FD inverse'!$A$8:$BH$8,'FD mesh'!$B$84:$BI$84,$E709:$BL709)+'FD inverse'!$A$8*$C710/Setup!$B$17+INDEX('FD inverse'!$A$8:$BH$8,1,'FD mesh'!$B$15+1)*Setup!$B$22</f>
        <v>22.4347525233474</v>
      </c>
      <c r="K710" s="0" t="n">
        <f aca="false">SUMPRODUCT('FD inverse'!$A$9:$BH$9,'FD mesh'!$B$84:$BI$84,$E709:$BL709)+'FD inverse'!$A$9*$C710/Setup!$B$17+INDEX('FD inverse'!$A$9:$BH$9,1,'FD mesh'!$B$15+1)*Setup!$B$22</f>
        <v>22.3920123783087</v>
      </c>
      <c r="L710" s="0" t="n">
        <f aca="false">SUMPRODUCT('FD inverse'!$A$10:$BH$10,'FD mesh'!$B$84:$BI$84,$E709:$BL709)+'FD inverse'!$A$10*$C710/Setup!$B$17+INDEX('FD inverse'!$A$10:$BH$10,1,'FD mesh'!$B$15+1)*Setup!$B$22</f>
        <v>22.3550516033868</v>
      </c>
      <c r="M710" s="0" t="n">
        <f aca="false">SUMPRODUCT('FD inverse'!$A$11:$BH$11,'FD mesh'!$B$84:$BI$84,$E709:$BL709)+'FD inverse'!$A$11*$C710/Setup!$B$17+INDEX('FD inverse'!$A$11:$BH$11,1,'FD mesh'!$B$15+1)*Setup!$B$22</f>
        <v>22.3230211114752</v>
      </c>
      <c r="N710" s="0" t="n">
        <f aca="false">SUMPRODUCT('FD inverse'!$A$12:$BH$12,'FD mesh'!$B$84:$BI$84,$E709:$BL709)+'FD inverse'!$A$12*$C710/Setup!$B$17+INDEX('FD inverse'!$A$12:$BH$12,1,'FD mesh'!$B$15+1)*Setup!$B$22</f>
        <v>22.2951972994384</v>
      </c>
      <c r="O710" s="0" t="n">
        <f aca="false">SUMPRODUCT('FD inverse'!$A$13:$BH$13,'FD mesh'!$B$84:$BI$84,$E709:$BL709)+'FD inverse'!$A$13*$C710/Setup!$B$17+INDEX('FD inverse'!$A$13:$BH$13,1,'FD mesh'!$B$15+1)*Setup!$B$22</f>
        <v>22.2709837078697</v>
      </c>
      <c r="P710" s="0" t="n">
        <f aca="false">SUMPRODUCT('FD inverse'!$A$14:$BH$14,'FD mesh'!$B$84:$BI$84,$E709:$BL709)+'FD inverse'!$A$14*$C710/Setup!$B$17+INDEX('FD inverse'!$A$14:$BH$14,1,'FD mesh'!$B$15+1)*Setup!$B$22</f>
        <v>22.2499121628323</v>
      </c>
      <c r="Q710" s="0" t="n">
        <f aca="false">SUMPRODUCT('FD inverse'!$A$15:$BH$15,'FD mesh'!$B$84:$BI$84,$E709:$BL709)+'FD inverse'!$A$15*$C710/Setup!$B$17+INDEX('FD inverse'!$A$15:$BH$15,1,'FD mesh'!$B$15+1)*Setup!$B$22</f>
        <v>22.2316435003842</v>
      </c>
      <c r="R710" s="0" t="n">
        <f aca="false">SUMPRODUCT('FD inverse'!$A$16:$BH$16,'FD mesh'!$B$84:$BI$84,$E709:$BL709)+'FD inverse'!$A$16*$C710/Setup!$B$17+INDEX('FD inverse'!$A$16:$BH$16,1,'FD mesh'!$B$15+1)*Setup!$B$22</f>
        <v>22.2159679529003</v>
      </c>
      <c r="S710" s="0" t="n">
        <f aca="false">SUMPRODUCT('FD inverse'!$A$17:$BH$17,'FD mesh'!$B$84:$BI$84,$E709:$BL709)+'FD inverse'!$A$17*$C710/Setup!$B$17+INDEX('FD inverse'!$A$17:$BH$17,1,'FD mesh'!$B$15+1)*Setup!$B$22</f>
        <v>21.7510629886405</v>
      </c>
      <c r="T710" s="0" t="n">
        <f aca="false">SUMPRODUCT('FD inverse'!$A$18:$BH$18,'FD mesh'!$B$84:$BI$84,$E709:$BL709)+'FD inverse'!$A$18*$C710/Setup!$B$17+INDEX('FD inverse'!$A$18:$BH$18,1,'FD mesh'!$B$15+1)*Setup!$B$22</f>
        <v>21.2871765626319</v>
      </c>
      <c r="U710" s="0" t="n">
        <f aca="false">SUMPRODUCT('FD inverse'!$A$19:$BH$19,'FD mesh'!$B$84:$BI$84,$E709:$BL709)+'FD inverse'!$A$19*$C710/Setup!$B$17+INDEX('FD inverse'!$A$19:$BH$19,1,'FD mesh'!$B$15+1)*Setup!$B$22</f>
        <v>20.8241038759784</v>
      </c>
      <c r="V710" s="0" t="n">
        <f aca="false">SUMPRODUCT('FD inverse'!$A$20:$BH$20,'FD mesh'!$B$84:$BI$84,$E709:$BL709)+'FD inverse'!$A$20*$C710/Setup!$B$17+INDEX('FD inverse'!$A$20:$BH$20,1,'FD mesh'!$B$15+1)*Setup!$B$22</f>
        <v>20.3616681378007</v>
      </c>
      <c r="W710" s="0" t="n">
        <f aca="false">SUMPRODUCT('FD inverse'!$A$21:$BH$21,'FD mesh'!$B$84:$BI$84,$E709:$BL709)+'FD inverse'!$A$21*$C710/Setup!$B$17+INDEX('FD inverse'!$A$21:$BH$21,1,'FD mesh'!$B$15+1)*Setup!$B$22</f>
        <v>19.8997184520484</v>
      </c>
      <c r="X710" s="0" t="n">
        <f aca="false">SUMPRODUCT('FD inverse'!$A$22:$BH$22,'FD mesh'!$B$84:$BI$84,$E709:$BL709)+'FD inverse'!$A$22*$C710/Setup!$B$17+INDEX('FD inverse'!$A$22:$BH$22,1,'FD mesh'!$B$15+1)*Setup!$B$22</f>
        <v>19.4381276967914</v>
      </c>
      <c r="Y710" s="0" t="n">
        <f aca="false">SUMPRODUCT('FD inverse'!$A$23:$BH$23,'FD mesh'!$B$84:$BI$84,$E709:$BL709)+'FD inverse'!$A$23*$C710/Setup!$B$17+INDEX('FD inverse'!$A$23:$BH$23,1,'FD mesh'!$B$15+1)*Setup!$B$22</f>
        <v>18.9767904008135</v>
      </c>
      <c r="Z710" s="0" t="n">
        <f aca="false">SUMPRODUCT('FD inverse'!$A$24:$BH$24,'FD mesh'!$B$84:$BI$84,$E709:$BL709)+'FD inverse'!$A$24*$C710/Setup!$B$17+INDEX('FD inverse'!$A$24:$BH$24,1,'FD mesh'!$B$15+1)*Setup!$B$22</f>
        <v>18.5156206213255</v>
      </c>
      <c r="AA710" s="0" t="n">
        <f aca="false">SUMPRODUCT('FD inverse'!$A$25:$BH$25,'FD mesh'!$B$84:$BI$84,$E709:$BL709)+'FD inverse'!$A$25*$C710/Setup!$B$17+INDEX('FD inverse'!$A$25:$BH$25,1,'FD mesh'!$B$15+1)*Setup!$B$22</f>
        <v>18.0545498257092</v>
      </c>
      <c r="AB710" s="0" t="n">
        <f aca="false">SUMPRODUCT('FD inverse'!$A$26:$BH$26,'FD mesh'!$B$84:$BI$84,$E709:$BL709)+'FD inverse'!$A$26*$C710/Setup!$B$17+INDEX('FD inverse'!$A$26:$BH$26,1,'FD mesh'!$B$15+1)*Setup!$B$22</f>
        <v>17.593524779376</v>
      </c>
      <c r="AC710" s="0" t="n">
        <f aca="false">SUMPRODUCT('FD inverse'!$A$27:$BH$27,'FD mesh'!$B$84:$BI$84,$E709:$BL709)+'FD inverse'!$A$27*$C710/Setup!$B$17+INDEX('FD inverse'!$A$27:$BH$27,1,'FD mesh'!$B$15+1)*Setup!$B$22</f>
        <v>17.1325054410983</v>
      </c>
      <c r="AD710" s="0" t="n">
        <f aca="false">SUMPRODUCT('FD inverse'!$A$28:$BH$28,'FD mesh'!$B$84:$BI$84,$E709:$BL709)+'FD inverse'!$A$28*$C710/Setup!$B$17+INDEX('FD inverse'!$A$28:$BH$28,1,'FD mesh'!$B$15+1)*Setup!$B$22</f>
        <v>16.6714628665225</v>
      </c>
      <c r="AE710" s="0" t="n">
        <f aca="false">SUMPRODUCT('FD inverse'!$A$29:$BH$29,'FD mesh'!$B$84:$BI$84,$E709:$BL709)+'FD inverse'!$A$29*$C710/Setup!$B$17+INDEX('FD inverse'!$A$29:$BH$29,1,'FD mesh'!$B$15+1)*Setup!$B$22</f>
        <v>16.2103771200226</v>
      </c>
      <c r="AF710" s="0" t="n">
        <f aca="false">SUMPRODUCT('FD inverse'!$A$30:$BH$30,'FD mesh'!$B$84:$BI$84,$E709:$BL709)+'FD inverse'!$A$30*$C710/Setup!$B$17+INDEX('FD inverse'!$A$30:$BH$30,1,'FD mesh'!$B$15+1)*Setup!$B$22</f>
        <v>15.749235194584</v>
      </c>
      <c r="AG710" s="0" t="n">
        <f aca="false">SUMPRODUCT('FD inverse'!$A$31:$BH$31,'FD mesh'!$B$84:$BI$84,$E709:$BL709)+'FD inverse'!$A$31*$C710/Setup!$B$17+INDEX('FD inverse'!$A$31:$BH$31,1,'FD mesh'!$B$15+1)*Setup!$B$22</f>
        <v>15.288028939029</v>
      </c>
      <c r="AH710" s="0" t="n">
        <f aca="false">SUMPRODUCT('FD inverse'!$A$32:$BH$32,'FD mesh'!$B$84:$BI$84,$E709:$BL709)+'FD inverse'!$A$32*$C710/Setup!$B$17+INDEX('FD inverse'!$A$32:$BH$32,1,'FD mesh'!$B$15+1)*Setup!$B$22</f>
        <v>15.2685282572707</v>
      </c>
      <c r="AI710" s="0" t="n">
        <f aca="false">SUMPRODUCT('FD inverse'!$A$33:$BH$33,'FD mesh'!$B$84:$BI$84,$E709:$BL709)+'FD inverse'!$A$33*$C710/Setup!$B$17+INDEX('FD inverse'!$A$33:$BH$33,1,'FD mesh'!$B$15+1)*Setup!$B$22</f>
        <v>15.2489084082948</v>
      </c>
      <c r="AJ710" s="0" t="n">
        <f aca="false">SUMPRODUCT('FD inverse'!$A$34:$BH$34,'FD mesh'!$B$84:$BI$84,$E709:$BL709)+'FD inverse'!$A$34*$C710/Setup!$B$17+INDEX('FD inverse'!$A$34:$BH$34,1,'FD mesh'!$B$15+1)*Setup!$B$22</f>
        <v>15.2291720148821</v>
      </c>
      <c r="AK710" s="0" t="n">
        <f aca="false">SUMPRODUCT('FD inverse'!$A$35:$BH$35,'FD mesh'!$B$84:$BI$84,$E709:$BL709)+'FD inverse'!$A$35*$C710/Setup!$B$17+INDEX('FD inverse'!$A$35:$BH$35,1,'FD mesh'!$B$15+1)*Setup!$B$22</f>
        <v>15.2093233799372</v>
      </c>
      <c r="AL710" s="0" t="n">
        <f aca="false">SUMPRODUCT('FD inverse'!$A$36:$BH$36,'FD mesh'!$B$84:$BI$84,$E709:$BL709)+'FD inverse'!$A$36*$C710/Setup!$B$17+INDEX('FD inverse'!$A$36:$BH$36,1,'FD mesh'!$B$15+1)*Setup!$B$22</f>
        <v>15.1893682775147</v>
      </c>
      <c r="AM710" s="0" t="n">
        <f aca="false">SUMPRODUCT('FD inverse'!$A$37:$BH$37,'FD mesh'!$B$84:$BI$84,$E709:$BL709)+'FD inverse'!$A$37*$C710/Setup!$B$17+INDEX('FD inverse'!$A$37:$BH$37,1,'FD mesh'!$B$15+1)*Setup!$B$22</f>
        <v>15.169313761645</v>
      </c>
      <c r="AN710" s="0" t="n">
        <f aca="false">SUMPRODUCT('FD inverse'!$A$38:$BH$38,'FD mesh'!$B$84:$BI$84,$E709:$BL709)+'FD inverse'!$A$38*$C710/Setup!$B$17+INDEX('FD inverse'!$A$38:$BH$38,1,'FD mesh'!$B$15+1)*Setup!$B$22</f>
        <v>15.1491679919069</v>
      </c>
      <c r="AO710" s="0" t="n">
        <f aca="false">SUMPRODUCT('FD inverse'!$A$39:$BH$39,'FD mesh'!$B$84:$BI$84,$E709:$BL709)+'FD inverse'!$A$39*$C710/Setup!$B$17+INDEX('FD inverse'!$A$39:$BH$39,1,'FD mesh'!$B$15+1)*Setup!$B$22</f>
        <v>15.1289400745377</v>
      </c>
      <c r="AP710" s="0" t="n">
        <f aca="false">SUMPRODUCT('FD inverse'!$A$40:$BH$40,'FD mesh'!$B$84:$BI$84,$E709:$BL709)+'FD inverse'!$A$40*$C710/Setup!$B$17+INDEX('FD inverse'!$A$40:$BH$40,1,'FD mesh'!$B$15+1)*Setup!$B$22</f>
        <v>15.1086399177274</v>
      </c>
      <c r="AQ710" s="0" t="n">
        <f aca="false">SUMPRODUCT('FD inverse'!$A$41:$BH$41,'FD mesh'!$B$84:$BI$84,$E709:$BL709)+'FD inverse'!$A$41*$C710/Setup!$B$17+INDEX('FD inverse'!$A$41:$BH$41,1,'FD mesh'!$B$15+1)*Setup!$B$22</f>
        <v>15.0882780996286</v>
      </c>
      <c r="AR710" s="0" t="n">
        <f aca="false">SUMPRODUCT('FD inverse'!$A$42:$BH$42,'FD mesh'!$B$84:$BI$84,$E709:$BL709)+'FD inverse'!$A$42*$C710/Setup!$B$17+INDEX('FD inverse'!$A$42:$BH$42,1,'FD mesh'!$B$15+1)*Setup!$B$22</f>
        <v>15.0678657475091</v>
      </c>
      <c r="AS710" s="0" t="n">
        <f aca="false">SUMPRODUCT('FD inverse'!$A$43:$BH$43,'FD mesh'!$B$84:$BI$84,$E709:$BL709)+'FD inverse'!$A$43*$C710/Setup!$B$17+INDEX('FD inverse'!$A$43:$BH$43,1,'FD mesh'!$B$15+1)*Setup!$B$22</f>
        <v>0</v>
      </c>
      <c r="AT710" s="0" t="n">
        <f aca="false">SUMPRODUCT('FD inverse'!$A$44:$BH$44,'FD mesh'!$B$84:$BI$84,$E709:$BL709)+'FD inverse'!$A$44*$C710/Setup!$B$17+INDEX('FD inverse'!$A$44:$BH$44,1,'FD mesh'!$B$15+1)*Setup!$B$22</f>
        <v>0</v>
      </c>
      <c r="AU710" s="0" t="n">
        <f aca="false">SUMPRODUCT('FD inverse'!$A$45:$BH$45,'FD mesh'!$B$84:$BI$84,$E709:$BL709)+'FD inverse'!$A$45*$C710/Setup!$B$17+INDEX('FD inverse'!$A$45:$BH$45,1,'FD mesh'!$B$15+1)*Setup!$B$22</f>
        <v>0</v>
      </c>
      <c r="AV710" s="0" t="n">
        <f aca="false">SUMPRODUCT('FD inverse'!$A$46:$BH$46,'FD mesh'!$B$84:$BI$84,$E709:$BL709)+'FD inverse'!$A$46*$C710/Setup!$B$17+INDEX('FD inverse'!$A$46:$BH$46,1,'FD mesh'!$B$15+1)*Setup!$B$22</f>
        <v>0</v>
      </c>
      <c r="AW710" s="0" t="n">
        <f aca="false">SUMPRODUCT('FD inverse'!$A$47:$BH$47,'FD mesh'!$B$84:$BI$84,$E709:$BL709)+'FD inverse'!$A$47*$C710/Setup!$B$17+INDEX('FD inverse'!$A$47:$BH$47,1,'FD mesh'!$B$15+1)*Setup!$B$22</f>
        <v>0</v>
      </c>
      <c r="AX710" s="0" t="n">
        <f aca="false">SUMPRODUCT('FD inverse'!$A$48:$BH$48,'FD mesh'!$B$84:$BI$84,$E709:$BL709)+'FD inverse'!$A$48*$C710/Setup!$B$17+INDEX('FD inverse'!$A$48:$BH$48,1,'FD mesh'!$B$15+1)*Setup!$B$22</f>
        <v>0</v>
      </c>
      <c r="AY710" s="0" t="n">
        <f aca="false">SUMPRODUCT('FD inverse'!$A$49:$BH$49,'FD mesh'!$B$84:$BI$84,$E709:$BL709)+'FD inverse'!$A$49*$C710/Setup!$B$17+INDEX('FD inverse'!$A$49:$BH$49,1,'FD mesh'!$B$15+1)*Setup!$B$22</f>
        <v>0</v>
      </c>
      <c r="AZ710" s="0" t="n">
        <f aca="false">SUMPRODUCT('FD inverse'!$A$50:$BH$50,'FD mesh'!$B$84:$BI$84,$E709:$BL709)+'FD inverse'!$A$50*$C710/Setup!$B$17+INDEX('FD inverse'!$A$50:$BH$50,1,'FD mesh'!$B$15+1)*Setup!$B$22</f>
        <v>0</v>
      </c>
      <c r="BA710" s="0" t="n">
        <f aca="false">SUMPRODUCT('FD inverse'!$A$51:$BH$51,'FD mesh'!$B$84:$BI$84,$E709:$BL709)+'FD inverse'!$A$51*$C710/Setup!$B$17+INDEX('FD inverse'!$A$51:$BH$51,1,'FD mesh'!$B$15+1)*Setup!$B$22</f>
        <v>0</v>
      </c>
      <c r="BB710" s="0" t="n">
        <f aca="false">SUMPRODUCT('FD inverse'!$A$52:$BH$52,'FD mesh'!$B$84:$BI$84,$E709:$BL709)+'FD inverse'!$A$52*$C710/Setup!$B$17+INDEX('FD inverse'!$A$52:$BH$52,1,'FD mesh'!$B$15+1)*Setup!$B$22</f>
        <v>0</v>
      </c>
      <c r="BC710" s="0" t="n">
        <f aca="false">SUMPRODUCT('FD inverse'!$A$53:$BH$53,'FD mesh'!$B$84:$BI$84,$E709:$BL709)+'FD inverse'!$A$53*$C710/Setup!$B$17+INDEX('FD inverse'!$A$53:$BH$53,1,'FD mesh'!$B$15+1)*Setup!$B$22</f>
        <v>0</v>
      </c>
      <c r="BD710" s="0" t="n">
        <f aca="false">SUMPRODUCT('FD inverse'!$A$54:$BH$54,'FD mesh'!$B$84:$BI$84,$E709:$BL709)+'FD inverse'!$A$54*$C710/Setup!$B$17+INDEX('FD inverse'!$A$54:$BH$54,1,'FD mesh'!$B$15+1)*Setup!$B$22</f>
        <v>0</v>
      </c>
      <c r="BE710" s="0" t="n">
        <f aca="false">SUMPRODUCT('FD inverse'!$A$55:$BH$55,'FD mesh'!$B$84:$BI$84,$E709:$BL709)+'FD inverse'!$A$55*$C710/Setup!$B$17+INDEX('FD inverse'!$A$55:$BH$55,1,'FD mesh'!$B$15+1)*Setup!$B$22</f>
        <v>0</v>
      </c>
      <c r="BF710" s="0" t="n">
        <f aca="false">SUMPRODUCT('FD inverse'!$A$56:$BH$56,'FD mesh'!$B$84:$BI$84,$E709:$BL709)+'FD inverse'!$A$56*$C710/Setup!$B$17+INDEX('FD inverse'!$A$56:$BH$56,1,'FD mesh'!$B$15+1)*Setup!$B$22</f>
        <v>0</v>
      </c>
      <c r="BG710" s="0" t="n">
        <f aca="false">SUMPRODUCT('FD inverse'!$A$57:$BH$57,'FD mesh'!$B$84:$BI$84,$E709:$BL709)+'FD inverse'!$A$57*$C710/Setup!$B$17+INDEX('FD inverse'!$A$57:$BH$57,1,'FD mesh'!$B$15+1)*Setup!$B$22</f>
        <v>0</v>
      </c>
      <c r="BH710" s="0" t="n">
        <f aca="false">SUMPRODUCT('FD inverse'!$A$58:$BH$58,'FD mesh'!$B$84:$BI$84,$E709:$BL709)+'FD inverse'!$A$58*$C710/Setup!$B$17+INDEX('FD inverse'!$A$58:$BH$58,1,'FD mesh'!$B$15+1)*Setup!$B$22</f>
        <v>0</v>
      </c>
      <c r="BI710" s="0" t="n">
        <f aca="false">SUMPRODUCT('FD inverse'!$A$59:$BH$59,'FD mesh'!$B$84:$BI$84,$E709:$BL709)+'FD inverse'!$A$59*$C710/Setup!$B$17+INDEX('FD inverse'!$A$59:$BH$59,1,'FD mesh'!$B$15+1)*Setup!$B$22</f>
        <v>0</v>
      </c>
      <c r="BJ710" s="0" t="n">
        <f aca="false">SUMPRODUCT('FD inverse'!$A$60:$BH$60,'FD mesh'!$B$84:$BI$84,$E709:$BL709)+'FD inverse'!$A$60*$C710/Setup!$B$17+INDEX('FD inverse'!$A$60:$BH$60,1,'FD mesh'!$B$15+1)*Setup!$B$22</f>
        <v>0</v>
      </c>
      <c r="BK710" s="0" t="n">
        <f aca="false">SUMPRODUCT('FD inverse'!$A$61:$BH$61,'FD mesh'!$B$84:$BI$84,$E709:$BL709)+'FD inverse'!$A$61*$C710/Setup!$B$17+INDEX('FD inverse'!$A$61:$BH$61,1,'FD mesh'!$B$15+1)*Setup!$B$22</f>
        <v>0</v>
      </c>
      <c r="BL710" s="0" t="n">
        <f aca="false">SUMPRODUCT('FD inverse'!$A$62:$BH$62,'FD mesh'!$B$84:$BI$84,$E709:$BL709)+'FD inverse'!$A$62*$C710/Setup!$B$17+INDEX('FD inverse'!$A$62:$BH$62,1,'FD mesh'!$B$15+1)*Setup!$B$22</f>
        <v>0</v>
      </c>
    </row>
    <row r="711" customFormat="false" ht="15" hidden="false" customHeight="false" outlineLevel="0" collapsed="false">
      <c r="A711" s="0" t="n">
        <v>706</v>
      </c>
      <c r="B711" s="0" t="n">
        <f aca="false">A711*Setup!$B$11/3600</f>
        <v>58.8333333333333</v>
      </c>
      <c r="C711" s="0" t="n">
        <f aca="false">Setup!$B$7+Setup!$B$8*COS(2*PI()*(B711-Setup!$B$9)/24)</f>
        <v>24.8657584557524</v>
      </c>
      <c r="D711" s="0" t="n">
        <f aca="false">(C711-E711)/Setup!$B$17</f>
        <v>8.59653203578642</v>
      </c>
      <c r="E711" s="0" t="n">
        <f aca="false">SUMPRODUCT('FD inverse'!$A$3:$BH$3,'FD mesh'!$B$84:$BI$84,$E710:$BL710)+'FD inverse'!$A$3*$C711/Setup!$B$17+INDEX('FD inverse'!$A$3:$BH$3,1,'FD mesh'!$B$15+1)*Setup!$B$22</f>
        <v>23.7482092911002</v>
      </c>
      <c r="F711" s="0" t="n">
        <f aca="false">SUMPRODUCT('FD inverse'!$A$4:$BH$4,'FD mesh'!$B$84:$BI$84,$E710:$BL710)+'FD inverse'!$A$4*$C711/Setup!$B$17+INDEX('FD inverse'!$A$4:$BH$4,1,'FD mesh'!$B$15+1)*Setup!$B$22</f>
        <v>23.5040832849655</v>
      </c>
      <c r="G711" s="0" t="n">
        <f aca="false">SUMPRODUCT('FD inverse'!$A$5:$BH$5,'FD mesh'!$B$84:$BI$84,$E710:$BL710)+'FD inverse'!$A$5*$C711/Setup!$B$17+INDEX('FD inverse'!$A$5:$BH$5,1,'FD mesh'!$B$15+1)*Setup!$B$22</f>
        <v>23.2802833228081</v>
      </c>
      <c r="H711" s="0" t="n">
        <f aca="false">SUMPRODUCT('FD inverse'!$A$6:$BH$6,'FD mesh'!$B$84:$BI$84,$E710:$BL710)+'FD inverse'!$A$6*$C711/Setup!$B$17+INDEX('FD inverse'!$A$6:$BH$6,1,'FD mesh'!$B$15+1)*Setup!$B$22</f>
        <v>22.5572359367771</v>
      </c>
      <c r="I711" s="0" t="n">
        <f aca="false">SUMPRODUCT('FD inverse'!$A$7:$BH$7,'FD mesh'!$B$84:$BI$84,$E710:$BL710)+'FD inverse'!$A$7*$C711/Setup!$B$17+INDEX('FD inverse'!$A$7:$BH$7,1,'FD mesh'!$B$15+1)*Setup!$B$22</f>
        <v>22.4978676814377</v>
      </c>
      <c r="J711" s="0" t="n">
        <f aca="false">SUMPRODUCT('FD inverse'!$A$8:$BH$8,'FD mesh'!$B$84:$BI$84,$E710:$BL710)+'FD inverse'!$A$8*$C711/Setup!$B$17+INDEX('FD inverse'!$A$8:$BH$8,1,'FD mesh'!$B$15+1)*Setup!$B$22</f>
        <v>22.4465368137456</v>
      </c>
      <c r="K711" s="0" t="n">
        <f aca="false">SUMPRODUCT('FD inverse'!$A$9:$BH$9,'FD mesh'!$B$84:$BI$84,$E710:$BL710)+'FD inverse'!$A$9*$C711/Setup!$B$17+INDEX('FD inverse'!$A$9:$BH$9,1,'FD mesh'!$B$15+1)*Setup!$B$22</f>
        <v>22.4021583297693</v>
      </c>
      <c r="L711" s="0" t="n">
        <f aca="false">SUMPRODUCT('FD inverse'!$A$10:$BH$10,'FD mesh'!$B$84:$BI$84,$E710:$BL710)+'FD inverse'!$A$10*$C711/Setup!$B$17+INDEX('FD inverse'!$A$10:$BH$10,1,'FD mesh'!$B$15+1)*Setup!$B$22</f>
        <v>22.3637656578642</v>
      </c>
      <c r="M711" s="0" t="n">
        <f aca="false">SUMPRODUCT('FD inverse'!$A$11:$BH$11,'FD mesh'!$B$84:$BI$84,$E710:$BL710)+'FD inverse'!$A$11*$C711/Setup!$B$17+INDEX('FD inverse'!$A$11:$BH$11,1,'FD mesh'!$B$15+1)*Setup!$B$22</f>
        <v>22.330514021049</v>
      </c>
      <c r="N711" s="0" t="n">
        <f aca="false">SUMPRODUCT('FD inverse'!$A$12:$BH$12,'FD mesh'!$B$84:$BI$84,$E710:$BL710)+'FD inverse'!$A$12*$C711/Setup!$B$17+INDEX('FD inverse'!$A$12:$BH$12,1,'FD mesh'!$B$15+1)*Setup!$B$22</f>
        <v>22.3016829798525</v>
      </c>
      <c r="O711" s="0" t="n">
        <f aca="false">SUMPRODUCT('FD inverse'!$A$13:$BH$13,'FD mesh'!$B$84:$BI$84,$E710:$BL710)+'FD inverse'!$A$13*$C711/Setup!$B$17+INDEX('FD inverse'!$A$13:$BH$13,1,'FD mesh'!$B$15+1)*Setup!$B$22</f>
        <v>22.2766782987825</v>
      </c>
      <c r="P711" s="0" t="n">
        <f aca="false">SUMPRODUCT('FD inverse'!$A$14:$BH$14,'FD mesh'!$B$84:$BI$84,$E710:$BL710)+'FD inverse'!$A$14*$C711/Setup!$B$17+INDEX('FD inverse'!$A$14:$BH$14,1,'FD mesh'!$B$15+1)*Setup!$B$22</f>
        <v>22.2550332583688</v>
      </c>
      <c r="Q711" s="0" t="n">
        <f aca="false">SUMPRODUCT('FD inverse'!$A$15:$BH$15,'FD mesh'!$B$84:$BI$84,$E710:$BL710)+'FD inverse'!$A$15*$C711/Setup!$B$17+INDEX('FD inverse'!$A$15:$BH$15,1,'FD mesh'!$B$15+1)*Setup!$B$22</f>
        <v>22.236409513257</v>
      </c>
      <c r="R711" s="0" t="n">
        <f aca="false">SUMPRODUCT('FD inverse'!$A$16:$BH$16,'FD mesh'!$B$84:$BI$84,$E710:$BL710)+'FD inverse'!$A$16*$C711/Setup!$B$17+INDEX('FD inverse'!$A$16:$BH$16,1,'FD mesh'!$B$15+1)*Setup!$B$22</f>
        <v>22.2205975751499</v>
      </c>
      <c r="S711" s="0" t="n">
        <f aca="false">SUMPRODUCT('FD inverse'!$A$17:$BH$17,'FD mesh'!$B$84:$BI$84,$E710:$BL710)+'FD inverse'!$A$17*$C711/Setup!$B$17+INDEX('FD inverse'!$A$17:$BH$17,1,'FD mesh'!$B$15+1)*Setup!$B$22</f>
        <v>21.7548707154353</v>
      </c>
      <c r="T711" s="0" t="n">
        <f aca="false">SUMPRODUCT('FD inverse'!$A$18:$BH$18,'FD mesh'!$B$84:$BI$84,$E710:$BL710)+'FD inverse'!$A$18*$C711/Setup!$B$17+INDEX('FD inverse'!$A$18:$BH$18,1,'FD mesh'!$B$15+1)*Setup!$B$22</f>
        <v>21.2902644153203</v>
      </c>
      <c r="U711" s="0" t="n">
        <f aca="false">SUMPRODUCT('FD inverse'!$A$19:$BH$19,'FD mesh'!$B$84:$BI$84,$E710:$BL710)+'FD inverse'!$A$19*$C711/Setup!$B$17+INDEX('FD inverse'!$A$19:$BH$19,1,'FD mesh'!$B$15+1)*Setup!$B$22</f>
        <v>20.8265668261393</v>
      </c>
      <c r="V711" s="0" t="n">
        <f aca="false">SUMPRODUCT('FD inverse'!$A$20:$BH$20,'FD mesh'!$B$84:$BI$84,$E710:$BL710)+'FD inverse'!$A$20*$C711/Setup!$B$17+INDEX('FD inverse'!$A$20:$BH$20,1,'FD mesh'!$B$15+1)*Setup!$B$22</f>
        <v>20.3635940480056</v>
      </c>
      <c r="W711" s="0" t="n">
        <f aca="false">SUMPRODUCT('FD inverse'!$A$21:$BH$21,'FD mesh'!$B$84:$BI$84,$E710:$BL710)+'FD inverse'!$A$21*$C711/Setup!$B$17+INDEX('FD inverse'!$A$21:$BH$21,1,'FD mesh'!$B$15+1)*Setup!$B$22</f>
        <v>19.9011880377323</v>
      </c>
      <c r="X711" s="0" t="n">
        <f aca="false">SUMPRODUCT('FD inverse'!$A$22:$BH$22,'FD mesh'!$B$84:$BI$84,$E710:$BL710)+'FD inverse'!$A$22*$C711/Setup!$B$17+INDEX('FD inverse'!$A$22:$BH$22,1,'FD mesh'!$B$15+1)*Setup!$B$22</f>
        <v>19.4392145055317</v>
      </c>
      <c r="Y711" s="0" t="n">
        <f aca="false">SUMPRODUCT('FD inverse'!$A$23:$BH$23,'FD mesh'!$B$84:$BI$84,$E710:$BL710)+'FD inverse'!$A$23*$C711/Setup!$B$17+INDEX('FD inverse'!$A$23:$BH$23,1,'FD mesh'!$B$15+1)*Setup!$B$22</f>
        <v>18.9775608056174</v>
      </c>
      <c r="Z711" s="0" t="n">
        <f aca="false">SUMPRODUCT('FD inverse'!$A$24:$BH$24,'FD mesh'!$B$84:$BI$84,$E710:$BL710)+'FD inverse'!$A$24*$C711/Setup!$B$17+INDEX('FD inverse'!$A$24:$BH$24,1,'FD mesh'!$B$15+1)*Setup!$B$22</f>
        <v>18.5161338248312</v>
      </c>
      <c r="AA711" s="0" t="n">
        <f aca="false">SUMPRODUCT('FD inverse'!$A$25:$BH$25,'FD mesh'!$B$84:$BI$84,$E710:$BL710)+'FD inverse'!$A$25*$C711/Setup!$B$17+INDEX('FD inverse'!$A$25:$BH$25,1,'FD mesh'!$B$15+1)*Setup!$B$22</f>
        <v>18.0548578725052</v>
      </c>
      <c r="AB711" s="0" t="n">
        <f aca="false">SUMPRODUCT('FD inverse'!$A$26:$BH$26,'FD mesh'!$B$84:$BI$84,$E710:$BL710)+'FD inverse'!$A$26*$C711/Setup!$B$17+INDEX('FD inverse'!$A$26:$BH$26,1,'FD mesh'!$B$15+1)*Setup!$B$22</f>
        <v>17.5936725739507</v>
      </c>
      <c r="AC711" s="0" t="n">
        <f aca="false">SUMPRODUCT('FD inverse'!$A$27:$BH$27,'FD mesh'!$B$84:$BI$84,$E710:$BL710)+'FD inverse'!$A$27*$C711/Setup!$B$17+INDEX('FD inverse'!$A$27:$BH$27,1,'FD mesh'!$B$15+1)*Setup!$B$22</f>
        <v>17.1325307692282</v>
      </c>
      <c r="AD711" s="0" t="n">
        <f aca="false">SUMPRODUCT('FD inverse'!$A$28:$BH$28,'FD mesh'!$B$84:$BI$84,$E710:$BL710)+'FD inverse'!$A$28*$C711/Setup!$B$17+INDEX('FD inverse'!$A$28:$BH$28,1,'FD mesh'!$B$15+1)*Setup!$B$22</f>
        <v>16.6713964182124</v>
      </c>
      <c r="AE711" s="0" t="n">
        <f aca="false">SUMPRODUCT('FD inverse'!$A$29:$BH$29,'FD mesh'!$B$84:$BI$84,$E710:$BL710)+'FD inverse'!$A$29*$C711/Setup!$B$17+INDEX('FD inverse'!$A$29:$BH$29,1,'FD mesh'!$B$15+1)*Setup!$B$22</f>
        <v>16.2102425124082</v>
      </c>
      <c r="AF711" s="0" t="n">
        <f aca="false">SUMPRODUCT('FD inverse'!$A$30:$BH$30,'FD mesh'!$B$84:$BI$84,$E710:$BL710)+'FD inverse'!$A$30*$C711/Setup!$B$17+INDEX('FD inverse'!$A$30:$BH$30,1,'FD mesh'!$B$15+1)*Setup!$B$22</f>
        <v>15.7490489935061</v>
      </c>
      <c r="AG711" s="0" t="n">
        <f aca="false">SUMPRODUCT('FD inverse'!$A$31:$BH$31,'FD mesh'!$B$84:$BI$84,$E710:$BL710)+'FD inverse'!$A$31*$C711/Setup!$B$17+INDEX('FD inverse'!$A$31:$BH$31,1,'FD mesh'!$B$15+1)*Setup!$B$22</f>
        <v>15.2878006782868</v>
      </c>
      <c r="AH711" s="0" t="n">
        <f aca="false">SUMPRODUCT('FD inverse'!$A$32:$BH$32,'FD mesh'!$B$84:$BI$84,$E710:$BL710)+'FD inverse'!$A$32*$C711/Setup!$B$17+INDEX('FD inverse'!$A$32:$BH$32,1,'FD mesh'!$B$15+1)*Setup!$B$22</f>
        <v>15.2683004425253</v>
      </c>
      <c r="AI711" s="0" t="n">
        <f aca="false">SUMPRODUCT('FD inverse'!$A$33:$BH$33,'FD mesh'!$B$84:$BI$84,$E710:$BL710)+'FD inverse'!$A$33*$C711/Setup!$B$17+INDEX('FD inverse'!$A$33:$BH$33,1,'FD mesh'!$B$15+1)*Setup!$B$22</f>
        <v>15.2486848816925</v>
      </c>
      <c r="AJ711" s="0" t="n">
        <f aca="false">SUMPRODUCT('FD inverse'!$A$34:$BH$34,'FD mesh'!$B$84:$BI$84,$E710:$BL710)+'FD inverse'!$A$34*$C711/Setup!$B$17+INDEX('FD inverse'!$A$34:$BH$34,1,'FD mesh'!$B$15+1)*Setup!$B$22</f>
        <v>15.228956166545</v>
      </c>
      <c r="AK711" s="0" t="n">
        <f aca="false">SUMPRODUCT('FD inverse'!$A$35:$BH$35,'FD mesh'!$B$84:$BI$84,$E710:$BL710)+'FD inverse'!$A$35*$C711/Setup!$B$17+INDEX('FD inverse'!$A$35:$BH$35,1,'FD mesh'!$B$15+1)*Setup!$B$22</f>
        <v>15.2091181839975</v>
      </c>
      <c r="AL711" s="0" t="n">
        <f aca="false">SUMPRODUCT('FD inverse'!$A$36:$BH$36,'FD mesh'!$B$84:$BI$84,$E710:$BL710)+'FD inverse'!$A$36*$C711/Setup!$B$17+INDEX('FD inverse'!$A$36:$BH$36,1,'FD mesh'!$B$15+1)*Setup!$B$22</f>
        <v>15.1891763265391</v>
      </c>
      <c r="AM711" s="0" t="n">
        <f aca="false">SUMPRODUCT('FD inverse'!$A$37:$BH$37,'FD mesh'!$B$84:$BI$84,$E710:$BL710)+'FD inverse'!$A$37*$C711/Setup!$B$17+INDEX('FD inverse'!$A$37:$BH$37,1,'FD mesh'!$B$15+1)*Setup!$B$22</f>
        <v>15.1691372990757</v>
      </c>
      <c r="AN711" s="0" t="n">
        <f aca="false">SUMPRODUCT('FD inverse'!$A$38:$BH$38,'FD mesh'!$B$84:$BI$84,$E710:$BL710)+'FD inverse'!$A$38*$C711/Setup!$B$17+INDEX('FD inverse'!$A$38:$BH$38,1,'FD mesh'!$B$15+1)*Setup!$B$22</f>
        <v>15.1490089421952</v>
      </c>
      <c r="AO711" s="0" t="n">
        <f aca="false">SUMPRODUCT('FD inverse'!$A$39:$BH$39,'FD mesh'!$B$84:$BI$84,$E710:$BL710)+'FD inverse'!$A$39*$C711/Setup!$B$17+INDEX('FD inverse'!$A$39:$BH$39,1,'FD mesh'!$B$15+1)*Setup!$B$22</f>
        <v>15.1288000706872</v>
      </c>
      <c r="AP711" s="0" t="n">
        <f aca="false">SUMPRODUCT('FD inverse'!$A$40:$BH$40,'FD mesh'!$B$84:$BI$84,$E710:$BL710)+'FD inverse'!$A$40*$C711/Setup!$B$17+INDEX('FD inverse'!$A$40:$BH$40,1,'FD mesh'!$B$15+1)*Setup!$B$22</f>
        <v>15.1085203260055</v>
      </c>
      <c r="AQ711" s="0" t="n">
        <f aca="false">SUMPRODUCT('FD inverse'!$A$41:$BH$41,'FD mesh'!$B$84:$BI$84,$E710:$BL710)+'FD inverse'!$A$41*$C711/Setup!$B$17+INDEX('FD inverse'!$A$41:$BH$41,1,'FD mesh'!$B$15+1)*Setup!$B$22</f>
        <v>15.0881800412395</v>
      </c>
      <c r="AR711" s="0" t="n">
        <f aca="false">SUMPRODUCT('FD inverse'!$A$42:$BH$42,'FD mesh'!$B$84:$BI$84,$E710:$BL710)+'FD inverse'!$A$42*$C711/Setup!$B$17+INDEX('FD inverse'!$A$42:$BH$42,1,'FD mesh'!$B$15+1)*Setup!$B$22</f>
        <v>15.0677901170585</v>
      </c>
      <c r="AS711" s="0" t="n">
        <f aca="false">SUMPRODUCT('FD inverse'!$A$43:$BH$43,'FD mesh'!$B$84:$BI$84,$E710:$BL710)+'FD inverse'!$A$43*$C711/Setup!$B$17+INDEX('FD inverse'!$A$43:$BH$43,1,'FD mesh'!$B$15+1)*Setup!$B$22</f>
        <v>0</v>
      </c>
      <c r="AT711" s="0" t="n">
        <f aca="false">SUMPRODUCT('FD inverse'!$A$44:$BH$44,'FD mesh'!$B$84:$BI$84,$E710:$BL710)+'FD inverse'!$A$44*$C711/Setup!$B$17+INDEX('FD inverse'!$A$44:$BH$44,1,'FD mesh'!$B$15+1)*Setup!$B$22</f>
        <v>0</v>
      </c>
      <c r="AU711" s="0" t="n">
        <f aca="false">SUMPRODUCT('FD inverse'!$A$45:$BH$45,'FD mesh'!$B$84:$BI$84,$E710:$BL710)+'FD inverse'!$A$45*$C711/Setup!$B$17+INDEX('FD inverse'!$A$45:$BH$45,1,'FD mesh'!$B$15+1)*Setup!$B$22</f>
        <v>0</v>
      </c>
      <c r="AV711" s="0" t="n">
        <f aca="false">SUMPRODUCT('FD inverse'!$A$46:$BH$46,'FD mesh'!$B$84:$BI$84,$E710:$BL710)+'FD inverse'!$A$46*$C711/Setup!$B$17+INDEX('FD inverse'!$A$46:$BH$46,1,'FD mesh'!$B$15+1)*Setup!$B$22</f>
        <v>0</v>
      </c>
      <c r="AW711" s="0" t="n">
        <f aca="false">SUMPRODUCT('FD inverse'!$A$47:$BH$47,'FD mesh'!$B$84:$BI$84,$E710:$BL710)+'FD inverse'!$A$47*$C711/Setup!$B$17+INDEX('FD inverse'!$A$47:$BH$47,1,'FD mesh'!$B$15+1)*Setup!$B$22</f>
        <v>0</v>
      </c>
      <c r="AX711" s="0" t="n">
        <f aca="false">SUMPRODUCT('FD inverse'!$A$48:$BH$48,'FD mesh'!$B$84:$BI$84,$E710:$BL710)+'FD inverse'!$A$48*$C711/Setup!$B$17+INDEX('FD inverse'!$A$48:$BH$48,1,'FD mesh'!$B$15+1)*Setup!$B$22</f>
        <v>0</v>
      </c>
      <c r="AY711" s="0" t="n">
        <f aca="false">SUMPRODUCT('FD inverse'!$A$49:$BH$49,'FD mesh'!$B$84:$BI$84,$E710:$BL710)+'FD inverse'!$A$49*$C711/Setup!$B$17+INDEX('FD inverse'!$A$49:$BH$49,1,'FD mesh'!$B$15+1)*Setup!$B$22</f>
        <v>0</v>
      </c>
      <c r="AZ711" s="0" t="n">
        <f aca="false">SUMPRODUCT('FD inverse'!$A$50:$BH$50,'FD mesh'!$B$84:$BI$84,$E710:$BL710)+'FD inverse'!$A$50*$C711/Setup!$B$17+INDEX('FD inverse'!$A$50:$BH$50,1,'FD mesh'!$B$15+1)*Setup!$B$22</f>
        <v>0</v>
      </c>
      <c r="BA711" s="0" t="n">
        <f aca="false">SUMPRODUCT('FD inverse'!$A$51:$BH$51,'FD mesh'!$B$84:$BI$84,$E710:$BL710)+'FD inverse'!$A$51*$C711/Setup!$B$17+INDEX('FD inverse'!$A$51:$BH$51,1,'FD mesh'!$B$15+1)*Setup!$B$22</f>
        <v>0</v>
      </c>
      <c r="BB711" s="0" t="n">
        <f aca="false">SUMPRODUCT('FD inverse'!$A$52:$BH$52,'FD mesh'!$B$84:$BI$84,$E710:$BL710)+'FD inverse'!$A$52*$C711/Setup!$B$17+INDEX('FD inverse'!$A$52:$BH$52,1,'FD mesh'!$B$15+1)*Setup!$B$22</f>
        <v>0</v>
      </c>
      <c r="BC711" s="0" t="n">
        <f aca="false">SUMPRODUCT('FD inverse'!$A$53:$BH$53,'FD mesh'!$B$84:$BI$84,$E710:$BL710)+'FD inverse'!$A$53*$C711/Setup!$B$17+INDEX('FD inverse'!$A$53:$BH$53,1,'FD mesh'!$B$15+1)*Setup!$B$22</f>
        <v>0</v>
      </c>
      <c r="BD711" s="0" t="n">
        <f aca="false">SUMPRODUCT('FD inverse'!$A$54:$BH$54,'FD mesh'!$B$84:$BI$84,$E710:$BL710)+'FD inverse'!$A$54*$C711/Setup!$B$17+INDEX('FD inverse'!$A$54:$BH$54,1,'FD mesh'!$B$15+1)*Setup!$B$22</f>
        <v>0</v>
      </c>
      <c r="BE711" s="0" t="n">
        <f aca="false">SUMPRODUCT('FD inverse'!$A$55:$BH$55,'FD mesh'!$B$84:$BI$84,$E710:$BL710)+'FD inverse'!$A$55*$C711/Setup!$B$17+INDEX('FD inverse'!$A$55:$BH$55,1,'FD mesh'!$B$15+1)*Setup!$B$22</f>
        <v>0</v>
      </c>
      <c r="BF711" s="0" t="n">
        <f aca="false">SUMPRODUCT('FD inverse'!$A$56:$BH$56,'FD mesh'!$B$84:$BI$84,$E710:$BL710)+'FD inverse'!$A$56*$C711/Setup!$B$17+INDEX('FD inverse'!$A$56:$BH$56,1,'FD mesh'!$B$15+1)*Setup!$B$22</f>
        <v>0</v>
      </c>
      <c r="BG711" s="0" t="n">
        <f aca="false">SUMPRODUCT('FD inverse'!$A$57:$BH$57,'FD mesh'!$B$84:$BI$84,$E710:$BL710)+'FD inverse'!$A$57*$C711/Setup!$B$17+INDEX('FD inverse'!$A$57:$BH$57,1,'FD mesh'!$B$15+1)*Setup!$B$22</f>
        <v>0</v>
      </c>
      <c r="BH711" s="0" t="n">
        <f aca="false">SUMPRODUCT('FD inverse'!$A$58:$BH$58,'FD mesh'!$B$84:$BI$84,$E710:$BL710)+'FD inverse'!$A$58*$C711/Setup!$B$17+INDEX('FD inverse'!$A$58:$BH$58,1,'FD mesh'!$B$15+1)*Setup!$B$22</f>
        <v>0</v>
      </c>
      <c r="BI711" s="0" t="n">
        <f aca="false">SUMPRODUCT('FD inverse'!$A$59:$BH$59,'FD mesh'!$B$84:$BI$84,$E710:$BL710)+'FD inverse'!$A$59*$C711/Setup!$B$17+INDEX('FD inverse'!$A$59:$BH$59,1,'FD mesh'!$B$15+1)*Setup!$B$22</f>
        <v>0</v>
      </c>
      <c r="BJ711" s="0" t="n">
        <f aca="false">SUMPRODUCT('FD inverse'!$A$60:$BH$60,'FD mesh'!$B$84:$BI$84,$E710:$BL710)+'FD inverse'!$A$60*$C711/Setup!$B$17+INDEX('FD inverse'!$A$60:$BH$60,1,'FD mesh'!$B$15+1)*Setup!$B$22</f>
        <v>0</v>
      </c>
      <c r="BK711" s="0" t="n">
        <f aca="false">SUMPRODUCT('FD inverse'!$A$61:$BH$61,'FD mesh'!$B$84:$BI$84,$E710:$BL710)+'FD inverse'!$A$61*$C711/Setup!$B$17+INDEX('FD inverse'!$A$61:$BH$61,1,'FD mesh'!$B$15+1)*Setup!$B$22</f>
        <v>0</v>
      </c>
      <c r="BL711" s="0" t="n">
        <f aca="false">SUMPRODUCT('FD inverse'!$A$62:$BH$62,'FD mesh'!$B$84:$BI$84,$E710:$BL710)+'FD inverse'!$A$62*$C711/Setup!$B$17+INDEX('FD inverse'!$A$62:$BH$62,1,'FD mesh'!$B$15+1)*Setup!$B$22</f>
        <v>0</v>
      </c>
    </row>
    <row r="712" customFormat="false" ht="15" hidden="false" customHeight="false" outlineLevel="0" collapsed="false">
      <c r="A712" s="0" t="n">
        <v>707</v>
      </c>
      <c r="B712" s="0" t="n">
        <f aca="false">A712*Setup!$B$11/3600</f>
        <v>58.9166666666667</v>
      </c>
      <c r="C712" s="0" t="n">
        <f aca="false">Setup!$B$7+Setup!$B$8*COS(2*PI()*(B712-Setup!$B$9)/24)</f>
        <v>24.9507435693047</v>
      </c>
      <c r="D712" s="0" t="n">
        <f aca="false">(C712-E712)/Setup!$B$17</f>
        <v>8.8351232150605</v>
      </c>
      <c r="E712" s="0" t="n">
        <f aca="false">SUMPRODUCT('FD inverse'!$A$3:$BH$3,'FD mesh'!$B$84:$BI$84,$E711:$BL711)+'FD inverse'!$A$3*$C712/Setup!$B$17+INDEX('FD inverse'!$A$3:$BH$3,1,'FD mesh'!$B$15+1)*Setup!$B$22</f>
        <v>23.8021775513468</v>
      </c>
      <c r="F712" s="0" t="n">
        <f aca="false">SUMPRODUCT('FD inverse'!$A$4:$BH$4,'FD mesh'!$B$84:$BI$84,$E711:$BL711)+'FD inverse'!$A$4*$C712/Setup!$B$17+INDEX('FD inverse'!$A$4:$BH$4,1,'FD mesh'!$B$15+1)*Setup!$B$22</f>
        <v>23.5509393176932</v>
      </c>
      <c r="G712" s="0" t="n">
        <f aca="false">SUMPRODUCT('FD inverse'!$A$5:$BH$5,'FD mesh'!$B$84:$BI$84,$E711:$BL711)+'FD inverse'!$A$5*$C712/Setup!$B$17+INDEX('FD inverse'!$A$5:$BH$5,1,'FD mesh'!$B$15+1)*Setup!$B$22</f>
        <v>23.3200379037998</v>
      </c>
      <c r="H712" s="0" t="n">
        <f aca="false">SUMPRODUCT('FD inverse'!$A$6:$BH$6,'FD mesh'!$B$84:$BI$84,$E711:$BL711)+'FD inverse'!$A$6*$C712/Setup!$B$17+INDEX('FD inverse'!$A$6:$BH$6,1,'FD mesh'!$B$15+1)*Setup!$B$22</f>
        <v>22.5731968684247</v>
      </c>
      <c r="I712" s="0" t="n">
        <f aca="false">SUMPRODUCT('FD inverse'!$A$7:$BH$7,'FD mesh'!$B$84:$BI$84,$E711:$BL711)+'FD inverse'!$A$7*$C712/Setup!$B$17+INDEX('FD inverse'!$A$7:$BH$7,1,'FD mesh'!$B$15+1)*Setup!$B$22</f>
        <v>22.5118129808244</v>
      </c>
      <c r="J712" s="0" t="n">
        <f aca="false">SUMPRODUCT('FD inverse'!$A$8:$BH$8,'FD mesh'!$B$84:$BI$84,$E711:$BL711)+'FD inverse'!$A$8*$C712/Setup!$B$17+INDEX('FD inverse'!$A$8:$BH$8,1,'FD mesh'!$B$15+1)*Setup!$B$22</f>
        <v>22.4586564084966</v>
      </c>
      <c r="K712" s="0" t="n">
        <f aca="false">SUMPRODUCT('FD inverse'!$A$9:$BH$9,'FD mesh'!$B$84:$BI$84,$E711:$BL711)+'FD inverse'!$A$9*$C712/Setup!$B$17+INDEX('FD inverse'!$A$9:$BH$9,1,'FD mesh'!$B$15+1)*Setup!$B$22</f>
        <v>22.4126500395616</v>
      </c>
      <c r="L712" s="0" t="n">
        <f aca="false">SUMPRODUCT('FD inverse'!$A$10:$BH$10,'FD mesh'!$B$84:$BI$84,$E711:$BL711)+'FD inverse'!$A$10*$C712/Setup!$B$17+INDEX('FD inverse'!$A$10:$BH$10,1,'FD mesh'!$B$15+1)*Setup!$B$22</f>
        <v>22.3728334699141</v>
      </c>
      <c r="M712" s="0" t="n">
        <f aca="false">SUMPRODUCT('FD inverse'!$A$11:$BH$11,'FD mesh'!$B$84:$BI$84,$E711:$BL711)+'FD inverse'!$A$11*$C712/Setup!$B$17+INDEX('FD inverse'!$A$11:$BH$11,1,'FD mesh'!$B$15+1)*Setup!$B$22</f>
        <v>22.338366641889</v>
      </c>
      <c r="N712" s="0" t="n">
        <f aca="false">SUMPRODUCT('FD inverse'!$A$12:$BH$12,'FD mesh'!$B$84:$BI$84,$E711:$BL711)+'FD inverse'!$A$12*$C712/Setup!$B$17+INDEX('FD inverse'!$A$12:$BH$12,1,'FD mesh'!$B$15+1)*Setup!$B$22</f>
        <v>22.3085326285187</v>
      </c>
      <c r="O712" s="0" t="n">
        <f aca="false">SUMPRODUCT('FD inverse'!$A$13:$BH$13,'FD mesh'!$B$84:$BI$84,$E711:$BL711)+'FD inverse'!$A$13*$C712/Setup!$B$17+INDEX('FD inverse'!$A$13:$BH$13,1,'FD mesh'!$B$15+1)*Setup!$B$22</f>
        <v>22.282739705807</v>
      </c>
      <c r="P712" s="0" t="n">
        <f aca="false">SUMPRODUCT('FD inverse'!$A$14:$BH$14,'FD mesh'!$B$84:$BI$84,$E711:$BL711)+'FD inverse'!$A$14*$C712/Setup!$B$17+INDEX('FD inverse'!$A$14:$BH$14,1,'FD mesh'!$B$15+1)*Setup!$B$22</f>
        <v>22.2605228344372</v>
      </c>
      <c r="Q712" s="0" t="n">
        <f aca="false">SUMPRODUCT('FD inverse'!$A$15:$BH$15,'FD mesh'!$B$84:$BI$84,$E711:$BL711)+'FD inverse'!$A$15*$C712/Setup!$B$17+INDEX('FD inverse'!$A$15:$BH$15,1,'FD mesh'!$B$15+1)*Setup!$B$22</f>
        <v>22.2415446510133</v>
      </c>
      <c r="R712" s="0" t="n">
        <f aca="false">SUMPRODUCT('FD inverse'!$A$16:$BH$16,'FD mesh'!$B$84:$BI$84,$E711:$BL711)+'FD inverse'!$A$16*$C712/Setup!$B$17+INDEX('FD inverse'!$A$16:$BH$16,1,'FD mesh'!$B$15+1)*Setup!$B$22</f>
        <v>22.2255960473867</v>
      </c>
      <c r="S712" s="0" t="n">
        <f aca="false">SUMPRODUCT('FD inverse'!$A$17:$BH$17,'FD mesh'!$B$84:$BI$84,$E711:$BL711)+'FD inverse'!$A$17*$C712/Setup!$B$17+INDEX('FD inverse'!$A$17:$BH$17,1,'FD mesh'!$B$15+1)*Setup!$B$22</f>
        <v>21.75902397442</v>
      </c>
      <c r="T712" s="0" t="n">
        <f aca="false">SUMPRODUCT('FD inverse'!$A$18:$BH$18,'FD mesh'!$B$84:$BI$84,$E711:$BL711)+'FD inverse'!$A$18*$C712/Setup!$B$17+INDEX('FD inverse'!$A$18:$BH$18,1,'FD mesh'!$B$15+1)*Setup!$B$22</f>
        <v>21.2936741462403</v>
      </c>
      <c r="U712" s="0" t="n">
        <f aca="false">SUMPRODUCT('FD inverse'!$A$19:$BH$19,'FD mesh'!$B$84:$BI$84,$E711:$BL711)+'FD inverse'!$A$19*$C712/Setup!$B$17+INDEX('FD inverse'!$A$19:$BH$19,1,'FD mesh'!$B$15+1)*Setup!$B$22</f>
        <v>20.8293277531599</v>
      </c>
      <c r="V712" s="0" t="n">
        <f aca="false">SUMPRODUCT('FD inverse'!$A$20:$BH$20,'FD mesh'!$B$84:$BI$84,$E711:$BL711)+'FD inverse'!$A$20*$C712/Setup!$B$17+INDEX('FD inverse'!$A$20:$BH$20,1,'FD mesh'!$B$15+1)*Setup!$B$22</f>
        <v>20.3657938614599</v>
      </c>
      <c r="W712" s="0" t="n">
        <f aca="false">SUMPRODUCT('FD inverse'!$A$21:$BH$21,'FD mesh'!$B$84:$BI$84,$E711:$BL711)+'FD inverse'!$A$21*$C712/Setup!$B$17+INDEX('FD inverse'!$A$21:$BH$21,1,'FD mesh'!$B$15+1)*Setup!$B$22</f>
        <v>19.9029073434335</v>
      </c>
      <c r="X712" s="0" t="n">
        <f aca="false">SUMPRODUCT('FD inverse'!$A$22:$BH$22,'FD mesh'!$B$84:$BI$84,$E711:$BL711)+'FD inverse'!$A$22*$C712/Setup!$B$17+INDEX('FD inverse'!$A$22:$BH$22,1,'FD mesh'!$B$15+1)*Setup!$B$22</f>
        <v>19.4405267925136</v>
      </c>
      <c r="Y712" s="0" t="n">
        <f aca="false">SUMPRODUCT('FD inverse'!$A$23:$BH$23,'FD mesh'!$B$84:$BI$84,$E711:$BL711)+'FD inverse'!$A$23*$C712/Setup!$B$17+INDEX('FD inverse'!$A$23:$BH$23,1,'FD mesh'!$B$15+1)*Setup!$B$22</f>
        <v>18.9785324289054</v>
      </c>
      <c r="Z712" s="0" t="n">
        <f aca="false">SUMPRODUCT('FD inverse'!$A$24:$BH$24,'FD mesh'!$B$84:$BI$84,$E711:$BL711)+'FD inverse'!$A$24*$C712/Setup!$B$17+INDEX('FD inverse'!$A$24:$BH$24,1,'FD mesh'!$B$15+1)*Setup!$B$22</f>
        <v>18.5168240001506</v>
      </c>
      <c r="AA712" s="0" t="n">
        <f aca="false">SUMPRODUCT('FD inverse'!$A$25:$BH$25,'FD mesh'!$B$84:$BI$84,$E711:$BL711)+'FD inverse'!$A$25*$C712/Setup!$B$17+INDEX('FD inverse'!$A$25:$BH$25,1,'FD mesh'!$B$15+1)*Setup!$B$22</f>
        <v>18.0553186801325</v>
      </c>
      <c r="AB712" s="0" t="n">
        <f aca="false">SUMPRODUCT('FD inverse'!$A$26:$BH$26,'FD mesh'!$B$84:$BI$84,$E711:$BL711)+'FD inverse'!$A$26*$C712/Setup!$B$17+INDEX('FD inverse'!$A$26:$BH$26,1,'FD mesh'!$B$15+1)*Setup!$B$22</f>
        <v>17.5939489692163</v>
      </c>
      <c r="AC712" s="0" t="n">
        <f aca="false">SUMPRODUCT('FD inverse'!$A$27:$BH$27,'FD mesh'!$B$84:$BI$84,$E711:$BL711)+'FD inverse'!$A$27*$C712/Setup!$B$17+INDEX('FD inverse'!$A$27:$BH$27,1,'FD mesh'!$B$15+1)*Setup!$B$22</f>
        <v>17.1326605974782</v>
      </c>
      <c r="AD712" s="0" t="n">
        <f aca="false">SUMPRODUCT('FD inverse'!$A$28:$BH$28,'FD mesh'!$B$84:$BI$84,$E711:$BL711)+'FD inverse'!$A$28*$C712/Setup!$B$17+INDEX('FD inverse'!$A$28:$BH$28,1,'FD mesh'!$B$15+1)*Setup!$B$22</f>
        <v>16.6714104323395</v>
      </c>
      <c r="AE712" s="0" t="n">
        <f aca="false">SUMPRODUCT('FD inverse'!$A$29:$BH$29,'FD mesh'!$B$84:$BI$84,$E711:$BL711)+'FD inverse'!$A$29*$C712/Setup!$B$17+INDEX('FD inverse'!$A$29:$BH$29,1,'FD mesh'!$B$15+1)*Setup!$B$22</f>
        <v>16.2101643913581</v>
      </c>
      <c r="AF712" s="0" t="n">
        <f aca="false">SUMPRODUCT('FD inverse'!$A$30:$BH$30,'FD mesh'!$B$84:$BI$84,$E711:$BL711)+'FD inverse'!$A$30*$C712/Setup!$B$17+INDEX('FD inverse'!$A$30:$BH$30,1,'FD mesh'!$B$15+1)*Setup!$B$22</f>
        <v>15.7488953604677</v>
      </c>
      <c r="AG712" s="0" t="n">
        <f aca="false">SUMPRODUCT('FD inverse'!$A$31:$BH$31,'FD mesh'!$B$84:$BI$84,$E711:$BL711)+'FD inverse'!$A$31*$C712/Setup!$B$17+INDEX('FD inverse'!$A$31:$BH$31,1,'FD mesh'!$B$15+1)*Setup!$B$22</f>
        <v>15.2875811175689</v>
      </c>
      <c r="AH712" s="0" t="n">
        <f aca="false">SUMPRODUCT('FD inverse'!$A$32:$BH$32,'FD mesh'!$B$84:$BI$84,$E711:$BL711)+'FD inverse'!$A$32*$C712/Setup!$B$17+INDEX('FD inverse'!$A$32:$BH$32,1,'FD mesh'!$B$15+1)*Setup!$B$22</f>
        <v>15.2680803590704</v>
      </c>
      <c r="AI712" s="0" t="n">
        <f aca="false">SUMPRODUCT('FD inverse'!$A$33:$BH$33,'FD mesh'!$B$84:$BI$84,$E711:$BL711)+'FD inverse'!$A$33*$C712/Setup!$B$17+INDEX('FD inverse'!$A$33:$BH$33,1,'FD mesh'!$B$15+1)*Setup!$B$22</f>
        <v>15.2484681892579</v>
      </c>
      <c r="AJ712" s="0" t="n">
        <f aca="false">SUMPRODUCT('FD inverse'!$A$34:$BH$34,'FD mesh'!$B$84:$BI$84,$E711:$BL711)+'FD inverse'!$A$34*$C712/Setup!$B$17+INDEX('FD inverse'!$A$34:$BH$34,1,'FD mesh'!$B$15+1)*Setup!$B$22</f>
        <v>15.2287463247438</v>
      </c>
      <c r="AK712" s="0" t="n">
        <f aca="false">SUMPRODUCT('FD inverse'!$A$35:$BH$35,'FD mesh'!$B$84:$BI$84,$E711:$BL711)+'FD inverse'!$A$35*$C712/Setup!$B$17+INDEX('FD inverse'!$A$35:$BH$35,1,'FD mesh'!$B$15+1)*Setup!$B$22</f>
        <v>15.2089182334766</v>
      </c>
      <c r="AL712" s="0" t="n">
        <f aca="false">SUMPRODUCT('FD inverse'!$A$36:$BH$36,'FD mesh'!$B$84:$BI$84,$E711:$BL711)+'FD inverse'!$A$36*$C712/Setup!$B$17+INDEX('FD inverse'!$A$36:$BH$36,1,'FD mesh'!$B$15+1)*Setup!$B$22</f>
        <v>15.1889889226503</v>
      </c>
      <c r="AM712" s="0" t="n">
        <f aca="false">SUMPRODUCT('FD inverse'!$A$37:$BH$37,'FD mesh'!$B$84:$BI$84,$E711:$BL711)+'FD inverse'!$A$37*$C712/Setup!$B$17+INDEX('FD inverse'!$A$37:$BH$37,1,'FD mesh'!$B$15+1)*Setup!$B$22</f>
        <v>15.168964743659</v>
      </c>
      <c r="AN712" s="0" t="n">
        <f aca="false">SUMPRODUCT('FD inverse'!$A$38:$BH$38,'FD mesh'!$B$84:$BI$84,$E711:$BL711)+'FD inverse'!$A$38*$C712/Setup!$B$17+INDEX('FD inverse'!$A$38:$BH$38,1,'FD mesh'!$B$15+1)*Setup!$B$22</f>
        <v>15.1488532131412</v>
      </c>
      <c r="AO712" s="0" t="n">
        <f aca="false">SUMPRODUCT('FD inverse'!$A$39:$BH$39,'FD mesh'!$B$84:$BI$84,$E711:$BL711)+'FD inverse'!$A$39*$C712/Setup!$B$17+INDEX('FD inverse'!$A$39:$BH$39,1,'FD mesh'!$B$15+1)*Setup!$B$22</f>
        <v>15.1286628489894</v>
      </c>
      <c r="AP712" s="0" t="n">
        <f aca="false">SUMPRODUCT('FD inverse'!$A$40:$BH$40,'FD mesh'!$B$84:$BI$84,$E711:$BL711)+'FD inverse'!$A$40*$C712/Setup!$B$17+INDEX('FD inverse'!$A$40:$BH$40,1,'FD mesh'!$B$15+1)*Setup!$B$22</f>
        <v>15.1084030200536</v>
      </c>
      <c r="AQ712" s="0" t="n">
        <f aca="false">SUMPRODUCT('FD inverse'!$A$41:$BH$41,'FD mesh'!$B$84:$BI$84,$E711:$BL711)+'FD inverse'!$A$41*$C712/Setup!$B$17+INDEX('FD inverse'!$A$41:$BH$41,1,'FD mesh'!$B$15+1)*Setup!$B$22</f>
        <v>15.088083808143</v>
      </c>
      <c r="AR712" s="0" t="n">
        <f aca="false">SUMPRODUCT('FD inverse'!$A$42:$BH$42,'FD mesh'!$B$84:$BI$84,$E711:$BL711)+'FD inverse'!$A$42*$C712/Setup!$B$17+INDEX('FD inverse'!$A$42:$BH$42,1,'FD mesh'!$B$15+1)*Setup!$B$22</f>
        <v>15.0677158808224</v>
      </c>
      <c r="AS712" s="0" t="n">
        <f aca="false">SUMPRODUCT('FD inverse'!$A$43:$BH$43,'FD mesh'!$B$84:$BI$84,$E711:$BL711)+'FD inverse'!$A$43*$C712/Setup!$B$17+INDEX('FD inverse'!$A$43:$BH$43,1,'FD mesh'!$B$15+1)*Setup!$B$22</f>
        <v>0</v>
      </c>
      <c r="AT712" s="0" t="n">
        <f aca="false">SUMPRODUCT('FD inverse'!$A$44:$BH$44,'FD mesh'!$B$84:$BI$84,$E711:$BL711)+'FD inverse'!$A$44*$C712/Setup!$B$17+INDEX('FD inverse'!$A$44:$BH$44,1,'FD mesh'!$B$15+1)*Setup!$B$22</f>
        <v>0</v>
      </c>
      <c r="AU712" s="0" t="n">
        <f aca="false">SUMPRODUCT('FD inverse'!$A$45:$BH$45,'FD mesh'!$B$84:$BI$84,$E711:$BL711)+'FD inverse'!$A$45*$C712/Setup!$B$17+INDEX('FD inverse'!$A$45:$BH$45,1,'FD mesh'!$B$15+1)*Setup!$B$22</f>
        <v>0</v>
      </c>
      <c r="AV712" s="0" t="n">
        <f aca="false">SUMPRODUCT('FD inverse'!$A$46:$BH$46,'FD mesh'!$B$84:$BI$84,$E711:$BL711)+'FD inverse'!$A$46*$C712/Setup!$B$17+INDEX('FD inverse'!$A$46:$BH$46,1,'FD mesh'!$B$15+1)*Setup!$B$22</f>
        <v>0</v>
      </c>
      <c r="AW712" s="0" t="n">
        <f aca="false">SUMPRODUCT('FD inverse'!$A$47:$BH$47,'FD mesh'!$B$84:$BI$84,$E711:$BL711)+'FD inverse'!$A$47*$C712/Setup!$B$17+INDEX('FD inverse'!$A$47:$BH$47,1,'FD mesh'!$B$15+1)*Setup!$B$22</f>
        <v>0</v>
      </c>
      <c r="AX712" s="0" t="n">
        <f aca="false">SUMPRODUCT('FD inverse'!$A$48:$BH$48,'FD mesh'!$B$84:$BI$84,$E711:$BL711)+'FD inverse'!$A$48*$C712/Setup!$B$17+INDEX('FD inverse'!$A$48:$BH$48,1,'FD mesh'!$B$15+1)*Setup!$B$22</f>
        <v>0</v>
      </c>
      <c r="AY712" s="0" t="n">
        <f aca="false">SUMPRODUCT('FD inverse'!$A$49:$BH$49,'FD mesh'!$B$84:$BI$84,$E711:$BL711)+'FD inverse'!$A$49*$C712/Setup!$B$17+INDEX('FD inverse'!$A$49:$BH$49,1,'FD mesh'!$B$15+1)*Setup!$B$22</f>
        <v>0</v>
      </c>
      <c r="AZ712" s="0" t="n">
        <f aca="false">SUMPRODUCT('FD inverse'!$A$50:$BH$50,'FD mesh'!$B$84:$BI$84,$E711:$BL711)+'FD inverse'!$A$50*$C712/Setup!$B$17+INDEX('FD inverse'!$A$50:$BH$50,1,'FD mesh'!$B$15+1)*Setup!$B$22</f>
        <v>0</v>
      </c>
      <c r="BA712" s="0" t="n">
        <f aca="false">SUMPRODUCT('FD inverse'!$A$51:$BH$51,'FD mesh'!$B$84:$BI$84,$E711:$BL711)+'FD inverse'!$A$51*$C712/Setup!$B$17+INDEX('FD inverse'!$A$51:$BH$51,1,'FD mesh'!$B$15+1)*Setup!$B$22</f>
        <v>0</v>
      </c>
      <c r="BB712" s="0" t="n">
        <f aca="false">SUMPRODUCT('FD inverse'!$A$52:$BH$52,'FD mesh'!$B$84:$BI$84,$E711:$BL711)+'FD inverse'!$A$52*$C712/Setup!$B$17+INDEX('FD inverse'!$A$52:$BH$52,1,'FD mesh'!$B$15+1)*Setup!$B$22</f>
        <v>0</v>
      </c>
      <c r="BC712" s="0" t="n">
        <f aca="false">SUMPRODUCT('FD inverse'!$A$53:$BH$53,'FD mesh'!$B$84:$BI$84,$E711:$BL711)+'FD inverse'!$A$53*$C712/Setup!$B$17+INDEX('FD inverse'!$A$53:$BH$53,1,'FD mesh'!$B$15+1)*Setup!$B$22</f>
        <v>0</v>
      </c>
      <c r="BD712" s="0" t="n">
        <f aca="false">SUMPRODUCT('FD inverse'!$A$54:$BH$54,'FD mesh'!$B$84:$BI$84,$E711:$BL711)+'FD inverse'!$A$54*$C712/Setup!$B$17+INDEX('FD inverse'!$A$54:$BH$54,1,'FD mesh'!$B$15+1)*Setup!$B$22</f>
        <v>0</v>
      </c>
      <c r="BE712" s="0" t="n">
        <f aca="false">SUMPRODUCT('FD inverse'!$A$55:$BH$55,'FD mesh'!$B$84:$BI$84,$E711:$BL711)+'FD inverse'!$A$55*$C712/Setup!$B$17+INDEX('FD inverse'!$A$55:$BH$55,1,'FD mesh'!$B$15+1)*Setup!$B$22</f>
        <v>0</v>
      </c>
      <c r="BF712" s="0" t="n">
        <f aca="false">SUMPRODUCT('FD inverse'!$A$56:$BH$56,'FD mesh'!$B$84:$BI$84,$E711:$BL711)+'FD inverse'!$A$56*$C712/Setup!$B$17+INDEX('FD inverse'!$A$56:$BH$56,1,'FD mesh'!$B$15+1)*Setup!$B$22</f>
        <v>0</v>
      </c>
      <c r="BG712" s="0" t="n">
        <f aca="false">SUMPRODUCT('FD inverse'!$A$57:$BH$57,'FD mesh'!$B$84:$BI$84,$E711:$BL711)+'FD inverse'!$A$57*$C712/Setup!$B$17+INDEX('FD inverse'!$A$57:$BH$57,1,'FD mesh'!$B$15+1)*Setup!$B$22</f>
        <v>0</v>
      </c>
      <c r="BH712" s="0" t="n">
        <f aca="false">SUMPRODUCT('FD inverse'!$A$58:$BH$58,'FD mesh'!$B$84:$BI$84,$E711:$BL711)+'FD inverse'!$A$58*$C712/Setup!$B$17+INDEX('FD inverse'!$A$58:$BH$58,1,'FD mesh'!$B$15+1)*Setup!$B$22</f>
        <v>0</v>
      </c>
      <c r="BI712" s="0" t="n">
        <f aca="false">SUMPRODUCT('FD inverse'!$A$59:$BH$59,'FD mesh'!$B$84:$BI$84,$E711:$BL711)+'FD inverse'!$A$59*$C712/Setup!$B$17+INDEX('FD inverse'!$A$59:$BH$59,1,'FD mesh'!$B$15+1)*Setup!$B$22</f>
        <v>0</v>
      </c>
      <c r="BJ712" s="0" t="n">
        <f aca="false">SUMPRODUCT('FD inverse'!$A$60:$BH$60,'FD mesh'!$B$84:$BI$84,$E711:$BL711)+'FD inverse'!$A$60*$C712/Setup!$B$17+INDEX('FD inverse'!$A$60:$BH$60,1,'FD mesh'!$B$15+1)*Setup!$B$22</f>
        <v>0</v>
      </c>
      <c r="BK712" s="0" t="n">
        <f aca="false">SUMPRODUCT('FD inverse'!$A$61:$BH$61,'FD mesh'!$B$84:$BI$84,$E711:$BL711)+'FD inverse'!$A$61*$C712/Setup!$B$17+INDEX('FD inverse'!$A$61:$BH$61,1,'FD mesh'!$B$15+1)*Setup!$B$22</f>
        <v>0</v>
      </c>
      <c r="BL712" s="0" t="n">
        <f aca="false">SUMPRODUCT('FD inverse'!$A$62:$BH$62,'FD mesh'!$B$84:$BI$84,$E711:$BL711)+'FD inverse'!$A$62*$C712/Setup!$B$17+INDEX('FD inverse'!$A$62:$BH$62,1,'FD mesh'!$B$15+1)*Setup!$B$22</f>
        <v>0</v>
      </c>
    </row>
    <row r="713" customFormat="false" ht="15" hidden="false" customHeight="false" outlineLevel="0" collapsed="false">
      <c r="A713" s="0" t="n">
        <v>708</v>
      </c>
      <c r="B713" s="0" t="n">
        <f aca="false">A713*Setup!$B$11/3600</f>
        <v>59</v>
      </c>
      <c r="C713" s="0" t="n">
        <f aca="false">Setup!$B$7+Setup!$B$8*COS(2*PI()*(B713-Setup!$B$9)/24)</f>
        <v>25.0352761804101</v>
      </c>
      <c r="D713" s="0" t="n">
        <f aca="false">(C713-E713)/Setup!$B$17</f>
        <v>9.07082956280897</v>
      </c>
      <c r="E713" s="0" t="n">
        <f aca="false">SUMPRODUCT('FD inverse'!$A$3:$BH$3,'FD mesh'!$B$84:$BI$84,$E712:$BL712)+'FD inverse'!$A$3*$C713/Setup!$B$17+INDEX('FD inverse'!$A$3:$BH$3,1,'FD mesh'!$B$15+1)*Setup!$B$22</f>
        <v>23.8560683372449</v>
      </c>
      <c r="F713" s="0" t="n">
        <f aca="false">SUMPRODUCT('FD inverse'!$A$4:$BH$4,'FD mesh'!$B$84:$BI$84,$E712:$BL712)+'FD inverse'!$A$4*$C713/Setup!$B$17+INDEX('FD inverse'!$A$4:$BH$4,1,'FD mesh'!$B$15+1)*Setup!$B$22</f>
        <v>23.5977982207081</v>
      </c>
      <c r="G713" s="0" t="n">
        <f aca="false">SUMPRODUCT('FD inverse'!$A$5:$BH$5,'FD mesh'!$B$84:$BI$84,$E712:$BL712)+'FD inverse'!$A$5*$C713/Setup!$B$17+INDEX('FD inverse'!$A$5:$BH$5,1,'FD mesh'!$B$15+1)*Setup!$B$22</f>
        <v>23.3598661697161</v>
      </c>
      <c r="H713" s="0" t="n">
        <f aca="false">SUMPRODUCT('FD inverse'!$A$6:$BH$6,'FD mesh'!$B$84:$BI$84,$E712:$BL712)+'FD inverse'!$A$6*$C713/Setup!$B$17+INDEX('FD inverse'!$A$6:$BH$6,1,'FD mesh'!$B$15+1)*Setup!$B$22</f>
        <v>22.58945592228</v>
      </c>
      <c r="I713" s="0" t="n">
        <f aca="false">SUMPRODUCT('FD inverse'!$A$7:$BH$7,'FD mesh'!$B$84:$BI$84,$E712:$BL712)+'FD inverse'!$A$7*$C713/Setup!$B$17+INDEX('FD inverse'!$A$7:$BH$7,1,'FD mesh'!$B$15+1)*Setup!$B$22</f>
        <v>22.526074205355</v>
      </c>
      <c r="J713" s="0" t="n">
        <f aca="false">SUMPRODUCT('FD inverse'!$A$8:$BH$8,'FD mesh'!$B$84:$BI$84,$E712:$BL712)+'FD inverse'!$A$8*$C713/Setup!$B$17+INDEX('FD inverse'!$A$8:$BH$8,1,'FD mesh'!$B$15+1)*Setup!$B$22</f>
        <v>22.471106190218</v>
      </c>
      <c r="K713" s="0" t="n">
        <f aca="false">SUMPRODUCT('FD inverse'!$A$9:$BH$9,'FD mesh'!$B$84:$BI$84,$E712:$BL712)+'FD inverse'!$A$9*$C713/Setup!$B$17+INDEX('FD inverse'!$A$9:$BH$9,1,'FD mesh'!$B$15+1)*Setup!$B$22</f>
        <v>22.4234831790464</v>
      </c>
      <c r="L713" s="0" t="n">
        <f aca="false">SUMPRODUCT('FD inverse'!$A$10:$BH$10,'FD mesh'!$B$84:$BI$84,$E712:$BL712)+'FD inverse'!$A$10*$C713/Setup!$B$17+INDEX('FD inverse'!$A$10:$BH$10,1,'FD mesh'!$B$15+1)*Setup!$B$22</f>
        <v>22.3822514006092</v>
      </c>
      <c r="M713" s="0" t="n">
        <f aca="false">SUMPRODUCT('FD inverse'!$A$11:$BH$11,'FD mesh'!$B$84:$BI$84,$E712:$BL712)+'FD inverse'!$A$11*$C713/Setup!$B$17+INDEX('FD inverse'!$A$11:$BH$11,1,'FD mesh'!$B$15+1)*Setup!$B$22</f>
        <v>22.346575923467</v>
      </c>
      <c r="N713" s="0" t="n">
        <f aca="false">SUMPRODUCT('FD inverse'!$A$12:$BH$12,'FD mesh'!$B$84:$BI$84,$E712:$BL712)+'FD inverse'!$A$12*$C713/Setup!$B$17+INDEX('FD inverse'!$A$12:$BH$12,1,'FD mesh'!$B$15+1)*Setup!$B$22</f>
        <v>22.3157436802942</v>
      </c>
      <c r="O713" s="0" t="n">
        <f aca="false">SUMPRODUCT('FD inverse'!$A$13:$BH$13,'FD mesh'!$B$84:$BI$84,$E712:$BL712)+'FD inverse'!$A$13*$C713/Setup!$B$17+INDEX('FD inverse'!$A$13:$BH$13,1,'FD mesh'!$B$15+1)*Setup!$B$22</f>
        <v>22.2891657449535</v>
      </c>
      <c r="P713" s="0" t="n">
        <f aca="false">SUMPRODUCT('FD inverse'!$A$14:$BH$14,'FD mesh'!$B$84:$BI$84,$E712:$BL712)+'FD inverse'!$A$14*$C713/Setup!$B$17+INDEX('FD inverse'!$A$14:$BH$14,1,'FD mesh'!$B$15+1)*Setup!$B$22</f>
        <v>22.2663789831506</v>
      </c>
      <c r="Q713" s="0" t="n">
        <f aca="false">SUMPRODUCT('FD inverse'!$A$15:$BH$15,'FD mesh'!$B$84:$BI$84,$E712:$BL712)+'FD inverse'!$A$15*$C713/Setup!$B$17+INDEX('FD inverse'!$A$15:$BH$15,1,'FD mesh'!$B$15+1)*Setup!$B$22</f>
        <v>22.2470471763408</v>
      </c>
      <c r="R713" s="0" t="n">
        <f aca="false">SUMPRODUCT('FD inverse'!$A$16:$BH$16,'FD mesh'!$B$84:$BI$84,$E712:$BL712)+'FD inverse'!$A$16*$C713/Setup!$B$17+INDEX('FD inverse'!$A$16:$BH$16,1,'FD mesh'!$B$15+1)*Setup!$B$22</f>
        <v>22.2309616971579</v>
      </c>
      <c r="S713" s="0" t="n">
        <f aca="false">SUMPRODUCT('FD inverse'!$A$17:$BH$17,'FD mesh'!$B$84:$BI$84,$E712:$BL712)+'FD inverse'!$A$17*$C713/Setup!$B$17+INDEX('FD inverse'!$A$17:$BH$17,1,'FD mesh'!$B$15+1)*Setup!$B$22</f>
        <v>21.7635214555404</v>
      </c>
      <c r="T713" s="0" t="n">
        <f aca="false">SUMPRODUCT('FD inverse'!$A$18:$BH$18,'FD mesh'!$B$84:$BI$84,$E712:$BL712)+'FD inverse'!$A$18*$C713/Setup!$B$17+INDEX('FD inverse'!$A$18:$BH$18,1,'FD mesh'!$B$15+1)*Setup!$B$22</f>
        <v>21.2974047583669</v>
      </c>
      <c r="U713" s="0" t="n">
        <f aca="false">SUMPRODUCT('FD inverse'!$A$19:$BH$19,'FD mesh'!$B$84:$BI$84,$E712:$BL712)+'FD inverse'!$A$19*$C713/Setup!$B$17+INDEX('FD inverse'!$A$19:$BH$19,1,'FD mesh'!$B$15+1)*Setup!$B$22</f>
        <v>20.8323859270478</v>
      </c>
      <c r="V713" s="0" t="n">
        <f aca="false">SUMPRODUCT('FD inverse'!$A$20:$BH$20,'FD mesh'!$B$84:$BI$84,$E712:$BL712)+'FD inverse'!$A$20*$C713/Setup!$B$17+INDEX('FD inverse'!$A$20:$BH$20,1,'FD mesh'!$B$15+1)*Setup!$B$22</f>
        <v>20.3682670726157</v>
      </c>
      <c r="W713" s="0" t="n">
        <f aca="false">SUMPRODUCT('FD inverse'!$A$21:$BH$21,'FD mesh'!$B$84:$BI$84,$E712:$BL712)+'FD inverse'!$A$21*$C713/Setup!$B$17+INDEX('FD inverse'!$A$21:$BH$21,1,'FD mesh'!$B$15+1)*Setup!$B$22</f>
        <v>19.9048760488951</v>
      </c>
      <c r="X713" s="0" t="n">
        <f aca="false">SUMPRODUCT('FD inverse'!$A$22:$BH$22,'FD mesh'!$B$84:$BI$84,$E712:$BL712)+'FD inverse'!$A$22*$C713/Setup!$B$17+INDEX('FD inverse'!$A$22:$BH$22,1,'FD mesh'!$B$15+1)*Setup!$B$22</f>
        <v>19.4420643870675</v>
      </c>
      <c r="Y713" s="0" t="n">
        <f aca="false">SUMPRODUCT('FD inverse'!$A$23:$BH$23,'FD mesh'!$B$84:$BI$84,$E712:$BL712)+'FD inverse'!$A$23*$C713/Setup!$B$17+INDEX('FD inverse'!$A$23:$BH$23,1,'FD mesh'!$B$15+1)*Setup!$B$22</f>
        <v>18.9797052173516</v>
      </c>
      <c r="Z713" s="0" t="n">
        <f aca="false">SUMPRODUCT('FD inverse'!$A$24:$BH$24,'FD mesh'!$B$84:$BI$84,$E712:$BL712)+'FD inverse'!$A$24*$C713/Setup!$B$17+INDEX('FD inverse'!$A$24:$BH$24,1,'FD mesh'!$B$15+1)*Setup!$B$22</f>
        <v>18.5176911825212</v>
      </c>
      <c r="AA713" s="0" t="n">
        <f aca="false">SUMPRODUCT('FD inverse'!$A$25:$BH$25,'FD mesh'!$B$84:$BI$84,$E712:$BL712)+'FD inverse'!$A$25*$C713/Setup!$B$17+INDEX('FD inverse'!$A$25:$BH$25,1,'FD mesh'!$B$15+1)*Setup!$B$22</f>
        <v>18.0559323470742</v>
      </c>
      <c r="AB713" s="0" t="n">
        <f aca="false">SUMPRODUCT('FD inverse'!$A$26:$BH$26,'FD mesh'!$B$84:$BI$84,$E712:$BL712)+'FD inverse'!$A$26*$C713/Setup!$B$17+INDEX('FD inverse'!$A$26:$BH$26,1,'FD mesh'!$B$15+1)*Setup!$B$22</f>
        <v>17.5943541050414</v>
      </c>
      <c r="AC713" s="0" t="n">
        <f aca="false">SUMPRODUCT('FD inverse'!$A$27:$BH$27,'FD mesh'!$B$84:$BI$84,$E712:$BL712)+'FD inverse'!$A$27*$C713/Setup!$B$17+INDEX('FD inverse'!$A$27:$BH$27,1,'FD mesh'!$B$15+1)*Setup!$B$22</f>
        <v>17.1328950886943</v>
      </c>
      <c r="AD713" s="0" t="n">
        <f aca="false">SUMPRODUCT('FD inverse'!$A$28:$BH$28,'FD mesh'!$B$84:$BI$84,$E712:$BL712)+'FD inverse'!$A$28*$C713/Setup!$B$17+INDEX('FD inverse'!$A$28:$BH$28,1,'FD mesh'!$B$15+1)*Setup!$B$22</f>
        <v>16.6715050797623</v>
      </c>
      <c r="AE713" s="0" t="n">
        <f aca="false">SUMPRODUCT('FD inverse'!$A$29:$BH$29,'FD mesh'!$B$84:$BI$84,$E712:$BL712)+'FD inverse'!$A$29*$C713/Setup!$B$17+INDEX('FD inverse'!$A$29:$BH$29,1,'FD mesh'!$B$15+1)*Setup!$B$22</f>
        <v>16.2101429242147</v>
      </c>
      <c r="AF713" s="0" t="n">
        <f aca="false">SUMPRODUCT('FD inverse'!$A$30:$BH$30,'FD mesh'!$B$84:$BI$84,$E712:$BL712)+'FD inverse'!$A$30*$C713/Setup!$B$17+INDEX('FD inverse'!$A$30:$BH$30,1,'FD mesh'!$B$15+1)*Setup!$B$22</f>
        <v>15.7487744511935</v>
      </c>
      <c r="AG713" s="0" t="n">
        <f aca="false">SUMPRODUCT('FD inverse'!$A$31:$BH$31,'FD mesh'!$B$84:$BI$84,$E712:$BL712)+'FD inverse'!$A$31*$C713/Setup!$B$17+INDEX('FD inverse'!$A$31:$BH$31,1,'FD mesh'!$B$15+1)*Setup!$B$22</f>
        <v>15.2873703963002</v>
      </c>
      <c r="AH713" s="0" t="n">
        <f aca="false">SUMPRODUCT('FD inverse'!$A$32:$BH$32,'FD mesh'!$B$84:$BI$84,$E712:$BL712)+'FD inverse'!$A$32*$C713/Setup!$B$17+INDEX('FD inverse'!$A$32:$BH$32,1,'FD mesh'!$B$15+1)*Setup!$B$22</f>
        <v>15.2678681445251</v>
      </c>
      <c r="AI713" s="0" t="n">
        <f aca="false">SUMPRODUCT('FD inverse'!$A$33:$BH$33,'FD mesh'!$B$84:$BI$84,$E712:$BL712)+'FD inverse'!$A$33*$C713/Setup!$B$17+INDEX('FD inverse'!$A$33:$BH$33,1,'FD mesh'!$B$15+1)*Setup!$B$22</f>
        <v>15.2482584648592</v>
      </c>
      <c r="AJ713" s="0" t="n">
        <f aca="false">SUMPRODUCT('FD inverse'!$A$34:$BH$34,'FD mesh'!$B$84:$BI$84,$E712:$BL712)+'FD inverse'!$A$34*$C713/Setup!$B$17+INDEX('FD inverse'!$A$34:$BH$34,1,'FD mesh'!$B$15+1)*Setup!$B$22</f>
        <v>15.2285426178722</v>
      </c>
      <c r="AK713" s="0" t="n">
        <f aca="false">SUMPRODUCT('FD inverse'!$A$35:$BH$35,'FD mesh'!$B$84:$BI$84,$E712:$BL712)+'FD inverse'!$A$35*$C713/Setup!$B$17+INDEX('FD inverse'!$A$35:$BH$35,1,'FD mesh'!$B$15+1)*Setup!$B$22</f>
        <v>15.2087236497747</v>
      </c>
      <c r="AL713" s="0" t="n">
        <f aca="false">SUMPRODUCT('FD inverse'!$A$36:$BH$36,'FD mesh'!$B$84:$BI$84,$E712:$BL712)+'FD inverse'!$A$36*$C713/Setup!$B$17+INDEX('FD inverse'!$A$36:$BH$36,1,'FD mesh'!$B$15+1)*Setup!$B$22</f>
        <v>15.1888061789255</v>
      </c>
      <c r="AM713" s="0" t="n">
        <f aca="false">SUMPRODUCT('FD inverse'!$A$37:$BH$37,'FD mesh'!$B$84:$BI$84,$E712:$BL712)+'FD inverse'!$A$37*$C713/Setup!$B$17+INDEX('FD inverse'!$A$37:$BH$37,1,'FD mesh'!$B$15+1)*Setup!$B$22</f>
        <v>15.1687961989936</v>
      </c>
      <c r="AN713" s="0" t="n">
        <f aca="false">SUMPRODUCT('FD inverse'!$A$38:$BH$38,'FD mesh'!$B$84:$BI$84,$E712:$BL712)+'FD inverse'!$A$38*$C713/Setup!$B$17+INDEX('FD inverse'!$A$38:$BH$38,1,'FD mesh'!$B$15+1)*Setup!$B$22</f>
        <v>15.1487008978699</v>
      </c>
      <c r="AO713" s="0" t="n">
        <f aca="false">SUMPRODUCT('FD inverse'!$A$39:$BH$39,'FD mesh'!$B$84:$BI$84,$E712:$BL712)+'FD inverse'!$A$39*$C713/Setup!$B$17+INDEX('FD inverse'!$A$39:$BH$39,1,'FD mesh'!$B$15+1)*Setup!$B$22</f>
        <v>15.1285284912477</v>
      </c>
      <c r="AP713" s="0" t="n">
        <f aca="false">SUMPRODUCT('FD inverse'!$A$40:$BH$40,'FD mesh'!$B$84:$BI$84,$E712:$BL712)+'FD inverse'!$A$40*$C713/Setup!$B$17+INDEX('FD inverse'!$A$40:$BH$40,1,'FD mesh'!$B$15+1)*Setup!$B$22</f>
        <v>15.108288069642</v>
      </c>
      <c r="AQ713" s="0" t="n">
        <f aca="false">SUMPRODUCT('FD inverse'!$A$41:$BH$41,'FD mesh'!$B$84:$BI$84,$E712:$BL712)+'FD inverse'!$A$41*$C713/Setup!$B$17+INDEX('FD inverse'!$A$41:$BH$41,1,'FD mesh'!$B$15+1)*Setup!$B$22</f>
        <v>15.0879894574904</v>
      </c>
      <c r="AR713" s="0" t="n">
        <f aca="false">SUMPRODUCT('FD inverse'!$A$42:$BH$42,'FD mesh'!$B$84:$BI$84,$E712:$BL712)+'FD inverse'!$A$42*$C713/Setup!$B$17+INDEX('FD inverse'!$A$42:$BH$42,1,'FD mesh'!$B$15+1)*Setup!$B$22</f>
        <v>15.0676430828653</v>
      </c>
      <c r="AS713" s="0" t="n">
        <f aca="false">SUMPRODUCT('FD inverse'!$A$43:$BH$43,'FD mesh'!$B$84:$BI$84,$E712:$BL712)+'FD inverse'!$A$43*$C713/Setup!$B$17+INDEX('FD inverse'!$A$43:$BH$43,1,'FD mesh'!$B$15+1)*Setup!$B$22</f>
        <v>0</v>
      </c>
      <c r="AT713" s="0" t="n">
        <f aca="false">SUMPRODUCT('FD inverse'!$A$44:$BH$44,'FD mesh'!$B$84:$BI$84,$E712:$BL712)+'FD inverse'!$A$44*$C713/Setup!$B$17+INDEX('FD inverse'!$A$44:$BH$44,1,'FD mesh'!$B$15+1)*Setup!$B$22</f>
        <v>0</v>
      </c>
      <c r="AU713" s="0" t="n">
        <f aca="false">SUMPRODUCT('FD inverse'!$A$45:$BH$45,'FD mesh'!$B$84:$BI$84,$E712:$BL712)+'FD inverse'!$A$45*$C713/Setup!$B$17+INDEX('FD inverse'!$A$45:$BH$45,1,'FD mesh'!$B$15+1)*Setup!$B$22</f>
        <v>0</v>
      </c>
      <c r="AV713" s="0" t="n">
        <f aca="false">SUMPRODUCT('FD inverse'!$A$46:$BH$46,'FD mesh'!$B$84:$BI$84,$E712:$BL712)+'FD inverse'!$A$46*$C713/Setup!$B$17+INDEX('FD inverse'!$A$46:$BH$46,1,'FD mesh'!$B$15+1)*Setup!$B$22</f>
        <v>0</v>
      </c>
      <c r="AW713" s="0" t="n">
        <f aca="false">SUMPRODUCT('FD inverse'!$A$47:$BH$47,'FD mesh'!$B$84:$BI$84,$E712:$BL712)+'FD inverse'!$A$47*$C713/Setup!$B$17+INDEX('FD inverse'!$A$47:$BH$47,1,'FD mesh'!$B$15+1)*Setup!$B$22</f>
        <v>0</v>
      </c>
      <c r="AX713" s="0" t="n">
        <f aca="false">SUMPRODUCT('FD inverse'!$A$48:$BH$48,'FD mesh'!$B$84:$BI$84,$E712:$BL712)+'FD inverse'!$A$48*$C713/Setup!$B$17+INDEX('FD inverse'!$A$48:$BH$48,1,'FD mesh'!$B$15+1)*Setup!$B$22</f>
        <v>0</v>
      </c>
      <c r="AY713" s="0" t="n">
        <f aca="false">SUMPRODUCT('FD inverse'!$A$49:$BH$49,'FD mesh'!$B$84:$BI$84,$E712:$BL712)+'FD inverse'!$A$49*$C713/Setup!$B$17+INDEX('FD inverse'!$A$49:$BH$49,1,'FD mesh'!$B$15+1)*Setup!$B$22</f>
        <v>0</v>
      </c>
      <c r="AZ713" s="0" t="n">
        <f aca="false">SUMPRODUCT('FD inverse'!$A$50:$BH$50,'FD mesh'!$B$84:$BI$84,$E712:$BL712)+'FD inverse'!$A$50*$C713/Setup!$B$17+INDEX('FD inverse'!$A$50:$BH$50,1,'FD mesh'!$B$15+1)*Setup!$B$22</f>
        <v>0</v>
      </c>
      <c r="BA713" s="0" t="n">
        <f aca="false">SUMPRODUCT('FD inverse'!$A$51:$BH$51,'FD mesh'!$B$84:$BI$84,$E712:$BL712)+'FD inverse'!$A$51*$C713/Setup!$B$17+INDEX('FD inverse'!$A$51:$BH$51,1,'FD mesh'!$B$15+1)*Setup!$B$22</f>
        <v>0</v>
      </c>
      <c r="BB713" s="0" t="n">
        <f aca="false">SUMPRODUCT('FD inverse'!$A$52:$BH$52,'FD mesh'!$B$84:$BI$84,$E712:$BL712)+'FD inverse'!$A$52*$C713/Setup!$B$17+INDEX('FD inverse'!$A$52:$BH$52,1,'FD mesh'!$B$15+1)*Setup!$B$22</f>
        <v>0</v>
      </c>
      <c r="BC713" s="0" t="n">
        <f aca="false">SUMPRODUCT('FD inverse'!$A$53:$BH$53,'FD mesh'!$B$84:$BI$84,$E712:$BL712)+'FD inverse'!$A$53*$C713/Setup!$B$17+INDEX('FD inverse'!$A$53:$BH$53,1,'FD mesh'!$B$15+1)*Setup!$B$22</f>
        <v>0</v>
      </c>
      <c r="BD713" s="0" t="n">
        <f aca="false">SUMPRODUCT('FD inverse'!$A$54:$BH$54,'FD mesh'!$B$84:$BI$84,$E712:$BL712)+'FD inverse'!$A$54*$C713/Setup!$B$17+INDEX('FD inverse'!$A$54:$BH$54,1,'FD mesh'!$B$15+1)*Setup!$B$22</f>
        <v>0</v>
      </c>
      <c r="BE713" s="0" t="n">
        <f aca="false">SUMPRODUCT('FD inverse'!$A$55:$BH$55,'FD mesh'!$B$84:$BI$84,$E712:$BL712)+'FD inverse'!$A$55*$C713/Setup!$B$17+INDEX('FD inverse'!$A$55:$BH$55,1,'FD mesh'!$B$15+1)*Setup!$B$22</f>
        <v>0</v>
      </c>
      <c r="BF713" s="0" t="n">
        <f aca="false">SUMPRODUCT('FD inverse'!$A$56:$BH$56,'FD mesh'!$B$84:$BI$84,$E712:$BL712)+'FD inverse'!$A$56*$C713/Setup!$B$17+INDEX('FD inverse'!$A$56:$BH$56,1,'FD mesh'!$B$15+1)*Setup!$B$22</f>
        <v>0</v>
      </c>
      <c r="BG713" s="0" t="n">
        <f aca="false">SUMPRODUCT('FD inverse'!$A$57:$BH$57,'FD mesh'!$B$84:$BI$84,$E712:$BL712)+'FD inverse'!$A$57*$C713/Setup!$B$17+INDEX('FD inverse'!$A$57:$BH$57,1,'FD mesh'!$B$15+1)*Setup!$B$22</f>
        <v>0</v>
      </c>
      <c r="BH713" s="0" t="n">
        <f aca="false">SUMPRODUCT('FD inverse'!$A$58:$BH$58,'FD mesh'!$B$84:$BI$84,$E712:$BL712)+'FD inverse'!$A$58*$C713/Setup!$B$17+INDEX('FD inverse'!$A$58:$BH$58,1,'FD mesh'!$B$15+1)*Setup!$B$22</f>
        <v>0</v>
      </c>
      <c r="BI713" s="0" t="n">
        <f aca="false">SUMPRODUCT('FD inverse'!$A$59:$BH$59,'FD mesh'!$B$84:$BI$84,$E712:$BL712)+'FD inverse'!$A$59*$C713/Setup!$B$17+INDEX('FD inverse'!$A$59:$BH$59,1,'FD mesh'!$B$15+1)*Setup!$B$22</f>
        <v>0</v>
      </c>
      <c r="BJ713" s="0" t="n">
        <f aca="false">SUMPRODUCT('FD inverse'!$A$60:$BH$60,'FD mesh'!$B$84:$BI$84,$E712:$BL712)+'FD inverse'!$A$60*$C713/Setup!$B$17+INDEX('FD inverse'!$A$60:$BH$60,1,'FD mesh'!$B$15+1)*Setup!$B$22</f>
        <v>0</v>
      </c>
      <c r="BK713" s="0" t="n">
        <f aca="false">SUMPRODUCT('FD inverse'!$A$61:$BH$61,'FD mesh'!$B$84:$BI$84,$E712:$BL712)+'FD inverse'!$A$61*$C713/Setup!$B$17+INDEX('FD inverse'!$A$61:$BH$61,1,'FD mesh'!$B$15+1)*Setup!$B$22</f>
        <v>0</v>
      </c>
      <c r="BL713" s="0" t="n">
        <f aca="false">SUMPRODUCT('FD inverse'!$A$62:$BH$62,'FD mesh'!$B$84:$BI$84,$E712:$BL712)+'FD inverse'!$A$62*$C713/Setup!$B$17+INDEX('FD inverse'!$A$62:$BH$62,1,'FD mesh'!$B$15+1)*Setup!$B$22</f>
        <v>0</v>
      </c>
    </row>
    <row r="714" customFormat="false" ht="15" hidden="false" customHeight="false" outlineLevel="0" collapsed="false">
      <c r="A714" s="0" t="n">
        <v>709</v>
      </c>
      <c r="B714" s="0" t="n">
        <f aca="false">A714*Setup!$B$11/3600</f>
        <v>59.0833333333333</v>
      </c>
      <c r="C714" s="0" t="n">
        <f aca="false">Setup!$B$7+Setup!$B$8*COS(2*PI()*(B714-Setup!$B$9)/24)</f>
        <v>25.119316056124</v>
      </c>
      <c r="D714" s="0" t="n">
        <f aca="false">(C714-E714)/Setup!$B$17</f>
        <v>9.30353675225587</v>
      </c>
      <c r="E714" s="0" t="n">
        <f aca="false">SUMPRODUCT('FD inverse'!$A$3:$BH$3,'FD mesh'!$B$84:$BI$84,$E713:$BL713)+'FD inverse'!$A$3*$C714/Setup!$B$17+INDEX('FD inverse'!$A$3:$BH$3,1,'FD mesh'!$B$15+1)*Setup!$B$22</f>
        <v>23.9098562783307</v>
      </c>
      <c r="F714" s="0" t="n">
        <f aca="false">SUMPRODUCT('FD inverse'!$A$4:$BH$4,'FD mesh'!$B$84:$BI$84,$E713:$BL713)+'FD inverse'!$A$4*$C714/Setup!$B$17+INDEX('FD inverse'!$A$4:$BH$4,1,'FD mesh'!$B$15+1)*Setup!$B$22</f>
        <v>23.6446380338315</v>
      </c>
      <c r="G714" s="0" t="n">
        <f aca="false">SUMPRODUCT('FD inverse'!$A$5:$BH$5,'FD mesh'!$B$84:$BI$84,$E713:$BL713)+'FD inverse'!$A$5*$C714/Setup!$B$17+INDEX('FD inverse'!$A$5:$BH$5,1,'FD mesh'!$B$15+1)*Setup!$B$22</f>
        <v>23.3997495693339</v>
      </c>
      <c r="H714" s="0" t="n">
        <f aca="false">SUMPRODUCT('FD inverse'!$A$6:$BH$6,'FD mesh'!$B$84:$BI$84,$E713:$BL713)+'FD inverse'!$A$6*$C714/Setup!$B$17+INDEX('FD inverse'!$A$6:$BH$6,1,'FD mesh'!$B$15+1)*Setup!$B$22</f>
        <v>22.6060059741763</v>
      </c>
      <c r="I714" s="0" t="n">
        <f aca="false">SUMPRODUCT('FD inverse'!$A$7:$BH$7,'FD mesh'!$B$84:$BI$84,$E713:$BL713)+'FD inverse'!$A$7*$C714/Setup!$B$17+INDEX('FD inverse'!$A$7:$BH$7,1,'FD mesh'!$B$15+1)*Setup!$B$22</f>
        <v>22.5406451993529</v>
      </c>
      <c r="J714" s="0" t="n">
        <f aca="false">SUMPRODUCT('FD inverse'!$A$8:$BH$8,'FD mesh'!$B$84:$BI$84,$E713:$BL713)+'FD inverse'!$A$8*$C714/Setup!$B$17+INDEX('FD inverse'!$A$8:$BH$8,1,'FD mesh'!$B$15+1)*Setup!$B$22</f>
        <v>22.4838808811656</v>
      </c>
      <c r="K714" s="0" t="n">
        <f aca="false">SUMPRODUCT('FD inverse'!$A$9:$BH$9,'FD mesh'!$B$84:$BI$84,$E713:$BL713)+'FD inverse'!$A$9*$C714/Setup!$B$17+INDEX('FD inverse'!$A$9:$BH$9,1,'FD mesh'!$B$15+1)*Setup!$B$22</f>
        <v>22.4346532538028</v>
      </c>
      <c r="L714" s="0" t="n">
        <f aca="false">SUMPRODUCT('FD inverse'!$A$10:$BH$10,'FD mesh'!$B$84:$BI$84,$E713:$BL713)+'FD inverse'!$A$10*$C714/Setup!$B$17+INDEX('FD inverse'!$A$10:$BH$10,1,'FD mesh'!$B$15+1)*Setup!$B$22</f>
        <v>22.3920156410456</v>
      </c>
      <c r="M714" s="0" t="n">
        <f aca="false">SUMPRODUCT('FD inverse'!$A$11:$BH$11,'FD mesh'!$B$84:$BI$84,$E713:$BL713)+'FD inverse'!$A$11*$C714/Setup!$B$17+INDEX('FD inverse'!$A$11:$BH$11,1,'FD mesh'!$B$15+1)*Setup!$B$22</f>
        <v>22.3551386421153</v>
      </c>
      <c r="N714" s="0" t="n">
        <f aca="false">SUMPRODUCT('FD inverse'!$A$12:$BH$12,'FD mesh'!$B$84:$BI$84,$E713:$BL713)+'FD inverse'!$A$12*$C714/Setup!$B$17+INDEX('FD inverse'!$A$12:$BH$12,1,'FD mesh'!$B$15+1)*Setup!$B$22</f>
        <v>22.3233133945999</v>
      </c>
      <c r="O714" s="0" t="n">
        <f aca="false">SUMPRODUCT('FD inverse'!$A$13:$BH$13,'FD mesh'!$B$84:$BI$84,$E713:$BL713)+'FD inverse'!$A$13*$C714/Setup!$B$17+INDEX('FD inverse'!$A$13:$BH$13,1,'FD mesh'!$B$15+1)*Setup!$B$22</f>
        <v>22.2959540552294</v>
      </c>
      <c r="P714" s="0" t="n">
        <f aca="false">SUMPRODUCT('FD inverse'!$A$14:$BH$14,'FD mesh'!$B$84:$BI$84,$E713:$BL713)+'FD inverse'!$A$14*$C714/Setup!$B$17+INDEX('FD inverse'!$A$14:$BH$14,1,'FD mesh'!$B$15+1)*Setup!$B$22</f>
        <v>22.2725996186765</v>
      </c>
      <c r="Q714" s="0" t="n">
        <f aca="false">SUMPRODUCT('FD inverse'!$A$15:$BH$15,'FD mesh'!$B$84:$BI$84,$E713:$BL713)+'FD inverse'!$A$15*$C714/Setup!$B$17+INDEX('FD inverse'!$A$15:$BH$15,1,'FD mesh'!$B$15+1)*Setup!$B$22</f>
        <v>22.2529151735844</v>
      </c>
      <c r="R714" s="0" t="n">
        <f aca="false">SUMPRODUCT('FD inverse'!$A$16:$BH$16,'FD mesh'!$B$84:$BI$84,$E713:$BL713)+'FD inverse'!$A$16*$C714/Setup!$B$17+INDEX('FD inverse'!$A$16:$BH$16,1,'FD mesh'!$B$15+1)*Setup!$B$22</f>
        <v>22.2366926737688</v>
      </c>
      <c r="S714" s="0" t="n">
        <f aca="false">SUMPRODUCT('FD inverse'!$A$17:$BH$17,'FD mesh'!$B$84:$BI$84,$E713:$BL713)+'FD inverse'!$A$17*$C714/Setup!$B$17+INDEX('FD inverse'!$A$17:$BH$17,1,'FD mesh'!$B$15+1)*Setup!$B$22</f>
        <v>21.7683616816223</v>
      </c>
      <c r="T714" s="0" t="n">
        <f aca="false">SUMPRODUCT('FD inverse'!$A$18:$BH$18,'FD mesh'!$B$84:$BI$84,$E713:$BL713)+'FD inverse'!$A$18*$C714/Setup!$B$17+INDEX('FD inverse'!$A$18:$BH$18,1,'FD mesh'!$B$15+1)*Setup!$B$22</f>
        <v>21.3014550988657</v>
      </c>
      <c r="U714" s="0" t="n">
        <f aca="false">SUMPRODUCT('FD inverse'!$A$19:$BH$19,'FD mesh'!$B$84:$BI$84,$E713:$BL713)+'FD inverse'!$A$19*$C714/Setup!$B$17+INDEX('FD inverse'!$A$19:$BH$19,1,'FD mesh'!$B$15+1)*Setup!$B$22</f>
        <v>20.8357404734558</v>
      </c>
      <c r="V714" s="0" t="n">
        <f aca="false">SUMPRODUCT('FD inverse'!$A$20:$BH$20,'FD mesh'!$B$84:$BI$84,$E713:$BL713)+'FD inverse'!$A$20*$C714/Setup!$B$17+INDEX('FD inverse'!$A$20:$BH$20,1,'FD mesh'!$B$15+1)*Setup!$B$22</f>
        <v>20.3710130431318</v>
      </c>
      <c r="W714" s="0" t="n">
        <f aca="false">SUMPRODUCT('FD inverse'!$A$21:$BH$21,'FD mesh'!$B$84:$BI$84,$E713:$BL713)+'FD inverse'!$A$21*$C714/Setup!$B$17+INDEX('FD inverse'!$A$21:$BH$21,1,'FD mesh'!$B$15+1)*Setup!$B$22</f>
        <v>19.9070937127024</v>
      </c>
      <c r="X714" s="0" t="n">
        <f aca="false">SUMPRODUCT('FD inverse'!$A$22:$BH$22,'FD mesh'!$B$84:$BI$84,$E713:$BL713)+'FD inverse'!$A$22*$C714/Setup!$B$17+INDEX('FD inverse'!$A$22:$BH$22,1,'FD mesh'!$B$15+1)*Setup!$B$22</f>
        <v>19.4438270090507</v>
      </c>
      <c r="Y714" s="0" t="n">
        <f aca="false">SUMPRODUCT('FD inverse'!$A$23:$BH$23,'FD mesh'!$B$84:$BI$84,$E713:$BL713)+'FD inverse'!$A$23*$C714/Setup!$B$17+INDEX('FD inverse'!$A$23:$BH$23,1,'FD mesh'!$B$15+1)*Setup!$B$22</f>
        <v>18.9810790198683</v>
      </c>
      <c r="Z714" s="0" t="n">
        <f aca="false">SUMPRODUCT('FD inverse'!$A$24:$BH$24,'FD mesh'!$B$84:$BI$84,$E713:$BL713)+'FD inverse'!$A$24*$C714/Setup!$B$17+INDEX('FD inverse'!$A$24:$BH$24,1,'FD mesh'!$B$15+1)*Setup!$B$22</f>
        <v>18.5187353211408</v>
      </c>
      <c r="AA714" s="0" t="n">
        <f aca="false">SUMPRODUCT('FD inverse'!$A$25:$BH$25,'FD mesh'!$B$84:$BI$84,$E713:$BL713)+'FD inverse'!$A$25*$C714/Setup!$B$17+INDEX('FD inverse'!$A$25:$BH$25,1,'FD mesh'!$B$15+1)*Setup!$B$22</f>
        <v>18.0566988974928</v>
      </c>
      <c r="AB714" s="0" t="n">
        <f aca="false">SUMPRODUCT('FD inverse'!$A$26:$BH$26,'FD mesh'!$B$84:$BI$84,$E713:$BL713)+'FD inverse'!$A$26*$C714/Setup!$B$17+INDEX('FD inverse'!$A$26:$BH$26,1,'FD mesh'!$B$15+1)*Setup!$B$22</f>
        <v>17.5948880586822</v>
      </c>
      <c r="AC714" s="0" t="n">
        <f aca="false">SUMPRODUCT('FD inverse'!$A$27:$BH$27,'FD mesh'!$B$84:$BI$84,$E713:$BL713)+'FD inverse'!$A$27*$C714/Setup!$B$17+INDEX('FD inverse'!$A$27:$BH$27,1,'FD mesh'!$B$15+1)*Setup!$B$22</f>
        <v>17.1332343548003</v>
      </c>
      <c r="AD714" s="0" t="n">
        <f aca="false">SUMPRODUCT('FD inverse'!$A$28:$BH$28,'FD mesh'!$B$84:$BI$84,$E713:$BL713)+'FD inverse'!$A$28*$C714/Setup!$B$17+INDEX('FD inverse'!$A$28:$BH$28,1,'FD mesh'!$B$15+1)*Setup!$B$22</f>
        <v>16.6716804920867</v>
      </c>
      <c r="AE714" s="0" t="n">
        <f aca="false">SUMPRODUCT('FD inverse'!$A$29:$BH$29,'FD mesh'!$B$84:$BI$84,$E713:$BL713)+'FD inverse'!$A$29*$C714/Setup!$B$17+INDEX('FD inverse'!$A$29:$BH$29,1,'FD mesh'!$B$15+1)*Setup!$B$22</f>
        <v>16.2101782507142</v>
      </c>
      <c r="AF714" s="0" t="n">
        <f aca="false">SUMPRODUCT('FD inverse'!$A$30:$BH$30,'FD mesh'!$B$84:$BI$84,$E713:$BL713)+'FD inverse'!$A$30*$C714/Setup!$B$17+INDEX('FD inverse'!$A$30:$BH$30,1,'FD mesh'!$B$15+1)*Setup!$B$22</f>
        <v>15.7486864054259</v>
      </c>
      <c r="AG714" s="0" t="n">
        <f aca="false">SUMPRODUCT('FD inverse'!$A$31:$BH$31,'FD mesh'!$B$84:$BI$84,$E713:$BL713)+'FD inverse'!$A$31*$C714/Setup!$B$17+INDEX('FD inverse'!$A$31:$BH$31,1,'FD mesh'!$B$15+1)*Setup!$B$22</f>
        <v>15.287168649526</v>
      </c>
      <c r="AH714" s="0" t="n">
        <f aca="false">SUMPRODUCT('FD inverse'!$A$32:$BH$32,'FD mesh'!$B$84:$BI$84,$E713:$BL713)+'FD inverse'!$A$32*$C714/Setup!$B$17+INDEX('FD inverse'!$A$32:$BH$32,1,'FD mesh'!$B$15+1)*Setup!$B$22</f>
        <v>15.2676639326012</v>
      </c>
      <c r="AI714" s="0" t="n">
        <f aca="false">SUMPRODUCT('FD inverse'!$A$33:$BH$33,'FD mesh'!$B$84:$BI$84,$E713:$BL713)+'FD inverse'!$A$33*$C714/Setup!$B$17+INDEX('FD inverse'!$A$33:$BH$33,1,'FD mesh'!$B$15+1)*Setup!$B$22</f>
        <v>15.2480558388968</v>
      </c>
      <c r="AJ714" s="0" t="n">
        <f aca="false">SUMPRODUCT('FD inverse'!$A$34:$BH$34,'FD mesh'!$B$84:$BI$84,$E713:$BL713)+'FD inverse'!$A$34*$C714/Setup!$B$17+INDEX('FD inverse'!$A$34:$BH$34,1,'FD mesh'!$B$15+1)*Setup!$B$22</f>
        <v>15.2283451712632</v>
      </c>
      <c r="AK714" s="0" t="n">
        <f aca="false">SUMPRODUCT('FD inverse'!$A$35:$BH$35,'FD mesh'!$B$84:$BI$84,$E713:$BL713)+'FD inverse'!$A$35*$C714/Setup!$B$17+INDEX('FD inverse'!$A$35:$BH$35,1,'FD mesh'!$B$15+1)*Setup!$B$22</f>
        <v>15.2085345516083</v>
      </c>
      <c r="AL714" s="0" t="n">
        <f aca="false">SUMPRODUCT('FD inverse'!$A$36:$BH$36,'FD mesh'!$B$84:$BI$84,$E713:$BL713)+'FD inverse'!$A$36*$C714/Setup!$B$17+INDEX('FD inverse'!$A$36:$BH$36,1,'FD mesh'!$B$15+1)*Setup!$B$22</f>
        <v>15.1886282061061</v>
      </c>
      <c r="AM714" s="0" t="n">
        <f aca="false">SUMPRODUCT('FD inverse'!$A$37:$BH$37,'FD mesh'!$B$84:$BI$84,$E713:$BL713)+'FD inverse'!$A$37*$C714/Setup!$B$17+INDEX('FD inverse'!$A$37:$BH$37,1,'FD mesh'!$B$15+1)*Setup!$B$22</f>
        <v>15.1686317666634</v>
      </c>
      <c r="AN714" s="0" t="n">
        <f aca="false">SUMPRODUCT('FD inverse'!$A$38:$BH$38,'FD mesh'!$B$84:$BI$84,$E713:$BL713)+'FD inverse'!$A$38*$C714/Setup!$B$17+INDEX('FD inverse'!$A$38:$BH$38,1,'FD mesh'!$B$15+1)*Setup!$B$22</f>
        <v>15.1485520877879</v>
      </c>
      <c r="AO714" s="0" t="n">
        <f aca="false">SUMPRODUCT('FD inverse'!$A$39:$BH$39,'FD mesh'!$B$84:$BI$84,$E713:$BL713)+'FD inverse'!$A$39*$C714/Setup!$B$17+INDEX('FD inverse'!$A$39:$BH$39,1,'FD mesh'!$B$15+1)*Setup!$B$22</f>
        <v>15.1283970778213</v>
      </c>
      <c r="AP714" s="0" t="n">
        <f aca="false">SUMPRODUCT('FD inverse'!$A$40:$BH$40,'FD mesh'!$B$84:$BI$84,$E713:$BL713)+'FD inverse'!$A$40*$C714/Setup!$B$17+INDEX('FD inverse'!$A$40:$BH$40,1,'FD mesh'!$B$15+1)*Setup!$B$22</f>
        <v>15.1081755433513</v>
      </c>
      <c r="AQ714" s="0" t="n">
        <f aca="false">SUMPRODUCT('FD inverse'!$A$41:$BH$41,'FD mesh'!$B$84:$BI$84,$E713:$BL713)+'FD inverse'!$A$41*$C714/Setup!$B$17+INDEX('FD inverse'!$A$41:$BH$41,1,'FD mesh'!$B$15+1)*Setup!$B$22</f>
        <v>15.0878970454812</v>
      </c>
      <c r="AR714" s="0" t="n">
        <f aca="false">SUMPRODUCT('FD inverse'!$A$42:$BH$42,'FD mesh'!$B$84:$BI$84,$E713:$BL713)+'FD inverse'!$A$42*$C714/Setup!$B$17+INDEX('FD inverse'!$A$42:$BH$42,1,'FD mesh'!$B$15+1)*Setup!$B$22</f>
        <v>15.0675717665235</v>
      </c>
      <c r="AS714" s="0" t="n">
        <f aca="false">SUMPRODUCT('FD inverse'!$A$43:$BH$43,'FD mesh'!$B$84:$BI$84,$E713:$BL713)+'FD inverse'!$A$43*$C714/Setup!$B$17+INDEX('FD inverse'!$A$43:$BH$43,1,'FD mesh'!$B$15+1)*Setup!$B$22</f>
        <v>0</v>
      </c>
      <c r="AT714" s="0" t="n">
        <f aca="false">SUMPRODUCT('FD inverse'!$A$44:$BH$44,'FD mesh'!$B$84:$BI$84,$E713:$BL713)+'FD inverse'!$A$44*$C714/Setup!$B$17+INDEX('FD inverse'!$A$44:$BH$44,1,'FD mesh'!$B$15+1)*Setup!$B$22</f>
        <v>0</v>
      </c>
      <c r="AU714" s="0" t="n">
        <f aca="false">SUMPRODUCT('FD inverse'!$A$45:$BH$45,'FD mesh'!$B$84:$BI$84,$E713:$BL713)+'FD inverse'!$A$45*$C714/Setup!$B$17+INDEX('FD inverse'!$A$45:$BH$45,1,'FD mesh'!$B$15+1)*Setup!$B$22</f>
        <v>0</v>
      </c>
      <c r="AV714" s="0" t="n">
        <f aca="false">SUMPRODUCT('FD inverse'!$A$46:$BH$46,'FD mesh'!$B$84:$BI$84,$E713:$BL713)+'FD inverse'!$A$46*$C714/Setup!$B$17+INDEX('FD inverse'!$A$46:$BH$46,1,'FD mesh'!$B$15+1)*Setup!$B$22</f>
        <v>0</v>
      </c>
      <c r="AW714" s="0" t="n">
        <f aca="false">SUMPRODUCT('FD inverse'!$A$47:$BH$47,'FD mesh'!$B$84:$BI$84,$E713:$BL713)+'FD inverse'!$A$47*$C714/Setup!$B$17+INDEX('FD inverse'!$A$47:$BH$47,1,'FD mesh'!$B$15+1)*Setup!$B$22</f>
        <v>0</v>
      </c>
      <c r="AX714" s="0" t="n">
        <f aca="false">SUMPRODUCT('FD inverse'!$A$48:$BH$48,'FD mesh'!$B$84:$BI$84,$E713:$BL713)+'FD inverse'!$A$48*$C714/Setup!$B$17+INDEX('FD inverse'!$A$48:$BH$48,1,'FD mesh'!$B$15+1)*Setup!$B$22</f>
        <v>0</v>
      </c>
      <c r="AY714" s="0" t="n">
        <f aca="false">SUMPRODUCT('FD inverse'!$A$49:$BH$49,'FD mesh'!$B$84:$BI$84,$E713:$BL713)+'FD inverse'!$A$49*$C714/Setup!$B$17+INDEX('FD inverse'!$A$49:$BH$49,1,'FD mesh'!$B$15+1)*Setup!$B$22</f>
        <v>0</v>
      </c>
      <c r="AZ714" s="0" t="n">
        <f aca="false">SUMPRODUCT('FD inverse'!$A$50:$BH$50,'FD mesh'!$B$84:$BI$84,$E713:$BL713)+'FD inverse'!$A$50*$C714/Setup!$B$17+INDEX('FD inverse'!$A$50:$BH$50,1,'FD mesh'!$B$15+1)*Setup!$B$22</f>
        <v>0</v>
      </c>
      <c r="BA714" s="0" t="n">
        <f aca="false">SUMPRODUCT('FD inverse'!$A$51:$BH$51,'FD mesh'!$B$84:$BI$84,$E713:$BL713)+'FD inverse'!$A$51*$C714/Setup!$B$17+INDEX('FD inverse'!$A$51:$BH$51,1,'FD mesh'!$B$15+1)*Setup!$B$22</f>
        <v>0</v>
      </c>
      <c r="BB714" s="0" t="n">
        <f aca="false">SUMPRODUCT('FD inverse'!$A$52:$BH$52,'FD mesh'!$B$84:$BI$84,$E713:$BL713)+'FD inverse'!$A$52*$C714/Setup!$B$17+INDEX('FD inverse'!$A$52:$BH$52,1,'FD mesh'!$B$15+1)*Setup!$B$22</f>
        <v>0</v>
      </c>
      <c r="BC714" s="0" t="n">
        <f aca="false">SUMPRODUCT('FD inverse'!$A$53:$BH$53,'FD mesh'!$B$84:$BI$84,$E713:$BL713)+'FD inverse'!$A$53*$C714/Setup!$B$17+INDEX('FD inverse'!$A$53:$BH$53,1,'FD mesh'!$B$15+1)*Setup!$B$22</f>
        <v>0</v>
      </c>
      <c r="BD714" s="0" t="n">
        <f aca="false">SUMPRODUCT('FD inverse'!$A$54:$BH$54,'FD mesh'!$B$84:$BI$84,$E713:$BL713)+'FD inverse'!$A$54*$C714/Setup!$B$17+INDEX('FD inverse'!$A$54:$BH$54,1,'FD mesh'!$B$15+1)*Setup!$B$22</f>
        <v>0</v>
      </c>
      <c r="BE714" s="0" t="n">
        <f aca="false">SUMPRODUCT('FD inverse'!$A$55:$BH$55,'FD mesh'!$B$84:$BI$84,$E713:$BL713)+'FD inverse'!$A$55*$C714/Setup!$B$17+INDEX('FD inverse'!$A$55:$BH$55,1,'FD mesh'!$B$15+1)*Setup!$B$22</f>
        <v>0</v>
      </c>
      <c r="BF714" s="0" t="n">
        <f aca="false">SUMPRODUCT('FD inverse'!$A$56:$BH$56,'FD mesh'!$B$84:$BI$84,$E713:$BL713)+'FD inverse'!$A$56*$C714/Setup!$B$17+INDEX('FD inverse'!$A$56:$BH$56,1,'FD mesh'!$B$15+1)*Setup!$B$22</f>
        <v>0</v>
      </c>
      <c r="BG714" s="0" t="n">
        <f aca="false">SUMPRODUCT('FD inverse'!$A$57:$BH$57,'FD mesh'!$B$84:$BI$84,$E713:$BL713)+'FD inverse'!$A$57*$C714/Setup!$B$17+INDEX('FD inverse'!$A$57:$BH$57,1,'FD mesh'!$B$15+1)*Setup!$B$22</f>
        <v>0</v>
      </c>
      <c r="BH714" s="0" t="n">
        <f aca="false">SUMPRODUCT('FD inverse'!$A$58:$BH$58,'FD mesh'!$B$84:$BI$84,$E713:$BL713)+'FD inverse'!$A$58*$C714/Setup!$B$17+INDEX('FD inverse'!$A$58:$BH$58,1,'FD mesh'!$B$15+1)*Setup!$B$22</f>
        <v>0</v>
      </c>
      <c r="BI714" s="0" t="n">
        <f aca="false">SUMPRODUCT('FD inverse'!$A$59:$BH$59,'FD mesh'!$B$84:$BI$84,$E713:$BL713)+'FD inverse'!$A$59*$C714/Setup!$B$17+INDEX('FD inverse'!$A$59:$BH$59,1,'FD mesh'!$B$15+1)*Setup!$B$22</f>
        <v>0</v>
      </c>
      <c r="BJ714" s="0" t="n">
        <f aca="false">SUMPRODUCT('FD inverse'!$A$60:$BH$60,'FD mesh'!$B$84:$BI$84,$E713:$BL713)+'FD inverse'!$A$60*$C714/Setup!$B$17+INDEX('FD inverse'!$A$60:$BH$60,1,'FD mesh'!$B$15+1)*Setup!$B$22</f>
        <v>0</v>
      </c>
      <c r="BK714" s="0" t="n">
        <f aca="false">SUMPRODUCT('FD inverse'!$A$61:$BH$61,'FD mesh'!$B$84:$BI$84,$E713:$BL713)+'FD inverse'!$A$61*$C714/Setup!$B$17+INDEX('FD inverse'!$A$61:$BH$61,1,'FD mesh'!$B$15+1)*Setup!$B$22</f>
        <v>0</v>
      </c>
      <c r="BL714" s="0" t="n">
        <f aca="false">SUMPRODUCT('FD inverse'!$A$62:$BH$62,'FD mesh'!$B$84:$BI$84,$E713:$BL713)+'FD inverse'!$A$62*$C714/Setup!$B$17+INDEX('FD inverse'!$A$62:$BH$62,1,'FD mesh'!$B$15+1)*Setup!$B$22</f>
        <v>0</v>
      </c>
    </row>
    <row r="715" customFormat="false" ht="15" hidden="false" customHeight="false" outlineLevel="0" collapsed="false">
      <c r="A715" s="0" t="n">
        <v>710</v>
      </c>
      <c r="B715" s="0" t="n">
        <f aca="false">A715*Setup!$B$11/3600</f>
        <v>59.1666666666667</v>
      </c>
      <c r="C715" s="0" t="n">
        <f aca="false">Setup!$B$7+Setup!$B$8*COS(2*PI()*(B715-Setup!$B$9)/24)</f>
        <v>25.2028231980171</v>
      </c>
      <c r="D715" s="0" t="n">
        <f aca="false">(C715-E715)/Setup!$B$17</f>
        <v>9.53313189463509</v>
      </c>
      <c r="E715" s="0" t="n">
        <f aca="false">SUMPRODUCT('FD inverse'!$A$3:$BH$3,'FD mesh'!$B$84:$BI$84,$E714:$BL714)+'FD inverse'!$A$3*$C715/Setup!$B$17+INDEX('FD inverse'!$A$3:$BH$3,1,'FD mesh'!$B$15+1)*Setup!$B$22</f>
        <v>23.9635160517145</v>
      </c>
      <c r="F715" s="0" t="n">
        <f aca="false">SUMPRODUCT('FD inverse'!$A$4:$BH$4,'FD mesh'!$B$84:$BI$84,$E714:$BL714)+'FD inverse'!$A$4*$C715/Setup!$B$17+INDEX('FD inverse'!$A$4:$BH$4,1,'FD mesh'!$B$15+1)*Setup!$B$22</f>
        <v>23.6914368042826</v>
      </c>
      <c r="G715" s="0" t="n">
        <f aca="false">SUMPRODUCT('FD inverse'!$A$5:$BH$5,'FD mesh'!$B$84:$BI$84,$E714:$BL714)+'FD inverse'!$A$5*$C715/Setup!$B$17+INDEX('FD inverse'!$A$5:$BH$5,1,'FD mesh'!$B$15+1)*Setup!$B$22</f>
        <v>23.4396695231924</v>
      </c>
      <c r="H715" s="0" t="n">
        <f aca="false">SUMPRODUCT('FD inverse'!$A$6:$BH$6,'FD mesh'!$B$84:$BI$84,$E714:$BL714)+'FD inverse'!$A$6*$C715/Setup!$B$17+INDEX('FD inverse'!$A$6:$BH$6,1,'FD mesh'!$B$15+1)*Setup!$B$22</f>
        <v>22.6228397584176</v>
      </c>
      <c r="I715" s="0" t="n">
        <f aca="false">SUMPRODUCT('FD inverse'!$A$7:$BH$7,'FD mesh'!$B$84:$BI$84,$E714:$BL714)+'FD inverse'!$A$7*$C715/Setup!$B$17+INDEX('FD inverse'!$A$7:$BH$7,1,'FD mesh'!$B$15+1)*Setup!$B$22</f>
        <v>22.5555196565913</v>
      </c>
      <c r="J715" s="0" t="n">
        <f aca="false">SUMPRODUCT('FD inverse'!$A$8:$BH$8,'FD mesh'!$B$84:$BI$84,$E714:$BL714)+'FD inverse'!$A$8*$C715/Setup!$B$17+INDEX('FD inverse'!$A$8:$BH$8,1,'FD mesh'!$B$15+1)*Setup!$B$22</f>
        <v>22.4969750457611</v>
      </c>
      <c r="K715" s="0" t="n">
        <f aca="false">SUMPRODUCT('FD inverse'!$A$9:$BH$9,'FD mesh'!$B$84:$BI$84,$E714:$BL714)+'FD inverse'!$A$9*$C715/Setup!$B$17+INDEX('FD inverse'!$A$9:$BH$9,1,'FD mesh'!$B$15+1)*Setup!$B$22</f>
        <v>22.4461556057837</v>
      </c>
      <c r="L715" s="0" t="n">
        <f aca="false">SUMPRODUCT('FD inverse'!$A$10:$BH$10,'FD mesh'!$B$84:$BI$84,$E714:$BL714)+'FD inverse'!$A$10*$C715/Setup!$B$17+INDEX('FD inverse'!$A$10:$BH$10,1,'FD mesh'!$B$15+1)*Setup!$B$22</f>
        <v>22.4021222141726</v>
      </c>
      <c r="M715" s="0" t="n">
        <f aca="false">SUMPRODUCT('FD inverse'!$A$11:$BH$11,'FD mesh'!$B$84:$BI$84,$E714:$BL714)+'FD inverse'!$A$11*$C715/Setup!$B$17+INDEX('FD inverse'!$A$11:$BH$11,1,'FD mesh'!$B$15+1)*Setup!$B$22</f>
        <v>22.3640514025775</v>
      </c>
      <c r="N715" s="0" t="n">
        <f aca="false">SUMPRODUCT('FD inverse'!$A$12:$BH$12,'FD mesh'!$B$84:$BI$84,$E714:$BL714)+'FD inverse'!$A$12*$C715/Setup!$B$17+INDEX('FD inverse'!$A$12:$BH$12,1,'FD mesh'!$B$15+1)*Setup!$B$22</f>
        <v>22.3312388567417</v>
      </c>
      <c r="O715" s="0" t="n">
        <f aca="false">SUMPRODUCT('FD inverse'!$A$13:$BH$13,'FD mesh'!$B$84:$BI$84,$E714:$BL714)+'FD inverse'!$A$13*$C715/Setup!$B$17+INDEX('FD inverse'!$A$13:$BH$13,1,'FD mesh'!$B$15+1)*Setup!$B$22</f>
        <v>22.3031020997801</v>
      </c>
      <c r="P715" s="0" t="n">
        <f aca="false">SUMPRODUCT('FD inverse'!$A$14:$BH$14,'FD mesh'!$B$84:$BI$84,$E714:$BL714)+'FD inverse'!$A$14*$C715/Setup!$B$17+INDEX('FD inverse'!$A$14:$BH$14,1,'FD mesh'!$B$15+1)*Setup!$B$22</f>
        <v>22.2791824782467</v>
      </c>
      <c r="Q715" s="0" t="n">
        <f aca="false">SUMPRODUCT('FD inverse'!$A$15:$BH$15,'FD mesh'!$B$84:$BI$84,$E714:$BL714)+'FD inverse'!$A$15*$C715/Setup!$B$17+INDEX('FD inverse'!$A$15:$BH$15,1,'FD mesh'!$B$15+1)*Setup!$B$22</f>
        <v>22.2591465496751</v>
      </c>
      <c r="R715" s="0" t="n">
        <f aca="false">SUMPRODUCT('FD inverse'!$A$16:$BH$16,'FD mesh'!$B$84:$BI$84,$E714:$BL714)+'FD inverse'!$A$16*$C715/Setup!$B$17+INDEX('FD inverse'!$A$16:$BH$16,1,'FD mesh'!$B$15+1)*Setup!$B$22</f>
        <v>22.2427869491806</v>
      </c>
      <c r="S715" s="0" t="n">
        <f aca="false">SUMPRODUCT('FD inverse'!$A$17:$BH$17,'FD mesh'!$B$84:$BI$84,$E714:$BL714)+'FD inverse'!$A$17*$C715/Setup!$B$17+INDEX('FD inverse'!$A$17:$BH$17,1,'FD mesh'!$B$15+1)*Setup!$B$22</f>
        <v>21.7735430090913</v>
      </c>
      <c r="T715" s="0" t="n">
        <f aca="false">SUMPRODUCT('FD inverse'!$A$18:$BH$18,'FD mesh'!$B$84:$BI$84,$E714:$BL714)+'FD inverse'!$A$18*$C715/Setup!$B$17+INDEX('FD inverse'!$A$18:$BH$18,1,'FD mesh'!$B$15+1)*Setup!$B$22</f>
        <v>21.305823859657</v>
      </c>
      <c r="U715" s="0" t="n">
        <f aca="false">SUMPRODUCT('FD inverse'!$A$19:$BH$19,'FD mesh'!$B$84:$BI$84,$E714:$BL714)+'FD inverse'!$A$19*$C715/Setup!$B$17+INDEX('FD inverse'!$A$19:$BH$19,1,'FD mesh'!$B$15+1)*Setup!$B$22</f>
        <v>20.8393903741128</v>
      </c>
      <c r="V715" s="0" t="n">
        <f aca="false">SUMPRODUCT('FD inverse'!$A$20:$BH$20,'FD mesh'!$B$84:$BI$84,$E714:$BL714)+'FD inverse'!$A$20*$C715/Setup!$B$17+INDEX('FD inverse'!$A$20:$BH$20,1,'FD mesh'!$B$15+1)*Setup!$B$22</f>
        <v>20.3740310021905</v>
      </c>
      <c r="W715" s="0" t="n">
        <f aca="false">SUMPRODUCT('FD inverse'!$A$21:$BH$21,'FD mesh'!$B$84:$BI$84,$E714:$BL714)+'FD inverse'!$A$21*$C715/Setup!$B$17+INDEX('FD inverse'!$A$21:$BH$21,1,'FD mesh'!$B$15+1)*Setup!$B$22</f>
        <v>19.9095597725055</v>
      </c>
      <c r="X715" s="0" t="n">
        <f aca="false">SUMPRODUCT('FD inverse'!$A$22:$BH$22,'FD mesh'!$B$84:$BI$84,$E714:$BL714)+'FD inverse'!$A$22*$C715/Setup!$B$17+INDEX('FD inverse'!$A$22:$BH$22,1,'FD mesh'!$B$15+1)*Setup!$B$22</f>
        <v>19.4458142689912</v>
      </c>
      <c r="Y715" s="0" t="n">
        <f aca="false">SUMPRODUCT('FD inverse'!$A$23:$BH$23,'FD mesh'!$B$84:$BI$84,$E714:$BL714)+'FD inverse'!$A$23*$C715/Setup!$B$17+INDEX('FD inverse'!$A$23:$BH$23,1,'FD mesh'!$B$15+1)*Setup!$B$22</f>
        <v>18.9826535876878</v>
      </c>
      <c r="Z715" s="0" t="n">
        <f aca="false">SUMPRODUCT('FD inverse'!$A$24:$BH$24,'FD mesh'!$B$84:$BI$84,$E714:$BL714)+'FD inverse'!$A$24*$C715/Setup!$B$17+INDEX('FD inverse'!$A$24:$BH$24,1,'FD mesh'!$B$15+1)*Setup!$B$22</f>
        <v>18.5199562792</v>
      </c>
      <c r="AA715" s="0" t="n">
        <f aca="false">SUMPRODUCT('FD inverse'!$A$25:$BH$25,'FD mesh'!$B$84:$BI$84,$E714:$BL714)+'FD inverse'!$A$25*$C715/Setup!$B$17+INDEX('FD inverse'!$A$25:$BH$25,1,'FD mesh'!$B$15+1)*Setup!$B$22</f>
        <v>18.0576182812267</v>
      </c>
      <c r="AB715" s="0" t="n">
        <f aca="false">SUMPRODUCT('FD inverse'!$A$26:$BH$26,'FD mesh'!$B$84:$BI$84,$E714:$BL714)+'FD inverse'!$A$26*$C715/Setup!$B$17+INDEX('FD inverse'!$A$26:$BH$26,1,'FD mesh'!$B$15+1)*Setup!$B$22</f>
        <v>17.5955508447523</v>
      </c>
      <c r="AC715" s="0" t="n">
        <f aca="false">SUMPRODUCT('FD inverse'!$A$27:$BH$27,'FD mesh'!$B$84:$BI$84,$E714:$BL714)+'FD inverse'!$A$27*$C715/Setup!$B$17+INDEX('FD inverse'!$A$27:$BH$27,1,'FD mesh'!$B$15+1)*Setup!$B$22</f>
        <v>17.13367845675</v>
      </c>
      <c r="AD715" s="0" t="n">
        <f aca="false">SUMPRODUCT('FD inverse'!$A$28:$BH$28,'FD mesh'!$B$84:$BI$84,$E714:$BL714)+'FD inverse'!$A$28*$C715/Setup!$B$17+INDEX('FD inverse'!$A$28:$BH$28,1,'FD mesh'!$B$15+1)*Setup!$B$22</f>
        <v>16.6719367616071</v>
      </c>
      <c r="AE715" s="0" t="n">
        <f aca="false">SUMPRODUCT('FD inverse'!$A$29:$BH$29,'FD mesh'!$B$84:$BI$84,$E714:$BL714)+'FD inverse'!$A$29*$C715/Setup!$B$17+INDEX('FD inverse'!$A$29:$BH$29,1,'FD mesh'!$B$15+1)*Setup!$B$22</f>
        <v>16.2102704829231</v>
      </c>
      <c r="AF715" s="0" t="n">
        <f aca="false">SUMPRODUCT('FD inverse'!$A$30:$BH$30,'FD mesh'!$B$84:$BI$84,$E714:$BL714)+'FD inverse'!$A$30*$C715/Setup!$B$17+INDEX('FD inverse'!$A$30:$BH$30,1,'FD mesh'!$B$15+1)*Setup!$B$22</f>
        <v>15.7486313468606</v>
      </c>
      <c r="AG715" s="0" t="n">
        <f aca="false">SUMPRODUCT('FD inverse'!$A$31:$BH$31,'FD mesh'!$B$84:$BI$84,$E714:$BL714)+'FD inverse'!$A$31*$C715/Setup!$B$17+INDEX('FD inverse'!$A$31:$BH$31,1,'FD mesh'!$B$15+1)*Setup!$B$22</f>
        <v>15.2869760078489</v>
      </c>
      <c r="AH715" s="0" t="n">
        <f aca="false">SUMPRODUCT('FD inverse'!$A$32:$BH$32,'FD mesh'!$B$84:$BI$84,$E714:$BL714)+'FD inverse'!$A$32*$C715/Setup!$B$17+INDEX('FD inverse'!$A$32:$BH$32,1,'FD mesh'!$B$15+1)*Setup!$B$22</f>
        <v>15.2674678530403</v>
      </c>
      <c r="AI715" s="0" t="n">
        <f aca="false">SUMPRODUCT('FD inverse'!$A$33:$BH$33,'FD mesh'!$B$84:$BI$84,$E714:$BL714)+'FD inverse'!$A$33*$C715/Setup!$B$17+INDEX('FD inverse'!$A$33:$BH$33,1,'FD mesh'!$B$15+1)*Setup!$B$22</f>
        <v>15.2478604382415</v>
      </c>
      <c r="AJ715" s="0" t="n">
        <f aca="false">SUMPRODUCT('FD inverse'!$A$34:$BH$34,'FD mesh'!$B$84:$BI$84,$E714:$BL714)+'FD inverse'!$A$34*$C715/Setup!$B$17+INDEX('FD inverse'!$A$34:$BH$34,1,'FD mesh'!$B$15+1)*Setup!$B$22</f>
        <v>15.2281541071304</v>
      </c>
      <c r="AK715" s="0" t="n">
        <f aca="false">SUMPRODUCT('FD inverse'!$A$35:$BH$35,'FD mesh'!$B$84:$BI$84,$E714:$BL714)+'FD inverse'!$A$35*$C715/Setup!$B$17+INDEX('FD inverse'!$A$35:$BH$35,1,'FD mesh'!$B$15+1)*Setup!$B$22</f>
        <v>15.2083510549544</v>
      </c>
      <c r="AL715" s="0" t="n">
        <f aca="false">SUMPRODUCT('FD inverse'!$A$36:$BH$36,'FD mesh'!$B$84:$BI$84,$E714:$BL714)+'FD inverse'!$A$36*$C715/Setup!$B$17+INDEX('FD inverse'!$A$36:$BH$36,1,'FD mesh'!$B$15+1)*Setup!$B$22</f>
        <v>15.1884551125457</v>
      </c>
      <c r="AM715" s="0" t="n">
        <f aca="false">SUMPRODUCT('FD inverse'!$A$37:$BH$37,'FD mesh'!$B$84:$BI$84,$E714:$BL714)+'FD inverse'!$A$37*$C715/Setup!$B$17+INDEX('FD inverse'!$A$37:$BH$37,1,'FD mesh'!$B$15+1)*Setup!$B$22</f>
        <v>15.1684715461898</v>
      </c>
      <c r="AN715" s="0" t="n">
        <f aca="false">SUMPRODUCT('FD inverse'!$A$38:$BH$38,'FD mesh'!$B$84:$BI$84,$E714:$BL714)+'FD inverse'!$A$38*$C715/Setup!$B$17+INDEX('FD inverse'!$A$38:$BH$38,1,'FD mesh'!$B$15+1)*Setup!$B$22</f>
        <v>15.1484068725399</v>
      </c>
      <c r="AO715" s="0" t="n">
        <f aca="false">SUMPRODUCT('FD inverse'!$A$39:$BH$39,'FD mesh'!$B$84:$BI$84,$E714:$BL714)+'FD inverse'!$A$39*$C715/Setup!$B$17+INDEX('FD inverse'!$A$39:$BH$39,1,'FD mesh'!$B$15+1)*Setup!$B$22</f>
        <v>15.1282686875867</v>
      </c>
      <c r="AP715" s="0" t="n">
        <f aca="false">SUMPRODUCT('FD inverse'!$A$40:$BH$40,'FD mesh'!$B$84:$BI$84,$E714:$BL714)+'FD inverse'!$A$40*$C715/Setup!$B$17+INDEX('FD inverse'!$A$40:$BH$40,1,'FD mesh'!$B$15+1)*Setup!$B$22</f>
        <v>15.1080655085396</v>
      </c>
      <c r="AQ715" s="0" t="n">
        <f aca="false">SUMPRODUCT('FD inverse'!$A$41:$BH$41,'FD mesh'!$B$84:$BI$84,$E714:$BL714)+'FD inverse'!$A$41*$C715/Setup!$B$17+INDEX('FD inverse'!$A$41:$BH$41,1,'FD mesh'!$B$15+1)*Setup!$B$22</f>
        <v>15.0878066273364</v>
      </c>
      <c r="AR715" s="0" t="n">
        <f aca="false">SUMPRODUCT('FD inverse'!$A$42:$BH$42,'FD mesh'!$B$84:$BI$84,$E714:$BL714)+'FD inverse'!$A$42*$C715/Setup!$B$17+INDEX('FD inverse'!$A$42:$BH$42,1,'FD mesh'!$B$15+1)*Setup!$B$22</f>
        <v>15.0675019743858</v>
      </c>
      <c r="AS715" s="0" t="n">
        <f aca="false">SUMPRODUCT('FD inverse'!$A$43:$BH$43,'FD mesh'!$B$84:$BI$84,$E714:$BL714)+'FD inverse'!$A$43*$C715/Setup!$B$17+INDEX('FD inverse'!$A$43:$BH$43,1,'FD mesh'!$B$15+1)*Setup!$B$22</f>
        <v>0</v>
      </c>
      <c r="AT715" s="0" t="n">
        <f aca="false">SUMPRODUCT('FD inverse'!$A$44:$BH$44,'FD mesh'!$B$84:$BI$84,$E714:$BL714)+'FD inverse'!$A$44*$C715/Setup!$B$17+INDEX('FD inverse'!$A$44:$BH$44,1,'FD mesh'!$B$15+1)*Setup!$B$22</f>
        <v>0</v>
      </c>
      <c r="AU715" s="0" t="n">
        <f aca="false">SUMPRODUCT('FD inverse'!$A$45:$BH$45,'FD mesh'!$B$84:$BI$84,$E714:$BL714)+'FD inverse'!$A$45*$C715/Setup!$B$17+INDEX('FD inverse'!$A$45:$BH$45,1,'FD mesh'!$B$15+1)*Setup!$B$22</f>
        <v>0</v>
      </c>
      <c r="AV715" s="0" t="n">
        <f aca="false">SUMPRODUCT('FD inverse'!$A$46:$BH$46,'FD mesh'!$B$84:$BI$84,$E714:$BL714)+'FD inverse'!$A$46*$C715/Setup!$B$17+INDEX('FD inverse'!$A$46:$BH$46,1,'FD mesh'!$B$15+1)*Setup!$B$22</f>
        <v>0</v>
      </c>
      <c r="AW715" s="0" t="n">
        <f aca="false">SUMPRODUCT('FD inverse'!$A$47:$BH$47,'FD mesh'!$B$84:$BI$84,$E714:$BL714)+'FD inverse'!$A$47*$C715/Setup!$B$17+INDEX('FD inverse'!$A$47:$BH$47,1,'FD mesh'!$B$15+1)*Setup!$B$22</f>
        <v>0</v>
      </c>
      <c r="AX715" s="0" t="n">
        <f aca="false">SUMPRODUCT('FD inverse'!$A$48:$BH$48,'FD mesh'!$B$84:$BI$84,$E714:$BL714)+'FD inverse'!$A$48*$C715/Setup!$B$17+INDEX('FD inverse'!$A$48:$BH$48,1,'FD mesh'!$B$15+1)*Setup!$B$22</f>
        <v>0</v>
      </c>
      <c r="AY715" s="0" t="n">
        <f aca="false">SUMPRODUCT('FD inverse'!$A$49:$BH$49,'FD mesh'!$B$84:$BI$84,$E714:$BL714)+'FD inverse'!$A$49*$C715/Setup!$B$17+INDEX('FD inverse'!$A$49:$BH$49,1,'FD mesh'!$B$15+1)*Setup!$B$22</f>
        <v>0</v>
      </c>
      <c r="AZ715" s="0" t="n">
        <f aca="false">SUMPRODUCT('FD inverse'!$A$50:$BH$50,'FD mesh'!$B$84:$BI$84,$E714:$BL714)+'FD inverse'!$A$50*$C715/Setup!$B$17+INDEX('FD inverse'!$A$50:$BH$50,1,'FD mesh'!$B$15+1)*Setup!$B$22</f>
        <v>0</v>
      </c>
      <c r="BA715" s="0" t="n">
        <f aca="false">SUMPRODUCT('FD inverse'!$A$51:$BH$51,'FD mesh'!$B$84:$BI$84,$E714:$BL714)+'FD inverse'!$A$51*$C715/Setup!$B$17+INDEX('FD inverse'!$A$51:$BH$51,1,'FD mesh'!$B$15+1)*Setup!$B$22</f>
        <v>0</v>
      </c>
      <c r="BB715" s="0" t="n">
        <f aca="false">SUMPRODUCT('FD inverse'!$A$52:$BH$52,'FD mesh'!$B$84:$BI$84,$E714:$BL714)+'FD inverse'!$A$52*$C715/Setup!$B$17+INDEX('FD inverse'!$A$52:$BH$52,1,'FD mesh'!$B$15+1)*Setup!$B$22</f>
        <v>0</v>
      </c>
      <c r="BC715" s="0" t="n">
        <f aca="false">SUMPRODUCT('FD inverse'!$A$53:$BH$53,'FD mesh'!$B$84:$BI$84,$E714:$BL714)+'FD inverse'!$A$53*$C715/Setup!$B$17+INDEX('FD inverse'!$A$53:$BH$53,1,'FD mesh'!$B$15+1)*Setup!$B$22</f>
        <v>0</v>
      </c>
      <c r="BD715" s="0" t="n">
        <f aca="false">SUMPRODUCT('FD inverse'!$A$54:$BH$54,'FD mesh'!$B$84:$BI$84,$E714:$BL714)+'FD inverse'!$A$54*$C715/Setup!$B$17+INDEX('FD inverse'!$A$54:$BH$54,1,'FD mesh'!$B$15+1)*Setup!$B$22</f>
        <v>0</v>
      </c>
      <c r="BE715" s="0" t="n">
        <f aca="false">SUMPRODUCT('FD inverse'!$A$55:$BH$55,'FD mesh'!$B$84:$BI$84,$E714:$BL714)+'FD inverse'!$A$55*$C715/Setup!$B$17+INDEX('FD inverse'!$A$55:$BH$55,1,'FD mesh'!$B$15+1)*Setup!$B$22</f>
        <v>0</v>
      </c>
      <c r="BF715" s="0" t="n">
        <f aca="false">SUMPRODUCT('FD inverse'!$A$56:$BH$56,'FD mesh'!$B$84:$BI$84,$E714:$BL714)+'FD inverse'!$A$56*$C715/Setup!$B$17+INDEX('FD inverse'!$A$56:$BH$56,1,'FD mesh'!$B$15+1)*Setup!$B$22</f>
        <v>0</v>
      </c>
      <c r="BG715" s="0" t="n">
        <f aca="false">SUMPRODUCT('FD inverse'!$A$57:$BH$57,'FD mesh'!$B$84:$BI$84,$E714:$BL714)+'FD inverse'!$A$57*$C715/Setup!$B$17+INDEX('FD inverse'!$A$57:$BH$57,1,'FD mesh'!$B$15+1)*Setup!$B$22</f>
        <v>0</v>
      </c>
      <c r="BH715" s="0" t="n">
        <f aca="false">SUMPRODUCT('FD inverse'!$A$58:$BH$58,'FD mesh'!$B$84:$BI$84,$E714:$BL714)+'FD inverse'!$A$58*$C715/Setup!$B$17+INDEX('FD inverse'!$A$58:$BH$58,1,'FD mesh'!$B$15+1)*Setup!$B$22</f>
        <v>0</v>
      </c>
      <c r="BI715" s="0" t="n">
        <f aca="false">SUMPRODUCT('FD inverse'!$A$59:$BH$59,'FD mesh'!$B$84:$BI$84,$E714:$BL714)+'FD inverse'!$A$59*$C715/Setup!$B$17+INDEX('FD inverse'!$A$59:$BH$59,1,'FD mesh'!$B$15+1)*Setup!$B$22</f>
        <v>0</v>
      </c>
      <c r="BJ715" s="0" t="n">
        <f aca="false">SUMPRODUCT('FD inverse'!$A$60:$BH$60,'FD mesh'!$B$84:$BI$84,$E714:$BL714)+'FD inverse'!$A$60*$C715/Setup!$B$17+INDEX('FD inverse'!$A$60:$BH$60,1,'FD mesh'!$B$15+1)*Setup!$B$22</f>
        <v>0</v>
      </c>
      <c r="BK715" s="0" t="n">
        <f aca="false">SUMPRODUCT('FD inverse'!$A$61:$BH$61,'FD mesh'!$B$84:$BI$84,$E714:$BL714)+'FD inverse'!$A$61*$C715/Setup!$B$17+INDEX('FD inverse'!$A$61:$BH$61,1,'FD mesh'!$B$15+1)*Setup!$B$22</f>
        <v>0</v>
      </c>
      <c r="BL715" s="0" t="n">
        <f aca="false">SUMPRODUCT('FD inverse'!$A$62:$BH$62,'FD mesh'!$B$84:$BI$84,$E714:$BL714)+'FD inverse'!$A$62*$C715/Setup!$B$17+INDEX('FD inverse'!$A$62:$BH$62,1,'FD mesh'!$B$15+1)*Setup!$B$22</f>
        <v>0</v>
      </c>
    </row>
    <row r="716" customFormat="false" ht="15" hidden="false" customHeight="false" outlineLevel="0" collapsed="false">
      <c r="A716" s="0" t="n">
        <v>711</v>
      </c>
      <c r="B716" s="0" t="n">
        <f aca="false">A716*Setup!$B$11/3600</f>
        <v>59.25</v>
      </c>
      <c r="C716" s="0" t="n">
        <f aca="false">Setup!$B$7+Setup!$B$8*COS(2*PI()*(B716-Setup!$B$9)/24)</f>
        <v>25.2857578612126</v>
      </c>
      <c r="D716" s="0" t="n">
        <f aca="false">(C716-E716)/Setup!$B$17</f>
        <v>9.75950359286735</v>
      </c>
      <c r="E716" s="0" t="n">
        <f aca="false">SUMPRODUCT('FD inverse'!$A$3:$BH$3,'FD mesh'!$B$84:$BI$84,$E715:$BL715)+'FD inverse'!$A$3*$C716/Setup!$B$17+INDEX('FD inverse'!$A$3:$BH$3,1,'FD mesh'!$B$15+1)*Setup!$B$22</f>
        <v>24.0170223941399</v>
      </c>
      <c r="F716" s="0" t="n">
        <f aca="false">SUMPRODUCT('FD inverse'!$A$4:$BH$4,'FD mesh'!$B$84:$BI$84,$E715:$BL715)+'FD inverse'!$A$4*$C716/Setup!$B$17+INDEX('FD inverse'!$A$4:$BH$4,1,'FD mesh'!$B$15+1)*Setup!$B$22</f>
        <v>23.7381725971355</v>
      </c>
      <c r="G716" s="0" t="n">
        <f aca="false">SUMPRODUCT('FD inverse'!$A$5:$BH$5,'FD mesh'!$B$84:$BI$84,$E715:$BL715)+'FD inverse'!$A$5*$C716/Setup!$B$17+INDEX('FD inverse'!$A$5:$BH$5,1,'FD mesh'!$B$15+1)*Setup!$B$22</f>
        <v>23.4796074324456</v>
      </c>
      <c r="H716" s="0" t="n">
        <f aca="false">SUMPRODUCT('FD inverse'!$A$6:$BH$6,'FD mesh'!$B$84:$BI$84,$E715:$BL715)+'FD inverse'!$A$6*$C716/Setup!$B$17+INDEX('FD inverse'!$A$6:$BH$6,1,'FD mesh'!$B$15+1)*Setup!$B$22</f>
        <v>22.6399498712516</v>
      </c>
      <c r="I716" s="0" t="n">
        <f aca="false">SUMPRODUCT('FD inverse'!$A$7:$BH$7,'FD mesh'!$B$84:$BI$84,$E715:$BL715)+'FD inverse'!$A$7*$C716/Setup!$B$17+INDEX('FD inverse'!$A$7:$BH$7,1,'FD mesh'!$B$15+1)*Setup!$B$22</f>
        <v>22.5706911233093</v>
      </c>
      <c r="J716" s="0" t="n">
        <f aca="false">SUMPRODUCT('FD inverse'!$A$8:$BH$8,'FD mesh'!$B$84:$BI$84,$E715:$BL715)+'FD inverse'!$A$8*$C716/Setup!$B$17+INDEX('FD inverse'!$A$8:$BH$8,1,'FD mesh'!$B$15+1)*Setup!$B$22</f>
        <v>22.5103830931948</v>
      </c>
      <c r="K716" s="0" t="n">
        <f aca="false">SUMPRODUCT('FD inverse'!$A$9:$BH$9,'FD mesh'!$B$84:$BI$84,$E715:$BL715)+'FD inverse'!$A$9*$C716/Setup!$B$17+INDEX('FD inverse'!$A$9:$BH$9,1,'FD mesh'!$B$15+1)*Setup!$B$22</f>
        <v>22.4579854155484</v>
      </c>
      <c r="L716" s="0" t="n">
        <f aca="false">SUMPRODUCT('FD inverse'!$A$10:$BH$10,'FD mesh'!$B$84:$BI$84,$E715:$BL715)+'FD inverse'!$A$10*$C716/Setup!$B$17+INDEX('FD inverse'!$A$10:$BH$10,1,'FD mesh'!$B$15+1)*Setup!$B$22</f>
        <v>22.4125669767013</v>
      </c>
      <c r="M716" s="0" t="n">
        <f aca="false">SUMPRODUCT('FD inverse'!$A$11:$BH$11,'FD mesh'!$B$84:$BI$84,$E715:$BL715)+'FD inverse'!$A$11*$C716/Setup!$B$17+INDEX('FD inverse'!$A$11:$BH$11,1,'FD mesh'!$B$15+1)*Setup!$B$22</f>
        <v>22.3733106396411</v>
      </c>
      <c r="N716" s="0" t="n">
        <f aca="false">SUMPRODUCT('FD inverse'!$A$12:$BH$12,'FD mesh'!$B$84:$BI$84,$E715:$BL715)+'FD inverse'!$A$12*$C716/Setup!$B$17+INDEX('FD inverse'!$A$12:$BH$12,1,'FD mesh'!$B$15+1)*Setup!$B$22</f>
        <v>22.3395169793146</v>
      </c>
      <c r="O716" s="0" t="n">
        <f aca="false">SUMPRODUCT('FD inverse'!$A$13:$BH$13,'FD mesh'!$B$84:$BI$84,$E715:$BL715)+'FD inverse'!$A$13*$C716/Setup!$B$17+INDEX('FD inverse'!$A$13:$BH$13,1,'FD mesh'!$B$15+1)*Setup!$B$22</f>
        <v>22.3106071671136</v>
      </c>
      <c r="P716" s="0" t="n">
        <f aca="false">SUMPRODUCT('FD inverse'!$A$14:$BH$14,'FD mesh'!$B$84:$BI$84,$E715:$BL715)+'FD inverse'!$A$14*$C716/Setup!$B$17+INDEX('FD inverse'!$A$14:$BH$14,1,'FD mesh'!$B$15+1)*Setup!$B$22</f>
        <v>22.2861251232511</v>
      </c>
      <c r="Q716" s="0" t="n">
        <f aca="false">SUMPRODUCT('FD inverse'!$A$15:$BH$15,'FD mesh'!$B$84:$BI$84,$E715:$BL715)+'FD inverse'!$A$15*$C716/Setup!$B$17+INDEX('FD inverse'!$A$15:$BH$15,1,'FD mesh'!$B$15+1)*Setup!$B$22</f>
        <v>22.2657390351432</v>
      </c>
      <c r="R716" s="0" t="n">
        <f aca="false">SUMPRODUCT('FD inverse'!$A$16:$BH$16,'FD mesh'!$B$84:$BI$84,$E715:$BL715)+'FD inverse'!$A$16*$C716/Setup!$B$17+INDEX('FD inverse'!$A$16:$BH$16,1,'FD mesh'!$B$15+1)*Setup!$B$22</f>
        <v>22.249242318993</v>
      </c>
      <c r="S716" s="0" t="n">
        <f aca="false">SUMPRODUCT('FD inverse'!$A$17:$BH$17,'FD mesh'!$B$84:$BI$84,$E715:$BL715)+'FD inverse'!$A$17*$C716/Setup!$B$17+INDEX('FD inverse'!$A$17:$BH$17,1,'FD mesh'!$B$15+1)*Setup!$B$22</f>
        <v>21.7790636287705</v>
      </c>
      <c r="T716" s="0" t="n">
        <f aca="false">SUMPRODUCT('FD inverse'!$A$18:$BH$18,'FD mesh'!$B$84:$BI$84,$E715:$BL715)+'FD inverse'!$A$18*$C716/Setup!$B$17+INDEX('FD inverse'!$A$18:$BH$18,1,'FD mesh'!$B$15+1)*Setup!$B$22</f>
        <v>21.3105095780537</v>
      </c>
      <c r="U716" s="0" t="n">
        <f aca="false">SUMPRODUCT('FD inverse'!$A$19:$BH$19,'FD mesh'!$B$84:$BI$84,$E715:$BL715)+'FD inverse'!$A$19*$C716/Setup!$B$17+INDEX('FD inverse'!$A$19:$BH$19,1,'FD mesh'!$B$15+1)*Setup!$B$22</f>
        <v>20.8433344673221</v>
      </c>
      <c r="V716" s="0" t="n">
        <f aca="false">SUMPRODUCT('FD inverse'!$A$20:$BH$20,'FD mesh'!$B$84:$BI$84,$E715:$BL715)+'FD inverse'!$A$20*$C716/Setup!$B$17+INDEX('FD inverse'!$A$20:$BH$20,1,'FD mesh'!$B$15+1)*Setup!$B$22</f>
        <v>20.3773200468779</v>
      </c>
      <c r="W716" s="0" t="n">
        <f aca="false">SUMPRODUCT('FD inverse'!$A$21:$BH$21,'FD mesh'!$B$84:$BI$84,$E715:$BL715)+'FD inverse'!$A$21*$C716/Setup!$B$17+INDEX('FD inverse'!$A$21:$BH$21,1,'FD mesh'!$B$15+1)*Setup!$B$22</f>
        <v>19.9122735452988</v>
      </c>
      <c r="X716" s="0" t="n">
        <f aca="false">SUMPRODUCT('FD inverse'!$A$22:$BH$22,'FD mesh'!$B$84:$BI$84,$E715:$BL715)+'FD inverse'!$A$22*$C716/Setup!$B$17+INDEX('FD inverse'!$A$22:$BH$22,1,'FD mesh'!$B$15+1)*Setup!$B$22</f>
        <v>19.4480256682845</v>
      </c>
      <c r="Y716" s="0" t="n">
        <f aca="false">SUMPRODUCT('FD inverse'!$A$23:$BH$23,'FD mesh'!$B$84:$BI$84,$E715:$BL715)+'FD inverse'!$A$23*$C716/Setup!$B$17+INDEX('FD inverse'!$A$23:$BH$23,1,'FD mesh'!$B$15+1)*Setup!$B$22</f>
        <v>18.9844285744909</v>
      </c>
      <c r="Z716" s="0" t="n">
        <f aca="false">SUMPRODUCT('FD inverse'!$A$24:$BH$24,'FD mesh'!$B$84:$BI$84,$E715:$BL715)+'FD inverse'!$A$24*$C716/Setup!$B$17+INDEX('FD inverse'!$A$24:$BH$24,1,'FD mesh'!$B$15+1)*Setup!$B$22</f>
        <v>18.5213538339565</v>
      </c>
      <c r="AA716" s="0" t="n">
        <f aca="false">SUMPRODUCT('FD inverse'!$A$25:$BH$25,'FD mesh'!$B$84:$BI$84,$E715:$BL715)+'FD inverse'!$A$25*$C716/Setup!$B$17+INDEX('FD inverse'!$A$25:$BH$25,1,'FD mesh'!$B$15+1)*Setup!$B$22</f>
        <v>18.0586903738218</v>
      </c>
      <c r="AB716" s="0" t="n">
        <f aca="false">SUMPRODUCT('FD inverse'!$A$26:$BH$26,'FD mesh'!$B$84:$BI$84,$E715:$BL715)+'FD inverse'!$A$26*$C716/Setup!$B$17+INDEX('FD inverse'!$A$26:$BH$26,1,'FD mesh'!$B$15+1)*Setup!$B$22</f>
        <v>17.5963424152223</v>
      </c>
      <c r="AC716" s="0" t="n">
        <f aca="false">SUMPRODUCT('FD inverse'!$A$27:$BH$27,'FD mesh'!$B$84:$BI$84,$E715:$BL715)+'FD inverse'!$A$27*$C716/Setup!$B$17+INDEX('FD inverse'!$A$27:$BH$27,1,'FD mesh'!$B$15+1)*Setup!$B$22</f>
        <v>17.1342274045039</v>
      </c>
      <c r="AD716" s="0" t="n">
        <f aca="false">SUMPRODUCT('FD inverse'!$A$28:$BH$28,'FD mesh'!$B$84:$BI$84,$E715:$BL715)+'FD inverse'!$A$28*$C716/Setup!$B$17+INDEX('FD inverse'!$A$28:$BH$28,1,'FD mesh'!$B$15+1)*Setup!$B$22</f>
        <v>16.6722739412675</v>
      </c>
      <c r="AE716" s="0" t="n">
        <f aca="false">SUMPRODUCT('FD inverse'!$A$29:$BH$29,'FD mesh'!$B$84:$BI$84,$E715:$BL715)+'FD inverse'!$A$29*$C716/Setup!$B$17+INDEX('FD inverse'!$A$29:$BH$29,1,'FD mesh'!$B$15+1)*Setup!$B$22</f>
        <v>16.2104197051882</v>
      </c>
      <c r="AF716" s="0" t="n">
        <f aca="false">SUMPRODUCT('FD inverse'!$A$30:$BH$30,'FD mesh'!$B$84:$BI$84,$E715:$BL715)+'FD inverse'!$A$30*$C716/Setup!$B$17+INDEX('FD inverse'!$A$30:$BH$30,1,'FD mesh'!$B$15+1)*Setup!$B$22</f>
        <v>15.7486093830898</v>
      </c>
      <c r="AG716" s="0" t="n">
        <f aca="false">SUMPRODUCT('FD inverse'!$A$31:$BH$31,'FD mesh'!$B$84:$BI$84,$E715:$BL715)+'FD inverse'!$A$31*$C716/Setup!$B$17+INDEX('FD inverse'!$A$31:$BH$31,1,'FD mesh'!$B$15+1)*Setup!$B$22</f>
        <v>15.2867925973675</v>
      </c>
      <c r="AH716" s="0" t="n">
        <f aca="false">SUMPRODUCT('FD inverse'!$A$32:$BH$32,'FD mesh'!$B$84:$BI$84,$E715:$BL715)+'FD inverse'!$A$32*$C716/Setup!$B$17+INDEX('FD inverse'!$A$32:$BH$32,1,'FD mesh'!$B$15+1)*Setup!$B$22</f>
        <v>15.2672800315529</v>
      </c>
      <c r="AI716" s="0" t="n">
        <f aca="false">SUMPRODUCT('FD inverse'!$A$33:$BH$33,'FD mesh'!$B$84:$BI$84,$E715:$BL715)+'FD inverse'!$A$33*$C716/Setup!$B$17+INDEX('FD inverse'!$A$33:$BH$33,1,'FD mesh'!$B$15+1)*Setup!$B$22</f>
        <v>15.2476723861752</v>
      </c>
      <c r="AJ716" s="0" t="n">
        <f aca="false">SUMPRODUCT('FD inverse'!$A$34:$BH$34,'FD mesh'!$B$84:$BI$84,$E715:$BL715)+'FD inverse'!$A$34*$C716/Setup!$B$17+INDEX('FD inverse'!$A$34:$BH$34,1,'FD mesh'!$B$15+1)*Setup!$B$22</f>
        <v>15.2279695445101</v>
      </c>
      <c r="AK716" s="0" t="n">
        <f aca="false">SUMPRODUCT('FD inverse'!$A$35:$BH$35,'FD mesh'!$B$84:$BI$84,$E715:$BL715)+'FD inverse'!$A$35*$C716/Setup!$B$17+INDEX('FD inverse'!$A$35:$BH$35,1,'FD mesh'!$B$15+1)*Setup!$B$22</f>
        <v>15.2081732729957</v>
      </c>
      <c r="AL716" s="0" t="n">
        <f aca="false">SUMPRODUCT('FD inverse'!$A$36:$BH$36,'FD mesh'!$B$84:$BI$84,$E715:$BL715)+'FD inverse'!$A$36*$C716/Setup!$B$17+INDEX('FD inverse'!$A$36:$BH$36,1,'FD mesh'!$B$15+1)*Setup!$B$22</f>
        <v>15.1882870041589</v>
      </c>
      <c r="AM716" s="0" t="n">
        <f aca="false">SUMPRODUCT('FD inverse'!$A$37:$BH$37,'FD mesh'!$B$84:$BI$84,$E715:$BL715)+'FD inverse'!$A$37*$C716/Setup!$B$17+INDEX('FD inverse'!$A$37:$BH$37,1,'FD mesh'!$B$15+1)*Setup!$B$22</f>
        <v>15.1683156349846</v>
      </c>
      <c r="AN716" s="0" t="n">
        <f aca="false">SUMPRODUCT('FD inverse'!$A$38:$BH$38,'FD mesh'!$B$84:$BI$84,$E715:$BL715)+'FD inverse'!$A$38*$C716/Setup!$B$17+INDEX('FD inverse'!$A$38:$BH$38,1,'FD mesh'!$B$15+1)*Setup!$B$22</f>
        <v>15.1482653399672</v>
      </c>
      <c r="AO716" s="0" t="n">
        <f aca="false">SUMPRODUCT('FD inverse'!$A$39:$BH$39,'FD mesh'!$B$84:$BI$84,$E715:$BL715)+'FD inverse'!$A$39*$C716/Setup!$B$17+INDEX('FD inverse'!$A$39:$BH$39,1,'FD mesh'!$B$15+1)*Setup!$B$22</f>
        <v>15.1281433979015</v>
      </c>
      <c r="AP716" s="0" t="n">
        <f aca="false">SUMPRODUCT('FD inverse'!$A$40:$BH$40,'FD mesh'!$B$84:$BI$84,$E715:$BL715)+'FD inverse'!$A$40*$C716/Setup!$B$17+INDEX('FD inverse'!$A$40:$BH$40,1,'FD mesh'!$B$15+1)*Setup!$B$22</f>
        <v>15.1079580313114</v>
      </c>
      <c r="AQ716" s="0" t="n">
        <f aca="false">SUMPRODUCT('FD inverse'!$A$41:$BH$41,'FD mesh'!$B$84:$BI$84,$E715:$BL715)+'FD inverse'!$A$41*$C716/Setup!$B$17+INDEX('FD inverse'!$A$41:$BH$41,1,'FD mesh'!$B$15+1)*Setup!$B$22</f>
        <v>15.0877182572728</v>
      </c>
      <c r="AR716" s="0" t="n">
        <f aca="false">SUMPRODUCT('FD inverse'!$A$42:$BH$42,'FD mesh'!$B$84:$BI$84,$E715:$BL715)+'FD inverse'!$A$42*$C716/Setup!$B$17+INDEX('FD inverse'!$A$42:$BH$42,1,'FD mesh'!$B$15+1)*Setup!$B$22</f>
        <v>15.0674337482725</v>
      </c>
      <c r="AS716" s="0" t="n">
        <f aca="false">SUMPRODUCT('FD inverse'!$A$43:$BH$43,'FD mesh'!$B$84:$BI$84,$E715:$BL715)+'FD inverse'!$A$43*$C716/Setup!$B$17+INDEX('FD inverse'!$A$43:$BH$43,1,'FD mesh'!$B$15+1)*Setup!$B$22</f>
        <v>0</v>
      </c>
      <c r="AT716" s="0" t="n">
        <f aca="false">SUMPRODUCT('FD inverse'!$A$44:$BH$44,'FD mesh'!$B$84:$BI$84,$E715:$BL715)+'FD inverse'!$A$44*$C716/Setup!$B$17+INDEX('FD inverse'!$A$44:$BH$44,1,'FD mesh'!$B$15+1)*Setup!$B$22</f>
        <v>0</v>
      </c>
      <c r="AU716" s="0" t="n">
        <f aca="false">SUMPRODUCT('FD inverse'!$A$45:$BH$45,'FD mesh'!$B$84:$BI$84,$E715:$BL715)+'FD inverse'!$A$45*$C716/Setup!$B$17+INDEX('FD inverse'!$A$45:$BH$45,1,'FD mesh'!$B$15+1)*Setup!$B$22</f>
        <v>0</v>
      </c>
      <c r="AV716" s="0" t="n">
        <f aca="false">SUMPRODUCT('FD inverse'!$A$46:$BH$46,'FD mesh'!$B$84:$BI$84,$E715:$BL715)+'FD inverse'!$A$46*$C716/Setup!$B$17+INDEX('FD inverse'!$A$46:$BH$46,1,'FD mesh'!$B$15+1)*Setup!$B$22</f>
        <v>0</v>
      </c>
      <c r="AW716" s="0" t="n">
        <f aca="false">SUMPRODUCT('FD inverse'!$A$47:$BH$47,'FD mesh'!$B$84:$BI$84,$E715:$BL715)+'FD inverse'!$A$47*$C716/Setup!$B$17+INDEX('FD inverse'!$A$47:$BH$47,1,'FD mesh'!$B$15+1)*Setup!$B$22</f>
        <v>0</v>
      </c>
      <c r="AX716" s="0" t="n">
        <f aca="false">SUMPRODUCT('FD inverse'!$A$48:$BH$48,'FD mesh'!$B$84:$BI$84,$E715:$BL715)+'FD inverse'!$A$48*$C716/Setup!$B$17+INDEX('FD inverse'!$A$48:$BH$48,1,'FD mesh'!$B$15+1)*Setup!$B$22</f>
        <v>0</v>
      </c>
      <c r="AY716" s="0" t="n">
        <f aca="false">SUMPRODUCT('FD inverse'!$A$49:$BH$49,'FD mesh'!$B$84:$BI$84,$E715:$BL715)+'FD inverse'!$A$49*$C716/Setup!$B$17+INDEX('FD inverse'!$A$49:$BH$49,1,'FD mesh'!$B$15+1)*Setup!$B$22</f>
        <v>0</v>
      </c>
      <c r="AZ716" s="0" t="n">
        <f aca="false">SUMPRODUCT('FD inverse'!$A$50:$BH$50,'FD mesh'!$B$84:$BI$84,$E715:$BL715)+'FD inverse'!$A$50*$C716/Setup!$B$17+INDEX('FD inverse'!$A$50:$BH$50,1,'FD mesh'!$B$15+1)*Setup!$B$22</f>
        <v>0</v>
      </c>
      <c r="BA716" s="0" t="n">
        <f aca="false">SUMPRODUCT('FD inverse'!$A$51:$BH$51,'FD mesh'!$B$84:$BI$84,$E715:$BL715)+'FD inverse'!$A$51*$C716/Setup!$B$17+INDEX('FD inverse'!$A$51:$BH$51,1,'FD mesh'!$B$15+1)*Setup!$B$22</f>
        <v>0</v>
      </c>
      <c r="BB716" s="0" t="n">
        <f aca="false">SUMPRODUCT('FD inverse'!$A$52:$BH$52,'FD mesh'!$B$84:$BI$84,$E715:$BL715)+'FD inverse'!$A$52*$C716/Setup!$B$17+INDEX('FD inverse'!$A$52:$BH$52,1,'FD mesh'!$B$15+1)*Setup!$B$22</f>
        <v>0</v>
      </c>
      <c r="BC716" s="0" t="n">
        <f aca="false">SUMPRODUCT('FD inverse'!$A$53:$BH$53,'FD mesh'!$B$84:$BI$84,$E715:$BL715)+'FD inverse'!$A$53*$C716/Setup!$B$17+INDEX('FD inverse'!$A$53:$BH$53,1,'FD mesh'!$B$15+1)*Setup!$B$22</f>
        <v>0</v>
      </c>
      <c r="BD716" s="0" t="n">
        <f aca="false">SUMPRODUCT('FD inverse'!$A$54:$BH$54,'FD mesh'!$B$84:$BI$84,$E715:$BL715)+'FD inverse'!$A$54*$C716/Setup!$B$17+INDEX('FD inverse'!$A$54:$BH$54,1,'FD mesh'!$B$15+1)*Setup!$B$22</f>
        <v>0</v>
      </c>
      <c r="BE716" s="0" t="n">
        <f aca="false">SUMPRODUCT('FD inverse'!$A$55:$BH$55,'FD mesh'!$B$84:$BI$84,$E715:$BL715)+'FD inverse'!$A$55*$C716/Setup!$B$17+INDEX('FD inverse'!$A$55:$BH$55,1,'FD mesh'!$B$15+1)*Setup!$B$22</f>
        <v>0</v>
      </c>
      <c r="BF716" s="0" t="n">
        <f aca="false">SUMPRODUCT('FD inverse'!$A$56:$BH$56,'FD mesh'!$B$84:$BI$84,$E715:$BL715)+'FD inverse'!$A$56*$C716/Setup!$B$17+INDEX('FD inverse'!$A$56:$BH$56,1,'FD mesh'!$B$15+1)*Setup!$B$22</f>
        <v>0</v>
      </c>
      <c r="BG716" s="0" t="n">
        <f aca="false">SUMPRODUCT('FD inverse'!$A$57:$BH$57,'FD mesh'!$B$84:$BI$84,$E715:$BL715)+'FD inverse'!$A$57*$C716/Setup!$B$17+INDEX('FD inverse'!$A$57:$BH$57,1,'FD mesh'!$B$15+1)*Setup!$B$22</f>
        <v>0</v>
      </c>
      <c r="BH716" s="0" t="n">
        <f aca="false">SUMPRODUCT('FD inverse'!$A$58:$BH$58,'FD mesh'!$B$84:$BI$84,$E715:$BL715)+'FD inverse'!$A$58*$C716/Setup!$B$17+INDEX('FD inverse'!$A$58:$BH$58,1,'FD mesh'!$B$15+1)*Setup!$B$22</f>
        <v>0</v>
      </c>
      <c r="BI716" s="0" t="n">
        <f aca="false">SUMPRODUCT('FD inverse'!$A$59:$BH$59,'FD mesh'!$B$84:$BI$84,$E715:$BL715)+'FD inverse'!$A$59*$C716/Setup!$B$17+INDEX('FD inverse'!$A$59:$BH$59,1,'FD mesh'!$B$15+1)*Setup!$B$22</f>
        <v>0</v>
      </c>
      <c r="BJ716" s="0" t="n">
        <f aca="false">SUMPRODUCT('FD inverse'!$A$60:$BH$60,'FD mesh'!$B$84:$BI$84,$E715:$BL715)+'FD inverse'!$A$60*$C716/Setup!$B$17+INDEX('FD inverse'!$A$60:$BH$60,1,'FD mesh'!$B$15+1)*Setup!$B$22</f>
        <v>0</v>
      </c>
      <c r="BK716" s="0" t="n">
        <f aca="false">SUMPRODUCT('FD inverse'!$A$61:$BH$61,'FD mesh'!$B$84:$BI$84,$E715:$BL715)+'FD inverse'!$A$61*$C716/Setup!$B$17+INDEX('FD inverse'!$A$61:$BH$61,1,'FD mesh'!$B$15+1)*Setup!$B$22</f>
        <v>0</v>
      </c>
      <c r="BL716" s="0" t="n">
        <f aca="false">SUMPRODUCT('FD inverse'!$A$62:$BH$62,'FD mesh'!$B$84:$BI$84,$E715:$BL715)+'FD inverse'!$A$62*$C716/Setup!$B$17+INDEX('FD inverse'!$A$62:$BH$62,1,'FD mesh'!$B$15+1)*Setup!$B$22</f>
        <v>0</v>
      </c>
    </row>
    <row r="717" customFormat="false" ht="15" hidden="false" customHeight="false" outlineLevel="0" collapsed="false">
      <c r="A717" s="0" t="n">
        <v>712</v>
      </c>
      <c r="B717" s="0" t="n">
        <f aca="false">A717*Setup!$B$11/3600</f>
        <v>59.3333333333333</v>
      </c>
      <c r="C717" s="0" t="n">
        <f aca="false">Setup!$B$7+Setup!$B$8*COS(2*PI()*(B717-Setup!$B$9)/24)</f>
        <v>25.3680805733027</v>
      </c>
      <c r="D717" s="0" t="n">
        <f aca="false">(C717-E717)/Setup!$B$17</f>
        <v>9.98254199452677</v>
      </c>
      <c r="E717" s="0" t="n">
        <f aca="false">SUMPRODUCT('FD inverse'!$A$3:$BH$3,'FD mesh'!$B$84:$BI$84,$E716:$BL716)+'FD inverse'!$A$3*$C717/Setup!$B$17+INDEX('FD inverse'!$A$3:$BH$3,1,'FD mesh'!$B$15+1)*Setup!$B$22</f>
        <v>24.0703501140142</v>
      </c>
      <c r="F717" s="0" t="n">
        <f aca="false">SUMPRODUCT('FD inverse'!$A$4:$BH$4,'FD mesh'!$B$84:$BI$84,$E716:$BL716)+'FD inverse'!$A$4*$C717/Setup!$B$17+INDEX('FD inverse'!$A$4:$BH$4,1,'FD mesh'!$B$15+1)*Setup!$B$22</f>
        <v>23.7848235057669</v>
      </c>
      <c r="G717" s="0" t="n">
        <f aca="false">SUMPRODUCT('FD inverse'!$A$5:$BH$5,'FD mesh'!$B$84:$BI$84,$E716:$BL716)+'FD inverse'!$A$5*$C717/Setup!$B$17+INDEX('FD inverse'!$A$5:$BH$5,1,'FD mesh'!$B$15+1)*Setup!$B$22</f>
        <v>23.5195446877242</v>
      </c>
      <c r="H717" s="0" t="n">
        <f aca="false">SUMPRODUCT('FD inverse'!$A$6:$BH$6,'FD mesh'!$B$84:$BI$84,$E716:$BL716)+'FD inverse'!$A$6*$C717/Setup!$B$17+INDEX('FD inverse'!$A$6:$BH$6,1,'FD mesh'!$B$15+1)*Setup!$B$22</f>
        <v>22.657328774408</v>
      </c>
      <c r="I717" s="0" t="n">
        <f aca="false">SUMPRODUCT('FD inverse'!$A$7:$BH$7,'FD mesh'!$B$84:$BI$84,$E716:$BL716)+'FD inverse'!$A$7*$C717/Setup!$B$17+INDEX('FD inverse'!$A$7:$BH$7,1,'FD mesh'!$B$15+1)*Setup!$B$22</f>
        <v>22.5861530012993</v>
      </c>
      <c r="J717" s="0" t="n">
        <f aca="false">SUMPRODUCT('FD inverse'!$A$8:$BH$8,'FD mesh'!$B$84:$BI$84,$E716:$BL716)+'FD inverse'!$A$8*$C717/Setup!$B$17+INDEX('FD inverse'!$A$8:$BH$8,1,'FD mesh'!$B$15+1)*Setup!$B$22</f>
        <v>22.524099280102</v>
      </c>
      <c r="K717" s="0" t="n">
        <f aca="false">SUMPRODUCT('FD inverse'!$A$9:$BH$9,'FD mesh'!$B$84:$BI$84,$E716:$BL716)+'FD inverse'!$A$9*$C717/Setup!$B$17+INDEX('FD inverse'!$A$9:$BH$9,1,'FD mesh'!$B$15+1)*Setup!$B$22</f>
        <v>22.4701377045728</v>
      </c>
      <c r="L717" s="0" t="n">
        <f aca="false">SUMPRODUCT('FD inverse'!$A$10:$BH$10,'FD mesh'!$B$84:$BI$84,$E716:$BL716)+'FD inverse'!$A$10*$C717/Setup!$B$17+INDEX('FD inverse'!$A$10:$BH$10,1,'FD mesh'!$B$15+1)*Setup!$B$22</f>
        <v>22.4233456210934</v>
      </c>
      <c r="M717" s="0" t="n">
        <f aca="false">SUMPRODUCT('FD inverse'!$A$11:$BH$11,'FD mesh'!$B$84:$BI$84,$E716:$BL716)+'FD inverse'!$A$11*$C717/Setup!$B$17+INDEX('FD inverse'!$A$11:$BH$11,1,'FD mesh'!$B$15+1)*Setup!$B$22</f>
        <v>22.3829126198512</v>
      </c>
      <c r="N717" s="0" t="n">
        <f aca="false">SUMPRODUCT('FD inverse'!$A$12:$BH$12,'FD mesh'!$B$84:$BI$84,$E716:$BL716)+'FD inverse'!$A$12*$C717/Setup!$B$17+INDEX('FD inverse'!$A$12:$BH$12,1,'FD mesh'!$B$15+1)*Setup!$B$22</f>
        <v>22.3481445036887</v>
      </c>
      <c r="O717" s="0" t="n">
        <f aca="false">SUMPRODUCT('FD inverse'!$A$13:$BH$13,'FD mesh'!$B$84:$BI$84,$E716:$BL716)+'FD inverse'!$A$13*$C717/Setup!$B$17+INDEX('FD inverse'!$A$13:$BH$13,1,'FD mesh'!$B$15+1)*Setup!$B$22</f>
        <v>22.3184663724076</v>
      </c>
      <c r="P717" s="0" t="n">
        <f aca="false">SUMPRODUCT('FD inverse'!$A$14:$BH$14,'FD mesh'!$B$84:$BI$84,$E716:$BL716)+'FD inverse'!$A$14*$C717/Setup!$B$17+INDEX('FD inverse'!$A$14:$BH$14,1,'FD mesh'!$B$15+1)*Setup!$B$22</f>
        <v>22.2934249404151</v>
      </c>
      <c r="Q717" s="0" t="n">
        <f aca="false">SUMPRODUCT('FD inverse'!$A$15:$BH$15,'FD mesh'!$B$84:$BI$84,$E716:$BL716)+'FD inverse'!$A$15*$C717/Setup!$B$17+INDEX('FD inverse'!$A$15:$BH$15,1,'FD mesh'!$B$15+1)*Setup!$B$22</f>
        <v>22.2726901852156</v>
      </c>
      <c r="R717" s="0" t="n">
        <f aca="false">SUMPRODUCT('FD inverse'!$A$16:$BH$16,'FD mesh'!$B$84:$BI$84,$E716:$BL716)+'FD inverse'!$A$16*$C717/Setup!$B$17+INDEX('FD inverse'!$A$16:$BH$16,1,'FD mesh'!$B$15+1)*Setup!$B$22</f>
        <v>22.25605640351</v>
      </c>
      <c r="S717" s="0" t="n">
        <f aca="false">SUMPRODUCT('FD inverse'!$A$17:$BH$17,'FD mesh'!$B$84:$BI$84,$E716:$BL716)+'FD inverse'!$A$17*$C717/Setup!$B$17+INDEX('FD inverse'!$A$17:$BH$17,1,'FD mesh'!$B$15+1)*Setup!$B$22</f>
        <v>21.7849215667585</v>
      </c>
      <c r="T717" s="0" t="n">
        <f aca="false">SUMPRODUCT('FD inverse'!$A$18:$BH$18,'FD mesh'!$B$84:$BI$84,$E716:$BL716)+'FD inverse'!$A$18*$C717/Setup!$B$17+INDEX('FD inverse'!$A$18:$BH$18,1,'FD mesh'!$B$15+1)*Setup!$B$22</f>
        <v>21.315510637472</v>
      </c>
      <c r="U717" s="0" t="n">
        <f aca="false">SUMPRODUCT('FD inverse'!$A$19:$BH$19,'FD mesh'!$B$84:$BI$84,$E716:$BL716)+'FD inverse'!$A$19*$C717/Setup!$B$17+INDEX('FD inverse'!$A$19:$BH$19,1,'FD mesh'!$B$15+1)*Setup!$B$22</f>
        <v>20.8475714485286</v>
      </c>
      <c r="V717" s="0" t="n">
        <f aca="false">SUMPRODUCT('FD inverse'!$A$20:$BH$20,'FD mesh'!$B$84:$BI$84,$E716:$BL716)+'FD inverse'!$A$20*$C717/Setup!$B$17+INDEX('FD inverse'!$A$20:$BH$20,1,'FD mesh'!$B$15+1)*Setup!$B$22</f>
        <v>20.380879142626</v>
      </c>
      <c r="W717" s="0" t="n">
        <f aca="false">SUMPRODUCT('FD inverse'!$A$21:$BH$21,'FD mesh'!$B$84:$BI$84,$E716:$BL716)+'FD inverse'!$A$21*$C717/Setup!$B$17+INDEX('FD inverse'!$A$21:$BH$21,1,'FD mesh'!$B$15+1)*Setup!$B$22</f>
        <v>19.9152342277579</v>
      </c>
      <c r="X717" s="0" t="n">
        <f aca="false">SUMPRODUCT('FD inverse'!$A$22:$BH$22,'FD mesh'!$B$84:$BI$84,$E716:$BL716)+'FD inverse'!$A$22*$C717/Setup!$B$17+INDEX('FD inverse'!$A$22:$BH$22,1,'FD mesh'!$B$15+1)*Setup!$B$22</f>
        <v>19.450460599442</v>
      </c>
      <c r="Y717" s="0" t="n">
        <f aca="false">SUMPRODUCT('FD inverse'!$A$23:$BH$23,'FD mesh'!$B$84:$BI$84,$E716:$BL716)+'FD inverse'!$A$23*$C717/Setup!$B$17+INDEX('FD inverse'!$A$23:$BH$23,1,'FD mesh'!$B$15+1)*Setup!$B$22</f>
        <v>18.9864035365811</v>
      </c>
      <c r="Z717" s="0" t="n">
        <f aca="false">SUMPRODUCT('FD inverse'!$A$24:$BH$24,'FD mesh'!$B$84:$BI$84,$E716:$BL716)+'FD inverse'!$A$24*$C717/Setup!$B$17+INDEX('FD inverse'!$A$24:$BH$24,1,'FD mesh'!$B$15+1)*Setup!$B$22</f>
        <v>18.5229276768496</v>
      </c>
      <c r="AA717" s="0" t="n">
        <f aca="false">SUMPRODUCT('FD inverse'!$A$25:$BH$25,'FD mesh'!$B$84:$BI$84,$E716:$BL716)+'FD inverse'!$A$25*$C717/Setup!$B$17+INDEX('FD inverse'!$A$25:$BH$25,1,'FD mesh'!$B$15+1)*Setup!$B$22</f>
        <v>18.059914976598</v>
      </c>
      <c r="AB717" s="0" t="n">
        <f aca="false">SUMPRODUCT('FD inverse'!$A$26:$BH$26,'FD mesh'!$B$84:$BI$84,$E716:$BL716)+'FD inverse'!$A$26*$C717/Setup!$B$17+INDEX('FD inverse'!$A$26:$BH$26,1,'FD mesh'!$B$15+1)*Setup!$B$22</f>
        <v>17.5972626594492</v>
      </c>
      <c r="AC717" s="0" t="n">
        <f aca="false">SUMPRODUCT('FD inverse'!$A$27:$BH$27,'FD mesh'!$B$84:$BI$84,$E716:$BL716)+'FD inverse'!$A$27*$C717/Setup!$B$17+INDEX('FD inverse'!$A$27:$BH$27,1,'FD mesh'!$B$15+1)*Setup!$B$22</f>
        <v>17.13488115703</v>
      </c>
      <c r="AD717" s="0" t="n">
        <f aca="false">SUMPRODUCT('FD inverse'!$A$28:$BH$28,'FD mesh'!$B$84:$BI$84,$E716:$BL716)+'FD inverse'!$A$28*$C717/Setup!$B$17+INDEX('FD inverse'!$A$28:$BH$28,1,'FD mesh'!$B$15+1)*Setup!$B$22</f>
        <v>16.6726920446399</v>
      </c>
      <c r="AE717" s="0" t="n">
        <f aca="false">SUMPRODUCT('FD inverse'!$A$29:$BH$29,'FD mesh'!$B$84:$BI$84,$E716:$BL716)+'FD inverse'!$A$29*$C717/Setup!$B$17+INDEX('FD inverse'!$A$29:$BH$29,1,'FD mesh'!$B$15+1)*Setup!$B$22</f>
        <v>16.2106259740994</v>
      </c>
      <c r="AF717" s="0" t="n">
        <f aca="false">SUMPRODUCT('FD inverse'!$A$30:$BH$30,'FD mesh'!$B$84:$BI$84,$E716:$BL716)+'FD inverse'!$A$30*$C717/Setup!$B$17+INDEX('FD inverse'!$A$30:$BH$30,1,'FD mesh'!$B$15+1)*Setup!$B$22</f>
        <v>15.7486206055528</v>
      </c>
      <c r="AG717" s="0" t="n">
        <f aca="false">SUMPRODUCT('FD inverse'!$A$31:$BH$31,'FD mesh'!$B$84:$BI$84,$E716:$BL716)+'FD inverse'!$A$31*$C717/Setup!$B$17+INDEX('FD inverse'!$A$31:$BH$31,1,'FD mesh'!$B$15+1)*Setup!$B$22</f>
        <v>15.2866185396168</v>
      </c>
      <c r="AH717" s="0" t="n">
        <f aca="false">SUMPRODUCT('FD inverse'!$A$32:$BH$32,'FD mesh'!$B$84:$BI$84,$E716:$BL716)+'FD inverse'!$A$32*$C717/Setup!$B$17+INDEX('FD inverse'!$A$32:$BH$32,1,'FD mesh'!$B$15+1)*Setup!$B$22</f>
        <v>15.2671005897593</v>
      </c>
      <c r="AI717" s="0" t="n">
        <f aca="false">SUMPRODUCT('FD inverse'!$A$33:$BH$33,'FD mesh'!$B$84:$BI$84,$E716:$BL716)+'FD inverse'!$A$33*$C717/Setup!$B$17+INDEX('FD inverse'!$A$33:$BH$33,1,'FD mesh'!$B$15+1)*Setup!$B$22</f>
        <v>15.2474918023329</v>
      </c>
      <c r="AJ717" s="0" t="n">
        <f aca="false">SUMPRODUCT('FD inverse'!$A$34:$BH$34,'FD mesh'!$B$84:$BI$84,$E716:$BL716)+'FD inverse'!$A$34*$C717/Setup!$B$17+INDEX('FD inverse'!$A$34:$BH$34,1,'FD mesh'!$B$15+1)*Setup!$B$22</f>
        <v>15.227791599206</v>
      </c>
      <c r="AK717" s="0" t="n">
        <f aca="false">SUMPRODUCT('FD inverse'!$A$35:$BH$35,'FD mesh'!$B$84:$BI$84,$E716:$BL716)+'FD inverse'!$A$35*$C717/Setup!$B$17+INDEX('FD inverse'!$A$35:$BH$35,1,'FD mesh'!$B$15+1)*Setup!$B$22</f>
        <v>15.2080013160676</v>
      </c>
      <c r="AL717" s="0" t="n">
        <f aca="false">SUMPRODUCT('FD inverse'!$A$36:$BH$36,'FD mesh'!$B$84:$BI$84,$E716:$BL716)+'FD inverse'!$A$36*$C717/Setup!$B$17+INDEX('FD inverse'!$A$36:$BH$36,1,'FD mesh'!$B$15+1)*Setup!$B$22</f>
        <v>15.1881239843715</v>
      </c>
      <c r="AM717" s="0" t="n">
        <f aca="false">SUMPRODUCT('FD inverse'!$A$37:$BH$37,'FD mesh'!$B$84:$BI$84,$E716:$BL716)+'FD inverse'!$A$37*$C717/Setup!$B$17+INDEX('FD inverse'!$A$37:$BH$37,1,'FD mesh'!$B$15+1)*Setup!$B$22</f>
        <v>15.1681641283042</v>
      </c>
      <c r="AN717" s="0" t="n">
        <f aca="false">SUMPRODUCT('FD inverse'!$A$38:$BH$38,'FD mesh'!$B$84:$BI$84,$E716:$BL716)+'FD inverse'!$A$38*$C717/Setup!$B$17+INDEX('FD inverse'!$A$38:$BH$38,1,'FD mesh'!$B$15+1)*Setup!$B$22</f>
        <v>15.1481275760657</v>
      </c>
      <c r="AO717" s="0" t="n">
        <f aca="false">SUMPRODUCT('FD inverse'!$A$39:$BH$39,'FD mesh'!$B$84:$BI$84,$E716:$BL716)+'FD inverse'!$A$39*$C717/Setup!$B$17+INDEX('FD inverse'!$A$39:$BH$39,1,'FD mesh'!$B$15+1)*Setup!$B$22</f>
        <v>15.128021284567</v>
      </c>
      <c r="AP717" s="0" t="n">
        <f aca="false">SUMPRODUCT('FD inverse'!$A$40:$BH$40,'FD mesh'!$B$84:$BI$84,$E716:$BL716)+'FD inverse'!$A$40*$C717/Setup!$B$17+INDEX('FD inverse'!$A$40:$BH$40,1,'FD mesh'!$B$15+1)*Setup!$B$22</f>
        <v>15.1078531764859</v>
      </c>
      <c r="AQ717" s="0" t="n">
        <f aca="false">SUMPRODUCT('FD inverse'!$A$41:$BH$41,'FD mesh'!$B$84:$BI$84,$E716:$BL716)+'FD inverse'!$A$41*$C717/Setup!$B$17+INDEX('FD inverse'!$A$41:$BH$41,1,'FD mesh'!$B$15+1)*Setup!$B$22</f>
        <v>15.0876319884769</v>
      </c>
      <c r="AR717" s="0" t="n">
        <f aca="false">SUMPRODUCT('FD inverse'!$A$42:$BH$42,'FD mesh'!$B$84:$BI$84,$E716:$BL716)+'FD inverse'!$A$42*$C717/Setup!$B$17+INDEX('FD inverse'!$A$42:$BH$42,1,'FD mesh'!$B$15+1)*Setup!$B$22</f>
        <v>15.0673671292165</v>
      </c>
      <c r="AS717" s="0" t="n">
        <f aca="false">SUMPRODUCT('FD inverse'!$A$43:$BH$43,'FD mesh'!$B$84:$BI$84,$E716:$BL716)+'FD inverse'!$A$43*$C717/Setup!$B$17+INDEX('FD inverse'!$A$43:$BH$43,1,'FD mesh'!$B$15+1)*Setup!$B$22</f>
        <v>0</v>
      </c>
      <c r="AT717" s="0" t="n">
        <f aca="false">SUMPRODUCT('FD inverse'!$A$44:$BH$44,'FD mesh'!$B$84:$BI$84,$E716:$BL716)+'FD inverse'!$A$44*$C717/Setup!$B$17+INDEX('FD inverse'!$A$44:$BH$44,1,'FD mesh'!$B$15+1)*Setup!$B$22</f>
        <v>0</v>
      </c>
      <c r="AU717" s="0" t="n">
        <f aca="false">SUMPRODUCT('FD inverse'!$A$45:$BH$45,'FD mesh'!$B$84:$BI$84,$E716:$BL716)+'FD inverse'!$A$45*$C717/Setup!$B$17+INDEX('FD inverse'!$A$45:$BH$45,1,'FD mesh'!$B$15+1)*Setup!$B$22</f>
        <v>0</v>
      </c>
      <c r="AV717" s="0" t="n">
        <f aca="false">SUMPRODUCT('FD inverse'!$A$46:$BH$46,'FD mesh'!$B$84:$BI$84,$E716:$BL716)+'FD inverse'!$A$46*$C717/Setup!$B$17+INDEX('FD inverse'!$A$46:$BH$46,1,'FD mesh'!$B$15+1)*Setup!$B$22</f>
        <v>0</v>
      </c>
      <c r="AW717" s="0" t="n">
        <f aca="false">SUMPRODUCT('FD inverse'!$A$47:$BH$47,'FD mesh'!$B$84:$BI$84,$E716:$BL716)+'FD inverse'!$A$47*$C717/Setup!$B$17+INDEX('FD inverse'!$A$47:$BH$47,1,'FD mesh'!$B$15+1)*Setup!$B$22</f>
        <v>0</v>
      </c>
      <c r="AX717" s="0" t="n">
        <f aca="false">SUMPRODUCT('FD inverse'!$A$48:$BH$48,'FD mesh'!$B$84:$BI$84,$E716:$BL716)+'FD inverse'!$A$48*$C717/Setup!$B$17+INDEX('FD inverse'!$A$48:$BH$48,1,'FD mesh'!$B$15+1)*Setup!$B$22</f>
        <v>0</v>
      </c>
      <c r="AY717" s="0" t="n">
        <f aca="false">SUMPRODUCT('FD inverse'!$A$49:$BH$49,'FD mesh'!$B$84:$BI$84,$E716:$BL716)+'FD inverse'!$A$49*$C717/Setup!$B$17+INDEX('FD inverse'!$A$49:$BH$49,1,'FD mesh'!$B$15+1)*Setup!$B$22</f>
        <v>0</v>
      </c>
      <c r="AZ717" s="0" t="n">
        <f aca="false">SUMPRODUCT('FD inverse'!$A$50:$BH$50,'FD mesh'!$B$84:$BI$84,$E716:$BL716)+'FD inverse'!$A$50*$C717/Setup!$B$17+INDEX('FD inverse'!$A$50:$BH$50,1,'FD mesh'!$B$15+1)*Setup!$B$22</f>
        <v>0</v>
      </c>
      <c r="BA717" s="0" t="n">
        <f aca="false">SUMPRODUCT('FD inverse'!$A$51:$BH$51,'FD mesh'!$B$84:$BI$84,$E716:$BL716)+'FD inverse'!$A$51*$C717/Setup!$B$17+INDEX('FD inverse'!$A$51:$BH$51,1,'FD mesh'!$B$15+1)*Setup!$B$22</f>
        <v>0</v>
      </c>
      <c r="BB717" s="0" t="n">
        <f aca="false">SUMPRODUCT('FD inverse'!$A$52:$BH$52,'FD mesh'!$B$84:$BI$84,$E716:$BL716)+'FD inverse'!$A$52*$C717/Setup!$B$17+INDEX('FD inverse'!$A$52:$BH$52,1,'FD mesh'!$B$15+1)*Setup!$B$22</f>
        <v>0</v>
      </c>
      <c r="BC717" s="0" t="n">
        <f aca="false">SUMPRODUCT('FD inverse'!$A$53:$BH$53,'FD mesh'!$B$84:$BI$84,$E716:$BL716)+'FD inverse'!$A$53*$C717/Setup!$B$17+INDEX('FD inverse'!$A$53:$BH$53,1,'FD mesh'!$B$15+1)*Setup!$B$22</f>
        <v>0</v>
      </c>
      <c r="BD717" s="0" t="n">
        <f aca="false">SUMPRODUCT('FD inverse'!$A$54:$BH$54,'FD mesh'!$B$84:$BI$84,$E716:$BL716)+'FD inverse'!$A$54*$C717/Setup!$B$17+INDEX('FD inverse'!$A$54:$BH$54,1,'FD mesh'!$B$15+1)*Setup!$B$22</f>
        <v>0</v>
      </c>
      <c r="BE717" s="0" t="n">
        <f aca="false">SUMPRODUCT('FD inverse'!$A$55:$BH$55,'FD mesh'!$B$84:$BI$84,$E716:$BL716)+'FD inverse'!$A$55*$C717/Setup!$B$17+INDEX('FD inverse'!$A$55:$BH$55,1,'FD mesh'!$B$15+1)*Setup!$B$22</f>
        <v>0</v>
      </c>
      <c r="BF717" s="0" t="n">
        <f aca="false">SUMPRODUCT('FD inverse'!$A$56:$BH$56,'FD mesh'!$B$84:$BI$84,$E716:$BL716)+'FD inverse'!$A$56*$C717/Setup!$B$17+INDEX('FD inverse'!$A$56:$BH$56,1,'FD mesh'!$B$15+1)*Setup!$B$22</f>
        <v>0</v>
      </c>
      <c r="BG717" s="0" t="n">
        <f aca="false">SUMPRODUCT('FD inverse'!$A$57:$BH$57,'FD mesh'!$B$84:$BI$84,$E716:$BL716)+'FD inverse'!$A$57*$C717/Setup!$B$17+INDEX('FD inverse'!$A$57:$BH$57,1,'FD mesh'!$B$15+1)*Setup!$B$22</f>
        <v>0</v>
      </c>
      <c r="BH717" s="0" t="n">
        <f aca="false">SUMPRODUCT('FD inverse'!$A$58:$BH$58,'FD mesh'!$B$84:$BI$84,$E716:$BL716)+'FD inverse'!$A$58*$C717/Setup!$B$17+INDEX('FD inverse'!$A$58:$BH$58,1,'FD mesh'!$B$15+1)*Setup!$B$22</f>
        <v>0</v>
      </c>
      <c r="BI717" s="0" t="n">
        <f aca="false">SUMPRODUCT('FD inverse'!$A$59:$BH$59,'FD mesh'!$B$84:$BI$84,$E716:$BL716)+'FD inverse'!$A$59*$C717/Setup!$B$17+INDEX('FD inverse'!$A$59:$BH$59,1,'FD mesh'!$B$15+1)*Setup!$B$22</f>
        <v>0</v>
      </c>
      <c r="BJ717" s="0" t="n">
        <f aca="false">SUMPRODUCT('FD inverse'!$A$60:$BH$60,'FD mesh'!$B$84:$BI$84,$E716:$BL716)+'FD inverse'!$A$60*$C717/Setup!$B$17+INDEX('FD inverse'!$A$60:$BH$60,1,'FD mesh'!$B$15+1)*Setup!$B$22</f>
        <v>0</v>
      </c>
      <c r="BK717" s="0" t="n">
        <f aca="false">SUMPRODUCT('FD inverse'!$A$61:$BH$61,'FD mesh'!$B$84:$BI$84,$E716:$BL716)+'FD inverse'!$A$61*$C717/Setup!$B$17+INDEX('FD inverse'!$A$61:$BH$61,1,'FD mesh'!$B$15+1)*Setup!$B$22</f>
        <v>0</v>
      </c>
      <c r="BL717" s="0" t="n">
        <f aca="false">SUMPRODUCT('FD inverse'!$A$62:$BH$62,'FD mesh'!$B$84:$BI$84,$E716:$BL716)+'FD inverse'!$A$62*$C717/Setup!$B$17+INDEX('FD inverse'!$A$62:$BH$62,1,'FD mesh'!$B$15+1)*Setup!$B$22</f>
        <v>0</v>
      </c>
    </row>
    <row r="718" customFormat="false" ht="15" hidden="false" customHeight="false" outlineLevel="0" collapsed="false">
      <c r="A718" s="0" t="n">
        <v>713</v>
      </c>
      <c r="B718" s="0" t="n">
        <f aca="false">A718*Setup!$B$11/3600</f>
        <v>59.4166666666667</v>
      </c>
      <c r="C718" s="0" t="n">
        <f aca="false">Setup!$B$7+Setup!$B$8*COS(2*PI()*(B718-Setup!$B$9)/24)</f>
        <v>25.4497521531348</v>
      </c>
      <c r="D718" s="0" t="n">
        <f aca="false">(C718-E718)/Setup!$B$17</f>
        <v>10.2021388440734</v>
      </c>
      <c r="E718" s="0" t="n">
        <f aca="false">SUMPRODUCT('FD inverse'!$A$3:$BH$3,'FD mesh'!$B$84:$BI$84,$E717:$BL717)+'FD inverse'!$A$3*$C718/Setup!$B$17+INDEX('FD inverse'!$A$3:$BH$3,1,'FD mesh'!$B$15+1)*Setup!$B$22</f>
        <v>24.1234741034053</v>
      </c>
      <c r="F718" s="0" t="n">
        <f aca="false">SUMPRODUCT('FD inverse'!$A$4:$BH$4,'FD mesh'!$B$84:$BI$84,$E717:$BL717)+'FD inverse'!$A$4*$C718/Setup!$B$17+INDEX('FD inverse'!$A$4:$BH$4,1,'FD mesh'!$B$15+1)*Setup!$B$22</f>
        <v>23.8313676622913</v>
      </c>
      <c r="G718" s="0" t="n">
        <f aca="false">SUMPRODUCT('FD inverse'!$A$5:$BH$5,'FD mesh'!$B$84:$BI$84,$E717:$BL717)+'FD inverse'!$A$5*$C718/Setup!$B$17+INDEX('FD inverse'!$A$5:$BH$5,1,'FD mesh'!$B$15+1)*Setup!$B$22</f>
        <v>23.5594626780021</v>
      </c>
      <c r="H718" s="0" t="n">
        <f aca="false">SUMPRODUCT('FD inverse'!$A$6:$BH$6,'FD mesh'!$B$84:$BI$84,$E717:$BL717)+'FD inverse'!$A$6*$C718/Setup!$B$17+INDEX('FD inverse'!$A$6:$BH$6,1,'FD mesh'!$B$15+1)*Setup!$B$22</f>
        <v>22.6749687987014</v>
      </c>
      <c r="I718" s="0" t="n">
        <f aca="false">SUMPRODUCT('FD inverse'!$A$7:$BH$7,'FD mesh'!$B$84:$BI$84,$E717:$BL717)+'FD inverse'!$A$7*$C718/Setup!$B$17+INDEX('FD inverse'!$A$7:$BH$7,1,'FD mesh'!$B$15+1)*Setup!$B$22</f>
        <v>22.6018985510623</v>
      </c>
      <c r="J718" s="0" t="n">
        <f aca="false">SUMPRODUCT('FD inverse'!$A$8:$BH$8,'FD mesh'!$B$84:$BI$84,$E717:$BL717)+'FD inverse'!$A$8*$C718/Setup!$B$17+INDEX('FD inverse'!$A$8:$BH$8,1,'FD mesh'!$B$15+1)*Setup!$B$22</f>
        <v>22.5381177133129</v>
      </c>
      <c r="K718" s="0" t="n">
        <f aca="false">SUMPRODUCT('FD inverse'!$A$9:$BH$9,'FD mesh'!$B$84:$BI$84,$E717:$BL717)+'FD inverse'!$A$9*$C718/Setup!$B$17+INDEX('FD inverse'!$A$9:$BH$9,1,'FD mesh'!$B$15+1)*Setup!$B$22</f>
        <v>22.4826073376347</v>
      </c>
      <c r="L718" s="0" t="n">
        <f aca="false">SUMPRODUCT('FD inverse'!$A$10:$BH$10,'FD mesh'!$B$84:$BI$84,$E717:$BL717)+'FD inverse'!$A$10*$C718/Setup!$B$17+INDEX('FD inverse'!$A$10:$BH$10,1,'FD mesh'!$B$15+1)*Setup!$B$22</f>
        <v>22.4344536776272</v>
      </c>
      <c r="M718" s="0" t="n">
        <f aca="false">SUMPRODUCT('FD inverse'!$A$11:$BH$11,'FD mesh'!$B$84:$BI$84,$E717:$BL717)+'FD inverse'!$A$11*$C718/Setup!$B$17+INDEX('FD inverse'!$A$11:$BH$11,1,'FD mesh'!$B$15+1)*Setup!$B$22</f>
        <v>22.3928534433035</v>
      </c>
      <c r="N718" s="0" t="n">
        <f aca="false">SUMPRODUCT('FD inverse'!$A$12:$BH$12,'FD mesh'!$B$84:$BI$84,$E717:$BL717)+'FD inverse'!$A$12*$C718/Setup!$B$17+INDEX('FD inverse'!$A$12:$BH$12,1,'FD mesh'!$B$15+1)*Setup!$B$22</f>
        <v>22.357118001577</v>
      </c>
      <c r="O718" s="0" t="n">
        <f aca="false">SUMPRODUCT('FD inverse'!$A$13:$BH$13,'FD mesh'!$B$84:$BI$84,$E717:$BL717)+'FD inverse'!$A$13*$C718/Setup!$B$17+INDEX('FD inverse'!$A$13:$BH$13,1,'FD mesh'!$B$15+1)*Setup!$B$22</f>
        <v>22.3266766588996</v>
      </c>
      <c r="P718" s="0" t="n">
        <f aca="false">SUMPRODUCT('FD inverse'!$A$14:$BH$14,'FD mesh'!$B$84:$BI$84,$E717:$BL717)+'FD inverse'!$A$14*$C718/Setup!$B$17+INDEX('FD inverse'!$A$14:$BH$14,1,'FD mesh'!$B$15+1)*Setup!$B$22</f>
        <v>22.3010791430611</v>
      </c>
      <c r="Q718" s="0" t="n">
        <f aca="false">SUMPRODUCT('FD inverse'!$A$15:$BH$15,'FD mesh'!$B$84:$BI$84,$E717:$BL717)+'FD inverse'!$A$15*$C718/Setup!$B$17+INDEX('FD inverse'!$A$15:$BH$15,1,'FD mesh'!$B$15+1)*Setup!$B$22</f>
        <v>22.2799973809961</v>
      </c>
      <c r="R718" s="0" t="n">
        <f aca="false">SUMPRODUCT('FD inverse'!$A$16:$BH$16,'FD mesh'!$B$84:$BI$84,$E717:$BL717)+'FD inverse'!$A$16*$C718/Setup!$B$17+INDEX('FD inverse'!$A$16:$BH$16,1,'FD mesh'!$B$15+1)*Setup!$B$22</f>
        <v>22.2632266488901</v>
      </c>
      <c r="S718" s="0" t="n">
        <f aca="false">SUMPRODUCT('FD inverse'!$A$17:$BH$17,'FD mesh'!$B$84:$BI$84,$E717:$BL717)+'FD inverse'!$A$17*$C718/Setup!$B$17+INDEX('FD inverse'!$A$17:$BH$17,1,'FD mesh'!$B$15+1)*Setup!$B$22</f>
        <v>21.7911146853841</v>
      </c>
      <c r="T718" s="0" t="n">
        <f aca="false">SUMPRODUCT('FD inverse'!$A$18:$BH$18,'FD mesh'!$B$84:$BI$84,$E717:$BL717)+'FD inverse'!$A$18*$C718/Setup!$B$17+INDEX('FD inverse'!$A$18:$BH$18,1,'FD mesh'!$B$15+1)*Setup!$B$22</f>
        <v>21.3208252682165</v>
      </c>
      <c r="U718" s="0" t="n">
        <f aca="false">SUMPRODUCT('FD inverse'!$A$19:$BH$19,'FD mesh'!$B$84:$BI$84,$E717:$BL717)+'FD inverse'!$A$19*$C718/Setup!$B$17+INDEX('FD inverse'!$A$19:$BH$19,1,'FD mesh'!$B$15+1)*Setup!$B$22</f>
        <v>20.8520998709538</v>
      </c>
      <c r="V718" s="0" t="n">
        <f aca="false">SUMPRODUCT('FD inverse'!$A$20:$BH$20,'FD mesh'!$B$84:$BI$84,$E717:$BL717)+'FD inverse'!$A$20*$C718/Setup!$B$17+INDEX('FD inverse'!$A$20:$BH$20,1,'FD mesh'!$B$15+1)*Setup!$B$22</f>
        <v>20.384707123719</v>
      </c>
      <c r="W718" s="0" t="n">
        <f aca="false">SUMPRODUCT('FD inverse'!$A$21:$BH$21,'FD mesh'!$B$84:$BI$84,$E717:$BL717)+'FD inverse'!$A$21*$C718/Setup!$B$17+INDEX('FD inverse'!$A$21:$BH$21,1,'FD mesh'!$B$15+1)*Setup!$B$22</f>
        <v>19.9184408966344</v>
      </c>
      <c r="X718" s="0" t="n">
        <f aca="false">SUMPRODUCT('FD inverse'!$A$22:$BH$22,'FD mesh'!$B$84:$BI$84,$E717:$BL717)+'FD inverse'!$A$22*$C718/Setup!$B$17+INDEX('FD inverse'!$A$22:$BH$22,1,'FD mesh'!$B$15+1)*Setup!$B$22</f>
        <v>19.4531183463907</v>
      </c>
      <c r="Y718" s="0" t="n">
        <f aca="false">SUMPRODUCT('FD inverse'!$A$23:$BH$23,'FD mesh'!$B$84:$BI$84,$E717:$BL717)+'FD inverse'!$A$23*$C718/Setup!$B$17+INDEX('FD inverse'!$A$23:$BH$23,1,'FD mesh'!$B$15+1)*Setup!$B$22</f>
        <v>18.9885779331061</v>
      </c>
      <c r="Z718" s="0" t="n">
        <f aca="false">SUMPRODUCT('FD inverse'!$A$24:$BH$24,'FD mesh'!$B$84:$BI$84,$E717:$BL717)+'FD inverse'!$A$24*$C718/Setup!$B$17+INDEX('FD inverse'!$A$24:$BH$24,1,'FD mesh'!$B$15+1)*Setup!$B$22</f>
        <v>18.524677413656</v>
      </c>
      <c r="AA718" s="0" t="n">
        <f aca="false">SUMPRODUCT('FD inverse'!$A$25:$BH$25,'FD mesh'!$B$84:$BI$84,$E717:$BL717)+'FD inverse'!$A$25*$C718/Setup!$B$17+INDEX('FD inverse'!$A$25:$BH$25,1,'FD mesh'!$B$15+1)*Setup!$B$22</f>
        <v>18.0612918167518</v>
      </c>
      <c r="AB718" s="0" t="n">
        <f aca="false">SUMPRODUCT('FD inverse'!$A$26:$BH$26,'FD mesh'!$B$84:$BI$84,$E717:$BL717)+'FD inverse'!$A$26*$C718/Setup!$B$17+INDEX('FD inverse'!$A$26:$BH$26,1,'FD mesh'!$B$15+1)*Setup!$B$22</f>
        <v>17.5983114042357</v>
      </c>
      <c r="AC718" s="0" t="n">
        <f aca="false">SUMPRODUCT('FD inverse'!$A$27:$BH$27,'FD mesh'!$B$84:$BI$84,$E717:$BL717)+'FD inverse'!$A$27*$C718/Setup!$B$17+INDEX('FD inverse'!$A$27:$BH$27,1,'FD mesh'!$B$15+1)*Setup!$B$22</f>
        <v>17.1356396223281</v>
      </c>
      <c r="AD718" s="0" t="n">
        <f aca="false">SUMPRODUCT('FD inverse'!$A$28:$BH$28,'FD mesh'!$B$84:$BI$84,$E717:$BL717)+'FD inverse'!$A$28*$C718/Setup!$B$17+INDEX('FD inverse'!$A$28:$BH$28,1,'FD mesh'!$B$15+1)*Setup!$B$22</f>
        <v>16.6731910459227</v>
      </c>
      <c r="AE718" s="0" t="n">
        <f aca="false">SUMPRODUCT('FD inverse'!$A$29:$BH$29,'FD mesh'!$B$84:$BI$84,$E717:$BL717)+'FD inverse'!$A$29*$C718/Setup!$B$17+INDEX('FD inverse'!$A$29:$BH$29,1,'FD mesh'!$B$15+1)*Setup!$B$22</f>
        <v>16.2108893184661</v>
      </c>
      <c r="AF718" s="0" t="n">
        <f aca="false">SUMPRODUCT('FD inverse'!$A$30:$BH$30,'FD mesh'!$B$84:$BI$84,$E717:$BL717)+'FD inverse'!$A$30*$C718/Setup!$B$17+INDEX('FD inverse'!$A$30:$BH$30,1,'FD mesh'!$B$15+1)*Setup!$B$22</f>
        <v>15.7486650894947</v>
      </c>
      <c r="AG718" s="0" t="n">
        <f aca="false">SUMPRODUCT('FD inverse'!$A$31:$BH$31,'FD mesh'!$B$84:$BI$84,$E717:$BL717)+'FD inverse'!$A$31*$C718/Setup!$B$17+INDEX('FD inverse'!$A$31:$BH$31,1,'FD mesh'!$B$15+1)*Setup!$B$22</f>
        <v>15.2864539515118</v>
      </c>
      <c r="AH718" s="0" t="n">
        <f aca="false">SUMPRODUCT('FD inverse'!$A$32:$BH$32,'FD mesh'!$B$84:$BI$84,$E717:$BL717)+'FD inverse'!$A$32*$C718/Setup!$B$17+INDEX('FD inverse'!$A$32:$BH$32,1,'FD mesh'!$B$15+1)*Setup!$B$22</f>
        <v>15.2669296451328</v>
      </c>
      <c r="AI718" s="0" t="n">
        <f aca="false">SUMPRODUCT('FD inverse'!$A$33:$BH$33,'FD mesh'!$B$84:$BI$84,$E717:$BL717)+'FD inverse'!$A$33*$C718/Setup!$B$17+INDEX('FD inverse'!$A$33:$BH$33,1,'FD mesh'!$B$15+1)*Setup!$B$22</f>
        <v>15.2473188026464</v>
      </c>
      <c r="AJ718" s="0" t="n">
        <f aca="false">SUMPRODUCT('FD inverse'!$A$34:$BH$34,'FD mesh'!$B$84:$BI$84,$E717:$BL717)+'FD inverse'!$A$34*$C718/Setup!$B$17+INDEX('FD inverse'!$A$34:$BH$34,1,'FD mesh'!$B$15+1)*Setup!$B$22</f>
        <v>15.2276203837341</v>
      </c>
      <c r="AK718" s="0" t="n">
        <f aca="false">SUMPRODUCT('FD inverse'!$A$35:$BH$35,'FD mesh'!$B$84:$BI$84,$E717:$BL717)+'FD inverse'!$A$35*$C718/Setup!$B$17+INDEX('FD inverse'!$A$35:$BH$35,1,'FD mesh'!$B$15+1)*Setup!$B$22</f>
        <v>15.2078352916063</v>
      </c>
      <c r="AL718" s="0" t="n">
        <f aca="false">SUMPRODUCT('FD inverse'!$A$36:$BH$36,'FD mesh'!$B$84:$BI$84,$E717:$BL717)+'FD inverse'!$A$36*$C718/Setup!$B$17+INDEX('FD inverse'!$A$36:$BH$36,1,'FD mesh'!$B$15+1)*Setup!$B$22</f>
        <v>15.1879661540721</v>
      </c>
      <c r="AM718" s="0" t="n">
        <f aca="false">SUMPRODUCT('FD inverse'!$A$37:$BH$37,'FD mesh'!$B$84:$BI$84,$E717:$BL717)+'FD inverse'!$A$37*$C718/Setup!$B$17+INDEX('FD inverse'!$A$37:$BH$37,1,'FD mesh'!$B$15+1)*Setup!$B$22</f>
        <v>15.168017119205</v>
      </c>
      <c r="AN718" s="0" t="n">
        <f aca="false">SUMPRODUCT('FD inverse'!$A$38:$BH$38,'FD mesh'!$B$84:$BI$84,$E717:$BL717)+'FD inverse'!$A$38*$C718/Setup!$B$17+INDEX('FD inverse'!$A$38:$BH$38,1,'FD mesh'!$B$15+1)*Setup!$B$22</f>
        <v>15.1479936649457</v>
      </c>
      <c r="AO718" s="0" t="n">
        <f aca="false">SUMPRODUCT('FD inverse'!$A$39:$BH$39,'FD mesh'!$B$84:$BI$84,$E717:$BL717)+'FD inverse'!$A$39*$C718/Setup!$B$17+INDEX('FD inverse'!$A$39:$BH$39,1,'FD mesh'!$B$15+1)*Setup!$B$22</f>
        <v>15.1279024217933</v>
      </c>
      <c r="AP718" s="0" t="n">
        <f aca="false">SUMPRODUCT('FD inverse'!$A$40:$BH$40,'FD mesh'!$B$84:$BI$84,$E717:$BL717)+'FD inverse'!$A$40*$C718/Setup!$B$17+INDEX('FD inverse'!$A$40:$BH$40,1,'FD mesh'!$B$15+1)*Setup!$B$22</f>
        <v>15.1077510075669</v>
      </c>
      <c r="AQ718" s="0" t="n">
        <f aca="false">SUMPRODUCT('FD inverse'!$A$41:$BH$41,'FD mesh'!$B$84:$BI$84,$E717:$BL717)+'FD inverse'!$A$41*$C718/Setup!$B$17+INDEX('FD inverse'!$A$41:$BH$41,1,'FD mesh'!$B$15+1)*Setup!$B$22</f>
        <v>15.0875478730806</v>
      </c>
      <c r="AR718" s="0" t="n">
        <f aca="false">SUMPRODUCT('FD inverse'!$A$42:$BH$42,'FD mesh'!$B$84:$BI$84,$E717:$BL717)+'FD inverse'!$A$42*$C718/Setup!$B$17+INDEX('FD inverse'!$A$42:$BH$42,1,'FD mesh'!$B$15+1)*Setup!$B$22</f>
        <v>15.0673021574432</v>
      </c>
      <c r="AS718" s="0" t="n">
        <f aca="false">SUMPRODUCT('FD inverse'!$A$43:$BH$43,'FD mesh'!$B$84:$BI$84,$E717:$BL717)+'FD inverse'!$A$43*$C718/Setup!$B$17+INDEX('FD inverse'!$A$43:$BH$43,1,'FD mesh'!$B$15+1)*Setup!$B$22</f>
        <v>0</v>
      </c>
      <c r="AT718" s="0" t="n">
        <f aca="false">SUMPRODUCT('FD inverse'!$A$44:$BH$44,'FD mesh'!$B$84:$BI$84,$E717:$BL717)+'FD inverse'!$A$44*$C718/Setup!$B$17+INDEX('FD inverse'!$A$44:$BH$44,1,'FD mesh'!$B$15+1)*Setup!$B$22</f>
        <v>0</v>
      </c>
      <c r="AU718" s="0" t="n">
        <f aca="false">SUMPRODUCT('FD inverse'!$A$45:$BH$45,'FD mesh'!$B$84:$BI$84,$E717:$BL717)+'FD inverse'!$A$45*$C718/Setup!$B$17+INDEX('FD inverse'!$A$45:$BH$45,1,'FD mesh'!$B$15+1)*Setup!$B$22</f>
        <v>0</v>
      </c>
      <c r="AV718" s="0" t="n">
        <f aca="false">SUMPRODUCT('FD inverse'!$A$46:$BH$46,'FD mesh'!$B$84:$BI$84,$E717:$BL717)+'FD inverse'!$A$46*$C718/Setup!$B$17+INDEX('FD inverse'!$A$46:$BH$46,1,'FD mesh'!$B$15+1)*Setup!$B$22</f>
        <v>0</v>
      </c>
      <c r="AW718" s="0" t="n">
        <f aca="false">SUMPRODUCT('FD inverse'!$A$47:$BH$47,'FD mesh'!$B$84:$BI$84,$E717:$BL717)+'FD inverse'!$A$47*$C718/Setup!$B$17+INDEX('FD inverse'!$A$47:$BH$47,1,'FD mesh'!$B$15+1)*Setup!$B$22</f>
        <v>0</v>
      </c>
      <c r="AX718" s="0" t="n">
        <f aca="false">SUMPRODUCT('FD inverse'!$A$48:$BH$48,'FD mesh'!$B$84:$BI$84,$E717:$BL717)+'FD inverse'!$A$48*$C718/Setup!$B$17+INDEX('FD inverse'!$A$48:$BH$48,1,'FD mesh'!$B$15+1)*Setup!$B$22</f>
        <v>0</v>
      </c>
      <c r="AY718" s="0" t="n">
        <f aca="false">SUMPRODUCT('FD inverse'!$A$49:$BH$49,'FD mesh'!$B$84:$BI$84,$E717:$BL717)+'FD inverse'!$A$49*$C718/Setup!$B$17+INDEX('FD inverse'!$A$49:$BH$49,1,'FD mesh'!$B$15+1)*Setup!$B$22</f>
        <v>0</v>
      </c>
      <c r="AZ718" s="0" t="n">
        <f aca="false">SUMPRODUCT('FD inverse'!$A$50:$BH$50,'FD mesh'!$B$84:$BI$84,$E717:$BL717)+'FD inverse'!$A$50*$C718/Setup!$B$17+INDEX('FD inverse'!$A$50:$BH$50,1,'FD mesh'!$B$15+1)*Setup!$B$22</f>
        <v>0</v>
      </c>
      <c r="BA718" s="0" t="n">
        <f aca="false">SUMPRODUCT('FD inverse'!$A$51:$BH$51,'FD mesh'!$B$84:$BI$84,$E717:$BL717)+'FD inverse'!$A$51*$C718/Setup!$B$17+INDEX('FD inverse'!$A$51:$BH$51,1,'FD mesh'!$B$15+1)*Setup!$B$22</f>
        <v>0</v>
      </c>
      <c r="BB718" s="0" t="n">
        <f aca="false">SUMPRODUCT('FD inverse'!$A$52:$BH$52,'FD mesh'!$B$84:$BI$84,$E717:$BL717)+'FD inverse'!$A$52*$C718/Setup!$B$17+INDEX('FD inverse'!$A$52:$BH$52,1,'FD mesh'!$B$15+1)*Setup!$B$22</f>
        <v>0</v>
      </c>
      <c r="BC718" s="0" t="n">
        <f aca="false">SUMPRODUCT('FD inverse'!$A$53:$BH$53,'FD mesh'!$B$84:$BI$84,$E717:$BL717)+'FD inverse'!$A$53*$C718/Setup!$B$17+INDEX('FD inverse'!$A$53:$BH$53,1,'FD mesh'!$B$15+1)*Setup!$B$22</f>
        <v>0</v>
      </c>
      <c r="BD718" s="0" t="n">
        <f aca="false">SUMPRODUCT('FD inverse'!$A$54:$BH$54,'FD mesh'!$B$84:$BI$84,$E717:$BL717)+'FD inverse'!$A$54*$C718/Setup!$B$17+INDEX('FD inverse'!$A$54:$BH$54,1,'FD mesh'!$B$15+1)*Setup!$B$22</f>
        <v>0</v>
      </c>
      <c r="BE718" s="0" t="n">
        <f aca="false">SUMPRODUCT('FD inverse'!$A$55:$BH$55,'FD mesh'!$B$84:$BI$84,$E717:$BL717)+'FD inverse'!$A$55*$C718/Setup!$B$17+INDEX('FD inverse'!$A$55:$BH$55,1,'FD mesh'!$B$15+1)*Setup!$B$22</f>
        <v>0</v>
      </c>
      <c r="BF718" s="0" t="n">
        <f aca="false">SUMPRODUCT('FD inverse'!$A$56:$BH$56,'FD mesh'!$B$84:$BI$84,$E717:$BL717)+'FD inverse'!$A$56*$C718/Setup!$B$17+INDEX('FD inverse'!$A$56:$BH$56,1,'FD mesh'!$B$15+1)*Setup!$B$22</f>
        <v>0</v>
      </c>
      <c r="BG718" s="0" t="n">
        <f aca="false">SUMPRODUCT('FD inverse'!$A$57:$BH$57,'FD mesh'!$B$84:$BI$84,$E717:$BL717)+'FD inverse'!$A$57*$C718/Setup!$B$17+INDEX('FD inverse'!$A$57:$BH$57,1,'FD mesh'!$B$15+1)*Setup!$B$22</f>
        <v>0</v>
      </c>
      <c r="BH718" s="0" t="n">
        <f aca="false">SUMPRODUCT('FD inverse'!$A$58:$BH$58,'FD mesh'!$B$84:$BI$84,$E717:$BL717)+'FD inverse'!$A$58*$C718/Setup!$B$17+INDEX('FD inverse'!$A$58:$BH$58,1,'FD mesh'!$B$15+1)*Setup!$B$22</f>
        <v>0</v>
      </c>
      <c r="BI718" s="0" t="n">
        <f aca="false">SUMPRODUCT('FD inverse'!$A$59:$BH$59,'FD mesh'!$B$84:$BI$84,$E717:$BL717)+'FD inverse'!$A$59*$C718/Setup!$B$17+INDEX('FD inverse'!$A$59:$BH$59,1,'FD mesh'!$B$15+1)*Setup!$B$22</f>
        <v>0</v>
      </c>
      <c r="BJ718" s="0" t="n">
        <f aca="false">SUMPRODUCT('FD inverse'!$A$60:$BH$60,'FD mesh'!$B$84:$BI$84,$E717:$BL717)+'FD inverse'!$A$60*$C718/Setup!$B$17+INDEX('FD inverse'!$A$60:$BH$60,1,'FD mesh'!$B$15+1)*Setup!$B$22</f>
        <v>0</v>
      </c>
      <c r="BK718" s="0" t="n">
        <f aca="false">SUMPRODUCT('FD inverse'!$A$61:$BH$61,'FD mesh'!$B$84:$BI$84,$E717:$BL717)+'FD inverse'!$A$61*$C718/Setup!$B$17+INDEX('FD inverse'!$A$61:$BH$61,1,'FD mesh'!$B$15+1)*Setup!$B$22</f>
        <v>0</v>
      </c>
      <c r="BL718" s="0" t="n">
        <f aca="false">SUMPRODUCT('FD inverse'!$A$62:$BH$62,'FD mesh'!$B$84:$BI$84,$E717:$BL717)+'FD inverse'!$A$62*$C718/Setup!$B$17+INDEX('FD inverse'!$A$62:$BH$62,1,'FD mesh'!$B$15+1)*Setup!$B$22</f>
        <v>0</v>
      </c>
    </row>
    <row r="719" customFormat="false" ht="15" hidden="false" customHeight="false" outlineLevel="0" collapsed="false">
      <c r="A719" s="0" t="n">
        <v>714</v>
      </c>
      <c r="B719" s="0" t="n">
        <f aca="false">A719*Setup!$B$11/3600</f>
        <v>59.5</v>
      </c>
      <c r="C719" s="0" t="n">
        <f aca="false">Setup!$B$7+Setup!$B$8*COS(2*PI()*(B719-Setup!$B$9)/24)</f>
        <v>25.5307337294604</v>
      </c>
      <c r="D719" s="0" t="n">
        <f aca="false">(C719-E719)/Setup!$B$17</f>
        <v>10.4181875343257</v>
      </c>
      <c r="E719" s="0" t="n">
        <f aca="false">SUMPRODUCT('FD inverse'!$A$3:$BH$3,'FD mesh'!$B$84:$BI$84,$E718:$BL718)+'FD inverse'!$A$3*$C719/Setup!$B$17+INDEX('FD inverse'!$A$3:$BH$3,1,'FD mesh'!$B$15+1)*Setup!$B$22</f>
        <v>24.176369349998</v>
      </c>
      <c r="F719" s="0" t="n">
        <f aca="false">SUMPRODUCT('FD inverse'!$A$4:$BH$4,'FD mesh'!$B$84:$BI$84,$E718:$BL718)+'FD inverse'!$A$4*$C719/Setup!$B$17+INDEX('FD inverse'!$A$4:$BH$4,1,'FD mesh'!$B$15+1)*Setup!$B$22</f>
        <v>23.8777832479766</v>
      </c>
      <c r="G719" s="0" t="n">
        <f aca="false">SUMPRODUCT('FD inverse'!$A$5:$BH$5,'FD mesh'!$B$84:$BI$84,$E718:$BL718)+'FD inverse'!$A$5*$C719/Setup!$B$17+INDEX('FD inverse'!$A$5:$BH$5,1,'FD mesh'!$B$15+1)*Setup!$B$22</f>
        <v>23.5993427994644</v>
      </c>
      <c r="H719" s="0" t="n">
        <f aca="false">SUMPRODUCT('FD inverse'!$A$6:$BH$6,'FD mesh'!$B$84:$BI$84,$E718:$BL718)+'FD inverse'!$A$6*$C719/Setup!$B$17+INDEX('FD inverse'!$A$6:$BH$6,1,'FD mesh'!$B$15+1)*Setup!$B$22</f>
        <v>22.6928621476964</v>
      </c>
      <c r="I719" s="0" t="n">
        <f aca="false">SUMPRODUCT('FD inverse'!$A$7:$BH$7,'FD mesh'!$B$84:$BI$84,$E718:$BL718)+'FD inverse'!$A$7*$C719/Setup!$B$17+INDEX('FD inverse'!$A$7:$BH$7,1,'FD mesh'!$B$15+1)*Setup!$B$22</f>
        <v>22.6179208950311</v>
      </c>
      <c r="J719" s="0" t="n">
        <f aca="false">SUMPRODUCT('FD inverse'!$A$8:$BH$8,'FD mesh'!$B$84:$BI$84,$E718:$BL718)+'FD inverse'!$A$8*$C719/Setup!$B$17+INDEX('FD inverse'!$A$8:$BH$8,1,'FD mesh'!$B$15+1)*Setup!$B$22</f>
        <v>22.5524323526719</v>
      </c>
      <c r="K719" s="0" t="n">
        <f aca="false">SUMPRODUCT('FD inverse'!$A$9:$BH$9,'FD mesh'!$B$84:$BI$84,$E718:$BL718)+'FD inverse'!$A$9*$C719/Setup!$B$17+INDEX('FD inverse'!$A$9:$BH$9,1,'FD mesh'!$B$15+1)*Setup!$B$22</f>
        <v>22.4953890252737</v>
      </c>
      <c r="L719" s="0" t="n">
        <f aca="false">SUMPRODUCT('FD inverse'!$A$10:$BH$10,'FD mesh'!$B$84:$BI$84,$E718:$BL718)+'FD inverse'!$A$10*$C719/Setup!$B$17+INDEX('FD inverse'!$A$10:$BH$10,1,'FD mesh'!$B$15+1)*Setup!$B$22</f>
        <v>22.4458865165416</v>
      </c>
      <c r="M719" s="0" t="n">
        <f aca="false">SUMPRODUCT('FD inverse'!$A$11:$BH$11,'FD mesh'!$B$84:$BI$84,$E718:$BL718)+'FD inverse'!$A$11*$C719/Setup!$B$17+INDEX('FD inverse'!$A$11:$BH$11,1,'FD mesh'!$B$15+1)*Setup!$B$22</f>
        <v>22.4031290455171</v>
      </c>
      <c r="N719" s="0" t="n">
        <f aca="false">SUMPRODUCT('FD inverse'!$A$12:$BH$12,'FD mesh'!$B$84:$BI$84,$E718:$BL718)+'FD inverse'!$A$12*$C719/Setup!$B$17+INDEX('FD inverse'!$A$12:$BH$12,1,'FD mesh'!$B$15+1)*Setup!$B$22</f>
        <v>22.3664338766835</v>
      </c>
      <c r="O719" s="0" t="n">
        <f aca="false">SUMPRODUCT('FD inverse'!$A$13:$BH$13,'FD mesh'!$B$84:$BI$84,$E718:$BL718)+'FD inverse'!$A$13*$C719/Setup!$B$17+INDEX('FD inverse'!$A$13:$BH$13,1,'FD mesh'!$B$15+1)*Setup!$B$22</f>
        <v>22.3352347993581</v>
      </c>
      <c r="P719" s="0" t="n">
        <f aca="false">SUMPRODUCT('FD inverse'!$A$14:$BH$14,'FD mesh'!$B$84:$BI$84,$E718:$BL718)+'FD inverse'!$A$14*$C719/Setup!$B$17+INDEX('FD inverse'!$A$14:$BH$14,1,'FD mesh'!$B$15+1)*Setup!$B$22</f>
        <v>22.3090847724508</v>
      </c>
      <c r="Q719" s="0" t="n">
        <f aca="false">SUMPRODUCT('FD inverse'!$A$15:$BH$15,'FD mesh'!$B$84:$BI$84,$E718:$BL718)+'FD inverse'!$A$15*$C719/Setup!$B$17+INDEX('FD inverse'!$A$15:$BH$15,1,'FD mesh'!$B$15+1)*Setup!$B$22</f>
        <v>22.2876578307291</v>
      </c>
      <c r="R719" s="0" t="n">
        <f aca="false">SUMPRODUCT('FD inverse'!$A$16:$BH$16,'FD mesh'!$B$84:$BI$84,$E718:$BL718)+'FD inverse'!$A$16*$C719/Setup!$B$17+INDEX('FD inverse'!$A$16:$BH$16,1,'FD mesh'!$B$15+1)*Setup!$B$22</f>
        <v>22.2707503283779</v>
      </c>
      <c r="S719" s="0" t="n">
        <f aca="false">SUMPRODUCT('FD inverse'!$A$17:$BH$17,'FD mesh'!$B$84:$BI$84,$E718:$BL718)+'FD inverse'!$A$17*$C719/Setup!$B$17+INDEX('FD inverse'!$A$17:$BH$17,1,'FD mesh'!$B$15+1)*Setup!$B$22</f>
        <v>21.7976406842401</v>
      </c>
      <c r="T719" s="0" t="n">
        <f aca="false">SUMPRODUCT('FD inverse'!$A$18:$BH$18,'FD mesh'!$B$84:$BI$84,$E718:$BL718)+'FD inverse'!$A$18*$C719/Setup!$B$17+INDEX('FD inverse'!$A$18:$BH$18,1,'FD mesh'!$B$15+1)*Setup!$B$22</f>
        <v>21.326451548337</v>
      </c>
      <c r="U719" s="0" t="n">
        <f aca="false">SUMPRODUCT('FD inverse'!$A$19:$BH$19,'FD mesh'!$B$84:$BI$84,$E718:$BL718)+'FD inverse'!$A$19*$C719/Setup!$B$17+INDEX('FD inverse'!$A$19:$BH$19,1,'FD mesh'!$B$15+1)*Setup!$B$22</f>
        <v>20.8569181462979</v>
      </c>
      <c r="V719" s="0" t="n">
        <f aca="false">SUMPRODUCT('FD inverse'!$A$20:$BH$20,'FD mesh'!$B$84:$BI$84,$E718:$BL718)+'FD inverse'!$A$20*$C719/Setup!$B$17+INDEX('FD inverse'!$A$20:$BH$20,1,'FD mesh'!$B$15+1)*Setup!$B$22</f>
        <v>20.3888026938602</v>
      </c>
      <c r="W719" s="0" t="n">
        <f aca="false">SUMPRODUCT('FD inverse'!$A$21:$BH$21,'FD mesh'!$B$84:$BI$84,$E718:$BL718)+'FD inverse'!$A$21*$C719/Setup!$B$17+INDEX('FD inverse'!$A$21:$BH$21,1,'FD mesh'!$B$15+1)*Setup!$B$22</f>
        <v>19.9218925092068</v>
      </c>
      <c r="X719" s="0" t="n">
        <f aca="false">SUMPRODUCT('FD inverse'!$A$22:$BH$22,'FD mesh'!$B$84:$BI$84,$E718:$BL718)+'FD inverse'!$A$22*$C719/Setup!$B$17+INDEX('FD inverse'!$A$22:$BH$22,1,'FD mesh'!$B$15+1)*Setup!$B$22</f>
        <v>19.4559980848247</v>
      </c>
      <c r="Y719" s="0" t="n">
        <f aca="false">SUMPRODUCT('FD inverse'!$A$23:$BH$23,'FD mesh'!$B$84:$BI$84,$E718:$BL718)+'FD inverse'!$A$23*$C719/Setup!$B$17+INDEX('FD inverse'!$A$23:$BH$23,1,'FD mesh'!$B$15+1)*Setup!$B$22</f>
        <v>18.9909511263246</v>
      </c>
      <c r="Z719" s="0" t="n">
        <f aca="false">SUMPRODUCT('FD inverse'!$A$24:$BH$24,'FD mesh'!$B$84:$BI$84,$E718:$BL718)+'FD inverse'!$A$24*$C719/Setup!$B$17+INDEX('FD inverse'!$A$24:$BH$24,1,'FD mesh'!$B$15+1)*Setup!$B$22</f>
        <v>18.5266025646859</v>
      </c>
      <c r="AA719" s="0" t="n">
        <f aca="false">SUMPRODUCT('FD inverse'!$A$25:$BH$25,'FD mesh'!$B$84:$BI$84,$E718:$BL718)+'FD inverse'!$A$25*$C719/Setup!$B$17+INDEX('FD inverse'!$A$25:$BH$25,1,'FD mesh'!$B$15+1)*Setup!$B$22</f>
        <v>18.0628205474933</v>
      </c>
      <c r="AB719" s="0" t="n">
        <f aca="false">SUMPRODUCT('FD inverse'!$A$26:$BH$26,'FD mesh'!$B$84:$BI$84,$E718:$BL718)+'FD inverse'!$A$26*$C719/Setup!$B$17+INDEX('FD inverse'!$A$26:$BH$26,1,'FD mesh'!$B$15+1)*Setup!$B$22</f>
        <v>17.5994884139188</v>
      </c>
      <c r="AC719" s="0" t="n">
        <f aca="false">SUMPRODUCT('FD inverse'!$A$27:$BH$27,'FD mesh'!$B$84:$BI$84,$E718:$BL718)+'FD inverse'!$A$27*$C719/Setup!$B$17+INDEX('FD inverse'!$A$27:$BH$27,1,'FD mesh'!$B$15+1)*Setup!$B$22</f>
        <v>17.1365026574797</v>
      </c>
      <c r="AD719" s="0" t="n">
        <f aca="false">SUMPRODUCT('FD inverse'!$A$28:$BH$28,'FD mesh'!$B$84:$BI$84,$E718:$BL718)+'FD inverse'!$A$28*$C719/Setup!$B$17+INDEX('FD inverse'!$A$28:$BH$28,1,'FD mesh'!$B$15+1)*Setup!$B$22</f>
        <v>16.6737708799566</v>
      </c>
      <c r="AE719" s="0" t="n">
        <f aca="false">SUMPRODUCT('FD inverse'!$A$29:$BH$29,'FD mesh'!$B$84:$BI$84,$E718:$BL718)+'FD inverse'!$A$29*$C719/Setup!$B$17+INDEX('FD inverse'!$A$29:$BH$29,1,'FD mesh'!$B$15+1)*Setup!$B$22</f>
        <v>16.2112097393064</v>
      </c>
      <c r="AF719" s="0" t="n">
        <f aca="false">SUMPRODUCT('FD inverse'!$A$30:$BH$30,'FD mesh'!$B$84:$BI$84,$E718:$BL718)+'FD inverse'!$A$30*$C719/Setup!$B$17+INDEX('FD inverse'!$A$30:$BH$30,1,'FD mesh'!$B$15+1)*Setup!$B$22</f>
        <v>15.7487428939321</v>
      </c>
      <c r="AG719" s="0" t="n">
        <f aca="false">SUMPRODUCT('FD inverse'!$A$31:$BH$31,'FD mesh'!$B$84:$BI$84,$E718:$BL718)+'FD inverse'!$A$31*$C719/Setup!$B$17+INDEX('FD inverse'!$A$31:$BH$31,1,'FD mesh'!$B$15+1)*Setup!$B$22</f>
        <v>15.2862989452922</v>
      </c>
      <c r="AH719" s="0" t="n">
        <f aca="false">SUMPRODUCT('FD inverse'!$A$32:$BH$32,'FD mesh'!$B$84:$BI$84,$E718:$BL718)+'FD inverse'!$A$32*$C719/Setup!$B$17+INDEX('FD inverse'!$A$32:$BH$32,1,'FD mesh'!$B$15+1)*Setup!$B$22</f>
        <v>15.2667673109439</v>
      </c>
      <c r="AI719" s="0" t="n">
        <f aca="false">SUMPRODUCT('FD inverse'!$A$33:$BH$33,'FD mesh'!$B$84:$BI$84,$E718:$BL718)+'FD inverse'!$A$33*$C719/Setup!$B$17+INDEX('FD inverse'!$A$33:$BH$33,1,'FD mesh'!$B$15+1)*Setup!$B$22</f>
        <v>15.2471534992902</v>
      </c>
      <c r="AJ719" s="0" t="n">
        <f aca="false">SUMPRODUCT('FD inverse'!$A$34:$BH$34,'FD mesh'!$B$84:$BI$84,$E718:$BL718)+'FD inverse'!$A$34*$C719/Setup!$B$17+INDEX('FD inverse'!$A$34:$BH$34,1,'FD mesh'!$B$15+1)*Setup!$B$22</f>
        <v>15.2274560072702</v>
      </c>
      <c r="AK719" s="0" t="n">
        <f aca="false">SUMPRODUCT('FD inverse'!$A$35:$BH$35,'FD mesh'!$B$84:$BI$84,$E718:$BL718)+'FD inverse'!$A$35*$C719/Setup!$B$17+INDEX('FD inverse'!$A$35:$BH$35,1,'FD mesh'!$B$15+1)*Setup!$B$22</f>
        <v>15.207675304098</v>
      </c>
      <c r="AL719" s="0" t="n">
        <f aca="false">SUMPRODUCT('FD inverse'!$A$36:$BH$36,'FD mesh'!$B$84:$BI$84,$E718:$BL718)+'FD inverse'!$A$36*$C719/Setup!$B$17+INDEX('FD inverse'!$A$36:$BH$36,1,'FD mesh'!$B$15+1)*Setup!$B$22</f>
        <v>15.1878136115641</v>
      </c>
      <c r="AM719" s="0" t="n">
        <f aca="false">SUMPRODUCT('FD inverse'!$A$37:$BH$37,'FD mesh'!$B$84:$BI$84,$E718:$BL718)+'FD inverse'!$A$37*$C719/Setup!$B$17+INDEX('FD inverse'!$A$37:$BH$37,1,'FD mesh'!$B$15+1)*Setup!$B$22</f>
        <v>15.1678746984992</v>
      </c>
      <c r="AN719" s="0" t="n">
        <f aca="false">SUMPRODUCT('FD inverse'!$A$38:$BH$38,'FD mesh'!$B$84:$BI$84,$E718:$BL718)+'FD inverse'!$A$38*$C719/Setup!$B$17+INDEX('FD inverse'!$A$38:$BH$38,1,'FD mesh'!$B$15+1)*Setup!$B$22</f>
        <v>15.1478636887926</v>
      </c>
      <c r="AO719" s="0" t="n">
        <f aca="false">SUMPRODUCT('FD inverse'!$A$39:$BH$39,'FD mesh'!$B$84:$BI$84,$E718:$BL718)+'FD inverse'!$A$39*$C719/Setup!$B$17+INDEX('FD inverse'!$A$39:$BH$39,1,'FD mesh'!$B$15+1)*Setup!$B$22</f>
        <v>15.1277868821636</v>
      </c>
      <c r="AP719" s="0" t="n">
        <f aca="false">SUMPRODUCT('FD inverse'!$A$40:$BH$40,'FD mesh'!$B$84:$BI$84,$E718:$BL718)+'FD inverse'!$A$40*$C719/Setup!$B$17+INDEX('FD inverse'!$A$40:$BH$40,1,'FD mesh'!$B$15+1)*Setup!$B$22</f>
        <v>15.1076515867129</v>
      </c>
      <c r="AQ719" s="0" t="n">
        <f aca="false">SUMPRODUCT('FD inverse'!$A$41:$BH$41,'FD mesh'!$B$84:$BI$84,$E718:$BL718)+'FD inverse'!$A$41*$C719/Setup!$B$17+INDEX('FD inverse'!$A$41:$BH$41,1,'FD mesh'!$B$15+1)*Setup!$B$22</f>
        <v>15.087465962136</v>
      </c>
      <c r="AR719" s="0" t="n">
        <f aca="false">SUMPRODUCT('FD inverse'!$A$42:$BH$42,'FD mesh'!$B$84:$BI$84,$E718:$BL718)+'FD inverse'!$A$42*$C719/Setup!$B$17+INDEX('FD inverse'!$A$42:$BH$42,1,'FD mesh'!$B$15+1)*Setup!$B$22</f>
        <v>15.0672388723522</v>
      </c>
      <c r="AS719" s="0" t="n">
        <f aca="false">SUMPRODUCT('FD inverse'!$A$43:$BH$43,'FD mesh'!$B$84:$BI$84,$E718:$BL718)+'FD inverse'!$A$43*$C719/Setup!$B$17+INDEX('FD inverse'!$A$43:$BH$43,1,'FD mesh'!$B$15+1)*Setup!$B$22</f>
        <v>0</v>
      </c>
      <c r="AT719" s="0" t="n">
        <f aca="false">SUMPRODUCT('FD inverse'!$A$44:$BH$44,'FD mesh'!$B$84:$BI$84,$E718:$BL718)+'FD inverse'!$A$44*$C719/Setup!$B$17+INDEX('FD inverse'!$A$44:$BH$44,1,'FD mesh'!$B$15+1)*Setup!$B$22</f>
        <v>0</v>
      </c>
      <c r="AU719" s="0" t="n">
        <f aca="false">SUMPRODUCT('FD inverse'!$A$45:$BH$45,'FD mesh'!$B$84:$BI$84,$E718:$BL718)+'FD inverse'!$A$45*$C719/Setup!$B$17+INDEX('FD inverse'!$A$45:$BH$45,1,'FD mesh'!$B$15+1)*Setup!$B$22</f>
        <v>0</v>
      </c>
      <c r="AV719" s="0" t="n">
        <f aca="false">SUMPRODUCT('FD inverse'!$A$46:$BH$46,'FD mesh'!$B$84:$BI$84,$E718:$BL718)+'FD inverse'!$A$46*$C719/Setup!$B$17+INDEX('FD inverse'!$A$46:$BH$46,1,'FD mesh'!$B$15+1)*Setup!$B$22</f>
        <v>0</v>
      </c>
      <c r="AW719" s="0" t="n">
        <f aca="false">SUMPRODUCT('FD inverse'!$A$47:$BH$47,'FD mesh'!$B$84:$BI$84,$E718:$BL718)+'FD inverse'!$A$47*$C719/Setup!$B$17+INDEX('FD inverse'!$A$47:$BH$47,1,'FD mesh'!$B$15+1)*Setup!$B$22</f>
        <v>0</v>
      </c>
      <c r="AX719" s="0" t="n">
        <f aca="false">SUMPRODUCT('FD inverse'!$A$48:$BH$48,'FD mesh'!$B$84:$BI$84,$E718:$BL718)+'FD inverse'!$A$48*$C719/Setup!$B$17+INDEX('FD inverse'!$A$48:$BH$48,1,'FD mesh'!$B$15+1)*Setup!$B$22</f>
        <v>0</v>
      </c>
      <c r="AY719" s="0" t="n">
        <f aca="false">SUMPRODUCT('FD inverse'!$A$49:$BH$49,'FD mesh'!$B$84:$BI$84,$E718:$BL718)+'FD inverse'!$A$49*$C719/Setup!$B$17+INDEX('FD inverse'!$A$49:$BH$49,1,'FD mesh'!$B$15+1)*Setup!$B$22</f>
        <v>0</v>
      </c>
      <c r="AZ719" s="0" t="n">
        <f aca="false">SUMPRODUCT('FD inverse'!$A$50:$BH$50,'FD mesh'!$B$84:$BI$84,$E718:$BL718)+'FD inverse'!$A$50*$C719/Setup!$B$17+INDEX('FD inverse'!$A$50:$BH$50,1,'FD mesh'!$B$15+1)*Setup!$B$22</f>
        <v>0</v>
      </c>
      <c r="BA719" s="0" t="n">
        <f aca="false">SUMPRODUCT('FD inverse'!$A$51:$BH$51,'FD mesh'!$B$84:$BI$84,$E718:$BL718)+'FD inverse'!$A$51*$C719/Setup!$B$17+INDEX('FD inverse'!$A$51:$BH$51,1,'FD mesh'!$B$15+1)*Setup!$B$22</f>
        <v>0</v>
      </c>
      <c r="BB719" s="0" t="n">
        <f aca="false">SUMPRODUCT('FD inverse'!$A$52:$BH$52,'FD mesh'!$B$84:$BI$84,$E718:$BL718)+'FD inverse'!$A$52*$C719/Setup!$B$17+INDEX('FD inverse'!$A$52:$BH$52,1,'FD mesh'!$B$15+1)*Setup!$B$22</f>
        <v>0</v>
      </c>
      <c r="BC719" s="0" t="n">
        <f aca="false">SUMPRODUCT('FD inverse'!$A$53:$BH$53,'FD mesh'!$B$84:$BI$84,$E718:$BL718)+'FD inverse'!$A$53*$C719/Setup!$B$17+INDEX('FD inverse'!$A$53:$BH$53,1,'FD mesh'!$B$15+1)*Setup!$B$22</f>
        <v>0</v>
      </c>
      <c r="BD719" s="0" t="n">
        <f aca="false">SUMPRODUCT('FD inverse'!$A$54:$BH$54,'FD mesh'!$B$84:$BI$84,$E718:$BL718)+'FD inverse'!$A$54*$C719/Setup!$B$17+INDEX('FD inverse'!$A$54:$BH$54,1,'FD mesh'!$B$15+1)*Setup!$B$22</f>
        <v>0</v>
      </c>
      <c r="BE719" s="0" t="n">
        <f aca="false">SUMPRODUCT('FD inverse'!$A$55:$BH$55,'FD mesh'!$B$84:$BI$84,$E718:$BL718)+'FD inverse'!$A$55*$C719/Setup!$B$17+INDEX('FD inverse'!$A$55:$BH$55,1,'FD mesh'!$B$15+1)*Setup!$B$22</f>
        <v>0</v>
      </c>
      <c r="BF719" s="0" t="n">
        <f aca="false">SUMPRODUCT('FD inverse'!$A$56:$BH$56,'FD mesh'!$B$84:$BI$84,$E718:$BL718)+'FD inverse'!$A$56*$C719/Setup!$B$17+INDEX('FD inverse'!$A$56:$BH$56,1,'FD mesh'!$B$15+1)*Setup!$B$22</f>
        <v>0</v>
      </c>
      <c r="BG719" s="0" t="n">
        <f aca="false">SUMPRODUCT('FD inverse'!$A$57:$BH$57,'FD mesh'!$B$84:$BI$84,$E718:$BL718)+'FD inverse'!$A$57*$C719/Setup!$B$17+INDEX('FD inverse'!$A$57:$BH$57,1,'FD mesh'!$B$15+1)*Setup!$B$22</f>
        <v>0</v>
      </c>
      <c r="BH719" s="0" t="n">
        <f aca="false">SUMPRODUCT('FD inverse'!$A$58:$BH$58,'FD mesh'!$B$84:$BI$84,$E718:$BL718)+'FD inverse'!$A$58*$C719/Setup!$B$17+INDEX('FD inverse'!$A$58:$BH$58,1,'FD mesh'!$B$15+1)*Setup!$B$22</f>
        <v>0</v>
      </c>
      <c r="BI719" s="0" t="n">
        <f aca="false">SUMPRODUCT('FD inverse'!$A$59:$BH$59,'FD mesh'!$B$84:$BI$84,$E718:$BL718)+'FD inverse'!$A$59*$C719/Setup!$B$17+INDEX('FD inverse'!$A$59:$BH$59,1,'FD mesh'!$B$15+1)*Setup!$B$22</f>
        <v>0</v>
      </c>
      <c r="BJ719" s="0" t="n">
        <f aca="false">SUMPRODUCT('FD inverse'!$A$60:$BH$60,'FD mesh'!$B$84:$BI$84,$E718:$BL718)+'FD inverse'!$A$60*$C719/Setup!$B$17+INDEX('FD inverse'!$A$60:$BH$60,1,'FD mesh'!$B$15+1)*Setup!$B$22</f>
        <v>0</v>
      </c>
      <c r="BK719" s="0" t="n">
        <f aca="false">SUMPRODUCT('FD inverse'!$A$61:$BH$61,'FD mesh'!$B$84:$BI$84,$E718:$BL718)+'FD inverse'!$A$61*$C719/Setup!$B$17+INDEX('FD inverse'!$A$61:$BH$61,1,'FD mesh'!$B$15+1)*Setup!$B$22</f>
        <v>0</v>
      </c>
      <c r="BL719" s="0" t="n">
        <f aca="false">SUMPRODUCT('FD inverse'!$A$62:$BH$62,'FD mesh'!$B$84:$BI$84,$E718:$BL718)+'FD inverse'!$A$62*$C719/Setup!$B$17+INDEX('FD inverse'!$A$62:$BH$62,1,'FD mesh'!$B$15+1)*Setup!$B$22</f>
        <v>0</v>
      </c>
    </row>
    <row r="720" customFormat="false" ht="15" hidden="false" customHeight="false" outlineLevel="0" collapsed="false">
      <c r="A720" s="0" t="n">
        <v>715</v>
      </c>
      <c r="B720" s="0" t="n">
        <f aca="false">A720*Setup!$B$11/3600</f>
        <v>59.5833333333333</v>
      </c>
      <c r="C720" s="0" t="n">
        <f aca="false">Setup!$B$7+Setup!$B$8*COS(2*PI()*(B720-Setup!$B$9)/24)</f>
        <v>25.6109867594349</v>
      </c>
      <c r="D720" s="0" t="n">
        <f aca="false">(C720-E720)/Setup!$B$17</f>
        <v>10.6305831571482</v>
      </c>
      <c r="E720" s="0" t="n">
        <f aca="false">SUMPRODUCT('FD inverse'!$A$3:$BH$3,'FD mesh'!$B$84:$BI$84,$E719:$BL719)+'FD inverse'!$A$3*$C720/Setup!$B$17+INDEX('FD inverse'!$A$3:$BH$3,1,'FD mesh'!$B$15+1)*Setup!$B$22</f>
        <v>24.2290109490057</v>
      </c>
      <c r="F720" s="0" t="n">
        <f aca="false">SUMPRODUCT('FD inverse'!$A$4:$BH$4,'FD mesh'!$B$84:$BI$84,$E719:$BL719)+'FD inverse'!$A$4*$C720/Setup!$B$17+INDEX('FD inverse'!$A$4:$BH$4,1,'FD mesh'!$B$15+1)*Setup!$B$22</f>
        <v>23.9240485036371</v>
      </c>
      <c r="G720" s="0" t="n">
        <f aca="false">SUMPRODUCT('FD inverse'!$A$5:$BH$5,'FD mesh'!$B$84:$BI$84,$E719:$BL719)+'FD inverse'!$A$5*$C720/Setup!$B$17+INDEX('FD inverse'!$A$5:$BH$5,1,'FD mesh'!$B$15+1)*Setup!$B$22</f>
        <v>23.6391664643712</v>
      </c>
      <c r="H720" s="0" t="n">
        <f aca="false">SUMPRODUCT('FD inverse'!$A$6:$BH$6,'FD mesh'!$B$84:$BI$84,$E719:$BL719)+'FD inverse'!$A$6*$C720/Setup!$B$17+INDEX('FD inverse'!$A$6:$BH$6,1,'FD mesh'!$B$15+1)*Setup!$B$22</f>
        <v>22.7110009014323</v>
      </c>
      <c r="I720" s="0" t="n">
        <f aca="false">SUMPRODUCT('FD inverse'!$A$7:$BH$7,'FD mesh'!$B$84:$BI$84,$E719:$BL719)+'FD inverse'!$A$7*$C720/Setup!$B$17+INDEX('FD inverse'!$A$7:$BH$7,1,'FD mesh'!$B$15+1)*Setup!$B$22</f>
        <v>22.6342130208583</v>
      </c>
      <c r="J720" s="0" t="n">
        <f aca="false">SUMPRODUCT('FD inverse'!$A$8:$BH$8,'FD mesh'!$B$84:$BI$84,$E719:$BL719)+'FD inverse'!$A$8*$C720/Setup!$B$17+INDEX('FD inverse'!$A$8:$BH$8,1,'FD mesh'!$B$15+1)*Setup!$B$22</f>
        <v>22.5670370139287</v>
      </c>
      <c r="K720" s="0" t="n">
        <f aca="false">SUMPRODUCT('FD inverse'!$A$9:$BH$9,'FD mesh'!$B$84:$BI$84,$E719:$BL719)+'FD inverse'!$A$9*$C720/Setup!$B$17+INDEX('FD inverse'!$A$9:$BH$9,1,'FD mesh'!$B$15+1)*Setup!$B$22</f>
        <v>22.5084773263246</v>
      </c>
      <c r="L720" s="0" t="n">
        <f aca="false">SUMPRODUCT('FD inverse'!$A$10:$BH$10,'FD mesh'!$B$84:$BI$84,$E719:$BL719)+'FD inverse'!$A$10*$C720/Setup!$B$17+INDEX('FD inverse'!$A$10:$BH$10,1,'FD mesh'!$B$15+1)*Setup!$B$22</f>
        <v>22.457639350255</v>
      </c>
      <c r="M720" s="0" t="n">
        <f aca="false">SUMPRODUCT('FD inverse'!$A$11:$BH$11,'FD mesh'!$B$84:$BI$84,$E719:$BL719)+'FD inverse'!$A$11*$C720/Setup!$B$17+INDEX('FD inverse'!$A$11:$BH$11,1,'FD mesh'!$B$15+1)*Setup!$B$22</f>
        <v>22.4137351993851</v>
      </c>
      <c r="N720" s="0" t="n">
        <f aca="false">SUMPRODUCT('FD inverse'!$A$12:$BH$12,'FD mesh'!$B$84:$BI$84,$E719:$BL719)+'FD inverse'!$A$12*$C720/Setup!$B$17+INDEX('FD inverse'!$A$12:$BH$12,1,'FD mesh'!$B$15+1)*Setup!$B$22</f>
        <v>22.3760883664314</v>
      </c>
      <c r="O720" s="0" t="n">
        <f aca="false">SUMPRODUCT('FD inverse'!$A$13:$BH$13,'FD mesh'!$B$84:$BI$84,$E719:$BL719)+'FD inverse'!$A$13*$C720/Setup!$B$17+INDEX('FD inverse'!$A$13:$BH$13,1,'FD mesh'!$B$15+1)*Setup!$B$22</f>
        <v>22.3441373976358</v>
      </c>
      <c r="P720" s="0" t="n">
        <f aca="false">SUMPRODUCT('FD inverse'!$A$14:$BH$14,'FD mesh'!$B$84:$BI$84,$E719:$BL719)+'FD inverse'!$A$14*$C720/Setup!$B$17+INDEX('FD inverse'!$A$14:$BH$14,1,'FD mesh'!$B$15+1)*Setup!$B$22</f>
        <v>22.3174386992104</v>
      </c>
      <c r="Q720" s="0" t="n">
        <f aca="false">SUMPRODUCT('FD inverse'!$A$15:$BH$15,'FD mesh'!$B$84:$BI$84,$E719:$BL719)+'FD inverse'!$A$15*$C720/Setup!$B$17+INDEX('FD inverse'!$A$15:$BH$15,1,'FD mesh'!$B$15+1)*Setup!$B$22</f>
        <v>22.2956685711448</v>
      </c>
      <c r="R720" s="0" t="n">
        <f aca="false">SUMPRODUCT('FD inverse'!$A$16:$BH$16,'FD mesh'!$B$84:$BI$84,$E719:$BL719)+'FD inverse'!$A$16*$C720/Setup!$B$17+INDEX('FD inverse'!$A$16:$BH$16,1,'FD mesh'!$B$15+1)*Setup!$B$22</f>
        <v>22.2786245436194</v>
      </c>
      <c r="S720" s="0" t="n">
        <f aca="false">SUMPRODUCT('FD inverse'!$A$17:$BH$17,'FD mesh'!$B$84:$BI$84,$E719:$BL719)+'FD inverse'!$A$17*$C720/Setup!$B$17+INDEX('FD inverse'!$A$17:$BH$17,1,'FD mesh'!$B$15+1)*Setup!$B$22</f>
        <v>21.8044971012937</v>
      </c>
      <c r="T720" s="0" t="n">
        <f aca="false">SUMPRODUCT('FD inverse'!$A$18:$BH$18,'FD mesh'!$B$84:$BI$84,$E719:$BL719)+'FD inverse'!$A$18*$C720/Setup!$B$17+INDEX('FD inverse'!$A$18:$BH$18,1,'FD mesh'!$B$15+1)*Setup!$B$22</f>
        <v>21.332387404558</v>
      </c>
      <c r="U720" s="0" t="n">
        <f aca="false">SUMPRODUCT('FD inverse'!$A$19:$BH$19,'FD mesh'!$B$84:$BI$84,$E719:$BL719)+'FD inverse'!$A$19*$C720/Setup!$B$17+INDEX('FD inverse'!$A$19:$BH$19,1,'FD mesh'!$B$15+1)*Setup!$B$22</f>
        <v>20.8620245455103</v>
      </c>
      <c r="V720" s="0" t="n">
        <f aca="false">SUMPRODUCT('FD inverse'!$A$20:$BH$20,'FD mesh'!$B$84:$BI$84,$E719:$BL719)+'FD inverse'!$A$20*$C720/Setup!$B$17+INDEX('FD inverse'!$A$20:$BH$20,1,'FD mesh'!$B$15+1)*Setup!$B$22</f>
        <v>20.3931644268022</v>
      </c>
      <c r="W720" s="0" t="n">
        <f aca="false">SUMPRODUCT('FD inverse'!$A$21:$BH$21,'FD mesh'!$B$84:$BI$84,$E719:$BL719)+'FD inverse'!$A$21*$C720/Setup!$B$17+INDEX('FD inverse'!$A$21:$BH$21,1,'FD mesh'!$B$15+1)*Setup!$B$22</f>
        <v>19.9255879037885</v>
      </c>
      <c r="X720" s="0" t="n">
        <f aca="false">SUMPRODUCT('FD inverse'!$A$22:$BH$22,'FD mesh'!$B$84:$BI$84,$E719:$BL719)+'FD inverse'!$A$22*$C720/Setup!$B$17+INDEX('FD inverse'!$A$22:$BH$22,1,'FD mesh'!$B$15+1)*Setup!$B$22</f>
        <v>19.4590988826088</v>
      </c>
      <c r="Y720" s="0" t="n">
        <f aca="false">SUMPRODUCT('FD inverse'!$A$23:$BH$23,'FD mesh'!$B$84:$BI$84,$E719:$BL719)+'FD inverse'!$A$23*$C720/Setup!$B$17+INDEX('FD inverse'!$A$23:$BH$23,1,'FD mesh'!$B$15+1)*Setup!$B$22</f>
        <v>18.9935223819198</v>
      </c>
      <c r="Z720" s="0" t="n">
        <f aca="false">SUMPRODUCT('FD inverse'!$A$24:$BH$24,'FD mesh'!$B$84:$BI$84,$E719:$BL719)+'FD inverse'!$A$24*$C720/Setup!$B$17+INDEX('FD inverse'!$A$24:$BH$24,1,'FD mesh'!$B$15+1)*Setup!$B$22</f>
        <v>18.5287025650203</v>
      </c>
      <c r="AA720" s="0" t="n">
        <f aca="false">SUMPRODUCT('FD inverse'!$A$25:$BH$25,'FD mesh'!$B$84:$BI$84,$E719:$BL719)+'FD inverse'!$A$25*$C720/Setup!$B$17+INDEX('FD inverse'!$A$25:$BH$25,1,'FD mesh'!$B$15+1)*Setup!$B$22</f>
        <v>18.0645007482192</v>
      </c>
      <c r="AB720" s="0" t="n">
        <f aca="false">SUMPRODUCT('FD inverse'!$A$26:$BH$26,'FD mesh'!$B$84:$BI$84,$E719:$BL719)+'FD inverse'!$A$26*$C720/Setup!$B$17+INDEX('FD inverse'!$A$26:$BH$26,1,'FD mesh'!$B$15+1)*Setup!$B$22</f>
        <v>17.6007933904889</v>
      </c>
      <c r="AC720" s="0" t="n">
        <f aca="false">SUMPRODUCT('FD inverse'!$A$27:$BH$27,'FD mesh'!$B$84:$BI$84,$E719:$BL719)+'FD inverse'!$A$27*$C720/Setup!$B$17+INDEX('FD inverse'!$A$27:$BH$27,1,'FD mesh'!$B$15+1)*Setup!$B$22</f>
        <v>17.1374700687207</v>
      </c>
      <c r="AD720" s="0" t="n">
        <f aca="false">SUMPRODUCT('FD inverse'!$A$28:$BH$28,'FD mesh'!$B$84:$BI$84,$E719:$BL719)+'FD inverse'!$A$28*$C720/Setup!$B$17+INDEX('FD inverse'!$A$28:$BH$28,1,'FD mesh'!$B$15+1)*Setup!$B$22</f>
        <v>16.6744314422605</v>
      </c>
      <c r="AE720" s="0" t="n">
        <f aca="false">SUMPRODUCT('FD inverse'!$A$29:$BH$29,'FD mesh'!$B$84:$BI$84,$E719:$BL719)+'FD inverse'!$A$29*$C720/Setup!$B$17+INDEX('FD inverse'!$A$29:$BH$29,1,'FD mesh'!$B$15+1)*Setup!$B$22</f>
        <v>16.2115872098498</v>
      </c>
      <c r="AF720" s="0" t="n">
        <f aca="false">SUMPRODUCT('FD inverse'!$A$30:$BH$30,'FD mesh'!$B$84:$BI$84,$E719:$BL719)+'FD inverse'!$A$30*$C720/Setup!$B$17+INDEX('FD inverse'!$A$30:$BH$30,1,'FD mesh'!$B$15+1)*Setup!$B$22</f>
        <v>15.7488540616276</v>
      </c>
      <c r="AG720" s="0" t="n">
        <f aca="false">SUMPRODUCT('FD inverse'!$A$31:$BH$31,'FD mesh'!$B$84:$BI$84,$E719:$BL719)+'FD inverse'!$A$31*$C720/Setup!$B$17+INDEX('FD inverse'!$A$31:$BH$31,1,'FD mesh'!$B$15+1)*Setup!$B$22</f>
        <v>15.28615362847</v>
      </c>
      <c r="AH720" s="0" t="n">
        <f aca="false">SUMPRODUCT('FD inverse'!$A$32:$BH$32,'FD mesh'!$B$84:$BI$84,$E719:$BL719)+'FD inverse'!$A$32*$C720/Setup!$B$17+INDEX('FD inverse'!$A$32:$BH$32,1,'FD mesh'!$B$15+1)*Setup!$B$22</f>
        <v>15.266613696208</v>
      </c>
      <c r="AI720" s="0" t="n">
        <f aca="false">SUMPRODUCT('FD inverse'!$A$33:$BH$33,'FD mesh'!$B$84:$BI$84,$E719:$BL719)+'FD inverse'!$A$33*$C720/Setup!$B$17+INDEX('FD inverse'!$A$33:$BH$33,1,'FD mesh'!$B$15+1)*Setup!$B$22</f>
        <v>15.2469960006284</v>
      </c>
      <c r="AJ720" s="0" t="n">
        <f aca="false">SUMPRODUCT('FD inverse'!$A$34:$BH$34,'FD mesh'!$B$84:$BI$84,$E719:$BL719)+'FD inverse'!$A$34*$C720/Setup!$B$17+INDEX('FD inverse'!$A$34:$BH$34,1,'FD mesh'!$B$15+1)*Setup!$B$22</f>
        <v>15.2272985755985</v>
      </c>
      <c r="AK720" s="0" t="n">
        <f aca="false">SUMPRODUCT('FD inverse'!$A$35:$BH$35,'FD mesh'!$B$84:$BI$84,$E719:$BL719)+'FD inverse'!$A$35*$C720/Setup!$B$17+INDEX('FD inverse'!$A$35:$BH$35,1,'FD mesh'!$B$15+1)*Setup!$B$22</f>
        <v>15.2075214550302</v>
      </c>
      <c r="AL720" s="0" t="n">
        <f aca="false">SUMPRODUCT('FD inverse'!$A$36:$BH$36,'FD mesh'!$B$84:$BI$84,$E719:$BL719)+'FD inverse'!$A$36*$C720/Setup!$B$17+INDEX('FD inverse'!$A$36:$BH$36,1,'FD mesh'!$B$15+1)*Setup!$B$22</f>
        <v>15.1876664525202</v>
      </c>
      <c r="AM720" s="0" t="n">
        <f aca="false">SUMPRODUCT('FD inverse'!$A$37:$BH$37,'FD mesh'!$B$84:$BI$84,$E719:$BL719)+'FD inverse'!$A$37*$C720/Setup!$B$17+INDEX('FD inverse'!$A$37:$BH$37,1,'FD mesh'!$B$15+1)*Setup!$B$22</f>
        <v>15.1677369547127</v>
      </c>
      <c r="AN720" s="0" t="n">
        <f aca="false">SUMPRODUCT('FD inverse'!$A$38:$BH$38,'FD mesh'!$B$84:$BI$84,$E719:$BL719)+'FD inverse'!$A$38*$C720/Setup!$B$17+INDEX('FD inverse'!$A$38:$BH$38,1,'FD mesh'!$B$15+1)*Setup!$B$22</f>
        <v>15.1477377278277</v>
      </c>
      <c r="AO720" s="0" t="n">
        <f aca="false">SUMPRODUCT('FD inverse'!$A$39:$BH$39,'FD mesh'!$B$84:$BI$84,$E719:$BL719)+'FD inverse'!$A$39*$C720/Setup!$B$17+INDEX('FD inverse'!$A$39:$BH$39,1,'FD mesh'!$B$15+1)*Setup!$B$22</f>
        <v>15.1276747366011</v>
      </c>
      <c r="AP720" s="0" t="n">
        <f aca="false">SUMPRODUCT('FD inverse'!$A$40:$BH$40,'FD mesh'!$B$84:$BI$84,$E719:$BL719)+'FD inverse'!$A$40*$C720/Setup!$B$17+INDEX('FD inverse'!$A$40:$BH$40,1,'FD mesh'!$B$15+1)*Setup!$B$22</f>
        <v>15.1075549747076</v>
      </c>
      <c r="AQ720" s="0" t="n">
        <f aca="false">SUMPRODUCT('FD inverse'!$A$41:$BH$41,'FD mesh'!$B$84:$BI$84,$E719:$BL719)+'FD inverse'!$A$41*$C720/Setup!$B$17+INDEX('FD inverse'!$A$41:$BH$41,1,'FD mesh'!$B$15+1)*Setup!$B$22</f>
        <v>15.0873863055918</v>
      </c>
      <c r="AR720" s="0" t="n">
        <f aca="false">SUMPRODUCT('FD inverse'!$A$42:$BH$42,'FD mesh'!$B$84:$BI$84,$E719:$BL719)+'FD inverse'!$A$42*$C720/Setup!$B$17+INDEX('FD inverse'!$A$42:$BH$42,1,'FD mesh'!$B$15+1)*Setup!$B$22</f>
        <v>15.0671773124986</v>
      </c>
      <c r="AS720" s="0" t="n">
        <f aca="false">SUMPRODUCT('FD inverse'!$A$43:$BH$43,'FD mesh'!$B$84:$BI$84,$E719:$BL719)+'FD inverse'!$A$43*$C720/Setup!$B$17+INDEX('FD inverse'!$A$43:$BH$43,1,'FD mesh'!$B$15+1)*Setup!$B$22</f>
        <v>0</v>
      </c>
      <c r="AT720" s="0" t="n">
        <f aca="false">SUMPRODUCT('FD inverse'!$A$44:$BH$44,'FD mesh'!$B$84:$BI$84,$E719:$BL719)+'FD inverse'!$A$44*$C720/Setup!$B$17+INDEX('FD inverse'!$A$44:$BH$44,1,'FD mesh'!$B$15+1)*Setup!$B$22</f>
        <v>0</v>
      </c>
      <c r="AU720" s="0" t="n">
        <f aca="false">SUMPRODUCT('FD inverse'!$A$45:$BH$45,'FD mesh'!$B$84:$BI$84,$E719:$BL719)+'FD inverse'!$A$45*$C720/Setup!$B$17+INDEX('FD inverse'!$A$45:$BH$45,1,'FD mesh'!$B$15+1)*Setup!$B$22</f>
        <v>0</v>
      </c>
      <c r="AV720" s="0" t="n">
        <f aca="false">SUMPRODUCT('FD inverse'!$A$46:$BH$46,'FD mesh'!$B$84:$BI$84,$E719:$BL719)+'FD inverse'!$A$46*$C720/Setup!$B$17+INDEX('FD inverse'!$A$46:$BH$46,1,'FD mesh'!$B$15+1)*Setup!$B$22</f>
        <v>0</v>
      </c>
      <c r="AW720" s="0" t="n">
        <f aca="false">SUMPRODUCT('FD inverse'!$A$47:$BH$47,'FD mesh'!$B$84:$BI$84,$E719:$BL719)+'FD inverse'!$A$47*$C720/Setup!$B$17+INDEX('FD inverse'!$A$47:$BH$47,1,'FD mesh'!$B$15+1)*Setup!$B$22</f>
        <v>0</v>
      </c>
      <c r="AX720" s="0" t="n">
        <f aca="false">SUMPRODUCT('FD inverse'!$A$48:$BH$48,'FD mesh'!$B$84:$BI$84,$E719:$BL719)+'FD inverse'!$A$48*$C720/Setup!$B$17+INDEX('FD inverse'!$A$48:$BH$48,1,'FD mesh'!$B$15+1)*Setup!$B$22</f>
        <v>0</v>
      </c>
      <c r="AY720" s="0" t="n">
        <f aca="false">SUMPRODUCT('FD inverse'!$A$49:$BH$49,'FD mesh'!$B$84:$BI$84,$E719:$BL719)+'FD inverse'!$A$49*$C720/Setup!$B$17+INDEX('FD inverse'!$A$49:$BH$49,1,'FD mesh'!$B$15+1)*Setup!$B$22</f>
        <v>0</v>
      </c>
      <c r="AZ720" s="0" t="n">
        <f aca="false">SUMPRODUCT('FD inverse'!$A$50:$BH$50,'FD mesh'!$B$84:$BI$84,$E719:$BL719)+'FD inverse'!$A$50*$C720/Setup!$B$17+INDEX('FD inverse'!$A$50:$BH$50,1,'FD mesh'!$B$15+1)*Setup!$B$22</f>
        <v>0</v>
      </c>
      <c r="BA720" s="0" t="n">
        <f aca="false">SUMPRODUCT('FD inverse'!$A$51:$BH$51,'FD mesh'!$B$84:$BI$84,$E719:$BL719)+'FD inverse'!$A$51*$C720/Setup!$B$17+INDEX('FD inverse'!$A$51:$BH$51,1,'FD mesh'!$B$15+1)*Setup!$B$22</f>
        <v>0</v>
      </c>
      <c r="BB720" s="0" t="n">
        <f aca="false">SUMPRODUCT('FD inverse'!$A$52:$BH$52,'FD mesh'!$B$84:$BI$84,$E719:$BL719)+'FD inverse'!$A$52*$C720/Setup!$B$17+INDEX('FD inverse'!$A$52:$BH$52,1,'FD mesh'!$B$15+1)*Setup!$B$22</f>
        <v>0</v>
      </c>
      <c r="BC720" s="0" t="n">
        <f aca="false">SUMPRODUCT('FD inverse'!$A$53:$BH$53,'FD mesh'!$B$84:$BI$84,$E719:$BL719)+'FD inverse'!$A$53*$C720/Setup!$B$17+INDEX('FD inverse'!$A$53:$BH$53,1,'FD mesh'!$B$15+1)*Setup!$B$22</f>
        <v>0</v>
      </c>
      <c r="BD720" s="0" t="n">
        <f aca="false">SUMPRODUCT('FD inverse'!$A$54:$BH$54,'FD mesh'!$B$84:$BI$84,$E719:$BL719)+'FD inverse'!$A$54*$C720/Setup!$B$17+INDEX('FD inverse'!$A$54:$BH$54,1,'FD mesh'!$B$15+1)*Setup!$B$22</f>
        <v>0</v>
      </c>
      <c r="BE720" s="0" t="n">
        <f aca="false">SUMPRODUCT('FD inverse'!$A$55:$BH$55,'FD mesh'!$B$84:$BI$84,$E719:$BL719)+'FD inverse'!$A$55*$C720/Setup!$B$17+INDEX('FD inverse'!$A$55:$BH$55,1,'FD mesh'!$B$15+1)*Setup!$B$22</f>
        <v>0</v>
      </c>
      <c r="BF720" s="0" t="n">
        <f aca="false">SUMPRODUCT('FD inverse'!$A$56:$BH$56,'FD mesh'!$B$84:$BI$84,$E719:$BL719)+'FD inverse'!$A$56*$C720/Setup!$B$17+INDEX('FD inverse'!$A$56:$BH$56,1,'FD mesh'!$B$15+1)*Setup!$B$22</f>
        <v>0</v>
      </c>
      <c r="BG720" s="0" t="n">
        <f aca="false">SUMPRODUCT('FD inverse'!$A$57:$BH$57,'FD mesh'!$B$84:$BI$84,$E719:$BL719)+'FD inverse'!$A$57*$C720/Setup!$B$17+INDEX('FD inverse'!$A$57:$BH$57,1,'FD mesh'!$B$15+1)*Setup!$B$22</f>
        <v>0</v>
      </c>
      <c r="BH720" s="0" t="n">
        <f aca="false">SUMPRODUCT('FD inverse'!$A$58:$BH$58,'FD mesh'!$B$84:$BI$84,$E719:$BL719)+'FD inverse'!$A$58*$C720/Setup!$B$17+INDEX('FD inverse'!$A$58:$BH$58,1,'FD mesh'!$B$15+1)*Setup!$B$22</f>
        <v>0</v>
      </c>
      <c r="BI720" s="0" t="n">
        <f aca="false">SUMPRODUCT('FD inverse'!$A$59:$BH$59,'FD mesh'!$B$84:$BI$84,$E719:$BL719)+'FD inverse'!$A$59*$C720/Setup!$B$17+INDEX('FD inverse'!$A$59:$BH$59,1,'FD mesh'!$B$15+1)*Setup!$B$22</f>
        <v>0</v>
      </c>
      <c r="BJ720" s="0" t="n">
        <f aca="false">SUMPRODUCT('FD inverse'!$A$60:$BH$60,'FD mesh'!$B$84:$BI$84,$E719:$BL719)+'FD inverse'!$A$60*$C720/Setup!$B$17+INDEX('FD inverse'!$A$60:$BH$60,1,'FD mesh'!$B$15+1)*Setup!$B$22</f>
        <v>0</v>
      </c>
      <c r="BK720" s="0" t="n">
        <f aca="false">SUMPRODUCT('FD inverse'!$A$61:$BH$61,'FD mesh'!$B$84:$BI$84,$E719:$BL719)+'FD inverse'!$A$61*$C720/Setup!$B$17+INDEX('FD inverse'!$A$61:$BH$61,1,'FD mesh'!$B$15+1)*Setup!$B$22</f>
        <v>0</v>
      </c>
      <c r="BL720" s="0" t="n">
        <f aca="false">SUMPRODUCT('FD inverse'!$A$62:$BH$62,'FD mesh'!$B$84:$BI$84,$E719:$BL719)+'FD inverse'!$A$62*$C720/Setup!$B$17+INDEX('FD inverse'!$A$62:$BH$62,1,'FD mesh'!$B$15+1)*Setup!$B$22</f>
        <v>0</v>
      </c>
    </row>
    <row r="721" customFormat="false" ht="15" hidden="false" customHeight="false" outlineLevel="0" collapsed="false">
      <c r="A721" s="0" t="n">
        <v>716</v>
      </c>
      <c r="B721" s="0" t="n">
        <f aca="false">A721*Setup!$B$11/3600</f>
        <v>59.6666666666667</v>
      </c>
      <c r="C721" s="0" t="n">
        <f aca="false">Setup!$B$7+Setup!$B$8*COS(2*PI()*(B721-Setup!$B$9)/24)</f>
        <v>25.6904730469628</v>
      </c>
      <c r="D721" s="0" t="n">
        <f aca="false">(C721-E721)/Setup!$B$17</f>
        <v>10.8392225533316</v>
      </c>
      <c r="E721" s="0" t="n">
        <f aca="false">SUMPRODUCT('FD inverse'!$A$3:$BH$3,'FD mesh'!$B$84:$BI$84,$E720:$BL720)+'FD inverse'!$A$3*$C721/Setup!$B$17+INDEX('FD inverse'!$A$3:$BH$3,1,'FD mesh'!$B$15+1)*Setup!$B$22</f>
        <v>24.2813741150297</v>
      </c>
      <c r="F721" s="0" t="n">
        <f aca="false">SUMPRODUCT('FD inverse'!$A$4:$BH$4,'FD mesh'!$B$84:$BI$84,$E720:$BL720)+'FD inverse'!$A$4*$C721/Setup!$B$17+INDEX('FD inverse'!$A$4:$BH$4,1,'FD mesh'!$B$15+1)*Setup!$B$22</f>
        <v>23.9701417399977</v>
      </c>
      <c r="G721" s="0" t="n">
        <f aca="false">SUMPRODUCT('FD inverse'!$A$5:$BH$5,'FD mesh'!$B$84:$BI$84,$E720:$BL720)+'FD inverse'!$A$5*$C721/Setup!$B$17+INDEX('FD inverse'!$A$5:$BH$5,1,'FD mesh'!$B$15+1)*Setup!$B$22</f>
        <v>23.678915109914</v>
      </c>
      <c r="H721" s="0" t="n">
        <f aca="false">SUMPRODUCT('FD inverse'!$A$6:$BH$6,'FD mesh'!$B$84:$BI$84,$E720:$BL720)+'FD inverse'!$A$6*$C721/Setup!$B$17+INDEX('FD inverse'!$A$6:$BH$6,1,'FD mesh'!$B$15+1)*Setup!$B$22</f>
        <v>22.7293770202076</v>
      </c>
      <c r="I721" s="0" t="n">
        <f aca="false">SUMPRODUCT('FD inverse'!$A$7:$BH$7,'FD mesh'!$B$84:$BI$84,$E720:$BL720)+'FD inverse'!$A$7*$C721/Setup!$B$17+INDEX('FD inverse'!$A$7:$BH$7,1,'FD mesh'!$B$15+1)*Setup!$B$22</f>
        <v>22.650767784769</v>
      </c>
      <c r="J721" s="0" t="n">
        <f aca="false">SUMPRODUCT('FD inverse'!$A$8:$BH$8,'FD mesh'!$B$84:$BI$84,$E720:$BL720)+'FD inverse'!$A$8*$C721/Setup!$B$17+INDEX('FD inverse'!$A$8:$BH$8,1,'FD mesh'!$B$15+1)*Setup!$B$22</f>
        <v>22.5819253716967</v>
      </c>
      <c r="K721" s="0" t="n">
        <f aca="false">SUMPRODUCT('FD inverse'!$A$9:$BH$9,'FD mesh'!$B$84:$BI$84,$E720:$BL720)+'FD inverse'!$A$9*$C721/Setup!$B$17+INDEX('FD inverse'!$A$9:$BH$9,1,'FD mesh'!$B$15+1)*Setup!$B$22</f>
        <v>22.5218666505228</v>
      </c>
      <c r="L721" s="0" t="n">
        <f aca="false">SUMPRODUCT('FD inverse'!$A$10:$BH$10,'FD mesh'!$B$84:$BI$84,$E720:$BL720)+'FD inverse'!$A$10*$C721/Setup!$B$17+INDEX('FD inverse'!$A$10:$BH$10,1,'FD mesh'!$B$15+1)*Setup!$B$22</f>
        <v>22.4697072356606</v>
      </c>
      <c r="M721" s="0" t="n">
        <f aca="false">SUMPRODUCT('FD inverse'!$A$11:$BH$11,'FD mesh'!$B$84:$BI$84,$E720:$BL720)+'FD inverse'!$A$11*$C721/Setup!$B$17+INDEX('FD inverse'!$A$11:$BH$11,1,'FD mesh'!$B$15+1)*Setup!$B$22</f>
        <v>22.4246675172029</v>
      </c>
      <c r="N721" s="0" t="n">
        <f aca="false">SUMPRODUCT('FD inverse'!$A$12:$BH$12,'FD mesh'!$B$84:$BI$84,$E720:$BL720)+'FD inverse'!$A$12*$C721/Setup!$B$17+INDEX('FD inverse'!$A$12:$BH$12,1,'FD mesh'!$B$15+1)*Setup!$B$22</f>
        <v>22.3860775437704</v>
      </c>
      <c r="O721" s="0" t="n">
        <f aca="false">SUMPRODUCT('FD inverse'!$A$13:$BH$13,'FD mesh'!$B$84:$BI$84,$E720:$BL720)+'FD inverse'!$A$13*$C721/Setup!$B$17+INDEX('FD inverse'!$A$13:$BH$13,1,'FD mesh'!$B$15+1)*Setup!$B$22</f>
        <v>22.3533808903019</v>
      </c>
      <c r="P721" s="0" t="n">
        <f aca="false">SUMPRODUCT('FD inverse'!$A$14:$BH$14,'FD mesh'!$B$84:$BI$84,$E720:$BL720)+'FD inverse'!$A$14*$C721/Setup!$B$17+INDEX('FD inverse'!$A$14:$BH$14,1,'FD mesh'!$B$15+1)*Setup!$B$22</f>
        <v>22.326137624837</v>
      </c>
      <c r="Q721" s="0" t="n">
        <f aca="false">SUMPRODUCT('FD inverse'!$A$15:$BH$15,'FD mesh'!$B$84:$BI$84,$E720:$BL720)+'FD inverse'!$A$15*$C721/Setup!$B$17+INDEX('FD inverse'!$A$15:$BH$15,1,'FD mesh'!$B$15+1)*Setup!$B$22</f>
        <v>22.3040264688863</v>
      </c>
      <c r="R721" s="0" t="n">
        <f aca="false">SUMPRODUCT('FD inverse'!$A$16:$BH$16,'FD mesh'!$B$84:$BI$84,$E720:$BL720)+'FD inverse'!$A$16*$C721/Setup!$B$17+INDEX('FD inverse'!$A$16:$BH$16,1,'FD mesh'!$B$15+1)*Setup!$B$22</f>
        <v>22.2868462260574</v>
      </c>
      <c r="S721" s="0" t="n">
        <f aca="false">SUMPRODUCT('FD inverse'!$A$17:$BH$17,'FD mesh'!$B$84:$BI$84,$E720:$BL720)+'FD inverse'!$A$17*$C721/Setup!$B$17+INDEX('FD inverse'!$A$17:$BH$17,1,'FD mesh'!$B$15+1)*Setup!$B$22</f>
        <v>21.8116813140742</v>
      </c>
      <c r="T721" s="0" t="n">
        <f aca="false">SUMPRODUCT('FD inverse'!$A$18:$BH$18,'FD mesh'!$B$84:$BI$84,$E720:$BL720)+'FD inverse'!$A$18*$C721/Setup!$B$17+INDEX('FD inverse'!$A$18:$BH$18,1,'FD mesh'!$B$15+1)*Setup!$B$22</f>
        <v>21.3386306132807</v>
      </c>
      <c r="U721" s="0" t="n">
        <f aca="false">SUMPRODUCT('FD inverse'!$A$19:$BH$19,'FD mesh'!$B$84:$BI$84,$E720:$BL720)+'FD inverse'!$A$19*$C721/Setup!$B$17+INDEX('FD inverse'!$A$19:$BH$19,1,'FD mesh'!$B$15+1)*Setup!$B$22</f>
        <v>20.8674171996256</v>
      </c>
      <c r="V721" s="0" t="n">
        <f aca="false">SUMPRODUCT('FD inverse'!$A$20:$BH$20,'FD mesh'!$B$84:$BI$84,$E720:$BL720)+'FD inverse'!$A$20*$C721/Setup!$B$17+INDEX('FD inverse'!$A$20:$BH$20,1,'FD mesh'!$B$15+1)*Setup!$B$22</f>
        <v>20.3977907670387</v>
      </c>
      <c r="W721" s="0" t="n">
        <f aca="false">SUMPRODUCT('FD inverse'!$A$21:$BH$21,'FD mesh'!$B$84:$BI$84,$E720:$BL720)+'FD inverse'!$A$21*$C721/Setup!$B$17+INDEX('FD inverse'!$A$21:$BH$21,1,'FD mesh'!$B$15+1)*Setup!$B$22</f>
        <v>19.9295258002928</v>
      </c>
      <c r="X721" s="0" t="n">
        <f aca="false">SUMPRODUCT('FD inverse'!$A$22:$BH$22,'FD mesh'!$B$84:$BI$84,$E720:$BL720)+'FD inverse'!$A$22*$C721/Setup!$B$17+INDEX('FD inverse'!$A$22:$BH$22,1,'FD mesh'!$B$15+1)*Setup!$B$22</f>
        <v>19.4624197002324</v>
      </c>
      <c r="Y721" s="0" t="n">
        <f aca="false">SUMPRODUCT('FD inverse'!$A$23:$BH$23,'FD mesh'!$B$84:$BI$84,$E720:$BL720)+'FD inverse'!$A$23*$C721/Setup!$B$17+INDEX('FD inverse'!$A$23:$BH$23,1,'FD mesh'!$B$15+1)*Setup!$B$22</f>
        <v>18.9962908693585</v>
      </c>
      <c r="Z721" s="0" t="n">
        <f aca="false">SUMPRODUCT('FD inverse'!$A$24:$BH$24,'FD mesh'!$B$84:$BI$84,$E720:$BL720)+'FD inverse'!$A$24*$C721/Setup!$B$17+INDEX('FD inverse'!$A$24:$BH$24,1,'FD mesh'!$B$15+1)*Setup!$B$22</f>
        <v>18.5309767647879</v>
      </c>
      <c r="AA721" s="0" t="n">
        <f aca="false">SUMPRODUCT('FD inverse'!$A$25:$BH$25,'FD mesh'!$B$84:$BI$84,$E720:$BL720)+'FD inverse'!$A$25*$C721/Setup!$B$17+INDEX('FD inverse'!$A$25:$BH$25,1,'FD mesh'!$B$15+1)*Setup!$B$22</f>
        <v>18.0663319247204</v>
      </c>
      <c r="AB721" s="0" t="n">
        <f aca="false">SUMPRODUCT('FD inverse'!$A$26:$BH$26,'FD mesh'!$B$84:$BI$84,$E720:$BL720)+'FD inverse'!$A$26*$C721/Setup!$B$17+INDEX('FD inverse'!$A$26:$BH$26,1,'FD mesh'!$B$15+1)*Setup!$B$22</f>
        <v>17.6022259737376</v>
      </c>
      <c r="AC721" s="0" t="n">
        <f aca="false">SUMPRODUCT('FD inverse'!$A$27:$BH$27,'FD mesh'!$B$84:$BI$84,$E720:$BL720)+'FD inverse'!$A$27*$C721/Setup!$B$17+INDEX('FD inverse'!$A$27:$BH$27,1,'FD mesh'!$B$15+1)*Setup!$B$22</f>
        <v>17.1385416115393</v>
      </c>
      <c r="AD721" s="0" t="n">
        <f aca="false">SUMPRODUCT('FD inverse'!$A$28:$BH$28,'FD mesh'!$B$84:$BI$84,$E720:$BL720)+'FD inverse'!$A$28*$C721/Setup!$B$17+INDEX('FD inverse'!$A$28:$BH$28,1,'FD mesh'!$B$15+1)*Setup!$B$22</f>
        <v>16.6751725890849</v>
      </c>
      <c r="AE721" s="0" t="n">
        <f aca="false">SUMPRODUCT('FD inverse'!$A$29:$BH$29,'FD mesh'!$B$84:$BI$84,$E720:$BL720)+'FD inverse'!$A$29*$C721/Setup!$B$17+INDEX('FD inverse'!$A$29:$BH$29,1,'FD mesh'!$B$15+1)*Setup!$B$22</f>
        <v>16.212021675553</v>
      </c>
      <c r="AF721" s="0" t="n">
        <f aca="false">SUMPRODUCT('FD inverse'!$A$30:$BH$30,'FD mesh'!$B$84:$BI$84,$E720:$BL720)+'FD inverse'!$A$30*$C721/Setup!$B$17+INDEX('FD inverse'!$A$30:$BH$30,1,'FD mesh'!$B$15+1)*Setup!$B$22</f>
        <v>15.748998619071</v>
      </c>
      <c r="AG721" s="0" t="n">
        <f aca="false">SUMPRODUCT('FD inverse'!$A$31:$BH$31,'FD mesh'!$B$84:$BI$84,$E720:$BL720)+'FD inverse'!$A$31*$C721/Setup!$B$17+INDEX('FD inverse'!$A$31:$BH$31,1,'FD mesh'!$B$15+1)*Setup!$B$22</f>
        <v>15.2860181037794</v>
      </c>
      <c r="AH721" s="0" t="n">
        <f aca="false">SUMPRODUCT('FD inverse'!$A$32:$BH$32,'FD mesh'!$B$84:$BI$84,$E720:$BL720)+'FD inverse'!$A$32*$C721/Setup!$B$17+INDEX('FD inverse'!$A$32:$BH$32,1,'FD mesh'!$B$15+1)*Setup!$B$22</f>
        <v>15.2664689056336</v>
      </c>
      <c r="AI721" s="0" t="n">
        <f aca="false">SUMPRODUCT('FD inverse'!$A$33:$BH$33,'FD mesh'!$B$84:$BI$84,$E720:$BL720)+'FD inverse'!$A$33*$C721/Setup!$B$17+INDEX('FD inverse'!$A$33:$BH$33,1,'FD mesh'!$B$15+1)*Setup!$B$22</f>
        <v>15.246846411164</v>
      </c>
      <c r="AJ721" s="0" t="n">
        <f aca="false">SUMPRODUCT('FD inverse'!$A$34:$BH$34,'FD mesh'!$B$84:$BI$84,$E720:$BL720)+'FD inverse'!$A$34*$C721/Setup!$B$17+INDEX('FD inverse'!$A$34:$BH$34,1,'FD mesh'!$B$15+1)*Setup!$B$22</f>
        <v>15.227148191062</v>
      </c>
      <c r="AK721" s="0" t="n">
        <f aca="false">SUMPRODUCT('FD inverse'!$A$35:$BH$35,'FD mesh'!$B$84:$BI$84,$E720:$BL720)+'FD inverse'!$A$35*$C721/Setup!$B$17+INDEX('FD inverse'!$A$35:$BH$35,1,'FD mesh'!$B$15+1)*Setup!$B$22</f>
        <v>15.2073738428438</v>
      </c>
      <c r="AL721" s="0" t="n">
        <f aca="false">SUMPRODUCT('FD inverse'!$A$36:$BH$36,'FD mesh'!$B$84:$BI$84,$E720:$BL720)+'FD inverse'!$A$36*$C721/Setup!$B$17+INDEX('FD inverse'!$A$36:$BH$36,1,'FD mesh'!$B$15+1)*Setup!$B$22</f>
        <v>15.1875247699368</v>
      </c>
      <c r="AM721" s="0" t="n">
        <f aca="false">SUMPRODUCT('FD inverse'!$A$37:$BH$37,'FD mesh'!$B$84:$BI$84,$E720:$BL720)+'FD inverse'!$A$37*$C721/Setup!$B$17+INDEX('FD inverse'!$A$37:$BH$37,1,'FD mesh'!$B$15+1)*Setup!$B$22</f>
        <v>15.1676039740428</v>
      </c>
      <c r="AN721" s="0" t="n">
        <f aca="false">SUMPRODUCT('FD inverse'!$A$38:$BH$38,'FD mesh'!$B$84:$BI$84,$E720:$BL720)+'FD inverse'!$A$38*$C721/Setup!$B$17+INDEX('FD inverse'!$A$38:$BH$38,1,'FD mesh'!$B$15+1)*Setup!$B$22</f>
        <v>15.1476158602707</v>
      </c>
      <c r="AO721" s="0" t="n">
        <f aca="false">SUMPRODUCT('FD inverse'!$A$39:$BH$39,'FD mesh'!$B$84:$BI$84,$E720:$BL720)+'FD inverse'!$A$39*$C721/Setup!$B$17+INDEX('FD inverse'!$A$39:$BH$39,1,'FD mesh'!$B$15+1)*Setup!$B$22</f>
        <v>15.1275660543344</v>
      </c>
      <c r="AP721" s="0" t="n">
        <f aca="false">SUMPRODUCT('FD inverse'!$A$40:$BH$40,'FD mesh'!$B$84:$BI$84,$E720:$BL720)+'FD inverse'!$A$40*$C721/Setup!$B$17+INDEX('FD inverse'!$A$40:$BH$40,1,'FD mesh'!$B$15+1)*Setup!$B$22</f>
        <v>15.1074612309314</v>
      </c>
      <c r="AQ721" s="0" t="n">
        <f aca="false">SUMPRODUCT('FD inverse'!$A$41:$BH$41,'FD mesh'!$B$84:$BI$84,$E720:$BL720)+'FD inverse'!$A$41*$C721/Setup!$B$17+INDEX('FD inverse'!$A$41:$BH$41,1,'FD mesh'!$B$15+1)*Setup!$B$22</f>
        <v>15.0873089522696</v>
      </c>
      <c r="AR721" s="0" t="n">
        <f aca="false">SUMPRODUCT('FD inverse'!$A$42:$BH$42,'FD mesh'!$B$84:$BI$84,$E720:$BL720)+'FD inverse'!$A$42*$C721/Setup!$B$17+INDEX('FD inverse'!$A$42:$BH$42,1,'FD mesh'!$B$15+1)*Setup!$B$22</f>
        <v>15.0671175155745</v>
      </c>
      <c r="AS721" s="0" t="n">
        <f aca="false">SUMPRODUCT('FD inverse'!$A$43:$BH$43,'FD mesh'!$B$84:$BI$84,$E720:$BL720)+'FD inverse'!$A$43*$C721/Setup!$B$17+INDEX('FD inverse'!$A$43:$BH$43,1,'FD mesh'!$B$15+1)*Setup!$B$22</f>
        <v>0</v>
      </c>
      <c r="AT721" s="0" t="n">
        <f aca="false">SUMPRODUCT('FD inverse'!$A$44:$BH$44,'FD mesh'!$B$84:$BI$84,$E720:$BL720)+'FD inverse'!$A$44*$C721/Setup!$B$17+INDEX('FD inverse'!$A$44:$BH$44,1,'FD mesh'!$B$15+1)*Setup!$B$22</f>
        <v>0</v>
      </c>
      <c r="AU721" s="0" t="n">
        <f aca="false">SUMPRODUCT('FD inverse'!$A$45:$BH$45,'FD mesh'!$B$84:$BI$84,$E720:$BL720)+'FD inverse'!$A$45*$C721/Setup!$B$17+INDEX('FD inverse'!$A$45:$BH$45,1,'FD mesh'!$B$15+1)*Setup!$B$22</f>
        <v>0</v>
      </c>
      <c r="AV721" s="0" t="n">
        <f aca="false">SUMPRODUCT('FD inverse'!$A$46:$BH$46,'FD mesh'!$B$84:$BI$84,$E720:$BL720)+'FD inverse'!$A$46*$C721/Setup!$B$17+INDEX('FD inverse'!$A$46:$BH$46,1,'FD mesh'!$B$15+1)*Setup!$B$22</f>
        <v>0</v>
      </c>
      <c r="AW721" s="0" t="n">
        <f aca="false">SUMPRODUCT('FD inverse'!$A$47:$BH$47,'FD mesh'!$B$84:$BI$84,$E720:$BL720)+'FD inverse'!$A$47*$C721/Setup!$B$17+INDEX('FD inverse'!$A$47:$BH$47,1,'FD mesh'!$B$15+1)*Setup!$B$22</f>
        <v>0</v>
      </c>
      <c r="AX721" s="0" t="n">
        <f aca="false">SUMPRODUCT('FD inverse'!$A$48:$BH$48,'FD mesh'!$B$84:$BI$84,$E720:$BL720)+'FD inverse'!$A$48*$C721/Setup!$B$17+INDEX('FD inverse'!$A$48:$BH$48,1,'FD mesh'!$B$15+1)*Setup!$B$22</f>
        <v>0</v>
      </c>
      <c r="AY721" s="0" t="n">
        <f aca="false">SUMPRODUCT('FD inverse'!$A$49:$BH$49,'FD mesh'!$B$84:$BI$84,$E720:$BL720)+'FD inverse'!$A$49*$C721/Setup!$B$17+INDEX('FD inverse'!$A$49:$BH$49,1,'FD mesh'!$B$15+1)*Setup!$B$22</f>
        <v>0</v>
      </c>
      <c r="AZ721" s="0" t="n">
        <f aca="false">SUMPRODUCT('FD inverse'!$A$50:$BH$50,'FD mesh'!$B$84:$BI$84,$E720:$BL720)+'FD inverse'!$A$50*$C721/Setup!$B$17+INDEX('FD inverse'!$A$50:$BH$50,1,'FD mesh'!$B$15+1)*Setup!$B$22</f>
        <v>0</v>
      </c>
      <c r="BA721" s="0" t="n">
        <f aca="false">SUMPRODUCT('FD inverse'!$A$51:$BH$51,'FD mesh'!$B$84:$BI$84,$E720:$BL720)+'FD inverse'!$A$51*$C721/Setup!$B$17+INDEX('FD inverse'!$A$51:$BH$51,1,'FD mesh'!$B$15+1)*Setup!$B$22</f>
        <v>0</v>
      </c>
      <c r="BB721" s="0" t="n">
        <f aca="false">SUMPRODUCT('FD inverse'!$A$52:$BH$52,'FD mesh'!$B$84:$BI$84,$E720:$BL720)+'FD inverse'!$A$52*$C721/Setup!$B$17+INDEX('FD inverse'!$A$52:$BH$52,1,'FD mesh'!$B$15+1)*Setup!$B$22</f>
        <v>0</v>
      </c>
      <c r="BC721" s="0" t="n">
        <f aca="false">SUMPRODUCT('FD inverse'!$A$53:$BH$53,'FD mesh'!$B$84:$BI$84,$E720:$BL720)+'FD inverse'!$A$53*$C721/Setup!$B$17+INDEX('FD inverse'!$A$53:$BH$53,1,'FD mesh'!$B$15+1)*Setup!$B$22</f>
        <v>0</v>
      </c>
      <c r="BD721" s="0" t="n">
        <f aca="false">SUMPRODUCT('FD inverse'!$A$54:$BH$54,'FD mesh'!$B$84:$BI$84,$E720:$BL720)+'FD inverse'!$A$54*$C721/Setup!$B$17+INDEX('FD inverse'!$A$54:$BH$54,1,'FD mesh'!$B$15+1)*Setup!$B$22</f>
        <v>0</v>
      </c>
      <c r="BE721" s="0" t="n">
        <f aca="false">SUMPRODUCT('FD inverse'!$A$55:$BH$55,'FD mesh'!$B$84:$BI$84,$E720:$BL720)+'FD inverse'!$A$55*$C721/Setup!$B$17+INDEX('FD inverse'!$A$55:$BH$55,1,'FD mesh'!$B$15+1)*Setup!$B$22</f>
        <v>0</v>
      </c>
      <c r="BF721" s="0" t="n">
        <f aca="false">SUMPRODUCT('FD inverse'!$A$56:$BH$56,'FD mesh'!$B$84:$BI$84,$E720:$BL720)+'FD inverse'!$A$56*$C721/Setup!$B$17+INDEX('FD inverse'!$A$56:$BH$56,1,'FD mesh'!$B$15+1)*Setup!$B$22</f>
        <v>0</v>
      </c>
      <c r="BG721" s="0" t="n">
        <f aca="false">SUMPRODUCT('FD inverse'!$A$57:$BH$57,'FD mesh'!$B$84:$BI$84,$E720:$BL720)+'FD inverse'!$A$57*$C721/Setup!$B$17+INDEX('FD inverse'!$A$57:$BH$57,1,'FD mesh'!$B$15+1)*Setup!$B$22</f>
        <v>0</v>
      </c>
      <c r="BH721" s="0" t="n">
        <f aca="false">SUMPRODUCT('FD inverse'!$A$58:$BH$58,'FD mesh'!$B$84:$BI$84,$E720:$BL720)+'FD inverse'!$A$58*$C721/Setup!$B$17+INDEX('FD inverse'!$A$58:$BH$58,1,'FD mesh'!$B$15+1)*Setup!$B$22</f>
        <v>0</v>
      </c>
      <c r="BI721" s="0" t="n">
        <f aca="false">SUMPRODUCT('FD inverse'!$A$59:$BH$59,'FD mesh'!$B$84:$BI$84,$E720:$BL720)+'FD inverse'!$A$59*$C721/Setup!$B$17+INDEX('FD inverse'!$A$59:$BH$59,1,'FD mesh'!$B$15+1)*Setup!$B$22</f>
        <v>0</v>
      </c>
      <c r="BJ721" s="0" t="n">
        <f aca="false">SUMPRODUCT('FD inverse'!$A$60:$BH$60,'FD mesh'!$B$84:$BI$84,$E720:$BL720)+'FD inverse'!$A$60*$C721/Setup!$B$17+INDEX('FD inverse'!$A$60:$BH$60,1,'FD mesh'!$B$15+1)*Setup!$B$22</f>
        <v>0</v>
      </c>
      <c r="BK721" s="0" t="n">
        <f aca="false">SUMPRODUCT('FD inverse'!$A$61:$BH$61,'FD mesh'!$B$84:$BI$84,$E720:$BL720)+'FD inverse'!$A$61*$C721/Setup!$B$17+INDEX('FD inverse'!$A$61:$BH$61,1,'FD mesh'!$B$15+1)*Setup!$B$22</f>
        <v>0</v>
      </c>
      <c r="BL721" s="0" t="n">
        <f aca="false">SUMPRODUCT('FD inverse'!$A$62:$BH$62,'FD mesh'!$B$84:$BI$84,$E720:$BL720)+'FD inverse'!$A$62*$C721/Setup!$B$17+INDEX('FD inverse'!$A$62:$BH$62,1,'FD mesh'!$B$15+1)*Setup!$B$22</f>
        <v>0</v>
      </c>
    </row>
    <row r="722" customFormat="false" ht="15" hidden="false" customHeight="false" outlineLevel="0" collapsed="false">
      <c r="A722" s="0" t="n">
        <v>717</v>
      </c>
      <c r="B722" s="0" t="n">
        <f aca="false">A722*Setup!$B$11/3600</f>
        <v>59.75</v>
      </c>
      <c r="C722" s="0" t="n">
        <f aca="false">Setup!$B$7+Setup!$B$8*COS(2*PI()*(B722-Setup!$B$9)/24)</f>
        <v>25.769154760876</v>
      </c>
      <c r="D722" s="0" t="n">
        <f aca="false">(C722-E722)/Setup!$B$17</f>
        <v>11.0440043616403</v>
      </c>
      <c r="E722" s="0" t="n">
        <f aca="false">SUMPRODUCT('FD inverse'!$A$3:$BH$3,'FD mesh'!$B$84:$BI$84,$E721:$BL721)+'FD inverse'!$A$3*$C722/Setup!$B$17+INDEX('FD inverse'!$A$3:$BH$3,1,'FD mesh'!$B$15+1)*Setup!$B$22</f>
        <v>24.3334341938628</v>
      </c>
      <c r="F722" s="0" t="n">
        <f aca="false">SUMPRODUCT('FD inverse'!$A$4:$BH$4,'FD mesh'!$B$84:$BI$84,$E721:$BL721)+'FD inverse'!$A$4*$C722/Setup!$B$17+INDEX('FD inverse'!$A$4:$BH$4,1,'FD mesh'!$B$15+1)*Setup!$B$22</f>
        <v>24.016041348025</v>
      </c>
      <c r="G722" s="0" t="n">
        <f aca="false">SUMPRODUCT('FD inverse'!$A$5:$BH$5,'FD mesh'!$B$84:$BI$84,$E721:$BL721)+'FD inverse'!$A$5*$C722/Setup!$B$17+INDEX('FD inverse'!$A$5:$BH$5,1,'FD mesh'!$B$15+1)*Setup!$B$22</f>
        <v>23.7185702070602</v>
      </c>
      <c r="H722" s="0" t="n">
        <f aca="false">SUMPRODUCT('FD inverse'!$A$6:$BH$6,'FD mesh'!$B$84:$BI$84,$E721:$BL721)+'FD inverse'!$A$6*$C722/Setup!$B$17+INDEX('FD inverse'!$A$6:$BH$6,1,'FD mesh'!$B$15+1)*Setup!$B$22</f>
        <v>22.7479823484208</v>
      </c>
      <c r="I722" s="0" t="n">
        <f aca="false">SUMPRODUCT('FD inverse'!$A$7:$BH$7,'FD mesh'!$B$84:$BI$84,$E721:$BL721)+'FD inverse'!$A$7*$C722/Setup!$B$17+INDEX('FD inverse'!$A$7:$BH$7,1,'FD mesh'!$B$15+1)*Setup!$B$22</f>
        <v>22.6675779149758</v>
      </c>
      <c r="J722" s="0" t="n">
        <f aca="false">SUMPRODUCT('FD inverse'!$A$8:$BH$8,'FD mesh'!$B$84:$BI$84,$E721:$BL721)+'FD inverse'!$A$8*$C722/Setup!$B$17+INDEX('FD inverse'!$A$8:$BH$8,1,'FD mesh'!$B$15+1)*Setup!$B$22</f>
        <v>22.5970909624787</v>
      </c>
      <c r="K722" s="0" t="n">
        <f aca="false">SUMPRODUCT('FD inverse'!$A$9:$BH$9,'FD mesh'!$B$84:$BI$84,$E721:$BL721)+'FD inverse'!$A$9*$C722/Setup!$B$17+INDEX('FD inverse'!$A$9:$BH$9,1,'FD mesh'!$B$15+1)*Setup!$B$22</f>
        <v>22.5355512611805</v>
      </c>
      <c r="L722" s="0" t="n">
        <f aca="false">SUMPRODUCT('FD inverse'!$A$10:$BH$10,'FD mesh'!$B$84:$BI$84,$E721:$BL721)+'FD inverse'!$A$10*$C722/Setup!$B$17+INDEX('FD inverse'!$A$10:$BH$10,1,'FD mesh'!$B$15+1)*Setup!$B$22</f>
        <v>22.4820850764945</v>
      </c>
      <c r="M722" s="0" t="n">
        <f aca="false">SUMPRODUCT('FD inverse'!$A$11:$BH$11,'FD mesh'!$B$84:$BI$84,$E721:$BL721)+'FD inverse'!$A$11*$C722/Setup!$B$17+INDEX('FD inverse'!$A$11:$BH$11,1,'FD mesh'!$B$15+1)*Setup!$B$22</f>
        <v>22.4359214527724</v>
      </c>
      <c r="N722" s="0" t="n">
        <f aca="false">SUMPRODUCT('FD inverse'!$A$12:$BH$12,'FD mesh'!$B$84:$BI$84,$E721:$BL721)+'FD inverse'!$A$12*$C722/Setup!$B$17+INDEX('FD inverse'!$A$12:$BH$12,1,'FD mesh'!$B$15+1)*Setup!$B$22</f>
        <v>22.3963973190618</v>
      </c>
      <c r="O722" s="0" t="n">
        <f aca="false">SUMPRODUCT('FD inverse'!$A$13:$BH$13,'FD mesh'!$B$84:$BI$84,$E721:$BL721)+'FD inverse'!$A$13*$C722/Setup!$B$17+INDEX('FD inverse'!$A$13:$BH$13,1,'FD mesh'!$B$15+1)*Setup!$B$22</f>
        <v>22.362961548355</v>
      </c>
      <c r="P722" s="0" t="n">
        <f aca="false">SUMPRODUCT('FD inverse'!$A$14:$BH$14,'FD mesh'!$B$84:$BI$84,$E721:$BL721)+'FD inverse'!$A$14*$C722/Setup!$B$17+INDEX('FD inverse'!$A$14:$BH$14,1,'FD mesh'!$B$15+1)*Setup!$B$22</f>
        <v>22.3351780832844</v>
      </c>
      <c r="Q722" s="0" t="n">
        <f aca="false">SUMPRODUCT('FD inverse'!$A$15:$BH$15,'FD mesh'!$B$84:$BI$84,$E721:$BL721)+'FD inverse'!$A$15*$C722/Setup!$B$17+INDEX('FD inverse'!$A$15:$BH$15,1,'FD mesh'!$B$15+1)*Setup!$B$22</f>
        <v>22.3127282220175</v>
      </c>
      <c r="R722" s="0" t="n">
        <f aca="false">SUMPRODUCT('FD inverse'!$A$16:$BH$16,'FD mesh'!$B$84:$BI$84,$E721:$BL721)+'FD inverse'!$A$16*$C722/Setup!$B$17+INDEX('FD inverse'!$A$16:$BH$16,1,'FD mesh'!$B$15+1)*Setup!$B$22</f>
        <v>22.2954121384092</v>
      </c>
      <c r="S722" s="0" t="n">
        <f aca="false">SUMPRODUCT('FD inverse'!$A$17:$BH$17,'FD mesh'!$B$84:$BI$84,$E721:$BL721)+'FD inverse'!$A$17*$C722/Setup!$B$17+INDEX('FD inverse'!$A$17:$BH$17,1,'FD mesh'!$B$15+1)*Setup!$B$22</f>
        <v>21.8191905409368</v>
      </c>
      <c r="T722" s="0" t="n">
        <f aca="false">SUMPRODUCT('FD inverse'!$A$18:$BH$18,'FD mesh'!$B$84:$BI$84,$E721:$BL721)+'FD inverse'!$A$18*$C722/Setup!$B$17+INDEX('FD inverse'!$A$18:$BH$18,1,'FD mesh'!$B$15+1)*Setup!$B$22</f>
        <v>21.3451788016555</v>
      </c>
      <c r="U722" s="0" t="n">
        <f aca="false">SUMPRODUCT('FD inverse'!$A$19:$BH$19,'FD mesh'!$B$84:$BI$84,$E721:$BL721)+'FD inverse'!$A$19*$C722/Setup!$B$17+INDEX('FD inverse'!$A$19:$BH$19,1,'FD mesh'!$B$15+1)*Setup!$B$22</f>
        <v>20.8730941006673</v>
      </c>
      <c r="V722" s="0" t="n">
        <f aca="false">SUMPRODUCT('FD inverse'!$A$20:$BH$20,'FD mesh'!$B$84:$BI$84,$E721:$BL721)+'FD inverse'!$A$20*$C722/Setup!$B$17+INDEX('FD inverse'!$A$20:$BH$20,1,'FD mesh'!$B$15+1)*Setup!$B$22</f>
        <v>20.4026800305571</v>
      </c>
      <c r="W722" s="0" t="n">
        <f aca="false">SUMPRODUCT('FD inverse'!$A$21:$BH$21,'FD mesh'!$B$84:$BI$84,$E721:$BL721)+'FD inverse'!$A$21*$C722/Setup!$B$17+INDEX('FD inverse'!$A$21:$BH$21,1,'FD mesh'!$B$15+1)*Setup!$B$22</f>
        <v>19.9337048008537</v>
      </c>
      <c r="X722" s="0" t="n">
        <f aca="false">SUMPRODUCT('FD inverse'!$A$22:$BH$22,'FD mesh'!$B$84:$BI$84,$E721:$BL721)+'FD inverse'!$A$22*$C722/Setup!$B$17+INDEX('FD inverse'!$A$22:$BH$22,1,'FD mesh'!$B$15+1)*Setup!$B$22</f>
        <v>19.4659593913154</v>
      </c>
      <c r="Y722" s="0" t="n">
        <f aca="false">SUMPRODUCT('FD inverse'!$A$23:$BH$23,'FD mesh'!$B$84:$BI$84,$E721:$BL721)+'FD inverse'!$A$23*$C722/Setup!$B$17+INDEX('FD inverse'!$A$23:$BH$23,1,'FD mesh'!$B$15+1)*Setup!$B$22</f>
        <v>18.9992556622958</v>
      </c>
      <c r="Z722" s="0" t="n">
        <f aca="false">SUMPRODUCT('FD inverse'!$A$24:$BH$24,'FD mesh'!$B$84:$BI$84,$E721:$BL721)+'FD inverse'!$A$24*$C722/Setup!$B$17+INDEX('FD inverse'!$A$24:$BH$24,1,'FD mesh'!$B$15+1)*Setup!$B$22</f>
        <v>18.5334244294835</v>
      </c>
      <c r="AA722" s="0" t="n">
        <f aca="false">SUMPRODUCT('FD inverse'!$A$25:$BH$25,'FD mesh'!$B$84:$BI$84,$E721:$BL721)+'FD inverse'!$A$25*$C722/Setup!$B$17+INDEX('FD inverse'!$A$25:$BH$25,1,'FD mesh'!$B$15+1)*Setup!$B$22</f>
        <v>18.0683135094245</v>
      </c>
      <c r="AB722" s="0" t="n">
        <f aca="false">SUMPRODUCT('FD inverse'!$A$26:$BH$26,'FD mesh'!$B$84:$BI$84,$E721:$BL721)+'FD inverse'!$A$26*$C722/Setup!$B$17+INDEX('FD inverse'!$A$26:$BH$26,1,'FD mesh'!$B$15+1)*Setup!$B$22</f>
        <v>17.6037857414356</v>
      </c>
      <c r="AC722" s="0" t="n">
        <f aca="false">SUMPRODUCT('FD inverse'!$A$27:$BH$27,'FD mesh'!$B$84:$BI$84,$E721:$BL721)+'FD inverse'!$A$27*$C722/Setup!$B$17+INDEX('FD inverse'!$A$27:$BH$27,1,'FD mesh'!$B$15+1)*Setup!$B$22</f>
        <v>17.1397169907977</v>
      </c>
      <c r="AD722" s="0" t="n">
        <f aca="false">SUMPRODUCT('FD inverse'!$A$28:$BH$28,'FD mesh'!$B$84:$BI$84,$E721:$BL721)+'FD inverse'!$A$28*$C722/Setup!$B$17+INDEX('FD inverse'!$A$28:$BH$28,1,'FD mesh'!$B$15+1)*Setup!$B$22</f>
        <v>16.6759941374845</v>
      </c>
      <c r="AE722" s="0" t="n">
        <f aca="false">SUMPRODUCT('FD inverse'!$A$29:$BH$29,'FD mesh'!$B$84:$BI$84,$E721:$BL721)+'FD inverse'!$A$29*$C722/Setup!$B$17+INDEX('FD inverse'!$A$29:$BH$29,1,'FD mesh'!$B$15+1)*Setup!$B$22</f>
        <v>16.2125130541289</v>
      </c>
      <c r="AF722" s="0" t="n">
        <f aca="false">SUMPRODUCT('FD inverse'!$A$30:$BH$30,'FD mesh'!$B$84:$BI$84,$E721:$BL721)+'FD inverse'!$A$30*$C722/Setup!$B$17+INDEX('FD inverse'!$A$30:$BH$30,1,'FD mesh'!$B$15+1)*Setup!$B$22</f>
        <v>15.7491765764686</v>
      </c>
      <c r="AG722" s="0" t="n">
        <f aca="false">SUMPRODUCT('FD inverse'!$A$31:$BH$31,'FD mesh'!$B$84:$BI$84,$E721:$BL721)+'FD inverse'!$A$31*$C722/Setup!$B$17+INDEX('FD inverse'!$A$31:$BH$31,1,'FD mesh'!$B$15+1)*Setup!$B$22</f>
        <v>15.285892469128</v>
      </c>
      <c r="AH722" s="0" t="n">
        <f aca="false">SUMPRODUCT('FD inverse'!$A$32:$BH$32,'FD mesh'!$B$84:$BI$84,$E721:$BL721)+'FD inverse'!$A$32*$C722/Setup!$B$17+INDEX('FD inverse'!$A$32:$BH$32,1,'FD mesh'!$B$15+1)*Setup!$B$22</f>
        <v>15.2663330395735</v>
      </c>
      <c r="AI722" s="0" t="n">
        <f aca="false">SUMPRODUCT('FD inverse'!$A$33:$BH$33,'FD mesh'!$B$84:$BI$84,$E721:$BL721)+'FD inverse'!$A$33*$C722/Setup!$B$17+INDEX('FD inverse'!$A$33:$BH$33,1,'FD mesh'!$B$15+1)*Setup!$B$22</f>
        <v>15.2467048314899</v>
      </c>
      <c r="AJ722" s="0" t="n">
        <f aca="false">SUMPRODUCT('FD inverse'!$A$34:$BH$34,'FD mesh'!$B$84:$BI$84,$E721:$BL721)+'FD inverse'!$A$34*$C722/Setup!$B$17+INDEX('FD inverse'!$A$34:$BH$34,1,'FD mesh'!$B$15+1)*Setup!$B$22</f>
        <v>15.2270049525143</v>
      </c>
      <c r="AK722" s="0" t="n">
        <f aca="false">SUMPRODUCT('FD inverse'!$A$35:$BH$35,'FD mesh'!$B$84:$BI$84,$E721:$BL721)+'FD inverse'!$A$35*$C722/Setup!$B$17+INDEX('FD inverse'!$A$35:$BH$35,1,'FD mesh'!$B$15+1)*Setup!$B$22</f>
        <v>15.2072325628867</v>
      </c>
      <c r="AL722" s="0" t="n">
        <f aca="false">SUMPRODUCT('FD inverse'!$A$36:$BH$36,'FD mesh'!$B$84:$BI$84,$E721:$BL721)+'FD inverse'!$A$36*$C722/Setup!$B$17+INDEX('FD inverse'!$A$36:$BH$36,1,'FD mesh'!$B$15+1)*Setup!$B$22</f>
        <v>15.1873886540907</v>
      </c>
      <c r="AM722" s="0" t="n">
        <f aca="false">SUMPRODUCT('FD inverse'!$A$37:$BH$37,'FD mesh'!$B$84:$BI$84,$E721:$BL721)+'FD inverse'!$A$37*$C722/Setup!$B$17+INDEX('FD inverse'!$A$37:$BH$37,1,'FD mesh'!$B$15+1)*Setup!$B$22</f>
        <v>15.1674758403183</v>
      </c>
      <c r="AN722" s="0" t="n">
        <f aca="false">SUMPRODUCT('FD inverse'!$A$38:$BH$38,'FD mesh'!$B$84:$BI$84,$E721:$BL721)+'FD inverse'!$A$38*$C722/Setup!$B$17+INDEX('FD inverse'!$A$38:$BH$38,1,'FD mesh'!$B$15+1)*Setup!$B$22</f>
        <v>15.1474981623032</v>
      </c>
      <c r="AO722" s="0" t="n">
        <f aca="false">SUMPRODUCT('FD inverse'!$A$39:$BH$39,'FD mesh'!$B$84:$BI$84,$E721:$BL721)+'FD inverse'!$A$39*$C722/Setup!$B$17+INDEX('FD inverse'!$A$39:$BH$39,1,'FD mesh'!$B$15+1)*Setup!$B$22</f>
        <v>15.1274609028659</v>
      </c>
      <c r="AP722" s="0" t="n">
        <f aca="false">SUMPRODUCT('FD inverse'!$A$40:$BH$40,'FD mesh'!$B$84:$BI$84,$E721:$BL721)+'FD inverse'!$A$40*$C722/Setup!$B$17+INDEX('FD inverse'!$A$40:$BH$40,1,'FD mesh'!$B$15+1)*Setup!$B$22</f>
        <v>15.1073704133334</v>
      </c>
      <c r="AQ722" s="0" t="n">
        <f aca="false">SUMPRODUCT('FD inverse'!$A$41:$BH$41,'FD mesh'!$B$84:$BI$84,$E721:$BL721)+'FD inverse'!$A$41*$C722/Setup!$B$17+INDEX('FD inverse'!$A$41:$BH$41,1,'FD mesh'!$B$15+1)*Setup!$B$22</f>
        <v>15.087233949841</v>
      </c>
      <c r="AR722" s="0" t="n">
        <f aca="false">SUMPRODUCT('FD inverse'!$A$42:$BH$42,'FD mesh'!$B$84:$BI$84,$E721:$BL721)+'FD inverse'!$A$42*$C722/Setup!$B$17+INDEX('FD inverse'!$A$42:$BH$42,1,'FD mesh'!$B$15+1)*Setup!$B$22</f>
        <v>15.0670595183918</v>
      </c>
      <c r="AS722" s="0" t="n">
        <f aca="false">SUMPRODUCT('FD inverse'!$A$43:$BH$43,'FD mesh'!$B$84:$BI$84,$E721:$BL721)+'FD inverse'!$A$43*$C722/Setup!$B$17+INDEX('FD inverse'!$A$43:$BH$43,1,'FD mesh'!$B$15+1)*Setup!$B$22</f>
        <v>0</v>
      </c>
      <c r="AT722" s="0" t="n">
        <f aca="false">SUMPRODUCT('FD inverse'!$A$44:$BH$44,'FD mesh'!$B$84:$BI$84,$E721:$BL721)+'FD inverse'!$A$44*$C722/Setup!$B$17+INDEX('FD inverse'!$A$44:$BH$44,1,'FD mesh'!$B$15+1)*Setup!$B$22</f>
        <v>0</v>
      </c>
      <c r="AU722" s="0" t="n">
        <f aca="false">SUMPRODUCT('FD inverse'!$A$45:$BH$45,'FD mesh'!$B$84:$BI$84,$E721:$BL721)+'FD inverse'!$A$45*$C722/Setup!$B$17+INDEX('FD inverse'!$A$45:$BH$45,1,'FD mesh'!$B$15+1)*Setup!$B$22</f>
        <v>0</v>
      </c>
      <c r="AV722" s="0" t="n">
        <f aca="false">SUMPRODUCT('FD inverse'!$A$46:$BH$46,'FD mesh'!$B$84:$BI$84,$E721:$BL721)+'FD inverse'!$A$46*$C722/Setup!$B$17+INDEX('FD inverse'!$A$46:$BH$46,1,'FD mesh'!$B$15+1)*Setup!$B$22</f>
        <v>0</v>
      </c>
      <c r="AW722" s="0" t="n">
        <f aca="false">SUMPRODUCT('FD inverse'!$A$47:$BH$47,'FD mesh'!$B$84:$BI$84,$E721:$BL721)+'FD inverse'!$A$47*$C722/Setup!$B$17+INDEX('FD inverse'!$A$47:$BH$47,1,'FD mesh'!$B$15+1)*Setup!$B$22</f>
        <v>0</v>
      </c>
      <c r="AX722" s="0" t="n">
        <f aca="false">SUMPRODUCT('FD inverse'!$A$48:$BH$48,'FD mesh'!$B$84:$BI$84,$E721:$BL721)+'FD inverse'!$A$48*$C722/Setup!$B$17+INDEX('FD inverse'!$A$48:$BH$48,1,'FD mesh'!$B$15+1)*Setup!$B$22</f>
        <v>0</v>
      </c>
      <c r="AY722" s="0" t="n">
        <f aca="false">SUMPRODUCT('FD inverse'!$A$49:$BH$49,'FD mesh'!$B$84:$BI$84,$E721:$BL721)+'FD inverse'!$A$49*$C722/Setup!$B$17+INDEX('FD inverse'!$A$49:$BH$49,1,'FD mesh'!$B$15+1)*Setup!$B$22</f>
        <v>0</v>
      </c>
      <c r="AZ722" s="0" t="n">
        <f aca="false">SUMPRODUCT('FD inverse'!$A$50:$BH$50,'FD mesh'!$B$84:$BI$84,$E721:$BL721)+'FD inverse'!$A$50*$C722/Setup!$B$17+INDEX('FD inverse'!$A$50:$BH$50,1,'FD mesh'!$B$15+1)*Setup!$B$22</f>
        <v>0</v>
      </c>
      <c r="BA722" s="0" t="n">
        <f aca="false">SUMPRODUCT('FD inverse'!$A$51:$BH$51,'FD mesh'!$B$84:$BI$84,$E721:$BL721)+'FD inverse'!$A$51*$C722/Setup!$B$17+INDEX('FD inverse'!$A$51:$BH$51,1,'FD mesh'!$B$15+1)*Setup!$B$22</f>
        <v>0</v>
      </c>
      <c r="BB722" s="0" t="n">
        <f aca="false">SUMPRODUCT('FD inverse'!$A$52:$BH$52,'FD mesh'!$B$84:$BI$84,$E721:$BL721)+'FD inverse'!$A$52*$C722/Setup!$B$17+INDEX('FD inverse'!$A$52:$BH$52,1,'FD mesh'!$B$15+1)*Setup!$B$22</f>
        <v>0</v>
      </c>
      <c r="BC722" s="0" t="n">
        <f aca="false">SUMPRODUCT('FD inverse'!$A$53:$BH$53,'FD mesh'!$B$84:$BI$84,$E721:$BL721)+'FD inverse'!$A$53*$C722/Setup!$B$17+INDEX('FD inverse'!$A$53:$BH$53,1,'FD mesh'!$B$15+1)*Setup!$B$22</f>
        <v>0</v>
      </c>
      <c r="BD722" s="0" t="n">
        <f aca="false">SUMPRODUCT('FD inverse'!$A$54:$BH$54,'FD mesh'!$B$84:$BI$84,$E721:$BL721)+'FD inverse'!$A$54*$C722/Setup!$B$17+INDEX('FD inverse'!$A$54:$BH$54,1,'FD mesh'!$B$15+1)*Setup!$B$22</f>
        <v>0</v>
      </c>
      <c r="BE722" s="0" t="n">
        <f aca="false">SUMPRODUCT('FD inverse'!$A$55:$BH$55,'FD mesh'!$B$84:$BI$84,$E721:$BL721)+'FD inverse'!$A$55*$C722/Setup!$B$17+INDEX('FD inverse'!$A$55:$BH$55,1,'FD mesh'!$B$15+1)*Setup!$B$22</f>
        <v>0</v>
      </c>
      <c r="BF722" s="0" t="n">
        <f aca="false">SUMPRODUCT('FD inverse'!$A$56:$BH$56,'FD mesh'!$B$84:$BI$84,$E721:$BL721)+'FD inverse'!$A$56*$C722/Setup!$B$17+INDEX('FD inverse'!$A$56:$BH$56,1,'FD mesh'!$B$15+1)*Setup!$B$22</f>
        <v>0</v>
      </c>
      <c r="BG722" s="0" t="n">
        <f aca="false">SUMPRODUCT('FD inverse'!$A$57:$BH$57,'FD mesh'!$B$84:$BI$84,$E721:$BL721)+'FD inverse'!$A$57*$C722/Setup!$B$17+INDEX('FD inverse'!$A$57:$BH$57,1,'FD mesh'!$B$15+1)*Setup!$B$22</f>
        <v>0</v>
      </c>
      <c r="BH722" s="0" t="n">
        <f aca="false">SUMPRODUCT('FD inverse'!$A$58:$BH$58,'FD mesh'!$B$84:$BI$84,$E721:$BL721)+'FD inverse'!$A$58*$C722/Setup!$B$17+INDEX('FD inverse'!$A$58:$BH$58,1,'FD mesh'!$B$15+1)*Setup!$B$22</f>
        <v>0</v>
      </c>
      <c r="BI722" s="0" t="n">
        <f aca="false">SUMPRODUCT('FD inverse'!$A$59:$BH$59,'FD mesh'!$B$84:$BI$84,$E721:$BL721)+'FD inverse'!$A$59*$C722/Setup!$B$17+INDEX('FD inverse'!$A$59:$BH$59,1,'FD mesh'!$B$15+1)*Setup!$B$22</f>
        <v>0</v>
      </c>
      <c r="BJ722" s="0" t="n">
        <f aca="false">SUMPRODUCT('FD inverse'!$A$60:$BH$60,'FD mesh'!$B$84:$BI$84,$E721:$BL721)+'FD inverse'!$A$60*$C722/Setup!$B$17+INDEX('FD inverse'!$A$60:$BH$60,1,'FD mesh'!$B$15+1)*Setup!$B$22</f>
        <v>0</v>
      </c>
      <c r="BK722" s="0" t="n">
        <f aca="false">SUMPRODUCT('FD inverse'!$A$61:$BH$61,'FD mesh'!$B$84:$BI$84,$E721:$BL721)+'FD inverse'!$A$61*$C722/Setup!$B$17+INDEX('FD inverse'!$A$61:$BH$61,1,'FD mesh'!$B$15+1)*Setup!$B$22</f>
        <v>0</v>
      </c>
      <c r="BL722" s="0" t="n">
        <f aca="false">SUMPRODUCT('FD inverse'!$A$62:$BH$62,'FD mesh'!$B$84:$BI$84,$E721:$BL721)+'FD inverse'!$A$62*$C722/Setup!$B$17+INDEX('FD inverse'!$A$62:$BH$62,1,'FD mesh'!$B$15+1)*Setup!$B$22</f>
        <v>0</v>
      </c>
    </row>
    <row r="723" customFormat="false" ht="15" hidden="false" customHeight="false" outlineLevel="0" collapsed="false">
      <c r="A723" s="0" t="n">
        <v>718</v>
      </c>
      <c r="B723" s="0" t="n">
        <f aca="false">A723*Setup!$B$11/3600</f>
        <v>59.8333333333333</v>
      </c>
      <c r="C723" s="0" t="n">
        <f aca="false">Setup!$B$7+Setup!$B$8*COS(2*PI()*(B723-Setup!$B$9)/24)</f>
        <v>25.8469944529401</v>
      </c>
      <c r="D723" s="0" t="n">
        <f aca="false">(C723-E723)/Setup!$B$17</f>
        <v>11.2448290670041</v>
      </c>
      <c r="E723" s="0" t="n">
        <f aca="false">SUMPRODUCT('FD inverse'!$A$3:$BH$3,'FD mesh'!$B$84:$BI$84,$E722:$BL722)+'FD inverse'!$A$3*$C723/Setup!$B$17+INDEX('FD inverse'!$A$3:$BH$3,1,'FD mesh'!$B$15+1)*Setup!$B$22</f>
        <v>24.3851666742296</v>
      </c>
      <c r="F723" s="0" t="n">
        <f aca="false">SUMPRODUCT('FD inverse'!$A$4:$BH$4,'FD mesh'!$B$84:$BI$84,$E722:$BL722)+'FD inverse'!$A$4*$C723/Setup!$B$17+INDEX('FD inverse'!$A$4:$BH$4,1,'FD mesh'!$B$15+1)*Setup!$B$22</f>
        <v>24.0617258092198</v>
      </c>
      <c r="G723" s="0" t="n">
        <f aca="false">SUMPRODUCT('FD inverse'!$A$5:$BH$5,'FD mesh'!$B$84:$BI$84,$E722:$BL722)+'FD inverse'!$A$5*$C723/Setup!$B$17+INDEX('FD inverse'!$A$5:$BH$5,1,'FD mesh'!$B$15+1)*Setup!$B$22</f>
        <v>23.7581132693813</v>
      </c>
      <c r="H723" s="0" t="n">
        <f aca="false">SUMPRODUCT('FD inverse'!$A$6:$BH$6,'FD mesh'!$B$84:$BI$84,$E722:$BL722)+'FD inverse'!$A$6*$C723/Setup!$B$17+INDEX('FD inverse'!$A$6:$BH$6,1,'FD mesh'!$B$15+1)*Setup!$B$22</f>
        <v>22.7668086184667</v>
      </c>
      <c r="I723" s="0" t="n">
        <f aca="false">SUMPRODUCT('FD inverse'!$A$7:$BH$7,'FD mesh'!$B$84:$BI$84,$E722:$BL722)+'FD inverse'!$A$7*$C723/Setup!$B$17+INDEX('FD inverse'!$A$7:$BH$7,1,'FD mesh'!$B$15+1)*Setup!$B$22</f>
        <v>22.6846360151544</v>
      </c>
      <c r="J723" s="0" t="n">
        <f aca="false">SUMPRODUCT('FD inverse'!$A$8:$BH$8,'FD mesh'!$B$84:$BI$84,$E722:$BL722)+'FD inverse'!$A$8*$C723/Setup!$B$17+INDEX('FD inverse'!$A$8:$BH$8,1,'FD mesh'!$B$15+1)*Setup!$B$22</f>
        <v>22.6125271877588</v>
      </c>
      <c r="K723" s="0" t="n">
        <f aca="false">SUMPRODUCT('FD inverse'!$A$9:$BH$9,'FD mesh'!$B$84:$BI$84,$E722:$BL722)+'FD inverse'!$A$9*$C723/Setup!$B$17+INDEX('FD inverse'!$A$9:$BH$9,1,'FD mesh'!$B$15+1)*Setup!$B$22</f>
        <v>22.5495252779326</v>
      </c>
      <c r="L723" s="0" t="n">
        <f aca="false">SUMPRODUCT('FD inverse'!$A$10:$BH$10,'FD mesh'!$B$84:$BI$84,$E722:$BL722)+'FD inverse'!$A$10*$C723/Setup!$B$17+INDEX('FD inverse'!$A$10:$BH$10,1,'FD mesh'!$B$15+1)*Setup!$B$22</f>
        <v>22.4947676257772</v>
      </c>
      <c r="M723" s="0" t="n">
        <f aca="false">SUMPRODUCT('FD inverse'!$A$11:$BH$11,'FD mesh'!$B$84:$BI$84,$E722:$BL722)+'FD inverse'!$A$11*$C723/Setup!$B$17+INDEX('FD inverse'!$A$11:$BH$11,1,'FD mesh'!$B$15+1)*Setup!$B$22</f>
        <v>22.4474923035821</v>
      </c>
      <c r="N723" s="0" t="n">
        <f aca="false">SUMPRODUCT('FD inverse'!$A$12:$BH$12,'FD mesh'!$B$84:$BI$84,$E722:$BL722)+'FD inverse'!$A$12*$C723/Setup!$B$17+INDEX('FD inverse'!$A$12:$BH$12,1,'FD mesh'!$B$15+1)*Setup!$B$22</f>
        <v>22.4070434420416</v>
      </c>
      <c r="O723" s="0" t="n">
        <f aca="false">SUMPRODUCT('FD inverse'!$A$13:$BH$13,'FD mesh'!$B$84:$BI$84,$E722:$BL722)+'FD inverse'!$A$13*$C723/Setup!$B$17+INDEX('FD inverse'!$A$13:$BH$13,1,'FD mesh'!$B$15+1)*Setup!$B$22</f>
        <v>22.3728754790144</v>
      </c>
      <c r="P723" s="0" t="n">
        <f aca="false">SUMPRODUCT('FD inverse'!$A$14:$BH$14,'FD mesh'!$B$84:$BI$84,$E722:$BL722)+'FD inverse'!$A$14*$C723/Setup!$B$17+INDEX('FD inverse'!$A$14:$BH$14,1,'FD mesh'!$B$15+1)*Setup!$B$22</f>
        <v>22.3445564426299</v>
      </c>
      <c r="Q723" s="0" t="n">
        <f aca="false">SUMPRODUCT('FD inverse'!$A$15:$BH$15,'FD mesh'!$B$84:$BI$84,$E722:$BL722)+'FD inverse'!$A$15*$C723/Setup!$B$17+INDEX('FD inverse'!$A$15:$BH$15,1,'FD mesh'!$B$15+1)*Setup!$B$22</f>
        <v>22.3217703616114</v>
      </c>
      <c r="R723" s="0" t="n">
        <f aca="false">SUMPRODUCT('FD inverse'!$A$16:$BH$16,'FD mesh'!$B$84:$BI$84,$E722:$BL722)+'FD inverse'!$A$16*$C723/Setup!$B$17+INDEX('FD inverse'!$A$16:$BH$16,1,'FD mesh'!$B$15+1)*Setup!$B$22</f>
        <v>22.3043188762235</v>
      </c>
      <c r="S723" s="0" t="n">
        <f aca="false">SUMPRODUCT('FD inverse'!$A$17:$BH$17,'FD mesh'!$B$84:$BI$84,$E722:$BL722)+'FD inverse'!$A$17*$C723/Setup!$B$17+INDEX('FD inverse'!$A$17:$BH$17,1,'FD mesh'!$B$15+1)*Setup!$B$22</f>
        <v>21.8270218424022</v>
      </c>
      <c r="T723" s="0" t="n">
        <f aca="false">SUMPRODUCT('FD inverse'!$A$18:$BH$18,'FD mesh'!$B$84:$BI$84,$E722:$BL722)+'FD inverse'!$A$18*$C723/Setup!$B$17+INDEX('FD inverse'!$A$18:$BH$18,1,'FD mesh'!$B$15+1)*Setup!$B$22</f>
        <v>21.3520294487263</v>
      </c>
      <c r="U723" s="0" t="n">
        <f aca="false">SUMPRODUCT('FD inverse'!$A$19:$BH$19,'FD mesh'!$B$84:$BI$84,$E722:$BL722)+'FD inverse'!$A$19*$C723/Setup!$B$17+INDEX('FD inverse'!$A$19:$BH$19,1,'FD mesh'!$B$15+1)*Setup!$B$22</f>
        <v>20.8790531026171</v>
      </c>
      <c r="V723" s="0" t="n">
        <f aca="false">SUMPRODUCT('FD inverse'!$A$20:$BH$20,'FD mesh'!$B$84:$BI$84,$E722:$BL722)+'FD inverse'!$A$20*$C723/Setup!$B$17+INDEX('FD inverse'!$A$20:$BH$20,1,'FD mesh'!$B$15+1)*Setup!$B$22</f>
        <v>20.407830405653</v>
      </c>
      <c r="W723" s="0" t="n">
        <f aca="false">SUMPRODUCT('FD inverse'!$A$21:$BH$21,'FD mesh'!$B$84:$BI$84,$E722:$BL722)+'FD inverse'!$A$21*$C723/Setup!$B$17+INDEX('FD inverse'!$A$21:$BH$21,1,'FD mesh'!$B$15+1)*Setup!$B$22</f>
        <v>19.9381233905029</v>
      </c>
      <c r="X723" s="0" t="n">
        <f aca="false">SUMPRODUCT('FD inverse'!$A$22:$BH$22,'FD mesh'!$B$84:$BI$84,$E722:$BL722)+'FD inverse'!$A$22*$C723/Setup!$B$17+INDEX('FD inverse'!$A$22:$BH$22,1,'FD mesh'!$B$15+1)*Setup!$B$22</f>
        <v>19.4697167031639</v>
      </c>
      <c r="Y723" s="0" t="n">
        <f aca="false">SUMPRODUCT('FD inverse'!$A$23:$BH$23,'FD mesh'!$B$84:$BI$84,$E722:$BL722)+'FD inverse'!$A$23*$C723/Setup!$B$17+INDEX('FD inverse'!$A$23:$BH$23,1,'FD mesh'!$B$15+1)*Setup!$B$22</f>
        <v>19.002415739026</v>
      </c>
      <c r="Z723" s="0" t="n">
        <f aca="false">SUMPRODUCT('FD inverse'!$A$24:$BH$24,'FD mesh'!$B$84:$BI$84,$E722:$BL722)+'FD inverse'!$A$24*$C723/Setup!$B$17+INDEX('FD inverse'!$A$24:$BH$24,1,'FD mesh'!$B$15+1)*Setup!$B$22</f>
        <v>18.5360447403258</v>
      </c>
      <c r="AA723" s="0" t="n">
        <f aca="false">SUMPRODUCT('FD inverse'!$A$25:$BH$25,'FD mesh'!$B$84:$BI$84,$E722:$BL722)+'FD inverse'!$A$25*$C723/Setup!$B$17+INDEX('FD inverse'!$A$25:$BH$25,1,'FD mesh'!$B$15+1)*Setup!$B$22</f>
        <v>18.0704448616735</v>
      </c>
      <c r="AB723" s="0" t="n">
        <f aca="false">SUMPRODUCT('FD inverse'!$A$26:$BH$26,'FD mesh'!$B$84:$BI$84,$E722:$BL722)+'FD inverse'!$A$26*$C723/Setup!$B$17+INDEX('FD inverse'!$A$26:$BH$26,1,'FD mesh'!$B$15+1)*Setup!$B$22</f>
        <v>17.6054722095401</v>
      </c>
      <c r="AC723" s="0" t="n">
        <f aca="false">SUMPRODUCT('FD inverse'!$A$27:$BH$27,'FD mesh'!$B$84:$BI$84,$E722:$BL722)+'FD inverse'!$A$27*$C723/Setup!$B$17+INDEX('FD inverse'!$A$27:$BH$27,1,'FD mesh'!$B$15+1)*Setup!$B$22</f>
        <v>17.1409958608776</v>
      </c>
      <c r="AD723" s="0" t="n">
        <f aca="false">SUMPRODUCT('FD inverse'!$A$28:$BH$28,'FD mesh'!$B$84:$BI$84,$E722:$BL722)+'FD inverse'!$A$28*$C723/Setup!$B$17+INDEX('FD inverse'!$A$28:$BH$28,1,'FD mesh'!$B$15+1)*Setup!$B$22</f>
        <v>16.6768958654099</v>
      </c>
      <c r="AE723" s="0" t="n">
        <f aca="false">SUMPRODUCT('FD inverse'!$A$29:$BH$29,'FD mesh'!$B$84:$BI$84,$E722:$BL722)+'FD inverse'!$A$29*$C723/Setup!$B$17+INDEX('FD inverse'!$A$29:$BH$29,1,'FD mesh'!$B$15+1)*Setup!$B$22</f>
        <v>16.2130612355889</v>
      </c>
      <c r="AF723" s="0" t="n">
        <f aca="false">SUMPRODUCT('FD inverse'!$A$30:$BH$30,'FD mesh'!$B$84:$BI$84,$E722:$BL722)+'FD inverse'!$A$30*$C723/Setup!$B$17+INDEX('FD inverse'!$A$30:$BH$30,1,'FD mesh'!$B$15+1)*Setup!$B$22</f>
        <v>15.7493879277405</v>
      </c>
      <c r="AG723" s="0" t="n">
        <f aca="false">SUMPRODUCT('FD inverse'!$A$31:$BH$31,'FD mesh'!$B$84:$BI$84,$E722:$BL722)+'FD inverse'!$A$31*$C723/Setup!$B$17+INDEX('FD inverse'!$A$31:$BH$31,1,'FD mesh'!$B$15+1)*Setup!$B$22</f>
        <v>15.285776817552</v>
      </c>
      <c r="AH723" s="0" t="n">
        <f aca="false">SUMPRODUCT('FD inverse'!$A$32:$BH$32,'FD mesh'!$B$84:$BI$84,$E722:$BL722)+'FD inverse'!$A$32*$C723/Setup!$B$17+INDEX('FD inverse'!$A$32:$BH$32,1,'FD mesh'!$B$15+1)*Setup!$B$22</f>
        <v>15.2662061939781</v>
      </c>
      <c r="AI723" s="0" t="n">
        <f aca="false">SUMPRODUCT('FD inverse'!$A$33:$BH$33,'FD mesh'!$B$84:$BI$84,$E722:$BL722)+'FD inverse'!$A$33*$C723/Setup!$B$17+INDEX('FD inverse'!$A$33:$BH$33,1,'FD mesh'!$B$15+1)*Setup!$B$22</f>
        <v>15.246571358242</v>
      </c>
      <c r="AJ723" s="0" t="n">
        <f aca="false">SUMPRODUCT('FD inverse'!$A$34:$BH$34,'FD mesh'!$B$84:$BI$84,$E722:$BL722)+'FD inverse'!$A$34*$C723/Setup!$B$17+INDEX('FD inverse'!$A$34:$BH$34,1,'FD mesh'!$B$15+1)*Setup!$B$22</f>
        <v>15.2268689552736</v>
      </c>
      <c r="AK723" s="0" t="n">
        <f aca="false">SUMPRODUCT('FD inverse'!$A$35:$BH$35,'FD mesh'!$B$84:$BI$84,$E722:$BL722)+'FD inverse'!$A$35*$C723/Setup!$B$17+INDEX('FD inverse'!$A$35:$BH$35,1,'FD mesh'!$B$15+1)*Setup!$B$22</f>
        <v>15.2070977073695</v>
      </c>
      <c r="AL723" s="0" t="n">
        <f aca="false">SUMPRODUCT('FD inverse'!$A$36:$BH$36,'FD mesh'!$B$84:$BI$84,$E722:$BL722)+'FD inverse'!$A$36*$C723/Setup!$B$17+INDEX('FD inverse'!$A$36:$BH$36,1,'FD mesh'!$B$15+1)*Setup!$B$22</f>
        <v>15.1872581924965</v>
      </c>
      <c r="AM723" s="0" t="n">
        <f aca="false">SUMPRODUCT('FD inverse'!$A$37:$BH$37,'FD mesh'!$B$84:$BI$84,$E722:$BL722)+'FD inverse'!$A$37*$C723/Setup!$B$17+INDEX('FD inverse'!$A$37:$BH$37,1,'FD mesh'!$B$15+1)*Setup!$B$22</f>
        <v>15.1673526349595</v>
      </c>
      <c r="AN723" s="0" t="n">
        <f aca="false">SUMPRODUCT('FD inverse'!$A$38:$BH$38,'FD mesh'!$B$84:$BI$84,$E722:$BL722)+'FD inverse'!$A$38*$C723/Setup!$B$17+INDEX('FD inverse'!$A$38:$BH$38,1,'FD mesh'!$B$15+1)*Setup!$B$22</f>
        <v>15.1473847080322</v>
      </c>
      <c r="AO723" s="0" t="n">
        <f aca="false">SUMPRODUCT('FD inverse'!$A$39:$BH$39,'FD mesh'!$B$84:$BI$84,$E722:$BL722)+'FD inverse'!$A$39*$C723/Setup!$B$17+INDEX('FD inverse'!$A$39:$BH$39,1,'FD mesh'!$B$15+1)*Setup!$B$22</f>
        <v>15.1273593479397</v>
      </c>
      <c r="AP723" s="0" t="n">
        <f aca="false">SUMPRODUCT('FD inverse'!$A$40:$BH$40,'FD mesh'!$B$84:$BI$84,$E722:$BL722)+'FD inverse'!$A$40*$C723/Setup!$B$17+INDEX('FD inverse'!$A$40:$BH$40,1,'FD mesh'!$B$15+1)*Setup!$B$22</f>
        <v>15.1072825784045</v>
      </c>
      <c r="AQ723" s="0" t="n">
        <f aca="false">SUMPRODUCT('FD inverse'!$A$41:$BH$41,'FD mesh'!$B$84:$BI$84,$E722:$BL722)+'FD inverse'!$A$41*$C723/Setup!$B$17+INDEX('FD inverse'!$A$41:$BH$41,1,'FD mesh'!$B$15+1)*Setup!$B$22</f>
        <v>15.0871613448052</v>
      </c>
      <c r="AR723" s="0" t="n">
        <f aca="false">SUMPRODUCT('FD inverse'!$A$42:$BH$42,'FD mesh'!$B$84:$BI$84,$E722:$BL722)+'FD inverse'!$A$42*$C723/Setup!$B$17+INDEX('FD inverse'!$A$42:$BH$42,1,'FD mesh'!$B$15+1)*Setup!$B$22</f>
        <v>15.0670033568644</v>
      </c>
      <c r="AS723" s="0" t="n">
        <f aca="false">SUMPRODUCT('FD inverse'!$A$43:$BH$43,'FD mesh'!$B$84:$BI$84,$E722:$BL722)+'FD inverse'!$A$43*$C723/Setup!$B$17+INDEX('FD inverse'!$A$43:$BH$43,1,'FD mesh'!$B$15+1)*Setup!$B$22</f>
        <v>0</v>
      </c>
      <c r="AT723" s="0" t="n">
        <f aca="false">SUMPRODUCT('FD inverse'!$A$44:$BH$44,'FD mesh'!$B$84:$BI$84,$E722:$BL722)+'FD inverse'!$A$44*$C723/Setup!$B$17+INDEX('FD inverse'!$A$44:$BH$44,1,'FD mesh'!$B$15+1)*Setup!$B$22</f>
        <v>0</v>
      </c>
      <c r="AU723" s="0" t="n">
        <f aca="false">SUMPRODUCT('FD inverse'!$A$45:$BH$45,'FD mesh'!$B$84:$BI$84,$E722:$BL722)+'FD inverse'!$A$45*$C723/Setup!$B$17+INDEX('FD inverse'!$A$45:$BH$45,1,'FD mesh'!$B$15+1)*Setup!$B$22</f>
        <v>0</v>
      </c>
      <c r="AV723" s="0" t="n">
        <f aca="false">SUMPRODUCT('FD inverse'!$A$46:$BH$46,'FD mesh'!$B$84:$BI$84,$E722:$BL722)+'FD inverse'!$A$46*$C723/Setup!$B$17+INDEX('FD inverse'!$A$46:$BH$46,1,'FD mesh'!$B$15+1)*Setup!$B$22</f>
        <v>0</v>
      </c>
      <c r="AW723" s="0" t="n">
        <f aca="false">SUMPRODUCT('FD inverse'!$A$47:$BH$47,'FD mesh'!$B$84:$BI$84,$E722:$BL722)+'FD inverse'!$A$47*$C723/Setup!$B$17+INDEX('FD inverse'!$A$47:$BH$47,1,'FD mesh'!$B$15+1)*Setup!$B$22</f>
        <v>0</v>
      </c>
      <c r="AX723" s="0" t="n">
        <f aca="false">SUMPRODUCT('FD inverse'!$A$48:$BH$48,'FD mesh'!$B$84:$BI$84,$E722:$BL722)+'FD inverse'!$A$48*$C723/Setup!$B$17+INDEX('FD inverse'!$A$48:$BH$48,1,'FD mesh'!$B$15+1)*Setup!$B$22</f>
        <v>0</v>
      </c>
      <c r="AY723" s="0" t="n">
        <f aca="false">SUMPRODUCT('FD inverse'!$A$49:$BH$49,'FD mesh'!$B$84:$BI$84,$E722:$BL722)+'FD inverse'!$A$49*$C723/Setup!$B$17+INDEX('FD inverse'!$A$49:$BH$49,1,'FD mesh'!$B$15+1)*Setup!$B$22</f>
        <v>0</v>
      </c>
      <c r="AZ723" s="0" t="n">
        <f aca="false">SUMPRODUCT('FD inverse'!$A$50:$BH$50,'FD mesh'!$B$84:$BI$84,$E722:$BL722)+'FD inverse'!$A$50*$C723/Setup!$B$17+INDEX('FD inverse'!$A$50:$BH$50,1,'FD mesh'!$B$15+1)*Setup!$B$22</f>
        <v>0</v>
      </c>
      <c r="BA723" s="0" t="n">
        <f aca="false">SUMPRODUCT('FD inverse'!$A$51:$BH$51,'FD mesh'!$B$84:$BI$84,$E722:$BL722)+'FD inverse'!$A$51*$C723/Setup!$B$17+INDEX('FD inverse'!$A$51:$BH$51,1,'FD mesh'!$B$15+1)*Setup!$B$22</f>
        <v>0</v>
      </c>
      <c r="BB723" s="0" t="n">
        <f aca="false">SUMPRODUCT('FD inverse'!$A$52:$BH$52,'FD mesh'!$B$84:$BI$84,$E722:$BL722)+'FD inverse'!$A$52*$C723/Setup!$B$17+INDEX('FD inverse'!$A$52:$BH$52,1,'FD mesh'!$B$15+1)*Setup!$B$22</f>
        <v>0</v>
      </c>
      <c r="BC723" s="0" t="n">
        <f aca="false">SUMPRODUCT('FD inverse'!$A$53:$BH$53,'FD mesh'!$B$84:$BI$84,$E722:$BL722)+'FD inverse'!$A$53*$C723/Setup!$B$17+INDEX('FD inverse'!$A$53:$BH$53,1,'FD mesh'!$B$15+1)*Setup!$B$22</f>
        <v>0</v>
      </c>
      <c r="BD723" s="0" t="n">
        <f aca="false">SUMPRODUCT('FD inverse'!$A$54:$BH$54,'FD mesh'!$B$84:$BI$84,$E722:$BL722)+'FD inverse'!$A$54*$C723/Setup!$B$17+INDEX('FD inverse'!$A$54:$BH$54,1,'FD mesh'!$B$15+1)*Setup!$B$22</f>
        <v>0</v>
      </c>
      <c r="BE723" s="0" t="n">
        <f aca="false">SUMPRODUCT('FD inverse'!$A$55:$BH$55,'FD mesh'!$B$84:$BI$84,$E722:$BL722)+'FD inverse'!$A$55*$C723/Setup!$B$17+INDEX('FD inverse'!$A$55:$BH$55,1,'FD mesh'!$B$15+1)*Setup!$B$22</f>
        <v>0</v>
      </c>
      <c r="BF723" s="0" t="n">
        <f aca="false">SUMPRODUCT('FD inverse'!$A$56:$BH$56,'FD mesh'!$B$84:$BI$84,$E722:$BL722)+'FD inverse'!$A$56*$C723/Setup!$B$17+INDEX('FD inverse'!$A$56:$BH$56,1,'FD mesh'!$B$15+1)*Setup!$B$22</f>
        <v>0</v>
      </c>
      <c r="BG723" s="0" t="n">
        <f aca="false">SUMPRODUCT('FD inverse'!$A$57:$BH$57,'FD mesh'!$B$84:$BI$84,$E722:$BL722)+'FD inverse'!$A$57*$C723/Setup!$B$17+INDEX('FD inverse'!$A$57:$BH$57,1,'FD mesh'!$B$15+1)*Setup!$B$22</f>
        <v>0</v>
      </c>
      <c r="BH723" s="0" t="n">
        <f aca="false">SUMPRODUCT('FD inverse'!$A$58:$BH$58,'FD mesh'!$B$84:$BI$84,$E722:$BL722)+'FD inverse'!$A$58*$C723/Setup!$B$17+INDEX('FD inverse'!$A$58:$BH$58,1,'FD mesh'!$B$15+1)*Setup!$B$22</f>
        <v>0</v>
      </c>
      <c r="BI723" s="0" t="n">
        <f aca="false">SUMPRODUCT('FD inverse'!$A$59:$BH$59,'FD mesh'!$B$84:$BI$84,$E722:$BL722)+'FD inverse'!$A$59*$C723/Setup!$B$17+INDEX('FD inverse'!$A$59:$BH$59,1,'FD mesh'!$B$15+1)*Setup!$B$22</f>
        <v>0</v>
      </c>
      <c r="BJ723" s="0" t="n">
        <f aca="false">SUMPRODUCT('FD inverse'!$A$60:$BH$60,'FD mesh'!$B$84:$BI$84,$E722:$BL722)+'FD inverse'!$A$60*$C723/Setup!$B$17+INDEX('FD inverse'!$A$60:$BH$60,1,'FD mesh'!$B$15+1)*Setup!$B$22</f>
        <v>0</v>
      </c>
      <c r="BK723" s="0" t="n">
        <f aca="false">SUMPRODUCT('FD inverse'!$A$61:$BH$61,'FD mesh'!$B$84:$BI$84,$E722:$BL722)+'FD inverse'!$A$61*$C723/Setup!$B$17+INDEX('FD inverse'!$A$61:$BH$61,1,'FD mesh'!$B$15+1)*Setup!$B$22</f>
        <v>0</v>
      </c>
      <c r="BL723" s="0" t="n">
        <f aca="false">SUMPRODUCT('FD inverse'!$A$62:$BH$62,'FD mesh'!$B$84:$BI$84,$E722:$BL722)+'FD inverse'!$A$62*$C723/Setup!$B$17+INDEX('FD inverse'!$A$62:$BH$62,1,'FD mesh'!$B$15+1)*Setup!$B$22</f>
        <v>0</v>
      </c>
    </row>
    <row r="724" customFormat="false" ht="15" hidden="false" customHeight="false" outlineLevel="0" collapsed="false">
      <c r="A724" s="0" t="n">
        <v>719</v>
      </c>
      <c r="B724" s="0" t="n">
        <f aca="false">A724*Setup!$B$11/3600</f>
        <v>59.9166666666667</v>
      </c>
      <c r="C724" s="0" t="n">
        <f aca="false">Setup!$B$7+Setup!$B$8*COS(2*PI()*(B724-Setup!$B$9)/24)</f>
        <v>25.9239550756775</v>
      </c>
      <c r="D724" s="0" t="n">
        <f aca="false">(C724-E724)/Setup!$B$17</f>
        <v>11.4415990478326</v>
      </c>
      <c r="E724" s="0" t="n">
        <f aca="false">SUMPRODUCT('FD inverse'!$A$3:$BH$3,'FD mesh'!$B$84:$BI$84,$E723:$BL723)+'FD inverse'!$A$3*$C724/Setup!$B$17+INDEX('FD inverse'!$A$3:$BH$3,1,'FD mesh'!$B$15+1)*Setup!$B$22</f>
        <v>24.4365471994593</v>
      </c>
      <c r="F724" s="0" t="n">
        <f aca="false">SUMPRODUCT('FD inverse'!$A$4:$BH$4,'FD mesh'!$B$84:$BI$84,$E723:$BL723)+'FD inverse'!$A$4*$C724/Setup!$B$17+INDEX('FD inverse'!$A$4:$BH$4,1,'FD mesh'!$B$15+1)*Setup!$B$22</f>
        <v>24.1071737058671</v>
      </c>
      <c r="G724" s="0" t="n">
        <f aca="false">SUMPRODUCT('FD inverse'!$A$5:$BH$5,'FD mesh'!$B$84:$BI$84,$E723:$BL723)+'FD inverse'!$A$5*$C724/Setup!$B$17+INDEX('FD inverse'!$A$5:$BH$5,1,'FD mesh'!$B$15+1)*Setup!$B$22</f>
        <v>23.7975258618613</v>
      </c>
      <c r="H724" s="0" t="n">
        <f aca="false">SUMPRODUCT('FD inverse'!$A$6:$BH$6,'FD mesh'!$B$84:$BI$84,$E723:$BL723)+'FD inverse'!$A$6*$C724/Setup!$B$17+INDEX('FD inverse'!$A$6:$BH$6,1,'FD mesh'!$B$15+1)*Setup!$B$22</f>
        <v>22.7858474546854</v>
      </c>
      <c r="I724" s="0" t="n">
        <f aca="false">SUMPRODUCT('FD inverse'!$A$7:$BH$7,'FD mesh'!$B$84:$BI$84,$E723:$BL723)+'FD inverse'!$A$7*$C724/Setup!$B$17+INDEX('FD inverse'!$A$7:$BH$7,1,'FD mesh'!$B$15+1)*Setup!$B$22</f>
        <v>22.7019345679791</v>
      </c>
      <c r="J724" s="0" t="n">
        <f aca="false">SUMPRODUCT('FD inverse'!$A$8:$BH$8,'FD mesh'!$B$84:$BI$84,$E723:$BL723)+'FD inverse'!$A$8*$C724/Setup!$B$17+INDEX('FD inverse'!$A$8:$BH$8,1,'FD mesh'!$B$15+1)*Setup!$B$22</f>
        <v>22.6282273171577</v>
      </c>
      <c r="K724" s="0" t="n">
        <f aca="false">SUMPRODUCT('FD inverse'!$A$9:$BH$9,'FD mesh'!$B$84:$BI$84,$E723:$BL723)+'FD inverse'!$A$9*$C724/Setup!$B$17+INDEX('FD inverse'!$A$9:$BH$9,1,'FD mesh'!$B$15+1)*Setup!$B$22</f>
        <v>22.5637826795509</v>
      </c>
      <c r="L724" s="0" t="n">
        <f aca="false">SUMPRODUCT('FD inverse'!$A$10:$BH$10,'FD mesh'!$B$84:$BI$84,$E723:$BL723)+'FD inverse'!$A$10*$C724/Setup!$B$17+INDEX('FD inverse'!$A$10:$BH$10,1,'FD mesh'!$B$15+1)*Setup!$B$22</f>
        <v>22.5077494883267</v>
      </c>
      <c r="M724" s="0" t="n">
        <f aca="false">SUMPRODUCT('FD inverse'!$A$11:$BH$11,'FD mesh'!$B$84:$BI$84,$E723:$BL723)+'FD inverse'!$A$11*$C724/Setup!$B$17+INDEX('FD inverse'!$A$11:$BH$11,1,'FD mesh'!$B$15+1)*Setup!$B$22</f>
        <v>22.4593752130609</v>
      </c>
      <c r="N724" s="0" t="n">
        <f aca="false">SUMPRODUCT('FD inverse'!$A$12:$BH$12,'FD mesh'!$B$84:$BI$84,$E723:$BL723)+'FD inverse'!$A$12*$C724/Setup!$B$17+INDEX('FD inverse'!$A$12:$BH$12,1,'FD mesh'!$B$15+1)*Setup!$B$22</f>
        <v>22.4180115038594</v>
      </c>
      <c r="O724" s="0" t="n">
        <f aca="false">SUMPRODUCT('FD inverse'!$A$13:$BH$13,'FD mesh'!$B$84:$BI$84,$E723:$BL723)+'FD inverse'!$A$13*$C724/Setup!$B$17+INDEX('FD inverse'!$A$13:$BH$13,1,'FD mesh'!$B$15+1)*Setup!$B$22</f>
        <v>22.3831186275886</v>
      </c>
      <c r="P724" s="0" t="n">
        <f aca="false">SUMPRODUCT('FD inverse'!$A$14:$BH$14,'FD mesh'!$B$84:$BI$84,$E723:$BL723)+'FD inverse'!$A$14*$C724/Setup!$B$17+INDEX('FD inverse'!$A$14:$BH$14,1,'FD mesh'!$B$15+1)*Setup!$B$22</f>
        <v>22.3542689068188</v>
      </c>
      <c r="Q724" s="0" t="n">
        <f aca="false">SUMPRODUCT('FD inverse'!$A$15:$BH$15,'FD mesh'!$B$84:$BI$84,$E723:$BL723)+'FD inverse'!$A$15*$C724/Setup!$B$17+INDEX('FD inverse'!$A$15:$BH$15,1,'FD mesh'!$B$15+1)*Setup!$B$22</f>
        <v>22.3311492534172</v>
      </c>
      <c r="R724" s="0" t="n">
        <f aca="false">SUMPRODUCT('FD inverse'!$A$16:$BH$16,'FD mesh'!$B$84:$BI$84,$E723:$BL723)+'FD inverse'!$A$16*$C724/Setup!$B$17+INDEX('FD inverse'!$A$16:$BH$16,1,'FD mesh'!$B$15+1)*Setup!$B$22</f>
        <v>22.3135628695175</v>
      </c>
      <c r="S724" s="0" t="n">
        <f aca="false">SUMPRODUCT('FD inverse'!$A$17:$BH$17,'FD mesh'!$B$84:$BI$84,$E723:$BL723)+'FD inverse'!$A$17*$C724/Setup!$B$17+INDEX('FD inverse'!$A$17:$BH$17,1,'FD mesh'!$B$15+1)*Setup!$B$22</f>
        <v>21.8351721225708</v>
      </c>
      <c r="T724" s="0" t="n">
        <f aca="false">SUMPRODUCT('FD inverse'!$A$18:$BH$18,'FD mesh'!$B$84:$BI$84,$E723:$BL723)+'FD inverse'!$A$18*$C724/Setup!$B$17+INDEX('FD inverse'!$A$18:$BH$18,1,'FD mesh'!$B$15+1)*Setup!$B$22</f>
        <v>21.359179886645</v>
      </c>
      <c r="U724" s="0" t="n">
        <f aca="false">SUMPRODUCT('FD inverse'!$A$19:$BH$19,'FD mesh'!$B$84:$BI$84,$E723:$BL723)+'FD inverse'!$A$19*$C724/Setup!$B$17+INDEX('FD inverse'!$A$19:$BH$19,1,'FD mesh'!$B$15+1)*Setup!$B$22</f>
        <v>20.8852919224497</v>
      </c>
      <c r="V724" s="0" t="n">
        <f aca="false">SUMPRODUCT('FD inverse'!$A$20:$BH$20,'FD mesh'!$B$84:$BI$84,$E723:$BL723)+'FD inverse'!$A$20*$C724/Setup!$B$17+INDEX('FD inverse'!$A$20:$BH$20,1,'FD mesh'!$B$15+1)*Setup!$B$22</f>
        <v>20.4132399538051</v>
      </c>
      <c r="W724" s="0" t="n">
        <f aca="false">SUMPRODUCT('FD inverse'!$A$21:$BH$21,'FD mesh'!$B$84:$BI$84,$E723:$BL723)+'FD inverse'!$A$21*$C724/Setup!$B$17+INDEX('FD inverse'!$A$21:$BH$21,1,'FD mesh'!$B$15+1)*Setup!$B$22</f>
        <v>19.9427799379024</v>
      </c>
      <c r="X724" s="0" t="n">
        <f aca="false">SUMPRODUCT('FD inverse'!$A$22:$BH$22,'FD mesh'!$B$84:$BI$84,$E723:$BL723)+'FD inverse'!$A$22*$C724/Setup!$B$17+INDEX('FD inverse'!$A$22:$BH$22,1,'FD mesh'!$B$15+1)*Setup!$B$22</f>
        <v>19.4736902773772</v>
      </c>
      <c r="Y724" s="0" t="n">
        <f aca="false">SUMPRODUCT('FD inverse'!$A$23:$BH$23,'FD mesh'!$B$84:$BI$84,$E723:$BL723)+'FD inverse'!$A$23*$C724/Setup!$B$17+INDEX('FD inverse'!$A$23:$BH$23,1,'FD mesh'!$B$15+1)*Setup!$B$22</f>
        <v>19.0057699829777</v>
      </c>
      <c r="Z724" s="0" t="n">
        <f aca="false">SUMPRODUCT('FD inverse'!$A$24:$BH$24,'FD mesh'!$B$84:$BI$84,$E723:$BL723)+'FD inverse'!$A$24*$C724/Setup!$B$17+INDEX('FD inverse'!$A$24:$BH$24,1,'FD mesh'!$B$15+1)*Setup!$B$22</f>
        <v>18.5388367946555</v>
      </c>
      <c r="AA724" s="0" t="n">
        <f aca="false">SUMPRODUCT('FD inverse'!$A$25:$BH$25,'FD mesh'!$B$84:$BI$84,$E723:$BL723)+'FD inverse'!$A$25*$C724/Setup!$B$17+INDEX('FD inverse'!$A$25:$BH$25,1,'FD mesh'!$B$15+1)*Setup!$B$22</f>
        <v>18.072725268036</v>
      </c>
      <c r="AB724" s="0" t="n">
        <f aca="false">SUMPRODUCT('FD inverse'!$A$26:$BH$26,'FD mesh'!$B$84:$BI$84,$E723:$BL723)+'FD inverse'!$A$26*$C724/Setup!$B$17+INDEX('FD inverse'!$A$26:$BH$26,1,'FD mesh'!$B$15+1)*Setup!$B$22</f>
        <v>17.6072848324317</v>
      </c>
      <c r="AC724" s="0" t="n">
        <f aca="false">SUMPRODUCT('FD inverse'!$A$27:$BH$27,'FD mesh'!$B$84:$BI$84,$E723:$BL723)+'FD inverse'!$A$27*$C724/Setup!$B$17+INDEX('FD inverse'!$A$27:$BH$27,1,'FD mesh'!$B$15+1)*Setup!$B$22</f>
        <v>17.1423778258498</v>
      </c>
      <c r="AD724" s="0" t="n">
        <f aca="false">SUMPRODUCT('FD inverse'!$A$28:$BH$28,'FD mesh'!$B$84:$BI$84,$E723:$BL723)+'FD inverse'!$A$28*$C724/Setup!$B$17+INDEX('FD inverse'!$A$28:$BH$28,1,'FD mesh'!$B$15+1)*Setup!$B$22</f>
        <v>16.677877511817</v>
      </c>
      <c r="AE724" s="0" t="n">
        <f aca="false">SUMPRODUCT('FD inverse'!$A$29:$BH$29,'FD mesh'!$B$84:$BI$84,$E723:$BL723)+'FD inverse'!$A$29*$C724/Setup!$B$17+INDEX('FD inverse'!$A$29:$BH$29,1,'FD mesh'!$B$15+1)*Setup!$B$22</f>
        <v>16.2136660822982</v>
      </c>
      <c r="AF724" s="0" t="n">
        <f aca="false">SUMPRODUCT('FD inverse'!$A$30:$BH$30,'FD mesh'!$B$84:$BI$84,$E723:$BL723)+'FD inverse'!$A$30*$C724/Setup!$B$17+INDEX('FD inverse'!$A$30:$BH$30,1,'FD mesh'!$B$15+1)*Setup!$B$22</f>
        <v>15.7496326505253</v>
      </c>
      <c r="AG724" s="0" t="n">
        <f aca="false">SUMPRODUCT('FD inverse'!$A$31:$BH$31,'FD mesh'!$B$84:$BI$84,$E723:$BL723)+'FD inverse'!$A$31*$C724/Setup!$B$17+INDEX('FD inverse'!$A$31:$BH$31,1,'FD mesh'!$B$15+1)*Setup!$B$22</f>
        <v>15.2856712371719</v>
      </c>
      <c r="AH724" s="0" t="n">
        <f aca="false">SUMPRODUCT('FD inverse'!$A$32:$BH$32,'FD mesh'!$B$84:$BI$84,$E723:$BL723)+'FD inverse'!$A$32*$C724/Setup!$B$17+INDEX('FD inverse'!$A$32:$BH$32,1,'FD mesh'!$B$15+1)*Setup!$B$22</f>
        <v>15.2660884603499</v>
      </c>
      <c r="AI724" s="0" t="n">
        <f aca="false">SUMPRODUCT('FD inverse'!$A$33:$BH$33,'FD mesh'!$B$84:$BI$84,$E723:$BL723)+'FD inverse'!$A$33*$C724/Setup!$B$17+INDEX('FD inverse'!$A$33:$BH$33,1,'FD mesh'!$B$15+1)*Setup!$B$22</f>
        <v>15.2464460840535</v>
      </c>
      <c r="AJ724" s="0" t="n">
        <f aca="false">SUMPRODUCT('FD inverse'!$A$34:$BH$34,'FD mesh'!$B$84:$BI$84,$E723:$BL723)+'FD inverse'!$A$34*$C724/Setup!$B$17+INDEX('FD inverse'!$A$34:$BH$34,1,'FD mesh'!$B$15+1)*Setup!$B$22</f>
        <v>15.2267402910775</v>
      </c>
      <c r="AK724" s="0" t="n">
        <f aca="false">SUMPRODUCT('FD inverse'!$A$35:$BH$35,'FD mesh'!$B$84:$BI$84,$E723:$BL723)+'FD inverse'!$A$35*$C724/Setup!$B$17+INDEX('FD inverse'!$A$35:$BH$35,1,'FD mesh'!$B$15+1)*Setup!$B$22</f>
        <v>15.2069693653218</v>
      </c>
      <c r="AL724" s="0" t="n">
        <f aca="false">SUMPRODUCT('FD inverse'!$A$36:$BH$36,'FD mesh'!$B$84:$BI$84,$E723:$BL723)+'FD inverse'!$A$36*$C724/Setup!$B$17+INDEX('FD inverse'!$A$36:$BH$36,1,'FD mesh'!$B$15+1)*Setup!$B$22</f>
        <v>15.1871334698655</v>
      </c>
      <c r="AM724" s="0" t="n">
        <f aca="false">SUMPRODUCT('FD inverse'!$A$37:$BH$37,'FD mesh'!$B$84:$BI$84,$E723:$BL723)+'FD inverse'!$A$37*$C724/Setup!$B$17+INDEX('FD inverse'!$A$37:$BH$37,1,'FD mesh'!$B$15+1)*Setup!$B$22</f>
        <v>15.1672344369406</v>
      </c>
      <c r="AN724" s="0" t="n">
        <f aca="false">SUMPRODUCT('FD inverse'!$A$38:$BH$38,'FD mesh'!$B$84:$BI$84,$E723:$BL723)+'FD inverse'!$A$38*$C724/Setup!$B$17+INDEX('FD inverse'!$A$38:$BH$38,1,'FD mesh'!$B$15+1)*Setup!$B$22</f>
        <v>15.1472755694561</v>
      </c>
      <c r="AO724" s="0" t="n">
        <f aca="false">SUMPRODUCT('FD inverse'!$A$39:$BH$39,'FD mesh'!$B$84:$BI$84,$E723:$BL723)+'FD inverse'!$A$39*$C724/Setup!$B$17+INDEX('FD inverse'!$A$39:$BH$39,1,'FD mesh'!$B$15+1)*Setup!$B$22</f>
        <v>15.1272614535106</v>
      </c>
      <c r="AP724" s="0" t="n">
        <f aca="false">SUMPRODUCT('FD inverse'!$A$40:$BH$40,'FD mesh'!$B$84:$BI$84,$E723:$BL723)+'FD inverse'!$A$40*$C724/Setup!$B$17+INDEX('FD inverse'!$A$40:$BH$40,1,'FD mesh'!$B$15+1)*Setup!$B$22</f>
        <v>15.1071977811503</v>
      </c>
      <c r="AQ724" s="0" t="n">
        <f aca="false">SUMPRODUCT('FD inverse'!$A$41:$BH$41,'FD mesh'!$B$84:$BI$84,$E723:$BL723)+'FD inverse'!$A$41*$C724/Setup!$B$17+INDEX('FD inverse'!$A$41:$BH$41,1,'FD mesh'!$B$15+1)*Setup!$B$22</f>
        <v>15.0870911824668</v>
      </c>
      <c r="AR724" s="0" t="n">
        <f aca="false">SUMPRODUCT('FD inverse'!$A$42:$BH$42,'FD mesh'!$B$84:$BI$84,$E723:$BL723)+'FD inverse'!$A$42*$C724/Setup!$B$17+INDEX('FD inverse'!$A$42:$BH$42,1,'FD mesh'!$B$15+1)*Setup!$B$22</f>
        <v>15.0669490659917</v>
      </c>
      <c r="AS724" s="0" t="n">
        <f aca="false">SUMPRODUCT('FD inverse'!$A$43:$BH$43,'FD mesh'!$B$84:$BI$84,$E723:$BL723)+'FD inverse'!$A$43*$C724/Setup!$B$17+INDEX('FD inverse'!$A$43:$BH$43,1,'FD mesh'!$B$15+1)*Setup!$B$22</f>
        <v>0</v>
      </c>
      <c r="AT724" s="0" t="n">
        <f aca="false">SUMPRODUCT('FD inverse'!$A$44:$BH$44,'FD mesh'!$B$84:$BI$84,$E723:$BL723)+'FD inverse'!$A$44*$C724/Setup!$B$17+INDEX('FD inverse'!$A$44:$BH$44,1,'FD mesh'!$B$15+1)*Setup!$B$22</f>
        <v>0</v>
      </c>
      <c r="AU724" s="0" t="n">
        <f aca="false">SUMPRODUCT('FD inverse'!$A$45:$BH$45,'FD mesh'!$B$84:$BI$84,$E723:$BL723)+'FD inverse'!$A$45*$C724/Setup!$B$17+INDEX('FD inverse'!$A$45:$BH$45,1,'FD mesh'!$B$15+1)*Setup!$B$22</f>
        <v>0</v>
      </c>
      <c r="AV724" s="0" t="n">
        <f aca="false">SUMPRODUCT('FD inverse'!$A$46:$BH$46,'FD mesh'!$B$84:$BI$84,$E723:$BL723)+'FD inverse'!$A$46*$C724/Setup!$B$17+INDEX('FD inverse'!$A$46:$BH$46,1,'FD mesh'!$B$15+1)*Setup!$B$22</f>
        <v>0</v>
      </c>
      <c r="AW724" s="0" t="n">
        <f aca="false">SUMPRODUCT('FD inverse'!$A$47:$BH$47,'FD mesh'!$B$84:$BI$84,$E723:$BL723)+'FD inverse'!$A$47*$C724/Setup!$B$17+INDEX('FD inverse'!$A$47:$BH$47,1,'FD mesh'!$B$15+1)*Setup!$B$22</f>
        <v>0</v>
      </c>
      <c r="AX724" s="0" t="n">
        <f aca="false">SUMPRODUCT('FD inverse'!$A$48:$BH$48,'FD mesh'!$B$84:$BI$84,$E723:$BL723)+'FD inverse'!$A$48*$C724/Setup!$B$17+INDEX('FD inverse'!$A$48:$BH$48,1,'FD mesh'!$B$15+1)*Setup!$B$22</f>
        <v>0</v>
      </c>
      <c r="AY724" s="0" t="n">
        <f aca="false">SUMPRODUCT('FD inverse'!$A$49:$BH$49,'FD mesh'!$B$84:$BI$84,$E723:$BL723)+'FD inverse'!$A$49*$C724/Setup!$B$17+INDEX('FD inverse'!$A$49:$BH$49,1,'FD mesh'!$B$15+1)*Setup!$B$22</f>
        <v>0</v>
      </c>
      <c r="AZ724" s="0" t="n">
        <f aca="false">SUMPRODUCT('FD inverse'!$A$50:$BH$50,'FD mesh'!$B$84:$BI$84,$E723:$BL723)+'FD inverse'!$A$50*$C724/Setup!$B$17+INDEX('FD inverse'!$A$50:$BH$50,1,'FD mesh'!$B$15+1)*Setup!$B$22</f>
        <v>0</v>
      </c>
      <c r="BA724" s="0" t="n">
        <f aca="false">SUMPRODUCT('FD inverse'!$A$51:$BH$51,'FD mesh'!$B$84:$BI$84,$E723:$BL723)+'FD inverse'!$A$51*$C724/Setup!$B$17+INDEX('FD inverse'!$A$51:$BH$51,1,'FD mesh'!$B$15+1)*Setup!$B$22</f>
        <v>0</v>
      </c>
      <c r="BB724" s="0" t="n">
        <f aca="false">SUMPRODUCT('FD inverse'!$A$52:$BH$52,'FD mesh'!$B$84:$BI$84,$E723:$BL723)+'FD inverse'!$A$52*$C724/Setup!$B$17+INDEX('FD inverse'!$A$52:$BH$52,1,'FD mesh'!$B$15+1)*Setup!$B$22</f>
        <v>0</v>
      </c>
      <c r="BC724" s="0" t="n">
        <f aca="false">SUMPRODUCT('FD inverse'!$A$53:$BH$53,'FD mesh'!$B$84:$BI$84,$E723:$BL723)+'FD inverse'!$A$53*$C724/Setup!$B$17+INDEX('FD inverse'!$A$53:$BH$53,1,'FD mesh'!$B$15+1)*Setup!$B$22</f>
        <v>0</v>
      </c>
      <c r="BD724" s="0" t="n">
        <f aca="false">SUMPRODUCT('FD inverse'!$A$54:$BH$54,'FD mesh'!$B$84:$BI$84,$E723:$BL723)+'FD inverse'!$A$54*$C724/Setup!$B$17+INDEX('FD inverse'!$A$54:$BH$54,1,'FD mesh'!$B$15+1)*Setup!$B$22</f>
        <v>0</v>
      </c>
      <c r="BE724" s="0" t="n">
        <f aca="false">SUMPRODUCT('FD inverse'!$A$55:$BH$55,'FD mesh'!$B$84:$BI$84,$E723:$BL723)+'FD inverse'!$A$55*$C724/Setup!$B$17+INDEX('FD inverse'!$A$55:$BH$55,1,'FD mesh'!$B$15+1)*Setup!$B$22</f>
        <v>0</v>
      </c>
      <c r="BF724" s="0" t="n">
        <f aca="false">SUMPRODUCT('FD inverse'!$A$56:$BH$56,'FD mesh'!$B$84:$BI$84,$E723:$BL723)+'FD inverse'!$A$56*$C724/Setup!$B$17+INDEX('FD inverse'!$A$56:$BH$56,1,'FD mesh'!$B$15+1)*Setup!$B$22</f>
        <v>0</v>
      </c>
      <c r="BG724" s="0" t="n">
        <f aca="false">SUMPRODUCT('FD inverse'!$A$57:$BH$57,'FD mesh'!$B$84:$BI$84,$E723:$BL723)+'FD inverse'!$A$57*$C724/Setup!$B$17+INDEX('FD inverse'!$A$57:$BH$57,1,'FD mesh'!$B$15+1)*Setup!$B$22</f>
        <v>0</v>
      </c>
      <c r="BH724" s="0" t="n">
        <f aca="false">SUMPRODUCT('FD inverse'!$A$58:$BH$58,'FD mesh'!$B$84:$BI$84,$E723:$BL723)+'FD inverse'!$A$58*$C724/Setup!$B$17+INDEX('FD inverse'!$A$58:$BH$58,1,'FD mesh'!$B$15+1)*Setup!$B$22</f>
        <v>0</v>
      </c>
      <c r="BI724" s="0" t="n">
        <f aca="false">SUMPRODUCT('FD inverse'!$A$59:$BH$59,'FD mesh'!$B$84:$BI$84,$E723:$BL723)+'FD inverse'!$A$59*$C724/Setup!$B$17+INDEX('FD inverse'!$A$59:$BH$59,1,'FD mesh'!$B$15+1)*Setup!$B$22</f>
        <v>0</v>
      </c>
      <c r="BJ724" s="0" t="n">
        <f aca="false">SUMPRODUCT('FD inverse'!$A$60:$BH$60,'FD mesh'!$B$84:$BI$84,$E723:$BL723)+'FD inverse'!$A$60*$C724/Setup!$B$17+INDEX('FD inverse'!$A$60:$BH$60,1,'FD mesh'!$B$15+1)*Setup!$B$22</f>
        <v>0</v>
      </c>
      <c r="BK724" s="0" t="n">
        <f aca="false">SUMPRODUCT('FD inverse'!$A$61:$BH$61,'FD mesh'!$B$84:$BI$84,$E723:$BL723)+'FD inverse'!$A$61*$C724/Setup!$B$17+INDEX('FD inverse'!$A$61:$BH$61,1,'FD mesh'!$B$15+1)*Setup!$B$22</f>
        <v>0</v>
      </c>
      <c r="BL724" s="0" t="n">
        <f aca="false">SUMPRODUCT('FD inverse'!$A$62:$BH$62,'FD mesh'!$B$84:$BI$84,$E723:$BL723)+'FD inverse'!$A$62*$C724/Setup!$B$17+INDEX('FD inverse'!$A$62:$BH$62,1,'FD mesh'!$B$15+1)*Setup!$B$22</f>
        <v>0</v>
      </c>
    </row>
    <row r="725" customFormat="false" ht="15" hidden="false" customHeight="false" outlineLevel="0" collapsed="false">
      <c r="A725" s="0" t="n">
        <v>720</v>
      </c>
      <c r="B725" s="0" t="n">
        <f aca="false">A725*Setup!$B$11/3600</f>
        <v>60</v>
      </c>
      <c r="C725" s="0" t="n">
        <f aca="false">Setup!$B$7+Setup!$B$8*COS(2*PI()*(B725-Setup!$B$9)/24)</f>
        <v>26</v>
      </c>
      <c r="D725" s="0" t="n">
        <f aca="false">(C725-E725)/Setup!$B$17</f>
        <v>11.634218622427</v>
      </c>
      <c r="E725" s="0" t="n">
        <f aca="false">SUMPRODUCT('FD inverse'!$A$3:$BH$3,'FD mesh'!$B$84:$BI$84,$E724:$BL724)+'FD inverse'!$A$3*$C725/Setup!$B$17+INDEX('FD inverse'!$A$3:$BH$3,1,'FD mesh'!$B$15+1)*Setup!$B$22</f>
        <v>24.4875515790845</v>
      </c>
      <c r="F725" s="0" t="n">
        <f aca="false">SUMPRODUCT('FD inverse'!$A$4:$BH$4,'FD mesh'!$B$84:$BI$84,$E724:$BL724)+'FD inverse'!$A$4*$C725/Setup!$B$17+INDEX('FD inverse'!$A$4:$BH$4,1,'FD mesh'!$B$15+1)*Setup!$B$22</f>
        <v>24.1523637312375</v>
      </c>
      <c r="G725" s="0" t="n">
        <f aca="false">SUMPRODUCT('FD inverse'!$A$5:$BH$5,'FD mesh'!$B$84:$BI$84,$E724:$BL724)+'FD inverse'!$A$5*$C725/Setup!$B$17+INDEX('FD inverse'!$A$5:$BH$5,1,'FD mesh'!$B$15+1)*Setup!$B$22</f>
        <v>23.8367896096797</v>
      </c>
      <c r="H725" s="0" t="n">
        <f aca="false">SUMPRODUCT('FD inverse'!$A$6:$BH$6,'FD mesh'!$B$84:$BI$84,$E724:$BL724)+'FD inverse'!$A$6*$C725/Setup!$B$17+INDEX('FD inverse'!$A$6:$BH$6,1,'FD mesh'!$B$15+1)*Setup!$B$22</f>
        <v>22.8050903773631</v>
      </c>
      <c r="I725" s="0" t="n">
        <f aca="false">SUMPRODUCT('FD inverse'!$A$7:$BH$7,'FD mesh'!$B$84:$BI$84,$E724:$BL724)+'FD inverse'!$A$7*$C725/Setup!$B$17+INDEX('FD inverse'!$A$7:$BH$7,1,'FD mesh'!$B$15+1)*Setup!$B$22</f>
        <v>22.7194659387149</v>
      </c>
      <c r="J725" s="0" t="n">
        <f aca="false">SUMPRODUCT('FD inverse'!$A$8:$BH$8,'FD mesh'!$B$84:$BI$84,$E724:$BL724)+'FD inverse'!$A$8*$C725/Setup!$B$17+INDEX('FD inverse'!$A$8:$BH$8,1,'FD mesh'!$B$15+1)*Setup!$B$22</f>
        <v>22.6441844916512</v>
      </c>
      <c r="K725" s="0" t="n">
        <f aca="false">SUMPRODUCT('FD inverse'!$A$9:$BH$9,'FD mesh'!$B$84:$BI$84,$E724:$BL724)+'FD inverse'!$A$9*$C725/Setup!$B$17+INDEX('FD inverse'!$A$9:$BH$9,1,'FD mesh'!$B$15+1)*Setup!$B$22</f>
        <v>22.5783173068256</v>
      </c>
      <c r="L725" s="0" t="n">
        <f aca="false">SUMPRODUCT('FD inverse'!$A$10:$BH$10,'FD mesh'!$B$84:$BI$84,$E724:$BL724)+'FD inverse'!$A$10*$C725/Setup!$B$17+INDEX('FD inverse'!$A$10:$BH$10,1,'FD mesh'!$B$15+1)*Setup!$B$22</f>
        <v>22.5210251233421</v>
      </c>
      <c r="M725" s="0" t="n">
        <f aca="false">SUMPRODUCT('FD inverse'!$A$11:$BH$11,'FD mesh'!$B$84:$BI$84,$E724:$BL724)+'FD inverse'!$A$11*$C725/Setup!$B$17+INDEX('FD inverse'!$A$11:$BH$11,1,'FD mesh'!$B$15+1)*Setup!$B$22</f>
        <v>22.4715651729059</v>
      </c>
      <c r="N725" s="0" t="n">
        <f aca="false">SUMPRODUCT('FD inverse'!$A$12:$BH$12,'FD mesh'!$B$84:$BI$84,$E724:$BL724)+'FD inverse'!$A$12*$C725/Setup!$B$17+INDEX('FD inverse'!$A$12:$BH$12,1,'FD mesh'!$B$15+1)*Setup!$B$22</f>
        <v>22.4292969391925</v>
      </c>
      <c r="O725" s="0" t="n">
        <f aca="false">SUMPRODUCT('FD inverse'!$A$13:$BH$13,'FD mesh'!$B$84:$BI$84,$E724:$BL724)+'FD inverse'!$A$13*$C725/Setup!$B$17+INDEX('FD inverse'!$A$13:$BH$13,1,'FD mesh'!$B$15+1)*Setup!$B$22</f>
        <v>22.3936867794219</v>
      </c>
      <c r="P725" s="0" t="n">
        <f aca="false">SUMPRODUCT('FD inverse'!$A$14:$BH$14,'FD mesh'!$B$84:$BI$84,$E724:$BL724)+'FD inverse'!$A$14*$C725/Setup!$B$17+INDEX('FD inverse'!$A$14:$BH$14,1,'FD mesh'!$B$15+1)*Setup!$B$22</f>
        <v>22.364311517488</v>
      </c>
      <c r="Q725" s="0" t="n">
        <f aca="false">SUMPRODUCT('FD inverse'!$A$15:$BH$15,'FD mesh'!$B$84:$BI$84,$E724:$BL724)+'FD inverse'!$A$15*$C725/Setup!$B$17+INDEX('FD inverse'!$A$15:$BH$15,1,'FD mesh'!$B$15+1)*Setup!$B$22</f>
        <v>22.3408610996067</v>
      </c>
      <c r="R725" s="0" t="n">
        <f aca="false">SUMPRODUCT('FD inverse'!$A$16:$BH$16,'FD mesh'!$B$84:$BI$84,$E724:$BL724)+'FD inverse'!$A$16*$C725/Setup!$B$17+INDEX('FD inverse'!$A$16:$BH$16,1,'FD mesh'!$B$15+1)*Setup!$B$22</f>
        <v>22.3231403844922</v>
      </c>
      <c r="S725" s="0" t="n">
        <f aca="false">SUMPRODUCT('FD inverse'!$A$17:$BH$17,'FD mesh'!$B$84:$BI$84,$E724:$BL724)+'FD inverse'!$A$17*$C725/Setup!$B$17+INDEX('FD inverse'!$A$17:$BH$17,1,'FD mesh'!$B$15+1)*Setup!$B$22</f>
        <v>21.843638130612</v>
      </c>
      <c r="T725" s="0" t="n">
        <f aca="false">SUMPRODUCT('FD inverse'!$A$18:$BH$18,'FD mesh'!$B$84:$BI$84,$E724:$BL724)+'FD inverse'!$A$18*$C725/Setup!$B$17+INDEX('FD inverse'!$A$18:$BH$18,1,'FD mesh'!$B$15+1)*Setup!$B$22</f>
        <v>21.3666273019555</v>
      </c>
      <c r="U725" s="0" t="n">
        <f aca="false">SUMPRODUCT('FD inverse'!$A$19:$BH$19,'FD mesh'!$B$84:$BI$84,$E724:$BL724)+'FD inverse'!$A$19*$C725/Setup!$B$17+INDEX('FD inverse'!$A$19:$BH$19,1,'FD mesh'!$B$15+1)*Setup!$B$22</f>
        <v>20.8918081412332</v>
      </c>
      <c r="V725" s="0" t="n">
        <f aca="false">SUMPRODUCT('FD inverse'!$A$20:$BH$20,'FD mesh'!$B$84:$BI$84,$E724:$BL724)+'FD inverse'!$A$20*$C725/Setup!$B$17+INDEX('FD inverse'!$A$20:$BH$20,1,'FD mesh'!$B$15+1)*Setup!$B$22</f>
        <v>20.41890661061</v>
      </c>
      <c r="W725" s="0" t="n">
        <f aca="false">SUMPRODUCT('FD inverse'!$A$21:$BH$21,'FD mesh'!$B$84:$BI$84,$E724:$BL724)+'FD inverse'!$A$21*$C725/Setup!$B$17+INDEX('FD inverse'!$A$21:$BH$21,1,'FD mesh'!$B$15+1)*Setup!$B$22</f>
        <v>19.9476726961323</v>
      </c>
      <c r="X725" s="0" t="n">
        <f aca="false">SUMPRODUCT('FD inverse'!$A$22:$BH$22,'FD mesh'!$B$84:$BI$84,$E724:$BL724)+'FD inverse'!$A$22*$C725/Setup!$B$17+INDEX('FD inverse'!$A$22:$BH$22,1,'FD mesh'!$B$15+1)*Setup!$B$22</f>
        <v>19.4778786505052</v>
      </c>
      <c r="Y725" s="0" t="n">
        <f aca="false">SUMPRODUCT('FD inverse'!$A$23:$BH$23,'FD mesh'!$B$84:$BI$84,$E724:$BL724)+'FD inverse'!$A$23*$C725/Setup!$B$17+INDEX('FD inverse'!$A$23:$BH$23,1,'FD mesh'!$B$15+1)*Setup!$B$22</f>
        <v>19.0093171832556</v>
      </c>
      <c r="Z725" s="0" t="n">
        <f aca="false">SUMPRODUCT('FD inverse'!$A$24:$BH$24,'FD mesh'!$B$84:$BI$84,$E724:$BL724)+'FD inverse'!$A$24*$C725/Setup!$B$17+INDEX('FD inverse'!$A$24:$BH$24,1,'FD mesh'!$B$15+1)*Setup!$B$22</f>
        <v>18.5417996063736</v>
      </c>
      <c r="AA725" s="0" t="n">
        <f aca="false">SUMPRODUCT('FD inverse'!$A$25:$BH$25,'FD mesh'!$B$84:$BI$84,$E724:$BL724)+'FD inverse'!$A$25*$C725/Setup!$B$17+INDEX('FD inverse'!$A$25:$BH$25,1,'FD mesh'!$B$15+1)*Setup!$B$22</f>
        <v>18.0751539426543</v>
      </c>
      <c r="AB725" s="0" t="n">
        <f aca="false">SUMPRODUCT('FD inverse'!$A$26:$BH$26,'FD mesh'!$B$84:$BI$84,$E724:$BL724)+'FD inverse'!$A$26*$C725/Setup!$B$17+INDEX('FD inverse'!$A$26:$BH$26,1,'FD mesh'!$B$15+1)*Setup!$B$22</f>
        <v>17.6092230031799</v>
      </c>
      <c r="AC725" s="0" t="n">
        <f aca="false">SUMPRODUCT('FD inverse'!$A$27:$BH$27,'FD mesh'!$B$84:$BI$84,$E724:$BL724)+'FD inverse'!$A$27*$C725/Setup!$B$17+INDEX('FD inverse'!$A$27:$BH$27,1,'FD mesh'!$B$15+1)*Setup!$B$22</f>
        <v>17.1438624396685</v>
      </c>
      <c r="AD725" s="0" t="n">
        <f aca="false">SUMPRODUCT('FD inverse'!$A$28:$BH$28,'FD mesh'!$B$84:$BI$84,$E724:$BL724)+'FD inverse'!$A$28*$C725/Setup!$B$17+INDEX('FD inverse'!$A$28:$BH$28,1,'FD mesh'!$B$15+1)*Setup!$B$22</f>
        <v>16.6789387767953</v>
      </c>
      <c r="AE725" s="0" t="n">
        <f aca="false">SUMPRODUCT('FD inverse'!$A$29:$BH$29,'FD mesh'!$B$84:$BI$84,$E724:$BL724)+'FD inverse'!$A$29*$C725/Setup!$B$17+INDEX('FD inverse'!$A$29:$BH$29,1,'FD mesh'!$B$15+1)*Setup!$B$22</f>
        <v>16.2143274290442</v>
      </c>
      <c r="AF725" s="0" t="n">
        <f aca="false">SUMPRODUCT('FD inverse'!$A$30:$BH$30,'FD mesh'!$B$84:$BI$84,$E724:$BL724)+'FD inverse'!$A$30*$C725/Setup!$B$17+INDEX('FD inverse'!$A$30:$BH$30,1,'FD mesh'!$B$15+1)*Setup!$B$22</f>
        <v>15.7499107061926</v>
      </c>
      <c r="AG725" s="0" t="n">
        <f aca="false">SUMPRODUCT('FD inverse'!$A$31:$BH$31,'FD mesh'!$B$84:$BI$84,$E724:$BL724)+'FD inverse'!$A$31*$C725/Setup!$B$17+INDEX('FD inverse'!$A$31:$BH$31,1,'FD mesh'!$B$15+1)*Setup!$B$22</f>
        <v>15.2855758111517</v>
      </c>
      <c r="AH725" s="0" t="n">
        <f aca="false">SUMPRODUCT('FD inverse'!$A$32:$BH$32,'FD mesh'!$B$84:$BI$84,$E724:$BL724)+'FD inverse'!$A$32*$C725/Setup!$B$17+INDEX('FD inverse'!$A$32:$BH$32,1,'FD mesh'!$B$15+1)*Setup!$B$22</f>
        <v>15.2659799257012</v>
      </c>
      <c r="AI725" s="0" t="n">
        <f aca="false">SUMPRODUCT('FD inverse'!$A$33:$BH$33,'FD mesh'!$B$84:$BI$84,$E724:$BL724)+'FD inverse'!$A$33*$C725/Setup!$B$17+INDEX('FD inverse'!$A$33:$BH$33,1,'FD mesh'!$B$15+1)*Setup!$B$22</f>
        <v>15.2463290975117</v>
      </c>
      <c r="AJ725" s="0" t="n">
        <f aca="false">SUMPRODUCT('FD inverse'!$A$34:$BH$34,'FD mesh'!$B$84:$BI$84,$E724:$BL724)+'FD inverse'!$A$34*$C725/Setup!$B$17+INDEX('FD inverse'!$A$34:$BH$34,1,'FD mesh'!$B$15+1)*Setup!$B$22</f>
        <v>15.2266190480402</v>
      </c>
      <c r="AK725" s="0" t="n">
        <f aca="false">SUMPRODUCT('FD inverse'!$A$35:$BH$35,'FD mesh'!$B$84:$BI$84,$E724:$BL724)+'FD inverse'!$A$35*$C725/Setup!$B$17+INDEX('FD inverse'!$A$35:$BH$35,1,'FD mesh'!$B$15+1)*Setup!$B$22</f>
        <v>15.2068476225506</v>
      </c>
      <c r="AL725" s="0" t="n">
        <f aca="false">SUMPRODUCT('FD inverse'!$A$36:$BH$36,'FD mesh'!$B$84:$BI$84,$E724:$BL724)+'FD inverse'!$A$36*$C725/Setup!$B$17+INDEX('FD inverse'!$A$36:$BH$36,1,'FD mesh'!$B$15+1)*Setup!$B$22</f>
        <v>15.1870145680661</v>
      </c>
      <c r="AM725" s="0" t="n">
        <f aca="false">SUMPRODUCT('FD inverse'!$A$37:$BH$37,'FD mesh'!$B$84:$BI$84,$E724:$BL724)+'FD inverse'!$A$37*$C725/Setup!$B$17+INDEX('FD inverse'!$A$37:$BH$37,1,'FD mesh'!$B$15+1)*Setup!$B$22</f>
        <v>15.167121322752</v>
      </c>
      <c r="AN725" s="0" t="n">
        <f aca="false">SUMPRODUCT('FD inverse'!$A$38:$BH$38,'FD mesh'!$B$84:$BI$84,$E724:$BL724)+'FD inverse'!$A$38*$C725/Setup!$B$17+INDEX('FD inverse'!$A$38:$BH$38,1,'FD mesh'!$B$15+1)*Setup!$B$22</f>
        <v>15.1471708164303</v>
      </c>
      <c r="AO725" s="0" t="n">
        <f aca="false">SUMPRODUCT('FD inverse'!$A$39:$BH$39,'FD mesh'!$B$84:$BI$84,$E724:$BL724)+'FD inverse'!$A$39*$C725/Setup!$B$17+INDEX('FD inverse'!$A$39:$BH$39,1,'FD mesh'!$B$15+1)*Setup!$B$22</f>
        <v>15.1271672817142</v>
      </c>
      <c r="AP725" s="0" t="n">
        <f aca="false">SUMPRODUCT('FD inverse'!$A$40:$BH$40,'FD mesh'!$B$84:$BI$84,$E724:$BL724)+'FD inverse'!$A$40*$C725/Setup!$B$17+INDEX('FD inverse'!$A$40:$BH$40,1,'FD mesh'!$B$15+1)*Setup!$B$22</f>
        <v>15.1071160750657</v>
      </c>
      <c r="AQ725" s="0" t="n">
        <f aca="false">SUMPRODUCT('FD inverse'!$A$41:$BH$41,'FD mesh'!$B$84:$BI$84,$E724:$BL724)+'FD inverse'!$A$41*$C725/Setup!$B$17+INDEX('FD inverse'!$A$41:$BH$41,1,'FD mesh'!$B$15+1)*Setup!$B$22</f>
        <v>15.0870235069153</v>
      </c>
      <c r="AR725" s="0" t="n">
        <f aca="false">SUMPRODUCT('FD inverse'!$A$42:$BH$42,'FD mesh'!$B$84:$BI$84,$E724:$BL724)+'FD inverse'!$A$42*$C725/Setup!$B$17+INDEX('FD inverse'!$A$42:$BH$42,1,'FD mesh'!$B$15+1)*Setup!$B$22</f>
        <v>15.0668966798419</v>
      </c>
      <c r="AS725" s="0" t="n">
        <f aca="false">SUMPRODUCT('FD inverse'!$A$43:$BH$43,'FD mesh'!$B$84:$BI$84,$E724:$BL724)+'FD inverse'!$A$43*$C725/Setup!$B$17+INDEX('FD inverse'!$A$43:$BH$43,1,'FD mesh'!$B$15+1)*Setup!$B$22</f>
        <v>0</v>
      </c>
      <c r="AT725" s="0" t="n">
        <f aca="false">SUMPRODUCT('FD inverse'!$A$44:$BH$44,'FD mesh'!$B$84:$BI$84,$E724:$BL724)+'FD inverse'!$A$44*$C725/Setup!$B$17+INDEX('FD inverse'!$A$44:$BH$44,1,'FD mesh'!$B$15+1)*Setup!$B$22</f>
        <v>0</v>
      </c>
      <c r="AU725" s="0" t="n">
        <f aca="false">SUMPRODUCT('FD inverse'!$A$45:$BH$45,'FD mesh'!$B$84:$BI$84,$E724:$BL724)+'FD inverse'!$A$45*$C725/Setup!$B$17+INDEX('FD inverse'!$A$45:$BH$45,1,'FD mesh'!$B$15+1)*Setup!$B$22</f>
        <v>0</v>
      </c>
      <c r="AV725" s="0" t="n">
        <f aca="false">SUMPRODUCT('FD inverse'!$A$46:$BH$46,'FD mesh'!$B$84:$BI$84,$E724:$BL724)+'FD inverse'!$A$46*$C725/Setup!$B$17+INDEX('FD inverse'!$A$46:$BH$46,1,'FD mesh'!$B$15+1)*Setup!$B$22</f>
        <v>0</v>
      </c>
      <c r="AW725" s="0" t="n">
        <f aca="false">SUMPRODUCT('FD inverse'!$A$47:$BH$47,'FD mesh'!$B$84:$BI$84,$E724:$BL724)+'FD inverse'!$A$47*$C725/Setup!$B$17+INDEX('FD inverse'!$A$47:$BH$47,1,'FD mesh'!$B$15+1)*Setup!$B$22</f>
        <v>0</v>
      </c>
      <c r="AX725" s="0" t="n">
        <f aca="false">SUMPRODUCT('FD inverse'!$A$48:$BH$48,'FD mesh'!$B$84:$BI$84,$E724:$BL724)+'FD inverse'!$A$48*$C725/Setup!$B$17+INDEX('FD inverse'!$A$48:$BH$48,1,'FD mesh'!$B$15+1)*Setup!$B$22</f>
        <v>0</v>
      </c>
      <c r="AY725" s="0" t="n">
        <f aca="false">SUMPRODUCT('FD inverse'!$A$49:$BH$49,'FD mesh'!$B$84:$BI$84,$E724:$BL724)+'FD inverse'!$A$49*$C725/Setup!$B$17+INDEX('FD inverse'!$A$49:$BH$49,1,'FD mesh'!$B$15+1)*Setup!$B$22</f>
        <v>0</v>
      </c>
      <c r="AZ725" s="0" t="n">
        <f aca="false">SUMPRODUCT('FD inverse'!$A$50:$BH$50,'FD mesh'!$B$84:$BI$84,$E724:$BL724)+'FD inverse'!$A$50*$C725/Setup!$B$17+INDEX('FD inverse'!$A$50:$BH$50,1,'FD mesh'!$B$15+1)*Setup!$B$22</f>
        <v>0</v>
      </c>
      <c r="BA725" s="0" t="n">
        <f aca="false">SUMPRODUCT('FD inverse'!$A$51:$BH$51,'FD mesh'!$B$84:$BI$84,$E724:$BL724)+'FD inverse'!$A$51*$C725/Setup!$B$17+INDEX('FD inverse'!$A$51:$BH$51,1,'FD mesh'!$B$15+1)*Setup!$B$22</f>
        <v>0</v>
      </c>
      <c r="BB725" s="0" t="n">
        <f aca="false">SUMPRODUCT('FD inverse'!$A$52:$BH$52,'FD mesh'!$B$84:$BI$84,$E724:$BL724)+'FD inverse'!$A$52*$C725/Setup!$B$17+INDEX('FD inverse'!$A$52:$BH$52,1,'FD mesh'!$B$15+1)*Setup!$B$22</f>
        <v>0</v>
      </c>
      <c r="BC725" s="0" t="n">
        <f aca="false">SUMPRODUCT('FD inverse'!$A$53:$BH$53,'FD mesh'!$B$84:$BI$84,$E724:$BL724)+'FD inverse'!$A$53*$C725/Setup!$B$17+INDEX('FD inverse'!$A$53:$BH$53,1,'FD mesh'!$B$15+1)*Setup!$B$22</f>
        <v>0</v>
      </c>
      <c r="BD725" s="0" t="n">
        <f aca="false">SUMPRODUCT('FD inverse'!$A$54:$BH$54,'FD mesh'!$B$84:$BI$84,$E724:$BL724)+'FD inverse'!$A$54*$C725/Setup!$B$17+INDEX('FD inverse'!$A$54:$BH$54,1,'FD mesh'!$B$15+1)*Setup!$B$22</f>
        <v>0</v>
      </c>
      <c r="BE725" s="0" t="n">
        <f aca="false">SUMPRODUCT('FD inverse'!$A$55:$BH$55,'FD mesh'!$B$84:$BI$84,$E724:$BL724)+'FD inverse'!$A$55*$C725/Setup!$B$17+INDEX('FD inverse'!$A$55:$BH$55,1,'FD mesh'!$B$15+1)*Setup!$B$22</f>
        <v>0</v>
      </c>
      <c r="BF725" s="0" t="n">
        <f aca="false">SUMPRODUCT('FD inverse'!$A$56:$BH$56,'FD mesh'!$B$84:$BI$84,$E724:$BL724)+'FD inverse'!$A$56*$C725/Setup!$B$17+INDEX('FD inverse'!$A$56:$BH$56,1,'FD mesh'!$B$15+1)*Setup!$B$22</f>
        <v>0</v>
      </c>
      <c r="BG725" s="0" t="n">
        <f aca="false">SUMPRODUCT('FD inverse'!$A$57:$BH$57,'FD mesh'!$B$84:$BI$84,$E724:$BL724)+'FD inverse'!$A$57*$C725/Setup!$B$17+INDEX('FD inverse'!$A$57:$BH$57,1,'FD mesh'!$B$15+1)*Setup!$B$22</f>
        <v>0</v>
      </c>
      <c r="BH725" s="0" t="n">
        <f aca="false">SUMPRODUCT('FD inverse'!$A$58:$BH$58,'FD mesh'!$B$84:$BI$84,$E724:$BL724)+'FD inverse'!$A$58*$C725/Setup!$B$17+INDEX('FD inverse'!$A$58:$BH$58,1,'FD mesh'!$B$15+1)*Setup!$B$22</f>
        <v>0</v>
      </c>
      <c r="BI725" s="0" t="n">
        <f aca="false">SUMPRODUCT('FD inverse'!$A$59:$BH$59,'FD mesh'!$B$84:$BI$84,$E724:$BL724)+'FD inverse'!$A$59*$C725/Setup!$B$17+INDEX('FD inverse'!$A$59:$BH$59,1,'FD mesh'!$B$15+1)*Setup!$B$22</f>
        <v>0</v>
      </c>
      <c r="BJ725" s="0" t="n">
        <f aca="false">SUMPRODUCT('FD inverse'!$A$60:$BH$60,'FD mesh'!$B$84:$BI$84,$E724:$BL724)+'FD inverse'!$A$60*$C725/Setup!$B$17+INDEX('FD inverse'!$A$60:$BH$60,1,'FD mesh'!$B$15+1)*Setup!$B$22</f>
        <v>0</v>
      </c>
      <c r="BK725" s="0" t="n">
        <f aca="false">SUMPRODUCT('FD inverse'!$A$61:$BH$61,'FD mesh'!$B$84:$BI$84,$E724:$BL724)+'FD inverse'!$A$61*$C725/Setup!$B$17+INDEX('FD inverse'!$A$61:$BH$61,1,'FD mesh'!$B$15+1)*Setup!$B$22</f>
        <v>0</v>
      </c>
      <c r="BL725" s="0" t="n">
        <f aca="false">SUMPRODUCT('FD inverse'!$A$62:$BH$62,'FD mesh'!$B$84:$BI$84,$E724:$BL724)+'FD inverse'!$A$62*$C725/Setup!$B$17+INDEX('FD inverse'!$A$62:$BH$62,1,'FD mesh'!$B$15+1)*Setup!$B$22</f>
        <v>0</v>
      </c>
    </row>
    <row r="726" customFormat="false" ht="15" hidden="false" customHeight="false" outlineLevel="0" collapsed="false">
      <c r="A726" s="0" t="n">
        <v>721</v>
      </c>
      <c r="B726" s="0" t="n">
        <f aca="false">A726*Setup!$B$11/3600</f>
        <v>60.0833333333333</v>
      </c>
      <c r="C726" s="0" t="n">
        <f aca="false">Setup!$B$7+Setup!$B$8*COS(2*PI()*(B726-Setup!$B$9)/24)</f>
        <v>26.0750930326421</v>
      </c>
      <c r="D726" s="0" t="n">
        <f aca="false">(C726-E726)/Setup!$B$17</f>
        <v>11.8225940944704</v>
      </c>
      <c r="E726" s="0" t="n">
        <f aca="false">SUMPRODUCT('FD inverse'!$A$3:$BH$3,'FD mesh'!$B$84:$BI$84,$E725:$BL725)+'FD inverse'!$A$3*$C726/Setup!$B$17+INDEX('FD inverse'!$A$3:$BH$3,1,'FD mesh'!$B$15+1)*Setup!$B$22</f>
        <v>24.5381558003609</v>
      </c>
      <c r="F726" s="0" t="n">
        <f aca="false">SUMPRODUCT('FD inverse'!$A$4:$BH$4,'FD mesh'!$B$84:$BI$84,$E725:$BL725)+'FD inverse'!$A$4*$C726/Setup!$B$17+INDEX('FD inverse'!$A$4:$BH$4,1,'FD mesh'!$B$15+1)*Setup!$B$22</f>
        <v>24.197274699736</v>
      </c>
      <c r="G726" s="0" t="n">
        <f aca="false">SUMPRODUCT('FD inverse'!$A$5:$BH$5,'FD mesh'!$B$84:$BI$84,$E725:$BL725)+'FD inverse'!$A$5*$C726/Setup!$B$17+INDEX('FD inverse'!$A$5:$BH$5,1,'FD mesh'!$B$15+1)*Setup!$B$22</f>
        <v>23.8758862069664</v>
      </c>
      <c r="H726" s="0" t="n">
        <f aca="false">SUMPRODUCT('FD inverse'!$A$6:$BH$6,'FD mesh'!$B$84:$BI$84,$E725:$BL725)+'FD inverse'!$A$6*$C726/Setup!$B$17+INDEX('FD inverse'!$A$6:$BH$6,1,'FD mesh'!$B$15+1)*Setup!$B$22</f>
        <v>22.8245288067822</v>
      </c>
      <c r="I726" s="0" t="n">
        <f aca="false">SUMPRODUCT('FD inverse'!$A$7:$BH$7,'FD mesh'!$B$84:$BI$84,$E725:$BL725)+'FD inverse'!$A$7*$C726/Setup!$B$17+INDEX('FD inverse'!$A$7:$BH$7,1,'FD mesh'!$B$15+1)*Setup!$B$22</f>
        <v>22.7372223788659</v>
      </c>
      <c r="J726" s="0" t="n">
        <f aca="false">SUMPRODUCT('FD inverse'!$A$8:$BH$8,'FD mesh'!$B$84:$BI$84,$E725:$BL725)+'FD inverse'!$A$8*$C726/Setup!$B$17+INDEX('FD inverse'!$A$8:$BH$8,1,'FD mesh'!$B$15+1)*Setup!$B$22</f>
        <v>22.6603917268499</v>
      </c>
      <c r="K726" s="0" t="n">
        <f aca="false">SUMPRODUCT('FD inverse'!$A$9:$BH$9,'FD mesh'!$B$84:$BI$84,$E725:$BL725)+'FD inverse'!$A$9*$C726/Setup!$B$17+INDEX('FD inverse'!$A$9:$BH$9,1,'FD mesh'!$B$15+1)*Setup!$B$22</f>
        <v>22.5931228655116</v>
      </c>
      <c r="L726" s="0" t="n">
        <f aca="false">SUMPRODUCT('FD inverse'!$A$10:$BH$10,'FD mesh'!$B$84:$BI$84,$E725:$BL725)+'FD inverse'!$A$10*$C726/Setup!$B$17+INDEX('FD inverse'!$A$10:$BH$10,1,'FD mesh'!$B$15+1)*Setup!$B$22</f>
        <v>22.5345888470559</v>
      </c>
      <c r="M726" s="0" t="n">
        <f aca="false">SUMPRODUCT('FD inverse'!$A$11:$BH$11,'FD mesh'!$B$84:$BI$84,$E725:$BL725)+'FD inverse'!$A$11*$C726/Setup!$B$17+INDEX('FD inverse'!$A$11:$BH$11,1,'FD mesh'!$B$15+1)*Setup!$B$22</f>
        <v>22.4840570254815</v>
      </c>
      <c r="N726" s="0" t="n">
        <f aca="false">SUMPRODUCT('FD inverse'!$A$12:$BH$12,'FD mesh'!$B$84:$BI$84,$E725:$BL725)+'FD inverse'!$A$12*$C726/Setup!$B$17+INDEX('FD inverse'!$A$12:$BH$12,1,'FD mesh'!$B$15+1)*Setup!$B$22</f>
        <v>22.4408950284354</v>
      </c>
      <c r="O726" s="0" t="n">
        <f aca="false">SUMPRODUCT('FD inverse'!$A$13:$BH$13,'FD mesh'!$B$84:$BI$84,$E725:$BL725)+'FD inverse'!$A$13*$C726/Setup!$B$17+INDEX('FD inverse'!$A$13:$BH$13,1,'FD mesh'!$B$15+1)*Setup!$B$22</f>
        <v>22.4045755619161</v>
      </c>
      <c r="P726" s="0" t="n">
        <f aca="false">SUMPRODUCT('FD inverse'!$A$14:$BH$14,'FD mesh'!$B$84:$BI$84,$E725:$BL725)+'FD inverse'!$A$14*$C726/Setup!$B$17+INDEX('FD inverse'!$A$14:$BH$14,1,'FD mesh'!$B$15+1)*Setup!$B$22</f>
        <v>22.3746801558655</v>
      </c>
      <c r="Q726" s="0" t="n">
        <f aca="false">SUMPRODUCT('FD inverse'!$A$15:$BH$15,'FD mesh'!$B$84:$BI$84,$E725:$BL725)+'FD inverse'!$A$15*$C726/Setup!$B$17+INDEX('FD inverse'!$A$15:$BH$15,1,'FD mesh'!$B$15+1)*Setup!$B$22</f>
        <v>22.350901940598</v>
      </c>
      <c r="R726" s="0" t="n">
        <f aca="false">SUMPRODUCT('FD inverse'!$A$16:$BH$16,'FD mesh'!$B$84:$BI$84,$E725:$BL725)+'FD inverse'!$A$16*$C726/Setup!$B$17+INDEX('FD inverse'!$A$16:$BH$16,1,'FD mesh'!$B$15+1)*Setup!$B$22</f>
        <v>22.3330475253255</v>
      </c>
      <c r="S726" s="0" t="n">
        <f aca="false">SUMPRODUCT('FD inverse'!$A$17:$BH$17,'FD mesh'!$B$84:$BI$84,$E725:$BL725)+'FD inverse'!$A$17*$C726/Setup!$B$17+INDEX('FD inverse'!$A$17:$BH$17,1,'FD mesh'!$B$15+1)*Setup!$B$22</f>
        <v>21.8524164623268</v>
      </c>
      <c r="T726" s="0" t="n">
        <f aca="false">SUMPRODUCT('FD inverse'!$A$18:$BH$18,'FD mesh'!$B$84:$BI$84,$E725:$BL725)+'FD inverse'!$A$18*$C726/Setup!$B$17+INDEX('FD inverse'!$A$18:$BH$18,1,'FD mesh'!$B$15+1)*Setup!$B$22</f>
        <v>21.3743687369471</v>
      </c>
      <c r="U726" s="0" t="n">
        <f aca="false">SUMPRODUCT('FD inverse'!$A$19:$BH$19,'FD mesh'!$B$84:$BI$84,$E725:$BL725)+'FD inverse'!$A$19*$C726/Setup!$B$17+INDEX('FD inverse'!$A$19:$BH$19,1,'FD mesh'!$B$15+1)*Setup!$B$22</f>
        <v>20.8985992052936</v>
      </c>
      <c r="V726" s="0" t="n">
        <f aca="false">SUMPRODUCT('FD inverse'!$A$20:$BH$20,'FD mesh'!$B$84:$BI$84,$E725:$BL725)+'FD inverse'!$A$20*$C726/Setup!$B$17+INDEX('FD inverse'!$A$20:$BH$20,1,'FD mesh'!$B$15+1)*Setup!$B$22</f>
        <v>20.4248281867778</v>
      </c>
      <c r="W726" s="0" t="n">
        <f aca="false">SUMPRODUCT('FD inverse'!$A$21:$BH$21,'FD mesh'!$B$84:$BI$84,$E725:$BL725)+'FD inverse'!$A$21*$C726/Setup!$B$17+INDEX('FD inverse'!$A$21:$BH$21,1,'FD mesh'!$B$15+1)*Setup!$B$22</f>
        <v>19.9527998035342</v>
      </c>
      <c r="X726" s="0" t="n">
        <f aca="false">SUMPRODUCT('FD inverse'!$A$22:$BH$22,'FD mesh'!$B$84:$BI$84,$E725:$BL725)+'FD inverse'!$A$22*$C726/Setup!$B$17+INDEX('FD inverse'!$A$22:$BH$22,1,'FD mesh'!$B$15+1)*Setup!$B$22</f>
        <v>19.4822802547546</v>
      </c>
      <c r="Y726" s="0" t="n">
        <f aca="false">SUMPRODUCT('FD inverse'!$A$23:$BH$23,'FD mesh'!$B$84:$BI$84,$E725:$BL725)+'FD inverse'!$A$23*$C726/Setup!$B$17+INDEX('FD inverse'!$A$23:$BH$23,1,'FD mesh'!$B$15+1)*Setup!$B$22</f>
        <v>19.0130560352255</v>
      </c>
      <c r="Z726" s="0" t="n">
        <f aca="false">SUMPRODUCT('FD inverse'!$A$24:$BH$24,'FD mesh'!$B$84:$BI$84,$E725:$BL725)+'FD inverse'!$A$24*$C726/Setup!$B$17+INDEX('FD inverse'!$A$24:$BH$24,1,'FD mesh'!$B$15+1)*Setup!$B$22</f>
        <v>18.544932106419</v>
      </c>
      <c r="AA726" s="0" t="n">
        <f aca="false">SUMPRODUCT('FD inverse'!$A$25:$BH$25,'FD mesh'!$B$84:$BI$84,$E725:$BL725)+'FD inverse'!$A$25*$C726/Setup!$B$17+INDEX('FD inverse'!$A$25:$BH$25,1,'FD mesh'!$B$15+1)*Setup!$B$22</f>
        <v>18.0777300276258</v>
      </c>
      <c r="AB726" s="0" t="n">
        <f aca="false">SUMPRODUCT('FD inverse'!$A$26:$BH$26,'FD mesh'!$B$84:$BI$84,$E725:$BL725)+'FD inverse'!$A$26*$C726/Setup!$B$17+INDEX('FD inverse'!$A$26:$BH$26,1,'FD mesh'!$B$15+1)*Setup!$B$22</f>
        <v>17.6112860538386</v>
      </c>
      <c r="AC726" s="0" t="n">
        <f aca="false">SUMPRODUCT('FD inverse'!$A$27:$BH$27,'FD mesh'!$B$84:$BI$84,$E725:$BL725)+'FD inverse'!$A$27*$C726/Setup!$B$17+INDEX('FD inverse'!$A$27:$BH$27,1,'FD mesh'!$B$15+1)*Setup!$B$22</f>
        <v>17.1454492063881</v>
      </c>
      <c r="AD726" s="0" t="n">
        <f aca="false">SUMPRODUCT('FD inverse'!$A$28:$BH$28,'FD mesh'!$B$84:$BI$84,$E725:$BL725)+'FD inverse'!$A$28*$C726/Setup!$B$17+INDEX('FD inverse'!$A$28:$BH$28,1,'FD mesh'!$B$15+1)*Setup!$B$22</f>
        <v>16.680079321715</v>
      </c>
      <c r="AE726" s="0" t="n">
        <f aca="false">SUMPRODUCT('FD inverse'!$A$29:$BH$29,'FD mesh'!$B$84:$BI$84,$E725:$BL725)+'FD inverse'!$A$29*$C726/Setup!$B$17+INDEX('FD inverse'!$A$29:$BH$29,1,'FD mesh'!$B$15+1)*Setup!$B$22</f>
        <v>16.2150450831183</v>
      </c>
      <c r="AF726" s="0" t="n">
        <f aca="false">SUMPRODUCT('FD inverse'!$A$30:$BH$30,'FD mesh'!$B$84:$BI$84,$E725:$BL725)+'FD inverse'!$A$30*$C726/Setup!$B$17+INDEX('FD inverse'!$A$30:$BH$30,1,'FD mesh'!$B$15+1)*Setup!$B$22</f>
        <v>15.7502220398634</v>
      </c>
      <c r="AG726" s="0" t="n">
        <f aca="false">SUMPRODUCT('FD inverse'!$A$31:$BH$31,'FD mesh'!$B$84:$BI$84,$E725:$BL725)+'FD inverse'!$A$31*$C726/Setup!$B$17+INDEX('FD inverse'!$A$31:$BH$31,1,'FD mesh'!$B$15+1)*Setup!$B$22</f>
        <v>15.2854906176603</v>
      </c>
      <c r="AH726" s="0" t="n">
        <f aca="false">SUMPRODUCT('FD inverse'!$A$32:$BH$32,'FD mesh'!$B$84:$BI$84,$E725:$BL725)+'FD inverse'!$A$32*$C726/Setup!$B$17+INDEX('FD inverse'!$A$32:$BH$32,1,'FD mesh'!$B$15+1)*Setup!$B$22</f>
        <v>15.2658806725134</v>
      </c>
      <c r="AI726" s="0" t="n">
        <f aca="false">SUMPRODUCT('FD inverse'!$A$33:$BH$33,'FD mesh'!$B$84:$BI$84,$E725:$BL725)+'FD inverse'!$A$33*$C726/Setup!$B$17+INDEX('FD inverse'!$A$33:$BH$33,1,'FD mesh'!$B$15+1)*Setup!$B$22</f>
        <v>15.2462204831166</v>
      </c>
      <c r="AJ726" s="0" t="n">
        <f aca="false">SUMPRODUCT('FD inverse'!$A$34:$BH$34,'FD mesh'!$B$84:$BI$84,$E725:$BL725)+'FD inverse'!$A$34*$C726/Setup!$B$17+INDEX('FD inverse'!$A$34:$BH$34,1,'FD mesh'!$B$15+1)*Setup!$B$22</f>
        <v>15.2265053106114</v>
      </c>
      <c r="AK726" s="0" t="n">
        <f aca="false">SUMPRODUCT('FD inverse'!$A$35:$BH$35,'FD mesh'!$B$84:$BI$84,$E725:$BL725)+'FD inverse'!$A$35*$C726/Setup!$B$17+INDEX('FD inverse'!$A$35:$BH$35,1,'FD mesh'!$B$15+1)*Setup!$B$22</f>
        <v>15.2067325615999</v>
      </c>
      <c r="AL726" s="0" t="n">
        <f aca="false">SUMPRODUCT('FD inverse'!$A$36:$BH$36,'FD mesh'!$B$84:$BI$84,$E725:$BL725)+'FD inverse'!$A$36*$C726/Setup!$B$17+INDEX('FD inverse'!$A$36:$BH$36,1,'FD mesh'!$B$15+1)*Setup!$B$22</f>
        <v>15.1869015660851</v>
      </c>
      <c r="AM726" s="0" t="n">
        <f aca="false">SUMPRODUCT('FD inverse'!$A$37:$BH$37,'FD mesh'!$B$84:$BI$84,$E725:$BL725)+'FD inverse'!$A$37*$C726/Setup!$B$17+INDEX('FD inverse'!$A$37:$BH$37,1,'FD mesh'!$B$15+1)*Setup!$B$22</f>
        <v>15.1670133663647</v>
      </c>
      <c r="AN726" s="0" t="n">
        <f aca="false">SUMPRODUCT('FD inverse'!$A$38:$BH$38,'FD mesh'!$B$84:$BI$84,$E725:$BL725)+'FD inverse'!$A$38*$C726/Setup!$B$17+INDEX('FD inverse'!$A$38:$BH$38,1,'FD mesh'!$B$15+1)*Setup!$B$22</f>
        <v>15.1470705166346</v>
      </c>
      <c r="AO726" s="0" t="n">
        <f aca="false">SUMPRODUCT('FD inverse'!$A$39:$BH$39,'FD mesh'!$B$84:$BI$84,$E725:$BL725)+'FD inverse'!$A$39*$C726/Setup!$B$17+INDEX('FD inverse'!$A$39:$BH$39,1,'FD mesh'!$B$15+1)*Setup!$B$22</f>
        <v>15.1270768928377</v>
      </c>
      <c r="AP726" s="0" t="n">
        <f aca="false">SUMPRODUCT('FD inverse'!$A$40:$BH$40,'FD mesh'!$B$84:$BI$84,$E725:$BL725)+'FD inverse'!$A$40*$C726/Setup!$B$17+INDEX('FD inverse'!$A$40:$BH$40,1,'FD mesh'!$B$15+1)*Setup!$B$22</f>
        <v>15.1070375121095</v>
      </c>
      <c r="AQ726" s="0" t="n">
        <f aca="false">SUMPRODUCT('FD inverse'!$A$41:$BH$41,'FD mesh'!$B$84:$BI$84,$E725:$BL725)+'FD inverse'!$A$41*$C726/Setup!$B$17+INDEX('FD inverse'!$A$41:$BH$41,1,'FD mesh'!$B$15+1)*Setup!$B$22</f>
        <v>15.0869583610034</v>
      </c>
      <c r="AR726" s="0" t="n">
        <f aca="false">SUMPRODUCT('FD inverse'!$A$42:$BH$42,'FD mesh'!$B$84:$BI$84,$E725:$BL725)+'FD inverse'!$A$42*$C726/Setup!$B$17+INDEX('FD inverse'!$A$42:$BH$42,1,'FD mesh'!$B$15+1)*Setup!$B$22</f>
        <v>15.0668462315361</v>
      </c>
      <c r="AS726" s="0" t="n">
        <f aca="false">SUMPRODUCT('FD inverse'!$A$43:$BH$43,'FD mesh'!$B$84:$BI$84,$E725:$BL725)+'FD inverse'!$A$43*$C726/Setup!$B$17+INDEX('FD inverse'!$A$43:$BH$43,1,'FD mesh'!$B$15+1)*Setup!$B$22</f>
        <v>0</v>
      </c>
      <c r="AT726" s="0" t="n">
        <f aca="false">SUMPRODUCT('FD inverse'!$A$44:$BH$44,'FD mesh'!$B$84:$BI$84,$E725:$BL725)+'FD inverse'!$A$44*$C726/Setup!$B$17+INDEX('FD inverse'!$A$44:$BH$44,1,'FD mesh'!$B$15+1)*Setup!$B$22</f>
        <v>0</v>
      </c>
      <c r="AU726" s="0" t="n">
        <f aca="false">SUMPRODUCT('FD inverse'!$A$45:$BH$45,'FD mesh'!$B$84:$BI$84,$E725:$BL725)+'FD inverse'!$A$45*$C726/Setup!$B$17+INDEX('FD inverse'!$A$45:$BH$45,1,'FD mesh'!$B$15+1)*Setup!$B$22</f>
        <v>0</v>
      </c>
      <c r="AV726" s="0" t="n">
        <f aca="false">SUMPRODUCT('FD inverse'!$A$46:$BH$46,'FD mesh'!$B$84:$BI$84,$E725:$BL725)+'FD inverse'!$A$46*$C726/Setup!$B$17+INDEX('FD inverse'!$A$46:$BH$46,1,'FD mesh'!$B$15+1)*Setup!$B$22</f>
        <v>0</v>
      </c>
      <c r="AW726" s="0" t="n">
        <f aca="false">SUMPRODUCT('FD inverse'!$A$47:$BH$47,'FD mesh'!$B$84:$BI$84,$E725:$BL725)+'FD inverse'!$A$47*$C726/Setup!$B$17+INDEX('FD inverse'!$A$47:$BH$47,1,'FD mesh'!$B$15+1)*Setup!$B$22</f>
        <v>0</v>
      </c>
      <c r="AX726" s="0" t="n">
        <f aca="false">SUMPRODUCT('FD inverse'!$A$48:$BH$48,'FD mesh'!$B$84:$BI$84,$E725:$BL725)+'FD inverse'!$A$48*$C726/Setup!$B$17+INDEX('FD inverse'!$A$48:$BH$48,1,'FD mesh'!$B$15+1)*Setup!$B$22</f>
        <v>0</v>
      </c>
      <c r="AY726" s="0" t="n">
        <f aca="false">SUMPRODUCT('FD inverse'!$A$49:$BH$49,'FD mesh'!$B$84:$BI$84,$E725:$BL725)+'FD inverse'!$A$49*$C726/Setup!$B$17+INDEX('FD inverse'!$A$49:$BH$49,1,'FD mesh'!$B$15+1)*Setup!$B$22</f>
        <v>0</v>
      </c>
      <c r="AZ726" s="0" t="n">
        <f aca="false">SUMPRODUCT('FD inverse'!$A$50:$BH$50,'FD mesh'!$B$84:$BI$84,$E725:$BL725)+'FD inverse'!$A$50*$C726/Setup!$B$17+INDEX('FD inverse'!$A$50:$BH$50,1,'FD mesh'!$B$15+1)*Setup!$B$22</f>
        <v>0</v>
      </c>
      <c r="BA726" s="0" t="n">
        <f aca="false">SUMPRODUCT('FD inverse'!$A$51:$BH$51,'FD mesh'!$B$84:$BI$84,$E725:$BL725)+'FD inverse'!$A$51*$C726/Setup!$B$17+INDEX('FD inverse'!$A$51:$BH$51,1,'FD mesh'!$B$15+1)*Setup!$B$22</f>
        <v>0</v>
      </c>
      <c r="BB726" s="0" t="n">
        <f aca="false">SUMPRODUCT('FD inverse'!$A$52:$BH$52,'FD mesh'!$B$84:$BI$84,$E725:$BL725)+'FD inverse'!$A$52*$C726/Setup!$B$17+INDEX('FD inverse'!$A$52:$BH$52,1,'FD mesh'!$B$15+1)*Setup!$B$22</f>
        <v>0</v>
      </c>
      <c r="BC726" s="0" t="n">
        <f aca="false">SUMPRODUCT('FD inverse'!$A$53:$BH$53,'FD mesh'!$B$84:$BI$84,$E725:$BL725)+'FD inverse'!$A$53*$C726/Setup!$B$17+INDEX('FD inverse'!$A$53:$BH$53,1,'FD mesh'!$B$15+1)*Setup!$B$22</f>
        <v>0</v>
      </c>
      <c r="BD726" s="0" t="n">
        <f aca="false">SUMPRODUCT('FD inverse'!$A$54:$BH$54,'FD mesh'!$B$84:$BI$84,$E725:$BL725)+'FD inverse'!$A$54*$C726/Setup!$B$17+INDEX('FD inverse'!$A$54:$BH$54,1,'FD mesh'!$B$15+1)*Setup!$B$22</f>
        <v>0</v>
      </c>
      <c r="BE726" s="0" t="n">
        <f aca="false">SUMPRODUCT('FD inverse'!$A$55:$BH$55,'FD mesh'!$B$84:$BI$84,$E725:$BL725)+'FD inverse'!$A$55*$C726/Setup!$B$17+INDEX('FD inverse'!$A$55:$BH$55,1,'FD mesh'!$B$15+1)*Setup!$B$22</f>
        <v>0</v>
      </c>
      <c r="BF726" s="0" t="n">
        <f aca="false">SUMPRODUCT('FD inverse'!$A$56:$BH$56,'FD mesh'!$B$84:$BI$84,$E725:$BL725)+'FD inverse'!$A$56*$C726/Setup!$B$17+INDEX('FD inverse'!$A$56:$BH$56,1,'FD mesh'!$B$15+1)*Setup!$B$22</f>
        <v>0</v>
      </c>
      <c r="BG726" s="0" t="n">
        <f aca="false">SUMPRODUCT('FD inverse'!$A$57:$BH$57,'FD mesh'!$B$84:$BI$84,$E725:$BL725)+'FD inverse'!$A$57*$C726/Setup!$B$17+INDEX('FD inverse'!$A$57:$BH$57,1,'FD mesh'!$B$15+1)*Setup!$B$22</f>
        <v>0</v>
      </c>
      <c r="BH726" s="0" t="n">
        <f aca="false">SUMPRODUCT('FD inverse'!$A$58:$BH$58,'FD mesh'!$B$84:$BI$84,$E725:$BL725)+'FD inverse'!$A$58*$C726/Setup!$B$17+INDEX('FD inverse'!$A$58:$BH$58,1,'FD mesh'!$B$15+1)*Setup!$B$22</f>
        <v>0</v>
      </c>
      <c r="BI726" s="0" t="n">
        <f aca="false">SUMPRODUCT('FD inverse'!$A$59:$BH$59,'FD mesh'!$B$84:$BI$84,$E725:$BL725)+'FD inverse'!$A$59*$C726/Setup!$B$17+INDEX('FD inverse'!$A$59:$BH$59,1,'FD mesh'!$B$15+1)*Setup!$B$22</f>
        <v>0</v>
      </c>
      <c r="BJ726" s="0" t="n">
        <f aca="false">SUMPRODUCT('FD inverse'!$A$60:$BH$60,'FD mesh'!$B$84:$BI$84,$E725:$BL725)+'FD inverse'!$A$60*$C726/Setup!$B$17+INDEX('FD inverse'!$A$60:$BH$60,1,'FD mesh'!$B$15+1)*Setup!$B$22</f>
        <v>0</v>
      </c>
      <c r="BK726" s="0" t="n">
        <f aca="false">SUMPRODUCT('FD inverse'!$A$61:$BH$61,'FD mesh'!$B$84:$BI$84,$E725:$BL725)+'FD inverse'!$A$61*$C726/Setup!$B$17+INDEX('FD inverse'!$A$61:$BH$61,1,'FD mesh'!$B$15+1)*Setup!$B$22</f>
        <v>0</v>
      </c>
      <c r="BL726" s="0" t="n">
        <f aca="false">SUMPRODUCT('FD inverse'!$A$62:$BH$62,'FD mesh'!$B$84:$BI$84,$E725:$BL725)+'FD inverse'!$A$62*$C726/Setup!$B$17+INDEX('FD inverse'!$A$62:$BH$62,1,'FD mesh'!$B$15+1)*Setup!$B$22</f>
        <v>0</v>
      </c>
    </row>
    <row r="727" customFormat="false" ht="15" hidden="false" customHeight="false" outlineLevel="0" collapsed="false">
      <c r="A727" s="0" t="n">
        <v>722</v>
      </c>
      <c r="B727" s="0" t="n">
        <f aca="false">A727*Setup!$B$11/3600</f>
        <v>60.1666666666667</v>
      </c>
      <c r="C727" s="0" t="n">
        <f aca="false">Setup!$B$7+Setup!$B$8*COS(2*PI()*(B727-Setup!$B$9)/24)</f>
        <v>26.1491984333873</v>
      </c>
      <c r="D727" s="0" t="n">
        <f aca="false">(C727-E727)/Setup!$B$17</f>
        <v>12.0066337975726</v>
      </c>
      <c r="E727" s="0" t="n">
        <f aca="false">SUMPRODUCT('FD inverse'!$A$3:$BH$3,'FD mesh'!$B$84:$BI$84,$E726:$BL726)+'FD inverse'!$A$3*$C727/Setup!$B$17+INDEX('FD inverse'!$A$3:$BH$3,1,'FD mesh'!$B$15+1)*Setup!$B$22</f>
        <v>24.5883360397029</v>
      </c>
      <c r="F727" s="0" t="n">
        <f aca="false">SUMPRODUCT('FD inverse'!$A$4:$BH$4,'FD mesh'!$B$84:$BI$84,$E726:$BL726)+'FD inverse'!$A$4*$C727/Setup!$B$17+INDEX('FD inverse'!$A$4:$BH$4,1,'FD mesh'!$B$15+1)*Setup!$B$22</f>
        <v>24.2418855569934</v>
      </c>
      <c r="G727" s="0" t="n">
        <f aca="false">SUMPRODUCT('FD inverse'!$A$5:$BH$5,'FD mesh'!$B$84:$BI$84,$E726:$BL726)+'FD inverse'!$A$5*$C727/Setup!$B$17+INDEX('FD inverse'!$A$5:$BH$5,1,'FD mesh'!$B$15+1)*Setup!$B$22</f>
        <v>23.9147974255241</v>
      </c>
      <c r="H727" s="0" t="n">
        <f aca="false">SUMPRODUCT('FD inverse'!$A$6:$BH$6,'FD mesh'!$B$84:$BI$84,$E726:$BL726)+'FD inverse'!$A$6*$C727/Setup!$B$17+INDEX('FD inverse'!$A$6:$BH$6,1,'FD mesh'!$B$15+1)*Setup!$B$22</f>
        <v>22.8441540673189</v>
      </c>
      <c r="I727" s="0" t="n">
        <f aca="false">SUMPRODUCT('FD inverse'!$A$7:$BH$7,'FD mesh'!$B$84:$BI$84,$E726:$BL726)+'FD inverse'!$A$7*$C727/Setup!$B$17+INDEX('FD inverse'!$A$7:$BH$7,1,'FD mesh'!$B$15+1)*Setup!$B$22</f>
        <v>22.755196029878</v>
      </c>
      <c r="J727" s="0" t="n">
        <f aca="false">SUMPRODUCT('FD inverse'!$A$8:$BH$8,'FD mesh'!$B$84:$BI$84,$E726:$BL726)+'FD inverse'!$A$8*$C727/Setup!$B$17+INDEX('FD inverse'!$A$8:$BH$8,1,'FD mesh'!$B$15+1)*Setup!$B$22</f>
        <v>22.676841916338</v>
      </c>
      <c r="K727" s="0" t="n">
        <f aca="false">SUMPRODUCT('FD inverse'!$A$9:$BH$9,'FD mesh'!$B$84:$BI$84,$E726:$BL726)+'FD inverse'!$A$9*$C727/Setup!$B$17+INDEX('FD inverse'!$A$9:$BH$9,1,'FD mesh'!$B$15+1)*Setup!$B$22</f>
        <v>22.6081929293396</v>
      </c>
      <c r="L727" s="0" t="n">
        <f aca="false">SUMPRODUCT('FD inverse'!$A$10:$BH$10,'FD mesh'!$B$84:$BI$84,$E726:$BL726)+'FD inverse'!$A$10*$C727/Setup!$B$17+INDEX('FD inverse'!$A$10:$BH$10,1,'FD mesh'!$B$15+1)*Setup!$B$22</f>
        <v>22.5484348354551</v>
      </c>
      <c r="M727" s="0" t="n">
        <f aca="false">SUMPRODUCT('FD inverse'!$A$11:$BH$11,'FD mesh'!$B$84:$BI$84,$E726:$BL726)+'FD inverse'!$A$11*$C727/Setup!$B$17+INDEX('FD inverse'!$A$11:$BH$11,1,'FD mesh'!$B$15+1)*Setup!$B$22</f>
        <v>22.49684546629</v>
      </c>
      <c r="N727" s="0" t="n">
        <f aca="false">SUMPRODUCT('FD inverse'!$A$12:$BH$12,'FD mesh'!$B$84:$BI$84,$E726:$BL726)+'FD inverse'!$A$12*$C727/Setup!$B$17+INDEX('FD inverse'!$A$12:$BH$12,1,'FD mesh'!$B$15+1)*Setup!$B$22</f>
        <v>22.4528008999617</v>
      </c>
      <c r="O727" s="0" t="n">
        <f aca="false">SUMPRODUCT('FD inverse'!$A$13:$BH$13,'FD mesh'!$B$84:$BI$84,$E726:$BL726)+'FD inverse'!$A$13*$C727/Setup!$B$17+INDEX('FD inverse'!$A$13:$BH$13,1,'FD mesh'!$B$15+1)*Setup!$B$22</f>
        <v>22.4157804466283</v>
      </c>
      <c r="P727" s="0" t="n">
        <f aca="false">SUMPRODUCT('FD inverse'!$A$14:$BH$14,'FD mesh'!$B$84:$BI$84,$E726:$BL726)+'FD inverse'!$A$14*$C727/Setup!$B$17+INDEX('FD inverse'!$A$14:$BH$14,1,'FD mesh'!$B$15+1)*Setup!$B$22</f>
        <v>22.3853705447475</v>
      </c>
      <c r="Q727" s="0" t="n">
        <f aca="false">SUMPRODUCT('FD inverse'!$A$15:$BH$15,'FD mesh'!$B$84:$BI$84,$E726:$BL726)+'FD inverse'!$A$15*$C727/Setup!$B$17+INDEX('FD inverse'!$A$15:$BH$15,1,'FD mesh'!$B$15+1)*Setup!$B$22</f>
        <v>22.3612676569563</v>
      </c>
      <c r="R727" s="0" t="n">
        <f aca="false">SUMPRODUCT('FD inverse'!$A$16:$BH$16,'FD mesh'!$B$84:$BI$84,$E726:$BL726)+'FD inverse'!$A$16*$C727/Setup!$B$17+INDEX('FD inverse'!$A$16:$BH$16,1,'FD mesh'!$B$15+1)*Setup!$B$22</f>
        <v>22.3432802360431</v>
      </c>
      <c r="S727" s="0" t="n">
        <f aca="false">SUMPRODUCT('FD inverse'!$A$17:$BH$17,'FD mesh'!$B$84:$BI$84,$E726:$BL726)+'FD inverse'!$A$17*$C727/Setup!$B$17+INDEX('FD inverse'!$A$17:$BH$17,1,'FD mesh'!$B$15+1)*Setup!$B$22</f>
        <v>21.861503561783</v>
      </c>
      <c r="T727" s="0" t="n">
        <f aca="false">SUMPRODUCT('FD inverse'!$A$18:$BH$18,'FD mesh'!$B$84:$BI$84,$E726:$BL726)+'FD inverse'!$A$18*$C727/Setup!$B$17+INDEX('FD inverse'!$A$18:$BH$18,1,'FD mesh'!$B$15+1)*Setup!$B$22</f>
        <v>21.382401091077</v>
      </c>
      <c r="U727" s="0" t="n">
        <f aca="false">SUMPRODUCT('FD inverse'!$A$19:$BH$19,'FD mesh'!$B$84:$BI$84,$E726:$BL726)+'FD inverse'!$A$19*$C727/Setup!$B$17+INDEX('FD inverse'!$A$19:$BH$19,1,'FD mesh'!$B$15+1)*Setup!$B$22</f>
        <v>20.9056624274436</v>
      </c>
      <c r="V727" s="0" t="n">
        <f aca="false">SUMPRODUCT('FD inverse'!$A$20:$BH$20,'FD mesh'!$B$84:$BI$84,$E726:$BL726)+'FD inverse'!$A$20*$C727/Setup!$B$17+INDEX('FD inverse'!$A$20:$BH$20,1,'FD mesh'!$B$15+1)*Setup!$B$22</f>
        <v>20.4310023691858</v>
      </c>
      <c r="W727" s="0" t="n">
        <f aca="false">SUMPRODUCT('FD inverse'!$A$21:$BH$21,'FD mesh'!$B$84:$BI$84,$E726:$BL726)+'FD inverse'!$A$21*$C727/Setup!$B$17+INDEX('FD inverse'!$A$21:$BH$21,1,'FD mesh'!$B$15+1)*Setup!$B$22</f>
        <v>19.958159284608</v>
      </c>
      <c r="X727" s="0" t="n">
        <f aca="false">SUMPRODUCT('FD inverse'!$A$22:$BH$22,'FD mesh'!$B$84:$BI$84,$E726:$BL726)+'FD inverse'!$A$22*$C727/Setup!$B$17+INDEX('FD inverse'!$A$22:$BH$22,1,'FD mesh'!$B$15+1)*Setup!$B$22</f>
        <v>19.4868934187462</v>
      </c>
      <c r="Y727" s="0" t="n">
        <f aca="false">SUMPRODUCT('FD inverse'!$A$23:$BH$23,'FD mesh'!$B$84:$BI$84,$E726:$BL726)+'FD inverse'!$A$23*$C727/Setup!$B$17+INDEX('FD inverse'!$A$23:$BH$23,1,'FD mesh'!$B$15+1)*Setup!$B$22</f>
        <v>19.0169851411449</v>
      </c>
      <c r="Z727" s="0" t="n">
        <f aca="false">SUMPRODUCT('FD inverse'!$A$24:$BH$24,'FD mesh'!$B$84:$BI$84,$E726:$BL726)+'FD inverse'!$A$24*$C727/Setup!$B$17+INDEX('FD inverse'!$A$24:$BH$24,1,'FD mesh'!$B$15+1)*Setup!$B$22</f>
        <v>18.5482331432855</v>
      </c>
      <c r="AA727" s="0" t="n">
        <f aca="false">SUMPRODUCT('FD inverse'!$A$25:$BH$25,'FD mesh'!$B$84:$BI$84,$E726:$BL726)+'FD inverse'!$A$25*$C727/Setup!$B$17+INDEX('FD inverse'!$A$25:$BH$25,1,'FD mesh'!$B$15+1)*Setup!$B$22</f>
        <v>18.0804525934183</v>
      </c>
      <c r="AB727" s="0" t="n">
        <f aca="false">SUMPRODUCT('FD inverse'!$A$26:$BH$26,'FD mesh'!$B$84:$BI$84,$E726:$BL726)+'FD inverse'!$A$26*$C727/Setup!$B$17+INDEX('FD inverse'!$A$26:$BH$26,1,'FD mesh'!$B$15+1)*Setup!$B$22</f>
        <v>17.61347325577</v>
      </c>
      <c r="AC727" s="0" t="n">
        <f aca="false">SUMPRODUCT('FD inverse'!$A$27:$BH$27,'FD mesh'!$B$84:$BI$84,$E726:$BL726)+'FD inverse'!$A$27*$C727/Setup!$B$17+INDEX('FD inverse'!$A$27:$BH$27,1,'FD mesh'!$B$15+1)*Setup!$B$22</f>
        <v>17.1471375804044</v>
      </c>
      <c r="AD727" s="0" t="n">
        <f aca="false">SUMPRODUCT('FD inverse'!$A$28:$BH$28,'FD mesh'!$B$84:$BI$84,$E726:$BL726)+'FD inverse'!$A$28*$C727/Setup!$B$17+INDEX('FD inverse'!$A$28:$BH$28,1,'FD mesh'!$B$15+1)*Setup!$B$22</f>
        <v>16.6812987693922</v>
      </c>
      <c r="AE727" s="0" t="n">
        <f aca="false">SUMPRODUCT('FD inverse'!$A$29:$BH$29,'FD mesh'!$B$84:$BI$84,$E726:$BL726)+'FD inverse'!$A$29*$C727/Setup!$B$17+INDEX('FD inverse'!$A$29:$BH$29,1,'FD mesh'!$B$15+1)*Setup!$B$22</f>
        <v>16.2158188244107</v>
      </c>
      <c r="AF727" s="0" t="n">
        <f aca="false">SUMPRODUCT('FD inverse'!$A$30:$BH$30,'FD mesh'!$B$84:$BI$84,$E726:$BL726)+'FD inverse'!$A$30*$C727/Setup!$B$17+INDEX('FD inverse'!$A$30:$BH$30,1,'FD mesh'!$B$15+1)*Setup!$B$22</f>
        <v>15.7505665804381</v>
      </c>
      <c r="AG727" s="0" t="n">
        <f aca="false">SUMPRODUCT('FD inverse'!$A$31:$BH$31,'FD mesh'!$B$84:$BI$84,$E726:$BL726)+'FD inverse'!$A$31*$C727/Setup!$B$17+INDEX('FD inverse'!$A$31:$BH$31,1,'FD mesh'!$B$15+1)*Setup!$B$22</f>
        <v>15.2854157298347</v>
      </c>
      <c r="AH727" s="0" t="n">
        <f aca="false">SUMPRODUCT('FD inverse'!$A$32:$BH$32,'FD mesh'!$B$84:$BI$84,$E726:$BL726)+'FD inverse'!$A$32*$C727/Setup!$B$17+INDEX('FD inverse'!$A$32:$BH$32,1,'FD mesh'!$B$15+1)*Setup!$B$22</f>
        <v>15.265790778698</v>
      </c>
      <c r="AI727" s="0" t="n">
        <f aca="false">SUMPRODUCT('FD inverse'!$A$33:$BH$33,'FD mesh'!$B$84:$BI$84,$E726:$BL726)+'FD inverse'!$A$33*$C727/Setup!$B$17+INDEX('FD inverse'!$A$33:$BH$33,1,'FD mesh'!$B$15+1)*Setup!$B$22</f>
        <v>15.2461203212414</v>
      </c>
      <c r="AJ727" s="0" t="n">
        <f aca="false">SUMPRODUCT('FD inverse'!$A$34:$BH$34,'FD mesh'!$B$84:$BI$84,$E726:$BL726)+'FD inverse'!$A$34*$C727/Setup!$B$17+INDEX('FD inverse'!$A$34:$BH$34,1,'FD mesh'!$B$15+1)*Setup!$B$22</f>
        <v>15.2263991595365</v>
      </c>
      <c r="AK727" s="0" t="n">
        <f aca="false">SUMPRODUCT('FD inverse'!$A$35:$BH$35,'FD mesh'!$B$84:$BI$84,$E726:$BL726)+'FD inverse'!$A$35*$C727/Setup!$B$17+INDEX('FD inverse'!$A$35:$BH$35,1,'FD mesh'!$B$15+1)*Setup!$B$22</f>
        <v>15.2066242617125</v>
      </c>
      <c r="AL727" s="0" t="n">
        <f aca="false">SUMPRODUCT('FD inverse'!$A$36:$BH$36,'FD mesh'!$B$84:$BI$84,$E726:$BL726)+'FD inverse'!$A$36*$C727/Setup!$B$17+INDEX('FD inverse'!$A$36:$BH$36,1,'FD mesh'!$B$15+1)*Setup!$B$22</f>
        <v>15.1867945399911</v>
      </c>
      <c r="AM727" s="0" t="n">
        <f aca="false">SUMPRODUCT('FD inverse'!$A$37:$BH$37,'FD mesh'!$B$84:$BI$84,$E726:$BL726)+'FD inverse'!$A$37*$C727/Setup!$B$17+INDEX('FD inverse'!$A$37:$BH$37,1,'FD mesh'!$B$15+1)*Setup!$B$22</f>
        <v>15.1669106391957</v>
      </c>
      <c r="AN727" s="0" t="n">
        <f aca="false">SUMPRODUCT('FD inverse'!$A$38:$BH$38,'FD mesh'!$B$84:$BI$84,$E726:$BL726)+'FD inverse'!$A$38*$C727/Setup!$B$17+INDEX('FD inverse'!$A$38:$BH$38,1,'FD mesh'!$B$15+1)*Setup!$B$22</f>
        <v>15.1469747355413</v>
      </c>
      <c r="AO727" s="0" t="n">
        <f aca="false">SUMPRODUCT('FD inverse'!$A$39:$BH$39,'FD mesh'!$B$84:$BI$84,$E726:$BL726)+'FD inverse'!$A$39*$C727/Setup!$B$17+INDEX('FD inverse'!$A$39:$BH$39,1,'FD mesh'!$B$15+1)*Setup!$B$22</f>
        <v>15.1269903452913</v>
      </c>
      <c r="AP727" s="0" t="n">
        <f aca="false">SUMPRODUCT('FD inverse'!$A$40:$BH$40,'FD mesh'!$B$84:$BI$84,$E726:$BL726)+'FD inverse'!$A$40*$C727/Setup!$B$17+INDEX('FD inverse'!$A$40:$BH$40,1,'FD mesh'!$B$15+1)*Setup!$B$22</f>
        <v>15.10696214268</v>
      </c>
      <c r="AQ727" s="0" t="n">
        <f aca="false">SUMPRODUCT('FD inverse'!$A$41:$BH$41,'FD mesh'!$B$84:$BI$84,$E726:$BL726)+'FD inverse'!$A$41*$C727/Setup!$B$17+INDEX('FD inverse'!$A$41:$BH$41,1,'FD mesh'!$B$15+1)*Setup!$B$22</f>
        <v>15.0868957863275</v>
      </c>
      <c r="AR727" s="0" t="n">
        <f aca="false">SUMPRODUCT('FD inverse'!$A$42:$BH$42,'FD mesh'!$B$84:$BI$84,$E726:$BL726)+'FD inverse'!$A$42*$C727/Setup!$B$17+INDEX('FD inverse'!$A$42:$BH$42,1,'FD mesh'!$B$15+1)*Setup!$B$22</f>
        <v>15.0667977532327</v>
      </c>
      <c r="AS727" s="0" t="n">
        <f aca="false">SUMPRODUCT('FD inverse'!$A$43:$BH$43,'FD mesh'!$B$84:$BI$84,$E726:$BL726)+'FD inverse'!$A$43*$C727/Setup!$B$17+INDEX('FD inverse'!$A$43:$BH$43,1,'FD mesh'!$B$15+1)*Setup!$B$22</f>
        <v>0</v>
      </c>
      <c r="AT727" s="0" t="n">
        <f aca="false">SUMPRODUCT('FD inverse'!$A$44:$BH$44,'FD mesh'!$B$84:$BI$84,$E726:$BL726)+'FD inverse'!$A$44*$C727/Setup!$B$17+INDEX('FD inverse'!$A$44:$BH$44,1,'FD mesh'!$B$15+1)*Setup!$B$22</f>
        <v>0</v>
      </c>
      <c r="AU727" s="0" t="n">
        <f aca="false">SUMPRODUCT('FD inverse'!$A$45:$BH$45,'FD mesh'!$B$84:$BI$84,$E726:$BL726)+'FD inverse'!$A$45*$C727/Setup!$B$17+INDEX('FD inverse'!$A$45:$BH$45,1,'FD mesh'!$B$15+1)*Setup!$B$22</f>
        <v>0</v>
      </c>
      <c r="AV727" s="0" t="n">
        <f aca="false">SUMPRODUCT('FD inverse'!$A$46:$BH$46,'FD mesh'!$B$84:$BI$84,$E726:$BL726)+'FD inverse'!$A$46*$C727/Setup!$B$17+INDEX('FD inverse'!$A$46:$BH$46,1,'FD mesh'!$B$15+1)*Setup!$B$22</f>
        <v>0</v>
      </c>
      <c r="AW727" s="0" t="n">
        <f aca="false">SUMPRODUCT('FD inverse'!$A$47:$BH$47,'FD mesh'!$B$84:$BI$84,$E726:$BL726)+'FD inverse'!$A$47*$C727/Setup!$B$17+INDEX('FD inverse'!$A$47:$BH$47,1,'FD mesh'!$B$15+1)*Setup!$B$22</f>
        <v>0</v>
      </c>
      <c r="AX727" s="0" t="n">
        <f aca="false">SUMPRODUCT('FD inverse'!$A$48:$BH$48,'FD mesh'!$B$84:$BI$84,$E726:$BL726)+'FD inverse'!$A$48*$C727/Setup!$B$17+INDEX('FD inverse'!$A$48:$BH$48,1,'FD mesh'!$B$15+1)*Setup!$B$22</f>
        <v>0</v>
      </c>
      <c r="AY727" s="0" t="n">
        <f aca="false">SUMPRODUCT('FD inverse'!$A$49:$BH$49,'FD mesh'!$B$84:$BI$84,$E726:$BL726)+'FD inverse'!$A$49*$C727/Setup!$B$17+INDEX('FD inverse'!$A$49:$BH$49,1,'FD mesh'!$B$15+1)*Setup!$B$22</f>
        <v>0</v>
      </c>
      <c r="AZ727" s="0" t="n">
        <f aca="false">SUMPRODUCT('FD inverse'!$A$50:$BH$50,'FD mesh'!$B$84:$BI$84,$E726:$BL726)+'FD inverse'!$A$50*$C727/Setup!$B$17+INDEX('FD inverse'!$A$50:$BH$50,1,'FD mesh'!$B$15+1)*Setup!$B$22</f>
        <v>0</v>
      </c>
      <c r="BA727" s="0" t="n">
        <f aca="false">SUMPRODUCT('FD inverse'!$A$51:$BH$51,'FD mesh'!$B$84:$BI$84,$E726:$BL726)+'FD inverse'!$A$51*$C727/Setup!$B$17+INDEX('FD inverse'!$A$51:$BH$51,1,'FD mesh'!$B$15+1)*Setup!$B$22</f>
        <v>0</v>
      </c>
      <c r="BB727" s="0" t="n">
        <f aca="false">SUMPRODUCT('FD inverse'!$A$52:$BH$52,'FD mesh'!$B$84:$BI$84,$E726:$BL726)+'FD inverse'!$A$52*$C727/Setup!$B$17+INDEX('FD inverse'!$A$52:$BH$52,1,'FD mesh'!$B$15+1)*Setup!$B$22</f>
        <v>0</v>
      </c>
      <c r="BC727" s="0" t="n">
        <f aca="false">SUMPRODUCT('FD inverse'!$A$53:$BH$53,'FD mesh'!$B$84:$BI$84,$E726:$BL726)+'FD inverse'!$A$53*$C727/Setup!$B$17+INDEX('FD inverse'!$A$53:$BH$53,1,'FD mesh'!$B$15+1)*Setup!$B$22</f>
        <v>0</v>
      </c>
      <c r="BD727" s="0" t="n">
        <f aca="false">SUMPRODUCT('FD inverse'!$A$54:$BH$54,'FD mesh'!$B$84:$BI$84,$E726:$BL726)+'FD inverse'!$A$54*$C727/Setup!$B$17+INDEX('FD inverse'!$A$54:$BH$54,1,'FD mesh'!$B$15+1)*Setup!$B$22</f>
        <v>0</v>
      </c>
      <c r="BE727" s="0" t="n">
        <f aca="false">SUMPRODUCT('FD inverse'!$A$55:$BH$55,'FD mesh'!$B$84:$BI$84,$E726:$BL726)+'FD inverse'!$A$55*$C727/Setup!$B$17+INDEX('FD inverse'!$A$55:$BH$55,1,'FD mesh'!$B$15+1)*Setup!$B$22</f>
        <v>0</v>
      </c>
      <c r="BF727" s="0" t="n">
        <f aca="false">SUMPRODUCT('FD inverse'!$A$56:$BH$56,'FD mesh'!$B$84:$BI$84,$E726:$BL726)+'FD inverse'!$A$56*$C727/Setup!$B$17+INDEX('FD inverse'!$A$56:$BH$56,1,'FD mesh'!$B$15+1)*Setup!$B$22</f>
        <v>0</v>
      </c>
      <c r="BG727" s="0" t="n">
        <f aca="false">SUMPRODUCT('FD inverse'!$A$57:$BH$57,'FD mesh'!$B$84:$BI$84,$E726:$BL726)+'FD inverse'!$A$57*$C727/Setup!$B$17+INDEX('FD inverse'!$A$57:$BH$57,1,'FD mesh'!$B$15+1)*Setup!$B$22</f>
        <v>0</v>
      </c>
      <c r="BH727" s="0" t="n">
        <f aca="false">SUMPRODUCT('FD inverse'!$A$58:$BH$58,'FD mesh'!$B$84:$BI$84,$E726:$BL726)+'FD inverse'!$A$58*$C727/Setup!$B$17+INDEX('FD inverse'!$A$58:$BH$58,1,'FD mesh'!$B$15+1)*Setup!$B$22</f>
        <v>0</v>
      </c>
      <c r="BI727" s="0" t="n">
        <f aca="false">SUMPRODUCT('FD inverse'!$A$59:$BH$59,'FD mesh'!$B$84:$BI$84,$E726:$BL726)+'FD inverse'!$A$59*$C727/Setup!$B$17+INDEX('FD inverse'!$A$59:$BH$59,1,'FD mesh'!$B$15+1)*Setup!$B$22</f>
        <v>0</v>
      </c>
      <c r="BJ727" s="0" t="n">
        <f aca="false">SUMPRODUCT('FD inverse'!$A$60:$BH$60,'FD mesh'!$B$84:$BI$84,$E726:$BL726)+'FD inverse'!$A$60*$C727/Setup!$B$17+INDEX('FD inverse'!$A$60:$BH$60,1,'FD mesh'!$B$15+1)*Setup!$B$22</f>
        <v>0</v>
      </c>
      <c r="BK727" s="0" t="n">
        <f aca="false">SUMPRODUCT('FD inverse'!$A$61:$BH$61,'FD mesh'!$B$84:$BI$84,$E726:$BL726)+'FD inverse'!$A$61*$C727/Setup!$B$17+INDEX('FD inverse'!$A$61:$BH$61,1,'FD mesh'!$B$15+1)*Setup!$B$22</f>
        <v>0</v>
      </c>
      <c r="BL727" s="0" t="n">
        <f aca="false">SUMPRODUCT('FD inverse'!$A$62:$BH$62,'FD mesh'!$B$84:$BI$84,$E726:$BL726)+'FD inverse'!$A$62*$C727/Setup!$B$17+INDEX('FD inverse'!$A$62:$BH$62,1,'FD mesh'!$B$15+1)*Setup!$B$22</f>
        <v>0</v>
      </c>
    </row>
    <row r="728" customFormat="false" ht="15" hidden="false" customHeight="false" outlineLevel="0" collapsed="false">
      <c r="A728" s="0" t="n">
        <v>723</v>
      </c>
      <c r="B728" s="0" t="n">
        <f aca="false">A728*Setup!$B$11/3600</f>
        <v>60.25</v>
      </c>
      <c r="C728" s="0" t="n">
        <f aca="false">Setup!$B$7+Setup!$B$8*COS(2*PI()*(B728-Setup!$B$9)/24)</f>
        <v>26.2222809320784</v>
      </c>
      <c r="D728" s="0" t="n">
        <f aca="false">(C728-E728)/Setup!$B$17</f>
        <v>12.1862481388493</v>
      </c>
      <c r="E728" s="0" t="n">
        <f aca="false">SUMPRODUCT('FD inverse'!$A$3:$BH$3,'FD mesh'!$B$84:$BI$84,$E727:$BL727)+'FD inverse'!$A$3*$C728/Setup!$B$17+INDEX('FD inverse'!$A$3:$BH$3,1,'FD mesh'!$B$15+1)*Setup!$B$22</f>
        <v>24.638068674028</v>
      </c>
      <c r="F728" s="0" t="n">
        <f aca="false">SUMPRODUCT('FD inverse'!$A$4:$BH$4,'FD mesh'!$B$84:$BI$84,$E727:$BL727)+'FD inverse'!$A$4*$C728/Setup!$B$17+INDEX('FD inverse'!$A$4:$BH$4,1,'FD mesh'!$B$15+1)*Setup!$B$22</f>
        <v>24.2861753898942</v>
      </c>
      <c r="G728" s="0" t="n">
        <f aca="false">SUMPRODUCT('FD inverse'!$A$5:$BH$5,'FD mesh'!$B$84:$BI$84,$E727:$BL727)+'FD inverse'!$A$5*$C728/Setup!$B$17+INDEX('FD inverse'!$A$5:$BH$5,1,'FD mesh'!$B$15+1)*Setup!$B$22</f>
        <v>23.9535051235125</v>
      </c>
      <c r="H728" s="0" t="n">
        <f aca="false">SUMPRODUCT('FD inverse'!$A$6:$BH$6,'FD mesh'!$B$84:$BI$84,$E727:$BL727)+'FD inverse'!$A$6*$C728/Setup!$B$17+INDEX('FD inverse'!$A$6:$BH$6,1,'FD mesh'!$B$15+1)*Setup!$B$22</f>
        <v>22.8639573915866</v>
      </c>
      <c r="I728" s="0" t="n">
        <f aca="false">SUMPRODUCT('FD inverse'!$A$7:$BH$7,'FD mesh'!$B$84:$BI$84,$E727:$BL727)+'FD inverse'!$A$7*$C728/Setup!$B$17+INDEX('FD inverse'!$A$7:$BH$7,1,'FD mesh'!$B$15+1)*Setup!$B$22</f>
        <v>22.7733789268934</v>
      </c>
      <c r="J728" s="0" t="n">
        <f aca="false">SUMPRODUCT('FD inverse'!$A$8:$BH$8,'FD mesh'!$B$84:$BI$84,$E727:$BL727)+'FD inverse'!$A$8*$C728/Setup!$B$17+INDEX('FD inverse'!$A$8:$BH$8,1,'FD mesh'!$B$15+1)*Setup!$B$22</f>
        <v>22.6935278350706</v>
      </c>
      <c r="K728" s="0" t="n">
        <f aca="false">SUMPRODUCT('FD inverse'!$A$9:$BH$9,'FD mesh'!$B$84:$BI$84,$E727:$BL727)+'FD inverse'!$A$9*$C728/Setup!$B$17+INDEX('FD inverse'!$A$9:$BH$9,1,'FD mesh'!$B$15+1)*Setup!$B$22</f>
        <v>22.6235209430901</v>
      </c>
      <c r="L728" s="0" t="n">
        <f aca="false">SUMPRODUCT('FD inverse'!$A$10:$BH$10,'FD mesh'!$B$84:$BI$84,$E727:$BL727)+'FD inverse'!$A$10*$C728/Setup!$B$17+INDEX('FD inverse'!$A$10:$BH$10,1,'FD mesh'!$B$15+1)*Setup!$B$22</f>
        <v>22.5625571270685</v>
      </c>
      <c r="M728" s="0" t="n">
        <f aca="false">SUMPRODUCT('FD inverse'!$A$11:$BH$11,'FD mesh'!$B$84:$BI$84,$E727:$BL727)+'FD inverse'!$A$11*$C728/Setup!$B$17+INDEX('FD inverse'!$A$11:$BH$11,1,'FD mesh'!$B$15+1)*Setup!$B$22</f>
        <v>22.5099250465121</v>
      </c>
      <c r="N728" s="0" t="n">
        <f aca="false">SUMPRODUCT('FD inverse'!$A$12:$BH$12,'FD mesh'!$B$84:$BI$84,$E727:$BL727)+'FD inverse'!$A$12*$C728/Setup!$B$17+INDEX('FD inverse'!$A$12:$BH$12,1,'FD mesh'!$B$15+1)*Setup!$B$22</f>
        <v>22.4650095324585</v>
      </c>
      <c r="O728" s="0" t="n">
        <f aca="false">SUMPRODUCT('FD inverse'!$A$13:$BH$13,'FD mesh'!$B$84:$BI$84,$E727:$BL727)+'FD inverse'!$A$13*$C728/Setup!$B$17+INDEX('FD inverse'!$A$13:$BH$13,1,'FD mesh'!$B$15+1)*Setup!$B$22</f>
        <v>22.4272967514413</v>
      </c>
      <c r="P728" s="0" t="n">
        <f aca="false">SUMPRODUCT('FD inverse'!$A$14:$BH$14,'FD mesh'!$B$84:$BI$84,$E727:$BL727)+'FD inverse'!$A$14*$C728/Setup!$B$17+INDEX('FD inverse'!$A$14:$BH$14,1,'FD mesh'!$B$15+1)*Setup!$B$22</f>
        <v>22.3963782505497</v>
      </c>
      <c r="Q728" s="0" t="n">
        <f aca="false">SUMPRODUCT('FD inverse'!$A$15:$BH$15,'FD mesh'!$B$84:$BI$84,$E727:$BL727)+'FD inverse'!$A$15*$C728/Setup!$B$17+INDEX('FD inverse'!$A$15:$BH$15,1,'FD mesh'!$B$15+1)*Setup!$B$22</f>
        <v>22.3719539713704</v>
      </c>
      <c r="R728" s="0" t="n">
        <f aca="false">SUMPRODUCT('FD inverse'!$A$16:$BH$16,'FD mesh'!$B$84:$BI$84,$E727:$BL727)+'FD inverse'!$A$16*$C728/Setup!$B$17+INDEX('FD inverse'!$A$16:$BH$16,1,'FD mesh'!$B$15+1)*Setup!$B$22</f>
        <v>22.353834302465</v>
      </c>
      <c r="S728" s="0" t="n">
        <f aca="false">SUMPRODUCT('FD inverse'!$A$17:$BH$17,'FD mesh'!$B$84:$BI$84,$E727:$BL727)+'FD inverse'!$A$17*$C728/Setup!$B$17+INDEX('FD inverse'!$A$17:$BH$17,1,'FD mesh'!$B$15+1)*Setup!$B$22</f>
        <v>21.8708957230228</v>
      </c>
      <c r="T728" s="0" t="n">
        <f aca="false">SUMPRODUCT('FD inverse'!$A$18:$BH$18,'FD mesh'!$B$84:$BI$84,$E727:$BL727)+'FD inverse'!$A$18*$C728/Setup!$B$17+INDEX('FD inverse'!$A$18:$BH$18,1,'FD mesh'!$B$15+1)*Setup!$B$22</f>
        <v>21.3907211224598</v>
      </c>
      <c r="U728" s="0" t="n">
        <f aca="false">SUMPRODUCT('FD inverse'!$A$19:$BH$19,'FD mesh'!$B$84:$BI$84,$E727:$BL727)+'FD inverse'!$A$19*$C728/Setup!$B$17+INDEX('FD inverse'!$A$19:$BH$19,1,'FD mesh'!$B$15+1)*Setup!$B$22</f>
        <v>20.9129949882752</v>
      </c>
      <c r="V728" s="0" t="n">
        <f aca="false">SUMPRODUCT('FD inverse'!$A$20:$BH$20,'FD mesh'!$B$84:$BI$84,$E727:$BL727)+'FD inverse'!$A$20*$C728/Setup!$B$17+INDEX('FD inverse'!$A$20:$BH$20,1,'FD mesh'!$B$15+1)*Setup!$B$22</f>
        <v>20.4374267219924</v>
      </c>
      <c r="W728" s="0" t="n">
        <f aca="false">SUMPRODUCT('FD inverse'!$A$21:$BH$21,'FD mesh'!$B$84:$BI$84,$E727:$BL727)+'FD inverse'!$A$21*$C728/Setup!$B$17+INDEX('FD inverse'!$A$21:$BH$21,1,'FD mesh'!$B$15+1)*Setup!$B$22</f>
        <v>19.9637490509641</v>
      </c>
      <c r="X728" s="0" t="n">
        <f aca="false">SUMPRODUCT('FD inverse'!$A$22:$BH$22,'FD mesh'!$B$84:$BI$84,$E727:$BL727)+'FD inverse'!$A$22*$C728/Setup!$B$17+INDEX('FD inverse'!$A$22:$BH$22,1,'FD mesh'!$B$15+1)*Setup!$B$22</f>
        <v>19.4917163683206</v>
      </c>
      <c r="Y728" s="0" t="n">
        <f aca="false">SUMPRODUCT('FD inverse'!$A$23:$BH$23,'FD mesh'!$B$84:$BI$84,$E727:$BL727)+'FD inverse'!$A$23*$C728/Setup!$B$17+INDEX('FD inverse'!$A$23:$BH$23,1,'FD mesh'!$B$15+1)*Setup!$B$22</f>
        <v>19.0211030108376</v>
      </c>
      <c r="Z728" s="0" t="n">
        <f aca="false">SUMPRODUCT('FD inverse'!$A$24:$BH$24,'FD mesh'!$B$84:$BI$84,$E727:$BL727)+'FD inverse'!$A$24*$C728/Setup!$B$17+INDEX('FD inverse'!$A$24:$BH$24,1,'FD mesh'!$B$15+1)*Setup!$B$22</f>
        <v>18.5517014835784</v>
      </c>
      <c r="AA728" s="0" t="n">
        <f aca="false">SUMPRODUCT('FD inverse'!$A$25:$BH$25,'FD mesh'!$B$84:$BI$84,$E727:$BL727)+'FD inverse'!$A$25*$C728/Setup!$B$17+INDEX('FD inverse'!$A$25:$BH$25,1,'FD mesh'!$B$15+1)*Setup!$B$22</f>
        <v>18.0833206393198</v>
      </c>
      <c r="AB728" s="0" t="n">
        <f aca="false">SUMPRODUCT('FD inverse'!$A$26:$BH$26,'FD mesh'!$B$84:$BI$84,$E727:$BL727)+'FD inverse'!$A$26*$C728/Setup!$B$17+INDEX('FD inverse'!$A$26:$BH$26,1,'FD mesh'!$B$15+1)*Setup!$B$22</f>
        <v>17.6157838199978</v>
      </c>
      <c r="AC728" s="0" t="n">
        <f aca="false">SUMPRODUCT('FD inverse'!$A$27:$BH$27,'FD mesh'!$B$84:$BI$84,$E727:$BL727)+'FD inverse'!$A$27*$C728/Setup!$B$17+INDEX('FD inverse'!$A$27:$BH$27,1,'FD mesh'!$B$15+1)*Setup!$B$22</f>
        <v>17.14892696672</v>
      </c>
      <c r="AD728" s="0" t="n">
        <f aca="false">SUMPRODUCT('FD inverse'!$A$28:$BH$28,'FD mesh'!$B$84:$BI$84,$E727:$BL727)+'FD inverse'!$A$28*$C728/Setup!$B$17+INDEX('FD inverse'!$A$28:$BH$28,1,'FD mesh'!$B$15+1)*Setup!$B$22</f>
        <v>16.6825967042723</v>
      </c>
      <c r="AE728" s="0" t="n">
        <f aca="false">SUMPRODUCT('FD inverse'!$A$29:$BH$29,'FD mesh'!$B$84:$BI$84,$E727:$BL727)+'FD inverse'!$A$29*$C728/Setup!$B$17+INDEX('FD inverse'!$A$29:$BH$29,1,'FD mesh'!$B$15+1)*Setup!$B$22</f>
        <v>16.2166484055179</v>
      </c>
      <c r="AF728" s="0" t="n">
        <f aca="false">SUMPRODUCT('FD inverse'!$A$30:$BH$30,'FD mesh'!$B$84:$BI$84,$E727:$BL727)+'FD inverse'!$A$30*$C728/Setup!$B$17+INDEX('FD inverse'!$A$30:$BH$30,1,'FD mesh'!$B$15+1)*Setup!$B$22</f>
        <v>15.7509442406322</v>
      </c>
      <c r="AG728" s="0" t="n">
        <f aca="false">SUMPRODUCT('FD inverse'!$A$31:$BH$31,'FD mesh'!$B$84:$BI$84,$E727:$BL727)+'FD inverse'!$A$31*$C728/Setup!$B$17+INDEX('FD inverse'!$A$31:$BH$31,1,'FD mesh'!$B$15+1)*Setup!$B$22</f>
        <v>15.2853512157464</v>
      </c>
      <c r="AH728" s="0" t="n">
        <f aca="false">SUMPRODUCT('FD inverse'!$A$32:$BH$32,'FD mesh'!$B$84:$BI$84,$E727:$BL727)+'FD inverse'!$A$32*$C728/Setup!$B$17+INDEX('FD inverse'!$A$32:$BH$32,1,'FD mesh'!$B$15+1)*Setup!$B$22</f>
        <v>15.265710317561</v>
      </c>
      <c r="AI728" s="0" t="n">
        <f aca="false">SUMPRODUCT('FD inverse'!$A$33:$BH$33,'FD mesh'!$B$84:$BI$84,$E727:$BL727)+'FD inverse'!$A$33*$C728/Setup!$B$17+INDEX('FD inverse'!$A$33:$BH$33,1,'FD mesh'!$B$15+1)*Setup!$B$22</f>
        <v>15.2460286880947</v>
      </c>
      <c r="AJ728" s="0" t="n">
        <f aca="false">SUMPRODUCT('FD inverse'!$A$34:$BH$34,'FD mesh'!$B$84:$BI$84,$E727:$BL727)+'FD inverse'!$A$34*$C728/Setup!$B$17+INDEX('FD inverse'!$A$34:$BH$34,1,'FD mesh'!$B$15+1)*Setup!$B$22</f>
        <v>15.226300671819</v>
      </c>
      <c r="AK728" s="0" t="n">
        <f aca="false">SUMPRODUCT('FD inverse'!$A$35:$BH$35,'FD mesh'!$B$84:$BI$84,$E727:$BL727)+'FD inverse'!$A$35*$C728/Setup!$B$17+INDEX('FD inverse'!$A$35:$BH$35,1,'FD mesh'!$B$15+1)*Setup!$B$22</f>
        <v>15.2065227987923</v>
      </c>
      <c r="AL728" s="0" t="n">
        <f aca="false">SUMPRODUCT('FD inverse'!$A$36:$BH$36,'FD mesh'!$B$84:$BI$84,$E727:$BL727)+'FD inverse'!$A$36*$C728/Setup!$B$17+INDEX('FD inverse'!$A$36:$BH$36,1,'FD mesh'!$B$15+1)*Setup!$B$22</f>
        <v>15.1866935628983</v>
      </c>
      <c r="AM728" s="0" t="n">
        <f aca="false">SUMPRODUCT('FD inverse'!$A$37:$BH$37,'FD mesh'!$B$84:$BI$84,$E727:$BL727)+'FD inverse'!$A$37*$C728/Setup!$B$17+INDEX('FD inverse'!$A$37:$BH$37,1,'FD mesh'!$B$15+1)*Setup!$B$22</f>
        <v>15.1668132100742</v>
      </c>
      <c r="AN728" s="0" t="n">
        <f aca="false">SUMPRODUCT('FD inverse'!$A$38:$BH$38,'FD mesh'!$B$84:$BI$84,$E727:$BL727)+'FD inverse'!$A$38*$C728/Setup!$B$17+INDEX('FD inverse'!$A$38:$BH$38,1,'FD mesh'!$B$15+1)*Setup!$B$22</f>
        <v>15.1468835363847</v>
      </c>
      <c r="AO728" s="0" t="n">
        <f aca="false">SUMPRODUCT('FD inverse'!$A$39:$BH$39,'FD mesh'!$B$84:$BI$84,$E727:$BL727)+'FD inverse'!$A$39*$C728/Setup!$B$17+INDEX('FD inverse'!$A$39:$BH$39,1,'FD mesh'!$B$15+1)*Setup!$B$22</f>
        <v>15.1269076955815</v>
      </c>
      <c r="AP728" s="0" t="n">
        <f aca="false">SUMPRODUCT('FD inverse'!$A$40:$BH$40,'FD mesh'!$B$84:$BI$84,$E727:$BL727)+'FD inverse'!$A$40*$C728/Setup!$B$17+INDEX('FD inverse'!$A$40:$BH$40,1,'FD mesh'!$B$15+1)*Setup!$B$22</f>
        <v>15.1068900155915</v>
      </c>
      <c r="AQ728" s="0" t="n">
        <f aca="false">SUMPRODUCT('FD inverse'!$A$41:$BH$41,'FD mesh'!$B$84:$BI$84,$E727:$BL727)+'FD inverse'!$A$41*$C728/Setup!$B$17+INDEX('FD inverse'!$A$41:$BH$41,1,'FD mesh'!$B$15+1)*Setup!$B$22</f>
        <v>15.086835823208</v>
      </c>
      <c r="AR728" s="0" t="n">
        <f aca="false">SUMPRODUCT('FD inverse'!$A$42:$BH$42,'FD mesh'!$B$84:$BI$84,$E727:$BL727)+'FD inverse'!$A$42*$C728/Setup!$B$17+INDEX('FD inverse'!$A$42:$BH$42,1,'FD mesh'!$B$15+1)*Setup!$B$22</f>
        <v>15.0667512761123</v>
      </c>
      <c r="AS728" s="0" t="n">
        <f aca="false">SUMPRODUCT('FD inverse'!$A$43:$BH$43,'FD mesh'!$B$84:$BI$84,$E727:$BL727)+'FD inverse'!$A$43*$C728/Setup!$B$17+INDEX('FD inverse'!$A$43:$BH$43,1,'FD mesh'!$B$15+1)*Setup!$B$22</f>
        <v>0</v>
      </c>
      <c r="AT728" s="0" t="n">
        <f aca="false">SUMPRODUCT('FD inverse'!$A$44:$BH$44,'FD mesh'!$B$84:$BI$84,$E727:$BL727)+'FD inverse'!$A$44*$C728/Setup!$B$17+INDEX('FD inverse'!$A$44:$BH$44,1,'FD mesh'!$B$15+1)*Setup!$B$22</f>
        <v>0</v>
      </c>
      <c r="AU728" s="0" t="n">
        <f aca="false">SUMPRODUCT('FD inverse'!$A$45:$BH$45,'FD mesh'!$B$84:$BI$84,$E727:$BL727)+'FD inverse'!$A$45*$C728/Setup!$B$17+INDEX('FD inverse'!$A$45:$BH$45,1,'FD mesh'!$B$15+1)*Setup!$B$22</f>
        <v>0</v>
      </c>
      <c r="AV728" s="0" t="n">
        <f aca="false">SUMPRODUCT('FD inverse'!$A$46:$BH$46,'FD mesh'!$B$84:$BI$84,$E727:$BL727)+'FD inverse'!$A$46*$C728/Setup!$B$17+INDEX('FD inverse'!$A$46:$BH$46,1,'FD mesh'!$B$15+1)*Setup!$B$22</f>
        <v>0</v>
      </c>
      <c r="AW728" s="0" t="n">
        <f aca="false">SUMPRODUCT('FD inverse'!$A$47:$BH$47,'FD mesh'!$B$84:$BI$84,$E727:$BL727)+'FD inverse'!$A$47*$C728/Setup!$B$17+INDEX('FD inverse'!$A$47:$BH$47,1,'FD mesh'!$B$15+1)*Setup!$B$22</f>
        <v>0</v>
      </c>
      <c r="AX728" s="0" t="n">
        <f aca="false">SUMPRODUCT('FD inverse'!$A$48:$BH$48,'FD mesh'!$B$84:$BI$84,$E727:$BL727)+'FD inverse'!$A$48*$C728/Setup!$B$17+INDEX('FD inverse'!$A$48:$BH$48,1,'FD mesh'!$B$15+1)*Setup!$B$22</f>
        <v>0</v>
      </c>
      <c r="AY728" s="0" t="n">
        <f aca="false">SUMPRODUCT('FD inverse'!$A$49:$BH$49,'FD mesh'!$B$84:$BI$84,$E727:$BL727)+'FD inverse'!$A$49*$C728/Setup!$B$17+INDEX('FD inverse'!$A$49:$BH$49,1,'FD mesh'!$B$15+1)*Setup!$B$22</f>
        <v>0</v>
      </c>
      <c r="AZ728" s="0" t="n">
        <f aca="false">SUMPRODUCT('FD inverse'!$A$50:$BH$50,'FD mesh'!$B$84:$BI$84,$E727:$BL727)+'FD inverse'!$A$50*$C728/Setup!$B$17+INDEX('FD inverse'!$A$50:$BH$50,1,'FD mesh'!$B$15+1)*Setup!$B$22</f>
        <v>0</v>
      </c>
      <c r="BA728" s="0" t="n">
        <f aca="false">SUMPRODUCT('FD inverse'!$A$51:$BH$51,'FD mesh'!$B$84:$BI$84,$E727:$BL727)+'FD inverse'!$A$51*$C728/Setup!$B$17+INDEX('FD inverse'!$A$51:$BH$51,1,'FD mesh'!$B$15+1)*Setup!$B$22</f>
        <v>0</v>
      </c>
      <c r="BB728" s="0" t="n">
        <f aca="false">SUMPRODUCT('FD inverse'!$A$52:$BH$52,'FD mesh'!$B$84:$BI$84,$E727:$BL727)+'FD inverse'!$A$52*$C728/Setup!$B$17+INDEX('FD inverse'!$A$52:$BH$52,1,'FD mesh'!$B$15+1)*Setup!$B$22</f>
        <v>0</v>
      </c>
      <c r="BC728" s="0" t="n">
        <f aca="false">SUMPRODUCT('FD inverse'!$A$53:$BH$53,'FD mesh'!$B$84:$BI$84,$E727:$BL727)+'FD inverse'!$A$53*$C728/Setup!$B$17+INDEX('FD inverse'!$A$53:$BH$53,1,'FD mesh'!$B$15+1)*Setup!$B$22</f>
        <v>0</v>
      </c>
      <c r="BD728" s="0" t="n">
        <f aca="false">SUMPRODUCT('FD inverse'!$A$54:$BH$54,'FD mesh'!$B$84:$BI$84,$E727:$BL727)+'FD inverse'!$A$54*$C728/Setup!$B$17+INDEX('FD inverse'!$A$54:$BH$54,1,'FD mesh'!$B$15+1)*Setup!$B$22</f>
        <v>0</v>
      </c>
      <c r="BE728" s="0" t="n">
        <f aca="false">SUMPRODUCT('FD inverse'!$A$55:$BH$55,'FD mesh'!$B$84:$BI$84,$E727:$BL727)+'FD inverse'!$A$55*$C728/Setup!$B$17+INDEX('FD inverse'!$A$55:$BH$55,1,'FD mesh'!$B$15+1)*Setup!$B$22</f>
        <v>0</v>
      </c>
      <c r="BF728" s="0" t="n">
        <f aca="false">SUMPRODUCT('FD inverse'!$A$56:$BH$56,'FD mesh'!$B$84:$BI$84,$E727:$BL727)+'FD inverse'!$A$56*$C728/Setup!$B$17+INDEX('FD inverse'!$A$56:$BH$56,1,'FD mesh'!$B$15+1)*Setup!$B$22</f>
        <v>0</v>
      </c>
      <c r="BG728" s="0" t="n">
        <f aca="false">SUMPRODUCT('FD inverse'!$A$57:$BH$57,'FD mesh'!$B$84:$BI$84,$E727:$BL727)+'FD inverse'!$A$57*$C728/Setup!$B$17+INDEX('FD inverse'!$A$57:$BH$57,1,'FD mesh'!$B$15+1)*Setup!$B$22</f>
        <v>0</v>
      </c>
      <c r="BH728" s="0" t="n">
        <f aca="false">SUMPRODUCT('FD inverse'!$A$58:$BH$58,'FD mesh'!$B$84:$BI$84,$E727:$BL727)+'FD inverse'!$A$58*$C728/Setup!$B$17+INDEX('FD inverse'!$A$58:$BH$58,1,'FD mesh'!$B$15+1)*Setup!$B$22</f>
        <v>0</v>
      </c>
      <c r="BI728" s="0" t="n">
        <f aca="false">SUMPRODUCT('FD inverse'!$A$59:$BH$59,'FD mesh'!$B$84:$BI$84,$E727:$BL727)+'FD inverse'!$A$59*$C728/Setup!$B$17+INDEX('FD inverse'!$A$59:$BH$59,1,'FD mesh'!$B$15+1)*Setup!$B$22</f>
        <v>0</v>
      </c>
      <c r="BJ728" s="0" t="n">
        <f aca="false">SUMPRODUCT('FD inverse'!$A$60:$BH$60,'FD mesh'!$B$84:$BI$84,$E727:$BL727)+'FD inverse'!$A$60*$C728/Setup!$B$17+INDEX('FD inverse'!$A$60:$BH$60,1,'FD mesh'!$B$15+1)*Setup!$B$22</f>
        <v>0</v>
      </c>
      <c r="BK728" s="0" t="n">
        <f aca="false">SUMPRODUCT('FD inverse'!$A$61:$BH$61,'FD mesh'!$B$84:$BI$84,$E727:$BL727)+'FD inverse'!$A$61*$C728/Setup!$B$17+INDEX('FD inverse'!$A$61:$BH$61,1,'FD mesh'!$B$15+1)*Setup!$B$22</f>
        <v>0</v>
      </c>
      <c r="BL728" s="0" t="n">
        <f aca="false">SUMPRODUCT('FD inverse'!$A$62:$BH$62,'FD mesh'!$B$84:$BI$84,$E727:$BL727)+'FD inverse'!$A$62*$C728/Setup!$B$17+INDEX('FD inverse'!$A$62:$BH$62,1,'FD mesh'!$B$15+1)*Setup!$B$22</f>
        <v>0</v>
      </c>
    </row>
    <row r="729" customFormat="false" ht="15" hidden="false" customHeight="false" outlineLevel="0" collapsed="false">
      <c r="A729" s="0" t="n">
        <v>724</v>
      </c>
      <c r="B729" s="0" t="n">
        <f aca="false">A729*Setup!$B$11/3600</f>
        <v>60.3333333333333</v>
      </c>
      <c r="C729" s="0" t="n">
        <f aca="false">Setup!$B$7+Setup!$B$8*COS(2*PI()*(B729-Setup!$B$9)/24)</f>
        <v>26.2943057454042</v>
      </c>
      <c r="D729" s="0" t="n">
        <f aca="false">(C729-E729)/Setup!$B$17</f>
        <v>12.3613496415141</v>
      </c>
      <c r="E729" s="0" t="n">
        <f aca="false">SUMPRODUCT('FD inverse'!$A$3:$BH$3,'FD mesh'!$B$84:$BI$84,$E728:$BL728)+'FD inverse'!$A$3*$C729/Setup!$B$17+INDEX('FD inverse'!$A$3:$BH$3,1,'FD mesh'!$B$15+1)*Setup!$B$22</f>
        <v>24.6873302920074</v>
      </c>
      <c r="F729" s="0" t="n">
        <f aca="false">SUMPRODUCT('FD inverse'!$A$4:$BH$4,'FD mesh'!$B$84:$BI$84,$E728:$BL728)+'FD inverse'!$A$4*$C729/Setup!$B$17+INDEX('FD inverse'!$A$4:$BH$4,1,'FD mesh'!$B$15+1)*Setup!$B$22</f>
        <v>24.3301234365387</v>
      </c>
      <c r="G729" s="0" t="n">
        <f aca="false">SUMPRODUCT('FD inverse'!$A$5:$BH$5,'FD mesh'!$B$84:$BI$84,$E728:$BL728)+'FD inverse'!$A$5*$C729/Setup!$B$17+INDEX('FD inverse'!$A$5:$BH$5,1,'FD mesh'!$B$15+1)*Setup!$B$22</f>
        <v>23.9919912540927</v>
      </c>
      <c r="H729" s="0" t="n">
        <f aca="false">SUMPRODUCT('FD inverse'!$A$6:$BH$6,'FD mesh'!$B$84:$BI$84,$E728:$BL728)+'FD inverse'!$A$6*$C729/Setup!$B$17+INDEX('FD inverse'!$A$6:$BH$6,1,'FD mesh'!$B$15+1)*Setup!$B$22</f>
        <v>22.8839299246225</v>
      </c>
      <c r="I729" s="0" t="n">
        <f aca="false">SUMPRODUCT('FD inverse'!$A$7:$BH$7,'FD mesh'!$B$84:$BI$84,$E728:$BL728)+'FD inverse'!$A$7*$C729/Setup!$B$17+INDEX('FD inverse'!$A$7:$BH$7,1,'FD mesh'!$B$15+1)*Setup!$B$22</f>
        <v>22.791763002556</v>
      </c>
      <c r="J729" s="0" t="n">
        <f aca="false">SUMPRODUCT('FD inverse'!$A$8:$BH$8,'FD mesh'!$B$84:$BI$84,$E728:$BL728)+'FD inverse'!$A$8*$C729/Setup!$B$17+INDEX('FD inverse'!$A$8:$BH$8,1,'FD mesh'!$B$15+1)*Setup!$B$22</f>
        <v>22.7104421428273</v>
      </c>
      <c r="K729" s="0" t="n">
        <f aca="false">SUMPRODUCT('FD inverse'!$A$9:$BH$9,'FD mesh'!$B$84:$BI$84,$E728:$BL728)+'FD inverse'!$A$9*$C729/Setup!$B$17+INDEX('FD inverse'!$A$9:$BH$9,1,'FD mesh'!$B$15+1)*Setup!$B$22</f>
        <v>22.639100225728</v>
      </c>
      <c r="L729" s="0" t="n">
        <f aca="false">SUMPRODUCT('FD inverse'!$A$10:$BH$10,'FD mesh'!$B$84:$BI$84,$E728:$BL728)+'FD inverse'!$A$10*$C729/Setup!$B$17+INDEX('FD inverse'!$A$10:$BH$10,1,'FD mesh'!$B$15+1)*Setup!$B$22</f>
        <v>22.5769496258192</v>
      </c>
      <c r="M729" s="0" t="n">
        <f aca="false">SUMPRODUCT('FD inverse'!$A$11:$BH$11,'FD mesh'!$B$84:$BI$84,$E728:$BL728)+'FD inverse'!$A$11*$C729/Setup!$B$17+INDEX('FD inverse'!$A$11:$BH$11,1,'FD mesh'!$B$15+1)*Setup!$B$22</f>
        <v>22.5232901756159</v>
      </c>
      <c r="N729" s="0" t="n">
        <f aca="false">SUMPRODUCT('FD inverse'!$A$12:$BH$12,'FD mesh'!$B$84:$BI$84,$E728:$BL728)+'FD inverse'!$A$12*$C729/Setup!$B$17+INDEX('FD inverse'!$A$12:$BH$12,1,'FD mesh'!$B$15+1)*Setup!$B$22</f>
        <v>22.4775157573321</v>
      </c>
      <c r="O729" s="0" t="n">
        <f aca="false">SUMPRODUCT('FD inverse'!$A$13:$BH$13,'FD mesh'!$B$84:$BI$84,$E728:$BL728)+'FD inverse'!$A$13*$C729/Setup!$B$17+INDEX('FD inverse'!$A$13:$BH$13,1,'FD mesh'!$B$15+1)*Setup!$B$22</f>
        <v>22.4391196428086</v>
      </c>
      <c r="P729" s="0" t="n">
        <f aca="false">SUMPRODUCT('FD inverse'!$A$14:$BH$14,'FD mesh'!$B$84:$BI$84,$E728:$BL728)+'FD inverse'!$A$14*$C729/Setup!$B$17+INDEX('FD inverse'!$A$14:$BH$14,1,'FD mesh'!$B$15+1)*Setup!$B$22</f>
        <v>22.407698685434</v>
      </c>
      <c r="Q729" s="0" t="n">
        <f aca="false">SUMPRODUCT('FD inverse'!$A$15:$BH$15,'FD mesh'!$B$84:$BI$84,$E728:$BL728)+'FD inverse'!$A$15*$C729/Setup!$B$17+INDEX('FD inverse'!$A$15:$BH$15,1,'FD mesh'!$B$15+1)*Setup!$B$22</f>
        <v>22.3829564507051</v>
      </c>
      <c r="R729" s="0" t="n">
        <f aca="false">SUMPRODUCT('FD inverse'!$A$16:$BH$16,'FD mesh'!$B$84:$BI$84,$E728:$BL728)+'FD inverse'!$A$16*$C729/Setup!$B$17+INDEX('FD inverse'!$A$16:$BH$16,1,'FD mesh'!$B$15+1)*Setup!$B$22</f>
        <v>22.3647053542267</v>
      </c>
      <c r="S729" s="0" t="n">
        <f aca="false">SUMPRODUCT('FD inverse'!$A$17:$BH$17,'FD mesh'!$B$84:$BI$84,$E728:$BL728)+'FD inverse'!$A$17*$C729/Setup!$B$17+INDEX('FD inverse'!$A$17:$BH$17,1,'FD mesh'!$B$15+1)*Setup!$B$22</f>
        <v>21.8805890918423</v>
      </c>
      <c r="T729" s="0" t="n">
        <f aca="false">SUMPRODUCT('FD inverse'!$A$18:$BH$18,'FD mesh'!$B$84:$BI$84,$E728:$BL728)+'FD inverse'!$A$18*$C729/Setup!$B$17+INDEX('FD inverse'!$A$18:$BH$18,1,'FD mesh'!$B$15+1)*Setup!$B$22</f>
        <v>21.3993254494249</v>
      </c>
      <c r="U729" s="0" t="n">
        <f aca="false">SUMPRODUCT('FD inverse'!$A$19:$BH$19,'FD mesh'!$B$84:$BI$84,$E728:$BL728)+'FD inverse'!$A$19*$C729/Setup!$B$17+INDEX('FD inverse'!$A$19:$BH$19,1,'FD mesh'!$B$15+1)*Setup!$B$22</f>
        <v>20.9205939375143</v>
      </c>
      <c r="V729" s="0" t="n">
        <f aca="false">SUMPRODUCT('FD inverse'!$A$20:$BH$20,'FD mesh'!$B$84:$BI$84,$E728:$BL728)+'FD inverse'!$A$20*$C729/Setup!$B$17+INDEX('FD inverse'!$A$20:$BH$20,1,'FD mesh'!$B$15+1)*Setup!$B$22</f>
        <v>20.4440986878084</v>
      </c>
      <c r="W729" s="0" t="n">
        <f aca="false">SUMPRODUCT('FD inverse'!$A$21:$BH$21,'FD mesh'!$B$84:$BI$84,$E728:$BL728)+'FD inverse'!$A$21*$C729/Setup!$B$17+INDEX('FD inverse'!$A$21:$BH$21,1,'FD mesh'!$B$15+1)*Setup!$B$22</f>
        <v>19.9695669023283</v>
      </c>
      <c r="X729" s="0" t="n">
        <f aca="false">SUMPRODUCT('FD inverse'!$A$22:$BH$22,'FD mesh'!$B$84:$BI$84,$E728:$BL728)+'FD inverse'!$A$22*$C729/Setup!$B$17+INDEX('FD inverse'!$A$22:$BH$22,1,'FD mesh'!$B$15+1)*Setup!$B$22</f>
        <v>19.4967472273925</v>
      </c>
      <c r="Y729" s="0" t="n">
        <f aca="false">SUMPRODUCT('FD inverse'!$A$23:$BH$23,'FD mesh'!$B$84:$BI$84,$E728:$BL728)+'FD inverse'!$A$23*$C729/Setup!$B$17+INDEX('FD inverse'!$A$23:$BH$23,1,'FD mesh'!$B$15+1)*Setup!$B$22</f>
        <v>19.0254080624123</v>
      </c>
      <c r="Z729" s="0" t="n">
        <f aca="false">SUMPRODUCT('FD inverse'!$A$24:$BH$24,'FD mesh'!$B$84:$BI$84,$E728:$BL728)+'FD inverse'!$A$24*$C729/Setup!$B$17+INDEX('FD inverse'!$A$24:$BH$24,1,'FD mesh'!$B$15+1)*Setup!$B$22</f>
        <v>18.5553358126097</v>
      </c>
      <c r="AA729" s="0" t="n">
        <f aca="false">SUMPRODUCT('FD inverse'!$A$25:$BH$25,'FD mesh'!$B$84:$BI$84,$E728:$BL728)+'FD inverse'!$A$25*$C729/Setup!$B$17+INDEX('FD inverse'!$A$25:$BH$25,1,'FD mesh'!$B$15+1)*Setup!$B$22</f>
        <v>18.086333093922</v>
      </c>
      <c r="AB729" s="0" t="n">
        <f aca="false">SUMPRODUCT('FD inverse'!$A$26:$BH$26,'FD mesh'!$B$84:$BI$84,$E728:$BL728)+'FD inverse'!$A$26*$C729/Setup!$B$17+INDEX('FD inverse'!$A$26:$BH$26,1,'FD mesh'!$B$15+1)*Setup!$B$22</f>
        <v>17.6182168975887</v>
      </c>
      <c r="AC729" s="0" t="n">
        <f aca="false">SUMPRODUCT('FD inverse'!$A$27:$BH$27,'FD mesh'!$B$84:$BI$84,$E728:$BL728)+'FD inverse'!$A$27*$C729/Setup!$B$17+INDEX('FD inverse'!$A$27:$BH$27,1,'FD mesh'!$B$15+1)*Setup!$B$22</f>
        <v>17.1508167212321</v>
      </c>
      <c r="AD729" s="0" t="n">
        <f aca="false">SUMPRODUCT('FD inverse'!$A$28:$BH$28,'FD mesh'!$B$84:$BI$84,$E728:$BL728)+'FD inverse'!$A$28*$C729/Setup!$B$17+INDEX('FD inverse'!$A$28:$BH$28,1,'FD mesh'!$B$15+1)*Setup!$B$22</f>
        <v>16.683972672632</v>
      </c>
      <c r="AE729" s="0" t="n">
        <f aca="false">SUMPRODUCT('FD inverse'!$A$29:$BH$29,'FD mesh'!$B$84:$BI$84,$E728:$BL728)+'FD inverse'!$A$29*$C729/Setup!$B$17+INDEX('FD inverse'!$A$29:$BH$29,1,'FD mesh'!$B$15+1)*Setup!$B$22</f>
        <v>16.2175335518635</v>
      </c>
      <c r="AF729" s="0" t="n">
        <f aca="false">SUMPRODUCT('FD inverse'!$A$30:$BH$30,'FD mesh'!$B$84:$BI$84,$E728:$BL728)+'FD inverse'!$A$30*$C729/Setup!$B$17+INDEX('FD inverse'!$A$30:$BH$30,1,'FD mesh'!$B$15+1)*Setup!$B$22</f>
        <v>15.7513549170195</v>
      </c>
      <c r="AG729" s="0" t="n">
        <f aca="false">SUMPRODUCT('FD inverse'!$A$31:$BH$31,'FD mesh'!$B$84:$BI$84,$E728:$BL728)+'FD inverse'!$A$31*$C729/Setup!$B$17+INDEX('FD inverse'!$A$31:$BH$31,1,'FD mesh'!$B$15+1)*Setup!$B$22</f>
        <v>15.2852971383695</v>
      </c>
      <c r="AH729" s="0" t="n">
        <f aca="false">SUMPRODUCT('FD inverse'!$A$32:$BH$32,'FD mesh'!$B$84:$BI$84,$E728:$BL728)+'FD inverse'!$A$32*$C729/Setup!$B$17+INDEX('FD inverse'!$A$32:$BH$32,1,'FD mesh'!$B$15+1)*Setup!$B$22</f>
        <v>15.2656393577682</v>
      </c>
      <c r="AI729" s="0" t="n">
        <f aca="false">SUMPRODUCT('FD inverse'!$A$33:$BH$33,'FD mesh'!$B$84:$BI$84,$E728:$BL728)+'FD inverse'!$A$33*$C729/Setup!$B$17+INDEX('FD inverse'!$A$33:$BH$33,1,'FD mesh'!$B$15+1)*Setup!$B$22</f>
        <v>15.2459456556854</v>
      </c>
      <c r="AJ729" s="0" t="n">
        <f aca="false">SUMPRODUCT('FD inverse'!$A$34:$BH$34,'FD mesh'!$B$84:$BI$84,$E728:$BL728)+'FD inverse'!$A$34*$C729/Setup!$B$17+INDEX('FD inverse'!$A$34:$BH$34,1,'FD mesh'!$B$15+1)*Setup!$B$22</f>
        <v>15.2262099206845</v>
      </c>
      <c r="AK729" s="0" t="n">
        <f aca="false">SUMPRODUCT('FD inverse'!$A$35:$BH$35,'FD mesh'!$B$84:$BI$84,$E728:$BL728)+'FD inverse'!$A$35*$C729/Setup!$B$17+INDEX('FD inverse'!$A$35:$BH$35,1,'FD mesh'!$B$15+1)*Setup!$B$22</f>
        <v>15.206428245369</v>
      </c>
      <c r="AL729" s="0" t="n">
        <f aca="false">SUMPRODUCT('FD inverse'!$A$36:$BH$36,'FD mesh'!$B$84:$BI$84,$E728:$BL728)+'FD inverse'!$A$36*$C729/Setup!$B$17+INDEX('FD inverse'!$A$36:$BH$36,1,'FD mesh'!$B$15+1)*Setup!$B$22</f>
        <v>15.1865987049327</v>
      </c>
      <c r="AM729" s="0" t="n">
        <f aca="false">SUMPRODUCT('FD inverse'!$A$37:$BH$37,'FD mesh'!$B$84:$BI$84,$E728:$BL728)+'FD inverse'!$A$37*$C729/Setup!$B$17+INDEX('FD inverse'!$A$37:$BH$37,1,'FD mesh'!$B$15+1)*Setup!$B$22</f>
        <v>15.1667211452094</v>
      </c>
      <c r="AN729" s="0" t="n">
        <f aca="false">SUMPRODUCT('FD inverse'!$A$38:$BH$38,'FD mesh'!$B$84:$BI$84,$E728:$BL728)+'FD inverse'!$A$38*$C729/Setup!$B$17+INDEX('FD inverse'!$A$38:$BH$38,1,'FD mesh'!$B$15+1)*Setup!$B$22</f>
        <v>15.1467969801311</v>
      </c>
      <c r="AO729" s="0" t="n">
        <f aca="false">SUMPRODUCT('FD inverse'!$A$39:$BH$39,'FD mesh'!$B$84:$BI$84,$E728:$BL728)+'FD inverse'!$A$39*$C729/Setup!$B$17+INDEX('FD inverse'!$A$39:$BH$39,1,'FD mesh'!$B$15+1)*Setup!$B$22</f>
        <v>15.1268289982835</v>
      </c>
      <c r="AP729" s="0" t="n">
        <f aca="false">SUMPRODUCT('FD inverse'!$A$40:$BH$40,'FD mesh'!$B$84:$BI$84,$E728:$BL728)+'FD inverse'!$A$40*$C729/Setup!$B$17+INDEX('FD inverse'!$A$40:$BH$40,1,'FD mesh'!$B$15+1)*Setup!$B$22</f>
        <v>15.1068211780511</v>
      </c>
      <c r="AQ729" s="0" t="n">
        <f aca="false">SUMPRODUCT('FD inverse'!$A$41:$BH$41,'FD mesh'!$B$84:$BI$84,$E728:$BL728)+'FD inverse'!$A$41*$C729/Setup!$B$17+INDEX('FD inverse'!$A$41:$BH$41,1,'FD mesh'!$B$15+1)*Setup!$B$22</f>
        <v>15.0867785106703</v>
      </c>
      <c r="AR729" s="0" t="n">
        <f aca="false">SUMPRODUCT('FD inverse'!$A$42:$BH$42,'FD mesh'!$B$84:$BI$84,$E728:$BL728)+'FD inverse'!$A$42*$C729/Setup!$B$17+INDEX('FD inverse'!$A$42:$BH$42,1,'FD mesh'!$B$15+1)*Setup!$B$22</f>
        <v>15.0667068303629</v>
      </c>
      <c r="AS729" s="0" t="n">
        <f aca="false">SUMPRODUCT('FD inverse'!$A$43:$BH$43,'FD mesh'!$B$84:$BI$84,$E728:$BL728)+'FD inverse'!$A$43*$C729/Setup!$B$17+INDEX('FD inverse'!$A$43:$BH$43,1,'FD mesh'!$B$15+1)*Setup!$B$22</f>
        <v>0</v>
      </c>
      <c r="AT729" s="0" t="n">
        <f aca="false">SUMPRODUCT('FD inverse'!$A$44:$BH$44,'FD mesh'!$B$84:$BI$84,$E728:$BL728)+'FD inverse'!$A$44*$C729/Setup!$B$17+INDEX('FD inverse'!$A$44:$BH$44,1,'FD mesh'!$B$15+1)*Setup!$B$22</f>
        <v>0</v>
      </c>
      <c r="AU729" s="0" t="n">
        <f aca="false">SUMPRODUCT('FD inverse'!$A$45:$BH$45,'FD mesh'!$B$84:$BI$84,$E728:$BL728)+'FD inverse'!$A$45*$C729/Setup!$B$17+INDEX('FD inverse'!$A$45:$BH$45,1,'FD mesh'!$B$15+1)*Setup!$B$22</f>
        <v>0</v>
      </c>
      <c r="AV729" s="0" t="n">
        <f aca="false">SUMPRODUCT('FD inverse'!$A$46:$BH$46,'FD mesh'!$B$84:$BI$84,$E728:$BL728)+'FD inverse'!$A$46*$C729/Setup!$B$17+INDEX('FD inverse'!$A$46:$BH$46,1,'FD mesh'!$B$15+1)*Setup!$B$22</f>
        <v>0</v>
      </c>
      <c r="AW729" s="0" t="n">
        <f aca="false">SUMPRODUCT('FD inverse'!$A$47:$BH$47,'FD mesh'!$B$84:$BI$84,$E728:$BL728)+'FD inverse'!$A$47*$C729/Setup!$B$17+INDEX('FD inverse'!$A$47:$BH$47,1,'FD mesh'!$B$15+1)*Setup!$B$22</f>
        <v>0</v>
      </c>
      <c r="AX729" s="0" t="n">
        <f aca="false">SUMPRODUCT('FD inverse'!$A$48:$BH$48,'FD mesh'!$B$84:$BI$84,$E728:$BL728)+'FD inverse'!$A$48*$C729/Setup!$B$17+INDEX('FD inverse'!$A$48:$BH$48,1,'FD mesh'!$B$15+1)*Setup!$B$22</f>
        <v>0</v>
      </c>
      <c r="AY729" s="0" t="n">
        <f aca="false">SUMPRODUCT('FD inverse'!$A$49:$BH$49,'FD mesh'!$B$84:$BI$84,$E728:$BL728)+'FD inverse'!$A$49*$C729/Setup!$B$17+INDEX('FD inverse'!$A$49:$BH$49,1,'FD mesh'!$B$15+1)*Setup!$B$22</f>
        <v>0</v>
      </c>
      <c r="AZ729" s="0" t="n">
        <f aca="false">SUMPRODUCT('FD inverse'!$A$50:$BH$50,'FD mesh'!$B$84:$BI$84,$E728:$BL728)+'FD inverse'!$A$50*$C729/Setup!$B$17+INDEX('FD inverse'!$A$50:$BH$50,1,'FD mesh'!$B$15+1)*Setup!$B$22</f>
        <v>0</v>
      </c>
      <c r="BA729" s="0" t="n">
        <f aca="false">SUMPRODUCT('FD inverse'!$A$51:$BH$51,'FD mesh'!$B$84:$BI$84,$E728:$BL728)+'FD inverse'!$A$51*$C729/Setup!$B$17+INDEX('FD inverse'!$A$51:$BH$51,1,'FD mesh'!$B$15+1)*Setup!$B$22</f>
        <v>0</v>
      </c>
      <c r="BB729" s="0" t="n">
        <f aca="false">SUMPRODUCT('FD inverse'!$A$52:$BH$52,'FD mesh'!$B$84:$BI$84,$E728:$BL728)+'FD inverse'!$A$52*$C729/Setup!$B$17+INDEX('FD inverse'!$A$52:$BH$52,1,'FD mesh'!$B$15+1)*Setup!$B$22</f>
        <v>0</v>
      </c>
      <c r="BC729" s="0" t="n">
        <f aca="false">SUMPRODUCT('FD inverse'!$A$53:$BH$53,'FD mesh'!$B$84:$BI$84,$E728:$BL728)+'FD inverse'!$A$53*$C729/Setup!$B$17+INDEX('FD inverse'!$A$53:$BH$53,1,'FD mesh'!$B$15+1)*Setup!$B$22</f>
        <v>0</v>
      </c>
      <c r="BD729" s="0" t="n">
        <f aca="false">SUMPRODUCT('FD inverse'!$A$54:$BH$54,'FD mesh'!$B$84:$BI$84,$E728:$BL728)+'FD inverse'!$A$54*$C729/Setup!$B$17+INDEX('FD inverse'!$A$54:$BH$54,1,'FD mesh'!$B$15+1)*Setup!$B$22</f>
        <v>0</v>
      </c>
      <c r="BE729" s="0" t="n">
        <f aca="false">SUMPRODUCT('FD inverse'!$A$55:$BH$55,'FD mesh'!$B$84:$BI$84,$E728:$BL728)+'FD inverse'!$A$55*$C729/Setup!$B$17+INDEX('FD inverse'!$A$55:$BH$55,1,'FD mesh'!$B$15+1)*Setup!$B$22</f>
        <v>0</v>
      </c>
      <c r="BF729" s="0" t="n">
        <f aca="false">SUMPRODUCT('FD inverse'!$A$56:$BH$56,'FD mesh'!$B$84:$BI$84,$E728:$BL728)+'FD inverse'!$A$56*$C729/Setup!$B$17+INDEX('FD inverse'!$A$56:$BH$56,1,'FD mesh'!$B$15+1)*Setup!$B$22</f>
        <v>0</v>
      </c>
      <c r="BG729" s="0" t="n">
        <f aca="false">SUMPRODUCT('FD inverse'!$A$57:$BH$57,'FD mesh'!$B$84:$BI$84,$E728:$BL728)+'FD inverse'!$A$57*$C729/Setup!$B$17+INDEX('FD inverse'!$A$57:$BH$57,1,'FD mesh'!$B$15+1)*Setup!$B$22</f>
        <v>0</v>
      </c>
      <c r="BH729" s="0" t="n">
        <f aca="false">SUMPRODUCT('FD inverse'!$A$58:$BH$58,'FD mesh'!$B$84:$BI$84,$E728:$BL728)+'FD inverse'!$A$58*$C729/Setup!$B$17+INDEX('FD inverse'!$A$58:$BH$58,1,'FD mesh'!$B$15+1)*Setup!$B$22</f>
        <v>0</v>
      </c>
      <c r="BI729" s="0" t="n">
        <f aca="false">SUMPRODUCT('FD inverse'!$A$59:$BH$59,'FD mesh'!$B$84:$BI$84,$E728:$BL728)+'FD inverse'!$A$59*$C729/Setup!$B$17+INDEX('FD inverse'!$A$59:$BH$59,1,'FD mesh'!$B$15+1)*Setup!$B$22</f>
        <v>0</v>
      </c>
      <c r="BJ729" s="0" t="n">
        <f aca="false">SUMPRODUCT('FD inverse'!$A$60:$BH$60,'FD mesh'!$B$84:$BI$84,$E728:$BL728)+'FD inverse'!$A$60*$C729/Setup!$B$17+INDEX('FD inverse'!$A$60:$BH$60,1,'FD mesh'!$B$15+1)*Setup!$B$22</f>
        <v>0</v>
      </c>
      <c r="BK729" s="0" t="n">
        <f aca="false">SUMPRODUCT('FD inverse'!$A$61:$BH$61,'FD mesh'!$B$84:$BI$84,$E728:$BL728)+'FD inverse'!$A$61*$C729/Setup!$B$17+INDEX('FD inverse'!$A$61:$BH$61,1,'FD mesh'!$B$15+1)*Setup!$B$22</f>
        <v>0</v>
      </c>
      <c r="BL729" s="0" t="n">
        <f aca="false">SUMPRODUCT('FD inverse'!$A$62:$BH$62,'FD mesh'!$B$84:$BI$84,$E728:$BL728)+'FD inverse'!$A$62*$C729/Setup!$B$17+INDEX('FD inverse'!$A$62:$BH$62,1,'FD mesh'!$B$15+1)*Setup!$B$22</f>
        <v>0</v>
      </c>
    </row>
    <row r="730" customFormat="false" ht="15" hidden="false" customHeight="false" outlineLevel="0" collapsed="false">
      <c r="A730" s="0" t="n">
        <v>725</v>
      </c>
      <c r="B730" s="0" t="n">
        <f aca="false">A730*Setup!$B$11/3600</f>
        <v>60.4166666666667</v>
      </c>
      <c r="C730" s="0" t="n">
        <f aca="false">Setup!$B$7+Setup!$B$8*COS(2*PI()*(B730-Setup!$B$9)/24)</f>
        <v>26.3652385934543</v>
      </c>
      <c r="D730" s="0" t="n">
        <f aca="false">(C730-E730)/Setup!$B$17</f>
        <v>12.5318529864647</v>
      </c>
      <c r="E730" s="0" t="n">
        <f aca="false">SUMPRODUCT('FD inverse'!$A$3:$BH$3,'FD mesh'!$B$84:$BI$84,$E729:$BL729)+'FD inverse'!$A$3*$C730/Setup!$B$17+INDEX('FD inverse'!$A$3:$BH$3,1,'FD mesh'!$B$15+1)*Setup!$B$22</f>
        <v>24.7360977052139</v>
      </c>
      <c r="F730" s="0" t="n">
        <f aca="false">SUMPRODUCT('FD inverse'!$A$4:$BH$4,'FD mesh'!$B$84:$BI$84,$E729:$BL729)+'FD inverse'!$A$4*$C730/Setup!$B$17+INDEX('FD inverse'!$A$4:$BH$4,1,'FD mesh'!$B$15+1)*Setup!$B$22</f>
        <v>24.3737090961316</v>
      </c>
      <c r="G730" s="0" t="n">
        <f aca="false">SUMPRODUCT('FD inverse'!$A$5:$BH$5,'FD mesh'!$B$84:$BI$84,$E729:$BL729)+'FD inverse'!$A$5*$C730/Setup!$B$17+INDEX('FD inverse'!$A$5:$BH$5,1,'FD mesh'!$B$15+1)*Setup!$B$22</f>
        <v>24.0302378740253</v>
      </c>
      <c r="H730" s="0" t="n">
        <f aca="false">SUMPRODUCT('FD inverse'!$A$6:$BH$6,'FD mesh'!$B$84:$BI$84,$E729:$BL729)+'FD inverse'!$A$6*$C730/Setup!$B$17+INDEX('FD inverse'!$A$6:$BH$6,1,'FD mesh'!$B$15+1)*Setup!$B$22</f>
        <v>22.9040627281158</v>
      </c>
      <c r="I730" s="0" t="n">
        <f aca="false">SUMPRODUCT('FD inverse'!$A$7:$BH$7,'FD mesh'!$B$84:$BI$84,$E729:$BL729)+'FD inverse'!$A$7*$C730/Setup!$B$17+INDEX('FD inverse'!$A$7:$BH$7,1,'FD mesh'!$B$15+1)*Setup!$B$22</f>
        <v>22.8103400908652</v>
      </c>
      <c r="J730" s="0" t="n">
        <f aca="false">SUMPRODUCT('FD inverse'!$A$8:$BH$8,'FD mesh'!$B$84:$BI$84,$E729:$BL729)+'FD inverse'!$A$8*$C730/Setup!$B$17+INDEX('FD inverse'!$A$8:$BH$8,1,'FD mesh'!$B$15+1)*Setup!$B$22</f>
        <v>22.7275773877203</v>
      </c>
      <c r="K730" s="0" t="n">
        <f aca="false">SUMPRODUCT('FD inverse'!$A$9:$BH$9,'FD mesh'!$B$84:$BI$84,$E729:$BL729)+'FD inverse'!$A$9*$C730/Setup!$B$17+INDEX('FD inverse'!$A$9:$BH$9,1,'FD mesh'!$B$15+1)*Setup!$B$22</f>
        <v>22.6549239735979</v>
      </c>
      <c r="L730" s="0" t="n">
        <f aca="false">SUMPRODUCT('FD inverse'!$A$10:$BH$10,'FD mesh'!$B$84:$BI$84,$E729:$BL729)+'FD inverse'!$A$10*$C730/Setup!$B$17+INDEX('FD inverse'!$A$10:$BH$10,1,'FD mesh'!$B$15+1)*Setup!$B$22</f>
        <v>22.5916061039415</v>
      </c>
      <c r="M730" s="0" t="n">
        <f aca="false">SUMPRODUCT('FD inverse'!$A$11:$BH$11,'FD mesh'!$B$84:$BI$84,$E729:$BL729)+'FD inverse'!$A$11*$C730/Setup!$B$17+INDEX('FD inverse'!$A$11:$BH$11,1,'FD mesh'!$B$15+1)*Setup!$B$22</f>
        <v>22.5369351240327</v>
      </c>
      <c r="N730" s="0" t="n">
        <f aca="false">SUMPRODUCT('FD inverse'!$A$12:$BH$12,'FD mesh'!$B$84:$BI$84,$E729:$BL729)+'FD inverse'!$A$12*$C730/Setup!$B$17+INDEX('FD inverse'!$A$12:$BH$12,1,'FD mesh'!$B$15+1)*Setup!$B$22</f>
        <v>22.4903142611839</v>
      </c>
      <c r="O730" s="0" t="n">
        <f aca="false">SUMPRODUCT('FD inverse'!$A$13:$BH$13,'FD mesh'!$B$84:$BI$84,$E729:$BL729)+'FD inverse'!$A$13*$C730/Setup!$B$17+INDEX('FD inverse'!$A$13:$BH$13,1,'FD mesh'!$B$15+1)*Setup!$B$22</f>
        <v>22.4512441380708</v>
      </c>
      <c r="P730" s="0" t="n">
        <f aca="false">SUMPRODUCT('FD inverse'!$A$14:$BH$14,'FD mesh'!$B$84:$BI$84,$E729:$BL729)+'FD inverse'!$A$14*$C730/Setup!$B$17+INDEX('FD inverse'!$A$14:$BH$14,1,'FD mesh'!$B$15+1)*Setup!$B$22</f>
        <v>22.4193271095076</v>
      </c>
      <c r="Q730" s="0" t="n">
        <f aca="false">SUMPRODUCT('FD inverse'!$A$15:$BH$15,'FD mesh'!$B$84:$BI$84,$E729:$BL729)+'FD inverse'!$A$15*$C730/Setup!$B$17+INDEX('FD inverse'!$A$15:$BH$15,1,'FD mesh'!$B$15+1)*Setup!$B$22</f>
        <v>22.3942705081264</v>
      </c>
      <c r="R730" s="0" t="n">
        <f aca="false">SUMPRODUCT('FD inverse'!$A$16:$BH$16,'FD mesh'!$B$84:$BI$84,$E729:$BL729)+'FD inverse'!$A$16*$C730/Setup!$B$17+INDEX('FD inverse'!$A$16:$BH$16,1,'FD mesh'!$B$15+1)*Setup!$B$22</f>
        <v>22.3758888668759</v>
      </c>
      <c r="S730" s="0" t="n">
        <f aca="false">SUMPRODUCT('FD inverse'!$A$17:$BH$17,'FD mesh'!$B$84:$BI$84,$E729:$BL729)+'FD inverse'!$A$17*$C730/Setup!$B$17+INDEX('FD inverse'!$A$17:$BH$17,1,'FD mesh'!$B$15+1)*Setup!$B$22</f>
        <v>21.8905796676405</v>
      </c>
      <c r="T730" s="0" t="n">
        <f aca="false">SUMPRODUCT('FD inverse'!$A$18:$BH$18,'FD mesh'!$B$84:$BI$84,$E729:$BL729)+'FD inverse'!$A$18*$C730/Setup!$B$17+INDEX('FD inverse'!$A$18:$BH$18,1,'FD mesh'!$B$15+1)*Setup!$B$22</f>
        <v>21.4082105521401</v>
      </c>
      <c r="U730" s="0" t="n">
        <f aca="false">SUMPRODUCT('FD inverse'!$A$19:$BH$19,'FD mesh'!$B$84:$BI$84,$E729:$BL729)+'FD inverse'!$A$19*$C730/Setup!$B$17+INDEX('FD inverse'!$A$19:$BH$19,1,'FD mesh'!$B$15+1)*Setup!$B$22</f>
        <v>20.9284561954387</v>
      </c>
      <c r="V730" s="0" t="n">
        <f aca="false">SUMPRODUCT('FD inverse'!$A$20:$BH$20,'FD mesh'!$B$84:$BI$84,$E729:$BL729)+'FD inverse'!$A$20*$C730/Setup!$B$17+INDEX('FD inverse'!$A$20:$BH$20,1,'FD mesh'!$B$15+1)*Setup!$B$22</f>
        <v>20.4510155889265</v>
      </c>
      <c r="W730" s="0" t="n">
        <f aca="false">SUMPRODUCT('FD inverse'!$A$21:$BH$21,'FD mesh'!$B$84:$BI$84,$E729:$BL729)+'FD inverse'!$A$21*$C730/Setup!$B$17+INDEX('FD inverse'!$A$21:$BH$21,1,'FD mesh'!$B$15+1)*Setup!$B$22</f>
        <v>19.9756105276004</v>
      </c>
      <c r="X730" s="0" t="n">
        <f aca="false">SUMPRODUCT('FD inverse'!$A$22:$BH$22,'FD mesh'!$B$84:$BI$84,$E729:$BL729)+'FD inverse'!$A$22*$C730/Setup!$B$17+INDEX('FD inverse'!$A$22:$BH$22,1,'FD mesh'!$B$15+1)*Setup!$B$22</f>
        <v>19.5019840188545</v>
      </c>
      <c r="Y730" s="0" t="n">
        <f aca="false">SUMPRODUCT('FD inverse'!$A$23:$BH$23,'FD mesh'!$B$84:$BI$84,$E729:$BL729)+'FD inverse'!$A$23*$C730/Setup!$B$17+INDEX('FD inverse'!$A$23:$BH$23,1,'FD mesh'!$B$15+1)*Setup!$B$22</f>
        <v>19.0298986230245</v>
      </c>
      <c r="Z730" s="0" t="n">
        <f aca="false">SUMPRODUCT('FD inverse'!$A$24:$BH$24,'FD mesh'!$B$84:$BI$84,$E729:$BL729)+'FD inverse'!$A$24*$C730/Setup!$B$17+INDEX('FD inverse'!$A$24:$BH$24,1,'FD mesh'!$B$15+1)*Setup!$B$22</f>
        <v>18.5591347350318</v>
      </c>
      <c r="AA730" s="0" t="n">
        <f aca="false">SUMPRODUCT('FD inverse'!$A$25:$BH$25,'FD mesh'!$B$84:$BI$84,$E729:$BL729)+'FD inverse'!$A$25*$C730/Setup!$B$17+INDEX('FD inverse'!$A$25:$BH$25,1,'FD mesh'!$B$15+1)*Setup!$B$22</f>
        <v>18.0894888156376</v>
      </c>
      <c r="AB730" s="0" t="n">
        <f aca="false">SUMPRODUCT('FD inverse'!$A$26:$BH$26,'FD mesh'!$B$84:$BI$84,$E729:$BL729)+'FD inverse'!$A$26*$C730/Setup!$B$17+INDEX('FD inverse'!$A$26:$BH$26,1,'FD mesh'!$B$15+1)*Setup!$B$22</f>
        <v>17.6207715800626</v>
      </c>
      <c r="AC730" s="0" t="n">
        <f aca="false">SUMPRODUCT('FD inverse'!$A$27:$BH$27,'FD mesh'!$B$84:$BI$84,$E729:$BL729)+'FD inverse'!$A$27*$C730/Setup!$B$17+INDEX('FD inverse'!$A$27:$BH$27,1,'FD mesh'!$B$15+1)*Setup!$B$22</f>
        <v>17.1528061510442</v>
      </c>
      <c r="AD730" s="0" t="n">
        <f aca="false">SUMPRODUCT('FD inverse'!$A$28:$BH$28,'FD mesh'!$B$84:$BI$84,$E729:$BL729)+'FD inverse'!$A$28*$C730/Setup!$B$17+INDEX('FD inverse'!$A$28:$BH$28,1,'FD mesh'!$B$15+1)*Setup!$B$22</f>
        <v>16.6854261827991</v>
      </c>
      <c r="AE730" s="0" t="n">
        <f aca="false">SUMPRODUCT('FD inverse'!$A$29:$BH$29,'FD mesh'!$B$84:$BI$84,$E729:$BL729)+'FD inverse'!$A$29*$C730/Setup!$B$17+INDEX('FD inverse'!$A$29:$BH$29,1,'FD mesh'!$B$15+1)*Setup!$B$22</f>
        <v>16.2184739618317</v>
      </c>
      <c r="AF730" s="0" t="n">
        <f aca="false">SUMPRODUCT('FD inverse'!$A$30:$BH$30,'FD mesh'!$B$84:$BI$84,$E729:$BL729)+'FD inverse'!$A$30*$C730/Setup!$B$17+INDEX('FD inverse'!$A$30:$BH$30,1,'FD mesh'!$B$15+1)*Setup!$B$22</f>
        <v>15.7517984900836</v>
      </c>
      <c r="AG730" s="0" t="n">
        <f aca="false">SUMPRODUCT('FD inverse'!$A$31:$BH$31,'FD mesh'!$B$84:$BI$84,$E729:$BL729)+'FD inverse'!$A$31*$C730/Setup!$B$17+INDEX('FD inverse'!$A$31:$BH$31,1,'FD mesh'!$B$15+1)*Setup!$B$22</f>
        <v>15.2852535555515</v>
      </c>
      <c r="AH730" s="0" t="n">
        <f aca="false">SUMPRODUCT('FD inverse'!$A$32:$BH$32,'FD mesh'!$B$84:$BI$84,$E729:$BL729)+'FD inverse'!$A$32*$C730/Setup!$B$17+INDEX('FD inverse'!$A$32:$BH$32,1,'FD mesh'!$B$15+1)*Setup!$B$22</f>
        <v>15.2655779633136</v>
      </c>
      <c r="AI730" s="0" t="n">
        <f aca="false">SUMPRODUCT('FD inverse'!$A$33:$BH$33,'FD mesh'!$B$84:$BI$84,$E729:$BL729)+'FD inverse'!$A$33*$C730/Setup!$B$17+INDEX('FD inverse'!$A$33:$BH$33,1,'FD mesh'!$B$15+1)*Setup!$B$22</f>
        <v>15.2458712917885</v>
      </c>
      <c r="AJ730" s="0" t="n">
        <f aca="false">SUMPRODUCT('FD inverse'!$A$34:$BH$34,'FD mesh'!$B$84:$BI$84,$E729:$BL729)+'FD inverse'!$A$34*$C730/Setup!$B$17+INDEX('FD inverse'!$A$34:$BH$34,1,'FD mesh'!$B$15+1)*Setup!$B$22</f>
        <v>15.2261269755461</v>
      </c>
      <c r="AK730" s="0" t="n">
        <f aca="false">SUMPRODUCT('FD inverse'!$A$35:$BH$35,'FD mesh'!$B$84:$BI$84,$E729:$BL729)+'FD inverse'!$A$35*$C730/Setup!$B$17+INDEX('FD inverse'!$A$35:$BH$35,1,'FD mesh'!$B$15+1)*Setup!$B$22</f>
        <v>15.2063406705642</v>
      </c>
      <c r="AL730" s="0" t="n">
        <f aca="false">SUMPRODUCT('FD inverse'!$A$36:$BH$36,'FD mesh'!$B$84:$BI$84,$E729:$BL729)+'FD inverse'!$A$36*$C730/Setup!$B$17+INDEX('FD inverse'!$A$36:$BH$36,1,'FD mesh'!$B$15+1)*Setup!$B$22</f>
        <v>15.186510033199</v>
      </c>
      <c r="AM730" s="0" t="n">
        <f aca="false">SUMPRODUCT('FD inverse'!$A$37:$BH$37,'FD mesh'!$B$84:$BI$84,$E729:$BL729)+'FD inverse'!$A$37*$C730/Setup!$B$17+INDEX('FD inverse'!$A$37:$BH$37,1,'FD mesh'!$B$15+1)*Setup!$B$22</f>
        <v>15.1666345081598</v>
      </c>
      <c r="AN730" s="0" t="n">
        <f aca="false">SUMPRODUCT('FD inverse'!$A$38:$BH$38,'FD mesh'!$B$84:$BI$84,$E729:$BL729)+'FD inverse'!$A$38*$C730/Setup!$B$17+INDEX('FD inverse'!$A$38:$BH$38,1,'FD mesh'!$B$15+1)*Setup!$B$22</f>
        <v>15.1467151254506</v>
      </c>
      <c r="AO730" s="0" t="n">
        <f aca="false">SUMPRODUCT('FD inverse'!$A$39:$BH$39,'FD mesh'!$B$84:$BI$84,$E729:$BL729)+'FD inverse'!$A$39*$C730/Setup!$B$17+INDEX('FD inverse'!$A$39:$BH$39,1,'FD mesh'!$B$15+1)*Setup!$B$22</f>
        <v>15.1267543060167</v>
      </c>
      <c r="AP730" s="0" t="n">
        <f aca="false">SUMPRODUCT('FD inverse'!$A$40:$BH$40,'FD mesh'!$B$84:$BI$84,$E729:$BL729)+'FD inverse'!$A$40*$C730/Setup!$B$17+INDEX('FD inverse'!$A$40:$BH$40,1,'FD mesh'!$B$15+1)*Setup!$B$22</f>
        <v>15.1067556756371</v>
      </c>
      <c r="AQ730" s="0" t="n">
        <f aca="false">SUMPRODUCT('FD inverse'!$A$41:$BH$41,'FD mesh'!$B$84:$BI$84,$E729:$BL729)+'FD inverse'!$A$41*$C730/Setup!$B$17+INDEX('FD inverse'!$A$41:$BH$41,1,'FD mesh'!$B$15+1)*Setup!$B$22</f>
        <v>15.0867238864268</v>
      </c>
      <c r="AR730" s="0" t="n">
        <f aca="false">SUMPRODUCT('FD inverse'!$A$42:$BH$42,'FD mesh'!$B$84:$BI$84,$E729:$BL729)+'FD inverse'!$A$42*$C730/Setup!$B$17+INDEX('FD inverse'!$A$42:$BH$42,1,'FD mesh'!$B$15+1)*Setup!$B$22</f>
        <v>15.0666644451662</v>
      </c>
      <c r="AS730" s="0" t="n">
        <f aca="false">SUMPRODUCT('FD inverse'!$A$43:$BH$43,'FD mesh'!$B$84:$BI$84,$E729:$BL729)+'FD inverse'!$A$43*$C730/Setup!$B$17+INDEX('FD inverse'!$A$43:$BH$43,1,'FD mesh'!$B$15+1)*Setup!$B$22</f>
        <v>0</v>
      </c>
      <c r="AT730" s="0" t="n">
        <f aca="false">SUMPRODUCT('FD inverse'!$A$44:$BH$44,'FD mesh'!$B$84:$BI$84,$E729:$BL729)+'FD inverse'!$A$44*$C730/Setup!$B$17+INDEX('FD inverse'!$A$44:$BH$44,1,'FD mesh'!$B$15+1)*Setup!$B$22</f>
        <v>0</v>
      </c>
      <c r="AU730" s="0" t="n">
        <f aca="false">SUMPRODUCT('FD inverse'!$A$45:$BH$45,'FD mesh'!$B$84:$BI$84,$E729:$BL729)+'FD inverse'!$A$45*$C730/Setup!$B$17+INDEX('FD inverse'!$A$45:$BH$45,1,'FD mesh'!$B$15+1)*Setup!$B$22</f>
        <v>0</v>
      </c>
      <c r="AV730" s="0" t="n">
        <f aca="false">SUMPRODUCT('FD inverse'!$A$46:$BH$46,'FD mesh'!$B$84:$BI$84,$E729:$BL729)+'FD inverse'!$A$46*$C730/Setup!$B$17+INDEX('FD inverse'!$A$46:$BH$46,1,'FD mesh'!$B$15+1)*Setup!$B$22</f>
        <v>0</v>
      </c>
      <c r="AW730" s="0" t="n">
        <f aca="false">SUMPRODUCT('FD inverse'!$A$47:$BH$47,'FD mesh'!$B$84:$BI$84,$E729:$BL729)+'FD inverse'!$A$47*$C730/Setup!$B$17+INDEX('FD inverse'!$A$47:$BH$47,1,'FD mesh'!$B$15+1)*Setup!$B$22</f>
        <v>0</v>
      </c>
      <c r="AX730" s="0" t="n">
        <f aca="false">SUMPRODUCT('FD inverse'!$A$48:$BH$48,'FD mesh'!$B$84:$BI$84,$E729:$BL729)+'FD inverse'!$A$48*$C730/Setup!$B$17+INDEX('FD inverse'!$A$48:$BH$48,1,'FD mesh'!$B$15+1)*Setup!$B$22</f>
        <v>0</v>
      </c>
      <c r="AY730" s="0" t="n">
        <f aca="false">SUMPRODUCT('FD inverse'!$A$49:$BH$49,'FD mesh'!$B$84:$BI$84,$E729:$BL729)+'FD inverse'!$A$49*$C730/Setup!$B$17+INDEX('FD inverse'!$A$49:$BH$49,1,'FD mesh'!$B$15+1)*Setup!$B$22</f>
        <v>0</v>
      </c>
      <c r="AZ730" s="0" t="n">
        <f aca="false">SUMPRODUCT('FD inverse'!$A$50:$BH$50,'FD mesh'!$B$84:$BI$84,$E729:$BL729)+'FD inverse'!$A$50*$C730/Setup!$B$17+INDEX('FD inverse'!$A$50:$BH$50,1,'FD mesh'!$B$15+1)*Setup!$B$22</f>
        <v>0</v>
      </c>
      <c r="BA730" s="0" t="n">
        <f aca="false">SUMPRODUCT('FD inverse'!$A$51:$BH$51,'FD mesh'!$B$84:$BI$84,$E729:$BL729)+'FD inverse'!$A$51*$C730/Setup!$B$17+INDEX('FD inverse'!$A$51:$BH$51,1,'FD mesh'!$B$15+1)*Setup!$B$22</f>
        <v>0</v>
      </c>
      <c r="BB730" s="0" t="n">
        <f aca="false">SUMPRODUCT('FD inverse'!$A$52:$BH$52,'FD mesh'!$B$84:$BI$84,$E729:$BL729)+'FD inverse'!$A$52*$C730/Setup!$B$17+INDEX('FD inverse'!$A$52:$BH$52,1,'FD mesh'!$B$15+1)*Setup!$B$22</f>
        <v>0</v>
      </c>
      <c r="BC730" s="0" t="n">
        <f aca="false">SUMPRODUCT('FD inverse'!$A$53:$BH$53,'FD mesh'!$B$84:$BI$84,$E729:$BL729)+'FD inverse'!$A$53*$C730/Setup!$B$17+INDEX('FD inverse'!$A$53:$BH$53,1,'FD mesh'!$B$15+1)*Setup!$B$22</f>
        <v>0</v>
      </c>
      <c r="BD730" s="0" t="n">
        <f aca="false">SUMPRODUCT('FD inverse'!$A$54:$BH$54,'FD mesh'!$B$84:$BI$84,$E729:$BL729)+'FD inverse'!$A$54*$C730/Setup!$B$17+INDEX('FD inverse'!$A$54:$BH$54,1,'FD mesh'!$B$15+1)*Setup!$B$22</f>
        <v>0</v>
      </c>
      <c r="BE730" s="0" t="n">
        <f aca="false">SUMPRODUCT('FD inverse'!$A$55:$BH$55,'FD mesh'!$B$84:$BI$84,$E729:$BL729)+'FD inverse'!$A$55*$C730/Setup!$B$17+INDEX('FD inverse'!$A$55:$BH$55,1,'FD mesh'!$B$15+1)*Setup!$B$22</f>
        <v>0</v>
      </c>
      <c r="BF730" s="0" t="n">
        <f aca="false">SUMPRODUCT('FD inverse'!$A$56:$BH$56,'FD mesh'!$B$84:$BI$84,$E729:$BL729)+'FD inverse'!$A$56*$C730/Setup!$B$17+INDEX('FD inverse'!$A$56:$BH$56,1,'FD mesh'!$B$15+1)*Setup!$B$22</f>
        <v>0</v>
      </c>
      <c r="BG730" s="0" t="n">
        <f aca="false">SUMPRODUCT('FD inverse'!$A$57:$BH$57,'FD mesh'!$B$84:$BI$84,$E729:$BL729)+'FD inverse'!$A$57*$C730/Setup!$B$17+INDEX('FD inverse'!$A$57:$BH$57,1,'FD mesh'!$B$15+1)*Setup!$B$22</f>
        <v>0</v>
      </c>
      <c r="BH730" s="0" t="n">
        <f aca="false">SUMPRODUCT('FD inverse'!$A$58:$BH$58,'FD mesh'!$B$84:$BI$84,$E729:$BL729)+'FD inverse'!$A$58*$C730/Setup!$B$17+INDEX('FD inverse'!$A$58:$BH$58,1,'FD mesh'!$B$15+1)*Setup!$B$22</f>
        <v>0</v>
      </c>
      <c r="BI730" s="0" t="n">
        <f aca="false">SUMPRODUCT('FD inverse'!$A$59:$BH$59,'FD mesh'!$B$84:$BI$84,$E729:$BL729)+'FD inverse'!$A$59*$C730/Setup!$B$17+INDEX('FD inverse'!$A$59:$BH$59,1,'FD mesh'!$B$15+1)*Setup!$B$22</f>
        <v>0</v>
      </c>
      <c r="BJ730" s="0" t="n">
        <f aca="false">SUMPRODUCT('FD inverse'!$A$60:$BH$60,'FD mesh'!$B$84:$BI$84,$E729:$BL729)+'FD inverse'!$A$60*$C730/Setup!$B$17+INDEX('FD inverse'!$A$60:$BH$60,1,'FD mesh'!$B$15+1)*Setup!$B$22</f>
        <v>0</v>
      </c>
      <c r="BK730" s="0" t="n">
        <f aca="false">SUMPRODUCT('FD inverse'!$A$61:$BH$61,'FD mesh'!$B$84:$BI$84,$E729:$BL729)+'FD inverse'!$A$61*$C730/Setup!$B$17+INDEX('FD inverse'!$A$61:$BH$61,1,'FD mesh'!$B$15+1)*Setup!$B$22</f>
        <v>0</v>
      </c>
      <c r="BL730" s="0" t="n">
        <f aca="false">SUMPRODUCT('FD inverse'!$A$62:$BH$62,'FD mesh'!$B$84:$BI$84,$E729:$BL729)+'FD inverse'!$A$62*$C730/Setup!$B$17+INDEX('FD inverse'!$A$62:$BH$62,1,'FD mesh'!$B$15+1)*Setup!$B$22</f>
        <v>0</v>
      </c>
    </row>
    <row r="731" customFormat="false" ht="15" hidden="false" customHeight="false" outlineLevel="0" collapsed="false">
      <c r="A731" s="0" t="n">
        <v>726</v>
      </c>
      <c r="B731" s="0" t="n">
        <f aca="false">A731*Setup!$B$11/3600</f>
        <v>60.5</v>
      </c>
      <c r="C731" s="0" t="n">
        <f aca="false">Setup!$B$7+Setup!$B$8*COS(2*PI()*(B731-Setup!$B$9)/24)</f>
        <v>26.4350457160349</v>
      </c>
      <c r="D731" s="0" t="n">
        <f aca="false">(C731-E731)/Setup!$B$17</f>
        <v>12.6976750528413</v>
      </c>
      <c r="E731" s="0" t="n">
        <f aca="false">SUMPRODUCT('FD inverse'!$A$3:$BH$3,'FD mesh'!$B$84:$BI$84,$E730:$BL730)+'FD inverse'!$A$3*$C731/Setup!$B$17+INDEX('FD inverse'!$A$3:$BH$3,1,'FD mesh'!$B$15+1)*Setup!$B$22</f>
        <v>24.7843479591655</v>
      </c>
      <c r="F731" s="0" t="n">
        <f aca="false">SUMPRODUCT('FD inverse'!$A$4:$BH$4,'FD mesh'!$B$84:$BI$84,$E730:$BL730)+'FD inverse'!$A$4*$C731/Setup!$B$17+INDEX('FD inverse'!$A$4:$BH$4,1,'FD mesh'!$B$15+1)*Setup!$B$22</f>
        <v>24.4169119387951</v>
      </c>
      <c r="G731" s="0" t="n">
        <f aca="false">SUMPRODUCT('FD inverse'!$A$5:$BH$5,'FD mesh'!$B$84:$BI$84,$E730:$BL730)+'FD inverse'!$A$5*$C731/Setup!$B$17+INDEX('FD inverse'!$A$5:$BH$5,1,'FD mesh'!$B$15+1)*Setup!$B$22</f>
        <v>24.0682271522197</v>
      </c>
      <c r="H731" s="0" t="n">
        <f aca="false">SUMPRODUCT('FD inverse'!$A$6:$BH$6,'FD mesh'!$B$84:$BI$84,$E730:$BL730)+'FD inverse'!$A$6*$C731/Setup!$B$17+INDEX('FD inverse'!$A$6:$BH$6,1,'FD mesh'!$B$15+1)*Setup!$B$22</f>
        <v>22.9243467846765</v>
      </c>
      <c r="I731" s="0" t="n">
        <f aca="false">SUMPRODUCT('FD inverse'!$A$7:$BH$7,'FD mesh'!$B$84:$BI$84,$E730:$BL730)+'FD inverse'!$A$7*$C731/Setup!$B$17+INDEX('FD inverse'!$A$7:$BH$7,1,'FD mesh'!$B$15+1)*Setup!$B$22</f>
        <v>22.829101931077</v>
      </c>
      <c r="J731" s="0" t="n">
        <f aca="false">SUMPRODUCT('FD inverse'!$A$8:$BH$8,'FD mesh'!$B$84:$BI$84,$E730:$BL730)+'FD inverse'!$A$8*$C731/Setup!$B$17+INDEX('FD inverse'!$A$8:$BH$8,1,'FD mesh'!$B$15+1)*Setup!$B$22</f>
        <v>22.7449260097558</v>
      </c>
      <c r="K731" s="0" t="n">
        <f aca="false">SUMPRODUCT('FD inverse'!$A$9:$BH$9,'FD mesh'!$B$84:$BI$84,$E730:$BL730)+'FD inverse'!$A$9*$C731/Setup!$B$17+INDEX('FD inverse'!$A$9:$BH$9,1,'FD mesh'!$B$15+1)*Setup!$B$22</f>
        <v>22.6709852636768</v>
      </c>
      <c r="L731" s="0" t="n">
        <f aca="false">SUMPRODUCT('FD inverse'!$A$10:$BH$10,'FD mesh'!$B$84:$BI$84,$E730:$BL730)+'FD inverse'!$A$10*$C731/Setup!$B$17+INDEX('FD inverse'!$A$10:$BH$10,1,'FD mesh'!$B$15+1)*Setup!$B$22</f>
        <v>22.6065202049599</v>
      </c>
      <c r="M731" s="0" t="n">
        <f aca="false">SUMPRODUCT('FD inverse'!$A$11:$BH$11,'FD mesh'!$B$84:$BI$84,$E730:$BL730)+'FD inverse'!$A$11*$C731/Setup!$B$17+INDEX('FD inverse'!$A$11:$BH$11,1,'FD mesh'!$B$15+1)*Setup!$B$22</f>
        <v>22.5508540259</v>
      </c>
      <c r="N731" s="0" t="n">
        <f aca="false">SUMPRODUCT('FD inverse'!$A$12:$BH$12,'FD mesh'!$B$84:$BI$84,$E730:$BL730)+'FD inverse'!$A$12*$C731/Setup!$B$17+INDEX('FD inverse'!$A$12:$BH$12,1,'FD mesh'!$B$15+1)*Setup!$B$22</f>
        <v>22.5033995883547</v>
      </c>
      <c r="O731" s="0" t="n">
        <f aca="false">SUMPRODUCT('FD inverse'!$A$13:$BH$13,'FD mesh'!$B$84:$BI$84,$E730:$BL730)+'FD inverse'!$A$13*$C731/Setup!$B$17+INDEX('FD inverse'!$A$13:$BH$13,1,'FD mesh'!$B$15+1)*Setup!$B$22</f>
        <v>22.4636651078422</v>
      </c>
      <c r="P731" s="0" t="n">
        <f aca="false">SUMPRODUCT('FD inverse'!$A$14:$BH$14,'FD mesh'!$B$84:$BI$84,$E730:$BL730)+'FD inverse'!$A$14*$C731/Setup!$B$17+INDEX('FD inverse'!$A$14:$BH$14,1,'FD mesh'!$B$15+1)*Setup!$B$22</f>
        <v>22.4312586330947</v>
      </c>
      <c r="Q731" s="0" t="n">
        <f aca="false">SUMPRODUCT('FD inverse'!$A$15:$BH$15,'FD mesh'!$B$84:$BI$84,$E730:$BL730)+'FD inverse'!$A$15*$C731/Setup!$B$17+INDEX('FD inverse'!$A$15:$BH$15,1,'FD mesh'!$B$15+1)*Setup!$B$22</f>
        <v>22.4058914053012</v>
      </c>
      <c r="R731" s="0" t="n">
        <f aca="false">SUMPRODUCT('FD inverse'!$A$16:$BH$16,'FD mesh'!$B$84:$BI$84,$E730:$BL730)+'FD inverse'!$A$16*$C731/Setup!$B$17+INDEX('FD inverse'!$A$16:$BH$16,1,'FD mesh'!$B$15+1)*Setup!$B$22</f>
        <v>22.3873801640414</v>
      </c>
      <c r="S731" s="0" t="n">
        <f aca="false">SUMPRODUCT('FD inverse'!$A$17:$BH$17,'FD mesh'!$B$84:$BI$84,$E730:$BL730)+'FD inverse'!$A$17*$C731/Setup!$B$17+INDEX('FD inverse'!$A$17:$BH$17,1,'FD mesh'!$B$15+1)*Setup!$B$22</f>
        <v>21.9008633053385</v>
      </c>
      <c r="T731" s="0" t="n">
        <f aca="false">SUMPRODUCT('FD inverse'!$A$18:$BH$18,'FD mesh'!$B$84:$BI$84,$E730:$BL730)+'FD inverse'!$A$18*$C731/Setup!$B$17+INDEX('FD inverse'!$A$18:$BH$18,1,'FD mesh'!$B$15+1)*Setup!$B$22</f>
        <v>21.417372774301</v>
      </c>
      <c r="U731" s="0" t="n">
        <f aca="false">SUMPRODUCT('FD inverse'!$A$19:$BH$19,'FD mesh'!$B$84:$BI$84,$E730:$BL730)+'FD inverse'!$A$19*$C731/Setup!$B$17+INDEX('FD inverse'!$A$19:$BH$19,1,'FD mesh'!$B$15+1)*Setup!$B$22</f>
        <v>20.9365785543565</v>
      </c>
      <c r="V731" s="0" t="n">
        <f aca="false">SUMPRODUCT('FD inverse'!$A$20:$BH$20,'FD mesh'!$B$84:$BI$84,$E730:$BL730)+'FD inverse'!$A$20*$C731/Setup!$B$17+INDEX('FD inverse'!$A$20:$BH$20,1,'FD mesh'!$B$15+1)*Setup!$B$22</f>
        <v>20.4581746286079</v>
      </c>
      <c r="W731" s="0" t="n">
        <f aca="false">SUMPRODUCT('FD inverse'!$A$21:$BH$21,'FD mesh'!$B$84:$BI$84,$E730:$BL730)+'FD inverse'!$A$21*$C731/Setup!$B$17+INDEX('FD inverse'!$A$21:$BH$21,1,'FD mesh'!$B$15+1)*Setup!$B$22</f>
        <v>19.9818775059654</v>
      </c>
      <c r="X731" s="0" t="n">
        <f aca="false">SUMPRODUCT('FD inverse'!$A$22:$BH$22,'FD mesh'!$B$84:$BI$84,$E730:$BL730)+'FD inverse'!$A$22*$C731/Setup!$B$17+INDEX('FD inverse'!$A$22:$BH$22,1,'FD mesh'!$B$15+1)*Setup!$B$22</f>
        <v>19.5074246655276</v>
      </c>
      <c r="Y731" s="0" t="n">
        <f aca="false">SUMPRODUCT('FD inverse'!$A$23:$BH$23,'FD mesh'!$B$84:$BI$84,$E730:$BL730)+'FD inverse'!$A$23*$C731/Setup!$B$17+INDEX('FD inverse'!$A$23:$BH$23,1,'FD mesh'!$B$15+1)*Setup!$B$22</f>
        <v>19.0345729296821</v>
      </c>
      <c r="Z731" s="0" t="n">
        <f aca="false">SUMPRODUCT('FD inverse'!$A$24:$BH$24,'FD mesh'!$B$84:$BI$84,$E730:$BL730)+'FD inverse'!$A$24*$C731/Setup!$B$17+INDEX('FD inverse'!$A$24:$BH$24,1,'FD mesh'!$B$15+1)*Setup!$B$22</f>
        <v>18.5630967755102</v>
      </c>
      <c r="AA731" s="0" t="n">
        <f aca="false">SUMPRODUCT('FD inverse'!$A$25:$BH$25,'FD mesh'!$B$84:$BI$84,$E730:$BL730)+'FD inverse'!$A$25*$C731/Setup!$B$17+INDEX('FD inverse'!$A$25:$BH$25,1,'FD mesh'!$B$15+1)*Setup!$B$22</f>
        <v>18.0927865932505</v>
      </c>
      <c r="AB731" s="0" t="n">
        <f aca="false">SUMPRODUCT('FD inverse'!$A$26:$BH$26,'FD mesh'!$B$84:$BI$84,$E730:$BL730)+'FD inverse'!$A$26*$C731/Setup!$B$17+INDEX('FD inverse'!$A$26:$BH$26,1,'FD mesh'!$B$15+1)*Setup!$B$22</f>
        <v>17.6234468998312</v>
      </c>
      <c r="AC731" s="0" t="n">
        <f aca="false">SUMPRODUCT('FD inverse'!$A$27:$BH$27,'FD mesh'!$B$84:$BI$84,$E730:$BL730)+'FD inverse'!$A$27*$C731/Setup!$B$17+INDEX('FD inverse'!$A$27:$BH$27,1,'FD mesh'!$B$15+1)*Setup!$B$22</f>
        <v>17.154894514801</v>
      </c>
      <c r="AD731" s="0" t="n">
        <f aca="false">SUMPRODUCT('FD inverse'!$A$28:$BH$28,'FD mesh'!$B$84:$BI$84,$E730:$BL730)+'FD inverse'!$A$28*$C731/Setup!$B$17+INDEX('FD inverse'!$A$28:$BH$28,1,'FD mesh'!$B$15+1)*Setup!$B$22</f>
        <v>16.6869567053906</v>
      </c>
      <c r="AE731" s="0" t="n">
        <f aca="false">SUMPRODUCT('FD inverse'!$A$29:$BH$29,'FD mesh'!$B$84:$BI$84,$E730:$BL730)+'FD inverse'!$A$29*$C731/Setup!$B$17+INDEX('FD inverse'!$A$29:$BH$29,1,'FD mesh'!$B$15+1)*Setup!$B$22</f>
        <v>16.2194693069143</v>
      </c>
      <c r="AF731" s="0" t="n">
        <f aca="false">SUMPRODUCT('FD inverse'!$A$30:$BH$30,'FD mesh'!$B$84:$BI$84,$E730:$BL730)+'FD inverse'!$A$30*$C731/Setup!$B$17+INDEX('FD inverse'!$A$30:$BH$30,1,'FD mesh'!$B$15+1)*Setup!$B$22</f>
        <v>15.7522748242765</v>
      </c>
      <c r="AG731" s="0" t="n">
        <f aca="false">SUMPRODUCT('FD inverse'!$A$31:$BH$31,'FD mesh'!$B$84:$BI$84,$E730:$BL730)+'FD inverse'!$A$31*$C731/Setup!$B$17+INDEX('FD inverse'!$A$31:$BH$31,1,'FD mesh'!$B$15+1)*Setup!$B$22</f>
        <v>15.285220519987</v>
      </c>
      <c r="AH731" s="0" t="n">
        <f aca="false">SUMPRODUCT('FD inverse'!$A$32:$BH$32,'FD mesh'!$B$84:$BI$84,$E730:$BL730)+'FD inverse'!$A$32*$C731/Setup!$B$17+INDEX('FD inverse'!$A$32:$BH$32,1,'FD mesh'!$B$15+1)*Setup!$B$22</f>
        <v>15.2655261934893</v>
      </c>
      <c r="AI731" s="0" t="n">
        <f aca="false">SUMPRODUCT('FD inverse'!$A$33:$BH$33,'FD mesh'!$B$84:$BI$84,$E730:$BL730)+'FD inverse'!$A$33*$C731/Setup!$B$17+INDEX('FD inverse'!$A$33:$BH$33,1,'FD mesh'!$B$15+1)*Setup!$B$22</f>
        <v>15.2458056599143</v>
      </c>
      <c r="AJ731" s="0" t="n">
        <f aca="false">SUMPRODUCT('FD inverse'!$A$34:$BH$34,'FD mesh'!$B$84:$BI$84,$E730:$BL730)+'FD inverse'!$A$34*$C731/Setup!$B$17+INDEX('FD inverse'!$A$34:$BH$34,1,'FD mesh'!$B$15+1)*Setup!$B$22</f>
        <v>15.2260519019727</v>
      </c>
      <c r="AK731" s="0" t="n">
        <f aca="false">SUMPRODUCT('FD inverse'!$A$35:$BH$35,'FD mesh'!$B$84:$BI$84,$E730:$BL730)+'FD inverse'!$A$35*$C731/Setup!$B$17+INDEX('FD inverse'!$A$35:$BH$35,1,'FD mesh'!$B$15+1)*Setup!$B$22</f>
        <v>15.2062601400592</v>
      </c>
      <c r="AL731" s="0" t="n">
        <f aca="false">SUMPRODUCT('FD inverse'!$A$36:$BH$36,'FD mesh'!$B$84:$BI$84,$E730:$BL730)+'FD inverse'!$A$36*$C731/Setup!$B$17+INDEX('FD inverse'!$A$36:$BH$36,1,'FD mesh'!$B$15+1)*Setup!$B$22</f>
        <v>15.1864276117492</v>
      </c>
      <c r="AM731" s="0" t="n">
        <f aca="false">SUMPRODUCT('FD inverse'!$A$37:$BH$37,'FD mesh'!$B$84:$BI$84,$E730:$BL730)+'FD inverse'!$A$37*$C731/Setup!$B$17+INDEX('FD inverse'!$A$37:$BH$37,1,'FD mesh'!$B$15+1)*Setup!$B$22</f>
        <v>15.1665533598029</v>
      </c>
      <c r="AN731" s="0" t="n">
        <f aca="false">SUMPRODUCT('FD inverse'!$A$38:$BH$38,'FD mesh'!$B$84:$BI$84,$E730:$BL730)+'FD inverse'!$A$38*$C731/Setup!$B$17+INDEX('FD inverse'!$A$38:$BH$38,1,'FD mesh'!$B$15+1)*Setup!$B$22</f>
        <v>15.1466380286893</v>
      </c>
      <c r="AO731" s="0" t="n">
        <f aca="false">SUMPRODUCT('FD inverse'!$A$39:$BH$39,'FD mesh'!$B$84:$BI$84,$E730:$BL730)+'FD inverse'!$A$39*$C731/Setup!$B$17+INDEX('FD inverse'!$A$39:$BH$39,1,'FD mesh'!$B$15+1)*Setup!$B$22</f>
        <v>15.1266836694193</v>
      </c>
      <c r="AP731" s="0" t="n">
        <f aca="false">SUMPRODUCT('FD inverse'!$A$40:$BH$40,'FD mesh'!$B$84:$BI$84,$E730:$BL730)+'FD inverse'!$A$40*$C731/Setup!$B$17+INDEX('FD inverse'!$A$40:$BH$40,1,'FD mesh'!$B$15+1)*Setup!$B$22</f>
        <v>15.1066935522768</v>
      </c>
      <c r="AQ731" s="0" t="n">
        <f aca="false">SUMPRODUCT('FD inverse'!$A$41:$BH$41,'FD mesh'!$B$84:$BI$84,$E730:$BL730)+'FD inverse'!$A$41*$C731/Setup!$B$17+INDEX('FD inverse'!$A$41:$BH$41,1,'FD mesh'!$B$15+1)*Setup!$B$22</f>
        <v>15.0866719868585</v>
      </c>
      <c r="AR731" s="0" t="n">
        <f aca="false">SUMPRODUCT('FD inverse'!$A$42:$BH$42,'FD mesh'!$B$84:$BI$84,$E730:$BL730)+'FD inverse'!$A$42*$C731/Setup!$B$17+INDEX('FD inverse'!$A$42:$BH$42,1,'FD mesh'!$B$15+1)*Setup!$B$22</f>
        <v>15.0666241486832</v>
      </c>
      <c r="AS731" s="0" t="n">
        <f aca="false">SUMPRODUCT('FD inverse'!$A$43:$BH$43,'FD mesh'!$B$84:$BI$84,$E730:$BL730)+'FD inverse'!$A$43*$C731/Setup!$B$17+INDEX('FD inverse'!$A$43:$BH$43,1,'FD mesh'!$B$15+1)*Setup!$B$22</f>
        <v>0</v>
      </c>
      <c r="AT731" s="0" t="n">
        <f aca="false">SUMPRODUCT('FD inverse'!$A$44:$BH$44,'FD mesh'!$B$84:$BI$84,$E730:$BL730)+'FD inverse'!$A$44*$C731/Setup!$B$17+INDEX('FD inverse'!$A$44:$BH$44,1,'FD mesh'!$B$15+1)*Setup!$B$22</f>
        <v>0</v>
      </c>
      <c r="AU731" s="0" t="n">
        <f aca="false">SUMPRODUCT('FD inverse'!$A$45:$BH$45,'FD mesh'!$B$84:$BI$84,$E730:$BL730)+'FD inverse'!$A$45*$C731/Setup!$B$17+INDEX('FD inverse'!$A$45:$BH$45,1,'FD mesh'!$B$15+1)*Setup!$B$22</f>
        <v>0</v>
      </c>
      <c r="AV731" s="0" t="n">
        <f aca="false">SUMPRODUCT('FD inverse'!$A$46:$BH$46,'FD mesh'!$B$84:$BI$84,$E730:$BL730)+'FD inverse'!$A$46*$C731/Setup!$B$17+INDEX('FD inverse'!$A$46:$BH$46,1,'FD mesh'!$B$15+1)*Setup!$B$22</f>
        <v>0</v>
      </c>
      <c r="AW731" s="0" t="n">
        <f aca="false">SUMPRODUCT('FD inverse'!$A$47:$BH$47,'FD mesh'!$B$84:$BI$84,$E730:$BL730)+'FD inverse'!$A$47*$C731/Setup!$B$17+INDEX('FD inverse'!$A$47:$BH$47,1,'FD mesh'!$B$15+1)*Setup!$B$22</f>
        <v>0</v>
      </c>
      <c r="AX731" s="0" t="n">
        <f aca="false">SUMPRODUCT('FD inverse'!$A$48:$BH$48,'FD mesh'!$B$84:$BI$84,$E730:$BL730)+'FD inverse'!$A$48*$C731/Setup!$B$17+INDEX('FD inverse'!$A$48:$BH$48,1,'FD mesh'!$B$15+1)*Setup!$B$22</f>
        <v>0</v>
      </c>
      <c r="AY731" s="0" t="n">
        <f aca="false">SUMPRODUCT('FD inverse'!$A$49:$BH$49,'FD mesh'!$B$84:$BI$84,$E730:$BL730)+'FD inverse'!$A$49*$C731/Setup!$B$17+INDEX('FD inverse'!$A$49:$BH$49,1,'FD mesh'!$B$15+1)*Setup!$B$22</f>
        <v>0</v>
      </c>
      <c r="AZ731" s="0" t="n">
        <f aca="false">SUMPRODUCT('FD inverse'!$A$50:$BH$50,'FD mesh'!$B$84:$BI$84,$E730:$BL730)+'FD inverse'!$A$50*$C731/Setup!$B$17+INDEX('FD inverse'!$A$50:$BH$50,1,'FD mesh'!$B$15+1)*Setup!$B$22</f>
        <v>0</v>
      </c>
      <c r="BA731" s="0" t="n">
        <f aca="false">SUMPRODUCT('FD inverse'!$A$51:$BH$51,'FD mesh'!$B$84:$BI$84,$E730:$BL730)+'FD inverse'!$A$51*$C731/Setup!$B$17+INDEX('FD inverse'!$A$51:$BH$51,1,'FD mesh'!$B$15+1)*Setup!$B$22</f>
        <v>0</v>
      </c>
      <c r="BB731" s="0" t="n">
        <f aca="false">SUMPRODUCT('FD inverse'!$A$52:$BH$52,'FD mesh'!$B$84:$BI$84,$E730:$BL730)+'FD inverse'!$A$52*$C731/Setup!$B$17+INDEX('FD inverse'!$A$52:$BH$52,1,'FD mesh'!$B$15+1)*Setup!$B$22</f>
        <v>0</v>
      </c>
      <c r="BC731" s="0" t="n">
        <f aca="false">SUMPRODUCT('FD inverse'!$A$53:$BH$53,'FD mesh'!$B$84:$BI$84,$E730:$BL730)+'FD inverse'!$A$53*$C731/Setup!$B$17+INDEX('FD inverse'!$A$53:$BH$53,1,'FD mesh'!$B$15+1)*Setup!$B$22</f>
        <v>0</v>
      </c>
      <c r="BD731" s="0" t="n">
        <f aca="false">SUMPRODUCT('FD inverse'!$A$54:$BH$54,'FD mesh'!$B$84:$BI$84,$E730:$BL730)+'FD inverse'!$A$54*$C731/Setup!$B$17+INDEX('FD inverse'!$A$54:$BH$54,1,'FD mesh'!$B$15+1)*Setup!$B$22</f>
        <v>0</v>
      </c>
      <c r="BE731" s="0" t="n">
        <f aca="false">SUMPRODUCT('FD inverse'!$A$55:$BH$55,'FD mesh'!$B$84:$BI$84,$E730:$BL730)+'FD inverse'!$A$55*$C731/Setup!$B$17+INDEX('FD inverse'!$A$55:$BH$55,1,'FD mesh'!$B$15+1)*Setup!$B$22</f>
        <v>0</v>
      </c>
      <c r="BF731" s="0" t="n">
        <f aca="false">SUMPRODUCT('FD inverse'!$A$56:$BH$56,'FD mesh'!$B$84:$BI$84,$E730:$BL730)+'FD inverse'!$A$56*$C731/Setup!$B$17+INDEX('FD inverse'!$A$56:$BH$56,1,'FD mesh'!$B$15+1)*Setup!$B$22</f>
        <v>0</v>
      </c>
      <c r="BG731" s="0" t="n">
        <f aca="false">SUMPRODUCT('FD inverse'!$A$57:$BH$57,'FD mesh'!$B$84:$BI$84,$E730:$BL730)+'FD inverse'!$A$57*$C731/Setup!$B$17+INDEX('FD inverse'!$A$57:$BH$57,1,'FD mesh'!$B$15+1)*Setup!$B$22</f>
        <v>0</v>
      </c>
      <c r="BH731" s="0" t="n">
        <f aca="false">SUMPRODUCT('FD inverse'!$A$58:$BH$58,'FD mesh'!$B$84:$BI$84,$E730:$BL730)+'FD inverse'!$A$58*$C731/Setup!$B$17+INDEX('FD inverse'!$A$58:$BH$58,1,'FD mesh'!$B$15+1)*Setup!$B$22</f>
        <v>0</v>
      </c>
      <c r="BI731" s="0" t="n">
        <f aca="false">SUMPRODUCT('FD inverse'!$A$59:$BH$59,'FD mesh'!$B$84:$BI$84,$E730:$BL730)+'FD inverse'!$A$59*$C731/Setup!$B$17+INDEX('FD inverse'!$A$59:$BH$59,1,'FD mesh'!$B$15+1)*Setup!$B$22</f>
        <v>0</v>
      </c>
      <c r="BJ731" s="0" t="n">
        <f aca="false">SUMPRODUCT('FD inverse'!$A$60:$BH$60,'FD mesh'!$B$84:$BI$84,$E730:$BL730)+'FD inverse'!$A$60*$C731/Setup!$B$17+INDEX('FD inverse'!$A$60:$BH$60,1,'FD mesh'!$B$15+1)*Setup!$B$22</f>
        <v>0</v>
      </c>
      <c r="BK731" s="0" t="n">
        <f aca="false">SUMPRODUCT('FD inverse'!$A$61:$BH$61,'FD mesh'!$B$84:$BI$84,$E730:$BL730)+'FD inverse'!$A$61*$C731/Setup!$B$17+INDEX('FD inverse'!$A$61:$BH$61,1,'FD mesh'!$B$15+1)*Setup!$B$22</f>
        <v>0</v>
      </c>
      <c r="BL731" s="0" t="n">
        <f aca="false">SUMPRODUCT('FD inverse'!$A$62:$BH$62,'FD mesh'!$B$84:$BI$84,$E730:$BL730)+'FD inverse'!$A$62*$C731/Setup!$B$17+INDEX('FD inverse'!$A$62:$BH$62,1,'FD mesh'!$B$15+1)*Setup!$B$22</f>
        <v>0</v>
      </c>
    </row>
    <row r="732" customFormat="false" ht="15" hidden="false" customHeight="false" outlineLevel="0" collapsed="false">
      <c r="A732" s="0" t="n">
        <v>727</v>
      </c>
      <c r="B732" s="0" t="n">
        <f aca="false">A732*Setup!$B$11/3600</f>
        <v>60.5833333333333</v>
      </c>
      <c r="C732" s="0" t="n">
        <f aca="false">Setup!$B$7+Setup!$B$8*COS(2*PI()*(B732-Setup!$B$9)/24)</f>
        <v>26.5036938887362</v>
      </c>
      <c r="D732" s="0" t="n">
        <f aca="false">(C732-E732)/Setup!$B$17</f>
        <v>12.8587349575396</v>
      </c>
      <c r="E732" s="0" t="n">
        <f aca="false">SUMPRODUCT('FD inverse'!$A$3:$BH$3,'FD mesh'!$B$84:$BI$84,$E731:$BL731)+'FD inverse'!$A$3*$C732/Setup!$B$17+INDEX('FD inverse'!$A$3:$BH$3,1,'FD mesh'!$B$15+1)*Setup!$B$22</f>
        <v>24.8320583442561</v>
      </c>
      <c r="F732" s="0" t="n">
        <f aca="false">SUMPRODUCT('FD inverse'!$A$4:$BH$4,'FD mesh'!$B$84:$BI$84,$E731:$BL731)+'FD inverse'!$A$4*$C732/Setup!$B$17+INDEX('FD inverse'!$A$4:$BH$4,1,'FD mesh'!$B$15+1)*Setup!$B$22</f>
        <v>24.4597117153001</v>
      </c>
      <c r="G732" s="0" t="n">
        <f aca="false">SUMPRODUCT('FD inverse'!$A$5:$BH$5,'FD mesh'!$B$84:$BI$84,$E731:$BL731)+'FD inverse'!$A$5*$C732/Setup!$B$17+INDEX('FD inverse'!$A$5:$BH$5,1,'FD mesh'!$B$15+1)*Setup!$B$22</f>
        <v>24.10594137823</v>
      </c>
      <c r="H732" s="0" t="n">
        <f aca="false">SUMPRODUCT('FD inverse'!$A$6:$BH$6,'FD mesh'!$B$84:$BI$84,$E731:$BL731)+'FD inverse'!$A$6*$C732/Setup!$B$17+INDEX('FD inverse'!$A$6:$BH$6,1,'FD mesh'!$B$15+1)*Setup!$B$22</f>
        <v>22.9447730021402</v>
      </c>
      <c r="I732" s="0" t="n">
        <f aca="false">SUMPRODUCT('FD inverse'!$A$7:$BH$7,'FD mesh'!$B$84:$BI$84,$E731:$BL731)+'FD inverse'!$A$7*$C732/Setup!$B$17+INDEX('FD inverse'!$A$7:$BH$7,1,'FD mesh'!$B$15+1)*Setup!$B$22</f>
        <v>22.8480401716495</v>
      </c>
      <c r="J732" s="0" t="n">
        <f aca="false">SUMPRODUCT('FD inverse'!$A$8:$BH$8,'FD mesh'!$B$84:$BI$84,$E731:$BL731)+'FD inverse'!$A$8*$C732/Setup!$B$17+INDEX('FD inverse'!$A$8:$BH$8,1,'FD mesh'!$B$15+1)*Setup!$B$22</f>
        <v>22.7624803444465</v>
      </c>
      <c r="K732" s="0" t="n">
        <f aca="false">SUMPRODUCT('FD inverse'!$A$9:$BH$9,'FD mesh'!$B$84:$BI$84,$E731:$BL731)+'FD inverse'!$A$9*$C732/Setup!$B$17+INDEX('FD inverse'!$A$9:$BH$9,1,'FD mesh'!$B$15+1)*Setup!$B$22</f>
        <v>22.6872770568841</v>
      </c>
      <c r="L732" s="0" t="n">
        <f aca="false">SUMPRODUCT('FD inverse'!$A$10:$BH$10,'FD mesh'!$B$84:$BI$84,$E731:$BL731)+'FD inverse'!$A$10*$C732/Setup!$B$17+INDEX('FD inverse'!$A$10:$BH$10,1,'FD mesh'!$B$15+1)*Setup!$B$22</f>
        <v>22.6216854467301</v>
      </c>
      <c r="M732" s="0" t="n">
        <f aca="false">SUMPRODUCT('FD inverse'!$A$11:$BH$11,'FD mesh'!$B$84:$BI$84,$E731:$BL731)+'FD inverse'!$A$11*$C732/Setup!$B$17+INDEX('FD inverse'!$A$11:$BH$11,1,'FD mesh'!$B$15+1)*Setup!$B$22</f>
        <v>22.5650408818684</v>
      </c>
      <c r="N732" s="0" t="n">
        <f aca="false">SUMPRODUCT('FD inverse'!$A$12:$BH$12,'FD mesh'!$B$84:$BI$84,$E731:$BL731)+'FD inverse'!$A$12*$C732/Setup!$B$17+INDEX('FD inverse'!$A$12:$BH$12,1,'FD mesh'!$B$15+1)*Setup!$B$22</f>
        <v>22.5167661435366</v>
      </c>
      <c r="O732" s="0" t="n">
        <f aca="false">SUMPRODUCT('FD inverse'!$A$13:$BH$13,'FD mesh'!$B$84:$BI$84,$E731:$BL731)+'FD inverse'!$A$13*$C732/Setup!$B$17+INDEX('FD inverse'!$A$13:$BH$13,1,'FD mesh'!$B$15+1)*Setup!$B$22</f>
        <v>22.4763772784686</v>
      </c>
      <c r="P732" s="0" t="n">
        <f aca="false">SUMPRODUCT('FD inverse'!$A$14:$BH$14,'FD mesh'!$B$84:$BI$84,$E731:$BL731)+'FD inverse'!$A$14*$C732/Setup!$B$17+INDEX('FD inverse'!$A$14:$BH$14,1,'FD mesh'!$B$15+1)*Setup!$B$22</f>
        <v>22.4434882190798</v>
      </c>
      <c r="Q732" s="0" t="n">
        <f aca="false">SUMPRODUCT('FD inverse'!$A$15:$BH$15,'FD mesh'!$B$84:$BI$84,$E731:$BL731)+'FD inverse'!$A$15*$C732/Setup!$B$17+INDEX('FD inverse'!$A$15:$BH$15,1,'FD mesh'!$B$15+1)*Setup!$B$22</f>
        <v>22.4178142546674</v>
      </c>
      <c r="R732" s="0" t="n">
        <f aca="false">SUMPRODUCT('FD inverse'!$A$16:$BH$16,'FD mesh'!$B$84:$BI$84,$E731:$BL731)+'FD inverse'!$A$16*$C732/Setup!$B$17+INDEX('FD inverse'!$A$16:$BH$16,1,'FD mesh'!$B$15+1)*Setup!$B$22</f>
        <v>22.3991744196748</v>
      </c>
      <c r="S732" s="0" t="n">
        <f aca="false">SUMPRODUCT('FD inverse'!$A$17:$BH$17,'FD mesh'!$B$84:$BI$84,$E731:$BL731)+'FD inverse'!$A$17*$C732/Setup!$B$17+INDEX('FD inverse'!$A$17:$BH$17,1,'FD mesh'!$B$15+1)*Setup!$B$22</f>
        <v>21.9114357173671</v>
      </c>
      <c r="T732" s="0" t="n">
        <f aca="false">SUMPRODUCT('FD inverse'!$A$18:$BH$18,'FD mesh'!$B$84:$BI$84,$E731:$BL731)+'FD inverse'!$A$18*$C732/Setup!$B$17+INDEX('FD inverse'!$A$18:$BH$18,1,'FD mesh'!$B$15+1)*Setup!$B$22</f>
        <v>21.426808324885</v>
      </c>
      <c r="U732" s="0" t="n">
        <f aca="false">SUMPRODUCT('FD inverse'!$A$19:$BH$19,'FD mesh'!$B$84:$BI$84,$E731:$BL731)+'FD inverse'!$A$19*$C732/Setup!$B$17+INDEX('FD inverse'!$A$19:$BH$19,1,'FD mesh'!$B$15+1)*Setup!$B$22</f>
        <v>20.9449576801462</v>
      </c>
      <c r="V732" s="0" t="n">
        <f aca="false">SUMPRODUCT('FD inverse'!$A$20:$BH$20,'FD mesh'!$B$84:$BI$84,$E731:$BL731)+'FD inverse'!$A$20*$C732/Setup!$B$17+INDEX('FD inverse'!$A$20:$BH$20,1,'FD mesh'!$B$15+1)*Setup!$B$22</f>
        <v>20.4655728924254</v>
      </c>
      <c r="W732" s="0" t="n">
        <f aca="false">SUMPRODUCT('FD inverse'!$A$21:$BH$21,'FD mesh'!$B$84:$BI$84,$E731:$BL731)+'FD inverse'!$A$21*$C732/Setup!$B$17+INDEX('FD inverse'!$A$21:$BH$21,1,'FD mesh'!$B$15+1)*Setup!$B$22</f>
        <v>19.9883653080568</v>
      </c>
      <c r="X732" s="0" t="n">
        <f aca="false">SUMPRODUCT('FD inverse'!$A$22:$BH$22,'FD mesh'!$B$84:$BI$84,$E731:$BL731)+'FD inverse'!$A$22*$C732/Setup!$B$17+INDEX('FD inverse'!$A$22:$BH$22,1,'FD mesh'!$B$15+1)*Setup!$B$22</f>
        <v>19.5130669911607</v>
      </c>
      <c r="Y732" s="0" t="n">
        <f aca="false">SUMPRODUCT('FD inverse'!$A$23:$BH$23,'FD mesh'!$B$84:$BI$84,$E731:$BL731)+'FD inverse'!$A$23*$C732/Setup!$B$17+INDEX('FD inverse'!$A$23:$BH$23,1,'FD mesh'!$B$15+1)*Setup!$B$22</f>
        <v>19.0394291300937</v>
      </c>
      <c r="Z732" s="0" t="n">
        <f aca="false">SUMPRODUCT('FD inverse'!$A$24:$BH$24,'FD mesh'!$B$84:$BI$84,$E731:$BL731)+'FD inverse'!$A$24*$C732/Setup!$B$17+INDEX('FD inverse'!$A$24:$BH$24,1,'FD mesh'!$B$15+1)*Setup!$B$22</f>
        <v>18.5672203794336</v>
      </c>
      <c r="AA732" s="0" t="n">
        <f aca="false">SUMPRODUCT('FD inverse'!$A$25:$BH$25,'FD mesh'!$B$84:$BI$84,$E731:$BL731)+'FD inverse'!$A$25*$C732/Setup!$B$17+INDEX('FD inverse'!$A$25:$BH$25,1,'FD mesh'!$B$15+1)*Setup!$B$22</f>
        <v>18.0962251464996</v>
      </c>
      <c r="AB732" s="0" t="n">
        <f aca="false">SUMPRODUCT('FD inverse'!$A$26:$BH$26,'FD mesh'!$B$84:$BI$84,$E731:$BL731)+'FD inverse'!$A$26*$C732/Setup!$B$17+INDEX('FD inverse'!$A$26:$BH$26,1,'FD mesh'!$B$15+1)*Setup!$B$22</f>
        <v>17.6262418306645</v>
      </c>
      <c r="AC732" s="0" t="n">
        <f aca="false">SUMPRODUCT('FD inverse'!$A$27:$BH$27,'FD mesh'!$B$84:$BI$84,$E731:$BL731)+'FD inverse'!$A$27*$C732/Setup!$B$17+INDEX('FD inverse'!$A$27:$BH$27,1,'FD mesh'!$B$15+1)*Setup!$B$22</f>
        <v>17.1570810230462</v>
      </c>
      <c r="AD732" s="0" t="n">
        <f aca="false">SUMPRODUCT('FD inverse'!$A$28:$BH$28,'FD mesh'!$B$84:$BI$84,$E731:$BL731)+'FD inverse'!$A$28*$C732/Setup!$B$17+INDEX('FD inverse'!$A$28:$BH$28,1,'FD mesh'!$B$15+1)*Setup!$B$22</f>
        <v>16.6885636735685</v>
      </c>
      <c r="AE732" s="0" t="n">
        <f aca="false">SUMPRODUCT('FD inverse'!$A$29:$BH$29,'FD mesh'!$B$84:$BI$84,$E731:$BL731)+'FD inverse'!$A$29*$C732/Setup!$B$17+INDEX('FD inverse'!$A$29:$BH$29,1,'FD mesh'!$B$15+1)*Setup!$B$22</f>
        <v>16.220519231869</v>
      </c>
      <c r="AF732" s="0" t="n">
        <f aca="false">SUMPRODUCT('FD inverse'!$A$30:$BH$30,'FD mesh'!$B$84:$BI$84,$E731:$BL731)+'FD inverse'!$A$30*$C732/Setup!$B$17+INDEX('FD inverse'!$A$30:$BH$30,1,'FD mesh'!$B$15+1)*Setup!$B$22</f>
        <v>15.7527837680847</v>
      </c>
      <c r="AG732" s="0" t="n">
        <f aca="false">SUMPRODUCT('FD inverse'!$A$31:$BH$31,'FD mesh'!$B$84:$BI$84,$E731:$BL731)+'FD inverse'!$A$31*$C732/Setup!$B$17+INDEX('FD inverse'!$A$31:$BH$31,1,'FD mesh'!$B$15+1)*Setup!$B$22</f>
        <v>15.2851980791926</v>
      </c>
      <c r="AH732" s="0" t="n">
        <f aca="false">SUMPRODUCT('FD inverse'!$A$32:$BH$32,'FD mesh'!$B$84:$BI$84,$E731:$BL731)+'FD inverse'!$A$32*$C732/Setup!$B$17+INDEX('FD inverse'!$A$32:$BH$32,1,'FD mesh'!$B$15+1)*Setup!$B$22</f>
        <v>15.2654841028586</v>
      </c>
      <c r="AI732" s="0" t="n">
        <f aca="false">SUMPRODUCT('FD inverse'!$A$33:$BH$33,'FD mesh'!$B$84:$BI$84,$E731:$BL731)+'FD inverse'!$A$33*$C732/Setup!$B$17+INDEX('FD inverse'!$A$33:$BH$33,1,'FD mesh'!$B$15+1)*Setup!$B$22</f>
        <v>15.2457488192779</v>
      </c>
      <c r="AJ732" s="0" t="n">
        <f aca="false">SUMPRODUCT('FD inverse'!$A$34:$BH$34,'FD mesh'!$B$84:$BI$84,$E731:$BL731)+'FD inverse'!$A$34*$C732/Setup!$B$17+INDEX('FD inverse'!$A$34:$BH$34,1,'FD mesh'!$B$15+1)*Setup!$B$22</f>
        <v>15.2259847616579</v>
      </c>
      <c r="AK732" s="0" t="n">
        <f aca="false">SUMPRODUCT('FD inverse'!$A$35:$BH$35,'FD mesh'!$B$84:$BI$84,$E731:$BL731)+'FD inverse'!$A$35*$C732/Setup!$B$17+INDEX('FD inverse'!$A$35:$BH$35,1,'FD mesh'!$B$15+1)*Setup!$B$22</f>
        <v>15.2061867160641</v>
      </c>
      <c r="AL732" s="0" t="n">
        <f aca="false">SUMPRODUCT('FD inverse'!$A$36:$BH$36,'FD mesh'!$B$84:$BI$84,$E731:$BL731)+'FD inverse'!$A$36*$C732/Setup!$B$17+INDEX('FD inverse'!$A$36:$BH$36,1,'FD mesh'!$B$15+1)*Setup!$B$22</f>
        <v>15.1863515015529</v>
      </c>
      <c r="AM732" s="0" t="n">
        <f aca="false">SUMPRODUCT('FD inverse'!$A$37:$BH$37,'FD mesh'!$B$84:$BI$84,$E731:$BL731)+'FD inverse'!$A$37*$C732/Setup!$B$17+INDEX('FD inverse'!$A$37:$BH$37,1,'FD mesh'!$B$15+1)*Setup!$B$22</f>
        <v>15.1664777583072</v>
      </c>
      <c r="AN732" s="0" t="n">
        <f aca="false">SUMPRODUCT('FD inverse'!$A$38:$BH$38,'FD mesh'!$B$84:$BI$84,$E731:$BL731)+'FD inverse'!$A$38*$C732/Setup!$B$17+INDEX('FD inverse'!$A$38:$BH$38,1,'FD mesh'!$B$15+1)*Setup!$B$22</f>
        <v>15.146565743843</v>
      </c>
      <c r="AO732" s="0" t="n">
        <f aca="false">SUMPRODUCT('FD inverse'!$A$39:$BH$39,'FD mesh'!$B$84:$BI$84,$E731:$BL731)+'FD inverse'!$A$39*$C732/Setup!$B$17+INDEX('FD inverse'!$A$39:$BH$39,1,'FD mesh'!$B$15+1)*Setup!$B$22</f>
        <v>15.1266171371248</v>
      </c>
      <c r="AP732" s="0" t="n">
        <f aca="false">SUMPRODUCT('FD inverse'!$A$40:$BH$40,'FD mesh'!$B$84:$BI$84,$E731:$BL731)+'FD inverse'!$A$40*$C732/Setup!$B$17+INDEX('FD inverse'!$A$40:$BH$40,1,'FD mesh'!$B$15+1)*Setup!$B$22</f>
        <v>15.1066348502266</v>
      </c>
      <c r="AQ732" s="0" t="n">
        <f aca="false">SUMPRODUCT('FD inverse'!$A$41:$BH$41,'FD mesh'!$B$84:$BI$84,$E731:$BL731)+'FD inverse'!$A$41*$C732/Setup!$B$17+INDEX('FD inverse'!$A$41:$BH$41,1,'FD mesh'!$B$15+1)*Setup!$B$22</f>
        <v>15.0866228469986</v>
      </c>
      <c r="AR732" s="0" t="n">
        <f aca="false">SUMPRODUCT('FD inverse'!$A$42:$BH$42,'FD mesh'!$B$84:$BI$84,$E731:$BL731)+'FD inverse'!$A$42*$C732/Setup!$B$17+INDEX('FD inverse'!$A$42:$BH$42,1,'FD mesh'!$B$15+1)*Setup!$B$22</f>
        <v>15.0665859680418</v>
      </c>
      <c r="AS732" s="0" t="n">
        <f aca="false">SUMPRODUCT('FD inverse'!$A$43:$BH$43,'FD mesh'!$B$84:$BI$84,$E731:$BL731)+'FD inverse'!$A$43*$C732/Setup!$B$17+INDEX('FD inverse'!$A$43:$BH$43,1,'FD mesh'!$B$15+1)*Setup!$B$22</f>
        <v>0</v>
      </c>
      <c r="AT732" s="0" t="n">
        <f aca="false">SUMPRODUCT('FD inverse'!$A$44:$BH$44,'FD mesh'!$B$84:$BI$84,$E731:$BL731)+'FD inverse'!$A$44*$C732/Setup!$B$17+INDEX('FD inverse'!$A$44:$BH$44,1,'FD mesh'!$B$15+1)*Setup!$B$22</f>
        <v>0</v>
      </c>
      <c r="AU732" s="0" t="n">
        <f aca="false">SUMPRODUCT('FD inverse'!$A$45:$BH$45,'FD mesh'!$B$84:$BI$84,$E731:$BL731)+'FD inverse'!$A$45*$C732/Setup!$B$17+INDEX('FD inverse'!$A$45:$BH$45,1,'FD mesh'!$B$15+1)*Setup!$B$22</f>
        <v>0</v>
      </c>
      <c r="AV732" s="0" t="n">
        <f aca="false">SUMPRODUCT('FD inverse'!$A$46:$BH$46,'FD mesh'!$B$84:$BI$84,$E731:$BL731)+'FD inverse'!$A$46*$C732/Setup!$B$17+INDEX('FD inverse'!$A$46:$BH$46,1,'FD mesh'!$B$15+1)*Setup!$B$22</f>
        <v>0</v>
      </c>
      <c r="AW732" s="0" t="n">
        <f aca="false">SUMPRODUCT('FD inverse'!$A$47:$BH$47,'FD mesh'!$B$84:$BI$84,$E731:$BL731)+'FD inverse'!$A$47*$C732/Setup!$B$17+INDEX('FD inverse'!$A$47:$BH$47,1,'FD mesh'!$B$15+1)*Setup!$B$22</f>
        <v>0</v>
      </c>
      <c r="AX732" s="0" t="n">
        <f aca="false">SUMPRODUCT('FD inverse'!$A$48:$BH$48,'FD mesh'!$B$84:$BI$84,$E731:$BL731)+'FD inverse'!$A$48*$C732/Setup!$B$17+INDEX('FD inverse'!$A$48:$BH$48,1,'FD mesh'!$B$15+1)*Setup!$B$22</f>
        <v>0</v>
      </c>
      <c r="AY732" s="0" t="n">
        <f aca="false">SUMPRODUCT('FD inverse'!$A$49:$BH$49,'FD mesh'!$B$84:$BI$84,$E731:$BL731)+'FD inverse'!$A$49*$C732/Setup!$B$17+INDEX('FD inverse'!$A$49:$BH$49,1,'FD mesh'!$B$15+1)*Setup!$B$22</f>
        <v>0</v>
      </c>
      <c r="AZ732" s="0" t="n">
        <f aca="false">SUMPRODUCT('FD inverse'!$A$50:$BH$50,'FD mesh'!$B$84:$BI$84,$E731:$BL731)+'FD inverse'!$A$50*$C732/Setup!$B$17+INDEX('FD inverse'!$A$50:$BH$50,1,'FD mesh'!$B$15+1)*Setup!$B$22</f>
        <v>0</v>
      </c>
      <c r="BA732" s="0" t="n">
        <f aca="false">SUMPRODUCT('FD inverse'!$A$51:$BH$51,'FD mesh'!$B$84:$BI$84,$E731:$BL731)+'FD inverse'!$A$51*$C732/Setup!$B$17+INDEX('FD inverse'!$A$51:$BH$51,1,'FD mesh'!$B$15+1)*Setup!$B$22</f>
        <v>0</v>
      </c>
      <c r="BB732" s="0" t="n">
        <f aca="false">SUMPRODUCT('FD inverse'!$A$52:$BH$52,'FD mesh'!$B$84:$BI$84,$E731:$BL731)+'FD inverse'!$A$52*$C732/Setup!$B$17+INDEX('FD inverse'!$A$52:$BH$52,1,'FD mesh'!$B$15+1)*Setup!$B$22</f>
        <v>0</v>
      </c>
      <c r="BC732" s="0" t="n">
        <f aca="false">SUMPRODUCT('FD inverse'!$A$53:$BH$53,'FD mesh'!$B$84:$BI$84,$E731:$BL731)+'FD inverse'!$A$53*$C732/Setup!$B$17+INDEX('FD inverse'!$A$53:$BH$53,1,'FD mesh'!$B$15+1)*Setup!$B$22</f>
        <v>0</v>
      </c>
      <c r="BD732" s="0" t="n">
        <f aca="false">SUMPRODUCT('FD inverse'!$A$54:$BH$54,'FD mesh'!$B$84:$BI$84,$E731:$BL731)+'FD inverse'!$A$54*$C732/Setup!$B$17+INDEX('FD inverse'!$A$54:$BH$54,1,'FD mesh'!$B$15+1)*Setup!$B$22</f>
        <v>0</v>
      </c>
      <c r="BE732" s="0" t="n">
        <f aca="false">SUMPRODUCT('FD inverse'!$A$55:$BH$55,'FD mesh'!$B$84:$BI$84,$E731:$BL731)+'FD inverse'!$A$55*$C732/Setup!$B$17+INDEX('FD inverse'!$A$55:$BH$55,1,'FD mesh'!$B$15+1)*Setup!$B$22</f>
        <v>0</v>
      </c>
      <c r="BF732" s="0" t="n">
        <f aca="false">SUMPRODUCT('FD inverse'!$A$56:$BH$56,'FD mesh'!$B$84:$BI$84,$E731:$BL731)+'FD inverse'!$A$56*$C732/Setup!$B$17+INDEX('FD inverse'!$A$56:$BH$56,1,'FD mesh'!$B$15+1)*Setup!$B$22</f>
        <v>0</v>
      </c>
      <c r="BG732" s="0" t="n">
        <f aca="false">SUMPRODUCT('FD inverse'!$A$57:$BH$57,'FD mesh'!$B$84:$BI$84,$E731:$BL731)+'FD inverse'!$A$57*$C732/Setup!$B$17+INDEX('FD inverse'!$A$57:$BH$57,1,'FD mesh'!$B$15+1)*Setup!$B$22</f>
        <v>0</v>
      </c>
      <c r="BH732" s="0" t="n">
        <f aca="false">SUMPRODUCT('FD inverse'!$A$58:$BH$58,'FD mesh'!$B$84:$BI$84,$E731:$BL731)+'FD inverse'!$A$58*$C732/Setup!$B$17+INDEX('FD inverse'!$A$58:$BH$58,1,'FD mesh'!$B$15+1)*Setup!$B$22</f>
        <v>0</v>
      </c>
      <c r="BI732" s="0" t="n">
        <f aca="false">SUMPRODUCT('FD inverse'!$A$59:$BH$59,'FD mesh'!$B$84:$BI$84,$E731:$BL731)+'FD inverse'!$A$59*$C732/Setup!$B$17+INDEX('FD inverse'!$A$59:$BH$59,1,'FD mesh'!$B$15+1)*Setup!$B$22</f>
        <v>0</v>
      </c>
      <c r="BJ732" s="0" t="n">
        <f aca="false">SUMPRODUCT('FD inverse'!$A$60:$BH$60,'FD mesh'!$B$84:$BI$84,$E731:$BL731)+'FD inverse'!$A$60*$C732/Setup!$B$17+INDEX('FD inverse'!$A$60:$BH$60,1,'FD mesh'!$B$15+1)*Setup!$B$22</f>
        <v>0</v>
      </c>
      <c r="BK732" s="0" t="n">
        <f aca="false">SUMPRODUCT('FD inverse'!$A$61:$BH$61,'FD mesh'!$B$84:$BI$84,$E731:$BL731)+'FD inverse'!$A$61*$C732/Setup!$B$17+INDEX('FD inverse'!$A$61:$BH$61,1,'FD mesh'!$B$15+1)*Setup!$B$22</f>
        <v>0</v>
      </c>
      <c r="BL732" s="0" t="n">
        <f aca="false">SUMPRODUCT('FD inverse'!$A$62:$BH$62,'FD mesh'!$B$84:$BI$84,$E731:$BL731)+'FD inverse'!$A$62*$C732/Setup!$B$17+INDEX('FD inverse'!$A$62:$BH$62,1,'FD mesh'!$B$15+1)*Setup!$B$22</f>
        <v>0</v>
      </c>
    </row>
    <row r="733" customFormat="false" ht="15" hidden="false" customHeight="false" outlineLevel="0" collapsed="false">
      <c r="A733" s="0" t="n">
        <v>728</v>
      </c>
      <c r="B733" s="0" t="n">
        <f aca="false">A733*Setup!$B$11/3600</f>
        <v>60.6666666666667</v>
      </c>
      <c r="C733" s="0" t="n">
        <f aca="false">Setup!$B$7+Setup!$B$8*COS(2*PI()*(B733-Setup!$B$9)/24)</f>
        <v>26.5711504387462</v>
      </c>
      <c r="D733" s="0" t="n">
        <f aca="false">(C733-E733)/Setup!$B$17</f>
        <v>13.0149540936585</v>
      </c>
      <c r="E733" s="0" t="n">
        <f aca="false">SUMPRODUCT('FD inverse'!$A$3:$BH$3,'FD mesh'!$B$84:$BI$84,$E732:$BL732)+'FD inverse'!$A$3*$C733/Setup!$B$17+INDEX('FD inverse'!$A$3:$BH$3,1,'FD mesh'!$B$15+1)*Setup!$B$22</f>
        <v>24.8792064065705</v>
      </c>
      <c r="F733" s="0" t="n">
        <f aca="false">SUMPRODUCT('FD inverse'!$A$4:$BH$4,'FD mesh'!$B$84:$BI$84,$E732:$BL732)+'FD inverse'!$A$4*$C733/Setup!$B$17+INDEX('FD inverse'!$A$4:$BH$4,1,'FD mesh'!$B$15+1)*Setup!$B$22</f>
        <v>24.502088366711</v>
      </c>
      <c r="G733" s="0" t="n">
        <f aca="false">SUMPRODUCT('FD inverse'!$A$5:$BH$5,'FD mesh'!$B$84:$BI$84,$E732:$BL732)+'FD inverse'!$A$5*$C733/Setup!$B$17+INDEX('FD inverse'!$A$5:$BH$5,1,'FD mesh'!$B$15+1)*Setup!$B$22</f>
        <v>24.1433629706929</v>
      </c>
      <c r="H733" s="0" t="n">
        <f aca="false">SUMPRODUCT('FD inverse'!$A$6:$BH$6,'FD mesh'!$B$84:$BI$84,$E732:$BL732)+'FD inverse'!$A$6*$C733/Setup!$B$17+INDEX('FD inverse'!$A$6:$BH$6,1,'FD mesh'!$B$15+1)*Setup!$B$22</f>
        <v>22.9653322179096</v>
      </c>
      <c r="I733" s="0" t="n">
        <f aca="false">SUMPRODUCT('FD inverse'!$A$7:$BH$7,'FD mesh'!$B$84:$BI$84,$E732:$BL732)+'FD inverse'!$A$7*$C733/Setup!$B$17+INDEX('FD inverse'!$A$7:$BH$7,1,'FD mesh'!$B$15+1)*Setup!$B$22</f>
        <v>22.8671463742325</v>
      </c>
      <c r="J733" s="0" t="n">
        <f aca="false">SUMPRODUCT('FD inverse'!$A$8:$BH$8,'FD mesh'!$B$84:$BI$84,$E732:$BL732)+'FD inverse'!$A$8*$C733/Setup!$B$17+INDEX('FD inverse'!$A$8:$BH$8,1,'FD mesh'!$B$15+1)*Setup!$B$22</f>
        <v>22.7802326264745</v>
      </c>
      <c r="K733" s="0" t="n">
        <f aca="false">SUMPRODUCT('FD inverse'!$A$9:$BH$9,'FD mesh'!$B$84:$BI$84,$E732:$BL732)+'FD inverse'!$A$9*$C733/Setup!$B$17+INDEX('FD inverse'!$A$9:$BH$9,1,'FD mesh'!$B$15+1)*Setup!$B$22</f>
        <v>22.7037922014469</v>
      </c>
      <c r="L733" s="0" t="n">
        <f aca="false">SUMPRODUCT('FD inverse'!$A$10:$BH$10,'FD mesh'!$B$84:$BI$84,$E732:$BL732)+'FD inverse'!$A$10*$C733/Setup!$B$17+INDEX('FD inverse'!$A$10:$BH$10,1,'FD mesh'!$B$15+1)*Setup!$B$22</f>
        <v>22.6370952245389</v>
      </c>
      <c r="M733" s="0" t="n">
        <f aca="false">SUMPRODUCT('FD inverse'!$A$11:$BH$11,'FD mesh'!$B$84:$BI$84,$E732:$BL732)+'FD inverse'!$A$11*$C733/Setup!$B$17+INDEX('FD inverse'!$A$11:$BH$11,1,'FD mesh'!$B$15+1)*Setup!$B$22</f>
        <v>22.5794895619723</v>
      </c>
      <c r="N733" s="0" t="n">
        <f aca="false">SUMPRODUCT('FD inverse'!$A$12:$BH$12,'FD mesh'!$B$84:$BI$84,$E732:$BL732)+'FD inverse'!$A$12*$C733/Setup!$B$17+INDEX('FD inverse'!$A$12:$BH$12,1,'FD mesh'!$B$15+1)*Setup!$B$22</f>
        <v>22.5304081944522</v>
      </c>
      <c r="O733" s="0" t="n">
        <f aca="false">SUMPRODUCT('FD inverse'!$A$13:$BH$13,'FD mesh'!$B$84:$BI$84,$E732:$BL732)+'FD inverse'!$A$13*$C733/Setup!$B$17+INDEX('FD inverse'!$A$13:$BH$13,1,'FD mesh'!$B$15+1)*Setup!$B$22</f>
        <v>22.4893752345521</v>
      </c>
      <c r="P733" s="0" t="n">
        <f aca="false">SUMPRODUCT('FD inverse'!$A$14:$BH$14,'FD mesh'!$B$84:$BI$84,$E732:$BL732)+'FD inverse'!$A$14*$C733/Setup!$B$17+INDEX('FD inverse'!$A$14:$BH$14,1,'FD mesh'!$B$15+1)*Setup!$B$22</f>
        <v>22.4560106853206</v>
      </c>
      <c r="Q733" s="0" t="n">
        <f aca="false">SUMPRODUCT('FD inverse'!$A$15:$BH$15,'FD mesh'!$B$84:$BI$84,$E732:$BL732)+'FD inverse'!$A$15*$C733/Setup!$B$17+INDEX('FD inverse'!$A$15:$BH$15,1,'FD mesh'!$B$15+1)*Setup!$B$22</f>
        <v>22.430034021777</v>
      </c>
      <c r="R733" s="0" t="n">
        <f aca="false">SUMPRODUCT('FD inverse'!$A$16:$BH$16,'FD mesh'!$B$84:$BI$84,$E732:$BL732)+'FD inverse'!$A$16*$C733/Setup!$B$17+INDEX('FD inverse'!$A$16:$BH$16,1,'FD mesh'!$B$15+1)*Setup!$B$22</f>
        <v>22.4112666603628</v>
      </c>
      <c r="S733" s="0" t="n">
        <f aca="false">SUMPRODUCT('FD inverse'!$A$17:$BH$17,'FD mesh'!$B$84:$BI$84,$E732:$BL732)+'FD inverse'!$A$17*$C733/Setup!$B$17+INDEX('FD inverse'!$A$17:$BH$17,1,'FD mesh'!$B$15+1)*Setup!$B$22</f>
        <v>21.9222924757225</v>
      </c>
      <c r="T733" s="0" t="n">
        <f aca="false">SUMPRODUCT('FD inverse'!$A$18:$BH$18,'FD mesh'!$B$84:$BI$84,$E732:$BL732)+'FD inverse'!$A$18*$C733/Setup!$B$17+INDEX('FD inverse'!$A$18:$BH$18,1,'FD mesh'!$B$15+1)*Setup!$B$22</f>
        <v>21.4365132799697</v>
      </c>
      <c r="U733" s="0" t="n">
        <f aca="false">SUMPRODUCT('FD inverse'!$A$19:$BH$19,'FD mesh'!$B$84:$BI$84,$E732:$BL732)+'FD inverse'!$A$19*$C733/Setup!$B$17+INDEX('FD inverse'!$A$19:$BH$19,1,'FD mesh'!$B$15+1)*Setup!$B$22</f>
        <v>20.9535901138562</v>
      </c>
      <c r="V733" s="0" t="n">
        <f aca="false">SUMPRODUCT('FD inverse'!$A$20:$BH$20,'FD mesh'!$B$84:$BI$84,$E732:$BL732)+'FD inverse'!$A$20*$C733/Setup!$B$17+INDEX('FD inverse'!$A$20:$BH$20,1,'FD mesh'!$B$15+1)*Setup!$B$22</f>
        <v>20.473207349663</v>
      </c>
      <c r="W733" s="0" t="n">
        <f aca="false">SUMPRODUCT('FD inverse'!$A$21:$BH$21,'FD mesh'!$B$84:$BI$84,$E732:$BL732)+'FD inverse'!$A$21*$C733/Setup!$B$17+INDEX('FD inverse'!$A$21:$BH$21,1,'FD mesh'!$B$15+1)*Setup!$B$22</f>
        <v>19.9950712971712</v>
      </c>
      <c r="X733" s="0" t="n">
        <f aca="false">SUMPRODUCT('FD inverse'!$A$22:$BH$22,'FD mesh'!$B$84:$BI$84,$E732:$BL732)+'FD inverse'!$A$22*$C733/Setup!$B$17+INDEX('FD inverse'!$A$22:$BH$22,1,'FD mesh'!$B$15+1)*Setup!$B$22</f>
        <v>19.5189087214758</v>
      </c>
      <c r="Y733" s="0" t="n">
        <f aca="false">SUMPRODUCT('FD inverse'!$A$23:$BH$23,'FD mesh'!$B$84:$BI$84,$E732:$BL732)+'FD inverse'!$A$23*$C733/Setup!$B$17+INDEX('FD inverse'!$A$23:$BH$23,1,'FD mesh'!$B$15+1)*Setup!$B$22</f>
        <v>19.044465283559</v>
      </c>
      <c r="Z733" s="0" t="n">
        <f aca="false">SUMPRODUCT('FD inverse'!$A$24:$BH$24,'FD mesh'!$B$84:$BI$84,$E732:$BL732)+'FD inverse'!$A$24*$C733/Setup!$B$17+INDEX('FD inverse'!$A$24:$BH$24,1,'FD mesh'!$B$15+1)*Setup!$B$22</f>
        <v>18.5715039136619</v>
      </c>
      <c r="AA733" s="0" t="n">
        <f aca="false">SUMPRODUCT('FD inverse'!$A$25:$BH$25,'FD mesh'!$B$84:$BI$84,$E732:$BL732)+'FD inverse'!$A$25*$C733/Setup!$B$17+INDEX('FD inverse'!$A$25:$BH$25,1,'FD mesh'!$B$15+1)*Setup!$B$22</f>
        <v>18.0998031266949</v>
      </c>
      <c r="AB733" s="0" t="n">
        <f aca="false">SUMPRODUCT('FD inverse'!$A$26:$BH$26,'FD mesh'!$B$84:$BI$84,$E732:$BL732)+'FD inverse'!$A$26*$C733/Setup!$B$17+INDEX('FD inverse'!$A$26:$BH$26,1,'FD mesh'!$B$15+1)*Setup!$B$22</f>
        <v>17.6291552881853</v>
      </c>
      <c r="AC733" s="0" t="n">
        <f aca="false">SUMPRODUCT('FD inverse'!$A$27:$BH$27,'FD mesh'!$B$84:$BI$84,$E732:$BL732)+'FD inverse'!$A$27*$C733/Setup!$B$17+INDEX('FD inverse'!$A$27:$BH$27,1,'FD mesh'!$B$15+1)*Setup!$B$22</f>
        <v>17.1593648386033</v>
      </c>
      <c r="AD733" s="0" t="n">
        <f aca="false">SUMPRODUCT('FD inverse'!$A$28:$BH$28,'FD mesh'!$B$84:$BI$84,$E732:$BL732)+'FD inverse'!$A$28*$C733/Setup!$B$17+INDEX('FD inverse'!$A$28:$BH$28,1,'FD mesh'!$B$15+1)*Setup!$B$22</f>
        <v>16.6902464833139</v>
      </c>
      <c r="AE733" s="0" t="n">
        <f aca="false">SUMPRODUCT('FD inverse'!$A$29:$BH$29,'FD mesh'!$B$84:$BI$84,$E732:$BL732)+'FD inverse'!$A$29*$C733/Setup!$B$17+INDEX('FD inverse'!$A$29:$BH$29,1,'FD mesh'!$B$15+1)*Setup!$B$22</f>
        <v>16.2216233548924</v>
      </c>
      <c r="AF733" s="0" t="n">
        <f aca="false">SUMPRODUCT('FD inverse'!$A$30:$BH$30,'FD mesh'!$B$84:$BI$84,$E732:$BL732)+'FD inverse'!$A$30*$C733/Setup!$B$17+INDEX('FD inverse'!$A$30:$BH$30,1,'FD mesh'!$B$15+1)*Setup!$B$22</f>
        <v>15.7533251541035</v>
      </c>
      <c r="AG733" s="0" t="n">
        <f aca="false">SUMPRODUCT('FD inverse'!$A$31:$BH$31,'FD mesh'!$B$84:$BI$84,$E732:$BL732)+'FD inverse'!$A$31*$C733/Setup!$B$17+INDEX('FD inverse'!$A$31:$BH$31,1,'FD mesh'!$B$15+1)*Setup!$B$22</f>
        <v>15.2851862754858</v>
      </c>
      <c r="AH733" s="0" t="n">
        <f aca="false">SUMPRODUCT('FD inverse'!$A$32:$BH$32,'FD mesh'!$B$84:$BI$84,$E732:$BL732)+'FD inverse'!$A$32*$C733/Setup!$B$17+INDEX('FD inverse'!$A$32:$BH$32,1,'FD mesh'!$B$15+1)*Setup!$B$22</f>
        <v>15.2654517412302</v>
      </c>
      <c r="AI733" s="0" t="n">
        <f aca="false">SUMPRODUCT('FD inverse'!$A$33:$BH$33,'FD mesh'!$B$84:$BI$84,$E732:$BL732)+'FD inverse'!$A$33*$C733/Setup!$B$17+INDEX('FD inverse'!$A$33:$BH$33,1,'FD mesh'!$B$15+1)*Setup!$B$22</f>
        <v>15.2457008247728</v>
      </c>
      <c r="AJ733" s="0" t="n">
        <f aca="false">SUMPRODUCT('FD inverse'!$A$34:$BH$34,'FD mesh'!$B$84:$BI$84,$E732:$BL732)+'FD inverse'!$A$34*$C733/Setup!$B$17+INDEX('FD inverse'!$A$34:$BH$34,1,'FD mesh'!$B$15+1)*Setup!$B$22</f>
        <v>15.2259256123914</v>
      </c>
      <c r="AK733" s="0" t="n">
        <f aca="false">SUMPRODUCT('FD inverse'!$A$35:$BH$35,'FD mesh'!$B$84:$BI$84,$E732:$BL732)+'FD inverse'!$A$35*$C733/Setup!$B$17+INDEX('FD inverse'!$A$35:$BH$35,1,'FD mesh'!$B$15+1)*Setup!$B$22</f>
        <v>15.206120457289</v>
      </c>
      <c r="AL733" s="0" t="n">
        <f aca="false">SUMPRODUCT('FD inverse'!$A$36:$BH$36,'FD mesh'!$B$84:$BI$84,$E732:$BL732)+'FD inverse'!$A$36*$C733/Setup!$B$17+INDEX('FD inverse'!$A$36:$BH$36,1,'FD mesh'!$B$15+1)*Setup!$B$22</f>
        <v>15.1862817604684</v>
      </c>
      <c r="AM733" s="0" t="n">
        <f aca="false">SUMPRODUCT('FD inverse'!$A$37:$BH$37,'FD mesh'!$B$84:$BI$84,$E732:$BL732)+'FD inverse'!$A$37*$C733/Setup!$B$17+INDEX('FD inverse'!$A$37:$BH$37,1,'FD mesh'!$B$15+1)*Setup!$B$22</f>
        <v>15.1664077591046</v>
      </c>
      <c r="AN733" s="0" t="n">
        <f aca="false">SUMPRODUCT('FD inverse'!$A$38:$BH$38,'FD mesh'!$B$84:$BI$84,$E732:$BL732)+'FD inverse'!$A$38*$C733/Setup!$B$17+INDEX('FD inverse'!$A$38:$BH$38,1,'FD mesh'!$B$15+1)*Setup!$B$22</f>
        <v>15.1464983225321</v>
      </c>
      <c r="AO733" s="0" t="n">
        <f aca="false">SUMPRODUCT('FD inverse'!$A$39:$BH$39,'FD mesh'!$B$84:$BI$84,$E732:$BL732)+'FD inverse'!$A$39*$C733/Setup!$B$17+INDEX('FD inverse'!$A$39:$BH$39,1,'FD mesh'!$B$15+1)*Setup!$B$22</f>
        <v>15.1265547557392</v>
      </c>
      <c r="AP733" s="0" t="n">
        <f aca="false">SUMPRODUCT('FD inverse'!$A$40:$BH$40,'FD mesh'!$B$84:$BI$84,$E732:$BL732)+'FD inverse'!$A$40*$C733/Setup!$B$17+INDEX('FD inverse'!$A$40:$BH$40,1,'FD mesh'!$B$15+1)*Setup!$B$22</f>
        <v>15.106579610052</v>
      </c>
      <c r="AQ733" s="0" t="n">
        <f aca="false">SUMPRODUCT('FD inverse'!$A$41:$BH$41,'FD mesh'!$B$84:$BI$84,$E732:$BL732)+'FD inverse'!$A$41*$C733/Setup!$B$17+INDEX('FD inverse'!$A$41:$BH$41,1,'FD mesh'!$B$15+1)*Setup!$B$22</f>
        <v>15.0865765005161</v>
      </c>
      <c r="AR733" s="0" t="n">
        <f aca="false">SUMPRODUCT('FD inverse'!$A$42:$BH$42,'FD mesh'!$B$84:$BI$84,$E732:$BL732)+'FD inverse'!$A$42*$C733/Setup!$B$17+INDEX('FD inverse'!$A$42:$BH$42,1,'FD mesh'!$B$15+1)*Setup!$B$22</f>
        <v>15.0665499293232</v>
      </c>
      <c r="AS733" s="0" t="n">
        <f aca="false">SUMPRODUCT('FD inverse'!$A$43:$BH$43,'FD mesh'!$B$84:$BI$84,$E732:$BL732)+'FD inverse'!$A$43*$C733/Setup!$B$17+INDEX('FD inverse'!$A$43:$BH$43,1,'FD mesh'!$B$15+1)*Setup!$B$22</f>
        <v>0</v>
      </c>
      <c r="AT733" s="0" t="n">
        <f aca="false">SUMPRODUCT('FD inverse'!$A$44:$BH$44,'FD mesh'!$B$84:$BI$84,$E732:$BL732)+'FD inverse'!$A$44*$C733/Setup!$B$17+INDEX('FD inverse'!$A$44:$BH$44,1,'FD mesh'!$B$15+1)*Setup!$B$22</f>
        <v>0</v>
      </c>
      <c r="AU733" s="0" t="n">
        <f aca="false">SUMPRODUCT('FD inverse'!$A$45:$BH$45,'FD mesh'!$B$84:$BI$84,$E732:$BL732)+'FD inverse'!$A$45*$C733/Setup!$B$17+INDEX('FD inverse'!$A$45:$BH$45,1,'FD mesh'!$B$15+1)*Setup!$B$22</f>
        <v>0</v>
      </c>
      <c r="AV733" s="0" t="n">
        <f aca="false">SUMPRODUCT('FD inverse'!$A$46:$BH$46,'FD mesh'!$B$84:$BI$84,$E732:$BL732)+'FD inverse'!$A$46*$C733/Setup!$B$17+INDEX('FD inverse'!$A$46:$BH$46,1,'FD mesh'!$B$15+1)*Setup!$B$22</f>
        <v>0</v>
      </c>
      <c r="AW733" s="0" t="n">
        <f aca="false">SUMPRODUCT('FD inverse'!$A$47:$BH$47,'FD mesh'!$B$84:$BI$84,$E732:$BL732)+'FD inverse'!$A$47*$C733/Setup!$B$17+INDEX('FD inverse'!$A$47:$BH$47,1,'FD mesh'!$B$15+1)*Setup!$B$22</f>
        <v>0</v>
      </c>
      <c r="AX733" s="0" t="n">
        <f aca="false">SUMPRODUCT('FD inverse'!$A$48:$BH$48,'FD mesh'!$B$84:$BI$84,$E732:$BL732)+'FD inverse'!$A$48*$C733/Setup!$B$17+INDEX('FD inverse'!$A$48:$BH$48,1,'FD mesh'!$B$15+1)*Setup!$B$22</f>
        <v>0</v>
      </c>
      <c r="AY733" s="0" t="n">
        <f aca="false">SUMPRODUCT('FD inverse'!$A$49:$BH$49,'FD mesh'!$B$84:$BI$84,$E732:$BL732)+'FD inverse'!$A$49*$C733/Setup!$B$17+INDEX('FD inverse'!$A$49:$BH$49,1,'FD mesh'!$B$15+1)*Setup!$B$22</f>
        <v>0</v>
      </c>
      <c r="AZ733" s="0" t="n">
        <f aca="false">SUMPRODUCT('FD inverse'!$A$50:$BH$50,'FD mesh'!$B$84:$BI$84,$E732:$BL732)+'FD inverse'!$A$50*$C733/Setup!$B$17+INDEX('FD inverse'!$A$50:$BH$50,1,'FD mesh'!$B$15+1)*Setup!$B$22</f>
        <v>0</v>
      </c>
      <c r="BA733" s="0" t="n">
        <f aca="false">SUMPRODUCT('FD inverse'!$A$51:$BH$51,'FD mesh'!$B$84:$BI$84,$E732:$BL732)+'FD inverse'!$A$51*$C733/Setup!$B$17+INDEX('FD inverse'!$A$51:$BH$51,1,'FD mesh'!$B$15+1)*Setup!$B$22</f>
        <v>0</v>
      </c>
      <c r="BB733" s="0" t="n">
        <f aca="false">SUMPRODUCT('FD inverse'!$A$52:$BH$52,'FD mesh'!$B$84:$BI$84,$E732:$BL732)+'FD inverse'!$A$52*$C733/Setup!$B$17+INDEX('FD inverse'!$A$52:$BH$52,1,'FD mesh'!$B$15+1)*Setup!$B$22</f>
        <v>0</v>
      </c>
      <c r="BC733" s="0" t="n">
        <f aca="false">SUMPRODUCT('FD inverse'!$A$53:$BH$53,'FD mesh'!$B$84:$BI$84,$E732:$BL732)+'FD inverse'!$A$53*$C733/Setup!$B$17+INDEX('FD inverse'!$A$53:$BH$53,1,'FD mesh'!$B$15+1)*Setup!$B$22</f>
        <v>0</v>
      </c>
      <c r="BD733" s="0" t="n">
        <f aca="false">SUMPRODUCT('FD inverse'!$A$54:$BH$54,'FD mesh'!$B$84:$BI$84,$E732:$BL732)+'FD inverse'!$A$54*$C733/Setup!$B$17+INDEX('FD inverse'!$A$54:$BH$54,1,'FD mesh'!$B$15+1)*Setup!$B$22</f>
        <v>0</v>
      </c>
      <c r="BE733" s="0" t="n">
        <f aca="false">SUMPRODUCT('FD inverse'!$A$55:$BH$55,'FD mesh'!$B$84:$BI$84,$E732:$BL732)+'FD inverse'!$A$55*$C733/Setup!$B$17+INDEX('FD inverse'!$A$55:$BH$55,1,'FD mesh'!$B$15+1)*Setup!$B$22</f>
        <v>0</v>
      </c>
      <c r="BF733" s="0" t="n">
        <f aca="false">SUMPRODUCT('FD inverse'!$A$56:$BH$56,'FD mesh'!$B$84:$BI$84,$E732:$BL732)+'FD inverse'!$A$56*$C733/Setup!$B$17+INDEX('FD inverse'!$A$56:$BH$56,1,'FD mesh'!$B$15+1)*Setup!$B$22</f>
        <v>0</v>
      </c>
      <c r="BG733" s="0" t="n">
        <f aca="false">SUMPRODUCT('FD inverse'!$A$57:$BH$57,'FD mesh'!$B$84:$BI$84,$E732:$BL732)+'FD inverse'!$A$57*$C733/Setup!$B$17+INDEX('FD inverse'!$A$57:$BH$57,1,'FD mesh'!$B$15+1)*Setup!$B$22</f>
        <v>0</v>
      </c>
      <c r="BH733" s="0" t="n">
        <f aca="false">SUMPRODUCT('FD inverse'!$A$58:$BH$58,'FD mesh'!$B$84:$BI$84,$E732:$BL732)+'FD inverse'!$A$58*$C733/Setup!$B$17+INDEX('FD inverse'!$A$58:$BH$58,1,'FD mesh'!$B$15+1)*Setup!$B$22</f>
        <v>0</v>
      </c>
      <c r="BI733" s="0" t="n">
        <f aca="false">SUMPRODUCT('FD inverse'!$A$59:$BH$59,'FD mesh'!$B$84:$BI$84,$E732:$BL732)+'FD inverse'!$A$59*$C733/Setup!$B$17+INDEX('FD inverse'!$A$59:$BH$59,1,'FD mesh'!$B$15+1)*Setup!$B$22</f>
        <v>0</v>
      </c>
      <c r="BJ733" s="0" t="n">
        <f aca="false">SUMPRODUCT('FD inverse'!$A$60:$BH$60,'FD mesh'!$B$84:$BI$84,$E732:$BL732)+'FD inverse'!$A$60*$C733/Setup!$B$17+INDEX('FD inverse'!$A$60:$BH$60,1,'FD mesh'!$B$15+1)*Setup!$B$22</f>
        <v>0</v>
      </c>
      <c r="BK733" s="0" t="n">
        <f aca="false">SUMPRODUCT('FD inverse'!$A$61:$BH$61,'FD mesh'!$B$84:$BI$84,$E732:$BL732)+'FD inverse'!$A$61*$C733/Setup!$B$17+INDEX('FD inverse'!$A$61:$BH$61,1,'FD mesh'!$B$15+1)*Setup!$B$22</f>
        <v>0</v>
      </c>
      <c r="BL733" s="0" t="n">
        <f aca="false">SUMPRODUCT('FD inverse'!$A$62:$BH$62,'FD mesh'!$B$84:$BI$84,$E732:$BL732)+'FD inverse'!$A$62*$C733/Setup!$B$17+INDEX('FD inverse'!$A$62:$BH$62,1,'FD mesh'!$B$15+1)*Setup!$B$22</f>
        <v>0</v>
      </c>
    </row>
    <row r="734" customFormat="false" ht="15" hidden="false" customHeight="false" outlineLevel="0" collapsed="false">
      <c r="A734" s="0" t="n">
        <v>729</v>
      </c>
      <c r="B734" s="0" t="n">
        <f aca="false">A734*Setup!$B$11/3600</f>
        <v>60.75</v>
      </c>
      <c r="C734" s="0" t="n">
        <f aca="false">Setup!$B$7+Setup!$B$8*COS(2*PI()*(B734-Setup!$B$9)/24)</f>
        <v>26.6373832604003</v>
      </c>
      <c r="D734" s="0" t="n">
        <f aca="false">(C734-E734)/Setup!$B$17</f>
        <v>13.1662561678658</v>
      </c>
      <c r="E734" s="0" t="n">
        <f aca="false">SUMPRODUCT('FD inverse'!$A$3:$BH$3,'FD mesh'!$B$84:$BI$84,$E733:$BL733)+'FD inverse'!$A$3*$C734/Setup!$B$17+INDEX('FD inverse'!$A$3:$BH$3,1,'FD mesh'!$B$15+1)*Setup!$B$22</f>
        <v>24.9257699585777</v>
      </c>
      <c r="F734" s="0" t="n">
        <f aca="false">SUMPRODUCT('FD inverse'!$A$4:$BH$4,'FD mesh'!$B$84:$BI$84,$E733:$BL733)+'FD inverse'!$A$4*$C734/Setup!$B$17+INDEX('FD inverse'!$A$4:$BH$4,1,'FD mesh'!$B$15+1)*Setup!$B$22</f>
        <v>24.5440220339404</v>
      </c>
      <c r="G734" s="0" t="n">
        <f aca="false">SUMPRODUCT('FD inverse'!$A$5:$BH$5,'FD mesh'!$B$84:$BI$84,$E733:$BL733)+'FD inverse'!$A$5*$C734/Setup!$B$17+INDEX('FD inverse'!$A$5:$BH$5,1,'FD mesh'!$B$15+1)*Setup!$B$22</f>
        <v>24.1804744857048</v>
      </c>
      <c r="H734" s="0" t="n">
        <f aca="false">SUMPRODUCT('FD inverse'!$A$6:$BH$6,'FD mesh'!$B$84:$BI$84,$E733:$BL733)+'FD inverse'!$A$6*$C734/Setup!$B$17+INDEX('FD inverse'!$A$6:$BH$6,1,'FD mesh'!$B$15+1)*Setup!$B$22</f>
        <v>22.9860152033292</v>
      </c>
      <c r="I734" s="0" t="n">
        <f aca="false">SUMPRODUCT('FD inverse'!$A$7:$BH$7,'FD mesh'!$B$84:$BI$84,$E733:$BL733)+'FD inverse'!$A$7*$C734/Setup!$B$17+INDEX('FD inverse'!$A$7:$BH$7,1,'FD mesh'!$B$15+1)*Setup!$B$22</f>
        <v>22.8864120176971</v>
      </c>
      <c r="J734" s="0" t="n">
        <f aca="false">SUMPRODUCT('FD inverse'!$A$8:$BH$8,'FD mesh'!$B$84:$BI$84,$E733:$BL733)+'FD inverse'!$A$8*$C734/Setup!$B$17+INDEX('FD inverse'!$A$8:$BH$8,1,'FD mesh'!$B$15+1)*Setup!$B$22</f>
        <v>22.7981749934009</v>
      </c>
      <c r="K734" s="0" t="n">
        <f aca="false">SUMPRODUCT('FD inverse'!$A$9:$BH$9,'FD mesh'!$B$84:$BI$84,$E733:$BL733)+'FD inverse'!$A$9*$C734/Setup!$B$17+INDEX('FD inverse'!$A$9:$BH$9,1,'FD mesh'!$B$15+1)*Setup!$B$22</f>
        <v>22.720523436318</v>
      </c>
      <c r="L734" s="0" t="n">
        <f aca="false">SUMPRODUCT('FD inverse'!$A$10:$BH$10,'FD mesh'!$B$84:$BI$84,$E733:$BL733)+'FD inverse'!$A$10*$C734/Setup!$B$17+INDEX('FD inverse'!$A$10:$BH$10,1,'FD mesh'!$B$15+1)*Setup!$B$22</f>
        <v>22.6527428142623</v>
      </c>
      <c r="M734" s="0" t="n">
        <f aca="false">SUMPRODUCT('FD inverse'!$A$11:$BH$11,'FD mesh'!$B$84:$BI$84,$E733:$BL733)+'FD inverse'!$A$11*$C734/Setup!$B$17+INDEX('FD inverse'!$A$11:$BH$11,1,'FD mesh'!$B$15+1)*Setup!$B$22</f>
        <v>22.5941938085627</v>
      </c>
      <c r="N734" s="0" t="n">
        <f aca="false">SUMPRODUCT('FD inverse'!$A$12:$BH$12,'FD mesh'!$B$84:$BI$84,$E733:$BL733)+'FD inverse'!$A$12*$C734/Setup!$B$17+INDEX('FD inverse'!$A$12:$BH$12,1,'FD mesh'!$B$15+1)*Setup!$B$22</f>
        <v>22.5443198745977</v>
      </c>
      <c r="O734" s="0" t="n">
        <f aca="false">SUMPRODUCT('FD inverse'!$A$13:$BH$13,'FD mesh'!$B$84:$BI$84,$E733:$BL733)+'FD inverse'!$A$13*$C734/Setup!$B$17+INDEX('FD inverse'!$A$13:$BH$13,1,'FD mesh'!$B$15+1)*Setup!$B$22</f>
        <v>22.5026534215446</v>
      </c>
      <c r="P734" s="0" t="n">
        <f aca="false">SUMPRODUCT('FD inverse'!$A$14:$BH$14,'FD mesh'!$B$84:$BI$84,$E733:$BL733)+'FD inverse'!$A$14*$C734/Setup!$B$17+INDEX('FD inverse'!$A$14:$BH$14,1,'FD mesh'!$B$15+1)*Setup!$B$22</f>
        <v>22.4688207071302</v>
      </c>
      <c r="Q734" s="0" t="n">
        <f aca="false">SUMPRODUCT('FD inverse'!$A$15:$BH$15,'FD mesh'!$B$84:$BI$84,$E733:$BL733)+'FD inverse'!$A$15*$C734/Setup!$B$17+INDEX('FD inverse'!$A$15:$BH$15,1,'FD mesh'!$B$15+1)*Setup!$B$22</f>
        <v>22.4425455277066</v>
      </c>
      <c r="R734" s="0" t="n">
        <f aca="false">SUMPRODUCT('FD inverse'!$A$16:$BH$16,'FD mesh'!$B$84:$BI$84,$E733:$BL733)+'FD inverse'!$A$16*$C734/Setup!$B$17+INDEX('FD inverse'!$A$16:$BH$16,1,'FD mesh'!$B$15+1)*Setup!$B$22</f>
        <v>22.4236517677106</v>
      </c>
      <c r="S734" s="0" t="n">
        <f aca="false">SUMPRODUCT('FD inverse'!$A$17:$BH$17,'FD mesh'!$B$84:$BI$84,$E733:$BL733)+'FD inverse'!$A$17*$C734/Setup!$B$17+INDEX('FD inverse'!$A$17:$BH$17,1,'FD mesh'!$B$15+1)*Setup!$B$22</f>
        <v>21.9334290140887</v>
      </c>
      <c r="T734" s="0" t="n">
        <f aca="false">SUMPRODUCT('FD inverse'!$A$18:$BH$18,'FD mesh'!$B$84:$BI$84,$E733:$BL733)+'FD inverse'!$A$18*$C734/Setup!$B$17+INDEX('FD inverse'!$A$18:$BH$18,1,'FD mesh'!$B$15+1)*Setup!$B$22</f>
        <v>21.4464835846145</v>
      </c>
      <c r="U734" s="0" t="n">
        <f aca="false">SUMPRODUCT('FD inverse'!$A$19:$BH$19,'FD mesh'!$B$84:$BI$84,$E733:$BL733)+'FD inverse'!$A$19*$C734/Setup!$B$17+INDEX('FD inverse'!$A$19:$BH$19,1,'FD mesh'!$B$15+1)*Setup!$B$22</f>
        <v>20.9624722733644</v>
      </c>
      <c r="V734" s="0" t="n">
        <f aca="false">SUMPRODUCT('FD inverse'!$A$20:$BH$20,'FD mesh'!$B$84:$BI$84,$E733:$BL733)+'FD inverse'!$A$20*$C734/Setup!$B$17+INDEX('FD inverse'!$A$20:$BH$20,1,'FD mesh'!$B$15+1)*Setup!$B$22</f>
        <v>20.4810748547696</v>
      </c>
      <c r="W734" s="0" t="n">
        <f aca="false">SUMPRODUCT('FD inverse'!$A$21:$BH$21,'FD mesh'!$B$84:$BI$84,$E733:$BL733)+'FD inverse'!$A$21*$C734/Setup!$B$17+INDEX('FD inverse'!$A$21:$BH$21,1,'FD mesh'!$B$15+1)*Setup!$B$22</f>
        <v>20.0019927305348</v>
      </c>
      <c r="X734" s="0" t="n">
        <f aca="false">SUMPRODUCT('FD inverse'!$A$22:$BH$22,'FD mesh'!$B$84:$BI$84,$E733:$BL733)+'FD inverse'!$A$22*$C734/Setup!$B$17+INDEX('FD inverse'!$A$22:$BH$22,1,'FD mesh'!$B$15+1)*Setup!$B$22</f>
        <v>19.5249474852612</v>
      </c>
      <c r="Y734" s="0" t="n">
        <f aca="false">SUMPRODUCT('FD inverse'!$A$23:$BH$23,'FD mesh'!$B$84:$BI$84,$E733:$BL733)+'FD inverse'!$A$23*$C734/Setup!$B$17+INDEX('FD inverse'!$A$23:$BH$23,1,'FD mesh'!$B$15+1)*Setup!$B$22</f>
        <v>19.0496793619017</v>
      </c>
      <c r="Z734" s="0" t="n">
        <f aca="false">SUMPRODUCT('FD inverse'!$A$24:$BH$24,'FD mesh'!$B$84:$BI$84,$E733:$BL733)+'FD inverse'!$A$24*$C734/Setup!$B$17+INDEX('FD inverse'!$A$24:$BH$24,1,'FD mesh'!$B$15+1)*Setup!$B$22</f>
        <v>18.5759456673115</v>
      </c>
      <c r="AA734" s="0" t="n">
        <f aca="false">SUMPRODUCT('FD inverse'!$A$25:$BH$25,'FD mesh'!$B$84:$BI$84,$E733:$BL733)+'FD inverse'!$A$25*$C734/Setup!$B$17+INDEX('FD inverse'!$A$25:$BH$25,1,'FD mesh'!$B$15+1)*Setup!$B$22</f>
        <v>18.1035191173668</v>
      </c>
      <c r="AB734" s="0" t="n">
        <f aca="false">SUMPRODUCT('FD inverse'!$A$26:$BH$26,'FD mesh'!$B$84:$BI$84,$E733:$BL733)+'FD inverse'!$A$26*$C734/Setup!$B$17+INDEX('FD inverse'!$A$26:$BH$26,1,'FD mesh'!$B$15+1)*Setup!$B$22</f>
        <v>17.6321861303913</v>
      </c>
      <c r="AC734" s="0" t="n">
        <f aca="false">SUMPRODUCT('FD inverse'!$A$27:$BH$27,'FD mesh'!$B$84:$BI$84,$E733:$BL733)+'FD inverse'!$A$27*$C734/Setup!$B$17+INDEX('FD inverse'!$A$27:$BH$27,1,'FD mesh'!$B$15+1)*Setup!$B$22</f>
        <v>17.1617450769793</v>
      </c>
      <c r="AD734" s="0" t="n">
        <f aca="false">SUMPRODUCT('FD inverse'!$A$28:$BH$28,'FD mesh'!$B$84:$BI$84,$E733:$BL733)+'FD inverse'!$A$28*$C734/Setup!$B$17+INDEX('FD inverse'!$A$28:$BH$28,1,'FD mesh'!$B$15+1)*Setup!$B$22</f>
        <v>16.6920044937179</v>
      </c>
      <c r="AE734" s="0" t="n">
        <f aca="false">SUMPRODUCT('FD inverse'!$A$29:$BH$29,'FD mesh'!$B$84:$BI$84,$E733:$BL733)+'FD inverse'!$A$29*$C734/Setup!$B$17+INDEX('FD inverse'!$A$29:$BH$29,1,'FD mesh'!$B$15+1)*Setup!$B$22</f>
        <v>16.2227812678039</v>
      </c>
      <c r="AF734" s="0" t="n">
        <f aca="false">SUMPRODUCT('FD inverse'!$A$30:$BH$30,'FD mesh'!$B$84:$BI$84,$E733:$BL733)+'FD inverse'!$A$30*$C734/Setup!$B$17+INDEX('FD inverse'!$A$30:$BH$30,1,'FD mesh'!$B$15+1)*Setup!$B$22</f>
        <v>15.7538987991182</v>
      </c>
      <c r="AG734" s="0" t="n">
        <f aca="false">SUMPRODUCT('FD inverse'!$A$31:$BH$31,'FD mesh'!$B$84:$BI$84,$E733:$BL733)+'FD inverse'!$A$31*$C734/Setup!$B$17+INDEX('FD inverse'!$A$31:$BH$31,1,'FD mesh'!$B$15+1)*Setup!$B$22</f>
        <v>15.2851851459655</v>
      </c>
      <c r="AH734" s="0" t="n">
        <f aca="false">SUMPRODUCT('FD inverse'!$A$32:$BH$32,'FD mesh'!$B$84:$BI$84,$E733:$BL733)+'FD inverse'!$A$32*$C734/Setup!$B$17+INDEX('FD inverse'!$A$32:$BH$32,1,'FD mesh'!$B$15+1)*Setup!$B$22</f>
        <v>15.2654291536353</v>
      </c>
      <c r="AI734" s="0" t="n">
        <f aca="false">SUMPRODUCT('FD inverse'!$A$33:$BH$33,'FD mesh'!$B$84:$BI$84,$E733:$BL733)+'FD inverse'!$A$33*$C734/Setup!$B$17+INDEX('FD inverse'!$A$33:$BH$33,1,'FD mesh'!$B$15+1)*Setup!$B$22</f>
        <v>15.2456617269444</v>
      </c>
      <c r="AJ734" s="0" t="n">
        <f aca="false">SUMPRODUCT('FD inverse'!$A$34:$BH$34,'FD mesh'!$B$84:$BI$84,$E733:$BL733)+'FD inverse'!$A$34*$C734/Setup!$B$17+INDEX('FD inverse'!$A$34:$BH$34,1,'FD mesh'!$B$15+1)*Setup!$B$22</f>
        <v>15.2258745080322</v>
      </c>
      <c r="AK734" s="0" t="n">
        <f aca="false">SUMPRODUCT('FD inverse'!$A$35:$BH$35,'FD mesh'!$B$84:$BI$84,$E733:$BL733)+'FD inverse'!$A$35*$C734/Setup!$B$17+INDEX('FD inverse'!$A$35:$BH$35,1,'FD mesh'!$B$15+1)*Setup!$B$22</f>
        <v>15.2060614189163</v>
      </c>
      <c r="AL734" s="0" t="n">
        <f aca="false">SUMPRODUCT('FD inverse'!$A$36:$BH$36,'FD mesh'!$B$84:$BI$84,$E733:$BL733)+'FD inverse'!$A$36*$C734/Setup!$B$17+INDEX('FD inverse'!$A$36:$BH$36,1,'FD mesh'!$B$15+1)*Setup!$B$22</f>
        <v>15.1862184432162</v>
      </c>
      <c r="AM734" s="0" t="n">
        <f aca="false">SUMPRODUCT('FD inverse'!$A$37:$BH$37,'FD mesh'!$B$84:$BI$84,$E733:$BL733)+'FD inverse'!$A$37*$C734/Setup!$B$17+INDEX('FD inverse'!$A$37:$BH$37,1,'FD mesh'!$B$15+1)*Setup!$B$22</f>
        <v>15.1663434148648</v>
      </c>
      <c r="AN734" s="0" t="n">
        <f aca="false">SUMPRODUCT('FD inverse'!$A$38:$BH$38,'FD mesh'!$B$84:$BI$84,$E733:$BL733)+'FD inverse'!$A$38*$C734/Setup!$B$17+INDEX('FD inverse'!$A$38:$BH$38,1,'FD mesh'!$B$15+1)*Setup!$B$22</f>
        <v>15.1464358139771</v>
      </c>
      <c r="AO734" s="0" t="n">
        <f aca="false">SUMPRODUCT('FD inverse'!$A$39:$BH$39,'FD mesh'!$B$84:$BI$84,$E733:$BL733)+'FD inverse'!$A$39*$C734/Setup!$B$17+INDEX('FD inverse'!$A$39:$BH$39,1,'FD mesh'!$B$15+1)*Setup!$B$22</f>
        <v>15.1264965698191</v>
      </c>
      <c r="AP734" s="0" t="n">
        <f aca="false">SUMPRODUCT('FD inverse'!$A$40:$BH$40,'FD mesh'!$B$84:$BI$84,$E733:$BL733)+'FD inverse'!$A$40*$C734/Setup!$B$17+INDEX('FD inverse'!$A$40:$BH$40,1,'FD mesh'!$B$15+1)*Setup!$B$22</f>
        <v>15.1065278706083</v>
      </c>
      <c r="AQ734" s="0" t="n">
        <f aca="false">SUMPRODUCT('FD inverse'!$A$41:$BH$41,'FD mesh'!$B$84:$BI$84,$E733:$BL733)+'FD inverse'!$A$41*$C734/Setup!$B$17+INDEX('FD inverse'!$A$41:$BH$41,1,'FD mesh'!$B$15+1)*Setup!$B$22</f>
        <v>15.0865329796993</v>
      </c>
      <c r="AR734" s="0" t="n">
        <f aca="false">SUMPRODUCT('FD inverse'!$A$42:$BH$42,'FD mesh'!$B$84:$BI$84,$E733:$BL733)+'FD inverse'!$A$42*$C734/Setup!$B$17+INDEX('FD inverse'!$A$42:$BH$42,1,'FD mesh'!$B$15+1)*Setup!$B$22</f>
        <v>15.0665160575505</v>
      </c>
      <c r="AS734" s="0" t="n">
        <f aca="false">SUMPRODUCT('FD inverse'!$A$43:$BH$43,'FD mesh'!$B$84:$BI$84,$E733:$BL733)+'FD inverse'!$A$43*$C734/Setup!$B$17+INDEX('FD inverse'!$A$43:$BH$43,1,'FD mesh'!$B$15+1)*Setup!$B$22</f>
        <v>0</v>
      </c>
      <c r="AT734" s="0" t="n">
        <f aca="false">SUMPRODUCT('FD inverse'!$A$44:$BH$44,'FD mesh'!$B$84:$BI$84,$E733:$BL733)+'FD inverse'!$A$44*$C734/Setup!$B$17+INDEX('FD inverse'!$A$44:$BH$44,1,'FD mesh'!$B$15+1)*Setup!$B$22</f>
        <v>0</v>
      </c>
      <c r="AU734" s="0" t="n">
        <f aca="false">SUMPRODUCT('FD inverse'!$A$45:$BH$45,'FD mesh'!$B$84:$BI$84,$E733:$BL733)+'FD inverse'!$A$45*$C734/Setup!$B$17+INDEX('FD inverse'!$A$45:$BH$45,1,'FD mesh'!$B$15+1)*Setup!$B$22</f>
        <v>0</v>
      </c>
      <c r="AV734" s="0" t="n">
        <f aca="false">SUMPRODUCT('FD inverse'!$A$46:$BH$46,'FD mesh'!$B$84:$BI$84,$E733:$BL733)+'FD inverse'!$A$46*$C734/Setup!$B$17+INDEX('FD inverse'!$A$46:$BH$46,1,'FD mesh'!$B$15+1)*Setup!$B$22</f>
        <v>0</v>
      </c>
      <c r="AW734" s="0" t="n">
        <f aca="false">SUMPRODUCT('FD inverse'!$A$47:$BH$47,'FD mesh'!$B$84:$BI$84,$E733:$BL733)+'FD inverse'!$A$47*$C734/Setup!$B$17+INDEX('FD inverse'!$A$47:$BH$47,1,'FD mesh'!$B$15+1)*Setup!$B$22</f>
        <v>0</v>
      </c>
      <c r="AX734" s="0" t="n">
        <f aca="false">SUMPRODUCT('FD inverse'!$A$48:$BH$48,'FD mesh'!$B$84:$BI$84,$E733:$BL733)+'FD inverse'!$A$48*$C734/Setup!$B$17+INDEX('FD inverse'!$A$48:$BH$48,1,'FD mesh'!$B$15+1)*Setup!$B$22</f>
        <v>0</v>
      </c>
      <c r="AY734" s="0" t="n">
        <f aca="false">SUMPRODUCT('FD inverse'!$A$49:$BH$49,'FD mesh'!$B$84:$BI$84,$E733:$BL733)+'FD inverse'!$A$49*$C734/Setup!$B$17+INDEX('FD inverse'!$A$49:$BH$49,1,'FD mesh'!$B$15+1)*Setup!$B$22</f>
        <v>0</v>
      </c>
      <c r="AZ734" s="0" t="n">
        <f aca="false">SUMPRODUCT('FD inverse'!$A$50:$BH$50,'FD mesh'!$B$84:$BI$84,$E733:$BL733)+'FD inverse'!$A$50*$C734/Setup!$B$17+INDEX('FD inverse'!$A$50:$BH$50,1,'FD mesh'!$B$15+1)*Setup!$B$22</f>
        <v>0</v>
      </c>
      <c r="BA734" s="0" t="n">
        <f aca="false">SUMPRODUCT('FD inverse'!$A$51:$BH$51,'FD mesh'!$B$84:$BI$84,$E733:$BL733)+'FD inverse'!$A$51*$C734/Setup!$B$17+INDEX('FD inverse'!$A$51:$BH$51,1,'FD mesh'!$B$15+1)*Setup!$B$22</f>
        <v>0</v>
      </c>
      <c r="BB734" s="0" t="n">
        <f aca="false">SUMPRODUCT('FD inverse'!$A$52:$BH$52,'FD mesh'!$B$84:$BI$84,$E733:$BL733)+'FD inverse'!$A$52*$C734/Setup!$B$17+INDEX('FD inverse'!$A$52:$BH$52,1,'FD mesh'!$B$15+1)*Setup!$B$22</f>
        <v>0</v>
      </c>
      <c r="BC734" s="0" t="n">
        <f aca="false">SUMPRODUCT('FD inverse'!$A$53:$BH$53,'FD mesh'!$B$84:$BI$84,$E733:$BL733)+'FD inverse'!$A$53*$C734/Setup!$B$17+INDEX('FD inverse'!$A$53:$BH$53,1,'FD mesh'!$B$15+1)*Setup!$B$22</f>
        <v>0</v>
      </c>
      <c r="BD734" s="0" t="n">
        <f aca="false">SUMPRODUCT('FD inverse'!$A$54:$BH$54,'FD mesh'!$B$84:$BI$84,$E733:$BL733)+'FD inverse'!$A$54*$C734/Setup!$B$17+INDEX('FD inverse'!$A$54:$BH$54,1,'FD mesh'!$B$15+1)*Setup!$B$22</f>
        <v>0</v>
      </c>
      <c r="BE734" s="0" t="n">
        <f aca="false">SUMPRODUCT('FD inverse'!$A$55:$BH$55,'FD mesh'!$B$84:$BI$84,$E733:$BL733)+'FD inverse'!$A$55*$C734/Setup!$B$17+INDEX('FD inverse'!$A$55:$BH$55,1,'FD mesh'!$B$15+1)*Setup!$B$22</f>
        <v>0</v>
      </c>
      <c r="BF734" s="0" t="n">
        <f aca="false">SUMPRODUCT('FD inverse'!$A$56:$BH$56,'FD mesh'!$B$84:$BI$84,$E733:$BL733)+'FD inverse'!$A$56*$C734/Setup!$B$17+INDEX('FD inverse'!$A$56:$BH$56,1,'FD mesh'!$B$15+1)*Setup!$B$22</f>
        <v>0</v>
      </c>
      <c r="BG734" s="0" t="n">
        <f aca="false">SUMPRODUCT('FD inverse'!$A$57:$BH$57,'FD mesh'!$B$84:$BI$84,$E733:$BL733)+'FD inverse'!$A$57*$C734/Setup!$B$17+INDEX('FD inverse'!$A$57:$BH$57,1,'FD mesh'!$B$15+1)*Setup!$B$22</f>
        <v>0</v>
      </c>
      <c r="BH734" s="0" t="n">
        <f aca="false">SUMPRODUCT('FD inverse'!$A$58:$BH$58,'FD mesh'!$B$84:$BI$84,$E733:$BL733)+'FD inverse'!$A$58*$C734/Setup!$B$17+INDEX('FD inverse'!$A$58:$BH$58,1,'FD mesh'!$B$15+1)*Setup!$B$22</f>
        <v>0</v>
      </c>
      <c r="BI734" s="0" t="n">
        <f aca="false">SUMPRODUCT('FD inverse'!$A$59:$BH$59,'FD mesh'!$B$84:$BI$84,$E733:$BL733)+'FD inverse'!$A$59*$C734/Setup!$B$17+INDEX('FD inverse'!$A$59:$BH$59,1,'FD mesh'!$B$15+1)*Setup!$B$22</f>
        <v>0</v>
      </c>
      <c r="BJ734" s="0" t="n">
        <f aca="false">SUMPRODUCT('FD inverse'!$A$60:$BH$60,'FD mesh'!$B$84:$BI$84,$E733:$BL733)+'FD inverse'!$A$60*$C734/Setup!$B$17+INDEX('FD inverse'!$A$60:$BH$60,1,'FD mesh'!$B$15+1)*Setup!$B$22</f>
        <v>0</v>
      </c>
      <c r="BK734" s="0" t="n">
        <f aca="false">SUMPRODUCT('FD inverse'!$A$61:$BH$61,'FD mesh'!$B$84:$BI$84,$E733:$BL733)+'FD inverse'!$A$61*$C734/Setup!$B$17+INDEX('FD inverse'!$A$61:$BH$61,1,'FD mesh'!$B$15+1)*Setup!$B$22</f>
        <v>0</v>
      </c>
      <c r="BL734" s="0" t="n">
        <f aca="false">SUMPRODUCT('FD inverse'!$A$62:$BH$62,'FD mesh'!$B$84:$BI$84,$E733:$BL733)+'FD inverse'!$A$62*$C734/Setup!$B$17+INDEX('FD inverse'!$A$62:$BH$62,1,'FD mesh'!$B$15+1)*Setup!$B$22</f>
        <v>0</v>
      </c>
    </row>
    <row r="735" customFormat="false" ht="15" hidden="false" customHeight="false" outlineLevel="0" collapsed="false">
      <c r="A735" s="0" t="n">
        <v>730</v>
      </c>
      <c r="B735" s="0" t="n">
        <f aca="false">A735*Setup!$B$11/3600</f>
        <v>60.8333333333333</v>
      </c>
      <c r="C735" s="0" t="n">
        <f aca="false">Setup!$B$7+Setup!$B$8*COS(2*PI()*(B735-Setup!$B$9)/24)</f>
        <v>26.7023608304626</v>
      </c>
      <c r="D735" s="0" t="n">
        <f aca="false">(C735-E735)/Setup!$B$17</f>
        <v>13.3125672366614</v>
      </c>
      <c r="E735" s="0" t="n">
        <f aca="false">SUMPRODUCT('FD inverse'!$A$3:$BH$3,'FD mesh'!$B$84:$BI$84,$E734:$BL734)+'FD inverse'!$A$3*$C735/Setup!$B$17+INDEX('FD inverse'!$A$3:$BH$3,1,'FD mesh'!$B$15+1)*Setup!$B$22</f>
        <v>24.9717270896967</v>
      </c>
      <c r="F735" s="0" t="n">
        <f aca="false">SUMPRODUCT('FD inverse'!$A$4:$BH$4,'FD mesh'!$B$84:$BI$84,$E734:$BL734)+'FD inverse'!$A$4*$C735/Setup!$B$17+INDEX('FD inverse'!$A$4:$BH$4,1,'FD mesh'!$B$15+1)*Setup!$B$22</f>
        <v>24.585493067209</v>
      </c>
      <c r="G735" s="0" t="n">
        <f aca="false">SUMPRODUCT('FD inverse'!$A$5:$BH$5,'FD mesh'!$B$84:$BI$84,$E734:$BL734)+'FD inverse'!$A$5*$C735/Setup!$B$17+INDEX('FD inverse'!$A$5:$BH$5,1,'FD mesh'!$B$15+1)*Setup!$B$22</f>
        <v>24.217258625133</v>
      </c>
      <c r="H735" s="0" t="n">
        <f aca="false">SUMPRODUCT('FD inverse'!$A$6:$BH$6,'FD mesh'!$B$84:$BI$84,$E734:$BL734)+'FD inverse'!$A$6*$C735/Setup!$B$17+INDEX('FD inverse'!$A$6:$BH$6,1,'FD mesh'!$B$15+1)*Setup!$B$22</f>
        <v>23.0068126680909</v>
      </c>
      <c r="I735" s="0" t="n">
        <f aca="false">SUMPRODUCT('FD inverse'!$A$7:$BH$7,'FD mesh'!$B$84:$BI$84,$E734:$BL734)+'FD inverse'!$A$7*$C735/Setup!$B$17+INDEX('FD inverse'!$A$7:$BH$7,1,'FD mesh'!$B$15+1)*Setup!$B$22</f>
        <v>22.9058285022057</v>
      </c>
      <c r="J735" s="0" t="n">
        <f aca="false">SUMPRODUCT('FD inverse'!$A$8:$BH$8,'FD mesh'!$B$84:$BI$84,$E734:$BL734)+'FD inverse'!$A$8*$C735/Setup!$B$17+INDEX('FD inverse'!$A$8:$BH$8,1,'FD mesh'!$B$15+1)*Setup!$B$22</f>
        <v>22.8162994894229</v>
      </c>
      <c r="K735" s="0" t="n">
        <f aca="false">SUMPRODUCT('FD inverse'!$A$9:$BH$9,'FD mesh'!$B$84:$BI$84,$E734:$BL734)+'FD inverse'!$A$9*$C735/Setup!$B$17+INDEX('FD inverse'!$A$9:$BH$9,1,'FD mesh'!$B$15+1)*Setup!$B$22</f>
        <v>22.7374633946471</v>
      </c>
      <c r="L735" s="0" t="n">
        <f aca="false">SUMPRODUCT('FD inverse'!$A$10:$BH$10,'FD mesh'!$B$84:$BI$84,$E734:$BL734)+'FD inverse'!$A$10*$C735/Setup!$B$17+INDEX('FD inverse'!$A$10:$BH$10,1,'FD mesh'!$B$15+1)*Setup!$B$22</f>
        <v>22.6686213755816</v>
      </c>
      <c r="M735" s="0" t="n">
        <f aca="false">SUMPRODUCT('FD inverse'!$A$11:$BH$11,'FD mesh'!$B$84:$BI$84,$E734:$BL734)+'FD inverse'!$A$11*$C735/Setup!$B$17+INDEX('FD inverse'!$A$11:$BH$11,1,'FD mesh'!$B$15+1)*Setup!$B$22</f>
        <v>22.6091472393005</v>
      </c>
      <c r="N735" s="0" t="n">
        <f aca="false">SUMPRODUCT('FD inverse'!$A$12:$BH$12,'FD mesh'!$B$84:$BI$84,$E734:$BL734)+'FD inverse'!$A$12*$C735/Setup!$B$17+INDEX('FD inverse'!$A$12:$BH$12,1,'FD mesh'!$B$15+1)*Setup!$B$22</f>
        <v>22.5584951860505</v>
      </c>
      <c r="O735" s="0" t="n">
        <f aca="false">SUMPRODUCT('FD inverse'!$A$13:$BH$13,'FD mesh'!$B$84:$BI$84,$E734:$BL734)+'FD inverse'!$A$13*$C735/Setup!$B$17+INDEX('FD inverse'!$A$13:$BH$13,1,'FD mesh'!$B$15+1)*Setup!$B$22</f>
        <v>22.5162061484069</v>
      </c>
      <c r="P735" s="0" t="n">
        <f aca="false">SUMPRODUCT('FD inverse'!$A$14:$BH$14,'FD mesh'!$B$84:$BI$84,$E734:$BL734)+'FD inverse'!$A$14*$C735/Setup!$B$17+INDEX('FD inverse'!$A$14:$BH$14,1,'FD mesh'!$B$15+1)*Setup!$B$22</f>
        <v>22.4819128198265</v>
      </c>
      <c r="Q735" s="0" t="n">
        <f aca="false">SUMPRODUCT('FD inverse'!$A$15:$BH$15,'FD mesh'!$B$84:$BI$84,$E734:$BL734)+'FD inverse'!$A$15*$C735/Setup!$B$17+INDEX('FD inverse'!$A$15:$BH$15,1,'FD mesh'!$B$15+1)*Setup!$B$22</f>
        <v>22.455343451539</v>
      </c>
      <c r="R735" s="0" t="n">
        <f aca="false">SUMPRODUCT('FD inverse'!$A$16:$BH$16,'FD mesh'!$B$84:$BI$84,$E734:$BL734)+'FD inverse'!$A$16*$C735/Setup!$B$17+INDEX('FD inverse'!$A$16:$BH$16,1,'FD mesh'!$B$15+1)*Setup!$B$22</f>
        <v>22.4363244807927</v>
      </c>
      <c r="S735" s="0" t="n">
        <f aca="false">SUMPRODUCT('FD inverse'!$A$17:$BH$17,'FD mesh'!$B$84:$BI$84,$E734:$BL734)+'FD inverse'!$A$17*$C735/Setup!$B$17+INDEX('FD inverse'!$A$17:$BH$17,1,'FD mesh'!$B$15+1)*Setup!$B$22</f>
        <v>21.9448406300248</v>
      </c>
      <c r="T735" s="0" t="n">
        <f aca="false">SUMPRODUCT('FD inverse'!$A$18:$BH$18,'FD mesh'!$B$84:$BI$84,$E734:$BL734)+'FD inverse'!$A$18*$C735/Setup!$B$17+INDEX('FD inverse'!$A$18:$BH$18,1,'FD mesh'!$B$15+1)*Setup!$B$22</f>
        <v>21.4567150548039</v>
      </c>
      <c r="U735" s="0" t="n">
        <f aca="false">SUMPRODUCT('FD inverse'!$A$19:$BH$19,'FD mesh'!$B$84:$BI$84,$E734:$BL734)+'FD inverse'!$A$19*$C735/Setup!$B$17+INDEX('FD inverse'!$A$19:$BH$19,1,'FD mesh'!$B$15+1)*Setup!$B$22</f>
        <v>20.9716004550959</v>
      </c>
      <c r="V735" s="0" t="n">
        <f aca="false">SUMPRODUCT('FD inverse'!$A$20:$BH$20,'FD mesh'!$B$84:$BI$84,$E734:$BL734)+'FD inverse'!$A$20*$C735/Setup!$B$17+INDEX('FD inverse'!$A$20:$BH$20,1,'FD mesh'!$B$15+1)*Setup!$B$22</f>
        <v>20.4891721488688</v>
      </c>
      <c r="W735" s="0" t="n">
        <f aca="false">SUMPRODUCT('FD inverse'!$A$21:$BH$21,'FD mesh'!$B$84:$BI$84,$E734:$BL734)+'FD inverse'!$A$21*$C735/Setup!$B$17+INDEX('FD inverse'!$A$21:$BH$21,1,'FD mesh'!$B$15+1)*Setup!$B$22</f>
        <v>20.0091267606195</v>
      </c>
      <c r="X735" s="0" t="n">
        <f aca="false">SUMPRODUCT('FD inverse'!$A$22:$BH$22,'FD mesh'!$B$84:$BI$84,$E734:$BL734)+'FD inverse'!$A$22*$C735/Setup!$B$17+INDEX('FD inverse'!$A$22:$BH$22,1,'FD mesh'!$B$15+1)*Setup!$B$22</f>
        <v>19.5311808155094</v>
      </c>
      <c r="Y735" s="0" t="n">
        <f aca="false">SUMPRODUCT('FD inverse'!$A$23:$BH$23,'FD mesh'!$B$84:$BI$84,$E734:$BL734)+'FD inverse'!$A$23*$C735/Setup!$B$17+INDEX('FD inverse'!$A$23:$BH$23,1,'FD mesh'!$B$15+1)*Setup!$B$22</f>
        <v>19.0550692504438</v>
      </c>
      <c r="Z735" s="0" t="n">
        <f aca="false">SUMPRODUCT('FD inverse'!$A$24:$BH$24,'FD mesh'!$B$84:$BI$84,$E734:$BL734)+'FD inverse'!$A$24*$C735/Setup!$B$17+INDEX('FD inverse'!$A$24:$BH$24,1,'FD mesh'!$B$15+1)*Setup!$B$22</f>
        <v>18.5805438525777</v>
      </c>
      <c r="AA735" s="0" t="n">
        <f aca="false">SUMPRODUCT('FD inverse'!$A$25:$BH$25,'FD mesh'!$B$84:$BI$84,$E734:$BL734)+'FD inverse'!$A$25*$C735/Setup!$B$17+INDEX('FD inverse'!$A$25:$BH$25,1,'FD mesh'!$B$15+1)*Setup!$B$22</f>
        <v>18.1073716349472</v>
      </c>
      <c r="AB735" s="0" t="n">
        <f aca="false">SUMPRODUCT('FD inverse'!$A$26:$BH$26,'FD mesh'!$B$84:$BI$84,$E734:$BL734)+'FD inverse'!$A$26*$C735/Setup!$B$17+INDEX('FD inverse'!$A$26:$BH$26,1,'FD mesh'!$B$15+1)*Setup!$B$22</f>
        <v>17.6353331582046</v>
      </c>
      <c r="AC735" s="0" t="n">
        <f aca="false">SUMPRODUCT('FD inverse'!$A$27:$BH$27,'FD mesh'!$B$84:$BI$84,$E734:$BL734)+'FD inverse'!$A$27*$C735/Setup!$B$17+INDEX('FD inverse'!$A$27:$BH$27,1,'FD mesh'!$B$15+1)*Setup!$B$22</f>
        <v>17.1642208067898</v>
      </c>
      <c r="AD735" s="0" t="n">
        <f aca="false">SUMPRODUCT('FD inverse'!$A$28:$BH$28,'FD mesh'!$B$84:$BI$84,$E734:$BL734)+'FD inverse'!$A$28*$C735/Setup!$B$17+INDEX('FD inverse'!$A$28:$BH$28,1,'FD mesh'!$B$15+1)*Setup!$B$22</f>
        <v>16.6938370272908</v>
      </c>
      <c r="AE735" s="0" t="n">
        <f aca="false">SUMPRODUCT('FD inverse'!$A$29:$BH$29,'FD mesh'!$B$84:$BI$84,$E734:$BL734)+'FD inverse'!$A$29*$C735/Setup!$B$17+INDEX('FD inverse'!$A$29:$BH$29,1,'FD mesh'!$B$15+1)*Setup!$B$22</f>
        <v>16.2239925362433</v>
      </c>
      <c r="AF735" s="0" t="n">
        <f aca="false">SUMPRODUCT('FD inverse'!$A$30:$BH$30,'FD mesh'!$B$84:$BI$84,$E734:$BL734)+'FD inverse'!$A$30*$C735/Setup!$B$17+INDEX('FD inverse'!$A$30:$BH$30,1,'FD mesh'!$B$15+1)*Setup!$B$22</f>
        <v>15.7545045041936</v>
      </c>
      <c r="AG735" s="0" t="n">
        <f aca="false">SUMPRODUCT('FD inverse'!$A$31:$BH$31,'FD mesh'!$B$84:$BI$84,$E734:$BL734)+'FD inverse'!$A$31*$C735/Setup!$B$17+INDEX('FD inverse'!$A$31:$BH$31,1,'FD mesh'!$B$15+1)*Setup!$B$22</f>
        <v>15.2851947224946</v>
      </c>
      <c r="AH735" s="0" t="n">
        <f aca="false">SUMPRODUCT('FD inverse'!$A$32:$BH$32,'FD mesh'!$B$84:$BI$84,$E734:$BL734)+'FD inverse'!$A$32*$C735/Setup!$B$17+INDEX('FD inverse'!$A$32:$BH$32,1,'FD mesh'!$B$15+1)*Setup!$B$22</f>
        <v>15.2654163803074</v>
      </c>
      <c r="AI735" s="0" t="n">
        <f aca="false">SUMPRODUCT('FD inverse'!$A$33:$BH$33,'FD mesh'!$B$84:$BI$84,$E734:$BL734)+'FD inverse'!$A$33*$C735/Setup!$B$17+INDEX('FD inverse'!$A$33:$BH$33,1,'FD mesh'!$B$15+1)*Setup!$B$22</f>
        <v>15.2456315719674</v>
      </c>
      <c r="AJ735" s="0" t="n">
        <f aca="false">SUMPRODUCT('FD inverse'!$A$34:$BH$34,'FD mesh'!$B$84:$BI$84,$E734:$BL734)+'FD inverse'!$A$34*$C735/Setup!$B$17+INDEX('FD inverse'!$A$34:$BH$34,1,'FD mesh'!$B$15+1)*Setup!$B$22</f>
        <v>15.2258314984835</v>
      </c>
      <c r="AK735" s="0" t="n">
        <f aca="false">SUMPRODUCT('FD inverse'!$A$35:$BH$35,'FD mesh'!$B$84:$BI$84,$E734:$BL734)+'FD inverse'!$A$35*$C735/Setup!$B$17+INDEX('FD inverse'!$A$35:$BH$35,1,'FD mesh'!$B$15+1)*Setup!$B$22</f>
        <v>15.2060096525753</v>
      </c>
      <c r="AL735" s="0" t="n">
        <f aca="false">SUMPRODUCT('FD inverse'!$A$36:$BH$36,'FD mesh'!$B$84:$BI$84,$E734:$BL734)+'FD inverse'!$A$36*$C735/Setup!$B$17+INDEX('FD inverse'!$A$36:$BH$36,1,'FD mesh'!$B$15+1)*Setup!$B$22</f>
        <v>15.1861616013531</v>
      </c>
      <c r="AM735" s="0" t="n">
        <f aca="false">SUMPRODUCT('FD inverse'!$A$37:$BH$37,'FD mesh'!$B$84:$BI$84,$E734:$BL734)+'FD inverse'!$A$37*$C735/Setup!$B$17+INDEX('FD inverse'!$A$37:$BH$37,1,'FD mesh'!$B$15+1)*Setup!$B$22</f>
        <v>15.1662847754705</v>
      </c>
      <c r="AN735" s="0" t="n">
        <f aca="false">SUMPRODUCT('FD inverse'!$A$38:$BH$38,'FD mesh'!$B$84:$BI$84,$E734:$BL734)+'FD inverse'!$A$38*$C735/Setup!$B$17+INDEX('FD inverse'!$A$38:$BH$38,1,'FD mesh'!$B$15+1)*Setup!$B$22</f>
        <v>15.1463782649759</v>
      </c>
      <c r="AO735" s="0" t="n">
        <f aca="false">SUMPRODUCT('FD inverse'!$A$39:$BH$39,'FD mesh'!$B$84:$BI$84,$E734:$BL734)+'FD inverse'!$A$39*$C735/Setup!$B$17+INDEX('FD inverse'!$A$39:$BH$39,1,'FD mesh'!$B$15+1)*Setup!$B$22</f>
        <v>15.1264426218513</v>
      </c>
      <c r="AP735" s="0" t="n">
        <f aca="false">SUMPRODUCT('FD inverse'!$A$40:$BH$40,'FD mesh'!$B$84:$BI$84,$E734:$BL734)+'FD inverse'!$A$40*$C735/Setup!$B$17+INDEX('FD inverse'!$A$40:$BH$40,1,'FD mesh'!$B$15+1)*Setup!$B$22</f>
        <v>15.1064796690228</v>
      </c>
      <c r="AQ735" s="0" t="n">
        <f aca="false">SUMPRODUCT('FD inverse'!$A$41:$BH$41,'FD mesh'!$B$84:$BI$84,$E734:$BL734)+'FD inverse'!$A$41*$C735/Setup!$B$17+INDEX('FD inverse'!$A$41:$BH$41,1,'FD mesh'!$B$15+1)*Setup!$B$22</f>
        <v>15.0864923154416</v>
      </c>
      <c r="AR735" s="0" t="n">
        <f aca="false">SUMPRODUCT('FD inverse'!$A$42:$BH$42,'FD mesh'!$B$84:$BI$84,$E734:$BL734)+'FD inverse'!$A$42*$C735/Setup!$B$17+INDEX('FD inverse'!$A$42:$BH$42,1,'FD mesh'!$B$15+1)*Setup!$B$22</f>
        <v>15.0664843766766</v>
      </c>
      <c r="AS735" s="0" t="n">
        <f aca="false">SUMPRODUCT('FD inverse'!$A$43:$BH$43,'FD mesh'!$B$84:$BI$84,$E734:$BL734)+'FD inverse'!$A$43*$C735/Setup!$B$17+INDEX('FD inverse'!$A$43:$BH$43,1,'FD mesh'!$B$15+1)*Setup!$B$22</f>
        <v>0</v>
      </c>
      <c r="AT735" s="0" t="n">
        <f aca="false">SUMPRODUCT('FD inverse'!$A$44:$BH$44,'FD mesh'!$B$84:$BI$84,$E734:$BL734)+'FD inverse'!$A$44*$C735/Setup!$B$17+INDEX('FD inverse'!$A$44:$BH$44,1,'FD mesh'!$B$15+1)*Setup!$B$22</f>
        <v>0</v>
      </c>
      <c r="AU735" s="0" t="n">
        <f aca="false">SUMPRODUCT('FD inverse'!$A$45:$BH$45,'FD mesh'!$B$84:$BI$84,$E734:$BL734)+'FD inverse'!$A$45*$C735/Setup!$B$17+INDEX('FD inverse'!$A$45:$BH$45,1,'FD mesh'!$B$15+1)*Setup!$B$22</f>
        <v>0</v>
      </c>
      <c r="AV735" s="0" t="n">
        <f aca="false">SUMPRODUCT('FD inverse'!$A$46:$BH$46,'FD mesh'!$B$84:$BI$84,$E734:$BL734)+'FD inverse'!$A$46*$C735/Setup!$B$17+INDEX('FD inverse'!$A$46:$BH$46,1,'FD mesh'!$B$15+1)*Setup!$B$22</f>
        <v>0</v>
      </c>
      <c r="AW735" s="0" t="n">
        <f aca="false">SUMPRODUCT('FD inverse'!$A$47:$BH$47,'FD mesh'!$B$84:$BI$84,$E734:$BL734)+'FD inverse'!$A$47*$C735/Setup!$B$17+INDEX('FD inverse'!$A$47:$BH$47,1,'FD mesh'!$B$15+1)*Setup!$B$22</f>
        <v>0</v>
      </c>
      <c r="AX735" s="0" t="n">
        <f aca="false">SUMPRODUCT('FD inverse'!$A$48:$BH$48,'FD mesh'!$B$84:$BI$84,$E734:$BL734)+'FD inverse'!$A$48*$C735/Setup!$B$17+INDEX('FD inverse'!$A$48:$BH$48,1,'FD mesh'!$B$15+1)*Setup!$B$22</f>
        <v>0</v>
      </c>
      <c r="AY735" s="0" t="n">
        <f aca="false">SUMPRODUCT('FD inverse'!$A$49:$BH$49,'FD mesh'!$B$84:$BI$84,$E734:$BL734)+'FD inverse'!$A$49*$C735/Setup!$B$17+INDEX('FD inverse'!$A$49:$BH$49,1,'FD mesh'!$B$15+1)*Setup!$B$22</f>
        <v>0</v>
      </c>
      <c r="AZ735" s="0" t="n">
        <f aca="false">SUMPRODUCT('FD inverse'!$A$50:$BH$50,'FD mesh'!$B$84:$BI$84,$E734:$BL734)+'FD inverse'!$A$50*$C735/Setup!$B$17+INDEX('FD inverse'!$A$50:$BH$50,1,'FD mesh'!$B$15+1)*Setup!$B$22</f>
        <v>0</v>
      </c>
      <c r="BA735" s="0" t="n">
        <f aca="false">SUMPRODUCT('FD inverse'!$A$51:$BH$51,'FD mesh'!$B$84:$BI$84,$E734:$BL734)+'FD inverse'!$A$51*$C735/Setup!$B$17+INDEX('FD inverse'!$A$51:$BH$51,1,'FD mesh'!$B$15+1)*Setup!$B$22</f>
        <v>0</v>
      </c>
      <c r="BB735" s="0" t="n">
        <f aca="false">SUMPRODUCT('FD inverse'!$A$52:$BH$52,'FD mesh'!$B$84:$BI$84,$E734:$BL734)+'FD inverse'!$A$52*$C735/Setup!$B$17+INDEX('FD inverse'!$A$52:$BH$52,1,'FD mesh'!$B$15+1)*Setup!$B$22</f>
        <v>0</v>
      </c>
      <c r="BC735" s="0" t="n">
        <f aca="false">SUMPRODUCT('FD inverse'!$A$53:$BH$53,'FD mesh'!$B$84:$BI$84,$E734:$BL734)+'FD inverse'!$A$53*$C735/Setup!$B$17+INDEX('FD inverse'!$A$53:$BH$53,1,'FD mesh'!$B$15+1)*Setup!$B$22</f>
        <v>0</v>
      </c>
      <c r="BD735" s="0" t="n">
        <f aca="false">SUMPRODUCT('FD inverse'!$A$54:$BH$54,'FD mesh'!$B$84:$BI$84,$E734:$BL734)+'FD inverse'!$A$54*$C735/Setup!$B$17+INDEX('FD inverse'!$A$54:$BH$54,1,'FD mesh'!$B$15+1)*Setup!$B$22</f>
        <v>0</v>
      </c>
      <c r="BE735" s="0" t="n">
        <f aca="false">SUMPRODUCT('FD inverse'!$A$55:$BH$55,'FD mesh'!$B$84:$BI$84,$E734:$BL734)+'FD inverse'!$A$55*$C735/Setup!$B$17+INDEX('FD inverse'!$A$55:$BH$55,1,'FD mesh'!$B$15+1)*Setup!$B$22</f>
        <v>0</v>
      </c>
      <c r="BF735" s="0" t="n">
        <f aca="false">SUMPRODUCT('FD inverse'!$A$56:$BH$56,'FD mesh'!$B$84:$BI$84,$E734:$BL734)+'FD inverse'!$A$56*$C735/Setup!$B$17+INDEX('FD inverse'!$A$56:$BH$56,1,'FD mesh'!$B$15+1)*Setup!$B$22</f>
        <v>0</v>
      </c>
      <c r="BG735" s="0" t="n">
        <f aca="false">SUMPRODUCT('FD inverse'!$A$57:$BH$57,'FD mesh'!$B$84:$BI$84,$E734:$BL734)+'FD inverse'!$A$57*$C735/Setup!$B$17+INDEX('FD inverse'!$A$57:$BH$57,1,'FD mesh'!$B$15+1)*Setup!$B$22</f>
        <v>0</v>
      </c>
      <c r="BH735" s="0" t="n">
        <f aca="false">SUMPRODUCT('FD inverse'!$A$58:$BH$58,'FD mesh'!$B$84:$BI$84,$E734:$BL734)+'FD inverse'!$A$58*$C735/Setup!$B$17+INDEX('FD inverse'!$A$58:$BH$58,1,'FD mesh'!$B$15+1)*Setup!$B$22</f>
        <v>0</v>
      </c>
      <c r="BI735" s="0" t="n">
        <f aca="false">SUMPRODUCT('FD inverse'!$A$59:$BH$59,'FD mesh'!$B$84:$BI$84,$E734:$BL734)+'FD inverse'!$A$59*$C735/Setup!$B$17+INDEX('FD inverse'!$A$59:$BH$59,1,'FD mesh'!$B$15+1)*Setup!$B$22</f>
        <v>0</v>
      </c>
      <c r="BJ735" s="0" t="n">
        <f aca="false">SUMPRODUCT('FD inverse'!$A$60:$BH$60,'FD mesh'!$B$84:$BI$84,$E734:$BL734)+'FD inverse'!$A$60*$C735/Setup!$B$17+INDEX('FD inverse'!$A$60:$BH$60,1,'FD mesh'!$B$15+1)*Setup!$B$22</f>
        <v>0</v>
      </c>
      <c r="BK735" s="0" t="n">
        <f aca="false">SUMPRODUCT('FD inverse'!$A$61:$BH$61,'FD mesh'!$B$84:$BI$84,$E734:$BL734)+'FD inverse'!$A$61*$C735/Setup!$B$17+INDEX('FD inverse'!$A$61:$BH$61,1,'FD mesh'!$B$15+1)*Setup!$B$22</f>
        <v>0</v>
      </c>
      <c r="BL735" s="0" t="n">
        <f aca="false">SUMPRODUCT('FD inverse'!$A$62:$BH$62,'FD mesh'!$B$84:$BI$84,$E734:$BL734)+'FD inverse'!$A$62*$C735/Setup!$B$17+INDEX('FD inverse'!$A$62:$BH$62,1,'FD mesh'!$B$15+1)*Setup!$B$22</f>
        <v>0</v>
      </c>
    </row>
    <row r="736" customFormat="false" ht="15" hidden="false" customHeight="false" outlineLevel="0" collapsed="false">
      <c r="A736" s="0" t="n">
        <v>731</v>
      </c>
      <c r="B736" s="0" t="n">
        <f aca="false">A736*Setup!$B$11/3600</f>
        <v>60.9166666666667</v>
      </c>
      <c r="C736" s="0" t="n">
        <f aca="false">Setup!$B$7+Setup!$B$8*COS(2*PI()*(B736-Setup!$B$9)/24)</f>
        <v>26.7660522231291</v>
      </c>
      <c r="D736" s="0" t="n">
        <f aca="false">(C736-E736)/Setup!$B$17</f>
        <v>13.4538157415234</v>
      </c>
      <c r="E736" s="0" t="n">
        <f aca="false">SUMPRODUCT('FD inverse'!$A$3:$BH$3,'FD mesh'!$B$84:$BI$84,$E735:$BL735)+'FD inverse'!$A$3*$C736/Setup!$B$17+INDEX('FD inverse'!$A$3:$BH$3,1,'FD mesh'!$B$15+1)*Setup!$B$22</f>
        <v>25.017056176731</v>
      </c>
      <c r="F736" s="0" t="n">
        <f aca="false">SUMPRODUCT('FD inverse'!$A$4:$BH$4,'FD mesh'!$B$84:$BI$84,$E735:$BL735)+'FD inverse'!$A$4*$C736/Setup!$B$17+INDEX('FD inverse'!$A$4:$BH$4,1,'FD mesh'!$B$15+1)*Setup!$B$22</f>
        <v>24.6264820354047</v>
      </c>
      <c r="G736" s="0" t="n">
        <f aca="false">SUMPRODUCT('FD inverse'!$A$5:$BH$5,'FD mesh'!$B$84:$BI$84,$E735:$BL735)+'FD inverse'!$A$5*$C736/Setup!$B$17+INDEX('FD inverse'!$A$5:$BH$5,1,'FD mesh'!$B$15+1)*Setup!$B$22</f>
        <v>24.2536982448578</v>
      </c>
      <c r="H736" s="0" t="n">
        <f aca="false">SUMPRODUCT('FD inverse'!$A$6:$BH$6,'FD mesh'!$B$84:$BI$84,$E735:$BL735)+'FD inverse'!$A$6*$C736/Setup!$B$17+INDEX('FD inverse'!$A$6:$BH$6,1,'FD mesh'!$B$15+1)*Setup!$B$22</f>
        <v>23.0277152646694</v>
      </c>
      <c r="I736" s="0" t="n">
        <f aca="false">SUMPRODUCT('FD inverse'!$A$7:$BH$7,'FD mesh'!$B$84:$BI$84,$E735:$BL735)+'FD inverse'!$A$7*$C736/Setup!$B$17+INDEX('FD inverse'!$A$7:$BH$7,1,'FD mesh'!$B$15+1)*Setup!$B$22</f>
        <v>22.9253871533189</v>
      </c>
      <c r="J736" s="0" t="n">
        <f aca="false">SUMPRODUCT('FD inverse'!$A$8:$BH$8,'FD mesh'!$B$84:$BI$84,$E735:$BL735)+'FD inverse'!$A$8*$C736/Setup!$B$17+INDEX('FD inverse'!$A$8:$BH$8,1,'FD mesh'!$B$15+1)*Setup!$B$22</f>
        <v>22.8345980691739</v>
      </c>
      <c r="K736" s="0" t="n">
        <f aca="false">SUMPRODUCT('FD inverse'!$A$9:$BH$9,'FD mesh'!$B$84:$BI$84,$E735:$BL735)+'FD inverse'!$A$9*$C736/Setup!$B$17+INDEX('FD inverse'!$A$9:$BH$9,1,'FD mesh'!$B$15+1)*Setup!$B$22</f>
        <v>22.7546046073009</v>
      </c>
      <c r="L736" s="0" t="n">
        <f aca="false">SUMPRODUCT('FD inverse'!$A$10:$BH$10,'FD mesh'!$B$84:$BI$84,$E735:$BL735)+'FD inverse'!$A$10*$C736/Setup!$B$17+INDEX('FD inverse'!$A$10:$BH$10,1,'FD mesh'!$B$15+1)*Setup!$B$22</f>
        <v>22.6847239552532</v>
      </c>
      <c r="M736" s="0" t="n">
        <f aca="false">SUMPRODUCT('FD inverse'!$A$11:$BH$11,'FD mesh'!$B$84:$BI$84,$E735:$BL735)+'FD inverse'!$A$11*$C736/Setup!$B$17+INDEX('FD inverse'!$A$11:$BH$11,1,'FD mesh'!$B$15+1)*Setup!$B$22</f>
        <v>22.6243433502094</v>
      </c>
      <c r="N736" s="0" t="n">
        <f aca="false">SUMPRODUCT('FD inverse'!$A$12:$BH$12,'FD mesh'!$B$84:$BI$84,$E735:$BL735)+'FD inverse'!$A$12*$C736/Setup!$B$17+INDEX('FD inverse'!$A$12:$BH$12,1,'FD mesh'!$B$15+1)*Setup!$B$22</f>
        <v>22.5729280023391</v>
      </c>
      <c r="O736" s="0" t="n">
        <f aca="false">SUMPRODUCT('FD inverse'!$A$13:$BH$13,'FD mesh'!$B$84:$BI$84,$E735:$BL735)+'FD inverse'!$A$13*$C736/Setup!$B$17+INDEX('FD inverse'!$A$13:$BH$13,1,'FD mesh'!$B$15+1)*Setup!$B$22</f>
        <v>22.5300275903322</v>
      </c>
      <c r="P736" s="0" t="n">
        <f aca="false">SUMPRODUCT('FD inverse'!$A$14:$BH$14,'FD mesh'!$B$84:$BI$84,$E735:$BL735)+'FD inverse'!$A$14*$C736/Setup!$B$17+INDEX('FD inverse'!$A$14:$BH$14,1,'FD mesh'!$B$15+1)*Setup!$B$22</f>
        <v>22.4952814213491</v>
      </c>
      <c r="Q736" s="0" t="n">
        <f aca="false">SUMPRODUCT('FD inverse'!$A$15:$BH$15,'FD mesh'!$B$84:$BI$84,$E735:$BL735)+'FD inverse'!$A$15*$C736/Setup!$B$17+INDEX('FD inverse'!$A$15:$BH$15,1,'FD mesh'!$B$15+1)*Setup!$B$22</f>
        <v>22.4684223329104</v>
      </c>
      <c r="R736" s="0" t="n">
        <f aca="false">SUMPRODUCT('FD inverse'!$A$16:$BH$16,'FD mesh'!$B$84:$BI$84,$E735:$BL735)+'FD inverse'!$A$16*$C736/Setup!$B$17+INDEX('FD inverse'!$A$16:$BH$16,1,'FD mesh'!$B$15+1)*Setup!$B$22</f>
        <v>22.4492793986731</v>
      </c>
      <c r="S736" s="0" t="n">
        <f aca="false">SUMPRODUCT('FD inverse'!$A$17:$BH$17,'FD mesh'!$B$84:$BI$84,$E735:$BL735)+'FD inverse'!$A$17*$C736/Setup!$B$17+INDEX('FD inverse'!$A$17:$BH$17,1,'FD mesh'!$B$15+1)*Setup!$B$22</f>
        <v>21.9565224872188</v>
      </c>
      <c r="T736" s="0" t="n">
        <f aca="false">SUMPRODUCT('FD inverse'!$A$18:$BH$18,'FD mesh'!$B$84:$BI$84,$E735:$BL735)+'FD inverse'!$A$18*$C736/Setup!$B$17+INDEX('FD inverse'!$A$18:$BH$18,1,'FD mesh'!$B$15+1)*Setup!$B$22</f>
        <v>21.4672033794529</v>
      </c>
      <c r="U736" s="0" t="n">
        <f aca="false">SUMPRODUCT('FD inverse'!$A$19:$BH$19,'FD mesh'!$B$84:$BI$84,$E735:$BL735)+'FD inverse'!$A$19*$C736/Setup!$B$17+INDEX('FD inverse'!$A$19:$BH$19,1,'FD mesh'!$B$15+1)*Setup!$B$22</f>
        <v>20.9809708357981</v>
      </c>
      <c r="V736" s="0" t="n">
        <f aca="false">SUMPRODUCT('FD inverse'!$A$20:$BH$20,'FD mesh'!$B$84:$BI$84,$E735:$BL735)+'FD inverse'!$A$20*$C736/Setup!$B$17+INDEX('FD inverse'!$A$20:$BH$20,1,'FD mesh'!$B$15+1)*Setup!$B$22</f>
        <v>20.4974958613213</v>
      </c>
      <c r="W736" s="0" t="n">
        <f aca="false">SUMPRODUCT('FD inverse'!$A$21:$BH$21,'FD mesh'!$B$84:$BI$84,$E735:$BL735)+'FD inverse'!$A$21*$C736/Setup!$B$17+INDEX('FD inverse'!$A$21:$BH$21,1,'FD mesh'!$B$15+1)*Setup!$B$22</f>
        <v>20.0164704365091</v>
      </c>
      <c r="X736" s="0" t="n">
        <f aca="false">SUMPRODUCT('FD inverse'!$A$22:$BH$22,'FD mesh'!$B$84:$BI$84,$E735:$BL735)+'FD inverse'!$A$22*$C736/Setup!$B$17+INDEX('FD inverse'!$A$22:$BH$22,1,'FD mesh'!$B$15+1)*Setup!$B$22</f>
        <v>19.5376061506016</v>
      </c>
      <c r="Y736" s="0" t="n">
        <f aca="false">SUMPRODUCT('FD inverse'!$A$23:$BH$23,'FD mesh'!$B$84:$BI$84,$E735:$BL735)+'FD inverse'!$A$23*$C736/Setup!$B$17+INDEX('FD inverse'!$A$23:$BH$23,1,'FD mesh'!$B$15+1)*Setup!$B$22</f>
        <v>19.0606327490213</v>
      </c>
      <c r="Z736" s="0" t="n">
        <f aca="false">SUMPRODUCT('FD inverse'!$A$24:$BH$24,'FD mesh'!$B$84:$BI$84,$E735:$BL735)+'FD inverse'!$A$24*$C736/Setup!$B$17+INDEX('FD inverse'!$A$24:$BH$24,1,'FD mesh'!$B$15+1)*Setup!$B$22</f>
        <v>18.5852966055937</v>
      </c>
      <c r="AA736" s="0" t="n">
        <f aca="false">SUMPRODUCT('FD inverse'!$A$25:$BH$25,'FD mesh'!$B$84:$BI$84,$E735:$BL735)+'FD inverse'!$A$25*$C736/Setup!$B$17+INDEX('FD inverse'!$A$25:$BH$25,1,'FD mesh'!$B$15+1)*Setup!$B$22</f>
        <v>18.1113591294823</v>
      </c>
      <c r="AB736" s="0" t="n">
        <f aca="false">SUMPRODUCT('FD inverse'!$A$26:$BH$26,'FD mesh'!$B$84:$BI$84,$E735:$BL735)+'FD inverse'!$A$26*$C736/Setup!$B$17+INDEX('FD inverse'!$A$26:$BH$26,1,'FD mesh'!$B$15+1)*Setup!$B$22</f>
        <v>17.6385951160483</v>
      </c>
      <c r="AC736" s="0" t="n">
        <f aca="false">SUMPRODUCT('FD inverse'!$A$27:$BH$27,'FD mesh'!$B$84:$BI$84,$E735:$BL735)+'FD inverse'!$A$27*$C736/Setup!$B$17+INDEX('FD inverse'!$A$27:$BH$27,1,'FD mesh'!$B$15+1)*Setup!$B$22</f>
        <v>17.1667910502083</v>
      </c>
      <c r="AD736" s="0" t="n">
        <f aca="false">SUMPRODUCT('FD inverse'!$A$28:$BH$28,'FD mesh'!$B$84:$BI$84,$E735:$BL735)+'FD inverse'!$A$28*$C736/Setup!$B$17+INDEX('FD inverse'!$A$28:$BH$28,1,'FD mesh'!$B$15+1)*Setup!$B$22</f>
        <v>16.6957433702887</v>
      </c>
      <c r="AE736" s="0" t="n">
        <f aca="false">SUMPRODUCT('FD inverse'!$A$29:$BH$29,'FD mesh'!$B$84:$BI$84,$E735:$BL735)+'FD inverse'!$A$29*$C736/Setup!$B$17+INDEX('FD inverse'!$A$29:$BH$29,1,'FD mesh'!$B$15+1)*Setup!$B$22</f>
        <v>16.2252566998798</v>
      </c>
      <c r="AF736" s="0" t="n">
        <f aca="false">SUMPRODUCT('FD inverse'!$A$30:$BH$30,'FD mesh'!$B$84:$BI$84,$E735:$BL735)+'FD inverse'!$A$30*$C736/Setup!$B$17+INDEX('FD inverse'!$A$30:$BH$30,1,'FD mesh'!$B$15+1)*Setup!$B$22</f>
        <v>15.7551420547697</v>
      </c>
      <c r="AG736" s="0" t="n">
        <f aca="false">SUMPRODUCT('FD inverse'!$A$31:$BH$31,'FD mesh'!$B$84:$BI$84,$E735:$BL735)+'FD inverse'!$A$31*$C736/Setup!$B$17+INDEX('FD inverse'!$A$31:$BH$31,1,'FD mesh'!$B$15+1)*Setup!$B$22</f>
        <v>15.2852150316864</v>
      </c>
      <c r="AH736" s="0" t="n">
        <f aca="false">SUMPRODUCT('FD inverse'!$A$32:$BH$32,'FD mesh'!$B$84:$BI$84,$E735:$BL735)+'FD inverse'!$A$32*$C736/Setup!$B$17+INDEX('FD inverse'!$A$32:$BH$32,1,'FD mesh'!$B$15+1)*Setup!$B$22</f>
        <v>15.2654134566632</v>
      </c>
      <c r="AI736" s="0" t="n">
        <f aca="false">SUMPRODUCT('FD inverse'!$A$33:$BH$33,'FD mesh'!$B$84:$BI$84,$E735:$BL735)+'FD inverse'!$A$33*$C736/Setup!$B$17+INDEX('FD inverse'!$A$33:$BH$33,1,'FD mesh'!$B$15+1)*Setup!$B$22</f>
        <v>15.2456104016241</v>
      </c>
      <c r="AJ736" s="0" t="n">
        <f aca="false">SUMPRODUCT('FD inverse'!$A$34:$BH$34,'FD mesh'!$B$84:$BI$84,$E735:$BL735)+'FD inverse'!$A$34*$C736/Setup!$B$17+INDEX('FD inverse'!$A$34:$BH$34,1,'FD mesh'!$B$15+1)*Setup!$B$22</f>
        <v>15.2257966296696</v>
      </c>
      <c r="AK736" s="0" t="n">
        <f aca="false">SUMPRODUCT('FD inverse'!$A$35:$BH$35,'FD mesh'!$B$84:$BI$84,$E735:$BL735)+'FD inverse'!$A$35*$C736/Setup!$B$17+INDEX('FD inverse'!$A$35:$BH$35,1,'FD mesh'!$B$15+1)*Setup!$B$22</f>
        <v>15.2059652063184</v>
      </c>
      <c r="AL736" s="0" t="n">
        <f aca="false">SUMPRODUCT('FD inverse'!$A$36:$BH$36,'FD mesh'!$B$84:$BI$84,$E735:$BL735)+'FD inverse'!$A$36*$C736/Setup!$B$17+INDEX('FD inverse'!$A$36:$BH$36,1,'FD mesh'!$B$15+1)*Setup!$B$22</f>
        <v>15.1861112832481</v>
      </c>
      <c r="AM736" s="0" t="n">
        <f aca="false">SUMPRODUCT('FD inverse'!$A$37:$BH$37,'FD mesh'!$B$84:$BI$84,$E735:$BL735)+'FD inverse'!$A$37*$C736/Setup!$B$17+INDEX('FD inverse'!$A$37:$BH$37,1,'FD mesh'!$B$15+1)*Setup!$B$22</f>
        <v>15.1662318879942</v>
      </c>
      <c r="AN736" s="0" t="n">
        <f aca="false">SUMPRODUCT('FD inverse'!$A$38:$BH$38,'FD mesh'!$B$84:$BI$84,$E735:$BL735)+'FD inverse'!$A$38*$C736/Setup!$B$17+INDEX('FD inverse'!$A$38:$BH$38,1,'FD mesh'!$B$15+1)*Setup!$B$22</f>
        <v>15.1463257198817</v>
      </c>
      <c r="AO736" s="0" t="n">
        <f aca="false">SUMPRODUCT('FD inverse'!$A$39:$BH$39,'FD mesh'!$B$84:$BI$84,$E735:$BL735)+'FD inverse'!$A$39*$C736/Setup!$B$17+INDEX('FD inverse'!$A$39:$BH$39,1,'FD mesh'!$B$15+1)*Setup!$B$22</f>
        <v>15.1263929522322</v>
      </c>
      <c r="AP736" s="0" t="n">
        <f aca="false">SUMPRODUCT('FD inverse'!$A$40:$BH$40,'FD mesh'!$B$84:$BI$84,$E735:$BL735)+'FD inverse'!$A$40*$C736/Setup!$B$17+INDEX('FD inverse'!$A$40:$BH$40,1,'FD mesh'!$B$15+1)*Setup!$B$22</f>
        <v>15.1064350406775</v>
      </c>
      <c r="AQ736" s="0" t="n">
        <f aca="false">SUMPRODUCT('FD inverse'!$A$41:$BH$41,'FD mesh'!$B$84:$BI$84,$E735:$BL735)+'FD inverse'!$A$41*$C736/Setup!$B$17+INDEX('FD inverse'!$A$41:$BH$41,1,'FD mesh'!$B$15+1)*Setup!$B$22</f>
        <v>15.0864545372265</v>
      </c>
      <c r="AR736" s="0" t="n">
        <f aca="false">SUMPRODUCT('FD inverse'!$A$42:$BH$42,'FD mesh'!$B$84:$BI$84,$E735:$BL735)+'FD inverse'!$A$42*$C736/Setup!$B$17+INDEX('FD inverse'!$A$42:$BH$42,1,'FD mesh'!$B$15+1)*Setup!$B$22</f>
        <v>15.0664549095728</v>
      </c>
      <c r="AS736" s="0" t="n">
        <f aca="false">SUMPRODUCT('FD inverse'!$A$43:$BH$43,'FD mesh'!$B$84:$BI$84,$E735:$BL735)+'FD inverse'!$A$43*$C736/Setup!$B$17+INDEX('FD inverse'!$A$43:$BH$43,1,'FD mesh'!$B$15+1)*Setup!$B$22</f>
        <v>0</v>
      </c>
      <c r="AT736" s="0" t="n">
        <f aca="false">SUMPRODUCT('FD inverse'!$A$44:$BH$44,'FD mesh'!$B$84:$BI$84,$E735:$BL735)+'FD inverse'!$A$44*$C736/Setup!$B$17+INDEX('FD inverse'!$A$44:$BH$44,1,'FD mesh'!$B$15+1)*Setup!$B$22</f>
        <v>0</v>
      </c>
      <c r="AU736" s="0" t="n">
        <f aca="false">SUMPRODUCT('FD inverse'!$A$45:$BH$45,'FD mesh'!$B$84:$BI$84,$E735:$BL735)+'FD inverse'!$A$45*$C736/Setup!$B$17+INDEX('FD inverse'!$A$45:$BH$45,1,'FD mesh'!$B$15+1)*Setup!$B$22</f>
        <v>0</v>
      </c>
      <c r="AV736" s="0" t="n">
        <f aca="false">SUMPRODUCT('FD inverse'!$A$46:$BH$46,'FD mesh'!$B$84:$BI$84,$E735:$BL735)+'FD inverse'!$A$46*$C736/Setup!$B$17+INDEX('FD inverse'!$A$46:$BH$46,1,'FD mesh'!$B$15+1)*Setup!$B$22</f>
        <v>0</v>
      </c>
      <c r="AW736" s="0" t="n">
        <f aca="false">SUMPRODUCT('FD inverse'!$A$47:$BH$47,'FD mesh'!$B$84:$BI$84,$E735:$BL735)+'FD inverse'!$A$47*$C736/Setup!$B$17+INDEX('FD inverse'!$A$47:$BH$47,1,'FD mesh'!$B$15+1)*Setup!$B$22</f>
        <v>0</v>
      </c>
      <c r="AX736" s="0" t="n">
        <f aca="false">SUMPRODUCT('FD inverse'!$A$48:$BH$48,'FD mesh'!$B$84:$BI$84,$E735:$BL735)+'FD inverse'!$A$48*$C736/Setup!$B$17+INDEX('FD inverse'!$A$48:$BH$48,1,'FD mesh'!$B$15+1)*Setup!$B$22</f>
        <v>0</v>
      </c>
      <c r="AY736" s="0" t="n">
        <f aca="false">SUMPRODUCT('FD inverse'!$A$49:$BH$49,'FD mesh'!$B$84:$BI$84,$E735:$BL735)+'FD inverse'!$A$49*$C736/Setup!$B$17+INDEX('FD inverse'!$A$49:$BH$49,1,'FD mesh'!$B$15+1)*Setup!$B$22</f>
        <v>0</v>
      </c>
      <c r="AZ736" s="0" t="n">
        <f aca="false">SUMPRODUCT('FD inverse'!$A$50:$BH$50,'FD mesh'!$B$84:$BI$84,$E735:$BL735)+'FD inverse'!$A$50*$C736/Setup!$B$17+INDEX('FD inverse'!$A$50:$BH$50,1,'FD mesh'!$B$15+1)*Setup!$B$22</f>
        <v>0</v>
      </c>
      <c r="BA736" s="0" t="n">
        <f aca="false">SUMPRODUCT('FD inverse'!$A$51:$BH$51,'FD mesh'!$B$84:$BI$84,$E735:$BL735)+'FD inverse'!$A$51*$C736/Setup!$B$17+INDEX('FD inverse'!$A$51:$BH$51,1,'FD mesh'!$B$15+1)*Setup!$B$22</f>
        <v>0</v>
      </c>
      <c r="BB736" s="0" t="n">
        <f aca="false">SUMPRODUCT('FD inverse'!$A$52:$BH$52,'FD mesh'!$B$84:$BI$84,$E735:$BL735)+'FD inverse'!$A$52*$C736/Setup!$B$17+INDEX('FD inverse'!$A$52:$BH$52,1,'FD mesh'!$B$15+1)*Setup!$B$22</f>
        <v>0</v>
      </c>
      <c r="BC736" s="0" t="n">
        <f aca="false">SUMPRODUCT('FD inverse'!$A$53:$BH$53,'FD mesh'!$B$84:$BI$84,$E735:$BL735)+'FD inverse'!$A$53*$C736/Setup!$B$17+INDEX('FD inverse'!$A$53:$BH$53,1,'FD mesh'!$B$15+1)*Setup!$B$22</f>
        <v>0</v>
      </c>
      <c r="BD736" s="0" t="n">
        <f aca="false">SUMPRODUCT('FD inverse'!$A$54:$BH$54,'FD mesh'!$B$84:$BI$84,$E735:$BL735)+'FD inverse'!$A$54*$C736/Setup!$B$17+INDEX('FD inverse'!$A$54:$BH$54,1,'FD mesh'!$B$15+1)*Setup!$B$22</f>
        <v>0</v>
      </c>
      <c r="BE736" s="0" t="n">
        <f aca="false">SUMPRODUCT('FD inverse'!$A$55:$BH$55,'FD mesh'!$B$84:$BI$84,$E735:$BL735)+'FD inverse'!$A$55*$C736/Setup!$B$17+INDEX('FD inverse'!$A$55:$BH$55,1,'FD mesh'!$B$15+1)*Setup!$B$22</f>
        <v>0</v>
      </c>
      <c r="BF736" s="0" t="n">
        <f aca="false">SUMPRODUCT('FD inverse'!$A$56:$BH$56,'FD mesh'!$B$84:$BI$84,$E735:$BL735)+'FD inverse'!$A$56*$C736/Setup!$B$17+INDEX('FD inverse'!$A$56:$BH$56,1,'FD mesh'!$B$15+1)*Setup!$B$22</f>
        <v>0</v>
      </c>
      <c r="BG736" s="0" t="n">
        <f aca="false">SUMPRODUCT('FD inverse'!$A$57:$BH$57,'FD mesh'!$B$84:$BI$84,$E735:$BL735)+'FD inverse'!$A$57*$C736/Setup!$B$17+INDEX('FD inverse'!$A$57:$BH$57,1,'FD mesh'!$B$15+1)*Setup!$B$22</f>
        <v>0</v>
      </c>
      <c r="BH736" s="0" t="n">
        <f aca="false">SUMPRODUCT('FD inverse'!$A$58:$BH$58,'FD mesh'!$B$84:$BI$84,$E735:$BL735)+'FD inverse'!$A$58*$C736/Setup!$B$17+INDEX('FD inverse'!$A$58:$BH$58,1,'FD mesh'!$B$15+1)*Setup!$B$22</f>
        <v>0</v>
      </c>
      <c r="BI736" s="0" t="n">
        <f aca="false">SUMPRODUCT('FD inverse'!$A$59:$BH$59,'FD mesh'!$B$84:$BI$84,$E735:$BL735)+'FD inverse'!$A$59*$C736/Setup!$B$17+INDEX('FD inverse'!$A$59:$BH$59,1,'FD mesh'!$B$15+1)*Setup!$B$22</f>
        <v>0</v>
      </c>
      <c r="BJ736" s="0" t="n">
        <f aca="false">SUMPRODUCT('FD inverse'!$A$60:$BH$60,'FD mesh'!$B$84:$BI$84,$E735:$BL735)+'FD inverse'!$A$60*$C736/Setup!$B$17+INDEX('FD inverse'!$A$60:$BH$60,1,'FD mesh'!$B$15+1)*Setup!$B$22</f>
        <v>0</v>
      </c>
      <c r="BK736" s="0" t="n">
        <f aca="false">SUMPRODUCT('FD inverse'!$A$61:$BH$61,'FD mesh'!$B$84:$BI$84,$E735:$BL735)+'FD inverse'!$A$61*$C736/Setup!$B$17+INDEX('FD inverse'!$A$61:$BH$61,1,'FD mesh'!$B$15+1)*Setup!$B$22</f>
        <v>0</v>
      </c>
      <c r="BL736" s="0" t="n">
        <f aca="false">SUMPRODUCT('FD inverse'!$A$62:$BH$62,'FD mesh'!$B$84:$BI$84,$E735:$BL735)+'FD inverse'!$A$62*$C736/Setup!$B$17+INDEX('FD inverse'!$A$62:$BH$62,1,'FD mesh'!$B$15+1)*Setup!$B$22</f>
        <v>0</v>
      </c>
    </row>
    <row r="737" customFormat="false" ht="15" hidden="false" customHeight="false" outlineLevel="0" collapsed="false">
      <c r="A737" s="0" t="n">
        <v>732</v>
      </c>
      <c r="B737" s="0" t="n">
        <f aca="false">A737*Setup!$B$11/3600</f>
        <v>61</v>
      </c>
      <c r="C737" s="0" t="n">
        <f aca="false">Setup!$B$7+Setup!$B$8*COS(2*PI()*(B737-Setup!$B$9)/24)</f>
        <v>26.8284271247462</v>
      </c>
      <c r="D737" s="0" t="n">
        <f aca="false">(C737-E737)/Setup!$B$17</f>
        <v>13.5899325429195</v>
      </c>
      <c r="E737" s="0" t="n">
        <f aca="false">SUMPRODUCT('FD inverse'!$A$3:$BH$3,'FD mesh'!$B$84:$BI$84,$E736:$BL736)+'FD inverse'!$A$3*$C737/Setup!$B$17+INDEX('FD inverse'!$A$3:$BH$3,1,'FD mesh'!$B$15+1)*Setup!$B$22</f>
        <v>25.0617358941667</v>
      </c>
      <c r="F737" s="0" t="n">
        <f aca="false">SUMPRODUCT('FD inverse'!$A$4:$BH$4,'FD mesh'!$B$84:$BI$84,$E736:$BL736)+'FD inverse'!$A$4*$C737/Setup!$B$17+INDEX('FD inverse'!$A$4:$BH$4,1,'FD mesh'!$B$15+1)*Setup!$B$22</f>
        <v>24.6669697353387</v>
      </c>
      <c r="G737" s="0" t="n">
        <f aca="false">SUMPRODUCT('FD inverse'!$A$5:$BH$5,'FD mesh'!$B$84:$BI$84,$E736:$BL736)+'FD inverse'!$A$5*$C737/Setup!$B$17+INDEX('FD inverse'!$A$5:$BH$5,1,'FD mesh'!$B$15+1)*Setup!$B$22</f>
        <v>24.2897763629405</v>
      </c>
      <c r="H737" s="0" t="n">
        <f aca="false">SUMPRODUCT('FD inverse'!$A$6:$BH$6,'FD mesh'!$B$84:$BI$84,$E736:$BL736)+'FD inverse'!$A$6*$C737/Setup!$B$17+INDEX('FD inverse'!$A$6:$BH$6,1,'FD mesh'!$B$15+1)*Setup!$B$22</f>
        <v>23.0487135927846</v>
      </c>
      <c r="I737" s="0" t="n">
        <f aca="false">SUMPRODUCT('FD inverse'!$A$7:$BH$7,'FD mesh'!$B$84:$BI$84,$E736:$BL736)+'FD inverse'!$A$7*$C737/Setup!$B$17+INDEX('FD inverse'!$A$7:$BH$7,1,'FD mesh'!$B$15+1)*Setup!$B$22</f>
        <v>22.9450792261381</v>
      </c>
      <c r="J737" s="0" t="n">
        <f aca="false">SUMPRODUCT('FD inverse'!$A$8:$BH$8,'FD mesh'!$B$84:$BI$84,$E736:$BL736)+'FD inverse'!$A$8*$C737/Setup!$B$17+INDEX('FD inverse'!$A$8:$BH$8,1,'FD mesh'!$B$15+1)*Setup!$B$22</f>
        <v>22.8530626015677</v>
      </c>
      <c r="K737" s="0" t="n">
        <f aca="false">SUMPRODUCT('FD inverse'!$A$9:$BH$9,'FD mesh'!$B$84:$BI$84,$E736:$BL736)+'FD inverse'!$A$9*$C737/Setup!$B$17+INDEX('FD inverse'!$A$9:$BH$9,1,'FD mesh'!$B$15+1)*Setup!$B$22</f>
        <v>22.7719395064333</v>
      </c>
      <c r="L737" s="0" t="n">
        <f aca="false">SUMPRODUCT('FD inverse'!$A$10:$BH$10,'FD mesh'!$B$84:$BI$84,$E736:$BL736)+'FD inverse'!$A$10*$C737/Setup!$B$17+INDEX('FD inverse'!$A$10:$BH$10,1,'FD mesh'!$B$15+1)*Setup!$B$22</f>
        <v>22.701043490433</v>
      </c>
      <c r="M737" s="0" t="n">
        <f aca="false">SUMPRODUCT('FD inverse'!$A$11:$BH$11,'FD mesh'!$B$84:$BI$84,$E736:$BL736)+'FD inverse'!$A$11*$C737/Setup!$B$17+INDEX('FD inverse'!$A$11:$BH$11,1,'FD mesh'!$B$15+1)*Setup!$B$22</f>
        <v>22.6397755187865</v>
      </c>
      <c r="N737" s="0" t="n">
        <f aca="false">SUMPRODUCT('FD inverse'!$A$12:$BH$12,'FD mesh'!$B$84:$BI$84,$E736:$BL736)+'FD inverse'!$A$12*$C737/Setup!$B$17+INDEX('FD inverse'!$A$12:$BH$12,1,'FD mesh'!$B$15+1)*Setup!$B$22</f>
        <v>22.5876120713743</v>
      </c>
      <c r="O737" s="0" t="n">
        <f aca="false">SUMPRODUCT('FD inverse'!$A$13:$BH$13,'FD mesh'!$B$84:$BI$84,$E736:$BL736)+'FD inverse'!$A$13*$C737/Setup!$B$17+INDEX('FD inverse'!$A$13:$BH$13,1,'FD mesh'!$B$15+1)*Setup!$B$22</f>
        <v>22.5441117915344</v>
      </c>
      <c r="P737" s="0" t="n">
        <f aca="false">SUMPRODUCT('FD inverse'!$A$14:$BH$14,'FD mesh'!$B$84:$BI$84,$E736:$BL736)+'FD inverse'!$A$14*$C737/Setup!$B$17+INDEX('FD inverse'!$A$14:$BH$14,1,'FD mesh'!$B$15+1)*Setup!$B$22</f>
        <v>22.5089207749407</v>
      </c>
      <c r="Q737" s="0" t="n">
        <f aca="false">SUMPRODUCT('FD inverse'!$A$15:$BH$15,'FD mesh'!$B$84:$BI$84,$E736:$BL736)+'FD inverse'!$A$15*$C737/Setup!$B$17+INDEX('FD inverse'!$A$15:$BH$15,1,'FD mesh'!$B$15+1)*Setup!$B$22</f>
        <v>22.4817765746251</v>
      </c>
      <c r="R737" s="0" t="n">
        <f aca="false">SUMPRODUCT('FD inverse'!$A$16:$BH$16,'FD mesh'!$B$84:$BI$84,$E736:$BL736)+'FD inverse'!$A$16*$C737/Setup!$B$17+INDEX('FD inverse'!$A$16:$BH$16,1,'FD mesh'!$B$15+1)*Setup!$B$22</f>
        <v>22.4625109829909</v>
      </c>
      <c r="S737" s="0" t="n">
        <f aca="false">SUMPRODUCT('FD inverse'!$A$17:$BH$17,'FD mesh'!$B$84:$BI$84,$E736:$BL736)+'FD inverse'!$A$17*$C737/Setup!$B$17+INDEX('FD inverse'!$A$17:$BH$17,1,'FD mesh'!$B$15+1)*Setup!$B$22</f>
        <v>21.9684696178029</v>
      </c>
      <c r="T737" s="0" t="n">
        <f aca="false">SUMPRODUCT('FD inverse'!$A$18:$BH$18,'FD mesh'!$B$84:$BI$84,$E736:$BL736)+'FD inverse'!$A$18*$C737/Setup!$B$17+INDEX('FD inverse'!$A$18:$BH$18,1,'FD mesh'!$B$15+1)*Setup!$B$22</f>
        <v>21.4779441224725</v>
      </c>
      <c r="U737" s="0" t="n">
        <f aca="false">SUMPRODUCT('FD inverse'!$A$19:$BH$19,'FD mesh'!$B$84:$BI$84,$E736:$BL736)+'FD inverse'!$A$19*$C737/Setup!$B$17+INDEX('FD inverse'!$A$19:$BH$19,1,'FD mesh'!$B$15+1)*Setup!$B$22</f>
        <v>20.9905794743736</v>
      </c>
      <c r="V737" s="0" t="n">
        <f aca="false">SUMPRODUCT('FD inverse'!$A$20:$BH$20,'FD mesh'!$B$84:$BI$84,$E736:$BL736)+'FD inverse'!$A$20*$C737/Setup!$B$17+INDEX('FD inverse'!$A$20:$BH$20,1,'FD mesh'!$B$15+1)*Setup!$B$22</f>
        <v>20.5060425113413</v>
      </c>
      <c r="W737" s="0" t="n">
        <f aca="false">SUMPRODUCT('FD inverse'!$A$21:$BH$21,'FD mesh'!$B$84:$BI$84,$E736:$BL736)+'FD inverse'!$A$21*$C737/Setup!$B$17+INDEX('FD inverse'!$A$21:$BH$21,1,'FD mesh'!$B$15+1)*Setup!$B$22</f>
        <v>20.0240207053148</v>
      </c>
      <c r="X737" s="0" t="n">
        <f aca="false">SUMPRODUCT('FD inverse'!$A$22:$BH$22,'FD mesh'!$B$84:$BI$84,$E736:$BL736)+'FD inverse'!$A$22*$C737/Setup!$B$17+INDEX('FD inverse'!$A$22:$BH$22,1,'FD mesh'!$B$15+1)*Setup!$B$22</f>
        <v>19.5442208355368</v>
      </c>
      <c r="Y737" s="0" t="n">
        <f aca="false">SUMPRODUCT('FD inverse'!$A$23:$BH$23,'FD mesh'!$B$84:$BI$84,$E736:$BL736)+'FD inverse'!$A$23*$C737/Setup!$B$17+INDEX('FD inverse'!$A$23:$BH$23,1,'FD mesh'!$B$15+1)*Setup!$B$22</f>
        <v>19.0663675730397</v>
      </c>
      <c r="Z737" s="0" t="n">
        <f aca="false">SUMPRODUCT('FD inverse'!$A$24:$BH$24,'FD mesh'!$B$84:$BI$84,$E736:$BL736)+'FD inverse'!$A$24*$C737/Setup!$B$17+INDEX('FD inverse'!$A$24:$BH$24,1,'FD mesh'!$B$15+1)*Setup!$B$22</f>
        <v>18.5902019873252</v>
      </c>
      <c r="AA737" s="0" t="n">
        <f aca="false">SUMPRODUCT('FD inverse'!$A$25:$BH$25,'FD mesh'!$B$84:$BI$84,$E736:$BL736)+'FD inverse'!$A$25*$C737/Setup!$B$17+INDEX('FD inverse'!$A$25:$BH$25,1,'FD mesh'!$B$15+1)*Setup!$B$22</f>
        <v>18.1154799853774</v>
      </c>
      <c r="AB737" s="0" t="n">
        <f aca="false">SUMPRODUCT('FD inverse'!$A$26:$BH$26,'FD mesh'!$B$84:$BI$84,$E736:$BL736)+'FD inverse'!$A$26*$C737/Setup!$B$17+INDEX('FD inverse'!$A$26:$BH$26,1,'FD mesh'!$B$15+1)*Setup!$B$22</f>
        <v>17.6419706924502</v>
      </c>
      <c r="AC737" s="0" t="n">
        <f aca="false">SUMPRODUCT('FD inverse'!$A$27:$BH$27,'FD mesh'!$B$84:$BI$84,$E736:$BL736)+'FD inverse'!$A$27*$C737/Setup!$B$17+INDEX('FD inverse'!$A$27:$BH$27,1,'FD mesh'!$B$15+1)*Setup!$B$22</f>
        <v>17.1694547834356</v>
      </c>
      <c r="AD737" s="0" t="n">
        <f aca="false">SUMPRODUCT('FD inverse'!$A$28:$BH$28,'FD mesh'!$B$84:$BI$84,$E736:$BL736)+'FD inverse'!$A$28*$C737/Setup!$B$17+INDEX('FD inverse'!$A$28:$BH$28,1,'FD mesh'!$B$15+1)*Setup!$B$22</f>
        <v>16.6977227730565</v>
      </c>
      <c r="AE737" s="0" t="n">
        <f aca="false">SUMPRODUCT('FD inverse'!$A$29:$BH$29,'FD mesh'!$B$84:$BI$84,$E736:$BL736)+'FD inverse'!$A$29*$C737/Setup!$B$17+INDEX('FD inverse'!$A$29:$BH$29,1,'FD mesh'!$B$15+1)*Setup!$B$22</f>
        <v>16.2265732726347</v>
      </c>
      <c r="AF737" s="0" t="n">
        <f aca="false">SUMPRODUCT('FD inverse'!$A$30:$BH$30,'FD mesh'!$B$84:$BI$84,$E736:$BL736)+'FD inverse'!$A$30*$C737/Setup!$B$17+INDEX('FD inverse'!$A$30:$BH$30,1,'FD mesh'!$B$15+1)*Setup!$B$22</f>
        <v>15.7558112207666</v>
      </c>
      <c r="AG737" s="0" t="n">
        <f aca="false">SUMPRODUCT('FD inverse'!$A$31:$BH$31,'FD mesh'!$B$84:$BI$84,$E736:$BL736)+'FD inverse'!$A$31*$C737/Setup!$B$17+INDEX('FD inverse'!$A$31:$BH$31,1,'FD mesh'!$B$15+1)*Setup!$B$22</f>
        <v>15.2852460948918</v>
      </c>
      <c r="AH737" s="0" t="n">
        <f aca="false">SUMPRODUCT('FD inverse'!$A$32:$BH$32,'FD mesh'!$B$84:$BI$84,$E736:$BL736)+'FD inverse'!$A$32*$C737/Setup!$B$17+INDEX('FD inverse'!$A$32:$BH$32,1,'FD mesh'!$B$15+1)*Setup!$B$22</f>
        <v>15.265420413287</v>
      </c>
      <c r="AI737" s="0" t="n">
        <f aca="false">SUMPRODUCT('FD inverse'!$A$33:$BH$33,'FD mesh'!$B$84:$BI$84,$E736:$BL736)+'FD inverse'!$A$33*$C737/Setup!$B$17+INDEX('FD inverse'!$A$33:$BH$33,1,'FD mesh'!$B$15+1)*Setup!$B$22</f>
        <v>15.2455982532853</v>
      </c>
      <c r="AJ737" s="0" t="n">
        <f aca="false">SUMPRODUCT('FD inverse'!$A$34:$BH$34,'FD mesh'!$B$84:$BI$84,$E736:$BL736)+'FD inverse'!$A$34*$C737/Setup!$B$17+INDEX('FD inverse'!$A$34:$BH$34,1,'FD mesh'!$B$15+1)*Setup!$B$22</f>
        <v>15.2257699435148</v>
      </c>
      <c r="AK737" s="0" t="n">
        <f aca="false">SUMPRODUCT('FD inverse'!$A$35:$BH$35,'FD mesh'!$B$84:$BI$84,$E736:$BL736)+'FD inverse'!$A$35*$C737/Setup!$B$17+INDEX('FD inverse'!$A$35:$BH$35,1,'FD mesh'!$B$15+1)*Setup!$B$22</f>
        <v>15.2059281245981</v>
      </c>
      <c r="AL737" s="0" t="n">
        <f aca="false">SUMPRODUCT('FD inverse'!$A$36:$BH$36,'FD mesh'!$B$84:$BI$84,$E736:$BL736)+'FD inverse'!$A$36*$C737/Setup!$B$17+INDEX('FD inverse'!$A$36:$BH$36,1,'FD mesh'!$B$15+1)*Setup!$B$22</f>
        <v>15.1860675340605</v>
      </c>
      <c r="AM737" s="0" t="n">
        <f aca="false">SUMPRODUCT('FD inverse'!$A$37:$BH$37,'FD mesh'!$B$84:$BI$84,$E736:$BL736)+'FD inverse'!$A$37*$C737/Setup!$B$17+INDEX('FD inverse'!$A$37:$BH$37,1,'FD mesh'!$B$15+1)*Setup!$B$22</f>
        <v>15.1661847966764</v>
      </c>
      <c r="AN737" s="0" t="n">
        <f aca="false">SUMPRODUCT('FD inverse'!$A$38:$BH$38,'FD mesh'!$B$84:$BI$84,$E736:$BL736)+'FD inverse'!$A$38*$C737/Setup!$B$17+INDEX('FD inverse'!$A$38:$BH$38,1,'FD mesh'!$B$15+1)*Setup!$B$22</f>
        <v>15.1462782205826</v>
      </c>
      <c r="AO737" s="0" t="n">
        <f aca="false">SUMPRODUCT('FD inverse'!$A$39:$BH$39,'FD mesh'!$B$84:$BI$84,$E736:$BL736)+'FD inverse'!$A$39*$C737/Setup!$B$17+INDEX('FD inverse'!$A$39:$BH$39,1,'FD mesh'!$B$15+1)*Setup!$B$22</f>
        <v>15.1263475992495</v>
      </c>
      <c r="AP737" s="0" t="n">
        <f aca="false">SUMPRODUCT('FD inverse'!$A$40:$BH$40,'FD mesh'!$B$84:$BI$84,$E736:$BL736)+'FD inverse'!$A$40*$C737/Setup!$B$17+INDEX('FD inverse'!$A$40:$BH$40,1,'FD mesh'!$B$15+1)*Setup!$B$22</f>
        <v>15.106394019192</v>
      </c>
      <c r="AQ737" s="0" t="n">
        <f aca="false">SUMPRODUCT('FD inverse'!$A$41:$BH$41,'FD mesh'!$B$84:$BI$84,$E736:$BL736)+'FD inverse'!$A$41*$C737/Setup!$B$17+INDEX('FD inverse'!$A$41:$BH$41,1,'FD mesh'!$B$15+1)*Setup!$B$22</f>
        <v>15.0864196731137</v>
      </c>
      <c r="AR737" s="0" t="n">
        <f aca="false">SUMPRODUCT('FD inverse'!$A$42:$BH$42,'FD mesh'!$B$84:$BI$84,$E736:$BL736)+'FD inverse'!$A$42*$C737/Setup!$B$17+INDEX('FD inverse'!$A$42:$BH$42,1,'FD mesh'!$B$15+1)*Setup!$B$22</f>
        <v>15.0664276780186</v>
      </c>
      <c r="AS737" s="0" t="n">
        <f aca="false">SUMPRODUCT('FD inverse'!$A$43:$BH$43,'FD mesh'!$B$84:$BI$84,$E736:$BL736)+'FD inverse'!$A$43*$C737/Setup!$B$17+INDEX('FD inverse'!$A$43:$BH$43,1,'FD mesh'!$B$15+1)*Setup!$B$22</f>
        <v>0</v>
      </c>
      <c r="AT737" s="0" t="n">
        <f aca="false">SUMPRODUCT('FD inverse'!$A$44:$BH$44,'FD mesh'!$B$84:$BI$84,$E736:$BL736)+'FD inverse'!$A$44*$C737/Setup!$B$17+INDEX('FD inverse'!$A$44:$BH$44,1,'FD mesh'!$B$15+1)*Setup!$B$22</f>
        <v>0</v>
      </c>
      <c r="AU737" s="0" t="n">
        <f aca="false">SUMPRODUCT('FD inverse'!$A$45:$BH$45,'FD mesh'!$B$84:$BI$84,$E736:$BL736)+'FD inverse'!$A$45*$C737/Setup!$B$17+INDEX('FD inverse'!$A$45:$BH$45,1,'FD mesh'!$B$15+1)*Setup!$B$22</f>
        <v>0</v>
      </c>
      <c r="AV737" s="0" t="n">
        <f aca="false">SUMPRODUCT('FD inverse'!$A$46:$BH$46,'FD mesh'!$B$84:$BI$84,$E736:$BL736)+'FD inverse'!$A$46*$C737/Setup!$B$17+INDEX('FD inverse'!$A$46:$BH$46,1,'FD mesh'!$B$15+1)*Setup!$B$22</f>
        <v>0</v>
      </c>
      <c r="AW737" s="0" t="n">
        <f aca="false">SUMPRODUCT('FD inverse'!$A$47:$BH$47,'FD mesh'!$B$84:$BI$84,$E736:$BL736)+'FD inverse'!$A$47*$C737/Setup!$B$17+INDEX('FD inverse'!$A$47:$BH$47,1,'FD mesh'!$B$15+1)*Setup!$B$22</f>
        <v>0</v>
      </c>
      <c r="AX737" s="0" t="n">
        <f aca="false">SUMPRODUCT('FD inverse'!$A$48:$BH$48,'FD mesh'!$B$84:$BI$84,$E736:$BL736)+'FD inverse'!$A$48*$C737/Setup!$B$17+INDEX('FD inverse'!$A$48:$BH$48,1,'FD mesh'!$B$15+1)*Setup!$B$22</f>
        <v>0</v>
      </c>
      <c r="AY737" s="0" t="n">
        <f aca="false">SUMPRODUCT('FD inverse'!$A$49:$BH$49,'FD mesh'!$B$84:$BI$84,$E736:$BL736)+'FD inverse'!$A$49*$C737/Setup!$B$17+INDEX('FD inverse'!$A$49:$BH$49,1,'FD mesh'!$B$15+1)*Setup!$B$22</f>
        <v>0</v>
      </c>
      <c r="AZ737" s="0" t="n">
        <f aca="false">SUMPRODUCT('FD inverse'!$A$50:$BH$50,'FD mesh'!$B$84:$BI$84,$E736:$BL736)+'FD inverse'!$A$50*$C737/Setup!$B$17+INDEX('FD inverse'!$A$50:$BH$50,1,'FD mesh'!$B$15+1)*Setup!$B$22</f>
        <v>0</v>
      </c>
      <c r="BA737" s="0" t="n">
        <f aca="false">SUMPRODUCT('FD inverse'!$A$51:$BH$51,'FD mesh'!$B$84:$BI$84,$E736:$BL736)+'FD inverse'!$A$51*$C737/Setup!$B$17+INDEX('FD inverse'!$A$51:$BH$51,1,'FD mesh'!$B$15+1)*Setup!$B$22</f>
        <v>0</v>
      </c>
      <c r="BB737" s="0" t="n">
        <f aca="false">SUMPRODUCT('FD inverse'!$A$52:$BH$52,'FD mesh'!$B$84:$BI$84,$E736:$BL736)+'FD inverse'!$A$52*$C737/Setup!$B$17+INDEX('FD inverse'!$A$52:$BH$52,1,'FD mesh'!$B$15+1)*Setup!$B$22</f>
        <v>0</v>
      </c>
      <c r="BC737" s="0" t="n">
        <f aca="false">SUMPRODUCT('FD inverse'!$A$53:$BH$53,'FD mesh'!$B$84:$BI$84,$E736:$BL736)+'FD inverse'!$A$53*$C737/Setup!$B$17+INDEX('FD inverse'!$A$53:$BH$53,1,'FD mesh'!$B$15+1)*Setup!$B$22</f>
        <v>0</v>
      </c>
      <c r="BD737" s="0" t="n">
        <f aca="false">SUMPRODUCT('FD inverse'!$A$54:$BH$54,'FD mesh'!$B$84:$BI$84,$E736:$BL736)+'FD inverse'!$A$54*$C737/Setup!$B$17+INDEX('FD inverse'!$A$54:$BH$54,1,'FD mesh'!$B$15+1)*Setup!$B$22</f>
        <v>0</v>
      </c>
      <c r="BE737" s="0" t="n">
        <f aca="false">SUMPRODUCT('FD inverse'!$A$55:$BH$55,'FD mesh'!$B$84:$BI$84,$E736:$BL736)+'FD inverse'!$A$55*$C737/Setup!$B$17+INDEX('FD inverse'!$A$55:$BH$55,1,'FD mesh'!$B$15+1)*Setup!$B$22</f>
        <v>0</v>
      </c>
      <c r="BF737" s="0" t="n">
        <f aca="false">SUMPRODUCT('FD inverse'!$A$56:$BH$56,'FD mesh'!$B$84:$BI$84,$E736:$BL736)+'FD inverse'!$A$56*$C737/Setup!$B$17+INDEX('FD inverse'!$A$56:$BH$56,1,'FD mesh'!$B$15+1)*Setup!$B$22</f>
        <v>0</v>
      </c>
      <c r="BG737" s="0" t="n">
        <f aca="false">SUMPRODUCT('FD inverse'!$A$57:$BH$57,'FD mesh'!$B$84:$BI$84,$E736:$BL736)+'FD inverse'!$A$57*$C737/Setup!$B$17+INDEX('FD inverse'!$A$57:$BH$57,1,'FD mesh'!$B$15+1)*Setup!$B$22</f>
        <v>0</v>
      </c>
      <c r="BH737" s="0" t="n">
        <f aca="false">SUMPRODUCT('FD inverse'!$A$58:$BH$58,'FD mesh'!$B$84:$BI$84,$E736:$BL736)+'FD inverse'!$A$58*$C737/Setup!$B$17+INDEX('FD inverse'!$A$58:$BH$58,1,'FD mesh'!$B$15+1)*Setup!$B$22</f>
        <v>0</v>
      </c>
      <c r="BI737" s="0" t="n">
        <f aca="false">SUMPRODUCT('FD inverse'!$A$59:$BH$59,'FD mesh'!$B$84:$BI$84,$E736:$BL736)+'FD inverse'!$A$59*$C737/Setup!$B$17+INDEX('FD inverse'!$A$59:$BH$59,1,'FD mesh'!$B$15+1)*Setup!$B$22</f>
        <v>0</v>
      </c>
      <c r="BJ737" s="0" t="n">
        <f aca="false">SUMPRODUCT('FD inverse'!$A$60:$BH$60,'FD mesh'!$B$84:$BI$84,$E736:$BL736)+'FD inverse'!$A$60*$C737/Setup!$B$17+INDEX('FD inverse'!$A$60:$BH$60,1,'FD mesh'!$B$15+1)*Setup!$B$22</f>
        <v>0</v>
      </c>
      <c r="BK737" s="0" t="n">
        <f aca="false">SUMPRODUCT('FD inverse'!$A$61:$BH$61,'FD mesh'!$B$84:$BI$84,$E736:$BL736)+'FD inverse'!$A$61*$C737/Setup!$B$17+INDEX('FD inverse'!$A$61:$BH$61,1,'FD mesh'!$B$15+1)*Setup!$B$22</f>
        <v>0</v>
      </c>
      <c r="BL737" s="0" t="n">
        <f aca="false">SUMPRODUCT('FD inverse'!$A$62:$BH$62,'FD mesh'!$B$84:$BI$84,$E736:$BL736)+'FD inverse'!$A$62*$C737/Setup!$B$17+INDEX('FD inverse'!$A$62:$BH$62,1,'FD mesh'!$B$15+1)*Setup!$B$22</f>
        <v>0</v>
      </c>
    </row>
    <row r="738" customFormat="false" ht="15" hidden="false" customHeight="false" outlineLevel="0" collapsed="false">
      <c r="A738" s="0" t="n">
        <v>733</v>
      </c>
      <c r="B738" s="0" t="n">
        <f aca="false">A738*Setup!$B$11/3600</f>
        <v>61.0833333333333</v>
      </c>
      <c r="C738" s="0" t="n">
        <f aca="false">Setup!$B$7+Setup!$B$8*COS(2*PI()*(B738-Setup!$B$9)/24)</f>
        <v>26.889455848239</v>
      </c>
      <c r="D738" s="0" t="n">
        <f aca="false">(C738-E738)/Setup!$B$17</f>
        <v>13.7208509531661</v>
      </c>
      <c r="E738" s="0" t="n">
        <f aca="false">SUMPRODUCT('FD inverse'!$A$3:$BH$3,'FD mesh'!$B$84:$BI$84,$E737:$BL737)+'FD inverse'!$A$3*$C738/Setup!$B$17+INDEX('FD inverse'!$A$3:$BH$3,1,'FD mesh'!$B$15+1)*Setup!$B$22</f>
        <v>25.1057452243274</v>
      </c>
      <c r="F738" s="0" t="n">
        <f aca="false">SUMPRODUCT('FD inverse'!$A$4:$BH$4,'FD mesh'!$B$84:$BI$84,$E737:$BL737)+'FD inverse'!$A$4*$C738/Setup!$B$17+INDEX('FD inverse'!$A$4:$BH$4,1,'FD mesh'!$B$15+1)*Setup!$B$22</f>
        <v>24.7069372008926</v>
      </c>
      <c r="G738" s="0" t="n">
        <f aca="false">SUMPRODUCT('FD inverse'!$A$5:$BH$5,'FD mesh'!$B$84:$BI$84,$E737:$BL737)+'FD inverse'!$A$5*$C738/Setup!$B$17+INDEX('FD inverse'!$A$5:$BH$5,1,'FD mesh'!$B$15+1)*Setup!$B$22</f>
        <v>24.3254761677155</v>
      </c>
      <c r="H738" s="0" t="n">
        <f aca="false">SUMPRODUCT('FD inverse'!$A$6:$BH$6,'FD mesh'!$B$84:$BI$84,$E737:$BL737)+'FD inverse'!$A$6*$C738/Setup!$B$17+INDEX('FD inverse'!$A$6:$BH$6,1,'FD mesh'!$B$15+1)*Setup!$B$22</f>
        <v>23.0697982038889</v>
      </c>
      <c r="I738" s="0" t="n">
        <f aca="false">SUMPRODUCT('FD inverse'!$A$7:$BH$7,'FD mesh'!$B$84:$BI$84,$E737:$BL737)+'FD inverse'!$A$7*$C738/Setup!$B$17+INDEX('FD inverse'!$A$7:$BH$7,1,'FD mesh'!$B$15+1)*Setup!$B$22</f>
        <v>22.9648959094808</v>
      </c>
      <c r="J738" s="0" t="n">
        <f aca="false">SUMPRODUCT('FD inverse'!$A$8:$BH$8,'FD mesh'!$B$84:$BI$84,$E737:$BL737)+'FD inverse'!$A$8*$C738/Setup!$B$17+INDEX('FD inverse'!$A$8:$BH$8,1,'FD mesh'!$B$15+1)*Setup!$B$22</f>
        <v>22.8716848736819</v>
      </c>
      <c r="K738" s="0" t="n">
        <f aca="false">SUMPRODUCT('FD inverse'!$A$9:$BH$9,'FD mesh'!$B$84:$BI$84,$E737:$BL737)+'FD inverse'!$A$9*$C738/Setup!$B$17+INDEX('FD inverse'!$A$9:$BH$9,1,'FD mesh'!$B$15+1)*Setup!$B$22</f>
        <v>22.7894604291009</v>
      </c>
      <c r="L738" s="0" t="n">
        <f aca="false">SUMPRODUCT('FD inverse'!$A$10:$BH$10,'FD mesh'!$B$84:$BI$84,$E737:$BL737)+'FD inverse'!$A$10*$C738/Setup!$B$17+INDEX('FD inverse'!$A$10:$BH$10,1,'FD mesh'!$B$15+1)*Setup!$B$22</f>
        <v>22.7175728120524</v>
      </c>
      <c r="M738" s="0" t="n">
        <f aca="false">SUMPRODUCT('FD inverse'!$A$11:$BH$11,'FD mesh'!$B$84:$BI$84,$E737:$BL737)+'FD inverse'!$A$11*$C738/Setup!$B$17+INDEX('FD inverse'!$A$11:$BH$11,1,'FD mesh'!$B$15+1)*Setup!$B$22</f>
        <v>22.6554370071687</v>
      </c>
      <c r="N738" s="0" t="n">
        <f aca="false">SUMPRODUCT('FD inverse'!$A$12:$BH$12,'FD mesh'!$B$84:$BI$84,$E737:$BL737)+'FD inverse'!$A$12*$C738/Setup!$B$17+INDEX('FD inverse'!$A$12:$BH$12,1,'FD mesh'!$B$15+1)*Setup!$B$22</f>
        <v>22.6025410184397</v>
      </c>
      <c r="O738" s="0" t="n">
        <f aca="false">SUMPRODUCT('FD inverse'!$A$13:$BH$13,'FD mesh'!$B$84:$BI$84,$E737:$BL737)+'FD inverse'!$A$13*$C738/Setup!$B$17+INDEX('FD inverse'!$A$13:$BH$13,1,'FD mesh'!$B$15+1)*Setup!$B$22</f>
        <v>22.5584526680974</v>
      </c>
      <c r="P738" s="0" t="n">
        <f aca="false">SUMPRODUCT('FD inverse'!$A$14:$BH$14,'FD mesh'!$B$84:$BI$84,$E737:$BL737)+'FD inverse'!$A$14*$C738/Setup!$B$17+INDEX('FD inverse'!$A$14:$BH$14,1,'FD mesh'!$B$15+1)*Setup!$B$22</f>
        <v>22.5228250118925</v>
      </c>
      <c r="Q738" s="0" t="n">
        <f aca="false">SUMPRODUCT('FD inverse'!$A$15:$BH$15,'FD mesh'!$B$84:$BI$84,$E737:$BL737)+'FD inverse'!$A$15*$C738/Setup!$B$17+INDEX('FD inverse'!$A$15:$BH$15,1,'FD mesh'!$B$15+1)*Setup!$B$22</f>
        <v>22.4954004453346</v>
      </c>
      <c r="R738" s="0" t="n">
        <f aca="false">SUMPRODUCT('FD inverse'!$A$16:$BH$16,'FD mesh'!$B$84:$BI$84,$E737:$BL737)+'FD inverse'!$A$16*$C738/Setup!$B$17+INDEX('FD inverse'!$A$16:$BH$16,1,'FD mesh'!$B$15+1)*Setup!$B$22</f>
        <v>22.4760135606113</v>
      </c>
      <c r="S738" s="0" t="n">
        <f aca="false">SUMPRODUCT('FD inverse'!$A$17:$BH$17,'FD mesh'!$B$84:$BI$84,$E737:$BL737)+'FD inverse'!$A$17*$C738/Setup!$B$17+INDEX('FD inverse'!$A$17:$BH$17,1,'FD mesh'!$B$15+1)*Setup!$B$22</f>
        <v>21.9806769247332</v>
      </c>
      <c r="T738" s="0" t="n">
        <f aca="false">SUMPRODUCT('FD inverse'!$A$18:$BH$18,'FD mesh'!$B$84:$BI$84,$E737:$BL737)+'FD inverse'!$A$18*$C738/Setup!$B$17+INDEX('FD inverse'!$A$18:$BH$18,1,'FD mesh'!$B$15+1)*Setup!$B$22</f>
        <v>21.4889327248945</v>
      </c>
      <c r="U738" s="0" t="n">
        <f aca="false">SUMPRODUCT('FD inverse'!$A$19:$BH$19,'FD mesh'!$B$84:$BI$84,$E737:$BL737)+'FD inverse'!$A$19*$C738/Setup!$B$17+INDEX('FD inverse'!$A$19:$BH$19,1,'FD mesh'!$B$15+1)*Setup!$B$22</f>
        <v>21.0004223137686</v>
      </c>
      <c r="V738" s="0" t="n">
        <f aca="false">SUMPRODUCT('FD inverse'!$A$20:$BH$20,'FD mesh'!$B$84:$BI$84,$E737:$BL737)+'FD inverse'!$A$20*$C738/Setup!$B$17+INDEX('FD inverse'!$A$20:$BH$20,1,'FD mesh'!$B$15+1)*Setup!$B$22</f>
        <v>20.5148085096646</v>
      </c>
      <c r="W738" s="0" t="n">
        <f aca="false">SUMPRODUCT('FD inverse'!$A$21:$BH$21,'FD mesh'!$B$84:$BI$84,$E737:$BL737)+'FD inverse'!$A$21*$C738/Setup!$B$17+INDEX('FD inverse'!$A$21:$BH$21,1,'FD mesh'!$B$15+1)*Setup!$B$22</f>
        <v>20.0317744136386</v>
      </c>
      <c r="X738" s="0" t="n">
        <f aca="false">SUMPRODUCT('FD inverse'!$A$22:$BH$22,'FD mesh'!$B$84:$BI$84,$E737:$BL737)+'FD inverse'!$A$22*$C738/Setup!$B$17+INDEX('FD inverse'!$A$22:$BH$22,1,'FD mesh'!$B$15+1)*Setup!$B$22</f>
        <v>19.551022123205</v>
      </c>
      <c r="Y738" s="0" t="n">
        <f aca="false">SUMPRODUCT('FD inverse'!$A$23:$BH$23,'FD mesh'!$B$84:$BI$84,$E737:$BL737)+'FD inverse'!$A$23*$C738/Setup!$B$17+INDEX('FD inverse'!$A$23:$BH$23,1,'FD mesh'!$B$15+1)*Setup!$B$22</f>
        <v>19.0722713545709</v>
      </c>
      <c r="Z738" s="0" t="n">
        <f aca="false">SUMPRODUCT('FD inverse'!$A$24:$BH$24,'FD mesh'!$B$84:$BI$84,$E737:$BL737)+'FD inverse'!$A$24*$C738/Setup!$B$17+INDEX('FD inverse'!$A$24:$BH$24,1,'FD mesh'!$B$15+1)*Setup!$B$22</f>
        <v>18.5952579845017</v>
      </c>
      <c r="AA738" s="0" t="n">
        <f aca="false">SUMPRODUCT('FD inverse'!$A$25:$BH$25,'FD mesh'!$B$84:$BI$84,$E737:$BL737)+'FD inverse'!$A$25*$C738/Setup!$B$17+INDEX('FD inverse'!$A$25:$BH$25,1,'FD mesh'!$B$15+1)*Setup!$B$22</f>
        <v>18.1197325221731</v>
      </c>
      <c r="AB738" s="0" t="n">
        <f aca="false">SUMPRODUCT('FD inverse'!$A$26:$BH$26,'FD mesh'!$B$84:$BI$84,$E737:$BL737)+'FD inverse'!$A$26*$C738/Setup!$B$17+INDEX('FD inverse'!$A$26:$BH$26,1,'FD mesh'!$B$15+1)*Setup!$B$22</f>
        <v>17.6454585206729</v>
      </c>
      <c r="AC738" s="0" t="n">
        <f aca="false">SUMPRODUCT('FD inverse'!$A$27:$BH$27,'FD mesh'!$B$84:$BI$84,$E737:$BL737)+'FD inverse'!$A$27*$C738/Setup!$B$17+INDEX('FD inverse'!$A$27:$BH$27,1,'FD mesh'!$B$15+1)*Setup!$B$22</f>
        <v>17.1722109371925</v>
      </c>
      <c r="AD738" s="0" t="n">
        <f aca="false">SUMPRODUCT('FD inverse'!$A$28:$BH$28,'FD mesh'!$B$84:$BI$84,$E737:$BL737)+'FD inverse'!$A$28*$C738/Setup!$B$17+INDEX('FD inverse'!$A$28:$BH$28,1,'FD mesh'!$B$15+1)*Setup!$B$22</f>
        <v>16.6997744503891</v>
      </c>
      <c r="AE738" s="0" t="n">
        <f aca="false">SUMPRODUCT('FD inverse'!$A$29:$BH$29,'FD mesh'!$B$84:$BI$84,$E737:$BL737)+'FD inverse'!$A$29*$C738/Setup!$B$17+INDEX('FD inverse'!$A$29:$BH$29,1,'FD mesh'!$B$15+1)*Setup!$B$22</f>
        <v>16.227941742915</v>
      </c>
      <c r="AF738" s="0" t="n">
        <f aca="false">SUMPRODUCT('FD inverse'!$A$30:$BH$30,'FD mesh'!$B$84:$BI$84,$E737:$BL737)+'FD inverse'!$A$30*$C738/Setup!$B$17+INDEX('FD inverse'!$A$30:$BH$30,1,'FD mesh'!$B$15+1)*Setup!$B$22</f>
        <v>15.7565117566949</v>
      </c>
      <c r="AG738" s="0" t="n">
        <f aca="false">SUMPRODUCT('FD inverse'!$A$31:$BH$31,'FD mesh'!$B$84:$BI$84,$E737:$BL737)+'FD inverse'!$A$31*$C738/Setup!$B$17+INDEX('FD inverse'!$A$31:$BH$31,1,'FD mesh'!$B$15+1)*Setup!$B$22</f>
        <v>15.2852879281908</v>
      </c>
      <c r="AH738" s="0" t="n">
        <f aca="false">SUMPRODUCT('FD inverse'!$A$32:$BH$32,'FD mesh'!$B$84:$BI$84,$E737:$BL737)+'FD inverse'!$A$32*$C738/Setup!$B$17+INDEX('FD inverse'!$A$32:$BH$32,1,'FD mesh'!$B$15+1)*Setup!$B$22</f>
        <v>15.2654372759164</v>
      </c>
      <c r="AI738" s="0" t="n">
        <f aca="false">SUMPRODUCT('FD inverse'!$A$33:$BH$33,'FD mesh'!$B$84:$BI$84,$E737:$BL737)+'FD inverse'!$A$33*$C738/Setup!$B$17+INDEX('FD inverse'!$A$33:$BH$33,1,'FD mesh'!$B$15+1)*Setup!$B$22</f>
        <v>15.2455951598933</v>
      </c>
      <c r="AJ738" s="0" t="n">
        <f aca="false">SUMPRODUCT('FD inverse'!$A$34:$BH$34,'FD mesh'!$B$84:$BI$84,$E737:$BL737)+'FD inverse'!$A$34*$C738/Setup!$B$17+INDEX('FD inverse'!$A$34:$BH$34,1,'FD mesh'!$B$15+1)*Setup!$B$22</f>
        <v>15.2257514779239</v>
      </c>
      <c r="AK738" s="0" t="n">
        <f aca="false">SUMPRODUCT('FD inverse'!$A$35:$BH$35,'FD mesh'!$B$84:$BI$84,$E737:$BL737)+'FD inverse'!$A$35*$C738/Setup!$B$17+INDEX('FD inverse'!$A$35:$BH$35,1,'FD mesh'!$B$15+1)*Setup!$B$22</f>
        <v>15.2058984482472</v>
      </c>
      <c r="AL738" s="0" t="n">
        <f aca="false">SUMPRODUCT('FD inverse'!$A$36:$BH$36,'FD mesh'!$B$84:$BI$84,$E737:$BL737)+'FD inverse'!$A$36*$C738/Setup!$B$17+INDEX('FD inverse'!$A$36:$BH$36,1,'FD mesh'!$B$15+1)*Setup!$B$22</f>
        <v>15.1860303957181</v>
      </c>
      <c r="AM738" s="0" t="n">
        <f aca="false">SUMPRODUCT('FD inverse'!$A$37:$BH$37,'FD mesh'!$B$84:$BI$84,$E737:$BL737)+'FD inverse'!$A$37*$C738/Setup!$B$17+INDEX('FD inverse'!$A$37:$BH$37,1,'FD mesh'!$B$15+1)*Setup!$B$22</f>
        <v>15.1661435429046</v>
      </c>
      <c r="AN738" s="0" t="n">
        <f aca="false">SUMPRODUCT('FD inverse'!$A$38:$BH$38,'FD mesh'!$B$84:$BI$84,$E737:$BL737)+'FD inverse'!$A$38*$C738/Setup!$B$17+INDEX('FD inverse'!$A$38:$BH$38,1,'FD mesh'!$B$15+1)*Setup!$B$22</f>
        <v>15.1462358064818</v>
      </c>
      <c r="AO738" s="0" t="n">
        <f aca="false">SUMPRODUCT('FD inverse'!$A$39:$BH$39,'FD mesh'!$B$84:$BI$84,$E737:$BL737)+'FD inverse'!$A$39*$C738/Setup!$B$17+INDEX('FD inverse'!$A$39:$BH$39,1,'FD mesh'!$B$15+1)*Setup!$B$22</f>
        <v>15.1263065990642</v>
      </c>
      <c r="AP738" s="0" t="n">
        <f aca="false">SUMPRODUCT('FD inverse'!$A$40:$BH$40,'FD mesh'!$B$84:$BI$84,$E737:$BL737)+'FD inverse'!$A$40*$C738/Setup!$B$17+INDEX('FD inverse'!$A$40:$BH$40,1,'FD mesh'!$B$15+1)*Setup!$B$22</f>
        <v>15.1063566364084</v>
      </c>
      <c r="AQ738" s="0" t="n">
        <f aca="false">SUMPRODUCT('FD inverse'!$A$41:$BH$41,'FD mesh'!$B$84:$BI$84,$E737:$BL737)+'FD inverse'!$A$41*$C738/Setup!$B$17+INDEX('FD inverse'!$A$41:$BH$41,1,'FD mesh'!$B$15+1)*Setup!$B$22</f>
        <v>15.0863877497266</v>
      </c>
      <c r="AR738" s="0" t="n">
        <f aca="false">SUMPRODUCT('FD inverse'!$A$42:$BH$42,'FD mesh'!$B$84:$BI$84,$E737:$BL737)+'FD inverse'!$A$42*$C738/Setup!$B$17+INDEX('FD inverse'!$A$42:$BH$42,1,'FD mesh'!$B$15+1)*Setup!$B$22</f>
        <v>15.0664027026909</v>
      </c>
      <c r="AS738" s="0" t="n">
        <f aca="false">SUMPRODUCT('FD inverse'!$A$43:$BH$43,'FD mesh'!$B$84:$BI$84,$E737:$BL737)+'FD inverse'!$A$43*$C738/Setup!$B$17+INDEX('FD inverse'!$A$43:$BH$43,1,'FD mesh'!$B$15+1)*Setup!$B$22</f>
        <v>0</v>
      </c>
      <c r="AT738" s="0" t="n">
        <f aca="false">SUMPRODUCT('FD inverse'!$A$44:$BH$44,'FD mesh'!$B$84:$BI$84,$E737:$BL737)+'FD inverse'!$A$44*$C738/Setup!$B$17+INDEX('FD inverse'!$A$44:$BH$44,1,'FD mesh'!$B$15+1)*Setup!$B$22</f>
        <v>0</v>
      </c>
      <c r="AU738" s="0" t="n">
        <f aca="false">SUMPRODUCT('FD inverse'!$A$45:$BH$45,'FD mesh'!$B$84:$BI$84,$E737:$BL737)+'FD inverse'!$A$45*$C738/Setup!$B$17+INDEX('FD inverse'!$A$45:$BH$45,1,'FD mesh'!$B$15+1)*Setup!$B$22</f>
        <v>0</v>
      </c>
      <c r="AV738" s="0" t="n">
        <f aca="false">SUMPRODUCT('FD inverse'!$A$46:$BH$46,'FD mesh'!$B$84:$BI$84,$E737:$BL737)+'FD inverse'!$A$46*$C738/Setup!$B$17+INDEX('FD inverse'!$A$46:$BH$46,1,'FD mesh'!$B$15+1)*Setup!$B$22</f>
        <v>0</v>
      </c>
      <c r="AW738" s="0" t="n">
        <f aca="false">SUMPRODUCT('FD inverse'!$A$47:$BH$47,'FD mesh'!$B$84:$BI$84,$E737:$BL737)+'FD inverse'!$A$47*$C738/Setup!$B$17+INDEX('FD inverse'!$A$47:$BH$47,1,'FD mesh'!$B$15+1)*Setup!$B$22</f>
        <v>0</v>
      </c>
      <c r="AX738" s="0" t="n">
        <f aca="false">SUMPRODUCT('FD inverse'!$A$48:$BH$48,'FD mesh'!$B$84:$BI$84,$E737:$BL737)+'FD inverse'!$A$48*$C738/Setup!$B$17+INDEX('FD inverse'!$A$48:$BH$48,1,'FD mesh'!$B$15+1)*Setup!$B$22</f>
        <v>0</v>
      </c>
      <c r="AY738" s="0" t="n">
        <f aca="false">SUMPRODUCT('FD inverse'!$A$49:$BH$49,'FD mesh'!$B$84:$BI$84,$E737:$BL737)+'FD inverse'!$A$49*$C738/Setup!$B$17+INDEX('FD inverse'!$A$49:$BH$49,1,'FD mesh'!$B$15+1)*Setup!$B$22</f>
        <v>0</v>
      </c>
      <c r="AZ738" s="0" t="n">
        <f aca="false">SUMPRODUCT('FD inverse'!$A$50:$BH$50,'FD mesh'!$B$84:$BI$84,$E737:$BL737)+'FD inverse'!$A$50*$C738/Setup!$B$17+INDEX('FD inverse'!$A$50:$BH$50,1,'FD mesh'!$B$15+1)*Setup!$B$22</f>
        <v>0</v>
      </c>
      <c r="BA738" s="0" t="n">
        <f aca="false">SUMPRODUCT('FD inverse'!$A$51:$BH$51,'FD mesh'!$B$84:$BI$84,$E737:$BL737)+'FD inverse'!$A$51*$C738/Setup!$B$17+INDEX('FD inverse'!$A$51:$BH$51,1,'FD mesh'!$B$15+1)*Setup!$B$22</f>
        <v>0</v>
      </c>
      <c r="BB738" s="0" t="n">
        <f aca="false">SUMPRODUCT('FD inverse'!$A$52:$BH$52,'FD mesh'!$B$84:$BI$84,$E737:$BL737)+'FD inverse'!$A$52*$C738/Setup!$B$17+INDEX('FD inverse'!$A$52:$BH$52,1,'FD mesh'!$B$15+1)*Setup!$B$22</f>
        <v>0</v>
      </c>
      <c r="BC738" s="0" t="n">
        <f aca="false">SUMPRODUCT('FD inverse'!$A$53:$BH$53,'FD mesh'!$B$84:$BI$84,$E737:$BL737)+'FD inverse'!$A$53*$C738/Setup!$B$17+INDEX('FD inverse'!$A$53:$BH$53,1,'FD mesh'!$B$15+1)*Setup!$B$22</f>
        <v>0</v>
      </c>
      <c r="BD738" s="0" t="n">
        <f aca="false">SUMPRODUCT('FD inverse'!$A$54:$BH$54,'FD mesh'!$B$84:$BI$84,$E737:$BL737)+'FD inverse'!$A$54*$C738/Setup!$B$17+INDEX('FD inverse'!$A$54:$BH$54,1,'FD mesh'!$B$15+1)*Setup!$B$22</f>
        <v>0</v>
      </c>
      <c r="BE738" s="0" t="n">
        <f aca="false">SUMPRODUCT('FD inverse'!$A$55:$BH$55,'FD mesh'!$B$84:$BI$84,$E737:$BL737)+'FD inverse'!$A$55*$C738/Setup!$B$17+INDEX('FD inverse'!$A$55:$BH$55,1,'FD mesh'!$B$15+1)*Setup!$B$22</f>
        <v>0</v>
      </c>
      <c r="BF738" s="0" t="n">
        <f aca="false">SUMPRODUCT('FD inverse'!$A$56:$BH$56,'FD mesh'!$B$84:$BI$84,$E737:$BL737)+'FD inverse'!$A$56*$C738/Setup!$B$17+INDEX('FD inverse'!$A$56:$BH$56,1,'FD mesh'!$B$15+1)*Setup!$B$22</f>
        <v>0</v>
      </c>
      <c r="BG738" s="0" t="n">
        <f aca="false">SUMPRODUCT('FD inverse'!$A$57:$BH$57,'FD mesh'!$B$84:$BI$84,$E737:$BL737)+'FD inverse'!$A$57*$C738/Setup!$B$17+INDEX('FD inverse'!$A$57:$BH$57,1,'FD mesh'!$B$15+1)*Setup!$B$22</f>
        <v>0</v>
      </c>
      <c r="BH738" s="0" t="n">
        <f aca="false">SUMPRODUCT('FD inverse'!$A$58:$BH$58,'FD mesh'!$B$84:$BI$84,$E737:$BL737)+'FD inverse'!$A$58*$C738/Setup!$B$17+INDEX('FD inverse'!$A$58:$BH$58,1,'FD mesh'!$B$15+1)*Setup!$B$22</f>
        <v>0</v>
      </c>
      <c r="BI738" s="0" t="n">
        <f aca="false">SUMPRODUCT('FD inverse'!$A$59:$BH$59,'FD mesh'!$B$84:$BI$84,$E737:$BL737)+'FD inverse'!$A$59*$C738/Setup!$B$17+INDEX('FD inverse'!$A$59:$BH$59,1,'FD mesh'!$B$15+1)*Setup!$B$22</f>
        <v>0</v>
      </c>
      <c r="BJ738" s="0" t="n">
        <f aca="false">SUMPRODUCT('FD inverse'!$A$60:$BH$60,'FD mesh'!$B$84:$BI$84,$E737:$BL737)+'FD inverse'!$A$60*$C738/Setup!$B$17+INDEX('FD inverse'!$A$60:$BH$60,1,'FD mesh'!$B$15+1)*Setup!$B$22</f>
        <v>0</v>
      </c>
      <c r="BK738" s="0" t="n">
        <f aca="false">SUMPRODUCT('FD inverse'!$A$61:$BH$61,'FD mesh'!$B$84:$BI$84,$E737:$BL737)+'FD inverse'!$A$61*$C738/Setup!$B$17+INDEX('FD inverse'!$A$61:$BH$61,1,'FD mesh'!$B$15+1)*Setup!$B$22</f>
        <v>0</v>
      </c>
      <c r="BL738" s="0" t="n">
        <f aca="false">SUMPRODUCT('FD inverse'!$A$62:$BH$62,'FD mesh'!$B$84:$BI$84,$E737:$BL737)+'FD inverse'!$A$62*$C738/Setup!$B$17+INDEX('FD inverse'!$A$62:$BH$62,1,'FD mesh'!$B$15+1)*Setup!$B$22</f>
        <v>0</v>
      </c>
    </row>
    <row r="739" customFormat="false" ht="15" hidden="false" customHeight="false" outlineLevel="0" collapsed="false">
      <c r="A739" s="0" t="n">
        <v>734</v>
      </c>
      <c r="B739" s="0" t="n">
        <f aca="false">A739*Setup!$B$11/3600</f>
        <v>61.1666666666667</v>
      </c>
      <c r="C739" s="0" t="n">
        <f aca="false">Setup!$B$7+Setup!$B$8*COS(2*PI()*(B739-Setup!$B$9)/24)</f>
        <v>26.9491093472405</v>
      </c>
      <c r="D739" s="0" t="n">
        <f aca="false">(C739-E739)/Setup!$B$17</f>
        <v>13.8465067681222</v>
      </c>
      <c r="E739" s="0" t="n">
        <f aca="false">SUMPRODUCT('FD inverse'!$A$3:$BH$3,'FD mesh'!$B$84:$BI$84,$E738:$BL738)+'FD inverse'!$A$3*$C739/Setup!$B$17+INDEX('FD inverse'!$A$3:$BH$3,1,'FD mesh'!$B$15+1)*Setup!$B$22</f>
        <v>25.1490634673846</v>
      </c>
      <c r="F739" s="0" t="n">
        <f aca="false">SUMPRODUCT('FD inverse'!$A$4:$BH$4,'FD mesh'!$B$84:$BI$84,$E738:$BL738)+'FD inverse'!$A$4*$C739/Setup!$B$17+INDEX('FD inverse'!$A$4:$BH$4,1,'FD mesh'!$B$15+1)*Setup!$B$22</f>
        <v>24.7463657120524</v>
      </c>
      <c r="G739" s="0" t="n">
        <f aca="false">SUMPRODUCT('FD inverse'!$A$5:$BH$5,'FD mesh'!$B$84:$BI$84,$E738:$BL738)+'FD inverse'!$A$5*$C739/Setup!$B$17+INDEX('FD inverse'!$A$5:$BH$5,1,'FD mesh'!$B$15+1)*Setup!$B$22</f>
        <v>24.3607810257999</v>
      </c>
      <c r="H739" s="0" t="n">
        <f aca="false">SUMPRODUCT('FD inverse'!$A$6:$BH$6,'FD mesh'!$B$84:$BI$84,$E738:$BL738)+'FD inverse'!$A$6*$C739/Setup!$B$17+INDEX('FD inverse'!$A$6:$BH$6,1,'FD mesh'!$B$15+1)*Setup!$B$22</f>
        <v>23.090959605678</v>
      </c>
      <c r="I739" s="0" t="n">
        <f aca="false">SUMPRODUCT('FD inverse'!$A$7:$BH$7,'FD mesh'!$B$84:$BI$84,$E738:$BL738)+'FD inverse'!$A$7*$C739/Setup!$B$17+INDEX('FD inverse'!$A$7:$BH$7,1,'FD mesh'!$B$15+1)*Setup!$B$22</f>
        <v>22.9848283300888</v>
      </c>
      <c r="J739" s="0" t="n">
        <f aca="false">SUMPRODUCT('FD inverse'!$A$8:$BH$8,'FD mesh'!$B$84:$BI$84,$E738:$BL738)+'FD inverse'!$A$8*$C739/Setup!$B$17+INDEX('FD inverse'!$A$8:$BH$8,1,'FD mesh'!$B$15+1)*Setup!$B$22</f>
        <v>22.8904565946812</v>
      </c>
      <c r="K739" s="0" t="n">
        <f aca="false">SUMPRODUCT('FD inverse'!$A$9:$BH$9,'FD mesh'!$B$84:$BI$84,$E738:$BL738)+'FD inverse'!$A$9*$C739/Setup!$B$17+INDEX('FD inverse'!$A$9:$BH$9,1,'FD mesh'!$B$15+1)*Setup!$B$22</f>
        <v>22.8071596209251</v>
      </c>
      <c r="L739" s="0" t="n">
        <f aca="false">SUMPRODUCT('FD inverse'!$A$10:$BH$10,'FD mesh'!$B$84:$BI$84,$E738:$BL738)+'FD inverse'!$A$10*$C739/Setup!$B$17+INDEX('FD inverse'!$A$10:$BH$10,1,'FD mesh'!$B$15+1)*Setup!$B$22</f>
        <v>22.7343046482453</v>
      </c>
      <c r="M739" s="0" t="n">
        <f aca="false">SUMPRODUCT('FD inverse'!$A$11:$BH$11,'FD mesh'!$B$84:$BI$84,$E738:$BL738)+'FD inverse'!$A$11*$C739/Setup!$B$17+INDEX('FD inverse'!$A$11:$BH$11,1,'FD mesh'!$B$15+1)*Setup!$B$22</f>
        <v>22.6713209653549</v>
      </c>
      <c r="N739" s="0" t="n">
        <f aca="false">SUMPRODUCT('FD inverse'!$A$12:$BH$12,'FD mesh'!$B$84:$BI$84,$E738:$BL738)+'FD inverse'!$A$12*$C739/Setup!$B$17+INDEX('FD inverse'!$A$12:$BH$12,1,'FD mesh'!$B$15+1)*Setup!$B$22</f>
        <v>22.617708349241</v>
      </c>
      <c r="O739" s="0" t="n">
        <f aca="false">SUMPRODUCT('FD inverse'!$A$13:$BH$13,'FD mesh'!$B$84:$BI$84,$E738:$BL738)+'FD inverse'!$A$13*$C739/Setup!$B$17+INDEX('FD inverse'!$A$13:$BH$13,1,'FD mesh'!$B$15+1)*Setup!$B$22</f>
        <v>22.5730440108859</v>
      </c>
      <c r="P739" s="0" t="n">
        <f aca="false">SUMPRODUCT('FD inverse'!$A$14:$BH$14,'FD mesh'!$B$84:$BI$84,$E738:$BL738)+'FD inverse'!$A$14*$C739/Setup!$B$17+INDEX('FD inverse'!$A$14:$BH$14,1,'FD mesh'!$B$15+1)*Setup!$B$22</f>
        <v>22.5369881343531</v>
      </c>
      <c r="Q739" s="0" t="n">
        <f aca="false">SUMPRODUCT('FD inverse'!$A$15:$BH$15,'FD mesh'!$B$84:$BI$84,$E738:$BL738)+'FD inverse'!$A$15*$C739/Setup!$B$17+INDEX('FD inverse'!$A$15:$BH$15,1,'FD mesh'!$B$15+1)*Setup!$B$22</f>
        <v>22.5092880822808</v>
      </c>
      <c r="R739" s="0" t="n">
        <f aca="false">SUMPRODUCT('FD inverse'!$A$16:$BH$16,'FD mesh'!$B$84:$BI$84,$E738:$BL738)+'FD inverse'!$A$16*$C739/Setup!$B$17+INDEX('FD inverse'!$A$16:$BH$16,1,'FD mesh'!$B$15+1)*Setup!$B$22</f>
        <v>22.4897813263419</v>
      </c>
      <c r="S739" s="0" t="n">
        <f aca="false">SUMPRODUCT('FD inverse'!$A$17:$BH$17,'FD mesh'!$B$84:$BI$84,$E738:$BL738)+'FD inverse'!$A$17*$C739/Setup!$B$17+INDEX('FD inverse'!$A$17:$BH$17,1,'FD mesh'!$B$15+1)*Setup!$B$22</f>
        <v>21.9931391842296</v>
      </c>
      <c r="T739" s="0" t="n">
        <f aca="false">SUMPRODUCT('FD inverse'!$A$18:$BH$18,'FD mesh'!$B$84:$BI$84,$E738:$BL738)+'FD inverse'!$A$18*$C739/Setup!$B$17+INDEX('FD inverse'!$A$18:$BH$18,1,'FD mesh'!$B$15+1)*Setup!$B$22</f>
        <v>21.5001645070549</v>
      </c>
      <c r="U739" s="0" t="n">
        <f aca="false">SUMPRODUCT('FD inverse'!$A$19:$BH$19,'FD mesh'!$B$84:$BI$84,$E738:$BL738)+'FD inverse'!$A$19*$C739/Setup!$B$17+INDEX('FD inverse'!$A$19:$BH$19,1,'FD mesh'!$B$15+1)*Setup!$B$22</f>
        <v>21.0104951829159</v>
      </c>
      <c r="V739" s="0" t="n">
        <f aca="false">SUMPRODUCT('FD inverse'!$A$20:$BH$20,'FD mesh'!$B$84:$BI$84,$E738:$BL738)+'FD inverse'!$A$20*$C739/Setup!$B$17+INDEX('FD inverse'!$A$20:$BH$20,1,'FD mesh'!$B$15+1)*Setup!$B$22</f>
        <v>20.5237901602689</v>
      </c>
      <c r="W739" s="0" t="n">
        <f aca="false">SUMPRODUCT('FD inverse'!$A$21:$BH$21,'FD mesh'!$B$84:$BI$84,$E738:$BL738)+'FD inverse'!$A$21*$C739/Setup!$B$17+INDEX('FD inverse'!$A$21:$BH$21,1,'FD mesh'!$B$15+1)*Setup!$B$22</f>
        <v>20.0397283090854</v>
      </c>
      <c r="X739" s="0" t="n">
        <f aca="false">SUMPRODUCT('FD inverse'!$A$22:$BH$22,'FD mesh'!$B$84:$BI$84,$E738:$BL738)+'FD inverse'!$A$22*$C739/Setup!$B$17+INDEX('FD inverse'!$A$22:$BH$22,1,'FD mesh'!$B$15+1)*Setup!$B$22</f>
        <v>19.5580071757048</v>
      </c>
      <c r="Y739" s="0" t="n">
        <f aca="false">SUMPRODUCT('FD inverse'!$A$23:$BH$23,'FD mesh'!$B$84:$BI$84,$E738:$BL738)+'FD inverse'!$A$23*$C739/Setup!$B$17+INDEX('FD inverse'!$A$23:$BH$23,1,'FD mesh'!$B$15+1)*Setup!$B$22</f>
        <v>19.0783416434885</v>
      </c>
      <c r="Z739" s="0" t="n">
        <f aca="false">SUMPRODUCT('FD inverse'!$A$24:$BH$24,'FD mesh'!$B$84:$BI$84,$E738:$BL738)+'FD inverse'!$A$24*$C739/Setup!$B$17+INDEX('FD inverse'!$A$24:$BH$24,1,'FD mesh'!$B$15+1)*Setup!$B$22</f>
        <v>18.6004625105823</v>
      </c>
      <c r="AA739" s="0" t="n">
        <f aca="false">SUMPRODUCT('FD inverse'!$A$25:$BH$25,'FD mesh'!$B$84:$BI$84,$E738:$BL738)+'FD inverse'!$A$25*$C739/Setup!$B$17+INDEX('FD inverse'!$A$25:$BH$25,1,'FD mesh'!$B$15+1)*Setup!$B$22</f>
        <v>18.1241149953512</v>
      </c>
      <c r="AB739" s="0" t="n">
        <f aca="false">SUMPRODUCT('FD inverse'!$A$26:$BH$26,'FD mesh'!$B$84:$BI$84,$E738:$BL738)+'FD inverse'!$A$26*$C739/Setup!$B$17+INDEX('FD inverse'!$A$26:$BH$26,1,'FD mesh'!$B$15+1)*Setup!$B$22</f>
        <v>17.6490571793696</v>
      </c>
      <c r="AC739" s="0" t="n">
        <f aca="false">SUMPRODUCT('FD inverse'!$A$27:$BH$27,'FD mesh'!$B$84:$BI$84,$E738:$BL738)+'FD inverse'!$A$27*$C739/Setup!$B$17+INDEX('FD inverse'!$A$27:$BH$27,1,'FD mesh'!$B$15+1)*Setup!$B$22</f>
        <v>17.1750583972331</v>
      </c>
      <c r="AD739" s="0" t="n">
        <f aca="false">SUMPRODUCT('FD inverse'!$A$28:$BH$28,'FD mesh'!$B$84:$BI$84,$E738:$BL738)+'FD inverse'!$A$28*$C739/Setup!$B$17+INDEX('FD inverse'!$A$28:$BH$28,1,'FD mesh'!$B$15+1)*Setup!$B$22</f>
        <v>16.7018975819086</v>
      </c>
      <c r="AE739" s="0" t="n">
        <f aca="false">SUMPRODUCT('FD inverse'!$A$29:$BH$29,'FD mesh'!$B$84:$BI$84,$E738:$BL738)+'FD inverse'!$A$29*$C739/Setup!$B$17+INDEX('FD inverse'!$A$29:$BH$29,1,'FD mesh'!$B$15+1)*Setup!$B$22</f>
        <v>16.2293615738599</v>
      </c>
      <c r="AF739" s="0" t="n">
        <f aca="false">SUMPRODUCT('FD inverse'!$A$30:$BH$30,'FD mesh'!$B$84:$BI$84,$E738:$BL738)+'FD inverse'!$A$30*$C739/Setup!$B$17+INDEX('FD inverse'!$A$30:$BH$30,1,'FD mesh'!$B$15+1)*Setup!$B$22</f>
        <v>15.7572434017749</v>
      </c>
      <c r="AG739" s="0" t="n">
        <f aca="false">SUMPRODUCT('FD inverse'!$A$31:$BH$31,'FD mesh'!$B$84:$BI$84,$E738:$BL738)+'FD inverse'!$A$31*$C739/Setup!$B$17+INDEX('FD inverse'!$A$31:$BH$31,1,'FD mesh'!$B$15+1)*Setup!$B$22</f>
        <v>15.2853405423849</v>
      </c>
      <c r="AH739" s="0" t="n">
        <f aca="false">SUMPRODUCT('FD inverse'!$A$32:$BH$32,'FD mesh'!$B$84:$BI$84,$E738:$BL738)+'FD inverse'!$A$32*$C739/Setup!$B$17+INDEX('FD inverse'!$A$32:$BH$32,1,'FD mesh'!$B$15+1)*Setup!$B$22</f>
        <v>15.265464065431</v>
      </c>
      <c r="AI739" s="0" t="n">
        <f aca="false">SUMPRODUCT('FD inverse'!$A$33:$BH$33,'FD mesh'!$B$84:$BI$84,$E738:$BL738)+'FD inverse'!$A$33*$C739/Setup!$B$17+INDEX('FD inverse'!$A$33:$BH$33,1,'FD mesh'!$B$15+1)*Setup!$B$22</f>
        <v>15.2456011499465</v>
      </c>
      <c r="AJ739" s="0" t="n">
        <f aca="false">SUMPRODUCT('FD inverse'!$A$34:$BH$34,'FD mesh'!$B$84:$BI$84,$E738:$BL738)+'FD inverse'!$A$34*$C739/Setup!$B$17+INDEX('FD inverse'!$A$34:$BH$34,1,'FD mesh'!$B$15+1)*Setup!$B$22</f>
        <v>15.2257412667649</v>
      </c>
      <c r="AK739" s="0" t="n">
        <f aca="false">SUMPRODUCT('FD inverse'!$A$35:$BH$35,'FD mesh'!$B$84:$BI$84,$E738:$BL738)+'FD inverse'!$A$35*$C739/Setup!$B$17+INDEX('FD inverse'!$A$35:$BH$35,1,'FD mesh'!$B$15+1)*Setup!$B$22</f>
        <v>15.2058762144594</v>
      </c>
      <c r="AL739" s="0" t="n">
        <f aca="false">SUMPRODUCT('FD inverse'!$A$36:$BH$36,'FD mesh'!$B$84:$BI$84,$E738:$BL738)+'FD inverse'!$A$36*$C739/Setup!$B$17+INDEX('FD inverse'!$A$36:$BH$36,1,'FD mesh'!$B$15+1)*Setup!$B$22</f>
        <v>15.1859999068984</v>
      </c>
      <c r="AM739" s="0" t="n">
        <f aca="false">SUMPRODUCT('FD inverse'!$A$37:$BH$37,'FD mesh'!$B$84:$BI$84,$E738:$BL738)+'FD inverse'!$A$37*$C739/Setup!$B$17+INDEX('FD inverse'!$A$37:$BH$37,1,'FD mesh'!$B$15+1)*Setup!$B$22</f>
        <v>15.1661081651947</v>
      </c>
      <c r="AN739" s="0" t="n">
        <f aca="false">SUMPRODUCT('FD inverse'!$A$38:$BH$38,'FD mesh'!$B$84:$BI$84,$E738:$BL738)+'FD inverse'!$A$38*$C739/Setup!$B$17+INDEX('FD inverse'!$A$38:$BH$38,1,'FD mesh'!$B$15+1)*Setup!$B$22</f>
        <v>15.1461985144794</v>
      </c>
      <c r="AO739" s="0" t="n">
        <f aca="false">SUMPRODUCT('FD inverse'!$A$39:$BH$39,'FD mesh'!$B$84:$BI$84,$E738:$BL738)+'FD inverse'!$A$39*$C739/Setup!$B$17+INDEX('FD inverse'!$A$39:$BH$39,1,'FD mesh'!$B$15+1)*Setup!$B$22</f>
        <v>15.1262699856935</v>
      </c>
      <c r="AP739" s="0" t="n">
        <f aca="false">SUMPRODUCT('FD inverse'!$A$40:$BH$40,'FD mesh'!$B$84:$BI$84,$E738:$BL738)+'FD inverse'!$A$40*$C739/Setup!$B$17+INDEX('FD inverse'!$A$40:$BH$40,1,'FD mesh'!$B$15+1)*Setup!$B$22</f>
        <v>15.1063229223762</v>
      </c>
      <c r="AQ739" s="0" t="n">
        <f aca="false">SUMPRODUCT('FD inverse'!$A$41:$BH$41,'FD mesh'!$B$84:$BI$84,$E738:$BL738)+'FD inverse'!$A$41*$C739/Setup!$B$17+INDEX('FD inverse'!$A$41:$BH$41,1,'FD mesh'!$B$15+1)*Setup!$B$22</f>
        <v>15.0863587922391</v>
      </c>
      <c r="AR739" s="0" t="n">
        <f aca="false">SUMPRODUCT('FD inverse'!$A$42:$BH$42,'FD mesh'!$B$84:$BI$84,$E738:$BL738)+'FD inverse'!$A$42*$C739/Setup!$B$17+INDEX('FD inverse'!$A$42:$BH$42,1,'FD mesh'!$B$15+1)*Setup!$B$22</f>
        <v>15.0663800031551</v>
      </c>
      <c r="AS739" s="0" t="n">
        <f aca="false">SUMPRODUCT('FD inverse'!$A$43:$BH$43,'FD mesh'!$B$84:$BI$84,$E738:$BL738)+'FD inverse'!$A$43*$C739/Setup!$B$17+INDEX('FD inverse'!$A$43:$BH$43,1,'FD mesh'!$B$15+1)*Setup!$B$22</f>
        <v>0</v>
      </c>
      <c r="AT739" s="0" t="n">
        <f aca="false">SUMPRODUCT('FD inverse'!$A$44:$BH$44,'FD mesh'!$B$84:$BI$84,$E738:$BL738)+'FD inverse'!$A$44*$C739/Setup!$B$17+INDEX('FD inverse'!$A$44:$BH$44,1,'FD mesh'!$B$15+1)*Setup!$B$22</f>
        <v>0</v>
      </c>
      <c r="AU739" s="0" t="n">
        <f aca="false">SUMPRODUCT('FD inverse'!$A$45:$BH$45,'FD mesh'!$B$84:$BI$84,$E738:$BL738)+'FD inverse'!$A$45*$C739/Setup!$B$17+INDEX('FD inverse'!$A$45:$BH$45,1,'FD mesh'!$B$15+1)*Setup!$B$22</f>
        <v>0</v>
      </c>
      <c r="AV739" s="0" t="n">
        <f aca="false">SUMPRODUCT('FD inverse'!$A$46:$BH$46,'FD mesh'!$B$84:$BI$84,$E738:$BL738)+'FD inverse'!$A$46*$C739/Setup!$B$17+INDEX('FD inverse'!$A$46:$BH$46,1,'FD mesh'!$B$15+1)*Setup!$B$22</f>
        <v>0</v>
      </c>
      <c r="AW739" s="0" t="n">
        <f aca="false">SUMPRODUCT('FD inverse'!$A$47:$BH$47,'FD mesh'!$B$84:$BI$84,$E738:$BL738)+'FD inverse'!$A$47*$C739/Setup!$B$17+INDEX('FD inverse'!$A$47:$BH$47,1,'FD mesh'!$B$15+1)*Setup!$B$22</f>
        <v>0</v>
      </c>
      <c r="AX739" s="0" t="n">
        <f aca="false">SUMPRODUCT('FD inverse'!$A$48:$BH$48,'FD mesh'!$B$84:$BI$84,$E738:$BL738)+'FD inverse'!$A$48*$C739/Setup!$B$17+INDEX('FD inverse'!$A$48:$BH$48,1,'FD mesh'!$B$15+1)*Setup!$B$22</f>
        <v>0</v>
      </c>
      <c r="AY739" s="0" t="n">
        <f aca="false">SUMPRODUCT('FD inverse'!$A$49:$BH$49,'FD mesh'!$B$84:$BI$84,$E738:$BL738)+'FD inverse'!$A$49*$C739/Setup!$B$17+INDEX('FD inverse'!$A$49:$BH$49,1,'FD mesh'!$B$15+1)*Setup!$B$22</f>
        <v>0</v>
      </c>
      <c r="AZ739" s="0" t="n">
        <f aca="false">SUMPRODUCT('FD inverse'!$A$50:$BH$50,'FD mesh'!$B$84:$BI$84,$E738:$BL738)+'FD inverse'!$A$50*$C739/Setup!$B$17+INDEX('FD inverse'!$A$50:$BH$50,1,'FD mesh'!$B$15+1)*Setup!$B$22</f>
        <v>0</v>
      </c>
      <c r="BA739" s="0" t="n">
        <f aca="false">SUMPRODUCT('FD inverse'!$A$51:$BH$51,'FD mesh'!$B$84:$BI$84,$E738:$BL738)+'FD inverse'!$A$51*$C739/Setup!$B$17+INDEX('FD inverse'!$A$51:$BH$51,1,'FD mesh'!$B$15+1)*Setup!$B$22</f>
        <v>0</v>
      </c>
      <c r="BB739" s="0" t="n">
        <f aca="false">SUMPRODUCT('FD inverse'!$A$52:$BH$52,'FD mesh'!$B$84:$BI$84,$E738:$BL738)+'FD inverse'!$A$52*$C739/Setup!$B$17+INDEX('FD inverse'!$A$52:$BH$52,1,'FD mesh'!$B$15+1)*Setup!$B$22</f>
        <v>0</v>
      </c>
      <c r="BC739" s="0" t="n">
        <f aca="false">SUMPRODUCT('FD inverse'!$A$53:$BH$53,'FD mesh'!$B$84:$BI$84,$E738:$BL738)+'FD inverse'!$A$53*$C739/Setup!$B$17+INDEX('FD inverse'!$A$53:$BH$53,1,'FD mesh'!$B$15+1)*Setup!$B$22</f>
        <v>0</v>
      </c>
      <c r="BD739" s="0" t="n">
        <f aca="false">SUMPRODUCT('FD inverse'!$A$54:$BH$54,'FD mesh'!$B$84:$BI$84,$E738:$BL738)+'FD inverse'!$A$54*$C739/Setup!$B$17+INDEX('FD inverse'!$A$54:$BH$54,1,'FD mesh'!$B$15+1)*Setup!$B$22</f>
        <v>0</v>
      </c>
      <c r="BE739" s="0" t="n">
        <f aca="false">SUMPRODUCT('FD inverse'!$A$55:$BH$55,'FD mesh'!$B$84:$BI$84,$E738:$BL738)+'FD inverse'!$A$55*$C739/Setup!$B$17+INDEX('FD inverse'!$A$55:$BH$55,1,'FD mesh'!$B$15+1)*Setup!$B$22</f>
        <v>0</v>
      </c>
      <c r="BF739" s="0" t="n">
        <f aca="false">SUMPRODUCT('FD inverse'!$A$56:$BH$56,'FD mesh'!$B$84:$BI$84,$E738:$BL738)+'FD inverse'!$A$56*$C739/Setup!$B$17+INDEX('FD inverse'!$A$56:$BH$56,1,'FD mesh'!$B$15+1)*Setup!$B$22</f>
        <v>0</v>
      </c>
      <c r="BG739" s="0" t="n">
        <f aca="false">SUMPRODUCT('FD inverse'!$A$57:$BH$57,'FD mesh'!$B$84:$BI$84,$E738:$BL738)+'FD inverse'!$A$57*$C739/Setup!$B$17+INDEX('FD inverse'!$A$57:$BH$57,1,'FD mesh'!$B$15+1)*Setup!$B$22</f>
        <v>0</v>
      </c>
      <c r="BH739" s="0" t="n">
        <f aca="false">SUMPRODUCT('FD inverse'!$A$58:$BH$58,'FD mesh'!$B$84:$BI$84,$E738:$BL738)+'FD inverse'!$A$58*$C739/Setup!$B$17+INDEX('FD inverse'!$A$58:$BH$58,1,'FD mesh'!$B$15+1)*Setup!$B$22</f>
        <v>0</v>
      </c>
      <c r="BI739" s="0" t="n">
        <f aca="false">SUMPRODUCT('FD inverse'!$A$59:$BH$59,'FD mesh'!$B$84:$BI$84,$E738:$BL738)+'FD inverse'!$A$59*$C739/Setup!$B$17+INDEX('FD inverse'!$A$59:$BH$59,1,'FD mesh'!$B$15+1)*Setup!$B$22</f>
        <v>0</v>
      </c>
      <c r="BJ739" s="0" t="n">
        <f aca="false">SUMPRODUCT('FD inverse'!$A$60:$BH$60,'FD mesh'!$B$84:$BI$84,$E738:$BL738)+'FD inverse'!$A$60*$C739/Setup!$B$17+INDEX('FD inverse'!$A$60:$BH$60,1,'FD mesh'!$B$15+1)*Setup!$B$22</f>
        <v>0</v>
      </c>
      <c r="BK739" s="0" t="n">
        <f aca="false">SUMPRODUCT('FD inverse'!$A$61:$BH$61,'FD mesh'!$B$84:$BI$84,$E738:$BL738)+'FD inverse'!$A$61*$C739/Setup!$B$17+INDEX('FD inverse'!$A$61:$BH$61,1,'FD mesh'!$B$15+1)*Setup!$B$22</f>
        <v>0</v>
      </c>
      <c r="BL739" s="0" t="n">
        <f aca="false">SUMPRODUCT('FD inverse'!$A$62:$BH$62,'FD mesh'!$B$84:$BI$84,$E738:$BL738)+'FD inverse'!$A$62*$C739/Setup!$B$17+INDEX('FD inverse'!$A$62:$BH$62,1,'FD mesh'!$B$15+1)*Setup!$B$22</f>
        <v>0</v>
      </c>
    </row>
    <row r="740" customFormat="false" ht="15" hidden="false" customHeight="false" outlineLevel="0" collapsed="false">
      <c r="A740" s="0" t="n">
        <v>735</v>
      </c>
      <c r="B740" s="0" t="n">
        <f aca="false">A740*Setup!$B$11/3600</f>
        <v>61.25</v>
      </c>
      <c r="C740" s="0" t="n">
        <f aca="false">Setup!$B$7+Setup!$B$8*COS(2*PI()*(B740-Setup!$B$9)/24)</f>
        <v>27.0073592299159</v>
      </c>
      <c r="D740" s="0" t="n">
        <f aca="false">(C740-E740)/Setup!$B$17</f>
        <v>13.9668382977005</v>
      </c>
      <c r="E740" s="0" t="n">
        <f aca="false">SUMPRODUCT('FD inverse'!$A$3:$BH$3,'FD mesh'!$B$84:$BI$84,$E739:$BL739)+'FD inverse'!$A$3*$C740/Setup!$B$17+INDEX('FD inverse'!$A$3:$BH$3,1,'FD mesh'!$B$15+1)*Setup!$B$22</f>
        <v>25.1916702512148</v>
      </c>
      <c r="F740" s="0" t="n">
        <f aca="false">SUMPRODUCT('FD inverse'!$A$4:$BH$4,'FD mesh'!$B$84:$BI$84,$E739:$BL739)+'FD inverse'!$A$4*$C740/Setup!$B$17+INDEX('FD inverse'!$A$4:$BH$4,1,'FD mesh'!$B$15+1)*Setup!$B$22</f>
        <v>24.7852368038258</v>
      </c>
      <c r="G740" s="0" t="n">
        <f aca="false">SUMPRODUCT('FD inverse'!$A$5:$BH$5,'FD mesh'!$B$84:$BI$84,$E739:$BL739)+'FD inverse'!$A$5*$C740/Setup!$B$17+INDEX('FD inverse'!$A$5:$BH$5,1,'FD mesh'!$B$15+1)*Setup!$B$22</f>
        <v>24.395674490019</v>
      </c>
      <c r="H740" s="0" t="n">
        <f aca="false">SUMPRODUCT('FD inverse'!$A$6:$BH$6,'FD mesh'!$B$84:$BI$84,$E739:$BL739)+'FD inverse'!$A$6*$C740/Setup!$B$17+INDEX('FD inverse'!$A$6:$BH$6,1,'FD mesh'!$B$15+1)*Setup!$B$22</f>
        <v>23.1121882666212</v>
      </c>
      <c r="I740" s="0" t="n">
        <f aca="false">SUMPRODUCT('FD inverse'!$A$7:$BH$7,'FD mesh'!$B$84:$BI$84,$E739:$BL739)+'FD inverse'!$A$7*$C740/Setup!$B$17+INDEX('FD inverse'!$A$7:$BH$7,1,'FD mesh'!$B$15+1)*Setup!$B$22</f>
        <v>23.0048675568643</v>
      </c>
      <c r="J740" s="0" t="n">
        <f aca="false">SUMPRODUCT('FD inverse'!$A$8:$BH$8,'FD mesh'!$B$84:$BI$84,$E739:$BL739)+'FD inverse'!$A$8*$C740/Setup!$B$17+INDEX('FD inverse'!$A$8:$BH$8,1,'FD mesh'!$B$15+1)*Setup!$B$22</f>
        <v>22.9093693997772</v>
      </c>
      <c r="K740" s="0" t="n">
        <f aca="false">SUMPRODUCT('FD inverse'!$A$9:$BH$9,'FD mesh'!$B$84:$BI$84,$E739:$BL739)+'FD inverse'!$A$9*$C740/Setup!$B$17+INDEX('FD inverse'!$A$9:$BH$9,1,'FD mesh'!$B$15+1)*Setup!$B$22</f>
        <v>22.825029239797</v>
      </c>
      <c r="L740" s="0" t="n">
        <f aca="false">SUMPRODUCT('FD inverse'!$A$10:$BH$10,'FD mesh'!$B$84:$BI$84,$E739:$BL739)+'FD inverse'!$A$10*$C740/Setup!$B$17+INDEX('FD inverse'!$A$10:$BH$10,1,'FD mesh'!$B$15+1)*Setup!$B$22</f>
        <v>22.7512316278237</v>
      </c>
      <c r="M740" s="0" t="n">
        <f aca="false">SUMPRODUCT('FD inverse'!$A$11:$BH$11,'FD mesh'!$B$84:$BI$84,$E739:$BL739)+'FD inverse'!$A$11*$C740/Setup!$B$17+INDEX('FD inverse'!$A$11:$BH$11,1,'FD mesh'!$B$15+1)*Setup!$B$22</f>
        <v>22.6874204344808</v>
      </c>
      <c r="N740" s="0" t="n">
        <f aca="false">SUMPRODUCT('FD inverse'!$A$12:$BH$12,'FD mesh'!$B$84:$BI$84,$E739:$BL739)+'FD inverse'!$A$12*$C740/Setup!$B$17+INDEX('FD inverse'!$A$12:$BH$12,1,'FD mesh'!$B$15+1)*Setup!$B$22</f>
        <v>22.6331074530116</v>
      </c>
      <c r="O740" s="0" t="n">
        <f aca="false">SUMPRODUCT('FD inverse'!$A$13:$BH$13,'FD mesh'!$B$84:$BI$84,$E739:$BL739)+'FD inverse'!$A$13*$C740/Setup!$B$17+INDEX('FD inverse'!$A$13:$BH$13,1,'FD mesh'!$B$15+1)*Setup!$B$22</f>
        <v>22.5878794885163</v>
      </c>
      <c r="P740" s="0" t="n">
        <f aca="false">SUMPRODUCT('FD inverse'!$A$14:$BH$14,'FD mesh'!$B$84:$BI$84,$E739:$BL739)+'FD inverse'!$A$14*$C740/Setup!$B$17+INDEX('FD inverse'!$A$14:$BH$14,1,'FD mesh'!$B$15+1)*Setup!$B$22</f>
        <v>22.5514040181981</v>
      </c>
      <c r="Q740" s="0" t="n">
        <f aca="false">SUMPRODUCT('FD inverse'!$A$15:$BH$15,'FD mesh'!$B$84:$BI$84,$E739:$BL739)+'FD inverse'!$A$15*$C740/Setup!$B$17+INDEX('FD inverse'!$A$15:$BH$15,1,'FD mesh'!$B$15+1)*Setup!$B$22</f>
        <v>22.5234334941012</v>
      </c>
      <c r="R740" s="0" t="n">
        <f aca="false">SUMPRODUCT('FD inverse'!$A$16:$BH$16,'FD mesh'!$B$84:$BI$84,$E739:$BL739)+'FD inverse'!$A$16*$C740/Setup!$B$17+INDEX('FD inverse'!$A$16:$BH$16,1,'FD mesh'!$B$15+1)*Setup!$B$22</f>
        <v>22.5038083457096</v>
      </c>
      <c r="S740" s="0" t="n">
        <f aca="false">SUMPRODUCT('FD inverse'!$A$17:$BH$17,'FD mesh'!$B$84:$BI$84,$E739:$BL739)+'FD inverse'!$A$17*$C740/Setup!$B$17+INDEX('FD inverse'!$A$17:$BH$17,1,'FD mesh'!$B$15+1)*Setup!$B$22</f>
        <v>22.0058510482766</v>
      </c>
      <c r="T740" s="0" t="n">
        <f aca="false">SUMPRODUCT('FD inverse'!$A$18:$BH$18,'FD mesh'!$B$84:$BI$84,$E739:$BL739)+'FD inverse'!$A$18*$C740/Setup!$B$17+INDEX('FD inverse'!$A$18:$BH$18,1,'FD mesh'!$B$15+1)*Setup!$B$22</f>
        <v>21.5116346708346</v>
      </c>
      <c r="U740" s="0" t="n">
        <f aca="false">SUMPRODUCT('FD inverse'!$A$19:$BH$19,'FD mesh'!$B$84:$BI$84,$E739:$BL739)+'FD inverse'!$A$19*$C740/Setup!$B$17+INDEX('FD inverse'!$A$19:$BH$19,1,'FD mesh'!$B$15+1)*Setup!$B$22</f>
        <v>21.0207937987335</v>
      </c>
      <c r="V740" s="0" t="n">
        <f aca="false">SUMPRODUCT('FD inverse'!$A$20:$BH$20,'FD mesh'!$B$84:$BI$84,$E739:$BL739)+'FD inverse'!$A$20*$C740/Setup!$B$17+INDEX('FD inverse'!$A$20:$BH$20,1,'FD mesh'!$B$15+1)*Setup!$B$22</f>
        <v>20.5329836621444</v>
      </c>
      <c r="W740" s="0" t="n">
        <f aca="false">SUMPRODUCT('FD inverse'!$A$21:$BH$21,'FD mesh'!$B$84:$BI$84,$E739:$BL739)+'FD inverse'!$A$21*$C740/Setup!$B$17+INDEX('FD inverse'!$A$21:$BH$21,1,'FD mesh'!$B$15+1)*Setup!$B$22</f>
        <v>20.0478790418216</v>
      </c>
      <c r="X740" s="0" t="n">
        <f aca="false">SUMPRODUCT('FD inverse'!$A$22:$BH$22,'FD mesh'!$B$84:$BI$84,$E739:$BL739)+'FD inverse'!$A$22*$C740/Setup!$B$17+INDEX('FD inverse'!$A$22:$BH$22,1,'FD mesh'!$B$15+1)*Setup!$B$22</f>
        <v>19.5651730657039</v>
      </c>
      <c r="Y740" s="0" t="n">
        <f aca="false">SUMPRODUCT('FD inverse'!$A$23:$BH$23,'FD mesh'!$B$84:$BI$84,$E739:$BL739)+'FD inverse'!$A$23*$C740/Setup!$B$17+INDEX('FD inverse'!$A$23:$BH$23,1,'FD mesh'!$B$15+1)*Setup!$B$22</f>
        <v>19.0845759086432</v>
      </c>
      <c r="Z740" s="0" t="n">
        <f aca="false">SUMPRODUCT('FD inverse'!$A$24:$BH$24,'FD mesh'!$B$84:$BI$84,$E739:$BL739)+'FD inverse'!$A$24*$C740/Setup!$B$17+INDEX('FD inverse'!$A$24:$BH$24,1,'FD mesh'!$B$15+1)*Setup!$B$22</f>
        <v>18.6058134067565</v>
      </c>
      <c r="AA740" s="0" t="n">
        <f aca="false">SUMPRODUCT('FD inverse'!$A$25:$BH$25,'FD mesh'!$B$84:$BI$84,$E739:$BL739)+'FD inverse'!$A$25*$C740/Setup!$B$17+INDEX('FD inverse'!$A$25:$BH$25,1,'FD mesh'!$B$15+1)*Setup!$B$22</f>
        <v>18.1286255971725</v>
      </c>
      <c r="AB740" s="0" t="n">
        <f aca="false">SUMPRODUCT('FD inverse'!$A$26:$BH$26,'FD mesh'!$B$84:$BI$84,$E739:$BL739)+'FD inverse'!$A$26*$C740/Setup!$B$17+INDEX('FD inverse'!$A$26:$BH$26,1,'FD mesh'!$B$15+1)*Setup!$B$22</f>
        <v>17.6527651932673</v>
      </c>
      <c r="AC740" s="0" t="n">
        <f aca="false">SUMPRODUCT('FD inverse'!$A$27:$BH$27,'FD mesh'!$B$84:$BI$84,$E739:$BL739)+'FD inverse'!$A$27*$C740/Setup!$B$17+INDEX('FD inverse'!$A$27:$BH$27,1,'FD mesh'!$B$15+1)*Setup!$B$22</f>
        <v>17.1779960048807</v>
      </c>
      <c r="AD740" s="0" t="n">
        <f aca="false">SUMPRODUCT('FD inverse'!$A$28:$BH$28,'FD mesh'!$B$84:$BI$84,$E739:$BL739)+'FD inverse'!$A$28*$C740/Setup!$B$17+INDEX('FD inverse'!$A$28:$BH$28,1,'FD mesh'!$B$15+1)*Setup!$B$22</f>
        <v>16.7040913124588</v>
      </c>
      <c r="AE740" s="0" t="n">
        <f aca="false">SUMPRODUCT('FD inverse'!$A$29:$BH$29,'FD mesh'!$B$84:$BI$84,$E739:$BL739)+'FD inverse'!$A$29*$C740/Setup!$B$17+INDEX('FD inverse'!$A$29:$BH$29,1,'FD mesh'!$B$15+1)*Setup!$B$22</f>
        <v>16.230832203599</v>
      </c>
      <c r="AF740" s="0" t="n">
        <f aca="false">SUMPRODUCT('FD inverse'!$A$30:$BH$30,'FD mesh'!$B$84:$BI$84,$E739:$BL739)+'FD inverse'!$A$30*$C740/Setup!$B$17+INDEX('FD inverse'!$A$30:$BH$30,1,'FD mesh'!$B$15+1)*Setup!$B$22</f>
        <v>15.7580058800623</v>
      </c>
      <c r="AG740" s="0" t="n">
        <f aca="false">SUMPRODUCT('FD inverse'!$A$31:$BH$31,'FD mesh'!$B$84:$BI$84,$E739:$BL739)+'FD inverse'!$A$31*$C740/Setup!$B$17+INDEX('FD inverse'!$A$31:$BH$31,1,'FD mesh'!$B$15+1)*Setup!$B$22</f>
        <v>15.2854039429931</v>
      </c>
      <c r="AH740" s="0" t="n">
        <f aca="false">SUMPRODUCT('FD inverse'!$A$32:$BH$32,'FD mesh'!$B$84:$BI$84,$E739:$BL739)+'FD inverse'!$A$32*$C740/Setup!$B$17+INDEX('FD inverse'!$A$32:$BH$32,1,'FD mesh'!$B$15+1)*Setup!$B$22</f>
        <v>15.2655007978434</v>
      </c>
      <c r="AI740" s="0" t="n">
        <f aca="false">SUMPRODUCT('FD inverse'!$A$33:$BH$33,'FD mesh'!$B$84:$BI$84,$E739:$BL739)+'FD inverse'!$A$33*$C740/Setup!$B$17+INDEX('FD inverse'!$A$33:$BH$33,1,'FD mesh'!$B$15+1)*Setup!$B$22</f>
        <v>15.2456162474869</v>
      </c>
      <c r="AJ740" s="0" t="n">
        <f aca="false">SUMPRODUCT('FD inverse'!$A$34:$BH$34,'FD mesh'!$B$84:$BI$84,$E739:$BL739)+'FD inverse'!$A$34*$C740/Setup!$B$17+INDEX('FD inverse'!$A$34:$BH$34,1,'FD mesh'!$B$15+1)*Setup!$B$22</f>
        <v>15.2257393398532</v>
      </c>
      <c r="AK740" s="0" t="n">
        <f aca="false">SUMPRODUCT('FD inverse'!$A$35:$BH$35,'FD mesh'!$B$84:$BI$84,$E739:$BL739)+'FD inverse'!$A$35*$C740/Setup!$B$17+INDEX('FD inverse'!$A$35:$BH$35,1,'FD mesh'!$B$15+1)*Setup!$B$22</f>
        <v>15.2058614567724</v>
      </c>
      <c r="AL740" s="0" t="n">
        <f aca="false">SUMPRODUCT('FD inverse'!$A$36:$BH$36,'FD mesh'!$B$84:$BI$84,$E739:$BL739)+'FD inverse'!$A$36*$C740/Setup!$B$17+INDEX('FD inverse'!$A$36:$BH$36,1,'FD mesh'!$B$15+1)*Setup!$B$22</f>
        <v>15.1859761030106</v>
      </c>
      <c r="AM740" s="0" t="n">
        <f aca="false">SUMPRODUCT('FD inverse'!$A$37:$BH$37,'FD mesh'!$B$84:$BI$84,$E739:$BL739)+'FD inverse'!$A$37*$C740/Setup!$B$17+INDEX('FD inverse'!$A$37:$BH$37,1,'FD mesh'!$B$15+1)*Setup!$B$22</f>
        <v>15.1660786991725</v>
      </c>
      <c r="AN740" s="0" t="n">
        <f aca="false">SUMPRODUCT('FD inverse'!$A$38:$BH$38,'FD mesh'!$B$84:$BI$84,$E739:$BL739)+'FD inverse'!$A$38*$C740/Setup!$B$17+INDEX('FD inverse'!$A$38:$BH$38,1,'FD mesh'!$B$15+1)*Setup!$B$22</f>
        <v>15.1461663789552</v>
      </c>
      <c r="AO740" s="0" t="n">
        <f aca="false">SUMPRODUCT('FD inverse'!$A$39:$BH$39,'FD mesh'!$B$84:$BI$84,$E739:$BL739)+'FD inverse'!$A$39*$C740/Setup!$B$17+INDEX('FD inverse'!$A$39:$BH$39,1,'FD mesh'!$B$15+1)*Setup!$B$22</f>
        <v>15.1262377909955</v>
      </c>
      <c r="AP740" s="0" t="n">
        <f aca="false">SUMPRODUCT('FD inverse'!$A$40:$BH$40,'FD mesh'!$B$84:$BI$84,$E739:$BL739)+'FD inverse'!$A$40*$C740/Setup!$B$17+INDEX('FD inverse'!$A$40:$BH$40,1,'FD mesh'!$B$15+1)*Setup!$B$22</f>
        <v>15.1062929053381</v>
      </c>
      <c r="AQ740" s="0" t="n">
        <f aca="false">SUMPRODUCT('FD inverse'!$A$41:$BH$41,'FD mesh'!$B$84:$BI$84,$E739:$BL739)+'FD inverse'!$A$41*$C740/Setup!$B$17+INDEX('FD inverse'!$A$41:$BH$41,1,'FD mesh'!$B$15+1)*Setup!$B$22</f>
        <v>15.0863328243647</v>
      </c>
      <c r="AR740" s="0" t="n">
        <f aca="false">SUMPRODUCT('FD inverse'!$A$42:$BH$42,'FD mesh'!$B$84:$BI$84,$E739:$BL739)+'FD inverse'!$A$42*$C740/Setup!$B$17+INDEX('FD inverse'!$A$42:$BH$42,1,'FD mesh'!$B$15+1)*Setup!$B$22</f>
        <v>15.0663595978552</v>
      </c>
      <c r="AS740" s="0" t="n">
        <f aca="false">SUMPRODUCT('FD inverse'!$A$43:$BH$43,'FD mesh'!$B$84:$BI$84,$E739:$BL739)+'FD inverse'!$A$43*$C740/Setup!$B$17+INDEX('FD inverse'!$A$43:$BH$43,1,'FD mesh'!$B$15+1)*Setup!$B$22</f>
        <v>0</v>
      </c>
      <c r="AT740" s="0" t="n">
        <f aca="false">SUMPRODUCT('FD inverse'!$A$44:$BH$44,'FD mesh'!$B$84:$BI$84,$E739:$BL739)+'FD inverse'!$A$44*$C740/Setup!$B$17+INDEX('FD inverse'!$A$44:$BH$44,1,'FD mesh'!$B$15+1)*Setup!$B$22</f>
        <v>0</v>
      </c>
      <c r="AU740" s="0" t="n">
        <f aca="false">SUMPRODUCT('FD inverse'!$A$45:$BH$45,'FD mesh'!$B$84:$BI$84,$E739:$BL739)+'FD inverse'!$A$45*$C740/Setup!$B$17+INDEX('FD inverse'!$A$45:$BH$45,1,'FD mesh'!$B$15+1)*Setup!$B$22</f>
        <v>0</v>
      </c>
      <c r="AV740" s="0" t="n">
        <f aca="false">SUMPRODUCT('FD inverse'!$A$46:$BH$46,'FD mesh'!$B$84:$BI$84,$E739:$BL739)+'FD inverse'!$A$46*$C740/Setup!$B$17+INDEX('FD inverse'!$A$46:$BH$46,1,'FD mesh'!$B$15+1)*Setup!$B$22</f>
        <v>0</v>
      </c>
      <c r="AW740" s="0" t="n">
        <f aca="false">SUMPRODUCT('FD inverse'!$A$47:$BH$47,'FD mesh'!$B$84:$BI$84,$E739:$BL739)+'FD inverse'!$A$47*$C740/Setup!$B$17+INDEX('FD inverse'!$A$47:$BH$47,1,'FD mesh'!$B$15+1)*Setup!$B$22</f>
        <v>0</v>
      </c>
      <c r="AX740" s="0" t="n">
        <f aca="false">SUMPRODUCT('FD inverse'!$A$48:$BH$48,'FD mesh'!$B$84:$BI$84,$E739:$BL739)+'FD inverse'!$A$48*$C740/Setup!$B$17+INDEX('FD inverse'!$A$48:$BH$48,1,'FD mesh'!$B$15+1)*Setup!$B$22</f>
        <v>0</v>
      </c>
      <c r="AY740" s="0" t="n">
        <f aca="false">SUMPRODUCT('FD inverse'!$A$49:$BH$49,'FD mesh'!$B$84:$BI$84,$E739:$BL739)+'FD inverse'!$A$49*$C740/Setup!$B$17+INDEX('FD inverse'!$A$49:$BH$49,1,'FD mesh'!$B$15+1)*Setup!$B$22</f>
        <v>0</v>
      </c>
      <c r="AZ740" s="0" t="n">
        <f aca="false">SUMPRODUCT('FD inverse'!$A$50:$BH$50,'FD mesh'!$B$84:$BI$84,$E739:$BL739)+'FD inverse'!$A$50*$C740/Setup!$B$17+INDEX('FD inverse'!$A$50:$BH$50,1,'FD mesh'!$B$15+1)*Setup!$B$22</f>
        <v>0</v>
      </c>
      <c r="BA740" s="0" t="n">
        <f aca="false">SUMPRODUCT('FD inverse'!$A$51:$BH$51,'FD mesh'!$B$84:$BI$84,$E739:$BL739)+'FD inverse'!$A$51*$C740/Setup!$B$17+INDEX('FD inverse'!$A$51:$BH$51,1,'FD mesh'!$B$15+1)*Setup!$B$22</f>
        <v>0</v>
      </c>
      <c r="BB740" s="0" t="n">
        <f aca="false">SUMPRODUCT('FD inverse'!$A$52:$BH$52,'FD mesh'!$B$84:$BI$84,$E739:$BL739)+'FD inverse'!$A$52*$C740/Setup!$B$17+INDEX('FD inverse'!$A$52:$BH$52,1,'FD mesh'!$B$15+1)*Setup!$B$22</f>
        <v>0</v>
      </c>
      <c r="BC740" s="0" t="n">
        <f aca="false">SUMPRODUCT('FD inverse'!$A$53:$BH$53,'FD mesh'!$B$84:$BI$84,$E739:$BL739)+'FD inverse'!$A$53*$C740/Setup!$B$17+INDEX('FD inverse'!$A$53:$BH$53,1,'FD mesh'!$B$15+1)*Setup!$B$22</f>
        <v>0</v>
      </c>
      <c r="BD740" s="0" t="n">
        <f aca="false">SUMPRODUCT('FD inverse'!$A$54:$BH$54,'FD mesh'!$B$84:$BI$84,$E739:$BL739)+'FD inverse'!$A$54*$C740/Setup!$B$17+INDEX('FD inverse'!$A$54:$BH$54,1,'FD mesh'!$B$15+1)*Setup!$B$22</f>
        <v>0</v>
      </c>
      <c r="BE740" s="0" t="n">
        <f aca="false">SUMPRODUCT('FD inverse'!$A$55:$BH$55,'FD mesh'!$B$84:$BI$84,$E739:$BL739)+'FD inverse'!$A$55*$C740/Setup!$B$17+INDEX('FD inverse'!$A$55:$BH$55,1,'FD mesh'!$B$15+1)*Setup!$B$22</f>
        <v>0</v>
      </c>
      <c r="BF740" s="0" t="n">
        <f aca="false">SUMPRODUCT('FD inverse'!$A$56:$BH$56,'FD mesh'!$B$84:$BI$84,$E739:$BL739)+'FD inverse'!$A$56*$C740/Setup!$B$17+INDEX('FD inverse'!$A$56:$BH$56,1,'FD mesh'!$B$15+1)*Setup!$B$22</f>
        <v>0</v>
      </c>
      <c r="BG740" s="0" t="n">
        <f aca="false">SUMPRODUCT('FD inverse'!$A$57:$BH$57,'FD mesh'!$B$84:$BI$84,$E739:$BL739)+'FD inverse'!$A$57*$C740/Setup!$B$17+INDEX('FD inverse'!$A$57:$BH$57,1,'FD mesh'!$B$15+1)*Setup!$B$22</f>
        <v>0</v>
      </c>
      <c r="BH740" s="0" t="n">
        <f aca="false">SUMPRODUCT('FD inverse'!$A$58:$BH$58,'FD mesh'!$B$84:$BI$84,$E739:$BL739)+'FD inverse'!$A$58*$C740/Setup!$B$17+INDEX('FD inverse'!$A$58:$BH$58,1,'FD mesh'!$B$15+1)*Setup!$B$22</f>
        <v>0</v>
      </c>
      <c r="BI740" s="0" t="n">
        <f aca="false">SUMPRODUCT('FD inverse'!$A$59:$BH$59,'FD mesh'!$B$84:$BI$84,$E739:$BL739)+'FD inverse'!$A$59*$C740/Setup!$B$17+INDEX('FD inverse'!$A$59:$BH$59,1,'FD mesh'!$B$15+1)*Setup!$B$22</f>
        <v>0</v>
      </c>
      <c r="BJ740" s="0" t="n">
        <f aca="false">SUMPRODUCT('FD inverse'!$A$60:$BH$60,'FD mesh'!$B$84:$BI$84,$E739:$BL739)+'FD inverse'!$A$60*$C740/Setup!$B$17+INDEX('FD inverse'!$A$60:$BH$60,1,'FD mesh'!$B$15+1)*Setup!$B$22</f>
        <v>0</v>
      </c>
      <c r="BK740" s="0" t="n">
        <f aca="false">SUMPRODUCT('FD inverse'!$A$61:$BH$61,'FD mesh'!$B$84:$BI$84,$E739:$BL739)+'FD inverse'!$A$61*$C740/Setup!$B$17+INDEX('FD inverse'!$A$61:$BH$61,1,'FD mesh'!$B$15+1)*Setup!$B$22</f>
        <v>0</v>
      </c>
      <c r="BL740" s="0" t="n">
        <f aca="false">SUMPRODUCT('FD inverse'!$A$62:$BH$62,'FD mesh'!$B$84:$BI$84,$E739:$BL739)+'FD inverse'!$A$62*$C740/Setup!$B$17+INDEX('FD inverse'!$A$62:$BH$62,1,'FD mesh'!$B$15+1)*Setup!$B$22</f>
        <v>0</v>
      </c>
    </row>
    <row r="741" customFormat="false" ht="15" hidden="false" customHeight="false" outlineLevel="0" collapsed="false">
      <c r="A741" s="0" t="n">
        <v>736</v>
      </c>
      <c r="B741" s="0" t="n">
        <f aca="false">A741*Setup!$B$11/3600</f>
        <v>61.3333333333333</v>
      </c>
      <c r="C741" s="0" t="n">
        <f aca="false">Setup!$B$7+Setup!$B$8*COS(2*PI()*(B741-Setup!$B$9)/24)</f>
        <v>27.0641777724759</v>
      </c>
      <c r="D741" s="0" t="n">
        <f aca="false">(C741-E741)/Setup!$B$17</f>
        <v>14.0817863951823</v>
      </c>
      <c r="E741" s="0" t="n">
        <f aca="false">SUMPRODUCT('FD inverse'!$A$3:$BH$3,'FD mesh'!$B$84:$BI$84,$E740:$BL740)+'FD inverse'!$A$3*$C741/Setup!$B$17+INDEX('FD inverse'!$A$3:$BH$3,1,'FD mesh'!$B$15+1)*Setup!$B$22</f>
        <v>25.2335455411022</v>
      </c>
      <c r="F741" s="0" t="n">
        <f aca="false">SUMPRODUCT('FD inverse'!$A$4:$BH$4,'FD mesh'!$B$84:$BI$84,$E740:$BL740)+'FD inverse'!$A$4*$C741/Setup!$B$17+INDEX('FD inverse'!$A$4:$BH$4,1,'FD mesh'!$B$15+1)*Setup!$B$22</f>
        <v>24.8235322750381</v>
      </c>
      <c r="G741" s="0" t="n">
        <f aca="false">SUMPRODUCT('FD inverse'!$A$5:$BH$5,'FD mesh'!$B$84:$BI$84,$E740:$BL740)+'FD inverse'!$A$5*$C741/Setup!$B$17+INDEX('FD inverse'!$A$5:$BH$5,1,'FD mesh'!$B$15+1)*Setup!$B$22</f>
        <v>24.4301403072433</v>
      </c>
      <c r="H741" s="0" t="n">
        <f aca="false">SUMPRODUCT('FD inverse'!$A$6:$BH$6,'FD mesh'!$B$84:$BI$84,$E740:$BL740)+'FD inverse'!$A$6*$C741/Setup!$B$17+INDEX('FD inverse'!$A$6:$BH$6,1,'FD mesh'!$B$15+1)*Setup!$B$22</f>
        <v>23.1334746205119</v>
      </c>
      <c r="I741" s="0" t="n">
        <f aca="false">SUMPRODUCT('FD inverse'!$A$7:$BH$7,'FD mesh'!$B$84:$BI$84,$E740:$BL740)+'FD inverse'!$A$7*$C741/Setup!$B$17+INDEX('FD inverse'!$A$7:$BH$7,1,'FD mesh'!$B$15+1)*Setup!$B$22</f>
        <v>23.0250046051347</v>
      </c>
      <c r="J741" s="0" t="n">
        <f aca="false">SUMPRODUCT('FD inverse'!$A$8:$BH$8,'FD mesh'!$B$84:$BI$84,$E740:$BL740)+'FD inverse'!$A$8*$C741/Setup!$B$17+INDEX('FD inverse'!$A$8:$BH$8,1,'FD mesh'!$B$15+1)*Setup!$B$22</f>
        <v>22.9284148542238</v>
      </c>
      <c r="K741" s="0" t="n">
        <f aca="false">SUMPRODUCT('FD inverse'!$A$9:$BH$9,'FD mesh'!$B$84:$BI$84,$E740:$BL740)+'FD inverse'!$A$9*$C741/Setup!$B$17+INDEX('FD inverse'!$A$9:$BH$9,1,'FD mesh'!$B$15+1)*Setup!$B$22</f>
        <v>22.8430613596236</v>
      </c>
      <c r="L741" s="0" t="n">
        <f aca="false">SUMPRODUCT('FD inverse'!$A$10:$BH$10,'FD mesh'!$B$84:$BI$84,$E740:$BL740)+'FD inverse'!$A$10*$C741/Setup!$B$17+INDEX('FD inverse'!$A$10:$BH$10,1,'FD mesh'!$B$15+1)*Setup!$B$22</f>
        <v>22.7683462838002</v>
      </c>
      <c r="M741" s="0" t="n">
        <f aca="false">SUMPRODUCT('FD inverse'!$A$11:$BH$11,'FD mesh'!$B$84:$BI$84,$E740:$BL740)+'FD inverse'!$A$11*$C741/Setup!$B$17+INDEX('FD inverse'!$A$11:$BH$11,1,'FD mesh'!$B$15+1)*Setup!$B$22</f>
        <v>22.7037283501458</v>
      </c>
      <c r="N741" s="0" t="n">
        <f aca="false">SUMPRODUCT('FD inverse'!$A$12:$BH$12,'FD mesh'!$B$84:$BI$84,$E740:$BL740)+'FD inverse'!$A$12*$C741/Setup!$B$17+INDEX('FD inverse'!$A$12:$BH$12,1,'FD mesh'!$B$15+1)*Setup!$B$22</f>
        <v>22.6487316056742</v>
      </c>
      <c r="O741" s="0" t="n">
        <f aca="false">SUMPRODUCT('FD inverse'!$A$13:$BH$13,'FD mesh'!$B$84:$BI$84,$E740:$BL740)+'FD inverse'!$A$13*$C741/Setup!$B$17+INDEX('FD inverse'!$A$13:$BH$13,1,'FD mesh'!$B$15+1)*Setup!$B$22</f>
        <v>22.6029526503841</v>
      </c>
      <c r="P741" s="0" t="n">
        <f aca="false">SUMPRODUCT('FD inverse'!$A$14:$BH$14,'FD mesh'!$B$84:$BI$84,$E740:$BL740)+'FD inverse'!$A$14*$C741/Setup!$B$17+INDEX('FD inverse'!$A$14:$BH$14,1,'FD mesh'!$B$15+1)*Setup!$B$22</f>
        <v>22.56606641596</v>
      </c>
      <c r="Q741" s="0" t="n">
        <f aca="false">SUMPRODUCT('FD inverse'!$A$15:$BH$15,'FD mesh'!$B$84:$BI$84,$E740:$BL740)+'FD inverse'!$A$15*$C741/Setup!$B$17+INDEX('FD inverse'!$A$15:$BH$15,1,'FD mesh'!$B$15+1)*Setup!$B$22</f>
        <v>22.5378305636963</v>
      </c>
      <c r="R741" s="0" t="n">
        <f aca="false">SUMPRODUCT('FD inverse'!$A$16:$BH$16,'FD mesh'!$B$84:$BI$84,$E740:$BL740)+'FD inverse'!$A$16*$C741/Setup!$B$17+INDEX('FD inverse'!$A$16:$BH$16,1,'FD mesh'!$B$15+1)*Setup!$B$22</f>
        <v>22.5180885578015</v>
      </c>
      <c r="S741" s="0" t="n">
        <f aca="false">SUMPRODUCT('FD inverse'!$A$17:$BH$17,'FD mesh'!$B$84:$BI$84,$E740:$BL740)+'FD inverse'!$A$17*$C741/Setup!$B$17+INDEX('FD inverse'!$A$17:$BH$17,1,'FD mesh'!$B$15+1)*Setup!$B$22</f>
        <v>22.0188070471829</v>
      </c>
      <c r="T741" s="0" t="n">
        <f aca="false">SUMPRODUCT('FD inverse'!$A$18:$BH$18,'FD mesh'!$B$84:$BI$84,$E740:$BL740)+'FD inverse'!$A$18*$C741/Setup!$B$17+INDEX('FD inverse'!$A$18:$BH$18,1,'FD mesh'!$B$15+1)*Setup!$B$22</f>
        <v>21.5233383019567</v>
      </c>
      <c r="U741" s="0" t="n">
        <f aca="false">SUMPRODUCT('FD inverse'!$A$19:$BH$19,'FD mesh'!$B$84:$BI$84,$E740:$BL740)+'FD inverse'!$A$19*$C741/Setup!$B$17+INDEX('FD inverse'!$A$19:$BH$19,1,'FD mesh'!$B$15+1)*Setup!$B$22</f>
        <v>21.0313137681749</v>
      </c>
      <c r="V741" s="0" t="n">
        <f aca="false">SUMPRODUCT('FD inverse'!$A$20:$BH$20,'FD mesh'!$B$84:$BI$84,$E740:$BL740)+'FD inverse'!$A$20*$C741/Setup!$B$17+INDEX('FD inverse'!$A$20:$BH$20,1,'FD mesh'!$B$15+1)*Setup!$B$22</f>
        <v>20.5423851111146</v>
      </c>
      <c r="W741" s="0" t="n">
        <f aca="false">SUMPRODUCT('FD inverse'!$A$21:$BH$21,'FD mesh'!$B$84:$BI$84,$E740:$BL740)+'FD inverse'!$A$21*$C741/Setup!$B$17+INDEX('FD inverse'!$A$21:$BH$21,1,'FD mesh'!$B$15+1)*Setup!$B$22</f>
        <v>20.0562231661797</v>
      </c>
      <c r="X741" s="0" t="n">
        <f aca="false">SUMPRODUCT('FD inverse'!$A$22:$BH$22,'FD mesh'!$B$84:$BI$84,$E740:$BL740)+'FD inverse'!$A$22*$C741/Setup!$B$17+INDEX('FD inverse'!$A$22:$BH$22,1,'FD mesh'!$B$15+1)*Setup!$B$22</f>
        <v>19.5725167778417</v>
      </c>
      <c r="Y741" s="0" t="n">
        <f aca="false">SUMPRODUCT('FD inverse'!$A$23:$BH$23,'FD mesh'!$B$84:$BI$84,$E740:$BL740)+'FD inverse'!$A$23*$C741/Setup!$B$17+INDEX('FD inverse'!$A$23:$BH$23,1,'FD mesh'!$B$15+1)*Setup!$B$22</f>
        <v>19.0909715390756</v>
      </c>
      <c r="Z741" s="0" t="n">
        <f aca="false">SUMPRODUCT('FD inverse'!$A$24:$BH$24,'FD mesh'!$B$84:$BI$84,$E740:$BL740)+'FD inverse'!$A$24*$C741/Setup!$B$17+INDEX('FD inverse'!$A$24:$BH$24,1,'FD mesh'!$B$15+1)*Setup!$B$22</f>
        <v>18.6113084429797</v>
      </c>
      <c r="AA741" s="0" t="n">
        <f aca="false">SUMPRODUCT('FD inverse'!$A$25:$BH$25,'FD mesh'!$B$84:$BI$84,$E740:$BL740)+'FD inverse'!$A$25*$C741/Setup!$B$17+INDEX('FD inverse'!$A$25:$BH$25,1,'FD mesh'!$B$15+1)*Setup!$B$22</f>
        <v>18.1332624575437</v>
      </c>
      <c r="AB741" s="0" t="n">
        <f aca="false">SUMPRODUCT('FD inverse'!$A$26:$BH$26,'FD mesh'!$B$84:$BI$84,$E740:$BL740)+'FD inverse'!$A$26*$C741/Setup!$B$17+INDEX('FD inverse'!$A$26:$BH$26,1,'FD mesh'!$B$15+1)*Setup!$B$22</f>
        <v>17.6565810338741</v>
      </c>
      <c r="AC741" s="0" t="n">
        <f aca="false">SUMPRODUCT('FD inverse'!$A$27:$BH$27,'FD mesh'!$B$84:$BI$84,$E740:$BL740)+'FD inverse'!$A$27*$C741/Setup!$B$17+INDEX('FD inverse'!$A$27:$BH$27,1,'FD mesh'!$B$15+1)*Setup!$B$22</f>
        <v>17.1810225575831</v>
      </c>
      <c r="AD741" s="0" t="n">
        <f aca="false">SUMPRODUCT('FD inverse'!$A$28:$BH$28,'FD mesh'!$B$84:$BI$84,$E740:$BL740)+'FD inverse'!$A$28*$C741/Setup!$B$17+INDEX('FD inverse'!$A$28:$BH$28,1,'FD mesh'!$B$15+1)*Setup!$B$22</f>
        <v>16.7063547525159</v>
      </c>
      <c r="AE741" s="0" t="n">
        <f aca="false">SUMPRODUCT('FD inverse'!$A$29:$BH$29,'FD mesh'!$B$84:$BI$84,$E740:$BL740)+'FD inverse'!$A$29*$C741/Setup!$B$17+INDEX('FD inverse'!$A$29:$BH$29,1,'FD mesh'!$B$15+1)*Setup!$B$22</f>
        <v>16.2323530455227</v>
      </c>
      <c r="AF741" s="0" t="n">
        <f aca="false">SUMPRODUCT('FD inverse'!$A$30:$BH$30,'FD mesh'!$B$84:$BI$84,$E740:$BL740)+'FD inverse'!$A$30*$C741/Setup!$B$17+INDEX('FD inverse'!$A$30:$BH$30,1,'FD mesh'!$B$15+1)*Setup!$B$22</f>
        <v>15.7587989005813</v>
      </c>
      <c r="AG741" s="0" t="n">
        <f aca="false">SUMPRODUCT('FD inverse'!$A$31:$BH$31,'FD mesh'!$B$84:$BI$84,$E740:$BL740)+'FD inverse'!$A$31*$C741/Setup!$B$17+INDEX('FD inverse'!$A$31:$BH$31,1,'FD mesh'!$B$15+1)*Setup!$B$22</f>
        <v>15.2854781302498</v>
      </c>
      <c r="AH741" s="0" t="n">
        <f aca="false">SUMPRODUCT('FD inverse'!$A$32:$BH$32,'FD mesh'!$B$84:$BI$84,$E740:$BL740)+'FD inverse'!$A$32*$C741/Setup!$B$17+INDEX('FD inverse'!$A$32:$BH$32,1,'FD mesh'!$B$15+1)*Setup!$B$22</f>
        <v>15.2655474842918</v>
      </c>
      <c r="AI741" s="0" t="n">
        <f aca="false">SUMPRODUCT('FD inverse'!$A$33:$BH$33,'FD mesh'!$B$84:$BI$84,$E740:$BL740)+'FD inverse'!$A$33*$C741/Setup!$B$17+INDEX('FD inverse'!$A$33:$BH$33,1,'FD mesh'!$B$15+1)*Setup!$B$22</f>
        <v>15.2456404720893</v>
      </c>
      <c r="AJ741" s="0" t="n">
        <f aca="false">SUMPRODUCT('FD inverse'!$A$34:$BH$34,'FD mesh'!$B$84:$BI$84,$E740:$BL740)+'FD inverse'!$A$34*$C741/Setup!$B$17+INDEX('FD inverse'!$A$34:$BH$34,1,'FD mesh'!$B$15+1)*Setup!$B$22</f>
        <v>15.2257457229385</v>
      </c>
      <c r="AK741" s="0" t="n">
        <f aca="false">SUMPRODUCT('FD inverse'!$A$35:$BH$35,'FD mesh'!$B$84:$BI$84,$E740:$BL740)+'FD inverse'!$A$35*$C741/Setup!$B$17+INDEX('FD inverse'!$A$35:$BH$35,1,'FD mesh'!$B$15+1)*Setup!$B$22</f>
        <v>15.2058542050525</v>
      </c>
      <c r="AL741" s="0" t="n">
        <f aca="false">SUMPRODUCT('FD inverse'!$A$36:$BH$36,'FD mesh'!$B$84:$BI$84,$E740:$BL740)+'FD inverse'!$A$36*$C741/Setup!$B$17+INDEX('FD inverse'!$A$36:$BH$36,1,'FD mesh'!$B$15+1)*Setup!$B$22</f>
        <v>15.1859590161789</v>
      </c>
      <c r="AM741" s="0" t="n">
        <f aca="false">SUMPRODUCT('FD inverse'!$A$37:$BH$37,'FD mesh'!$B$84:$BI$84,$E740:$BL740)+'FD inverse'!$A$37*$C741/Setup!$B$17+INDEX('FD inverse'!$A$37:$BH$37,1,'FD mesh'!$B$15+1)*Setup!$B$22</f>
        <v>15.1660551775575</v>
      </c>
      <c r="AN741" s="0" t="n">
        <f aca="false">SUMPRODUCT('FD inverse'!$A$38:$BH$38,'FD mesh'!$B$84:$BI$84,$E740:$BL740)+'FD inverse'!$A$38*$C741/Setup!$B$17+INDEX('FD inverse'!$A$38:$BH$38,1,'FD mesh'!$B$15+1)*Setup!$B$22</f>
        <v>15.1461394317529</v>
      </c>
      <c r="AO741" s="0" t="n">
        <f aca="false">SUMPRODUCT('FD inverse'!$A$39:$BH$39,'FD mesh'!$B$84:$BI$84,$E740:$BL740)+'FD inverse'!$A$39*$C741/Setup!$B$17+INDEX('FD inverse'!$A$39:$BH$39,1,'FD mesh'!$B$15+1)*Setup!$B$22</f>
        <v>15.1262100446538</v>
      </c>
      <c r="AP741" s="0" t="n">
        <f aca="false">SUMPRODUCT('FD inverse'!$A$40:$BH$40,'FD mesh'!$B$84:$BI$84,$E740:$BL740)+'FD inverse'!$A$40*$C741/Setup!$B$17+INDEX('FD inverse'!$A$40:$BH$40,1,'FD mesh'!$B$15+1)*Setup!$B$22</f>
        <v>15.1062666117174</v>
      </c>
      <c r="AQ741" s="0" t="n">
        <f aca="false">SUMPRODUCT('FD inverse'!$A$41:$BH$41,'FD mesh'!$B$84:$BI$84,$E740:$BL740)+'FD inverse'!$A$41*$C741/Setup!$B$17+INDEX('FD inverse'!$A$41:$BH$41,1,'FD mesh'!$B$15+1)*Setup!$B$22</f>
        <v>15.0863098683446</v>
      </c>
      <c r="AR741" s="0" t="n">
        <f aca="false">SUMPRODUCT('FD inverse'!$A$42:$BH$42,'FD mesh'!$B$84:$BI$84,$E740:$BL740)+'FD inverse'!$A$42*$C741/Setup!$B$17+INDEX('FD inverse'!$A$42:$BH$42,1,'FD mesh'!$B$15+1)*Setup!$B$22</f>
        <v>15.0663415041058</v>
      </c>
      <c r="AS741" s="0" t="n">
        <f aca="false">SUMPRODUCT('FD inverse'!$A$43:$BH$43,'FD mesh'!$B$84:$BI$84,$E740:$BL740)+'FD inverse'!$A$43*$C741/Setup!$B$17+INDEX('FD inverse'!$A$43:$BH$43,1,'FD mesh'!$B$15+1)*Setup!$B$22</f>
        <v>0</v>
      </c>
      <c r="AT741" s="0" t="n">
        <f aca="false">SUMPRODUCT('FD inverse'!$A$44:$BH$44,'FD mesh'!$B$84:$BI$84,$E740:$BL740)+'FD inverse'!$A$44*$C741/Setup!$B$17+INDEX('FD inverse'!$A$44:$BH$44,1,'FD mesh'!$B$15+1)*Setup!$B$22</f>
        <v>0</v>
      </c>
      <c r="AU741" s="0" t="n">
        <f aca="false">SUMPRODUCT('FD inverse'!$A$45:$BH$45,'FD mesh'!$B$84:$BI$84,$E740:$BL740)+'FD inverse'!$A$45*$C741/Setup!$B$17+INDEX('FD inverse'!$A$45:$BH$45,1,'FD mesh'!$B$15+1)*Setup!$B$22</f>
        <v>0</v>
      </c>
      <c r="AV741" s="0" t="n">
        <f aca="false">SUMPRODUCT('FD inverse'!$A$46:$BH$46,'FD mesh'!$B$84:$BI$84,$E740:$BL740)+'FD inverse'!$A$46*$C741/Setup!$B$17+INDEX('FD inverse'!$A$46:$BH$46,1,'FD mesh'!$B$15+1)*Setup!$B$22</f>
        <v>0</v>
      </c>
      <c r="AW741" s="0" t="n">
        <f aca="false">SUMPRODUCT('FD inverse'!$A$47:$BH$47,'FD mesh'!$B$84:$BI$84,$E740:$BL740)+'FD inverse'!$A$47*$C741/Setup!$B$17+INDEX('FD inverse'!$A$47:$BH$47,1,'FD mesh'!$B$15+1)*Setup!$B$22</f>
        <v>0</v>
      </c>
      <c r="AX741" s="0" t="n">
        <f aca="false">SUMPRODUCT('FD inverse'!$A$48:$BH$48,'FD mesh'!$B$84:$BI$84,$E740:$BL740)+'FD inverse'!$A$48*$C741/Setup!$B$17+INDEX('FD inverse'!$A$48:$BH$48,1,'FD mesh'!$B$15+1)*Setup!$B$22</f>
        <v>0</v>
      </c>
      <c r="AY741" s="0" t="n">
        <f aca="false">SUMPRODUCT('FD inverse'!$A$49:$BH$49,'FD mesh'!$B$84:$BI$84,$E740:$BL740)+'FD inverse'!$A$49*$C741/Setup!$B$17+INDEX('FD inverse'!$A$49:$BH$49,1,'FD mesh'!$B$15+1)*Setup!$B$22</f>
        <v>0</v>
      </c>
      <c r="AZ741" s="0" t="n">
        <f aca="false">SUMPRODUCT('FD inverse'!$A$50:$BH$50,'FD mesh'!$B$84:$BI$84,$E740:$BL740)+'FD inverse'!$A$50*$C741/Setup!$B$17+INDEX('FD inverse'!$A$50:$BH$50,1,'FD mesh'!$B$15+1)*Setup!$B$22</f>
        <v>0</v>
      </c>
      <c r="BA741" s="0" t="n">
        <f aca="false">SUMPRODUCT('FD inverse'!$A$51:$BH$51,'FD mesh'!$B$84:$BI$84,$E740:$BL740)+'FD inverse'!$A$51*$C741/Setup!$B$17+INDEX('FD inverse'!$A$51:$BH$51,1,'FD mesh'!$B$15+1)*Setup!$B$22</f>
        <v>0</v>
      </c>
      <c r="BB741" s="0" t="n">
        <f aca="false">SUMPRODUCT('FD inverse'!$A$52:$BH$52,'FD mesh'!$B$84:$BI$84,$E740:$BL740)+'FD inverse'!$A$52*$C741/Setup!$B$17+INDEX('FD inverse'!$A$52:$BH$52,1,'FD mesh'!$B$15+1)*Setup!$B$22</f>
        <v>0</v>
      </c>
      <c r="BC741" s="0" t="n">
        <f aca="false">SUMPRODUCT('FD inverse'!$A$53:$BH$53,'FD mesh'!$B$84:$BI$84,$E740:$BL740)+'FD inverse'!$A$53*$C741/Setup!$B$17+INDEX('FD inverse'!$A$53:$BH$53,1,'FD mesh'!$B$15+1)*Setup!$B$22</f>
        <v>0</v>
      </c>
      <c r="BD741" s="0" t="n">
        <f aca="false">SUMPRODUCT('FD inverse'!$A$54:$BH$54,'FD mesh'!$B$84:$BI$84,$E740:$BL740)+'FD inverse'!$A$54*$C741/Setup!$B$17+INDEX('FD inverse'!$A$54:$BH$54,1,'FD mesh'!$B$15+1)*Setup!$B$22</f>
        <v>0</v>
      </c>
      <c r="BE741" s="0" t="n">
        <f aca="false">SUMPRODUCT('FD inverse'!$A$55:$BH$55,'FD mesh'!$B$84:$BI$84,$E740:$BL740)+'FD inverse'!$A$55*$C741/Setup!$B$17+INDEX('FD inverse'!$A$55:$BH$55,1,'FD mesh'!$B$15+1)*Setup!$B$22</f>
        <v>0</v>
      </c>
      <c r="BF741" s="0" t="n">
        <f aca="false">SUMPRODUCT('FD inverse'!$A$56:$BH$56,'FD mesh'!$B$84:$BI$84,$E740:$BL740)+'FD inverse'!$A$56*$C741/Setup!$B$17+INDEX('FD inverse'!$A$56:$BH$56,1,'FD mesh'!$B$15+1)*Setup!$B$22</f>
        <v>0</v>
      </c>
      <c r="BG741" s="0" t="n">
        <f aca="false">SUMPRODUCT('FD inverse'!$A$57:$BH$57,'FD mesh'!$B$84:$BI$84,$E740:$BL740)+'FD inverse'!$A$57*$C741/Setup!$B$17+INDEX('FD inverse'!$A$57:$BH$57,1,'FD mesh'!$B$15+1)*Setup!$B$22</f>
        <v>0</v>
      </c>
      <c r="BH741" s="0" t="n">
        <f aca="false">SUMPRODUCT('FD inverse'!$A$58:$BH$58,'FD mesh'!$B$84:$BI$84,$E740:$BL740)+'FD inverse'!$A$58*$C741/Setup!$B$17+INDEX('FD inverse'!$A$58:$BH$58,1,'FD mesh'!$B$15+1)*Setup!$B$22</f>
        <v>0</v>
      </c>
      <c r="BI741" s="0" t="n">
        <f aca="false">SUMPRODUCT('FD inverse'!$A$59:$BH$59,'FD mesh'!$B$84:$BI$84,$E740:$BL740)+'FD inverse'!$A$59*$C741/Setup!$B$17+INDEX('FD inverse'!$A$59:$BH$59,1,'FD mesh'!$B$15+1)*Setup!$B$22</f>
        <v>0</v>
      </c>
      <c r="BJ741" s="0" t="n">
        <f aca="false">SUMPRODUCT('FD inverse'!$A$60:$BH$60,'FD mesh'!$B$84:$BI$84,$E740:$BL740)+'FD inverse'!$A$60*$C741/Setup!$B$17+INDEX('FD inverse'!$A$60:$BH$60,1,'FD mesh'!$B$15+1)*Setup!$B$22</f>
        <v>0</v>
      </c>
      <c r="BK741" s="0" t="n">
        <f aca="false">SUMPRODUCT('FD inverse'!$A$61:$BH$61,'FD mesh'!$B$84:$BI$84,$E740:$BL740)+'FD inverse'!$A$61*$C741/Setup!$B$17+INDEX('FD inverse'!$A$61:$BH$61,1,'FD mesh'!$B$15+1)*Setup!$B$22</f>
        <v>0</v>
      </c>
      <c r="BL741" s="0" t="n">
        <f aca="false">SUMPRODUCT('FD inverse'!$A$62:$BH$62,'FD mesh'!$B$84:$BI$84,$E740:$BL740)+'FD inverse'!$A$62*$C741/Setup!$B$17+INDEX('FD inverse'!$A$62:$BH$62,1,'FD mesh'!$B$15+1)*Setup!$B$22</f>
        <v>0</v>
      </c>
    </row>
    <row r="742" customFormat="false" ht="15" hidden="false" customHeight="false" outlineLevel="0" collapsed="false">
      <c r="A742" s="0" t="n">
        <v>737</v>
      </c>
      <c r="B742" s="0" t="n">
        <f aca="false">A742*Setup!$B$11/3600</f>
        <v>61.4166666666667</v>
      </c>
      <c r="C742" s="0" t="n">
        <f aca="false">Setup!$B$7+Setup!$B$8*COS(2*PI()*(B742-Setup!$B$9)/24)</f>
        <v>27.1195379323715</v>
      </c>
      <c r="D742" s="0" t="n">
        <f aca="false">(C742-E742)/Setup!$B$17</f>
        <v>14.1912944853224</v>
      </c>
      <c r="E742" s="0" t="n">
        <f aca="false">SUMPRODUCT('FD inverse'!$A$3:$BH$3,'FD mesh'!$B$84:$BI$84,$E741:$BL741)+'FD inverse'!$A$3*$C742/Setup!$B$17+INDEX('FD inverse'!$A$3:$BH$3,1,'FD mesh'!$B$15+1)*Setup!$B$22</f>
        <v>25.2746696492796</v>
      </c>
      <c r="F742" s="0" t="n">
        <f aca="false">SUMPRODUCT('FD inverse'!$A$4:$BH$4,'FD mesh'!$B$84:$BI$84,$E741:$BL741)+'FD inverse'!$A$4*$C742/Setup!$B$17+INDEX('FD inverse'!$A$4:$BH$4,1,'FD mesh'!$B$15+1)*Setup!$B$22</f>
        <v>24.861234197002</v>
      </c>
      <c r="G742" s="0" t="n">
        <f aca="false">SUMPRODUCT('FD inverse'!$A$5:$BH$5,'FD mesh'!$B$84:$BI$84,$E741:$BL741)+'FD inverse'!$A$5*$C742/Setup!$B$17+INDEX('FD inverse'!$A$5:$BH$5,1,'FD mesh'!$B$15+1)*Setup!$B$22</f>
        <v>24.4641624261322</v>
      </c>
      <c r="H742" s="0" t="n">
        <f aca="false">SUMPRODUCT('FD inverse'!$A$6:$BH$6,'FD mesh'!$B$84:$BI$84,$E741:$BL741)+'FD inverse'!$A$6*$C742/Setup!$B$17+INDEX('FD inverse'!$A$6:$BH$6,1,'FD mesh'!$B$15+1)*Setup!$B$22</f>
        <v>23.1548090710332</v>
      </c>
      <c r="I742" s="0" t="n">
        <f aca="false">SUMPRODUCT('FD inverse'!$A$7:$BH$7,'FD mesh'!$B$84:$BI$84,$E741:$BL741)+'FD inverse'!$A$7*$C742/Setup!$B$17+INDEX('FD inverse'!$A$7:$BH$7,1,'FD mesh'!$B$15+1)*Setup!$B$22</f>
        <v>23.0452304409422</v>
      </c>
      <c r="J742" s="0" t="n">
        <f aca="false">SUMPRODUCT('FD inverse'!$A$8:$BH$8,'FD mesh'!$B$84:$BI$84,$E741:$BL741)+'FD inverse'!$A$8*$C742/Setup!$B$17+INDEX('FD inverse'!$A$8:$BH$8,1,'FD mesh'!$B$15+1)*Setup!$B$22</f>
        <v>22.9475844573453</v>
      </c>
      <c r="K742" s="0" t="n">
        <f aca="false">SUMPRODUCT('FD inverse'!$A$9:$BH$9,'FD mesh'!$B$84:$BI$84,$E741:$BL741)+'FD inverse'!$A$9*$C742/Setup!$B$17+INDEX('FD inverse'!$A$9:$BH$9,1,'FD mesh'!$B$15+1)*Setup!$B$22</f>
        <v>22.861247974115</v>
      </c>
      <c r="L742" s="0" t="n">
        <f aca="false">SUMPRODUCT('FD inverse'!$A$10:$BH$10,'FD mesh'!$B$84:$BI$84,$E741:$BL741)+'FD inverse'!$A$10*$C742/Setup!$B$17+INDEX('FD inverse'!$A$10:$BH$10,1,'FD mesh'!$B$15+1)*Setup!$B$22</f>
        <v>22.7856410569563</v>
      </c>
      <c r="M742" s="0" t="n">
        <f aca="false">SUMPRODUCT('FD inverse'!$A$11:$BH$11,'FD mesh'!$B$84:$BI$84,$E741:$BL741)+'FD inverse'!$A$11*$C742/Setup!$B$17+INDEX('FD inverse'!$A$11:$BH$11,1,'FD mesh'!$B$15+1)*Setup!$B$22</f>
        <v>22.7202375457895</v>
      </c>
      <c r="N742" s="0" t="n">
        <f aca="false">SUMPRODUCT('FD inverse'!$A$12:$BH$12,'FD mesh'!$B$84:$BI$84,$E741:$BL741)+'FD inverse'!$A$12*$C742/Setup!$B$17+INDEX('FD inverse'!$A$12:$BH$12,1,'FD mesh'!$B$15+1)*Setup!$B$22</f>
        <v>22.6645739730555</v>
      </c>
      <c r="O742" s="0" t="n">
        <f aca="false">SUMPRODUCT('FD inverse'!$A$13:$BH$13,'FD mesh'!$B$84:$BI$84,$E741:$BL741)+'FD inverse'!$A$13*$C742/Setup!$B$17+INDEX('FD inverse'!$A$13:$BH$13,1,'FD mesh'!$B$15+1)*Setup!$B$22</f>
        <v>22.6182569297499</v>
      </c>
      <c r="P742" s="0" t="n">
        <f aca="false">SUMPRODUCT('FD inverse'!$A$14:$BH$14,'FD mesh'!$B$84:$BI$84,$E741:$BL741)+'FD inverse'!$A$14*$C742/Setup!$B$17+INDEX('FD inverse'!$A$14:$BH$14,1,'FD mesh'!$B$15+1)*Setup!$B$22</f>
        <v>22.5809689598165</v>
      </c>
      <c r="Q742" s="0" t="n">
        <f aca="false">SUMPRODUCT('FD inverse'!$A$15:$BH$15,'FD mesh'!$B$84:$BI$84,$E741:$BL741)+'FD inverse'!$A$15*$C742/Setup!$B$17+INDEX('FD inverse'!$A$15:$BH$15,1,'FD mesh'!$B$15+1)*Setup!$B$22</f>
        <v>22.5524730511554</v>
      </c>
      <c r="R742" s="0" t="n">
        <f aca="false">SUMPRODUCT('FD inverse'!$A$16:$BH$16,'FD mesh'!$B$84:$BI$84,$E741:$BL741)+'FD inverse'!$A$16*$C742/Setup!$B$17+INDEX('FD inverse'!$A$16:$BH$16,1,'FD mesh'!$B$15+1)*Setup!$B$22</f>
        <v>22.5326157781634</v>
      </c>
      <c r="S742" s="0" t="n">
        <f aca="false">SUMPRODUCT('FD inverse'!$A$17:$BH$17,'FD mesh'!$B$84:$BI$84,$E741:$BL741)+'FD inverse'!$A$17*$C742/Setup!$B$17+INDEX('FD inverse'!$A$17:$BH$17,1,'FD mesh'!$B$15+1)*Setup!$B$22</f>
        <v>22.0320015921985</v>
      </c>
      <c r="T742" s="0" t="n">
        <f aca="false">SUMPRODUCT('FD inverse'!$A$18:$BH$18,'FD mesh'!$B$84:$BI$84,$E741:$BL741)+'FD inverse'!$A$18*$C742/Setup!$B$17+INDEX('FD inverse'!$A$18:$BH$18,1,'FD mesh'!$B$15+1)*Setup!$B$22</f>
        <v>21.5352703723381</v>
      </c>
      <c r="U742" s="0" t="n">
        <f aca="false">SUMPRODUCT('FD inverse'!$A$19:$BH$19,'FD mesh'!$B$84:$BI$84,$E741:$BL741)+'FD inverse'!$A$19*$C742/Setup!$B$17+INDEX('FD inverse'!$A$19:$BH$19,1,'FD mesh'!$B$15+1)*Setup!$B$22</f>
        <v>21.0420505903329</v>
      </c>
      <c r="V742" s="0" t="n">
        <f aca="false">SUMPRODUCT('FD inverse'!$A$20:$BH$20,'FD mesh'!$B$84:$BI$84,$E741:$BL741)+'FD inverse'!$A$20*$C742/Setup!$B$17+INDEX('FD inverse'!$A$20:$BH$20,1,'FD mesh'!$B$15+1)*Setup!$B$22</f>
        <v>20.5519905017056</v>
      </c>
      <c r="W742" s="0" t="n">
        <f aca="false">SUMPRODUCT('FD inverse'!$A$21:$BH$21,'FD mesh'!$B$84:$BI$84,$E741:$BL741)+'FD inverse'!$A$21*$C742/Setup!$B$17+INDEX('FD inverse'!$A$21:$BH$21,1,'FD mesh'!$B$15+1)*Setup!$B$22</f>
        <v>20.0647571423094</v>
      </c>
      <c r="X742" s="0" t="n">
        <f aca="false">SUMPRODUCT('FD inverse'!$A$22:$BH$22,'FD mesh'!$B$84:$BI$84,$E741:$BL741)+'FD inverse'!$A$22*$C742/Setup!$B$17+INDEX('FD inverse'!$A$22:$BH$22,1,'FD mesh'!$B$15+1)*Setup!$B$22</f>
        <v>19.5800352101743</v>
      </c>
      <c r="Y742" s="0" t="n">
        <f aca="false">SUMPRODUCT('FD inverse'!$A$23:$BH$23,'FD mesh'!$B$84:$BI$84,$E741:$BL741)+'FD inverse'!$A$23*$C742/Setup!$B$17+INDEX('FD inverse'!$A$23:$BH$23,1,'FD mesh'!$B$15+1)*Setup!$B$22</f>
        <v>19.0975258452684</v>
      </c>
      <c r="Z742" s="0" t="n">
        <f aca="false">SUMPRODUCT('FD inverse'!$A$24:$BH$24,'FD mesh'!$B$84:$BI$84,$E741:$BL741)+'FD inverse'!$A$24*$C742/Setup!$B$17+INDEX('FD inverse'!$A$24:$BH$24,1,'FD mesh'!$B$15+1)*Setup!$B$22</f>
        <v>18.6169453190421</v>
      </c>
      <c r="AA742" s="0" t="n">
        <f aca="false">SUMPRODUCT('FD inverse'!$A$25:$BH$25,'FD mesh'!$B$84:$BI$84,$E741:$BL741)+'FD inverse'!$A$25*$C742/Setup!$B$17+INDEX('FD inverse'!$A$25:$BH$25,1,'FD mesh'!$B$15+1)*Setup!$B$22</f>
        <v>18.1380236449142</v>
      </c>
      <c r="AB742" s="0" t="n">
        <f aca="false">SUMPRODUCT('FD inverse'!$A$26:$BH$26,'FD mesh'!$B$84:$BI$84,$E741:$BL741)+'FD inverse'!$A$26*$C742/Setup!$B$17+INDEX('FD inverse'!$A$26:$BH$26,1,'FD mesh'!$B$15+1)*Setup!$B$22</f>
        <v>17.6605031202126</v>
      </c>
      <c r="AC742" s="0" t="n">
        <f aca="false">SUMPRODUCT('FD inverse'!$A$27:$BH$27,'FD mesh'!$B$84:$BI$84,$E741:$BL741)+'FD inverse'!$A$27*$C742/Setup!$B$17+INDEX('FD inverse'!$A$27:$BH$27,1,'FD mesh'!$B$15+1)*Setup!$B$22</f>
        <v>17.1841368094905</v>
      </c>
      <c r="AD742" s="0" t="n">
        <f aca="false">SUMPRODUCT('FD inverse'!$A$28:$BH$28,'FD mesh'!$B$84:$BI$84,$E741:$BL741)+'FD inverse'!$A$28*$C742/Setup!$B$17+INDEX('FD inverse'!$A$28:$BH$28,1,'FD mesh'!$B$15+1)*Setup!$B$22</f>
        <v>16.7086869786155</v>
      </c>
      <c r="AE742" s="0" t="n">
        <f aca="false">SUMPRODUCT('FD inverse'!$A$29:$BH$29,'FD mesh'!$B$84:$BI$84,$E741:$BL741)+'FD inverse'!$A$29*$C742/Setup!$B$17+INDEX('FD inverse'!$A$29:$BH$29,1,'FD mesh'!$B$15+1)*Setup!$B$22</f>
        <v>16.233923488564</v>
      </c>
      <c r="AF742" s="0" t="n">
        <f aca="false">SUMPRODUCT('FD inverse'!$A$30:$BH$30,'FD mesh'!$B$84:$BI$84,$E741:$BL741)+'FD inverse'!$A$30*$C742/Setup!$B$17+INDEX('FD inverse'!$A$30:$BH$30,1,'FD mesh'!$B$15+1)*Setup!$B$22</f>
        <v>15.7596221574648</v>
      </c>
      <c r="AG742" s="0" t="n">
        <f aca="false">SUMPRODUCT('FD inverse'!$A$31:$BH$31,'FD mesh'!$B$84:$BI$84,$E741:$BL741)+'FD inverse'!$A$31*$C742/Setup!$B$17+INDEX('FD inverse'!$A$31:$BH$31,1,'FD mesh'!$B$15+1)*Setup!$B$22</f>
        <v>15.2855630991056</v>
      </c>
      <c r="AH742" s="0" t="n">
        <f aca="false">SUMPRODUCT('FD inverse'!$A$32:$BH$32,'FD mesh'!$B$84:$BI$84,$E741:$BL741)+'FD inverse'!$A$32*$C742/Setup!$B$17+INDEX('FD inverse'!$A$32:$BH$32,1,'FD mesh'!$B$15+1)*Setup!$B$22</f>
        <v>15.2656041310356</v>
      </c>
      <c r="AI742" s="0" t="n">
        <f aca="false">SUMPRODUCT('FD inverse'!$A$33:$BH$33,'FD mesh'!$B$84:$BI$84,$E741:$BL741)+'FD inverse'!$A$33*$C742/Setup!$B$17+INDEX('FD inverse'!$A$33:$BH$33,1,'FD mesh'!$B$15+1)*Setup!$B$22</f>
        <v>15.2456738388522</v>
      </c>
      <c r="AJ742" s="0" t="n">
        <f aca="false">SUMPRODUCT('FD inverse'!$A$34:$BH$34,'FD mesh'!$B$84:$BI$84,$E741:$BL741)+'FD inverse'!$A$34*$C742/Setup!$B$17+INDEX('FD inverse'!$A$34:$BH$34,1,'FD mesh'!$B$15+1)*Setup!$B$22</f>
        <v>15.2257604376927</v>
      </c>
      <c r="AK742" s="0" t="n">
        <f aca="false">SUMPRODUCT('FD inverse'!$A$35:$BH$35,'FD mesh'!$B$84:$BI$84,$E741:$BL741)+'FD inverse'!$A$35*$C742/Setup!$B$17+INDEX('FD inverse'!$A$35:$BH$35,1,'FD mesh'!$B$15+1)*Setup!$B$22</f>
        <v>15.2058544854808</v>
      </c>
      <c r="AL742" s="0" t="n">
        <f aca="false">SUMPRODUCT('FD inverse'!$A$36:$BH$36,'FD mesh'!$B$84:$BI$84,$E741:$BL741)+'FD inverse'!$A$36*$C742/Setup!$B$17+INDEX('FD inverse'!$A$36:$BH$36,1,'FD mesh'!$B$15+1)*Setup!$B$22</f>
        <v>15.1859486752281</v>
      </c>
      <c r="AM742" s="0" t="n">
        <f aca="false">SUMPRODUCT('FD inverse'!$A$37:$BH$37,'FD mesh'!$B$84:$BI$84,$E741:$BL741)+'FD inverse'!$A$37*$C742/Setup!$B$17+INDEX('FD inverse'!$A$37:$BH$37,1,'FD mesh'!$B$15+1)*Setup!$B$22</f>
        <v>15.1660376301479</v>
      </c>
      <c r="AN742" s="0" t="n">
        <f aca="false">SUMPRODUCT('FD inverse'!$A$38:$BH$38,'FD mesh'!$B$84:$BI$84,$E741:$BL741)+'FD inverse'!$A$38*$C742/Setup!$B$17+INDEX('FD inverse'!$A$38:$BH$38,1,'FD mesh'!$B$15+1)*Setup!$B$22</f>
        <v>15.1461177021649</v>
      </c>
      <c r="AO742" s="0" t="n">
        <f aca="false">SUMPRODUCT('FD inverse'!$A$39:$BH$39,'FD mesh'!$B$84:$BI$84,$E741:$BL741)+'FD inverse'!$A$39*$C742/Setup!$B$17+INDEX('FD inverse'!$A$39:$BH$39,1,'FD mesh'!$B$15+1)*Setup!$B$22</f>
        <v>15.126186774164</v>
      </c>
      <c r="AP742" s="0" t="n">
        <f aca="false">SUMPRODUCT('FD inverse'!$A$40:$BH$40,'FD mesh'!$B$84:$BI$84,$E741:$BL741)+'FD inverse'!$A$40*$C742/Setup!$B$17+INDEX('FD inverse'!$A$40:$BH$40,1,'FD mesh'!$B$15+1)*Setup!$B$22</f>
        <v>15.1062440661051</v>
      </c>
      <c r="AQ742" s="0" t="n">
        <f aca="false">SUMPRODUCT('FD inverse'!$A$41:$BH$41,'FD mesh'!$B$84:$BI$84,$E741:$BL741)+'FD inverse'!$A$41*$C742/Setup!$B$17+INDEX('FD inverse'!$A$41:$BH$41,1,'FD mesh'!$B$15+1)*Setup!$B$22</f>
        <v>15.0862899449381</v>
      </c>
      <c r="AR742" s="0" t="n">
        <f aca="false">SUMPRODUCT('FD inverse'!$A$42:$BH$42,'FD mesh'!$B$84:$BI$84,$E741:$BL741)+'FD inverse'!$A$42*$C742/Setup!$B$17+INDEX('FD inverse'!$A$42:$BH$42,1,'FD mesh'!$B$15+1)*Setup!$B$22</f>
        <v>15.0663257380838</v>
      </c>
      <c r="AS742" s="0" t="n">
        <f aca="false">SUMPRODUCT('FD inverse'!$A$43:$BH$43,'FD mesh'!$B$84:$BI$84,$E741:$BL741)+'FD inverse'!$A$43*$C742/Setup!$B$17+INDEX('FD inverse'!$A$43:$BH$43,1,'FD mesh'!$B$15+1)*Setup!$B$22</f>
        <v>0</v>
      </c>
      <c r="AT742" s="0" t="n">
        <f aca="false">SUMPRODUCT('FD inverse'!$A$44:$BH$44,'FD mesh'!$B$84:$BI$84,$E741:$BL741)+'FD inverse'!$A$44*$C742/Setup!$B$17+INDEX('FD inverse'!$A$44:$BH$44,1,'FD mesh'!$B$15+1)*Setup!$B$22</f>
        <v>0</v>
      </c>
      <c r="AU742" s="0" t="n">
        <f aca="false">SUMPRODUCT('FD inverse'!$A$45:$BH$45,'FD mesh'!$B$84:$BI$84,$E741:$BL741)+'FD inverse'!$A$45*$C742/Setup!$B$17+INDEX('FD inverse'!$A$45:$BH$45,1,'FD mesh'!$B$15+1)*Setup!$B$22</f>
        <v>0</v>
      </c>
      <c r="AV742" s="0" t="n">
        <f aca="false">SUMPRODUCT('FD inverse'!$A$46:$BH$46,'FD mesh'!$B$84:$BI$84,$E741:$BL741)+'FD inverse'!$A$46*$C742/Setup!$B$17+INDEX('FD inverse'!$A$46:$BH$46,1,'FD mesh'!$B$15+1)*Setup!$B$22</f>
        <v>0</v>
      </c>
      <c r="AW742" s="0" t="n">
        <f aca="false">SUMPRODUCT('FD inverse'!$A$47:$BH$47,'FD mesh'!$B$84:$BI$84,$E741:$BL741)+'FD inverse'!$A$47*$C742/Setup!$B$17+INDEX('FD inverse'!$A$47:$BH$47,1,'FD mesh'!$B$15+1)*Setup!$B$22</f>
        <v>0</v>
      </c>
      <c r="AX742" s="0" t="n">
        <f aca="false">SUMPRODUCT('FD inverse'!$A$48:$BH$48,'FD mesh'!$B$84:$BI$84,$E741:$BL741)+'FD inverse'!$A$48*$C742/Setup!$B$17+INDEX('FD inverse'!$A$48:$BH$48,1,'FD mesh'!$B$15+1)*Setup!$B$22</f>
        <v>0</v>
      </c>
      <c r="AY742" s="0" t="n">
        <f aca="false">SUMPRODUCT('FD inverse'!$A$49:$BH$49,'FD mesh'!$B$84:$BI$84,$E741:$BL741)+'FD inverse'!$A$49*$C742/Setup!$B$17+INDEX('FD inverse'!$A$49:$BH$49,1,'FD mesh'!$B$15+1)*Setup!$B$22</f>
        <v>0</v>
      </c>
      <c r="AZ742" s="0" t="n">
        <f aca="false">SUMPRODUCT('FD inverse'!$A$50:$BH$50,'FD mesh'!$B$84:$BI$84,$E741:$BL741)+'FD inverse'!$A$50*$C742/Setup!$B$17+INDEX('FD inverse'!$A$50:$BH$50,1,'FD mesh'!$B$15+1)*Setup!$B$22</f>
        <v>0</v>
      </c>
      <c r="BA742" s="0" t="n">
        <f aca="false">SUMPRODUCT('FD inverse'!$A$51:$BH$51,'FD mesh'!$B$84:$BI$84,$E741:$BL741)+'FD inverse'!$A$51*$C742/Setup!$B$17+INDEX('FD inverse'!$A$51:$BH$51,1,'FD mesh'!$B$15+1)*Setup!$B$22</f>
        <v>0</v>
      </c>
      <c r="BB742" s="0" t="n">
        <f aca="false">SUMPRODUCT('FD inverse'!$A$52:$BH$52,'FD mesh'!$B$84:$BI$84,$E741:$BL741)+'FD inverse'!$A$52*$C742/Setup!$B$17+INDEX('FD inverse'!$A$52:$BH$52,1,'FD mesh'!$B$15+1)*Setup!$B$22</f>
        <v>0</v>
      </c>
      <c r="BC742" s="0" t="n">
        <f aca="false">SUMPRODUCT('FD inverse'!$A$53:$BH$53,'FD mesh'!$B$84:$BI$84,$E741:$BL741)+'FD inverse'!$A$53*$C742/Setup!$B$17+INDEX('FD inverse'!$A$53:$BH$53,1,'FD mesh'!$B$15+1)*Setup!$B$22</f>
        <v>0</v>
      </c>
      <c r="BD742" s="0" t="n">
        <f aca="false">SUMPRODUCT('FD inverse'!$A$54:$BH$54,'FD mesh'!$B$84:$BI$84,$E741:$BL741)+'FD inverse'!$A$54*$C742/Setup!$B$17+INDEX('FD inverse'!$A$54:$BH$54,1,'FD mesh'!$B$15+1)*Setup!$B$22</f>
        <v>0</v>
      </c>
      <c r="BE742" s="0" t="n">
        <f aca="false">SUMPRODUCT('FD inverse'!$A$55:$BH$55,'FD mesh'!$B$84:$BI$84,$E741:$BL741)+'FD inverse'!$A$55*$C742/Setup!$B$17+INDEX('FD inverse'!$A$55:$BH$55,1,'FD mesh'!$B$15+1)*Setup!$B$22</f>
        <v>0</v>
      </c>
      <c r="BF742" s="0" t="n">
        <f aca="false">SUMPRODUCT('FD inverse'!$A$56:$BH$56,'FD mesh'!$B$84:$BI$84,$E741:$BL741)+'FD inverse'!$A$56*$C742/Setup!$B$17+INDEX('FD inverse'!$A$56:$BH$56,1,'FD mesh'!$B$15+1)*Setup!$B$22</f>
        <v>0</v>
      </c>
      <c r="BG742" s="0" t="n">
        <f aca="false">SUMPRODUCT('FD inverse'!$A$57:$BH$57,'FD mesh'!$B$84:$BI$84,$E741:$BL741)+'FD inverse'!$A$57*$C742/Setup!$B$17+INDEX('FD inverse'!$A$57:$BH$57,1,'FD mesh'!$B$15+1)*Setup!$B$22</f>
        <v>0</v>
      </c>
      <c r="BH742" s="0" t="n">
        <f aca="false">SUMPRODUCT('FD inverse'!$A$58:$BH$58,'FD mesh'!$B$84:$BI$84,$E741:$BL741)+'FD inverse'!$A$58*$C742/Setup!$B$17+INDEX('FD inverse'!$A$58:$BH$58,1,'FD mesh'!$B$15+1)*Setup!$B$22</f>
        <v>0</v>
      </c>
      <c r="BI742" s="0" t="n">
        <f aca="false">SUMPRODUCT('FD inverse'!$A$59:$BH$59,'FD mesh'!$B$84:$BI$84,$E741:$BL741)+'FD inverse'!$A$59*$C742/Setup!$B$17+INDEX('FD inverse'!$A$59:$BH$59,1,'FD mesh'!$B$15+1)*Setup!$B$22</f>
        <v>0</v>
      </c>
      <c r="BJ742" s="0" t="n">
        <f aca="false">SUMPRODUCT('FD inverse'!$A$60:$BH$60,'FD mesh'!$B$84:$BI$84,$E741:$BL741)+'FD inverse'!$A$60*$C742/Setup!$B$17+INDEX('FD inverse'!$A$60:$BH$60,1,'FD mesh'!$B$15+1)*Setup!$B$22</f>
        <v>0</v>
      </c>
      <c r="BK742" s="0" t="n">
        <f aca="false">SUMPRODUCT('FD inverse'!$A$61:$BH$61,'FD mesh'!$B$84:$BI$84,$E741:$BL741)+'FD inverse'!$A$61*$C742/Setup!$B$17+INDEX('FD inverse'!$A$61:$BH$61,1,'FD mesh'!$B$15+1)*Setup!$B$22</f>
        <v>0</v>
      </c>
      <c r="BL742" s="0" t="n">
        <f aca="false">SUMPRODUCT('FD inverse'!$A$62:$BH$62,'FD mesh'!$B$84:$BI$84,$E741:$BL741)+'FD inverse'!$A$62*$C742/Setup!$B$17+INDEX('FD inverse'!$A$62:$BH$62,1,'FD mesh'!$B$15+1)*Setup!$B$22</f>
        <v>0</v>
      </c>
    </row>
    <row r="743" customFormat="false" ht="15" hidden="false" customHeight="false" outlineLevel="0" collapsed="false">
      <c r="A743" s="0" t="n">
        <v>738</v>
      </c>
      <c r="B743" s="0" t="n">
        <f aca="false">A743*Setup!$B$11/3600</f>
        <v>61.5</v>
      </c>
      <c r="C743" s="0" t="n">
        <f aca="false">Setup!$B$7+Setup!$B$8*COS(2*PI()*(B743-Setup!$B$9)/24)</f>
        <v>27.1734133611649</v>
      </c>
      <c r="D743" s="0" t="n">
        <f aca="false">(C743-E743)/Setup!$B$17</f>
        <v>14.2953085912304</v>
      </c>
      <c r="E743" s="0" t="n">
        <f aca="false">SUMPRODUCT('FD inverse'!$A$3:$BH$3,'FD mesh'!$B$84:$BI$84,$E742:$BL742)+'FD inverse'!$A$3*$C743/Setup!$B$17+INDEX('FD inverse'!$A$3:$BH$3,1,'FD mesh'!$B$15+1)*Setup!$B$22</f>
        <v>25.315023244305</v>
      </c>
      <c r="F743" s="0" t="n">
        <f aca="false">SUMPRODUCT('FD inverse'!$A$4:$BH$4,'FD mesh'!$B$84:$BI$84,$E742:$BL742)+'FD inverse'!$A$4*$C743/Setup!$B$17+INDEX('FD inverse'!$A$4:$BH$4,1,'FD mesh'!$B$15+1)*Setup!$B$22</f>
        <v>24.8983249220578</v>
      </c>
      <c r="G743" s="0" t="n">
        <f aca="false">SUMPRODUCT('FD inverse'!$A$5:$BH$5,'FD mesh'!$B$84:$BI$84,$E742:$BL742)+'FD inverse'!$A$5*$C743/Setup!$B$17+INDEX('FD inverse'!$A$5:$BH$5,1,'FD mesh'!$B$15+1)*Setup!$B$22</f>
        <v>24.4977250047829</v>
      </c>
      <c r="H743" s="0" t="n">
        <f aca="false">SUMPRODUCT('FD inverse'!$A$6:$BH$6,'FD mesh'!$B$84:$BI$84,$E742:$BL742)+'FD inverse'!$A$6*$C743/Setup!$B$17+INDEX('FD inverse'!$A$6:$BH$6,1,'FD mesh'!$B$15+1)*Setup!$B$22</f>
        <v>23.1761819963385</v>
      </c>
      <c r="I743" s="0" t="n">
        <f aca="false">SUMPRODUCT('FD inverse'!$A$7:$BH$7,'FD mesh'!$B$84:$BI$84,$E742:$BL742)+'FD inverse'!$A$7*$C743/Setup!$B$17+INDEX('FD inverse'!$A$7:$BH$7,1,'FD mesh'!$B$15+1)*Setup!$B$22</f>
        <v>23.0655359853567</v>
      </c>
      <c r="J743" s="0" t="n">
        <f aca="false">SUMPRODUCT('FD inverse'!$A$8:$BH$8,'FD mesh'!$B$84:$BI$84,$E742:$BL742)+'FD inverse'!$A$8*$C743/Setup!$B$17+INDEX('FD inverse'!$A$8:$BH$8,1,'FD mesh'!$B$15+1)*Setup!$B$22</f>
        <v>22.966869646596</v>
      </c>
      <c r="K743" s="0" t="n">
        <f aca="false">SUMPRODUCT('FD inverse'!$A$9:$BH$9,'FD mesh'!$B$84:$BI$84,$E742:$BL742)+'FD inverse'!$A$9*$C743/Setup!$B$17+INDEX('FD inverse'!$A$9:$BH$9,1,'FD mesh'!$B$15+1)*Setup!$B$22</f>
        <v>22.8795810006085</v>
      </c>
      <c r="L743" s="0" t="n">
        <f aca="false">SUMPRODUCT('FD inverse'!$A$10:$BH$10,'FD mesh'!$B$84:$BI$84,$E742:$BL742)+'FD inverse'!$A$10*$C743/Setup!$B$17+INDEX('FD inverse'!$A$10:$BH$10,1,'FD mesh'!$B$15+1)*Setup!$B$22</f>
        <v>22.8031082994549</v>
      </c>
      <c r="M743" s="0" t="n">
        <f aca="false">SUMPRODUCT('FD inverse'!$A$11:$BH$11,'FD mesh'!$B$84:$BI$84,$E742:$BL742)+'FD inverse'!$A$11*$C743/Setup!$B$17+INDEX('FD inverse'!$A$11:$BH$11,1,'FD mesh'!$B$15+1)*Setup!$B$22</f>
        <v>22.7369407561175</v>
      </c>
      <c r="N743" s="0" t="n">
        <f aca="false">SUMPRODUCT('FD inverse'!$A$12:$BH$12,'FD mesh'!$B$84:$BI$84,$E742:$BL742)+'FD inverse'!$A$12*$C743/Setup!$B$17+INDEX('FD inverse'!$A$12:$BH$12,1,'FD mesh'!$B$15+1)*Setup!$B$22</f>
        <v>22.6806276141537</v>
      </c>
      <c r="O743" s="0" t="n">
        <f aca="false">SUMPRODUCT('FD inverse'!$A$13:$BH$13,'FD mesh'!$B$84:$BI$84,$E742:$BL742)+'FD inverse'!$A$13*$C743/Setup!$B$17+INDEX('FD inverse'!$A$13:$BH$13,1,'FD mesh'!$B$15+1)*Setup!$B$22</f>
        <v>22.6337856468791</v>
      </c>
      <c r="P743" s="0" t="n">
        <f aca="false">SUMPRODUCT('FD inverse'!$A$14:$BH$14,'FD mesh'!$B$84:$BI$84,$E742:$BL742)+'FD inverse'!$A$14*$C743/Setup!$B$17+INDEX('FD inverse'!$A$14:$BH$14,1,'FD mesh'!$B$15+1)*Setup!$B$22</f>
        <v>22.5961051646364</v>
      </c>
      <c r="Q743" s="0" t="n">
        <f aca="false">SUMPRODUCT('FD inverse'!$A$15:$BH$15,'FD mesh'!$B$84:$BI$84,$E742:$BL742)+'FD inverse'!$A$15*$C743/Setup!$B$17+INDEX('FD inverse'!$A$15:$BH$15,1,'FD mesh'!$B$15+1)*Setup!$B$22</f>
        <v>22.5673545967417</v>
      </c>
      <c r="R743" s="0" t="n">
        <f aca="false">SUMPRODUCT('FD inverse'!$A$16:$BH$16,'FD mesh'!$B$84:$BI$84,$E742:$BL742)+'FD inverse'!$A$16*$C743/Setup!$B$17+INDEX('FD inverse'!$A$16:$BH$16,1,'FD mesh'!$B$15+1)*Setup!$B$22</f>
        <v>22.5473837017593</v>
      </c>
      <c r="S743" s="0" t="n">
        <f aca="false">SUMPRODUCT('FD inverse'!$A$17:$BH$17,'FD mesh'!$B$84:$BI$84,$E742:$BL742)+'FD inverse'!$A$17*$C743/Setup!$B$17+INDEX('FD inverse'!$A$17:$BH$17,1,'FD mesh'!$B$15+1)*Setup!$B$22</f>
        <v>22.0454289781894</v>
      </c>
      <c r="T743" s="0" t="n">
        <f aca="false">SUMPRODUCT('FD inverse'!$A$18:$BH$18,'FD mesh'!$B$84:$BI$84,$E742:$BL742)+'FD inverse'!$A$18*$C743/Setup!$B$17+INDEX('FD inverse'!$A$18:$BH$18,1,'FD mesh'!$B$15+1)*Setup!$B$22</f>
        <v>21.5474257424968</v>
      </c>
      <c r="U743" s="0" t="n">
        <f aca="false">SUMPRODUCT('FD inverse'!$A$19:$BH$19,'FD mesh'!$B$84:$BI$84,$E742:$BL742)+'FD inverse'!$A$19*$C743/Setup!$B$17+INDEX('FD inverse'!$A$19:$BH$19,1,'FD mesh'!$B$15+1)*Setup!$B$22</f>
        <v>21.0529996585938</v>
      </c>
      <c r="V743" s="0" t="n">
        <f aca="false">SUMPRODUCT('FD inverse'!$A$20:$BH$20,'FD mesh'!$B$84:$BI$84,$E742:$BL742)+'FD inverse'!$A$20*$C743/Setup!$B$17+INDEX('FD inverse'!$A$20:$BH$20,1,'FD mesh'!$B$15+1)*Setup!$B$22</f>
        <v>20.5617957290646</v>
      </c>
      <c r="W743" s="0" t="n">
        <f aca="false">SUMPRODUCT('FD inverse'!$A$21:$BH$21,'FD mesh'!$B$84:$BI$84,$E742:$BL742)+'FD inverse'!$A$21*$C743/Setup!$B$17+INDEX('FD inverse'!$A$21:$BH$21,1,'FD mesh'!$B$15+1)*Setup!$B$22</f>
        <v>20.0734773378726</v>
      </c>
      <c r="X743" s="0" t="n">
        <f aca="false">SUMPRODUCT('FD inverse'!$A$22:$BH$22,'FD mesh'!$B$84:$BI$84,$E742:$BL742)+'FD inverse'!$A$22*$C743/Setup!$B$17+INDEX('FD inverse'!$A$22:$BH$22,1,'FD mesh'!$B$15+1)*Setup!$B$22</f>
        <v>19.5877251756605</v>
      </c>
      <c r="Y743" s="0" t="n">
        <f aca="false">SUMPRODUCT('FD inverse'!$A$23:$BH$23,'FD mesh'!$B$84:$BI$84,$E742:$BL742)+'FD inverse'!$A$23*$C743/Setup!$B$17+INDEX('FD inverse'!$A$23:$BH$23,1,'FD mesh'!$B$15+1)*Setup!$B$22</f>
        <v>19.1042360604345</v>
      </c>
      <c r="Z743" s="0" t="n">
        <f aca="false">SUMPRODUCT('FD inverse'!$A$24:$BH$24,'FD mesh'!$B$84:$BI$84,$E742:$BL742)+'FD inverse'!$A$24*$C743/Setup!$B$17+INDEX('FD inverse'!$A$24:$BH$24,1,'FD mesh'!$B$15+1)*Setup!$B$22</f>
        <v>18.6227216656716</v>
      </c>
      <c r="AA743" s="0" t="n">
        <f aca="false">SUMPRODUCT('FD inverse'!$A$25:$BH$25,'FD mesh'!$B$84:$BI$84,$E742:$BL742)+'FD inverse'!$A$25*$C743/Setup!$B$17+INDEX('FD inverse'!$A$25:$BH$25,1,'FD mesh'!$B$15+1)*Setup!$B$22</f>
        <v>18.1429071672025</v>
      </c>
      <c r="AB743" s="0" t="n">
        <f aca="false">SUMPRODUCT('FD inverse'!$A$26:$BH$26,'FD mesh'!$B$84:$BI$84,$E742:$BL742)+'FD inverse'!$A$26*$C743/Setup!$B$17+INDEX('FD inverse'!$A$26:$BH$26,1,'FD mesh'!$B$15+1)*Setup!$B$22</f>
        <v>17.6645298195782</v>
      </c>
      <c r="AC743" s="0" t="n">
        <f aca="false">SUMPRODUCT('FD inverse'!$A$27:$BH$27,'FD mesh'!$B$84:$BI$84,$E742:$BL742)+'FD inverse'!$A$27*$C743/Setup!$B$17+INDEX('FD inverse'!$A$27:$BH$27,1,'FD mesh'!$B$15+1)*Setup!$B$22</f>
        <v>17.1873374720529</v>
      </c>
      <c r="AD743" s="0" t="n">
        <f aca="false">SUMPRODUCT('FD inverse'!$A$28:$BH$28,'FD mesh'!$B$84:$BI$84,$E742:$BL742)+'FD inverse'!$A$28*$C743/Setup!$B$17+INDEX('FD inverse'!$A$28:$BH$28,1,'FD mesh'!$B$15+1)*Setup!$B$22</f>
        <v>16.7110870337961</v>
      </c>
      <c r="AE743" s="0" t="n">
        <f aca="false">SUMPRODUCT('FD inverse'!$A$29:$BH$29,'FD mesh'!$B$84:$BI$84,$E742:$BL742)+'FD inverse'!$A$29*$C743/Setup!$B$17+INDEX('FD inverse'!$A$29:$BH$29,1,'FD mesh'!$B$15+1)*Setup!$B$22</f>
        <v>16.2355428974924</v>
      </c>
      <c r="AF743" s="0" t="n">
        <f aca="false">SUMPRODUCT('FD inverse'!$A$30:$BH$30,'FD mesh'!$B$84:$BI$84,$E742:$BL742)+'FD inverse'!$A$30*$C743/Setup!$B$17+INDEX('FD inverse'!$A$30:$BH$30,1,'FD mesh'!$B$15+1)*Setup!$B$22</f>
        <v>15.7604753301019</v>
      </c>
      <c r="AG743" s="0" t="n">
        <f aca="false">SUMPRODUCT('FD inverse'!$A$31:$BH$31,'FD mesh'!$B$84:$BI$84,$E742:$BL742)+'FD inverse'!$A$31*$C743/Setup!$B$17+INDEX('FD inverse'!$A$31:$BH$31,1,'FD mesh'!$B$15+1)*Setup!$B$22</f>
        <v>15.2856588392304</v>
      </c>
      <c r="AH743" s="0" t="n">
        <f aca="false">SUMPRODUCT('FD inverse'!$A$32:$BH$32,'FD mesh'!$B$84:$BI$84,$E742:$BL742)+'FD inverse'!$A$32*$C743/Setup!$B$17+INDEX('FD inverse'!$A$32:$BH$32,1,'FD mesh'!$B$15+1)*Setup!$B$22</f>
        <v>15.2656707394535</v>
      </c>
      <c r="AI743" s="0" t="n">
        <f aca="false">SUMPRODUCT('FD inverse'!$A$33:$BH$33,'FD mesh'!$B$84:$BI$84,$E742:$BL742)+'FD inverse'!$A$33*$C743/Setup!$B$17+INDEX('FD inverse'!$A$33:$BH$33,1,'FD mesh'!$B$15+1)*Setup!$B$22</f>
        <v>15.2457163583919</v>
      </c>
      <c r="AJ743" s="0" t="n">
        <f aca="false">SUMPRODUCT('FD inverse'!$A$34:$BH$34,'FD mesh'!$B$84:$BI$84,$E742:$BL742)+'FD inverse'!$A$34*$C743/Setup!$B$17+INDEX('FD inverse'!$A$34:$BH$34,1,'FD mesh'!$B$15+1)*Setup!$B$22</f>
        <v>15.2257835017006</v>
      </c>
      <c r="AK743" s="0" t="n">
        <f aca="false">SUMPRODUCT('FD inverse'!$A$35:$BH$35,'FD mesh'!$B$84:$BI$84,$E742:$BL742)+'FD inverse'!$A$35*$C743/Setup!$B$17+INDEX('FD inverse'!$A$35:$BH$35,1,'FD mesh'!$B$15+1)*Setup!$B$22</f>
        <v>15.2058623205413</v>
      </c>
      <c r="AL743" s="0" t="n">
        <f aca="false">SUMPRODUCT('FD inverse'!$A$36:$BH$36,'FD mesh'!$B$84:$BI$84,$E742:$BL742)+'FD inverse'!$A$36*$C743/Setup!$B$17+INDEX('FD inverse'!$A$36:$BH$36,1,'FD mesh'!$B$15+1)*Setup!$B$22</f>
        <v>15.1859451056702</v>
      </c>
      <c r="AM743" s="0" t="n">
        <f aca="false">SUMPRODUCT('FD inverse'!$A$37:$BH$37,'FD mesh'!$B$84:$BI$84,$E742:$BL742)+'FD inverse'!$A$37*$C743/Setup!$B$17+INDEX('FD inverse'!$A$37:$BH$37,1,'FD mesh'!$B$15+1)*Setup!$B$22</f>
        <v>15.1660260838067</v>
      </c>
      <c r="AN743" s="0" t="n">
        <f aca="false">SUMPRODUCT('FD inverse'!$A$38:$BH$38,'FD mesh'!$B$84:$BI$84,$E742:$BL742)+'FD inverse'!$A$38*$C743/Setup!$B$17+INDEX('FD inverse'!$A$38:$BH$38,1,'FD mesh'!$B$15+1)*Setup!$B$22</f>
        <v>15.1461012169193</v>
      </c>
      <c r="AO743" s="0" t="n">
        <f aca="false">SUMPRODUCT('FD inverse'!$A$39:$BH$39,'FD mesh'!$B$84:$BI$84,$E742:$BL742)+'FD inverse'!$A$39*$C743/Setup!$B$17+INDEX('FD inverse'!$A$39:$BH$39,1,'FD mesh'!$B$15+1)*Setup!$B$22</f>
        <v>15.126168004821</v>
      </c>
      <c r="AP743" s="0" t="n">
        <f aca="false">SUMPRODUCT('FD inverse'!$A$40:$BH$40,'FD mesh'!$B$84:$BI$84,$E742:$BL742)+'FD inverse'!$A$40*$C743/Setup!$B$17+INDEX('FD inverse'!$A$40:$BH$40,1,'FD mesh'!$B$15+1)*Setup!$B$22</f>
        <v>15.106225291249</v>
      </c>
      <c r="AQ743" s="0" t="n">
        <f aca="false">SUMPRODUCT('FD inverse'!$A$41:$BH$41,'FD mesh'!$B$84:$BI$84,$E742:$BL742)+'FD inverse'!$A$41*$C743/Setup!$B$17+INDEX('FD inverse'!$A$41:$BH$41,1,'FD mesh'!$B$15+1)*Setup!$B$22</f>
        <v>15.0862730734124</v>
      </c>
      <c r="AR743" s="0" t="n">
        <f aca="false">SUMPRODUCT('FD inverse'!$A$42:$BH$42,'FD mesh'!$B$84:$BI$84,$E742:$BL742)+'FD inverse'!$A$42*$C743/Setup!$B$17+INDEX('FD inverse'!$A$42:$BH$42,1,'FD mesh'!$B$15+1)*Setup!$B$22</f>
        <v>15.0663123148209</v>
      </c>
      <c r="AS743" s="0" t="n">
        <f aca="false">SUMPRODUCT('FD inverse'!$A$43:$BH$43,'FD mesh'!$B$84:$BI$84,$E742:$BL742)+'FD inverse'!$A$43*$C743/Setup!$B$17+INDEX('FD inverse'!$A$43:$BH$43,1,'FD mesh'!$B$15+1)*Setup!$B$22</f>
        <v>0</v>
      </c>
      <c r="AT743" s="0" t="n">
        <f aca="false">SUMPRODUCT('FD inverse'!$A$44:$BH$44,'FD mesh'!$B$84:$BI$84,$E742:$BL742)+'FD inverse'!$A$44*$C743/Setup!$B$17+INDEX('FD inverse'!$A$44:$BH$44,1,'FD mesh'!$B$15+1)*Setup!$B$22</f>
        <v>0</v>
      </c>
      <c r="AU743" s="0" t="n">
        <f aca="false">SUMPRODUCT('FD inverse'!$A$45:$BH$45,'FD mesh'!$B$84:$BI$84,$E742:$BL742)+'FD inverse'!$A$45*$C743/Setup!$B$17+INDEX('FD inverse'!$A$45:$BH$45,1,'FD mesh'!$B$15+1)*Setup!$B$22</f>
        <v>0</v>
      </c>
      <c r="AV743" s="0" t="n">
        <f aca="false">SUMPRODUCT('FD inverse'!$A$46:$BH$46,'FD mesh'!$B$84:$BI$84,$E742:$BL742)+'FD inverse'!$A$46*$C743/Setup!$B$17+INDEX('FD inverse'!$A$46:$BH$46,1,'FD mesh'!$B$15+1)*Setup!$B$22</f>
        <v>0</v>
      </c>
      <c r="AW743" s="0" t="n">
        <f aca="false">SUMPRODUCT('FD inverse'!$A$47:$BH$47,'FD mesh'!$B$84:$BI$84,$E742:$BL742)+'FD inverse'!$A$47*$C743/Setup!$B$17+INDEX('FD inverse'!$A$47:$BH$47,1,'FD mesh'!$B$15+1)*Setup!$B$22</f>
        <v>0</v>
      </c>
      <c r="AX743" s="0" t="n">
        <f aca="false">SUMPRODUCT('FD inverse'!$A$48:$BH$48,'FD mesh'!$B$84:$BI$84,$E742:$BL742)+'FD inverse'!$A$48*$C743/Setup!$B$17+INDEX('FD inverse'!$A$48:$BH$48,1,'FD mesh'!$B$15+1)*Setup!$B$22</f>
        <v>0</v>
      </c>
      <c r="AY743" s="0" t="n">
        <f aca="false">SUMPRODUCT('FD inverse'!$A$49:$BH$49,'FD mesh'!$B$84:$BI$84,$E742:$BL742)+'FD inverse'!$A$49*$C743/Setup!$B$17+INDEX('FD inverse'!$A$49:$BH$49,1,'FD mesh'!$B$15+1)*Setup!$B$22</f>
        <v>0</v>
      </c>
      <c r="AZ743" s="0" t="n">
        <f aca="false">SUMPRODUCT('FD inverse'!$A$50:$BH$50,'FD mesh'!$B$84:$BI$84,$E742:$BL742)+'FD inverse'!$A$50*$C743/Setup!$B$17+INDEX('FD inverse'!$A$50:$BH$50,1,'FD mesh'!$B$15+1)*Setup!$B$22</f>
        <v>0</v>
      </c>
      <c r="BA743" s="0" t="n">
        <f aca="false">SUMPRODUCT('FD inverse'!$A$51:$BH$51,'FD mesh'!$B$84:$BI$84,$E742:$BL742)+'FD inverse'!$A$51*$C743/Setup!$B$17+INDEX('FD inverse'!$A$51:$BH$51,1,'FD mesh'!$B$15+1)*Setup!$B$22</f>
        <v>0</v>
      </c>
      <c r="BB743" s="0" t="n">
        <f aca="false">SUMPRODUCT('FD inverse'!$A$52:$BH$52,'FD mesh'!$B$84:$BI$84,$E742:$BL742)+'FD inverse'!$A$52*$C743/Setup!$B$17+INDEX('FD inverse'!$A$52:$BH$52,1,'FD mesh'!$B$15+1)*Setup!$B$22</f>
        <v>0</v>
      </c>
      <c r="BC743" s="0" t="n">
        <f aca="false">SUMPRODUCT('FD inverse'!$A$53:$BH$53,'FD mesh'!$B$84:$BI$84,$E742:$BL742)+'FD inverse'!$A$53*$C743/Setup!$B$17+INDEX('FD inverse'!$A$53:$BH$53,1,'FD mesh'!$B$15+1)*Setup!$B$22</f>
        <v>0</v>
      </c>
      <c r="BD743" s="0" t="n">
        <f aca="false">SUMPRODUCT('FD inverse'!$A$54:$BH$54,'FD mesh'!$B$84:$BI$84,$E742:$BL742)+'FD inverse'!$A$54*$C743/Setup!$B$17+INDEX('FD inverse'!$A$54:$BH$54,1,'FD mesh'!$B$15+1)*Setup!$B$22</f>
        <v>0</v>
      </c>
      <c r="BE743" s="0" t="n">
        <f aca="false">SUMPRODUCT('FD inverse'!$A$55:$BH$55,'FD mesh'!$B$84:$BI$84,$E742:$BL742)+'FD inverse'!$A$55*$C743/Setup!$B$17+INDEX('FD inverse'!$A$55:$BH$55,1,'FD mesh'!$B$15+1)*Setup!$B$22</f>
        <v>0</v>
      </c>
      <c r="BF743" s="0" t="n">
        <f aca="false">SUMPRODUCT('FD inverse'!$A$56:$BH$56,'FD mesh'!$B$84:$BI$84,$E742:$BL742)+'FD inverse'!$A$56*$C743/Setup!$B$17+INDEX('FD inverse'!$A$56:$BH$56,1,'FD mesh'!$B$15+1)*Setup!$B$22</f>
        <v>0</v>
      </c>
      <c r="BG743" s="0" t="n">
        <f aca="false">SUMPRODUCT('FD inverse'!$A$57:$BH$57,'FD mesh'!$B$84:$BI$84,$E742:$BL742)+'FD inverse'!$A$57*$C743/Setup!$B$17+INDEX('FD inverse'!$A$57:$BH$57,1,'FD mesh'!$B$15+1)*Setup!$B$22</f>
        <v>0</v>
      </c>
      <c r="BH743" s="0" t="n">
        <f aca="false">SUMPRODUCT('FD inverse'!$A$58:$BH$58,'FD mesh'!$B$84:$BI$84,$E742:$BL742)+'FD inverse'!$A$58*$C743/Setup!$B$17+INDEX('FD inverse'!$A$58:$BH$58,1,'FD mesh'!$B$15+1)*Setup!$B$22</f>
        <v>0</v>
      </c>
      <c r="BI743" s="0" t="n">
        <f aca="false">SUMPRODUCT('FD inverse'!$A$59:$BH$59,'FD mesh'!$B$84:$BI$84,$E742:$BL742)+'FD inverse'!$A$59*$C743/Setup!$B$17+INDEX('FD inverse'!$A$59:$BH$59,1,'FD mesh'!$B$15+1)*Setup!$B$22</f>
        <v>0</v>
      </c>
      <c r="BJ743" s="0" t="n">
        <f aca="false">SUMPRODUCT('FD inverse'!$A$60:$BH$60,'FD mesh'!$B$84:$BI$84,$E742:$BL742)+'FD inverse'!$A$60*$C743/Setup!$B$17+INDEX('FD inverse'!$A$60:$BH$60,1,'FD mesh'!$B$15+1)*Setup!$B$22</f>
        <v>0</v>
      </c>
      <c r="BK743" s="0" t="n">
        <f aca="false">SUMPRODUCT('FD inverse'!$A$61:$BH$61,'FD mesh'!$B$84:$BI$84,$E742:$BL742)+'FD inverse'!$A$61*$C743/Setup!$B$17+INDEX('FD inverse'!$A$61:$BH$61,1,'FD mesh'!$B$15+1)*Setup!$B$22</f>
        <v>0</v>
      </c>
      <c r="BL743" s="0" t="n">
        <f aca="false">SUMPRODUCT('FD inverse'!$A$62:$BH$62,'FD mesh'!$B$84:$BI$84,$E742:$BL742)+'FD inverse'!$A$62*$C743/Setup!$B$17+INDEX('FD inverse'!$A$62:$BH$62,1,'FD mesh'!$B$15+1)*Setup!$B$22</f>
        <v>0</v>
      </c>
    </row>
    <row r="744" customFormat="false" ht="15" hidden="false" customHeight="false" outlineLevel="0" collapsed="false">
      <c r="A744" s="0" t="n">
        <v>739</v>
      </c>
      <c r="B744" s="0" t="n">
        <f aca="false">A744*Setup!$B$11/3600</f>
        <v>61.5833333333333</v>
      </c>
      <c r="C744" s="0" t="n">
        <f aca="false">Setup!$B$7+Setup!$B$8*COS(2*PI()*(B744-Setup!$B$9)/24)</f>
        <v>27.2257784170699</v>
      </c>
      <c r="D744" s="0" t="n">
        <f aca="false">(C744-E744)/Setup!$B$17</f>
        <v>14.3937773600151</v>
      </c>
      <c r="E744" s="0" t="n">
        <f aca="false">SUMPRODUCT('FD inverse'!$A$3:$BH$3,'FD mesh'!$B$84:$BI$84,$E743:$BL743)+'FD inverse'!$A$3*$C744/Setup!$B$17+INDEX('FD inverse'!$A$3:$BH$3,1,'FD mesh'!$B$15+1)*Setup!$B$22</f>
        <v>25.354587360268</v>
      </c>
      <c r="F744" s="0" t="n">
        <f aca="false">SUMPRODUCT('FD inverse'!$A$4:$BH$4,'FD mesh'!$B$84:$BI$84,$E743:$BL743)+'FD inverse'!$A$4*$C744/Setup!$B$17+INDEX('FD inverse'!$A$4:$BH$4,1,'FD mesh'!$B$15+1)*Setup!$B$22</f>
        <v>24.9347870919807</v>
      </c>
      <c r="G744" s="0" t="n">
        <f aca="false">SUMPRODUCT('FD inverse'!$A$5:$BH$5,'FD mesh'!$B$84:$BI$84,$E743:$BL743)+'FD inverse'!$A$5*$C744/Setup!$B$17+INDEX('FD inverse'!$A$5:$BH$5,1,'FD mesh'!$B$15+1)*Setup!$B$22</f>
        <v>24.530812418278</v>
      </c>
      <c r="H744" s="0" t="n">
        <f aca="false">SUMPRODUCT('FD inverse'!$A$6:$BH$6,'FD mesh'!$B$84:$BI$84,$E743:$BL743)+'FD inverse'!$A$6*$C744/Setup!$B$17+INDEX('FD inverse'!$A$6:$BH$6,1,'FD mesh'!$B$15+1)*Setup!$B$22</f>
        <v>23.197583753644</v>
      </c>
      <c r="I744" s="0" t="n">
        <f aca="false">SUMPRODUCT('FD inverse'!$A$7:$BH$7,'FD mesh'!$B$84:$BI$84,$E743:$BL743)+'FD inverse'!$A$7*$C744/Setup!$B$17+INDEX('FD inverse'!$A$7:$BH$7,1,'FD mesh'!$B$15+1)*Setup!$B$22</f>
        <v>23.0859121188107</v>
      </c>
      <c r="J744" s="0" t="n">
        <f aca="false">SUMPRODUCT('FD inverse'!$A$8:$BH$8,'FD mesh'!$B$84:$BI$84,$E743:$BL743)+'FD inverse'!$A$8*$C744/Setup!$B$17+INDEX('FD inverse'!$A$8:$BH$8,1,'FD mesh'!$B$15+1)*Setup!$B$22</f>
        <v>22.9862618016494</v>
      </c>
      <c r="K744" s="0" t="n">
        <f aca="false">SUMPRODUCT('FD inverse'!$A$9:$BH$9,'FD mesh'!$B$84:$BI$84,$E743:$BL743)+'FD inverse'!$A$9*$C744/Setup!$B$17+INDEX('FD inverse'!$A$9:$BH$9,1,'FD mesh'!$B$15+1)*Setup!$B$22</f>
        <v>22.8980522839297</v>
      </c>
      <c r="L744" s="0" t="n">
        <f aca="false">SUMPRODUCT('FD inverse'!$A$10:$BH$10,'FD mesh'!$B$84:$BI$84,$E743:$BL743)+'FD inverse'!$A$10*$C744/Setup!$B$17+INDEX('FD inverse'!$A$10:$BH$10,1,'FD mesh'!$B$15+1)*Setup!$B$22</f>
        <v>22.820740278494</v>
      </c>
      <c r="M744" s="0" t="n">
        <f aca="false">SUMPRODUCT('FD inverse'!$A$11:$BH$11,'FD mesh'!$B$84:$BI$84,$E743:$BL743)+'FD inverse'!$A$11*$C744/Setup!$B$17+INDEX('FD inverse'!$A$11:$BH$11,1,'FD mesh'!$B$15+1)*Setup!$B$22</f>
        <v>22.7538306205739</v>
      </c>
      <c r="N744" s="0" t="n">
        <f aca="false">SUMPRODUCT('FD inverse'!$A$12:$BH$12,'FD mesh'!$B$84:$BI$84,$E743:$BL743)+'FD inverse'!$A$12*$C744/Setup!$B$17+INDEX('FD inverse'!$A$12:$BH$12,1,'FD mesh'!$B$15+1)*Setup!$B$22</f>
        <v>22.696885484457</v>
      </c>
      <c r="O744" s="0" t="n">
        <f aca="false">SUMPRODUCT('FD inverse'!$A$13:$BH$13,'FD mesh'!$B$84:$BI$84,$E743:$BL743)+'FD inverse'!$A$13*$C744/Setup!$B$17+INDEX('FD inverse'!$A$13:$BH$13,1,'FD mesh'!$B$15+1)*Setup!$B$22</f>
        <v>22.6495320122359</v>
      </c>
      <c r="P744" s="0" t="n">
        <f aca="false">SUMPRODUCT('FD inverse'!$A$14:$BH$14,'FD mesh'!$B$84:$BI$84,$E743:$BL743)+'FD inverse'!$A$14*$C744/Setup!$B$17+INDEX('FD inverse'!$A$14:$BH$14,1,'FD mesh'!$B$15+1)*Setup!$B$22</f>
        <v>22.6114684310808</v>
      </c>
      <c r="Q744" s="0" t="n">
        <f aca="false">SUMPRODUCT('FD inverse'!$A$15:$BH$15,'FD mesh'!$B$84:$BI$84,$E743:$BL743)+'FD inverse'!$A$15*$C744/Setup!$B$17+INDEX('FD inverse'!$A$15:$BH$15,1,'FD mesh'!$B$15+1)*Setup!$B$22</f>
        <v>22.5824687239341</v>
      </c>
      <c r="R744" s="0" t="n">
        <f aca="false">SUMPRODUCT('FD inverse'!$A$16:$BH$16,'FD mesh'!$B$84:$BI$84,$E743:$BL743)+'FD inverse'!$A$16*$C744/Setup!$B$17+INDEX('FD inverse'!$A$16:$BH$16,1,'FD mesh'!$B$15+1)*Setup!$B$22</f>
        <v>22.5623859059864</v>
      </c>
      <c r="S744" s="0" t="n">
        <f aca="false">SUMPRODUCT('FD inverse'!$A$17:$BH$17,'FD mesh'!$B$84:$BI$84,$E743:$BL743)+'FD inverse'!$A$17*$C744/Setup!$B$17+INDEX('FD inverse'!$A$17:$BH$17,1,'FD mesh'!$B$15+1)*Setup!$B$22</f>
        <v>22.0590833863666</v>
      </c>
      <c r="T744" s="0" t="n">
        <f aca="false">SUMPRODUCT('FD inverse'!$A$18:$BH$18,'FD mesh'!$B$84:$BI$84,$E743:$BL743)+'FD inverse'!$A$18*$C744/Setup!$B$17+INDEX('FD inverse'!$A$18:$BH$18,1,'FD mesh'!$B$15+1)*Setup!$B$22</f>
        <v>21.5597991640103</v>
      </c>
      <c r="U744" s="0" t="n">
        <f aca="false">SUMPRODUCT('FD inverse'!$A$19:$BH$19,'FD mesh'!$B$84:$BI$84,$E743:$BL743)+'FD inverse'!$A$19*$C744/Setup!$B$17+INDEX('FD inverse'!$A$19:$BH$19,1,'FD mesh'!$B$15+1)*Setup!$B$22</f>
        <v>21.0641562628422</v>
      </c>
      <c r="V744" s="0" t="n">
        <f aca="false">SUMPRODUCT('FD inverse'!$A$20:$BH$20,'FD mesh'!$B$84:$BI$84,$E743:$BL743)+'FD inverse'!$A$20*$C744/Setup!$B$17+INDEX('FD inverse'!$A$20:$BH$20,1,'FD mesh'!$B$15+1)*Setup!$B$22</f>
        <v>20.5717965909245</v>
      </c>
      <c r="W744" s="0" t="n">
        <f aca="false">SUMPRODUCT('FD inverse'!$A$21:$BH$21,'FD mesh'!$B$84:$BI$84,$E743:$BL743)+'FD inverse'!$A$21*$C744/Setup!$B$17+INDEX('FD inverse'!$A$21:$BH$21,1,'FD mesh'!$B$15+1)*Setup!$B$22</f>
        <v>20.0823800297826</v>
      </c>
      <c r="X744" s="0" t="n">
        <f aca="false">SUMPRODUCT('FD inverse'!$A$22:$BH$22,'FD mesh'!$B$84:$BI$84,$E743:$BL743)+'FD inverse'!$A$22*$C744/Setup!$B$17+INDEX('FD inverse'!$A$22:$BH$22,1,'FD mesh'!$B$15+1)*Setup!$B$22</f>
        <v>19.5955834036885</v>
      </c>
      <c r="Y744" s="0" t="n">
        <f aca="false">SUMPRODUCT('FD inverse'!$A$23:$BH$23,'FD mesh'!$B$84:$BI$84,$E743:$BL743)+'FD inverse'!$A$23*$C744/Setup!$B$17+INDEX('FD inverse'!$A$23:$BH$23,1,'FD mesh'!$B$15+1)*Setup!$B$22</f>
        <v>19.1110993418427</v>
      </c>
      <c r="Z744" s="0" t="n">
        <f aca="false">SUMPRODUCT('FD inverse'!$A$24:$BH$24,'FD mesh'!$B$84:$BI$84,$E743:$BL743)+'FD inverse'!$A$24*$C744/Setup!$B$17+INDEX('FD inverse'!$A$24:$BH$24,1,'FD mesh'!$B$15+1)*Setup!$B$22</f>
        <v>18.6286350456684</v>
      </c>
      <c r="AA744" s="0" t="n">
        <f aca="false">SUMPRODUCT('FD inverse'!$A$25:$BH$25,'FD mesh'!$B$84:$BI$84,$E743:$BL743)+'FD inverse'!$A$25*$C744/Setup!$B$17+INDEX('FD inverse'!$A$25:$BH$25,1,'FD mesh'!$B$15+1)*Setup!$B$22</f>
        <v>18.1479109727503</v>
      </c>
      <c r="AB744" s="0" t="n">
        <f aca="false">SUMPRODUCT('FD inverse'!$A$26:$BH$26,'FD mesh'!$B$84:$BI$84,$E743:$BL743)+'FD inverse'!$A$26*$C744/Setup!$B$17+INDEX('FD inverse'!$A$26:$BH$26,1,'FD mesh'!$B$15+1)*Setup!$B$22</f>
        <v>17.668659448322</v>
      </c>
      <c r="AC744" s="0" t="n">
        <f aca="false">SUMPRODUCT('FD inverse'!$A$27:$BH$27,'FD mesh'!$B$84:$BI$84,$E743:$BL743)+'FD inverse'!$A$27*$C744/Setup!$B$17+INDEX('FD inverse'!$A$27:$BH$27,1,'FD mesh'!$B$15+1)*Setup!$B$22</f>
        <v>17.1906232146383</v>
      </c>
      <c r="AD744" s="0" t="n">
        <f aca="false">SUMPRODUCT('FD inverse'!$A$28:$BH$28,'FD mesh'!$B$84:$BI$84,$E743:$BL743)+'FD inverse'!$A$28*$C744/Setup!$B$17+INDEX('FD inverse'!$A$28:$BH$28,1,'FD mesh'!$B$15+1)*Setup!$B$22</f>
        <v>16.7135539280583</v>
      </c>
      <c r="AE744" s="0" t="n">
        <f aca="false">SUMPRODUCT('FD inverse'!$A$29:$BH$29,'FD mesh'!$B$84:$BI$84,$E743:$BL743)+'FD inverse'!$A$29*$C744/Setup!$B$17+INDEX('FD inverse'!$A$29:$BH$29,1,'FD mesh'!$B$15+1)*Setup!$B$22</f>
        <v>16.2372106132184</v>
      </c>
      <c r="AF744" s="0" t="n">
        <f aca="false">SUMPRODUCT('FD inverse'!$A$30:$BH$30,'FD mesh'!$B$84:$BI$84,$E743:$BL743)+'FD inverse'!$A$30*$C744/Setup!$B$17+INDEX('FD inverse'!$A$30:$BH$30,1,'FD mesh'!$B$15+1)*Setup!$B$22</f>
        <v>15.7613580832921</v>
      </c>
      <c r="AG744" s="0" t="n">
        <f aca="false">SUMPRODUCT('FD inverse'!$A$31:$BH$31,'FD mesh'!$B$84:$BI$84,$E743:$BL743)+'FD inverse'!$A$31*$C744/Setup!$B$17+INDEX('FD inverse'!$A$31:$BH$31,1,'FD mesh'!$B$15+1)*Setup!$B$22</f>
        <v>15.285765335019</v>
      </c>
      <c r="AH744" s="0" t="n">
        <f aca="false">SUMPRODUCT('FD inverse'!$A$32:$BH$32,'FD mesh'!$B$84:$BI$84,$E743:$BL743)+'FD inverse'!$A$32*$C744/Setup!$B$17+INDEX('FD inverse'!$A$32:$BH$32,1,'FD mesh'!$B$15+1)*Setup!$B$22</f>
        <v>15.2657473060427</v>
      </c>
      <c r="AI744" s="0" t="n">
        <f aca="false">SUMPRODUCT('FD inverse'!$A$33:$BH$33,'FD mesh'!$B$84:$BI$84,$E743:$BL743)+'FD inverse'!$A$33*$C744/Setup!$B$17+INDEX('FD inverse'!$A$33:$BH$33,1,'FD mesh'!$B$15+1)*Setup!$B$22</f>
        <v>15.2457680368374</v>
      </c>
      <c r="AJ744" s="0" t="n">
        <f aca="false">SUMPRODUCT('FD inverse'!$A$34:$BH$34,'FD mesh'!$B$84:$BI$84,$E743:$BL743)+'FD inverse'!$A$34*$C744/Setup!$B$17+INDEX('FD inverse'!$A$34:$BH$34,1,'FD mesh'!$B$15+1)*Setup!$B$22</f>
        <v>15.2258149284516</v>
      </c>
      <c r="AK744" s="0" t="n">
        <f aca="false">SUMPRODUCT('FD inverse'!$A$35:$BH$35,'FD mesh'!$B$84:$BI$84,$E743:$BL743)+'FD inverse'!$A$35*$C744/Setup!$B$17+INDEX('FD inverse'!$A$35:$BH$35,1,'FD mesh'!$B$15+1)*Setup!$B$22</f>
        <v>15.2058777290111</v>
      </c>
      <c r="AL744" s="0" t="n">
        <f aca="false">SUMPRODUCT('FD inverse'!$A$36:$BH$36,'FD mesh'!$B$84:$BI$84,$E743:$BL743)+'FD inverse'!$A$36*$C744/Setup!$B$17+INDEX('FD inverse'!$A$36:$BH$36,1,'FD mesh'!$B$15+1)*Setup!$B$22</f>
        <v>15.1859483296929</v>
      </c>
      <c r="AM744" s="0" t="n">
        <f aca="false">SUMPRODUCT('FD inverse'!$A$37:$BH$37,'FD mesh'!$B$84:$BI$84,$E743:$BL743)+'FD inverse'!$A$37*$C744/Setup!$B$17+INDEX('FD inverse'!$A$37:$BH$37,1,'FD mesh'!$B$15+1)*Setup!$B$22</f>
        <v>15.1660205624493</v>
      </c>
      <c r="AN744" s="0" t="n">
        <f aca="false">SUMPRODUCT('FD inverse'!$A$38:$BH$38,'FD mesh'!$B$84:$BI$84,$E743:$BL743)+'FD inverse'!$A$38*$C744/Setup!$B$17+INDEX('FD inverse'!$A$38:$BH$38,1,'FD mesh'!$B$15+1)*Setup!$B$22</f>
        <v>15.1460900001674</v>
      </c>
      <c r="AO744" s="0" t="n">
        <f aca="false">SUMPRODUCT('FD inverse'!$A$39:$BH$39,'FD mesh'!$B$84:$BI$84,$E743:$BL743)+'FD inverse'!$A$39*$C744/Setup!$B$17+INDEX('FD inverse'!$A$39:$BH$39,1,'FD mesh'!$B$15+1)*Setup!$B$22</f>
        <v>15.1261537597074</v>
      </c>
      <c r="AP744" s="0" t="n">
        <f aca="false">SUMPRODUCT('FD inverse'!$A$40:$BH$40,'FD mesh'!$B$84:$BI$84,$E743:$BL743)+'FD inverse'!$A$40*$C744/Setup!$B$17+INDEX('FD inverse'!$A$40:$BH$40,1,'FD mesh'!$B$15+1)*Setup!$B$22</f>
        <v>15.1062103080427</v>
      </c>
      <c r="AQ744" s="0" t="n">
        <f aca="false">SUMPRODUCT('FD inverse'!$A$41:$BH$41,'FD mesh'!$B$84:$BI$84,$E743:$BL743)+'FD inverse'!$A$41*$C744/Setup!$B$17+INDEX('FD inverse'!$A$41:$BH$41,1,'FD mesh'!$B$15+1)*Setup!$B$22</f>
        <v>15.086259271534</v>
      </c>
      <c r="AR744" s="0" t="n">
        <f aca="false">SUMPRODUCT('FD inverse'!$A$42:$BH$42,'FD mesh'!$B$84:$BI$84,$E743:$BL743)+'FD inverse'!$A$42*$C744/Setup!$B$17+INDEX('FD inverse'!$A$42:$BH$42,1,'FD mesh'!$B$15+1)*Setup!$B$22</f>
        <v>15.0663012481965</v>
      </c>
      <c r="AS744" s="0" t="n">
        <f aca="false">SUMPRODUCT('FD inverse'!$A$43:$BH$43,'FD mesh'!$B$84:$BI$84,$E743:$BL743)+'FD inverse'!$A$43*$C744/Setup!$B$17+INDEX('FD inverse'!$A$43:$BH$43,1,'FD mesh'!$B$15+1)*Setup!$B$22</f>
        <v>0</v>
      </c>
      <c r="AT744" s="0" t="n">
        <f aca="false">SUMPRODUCT('FD inverse'!$A$44:$BH$44,'FD mesh'!$B$84:$BI$84,$E743:$BL743)+'FD inverse'!$A$44*$C744/Setup!$B$17+INDEX('FD inverse'!$A$44:$BH$44,1,'FD mesh'!$B$15+1)*Setup!$B$22</f>
        <v>0</v>
      </c>
      <c r="AU744" s="0" t="n">
        <f aca="false">SUMPRODUCT('FD inverse'!$A$45:$BH$45,'FD mesh'!$B$84:$BI$84,$E743:$BL743)+'FD inverse'!$A$45*$C744/Setup!$B$17+INDEX('FD inverse'!$A$45:$BH$45,1,'FD mesh'!$B$15+1)*Setup!$B$22</f>
        <v>0</v>
      </c>
      <c r="AV744" s="0" t="n">
        <f aca="false">SUMPRODUCT('FD inverse'!$A$46:$BH$46,'FD mesh'!$B$84:$BI$84,$E743:$BL743)+'FD inverse'!$A$46*$C744/Setup!$B$17+INDEX('FD inverse'!$A$46:$BH$46,1,'FD mesh'!$B$15+1)*Setup!$B$22</f>
        <v>0</v>
      </c>
      <c r="AW744" s="0" t="n">
        <f aca="false">SUMPRODUCT('FD inverse'!$A$47:$BH$47,'FD mesh'!$B$84:$BI$84,$E743:$BL743)+'FD inverse'!$A$47*$C744/Setup!$B$17+INDEX('FD inverse'!$A$47:$BH$47,1,'FD mesh'!$B$15+1)*Setup!$B$22</f>
        <v>0</v>
      </c>
      <c r="AX744" s="0" t="n">
        <f aca="false">SUMPRODUCT('FD inverse'!$A$48:$BH$48,'FD mesh'!$B$84:$BI$84,$E743:$BL743)+'FD inverse'!$A$48*$C744/Setup!$B$17+INDEX('FD inverse'!$A$48:$BH$48,1,'FD mesh'!$B$15+1)*Setup!$B$22</f>
        <v>0</v>
      </c>
      <c r="AY744" s="0" t="n">
        <f aca="false">SUMPRODUCT('FD inverse'!$A$49:$BH$49,'FD mesh'!$B$84:$BI$84,$E743:$BL743)+'FD inverse'!$A$49*$C744/Setup!$B$17+INDEX('FD inverse'!$A$49:$BH$49,1,'FD mesh'!$B$15+1)*Setup!$B$22</f>
        <v>0</v>
      </c>
      <c r="AZ744" s="0" t="n">
        <f aca="false">SUMPRODUCT('FD inverse'!$A$50:$BH$50,'FD mesh'!$B$84:$BI$84,$E743:$BL743)+'FD inverse'!$A$50*$C744/Setup!$B$17+INDEX('FD inverse'!$A$50:$BH$50,1,'FD mesh'!$B$15+1)*Setup!$B$22</f>
        <v>0</v>
      </c>
      <c r="BA744" s="0" t="n">
        <f aca="false">SUMPRODUCT('FD inverse'!$A$51:$BH$51,'FD mesh'!$B$84:$BI$84,$E743:$BL743)+'FD inverse'!$A$51*$C744/Setup!$B$17+INDEX('FD inverse'!$A$51:$BH$51,1,'FD mesh'!$B$15+1)*Setup!$B$22</f>
        <v>0</v>
      </c>
      <c r="BB744" s="0" t="n">
        <f aca="false">SUMPRODUCT('FD inverse'!$A$52:$BH$52,'FD mesh'!$B$84:$BI$84,$E743:$BL743)+'FD inverse'!$A$52*$C744/Setup!$B$17+INDEX('FD inverse'!$A$52:$BH$52,1,'FD mesh'!$B$15+1)*Setup!$B$22</f>
        <v>0</v>
      </c>
      <c r="BC744" s="0" t="n">
        <f aca="false">SUMPRODUCT('FD inverse'!$A$53:$BH$53,'FD mesh'!$B$84:$BI$84,$E743:$BL743)+'FD inverse'!$A$53*$C744/Setup!$B$17+INDEX('FD inverse'!$A$53:$BH$53,1,'FD mesh'!$B$15+1)*Setup!$B$22</f>
        <v>0</v>
      </c>
      <c r="BD744" s="0" t="n">
        <f aca="false">SUMPRODUCT('FD inverse'!$A$54:$BH$54,'FD mesh'!$B$84:$BI$84,$E743:$BL743)+'FD inverse'!$A$54*$C744/Setup!$B$17+INDEX('FD inverse'!$A$54:$BH$54,1,'FD mesh'!$B$15+1)*Setup!$B$22</f>
        <v>0</v>
      </c>
      <c r="BE744" s="0" t="n">
        <f aca="false">SUMPRODUCT('FD inverse'!$A$55:$BH$55,'FD mesh'!$B$84:$BI$84,$E743:$BL743)+'FD inverse'!$A$55*$C744/Setup!$B$17+INDEX('FD inverse'!$A$55:$BH$55,1,'FD mesh'!$B$15+1)*Setup!$B$22</f>
        <v>0</v>
      </c>
      <c r="BF744" s="0" t="n">
        <f aca="false">SUMPRODUCT('FD inverse'!$A$56:$BH$56,'FD mesh'!$B$84:$BI$84,$E743:$BL743)+'FD inverse'!$A$56*$C744/Setup!$B$17+INDEX('FD inverse'!$A$56:$BH$56,1,'FD mesh'!$B$15+1)*Setup!$B$22</f>
        <v>0</v>
      </c>
      <c r="BG744" s="0" t="n">
        <f aca="false">SUMPRODUCT('FD inverse'!$A$57:$BH$57,'FD mesh'!$B$84:$BI$84,$E743:$BL743)+'FD inverse'!$A$57*$C744/Setup!$B$17+INDEX('FD inverse'!$A$57:$BH$57,1,'FD mesh'!$B$15+1)*Setup!$B$22</f>
        <v>0</v>
      </c>
      <c r="BH744" s="0" t="n">
        <f aca="false">SUMPRODUCT('FD inverse'!$A$58:$BH$58,'FD mesh'!$B$84:$BI$84,$E743:$BL743)+'FD inverse'!$A$58*$C744/Setup!$B$17+INDEX('FD inverse'!$A$58:$BH$58,1,'FD mesh'!$B$15+1)*Setup!$B$22</f>
        <v>0</v>
      </c>
      <c r="BI744" s="0" t="n">
        <f aca="false">SUMPRODUCT('FD inverse'!$A$59:$BH$59,'FD mesh'!$B$84:$BI$84,$E743:$BL743)+'FD inverse'!$A$59*$C744/Setup!$B$17+INDEX('FD inverse'!$A$59:$BH$59,1,'FD mesh'!$B$15+1)*Setup!$B$22</f>
        <v>0</v>
      </c>
      <c r="BJ744" s="0" t="n">
        <f aca="false">SUMPRODUCT('FD inverse'!$A$60:$BH$60,'FD mesh'!$B$84:$BI$84,$E743:$BL743)+'FD inverse'!$A$60*$C744/Setup!$B$17+INDEX('FD inverse'!$A$60:$BH$60,1,'FD mesh'!$B$15+1)*Setup!$B$22</f>
        <v>0</v>
      </c>
      <c r="BK744" s="0" t="n">
        <f aca="false">SUMPRODUCT('FD inverse'!$A$61:$BH$61,'FD mesh'!$B$84:$BI$84,$E743:$BL743)+'FD inverse'!$A$61*$C744/Setup!$B$17+INDEX('FD inverse'!$A$61:$BH$61,1,'FD mesh'!$B$15+1)*Setup!$B$22</f>
        <v>0</v>
      </c>
      <c r="BL744" s="0" t="n">
        <f aca="false">SUMPRODUCT('FD inverse'!$A$62:$BH$62,'FD mesh'!$B$84:$BI$84,$E743:$BL743)+'FD inverse'!$A$62*$C744/Setup!$B$17+INDEX('FD inverse'!$A$62:$BH$62,1,'FD mesh'!$B$15+1)*Setup!$B$22</f>
        <v>0</v>
      </c>
    </row>
    <row r="745" customFormat="false" ht="15" hidden="false" customHeight="false" outlineLevel="0" collapsed="false">
      <c r="A745" s="0" t="n">
        <v>740</v>
      </c>
      <c r="B745" s="0" t="n">
        <f aca="false">A745*Setup!$B$11/3600</f>
        <v>61.6666666666667</v>
      </c>
      <c r="C745" s="0" t="n">
        <f aca="false">Setup!$B$7+Setup!$B$8*COS(2*PI()*(B745-Setup!$B$9)/24)</f>
        <v>27.276608177156</v>
      </c>
      <c r="D745" s="0" t="n">
        <f aca="false">(C745-E745)/Setup!$B$17</f>
        <v>14.4866520871804</v>
      </c>
      <c r="E745" s="0" t="n">
        <f aca="false">SUMPRODUCT('FD inverse'!$A$3:$BH$3,'FD mesh'!$B$84:$BI$84,$E744:$BL744)+'FD inverse'!$A$3*$C745/Setup!$B$17+INDEX('FD inverse'!$A$3:$BH$3,1,'FD mesh'!$B$15+1)*Setup!$B$22</f>
        <v>25.3933434058225</v>
      </c>
      <c r="F745" s="0" t="n">
        <f aca="false">SUMPRODUCT('FD inverse'!$A$4:$BH$4,'FD mesh'!$B$84:$BI$84,$E744:$BL744)+'FD inverse'!$A$4*$C745/Setup!$B$17+INDEX('FD inverse'!$A$4:$BH$4,1,'FD mesh'!$B$15+1)*Setup!$B$22</f>
        <v>24.9706036462487</v>
      </c>
      <c r="G745" s="0" t="n">
        <f aca="false">SUMPRODUCT('FD inverse'!$A$5:$BH$5,'FD mesh'!$B$84:$BI$84,$E744:$BL744)+'FD inverse'!$A$5*$C745/Setup!$B$17+INDEX('FD inverse'!$A$5:$BH$5,1,'FD mesh'!$B$15+1)*Setup!$B$22</f>
        <v>24.5634092661316</v>
      </c>
      <c r="H745" s="0" t="n">
        <f aca="false">SUMPRODUCT('FD inverse'!$A$6:$BH$6,'FD mesh'!$B$84:$BI$84,$E744:$BL744)+'FD inverse'!$A$6*$C745/Setup!$B$17+INDEX('FD inverse'!$A$6:$BH$6,1,'FD mesh'!$B$15+1)*Setup!$B$22</f>
        <v>23.2190046838311</v>
      </c>
      <c r="I745" s="0" t="n">
        <f aca="false">SUMPRODUCT('FD inverse'!$A$7:$BH$7,'FD mesh'!$B$84:$BI$84,$E744:$BL744)+'FD inverse'!$A$7*$C745/Setup!$B$17+INDEX('FD inverse'!$A$7:$BH$7,1,'FD mesh'!$B$15+1)*Setup!$B$22</f>
        <v>23.1063496854527</v>
      </c>
      <c r="J745" s="0" t="n">
        <f aca="false">SUMPRODUCT('FD inverse'!$A$8:$BH$8,'FD mesh'!$B$84:$BI$84,$E744:$BL744)+'FD inverse'!$A$8*$C745/Setup!$B$17+INDEX('FD inverse'!$A$8:$BH$8,1,'FD mesh'!$B$15+1)*Setup!$B$22</f>
        <v>23.0057522485149</v>
      </c>
      <c r="K745" s="0" t="n">
        <f aca="false">SUMPRODUCT('FD inverse'!$A$9:$BH$9,'FD mesh'!$B$84:$BI$84,$E744:$BL744)+'FD inverse'!$A$9*$C745/Setup!$B$17+INDEX('FD inverse'!$A$9:$BH$9,1,'FD mesh'!$B$15+1)*Setup!$B$22</f>
        <v>22.9166536002882</v>
      </c>
      <c r="L745" s="0" t="n">
        <f aca="false">SUMPRODUCT('FD inverse'!$A$10:$BH$10,'FD mesh'!$B$84:$BI$84,$E744:$BL744)+'FD inverse'!$A$10*$C745/Setup!$B$17+INDEX('FD inverse'!$A$10:$BH$10,1,'FD mesh'!$B$15+1)*Setup!$B$22</f>
        <v>22.8385291800017</v>
      </c>
      <c r="M745" s="0" t="n">
        <f aca="false">SUMPRODUCT('FD inverse'!$A$11:$BH$11,'FD mesh'!$B$84:$BI$84,$E744:$BL744)+'FD inverse'!$A$11*$C745/Setup!$B$17+INDEX('FD inverse'!$A$11:$BH$11,1,'FD mesh'!$B$15+1)*Setup!$B$22</f>
        <v>22.7708996868584</v>
      </c>
      <c r="N745" s="0" t="n">
        <f aca="false">SUMPRODUCT('FD inverse'!$A$12:$BH$12,'FD mesh'!$B$84:$BI$84,$E744:$BL744)+'FD inverse'!$A$12*$C745/Setup!$B$17+INDEX('FD inverse'!$A$12:$BH$12,1,'FD mesh'!$B$15+1)*Setup!$B$22</f>
        <v>22.7133404393107</v>
      </c>
      <c r="O745" s="0" t="n">
        <f aca="false">SUMPRODUCT('FD inverse'!$A$13:$BH$13,'FD mesh'!$B$84:$BI$84,$E744:$BL744)+'FD inverse'!$A$13*$C745/Setup!$B$17+INDEX('FD inverse'!$A$13:$BH$13,1,'FD mesh'!$B$15+1)*Setup!$B$22</f>
        <v>22.6654891297298</v>
      </c>
      <c r="P745" s="0" t="n">
        <f aca="false">SUMPRODUCT('FD inverse'!$A$14:$BH$14,'FD mesh'!$B$84:$BI$84,$E744:$BL744)+'FD inverse'!$A$14*$C745/Setup!$B$17+INDEX('FD inverse'!$A$14:$BH$14,1,'FD mesh'!$B$15+1)*Setup!$B$22</f>
        <v>22.6270520487589</v>
      </c>
      <c r="Q745" s="0" t="n">
        <f aca="false">SUMPRODUCT('FD inverse'!$A$15:$BH$15,'FD mesh'!$B$84:$BI$84,$E744:$BL744)+'FD inverse'!$A$15*$C745/Setup!$B$17+INDEX('FD inverse'!$A$15:$BH$15,1,'FD mesh'!$B$15+1)*Setup!$B$22</f>
        <v>22.5978088425243</v>
      </c>
      <c r="R745" s="0" t="n">
        <f aca="false">SUMPRODUCT('FD inverse'!$A$16:$BH$16,'FD mesh'!$B$84:$BI$84,$E744:$BL744)+'FD inverse'!$A$16*$C745/Setup!$B$17+INDEX('FD inverse'!$A$16:$BH$16,1,'FD mesh'!$B$15+1)*Setup!$B$22</f>
        <v>22.5776158537471</v>
      </c>
      <c r="S745" s="0" t="n">
        <f aca="false">SUMPRODUCT('FD inverse'!$A$17:$BH$17,'FD mesh'!$B$84:$BI$84,$E744:$BL744)+'FD inverse'!$A$17*$C745/Setup!$B$17+INDEX('FD inverse'!$A$17:$BH$17,1,'FD mesh'!$B$15+1)*Setup!$B$22</f>
        <v>22.0729588870694</v>
      </c>
      <c r="T745" s="0" t="n">
        <f aca="false">SUMPRODUCT('FD inverse'!$A$18:$BH$18,'FD mesh'!$B$84:$BI$84,$E744:$BL744)+'FD inverse'!$A$18*$C745/Setup!$B$17+INDEX('FD inverse'!$A$18:$BH$18,1,'FD mesh'!$B$15+1)*Setup!$B$22</f>
        <v>21.5723852820271</v>
      </c>
      <c r="U745" s="0" t="n">
        <f aca="false">SUMPRODUCT('FD inverse'!$A$19:$BH$19,'FD mesh'!$B$84:$BI$84,$E744:$BL744)+'FD inverse'!$A$19*$C745/Setup!$B$17+INDEX('FD inverse'!$A$19:$BH$19,1,'FD mesh'!$B$15+1)*Setup!$B$22</f>
        <v>21.0755155917156</v>
      </c>
      <c r="V745" s="0" t="n">
        <f aca="false">SUMPRODUCT('FD inverse'!$A$20:$BH$20,'FD mesh'!$B$84:$BI$84,$E744:$BL744)+'FD inverse'!$A$20*$C745/Setup!$B$17+INDEX('FD inverse'!$A$20:$BH$20,1,'FD mesh'!$B$15+1)*Setup!$B$22</f>
        <v>20.5819887896153</v>
      </c>
      <c r="W745" s="0" t="n">
        <f aca="false">SUMPRODUCT('FD inverse'!$A$21:$BH$21,'FD mesh'!$B$84:$BI$84,$E744:$BL744)+'FD inverse'!$A$21*$C745/Setup!$B$17+INDEX('FD inverse'!$A$21:$BH$21,1,'FD mesh'!$B$15+1)*Setup!$B$22</f>
        <v>20.0914614059869</v>
      </c>
      <c r="X745" s="0" t="n">
        <f aca="false">SUMPRODUCT('FD inverse'!$A$22:$BH$22,'FD mesh'!$B$84:$BI$84,$E744:$BL744)+'FD inverse'!$A$22*$C745/Setup!$B$17+INDEX('FD inverse'!$A$22:$BH$22,1,'FD mesh'!$B$15+1)*Setup!$B$22</f>
        <v>19.6036065416414</v>
      </c>
      <c r="Y745" s="0" t="n">
        <f aca="false">SUMPRODUCT('FD inverse'!$A$23:$BH$23,'FD mesh'!$B$84:$BI$84,$E744:$BL744)+'FD inverse'!$A$23*$C745/Setup!$B$17+INDEX('FD inverse'!$A$23:$BH$23,1,'FD mesh'!$B$15+1)*Setup!$B$22</f>
        <v>19.1181127721792</v>
      </c>
      <c r="Z745" s="0" t="n">
        <f aca="false">SUMPRODUCT('FD inverse'!$A$24:$BH$24,'FD mesh'!$B$84:$BI$84,$E744:$BL744)+'FD inverse'!$A$24*$C745/Setup!$B$17+INDEX('FD inverse'!$A$24:$BH$24,1,'FD mesh'!$B$15+1)*Setup!$B$22</f>
        <v>18.6346829550733</v>
      </c>
      <c r="AA745" s="0" t="n">
        <f aca="false">SUMPRODUCT('FD inverse'!$A$25:$BH$25,'FD mesh'!$B$84:$BI$84,$E744:$BL744)+'FD inverse'!$A$25*$C745/Setup!$B$17+INDEX('FD inverse'!$A$25:$BH$25,1,'FD mesh'!$B$15+1)*Setup!$B$22</f>
        <v>18.1530329513064</v>
      </c>
      <c r="AB745" s="0" t="n">
        <f aca="false">SUMPRODUCT('FD inverse'!$A$26:$BH$26,'FD mesh'!$B$84:$BI$84,$E744:$BL744)+'FD inverse'!$A$26*$C745/Setup!$B$17+INDEX('FD inverse'!$A$26:$BH$26,1,'FD mesh'!$B$15+1)*Setup!$B$22</f>
        <v>17.6728902726576</v>
      </c>
      <c r="AC745" s="0" t="n">
        <f aca="false">SUMPRODUCT('FD inverse'!$A$27:$BH$27,'FD mesh'!$B$84:$BI$84,$E744:$BL744)+'FD inverse'!$A$27*$C745/Setup!$B$17+INDEX('FD inverse'!$A$27:$BH$27,1,'FD mesh'!$B$15+1)*Setup!$B$22</f>
        <v>17.1939926651704</v>
      </c>
      <c r="AD745" s="0" t="n">
        <f aca="false">SUMPRODUCT('FD inverse'!$A$28:$BH$28,'FD mesh'!$B$84:$BI$84,$E744:$BL744)+'FD inverse'!$A$28*$C745/Setup!$B$17+INDEX('FD inverse'!$A$28:$BH$28,1,'FD mesh'!$B$15+1)*Setup!$B$22</f>
        <v>16.7160866388397</v>
      </c>
      <c r="AE745" s="0" t="n">
        <f aca="false">SUMPRODUCT('FD inverse'!$A$29:$BH$29,'FD mesh'!$B$84:$BI$84,$E744:$BL744)+'FD inverse'!$A$29*$C745/Setup!$B$17+INDEX('FD inverse'!$A$29:$BH$29,1,'FD mesh'!$B$15+1)*Setup!$B$22</f>
        <v>16.2389259531105</v>
      </c>
      <c r="AF745" s="0" t="n">
        <f aca="false">SUMPRODUCT('FD inverse'!$A$30:$BH$30,'FD mesh'!$B$84:$BI$84,$E744:$BL744)+'FD inverse'!$A$30*$C745/Setup!$B$17+INDEX('FD inverse'!$A$30:$BH$30,1,'FD mesh'!$B$15+1)*Setup!$B$22</f>
        <v>15.7622700674066</v>
      </c>
      <c r="AG745" s="0" t="n">
        <f aca="false">SUMPRODUCT('FD inverse'!$A$31:$BH$31,'FD mesh'!$B$84:$BI$84,$E744:$BL744)+'FD inverse'!$A$31*$C745/Setup!$B$17+INDEX('FD inverse'!$A$31:$BH$31,1,'FD mesh'!$B$15+1)*Setup!$B$22</f>
        <v>15.2858825655992</v>
      </c>
      <c r="AH745" s="0" t="n">
        <f aca="false">SUMPRODUCT('FD inverse'!$A$32:$BH$32,'FD mesh'!$B$84:$BI$84,$E744:$BL744)+'FD inverse'!$A$32*$C745/Setup!$B$17+INDEX('FD inverse'!$A$32:$BH$32,1,'FD mesh'!$B$15+1)*Setup!$B$22</f>
        <v>15.2658338224221</v>
      </c>
      <c r="AI745" s="0" t="n">
        <f aca="false">SUMPRODUCT('FD inverse'!$A$33:$BH$33,'FD mesh'!$B$84:$BI$84,$E744:$BL744)+'FD inverse'!$A$33*$C745/Setup!$B$17+INDEX('FD inverse'!$A$33:$BH$33,1,'FD mesh'!$B$15+1)*Setup!$B$22</f>
        <v>15.2458288758289</v>
      </c>
      <c r="AJ745" s="0" t="n">
        <f aca="false">SUMPRODUCT('FD inverse'!$A$34:$BH$34,'FD mesh'!$B$84:$BI$84,$E744:$BL744)+'FD inverse'!$A$34*$C745/Setup!$B$17+INDEX('FD inverse'!$A$34:$BH$34,1,'FD mesh'!$B$15+1)*Setup!$B$22</f>
        <v>15.2258547273346</v>
      </c>
      <c r="AK745" s="0" t="n">
        <f aca="false">SUMPRODUCT('FD inverse'!$A$35:$BH$35,'FD mesh'!$B$84:$BI$84,$E744:$BL744)+'FD inverse'!$A$35*$C745/Setup!$B$17+INDEX('FD inverse'!$A$35:$BH$35,1,'FD mesh'!$B$15+1)*Setup!$B$22</f>
        <v>15.2059007259515</v>
      </c>
      <c r="AL745" s="0" t="n">
        <f aca="false">SUMPRODUCT('FD inverse'!$A$36:$BH$36,'FD mesh'!$B$84:$BI$84,$E744:$BL744)+'FD inverse'!$A$36*$C745/Setup!$B$17+INDEX('FD inverse'!$A$36:$BH$36,1,'FD mesh'!$B$15+1)*Setup!$B$22</f>
        <v>15.1859583661494</v>
      </c>
      <c r="AM745" s="0" t="n">
        <f aca="false">SUMPRODUCT('FD inverse'!$A$37:$BH$37,'FD mesh'!$B$84:$BI$84,$E744:$BL744)+'FD inverse'!$A$37*$C745/Setup!$B$17+INDEX('FD inverse'!$A$37:$BH$37,1,'FD mesh'!$B$15+1)*Setup!$B$22</f>
        <v>15.1660210870328</v>
      </c>
      <c r="AN745" s="0" t="n">
        <f aca="false">SUMPRODUCT('FD inverse'!$A$38:$BH$38,'FD mesh'!$B$84:$BI$84,$E744:$BL744)+'FD inverse'!$A$38*$C745/Setup!$B$17+INDEX('FD inverse'!$A$38:$BH$38,1,'FD mesh'!$B$15+1)*Setup!$B$22</f>
        <v>15.1460840734723</v>
      </c>
      <c r="AO745" s="0" t="n">
        <f aca="false">SUMPRODUCT('FD inverse'!$A$39:$BH$39,'FD mesh'!$B$84:$BI$84,$E744:$BL744)+'FD inverse'!$A$39*$C745/Setup!$B$17+INDEX('FD inverse'!$A$39:$BH$39,1,'FD mesh'!$B$15+1)*Setup!$B$22</f>
        <v>15.1261440596824</v>
      </c>
      <c r="AP745" s="0" t="n">
        <f aca="false">SUMPRODUCT('FD inverse'!$A$40:$BH$40,'FD mesh'!$B$84:$BI$84,$E744:$BL744)+'FD inverse'!$A$40*$C745/Setup!$B$17+INDEX('FD inverse'!$A$40:$BH$40,1,'FD mesh'!$B$15+1)*Setup!$B$22</f>
        <v>15.1061991355164</v>
      </c>
      <c r="AQ745" s="0" t="n">
        <f aca="false">SUMPRODUCT('FD inverse'!$A$41:$BH$41,'FD mesh'!$B$84:$BI$84,$E744:$BL744)+'FD inverse'!$A$41*$C745/Setup!$B$17+INDEX('FD inverse'!$A$41:$BH$41,1,'FD mesh'!$B$15+1)*Setup!$B$22</f>
        <v>15.0862485555604</v>
      </c>
      <c r="AR745" s="0" t="n">
        <f aca="false">SUMPRODUCT('FD inverse'!$A$42:$BH$42,'FD mesh'!$B$84:$BI$84,$E744:$BL744)+'FD inverse'!$A$42*$C745/Setup!$B$17+INDEX('FD inverse'!$A$42:$BH$42,1,'FD mesh'!$B$15+1)*Setup!$B$22</f>
        <v>15.0662925509317</v>
      </c>
      <c r="AS745" s="0" t="n">
        <f aca="false">SUMPRODUCT('FD inverse'!$A$43:$BH$43,'FD mesh'!$B$84:$BI$84,$E744:$BL744)+'FD inverse'!$A$43*$C745/Setup!$B$17+INDEX('FD inverse'!$A$43:$BH$43,1,'FD mesh'!$B$15+1)*Setup!$B$22</f>
        <v>0</v>
      </c>
      <c r="AT745" s="0" t="n">
        <f aca="false">SUMPRODUCT('FD inverse'!$A$44:$BH$44,'FD mesh'!$B$84:$BI$84,$E744:$BL744)+'FD inverse'!$A$44*$C745/Setup!$B$17+INDEX('FD inverse'!$A$44:$BH$44,1,'FD mesh'!$B$15+1)*Setup!$B$22</f>
        <v>0</v>
      </c>
      <c r="AU745" s="0" t="n">
        <f aca="false">SUMPRODUCT('FD inverse'!$A$45:$BH$45,'FD mesh'!$B$84:$BI$84,$E744:$BL744)+'FD inverse'!$A$45*$C745/Setup!$B$17+INDEX('FD inverse'!$A$45:$BH$45,1,'FD mesh'!$B$15+1)*Setup!$B$22</f>
        <v>0</v>
      </c>
      <c r="AV745" s="0" t="n">
        <f aca="false">SUMPRODUCT('FD inverse'!$A$46:$BH$46,'FD mesh'!$B$84:$BI$84,$E744:$BL744)+'FD inverse'!$A$46*$C745/Setup!$B$17+INDEX('FD inverse'!$A$46:$BH$46,1,'FD mesh'!$B$15+1)*Setup!$B$22</f>
        <v>0</v>
      </c>
      <c r="AW745" s="0" t="n">
        <f aca="false">SUMPRODUCT('FD inverse'!$A$47:$BH$47,'FD mesh'!$B$84:$BI$84,$E744:$BL744)+'FD inverse'!$A$47*$C745/Setup!$B$17+INDEX('FD inverse'!$A$47:$BH$47,1,'FD mesh'!$B$15+1)*Setup!$B$22</f>
        <v>0</v>
      </c>
      <c r="AX745" s="0" t="n">
        <f aca="false">SUMPRODUCT('FD inverse'!$A$48:$BH$48,'FD mesh'!$B$84:$BI$84,$E744:$BL744)+'FD inverse'!$A$48*$C745/Setup!$B$17+INDEX('FD inverse'!$A$48:$BH$48,1,'FD mesh'!$B$15+1)*Setup!$B$22</f>
        <v>0</v>
      </c>
      <c r="AY745" s="0" t="n">
        <f aca="false">SUMPRODUCT('FD inverse'!$A$49:$BH$49,'FD mesh'!$B$84:$BI$84,$E744:$BL744)+'FD inverse'!$A$49*$C745/Setup!$B$17+INDEX('FD inverse'!$A$49:$BH$49,1,'FD mesh'!$B$15+1)*Setup!$B$22</f>
        <v>0</v>
      </c>
      <c r="AZ745" s="0" t="n">
        <f aca="false">SUMPRODUCT('FD inverse'!$A$50:$BH$50,'FD mesh'!$B$84:$BI$84,$E744:$BL744)+'FD inverse'!$A$50*$C745/Setup!$B$17+INDEX('FD inverse'!$A$50:$BH$50,1,'FD mesh'!$B$15+1)*Setup!$B$22</f>
        <v>0</v>
      </c>
      <c r="BA745" s="0" t="n">
        <f aca="false">SUMPRODUCT('FD inverse'!$A$51:$BH$51,'FD mesh'!$B$84:$BI$84,$E744:$BL744)+'FD inverse'!$A$51*$C745/Setup!$B$17+INDEX('FD inverse'!$A$51:$BH$51,1,'FD mesh'!$B$15+1)*Setup!$B$22</f>
        <v>0</v>
      </c>
      <c r="BB745" s="0" t="n">
        <f aca="false">SUMPRODUCT('FD inverse'!$A$52:$BH$52,'FD mesh'!$B$84:$BI$84,$E744:$BL744)+'FD inverse'!$A$52*$C745/Setup!$B$17+INDEX('FD inverse'!$A$52:$BH$52,1,'FD mesh'!$B$15+1)*Setup!$B$22</f>
        <v>0</v>
      </c>
      <c r="BC745" s="0" t="n">
        <f aca="false">SUMPRODUCT('FD inverse'!$A$53:$BH$53,'FD mesh'!$B$84:$BI$84,$E744:$BL744)+'FD inverse'!$A$53*$C745/Setup!$B$17+INDEX('FD inverse'!$A$53:$BH$53,1,'FD mesh'!$B$15+1)*Setup!$B$22</f>
        <v>0</v>
      </c>
      <c r="BD745" s="0" t="n">
        <f aca="false">SUMPRODUCT('FD inverse'!$A$54:$BH$54,'FD mesh'!$B$84:$BI$84,$E744:$BL744)+'FD inverse'!$A$54*$C745/Setup!$B$17+INDEX('FD inverse'!$A$54:$BH$54,1,'FD mesh'!$B$15+1)*Setup!$B$22</f>
        <v>0</v>
      </c>
      <c r="BE745" s="0" t="n">
        <f aca="false">SUMPRODUCT('FD inverse'!$A$55:$BH$55,'FD mesh'!$B$84:$BI$84,$E744:$BL744)+'FD inverse'!$A$55*$C745/Setup!$B$17+INDEX('FD inverse'!$A$55:$BH$55,1,'FD mesh'!$B$15+1)*Setup!$B$22</f>
        <v>0</v>
      </c>
      <c r="BF745" s="0" t="n">
        <f aca="false">SUMPRODUCT('FD inverse'!$A$56:$BH$56,'FD mesh'!$B$84:$BI$84,$E744:$BL744)+'FD inverse'!$A$56*$C745/Setup!$B$17+INDEX('FD inverse'!$A$56:$BH$56,1,'FD mesh'!$B$15+1)*Setup!$B$22</f>
        <v>0</v>
      </c>
      <c r="BG745" s="0" t="n">
        <f aca="false">SUMPRODUCT('FD inverse'!$A$57:$BH$57,'FD mesh'!$B$84:$BI$84,$E744:$BL744)+'FD inverse'!$A$57*$C745/Setup!$B$17+INDEX('FD inverse'!$A$57:$BH$57,1,'FD mesh'!$B$15+1)*Setup!$B$22</f>
        <v>0</v>
      </c>
      <c r="BH745" s="0" t="n">
        <f aca="false">SUMPRODUCT('FD inverse'!$A$58:$BH$58,'FD mesh'!$B$84:$BI$84,$E744:$BL744)+'FD inverse'!$A$58*$C745/Setup!$B$17+INDEX('FD inverse'!$A$58:$BH$58,1,'FD mesh'!$B$15+1)*Setup!$B$22</f>
        <v>0</v>
      </c>
      <c r="BI745" s="0" t="n">
        <f aca="false">SUMPRODUCT('FD inverse'!$A$59:$BH$59,'FD mesh'!$B$84:$BI$84,$E744:$BL744)+'FD inverse'!$A$59*$C745/Setup!$B$17+INDEX('FD inverse'!$A$59:$BH$59,1,'FD mesh'!$B$15+1)*Setup!$B$22</f>
        <v>0</v>
      </c>
      <c r="BJ745" s="0" t="n">
        <f aca="false">SUMPRODUCT('FD inverse'!$A$60:$BH$60,'FD mesh'!$B$84:$BI$84,$E744:$BL744)+'FD inverse'!$A$60*$C745/Setup!$B$17+INDEX('FD inverse'!$A$60:$BH$60,1,'FD mesh'!$B$15+1)*Setup!$B$22</f>
        <v>0</v>
      </c>
      <c r="BK745" s="0" t="n">
        <f aca="false">SUMPRODUCT('FD inverse'!$A$61:$BH$61,'FD mesh'!$B$84:$BI$84,$E744:$BL744)+'FD inverse'!$A$61*$C745/Setup!$B$17+INDEX('FD inverse'!$A$61:$BH$61,1,'FD mesh'!$B$15+1)*Setup!$B$22</f>
        <v>0</v>
      </c>
      <c r="BL745" s="0" t="n">
        <f aca="false">SUMPRODUCT('FD inverse'!$A$62:$BH$62,'FD mesh'!$B$84:$BI$84,$E744:$BL744)+'FD inverse'!$A$62*$C745/Setup!$B$17+INDEX('FD inverse'!$A$62:$BH$62,1,'FD mesh'!$B$15+1)*Setup!$B$22</f>
        <v>0</v>
      </c>
    </row>
    <row r="746" customFormat="false" ht="15" hidden="false" customHeight="false" outlineLevel="0" collapsed="false">
      <c r="A746" s="0" t="n">
        <v>741</v>
      </c>
      <c r="B746" s="0" t="n">
        <f aca="false">A746*Setup!$B$11/3600</f>
        <v>61.75</v>
      </c>
      <c r="C746" s="0" t="n">
        <f aca="false">Setup!$B$7+Setup!$B$8*COS(2*PI()*(B746-Setup!$B$9)/24)</f>
        <v>27.3258784492102</v>
      </c>
      <c r="D746" s="0" t="n">
        <f aca="false">(C746-E746)/Setup!$B$17</f>
        <v>14.5738867397617</v>
      </c>
      <c r="E746" s="0" t="n">
        <f aca="false">SUMPRODUCT('FD inverse'!$A$3:$BH$3,'FD mesh'!$B$84:$BI$84,$E745:$BL745)+'FD inverse'!$A$3*$C746/Setup!$B$17+INDEX('FD inverse'!$A$3:$BH$3,1,'FD mesh'!$B$15+1)*Setup!$B$22</f>
        <v>25.4312731730412</v>
      </c>
      <c r="F746" s="0" t="n">
        <f aca="false">SUMPRODUCT('FD inverse'!$A$4:$BH$4,'FD mesh'!$B$84:$BI$84,$E745:$BL745)+'FD inverse'!$A$4*$C746/Setup!$B$17+INDEX('FD inverse'!$A$4:$BH$4,1,'FD mesh'!$B$15+1)*Setup!$B$22</f>
        <v>25.0057578301703</v>
      </c>
      <c r="G746" s="0" t="n">
        <f aca="false">SUMPRODUCT('FD inverse'!$A$5:$BH$5,'FD mesh'!$B$84:$BI$84,$E745:$BL745)+'FD inverse'!$A$5*$C746/Setup!$B$17+INDEX('FD inverse'!$A$5:$BH$5,1,'FD mesh'!$B$15+1)*Setup!$B$22</f>
        <v>24.5955003796266</v>
      </c>
      <c r="H746" s="0" t="n">
        <f aca="false">SUMPRODUCT('FD inverse'!$A$6:$BH$6,'FD mesh'!$B$84:$BI$84,$E745:$BL745)+'FD inverse'!$A$6*$C746/Setup!$B$17+INDEX('FD inverse'!$A$6:$BH$6,1,'FD mesh'!$B$15+1)*Setup!$B$22</f>
        <v>23.2404351160566</v>
      </c>
      <c r="I746" s="0" t="n">
        <f aca="false">SUMPRODUCT('FD inverse'!$A$7:$BH$7,'FD mesh'!$B$84:$BI$84,$E745:$BL745)+'FD inverse'!$A$7*$C746/Setup!$B$17+INDEX('FD inverse'!$A$7:$BH$7,1,'FD mesh'!$B$15+1)*Setup!$B$22</f>
        <v>23.1268394975181</v>
      </c>
      <c r="J746" s="0" t="n">
        <f aca="false">SUMPRODUCT('FD inverse'!$A$8:$BH$8,'FD mesh'!$B$84:$BI$84,$E745:$BL745)+'FD inverse'!$A$8*$C746/Setup!$B$17+INDEX('FD inverse'!$A$8:$BH$8,1,'FD mesh'!$B$15+1)*Setup!$B$22</f>
        <v>23.0253322636789</v>
      </c>
      <c r="K746" s="0" t="n">
        <f aca="false">SUMPRODUCT('FD inverse'!$A$9:$BH$9,'FD mesh'!$B$84:$BI$84,$E745:$BL745)+'FD inverse'!$A$9*$C746/Setup!$B$17+INDEX('FD inverse'!$A$9:$BH$9,1,'FD mesh'!$B$15+1)*Setup!$B$22</f>
        <v>22.935376661205</v>
      </c>
      <c r="L746" s="0" t="n">
        <f aca="false">SUMPRODUCT('FD inverse'!$A$10:$BH$10,'FD mesh'!$B$84:$BI$84,$E745:$BL745)+'FD inverse'!$A$10*$C746/Setup!$B$17+INDEX('FD inverse'!$A$10:$BH$10,1,'FD mesh'!$B$15+1)*Setup!$B$22</f>
        <v>22.8564671123694</v>
      </c>
      <c r="M746" s="0" t="n">
        <f aca="false">SUMPRODUCT('FD inverse'!$A$11:$BH$11,'FD mesh'!$B$84:$BI$84,$E745:$BL745)+'FD inverse'!$A$11*$C746/Setup!$B$17+INDEX('FD inverse'!$A$11:$BH$11,1,'FD mesh'!$B$15+1)*Setup!$B$22</f>
        <v>22.7881404144881</v>
      </c>
      <c r="N746" s="0" t="n">
        <f aca="false">SUMPRODUCT('FD inverse'!$A$12:$BH$12,'FD mesh'!$B$84:$BI$84,$E745:$BL745)+'FD inverse'!$A$12*$C746/Setup!$B$17+INDEX('FD inverse'!$A$12:$BH$12,1,'FD mesh'!$B$15+1)*Setup!$B$22</f>
        <v>22.7299852373322</v>
      </c>
      <c r="O746" s="0" t="n">
        <f aca="false">SUMPRODUCT('FD inverse'!$A$13:$BH$13,'FD mesh'!$B$84:$BI$84,$E745:$BL745)+'FD inverse'!$A$13*$C746/Setup!$B$17+INDEX('FD inverse'!$A$13:$BH$13,1,'FD mesh'!$B$15+1)*Setup!$B$22</f>
        <v>22.6816500000121</v>
      </c>
      <c r="P746" s="0" t="n">
        <f aca="false">SUMPRODUCT('FD inverse'!$A$14:$BH$14,'FD mesh'!$B$84:$BI$84,$E745:$BL745)+'FD inverse'!$A$14*$C746/Setup!$B$17+INDEX('FD inverse'!$A$14:$BH$14,1,'FD mesh'!$B$15+1)*Setup!$B$22</f>
        <v>22.6428491994367</v>
      </c>
      <c r="Q746" s="0" t="n">
        <f aca="false">SUMPRODUCT('FD inverse'!$A$15:$BH$15,'FD mesh'!$B$84:$BI$84,$E745:$BL745)+'FD inverse'!$A$15*$C746/Setup!$B$17+INDEX('FD inverse'!$A$15:$BH$15,1,'FD mesh'!$B$15+1)*Setup!$B$22</f>
        <v>22.6133682517685</v>
      </c>
      <c r="R746" s="0" t="n">
        <f aca="false">SUMPRODUCT('FD inverse'!$A$16:$BH$16,'FD mesh'!$B$84:$BI$84,$E745:$BL745)+'FD inverse'!$A$16*$C746/Setup!$B$17+INDEX('FD inverse'!$A$16:$BH$16,1,'FD mesh'!$B$15+1)*Setup!$B$22</f>
        <v>22.5930668965748</v>
      </c>
      <c r="S746" s="0" t="n">
        <f aca="false">SUMPRODUCT('FD inverse'!$A$17:$BH$17,'FD mesh'!$B$84:$BI$84,$E745:$BL745)+'FD inverse'!$A$17*$C746/Setup!$B$17+INDEX('FD inverse'!$A$17:$BH$17,1,'FD mesh'!$B$15+1)*Setup!$B$22</f>
        <v>22.087049442602</v>
      </c>
      <c r="T746" s="0" t="n">
        <f aca="false">SUMPRODUCT('FD inverse'!$A$18:$BH$18,'FD mesh'!$B$84:$BI$84,$E745:$BL745)+'FD inverse'!$A$18*$C746/Setup!$B$17+INDEX('FD inverse'!$A$18:$BH$18,1,'FD mesh'!$B$15+1)*Setup!$B$22</f>
        <v>21.5851786378287</v>
      </c>
      <c r="U746" s="0" t="n">
        <f aca="false">SUMPRODUCT('FD inverse'!$A$19:$BH$19,'FD mesh'!$B$84:$BI$84,$E745:$BL745)+'FD inverse'!$A$19*$C746/Setup!$B$17+INDEX('FD inverse'!$A$19:$BH$19,1,'FD mesh'!$B$15+1)*Setup!$B$22</f>
        <v>21.0870727349056</v>
      </c>
      <c r="V746" s="0" t="n">
        <f aca="false">SUMPRODUCT('FD inverse'!$A$20:$BH$20,'FD mesh'!$B$84:$BI$84,$E745:$BL745)+'FD inverse'!$A$20*$C746/Setup!$B$17+INDEX('FD inverse'!$A$20:$BH$20,1,'FD mesh'!$B$15+1)*Setup!$B$22</f>
        <v>20.5923679341212</v>
      </c>
      <c r="W746" s="0" t="n">
        <f aca="false">SUMPRODUCT('FD inverse'!$A$21:$BH$21,'FD mesh'!$B$84:$BI$84,$E745:$BL745)+'FD inverse'!$A$21*$C746/Setup!$B$17+INDEX('FD inverse'!$A$21:$BH$21,1,'FD mesh'!$B$15+1)*Setup!$B$22</f>
        <v>20.1007175672915</v>
      </c>
      <c r="X746" s="0" t="n">
        <f aca="false">SUMPRODUCT('FD inverse'!$A$22:$BH$22,'FD mesh'!$B$84:$BI$84,$E745:$BL745)+'FD inverse'!$A$22*$C746/Setup!$B$17+INDEX('FD inverse'!$A$22:$BH$22,1,'FD mesh'!$B$15+1)*Setup!$B$22</f>
        <v>19.6117911565029</v>
      </c>
      <c r="Y746" s="0" t="n">
        <f aca="false">SUMPRODUCT('FD inverse'!$A$23:$BH$23,'FD mesh'!$B$84:$BI$84,$E745:$BL745)+'FD inverse'!$A$23*$C746/Setup!$B$17+INDEX('FD inverse'!$A$23:$BH$23,1,'FD mesh'!$B$15+1)*Setup!$B$22</f>
        <v>19.1252733609449</v>
      </c>
      <c r="Z746" s="0" t="n">
        <f aca="false">SUMPRODUCT('FD inverse'!$A$24:$BH$24,'FD mesh'!$B$84:$BI$84,$E745:$BL745)+'FD inverse'!$A$24*$C746/Setup!$B$17+INDEX('FD inverse'!$A$24:$BH$24,1,'FD mesh'!$B$15+1)*Setup!$B$22</f>
        <v>18.6408628243666</v>
      </c>
      <c r="AA746" s="0" t="n">
        <f aca="false">SUMPRODUCT('FD inverse'!$A$25:$BH$25,'FD mesh'!$B$84:$BI$84,$E745:$BL745)+'FD inverse'!$A$25*$C746/Setup!$B$17+INDEX('FD inverse'!$A$25:$BH$25,1,'FD mesh'!$B$15+1)*Setup!$B$22</f>
        <v>18.1582709350375</v>
      </c>
      <c r="AB746" s="0" t="n">
        <f aca="false">SUMPRODUCT('FD inverse'!$A$26:$BH$26,'FD mesh'!$B$84:$BI$84,$E745:$BL745)+'FD inverse'!$A$26*$C746/Setup!$B$17+INDEX('FD inverse'!$A$26:$BH$26,1,'FD mesh'!$B$15+1)*Setup!$B$22</f>
        <v>17.677220509492</v>
      </c>
      <c r="AC746" s="0" t="n">
        <f aca="false">SUMPRODUCT('FD inverse'!$A$27:$BH$27,'FD mesh'!$B$84:$BI$84,$E745:$BL745)+'FD inverse'!$A$27*$C746/Setup!$B$17+INDEX('FD inverse'!$A$27:$BH$27,1,'FD mesh'!$B$15+1)*Setup!$B$22</f>
        <v>17.1974444107865</v>
      </c>
      <c r="AD746" s="0" t="n">
        <f aca="false">SUMPRODUCT('FD inverse'!$A$28:$BH$28,'FD mesh'!$B$84:$BI$84,$E745:$BL745)+'FD inverse'!$A$28*$C746/Setup!$B$17+INDEX('FD inverse'!$A$28:$BH$28,1,'FD mesh'!$B$15+1)*Setup!$B$22</f>
        <v>16.7186841115051</v>
      </c>
      <c r="AE746" s="0" t="n">
        <f aca="false">SUMPRODUCT('FD inverse'!$A$29:$BH$29,'FD mesh'!$B$84:$BI$84,$E745:$BL745)+'FD inverse'!$A$29*$C746/Setup!$B$17+INDEX('FD inverse'!$A$29:$BH$29,1,'FD mesh'!$B$15+1)*Setup!$B$22</f>
        <v>16.2406882113223</v>
      </c>
      <c r="AF746" s="0" t="n">
        <f aca="false">SUMPRODUCT('FD inverse'!$A$30:$BH$30,'FD mesh'!$B$84:$BI$84,$E745:$BL745)+'FD inverse'!$A$30*$C746/Setup!$B$17+INDEX('FD inverse'!$A$30:$BH$30,1,'FD mesh'!$B$15+1)*Setup!$B$22</f>
        <v>15.7632109185562</v>
      </c>
      <c r="AG746" s="0" t="n">
        <f aca="false">SUMPRODUCT('FD inverse'!$A$31:$BH$31,'FD mesh'!$B$84:$BI$84,$E745:$BL745)+'FD inverse'!$A$31*$C746/Setup!$B$17+INDEX('FD inverse'!$A$31:$BH$31,1,'FD mesh'!$B$15+1)*Setup!$B$22</f>
        <v>15.2860105048428</v>
      </c>
      <c r="AH746" s="0" t="n">
        <f aca="false">SUMPRODUCT('FD inverse'!$A$32:$BH$32,'FD mesh'!$B$84:$BI$84,$E745:$BL745)+'FD inverse'!$A$32*$C746/Setup!$B$17+INDEX('FD inverse'!$A$32:$BH$32,1,'FD mesh'!$B$15+1)*Setup!$B$22</f>
        <v>15.2659302753364</v>
      </c>
      <c r="AI746" s="0" t="n">
        <f aca="false">SUMPRODUCT('FD inverse'!$A$33:$BH$33,'FD mesh'!$B$84:$BI$84,$E745:$BL745)+'FD inverse'!$A$33*$C746/Setup!$B$17+INDEX('FD inverse'!$A$33:$BH$33,1,'FD mesh'!$B$15+1)*Setup!$B$22</f>
        <v>15.245898872517</v>
      </c>
      <c r="AJ746" s="0" t="n">
        <f aca="false">SUMPRODUCT('FD inverse'!$A$34:$BH$34,'FD mesh'!$B$84:$BI$84,$E745:$BL745)+'FD inverse'!$A$34*$C746/Setup!$B$17+INDEX('FD inverse'!$A$34:$BH$34,1,'FD mesh'!$B$15+1)*Setup!$B$22</f>
        <v>15.2259029036333</v>
      </c>
      <c r="AK746" s="0" t="n">
        <f aca="false">SUMPRODUCT('FD inverse'!$A$35:$BH$35,'FD mesh'!$B$84:$BI$84,$E745:$BL745)+'FD inverse'!$A$35*$C746/Setup!$B$17+INDEX('FD inverse'!$A$35:$BH$35,1,'FD mesh'!$B$15+1)*Setup!$B$22</f>
        <v>15.2059313227018</v>
      </c>
      <c r="AL746" s="0" t="n">
        <f aca="false">SUMPRODUCT('FD inverse'!$A$36:$BH$36,'FD mesh'!$B$84:$BI$84,$E745:$BL745)+'FD inverse'!$A$36*$C746/Setup!$B$17+INDEX('FD inverse'!$A$36:$BH$36,1,'FD mesh'!$B$15+1)*Setup!$B$22</f>
        <v>15.1859752305499</v>
      </c>
      <c r="AM746" s="0" t="n">
        <f aca="false">SUMPRODUCT('FD inverse'!$A$37:$BH$37,'FD mesh'!$B$84:$BI$84,$E745:$BL745)+'FD inverse'!$A$37*$C746/Setup!$B$17+INDEX('FD inverse'!$A$37:$BH$37,1,'FD mesh'!$B$15+1)*Setup!$B$22</f>
        <v>15.1660276755461</v>
      </c>
      <c r="AN746" s="0" t="n">
        <f aca="false">SUMPRODUCT('FD inverse'!$A$38:$BH$38,'FD mesh'!$B$84:$BI$84,$E745:$BL745)+'FD inverse'!$A$38*$C746/Setup!$B$17+INDEX('FD inverse'!$A$38:$BH$38,1,'FD mesh'!$B$15+1)*Setup!$B$22</f>
        <v>15.1460834557996</v>
      </c>
      <c r="AO746" s="0" t="n">
        <f aca="false">SUMPRODUCT('FD inverse'!$A$39:$BH$39,'FD mesh'!$B$84:$BI$84,$E745:$BL745)+'FD inverse'!$A$39*$C746/Setup!$B$17+INDEX('FD inverse'!$A$39:$BH$39,1,'FD mesh'!$B$15+1)*Setup!$B$22</f>
        <v>15.1261389233728</v>
      </c>
      <c r="AP746" s="0" t="n">
        <f aca="false">SUMPRODUCT('FD inverse'!$A$40:$BH$40,'FD mesh'!$B$84:$BI$84,$E745:$BL745)+'FD inverse'!$A$40*$C746/Setup!$B$17+INDEX('FD inverse'!$A$40:$BH$40,1,'FD mesh'!$B$15+1)*Setup!$B$22</f>
        <v>15.1061917908279</v>
      </c>
      <c r="AQ746" s="0" t="n">
        <f aca="false">SUMPRODUCT('FD inverse'!$A$41:$BH$41,'FD mesh'!$B$84:$BI$84,$E745:$BL745)+'FD inverse'!$A$41*$C746/Setup!$B$17+INDEX('FD inverse'!$A$41:$BH$41,1,'FD mesh'!$B$15+1)*Setup!$B$22</f>
        <v>15.0862409402325</v>
      </c>
      <c r="AR746" s="0" t="n">
        <f aca="false">SUMPRODUCT('FD inverse'!$A$42:$BH$42,'FD mesh'!$B$84:$BI$84,$E745:$BL745)+'FD inverse'!$A$42*$C746/Setup!$B$17+INDEX('FD inverse'!$A$42:$BH$42,1,'FD mesh'!$B$15+1)*Setup!$B$22</f>
        <v>15.0662862345828</v>
      </c>
      <c r="AS746" s="0" t="n">
        <f aca="false">SUMPRODUCT('FD inverse'!$A$43:$BH$43,'FD mesh'!$B$84:$BI$84,$E745:$BL745)+'FD inverse'!$A$43*$C746/Setup!$B$17+INDEX('FD inverse'!$A$43:$BH$43,1,'FD mesh'!$B$15+1)*Setup!$B$22</f>
        <v>0</v>
      </c>
      <c r="AT746" s="0" t="n">
        <f aca="false">SUMPRODUCT('FD inverse'!$A$44:$BH$44,'FD mesh'!$B$84:$BI$84,$E745:$BL745)+'FD inverse'!$A$44*$C746/Setup!$B$17+INDEX('FD inverse'!$A$44:$BH$44,1,'FD mesh'!$B$15+1)*Setup!$B$22</f>
        <v>0</v>
      </c>
      <c r="AU746" s="0" t="n">
        <f aca="false">SUMPRODUCT('FD inverse'!$A$45:$BH$45,'FD mesh'!$B$84:$BI$84,$E745:$BL745)+'FD inverse'!$A$45*$C746/Setup!$B$17+INDEX('FD inverse'!$A$45:$BH$45,1,'FD mesh'!$B$15+1)*Setup!$B$22</f>
        <v>0</v>
      </c>
      <c r="AV746" s="0" t="n">
        <f aca="false">SUMPRODUCT('FD inverse'!$A$46:$BH$46,'FD mesh'!$B$84:$BI$84,$E745:$BL745)+'FD inverse'!$A$46*$C746/Setup!$B$17+INDEX('FD inverse'!$A$46:$BH$46,1,'FD mesh'!$B$15+1)*Setup!$B$22</f>
        <v>0</v>
      </c>
      <c r="AW746" s="0" t="n">
        <f aca="false">SUMPRODUCT('FD inverse'!$A$47:$BH$47,'FD mesh'!$B$84:$BI$84,$E745:$BL745)+'FD inverse'!$A$47*$C746/Setup!$B$17+INDEX('FD inverse'!$A$47:$BH$47,1,'FD mesh'!$B$15+1)*Setup!$B$22</f>
        <v>0</v>
      </c>
      <c r="AX746" s="0" t="n">
        <f aca="false">SUMPRODUCT('FD inverse'!$A$48:$BH$48,'FD mesh'!$B$84:$BI$84,$E745:$BL745)+'FD inverse'!$A$48*$C746/Setup!$B$17+INDEX('FD inverse'!$A$48:$BH$48,1,'FD mesh'!$B$15+1)*Setup!$B$22</f>
        <v>0</v>
      </c>
      <c r="AY746" s="0" t="n">
        <f aca="false">SUMPRODUCT('FD inverse'!$A$49:$BH$49,'FD mesh'!$B$84:$BI$84,$E745:$BL745)+'FD inverse'!$A$49*$C746/Setup!$B$17+INDEX('FD inverse'!$A$49:$BH$49,1,'FD mesh'!$B$15+1)*Setup!$B$22</f>
        <v>0</v>
      </c>
      <c r="AZ746" s="0" t="n">
        <f aca="false">SUMPRODUCT('FD inverse'!$A$50:$BH$50,'FD mesh'!$B$84:$BI$84,$E745:$BL745)+'FD inverse'!$A$50*$C746/Setup!$B$17+INDEX('FD inverse'!$A$50:$BH$50,1,'FD mesh'!$B$15+1)*Setup!$B$22</f>
        <v>0</v>
      </c>
      <c r="BA746" s="0" t="n">
        <f aca="false">SUMPRODUCT('FD inverse'!$A$51:$BH$51,'FD mesh'!$B$84:$BI$84,$E745:$BL745)+'FD inverse'!$A$51*$C746/Setup!$B$17+INDEX('FD inverse'!$A$51:$BH$51,1,'FD mesh'!$B$15+1)*Setup!$B$22</f>
        <v>0</v>
      </c>
      <c r="BB746" s="0" t="n">
        <f aca="false">SUMPRODUCT('FD inverse'!$A$52:$BH$52,'FD mesh'!$B$84:$BI$84,$E745:$BL745)+'FD inverse'!$A$52*$C746/Setup!$B$17+INDEX('FD inverse'!$A$52:$BH$52,1,'FD mesh'!$B$15+1)*Setup!$B$22</f>
        <v>0</v>
      </c>
      <c r="BC746" s="0" t="n">
        <f aca="false">SUMPRODUCT('FD inverse'!$A$53:$BH$53,'FD mesh'!$B$84:$BI$84,$E745:$BL745)+'FD inverse'!$A$53*$C746/Setup!$B$17+INDEX('FD inverse'!$A$53:$BH$53,1,'FD mesh'!$B$15+1)*Setup!$B$22</f>
        <v>0</v>
      </c>
      <c r="BD746" s="0" t="n">
        <f aca="false">SUMPRODUCT('FD inverse'!$A$54:$BH$54,'FD mesh'!$B$84:$BI$84,$E745:$BL745)+'FD inverse'!$A$54*$C746/Setup!$B$17+INDEX('FD inverse'!$A$54:$BH$54,1,'FD mesh'!$B$15+1)*Setup!$B$22</f>
        <v>0</v>
      </c>
      <c r="BE746" s="0" t="n">
        <f aca="false">SUMPRODUCT('FD inverse'!$A$55:$BH$55,'FD mesh'!$B$84:$BI$84,$E745:$BL745)+'FD inverse'!$A$55*$C746/Setup!$B$17+INDEX('FD inverse'!$A$55:$BH$55,1,'FD mesh'!$B$15+1)*Setup!$B$22</f>
        <v>0</v>
      </c>
      <c r="BF746" s="0" t="n">
        <f aca="false">SUMPRODUCT('FD inverse'!$A$56:$BH$56,'FD mesh'!$B$84:$BI$84,$E745:$BL745)+'FD inverse'!$A$56*$C746/Setup!$B$17+INDEX('FD inverse'!$A$56:$BH$56,1,'FD mesh'!$B$15+1)*Setup!$B$22</f>
        <v>0</v>
      </c>
      <c r="BG746" s="0" t="n">
        <f aca="false">SUMPRODUCT('FD inverse'!$A$57:$BH$57,'FD mesh'!$B$84:$BI$84,$E745:$BL745)+'FD inverse'!$A$57*$C746/Setup!$B$17+INDEX('FD inverse'!$A$57:$BH$57,1,'FD mesh'!$B$15+1)*Setup!$B$22</f>
        <v>0</v>
      </c>
      <c r="BH746" s="0" t="n">
        <f aca="false">SUMPRODUCT('FD inverse'!$A$58:$BH$58,'FD mesh'!$B$84:$BI$84,$E745:$BL745)+'FD inverse'!$A$58*$C746/Setup!$B$17+INDEX('FD inverse'!$A$58:$BH$58,1,'FD mesh'!$B$15+1)*Setup!$B$22</f>
        <v>0</v>
      </c>
      <c r="BI746" s="0" t="n">
        <f aca="false">SUMPRODUCT('FD inverse'!$A$59:$BH$59,'FD mesh'!$B$84:$BI$84,$E745:$BL745)+'FD inverse'!$A$59*$C746/Setup!$B$17+INDEX('FD inverse'!$A$59:$BH$59,1,'FD mesh'!$B$15+1)*Setup!$B$22</f>
        <v>0</v>
      </c>
      <c r="BJ746" s="0" t="n">
        <f aca="false">SUMPRODUCT('FD inverse'!$A$60:$BH$60,'FD mesh'!$B$84:$BI$84,$E745:$BL745)+'FD inverse'!$A$60*$C746/Setup!$B$17+INDEX('FD inverse'!$A$60:$BH$60,1,'FD mesh'!$B$15+1)*Setup!$B$22</f>
        <v>0</v>
      </c>
      <c r="BK746" s="0" t="n">
        <f aca="false">SUMPRODUCT('FD inverse'!$A$61:$BH$61,'FD mesh'!$B$84:$BI$84,$E745:$BL745)+'FD inverse'!$A$61*$C746/Setup!$B$17+INDEX('FD inverse'!$A$61:$BH$61,1,'FD mesh'!$B$15+1)*Setup!$B$22</f>
        <v>0</v>
      </c>
      <c r="BL746" s="0" t="n">
        <f aca="false">SUMPRODUCT('FD inverse'!$A$62:$BH$62,'FD mesh'!$B$84:$BI$84,$E745:$BL745)+'FD inverse'!$A$62*$C746/Setup!$B$17+INDEX('FD inverse'!$A$62:$BH$62,1,'FD mesh'!$B$15+1)*Setup!$B$22</f>
        <v>0</v>
      </c>
    </row>
    <row r="747" customFormat="false" ht="15" hidden="false" customHeight="false" outlineLevel="0" collapsed="false">
      <c r="A747" s="0" t="n">
        <v>742</v>
      </c>
      <c r="B747" s="0" t="n">
        <f aca="false">A747*Setup!$B$11/3600</f>
        <v>61.8333333333333</v>
      </c>
      <c r="C747" s="0" t="n">
        <f aca="false">Setup!$B$7+Setup!$B$8*COS(2*PI()*(B747-Setup!$B$9)/24)</f>
        <v>27.3735657832515</v>
      </c>
      <c r="D747" s="0" t="n">
        <f aca="false">(C747-E747)/Setup!$B$17</f>
        <v>14.6554379781894</v>
      </c>
      <c r="E747" s="0" t="n">
        <f aca="false">SUMPRODUCT('FD inverse'!$A$3:$BH$3,'FD mesh'!$B$84:$BI$84,$E746:$BL746)+'FD inverse'!$A$3*$C747/Setup!$B$17+INDEX('FD inverse'!$A$3:$BH$3,1,'FD mesh'!$B$15+1)*Setup!$B$22</f>
        <v>25.4683588460869</v>
      </c>
      <c r="F747" s="0" t="n">
        <f aca="false">SUMPRODUCT('FD inverse'!$A$4:$BH$4,'FD mesh'!$B$84:$BI$84,$E746:$BL746)+'FD inverse'!$A$4*$C747/Setup!$B$17+INDEX('FD inverse'!$A$4:$BH$4,1,'FD mesh'!$B$15+1)*Setup!$B$22</f>
        <v>25.0402332028658</v>
      </c>
      <c r="G747" s="0" t="n">
        <f aca="false">SUMPRODUCT('FD inverse'!$A$5:$BH$5,'FD mesh'!$B$84:$BI$84,$E746:$BL746)+'FD inverse'!$A$5*$C747/Setup!$B$17+INDEX('FD inverse'!$A$5:$BH$5,1,'FD mesh'!$B$15+1)*Setup!$B$22</f>
        <v>24.6270708290437</v>
      </c>
      <c r="H747" s="0" t="n">
        <f aca="false">SUMPRODUCT('FD inverse'!$A$6:$BH$6,'FD mesh'!$B$84:$BI$84,$E746:$BL746)+'FD inverse'!$A$6*$C747/Setup!$B$17+INDEX('FD inverse'!$A$6:$BH$6,1,'FD mesh'!$B$15+1)*Setup!$B$22</f>
        <v>23.261865372368</v>
      </c>
      <c r="I747" s="0" t="n">
        <f aca="false">SUMPRODUCT('FD inverse'!$A$7:$BH$7,'FD mesh'!$B$84:$BI$84,$E746:$BL746)+'FD inverse'!$A$7*$C747/Setup!$B$17+INDEX('FD inverse'!$A$7:$BH$7,1,'FD mesh'!$B$15+1)*Setup!$B$22</f>
        <v>23.1473723397157</v>
      </c>
      <c r="J747" s="0" t="n">
        <f aca="false">SUMPRODUCT('FD inverse'!$A$8:$BH$8,'FD mesh'!$B$84:$BI$84,$E746:$BL746)+'FD inverse'!$A$8*$C747/Setup!$B$17+INDEX('FD inverse'!$A$8:$BH$8,1,'FD mesh'!$B$15+1)*Setup!$B$22</f>
        <v>23.0449930782714</v>
      </c>
      <c r="K747" s="0" t="n">
        <f aca="false">SUMPRODUCT('FD inverse'!$A$9:$BH$9,'FD mesh'!$B$84:$BI$84,$E746:$BL746)+'FD inverse'!$A$9*$C747/Setup!$B$17+INDEX('FD inverse'!$A$9:$BH$9,1,'FD mesh'!$B$15+1)*Setup!$B$22</f>
        <v>22.9542131174716</v>
      </c>
      <c r="L747" s="0" t="n">
        <f aca="false">SUMPRODUCT('FD inverse'!$A$10:$BH$10,'FD mesh'!$B$84:$BI$84,$E746:$BL746)+'FD inverse'!$A$10*$C747/Setup!$B$17+INDEX('FD inverse'!$A$10:$BH$10,1,'FD mesh'!$B$15+1)*Setup!$B$22</f>
        <v>22.8745461102214</v>
      </c>
      <c r="M747" s="0" t="n">
        <f aca="false">SUMPRODUCT('FD inverse'!$A$11:$BH$11,'FD mesh'!$B$84:$BI$84,$E746:$BL746)+'FD inverse'!$A$11*$C747/Setup!$B$17+INDEX('FD inverse'!$A$11:$BH$11,1,'FD mesh'!$B$15+1)*Setup!$B$22</f>
        <v>22.8055451784001</v>
      </c>
      <c r="N747" s="0" t="n">
        <f aca="false">SUMPRODUCT('FD inverse'!$A$12:$BH$12,'FD mesh'!$B$84:$BI$84,$E746:$BL746)+'FD inverse'!$A$12*$C747/Setup!$B$17+INDEX('FD inverse'!$A$12:$BH$12,1,'FD mesh'!$B$15+1)*Setup!$B$22</f>
        <v>22.7468125438721</v>
      </c>
      <c r="O747" s="0" t="n">
        <f aca="false">SUMPRODUCT('FD inverse'!$A$13:$BH$13,'FD mesh'!$B$84:$BI$84,$E746:$BL746)+'FD inverse'!$A$13*$C747/Setup!$B$17+INDEX('FD inverse'!$A$13:$BH$13,1,'FD mesh'!$B$15+1)*Setup!$B$22</f>
        <v>22.6980075238218</v>
      </c>
      <c r="P747" s="0" t="n">
        <f aca="false">SUMPRODUCT('FD inverse'!$A$14:$BH$14,'FD mesh'!$B$84:$BI$84,$E746:$BL746)+'FD inverse'!$A$14*$C747/Setup!$B$17+INDEX('FD inverse'!$A$14:$BH$14,1,'FD mesh'!$B$15+1)*Setup!$B$22</f>
        <v>22.6588529602964</v>
      </c>
      <c r="Q747" s="0" t="n">
        <f aca="false">SUMPRODUCT('FD inverse'!$A$15:$BH$15,'FD mesh'!$B$84:$BI$84,$E746:$BL746)+'FD inverse'!$A$15*$C747/Setup!$B$17+INDEX('FD inverse'!$A$15:$BH$15,1,'FD mesh'!$B$15+1)*Setup!$B$22</f>
        <v>22.629140143591</v>
      </c>
      <c r="R747" s="0" t="n">
        <f aca="false">SUMPRODUCT('FD inverse'!$A$16:$BH$16,'FD mesh'!$B$84:$BI$84,$E746:$BL746)+'FD inverse'!$A$16*$C747/Setup!$B$17+INDEX('FD inverse'!$A$16:$BH$16,1,'FD mesh'!$B$15+1)*Setup!$B$22</f>
        <v>22.6087322778133</v>
      </c>
      <c r="S747" s="0" t="n">
        <f aca="false">SUMPRODUCT('FD inverse'!$A$17:$BH$17,'FD mesh'!$B$84:$BI$84,$E746:$BL746)+'FD inverse'!$A$17*$C747/Setup!$B$17+INDEX('FD inverse'!$A$17:$BH$17,1,'FD mesh'!$B$15+1)*Setup!$B$22</f>
        <v>22.1013489101203</v>
      </c>
      <c r="T747" s="0" t="n">
        <f aca="false">SUMPRODUCT('FD inverse'!$A$18:$BH$18,'FD mesh'!$B$84:$BI$84,$E746:$BL746)+'FD inverse'!$A$18*$C747/Setup!$B$17+INDEX('FD inverse'!$A$18:$BH$18,1,'FD mesh'!$B$15+1)*Setup!$B$22</f>
        <v>21.5981736714399</v>
      </c>
      <c r="U747" s="0" t="n">
        <f aca="false">SUMPRODUCT('FD inverse'!$A$19:$BH$19,'FD mesh'!$B$84:$BI$84,$E746:$BL746)+'FD inverse'!$A$19*$C747/Setup!$B$17+INDEX('FD inverse'!$A$19:$BH$19,1,'FD mesh'!$B$15+1)*Setup!$B$22</f>
        <v>21.0988226855079</v>
      </c>
      <c r="V747" s="0" t="n">
        <f aca="false">SUMPRODUCT('FD inverse'!$A$20:$BH$20,'FD mesh'!$B$84:$BI$84,$E746:$BL746)+'FD inverse'!$A$20*$C747/Setup!$B$17+INDEX('FD inverse'!$A$20:$BH$20,1,'FD mesh'!$B$15+1)*Setup!$B$22</f>
        <v>20.6029295421817</v>
      </c>
      <c r="W747" s="0" t="n">
        <f aca="false">SUMPRODUCT('FD inverse'!$A$21:$BH$21,'FD mesh'!$B$84:$BI$84,$E746:$BL746)+'FD inverse'!$A$21*$C747/Setup!$B$17+INDEX('FD inverse'!$A$21:$BH$21,1,'FD mesh'!$B$15+1)*Setup!$B$22</f>
        <v>20.1101445292276</v>
      </c>
      <c r="X747" s="0" t="n">
        <f aca="false">SUMPRODUCT('FD inverse'!$A$22:$BH$22,'FD mesh'!$B$84:$BI$84,$E746:$BL746)+'FD inverse'!$A$22*$C747/Setup!$B$17+INDEX('FD inverse'!$A$22:$BH$22,1,'FD mesh'!$B$15+1)*Setup!$B$22</f>
        <v>19.6201337365004</v>
      </c>
      <c r="Y747" s="0" t="n">
        <f aca="false">SUMPRODUCT('FD inverse'!$A$23:$BH$23,'FD mesh'!$B$84:$BI$84,$E746:$BL746)+'FD inverse'!$A$23*$C747/Setup!$B$17+INDEX('FD inverse'!$A$23:$BH$23,1,'FD mesh'!$B$15+1)*Setup!$B$22</f>
        <v>19.1325780458868</v>
      </c>
      <c r="Z747" s="0" t="n">
        <f aca="false">SUMPRODUCT('FD inverse'!$A$24:$BH$24,'FD mesh'!$B$84:$BI$84,$E746:$BL746)+'FD inverse'!$A$24*$C747/Setup!$B$17+INDEX('FD inverse'!$A$24:$BH$24,1,'FD mesh'!$B$15+1)*Setup!$B$22</f>
        <v>18.647172019699</v>
      </c>
      <c r="AA747" s="0" t="n">
        <f aca="false">SUMPRODUCT('FD inverse'!$A$25:$BH$25,'FD mesh'!$B$84:$BI$84,$E746:$BL746)+'FD inverse'!$A$25*$C747/Setup!$B$17+INDEX('FD inverse'!$A$25:$BH$25,1,'FD mesh'!$B$15+1)*Setup!$B$22</f>
        <v>18.163622699566</v>
      </c>
      <c r="AB747" s="0" t="n">
        <f aca="false">SUMPRODUCT('FD inverse'!$A$26:$BH$26,'FD mesh'!$B$84:$BI$84,$E746:$BL746)+'FD inverse'!$A$26*$C747/Setup!$B$17+INDEX('FD inverse'!$A$26:$BH$26,1,'FD mesh'!$B$15+1)*Setup!$B$22</f>
        <v>17.6816483272801</v>
      </c>
      <c r="AC747" s="0" t="n">
        <f aca="false">SUMPRODUCT('FD inverse'!$A$27:$BH$27,'FD mesh'!$B$84:$BI$84,$E746:$BL746)+'FD inverse'!$A$27*$C747/Setup!$B$17+INDEX('FD inverse'!$A$27:$BH$27,1,'FD mesh'!$B$15+1)*Setup!$B$22</f>
        <v>17.2009769985147</v>
      </c>
      <c r="AD747" s="0" t="n">
        <f aca="false">SUMPRODUCT('FD inverse'!$A$28:$BH$28,'FD mesh'!$B$84:$BI$84,$E746:$BL746)+'FD inverse'!$A$28*$C747/Setup!$B$17+INDEX('FD inverse'!$A$28:$BH$28,1,'FD mesh'!$B$15+1)*Setup!$B$22</f>
        <v>16.7213452598522</v>
      </c>
      <c r="AE747" s="0" t="n">
        <f aca="false">SUMPRODUCT('FD inverse'!$A$29:$BH$29,'FD mesh'!$B$84:$BI$84,$E746:$BL746)+'FD inverse'!$A$29*$C747/Setup!$B$17+INDEX('FD inverse'!$A$29:$BH$29,1,'FD mesh'!$B$15+1)*Setup!$B$22</f>
        <v>16.2424966591318</v>
      </c>
      <c r="AF747" s="0" t="n">
        <f aca="false">SUMPRODUCT('FD inverse'!$A$30:$BH$30,'FD mesh'!$B$84:$BI$84,$E746:$BL746)+'FD inverse'!$A$30*$C747/Setup!$B$17+INDEX('FD inverse'!$A$30:$BH$30,1,'FD mesh'!$B$15+1)*Setup!$B$22</f>
        <v>15.7641802587668</v>
      </c>
      <c r="AG747" s="0" t="n">
        <f aca="false">SUMPRODUCT('FD inverse'!$A$31:$BH$31,'FD mesh'!$B$84:$BI$84,$E746:$BL746)+'FD inverse'!$A$31*$C747/Setup!$B$17+INDEX('FD inverse'!$A$31:$BH$31,1,'FD mesh'!$B$15+1)*Setup!$B$22</f>
        <v>15.2861491213781</v>
      </c>
      <c r="AH747" s="0" t="n">
        <f aca="false">SUMPRODUCT('FD inverse'!$A$32:$BH$32,'FD mesh'!$B$84:$BI$84,$E746:$BL746)+'FD inverse'!$A$32*$C747/Setup!$B$17+INDEX('FD inverse'!$A$32:$BH$32,1,'FD mesh'!$B$15+1)*Setup!$B$22</f>
        <v>15.2660366466636</v>
      </c>
      <c r="AI747" s="0" t="n">
        <f aca="false">SUMPRODUCT('FD inverse'!$A$33:$BH$33,'FD mesh'!$B$84:$BI$84,$E746:$BL746)+'FD inverse'!$A$33*$C747/Setup!$B$17+INDEX('FD inverse'!$A$33:$BH$33,1,'FD mesh'!$B$15+1)*Setup!$B$22</f>
        <v>15.245978019565</v>
      </c>
      <c r="AJ747" s="0" t="n">
        <f aca="false">SUMPRODUCT('FD inverse'!$A$34:$BH$34,'FD mesh'!$B$84:$BI$84,$E746:$BL746)+'FD inverse'!$A$34*$C747/Setup!$B$17+INDEX('FD inverse'!$A$34:$BH$34,1,'FD mesh'!$B$15+1)*Setup!$B$22</f>
        <v>15.2259594585251</v>
      </c>
      <c r="AK747" s="0" t="n">
        <f aca="false">SUMPRODUCT('FD inverse'!$A$35:$BH$35,'FD mesh'!$B$84:$BI$84,$E746:$BL746)+'FD inverse'!$A$35*$C747/Setup!$B$17+INDEX('FD inverse'!$A$35:$BH$35,1,'FD mesh'!$B$15+1)*Setup!$B$22</f>
        <v>15.2059695268741</v>
      </c>
      <c r="AL747" s="0" t="n">
        <f aca="false">SUMPRODUCT('FD inverse'!$A$36:$BH$36,'FD mesh'!$B$84:$BI$84,$E746:$BL746)+'FD inverse'!$A$36*$C747/Setup!$B$17+INDEX('FD inverse'!$A$36:$BH$36,1,'FD mesh'!$B$15+1)*Setup!$B$22</f>
        <v>15.185998935055</v>
      </c>
      <c r="AM747" s="0" t="n">
        <f aca="false">SUMPRODUCT('FD inverse'!$A$37:$BH$37,'FD mesh'!$B$84:$BI$84,$E746:$BL746)+'FD inverse'!$A$37*$C747/Setup!$B$17+INDEX('FD inverse'!$A$37:$BH$37,1,'FD mesh'!$B$15+1)*Setup!$B$22</f>
        <v>15.1660403430024</v>
      </c>
      <c r="AN747" s="0" t="n">
        <f aca="false">SUMPRODUCT('FD inverse'!$A$38:$BH$38,'FD mesh'!$B$84:$BI$84,$E746:$BL746)+'FD inverse'!$A$38*$C747/Setup!$B$17+INDEX('FD inverse'!$A$38:$BH$38,1,'FD mesh'!$B$15+1)*Setup!$B$22</f>
        <v>15.1460881635081</v>
      </c>
      <c r="AO747" s="0" t="n">
        <f aca="false">SUMPRODUCT('FD inverse'!$A$39:$BH$39,'FD mesh'!$B$84:$BI$84,$E746:$BL746)+'FD inverse'!$A$39*$C747/Setup!$B$17+INDEX('FD inverse'!$A$39:$BH$39,1,'FD mesh'!$B$15+1)*Setup!$B$22</f>
        <v>15.1261383671642</v>
      </c>
      <c r="AP747" s="0" t="n">
        <f aca="false">SUMPRODUCT('FD inverse'!$A$40:$BH$40,'FD mesh'!$B$84:$BI$84,$E746:$BL746)+'FD inverse'!$A$40*$C747/Setup!$B$17+INDEX('FD inverse'!$A$40:$BH$40,1,'FD mesh'!$B$15+1)*Setup!$B$22</f>
        <v>15.1061882892547</v>
      </c>
      <c r="AQ747" s="0" t="n">
        <f aca="false">SUMPRODUCT('FD inverse'!$A$41:$BH$41,'FD mesh'!$B$84:$BI$84,$E746:$BL746)+'FD inverse'!$A$41*$C747/Setup!$B$17+INDEX('FD inverse'!$A$41:$BH$41,1,'FD mesh'!$B$15+1)*Setup!$B$22</f>
        <v>15.0862364387681</v>
      </c>
      <c r="AR747" s="0" t="n">
        <f aca="false">SUMPRODUCT('FD inverse'!$A$42:$BH$42,'FD mesh'!$B$84:$BI$84,$E746:$BL746)+'FD inverse'!$A$42*$C747/Setup!$B$17+INDEX('FD inverse'!$A$42:$BH$42,1,'FD mesh'!$B$15+1)*Setup!$B$22</f>
        <v>15.0662823095367</v>
      </c>
      <c r="AS747" s="0" t="n">
        <f aca="false">SUMPRODUCT('FD inverse'!$A$43:$BH$43,'FD mesh'!$B$84:$BI$84,$E746:$BL746)+'FD inverse'!$A$43*$C747/Setup!$B$17+INDEX('FD inverse'!$A$43:$BH$43,1,'FD mesh'!$B$15+1)*Setup!$B$22</f>
        <v>0</v>
      </c>
      <c r="AT747" s="0" t="n">
        <f aca="false">SUMPRODUCT('FD inverse'!$A$44:$BH$44,'FD mesh'!$B$84:$BI$84,$E746:$BL746)+'FD inverse'!$A$44*$C747/Setup!$B$17+INDEX('FD inverse'!$A$44:$BH$44,1,'FD mesh'!$B$15+1)*Setup!$B$22</f>
        <v>0</v>
      </c>
      <c r="AU747" s="0" t="n">
        <f aca="false">SUMPRODUCT('FD inverse'!$A$45:$BH$45,'FD mesh'!$B$84:$BI$84,$E746:$BL746)+'FD inverse'!$A$45*$C747/Setup!$B$17+INDEX('FD inverse'!$A$45:$BH$45,1,'FD mesh'!$B$15+1)*Setup!$B$22</f>
        <v>0</v>
      </c>
      <c r="AV747" s="0" t="n">
        <f aca="false">SUMPRODUCT('FD inverse'!$A$46:$BH$46,'FD mesh'!$B$84:$BI$84,$E746:$BL746)+'FD inverse'!$A$46*$C747/Setup!$B$17+INDEX('FD inverse'!$A$46:$BH$46,1,'FD mesh'!$B$15+1)*Setup!$B$22</f>
        <v>0</v>
      </c>
      <c r="AW747" s="0" t="n">
        <f aca="false">SUMPRODUCT('FD inverse'!$A$47:$BH$47,'FD mesh'!$B$84:$BI$84,$E746:$BL746)+'FD inverse'!$A$47*$C747/Setup!$B$17+INDEX('FD inverse'!$A$47:$BH$47,1,'FD mesh'!$B$15+1)*Setup!$B$22</f>
        <v>0</v>
      </c>
      <c r="AX747" s="0" t="n">
        <f aca="false">SUMPRODUCT('FD inverse'!$A$48:$BH$48,'FD mesh'!$B$84:$BI$84,$E746:$BL746)+'FD inverse'!$A$48*$C747/Setup!$B$17+INDEX('FD inverse'!$A$48:$BH$48,1,'FD mesh'!$B$15+1)*Setup!$B$22</f>
        <v>0</v>
      </c>
      <c r="AY747" s="0" t="n">
        <f aca="false">SUMPRODUCT('FD inverse'!$A$49:$BH$49,'FD mesh'!$B$84:$BI$84,$E746:$BL746)+'FD inverse'!$A$49*$C747/Setup!$B$17+INDEX('FD inverse'!$A$49:$BH$49,1,'FD mesh'!$B$15+1)*Setup!$B$22</f>
        <v>0</v>
      </c>
      <c r="AZ747" s="0" t="n">
        <f aca="false">SUMPRODUCT('FD inverse'!$A$50:$BH$50,'FD mesh'!$B$84:$BI$84,$E746:$BL746)+'FD inverse'!$A$50*$C747/Setup!$B$17+INDEX('FD inverse'!$A$50:$BH$50,1,'FD mesh'!$B$15+1)*Setup!$B$22</f>
        <v>0</v>
      </c>
      <c r="BA747" s="0" t="n">
        <f aca="false">SUMPRODUCT('FD inverse'!$A$51:$BH$51,'FD mesh'!$B$84:$BI$84,$E746:$BL746)+'FD inverse'!$A$51*$C747/Setup!$B$17+INDEX('FD inverse'!$A$51:$BH$51,1,'FD mesh'!$B$15+1)*Setup!$B$22</f>
        <v>0</v>
      </c>
      <c r="BB747" s="0" t="n">
        <f aca="false">SUMPRODUCT('FD inverse'!$A$52:$BH$52,'FD mesh'!$B$84:$BI$84,$E746:$BL746)+'FD inverse'!$A$52*$C747/Setup!$B$17+INDEX('FD inverse'!$A$52:$BH$52,1,'FD mesh'!$B$15+1)*Setup!$B$22</f>
        <v>0</v>
      </c>
      <c r="BC747" s="0" t="n">
        <f aca="false">SUMPRODUCT('FD inverse'!$A$53:$BH$53,'FD mesh'!$B$84:$BI$84,$E746:$BL746)+'FD inverse'!$A$53*$C747/Setup!$B$17+INDEX('FD inverse'!$A$53:$BH$53,1,'FD mesh'!$B$15+1)*Setup!$B$22</f>
        <v>0</v>
      </c>
      <c r="BD747" s="0" t="n">
        <f aca="false">SUMPRODUCT('FD inverse'!$A$54:$BH$54,'FD mesh'!$B$84:$BI$84,$E746:$BL746)+'FD inverse'!$A$54*$C747/Setup!$B$17+INDEX('FD inverse'!$A$54:$BH$54,1,'FD mesh'!$B$15+1)*Setup!$B$22</f>
        <v>0</v>
      </c>
      <c r="BE747" s="0" t="n">
        <f aca="false">SUMPRODUCT('FD inverse'!$A$55:$BH$55,'FD mesh'!$B$84:$BI$84,$E746:$BL746)+'FD inverse'!$A$55*$C747/Setup!$B$17+INDEX('FD inverse'!$A$55:$BH$55,1,'FD mesh'!$B$15+1)*Setup!$B$22</f>
        <v>0</v>
      </c>
      <c r="BF747" s="0" t="n">
        <f aca="false">SUMPRODUCT('FD inverse'!$A$56:$BH$56,'FD mesh'!$B$84:$BI$84,$E746:$BL746)+'FD inverse'!$A$56*$C747/Setup!$B$17+INDEX('FD inverse'!$A$56:$BH$56,1,'FD mesh'!$B$15+1)*Setup!$B$22</f>
        <v>0</v>
      </c>
      <c r="BG747" s="0" t="n">
        <f aca="false">SUMPRODUCT('FD inverse'!$A$57:$BH$57,'FD mesh'!$B$84:$BI$84,$E746:$BL746)+'FD inverse'!$A$57*$C747/Setup!$B$17+INDEX('FD inverse'!$A$57:$BH$57,1,'FD mesh'!$B$15+1)*Setup!$B$22</f>
        <v>0</v>
      </c>
      <c r="BH747" s="0" t="n">
        <f aca="false">SUMPRODUCT('FD inverse'!$A$58:$BH$58,'FD mesh'!$B$84:$BI$84,$E746:$BL746)+'FD inverse'!$A$58*$C747/Setup!$B$17+INDEX('FD inverse'!$A$58:$BH$58,1,'FD mesh'!$B$15+1)*Setup!$B$22</f>
        <v>0</v>
      </c>
      <c r="BI747" s="0" t="n">
        <f aca="false">SUMPRODUCT('FD inverse'!$A$59:$BH$59,'FD mesh'!$B$84:$BI$84,$E746:$BL746)+'FD inverse'!$A$59*$C747/Setup!$B$17+INDEX('FD inverse'!$A$59:$BH$59,1,'FD mesh'!$B$15+1)*Setup!$B$22</f>
        <v>0</v>
      </c>
      <c r="BJ747" s="0" t="n">
        <f aca="false">SUMPRODUCT('FD inverse'!$A$60:$BH$60,'FD mesh'!$B$84:$BI$84,$E746:$BL746)+'FD inverse'!$A$60*$C747/Setup!$B$17+INDEX('FD inverse'!$A$60:$BH$60,1,'FD mesh'!$B$15+1)*Setup!$B$22</f>
        <v>0</v>
      </c>
      <c r="BK747" s="0" t="n">
        <f aca="false">SUMPRODUCT('FD inverse'!$A$61:$BH$61,'FD mesh'!$B$84:$BI$84,$E746:$BL746)+'FD inverse'!$A$61*$C747/Setup!$B$17+INDEX('FD inverse'!$A$61:$BH$61,1,'FD mesh'!$B$15+1)*Setup!$B$22</f>
        <v>0</v>
      </c>
      <c r="BL747" s="0" t="n">
        <f aca="false">SUMPRODUCT('FD inverse'!$A$62:$BH$62,'FD mesh'!$B$84:$BI$84,$E746:$BL746)+'FD inverse'!$A$62*$C747/Setup!$B$17+INDEX('FD inverse'!$A$62:$BH$62,1,'FD mesh'!$B$15+1)*Setup!$B$22</f>
        <v>0</v>
      </c>
    </row>
    <row r="748" customFormat="false" ht="15" hidden="false" customHeight="false" outlineLevel="0" collapsed="false">
      <c r="A748" s="0" t="n">
        <v>743</v>
      </c>
      <c r="B748" s="0" t="n">
        <f aca="false">A748*Setup!$B$11/3600</f>
        <v>61.9166666666667</v>
      </c>
      <c r="C748" s="0" t="n">
        <f aca="false">Setup!$B$7+Setup!$B$8*COS(2*PI()*(B748-Setup!$B$9)/24)</f>
        <v>27.4196474826918</v>
      </c>
      <c r="D748" s="0" t="n">
        <f aca="false">(C748-E748)/Setup!$B$17</f>
        <v>14.7312651768725</v>
      </c>
      <c r="E748" s="0" t="n">
        <f aca="false">SUMPRODUCT('FD inverse'!$A$3:$BH$3,'FD mesh'!$B$84:$BI$84,$E747:$BL747)+'FD inverse'!$A$3*$C748/Setup!$B$17+INDEX('FD inverse'!$A$3:$BH$3,1,'FD mesh'!$B$15+1)*Setup!$B$22</f>
        <v>25.5045830096984</v>
      </c>
      <c r="F748" s="0" t="n">
        <f aca="false">SUMPRODUCT('FD inverse'!$A$4:$BH$4,'FD mesh'!$B$84:$BI$84,$E747:$BL747)+'FD inverse'!$A$4*$C748/Setup!$B$17+INDEX('FD inverse'!$A$4:$BH$4,1,'FD mesh'!$B$15+1)*Setup!$B$22</f>
        <v>25.074013645099</v>
      </c>
      <c r="G748" s="0" t="n">
        <f aca="false">SUMPRODUCT('FD inverse'!$A$5:$BH$5,'FD mesh'!$B$84:$BI$84,$E747:$BL747)+'FD inverse'!$A$5*$C748/Setup!$B$17+INDEX('FD inverse'!$A$5:$BH$5,1,'FD mesh'!$B$15+1)*Setup!$B$22</f>
        <v>24.6581059307744</v>
      </c>
      <c r="H748" s="0" t="n">
        <f aca="false">SUMPRODUCT('FD inverse'!$A$6:$BH$6,'FD mesh'!$B$84:$BI$84,$E747:$BL747)+'FD inverse'!$A$6*$C748/Setup!$B$17+INDEX('FD inverse'!$A$6:$BH$6,1,'FD mesh'!$B$15+1)*Setup!$B$22</f>
        <v>23.2832857723227</v>
      </c>
      <c r="I748" s="0" t="n">
        <f aca="false">SUMPRODUCT('FD inverse'!$A$7:$BH$7,'FD mesh'!$B$84:$BI$84,$E747:$BL747)+'FD inverse'!$A$7*$C748/Setup!$B$17+INDEX('FD inverse'!$A$7:$BH$7,1,'FD mesh'!$B$15+1)*Setup!$B$22</f>
        <v>23.1679389736263</v>
      </c>
      <c r="J748" s="0" t="n">
        <f aca="false">SUMPRODUCT('FD inverse'!$A$8:$BH$8,'FD mesh'!$B$84:$BI$84,$E747:$BL747)+'FD inverse'!$A$8*$C748/Setup!$B$17+INDEX('FD inverse'!$A$8:$BH$8,1,'FD mesh'!$B$15+1)*Setup!$B$22</f>
        <v>23.0647258822518</v>
      </c>
      <c r="K748" s="0" t="n">
        <f aca="false">SUMPRODUCT('FD inverse'!$A$9:$BH$9,'FD mesh'!$B$84:$BI$84,$E747:$BL747)+'FD inverse'!$A$9*$C748/Setup!$B$17+INDEX('FD inverse'!$A$9:$BH$9,1,'FD mesh'!$B$15+1)*Setup!$B$22</f>
        <v>22.9731545631372</v>
      </c>
      <c r="L748" s="0" t="n">
        <f aca="false">SUMPRODUCT('FD inverse'!$A$10:$BH$10,'FD mesh'!$B$84:$BI$84,$E747:$BL747)+'FD inverse'!$A$10*$C748/Setup!$B$17+INDEX('FD inverse'!$A$10:$BH$10,1,'FD mesh'!$B$15+1)*Setup!$B$22</f>
        <v>22.8927581382205</v>
      </c>
      <c r="M748" s="0" t="n">
        <f aca="false">SUMPRODUCT('FD inverse'!$A$11:$BH$11,'FD mesh'!$B$84:$BI$84,$E747:$BL747)+'FD inverse'!$A$11*$C748/Setup!$B$17+INDEX('FD inverse'!$A$11:$BH$11,1,'FD mesh'!$B$15+1)*Setup!$B$22</f>
        <v>22.8231062725954</v>
      </c>
      <c r="N748" s="0" t="n">
        <f aca="false">SUMPRODUCT('FD inverse'!$A$12:$BH$12,'FD mesh'!$B$84:$BI$84,$E747:$BL747)+'FD inverse'!$A$12*$C748/Setup!$B$17+INDEX('FD inverse'!$A$12:$BH$12,1,'FD mesh'!$B$15+1)*Setup!$B$22</f>
        <v>22.7638149345191</v>
      </c>
      <c r="O748" s="0" t="n">
        <f aca="false">SUMPRODUCT('FD inverse'!$A$13:$BH$13,'FD mesh'!$B$84:$BI$84,$E747:$BL747)+'FD inverse'!$A$13*$C748/Setup!$B$17+INDEX('FD inverse'!$A$13:$BH$13,1,'FD mesh'!$B$15+1)*Setup!$B$22</f>
        <v>22.7145545053791</v>
      </c>
      <c r="P748" s="0" t="n">
        <f aca="false">SUMPRODUCT('FD inverse'!$A$14:$BH$14,'FD mesh'!$B$84:$BI$84,$E747:$BL747)+'FD inverse'!$A$14*$C748/Setup!$B$17+INDEX('FD inverse'!$A$14:$BH$14,1,'FD mesh'!$B$15+1)*Setup!$B$22</f>
        <v>22.6750563072463</v>
      </c>
      <c r="Q748" s="0" t="n">
        <f aca="false">SUMPRODUCT('FD inverse'!$A$15:$BH$15,'FD mesh'!$B$84:$BI$84,$E747:$BL747)+'FD inverse'!$A$15*$C748/Setup!$B$17+INDEX('FD inverse'!$A$15:$BH$15,1,'FD mesh'!$B$15+1)*Setup!$B$22</f>
        <v>22.6451176058391</v>
      </c>
      <c r="R748" s="0" t="n">
        <f aca="false">SUMPRODUCT('FD inverse'!$A$16:$BH$16,'FD mesh'!$B$84:$BI$84,$E747:$BL747)+'FD inverse'!$A$16*$C748/Setup!$B$17+INDEX('FD inverse'!$A$16:$BH$16,1,'FD mesh'!$B$15+1)*Setup!$B$22</f>
        <v>22.6246051358467</v>
      </c>
      <c r="S748" s="0" t="n">
        <f aca="false">SUMPRODUCT('FD inverse'!$A$17:$BH$17,'FD mesh'!$B$84:$BI$84,$E747:$BL747)+'FD inverse'!$A$17*$C748/Setup!$B$17+INDEX('FD inverse'!$A$17:$BH$17,1,'FD mesh'!$B$15+1)*Setup!$B$22</f>
        <v>22.1158510445701</v>
      </c>
      <c r="T748" s="0" t="n">
        <f aca="false">SUMPRODUCT('FD inverse'!$A$18:$BH$18,'FD mesh'!$B$84:$BI$84,$E747:$BL747)+'FD inverse'!$A$18*$C748/Setup!$B$17+INDEX('FD inverse'!$A$18:$BH$18,1,'FD mesh'!$B$15+1)*Setup!$B$22</f>
        <v>21.6113647242886</v>
      </c>
      <c r="U748" s="0" t="n">
        <f aca="false">SUMPRODUCT('FD inverse'!$A$19:$BH$19,'FD mesh'!$B$84:$BI$84,$E747:$BL747)+'FD inverse'!$A$19*$C748/Setup!$B$17+INDEX('FD inverse'!$A$19:$BH$19,1,'FD mesh'!$B$15+1)*Setup!$B$22</f>
        <v>21.110760342417</v>
      </c>
      <c r="V748" s="0" t="n">
        <f aca="false">SUMPRODUCT('FD inverse'!$A$20:$BH$20,'FD mesh'!$B$84:$BI$84,$E747:$BL747)+'FD inverse'!$A$20*$C748/Setup!$B$17+INDEX('FD inverse'!$A$20:$BH$20,1,'FD mesh'!$B$15+1)*Setup!$B$22</f>
        <v>20.6136690424357</v>
      </c>
      <c r="W748" s="0" t="n">
        <f aca="false">SUMPRODUCT('FD inverse'!$A$21:$BH$21,'FD mesh'!$B$84:$BI$84,$E747:$BL747)+'FD inverse'!$A$21*$C748/Setup!$B$17+INDEX('FD inverse'!$A$21:$BH$21,1,'FD mesh'!$B$15+1)*Setup!$B$22</f>
        <v>20.1197382239577</v>
      </c>
      <c r="X748" s="0" t="n">
        <f aca="false">SUMPRODUCT('FD inverse'!$A$22:$BH$22,'FD mesh'!$B$84:$BI$84,$E747:$BL747)+'FD inverse'!$A$22*$C748/Setup!$B$17+INDEX('FD inverse'!$A$22:$BH$22,1,'FD mesh'!$B$15+1)*Setup!$B$22</f>
        <v>19.628630692786</v>
      </c>
      <c r="Y748" s="0" t="n">
        <f aca="false">SUMPRODUCT('FD inverse'!$A$23:$BH$23,'FD mesh'!$B$84:$BI$84,$E747:$BL747)+'FD inverse'!$A$23*$C748/Setup!$B$17+INDEX('FD inverse'!$A$23:$BH$23,1,'FD mesh'!$B$15+1)*Setup!$B$22</f>
        <v>19.1400236944641</v>
      </c>
      <c r="Z748" s="0" t="n">
        <f aca="false">SUMPRODUCT('FD inverse'!$A$24:$BH$24,'FD mesh'!$B$84:$BI$84,$E747:$BL747)+'FD inverse'!$A$24*$C748/Setup!$B$17+INDEX('FD inverse'!$A$24:$BH$24,1,'FD mesh'!$B$15+1)*Setup!$B$22</f>
        <v>18.6536078441521</v>
      </c>
      <c r="AA748" s="0" t="n">
        <f aca="false">SUMPRODUCT('FD inverse'!$A$25:$BH$25,'FD mesh'!$B$84:$BI$84,$E747:$BL747)+'FD inverse'!$A$25*$C748/Setup!$B$17+INDEX('FD inverse'!$A$25:$BH$25,1,'FD mesh'!$B$15+1)*Setup!$B$22</f>
        <v>18.1690859650363</v>
      </c>
      <c r="AB748" s="0" t="n">
        <f aca="false">SUMPRODUCT('FD inverse'!$A$26:$BH$26,'FD mesh'!$B$84:$BI$84,$E747:$BL747)+'FD inverse'!$A$26*$C748/Setup!$B$17+INDEX('FD inverse'!$A$26:$BH$26,1,'FD mesh'!$B$15+1)*Setup!$B$22</f>
        <v>17.6861718469017</v>
      </c>
      <c r="AC748" s="0" t="n">
        <f aca="false">SUMPRODUCT('FD inverse'!$A$27:$BH$27,'FD mesh'!$B$84:$BI$84,$E747:$BL747)+'FD inverse'!$A$27*$C748/Setup!$B$17+INDEX('FD inverse'!$A$27:$BH$27,1,'FD mesh'!$B$15+1)*Setup!$B$22</f>
        <v>17.2045889359701</v>
      </c>
      <c r="AD748" s="0" t="n">
        <f aca="false">SUMPRODUCT('FD inverse'!$A$28:$BH$28,'FD mesh'!$B$84:$BI$84,$E747:$BL747)+'FD inverse'!$A$28*$C748/Setup!$B$17+INDEX('FD inverse'!$A$28:$BH$28,1,'FD mesh'!$B$15+1)*Setup!$B$22</f>
        <v>16.7240689666325</v>
      </c>
      <c r="AE748" s="0" t="n">
        <f aca="false">SUMPRODUCT('FD inverse'!$A$29:$BH$29,'FD mesh'!$B$84:$BI$84,$E747:$BL747)+'FD inverse'!$A$29*$C748/Setup!$B$17+INDEX('FD inverse'!$A$29:$BH$29,1,'FD mesh'!$B$15+1)*Setup!$B$22</f>
        <v>16.2443505452903</v>
      </c>
      <c r="AF748" s="0" t="n">
        <f aca="false">SUMPRODUCT('FD inverse'!$A$30:$BH$30,'FD mesh'!$B$84:$BI$84,$E747:$BL747)+'FD inverse'!$A$30*$C748/Setup!$B$17+INDEX('FD inverse'!$A$30:$BH$30,1,'FD mesh'!$B$15+1)*Setup!$B$22</f>
        <v>15.7651776961604</v>
      </c>
      <c r="AG748" s="0" t="n">
        <f aca="false">SUMPRODUCT('FD inverse'!$A$31:$BH$31,'FD mesh'!$B$84:$BI$84,$E747:$BL747)+'FD inverse'!$A$31*$C748/Setup!$B$17+INDEX('FD inverse'!$A$31:$BH$31,1,'FD mesh'!$B$15+1)*Setup!$B$22</f>
        <v>15.2862983786064</v>
      </c>
      <c r="AH748" s="0" t="n">
        <f aca="false">SUMPRODUCT('FD inverse'!$A$32:$BH$32,'FD mesh'!$B$84:$BI$84,$E747:$BL747)+'FD inverse'!$A$32*$C748/Setup!$B$17+INDEX('FD inverse'!$A$32:$BH$32,1,'FD mesh'!$B$15+1)*Setup!$B$22</f>
        <v>15.2661529134237</v>
      </c>
      <c r="AI748" s="0" t="n">
        <f aca="false">SUMPRODUCT('FD inverse'!$A$33:$BH$33,'FD mesh'!$B$84:$BI$84,$E747:$BL747)+'FD inverse'!$A$33*$C748/Setup!$B$17+INDEX('FD inverse'!$A$33:$BH$33,1,'FD mesh'!$B$15+1)*Setup!$B$22</f>
        <v>15.246066305153</v>
      </c>
      <c r="AJ748" s="0" t="n">
        <f aca="false">SUMPRODUCT('FD inverse'!$A$34:$BH$34,'FD mesh'!$B$84:$BI$84,$E747:$BL747)+'FD inverse'!$A$34*$C748/Setup!$B$17+INDEX('FD inverse'!$A$34:$BH$34,1,'FD mesh'!$B$15+1)*Setup!$B$22</f>
        <v>15.2260243890804</v>
      </c>
      <c r="AK748" s="0" t="n">
        <f aca="false">SUMPRODUCT('FD inverse'!$A$35:$BH$35,'FD mesh'!$B$84:$BI$84,$E747:$BL747)+'FD inverse'!$A$35*$C748/Setup!$B$17+INDEX('FD inverse'!$A$35:$BH$35,1,'FD mesh'!$B$15+1)*Setup!$B$22</f>
        <v>15.2060153423505</v>
      </c>
      <c r="AL748" s="0" t="n">
        <f aca="false">SUMPRODUCT('FD inverse'!$A$36:$BH$36,'FD mesh'!$B$84:$BI$84,$E747:$BL747)+'FD inverse'!$A$36*$C748/Setup!$B$17+INDEX('FD inverse'!$A$36:$BH$36,1,'FD mesh'!$B$15+1)*Setup!$B$22</f>
        <v>15.18602948847</v>
      </c>
      <c r="AM748" s="0" t="n">
        <f aca="false">SUMPRODUCT('FD inverse'!$A$37:$BH$37,'FD mesh'!$B$84:$BI$84,$E747:$BL747)+'FD inverse'!$A$37*$C748/Setup!$B$17+INDEX('FD inverse'!$A$37:$BH$37,1,'FD mesh'!$B$15+1)*Setup!$B$22</f>
        <v>15.1660591014319</v>
      </c>
      <c r="AN748" s="0" t="n">
        <f aca="false">SUMPRODUCT('FD inverse'!$A$38:$BH$38,'FD mesh'!$B$84:$BI$84,$E747:$BL747)+'FD inverse'!$A$38*$C748/Setup!$B$17+INDEX('FD inverse'!$A$38:$BH$38,1,'FD mesh'!$B$15+1)*Setup!$B$22</f>
        <v>15.146098210343</v>
      </c>
      <c r="AO748" s="0" t="n">
        <f aca="false">SUMPRODUCT('FD inverse'!$A$39:$BH$39,'FD mesh'!$B$84:$BI$84,$E747:$BL747)+'FD inverse'!$A$39*$C748/Setup!$B$17+INDEX('FD inverse'!$A$39:$BH$39,1,'FD mesh'!$B$15+1)*Setup!$B$22</f>
        <v>15.1261424051932</v>
      </c>
      <c r="AP748" s="0" t="n">
        <f aca="false">SUMPRODUCT('FD inverse'!$A$40:$BH$40,'FD mesh'!$B$84:$BI$84,$E747:$BL747)+'FD inverse'!$A$40*$C748/Setup!$B$17+INDEX('FD inverse'!$A$40:$BH$40,1,'FD mesh'!$B$15+1)*Setup!$B$22</f>
        <v>15.1061886441869</v>
      </c>
      <c r="AQ748" s="0" t="n">
        <f aca="false">SUMPRODUCT('FD inverse'!$A$41:$BH$41,'FD mesh'!$B$84:$BI$84,$E747:$BL747)+'FD inverse'!$A$41*$C748/Setup!$B$17+INDEX('FD inverse'!$A$41:$BH$41,1,'FD mesh'!$B$15+1)*Setup!$B$22</f>
        <v>15.0862350628555</v>
      </c>
      <c r="AR748" s="0" t="n">
        <f aca="false">SUMPRODUCT('FD inverse'!$A$42:$BH$42,'FD mesh'!$B$84:$BI$84,$E747:$BL747)+'FD inverse'!$A$42*$C748/Setup!$B$17+INDEX('FD inverse'!$A$42:$BH$42,1,'FD mesh'!$B$15+1)*Setup!$B$22</f>
        <v>15.0662807850054</v>
      </c>
      <c r="AS748" s="0" t="n">
        <f aca="false">SUMPRODUCT('FD inverse'!$A$43:$BH$43,'FD mesh'!$B$84:$BI$84,$E747:$BL747)+'FD inverse'!$A$43*$C748/Setup!$B$17+INDEX('FD inverse'!$A$43:$BH$43,1,'FD mesh'!$B$15+1)*Setup!$B$22</f>
        <v>0</v>
      </c>
      <c r="AT748" s="0" t="n">
        <f aca="false">SUMPRODUCT('FD inverse'!$A$44:$BH$44,'FD mesh'!$B$84:$BI$84,$E747:$BL747)+'FD inverse'!$A$44*$C748/Setup!$B$17+INDEX('FD inverse'!$A$44:$BH$44,1,'FD mesh'!$B$15+1)*Setup!$B$22</f>
        <v>0</v>
      </c>
      <c r="AU748" s="0" t="n">
        <f aca="false">SUMPRODUCT('FD inverse'!$A$45:$BH$45,'FD mesh'!$B$84:$BI$84,$E747:$BL747)+'FD inverse'!$A$45*$C748/Setup!$B$17+INDEX('FD inverse'!$A$45:$BH$45,1,'FD mesh'!$B$15+1)*Setup!$B$22</f>
        <v>0</v>
      </c>
      <c r="AV748" s="0" t="n">
        <f aca="false">SUMPRODUCT('FD inverse'!$A$46:$BH$46,'FD mesh'!$B$84:$BI$84,$E747:$BL747)+'FD inverse'!$A$46*$C748/Setup!$B$17+INDEX('FD inverse'!$A$46:$BH$46,1,'FD mesh'!$B$15+1)*Setup!$B$22</f>
        <v>0</v>
      </c>
      <c r="AW748" s="0" t="n">
        <f aca="false">SUMPRODUCT('FD inverse'!$A$47:$BH$47,'FD mesh'!$B$84:$BI$84,$E747:$BL747)+'FD inverse'!$A$47*$C748/Setup!$B$17+INDEX('FD inverse'!$A$47:$BH$47,1,'FD mesh'!$B$15+1)*Setup!$B$22</f>
        <v>0</v>
      </c>
      <c r="AX748" s="0" t="n">
        <f aca="false">SUMPRODUCT('FD inverse'!$A$48:$BH$48,'FD mesh'!$B$84:$BI$84,$E747:$BL747)+'FD inverse'!$A$48*$C748/Setup!$B$17+INDEX('FD inverse'!$A$48:$BH$48,1,'FD mesh'!$B$15+1)*Setup!$B$22</f>
        <v>0</v>
      </c>
      <c r="AY748" s="0" t="n">
        <f aca="false">SUMPRODUCT('FD inverse'!$A$49:$BH$49,'FD mesh'!$B$84:$BI$84,$E747:$BL747)+'FD inverse'!$A$49*$C748/Setup!$B$17+INDEX('FD inverse'!$A$49:$BH$49,1,'FD mesh'!$B$15+1)*Setup!$B$22</f>
        <v>0</v>
      </c>
      <c r="AZ748" s="0" t="n">
        <f aca="false">SUMPRODUCT('FD inverse'!$A$50:$BH$50,'FD mesh'!$B$84:$BI$84,$E747:$BL747)+'FD inverse'!$A$50*$C748/Setup!$B$17+INDEX('FD inverse'!$A$50:$BH$50,1,'FD mesh'!$B$15+1)*Setup!$B$22</f>
        <v>0</v>
      </c>
      <c r="BA748" s="0" t="n">
        <f aca="false">SUMPRODUCT('FD inverse'!$A$51:$BH$51,'FD mesh'!$B$84:$BI$84,$E747:$BL747)+'FD inverse'!$A$51*$C748/Setup!$B$17+INDEX('FD inverse'!$A$51:$BH$51,1,'FD mesh'!$B$15+1)*Setup!$B$22</f>
        <v>0</v>
      </c>
      <c r="BB748" s="0" t="n">
        <f aca="false">SUMPRODUCT('FD inverse'!$A$52:$BH$52,'FD mesh'!$B$84:$BI$84,$E747:$BL747)+'FD inverse'!$A$52*$C748/Setup!$B$17+INDEX('FD inverse'!$A$52:$BH$52,1,'FD mesh'!$B$15+1)*Setup!$B$22</f>
        <v>0</v>
      </c>
      <c r="BC748" s="0" t="n">
        <f aca="false">SUMPRODUCT('FD inverse'!$A$53:$BH$53,'FD mesh'!$B$84:$BI$84,$E747:$BL747)+'FD inverse'!$A$53*$C748/Setup!$B$17+INDEX('FD inverse'!$A$53:$BH$53,1,'FD mesh'!$B$15+1)*Setup!$B$22</f>
        <v>0</v>
      </c>
      <c r="BD748" s="0" t="n">
        <f aca="false">SUMPRODUCT('FD inverse'!$A$54:$BH$54,'FD mesh'!$B$84:$BI$84,$E747:$BL747)+'FD inverse'!$A$54*$C748/Setup!$B$17+INDEX('FD inverse'!$A$54:$BH$54,1,'FD mesh'!$B$15+1)*Setup!$B$22</f>
        <v>0</v>
      </c>
      <c r="BE748" s="0" t="n">
        <f aca="false">SUMPRODUCT('FD inverse'!$A$55:$BH$55,'FD mesh'!$B$84:$BI$84,$E747:$BL747)+'FD inverse'!$A$55*$C748/Setup!$B$17+INDEX('FD inverse'!$A$55:$BH$55,1,'FD mesh'!$B$15+1)*Setup!$B$22</f>
        <v>0</v>
      </c>
      <c r="BF748" s="0" t="n">
        <f aca="false">SUMPRODUCT('FD inverse'!$A$56:$BH$56,'FD mesh'!$B$84:$BI$84,$E747:$BL747)+'FD inverse'!$A$56*$C748/Setup!$B$17+INDEX('FD inverse'!$A$56:$BH$56,1,'FD mesh'!$B$15+1)*Setup!$B$22</f>
        <v>0</v>
      </c>
      <c r="BG748" s="0" t="n">
        <f aca="false">SUMPRODUCT('FD inverse'!$A$57:$BH$57,'FD mesh'!$B$84:$BI$84,$E747:$BL747)+'FD inverse'!$A$57*$C748/Setup!$B$17+INDEX('FD inverse'!$A$57:$BH$57,1,'FD mesh'!$B$15+1)*Setup!$B$22</f>
        <v>0</v>
      </c>
      <c r="BH748" s="0" t="n">
        <f aca="false">SUMPRODUCT('FD inverse'!$A$58:$BH$58,'FD mesh'!$B$84:$BI$84,$E747:$BL747)+'FD inverse'!$A$58*$C748/Setup!$B$17+INDEX('FD inverse'!$A$58:$BH$58,1,'FD mesh'!$B$15+1)*Setup!$B$22</f>
        <v>0</v>
      </c>
      <c r="BI748" s="0" t="n">
        <f aca="false">SUMPRODUCT('FD inverse'!$A$59:$BH$59,'FD mesh'!$B$84:$BI$84,$E747:$BL747)+'FD inverse'!$A$59*$C748/Setup!$B$17+INDEX('FD inverse'!$A$59:$BH$59,1,'FD mesh'!$B$15+1)*Setup!$B$22</f>
        <v>0</v>
      </c>
      <c r="BJ748" s="0" t="n">
        <f aca="false">SUMPRODUCT('FD inverse'!$A$60:$BH$60,'FD mesh'!$B$84:$BI$84,$E747:$BL747)+'FD inverse'!$A$60*$C748/Setup!$B$17+INDEX('FD inverse'!$A$60:$BH$60,1,'FD mesh'!$B$15+1)*Setup!$B$22</f>
        <v>0</v>
      </c>
      <c r="BK748" s="0" t="n">
        <f aca="false">SUMPRODUCT('FD inverse'!$A$61:$BH$61,'FD mesh'!$B$84:$BI$84,$E747:$BL747)+'FD inverse'!$A$61*$C748/Setup!$B$17+INDEX('FD inverse'!$A$61:$BH$61,1,'FD mesh'!$B$15+1)*Setup!$B$22</f>
        <v>0</v>
      </c>
      <c r="BL748" s="0" t="n">
        <f aca="false">SUMPRODUCT('FD inverse'!$A$62:$BH$62,'FD mesh'!$B$84:$BI$84,$E747:$BL747)+'FD inverse'!$A$62*$C748/Setup!$B$17+INDEX('FD inverse'!$A$62:$BH$62,1,'FD mesh'!$B$15+1)*Setup!$B$22</f>
        <v>0</v>
      </c>
    </row>
    <row r="749" customFormat="false" ht="15" hidden="false" customHeight="false" outlineLevel="0" collapsed="false">
      <c r="A749" s="0" t="n">
        <v>744</v>
      </c>
      <c r="B749" s="0" t="n">
        <f aca="false">A749*Setup!$B$11/3600</f>
        <v>62</v>
      </c>
      <c r="C749" s="0" t="n">
        <f aca="false">Setup!$B$7+Setup!$B$8*COS(2*PI()*(B749-Setup!$B$9)/24)</f>
        <v>27.4641016151378</v>
      </c>
      <c r="D749" s="0" t="n">
        <f aca="false">(C749-E749)/Setup!$B$17</f>
        <v>14.8013304434893</v>
      </c>
      <c r="E749" s="0" t="n">
        <f aca="false">SUMPRODUCT('FD inverse'!$A$3:$BH$3,'FD mesh'!$B$84:$BI$84,$E748:$BL748)+'FD inverse'!$A$3*$C749/Setup!$B$17+INDEX('FD inverse'!$A$3:$BH$3,1,'FD mesh'!$B$15+1)*Setup!$B$22</f>
        <v>25.5399286574841</v>
      </c>
      <c r="F749" s="0" t="n">
        <f aca="false">SUMPRODUCT('FD inverse'!$A$4:$BH$4,'FD mesh'!$B$84:$BI$84,$E748:$BL748)+'FD inverse'!$A$4*$C749/Setup!$B$17+INDEX('FD inverse'!$A$4:$BH$4,1,'FD mesh'!$B$15+1)*Setup!$B$22</f>
        <v>25.1070833669568</v>
      </c>
      <c r="G749" s="0" t="n">
        <f aca="false">SUMPRODUCT('FD inverse'!$A$5:$BH$5,'FD mesh'!$B$84:$BI$84,$E748:$BL748)+'FD inverse'!$A$5*$C749/Setup!$B$17+INDEX('FD inverse'!$A$5:$BH$5,1,'FD mesh'!$B$15+1)*Setup!$B$22</f>
        <v>24.6885912543192</v>
      </c>
      <c r="H749" s="0" t="n">
        <f aca="false">SUMPRODUCT('FD inverse'!$A$6:$BH$6,'FD mesh'!$B$84:$BI$84,$E748:$BL748)+'FD inverse'!$A$6*$C749/Setup!$B$17+INDEX('FD inverse'!$A$6:$BH$6,1,'FD mesh'!$B$15+1)*Setup!$B$22</f>
        <v>23.3046866376081</v>
      </c>
      <c r="I749" s="0" t="n">
        <f aca="false">SUMPRODUCT('FD inverse'!$A$7:$BH$7,'FD mesh'!$B$84:$BI$84,$E748:$BL748)+'FD inverse'!$A$7*$C749/Setup!$B$17+INDEX('FD inverse'!$A$7:$BH$7,1,'FD mesh'!$B$15+1)*Setup!$B$22</f>
        <v>23.1885301421132</v>
      </c>
      <c r="J749" s="0" t="n">
        <f aca="false">SUMPRODUCT('FD inverse'!$A$8:$BH$8,'FD mesh'!$B$84:$BI$84,$E748:$BL748)+'FD inverse'!$A$8*$C749/Setup!$B$17+INDEX('FD inverse'!$A$8:$BH$8,1,'FD mesh'!$B$15+1)*Setup!$B$22</f>
        <v>23.0845218286164</v>
      </c>
      <c r="K749" s="0" t="n">
        <f aca="false">SUMPRODUCT('FD inverse'!$A$9:$BH$9,'FD mesh'!$B$84:$BI$84,$E748:$BL748)+'FD inverse'!$A$9*$C749/Setup!$B$17+INDEX('FD inverse'!$A$9:$BH$9,1,'FD mesh'!$B$15+1)*Setup!$B$22</f>
        <v>22.9921925395234</v>
      </c>
      <c r="L749" s="0" t="n">
        <f aca="false">SUMPRODUCT('FD inverse'!$A$10:$BH$10,'FD mesh'!$B$84:$BI$84,$E748:$BL748)+'FD inverse'!$A$10*$C749/Setup!$B$17+INDEX('FD inverse'!$A$10:$BH$10,1,'FD mesh'!$B$15+1)*Setup!$B$22</f>
        <v>22.9110950949061</v>
      </c>
      <c r="M749" s="0" t="n">
        <f aca="false">SUMPRODUCT('FD inverse'!$A$11:$BH$11,'FD mesh'!$B$84:$BI$84,$E748:$BL748)+'FD inverse'!$A$11*$C749/Setup!$B$17+INDEX('FD inverse'!$A$11:$BH$11,1,'FD mesh'!$B$15+1)*Setup!$B$22</f>
        <v>22.8408159138201</v>
      </c>
      <c r="N749" s="0" t="n">
        <f aca="false">SUMPRODUCT('FD inverse'!$A$12:$BH$12,'FD mesh'!$B$84:$BI$84,$E748:$BL748)+'FD inverse'!$A$12*$C749/Setup!$B$17+INDEX('FD inverse'!$A$12:$BH$12,1,'FD mesh'!$B$15+1)*Setup!$B$22</f>
        <v>22.7809848986484</v>
      </c>
      <c r="O749" s="0" t="n">
        <f aca="false">SUMPRODUCT('FD inverse'!$A$13:$BH$13,'FD mesh'!$B$84:$BI$84,$E748:$BL748)+'FD inverse'!$A$13*$C749/Setup!$B$17+INDEX('FD inverse'!$A$13:$BH$13,1,'FD mesh'!$B$15+1)*Setup!$B$22</f>
        <v>22.7312836558244</v>
      </c>
      <c r="P749" s="0" t="n">
        <f aca="false">SUMPRODUCT('FD inverse'!$A$14:$BH$14,'FD mesh'!$B$84:$BI$84,$E748:$BL748)+'FD inverse'!$A$14*$C749/Setup!$B$17+INDEX('FD inverse'!$A$14:$BH$14,1,'FD mesh'!$B$15+1)*Setup!$B$22</f>
        <v>22.6914521182778</v>
      </c>
      <c r="Q749" s="0" t="n">
        <f aca="false">SUMPRODUCT('FD inverse'!$A$15:$BH$15,'FD mesh'!$B$84:$BI$84,$E748:$BL748)+'FD inverse'!$A$15*$C749/Setup!$B$17+INDEX('FD inverse'!$A$15:$BH$15,1,'FD mesh'!$B$15+1)*Setup!$B$22</f>
        <v>22.6612936255876</v>
      </c>
      <c r="R749" s="0" t="n">
        <f aca="false">SUMPRODUCT('FD inverse'!$A$16:$BH$16,'FD mesh'!$B$84:$BI$84,$E748:$BL748)+'FD inverse'!$A$16*$C749/Setup!$B$17+INDEX('FD inverse'!$A$16:$BH$16,1,'FD mesh'!$B$15+1)*Setup!$B$22</f>
        <v>22.6406785073802</v>
      </c>
      <c r="S749" s="0" t="n">
        <f aca="false">SUMPRODUCT('FD inverse'!$A$17:$BH$17,'FD mesh'!$B$84:$BI$84,$E748:$BL748)+'FD inverse'!$A$17*$C749/Setup!$B$17+INDEX('FD inverse'!$A$17:$BH$17,1,'FD mesh'!$B$15+1)*Setup!$B$22</f>
        <v>22.1305495016724</v>
      </c>
      <c r="T749" s="0" t="n">
        <f aca="false">SUMPRODUCT('FD inverse'!$A$18:$BH$18,'FD mesh'!$B$84:$BI$84,$E748:$BL748)+'FD inverse'!$A$18*$C749/Setup!$B$17+INDEX('FD inverse'!$A$18:$BH$18,1,'FD mesh'!$B$15+1)*Setup!$B$22</f>
        <v>21.6247460419118</v>
      </c>
      <c r="U749" s="0" t="n">
        <f aca="false">SUMPRODUCT('FD inverse'!$A$19:$BH$19,'FD mesh'!$B$84:$BI$84,$E748:$BL748)+'FD inverse'!$A$19*$C749/Setup!$B$17+INDEX('FD inverse'!$A$19:$BH$19,1,'FD mesh'!$B$15+1)*Setup!$B$22</f>
        <v>21.122880512766</v>
      </c>
      <c r="V749" s="0" t="n">
        <f aca="false">SUMPRODUCT('FD inverse'!$A$20:$BH$20,'FD mesh'!$B$84:$BI$84,$E748:$BL748)+'FD inverse'!$A$20*$C749/Setup!$B$17+INDEX('FD inverse'!$A$20:$BH$20,1,'FD mesh'!$B$15+1)*Setup!$B$22</f>
        <v>20.6245817766087</v>
      </c>
      <c r="W749" s="0" t="n">
        <f aca="false">SUMPRODUCT('FD inverse'!$A$21:$BH$21,'FD mesh'!$B$84:$BI$84,$E748:$BL748)+'FD inverse'!$A$21*$C749/Setup!$B$17+INDEX('FD inverse'!$A$21:$BH$21,1,'FD mesh'!$B$15+1)*Setup!$B$22</f>
        <v>20.1294945022223</v>
      </c>
      <c r="X749" s="0" t="n">
        <f aca="false">SUMPRODUCT('FD inverse'!$A$22:$BH$22,'FD mesh'!$B$84:$BI$84,$E748:$BL748)+'FD inverse'!$A$22*$C749/Setup!$B$17+INDEX('FD inverse'!$A$22:$BH$22,1,'FD mesh'!$B$15+1)*Setup!$B$22</f>
        <v>19.6372783611537</v>
      </c>
      <c r="Y749" s="0" t="n">
        <f aca="false">SUMPRODUCT('FD inverse'!$A$23:$BH$23,'FD mesh'!$B$84:$BI$84,$E748:$BL748)+'FD inverse'!$A$23*$C749/Setup!$B$17+INDEX('FD inverse'!$A$23:$BH$23,1,'FD mesh'!$B$15+1)*Setup!$B$22</f>
        <v>19.1476071053476</v>
      </c>
      <c r="Z749" s="0" t="n">
        <f aca="false">SUMPRODUCT('FD inverse'!$A$24:$BH$24,'FD mesh'!$B$84:$BI$84,$E748:$BL748)+'FD inverse'!$A$24*$C749/Setup!$B$17+INDEX('FD inverse'!$A$24:$BH$24,1,'FD mesh'!$B$15+1)*Setup!$B$22</f>
        <v>18.6601675390301</v>
      </c>
      <c r="AA749" s="0" t="n">
        <f aca="false">SUMPRODUCT('FD inverse'!$A$25:$BH$25,'FD mesh'!$B$84:$BI$84,$E748:$BL748)+'FD inverse'!$A$25*$C749/Setup!$B$17+INDEX('FD inverse'!$A$25:$BH$25,1,'FD mesh'!$B$15+1)*Setup!$B$22</f>
        <v>18.1746583972053</v>
      </c>
      <c r="AB749" s="0" t="n">
        <f aca="false">SUMPRODUCT('FD inverse'!$A$26:$BH$26,'FD mesh'!$B$84:$BI$84,$E748:$BL748)+'FD inverse'!$A$26*$C749/Setup!$B$17+INDEX('FD inverse'!$A$26:$BH$26,1,'FD mesh'!$B$15+1)*Setup!$B$22</f>
        <v>17.6907891425617</v>
      </c>
      <c r="AC749" s="0" t="n">
        <f aca="false">SUMPRODUCT('FD inverse'!$A$27:$BH$27,'FD mesh'!$B$84:$BI$84,$E748:$BL748)+'FD inverse'!$A$27*$C749/Setup!$B$17+INDEX('FD inverse'!$A$27:$BH$27,1,'FD mesh'!$B$15+1)*Setup!$B$22</f>
        <v>17.2082786920695</v>
      </c>
      <c r="AD749" s="0" t="n">
        <f aca="false">SUMPRODUCT('FD inverse'!$A$28:$BH$28,'FD mesh'!$B$84:$BI$84,$E748:$BL748)+'FD inverse'!$A$28*$C749/Setup!$B$17+INDEX('FD inverse'!$A$28:$BH$28,1,'FD mesh'!$B$15+1)*Setup!$B$22</f>
        <v>16.7268540840865</v>
      </c>
      <c r="AE749" s="0" t="n">
        <f aca="false">SUMPRODUCT('FD inverse'!$A$29:$BH$29,'FD mesh'!$B$84:$BI$84,$E748:$BL748)+'FD inverse'!$A$29*$C749/Setup!$B$17+INDEX('FD inverse'!$A$29:$BH$29,1,'FD mesh'!$B$15+1)*Setup!$B$22</f>
        <v>16.2462490963829</v>
      </c>
      <c r="AF749" s="0" t="n">
        <f aca="false">SUMPRODUCT('FD inverse'!$A$30:$BH$30,'FD mesh'!$B$84:$BI$84,$E748:$BL748)+'FD inverse'!$A$30*$C749/Setup!$B$17+INDEX('FD inverse'!$A$30:$BH$30,1,'FD mesh'!$B$15+1)*Setup!$B$22</f>
        <v>15.7662028251436</v>
      </c>
      <c r="AG749" s="0" t="n">
        <f aca="false">SUMPRODUCT('FD inverse'!$A$31:$BH$31,'FD mesh'!$B$84:$BI$84,$E748:$BL748)+'FD inverse'!$A$31*$C749/Setup!$B$17+INDEX('FD inverse'!$A$31:$BH$31,1,'FD mesh'!$B$15+1)*Setup!$B$22</f>
        <v>15.2864582347194</v>
      </c>
      <c r="AH749" s="0" t="n">
        <f aca="false">SUMPRODUCT('FD inverse'!$A$32:$BH$32,'FD mesh'!$B$84:$BI$84,$E748:$BL748)+'FD inverse'!$A$32*$C749/Setup!$B$17+INDEX('FD inverse'!$A$32:$BH$32,1,'FD mesh'!$B$15+1)*Setup!$B$22</f>
        <v>15.2662790477908</v>
      </c>
      <c r="AI749" s="0" t="n">
        <f aca="false">SUMPRODUCT('FD inverse'!$A$33:$BH$33,'FD mesh'!$B$84:$BI$84,$E748:$BL748)+'FD inverse'!$A$33*$C749/Setup!$B$17+INDEX('FD inverse'!$A$33:$BH$33,1,'FD mesh'!$B$15+1)*Setup!$B$22</f>
        <v>15.2461637129841</v>
      </c>
      <c r="AJ749" s="0" t="n">
        <f aca="false">SUMPRODUCT('FD inverse'!$A$34:$BH$34,'FD mesh'!$B$84:$BI$84,$E748:$BL748)+'FD inverse'!$A$34*$C749/Setup!$B$17+INDEX('FD inverse'!$A$34:$BH$34,1,'FD mesh'!$B$15+1)*Setup!$B$22</f>
        <v>15.2260976882651</v>
      </c>
      <c r="AK749" s="0" t="n">
        <f aca="false">SUMPRODUCT('FD inverse'!$A$35:$BH$35,'FD mesh'!$B$84:$BI$84,$E748:$BL748)+'FD inverse'!$A$35*$C749/Setup!$B$17+INDEX('FD inverse'!$A$35:$BH$35,1,'FD mesh'!$B$15+1)*Setup!$B$22</f>
        <v>15.2060687692817</v>
      </c>
      <c r="AL749" s="0" t="n">
        <f aca="false">SUMPRODUCT('FD inverse'!$A$36:$BH$36,'FD mesh'!$B$84:$BI$84,$E748:$BL748)+'FD inverse'!$A$36*$C749/Setup!$B$17+INDEX('FD inverse'!$A$36:$BH$36,1,'FD mesh'!$B$15+1)*Setup!$B$22</f>
        <v>15.1860668962414</v>
      </c>
      <c r="AM749" s="0" t="n">
        <f aca="false">SUMPRODUCT('FD inverse'!$A$37:$BH$37,'FD mesh'!$B$84:$BI$84,$E748:$BL748)+'FD inverse'!$A$37*$C749/Setup!$B$17+INDEX('FD inverse'!$A$37:$BH$37,1,'FD mesh'!$B$15+1)*Setup!$B$22</f>
        <v>15.1660839598767</v>
      </c>
      <c r="AN749" s="0" t="n">
        <f aca="false">SUMPRODUCT('FD inverse'!$A$38:$BH$38,'FD mesh'!$B$84:$BI$84,$E748:$BL748)+'FD inverse'!$A$38*$C749/Setup!$B$17+INDEX('FD inverse'!$A$38:$BH$38,1,'FD mesh'!$B$15+1)*Setup!$B$22</f>
        <v>15.1461136074294</v>
      </c>
      <c r="AO749" s="0" t="n">
        <f aca="false">SUMPRODUCT('FD inverse'!$A$39:$BH$39,'FD mesh'!$B$84:$BI$84,$E748:$BL748)+'FD inverse'!$A$39*$C749/Setup!$B$17+INDEX('FD inverse'!$A$39:$BH$39,1,'FD mesh'!$B$15+1)*Setup!$B$22</f>
        <v>15.1261510493419</v>
      </c>
      <c r="AP749" s="0" t="n">
        <f aca="false">SUMPRODUCT('FD inverse'!$A$40:$BH$40,'FD mesh'!$B$84:$BI$84,$E748:$BL748)+'FD inverse'!$A$40*$C749/Setup!$B$17+INDEX('FD inverse'!$A$40:$BH$40,1,'FD mesh'!$B$15+1)*Setup!$B$22</f>
        <v>15.1061928671216</v>
      </c>
      <c r="AQ749" s="0" t="n">
        <f aca="false">SUMPRODUCT('FD inverse'!$A$41:$BH$41,'FD mesh'!$B$84:$BI$84,$E748:$BL748)+'FD inverse'!$A$41*$C749/Setup!$B$17+INDEX('FD inverse'!$A$41:$BH$41,1,'FD mesh'!$B$15+1)*Setup!$B$22</f>
        <v>15.0862368226482</v>
      </c>
      <c r="AR749" s="0" t="n">
        <f aca="false">SUMPRODUCT('FD inverse'!$A$42:$BH$42,'FD mesh'!$B$84:$BI$84,$E748:$BL748)+'FD inverse'!$A$42*$C749/Setup!$B$17+INDEX('FD inverse'!$A$42:$BH$42,1,'FD mesh'!$B$15+1)*Setup!$B$22</f>
        <v>15.0662816690223</v>
      </c>
      <c r="AS749" s="0" t="n">
        <f aca="false">SUMPRODUCT('FD inverse'!$A$43:$BH$43,'FD mesh'!$B$84:$BI$84,$E748:$BL748)+'FD inverse'!$A$43*$C749/Setup!$B$17+INDEX('FD inverse'!$A$43:$BH$43,1,'FD mesh'!$B$15+1)*Setup!$B$22</f>
        <v>0</v>
      </c>
      <c r="AT749" s="0" t="n">
        <f aca="false">SUMPRODUCT('FD inverse'!$A$44:$BH$44,'FD mesh'!$B$84:$BI$84,$E748:$BL748)+'FD inverse'!$A$44*$C749/Setup!$B$17+INDEX('FD inverse'!$A$44:$BH$44,1,'FD mesh'!$B$15+1)*Setup!$B$22</f>
        <v>0</v>
      </c>
      <c r="AU749" s="0" t="n">
        <f aca="false">SUMPRODUCT('FD inverse'!$A$45:$BH$45,'FD mesh'!$B$84:$BI$84,$E748:$BL748)+'FD inverse'!$A$45*$C749/Setup!$B$17+INDEX('FD inverse'!$A$45:$BH$45,1,'FD mesh'!$B$15+1)*Setup!$B$22</f>
        <v>0</v>
      </c>
      <c r="AV749" s="0" t="n">
        <f aca="false">SUMPRODUCT('FD inverse'!$A$46:$BH$46,'FD mesh'!$B$84:$BI$84,$E748:$BL748)+'FD inverse'!$A$46*$C749/Setup!$B$17+INDEX('FD inverse'!$A$46:$BH$46,1,'FD mesh'!$B$15+1)*Setup!$B$22</f>
        <v>0</v>
      </c>
      <c r="AW749" s="0" t="n">
        <f aca="false">SUMPRODUCT('FD inverse'!$A$47:$BH$47,'FD mesh'!$B$84:$BI$84,$E748:$BL748)+'FD inverse'!$A$47*$C749/Setup!$B$17+INDEX('FD inverse'!$A$47:$BH$47,1,'FD mesh'!$B$15+1)*Setup!$B$22</f>
        <v>0</v>
      </c>
      <c r="AX749" s="0" t="n">
        <f aca="false">SUMPRODUCT('FD inverse'!$A$48:$BH$48,'FD mesh'!$B$84:$BI$84,$E748:$BL748)+'FD inverse'!$A$48*$C749/Setup!$B$17+INDEX('FD inverse'!$A$48:$BH$48,1,'FD mesh'!$B$15+1)*Setup!$B$22</f>
        <v>0</v>
      </c>
      <c r="AY749" s="0" t="n">
        <f aca="false">SUMPRODUCT('FD inverse'!$A$49:$BH$49,'FD mesh'!$B$84:$BI$84,$E748:$BL748)+'FD inverse'!$A$49*$C749/Setup!$B$17+INDEX('FD inverse'!$A$49:$BH$49,1,'FD mesh'!$B$15+1)*Setup!$B$22</f>
        <v>0</v>
      </c>
      <c r="AZ749" s="0" t="n">
        <f aca="false">SUMPRODUCT('FD inverse'!$A$50:$BH$50,'FD mesh'!$B$84:$BI$84,$E748:$BL748)+'FD inverse'!$A$50*$C749/Setup!$B$17+INDEX('FD inverse'!$A$50:$BH$50,1,'FD mesh'!$B$15+1)*Setup!$B$22</f>
        <v>0</v>
      </c>
      <c r="BA749" s="0" t="n">
        <f aca="false">SUMPRODUCT('FD inverse'!$A$51:$BH$51,'FD mesh'!$B$84:$BI$84,$E748:$BL748)+'FD inverse'!$A$51*$C749/Setup!$B$17+INDEX('FD inverse'!$A$51:$BH$51,1,'FD mesh'!$B$15+1)*Setup!$B$22</f>
        <v>0</v>
      </c>
      <c r="BB749" s="0" t="n">
        <f aca="false">SUMPRODUCT('FD inverse'!$A$52:$BH$52,'FD mesh'!$B$84:$BI$84,$E748:$BL748)+'FD inverse'!$A$52*$C749/Setup!$B$17+INDEX('FD inverse'!$A$52:$BH$52,1,'FD mesh'!$B$15+1)*Setup!$B$22</f>
        <v>0</v>
      </c>
      <c r="BC749" s="0" t="n">
        <f aca="false">SUMPRODUCT('FD inverse'!$A$53:$BH$53,'FD mesh'!$B$84:$BI$84,$E748:$BL748)+'FD inverse'!$A$53*$C749/Setup!$B$17+INDEX('FD inverse'!$A$53:$BH$53,1,'FD mesh'!$B$15+1)*Setup!$B$22</f>
        <v>0</v>
      </c>
      <c r="BD749" s="0" t="n">
        <f aca="false">SUMPRODUCT('FD inverse'!$A$54:$BH$54,'FD mesh'!$B$84:$BI$84,$E748:$BL748)+'FD inverse'!$A$54*$C749/Setup!$B$17+INDEX('FD inverse'!$A$54:$BH$54,1,'FD mesh'!$B$15+1)*Setup!$B$22</f>
        <v>0</v>
      </c>
      <c r="BE749" s="0" t="n">
        <f aca="false">SUMPRODUCT('FD inverse'!$A$55:$BH$55,'FD mesh'!$B$84:$BI$84,$E748:$BL748)+'FD inverse'!$A$55*$C749/Setup!$B$17+INDEX('FD inverse'!$A$55:$BH$55,1,'FD mesh'!$B$15+1)*Setup!$B$22</f>
        <v>0</v>
      </c>
      <c r="BF749" s="0" t="n">
        <f aca="false">SUMPRODUCT('FD inverse'!$A$56:$BH$56,'FD mesh'!$B$84:$BI$84,$E748:$BL748)+'FD inverse'!$A$56*$C749/Setup!$B$17+INDEX('FD inverse'!$A$56:$BH$56,1,'FD mesh'!$B$15+1)*Setup!$B$22</f>
        <v>0</v>
      </c>
      <c r="BG749" s="0" t="n">
        <f aca="false">SUMPRODUCT('FD inverse'!$A$57:$BH$57,'FD mesh'!$B$84:$BI$84,$E748:$BL748)+'FD inverse'!$A$57*$C749/Setup!$B$17+INDEX('FD inverse'!$A$57:$BH$57,1,'FD mesh'!$B$15+1)*Setup!$B$22</f>
        <v>0</v>
      </c>
      <c r="BH749" s="0" t="n">
        <f aca="false">SUMPRODUCT('FD inverse'!$A$58:$BH$58,'FD mesh'!$B$84:$BI$84,$E748:$BL748)+'FD inverse'!$A$58*$C749/Setup!$B$17+INDEX('FD inverse'!$A$58:$BH$58,1,'FD mesh'!$B$15+1)*Setup!$B$22</f>
        <v>0</v>
      </c>
      <c r="BI749" s="0" t="n">
        <f aca="false">SUMPRODUCT('FD inverse'!$A$59:$BH$59,'FD mesh'!$B$84:$BI$84,$E748:$BL748)+'FD inverse'!$A$59*$C749/Setup!$B$17+INDEX('FD inverse'!$A$59:$BH$59,1,'FD mesh'!$B$15+1)*Setup!$B$22</f>
        <v>0</v>
      </c>
      <c r="BJ749" s="0" t="n">
        <f aca="false">SUMPRODUCT('FD inverse'!$A$60:$BH$60,'FD mesh'!$B$84:$BI$84,$E748:$BL748)+'FD inverse'!$A$60*$C749/Setup!$B$17+INDEX('FD inverse'!$A$60:$BH$60,1,'FD mesh'!$B$15+1)*Setup!$B$22</f>
        <v>0</v>
      </c>
      <c r="BK749" s="0" t="n">
        <f aca="false">SUMPRODUCT('FD inverse'!$A$61:$BH$61,'FD mesh'!$B$84:$BI$84,$E748:$BL748)+'FD inverse'!$A$61*$C749/Setup!$B$17+INDEX('FD inverse'!$A$61:$BH$61,1,'FD mesh'!$B$15+1)*Setup!$B$22</f>
        <v>0</v>
      </c>
      <c r="BL749" s="0" t="n">
        <f aca="false">SUMPRODUCT('FD inverse'!$A$62:$BH$62,'FD mesh'!$B$84:$BI$84,$E748:$BL748)+'FD inverse'!$A$62*$C749/Setup!$B$17+INDEX('FD inverse'!$A$62:$BH$62,1,'FD mesh'!$B$15+1)*Setup!$B$22</f>
        <v>0</v>
      </c>
    </row>
    <row r="750" customFormat="false" ht="15" hidden="false" customHeight="false" outlineLevel="0" collapsed="false">
      <c r="A750" s="0" t="n">
        <v>745</v>
      </c>
      <c r="B750" s="0" t="n">
        <f aca="false">A750*Setup!$B$11/3600</f>
        <v>62.0833333333333</v>
      </c>
      <c r="C750" s="0" t="n">
        <f aca="false">Setup!$B$7+Setup!$B$8*COS(2*PI()*(B750-Setup!$B$9)/24)</f>
        <v>27.50690702283</v>
      </c>
      <c r="D750" s="0" t="n">
        <f aca="false">(C750-E750)/Setup!$B$17</f>
        <v>14.8655986369785</v>
      </c>
      <c r="E750" s="0" t="n">
        <f aca="false">SUMPRODUCT('FD inverse'!$A$3:$BH$3,'FD mesh'!$B$84:$BI$84,$E749:$BL749)+'FD inverse'!$A$3*$C750/Setup!$B$17+INDEX('FD inverse'!$A$3:$BH$3,1,'FD mesh'!$B$15+1)*Setup!$B$22</f>
        <v>25.5743792000228</v>
      </c>
      <c r="F750" s="0" t="n">
        <f aca="false">SUMPRODUCT('FD inverse'!$A$4:$BH$4,'FD mesh'!$B$84:$BI$84,$E749:$BL749)+'FD inverse'!$A$4*$C750/Setup!$B$17+INDEX('FD inverse'!$A$4:$BH$4,1,'FD mesh'!$B$15+1)*Setup!$B$22</f>
        <v>25.139426915371</v>
      </c>
      <c r="G750" s="0" t="n">
        <f aca="false">SUMPRODUCT('FD inverse'!$A$5:$BH$5,'FD mesh'!$B$84:$BI$84,$E749:$BL749)+'FD inverse'!$A$5*$C750/Setup!$B$17+INDEX('FD inverse'!$A$5:$BH$5,1,'FD mesh'!$B$15+1)*Setup!$B$22</f>
        <v>24.7185126291629</v>
      </c>
      <c r="H750" s="0" t="n">
        <f aca="false">SUMPRODUCT('FD inverse'!$A$6:$BH$6,'FD mesh'!$B$84:$BI$84,$E749:$BL749)+'FD inverse'!$A$6*$C750/Setup!$B$17+INDEX('FD inverse'!$A$6:$BH$6,1,'FD mesh'!$B$15+1)*Setup!$B$22</f>
        <v>23.3260582966605</v>
      </c>
      <c r="I750" s="0" t="n">
        <f aca="false">SUMPRODUCT('FD inverse'!$A$7:$BH$7,'FD mesh'!$B$84:$BI$84,$E749:$BL749)+'FD inverse'!$A$7*$C750/Setup!$B$17+INDEX('FD inverse'!$A$7:$BH$7,1,'FD mesh'!$B$15+1)*Setup!$B$22</f>
        <v>23.2091365737406</v>
      </c>
      <c r="J750" s="0" t="n">
        <f aca="false">SUMPRODUCT('FD inverse'!$A$8:$BH$8,'FD mesh'!$B$84:$BI$84,$E749:$BL749)+'FD inverse'!$A$8*$C750/Setup!$B$17+INDEX('FD inverse'!$A$8:$BH$8,1,'FD mesh'!$B$15+1)*Setup!$B$22</f>
        <v>23.1043720376215</v>
      </c>
      <c r="K750" s="0" t="n">
        <f aca="false">SUMPRODUCT('FD inverse'!$A$9:$BH$9,'FD mesh'!$B$84:$BI$84,$E749:$BL749)+'FD inverse'!$A$9*$C750/Setup!$B$17+INDEX('FD inverse'!$A$9:$BH$9,1,'FD mesh'!$B$15+1)*Setup!$B$22</f>
        <v>23.0113185392636</v>
      </c>
      <c r="L750" s="0" t="n">
        <f aca="false">SUMPRODUCT('FD inverse'!$A$10:$BH$10,'FD mesh'!$B$84:$BI$84,$E749:$BL749)+'FD inverse'!$A$10*$C750/Setup!$B$17+INDEX('FD inverse'!$A$10:$BH$10,1,'FD mesh'!$B$15+1)*Setup!$B$22</f>
        <v>22.9295488165637</v>
      </c>
      <c r="M750" s="0" t="n">
        <f aca="false">SUMPRODUCT('FD inverse'!$A$11:$BH$11,'FD mesh'!$B$84:$BI$84,$E749:$BL749)+'FD inverse'!$A$11*$C750/Setup!$B$17+INDEX('FD inverse'!$A$11:$BH$11,1,'FD mesh'!$B$15+1)*Setup!$B$22</f>
        <v>22.8586662452843</v>
      </c>
      <c r="N750" s="0" t="n">
        <f aca="false">SUMPRODUCT('FD inverse'!$A$12:$BH$12,'FD mesh'!$B$84:$BI$84,$E749:$BL749)+'FD inverse'!$A$12*$C750/Setup!$B$17+INDEX('FD inverse'!$A$12:$BH$12,1,'FD mesh'!$B$15+1)*Setup!$B$22</f>
        <v>22.7983148430102</v>
      </c>
      <c r="O750" s="0" t="n">
        <f aca="false">SUMPRODUCT('FD inverse'!$A$13:$BH$13,'FD mesh'!$B$84:$BI$84,$E749:$BL749)+'FD inverse'!$A$13*$C750/Setup!$B$17+INDEX('FD inverse'!$A$13:$BH$13,1,'FD mesh'!$B$15+1)*Setup!$B$22</f>
        <v>22.7481875967019</v>
      </c>
      <c r="P750" s="0" t="n">
        <f aca="false">SUMPRODUCT('FD inverse'!$A$14:$BH$14,'FD mesh'!$B$84:$BI$84,$E749:$BL749)+'FD inverse'!$A$14*$C750/Setup!$B$17+INDEX('FD inverse'!$A$14:$BH$14,1,'FD mesh'!$B$15+1)*Setup!$B$22</f>
        <v>22.70803317687</v>
      </c>
      <c r="Q750" s="0" t="n">
        <f aca="false">SUMPRODUCT('FD inverse'!$A$15:$BH$15,'FD mesh'!$B$84:$BI$84,$E749:$BL749)+'FD inverse'!$A$15*$C750/Setup!$B$17+INDEX('FD inverse'!$A$15:$BH$15,1,'FD mesh'!$B$15+1)*Setup!$B$22</f>
        <v>22.6776610924907</v>
      </c>
      <c r="R750" s="0" t="n">
        <f aca="false">SUMPRODUCT('FD inverse'!$A$16:$BH$16,'FD mesh'!$B$84:$BI$84,$E749:$BL749)+'FD inverse'!$A$16*$C750/Setup!$B$17+INDEX('FD inverse'!$A$16:$BH$16,1,'FD mesh'!$B$15+1)*Setup!$B$22</f>
        <v>22.6569453307681</v>
      </c>
      <c r="S750" s="0" t="n">
        <f aca="false">SUMPRODUCT('FD inverse'!$A$17:$BH$17,'FD mesh'!$B$84:$BI$84,$E749:$BL749)+'FD inverse'!$A$17*$C750/Setup!$B$17+INDEX('FD inverse'!$A$17:$BH$17,1,'FD mesh'!$B$15+1)*Setup!$B$22</f>
        <v>22.145437840957</v>
      </c>
      <c r="T750" s="0" t="n">
        <f aca="false">SUMPRODUCT('FD inverse'!$A$18:$BH$18,'FD mesh'!$B$84:$BI$84,$E749:$BL749)+'FD inverse'!$A$18*$C750/Setup!$B$17+INDEX('FD inverse'!$A$18:$BH$18,1,'FD mesh'!$B$15+1)*Setup!$B$22</f>
        <v>21.6383117767067</v>
      </c>
      <c r="U750" s="0" t="n">
        <f aca="false">SUMPRODUCT('FD inverse'!$A$19:$BH$19,'FD mesh'!$B$84:$BI$84,$E749:$BL749)+'FD inverse'!$A$19*$C750/Setup!$B$17+INDEX('FD inverse'!$A$19:$BH$19,1,'FD mesh'!$B$15+1)*Setup!$B$22</f>
        <v>21.1351779144104</v>
      </c>
      <c r="V750" s="0" t="n">
        <f aca="false">SUMPRODUCT('FD inverse'!$A$20:$BH$20,'FD mesh'!$B$84:$BI$84,$E749:$BL749)+'FD inverse'!$A$20*$C750/Setup!$B$17+INDEX('FD inverse'!$A$20:$BH$20,1,'FD mesh'!$B$15+1)*Setup!$B$22</f>
        <v>20.6356630017409</v>
      </c>
      <c r="W750" s="0" t="n">
        <f aca="false">SUMPRODUCT('FD inverse'!$A$21:$BH$21,'FD mesh'!$B$84:$BI$84,$E749:$BL749)+'FD inverse'!$A$21*$C750/Setup!$B$17+INDEX('FD inverse'!$A$21:$BH$21,1,'FD mesh'!$B$15+1)*Setup!$B$22</f>
        <v>20.1394091353246</v>
      </c>
      <c r="X750" s="0" t="n">
        <f aca="false">SUMPRODUCT('FD inverse'!$A$22:$BH$22,'FD mesh'!$B$84:$BI$84,$E749:$BL749)+'FD inverse'!$A$22*$C750/Setup!$B$17+INDEX('FD inverse'!$A$22:$BH$22,1,'FD mesh'!$B$15+1)*Setup!$B$22</f>
        <v>19.6460730037927</v>
      </c>
      <c r="Y750" s="0" t="n">
        <f aca="false">SUMPRODUCT('FD inverse'!$A$23:$BH$23,'FD mesh'!$B$84:$BI$84,$E749:$BL749)+'FD inverse'!$A$23*$C750/Setup!$B$17+INDEX('FD inverse'!$A$23:$BH$23,1,'FD mesh'!$B$15+1)*Setup!$B$22</f>
        <v>19.1553250099517</v>
      </c>
      <c r="Z750" s="0" t="n">
        <f aca="false">SUMPRODUCT('FD inverse'!$A$24:$BH$24,'FD mesh'!$B$84:$BI$84,$E749:$BL749)+'FD inverse'!$A$24*$C750/Setup!$B$17+INDEX('FD inverse'!$A$24:$BH$24,1,'FD mesh'!$B$15+1)*Setup!$B$22</f>
        <v>18.66684828518</v>
      </c>
      <c r="AA750" s="0" t="n">
        <f aca="false">SUMPRODUCT('FD inverse'!$A$25:$BH$25,'FD mesh'!$B$84:$BI$84,$E749:$BL749)+'FD inverse'!$A$25*$C750/Setup!$B$17+INDEX('FD inverse'!$A$25:$BH$25,1,'FD mesh'!$B$15+1)*Setup!$B$22</f>
        <v>18.1803376085609</v>
      </c>
      <c r="AB750" s="0" t="n">
        <f aca="false">SUMPRODUCT('FD inverse'!$A$26:$BH$26,'FD mesh'!$B$84:$BI$84,$E749:$BL749)+'FD inverse'!$A$26*$C750/Setup!$B$17+INDEX('FD inverse'!$A$26:$BH$26,1,'FD mesh'!$B$15+1)*Setup!$B$22</f>
        <v>17.6954982427121</v>
      </c>
      <c r="AC750" s="0" t="n">
        <f aca="false">SUMPRODUCT('FD inverse'!$A$27:$BH$27,'FD mesh'!$B$84:$BI$84,$E749:$BL749)+'FD inverse'!$A$27*$C750/Setup!$B$17+INDEX('FD inverse'!$A$27:$BH$27,1,'FD mesh'!$B$15+1)*Setup!$B$22</f>
        <v>17.2120446977648</v>
      </c>
      <c r="AD750" s="0" t="n">
        <f aca="false">SUMPRODUCT('FD inverse'!$A$28:$BH$28,'FD mesh'!$B$84:$BI$84,$E749:$BL749)+'FD inverse'!$A$28*$C750/Setup!$B$17+INDEX('FD inverse'!$A$28:$BH$28,1,'FD mesh'!$B$15+1)*Setup!$B$22</f>
        <v>16.7296994344935</v>
      </c>
      <c r="AE750" s="0" t="n">
        <f aca="false">SUMPRODUCT('FD inverse'!$A$29:$BH$29,'FD mesh'!$B$84:$BI$84,$E749:$BL749)+'FD inverse'!$A$29*$C750/Setup!$B$17+INDEX('FD inverse'!$A$29:$BH$29,1,'FD mesh'!$B$15+1)*Setup!$B$22</f>
        <v>16.2481915171992</v>
      </c>
      <c r="AF750" s="0" t="n">
        <f aca="false">SUMPRODUCT('FD inverse'!$A$30:$BH$30,'FD mesh'!$B$84:$BI$84,$E749:$BL749)+'FD inverse'!$A$30*$C750/Setup!$B$17+INDEX('FD inverse'!$A$30:$BH$30,1,'FD mesh'!$B$15+1)*Setup!$B$22</f>
        <v>15.7672552266022</v>
      </c>
      <c r="AG750" s="0" t="n">
        <f aca="false">SUMPRODUCT('FD inverse'!$A$31:$BH$31,'FD mesh'!$B$84:$BI$84,$E749:$BL749)+'FD inverse'!$A$31*$C750/Setup!$B$17+INDEX('FD inverse'!$A$31:$BH$31,1,'FD mesh'!$B$15+1)*Setup!$B$22</f>
        <v>15.2866286427202</v>
      </c>
      <c r="AH750" s="0" t="n">
        <f aca="false">SUMPRODUCT('FD inverse'!$A$32:$BH$32,'FD mesh'!$B$84:$BI$84,$E749:$BL749)+'FD inverse'!$A$32*$C750/Setup!$B$17+INDEX('FD inverse'!$A$32:$BH$32,1,'FD mesh'!$B$15+1)*Setup!$B$22</f>
        <v>15.2664150171067</v>
      </c>
      <c r="AI750" s="0" t="n">
        <f aca="false">SUMPRODUCT('FD inverse'!$A$33:$BH$33,'FD mesh'!$B$84:$BI$84,$E749:$BL749)+'FD inverse'!$A$33*$C750/Setup!$B$17+INDEX('FD inverse'!$A$33:$BH$33,1,'FD mesh'!$B$15+1)*Setup!$B$22</f>
        <v>15.2462702222928</v>
      </c>
      <c r="AJ750" s="0" t="n">
        <f aca="false">SUMPRODUCT('FD inverse'!$A$34:$BH$34,'FD mesh'!$B$84:$BI$84,$E749:$BL749)+'FD inverse'!$A$34*$C750/Setup!$B$17+INDEX('FD inverse'!$A$34:$BH$34,1,'FD mesh'!$B$15+1)*Setup!$B$22</f>
        <v>15.2261793449442</v>
      </c>
      <c r="AK750" s="0" t="n">
        <f aca="false">SUMPRODUCT('FD inverse'!$A$35:$BH$35,'FD mesh'!$B$84:$BI$84,$E749:$BL749)+'FD inverse'!$A$35*$C750/Setup!$B$17+INDEX('FD inverse'!$A$35:$BH$35,1,'FD mesh'!$B$15+1)*Setup!$B$22</f>
        <v>15.2061298040873</v>
      </c>
      <c r="AL750" s="0" t="n">
        <f aca="false">SUMPRODUCT('FD inverse'!$A$36:$BH$36,'FD mesh'!$B$84:$BI$84,$E749:$BL749)+'FD inverse'!$A$36*$C750/Setup!$B$17+INDEX('FD inverse'!$A$36:$BH$36,1,'FD mesh'!$B$15+1)*Setup!$B$22</f>
        <v>15.186111160455</v>
      </c>
      <c r="AM750" s="0" t="n">
        <f aca="false">SUMPRODUCT('FD inverse'!$A$37:$BH$37,'FD mesh'!$B$84:$BI$84,$E749:$BL749)+'FD inverse'!$A$37*$C750/Setup!$B$17+INDEX('FD inverse'!$A$37:$BH$37,1,'FD mesh'!$B$15+1)*Setup!$B$22</f>
        <v>15.1661149243871</v>
      </c>
      <c r="AN750" s="0" t="n">
        <f aca="false">SUMPRODUCT('FD inverse'!$A$38:$BH$38,'FD mesh'!$B$84:$BI$84,$E749:$BL749)+'FD inverse'!$A$38*$C750/Setup!$B$17+INDEX('FD inverse'!$A$38:$BH$38,1,'FD mesh'!$B$15+1)*Setup!$B$22</f>
        <v>15.1461343632677</v>
      </c>
      <c r="AO750" s="0" t="n">
        <f aca="false">SUMPRODUCT('FD inverse'!$A$39:$BH$39,'FD mesh'!$B$84:$BI$84,$E749:$BL749)+'FD inverse'!$A$39*$C750/Setup!$B$17+INDEX('FD inverse'!$A$39:$BH$39,1,'FD mesh'!$B$15+1)*Setup!$B$22</f>
        <v>15.1261643092316</v>
      </c>
      <c r="AP750" s="0" t="n">
        <f aca="false">SUMPRODUCT('FD inverse'!$A$40:$BH$40,'FD mesh'!$B$84:$BI$84,$E749:$BL749)+'FD inverse'!$A$40*$C750/Setup!$B$17+INDEX('FD inverse'!$A$40:$BH$40,1,'FD mesh'!$B$15+1)*Setup!$B$22</f>
        <v>15.1062009676572</v>
      </c>
      <c r="AQ750" s="0" t="n">
        <f aca="false">SUMPRODUCT('FD inverse'!$A$41:$BH$41,'FD mesh'!$B$84:$BI$84,$E749:$BL749)+'FD inverse'!$A$41*$C750/Setup!$B$17+INDEX('FD inverse'!$A$41:$BH$41,1,'FD mesh'!$B$15+1)*Setup!$B$22</f>
        <v>15.0862417267606</v>
      </c>
      <c r="AR750" s="0" t="n">
        <f aca="false">SUMPRODUCT('FD inverse'!$A$42:$BH$42,'FD mesh'!$B$84:$BI$84,$E749:$BL749)+'FD inverse'!$A$42*$C750/Setup!$B$17+INDEX('FD inverse'!$A$42:$BH$42,1,'FD mesh'!$B$15+1)*Setup!$B$22</f>
        <v>15.0662849684386</v>
      </c>
      <c r="AS750" s="0" t="n">
        <f aca="false">SUMPRODUCT('FD inverse'!$A$43:$BH$43,'FD mesh'!$B$84:$BI$84,$E749:$BL749)+'FD inverse'!$A$43*$C750/Setup!$B$17+INDEX('FD inverse'!$A$43:$BH$43,1,'FD mesh'!$B$15+1)*Setup!$B$22</f>
        <v>0</v>
      </c>
      <c r="AT750" s="0" t="n">
        <f aca="false">SUMPRODUCT('FD inverse'!$A$44:$BH$44,'FD mesh'!$B$84:$BI$84,$E749:$BL749)+'FD inverse'!$A$44*$C750/Setup!$B$17+INDEX('FD inverse'!$A$44:$BH$44,1,'FD mesh'!$B$15+1)*Setup!$B$22</f>
        <v>0</v>
      </c>
      <c r="AU750" s="0" t="n">
        <f aca="false">SUMPRODUCT('FD inverse'!$A$45:$BH$45,'FD mesh'!$B$84:$BI$84,$E749:$BL749)+'FD inverse'!$A$45*$C750/Setup!$B$17+INDEX('FD inverse'!$A$45:$BH$45,1,'FD mesh'!$B$15+1)*Setup!$B$22</f>
        <v>0</v>
      </c>
      <c r="AV750" s="0" t="n">
        <f aca="false">SUMPRODUCT('FD inverse'!$A$46:$BH$46,'FD mesh'!$B$84:$BI$84,$E749:$BL749)+'FD inverse'!$A$46*$C750/Setup!$B$17+INDEX('FD inverse'!$A$46:$BH$46,1,'FD mesh'!$B$15+1)*Setup!$B$22</f>
        <v>0</v>
      </c>
      <c r="AW750" s="0" t="n">
        <f aca="false">SUMPRODUCT('FD inverse'!$A$47:$BH$47,'FD mesh'!$B$84:$BI$84,$E749:$BL749)+'FD inverse'!$A$47*$C750/Setup!$B$17+INDEX('FD inverse'!$A$47:$BH$47,1,'FD mesh'!$B$15+1)*Setup!$B$22</f>
        <v>0</v>
      </c>
      <c r="AX750" s="0" t="n">
        <f aca="false">SUMPRODUCT('FD inverse'!$A$48:$BH$48,'FD mesh'!$B$84:$BI$84,$E749:$BL749)+'FD inverse'!$A$48*$C750/Setup!$B$17+INDEX('FD inverse'!$A$48:$BH$48,1,'FD mesh'!$B$15+1)*Setup!$B$22</f>
        <v>0</v>
      </c>
      <c r="AY750" s="0" t="n">
        <f aca="false">SUMPRODUCT('FD inverse'!$A$49:$BH$49,'FD mesh'!$B$84:$BI$84,$E749:$BL749)+'FD inverse'!$A$49*$C750/Setup!$B$17+INDEX('FD inverse'!$A$49:$BH$49,1,'FD mesh'!$B$15+1)*Setup!$B$22</f>
        <v>0</v>
      </c>
      <c r="AZ750" s="0" t="n">
        <f aca="false">SUMPRODUCT('FD inverse'!$A$50:$BH$50,'FD mesh'!$B$84:$BI$84,$E749:$BL749)+'FD inverse'!$A$50*$C750/Setup!$B$17+INDEX('FD inverse'!$A$50:$BH$50,1,'FD mesh'!$B$15+1)*Setup!$B$22</f>
        <v>0</v>
      </c>
      <c r="BA750" s="0" t="n">
        <f aca="false">SUMPRODUCT('FD inverse'!$A$51:$BH$51,'FD mesh'!$B$84:$BI$84,$E749:$BL749)+'FD inverse'!$A$51*$C750/Setup!$B$17+INDEX('FD inverse'!$A$51:$BH$51,1,'FD mesh'!$B$15+1)*Setup!$B$22</f>
        <v>0</v>
      </c>
      <c r="BB750" s="0" t="n">
        <f aca="false">SUMPRODUCT('FD inverse'!$A$52:$BH$52,'FD mesh'!$B$84:$BI$84,$E749:$BL749)+'FD inverse'!$A$52*$C750/Setup!$B$17+INDEX('FD inverse'!$A$52:$BH$52,1,'FD mesh'!$B$15+1)*Setup!$B$22</f>
        <v>0</v>
      </c>
      <c r="BC750" s="0" t="n">
        <f aca="false">SUMPRODUCT('FD inverse'!$A$53:$BH$53,'FD mesh'!$B$84:$BI$84,$E749:$BL749)+'FD inverse'!$A$53*$C750/Setup!$B$17+INDEX('FD inverse'!$A$53:$BH$53,1,'FD mesh'!$B$15+1)*Setup!$B$22</f>
        <v>0</v>
      </c>
      <c r="BD750" s="0" t="n">
        <f aca="false">SUMPRODUCT('FD inverse'!$A$54:$BH$54,'FD mesh'!$B$84:$BI$84,$E749:$BL749)+'FD inverse'!$A$54*$C750/Setup!$B$17+INDEX('FD inverse'!$A$54:$BH$54,1,'FD mesh'!$B$15+1)*Setup!$B$22</f>
        <v>0</v>
      </c>
      <c r="BE750" s="0" t="n">
        <f aca="false">SUMPRODUCT('FD inverse'!$A$55:$BH$55,'FD mesh'!$B$84:$BI$84,$E749:$BL749)+'FD inverse'!$A$55*$C750/Setup!$B$17+INDEX('FD inverse'!$A$55:$BH$55,1,'FD mesh'!$B$15+1)*Setup!$B$22</f>
        <v>0</v>
      </c>
      <c r="BF750" s="0" t="n">
        <f aca="false">SUMPRODUCT('FD inverse'!$A$56:$BH$56,'FD mesh'!$B$84:$BI$84,$E749:$BL749)+'FD inverse'!$A$56*$C750/Setup!$B$17+INDEX('FD inverse'!$A$56:$BH$56,1,'FD mesh'!$B$15+1)*Setup!$B$22</f>
        <v>0</v>
      </c>
      <c r="BG750" s="0" t="n">
        <f aca="false">SUMPRODUCT('FD inverse'!$A$57:$BH$57,'FD mesh'!$B$84:$BI$84,$E749:$BL749)+'FD inverse'!$A$57*$C750/Setup!$B$17+INDEX('FD inverse'!$A$57:$BH$57,1,'FD mesh'!$B$15+1)*Setup!$B$22</f>
        <v>0</v>
      </c>
      <c r="BH750" s="0" t="n">
        <f aca="false">SUMPRODUCT('FD inverse'!$A$58:$BH$58,'FD mesh'!$B$84:$BI$84,$E749:$BL749)+'FD inverse'!$A$58*$C750/Setup!$B$17+INDEX('FD inverse'!$A$58:$BH$58,1,'FD mesh'!$B$15+1)*Setup!$B$22</f>
        <v>0</v>
      </c>
      <c r="BI750" s="0" t="n">
        <f aca="false">SUMPRODUCT('FD inverse'!$A$59:$BH$59,'FD mesh'!$B$84:$BI$84,$E749:$BL749)+'FD inverse'!$A$59*$C750/Setup!$B$17+INDEX('FD inverse'!$A$59:$BH$59,1,'FD mesh'!$B$15+1)*Setup!$B$22</f>
        <v>0</v>
      </c>
      <c r="BJ750" s="0" t="n">
        <f aca="false">SUMPRODUCT('FD inverse'!$A$60:$BH$60,'FD mesh'!$B$84:$BI$84,$E749:$BL749)+'FD inverse'!$A$60*$C750/Setup!$B$17+INDEX('FD inverse'!$A$60:$BH$60,1,'FD mesh'!$B$15+1)*Setup!$B$22</f>
        <v>0</v>
      </c>
      <c r="BK750" s="0" t="n">
        <f aca="false">SUMPRODUCT('FD inverse'!$A$61:$BH$61,'FD mesh'!$B$84:$BI$84,$E749:$BL749)+'FD inverse'!$A$61*$C750/Setup!$B$17+INDEX('FD inverse'!$A$61:$BH$61,1,'FD mesh'!$B$15+1)*Setup!$B$22</f>
        <v>0</v>
      </c>
      <c r="BL750" s="0" t="n">
        <f aca="false">SUMPRODUCT('FD inverse'!$A$62:$BH$62,'FD mesh'!$B$84:$BI$84,$E749:$BL749)+'FD inverse'!$A$62*$C750/Setup!$B$17+INDEX('FD inverse'!$A$62:$BH$62,1,'FD mesh'!$B$15+1)*Setup!$B$22</f>
        <v>0</v>
      </c>
    </row>
    <row r="751" customFormat="false" ht="15" hidden="false" customHeight="false" outlineLevel="0" collapsed="false">
      <c r="A751" s="0" t="n">
        <v>746</v>
      </c>
      <c r="B751" s="0" t="n">
        <f aca="false">A751*Setup!$B$11/3600</f>
        <v>62.1666666666667</v>
      </c>
      <c r="C751" s="0" t="n">
        <f aca="false">Setup!$B$7+Setup!$B$8*COS(2*PI()*(B751-Setup!$B$9)/24)</f>
        <v>27.5480433327129</v>
      </c>
      <c r="D751" s="0" t="n">
        <f aca="false">(C751-E751)/Setup!$B$17</f>
        <v>14.9240373842199</v>
      </c>
      <c r="E751" s="0" t="n">
        <f aca="false">SUMPRODUCT('FD inverse'!$A$3:$BH$3,'FD mesh'!$B$84:$BI$84,$E750:$BL750)+'FD inverse'!$A$3*$C751/Setup!$B$17+INDEX('FD inverse'!$A$3:$BH$3,1,'FD mesh'!$B$15+1)*Setup!$B$22</f>
        <v>25.6079184727643</v>
      </c>
      <c r="F751" s="0" t="n">
        <f aca="false">SUMPRODUCT('FD inverse'!$A$4:$BH$4,'FD mesh'!$B$84:$BI$84,$E750:$BL750)+'FD inverse'!$A$4*$C751/Setup!$B$17+INDEX('FD inverse'!$A$4:$BH$4,1,'FD mesh'!$B$15+1)*Setup!$B$22</f>
        <v>25.1710291814802</v>
      </c>
      <c r="G751" s="0" t="n">
        <f aca="false">SUMPRODUCT('FD inverse'!$A$5:$BH$5,'FD mesh'!$B$84:$BI$84,$E750:$BL750)+'FD inverse'!$A$5*$C751/Setup!$B$17+INDEX('FD inverse'!$A$5:$BH$5,1,'FD mesh'!$B$15+1)*Setup!$B$22</f>
        <v>24.7478561515281</v>
      </c>
      <c r="H751" s="0" t="n">
        <f aca="false">SUMPRODUCT('FD inverse'!$A$6:$BH$6,'FD mesh'!$B$84:$BI$84,$E750:$BL750)+'FD inverse'!$A$6*$C751/Setup!$B$17+INDEX('FD inverse'!$A$6:$BH$6,1,'FD mesh'!$B$15+1)*Setup!$B$22</f>
        <v>23.3473910892806</v>
      </c>
      <c r="I751" s="0" t="n">
        <f aca="false">SUMPRODUCT('FD inverse'!$A$7:$BH$7,'FD mesh'!$B$84:$BI$84,$E750:$BL750)+'FD inverse'!$A$7*$C751/Setup!$B$17+INDEX('FD inverse'!$A$7:$BH$7,1,'FD mesh'!$B$15+1)*Setup!$B$22</f>
        <v>23.2297489871997</v>
      </c>
      <c r="J751" s="0" t="n">
        <f aca="false">SUMPRODUCT('FD inverse'!$A$8:$BH$8,'FD mesh'!$B$84:$BI$84,$E750:$BL750)+'FD inverse'!$A$8*$C751/Setup!$B$17+INDEX('FD inverse'!$A$8:$BH$8,1,'FD mesh'!$B$15+1)*Setup!$B$22</f>
        <v>23.1242676010239</v>
      </c>
      <c r="K751" s="0" t="n">
        <f aca="false">SUMPRODUCT('FD inverse'!$A$9:$BH$9,'FD mesh'!$B$84:$BI$84,$E750:$BL750)+'FD inverse'!$A$9*$C751/Setup!$B$17+INDEX('FD inverse'!$A$9:$BH$9,1,'FD mesh'!$B$15+1)*Setup!$B$22</f>
        <v>23.0305240103657</v>
      </c>
      <c r="L751" s="0" t="n">
        <f aca="false">SUMPRODUCT('FD inverse'!$A$10:$BH$10,'FD mesh'!$B$84:$BI$84,$E750:$BL750)+'FD inverse'!$A$10*$C751/Setup!$B$17+INDEX('FD inverse'!$A$10:$BH$10,1,'FD mesh'!$B$15+1)*Setup!$B$22</f>
        <v>22.9481110811247</v>
      </c>
      <c r="M751" s="0" t="n">
        <f aca="false">SUMPRODUCT('FD inverse'!$A$11:$BH$11,'FD mesh'!$B$84:$BI$84,$E750:$BL750)+'FD inverse'!$A$11*$C751/Setup!$B$17+INDEX('FD inverse'!$A$11:$BH$11,1,'FD mesh'!$B$15+1)*Setup!$B$22</f>
        <v>22.8766493404152</v>
      </c>
      <c r="N751" s="0" t="n">
        <f aca="false">SUMPRODUCT('FD inverse'!$A$12:$BH$12,'FD mesh'!$B$84:$BI$84,$E750:$BL750)+'FD inverse'!$A$12*$C751/Setup!$B$17+INDEX('FD inverse'!$A$12:$BH$12,1,'FD mesh'!$B$15+1)*Setup!$B$22</f>
        <v>22.8157970953581</v>
      </c>
      <c r="O751" s="0" t="n">
        <f aca="false">SUMPRODUCT('FD inverse'!$A$13:$BH$13,'FD mesh'!$B$84:$BI$84,$E750:$BL750)+'FD inverse'!$A$13*$C751/Setup!$B$17+INDEX('FD inverse'!$A$13:$BH$13,1,'FD mesh'!$B$15+1)*Setup!$B$22</f>
        <v>22.7652588634857</v>
      </c>
      <c r="P751" s="0" t="n">
        <f aca="false">SUMPRODUCT('FD inverse'!$A$14:$BH$14,'FD mesh'!$B$84:$BI$84,$E750:$BL750)+'FD inverse'!$A$14*$C751/Setup!$B$17+INDEX('FD inverse'!$A$14:$BH$14,1,'FD mesh'!$B$15+1)*Setup!$B$22</f>
        <v>22.7247921754385</v>
      </c>
      <c r="Q751" s="0" t="n">
        <f aca="false">SUMPRODUCT('FD inverse'!$A$15:$BH$15,'FD mesh'!$B$84:$BI$84,$E750:$BL750)+'FD inverse'!$A$15*$C751/Setup!$B$17+INDEX('FD inverse'!$A$15:$BH$15,1,'FD mesh'!$B$15+1)*Setup!$B$22</f>
        <v>22.6942128021811</v>
      </c>
      <c r="R751" s="0" t="n">
        <f aca="false">SUMPRODUCT('FD inverse'!$A$16:$BH$16,'FD mesh'!$B$84:$BI$84,$E750:$BL750)+'FD inverse'!$A$16*$C751/Setup!$B$17+INDEX('FD inverse'!$A$16:$BH$16,1,'FD mesh'!$B$15+1)*Setup!$B$22</f>
        <v>22.6733984493899</v>
      </c>
      <c r="S751" s="0" t="n">
        <f aca="false">SUMPRODUCT('FD inverse'!$A$17:$BH$17,'FD mesh'!$B$84:$BI$84,$E750:$BL750)+'FD inverse'!$A$17*$C751/Setup!$B$17+INDEX('FD inverse'!$A$17:$BH$17,1,'FD mesh'!$B$15+1)*Setup!$B$22</f>
        <v>22.1605095288413</v>
      </c>
      <c r="T751" s="0" t="n">
        <f aca="false">SUMPRODUCT('FD inverse'!$A$18:$BH$18,'FD mesh'!$B$84:$BI$84,$E750:$BL750)+'FD inverse'!$A$18*$C751/Setup!$B$17+INDEX('FD inverse'!$A$18:$BH$18,1,'FD mesh'!$B$15+1)*Setup!$B$22</f>
        <v>21.6520559907274</v>
      </c>
      <c r="U751" s="0" t="n">
        <f aca="false">SUMPRODUCT('FD inverse'!$A$19:$BH$19,'FD mesh'!$B$84:$BI$84,$E750:$BL750)+'FD inverse'!$A$19*$C751/Setup!$B$17+INDEX('FD inverse'!$A$19:$BH$19,1,'FD mesh'!$B$15+1)*Setup!$B$22</f>
        <v>21.1476471784538</v>
      </c>
      <c r="V751" s="0" t="n">
        <f aca="false">SUMPRODUCT('FD inverse'!$A$20:$BH$20,'FD mesh'!$B$84:$BI$84,$E750:$BL750)+'FD inverse'!$A$20*$C751/Setup!$B$17+INDEX('FD inverse'!$A$20:$BH$20,1,'FD mesh'!$B$15+1)*Setup!$B$22</f>
        <v>20.6469078924557</v>
      </c>
      <c r="W751" s="0" t="n">
        <f aca="false">SUMPRODUCT('FD inverse'!$A$21:$BH$21,'FD mesh'!$B$84:$BI$84,$E750:$BL750)+'FD inverse'!$A$21*$C751/Setup!$B$17+INDEX('FD inverse'!$A$21:$BH$21,1,'FD mesh'!$B$15+1)*Setup!$B$22</f>
        <v>20.1494778171538</v>
      </c>
      <c r="X751" s="0" t="n">
        <f aca="false">SUMPRODUCT('FD inverse'!$A$22:$BH$22,'FD mesh'!$B$84:$BI$84,$E750:$BL750)+'FD inverse'!$A$22*$C751/Setup!$B$17+INDEX('FD inverse'!$A$22:$BH$22,1,'FD mesh'!$B$15+1)*Setup!$B$22</f>
        <v>19.6550108110759</v>
      </c>
      <c r="Y751" s="0" t="n">
        <f aca="false">SUMPRODUCT('FD inverse'!$A$23:$BH$23,'FD mesh'!$B$84:$BI$84,$E750:$BL750)+'FD inverse'!$A$23*$C751/Setup!$B$17+INDEX('FD inverse'!$A$23:$BH$23,1,'FD mesh'!$B$15+1)*Setup!$B$22</f>
        <v>19.1631740739984</v>
      </c>
      <c r="Z751" s="0" t="n">
        <f aca="false">SUMPRODUCT('FD inverse'!$A$24:$BH$24,'FD mesh'!$B$84:$BI$84,$E750:$BL750)+'FD inverse'!$A$24*$C751/Setup!$B$17+INDEX('FD inverse'!$A$24:$BH$24,1,'FD mesh'!$B$15+1)*Setup!$B$22</f>
        <v>18.6736472043404</v>
      </c>
      <c r="AA751" s="0" t="n">
        <f aca="false">SUMPRODUCT('FD inverse'!$A$25:$BH$25,'FD mesh'!$B$84:$BI$84,$E750:$BL750)+'FD inverse'!$A$25*$C751/Setup!$B$17+INDEX('FD inverse'!$A$25:$BH$25,1,'FD mesh'!$B$15+1)*Setup!$B$22</f>
        <v>18.1861211594639</v>
      </c>
      <c r="AB751" s="0" t="n">
        <f aca="false">SUMPRODUCT('FD inverse'!$A$26:$BH$26,'FD mesh'!$B$84:$BI$84,$E750:$BL750)+'FD inverse'!$A$26*$C751/Setup!$B$17+INDEX('FD inverse'!$A$26:$BH$26,1,'FD mesh'!$B$15+1)*Setup!$B$22</f>
        <v>17.700297130996</v>
      </c>
      <c r="AC751" s="0" t="n">
        <f aca="false">SUMPRODUCT('FD inverse'!$A$27:$BH$27,'FD mesh'!$B$84:$BI$84,$E750:$BL750)+'FD inverse'!$A$27*$C751/Setup!$B$17+INDEX('FD inverse'!$A$27:$BH$27,1,'FD mesh'!$B$15+1)*Setup!$B$22</f>
        <v>17.2158853467945</v>
      </c>
      <c r="AD751" s="0" t="n">
        <f aca="false">SUMPRODUCT('FD inverse'!$A$28:$BH$28,'FD mesh'!$B$84:$BI$84,$E750:$BL750)+'FD inverse'!$A$28*$C751/Setup!$B$17+INDEX('FD inverse'!$A$28:$BH$28,1,'FD mesh'!$B$15+1)*Setup!$B$22</f>
        <v>16.732603810736</v>
      </c>
      <c r="AE751" s="0" t="n">
        <f aca="false">SUMPRODUCT('FD inverse'!$A$29:$BH$29,'FD mesh'!$B$84:$BI$84,$E750:$BL750)+'FD inverse'!$A$29*$C751/Setup!$B$17+INDEX('FD inverse'!$A$29:$BH$29,1,'FD mesh'!$B$15+1)*Setup!$B$22</f>
        <v>16.2501769911146</v>
      </c>
      <c r="AF751" s="0" t="n">
        <f aca="false">SUMPRODUCT('FD inverse'!$A$30:$BH$30,'FD mesh'!$B$84:$BI$84,$E750:$BL750)+'FD inverse'!$A$30*$C751/Setup!$B$17+INDEX('FD inverse'!$A$30:$BH$30,1,'FD mesh'!$B$15+1)*Setup!$B$22</f>
        <v>15.7683344681026</v>
      </c>
      <c r="AG751" s="0" t="n">
        <f aca="false">SUMPRODUCT('FD inverse'!$A$31:$BH$31,'FD mesh'!$B$84:$BI$84,$E750:$BL750)+'FD inverse'!$A$31*$C751/Setup!$B$17+INDEX('FD inverse'!$A$31:$BH$31,1,'FD mesh'!$B$15+1)*Setup!$B$22</f>
        <v>15.2868095504464</v>
      </c>
      <c r="AH751" s="0" t="n">
        <f aca="false">SUMPRODUCT('FD inverse'!$A$32:$BH$32,'FD mesh'!$B$84:$BI$84,$E750:$BL750)+'FD inverse'!$A$32*$C751/Setup!$B$17+INDEX('FD inverse'!$A$32:$BH$32,1,'FD mesh'!$B$15+1)*Setup!$B$22</f>
        <v>15.2665607838975</v>
      </c>
      <c r="AI751" s="0" t="n">
        <f aca="false">SUMPRODUCT('FD inverse'!$A$33:$BH$33,'FD mesh'!$B$84:$BI$84,$E750:$BL750)+'FD inverse'!$A$33*$C751/Setup!$B$17+INDEX('FD inverse'!$A$33:$BH$33,1,'FD mesh'!$B$15+1)*Setup!$B$22</f>
        <v>15.2463858078556</v>
      </c>
      <c r="AJ751" s="0" t="n">
        <f aca="false">SUMPRODUCT('FD inverse'!$A$34:$BH$34,'FD mesh'!$B$84:$BI$84,$E750:$BL750)+'FD inverse'!$A$34*$C751/Setup!$B$17+INDEX('FD inverse'!$A$34:$BH$34,1,'FD mesh'!$B$15+1)*Setup!$B$22</f>
        <v>15.2262693438879</v>
      </c>
      <c r="AK751" s="0" t="n">
        <f aca="false">SUMPRODUCT('FD inverse'!$A$35:$BH$35,'FD mesh'!$B$84:$BI$84,$E750:$BL750)+'FD inverse'!$A$35*$C751/Setup!$B$17+INDEX('FD inverse'!$A$35:$BH$35,1,'FD mesh'!$B$15+1)*Setup!$B$22</f>
        <v>15.2061984394586</v>
      </c>
      <c r="AL751" s="0" t="n">
        <f aca="false">SUMPRODUCT('FD inverse'!$A$36:$BH$36,'FD mesh'!$B$84:$BI$84,$E750:$BL750)+'FD inverse'!$A$36*$C751/Setup!$B$17+INDEX('FD inverse'!$A$36:$BH$36,1,'FD mesh'!$B$15+1)*Setup!$B$22</f>
        <v>15.186162279835</v>
      </c>
      <c r="AM751" s="0" t="n">
        <f aca="false">SUMPRODUCT('FD inverse'!$A$37:$BH$37,'FD mesh'!$B$84:$BI$84,$E750:$BL750)+'FD inverse'!$A$37*$C751/Setup!$B$17+INDEX('FD inverse'!$A$37:$BH$37,1,'FD mesh'!$B$15+1)*Setup!$B$22</f>
        <v>15.166151998019</v>
      </c>
      <c r="AN751" s="0" t="n">
        <f aca="false">SUMPRODUCT('FD inverse'!$A$38:$BH$38,'FD mesh'!$B$84:$BI$84,$E750:$BL750)+'FD inverse'!$A$38*$C751/Setup!$B$17+INDEX('FD inverse'!$A$38:$BH$38,1,'FD mesh'!$B$15+1)*Setup!$B$22</f>
        <v>15.1461604837295</v>
      </c>
      <c r="AO751" s="0" t="n">
        <f aca="false">SUMPRODUCT('FD inverse'!$A$39:$BH$39,'FD mesh'!$B$84:$BI$84,$E750:$BL750)+'FD inverse'!$A$39*$C751/Setup!$B$17+INDEX('FD inverse'!$A$39:$BH$39,1,'FD mesh'!$B$15+1)*Setup!$B$22</f>
        <v>15.1261821922193</v>
      </c>
      <c r="AP751" s="0" t="n">
        <f aca="false">SUMPRODUCT('FD inverse'!$A$40:$BH$40,'FD mesh'!$B$84:$BI$84,$E750:$BL750)+'FD inverse'!$A$40*$C751/Setup!$B$17+INDEX('FD inverse'!$A$40:$BH$40,1,'FD mesh'!$B$15+1)*Setup!$B$22</f>
        <v>15.1062129534894</v>
      </c>
      <c r="AQ751" s="0" t="n">
        <f aca="false">SUMPRODUCT('FD inverse'!$A$41:$BH$41,'FD mesh'!$B$84:$BI$84,$E750:$BL750)+'FD inverse'!$A$41*$C751/Setup!$B$17+INDEX('FD inverse'!$A$41:$BH$41,1,'FD mesh'!$B$15+1)*Setup!$B$22</f>
        <v>15.0862497822639</v>
      </c>
      <c r="AR751" s="0" t="n">
        <f aca="false">SUMPRODUCT('FD inverse'!$A$42:$BH$42,'FD mesh'!$B$84:$BI$84,$E750:$BL750)+'FD inverse'!$A$42*$C751/Setup!$B$17+INDEX('FD inverse'!$A$42:$BH$42,1,'FD mesh'!$B$15+1)*Setup!$B$22</f>
        <v>15.0662906889198</v>
      </c>
      <c r="AS751" s="0" t="n">
        <f aca="false">SUMPRODUCT('FD inverse'!$A$43:$BH$43,'FD mesh'!$B$84:$BI$84,$E750:$BL750)+'FD inverse'!$A$43*$C751/Setup!$B$17+INDEX('FD inverse'!$A$43:$BH$43,1,'FD mesh'!$B$15+1)*Setup!$B$22</f>
        <v>0</v>
      </c>
      <c r="AT751" s="0" t="n">
        <f aca="false">SUMPRODUCT('FD inverse'!$A$44:$BH$44,'FD mesh'!$B$84:$BI$84,$E750:$BL750)+'FD inverse'!$A$44*$C751/Setup!$B$17+INDEX('FD inverse'!$A$44:$BH$44,1,'FD mesh'!$B$15+1)*Setup!$B$22</f>
        <v>0</v>
      </c>
      <c r="AU751" s="0" t="n">
        <f aca="false">SUMPRODUCT('FD inverse'!$A$45:$BH$45,'FD mesh'!$B$84:$BI$84,$E750:$BL750)+'FD inverse'!$A$45*$C751/Setup!$B$17+INDEX('FD inverse'!$A$45:$BH$45,1,'FD mesh'!$B$15+1)*Setup!$B$22</f>
        <v>0</v>
      </c>
      <c r="AV751" s="0" t="n">
        <f aca="false">SUMPRODUCT('FD inverse'!$A$46:$BH$46,'FD mesh'!$B$84:$BI$84,$E750:$BL750)+'FD inverse'!$A$46*$C751/Setup!$B$17+INDEX('FD inverse'!$A$46:$BH$46,1,'FD mesh'!$B$15+1)*Setup!$B$22</f>
        <v>0</v>
      </c>
      <c r="AW751" s="0" t="n">
        <f aca="false">SUMPRODUCT('FD inverse'!$A$47:$BH$47,'FD mesh'!$B$84:$BI$84,$E750:$BL750)+'FD inverse'!$A$47*$C751/Setup!$B$17+INDEX('FD inverse'!$A$47:$BH$47,1,'FD mesh'!$B$15+1)*Setup!$B$22</f>
        <v>0</v>
      </c>
      <c r="AX751" s="0" t="n">
        <f aca="false">SUMPRODUCT('FD inverse'!$A$48:$BH$48,'FD mesh'!$B$84:$BI$84,$E750:$BL750)+'FD inverse'!$A$48*$C751/Setup!$B$17+INDEX('FD inverse'!$A$48:$BH$48,1,'FD mesh'!$B$15+1)*Setup!$B$22</f>
        <v>0</v>
      </c>
      <c r="AY751" s="0" t="n">
        <f aca="false">SUMPRODUCT('FD inverse'!$A$49:$BH$49,'FD mesh'!$B$84:$BI$84,$E750:$BL750)+'FD inverse'!$A$49*$C751/Setup!$B$17+INDEX('FD inverse'!$A$49:$BH$49,1,'FD mesh'!$B$15+1)*Setup!$B$22</f>
        <v>0</v>
      </c>
      <c r="AZ751" s="0" t="n">
        <f aca="false">SUMPRODUCT('FD inverse'!$A$50:$BH$50,'FD mesh'!$B$84:$BI$84,$E750:$BL750)+'FD inverse'!$A$50*$C751/Setup!$B$17+INDEX('FD inverse'!$A$50:$BH$50,1,'FD mesh'!$B$15+1)*Setup!$B$22</f>
        <v>0</v>
      </c>
      <c r="BA751" s="0" t="n">
        <f aca="false">SUMPRODUCT('FD inverse'!$A$51:$BH$51,'FD mesh'!$B$84:$BI$84,$E750:$BL750)+'FD inverse'!$A$51*$C751/Setup!$B$17+INDEX('FD inverse'!$A$51:$BH$51,1,'FD mesh'!$B$15+1)*Setup!$B$22</f>
        <v>0</v>
      </c>
      <c r="BB751" s="0" t="n">
        <f aca="false">SUMPRODUCT('FD inverse'!$A$52:$BH$52,'FD mesh'!$B$84:$BI$84,$E750:$BL750)+'FD inverse'!$A$52*$C751/Setup!$B$17+INDEX('FD inverse'!$A$52:$BH$52,1,'FD mesh'!$B$15+1)*Setup!$B$22</f>
        <v>0</v>
      </c>
      <c r="BC751" s="0" t="n">
        <f aca="false">SUMPRODUCT('FD inverse'!$A$53:$BH$53,'FD mesh'!$B$84:$BI$84,$E750:$BL750)+'FD inverse'!$A$53*$C751/Setup!$B$17+INDEX('FD inverse'!$A$53:$BH$53,1,'FD mesh'!$B$15+1)*Setup!$B$22</f>
        <v>0</v>
      </c>
      <c r="BD751" s="0" t="n">
        <f aca="false">SUMPRODUCT('FD inverse'!$A$54:$BH$54,'FD mesh'!$B$84:$BI$84,$E750:$BL750)+'FD inverse'!$A$54*$C751/Setup!$B$17+INDEX('FD inverse'!$A$54:$BH$54,1,'FD mesh'!$B$15+1)*Setup!$B$22</f>
        <v>0</v>
      </c>
      <c r="BE751" s="0" t="n">
        <f aca="false">SUMPRODUCT('FD inverse'!$A$55:$BH$55,'FD mesh'!$B$84:$BI$84,$E750:$BL750)+'FD inverse'!$A$55*$C751/Setup!$B$17+INDEX('FD inverse'!$A$55:$BH$55,1,'FD mesh'!$B$15+1)*Setup!$B$22</f>
        <v>0</v>
      </c>
      <c r="BF751" s="0" t="n">
        <f aca="false">SUMPRODUCT('FD inverse'!$A$56:$BH$56,'FD mesh'!$B$84:$BI$84,$E750:$BL750)+'FD inverse'!$A$56*$C751/Setup!$B$17+INDEX('FD inverse'!$A$56:$BH$56,1,'FD mesh'!$B$15+1)*Setup!$B$22</f>
        <v>0</v>
      </c>
      <c r="BG751" s="0" t="n">
        <f aca="false">SUMPRODUCT('FD inverse'!$A$57:$BH$57,'FD mesh'!$B$84:$BI$84,$E750:$BL750)+'FD inverse'!$A$57*$C751/Setup!$B$17+INDEX('FD inverse'!$A$57:$BH$57,1,'FD mesh'!$B$15+1)*Setup!$B$22</f>
        <v>0</v>
      </c>
      <c r="BH751" s="0" t="n">
        <f aca="false">SUMPRODUCT('FD inverse'!$A$58:$BH$58,'FD mesh'!$B$84:$BI$84,$E750:$BL750)+'FD inverse'!$A$58*$C751/Setup!$B$17+INDEX('FD inverse'!$A$58:$BH$58,1,'FD mesh'!$B$15+1)*Setup!$B$22</f>
        <v>0</v>
      </c>
      <c r="BI751" s="0" t="n">
        <f aca="false">SUMPRODUCT('FD inverse'!$A$59:$BH$59,'FD mesh'!$B$84:$BI$84,$E750:$BL750)+'FD inverse'!$A$59*$C751/Setup!$B$17+INDEX('FD inverse'!$A$59:$BH$59,1,'FD mesh'!$B$15+1)*Setup!$B$22</f>
        <v>0</v>
      </c>
      <c r="BJ751" s="0" t="n">
        <f aca="false">SUMPRODUCT('FD inverse'!$A$60:$BH$60,'FD mesh'!$B$84:$BI$84,$E750:$BL750)+'FD inverse'!$A$60*$C751/Setup!$B$17+INDEX('FD inverse'!$A$60:$BH$60,1,'FD mesh'!$B$15+1)*Setup!$B$22</f>
        <v>0</v>
      </c>
      <c r="BK751" s="0" t="n">
        <f aca="false">SUMPRODUCT('FD inverse'!$A$61:$BH$61,'FD mesh'!$B$84:$BI$84,$E750:$BL750)+'FD inverse'!$A$61*$C751/Setup!$B$17+INDEX('FD inverse'!$A$61:$BH$61,1,'FD mesh'!$B$15+1)*Setup!$B$22</f>
        <v>0</v>
      </c>
      <c r="BL751" s="0" t="n">
        <f aca="false">SUMPRODUCT('FD inverse'!$A$62:$BH$62,'FD mesh'!$B$84:$BI$84,$E750:$BL750)+'FD inverse'!$A$62*$C751/Setup!$B$17+INDEX('FD inverse'!$A$62:$BH$62,1,'FD mesh'!$B$15+1)*Setup!$B$22</f>
        <v>0</v>
      </c>
    </row>
    <row r="752" customFormat="false" ht="15" hidden="false" customHeight="false" outlineLevel="0" collapsed="false">
      <c r="A752" s="0" t="n">
        <v>747</v>
      </c>
      <c r="B752" s="0" t="n">
        <f aca="false">A752*Setup!$B$11/3600</f>
        <v>62.25</v>
      </c>
      <c r="C752" s="0" t="n">
        <f aca="false">Setup!$B$7+Setup!$B$8*COS(2*PI()*(B752-Setup!$B$9)/24)</f>
        <v>27.5874909661308</v>
      </c>
      <c r="D752" s="0" t="n">
        <f aca="false">(C752-E752)/Setup!$B$17</f>
        <v>14.9766170953997</v>
      </c>
      <c r="E752" s="0" t="n">
        <f aca="false">SUMPRODUCT('FD inverse'!$A$3:$BH$3,'FD mesh'!$B$84:$BI$84,$E751:$BL751)+'FD inverse'!$A$3*$C752/Setup!$B$17+INDEX('FD inverse'!$A$3:$BH$3,1,'FD mesh'!$B$15+1)*Setup!$B$22</f>
        <v>25.6405307437288</v>
      </c>
      <c r="F752" s="0" t="n">
        <f aca="false">SUMPRODUCT('FD inverse'!$A$4:$BH$4,'FD mesh'!$B$84:$BI$84,$E751:$BL751)+'FD inverse'!$A$4*$C752/Setup!$B$17+INDEX('FD inverse'!$A$4:$BH$4,1,'FD mesh'!$B$15+1)*Setup!$B$22</f>
        <v>25.2018754078275</v>
      </c>
      <c r="G752" s="0" t="n">
        <f aca="false">SUMPRODUCT('FD inverse'!$A$5:$BH$5,'FD mesh'!$B$84:$BI$84,$E751:$BL751)+'FD inverse'!$A$5*$C752/Setup!$B$17+INDEX('FD inverse'!$A$5:$BH$5,1,'FD mesh'!$B$15+1)*Setup!$B$22</f>
        <v>24.7766081910006</v>
      </c>
      <c r="H752" s="0" t="n">
        <f aca="false">SUMPRODUCT('FD inverse'!$A$6:$BH$6,'FD mesh'!$B$84:$BI$84,$E751:$BL751)+'FD inverse'!$A$6*$C752/Setup!$B$17+INDEX('FD inverse'!$A$6:$BH$6,1,'FD mesh'!$B$15+1)*Setup!$B$22</f>
        <v>23.3686753712441</v>
      </c>
      <c r="I752" s="0" t="n">
        <f aca="false">SUMPRODUCT('FD inverse'!$A$7:$BH$7,'FD mesh'!$B$84:$BI$84,$E751:$BL751)+'FD inverse'!$A$7*$C752/Setup!$B$17+INDEX('FD inverse'!$A$7:$BH$7,1,'FD mesh'!$B$15+1)*Setup!$B$22</f>
        <v>23.2503580957387</v>
      </c>
      <c r="J752" s="0" t="n">
        <f aca="false">SUMPRODUCT('FD inverse'!$A$8:$BH$8,'FD mesh'!$B$84:$BI$84,$E751:$BL751)+'FD inverse'!$A$8*$C752/Setup!$B$17+INDEX('FD inverse'!$A$8:$BH$8,1,'FD mesh'!$B$15+1)*Setup!$B$22</f>
        <v>23.144199586333</v>
      </c>
      <c r="K752" s="0" t="n">
        <f aca="false">SUMPRODUCT('FD inverse'!$A$9:$BH$9,'FD mesh'!$B$84:$BI$84,$E751:$BL751)+'FD inverse'!$A$9*$C752/Setup!$B$17+INDEX('FD inverse'!$A$9:$BH$9,1,'FD mesh'!$B$15+1)*Setup!$B$22</f>
        <v>23.0498003602955</v>
      </c>
      <c r="L752" s="0" t="n">
        <f aca="false">SUMPRODUCT('FD inverse'!$A$10:$BH$10,'FD mesh'!$B$84:$BI$84,$E751:$BL751)+'FD inverse'!$A$10*$C752/Setup!$B$17+INDEX('FD inverse'!$A$10:$BH$10,1,'FD mesh'!$B$15+1)*Setup!$B$22</f>
        <v>22.9667736120927</v>
      </c>
      <c r="M752" s="0" t="n">
        <f aca="false">SUMPRODUCT('FD inverse'!$A$11:$BH$11,'FD mesh'!$B$84:$BI$84,$E751:$BL751)+'FD inverse'!$A$11*$C752/Setup!$B$17+INDEX('FD inverse'!$A$11:$BH$11,1,'FD mesh'!$B$15+1)*Setup!$B$22</f>
        <v>22.8947572066438</v>
      </c>
      <c r="N752" s="0" t="n">
        <f aca="false">SUMPRODUCT('FD inverse'!$A$12:$BH$12,'FD mesh'!$B$84:$BI$84,$E751:$BL751)+'FD inverse'!$A$12*$C752/Setup!$B$17+INDEX('FD inverse'!$A$12:$BH$12,1,'FD mesh'!$B$15+1)*Setup!$B$22</f>
        <v>22.8334239081145</v>
      </c>
      <c r="O752" s="0" t="n">
        <f aca="false">SUMPRODUCT('FD inverse'!$A$13:$BH$13,'FD mesh'!$B$84:$BI$84,$E751:$BL751)+'FD inverse'!$A$13*$C752/Setup!$B$17+INDEX('FD inverse'!$A$13:$BH$13,1,'FD mesh'!$B$15+1)*Setup!$B$22</f>
        <v>22.7824899091465</v>
      </c>
      <c r="P752" s="0" t="n">
        <f aca="false">SUMPRODUCT('FD inverse'!$A$14:$BH$14,'FD mesh'!$B$84:$BI$84,$E751:$BL751)+'FD inverse'!$A$14*$C752/Setup!$B$17+INDEX('FD inverse'!$A$14:$BH$14,1,'FD mesh'!$B$15+1)*Setup!$B$22</f>
        <v>22.7417217188279</v>
      </c>
      <c r="Q752" s="0" t="n">
        <f aca="false">SUMPRODUCT('FD inverse'!$A$15:$BH$15,'FD mesh'!$B$84:$BI$84,$E751:$BL751)+'FD inverse'!$A$15*$C752/Setup!$B$17+INDEX('FD inverse'!$A$15:$BH$15,1,'FD mesh'!$B$15+1)*Setup!$B$22</f>
        <v>22.7109414597125</v>
      </c>
      <c r="R752" s="0" t="n">
        <f aca="false">SUMPRODUCT('FD inverse'!$A$16:$BH$16,'FD mesh'!$B$84:$BI$84,$E751:$BL751)+'FD inverse'!$A$16*$C752/Setup!$B$17+INDEX('FD inverse'!$A$16:$BH$16,1,'FD mesh'!$B$15+1)*Setup!$B$22</f>
        <v>22.69003061507</v>
      </c>
      <c r="S752" s="0" t="n">
        <f aca="false">SUMPRODUCT('FD inverse'!$A$17:$BH$17,'FD mesh'!$B$84:$BI$84,$E751:$BL751)+'FD inverse'!$A$17*$C752/Setup!$B$17+INDEX('FD inverse'!$A$17:$BH$17,1,'FD mesh'!$B$15+1)*Setup!$B$22</f>
        <v>22.1757579417536</v>
      </c>
      <c r="T752" s="0" t="n">
        <f aca="false">SUMPRODUCT('FD inverse'!$A$18:$BH$18,'FD mesh'!$B$84:$BI$84,$E751:$BL751)+'FD inverse'!$A$18*$C752/Setup!$B$17+INDEX('FD inverse'!$A$18:$BH$18,1,'FD mesh'!$B$15+1)*Setup!$B$22</f>
        <v>21.6659726585228</v>
      </c>
      <c r="U752" s="0" t="n">
        <f aca="false">SUMPRODUCT('FD inverse'!$A$19:$BH$19,'FD mesh'!$B$84:$BI$84,$E751:$BL751)+'FD inverse'!$A$19*$C752/Setup!$B$17+INDEX('FD inverse'!$A$19:$BH$19,1,'FD mesh'!$B$15+1)*Setup!$B$22</f>
        <v>21.1602828518147</v>
      </c>
      <c r="V752" s="0" t="n">
        <f aca="false">SUMPRODUCT('FD inverse'!$A$20:$BH$20,'FD mesh'!$B$84:$BI$84,$E751:$BL751)+'FD inverse'!$A$20*$C752/Setup!$B$17+INDEX('FD inverse'!$A$20:$BH$20,1,'FD mesh'!$B$15+1)*Setup!$B$22</f>
        <v>20.6583115432671</v>
      </c>
      <c r="W752" s="0" t="n">
        <f aca="false">SUMPRODUCT('FD inverse'!$A$21:$BH$21,'FD mesh'!$B$84:$BI$84,$E751:$BL751)+'FD inverse'!$A$21*$C752/Setup!$B$17+INDEX('FD inverse'!$A$21:$BH$21,1,'FD mesh'!$B$15+1)*Setup!$B$22</f>
        <v>20.159696166244</v>
      </c>
      <c r="X752" s="0" t="n">
        <f aca="false">SUMPRODUCT('FD inverse'!$A$22:$BH$22,'FD mesh'!$B$84:$BI$84,$E751:$BL751)+'FD inverse'!$A$22*$C752/Setup!$B$17+INDEX('FD inverse'!$A$22:$BH$22,1,'FD mesh'!$B$15+1)*Setup!$B$22</f>
        <v>19.6640879033818</v>
      </c>
      <c r="Y752" s="0" t="n">
        <f aca="false">SUMPRODUCT('FD inverse'!$A$23:$BH$23,'FD mesh'!$B$84:$BI$84,$E751:$BL751)+'FD inverse'!$A$23*$C752/Setup!$B$17+INDEX('FD inverse'!$A$23:$BH$23,1,'FD mesh'!$B$15+1)*Setup!$B$22</f>
        <v>19.1711508991124</v>
      </c>
      <c r="Z752" s="0" t="n">
        <f aca="false">SUMPRODUCT('FD inverse'!$A$24:$BH$24,'FD mesh'!$B$84:$BI$84,$E751:$BL751)+'FD inverse'!$A$24*$C752/Setup!$B$17+INDEX('FD inverse'!$A$24:$BH$24,1,'FD mesh'!$B$15+1)*Setup!$B$22</f>
        <v>18.6805613605194</v>
      </c>
      <c r="AA752" s="0" t="n">
        <f aca="false">SUMPRODUCT('FD inverse'!$A$25:$BH$25,'FD mesh'!$B$84:$BI$84,$E751:$BL751)+'FD inverse'!$A$25*$C752/Setup!$B$17+INDEX('FD inverse'!$A$25:$BH$25,1,'FD mesh'!$B$15+1)*Setup!$B$22</f>
        <v>18.1920065593162</v>
      </c>
      <c r="AB752" s="0" t="n">
        <f aca="false">SUMPRODUCT('FD inverse'!$A$26:$BH$26,'FD mesh'!$B$84:$BI$84,$E751:$BL751)+'FD inverse'!$A$26*$C752/Setup!$B$17+INDEX('FD inverse'!$A$26:$BH$26,1,'FD mesh'!$B$15+1)*Setup!$B$22</f>
        <v>17.7051837472125</v>
      </c>
      <c r="AC752" s="0" t="n">
        <f aca="false">SUMPRODUCT('FD inverse'!$A$27:$BH$27,'FD mesh'!$B$84:$BI$84,$E751:$BL751)+'FD inverse'!$A$27*$C752/Setup!$B$17+INDEX('FD inverse'!$A$27:$BH$27,1,'FD mesh'!$B$15+1)*Setup!$B$22</f>
        <v>17.2197989964525</v>
      </c>
      <c r="AD752" s="0" t="n">
        <f aca="false">SUMPRODUCT('FD inverse'!$A$28:$BH$28,'FD mesh'!$B$84:$BI$84,$E751:$BL751)+'FD inverse'!$A$28*$C752/Setup!$B$17+INDEX('FD inverse'!$A$28:$BH$28,1,'FD mesh'!$B$15+1)*Setup!$B$22</f>
        <v>16.7355659768776</v>
      </c>
      <c r="AE752" s="0" t="n">
        <f aca="false">SUMPRODUCT('FD inverse'!$A$29:$BH$29,'FD mesh'!$B$84:$BI$84,$E751:$BL751)+'FD inverse'!$A$29*$C752/Setup!$B$17+INDEX('FD inverse'!$A$29:$BH$29,1,'FD mesh'!$B$15+1)*Setup!$B$22</f>
        <v>16.2522046804814</v>
      </c>
      <c r="AF752" s="0" t="n">
        <f aca="false">SUMPRODUCT('FD inverse'!$A$30:$BH$30,'FD mesh'!$B$84:$BI$84,$E751:$BL751)+'FD inverse'!$A$30*$C752/Setup!$B$17+INDEX('FD inverse'!$A$30:$BH$30,1,'FD mesh'!$B$15+1)*Setup!$B$22</f>
        <v>15.769440104099</v>
      </c>
      <c r="AG752" s="0" t="n">
        <f aca="false">SUMPRODUCT('FD inverse'!$A$31:$BH$31,'FD mesh'!$B$84:$BI$84,$E751:$BL751)+'FD inverse'!$A$31*$C752/Setup!$B$17+INDEX('FD inverse'!$A$31:$BH$31,1,'FD mesh'!$B$15+1)*Setup!$B$22</f>
        <v>15.2870009005955</v>
      </c>
      <c r="AH752" s="0" t="n">
        <f aca="false">SUMPRODUCT('FD inverse'!$A$32:$BH$32,'FD mesh'!$B$84:$BI$84,$E751:$BL751)+'FD inverse'!$A$32*$C752/Setup!$B$17+INDEX('FD inverse'!$A$32:$BH$32,1,'FD mesh'!$B$15+1)*Setup!$B$22</f>
        <v>15.2667163058917</v>
      </c>
      <c r="AI752" s="0" t="n">
        <f aca="false">SUMPRODUCT('FD inverse'!$A$33:$BH$33,'FD mesh'!$B$84:$BI$84,$E751:$BL751)+'FD inverse'!$A$33*$C752/Setup!$B$17+INDEX('FD inverse'!$A$33:$BH$33,1,'FD mesh'!$B$15+1)*Setup!$B$22</f>
        <v>15.2465104400036</v>
      </c>
      <c r="AJ752" s="0" t="n">
        <f aca="false">SUMPRODUCT('FD inverse'!$A$34:$BH$34,'FD mesh'!$B$84:$BI$84,$E751:$BL751)+'FD inverse'!$A$34*$C752/Setup!$B$17+INDEX('FD inverse'!$A$34:$BH$34,1,'FD mesh'!$B$15+1)*Setup!$B$22</f>
        <v>15.2263676657795</v>
      </c>
      <c r="AK752" s="0" t="n">
        <f aca="false">SUMPRODUCT('FD inverse'!$A$35:$BH$35,'FD mesh'!$B$84:$BI$84,$E751:$BL751)+'FD inverse'!$A$35*$C752/Setup!$B$17+INDEX('FD inverse'!$A$35:$BH$35,1,'FD mesh'!$B$15+1)*Setup!$B$22</f>
        <v>15.2062746643616</v>
      </c>
      <c r="AL752" s="0" t="n">
        <f aca="false">SUMPRODUCT('FD inverse'!$A$36:$BH$36,'FD mesh'!$B$84:$BI$84,$E751:$BL751)+'FD inverse'!$A$36*$C752/Setup!$B$17+INDEX('FD inverse'!$A$36:$BH$36,1,'FD mesh'!$B$15+1)*Setup!$B$22</f>
        <v>15.1862202497453</v>
      </c>
      <c r="AM752" s="0" t="n">
        <f aca="false">SUMPRODUCT('FD inverse'!$A$37:$BH$37,'FD mesh'!$B$84:$BI$84,$E751:$BL751)+'FD inverse'!$A$37*$C752/Setup!$B$17+INDEX('FD inverse'!$A$37:$BH$37,1,'FD mesh'!$B$15+1)*Setup!$B$22</f>
        <v>15.1661951808329</v>
      </c>
      <c r="AN752" s="0" t="n">
        <f aca="false">SUMPRODUCT('FD inverse'!$A$38:$BH$38,'FD mesh'!$B$84:$BI$84,$E751:$BL751)+'FD inverse'!$A$38*$C752/Setup!$B$17+INDEX('FD inverse'!$A$38:$BH$38,1,'FD mesh'!$B$15+1)*Setup!$B$22</f>
        <v>15.1461919720555</v>
      </c>
      <c r="AO752" s="0" t="n">
        <f aca="false">SUMPRODUCT('FD inverse'!$A$39:$BH$39,'FD mesh'!$B$84:$BI$84,$E751:$BL751)+'FD inverse'!$A$39*$C752/Setup!$B$17+INDEX('FD inverse'!$A$39:$BH$39,1,'FD mesh'!$B$15+1)*Setup!$B$22</f>
        <v>15.126204703394</v>
      </c>
      <c r="AP752" s="0" t="n">
        <f aca="false">SUMPRODUCT('FD inverse'!$A$40:$BH$40,'FD mesh'!$B$84:$BI$84,$E751:$BL751)+'FD inverse'!$A$40*$C752/Setup!$B$17+INDEX('FD inverse'!$A$40:$BH$40,1,'FD mesh'!$B$15+1)*Setup!$B$22</f>
        <v>15.1062288304077</v>
      </c>
      <c r="AQ752" s="0" t="n">
        <f aca="false">SUMPRODUCT('FD inverse'!$A$41:$BH$41,'FD mesh'!$B$84:$BI$84,$E751:$BL751)+'FD inverse'!$A$41*$C752/Setup!$B$17+INDEX('FD inverse'!$A$41:$BH$41,1,'FD mesh'!$B$15+1)*Setup!$B$22</f>
        <v>15.0862609946831</v>
      </c>
      <c r="AR752" s="0" t="n">
        <f aca="false">SUMPRODUCT('FD inverse'!$A$42:$BH$42,'FD mesh'!$B$84:$BI$84,$E751:$BL751)+'FD inverse'!$A$42*$C752/Setup!$B$17+INDEX('FD inverse'!$A$42:$BH$42,1,'FD mesh'!$B$15+1)*Setup!$B$22</f>
        <v>15.0662988349434</v>
      </c>
      <c r="AS752" s="0" t="n">
        <f aca="false">SUMPRODUCT('FD inverse'!$A$43:$BH$43,'FD mesh'!$B$84:$BI$84,$E751:$BL751)+'FD inverse'!$A$43*$C752/Setup!$B$17+INDEX('FD inverse'!$A$43:$BH$43,1,'FD mesh'!$B$15+1)*Setup!$B$22</f>
        <v>0</v>
      </c>
      <c r="AT752" s="0" t="n">
        <f aca="false">SUMPRODUCT('FD inverse'!$A$44:$BH$44,'FD mesh'!$B$84:$BI$84,$E751:$BL751)+'FD inverse'!$A$44*$C752/Setup!$B$17+INDEX('FD inverse'!$A$44:$BH$44,1,'FD mesh'!$B$15+1)*Setup!$B$22</f>
        <v>0</v>
      </c>
      <c r="AU752" s="0" t="n">
        <f aca="false">SUMPRODUCT('FD inverse'!$A$45:$BH$45,'FD mesh'!$B$84:$BI$84,$E751:$BL751)+'FD inverse'!$A$45*$C752/Setup!$B$17+INDEX('FD inverse'!$A$45:$BH$45,1,'FD mesh'!$B$15+1)*Setup!$B$22</f>
        <v>0</v>
      </c>
      <c r="AV752" s="0" t="n">
        <f aca="false">SUMPRODUCT('FD inverse'!$A$46:$BH$46,'FD mesh'!$B$84:$BI$84,$E751:$BL751)+'FD inverse'!$A$46*$C752/Setup!$B$17+INDEX('FD inverse'!$A$46:$BH$46,1,'FD mesh'!$B$15+1)*Setup!$B$22</f>
        <v>0</v>
      </c>
      <c r="AW752" s="0" t="n">
        <f aca="false">SUMPRODUCT('FD inverse'!$A$47:$BH$47,'FD mesh'!$B$84:$BI$84,$E751:$BL751)+'FD inverse'!$A$47*$C752/Setup!$B$17+INDEX('FD inverse'!$A$47:$BH$47,1,'FD mesh'!$B$15+1)*Setup!$B$22</f>
        <v>0</v>
      </c>
      <c r="AX752" s="0" t="n">
        <f aca="false">SUMPRODUCT('FD inverse'!$A$48:$BH$48,'FD mesh'!$B$84:$BI$84,$E751:$BL751)+'FD inverse'!$A$48*$C752/Setup!$B$17+INDEX('FD inverse'!$A$48:$BH$48,1,'FD mesh'!$B$15+1)*Setup!$B$22</f>
        <v>0</v>
      </c>
      <c r="AY752" s="0" t="n">
        <f aca="false">SUMPRODUCT('FD inverse'!$A$49:$BH$49,'FD mesh'!$B$84:$BI$84,$E751:$BL751)+'FD inverse'!$A$49*$C752/Setup!$B$17+INDEX('FD inverse'!$A$49:$BH$49,1,'FD mesh'!$B$15+1)*Setup!$B$22</f>
        <v>0</v>
      </c>
      <c r="AZ752" s="0" t="n">
        <f aca="false">SUMPRODUCT('FD inverse'!$A$50:$BH$50,'FD mesh'!$B$84:$BI$84,$E751:$BL751)+'FD inverse'!$A$50*$C752/Setup!$B$17+INDEX('FD inverse'!$A$50:$BH$50,1,'FD mesh'!$B$15+1)*Setup!$B$22</f>
        <v>0</v>
      </c>
      <c r="BA752" s="0" t="n">
        <f aca="false">SUMPRODUCT('FD inverse'!$A$51:$BH$51,'FD mesh'!$B$84:$BI$84,$E751:$BL751)+'FD inverse'!$A$51*$C752/Setup!$B$17+INDEX('FD inverse'!$A$51:$BH$51,1,'FD mesh'!$B$15+1)*Setup!$B$22</f>
        <v>0</v>
      </c>
      <c r="BB752" s="0" t="n">
        <f aca="false">SUMPRODUCT('FD inverse'!$A$52:$BH$52,'FD mesh'!$B$84:$BI$84,$E751:$BL751)+'FD inverse'!$A$52*$C752/Setup!$B$17+INDEX('FD inverse'!$A$52:$BH$52,1,'FD mesh'!$B$15+1)*Setup!$B$22</f>
        <v>0</v>
      </c>
      <c r="BC752" s="0" t="n">
        <f aca="false">SUMPRODUCT('FD inverse'!$A$53:$BH$53,'FD mesh'!$B$84:$BI$84,$E751:$BL751)+'FD inverse'!$A$53*$C752/Setup!$B$17+INDEX('FD inverse'!$A$53:$BH$53,1,'FD mesh'!$B$15+1)*Setup!$B$22</f>
        <v>0</v>
      </c>
      <c r="BD752" s="0" t="n">
        <f aca="false">SUMPRODUCT('FD inverse'!$A$54:$BH$54,'FD mesh'!$B$84:$BI$84,$E751:$BL751)+'FD inverse'!$A$54*$C752/Setup!$B$17+INDEX('FD inverse'!$A$54:$BH$54,1,'FD mesh'!$B$15+1)*Setup!$B$22</f>
        <v>0</v>
      </c>
      <c r="BE752" s="0" t="n">
        <f aca="false">SUMPRODUCT('FD inverse'!$A$55:$BH$55,'FD mesh'!$B$84:$BI$84,$E751:$BL751)+'FD inverse'!$A$55*$C752/Setup!$B$17+INDEX('FD inverse'!$A$55:$BH$55,1,'FD mesh'!$B$15+1)*Setup!$B$22</f>
        <v>0</v>
      </c>
      <c r="BF752" s="0" t="n">
        <f aca="false">SUMPRODUCT('FD inverse'!$A$56:$BH$56,'FD mesh'!$B$84:$BI$84,$E751:$BL751)+'FD inverse'!$A$56*$C752/Setup!$B$17+INDEX('FD inverse'!$A$56:$BH$56,1,'FD mesh'!$B$15+1)*Setup!$B$22</f>
        <v>0</v>
      </c>
      <c r="BG752" s="0" t="n">
        <f aca="false">SUMPRODUCT('FD inverse'!$A$57:$BH$57,'FD mesh'!$B$84:$BI$84,$E751:$BL751)+'FD inverse'!$A$57*$C752/Setup!$B$17+INDEX('FD inverse'!$A$57:$BH$57,1,'FD mesh'!$B$15+1)*Setup!$B$22</f>
        <v>0</v>
      </c>
      <c r="BH752" s="0" t="n">
        <f aca="false">SUMPRODUCT('FD inverse'!$A$58:$BH$58,'FD mesh'!$B$84:$BI$84,$E751:$BL751)+'FD inverse'!$A$58*$C752/Setup!$B$17+INDEX('FD inverse'!$A$58:$BH$58,1,'FD mesh'!$B$15+1)*Setup!$B$22</f>
        <v>0</v>
      </c>
      <c r="BI752" s="0" t="n">
        <f aca="false">SUMPRODUCT('FD inverse'!$A$59:$BH$59,'FD mesh'!$B$84:$BI$84,$E751:$BL751)+'FD inverse'!$A$59*$C752/Setup!$B$17+INDEX('FD inverse'!$A$59:$BH$59,1,'FD mesh'!$B$15+1)*Setup!$B$22</f>
        <v>0</v>
      </c>
      <c r="BJ752" s="0" t="n">
        <f aca="false">SUMPRODUCT('FD inverse'!$A$60:$BH$60,'FD mesh'!$B$84:$BI$84,$E751:$BL751)+'FD inverse'!$A$60*$C752/Setup!$B$17+INDEX('FD inverse'!$A$60:$BH$60,1,'FD mesh'!$B$15+1)*Setup!$B$22</f>
        <v>0</v>
      </c>
      <c r="BK752" s="0" t="n">
        <f aca="false">SUMPRODUCT('FD inverse'!$A$61:$BH$61,'FD mesh'!$B$84:$BI$84,$E751:$BL751)+'FD inverse'!$A$61*$C752/Setup!$B$17+INDEX('FD inverse'!$A$61:$BH$61,1,'FD mesh'!$B$15+1)*Setup!$B$22</f>
        <v>0</v>
      </c>
      <c r="BL752" s="0" t="n">
        <f aca="false">SUMPRODUCT('FD inverse'!$A$62:$BH$62,'FD mesh'!$B$84:$BI$84,$E751:$BL751)+'FD inverse'!$A$62*$C752/Setup!$B$17+INDEX('FD inverse'!$A$62:$BH$62,1,'FD mesh'!$B$15+1)*Setup!$B$22</f>
        <v>0</v>
      </c>
    </row>
    <row r="753" customFormat="false" ht="15" hidden="false" customHeight="false" outlineLevel="0" collapsed="false">
      <c r="A753" s="0" t="n">
        <v>748</v>
      </c>
      <c r="B753" s="0" t="n">
        <f aca="false">A753*Setup!$B$11/3600</f>
        <v>62.3333333333333</v>
      </c>
      <c r="C753" s="0" t="n">
        <f aca="false">Setup!$B$7+Setup!$B$8*COS(2*PI()*(B753-Setup!$B$9)/24)</f>
        <v>27.6252311481466</v>
      </c>
      <c r="D753" s="0" t="n">
        <f aca="false">(C753-E753)/Setup!$B$17</f>
        <v>15.0233109780488</v>
      </c>
      <c r="E753" s="0" t="n">
        <f aca="false">SUMPRODUCT('FD inverse'!$A$3:$BH$3,'FD mesh'!$B$84:$BI$84,$E752:$BL752)+'FD inverse'!$A$3*$C753/Setup!$B$17+INDEX('FD inverse'!$A$3:$BH$3,1,'FD mesh'!$B$15+1)*Setup!$B$22</f>
        <v>25.6722007210003</v>
      </c>
      <c r="F753" s="0" t="n">
        <f aca="false">SUMPRODUCT('FD inverse'!$A$4:$BH$4,'FD mesh'!$B$84:$BI$84,$E752:$BL752)+'FD inverse'!$A$4*$C753/Setup!$B$17+INDEX('FD inverse'!$A$4:$BH$4,1,'FD mesh'!$B$15+1)*Setup!$B$22</f>
        <v>25.2319511953918</v>
      </c>
      <c r="G753" s="0" t="n">
        <f aca="false">SUMPRODUCT('FD inverse'!$A$5:$BH$5,'FD mesh'!$B$84:$BI$84,$E752:$BL752)+'FD inverse'!$A$5*$C753/Setup!$B$17+INDEX('FD inverse'!$A$5:$BH$5,1,'FD mesh'!$B$15+1)*Setup!$B$22</f>
        <v>24.8047553970248</v>
      </c>
      <c r="H753" s="0" t="n">
        <f aca="false">SUMPRODUCT('FD inverse'!$A$6:$BH$6,'FD mesh'!$B$84:$BI$84,$E752:$BL752)+'FD inverse'!$A$6*$C753/Setup!$B$17+INDEX('FD inverse'!$A$6:$BH$6,1,'FD mesh'!$B$15+1)*Setup!$B$22</f>
        <v>23.3899015189043</v>
      </c>
      <c r="I753" s="0" t="n">
        <f aca="false">SUMPRODUCT('FD inverse'!$A$7:$BH$7,'FD mesh'!$B$84:$BI$84,$E752:$BL752)+'FD inverse'!$A$7*$C753/Setup!$B$17+INDEX('FD inverse'!$A$7:$BH$7,1,'FD mesh'!$B$15+1)*Setup!$B$22</f>
        <v>23.2709546115957</v>
      </c>
      <c r="J753" s="0" t="n">
        <f aca="false">SUMPRODUCT('FD inverse'!$A$8:$BH$8,'FD mesh'!$B$84:$BI$84,$E752:$BL752)+'FD inverse'!$A$8*$C753/Setup!$B$17+INDEX('FD inverse'!$A$8:$BH$8,1,'FD mesh'!$B$15+1)*Setup!$B$22</f>
        <v>23.1641590410759</v>
      </c>
      <c r="K753" s="0" t="n">
        <f aca="false">SUMPRODUCT('FD inverse'!$A$9:$BH$9,'FD mesh'!$B$84:$BI$84,$E752:$BL752)+'FD inverse'!$A$9*$C753/Setup!$B$17+INDEX('FD inverse'!$A$9:$BH$9,1,'FD mesh'!$B$15+1)*Setup!$B$22</f>
        <v>23.06913896008</v>
      </c>
      <c r="L753" s="0" t="n">
        <f aca="false">SUMPRODUCT('FD inverse'!$A$10:$BH$10,'FD mesh'!$B$84:$BI$84,$E752:$BL752)+'FD inverse'!$A$10*$C753/Setup!$B$17+INDEX('FD inverse'!$A$10:$BH$10,1,'FD mesh'!$B$15+1)*Setup!$B$22</f>
        <v>22.9855280824968</v>
      </c>
      <c r="M753" s="0" t="n">
        <f aca="false">SUMPRODUCT('FD inverse'!$A$11:$BH$11,'FD mesh'!$B$84:$BI$84,$E752:$BL752)+'FD inverse'!$A$11*$C753/Setup!$B$17+INDEX('FD inverse'!$A$11:$BH$11,1,'FD mesh'!$B$15+1)*Setup!$B$22</f>
        <v>22.9129817892228</v>
      </c>
      <c r="N753" s="0" t="n">
        <f aca="false">SUMPRODUCT('FD inverse'!$A$12:$BH$12,'FD mesh'!$B$84:$BI$84,$E752:$BL752)+'FD inverse'!$A$12*$C753/Setup!$B$17+INDEX('FD inverse'!$A$12:$BH$12,1,'FD mesh'!$B$15+1)*Setup!$B$22</f>
        <v>22.8511874620721</v>
      </c>
      <c r="O753" s="0" t="n">
        <f aca="false">SUMPRODUCT('FD inverse'!$A$13:$BH$13,'FD mesh'!$B$84:$BI$84,$E752:$BL752)+'FD inverse'!$A$13*$C753/Setup!$B$17+INDEX('FD inverse'!$A$13:$BH$13,1,'FD mesh'!$B$15+1)*Setup!$B$22</f>
        <v>22.7998731077578</v>
      </c>
      <c r="P753" s="0" t="n">
        <f aca="false">SUMPRODUCT('FD inverse'!$A$14:$BH$14,'FD mesh'!$B$84:$BI$84,$E752:$BL752)+'FD inverse'!$A$14*$C753/Setup!$B$17+INDEX('FD inverse'!$A$14:$BH$14,1,'FD mesh'!$B$15+1)*Setup!$B$22</f>
        <v>22.7588143278455</v>
      </c>
      <c r="Q753" s="0" t="n">
        <f aca="false">SUMPRODUCT('FD inverse'!$A$15:$BH$15,'FD mesh'!$B$84:$BI$84,$E752:$BL752)+'FD inverse'!$A$15*$C753/Setup!$B$17+INDEX('FD inverse'!$A$15:$BH$15,1,'FD mesh'!$B$15+1)*Setup!$B$22</f>
        <v>22.7278396830467</v>
      </c>
      <c r="R753" s="0" t="n">
        <f aca="false">SUMPRODUCT('FD inverse'!$A$16:$BH$16,'FD mesh'!$B$84:$BI$84,$E752:$BL752)+'FD inverse'!$A$16*$C753/Setup!$B$17+INDEX('FD inverse'!$A$16:$BH$16,1,'FD mesh'!$B$15+1)*Setup!$B$22</f>
        <v>22.7068344915424</v>
      </c>
      <c r="S753" s="0" t="n">
        <f aca="false">SUMPRODUCT('FD inverse'!$A$17:$BH$17,'FD mesh'!$B$84:$BI$84,$E752:$BL752)+'FD inverse'!$A$17*$C753/Setup!$B$17+INDEX('FD inverse'!$A$17:$BH$17,1,'FD mesh'!$B$15+1)*Setup!$B$22</f>
        <v>22.1911763692986</v>
      </c>
      <c r="T753" s="0" t="n">
        <f aca="false">SUMPRODUCT('FD inverse'!$A$18:$BH$18,'FD mesh'!$B$84:$BI$84,$E752:$BL752)+'FD inverse'!$A$18*$C753/Setup!$B$17+INDEX('FD inverse'!$A$18:$BH$18,1,'FD mesh'!$B$15+1)*Setup!$B$22</f>
        <v>21.680055670018</v>
      </c>
      <c r="U753" s="0" t="n">
        <f aca="false">SUMPRODUCT('FD inverse'!$A$19:$BH$19,'FD mesh'!$B$84:$BI$84,$E752:$BL752)+'FD inverse'!$A$19*$C753/Setup!$B$17+INDEX('FD inverse'!$A$19:$BH$19,1,'FD mesh'!$B$15+1)*Setup!$B$22</f>
        <v>21.1730793998345</v>
      </c>
      <c r="V753" s="0" t="n">
        <f aca="false">SUMPRODUCT('FD inverse'!$A$20:$BH$20,'FD mesh'!$B$84:$BI$84,$E752:$BL752)+'FD inverse'!$A$20*$C753/Setup!$B$17+INDEX('FD inverse'!$A$20:$BH$20,1,'FD mesh'!$B$15+1)*Setup!$B$22</f>
        <v>20.6698689709255</v>
      </c>
      <c r="W753" s="0" t="n">
        <f aca="false">SUMPRODUCT('FD inverse'!$A$21:$BH$21,'FD mesh'!$B$84:$BI$84,$E752:$BL752)+'FD inverse'!$A$21*$C753/Setup!$B$17+INDEX('FD inverse'!$A$21:$BH$21,1,'FD mesh'!$B$15+1)*Setup!$B$22</f>
        <v>20.1700597278702</v>
      </c>
      <c r="X753" s="0" t="n">
        <f aca="false">SUMPRODUCT('FD inverse'!$A$22:$BH$22,'FD mesh'!$B$84:$BI$84,$E752:$BL752)+'FD inverse'!$A$22*$C753/Setup!$B$17+INDEX('FD inverse'!$A$22:$BH$22,1,'FD mesh'!$B$15+1)*Setup!$B$22</f>
        <v>19.6733003329506</v>
      </c>
      <c r="Y753" s="0" t="n">
        <f aca="false">SUMPRODUCT('FD inverse'!$A$23:$BH$23,'FD mesh'!$B$84:$BI$84,$E752:$BL752)+'FD inverse'!$A$23*$C753/Setup!$B$17+INDEX('FD inverse'!$A$23:$BH$23,1,'FD mesh'!$B$15+1)*Setup!$B$22</f>
        <v>19.1792520244469</v>
      </c>
      <c r="Z753" s="0" t="n">
        <f aca="false">SUMPRODUCT('FD inverse'!$A$24:$BH$24,'FD mesh'!$B$84:$BI$84,$E752:$BL752)+'FD inverse'!$A$24*$C753/Setup!$B$17+INDEX('FD inverse'!$A$24:$BH$24,1,'FD mesh'!$B$15+1)*Setup!$B$22</f>
        <v>18.6875877613989</v>
      </c>
      <c r="AA753" s="0" t="n">
        <f aca="false">SUMPRODUCT('FD inverse'!$A$25:$BH$25,'FD mesh'!$B$84:$BI$84,$E752:$BL752)+'FD inverse'!$A$25*$C753/Setup!$B$17+INDEX('FD inverse'!$A$25:$BH$25,1,'FD mesh'!$B$15+1)*Setup!$B$22</f>
        <v>18.1979912677525</v>
      </c>
      <c r="AB753" s="0" t="n">
        <f aca="false">SUMPRODUCT('FD inverse'!$A$26:$BH$26,'FD mesh'!$B$84:$BI$84,$E752:$BL752)+'FD inverse'!$A$26*$C753/Setup!$B$17+INDEX('FD inverse'!$A$26:$BH$26,1,'FD mesh'!$B$15+1)*Setup!$B$22</f>
        <v>17.7101559883031</v>
      </c>
      <c r="AC753" s="0" t="n">
        <f aca="false">SUMPRODUCT('FD inverse'!$A$27:$BH$27,'FD mesh'!$B$84:$BI$84,$E752:$BL752)+'FD inverse'!$A$27*$C753/Setup!$B$17+INDEX('FD inverse'!$A$27:$BH$27,1,'FD mesh'!$B$15+1)*Setup!$B$22</f>
        <v>17.2237839683747</v>
      </c>
      <c r="AD753" s="0" t="n">
        <f aca="false">SUMPRODUCT('FD inverse'!$A$28:$BH$28,'FD mesh'!$B$84:$BI$84,$E752:$BL752)+'FD inverse'!$A$28*$C753/Setup!$B$17+INDEX('FD inverse'!$A$28:$BH$28,1,'FD mesh'!$B$15+1)*Setup!$B$22</f>
        <v>16.7385846687548</v>
      </c>
      <c r="AE753" s="0" t="n">
        <f aca="false">SUMPRODUCT('FD inverse'!$A$29:$BH$29,'FD mesh'!$B$84:$BI$84,$E752:$BL752)+'FD inverse'!$A$29*$C753/Setup!$B$17+INDEX('FD inverse'!$A$29:$BH$29,1,'FD mesh'!$B$15+1)*Setup!$B$22</f>
        <v>16.2542737270303</v>
      </c>
      <c r="AF753" s="0" t="n">
        <f aca="false">SUMPRODUCT('FD inverse'!$A$30:$BH$30,'FD mesh'!$B$84:$BI$84,$E752:$BL752)+'FD inverse'!$A$30*$C753/Setup!$B$17+INDEX('FD inverse'!$A$30:$BH$30,1,'FD mesh'!$B$15+1)*Setup!$B$22</f>
        <v>15.7705716761472</v>
      </c>
      <c r="AG753" s="0" t="n">
        <f aca="false">SUMPRODUCT('FD inverse'!$A$31:$BH$31,'FD mesh'!$B$84:$BI$84,$E752:$BL752)+'FD inverse'!$A$31*$C753/Setup!$B$17+INDEX('FD inverse'!$A$31:$BH$31,1,'FD mesh'!$B$15+1)*Setup!$B$22</f>
        <v>15.2872026307526</v>
      </c>
      <c r="AH753" s="0" t="n">
        <f aca="false">SUMPRODUCT('FD inverse'!$A$32:$BH$32,'FD mesh'!$B$84:$BI$84,$E752:$BL752)+'FD inverse'!$A$32*$C753/Setup!$B$17+INDEX('FD inverse'!$A$32:$BH$32,1,'FD mesh'!$B$15+1)*Setup!$B$22</f>
        <v>15.2668815360412</v>
      </c>
      <c r="AI753" s="0" t="n">
        <f aca="false">SUMPRODUCT('FD inverse'!$A$33:$BH$33,'FD mesh'!$B$84:$BI$84,$E752:$BL752)+'FD inverse'!$A$33*$C753/Setup!$B$17+INDEX('FD inverse'!$A$33:$BH$33,1,'FD mesh'!$B$15+1)*Setup!$B$22</f>
        <v>15.2466440846371</v>
      </c>
      <c r="AJ753" s="0" t="n">
        <f aca="false">SUMPRODUCT('FD inverse'!$A$34:$BH$34,'FD mesh'!$B$84:$BI$84,$E752:$BL752)+'FD inverse'!$A$34*$C753/Setup!$B$17+INDEX('FD inverse'!$A$34:$BH$34,1,'FD mesh'!$B$15+1)*Setup!$B$22</f>
        <v>15.2264742872247</v>
      </c>
      <c r="AK753" s="0" t="n">
        <f aca="false">SUMPRODUCT('FD inverse'!$A$35:$BH$35,'FD mesh'!$B$84:$BI$84,$E752:$BL752)+'FD inverse'!$A$35*$C753/Setup!$B$17+INDEX('FD inverse'!$A$35:$BH$35,1,'FD mesh'!$B$15+1)*Setup!$B$22</f>
        <v>15.2063584640438</v>
      </c>
      <c r="AL753" s="0" t="n">
        <f aca="false">SUMPRODUCT('FD inverse'!$A$36:$BH$36,'FD mesh'!$B$84:$BI$84,$E752:$BL752)+'FD inverse'!$A$36*$C753/Setup!$B$17+INDEX('FD inverse'!$A$36:$BH$36,1,'FD mesh'!$B$15+1)*Setup!$B$22</f>
        <v>15.1862850621923</v>
      </c>
      <c r="AM753" s="0" t="n">
        <f aca="false">SUMPRODUCT('FD inverse'!$A$37:$BH$37,'FD mesh'!$B$84:$BI$84,$E752:$BL752)+'FD inverse'!$A$37*$C753/Setup!$B$17+INDEX('FD inverse'!$A$37:$BH$37,1,'FD mesh'!$B$15+1)*Setup!$B$22</f>
        <v>15.1662444698942</v>
      </c>
      <c r="AN753" s="0" t="n">
        <f aca="false">SUMPRODUCT('FD inverse'!$A$38:$BH$38,'FD mesh'!$B$84:$BI$84,$E752:$BL752)+'FD inverse'!$A$38*$C753/Setup!$B$17+INDEX('FD inverse'!$A$38:$BH$38,1,'FD mesh'!$B$15+1)*Setup!$B$22</f>
        <v>15.1462288288543</v>
      </c>
      <c r="AO753" s="0" t="n">
        <f aca="false">SUMPRODUCT('FD inverse'!$A$39:$BH$39,'FD mesh'!$B$84:$BI$84,$E752:$BL752)+'FD inverse'!$A$39*$C753/Setup!$B$17+INDEX('FD inverse'!$A$39:$BH$39,1,'FD mesh'!$B$15+1)*Setup!$B$22</f>
        <v>15.1262318455749</v>
      </c>
      <c r="AP753" s="0" t="n">
        <f aca="false">SUMPRODUCT('FD inverse'!$A$40:$BH$40,'FD mesh'!$B$84:$BI$84,$E752:$BL752)+'FD inverse'!$A$40*$C753/Setup!$B$17+INDEX('FD inverse'!$A$40:$BH$40,1,'FD mesh'!$B$15+1)*Setup!$B$22</f>
        <v>15.1062486022928</v>
      </c>
      <c r="AQ753" s="0" t="n">
        <f aca="false">SUMPRODUCT('FD inverse'!$A$41:$BH$41,'FD mesh'!$B$84:$BI$84,$E752:$BL752)+'FD inverse'!$A$41*$C753/Setup!$B$17+INDEX('FD inverse'!$A$41:$BH$41,1,'FD mesh'!$B$15+1)*Setup!$B$22</f>
        <v>15.0862753679943</v>
      </c>
      <c r="AR753" s="0" t="n">
        <f aca="false">SUMPRODUCT('FD inverse'!$A$42:$BH$42,'FD mesh'!$B$84:$BI$84,$E752:$BL752)+'FD inverse'!$A$42*$C753/Setup!$B$17+INDEX('FD inverse'!$A$42:$BH$42,1,'FD mesh'!$B$15+1)*Setup!$B$22</f>
        <v>15.0663094097971</v>
      </c>
      <c r="AS753" s="0" t="n">
        <f aca="false">SUMPRODUCT('FD inverse'!$A$43:$BH$43,'FD mesh'!$B$84:$BI$84,$E752:$BL752)+'FD inverse'!$A$43*$C753/Setup!$B$17+INDEX('FD inverse'!$A$43:$BH$43,1,'FD mesh'!$B$15+1)*Setup!$B$22</f>
        <v>0</v>
      </c>
      <c r="AT753" s="0" t="n">
        <f aca="false">SUMPRODUCT('FD inverse'!$A$44:$BH$44,'FD mesh'!$B$84:$BI$84,$E752:$BL752)+'FD inverse'!$A$44*$C753/Setup!$B$17+INDEX('FD inverse'!$A$44:$BH$44,1,'FD mesh'!$B$15+1)*Setup!$B$22</f>
        <v>0</v>
      </c>
      <c r="AU753" s="0" t="n">
        <f aca="false">SUMPRODUCT('FD inverse'!$A$45:$BH$45,'FD mesh'!$B$84:$BI$84,$E752:$BL752)+'FD inverse'!$A$45*$C753/Setup!$B$17+INDEX('FD inverse'!$A$45:$BH$45,1,'FD mesh'!$B$15+1)*Setup!$B$22</f>
        <v>0</v>
      </c>
      <c r="AV753" s="0" t="n">
        <f aca="false">SUMPRODUCT('FD inverse'!$A$46:$BH$46,'FD mesh'!$B$84:$BI$84,$E752:$BL752)+'FD inverse'!$A$46*$C753/Setup!$B$17+INDEX('FD inverse'!$A$46:$BH$46,1,'FD mesh'!$B$15+1)*Setup!$B$22</f>
        <v>0</v>
      </c>
      <c r="AW753" s="0" t="n">
        <f aca="false">SUMPRODUCT('FD inverse'!$A$47:$BH$47,'FD mesh'!$B$84:$BI$84,$E752:$BL752)+'FD inverse'!$A$47*$C753/Setup!$B$17+INDEX('FD inverse'!$A$47:$BH$47,1,'FD mesh'!$B$15+1)*Setup!$B$22</f>
        <v>0</v>
      </c>
      <c r="AX753" s="0" t="n">
        <f aca="false">SUMPRODUCT('FD inverse'!$A$48:$BH$48,'FD mesh'!$B$84:$BI$84,$E752:$BL752)+'FD inverse'!$A$48*$C753/Setup!$B$17+INDEX('FD inverse'!$A$48:$BH$48,1,'FD mesh'!$B$15+1)*Setup!$B$22</f>
        <v>0</v>
      </c>
      <c r="AY753" s="0" t="n">
        <f aca="false">SUMPRODUCT('FD inverse'!$A$49:$BH$49,'FD mesh'!$B$84:$BI$84,$E752:$BL752)+'FD inverse'!$A$49*$C753/Setup!$B$17+INDEX('FD inverse'!$A$49:$BH$49,1,'FD mesh'!$B$15+1)*Setup!$B$22</f>
        <v>0</v>
      </c>
      <c r="AZ753" s="0" t="n">
        <f aca="false">SUMPRODUCT('FD inverse'!$A$50:$BH$50,'FD mesh'!$B$84:$BI$84,$E752:$BL752)+'FD inverse'!$A$50*$C753/Setup!$B$17+INDEX('FD inverse'!$A$50:$BH$50,1,'FD mesh'!$B$15+1)*Setup!$B$22</f>
        <v>0</v>
      </c>
      <c r="BA753" s="0" t="n">
        <f aca="false">SUMPRODUCT('FD inverse'!$A$51:$BH$51,'FD mesh'!$B$84:$BI$84,$E752:$BL752)+'FD inverse'!$A$51*$C753/Setup!$B$17+INDEX('FD inverse'!$A$51:$BH$51,1,'FD mesh'!$B$15+1)*Setup!$B$22</f>
        <v>0</v>
      </c>
      <c r="BB753" s="0" t="n">
        <f aca="false">SUMPRODUCT('FD inverse'!$A$52:$BH$52,'FD mesh'!$B$84:$BI$84,$E752:$BL752)+'FD inverse'!$A$52*$C753/Setup!$B$17+INDEX('FD inverse'!$A$52:$BH$52,1,'FD mesh'!$B$15+1)*Setup!$B$22</f>
        <v>0</v>
      </c>
      <c r="BC753" s="0" t="n">
        <f aca="false">SUMPRODUCT('FD inverse'!$A$53:$BH$53,'FD mesh'!$B$84:$BI$84,$E752:$BL752)+'FD inverse'!$A$53*$C753/Setup!$B$17+INDEX('FD inverse'!$A$53:$BH$53,1,'FD mesh'!$B$15+1)*Setup!$B$22</f>
        <v>0</v>
      </c>
      <c r="BD753" s="0" t="n">
        <f aca="false">SUMPRODUCT('FD inverse'!$A$54:$BH$54,'FD mesh'!$B$84:$BI$84,$E752:$BL752)+'FD inverse'!$A$54*$C753/Setup!$B$17+INDEX('FD inverse'!$A$54:$BH$54,1,'FD mesh'!$B$15+1)*Setup!$B$22</f>
        <v>0</v>
      </c>
      <c r="BE753" s="0" t="n">
        <f aca="false">SUMPRODUCT('FD inverse'!$A$55:$BH$55,'FD mesh'!$B$84:$BI$84,$E752:$BL752)+'FD inverse'!$A$55*$C753/Setup!$B$17+INDEX('FD inverse'!$A$55:$BH$55,1,'FD mesh'!$B$15+1)*Setup!$B$22</f>
        <v>0</v>
      </c>
      <c r="BF753" s="0" t="n">
        <f aca="false">SUMPRODUCT('FD inverse'!$A$56:$BH$56,'FD mesh'!$B$84:$BI$84,$E752:$BL752)+'FD inverse'!$A$56*$C753/Setup!$B$17+INDEX('FD inverse'!$A$56:$BH$56,1,'FD mesh'!$B$15+1)*Setup!$B$22</f>
        <v>0</v>
      </c>
      <c r="BG753" s="0" t="n">
        <f aca="false">SUMPRODUCT('FD inverse'!$A$57:$BH$57,'FD mesh'!$B$84:$BI$84,$E752:$BL752)+'FD inverse'!$A$57*$C753/Setup!$B$17+INDEX('FD inverse'!$A$57:$BH$57,1,'FD mesh'!$B$15+1)*Setup!$B$22</f>
        <v>0</v>
      </c>
      <c r="BH753" s="0" t="n">
        <f aca="false">SUMPRODUCT('FD inverse'!$A$58:$BH$58,'FD mesh'!$B$84:$BI$84,$E752:$BL752)+'FD inverse'!$A$58*$C753/Setup!$B$17+INDEX('FD inverse'!$A$58:$BH$58,1,'FD mesh'!$B$15+1)*Setup!$B$22</f>
        <v>0</v>
      </c>
      <c r="BI753" s="0" t="n">
        <f aca="false">SUMPRODUCT('FD inverse'!$A$59:$BH$59,'FD mesh'!$B$84:$BI$84,$E752:$BL752)+'FD inverse'!$A$59*$C753/Setup!$B$17+INDEX('FD inverse'!$A$59:$BH$59,1,'FD mesh'!$B$15+1)*Setup!$B$22</f>
        <v>0</v>
      </c>
      <c r="BJ753" s="0" t="n">
        <f aca="false">SUMPRODUCT('FD inverse'!$A$60:$BH$60,'FD mesh'!$B$84:$BI$84,$E752:$BL752)+'FD inverse'!$A$60*$C753/Setup!$B$17+INDEX('FD inverse'!$A$60:$BH$60,1,'FD mesh'!$B$15+1)*Setup!$B$22</f>
        <v>0</v>
      </c>
      <c r="BK753" s="0" t="n">
        <f aca="false">SUMPRODUCT('FD inverse'!$A$61:$BH$61,'FD mesh'!$B$84:$BI$84,$E752:$BL752)+'FD inverse'!$A$61*$C753/Setup!$B$17+INDEX('FD inverse'!$A$61:$BH$61,1,'FD mesh'!$B$15+1)*Setup!$B$22</f>
        <v>0</v>
      </c>
      <c r="BL753" s="0" t="n">
        <f aca="false">SUMPRODUCT('FD inverse'!$A$62:$BH$62,'FD mesh'!$B$84:$BI$84,$E752:$BL752)+'FD inverse'!$A$62*$C753/Setup!$B$17+INDEX('FD inverse'!$A$62:$BH$62,1,'FD mesh'!$B$15+1)*Setup!$B$22</f>
        <v>0</v>
      </c>
    </row>
    <row r="754" customFormat="false" ht="15" hidden="false" customHeight="false" outlineLevel="0" collapsed="false">
      <c r="A754" s="0" t="n">
        <v>749</v>
      </c>
      <c r="B754" s="0" t="n">
        <f aca="false">A754*Setup!$B$11/3600</f>
        <v>62.4166666666667</v>
      </c>
      <c r="C754" s="0" t="n">
        <f aca="false">Setup!$B$7+Setup!$B$8*COS(2*PI()*(B754-Setup!$B$9)/24)</f>
        <v>27.6612459164778</v>
      </c>
      <c r="D754" s="0" t="n">
        <f aca="false">(C754-E754)/Setup!$B$17</f>
        <v>15.0640950497525</v>
      </c>
      <c r="E754" s="0" t="n">
        <f aca="false">SUMPRODUCT('FD inverse'!$A$3:$BH$3,'FD mesh'!$B$84:$BI$84,$E753:$BL753)+'FD inverse'!$A$3*$C754/Setup!$B$17+INDEX('FD inverse'!$A$3:$BH$3,1,'FD mesh'!$B$15+1)*Setup!$B$22</f>
        <v>25.70291356001</v>
      </c>
      <c r="F754" s="0" t="n">
        <f aca="false">SUMPRODUCT('FD inverse'!$A$4:$BH$4,'FD mesh'!$B$84:$BI$84,$E753:$BL753)+'FD inverse'!$A$4*$C754/Setup!$B$17+INDEX('FD inverse'!$A$4:$BH$4,1,'FD mesh'!$B$15+1)*Setup!$B$22</f>
        <v>25.2612425104473</v>
      </c>
      <c r="G754" s="0" t="n">
        <f aca="false">SUMPRODUCT('FD inverse'!$A$5:$BH$5,'FD mesh'!$B$84:$BI$84,$E753:$BL753)+'FD inverse'!$A$5*$C754/Setup!$B$17+INDEX('FD inverse'!$A$5:$BH$5,1,'FD mesh'!$B$15+1)*Setup!$B$22</f>
        <v>24.8322847052663</v>
      </c>
      <c r="H754" s="0" t="n">
        <f aca="false">SUMPRODUCT('FD inverse'!$A$6:$BH$6,'FD mesh'!$B$84:$BI$84,$E753:$BL753)+'FD inverse'!$A$6*$C754/Setup!$B$17+INDEX('FD inverse'!$A$6:$BH$6,1,'FD mesh'!$B$15+1)*Setup!$B$22</f>
        <v>23.4110599337842</v>
      </c>
      <c r="I754" s="0" t="n">
        <f aca="false">SUMPRODUCT('FD inverse'!$A$7:$BH$7,'FD mesh'!$B$84:$BI$84,$E753:$BL753)+'FD inverse'!$A$7*$C754/Setup!$B$17+INDEX('FD inverse'!$A$7:$BH$7,1,'FD mesh'!$B$15+1)*Setup!$B$22</f>
        <v>23.2915292504318</v>
      </c>
      <c r="J754" s="0" t="n">
        <f aca="false">SUMPRODUCT('FD inverse'!$A$8:$BH$8,'FD mesh'!$B$84:$BI$84,$E753:$BL753)+'FD inverse'!$A$8*$C754/Setup!$B$17+INDEX('FD inverse'!$A$8:$BH$8,1,'FD mesh'!$B$15+1)*Setup!$B$22</f>
        <v>23.1841369970713</v>
      </c>
      <c r="K754" s="0" t="n">
        <f aca="false">SUMPRODUCT('FD inverse'!$A$9:$BH$9,'FD mesh'!$B$84:$BI$84,$E753:$BL753)+'FD inverse'!$A$9*$C754/Setup!$B$17+INDEX('FD inverse'!$A$9:$BH$9,1,'FD mesh'!$B$15+1)*Setup!$B$22</f>
        <v>23.0885311484277</v>
      </c>
      <c r="L754" s="0" t="n">
        <f aca="false">SUMPRODUCT('FD inverse'!$A$10:$BH$10,'FD mesh'!$B$84:$BI$84,$E753:$BL753)+'FD inverse'!$A$10*$C754/Setup!$B$17+INDEX('FD inverse'!$A$10:$BH$10,1,'FD mesh'!$B$15+1)*Setup!$B$22</f>
        <v>23.0043661188683</v>
      </c>
      <c r="M754" s="0" t="n">
        <f aca="false">SUMPRODUCT('FD inverse'!$A$11:$BH$11,'FD mesh'!$B$84:$BI$84,$E753:$BL753)+'FD inverse'!$A$11*$C754/Setup!$B$17+INDEX('FD inverse'!$A$11:$BH$11,1,'FD mesh'!$B$15+1)*Setup!$B$22</f>
        <v>22.9313149750739</v>
      </c>
      <c r="N754" s="0" t="n">
        <f aca="false">SUMPRODUCT('FD inverse'!$A$12:$BH$12,'FD mesh'!$B$84:$BI$84,$E753:$BL753)+'FD inverse'!$A$12*$C754/Setup!$B$17+INDEX('FD inverse'!$A$12:$BH$12,1,'FD mesh'!$B$15+1)*Setup!$B$22</f>
        <v>22.8690798701296</v>
      </c>
      <c r="O754" s="0" t="n">
        <f aca="false">SUMPRODUCT('FD inverse'!$A$13:$BH$13,'FD mesh'!$B$84:$BI$84,$E753:$BL753)+'FD inverse'!$A$13*$C754/Setup!$B$17+INDEX('FD inverse'!$A$13:$BH$13,1,'FD mesh'!$B$15+1)*Setup!$B$22</f>
        <v>22.8174007581396</v>
      </c>
      <c r="P754" s="0" t="n">
        <f aca="false">SUMPRODUCT('FD inverse'!$A$14:$BH$14,'FD mesh'!$B$84:$BI$84,$E753:$BL753)+'FD inverse'!$A$14*$C754/Setup!$B$17+INDEX('FD inverse'!$A$14:$BH$14,1,'FD mesh'!$B$15+1)*Setup!$B$22</f>
        <v>22.776062442835</v>
      </c>
      <c r="Q754" s="0" t="n">
        <f aca="false">SUMPRODUCT('FD inverse'!$A$15:$BH$15,'FD mesh'!$B$84:$BI$84,$E753:$BL753)+'FD inverse'!$A$15*$C754/Setup!$B$17+INDEX('FD inverse'!$A$15:$BH$15,1,'FD mesh'!$B$15+1)*Setup!$B$22</f>
        <v>22.7449000065803</v>
      </c>
      <c r="R754" s="0" t="n">
        <f aca="false">SUMPRODUCT('FD inverse'!$A$16:$BH$16,'FD mesh'!$B$84:$BI$84,$E753:$BL753)+'FD inverse'!$A$16*$C754/Setup!$B$17+INDEX('FD inverse'!$A$16:$BH$16,1,'FD mesh'!$B$15+1)*Setup!$B$22</f>
        <v>22.723802657956</v>
      </c>
      <c r="S754" s="0" t="n">
        <f aca="false">SUMPRODUCT('FD inverse'!$A$17:$BH$17,'FD mesh'!$B$84:$BI$84,$E753:$BL753)+'FD inverse'!$A$17*$C754/Setup!$B$17+INDEX('FD inverse'!$A$17:$BH$17,1,'FD mesh'!$B$15+1)*Setup!$B$22</f>
        <v>22.2067580174648</v>
      </c>
      <c r="T754" s="0" t="n">
        <f aca="false">SUMPRODUCT('FD inverse'!$A$18:$BH$18,'FD mesh'!$B$84:$BI$84,$E753:$BL753)+'FD inverse'!$A$18*$C754/Setup!$B$17+INDEX('FD inverse'!$A$18:$BH$18,1,'FD mesh'!$B$15+1)*Setup!$B$22</f>
        <v>21.6942988334339</v>
      </c>
      <c r="U754" s="0" t="n">
        <f aca="false">SUMPRODUCT('FD inverse'!$A$19:$BH$19,'FD mesh'!$B$84:$BI$84,$E753:$BL753)+'FD inverse'!$A$19*$C754/Setup!$B$17+INDEX('FD inverse'!$A$19:$BH$19,1,'FD mesh'!$B$15+1)*Setup!$B$22</f>
        <v>21.1860312089227</v>
      </c>
      <c r="V754" s="0" t="n">
        <f aca="false">SUMPRODUCT('FD inverse'!$A$20:$BH$20,'FD mesh'!$B$84:$BI$84,$E753:$BL753)+'FD inverse'!$A$20*$C754/Setup!$B$17+INDEX('FD inverse'!$A$20:$BH$20,1,'FD mesh'!$B$15+1)*Setup!$B$22</f>
        <v>20.6815751168002</v>
      </c>
      <c r="W754" s="0" t="n">
        <f aca="false">SUMPRODUCT('FD inverse'!$A$21:$BH$21,'FD mesh'!$B$84:$BI$84,$E753:$BL753)+'FD inverse'!$A$21*$C754/Setup!$B$17+INDEX('FD inverse'!$A$21:$BH$21,1,'FD mesh'!$B$15+1)*Setup!$B$22</f>
        <v>20.1805639761779</v>
      </c>
      <c r="X754" s="0" t="n">
        <f aca="false">SUMPRODUCT('FD inverse'!$A$22:$BH$22,'FD mesh'!$B$84:$BI$84,$E753:$BL753)+'FD inverse'!$A$22*$C754/Setup!$B$17+INDEX('FD inverse'!$A$22:$BH$22,1,'FD mesh'!$B$15+1)*Setup!$B$22</f>
        <v>19.682644085772</v>
      </c>
      <c r="Y754" s="0" t="n">
        <f aca="false">SUMPRODUCT('FD inverse'!$A$23:$BH$23,'FD mesh'!$B$84:$BI$84,$E753:$BL753)+'FD inverse'!$A$23*$C754/Setup!$B$17+INDEX('FD inverse'!$A$23:$BH$23,1,'FD mesh'!$B$15+1)*Setup!$B$22</f>
        <v>19.1874739283392</v>
      </c>
      <c r="Z754" s="0" t="n">
        <f aca="false">SUMPRODUCT('FD inverse'!$A$24:$BH$24,'FD mesh'!$B$84:$BI$84,$E753:$BL753)+'FD inverse'!$A$24*$C754/Setup!$B$17+INDEX('FD inverse'!$A$24:$BH$24,1,'FD mesh'!$B$15+1)*Setup!$B$22</f>
        <v>18.6947233597661</v>
      </c>
      <c r="AA754" s="0" t="n">
        <f aca="false">SUMPRODUCT('FD inverse'!$A$25:$BH$25,'FD mesh'!$B$84:$BI$84,$E753:$BL753)+'FD inverse'!$A$25*$C754/Setup!$B$17+INDEX('FD inverse'!$A$25:$BH$25,1,'FD mesh'!$B$15+1)*Setup!$B$22</f>
        <v>18.2040726958554</v>
      </c>
      <c r="AB754" s="0" t="n">
        <f aca="false">SUMPRODUCT('FD inverse'!$A$26:$BH$26,'FD mesh'!$B$84:$BI$84,$E753:$BL753)+'FD inverse'!$A$26*$C754/Setup!$B$17+INDEX('FD inverse'!$A$26:$BH$26,1,'FD mesh'!$B$15+1)*Setup!$B$22</f>
        <v>17.7152117093579</v>
      </c>
      <c r="AC754" s="0" t="n">
        <f aca="false">SUMPRODUCT('FD inverse'!$A$27:$BH$27,'FD mesh'!$B$84:$BI$84,$E753:$BL753)+'FD inverse'!$A$27*$C754/Setup!$B$17+INDEX('FD inverse'!$A$27:$BH$27,1,'FD mesh'!$B$15+1)*Setup!$B$22</f>
        <v>17.2278385493422</v>
      </c>
      <c r="AD754" s="0" t="n">
        <f aca="false">SUMPRODUCT('FD inverse'!$A$28:$BH$28,'FD mesh'!$B$84:$BI$84,$E753:$BL753)+'FD inverse'!$A$28*$C754/Setup!$B$17+INDEX('FD inverse'!$A$28:$BH$28,1,'FD mesh'!$B$15+1)*Setup!$B$22</f>
        <v>16.7416585945827</v>
      </c>
      <c r="AE754" s="0" t="n">
        <f aca="false">SUMPRODUCT('FD inverse'!$A$29:$BH$29,'FD mesh'!$B$84:$BI$84,$E753:$BL753)+'FD inverse'!$A$29*$C754/Setup!$B$17+INDEX('FD inverse'!$A$29:$BH$29,1,'FD mesh'!$B$15+1)*Setup!$B$22</f>
        <v>16.256383252281</v>
      </c>
      <c r="AF754" s="0" t="n">
        <f aca="false">SUMPRODUCT('FD inverse'!$A$30:$BH$30,'FD mesh'!$B$84:$BI$84,$E753:$BL753)+'FD inverse'!$A$30*$C754/Setup!$B$17+INDEX('FD inverse'!$A$30:$BH$30,1,'FD mesh'!$B$15+1)*Setup!$B$22</f>
        <v>15.7717287131246</v>
      </c>
      <c r="AG754" s="0" t="n">
        <f aca="false">SUMPRODUCT('FD inverse'!$A$31:$BH$31,'FD mesh'!$B$84:$BI$84,$E753:$BL753)+'FD inverse'!$A$31*$C754/Setup!$B$17+INDEX('FD inverse'!$A$31:$BH$31,1,'FD mesh'!$B$15+1)*Setup!$B$22</f>
        <v>15.2874146734216</v>
      </c>
      <c r="AH754" s="0" t="n">
        <f aca="false">SUMPRODUCT('FD inverse'!$A$32:$BH$32,'FD mesh'!$B$84:$BI$84,$E753:$BL753)+'FD inverse'!$A$32*$C754/Setup!$B$17+INDEX('FD inverse'!$A$32:$BH$32,1,'FD mesh'!$B$15+1)*Setup!$B$22</f>
        <v>15.2670564225441</v>
      </c>
      <c r="AI754" s="0" t="n">
        <f aca="false">SUMPRODUCT('FD inverse'!$A$33:$BH$33,'FD mesh'!$B$84:$BI$84,$E753:$BL753)+'FD inverse'!$A$33*$C754/Setup!$B$17+INDEX('FD inverse'!$A$33:$BH$33,1,'FD mesh'!$B$15+1)*Setup!$B$22</f>
        <v>15.2467867032425</v>
      </c>
      <c r="AJ754" s="0" t="n">
        <f aca="false">SUMPRODUCT('FD inverse'!$A$34:$BH$34,'FD mesh'!$B$84:$BI$84,$E753:$BL753)+'FD inverse'!$A$34*$C754/Setup!$B$17+INDEX('FD inverse'!$A$34:$BH$34,1,'FD mesh'!$B$15+1)*Setup!$B$22</f>
        <v>15.2265891807639</v>
      </c>
      <c r="AK754" s="0" t="n">
        <f aca="false">SUMPRODUCT('FD inverse'!$A$35:$BH$35,'FD mesh'!$B$84:$BI$84,$E753:$BL753)+'FD inverse'!$A$35*$C754/Setup!$B$17+INDEX('FD inverse'!$A$35:$BH$35,1,'FD mesh'!$B$15+1)*Setup!$B$22</f>
        <v>15.2064498200413</v>
      </c>
      <c r="AL754" s="0" t="n">
        <f aca="false">SUMPRODUCT('FD inverse'!$A$36:$BH$36,'FD mesh'!$B$84:$BI$84,$E753:$BL753)+'FD inverse'!$A$36*$C754/Setup!$B$17+INDEX('FD inverse'!$A$36:$BH$36,1,'FD mesh'!$B$15+1)*Setup!$B$22</f>
        <v>15.1863567058289</v>
      </c>
      <c r="AM754" s="0" t="n">
        <f aca="false">SUMPRODUCT('FD inverse'!$A$37:$BH$37,'FD mesh'!$B$84:$BI$84,$E753:$BL753)+'FD inverse'!$A$37*$C754/Setup!$B$17+INDEX('FD inverse'!$A$37:$BH$37,1,'FD mesh'!$B$15+1)*Setup!$B$22</f>
        <v>15.1662998592754</v>
      </c>
      <c r="AN754" s="0" t="n">
        <f aca="false">SUMPRODUCT('FD inverse'!$A$38:$BH$38,'FD mesh'!$B$84:$BI$84,$E753:$BL753)+'FD inverse'!$A$38*$C754/Setup!$B$17+INDEX('FD inverse'!$A$38:$BH$38,1,'FD mesh'!$B$15+1)*Setup!$B$22</f>
        <v>15.1462710521026</v>
      </c>
      <c r="AO754" s="0" t="n">
        <f aca="false">SUMPRODUCT('FD inverse'!$A$39:$BH$39,'FD mesh'!$B$84:$BI$84,$E753:$BL753)+'FD inverse'!$A$39*$C754/Setup!$B$17+INDEX('FD inverse'!$A$39:$BH$39,1,'FD mesh'!$B$15+1)*Setup!$B$22</f>
        <v>15.1262636193106</v>
      </c>
      <c r="AP754" s="0" t="n">
        <f aca="false">SUMPRODUCT('FD inverse'!$A$40:$BH$40,'FD mesh'!$B$84:$BI$84,$E753:$BL753)+'FD inverse'!$A$40*$C754/Setup!$B$17+INDEX('FD inverse'!$A$40:$BH$40,1,'FD mesh'!$B$15+1)*Setup!$B$22</f>
        <v>15.1062722711154</v>
      </c>
      <c r="AQ754" s="0" t="n">
        <f aca="false">SUMPRODUCT('FD inverse'!$A$41:$BH$41,'FD mesh'!$B$84:$BI$84,$E753:$BL753)+'FD inverse'!$A$41*$C754/Setup!$B$17+INDEX('FD inverse'!$A$41:$BH$41,1,'FD mesh'!$B$15+1)*Setup!$B$22</f>
        <v>15.0862929046234</v>
      </c>
      <c r="AR754" s="0" t="n">
        <f aca="false">SUMPRODUCT('FD inverse'!$A$42:$BH$42,'FD mesh'!$B$84:$BI$84,$E753:$BL753)+'FD inverse'!$A$42*$C754/Setup!$B$17+INDEX('FD inverse'!$A$42:$BH$42,1,'FD mesh'!$B$15+1)*Setup!$B$22</f>
        <v>15.0663224155771</v>
      </c>
      <c r="AS754" s="0" t="n">
        <f aca="false">SUMPRODUCT('FD inverse'!$A$43:$BH$43,'FD mesh'!$B$84:$BI$84,$E753:$BL753)+'FD inverse'!$A$43*$C754/Setup!$B$17+INDEX('FD inverse'!$A$43:$BH$43,1,'FD mesh'!$B$15+1)*Setup!$B$22</f>
        <v>0</v>
      </c>
      <c r="AT754" s="0" t="n">
        <f aca="false">SUMPRODUCT('FD inverse'!$A$44:$BH$44,'FD mesh'!$B$84:$BI$84,$E753:$BL753)+'FD inverse'!$A$44*$C754/Setup!$B$17+INDEX('FD inverse'!$A$44:$BH$44,1,'FD mesh'!$B$15+1)*Setup!$B$22</f>
        <v>0</v>
      </c>
      <c r="AU754" s="0" t="n">
        <f aca="false">SUMPRODUCT('FD inverse'!$A$45:$BH$45,'FD mesh'!$B$84:$BI$84,$E753:$BL753)+'FD inverse'!$A$45*$C754/Setup!$B$17+INDEX('FD inverse'!$A$45:$BH$45,1,'FD mesh'!$B$15+1)*Setup!$B$22</f>
        <v>0</v>
      </c>
      <c r="AV754" s="0" t="n">
        <f aca="false">SUMPRODUCT('FD inverse'!$A$46:$BH$46,'FD mesh'!$B$84:$BI$84,$E753:$BL753)+'FD inverse'!$A$46*$C754/Setup!$B$17+INDEX('FD inverse'!$A$46:$BH$46,1,'FD mesh'!$B$15+1)*Setup!$B$22</f>
        <v>0</v>
      </c>
      <c r="AW754" s="0" t="n">
        <f aca="false">SUMPRODUCT('FD inverse'!$A$47:$BH$47,'FD mesh'!$B$84:$BI$84,$E753:$BL753)+'FD inverse'!$A$47*$C754/Setup!$B$17+INDEX('FD inverse'!$A$47:$BH$47,1,'FD mesh'!$B$15+1)*Setup!$B$22</f>
        <v>0</v>
      </c>
      <c r="AX754" s="0" t="n">
        <f aca="false">SUMPRODUCT('FD inverse'!$A$48:$BH$48,'FD mesh'!$B$84:$BI$84,$E753:$BL753)+'FD inverse'!$A$48*$C754/Setup!$B$17+INDEX('FD inverse'!$A$48:$BH$48,1,'FD mesh'!$B$15+1)*Setup!$B$22</f>
        <v>0</v>
      </c>
      <c r="AY754" s="0" t="n">
        <f aca="false">SUMPRODUCT('FD inverse'!$A$49:$BH$49,'FD mesh'!$B$84:$BI$84,$E753:$BL753)+'FD inverse'!$A$49*$C754/Setup!$B$17+INDEX('FD inverse'!$A$49:$BH$49,1,'FD mesh'!$B$15+1)*Setup!$B$22</f>
        <v>0</v>
      </c>
      <c r="AZ754" s="0" t="n">
        <f aca="false">SUMPRODUCT('FD inverse'!$A$50:$BH$50,'FD mesh'!$B$84:$BI$84,$E753:$BL753)+'FD inverse'!$A$50*$C754/Setup!$B$17+INDEX('FD inverse'!$A$50:$BH$50,1,'FD mesh'!$B$15+1)*Setup!$B$22</f>
        <v>0</v>
      </c>
      <c r="BA754" s="0" t="n">
        <f aca="false">SUMPRODUCT('FD inverse'!$A$51:$BH$51,'FD mesh'!$B$84:$BI$84,$E753:$BL753)+'FD inverse'!$A$51*$C754/Setup!$B$17+INDEX('FD inverse'!$A$51:$BH$51,1,'FD mesh'!$B$15+1)*Setup!$B$22</f>
        <v>0</v>
      </c>
      <c r="BB754" s="0" t="n">
        <f aca="false">SUMPRODUCT('FD inverse'!$A$52:$BH$52,'FD mesh'!$B$84:$BI$84,$E753:$BL753)+'FD inverse'!$A$52*$C754/Setup!$B$17+INDEX('FD inverse'!$A$52:$BH$52,1,'FD mesh'!$B$15+1)*Setup!$B$22</f>
        <v>0</v>
      </c>
      <c r="BC754" s="0" t="n">
        <f aca="false">SUMPRODUCT('FD inverse'!$A$53:$BH$53,'FD mesh'!$B$84:$BI$84,$E753:$BL753)+'FD inverse'!$A$53*$C754/Setup!$B$17+INDEX('FD inverse'!$A$53:$BH$53,1,'FD mesh'!$B$15+1)*Setup!$B$22</f>
        <v>0</v>
      </c>
      <c r="BD754" s="0" t="n">
        <f aca="false">SUMPRODUCT('FD inverse'!$A$54:$BH$54,'FD mesh'!$B$84:$BI$84,$E753:$BL753)+'FD inverse'!$A$54*$C754/Setup!$B$17+INDEX('FD inverse'!$A$54:$BH$54,1,'FD mesh'!$B$15+1)*Setup!$B$22</f>
        <v>0</v>
      </c>
      <c r="BE754" s="0" t="n">
        <f aca="false">SUMPRODUCT('FD inverse'!$A$55:$BH$55,'FD mesh'!$B$84:$BI$84,$E753:$BL753)+'FD inverse'!$A$55*$C754/Setup!$B$17+INDEX('FD inverse'!$A$55:$BH$55,1,'FD mesh'!$B$15+1)*Setup!$B$22</f>
        <v>0</v>
      </c>
      <c r="BF754" s="0" t="n">
        <f aca="false">SUMPRODUCT('FD inverse'!$A$56:$BH$56,'FD mesh'!$B$84:$BI$84,$E753:$BL753)+'FD inverse'!$A$56*$C754/Setup!$B$17+INDEX('FD inverse'!$A$56:$BH$56,1,'FD mesh'!$B$15+1)*Setup!$B$22</f>
        <v>0</v>
      </c>
      <c r="BG754" s="0" t="n">
        <f aca="false">SUMPRODUCT('FD inverse'!$A$57:$BH$57,'FD mesh'!$B$84:$BI$84,$E753:$BL753)+'FD inverse'!$A$57*$C754/Setup!$B$17+INDEX('FD inverse'!$A$57:$BH$57,1,'FD mesh'!$B$15+1)*Setup!$B$22</f>
        <v>0</v>
      </c>
      <c r="BH754" s="0" t="n">
        <f aca="false">SUMPRODUCT('FD inverse'!$A$58:$BH$58,'FD mesh'!$B$84:$BI$84,$E753:$BL753)+'FD inverse'!$A$58*$C754/Setup!$B$17+INDEX('FD inverse'!$A$58:$BH$58,1,'FD mesh'!$B$15+1)*Setup!$B$22</f>
        <v>0</v>
      </c>
      <c r="BI754" s="0" t="n">
        <f aca="false">SUMPRODUCT('FD inverse'!$A$59:$BH$59,'FD mesh'!$B$84:$BI$84,$E753:$BL753)+'FD inverse'!$A$59*$C754/Setup!$B$17+INDEX('FD inverse'!$A$59:$BH$59,1,'FD mesh'!$B$15+1)*Setup!$B$22</f>
        <v>0</v>
      </c>
      <c r="BJ754" s="0" t="n">
        <f aca="false">SUMPRODUCT('FD inverse'!$A$60:$BH$60,'FD mesh'!$B$84:$BI$84,$E753:$BL753)+'FD inverse'!$A$60*$C754/Setup!$B$17+INDEX('FD inverse'!$A$60:$BH$60,1,'FD mesh'!$B$15+1)*Setup!$B$22</f>
        <v>0</v>
      </c>
      <c r="BK754" s="0" t="n">
        <f aca="false">SUMPRODUCT('FD inverse'!$A$61:$BH$61,'FD mesh'!$B$84:$BI$84,$E753:$BL753)+'FD inverse'!$A$61*$C754/Setup!$B$17+INDEX('FD inverse'!$A$61:$BH$61,1,'FD mesh'!$B$15+1)*Setup!$B$22</f>
        <v>0</v>
      </c>
      <c r="BL754" s="0" t="n">
        <f aca="false">SUMPRODUCT('FD inverse'!$A$62:$BH$62,'FD mesh'!$B$84:$BI$84,$E753:$BL753)+'FD inverse'!$A$62*$C754/Setup!$B$17+INDEX('FD inverse'!$A$62:$BH$62,1,'FD mesh'!$B$15+1)*Setup!$B$22</f>
        <v>0</v>
      </c>
    </row>
    <row r="755" customFormat="false" ht="15" hidden="false" customHeight="false" outlineLevel="0" collapsed="false">
      <c r="A755" s="0" t="n">
        <v>750</v>
      </c>
      <c r="B755" s="0" t="n">
        <f aca="false">A755*Setup!$B$11/3600</f>
        <v>62.5</v>
      </c>
      <c r="C755" s="0" t="n">
        <f aca="false">Setup!$B$7+Setup!$B$8*COS(2*PI()*(B755-Setup!$B$9)/24)</f>
        <v>27.6955181300451</v>
      </c>
      <c r="D755" s="0" t="n">
        <f aca="false">(C755-E755)/Setup!$B$17</f>
        <v>15.0989481495214</v>
      </c>
      <c r="E755" s="0" t="n">
        <f aca="false">SUMPRODUCT('FD inverse'!$A$3:$BH$3,'FD mesh'!$B$84:$BI$84,$E754:$BL754)+'FD inverse'!$A$3*$C755/Setup!$B$17+INDEX('FD inverse'!$A$3:$BH$3,1,'FD mesh'!$B$15+1)*Setup!$B$22</f>
        <v>25.7326548706074</v>
      </c>
      <c r="F755" s="0" t="n">
        <f aca="false">SUMPRODUCT('FD inverse'!$A$4:$BH$4,'FD mesh'!$B$84:$BI$84,$E754:$BL754)+'FD inverse'!$A$4*$C755/Setup!$B$17+INDEX('FD inverse'!$A$4:$BH$4,1,'FD mesh'!$B$15+1)*Setup!$B$22</f>
        <v>25.2897356912498</v>
      </c>
      <c r="G755" s="0" t="n">
        <f aca="false">SUMPRODUCT('FD inverse'!$A$5:$BH$5,'FD mesh'!$B$84:$BI$84,$E754:$BL754)+'FD inverse'!$A$5*$C755/Setup!$B$17+INDEX('FD inverse'!$A$5:$BH$5,1,'FD mesh'!$B$15+1)*Setup!$B$22</f>
        <v>24.8591833438377</v>
      </c>
      <c r="H755" s="0" t="n">
        <f aca="false">SUMPRODUCT('FD inverse'!$A$6:$BH$6,'FD mesh'!$B$84:$BI$84,$E754:$BL754)+'FD inverse'!$A$6*$C755/Setup!$B$17+INDEX('FD inverse'!$A$6:$BH$6,1,'FD mesh'!$B$15+1)*Setup!$B$22</f>
        <v>23.4321410471582</v>
      </c>
      <c r="I755" s="0" t="n">
        <f aca="false">SUMPRODUCT('FD inverse'!$A$7:$BH$7,'FD mesh'!$B$84:$BI$84,$E754:$BL754)+'FD inverse'!$A$7*$C755/Setup!$B$17+INDEX('FD inverse'!$A$7:$BH$7,1,'FD mesh'!$B$15+1)*Setup!$B$22</f>
        <v>23.3120727357629</v>
      </c>
      <c r="J755" s="0" t="n">
        <f aca="false">SUMPRODUCT('FD inverse'!$A$8:$BH$8,'FD mesh'!$B$84:$BI$84,$E754:$BL754)+'FD inverse'!$A$8*$C755/Setup!$B$17+INDEX('FD inverse'!$A$8:$BH$8,1,'FD mesh'!$B$15+1)*Setup!$B$22</f>
        <v>23.2041244747104</v>
      </c>
      <c r="K755" s="0" t="n">
        <f aca="false">SUMPRODUCT('FD inverse'!$A$9:$BH$9,'FD mesh'!$B$84:$BI$84,$E754:$BL754)+'FD inverse'!$A$9*$C755/Setup!$B$17+INDEX('FD inverse'!$A$9:$BH$9,1,'FD mesh'!$B$15+1)*Setup!$B$22</f>
        <v>23.1079682358639</v>
      </c>
      <c r="L755" s="0" t="n">
        <f aca="false">SUMPRODUCT('FD inverse'!$A$10:$BH$10,'FD mesh'!$B$84:$BI$84,$E754:$BL754)+'FD inverse'!$A$10*$C755/Setup!$B$17+INDEX('FD inverse'!$A$10:$BH$10,1,'FD mesh'!$B$15+1)*Setup!$B$22</f>
        <v>23.0232793052394</v>
      </c>
      <c r="M755" s="0" t="n">
        <f aca="false">SUMPRODUCT('FD inverse'!$A$11:$BH$11,'FD mesh'!$B$84:$BI$84,$E754:$BL754)+'FD inverse'!$A$11*$C755/Setup!$B$17+INDEX('FD inverse'!$A$11:$BH$11,1,'FD mesh'!$B$15+1)*Setup!$B$22</f>
        <v>22.9497485966628</v>
      </c>
      <c r="N755" s="0" t="n">
        <f aca="false">SUMPRODUCT('FD inverse'!$A$12:$BH$12,'FD mesh'!$B$84:$BI$84,$E754:$BL754)+'FD inverse'!$A$12*$C755/Setup!$B$17+INDEX('FD inverse'!$A$12:$BH$12,1,'FD mesh'!$B$15+1)*Setup!$B$22</f>
        <v>22.887093181059</v>
      </c>
      <c r="O755" s="0" t="n">
        <f aca="false">SUMPRODUCT('FD inverse'!$A$13:$BH$13,'FD mesh'!$B$84:$BI$84,$E754:$BL754)+'FD inverse'!$A$13*$C755/Setup!$B$17+INDEX('FD inverse'!$A$13:$BH$13,1,'FD mesh'!$B$15+1)*Setup!$B$22</f>
        <v>22.8350650875375</v>
      </c>
      <c r="P755" s="0" t="n">
        <f aca="false">SUMPRODUCT('FD inverse'!$A$14:$BH$14,'FD mesh'!$B$84:$BI$84,$E754:$BL754)+'FD inverse'!$A$14*$C755/Setup!$B$17+INDEX('FD inverse'!$A$14:$BH$14,1,'FD mesh'!$B$15+1)*Setup!$B$22</f>
        <v>22.7934584272891</v>
      </c>
      <c r="Q755" s="0" t="n">
        <f aca="false">SUMPRODUCT('FD inverse'!$A$15:$BH$15,'FD mesh'!$B$84:$BI$84,$E754:$BL754)+'FD inverse'!$A$15*$C755/Setup!$B$17+INDEX('FD inverse'!$A$15:$BH$15,1,'FD mesh'!$B$15+1)*Setup!$B$22</f>
        <v>22.7621148847127</v>
      </c>
      <c r="R755" s="0" t="n">
        <f aca="false">SUMPRODUCT('FD inverse'!$A$16:$BH$16,'FD mesh'!$B$84:$BI$84,$E754:$BL754)+'FD inverse'!$A$16*$C755/Setup!$B$17+INDEX('FD inverse'!$A$16:$BH$16,1,'FD mesh'!$B$15+1)*Setup!$B$22</f>
        <v>22.7409276124209</v>
      </c>
      <c r="S755" s="0" t="n">
        <f aca="false">SUMPRODUCT('FD inverse'!$A$17:$BH$17,'FD mesh'!$B$84:$BI$84,$E754:$BL754)+'FD inverse'!$A$17*$C755/Setup!$B$17+INDEX('FD inverse'!$A$17:$BH$17,1,'FD mesh'!$B$15+1)*Setup!$B$22</f>
        <v>22.2224960118716</v>
      </c>
      <c r="T755" s="0" t="n">
        <f aca="false">SUMPRODUCT('FD inverse'!$A$18:$BH$18,'FD mesh'!$B$84:$BI$84,$E754:$BL754)+'FD inverse'!$A$18*$C755/Setup!$B$17+INDEX('FD inverse'!$A$18:$BH$18,1,'FD mesh'!$B$15+1)*Setup!$B$22</f>
        <v>21.7086958782477</v>
      </c>
      <c r="U755" s="0" t="n">
        <f aca="false">SUMPRODUCT('FD inverse'!$A$19:$BH$19,'FD mesh'!$B$84:$BI$84,$E754:$BL754)+'FD inverse'!$A$19*$C755/Setup!$B$17+INDEX('FD inverse'!$A$19:$BH$19,1,'FD mesh'!$B$15+1)*Setup!$B$22</f>
        <v>21.1991325892404</v>
      </c>
      <c r="V755" s="0" t="n">
        <f aca="false">SUMPRODUCT('FD inverse'!$A$20:$BH$20,'FD mesh'!$B$84:$BI$84,$E754:$BL754)+'FD inverse'!$A$20*$C755/Setup!$B$17+INDEX('FD inverse'!$A$20:$BH$20,1,'FD mesh'!$B$15+1)*Setup!$B$22</f>
        <v>20.693424849298</v>
      </c>
      <c r="W755" s="0" t="n">
        <f aca="false">SUMPRODUCT('FD inverse'!$A$21:$BH$21,'FD mesh'!$B$84:$BI$84,$E754:$BL754)+'FD inverse'!$A$21*$C755/Setup!$B$17+INDEX('FD inverse'!$A$21:$BH$21,1,'FD mesh'!$B$15+1)*Setup!$B$22</f>
        <v>20.1912043163478</v>
      </c>
      <c r="X755" s="0" t="n">
        <f aca="false">SUMPRODUCT('FD inverse'!$A$22:$BH$22,'FD mesh'!$B$84:$BI$84,$E754:$BL754)+'FD inverse'!$A$22*$C755/Setup!$B$17+INDEX('FD inverse'!$A$22:$BH$22,1,'FD mesh'!$B$15+1)*Setup!$B$22</f>
        <v>19.6921150835048</v>
      </c>
      <c r="Y755" s="0" t="n">
        <f aca="false">SUMPRODUCT('FD inverse'!$A$23:$BH$23,'FD mesh'!$B$84:$BI$84,$E754:$BL754)+'FD inverse'!$A$23*$C755/Setup!$B$17+INDEX('FD inverse'!$A$23:$BH$23,1,'FD mesh'!$B$15+1)*Setup!$B$22</f>
        <v>19.1958130299945</v>
      </c>
      <c r="Z755" s="0" t="n">
        <f aca="false">SUMPRODUCT('FD inverse'!$A$24:$BH$24,'FD mesh'!$B$84:$BI$84,$E754:$BL754)+'FD inverse'!$A$24*$C755/Setup!$B$17+INDEX('FD inverse'!$A$24:$BH$24,1,'FD mesh'!$B$15+1)*Setup!$B$22</f>
        <v>18.7019650549714</v>
      </c>
      <c r="AA755" s="0" t="n">
        <f aca="false">SUMPRODUCT('FD inverse'!$A$25:$BH$25,'FD mesh'!$B$84:$BI$84,$E754:$BL754)+'FD inverse'!$A$25*$C755/Setup!$B$17+INDEX('FD inverse'!$A$25:$BH$25,1,'FD mesh'!$B$15+1)*Setup!$B$22</f>
        <v>18.2102482073944</v>
      </c>
      <c r="AB755" s="0" t="n">
        <f aca="false">SUMPRODUCT('FD inverse'!$A$26:$BH$26,'FD mesh'!$B$84:$BI$84,$E754:$BL754)+'FD inverse'!$A$26*$C755/Setup!$B$17+INDEX('FD inverse'!$A$26:$BH$26,1,'FD mesh'!$B$15+1)*Setup!$B$22</f>
        <v>17.7203487246417</v>
      </c>
      <c r="AC755" s="0" t="n">
        <f aca="false">SUMPRODUCT('FD inverse'!$A$27:$BH$27,'FD mesh'!$B$84:$BI$84,$E754:$BL754)+'FD inverse'!$A$27*$C755/Setup!$B$17+INDEX('FD inverse'!$A$27:$BH$27,1,'FD mesh'!$B$15+1)*Setup!$B$22</f>
        <v>17.2319609921012</v>
      </c>
      <c r="AD755" s="0" t="n">
        <f aca="false">SUMPRODUCT('FD inverse'!$A$28:$BH$28,'FD mesh'!$B$84:$BI$84,$E754:$BL754)+'FD inverse'!$A$28*$C755/Setup!$B$17+INDEX('FD inverse'!$A$28:$BH$28,1,'FD mesh'!$B$15+1)*Setup!$B$22</f>
        <v>16.7447864355726</v>
      </c>
      <c r="AE755" s="0" t="n">
        <f aca="false">SUMPRODUCT('FD inverse'!$A$29:$BH$29,'FD mesh'!$B$84:$BI$84,$E754:$BL754)+'FD inverse'!$A$29*$C755/Setup!$B$17+INDEX('FD inverse'!$A$29:$BH$29,1,'FD mesh'!$B$15+1)*Setup!$B$22</f>
        <v>16.2585323579638</v>
      </c>
      <c r="AF755" s="0" t="n">
        <f aca="false">SUMPRODUCT('FD inverse'!$A$30:$BH$30,'FD mesh'!$B$84:$BI$84,$E754:$BL754)+'FD inverse'!$A$30*$C755/Setup!$B$17+INDEX('FD inverse'!$A$30:$BH$30,1,'FD mesh'!$B$15+1)*Setup!$B$22</f>
        <v>15.772910731456</v>
      </c>
      <c r="AG755" s="0" t="n">
        <f aca="false">SUMPRODUCT('FD inverse'!$A$31:$BH$31,'FD mesh'!$B$84:$BI$84,$E754:$BL754)+'FD inverse'!$A$31*$C755/Setup!$B$17+INDEX('FD inverse'!$A$31:$BH$31,1,'FD mesh'!$B$15+1)*Setup!$B$22</f>
        <v>15.2876369560572</v>
      </c>
      <c r="AH755" s="0" t="n">
        <f aca="false">SUMPRODUCT('FD inverse'!$A$32:$BH$32,'FD mesh'!$B$84:$BI$84,$E754:$BL754)+'FD inverse'!$A$32*$C755/Setup!$B$17+INDEX('FD inverse'!$A$32:$BH$32,1,'FD mesh'!$B$15+1)*Setup!$B$22</f>
        <v>15.2672409088704</v>
      </c>
      <c r="AI755" s="0" t="n">
        <f aca="false">SUMPRODUCT('FD inverse'!$A$33:$BH$33,'FD mesh'!$B$84:$BI$84,$E754:$BL754)+'FD inverse'!$A$33*$C755/Setup!$B$17+INDEX('FD inverse'!$A$33:$BH$33,1,'FD mesh'!$B$15+1)*Setup!$B$22</f>
        <v>15.2469382529114</v>
      </c>
      <c r="AJ755" s="0" t="n">
        <f aca="false">SUMPRODUCT('FD inverse'!$A$34:$BH$34,'FD mesh'!$B$84:$BI$84,$E754:$BL754)+'FD inverse'!$A$34*$C755/Setup!$B$17+INDEX('FD inverse'!$A$34:$BH$34,1,'FD mesh'!$B$15+1)*Setup!$B$22</f>
        <v>15.2267123148855</v>
      </c>
      <c r="AK755" s="0" t="n">
        <f aca="false">SUMPRODUCT('FD inverse'!$A$35:$BH$35,'FD mesh'!$B$84:$BI$84,$E754:$BL754)+'FD inverse'!$A$35*$C755/Setup!$B$17+INDEX('FD inverse'!$A$35:$BH$35,1,'FD mesh'!$B$15+1)*Setup!$B$22</f>
        <v>15.206548710188</v>
      </c>
      <c r="AL755" s="0" t="n">
        <f aca="false">SUMPRODUCT('FD inverse'!$A$36:$BH$36,'FD mesh'!$B$84:$BI$84,$E754:$BL754)+'FD inverse'!$A$36*$C755/Setup!$B$17+INDEX('FD inverse'!$A$36:$BH$36,1,'FD mesh'!$B$15+1)*Setup!$B$22</f>
        <v>15.1864351659605</v>
      </c>
      <c r="AM755" s="0" t="n">
        <f aca="false">SUMPRODUCT('FD inverse'!$A$37:$BH$37,'FD mesh'!$B$84:$BI$84,$E754:$BL754)+'FD inverse'!$A$37*$C755/Setup!$B$17+INDEX('FD inverse'!$A$37:$BH$37,1,'FD mesh'!$B$15+1)*Setup!$B$22</f>
        <v>15.166361340059</v>
      </c>
      <c r="AN755" s="0" t="n">
        <f aca="false">SUMPRODUCT('FD inverse'!$A$38:$BH$38,'FD mesh'!$B$84:$BI$84,$E754:$BL754)+'FD inverse'!$A$38*$C755/Setup!$B$17+INDEX('FD inverse'!$A$38:$BH$38,1,'FD mesh'!$B$15+1)*Setup!$B$22</f>
        <v>15.1463186371461</v>
      </c>
      <c r="AO755" s="0" t="n">
        <f aca="false">SUMPRODUCT('FD inverse'!$A$39:$BH$39,'FD mesh'!$B$84:$BI$84,$E754:$BL754)+'FD inverse'!$A$39*$C755/Setup!$B$17+INDEX('FD inverse'!$A$39:$BH$39,1,'FD mesh'!$B$15+1)*Setup!$B$22</f>
        <v>15.1263000228784</v>
      </c>
      <c r="AP755" s="0" t="n">
        <f aca="false">SUMPRODUCT('FD inverse'!$A$40:$BH$40,'FD mesh'!$B$84:$BI$84,$E754:$BL754)+'FD inverse'!$A$40*$C755/Setup!$B$17+INDEX('FD inverse'!$A$40:$BH$40,1,'FD mesh'!$B$15+1)*Setup!$B$22</f>
        <v>15.1062998369353</v>
      </c>
      <c r="AQ755" s="0" t="n">
        <f aca="false">SUMPRODUCT('FD inverse'!$A$41:$BH$41,'FD mesh'!$B$84:$BI$84,$E754:$BL754)+'FD inverse'!$A$41*$C755/Setup!$B$17+INDEX('FD inverse'!$A$41:$BH$41,1,'FD mesh'!$B$15+1)*Setup!$B$22</f>
        <v>15.0863136054451</v>
      </c>
      <c r="AR755" s="0" t="n">
        <f aca="false">SUMPRODUCT('FD inverse'!$A$42:$BH$42,'FD mesh'!$B$84:$BI$84,$E754:$BL754)+'FD inverse'!$A$42*$C755/Setup!$B$17+INDEX('FD inverse'!$A$42:$BH$42,1,'FD mesh'!$B$15+1)*Setup!$B$22</f>
        <v>15.0663378531877</v>
      </c>
      <c r="AS755" s="0" t="n">
        <f aca="false">SUMPRODUCT('FD inverse'!$A$43:$BH$43,'FD mesh'!$B$84:$BI$84,$E754:$BL754)+'FD inverse'!$A$43*$C755/Setup!$B$17+INDEX('FD inverse'!$A$43:$BH$43,1,'FD mesh'!$B$15+1)*Setup!$B$22</f>
        <v>0</v>
      </c>
      <c r="AT755" s="0" t="n">
        <f aca="false">SUMPRODUCT('FD inverse'!$A$44:$BH$44,'FD mesh'!$B$84:$BI$84,$E754:$BL754)+'FD inverse'!$A$44*$C755/Setup!$B$17+INDEX('FD inverse'!$A$44:$BH$44,1,'FD mesh'!$B$15+1)*Setup!$B$22</f>
        <v>0</v>
      </c>
      <c r="AU755" s="0" t="n">
        <f aca="false">SUMPRODUCT('FD inverse'!$A$45:$BH$45,'FD mesh'!$B$84:$BI$84,$E754:$BL754)+'FD inverse'!$A$45*$C755/Setup!$B$17+INDEX('FD inverse'!$A$45:$BH$45,1,'FD mesh'!$B$15+1)*Setup!$B$22</f>
        <v>0</v>
      </c>
      <c r="AV755" s="0" t="n">
        <f aca="false">SUMPRODUCT('FD inverse'!$A$46:$BH$46,'FD mesh'!$B$84:$BI$84,$E754:$BL754)+'FD inverse'!$A$46*$C755/Setup!$B$17+INDEX('FD inverse'!$A$46:$BH$46,1,'FD mesh'!$B$15+1)*Setup!$B$22</f>
        <v>0</v>
      </c>
      <c r="AW755" s="0" t="n">
        <f aca="false">SUMPRODUCT('FD inverse'!$A$47:$BH$47,'FD mesh'!$B$84:$BI$84,$E754:$BL754)+'FD inverse'!$A$47*$C755/Setup!$B$17+INDEX('FD inverse'!$A$47:$BH$47,1,'FD mesh'!$B$15+1)*Setup!$B$22</f>
        <v>0</v>
      </c>
      <c r="AX755" s="0" t="n">
        <f aca="false">SUMPRODUCT('FD inverse'!$A$48:$BH$48,'FD mesh'!$B$84:$BI$84,$E754:$BL754)+'FD inverse'!$A$48*$C755/Setup!$B$17+INDEX('FD inverse'!$A$48:$BH$48,1,'FD mesh'!$B$15+1)*Setup!$B$22</f>
        <v>0</v>
      </c>
      <c r="AY755" s="0" t="n">
        <f aca="false">SUMPRODUCT('FD inverse'!$A$49:$BH$49,'FD mesh'!$B$84:$BI$84,$E754:$BL754)+'FD inverse'!$A$49*$C755/Setup!$B$17+INDEX('FD inverse'!$A$49:$BH$49,1,'FD mesh'!$B$15+1)*Setup!$B$22</f>
        <v>0</v>
      </c>
      <c r="AZ755" s="0" t="n">
        <f aca="false">SUMPRODUCT('FD inverse'!$A$50:$BH$50,'FD mesh'!$B$84:$BI$84,$E754:$BL754)+'FD inverse'!$A$50*$C755/Setup!$B$17+INDEX('FD inverse'!$A$50:$BH$50,1,'FD mesh'!$B$15+1)*Setup!$B$22</f>
        <v>0</v>
      </c>
      <c r="BA755" s="0" t="n">
        <f aca="false">SUMPRODUCT('FD inverse'!$A$51:$BH$51,'FD mesh'!$B$84:$BI$84,$E754:$BL754)+'FD inverse'!$A$51*$C755/Setup!$B$17+INDEX('FD inverse'!$A$51:$BH$51,1,'FD mesh'!$B$15+1)*Setup!$B$22</f>
        <v>0</v>
      </c>
      <c r="BB755" s="0" t="n">
        <f aca="false">SUMPRODUCT('FD inverse'!$A$52:$BH$52,'FD mesh'!$B$84:$BI$84,$E754:$BL754)+'FD inverse'!$A$52*$C755/Setup!$B$17+INDEX('FD inverse'!$A$52:$BH$52,1,'FD mesh'!$B$15+1)*Setup!$B$22</f>
        <v>0</v>
      </c>
      <c r="BC755" s="0" t="n">
        <f aca="false">SUMPRODUCT('FD inverse'!$A$53:$BH$53,'FD mesh'!$B$84:$BI$84,$E754:$BL754)+'FD inverse'!$A$53*$C755/Setup!$B$17+INDEX('FD inverse'!$A$53:$BH$53,1,'FD mesh'!$B$15+1)*Setup!$B$22</f>
        <v>0</v>
      </c>
      <c r="BD755" s="0" t="n">
        <f aca="false">SUMPRODUCT('FD inverse'!$A$54:$BH$54,'FD mesh'!$B$84:$BI$84,$E754:$BL754)+'FD inverse'!$A$54*$C755/Setup!$B$17+INDEX('FD inverse'!$A$54:$BH$54,1,'FD mesh'!$B$15+1)*Setup!$B$22</f>
        <v>0</v>
      </c>
      <c r="BE755" s="0" t="n">
        <f aca="false">SUMPRODUCT('FD inverse'!$A$55:$BH$55,'FD mesh'!$B$84:$BI$84,$E754:$BL754)+'FD inverse'!$A$55*$C755/Setup!$B$17+INDEX('FD inverse'!$A$55:$BH$55,1,'FD mesh'!$B$15+1)*Setup!$B$22</f>
        <v>0</v>
      </c>
      <c r="BF755" s="0" t="n">
        <f aca="false">SUMPRODUCT('FD inverse'!$A$56:$BH$56,'FD mesh'!$B$84:$BI$84,$E754:$BL754)+'FD inverse'!$A$56*$C755/Setup!$B$17+INDEX('FD inverse'!$A$56:$BH$56,1,'FD mesh'!$B$15+1)*Setup!$B$22</f>
        <v>0</v>
      </c>
      <c r="BG755" s="0" t="n">
        <f aca="false">SUMPRODUCT('FD inverse'!$A$57:$BH$57,'FD mesh'!$B$84:$BI$84,$E754:$BL754)+'FD inverse'!$A$57*$C755/Setup!$B$17+INDEX('FD inverse'!$A$57:$BH$57,1,'FD mesh'!$B$15+1)*Setup!$B$22</f>
        <v>0</v>
      </c>
      <c r="BH755" s="0" t="n">
        <f aca="false">SUMPRODUCT('FD inverse'!$A$58:$BH$58,'FD mesh'!$B$84:$BI$84,$E754:$BL754)+'FD inverse'!$A$58*$C755/Setup!$B$17+INDEX('FD inverse'!$A$58:$BH$58,1,'FD mesh'!$B$15+1)*Setup!$B$22</f>
        <v>0</v>
      </c>
      <c r="BI755" s="0" t="n">
        <f aca="false">SUMPRODUCT('FD inverse'!$A$59:$BH$59,'FD mesh'!$B$84:$BI$84,$E754:$BL754)+'FD inverse'!$A$59*$C755/Setup!$B$17+INDEX('FD inverse'!$A$59:$BH$59,1,'FD mesh'!$B$15+1)*Setup!$B$22</f>
        <v>0</v>
      </c>
      <c r="BJ755" s="0" t="n">
        <f aca="false">SUMPRODUCT('FD inverse'!$A$60:$BH$60,'FD mesh'!$B$84:$BI$84,$E754:$BL754)+'FD inverse'!$A$60*$C755/Setup!$B$17+INDEX('FD inverse'!$A$60:$BH$60,1,'FD mesh'!$B$15+1)*Setup!$B$22</f>
        <v>0</v>
      </c>
      <c r="BK755" s="0" t="n">
        <f aca="false">SUMPRODUCT('FD inverse'!$A$61:$BH$61,'FD mesh'!$B$84:$BI$84,$E754:$BL754)+'FD inverse'!$A$61*$C755/Setup!$B$17+INDEX('FD inverse'!$A$61:$BH$61,1,'FD mesh'!$B$15+1)*Setup!$B$22</f>
        <v>0</v>
      </c>
      <c r="BL755" s="0" t="n">
        <f aca="false">SUMPRODUCT('FD inverse'!$A$62:$BH$62,'FD mesh'!$B$84:$BI$84,$E754:$BL754)+'FD inverse'!$A$62*$C755/Setup!$B$17+INDEX('FD inverse'!$A$62:$BH$62,1,'FD mesh'!$B$15+1)*Setup!$B$22</f>
        <v>0</v>
      </c>
    </row>
    <row r="756" customFormat="false" ht="15" hidden="false" customHeight="false" outlineLevel="0" collapsed="false">
      <c r="A756" s="0" t="n">
        <v>751</v>
      </c>
      <c r="B756" s="0" t="n">
        <f aca="false">A756*Setup!$B$11/3600</f>
        <v>62.5833333333333</v>
      </c>
      <c r="C756" s="0" t="n">
        <f aca="false">Setup!$B$7+Setup!$B$8*COS(2*PI()*(B756-Setup!$B$9)/24)</f>
        <v>27.7280314771312</v>
      </c>
      <c r="D756" s="0" t="n">
        <f aca="false">(C756-E756)/Setup!$B$17</f>
        <v>15.1278519478199</v>
      </c>
      <c r="E756" s="0" t="n">
        <f aca="false">SUMPRODUCT('FD inverse'!$A$3:$BH$3,'FD mesh'!$B$84:$BI$84,$E755:$BL755)+'FD inverse'!$A$3*$C756/Setup!$B$17+INDEX('FD inverse'!$A$3:$BH$3,1,'FD mesh'!$B$15+1)*Setup!$B$22</f>
        <v>25.7614107239146</v>
      </c>
      <c r="F756" s="0" t="n">
        <f aca="false">SUMPRODUCT('FD inverse'!$A$4:$BH$4,'FD mesh'!$B$84:$BI$84,$E755:$BL755)+'FD inverse'!$A$4*$C756/Setup!$B$17+INDEX('FD inverse'!$A$4:$BH$4,1,'FD mesh'!$B$15+1)*Setup!$B$22</f>
        <v>25.3174174545459</v>
      </c>
      <c r="G756" s="0" t="n">
        <f aca="false">SUMPRODUCT('FD inverse'!$A$5:$BH$5,'FD mesh'!$B$84:$BI$84,$E755:$BL755)+'FD inverse'!$A$5*$C756/Setup!$B$17+INDEX('FD inverse'!$A$5:$BH$5,1,'FD mesh'!$B$15+1)*Setup!$B$22</f>
        <v>24.8854388393856</v>
      </c>
      <c r="H756" s="0" t="n">
        <f aca="false">SUMPRODUCT('FD inverse'!$A$6:$BH$6,'FD mesh'!$B$84:$BI$84,$E755:$BL755)+'FD inverse'!$A$6*$C756/Setup!$B$17+INDEX('FD inverse'!$A$6:$BH$6,1,'FD mesh'!$B$15+1)*Setup!$B$22</f>
        <v>23.4531353246174</v>
      </c>
      <c r="I756" s="0" t="n">
        <f aca="false">SUMPRODUCT('FD inverse'!$A$7:$BH$7,'FD mesh'!$B$84:$BI$84,$E755:$BL755)+'FD inverse'!$A$7*$C756/Setup!$B$17+INDEX('FD inverse'!$A$7:$BH$7,1,'FD mesh'!$B$15+1)*Setup!$B$22</f>
        <v>23.3325758033869</v>
      </c>
      <c r="J756" s="0" t="n">
        <f aca="false">SUMPRODUCT('FD inverse'!$A$8:$BH$8,'FD mesh'!$B$84:$BI$84,$E755:$BL755)+'FD inverse'!$A$8*$C756/Setup!$B$17+INDEX('FD inverse'!$A$8:$BH$8,1,'FD mesh'!$B$15+1)*Setup!$B$22</f>
        <v>23.2241124872444</v>
      </c>
      <c r="K756" s="0" t="n">
        <f aca="false">SUMPRODUCT('FD inverse'!$A$9:$BH$9,'FD mesh'!$B$84:$BI$84,$E755:$BL755)+'FD inverse'!$A$9*$C756/Setup!$B$17+INDEX('FD inverse'!$A$9:$BH$9,1,'FD mesh'!$B$15+1)*Setup!$B$22</f>
        <v>23.12744150888</v>
      </c>
      <c r="L756" s="0" t="n">
        <f aca="false">SUMPRODUCT('FD inverse'!$A$10:$BH$10,'FD mesh'!$B$84:$BI$84,$E755:$BL755)+'FD inverse'!$A$10*$C756/Setup!$B$17+INDEX('FD inverse'!$A$10:$BH$10,1,'FD mesh'!$B$15+1)*Setup!$B$22</f>
        <v>23.0422591871623</v>
      </c>
      <c r="M756" s="0" t="n">
        <f aca="false">SUMPRODUCT('FD inverse'!$A$11:$BH$11,'FD mesh'!$B$84:$BI$84,$E755:$BL755)+'FD inverse'!$A$11*$C756/Setup!$B$17+INDEX('FD inverse'!$A$11:$BH$11,1,'FD mesh'!$B$15+1)*Setup!$B$22</f>
        <v>22.9682744359006</v>
      </c>
      <c r="N756" s="0" t="n">
        <f aca="false">SUMPRODUCT('FD inverse'!$A$12:$BH$12,'FD mesh'!$B$84:$BI$84,$E755:$BL755)+'FD inverse'!$A$12*$C756/Setup!$B$17+INDEX('FD inverse'!$A$12:$BH$12,1,'FD mesh'!$B$15+1)*Setup!$B$22</f>
        <v>22.9052193833042</v>
      </c>
      <c r="O756" s="0" t="n">
        <f aca="false">SUMPRODUCT('FD inverse'!$A$13:$BH$13,'FD mesh'!$B$84:$BI$84,$E755:$BL755)+'FD inverse'!$A$13*$C756/Setup!$B$17+INDEX('FD inverse'!$A$13:$BH$13,1,'FD mesh'!$B$15+1)*Setup!$B$22</f>
        <v>22.8528582553363</v>
      </c>
      <c r="P756" s="0" t="n">
        <f aca="false">SUMPRODUCT('FD inverse'!$A$14:$BH$14,'FD mesh'!$B$84:$BI$84,$E755:$BL755)+'FD inverse'!$A$14*$C756/Setup!$B$17+INDEX('FD inverse'!$A$14:$BH$14,1,'FD mesh'!$B$15+1)*Setup!$B$22</f>
        <v>22.8109945714975</v>
      </c>
      <c r="Q756" s="0" t="n">
        <f aca="false">SUMPRODUCT('FD inverse'!$A$15:$BH$15,'FD mesh'!$B$84:$BI$84,$E755:$BL755)+'FD inverse'!$A$15*$C756/Setup!$B$17+INDEX('FD inverse'!$A$15:$BH$15,1,'FD mesh'!$B$15+1)*Setup!$B$22</f>
        <v>22.7794766954512</v>
      </c>
      <c r="R756" s="0" t="n">
        <f aca="false">SUMPRODUCT('FD inverse'!$A$16:$BH$16,'FD mesh'!$B$84:$BI$84,$E755:$BL755)+'FD inverse'!$A$16*$C756/Setup!$B$17+INDEX('FD inverse'!$A$16:$BH$16,1,'FD mesh'!$B$15+1)*Setup!$B$22</f>
        <v>22.7582017755929</v>
      </c>
      <c r="S756" s="0" t="n">
        <f aca="false">SUMPRODUCT('FD inverse'!$A$17:$BH$17,'FD mesh'!$B$84:$BI$84,$E755:$BL755)+'FD inverse'!$A$17*$C756/Setup!$B$17+INDEX('FD inverse'!$A$17:$BH$17,1,'FD mesh'!$B$15+1)*Setup!$B$22</f>
        <v>22.2383834010539</v>
      </c>
      <c r="T756" s="0" t="n">
        <f aca="false">SUMPRODUCT('FD inverse'!$A$18:$BH$18,'FD mesh'!$B$84:$BI$84,$E755:$BL755)+'FD inverse'!$A$18*$C756/Setup!$B$17+INDEX('FD inverse'!$A$18:$BH$18,1,'FD mesh'!$B$15+1)*Setup!$B$22</f>
        <v>21.7232404581886</v>
      </c>
      <c r="U756" s="0" t="n">
        <f aca="false">SUMPRODUCT('FD inverse'!$A$19:$BH$19,'FD mesh'!$B$84:$BI$84,$E755:$BL755)+'FD inverse'!$A$19*$C756/Setup!$B$17+INDEX('FD inverse'!$A$19:$BH$19,1,'FD mesh'!$B$15+1)*Setup!$B$22</f>
        <v>21.2123777774203</v>
      </c>
      <c r="V756" s="0" t="n">
        <f aca="false">SUMPRODUCT('FD inverse'!$A$20:$BH$20,'FD mesh'!$B$84:$BI$84,$E755:$BL755)+'FD inverse'!$A$20*$C756/Setup!$B$17+INDEX('FD inverse'!$A$20:$BH$20,1,'FD mesh'!$B$15+1)*Setup!$B$22</f>
        <v>20.7054129663162</v>
      </c>
      <c r="W756" s="0" t="n">
        <f aca="false">SUMPRODUCT('FD inverse'!$A$21:$BH$21,'FD mesh'!$B$84:$BI$84,$E755:$BL755)+'FD inverse'!$A$21*$C756/Setup!$B$17+INDEX('FD inverse'!$A$21:$BH$21,1,'FD mesh'!$B$15+1)*Setup!$B$22</f>
        <v>20.2019760867919</v>
      </c>
      <c r="X756" s="0" t="n">
        <f aca="false">SUMPRODUCT('FD inverse'!$A$22:$BH$22,'FD mesh'!$B$84:$BI$84,$E755:$BL755)+'FD inverse'!$A$22*$C756/Setup!$B$17+INDEX('FD inverse'!$A$22:$BH$22,1,'FD mesh'!$B$15+1)*Setup!$B$22</f>
        <v>19.7017091854268</v>
      </c>
      <c r="Y756" s="0" t="n">
        <f aca="false">SUMPRODUCT('FD inverse'!$A$23:$BH$23,'FD mesh'!$B$84:$BI$84,$E755:$BL755)+'FD inverse'!$A$23*$C756/Setup!$B$17+INDEX('FD inverse'!$A$23:$BH$23,1,'FD mesh'!$B$15+1)*Setup!$B$22</f>
        <v>19.2042656911987</v>
      </c>
      <c r="Z756" s="0" t="n">
        <f aca="false">SUMPRODUCT('FD inverse'!$A$24:$BH$24,'FD mesh'!$B$84:$BI$84,$E755:$BL755)+'FD inverse'!$A$24*$C756/Setup!$B$17+INDEX('FD inverse'!$A$24:$BH$24,1,'FD mesh'!$B$15+1)*Setup!$B$22</f>
        <v>18.7093096944108</v>
      </c>
      <c r="AA756" s="0" t="n">
        <f aca="false">SUMPRODUCT('FD inverse'!$A$25:$BH$25,'FD mesh'!$B$84:$BI$84,$E755:$BL755)+'FD inverse'!$A$25*$C756/Setup!$B$17+INDEX('FD inverse'!$A$25:$BH$25,1,'FD mesh'!$B$15+1)*Setup!$B$22</f>
        <v>18.2165151200865</v>
      </c>
      <c r="AB756" s="0" t="n">
        <f aca="false">SUMPRODUCT('FD inverse'!$A$26:$BH$26,'FD mesh'!$B$84:$BI$84,$E755:$BL755)+'FD inverse'!$A$26*$C756/Setup!$B$17+INDEX('FD inverse'!$A$26:$BH$26,1,'FD mesh'!$B$15+1)*Setup!$B$22</f>
        <v>17.7255648086401</v>
      </c>
      <c r="AC756" s="0" t="n">
        <f aca="false">SUMPRODUCT('FD inverse'!$A$27:$BH$27,'FD mesh'!$B$84:$BI$84,$E755:$BL755)+'FD inverse'!$A$27*$C756/Setup!$B$17+INDEX('FD inverse'!$A$27:$BH$27,1,'FD mesh'!$B$15+1)*Setup!$B$22</f>
        <v>17.236149516199</v>
      </c>
      <c r="AD756" s="0" t="n">
        <f aca="false">SUMPRODUCT('FD inverse'!$A$28:$BH$28,'FD mesh'!$B$84:$BI$84,$E755:$BL755)+'FD inverse'!$A$28*$C756/Setup!$B$17+INDEX('FD inverse'!$A$28:$BH$28,1,'FD mesh'!$B$15+1)*Setup!$B$22</f>
        <v>16.7479668465638</v>
      </c>
      <c r="AE756" s="0" t="n">
        <f aca="false">SUMPRODUCT('FD inverse'!$A$29:$BH$29,'FD mesh'!$B$84:$BI$84,$E755:$BL755)+'FD inverse'!$A$29*$C756/Setup!$B$17+INDEX('FD inverse'!$A$29:$BH$29,1,'FD mesh'!$B$15+1)*Setup!$B$22</f>
        <v>16.2607201264489</v>
      </c>
      <c r="AF756" s="0" t="n">
        <f aca="false">SUMPRODUCT('FD inverse'!$A$30:$BH$30,'FD mesh'!$B$84:$BI$84,$E755:$BL755)+'FD inverse'!$A$30*$C756/Setup!$B$17+INDEX('FD inverse'!$A$30:$BH$30,1,'FD mesh'!$B$15+1)*Setup!$B$22</f>
        <v>15.7741172353453</v>
      </c>
      <c r="AG756" s="0" t="n">
        <f aca="false">SUMPRODUCT('FD inverse'!$A$31:$BH$31,'FD mesh'!$B$84:$BI$84,$E755:$BL755)+'FD inverse'!$A$31*$C756/Setup!$B$17+INDEX('FD inverse'!$A$31:$BH$31,1,'FD mesh'!$B$15+1)*Setup!$B$22</f>
        <v>15.2878694011005</v>
      </c>
      <c r="AH756" s="0" t="n">
        <f aca="false">SUMPRODUCT('FD inverse'!$A$32:$BH$32,'FD mesh'!$B$84:$BI$84,$E755:$BL755)+'FD inverse'!$A$32*$C756/Setup!$B$17+INDEX('FD inverse'!$A$32:$BH$32,1,'FD mesh'!$B$15+1)*Setup!$B$22</f>
        <v>15.2674349337895</v>
      </c>
      <c r="AI756" s="0" t="n">
        <f aca="false">SUMPRODUCT('FD inverse'!$A$33:$BH$33,'FD mesh'!$B$84:$BI$84,$E755:$BL755)+'FD inverse'!$A$33*$C756/Setup!$B$17+INDEX('FD inverse'!$A$33:$BH$33,1,'FD mesh'!$B$15+1)*Setup!$B$22</f>
        <v>15.2470986863615</v>
      </c>
      <c r="AJ756" s="0" t="n">
        <f aca="false">SUMPRODUCT('FD inverse'!$A$34:$BH$34,'FD mesh'!$B$84:$BI$84,$E755:$BL755)+'FD inverse'!$A$34*$C756/Setup!$B$17+INDEX('FD inverse'!$A$34:$BH$34,1,'FD mesh'!$B$15+1)*Setup!$B$22</f>
        <v>15.2268436540412</v>
      </c>
      <c r="AK756" s="0" t="n">
        <f aca="false">SUMPRODUCT('FD inverse'!$A$35:$BH$35,'FD mesh'!$B$84:$BI$84,$E755:$BL755)+'FD inverse'!$A$35*$C756/Setup!$B$17+INDEX('FD inverse'!$A$35:$BH$35,1,'FD mesh'!$B$15+1)*Setup!$B$22</f>
        <v>15.2066551086268</v>
      </c>
      <c r="AL756" s="0" t="n">
        <f aca="false">SUMPRODUCT('FD inverse'!$A$36:$BH$36,'FD mesh'!$B$84:$BI$84,$E755:$BL755)+'FD inverse'!$A$36*$C756/Setup!$B$17+INDEX('FD inverse'!$A$36:$BH$36,1,'FD mesh'!$B$15+1)*Setup!$B$22</f>
        <v>15.1865204245528</v>
      </c>
      <c r="AM756" s="0" t="n">
        <f aca="false">SUMPRODUCT('FD inverse'!$A$37:$BH$37,'FD mesh'!$B$84:$BI$84,$E755:$BL755)+'FD inverse'!$A$37*$C756/Setup!$B$17+INDEX('FD inverse'!$A$37:$BH$37,1,'FD mesh'!$B$15+1)*Setup!$B$22</f>
        <v>15.1664289003421</v>
      </c>
      <c r="AN756" s="0" t="n">
        <f aca="false">SUMPRODUCT('FD inverse'!$A$38:$BH$38,'FD mesh'!$B$84:$BI$84,$E755:$BL755)+'FD inverse'!$A$38*$C756/Setup!$B$17+INDEX('FD inverse'!$A$38:$BH$38,1,'FD mesh'!$B$15+1)*Setup!$B$22</f>
        <v>15.1463715767028</v>
      </c>
      <c r="AO756" s="0" t="n">
        <f aca="false">SUMPRODUCT('FD inverse'!$A$39:$BH$39,'FD mesh'!$B$84:$BI$84,$E755:$BL755)+'FD inverse'!$A$39*$C756/Setup!$B$17+INDEX('FD inverse'!$A$39:$BH$39,1,'FD mesh'!$B$15+1)*Setup!$B$22</f>
        <v>15.1263410522864</v>
      </c>
      <c r="AP756" s="0" t="n">
        <f aca="false">SUMPRODUCT('FD inverse'!$A$40:$BH$40,'FD mesh'!$B$84:$BI$84,$E755:$BL755)+'FD inverse'!$A$40*$C756/Setup!$B$17+INDEX('FD inverse'!$A$40:$BH$40,1,'FD mesh'!$B$15+1)*Setup!$B$22</f>
        <v>15.1063312979015</v>
      </c>
      <c r="AQ756" s="0" t="n">
        <f aca="false">SUMPRODUCT('FD inverse'!$A$41:$BH$41,'FD mesh'!$B$84:$BI$84,$E755:$BL755)+'FD inverse'!$A$41*$C756/Setup!$B$17+INDEX('FD inverse'!$A$41:$BH$41,1,'FD mesh'!$B$15+1)*Setup!$B$22</f>
        <v>15.0863374697824</v>
      </c>
      <c r="AR756" s="0" t="n">
        <f aca="false">SUMPRODUCT('FD inverse'!$A$42:$BH$42,'FD mesh'!$B$84:$BI$84,$E755:$BL755)+'FD inverse'!$A$42*$C756/Setup!$B$17+INDEX('FD inverse'!$A$42:$BH$42,1,'FD mesh'!$B$15+1)*Setup!$B$22</f>
        <v>15.0663557223405</v>
      </c>
      <c r="AS756" s="0" t="n">
        <f aca="false">SUMPRODUCT('FD inverse'!$A$43:$BH$43,'FD mesh'!$B$84:$BI$84,$E755:$BL755)+'FD inverse'!$A$43*$C756/Setup!$B$17+INDEX('FD inverse'!$A$43:$BH$43,1,'FD mesh'!$B$15+1)*Setup!$B$22</f>
        <v>0</v>
      </c>
      <c r="AT756" s="0" t="n">
        <f aca="false">SUMPRODUCT('FD inverse'!$A$44:$BH$44,'FD mesh'!$B$84:$BI$84,$E755:$BL755)+'FD inverse'!$A$44*$C756/Setup!$B$17+INDEX('FD inverse'!$A$44:$BH$44,1,'FD mesh'!$B$15+1)*Setup!$B$22</f>
        <v>0</v>
      </c>
      <c r="AU756" s="0" t="n">
        <f aca="false">SUMPRODUCT('FD inverse'!$A$45:$BH$45,'FD mesh'!$B$84:$BI$84,$E755:$BL755)+'FD inverse'!$A$45*$C756/Setup!$B$17+INDEX('FD inverse'!$A$45:$BH$45,1,'FD mesh'!$B$15+1)*Setup!$B$22</f>
        <v>0</v>
      </c>
      <c r="AV756" s="0" t="n">
        <f aca="false">SUMPRODUCT('FD inverse'!$A$46:$BH$46,'FD mesh'!$B$84:$BI$84,$E755:$BL755)+'FD inverse'!$A$46*$C756/Setup!$B$17+INDEX('FD inverse'!$A$46:$BH$46,1,'FD mesh'!$B$15+1)*Setup!$B$22</f>
        <v>0</v>
      </c>
      <c r="AW756" s="0" t="n">
        <f aca="false">SUMPRODUCT('FD inverse'!$A$47:$BH$47,'FD mesh'!$B$84:$BI$84,$E755:$BL755)+'FD inverse'!$A$47*$C756/Setup!$B$17+INDEX('FD inverse'!$A$47:$BH$47,1,'FD mesh'!$B$15+1)*Setup!$B$22</f>
        <v>0</v>
      </c>
      <c r="AX756" s="0" t="n">
        <f aca="false">SUMPRODUCT('FD inverse'!$A$48:$BH$48,'FD mesh'!$B$84:$BI$84,$E755:$BL755)+'FD inverse'!$A$48*$C756/Setup!$B$17+INDEX('FD inverse'!$A$48:$BH$48,1,'FD mesh'!$B$15+1)*Setup!$B$22</f>
        <v>0</v>
      </c>
      <c r="AY756" s="0" t="n">
        <f aca="false">SUMPRODUCT('FD inverse'!$A$49:$BH$49,'FD mesh'!$B$84:$BI$84,$E755:$BL755)+'FD inverse'!$A$49*$C756/Setup!$B$17+INDEX('FD inverse'!$A$49:$BH$49,1,'FD mesh'!$B$15+1)*Setup!$B$22</f>
        <v>0</v>
      </c>
      <c r="AZ756" s="0" t="n">
        <f aca="false">SUMPRODUCT('FD inverse'!$A$50:$BH$50,'FD mesh'!$B$84:$BI$84,$E755:$BL755)+'FD inverse'!$A$50*$C756/Setup!$B$17+INDEX('FD inverse'!$A$50:$BH$50,1,'FD mesh'!$B$15+1)*Setup!$B$22</f>
        <v>0</v>
      </c>
      <c r="BA756" s="0" t="n">
        <f aca="false">SUMPRODUCT('FD inverse'!$A$51:$BH$51,'FD mesh'!$B$84:$BI$84,$E755:$BL755)+'FD inverse'!$A$51*$C756/Setup!$B$17+INDEX('FD inverse'!$A$51:$BH$51,1,'FD mesh'!$B$15+1)*Setup!$B$22</f>
        <v>0</v>
      </c>
      <c r="BB756" s="0" t="n">
        <f aca="false">SUMPRODUCT('FD inverse'!$A$52:$BH$52,'FD mesh'!$B$84:$BI$84,$E755:$BL755)+'FD inverse'!$A$52*$C756/Setup!$B$17+INDEX('FD inverse'!$A$52:$BH$52,1,'FD mesh'!$B$15+1)*Setup!$B$22</f>
        <v>0</v>
      </c>
      <c r="BC756" s="0" t="n">
        <f aca="false">SUMPRODUCT('FD inverse'!$A$53:$BH$53,'FD mesh'!$B$84:$BI$84,$E755:$BL755)+'FD inverse'!$A$53*$C756/Setup!$B$17+INDEX('FD inverse'!$A$53:$BH$53,1,'FD mesh'!$B$15+1)*Setup!$B$22</f>
        <v>0</v>
      </c>
      <c r="BD756" s="0" t="n">
        <f aca="false">SUMPRODUCT('FD inverse'!$A$54:$BH$54,'FD mesh'!$B$84:$BI$84,$E755:$BL755)+'FD inverse'!$A$54*$C756/Setup!$B$17+INDEX('FD inverse'!$A$54:$BH$54,1,'FD mesh'!$B$15+1)*Setup!$B$22</f>
        <v>0</v>
      </c>
      <c r="BE756" s="0" t="n">
        <f aca="false">SUMPRODUCT('FD inverse'!$A$55:$BH$55,'FD mesh'!$B$84:$BI$84,$E755:$BL755)+'FD inverse'!$A$55*$C756/Setup!$B$17+INDEX('FD inverse'!$A$55:$BH$55,1,'FD mesh'!$B$15+1)*Setup!$B$22</f>
        <v>0</v>
      </c>
      <c r="BF756" s="0" t="n">
        <f aca="false">SUMPRODUCT('FD inverse'!$A$56:$BH$56,'FD mesh'!$B$84:$BI$84,$E755:$BL755)+'FD inverse'!$A$56*$C756/Setup!$B$17+INDEX('FD inverse'!$A$56:$BH$56,1,'FD mesh'!$B$15+1)*Setup!$B$22</f>
        <v>0</v>
      </c>
      <c r="BG756" s="0" t="n">
        <f aca="false">SUMPRODUCT('FD inverse'!$A$57:$BH$57,'FD mesh'!$B$84:$BI$84,$E755:$BL755)+'FD inverse'!$A$57*$C756/Setup!$B$17+INDEX('FD inverse'!$A$57:$BH$57,1,'FD mesh'!$B$15+1)*Setup!$B$22</f>
        <v>0</v>
      </c>
      <c r="BH756" s="0" t="n">
        <f aca="false">SUMPRODUCT('FD inverse'!$A$58:$BH$58,'FD mesh'!$B$84:$BI$84,$E755:$BL755)+'FD inverse'!$A$58*$C756/Setup!$B$17+INDEX('FD inverse'!$A$58:$BH$58,1,'FD mesh'!$B$15+1)*Setup!$B$22</f>
        <v>0</v>
      </c>
      <c r="BI756" s="0" t="n">
        <f aca="false">SUMPRODUCT('FD inverse'!$A$59:$BH$59,'FD mesh'!$B$84:$BI$84,$E755:$BL755)+'FD inverse'!$A$59*$C756/Setup!$B$17+INDEX('FD inverse'!$A$59:$BH$59,1,'FD mesh'!$B$15+1)*Setup!$B$22</f>
        <v>0</v>
      </c>
      <c r="BJ756" s="0" t="n">
        <f aca="false">SUMPRODUCT('FD inverse'!$A$60:$BH$60,'FD mesh'!$B$84:$BI$84,$E755:$BL755)+'FD inverse'!$A$60*$C756/Setup!$B$17+INDEX('FD inverse'!$A$60:$BH$60,1,'FD mesh'!$B$15+1)*Setup!$B$22</f>
        <v>0</v>
      </c>
      <c r="BK756" s="0" t="n">
        <f aca="false">SUMPRODUCT('FD inverse'!$A$61:$BH$61,'FD mesh'!$B$84:$BI$84,$E755:$BL755)+'FD inverse'!$A$61*$C756/Setup!$B$17+INDEX('FD inverse'!$A$61:$BH$61,1,'FD mesh'!$B$15+1)*Setup!$B$22</f>
        <v>0</v>
      </c>
      <c r="BL756" s="0" t="n">
        <f aca="false">SUMPRODUCT('FD inverse'!$A$62:$BH$62,'FD mesh'!$B$84:$BI$84,$E755:$BL755)+'FD inverse'!$A$62*$C756/Setup!$B$17+INDEX('FD inverse'!$A$62:$BH$62,1,'FD mesh'!$B$15+1)*Setup!$B$22</f>
        <v>0</v>
      </c>
    </row>
    <row r="757" customFormat="false" ht="15" hidden="false" customHeight="false" outlineLevel="0" collapsed="false">
      <c r="A757" s="0" t="n">
        <v>752</v>
      </c>
      <c r="B757" s="0" t="n">
        <f aca="false">A757*Setup!$B$11/3600</f>
        <v>62.6666666666667</v>
      </c>
      <c r="C757" s="0" t="n">
        <f aca="false">Setup!$B$7+Setup!$B$8*COS(2*PI()*(B757-Setup!$B$9)/24)</f>
        <v>27.7587704831436</v>
      </c>
      <c r="D757" s="0" t="n">
        <f aca="false">(C757-E757)/Setup!$B$17</f>
        <v>15.1507909552479</v>
      </c>
      <c r="E757" s="0" t="n">
        <f aca="false">SUMPRODUCT('FD inverse'!$A$3:$BH$3,'FD mesh'!$B$84:$BI$84,$E756:$BL756)+'FD inverse'!$A$3*$C757/Setup!$B$17+INDEX('FD inverse'!$A$3:$BH$3,1,'FD mesh'!$B$15+1)*Setup!$B$22</f>
        <v>25.7891676589614</v>
      </c>
      <c r="F757" s="0" t="n">
        <f aca="false">SUMPRODUCT('FD inverse'!$A$4:$BH$4,'FD mesh'!$B$84:$BI$84,$E756:$BL756)+'FD inverse'!$A$4*$C757/Setup!$B$17+INDEX('FD inverse'!$A$4:$BH$4,1,'FD mesh'!$B$15+1)*Setup!$B$22</f>
        <v>25.3442749019019</v>
      </c>
      <c r="G757" s="0" t="n">
        <f aca="false">SUMPRODUCT('FD inverse'!$A$5:$BH$5,'FD mesh'!$B$84:$BI$84,$E756:$BL756)+'FD inverse'!$A$5*$C757/Setup!$B$17+INDEX('FD inverse'!$A$5:$BH$5,1,'FD mesh'!$B$15+1)*Setup!$B$22</f>
        <v>24.9110390230352</v>
      </c>
      <c r="H757" s="0" t="n">
        <f aca="false">SUMPRODUCT('FD inverse'!$A$6:$BH$6,'FD mesh'!$B$84:$BI$84,$E756:$BL756)+'FD inverse'!$A$6*$C757/Setup!$B$17+INDEX('FD inverse'!$A$6:$BH$6,1,'FD mesh'!$B$15+1)*Setup!$B$22</f>
        <v>23.4740332706207</v>
      </c>
      <c r="I757" s="0" t="n">
        <f aca="false">SUMPRODUCT('FD inverse'!$A$7:$BH$7,'FD mesh'!$B$84:$BI$84,$E756:$BL756)+'FD inverse'!$A$7*$C757/Setup!$B$17+INDEX('FD inverse'!$A$7:$BH$7,1,'FD mesh'!$B$15+1)*Setup!$B$22</f>
        <v>23.3530292058062</v>
      </c>
      <c r="J757" s="0" t="n">
        <f aca="false">SUMPRODUCT('FD inverse'!$A$8:$BH$8,'FD mesh'!$B$84:$BI$84,$E756:$BL756)+'FD inverse'!$A$8*$C757/Setup!$B$17+INDEX('FD inverse'!$A$8:$BH$8,1,'FD mesh'!$B$15+1)*Setup!$B$22</f>
        <v>23.2440920450739</v>
      </c>
      <c r="K757" s="0" t="n">
        <f aca="false">SUMPRODUCT('FD inverse'!$A$9:$BH$9,'FD mesh'!$B$84:$BI$84,$E756:$BL756)+'FD inverse'!$A$9*$C757/Setup!$B$17+INDEX('FD inverse'!$A$9:$BH$9,1,'FD mesh'!$B$15+1)*Setup!$B$22</f>
        <v>23.1469422340934</v>
      </c>
      <c r="L757" s="0" t="n">
        <f aca="false">SUMPRODUCT('FD inverse'!$A$10:$BH$10,'FD mesh'!$B$84:$BI$84,$E756:$BL756)+'FD inverse'!$A$10*$C757/Setup!$B$17+INDEX('FD inverse'!$A$10:$BH$10,1,'FD mesh'!$B$15+1)*Setup!$B$22</f>
        <v>23.0612972757463</v>
      </c>
      <c r="M757" s="0" t="n">
        <f aca="false">SUMPRODUCT('FD inverse'!$A$11:$BH$11,'FD mesh'!$B$84:$BI$84,$E756:$BL756)+'FD inverse'!$A$11*$C757/Setup!$B$17+INDEX('FD inverse'!$A$11:$BH$11,1,'FD mesh'!$B$15+1)*Setup!$B$22</f>
        <v>22.9868842280682</v>
      </c>
      <c r="N757" s="0" t="n">
        <f aca="false">SUMPRODUCT('FD inverse'!$A$12:$BH$12,'FD mesh'!$B$84:$BI$84,$E756:$BL756)+'FD inverse'!$A$12*$C757/Setup!$B$17+INDEX('FD inverse'!$A$12:$BH$12,1,'FD mesh'!$B$15+1)*Setup!$B$22</f>
        <v>22.9234504088075</v>
      </c>
      <c r="O757" s="0" t="n">
        <f aca="false">SUMPRODUCT('FD inverse'!$A$13:$BH$13,'FD mesh'!$B$84:$BI$84,$E756:$BL756)+'FD inverse'!$A$13*$C757/Setup!$B$17+INDEX('FD inverse'!$A$13:$BH$13,1,'FD mesh'!$B$15+1)*Setup!$B$22</f>
        <v>22.8707723568054</v>
      </c>
      <c r="P757" s="0" t="n">
        <f aca="false">SUMPRODUCT('FD inverse'!$A$14:$BH$14,'FD mesh'!$B$84:$BI$84,$E756:$BL756)+'FD inverse'!$A$14*$C757/Setup!$B$17+INDEX('FD inverse'!$A$14:$BH$14,1,'FD mesh'!$B$15+1)*Setup!$B$22</f>
        <v>22.8286630962306</v>
      </c>
      <c r="Q757" s="0" t="n">
        <f aca="false">SUMPRODUCT('FD inverse'!$A$15:$BH$15,'FD mesh'!$B$84:$BI$84,$E756:$BL756)+'FD inverse'!$A$15*$C757/Setup!$B$17+INDEX('FD inverse'!$A$15:$BH$15,1,'FD mesh'!$B$15+1)*Setup!$B$22</f>
        <v>22.7969777440528</v>
      </c>
      <c r="R757" s="0" t="n">
        <f aca="false">SUMPRODUCT('FD inverse'!$A$16:$BH$16,'FD mesh'!$B$84:$BI$84,$E756:$BL756)+'FD inverse'!$A$16*$C757/Setup!$B$17+INDEX('FD inverse'!$A$16:$BH$16,1,'FD mesh'!$B$15+1)*Setup!$B$22</f>
        <v>22.7756174942948</v>
      </c>
      <c r="S757" s="0" t="n">
        <f aca="false">SUMPRODUCT('FD inverse'!$A$17:$BH$17,'FD mesh'!$B$84:$BI$84,$E756:$BL756)+'FD inverse'!$A$17*$C757/Setup!$B$17+INDEX('FD inverse'!$A$17:$BH$17,1,'FD mesh'!$B$15+1)*Setup!$B$22</f>
        <v>22.2544131597845</v>
      </c>
      <c r="T757" s="0" t="n">
        <f aca="false">SUMPRODUCT('FD inverse'!$A$18:$BH$18,'FD mesh'!$B$84:$BI$84,$E756:$BL756)+'FD inverse'!$A$18*$C757/Setup!$B$17+INDEX('FD inverse'!$A$18:$BH$18,1,'FD mesh'!$B$15+1)*Setup!$B$22</f>
        <v>21.7379261542719</v>
      </c>
      <c r="U757" s="0" t="n">
        <f aca="false">SUMPRODUCT('FD inverse'!$A$19:$BH$19,'FD mesh'!$B$84:$BI$84,$E756:$BL756)+'FD inverse'!$A$19*$C757/Setup!$B$17+INDEX('FD inverse'!$A$19:$BH$19,1,'FD mesh'!$B$15+1)*Setup!$B$22</f>
        <v>21.225760939321</v>
      </c>
      <c r="V757" s="0" t="n">
        <f aca="false">SUMPRODUCT('FD inverse'!$A$20:$BH$20,'FD mesh'!$B$84:$BI$84,$E756:$BL756)+'FD inverse'!$A$20*$C757/Setup!$B$17+INDEX('FD inverse'!$A$20:$BH$20,1,'FD mesh'!$B$15+1)*Setup!$B$22</f>
        <v>20.7175341977295</v>
      </c>
      <c r="W757" s="0" t="n">
        <f aca="false">SUMPRODUCT('FD inverse'!$A$21:$BH$21,'FD mesh'!$B$84:$BI$84,$E756:$BL756)+'FD inverse'!$A$21*$C757/Setup!$B$17+INDEX('FD inverse'!$A$21:$BH$21,1,'FD mesh'!$B$15+1)*Setup!$B$22</f>
        <v>20.2128745613824</v>
      </c>
      <c r="X757" s="0" t="n">
        <f aca="false">SUMPRODUCT('FD inverse'!$A$22:$BH$22,'FD mesh'!$B$84:$BI$84,$E756:$BL756)+'FD inverse'!$A$22*$C757/Setup!$B$17+INDEX('FD inverse'!$A$22:$BH$22,1,'FD mesh'!$B$15+1)*Setup!$B$22</f>
        <v>19.7114221904148</v>
      </c>
      <c r="Y757" s="0" t="n">
        <f aca="false">SUMPRODUCT('FD inverse'!$A$23:$BH$23,'FD mesh'!$B$84:$BI$84,$E756:$BL756)+'FD inverse'!$A$23*$C757/Setup!$B$17+INDEX('FD inverse'!$A$23:$BH$23,1,'FD mesh'!$B$15+1)*Setup!$B$22</f>
        <v>19.212828218058</v>
      </c>
      <c r="Z757" s="0" t="n">
        <f aca="false">SUMPRODUCT('FD inverse'!$A$24:$BH$24,'FD mesh'!$B$84:$BI$84,$E756:$BL756)+'FD inverse'!$A$24*$C757/Setup!$B$17+INDEX('FD inverse'!$A$24:$BH$24,1,'FD mesh'!$B$15+1)*Setup!$B$22</f>
        <v>18.7167540750341</v>
      </c>
      <c r="AA757" s="0" t="n">
        <f aca="false">SUMPRODUCT('FD inverse'!$A$25:$BH$25,'FD mesh'!$B$84:$BI$84,$E756:$BL756)+'FD inverse'!$A$25*$C757/Setup!$B$17+INDEX('FD inverse'!$A$25:$BH$25,1,'FD mesh'!$B$15+1)*Setup!$B$22</f>
        <v>18.2228707068794</v>
      </c>
      <c r="AB757" s="0" t="n">
        <f aca="false">SUMPRODUCT('FD inverse'!$A$26:$BH$26,'FD mesh'!$B$84:$BI$84,$E756:$BL756)+'FD inverse'!$A$26*$C757/Setup!$B$17+INDEX('FD inverse'!$A$26:$BH$26,1,'FD mesh'!$B$15+1)*Setup!$B$22</f>
        <v>17.7308576971236</v>
      </c>
      <c r="AC757" s="0" t="n">
        <f aca="false">SUMPRODUCT('FD inverse'!$A$27:$BH$27,'FD mesh'!$B$84:$BI$84,$E756:$BL756)+'FD inverse'!$A$27*$C757/Setup!$B$17+INDEX('FD inverse'!$A$27:$BH$27,1,'FD mesh'!$B$15+1)*Setup!$B$22</f>
        <v>17.240402308836</v>
      </c>
      <c r="AD757" s="0" t="n">
        <f aca="false">SUMPRODUCT('FD inverse'!$A$28:$BH$28,'FD mesh'!$B$84:$BI$84,$E756:$BL756)+'FD inverse'!$A$28*$C757/Setup!$B$17+INDEX('FD inverse'!$A$28:$BH$28,1,'FD mesh'!$B$15+1)*Setup!$B$22</f>
        <v>16.7511984566672</v>
      </c>
      <c r="AE757" s="0" t="n">
        <f aca="false">SUMPRODUCT('FD inverse'!$A$29:$BH$29,'FD mesh'!$B$84:$BI$84,$E756:$BL756)+'FD inverse'!$A$29*$C757/Setup!$B$17+INDEX('FD inverse'!$A$29:$BH$29,1,'FD mesh'!$B$15+1)*Setup!$B$22</f>
        <v>16.262945621186</v>
      </c>
      <c r="AF757" s="0" t="n">
        <f aca="false">SUMPRODUCT('FD inverse'!$A$30:$BH$30,'FD mesh'!$B$84:$BI$84,$E756:$BL756)+'FD inverse'!$A$30*$C757/Setup!$B$17+INDEX('FD inverse'!$A$30:$BH$30,1,'FD mesh'!$B$15+1)*Setup!$B$22</f>
        <v>15.7753477170131</v>
      </c>
      <c r="AG757" s="0" t="n">
        <f aca="false">SUMPRODUCT('FD inverse'!$A$31:$BH$31,'FD mesh'!$B$84:$BI$84,$E756:$BL756)+'FD inverse'!$A$31*$C757/Setup!$B$17+INDEX('FD inverse'!$A$31:$BH$31,1,'FD mesh'!$B$15+1)*Setup!$B$22</f>
        <v>15.2881119260167</v>
      </c>
      <c r="AH757" s="0" t="n">
        <f aca="false">SUMPRODUCT('FD inverse'!$A$32:$BH$32,'FD mesh'!$B$84:$BI$84,$E756:$BL756)+'FD inverse'!$A$32*$C757/Setup!$B$17+INDEX('FD inverse'!$A$32:$BH$32,1,'FD mesh'!$B$15+1)*Setup!$B$22</f>
        <v>15.2676384313995</v>
      </c>
      <c r="AI757" s="0" t="n">
        <f aca="false">SUMPRODUCT('FD inverse'!$A$33:$BH$33,'FD mesh'!$B$84:$BI$84,$E756:$BL756)+'FD inverse'!$A$33*$C757/Setup!$B$17+INDEX('FD inverse'!$A$33:$BH$33,1,'FD mesh'!$B$15+1)*Setup!$B$22</f>
        <v>15.2472679519597</v>
      </c>
      <c r="AJ757" s="0" t="n">
        <f aca="false">SUMPRODUCT('FD inverse'!$A$34:$BH$34,'FD mesh'!$B$84:$BI$84,$E756:$BL756)+'FD inverse'!$A$34*$C757/Setup!$B$17+INDEX('FD inverse'!$A$34:$BH$34,1,'FD mesh'!$B$15+1)*Setup!$B$22</f>
        <v>15.2269831586644</v>
      </c>
      <c r="AK757" s="0" t="n">
        <f aca="false">SUMPRODUCT('FD inverse'!$A$35:$BH$35,'FD mesh'!$B$84:$BI$84,$E756:$BL756)+'FD inverse'!$A$35*$C757/Setup!$B$17+INDEX('FD inverse'!$A$35:$BH$35,1,'FD mesh'!$B$15+1)*Setup!$B$22</f>
        <v>15.2067689858226</v>
      </c>
      <c r="AL757" s="0" t="n">
        <f aca="false">SUMPRODUCT('FD inverse'!$A$36:$BH$36,'FD mesh'!$B$84:$BI$84,$E756:$BL756)+'FD inverse'!$A$36*$C757/Setup!$B$17+INDEX('FD inverse'!$A$36:$BH$36,1,'FD mesh'!$B$15+1)*Setup!$B$22</f>
        <v>15.1866124602403</v>
      </c>
      <c r="AM757" s="0" t="n">
        <f aca="false">SUMPRODUCT('FD inverse'!$A$37:$BH$37,'FD mesh'!$B$84:$BI$84,$E756:$BL756)+'FD inverse'!$A$37*$C757/Setup!$B$17+INDEX('FD inverse'!$A$37:$BH$37,1,'FD mesh'!$B$15+1)*Setup!$B$22</f>
        <v>15.1665025252429</v>
      </c>
      <c r="AN757" s="0" t="n">
        <f aca="false">SUMPRODUCT('FD inverse'!$A$38:$BH$38,'FD mesh'!$B$84:$BI$84,$E756:$BL756)+'FD inverse'!$A$38*$C757/Setup!$B$17+INDEX('FD inverse'!$A$38:$BH$38,1,'FD mesh'!$B$15+1)*Setup!$B$22</f>
        <v>15.146429860866</v>
      </c>
      <c r="AO757" s="0" t="n">
        <f aca="false">SUMPRODUCT('FD inverse'!$A$39:$BH$39,'FD mesh'!$B$84:$BI$84,$E756:$BL756)+'FD inverse'!$A$39*$C757/Setup!$B$17+INDEX('FD inverse'!$A$39:$BH$39,1,'FD mesh'!$B$15+1)*Setup!$B$22</f>
        <v>15.1263867012752</v>
      </c>
      <c r="AP757" s="0" t="n">
        <f aca="false">SUMPRODUCT('FD inverse'!$A$40:$BH$40,'FD mesh'!$B$84:$BI$84,$E756:$BL756)+'FD inverse'!$A$40*$C757/Setup!$B$17+INDEX('FD inverse'!$A$40:$BH$40,1,'FD mesh'!$B$15+1)*Setup!$B$22</f>
        <v>15.1063666502538</v>
      </c>
      <c r="AQ757" s="0" t="n">
        <f aca="false">SUMPRODUCT('FD inverse'!$A$41:$BH$41,'FD mesh'!$B$84:$BI$84,$E756:$BL756)+'FD inverse'!$A$41*$C757/Setup!$B$17+INDEX('FD inverse'!$A$41:$BH$41,1,'FD mesh'!$B$15+1)*Setup!$B$22</f>
        <v>15.0863644954075</v>
      </c>
      <c r="AR757" s="0" t="n">
        <f aca="false">SUMPRODUCT('FD inverse'!$A$42:$BH$42,'FD mesh'!$B$84:$BI$84,$E756:$BL756)+'FD inverse'!$A$42*$C757/Setup!$B$17+INDEX('FD inverse'!$A$42:$BH$42,1,'FD mesh'!$B$15+1)*Setup!$B$22</f>
        <v>15.0663760215552</v>
      </c>
      <c r="AS757" s="0" t="n">
        <f aca="false">SUMPRODUCT('FD inverse'!$A$43:$BH$43,'FD mesh'!$B$84:$BI$84,$E756:$BL756)+'FD inverse'!$A$43*$C757/Setup!$B$17+INDEX('FD inverse'!$A$43:$BH$43,1,'FD mesh'!$B$15+1)*Setup!$B$22</f>
        <v>0</v>
      </c>
      <c r="AT757" s="0" t="n">
        <f aca="false">SUMPRODUCT('FD inverse'!$A$44:$BH$44,'FD mesh'!$B$84:$BI$84,$E756:$BL756)+'FD inverse'!$A$44*$C757/Setup!$B$17+INDEX('FD inverse'!$A$44:$BH$44,1,'FD mesh'!$B$15+1)*Setup!$B$22</f>
        <v>0</v>
      </c>
      <c r="AU757" s="0" t="n">
        <f aca="false">SUMPRODUCT('FD inverse'!$A$45:$BH$45,'FD mesh'!$B$84:$BI$84,$E756:$BL756)+'FD inverse'!$A$45*$C757/Setup!$B$17+INDEX('FD inverse'!$A$45:$BH$45,1,'FD mesh'!$B$15+1)*Setup!$B$22</f>
        <v>0</v>
      </c>
      <c r="AV757" s="0" t="n">
        <f aca="false">SUMPRODUCT('FD inverse'!$A$46:$BH$46,'FD mesh'!$B$84:$BI$84,$E756:$BL756)+'FD inverse'!$A$46*$C757/Setup!$B$17+INDEX('FD inverse'!$A$46:$BH$46,1,'FD mesh'!$B$15+1)*Setup!$B$22</f>
        <v>0</v>
      </c>
      <c r="AW757" s="0" t="n">
        <f aca="false">SUMPRODUCT('FD inverse'!$A$47:$BH$47,'FD mesh'!$B$84:$BI$84,$E756:$BL756)+'FD inverse'!$A$47*$C757/Setup!$B$17+INDEX('FD inverse'!$A$47:$BH$47,1,'FD mesh'!$B$15+1)*Setup!$B$22</f>
        <v>0</v>
      </c>
      <c r="AX757" s="0" t="n">
        <f aca="false">SUMPRODUCT('FD inverse'!$A$48:$BH$48,'FD mesh'!$B$84:$BI$84,$E756:$BL756)+'FD inverse'!$A$48*$C757/Setup!$B$17+INDEX('FD inverse'!$A$48:$BH$48,1,'FD mesh'!$B$15+1)*Setup!$B$22</f>
        <v>0</v>
      </c>
      <c r="AY757" s="0" t="n">
        <f aca="false">SUMPRODUCT('FD inverse'!$A$49:$BH$49,'FD mesh'!$B$84:$BI$84,$E756:$BL756)+'FD inverse'!$A$49*$C757/Setup!$B$17+INDEX('FD inverse'!$A$49:$BH$49,1,'FD mesh'!$B$15+1)*Setup!$B$22</f>
        <v>0</v>
      </c>
      <c r="AZ757" s="0" t="n">
        <f aca="false">SUMPRODUCT('FD inverse'!$A$50:$BH$50,'FD mesh'!$B$84:$BI$84,$E756:$BL756)+'FD inverse'!$A$50*$C757/Setup!$B$17+INDEX('FD inverse'!$A$50:$BH$50,1,'FD mesh'!$B$15+1)*Setup!$B$22</f>
        <v>0</v>
      </c>
      <c r="BA757" s="0" t="n">
        <f aca="false">SUMPRODUCT('FD inverse'!$A$51:$BH$51,'FD mesh'!$B$84:$BI$84,$E756:$BL756)+'FD inverse'!$A$51*$C757/Setup!$B$17+INDEX('FD inverse'!$A$51:$BH$51,1,'FD mesh'!$B$15+1)*Setup!$B$22</f>
        <v>0</v>
      </c>
      <c r="BB757" s="0" t="n">
        <f aca="false">SUMPRODUCT('FD inverse'!$A$52:$BH$52,'FD mesh'!$B$84:$BI$84,$E756:$BL756)+'FD inverse'!$A$52*$C757/Setup!$B$17+INDEX('FD inverse'!$A$52:$BH$52,1,'FD mesh'!$B$15+1)*Setup!$B$22</f>
        <v>0</v>
      </c>
      <c r="BC757" s="0" t="n">
        <f aca="false">SUMPRODUCT('FD inverse'!$A$53:$BH$53,'FD mesh'!$B$84:$BI$84,$E756:$BL756)+'FD inverse'!$A$53*$C757/Setup!$B$17+INDEX('FD inverse'!$A$53:$BH$53,1,'FD mesh'!$B$15+1)*Setup!$B$22</f>
        <v>0</v>
      </c>
      <c r="BD757" s="0" t="n">
        <f aca="false">SUMPRODUCT('FD inverse'!$A$54:$BH$54,'FD mesh'!$B$84:$BI$84,$E756:$BL756)+'FD inverse'!$A$54*$C757/Setup!$B$17+INDEX('FD inverse'!$A$54:$BH$54,1,'FD mesh'!$B$15+1)*Setup!$B$22</f>
        <v>0</v>
      </c>
      <c r="BE757" s="0" t="n">
        <f aca="false">SUMPRODUCT('FD inverse'!$A$55:$BH$55,'FD mesh'!$B$84:$BI$84,$E756:$BL756)+'FD inverse'!$A$55*$C757/Setup!$B$17+INDEX('FD inverse'!$A$55:$BH$55,1,'FD mesh'!$B$15+1)*Setup!$B$22</f>
        <v>0</v>
      </c>
      <c r="BF757" s="0" t="n">
        <f aca="false">SUMPRODUCT('FD inverse'!$A$56:$BH$56,'FD mesh'!$B$84:$BI$84,$E756:$BL756)+'FD inverse'!$A$56*$C757/Setup!$B$17+INDEX('FD inverse'!$A$56:$BH$56,1,'FD mesh'!$B$15+1)*Setup!$B$22</f>
        <v>0</v>
      </c>
      <c r="BG757" s="0" t="n">
        <f aca="false">SUMPRODUCT('FD inverse'!$A$57:$BH$57,'FD mesh'!$B$84:$BI$84,$E756:$BL756)+'FD inverse'!$A$57*$C757/Setup!$B$17+INDEX('FD inverse'!$A$57:$BH$57,1,'FD mesh'!$B$15+1)*Setup!$B$22</f>
        <v>0</v>
      </c>
      <c r="BH757" s="0" t="n">
        <f aca="false">SUMPRODUCT('FD inverse'!$A$58:$BH$58,'FD mesh'!$B$84:$BI$84,$E756:$BL756)+'FD inverse'!$A$58*$C757/Setup!$B$17+INDEX('FD inverse'!$A$58:$BH$58,1,'FD mesh'!$B$15+1)*Setup!$B$22</f>
        <v>0</v>
      </c>
      <c r="BI757" s="0" t="n">
        <f aca="false">SUMPRODUCT('FD inverse'!$A$59:$BH$59,'FD mesh'!$B$84:$BI$84,$E756:$BL756)+'FD inverse'!$A$59*$C757/Setup!$B$17+INDEX('FD inverse'!$A$59:$BH$59,1,'FD mesh'!$B$15+1)*Setup!$B$22</f>
        <v>0</v>
      </c>
      <c r="BJ757" s="0" t="n">
        <f aca="false">SUMPRODUCT('FD inverse'!$A$60:$BH$60,'FD mesh'!$B$84:$BI$84,$E756:$BL756)+'FD inverse'!$A$60*$C757/Setup!$B$17+INDEX('FD inverse'!$A$60:$BH$60,1,'FD mesh'!$B$15+1)*Setup!$B$22</f>
        <v>0</v>
      </c>
      <c r="BK757" s="0" t="n">
        <f aca="false">SUMPRODUCT('FD inverse'!$A$61:$BH$61,'FD mesh'!$B$84:$BI$84,$E756:$BL756)+'FD inverse'!$A$61*$C757/Setup!$B$17+INDEX('FD inverse'!$A$61:$BH$61,1,'FD mesh'!$B$15+1)*Setup!$B$22</f>
        <v>0</v>
      </c>
      <c r="BL757" s="0" t="n">
        <f aca="false">SUMPRODUCT('FD inverse'!$A$62:$BH$62,'FD mesh'!$B$84:$BI$84,$E756:$BL756)+'FD inverse'!$A$62*$C757/Setup!$B$17+INDEX('FD inverse'!$A$62:$BH$62,1,'FD mesh'!$B$15+1)*Setup!$B$22</f>
        <v>0</v>
      </c>
    </row>
    <row r="758" customFormat="false" ht="15" hidden="false" customHeight="false" outlineLevel="0" collapsed="false">
      <c r="A758" s="0" t="n">
        <v>753</v>
      </c>
      <c r="B758" s="0" t="n">
        <f aca="false">A758*Setup!$B$11/3600</f>
        <v>62.75</v>
      </c>
      <c r="C758" s="0" t="n">
        <f aca="false">Setup!$B$7+Setup!$B$8*COS(2*PI()*(B758-Setup!$B$9)/24)</f>
        <v>27.7877205179804</v>
      </c>
      <c r="D758" s="0" t="n">
        <f aca="false">(C758-E758)/Setup!$B$17</f>
        <v>15.1677525298702</v>
      </c>
      <c r="E758" s="0" t="n">
        <f aca="false">SUMPRODUCT('FD inverse'!$A$3:$BH$3,'FD mesh'!$B$84:$BI$84,$E757:$BL757)+'FD inverse'!$A$3*$C758/Setup!$B$17+INDEX('FD inverse'!$A$3:$BH$3,1,'FD mesh'!$B$15+1)*Setup!$B$22</f>
        <v>25.8159126890973</v>
      </c>
      <c r="F758" s="0" t="n">
        <f aca="false">SUMPRODUCT('FD inverse'!$A$4:$BH$4,'FD mesh'!$B$84:$BI$84,$E757:$BL757)+'FD inverse'!$A$4*$C758/Setup!$B$17+INDEX('FD inverse'!$A$4:$BH$4,1,'FD mesh'!$B$15+1)*Setup!$B$22</f>
        <v>25.3702955258494</v>
      </c>
      <c r="G758" s="0" t="n">
        <f aca="false">SUMPRODUCT('FD inverse'!$A$5:$BH$5,'FD mesh'!$B$84:$BI$84,$E757:$BL757)+'FD inverse'!$A$5*$C758/Setup!$B$17+INDEX('FD inverse'!$A$5:$BH$5,1,'FD mesh'!$B$15+1)*Setup!$B$22</f>
        <v>24.9359720361898</v>
      </c>
      <c r="H758" s="0" t="n">
        <f aca="false">SUMPRODUCT('FD inverse'!$A$6:$BH$6,'FD mesh'!$B$84:$BI$84,$E757:$BL757)+'FD inverse'!$A$6*$C758/Setup!$B$17+INDEX('FD inverse'!$A$6:$BH$6,1,'FD mesh'!$B$15+1)*Setup!$B$22</f>
        <v>23.4948254330256</v>
      </c>
      <c r="I758" s="0" t="n">
        <f aca="false">SUMPRODUCT('FD inverse'!$A$7:$BH$7,'FD mesh'!$B$84:$BI$84,$E757:$BL757)+'FD inverse'!$A$7*$C758/Setup!$B$17+INDEX('FD inverse'!$A$7:$BH$7,1,'FD mesh'!$B$15+1)*Setup!$B$22</f>
        <v>23.3734237166408</v>
      </c>
      <c r="J758" s="0" t="n">
        <f aca="false">SUMPRODUCT('FD inverse'!$A$8:$BH$8,'FD mesh'!$B$84:$BI$84,$E757:$BL757)+'FD inverse'!$A$8*$C758/Setup!$B$17+INDEX('FD inverse'!$A$8:$BH$8,1,'FD mesh'!$B$15+1)*Setup!$B$22</f>
        <v>23.2640541600405</v>
      </c>
      <c r="K758" s="0" t="n">
        <f aca="false">SUMPRODUCT('FD inverse'!$A$9:$BH$9,'FD mesh'!$B$84:$BI$84,$E757:$BL757)+'FD inverse'!$A$9*$C758/Setup!$B$17+INDEX('FD inverse'!$A$9:$BH$9,1,'FD mesh'!$B$15+1)*Setup!$B$22</f>
        <v>23.1664616624176</v>
      </c>
      <c r="L758" s="0" t="n">
        <f aca="false">SUMPRODUCT('FD inverse'!$A$10:$BH$10,'FD mesh'!$B$84:$BI$84,$E757:$BL757)+'FD inverse'!$A$10*$C758/Setup!$B$17+INDEX('FD inverse'!$A$10:$BH$10,1,'FD mesh'!$B$15+1)*Setup!$B$22</f>
        <v>23.0803850517115</v>
      </c>
      <c r="M758" s="0" t="n">
        <f aca="false">SUMPRODUCT('FD inverse'!$A$11:$BH$11,'FD mesh'!$B$84:$BI$84,$E757:$BL757)+'FD inverse'!$A$11*$C758/Setup!$B$17+INDEX('FD inverse'!$A$11:$BH$11,1,'FD mesh'!$B$15+1)*Setup!$B$22</f>
        <v>23.0055696657637</v>
      </c>
      <c r="N758" s="0" t="n">
        <f aca="false">SUMPRODUCT('FD inverse'!$A$12:$BH$12,'FD mesh'!$B$84:$BI$84,$E757:$BL757)+'FD inverse'!$A$12*$C758/Setup!$B$17+INDEX('FD inverse'!$A$12:$BH$12,1,'FD mesh'!$B$15+1)*Setup!$B$22</f>
        <v>22.9417781368633</v>
      </c>
      <c r="O758" s="0" t="n">
        <f aca="false">SUMPRODUCT('FD inverse'!$A$13:$BH$13,'FD mesh'!$B$84:$BI$84,$E757:$BL757)+'FD inverse'!$A$13*$C758/Setup!$B$17+INDEX('FD inverse'!$A$13:$BH$13,1,'FD mesh'!$B$15+1)*Setup!$B$22</f>
        <v>22.8887994268749</v>
      </c>
      <c r="P758" s="0" t="n">
        <f aca="false">SUMPRODUCT('FD inverse'!$A$14:$BH$14,'FD mesh'!$B$84:$BI$84,$E757:$BL757)+'FD inverse'!$A$14*$C758/Setup!$B$17+INDEX('FD inverse'!$A$14:$BH$14,1,'FD mesh'!$B$15+1)*Setup!$B$22</f>
        <v>22.8464561564556</v>
      </c>
      <c r="Q758" s="0" t="n">
        <f aca="false">SUMPRODUCT('FD inverse'!$A$15:$BH$15,'FD mesh'!$B$84:$BI$84,$E757:$BL757)+'FD inverse'!$A$15*$C758/Setup!$B$17+INDEX('FD inverse'!$A$15:$BH$15,1,'FD mesh'!$B$15+1)*Setup!$B$22</f>
        <v>22.8146102667</v>
      </c>
      <c r="R758" s="0" t="n">
        <f aca="false">SUMPRODUCT('FD inverse'!$A$16:$BH$16,'FD mesh'!$B$84:$BI$84,$E757:$BL757)+'FD inverse'!$A$16*$C758/Setup!$B$17+INDEX('FD inverse'!$A$16:$BH$16,1,'FD mesh'!$B$15+1)*Setup!$B$22</f>
        <v>22.7931670451728</v>
      </c>
      <c r="S758" s="0" t="n">
        <f aca="false">SUMPRODUCT('FD inverse'!$A$17:$BH$17,'FD mesh'!$B$84:$BI$84,$E757:$BL757)+'FD inverse'!$A$17*$C758/Setup!$B$17+INDEX('FD inverse'!$A$17:$BH$17,1,'FD mesh'!$B$15+1)*Setup!$B$22</f>
        <v>22.2705781924298</v>
      </c>
      <c r="T758" s="0" t="n">
        <f aca="false">SUMPRODUCT('FD inverse'!$A$18:$BH$18,'FD mesh'!$B$84:$BI$84,$E757:$BL757)+'FD inverse'!$A$18*$C758/Setup!$B$17+INDEX('FD inverse'!$A$18:$BH$18,1,'FD mesh'!$B$15+1)*Setup!$B$22</f>
        <v>21.7527464778653</v>
      </c>
      <c r="U758" s="0" t="n">
        <f aca="false">SUMPRODUCT('FD inverse'!$A$19:$BH$19,'FD mesh'!$B$84:$BI$84,$E757:$BL757)+'FD inverse'!$A$19*$C758/Setup!$B$17+INDEX('FD inverse'!$A$19:$BH$19,1,'FD mesh'!$B$15+1)*Setup!$B$22</f>
        <v>21.2392761728155</v>
      </c>
      <c r="V758" s="0" t="n">
        <f aca="false">SUMPRODUCT('FD inverse'!$A$20:$BH$20,'FD mesh'!$B$84:$BI$84,$E757:$BL757)+'FD inverse'!$A$20*$C758/Setup!$B$17+INDEX('FD inverse'!$A$20:$BH$20,1,'FD mesh'!$B$15+1)*Setup!$B$22</f>
        <v>20.7297832079083</v>
      </c>
      <c r="W758" s="0" t="n">
        <f aca="false">SUMPRODUCT('FD inverse'!$A$21:$BH$21,'FD mesh'!$B$84:$BI$84,$E757:$BL757)+'FD inverse'!$A$21*$C758/Setup!$B$17+INDEX('FD inverse'!$A$21:$BH$21,1,'FD mesh'!$B$15+1)*Setup!$B$22</f>
        <v>20.2238949517109</v>
      </c>
      <c r="X758" s="0" t="n">
        <f aca="false">SUMPRODUCT('FD inverse'!$A$22:$BH$22,'FD mesh'!$B$84:$BI$84,$E757:$BL757)+'FD inverse'!$A$22*$C758/Setup!$B$17+INDEX('FD inverse'!$A$22:$BH$22,1,'FD mesh'!$B$15+1)*Setup!$B$22</f>
        <v>19.721249838953</v>
      </c>
      <c r="Y758" s="0" t="n">
        <f aca="false">SUMPRODUCT('FD inverse'!$A$23:$BH$23,'FD mesh'!$B$84:$BI$84,$E757:$BL757)+'FD inverse'!$A$23*$C758/Setup!$B$17+INDEX('FD inverse'!$A$23:$BH$23,1,'FD mesh'!$B$15+1)*Setup!$B$22</f>
        <v>19.2214968627649</v>
      </c>
      <c r="Z758" s="0" t="n">
        <f aca="false">SUMPRODUCT('FD inverse'!$A$24:$BH$24,'FD mesh'!$B$84:$BI$84,$E757:$BL757)+'FD inverse'!$A$24*$C758/Setup!$B$17+INDEX('FD inverse'!$A$24:$BH$24,1,'FD mesh'!$B$15+1)*Setup!$B$22</f>
        <v>18.7242949448763</v>
      </c>
      <c r="AA758" s="0" t="n">
        <f aca="false">SUMPRODUCT('FD inverse'!$A$25:$BH$25,'FD mesh'!$B$84:$BI$84,$E757:$BL757)+'FD inverse'!$A$25*$C758/Setup!$B$17+INDEX('FD inverse'!$A$25:$BH$25,1,'FD mesh'!$B$15+1)*Setup!$B$22</f>
        <v>18.2293121972555</v>
      </c>
      <c r="AB758" s="0" t="n">
        <f aca="false">SUMPRODUCT('FD inverse'!$A$26:$BH$26,'FD mesh'!$B$84:$BI$84,$E757:$BL757)+'FD inverse'!$A$26*$C758/Setup!$B$17+INDEX('FD inverse'!$A$26:$BH$26,1,'FD mesh'!$B$15+1)*Setup!$B$22</f>
        <v>17.7362250882311</v>
      </c>
      <c r="AC758" s="0" t="n">
        <f aca="false">SUMPRODUCT('FD inverse'!$A$27:$BH$27,'FD mesh'!$B$84:$BI$84,$E757:$BL757)+'FD inverse'!$A$27*$C758/Setup!$B$17+INDEX('FD inverse'!$A$27:$BH$27,1,'FD mesh'!$B$15+1)*Setup!$B$22</f>
        <v>17.2447175257327</v>
      </c>
      <c r="AD758" s="0" t="n">
        <f aca="false">SUMPRODUCT('FD inverse'!$A$28:$BH$28,'FD mesh'!$B$84:$BI$84,$E757:$BL757)+'FD inverse'!$A$28*$C758/Setup!$B$17+INDEX('FD inverse'!$A$28:$BH$28,1,'FD mesh'!$B$15+1)*Setup!$B$22</f>
        <v>16.754479869921</v>
      </c>
      <c r="AE758" s="0" t="n">
        <f aca="false">SUMPRODUCT('FD inverse'!$A$29:$BH$29,'FD mesh'!$B$84:$BI$84,$E757:$BL757)+'FD inverse'!$A$29*$C758/Setup!$B$17+INDEX('FD inverse'!$A$29:$BH$29,1,'FD mesh'!$B$15+1)*Setup!$B$22</f>
        <v>16.2652078871526</v>
      </c>
      <c r="AF758" s="0" t="n">
        <f aca="false">SUMPRODUCT('FD inverse'!$A$30:$BH$30,'FD mesh'!$B$84:$BI$84,$E757:$BL757)+'FD inverse'!$A$30*$C758/Setup!$B$17+INDEX('FD inverse'!$A$30:$BH$30,1,'FD mesh'!$B$15+1)*Setup!$B$22</f>
        <v>15.7766016569402</v>
      </c>
      <c r="AG758" s="0" t="n">
        <f aca="false">SUMPRODUCT('FD inverse'!$A$31:$BH$31,'FD mesh'!$B$84:$BI$84,$E757:$BL757)+'FD inverse'!$A$31*$C758/Setup!$B$17+INDEX('FD inverse'!$A$31:$BH$31,1,'FD mesh'!$B$15+1)*Setup!$B$22</f>
        <v>15.2883644433348</v>
      </c>
      <c r="AH758" s="0" t="n">
        <f aca="false">SUMPRODUCT('FD inverse'!$A$32:$BH$32,'FD mesh'!$B$84:$BI$84,$E757:$BL757)+'FD inverse'!$A$32*$C758/Setup!$B$17+INDEX('FD inverse'!$A$32:$BH$32,1,'FD mesh'!$B$15+1)*Setup!$B$22</f>
        <v>15.2678513311599</v>
      </c>
      <c r="AI758" s="0" t="n">
        <f aca="false">SUMPRODUCT('FD inverse'!$A$33:$BH$33,'FD mesh'!$B$84:$BI$84,$E757:$BL757)+'FD inverse'!$A$33*$C758/Setup!$B$17+INDEX('FD inverse'!$A$33:$BH$33,1,'FD mesh'!$B$15+1)*Setup!$B$22</f>
        <v>15.2474459937473</v>
      </c>
      <c r="AJ758" s="0" t="n">
        <f aca="false">SUMPRODUCT('FD inverse'!$A$34:$BH$34,'FD mesh'!$B$84:$BI$84,$E757:$BL757)+'FD inverse'!$A$34*$C758/Setup!$B$17+INDEX('FD inverse'!$A$34:$BH$34,1,'FD mesh'!$B$15+1)*Setup!$B$22</f>
        <v>15.2271307851885</v>
      </c>
      <c r="AK758" s="0" t="n">
        <f aca="false">SUMPRODUCT('FD inverse'!$A$35:$BH$35,'FD mesh'!$B$84:$BI$84,$E757:$BL757)+'FD inverse'!$A$35*$C758/Setup!$B$17+INDEX('FD inverse'!$A$35:$BH$35,1,'FD mesh'!$B$15+1)*Setup!$B$22</f>
        <v>15.2068903085766</v>
      </c>
      <c r="AL758" s="0" t="n">
        <f aca="false">SUMPRODUCT('FD inverse'!$A$36:$BH$36,'FD mesh'!$B$84:$BI$84,$E757:$BL757)+'FD inverse'!$A$36*$C758/Setup!$B$17+INDEX('FD inverse'!$A$36:$BH$36,1,'FD mesh'!$B$15+1)*Setup!$B$22</f>
        <v>15.1867112483371</v>
      </c>
      <c r="AM758" s="0" t="n">
        <f aca="false">SUMPRODUCT('FD inverse'!$A$37:$BH$37,'FD mesh'!$B$84:$BI$84,$E757:$BL757)+'FD inverse'!$A$37*$C758/Setup!$B$17+INDEX('FD inverse'!$A$37:$BH$37,1,'FD mesh'!$B$15+1)*Setup!$B$22</f>
        <v>15.1665821969078</v>
      </c>
      <c r="AN758" s="0" t="n">
        <f aca="false">SUMPRODUCT('FD inverse'!$A$38:$BH$38,'FD mesh'!$B$84:$BI$84,$E757:$BL757)+'FD inverse'!$A$38*$C758/Setup!$B$17+INDEX('FD inverse'!$A$38:$BH$38,1,'FD mesh'!$B$15+1)*Setup!$B$22</f>
        <v>15.1464934771103</v>
      </c>
      <c r="AO758" s="0" t="n">
        <f aca="false">SUMPRODUCT('FD inverse'!$A$39:$BH$39,'FD mesh'!$B$84:$BI$84,$E757:$BL757)+'FD inverse'!$A$39*$C758/Setup!$B$17+INDEX('FD inverse'!$A$39:$BH$39,1,'FD mesh'!$B$15+1)*Setup!$B$22</f>
        <v>15.1264369613209</v>
      </c>
      <c r="AP758" s="0" t="n">
        <f aca="false">SUMPRODUCT('FD inverse'!$A$40:$BH$40,'FD mesh'!$B$84:$BI$84,$E757:$BL757)+'FD inverse'!$A$40*$C758/Setup!$B$17+INDEX('FD inverse'!$A$40:$BH$40,1,'FD mesh'!$B$15+1)*Setup!$B$22</f>
        <v>15.1064058883244</v>
      </c>
      <c r="AQ758" s="0" t="n">
        <f aca="false">SUMPRODUCT('FD inverse'!$A$41:$BH$41,'FD mesh'!$B$84:$BI$84,$E757:$BL757)+'FD inverse'!$A$41*$C758/Setup!$B$17+INDEX('FD inverse'!$A$41:$BH$41,1,'FD mesh'!$B$15+1)*Setup!$B$22</f>
        <v>15.086394678543</v>
      </c>
      <c r="AR758" s="0" t="n">
        <f aca="false">SUMPRODUCT('FD inverse'!$A$42:$BH$42,'FD mesh'!$B$84:$BI$84,$E757:$BL757)+'FD inverse'!$A$42*$C758/Setup!$B$17+INDEX('FD inverse'!$A$42:$BH$42,1,'FD mesh'!$B$15+1)*Setup!$B$22</f>
        <v>15.0663987481601</v>
      </c>
      <c r="AS758" s="0" t="n">
        <f aca="false">SUMPRODUCT('FD inverse'!$A$43:$BH$43,'FD mesh'!$B$84:$BI$84,$E757:$BL757)+'FD inverse'!$A$43*$C758/Setup!$B$17+INDEX('FD inverse'!$A$43:$BH$43,1,'FD mesh'!$B$15+1)*Setup!$B$22</f>
        <v>0</v>
      </c>
      <c r="AT758" s="0" t="n">
        <f aca="false">SUMPRODUCT('FD inverse'!$A$44:$BH$44,'FD mesh'!$B$84:$BI$84,$E757:$BL757)+'FD inverse'!$A$44*$C758/Setup!$B$17+INDEX('FD inverse'!$A$44:$BH$44,1,'FD mesh'!$B$15+1)*Setup!$B$22</f>
        <v>0</v>
      </c>
      <c r="AU758" s="0" t="n">
        <f aca="false">SUMPRODUCT('FD inverse'!$A$45:$BH$45,'FD mesh'!$B$84:$BI$84,$E757:$BL757)+'FD inverse'!$A$45*$C758/Setup!$B$17+INDEX('FD inverse'!$A$45:$BH$45,1,'FD mesh'!$B$15+1)*Setup!$B$22</f>
        <v>0</v>
      </c>
      <c r="AV758" s="0" t="n">
        <f aca="false">SUMPRODUCT('FD inverse'!$A$46:$BH$46,'FD mesh'!$B$84:$BI$84,$E757:$BL757)+'FD inverse'!$A$46*$C758/Setup!$B$17+INDEX('FD inverse'!$A$46:$BH$46,1,'FD mesh'!$B$15+1)*Setup!$B$22</f>
        <v>0</v>
      </c>
      <c r="AW758" s="0" t="n">
        <f aca="false">SUMPRODUCT('FD inverse'!$A$47:$BH$47,'FD mesh'!$B$84:$BI$84,$E757:$BL757)+'FD inverse'!$A$47*$C758/Setup!$B$17+INDEX('FD inverse'!$A$47:$BH$47,1,'FD mesh'!$B$15+1)*Setup!$B$22</f>
        <v>0</v>
      </c>
      <c r="AX758" s="0" t="n">
        <f aca="false">SUMPRODUCT('FD inverse'!$A$48:$BH$48,'FD mesh'!$B$84:$BI$84,$E757:$BL757)+'FD inverse'!$A$48*$C758/Setup!$B$17+INDEX('FD inverse'!$A$48:$BH$48,1,'FD mesh'!$B$15+1)*Setup!$B$22</f>
        <v>0</v>
      </c>
      <c r="AY758" s="0" t="n">
        <f aca="false">SUMPRODUCT('FD inverse'!$A$49:$BH$49,'FD mesh'!$B$84:$BI$84,$E757:$BL757)+'FD inverse'!$A$49*$C758/Setup!$B$17+INDEX('FD inverse'!$A$49:$BH$49,1,'FD mesh'!$B$15+1)*Setup!$B$22</f>
        <v>0</v>
      </c>
      <c r="AZ758" s="0" t="n">
        <f aca="false">SUMPRODUCT('FD inverse'!$A$50:$BH$50,'FD mesh'!$B$84:$BI$84,$E757:$BL757)+'FD inverse'!$A$50*$C758/Setup!$B$17+INDEX('FD inverse'!$A$50:$BH$50,1,'FD mesh'!$B$15+1)*Setup!$B$22</f>
        <v>0</v>
      </c>
      <c r="BA758" s="0" t="n">
        <f aca="false">SUMPRODUCT('FD inverse'!$A$51:$BH$51,'FD mesh'!$B$84:$BI$84,$E757:$BL757)+'FD inverse'!$A$51*$C758/Setup!$B$17+INDEX('FD inverse'!$A$51:$BH$51,1,'FD mesh'!$B$15+1)*Setup!$B$22</f>
        <v>0</v>
      </c>
      <c r="BB758" s="0" t="n">
        <f aca="false">SUMPRODUCT('FD inverse'!$A$52:$BH$52,'FD mesh'!$B$84:$BI$84,$E757:$BL757)+'FD inverse'!$A$52*$C758/Setup!$B$17+INDEX('FD inverse'!$A$52:$BH$52,1,'FD mesh'!$B$15+1)*Setup!$B$22</f>
        <v>0</v>
      </c>
      <c r="BC758" s="0" t="n">
        <f aca="false">SUMPRODUCT('FD inverse'!$A$53:$BH$53,'FD mesh'!$B$84:$BI$84,$E757:$BL757)+'FD inverse'!$A$53*$C758/Setup!$B$17+INDEX('FD inverse'!$A$53:$BH$53,1,'FD mesh'!$B$15+1)*Setup!$B$22</f>
        <v>0</v>
      </c>
      <c r="BD758" s="0" t="n">
        <f aca="false">SUMPRODUCT('FD inverse'!$A$54:$BH$54,'FD mesh'!$B$84:$BI$84,$E757:$BL757)+'FD inverse'!$A$54*$C758/Setup!$B$17+INDEX('FD inverse'!$A$54:$BH$54,1,'FD mesh'!$B$15+1)*Setup!$B$22</f>
        <v>0</v>
      </c>
      <c r="BE758" s="0" t="n">
        <f aca="false">SUMPRODUCT('FD inverse'!$A$55:$BH$55,'FD mesh'!$B$84:$BI$84,$E757:$BL757)+'FD inverse'!$A$55*$C758/Setup!$B$17+INDEX('FD inverse'!$A$55:$BH$55,1,'FD mesh'!$B$15+1)*Setup!$B$22</f>
        <v>0</v>
      </c>
      <c r="BF758" s="0" t="n">
        <f aca="false">SUMPRODUCT('FD inverse'!$A$56:$BH$56,'FD mesh'!$B$84:$BI$84,$E757:$BL757)+'FD inverse'!$A$56*$C758/Setup!$B$17+INDEX('FD inverse'!$A$56:$BH$56,1,'FD mesh'!$B$15+1)*Setup!$B$22</f>
        <v>0</v>
      </c>
      <c r="BG758" s="0" t="n">
        <f aca="false">SUMPRODUCT('FD inverse'!$A$57:$BH$57,'FD mesh'!$B$84:$BI$84,$E757:$BL757)+'FD inverse'!$A$57*$C758/Setup!$B$17+INDEX('FD inverse'!$A$57:$BH$57,1,'FD mesh'!$B$15+1)*Setup!$B$22</f>
        <v>0</v>
      </c>
      <c r="BH758" s="0" t="n">
        <f aca="false">SUMPRODUCT('FD inverse'!$A$58:$BH$58,'FD mesh'!$B$84:$BI$84,$E757:$BL757)+'FD inverse'!$A$58*$C758/Setup!$B$17+INDEX('FD inverse'!$A$58:$BH$58,1,'FD mesh'!$B$15+1)*Setup!$B$22</f>
        <v>0</v>
      </c>
      <c r="BI758" s="0" t="n">
        <f aca="false">SUMPRODUCT('FD inverse'!$A$59:$BH$59,'FD mesh'!$B$84:$BI$84,$E757:$BL757)+'FD inverse'!$A$59*$C758/Setup!$B$17+INDEX('FD inverse'!$A$59:$BH$59,1,'FD mesh'!$B$15+1)*Setup!$B$22</f>
        <v>0</v>
      </c>
      <c r="BJ758" s="0" t="n">
        <f aca="false">SUMPRODUCT('FD inverse'!$A$60:$BH$60,'FD mesh'!$B$84:$BI$84,$E757:$BL757)+'FD inverse'!$A$60*$C758/Setup!$B$17+INDEX('FD inverse'!$A$60:$BH$60,1,'FD mesh'!$B$15+1)*Setup!$B$22</f>
        <v>0</v>
      </c>
      <c r="BK758" s="0" t="n">
        <f aca="false">SUMPRODUCT('FD inverse'!$A$61:$BH$61,'FD mesh'!$B$84:$BI$84,$E757:$BL757)+'FD inverse'!$A$61*$C758/Setup!$B$17+INDEX('FD inverse'!$A$61:$BH$61,1,'FD mesh'!$B$15+1)*Setup!$B$22</f>
        <v>0</v>
      </c>
      <c r="BL758" s="0" t="n">
        <f aca="false">SUMPRODUCT('FD inverse'!$A$62:$BH$62,'FD mesh'!$B$84:$BI$84,$E757:$BL757)+'FD inverse'!$A$62*$C758/Setup!$B$17+INDEX('FD inverse'!$A$62:$BH$62,1,'FD mesh'!$B$15+1)*Setup!$B$22</f>
        <v>0</v>
      </c>
    </row>
    <row r="759" customFormat="false" ht="15" hidden="false" customHeight="false" outlineLevel="0" collapsed="false">
      <c r="A759" s="0" t="n">
        <v>754</v>
      </c>
      <c r="B759" s="0" t="n">
        <f aca="false">A759*Setup!$B$11/3600</f>
        <v>62.8333333333333</v>
      </c>
      <c r="C759" s="0" t="n">
        <f aca="false">Setup!$B$7+Setup!$B$8*COS(2*PI()*(B759-Setup!$B$9)/24)</f>
        <v>27.8148678029929</v>
      </c>
      <c r="D759" s="0" t="n">
        <f aca="false">(C759-E759)/Setup!$B$17</f>
        <v>15.1787268831912</v>
      </c>
      <c r="E759" s="0" t="n">
        <f aca="false">SUMPRODUCT('FD inverse'!$A$3:$BH$3,'FD mesh'!$B$84:$BI$84,$E758:$BL758)+'FD inverse'!$A$3*$C759/Setup!$B$17+INDEX('FD inverse'!$A$3:$BH$3,1,'FD mesh'!$B$15+1)*Setup!$B$22</f>
        <v>25.8416333081781</v>
      </c>
      <c r="F759" s="0" t="n">
        <f aca="false">SUMPRODUCT('FD inverse'!$A$4:$BH$4,'FD mesh'!$B$84:$BI$84,$E758:$BL758)+'FD inverse'!$A$4*$C759/Setup!$B$17+INDEX('FD inverse'!$A$4:$BH$4,1,'FD mesh'!$B$15+1)*Setup!$B$22</f>
        <v>25.3954672158449</v>
      </c>
      <c r="G759" s="0" t="n">
        <f aca="false">SUMPRODUCT('FD inverse'!$A$5:$BH$5,'FD mesh'!$B$84:$BI$84,$E758:$BL758)+'FD inverse'!$A$5*$C759/Setup!$B$17+INDEX('FD inverse'!$A$5:$BH$5,1,'FD mesh'!$B$15+1)*Setup!$B$22</f>
        <v>24.9602263361834</v>
      </c>
      <c r="H759" s="0" t="n">
        <f aca="false">SUMPRODUCT('FD inverse'!$A$6:$BH$6,'FD mesh'!$B$84:$BI$84,$E758:$BL758)+'FD inverse'!$A$6*$C759/Setup!$B$17+INDEX('FD inverse'!$A$6:$BH$6,1,'FD mesh'!$B$15+1)*Setup!$B$22</f>
        <v>23.5155024075994</v>
      </c>
      <c r="I759" s="0" t="n">
        <f aca="false">SUMPRODUCT('FD inverse'!$A$7:$BH$7,'FD mesh'!$B$84:$BI$84,$E758:$BL758)+'FD inverse'!$A$7*$C759/Setup!$B$17+INDEX('FD inverse'!$A$7:$BH$7,1,'FD mesh'!$B$15+1)*Setup!$B$22</f>
        <v>23.3937501350326</v>
      </c>
      <c r="J759" s="0" t="n">
        <f aca="false">SUMPRODUCT('FD inverse'!$A$8:$BH$8,'FD mesh'!$B$84:$BI$84,$E758:$BL758)+'FD inverse'!$A$8*$C759/Setup!$B$17+INDEX('FD inverse'!$A$8:$BH$8,1,'FD mesh'!$B$15+1)*Setup!$B$22</f>
        <v>23.2839898497177</v>
      </c>
      <c r="K759" s="0" t="n">
        <f aca="false">SUMPRODUCT('FD inverse'!$A$9:$BH$9,'FD mesh'!$B$84:$BI$84,$E758:$BL758)+'FD inverse'!$A$9*$C759/Setup!$B$17+INDEX('FD inverse'!$A$9:$BH$9,1,'FD mesh'!$B$15+1)*Setup!$B$22</f>
        <v>23.1859910332388</v>
      </c>
      <c r="L759" s="0" t="n">
        <f aca="false">SUMPRODUCT('FD inverse'!$A$10:$BH$10,'FD mesh'!$B$84:$BI$84,$E758:$BL758)+'FD inverse'!$A$10*$C759/Setup!$B$17+INDEX('FD inverse'!$A$10:$BH$10,1,'FD mesh'!$B$15+1)*Setup!$B$22</f>
        <v>23.0995139694567</v>
      </c>
      <c r="M759" s="0" t="n">
        <f aca="false">SUMPRODUCT('FD inverse'!$A$11:$BH$11,'FD mesh'!$B$84:$BI$84,$E758:$BL758)+'FD inverse'!$A$11*$C759/Setup!$B$17+INDEX('FD inverse'!$A$11:$BH$11,1,'FD mesh'!$B$15+1)*Setup!$B$22</f>
        <v>23.0243224028696</v>
      </c>
      <c r="N759" s="0" t="n">
        <f aca="false">SUMPRODUCT('FD inverse'!$A$12:$BH$12,'FD mesh'!$B$84:$BI$84,$E758:$BL758)+'FD inverse'!$A$12*$C759/Setup!$B$17+INDEX('FD inverse'!$A$12:$BH$12,1,'FD mesh'!$B$15+1)*Setup!$B$22</f>
        <v>22.9601943979968</v>
      </c>
      <c r="O759" s="0" t="n">
        <f aca="false">SUMPRODUCT('FD inverse'!$A$13:$BH$13,'FD mesh'!$B$84:$BI$84,$E758:$BL758)+'FD inverse'!$A$13*$C759/Setup!$B$17+INDEX('FD inverse'!$A$13:$BH$13,1,'FD mesh'!$B$15+1)*Setup!$B$22</f>
        <v>22.9069314439402</v>
      </c>
      <c r="P759" s="0" t="n">
        <f aca="false">SUMPRODUCT('FD inverse'!$A$14:$BH$14,'FD mesh'!$B$84:$BI$84,$E758:$BL758)+'FD inverse'!$A$14*$C759/Setup!$B$17+INDEX('FD inverse'!$A$14:$BH$14,1,'FD mesh'!$B$15+1)*Setup!$B$22</f>
        <v>22.8643658450844</v>
      </c>
      <c r="Q759" s="0" t="n">
        <f aca="false">SUMPRODUCT('FD inverse'!$A$15:$BH$15,'FD mesh'!$B$84:$BI$84,$E758:$BL758)+'FD inverse'!$A$15*$C759/Setup!$B$17+INDEX('FD inverse'!$A$15:$BH$15,1,'FD mesh'!$B$15+1)*Setup!$B$22</f>
        <v>22.8323664342102</v>
      </c>
      <c r="R759" s="0" t="n">
        <f aca="false">SUMPRODUCT('FD inverse'!$A$16:$BH$16,'FD mesh'!$B$84:$BI$84,$E758:$BL758)+'FD inverse'!$A$16*$C759/Setup!$B$17+INDEX('FD inverse'!$A$16:$BH$16,1,'FD mesh'!$B$15+1)*Setup!$B$22</f>
        <v>22.8108426383862</v>
      </c>
      <c r="S759" s="0" t="n">
        <f aca="false">SUMPRODUCT('FD inverse'!$A$17:$BH$17,'FD mesh'!$B$84:$BI$84,$E758:$BL758)+'FD inverse'!$A$17*$C759/Setup!$B$17+INDEX('FD inverse'!$A$17:$BH$17,1,'FD mesh'!$B$15+1)*Setup!$B$22</f>
        <v>22.2868713363412</v>
      </c>
      <c r="T759" s="0" t="n">
        <f aca="false">SUMPRODUCT('FD inverse'!$A$18:$BH$18,'FD mesh'!$B$84:$BI$84,$E758:$BL758)+'FD inverse'!$A$18*$C759/Setup!$B$17+INDEX('FD inverse'!$A$18:$BH$18,1,'FD mesh'!$B$15+1)*Setup!$B$22</f>
        <v>21.7676948737902</v>
      </c>
      <c r="U759" s="0" t="n">
        <f aca="false">SUMPRODUCT('FD inverse'!$A$19:$BH$19,'FD mesh'!$B$84:$BI$84,$E758:$BL758)+'FD inverse'!$A$19*$C759/Setup!$B$17+INDEX('FD inverse'!$A$19:$BH$19,1,'FD mesh'!$B$15+1)*Setup!$B$22</f>
        <v>21.2529175106113</v>
      </c>
      <c r="V759" s="0" t="n">
        <f aca="false">SUMPRODUCT('FD inverse'!$A$20:$BH$20,'FD mesh'!$B$84:$BI$84,$E758:$BL758)+'FD inverse'!$A$20*$C759/Setup!$B$17+INDEX('FD inverse'!$A$20:$BH$20,1,'FD mesh'!$B$15+1)*Setup!$B$22</f>
        <v>20.7421545982695</v>
      </c>
      <c r="W759" s="0" t="n">
        <f aca="false">SUMPRODUCT('FD inverse'!$A$21:$BH$21,'FD mesh'!$B$84:$BI$84,$E758:$BL758)+'FD inverse'!$A$21*$C759/Setup!$B$17+INDEX('FD inverse'!$A$21:$BH$21,1,'FD mesh'!$B$15+1)*Setup!$B$22</f>
        <v>20.2350324093769</v>
      </c>
      <c r="X759" s="0" t="n">
        <f aca="false">SUMPRODUCT('FD inverse'!$A$22:$BH$22,'FD mesh'!$B$84:$BI$84,$E758:$BL758)+'FD inverse'!$A$22*$C759/Setup!$B$17+INDEX('FD inverse'!$A$22:$BH$22,1,'FD mesh'!$B$15+1)*Setup!$B$22</f>
        <v>19.7311878151689</v>
      </c>
      <c r="Y759" s="0" t="n">
        <f aca="false">SUMPRODUCT('FD inverse'!$A$23:$BH$23,'FD mesh'!$B$84:$BI$84,$E758:$BL758)+'FD inverse'!$A$23*$C759/Setup!$B$17+INDEX('FD inverse'!$A$23:$BH$23,1,'FD mesh'!$B$15+1)*Setup!$B$22</f>
        <v>19.2302678253901</v>
      </c>
      <c r="Z759" s="0" t="n">
        <f aca="false">SUMPRODUCT('FD inverse'!$A$24:$BH$24,'FD mesh'!$B$84:$BI$84,$E758:$BL758)+'FD inverse'!$A$24*$C759/Setup!$B$17+INDEX('FD inverse'!$A$24:$BH$24,1,'FD mesh'!$B$15+1)*Setup!$B$22</f>
        <v>18.7319290046124</v>
      </c>
      <c r="AA759" s="0" t="n">
        <f aca="false">SUMPRODUCT('FD inverse'!$A$25:$BH$25,'FD mesh'!$B$84:$BI$84,$E758:$BL758)+'FD inverse'!$A$25*$C759/Setup!$B$17+INDEX('FD inverse'!$A$25:$BH$25,1,'FD mesh'!$B$15+1)*Setup!$B$22</f>
        <v>18.235836778557</v>
      </c>
      <c r="AB759" s="0" t="n">
        <f aca="false">SUMPRODUCT('FD inverse'!$A$26:$BH$26,'FD mesh'!$B$84:$BI$84,$E758:$BL758)+'FD inverse'!$A$26*$C759/Setup!$B$17+INDEX('FD inverse'!$A$26:$BH$26,1,'FD mesh'!$B$15+1)*Setup!$B$22</f>
        <v>17.7416646435704</v>
      </c>
      <c r="AC759" s="0" t="n">
        <f aca="false">SUMPRODUCT('FD inverse'!$A$27:$BH$27,'FD mesh'!$B$84:$BI$84,$E758:$BL758)+'FD inverse'!$A$27*$C759/Setup!$B$17+INDEX('FD inverse'!$A$27:$BH$27,1,'FD mesh'!$B$15+1)*Setup!$B$22</f>
        <v>17.2490932920122</v>
      </c>
      <c r="AD759" s="0" t="n">
        <f aca="false">SUMPRODUCT('FD inverse'!$A$28:$BH$28,'FD mesh'!$B$84:$BI$84,$E758:$BL758)+'FD inverse'!$A$28*$C759/Setup!$B$17+INDEX('FD inverse'!$A$28:$BH$28,1,'FD mesh'!$B$15+1)*Setup!$B$22</f>
        <v>16.7578096659591</v>
      </c>
      <c r="AE759" s="0" t="n">
        <f aca="false">SUMPRODUCT('FD inverse'!$A$29:$BH$29,'FD mesh'!$B$84:$BI$84,$E758:$BL758)+'FD inverse'!$A$29*$C759/Setup!$B$17+INDEX('FD inverse'!$A$29:$BH$29,1,'FD mesh'!$B$15+1)*Setup!$B$22</f>
        <v>16.2675059513115</v>
      </c>
      <c r="AF759" s="0" t="n">
        <f aca="false">SUMPRODUCT('FD inverse'!$A$30:$BH$30,'FD mesh'!$B$84:$BI$84,$E758:$BL758)+'FD inverse'!$A$30*$C759/Setup!$B$17+INDEX('FD inverse'!$A$30:$BH$30,1,'FD mesh'!$B$15+1)*Setup!$B$22</f>
        <v>15.7778785241163</v>
      </c>
      <c r="AG759" s="0" t="n">
        <f aca="false">SUMPRODUCT('FD inverse'!$A$31:$BH$31,'FD mesh'!$B$84:$BI$84,$E758:$BL758)+'FD inverse'!$A$31*$C759/Setup!$B$17+INDEX('FD inverse'!$A$31:$BH$31,1,'FD mesh'!$B$15+1)*Setup!$B$22</f>
        <v>15.2886268606901</v>
      </c>
      <c r="AH759" s="0" t="n">
        <f aca="false">SUMPRODUCT('FD inverse'!$A$32:$BH$32,'FD mesh'!$B$84:$BI$84,$E758:$BL758)+'FD inverse'!$A$32*$C759/Setup!$B$17+INDEX('FD inverse'!$A$32:$BH$32,1,'FD mesh'!$B$15+1)*Setup!$B$22</f>
        <v>15.2680735579251</v>
      </c>
      <c r="AI759" s="0" t="n">
        <f aca="false">SUMPRODUCT('FD inverse'!$A$33:$BH$33,'FD mesh'!$B$84:$BI$84,$E758:$BL758)+'FD inverse'!$A$33*$C759/Setup!$B$17+INDEX('FD inverse'!$A$33:$BH$33,1,'FD mesh'!$B$15+1)*Setup!$B$22</f>
        <v>15.2476327514673</v>
      </c>
      <c r="AJ759" s="0" t="n">
        <f aca="false">SUMPRODUCT('FD inverse'!$A$34:$BH$34,'FD mesh'!$B$84:$BI$84,$E758:$BL758)+'FD inverse'!$A$34*$C759/Setup!$B$17+INDEX('FD inverse'!$A$34:$BH$34,1,'FD mesh'!$B$15+1)*Setup!$B$22</f>
        <v>15.227286486069</v>
      </c>
      <c r="AK759" s="0" t="n">
        <f aca="false">SUMPRODUCT('FD inverse'!$A$35:$BH$35,'FD mesh'!$B$84:$BI$84,$E758:$BL758)+'FD inverse'!$A$35*$C759/Setup!$B$17+INDEX('FD inverse'!$A$35:$BH$35,1,'FD mesh'!$B$15+1)*Setup!$B$22</f>
        <v>15.2070190400427</v>
      </c>
      <c r="AL759" s="0" t="n">
        <f aca="false">SUMPRODUCT('FD inverse'!$A$36:$BH$36,'FD mesh'!$B$84:$BI$84,$E758:$BL758)+'FD inverse'!$A$36*$C759/Setup!$B$17+INDEX('FD inverse'!$A$36:$BH$36,1,'FD mesh'!$B$15+1)*Setup!$B$22</f>
        <v>15.1868167608495</v>
      </c>
      <c r="AM759" s="0" t="n">
        <f aca="false">SUMPRODUCT('FD inverse'!$A$37:$BH$37,'FD mesh'!$B$84:$BI$84,$E758:$BL758)+'FD inverse'!$A$37*$C759/Setup!$B$17+INDEX('FD inverse'!$A$37:$BH$37,1,'FD mesh'!$B$15+1)*Setup!$B$22</f>
        <v>15.1666678945205</v>
      </c>
      <c r="AN759" s="0" t="n">
        <f aca="false">SUMPRODUCT('FD inverse'!$A$38:$BH$38,'FD mesh'!$B$84:$BI$84,$E758:$BL758)+'FD inverse'!$A$38*$C759/Setup!$B$17+INDEX('FD inverse'!$A$38:$BH$38,1,'FD mesh'!$B$15+1)*Setup!$B$22</f>
        <v>15.146562410297</v>
      </c>
      <c r="AO759" s="0" t="n">
        <f aca="false">SUMPRODUCT('FD inverse'!$A$39:$BH$39,'FD mesh'!$B$84:$BI$84,$E758:$BL758)+'FD inverse'!$A$39*$C759/Setup!$B$17+INDEX('FD inverse'!$A$39:$BH$39,1,'FD mesh'!$B$15+1)*Setup!$B$22</f>
        <v>15.1264918216404</v>
      </c>
      <c r="AP759" s="0" t="n">
        <f aca="false">SUMPRODUCT('FD inverse'!$A$40:$BH$40,'FD mesh'!$B$84:$BI$84,$E758:$BL758)+'FD inverse'!$A$40*$C759/Setup!$B$17+INDEX('FD inverse'!$A$40:$BH$40,1,'FD mesh'!$B$15+1)*Setup!$B$22</f>
        <v>15.1064490045411</v>
      </c>
      <c r="AQ759" s="0" t="n">
        <f aca="false">SUMPRODUCT('FD inverse'!$A$41:$BH$41,'FD mesh'!$B$84:$BI$84,$E758:$BL758)+'FD inverse'!$A$41*$C759/Setup!$B$17+INDEX('FD inverse'!$A$41:$BH$41,1,'FD mesh'!$B$15+1)*Setup!$B$22</f>
        <v>15.0864280138639</v>
      </c>
      <c r="AR759" s="0" t="n">
        <f aca="false">SUMPRODUCT('FD inverse'!$A$42:$BH$42,'FD mesh'!$B$84:$BI$84,$E758:$BL758)+'FD inverse'!$A$42*$C759/Setup!$B$17+INDEX('FD inverse'!$A$42:$BH$42,1,'FD mesh'!$B$15+1)*Setup!$B$22</f>
        <v>15.0664238982939</v>
      </c>
      <c r="AS759" s="0" t="n">
        <f aca="false">SUMPRODUCT('FD inverse'!$A$43:$BH$43,'FD mesh'!$B$84:$BI$84,$E758:$BL758)+'FD inverse'!$A$43*$C759/Setup!$B$17+INDEX('FD inverse'!$A$43:$BH$43,1,'FD mesh'!$B$15+1)*Setup!$B$22</f>
        <v>0</v>
      </c>
      <c r="AT759" s="0" t="n">
        <f aca="false">SUMPRODUCT('FD inverse'!$A$44:$BH$44,'FD mesh'!$B$84:$BI$84,$E758:$BL758)+'FD inverse'!$A$44*$C759/Setup!$B$17+INDEX('FD inverse'!$A$44:$BH$44,1,'FD mesh'!$B$15+1)*Setup!$B$22</f>
        <v>0</v>
      </c>
      <c r="AU759" s="0" t="n">
        <f aca="false">SUMPRODUCT('FD inverse'!$A$45:$BH$45,'FD mesh'!$B$84:$BI$84,$E758:$BL758)+'FD inverse'!$A$45*$C759/Setup!$B$17+INDEX('FD inverse'!$A$45:$BH$45,1,'FD mesh'!$B$15+1)*Setup!$B$22</f>
        <v>0</v>
      </c>
      <c r="AV759" s="0" t="n">
        <f aca="false">SUMPRODUCT('FD inverse'!$A$46:$BH$46,'FD mesh'!$B$84:$BI$84,$E758:$BL758)+'FD inverse'!$A$46*$C759/Setup!$B$17+INDEX('FD inverse'!$A$46:$BH$46,1,'FD mesh'!$B$15+1)*Setup!$B$22</f>
        <v>0</v>
      </c>
      <c r="AW759" s="0" t="n">
        <f aca="false">SUMPRODUCT('FD inverse'!$A$47:$BH$47,'FD mesh'!$B$84:$BI$84,$E758:$BL758)+'FD inverse'!$A$47*$C759/Setup!$B$17+INDEX('FD inverse'!$A$47:$BH$47,1,'FD mesh'!$B$15+1)*Setup!$B$22</f>
        <v>0</v>
      </c>
      <c r="AX759" s="0" t="n">
        <f aca="false">SUMPRODUCT('FD inverse'!$A$48:$BH$48,'FD mesh'!$B$84:$BI$84,$E758:$BL758)+'FD inverse'!$A$48*$C759/Setup!$B$17+INDEX('FD inverse'!$A$48:$BH$48,1,'FD mesh'!$B$15+1)*Setup!$B$22</f>
        <v>0</v>
      </c>
      <c r="AY759" s="0" t="n">
        <f aca="false">SUMPRODUCT('FD inverse'!$A$49:$BH$49,'FD mesh'!$B$84:$BI$84,$E758:$BL758)+'FD inverse'!$A$49*$C759/Setup!$B$17+INDEX('FD inverse'!$A$49:$BH$49,1,'FD mesh'!$B$15+1)*Setup!$B$22</f>
        <v>0</v>
      </c>
      <c r="AZ759" s="0" t="n">
        <f aca="false">SUMPRODUCT('FD inverse'!$A$50:$BH$50,'FD mesh'!$B$84:$BI$84,$E758:$BL758)+'FD inverse'!$A$50*$C759/Setup!$B$17+INDEX('FD inverse'!$A$50:$BH$50,1,'FD mesh'!$B$15+1)*Setup!$B$22</f>
        <v>0</v>
      </c>
      <c r="BA759" s="0" t="n">
        <f aca="false">SUMPRODUCT('FD inverse'!$A$51:$BH$51,'FD mesh'!$B$84:$BI$84,$E758:$BL758)+'FD inverse'!$A$51*$C759/Setup!$B$17+INDEX('FD inverse'!$A$51:$BH$51,1,'FD mesh'!$B$15+1)*Setup!$B$22</f>
        <v>0</v>
      </c>
      <c r="BB759" s="0" t="n">
        <f aca="false">SUMPRODUCT('FD inverse'!$A$52:$BH$52,'FD mesh'!$B$84:$BI$84,$E758:$BL758)+'FD inverse'!$A$52*$C759/Setup!$B$17+INDEX('FD inverse'!$A$52:$BH$52,1,'FD mesh'!$B$15+1)*Setup!$B$22</f>
        <v>0</v>
      </c>
      <c r="BC759" s="0" t="n">
        <f aca="false">SUMPRODUCT('FD inverse'!$A$53:$BH$53,'FD mesh'!$B$84:$BI$84,$E758:$BL758)+'FD inverse'!$A$53*$C759/Setup!$B$17+INDEX('FD inverse'!$A$53:$BH$53,1,'FD mesh'!$B$15+1)*Setup!$B$22</f>
        <v>0</v>
      </c>
      <c r="BD759" s="0" t="n">
        <f aca="false">SUMPRODUCT('FD inverse'!$A$54:$BH$54,'FD mesh'!$B$84:$BI$84,$E758:$BL758)+'FD inverse'!$A$54*$C759/Setup!$B$17+INDEX('FD inverse'!$A$54:$BH$54,1,'FD mesh'!$B$15+1)*Setup!$B$22</f>
        <v>0</v>
      </c>
      <c r="BE759" s="0" t="n">
        <f aca="false">SUMPRODUCT('FD inverse'!$A$55:$BH$55,'FD mesh'!$B$84:$BI$84,$E758:$BL758)+'FD inverse'!$A$55*$C759/Setup!$B$17+INDEX('FD inverse'!$A$55:$BH$55,1,'FD mesh'!$B$15+1)*Setup!$B$22</f>
        <v>0</v>
      </c>
      <c r="BF759" s="0" t="n">
        <f aca="false">SUMPRODUCT('FD inverse'!$A$56:$BH$56,'FD mesh'!$B$84:$BI$84,$E758:$BL758)+'FD inverse'!$A$56*$C759/Setup!$B$17+INDEX('FD inverse'!$A$56:$BH$56,1,'FD mesh'!$B$15+1)*Setup!$B$22</f>
        <v>0</v>
      </c>
      <c r="BG759" s="0" t="n">
        <f aca="false">SUMPRODUCT('FD inverse'!$A$57:$BH$57,'FD mesh'!$B$84:$BI$84,$E758:$BL758)+'FD inverse'!$A$57*$C759/Setup!$B$17+INDEX('FD inverse'!$A$57:$BH$57,1,'FD mesh'!$B$15+1)*Setup!$B$22</f>
        <v>0</v>
      </c>
      <c r="BH759" s="0" t="n">
        <f aca="false">SUMPRODUCT('FD inverse'!$A$58:$BH$58,'FD mesh'!$B$84:$BI$84,$E758:$BL758)+'FD inverse'!$A$58*$C759/Setup!$B$17+INDEX('FD inverse'!$A$58:$BH$58,1,'FD mesh'!$B$15+1)*Setup!$B$22</f>
        <v>0</v>
      </c>
      <c r="BI759" s="0" t="n">
        <f aca="false">SUMPRODUCT('FD inverse'!$A$59:$BH$59,'FD mesh'!$B$84:$BI$84,$E758:$BL758)+'FD inverse'!$A$59*$C759/Setup!$B$17+INDEX('FD inverse'!$A$59:$BH$59,1,'FD mesh'!$B$15+1)*Setup!$B$22</f>
        <v>0</v>
      </c>
      <c r="BJ759" s="0" t="n">
        <f aca="false">SUMPRODUCT('FD inverse'!$A$60:$BH$60,'FD mesh'!$B$84:$BI$84,$E758:$BL758)+'FD inverse'!$A$60*$C759/Setup!$B$17+INDEX('FD inverse'!$A$60:$BH$60,1,'FD mesh'!$B$15+1)*Setup!$B$22</f>
        <v>0</v>
      </c>
      <c r="BK759" s="0" t="n">
        <f aca="false">SUMPRODUCT('FD inverse'!$A$61:$BH$61,'FD mesh'!$B$84:$BI$84,$E758:$BL758)+'FD inverse'!$A$61*$C759/Setup!$B$17+INDEX('FD inverse'!$A$61:$BH$61,1,'FD mesh'!$B$15+1)*Setup!$B$22</f>
        <v>0</v>
      </c>
      <c r="BL759" s="0" t="n">
        <f aca="false">SUMPRODUCT('FD inverse'!$A$62:$BH$62,'FD mesh'!$B$84:$BI$84,$E758:$BL758)+'FD inverse'!$A$62*$C759/Setup!$B$17+INDEX('FD inverse'!$A$62:$BH$62,1,'FD mesh'!$B$15+1)*Setup!$B$22</f>
        <v>0</v>
      </c>
    </row>
    <row r="760" customFormat="false" ht="15" hidden="false" customHeight="false" outlineLevel="0" collapsed="false">
      <c r="A760" s="0" t="n">
        <v>755</v>
      </c>
      <c r="B760" s="0" t="n">
        <f aca="false">A760*Setup!$B$11/3600</f>
        <v>62.9166666666667</v>
      </c>
      <c r="C760" s="0" t="n">
        <f aca="false">Setup!$B$7+Setup!$B$8*COS(2*PI()*(B760-Setup!$B$9)/24)</f>
        <v>27.8401994175437</v>
      </c>
      <c r="D760" s="0" t="n">
        <f aca="false">(C760-E760)/Setup!$B$17</f>
        <v>15.183707084772</v>
      </c>
      <c r="E760" s="0" t="n">
        <f aca="false">SUMPRODUCT('FD inverse'!$A$3:$BH$3,'FD mesh'!$B$84:$BI$84,$E759:$BL759)+'FD inverse'!$A$3*$C760/Setup!$B$17+INDEX('FD inverse'!$A$3:$BH$3,1,'FD mesh'!$B$15+1)*Setup!$B$22</f>
        <v>25.8663174965234</v>
      </c>
      <c r="F760" s="0" t="n">
        <f aca="false">SUMPRODUCT('FD inverse'!$A$4:$BH$4,'FD mesh'!$B$84:$BI$84,$E759:$BL759)+'FD inverse'!$A$4*$C760/Setup!$B$17+INDEX('FD inverse'!$A$4:$BH$4,1,'FD mesh'!$B$15+1)*Setup!$B$22</f>
        <v>25.4197782640406</v>
      </c>
      <c r="G760" s="0" t="n">
        <f aca="false">SUMPRODUCT('FD inverse'!$A$5:$BH$5,'FD mesh'!$B$84:$BI$84,$E759:$BL759)+'FD inverse'!$A$5*$C760/Setup!$B$17+INDEX('FD inverse'!$A$5:$BH$5,1,'FD mesh'!$B$15+1)*Setup!$B$22</f>
        <v>24.9837907017816</v>
      </c>
      <c r="H760" s="0" t="n">
        <f aca="false">SUMPRODUCT('FD inverse'!$A$6:$BH$6,'FD mesh'!$B$84:$BI$84,$E759:$BL759)+'FD inverse'!$A$6*$C760/Setup!$B$17+INDEX('FD inverse'!$A$6:$BH$6,1,'FD mesh'!$B$15+1)*Setup!$B$22</f>
        <v>23.536054842507</v>
      </c>
      <c r="I760" s="0" t="n">
        <f aca="false">SUMPRODUCT('FD inverse'!$A$7:$BH$7,'FD mesh'!$B$84:$BI$84,$E759:$BL759)+'FD inverse'!$A$7*$C760/Setup!$B$17+INDEX('FD inverse'!$A$7:$BH$7,1,'FD mesh'!$B$15+1)*Setup!$B$22</f>
        <v>23.4139992900365</v>
      </c>
      <c r="J760" s="0" t="n">
        <f aca="false">SUMPRODUCT('FD inverse'!$A$8:$BH$8,'FD mesh'!$B$84:$BI$84,$E759:$BL759)+'FD inverse'!$A$8*$C760/Setup!$B$17+INDEX('FD inverse'!$A$8:$BH$8,1,'FD mesh'!$B$15+1)*Setup!$B$22</f>
        <v>23.3038901416981</v>
      </c>
      <c r="K760" s="0" t="n">
        <f aca="false">SUMPRODUCT('FD inverse'!$A$9:$BH$9,'FD mesh'!$B$84:$BI$84,$E759:$BL759)+'FD inverse'!$A$9*$C760/Setup!$B$17+INDEX('FD inverse'!$A$9:$BH$9,1,'FD mesh'!$B$15+1)*Setup!$B$22</f>
        <v>23.205521578599</v>
      </c>
      <c r="L760" s="0" t="n">
        <f aca="false">SUMPRODUCT('FD inverse'!$A$10:$BH$10,'FD mesh'!$B$84:$BI$84,$E759:$BL759)+'FD inverse'!$A$10*$C760/Setup!$B$17+INDEX('FD inverse'!$A$10:$BH$10,1,'FD mesh'!$B$15+1)*Setup!$B$22</f>
        <v>23.11867546114</v>
      </c>
      <c r="M760" s="0" t="n">
        <f aca="false">SUMPRODUCT('FD inverse'!$A$11:$BH$11,'FD mesh'!$B$84:$BI$84,$E759:$BL759)+'FD inverse'!$A$11*$C760/Setup!$B$17+INDEX('FD inverse'!$A$11:$BH$11,1,'FD mesh'!$B$15+1)*Setup!$B$22</f>
        <v>23.0431340585385</v>
      </c>
      <c r="N760" s="0" t="n">
        <f aca="false">SUMPRODUCT('FD inverse'!$A$12:$BH$12,'FD mesh'!$B$84:$BI$84,$E759:$BL759)+'FD inverse'!$A$12*$C760/Setup!$B$17+INDEX('FD inverse'!$A$12:$BH$12,1,'FD mesh'!$B$15+1)*Setup!$B$22</f>
        <v>22.9786909778656</v>
      </c>
      <c r="O760" s="0" t="n">
        <f aca="false">SUMPRODUCT('FD inverse'!$A$13:$BH$13,'FD mesh'!$B$84:$BI$84,$E759:$BL759)+'FD inverse'!$A$13*$C760/Setup!$B$17+INDEX('FD inverse'!$A$13:$BH$13,1,'FD mesh'!$B$15+1)*Setup!$B$22</f>
        <v>22.9251603336935</v>
      </c>
      <c r="P760" s="0" t="n">
        <f aca="false">SUMPRODUCT('FD inverse'!$A$14:$BH$14,'FD mesh'!$B$84:$BI$84,$E759:$BL759)+'FD inverse'!$A$14*$C760/Setup!$B$17+INDEX('FD inverse'!$A$14:$BH$14,1,'FD mesh'!$B$15+1)*Setup!$B$22</f>
        <v>22.8823841967504</v>
      </c>
      <c r="Q760" s="0" t="n">
        <f aca="false">SUMPRODUCT('FD inverse'!$A$15:$BH$15,'FD mesh'!$B$84:$BI$84,$E759:$BL759)+'FD inverse'!$A$15*$C760/Setup!$B$17+INDEX('FD inverse'!$A$15:$BH$15,1,'FD mesh'!$B$15+1)*Setup!$B$22</f>
        <v>22.8502383557754</v>
      </c>
      <c r="R760" s="0" t="n">
        <f aca="false">SUMPRODUCT('FD inverse'!$A$16:$BH$16,'FD mesh'!$B$84:$BI$84,$E759:$BL759)+'FD inverse'!$A$16*$C760/Setup!$B$17+INDEX('FD inverse'!$A$16:$BH$16,1,'FD mesh'!$B$15+1)*Setup!$B$22</f>
        <v>22.8286364213287</v>
      </c>
      <c r="S760" s="0" t="n">
        <f aca="false">SUMPRODUCT('FD inverse'!$A$17:$BH$17,'FD mesh'!$B$84:$BI$84,$E759:$BL759)+'FD inverse'!$A$17*$C760/Setup!$B$17+INDEX('FD inverse'!$A$17:$BH$17,1,'FD mesh'!$B$15+1)*Setup!$B$22</f>
        <v>22.3032853652762</v>
      </c>
      <c r="T760" s="0" t="n">
        <f aca="false">SUMPRODUCT('FD inverse'!$A$18:$BH$18,'FD mesh'!$B$84:$BI$84,$E759:$BL759)+'FD inverse'!$A$18*$C760/Setup!$B$17+INDEX('FD inverse'!$A$18:$BH$18,1,'FD mesh'!$B$15+1)*Setup!$B$22</f>
        <v>21.7827647234532</v>
      </c>
      <c r="U760" s="0" t="n">
        <f aca="false">SUMPRODUCT('FD inverse'!$A$19:$BH$19,'FD mesh'!$B$84:$BI$84,$E759:$BL759)+'FD inverse'!$A$19*$C760/Setup!$B$17+INDEX('FD inverse'!$A$19:$BH$19,1,'FD mesh'!$B$15+1)*Setup!$B$22</f>
        <v>21.2666789231024</v>
      </c>
      <c r="V760" s="0" t="n">
        <f aca="false">SUMPRODUCT('FD inverse'!$A$20:$BH$20,'FD mesh'!$B$84:$BI$84,$E759:$BL759)+'FD inverse'!$A$20*$C760/Setup!$B$17+INDEX('FD inverse'!$A$20:$BH$20,1,'FD mesh'!$B$15+1)*Setup!$B$22</f>
        <v>20.7546429098562</v>
      </c>
      <c r="W760" s="0" t="n">
        <f aca="false">SUMPRODUCT('FD inverse'!$A$21:$BH$21,'FD mesh'!$B$84:$BI$84,$E759:$BL759)+'FD inverse'!$A$21*$C760/Setup!$B$17+INDEX('FD inverse'!$A$21:$BH$21,1,'FD mesh'!$B$15+1)*Setup!$B$22</f>
        <v>20.2462820283054</v>
      </c>
      <c r="X760" s="0" t="n">
        <f aca="false">SUMPRODUCT('FD inverse'!$A$22:$BH$22,'FD mesh'!$B$84:$BI$84,$E759:$BL759)+'FD inverse'!$A$22*$C760/Setup!$B$17+INDEX('FD inverse'!$A$22:$BH$22,1,'FD mesh'!$B$15+1)*Setup!$B$22</f>
        <v>19.7412317488965</v>
      </c>
      <c r="Y760" s="0" t="n">
        <f aca="false">SUMPRODUCT('FD inverse'!$A$23:$BH$23,'FD mesh'!$B$84:$BI$84,$E759:$BL759)+'FD inverse'!$A$23*$C760/Setup!$B$17+INDEX('FD inverse'!$A$23:$BH$23,1,'FD mesh'!$B$15+1)*Setup!$B$22</f>
        <v>19.2391372556988</v>
      </c>
      <c r="Z760" s="0" t="n">
        <f aca="false">SUMPRODUCT('FD inverse'!$A$24:$BH$24,'FD mesh'!$B$84:$BI$84,$E759:$BL759)+'FD inverse'!$A$24*$C760/Setup!$B$17+INDEX('FD inverse'!$A$24:$BH$24,1,'FD mesh'!$B$15+1)*Setup!$B$22</f>
        <v>18.7396529091349</v>
      </c>
      <c r="AA760" s="0" t="n">
        <f aca="false">SUMPRODUCT('FD inverse'!$A$25:$BH$25,'FD mesh'!$B$84:$BI$84,$E759:$BL759)+'FD inverse'!$A$25*$C760/Setup!$B$17+INDEX('FD inverse'!$A$25:$BH$25,1,'FD mesh'!$B$15+1)*Setup!$B$22</f>
        <v>18.2424415973304</v>
      </c>
      <c r="AB760" s="0" t="n">
        <f aca="false">SUMPRODUCT('FD inverse'!$A$26:$BH$26,'FD mesh'!$B$84:$BI$84,$E759:$BL759)+'FD inverse'!$A$26*$C760/Setup!$B$17+INDEX('FD inverse'!$A$26:$BH$26,1,'FD mesh'!$B$15+1)*Setup!$B$22</f>
        <v>17.7471739893364</v>
      </c>
      <c r="AC760" s="0" t="n">
        <f aca="false">SUMPRODUCT('FD inverse'!$A$27:$BH$27,'FD mesh'!$B$84:$BI$84,$E759:$BL759)+'FD inverse'!$A$27*$C760/Setup!$B$17+INDEX('FD inverse'!$A$27:$BH$27,1,'FD mesh'!$B$15+1)*Setup!$B$22</f>
        <v>17.2535277030964</v>
      </c>
      <c r="AD760" s="0" t="n">
        <f aca="false">SUMPRODUCT('FD inverse'!$A$28:$BH$28,'FD mesh'!$B$84:$BI$84,$E759:$BL759)+'FD inverse'!$A$28*$C760/Setup!$B$17+INDEX('FD inverse'!$A$28:$BH$28,1,'FD mesh'!$B$15+1)*Setup!$B$22</f>
        <v>16.7611864006898</v>
      </c>
      <c r="AE760" s="0" t="n">
        <f aca="false">SUMPRODUCT('FD inverse'!$A$29:$BH$29,'FD mesh'!$B$84:$BI$84,$E759:$BL759)+'FD inverse'!$A$29*$C760/Setup!$B$17+INDEX('FD inverse'!$A$29:$BH$29,1,'FD mesh'!$B$15+1)*Setup!$B$22</f>
        <v>16.2698388230754</v>
      </c>
      <c r="AF760" s="0" t="n">
        <f aca="false">SUMPRODUCT('FD inverse'!$A$30:$BH$30,'FD mesh'!$B$84:$BI$84,$E759:$BL759)+'FD inverse'!$A$30*$C760/Setup!$B$17+INDEX('FD inverse'!$A$30:$BH$30,1,'FD mesh'!$B$15+1)*Setup!$B$22</f>
        <v>15.7791777762945</v>
      </c>
      <c r="AG760" s="0" t="n">
        <f aca="false">SUMPRODUCT('FD inverse'!$A$31:$BH$31,'FD mesh'!$B$84:$BI$84,$E759:$BL759)+'FD inverse'!$A$31*$C760/Setup!$B$17+INDEX('FD inverse'!$A$31:$BH$31,1,'FD mesh'!$B$15+1)*Setup!$B$22</f>
        <v>15.2888990808688</v>
      </c>
      <c r="AH760" s="0" t="n">
        <f aca="false">SUMPRODUCT('FD inverse'!$A$32:$BH$32,'FD mesh'!$B$84:$BI$84,$E759:$BL759)+'FD inverse'!$A$32*$C760/Setup!$B$17+INDEX('FD inverse'!$A$32:$BH$32,1,'FD mesh'!$B$15+1)*Setup!$B$22</f>
        <v>15.2683050319817</v>
      </c>
      <c r="AI760" s="0" t="n">
        <f aca="false">SUMPRODUCT('FD inverse'!$A$33:$BH$33,'FD mesh'!$B$84:$BI$84,$E759:$BL759)+'FD inverse'!$A$33*$C760/Setup!$B$17+INDEX('FD inverse'!$A$33:$BH$33,1,'FD mesh'!$B$15+1)*Setup!$B$22</f>
        <v>15.2478281605936</v>
      </c>
      <c r="AJ760" s="0" t="n">
        <f aca="false">SUMPRODUCT('FD inverse'!$A$34:$BH$34,'FD mesh'!$B$84:$BI$84,$E759:$BL759)+'FD inverse'!$A$34*$C760/Setup!$B$17+INDEX('FD inverse'!$A$34:$BH$34,1,'FD mesh'!$B$15+1)*Setup!$B$22</f>
        <v>15.2274502098061</v>
      </c>
      <c r="AK760" s="0" t="n">
        <f aca="false">SUMPRODUCT('FD inverse'!$A$35:$BH$35,'FD mesh'!$B$84:$BI$84,$E759:$BL759)+'FD inverse'!$A$35*$C760/Setup!$B$17+INDEX('FD inverse'!$A$35:$BH$35,1,'FD mesh'!$B$15+1)*Setup!$B$22</f>
        <v>15.2071551397455</v>
      </c>
      <c r="AL760" s="0" t="n">
        <f aca="false">SUMPRODUCT('FD inverse'!$A$36:$BH$36,'FD mesh'!$B$84:$BI$84,$E759:$BL759)+'FD inverse'!$A$36*$C760/Setup!$B$17+INDEX('FD inverse'!$A$36:$BH$36,1,'FD mesh'!$B$15+1)*Setup!$B$22</f>
        <v>15.1869289664894</v>
      </c>
      <c r="AM760" s="0" t="n">
        <f aca="false">SUMPRODUCT('FD inverse'!$A$37:$BH$37,'FD mesh'!$B$84:$BI$84,$E759:$BL759)+'FD inverse'!$A$37*$C760/Setup!$B$17+INDEX('FD inverse'!$A$37:$BH$37,1,'FD mesh'!$B$15+1)*Setup!$B$22</f>
        <v>15.1667595943125</v>
      </c>
      <c r="AN760" s="0" t="n">
        <f aca="false">SUMPRODUCT('FD inverse'!$A$38:$BH$38,'FD mesh'!$B$84:$BI$84,$E759:$BL759)+'FD inverse'!$A$38*$C760/Setup!$B$17+INDEX('FD inverse'!$A$38:$BH$38,1,'FD mesh'!$B$15+1)*Setup!$B$22</f>
        <v>15.1466366426825</v>
      </c>
      <c r="AO760" s="0" t="n">
        <f aca="false">SUMPRODUCT('FD inverse'!$A$39:$BH$39,'FD mesh'!$B$84:$BI$84,$E759:$BL759)+'FD inverse'!$A$39*$C760/Setup!$B$17+INDEX('FD inverse'!$A$39:$BH$39,1,'FD mesh'!$B$15+1)*Setup!$B$22</f>
        <v>15.1265512691959</v>
      </c>
      <c r="AP760" s="0" t="n">
        <f aca="false">SUMPRODUCT('FD inverse'!$A$40:$BH$40,'FD mesh'!$B$84:$BI$84,$E759:$BL759)+'FD inverse'!$A$40*$C760/Setup!$B$17+INDEX('FD inverse'!$A$40:$BH$40,1,'FD mesh'!$B$15+1)*Setup!$B$22</f>
        <v>15.1064959894312</v>
      </c>
      <c r="AQ760" s="0" t="n">
        <f aca="false">SUMPRODUCT('FD inverse'!$A$41:$BH$41,'FD mesh'!$B$84:$BI$84,$E759:$BL759)+'FD inverse'!$A$41*$C760/Setup!$B$17+INDEX('FD inverse'!$A$41:$BH$41,1,'FD mesh'!$B$15+1)*Setup!$B$22</f>
        <v>15.0864644945001</v>
      </c>
      <c r="AR760" s="0" t="n">
        <f aca="false">SUMPRODUCT('FD inverse'!$A$42:$BH$42,'FD mesh'!$B$84:$BI$84,$E759:$BL759)+'FD inverse'!$A$42*$C760/Setup!$B$17+INDEX('FD inverse'!$A$42:$BH$42,1,'FD mesh'!$B$15+1)*Setup!$B$22</f>
        <v>15.0664514669073</v>
      </c>
      <c r="AS760" s="0" t="n">
        <f aca="false">SUMPRODUCT('FD inverse'!$A$43:$BH$43,'FD mesh'!$B$84:$BI$84,$E759:$BL759)+'FD inverse'!$A$43*$C760/Setup!$B$17+INDEX('FD inverse'!$A$43:$BH$43,1,'FD mesh'!$B$15+1)*Setup!$B$22</f>
        <v>0</v>
      </c>
      <c r="AT760" s="0" t="n">
        <f aca="false">SUMPRODUCT('FD inverse'!$A$44:$BH$44,'FD mesh'!$B$84:$BI$84,$E759:$BL759)+'FD inverse'!$A$44*$C760/Setup!$B$17+INDEX('FD inverse'!$A$44:$BH$44,1,'FD mesh'!$B$15+1)*Setup!$B$22</f>
        <v>0</v>
      </c>
      <c r="AU760" s="0" t="n">
        <f aca="false">SUMPRODUCT('FD inverse'!$A$45:$BH$45,'FD mesh'!$B$84:$BI$84,$E759:$BL759)+'FD inverse'!$A$45*$C760/Setup!$B$17+INDEX('FD inverse'!$A$45:$BH$45,1,'FD mesh'!$B$15+1)*Setup!$B$22</f>
        <v>0</v>
      </c>
      <c r="AV760" s="0" t="n">
        <f aca="false">SUMPRODUCT('FD inverse'!$A$46:$BH$46,'FD mesh'!$B$84:$BI$84,$E759:$BL759)+'FD inverse'!$A$46*$C760/Setup!$B$17+INDEX('FD inverse'!$A$46:$BH$46,1,'FD mesh'!$B$15+1)*Setup!$B$22</f>
        <v>0</v>
      </c>
      <c r="AW760" s="0" t="n">
        <f aca="false">SUMPRODUCT('FD inverse'!$A$47:$BH$47,'FD mesh'!$B$84:$BI$84,$E759:$BL759)+'FD inverse'!$A$47*$C760/Setup!$B$17+INDEX('FD inverse'!$A$47:$BH$47,1,'FD mesh'!$B$15+1)*Setup!$B$22</f>
        <v>0</v>
      </c>
      <c r="AX760" s="0" t="n">
        <f aca="false">SUMPRODUCT('FD inverse'!$A$48:$BH$48,'FD mesh'!$B$84:$BI$84,$E759:$BL759)+'FD inverse'!$A$48*$C760/Setup!$B$17+INDEX('FD inverse'!$A$48:$BH$48,1,'FD mesh'!$B$15+1)*Setup!$B$22</f>
        <v>0</v>
      </c>
      <c r="AY760" s="0" t="n">
        <f aca="false">SUMPRODUCT('FD inverse'!$A$49:$BH$49,'FD mesh'!$B$84:$BI$84,$E759:$BL759)+'FD inverse'!$A$49*$C760/Setup!$B$17+INDEX('FD inverse'!$A$49:$BH$49,1,'FD mesh'!$B$15+1)*Setup!$B$22</f>
        <v>0</v>
      </c>
      <c r="AZ760" s="0" t="n">
        <f aca="false">SUMPRODUCT('FD inverse'!$A$50:$BH$50,'FD mesh'!$B$84:$BI$84,$E759:$BL759)+'FD inverse'!$A$50*$C760/Setup!$B$17+INDEX('FD inverse'!$A$50:$BH$50,1,'FD mesh'!$B$15+1)*Setup!$B$22</f>
        <v>0</v>
      </c>
      <c r="BA760" s="0" t="n">
        <f aca="false">SUMPRODUCT('FD inverse'!$A$51:$BH$51,'FD mesh'!$B$84:$BI$84,$E759:$BL759)+'FD inverse'!$A$51*$C760/Setup!$B$17+INDEX('FD inverse'!$A$51:$BH$51,1,'FD mesh'!$B$15+1)*Setup!$B$22</f>
        <v>0</v>
      </c>
      <c r="BB760" s="0" t="n">
        <f aca="false">SUMPRODUCT('FD inverse'!$A$52:$BH$52,'FD mesh'!$B$84:$BI$84,$E759:$BL759)+'FD inverse'!$A$52*$C760/Setup!$B$17+INDEX('FD inverse'!$A$52:$BH$52,1,'FD mesh'!$B$15+1)*Setup!$B$22</f>
        <v>0</v>
      </c>
      <c r="BC760" s="0" t="n">
        <f aca="false">SUMPRODUCT('FD inverse'!$A$53:$BH$53,'FD mesh'!$B$84:$BI$84,$E759:$BL759)+'FD inverse'!$A$53*$C760/Setup!$B$17+INDEX('FD inverse'!$A$53:$BH$53,1,'FD mesh'!$B$15+1)*Setup!$B$22</f>
        <v>0</v>
      </c>
      <c r="BD760" s="0" t="n">
        <f aca="false">SUMPRODUCT('FD inverse'!$A$54:$BH$54,'FD mesh'!$B$84:$BI$84,$E759:$BL759)+'FD inverse'!$A$54*$C760/Setup!$B$17+INDEX('FD inverse'!$A$54:$BH$54,1,'FD mesh'!$B$15+1)*Setup!$B$22</f>
        <v>0</v>
      </c>
      <c r="BE760" s="0" t="n">
        <f aca="false">SUMPRODUCT('FD inverse'!$A$55:$BH$55,'FD mesh'!$B$84:$BI$84,$E759:$BL759)+'FD inverse'!$A$55*$C760/Setup!$B$17+INDEX('FD inverse'!$A$55:$BH$55,1,'FD mesh'!$B$15+1)*Setup!$B$22</f>
        <v>0</v>
      </c>
      <c r="BF760" s="0" t="n">
        <f aca="false">SUMPRODUCT('FD inverse'!$A$56:$BH$56,'FD mesh'!$B$84:$BI$84,$E759:$BL759)+'FD inverse'!$A$56*$C760/Setup!$B$17+INDEX('FD inverse'!$A$56:$BH$56,1,'FD mesh'!$B$15+1)*Setup!$B$22</f>
        <v>0</v>
      </c>
      <c r="BG760" s="0" t="n">
        <f aca="false">SUMPRODUCT('FD inverse'!$A$57:$BH$57,'FD mesh'!$B$84:$BI$84,$E759:$BL759)+'FD inverse'!$A$57*$C760/Setup!$B$17+INDEX('FD inverse'!$A$57:$BH$57,1,'FD mesh'!$B$15+1)*Setup!$B$22</f>
        <v>0</v>
      </c>
      <c r="BH760" s="0" t="n">
        <f aca="false">SUMPRODUCT('FD inverse'!$A$58:$BH$58,'FD mesh'!$B$84:$BI$84,$E759:$BL759)+'FD inverse'!$A$58*$C760/Setup!$B$17+INDEX('FD inverse'!$A$58:$BH$58,1,'FD mesh'!$B$15+1)*Setup!$B$22</f>
        <v>0</v>
      </c>
      <c r="BI760" s="0" t="n">
        <f aca="false">SUMPRODUCT('FD inverse'!$A$59:$BH$59,'FD mesh'!$B$84:$BI$84,$E759:$BL759)+'FD inverse'!$A$59*$C760/Setup!$B$17+INDEX('FD inverse'!$A$59:$BH$59,1,'FD mesh'!$B$15+1)*Setup!$B$22</f>
        <v>0</v>
      </c>
      <c r="BJ760" s="0" t="n">
        <f aca="false">SUMPRODUCT('FD inverse'!$A$60:$BH$60,'FD mesh'!$B$84:$BI$84,$E759:$BL759)+'FD inverse'!$A$60*$C760/Setup!$B$17+INDEX('FD inverse'!$A$60:$BH$60,1,'FD mesh'!$B$15+1)*Setup!$B$22</f>
        <v>0</v>
      </c>
      <c r="BK760" s="0" t="n">
        <f aca="false">SUMPRODUCT('FD inverse'!$A$61:$BH$61,'FD mesh'!$B$84:$BI$84,$E759:$BL759)+'FD inverse'!$A$61*$C760/Setup!$B$17+INDEX('FD inverse'!$A$61:$BH$61,1,'FD mesh'!$B$15+1)*Setup!$B$22</f>
        <v>0</v>
      </c>
      <c r="BL760" s="0" t="n">
        <f aca="false">SUMPRODUCT('FD inverse'!$A$62:$BH$62,'FD mesh'!$B$84:$BI$84,$E759:$BL759)+'FD inverse'!$A$62*$C760/Setup!$B$17+INDEX('FD inverse'!$A$62:$BH$62,1,'FD mesh'!$B$15+1)*Setup!$B$22</f>
        <v>0</v>
      </c>
    </row>
    <row r="761" customFormat="false" ht="15" hidden="false" customHeight="false" outlineLevel="0" collapsed="false">
      <c r="A761" s="0" t="n">
        <v>756</v>
      </c>
      <c r="B761" s="0" t="n">
        <f aca="false">A761*Setup!$B$11/3600</f>
        <v>63</v>
      </c>
      <c r="C761" s="0" t="n">
        <f aca="false">Setup!$B$7+Setup!$B$8*COS(2*PI()*(B761-Setup!$B$9)/24)</f>
        <v>27.8637033051563</v>
      </c>
      <c r="D761" s="0" t="n">
        <f aca="false">(C761-E761)/Setup!$B$17</f>
        <v>15.1826890654872</v>
      </c>
      <c r="E761" s="0" t="n">
        <f aca="false">SUMPRODUCT('FD inverse'!$A$3:$BH$3,'FD mesh'!$B$84:$BI$84,$E760:$BL760)+'FD inverse'!$A$3*$C761/Setup!$B$17+INDEX('FD inverse'!$A$3:$BH$3,1,'FD mesh'!$B$15+1)*Setup!$B$22</f>
        <v>25.8899537266429</v>
      </c>
      <c r="F761" s="0" t="n">
        <f aca="false">SUMPRODUCT('FD inverse'!$A$4:$BH$4,'FD mesh'!$B$84:$BI$84,$E760:$BL760)+'FD inverse'!$A$4*$C761/Setup!$B$17+INDEX('FD inverse'!$A$4:$BH$4,1,'FD mesh'!$B$15+1)*Setup!$B$22</f>
        <v>25.4432173708632</v>
      </c>
      <c r="G761" s="0" t="n">
        <f aca="false">SUMPRODUCT('FD inverse'!$A$5:$BH$5,'FD mesh'!$B$84:$BI$84,$E760:$BL760)+'FD inverse'!$A$5*$C761/Setup!$B$17+INDEX('FD inverse'!$A$5:$BH$5,1,'FD mesh'!$B$15+1)*Setup!$B$22</f>
        <v>25.0066542385308</v>
      </c>
      <c r="H761" s="0" t="n">
        <f aca="false">SUMPRODUCT('FD inverse'!$A$6:$BH$6,'FD mesh'!$B$84:$BI$84,$E760:$BL760)+'FD inverse'!$A$6*$C761/Setup!$B$17+INDEX('FD inverse'!$A$6:$BH$6,1,'FD mesh'!$B$15+1)*Setup!$B$22</f>
        <v>23.5564734427736</v>
      </c>
      <c r="I761" s="0" t="n">
        <f aca="false">SUMPRODUCT('FD inverse'!$A$7:$BH$7,'FD mesh'!$B$84:$BI$84,$E760:$BL760)+'FD inverse'!$A$7*$C761/Setup!$B$17+INDEX('FD inverse'!$A$7:$BH$7,1,'FD mesh'!$B$15+1)*Setup!$B$22</f>
        <v>23.4341620449976</v>
      </c>
      <c r="J761" s="0" t="n">
        <f aca="false">SUMPRODUCT('FD inverse'!$A$8:$BH$8,'FD mesh'!$B$84:$BI$84,$E760:$BL760)+'FD inverse'!$A$8*$C761/Setup!$B$17+INDEX('FD inverse'!$A$8:$BH$8,1,'FD mesh'!$B$15+1)*Setup!$B$22</f>
        <v>23.3237460778772</v>
      </c>
      <c r="K761" s="0" t="n">
        <f aca="false">SUMPRODUCT('FD inverse'!$A$9:$BH$9,'FD mesh'!$B$84:$BI$84,$E760:$BL760)+'FD inverse'!$A$9*$C761/Setup!$B$17+INDEX('FD inverse'!$A$9:$BH$9,1,'FD mesh'!$B$15+1)*Setup!$B$22</f>
        <v>23.2250445273816</v>
      </c>
      <c r="L761" s="0" t="n">
        <f aca="false">SUMPRODUCT('FD inverse'!$A$10:$BH$10,'FD mesh'!$B$84:$BI$84,$E760:$BL760)+'FD inverse'!$A$10*$C761/Setup!$B$17+INDEX('FD inverse'!$A$10:$BH$10,1,'FD mesh'!$B$15+1)*Setup!$B$22</f>
        <v>23.1378609407695</v>
      </c>
      <c r="M761" s="0" t="n">
        <f aca="false">SUMPRODUCT('FD inverse'!$A$11:$BH$11,'FD mesh'!$B$84:$BI$84,$E760:$BL760)+'FD inverse'!$A$11*$C761/Setup!$B$17+INDEX('FD inverse'!$A$11:$BH$11,1,'FD mesh'!$B$15+1)*Setup!$B$22</f>
        <v>23.0619962211954</v>
      </c>
      <c r="N761" s="0" t="n">
        <f aca="false">SUMPRODUCT('FD inverse'!$A$12:$BH$12,'FD mesh'!$B$84:$BI$84,$E760:$BL760)+'FD inverse'!$A$12*$C761/Setup!$B$17+INDEX('FD inverse'!$A$12:$BH$12,1,'FD mesh'!$B$15+1)*Setup!$B$22</f>
        <v>22.997259621183</v>
      </c>
      <c r="O761" s="0" t="n">
        <f aca="false">SUMPRODUCT('FD inverse'!$A$13:$BH$13,'FD mesh'!$B$84:$BI$84,$E760:$BL760)+'FD inverse'!$A$13*$C761/Setup!$B$17+INDEX('FD inverse'!$A$13:$BH$13,1,'FD mesh'!$B$15+1)*Setup!$B$22</f>
        <v>22.9434779729802</v>
      </c>
      <c r="P761" s="0" t="n">
        <f aca="false">SUMPRODUCT('FD inverse'!$A$14:$BH$14,'FD mesh'!$B$84:$BI$84,$E760:$BL760)+'FD inverse'!$A$14*$C761/Setup!$B$17+INDEX('FD inverse'!$A$14:$BH$14,1,'FD mesh'!$B$15+1)*Setup!$B$22</f>
        <v>22.9005031916134</v>
      </c>
      <c r="Q761" s="0" t="n">
        <f aca="false">SUMPRODUCT('FD inverse'!$A$15:$BH$15,'FD mesh'!$B$84:$BI$84,$E760:$BL760)+'FD inverse'!$A$15*$C761/Setup!$B$17+INDEX('FD inverse'!$A$15:$BH$15,1,'FD mesh'!$B$15+1)*Setup!$B$22</f>
        <v>22.868218082732</v>
      </c>
      <c r="R761" s="0" t="n">
        <f aca="false">SUMPRODUCT('FD inverse'!$A$16:$BH$16,'FD mesh'!$B$84:$BI$84,$E760:$BL760)+'FD inverse'!$A$16*$C761/Setup!$B$17+INDEX('FD inverse'!$A$16:$BH$16,1,'FD mesh'!$B$15+1)*Setup!$B$22</f>
        <v>22.8465404823796</v>
      </c>
      <c r="S761" s="0" t="n">
        <f aca="false">SUMPRODUCT('FD inverse'!$A$17:$BH$17,'FD mesh'!$B$84:$BI$84,$E760:$BL760)+'FD inverse'!$A$17*$C761/Setup!$B$17+INDEX('FD inverse'!$A$17:$BH$17,1,'FD mesh'!$B$15+1)*Setup!$B$22</f>
        <v>22.319812992851</v>
      </c>
      <c r="T761" s="0" t="n">
        <f aca="false">SUMPRODUCT('FD inverse'!$A$18:$BH$18,'FD mesh'!$B$84:$BI$84,$E760:$BL760)+'FD inverse'!$A$18*$C761/Setup!$B$17+INDEX('FD inverse'!$A$18:$BH$18,1,'FD mesh'!$B$15+1)*Setup!$B$22</f>
        <v>21.7979493480087</v>
      </c>
      <c r="U761" s="0" t="n">
        <f aca="false">SUMPRODUCT('FD inverse'!$A$19:$BH$19,'FD mesh'!$B$84:$BI$84,$E760:$BL760)+'FD inverse'!$A$19*$C761/Setup!$B$17+INDEX('FD inverse'!$A$19:$BH$19,1,'FD mesh'!$B$15+1)*Setup!$B$22</f>
        <v>21.2805543212499</v>
      </c>
      <c r="V761" s="0" t="n">
        <f aca="false">SUMPRODUCT('FD inverse'!$A$20:$BH$20,'FD mesh'!$B$84:$BI$84,$E760:$BL760)+'FD inverse'!$A$20*$C761/Setup!$B$17+INDEX('FD inverse'!$A$20:$BH$20,1,'FD mesh'!$B$15+1)*Setup!$B$22</f>
        <v>20.767242625946</v>
      </c>
      <c r="W761" s="0" t="n">
        <f aca="false">SUMPRODUCT('FD inverse'!$A$21:$BH$21,'FD mesh'!$B$84:$BI$84,$E760:$BL760)+'FD inverse'!$A$21*$C761/Setup!$B$17+INDEX('FD inverse'!$A$21:$BH$21,1,'FD mesh'!$B$15+1)*Setup!$B$22</f>
        <v>20.2576388470913</v>
      </c>
      <c r="X761" s="0" t="n">
        <f aca="false">SUMPRODUCT('FD inverse'!$A$22:$BH$22,'FD mesh'!$B$84:$BI$84,$E760:$BL760)+'FD inverse'!$A$22*$C761/Setup!$B$17+INDEX('FD inverse'!$A$22:$BH$22,1,'FD mesh'!$B$15+1)*Setup!$B$22</f>
        <v>19.7513772177651</v>
      </c>
      <c r="Y761" s="0" t="n">
        <f aca="false">SUMPRODUCT('FD inverse'!$A$23:$BH$23,'FD mesh'!$B$84:$BI$84,$E760:$BL760)+'FD inverse'!$A$23*$C761/Setup!$B$17+INDEX('FD inverse'!$A$23:$BH$23,1,'FD mesh'!$B$15+1)*Setup!$B$22</f>
        <v>19.2481012549917</v>
      </c>
      <c r="Z761" s="0" t="n">
        <f aca="false">SUMPRODUCT('FD inverse'!$A$24:$BH$24,'FD mesh'!$B$84:$BI$84,$E760:$BL760)+'FD inverse'!$A$24*$C761/Setup!$B$17+INDEX('FD inverse'!$A$24:$BH$24,1,'FD mesh'!$B$15+1)*Setup!$B$22</f>
        <v>18.747463269153</v>
      </c>
      <c r="AA761" s="0" t="n">
        <f aca="false">SUMPRODUCT('FD inverse'!$A$25:$BH$25,'FD mesh'!$B$84:$BI$84,$E760:$BL760)+'FD inverse'!$A$25*$C761/Setup!$B$17+INDEX('FD inverse'!$A$25:$BH$25,1,'FD mesh'!$B$15+1)*Setup!$B$22</f>
        <v>18.249123760691</v>
      </c>
      <c r="AB761" s="0" t="n">
        <f aca="false">SUMPRODUCT('FD inverse'!$A$26:$BH$26,'FD mesh'!$B$84:$BI$84,$E760:$BL760)+'FD inverse'!$A$26*$C761/Setup!$B$17+INDEX('FD inverse'!$A$26:$BH$26,1,'FD mesh'!$B$15+1)*Setup!$B$22</f>
        <v>17.7527507174466</v>
      </c>
      <c r="AC761" s="0" t="n">
        <f aca="false">SUMPRODUCT('FD inverse'!$A$27:$BH$27,'FD mesh'!$B$84:$BI$84,$E760:$BL760)+'FD inverse'!$A$27*$C761/Setup!$B$17+INDEX('FD inverse'!$A$27:$BH$27,1,'FD mesh'!$B$15+1)*Setup!$B$22</f>
        <v>17.2580188256175</v>
      </c>
      <c r="AD761" s="0" t="n">
        <f aca="false">SUMPRODUCT('FD inverse'!$A$28:$BH$28,'FD mesh'!$B$84:$BI$84,$E760:$BL760)+'FD inverse'!$A$28*$C761/Setup!$B$17+INDEX('FD inverse'!$A$28:$BH$28,1,'FD mesh'!$B$15+1)*Setup!$B$22</f>
        <v>16.7646086069875</v>
      </c>
      <c r="AE761" s="0" t="n">
        <f aca="false">SUMPRODUCT('FD inverse'!$A$29:$BH$29,'FD mesh'!$B$84:$BI$84,$E760:$BL760)+'FD inverse'!$A$29*$C761/Setup!$B$17+INDEX('FD inverse'!$A$29:$BH$29,1,'FD mesh'!$B$15+1)*Setup!$B$22</f>
        <v>16.2722054947822</v>
      </c>
      <c r="AF761" s="0" t="n">
        <f aca="false">SUMPRODUCT('FD inverse'!$A$30:$BH$30,'FD mesh'!$B$84:$BI$84,$E760:$BL760)+'FD inverse'!$A$30*$C761/Setup!$B$17+INDEX('FD inverse'!$A$30:$BH$30,1,'FD mesh'!$B$15+1)*Setup!$B$22</f>
        <v>15.7804988602506</v>
      </c>
      <c r="AG761" s="0" t="n">
        <f aca="false">SUMPRODUCT('FD inverse'!$A$31:$BH$31,'FD mesh'!$B$84:$BI$84,$E760:$BL760)+'FD inverse'!$A$31*$C761/Setup!$B$17+INDEX('FD inverse'!$A$31:$BH$31,1,'FD mesh'!$B$15+1)*Setup!$B$22</f>
        <v>15.2891810018547</v>
      </c>
      <c r="AH761" s="0" t="n">
        <f aca="false">SUMPRODUCT('FD inverse'!$A$32:$BH$32,'FD mesh'!$B$84:$BI$84,$E760:$BL760)+'FD inverse'!$A$32*$C761/Setup!$B$17+INDEX('FD inverse'!$A$32:$BH$32,1,'FD mesh'!$B$15+1)*Setup!$B$22</f>
        <v>15.2685456690861</v>
      </c>
      <c r="AI761" s="0" t="n">
        <f aca="false">SUMPRODUCT('FD inverse'!$A$33:$BH$33,'FD mesh'!$B$84:$BI$84,$E760:$BL760)+'FD inverse'!$A$33*$C761/Setup!$B$17+INDEX('FD inverse'!$A$33:$BH$33,1,'FD mesh'!$B$15+1)*Setup!$B$22</f>
        <v>15.2480321523623</v>
      </c>
      <c r="AJ761" s="0" t="n">
        <f aca="false">SUMPRODUCT('FD inverse'!$A$34:$BH$34,'FD mesh'!$B$84:$BI$84,$E760:$BL760)+'FD inverse'!$A$34*$C761/Setup!$B$17+INDEX('FD inverse'!$A$34:$BH$34,1,'FD mesh'!$B$15+1)*Setup!$B$22</f>
        <v>15.2276219009704</v>
      </c>
      <c r="AK761" s="0" t="n">
        <f aca="false">SUMPRODUCT('FD inverse'!$A$35:$BH$35,'FD mesh'!$B$84:$BI$84,$E760:$BL760)+'FD inverse'!$A$35*$C761/Setup!$B$17+INDEX('FD inverse'!$A$35:$BH$35,1,'FD mesh'!$B$15+1)*Setup!$B$22</f>
        <v>15.2072985636005</v>
      </c>
      <c r="AL761" s="0" t="n">
        <f aca="false">SUMPRODUCT('FD inverse'!$A$36:$BH$36,'FD mesh'!$B$84:$BI$84,$E760:$BL760)+'FD inverse'!$A$36*$C761/Setup!$B$17+INDEX('FD inverse'!$A$36:$BH$36,1,'FD mesh'!$B$15+1)*Setup!$B$22</f>
        <v>15.1870478306895</v>
      </c>
      <c r="AM761" s="0" t="n">
        <f aca="false">SUMPRODUCT('FD inverse'!$A$37:$BH$37,'FD mesh'!$B$84:$BI$84,$E760:$BL760)+'FD inverse'!$A$37*$C761/Setup!$B$17+INDEX('FD inverse'!$A$37:$BH$37,1,'FD mesh'!$B$15+1)*Setup!$B$22</f>
        <v>15.1668572695744</v>
      </c>
      <c r="AN761" s="0" t="n">
        <f aca="false">SUMPRODUCT('FD inverse'!$A$38:$BH$38,'FD mesh'!$B$84:$BI$84,$E760:$BL760)+'FD inverse'!$A$38*$C761/Setup!$B$17+INDEX('FD inverse'!$A$38:$BH$38,1,'FD mesh'!$B$15+1)*Setup!$B$22</f>
        <v>15.1467161539266</v>
      </c>
      <c r="AO761" s="0" t="n">
        <f aca="false">SUMPRODUCT('FD inverse'!$A$39:$BH$39,'FD mesh'!$B$84:$BI$84,$E760:$BL760)+'FD inverse'!$A$39*$C761/Setup!$B$17+INDEX('FD inverse'!$A$39:$BH$39,1,'FD mesh'!$B$15+1)*Setup!$B$22</f>
        <v>15.1266152887021</v>
      </c>
      <c r="AP761" s="0" t="n">
        <f aca="false">SUMPRODUCT('FD inverse'!$A$40:$BH$40,'FD mesh'!$B$84:$BI$84,$E760:$BL760)+'FD inverse'!$A$40*$C761/Setup!$B$17+INDEX('FD inverse'!$A$40:$BH$40,1,'FD mesh'!$B$15+1)*Setup!$B$22</f>
        <v>15.1065468316261</v>
      </c>
      <c r="AQ761" s="0" t="n">
        <f aca="false">SUMPRODUCT('FD inverse'!$A$41:$BH$41,'FD mesh'!$B$84:$BI$84,$E760:$BL760)+'FD inverse'!$A$41*$C761/Setup!$B$17+INDEX('FD inverse'!$A$41:$BH$41,1,'FD mesh'!$B$15+1)*Setup!$B$22</f>
        <v>15.0865041120403</v>
      </c>
      <c r="AR761" s="0" t="n">
        <f aca="false">SUMPRODUCT('FD inverse'!$A$42:$BH$42,'FD mesh'!$B$84:$BI$84,$E760:$BL760)+'FD inverse'!$A$42*$C761/Setup!$B$17+INDEX('FD inverse'!$A$42:$BH$42,1,'FD mesh'!$B$15+1)*Setup!$B$22</f>
        <v>15.066481447766</v>
      </c>
      <c r="AS761" s="0" t="n">
        <f aca="false">SUMPRODUCT('FD inverse'!$A$43:$BH$43,'FD mesh'!$B$84:$BI$84,$E760:$BL760)+'FD inverse'!$A$43*$C761/Setup!$B$17+INDEX('FD inverse'!$A$43:$BH$43,1,'FD mesh'!$B$15+1)*Setup!$B$22</f>
        <v>0</v>
      </c>
      <c r="AT761" s="0" t="n">
        <f aca="false">SUMPRODUCT('FD inverse'!$A$44:$BH$44,'FD mesh'!$B$84:$BI$84,$E760:$BL760)+'FD inverse'!$A$44*$C761/Setup!$B$17+INDEX('FD inverse'!$A$44:$BH$44,1,'FD mesh'!$B$15+1)*Setup!$B$22</f>
        <v>0</v>
      </c>
      <c r="AU761" s="0" t="n">
        <f aca="false">SUMPRODUCT('FD inverse'!$A$45:$BH$45,'FD mesh'!$B$84:$BI$84,$E760:$BL760)+'FD inverse'!$A$45*$C761/Setup!$B$17+INDEX('FD inverse'!$A$45:$BH$45,1,'FD mesh'!$B$15+1)*Setup!$B$22</f>
        <v>0</v>
      </c>
      <c r="AV761" s="0" t="n">
        <f aca="false">SUMPRODUCT('FD inverse'!$A$46:$BH$46,'FD mesh'!$B$84:$BI$84,$E760:$BL760)+'FD inverse'!$A$46*$C761/Setup!$B$17+INDEX('FD inverse'!$A$46:$BH$46,1,'FD mesh'!$B$15+1)*Setup!$B$22</f>
        <v>0</v>
      </c>
      <c r="AW761" s="0" t="n">
        <f aca="false">SUMPRODUCT('FD inverse'!$A$47:$BH$47,'FD mesh'!$B$84:$BI$84,$E760:$BL760)+'FD inverse'!$A$47*$C761/Setup!$B$17+INDEX('FD inverse'!$A$47:$BH$47,1,'FD mesh'!$B$15+1)*Setup!$B$22</f>
        <v>0</v>
      </c>
      <c r="AX761" s="0" t="n">
        <f aca="false">SUMPRODUCT('FD inverse'!$A$48:$BH$48,'FD mesh'!$B$84:$BI$84,$E760:$BL760)+'FD inverse'!$A$48*$C761/Setup!$B$17+INDEX('FD inverse'!$A$48:$BH$48,1,'FD mesh'!$B$15+1)*Setup!$B$22</f>
        <v>0</v>
      </c>
      <c r="AY761" s="0" t="n">
        <f aca="false">SUMPRODUCT('FD inverse'!$A$49:$BH$49,'FD mesh'!$B$84:$BI$84,$E760:$BL760)+'FD inverse'!$A$49*$C761/Setup!$B$17+INDEX('FD inverse'!$A$49:$BH$49,1,'FD mesh'!$B$15+1)*Setup!$B$22</f>
        <v>0</v>
      </c>
      <c r="AZ761" s="0" t="n">
        <f aca="false">SUMPRODUCT('FD inverse'!$A$50:$BH$50,'FD mesh'!$B$84:$BI$84,$E760:$BL760)+'FD inverse'!$A$50*$C761/Setup!$B$17+INDEX('FD inverse'!$A$50:$BH$50,1,'FD mesh'!$B$15+1)*Setup!$B$22</f>
        <v>0</v>
      </c>
      <c r="BA761" s="0" t="n">
        <f aca="false">SUMPRODUCT('FD inverse'!$A$51:$BH$51,'FD mesh'!$B$84:$BI$84,$E760:$BL760)+'FD inverse'!$A$51*$C761/Setup!$B$17+INDEX('FD inverse'!$A$51:$BH$51,1,'FD mesh'!$B$15+1)*Setup!$B$22</f>
        <v>0</v>
      </c>
      <c r="BB761" s="0" t="n">
        <f aca="false">SUMPRODUCT('FD inverse'!$A$52:$BH$52,'FD mesh'!$B$84:$BI$84,$E760:$BL760)+'FD inverse'!$A$52*$C761/Setup!$B$17+INDEX('FD inverse'!$A$52:$BH$52,1,'FD mesh'!$B$15+1)*Setup!$B$22</f>
        <v>0</v>
      </c>
      <c r="BC761" s="0" t="n">
        <f aca="false">SUMPRODUCT('FD inverse'!$A$53:$BH$53,'FD mesh'!$B$84:$BI$84,$E760:$BL760)+'FD inverse'!$A$53*$C761/Setup!$B$17+INDEX('FD inverse'!$A$53:$BH$53,1,'FD mesh'!$B$15+1)*Setup!$B$22</f>
        <v>0</v>
      </c>
      <c r="BD761" s="0" t="n">
        <f aca="false">SUMPRODUCT('FD inverse'!$A$54:$BH$54,'FD mesh'!$B$84:$BI$84,$E760:$BL760)+'FD inverse'!$A$54*$C761/Setup!$B$17+INDEX('FD inverse'!$A$54:$BH$54,1,'FD mesh'!$B$15+1)*Setup!$B$22</f>
        <v>0</v>
      </c>
      <c r="BE761" s="0" t="n">
        <f aca="false">SUMPRODUCT('FD inverse'!$A$55:$BH$55,'FD mesh'!$B$84:$BI$84,$E760:$BL760)+'FD inverse'!$A$55*$C761/Setup!$B$17+INDEX('FD inverse'!$A$55:$BH$55,1,'FD mesh'!$B$15+1)*Setup!$B$22</f>
        <v>0</v>
      </c>
      <c r="BF761" s="0" t="n">
        <f aca="false">SUMPRODUCT('FD inverse'!$A$56:$BH$56,'FD mesh'!$B$84:$BI$84,$E760:$BL760)+'FD inverse'!$A$56*$C761/Setup!$B$17+INDEX('FD inverse'!$A$56:$BH$56,1,'FD mesh'!$B$15+1)*Setup!$B$22</f>
        <v>0</v>
      </c>
      <c r="BG761" s="0" t="n">
        <f aca="false">SUMPRODUCT('FD inverse'!$A$57:$BH$57,'FD mesh'!$B$84:$BI$84,$E760:$BL760)+'FD inverse'!$A$57*$C761/Setup!$B$17+INDEX('FD inverse'!$A$57:$BH$57,1,'FD mesh'!$B$15+1)*Setup!$B$22</f>
        <v>0</v>
      </c>
      <c r="BH761" s="0" t="n">
        <f aca="false">SUMPRODUCT('FD inverse'!$A$58:$BH$58,'FD mesh'!$B$84:$BI$84,$E760:$BL760)+'FD inverse'!$A$58*$C761/Setup!$B$17+INDEX('FD inverse'!$A$58:$BH$58,1,'FD mesh'!$B$15+1)*Setup!$B$22</f>
        <v>0</v>
      </c>
      <c r="BI761" s="0" t="n">
        <f aca="false">SUMPRODUCT('FD inverse'!$A$59:$BH$59,'FD mesh'!$B$84:$BI$84,$E760:$BL760)+'FD inverse'!$A$59*$C761/Setup!$B$17+INDEX('FD inverse'!$A$59:$BH$59,1,'FD mesh'!$B$15+1)*Setup!$B$22</f>
        <v>0</v>
      </c>
      <c r="BJ761" s="0" t="n">
        <f aca="false">SUMPRODUCT('FD inverse'!$A$60:$BH$60,'FD mesh'!$B$84:$BI$84,$E760:$BL760)+'FD inverse'!$A$60*$C761/Setup!$B$17+INDEX('FD inverse'!$A$60:$BH$60,1,'FD mesh'!$B$15+1)*Setup!$B$22</f>
        <v>0</v>
      </c>
      <c r="BK761" s="0" t="n">
        <f aca="false">SUMPRODUCT('FD inverse'!$A$61:$BH$61,'FD mesh'!$B$84:$BI$84,$E760:$BL760)+'FD inverse'!$A$61*$C761/Setup!$B$17+INDEX('FD inverse'!$A$61:$BH$61,1,'FD mesh'!$B$15+1)*Setup!$B$22</f>
        <v>0</v>
      </c>
      <c r="BL761" s="0" t="n">
        <f aca="false">SUMPRODUCT('FD inverse'!$A$62:$BH$62,'FD mesh'!$B$84:$BI$84,$E760:$BL760)+'FD inverse'!$A$62*$C761/Setup!$B$17+INDEX('FD inverse'!$A$62:$BH$62,1,'FD mesh'!$B$15+1)*Setup!$B$22</f>
        <v>0</v>
      </c>
    </row>
    <row r="762" customFormat="false" ht="15" hidden="false" customHeight="false" outlineLevel="0" collapsed="false">
      <c r="A762" s="0" t="n">
        <v>757</v>
      </c>
      <c r="B762" s="0" t="n">
        <f aca="false">A762*Setup!$B$11/3600</f>
        <v>63.0833333333333</v>
      </c>
      <c r="C762" s="0" t="n">
        <f aca="false">Setup!$B$7+Setup!$B$8*COS(2*PI()*(B762-Setup!$B$9)/24)</f>
        <v>27.885368279253</v>
      </c>
      <c r="D762" s="0" t="n">
        <f aca="false">(C762-E762)/Setup!$B$17</f>
        <v>15.1756716194195</v>
      </c>
      <c r="E762" s="0" t="n">
        <f aca="false">SUMPRODUCT('FD inverse'!$A$3:$BH$3,'FD mesh'!$B$84:$BI$84,$E761:$BL761)+'FD inverse'!$A$3*$C762/Setup!$B$17+INDEX('FD inverse'!$A$3:$BH$3,1,'FD mesh'!$B$15+1)*Setup!$B$22</f>
        <v>25.9125309687285</v>
      </c>
      <c r="F762" s="0" t="n">
        <f aca="false">SUMPRODUCT('FD inverse'!$A$4:$BH$4,'FD mesh'!$B$84:$BI$84,$E761:$BL761)+'FD inverse'!$A$4*$C762/Setup!$B$17+INDEX('FD inverse'!$A$4:$BH$4,1,'FD mesh'!$B$15+1)*Setup!$B$22</f>
        <v>25.4657736503988</v>
      </c>
      <c r="G762" s="0" t="n">
        <f aca="false">SUMPRODUCT('FD inverse'!$A$5:$BH$5,'FD mesh'!$B$84:$BI$84,$E761:$BL761)+'FD inverse'!$A$5*$C762/Setup!$B$17+INDEX('FD inverse'!$A$5:$BH$5,1,'FD mesh'!$B$15+1)*Setup!$B$22</f>
        <v>25.0288063839508</v>
      </c>
      <c r="H762" s="0" t="n">
        <f aca="false">SUMPRODUCT('FD inverse'!$A$6:$BH$6,'FD mesh'!$B$84:$BI$84,$E761:$BL761)+'FD inverse'!$A$6*$C762/Setup!$B$17+INDEX('FD inverse'!$A$6:$BH$6,1,'FD mesh'!$B$15+1)*Setup!$B$22</f>
        <v>23.576748974721</v>
      </c>
      <c r="I762" s="0" t="n">
        <f aca="false">SUMPRODUCT('FD inverse'!$A$7:$BH$7,'FD mesh'!$B$84:$BI$84,$E761:$BL761)+'FD inverse'!$A$7*$C762/Setup!$B$17+INDEX('FD inverse'!$A$7:$BH$7,1,'FD mesh'!$B$15+1)*Setup!$B$22</f>
        <v>23.4542293019123</v>
      </c>
      <c r="J762" s="0" t="n">
        <f aca="false">SUMPRODUCT('FD inverse'!$A$8:$BH$8,'FD mesh'!$B$84:$BI$84,$E761:$BL761)+'FD inverse'!$A$8*$C762/Setup!$B$17+INDEX('FD inverse'!$A$8:$BH$8,1,'FD mesh'!$B$15+1)*Setup!$B$22</f>
        <v>23.3435487187287</v>
      </c>
      <c r="K762" s="0" t="n">
        <f aca="false">SUMPRODUCT('FD inverse'!$A$9:$BH$9,'FD mesh'!$B$84:$BI$84,$E761:$BL761)+'FD inverse'!$A$9*$C762/Setup!$B$17+INDEX('FD inverse'!$A$9:$BH$9,1,'FD mesh'!$B$15+1)*Setup!$B$22</f>
        <v>23.2445511094989</v>
      </c>
      <c r="L762" s="0" t="n">
        <f aca="false">SUMPRODUCT('FD inverse'!$A$10:$BH$10,'FD mesh'!$B$84:$BI$84,$E761:$BL761)+'FD inverse'!$A$10*$C762/Setup!$B$17+INDEX('FD inverse'!$A$10:$BH$10,1,'FD mesh'!$B$15+1)*Setup!$B$22</f>
        <v>23.1570618083028</v>
      </c>
      <c r="M762" s="0" t="n">
        <f aca="false">SUMPRODUCT('FD inverse'!$A$11:$BH$11,'FD mesh'!$B$84:$BI$84,$E761:$BL761)+'FD inverse'!$A$11*$C762/Setup!$B$17+INDEX('FD inverse'!$A$11:$BH$11,1,'FD mesh'!$B$15+1)*Setup!$B$22</f>
        <v>23.0809004525542</v>
      </c>
      <c r="N762" s="0" t="n">
        <f aca="false">SUMPRODUCT('FD inverse'!$A$12:$BH$12,'FD mesh'!$B$84:$BI$84,$E761:$BL761)+'FD inverse'!$A$12*$C762/Setup!$B$17+INDEX('FD inverse'!$A$12:$BH$12,1,'FD mesh'!$B$15+1)*Setup!$B$22</f>
        <v>23.0158920356603</v>
      </c>
      <c r="O762" s="0" t="n">
        <f aca="false">SUMPRODUCT('FD inverse'!$A$13:$BH$13,'FD mesh'!$B$84:$BI$84,$E761:$BL761)+'FD inverse'!$A$13*$C762/Setup!$B$17+INDEX('FD inverse'!$A$13:$BH$13,1,'FD mesh'!$B$15+1)*Setup!$B$22</f>
        <v>22.9618761936792</v>
      </c>
      <c r="P762" s="0" t="n">
        <f aca="false">SUMPRODUCT('FD inverse'!$A$14:$BH$14,'FD mesh'!$B$84:$BI$84,$E761:$BL761)+'FD inverse'!$A$14*$C762/Setup!$B$17+INDEX('FD inverse'!$A$14:$BH$14,1,'FD mesh'!$B$15+1)*Setup!$B$22</f>
        <v>22.9187147591901</v>
      </c>
      <c r="Q762" s="0" t="n">
        <f aca="false">SUMPRODUCT('FD inverse'!$A$15:$BH$15,'FD mesh'!$B$84:$BI$84,$E761:$BL761)+'FD inverse'!$A$15*$C762/Setup!$B$17+INDEX('FD inverse'!$A$15:$BH$15,1,'FD mesh'!$B$15+1)*Setup!$B$22</f>
        <v>22.8862976123569</v>
      </c>
      <c r="R762" s="0" t="n">
        <f aca="false">SUMPRODUCT('FD inverse'!$A$16:$BH$16,'FD mesh'!$B$84:$BI$84,$E761:$BL761)+'FD inverse'!$A$16*$C762/Setup!$B$17+INDEX('FD inverse'!$A$16:$BH$16,1,'FD mesh'!$B$15+1)*Setup!$B$22</f>
        <v>22.8645468546829</v>
      </c>
      <c r="S762" s="0" t="n">
        <f aca="false">SUMPRODUCT('FD inverse'!$A$17:$BH$17,'FD mesh'!$B$84:$BI$84,$E761:$BL761)+'FD inverse'!$A$17*$C762/Setup!$B$17+INDEX('FD inverse'!$A$17:$BH$17,1,'FD mesh'!$B$15+1)*Setup!$B$22</f>
        <v>22.3364468760213</v>
      </c>
      <c r="T762" s="0" t="n">
        <f aca="false">SUMPRODUCT('FD inverse'!$A$18:$BH$18,'FD mesh'!$B$84:$BI$84,$E761:$BL761)+'FD inverse'!$A$18*$C762/Setup!$B$17+INDEX('FD inverse'!$A$18:$BH$18,1,'FD mesh'!$B$15+1)*Setup!$B$22</f>
        <v>21.8132420115497</v>
      </c>
      <c r="U762" s="0" t="n">
        <f aca="false">SUMPRODUCT('FD inverse'!$A$19:$BH$19,'FD mesh'!$B$84:$BI$84,$E761:$BL761)+'FD inverse'!$A$19*$C762/Setup!$B$17+INDEX('FD inverse'!$A$19:$BH$19,1,'FD mesh'!$B$15+1)*Setup!$B$22</f>
        <v>21.2945375594917</v>
      </c>
      <c r="V762" s="0" t="n">
        <f aca="false">SUMPRODUCT('FD inverse'!$A$20:$BH$20,'FD mesh'!$B$84:$BI$84,$E761:$BL761)+'FD inverse'!$A$20*$C762/Setup!$B$17+INDEX('FD inverse'!$A$20:$BH$20,1,'FD mesh'!$B$15+1)*Setup!$B$22</f>
        <v>20.7799481746877</v>
      </c>
      <c r="W762" s="0" t="n">
        <f aca="false">SUMPRODUCT('FD inverse'!$A$21:$BH$21,'FD mesh'!$B$84:$BI$84,$E761:$BL761)+'FD inverse'!$A$21*$C762/Setup!$B$17+INDEX('FD inverse'!$A$21:$BH$21,1,'FD mesh'!$B$15+1)*Setup!$B$22</f>
        <v>20.2690978513706</v>
      </c>
      <c r="X762" s="0" t="n">
        <f aca="false">SUMPRODUCT('FD inverse'!$A$22:$BH$22,'FD mesh'!$B$84:$BI$84,$E761:$BL761)+'FD inverse'!$A$22*$C762/Setup!$B$17+INDEX('FD inverse'!$A$22:$BH$22,1,'FD mesh'!$B$15+1)*Setup!$B$22</f>
        <v>19.7616197493128</v>
      </c>
      <c r="Y762" s="0" t="n">
        <f aca="false">SUMPRODUCT('FD inverse'!$A$23:$BH$23,'FD mesh'!$B$84:$BI$84,$E761:$BL761)+'FD inverse'!$A$23*$C762/Setup!$B$17+INDEX('FD inverse'!$A$23:$BH$23,1,'FD mesh'!$B$15+1)*Setup!$B$22</f>
        <v>19.2571558779676</v>
      </c>
      <c r="Z762" s="0" t="n">
        <f aca="false">SUMPRODUCT('FD inverse'!$A$24:$BH$24,'FD mesh'!$B$84:$BI$84,$E761:$BL761)+'FD inverse'!$A$24*$C762/Setup!$B$17+INDEX('FD inverse'!$A$24:$BH$24,1,'FD mesh'!$B$15+1)*Setup!$B$22</f>
        <v>18.7553566528125</v>
      </c>
      <c r="AA762" s="0" t="n">
        <f aca="false">SUMPRODUCT('FD inverse'!$A$25:$BH$25,'FD mesh'!$B$84:$BI$84,$E761:$BL761)+'FD inverse'!$A$25*$C762/Setup!$B$17+INDEX('FD inverse'!$A$25:$BH$25,1,'FD mesh'!$B$15+1)*Setup!$B$22</f>
        <v>18.2558803377058</v>
      </c>
      <c r="AB762" s="0" t="n">
        <f aca="false">SUMPRODUCT('FD inverse'!$A$26:$BH$26,'FD mesh'!$B$84:$BI$84,$E761:$BL761)+'FD inverse'!$A$26*$C762/Setup!$B$17+INDEX('FD inverse'!$A$26:$BH$26,1,'FD mesh'!$B$15+1)*Setup!$B$22</f>
        <v>17.758392386692</v>
      </c>
      <c r="AC762" s="0" t="n">
        <f aca="false">SUMPRODUCT('FD inverse'!$A$27:$BH$27,'FD mesh'!$B$84:$BI$84,$E761:$BL761)+'FD inverse'!$A$27*$C762/Setup!$B$17+INDEX('FD inverse'!$A$27:$BH$27,1,'FD mesh'!$B$15+1)*Setup!$B$22</f>
        <v>17.2625646983419</v>
      </c>
      <c r="AD762" s="0" t="n">
        <f aca="false">SUMPRODUCT('FD inverse'!$A$28:$BH$28,'FD mesh'!$B$84:$BI$84,$E761:$BL761)+'FD inverse'!$A$28*$C762/Setup!$B$17+INDEX('FD inverse'!$A$28:$BH$28,1,'FD mesh'!$B$15+1)*Setup!$B$22</f>
        <v>16.7680747953935</v>
      </c>
      <c r="AE762" s="0" t="n">
        <f aca="false">SUMPRODUCT('FD inverse'!$A$29:$BH$29,'FD mesh'!$B$84:$BI$84,$E761:$BL761)+'FD inverse'!$A$29*$C762/Setup!$B$17+INDEX('FD inverse'!$A$29:$BH$29,1,'FD mesh'!$B$15+1)*Setup!$B$22</f>
        <v>16.274604942176</v>
      </c>
      <c r="AF762" s="0" t="n">
        <f aca="false">SUMPRODUCT('FD inverse'!$A$30:$BH$30,'FD mesh'!$B$84:$BI$84,$E761:$BL761)+'FD inverse'!$A$30*$C762/Setup!$B$17+INDEX('FD inverse'!$A$30:$BH$30,1,'FD mesh'!$B$15+1)*Setup!$B$22</f>
        <v>15.7818412120487</v>
      </c>
      <c r="AG762" s="0" t="n">
        <f aca="false">SUMPRODUCT('FD inverse'!$A$31:$BH$31,'FD mesh'!$B$84:$BI$84,$E761:$BL761)+'FD inverse'!$A$31*$C762/Setup!$B$17+INDEX('FD inverse'!$A$31:$BH$31,1,'FD mesh'!$B$15+1)*Setup!$B$22</f>
        <v>15.2894725168791</v>
      </c>
      <c r="AH762" s="0" t="n">
        <f aca="false">SUMPRODUCT('FD inverse'!$A$32:$BH$32,'FD mesh'!$B$84:$BI$84,$E761:$BL761)+'FD inverse'!$A$32*$C762/Setup!$B$17+INDEX('FD inverse'!$A$32:$BH$32,1,'FD mesh'!$B$15+1)*Setup!$B$22</f>
        <v>15.2687953805059</v>
      </c>
      <c r="AI762" s="0" t="n">
        <f aca="false">SUMPRODUCT('FD inverse'!$A$33:$BH$33,'FD mesh'!$B$84:$BI$84,$E761:$BL761)+'FD inverse'!$A$33*$C762/Setup!$B$17+INDEX('FD inverse'!$A$33:$BH$33,1,'FD mesh'!$B$15+1)*Setup!$B$22</f>
        <v>15.2482446538051</v>
      </c>
      <c r="AJ762" s="0" t="n">
        <f aca="false">SUMPRODUCT('FD inverse'!$A$34:$BH$34,'FD mesh'!$B$84:$BI$84,$E761:$BL761)+'FD inverse'!$A$34*$C762/Setup!$B$17+INDEX('FD inverse'!$A$34:$BH$34,1,'FD mesh'!$B$15+1)*Setup!$B$22</f>
        <v>15.2278015002292</v>
      </c>
      <c r="AK762" s="0" t="n">
        <f aca="false">SUMPRODUCT('FD inverse'!$A$35:$BH$35,'FD mesh'!$B$84:$BI$84,$E761:$BL761)+'FD inverse'!$A$35*$C762/Setup!$B$17+INDEX('FD inverse'!$A$35:$BH$35,1,'FD mesh'!$B$15+1)*Setup!$B$22</f>
        <v>15.2074492639348</v>
      </c>
      <c r="AL762" s="0" t="n">
        <f aca="false">SUMPRODUCT('FD inverse'!$A$36:$BH$36,'FD mesh'!$B$84:$BI$84,$E761:$BL761)+'FD inverse'!$A$36*$C762/Setup!$B$17+INDEX('FD inverse'!$A$36:$BH$36,1,'FD mesh'!$B$15+1)*Setup!$B$22</f>
        <v>15.1871733156207</v>
      </c>
      <c r="AM762" s="0" t="n">
        <f aca="false">SUMPRODUCT('FD inverse'!$A$37:$BH$37,'FD mesh'!$B$84:$BI$84,$E761:$BL761)+'FD inverse'!$A$37*$C762/Setup!$B$17+INDEX('FD inverse'!$A$37:$BH$37,1,'FD mesh'!$B$15+1)*Setup!$B$22</f>
        <v>15.1669608906693</v>
      </c>
      <c r="AN762" s="0" t="n">
        <f aca="false">SUMPRODUCT('FD inverse'!$A$38:$BH$38,'FD mesh'!$B$84:$BI$84,$E761:$BL761)+'FD inverse'!$A$38*$C762/Setup!$B$17+INDEX('FD inverse'!$A$38:$BH$38,1,'FD mesh'!$B$15+1)*Setup!$B$22</f>
        <v>15.1468009211028</v>
      </c>
      <c r="AO762" s="0" t="n">
        <f aca="false">SUMPRODUCT('FD inverse'!$A$39:$BH$39,'FD mesh'!$B$84:$BI$84,$E761:$BL761)+'FD inverse'!$A$39*$C762/Setup!$B$17+INDEX('FD inverse'!$A$39:$BH$39,1,'FD mesh'!$B$15+1)*Setup!$B$22</f>
        <v>15.1266838626333</v>
      </c>
      <c r="AP762" s="0" t="n">
        <f aca="false">SUMPRODUCT('FD inverse'!$A$40:$BH$40,'FD mesh'!$B$84:$BI$84,$E761:$BL761)+'FD inverse'!$A$40*$C762/Setup!$B$17+INDEX('FD inverse'!$A$40:$BH$40,1,'FD mesh'!$B$15+1)*Setup!$B$22</f>
        <v>15.1066015178673</v>
      </c>
      <c r="AQ762" s="0" t="n">
        <f aca="false">SUMPRODUCT('FD inverse'!$A$41:$BH$41,'FD mesh'!$B$84:$BI$84,$E761:$BL761)+'FD inverse'!$A$41*$C762/Setup!$B$17+INDEX('FD inverse'!$A$41:$BH$41,1,'FD mesh'!$B$15+1)*Setup!$B$22</f>
        <v>15.0865468565362</v>
      </c>
      <c r="AR762" s="0" t="n">
        <f aca="false">SUMPRODUCT('FD inverse'!$A$42:$BH$42,'FD mesh'!$B$84:$BI$84,$E761:$BL761)+'FD inverse'!$A$42*$C762/Setup!$B$17+INDEX('FD inverse'!$A$42:$BH$42,1,'FD mesh'!$B$15+1)*Setup!$B$22</f>
        <v>15.0665138334536</v>
      </c>
      <c r="AS762" s="0" t="n">
        <f aca="false">SUMPRODUCT('FD inverse'!$A$43:$BH$43,'FD mesh'!$B$84:$BI$84,$E761:$BL761)+'FD inverse'!$A$43*$C762/Setup!$B$17+INDEX('FD inverse'!$A$43:$BH$43,1,'FD mesh'!$B$15+1)*Setup!$B$22</f>
        <v>0</v>
      </c>
      <c r="AT762" s="0" t="n">
        <f aca="false">SUMPRODUCT('FD inverse'!$A$44:$BH$44,'FD mesh'!$B$84:$BI$84,$E761:$BL761)+'FD inverse'!$A$44*$C762/Setup!$B$17+INDEX('FD inverse'!$A$44:$BH$44,1,'FD mesh'!$B$15+1)*Setup!$B$22</f>
        <v>0</v>
      </c>
      <c r="AU762" s="0" t="n">
        <f aca="false">SUMPRODUCT('FD inverse'!$A$45:$BH$45,'FD mesh'!$B$84:$BI$84,$E761:$BL761)+'FD inverse'!$A$45*$C762/Setup!$B$17+INDEX('FD inverse'!$A$45:$BH$45,1,'FD mesh'!$B$15+1)*Setup!$B$22</f>
        <v>0</v>
      </c>
      <c r="AV762" s="0" t="n">
        <f aca="false">SUMPRODUCT('FD inverse'!$A$46:$BH$46,'FD mesh'!$B$84:$BI$84,$E761:$BL761)+'FD inverse'!$A$46*$C762/Setup!$B$17+INDEX('FD inverse'!$A$46:$BH$46,1,'FD mesh'!$B$15+1)*Setup!$B$22</f>
        <v>0</v>
      </c>
      <c r="AW762" s="0" t="n">
        <f aca="false">SUMPRODUCT('FD inverse'!$A$47:$BH$47,'FD mesh'!$B$84:$BI$84,$E761:$BL761)+'FD inverse'!$A$47*$C762/Setup!$B$17+INDEX('FD inverse'!$A$47:$BH$47,1,'FD mesh'!$B$15+1)*Setup!$B$22</f>
        <v>0</v>
      </c>
      <c r="AX762" s="0" t="n">
        <f aca="false">SUMPRODUCT('FD inverse'!$A$48:$BH$48,'FD mesh'!$B$84:$BI$84,$E761:$BL761)+'FD inverse'!$A$48*$C762/Setup!$B$17+INDEX('FD inverse'!$A$48:$BH$48,1,'FD mesh'!$B$15+1)*Setup!$B$22</f>
        <v>0</v>
      </c>
      <c r="AY762" s="0" t="n">
        <f aca="false">SUMPRODUCT('FD inverse'!$A$49:$BH$49,'FD mesh'!$B$84:$BI$84,$E761:$BL761)+'FD inverse'!$A$49*$C762/Setup!$B$17+INDEX('FD inverse'!$A$49:$BH$49,1,'FD mesh'!$B$15+1)*Setup!$B$22</f>
        <v>0</v>
      </c>
      <c r="AZ762" s="0" t="n">
        <f aca="false">SUMPRODUCT('FD inverse'!$A$50:$BH$50,'FD mesh'!$B$84:$BI$84,$E761:$BL761)+'FD inverse'!$A$50*$C762/Setup!$B$17+INDEX('FD inverse'!$A$50:$BH$50,1,'FD mesh'!$B$15+1)*Setup!$B$22</f>
        <v>0</v>
      </c>
      <c r="BA762" s="0" t="n">
        <f aca="false">SUMPRODUCT('FD inverse'!$A$51:$BH$51,'FD mesh'!$B$84:$BI$84,$E761:$BL761)+'FD inverse'!$A$51*$C762/Setup!$B$17+INDEX('FD inverse'!$A$51:$BH$51,1,'FD mesh'!$B$15+1)*Setup!$B$22</f>
        <v>0</v>
      </c>
      <c r="BB762" s="0" t="n">
        <f aca="false">SUMPRODUCT('FD inverse'!$A$52:$BH$52,'FD mesh'!$B$84:$BI$84,$E761:$BL761)+'FD inverse'!$A$52*$C762/Setup!$B$17+INDEX('FD inverse'!$A$52:$BH$52,1,'FD mesh'!$B$15+1)*Setup!$B$22</f>
        <v>0</v>
      </c>
      <c r="BC762" s="0" t="n">
        <f aca="false">SUMPRODUCT('FD inverse'!$A$53:$BH$53,'FD mesh'!$B$84:$BI$84,$E761:$BL761)+'FD inverse'!$A$53*$C762/Setup!$B$17+INDEX('FD inverse'!$A$53:$BH$53,1,'FD mesh'!$B$15+1)*Setup!$B$22</f>
        <v>0</v>
      </c>
      <c r="BD762" s="0" t="n">
        <f aca="false">SUMPRODUCT('FD inverse'!$A$54:$BH$54,'FD mesh'!$B$84:$BI$84,$E761:$BL761)+'FD inverse'!$A$54*$C762/Setup!$B$17+INDEX('FD inverse'!$A$54:$BH$54,1,'FD mesh'!$B$15+1)*Setup!$B$22</f>
        <v>0</v>
      </c>
      <c r="BE762" s="0" t="n">
        <f aca="false">SUMPRODUCT('FD inverse'!$A$55:$BH$55,'FD mesh'!$B$84:$BI$84,$E761:$BL761)+'FD inverse'!$A$55*$C762/Setup!$B$17+INDEX('FD inverse'!$A$55:$BH$55,1,'FD mesh'!$B$15+1)*Setup!$B$22</f>
        <v>0</v>
      </c>
      <c r="BF762" s="0" t="n">
        <f aca="false">SUMPRODUCT('FD inverse'!$A$56:$BH$56,'FD mesh'!$B$84:$BI$84,$E761:$BL761)+'FD inverse'!$A$56*$C762/Setup!$B$17+INDEX('FD inverse'!$A$56:$BH$56,1,'FD mesh'!$B$15+1)*Setup!$B$22</f>
        <v>0</v>
      </c>
      <c r="BG762" s="0" t="n">
        <f aca="false">SUMPRODUCT('FD inverse'!$A$57:$BH$57,'FD mesh'!$B$84:$BI$84,$E761:$BL761)+'FD inverse'!$A$57*$C762/Setup!$B$17+INDEX('FD inverse'!$A$57:$BH$57,1,'FD mesh'!$B$15+1)*Setup!$B$22</f>
        <v>0</v>
      </c>
      <c r="BH762" s="0" t="n">
        <f aca="false">SUMPRODUCT('FD inverse'!$A$58:$BH$58,'FD mesh'!$B$84:$BI$84,$E761:$BL761)+'FD inverse'!$A$58*$C762/Setup!$B$17+INDEX('FD inverse'!$A$58:$BH$58,1,'FD mesh'!$B$15+1)*Setup!$B$22</f>
        <v>0</v>
      </c>
      <c r="BI762" s="0" t="n">
        <f aca="false">SUMPRODUCT('FD inverse'!$A$59:$BH$59,'FD mesh'!$B$84:$BI$84,$E761:$BL761)+'FD inverse'!$A$59*$C762/Setup!$B$17+INDEX('FD inverse'!$A$59:$BH$59,1,'FD mesh'!$B$15+1)*Setup!$B$22</f>
        <v>0</v>
      </c>
      <c r="BJ762" s="0" t="n">
        <f aca="false">SUMPRODUCT('FD inverse'!$A$60:$BH$60,'FD mesh'!$B$84:$BI$84,$E761:$BL761)+'FD inverse'!$A$60*$C762/Setup!$B$17+INDEX('FD inverse'!$A$60:$BH$60,1,'FD mesh'!$B$15+1)*Setup!$B$22</f>
        <v>0</v>
      </c>
      <c r="BK762" s="0" t="n">
        <f aca="false">SUMPRODUCT('FD inverse'!$A$61:$BH$61,'FD mesh'!$B$84:$BI$84,$E761:$BL761)+'FD inverse'!$A$61*$C762/Setup!$B$17+INDEX('FD inverse'!$A$61:$BH$61,1,'FD mesh'!$B$15+1)*Setup!$B$22</f>
        <v>0</v>
      </c>
      <c r="BL762" s="0" t="n">
        <f aca="false">SUMPRODUCT('FD inverse'!$A$62:$BH$62,'FD mesh'!$B$84:$BI$84,$E761:$BL761)+'FD inverse'!$A$62*$C762/Setup!$B$17+INDEX('FD inverse'!$A$62:$BH$62,1,'FD mesh'!$B$15+1)*Setup!$B$22</f>
        <v>0</v>
      </c>
    </row>
    <row r="763" customFormat="false" ht="15" hidden="false" customHeight="false" outlineLevel="0" collapsed="false">
      <c r="A763" s="0" t="n">
        <v>758</v>
      </c>
      <c r="B763" s="0" t="n">
        <f aca="false">A763*Setup!$B$11/3600</f>
        <v>63.1666666666667</v>
      </c>
      <c r="C763" s="0" t="n">
        <f aca="false">Setup!$B$7+Setup!$B$8*COS(2*PI()*(B763-Setup!$B$9)/24)</f>
        <v>27.9051840284797</v>
      </c>
      <c r="D763" s="0" t="n">
        <f aca="false">(C763-E763)/Setup!$B$17</f>
        <v>15.162656404393</v>
      </c>
      <c r="E763" s="0" t="n">
        <f aca="false">SUMPRODUCT('FD inverse'!$A$3:$BH$3,'FD mesh'!$B$84:$BI$84,$E762:$BL762)+'FD inverse'!$A$3*$C763/Setup!$B$17+INDEX('FD inverse'!$A$3:$BH$3,1,'FD mesh'!$B$15+1)*Setup!$B$22</f>
        <v>25.9340386959086</v>
      </c>
      <c r="F763" s="0" t="n">
        <f aca="false">SUMPRODUCT('FD inverse'!$A$4:$BH$4,'FD mesh'!$B$84:$BI$84,$E762:$BL762)+'FD inverse'!$A$4*$C763/Setup!$B$17+INDEX('FD inverse'!$A$4:$BH$4,1,'FD mesh'!$B$15+1)*Setup!$B$22</f>
        <v>25.4874366355801</v>
      </c>
      <c r="G763" s="0" t="n">
        <f aca="false">SUMPRODUCT('FD inverse'!$A$5:$BH$5,'FD mesh'!$B$84:$BI$84,$E762:$BL762)+'FD inverse'!$A$5*$C763/Setup!$B$17+INDEX('FD inverse'!$A$5:$BH$5,1,'FD mesh'!$B$15+1)*Setup!$B$22</f>
        <v>25.0502369125699</v>
      </c>
      <c r="H763" s="0" t="n">
        <f aca="false">SUMPRODUCT('FD inverse'!$A$6:$BH$6,'FD mesh'!$B$84:$BI$84,$E762:$BL762)+'FD inverse'!$A$6*$C763/Setup!$B$17+INDEX('FD inverse'!$A$6:$BH$6,1,'FD mesh'!$B$15+1)*Setup!$B$22</f>
        <v>23.5968722703737</v>
      </c>
      <c r="I763" s="0" t="n">
        <f aca="false">SUMPRODUCT('FD inverse'!$A$7:$BH$7,'FD mesh'!$B$84:$BI$84,$E762:$BL762)+'FD inverse'!$A$7*$C763/Setup!$B$17+INDEX('FD inverse'!$A$7:$BH$7,1,'FD mesh'!$B$15+1)*Setup!$B$22</f>
        <v>23.4741920057702</v>
      </c>
      <c r="J763" s="0" t="n">
        <f aca="false">SUMPRODUCT('FD inverse'!$A$8:$BH$8,'FD mesh'!$B$84:$BI$84,$E762:$BL762)+'FD inverse'!$A$8*$C763/Setup!$B$17+INDEX('FD inverse'!$A$8:$BH$8,1,'FD mesh'!$B$15+1)*Setup!$B$22</f>
        <v>23.3632891475724</v>
      </c>
      <c r="K763" s="0" t="n">
        <f aca="false">SUMPRODUCT('FD inverse'!$A$9:$BH$9,'FD mesh'!$B$84:$BI$84,$E762:$BL762)+'FD inverse'!$A$9*$C763/Setup!$B$17+INDEX('FD inverse'!$A$9:$BH$9,1,'FD mesh'!$B$15+1)*Setup!$B$22</f>
        <v>23.2640325600789</v>
      </c>
      <c r="L763" s="0" t="n">
        <f aca="false">SUMPRODUCT('FD inverse'!$A$10:$BH$10,'FD mesh'!$B$84:$BI$84,$E762:$BL762)+'FD inverse'!$A$10*$C763/Setup!$B$17+INDEX('FD inverse'!$A$10:$BH$10,1,'FD mesh'!$B$15+1)*Setup!$B$22</f>
        <v>23.1762694537535</v>
      </c>
      <c r="M763" s="0" t="n">
        <f aca="false">SUMPRODUCT('FD inverse'!$A$11:$BH$11,'FD mesh'!$B$84:$BI$84,$E762:$BL762)+'FD inverse'!$A$11*$C763/Setup!$B$17+INDEX('FD inverse'!$A$11:$BH$11,1,'FD mesh'!$B$15+1)*Setup!$B$22</f>
        <v>23.0998382916469</v>
      </c>
      <c r="N763" s="0" t="n">
        <f aca="false">SUMPRODUCT('FD inverse'!$A$12:$BH$12,'FD mesh'!$B$84:$BI$84,$E762:$BL762)+'FD inverse'!$A$12*$C763/Setup!$B$17+INDEX('FD inverse'!$A$12:$BH$12,1,'FD mesh'!$B$15+1)*Setup!$B$22</f>
        <v>23.0345798959667</v>
      </c>
      <c r="O763" s="0" t="n">
        <f aca="false">SUMPRODUCT('FD inverse'!$A$13:$BH$13,'FD mesh'!$B$84:$BI$84,$E762:$BL762)+'FD inverse'!$A$13*$C763/Setup!$B$17+INDEX('FD inverse'!$A$13:$BH$13,1,'FD mesh'!$B$15+1)*Setup!$B$22</f>
        <v>22.9803467866029</v>
      </c>
      <c r="P763" s="0" t="n">
        <f aca="false">SUMPRODUCT('FD inverse'!$A$14:$BH$14,'FD mesh'!$B$84:$BI$84,$E762:$BL762)+'FD inverse'!$A$14*$C763/Setup!$B$17+INDEX('FD inverse'!$A$14:$BH$14,1,'FD mesh'!$B$15+1)*Setup!$B$22</f>
        <v>22.9370107822089</v>
      </c>
      <c r="Q763" s="0" t="n">
        <f aca="false">SUMPRODUCT('FD inverse'!$A$15:$BH$15,'FD mesh'!$B$84:$BI$84,$E762:$BL762)+'FD inverse'!$A$15*$C763/Setup!$B$17+INDEX('FD inverse'!$A$15:$BH$15,1,'FD mesh'!$B$15+1)*Setup!$B$22</f>
        <v>22.9044688916903</v>
      </c>
      <c r="R763" s="0" t="n">
        <f aca="false">SUMPRODUCT('FD inverse'!$A$16:$BH$16,'FD mesh'!$B$84:$BI$84,$E762:$BL762)+'FD inverse'!$A$16*$C763/Setup!$B$17+INDEX('FD inverse'!$A$16:$BH$16,1,'FD mesh'!$B$15+1)*Setup!$B$22</f>
        <v>22.8826475199525</v>
      </c>
      <c r="S763" s="0" t="n">
        <f aca="false">SUMPRODUCT('FD inverse'!$A$17:$BH$17,'FD mesh'!$B$84:$BI$84,$E762:$BL762)+'FD inverse'!$A$17*$C763/Setup!$B$17+INDEX('FD inverse'!$A$17:$BH$17,1,'FD mesh'!$B$15+1)*Setup!$B$22</f>
        <v>22.3531796185897</v>
      </c>
      <c r="T763" s="0" t="n">
        <f aca="false">SUMPRODUCT('FD inverse'!$A$18:$BH$18,'FD mesh'!$B$84:$BI$84,$E762:$BL762)+'FD inverse'!$A$18*$C763/Setup!$B$17+INDEX('FD inverse'!$A$18:$BH$18,1,'FD mesh'!$B$15+1)*Setup!$B$22</f>
        <v>21.8286359243256</v>
      </c>
      <c r="U763" s="0" t="n">
        <f aca="false">SUMPRODUCT('FD inverse'!$A$19:$BH$19,'FD mesh'!$B$84:$BI$84,$E762:$BL762)+'FD inverse'!$A$19*$C763/Setup!$B$17+INDEX('FD inverse'!$A$19:$BH$19,1,'FD mesh'!$B$15+1)*Setup!$B$22</f>
        <v>21.3086224386785</v>
      </c>
      <c r="V763" s="0" t="n">
        <f aca="false">SUMPRODUCT('FD inverse'!$A$20:$BH$20,'FD mesh'!$B$84:$BI$84,$E762:$BL762)+'FD inverse'!$A$20*$C763/Setup!$B$17+INDEX('FD inverse'!$A$20:$BH$20,1,'FD mesh'!$B$15+1)*Setup!$B$22</f>
        <v>20.7927539317634</v>
      </c>
      <c r="W763" s="0" t="n">
        <f aca="false">SUMPRODUCT('FD inverse'!$A$21:$BH$21,'FD mesh'!$B$84:$BI$84,$E762:$BL762)+'FD inverse'!$A$21*$C763/Setup!$B$17+INDEX('FD inverse'!$A$21:$BH$21,1,'FD mesh'!$B$15+1)*Setup!$B$22</f>
        <v>20.2806539762163</v>
      </c>
      <c r="X763" s="0" t="n">
        <f aca="false">SUMPRODUCT('FD inverse'!$A$22:$BH$22,'FD mesh'!$B$84:$BI$84,$E762:$BL762)+'FD inverse'!$A$22*$C763/Setup!$B$17+INDEX('FD inverse'!$A$22:$BH$22,1,'FD mesh'!$B$15+1)*Setup!$B$22</f>
        <v>19.7719548231238</v>
      </c>
      <c r="Y763" s="0" t="n">
        <f aca="false">SUMPRODUCT('FD inverse'!$A$23:$BH$23,'FD mesh'!$B$84:$BI$84,$E762:$BL762)+'FD inverse'!$A$23*$C763/Setup!$B$17+INDEX('FD inverse'!$A$23:$BH$23,1,'FD mesh'!$B$15+1)*Setup!$B$22</f>
        <v>19.26629713461</v>
      </c>
      <c r="Z763" s="0" t="n">
        <f aca="false">SUMPRODUCT('FD inverse'!$A$24:$BH$24,'FD mesh'!$B$84:$BI$84,$E762:$BL762)+'FD inverse'!$A$24*$C763/Setup!$B$17+INDEX('FD inverse'!$A$24:$BH$24,1,'FD mesh'!$B$15+1)*Setup!$B$22</f>
        <v>18.7633295873366</v>
      </c>
      <c r="AA763" s="0" t="n">
        <f aca="false">SUMPRODUCT('FD inverse'!$A$25:$BH$25,'FD mesh'!$B$84:$BI$84,$E762:$BL762)+'FD inverse'!$A$25*$C763/Setup!$B$17+INDEX('FD inverse'!$A$25:$BH$25,1,'FD mesh'!$B$15+1)*Setup!$B$22</f>
        <v>18.2627083607946</v>
      </c>
      <c r="AB763" s="0" t="n">
        <f aca="false">SUMPRODUCT('FD inverse'!$A$26:$BH$26,'FD mesh'!$B$84:$BI$84,$E762:$BL762)+'FD inverse'!$A$26*$C763/Setup!$B$17+INDEX('FD inverse'!$A$26:$BH$26,1,'FD mesh'!$B$15+1)*Setup!$B$22</f>
        <v>17.7640965239044</v>
      </c>
      <c r="AC763" s="0" t="n">
        <f aca="false">SUMPRODUCT('FD inverse'!$A$27:$BH$27,'FD mesh'!$B$84:$BI$84,$E762:$BL762)+'FD inverse'!$A$27*$C763/Setup!$B$17+INDEX('FD inverse'!$A$27:$BH$27,1,'FD mesh'!$B$15+1)*Setup!$B$22</f>
        <v>17.2671633331082</v>
      </c>
      <c r="AD763" s="0" t="n">
        <f aca="false">SUMPRODUCT('FD inverse'!$A$28:$BH$28,'FD mesh'!$B$84:$BI$84,$E762:$BL762)+'FD inverse'!$A$28*$C763/Setup!$B$17+INDEX('FD inverse'!$A$28:$BH$28,1,'FD mesh'!$B$15+1)*Setup!$B$22</f>
        <v>16.7715834548289</v>
      </c>
      <c r="AE763" s="0" t="n">
        <f aca="false">SUMPRODUCT('FD inverse'!$A$29:$BH$29,'FD mesh'!$B$84:$BI$84,$E762:$BL762)+'FD inverse'!$A$29*$C763/Setup!$B$17+INDEX('FD inverse'!$A$29:$BH$29,1,'FD mesh'!$B$15+1)*Setup!$B$22</f>
        <v>16.2770361248977</v>
      </c>
      <c r="AF763" s="0" t="n">
        <f aca="false">SUMPRODUCT('FD inverse'!$A$30:$BH$30,'FD mesh'!$B$84:$BI$84,$E762:$BL762)+'FD inverse'!$A$30*$C763/Setup!$B$17+INDEX('FD inverse'!$A$30:$BH$30,1,'FD mesh'!$B$15+1)*Setup!$B$22</f>
        <v>15.7832042573104</v>
      </c>
      <c r="AG763" s="0" t="n">
        <f aca="false">SUMPRODUCT('FD inverse'!$A$31:$BH$31,'FD mesh'!$B$84:$BI$84,$E762:$BL762)+'FD inverse'!$A$31*$C763/Setup!$B$17+INDEX('FD inverse'!$A$31:$BH$31,1,'FD mesh'!$B$15+1)*Setup!$B$22</f>
        <v>15.2897735144715</v>
      </c>
      <c r="AH763" s="0" t="n">
        <f aca="false">SUMPRODUCT('FD inverse'!$A$32:$BH$32,'FD mesh'!$B$84:$BI$84,$E762:$BL762)+'FD inverse'!$A$32*$C763/Setup!$B$17+INDEX('FD inverse'!$A$32:$BH$32,1,'FD mesh'!$B$15+1)*Setup!$B$22</f>
        <v>15.2690540730627</v>
      </c>
      <c r="AI763" s="0" t="n">
        <f aca="false">SUMPRODUCT('FD inverse'!$A$33:$BH$33,'FD mesh'!$B$84:$BI$84,$E762:$BL762)+'FD inverse'!$A$33*$C763/Setup!$B$17+INDEX('FD inverse'!$A$33:$BH$33,1,'FD mesh'!$B$15+1)*Setup!$B$22</f>
        <v>15.2484655877845</v>
      </c>
      <c r="AJ763" s="0" t="n">
        <f aca="false">SUMPRODUCT('FD inverse'!$A$34:$BH$34,'FD mesh'!$B$84:$BI$84,$E762:$BL762)+'FD inverse'!$A$34*$C763/Setup!$B$17+INDEX('FD inverse'!$A$34:$BH$34,1,'FD mesh'!$B$15+1)*Setup!$B$22</f>
        <v>15.2279889443755</v>
      </c>
      <c r="AK763" s="0" t="n">
        <f aca="false">SUMPRODUCT('FD inverse'!$A$35:$BH$35,'FD mesh'!$B$84:$BI$84,$E762:$BL762)+'FD inverse'!$A$35*$C763/Setup!$B$17+INDEX('FD inverse'!$A$35:$BH$35,1,'FD mesh'!$B$15+1)*Setup!$B$22</f>
        <v>15.2076071895109</v>
      </c>
      <c r="AL763" s="0" t="n">
        <f aca="false">SUMPRODUCT('FD inverse'!$A$36:$BH$36,'FD mesh'!$B$84:$BI$84,$E762:$BL762)+'FD inverse'!$A$36*$C763/Setup!$B$17+INDEX('FD inverse'!$A$36:$BH$36,1,'FD mesh'!$B$15+1)*Setup!$B$22</f>
        <v>15.1873053802105</v>
      </c>
      <c r="AM763" s="0" t="n">
        <f aca="false">SUMPRODUCT('FD inverse'!$A$37:$BH$37,'FD mesh'!$B$84:$BI$84,$E762:$BL762)+'FD inverse'!$A$37*$C763/Setup!$B$17+INDEX('FD inverse'!$A$37:$BH$37,1,'FD mesh'!$B$15+1)*Setup!$B$22</f>
        <v>15.1670704250473</v>
      </c>
      <c r="AN763" s="0" t="n">
        <f aca="false">SUMPRODUCT('FD inverse'!$A$38:$BH$38,'FD mesh'!$B$84:$BI$84,$E762:$BL762)+'FD inverse'!$A$38*$C763/Setup!$B$17+INDEX('FD inverse'!$A$38:$BH$38,1,'FD mesh'!$B$15+1)*Setup!$B$22</f>
        <v>15.1468909187092</v>
      </c>
      <c r="AO763" s="0" t="n">
        <f aca="false">SUMPRODUCT('FD inverse'!$A$39:$BH$39,'FD mesh'!$B$84:$BI$84,$E762:$BL762)+'FD inverse'!$A$39*$C763/Setup!$B$17+INDEX('FD inverse'!$A$39:$BH$39,1,'FD mesh'!$B$15+1)*Setup!$B$22</f>
        <v>15.1267569712325</v>
      </c>
      <c r="AP763" s="0" t="n">
        <f aca="false">SUMPRODUCT('FD inverse'!$A$40:$BH$40,'FD mesh'!$B$84:$BI$84,$E762:$BL762)+'FD inverse'!$A$40*$C763/Setup!$B$17+INDEX('FD inverse'!$A$40:$BH$40,1,'FD mesh'!$B$15+1)*Setup!$B$22</f>
        <v>15.1066600330126</v>
      </c>
      <c r="AQ763" s="0" t="n">
        <f aca="false">SUMPRODUCT('FD inverse'!$A$41:$BH$41,'FD mesh'!$B$84:$BI$84,$E762:$BL762)+'FD inverse'!$A$41*$C763/Setup!$B$17+INDEX('FD inverse'!$A$41:$BH$41,1,'FD mesh'!$B$15+1)*Setup!$B$22</f>
        <v>15.0865927165071</v>
      </c>
      <c r="AR763" s="0" t="n">
        <f aca="false">SUMPRODUCT('FD inverse'!$A$42:$BH$42,'FD mesh'!$B$84:$BI$84,$E762:$BL762)+'FD inverse'!$A$42*$C763/Setup!$B$17+INDEX('FD inverse'!$A$42:$BH$42,1,'FD mesh'!$B$15+1)*Setup!$B$22</f>
        <v>15.0665486153752</v>
      </c>
      <c r="AS763" s="0" t="n">
        <f aca="false">SUMPRODUCT('FD inverse'!$A$43:$BH$43,'FD mesh'!$B$84:$BI$84,$E762:$BL762)+'FD inverse'!$A$43*$C763/Setup!$B$17+INDEX('FD inverse'!$A$43:$BH$43,1,'FD mesh'!$B$15+1)*Setup!$B$22</f>
        <v>0</v>
      </c>
      <c r="AT763" s="0" t="n">
        <f aca="false">SUMPRODUCT('FD inverse'!$A$44:$BH$44,'FD mesh'!$B$84:$BI$84,$E762:$BL762)+'FD inverse'!$A$44*$C763/Setup!$B$17+INDEX('FD inverse'!$A$44:$BH$44,1,'FD mesh'!$B$15+1)*Setup!$B$22</f>
        <v>0</v>
      </c>
      <c r="AU763" s="0" t="n">
        <f aca="false">SUMPRODUCT('FD inverse'!$A$45:$BH$45,'FD mesh'!$B$84:$BI$84,$E762:$BL762)+'FD inverse'!$A$45*$C763/Setup!$B$17+INDEX('FD inverse'!$A$45:$BH$45,1,'FD mesh'!$B$15+1)*Setup!$B$22</f>
        <v>0</v>
      </c>
      <c r="AV763" s="0" t="n">
        <f aca="false">SUMPRODUCT('FD inverse'!$A$46:$BH$46,'FD mesh'!$B$84:$BI$84,$E762:$BL762)+'FD inverse'!$A$46*$C763/Setup!$B$17+INDEX('FD inverse'!$A$46:$BH$46,1,'FD mesh'!$B$15+1)*Setup!$B$22</f>
        <v>0</v>
      </c>
      <c r="AW763" s="0" t="n">
        <f aca="false">SUMPRODUCT('FD inverse'!$A$47:$BH$47,'FD mesh'!$B$84:$BI$84,$E762:$BL762)+'FD inverse'!$A$47*$C763/Setup!$B$17+INDEX('FD inverse'!$A$47:$BH$47,1,'FD mesh'!$B$15+1)*Setup!$B$22</f>
        <v>0</v>
      </c>
      <c r="AX763" s="0" t="n">
        <f aca="false">SUMPRODUCT('FD inverse'!$A$48:$BH$48,'FD mesh'!$B$84:$BI$84,$E762:$BL762)+'FD inverse'!$A$48*$C763/Setup!$B$17+INDEX('FD inverse'!$A$48:$BH$48,1,'FD mesh'!$B$15+1)*Setup!$B$22</f>
        <v>0</v>
      </c>
      <c r="AY763" s="0" t="n">
        <f aca="false">SUMPRODUCT('FD inverse'!$A$49:$BH$49,'FD mesh'!$B$84:$BI$84,$E762:$BL762)+'FD inverse'!$A$49*$C763/Setup!$B$17+INDEX('FD inverse'!$A$49:$BH$49,1,'FD mesh'!$B$15+1)*Setup!$B$22</f>
        <v>0</v>
      </c>
      <c r="AZ763" s="0" t="n">
        <f aca="false">SUMPRODUCT('FD inverse'!$A$50:$BH$50,'FD mesh'!$B$84:$BI$84,$E762:$BL762)+'FD inverse'!$A$50*$C763/Setup!$B$17+INDEX('FD inverse'!$A$50:$BH$50,1,'FD mesh'!$B$15+1)*Setup!$B$22</f>
        <v>0</v>
      </c>
      <c r="BA763" s="0" t="n">
        <f aca="false">SUMPRODUCT('FD inverse'!$A$51:$BH$51,'FD mesh'!$B$84:$BI$84,$E762:$BL762)+'FD inverse'!$A$51*$C763/Setup!$B$17+INDEX('FD inverse'!$A$51:$BH$51,1,'FD mesh'!$B$15+1)*Setup!$B$22</f>
        <v>0</v>
      </c>
      <c r="BB763" s="0" t="n">
        <f aca="false">SUMPRODUCT('FD inverse'!$A$52:$BH$52,'FD mesh'!$B$84:$BI$84,$E762:$BL762)+'FD inverse'!$A$52*$C763/Setup!$B$17+INDEX('FD inverse'!$A$52:$BH$52,1,'FD mesh'!$B$15+1)*Setup!$B$22</f>
        <v>0</v>
      </c>
      <c r="BC763" s="0" t="n">
        <f aca="false">SUMPRODUCT('FD inverse'!$A$53:$BH$53,'FD mesh'!$B$84:$BI$84,$E762:$BL762)+'FD inverse'!$A$53*$C763/Setup!$B$17+INDEX('FD inverse'!$A$53:$BH$53,1,'FD mesh'!$B$15+1)*Setup!$B$22</f>
        <v>0</v>
      </c>
      <c r="BD763" s="0" t="n">
        <f aca="false">SUMPRODUCT('FD inverse'!$A$54:$BH$54,'FD mesh'!$B$84:$BI$84,$E762:$BL762)+'FD inverse'!$A$54*$C763/Setup!$B$17+INDEX('FD inverse'!$A$54:$BH$54,1,'FD mesh'!$B$15+1)*Setup!$B$22</f>
        <v>0</v>
      </c>
      <c r="BE763" s="0" t="n">
        <f aca="false">SUMPRODUCT('FD inverse'!$A$55:$BH$55,'FD mesh'!$B$84:$BI$84,$E762:$BL762)+'FD inverse'!$A$55*$C763/Setup!$B$17+INDEX('FD inverse'!$A$55:$BH$55,1,'FD mesh'!$B$15+1)*Setup!$B$22</f>
        <v>0</v>
      </c>
      <c r="BF763" s="0" t="n">
        <f aca="false">SUMPRODUCT('FD inverse'!$A$56:$BH$56,'FD mesh'!$B$84:$BI$84,$E762:$BL762)+'FD inverse'!$A$56*$C763/Setup!$B$17+INDEX('FD inverse'!$A$56:$BH$56,1,'FD mesh'!$B$15+1)*Setup!$B$22</f>
        <v>0</v>
      </c>
      <c r="BG763" s="0" t="n">
        <f aca="false">SUMPRODUCT('FD inverse'!$A$57:$BH$57,'FD mesh'!$B$84:$BI$84,$E762:$BL762)+'FD inverse'!$A$57*$C763/Setup!$B$17+INDEX('FD inverse'!$A$57:$BH$57,1,'FD mesh'!$B$15+1)*Setup!$B$22</f>
        <v>0</v>
      </c>
      <c r="BH763" s="0" t="n">
        <f aca="false">SUMPRODUCT('FD inverse'!$A$58:$BH$58,'FD mesh'!$B$84:$BI$84,$E762:$BL762)+'FD inverse'!$A$58*$C763/Setup!$B$17+INDEX('FD inverse'!$A$58:$BH$58,1,'FD mesh'!$B$15+1)*Setup!$B$22</f>
        <v>0</v>
      </c>
      <c r="BI763" s="0" t="n">
        <f aca="false">SUMPRODUCT('FD inverse'!$A$59:$BH$59,'FD mesh'!$B$84:$BI$84,$E762:$BL762)+'FD inverse'!$A$59*$C763/Setup!$B$17+INDEX('FD inverse'!$A$59:$BH$59,1,'FD mesh'!$B$15+1)*Setup!$B$22</f>
        <v>0</v>
      </c>
      <c r="BJ763" s="0" t="n">
        <f aca="false">SUMPRODUCT('FD inverse'!$A$60:$BH$60,'FD mesh'!$B$84:$BI$84,$E762:$BL762)+'FD inverse'!$A$60*$C763/Setup!$B$17+INDEX('FD inverse'!$A$60:$BH$60,1,'FD mesh'!$B$15+1)*Setup!$B$22</f>
        <v>0</v>
      </c>
      <c r="BK763" s="0" t="n">
        <f aca="false">SUMPRODUCT('FD inverse'!$A$61:$BH$61,'FD mesh'!$B$84:$BI$84,$E762:$BL762)+'FD inverse'!$A$61*$C763/Setup!$B$17+INDEX('FD inverse'!$A$61:$BH$61,1,'FD mesh'!$B$15+1)*Setup!$B$22</f>
        <v>0</v>
      </c>
      <c r="BL763" s="0" t="n">
        <f aca="false">SUMPRODUCT('FD inverse'!$A$62:$BH$62,'FD mesh'!$B$84:$BI$84,$E762:$BL762)+'FD inverse'!$A$62*$C763/Setup!$B$17+INDEX('FD inverse'!$A$62:$BH$62,1,'FD mesh'!$B$15+1)*Setup!$B$22</f>
        <v>0</v>
      </c>
    </row>
    <row r="764" customFormat="false" ht="15" hidden="false" customHeight="false" outlineLevel="0" collapsed="false">
      <c r="A764" s="0" t="n">
        <v>759</v>
      </c>
      <c r="B764" s="0" t="n">
        <f aca="false">A764*Setup!$B$11/3600</f>
        <v>63.25</v>
      </c>
      <c r="C764" s="0" t="n">
        <f aca="false">Setup!$B$7+Setup!$B$8*COS(2*PI()*(B764-Setup!$B$9)/24)</f>
        <v>27.9231411216129</v>
      </c>
      <c r="D764" s="0" t="n">
        <f aca="false">(C764-E764)/Setup!$B$17</f>
        <v>15.1436479411425</v>
      </c>
      <c r="E764" s="0" t="n">
        <f aca="false">SUMPRODUCT('FD inverse'!$A$3:$BH$3,'FD mesh'!$B$84:$BI$84,$E763:$BL763)+'FD inverse'!$A$3*$C764/Setup!$B$17+INDEX('FD inverse'!$A$3:$BH$3,1,'FD mesh'!$B$15+1)*Setup!$B$22</f>
        <v>25.9544668892644</v>
      </c>
      <c r="F764" s="0" t="n">
        <f aca="false">SUMPRODUCT('FD inverse'!$A$4:$BH$4,'FD mesh'!$B$84:$BI$84,$E763:$BL763)+'FD inverse'!$A$4*$C764/Setup!$B$17+INDEX('FD inverse'!$A$4:$BH$4,1,'FD mesh'!$B$15+1)*Setup!$B$22</f>
        <v>25.5081962831754</v>
      </c>
      <c r="G764" s="0" t="n">
        <f aca="false">SUMPRODUCT('FD inverse'!$A$5:$BH$5,'FD mesh'!$B$84:$BI$84,$E763:$BL763)+'FD inverse'!$A$5*$C764/Setup!$B$17+INDEX('FD inverse'!$A$5:$BH$5,1,'FD mesh'!$B$15+1)*Setup!$B$22</f>
        <v>25.0709359407996</v>
      </c>
      <c r="H764" s="0" t="n">
        <f aca="false">SUMPRODUCT('FD inverse'!$A$6:$BH$6,'FD mesh'!$B$84:$BI$84,$E763:$BL763)+'FD inverse'!$A$6*$C764/Setup!$B$17+INDEX('FD inverse'!$A$6:$BH$6,1,'FD mesh'!$B$15+1)*Setup!$B$22</f>
        <v>23.6168342318346</v>
      </c>
      <c r="I764" s="0" t="n">
        <f aca="false">SUMPRODUCT('FD inverse'!$A$7:$BH$7,'FD mesh'!$B$84:$BI$84,$E763:$BL763)+'FD inverse'!$A$7*$C764/Setup!$B$17+INDEX('FD inverse'!$A$7:$BH$7,1,'FD mesh'!$B$15+1)*Setup!$B$22</f>
        <v>23.4940411488762</v>
      </c>
      <c r="J764" s="0" t="n">
        <f aca="false">SUMPRODUCT('FD inverse'!$A$8:$BH$8,'FD mesh'!$B$84:$BI$84,$E763:$BL763)+'FD inverse'!$A$8*$C764/Setup!$B$17+INDEX('FD inverse'!$A$8:$BH$8,1,'FD mesh'!$B$15+1)*Setup!$B$22</f>
        <v>23.3829584748301</v>
      </c>
      <c r="K764" s="0" t="n">
        <f aca="false">SUMPRODUCT('FD inverse'!$A$9:$BH$9,'FD mesh'!$B$84:$BI$84,$E763:$BL763)+'FD inverse'!$A$9*$C764/Setup!$B$17+INDEX('FD inverse'!$A$9:$BH$9,1,'FD mesh'!$B$15+1)*Setup!$B$22</f>
        <v>23.2834801236497</v>
      </c>
      <c r="L764" s="0" t="n">
        <f aca="false">SUMPRODUCT('FD inverse'!$A$10:$BH$10,'FD mesh'!$B$84:$BI$84,$E763:$BL763)+'FD inverse'!$A$10*$C764/Setup!$B$17+INDEX('FD inverse'!$A$10:$BH$10,1,'FD mesh'!$B$15+1)*Setup!$B$22</f>
        <v>23.1954752613017</v>
      </c>
      <c r="M764" s="0" t="n">
        <f aca="false">SUMPRODUCT('FD inverse'!$A$11:$BH$11,'FD mesh'!$B$84:$BI$84,$E763:$BL763)+'FD inverse'!$A$11*$C764/Setup!$B$17+INDEX('FD inverse'!$A$11:$BH$11,1,'FD mesh'!$B$15+1)*Setup!$B$22</f>
        <v>23.1188012588642</v>
      </c>
      <c r="N764" s="0" t="n">
        <f aca="false">SUMPRODUCT('FD inverse'!$A$12:$BH$12,'FD mesh'!$B$84:$BI$84,$E763:$BL763)+'FD inverse'!$A$12*$C764/Setup!$B$17+INDEX('FD inverse'!$A$12:$BH$12,1,'FD mesh'!$B$15+1)*Setup!$B$22</f>
        <v>23.0533148477053</v>
      </c>
      <c r="O764" s="0" t="n">
        <f aca="false">SUMPRODUCT('FD inverse'!$A$13:$BH$13,'FD mesh'!$B$84:$BI$84,$E763:$BL763)+'FD inverse'!$A$13*$C764/Setup!$B$17+INDEX('FD inverse'!$A$13:$BH$13,1,'FD mesh'!$B$15+1)*Setup!$B$22</f>
        <v>22.9988815054187</v>
      </c>
      <c r="P764" s="0" t="n">
        <f aca="false">SUMPRODUCT('FD inverse'!$A$14:$BH$14,'FD mesh'!$B$84:$BI$84,$E763:$BL763)+'FD inverse'!$A$14*$C764/Setup!$B$17+INDEX('FD inverse'!$A$14:$BH$14,1,'FD mesh'!$B$15+1)*Setup!$B$22</f>
        <v>22.9553831004866</v>
      </c>
      <c r="Q764" s="0" t="n">
        <f aca="false">SUMPRODUCT('FD inverse'!$A$15:$BH$15,'FD mesh'!$B$84:$BI$84,$E763:$BL763)+'FD inverse'!$A$15*$C764/Setup!$B$17+INDEX('FD inverse'!$A$15:$BH$15,1,'FD mesh'!$B$15+1)*Setup!$B$22</f>
        <v>22.9227238213821</v>
      </c>
      <c r="R764" s="0" t="n">
        <f aca="false">SUMPRODUCT('FD inverse'!$A$16:$BH$16,'FD mesh'!$B$84:$BI$84,$E763:$BL763)+'FD inverse'!$A$16*$C764/Setup!$B$17+INDEX('FD inverse'!$A$16:$BH$16,1,'FD mesh'!$B$15+1)*Setup!$B$22</f>
        <v>22.9008344123022</v>
      </c>
      <c r="S764" s="0" t="n">
        <f aca="false">SUMPRODUCT('FD inverse'!$A$17:$BH$17,'FD mesh'!$B$84:$BI$84,$E763:$BL763)+'FD inverse'!$A$17*$C764/Setup!$B$17+INDEX('FD inverse'!$A$17:$BH$17,1,'FD mesh'!$B$15+1)*Setup!$B$22</f>
        <v>22.3700037747391</v>
      </c>
      <c r="T764" s="0" t="n">
        <f aca="false">SUMPRODUCT('FD inverse'!$A$18:$BH$18,'FD mesh'!$B$84:$BI$84,$E763:$BL763)+'FD inverse'!$A$18*$C764/Setup!$B$17+INDEX('FD inverse'!$A$18:$BH$18,1,'FD mesh'!$B$15+1)*Setup!$B$22</f>
        <v>21.8441242459857</v>
      </c>
      <c r="U764" s="0" t="n">
        <f aca="false">SUMPRODUCT('FD inverse'!$A$19:$BH$19,'FD mesh'!$B$84:$BI$84,$E763:$BL763)+'FD inverse'!$A$19*$C764/Setup!$B$17+INDEX('FD inverse'!$A$19:$BH$19,1,'FD mesh'!$B$15+1)*Setup!$B$22</f>
        <v>21.3228027090352</v>
      </c>
      <c r="V764" s="0" t="n">
        <f aca="false">SUMPRODUCT('FD inverse'!$A$20:$BH$20,'FD mesh'!$B$84:$BI$84,$E763:$BL763)+'FD inverse'!$A$20*$C764/Setup!$B$17+INDEX('FD inverse'!$A$20:$BH$20,1,'FD mesh'!$B$15+1)*Setup!$B$22</f>
        <v>20.8056542230753</v>
      </c>
      <c r="W764" s="0" t="n">
        <f aca="false">SUMPRODUCT('FD inverse'!$A$21:$BH$21,'FD mesh'!$B$84:$BI$84,$E763:$BL763)+'FD inverse'!$A$21*$C764/Setup!$B$17+INDEX('FD inverse'!$A$21:$BH$21,1,'FD mesh'!$B$15+1)*Setup!$B$22</f>
        <v>20.2923021085587</v>
      </c>
      <c r="X764" s="0" t="n">
        <f aca="false">SUMPRODUCT('FD inverse'!$A$22:$BH$22,'FD mesh'!$B$84:$BI$84,$E763:$BL763)+'FD inverse'!$A$22*$C764/Setup!$B$17+INDEX('FD inverse'!$A$22:$BH$22,1,'FD mesh'!$B$15+1)*Setup!$B$22</f>
        <v>19.7823778729885</v>
      </c>
      <c r="Y764" s="0" t="n">
        <f aca="false">SUMPRODUCT('FD inverse'!$A$23:$BH$23,'FD mesh'!$B$84:$BI$84,$E763:$BL763)+'FD inverse'!$A$23*$C764/Setup!$B$17+INDEX('FD inverse'!$A$23:$BH$23,1,'FD mesh'!$B$15+1)*Setup!$B$22</f>
        <v>19.2755209920929</v>
      </c>
      <c r="Z764" s="0" t="n">
        <f aca="false">SUMPRODUCT('FD inverse'!$A$24:$BH$24,'FD mesh'!$B$84:$BI$84,$E763:$BL763)+'FD inverse'!$A$24*$C764/Setup!$B$17+INDEX('FD inverse'!$A$24:$BH$24,1,'FD mesh'!$B$15+1)*Setup!$B$22</f>
        <v>18.771378560685</v>
      </c>
      <c r="AA764" s="0" t="n">
        <f aca="false">SUMPRODUCT('FD inverse'!$A$25:$BH$25,'FD mesh'!$B$84:$BI$84,$E763:$BL763)+'FD inverse'!$A$25*$C764/Setup!$B$17+INDEX('FD inverse'!$A$25:$BH$25,1,'FD mesh'!$B$15+1)*Setup!$B$22</f>
        <v>18.2696048271483</v>
      </c>
      <c r="AB764" s="0" t="n">
        <f aca="false">SUMPRODUCT('FD inverse'!$A$26:$BH$26,'FD mesh'!$B$84:$BI$84,$E763:$BL763)+'FD inverse'!$A$26*$C764/Setup!$B$17+INDEX('FD inverse'!$A$26:$BH$26,1,'FD mesh'!$B$15+1)*Setup!$B$22</f>
        <v>17.7698606251386</v>
      </c>
      <c r="AC764" s="0" t="n">
        <f aca="false">SUMPRODUCT('FD inverse'!$A$27:$BH$27,'FD mesh'!$B$84:$BI$84,$E763:$BL763)+'FD inverse'!$A$27*$C764/Setup!$B$17+INDEX('FD inverse'!$A$27:$BH$27,1,'FD mesh'!$B$15+1)*Setup!$B$22</f>
        <v>17.2718127157778</v>
      </c>
      <c r="AD764" s="0" t="n">
        <f aca="false">SUMPRODUCT('FD inverse'!$A$28:$BH$28,'FD mesh'!$B$84:$BI$84,$E763:$BL763)+'FD inverse'!$A$28*$C764/Setup!$B$17+INDEX('FD inverse'!$A$28:$BH$28,1,'FD mesh'!$B$15+1)*Setup!$B$22</f>
        <v>16.7751330533169</v>
      </c>
      <c r="AE764" s="0" t="n">
        <f aca="false">SUMPRODUCT('FD inverse'!$A$29:$BH$29,'FD mesh'!$B$84:$BI$84,$E763:$BL763)+'FD inverse'!$A$29*$C764/Setup!$B$17+INDEX('FD inverse'!$A$29:$BH$29,1,'FD mesh'!$B$15+1)*Setup!$B$22</f>
        <v>16.2794979869826</v>
      </c>
      <c r="AF764" s="0" t="n">
        <f aca="false">SUMPRODUCT('FD inverse'!$A$30:$BH$30,'FD mesh'!$B$84:$BI$84,$E763:$BL763)+'FD inverse'!$A$30*$C764/Setup!$B$17+INDEX('FD inverse'!$A$30:$BH$30,1,'FD mesh'!$B$15+1)*Setup!$B$22</f>
        <v>15.7845874114903</v>
      </c>
      <c r="AG764" s="0" t="n">
        <f aca="false">SUMPRODUCT('FD inverse'!$A$31:$BH$31,'FD mesh'!$B$84:$BI$84,$E763:$BL763)+'FD inverse'!$A$31*$C764/Setup!$B$17+INDEX('FD inverse'!$A$31:$BH$31,1,'FD mesh'!$B$15+1)*Setup!$B$22</f>
        <v>15.2900838785138</v>
      </c>
      <c r="AH764" s="0" t="n">
        <f aca="false">SUMPRODUCT('FD inverse'!$A$32:$BH$32,'FD mesh'!$B$84:$BI$84,$E763:$BL763)+'FD inverse'!$A$32*$C764/Setup!$B$17+INDEX('FD inverse'!$A$32:$BH$32,1,'FD mesh'!$B$15+1)*Setup!$B$22</f>
        <v>15.2693216491765</v>
      </c>
      <c r="AI764" s="0" t="n">
        <f aca="false">SUMPRODUCT('FD inverse'!$A$33:$BH$33,'FD mesh'!$B$84:$BI$84,$E763:$BL763)+'FD inverse'!$A$33*$C764/Setup!$B$17+INDEX('FD inverse'!$A$33:$BH$33,1,'FD mesh'!$B$15+1)*Setup!$B$22</f>
        <v>15.2486948730313</v>
      </c>
      <c r="AJ764" s="0" t="n">
        <f aca="false">SUMPRODUCT('FD inverse'!$A$34:$BH$34,'FD mesh'!$B$84:$BI$84,$E763:$BL763)+'FD inverse'!$A$34*$C764/Setup!$B$17+INDEX('FD inverse'!$A$34:$BH$34,1,'FD mesh'!$B$15+1)*Setup!$B$22</f>
        <v>15.2281841663591</v>
      </c>
      <c r="AK764" s="0" t="n">
        <f aca="false">SUMPRODUCT('FD inverse'!$A$35:$BH$35,'FD mesh'!$B$84:$BI$84,$E763:$BL763)+'FD inverse'!$A$35*$C764/Setup!$B$17+INDEX('FD inverse'!$A$35:$BH$35,1,'FD mesh'!$B$15+1)*Setup!$B$22</f>
        <v>15.2077722855515</v>
      </c>
      <c r="AL764" s="0" t="n">
        <f aca="false">SUMPRODUCT('FD inverse'!$A$36:$BH$36,'FD mesh'!$B$84:$BI$84,$E763:$BL763)+'FD inverse'!$A$36*$C764/Setup!$B$17+INDEX('FD inverse'!$A$36:$BH$36,1,'FD mesh'!$B$15+1)*Setup!$B$22</f>
        <v>15.1874439801625</v>
      </c>
      <c r="AM764" s="0" t="n">
        <f aca="false">SUMPRODUCT('FD inverse'!$A$37:$BH$37,'FD mesh'!$B$84:$BI$84,$E763:$BL763)+'FD inverse'!$A$37*$C764/Setup!$B$17+INDEX('FD inverse'!$A$37:$BH$37,1,'FD mesh'!$B$15+1)*Setup!$B$22</f>
        <v>15.1671858372615</v>
      </c>
      <c r="AN764" s="0" t="n">
        <f aca="false">SUMPRODUCT('FD inverse'!$A$38:$BH$38,'FD mesh'!$B$84:$BI$84,$E763:$BL763)+'FD inverse'!$A$38*$C764/Setup!$B$17+INDEX('FD inverse'!$A$38:$BH$38,1,'FD mesh'!$B$15+1)*Setup!$B$22</f>
        <v>15.1469861186817</v>
      </c>
      <c r="AO764" s="0" t="n">
        <f aca="false">SUMPRODUCT('FD inverse'!$A$39:$BH$39,'FD mesh'!$B$84:$BI$84,$E763:$BL763)+'FD inverse'!$A$39*$C764/Setup!$B$17+INDEX('FD inverse'!$A$39:$BH$39,1,'FD mesh'!$B$15+1)*Setup!$B$22</f>
        <v>15.1268345925208</v>
      </c>
      <c r="AP764" s="0" t="n">
        <f aca="false">SUMPRODUCT('FD inverse'!$A$40:$BH$40,'FD mesh'!$B$84:$BI$84,$E763:$BL763)+'FD inverse'!$A$40*$C764/Setup!$B$17+INDEX('FD inverse'!$A$40:$BH$40,1,'FD mesh'!$B$15+1)*Setup!$B$22</f>
        <v>15.1067223600438</v>
      </c>
      <c r="AQ764" s="0" t="n">
        <f aca="false">SUMPRODUCT('FD inverse'!$A$41:$BH$41,'FD mesh'!$B$84:$BI$84,$E763:$BL763)+'FD inverse'!$A$41*$C764/Setup!$B$17+INDEX('FD inverse'!$A$41:$BH$41,1,'FD mesh'!$B$15+1)*Setup!$B$22</f>
        <v>15.0866416789457</v>
      </c>
      <c r="AR764" s="0" t="n">
        <f aca="false">SUMPRODUCT('FD inverse'!$A$42:$BH$42,'FD mesh'!$B$84:$BI$84,$E763:$BL763)+'FD inverse'!$A$42*$C764/Setup!$B$17+INDEX('FD inverse'!$A$42:$BH$42,1,'FD mesh'!$B$15+1)*Setup!$B$22</f>
        <v>15.0665857837618</v>
      </c>
      <c r="AS764" s="0" t="n">
        <f aca="false">SUMPRODUCT('FD inverse'!$A$43:$BH$43,'FD mesh'!$B$84:$BI$84,$E763:$BL763)+'FD inverse'!$A$43*$C764/Setup!$B$17+INDEX('FD inverse'!$A$43:$BH$43,1,'FD mesh'!$B$15+1)*Setup!$B$22</f>
        <v>0</v>
      </c>
      <c r="AT764" s="0" t="n">
        <f aca="false">SUMPRODUCT('FD inverse'!$A$44:$BH$44,'FD mesh'!$B$84:$BI$84,$E763:$BL763)+'FD inverse'!$A$44*$C764/Setup!$B$17+INDEX('FD inverse'!$A$44:$BH$44,1,'FD mesh'!$B$15+1)*Setup!$B$22</f>
        <v>0</v>
      </c>
      <c r="AU764" s="0" t="n">
        <f aca="false">SUMPRODUCT('FD inverse'!$A$45:$BH$45,'FD mesh'!$B$84:$BI$84,$E763:$BL763)+'FD inverse'!$A$45*$C764/Setup!$B$17+INDEX('FD inverse'!$A$45:$BH$45,1,'FD mesh'!$B$15+1)*Setup!$B$22</f>
        <v>0</v>
      </c>
      <c r="AV764" s="0" t="n">
        <f aca="false">SUMPRODUCT('FD inverse'!$A$46:$BH$46,'FD mesh'!$B$84:$BI$84,$E763:$BL763)+'FD inverse'!$A$46*$C764/Setup!$B$17+INDEX('FD inverse'!$A$46:$BH$46,1,'FD mesh'!$B$15+1)*Setup!$B$22</f>
        <v>0</v>
      </c>
      <c r="AW764" s="0" t="n">
        <f aca="false">SUMPRODUCT('FD inverse'!$A$47:$BH$47,'FD mesh'!$B$84:$BI$84,$E763:$BL763)+'FD inverse'!$A$47*$C764/Setup!$B$17+INDEX('FD inverse'!$A$47:$BH$47,1,'FD mesh'!$B$15+1)*Setup!$B$22</f>
        <v>0</v>
      </c>
      <c r="AX764" s="0" t="n">
        <f aca="false">SUMPRODUCT('FD inverse'!$A$48:$BH$48,'FD mesh'!$B$84:$BI$84,$E763:$BL763)+'FD inverse'!$A$48*$C764/Setup!$B$17+INDEX('FD inverse'!$A$48:$BH$48,1,'FD mesh'!$B$15+1)*Setup!$B$22</f>
        <v>0</v>
      </c>
      <c r="AY764" s="0" t="n">
        <f aca="false">SUMPRODUCT('FD inverse'!$A$49:$BH$49,'FD mesh'!$B$84:$BI$84,$E763:$BL763)+'FD inverse'!$A$49*$C764/Setup!$B$17+INDEX('FD inverse'!$A$49:$BH$49,1,'FD mesh'!$B$15+1)*Setup!$B$22</f>
        <v>0</v>
      </c>
      <c r="AZ764" s="0" t="n">
        <f aca="false">SUMPRODUCT('FD inverse'!$A$50:$BH$50,'FD mesh'!$B$84:$BI$84,$E763:$BL763)+'FD inverse'!$A$50*$C764/Setup!$B$17+INDEX('FD inverse'!$A$50:$BH$50,1,'FD mesh'!$B$15+1)*Setup!$B$22</f>
        <v>0</v>
      </c>
      <c r="BA764" s="0" t="n">
        <f aca="false">SUMPRODUCT('FD inverse'!$A$51:$BH$51,'FD mesh'!$B$84:$BI$84,$E763:$BL763)+'FD inverse'!$A$51*$C764/Setup!$B$17+INDEX('FD inverse'!$A$51:$BH$51,1,'FD mesh'!$B$15+1)*Setup!$B$22</f>
        <v>0</v>
      </c>
      <c r="BB764" s="0" t="n">
        <f aca="false">SUMPRODUCT('FD inverse'!$A$52:$BH$52,'FD mesh'!$B$84:$BI$84,$E763:$BL763)+'FD inverse'!$A$52*$C764/Setup!$B$17+INDEX('FD inverse'!$A$52:$BH$52,1,'FD mesh'!$B$15+1)*Setup!$B$22</f>
        <v>0</v>
      </c>
      <c r="BC764" s="0" t="n">
        <f aca="false">SUMPRODUCT('FD inverse'!$A$53:$BH$53,'FD mesh'!$B$84:$BI$84,$E763:$BL763)+'FD inverse'!$A$53*$C764/Setup!$B$17+INDEX('FD inverse'!$A$53:$BH$53,1,'FD mesh'!$B$15+1)*Setup!$B$22</f>
        <v>0</v>
      </c>
      <c r="BD764" s="0" t="n">
        <f aca="false">SUMPRODUCT('FD inverse'!$A$54:$BH$54,'FD mesh'!$B$84:$BI$84,$E763:$BL763)+'FD inverse'!$A$54*$C764/Setup!$B$17+INDEX('FD inverse'!$A$54:$BH$54,1,'FD mesh'!$B$15+1)*Setup!$B$22</f>
        <v>0</v>
      </c>
      <c r="BE764" s="0" t="n">
        <f aca="false">SUMPRODUCT('FD inverse'!$A$55:$BH$55,'FD mesh'!$B$84:$BI$84,$E763:$BL763)+'FD inverse'!$A$55*$C764/Setup!$B$17+INDEX('FD inverse'!$A$55:$BH$55,1,'FD mesh'!$B$15+1)*Setup!$B$22</f>
        <v>0</v>
      </c>
      <c r="BF764" s="0" t="n">
        <f aca="false">SUMPRODUCT('FD inverse'!$A$56:$BH$56,'FD mesh'!$B$84:$BI$84,$E763:$BL763)+'FD inverse'!$A$56*$C764/Setup!$B$17+INDEX('FD inverse'!$A$56:$BH$56,1,'FD mesh'!$B$15+1)*Setup!$B$22</f>
        <v>0</v>
      </c>
      <c r="BG764" s="0" t="n">
        <f aca="false">SUMPRODUCT('FD inverse'!$A$57:$BH$57,'FD mesh'!$B$84:$BI$84,$E763:$BL763)+'FD inverse'!$A$57*$C764/Setup!$B$17+INDEX('FD inverse'!$A$57:$BH$57,1,'FD mesh'!$B$15+1)*Setup!$B$22</f>
        <v>0</v>
      </c>
      <c r="BH764" s="0" t="n">
        <f aca="false">SUMPRODUCT('FD inverse'!$A$58:$BH$58,'FD mesh'!$B$84:$BI$84,$E763:$BL763)+'FD inverse'!$A$58*$C764/Setup!$B$17+INDEX('FD inverse'!$A$58:$BH$58,1,'FD mesh'!$B$15+1)*Setup!$B$22</f>
        <v>0</v>
      </c>
      <c r="BI764" s="0" t="n">
        <f aca="false">SUMPRODUCT('FD inverse'!$A$59:$BH$59,'FD mesh'!$B$84:$BI$84,$E763:$BL763)+'FD inverse'!$A$59*$C764/Setup!$B$17+INDEX('FD inverse'!$A$59:$BH$59,1,'FD mesh'!$B$15+1)*Setup!$B$22</f>
        <v>0</v>
      </c>
      <c r="BJ764" s="0" t="n">
        <f aca="false">SUMPRODUCT('FD inverse'!$A$60:$BH$60,'FD mesh'!$B$84:$BI$84,$E763:$BL763)+'FD inverse'!$A$60*$C764/Setup!$B$17+INDEX('FD inverse'!$A$60:$BH$60,1,'FD mesh'!$B$15+1)*Setup!$B$22</f>
        <v>0</v>
      </c>
      <c r="BK764" s="0" t="n">
        <f aca="false">SUMPRODUCT('FD inverse'!$A$61:$BH$61,'FD mesh'!$B$84:$BI$84,$E763:$BL763)+'FD inverse'!$A$61*$C764/Setup!$B$17+INDEX('FD inverse'!$A$61:$BH$61,1,'FD mesh'!$B$15+1)*Setup!$B$22</f>
        <v>0</v>
      </c>
      <c r="BL764" s="0" t="n">
        <f aca="false">SUMPRODUCT('FD inverse'!$A$62:$BH$62,'FD mesh'!$B$84:$BI$84,$E763:$BL763)+'FD inverse'!$A$62*$C764/Setup!$B$17+INDEX('FD inverse'!$A$62:$BH$62,1,'FD mesh'!$B$15+1)*Setup!$B$22</f>
        <v>0</v>
      </c>
    </row>
    <row r="765" customFormat="false" ht="15" hidden="false" customHeight="false" outlineLevel="0" collapsed="false">
      <c r="A765" s="0" t="n">
        <v>760</v>
      </c>
      <c r="B765" s="0" t="n">
        <f aca="false">A765*Setup!$B$11/3600</f>
        <v>63.3333333333333</v>
      </c>
      <c r="C765" s="0" t="n">
        <f aca="false">Setup!$B$7+Setup!$B$8*COS(2*PI()*(B765-Setup!$B$9)/24)</f>
        <v>27.9392310120488</v>
      </c>
      <c r="D765" s="0" t="n">
        <f aca="false">(C765-E765)/Setup!$B$17</f>
        <v>15.1186536111213</v>
      </c>
      <c r="E765" s="0" t="n">
        <f aca="false">SUMPRODUCT('FD inverse'!$A$3:$BH$3,'FD mesh'!$B$84:$BI$84,$E764:$BL764)+'FD inverse'!$A$3*$C765/Setup!$B$17+INDEX('FD inverse'!$A$3:$BH$3,1,'FD mesh'!$B$15+1)*Setup!$B$22</f>
        <v>25.9738060426031</v>
      </c>
      <c r="F765" s="0" t="n">
        <f aca="false">SUMPRODUCT('FD inverse'!$A$4:$BH$4,'FD mesh'!$B$84:$BI$84,$E764:$BL764)+'FD inverse'!$A$4*$C765/Setup!$B$17+INDEX('FD inverse'!$A$4:$BH$4,1,'FD mesh'!$B$15+1)*Setup!$B$22</f>
        <v>25.5280429785745</v>
      </c>
      <c r="G765" s="0" t="n">
        <f aca="false">SUMPRODUCT('FD inverse'!$A$5:$BH$5,'FD mesh'!$B$84:$BI$84,$E764:$BL764)+'FD inverse'!$A$5*$C765/Setup!$B$17+INDEX('FD inverse'!$A$5:$BH$5,1,'FD mesh'!$B$15+1)*Setup!$B$22</f>
        <v>25.0908939316462</v>
      </c>
      <c r="H765" s="0" t="n">
        <f aca="false">SUMPRODUCT('FD inverse'!$A$6:$BH$6,'FD mesh'!$B$84:$BI$84,$E764:$BL764)+'FD inverse'!$A$6*$C765/Setup!$B$17+INDEX('FD inverse'!$A$6:$BH$6,1,'FD mesh'!$B$15+1)*Setup!$B$22</f>
        <v>23.6366258356262</v>
      </c>
      <c r="I765" s="0" t="n">
        <f aca="false">SUMPRODUCT('FD inverse'!$A$7:$BH$7,'FD mesh'!$B$84:$BI$84,$E764:$BL764)+'FD inverse'!$A$7*$C765/Setup!$B$17+INDEX('FD inverse'!$A$7:$BH$7,1,'FD mesh'!$B$15+1)*Setup!$B$22</f>
        <v>23.51376777515</v>
      </c>
      <c r="J765" s="0" t="n">
        <f aca="false">SUMPRODUCT('FD inverse'!$A$8:$BH$8,'FD mesh'!$B$84:$BI$84,$E764:$BL764)+'FD inverse'!$A$8*$C765/Setup!$B$17+INDEX('FD inverse'!$A$8:$BH$8,1,'FD mesh'!$B$15+1)*Setup!$B$22</f>
        <v>23.4025478422689</v>
      </c>
      <c r="K765" s="0" t="n">
        <f aca="false">SUMPRODUCT('FD inverse'!$A$9:$BH$9,'FD mesh'!$B$84:$BI$84,$E764:$BL764)+'FD inverse'!$A$9*$C765/Setup!$B$17+INDEX('FD inverse'!$A$9:$BH$9,1,'FD mesh'!$B$15+1)*Setup!$B$22</f>
        <v>23.3028850583192</v>
      </c>
      <c r="L765" s="0" t="n">
        <f aca="false">SUMPRODUCT('FD inverse'!$A$10:$BH$10,'FD mesh'!$B$84:$BI$84,$E764:$BL764)+'FD inverse'!$A$10*$C765/Setup!$B$17+INDEX('FD inverse'!$A$10:$BH$10,1,'FD mesh'!$B$15+1)*Setup!$B$22</f>
        <v>23.2146706134076</v>
      </c>
      <c r="M765" s="0" t="n">
        <f aca="false">SUMPRODUCT('FD inverse'!$A$11:$BH$11,'FD mesh'!$B$84:$BI$84,$E764:$BL764)+'FD inverse'!$A$11*$C765/Setup!$B$17+INDEX('FD inverse'!$A$11:$BH$11,1,'FD mesh'!$B$15+1)*Setup!$B$22</f>
        <v>23.1377808600039</v>
      </c>
      <c r="N765" s="0" t="n">
        <f aca="false">SUMPRODUCT('FD inverse'!$A$12:$BH$12,'FD mesh'!$B$84:$BI$84,$E764:$BL764)+'FD inverse'!$A$12*$C765/Setup!$B$17+INDEX('FD inverse'!$A$12:$BH$12,1,'FD mesh'!$B$15+1)*Setup!$B$22</f>
        <v>23.0720885114023</v>
      </c>
      <c r="O765" s="0" t="n">
        <f aca="false">SUMPRODUCT('FD inverse'!$A$13:$BH$13,'FD mesh'!$B$84:$BI$84,$E764:$BL764)+'FD inverse'!$A$13*$C765/Setup!$B$17+INDEX('FD inverse'!$A$13:$BH$13,1,'FD mesh'!$B$15+1)*Setup!$B$22</f>
        <v>23.0174720705866</v>
      </c>
      <c r="P765" s="0" t="n">
        <f aca="false">SUMPRODUCT('FD inverse'!$A$14:$BH$14,'FD mesh'!$B$84:$BI$84,$E764:$BL764)+'FD inverse'!$A$14*$C765/Setup!$B$17+INDEX('FD inverse'!$A$14:$BH$14,1,'FD mesh'!$B$15+1)*Setup!$B$22</f>
        <v>22.9738235148257</v>
      </c>
      <c r="Q765" s="0" t="n">
        <f aca="false">SUMPRODUCT('FD inverse'!$A$15:$BH$15,'FD mesh'!$B$84:$BI$84,$E764:$BL764)+'FD inverse'!$A$15*$C765/Setup!$B$17+INDEX('FD inverse'!$A$15:$BH$15,1,'FD mesh'!$B$15+1)*Setup!$B$22</f>
        <v>22.9410542595599</v>
      </c>
      <c r="R765" s="0" t="n">
        <f aca="false">SUMPRODUCT('FD inverse'!$A$16:$BH$16,'FD mesh'!$B$84:$BI$84,$E764:$BL764)+'FD inverse'!$A$16*$C765/Setup!$B$17+INDEX('FD inverse'!$A$16:$BH$16,1,'FD mesh'!$B$15+1)*Setup!$B$22</f>
        <v>22.919099422098</v>
      </c>
      <c r="S765" s="0" t="n">
        <f aca="false">SUMPRODUCT('FD inverse'!$A$17:$BH$17,'FD mesh'!$B$84:$BI$84,$E764:$BL764)+'FD inverse'!$A$17*$C765/Setup!$B$17+INDEX('FD inverse'!$A$17:$BH$17,1,'FD mesh'!$B$15+1)*Setup!$B$22</f>
        <v>22.3869118525889</v>
      </c>
      <c r="T765" s="0" t="n">
        <f aca="false">SUMPRODUCT('FD inverse'!$A$18:$BH$18,'FD mesh'!$B$84:$BI$84,$E764:$BL764)+'FD inverse'!$A$18*$C765/Setup!$B$17+INDEX('FD inverse'!$A$18:$BH$18,1,'FD mesh'!$B$15+1)*Setup!$B$22</f>
        <v>21.859700088847</v>
      </c>
      <c r="U765" s="0" t="n">
        <f aca="false">SUMPRODUCT('FD inverse'!$A$19:$BH$19,'FD mesh'!$B$84:$BI$84,$E764:$BL764)+'FD inverse'!$A$19*$C765/Setup!$B$17+INDEX('FD inverse'!$A$19:$BH$19,1,'FD mesh'!$B$15+1)*Setup!$B$22</f>
        <v>21.3370720731471</v>
      </c>
      <c r="V765" s="0" t="n">
        <f aca="false">SUMPRODUCT('FD inverse'!$A$20:$BH$20,'FD mesh'!$B$84:$BI$84,$E764:$BL764)+'FD inverse'!$A$20*$C765/Setup!$B$17+INDEX('FD inverse'!$A$20:$BH$20,1,'FD mesh'!$B$15+1)*Setup!$B$22</f>
        <v>20.8186433274573</v>
      </c>
      <c r="W765" s="0" t="n">
        <f aca="false">SUMPRODUCT('FD inverse'!$A$21:$BH$21,'FD mesh'!$B$84:$BI$84,$E764:$BL764)+'FD inverse'!$A$21*$C765/Setup!$B$17+INDEX('FD inverse'!$A$21:$BH$21,1,'FD mesh'!$B$15+1)*Setup!$B$22</f>
        <v>20.3040370896284</v>
      </c>
      <c r="X765" s="0" t="n">
        <f aca="false">SUMPRODUCT('FD inverse'!$A$22:$BH$22,'FD mesh'!$B$84:$BI$84,$E764:$BL764)+'FD inverse'!$A$22*$C765/Setup!$B$17+INDEX('FD inverse'!$A$22:$BH$22,1,'FD mesh'!$B$15+1)*Setup!$B$22</f>
        <v>19.7928842890857</v>
      </c>
      <c r="Y765" s="0" t="n">
        <f aca="false">SUMPRODUCT('FD inverse'!$A$23:$BH$23,'FD mesh'!$B$84:$BI$84,$E764:$BL764)+'FD inverse'!$A$23*$C765/Setup!$B$17+INDEX('FD inverse'!$A$23:$BH$23,1,'FD mesh'!$B$15+1)*Setup!$B$22</f>
        <v>19.2848233767088</v>
      </c>
      <c r="Z765" s="0" t="n">
        <f aca="false">SUMPRODUCT('FD inverse'!$A$24:$BH$24,'FD mesh'!$B$84:$BI$84,$E764:$BL764)+'FD inverse'!$A$24*$C765/Setup!$B$17+INDEX('FD inverse'!$A$24:$BH$24,1,'FD mesh'!$B$15+1)*Setup!$B$22</f>
        <v>18.7795000232332</v>
      </c>
      <c r="AA765" s="0" t="n">
        <f aca="false">SUMPRODUCT('FD inverse'!$A$25:$BH$25,'FD mesh'!$B$84:$BI$84,$E764:$BL764)+'FD inverse'!$A$25*$C765/Setup!$B$17+INDEX('FD inverse'!$A$25:$BH$25,1,'FD mesh'!$B$15+1)*Setup!$B$22</f>
        <v>18.2765667001646</v>
      </c>
      <c r="AB765" s="0" t="n">
        <f aca="false">SUMPRODUCT('FD inverse'!$A$26:$BH$26,'FD mesh'!$B$84:$BI$84,$E764:$BL764)+'FD inverse'!$A$26*$C765/Setup!$B$17+INDEX('FD inverse'!$A$26:$BH$26,1,'FD mesh'!$B$15+1)*Setup!$B$22</f>
        <v>17.7756821568694</v>
      </c>
      <c r="AC765" s="0" t="n">
        <f aca="false">SUMPRODUCT('FD inverse'!$A$27:$BH$27,'FD mesh'!$B$84:$BI$84,$E764:$BL764)+'FD inverse'!$A$27*$C765/Setup!$B$17+INDEX('FD inverse'!$A$27:$BH$27,1,'FD mesh'!$B$15+1)*Setup!$B$22</f>
        <v>17.2765108071978</v>
      </c>
      <c r="AD765" s="0" t="n">
        <f aca="false">SUMPRODUCT('FD inverse'!$A$28:$BH$28,'FD mesh'!$B$84:$BI$84,$E764:$BL764)+'FD inverse'!$A$28*$C765/Setup!$B$17+INDEX('FD inverse'!$A$28:$BH$28,1,'FD mesh'!$B$15+1)*Setup!$B$22</f>
        <v>16.7787220387156</v>
      </c>
      <c r="AE765" s="0" t="n">
        <f aca="false">SUMPRODUCT('FD inverse'!$A$29:$BH$29,'FD mesh'!$B$84:$BI$84,$E764:$BL764)+'FD inverse'!$A$29*$C765/Setup!$B$17+INDEX('FD inverse'!$A$29:$BH$29,1,'FD mesh'!$B$15+1)*Setup!$B$22</f>
        <v>16.281989457365</v>
      </c>
      <c r="AF765" s="0" t="n">
        <f aca="false">SUMPRODUCT('FD inverse'!$A$30:$BH$30,'FD mesh'!$B$84:$BI$84,$E764:$BL764)+'FD inverse'!$A$30*$C765/Setup!$B$17+INDEX('FD inverse'!$A$30:$BH$30,1,'FD mesh'!$B$15+1)*Setup!$B$22</f>
        <v>15.7859900801555</v>
      </c>
      <c r="AG765" s="0" t="n">
        <f aca="false">SUMPRODUCT('FD inverse'!$A$31:$BH$31,'FD mesh'!$B$84:$BI$84,$E764:$BL764)+'FD inverse'!$A$31*$C765/Setup!$B$17+INDEX('FD inverse'!$A$31:$BH$31,1,'FD mesh'!$B$15+1)*Setup!$B$22</f>
        <v>15.290403488296</v>
      </c>
      <c r="AH765" s="0" t="n">
        <f aca="false">SUMPRODUCT('FD inverse'!$A$32:$BH$32,'FD mesh'!$B$84:$BI$84,$E764:$BL764)+'FD inverse'!$A$32*$C765/Setup!$B$17+INDEX('FD inverse'!$A$32:$BH$32,1,'FD mesh'!$B$15+1)*Setup!$B$22</f>
        <v>15.2695980069138</v>
      </c>
      <c r="AI765" s="0" t="n">
        <f aca="false">SUMPRODUCT('FD inverse'!$A$33:$BH$33,'FD mesh'!$B$84:$BI$84,$E764:$BL764)+'FD inverse'!$A$33*$C765/Setup!$B$17+INDEX('FD inverse'!$A$33:$BH$33,1,'FD mesh'!$B$15+1)*Setup!$B$22</f>
        <v>15.2489324241835</v>
      </c>
      <c r="AJ765" s="0" t="n">
        <f aca="false">SUMPRODUCT('FD inverse'!$A$34:$BH$34,'FD mesh'!$B$84:$BI$84,$E764:$BL764)+'FD inverse'!$A$34*$C765/Setup!$B$17+INDEX('FD inverse'!$A$34:$BH$34,1,'FD mesh'!$B$15+1)*Setup!$B$22</f>
        <v>15.2283870953181</v>
      </c>
      <c r="AK765" s="0" t="n">
        <f aca="false">SUMPRODUCT('FD inverse'!$A$35:$BH$35,'FD mesh'!$B$84:$BI$84,$E764:$BL764)+'FD inverse'!$A$35*$C765/Setup!$B$17+INDEX('FD inverse'!$A$35:$BH$35,1,'FD mesh'!$B$15+1)*Setup!$B$22</f>
        <v>15.2079444937659</v>
      </c>
      <c r="AL765" s="0" t="n">
        <f aca="false">SUMPRODUCT('FD inverse'!$A$36:$BH$36,'FD mesh'!$B$84:$BI$84,$E764:$BL764)+'FD inverse'!$A$36*$C765/Setup!$B$17+INDEX('FD inverse'!$A$36:$BH$36,1,'FD mesh'!$B$15+1)*Setup!$B$22</f>
        <v>15.1875890679784</v>
      </c>
      <c r="AM765" s="0" t="n">
        <f aca="false">SUMPRODUCT('FD inverse'!$A$37:$BH$37,'FD mesh'!$B$84:$BI$84,$E764:$BL764)+'FD inverse'!$A$37*$C765/Setup!$B$17+INDEX('FD inverse'!$A$37:$BH$37,1,'FD mesh'!$B$15+1)*Setup!$B$22</f>
        <v>15.167307088985</v>
      </c>
      <c r="AN765" s="0" t="n">
        <f aca="false">SUMPRODUCT('FD inverse'!$A$38:$BH$38,'FD mesh'!$B$84:$BI$84,$E764:$BL764)+'FD inverse'!$A$38*$C765/Setup!$B$17+INDEX('FD inverse'!$A$38:$BH$38,1,'FD mesh'!$B$15+1)*Setup!$B$22</f>
        <v>15.147086490407</v>
      </c>
      <c r="AO765" s="0" t="n">
        <f aca="false">SUMPRODUCT('FD inverse'!$A$39:$BH$39,'FD mesh'!$B$84:$BI$84,$E764:$BL764)+'FD inverse'!$A$39*$C765/Setup!$B$17+INDEX('FD inverse'!$A$39:$BH$39,1,'FD mesh'!$B$15+1)*Setup!$B$22</f>
        <v>15.1269167023082</v>
      </c>
      <c r="AP765" s="0" t="n">
        <f aca="false">SUMPRODUCT('FD inverse'!$A$40:$BH$40,'FD mesh'!$B$84:$BI$84,$E764:$BL764)+'FD inverse'!$A$40*$C765/Setup!$B$17+INDEX('FD inverse'!$A$40:$BH$40,1,'FD mesh'!$B$15+1)*Setup!$B$22</f>
        <v>15.1067884800751</v>
      </c>
      <c r="AQ765" s="0" t="n">
        <f aca="false">SUMPRODUCT('FD inverse'!$A$41:$BH$41,'FD mesh'!$B$84:$BI$84,$E764:$BL764)+'FD inverse'!$A$41*$C765/Setup!$B$17+INDEX('FD inverse'!$A$41:$BH$41,1,'FD mesh'!$B$15+1)*Setup!$B$22</f>
        <v>15.0866937293248</v>
      </c>
      <c r="AR765" s="0" t="n">
        <f aca="false">SUMPRODUCT('FD inverse'!$A$42:$BH$42,'FD mesh'!$B$84:$BI$84,$E764:$BL764)+'FD inverse'!$A$42*$C765/Setup!$B$17+INDEX('FD inverse'!$A$42:$BH$42,1,'FD mesh'!$B$15+1)*Setup!$B$22</f>
        <v>15.0666253276754</v>
      </c>
      <c r="AS765" s="0" t="n">
        <f aca="false">SUMPRODUCT('FD inverse'!$A$43:$BH$43,'FD mesh'!$B$84:$BI$84,$E764:$BL764)+'FD inverse'!$A$43*$C765/Setup!$B$17+INDEX('FD inverse'!$A$43:$BH$43,1,'FD mesh'!$B$15+1)*Setup!$B$22</f>
        <v>0</v>
      </c>
      <c r="AT765" s="0" t="n">
        <f aca="false">SUMPRODUCT('FD inverse'!$A$44:$BH$44,'FD mesh'!$B$84:$BI$84,$E764:$BL764)+'FD inverse'!$A$44*$C765/Setup!$B$17+INDEX('FD inverse'!$A$44:$BH$44,1,'FD mesh'!$B$15+1)*Setup!$B$22</f>
        <v>0</v>
      </c>
      <c r="AU765" s="0" t="n">
        <f aca="false">SUMPRODUCT('FD inverse'!$A$45:$BH$45,'FD mesh'!$B$84:$BI$84,$E764:$BL764)+'FD inverse'!$A$45*$C765/Setup!$B$17+INDEX('FD inverse'!$A$45:$BH$45,1,'FD mesh'!$B$15+1)*Setup!$B$22</f>
        <v>0</v>
      </c>
      <c r="AV765" s="0" t="n">
        <f aca="false">SUMPRODUCT('FD inverse'!$A$46:$BH$46,'FD mesh'!$B$84:$BI$84,$E764:$BL764)+'FD inverse'!$A$46*$C765/Setup!$B$17+INDEX('FD inverse'!$A$46:$BH$46,1,'FD mesh'!$B$15+1)*Setup!$B$22</f>
        <v>0</v>
      </c>
      <c r="AW765" s="0" t="n">
        <f aca="false">SUMPRODUCT('FD inverse'!$A$47:$BH$47,'FD mesh'!$B$84:$BI$84,$E764:$BL764)+'FD inverse'!$A$47*$C765/Setup!$B$17+INDEX('FD inverse'!$A$47:$BH$47,1,'FD mesh'!$B$15+1)*Setup!$B$22</f>
        <v>0</v>
      </c>
      <c r="AX765" s="0" t="n">
        <f aca="false">SUMPRODUCT('FD inverse'!$A$48:$BH$48,'FD mesh'!$B$84:$BI$84,$E764:$BL764)+'FD inverse'!$A$48*$C765/Setup!$B$17+INDEX('FD inverse'!$A$48:$BH$48,1,'FD mesh'!$B$15+1)*Setup!$B$22</f>
        <v>0</v>
      </c>
      <c r="AY765" s="0" t="n">
        <f aca="false">SUMPRODUCT('FD inverse'!$A$49:$BH$49,'FD mesh'!$B$84:$BI$84,$E764:$BL764)+'FD inverse'!$A$49*$C765/Setup!$B$17+INDEX('FD inverse'!$A$49:$BH$49,1,'FD mesh'!$B$15+1)*Setup!$B$22</f>
        <v>0</v>
      </c>
      <c r="AZ765" s="0" t="n">
        <f aca="false">SUMPRODUCT('FD inverse'!$A$50:$BH$50,'FD mesh'!$B$84:$BI$84,$E764:$BL764)+'FD inverse'!$A$50*$C765/Setup!$B$17+INDEX('FD inverse'!$A$50:$BH$50,1,'FD mesh'!$B$15+1)*Setup!$B$22</f>
        <v>0</v>
      </c>
      <c r="BA765" s="0" t="n">
        <f aca="false">SUMPRODUCT('FD inverse'!$A$51:$BH$51,'FD mesh'!$B$84:$BI$84,$E764:$BL764)+'FD inverse'!$A$51*$C765/Setup!$B$17+INDEX('FD inverse'!$A$51:$BH$51,1,'FD mesh'!$B$15+1)*Setup!$B$22</f>
        <v>0</v>
      </c>
      <c r="BB765" s="0" t="n">
        <f aca="false">SUMPRODUCT('FD inverse'!$A$52:$BH$52,'FD mesh'!$B$84:$BI$84,$E764:$BL764)+'FD inverse'!$A$52*$C765/Setup!$B$17+INDEX('FD inverse'!$A$52:$BH$52,1,'FD mesh'!$B$15+1)*Setup!$B$22</f>
        <v>0</v>
      </c>
      <c r="BC765" s="0" t="n">
        <f aca="false">SUMPRODUCT('FD inverse'!$A$53:$BH$53,'FD mesh'!$B$84:$BI$84,$E764:$BL764)+'FD inverse'!$A$53*$C765/Setup!$B$17+INDEX('FD inverse'!$A$53:$BH$53,1,'FD mesh'!$B$15+1)*Setup!$B$22</f>
        <v>0</v>
      </c>
      <c r="BD765" s="0" t="n">
        <f aca="false">SUMPRODUCT('FD inverse'!$A$54:$BH$54,'FD mesh'!$B$84:$BI$84,$E764:$BL764)+'FD inverse'!$A$54*$C765/Setup!$B$17+INDEX('FD inverse'!$A$54:$BH$54,1,'FD mesh'!$B$15+1)*Setup!$B$22</f>
        <v>0</v>
      </c>
      <c r="BE765" s="0" t="n">
        <f aca="false">SUMPRODUCT('FD inverse'!$A$55:$BH$55,'FD mesh'!$B$84:$BI$84,$E764:$BL764)+'FD inverse'!$A$55*$C765/Setup!$B$17+INDEX('FD inverse'!$A$55:$BH$55,1,'FD mesh'!$B$15+1)*Setup!$B$22</f>
        <v>0</v>
      </c>
      <c r="BF765" s="0" t="n">
        <f aca="false">SUMPRODUCT('FD inverse'!$A$56:$BH$56,'FD mesh'!$B$84:$BI$84,$E764:$BL764)+'FD inverse'!$A$56*$C765/Setup!$B$17+INDEX('FD inverse'!$A$56:$BH$56,1,'FD mesh'!$B$15+1)*Setup!$B$22</f>
        <v>0</v>
      </c>
      <c r="BG765" s="0" t="n">
        <f aca="false">SUMPRODUCT('FD inverse'!$A$57:$BH$57,'FD mesh'!$B$84:$BI$84,$E764:$BL764)+'FD inverse'!$A$57*$C765/Setup!$B$17+INDEX('FD inverse'!$A$57:$BH$57,1,'FD mesh'!$B$15+1)*Setup!$B$22</f>
        <v>0</v>
      </c>
      <c r="BH765" s="0" t="n">
        <f aca="false">SUMPRODUCT('FD inverse'!$A$58:$BH$58,'FD mesh'!$B$84:$BI$84,$E764:$BL764)+'FD inverse'!$A$58*$C765/Setup!$B$17+INDEX('FD inverse'!$A$58:$BH$58,1,'FD mesh'!$B$15+1)*Setup!$B$22</f>
        <v>0</v>
      </c>
      <c r="BI765" s="0" t="n">
        <f aca="false">SUMPRODUCT('FD inverse'!$A$59:$BH$59,'FD mesh'!$B$84:$BI$84,$E764:$BL764)+'FD inverse'!$A$59*$C765/Setup!$B$17+INDEX('FD inverse'!$A$59:$BH$59,1,'FD mesh'!$B$15+1)*Setup!$B$22</f>
        <v>0</v>
      </c>
      <c r="BJ765" s="0" t="n">
        <f aca="false">SUMPRODUCT('FD inverse'!$A$60:$BH$60,'FD mesh'!$B$84:$BI$84,$E764:$BL764)+'FD inverse'!$A$60*$C765/Setup!$B$17+INDEX('FD inverse'!$A$60:$BH$60,1,'FD mesh'!$B$15+1)*Setup!$B$22</f>
        <v>0</v>
      </c>
      <c r="BK765" s="0" t="n">
        <f aca="false">SUMPRODUCT('FD inverse'!$A$61:$BH$61,'FD mesh'!$B$84:$BI$84,$E764:$BL764)+'FD inverse'!$A$61*$C765/Setup!$B$17+INDEX('FD inverse'!$A$61:$BH$61,1,'FD mesh'!$B$15+1)*Setup!$B$22</f>
        <v>0</v>
      </c>
      <c r="BL765" s="0" t="n">
        <f aca="false">SUMPRODUCT('FD inverse'!$A$62:$BH$62,'FD mesh'!$B$84:$BI$84,$E764:$BL764)+'FD inverse'!$A$62*$C765/Setup!$B$17+INDEX('FD inverse'!$A$62:$BH$62,1,'FD mesh'!$B$15+1)*Setup!$B$22</f>
        <v>0</v>
      </c>
    </row>
    <row r="766" customFormat="false" ht="15" hidden="false" customHeight="false" outlineLevel="0" collapsed="false">
      <c r="A766" s="0" t="n">
        <v>761</v>
      </c>
      <c r="B766" s="0" t="n">
        <f aca="false">A766*Setup!$B$11/3600</f>
        <v>63.4166666666667</v>
      </c>
      <c r="C766" s="0" t="n">
        <f aca="false">Setup!$B$7+Setup!$B$8*COS(2*PI()*(B766-Setup!$B$9)/24)</f>
        <v>27.953446041871</v>
      </c>
      <c r="D766" s="0" t="n">
        <f aca="false">(C766-E766)/Setup!$B$17</f>
        <v>15.087683652947</v>
      </c>
      <c r="E766" s="0" t="n">
        <f aca="false">SUMPRODUCT('FD inverse'!$A$3:$BH$3,'FD mesh'!$B$84:$BI$84,$E765:$BL765)+'FD inverse'!$A$3*$C766/Setup!$B$17+INDEX('FD inverse'!$A$3:$BH$3,1,'FD mesh'!$B$15+1)*Setup!$B$22</f>
        <v>25.9920471669879</v>
      </c>
      <c r="F766" s="0" t="n">
        <f aca="false">SUMPRODUCT('FD inverse'!$A$4:$BH$4,'FD mesh'!$B$84:$BI$84,$E765:$BL765)+'FD inverse'!$A$4*$C766/Setup!$B$17+INDEX('FD inverse'!$A$4:$BH$4,1,'FD mesh'!$B$15+1)*Setup!$B$22</f>
        <v>25.5469675403716</v>
      </c>
      <c r="G766" s="0" t="n">
        <f aca="false">SUMPRODUCT('FD inverse'!$A$5:$BH$5,'FD mesh'!$B$84:$BI$84,$E765:$BL765)+'FD inverse'!$A$5*$C766/Setup!$B$17+INDEX('FD inverse'!$A$5:$BH$5,1,'FD mesh'!$B$15+1)*Setup!$B$22</f>
        <v>25.1101016992576</v>
      </c>
      <c r="H766" s="0" t="n">
        <f aca="false">SUMPRODUCT('FD inverse'!$A$6:$BH$6,'FD mesh'!$B$84:$BI$84,$E765:$BL765)+'FD inverse'!$A$6*$C766/Setup!$B$17+INDEX('FD inverse'!$A$6:$BH$6,1,'FD mesh'!$B$15+1)*Setup!$B$22</f>
        <v>23.6562381369977</v>
      </c>
      <c r="I766" s="0" t="n">
        <f aca="false">SUMPRODUCT('FD inverse'!$A$7:$BH$7,'FD mesh'!$B$84:$BI$84,$E765:$BL765)+'FD inverse'!$A$7*$C766/Setup!$B$17+INDEX('FD inverse'!$A$7:$BH$7,1,'FD mesh'!$B$15+1)*Setup!$B$22</f>
        <v>23.5333629843999</v>
      </c>
      <c r="J766" s="0" t="n">
        <f aca="false">SUMPRODUCT('FD inverse'!$A$8:$BH$8,'FD mesh'!$B$84:$BI$84,$E765:$BL765)+'FD inverse'!$A$8*$C766/Setup!$B$17+INDEX('FD inverse'!$A$8:$BH$8,1,'FD mesh'!$B$15+1)*Setup!$B$22</f>
        <v>23.4220484272299</v>
      </c>
      <c r="K766" s="0" t="n">
        <f aca="false">SUMPRODUCT('FD inverse'!$A$9:$BH$9,'FD mesh'!$B$84:$BI$84,$E765:$BL765)+'FD inverse'!$A$9*$C766/Setup!$B$17+INDEX('FD inverse'!$A$9:$BH$9,1,'FD mesh'!$B$15+1)*Setup!$B$22</f>
        <v>23.3222386399483</v>
      </c>
      <c r="L766" s="0" t="n">
        <f aca="false">SUMPRODUCT('FD inverse'!$A$10:$BH$10,'FD mesh'!$B$84:$BI$84,$E765:$BL765)+'FD inverse'!$A$10*$C766/Setup!$B$17+INDEX('FD inverse'!$A$10:$BH$10,1,'FD mesh'!$B$15+1)*Setup!$B$22</f>
        <v>23.2338468949257</v>
      </c>
      <c r="M766" s="0" t="n">
        <f aca="false">SUMPRODUCT('FD inverse'!$A$11:$BH$11,'FD mesh'!$B$84:$BI$84,$E765:$BL765)+'FD inverse'!$A$11*$C766/Setup!$B$17+INDEX('FD inverse'!$A$11:$BH$11,1,'FD mesh'!$B$15+1)*Setup!$B$22</f>
        <v>23.1567685903268</v>
      </c>
      <c r="N766" s="0" t="n">
        <f aca="false">SUMPRODUCT('FD inverse'!$A$12:$BH$12,'FD mesh'!$B$84:$BI$84,$E765:$BL765)+'FD inverse'!$A$12*$C766/Setup!$B$17+INDEX('FD inverse'!$A$12:$BH$12,1,'FD mesh'!$B$15+1)*Setup!$B$22</f>
        <v>23.0908924865084</v>
      </c>
      <c r="O766" s="0" t="n">
        <f aca="false">SUMPRODUCT('FD inverse'!$A$13:$BH$13,'FD mesh'!$B$84:$BI$84,$E765:$BL765)+'FD inverse'!$A$13*$C766/Setup!$B$17+INDEX('FD inverse'!$A$13:$BH$13,1,'FD mesh'!$B$15+1)*Setup!$B$22</f>
        <v>23.0361101733132</v>
      </c>
      <c r="P766" s="0" t="n">
        <f aca="false">SUMPRODUCT('FD inverse'!$A$14:$BH$14,'FD mesh'!$B$84:$BI$84,$E765:$BL765)+'FD inverse'!$A$14*$C766/Setup!$B$17+INDEX('FD inverse'!$A$14:$BH$14,1,'FD mesh'!$B$15+1)*Setup!$B$22</f>
        <v>22.99232379093</v>
      </c>
      <c r="Q766" s="0" t="n">
        <f aca="false">SUMPRODUCT('FD inverse'!$A$15:$BH$15,'FD mesh'!$B$84:$BI$84,$E765:$BL765)+'FD inverse'!$A$15*$C766/Setup!$B$17+INDEX('FD inverse'!$A$15:$BH$15,1,'FD mesh'!$B$15+1)*Setup!$B$22</f>
        <v>22.9594520257175</v>
      </c>
      <c r="R766" s="0" t="n">
        <f aca="false">SUMPRODUCT('FD inverse'!$A$16:$BH$16,'FD mesh'!$B$84:$BI$84,$E765:$BL765)+'FD inverse'!$A$16*$C766/Setup!$B$17+INDEX('FD inverse'!$A$16:$BH$16,1,'FD mesh'!$B$15+1)*Setup!$B$22</f>
        <v>22.937434399831</v>
      </c>
      <c r="S766" s="0" t="n">
        <f aca="false">SUMPRODUCT('FD inverse'!$A$17:$BH$17,'FD mesh'!$B$84:$BI$84,$E765:$BL765)+'FD inverse'!$A$17*$C766/Setup!$B$17+INDEX('FD inverse'!$A$17:$BH$17,1,'FD mesh'!$B$15+1)*Setup!$B$22</f>
        <v>22.4038963177731</v>
      </c>
      <c r="T766" s="0" t="n">
        <f aca="false">SUMPRODUCT('FD inverse'!$A$18:$BH$18,'FD mesh'!$B$84:$BI$84,$E765:$BL765)+'FD inverse'!$A$18*$C766/Setup!$B$17+INDEX('FD inverse'!$A$18:$BH$18,1,'FD mesh'!$B$15+1)*Setup!$B$22</f>
        <v>21.8753565211837</v>
      </c>
      <c r="U766" s="0" t="n">
        <f aca="false">SUMPRODUCT('FD inverse'!$A$19:$BH$19,'FD mesh'!$B$84:$BI$84,$E765:$BL765)+'FD inverse'!$A$19*$C766/Setup!$B$17+INDEX('FD inverse'!$A$19:$BH$19,1,'FD mesh'!$B$15+1)*Setup!$B$22</f>
        <v>21.3514241889676</v>
      </c>
      <c r="V766" s="0" t="n">
        <f aca="false">SUMPRODUCT('FD inverse'!$A$20:$BH$20,'FD mesh'!$B$84:$BI$84,$E765:$BL765)+'FD inverse'!$A$20*$C766/Setup!$B$17+INDEX('FD inverse'!$A$20:$BH$20,1,'FD mesh'!$B$15+1)*Setup!$B$22</f>
        <v>20.8317154794073</v>
      </c>
      <c r="W766" s="0" t="n">
        <f aca="false">SUMPRODUCT('FD inverse'!$A$21:$BH$21,'FD mesh'!$B$84:$BI$84,$E765:$BL765)+'FD inverse'!$A$21*$C766/Setup!$B$17+INDEX('FD inverse'!$A$21:$BH$21,1,'FD mesh'!$B$15+1)*Setup!$B$22</f>
        <v>20.3158537174209</v>
      </c>
      <c r="X766" s="0" t="n">
        <f aca="false">SUMPRODUCT('FD inverse'!$A$22:$BH$22,'FD mesh'!$B$84:$BI$84,$E765:$BL765)+'FD inverse'!$A$22*$C766/Setup!$B$17+INDEX('FD inverse'!$A$22:$BH$22,1,'FD mesh'!$B$15+1)*Setup!$B$22</f>
        <v>19.8034694201848</v>
      </c>
      <c r="Y766" s="0" t="n">
        <f aca="false">SUMPRODUCT('FD inverse'!$A$23:$BH$23,'FD mesh'!$B$84:$BI$84,$E765:$BL765)+'FD inverse'!$A$23*$C766/Setup!$B$17+INDEX('FD inverse'!$A$23:$BH$23,1,'FD mesh'!$B$15+1)*Setup!$B$22</f>
        <v>19.2942001758151</v>
      </c>
      <c r="Z766" s="0" t="n">
        <f aca="false">SUMPRODUCT('FD inverse'!$A$24:$BH$24,'FD mesh'!$B$84:$BI$84,$E765:$BL765)+'FD inverse'!$A$24*$C766/Setup!$B$17+INDEX('FD inverse'!$A$24:$BH$24,1,'FD mesh'!$B$15+1)*Setup!$B$22</f>
        <v>18.787690389468</v>
      </c>
      <c r="AA766" s="0" t="n">
        <f aca="false">SUMPRODUCT('FD inverse'!$A$25:$BH$25,'FD mesh'!$B$84:$BI$84,$E765:$BL765)+'FD inverse'!$A$25*$C766/Setup!$B$17+INDEX('FD inverse'!$A$25:$BH$25,1,'FD mesh'!$B$15+1)*Setup!$B$22</f>
        <v>18.2835909108987</v>
      </c>
      <c r="AB766" s="0" t="n">
        <f aca="false">SUMPRODUCT('FD inverse'!$A$26:$BH$26,'FD mesh'!$B$84:$BI$84,$E765:$BL765)+'FD inverse'!$A$26*$C766/Setup!$B$17+INDEX('FD inverse'!$A$26:$BH$26,1,'FD mesh'!$B$15+1)*Setup!$B$22</f>
        <v>17.7815585572025</v>
      </c>
      <c r="AC766" s="0" t="n">
        <f aca="false">SUMPRODUCT('FD inverse'!$A$27:$BH$27,'FD mesh'!$B$84:$BI$84,$E765:$BL765)+'FD inverse'!$A$27*$C766/Setup!$B$17+INDEX('FD inverse'!$A$27:$BH$27,1,'FD mesh'!$B$15+1)*Setup!$B$22</f>
        <v>17.2812555441757</v>
      </c>
      <c r="AD766" s="0" t="n">
        <f aca="false">SUMPRODUCT('FD inverse'!$A$28:$BH$28,'FD mesh'!$B$84:$BI$84,$E765:$BL765)+'FD inverse'!$A$28*$C766/Setup!$B$17+INDEX('FD inverse'!$A$28:$BH$28,1,'FD mesh'!$B$15+1)*Setup!$B$22</f>
        <v>16.7823488394596</v>
      </c>
      <c r="AE766" s="0" t="n">
        <f aca="false">SUMPRODUCT('FD inverse'!$A$29:$BH$29,'FD mesh'!$B$84:$BI$84,$E765:$BL765)+'FD inverse'!$A$29*$C766/Setup!$B$17+INDEX('FD inverse'!$A$29:$BH$29,1,'FD mesh'!$B$15+1)*Setup!$B$22</f>
        <v>16.2845094503911</v>
      </c>
      <c r="AF766" s="0" t="n">
        <f aca="false">SUMPRODUCT('FD inverse'!$A$30:$BH$30,'FD mesh'!$B$84:$BI$84,$E765:$BL765)+'FD inverse'!$A$30*$C766/Setup!$B$17+INDEX('FD inverse'!$A$30:$BH$30,1,'FD mesh'!$B$15+1)*Setup!$B$22</f>
        <v>15.7874116592702</v>
      </c>
      <c r="AG766" s="0" t="n">
        <f aca="false">SUMPRODUCT('FD inverse'!$A$31:$BH$31,'FD mesh'!$B$84:$BI$84,$E765:$BL765)+'FD inverse'!$A$31*$C766/Setup!$B$17+INDEX('FD inverse'!$A$31:$BH$31,1,'FD mesh'!$B$15+1)*Setup!$B$22</f>
        <v>15.2907322185745</v>
      </c>
      <c r="AH766" s="0" t="n">
        <f aca="false">SUMPRODUCT('FD inverse'!$A$32:$BH$32,'FD mesh'!$B$84:$BI$84,$E765:$BL765)+'FD inverse'!$A$32*$C766/Setup!$B$17+INDEX('FD inverse'!$A$32:$BH$32,1,'FD mesh'!$B$15+1)*Setup!$B$22</f>
        <v>15.2698830400356</v>
      </c>
      <c r="AI766" s="0" t="n">
        <f aca="false">SUMPRODUCT('FD inverse'!$A$33:$BH$33,'FD mesh'!$B$84:$BI$84,$E765:$BL765)+'FD inverse'!$A$33*$C766/Setup!$B$17+INDEX('FD inverse'!$A$33:$BH$33,1,'FD mesh'!$B$15+1)*Setup!$B$22</f>
        <v>15.2491781518281</v>
      </c>
      <c r="AJ766" s="0" t="n">
        <f aca="false">SUMPRODUCT('FD inverse'!$A$34:$BH$34,'FD mesh'!$B$84:$BI$84,$E765:$BL765)+'FD inverse'!$A$34*$C766/Setup!$B$17+INDEX('FD inverse'!$A$34:$BH$34,1,'FD mesh'!$B$15+1)*Setup!$B$22</f>
        <v>15.2285976566142</v>
      </c>
      <c r="AK766" s="0" t="n">
        <f aca="false">SUMPRODUCT('FD inverse'!$A$35:$BH$35,'FD mesh'!$B$84:$BI$84,$E765:$BL765)+'FD inverse'!$A$35*$C766/Setup!$B$17+INDEX('FD inverse'!$A$35:$BH$35,1,'FD mesh'!$B$15+1)*Setup!$B$22</f>
        <v>15.2081237523783</v>
      </c>
      <c r="AL766" s="0" t="n">
        <f aca="false">SUMPRODUCT('FD inverse'!$A$36:$BH$36,'FD mesh'!$B$84:$BI$84,$E765:$BL765)+'FD inverse'!$A$36*$C766/Setup!$B$17+INDEX('FD inverse'!$A$36:$BH$36,1,'FD mesh'!$B$15+1)*Setup!$B$22</f>
        <v>15.1877405929809</v>
      </c>
      <c r="AM766" s="0" t="n">
        <f aca="false">SUMPRODUCT('FD inverse'!$A$37:$BH$37,'FD mesh'!$B$84:$BI$84,$E765:$BL765)+'FD inverse'!$A$37*$C766/Setup!$B$17+INDEX('FD inverse'!$A$37:$BH$37,1,'FD mesh'!$B$15+1)*Setup!$B$22</f>
        <v>15.1674341390299</v>
      </c>
      <c r="AN766" s="0" t="n">
        <f aca="false">SUMPRODUCT('FD inverse'!$A$38:$BH$38,'FD mesh'!$B$84:$BI$84,$E765:$BL765)+'FD inverse'!$A$38*$C766/Setup!$B$17+INDEX('FD inverse'!$A$38:$BH$38,1,'FD mesh'!$B$15+1)*Setup!$B$22</f>
        <v>15.1471920007379</v>
      </c>
      <c r="AO766" s="0" t="n">
        <f aca="false">SUMPRODUCT('FD inverse'!$A$39:$BH$39,'FD mesh'!$B$84:$BI$84,$E765:$BL765)+'FD inverse'!$A$39*$C766/Setup!$B$17+INDEX('FD inverse'!$A$39:$BH$39,1,'FD mesh'!$B$15+1)*Setup!$B$22</f>
        <v>15.1270032742057</v>
      </c>
      <c r="AP766" s="0" t="n">
        <f aca="false">SUMPRODUCT('FD inverse'!$A$40:$BH$40,'FD mesh'!$B$84:$BI$84,$E765:$BL765)+'FD inverse'!$A$40*$C766/Setup!$B$17+INDEX('FD inverse'!$A$40:$BH$40,1,'FD mesh'!$B$15+1)*Setup!$B$22</f>
        <v>15.1068583723622</v>
      </c>
      <c r="AQ766" s="0" t="n">
        <f aca="false">SUMPRODUCT('FD inverse'!$A$41:$BH$41,'FD mesh'!$B$84:$BI$84,$E765:$BL765)+'FD inverse'!$A$41*$C766/Setup!$B$17+INDEX('FD inverse'!$A$41:$BH$41,1,'FD mesh'!$B$15+1)*Setup!$B$22</f>
        <v>15.0867488516041</v>
      </c>
      <c r="AR766" s="0" t="n">
        <f aca="false">SUMPRODUCT('FD inverse'!$A$42:$BH$42,'FD mesh'!$B$84:$BI$84,$E765:$BL765)+'FD inverse'!$A$42*$C766/Setup!$B$17+INDEX('FD inverse'!$A$42:$BH$42,1,'FD mesh'!$B$15+1)*Setup!$B$22</f>
        <v>15.0666672350136</v>
      </c>
      <c r="AS766" s="0" t="n">
        <f aca="false">SUMPRODUCT('FD inverse'!$A$43:$BH$43,'FD mesh'!$B$84:$BI$84,$E765:$BL765)+'FD inverse'!$A$43*$C766/Setup!$B$17+INDEX('FD inverse'!$A$43:$BH$43,1,'FD mesh'!$B$15+1)*Setup!$B$22</f>
        <v>0</v>
      </c>
      <c r="AT766" s="0" t="n">
        <f aca="false">SUMPRODUCT('FD inverse'!$A$44:$BH$44,'FD mesh'!$B$84:$BI$84,$E765:$BL765)+'FD inverse'!$A$44*$C766/Setup!$B$17+INDEX('FD inverse'!$A$44:$BH$44,1,'FD mesh'!$B$15+1)*Setup!$B$22</f>
        <v>0</v>
      </c>
      <c r="AU766" s="0" t="n">
        <f aca="false">SUMPRODUCT('FD inverse'!$A$45:$BH$45,'FD mesh'!$B$84:$BI$84,$E765:$BL765)+'FD inverse'!$A$45*$C766/Setup!$B$17+INDEX('FD inverse'!$A$45:$BH$45,1,'FD mesh'!$B$15+1)*Setup!$B$22</f>
        <v>0</v>
      </c>
      <c r="AV766" s="0" t="n">
        <f aca="false">SUMPRODUCT('FD inverse'!$A$46:$BH$46,'FD mesh'!$B$84:$BI$84,$E765:$BL765)+'FD inverse'!$A$46*$C766/Setup!$B$17+INDEX('FD inverse'!$A$46:$BH$46,1,'FD mesh'!$B$15+1)*Setup!$B$22</f>
        <v>0</v>
      </c>
      <c r="AW766" s="0" t="n">
        <f aca="false">SUMPRODUCT('FD inverse'!$A$47:$BH$47,'FD mesh'!$B$84:$BI$84,$E765:$BL765)+'FD inverse'!$A$47*$C766/Setup!$B$17+INDEX('FD inverse'!$A$47:$BH$47,1,'FD mesh'!$B$15+1)*Setup!$B$22</f>
        <v>0</v>
      </c>
      <c r="AX766" s="0" t="n">
        <f aca="false">SUMPRODUCT('FD inverse'!$A$48:$BH$48,'FD mesh'!$B$84:$BI$84,$E765:$BL765)+'FD inverse'!$A$48*$C766/Setup!$B$17+INDEX('FD inverse'!$A$48:$BH$48,1,'FD mesh'!$B$15+1)*Setup!$B$22</f>
        <v>0</v>
      </c>
      <c r="AY766" s="0" t="n">
        <f aca="false">SUMPRODUCT('FD inverse'!$A$49:$BH$49,'FD mesh'!$B$84:$BI$84,$E765:$BL765)+'FD inverse'!$A$49*$C766/Setup!$B$17+INDEX('FD inverse'!$A$49:$BH$49,1,'FD mesh'!$B$15+1)*Setup!$B$22</f>
        <v>0</v>
      </c>
      <c r="AZ766" s="0" t="n">
        <f aca="false">SUMPRODUCT('FD inverse'!$A$50:$BH$50,'FD mesh'!$B$84:$BI$84,$E765:$BL765)+'FD inverse'!$A$50*$C766/Setup!$B$17+INDEX('FD inverse'!$A$50:$BH$50,1,'FD mesh'!$B$15+1)*Setup!$B$22</f>
        <v>0</v>
      </c>
      <c r="BA766" s="0" t="n">
        <f aca="false">SUMPRODUCT('FD inverse'!$A$51:$BH$51,'FD mesh'!$B$84:$BI$84,$E765:$BL765)+'FD inverse'!$A$51*$C766/Setup!$B$17+INDEX('FD inverse'!$A$51:$BH$51,1,'FD mesh'!$B$15+1)*Setup!$B$22</f>
        <v>0</v>
      </c>
      <c r="BB766" s="0" t="n">
        <f aca="false">SUMPRODUCT('FD inverse'!$A$52:$BH$52,'FD mesh'!$B$84:$BI$84,$E765:$BL765)+'FD inverse'!$A$52*$C766/Setup!$B$17+INDEX('FD inverse'!$A$52:$BH$52,1,'FD mesh'!$B$15+1)*Setup!$B$22</f>
        <v>0</v>
      </c>
      <c r="BC766" s="0" t="n">
        <f aca="false">SUMPRODUCT('FD inverse'!$A$53:$BH$53,'FD mesh'!$B$84:$BI$84,$E765:$BL765)+'FD inverse'!$A$53*$C766/Setup!$B$17+INDEX('FD inverse'!$A$53:$BH$53,1,'FD mesh'!$B$15+1)*Setup!$B$22</f>
        <v>0</v>
      </c>
      <c r="BD766" s="0" t="n">
        <f aca="false">SUMPRODUCT('FD inverse'!$A$54:$BH$54,'FD mesh'!$B$84:$BI$84,$E765:$BL765)+'FD inverse'!$A$54*$C766/Setup!$B$17+INDEX('FD inverse'!$A$54:$BH$54,1,'FD mesh'!$B$15+1)*Setup!$B$22</f>
        <v>0</v>
      </c>
      <c r="BE766" s="0" t="n">
        <f aca="false">SUMPRODUCT('FD inverse'!$A$55:$BH$55,'FD mesh'!$B$84:$BI$84,$E765:$BL765)+'FD inverse'!$A$55*$C766/Setup!$B$17+INDEX('FD inverse'!$A$55:$BH$55,1,'FD mesh'!$B$15+1)*Setup!$B$22</f>
        <v>0</v>
      </c>
      <c r="BF766" s="0" t="n">
        <f aca="false">SUMPRODUCT('FD inverse'!$A$56:$BH$56,'FD mesh'!$B$84:$BI$84,$E765:$BL765)+'FD inverse'!$A$56*$C766/Setup!$B$17+INDEX('FD inverse'!$A$56:$BH$56,1,'FD mesh'!$B$15+1)*Setup!$B$22</f>
        <v>0</v>
      </c>
      <c r="BG766" s="0" t="n">
        <f aca="false">SUMPRODUCT('FD inverse'!$A$57:$BH$57,'FD mesh'!$B$84:$BI$84,$E765:$BL765)+'FD inverse'!$A$57*$C766/Setup!$B$17+INDEX('FD inverse'!$A$57:$BH$57,1,'FD mesh'!$B$15+1)*Setup!$B$22</f>
        <v>0</v>
      </c>
      <c r="BH766" s="0" t="n">
        <f aca="false">SUMPRODUCT('FD inverse'!$A$58:$BH$58,'FD mesh'!$B$84:$BI$84,$E765:$BL765)+'FD inverse'!$A$58*$C766/Setup!$B$17+INDEX('FD inverse'!$A$58:$BH$58,1,'FD mesh'!$B$15+1)*Setup!$B$22</f>
        <v>0</v>
      </c>
      <c r="BI766" s="0" t="n">
        <f aca="false">SUMPRODUCT('FD inverse'!$A$59:$BH$59,'FD mesh'!$B$84:$BI$84,$E765:$BL765)+'FD inverse'!$A$59*$C766/Setup!$B$17+INDEX('FD inverse'!$A$59:$BH$59,1,'FD mesh'!$B$15+1)*Setup!$B$22</f>
        <v>0</v>
      </c>
      <c r="BJ766" s="0" t="n">
        <f aca="false">SUMPRODUCT('FD inverse'!$A$60:$BH$60,'FD mesh'!$B$84:$BI$84,$E765:$BL765)+'FD inverse'!$A$60*$C766/Setup!$B$17+INDEX('FD inverse'!$A$60:$BH$60,1,'FD mesh'!$B$15+1)*Setup!$B$22</f>
        <v>0</v>
      </c>
      <c r="BK766" s="0" t="n">
        <f aca="false">SUMPRODUCT('FD inverse'!$A$61:$BH$61,'FD mesh'!$B$84:$BI$84,$E765:$BL765)+'FD inverse'!$A$61*$C766/Setup!$B$17+INDEX('FD inverse'!$A$61:$BH$61,1,'FD mesh'!$B$15+1)*Setup!$B$22</f>
        <v>0</v>
      </c>
      <c r="BL766" s="0" t="n">
        <f aca="false">SUMPRODUCT('FD inverse'!$A$62:$BH$62,'FD mesh'!$B$84:$BI$84,$E765:$BL765)+'FD inverse'!$A$62*$C766/Setup!$B$17+INDEX('FD inverse'!$A$62:$BH$62,1,'FD mesh'!$B$15+1)*Setup!$B$22</f>
        <v>0</v>
      </c>
    </row>
    <row r="767" customFormat="false" ht="15" hidden="false" customHeight="false" outlineLevel="0" collapsed="false">
      <c r="A767" s="0" t="n">
        <v>762</v>
      </c>
      <c r="B767" s="0" t="n">
        <f aca="false">A767*Setup!$B$11/3600</f>
        <v>63.5</v>
      </c>
      <c r="C767" s="0" t="n">
        <f aca="false">Setup!$B$7+Setup!$B$8*COS(2*PI()*(B767-Setup!$B$9)/24)</f>
        <v>27.9657794454952</v>
      </c>
      <c r="D767" s="0" t="n">
        <f aca="false">(C767-E767)/Setup!$B$17</f>
        <v>15.0507511574882</v>
      </c>
      <c r="E767" s="0" t="n">
        <f aca="false">SUMPRODUCT('FD inverse'!$A$3:$BH$3,'FD mesh'!$B$84:$BI$84,$E766:$BL766)+'FD inverse'!$A$3*$C767/Setup!$B$17+INDEX('FD inverse'!$A$3:$BH$3,1,'FD mesh'!$B$15+1)*Setup!$B$22</f>
        <v>26.0091817950218</v>
      </c>
      <c r="F767" s="0" t="n">
        <f aca="false">SUMPRODUCT('FD inverse'!$A$4:$BH$4,'FD mesh'!$B$84:$BI$84,$E766:$BL766)+'FD inverse'!$A$4*$C767/Setup!$B$17+INDEX('FD inverse'!$A$4:$BH$4,1,'FD mesh'!$B$15+1)*Setup!$B$22</f>
        <v>25.5649612247418</v>
      </c>
      <c r="G767" s="0" t="n">
        <f aca="false">SUMPRODUCT('FD inverse'!$A$5:$BH$5,'FD mesh'!$B$84:$BI$84,$E766:$BL766)+'FD inverse'!$A$5*$C767/Setup!$B$17+INDEX('FD inverse'!$A$5:$BH$5,1,'FD mesh'!$B$15+1)*Setup!$B$22</f>
        <v>25.128550413303</v>
      </c>
      <c r="H767" s="0" t="n">
        <f aca="false">SUMPRODUCT('FD inverse'!$A$6:$BH$6,'FD mesh'!$B$84:$BI$84,$E766:$BL766)+'FD inverse'!$A$6*$C767/Setup!$B$17+INDEX('FD inverse'!$A$6:$BH$6,1,'FD mesh'!$B$15+1)*Setup!$B$22</f>
        <v>23.6756622741934</v>
      </c>
      <c r="I767" s="0" t="n">
        <f aca="false">SUMPRODUCT('FD inverse'!$A$7:$BH$7,'FD mesh'!$B$84:$BI$84,$E766:$BL766)+'FD inverse'!$A$7*$C767/Setup!$B$17+INDEX('FD inverse'!$A$7:$BH$7,1,'FD mesh'!$B$15+1)*Setup!$B$22</f>
        <v>23.5528179365718</v>
      </c>
      <c r="J767" s="0" t="n">
        <f aca="false">SUMPRODUCT('FD inverse'!$A$8:$BH$8,'FD mesh'!$B$84:$BI$84,$E766:$BL766)+'FD inverse'!$A$8*$C767/Setup!$B$17+INDEX('FD inverse'!$A$8:$BH$8,1,'FD mesh'!$B$15+1)*Setup!$B$22</f>
        <v>23.4414514468392</v>
      </c>
      <c r="K767" s="0" t="n">
        <f aca="false">SUMPRODUCT('FD inverse'!$A$9:$BH$9,'FD mesh'!$B$84:$BI$84,$E766:$BL766)+'FD inverse'!$A$9*$C767/Setup!$B$17+INDEX('FD inverse'!$A$9:$BH$9,1,'FD mesh'!$B$15+1)*Setup!$B$22</f>
        <v>23.3415321663156</v>
      </c>
      <c r="L767" s="0" t="n">
        <f aca="false">SUMPRODUCT('FD inverse'!$A$10:$BH$10,'FD mesh'!$B$84:$BI$84,$E766:$BL766)+'FD inverse'!$A$10*$C767/Setup!$B$17+INDEX('FD inverse'!$A$10:$BH$10,1,'FD mesh'!$B$15+1)*Setup!$B$22</f>
        <v>23.2529954972181</v>
      </c>
      <c r="M767" s="0" t="n">
        <f aca="false">SUMPRODUCT('FD inverse'!$A$11:$BH$11,'FD mesh'!$B$84:$BI$84,$E766:$BL766)+'FD inverse'!$A$11*$C767/Setup!$B$17+INDEX('FD inverse'!$A$11:$BH$11,1,'FD mesh'!$B$15+1)*Setup!$B$22</f>
        <v>23.1757559386177</v>
      </c>
      <c r="N767" s="0" t="n">
        <f aca="false">SUMPRODUCT('FD inverse'!$A$12:$BH$12,'FD mesh'!$B$84:$BI$84,$E766:$BL766)+'FD inverse'!$A$12*$C767/Setup!$B$17+INDEX('FD inverse'!$A$12:$BH$12,1,'FD mesh'!$B$15+1)*Setup!$B$22</f>
        <v>23.1097183554102</v>
      </c>
      <c r="O767" s="0" t="n">
        <f aca="false">SUMPRODUCT('FD inverse'!$A$13:$BH$13,'FD mesh'!$B$84:$BI$84,$E766:$BL766)+'FD inverse'!$A$13*$C767/Setup!$B$17+INDEX('FD inverse'!$A$13:$BH$13,1,'FD mesh'!$B$15+1)*Setup!$B$22</f>
        <v>23.0547874795192</v>
      </c>
      <c r="P767" s="0" t="n">
        <f aca="false">SUMPRODUCT('FD inverse'!$A$14:$BH$14,'FD mesh'!$B$84:$BI$84,$E766:$BL766)+'FD inverse'!$A$14*$C767/Setup!$B$17+INDEX('FD inverse'!$A$14:$BH$14,1,'FD mesh'!$B$15+1)*Setup!$B$22</f>
        <v>23.0108756633369</v>
      </c>
      <c r="Q767" s="0" t="n">
        <f aca="false">SUMPRODUCT('FD inverse'!$A$15:$BH$15,'FD mesh'!$B$84:$BI$84,$E766:$BL766)+'FD inverse'!$A$15*$C767/Setup!$B$17+INDEX('FD inverse'!$A$15:$BH$15,1,'FD mesh'!$B$15+1)*Setup!$B$22</f>
        <v>22.9779089046219</v>
      </c>
      <c r="R767" s="0" t="n">
        <f aca="false">SUMPRODUCT('FD inverse'!$A$16:$BH$16,'FD mesh'!$B$84:$BI$84,$E766:$BL766)+'FD inverse'!$A$16*$C767/Setup!$B$17+INDEX('FD inverse'!$A$16:$BH$16,1,'FD mesh'!$B$15+1)*Setup!$B$22</f>
        <v>22.9558311600097</v>
      </c>
      <c r="S767" s="0" t="n">
        <f aca="false">SUMPRODUCT('FD inverse'!$A$17:$BH$17,'FD mesh'!$B$84:$BI$84,$E766:$BL766)+'FD inverse'!$A$17*$C767/Setup!$B$17+INDEX('FD inverse'!$A$17:$BH$17,1,'FD mesh'!$B$15+1)*Setup!$B$22</f>
        <v>22.4209495970393</v>
      </c>
      <c r="T767" s="0" t="n">
        <f aca="false">SUMPRODUCT('FD inverse'!$A$18:$BH$18,'FD mesh'!$B$84:$BI$84,$E766:$BL766)+'FD inverse'!$A$18*$C767/Setup!$B$17+INDEX('FD inverse'!$A$18:$BH$18,1,'FD mesh'!$B$15+1)*Setup!$B$22</f>
        <v>21.8910865705386</v>
      </c>
      <c r="U767" s="0" t="n">
        <f aca="false">SUMPRODUCT('FD inverse'!$A$19:$BH$19,'FD mesh'!$B$84:$BI$84,$E766:$BL766)+'FD inverse'!$A$19*$C767/Setup!$B$17+INDEX('FD inverse'!$A$19:$BH$19,1,'FD mesh'!$B$15+1)*Setup!$B$22</f>
        <v>21.3658526728481</v>
      </c>
      <c r="V767" s="0" t="n">
        <f aca="false">SUMPRODUCT('FD inverse'!$A$20:$BH$20,'FD mesh'!$B$84:$BI$84,$E766:$BL766)+'FD inverse'!$A$20*$C767/Setup!$B$17+INDEX('FD inverse'!$A$20:$BH$20,1,'FD mesh'!$B$15+1)*Setup!$B$22</f>
        <v>20.8448648718425</v>
      </c>
      <c r="W767" s="0" t="n">
        <f aca="false">SUMPRODUCT('FD inverse'!$A$21:$BH$21,'FD mesh'!$B$84:$BI$84,$E766:$BL766)+'FD inverse'!$A$21*$C767/Setup!$B$17+INDEX('FD inverse'!$A$21:$BH$21,1,'FD mesh'!$B$15+1)*Setup!$B$22</f>
        <v>20.327746749182</v>
      </c>
      <c r="X767" s="0" t="n">
        <f aca="false">SUMPRODUCT('FD inverse'!$A$22:$BH$22,'FD mesh'!$B$84:$BI$84,$E766:$BL766)+'FD inverse'!$A$22*$C767/Setup!$B$17+INDEX('FD inverse'!$A$22:$BH$22,1,'FD mesh'!$B$15+1)*Setup!$B$22</f>
        <v>19.8141285758684</v>
      </c>
      <c r="Y767" s="0" t="n">
        <f aca="false">SUMPRODUCT('FD inverse'!$A$23:$BH$23,'FD mesh'!$B$84:$BI$84,$E766:$BL766)+'FD inverse'!$A$23*$C767/Setup!$B$17+INDEX('FD inverse'!$A$23:$BH$23,1,'FD mesh'!$B$15+1)*Setup!$B$22</f>
        <v>19.3036472397988</v>
      </c>
      <c r="Z767" s="0" t="n">
        <f aca="false">SUMPRODUCT('FD inverse'!$A$24:$BH$24,'FD mesh'!$B$84:$BI$84,$E766:$BL766)+'FD inverse'!$A$24*$C767/Setup!$B$17+INDEX('FD inverse'!$A$24:$BH$24,1,'FD mesh'!$B$15+1)*Setup!$B$22</f>
        <v>18.7959460397015</v>
      </c>
      <c r="AA767" s="0" t="n">
        <f aca="false">SUMPRODUCT('FD inverse'!$A$25:$BH$25,'FD mesh'!$B$84:$BI$84,$E766:$BL766)+'FD inverse'!$A$25*$C767/Setup!$B$17+INDEX('FD inverse'!$A$25:$BH$25,1,'FD mesh'!$B$15+1)*Setup!$B$22</f>
        <v>18.2906743595301</v>
      </c>
      <c r="AB767" s="0" t="n">
        <f aca="false">SUMPRODUCT('FD inverse'!$A$26:$BH$26,'FD mesh'!$B$84:$BI$84,$E766:$BL766)+'FD inverse'!$A$26*$C767/Setup!$B$17+INDEX('FD inverse'!$A$26:$BH$26,1,'FD mesh'!$B$15+1)*Setup!$B$22</f>
        <v>17.7874872370988</v>
      </c>
      <c r="AC767" s="0" t="n">
        <f aca="false">SUMPRODUCT('FD inverse'!$A$27:$BH$27,'FD mesh'!$B$84:$BI$84,$E766:$BL766)+'FD inverse'!$A$27*$C767/Setup!$B$17+INDEX('FD inverse'!$A$27:$BH$27,1,'FD mesh'!$B$15+1)*Setup!$B$22</f>
        <v>17.2860448404656</v>
      </c>
      <c r="AD767" s="0" t="n">
        <f aca="false">SUMPRODUCT('FD inverse'!$A$28:$BH$28,'FD mesh'!$B$84:$BI$84,$E766:$BL766)+'FD inverse'!$A$28*$C767/Setup!$B$17+INDEX('FD inverse'!$A$28:$BH$28,1,'FD mesh'!$B$15+1)*Setup!$B$22</f>
        <v>16.7860118653119</v>
      </c>
      <c r="AE767" s="0" t="n">
        <f aca="false">SUMPRODUCT('FD inverse'!$A$29:$BH$29,'FD mesh'!$B$84:$BI$84,$E766:$BL766)+'FD inverse'!$A$29*$C767/Setup!$B$17+INDEX('FD inverse'!$A$29:$BH$29,1,'FD mesh'!$B$15+1)*Setup!$B$22</f>
        <v>16.2870568663377</v>
      </c>
      <c r="AF767" s="0" t="n">
        <f aca="false">SUMPRODUCT('FD inverse'!$A$30:$BH$30,'FD mesh'!$B$84:$BI$84,$E766:$BL766)+'FD inverse'!$A$30*$C767/Setup!$B$17+INDEX('FD inverse'!$A$30:$BH$30,1,'FD mesh'!$B$15+1)*Setup!$B$22</f>
        <v>15.7888515354848</v>
      </c>
      <c r="AG767" s="0" t="n">
        <f aca="false">SUMPRODUCT('FD inverse'!$A$31:$BH$31,'FD mesh'!$B$84:$BI$84,$E766:$BL766)+'FD inverse'!$A$31*$C767/Setup!$B$17+INDEX('FD inverse'!$A$31:$BH$31,1,'FD mesh'!$B$15+1)*Setup!$B$22</f>
        <v>15.2910699396323</v>
      </c>
      <c r="AH767" s="0" t="n">
        <f aca="false">SUMPRODUCT('FD inverse'!$A$32:$BH$32,'FD mesh'!$B$84:$BI$84,$E766:$BL766)+'FD inverse'!$A$32*$C767/Setup!$B$17+INDEX('FD inverse'!$A$32:$BH$32,1,'FD mesh'!$B$15+1)*Setup!$B$22</f>
        <v>15.2701766380494</v>
      </c>
      <c r="AI767" s="0" t="n">
        <f aca="false">SUMPRODUCT('FD inverse'!$A$33:$BH$33,'FD mesh'!$B$84:$BI$84,$E766:$BL766)+'FD inverse'!$A$33*$C767/Setup!$B$17+INDEX('FD inverse'!$A$33:$BH$33,1,'FD mesh'!$B$15+1)*Setup!$B$22</f>
        <v>15.2494319625436</v>
      </c>
      <c r="AJ767" s="0" t="n">
        <f aca="false">SUMPRODUCT('FD inverse'!$A$34:$BH$34,'FD mesh'!$B$84:$BI$84,$E766:$BL766)+'FD inverse'!$A$34*$C767/Setup!$B$17+INDEX('FD inverse'!$A$34:$BH$34,1,'FD mesh'!$B$15+1)*Setup!$B$22</f>
        <v>15.228815771868</v>
      </c>
      <c r="AK767" s="0" t="n">
        <f aca="false">SUMPRODUCT('FD inverse'!$A$35:$BH$35,'FD mesh'!$B$84:$BI$84,$E766:$BL766)+'FD inverse'!$A$35*$C767/Setup!$B$17+INDEX('FD inverse'!$A$35:$BH$35,1,'FD mesh'!$B$15+1)*Setup!$B$22</f>
        <v>15.2083099961577</v>
      </c>
      <c r="AL767" s="0" t="n">
        <f aca="false">SUMPRODUCT('FD inverse'!$A$36:$BH$36,'FD mesh'!$B$84:$BI$84,$E766:$BL766)+'FD inverse'!$A$36*$C767/Setup!$B$17+INDEX('FD inverse'!$A$36:$BH$36,1,'FD mesh'!$B$15+1)*Setup!$B$22</f>
        <v>15.1878985013384</v>
      </c>
      <c r="AM767" s="0" t="n">
        <f aca="false">SUMPRODUCT('FD inverse'!$A$37:$BH$37,'FD mesh'!$B$84:$BI$84,$E766:$BL766)+'FD inverse'!$A$37*$C767/Setup!$B$17+INDEX('FD inverse'!$A$37:$BH$37,1,'FD mesh'!$B$15+1)*Setup!$B$22</f>
        <v>15.1675669433668</v>
      </c>
      <c r="AN767" s="0" t="n">
        <f aca="false">SUMPRODUCT('FD inverse'!$A$38:$BH$38,'FD mesh'!$B$84:$BI$84,$E766:$BL766)+'FD inverse'!$A$38*$C767/Setup!$B$17+INDEX('FD inverse'!$A$38:$BH$38,1,'FD mesh'!$B$15+1)*Setup!$B$22</f>
        <v>15.1473026140094</v>
      </c>
      <c r="AO767" s="0" t="n">
        <f aca="false">SUMPRODUCT('FD inverse'!$A$39:$BH$39,'FD mesh'!$B$84:$BI$84,$E766:$BL766)+'FD inverse'!$A$39*$C767/Setup!$B$17+INDEX('FD inverse'!$A$39:$BH$39,1,'FD mesh'!$B$15+1)*Setup!$B$22</f>
        <v>15.1270942796379</v>
      </c>
      <c r="AP767" s="0" t="n">
        <f aca="false">SUMPRODUCT('FD inverse'!$A$40:$BH$40,'FD mesh'!$B$84:$BI$84,$E766:$BL766)+'FD inverse'!$A$40*$C767/Setup!$B$17+INDEX('FD inverse'!$A$40:$BH$40,1,'FD mesh'!$B$15+1)*Setup!$B$22</f>
        <v>15.1069320143124</v>
      </c>
      <c r="AQ767" s="0" t="n">
        <f aca="false">SUMPRODUCT('FD inverse'!$A$41:$BH$41,'FD mesh'!$B$84:$BI$84,$E766:$BL766)+'FD inverse'!$A$41*$C767/Setup!$B$17+INDEX('FD inverse'!$A$41:$BH$41,1,'FD mesh'!$B$15+1)*Setup!$B$22</f>
        <v>15.0868070282382</v>
      </c>
      <c r="AR767" s="0" t="n">
        <f aca="false">SUMPRODUCT('FD inverse'!$A$42:$BH$42,'FD mesh'!$B$84:$BI$84,$E766:$BL766)+'FD inverse'!$A$42*$C767/Setup!$B$17+INDEX('FD inverse'!$A$42:$BH$42,1,'FD mesh'!$B$15+1)*Setup!$B$22</f>
        <v>15.0667114925163</v>
      </c>
      <c r="AS767" s="0" t="n">
        <f aca="false">SUMPRODUCT('FD inverse'!$A$43:$BH$43,'FD mesh'!$B$84:$BI$84,$E766:$BL766)+'FD inverse'!$A$43*$C767/Setup!$B$17+INDEX('FD inverse'!$A$43:$BH$43,1,'FD mesh'!$B$15+1)*Setup!$B$22</f>
        <v>0</v>
      </c>
      <c r="AT767" s="0" t="n">
        <f aca="false">SUMPRODUCT('FD inverse'!$A$44:$BH$44,'FD mesh'!$B$84:$BI$84,$E766:$BL766)+'FD inverse'!$A$44*$C767/Setup!$B$17+INDEX('FD inverse'!$A$44:$BH$44,1,'FD mesh'!$B$15+1)*Setup!$B$22</f>
        <v>0</v>
      </c>
      <c r="AU767" s="0" t="n">
        <f aca="false">SUMPRODUCT('FD inverse'!$A$45:$BH$45,'FD mesh'!$B$84:$BI$84,$E766:$BL766)+'FD inverse'!$A$45*$C767/Setup!$B$17+INDEX('FD inverse'!$A$45:$BH$45,1,'FD mesh'!$B$15+1)*Setup!$B$22</f>
        <v>0</v>
      </c>
      <c r="AV767" s="0" t="n">
        <f aca="false">SUMPRODUCT('FD inverse'!$A$46:$BH$46,'FD mesh'!$B$84:$BI$84,$E766:$BL766)+'FD inverse'!$A$46*$C767/Setup!$B$17+INDEX('FD inverse'!$A$46:$BH$46,1,'FD mesh'!$B$15+1)*Setup!$B$22</f>
        <v>0</v>
      </c>
      <c r="AW767" s="0" t="n">
        <f aca="false">SUMPRODUCT('FD inverse'!$A$47:$BH$47,'FD mesh'!$B$84:$BI$84,$E766:$BL766)+'FD inverse'!$A$47*$C767/Setup!$B$17+INDEX('FD inverse'!$A$47:$BH$47,1,'FD mesh'!$B$15+1)*Setup!$B$22</f>
        <v>0</v>
      </c>
      <c r="AX767" s="0" t="n">
        <f aca="false">SUMPRODUCT('FD inverse'!$A$48:$BH$48,'FD mesh'!$B$84:$BI$84,$E766:$BL766)+'FD inverse'!$A$48*$C767/Setup!$B$17+INDEX('FD inverse'!$A$48:$BH$48,1,'FD mesh'!$B$15+1)*Setup!$B$22</f>
        <v>0</v>
      </c>
      <c r="AY767" s="0" t="n">
        <f aca="false">SUMPRODUCT('FD inverse'!$A$49:$BH$49,'FD mesh'!$B$84:$BI$84,$E766:$BL766)+'FD inverse'!$A$49*$C767/Setup!$B$17+INDEX('FD inverse'!$A$49:$BH$49,1,'FD mesh'!$B$15+1)*Setup!$B$22</f>
        <v>0</v>
      </c>
      <c r="AZ767" s="0" t="n">
        <f aca="false">SUMPRODUCT('FD inverse'!$A$50:$BH$50,'FD mesh'!$B$84:$BI$84,$E766:$BL766)+'FD inverse'!$A$50*$C767/Setup!$B$17+INDEX('FD inverse'!$A$50:$BH$50,1,'FD mesh'!$B$15+1)*Setup!$B$22</f>
        <v>0</v>
      </c>
      <c r="BA767" s="0" t="n">
        <f aca="false">SUMPRODUCT('FD inverse'!$A$51:$BH$51,'FD mesh'!$B$84:$BI$84,$E766:$BL766)+'FD inverse'!$A$51*$C767/Setup!$B$17+INDEX('FD inverse'!$A$51:$BH$51,1,'FD mesh'!$B$15+1)*Setup!$B$22</f>
        <v>0</v>
      </c>
      <c r="BB767" s="0" t="n">
        <f aca="false">SUMPRODUCT('FD inverse'!$A$52:$BH$52,'FD mesh'!$B$84:$BI$84,$E766:$BL766)+'FD inverse'!$A$52*$C767/Setup!$B$17+INDEX('FD inverse'!$A$52:$BH$52,1,'FD mesh'!$B$15+1)*Setup!$B$22</f>
        <v>0</v>
      </c>
      <c r="BC767" s="0" t="n">
        <f aca="false">SUMPRODUCT('FD inverse'!$A$53:$BH$53,'FD mesh'!$B$84:$BI$84,$E766:$BL766)+'FD inverse'!$A$53*$C767/Setup!$B$17+INDEX('FD inverse'!$A$53:$BH$53,1,'FD mesh'!$B$15+1)*Setup!$B$22</f>
        <v>0</v>
      </c>
      <c r="BD767" s="0" t="n">
        <f aca="false">SUMPRODUCT('FD inverse'!$A$54:$BH$54,'FD mesh'!$B$84:$BI$84,$E766:$BL766)+'FD inverse'!$A$54*$C767/Setup!$B$17+INDEX('FD inverse'!$A$54:$BH$54,1,'FD mesh'!$B$15+1)*Setup!$B$22</f>
        <v>0</v>
      </c>
      <c r="BE767" s="0" t="n">
        <f aca="false">SUMPRODUCT('FD inverse'!$A$55:$BH$55,'FD mesh'!$B$84:$BI$84,$E766:$BL766)+'FD inverse'!$A$55*$C767/Setup!$B$17+INDEX('FD inverse'!$A$55:$BH$55,1,'FD mesh'!$B$15+1)*Setup!$B$22</f>
        <v>0</v>
      </c>
      <c r="BF767" s="0" t="n">
        <f aca="false">SUMPRODUCT('FD inverse'!$A$56:$BH$56,'FD mesh'!$B$84:$BI$84,$E766:$BL766)+'FD inverse'!$A$56*$C767/Setup!$B$17+INDEX('FD inverse'!$A$56:$BH$56,1,'FD mesh'!$B$15+1)*Setup!$B$22</f>
        <v>0</v>
      </c>
      <c r="BG767" s="0" t="n">
        <f aca="false">SUMPRODUCT('FD inverse'!$A$57:$BH$57,'FD mesh'!$B$84:$BI$84,$E766:$BL766)+'FD inverse'!$A$57*$C767/Setup!$B$17+INDEX('FD inverse'!$A$57:$BH$57,1,'FD mesh'!$B$15+1)*Setup!$B$22</f>
        <v>0</v>
      </c>
      <c r="BH767" s="0" t="n">
        <f aca="false">SUMPRODUCT('FD inverse'!$A$58:$BH$58,'FD mesh'!$B$84:$BI$84,$E766:$BL766)+'FD inverse'!$A$58*$C767/Setup!$B$17+INDEX('FD inverse'!$A$58:$BH$58,1,'FD mesh'!$B$15+1)*Setup!$B$22</f>
        <v>0</v>
      </c>
      <c r="BI767" s="0" t="n">
        <f aca="false">SUMPRODUCT('FD inverse'!$A$59:$BH$59,'FD mesh'!$B$84:$BI$84,$E766:$BL766)+'FD inverse'!$A$59*$C767/Setup!$B$17+INDEX('FD inverse'!$A$59:$BH$59,1,'FD mesh'!$B$15+1)*Setup!$B$22</f>
        <v>0</v>
      </c>
      <c r="BJ767" s="0" t="n">
        <f aca="false">SUMPRODUCT('FD inverse'!$A$60:$BH$60,'FD mesh'!$B$84:$BI$84,$E766:$BL766)+'FD inverse'!$A$60*$C767/Setup!$B$17+INDEX('FD inverse'!$A$60:$BH$60,1,'FD mesh'!$B$15+1)*Setup!$B$22</f>
        <v>0</v>
      </c>
      <c r="BK767" s="0" t="n">
        <f aca="false">SUMPRODUCT('FD inverse'!$A$61:$BH$61,'FD mesh'!$B$84:$BI$84,$E766:$BL766)+'FD inverse'!$A$61*$C767/Setup!$B$17+INDEX('FD inverse'!$A$61:$BH$61,1,'FD mesh'!$B$15+1)*Setup!$B$22</f>
        <v>0</v>
      </c>
      <c r="BL767" s="0" t="n">
        <f aca="false">SUMPRODUCT('FD inverse'!$A$62:$BH$62,'FD mesh'!$B$84:$BI$84,$E766:$BL766)+'FD inverse'!$A$62*$C767/Setup!$B$17+INDEX('FD inverse'!$A$62:$BH$62,1,'FD mesh'!$B$15+1)*Setup!$B$22</f>
        <v>0</v>
      </c>
    </row>
    <row r="768" customFormat="false" ht="15" hidden="false" customHeight="false" outlineLevel="0" collapsed="false">
      <c r="A768" s="0" t="n">
        <v>763</v>
      </c>
      <c r="B768" s="0" t="n">
        <f aca="false">A768*Setup!$B$11/3600</f>
        <v>63.5833333333333</v>
      </c>
      <c r="C768" s="0" t="n">
        <f aca="false">Setup!$B$7+Setup!$B$8*COS(2*PI()*(B768-Setup!$B$9)/24)</f>
        <v>27.9762253528893</v>
      </c>
      <c r="D768" s="0" t="n">
        <f aca="false">(C768-E768)/Setup!$B$17</f>
        <v>15.0078720615935</v>
      </c>
      <c r="E768" s="0" t="n">
        <f aca="false">SUMPRODUCT('FD inverse'!$A$3:$BH$3,'FD mesh'!$B$84:$BI$84,$E767:$BL767)+'FD inverse'!$A$3*$C768/Setup!$B$17+INDEX('FD inverse'!$A$3:$BH$3,1,'FD mesh'!$B$15+1)*Setup!$B$22</f>
        <v>26.0252019848821</v>
      </c>
      <c r="F768" s="0" t="n">
        <f aca="false">SUMPRODUCT('FD inverse'!$A$4:$BH$4,'FD mesh'!$B$84:$BI$84,$E767:$BL767)+'FD inverse'!$A$4*$C768/Setup!$B$17+INDEX('FD inverse'!$A$4:$BH$4,1,'FD mesh'!$B$15+1)*Setup!$B$22</f>
        <v>25.5820157296085</v>
      </c>
      <c r="G768" s="0" t="n">
        <f aca="false">SUMPRODUCT('FD inverse'!$A$5:$BH$5,'FD mesh'!$B$84:$BI$84,$E767:$BL767)+'FD inverse'!$A$5*$C768/Setup!$B$17+INDEX('FD inverse'!$A$5:$BH$5,1,'FD mesh'!$B$15+1)*Setup!$B$22</f>
        <v>25.1462316031832</v>
      </c>
      <c r="H768" s="0" t="n">
        <f aca="false">SUMPRODUCT('FD inverse'!$A$6:$BH$6,'FD mesh'!$B$84:$BI$84,$E767:$BL767)+'FD inverse'!$A$6*$C768/Setup!$B$17+INDEX('FD inverse'!$A$6:$BH$6,1,'FD mesh'!$B$15+1)*Setup!$B$22</f>
        <v>23.6948894726819</v>
      </c>
      <c r="I768" s="0" t="n">
        <f aca="false">SUMPRODUCT('FD inverse'!$A$7:$BH$7,'FD mesh'!$B$84:$BI$84,$E767:$BL767)+'FD inverse'!$A$7*$C768/Setup!$B$17+INDEX('FD inverse'!$A$7:$BH$7,1,'FD mesh'!$B$15+1)*Setup!$B$22</f>
        <v>23.5721238559675</v>
      </c>
      <c r="J768" s="0" t="n">
        <f aca="false">SUMPRODUCT('FD inverse'!$A$8:$BH$8,'FD mesh'!$B$84:$BI$84,$E767:$BL767)+'FD inverse'!$A$8*$C768/Setup!$B$17+INDEX('FD inverse'!$A$8:$BH$8,1,'FD mesh'!$B$15+1)*Setup!$B$22</f>
        <v>23.4607481622004</v>
      </c>
      <c r="K768" s="0" t="n">
        <f aca="false">SUMPRODUCT('FD inverse'!$A$9:$BH$9,'FD mesh'!$B$84:$BI$84,$E767:$BL767)+'FD inverse'!$A$9*$C768/Setup!$B$17+INDEX('FD inverse'!$A$9:$BH$9,1,'FD mesh'!$B$15+1)*Setup!$B$22</f>
        <v>23.3607569612718</v>
      </c>
      <c r="L768" s="0" t="n">
        <f aca="false">SUMPRODUCT('FD inverse'!$A$10:$BH$10,'FD mesh'!$B$84:$BI$84,$E767:$BL767)+'FD inverse'!$A$10*$C768/Setup!$B$17+INDEX('FD inverse'!$A$10:$BH$10,1,'FD mesh'!$B$15+1)*Setup!$B$22</f>
        <v>23.2721078222643</v>
      </c>
      <c r="M768" s="0" t="n">
        <f aca="false">SUMPRODUCT('FD inverse'!$A$11:$BH$11,'FD mesh'!$B$84:$BI$84,$E767:$BL767)+'FD inverse'!$A$11*$C768/Setup!$B$17+INDEX('FD inverse'!$A$11:$BH$11,1,'FD mesh'!$B$15+1)*Setup!$B$22</f>
        <v>23.1947343912487</v>
      </c>
      <c r="N768" s="0" t="n">
        <f aca="false">SUMPRODUCT('FD inverse'!$A$12:$BH$12,'FD mesh'!$B$84:$BI$84,$E767:$BL767)+'FD inverse'!$A$12*$C768/Setup!$B$17+INDEX('FD inverse'!$A$12:$BH$12,1,'FD mesh'!$B$15+1)*Setup!$B$22</f>
        <v>23.128557687449</v>
      </c>
      <c r="O768" s="0" t="n">
        <f aca="false">SUMPRODUCT('FD inverse'!$A$13:$BH$13,'FD mesh'!$B$84:$BI$84,$E767:$BL767)+'FD inverse'!$A$13*$C768/Setup!$B$17+INDEX('FD inverse'!$A$13:$BH$13,1,'FD mesh'!$B$15+1)*Setup!$B$22</f>
        <v>23.0734956338198</v>
      </c>
      <c r="P768" s="0" t="n">
        <f aca="false">SUMPRODUCT('FD inverse'!$A$14:$BH$14,'FD mesh'!$B$84:$BI$84,$E767:$BL767)+'FD inverse'!$A$14*$C768/Setup!$B$17+INDEX('FD inverse'!$A$14:$BH$14,1,'FD mesh'!$B$15+1)*Setup!$B$22</f>
        <v>23.0294708393649</v>
      </c>
      <c r="Q768" s="0" t="n">
        <f aca="false">SUMPRODUCT('FD inverse'!$A$15:$BH$15,'FD mesh'!$B$84:$BI$84,$E767:$BL767)+'FD inverse'!$A$15*$C768/Setup!$B$17+INDEX('FD inverse'!$A$15:$BH$15,1,'FD mesh'!$B$15+1)*Setup!$B$22</f>
        <v>22.9964166502362</v>
      </c>
      <c r="R768" s="0" t="n">
        <f aca="false">SUMPRODUCT('FD inverse'!$A$16:$BH$16,'FD mesh'!$B$84:$BI$84,$E767:$BL767)+'FD inverse'!$A$16*$C768/Setup!$B$17+INDEX('FD inverse'!$A$16:$BH$16,1,'FD mesh'!$B$15+1)*Setup!$B$22</f>
        <v>22.9742814850687</v>
      </c>
      <c r="S768" s="0" t="n">
        <f aca="false">SUMPRODUCT('FD inverse'!$A$17:$BH$17,'FD mesh'!$B$84:$BI$84,$E767:$BL767)+'FD inverse'!$A$17*$C768/Setup!$B$17+INDEX('FD inverse'!$A$17:$BH$17,1,'FD mesh'!$B$15+1)*Setup!$B$22</f>
        <v>22.4380640818651</v>
      </c>
      <c r="T768" s="0" t="n">
        <f aca="false">SUMPRODUCT('FD inverse'!$A$18:$BH$18,'FD mesh'!$B$84:$BI$84,$E767:$BL767)+'FD inverse'!$A$18*$C768/Setup!$B$17+INDEX('FD inverse'!$A$18:$BH$18,1,'FD mesh'!$B$15+1)*Setup!$B$22</f>
        <v>21.9068832270532</v>
      </c>
      <c r="U768" s="0" t="n">
        <f aca="false">SUMPRODUCT('FD inverse'!$A$19:$BH$19,'FD mesh'!$B$84:$BI$84,$E767:$BL767)+'FD inverse'!$A$19*$C768/Setup!$B$17+INDEX('FD inverse'!$A$19:$BH$19,1,'FD mesh'!$B$15+1)*Setup!$B$22</f>
        <v>21.3803511025869</v>
      </c>
      <c r="V768" s="0" t="n">
        <f aca="false">SUMPRODUCT('FD inverse'!$A$20:$BH$20,'FD mesh'!$B$84:$BI$84,$E767:$BL767)+'FD inverse'!$A$20*$C768/Setup!$B$17+INDEX('FD inverse'!$A$20:$BH$20,1,'FD mesh'!$B$15+1)*Setup!$B$22</f>
        <v>20.8580856588723</v>
      </c>
      <c r="W768" s="0" t="n">
        <f aca="false">SUMPRODUCT('FD inverse'!$A$21:$BH$21,'FD mesh'!$B$84:$BI$84,$E767:$BL767)+'FD inverse'!$A$21*$C768/Setup!$B$17+INDEX('FD inverse'!$A$21:$BH$21,1,'FD mesh'!$B$15+1)*Setup!$B$22</f>
        <v>20.3397109039123</v>
      </c>
      <c r="X768" s="0" t="n">
        <f aca="false">SUMPRODUCT('FD inverse'!$A$22:$BH$22,'FD mesh'!$B$84:$BI$84,$E767:$BL767)+'FD inverse'!$A$22*$C768/Setup!$B$17+INDEX('FD inverse'!$A$22:$BH$22,1,'FD mesh'!$B$15+1)*Setup!$B$22</f>
        <v>19.8248570287728</v>
      </c>
      <c r="Y768" s="0" t="n">
        <f aca="false">SUMPRODUCT('FD inverse'!$A$23:$BH$23,'FD mesh'!$B$84:$BI$84,$E767:$BL767)+'FD inverse'!$A$23*$C768/Setup!$B$17+INDEX('FD inverse'!$A$23:$BH$23,1,'FD mesh'!$B$15+1)*Setup!$B$22</f>
        <v>19.3131603840596</v>
      </c>
      <c r="Z768" s="0" t="n">
        <f aca="false">SUMPRODUCT('FD inverse'!$A$24:$BH$24,'FD mesh'!$B$84:$BI$84,$E767:$BL767)+'FD inverse'!$A$24*$C768/Setup!$B$17+INDEX('FD inverse'!$A$24:$BH$24,1,'FD mesh'!$B$15+1)*Setup!$B$22</f>
        <v>18.8042633218002</v>
      </c>
      <c r="AA768" s="0" t="n">
        <f aca="false">SUMPRODUCT('FD inverse'!$A$25:$BH$25,'FD mesh'!$B$84:$BI$84,$E767:$BL767)+'FD inverse'!$A$25*$C768/Setup!$B$17+INDEX('FD inverse'!$A$25:$BH$25,1,'FD mesh'!$B$15+1)*Setup!$B$22</f>
        <v>18.2978139168442</v>
      </c>
      <c r="AB768" s="0" t="n">
        <f aca="false">SUMPRODUCT('FD inverse'!$A$26:$BH$26,'FD mesh'!$B$84:$BI$84,$E767:$BL767)+'FD inverse'!$A$26*$C768/Setup!$B$17+INDEX('FD inverse'!$A$26:$BH$26,1,'FD mesh'!$B$15+1)*Setup!$B$22</f>
        <v>17.793465581612</v>
      </c>
      <c r="AC768" s="0" t="n">
        <f aca="false">SUMPRODUCT('FD inverse'!$A$27:$BH$27,'FD mesh'!$B$84:$BI$84,$E767:$BL767)+'FD inverse'!$A$27*$C768/Setup!$B$17+INDEX('FD inverse'!$A$27:$BH$27,1,'FD mesh'!$B$15+1)*Setup!$B$22</f>
        <v>17.2908765877651</v>
      </c>
      <c r="AD768" s="0" t="n">
        <f aca="false">SUMPRODUCT('FD inverse'!$A$28:$BH$28,'FD mesh'!$B$84:$BI$84,$E767:$BL767)+'FD inverse'!$A$28*$C768/Setup!$B$17+INDEX('FD inverse'!$A$28:$BH$28,1,'FD mesh'!$B$15+1)*Setup!$B$22</f>
        <v>16.7897095081236</v>
      </c>
      <c r="AE768" s="0" t="n">
        <f aca="false">SUMPRODUCT('FD inverse'!$A$29:$BH$29,'FD mesh'!$B$84:$BI$84,$E767:$BL767)+'FD inverse'!$A$29*$C768/Setup!$B$17+INDEX('FD inverse'!$A$29:$BH$29,1,'FD mesh'!$B$15+1)*Setup!$B$22</f>
        <v>16.2896305919381</v>
      </c>
      <c r="AF768" s="0" t="n">
        <f aca="false">SUMPRODUCT('FD inverse'!$A$30:$BH$30,'FD mesh'!$B$84:$BI$84,$E767:$BL767)+'FD inverse'!$A$30*$C768/Setup!$B$17+INDEX('FD inverse'!$A$30:$BH$30,1,'FD mesh'!$B$15+1)*Setup!$B$22</f>
        <v>15.7903090864293</v>
      </c>
      <c r="AG768" s="0" t="n">
        <f aca="false">SUMPRODUCT('FD inverse'!$A$31:$BH$31,'FD mesh'!$B$84:$BI$84,$E767:$BL767)+'FD inverse'!$A$31*$C768/Setup!$B$17+INDEX('FD inverse'!$A$31:$BH$31,1,'FD mesh'!$B$15+1)*Setup!$B$22</f>
        <v>15.2914165173412</v>
      </c>
      <c r="AH768" s="0" t="n">
        <f aca="false">SUMPRODUCT('FD inverse'!$A$32:$BH$32,'FD mesh'!$B$84:$BI$84,$E767:$BL767)+'FD inverse'!$A$32*$C768/Setup!$B$17+INDEX('FD inverse'!$A$32:$BH$32,1,'FD mesh'!$B$15+1)*Setup!$B$22</f>
        <v>15.2704786862621</v>
      </c>
      <c r="AI768" s="0" t="n">
        <f aca="false">SUMPRODUCT('FD inverse'!$A$33:$BH$33,'FD mesh'!$B$84:$BI$84,$E767:$BL767)+'FD inverse'!$A$33*$C768/Setup!$B$17+INDEX('FD inverse'!$A$33:$BH$33,1,'FD mesh'!$B$15+1)*Setup!$B$22</f>
        <v>15.2496937589453</v>
      </c>
      <c r="AJ768" s="0" t="n">
        <f aca="false">SUMPRODUCT('FD inverse'!$A$34:$BH$34,'FD mesh'!$B$84:$BI$84,$E767:$BL767)+'FD inverse'!$A$34*$C768/Setup!$B$17+INDEX('FD inverse'!$A$34:$BH$34,1,'FD mesh'!$B$15+1)*Setup!$B$22</f>
        <v>15.229041358997</v>
      </c>
      <c r="AK768" s="0" t="n">
        <f aca="false">SUMPRODUCT('FD inverse'!$A$35:$BH$35,'FD mesh'!$B$84:$BI$84,$E767:$BL767)+'FD inverse'!$A$35*$C768/Setup!$B$17+INDEX('FD inverse'!$A$35:$BH$35,1,'FD mesh'!$B$15+1)*Setup!$B$22</f>
        <v>15.2085031564495</v>
      </c>
      <c r="AL768" s="0" t="n">
        <f aca="false">SUMPRODUCT('FD inverse'!$A$36:$BH$36,'FD mesh'!$B$84:$BI$84,$E767:$BL767)+'FD inverse'!$A$36*$C768/Setup!$B$17+INDEX('FD inverse'!$A$36:$BH$36,1,'FD mesh'!$B$15+1)*Setup!$B$22</f>
        <v>15.1880627360908</v>
      </c>
      <c r="AM768" s="0" t="n">
        <f aca="false">SUMPRODUCT('FD inverse'!$A$37:$BH$37,'FD mesh'!$B$84:$BI$84,$E767:$BL767)+'FD inverse'!$A$37*$C768/Setup!$B$17+INDEX('FD inverse'!$A$37:$BH$37,1,'FD mesh'!$B$15+1)*Setup!$B$22</f>
        <v>15.1677054551467</v>
      </c>
      <c r="AN768" s="0" t="n">
        <f aca="false">SUMPRODUCT('FD inverse'!$A$38:$BH$38,'FD mesh'!$B$84:$BI$84,$E767:$BL767)+'FD inverse'!$A$38*$C768/Setup!$B$17+INDEX('FD inverse'!$A$38:$BH$38,1,'FD mesh'!$B$15+1)*Setup!$B$22</f>
        <v>15.147418292056</v>
      </c>
      <c r="AO768" s="0" t="n">
        <f aca="false">SUMPRODUCT('FD inverse'!$A$39:$BH$39,'FD mesh'!$B$84:$BI$84,$E767:$BL767)+'FD inverse'!$A$39*$C768/Setup!$B$17+INDEX('FD inverse'!$A$39:$BH$39,1,'FD mesh'!$B$15+1)*Setup!$B$22</f>
        <v>15.1271896878569</v>
      </c>
      <c r="AP768" s="0" t="n">
        <f aca="false">SUMPRODUCT('FD inverse'!$A$40:$BH$40,'FD mesh'!$B$84:$BI$84,$E767:$BL767)+'FD inverse'!$A$40*$C768/Setup!$B$17+INDEX('FD inverse'!$A$40:$BH$40,1,'FD mesh'!$B$15+1)*Setup!$B$22</f>
        <v>15.1070093814958</v>
      </c>
      <c r="AQ768" s="0" t="n">
        <f aca="false">SUMPRODUCT('FD inverse'!$A$41:$BH$41,'FD mesh'!$B$84:$BI$84,$E767:$BL767)+'FD inverse'!$A$41*$C768/Setup!$B$17+INDEX('FD inverse'!$A$41:$BH$41,1,'FD mesh'!$B$15+1)*Setup!$B$22</f>
        <v>15.0868682401851</v>
      </c>
      <c r="AR768" s="0" t="n">
        <f aca="false">SUMPRODUCT('FD inverse'!$A$42:$BH$42,'FD mesh'!$B$84:$BI$84,$E767:$BL767)+'FD inverse'!$A$42*$C768/Setup!$B$17+INDEX('FD inverse'!$A$42:$BH$42,1,'FD mesh'!$B$15+1)*Setup!$B$22</f>
        <v>15.0667580857718</v>
      </c>
      <c r="AS768" s="0" t="n">
        <f aca="false">SUMPRODUCT('FD inverse'!$A$43:$BH$43,'FD mesh'!$B$84:$BI$84,$E767:$BL767)+'FD inverse'!$A$43*$C768/Setup!$B$17+INDEX('FD inverse'!$A$43:$BH$43,1,'FD mesh'!$B$15+1)*Setup!$B$22</f>
        <v>0</v>
      </c>
      <c r="AT768" s="0" t="n">
        <f aca="false">SUMPRODUCT('FD inverse'!$A$44:$BH$44,'FD mesh'!$B$84:$BI$84,$E767:$BL767)+'FD inverse'!$A$44*$C768/Setup!$B$17+INDEX('FD inverse'!$A$44:$BH$44,1,'FD mesh'!$B$15+1)*Setup!$B$22</f>
        <v>0</v>
      </c>
      <c r="AU768" s="0" t="n">
        <f aca="false">SUMPRODUCT('FD inverse'!$A$45:$BH$45,'FD mesh'!$B$84:$BI$84,$E767:$BL767)+'FD inverse'!$A$45*$C768/Setup!$B$17+INDEX('FD inverse'!$A$45:$BH$45,1,'FD mesh'!$B$15+1)*Setup!$B$22</f>
        <v>0</v>
      </c>
      <c r="AV768" s="0" t="n">
        <f aca="false">SUMPRODUCT('FD inverse'!$A$46:$BH$46,'FD mesh'!$B$84:$BI$84,$E767:$BL767)+'FD inverse'!$A$46*$C768/Setup!$B$17+INDEX('FD inverse'!$A$46:$BH$46,1,'FD mesh'!$B$15+1)*Setup!$B$22</f>
        <v>0</v>
      </c>
      <c r="AW768" s="0" t="n">
        <f aca="false">SUMPRODUCT('FD inverse'!$A$47:$BH$47,'FD mesh'!$B$84:$BI$84,$E767:$BL767)+'FD inverse'!$A$47*$C768/Setup!$B$17+INDEX('FD inverse'!$A$47:$BH$47,1,'FD mesh'!$B$15+1)*Setup!$B$22</f>
        <v>0</v>
      </c>
      <c r="AX768" s="0" t="n">
        <f aca="false">SUMPRODUCT('FD inverse'!$A$48:$BH$48,'FD mesh'!$B$84:$BI$84,$E767:$BL767)+'FD inverse'!$A$48*$C768/Setup!$B$17+INDEX('FD inverse'!$A$48:$BH$48,1,'FD mesh'!$B$15+1)*Setup!$B$22</f>
        <v>0</v>
      </c>
      <c r="AY768" s="0" t="n">
        <f aca="false">SUMPRODUCT('FD inverse'!$A$49:$BH$49,'FD mesh'!$B$84:$BI$84,$E767:$BL767)+'FD inverse'!$A$49*$C768/Setup!$B$17+INDEX('FD inverse'!$A$49:$BH$49,1,'FD mesh'!$B$15+1)*Setup!$B$22</f>
        <v>0</v>
      </c>
      <c r="AZ768" s="0" t="n">
        <f aca="false">SUMPRODUCT('FD inverse'!$A$50:$BH$50,'FD mesh'!$B$84:$BI$84,$E767:$BL767)+'FD inverse'!$A$50*$C768/Setup!$B$17+INDEX('FD inverse'!$A$50:$BH$50,1,'FD mesh'!$B$15+1)*Setup!$B$22</f>
        <v>0</v>
      </c>
      <c r="BA768" s="0" t="n">
        <f aca="false">SUMPRODUCT('FD inverse'!$A$51:$BH$51,'FD mesh'!$B$84:$BI$84,$E767:$BL767)+'FD inverse'!$A$51*$C768/Setup!$B$17+INDEX('FD inverse'!$A$51:$BH$51,1,'FD mesh'!$B$15+1)*Setup!$B$22</f>
        <v>0</v>
      </c>
      <c r="BB768" s="0" t="n">
        <f aca="false">SUMPRODUCT('FD inverse'!$A$52:$BH$52,'FD mesh'!$B$84:$BI$84,$E767:$BL767)+'FD inverse'!$A$52*$C768/Setup!$B$17+INDEX('FD inverse'!$A$52:$BH$52,1,'FD mesh'!$B$15+1)*Setup!$B$22</f>
        <v>0</v>
      </c>
      <c r="BC768" s="0" t="n">
        <f aca="false">SUMPRODUCT('FD inverse'!$A$53:$BH$53,'FD mesh'!$B$84:$BI$84,$E767:$BL767)+'FD inverse'!$A$53*$C768/Setup!$B$17+INDEX('FD inverse'!$A$53:$BH$53,1,'FD mesh'!$B$15+1)*Setup!$B$22</f>
        <v>0</v>
      </c>
      <c r="BD768" s="0" t="n">
        <f aca="false">SUMPRODUCT('FD inverse'!$A$54:$BH$54,'FD mesh'!$B$84:$BI$84,$E767:$BL767)+'FD inverse'!$A$54*$C768/Setup!$B$17+INDEX('FD inverse'!$A$54:$BH$54,1,'FD mesh'!$B$15+1)*Setup!$B$22</f>
        <v>0</v>
      </c>
      <c r="BE768" s="0" t="n">
        <f aca="false">SUMPRODUCT('FD inverse'!$A$55:$BH$55,'FD mesh'!$B$84:$BI$84,$E767:$BL767)+'FD inverse'!$A$55*$C768/Setup!$B$17+INDEX('FD inverse'!$A$55:$BH$55,1,'FD mesh'!$B$15+1)*Setup!$B$22</f>
        <v>0</v>
      </c>
      <c r="BF768" s="0" t="n">
        <f aca="false">SUMPRODUCT('FD inverse'!$A$56:$BH$56,'FD mesh'!$B$84:$BI$84,$E767:$BL767)+'FD inverse'!$A$56*$C768/Setup!$B$17+INDEX('FD inverse'!$A$56:$BH$56,1,'FD mesh'!$B$15+1)*Setup!$B$22</f>
        <v>0</v>
      </c>
      <c r="BG768" s="0" t="n">
        <f aca="false">SUMPRODUCT('FD inverse'!$A$57:$BH$57,'FD mesh'!$B$84:$BI$84,$E767:$BL767)+'FD inverse'!$A$57*$C768/Setup!$B$17+INDEX('FD inverse'!$A$57:$BH$57,1,'FD mesh'!$B$15+1)*Setup!$B$22</f>
        <v>0</v>
      </c>
      <c r="BH768" s="0" t="n">
        <f aca="false">SUMPRODUCT('FD inverse'!$A$58:$BH$58,'FD mesh'!$B$84:$BI$84,$E767:$BL767)+'FD inverse'!$A$58*$C768/Setup!$B$17+INDEX('FD inverse'!$A$58:$BH$58,1,'FD mesh'!$B$15+1)*Setup!$B$22</f>
        <v>0</v>
      </c>
      <c r="BI768" s="0" t="n">
        <f aca="false">SUMPRODUCT('FD inverse'!$A$59:$BH$59,'FD mesh'!$B$84:$BI$84,$E767:$BL767)+'FD inverse'!$A$59*$C768/Setup!$B$17+INDEX('FD inverse'!$A$59:$BH$59,1,'FD mesh'!$B$15+1)*Setup!$B$22</f>
        <v>0</v>
      </c>
      <c r="BJ768" s="0" t="n">
        <f aca="false">SUMPRODUCT('FD inverse'!$A$60:$BH$60,'FD mesh'!$B$84:$BI$84,$E767:$BL767)+'FD inverse'!$A$60*$C768/Setup!$B$17+INDEX('FD inverse'!$A$60:$BH$60,1,'FD mesh'!$B$15+1)*Setup!$B$22</f>
        <v>0</v>
      </c>
      <c r="BK768" s="0" t="n">
        <f aca="false">SUMPRODUCT('FD inverse'!$A$61:$BH$61,'FD mesh'!$B$84:$BI$84,$E767:$BL767)+'FD inverse'!$A$61*$C768/Setup!$B$17+INDEX('FD inverse'!$A$61:$BH$61,1,'FD mesh'!$B$15+1)*Setup!$B$22</f>
        <v>0</v>
      </c>
      <c r="BL768" s="0" t="n">
        <f aca="false">SUMPRODUCT('FD inverse'!$A$62:$BH$62,'FD mesh'!$B$84:$BI$84,$E767:$BL767)+'FD inverse'!$A$62*$C768/Setup!$B$17+INDEX('FD inverse'!$A$62:$BH$62,1,'FD mesh'!$B$15+1)*Setup!$B$22</f>
        <v>0</v>
      </c>
    </row>
    <row r="769" customFormat="false" ht="15" hidden="false" customHeight="false" outlineLevel="0" collapsed="false">
      <c r="A769" s="0" t="n">
        <v>764</v>
      </c>
      <c r="B769" s="0" t="n">
        <f aca="false">A769*Setup!$B$11/3600</f>
        <v>63.6666666666667</v>
      </c>
      <c r="C769" s="0" t="n">
        <f aca="false">Setup!$B$7+Setup!$B$8*COS(2*PI()*(B769-Setup!$B$9)/24)</f>
        <v>27.984778792367</v>
      </c>
      <c r="D769" s="0" t="n">
        <f aca="false">(C769-E769)/Setup!$B$17</f>
        <v>14.9590651404663</v>
      </c>
      <c r="E769" s="0" t="n">
        <f aca="false">SUMPRODUCT('FD inverse'!$A$3:$BH$3,'FD mesh'!$B$84:$BI$84,$E768:$BL768)+'FD inverse'!$A$3*$C769/Setup!$B$17+INDEX('FD inverse'!$A$3:$BH$3,1,'FD mesh'!$B$15+1)*Setup!$B$22</f>
        <v>26.0401003241064</v>
      </c>
      <c r="F769" s="0" t="n">
        <f aca="false">SUMPRODUCT('FD inverse'!$A$4:$BH$4,'FD mesh'!$B$84:$BI$84,$E768:$BL768)+'FD inverse'!$A$4*$C769/Setup!$B$17+INDEX('FD inverse'!$A$4:$BH$4,1,'FD mesh'!$B$15+1)*Setup!$B$22</f>
        <v>25.5981231986017</v>
      </c>
      <c r="G769" s="0" t="n">
        <f aca="false">SUMPRODUCT('FD inverse'!$A$5:$BH$5,'FD mesh'!$B$84:$BI$84,$E768:$BL768)+'FD inverse'!$A$5*$C769/Setup!$B$17+INDEX('FD inverse'!$A$5:$BH$5,1,'FD mesh'!$B$15+1)*Setup!$B$22</f>
        <v>25.1631371620698</v>
      </c>
      <c r="H769" s="0" t="n">
        <f aca="false">SUMPRODUCT('FD inverse'!$A$6:$BH$6,'FD mesh'!$B$84:$BI$84,$E768:$BL768)+'FD inverse'!$A$6*$C769/Setup!$B$17+INDEX('FD inverse'!$A$6:$BH$6,1,'FD mesh'!$B$15+1)*Setup!$B$22</f>
        <v>23.7139110493442</v>
      </c>
      <c r="I769" s="0" t="n">
        <f aca="false">SUMPRODUCT('FD inverse'!$A$7:$BH$7,'FD mesh'!$B$84:$BI$84,$E768:$BL768)+'FD inverse'!$A$7*$C769/Setup!$B$17+INDEX('FD inverse'!$A$7:$BH$7,1,'FD mesh'!$B$15+1)*Setup!$B$22</f>
        <v>23.591272035434</v>
      </c>
      <c r="J769" s="0" t="n">
        <f aca="false">SUMPRODUCT('FD inverse'!$A$8:$BH$8,'FD mesh'!$B$84:$BI$84,$E768:$BL768)+'FD inverse'!$A$8*$C769/Setup!$B$17+INDEX('FD inverse'!$A$8:$BH$8,1,'FD mesh'!$B$15+1)*Setup!$B$22</f>
        <v>23.4799298825661</v>
      </c>
      <c r="K769" s="0" t="n">
        <f aca="false">SUMPRODUCT('FD inverse'!$A$9:$BH$9,'FD mesh'!$B$84:$BI$84,$E768:$BL768)+'FD inverse'!$A$9*$C769/Setup!$B$17+INDEX('FD inverse'!$A$9:$BH$9,1,'FD mesh'!$B$15+1)*Setup!$B$22</f>
        <v>23.3799043788815</v>
      </c>
      <c r="L769" s="0" t="n">
        <f aca="false">SUMPRODUCT('FD inverse'!$A$10:$BH$10,'FD mesh'!$B$84:$BI$84,$E768:$BL768)+'FD inverse'!$A$10*$C769/Setup!$B$17+INDEX('FD inverse'!$A$10:$BH$10,1,'FD mesh'!$B$15+1)*Setup!$B$22</f>
        <v>23.2911752867659</v>
      </c>
      <c r="M769" s="0" t="n">
        <f aca="false">SUMPRODUCT('FD inverse'!$A$11:$BH$11,'FD mesh'!$B$84:$BI$84,$E768:$BL768)+'FD inverse'!$A$11*$C769/Setup!$B$17+INDEX('FD inverse'!$A$11:$BH$11,1,'FD mesh'!$B$15+1)*Setup!$B$22</f>
        <v>23.2136954362443</v>
      </c>
      <c r="N769" s="0" t="n">
        <f aca="false">SUMPRODUCT('FD inverse'!$A$12:$BH$12,'FD mesh'!$B$84:$BI$84,$E768:$BL768)+'FD inverse'!$A$12*$C769/Setup!$B$17+INDEX('FD inverse'!$A$12:$BH$12,1,'FD mesh'!$B$15+1)*Setup!$B$22</f>
        <v>23.1474020429472</v>
      </c>
      <c r="O769" s="0" t="n">
        <f aca="false">SUMPRODUCT('FD inverse'!$A$13:$BH$13,'FD mesh'!$B$84:$BI$84,$E768:$BL768)+'FD inverse'!$A$13*$C769/Setup!$B$17+INDEX('FD inverse'!$A$13:$BH$13,1,'FD mesh'!$B$15+1)*Setup!$B$22</f>
        <v>23.0922262635134</v>
      </c>
      <c r="P769" s="0" t="n">
        <f aca="false">SUMPRODUCT('FD inverse'!$A$14:$BH$14,'FD mesh'!$B$84:$BI$84,$E768:$BL768)+'FD inverse'!$A$14*$C769/Setup!$B$17+INDEX('FD inverse'!$A$14:$BH$14,1,'FD mesh'!$B$15+1)*Setup!$B$22</f>
        <v>23.0481010030729</v>
      </c>
      <c r="Q769" s="0" t="n">
        <f aca="false">SUMPRODUCT('FD inverse'!$A$15:$BH$15,'FD mesh'!$B$84:$BI$84,$E768:$BL768)+'FD inverse'!$A$15*$C769/Setup!$B$17+INDEX('FD inverse'!$A$15:$BH$15,1,'FD mesh'!$B$15+1)*Setup!$B$22</f>
        <v>23.0149669896577</v>
      </c>
      <c r="R769" s="0" t="n">
        <f aca="false">SUMPRODUCT('FD inverse'!$A$16:$BH$16,'FD mesh'!$B$84:$BI$84,$E768:$BL768)+'FD inverse'!$A$16*$C769/Setup!$B$17+INDEX('FD inverse'!$A$16:$BH$16,1,'FD mesh'!$B$15+1)*Setup!$B$22</f>
        <v>22.9927771292936</v>
      </c>
      <c r="S769" s="0" t="n">
        <f aca="false">SUMPRODUCT('FD inverse'!$A$17:$BH$17,'FD mesh'!$B$84:$BI$84,$E768:$BL768)+'FD inverse'!$A$17*$C769/Setup!$B$17+INDEX('FD inverse'!$A$17:$BH$17,1,'FD mesh'!$B$15+1)*Setup!$B$22</f>
        <v>22.4552321320924</v>
      </c>
      <c r="T769" s="0" t="n">
        <f aca="false">SUMPRODUCT('FD inverse'!$A$18:$BH$18,'FD mesh'!$B$84:$BI$84,$E768:$BL768)+'FD inverse'!$A$18*$C769/Setup!$B$17+INDEX('FD inverse'!$A$18:$BH$18,1,'FD mesh'!$B$15+1)*Setup!$B$22</f>
        <v>21.9227394468153</v>
      </c>
      <c r="U769" s="0" t="n">
        <f aca="false">SUMPRODUCT('FD inverse'!$A$19:$BH$19,'FD mesh'!$B$84:$BI$84,$E768:$BL768)+'FD inverse'!$A$19*$C769/Setup!$B$17+INDEX('FD inverse'!$A$19:$BH$19,1,'FD mesh'!$B$15+1)*Setup!$B$22</f>
        <v>21.3949130204968</v>
      </c>
      <c r="V769" s="0" t="n">
        <f aca="false">SUMPRODUCT('FD inverse'!$A$20:$BH$20,'FD mesh'!$B$84:$BI$84,$E768:$BL768)+'FD inverse'!$A$20*$C769/Setup!$B$17+INDEX('FD inverse'!$A$20:$BH$20,1,'FD mesh'!$B$15+1)*Setup!$B$22</f>
        <v>20.8713719585918</v>
      </c>
      <c r="W769" s="0" t="n">
        <f aca="false">SUMPRODUCT('FD inverse'!$A$21:$BH$21,'FD mesh'!$B$84:$BI$84,$E768:$BL768)+'FD inverse'!$A$21*$C769/Setup!$B$17+INDEX('FD inverse'!$A$21:$BH$21,1,'FD mesh'!$B$15+1)*Setup!$B$22</f>
        <v>20.3517408648898</v>
      </c>
      <c r="X769" s="0" t="n">
        <f aca="false">SUMPRODUCT('FD inverse'!$A$22:$BH$22,'FD mesh'!$B$84:$BI$84,$E768:$BL768)+'FD inverse'!$A$22*$C769/Setup!$B$17+INDEX('FD inverse'!$A$22:$BH$22,1,'FD mesh'!$B$15+1)*Setup!$B$22</f>
        <v>19.8356500168471</v>
      </c>
      <c r="Y769" s="0" t="n">
        <f aca="false">SUMPRODUCT('FD inverse'!$A$23:$BH$23,'FD mesh'!$B$84:$BI$84,$E768:$BL768)+'FD inverse'!$A$23*$C769/Setup!$B$17+INDEX('FD inverse'!$A$23:$BH$23,1,'FD mesh'!$B$15+1)*Setup!$B$22</f>
        <v>19.322735391009</v>
      </c>
      <c r="Z769" s="0" t="n">
        <f aca="false">SUMPRODUCT('FD inverse'!$A$24:$BH$24,'FD mesh'!$B$84:$BI$84,$E768:$BL768)+'FD inverse'!$A$24*$C769/Setup!$B$17+INDEX('FD inverse'!$A$24:$BH$24,1,'FD mesh'!$B$15+1)*Setup!$B$22</f>
        <v>18.8126385529303</v>
      </c>
      <c r="AA769" s="0" t="n">
        <f aca="false">SUMPRODUCT('FD inverse'!$A$25:$BH$25,'FD mesh'!$B$84:$BI$84,$E768:$BL768)+'FD inverse'!$A$25*$C769/Setup!$B$17+INDEX('FD inverse'!$A$25:$BH$25,1,'FD mesh'!$B$15+1)*Setup!$B$22</f>
        <v>18.3050064257271</v>
      </c>
      <c r="AB769" s="0" t="n">
        <f aca="false">SUMPRODUCT('FD inverse'!$A$26:$BH$26,'FD mesh'!$B$84:$BI$84,$E768:$BL768)+'FD inverse'!$A$26*$C769/Setup!$B$17+INDEX('FD inverse'!$A$26:$BH$26,1,'FD mesh'!$B$15+1)*Setup!$B$22</f>
        <v>17.799490951138</v>
      </c>
      <c r="AC769" s="0" t="n">
        <f aca="false">SUMPRODUCT('FD inverse'!$A$27:$BH$27,'FD mesh'!$B$84:$BI$84,$E768:$BL768)+'FD inverse'!$A$27*$C769/Setup!$B$17+INDEX('FD inverse'!$A$27:$BH$27,1,'FD mesh'!$B$15+1)*Setup!$B$22</f>
        <v>17.2957486567237</v>
      </c>
      <c r="AD769" s="0" t="n">
        <f aca="false">SUMPRODUCT('FD inverse'!$A$28:$BH$28,'FD mesh'!$B$84:$BI$84,$E768:$BL768)+'FD inverse'!$A$28*$C769/Setup!$B$17+INDEX('FD inverse'!$A$28:$BH$28,1,'FD mesh'!$B$15+1)*Setup!$B$22</f>
        <v>16.7934401426029</v>
      </c>
      <c r="AE769" s="0" t="n">
        <f aca="false">SUMPRODUCT('FD inverse'!$A$29:$BH$29,'FD mesh'!$B$84:$BI$84,$E768:$BL768)+'FD inverse'!$A$29*$C769/Setup!$B$17+INDEX('FD inverse'!$A$29:$BH$29,1,'FD mesh'!$B$15+1)*Setup!$B$22</f>
        <v>16.2922295009146</v>
      </c>
      <c r="AF769" s="0" t="n">
        <f aca="false">SUMPRODUCT('FD inverse'!$A$30:$BH$30,'FD mesh'!$B$84:$BI$84,$E768:$BL768)+'FD inverse'!$A$30*$C769/Setup!$B$17+INDEX('FD inverse'!$A$30:$BH$30,1,'FD mesh'!$B$15+1)*Setup!$B$22</f>
        <v>15.7917836810108</v>
      </c>
      <c r="AG769" s="0" t="n">
        <f aca="false">SUMPRODUCT('FD inverse'!$A$31:$BH$31,'FD mesh'!$B$84:$BI$84,$E768:$BL768)+'FD inverse'!$A$31*$C769/Setup!$B$17+INDEX('FD inverse'!$A$31:$BH$31,1,'FD mesh'!$B$15+1)*Setup!$B$22</f>
        <v>15.2917718132267</v>
      </c>
      <c r="AH769" s="0" t="n">
        <f aca="false">SUMPRODUCT('FD inverse'!$A$32:$BH$32,'FD mesh'!$B$84:$BI$84,$E768:$BL768)+'FD inverse'!$A$32*$C769/Setup!$B$17+INDEX('FD inverse'!$A$32:$BH$32,1,'FD mesh'!$B$15+1)*Setup!$B$22</f>
        <v>15.2707890658351</v>
      </c>
      <c r="AI769" s="0" t="n">
        <f aca="false">SUMPRODUCT('FD inverse'!$A$33:$BH$33,'FD mesh'!$B$84:$BI$84,$E768:$BL768)+'FD inverse'!$A$33*$C769/Setup!$B$17+INDEX('FD inverse'!$A$33:$BH$33,1,'FD mesh'!$B$15+1)*Setup!$B$22</f>
        <v>15.2499634397324</v>
      </c>
      <c r="AJ769" s="0" t="n">
        <f aca="false">SUMPRODUCT('FD inverse'!$A$34:$BH$34,'FD mesh'!$B$84:$BI$84,$E768:$BL768)+'FD inverse'!$A$34*$C769/Setup!$B$17+INDEX('FD inverse'!$A$34:$BH$34,1,'FD mesh'!$B$15+1)*Setup!$B$22</f>
        <v>15.2292743322557</v>
      </c>
      <c r="AK769" s="0" t="n">
        <f aca="false">SUMPRODUCT('FD inverse'!$A$35:$BH$35,'FD mesh'!$B$84:$BI$84,$E768:$BL768)+'FD inverse'!$A$35*$C769/Setup!$B$17+INDEX('FD inverse'!$A$35:$BH$35,1,'FD mesh'!$B$15+1)*Setup!$B$22</f>
        <v>15.2087031612087</v>
      </c>
      <c r="AL769" s="0" t="n">
        <f aca="false">SUMPRODUCT('FD inverse'!$A$36:$BH$36,'FD mesh'!$B$84:$BI$84,$E768:$BL768)+'FD inverse'!$A$36*$C769/Setup!$B$17+INDEX('FD inverse'!$A$36:$BH$36,1,'FD mesh'!$B$15+1)*Setup!$B$22</f>
        <v>15.1882332371775</v>
      </c>
      <c r="AM769" s="0" t="n">
        <f aca="false">SUMPRODUCT('FD inverse'!$A$37:$BH$37,'FD mesh'!$B$84:$BI$84,$E768:$BL768)+'FD inverse'!$A$37*$C769/Setup!$B$17+INDEX('FD inverse'!$A$37:$BH$37,1,'FD mesh'!$B$15+1)*Setup!$B$22</f>
        <v>15.1678496247235</v>
      </c>
      <c r="AN769" s="0" t="n">
        <f aca="false">SUMPRODUCT('FD inverse'!$A$38:$BH$38,'FD mesh'!$B$84:$BI$84,$E768:$BL768)+'FD inverse'!$A$38*$C769/Setup!$B$17+INDEX('FD inverse'!$A$38:$BH$38,1,'FD mesh'!$B$15+1)*Setup!$B$22</f>
        <v>15.1475389942301</v>
      </c>
      <c r="AO769" s="0" t="n">
        <f aca="false">SUMPRODUCT('FD inverse'!$A$39:$BH$39,'FD mesh'!$B$84:$BI$84,$E768:$BL768)+'FD inverse'!$A$39*$C769/Setup!$B$17+INDEX('FD inverse'!$A$39:$BH$39,1,'FD mesh'!$B$15+1)*Setup!$B$22</f>
        <v>15.1272894659574</v>
      </c>
      <c r="AP769" s="0" t="n">
        <f aca="false">SUMPRODUCT('FD inverse'!$A$40:$BH$40,'FD mesh'!$B$84:$BI$84,$E768:$BL768)+'FD inverse'!$A$40*$C769/Setup!$B$17+INDEX('FD inverse'!$A$40:$BH$40,1,'FD mesh'!$B$15+1)*Setup!$B$22</f>
        <v>15.1070904476573</v>
      </c>
      <c r="AQ769" s="0" t="n">
        <f aca="false">SUMPRODUCT('FD inverse'!$A$41:$BH$41,'FD mesh'!$B$84:$BI$84,$E768:$BL768)+'FD inverse'!$A$41*$C769/Setup!$B$17+INDEX('FD inverse'!$A$41:$BH$41,1,'FD mesh'!$B$15+1)*Setup!$B$22</f>
        <v>15.0869324669155</v>
      </c>
      <c r="AR769" s="0" t="n">
        <f aca="false">SUMPRODUCT('FD inverse'!$A$42:$BH$42,'FD mesh'!$B$84:$BI$84,$E768:$BL768)+'FD inverse'!$A$42*$C769/Setup!$B$17+INDEX('FD inverse'!$A$42:$BH$42,1,'FD mesh'!$B$15+1)*Setup!$B$22</f>
        <v>15.0668069992239</v>
      </c>
      <c r="AS769" s="0" t="n">
        <f aca="false">SUMPRODUCT('FD inverse'!$A$43:$BH$43,'FD mesh'!$B$84:$BI$84,$E768:$BL768)+'FD inverse'!$A$43*$C769/Setup!$B$17+INDEX('FD inverse'!$A$43:$BH$43,1,'FD mesh'!$B$15+1)*Setup!$B$22</f>
        <v>0</v>
      </c>
      <c r="AT769" s="0" t="n">
        <f aca="false">SUMPRODUCT('FD inverse'!$A$44:$BH$44,'FD mesh'!$B$84:$BI$84,$E768:$BL768)+'FD inverse'!$A$44*$C769/Setup!$B$17+INDEX('FD inverse'!$A$44:$BH$44,1,'FD mesh'!$B$15+1)*Setup!$B$22</f>
        <v>0</v>
      </c>
      <c r="AU769" s="0" t="n">
        <f aca="false">SUMPRODUCT('FD inverse'!$A$45:$BH$45,'FD mesh'!$B$84:$BI$84,$E768:$BL768)+'FD inverse'!$A$45*$C769/Setup!$B$17+INDEX('FD inverse'!$A$45:$BH$45,1,'FD mesh'!$B$15+1)*Setup!$B$22</f>
        <v>0</v>
      </c>
      <c r="AV769" s="0" t="n">
        <f aca="false">SUMPRODUCT('FD inverse'!$A$46:$BH$46,'FD mesh'!$B$84:$BI$84,$E768:$BL768)+'FD inverse'!$A$46*$C769/Setup!$B$17+INDEX('FD inverse'!$A$46:$BH$46,1,'FD mesh'!$B$15+1)*Setup!$B$22</f>
        <v>0</v>
      </c>
      <c r="AW769" s="0" t="n">
        <f aca="false">SUMPRODUCT('FD inverse'!$A$47:$BH$47,'FD mesh'!$B$84:$BI$84,$E768:$BL768)+'FD inverse'!$A$47*$C769/Setup!$B$17+INDEX('FD inverse'!$A$47:$BH$47,1,'FD mesh'!$B$15+1)*Setup!$B$22</f>
        <v>0</v>
      </c>
      <c r="AX769" s="0" t="n">
        <f aca="false">SUMPRODUCT('FD inverse'!$A$48:$BH$48,'FD mesh'!$B$84:$BI$84,$E768:$BL768)+'FD inverse'!$A$48*$C769/Setup!$B$17+INDEX('FD inverse'!$A$48:$BH$48,1,'FD mesh'!$B$15+1)*Setup!$B$22</f>
        <v>0</v>
      </c>
      <c r="AY769" s="0" t="n">
        <f aca="false">SUMPRODUCT('FD inverse'!$A$49:$BH$49,'FD mesh'!$B$84:$BI$84,$E768:$BL768)+'FD inverse'!$A$49*$C769/Setup!$B$17+INDEX('FD inverse'!$A$49:$BH$49,1,'FD mesh'!$B$15+1)*Setup!$B$22</f>
        <v>0</v>
      </c>
      <c r="AZ769" s="0" t="n">
        <f aca="false">SUMPRODUCT('FD inverse'!$A$50:$BH$50,'FD mesh'!$B$84:$BI$84,$E768:$BL768)+'FD inverse'!$A$50*$C769/Setup!$B$17+INDEX('FD inverse'!$A$50:$BH$50,1,'FD mesh'!$B$15+1)*Setup!$B$22</f>
        <v>0</v>
      </c>
      <c r="BA769" s="0" t="n">
        <f aca="false">SUMPRODUCT('FD inverse'!$A$51:$BH$51,'FD mesh'!$B$84:$BI$84,$E768:$BL768)+'FD inverse'!$A$51*$C769/Setup!$B$17+INDEX('FD inverse'!$A$51:$BH$51,1,'FD mesh'!$B$15+1)*Setup!$B$22</f>
        <v>0</v>
      </c>
      <c r="BB769" s="0" t="n">
        <f aca="false">SUMPRODUCT('FD inverse'!$A$52:$BH$52,'FD mesh'!$B$84:$BI$84,$E768:$BL768)+'FD inverse'!$A$52*$C769/Setup!$B$17+INDEX('FD inverse'!$A$52:$BH$52,1,'FD mesh'!$B$15+1)*Setup!$B$22</f>
        <v>0</v>
      </c>
      <c r="BC769" s="0" t="n">
        <f aca="false">SUMPRODUCT('FD inverse'!$A$53:$BH$53,'FD mesh'!$B$84:$BI$84,$E768:$BL768)+'FD inverse'!$A$53*$C769/Setup!$B$17+INDEX('FD inverse'!$A$53:$BH$53,1,'FD mesh'!$B$15+1)*Setup!$B$22</f>
        <v>0</v>
      </c>
      <c r="BD769" s="0" t="n">
        <f aca="false">SUMPRODUCT('FD inverse'!$A$54:$BH$54,'FD mesh'!$B$84:$BI$84,$E768:$BL768)+'FD inverse'!$A$54*$C769/Setup!$B$17+INDEX('FD inverse'!$A$54:$BH$54,1,'FD mesh'!$B$15+1)*Setup!$B$22</f>
        <v>0</v>
      </c>
      <c r="BE769" s="0" t="n">
        <f aca="false">SUMPRODUCT('FD inverse'!$A$55:$BH$55,'FD mesh'!$B$84:$BI$84,$E768:$BL768)+'FD inverse'!$A$55*$C769/Setup!$B$17+INDEX('FD inverse'!$A$55:$BH$55,1,'FD mesh'!$B$15+1)*Setup!$B$22</f>
        <v>0</v>
      </c>
      <c r="BF769" s="0" t="n">
        <f aca="false">SUMPRODUCT('FD inverse'!$A$56:$BH$56,'FD mesh'!$B$84:$BI$84,$E768:$BL768)+'FD inverse'!$A$56*$C769/Setup!$B$17+INDEX('FD inverse'!$A$56:$BH$56,1,'FD mesh'!$B$15+1)*Setup!$B$22</f>
        <v>0</v>
      </c>
      <c r="BG769" s="0" t="n">
        <f aca="false">SUMPRODUCT('FD inverse'!$A$57:$BH$57,'FD mesh'!$B$84:$BI$84,$E768:$BL768)+'FD inverse'!$A$57*$C769/Setup!$B$17+INDEX('FD inverse'!$A$57:$BH$57,1,'FD mesh'!$B$15+1)*Setup!$B$22</f>
        <v>0</v>
      </c>
      <c r="BH769" s="0" t="n">
        <f aca="false">SUMPRODUCT('FD inverse'!$A$58:$BH$58,'FD mesh'!$B$84:$BI$84,$E768:$BL768)+'FD inverse'!$A$58*$C769/Setup!$B$17+INDEX('FD inverse'!$A$58:$BH$58,1,'FD mesh'!$B$15+1)*Setup!$B$22</f>
        <v>0</v>
      </c>
      <c r="BI769" s="0" t="n">
        <f aca="false">SUMPRODUCT('FD inverse'!$A$59:$BH$59,'FD mesh'!$B$84:$BI$84,$E768:$BL768)+'FD inverse'!$A$59*$C769/Setup!$B$17+INDEX('FD inverse'!$A$59:$BH$59,1,'FD mesh'!$B$15+1)*Setup!$B$22</f>
        <v>0</v>
      </c>
      <c r="BJ769" s="0" t="n">
        <f aca="false">SUMPRODUCT('FD inverse'!$A$60:$BH$60,'FD mesh'!$B$84:$BI$84,$E768:$BL768)+'FD inverse'!$A$60*$C769/Setup!$B$17+INDEX('FD inverse'!$A$60:$BH$60,1,'FD mesh'!$B$15+1)*Setup!$B$22</f>
        <v>0</v>
      </c>
      <c r="BK769" s="0" t="n">
        <f aca="false">SUMPRODUCT('FD inverse'!$A$61:$BH$61,'FD mesh'!$B$84:$BI$84,$E768:$BL768)+'FD inverse'!$A$61*$C769/Setup!$B$17+INDEX('FD inverse'!$A$61:$BH$61,1,'FD mesh'!$B$15+1)*Setup!$B$22</f>
        <v>0</v>
      </c>
      <c r="BL769" s="0" t="n">
        <f aca="false">SUMPRODUCT('FD inverse'!$A$62:$BH$62,'FD mesh'!$B$84:$BI$84,$E768:$BL768)+'FD inverse'!$A$62*$C769/Setup!$B$17+INDEX('FD inverse'!$A$62:$BH$62,1,'FD mesh'!$B$15+1)*Setup!$B$22</f>
        <v>0</v>
      </c>
    </row>
    <row r="770" customFormat="false" ht="15" hidden="false" customHeight="false" outlineLevel="0" collapsed="false">
      <c r="A770" s="0" t="n">
        <v>765</v>
      </c>
      <c r="B770" s="0" t="n">
        <f aca="false">A770*Setup!$B$11/3600</f>
        <v>63.75</v>
      </c>
      <c r="C770" s="0" t="n">
        <f aca="false">Setup!$B$7+Setup!$B$8*COS(2*PI()*(B770-Setup!$B$9)/24)</f>
        <v>27.9914356929544</v>
      </c>
      <c r="D770" s="0" t="n">
        <f aca="false">(C770-E770)/Setup!$B$17</f>
        <v>14.904351998689</v>
      </c>
      <c r="E770" s="0" t="n">
        <f aca="false">SUMPRODUCT('FD inverse'!$A$3:$BH$3,'FD mesh'!$B$84:$BI$84,$E769:$BL769)+'FD inverse'!$A$3*$C770/Setup!$B$17+INDEX('FD inverse'!$A$3:$BH$3,1,'FD mesh'!$B$15+1)*Setup!$B$22</f>
        <v>26.0538699331248</v>
      </c>
      <c r="F770" s="0" t="n">
        <f aca="false">SUMPRODUCT('FD inverse'!$A$4:$BH$4,'FD mesh'!$B$84:$BI$84,$E769:$BL769)+'FD inverse'!$A$4*$C770/Setup!$B$17+INDEX('FD inverse'!$A$4:$BH$4,1,'FD mesh'!$B$15+1)*Setup!$B$22</f>
        <v>25.6132762248035</v>
      </c>
      <c r="G770" s="0" t="n">
        <f aca="false">SUMPRODUCT('FD inverse'!$A$5:$BH$5,'FD mesh'!$B$84:$BI$84,$E769:$BL769)+'FD inverse'!$A$5*$C770/Setup!$B$17+INDEX('FD inverse'!$A$5:$BH$5,1,'FD mesh'!$B$15+1)*Setup!$B$22</f>
        <v>25.1792593507712</v>
      </c>
      <c r="H770" s="0" t="n">
        <f aca="false">SUMPRODUCT('FD inverse'!$A$6:$BH$6,'FD mesh'!$B$84:$BI$84,$E769:$BL769)+'FD inverse'!$A$6*$C770/Setup!$B$17+INDEX('FD inverse'!$A$6:$BH$6,1,'FD mesh'!$B$15+1)*Setup!$B$22</f>
        <v>23.7327184166174</v>
      </c>
      <c r="I770" s="0" t="n">
        <f aca="false">SUMPRODUCT('FD inverse'!$A$7:$BH$7,'FD mesh'!$B$84:$BI$84,$E769:$BL769)+'FD inverse'!$A$7*$C770/Setup!$B$17+INDEX('FD inverse'!$A$7:$BH$7,1,'FD mesh'!$B$15+1)*Setup!$B$22</f>
        <v>23.6102538405192</v>
      </c>
      <c r="J770" s="0" t="n">
        <f aca="false">SUMPRODUCT('FD inverse'!$A$8:$BH$8,'FD mesh'!$B$84:$BI$84,$E769:$BL769)+'FD inverse'!$A$8*$C770/Setup!$B$17+INDEX('FD inverse'!$A$8:$BH$8,1,'FD mesh'!$B$15+1)*Setup!$B$22</f>
        <v>23.498987969486</v>
      </c>
      <c r="K770" s="0" t="n">
        <f aca="false">SUMPRODUCT('FD inverse'!$A$9:$BH$9,'FD mesh'!$B$84:$BI$84,$E769:$BL769)+'FD inverse'!$A$9*$C770/Setup!$B$17+INDEX('FD inverse'!$A$9:$BH$9,1,'FD mesh'!$B$15+1)*Setup!$B$22</f>
        <v>23.3989658075501</v>
      </c>
      <c r="L770" s="0" t="n">
        <f aca="false">SUMPRODUCT('FD inverse'!$A$10:$BH$10,'FD mesh'!$B$84:$BI$84,$E769:$BL769)+'FD inverse'!$A$10*$C770/Setup!$B$17+INDEX('FD inverse'!$A$10:$BH$10,1,'FD mesh'!$B$15+1)*Setup!$B$22</f>
        <v>23.3101893262446</v>
      </c>
      <c r="M770" s="0" t="n">
        <f aca="false">SUMPRODUCT('FD inverse'!$A$11:$BH$11,'FD mesh'!$B$84:$BI$84,$E769:$BL769)+'FD inverse'!$A$11*$C770/Setup!$B$17+INDEX('FD inverse'!$A$11:$BH$11,1,'FD mesh'!$B$15+1)*Setup!$B$22</f>
        <v>23.2326305673453</v>
      </c>
      <c r="N770" s="0" t="n">
        <f aca="false">SUMPRODUCT('FD inverse'!$A$12:$BH$12,'FD mesh'!$B$84:$BI$84,$E769:$BL769)+'FD inverse'!$A$12*$C770/Setup!$B$17+INDEX('FD inverse'!$A$12:$BH$12,1,'FD mesh'!$B$15+1)*Setup!$B$22</f>
        <v>23.1662429772373</v>
      </c>
      <c r="O770" s="0" t="n">
        <f aca="false">SUMPRODUCT('FD inverse'!$A$13:$BH$13,'FD mesh'!$B$84:$BI$84,$E769:$BL769)+'FD inverse'!$A$13*$C770/Setup!$B$17+INDEX('FD inverse'!$A$13:$BH$13,1,'FD mesh'!$B$15+1)*Setup!$B$22</f>
        <v>23.1109709825805</v>
      </c>
      <c r="P770" s="0" t="n">
        <f aca="false">SUMPRODUCT('FD inverse'!$A$14:$BH$14,'FD mesh'!$B$84:$BI$84,$E769:$BL769)+'FD inverse'!$A$14*$C770/Setup!$B$17+INDEX('FD inverse'!$A$14:$BH$14,1,'FD mesh'!$B$15+1)*Setup!$B$22</f>
        <v>23.0667578192319</v>
      </c>
      <c r="Q770" s="0" t="n">
        <f aca="false">SUMPRODUCT('FD inverse'!$A$15:$BH$15,'FD mesh'!$B$84:$BI$84,$E769:$BL769)+'FD inverse'!$A$15*$C770/Setup!$B$17+INDEX('FD inverse'!$A$15:$BH$15,1,'FD mesh'!$B$15+1)*Setup!$B$22</f>
        <v>23.0335516270684</v>
      </c>
      <c r="R770" s="0" t="n">
        <f aca="false">SUMPRODUCT('FD inverse'!$A$16:$BH$16,'FD mesh'!$B$84:$BI$84,$E769:$BL769)+'FD inverse'!$A$16*$C770/Setup!$B$17+INDEX('FD inverse'!$A$16:$BH$16,1,'FD mesh'!$B$15+1)*Setup!$B$22</f>
        <v>23.0113098227579</v>
      </c>
      <c r="S770" s="0" t="n">
        <f aca="false">SUMPRODUCT('FD inverse'!$A$17:$BH$17,'FD mesh'!$B$84:$BI$84,$E769:$BL769)+'FD inverse'!$A$17*$C770/Setup!$B$17+INDEX('FD inverse'!$A$17:$BH$17,1,'FD mesh'!$B$15+1)*Setup!$B$22</f>
        <v>22.4724460795755</v>
      </c>
      <c r="T770" s="0" t="n">
        <f aca="false">SUMPRODUCT('FD inverse'!$A$18:$BH$18,'FD mesh'!$B$84:$BI$84,$E769:$BL769)+'FD inverse'!$A$18*$C770/Setup!$B$17+INDEX('FD inverse'!$A$18:$BH$18,1,'FD mesh'!$B$15+1)*Setup!$B$22</f>
        <v>21.9386481552238</v>
      </c>
      <c r="U770" s="0" t="n">
        <f aca="false">SUMPRODUCT('FD inverse'!$A$19:$BH$19,'FD mesh'!$B$84:$BI$84,$E769:$BL769)+'FD inverse'!$A$19*$C770/Setup!$B$17+INDEX('FD inverse'!$A$19:$BH$19,1,'FD mesh'!$B$15+1)*Setup!$B$22</f>
        <v>21.4095319364895</v>
      </c>
      <c r="V770" s="0" t="n">
        <f aca="false">SUMPRODUCT('FD inverse'!$A$20:$BH$20,'FD mesh'!$B$84:$BI$84,$E769:$BL769)+'FD inverse'!$A$20*$C770/Setup!$B$17+INDEX('FD inverse'!$A$20:$BH$20,1,'FD mesh'!$B$15+1)*Setup!$B$22</f>
        <v>20.8847178558902</v>
      </c>
      <c r="W770" s="0" t="n">
        <f aca="false">SUMPRODUCT('FD inverse'!$A$21:$BH$21,'FD mesh'!$B$84:$BI$84,$E769:$BL769)+'FD inverse'!$A$21*$C770/Setup!$B$17+INDEX('FD inverse'!$A$21:$BH$21,1,'FD mesh'!$B$15+1)*Setup!$B$22</f>
        <v>20.3638312822101</v>
      </c>
      <c r="X770" s="0" t="n">
        <f aca="false">SUMPRODUCT('FD inverse'!$A$22:$BH$22,'FD mesh'!$B$84:$BI$84,$E769:$BL769)+'FD inverse'!$A$22*$C770/Setup!$B$17+INDEX('FD inverse'!$A$22:$BH$22,1,'FD mesh'!$B$15+1)*Setup!$B$22</f>
        <v>19.8465027456272</v>
      </c>
      <c r="Y770" s="0" t="n">
        <f aca="false">SUMPRODUCT('FD inverse'!$A$23:$BH$23,'FD mesh'!$B$84:$BI$84,$E769:$BL769)+'FD inverse'!$A$23*$C770/Setup!$B$17+INDEX('FD inverse'!$A$23:$BH$23,1,'FD mesh'!$B$15+1)*Setup!$B$22</f>
        <v>19.3323680120853</v>
      </c>
      <c r="Z770" s="0" t="n">
        <f aca="false">SUMPRODUCT('FD inverse'!$A$24:$BH$24,'FD mesh'!$B$84:$BI$84,$E769:$BL769)+'FD inverse'!$A$24*$C770/Setup!$B$17+INDEX('FD inverse'!$A$24:$BH$24,1,'FD mesh'!$B$15+1)*Setup!$B$22</f>
        <v>18.8210680213172</v>
      </c>
      <c r="AA770" s="0" t="n">
        <f aca="false">SUMPRODUCT('FD inverse'!$A$25:$BH$25,'FD mesh'!$B$84:$BI$84,$E769:$BL769)+'FD inverse'!$A$25*$C770/Setup!$B$17+INDEX('FD inverse'!$A$25:$BH$25,1,'FD mesh'!$B$15+1)*Setup!$B$22</f>
        <v>18.3122487026745</v>
      </c>
      <c r="AB770" s="0" t="n">
        <f aca="false">SUMPRODUCT('FD inverse'!$A$26:$BH$26,'FD mesh'!$B$84:$BI$84,$E769:$BL769)+'FD inverse'!$A$26*$C770/Setup!$B$17+INDEX('FD inverse'!$A$26:$BH$26,1,'FD mesh'!$B$15+1)*Setup!$B$22</f>
        <v>17.8055606826763</v>
      </c>
      <c r="AC770" s="0" t="n">
        <f aca="false">SUMPRODUCT('FD inverse'!$A$27:$BH$27,'FD mesh'!$B$84:$BI$84,$E769:$BL769)+'FD inverse'!$A$27*$C770/Setup!$B$17+INDEX('FD inverse'!$A$27:$BH$27,1,'FD mesh'!$B$15+1)*Setup!$B$22</f>
        <v>17.3006588979593</v>
      </c>
      <c r="AD770" s="0" t="n">
        <f aca="false">SUMPRODUCT('FD inverse'!$A$28:$BH$28,'FD mesh'!$B$84:$BI$84,$E769:$BL769)+'FD inverse'!$A$28*$C770/Setup!$B$17+INDEX('FD inverse'!$A$28:$BH$28,1,'FD mesh'!$B$15+1)*Setup!$B$22</f>
        <v>16.7972021270918</v>
      </c>
      <c r="AE770" s="0" t="n">
        <f aca="false">SUMPRODUCT('FD inverse'!$A$29:$BH$29,'FD mesh'!$B$84:$BI$84,$E769:$BL769)+'FD inverse'!$A$29*$C770/Setup!$B$17+INDEX('FD inverse'!$A$29:$BH$29,1,'FD mesh'!$B$15+1)*Setup!$B$22</f>
        <v>16.2948524545167</v>
      </c>
      <c r="AF770" s="0" t="n">
        <f aca="false">SUMPRODUCT('FD inverse'!$A$30:$BH$30,'FD mesh'!$B$84:$BI$84,$E769:$BL769)+'FD inverse'!$A$30*$C770/Setup!$B$17+INDEX('FD inverse'!$A$30:$BH$30,1,'FD mesh'!$B$15+1)*Setup!$B$22</f>
        <v>15.7932746797159</v>
      </c>
      <c r="AG770" s="0" t="n">
        <f aca="false">SUMPRODUCT('FD inverse'!$A$31:$BH$31,'FD mesh'!$B$84:$BI$84,$E769:$BL769)+'FD inverse'!$A$31*$C770/Setup!$B$17+INDEX('FD inverse'!$A$31:$BH$31,1,'FD mesh'!$B$15+1)*Setup!$B$22</f>
        <v>15.2921356845341</v>
      </c>
      <c r="AH770" s="0" t="n">
        <f aca="false">SUMPRODUCT('FD inverse'!$A$32:$BH$32,'FD mesh'!$B$84:$BI$84,$E769:$BL769)+'FD inverse'!$A$32*$C770/Setup!$B$17+INDEX('FD inverse'!$A$32:$BH$32,1,'FD mesh'!$B$15+1)*Setup!$B$22</f>
        <v>15.2711076538418</v>
      </c>
      <c r="AI770" s="0" t="n">
        <f aca="false">SUMPRODUCT('FD inverse'!$A$33:$BH$33,'FD mesh'!$B$84:$BI$84,$E769:$BL769)+'FD inverse'!$A$33*$C770/Setup!$B$17+INDEX('FD inverse'!$A$33:$BH$33,1,'FD mesh'!$B$15+1)*Setup!$B$22</f>
        <v>15.2502408997365</v>
      </c>
      <c r="AJ770" s="0" t="n">
        <f aca="false">SUMPRODUCT('FD inverse'!$A$34:$BH$34,'FD mesh'!$B$84:$BI$84,$E769:$BL769)+'FD inverse'!$A$34*$C770/Setup!$B$17+INDEX('FD inverse'!$A$34:$BH$34,1,'FD mesh'!$B$15+1)*Setup!$B$22</f>
        <v>15.2295146022761</v>
      </c>
      <c r="AK770" s="0" t="n">
        <f aca="false">SUMPRODUCT('FD inverse'!$A$35:$BH$35,'FD mesh'!$B$84:$BI$84,$E769:$BL769)+'FD inverse'!$A$35*$C770/Setup!$B$17+INDEX('FD inverse'!$A$35:$BH$35,1,'FD mesh'!$B$15+1)*Setup!$B$22</f>
        <v>15.2089099350343</v>
      </c>
      <c r="AL770" s="0" t="n">
        <f aca="false">SUMPRODUCT('FD inverse'!$A$36:$BH$36,'FD mesh'!$B$84:$BI$84,$E769:$BL769)+'FD inverse'!$A$36*$C770/Setup!$B$17+INDEX('FD inverse'!$A$36:$BH$36,1,'FD mesh'!$B$15+1)*Setup!$B$22</f>
        <v>15.1884099414657</v>
      </c>
      <c r="AM770" s="0" t="n">
        <f aca="false">SUMPRODUCT('FD inverse'!$A$37:$BH$37,'FD mesh'!$B$84:$BI$84,$E769:$BL769)+'FD inverse'!$A$37*$C770/Setup!$B$17+INDEX('FD inverse'!$A$37:$BH$37,1,'FD mesh'!$B$15+1)*Setup!$B$22</f>
        <v>15.167999399678</v>
      </c>
      <c r="AN770" s="0" t="n">
        <f aca="false">SUMPRODUCT('FD inverse'!$A$38:$BH$38,'FD mesh'!$B$84:$BI$84,$E769:$BL769)+'FD inverse'!$A$38*$C770/Setup!$B$17+INDEX('FD inverse'!$A$38:$BH$38,1,'FD mesh'!$B$15+1)*Setup!$B$22</f>
        <v>15.1476646774219</v>
      </c>
      <c r="AO770" s="0" t="n">
        <f aca="false">SUMPRODUCT('FD inverse'!$A$39:$BH$39,'FD mesh'!$B$84:$BI$84,$E769:$BL769)+'FD inverse'!$A$39*$C770/Setup!$B$17+INDEX('FD inverse'!$A$39:$BH$39,1,'FD mesh'!$B$15+1)*Setup!$B$22</f>
        <v>15.1273935788925</v>
      </c>
      <c r="AP770" s="0" t="n">
        <f aca="false">SUMPRODUCT('FD inverse'!$A$40:$BH$40,'FD mesh'!$B$84:$BI$84,$E769:$BL769)+'FD inverse'!$A$40*$C770/Setup!$B$17+INDEX('FD inverse'!$A$40:$BH$40,1,'FD mesh'!$B$15+1)*Setup!$B$22</f>
        <v>15.1071751847289</v>
      </c>
      <c r="AQ770" s="0" t="n">
        <f aca="false">SUMPRODUCT('FD inverse'!$A$41:$BH$41,'FD mesh'!$B$84:$BI$84,$E769:$BL769)+'FD inverse'!$A$41*$C770/Setup!$B$17+INDEX('FD inverse'!$A$41:$BH$41,1,'FD mesh'!$B$15+1)*Setup!$B$22</f>
        <v>15.0869996864227</v>
      </c>
      <c r="AR770" s="0" t="n">
        <f aca="false">SUMPRODUCT('FD inverse'!$A$42:$BH$42,'FD mesh'!$B$84:$BI$84,$E769:$BL769)+'FD inverse'!$A$42*$C770/Setup!$B$17+INDEX('FD inverse'!$A$42:$BH$42,1,'FD mesh'!$B$15+1)*Setup!$B$22</f>
        <v>15.0668582161794</v>
      </c>
      <c r="AS770" s="0" t="n">
        <f aca="false">SUMPRODUCT('FD inverse'!$A$43:$BH$43,'FD mesh'!$B$84:$BI$84,$E769:$BL769)+'FD inverse'!$A$43*$C770/Setup!$B$17+INDEX('FD inverse'!$A$43:$BH$43,1,'FD mesh'!$B$15+1)*Setup!$B$22</f>
        <v>0</v>
      </c>
      <c r="AT770" s="0" t="n">
        <f aca="false">SUMPRODUCT('FD inverse'!$A$44:$BH$44,'FD mesh'!$B$84:$BI$84,$E769:$BL769)+'FD inverse'!$A$44*$C770/Setup!$B$17+INDEX('FD inverse'!$A$44:$BH$44,1,'FD mesh'!$B$15+1)*Setup!$B$22</f>
        <v>0</v>
      </c>
      <c r="AU770" s="0" t="n">
        <f aca="false">SUMPRODUCT('FD inverse'!$A$45:$BH$45,'FD mesh'!$B$84:$BI$84,$E769:$BL769)+'FD inverse'!$A$45*$C770/Setup!$B$17+INDEX('FD inverse'!$A$45:$BH$45,1,'FD mesh'!$B$15+1)*Setup!$B$22</f>
        <v>0</v>
      </c>
      <c r="AV770" s="0" t="n">
        <f aca="false">SUMPRODUCT('FD inverse'!$A$46:$BH$46,'FD mesh'!$B$84:$BI$84,$E769:$BL769)+'FD inverse'!$A$46*$C770/Setup!$B$17+INDEX('FD inverse'!$A$46:$BH$46,1,'FD mesh'!$B$15+1)*Setup!$B$22</f>
        <v>0</v>
      </c>
      <c r="AW770" s="0" t="n">
        <f aca="false">SUMPRODUCT('FD inverse'!$A$47:$BH$47,'FD mesh'!$B$84:$BI$84,$E769:$BL769)+'FD inverse'!$A$47*$C770/Setup!$B$17+INDEX('FD inverse'!$A$47:$BH$47,1,'FD mesh'!$B$15+1)*Setup!$B$22</f>
        <v>0</v>
      </c>
      <c r="AX770" s="0" t="n">
        <f aca="false">SUMPRODUCT('FD inverse'!$A$48:$BH$48,'FD mesh'!$B$84:$BI$84,$E769:$BL769)+'FD inverse'!$A$48*$C770/Setup!$B$17+INDEX('FD inverse'!$A$48:$BH$48,1,'FD mesh'!$B$15+1)*Setup!$B$22</f>
        <v>0</v>
      </c>
      <c r="AY770" s="0" t="n">
        <f aca="false">SUMPRODUCT('FD inverse'!$A$49:$BH$49,'FD mesh'!$B$84:$BI$84,$E769:$BL769)+'FD inverse'!$A$49*$C770/Setup!$B$17+INDEX('FD inverse'!$A$49:$BH$49,1,'FD mesh'!$B$15+1)*Setup!$B$22</f>
        <v>0</v>
      </c>
      <c r="AZ770" s="0" t="n">
        <f aca="false">SUMPRODUCT('FD inverse'!$A$50:$BH$50,'FD mesh'!$B$84:$BI$84,$E769:$BL769)+'FD inverse'!$A$50*$C770/Setup!$B$17+INDEX('FD inverse'!$A$50:$BH$50,1,'FD mesh'!$B$15+1)*Setup!$B$22</f>
        <v>0</v>
      </c>
      <c r="BA770" s="0" t="n">
        <f aca="false">SUMPRODUCT('FD inverse'!$A$51:$BH$51,'FD mesh'!$B$84:$BI$84,$E769:$BL769)+'FD inverse'!$A$51*$C770/Setup!$B$17+INDEX('FD inverse'!$A$51:$BH$51,1,'FD mesh'!$B$15+1)*Setup!$B$22</f>
        <v>0</v>
      </c>
      <c r="BB770" s="0" t="n">
        <f aca="false">SUMPRODUCT('FD inverse'!$A$52:$BH$52,'FD mesh'!$B$84:$BI$84,$E769:$BL769)+'FD inverse'!$A$52*$C770/Setup!$B$17+INDEX('FD inverse'!$A$52:$BH$52,1,'FD mesh'!$B$15+1)*Setup!$B$22</f>
        <v>0</v>
      </c>
      <c r="BC770" s="0" t="n">
        <f aca="false">SUMPRODUCT('FD inverse'!$A$53:$BH$53,'FD mesh'!$B$84:$BI$84,$E769:$BL769)+'FD inverse'!$A$53*$C770/Setup!$B$17+INDEX('FD inverse'!$A$53:$BH$53,1,'FD mesh'!$B$15+1)*Setup!$B$22</f>
        <v>0</v>
      </c>
      <c r="BD770" s="0" t="n">
        <f aca="false">SUMPRODUCT('FD inverse'!$A$54:$BH$54,'FD mesh'!$B$84:$BI$84,$E769:$BL769)+'FD inverse'!$A$54*$C770/Setup!$B$17+INDEX('FD inverse'!$A$54:$BH$54,1,'FD mesh'!$B$15+1)*Setup!$B$22</f>
        <v>0</v>
      </c>
      <c r="BE770" s="0" t="n">
        <f aca="false">SUMPRODUCT('FD inverse'!$A$55:$BH$55,'FD mesh'!$B$84:$BI$84,$E769:$BL769)+'FD inverse'!$A$55*$C770/Setup!$B$17+INDEX('FD inverse'!$A$55:$BH$55,1,'FD mesh'!$B$15+1)*Setup!$B$22</f>
        <v>0</v>
      </c>
      <c r="BF770" s="0" t="n">
        <f aca="false">SUMPRODUCT('FD inverse'!$A$56:$BH$56,'FD mesh'!$B$84:$BI$84,$E769:$BL769)+'FD inverse'!$A$56*$C770/Setup!$B$17+INDEX('FD inverse'!$A$56:$BH$56,1,'FD mesh'!$B$15+1)*Setup!$B$22</f>
        <v>0</v>
      </c>
      <c r="BG770" s="0" t="n">
        <f aca="false">SUMPRODUCT('FD inverse'!$A$57:$BH$57,'FD mesh'!$B$84:$BI$84,$E769:$BL769)+'FD inverse'!$A$57*$C770/Setup!$B$17+INDEX('FD inverse'!$A$57:$BH$57,1,'FD mesh'!$B$15+1)*Setup!$B$22</f>
        <v>0</v>
      </c>
      <c r="BH770" s="0" t="n">
        <f aca="false">SUMPRODUCT('FD inverse'!$A$58:$BH$58,'FD mesh'!$B$84:$BI$84,$E769:$BL769)+'FD inverse'!$A$58*$C770/Setup!$B$17+INDEX('FD inverse'!$A$58:$BH$58,1,'FD mesh'!$B$15+1)*Setup!$B$22</f>
        <v>0</v>
      </c>
      <c r="BI770" s="0" t="n">
        <f aca="false">SUMPRODUCT('FD inverse'!$A$59:$BH$59,'FD mesh'!$B$84:$BI$84,$E769:$BL769)+'FD inverse'!$A$59*$C770/Setup!$B$17+INDEX('FD inverse'!$A$59:$BH$59,1,'FD mesh'!$B$15+1)*Setup!$B$22</f>
        <v>0</v>
      </c>
      <c r="BJ770" s="0" t="n">
        <f aca="false">SUMPRODUCT('FD inverse'!$A$60:$BH$60,'FD mesh'!$B$84:$BI$84,$E769:$BL769)+'FD inverse'!$A$60*$C770/Setup!$B$17+INDEX('FD inverse'!$A$60:$BH$60,1,'FD mesh'!$B$15+1)*Setup!$B$22</f>
        <v>0</v>
      </c>
      <c r="BK770" s="0" t="n">
        <f aca="false">SUMPRODUCT('FD inverse'!$A$61:$BH$61,'FD mesh'!$B$84:$BI$84,$E769:$BL769)+'FD inverse'!$A$61*$C770/Setup!$B$17+INDEX('FD inverse'!$A$61:$BH$61,1,'FD mesh'!$B$15+1)*Setup!$B$22</f>
        <v>0</v>
      </c>
      <c r="BL770" s="0" t="n">
        <f aca="false">SUMPRODUCT('FD inverse'!$A$62:$BH$62,'FD mesh'!$B$84:$BI$84,$E769:$BL769)+'FD inverse'!$A$62*$C770/Setup!$B$17+INDEX('FD inverse'!$A$62:$BH$62,1,'FD mesh'!$B$15+1)*Setup!$B$22</f>
        <v>0</v>
      </c>
    </row>
    <row r="771" customFormat="false" ht="15" hidden="false" customHeight="false" outlineLevel="0" collapsed="false">
      <c r="A771" s="0" t="n">
        <v>766</v>
      </c>
      <c r="B771" s="0" t="n">
        <f aca="false">A771*Setup!$B$11/3600</f>
        <v>63.8333333333333</v>
      </c>
      <c r="C771" s="0" t="n">
        <f aca="false">Setup!$B$7+Setup!$B$8*COS(2*PI()*(B771-Setup!$B$9)/24)</f>
        <v>27.9961928863274</v>
      </c>
      <c r="D771" s="0" t="n">
        <f aca="false">(C771-E771)/Setup!$B$17</f>
        <v>14.8437570599003</v>
      </c>
      <c r="E771" s="0" t="n">
        <f aca="false">SUMPRODUCT('FD inverse'!$A$3:$BH$3,'FD mesh'!$B$84:$BI$84,$E770:$BL770)+'FD inverse'!$A$3*$C771/Setup!$B$17+INDEX('FD inverse'!$A$3:$BH$3,1,'FD mesh'!$B$15+1)*Setup!$B$22</f>
        <v>26.0665044685404</v>
      </c>
      <c r="F771" s="0" t="n">
        <f aca="false">SUMPRODUCT('FD inverse'!$A$4:$BH$4,'FD mesh'!$B$84:$BI$84,$E770:$BL770)+'FD inverse'!$A$4*$C771/Setup!$B$17+INDEX('FD inverse'!$A$4:$BH$4,1,'FD mesh'!$B$15+1)*Setup!$B$22</f>
        <v>25.6274678542796</v>
      </c>
      <c r="G771" s="0" t="n">
        <f aca="false">SUMPRODUCT('FD inverse'!$A$5:$BH$5,'FD mesh'!$B$84:$BI$84,$E770:$BL770)+'FD inverse'!$A$5*$C771/Setup!$B$17+INDEX('FD inverse'!$A$5:$BH$5,1,'FD mesh'!$B$15+1)*Setup!$B$22</f>
        <v>25.1945908014234</v>
      </c>
      <c r="H771" s="0" t="n">
        <f aca="false">SUMPRODUCT('FD inverse'!$A$6:$BH$6,'FD mesh'!$B$84:$BI$84,$E770:$BL770)+'FD inverse'!$A$6*$C771/Setup!$B$17+INDEX('FD inverse'!$A$6:$BH$6,1,'FD mesh'!$B$15+1)*Setup!$B$22</f>
        <v>23.7513030865937</v>
      </c>
      <c r="I771" s="0" t="n">
        <f aca="false">SUMPRODUCT('FD inverse'!$A$7:$BH$7,'FD mesh'!$B$84:$BI$84,$E770:$BL770)+'FD inverse'!$A$7*$C771/Setup!$B$17+INDEX('FD inverse'!$A$7:$BH$7,1,'FD mesh'!$B$15+1)*Setup!$B$22</f>
        <v>23.6290607135929</v>
      </c>
      <c r="J771" s="0" t="n">
        <f aca="false">SUMPRODUCT('FD inverse'!$A$8:$BH$8,'FD mesh'!$B$84:$BI$84,$E770:$BL770)+'FD inverse'!$A$8*$C771/Setup!$B$17+INDEX('FD inverse'!$A$8:$BH$8,1,'FD mesh'!$B$15+1)*Setup!$B$22</f>
        <v>23.5179138409305</v>
      </c>
      <c r="K771" s="0" t="n">
        <f aca="false">SUMPRODUCT('FD inverse'!$A$9:$BH$9,'FD mesh'!$B$84:$BI$84,$E770:$BL770)+'FD inverse'!$A$9*$C771/Setup!$B$17+INDEX('FD inverse'!$A$9:$BH$9,1,'FD mesh'!$B$15+1)*Setup!$B$22</f>
        <v>23.4179326741351</v>
      </c>
      <c r="L771" s="0" t="n">
        <f aca="false">SUMPRODUCT('FD inverse'!$A$10:$BH$10,'FD mesh'!$B$84:$BI$84,$E770:$BL770)+'FD inverse'!$A$10*$C771/Setup!$B$17+INDEX('FD inverse'!$A$10:$BH$10,1,'FD mesh'!$B$15+1)*Setup!$B$22</f>
        <v>23.3291413991304</v>
      </c>
      <c r="M771" s="0" t="n">
        <f aca="false">SUMPRODUCT('FD inverse'!$A$11:$BH$11,'FD mesh'!$B$84:$BI$84,$E770:$BL770)+'FD inverse'!$A$11*$C771/Setup!$B$17+INDEX('FD inverse'!$A$11:$BH$11,1,'FD mesh'!$B$15+1)*Setup!$B$22</f>
        <v>23.25153128807</v>
      </c>
      <c r="N771" s="0" t="n">
        <f aca="false">SUMPRODUCT('FD inverse'!$A$12:$BH$12,'FD mesh'!$B$84:$BI$84,$E770:$BL770)+'FD inverse'!$A$12*$C771/Setup!$B$17+INDEX('FD inverse'!$A$12:$BH$12,1,'FD mesh'!$B$15+1)*Setup!$B$22</f>
        <v>23.1850720446939</v>
      </c>
      <c r="O771" s="0" t="n">
        <f aca="false">SUMPRODUCT('FD inverse'!$A$13:$BH$13,'FD mesh'!$B$84:$BI$84,$E770:$BL770)+'FD inverse'!$A$13*$C771/Setup!$B$17+INDEX('FD inverse'!$A$13:$BH$13,1,'FD mesh'!$B$15+1)*Setup!$B$22</f>
        <v>23.1297213956875</v>
      </c>
      <c r="P771" s="0" t="n">
        <f aca="false">SUMPRODUCT('FD inverse'!$A$14:$BH$14,'FD mesh'!$B$84:$BI$84,$E770:$BL770)+'FD inverse'!$A$14*$C771/Setup!$B$17+INDEX('FD inverse'!$A$14:$BH$14,1,'FD mesh'!$B$15+1)*Setup!$B$22</f>
        <v>23.0854329373047</v>
      </c>
      <c r="Q771" s="0" t="n">
        <f aca="false">SUMPRODUCT('FD inverse'!$A$15:$BH$15,'FD mesh'!$B$84:$BI$84,$E770:$BL770)+'FD inverse'!$A$15*$C771/Setup!$B$17+INDEX('FD inverse'!$A$15:$BH$15,1,'FD mesh'!$B$15+1)*Setup!$B$22</f>
        <v>23.0521622476964</v>
      </c>
      <c r="R771" s="0" t="n">
        <f aca="false">SUMPRODUCT('FD inverse'!$A$16:$BH$16,'FD mesh'!$B$84:$BI$84,$E770:$BL770)+'FD inverse'!$A$16*$C771/Setup!$B$17+INDEX('FD inverse'!$A$16:$BH$16,1,'FD mesh'!$B$15+1)*Setup!$B$22</f>
        <v>23.0298712752727</v>
      </c>
      <c r="S771" s="0" t="n">
        <f aca="false">SUMPRODUCT('FD inverse'!$A$17:$BH$17,'FD mesh'!$B$84:$BI$84,$E770:$BL770)+'FD inverse'!$A$17*$C771/Setup!$B$17+INDEX('FD inverse'!$A$17:$BH$17,1,'FD mesh'!$B$15+1)*Setup!$B$22</f>
        <v>22.4896982318432</v>
      </c>
      <c r="T771" s="0" t="n">
        <f aca="false">SUMPRODUCT('FD inverse'!$A$18:$BH$18,'FD mesh'!$B$84:$BI$84,$E770:$BL770)+'FD inverse'!$A$18*$C771/Setup!$B$17+INDEX('FD inverse'!$A$18:$BH$18,1,'FD mesh'!$B$15+1)*Setup!$B$22</f>
        <v>21.9546022503668</v>
      </c>
      <c r="U771" s="0" t="n">
        <f aca="false">SUMPRODUCT('FD inverse'!$A$19:$BH$19,'FD mesh'!$B$84:$BI$84,$E770:$BL770)+'FD inverse'!$A$19*$C771/Setup!$B$17+INDEX('FD inverse'!$A$19:$BH$19,1,'FD mesh'!$B$15+1)*Setup!$B$22</f>
        <v>21.4242013311753</v>
      </c>
      <c r="V771" s="0" t="n">
        <f aca="false">SUMPRODUCT('FD inverse'!$A$20:$BH$20,'FD mesh'!$B$84:$BI$84,$E770:$BL770)+'FD inverse'!$A$20*$C771/Setup!$B$17+INDEX('FD inverse'!$A$20:$BH$20,1,'FD mesh'!$B$15+1)*Setup!$B$22</f>
        <v>20.8981174052771</v>
      </c>
      <c r="W771" s="0" t="n">
        <f aca="false">SUMPRODUCT('FD inverse'!$A$21:$BH$21,'FD mesh'!$B$84:$BI$84,$E770:$BL770)+'FD inverse'!$A$21*$C771/Setup!$B$17+INDEX('FD inverse'!$A$21:$BH$21,1,'FD mesh'!$B$15+1)*Setup!$B$22</f>
        <v>20.3759767753413</v>
      </c>
      <c r="X771" s="0" t="n">
        <f aca="false">SUMPRODUCT('FD inverse'!$A$22:$BH$22,'FD mesh'!$B$84:$BI$84,$E770:$BL770)+'FD inverse'!$A$22*$C771/Setup!$B$17+INDEX('FD inverse'!$A$22:$BH$22,1,'FD mesh'!$B$15+1)*Setup!$B$22</f>
        <v>19.8574103905269</v>
      </c>
      <c r="Y771" s="0" t="n">
        <f aca="false">SUMPRODUCT('FD inverse'!$A$23:$BH$23,'FD mesh'!$B$84:$BI$84,$E770:$BL770)+'FD inverse'!$A$23*$C771/Setup!$B$17+INDEX('FD inverse'!$A$23:$BH$23,1,'FD mesh'!$B$15+1)*Setup!$B$22</f>
        <v>19.3420539697831</v>
      </c>
      <c r="Z771" s="0" t="n">
        <f aca="false">SUMPRODUCT('FD inverse'!$A$24:$BH$24,'FD mesh'!$B$84:$BI$84,$E770:$BL770)+'FD inverse'!$A$24*$C771/Setup!$B$17+INDEX('FD inverse'!$A$24:$BH$24,1,'FD mesh'!$B$15+1)*Setup!$B$22</f>
        <v>18.8295479880188</v>
      </c>
      <c r="AA771" s="0" t="n">
        <f aca="false">SUMPRODUCT('FD inverse'!$A$25:$BH$25,'FD mesh'!$B$84:$BI$84,$E770:$BL770)+'FD inverse'!$A$25*$C771/Setup!$B$17+INDEX('FD inverse'!$A$25:$BH$25,1,'FD mesh'!$B$15+1)*Setup!$B$22</f>
        <v>18.3195375393125</v>
      </c>
      <c r="AB771" s="0" t="n">
        <f aca="false">SUMPRODUCT('FD inverse'!$A$26:$BH$26,'FD mesh'!$B$84:$BI$84,$E770:$BL770)+'FD inverse'!$A$26*$C771/Setup!$B$17+INDEX('FD inverse'!$A$26:$BH$26,1,'FD mesh'!$B$15+1)*Setup!$B$22</f>
        <v>17.8116720911025</v>
      </c>
      <c r="AC771" s="0" t="n">
        <f aca="false">SUMPRODUCT('FD inverse'!$A$27:$BH$27,'FD mesh'!$B$84:$BI$84,$E770:$BL770)+'FD inverse'!$A$27*$C771/Setup!$B$17+INDEX('FD inverse'!$A$27:$BH$27,1,'FD mesh'!$B$15+1)*Setup!$B$22</f>
        <v>17.3056051430865</v>
      </c>
      <c r="AD771" s="0" t="n">
        <f aca="false">SUMPRODUCT('FD inverse'!$A$28:$BH$28,'FD mesh'!$B$84:$BI$84,$E770:$BL770)+'FD inverse'!$A$28*$C771/Setup!$B$17+INDEX('FD inverse'!$A$28:$BH$28,1,'FD mesh'!$B$15+1)*Setup!$B$22</f>
        <v>16.8009938043508</v>
      </c>
      <c r="AE771" s="0" t="n">
        <f aca="false">SUMPRODUCT('FD inverse'!$A$29:$BH$29,'FD mesh'!$B$84:$BI$84,$E770:$BL770)+'FD inverse'!$A$29*$C771/Setup!$B$17+INDEX('FD inverse'!$A$29:$BH$29,1,'FD mesh'!$B$15+1)*Setup!$B$22</f>
        <v>16.2974983020656</v>
      </c>
      <c r="AF771" s="0" t="n">
        <f aca="false">SUMPRODUCT('FD inverse'!$A$30:$BH$30,'FD mesh'!$B$84:$BI$84,$E770:$BL770)+'FD inverse'!$A$30*$C771/Setup!$B$17+INDEX('FD inverse'!$A$30:$BH$30,1,'FD mesh'!$B$15+1)*Setup!$B$22</f>
        <v>15.7947814349162</v>
      </c>
      <c r="AG771" s="0" t="n">
        <f aca="false">SUMPRODUCT('FD inverse'!$A$31:$BH$31,'FD mesh'!$B$84:$BI$84,$E770:$BL770)+'FD inverse'!$A$31*$C771/Setup!$B$17+INDEX('FD inverse'!$A$31:$BH$31,1,'FD mesh'!$B$15+1)*Setup!$B$22</f>
        <v>15.2925079842973</v>
      </c>
      <c r="AH771" s="0" t="n">
        <f aca="false">SUMPRODUCT('FD inverse'!$A$32:$BH$32,'FD mesh'!$B$84:$BI$84,$E770:$BL770)+'FD inverse'!$A$32*$C771/Setup!$B$17+INDEX('FD inverse'!$A$32:$BH$32,1,'FD mesh'!$B$15+1)*Setup!$B$22</f>
        <v>15.2714343233262</v>
      </c>
      <c r="AI771" s="0" t="n">
        <f aca="false">SUMPRODUCT('FD inverse'!$A$33:$BH$33,'FD mesh'!$B$84:$BI$84,$E770:$BL770)+'FD inverse'!$A$33*$C771/Setup!$B$17+INDEX('FD inverse'!$A$33:$BH$33,1,'FD mesh'!$B$15+1)*Setup!$B$22</f>
        <v>15.2505260299725</v>
      </c>
      <c r="AJ771" s="0" t="n">
        <f aca="false">SUMPRODUCT('FD inverse'!$A$34:$BH$34,'FD mesh'!$B$84:$BI$84,$E770:$BL770)+'FD inverse'!$A$34*$C771/Setup!$B$17+INDEX('FD inverse'!$A$34:$BH$34,1,'FD mesh'!$B$15+1)*Setup!$B$22</f>
        <v>15.2297620761116</v>
      </c>
      <c r="AK771" s="0" t="n">
        <f aca="false">SUMPRODUCT('FD inverse'!$A$35:$BH$35,'FD mesh'!$B$84:$BI$84,$E770:$BL770)+'FD inverse'!$A$35*$C771/Setup!$B$17+INDEX('FD inverse'!$A$35:$BH$35,1,'FD mesh'!$B$15+1)*Setup!$B$22</f>
        <v>15.2091233992064</v>
      </c>
      <c r="AL771" s="0" t="n">
        <f aca="false">SUMPRODUCT('FD inverse'!$A$36:$BH$36,'FD mesh'!$B$84:$BI$84,$E770:$BL770)+'FD inverse'!$A$36*$C771/Setup!$B$17+INDEX('FD inverse'!$A$36:$BH$36,1,'FD mesh'!$B$15+1)*Setup!$B$22</f>
        <v>15.1885927827819</v>
      </c>
      <c r="AM771" s="0" t="n">
        <f aca="false">SUMPRODUCT('FD inverse'!$A$37:$BH$37,'FD mesh'!$B$84:$BI$84,$E770:$BL770)+'FD inverse'!$A$37*$C771/Setup!$B$17+INDEX('FD inverse'!$A$37:$BH$37,1,'FD mesh'!$B$15+1)*Setup!$B$22</f>
        <v>15.168154724843</v>
      </c>
      <c r="AN771" s="0" t="n">
        <f aca="false">SUMPRODUCT('FD inverse'!$A$38:$BH$38,'FD mesh'!$B$84:$BI$84,$E770:$BL770)+'FD inverse'!$A$38*$C771/Setup!$B$17+INDEX('FD inverse'!$A$38:$BH$38,1,'FD mesh'!$B$15+1)*Setup!$B$22</f>
        <v>15.1477952960802</v>
      </c>
      <c r="AO771" s="0" t="n">
        <f aca="false">SUMPRODUCT('FD inverse'!$A$39:$BH$39,'FD mesh'!$B$84:$BI$84,$E770:$BL770)+'FD inverse'!$A$39*$C771/Setup!$B$17+INDEX('FD inverse'!$A$39:$BH$39,1,'FD mesh'!$B$15+1)*Setup!$B$22</f>
        <v>15.1275019894909</v>
      </c>
      <c r="AP771" s="0" t="n">
        <f aca="false">SUMPRODUCT('FD inverse'!$A$40:$BH$40,'FD mesh'!$B$84:$BI$84,$E770:$BL770)+'FD inverse'!$A$40*$C771/Setup!$B$17+INDEX('FD inverse'!$A$40:$BH$40,1,'FD mesh'!$B$15+1)*Setup!$B$22</f>
        <v>15.1072635628436</v>
      </c>
      <c r="AQ771" s="0" t="n">
        <f aca="false">SUMPRODUCT('FD inverse'!$A$41:$BH$41,'FD mesh'!$B$84:$BI$84,$E770:$BL770)+'FD inverse'!$A$41*$C771/Setup!$B$17+INDEX('FD inverse'!$A$41:$BH$41,1,'FD mesh'!$B$15+1)*Setup!$B$22</f>
        <v>15.0870698752336</v>
      </c>
      <c r="AR771" s="0" t="n">
        <f aca="false">SUMPRODUCT('FD inverse'!$A$42:$BH$42,'FD mesh'!$B$84:$BI$84,$E770:$BL770)+'FD inverse'!$A$42*$C771/Setup!$B$17+INDEX('FD inverse'!$A$42:$BH$42,1,'FD mesh'!$B$15+1)*Setup!$B$22</f>
        <v>15.0669117188165</v>
      </c>
      <c r="AS771" s="0" t="n">
        <f aca="false">SUMPRODUCT('FD inverse'!$A$43:$BH$43,'FD mesh'!$B$84:$BI$84,$E770:$BL770)+'FD inverse'!$A$43*$C771/Setup!$B$17+INDEX('FD inverse'!$A$43:$BH$43,1,'FD mesh'!$B$15+1)*Setup!$B$22</f>
        <v>0</v>
      </c>
      <c r="AT771" s="0" t="n">
        <f aca="false">SUMPRODUCT('FD inverse'!$A$44:$BH$44,'FD mesh'!$B$84:$BI$84,$E770:$BL770)+'FD inverse'!$A$44*$C771/Setup!$B$17+INDEX('FD inverse'!$A$44:$BH$44,1,'FD mesh'!$B$15+1)*Setup!$B$22</f>
        <v>0</v>
      </c>
      <c r="AU771" s="0" t="n">
        <f aca="false">SUMPRODUCT('FD inverse'!$A$45:$BH$45,'FD mesh'!$B$84:$BI$84,$E770:$BL770)+'FD inverse'!$A$45*$C771/Setup!$B$17+INDEX('FD inverse'!$A$45:$BH$45,1,'FD mesh'!$B$15+1)*Setup!$B$22</f>
        <v>0</v>
      </c>
      <c r="AV771" s="0" t="n">
        <f aca="false">SUMPRODUCT('FD inverse'!$A$46:$BH$46,'FD mesh'!$B$84:$BI$84,$E770:$BL770)+'FD inverse'!$A$46*$C771/Setup!$B$17+INDEX('FD inverse'!$A$46:$BH$46,1,'FD mesh'!$B$15+1)*Setup!$B$22</f>
        <v>0</v>
      </c>
      <c r="AW771" s="0" t="n">
        <f aca="false">SUMPRODUCT('FD inverse'!$A$47:$BH$47,'FD mesh'!$B$84:$BI$84,$E770:$BL770)+'FD inverse'!$A$47*$C771/Setup!$B$17+INDEX('FD inverse'!$A$47:$BH$47,1,'FD mesh'!$B$15+1)*Setup!$B$22</f>
        <v>0</v>
      </c>
      <c r="AX771" s="0" t="n">
        <f aca="false">SUMPRODUCT('FD inverse'!$A$48:$BH$48,'FD mesh'!$B$84:$BI$84,$E770:$BL770)+'FD inverse'!$A$48*$C771/Setup!$B$17+INDEX('FD inverse'!$A$48:$BH$48,1,'FD mesh'!$B$15+1)*Setup!$B$22</f>
        <v>0</v>
      </c>
      <c r="AY771" s="0" t="n">
        <f aca="false">SUMPRODUCT('FD inverse'!$A$49:$BH$49,'FD mesh'!$B$84:$BI$84,$E770:$BL770)+'FD inverse'!$A$49*$C771/Setup!$B$17+INDEX('FD inverse'!$A$49:$BH$49,1,'FD mesh'!$B$15+1)*Setup!$B$22</f>
        <v>0</v>
      </c>
      <c r="AZ771" s="0" t="n">
        <f aca="false">SUMPRODUCT('FD inverse'!$A$50:$BH$50,'FD mesh'!$B$84:$BI$84,$E770:$BL770)+'FD inverse'!$A$50*$C771/Setup!$B$17+INDEX('FD inverse'!$A$50:$BH$50,1,'FD mesh'!$B$15+1)*Setup!$B$22</f>
        <v>0</v>
      </c>
      <c r="BA771" s="0" t="n">
        <f aca="false">SUMPRODUCT('FD inverse'!$A$51:$BH$51,'FD mesh'!$B$84:$BI$84,$E770:$BL770)+'FD inverse'!$A$51*$C771/Setup!$B$17+INDEX('FD inverse'!$A$51:$BH$51,1,'FD mesh'!$B$15+1)*Setup!$B$22</f>
        <v>0</v>
      </c>
      <c r="BB771" s="0" t="n">
        <f aca="false">SUMPRODUCT('FD inverse'!$A$52:$BH$52,'FD mesh'!$B$84:$BI$84,$E770:$BL770)+'FD inverse'!$A$52*$C771/Setup!$B$17+INDEX('FD inverse'!$A$52:$BH$52,1,'FD mesh'!$B$15+1)*Setup!$B$22</f>
        <v>0</v>
      </c>
      <c r="BC771" s="0" t="n">
        <f aca="false">SUMPRODUCT('FD inverse'!$A$53:$BH$53,'FD mesh'!$B$84:$BI$84,$E770:$BL770)+'FD inverse'!$A$53*$C771/Setup!$B$17+INDEX('FD inverse'!$A$53:$BH$53,1,'FD mesh'!$B$15+1)*Setup!$B$22</f>
        <v>0</v>
      </c>
      <c r="BD771" s="0" t="n">
        <f aca="false">SUMPRODUCT('FD inverse'!$A$54:$BH$54,'FD mesh'!$B$84:$BI$84,$E770:$BL770)+'FD inverse'!$A$54*$C771/Setup!$B$17+INDEX('FD inverse'!$A$54:$BH$54,1,'FD mesh'!$B$15+1)*Setup!$B$22</f>
        <v>0</v>
      </c>
      <c r="BE771" s="0" t="n">
        <f aca="false">SUMPRODUCT('FD inverse'!$A$55:$BH$55,'FD mesh'!$B$84:$BI$84,$E770:$BL770)+'FD inverse'!$A$55*$C771/Setup!$B$17+INDEX('FD inverse'!$A$55:$BH$55,1,'FD mesh'!$B$15+1)*Setup!$B$22</f>
        <v>0</v>
      </c>
      <c r="BF771" s="0" t="n">
        <f aca="false">SUMPRODUCT('FD inverse'!$A$56:$BH$56,'FD mesh'!$B$84:$BI$84,$E770:$BL770)+'FD inverse'!$A$56*$C771/Setup!$B$17+INDEX('FD inverse'!$A$56:$BH$56,1,'FD mesh'!$B$15+1)*Setup!$B$22</f>
        <v>0</v>
      </c>
      <c r="BG771" s="0" t="n">
        <f aca="false">SUMPRODUCT('FD inverse'!$A$57:$BH$57,'FD mesh'!$B$84:$BI$84,$E770:$BL770)+'FD inverse'!$A$57*$C771/Setup!$B$17+INDEX('FD inverse'!$A$57:$BH$57,1,'FD mesh'!$B$15+1)*Setup!$B$22</f>
        <v>0</v>
      </c>
      <c r="BH771" s="0" t="n">
        <f aca="false">SUMPRODUCT('FD inverse'!$A$58:$BH$58,'FD mesh'!$B$84:$BI$84,$E770:$BL770)+'FD inverse'!$A$58*$C771/Setup!$B$17+INDEX('FD inverse'!$A$58:$BH$58,1,'FD mesh'!$B$15+1)*Setup!$B$22</f>
        <v>0</v>
      </c>
      <c r="BI771" s="0" t="n">
        <f aca="false">SUMPRODUCT('FD inverse'!$A$59:$BH$59,'FD mesh'!$B$84:$BI$84,$E770:$BL770)+'FD inverse'!$A$59*$C771/Setup!$B$17+INDEX('FD inverse'!$A$59:$BH$59,1,'FD mesh'!$B$15+1)*Setup!$B$22</f>
        <v>0</v>
      </c>
      <c r="BJ771" s="0" t="n">
        <f aca="false">SUMPRODUCT('FD inverse'!$A$60:$BH$60,'FD mesh'!$B$84:$BI$84,$E770:$BL770)+'FD inverse'!$A$60*$C771/Setup!$B$17+INDEX('FD inverse'!$A$60:$BH$60,1,'FD mesh'!$B$15+1)*Setup!$B$22</f>
        <v>0</v>
      </c>
      <c r="BK771" s="0" t="n">
        <f aca="false">SUMPRODUCT('FD inverse'!$A$61:$BH$61,'FD mesh'!$B$84:$BI$84,$E770:$BL770)+'FD inverse'!$A$61*$C771/Setup!$B$17+INDEX('FD inverse'!$A$61:$BH$61,1,'FD mesh'!$B$15+1)*Setup!$B$22</f>
        <v>0</v>
      </c>
      <c r="BL771" s="0" t="n">
        <f aca="false">SUMPRODUCT('FD inverse'!$A$62:$BH$62,'FD mesh'!$B$84:$BI$84,$E770:$BL770)+'FD inverse'!$A$62*$C771/Setup!$B$17+INDEX('FD inverse'!$A$62:$BH$62,1,'FD mesh'!$B$15+1)*Setup!$B$22</f>
        <v>0</v>
      </c>
    </row>
    <row r="772" customFormat="false" ht="15" hidden="false" customHeight="false" outlineLevel="0" collapsed="false">
      <c r="A772" s="0" t="n">
        <v>767</v>
      </c>
      <c r="B772" s="0" t="n">
        <f aca="false">A772*Setup!$B$11/3600</f>
        <v>63.9166666666667</v>
      </c>
      <c r="C772" s="0" t="n">
        <f aca="false">Setup!$B$7+Setup!$B$8*COS(2*PI()*(B772-Setup!$B$9)/24)</f>
        <v>27.9990481083196</v>
      </c>
      <c r="D772" s="0" t="n">
        <f aca="false">(C772-E772)/Setup!$B$17</f>
        <v>14.7773075551319</v>
      </c>
      <c r="E772" s="0" t="n">
        <f aca="false">SUMPRODUCT('FD inverse'!$A$3:$BH$3,'FD mesh'!$B$84:$BI$84,$E771:$BL771)+'FD inverse'!$A$3*$C772/Setup!$B$17+INDEX('FD inverse'!$A$3:$BH$3,1,'FD mesh'!$B$15+1)*Setup!$B$22</f>
        <v>26.0779981261525</v>
      </c>
      <c r="F772" s="0" t="n">
        <f aca="false">SUMPRODUCT('FD inverse'!$A$4:$BH$4,'FD mesh'!$B$84:$BI$84,$E771:$BL771)+'FD inverse'!$A$4*$C772/Setup!$B$17+INDEX('FD inverse'!$A$4:$BH$4,1,'FD mesh'!$B$15+1)*Setup!$B$22</f>
        <v>25.6406915893952</v>
      </c>
      <c r="G772" s="0" t="n">
        <f aca="false">SUMPRODUCT('FD inverse'!$A$5:$BH$5,'FD mesh'!$B$84:$BI$84,$E771:$BL771)+'FD inverse'!$A$5*$C772/Setup!$B$17+INDEX('FD inverse'!$A$5:$BH$5,1,'FD mesh'!$B$15+1)*Setup!$B$22</f>
        <v>25.2091245210041</v>
      </c>
      <c r="H772" s="0" t="n">
        <f aca="false">SUMPRODUCT('FD inverse'!$A$6:$BH$6,'FD mesh'!$B$84:$BI$84,$E771:$BL771)+'FD inverse'!$A$6*$C772/Setup!$B$17+INDEX('FD inverse'!$A$6:$BH$6,1,'FD mesh'!$B$15+1)*Setup!$B$22</f>
        <v>23.769656675071</v>
      </c>
      <c r="I772" s="0" t="n">
        <f aca="false">SUMPRODUCT('FD inverse'!$A$7:$BH$7,'FD mesh'!$B$84:$BI$84,$E771:$BL771)+'FD inverse'!$A$7*$C772/Setup!$B$17+INDEX('FD inverse'!$A$7:$BH$7,1,'FD mesh'!$B$15+1)*Setup!$B$22</f>
        <v>23.6476841779316</v>
      </c>
      <c r="J772" s="0" t="n">
        <f aca="false">SUMPRODUCT('FD inverse'!$A$8:$BH$8,'FD mesh'!$B$84:$BI$84,$E771:$BL771)+'FD inverse'!$A$8*$C772/Setup!$B$17+INDEX('FD inverse'!$A$8:$BH$8,1,'FD mesh'!$B$15+1)*Setup!$B$22</f>
        <v>23.5366989753873</v>
      </c>
      <c r="K772" s="0" t="n">
        <f aca="false">SUMPRODUCT('FD inverse'!$A$9:$BH$9,'FD mesh'!$B$84:$BI$84,$E771:$BL771)+'FD inverse'!$A$9*$C772/Setup!$B$17+INDEX('FD inverse'!$A$9:$BH$9,1,'FD mesh'!$B$15+1)*Setup!$B$22</f>
        <v>23.4367964480388</v>
      </c>
      <c r="L772" s="0" t="n">
        <f aca="false">SUMPRODUCT('FD inverse'!$A$10:$BH$10,'FD mesh'!$B$84:$BI$84,$E771:$BL771)+'FD inverse'!$A$10*$C772/Setup!$B$17+INDEX('FD inverse'!$A$10:$BH$10,1,'FD mesh'!$B$15+1)*Setup!$B$22</f>
        <v>23.34802299084</v>
      </c>
      <c r="M772" s="0" t="n">
        <f aca="false">SUMPRODUCT('FD inverse'!$A$11:$BH$11,'FD mesh'!$B$84:$BI$84,$E771:$BL771)+'FD inverse'!$A$11*$C772/Setup!$B$17+INDEX('FD inverse'!$A$11:$BH$11,1,'FD mesh'!$B$15+1)*Setup!$B$22</f>
        <v>23.2703891157707</v>
      </c>
      <c r="N772" s="0" t="n">
        <f aca="false">SUMPRODUCT('FD inverse'!$A$12:$BH$12,'FD mesh'!$B$84:$BI$84,$E771:$BL771)+'FD inverse'!$A$12*$C772/Setup!$B$17+INDEX('FD inverse'!$A$12:$BH$12,1,'FD mesh'!$B$15+1)*Setup!$B$22</f>
        <v>23.2038808027668</v>
      </c>
      <c r="O772" s="0" t="n">
        <f aca="false">SUMPRODUCT('FD inverse'!$A$13:$BH$13,'FD mesh'!$B$84:$BI$84,$E771:$BL771)+'FD inverse'!$A$13*$C772/Setup!$B$17+INDEX('FD inverse'!$A$13:$BH$13,1,'FD mesh'!$B$15+1)*Setup!$B$22</f>
        <v>23.1484691021952</v>
      </c>
      <c r="P772" s="0" t="n">
        <f aca="false">SUMPRODUCT('FD inverse'!$A$14:$BH$14,'FD mesh'!$B$84:$BI$84,$E771:$BL771)+'FD inverse'!$A$14*$C772/Setup!$B$17+INDEX('FD inverse'!$A$14:$BH$14,1,'FD mesh'!$B$15+1)*Setup!$B$22</f>
        <v>23.1041179954334</v>
      </c>
      <c r="Q772" s="0" t="n">
        <f aca="false">SUMPRODUCT('FD inverse'!$A$15:$BH$15,'FD mesh'!$B$84:$BI$84,$E771:$BL771)+'FD inverse'!$A$15*$C772/Setup!$B$17+INDEX('FD inverse'!$A$15:$BH$15,1,'FD mesh'!$B$15+1)*Setup!$B$22</f>
        <v>23.070790521786</v>
      </c>
      <c r="R772" s="0" t="n">
        <f aca="false">SUMPRODUCT('FD inverse'!$A$16:$BH$16,'FD mesh'!$B$84:$BI$84,$E771:$BL771)+'FD inverse'!$A$16*$C772/Setup!$B$17+INDEX('FD inverse'!$A$16:$BH$16,1,'FD mesh'!$B$15+1)*Setup!$B$22</f>
        <v>23.0484531803448</v>
      </c>
      <c r="S772" s="0" t="n">
        <f aca="false">SUMPRODUCT('FD inverse'!$A$17:$BH$17,'FD mesh'!$B$84:$BI$84,$E771:$BL771)+'FD inverse'!$A$17*$C772/Setup!$B$17+INDEX('FD inverse'!$A$17:$BH$17,1,'FD mesh'!$B$15+1)*Setup!$B$22</f>
        <v>22.5069808757724</v>
      </c>
      <c r="T772" s="0" t="n">
        <f aca="false">SUMPRODUCT('FD inverse'!$A$18:$BH$18,'FD mesh'!$B$84:$BI$84,$E771:$BL771)+'FD inverse'!$A$18*$C772/Setup!$B$17+INDEX('FD inverse'!$A$18:$BH$18,1,'FD mesh'!$B$15+1)*Setup!$B$22</f>
        <v>21.9705946064134</v>
      </c>
      <c r="U772" s="0" t="n">
        <f aca="false">SUMPRODUCT('FD inverse'!$A$19:$BH$19,'FD mesh'!$B$84:$BI$84,$E771:$BL771)+'FD inverse'!$A$19*$C772/Setup!$B$17+INDEX('FD inverse'!$A$19:$BH$19,1,'FD mesh'!$B$15+1)*Setup!$B$22</f>
        <v>21.4389146589766</v>
      </c>
      <c r="V772" s="0" t="n">
        <f aca="false">SUMPRODUCT('FD inverse'!$A$20:$BH$20,'FD mesh'!$B$84:$BI$84,$E771:$BL771)+'FD inverse'!$A$20*$C772/Setup!$B$17+INDEX('FD inverse'!$A$20:$BH$20,1,'FD mesh'!$B$15+1)*Setup!$B$22</f>
        <v>20.9115646337214</v>
      </c>
      <c r="W772" s="0" t="n">
        <f aca="false">SUMPRODUCT('FD inverse'!$A$21:$BH$21,'FD mesh'!$B$84:$BI$84,$E771:$BL771)+'FD inverse'!$A$21*$C772/Setup!$B$17+INDEX('FD inverse'!$A$21:$BH$21,1,'FD mesh'!$B$15+1)*Setup!$B$22</f>
        <v>20.3881719356941</v>
      </c>
      <c r="X772" s="0" t="n">
        <f aca="false">SUMPRODUCT('FD inverse'!$A$22:$BH$22,'FD mesh'!$B$84:$BI$84,$E771:$BL771)+'FD inverse'!$A$22*$C772/Setup!$B$17+INDEX('FD inverse'!$A$22:$BH$22,1,'FD mesh'!$B$15+1)*Setup!$B$22</f>
        <v>19.868368099142</v>
      </c>
      <c r="Y772" s="0" t="n">
        <f aca="false">SUMPRODUCT('FD inverse'!$A$23:$BH$23,'FD mesh'!$B$84:$BI$84,$E771:$BL771)+'FD inverse'!$A$23*$C772/Setup!$B$17+INDEX('FD inverse'!$A$23:$BH$23,1,'FD mesh'!$B$15+1)*Setup!$B$22</f>
        <v>19.3517889596967</v>
      </c>
      <c r="Z772" s="0" t="n">
        <f aca="false">SUMPRODUCT('FD inverse'!$A$24:$BH$24,'FD mesh'!$B$84:$BI$84,$E771:$BL771)+'FD inverse'!$A$24*$C772/Setup!$B$17+INDEX('FD inverse'!$A$24:$BH$24,1,'FD mesh'!$B$15+1)*Setup!$B$22</f>
        <v>18.8380746887116</v>
      </c>
      <c r="AA772" s="0" t="n">
        <f aca="false">SUMPRODUCT('FD inverse'!$A$25:$BH$25,'FD mesh'!$B$84:$BI$84,$E771:$BL771)+'FD inverse'!$A$25*$C772/Setup!$B$17+INDEX('FD inverse'!$A$25:$BH$25,1,'FD mesh'!$B$15+1)*Setup!$B$22</f>
        <v>18.3268697039305</v>
      </c>
      <c r="AB772" s="0" t="n">
        <f aca="false">SUMPRODUCT('FD inverse'!$A$26:$BH$26,'FD mesh'!$B$84:$BI$84,$E771:$BL771)+'FD inverse'!$A$26*$C772/Setup!$B$17+INDEX('FD inverse'!$A$26:$BH$26,1,'FD mesh'!$B$15+1)*Setup!$B$22</f>
        <v>17.8178224704512</v>
      </c>
      <c r="AC772" s="0" t="n">
        <f aca="false">SUMPRODUCT('FD inverse'!$A$27:$BH$27,'FD mesh'!$B$84:$BI$84,$E771:$BL771)+'FD inverse'!$A$27*$C772/Setup!$B$17+INDEX('FD inverse'!$A$27:$BH$27,1,'FD mesh'!$B$15+1)*Setup!$B$22</f>
        <v>17.3105852057517</v>
      </c>
      <c r="AD772" s="0" t="n">
        <f aca="false">SUMPRODUCT('FD inverse'!$A$28:$BH$28,'FD mesh'!$B$84:$BI$84,$E771:$BL771)+'FD inverse'!$A$28*$C772/Setup!$B$17+INDEX('FD inverse'!$A$28:$BH$28,1,'FD mesh'!$B$15+1)*Setup!$B$22</f>
        <v>16.8048135023509</v>
      </c>
      <c r="AE772" s="0" t="n">
        <f aca="false">SUMPRODUCT('FD inverse'!$A$29:$BH$29,'FD mesh'!$B$84:$BI$84,$E771:$BL771)+'FD inverse'!$A$29*$C772/Setup!$B$17+INDEX('FD inverse'!$A$29:$BH$29,1,'FD mesh'!$B$15+1)*Setup!$B$22</f>
        <v>16.3001658815043</v>
      </c>
      <c r="AF772" s="0" t="n">
        <f aca="false">SUMPRODUCT('FD inverse'!$A$30:$BH$30,'FD mesh'!$B$84:$BI$84,$E771:$BL771)+'FD inverse'!$A$30*$C772/Setup!$B$17+INDEX('FD inverse'!$A$30:$BH$30,1,'FD mesh'!$B$15+1)*Setup!$B$22</f>
        <v>15.7963032911783</v>
      </c>
      <c r="AG772" s="0" t="n">
        <f aca="false">SUMPRODUCT('FD inverse'!$A$31:$BH$31,'FD mesh'!$B$84:$BI$84,$E771:$BL771)+'FD inverse'!$A$31*$C772/Setup!$B$17+INDEX('FD inverse'!$A$31:$BH$31,1,'FD mesh'!$B$15+1)*Setup!$B$22</f>
        <v>15.2928885614095</v>
      </c>
      <c r="AH772" s="0" t="n">
        <f aca="false">SUMPRODUCT('FD inverse'!$A$32:$BH$32,'FD mesh'!$B$84:$BI$84,$E771:$BL771)+'FD inverse'!$A$32*$C772/Setup!$B$17+INDEX('FD inverse'!$A$32:$BH$32,1,'FD mesh'!$B$15+1)*Setup!$B$22</f>
        <v>15.2717689433647</v>
      </c>
      <c r="AI772" s="0" t="n">
        <f aca="false">SUMPRODUCT('FD inverse'!$A$33:$BH$33,'FD mesh'!$B$84:$BI$84,$E771:$BL771)+'FD inverse'!$A$33*$C772/Setup!$B$17+INDEX('FD inverse'!$A$33:$BH$33,1,'FD mesh'!$B$15+1)*Setup!$B$22</f>
        <v>15.2508187176906</v>
      </c>
      <c r="AJ772" s="0" t="n">
        <f aca="false">SUMPRODUCT('FD inverse'!$A$34:$BH$34,'FD mesh'!$B$84:$BI$84,$E771:$BL771)+'FD inverse'!$A$34*$C772/Setup!$B$17+INDEX('FD inverse'!$A$34:$BH$34,1,'FD mesh'!$B$15+1)*Setup!$B$22</f>
        <v>15.2300166572811</v>
      </c>
      <c r="AK772" s="0" t="n">
        <f aca="false">SUMPRODUCT('FD inverse'!$A$35:$BH$35,'FD mesh'!$B$84:$BI$84,$E771:$BL771)+'FD inverse'!$A$35*$C772/Setup!$B$17+INDEX('FD inverse'!$A$35:$BH$35,1,'FD mesh'!$B$15+1)*Setup!$B$22</f>
        <v>15.2093434717233</v>
      </c>
      <c r="AL772" s="0" t="n">
        <f aca="false">SUMPRODUCT('FD inverse'!$A$36:$BH$36,'FD mesh'!$B$84:$BI$84,$E771:$BL771)+'FD inverse'!$A$36*$C772/Setup!$B$17+INDEX('FD inverse'!$A$36:$BH$36,1,'FD mesh'!$B$15+1)*Setup!$B$22</f>
        <v>15.1887816919427</v>
      </c>
      <c r="AM772" s="0" t="n">
        <f aca="false">SUMPRODUCT('FD inverse'!$A$37:$BH$37,'FD mesh'!$B$84:$BI$84,$E771:$BL771)+'FD inverse'!$A$37*$C772/Setup!$B$17+INDEX('FD inverse'!$A$37:$BH$37,1,'FD mesh'!$B$15+1)*Setup!$B$22</f>
        <v>15.1683155423304</v>
      </c>
      <c r="AN772" s="0" t="n">
        <f aca="false">SUMPRODUCT('FD inverse'!$A$38:$BH$38,'FD mesh'!$B$84:$BI$84,$E771:$BL771)+'FD inverse'!$A$38*$C772/Setup!$B$17+INDEX('FD inverse'!$A$38:$BH$38,1,'FD mesh'!$B$15+1)*Setup!$B$22</f>
        <v>15.1479308022344</v>
      </c>
      <c r="AO772" s="0" t="n">
        <f aca="false">SUMPRODUCT('FD inverse'!$A$39:$BH$39,'FD mesh'!$B$84:$BI$84,$E771:$BL771)+'FD inverse'!$A$39*$C772/Setup!$B$17+INDEX('FD inverse'!$A$39:$BH$39,1,'FD mesh'!$B$15+1)*Setup!$B$22</f>
        <v>15.1276146584748</v>
      </c>
      <c r="AP772" s="0" t="n">
        <f aca="false">SUMPRODUCT('FD inverse'!$A$40:$BH$40,'FD mesh'!$B$84:$BI$84,$E771:$BL771)+'FD inverse'!$A$40*$C772/Setup!$B$17+INDEX('FD inverse'!$A$40:$BH$40,1,'FD mesh'!$B$15+1)*Setup!$B$22</f>
        <v>15.10735555035</v>
      </c>
      <c r="AQ772" s="0" t="n">
        <f aca="false">SUMPRODUCT('FD inverse'!$A$41:$BH$41,'FD mesh'!$B$84:$BI$84,$E771:$BL771)+'FD inverse'!$A$41*$C772/Setup!$B$17+INDEX('FD inverse'!$A$41:$BH$41,1,'FD mesh'!$B$15+1)*Setup!$B$22</f>
        <v>15.0871430084197</v>
      </c>
      <c r="AR772" s="0" t="n">
        <f aca="false">SUMPRODUCT('FD inverse'!$A$42:$BH$42,'FD mesh'!$B$84:$BI$84,$E771:$BL771)+'FD inverse'!$A$42*$C772/Setup!$B$17+INDEX('FD inverse'!$A$42:$BH$42,1,'FD mesh'!$B$15+1)*Setup!$B$22</f>
        <v>15.0669674881928</v>
      </c>
      <c r="AS772" s="0" t="n">
        <f aca="false">SUMPRODUCT('FD inverse'!$A$43:$BH$43,'FD mesh'!$B$84:$BI$84,$E771:$BL771)+'FD inverse'!$A$43*$C772/Setup!$B$17+INDEX('FD inverse'!$A$43:$BH$43,1,'FD mesh'!$B$15+1)*Setup!$B$22</f>
        <v>0</v>
      </c>
      <c r="AT772" s="0" t="n">
        <f aca="false">SUMPRODUCT('FD inverse'!$A$44:$BH$44,'FD mesh'!$B$84:$BI$84,$E771:$BL771)+'FD inverse'!$A$44*$C772/Setup!$B$17+INDEX('FD inverse'!$A$44:$BH$44,1,'FD mesh'!$B$15+1)*Setup!$B$22</f>
        <v>0</v>
      </c>
      <c r="AU772" s="0" t="n">
        <f aca="false">SUMPRODUCT('FD inverse'!$A$45:$BH$45,'FD mesh'!$B$84:$BI$84,$E771:$BL771)+'FD inverse'!$A$45*$C772/Setup!$B$17+INDEX('FD inverse'!$A$45:$BH$45,1,'FD mesh'!$B$15+1)*Setup!$B$22</f>
        <v>0</v>
      </c>
      <c r="AV772" s="0" t="n">
        <f aca="false">SUMPRODUCT('FD inverse'!$A$46:$BH$46,'FD mesh'!$B$84:$BI$84,$E771:$BL771)+'FD inverse'!$A$46*$C772/Setup!$B$17+INDEX('FD inverse'!$A$46:$BH$46,1,'FD mesh'!$B$15+1)*Setup!$B$22</f>
        <v>0</v>
      </c>
      <c r="AW772" s="0" t="n">
        <f aca="false">SUMPRODUCT('FD inverse'!$A$47:$BH$47,'FD mesh'!$B$84:$BI$84,$E771:$BL771)+'FD inverse'!$A$47*$C772/Setup!$B$17+INDEX('FD inverse'!$A$47:$BH$47,1,'FD mesh'!$B$15+1)*Setup!$B$22</f>
        <v>0</v>
      </c>
      <c r="AX772" s="0" t="n">
        <f aca="false">SUMPRODUCT('FD inverse'!$A$48:$BH$48,'FD mesh'!$B$84:$BI$84,$E771:$BL771)+'FD inverse'!$A$48*$C772/Setup!$B$17+INDEX('FD inverse'!$A$48:$BH$48,1,'FD mesh'!$B$15+1)*Setup!$B$22</f>
        <v>0</v>
      </c>
      <c r="AY772" s="0" t="n">
        <f aca="false">SUMPRODUCT('FD inverse'!$A$49:$BH$49,'FD mesh'!$B$84:$BI$84,$E771:$BL771)+'FD inverse'!$A$49*$C772/Setup!$B$17+INDEX('FD inverse'!$A$49:$BH$49,1,'FD mesh'!$B$15+1)*Setup!$B$22</f>
        <v>0</v>
      </c>
      <c r="AZ772" s="0" t="n">
        <f aca="false">SUMPRODUCT('FD inverse'!$A$50:$BH$50,'FD mesh'!$B$84:$BI$84,$E771:$BL771)+'FD inverse'!$A$50*$C772/Setup!$B$17+INDEX('FD inverse'!$A$50:$BH$50,1,'FD mesh'!$B$15+1)*Setup!$B$22</f>
        <v>0</v>
      </c>
      <c r="BA772" s="0" t="n">
        <f aca="false">SUMPRODUCT('FD inverse'!$A$51:$BH$51,'FD mesh'!$B$84:$BI$84,$E771:$BL771)+'FD inverse'!$A$51*$C772/Setup!$B$17+INDEX('FD inverse'!$A$51:$BH$51,1,'FD mesh'!$B$15+1)*Setup!$B$22</f>
        <v>0</v>
      </c>
      <c r="BB772" s="0" t="n">
        <f aca="false">SUMPRODUCT('FD inverse'!$A$52:$BH$52,'FD mesh'!$B$84:$BI$84,$E771:$BL771)+'FD inverse'!$A$52*$C772/Setup!$B$17+INDEX('FD inverse'!$A$52:$BH$52,1,'FD mesh'!$B$15+1)*Setup!$B$22</f>
        <v>0</v>
      </c>
      <c r="BC772" s="0" t="n">
        <f aca="false">SUMPRODUCT('FD inverse'!$A$53:$BH$53,'FD mesh'!$B$84:$BI$84,$E771:$BL771)+'FD inverse'!$A$53*$C772/Setup!$B$17+INDEX('FD inverse'!$A$53:$BH$53,1,'FD mesh'!$B$15+1)*Setup!$B$22</f>
        <v>0</v>
      </c>
      <c r="BD772" s="0" t="n">
        <f aca="false">SUMPRODUCT('FD inverse'!$A$54:$BH$54,'FD mesh'!$B$84:$BI$84,$E771:$BL771)+'FD inverse'!$A$54*$C772/Setup!$B$17+INDEX('FD inverse'!$A$54:$BH$54,1,'FD mesh'!$B$15+1)*Setup!$B$22</f>
        <v>0</v>
      </c>
      <c r="BE772" s="0" t="n">
        <f aca="false">SUMPRODUCT('FD inverse'!$A$55:$BH$55,'FD mesh'!$B$84:$BI$84,$E771:$BL771)+'FD inverse'!$A$55*$C772/Setup!$B$17+INDEX('FD inverse'!$A$55:$BH$55,1,'FD mesh'!$B$15+1)*Setup!$B$22</f>
        <v>0</v>
      </c>
      <c r="BF772" s="0" t="n">
        <f aca="false">SUMPRODUCT('FD inverse'!$A$56:$BH$56,'FD mesh'!$B$84:$BI$84,$E771:$BL771)+'FD inverse'!$A$56*$C772/Setup!$B$17+INDEX('FD inverse'!$A$56:$BH$56,1,'FD mesh'!$B$15+1)*Setup!$B$22</f>
        <v>0</v>
      </c>
      <c r="BG772" s="0" t="n">
        <f aca="false">SUMPRODUCT('FD inverse'!$A$57:$BH$57,'FD mesh'!$B$84:$BI$84,$E771:$BL771)+'FD inverse'!$A$57*$C772/Setup!$B$17+INDEX('FD inverse'!$A$57:$BH$57,1,'FD mesh'!$B$15+1)*Setup!$B$22</f>
        <v>0</v>
      </c>
      <c r="BH772" s="0" t="n">
        <f aca="false">SUMPRODUCT('FD inverse'!$A$58:$BH$58,'FD mesh'!$B$84:$BI$84,$E771:$BL771)+'FD inverse'!$A$58*$C772/Setup!$B$17+INDEX('FD inverse'!$A$58:$BH$58,1,'FD mesh'!$B$15+1)*Setup!$B$22</f>
        <v>0</v>
      </c>
      <c r="BI772" s="0" t="n">
        <f aca="false">SUMPRODUCT('FD inverse'!$A$59:$BH$59,'FD mesh'!$B$84:$BI$84,$E771:$BL771)+'FD inverse'!$A$59*$C772/Setup!$B$17+INDEX('FD inverse'!$A$59:$BH$59,1,'FD mesh'!$B$15+1)*Setup!$B$22</f>
        <v>0</v>
      </c>
      <c r="BJ772" s="0" t="n">
        <f aca="false">SUMPRODUCT('FD inverse'!$A$60:$BH$60,'FD mesh'!$B$84:$BI$84,$E771:$BL771)+'FD inverse'!$A$60*$C772/Setup!$B$17+INDEX('FD inverse'!$A$60:$BH$60,1,'FD mesh'!$B$15+1)*Setup!$B$22</f>
        <v>0</v>
      </c>
      <c r="BK772" s="0" t="n">
        <f aca="false">SUMPRODUCT('FD inverse'!$A$61:$BH$61,'FD mesh'!$B$84:$BI$84,$E771:$BL771)+'FD inverse'!$A$61*$C772/Setup!$B$17+INDEX('FD inverse'!$A$61:$BH$61,1,'FD mesh'!$B$15+1)*Setup!$B$22</f>
        <v>0</v>
      </c>
      <c r="BL772" s="0" t="n">
        <f aca="false">SUMPRODUCT('FD inverse'!$A$62:$BH$62,'FD mesh'!$B$84:$BI$84,$E771:$BL771)+'FD inverse'!$A$62*$C772/Setup!$B$17+INDEX('FD inverse'!$A$62:$BH$62,1,'FD mesh'!$B$15+1)*Setup!$B$22</f>
        <v>0</v>
      </c>
    </row>
    <row r="773" customFormat="false" ht="15" hidden="false" customHeight="false" outlineLevel="0" collapsed="false">
      <c r="A773" s="0" t="n">
        <v>768</v>
      </c>
      <c r="B773" s="0" t="n">
        <f aca="false">A773*Setup!$B$11/3600</f>
        <v>64</v>
      </c>
      <c r="C773" s="0" t="n">
        <f aca="false">Setup!$B$7+Setup!$B$8*COS(2*PI()*(B773-Setup!$B$9)/24)</f>
        <v>28</v>
      </c>
      <c r="D773" s="0" t="n">
        <f aca="false">(C773-E773)/Setup!$B$17</f>
        <v>14.7050335098081</v>
      </c>
      <c r="E773" s="0" t="n">
        <f aca="false">SUMPRODUCT('FD inverse'!$A$3:$BH$3,'FD mesh'!$B$84:$BI$84,$E772:$BL772)+'FD inverse'!$A$3*$C773/Setup!$B$17+INDEX('FD inverse'!$A$3:$BH$3,1,'FD mesh'!$B$15+1)*Setup!$B$22</f>
        <v>26.0883456437249</v>
      </c>
      <c r="F773" s="0" t="n">
        <f aca="false">SUMPRODUCT('FD inverse'!$A$4:$BH$4,'FD mesh'!$B$84:$BI$84,$E772:$BL772)+'FD inverse'!$A$4*$C773/Setup!$B$17+INDEX('FD inverse'!$A$4:$BH$4,1,'FD mesh'!$B$15+1)*Setup!$B$22</f>
        <v>25.6529413919142</v>
      </c>
      <c r="G773" s="0" t="n">
        <f aca="false">SUMPRODUCT('FD inverse'!$A$5:$BH$5,'FD mesh'!$B$84:$BI$84,$E772:$BL772)+'FD inverse'!$A$5*$C773/Setup!$B$17+INDEX('FD inverse'!$A$5:$BH$5,1,'FD mesh'!$B$15+1)*Setup!$B$22</f>
        <v>25.2228538946689</v>
      </c>
      <c r="H773" s="0" t="n">
        <f aca="false">SUMPRODUCT('FD inverse'!$A$6:$BH$6,'FD mesh'!$B$84:$BI$84,$E772:$BL772)+'FD inverse'!$A$6*$C773/Setup!$B$17+INDEX('FD inverse'!$A$6:$BH$6,1,'FD mesh'!$B$15+1)*Setup!$B$22</f>
        <v>23.7877709055553</v>
      </c>
      <c r="I773" s="0" t="n">
        <f aca="false">SUMPRODUCT('FD inverse'!$A$7:$BH$7,'FD mesh'!$B$84:$BI$84,$E772:$BL772)+'FD inverse'!$A$7*$C773/Setup!$B$17+INDEX('FD inverse'!$A$7:$BH$7,1,'FD mesh'!$B$15+1)*Setup!$B$22</f>
        <v>23.6661158417648</v>
      </c>
      <c r="J773" s="0" t="n">
        <f aca="false">SUMPRODUCT('FD inverse'!$A$8:$BH$8,'FD mesh'!$B$84:$BI$84,$E772:$BL772)+'FD inverse'!$A$8*$C773/Setup!$B$17+INDEX('FD inverse'!$A$8:$BH$8,1,'FD mesh'!$B$15+1)*Setup!$B$22</f>
        <v>23.555334915929</v>
      </c>
      <c r="K773" s="0" t="n">
        <f aca="false">SUMPRODUCT('FD inverse'!$A$9:$BH$9,'FD mesh'!$B$84:$BI$84,$E772:$BL772)+'FD inverse'!$A$9*$C773/Setup!$B$17+INDEX('FD inverse'!$A$9:$BH$9,1,'FD mesh'!$B$15+1)*Setup!$B$22</f>
        <v>23.4555486452801</v>
      </c>
      <c r="L773" s="0" t="n">
        <f aca="false">SUMPRODUCT('FD inverse'!$A$10:$BH$10,'FD mesh'!$B$84:$BI$84,$E772:$BL772)+'FD inverse'!$A$10*$C773/Setup!$B$17+INDEX('FD inverse'!$A$10:$BH$10,1,'FD mesh'!$B$15+1)*Setup!$B$22</f>
        <v>23.3668256178413</v>
      </c>
      <c r="M773" s="0" t="n">
        <f aca="false">SUMPRODUCT('FD inverse'!$A$11:$BH$11,'FD mesh'!$B$84:$BI$84,$E772:$BL772)+'FD inverse'!$A$11*$C773/Setup!$B$17+INDEX('FD inverse'!$A$11:$BH$11,1,'FD mesh'!$B$15+1)*Setup!$B$22</f>
        <v>23.2891955856834</v>
      </c>
      <c r="N773" s="0" t="n">
        <f aca="false">SUMPRODUCT('FD inverse'!$A$12:$BH$12,'FD mesh'!$B$84:$BI$84,$E772:$BL772)+'FD inverse'!$A$12*$C773/Setup!$B$17+INDEX('FD inverse'!$A$12:$BH$12,1,'FD mesh'!$B$15+1)*Setup!$B$22</f>
        <v>23.222660816011</v>
      </c>
      <c r="O773" s="0" t="n">
        <f aca="false">SUMPRODUCT('FD inverse'!$A$13:$BH$13,'FD mesh'!$B$84:$BI$84,$E772:$BL772)+'FD inverse'!$A$13*$C773/Setup!$B$17+INDEX('FD inverse'!$A$13:$BH$13,1,'FD mesh'!$B$15+1)*Setup!$B$22</f>
        <v>23.16720570017</v>
      </c>
      <c r="P773" s="0" t="n">
        <f aca="false">SUMPRODUCT('FD inverse'!$A$14:$BH$14,'FD mesh'!$B$84:$BI$84,$E772:$BL772)+'FD inverse'!$A$14*$C773/Setup!$B$17+INDEX('FD inverse'!$A$14:$BH$14,1,'FD mesh'!$B$15+1)*Setup!$B$22</f>
        <v>23.1228046244322</v>
      </c>
      <c r="Q773" s="0" t="n">
        <f aca="false">SUMPRODUCT('FD inverse'!$A$15:$BH$15,'FD mesh'!$B$84:$BI$84,$E772:$BL772)+'FD inverse'!$A$15*$C773/Setup!$B$17+INDEX('FD inverse'!$A$15:$BH$15,1,'FD mesh'!$B$15+1)*Setup!$B$22</f>
        <v>23.0894281085755</v>
      </c>
      <c r="R773" s="0" t="n">
        <f aca="false">SUMPRODUCT('FD inverse'!$A$16:$BH$16,'FD mesh'!$B$84:$BI$84,$E772:$BL772)+'FD inverse'!$A$16*$C773/Setup!$B$17+INDEX('FD inverse'!$A$16:$BH$16,1,'FD mesh'!$B$15+1)*Setup!$B$22</f>
        <v>23.0670472191435</v>
      </c>
      <c r="S773" s="0" t="n">
        <f aca="false">SUMPRODUCT('FD inverse'!$A$17:$BH$17,'FD mesh'!$B$84:$BI$84,$E772:$BL772)+'FD inverse'!$A$17*$C773/Setup!$B$17+INDEX('FD inverse'!$A$17:$BH$17,1,'FD mesh'!$B$15+1)*Setup!$B$22</f>
        <v>22.5242862812709</v>
      </c>
      <c r="T773" s="0" t="n">
        <f aca="false">SUMPRODUCT('FD inverse'!$A$18:$BH$18,'FD mesh'!$B$84:$BI$84,$E772:$BL772)+'FD inverse'!$A$18*$C773/Setup!$B$17+INDEX('FD inverse'!$A$18:$BH$18,1,'FD mesh'!$B$15+1)*Setup!$B$22</f>
        <v>21.9866180770165</v>
      </c>
      <c r="U773" s="0" t="n">
        <f aca="false">SUMPRODUCT('FD inverse'!$A$19:$BH$19,'FD mesh'!$B$84:$BI$84,$E772:$BL772)+'FD inverse'!$A$19*$C773/Setup!$B$17+INDEX('FD inverse'!$A$19:$BH$19,1,'FD mesh'!$B$15+1)*Setup!$B$22</f>
        <v>21.453665351254</v>
      </c>
      <c r="V773" s="0" t="n">
        <f aca="false">SUMPRODUCT('FD inverse'!$A$20:$BH$20,'FD mesh'!$B$84:$BI$84,$E772:$BL772)+'FD inverse'!$A$20*$C773/Setup!$B$17+INDEX('FD inverse'!$A$20:$BH$20,1,'FD mesh'!$B$15+1)*Setup!$B$22</f>
        <v>20.9250535435044</v>
      </c>
      <c r="W773" s="0" t="n">
        <f aca="false">SUMPRODUCT('FD inverse'!$A$21:$BH$21,'FD mesh'!$B$84:$BI$84,$E772:$BL772)+'FD inverse'!$A$21*$C773/Setup!$B$17+INDEX('FD inverse'!$A$21:$BH$21,1,'FD mesh'!$B$15+1)*Setup!$B$22</f>
        <v>20.4004113292054</v>
      </c>
      <c r="X773" s="0" t="n">
        <f aca="false">SUMPRODUCT('FD inverse'!$A$22:$BH$22,'FD mesh'!$B$84:$BI$84,$E772:$BL772)+'FD inverse'!$A$22*$C773/Setup!$B$17+INDEX('FD inverse'!$A$22:$BH$22,1,'FD mesh'!$B$15+1)*Setup!$B$22</f>
        <v>19.8793709935682</v>
      </c>
      <c r="Y773" s="0" t="n">
        <f aca="false">SUMPRODUCT('FD inverse'!$A$23:$BH$23,'FD mesh'!$B$84:$BI$84,$E772:$BL772)+'FD inverse'!$A$23*$C773/Setup!$B$17+INDEX('FD inverse'!$A$23:$BH$23,1,'FD mesh'!$B$15+1)*Setup!$B$22</f>
        <v>19.3615686525764</v>
      </c>
      <c r="Z773" s="0" t="n">
        <f aca="false">SUMPRODUCT('FD inverse'!$A$24:$BH$24,'FD mesh'!$B$84:$BI$84,$E772:$BL772)+'FD inverse'!$A$24*$C773/Setup!$B$17+INDEX('FD inverse'!$A$24:$BH$24,1,'FD mesh'!$B$15+1)*Setup!$B$22</f>
        <v>18.8466443354892</v>
      </c>
      <c r="AA773" s="0" t="n">
        <f aca="false">SUMPRODUCT('FD inverse'!$A$25:$BH$25,'FD mesh'!$B$84:$BI$84,$E772:$BL772)+'FD inverse'!$A$25*$C773/Setup!$B$17+INDEX('FD inverse'!$A$25:$BH$25,1,'FD mesh'!$B$15+1)*Setup!$B$22</f>
        <v>18.3342419430252</v>
      </c>
      <c r="AB773" s="0" t="n">
        <f aca="false">SUMPRODUCT('FD inverse'!$A$26:$BH$26,'FD mesh'!$B$84:$BI$84,$E772:$BL772)+'FD inverse'!$A$26*$C773/Setup!$B$17+INDEX('FD inverse'!$A$26:$BH$26,1,'FD mesh'!$B$15+1)*Setup!$B$22</f>
        <v>17.824009095209</v>
      </c>
      <c r="AC773" s="0" t="n">
        <f aca="false">SUMPRODUCT('FD inverse'!$A$27:$BH$27,'FD mesh'!$B$84:$BI$84,$E772:$BL772)+'FD inverse'!$A$27*$C773/Setup!$B$17+INDEX('FD inverse'!$A$27:$BH$27,1,'FD mesh'!$B$15+1)*Setup!$B$22</f>
        <v>17.3155968826786</v>
      </c>
      <c r="AD773" s="0" t="n">
        <f aca="false">SUMPRODUCT('FD inverse'!$A$28:$BH$28,'FD mesh'!$B$84:$BI$84,$E772:$BL772)+'FD inverse'!$A$28*$C773/Setup!$B$17+INDEX('FD inverse'!$A$28:$BH$28,1,'FD mesh'!$B$15+1)*Setup!$B$22</f>
        <v>16.8086595350725</v>
      </c>
      <c r="AE773" s="0" t="n">
        <f aca="false">SUMPRODUCT('FD inverse'!$A$29:$BH$29,'FD mesh'!$B$84:$BI$84,$E772:$BL772)+'FD inverse'!$A$29*$C773/Setup!$B$17+INDEX('FD inverse'!$A$29:$BH$29,1,'FD mesh'!$B$15+1)*Setup!$B$22</f>
        <v>16.3028540199531</v>
      </c>
      <c r="AF773" s="0" t="n">
        <f aca="false">SUMPRODUCT('FD inverse'!$A$30:$BH$30,'FD mesh'!$B$84:$BI$84,$E772:$BL772)+'FD inverse'!$A$30*$C773/Setup!$B$17+INDEX('FD inverse'!$A$30:$BH$30,1,'FD mesh'!$B$15+1)*Setup!$B$22</f>
        <v>15.7978395855771</v>
      </c>
      <c r="AG773" s="0" t="n">
        <f aca="false">SUMPRODUCT('FD inverse'!$A$31:$BH$31,'FD mesh'!$B$84:$BI$84,$E772:$BL772)+'FD inverse'!$A$31*$C773/Setup!$B$17+INDEX('FD inverse'!$A$31:$BH$31,1,'FD mesh'!$B$15+1)*Setup!$B$22</f>
        <v>15.2932772606956</v>
      </c>
      <c r="AH773" s="0" t="n">
        <f aca="false">SUMPRODUCT('FD inverse'!$A$32:$BH$32,'FD mesh'!$B$84:$BI$84,$E772:$BL772)+'FD inverse'!$A$32*$C773/Setup!$B$17+INDEX('FD inverse'!$A$32:$BH$32,1,'FD mesh'!$B$15+1)*Setup!$B$22</f>
        <v>15.272111379128</v>
      </c>
      <c r="AI773" s="0" t="n">
        <f aca="false">SUMPRODUCT('FD inverse'!$A$33:$BH$33,'FD mesh'!$B$84:$BI$84,$E772:$BL772)+'FD inverse'!$A$33*$C773/Setup!$B$17+INDEX('FD inverse'!$A$33:$BH$33,1,'FD mesh'!$B$15+1)*Setup!$B$22</f>
        <v>15.2511188464312</v>
      </c>
      <c r="AJ773" s="0" t="n">
        <f aca="false">SUMPRODUCT('FD inverse'!$A$34:$BH$34,'FD mesh'!$B$84:$BI$84,$E772:$BL772)+'FD inverse'!$A$34*$C773/Setup!$B$17+INDEX('FD inverse'!$A$34:$BH$34,1,'FD mesh'!$B$15+1)*Setup!$B$22</f>
        <v>15.2302782458157</v>
      </c>
      <c r="AK773" s="0" t="n">
        <f aca="false">SUMPRODUCT('FD inverse'!$A$35:$BH$35,'FD mesh'!$B$84:$BI$84,$E772:$BL772)+'FD inverse'!$A$35*$C773/Setup!$B$17+INDEX('FD inverse'!$A$35:$BH$35,1,'FD mesh'!$B$15+1)*Setup!$B$22</f>
        <v>15.2095700673418</v>
      </c>
      <c r="AL773" s="0" t="n">
        <f aca="false">SUMPRODUCT('FD inverse'!$A$36:$BH$36,'FD mesh'!$B$84:$BI$84,$E772:$BL772)+'FD inverse'!$A$36*$C773/Setup!$B$17+INDEX('FD inverse'!$A$36:$BH$36,1,'FD mesh'!$B$15+1)*Setup!$B$22</f>
        <v>15.1889765967891</v>
      </c>
      <c r="AM773" s="0" t="n">
        <f aca="false">SUMPRODUCT('FD inverse'!$A$37:$BH$37,'FD mesh'!$B$84:$BI$84,$E772:$BL772)+'FD inverse'!$A$37*$C773/Setup!$B$17+INDEX('FD inverse'!$A$37:$BH$37,1,'FD mesh'!$B$15+1)*Setup!$B$22</f>
        <v>15.1684817915589</v>
      </c>
      <c r="AN773" s="0" t="n">
        <f aca="false">SUMPRODUCT('FD inverse'!$A$38:$BH$38,'FD mesh'!$B$84:$BI$84,$E772:$BL772)+'FD inverse'!$A$38*$C773/Setup!$B$17+INDEX('FD inverse'!$A$38:$BH$38,1,'FD mesh'!$B$15+1)*Setup!$B$22</f>
        <v>15.1480711455176</v>
      </c>
      <c r="AO773" s="0" t="n">
        <f aca="false">SUMPRODUCT('FD inverse'!$A$39:$BH$39,'FD mesh'!$B$84:$BI$84,$E772:$BL772)+'FD inverse'!$A$39*$C773/Setup!$B$17+INDEX('FD inverse'!$A$39:$BH$39,1,'FD mesh'!$B$15+1)*Setup!$B$22</f>
        <v>15.1277315444787</v>
      </c>
      <c r="AP773" s="0" t="n">
        <f aca="false">SUMPRODUCT('FD inverse'!$A$40:$BH$40,'FD mesh'!$B$84:$BI$84,$E772:$BL772)+'FD inverse'!$A$40*$C773/Setup!$B$17+INDEX('FD inverse'!$A$40:$BH$40,1,'FD mesh'!$B$15+1)*Setup!$B$22</f>
        <v>15.1074511138273</v>
      </c>
      <c r="AQ773" s="0" t="n">
        <f aca="false">SUMPRODUCT('FD inverse'!$A$41:$BH$41,'FD mesh'!$B$84:$BI$84,$E772:$BL772)+'FD inverse'!$A$41*$C773/Setup!$B$17+INDEX('FD inverse'!$A$41:$BH$41,1,'FD mesh'!$B$15+1)*Setup!$B$22</f>
        <v>15.0872190596093</v>
      </c>
      <c r="AR773" s="0" t="n">
        <f aca="false">SUMPRODUCT('FD inverse'!$A$42:$BH$42,'FD mesh'!$B$84:$BI$84,$E772:$BL772)+'FD inverse'!$A$42*$C773/Setup!$B$17+INDEX('FD inverse'!$A$42:$BH$42,1,'FD mesh'!$B$15+1)*Setup!$B$22</f>
        <v>15.0670255042551</v>
      </c>
      <c r="AS773" s="0" t="n">
        <f aca="false">SUMPRODUCT('FD inverse'!$A$43:$BH$43,'FD mesh'!$B$84:$BI$84,$E772:$BL772)+'FD inverse'!$A$43*$C773/Setup!$B$17+INDEX('FD inverse'!$A$43:$BH$43,1,'FD mesh'!$B$15+1)*Setup!$B$22</f>
        <v>0</v>
      </c>
      <c r="AT773" s="0" t="n">
        <f aca="false">SUMPRODUCT('FD inverse'!$A$44:$BH$44,'FD mesh'!$B$84:$BI$84,$E772:$BL772)+'FD inverse'!$A$44*$C773/Setup!$B$17+INDEX('FD inverse'!$A$44:$BH$44,1,'FD mesh'!$B$15+1)*Setup!$B$22</f>
        <v>0</v>
      </c>
      <c r="AU773" s="0" t="n">
        <f aca="false">SUMPRODUCT('FD inverse'!$A$45:$BH$45,'FD mesh'!$B$84:$BI$84,$E772:$BL772)+'FD inverse'!$A$45*$C773/Setup!$B$17+INDEX('FD inverse'!$A$45:$BH$45,1,'FD mesh'!$B$15+1)*Setup!$B$22</f>
        <v>0</v>
      </c>
      <c r="AV773" s="0" t="n">
        <f aca="false">SUMPRODUCT('FD inverse'!$A$46:$BH$46,'FD mesh'!$B$84:$BI$84,$E772:$BL772)+'FD inverse'!$A$46*$C773/Setup!$B$17+INDEX('FD inverse'!$A$46:$BH$46,1,'FD mesh'!$B$15+1)*Setup!$B$22</f>
        <v>0</v>
      </c>
      <c r="AW773" s="0" t="n">
        <f aca="false">SUMPRODUCT('FD inverse'!$A$47:$BH$47,'FD mesh'!$B$84:$BI$84,$E772:$BL772)+'FD inverse'!$A$47*$C773/Setup!$B$17+INDEX('FD inverse'!$A$47:$BH$47,1,'FD mesh'!$B$15+1)*Setup!$B$22</f>
        <v>0</v>
      </c>
      <c r="AX773" s="0" t="n">
        <f aca="false">SUMPRODUCT('FD inverse'!$A$48:$BH$48,'FD mesh'!$B$84:$BI$84,$E772:$BL772)+'FD inverse'!$A$48*$C773/Setup!$B$17+INDEX('FD inverse'!$A$48:$BH$48,1,'FD mesh'!$B$15+1)*Setup!$B$22</f>
        <v>0</v>
      </c>
      <c r="AY773" s="0" t="n">
        <f aca="false">SUMPRODUCT('FD inverse'!$A$49:$BH$49,'FD mesh'!$B$84:$BI$84,$E772:$BL772)+'FD inverse'!$A$49*$C773/Setup!$B$17+INDEX('FD inverse'!$A$49:$BH$49,1,'FD mesh'!$B$15+1)*Setup!$B$22</f>
        <v>0</v>
      </c>
      <c r="AZ773" s="0" t="n">
        <f aca="false">SUMPRODUCT('FD inverse'!$A$50:$BH$50,'FD mesh'!$B$84:$BI$84,$E772:$BL772)+'FD inverse'!$A$50*$C773/Setup!$B$17+INDEX('FD inverse'!$A$50:$BH$50,1,'FD mesh'!$B$15+1)*Setup!$B$22</f>
        <v>0</v>
      </c>
      <c r="BA773" s="0" t="n">
        <f aca="false">SUMPRODUCT('FD inverse'!$A$51:$BH$51,'FD mesh'!$B$84:$BI$84,$E772:$BL772)+'FD inverse'!$A$51*$C773/Setup!$B$17+INDEX('FD inverse'!$A$51:$BH$51,1,'FD mesh'!$B$15+1)*Setup!$B$22</f>
        <v>0</v>
      </c>
      <c r="BB773" s="0" t="n">
        <f aca="false">SUMPRODUCT('FD inverse'!$A$52:$BH$52,'FD mesh'!$B$84:$BI$84,$E772:$BL772)+'FD inverse'!$A$52*$C773/Setup!$B$17+INDEX('FD inverse'!$A$52:$BH$52,1,'FD mesh'!$B$15+1)*Setup!$B$22</f>
        <v>0</v>
      </c>
      <c r="BC773" s="0" t="n">
        <f aca="false">SUMPRODUCT('FD inverse'!$A$53:$BH$53,'FD mesh'!$B$84:$BI$84,$E772:$BL772)+'FD inverse'!$A$53*$C773/Setup!$B$17+INDEX('FD inverse'!$A$53:$BH$53,1,'FD mesh'!$B$15+1)*Setup!$B$22</f>
        <v>0</v>
      </c>
      <c r="BD773" s="0" t="n">
        <f aca="false">SUMPRODUCT('FD inverse'!$A$54:$BH$54,'FD mesh'!$B$84:$BI$84,$E772:$BL772)+'FD inverse'!$A$54*$C773/Setup!$B$17+INDEX('FD inverse'!$A$54:$BH$54,1,'FD mesh'!$B$15+1)*Setup!$B$22</f>
        <v>0</v>
      </c>
      <c r="BE773" s="0" t="n">
        <f aca="false">SUMPRODUCT('FD inverse'!$A$55:$BH$55,'FD mesh'!$B$84:$BI$84,$E772:$BL772)+'FD inverse'!$A$55*$C773/Setup!$B$17+INDEX('FD inverse'!$A$55:$BH$55,1,'FD mesh'!$B$15+1)*Setup!$B$22</f>
        <v>0</v>
      </c>
      <c r="BF773" s="0" t="n">
        <f aca="false">SUMPRODUCT('FD inverse'!$A$56:$BH$56,'FD mesh'!$B$84:$BI$84,$E772:$BL772)+'FD inverse'!$A$56*$C773/Setup!$B$17+INDEX('FD inverse'!$A$56:$BH$56,1,'FD mesh'!$B$15+1)*Setup!$B$22</f>
        <v>0</v>
      </c>
      <c r="BG773" s="0" t="n">
        <f aca="false">SUMPRODUCT('FD inverse'!$A$57:$BH$57,'FD mesh'!$B$84:$BI$84,$E772:$BL772)+'FD inverse'!$A$57*$C773/Setup!$B$17+INDEX('FD inverse'!$A$57:$BH$57,1,'FD mesh'!$B$15+1)*Setup!$B$22</f>
        <v>0</v>
      </c>
      <c r="BH773" s="0" t="n">
        <f aca="false">SUMPRODUCT('FD inverse'!$A$58:$BH$58,'FD mesh'!$B$84:$BI$84,$E772:$BL772)+'FD inverse'!$A$58*$C773/Setup!$B$17+INDEX('FD inverse'!$A$58:$BH$58,1,'FD mesh'!$B$15+1)*Setup!$B$22</f>
        <v>0</v>
      </c>
      <c r="BI773" s="0" t="n">
        <f aca="false">SUMPRODUCT('FD inverse'!$A$59:$BH$59,'FD mesh'!$B$84:$BI$84,$E772:$BL772)+'FD inverse'!$A$59*$C773/Setup!$B$17+INDEX('FD inverse'!$A$59:$BH$59,1,'FD mesh'!$B$15+1)*Setup!$B$22</f>
        <v>0</v>
      </c>
      <c r="BJ773" s="0" t="n">
        <f aca="false">SUMPRODUCT('FD inverse'!$A$60:$BH$60,'FD mesh'!$B$84:$BI$84,$E772:$BL772)+'FD inverse'!$A$60*$C773/Setup!$B$17+INDEX('FD inverse'!$A$60:$BH$60,1,'FD mesh'!$B$15+1)*Setup!$B$22</f>
        <v>0</v>
      </c>
      <c r="BK773" s="0" t="n">
        <f aca="false">SUMPRODUCT('FD inverse'!$A$61:$BH$61,'FD mesh'!$B$84:$BI$84,$E772:$BL772)+'FD inverse'!$A$61*$C773/Setup!$B$17+INDEX('FD inverse'!$A$61:$BH$61,1,'FD mesh'!$B$15+1)*Setup!$B$22</f>
        <v>0</v>
      </c>
      <c r="BL773" s="0" t="n">
        <f aca="false">SUMPRODUCT('FD inverse'!$A$62:$BH$62,'FD mesh'!$B$84:$BI$84,$E772:$BL772)+'FD inverse'!$A$62*$C773/Setup!$B$17+INDEX('FD inverse'!$A$62:$BH$62,1,'FD mesh'!$B$15+1)*Setup!$B$22</f>
        <v>0</v>
      </c>
    </row>
    <row r="774" customFormat="false" ht="15" hidden="false" customHeight="false" outlineLevel="0" collapsed="false">
      <c r="A774" s="0" t="n">
        <v>769</v>
      </c>
      <c r="B774" s="0" t="n">
        <f aca="false">A774*Setup!$B$11/3600</f>
        <v>64.0833333333333</v>
      </c>
      <c r="C774" s="0" t="n">
        <f aca="false">Setup!$B$7+Setup!$B$8*COS(2*PI()*(B774-Setup!$B$9)/24)</f>
        <v>27.9990481083196</v>
      </c>
      <c r="D774" s="0" t="n">
        <f aca="false">(C774-E774)/Setup!$B$17</f>
        <v>14.6269677294165</v>
      </c>
      <c r="E774" s="0" t="n">
        <f aca="false">SUMPRODUCT('FD inverse'!$A$3:$BH$3,'FD mesh'!$B$84:$BI$84,$E773:$BL773)+'FD inverse'!$A$3*$C774/Setup!$B$17+INDEX('FD inverse'!$A$3:$BH$3,1,'FD mesh'!$B$15+1)*Setup!$B$22</f>
        <v>26.0975423034955</v>
      </c>
      <c r="F774" s="0" t="n">
        <f aca="false">SUMPRODUCT('FD inverse'!$A$4:$BH$4,'FD mesh'!$B$84:$BI$84,$E773:$BL773)+'FD inverse'!$A$4*$C774/Setup!$B$17+INDEX('FD inverse'!$A$4:$BH$4,1,'FD mesh'!$B$15+1)*Setup!$B$22</f>
        <v>25.6642116858787</v>
      </c>
      <c r="G774" s="0" t="n">
        <f aca="false">SUMPRODUCT('FD inverse'!$A$5:$BH$5,'FD mesh'!$B$84:$BI$84,$E773:$BL773)+'FD inverse'!$A$5*$C774/Setup!$B$17+INDEX('FD inverse'!$A$5:$BH$5,1,'FD mesh'!$B$15+1)*Setup!$B$22</f>
        <v>25.2357726889063</v>
      </c>
      <c r="H774" s="0" t="n">
        <f aca="false">SUMPRODUCT('FD inverse'!$A$6:$BH$6,'FD mesh'!$B$84:$BI$84,$E773:$BL773)+'FD inverse'!$A$6*$C774/Setup!$B$17+INDEX('FD inverse'!$A$6:$BH$6,1,'FD mesh'!$B$15+1)*Setup!$B$22</f>
        <v>23.8056376132105</v>
      </c>
      <c r="I774" s="0" t="n">
        <f aca="false">SUMPRODUCT('FD inverse'!$A$7:$BH$7,'FD mesh'!$B$84:$BI$84,$E773:$BL773)+'FD inverse'!$A$7*$C774/Setup!$B$17+INDEX('FD inverse'!$A$7:$BH$7,1,'FD mesh'!$B$15+1)*Setup!$B$22</f>
        <v>23.6843474022802</v>
      </c>
      <c r="J774" s="0" t="n">
        <f aca="false">SUMPRODUCT('FD inverse'!$A$8:$BH$8,'FD mesh'!$B$84:$BI$84,$E773:$BL773)+'FD inverse'!$A$8*$C774/Setup!$B$17+INDEX('FD inverse'!$A$8:$BH$8,1,'FD mesh'!$B$15+1)*Setup!$B$22</f>
        <v>23.5738132742499</v>
      </c>
      <c r="K774" s="0" t="n">
        <f aca="false">SUMPRODUCT('FD inverse'!$A$9:$BH$9,'FD mesh'!$B$84:$BI$84,$E773:$BL773)+'FD inverse'!$A$9*$C774/Setup!$B$17+INDEX('FD inverse'!$A$9:$BH$9,1,'FD mesh'!$B$15+1)*Setup!$B$22</f>
        <v>23.4741808325446</v>
      </c>
      <c r="L774" s="0" t="n">
        <f aca="false">SUMPRODUCT('FD inverse'!$A$10:$BH$10,'FD mesh'!$B$84:$BI$84,$E773:$BL773)+'FD inverse'!$A$10*$C774/Setup!$B$17+INDEX('FD inverse'!$A$10:$BH$10,1,'FD mesh'!$B$15+1)*Setup!$B$22</f>
        <v>23.3855408317032</v>
      </c>
      <c r="M774" s="0" t="n">
        <f aca="false">SUMPRODUCT('FD inverse'!$A$11:$BH$11,'FD mesh'!$B$84:$BI$84,$E773:$BL773)+'FD inverse'!$A$11*$C774/Setup!$B$17+INDEX('FD inverse'!$A$11:$BH$11,1,'FD mesh'!$B$15+1)*Setup!$B$22</f>
        <v>23.3079422549693</v>
      </c>
      <c r="N774" s="0" t="n">
        <f aca="false">SUMPRODUCT('FD inverse'!$A$12:$BH$12,'FD mesh'!$B$84:$BI$84,$E773:$BL773)+'FD inverse'!$A$12*$C774/Setup!$B$17+INDEX('FD inverse'!$A$12:$BH$12,1,'FD mesh'!$B$15+1)*Setup!$B$22</f>
        <v>23.2414036601149</v>
      </c>
      <c r="O774" s="0" t="n">
        <f aca="false">SUMPRODUCT('FD inverse'!$A$13:$BH$13,'FD mesh'!$B$84:$BI$84,$E773:$BL773)+'FD inverse'!$A$13*$C774/Setup!$B$17+INDEX('FD inverse'!$A$13:$BH$13,1,'FD mesh'!$B$15+1)*Setup!$B$22</f>
        <v>23.1859227903956</v>
      </c>
      <c r="P774" s="0" t="n">
        <f aca="false">SUMPRODUCT('FD inverse'!$A$14:$BH$14,'FD mesh'!$B$84:$BI$84,$E773:$BL773)+'FD inverse'!$A$14*$C774/Setup!$B$17+INDEX('FD inverse'!$A$14:$BH$14,1,'FD mesh'!$B$15+1)*Setup!$B$22</f>
        <v>23.1414844517829</v>
      </c>
      <c r="Q774" s="0" t="n">
        <f aca="false">SUMPRODUCT('FD inverse'!$A$15:$BH$15,'FD mesh'!$B$84:$BI$84,$E773:$BL773)+'FD inverse'!$A$15*$C774/Setup!$B$17+INDEX('FD inverse'!$A$15:$BH$15,1,'FD mesh'!$B$15+1)*Setup!$B$22</f>
        <v>23.1080666602798</v>
      </c>
      <c r="R774" s="0" t="n">
        <f aca="false">SUMPRODUCT('FD inverse'!$A$16:$BH$16,'FD mesh'!$B$84:$BI$84,$E773:$BL773)+'FD inverse'!$A$16*$C774/Setup!$B$17+INDEX('FD inverse'!$A$16:$BH$16,1,'FD mesh'!$B$15+1)*Setup!$B$22</f>
        <v>23.0856450644724</v>
      </c>
      <c r="S774" s="0" t="n">
        <f aca="false">SUMPRODUCT('FD inverse'!$A$17:$BH$17,'FD mesh'!$B$84:$BI$84,$E773:$BL773)+'FD inverse'!$A$17*$C774/Setup!$B$17+INDEX('FD inverse'!$A$17:$BH$17,1,'FD mesh'!$B$15+1)*Setup!$B$22</f>
        <v>22.5416067049693</v>
      </c>
      <c r="T774" s="0" t="n">
        <f aca="false">SUMPRODUCT('FD inverse'!$A$18:$BH$18,'FD mesh'!$B$84:$BI$84,$E773:$BL773)+'FD inverse'!$A$18*$C774/Setup!$B$17+INDEX('FD inverse'!$A$18:$BH$18,1,'FD mesh'!$B$15+1)*Setup!$B$22</f>
        <v>22.0026654987261</v>
      </c>
      <c r="U774" s="0" t="n">
        <f aca="false">SUMPRODUCT('FD inverse'!$A$19:$BH$19,'FD mesh'!$B$84:$BI$84,$E773:$BL773)+'FD inverse'!$A$19*$C774/Setup!$B$17+INDEX('FD inverse'!$A$19:$BH$19,1,'FD mesh'!$B$15+1)*Setup!$B$22</f>
        <v>21.4684468194431</v>
      </c>
      <c r="V774" s="0" t="n">
        <f aca="false">SUMPRODUCT('FD inverse'!$A$20:$BH$20,'FD mesh'!$B$84:$BI$84,$E773:$BL773)+'FD inverse'!$A$20*$C774/Setup!$B$17+INDEX('FD inverse'!$A$20:$BH$20,1,'FD mesh'!$B$15+1)*Setup!$B$22</f>
        <v>20.9385781150843</v>
      </c>
      <c r="W774" s="0" t="n">
        <f aca="false">SUMPRODUCT('FD inverse'!$A$21:$BH$21,'FD mesh'!$B$84:$BI$84,$E773:$BL773)+'FD inverse'!$A$21*$C774/Setup!$B$17+INDEX('FD inverse'!$A$21:$BH$21,1,'FD mesh'!$B$15+1)*Setup!$B$22</f>
        <v>20.4126894989333</v>
      </c>
      <c r="X774" s="0" t="n">
        <f aca="false">SUMPRODUCT('FD inverse'!$A$22:$BH$22,'FD mesh'!$B$84:$BI$84,$E773:$BL773)+'FD inverse'!$A$22*$C774/Setup!$B$17+INDEX('FD inverse'!$A$22:$BH$22,1,'FD mesh'!$B$15+1)*Setup!$B$22</f>
        <v>19.8904141727308</v>
      </c>
      <c r="Y774" s="0" t="n">
        <f aca="false">SUMPRODUCT('FD inverse'!$A$23:$BH$23,'FD mesh'!$B$84:$BI$84,$E773:$BL773)+'FD inverse'!$A$23*$C774/Setup!$B$17+INDEX('FD inverse'!$A$23:$BH$23,1,'FD mesh'!$B$15+1)*Setup!$B$22</f>
        <v>19.3713886963962</v>
      </c>
      <c r="Z774" s="0" t="n">
        <f aca="false">SUMPRODUCT('FD inverse'!$A$24:$BH$24,'FD mesh'!$B$84:$BI$84,$E773:$BL773)+'FD inverse'!$A$24*$C774/Setup!$B$17+INDEX('FD inverse'!$A$24:$BH$24,1,'FD mesh'!$B$15+1)*Setup!$B$22</f>
        <v>18.8552531186715</v>
      </c>
      <c r="AA774" s="0" t="n">
        <f aca="false">SUMPRODUCT('FD inverse'!$A$25:$BH$25,'FD mesh'!$B$84:$BI$84,$E773:$BL773)+'FD inverse'!$A$25*$C774/Setup!$B$17+INDEX('FD inverse'!$A$25:$BH$25,1,'FD mesh'!$B$15+1)*Setup!$B$22</f>
        <v>18.3416509828547</v>
      </c>
      <c r="AB774" s="0" t="n">
        <f aca="false">SUMPRODUCT('FD inverse'!$A$26:$BH$26,'FD mesh'!$B$84:$BI$84,$E773:$BL773)+'FD inverse'!$A$26*$C774/Setup!$B$17+INDEX('FD inverse'!$A$26:$BH$26,1,'FD mesh'!$B$15+1)*Setup!$B$22</f>
        <v>17.8302292216162</v>
      </c>
      <c r="AC774" s="0" t="n">
        <f aca="false">SUMPRODUCT('FD inverse'!$A$27:$BH$27,'FD mesh'!$B$84:$BI$84,$E773:$BL773)+'FD inverse'!$A$27*$C774/Setup!$B$17+INDEX('FD inverse'!$A$27:$BH$27,1,'FD mesh'!$B$15+1)*Setup!$B$22</f>
        <v>17.3206379547205</v>
      </c>
      <c r="AD774" s="0" t="n">
        <f aca="false">SUMPRODUCT('FD inverse'!$A$28:$BH$28,'FD mesh'!$B$84:$BI$84,$E773:$BL773)+'FD inverse'!$A$28*$C774/Setup!$B$17+INDEX('FD inverse'!$A$28:$BH$28,1,'FD mesh'!$B$15+1)*Setup!$B$22</f>
        <v>16.8125302033114</v>
      </c>
      <c r="AE774" s="0" t="n">
        <f aca="false">SUMPRODUCT('FD inverse'!$A$29:$BH$29,'FD mesh'!$B$84:$BI$84,$E773:$BL773)+'FD inverse'!$A$29*$C774/Setup!$B$17+INDEX('FD inverse'!$A$29:$BH$29,1,'FD mesh'!$B$15+1)*Setup!$B$22</f>
        <v>16.3055615342698</v>
      </c>
      <c r="AF774" s="0" t="n">
        <f aca="false">SUMPRODUCT('FD inverse'!$A$30:$BH$30,'FD mesh'!$B$84:$BI$84,$E773:$BL773)+'FD inverse'!$A$30*$C774/Setup!$B$17+INDEX('FD inverse'!$A$30:$BH$30,1,'FD mesh'!$B$15+1)*Setup!$B$22</f>
        <v>15.7993896480127</v>
      </c>
      <c r="AG774" s="0" t="n">
        <f aca="false">SUMPRODUCT('FD inverse'!$A$31:$BH$31,'FD mesh'!$B$84:$BI$84,$E773:$BL773)+'FD inverse'!$A$31*$C774/Setup!$B$17+INDEX('FD inverse'!$A$31:$BH$31,1,'FD mesh'!$B$15+1)*Setup!$B$22</f>
        <v>15.2936739229868</v>
      </c>
      <c r="AH774" s="0" t="n">
        <f aca="false">SUMPRODUCT('FD inverse'!$A$32:$BH$32,'FD mesh'!$B$84:$BI$84,$E773:$BL773)+'FD inverse'!$A$32*$C774/Setup!$B$17+INDEX('FD inverse'!$A$32:$BH$32,1,'FD mesh'!$B$15+1)*Setup!$B$22</f>
        <v>15.2724614919469</v>
      </c>
      <c r="AI774" s="0" t="n">
        <f aca="false">SUMPRODUCT('FD inverse'!$A$33:$BH$33,'FD mesh'!$B$84:$BI$84,$E773:$BL773)+'FD inverse'!$A$33*$C774/Setup!$B$17+INDEX('FD inverse'!$A$33:$BH$33,1,'FD mesh'!$B$15+1)*Setup!$B$22</f>
        <v>15.2514262960801</v>
      </c>
      <c r="AJ774" s="0" t="n">
        <f aca="false">SUMPRODUCT('FD inverse'!$A$34:$BH$34,'FD mesh'!$B$84:$BI$84,$E773:$BL773)+'FD inverse'!$A$34*$C774/Setup!$B$17+INDEX('FD inverse'!$A$34:$BH$34,1,'FD mesh'!$B$15+1)*Setup!$B$22</f>
        <v>15.2305467383071</v>
      </c>
      <c r="AK774" s="0" t="n">
        <f aca="false">SUMPRODUCT('FD inverse'!$A$35:$BH$35,'FD mesh'!$B$84:$BI$84,$E773:$BL773)+'FD inverse'!$A$35*$C774/Setup!$B$17+INDEX('FD inverse'!$A$35:$BH$35,1,'FD mesh'!$B$15+1)*Setup!$B$22</f>
        <v>15.2098030976175</v>
      </c>
      <c r="AL774" s="0" t="n">
        <f aca="false">SUMPRODUCT('FD inverse'!$A$36:$BH$36,'FD mesh'!$B$84:$BI$84,$E773:$BL773)+'FD inverse'!$A$36*$C774/Setup!$B$17+INDEX('FD inverse'!$A$36:$BH$36,1,'FD mesh'!$B$15+1)*Setup!$B$22</f>
        <v>15.1891774222208</v>
      </c>
      <c r="AM774" s="0" t="n">
        <f aca="false">SUMPRODUCT('FD inverse'!$A$37:$BH$37,'FD mesh'!$B$84:$BI$84,$E773:$BL773)+'FD inverse'!$A$37*$C774/Setup!$B$17+INDEX('FD inverse'!$A$37:$BH$37,1,'FD mesh'!$B$15+1)*Setup!$B$22</f>
        <v>15.1686534092834</v>
      </c>
      <c r="AN774" s="0" t="n">
        <f aca="false">SUMPRODUCT('FD inverse'!$A$38:$BH$38,'FD mesh'!$B$84:$BI$84,$E773:$BL773)+'FD inverse'!$A$38*$C774/Setup!$B$17+INDEX('FD inverse'!$A$38:$BH$38,1,'FD mesh'!$B$15+1)*Setup!$B$22</f>
        <v>15.148216273191</v>
      </c>
      <c r="AO774" s="0" t="n">
        <f aca="false">SUMPRODUCT('FD inverse'!$A$39:$BH$39,'FD mesh'!$B$84:$BI$84,$E773:$BL773)+'FD inverse'!$A$39*$C774/Setup!$B$17+INDEX('FD inverse'!$A$39:$BH$39,1,'FD mesh'!$B$15+1)*Setup!$B$22</f>
        <v>15.1278526040697</v>
      </c>
      <c r="AP774" s="0" t="n">
        <f aca="false">SUMPRODUCT('FD inverse'!$A$40:$BH$40,'FD mesh'!$B$84:$BI$84,$E773:$BL773)+'FD inverse'!$A$40*$C774/Setup!$B$17+INDEX('FD inverse'!$A$40:$BH$40,1,'FD mesh'!$B$15+1)*Setup!$B$22</f>
        <v>15.1075502181017</v>
      </c>
      <c r="AQ774" s="0" t="n">
        <f aca="false">SUMPRODUCT('FD inverse'!$A$41:$BH$41,'FD mesh'!$B$84:$BI$84,$E773:$BL773)+'FD inverse'!$A$41*$C774/Setup!$B$17+INDEX('FD inverse'!$A$41:$BH$41,1,'FD mesh'!$B$15+1)*Setup!$B$22</f>
        <v>15.0872980010002</v>
      </c>
      <c r="AR774" s="0" t="n">
        <f aca="false">SUMPRODUCT('FD inverse'!$A$42:$BH$42,'FD mesh'!$B$84:$BI$84,$E773:$BL773)+'FD inverse'!$A$42*$C774/Setup!$B$17+INDEX('FD inverse'!$A$42:$BH$42,1,'FD mesh'!$B$15+1)*Setup!$B$22</f>
        <v>15.0670857458491</v>
      </c>
      <c r="AS774" s="0" t="n">
        <f aca="false">SUMPRODUCT('FD inverse'!$A$43:$BH$43,'FD mesh'!$B$84:$BI$84,$E773:$BL773)+'FD inverse'!$A$43*$C774/Setup!$B$17+INDEX('FD inverse'!$A$43:$BH$43,1,'FD mesh'!$B$15+1)*Setup!$B$22</f>
        <v>0</v>
      </c>
      <c r="AT774" s="0" t="n">
        <f aca="false">SUMPRODUCT('FD inverse'!$A$44:$BH$44,'FD mesh'!$B$84:$BI$84,$E773:$BL773)+'FD inverse'!$A$44*$C774/Setup!$B$17+INDEX('FD inverse'!$A$44:$BH$44,1,'FD mesh'!$B$15+1)*Setup!$B$22</f>
        <v>0</v>
      </c>
      <c r="AU774" s="0" t="n">
        <f aca="false">SUMPRODUCT('FD inverse'!$A$45:$BH$45,'FD mesh'!$B$84:$BI$84,$E773:$BL773)+'FD inverse'!$A$45*$C774/Setup!$B$17+INDEX('FD inverse'!$A$45:$BH$45,1,'FD mesh'!$B$15+1)*Setup!$B$22</f>
        <v>0</v>
      </c>
      <c r="AV774" s="0" t="n">
        <f aca="false">SUMPRODUCT('FD inverse'!$A$46:$BH$46,'FD mesh'!$B$84:$BI$84,$E773:$BL773)+'FD inverse'!$A$46*$C774/Setup!$B$17+INDEX('FD inverse'!$A$46:$BH$46,1,'FD mesh'!$B$15+1)*Setup!$B$22</f>
        <v>0</v>
      </c>
      <c r="AW774" s="0" t="n">
        <f aca="false">SUMPRODUCT('FD inverse'!$A$47:$BH$47,'FD mesh'!$B$84:$BI$84,$E773:$BL773)+'FD inverse'!$A$47*$C774/Setup!$B$17+INDEX('FD inverse'!$A$47:$BH$47,1,'FD mesh'!$B$15+1)*Setup!$B$22</f>
        <v>0</v>
      </c>
      <c r="AX774" s="0" t="n">
        <f aca="false">SUMPRODUCT('FD inverse'!$A$48:$BH$48,'FD mesh'!$B$84:$BI$84,$E773:$BL773)+'FD inverse'!$A$48*$C774/Setup!$B$17+INDEX('FD inverse'!$A$48:$BH$48,1,'FD mesh'!$B$15+1)*Setup!$B$22</f>
        <v>0</v>
      </c>
      <c r="AY774" s="0" t="n">
        <f aca="false">SUMPRODUCT('FD inverse'!$A$49:$BH$49,'FD mesh'!$B$84:$BI$84,$E773:$BL773)+'FD inverse'!$A$49*$C774/Setup!$B$17+INDEX('FD inverse'!$A$49:$BH$49,1,'FD mesh'!$B$15+1)*Setup!$B$22</f>
        <v>0</v>
      </c>
      <c r="AZ774" s="0" t="n">
        <f aca="false">SUMPRODUCT('FD inverse'!$A$50:$BH$50,'FD mesh'!$B$84:$BI$84,$E773:$BL773)+'FD inverse'!$A$50*$C774/Setup!$B$17+INDEX('FD inverse'!$A$50:$BH$50,1,'FD mesh'!$B$15+1)*Setup!$B$22</f>
        <v>0</v>
      </c>
      <c r="BA774" s="0" t="n">
        <f aca="false">SUMPRODUCT('FD inverse'!$A$51:$BH$51,'FD mesh'!$B$84:$BI$84,$E773:$BL773)+'FD inverse'!$A$51*$C774/Setup!$B$17+INDEX('FD inverse'!$A$51:$BH$51,1,'FD mesh'!$B$15+1)*Setup!$B$22</f>
        <v>0</v>
      </c>
      <c r="BB774" s="0" t="n">
        <f aca="false">SUMPRODUCT('FD inverse'!$A$52:$BH$52,'FD mesh'!$B$84:$BI$84,$E773:$BL773)+'FD inverse'!$A$52*$C774/Setup!$B$17+INDEX('FD inverse'!$A$52:$BH$52,1,'FD mesh'!$B$15+1)*Setup!$B$22</f>
        <v>0</v>
      </c>
      <c r="BC774" s="0" t="n">
        <f aca="false">SUMPRODUCT('FD inverse'!$A$53:$BH$53,'FD mesh'!$B$84:$BI$84,$E773:$BL773)+'FD inverse'!$A$53*$C774/Setup!$B$17+INDEX('FD inverse'!$A$53:$BH$53,1,'FD mesh'!$B$15+1)*Setup!$B$22</f>
        <v>0</v>
      </c>
      <c r="BD774" s="0" t="n">
        <f aca="false">SUMPRODUCT('FD inverse'!$A$54:$BH$54,'FD mesh'!$B$84:$BI$84,$E773:$BL773)+'FD inverse'!$A$54*$C774/Setup!$B$17+INDEX('FD inverse'!$A$54:$BH$54,1,'FD mesh'!$B$15+1)*Setup!$B$22</f>
        <v>0</v>
      </c>
      <c r="BE774" s="0" t="n">
        <f aca="false">SUMPRODUCT('FD inverse'!$A$55:$BH$55,'FD mesh'!$B$84:$BI$84,$E773:$BL773)+'FD inverse'!$A$55*$C774/Setup!$B$17+INDEX('FD inverse'!$A$55:$BH$55,1,'FD mesh'!$B$15+1)*Setup!$B$22</f>
        <v>0</v>
      </c>
      <c r="BF774" s="0" t="n">
        <f aca="false">SUMPRODUCT('FD inverse'!$A$56:$BH$56,'FD mesh'!$B$84:$BI$84,$E773:$BL773)+'FD inverse'!$A$56*$C774/Setup!$B$17+INDEX('FD inverse'!$A$56:$BH$56,1,'FD mesh'!$B$15+1)*Setup!$B$22</f>
        <v>0</v>
      </c>
      <c r="BG774" s="0" t="n">
        <f aca="false">SUMPRODUCT('FD inverse'!$A$57:$BH$57,'FD mesh'!$B$84:$BI$84,$E773:$BL773)+'FD inverse'!$A$57*$C774/Setup!$B$17+INDEX('FD inverse'!$A$57:$BH$57,1,'FD mesh'!$B$15+1)*Setup!$B$22</f>
        <v>0</v>
      </c>
      <c r="BH774" s="0" t="n">
        <f aca="false">SUMPRODUCT('FD inverse'!$A$58:$BH$58,'FD mesh'!$B$84:$BI$84,$E773:$BL773)+'FD inverse'!$A$58*$C774/Setup!$B$17+INDEX('FD inverse'!$A$58:$BH$58,1,'FD mesh'!$B$15+1)*Setup!$B$22</f>
        <v>0</v>
      </c>
      <c r="BI774" s="0" t="n">
        <f aca="false">SUMPRODUCT('FD inverse'!$A$59:$BH$59,'FD mesh'!$B$84:$BI$84,$E773:$BL773)+'FD inverse'!$A$59*$C774/Setup!$B$17+INDEX('FD inverse'!$A$59:$BH$59,1,'FD mesh'!$B$15+1)*Setup!$B$22</f>
        <v>0</v>
      </c>
      <c r="BJ774" s="0" t="n">
        <f aca="false">SUMPRODUCT('FD inverse'!$A$60:$BH$60,'FD mesh'!$B$84:$BI$84,$E773:$BL773)+'FD inverse'!$A$60*$C774/Setup!$B$17+INDEX('FD inverse'!$A$60:$BH$60,1,'FD mesh'!$B$15+1)*Setup!$B$22</f>
        <v>0</v>
      </c>
      <c r="BK774" s="0" t="n">
        <f aca="false">SUMPRODUCT('FD inverse'!$A$61:$BH$61,'FD mesh'!$B$84:$BI$84,$E773:$BL773)+'FD inverse'!$A$61*$C774/Setup!$B$17+INDEX('FD inverse'!$A$61:$BH$61,1,'FD mesh'!$B$15+1)*Setup!$B$22</f>
        <v>0</v>
      </c>
      <c r="BL774" s="0" t="n">
        <f aca="false">SUMPRODUCT('FD inverse'!$A$62:$BH$62,'FD mesh'!$B$84:$BI$84,$E773:$BL773)+'FD inverse'!$A$62*$C774/Setup!$B$17+INDEX('FD inverse'!$A$62:$BH$62,1,'FD mesh'!$B$15+1)*Setup!$B$22</f>
        <v>0</v>
      </c>
    </row>
    <row r="775" customFormat="false" ht="15" hidden="false" customHeight="false" outlineLevel="0" collapsed="false">
      <c r="A775" s="0" t="n">
        <v>770</v>
      </c>
      <c r="B775" s="0" t="n">
        <f aca="false">A775*Setup!$B$11/3600</f>
        <v>64.1666666666667</v>
      </c>
      <c r="C775" s="0" t="n">
        <f aca="false">Setup!$B$7+Setup!$B$8*COS(2*PI()*(B775-Setup!$B$9)/24)</f>
        <v>27.9961928863274</v>
      </c>
      <c r="D775" s="0" t="n">
        <f aca="false">(C775-E775)/Setup!$B$17</f>
        <v>14.5431457838554</v>
      </c>
      <c r="E775" s="0" t="n">
        <f aca="false">SUMPRODUCT('FD inverse'!$A$3:$BH$3,'FD mesh'!$B$84:$BI$84,$E774:$BL774)+'FD inverse'!$A$3*$C775/Setup!$B$17+INDEX('FD inverse'!$A$3:$BH$3,1,'FD mesh'!$B$15+1)*Setup!$B$22</f>
        <v>26.1055839344262</v>
      </c>
      <c r="F775" s="0" t="n">
        <f aca="false">SUMPRODUCT('FD inverse'!$A$4:$BH$4,'FD mesh'!$B$84:$BI$84,$E774:$BL774)+'FD inverse'!$A$4*$C775/Setup!$B$17+INDEX('FD inverse'!$A$4:$BH$4,1,'FD mesh'!$B$15+1)*Setup!$B$22</f>
        <v>25.6744973602699</v>
      </c>
      <c r="G775" s="0" t="n">
        <f aca="false">SUMPRODUCT('FD inverse'!$A$5:$BH$5,'FD mesh'!$B$84:$BI$84,$E774:$BL774)+'FD inverse'!$A$5*$C775/Setup!$B$17+INDEX('FD inverse'!$A$5:$BH$5,1,'FD mesh'!$B$15+1)*Setup!$B$22</f>
        <v>25.2478750545126</v>
      </c>
      <c r="H775" s="0" t="n">
        <f aca="false">SUMPRODUCT('FD inverse'!$A$6:$BH$6,'FD mesh'!$B$84:$BI$84,$E774:$BL774)+'FD inverse'!$A$6*$C775/Setup!$B$17+INDEX('FD inverse'!$A$6:$BH$6,1,'FD mesh'!$B$15+1)*Setup!$B$22</f>
        <v>23.8232487487557</v>
      </c>
      <c r="I775" s="0" t="n">
        <f aca="false">SUMPRODUCT('FD inverse'!$A$7:$BH$7,'FD mesh'!$B$84:$BI$84,$E774:$BL774)+'FD inverse'!$A$7*$C775/Setup!$B$17+INDEX('FD inverse'!$A$7:$BH$7,1,'FD mesh'!$B$15+1)*Setup!$B$22</f>
        <v>23.7023706495871</v>
      </c>
      <c r="J775" s="0" t="n">
        <f aca="false">SUMPRODUCT('FD inverse'!$A$8:$BH$8,'FD mesh'!$B$84:$BI$84,$E774:$BL774)+'FD inverse'!$A$8*$C775/Setup!$B$17+INDEX('FD inverse'!$A$8:$BH$8,1,'FD mesh'!$B$15+1)*Setup!$B$22</f>
        <v>23.5921257346702</v>
      </c>
      <c r="K775" s="0" t="n">
        <f aca="false">SUMPRODUCT('FD inverse'!$A$9:$BH$9,'FD mesh'!$B$84:$BI$84,$E774:$BL774)+'FD inverse'!$A$9*$C775/Setup!$B$17+INDEX('FD inverse'!$A$9:$BH$9,1,'FD mesh'!$B$15+1)*Setup!$B$22</f>
        <v>23.4926846312107</v>
      </c>
      <c r="L775" s="0" t="n">
        <f aca="false">SUMPRODUCT('FD inverse'!$A$10:$BH$10,'FD mesh'!$B$84:$BI$84,$E774:$BL774)+'FD inverse'!$A$10*$C775/Setup!$B$17+INDEX('FD inverse'!$A$10:$BH$10,1,'FD mesh'!$B$15+1)*Setup!$B$22</f>
        <v>23.4041602231295</v>
      </c>
      <c r="M775" s="0" t="n">
        <f aca="false">SUMPRODUCT('FD inverse'!$A$11:$BH$11,'FD mesh'!$B$84:$BI$84,$E774:$BL774)+'FD inverse'!$A$11*$C775/Setup!$B$17+INDEX('FD inverse'!$A$11:$BH$11,1,'FD mesh'!$B$15+1)*Setup!$B$22</f>
        <v>23.3266207067452</v>
      </c>
      <c r="N775" s="0" t="n">
        <f aca="false">SUMPRODUCT('FD inverse'!$A$12:$BH$12,'FD mesh'!$B$84:$BI$84,$E774:$BL774)+'FD inverse'!$A$12*$C775/Setup!$B$17+INDEX('FD inverse'!$A$12:$BH$12,1,'FD mesh'!$B$15+1)*Setup!$B$22</f>
        <v>23.260100925922</v>
      </c>
      <c r="O775" s="0" t="n">
        <f aca="false">SUMPRODUCT('FD inverse'!$A$13:$BH$13,'FD mesh'!$B$84:$BI$84,$E774:$BL774)+'FD inverse'!$A$13*$C775/Setup!$B$17+INDEX('FD inverse'!$A$13:$BH$13,1,'FD mesh'!$B$15+1)*Setup!$B$22</f>
        <v>23.2046119803832</v>
      </c>
      <c r="P775" s="0" t="n">
        <f aca="false">SUMPRODUCT('FD inverse'!$A$14:$BH$14,'FD mesh'!$B$84:$BI$84,$E774:$BL774)+'FD inverse'!$A$14*$C775/Setup!$B$17+INDEX('FD inverse'!$A$14:$BH$14,1,'FD mesh'!$B$15+1)*Setup!$B$22</f>
        <v>23.1601491056334</v>
      </c>
      <c r="Q775" s="0" t="n">
        <f aca="false">SUMPRODUCT('FD inverse'!$A$15:$BH$15,'FD mesh'!$B$84:$BI$84,$E774:$BL774)+'FD inverse'!$A$15*$C775/Setup!$B$17+INDEX('FD inverse'!$A$15:$BH$15,1,'FD mesh'!$B$15+1)*Setup!$B$22</f>
        <v>23.1266978260758</v>
      </c>
      <c r="R775" s="0" t="n">
        <f aca="false">SUMPRODUCT('FD inverse'!$A$16:$BH$16,'FD mesh'!$B$84:$BI$84,$E774:$BL774)+'FD inverse'!$A$16*$C775/Setup!$B$17+INDEX('FD inverse'!$A$16:$BH$16,1,'FD mesh'!$B$15+1)*Setup!$B$22</f>
        <v>23.1042383847458</v>
      </c>
      <c r="S775" s="0" t="n">
        <f aca="false">SUMPRODUCT('FD inverse'!$A$17:$BH$17,'FD mesh'!$B$84:$BI$84,$E774:$BL774)+'FD inverse'!$A$17*$C775/Setup!$B$17+INDEX('FD inverse'!$A$17:$BH$17,1,'FD mesh'!$B$15+1)*Setup!$B$22</f>
        <v>22.5589343939178</v>
      </c>
      <c r="T775" s="0" t="n">
        <f aca="false">SUMPRODUCT('FD inverse'!$A$18:$BH$18,'FD mesh'!$B$84:$BI$84,$E774:$BL774)+'FD inverse'!$A$18*$C775/Setup!$B$17+INDEX('FD inverse'!$A$18:$BH$18,1,'FD mesh'!$B$15+1)*Setup!$B$22</f>
        <v>22.018729694409</v>
      </c>
      <c r="U775" s="0" t="n">
        <f aca="false">SUMPRODUCT('FD inverse'!$A$19:$BH$19,'FD mesh'!$B$84:$BI$84,$E774:$BL774)+'FD inverse'!$A$19*$C775/Setup!$B$17+INDEX('FD inverse'!$A$19:$BH$19,1,'FD mesh'!$B$15+1)*Setup!$B$22</f>
        <v>21.4832524582011</v>
      </c>
      <c r="V775" s="0" t="n">
        <f aca="false">SUMPRODUCT('FD inverse'!$A$20:$BH$20,'FD mesh'!$B$84:$BI$84,$E774:$BL774)+'FD inverse'!$A$20*$C775/Setup!$B$17+INDEX('FD inverse'!$A$20:$BH$20,1,'FD mesh'!$B$15+1)*Setup!$B$22</f>
        <v>20.9521323099706</v>
      </c>
      <c r="W775" s="0" t="n">
        <f aca="false">SUMPRODUCT('FD inverse'!$A$21:$BH$21,'FD mesh'!$B$84:$BI$84,$E774:$BL774)+'FD inverse'!$A$21*$C775/Setup!$B$17+INDEX('FD inverse'!$A$21:$BH$21,1,'FD mesh'!$B$15+1)*Setup!$B$22</f>
        <v>20.4250009676637</v>
      </c>
      <c r="X775" s="0" t="n">
        <f aca="false">SUMPRODUCT('FD inverse'!$A$22:$BH$22,'FD mesh'!$B$84:$BI$84,$E774:$BL774)+'FD inverse'!$A$22*$C775/Setup!$B$17+INDEX('FD inverse'!$A$22:$BH$22,1,'FD mesh'!$B$15+1)*Setup!$B$22</f>
        <v>19.9014927147261</v>
      </c>
      <c r="Y775" s="0" t="n">
        <f aca="false">SUMPRODUCT('FD inverse'!$A$23:$BH$23,'FD mesh'!$B$84:$BI$84,$E774:$BL774)+'FD inverse'!$A$23*$C775/Setup!$B$17+INDEX('FD inverse'!$A$23:$BH$23,1,'FD mesh'!$B$15+1)*Setup!$B$22</f>
        <v>19.3812447184328</v>
      </c>
      <c r="Z775" s="0" t="n">
        <f aca="false">SUMPRODUCT('FD inverse'!$A$24:$BH$24,'FD mesh'!$B$84:$BI$84,$E774:$BL774)+'FD inverse'!$A$24*$C775/Setup!$B$17+INDEX('FD inverse'!$A$24:$BH$24,1,'FD mesh'!$B$15+1)*Setup!$B$22</f>
        <v>18.8638972086246</v>
      </c>
      <c r="AA775" s="0" t="n">
        <f aca="false">SUMPRODUCT('FD inverse'!$A$25:$BH$25,'FD mesh'!$B$84:$BI$84,$E774:$BL774)+'FD inverse'!$A$25*$C775/Setup!$B$17+INDEX('FD inverse'!$A$25:$BH$25,1,'FD mesh'!$B$15+1)*Setup!$B$22</f>
        <v>18.3490935310025</v>
      </c>
      <c r="AB775" s="0" t="n">
        <f aca="false">SUMPRODUCT('FD inverse'!$A$26:$BH$26,'FD mesh'!$B$84:$BI$84,$E774:$BL774)+'FD inverse'!$A$26*$C775/Setup!$B$17+INDEX('FD inverse'!$A$26:$BH$26,1,'FD mesh'!$B$15+1)*Setup!$B$22</f>
        <v>17.8364800889783</v>
      </c>
      <c r="AC775" s="0" t="n">
        <f aca="false">SUMPRODUCT('FD inverse'!$A$27:$BH$27,'FD mesh'!$B$84:$BI$84,$E774:$BL774)+'FD inverse'!$A$27*$C775/Setup!$B$17+INDEX('FD inverse'!$A$27:$BH$27,1,'FD mesh'!$B$15+1)*Setup!$B$22</f>
        <v>17.3257061879206</v>
      </c>
      <c r="AD775" s="0" t="n">
        <f aca="false">SUMPRODUCT('FD inverse'!$A$28:$BH$28,'FD mesh'!$B$84:$BI$84,$E774:$BL774)+'FD inverse'!$A$28*$C775/Setup!$B$17+INDEX('FD inverse'!$A$28:$BH$28,1,'FD mesh'!$B$15+1)*Setup!$B$22</f>
        <v>16.8164237954904</v>
      </c>
      <c r="AE775" s="0" t="n">
        <f aca="false">SUMPRODUCT('FD inverse'!$A$29:$BH$29,'FD mesh'!$B$84:$BI$84,$E774:$BL774)+'FD inverse'!$A$29*$C775/Setup!$B$17+INDEX('FD inverse'!$A$29:$BH$29,1,'FD mesh'!$B$15+1)*Setup!$B$22</f>
        <v>16.3082872316156</v>
      </c>
      <c r="AF775" s="0" t="n">
        <f aca="false">SUMPRODUCT('FD inverse'!$A$30:$BH$30,'FD mesh'!$B$84:$BI$84,$E774:$BL774)+'FD inverse'!$A$30*$C775/Setup!$B$17+INDEX('FD inverse'!$A$30:$BH$30,1,'FD mesh'!$B$15+1)*Setup!$B$22</f>
        <v>15.8009528015313</v>
      </c>
      <c r="AG775" s="0" t="n">
        <f aca="false">SUMPRODUCT('FD inverse'!$A$31:$BH$31,'FD mesh'!$B$84:$BI$84,$E774:$BL774)+'FD inverse'!$A$31*$C775/Setup!$B$17+INDEX('FD inverse'!$A$31:$BH$31,1,'FD mesh'!$B$15+1)*Setup!$B$22</f>
        <v>15.2940783851967</v>
      </c>
      <c r="AH775" s="0" t="n">
        <f aca="false">SUMPRODUCT('FD inverse'!$A$32:$BH$32,'FD mesh'!$B$84:$BI$84,$E774:$BL774)+'FD inverse'!$A$32*$C775/Setup!$B$17+INDEX('FD inverse'!$A$32:$BH$32,1,'FD mesh'!$B$15+1)*Setup!$B$22</f>
        <v>15.272819139378</v>
      </c>
      <c r="AI775" s="0" t="n">
        <f aca="false">SUMPRODUCT('FD inverse'!$A$33:$BH$33,'FD mesh'!$B$84:$BI$84,$E774:$BL774)+'FD inverse'!$A$33*$C775/Setup!$B$17+INDEX('FD inverse'!$A$33:$BH$33,1,'FD mesh'!$B$15+1)*Setup!$B$22</f>
        <v>15.2517409429268</v>
      </c>
      <c r="AJ775" s="0" t="n">
        <f aca="false">SUMPRODUCT('FD inverse'!$A$34:$BH$34,'FD mesh'!$B$84:$BI$84,$E774:$BL774)+'FD inverse'!$A$34*$C775/Setup!$B$17+INDEX('FD inverse'!$A$34:$BH$34,1,'FD mesh'!$B$15+1)*Setup!$B$22</f>
        <v>15.2308220279566</v>
      </c>
      <c r="AK775" s="0" t="n">
        <f aca="false">SUMPRODUCT('FD inverse'!$A$35:$BH$35,'FD mesh'!$B$84:$BI$84,$E774:$BL774)+'FD inverse'!$A$35*$C775/Setup!$B$17+INDEX('FD inverse'!$A$35:$BH$35,1,'FD mesh'!$B$15+1)*Setup!$B$22</f>
        <v>15.2100424709479</v>
      </c>
      <c r="AL775" s="0" t="n">
        <f aca="false">SUMPRODUCT('FD inverse'!$A$36:$BH$36,'FD mesh'!$B$84:$BI$84,$E774:$BL774)+'FD inverse'!$A$36*$C775/Setup!$B$17+INDEX('FD inverse'!$A$36:$BH$36,1,'FD mesh'!$B$15+1)*Setup!$B$22</f>
        <v>15.1893840902326</v>
      </c>
      <c r="AM775" s="0" t="n">
        <f aca="false">SUMPRODUCT('FD inverse'!$A$37:$BH$37,'FD mesh'!$B$84:$BI$84,$E774:$BL774)+'FD inverse'!$A$37*$C775/Setup!$B$17+INDEX('FD inverse'!$A$37:$BH$37,1,'FD mesh'!$B$15+1)*Setup!$B$22</f>
        <v>15.168830329625</v>
      </c>
      <c r="AN775" s="0" t="n">
        <f aca="false">SUMPRODUCT('FD inverse'!$A$38:$BH$38,'FD mesh'!$B$84:$BI$84,$E774:$BL774)+'FD inverse'!$A$38*$C775/Setup!$B$17+INDEX('FD inverse'!$A$38:$BH$38,1,'FD mesh'!$B$15+1)*Setup!$B$22</f>
        <v>15.1483661301695</v>
      </c>
      <c r="AO775" s="0" t="n">
        <f aca="false">SUMPRODUCT('FD inverse'!$A$39:$BH$39,'FD mesh'!$B$84:$BI$84,$E774:$BL774)+'FD inverse'!$A$39*$C775/Setup!$B$17+INDEX('FD inverse'!$A$39:$BH$39,1,'FD mesh'!$B$15+1)*Setup!$B$22</f>
        <v>15.1279777917682</v>
      </c>
      <c r="AP775" s="0" t="n">
        <f aca="false">SUMPRODUCT('FD inverse'!$A$40:$BH$40,'FD mesh'!$B$84:$BI$84,$E774:$BL774)+'FD inverse'!$A$40*$C775/Setup!$B$17+INDEX('FD inverse'!$A$40:$BH$40,1,'FD mesh'!$B$15+1)*Setup!$B$22</f>
        <v>15.1076528262634</v>
      </c>
      <c r="AQ775" s="0" t="n">
        <f aca="false">SUMPRODUCT('FD inverse'!$A$41:$BH$41,'FD mesh'!$B$84:$BI$84,$E774:$BL774)+'FD inverse'!$A$41*$C775/Setup!$B$17+INDEX('FD inverse'!$A$41:$BH$41,1,'FD mesh'!$B$15+1)*Setup!$B$22</f>
        <v>15.0873798033734</v>
      </c>
      <c r="AR775" s="0" t="n">
        <f aca="false">SUMPRODUCT('FD inverse'!$A$42:$BH$42,'FD mesh'!$B$84:$BI$84,$E774:$BL774)+'FD inverse'!$A$42*$C775/Setup!$B$17+INDEX('FD inverse'!$A$42:$BH$42,1,'FD mesh'!$B$15+1)*Setup!$B$22</f>
        <v>15.067148190729</v>
      </c>
      <c r="AS775" s="0" t="n">
        <f aca="false">SUMPRODUCT('FD inverse'!$A$43:$BH$43,'FD mesh'!$B$84:$BI$84,$E774:$BL774)+'FD inverse'!$A$43*$C775/Setup!$B$17+INDEX('FD inverse'!$A$43:$BH$43,1,'FD mesh'!$B$15+1)*Setup!$B$22</f>
        <v>0</v>
      </c>
      <c r="AT775" s="0" t="n">
        <f aca="false">SUMPRODUCT('FD inverse'!$A$44:$BH$44,'FD mesh'!$B$84:$BI$84,$E774:$BL774)+'FD inverse'!$A$44*$C775/Setup!$B$17+INDEX('FD inverse'!$A$44:$BH$44,1,'FD mesh'!$B$15+1)*Setup!$B$22</f>
        <v>0</v>
      </c>
      <c r="AU775" s="0" t="n">
        <f aca="false">SUMPRODUCT('FD inverse'!$A$45:$BH$45,'FD mesh'!$B$84:$BI$84,$E774:$BL774)+'FD inverse'!$A$45*$C775/Setup!$B$17+INDEX('FD inverse'!$A$45:$BH$45,1,'FD mesh'!$B$15+1)*Setup!$B$22</f>
        <v>0</v>
      </c>
      <c r="AV775" s="0" t="n">
        <f aca="false">SUMPRODUCT('FD inverse'!$A$46:$BH$46,'FD mesh'!$B$84:$BI$84,$E774:$BL774)+'FD inverse'!$A$46*$C775/Setup!$B$17+INDEX('FD inverse'!$A$46:$BH$46,1,'FD mesh'!$B$15+1)*Setup!$B$22</f>
        <v>0</v>
      </c>
      <c r="AW775" s="0" t="n">
        <f aca="false">SUMPRODUCT('FD inverse'!$A$47:$BH$47,'FD mesh'!$B$84:$BI$84,$E774:$BL774)+'FD inverse'!$A$47*$C775/Setup!$B$17+INDEX('FD inverse'!$A$47:$BH$47,1,'FD mesh'!$B$15+1)*Setup!$B$22</f>
        <v>0</v>
      </c>
      <c r="AX775" s="0" t="n">
        <f aca="false">SUMPRODUCT('FD inverse'!$A$48:$BH$48,'FD mesh'!$B$84:$BI$84,$E774:$BL774)+'FD inverse'!$A$48*$C775/Setup!$B$17+INDEX('FD inverse'!$A$48:$BH$48,1,'FD mesh'!$B$15+1)*Setup!$B$22</f>
        <v>0</v>
      </c>
      <c r="AY775" s="0" t="n">
        <f aca="false">SUMPRODUCT('FD inverse'!$A$49:$BH$49,'FD mesh'!$B$84:$BI$84,$E774:$BL774)+'FD inverse'!$A$49*$C775/Setup!$B$17+INDEX('FD inverse'!$A$49:$BH$49,1,'FD mesh'!$B$15+1)*Setup!$B$22</f>
        <v>0</v>
      </c>
      <c r="AZ775" s="0" t="n">
        <f aca="false">SUMPRODUCT('FD inverse'!$A$50:$BH$50,'FD mesh'!$B$84:$BI$84,$E774:$BL774)+'FD inverse'!$A$50*$C775/Setup!$B$17+INDEX('FD inverse'!$A$50:$BH$50,1,'FD mesh'!$B$15+1)*Setup!$B$22</f>
        <v>0</v>
      </c>
      <c r="BA775" s="0" t="n">
        <f aca="false">SUMPRODUCT('FD inverse'!$A$51:$BH$51,'FD mesh'!$B$84:$BI$84,$E774:$BL774)+'FD inverse'!$A$51*$C775/Setup!$B$17+INDEX('FD inverse'!$A$51:$BH$51,1,'FD mesh'!$B$15+1)*Setup!$B$22</f>
        <v>0</v>
      </c>
      <c r="BB775" s="0" t="n">
        <f aca="false">SUMPRODUCT('FD inverse'!$A$52:$BH$52,'FD mesh'!$B$84:$BI$84,$E774:$BL774)+'FD inverse'!$A$52*$C775/Setup!$B$17+INDEX('FD inverse'!$A$52:$BH$52,1,'FD mesh'!$B$15+1)*Setup!$B$22</f>
        <v>0</v>
      </c>
      <c r="BC775" s="0" t="n">
        <f aca="false">SUMPRODUCT('FD inverse'!$A$53:$BH$53,'FD mesh'!$B$84:$BI$84,$E774:$BL774)+'FD inverse'!$A$53*$C775/Setup!$B$17+INDEX('FD inverse'!$A$53:$BH$53,1,'FD mesh'!$B$15+1)*Setup!$B$22</f>
        <v>0</v>
      </c>
      <c r="BD775" s="0" t="n">
        <f aca="false">SUMPRODUCT('FD inverse'!$A$54:$BH$54,'FD mesh'!$B$84:$BI$84,$E774:$BL774)+'FD inverse'!$A$54*$C775/Setup!$B$17+INDEX('FD inverse'!$A$54:$BH$54,1,'FD mesh'!$B$15+1)*Setup!$B$22</f>
        <v>0</v>
      </c>
      <c r="BE775" s="0" t="n">
        <f aca="false">SUMPRODUCT('FD inverse'!$A$55:$BH$55,'FD mesh'!$B$84:$BI$84,$E774:$BL774)+'FD inverse'!$A$55*$C775/Setup!$B$17+INDEX('FD inverse'!$A$55:$BH$55,1,'FD mesh'!$B$15+1)*Setup!$B$22</f>
        <v>0</v>
      </c>
      <c r="BF775" s="0" t="n">
        <f aca="false">SUMPRODUCT('FD inverse'!$A$56:$BH$56,'FD mesh'!$B$84:$BI$84,$E774:$BL774)+'FD inverse'!$A$56*$C775/Setup!$B$17+INDEX('FD inverse'!$A$56:$BH$56,1,'FD mesh'!$B$15+1)*Setup!$B$22</f>
        <v>0</v>
      </c>
      <c r="BG775" s="0" t="n">
        <f aca="false">SUMPRODUCT('FD inverse'!$A$57:$BH$57,'FD mesh'!$B$84:$BI$84,$E774:$BL774)+'FD inverse'!$A$57*$C775/Setup!$B$17+INDEX('FD inverse'!$A$57:$BH$57,1,'FD mesh'!$B$15+1)*Setup!$B$22</f>
        <v>0</v>
      </c>
      <c r="BH775" s="0" t="n">
        <f aca="false">SUMPRODUCT('FD inverse'!$A$58:$BH$58,'FD mesh'!$B$84:$BI$84,$E774:$BL774)+'FD inverse'!$A$58*$C775/Setup!$B$17+INDEX('FD inverse'!$A$58:$BH$58,1,'FD mesh'!$B$15+1)*Setup!$B$22</f>
        <v>0</v>
      </c>
      <c r="BI775" s="0" t="n">
        <f aca="false">SUMPRODUCT('FD inverse'!$A$59:$BH$59,'FD mesh'!$B$84:$BI$84,$E774:$BL774)+'FD inverse'!$A$59*$C775/Setup!$B$17+INDEX('FD inverse'!$A$59:$BH$59,1,'FD mesh'!$B$15+1)*Setup!$B$22</f>
        <v>0</v>
      </c>
      <c r="BJ775" s="0" t="n">
        <f aca="false">SUMPRODUCT('FD inverse'!$A$60:$BH$60,'FD mesh'!$B$84:$BI$84,$E774:$BL774)+'FD inverse'!$A$60*$C775/Setup!$B$17+INDEX('FD inverse'!$A$60:$BH$60,1,'FD mesh'!$B$15+1)*Setup!$B$22</f>
        <v>0</v>
      </c>
      <c r="BK775" s="0" t="n">
        <f aca="false">SUMPRODUCT('FD inverse'!$A$61:$BH$61,'FD mesh'!$B$84:$BI$84,$E774:$BL774)+'FD inverse'!$A$61*$C775/Setup!$B$17+INDEX('FD inverse'!$A$61:$BH$61,1,'FD mesh'!$B$15+1)*Setup!$B$22</f>
        <v>0</v>
      </c>
      <c r="BL775" s="0" t="n">
        <f aca="false">SUMPRODUCT('FD inverse'!$A$62:$BH$62,'FD mesh'!$B$84:$BI$84,$E774:$BL774)+'FD inverse'!$A$62*$C775/Setup!$B$17+INDEX('FD inverse'!$A$62:$BH$62,1,'FD mesh'!$B$15+1)*Setup!$B$22</f>
        <v>0</v>
      </c>
    </row>
    <row r="776" customFormat="false" ht="15" hidden="false" customHeight="false" outlineLevel="0" collapsed="false">
      <c r="A776" s="0" t="n">
        <v>771</v>
      </c>
      <c r="B776" s="0" t="n">
        <f aca="false">A776*Setup!$B$11/3600</f>
        <v>64.25</v>
      </c>
      <c r="C776" s="0" t="n">
        <f aca="false">Setup!$B$7+Setup!$B$8*COS(2*PI()*(B776-Setup!$B$9)/24)</f>
        <v>27.9914356929544</v>
      </c>
      <c r="D776" s="0" t="n">
        <f aca="false">(C776-E776)/Setup!$B$17</f>
        <v>14.4536059904655</v>
      </c>
      <c r="E776" s="0" t="n">
        <f aca="false">SUMPRODUCT('FD inverse'!$A$3:$BH$3,'FD mesh'!$B$84:$BI$84,$E775:$BL775)+'FD inverse'!$A$3*$C776/Setup!$B$17+INDEX('FD inverse'!$A$3:$BH$3,1,'FD mesh'!$B$15+1)*Setup!$B$22</f>
        <v>26.1124669141939</v>
      </c>
      <c r="F776" s="0" t="n">
        <f aca="false">SUMPRODUCT('FD inverse'!$A$4:$BH$4,'FD mesh'!$B$84:$BI$84,$E775:$BL775)+'FD inverse'!$A$4*$C776/Setup!$B$17+INDEX('FD inverse'!$A$4:$BH$4,1,'FD mesh'!$B$15+1)*Setup!$B$22</f>
        <v>25.6837937714461</v>
      </c>
      <c r="G776" s="0" t="n">
        <f aca="false">SUMPRODUCT('FD inverse'!$A$5:$BH$5,'FD mesh'!$B$84:$BI$84,$E775:$BL775)+'FD inverse'!$A$5*$C776/Setup!$B$17+INDEX('FD inverse'!$A$5:$BH$5,1,'FD mesh'!$B$15+1)*Setup!$B$22</f>
        <v>25.2591555293824</v>
      </c>
      <c r="H776" s="0" t="n">
        <f aca="false">SUMPRODUCT('FD inverse'!$A$6:$BH$6,'FD mesh'!$B$84:$BI$84,$E775:$BL775)+'FD inverse'!$A$6*$C776/Setup!$B$17+INDEX('FD inverse'!$A$6:$BH$6,1,'FD mesh'!$B$15+1)*Setup!$B$22</f>
        <v>23.8405963823077</v>
      </c>
      <c r="I776" s="0" t="n">
        <f aca="false">SUMPRODUCT('FD inverse'!$A$7:$BH$7,'FD mesh'!$B$84:$BI$84,$E775:$BL775)+'FD inverse'!$A$7*$C776/Setup!$B$17+INDEX('FD inverse'!$A$7:$BH$7,1,'FD mesh'!$B$15+1)*Setup!$B$22</f>
        <v>23.720177470635</v>
      </c>
      <c r="J776" s="0" t="n">
        <f aca="false">SUMPRODUCT('FD inverse'!$A$8:$BH$8,'FD mesh'!$B$84:$BI$84,$E775:$BL775)+'FD inverse'!$A$8*$C776/Setup!$B$17+INDEX('FD inverse'!$A$8:$BH$8,1,'FD mesh'!$B$15+1)*Setup!$B$22</f>
        <v>23.6102640581056</v>
      </c>
      <c r="K776" s="0" t="n">
        <f aca="false">SUMPRODUCT('FD inverse'!$A$9:$BH$9,'FD mesh'!$B$84:$BI$84,$E775:$BL775)+'FD inverse'!$A$9*$C776/Setup!$B$17+INDEX('FD inverse'!$A$9:$BH$9,1,'FD mesh'!$B$15+1)*Setup!$B$22</f>
        <v>23.5110517213493</v>
      </c>
      <c r="L776" s="0" t="n">
        <f aca="false">SUMPRODUCT('FD inverse'!$A$10:$BH$10,'FD mesh'!$B$84:$BI$84,$E775:$BL775)+'FD inverse'!$A$10*$C776/Setup!$B$17+INDEX('FD inverse'!$A$10:$BH$10,1,'FD mesh'!$B$15+1)*Setup!$B$22</f>
        <v>23.4226754259727</v>
      </c>
      <c r="M776" s="0" t="n">
        <f aca="false">SUMPRODUCT('FD inverse'!$A$11:$BH$11,'FD mesh'!$B$84:$BI$84,$E775:$BL775)+'FD inverse'!$A$11*$C776/Setup!$B$17+INDEX('FD inverse'!$A$11:$BH$11,1,'FD mesh'!$B$15+1)*Setup!$B$22</f>
        <v>23.3452225541023</v>
      </c>
      <c r="N776" s="0" t="n">
        <f aca="false">SUMPRODUCT('FD inverse'!$A$12:$BH$12,'FD mesh'!$B$84:$BI$84,$E775:$BL775)+'FD inverse'!$A$12*$C776/Setup!$B$17+INDEX('FD inverse'!$A$12:$BH$12,1,'FD mesh'!$B$15+1)*Setup!$B$22</f>
        <v>23.2787442234456</v>
      </c>
      <c r="O776" s="0" t="n">
        <f aca="false">SUMPRODUCT('FD inverse'!$A$13:$BH$13,'FD mesh'!$B$84:$BI$84,$E775:$BL775)+'FD inverse'!$A$13*$C776/Setup!$B$17+INDEX('FD inverse'!$A$13:$BH$13,1,'FD mesh'!$B$15+1)*Setup!$B$22</f>
        <v>23.2232648883781</v>
      </c>
      <c r="P776" s="0" t="n">
        <f aca="false">SUMPRODUCT('FD inverse'!$A$14:$BH$14,'FD mesh'!$B$84:$BI$84,$E775:$BL775)+'FD inverse'!$A$14*$C776/Setup!$B$17+INDEX('FD inverse'!$A$14:$BH$14,1,'FD mesh'!$B$15+1)*Setup!$B$22</f>
        <v>23.1787902187943</v>
      </c>
      <c r="Q776" s="0" t="n">
        <f aca="false">SUMPRODUCT('FD inverse'!$A$15:$BH$15,'FD mesh'!$B$84:$BI$84,$E775:$BL775)+'FD inverse'!$A$15*$C776/Setup!$B$17+INDEX('FD inverse'!$A$15:$BH$15,1,'FD mesh'!$B$15+1)*Setup!$B$22</f>
        <v>23.1453132560901</v>
      </c>
      <c r="R776" s="0" t="n">
        <f aca="false">SUMPRODUCT('FD inverse'!$A$16:$BH$16,'FD mesh'!$B$84:$BI$84,$E775:$BL775)+'FD inverse'!$A$16*$C776/Setup!$B$17+INDEX('FD inverse'!$A$16:$BH$16,1,'FD mesh'!$B$15+1)*Setup!$B$22</f>
        <v>23.1228188479665</v>
      </c>
      <c r="S776" s="0" t="n">
        <f aca="false">SUMPRODUCT('FD inverse'!$A$17:$BH$17,'FD mesh'!$B$84:$BI$84,$E775:$BL775)+'FD inverse'!$A$17*$C776/Setup!$B$17+INDEX('FD inverse'!$A$17:$BH$17,1,'FD mesh'!$B$15+1)*Setup!$B$22</f>
        <v>22.5762615892885</v>
      </c>
      <c r="T776" s="0" t="n">
        <f aca="false">SUMPRODUCT('FD inverse'!$A$18:$BH$18,'FD mesh'!$B$84:$BI$84,$E775:$BL775)+'FD inverse'!$A$18*$C776/Setup!$B$17+INDEX('FD inverse'!$A$18:$BH$18,1,'FD mesh'!$B$15+1)*Setup!$B$22</f>
        <v>22.0348034766767</v>
      </c>
      <c r="U776" s="0" t="n">
        <f aca="false">SUMPRODUCT('FD inverse'!$A$19:$BH$19,'FD mesh'!$B$84:$BI$84,$E775:$BL775)+'FD inverse'!$A$19*$C776/Setup!$B$17+INDEX('FD inverse'!$A$19:$BH$19,1,'FD mesh'!$B$15+1)*Setup!$B$22</f>
        <v>21.4980756485609</v>
      </c>
      <c r="V776" s="0" t="n">
        <f aca="false">SUMPRODUCT('FD inverse'!$A$20:$BH$20,'FD mesh'!$B$84:$BI$84,$E775:$BL775)+'FD inverse'!$A$20*$C776/Setup!$B$17+INDEX('FD inverse'!$A$20:$BH$20,1,'FD mesh'!$B$15+1)*Setup!$B$22</f>
        <v>20.9657100736081</v>
      </c>
      <c r="W776" s="0" t="n">
        <f aca="false">SUMPRODUCT('FD inverse'!$A$21:$BH$21,'FD mesh'!$B$84:$BI$84,$E775:$BL775)+'FD inverse'!$A$21*$C776/Setup!$B$17+INDEX('FD inverse'!$A$21:$BH$21,1,'FD mesh'!$B$15+1)*Setup!$B$22</f>
        <v>20.4373402405257</v>
      </c>
      <c r="X776" s="0" t="n">
        <f aca="false">SUMPRODUCT('FD inverse'!$A$22:$BH$22,'FD mesh'!$B$84:$BI$84,$E775:$BL775)+'FD inverse'!$A$22*$C776/Setup!$B$17+INDEX('FD inverse'!$A$22:$BH$22,1,'FD mesh'!$B$15+1)*Setup!$B$22</f>
        <v>19.9126016791714</v>
      </c>
      <c r="Y776" s="0" t="n">
        <f aca="false">SUMPRODUCT('FD inverse'!$A$23:$BH$23,'FD mesh'!$B$84:$BI$84,$E775:$BL775)+'FD inverse'!$A$23*$C776/Setup!$B$17+INDEX('FD inverse'!$A$23:$BH$23,1,'FD mesh'!$B$15+1)*Setup!$B$22</f>
        <v>19.3911323273538</v>
      </c>
      <c r="Z776" s="0" t="n">
        <f aca="false">SUMPRODUCT('FD inverse'!$A$24:$BH$24,'FD mesh'!$B$84:$BI$84,$E775:$BL775)+'FD inverse'!$A$24*$C776/Setup!$B$17+INDEX('FD inverse'!$A$24:$BH$24,1,'FD mesh'!$B$15+1)*Setup!$B$22</f>
        <v>18.87257275759</v>
      </c>
      <c r="AA776" s="0" t="n">
        <f aca="false">SUMPRODUCT('FD inverse'!$A$25:$BH$25,'FD mesh'!$B$84:$BI$84,$E775:$BL775)+'FD inverse'!$A$25*$C776/Setup!$B$17+INDEX('FD inverse'!$A$25:$BH$25,1,'FD mesh'!$B$15+1)*Setup!$B$22</f>
        <v>18.3565662779504</v>
      </c>
      <c r="AB776" s="0" t="n">
        <f aca="false">SUMPRODUCT('FD inverse'!$A$26:$BH$26,'FD mesh'!$B$84:$BI$84,$E775:$BL775)+'FD inverse'!$A$26*$C776/Setup!$B$17+INDEX('FD inverse'!$A$26:$BH$26,1,'FD mesh'!$B$15+1)*Setup!$B$22</f>
        <v>17.842758920984</v>
      </c>
      <c r="AC776" s="0" t="n">
        <f aca="false">SUMPRODUCT('FD inverse'!$A$27:$BH$27,'FD mesh'!$B$84:$BI$84,$E775:$BL775)+'FD inverse'!$A$27*$C776/Setup!$B$17+INDEX('FD inverse'!$A$27:$BH$27,1,'FD mesh'!$B$15+1)*Setup!$B$22</f>
        <v>17.3307993345793</v>
      </c>
      <c r="AD776" s="0" t="n">
        <f aca="false">SUMPRODUCT('FD inverse'!$A$28:$BH$28,'FD mesh'!$B$84:$BI$84,$E775:$BL775)+'FD inverse'!$A$28*$C776/Setup!$B$17+INDEX('FD inverse'!$A$28:$BH$28,1,'FD mesh'!$B$15+1)*Setup!$B$22</f>
        <v>16.8203385884771</v>
      </c>
      <c r="AE776" s="0" t="n">
        <f aca="false">SUMPRODUCT('FD inverse'!$A$29:$BH$29,'FD mesh'!$B$84:$BI$84,$E775:$BL775)+'FD inverse'!$A$29*$C776/Setup!$B$17+INDEX('FD inverse'!$A$29:$BH$29,1,'FD mesh'!$B$15+1)*Setup!$B$22</f>
        <v>16.3110299100253</v>
      </c>
      <c r="AF776" s="0" t="n">
        <f aca="false">SUMPRODUCT('FD inverse'!$A$30:$BH$30,'FD mesh'!$B$84:$BI$84,$E775:$BL775)+'FD inverse'!$A$30*$C776/Setup!$B$17+INDEX('FD inverse'!$A$30:$BH$30,1,'FD mesh'!$B$15+1)*Setup!$B$22</f>
        <v>15.8025283626483</v>
      </c>
      <c r="AG776" s="0" t="n">
        <f aca="false">SUMPRODUCT('FD inverse'!$A$31:$BH$31,'FD mesh'!$B$84:$BI$84,$E775:$BL775)+'FD inverse'!$A$31*$C776/Setup!$B$17+INDEX('FD inverse'!$A$31:$BH$31,1,'FD mesh'!$B$15+1)*Setup!$B$22</f>
        <v>15.2944904804</v>
      </c>
      <c r="AH776" s="0" t="n">
        <f aca="false">SUMPRODUCT('FD inverse'!$A$32:$BH$32,'FD mesh'!$B$84:$BI$84,$E775:$BL775)+'FD inverse'!$A$32*$C776/Setup!$B$17+INDEX('FD inverse'!$A$32:$BH$32,1,'FD mesh'!$B$15+1)*Setup!$B$22</f>
        <v>15.2731841752729</v>
      </c>
      <c r="AI776" s="0" t="n">
        <f aca="false">SUMPRODUCT('FD inverse'!$A$33:$BH$33,'FD mesh'!$B$84:$BI$84,$E775:$BL775)+'FD inverse'!$A$33*$C776/Setup!$B$17+INDEX('FD inverse'!$A$33:$BH$33,1,'FD mesh'!$B$15+1)*Setup!$B$22</f>
        <v>15.2520626597237</v>
      </c>
      <c r="AJ776" s="0" t="n">
        <f aca="false">SUMPRODUCT('FD inverse'!$A$34:$BH$34,'FD mesh'!$B$84:$BI$84,$E775:$BL775)+'FD inverse'!$A$34*$C776/Setup!$B$17+INDEX('FD inverse'!$A$34:$BH$34,1,'FD mesh'!$B$15+1)*Setup!$B$22</f>
        <v>15.2311040046273</v>
      </c>
      <c r="AK776" s="0" t="n">
        <f aca="false">SUMPRODUCT('FD inverse'!$A$35:$BH$35,'FD mesh'!$B$84:$BI$84,$E775:$BL775)+'FD inverse'!$A$35*$C776/Setup!$B$17+INDEX('FD inverse'!$A$35:$BH$35,1,'FD mesh'!$B$15+1)*Setup!$B$22</f>
        <v>15.2102880926164</v>
      </c>
      <c r="AL776" s="0" t="n">
        <f aca="false">SUMPRODUCT('FD inverse'!$A$36:$BH$36,'FD mesh'!$B$84:$BI$84,$E775:$BL775)+'FD inverse'!$A$36*$C776/Setup!$B$17+INDEX('FD inverse'!$A$36:$BH$36,1,'FD mesh'!$B$15+1)*Setup!$B$22</f>
        <v>15.1895965199516</v>
      </c>
      <c r="AM776" s="0" t="n">
        <f aca="false">SUMPRODUCT('FD inverse'!$A$37:$BH$37,'FD mesh'!$B$84:$BI$84,$E775:$BL775)+'FD inverse'!$A$37*$C776/Setup!$B$17+INDEX('FD inverse'!$A$37:$BH$37,1,'FD mesh'!$B$15+1)*Setup!$B$22</f>
        <v>15.1690124841035</v>
      </c>
      <c r="AN776" s="0" t="n">
        <f aca="false">SUMPRODUCT('FD inverse'!$A$38:$BH$38,'FD mesh'!$B$84:$BI$84,$E775:$BL775)+'FD inverse'!$A$38*$C776/Setup!$B$17+INDEX('FD inverse'!$A$38:$BH$38,1,'FD mesh'!$B$15+1)*Setup!$B$22</f>
        <v>15.148520659048</v>
      </c>
      <c r="AO776" s="0" t="n">
        <f aca="false">SUMPRODUCT('FD inverse'!$A$39:$BH$39,'FD mesh'!$B$84:$BI$84,$E775:$BL775)+'FD inverse'!$A$39*$C776/Setup!$B$17+INDEX('FD inverse'!$A$39:$BH$39,1,'FD mesh'!$B$15+1)*Setup!$B$22</f>
        <v>15.1281070600701</v>
      </c>
      <c r="AP776" s="0" t="n">
        <f aca="false">SUMPRODUCT('FD inverse'!$A$40:$BH$40,'FD mesh'!$B$84:$BI$84,$E775:$BL775)+'FD inverse'!$A$40*$C776/Setup!$B$17+INDEX('FD inverse'!$A$40:$BH$40,1,'FD mesh'!$B$15+1)*Setup!$B$22</f>
        <v>15.1077588996841</v>
      </c>
      <c r="AQ776" s="0" t="n">
        <f aca="false">SUMPRODUCT('FD inverse'!$A$41:$BH$41,'FD mesh'!$B$84:$BI$84,$E775:$BL775)+'FD inverse'!$A$41*$C776/Setup!$B$17+INDEX('FD inverse'!$A$41:$BH$41,1,'FD mesh'!$B$15+1)*Setup!$B$22</f>
        <v>15.0874644361069</v>
      </c>
      <c r="AR776" s="0" t="n">
        <f aca="false">SUMPRODUCT('FD inverse'!$A$42:$BH$42,'FD mesh'!$B$84:$BI$84,$E775:$BL775)+'FD inverse'!$A$42*$C776/Setup!$B$17+INDEX('FD inverse'!$A$42:$BH$42,1,'FD mesh'!$B$15+1)*Setup!$B$22</f>
        <v>15.0672128155689</v>
      </c>
      <c r="AS776" s="0" t="n">
        <f aca="false">SUMPRODUCT('FD inverse'!$A$43:$BH$43,'FD mesh'!$B$84:$BI$84,$E775:$BL775)+'FD inverse'!$A$43*$C776/Setup!$B$17+INDEX('FD inverse'!$A$43:$BH$43,1,'FD mesh'!$B$15+1)*Setup!$B$22</f>
        <v>0</v>
      </c>
      <c r="AT776" s="0" t="n">
        <f aca="false">SUMPRODUCT('FD inverse'!$A$44:$BH$44,'FD mesh'!$B$84:$BI$84,$E775:$BL775)+'FD inverse'!$A$44*$C776/Setup!$B$17+INDEX('FD inverse'!$A$44:$BH$44,1,'FD mesh'!$B$15+1)*Setup!$B$22</f>
        <v>0</v>
      </c>
      <c r="AU776" s="0" t="n">
        <f aca="false">SUMPRODUCT('FD inverse'!$A$45:$BH$45,'FD mesh'!$B$84:$BI$84,$E775:$BL775)+'FD inverse'!$A$45*$C776/Setup!$B$17+INDEX('FD inverse'!$A$45:$BH$45,1,'FD mesh'!$B$15+1)*Setup!$B$22</f>
        <v>0</v>
      </c>
      <c r="AV776" s="0" t="n">
        <f aca="false">SUMPRODUCT('FD inverse'!$A$46:$BH$46,'FD mesh'!$B$84:$BI$84,$E775:$BL775)+'FD inverse'!$A$46*$C776/Setup!$B$17+INDEX('FD inverse'!$A$46:$BH$46,1,'FD mesh'!$B$15+1)*Setup!$B$22</f>
        <v>0</v>
      </c>
      <c r="AW776" s="0" t="n">
        <f aca="false">SUMPRODUCT('FD inverse'!$A$47:$BH$47,'FD mesh'!$B$84:$BI$84,$E775:$BL775)+'FD inverse'!$A$47*$C776/Setup!$B$17+INDEX('FD inverse'!$A$47:$BH$47,1,'FD mesh'!$B$15+1)*Setup!$B$22</f>
        <v>0</v>
      </c>
      <c r="AX776" s="0" t="n">
        <f aca="false">SUMPRODUCT('FD inverse'!$A$48:$BH$48,'FD mesh'!$B$84:$BI$84,$E775:$BL775)+'FD inverse'!$A$48*$C776/Setup!$B$17+INDEX('FD inverse'!$A$48:$BH$48,1,'FD mesh'!$B$15+1)*Setup!$B$22</f>
        <v>0</v>
      </c>
      <c r="AY776" s="0" t="n">
        <f aca="false">SUMPRODUCT('FD inverse'!$A$49:$BH$49,'FD mesh'!$B$84:$BI$84,$E775:$BL775)+'FD inverse'!$A$49*$C776/Setup!$B$17+INDEX('FD inverse'!$A$49:$BH$49,1,'FD mesh'!$B$15+1)*Setup!$B$22</f>
        <v>0</v>
      </c>
      <c r="AZ776" s="0" t="n">
        <f aca="false">SUMPRODUCT('FD inverse'!$A$50:$BH$50,'FD mesh'!$B$84:$BI$84,$E775:$BL775)+'FD inverse'!$A$50*$C776/Setup!$B$17+INDEX('FD inverse'!$A$50:$BH$50,1,'FD mesh'!$B$15+1)*Setup!$B$22</f>
        <v>0</v>
      </c>
      <c r="BA776" s="0" t="n">
        <f aca="false">SUMPRODUCT('FD inverse'!$A$51:$BH$51,'FD mesh'!$B$84:$BI$84,$E775:$BL775)+'FD inverse'!$A$51*$C776/Setup!$B$17+INDEX('FD inverse'!$A$51:$BH$51,1,'FD mesh'!$B$15+1)*Setup!$B$22</f>
        <v>0</v>
      </c>
      <c r="BB776" s="0" t="n">
        <f aca="false">SUMPRODUCT('FD inverse'!$A$52:$BH$52,'FD mesh'!$B$84:$BI$84,$E775:$BL775)+'FD inverse'!$A$52*$C776/Setup!$B$17+INDEX('FD inverse'!$A$52:$BH$52,1,'FD mesh'!$B$15+1)*Setup!$B$22</f>
        <v>0</v>
      </c>
      <c r="BC776" s="0" t="n">
        <f aca="false">SUMPRODUCT('FD inverse'!$A$53:$BH$53,'FD mesh'!$B$84:$BI$84,$E775:$BL775)+'FD inverse'!$A$53*$C776/Setup!$B$17+INDEX('FD inverse'!$A$53:$BH$53,1,'FD mesh'!$B$15+1)*Setup!$B$22</f>
        <v>0</v>
      </c>
      <c r="BD776" s="0" t="n">
        <f aca="false">SUMPRODUCT('FD inverse'!$A$54:$BH$54,'FD mesh'!$B$84:$BI$84,$E775:$BL775)+'FD inverse'!$A$54*$C776/Setup!$B$17+INDEX('FD inverse'!$A$54:$BH$54,1,'FD mesh'!$B$15+1)*Setup!$B$22</f>
        <v>0</v>
      </c>
      <c r="BE776" s="0" t="n">
        <f aca="false">SUMPRODUCT('FD inverse'!$A$55:$BH$55,'FD mesh'!$B$84:$BI$84,$E775:$BL775)+'FD inverse'!$A$55*$C776/Setup!$B$17+INDEX('FD inverse'!$A$55:$BH$55,1,'FD mesh'!$B$15+1)*Setup!$B$22</f>
        <v>0</v>
      </c>
      <c r="BF776" s="0" t="n">
        <f aca="false">SUMPRODUCT('FD inverse'!$A$56:$BH$56,'FD mesh'!$B$84:$BI$84,$E775:$BL775)+'FD inverse'!$A$56*$C776/Setup!$B$17+INDEX('FD inverse'!$A$56:$BH$56,1,'FD mesh'!$B$15+1)*Setup!$B$22</f>
        <v>0</v>
      </c>
      <c r="BG776" s="0" t="n">
        <f aca="false">SUMPRODUCT('FD inverse'!$A$57:$BH$57,'FD mesh'!$B$84:$BI$84,$E775:$BL775)+'FD inverse'!$A$57*$C776/Setup!$B$17+INDEX('FD inverse'!$A$57:$BH$57,1,'FD mesh'!$B$15+1)*Setup!$B$22</f>
        <v>0</v>
      </c>
      <c r="BH776" s="0" t="n">
        <f aca="false">SUMPRODUCT('FD inverse'!$A$58:$BH$58,'FD mesh'!$B$84:$BI$84,$E775:$BL775)+'FD inverse'!$A$58*$C776/Setup!$B$17+INDEX('FD inverse'!$A$58:$BH$58,1,'FD mesh'!$B$15+1)*Setup!$B$22</f>
        <v>0</v>
      </c>
      <c r="BI776" s="0" t="n">
        <f aca="false">SUMPRODUCT('FD inverse'!$A$59:$BH$59,'FD mesh'!$B$84:$BI$84,$E775:$BL775)+'FD inverse'!$A$59*$C776/Setup!$B$17+INDEX('FD inverse'!$A$59:$BH$59,1,'FD mesh'!$B$15+1)*Setup!$B$22</f>
        <v>0</v>
      </c>
      <c r="BJ776" s="0" t="n">
        <f aca="false">SUMPRODUCT('FD inverse'!$A$60:$BH$60,'FD mesh'!$B$84:$BI$84,$E775:$BL775)+'FD inverse'!$A$60*$C776/Setup!$B$17+INDEX('FD inverse'!$A$60:$BH$60,1,'FD mesh'!$B$15+1)*Setup!$B$22</f>
        <v>0</v>
      </c>
      <c r="BK776" s="0" t="n">
        <f aca="false">SUMPRODUCT('FD inverse'!$A$61:$BH$61,'FD mesh'!$B$84:$BI$84,$E775:$BL775)+'FD inverse'!$A$61*$C776/Setup!$B$17+INDEX('FD inverse'!$A$61:$BH$61,1,'FD mesh'!$B$15+1)*Setup!$B$22</f>
        <v>0</v>
      </c>
      <c r="BL776" s="0" t="n">
        <f aca="false">SUMPRODUCT('FD inverse'!$A$62:$BH$62,'FD mesh'!$B$84:$BI$84,$E775:$BL775)+'FD inverse'!$A$62*$C776/Setup!$B$17+INDEX('FD inverse'!$A$62:$BH$62,1,'FD mesh'!$B$15+1)*Setup!$B$22</f>
        <v>0</v>
      </c>
    </row>
    <row r="777" customFormat="false" ht="15" hidden="false" customHeight="false" outlineLevel="0" collapsed="false">
      <c r="A777" s="0" t="n">
        <v>772</v>
      </c>
      <c r="B777" s="0" t="n">
        <f aca="false">A777*Setup!$B$11/3600</f>
        <v>64.3333333333333</v>
      </c>
      <c r="C777" s="0" t="n">
        <f aca="false">Setup!$B$7+Setup!$B$8*COS(2*PI()*(B777-Setup!$B$9)/24)</f>
        <v>27.984778792367</v>
      </c>
      <c r="D777" s="0" t="n">
        <f aca="false">(C777-E777)/Setup!$B$17</f>
        <v>14.3583893957544</v>
      </c>
      <c r="E777" s="0" t="n">
        <f aca="false">SUMPRODUCT('FD inverse'!$A$3:$BH$3,'FD mesh'!$B$84:$BI$84,$E776:$BL776)+'FD inverse'!$A$3*$C777/Setup!$B$17+INDEX('FD inverse'!$A$3:$BH$3,1,'FD mesh'!$B$15+1)*Setup!$B$22</f>
        <v>26.1181881709189</v>
      </c>
      <c r="F777" s="0" t="n">
        <f aca="false">SUMPRODUCT('FD inverse'!$A$4:$BH$4,'FD mesh'!$B$84:$BI$84,$E776:$BL776)+'FD inverse'!$A$4*$C777/Setup!$B$17+INDEX('FD inverse'!$A$4:$BH$4,1,'FD mesh'!$B$15+1)*Setup!$B$22</f>
        <v>25.6920967453593</v>
      </c>
      <c r="G777" s="0" t="n">
        <f aca="false">SUMPRODUCT('FD inverse'!$A$5:$BH$5,'FD mesh'!$B$84:$BI$84,$E776:$BL776)+'FD inverse'!$A$5*$C777/Setup!$B$17+INDEX('FD inverse'!$A$5:$BH$5,1,'FD mesh'!$B$15+1)*Setup!$B$22</f>
        <v>25.2696090411163</v>
      </c>
      <c r="H777" s="0" t="n">
        <f aca="false">SUMPRODUCT('FD inverse'!$A$6:$BH$6,'FD mesh'!$B$84:$BI$84,$E776:$BL776)+'FD inverse'!$A$6*$C777/Setup!$B$17+INDEX('FD inverse'!$A$6:$BH$6,1,'FD mesh'!$B$15+1)*Setup!$B$22</f>
        <v>23.8576727071657</v>
      </c>
      <c r="I777" s="0" t="n">
        <f aca="false">SUMPRODUCT('FD inverse'!$A$7:$BH$7,'FD mesh'!$B$84:$BI$84,$E776:$BL776)+'FD inverse'!$A$7*$C777/Setup!$B$17+INDEX('FD inverse'!$A$7:$BH$7,1,'FD mesh'!$B$15+1)*Setup!$B$22</f>
        <v>23.7377598530868</v>
      </c>
      <c r="J777" s="0" t="n">
        <f aca="false">SUMPRODUCT('FD inverse'!$A$8:$BH$8,'FD mesh'!$B$84:$BI$84,$E776:$BL776)+'FD inverse'!$A$8*$C777/Setup!$B$17+INDEX('FD inverse'!$A$8:$BH$8,1,'FD mesh'!$B$15+1)*Setup!$B$22</f>
        <v>23.6282200860002</v>
      </c>
      <c r="K777" s="0" t="n">
        <f aca="false">SUMPRODUCT('FD inverse'!$A$9:$BH$9,'FD mesh'!$B$84:$BI$84,$E776:$BL776)+'FD inverse'!$A$9*$C777/Setup!$B$17+INDEX('FD inverse'!$A$9:$BH$9,1,'FD mesh'!$B$15+1)*Setup!$B$22</f>
        <v>23.5292738456951</v>
      </c>
      <c r="L777" s="0" t="n">
        <f aca="false">SUMPRODUCT('FD inverse'!$A$10:$BH$10,'FD mesh'!$B$84:$BI$84,$E776:$BL776)+'FD inverse'!$A$10*$C777/Setup!$B$17+INDEX('FD inverse'!$A$10:$BH$10,1,'FD mesh'!$B$15+1)*Setup!$B$22</f>
        <v>23.4410781212282</v>
      </c>
      <c r="M777" s="0" t="n">
        <f aca="false">SUMPRODUCT('FD inverse'!$A$11:$BH$11,'FD mesh'!$B$84:$BI$84,$E776:$BL776)+'FD inverse'!$A$11*$C777/Setup!$B$17+INDEX('FD inverse'!$A$11:$BH$11,1,'FD mesh'!$B$15+1)*Setup!$B$22</f>
        <v>23.3637394441098</v>
      </c>
      <c r="N777" s="0" t="n">
        <f aca="false">SUMPRODUCT('FD inverse'!$A$12:$BH$12,'FD mesh'!$B$84:$BI$84,$E776:$BL776)+'FD inverse'!$A$12*$C777/Setup!$B$17+INDEX('FD inverse'!$A$12:$BH$12,1,'FD mesh'!$B$15+1)*Setup!$B$22</f>
        <v>23.2973251858749</v>
      </c>
      <c r="O777" s="0" t="n">
        <f aca="false">SUMPRODUCT('FD inverse'!$A$13:$BH$13,'FD mesh'!$B$84:$BI$84,$E776:$BL776)+'FD inverse'!$A$13*$C777/Setup!$B$17+INDEX('FD inverse'!$A$13:$BH$13,1,'FD mesh'!$B$15+1)*Setup!$B$22</f>
        <v>23.2418731473622</v>
      </c>
      <c r="P777" s="0" t="n">
        <f aca="false">SUMPRODUCT('FD inverse'!$A$14:$BH$14,'FD mesh'!$B$84:$BI$84,$E776:$BL776)+'FD inverse'!$A$14*$C777/Setup!$B$17+INDEX('FD inverse'!$A$14:$BH$14,1,'FD mesh'!$B$15+1)*Setup!$B$22</f>
        <v>23.1973994327339</v>
      </c>
      <c r="Q777" s="0" t="n">
        <f aca="false">SUMPRODUCT('FD inverse'!$A$15:$BH$15,'FD mesh'!$B$84:$BI$84,$E776:$BL776)+'FD inverse'!$A$15*$C777/Setup!$B$17+INDEX('FD inverse'!$A$15:$BH$15,1,'FD mesh'!$B$15+1)*Setup!$B$22</f>
        <v>23.1639046053856</v>
      </c>
      <c r="R777" s="0" t="n">
        <f aca="false">SUMPRODUCT('FD inverse'!$A$16:$BH$16,'FD mesh'!$B$84:$BI$84,$E776:$BL776)+'FD inverse'!$A$16*$C777/Setup!$B$17+INDEX('FD inverse'!$A$16:$BH$16,1,'FD mesh'!$B$15+1)*Setup!$B$22</f>
        <v>23.1413781257044</v>
      </c>
      <c r="S777" s="0" t="n">
        <f aca="false">SUMPRODUCT('FD inverse'!$A$17:$BH$17,'FD mesh'!$B$84:$BI$84,$E776:$BL776)+'FD inverse'!$A$17*$C777/Setup!$B$17+INDEX('FD inverse'!$A$17:$BH$17,1,'FD mesh'!$B$15+1)*Setup!$B$22</f>
        <v>22.5935805300801</v>
      </c>
      <c r="T777" s="0" t="n">
        <f aca="false">SUMPRODUCT('FD inverse'!$A$18:$BH$18,'FD mesh'!$B$84:$BI$84,$E776:$BL776)+'FD inverse'!$A$18*$C777/Setup!$B$17+INDEX('FD inverse'!$A$18:$BH$18,1,'FD mesh'!$B$15+1)*Setup!$B$22</f>
        <v>22.0508796513174</v>
      </c>
      <c r="U777" s="0" t="n">
        <f aca="false">SUMPRODUCT('FD inverse'!$A$19:$BH$19,'FD mesh'!$B$84:$BI$84,$E776:$BL776)+'FD inverse'!$A$19*$C777/Setup!$B$17+INDEX('FD inverse'!$A$19:$BH$19,1,'FD mesh'!$B$15+1)*Setup!$B$22</f>
        <v>21.5129097610919</v>
      </c>
      <c r="V777" s="0" t="n">
        <f aca="false">SUMPRODUCT('FD inverse'!$A$20:$BH$20,'FD mesh'!$B$84:$BI$84,$E776:$BL776)+'FD inverse'!$A$20*$C777/Setup!$B$17+INDEX('FD inverse'!$A$20:$BH$20,1,'FD mesh'!$B$15+1)*Setup!$B$22</f>
        <v>20.9793053382683</v>
      </c>
      <c r="W777" s="0" t="n">
        <f aca="false">SUMPRODUCT('FD inverse'!$A$21:$BH$21,'FD mesh'!$B$84:$BI$84,$E776:$BL776)+'FD inverse'!$A$21*$C777/Setup!$B$17+INDEX('FD inverse'!$A$21:$BH$21,1,'FD mesh'!$B$15+1)*Setup!$B$22</f>
        <v>20.4497018076162</v>
      </c>
      <c r="X777" s="0" t="n">
        <f aca="false">SUMPRODUCT('FD inverse'!$A$22:$BH$22,'FD mesh'!$B$84:$BI$84,$E776:$BL776)+'FD inverse'!$A$22*$C777/Setup!$B$17+INDEX('FD inverse'!$A$22:$BH$22,1,'FD mesh'!$B$15+1)*Setup!$B$22</f>
        <v>19.9237361095649</v>
      </c>
      <c r="Y777" s="0" t="n">
        <f aca="false">SUMPRODUCT('FD inverse'!$A$23:$BH$23,'FD mesh'!$B$84:$BI$84,$E776:$BL776)+'FD inverse'!$A$23*$C777/Setup!$B$17+INDEX('FD inverse'!$A$23:$BH$23,1,'FD mesh'!$B$15+1)*Setup!$B$22</f>
        <v>19.4010471153152</v>
      </c>
      <c r="Z777" s="0" t="n">
        <f aca="false">SUMPRODUCT('FD inverse'!$A$24:$BH$24,'FD mesh'!$B$84:$BI$84,$E776:$BL776)+'FD inverse'!$A$24*$C777/Setup!$B$17+INDEX('FD inverse'!$A$24:$BH$24,1,'FD mesh'!$B$15+1)*Setup!$B$22</f>
        <v>18.8812759015227</v>
      </c>
      <c r="AA777" s="0" t="n">
        <f aca="false">SUMPRODUCT('FD inverse'!$A$25:$BH$25,'FD mesh'!$B$84:$BI$84,$E776:$BL776)+'FD inverse'!$A$25*$C777/Setup!$B$17+INDEX('FD inverse'!$A$25:$BH$25,1,'FD mesh'!$B$15+1)*Setup!$B$22</f>
        <v>18.3640658986589</v>
      </c>
      <c r="AB777" s="0" t="n">
        <f aca="false">SUMPRODUCT('FD inverse'!$A$26:$BH$26,'FD mesh'!$B$84:$BI$84,$E776:$BL776)+'FD inverse'!$A$26*$C777/Setup!$B$17+INDEX('FD inverse'!$A$26:$BH$26,1,'FD mesh'!$B$15+1)*Setup!$B$22</f>
        <v>17.8490629270322</v>
      </c>
      <c r="AC777" s="0" t="n">
        <f aca="false">SUMPRODUCT('FD inverse'!$A$27:$BH$27,'FD mesh'!$B$84:$BI$84,$E776:$BL776)+'FD inverse'!$A$27*$C777/Setup!$B$17+INDEX('FD inverse'!$A$27:$BH$27,1,'FD mesh'!$B$15+1)*Setup!$B$22</f>
        <v>17.3359151343283</v>
      </c>
      <c r="AD777" s="0" t="n">
        <f aca="false">SUMPRODUCT('FD inverse'!$A$28:$BH$28,'FD mesh'!$B$84:$BI$84,$E776:$BL776)+'FD inverse'!$A$28*$C777/Setup!$B$17+INDEX('FD inverse'!$A$28:$BH$28,1,'FD mesh'!$B$15+1)*Setup!$B$22</f>
        <v>16.8242728484077</v>
      </c>
      <c r="AE777" s="0" t="n">
        <f aca="false">SUMPRODUCT('FD inverse'!$A$29:$BH$29,'FD mesh'!$B$84:$BI$84,$E776:$BL776)+'FD inverse'!$A$29*$C777/Setup!$B$17+INDEX('FD inverse'!$A$29:$BH$29,1,'FD mesh'!$B$15+1)*Setup!$B$22</f>
        <v>16.313788358981</v>
      </c>
      <c r="AF777" s="0" t="n">
        <f aca="false">SUMPRODUCT('FD inverse'!$A$30:$BH$30,'FD mesh'!$B$84:$BI$84,$E776:$BL776)+'FD inverse'!$A$30*$C777/Setup!$B$17+INDEX('FD inverse'!$A$30:$BH$30,1,'FD mesh'!$B$15+1)*Setup!$B$22</f>
        <v>15.8041156416755</v>
      </c>
      <c r="AG777" s="0" t="n">
        <f aca="false">SUMPRODUCT('FD inverse'!$A$31:$BH$31,'FD mesh'!$B$84:$BI$84,$E776:$BL776)+'FD inverse'!$A$31*$C777/Setup!$B$17+INDEX('FD inverse'!$A$31:$BH$31,1,'FD mesh'!$B$15+1)*Setup!$B$22</f>
        <v>15.2949100379123</v>
      </c>
      <c r="AH777" s="0" t="n">
        <f aca="false">SUMPRODUCT('FD inverse'!$A$32:$BH$32,'FD mesh'!$B$84:$BI$84,$E776:$BL776)+'FD inverse'!$A$32*$C777/Setup!$B$17+INDEX('FD inverse'!$A$32:$BH$32,1,'FD mesh'!$B$15+1)*Setup!$B$22</f>
        <v>15.2735564498477</v>
      </c>
      <c r="AI777" s="0" t="n">
        <f aca="false">SUMPRODUCT('FD inverse'!$A$33:$BH$33,'FD mesh'!$B$84:$BI$84,$E776:$BL776)+'FD inverse'!$A$33*$C777/Setup!$B$17+INDEX('FD inverse'!$A$33:$BH$33,1,'FD mesh'!$B$15+1)*Setup!$B$22</f>
        <v>15.2523913157474</v>
      </c>
      <c r="AJ777" s="0" t="n">
        <f aca="false">SUMPRODUCT('FD inverse'!$A$34:$BH$34,'FD mesh'!$B$84:$BI$84,$E776:$BL776)+'FD inverse'!$A$34*$C777/Setup!$B$17+INDEX('FD inverse'!$A$34:$BH$34,1,'FD mesh'!$B$15+1)*Setup!$B$22</f>
        <v>15.2313925548963</v>
      </c>
      <c r="AK777" s="0" t="n">
        <f aca="false">SUMPRODUCT('FD inverse'!$A$35:$BH$35,'FD mesh'!$B$84:$BI$84,$E776:$BL776)+'FD inverse'!$A$35*$C777/Setup!$B$17+INDEX('FD inverse'!$A$35:$BH$35,1,'FD mesh'!$B$15+1)*Setup!$B$22</f>
        <v>15.2105398648377</v>
      </c>
      <c r="AL777" s="0" t="n">
        <f aca="false">SUMPRODUCT('FD inverse'!$A$36:$BH$36,'FD mesh'!$B$84:$BI$84,$E776:$BL776)+'FD inverse'!$A$36*$C777/Setup!$B$17+INDEX('FD inverse'!$A$36:$BH$36,1,'FD mesh'!$B$15+1)*Setup!$B$22</f>
        <v>15.1898146276766</v>
      </c>
      <c r="AM777" s="0" t="n">
        <f aca="false">SUMPRODUCT('FD inverse'!$A$37:$BH$37,'FD mesh'!$B$84:$BI$84,$E776:$BL776)+'FD inverse'!$A$37*$C777/Setup!$B$17+INDEX('FD inverse'!$A$37:$BH$37,1,'FD mesh'!$B$15+1)*Setup!$B$22</f>
        <v>15.1691998016696</v>
      </c>
      <c r="AN777" s="0" t="n">
        <f aca="false">SUMPRODUCT('FD inverse'!$A$38:$BH$38,'FD mesh'!$B$84:$BI$84,$E776:$BL776)+'FD inverse'!$A$38*$C777/Setup!$B$17+INDEX('FD inverse'!$A$38:$BH$38,1,'FD mesh'!$B$15+1)*Setup!$B$22</f>
        <v>15.1486798001291</v>
      </c>
      <c r="AO777" s="0" t="n">
        <f aca="false">SUMPRODUCT('FD inverse'!$A$39:$BH$39,'FD mesh'!$B$84:$BI$84,$E776:$BL776)+'FD inverse'!$A$39*$C777/Setup!$B$17+INDEX('FD inverse'!$A$39:$BH$39,1,'FD mesh'!$B$15+1)*Setup!$B$22</f>
        <v>15.1282403594695</v>
      </c>
      <c r="AP777" s="0" t="n">
        <f aca="false">SUMPRODUCT('FD inverse'!$A$40:$BH$40,'FD mesh'!$B$84:$BI$84,$E776:$BL776)+'FD inverse'!$A$40*$C777/Setup!$B$17+INDEX('FD inverse'!$A$40:$BH$40,1,'FD mesh'!$B$15+1)*Setup!$B$22</f>
        <v>15.1078683980361</v>
      </c>
      <c r="AQ777" s="0" t="n">
        <f aca="false">SUMPRODUCT('FD inverse'!$A$41:$BH$41,'FD mesh'!$B$84:$BI$84,$E776:$BL776)+'FD inverse'!$A$41*$C777/Setup!$B$17+INDEX('FD inverse'!$A$41:$BH$41,1,'FD mesh'!$B$15+1)*Setup!$B$22</f>
        <v>15.0875518671907</v>
      </c>
      <c r="AR777" s="0" t="n">
        <f aca="false">SUMPRODUCT('FD inverse'!$A$42:$BH$42,'FD mesh'!$B$84:$BI$84,$E776:$BL776)+'FD inverse'!$A$42*$C777/Setup!$B$17+INDEX('FD inverse'!$A$42:$BH$42,1,'FD mesh'!$B$15+1)*Setup!$B$22</f>
        <v>15.0672795959738</v>
      </c>
      <c r="AS777" s="0" t="n">
        <f aca="false">SUMPRODUCT('FD inverse'!$A$43:$BH$43,'FD mesh'!$B$84:$BI$84,$E776:$BL776)+'FD inverse'!$A$43*$C777/Setup!$B$17+INDEX('FD inverse'!$A$43:$BH$43,1,'FD mesh'!$B$15+1)*Setup!$B$22</f>
        <v>0</v>
      </c>
      <c r="AT777" s="0" t="n">
        <f aca="false">SUMPRODUCT('FD inverse'!$A$44:$BH$44,'FD mesh'!$B$84:$BI$84,$E776:$BL776)+'FD inverse'!$A$44*$C777/Setup!$B$17+INDEX('FD inverse'!$A$44:$BH$44,1,'FD mesh'!$B$15+1)*Setup!$B$22</f>
        <v>0</v>
      </c>
      <c r="AU777" s="0" t="n">
        <f aca="false">SUMPRODUCT('FD inverse'!$A$45:$BH$45,'FD mesh'!$B$84:$BI$84,$E776:$BL776)+'FD inverse'!$A$45*$C777/Setup!$B$17+INDEX('FD inverse'!$A$45:$BH$45,1,'FD mesh'!$B$15+1)*Setup!$B$22</f>
        <v>0</v>
      </c>
      <c r="AV777" s="0" t="n">
        <f aca="false">SUMPRODUCT('FD inverse'!$A$46:$BH$46,'FD mesh'!$B$84:$BI$84,$E776:$BL776)+'FD inverse'!$A$46*$C777/Setup!$B$17+INDEX('FD inverse'!$A$46:$BH$46,1,'FD mesh'!$B$15+1)*Setup!$B$22</f>
        <v>0</v>
      </c>
      <c r="AW777" s="0" t="n">
        <f aca="false">SUMPRODUCT('FD inverse'!$A$47:$BH$47,'FD mesh'!$B$84:$BI$84,$E776:$BL776)+'FD inverse'!$A$47*$C777/Setup!$B$17+INDEX('FD inverse'!$A$47:$BH$47,1,'FD mesh'!$B$15+1)*Setup!$B$22</f>
        <v>0</v>
      </c>
      <c r="AX777" s="0" t="n">
        <f aca="false">SUMPRODUCT('FD inverse'!$A$48:$BH$48,'FD mesh'!$B$84:$BI$84,$E776:$BL776)+'FD inverse'!$A$48*$C777/Setup!$B$17+INDEX('FD inverse'!$A$48:$BH$48,1,'FD mesh'!$B$15+1)*Setup!$B$22</f>
        <v>0</v>
      </c>
      <c r="AY777" s="0" t="n">
        <f aca="false">SUMPRODUCT('FD inverse'!$A$49:$BH$49,'FD mesh'!$B$84:$BI$84,$E776:$BL776)+'FD inverse'!$A$49*$C777/Setup!$B$17+INDEX('FD inverse'!$A$49:$BH$49,1,'FD mesh'!$B$15+1)*Setup!$B$22</f>
        <v>0</v>
      </c>
      <c r="AZ777" s="0" t="n">
        <f aca="false">SUMPRODUCT('FD inverse'!$A$50:$BH$50,'FD mesh'!$B$84:$BI$84,$E776:$BL776)+'FD inverse'!$A$50*$C777/Setup!$B$17+INDEX('FD inverse'!$A$50:$BH$50,1,'FD mesh'!$B$15+1)*Setup!$B$22</f>
        <v>0</v>
      </c>
      <c r="BA777" s="0" t="n">
        <f aca="false">SUMPRODUCT('FD inverse'!$A$51:$BH$51,'FD mesh'!$B$84:$BI$84,$E776:$BL776)+'FD inverse'!$A$51*$C777/Setup!$B$17+INDEX('FD inverse'!$A$51:$BH$51,1,'FD mesh'!$B$15+1)*Setup!$B$22</f>
        <v>0</v>
      </c>
      <c r="BB777" s="0" t="n">
        <f aca="false">SUMPRODUCT('FD inverse'!$A$52:$BH$52,'FD mesh'!$B$84:$BI$84,$E776:$BL776)+'FD inverse'!$A$52*$C777/Setup!$B$17+INDEX('FD inverse'!$A$52:$BH$52,1,'FD mesh'!$B$15+1)*Setup!$B$22</f>
        <v>0</v>
      </c>
      <c r="BC777" s="0" t="n">
        <f aca="false">SUMPRODUCT('FD inverse'!$A$53:$BH$53,'FD mesh'!$B$84:$BI$84,$E776:$BL776)+'FD inverse'!$A$53*$C777/Setup!$B$17+INDEX('FD inverse'!$A$53:$BH$53,1,'FD mesh'!$B$15+1)*Setup!$B$22</f>
        <v>0</v>
      </c>
      <c r="BD777" s="0" t="n">
        <f aca="false">SUMPRODUCT('FD inverse'!$A$54:$BH$54,'FD mesh'!$B$84:$BI$84,$E776:$BL776)+'FD inverse'!$A$54*$C777/Setup!$B$17+INDEX('FD inverse'!$A$54:$BH$54,1,'FD mesh'!$B$15+1)*Setup!$B$22</f>
        <v>0</v>
      </c>
      <c r="BE777" s="0" t="n">
        <f aca="false">SUMPRODUCT('FD inverse'!$A$55:$BH$55,'FD mesh'!$B$84:$BI$84,$E776:$BL776)+'FD inverse'!$A$55*$C777/Setup!$B$17+INDEX('FD inverse'!$A$55:$BH$55,1,'FD mesh'!$B$15+1)*Setup!$B$22</f>
        <v>0</v>
      </c>
      <c r="BF777" s="0" t="n">
        <f aca="false">SUMPRODUCT('FD inverse'!$A$56:$BH$56,'FD mesh'!$B$84:$BI$84,$E776:$BL776)+'FD inverse'!$A$56*$C777/Setup!$B$17+INDEX('FD inverse'!$A$56:$BH$56,1,'FD mesh'!$B$15+1)*Setup!$B$22</f>
        <v>0</v>
      </c>
      <c r="BG777" s="0" t="n">
        <f aca="false">SUMPRODUCT('FD inverse'!$A$57:$BH$57,'FD mesh'!$B$84:$BI$84,$E776:$BL776)+'FD inverse'!$A$57*$C777/Setup!$B$17+INDEX('FD inverse'!$A$57:$BH$57,1,'FD mesh'!$B$15+1)*Setup!$B$22</f>
        <v>0</v>
      </c>
      <c r="BH777" s="0" t="n">
        <f aca="false">SUMPRODUCT('FD inverse'!$A$58:$BH$58,'FD mesh'!$B$84:$BI$84,$E776:$BL776)+'FD inverse'!$A$58*$C777/Setup!$B$17+INDEX('FD inverse'!$A$58:$BH$58,1,'FD mesh'!$B$15+1)*Setup!$B$22</f>
        <v>0</v>
      </c>
      <c r="BI777" s="0" t="n">
        <f aca="false">SUMPRODUCT('FD inverse'!$A$59:$BH$59,'FD mesh'!$B$84:$BI$84,$E776:$BL776)+'FD inverse'!$A$59*$C777/Setup!$B$17+INDEX('FD inverse'!$A$59:$BH$59,1,'FD mesh'!$B$15+1)*Setup!$B$22</f>
        <v>0</v>
      </c>
      <c r="BJ777" s="0" t="n">
        <f aca="false">SUMPRODUCT('FD inverse'!$A$60:$BH$60,'FD mesh'!$B$84:$BI$84,$E776:$BL776)+'FD inverse'!$A$60*$C777/Setup!$B$17+INDEX('FD inverse'!$A$60:$BH$60,1,'FD mesh'!$B$15+1)*Setup!$B$22</f>
        <v>0</v>
      </c>
      <c r="BK777" s="0" t="n">
        <f aca="false">SUMPRODUCT('FD inverse'!$A$61:$BH$61,'FD mesh'!$B$84:$BI$84,$E776:$BL776)+'FD inverse'!$A$61*$C777/Setup!$B$17+INDEX('FD inverse'!$A$61:$BH$61,1,'FD mesh'!$B$15+1)*Setup!$B$22</f>
        <v>0</v>
      </c>
      <c r="BL777" s="0" t="n">
        <f aca="false">SUMPRODUCT('FD inverse'!$A$62:$BH$62,'FD mesh'!$B$84:$BI$84,$E776:$BL776)+'FD inverse'!$A$62*$C777/Setup!$B$17+INDEX('FD inverse'!$A$62:$BH$62,1,'FD mesh'!$B$15+1)*Setup!$B$22</f>
        <v>0</v>
      </c>
    </row>
    <row r="778" customFormat="false" ht="15" hidden="false" customHeight="false" outlineLevel="0" collapsed="false">
      <c r="A778" s="0" t="n">
        <v>773</v>
      </c>
      <c r="B778" s="0" t="n">
        <f aca="false">A778*Setup!$B$11/3600</f>
        <v>64.4166666666667</v>
      </c>
      <c r="C778" s="0" t="n">
        <f aca="false">Setup!$B$7+Setup!$B$8*COS(2*PI()*(B778-Setup!$B$9)/24)</f>
        <v>27.9762253528893</v>
      </c>
      <c r="D778" s="0" t="n">
        <f aca="false">(C778-E778)/Setup!$B$17</f>
        <v>14.2575397558226</v>
      </c>
      <c r="E778" s="0" t="n">
        <f aca="false">SUMPRODUCT('FD inverse'!$A$3:$BH$3,'FD mesh'!$B$84:$BI$84,$E777:$BL777)+'FD inverse'!$A$3*$C778/Setup!$B$17+INDEX('FD inverse'!$A$3:$BH$3,1,'FD mesh'!$B$15+1)*Setup!$B$22</f>
        <v>26.1227451846323</v>
      </c>
      <c r="F778" s="0" t="n">
        <f aca="false">SUMPRODUCT('FD inverse'!$A$4:$BH$4,'FD mesh'!$B$84:$BI$84,$E777:$BL777)+'FD inverse'!$A$4*$C778/Setup!$B$17+INDEX('FD inverse'!$A$4:$BH$4,1,'FD mesh'!$B$15+1)*Setup!$B$22</f>
        <v>25.6994025795482</v>
      </c>
      <c r="G778" s="0" t="n">
        <f aca="false">SUMPRODUCT('FD inverse'!$A$5:$BH$5,'FD mesh'!$B$84:$BI$84,$E777:$BL777)+'FD inverse'!$A$5*$C778/Setup!$B$17+INDEX('FD inverse'!$A$5:$BH$5,1,'FD mesh'!$B$15+1)*Setup!$B$22</f>
        <v>25.2792309094417</v>
      </c>
      <c r="H778" s="0" t="n">
        <f aca="false">SUMPRODUCT('FD inverse'!$A$6:$BH$6,'FD mesh'!$B$84:$BI$84,$E777:$BL777)+'FD inverse'!$A$6*$C778/Setup!$B$17+INDEX('FD inverse'!$A$6:$BH$6,1,'FD mesh'!$B$15+1)*Setup!$B$22</f>
        <v>23.8744700435382</v>
      </c>
      <c r="I778" s="0" t="n">
        <f aca="false">SUMPRODUCT('FD inverse'!$A$7:$BH$7,'FD mesh'!$B$84:$BI$84,$E777:$BL777)+'FD inverse'!$A$7*$C778/Setup!$B$17+INDEX('FD inverse'!$A$7:$BH$7,1,'FD mesh'!$B$15+1)*Setup!$B$22</f>
        <v>23.7551098891433</v>
      </c>
      <c r="J778" s="0" t="n">
        <f aca="false">SUMPRODUCT('FD inverse'!$A$8:$BH$8,'FD mesh'!$B$84:$BI$84,$E777:$BL777)+'FD inverse'!$A$8*$C778/Setup!$B$17+INDEX('FD inverse'!$A$8:$BH$8,1,'FD mesh'!$B$15+1)*Setup!$B$22</f>
        <v>23.6459857442213</v>
      </c>
      <c r="K778" s="0" t="n">
        <f aca="false">SUMPRODUCT('FD inverse'!$A$9:$BH$9,'FD mesh'!$B$84:$BI$84,$E777:$BL777)+'FD inverse'!$A$9*$C778/Setup!$B$17+INDEX('FD inverse'!$A$9:$BH$9,1,'FD mesh'!$B$15+1)*Setup!$B$22</f>
        <v>23.547342813589</v>
      </c>
      <c r="L778" s="0" t="n">
        <f aca="false">SUMPRODUCT('FD inverse'!$A$10:$BH$10,'FD mesh'!$B$84:$BI$84,$E777:$BL777)+'FD inverse'!$A$10*$C778/Setup!$B$17+INDEX('FD inverse'!$A$10:$BH$10,1,'FD mesh'!$B$15+1)*Setup!$B$22</f>
        <v>23.4593600410063</v>
      </c>
      <c r="M778" s="0" t="n">
        <f aca="false">SUMPRODUCT('FD inverse'!$A$11:$BH$11,'FD mesh'!$B$84:$BI$84,$E777:$BL777)+'FD inverse'!$A$11*$C778/Setup!$B$17+INDEX('FD inverse'!$A$11:$BH$11,1,'FD mesh'!$B$15+1)*Setup!$B$22</f>
        <v>23.3821630618029</v>
      </c>
      <c r="N778" s="0" t="n">
        <f aca="false">SUMPRODUCT('FD inverse'!$A$12:$BH$12,'FD mesh'!$B$84:$BI$84,$E777:$BL777)+'FD inverse'!$A$12*$C778/Setup!$B$17+INDEX('FD inverse'!$A$12:$BH$12,1,'FD mesh'!$B$15+1)*Setup!$B$22</f>
        <v>23.3158354735689</v>
      </c>
      <c r="O778" s="0" t="n">
        <f aca="false">SUMPRODUCT('FD inverse'!$A$13:$BH$13,'FD mesh'!$B$84:$BI$84,$E777:$BL777)+'FD inverse'!$A$13*$C778/Setup!$B$17+INDEX('FD inverse'!$A$13:$BH$13,1,'FD mesh'!$B$15+1)*Setup!$B$22</f>
        <v>23.2604284090481</v>
      </c>
      <c r="P778" s="0" t="n">
        <f aca="false">SUMPRODUCT('FD inverse'!$A$14:$BH$14,'FD mesh'!$B$84:$BI$84,$E777:$BL777)+'FD inverse'!$A$14*$C778/Setup!$B$17+INDEX('FD inverse'!$A$14:$BH$14,1,'FD mesh'!$B$15+1)*Setup!$B$22</f>
        <v>23.2159684015693</v>
      </c>
      <c r="Q778" s="0" t="n">
        <f aca="false">SUMPRODUCT('FD inverse'!$A$15:$BH$15,'FD mesh'!$B$84:$BI$84,$E777:$BL777)+'FD inverse'!$A$15*$C778/Setup!$B$17+INDEX('FD inverse'!$A$15:$BH$15,1,'FD mesh'!$B$15+1)*Setup!$B$22</f>
        <v>23.1824635379461</v>
      </c>
      <c r="R778" s="0" t="n">
        <f aca="false">SUMPRODUCT('FD inverse'!$A$16:$BH$16,'FD mesh'!$B$84:$BI$84,$E777:$BL777)+'FD inverse'!$A$16*$C778/Setup!$B$17+INDEX('FD inverse'!$A$16:$BH$16,1,'FD mesh'!$B$15+1)*Setup!$B$22</f>
        <v>23.1599078970724</v>
      </c>
      <c r="S778" s="0" t="n">
        <f aca="false">SUMPRODUCT('FD inverse'!$A$17:$BH$17,'FD mesh'!$B$84:$BI$84,$E777:$BL777)+'FD inverse'!$A$17*$C778/Setup!$B$17+INDEX('FD inverse'!$A$17:$BH$17,1,'FD mesh'!$B$15+1)*Setup!$B$22</f>
        <v>22.6108834568237</v>
      </c>
      <c r="T778" s="0" t="n">
        <f aca="false">SUMPRODUCT('FD inverse'!$A$18:$BH$18,'FD mesh'!$B$84:$BI$84,$E777:$BL777)+'FD inverse'!$A$18*$C778/Setup!$B$17+INDEX('FD inverse'!$A$18:$BH$18,1,'FD mesh'!$B$15+1)*Setup!$B$22</f>
        <v>22.0669510207309</v>
      </c>
      <c r="U778" s="0" t="n">
        <f aca="false">SUMPRODUCT('FD inverse'!$A$19:$BH$19,'FD mesh'!$B$84:$BI$84,$E777:$BL777)+'FD inverse'!$A$19*$C778/Setup!$B$17+INDEX('FD inverse'!$A$19:$BH$19,1,'FD mesh'!$B$15+1)*Setup!$B$22</f>
        <v>21.5277481590656</v>
      </c>
      <c r="V778" s="0" t="n">
        <f aca="false">SUMPRODUCT('FD inverse'!$A$20:$BH$20,'FD mesh'!$B$84:$BI$84,$E777:$BL777)+'FD inverse'!$A$20*$C778/Setup!$B$17+INDEX('FD inverse'!$A$20:$BH$20,1,'FD mesh'!$B$15+1)*Setup!$B$22</f>
        <v>20.9929120259468</v>
      </c>
      <c r="W778" s="0" t="n">
        <f aca="false">SUMPRODUCT('FD inverse'!$A$21:$BH$21,'FD mesh'!$B$84:$BI$84,$E777:$BL777)+'FD inverse'!$A$21*$C778/Setup!$B$17+INDEX('FD inverse'!$A$21:$BH$21,1,'FD mesh'!$B$15+1)*Setup!$B$22</f>
        <v>20.4620801466306</v>
      </c>
      <c r="X778" s="0" t="n">
        <f aca="false">SUMPRODUCT('FD inverse'!$A$22:$BH$22,'FD mesh'!$B$84:$BI$84,$E777:$BL777)+'FD inverse'!$A$22*$C778/Setup!$B$17+INDEX('FD inverse'!$A$22:$BH$22,1,'FD mesh'!$B$15+1)*Setup!$B$22</f>
        <v>19.9348910356529</v>
      </c>
      <c r="Y778" s="0" t="n">
        <f aca="false">SUMPRODUCT('FD inverse'!$A$23:$BH$23,'FD mesh'!$B$84:$BI$84,$E777:$BL777)+'FD inverse'!$A$23*$C778/Setup!$B$17+INDEX('FD inverse'!$A$23:$BH$23,1,'FD mesh'!$B$15+1)*Setup!$B$22</f>
        <v>19.4109846600668</v>
      </c>
      <c r="Z778" s="0" t="n">
        <f aca="false">SUMPRODUCT('FD inverse'!$A$24:$BH$24,'FD mesh'!$B$84:$BI$84,$E777:$BL777)+'FD inverse'!$A$24*$C778/Setup!$B$17+INDEX('FD inverse'!$A$24:$BH$24,1,'FD mesh'!$B$15+1)*Setup!$B$22</f>
        <v>18.8900027619362</v>
      </c>
      <c r="AA778" s="0" t="n">
        <f aca="false">SUMPRODUCT('FD inverse'!$A$25:$BH$25,'FD mesh'!$B$84:$BI$84,$E777:$BL777)+'FD inverse'!$A$25*$C778/Setup!$B$17+INDEX('FD inverse'!$A$25:$BH$25,1,'FD mesh'!$B$15+1)*Setup!$B$22</f>
        <v>18.3715890541558</v>
      </c>
      <c r="AB778" s="0" t="n">
        <f aca="false">SUMPRODUCT('FD inverse'!$A$26:$BH$26,'FD mesh'!$B$84:$BI$84,$E777:$BL777)+'FD inverse'!$A$26*$C778/Setup!$B$17+INDEX('FD inverse'!$A$26:$BH$26,1,'FD mesh'!$B$15+1)*Setup!$B$22</f>
        <v>17.8553893035646</v>
      </c>
      <c r="AC778" s="0" t="n">
        <f aca="false">SUMPRODUCT('FD inverse'!$A$27:$BH$27,'FD mesh'!$B$84:$BI$84,$E777:$BL777)+'FD inverse'!$A$27*$C778/Setup!$B$17+INDEX('FD inverse'!$A$27:$BH$27,1,'FD mesh'!$B$15+1)*Setup!$B$22</f>
        <v>17.34105131521</v>
      </c>
      <c r="AD778" s="0" t="n">
        <f aca="false">SUMPRODUCT('FD inverse'!$A$28:$BH$28,'FD mesh'!$B$84:$BI$84,$E777:$BL777)+'FD inverse'!$A$28*$C778/Setup!$B$17+INDEX('FD inverse'!$A$28:$BH$28,1,'FD mesh'!$B$15+1)*Setup!$B$22</f>
        <v>16.8282248315148</v>
      </c>
      <c r="AE778" s="0" t="n">
        <f aca="false">SUMPRODUCT('FD inverse'!$A$29:$BH$29,'FD mesh'!$B$84:$BI$84,$E777:$BL777)+'FD inverse'!$A$29*$C778/Setup!$B$17+INDEX('FD inverse'!$A$29:$BH$29,1,'FD mesh'!$B$15+1)*Setup!$B$22</f>
        <v>16.3165613599912</v>
      </c>
      <c r="AF778" s="0" t="n">
        <f aca="false">SUMPRODUCT('FD inverse'!$A$30:$BH$30,'FD mesh'!$B$84:$BI$84,$E777:$BL777)+'FD inverse'!$A$30*$C778/Setup!$B$17+INDEX('FD inverse'!$A$30:$BH$30,1,'FD mesh'!$B$15+1)*Setup!$B$22</f>
        <v>15.8057139430506</v>
      </c>
      <c r="AG778" s="0" t="n">
        <f aca="false">SUMPRODUCT('FD inverse'!$A$31:$BH$31,'FD mesh'!$B$84:$BI$84,$E777:$BL777)+'FD inverse'!$A$31*$C778/Setup!$B$17+INDEX('FD inverse'!$A$31:$BH$31,1,'FD mesh'!$B$15+1)*Setup!$B$22</f>
        <v>15.2953368833718</v>
      </c>
      <c r="AH778" s="0" t="n">
        <f aca="false">SUMPRODUCT('FD inverse'!$A$32:$BH$32,'FD mesh'!$B$84:$BI$84,$E777:$BL777)+'FD inverse'!$A$32*$C778/Setup!$B$17+INDEX('FD inverse'!$A$32:$BH$32,1,'FD mesh'!$B$15+1)*Setup!$B$22</f>
        <v>15.273935809755</v>
      </c>
      <c r="AI778" s="0" t="n">
        <f aca="false">SUMPRODUCT('FD inverse'!$A$33:$BH$33,'FD mesh'!$B$84:$BI$84,$E777:$BL777)+'FD inverse'!$A$33*$C778/Setup!$B$17+INDEX('FD inverse'!$A$33:$BH$33,1,'FD mesh'!$B$15+1)*Setup!$B$22</f>
        <v>15.2527267768611</v>
      </c>
      <c r="AJ778" s="0" t="n">
        <f aca="false">SUMPRODUCT('FD inverse'!$A$34:$BH$34,'FD mesh'!$B$84:$BI$84,$E777:$BL777)+'FD inverse'!$A$34*$C778/Setup!$B$17+INDEX('FD inverse'!$A$34:$BH$34,1,'FD mesh'!$B$15+1)*Setup!$B$22</f>
        <v>15.2316875621097</v>
      </c>
      <c r="AK778" s="0" t="n">
        <f aca="false">SUMPRODUCT('FD inverse'!$A$35:$BH$35,'FD mesh'!$B$84:$BI$84,$E777:$BL777)+'FD inverse'!$A$35*$C778/Setup!$B$17+INDEX('FD inverse'!$A$35:$BH$35,1,'FD mesh'!$B$15+1)*Setup!$B$22</f>
        <v>15.2107976868048</v>
      </c>
      <c r="AL778" s="0" t="n">
        <f aca="false">SUMPRODUCT('FD inverse'!$A$36:$BH$36,'FD mesh'!$B$84:$BI$84,$E777:$BL777)+'FD inverse'!$A$36*$C778/Setup!$B$17+INDEX('FD inverse'!$A$36:$BH$36,1,'FD mesh'!$B$15+1)*Setup!$B$22</f>
        <v>15.190038326918</v>
      </c>
      <c r="AM778" s="0" t="n">
        <f aca="false">SUMPRODUCT('FD inverse'!$A$37:$BH$37,'FD mesh'!$B$84:$BI$84,$E777:$BL777)+'FD inverse'!$A$37*$C778/Setup!$B$17+INDEX('FD inverse'!$A$37:$BH$37,1,'FD mesh'!$B$15+1)*Setup!$B$22</f>
        <v>15.1693922087397</v>
      </c>
      <c r="AN778" s="0" t="n">
        <f aca="false">SUMPRODUCT('FD inverse'!$A$38:$BH$38,'FD mesh'!$B$84:$BI$84,$E777:$BL777)+'FD inverse'!$A$38*$C778/Setup!$B$17+INDEX('FD inverse'!$A$38:$BH$38,1,'FD mesh'!$B$15+1)*Setup!$B$22</f>
        <v>15.1488434914521</v>
      </c>
      <c r="AO778" s="0" t="n">
        <f aca="false">SUMPRODUCT('FD inverse'!$A$39:$BH$39,'FD mesh'!$B$84:$BI$84,$E777:$BL777)+'FD inverse'!$A$39*$C778/Setup!$B$17+INDEX('FD inverse'!$A$39:$BH$39,1,'FD mesh'!$B$15+1)*Setup!$B$22</f>
        <v>15.1283776384826</v>
      </c>
      <c r="AP778" s="0" t="n">
        <f aca="false">SUMPRODUCT('FD inverse'!$A$40:$BH$40,'FD mesh'!$B$84:$BI$84,$E777:$BL777)+'FD inverse'!$A$40*$C778/Setup!$B$17+INDEX('FD inverse'!$A$40:$BH$40,1,'FD mesh'!$B$15+1)*Setup!$B$22</f>
        <v>15.1079812793115</v>
      </c>
      <c r="AQ778" s="0" t="n">
        <f aca="false">SUMPRODUCT('FD inverse'!$A$41:$BH$41,'FD mesh'!$B$84:$BI$84,$E777:$BL777)+'FD inverse'!$A$41*$C778/Setup!$B$17+INDEX('FD inverse'!$A$41:$BH$41,1,'FD mesh'!$B$15+1)*Setup!$B$22</f>
        <v>15.087642063242</v>
      </c>
      <c r="AR778" s="0" t="n">
        <f aca="false">SUMPRODUCT('FD inverse'!$A$42:$BH$42,'FD mesh'!$B$84:$BI$84,$E777:$BL777)+'FD inverse'!$A$42*$C778/Setup!$B$17+INDEX('FD inverse'!$A$42:$BH$42,1,'FD mesh'!$B$15+1)*Setup!$B$22</f>
        <v>15.0673485064913</v>
      </c>
      <c r="AS778" s="0" t="n">
        <f aca="false">SUMPRODUCT('FD inverse'!$A$43:$BH$43,'FD mesh'!$B$84:$BI$84,$E777:$BL777)+'FD inverse'!$A$43*$C778/Setup!$B$17+INDEX('FD inverse'!$A$43:$BH$43,1,'FD mesh'!$B$15+1)*Setup!$B$22</f>
        <v>0</v>
      </c>
      <c r="AT778" s="0" t="n">
        <f aca="false">SUMPRODUCT('FD inverse'!$A$44:$BH$44,'FD mesh'!$B$84:$BI$84,$E777:$BL777)+'FD inverse'!$A$44*$C778/Setup!$B$17+INDEX('FD inverse'!$A$44:$BH$44,1,'FD mesh'!$B$15+1)*Setup!$B$22</f>
        <v>0</v>
      </c>
      <c r="AU778" s="0" t="n">
        <f aca="false">SUMPRODUCT('FD inverse'!$A$45:$BH$45,'FD mesh'!$B$84:$BI$84,$E777:$BL777)+'FD inverse'!$A$45*$C778/Setup!$B$17+INDEX('FD inverse'!$A$45:$BH$45,1,'FD mesh'!$B$15+1)*Setup!$B$22</f>
        <v>0</v>
      </c>
      <c r="AV778" s="0" t="n">
        <f aca="false">SUMPRODUCT('FD inverse'!$A$46:$BH$46,'FD mesh'!$B$84:$BI$84,$E777:$BL777)+'FD inverse'!$A$46*$C778/Setup!$B$17+INDEX('FD inverse'!$A$46:$BH$46,1,'FD mesh'!$B$15+1)*Setup!$B$22</f>
        <v>0</v>
      </c>
      <c r="AW778" s="0" t="n">
        <f aca="false">SUMPRODUCT('FD inverse'!$A$47:$BH$47,'FD mesh'!$B$84:$BI$84,$E777:$BL777)+'FD inverse'!$A$47*$C778/Setup!$B$17+INDEX('FD inverse'!$A$47:$BH$47,1,'FD mesh'!$B$15+1)*Setup!$B$22</f>
        <v>0</v>
      </c>
      <c r="AX778" s="0" t="n">
        <f aca="false">SUMPRODUCT('FD inverse'!$A$48:$BH$48,'FD mesh'!$B$84:$BI$84,$E777:$BL777)+'FD inverse'!$A$48*$C778/Setup!$B$17+INDEX('FD inverse'!$A$48:$BH$48,1,'FD mesh'!$B$15+1)*Setup!$B$22</f>
        <v>0</v>
      </c>
      <c r="AY778" s="0" t="n">
        <f aca="false">SUMPRODUCT('FD inverse'!$A$49:$BH$49,'FD mesh'!$B$84:$BI$84,$E777:$BL777)+'FD inverse'!$A$49*$C778/Setup!$B$17+INDEX('FD inverse'!$A$49:$BH$49,1,'FD mesh'!$B$15+1)*Setup!$B$22</f>
        <v>0</v>
      </c>
      <c r="AZ778" s="0" t="n">
        <f aca="false">SUMPRODUCT('FD inverse'!$A$50:$BH$50,'FD mesh'!$B$84:$BI$84,$E777:$BL777)+'FD inverse'!$A$50*$C778/Setup!$B$17+INDEX('FD inverse'!$A$50:$BH$50,1,'FD mesh'!$B$15+1)*Setup!$B$22</f>
        <v>0</v>
      </c>
      <c r="BA778" s="0" t="n">
        <f aca="false">SUMPRODUCT('FD inverse'!$A$51:$BH$51,'FD mesh'!$B$84:$BI$84,$E777:$BL777)+'FD inverse'!$A$51*$C778/Setup!$B$17+INDEX('FD inverse'!$A$51:$BH$51,1,'FD mesh'!$B$15+1)*Setup!$B$22</f>
        <v>0</v>
      </c>
      <c r="BB778" s="0" t="n">
        <f aca="false">SUMPRODUCT('FD inverse'!$A$52:$BH$52,'FD mesh'!$B$84:$BI$84,$E777:$BL777)+'FD inverse'!$A$52*$C778/Setup!$B$17+INDEX('FD inverse'!$A$52:$BH$52,1,'FD mesh'!$B$15+1)*Setup!$B$22</f>
        <v>0</v>
      </c>
      <c r="BC778" s="0" t="n">
        <f aca="false">SUMPRODUCT('FD inverse'!$A$53:$BH$53,'FD mesh'!$B$84:$BI$84,$E777:$BL777)+'FD inverse'!$A$53*$C778/Setup!$B$17+INDEX('FD inverse'!$A$53:$BH$53,1,'FD mesh'!$B$15+1)*Setup!$B$22</f>
        <v>0</v>
      </c>
      <c r="BD778" s="0" t="n">
        <f aca="false">SUMPRODUCT('FD inverse'!$A$54:$BH$54,'FD mesh'!$B$84:$BI$84,$E777:$BL777)+'FD inverse'!$A$54*$C778/Setup!$B$17+INDEX('FD inverse'!$A$54:$BH$54,1,'FD mesh'!$B$15+1)*Setup!$B$22</f>
        <v>0</v>
      </c>
      <c r="BE778" s="0" t="n">
        <f aca="false">SUMPRODUCT('FD inverse'!$A$55:$BH$55,'FD mesh'!$B$84:$BI$84,$E777:$BL777)+'FD inverse'!$A$55*$C778/Setup!$B$17+INDEX('FD inverse'!$A$55:$BH$55,1,'FD mesh'!$B$15+1)*Setup!$B$22</f>
        <v>0</v>
      </c>
      <c r="BF778" s="0" t="n">
        <f aca="false">SUMPRODUCT('FD inverse'!$A$56:$BH$56,'FD mesh'!$B$84:$BI$84,$E777:$BL777)+'FD inverse'!$A$56*$C778/Setup!$B$17+INDEX('FD inverse'!$A$56:$BH$56,1,'FD mesh'!$B$15+1)*Setup!$B$22</f>
        <v>0</v>
      </c>
      <c r="BG778" s="0" t="n">
        <f aca="false">SUMPRODUCT('FD inverse'!$A$57:$BH$57,'FD mesh'!$B$84:$BI$84,$E777:$BL777)+'FD inverse'!$A$57*$C778/Setup!$B$17+INDEX('FD inverse'!$A$57:$BH$57,1,'FD mesh'!$B$15+1)*Setup!$B$22</f>
        <v>0</v>
      </c>
      <c r="BH778" s="0" t="n">
        <f aca="false">SUMPRODUCT('FD inverse'!$A$58:$BH$58,'FD mesh'!$B$84:$BI$84,$E777:$BL777)+'FD inverse'!$A$58*$C778/Setup!$B$17+INDEX('FD inverse'!$A$58:$BH$58,1,'FD mesh'!$B$15+1)*Setup!$B$22</f>
        <v>0</v>
      </c>
      <c r="BI778" s="0" t="n">
        <f aca="false">SUMPRODUCT('FD inverse'!$A$59:$BH$59,'FD mesh'!$B$84:$BI$84,$E777:$BL777)+'FD inverse'!$A$59*$C778/Setup!$B$17+INDEX('FD inverse'!$A$59:$BH$59,1,'FD mesh'!$B$15+1)*Setup!$B$22</f>
        <v>0</v>
      </c>
      <c r="BJ778" s="0" t="n">
        <f aca="false">SUMPRODUCT('FD inverse'!$A$60:$BH$60,'FD mesh'!$B$84:$BI$84,$E777:$BL777)+'FD inverse'!$A$60*$C778/Setup!$B$17+INDEX('FD inverse'!$A$60:$BH$60,1,'FD mesh'!$B$15+1)*Setup!$B$22</f>
        <v>0</v>
      </c>
      <c r="BK778" s="0" t="n">
        <f aca="false">SUMPRODUCT('FD inverse'!$A$61:$BH$61,'FD mesh'!$B$84:$BI$84,$E777:$BL777)+'FD inverse'!$A$61*$C778/Setup!$B$17+INDEX('FD inverse'!$A$61:$BH$61,1,'FD mesh'!$B$15+1)*Setup!$B$22</f>
        <v>0</v>
      </c>
      <c r="BL778" s="0" t="n">
        <f aca="false">SUMPRODUCT('FD inverse'!$A$62:$BH$62,'FD mesh'!$B$84:$BI$84,$E777:$BL777)+'FD inverse'!$A$62*$C778/Setup!$B$17+INDEX('FD inverse'!$A$62:$BH$62,1,'FD mesh'!$B$15+1)*Setup!$B$22</f>
        <v>0</v>
      </c>
    </row>
    <row r="779" customFormat="false" ht="15" hidden="false" customHeight="false" outlineLevel="0" collapsed="false">
      <c r="A779" s="0" t="n">
        <v>774</v>
      </c>
      <c r="B779" s="0" t="n">
        <f aca="false">A779*Setup!$B$11/3600</f>
        <v>64.5</v>
      </c>
      <c r="C779" s="0" t="n">
        <f aca="false">Setup!$B$7+Setup!$B$8*COS(2*PI()*(B779-Setup!$B$9)/24)</f>
        <v>27.9657794454952</v>
      </c>
      <c r="D779" s="0" t="n">
        <f aca="false">(C779-E779)/Setup!$B$17</f>
        <v>14.1511035154993</v>
      </c>
      <c r="E779" s="0" t="n">
        <f aca="false">SUMPRODUCT('FD inverse'!$A$3:$BH$3,'FD mesh'!$B$84:$BI$84,$E778:$BL778)+'FD inverse'!$A$3*$C779/Setup!$B$17+INDEX('FD inverse'!$A$3:$BH$3,1,'FD mesh'!$B$15+1)*Setup!$B$22</f>
        <v>26.1261359884803</v>
      </c>
      <c r="F779" s="0" t="n">
        <f aca="false">SUMPRODUCT('FD inverse'!$A$4:$BH$4,'FD mesh'!$B$84:$BI$84,$E778:$BL778)+'FD inverse'!$A$4*$C779/Setup!$B$17+INDEX('FD inverse'!$A$4:$BH$4,1,'FD mesh'!$B$15+1)*Setup!$B$22</f>
        <v>25.7057080449057</v>
      </c>
      <c r="G779" s="0" t="n">
        <f aca="false">SUMPRODUCT('FD inverse'!$A$5:$BH$5,'FD mesh'!$B$84:$BI$84,$E778:$BL778)+'FD inverse'!$A$5*$C779/Setup!$B$17+INDEX('FD inverse'!$A$5:$BH$5,1,'FD mesh'!$B$15+1)*Setup!$B$22</f>
        <v>25.2880168484481</v>
      </c>
      <c r="H779" s="0" t="n">
        <f aca="false">SUMPRODUCT('FD inverse'!$A$6:$BH$6,'FD mesh'!$B$84:$BI$84,$E778:$BL778)+'FD inverse'!$A$6*$C779/Setup!$B$17+INDEX('FD inverse'!$A$6:$BH$6,1,'FD mesh'!$B$15+1)*Setup!$B$22</f>
        <v>23.8909808422091</v>
      </c>
      <c r="I779" s="0" t="n">
        <f aca="false">SUMPRODUCT('FD inverse'!$A$7:$BH$7,'FD mesh'!$B$84:$BI$84,$E778:$BL778)+'FD inverse'!$A$7*$C779/Setup!$B$17+INDEX('FD inverse'!$A$7:$BH$7,1,'FD mesh'!$B$15+1)*Setup!$B$22</f>
        <v>23.7722197793181</v>
      </c>
      <c r="J779" s="0" t="n">
        <f aca="false">SUMPRODUCT('FD inverse'!$A$8:$BH$8,'FD mesh'!$B$84:$BI$84,$E778:$BL778)+'FD inverse'!$A$8*$C779/Setup!$B$17+INDEX('FD inverse'!$A$8:$BH$8,1,'FD mesh'!$B$15+1)*Setup!$B$22</f>
        <v>23.6635530469136</v>
      </c>
      <c r="K779" s="0" t="n">
        <f aca="false">SUMPRODUCT('FD inverse'!$A$9:$BH$9,'FD mesh'!$B$84:$BI$84,$E778:$BL778)+'FD inverse'!$A$9*$C779/Setup!$B$17+INDEX('FD inverse'!$A$9:$BH$9,1,'FD mesh'!$B$15+1)*Setup!$B$22</f>
        <v>23.565250504888</v>
      </c>
      <c r="L779" s="0" t="n">
        <f aca="false">SUMPRODUCT('FD inverse'!$A$10:$BH$10,'FD mesh'!$B$84:$BI$84,$E778:$BL778)+'FD inverse'!$A$10*$C779/Setup!$B$17+INDEX('FD inverse'!$A$10:$BH$10,1,'FD mesh'!$B$15+1)*Setup!$B$22</f>
        <v>23.4775129724783</v>
      </c>
      <c r="M779" s="0" t="n">
        <f aca="false">SUMPRODUCT('FD inverse'!$A$11:$BH$11,'FD mesh'!$B$84:$BI$84,$E778:$BL778)+'FD inverse'!$A$11*$C779/Setup!$B$17+INDEX('FD inverse'!$A$11:$BH$11,1,'FD mesh'!$B$15+1)*Setup!$B$22</f>
        <v>23.4004851341523</v>
      </c>
      <c r="N779" s="0" t="n">
        <f aca="false">SUMPRODUCT('FD inverse'!$A$12:$BH$12,'FD mesh'!$B$84:$BI$84,$E778:$BL778)+'FD inverse'!$A$12*$C779/Setup!$B$17+INDEX('FD inverse'!$A$12:$BH$12,1,'FD mesh'!$B$15+1)*Setup!$B$22</f>
        <v>23.3342667780385</v>
      </c>
      <c r="O779" s="0" t="n">
        <f aca="false">SUMPRODUCT('FD inverse'!$A$13:$BH$13,'FD mesh'!$B$84:$BI$84,$E778:$BL778)+'FD inverse'!$A$13*$C779/Setup!$B$17+INDEX('FD inverse'!$A$13:$BH$13,1,'FD mesh'!$B$15+1)*Setup!$B$22</f>
        <v>23.2789223478654</v>
      </c>
      <c r="P779" s="0" t="n">
        <f aca="false">SUMPRODUCT('FD inverse'!$A$14:$BH$14,'FD mesh'!$B$84:$BI$84,$E778:$BL778)+'FD inverse'!$A$14*$C779/Setup!$B$17+INDEX('FD inverse'!$A$14:$BH$14,1,'FD mesh'!$B$15+1)*Setup!$B$22</f>
        <v>23.2344887960507</v>
      </c>
      <c r="Q779" s="0" t="n">
        <f aca="false">SUMPRODUCT('FD inverse'!$A$15:$BH$15,'FD mesh'!$B$84:$BI$84,$E778:$BL778)+'FD inverse'!$A$15*$C779/Setup!$B$17+INDEX('FD inverse'!$A$15:$BH$15,1,'FD mesh'!$B$15+1)*Setup!$B$22</f>
        <v>23.2009817306556</v>
      </c>
      <c r="R779" s="0" t="n">
        <f aca="false">SUMPRODUCT('FD inverse'!$A$16:$BH$16,'FD mesh'!$B$84:$BI$84,$E778:$BL778)+'FD inverse'!$A$16*$C779/Setup!$B$17+INDEX('FD inverse'!$A$16:$BH$16,1,'FD mesh'!$B$15+1)*Setup!$B$22</f>
        <v>23.1783998526998</v>
      </c>
      <c r="S779" s="0" t="n">
        <f aca="false">SUMPRODUCT('FD inverse'!$A$17:$BH$17,'FD mesh'!$B$84:$BI$84,$E778:$BL778)+'FD inverse'!$A$17*$C779/Setup!$B$17+INDEX('FD inverse'!$A$17:$BH$17,1,'FD mesh'!$B$15+1)*Setup!$B$22</f>
        <v>22.6281626152873</v>
      </c>
      <c r="T779" s="0" t="n">
        <f aca="false">SUMPRODUCT('FD inverse'!$A$18:$BH$18,'FD mesh'!$B$84:$BI$84,$E778:$BL778)+'FD inverse'!$A$18*$C779/Setup!$B$17+INDEX('FD inverse'!$A$18:$BH$18,1,'FD mesh'!$B$15+1)*Setup!$B$22</f>
        <v>22.0830103873655</v>
      </c>
      <c r="U779" s="0" t="n">
        <f aca="false">SUMPRODUCT('FD inverse'!$A$19:$BH$19,'FD mesh'!$B$84:$BI$84,$E778:$BL778)+'FD inverse'!$A$19*$C779/Setup!$B$17+INDEX('FD inverse'!$A$19:$BH$19,1,'FD mesh'!$B$15+1)*Setup!$B$22</f>
        <v>21.5425842016248</v>
      </c>
      <c r="V779" s="0" t="n">
        <f aca="false">SUMPRODUCT('FD inverse'!$A$20:$BH$20,'FD mesh'!$B$84:$BI$84,$E778:$BL778)+'FD inverse'!$A$20*$C779/Setup!$B$17+INDEX('FD inverse'!$A$20:$BH$20,1,'FD mesh'!$B$15+1)*Setup!$B$22</f>
        <v>21.0065240512658</v>
      </c>
      <c r="W779" s="0" t="n">
        <f aca="false">SUMPRODUCT('FD inverse'!$A$21:$BH$21,'FD mesh'!$B$84:$BI$84,$E778:$BL778)+'FD inverse'!$A$21*$C779/Setup!$B$17+INDEX('FD inverse'!$A$21:$BH$21,1,'FD mesh'!$B$15+1)*Setup!$B$22</f>
        <v>20.4744697255007</v>
      </c>
      <c r="X779" s="0" t="n">
        <f aca="false">SUMPRODUCT('FD inverse'!$A$22:$BH$22,'FD mesh'!$B$84:$BI$84,$E778:$BL778)+'FD inverse'!$A$22*$C779/Setup!$B$17+INDEX('FD inverse'!$A$22:$BH$22,1,'FD mesh'!$B$15+1)*Setup!$B$22</f>
        <v>19.9460614758031</v>
      </c>
      <c r="Y779" s="0" t="n">
        <f aca="false">SUMPRODUCT('FD inverse'!$A$23:$BH$23,'FD mesh'!$B$84:$BI$84,$E778:$BL778)+'FD inverse'!$A$23*$C779/Setup!$B$17+INDEX('FD inverse'!$A$23:$BH$23,1,'FD mesh'!$B$15+1)*Setup!$B$22</f>
        <v>19.4209405270639</v>
      </c>
      <c r="Z779" s="0" t="n">
        <f aca="false">SUMPRODUCT('FD inverse'!$A$24:$BH$24,'FD mesh'!$B$84:$BI$84,$E778:$BL778)+'FD inverse'!$A$24*$C779/Setup!$B$17+INDEX('FD inverse'!$A$24:$BH$24,1,'FD mesh'!$B$15+1)*Setup!$B$22</f>
        <v>18.8987494477554</v>
      </c>
      <c r="AA779" s="0" t="n">
        <f aca="false">SUMPRODUCT('FD inverse'!$A$25:$BH$25,'FD mesh'!$B$84:$BI$84,$E778:$BL778)+'FD inverse'!$A$25*$C779/Setup!$B$17+INDEX('FD inverse'!$A$25:$BH$25,1,'FD mesh'!$B$15+1)*Setup!$B$22</f>
        <v>18.3791323931308</v>
      </c>
      <c r="AB779" s="0" t="n">
        <f aca="false">SUMPRODUCT('FD inverse'!$A$26:$BH$26,'FD mesh'!$B$84:$BI$84,$E778:$BL778)+'FD inverse'!$A$26*$C779/Setup!$B$17+INDEX('FD inverse'!$A$26:$BH$26,1,'FD mesh'!$B$15+1)*Setup!$B$22</f>
        <v>17.8617352354046</v>
      </c>
      <c r="AC779" s="0" t="n">
        <f aca="false">SUMPRODUCT('FD inverse'!$A$27:$BH$27,'FD mesh'!$B$84:$BI$84,$E778:$BL778)+'FD inverse'!$A$27*$C779/Setup!$B$17+INDEX('FD inverse'!$A$27:$BH$27,1,'FD mesh'!$B$15+1)*Setup!$B$22</f>
        <v>17.3462055947628</v>
      </c>
      <c r="AD779" s="0" t="n">
        <f aca="false">SUMPRODUCT('FD inverse'!$A$28:$BH$28,'FD mesh'!$B$84:$BI$84,$E778:$BL778)+'FD inverse'!$A$28*$C779/Setup!$B$17+INDEX('FD inverse'!$A$28:$BH$28,1,'FD mesh'!$B$15+1)*Setup!$B$22</f>
        <v>16.8321927849608</v>
      </c>
      <c r="AE779" s="0" t="n">
        <f aca="false">SUMPRODUCT('FD inverse'!$A$29:$BH$29,'FD mesh'!$B$84:$BI$84,$E778:$BL778)+'FD inverse'!$A$29*$C779/Setup!$B$17+INDEX('FD inverse'!$A$29:$BH$29,1,'FD mesh'!$B$15+1)*Setup!$B$22</f>
        <v>16.3193476871729</v>
      </c>
      <c r="AF779" s="0" t="n">
        <f aca="false">SUMPRODUCT('FD inverse'!$A$30:$BH$30,'FD mesh'!$B$84:$BI$84,$E778:$BL778)+'FD inverse'!$A$30*$C779/Setup!$B$17+INDEX('FD inverse'!$A$30:$BH$30,1,'FD mesh'!$B$15+1)*Setup!$B$22</f>
        <v>15.8073225656699</v>
      </c>
      <c r="AG779" s="0" t="n">
        <f aca="false">SUMPRODUCT('FD inverse'!$A$31:$BH$31,'FD mesh'!$B$84:$BI$84,$E778:$BL778)+'FD inverse'!$A$31*$C779/Setup!$B$17+INDEX('FD inverse'!$A$31:$BH$31,1,'FD mesh'!$B$15+1)*Setup!$B$22</f>
        <v>15.2957708388234</v>
      </c>
      <c r="AH779" s="0" t="n">
        <f aca="false">SUMPRODUCT('FD inverse'!$A$32:$BH$32,'FD mesh'!$B$84:$BI$84,$E778:$BL778)+'FD inverse'!$A$32*$C779/Setup!$B$17+INDEX('FD inverse'!$A$32:$BH$32,1,'FD mesh'!$B$15+1)*Setup!$B$22</f>
        <v>15.2743220981579</v>
      </c>
      <c r="AI779" s="0" t="n">
        <f aca="false">SUMPRODUCT('FD inverse'!$A$33:$BH$33,'FD mesh'!$B$84:$BI$84,$E778:$BL778)+'FD inverse'!$A$33*$C779/Setup!$B$17+INDEX('FD inverse'!$A$33:$BH$33,1,'FD mesh'!$B$15+1)*Setup!$B$22</f>
        <v>15.2530689055794</v>
      </c>
      <c r="AJ779" s="0" t="n">
        <f aca="false">SUMPRODUCT('FD inverse'!$A$34:$BH$34,'FD mesh'!$B$84:$BI$84,$E778:$BL778)+'FD inverse'!$A$34*$C779/Setup!$B$17+INDEX('FD inverse'!$A$34:$BH$34,1,'FD mesh'!$B$15+1)*Setup!$B$22</f>
        <v>15.2319889064384</v>
      </c>
      <c r="AK779" s="0" t="n">
        <f aca="false">SUMPRODUCT('FD inverse'!$A$35:$BH$35,'FD mesh'!$B$84:$BI$84,$E778:$BL778)+'FD inverse'!$A$35*$C779/Setup!$B$17+INDEX('FD inverse'!$A$35:$BH$35,1,'FD mesh'!$B$15+1)*Setup!$B$22</f>
        <v>15.2110614547375</v>
      </c>
      <c r="AL779" s="0" t="n">
        <f aca="false">SUMPRODUCT('FD inverse'!$A$36:$BH$36,'FD mesh'!$B$84:$BI$84,$E778:$BL778)+'FD inverse'!$A$36*$C779/Setup!$B$17+INDEX('FD inverse'!$A$36:$BH$36,1,'FD mesh'!$B$15+1)*Setup!$B$22</f>
        <v>15.1902675284395</v>
      </c>
      <c r="AM779" s="0" t="n">
        <f aca="false">SUMPRODUCT('FD inverse'!$A$37:$BH$37,'FD mesh'!$B$84:$BI$84,$E778:$BL778)+'FD inverse'!$A$37*$C779/Setup!$B$17+INDEX('FD inverse'!$A$37:$BH$37,1,'FD mesh'!$B$15+1)*Setup!$B$22</f>
        <v>15.1695896292311</v>
      </c>
      <c r="AN779" s="0" t="n">
        <f aca="false">SUMPRODUCT('FD inverse'!$A$38:$BH$38,'FD mesh'!$B$84:$BI$84,$E778:$BL778)+'FD inverse'!$A$38*$C779/Setup!$B$17+INDEX('FD inverse'!$A$38:$BH$38,1,'FD mesh'!$B$15+1)*Setup!$B$22</f>
        <v>15.1490116688225</v>
      </c>
      <c r="AO779" s="0" t="n">
        <f aca="false">SUMPRODUCT('FD inverse'!$A$39:$BH$39,'FD mesh'!$B$84:$BI$84,$E778:$BL778)+'FD inverse'!$A$39*$C779/Setup!$B$17+INDEX('FD inverse'!$A$39:$BH$39,1,'FD mesh'!$B$15+1)*Setup!$B$22</f>
        <v>15.1285188436726</v>
      </c>
      <c r="AP779" s="0" t="n">
        <f aca="false">SUMPRODUCT('FD inverse'!$A$40:$BH$40,'FD mesh'!$B$84:$BI$84,$E778:$BL778)+'FD inverse'!$A$40*$C779/Setup!$B$17+INDEX('FD inverse'!$A$40:$BH$40,1,'FD mesh'!$B$15+1)*Setup!$B$22</f>
        <v>15.1080974998423</v>
      </c>
      <c r="AQ779" s="0" t="n">
        <f aca="false">SUMPRODUCT('FD inverse'!$A$41:$BH$41,'FD mesh'!$B$84:$BI$84,$E778:$BL778)+'FD inverse'!$A$41*$C779/Setup!$B$17+INDEX('FD inverse'!$A$41:$BH$41,1,'FD mesh'!$B$15+1)*Setup!$B$22</f>
        <v>15.0877349895216</v>
      </c>
      <c r="AR779" s="0" t="n">
        <f aca="false">SUMPRODUCT('FD inverse'!$A$42:$BH$42,'FD mesh'!$B$84:$BI$84,$E778:$BL778)+'FD inverse'!$A$42*$C779/Setup!$B$17+INDEX('FD inverse'!$A$42:$BH$42,1,'FD mesh'!$B$15+1)*Setup!$B$22</f>
        <v>15.067419520624</v>
      </c>
      <c r="AS779" s="0" t="n">
        <f aca="false">SUMPRODUCT('FD inverse'!$A$43:$BH$43,'FD mesh'!$B$84:$BI$84,$E778:$BL778)+'FD inverse'!$A$43*$C779/Setup!$B$17+INDEX('FD inverse'!$A$43:$BH$43,1,'FD mesh'!$B$15+1)*Setup!$B$22</f>
        <v>0</v>
      </c>
      <c r="AT779" s="0" t="n">
        <f aca="false">SUMPRODUCT('FD inverse'!$A$44:$BH$44,'FD mesh'!$B$84:$BI$84,$E778:$BL778)+'FD inverse'!$A$44*$C779/Setup!$B$17+INDEX('FD inverse'!$A$44:$BH$44,1,'FD mesh'!$B$15+1)*Setup!$B$22</f>
        <v>0</v>
      </c>
      <c r="AU779" s="0" t="n">
        <f aca="false">SUMPRODUCT('FD inverse'!$A$45:$BH$45,'FD mesh'!$B$84:$BI$84,$E778:$BL778)+'FD inverse'!$A$45*$C779/Setup!$B$17+INDEX('FD inverse'!$A$45:$BH$45,1,'FD mesh'!$B$15+1)*Setup!$B$22</f>
        <v>0</v>
      </c>
      <c r="AV779" s="0" t="n">
        <f aca="false">SUMPRODUCT('FD inverse'!$A$46:$BH$46,'FD mesh'!$B$84:$BI$84,$E778:$BL778)+'FD inverse'!$A$46*$C779/Setup!$B$17+INDEX('FD inverse'!$A$46:$BH$46,1,'FD mesh'!$B$15+1)*Setup!$B$22</f>
        <v>0</v>
      </c>
      <c r="AW779" s="0" t="n">
        <f aca="false">SUMPRODUCT('FD inverse'!$A$47:$BH$47,'FD mesh'!$B$84:$BI$84,$E778:$BL778)+'FD inverse'!$A$47*$C779/Setup!$B$17+INDEX('FD inverse'!$A$47:$BH$47,1,'FD mesh'!$B$15+1)*Setup!$B$22</f>
        <v>0</v>
      </c>
      <c r="AX779" s="0" t="n">
        <f aca="false">SUMPRODUCT('FD inverse'!$A$48:$BH$48,'FD mesh'!$B$84:$BI$84,$E778:$BL778)+'FD inverse'!$A$48*$C779/Setup!$B$17+INDEX('FD inverse'!$A$48:$BH$48,1,'FD mesh'!$B$15+1)*Setup!$B$22</f>
        <v>0</v>
      </c>
      <c r="AY779" s="0" t="n">
        <f aca="false">SUMPRODUCT('FD inverse'!$A$49:$BH$49,'FD mesh'!$B$84:$BI$84,$E778:$BL778)+'FD inverse'!$A$49*$C779/Setup!$B$17+INDEX('FD inverse'!$A$49:$BH$49,1,'FD mesh'!$B$15+1)*Setup!$B$22</f>
        <v>0</v>
      </c>
      <c r="AZ779" s="0" t="n">
        <f aca="false">SUMPRODUCT('FD inverse'!$A$50:$BH$50,'FD mesh'!$B$84:$BI$84,$E778:$BL778)+'FD inverse'!$A$50*$C779/Setup!$B$17+INDEX('FD inverse'!$A$50:$BH$50,1,'FD mesh'!$B$15+1)*Setup!$B$22</f>
        <v>0</v>
      </c>
      <c r="BA779" s="0" t="n">
        <f aca="false">SUMPRODUCT('FD inverse'!$A$51:$BH$51,'FD mesh'!$B$84:$BI$84,$E778:$BL778)+'FD inverse'!$A$51*$C779/Setup!$B$17+INDEX('FD inverse'!$A$51:$BH$51,1,'FD mesh'!$B$15+1)*Setup!$B$22</f>
        <v>0</v>
      </c>
      <c r="BB779" s="0" t="n">
        <f aca="false">SUMPRODUCT('FD inverse'!$A$52:$BH$52,'FD mesh'!$B$84:$BI$84,$E778:$BL778)+'FD inverse'!$A$52*$C779/Setup!$B$17+INDEX('FD inverse'!$A$52:$BH$52,1,'FD mesh'!$B$15+1)*Setup!$B$22</f>
        <v>0</v>
      </c>
      <c r="BC779" s="0" t="n">
        <f aca="false">SUMPRODUCT('FD inverse'!$A$53:$BH$53,'FD mesh'!$B$84:$BI$84,$E778:$BL778)+'FD inverse'!$A$53*$C779/Setup!$B$17+INDEX('FD inverse'!$A$53:$BH$53,1,'FD mesh'!$B$15+1)*Setup!$B$22</f>
        <v>0</v>
      </c>
      <c r="BD779" s="0" t="n">
        <f aca="false">SUMPRODUCT('FD inverse'!$A$54:$BH$54,'FD mesh'!$B$84:$BI$84,$E778:$BL778)+'FD inverse'!$A$54*$C779/Setup!$B$17+INDEX('FD inverse'!$A$54:$BH$54,1,'FD mesh'!$B$15+1)*Setup!$B$22</f>
        <v>0</v>
      </c>
      <c r="BE779" s="0" t="n">
        <f aca="false">SUMPRODUCT('FD inverse'!$A$55:$BH$55,'FD mesh'!$B$84:$BI$84,$E778:$BL778)+'FD inverse'!$A$55*$C779/Setup!$B$17+INDEX('FD inverse'!$A$55:$BH$55,1,'FD mesh'!$B$15+1)*Setup!$B$22</f>
        <v>0</v>
      </c>
      <c r="BF779" s="0" t="n">
        <f aca="false">SUMPRODUCT('FD inverse'!$A$56:$BH$56,'FD mesh'!$B$84:$BI$84,$E778:$BL778)+'FD inverse'!$A$56*$C779/Setup!$B$17+INDEX('FD inverse'!$A$56:$BH$56,1,'FD mesh'!$B$15+1)*Setup!$B$22</f>
        <v>0</v>
      </c>
      <c r="BG779" s="0" t="n">
        <f aca="false">SUMPRODUCT('FD inverse'!$A$57:$BH$57,'FD mesh'!$B$84:$BI$84,$E778:$BL778)+'FD inverse'!$A$57*$C779/Setup!$B$17+INDEX('FD inverse'!$A$57:$BH$57,1,'FD mesh'!$B$15+1)*Setup!$B$22</f>
        <v>0</v>
      </c>
      <c r="BH779" s="0" t="n">
        <f aca="false">SUMPRODUCT('FD inverse'!$A$58:$BH$58,'FD mesh'!$B$84:$BI$84,$E778:$BL778)+'FD inverse'!$A$58*$C779/Setup!$B$17+INDEX('FD inverse'!$A$58:$BH$58,1,'FD mesh'!$B$15+1)*Setup!$B$22</f>
        <v>0</v>
      </c>
      <c r="BI779" s="0" t="n">
        <f aca="false">SUMPRODUCT('FD inverse'!$A$59:$BH$59,'FD mesh'!$B$84:$BI$84,$E778:$BL778)+'FD inverse'!$A$59*$C779/Setup!$B$17+INDEX('FD inverse'!$A$59:$BH$59,1,'FD mesh'!$B$15+1)*Setup!$B$22</f>
        <v>0</v>
      </c>
      <c r="BJ779" s="0" t="n">
        <f aca="false">SUMPRODUCT('FD inverse'!$A$60:$BH$60,'FD mesh'!$B$84:$BI$84,$E778:$BL778)+'FD inverse'!$A$60*$C779/Setup!$B$17+INDEX('FD inverse'!$A$60:$BH$60,1,'FD mesh'!$B$15+1)*Setup!$B$22</f>
        <v>0</v>
      </c>
      <c r="BK779" s="0" t="n">
        <f aca="false">SUMPRODUCT('FD inverse'!$A$61:$BH$61,'FD mesh'!$B$84:$BI$84,$E778:$BL778)+'FD inverse'!$A$61*$C779/Setup!$B$17+INDEX('FD inverse'!$A$61:$BH$61,1,'FD mesh'!$B$15+1)*Setup!$B$22</f>
        <v>0</v>
      </c>
      <c r="BL779" s="0" t="n">
        <f aca="false">SUMPRODUCT('FD inverse'!$A$62:$BH$62,'FD mesh'!$B$84:$BI$84,$E778:$BL778)+'FD inverse'!$A$62*$C779/Setup!$B$17+INDEX('FD inverse'!$A$62:$BH$62,1,'FD mesh'!$B$15+1)*Setup!$B$22</f>
        <v>0</v>
      </c>
    </row>
    <row r="780" customFormat="false" ht="15" hidden="false" customHeight="false" outlineLevel="0" collapsed="false">
      <c r="A780" s="0" t="n">
        <v>775</v>
      </c>
      <c r="B780" s="0" t="n">
        <f aca="false">A780*Setup!$B$11/3600</f>
        <v>64.5833333333333</v>
      </c>
      <c r="C780" s="0" t="n">
        <f aca="false">Setup!$B$7+Setup!$B$8*COS(2*PI()*(B780-Setup!$B$9)/24)</f>
        <v>27.953446041871</v>
      </c>
      <c r="D780" s="0" t="n">
        <f aca="false">(C780-E780)/Setup!$B$17</f>
        <v>14.0391297861996</v>
      </c>
      <c r="E780" s="0" t="n">
        <f aca="false">SUMPRODUCT('FD inverse'!$A$3:$BH$3,'FD mesh'!$B$84:$BI$84,$E779:$BL779)+'FD inverse'!$A$3*$C780/Setup!$B$17+INDEX('FD inverse'!$A$3:$BH$3,1,'FD mesh'!$B$15+1)*Setup!$B$22</f>
        <v>26.1283591696651</v>
      </c>
      <c r="F780" s="0" t="n">
        <f aca="false">SUMPRODUCT('FD inverse'!$A$4:$BH$4,'FD mesh'!$B$84:$BI$84,$E779:$BL779)+'FD inverse'!$A$4*$C780/Setup!$B$17+INDEX('FD inverse'!$A$4:$BH$4,1,'FD mesh'!$B$15+1)*Setup!$B$22</f>
        <v>25.7110103872228</v>
      </c>
      <c r="G780" s="0" t="n">
        <f aca="false">SUMPRODUCT('FD inverse'!$A$5:$BH$5,'FD mesh'!$B$84:$BI$84,$E779:$BL779)+'FD inverse'!$A$5*$C780/Setup!$B$17+INDEX('FD inverse'!$A$5:$BH$5,1,'FD mesh'!$B$15+1)*Setup!$B$22</f>
        <v>25.2959629686334</v>
      </c>
      <c r="H780" s="0" t="n">
        <f aca="false">SUMPRODUCT('FD inverse'!$A$6:$BH$6,'FD mesh'!$B$84:$BI$84,$E779:$BL779)+'FD inverse'!$A$6*$C780/Setup!$B$17+INDEX('FD inverse'!$A$6:$BH$6,1,'FD mesh'!$B$15+1)*Setup!$B$22</f>
        <v>23.9071976881417</v>
      </c>
      <c r="I780" s="0" t="n">
        <f aca="false">SUMPRODUCT('FD inverse'!$A$7:$BH$7,'FD mesh'!$B$84:$BI$84,$E779:$BL779)+'FD inverse'!$A$7*$C780/Setup!$B$17+INDEX('FD inverse'!$A$7:$BH$7,1,'FD mesh'!$B$15+1)*Setup!$B$22</f>
        <v>23.7890818361608</v>
      </c>
      <c r="J780" s="0" t="n">
        <f aca="false">SUMPRODUCT('FD inverse'!$A$8:$BH$8,'FD mesh'!$B$84:$BI$84,$E779:$BL779)+'FD inverse'!$A$8*$C780/Setup!$B$17+INDEX('FD inverse'!$A$8:$BH$8,1,'FD mesh'!$B$15+1)*Setup!$B$22</f>
        <v>23.6809141003115</v>
      </c>
      <c r="K780" s="0" t="n">
        <f aca="false">SUMPRODUCT('FD inverse'!$A$9:$BH$9,'FD mesh'!$B$84:$BI$84,$E779:$BL779)+'FD inverse'!$A$9*$C780/Setup!$B$17+INDEX('FD inverse'!$A$9:$BH$9,1,'FD mesh'!$B$15+1)*Setup!$B$22</f>
        <v>23.5829888738414</v>
      </c>
      <c r="L780" s="0" t="n">
        <f aca="false">SUMPRODUCT('FD inverse'!$A$10:$BH$10,'FD mesh'!$B$84:$BI$84,$E779:$BL779)+'FD inverse'!$A$10*$C780/Setup!$B$17+INDEX('FD inverse'!$A$10:$BH$10,1,'FD mesh'!$B$15+1)*Setup!$B$22</f>
        <v>23.4955287617981</v>
      </c>
      <c r="M780" s="0" t="n">
        <f aca="false">SUMPRODUCT('FD inverse'!$A$11:$BH$11,'FD mesh'!$B$84:$BI$84,$E779:$BL779)+'FD inverse'!$A$11*$C780/Setup!$B$17+INDEX('FD inverse'!$A$11:$BH$11,1,'FD mesh'!$B$15+1)*Setup!$B$22</f>
        <v>23.4186974340142</v>
      </c>
      <c r="N780" s="0" t="n">
        <f aca="false">SUMPRODUCT('FD inverse'!$A$12:$BH$12,'FD mesh'!$B$84:$BI$84,$E779:$BL779)+'FD inverse'!$A$12*$C780/Setup!$B$17+INDEX('FD inverse'!$A$12:$BH$12,1,'FD mesh'!$B$15+1)*Setup!$B$22</f>
        <v>23.3526108259129</v>
      </c>
      <c r="O780" s="0" t="n">
        <f aca="false">SUMPRODUCT('FD inverse'!$A$13:$BH$13,'FD mesh'!$B$84:$BI$84,$E779:$BL779)+'FD inverse'!$A$13*$C780/Setup!$B$17+INDEX('FD inverse'!$A$13:$BH$13,1,'FD mesh'!$B$15+1)*Setup!$B$22</f>
        <v>23.2973466649352</v>
      </c>
      <c r="P780" s="0" t="n">
        <f aca="false">SUMPRODUCT('FD inverse'!$A$14:$BH$14,'FD mesh'!$B$84:$BI$84,$E779:$BL779)+'FD inverse'!$A$14*$C780/Setup!$B$17+INDEX('FD inverse'!$A$14:$BH$14,1,'FD mesh'!$B$15+1)*Setup!$B$22</f>
        <v>23.2529523075384</v>
      </c>
      <c r="Q780" s="0" t="n">
        <f aca="false">SUMPRODUCT('FD inverse'!$A$15:$BH$15,'FD mesh'!$B$84:$BI$84,$E779:$BL779)+'FD inverse'!$A$15*$C780/Setup!$B$17+INDEX('FD inverse'!$A$15:$BH$15,1,'FD mesh'!$B$15+1)*Setup!$B$22</f>
        <v>23.219450877273</v>
      </c>
      <c r="R780" s="0" t="n">
        <f aca="false">SUMPRODUCT('FD inverse'!$A$16:$BH$16,'FD mesh'!$B$84:$BI$84,$E779:$BL779)+'FD inverse'!$A$16*$C780/Setup!$B$17+INDEX('FD inverse'!$A$16:$BH$16,1,'FD mesh'!$B$15+1)*Setup!$B$22</f>
        <v>23.1968456986993</v>
      </c>
      <c r="S780" s="0" t="n">
        <f aca="false">SUMPRODUCT('FD inverse'!$A$17:$BH$17,'FD mesh'!$B$84:$BI$84,$E779:$BL779)+'FD inverse'!$A$17*$C780/Setup!$B$17+INDEX('FD inverse'!$A$17:$BH$17,1,'FD mesh'!$B$15+1)*Setup!$B$22</f>
        <v>22.6454102601787</v>
      </c>
      <c r="T780" s="0" t="n">
        <f aca="false">SUMPRODUCT('FD inverse'!$A$18:$BH$18,'FD mesh'!$B$84:$BI$84,$E779:$BL779)+'FD inverse'!$A$18*$C780/Setup!$B$17+INDEX('FD inverse'!$A$18:$BH$18,1,'FD mesh'!$B$15+1)*Setup!$B$22</f>
        <v>22.0990505571548</v>
      </c>
      <c r="U780" s="0" t="n">
        <f aca="false">SUMPRODUCT('FD inverse'!$A$19:$BH$19,'FD mesh'!$B$84:$BI$84,$E779:$BL779)+'FD inverse'!$A$19*$C780/Setup!$B$17+INDEX('FD inverse'!$A$19:$BH$19,1,'FD mesh'!$B$15+1)*Setup!$B$22</f>
        <v>21.5574112469545</v>
      </c>
      <c r="V780" s="0" t="n">
        <f aca="false">SUMPRODUCT('FD inverse'!$A$20:$BH$20,'FD mesh'!$B$84:$BI$84,$E779:$BL779)+'FD inverse'!$A$20*$C780/Setup!$B$17+INDEX('FD inverse'!$A$20:$BH$20,1,'FD mesh'!$B$15+1)*Setup!$B$22</f>
        <v>21.0201353243799</v>
      </c>
      <c r="W780" s="0" t="n">
        <f aca="false">SUMPRODUCT('FD inverse'!$A$21:$BH$21,'FD mesh'!$B$84:$BI$84,$E779:$BL779)+'FD inverse'!$A$21*$C780/Setup!$B$17+INDEX('FD inverse'!$A$21:$BH$21,1,'FD mesh'!$B$15+1)*Setup!$B$22</f>
        <v>20.486865005036</v>
      </c>
      <c r="X780" s="0" t="n">
        <f aca="false">SUMPRODUCT('FD inverse'!$A$22:$BH$22,'FD mesh'!$B$84:$BI$84,$E779:$BL779)+'FD inverse'!$A$22*$C780/Setup!$B$17+INDEX('FD inverse'!$A$22:$BH$22,1,'FD mesh'!$B$15+1)*Setup!$B$22</f>
        <v>19.9572424393838</v>
      </c>
      <c r="Y780" s="0" t="n">
        <f aca="false">SUMPRODUCT('FD inverse'!$A$23:$BH$23,'FD mesh'!$B$84:$BI$84,$E779:$BL779)+'FD inverse'!$A$23*$C780/Setup!$B$17+INDEX('FD inverse'!$A$23:$BH$23,1,'FD mesh'!$B$15+1)*Setup!$B$22</f>
        <v>19.4309102715855</v>
      </c>
      <c r="Z780" s="0" t="n">
        <f aca="false">SUMPRODUCT('FD inverse'!$A$24:$BH$24,'FD mesh'!$B$84:$BI$84,$E779:$BL779)+'FD inverse'!$A$24*$C780/Setup!$B$17+INDEX('FD inverse'!$A$24:$BH$24,1,'FD mesh'!$B$15+1)*Setup!$B$22</f>
        <v>18.9075120571749</v>
      </c>
      <c r="AA780" s="0" t="n">
        <f aca="false">SUMPRODUCT('FD inverse'!$A$25:$BH$25,'FD mesh'!$B$84:$BI$84,$E779:$BL779)+'FD inverse'!$A$25*$C780/Setup!$B$17+INDEX('FD inverse'!$A$25:$BH$25,1,'FD mesh'!$B$15+1)*Setup!$B$22</f>
        <v>18.3866925535363</v>
      </c>
      <c r="AB780" s="0" t="n">
        <f aca="false">SUMPRODUCT('FD inverse'!$A$26:$BH$26,'FD mesh'!$B$84:$BI$84,$E779:$BL779)+'FD inverse'!$A$26*$C780/Setup!$B$17+INDEX('FD inverse'!$A$26:$BH$26,1,'FD mesh'!$B$15+1)*Setup!$B$22</f>
        <v>17.8680978971028</v>
      </c>
      <c r="AC780" s="0" t="n">
        <f aca="false">SUMPRODUCT('FD inverse'!$A$27:$BH$27,'FD mesh'!$B$84:$BI$84,$E779:$BL779)+'FD inverse'!$A$27*$C780/Setup!$B$17+INDEX('FD inverse'!$A$27:$BH$27,1,'FD mesh'!$B$15+1)*Setup!$B$22</f>
        <v>17.3513756811118</v>
      </c>
      <c r="AD780" s="0" t="n">
        <f aca="false">SUMPRODUCT('FD inverse'!$A$28:$BH$28,'FD mesh'!$B$84:$BI$84,$E779:$BL779)+'FD inverse'!$A$28*$C780/Setup!$B$17+INDEX('FD inverse'!$A$28:$BH$28,1,'FD mesh'!$B$15+1)*Setup!$B$22</f>
        <v>16.8361749476751</v>
      </c>
      <c r="AE780" s="0" t="n">
        <f aca="false">SUMPRODUCT('FD inverse'!$A$29:$BH$29,'FD mesh'!$B$84:$BI$84,$E779:$BL779)+'FD inverse'!$A$29*$C780/Setup!$B$17+INDEX('FD inverse'!$A$29:$BH$29,1,'FD mesh'!$B$15+1)*Setup!$B$22</f>
        <v>16.3221461078371</v>
      </c>
      <c r="AF780" s="0" t="n">
        <f aca="false">SUMPRODUCT('FD inverse'!$A$30:$BH$30,'FD mesh'!$B$84:$BI$84,$E779:$BL779)+'FD inverse'!$A$30*$C780/Setup!$B$17+INDEX('FD inverse'!$A$30:$BH$30,1,'FD mesh'!$B$15+1)*Setup!$B$22</f>
        <v>15.8089408032232</v>
      </c>
      <c r="AG780" s="0" t="n">
        <f aca="false">SUMPRODUCT('FD inverse'!$A$31:$BH$31,'FD mesh'!$B$84:$BI$84,$E779:$BL779)+'FD inverse'!$A$31*$C780/Setup!$B$17+INDEX('FD inverse'!$A$31:$BH$31,1,'FD mesh'!$B$15+1)*Setup!$B$22</f>
        <v>15.2962117228035</v>
      </c>
      <c r="AH780" s="0" t="n">
        <f aca="false">SUMPRODUCT('FD inverse'!$A$32:$BH$32,'FD mesh'!$B$84:$BI$84,$E779:$BL779)+'FD inverse'!$A$32*$C780/Setup!$B$17+INDEX('FD inverse'!$A$32:$BH$32,1,'FD mesh'!$B$15+1)*Setup!$B$22</f>
        <v>15.2747151548047</v>
      </c>
      <c r="AI780" s="0" t="n">
        <f aca="false">SUMPRODUCT('FD inverse'!$A$33:$BH$33,'FD mesh'!$B$84:$BI$84,$E779:$BL779)+'FD inverse'!$A$33*$C780/Setup!$B$17+INDEX('FD inverse'!$A$33:$BH$33,1,'FD mesh'!$B$15+1)*Setup!$B$22</f>
        <v>15.2534175611339</v>
      </c>
      <c r="AJ780" s="0" t="n">
        <f aca="false">SUMPRODUCT('FD inverse'!$A$34:$BH$34,'FD mesh'!$B$84:$BI$84,$E779:$BL779)+'FD inverse'!$A$34*$C780/Setup!$B$17+INDEX('FD inverse'!$A$34:$BH$34,1,'FD mesh'!$B$15+1)*Setup!$B$22</f>
        <v>15.2322964649355</v>
      </c>
      <c r="AK780" s="0" t="n">
        <f aca="false">SUMPRODUCT('FD inverse'!$A$35:$BH$35,'FD mesh'!$B$84:$BI$84,$E779:$BL779)+'FD inverse'!$A$35*$C780/Setup!$B$17+INDEX('FD inverse'!$A$35:$BH$35,1,'FD mesh'!$B$15+1)*Setup!$B$22</f>
        <v>15.2113310619324</v>
      </c>
      <c r="AL780" s="0" t="n">
        <f aca="false">SUMPRODUCT('FD inverse'!$A$36:$BH$36,'FD mesh'!$B$84:$BI$84,$E779:$BL779)+'FD inverse'!$A$36*$C780/Setup!$B$17+INDEX('FD inverse'!$A$36:$BH$36,1,'FD mesh'!$B$15+1)*Setup!$B$22</f>
        <v>15.1905021403012</v>
      </c>
      <c r="AM780" s="0" t="n">
        <f aca="false">SUMPRODUCT('FD inverse'!$A$37:$BH$37,'FD mesh'!$B$84:$BI$84,$E779:$BL779)+'FD inverse'!$A$37*$C780/Setup!$B$17+INDEX('FD inverse'!$A$37:$BH$37,1,'FD mesh'!$B$15+1)*Setup!$B$22</f>
        <v>15.1697919845983</v>
      </c>
      <c r="AN780" s="0" t="n">
        <f aca="false">SUMPRODUCT('FD inverse'!$A$38:$BH$38,'FD mesh'!$B$84:$BI$84,$E779:$BL779)+'FD inverse'!$A$38*$C780/Setup!$B$17+INDEX('FD inverse'!$A$38:$BH$38,1,'FD mesh'!$B$15+1)*Setup!$B$22</f>
        <v>15.1491842658431</v>
      </c>
      <c r="AO780" s="0" t="n">
        <f aca="false">SUMPRODUCT('FD inverse'!$A$39:$BH$39,'FD mesh'!$B$84:$BI$84,$E779:$BL779)+'FD inverse'!$A$39*$C780/Setup!$B$17+INDEX('FD inverse'!$A$39:$BH$39,1,'FD mesh'!$B$15+1)*Setup!$B$22</f>
        <v>15.1286639196753</v>
      </c>
      <c r="AP780" s="0" t="n">
        <f aca="false">SUMPRODUCT('FD inverse'!$A$40:$BH$40,'FD mesh'!$B$84:$BI$84,$E779:$BL779)+'FD inverse'!$A$40*$C780/Setup!$B$17+INDEX('FD inverse'!$A$40:$BH$40,1,'FD mesh'!$B$15+1)*Setup!$B$22</f>
        <v>15.1082170143216</v>
      </c>
      <c r="AQ780" s="0" t="n">
        <f aca="false">SUMPRODUCT('FD inverse'!$A$41:$BH$41,'FD mesh'!$B$84:$BI$84,$E779:$BL779)+'FD inverse'!$A$41*$C780/Setup!$B$17+INDEX('FD inverse'!$A$41:$BH$41,1,'FD mesh'!$B$15+1)*Setup!$B$22</f>
        <v>15.0878306099502</v>
      </c>
      <c r="AR780" s="0" t="n">
        <f aca="false">SUMPRODUCT('FD inverse'!$A$42:$BH$42,'FD mesh'!$B$84:$BI$84,$E779:$BL779)+'FD inverse'!$A$42*$C780/Setup!$B$17+INDEX('FD inverse'!$A$42:$BH$42,1,'FD mesh'!$B$15+1)*Setup!$B$22</f>
        <v>15.0674926108423</v>
      </c>
      <c r="AS780" s="0" t="n">
        <f aca="false">SUMPRODUCT('FD inverse'!$A$43:$BH$43,'FD mesh'!$B$84:$BI$84,$E779:$BL779)+'FD inverse'!$A$43*$C780/Setup!$B$17+INDEX('FD inverse'!$A$43:$BH$43,1,'FD mesh'!$B$15+1)*Setup!$B$22</f>
        <v>0</v>
      </c>
      <c r="AT780" s="0" t="n">
        <f aca="false">SUMPRODUCT('FD inverse'!$A$44:$BH$44,'FD mesh'!$B$84:$BI$84,$E779:$BL779)+'FD inverse'!$A$44*$C780/Setup!$B$17+INDEX('FD inverse'!$A$44:$BH$44,1,'FD mesh'!$B$15+1)*Setup!$B$22</f>
        <v>0</v>
      </c>
      <c r="AU780" s="0" t="n">
        <f aca="false">SUMPRODUCT('FD inverse'!$A$45:$BH$45,'FD mesh'!$B$84:$BI$84,$E779:$BL779)+'FD inverse'!$A$45*$C780/Setup!$B$17+INDEX('FD inverse'!$A$45:$BH$45,1,'FD mesh'!$B$15+1)*Setup!$B$22</f>
        <v>0</v>
      </c>
      <c r="AV780" s="0" t="n">
        <f aca="false">SUMPRODUCT('FD inverse'!$A$46:$BH$46,'FD mesh'!$B$84:$BI$84,$E779:$BL779)+'FD inverse'!$A$46*$C780/Setup!$B$17+INDEX('FD inverse'!$A$46:$BH$46,1,'FD mesh'!$B$15+1)*Setup!$B$22</f>
        <v>0</v>
      </c>
      <c r="AW780" s="0" t="n">
        <f aca="false">SUMPRODUCT('FD inverse'!$A$47:$BH$47,'FD mesh'!$B$84:$BI$84,$E779:$BL779)+'FD inverse'!$A$47*$C780/Setup!$B$17+INDEX('FD inverse'!$A$47:$BH$47,1,'FD mesh'!$B$15+1)*Setup!$B$22</f>
        <v>0</v>
      </c>
      <c r="AX780" s="0" t="n">
        <f aca="false">SUMPRODUCT('FD inverse'!$A$48:$BH$48,'FD mesh'!$B$84:$BI$84,$E779:$BL779)+'FD inverse'!$A$48*$C780/Setup!$B$17+INDEX('FD inverse'!$A$48:$BH$48,1,'FD mesh'!$B$15+1)*Setup!$B$22</f>
        <v>0</v>
      </c>
      <c r="AY780" s="0" t="n">
        <f aca="false">SUMPRODUCT('FD inverse'!$A$49:$BH$49,'FD mesh'!$B$84:$BI$84,$E779:$BL779)+'FD inverse'!$A$49*$C780/Setup!$B$17+INDEX('FD inverse'!$A$49:$BH$49,1,'FD mesh'!$B$15+1)*Setup!$B$22</f>
        <v>0</v>
      </c>
      <c r="AZ780" s="0" t="n">
        <f aca="false">SUMPRODUCT('FD inverse'!$A$50:$BH$50,'FD mesh'!$B$84:$BI$84,$E779:$BL779)+'FD inverse'!$A$50*$C780/Setup!$B$17+INDEX('FD inverse'!$A$50:$BH$50,1,'FD mesh'!$B$15+1)*Setup!$B$22</f>
        <v>0</v>
      </c>
      <c r="BA780" s="0" t="n">
        <f aca="false">SUMPRODUCT('FD inverse'!$A$51:$BH$51,'FD mesh'!$B$84:$BI$84,$E779:$BL779)+'FD inverse'!$A$51*$C780/Setup!$B$17+INDEX('FD inverse'!$A$51:$BH$51,1,'FD mesh'!$B$15+1)*Setup!$B$22</f>
        <v>0</v>
      </c>
      <c r="BB780" s="0" t="n">
        <f aca="false">SUMPRODUCT('FD inverse'!$A$52:$BH$52,'FD mesh'!$B$84:$BI$84,$E779:$BL779)+'FD inverse'!$A$52*$C780/Setup!$B$17+INDEX('FD inverse'!$A$52:$BH$52,1,'FD mesh'!$B$15+1)*Setup!$B$22</f>
        <v>0</v>
      </c>
      <c r="BC780" s="0" t="n">
        <f aca="false">SUMPRODUCT('FD inverse'!$A$53:$BH$53,'FD mesh'!$B$84:$BI$84,$E779:$BL779)+'FD inverse'!$A$53*$C780/Setup!$B$17+INDEX('FD inverse'!$A$53:$BH$53,1,'FD mesh'!$B$15+1)*Setup!$B$22</f>
        <v>0</v>
      </c>
      <c r="BD780" s="0" t="n">
        <f aca="false">SUMPRODUCT('FD inverse'!$A$54:$BH$54,'FD mesh'!$B$84:$BI$84,$E779:$BL779)+'FD inverse'!$A$54*$C780/Setup!$B$17+INDEX('FD inverse'!$A$54:$BH$54,1,'FD mesh'!$B$15+1)*Setup!$B$22</f>
        <v>0</v>
      </c>
      <c r="BE780" s="0" t="n">
        <f aca="false">SUMPRODUCT('FD inverse'!$A$55:$BH$55,'FD mesh'!$B$84:$BI$84,$E779:$BL779)+'FD inverse'!$A$55*$C780/Setup!$B$17+INDEX('FD inverse'!$A$55:$BH$55,1,'FD mesh'!$B$15+1)*Setup!$B$22</f>
        <v>0</v>
      </c>
      <c r="BF780" s="0" t="n">
        <f aca="false">SUMPRODUCT('FD inverse'!$A$56:$BH$56,'FD mesh'!$B$84:$BI$84,$E779:$BL779)+'FD inverse'!$A$56*$C780/Setup!$B$17+INDEX('FD inverse'!$A$56:$BH$56,1,'FD mesh'!$B$15+1)*Setup!$B$22</f>
        <v>0</v>
      </c>
      <c r="BG780" s="0" t="n">
        <f aca="false">SUMPRODUCT('FD inverse'!$A$57:$BH$57,'FD mesh'!$B$84:$BI$84,$E779:$BL779)+'FD inverse'!$A$57*$C780/Setup!$B$17+INDEX('FD inverse'!$A$57:$BH$57,1,'FD mesh'!$B$15+1)*Setup!$B$22</f>
        <v>0</v>
      </c>
      <c r="BH780" s="0" t="n">
        <f aca="false">SUMPRODUCT('FD inverse'!$A$58:$BH$58,'FD mesh'!$B$84:$BI$84,$E779:$BL779)+'FD inverse'!$A$58*$C780/Setup!$B$17+INDEX('FD inverse'!$A$58:$BH$58,1,'FD mesh'!$B$15+1)*Setup!$B$22</f>
        <v>0</v>
      </c>
      <c r="BI780" s="0" t="n">
        <f aca="false">SUMPRODUCT('FD inverse'!$A$59:$BH$59,'FD mesh'!$B$84:$BI$84,$E779:$BL779)+'FD inverse'!$A$59*$C780/Setup!$B$17+INDEX('FD inverse'!$A$59:$BH$59,1,'FD mesh'!$B$15+1)*Setup!$B$22</f>
        <v>0</v>
      </c>
      <c r="BJ780" s="0" t="n">
        <f aca="false">SUMPRODUCT('FD inverse'!$A$60:$BH$60,'FD mesh'!$B$84:$BI$84,$E779:$BL779)+'FD inverse'!$A$60*$C780/Setup!$B$17+INDEX('FD inverse'!$A$60:$BH$60,1,'FD mesh'!$B$15+1)*Setup!$B$22</f>
        <v>0</v>
      </c>
      <c r="BK780" s="0" t="n">
        <f aca="false">SUMPRODUCT('FD inverse'!$A$61:$BH$61,'FD mesh'!$B$84:$BI$84,$E779:$BL779)+'FD inverse'!$A$61*$C780/Setup!$B$17+INDEX('FD inverse'!$A$61:$BH$61,1,'FD mesh'!$B$15+1)*Setup!$B$22</f>
        <v>0</v>
      </c>
      <c r="BL780" s="0" t="n">
        <f aca="false">SUMPRODUCT('FD inverse'!$A$62:$BH$62,'FD mesh'!$B$84:$BI$84,$E779:$BL779)+'FD inverse'!$A$62*$C780/Setup!$B$17+INDEX('FD inverse'!$A$62:$BH$62,1,'FD mesh'!$B$15+1)*Setup!$B$22</f>
        <v>0</v>
      </c>
    </row>
    <row r="781" customFormat="false" ht="15" hidden="false" customHeight="false" outlineLevel="0" collapsed="false">
      <c r="A781" s="0" t="n">
        <v>776</v>
      </c>
      <c r="B781" s="0" t="n">
        <f aca="false">A781*Setup!$B$11/3600</f>
        <v>64.6666666666667</v>
      </c>
      <c r="C781" s="0" t="n">
        <f aca="false">Setup!$B$7+Setup!$B$8*COS(2*PI()*(B781-Setup!$B$9)/24)</f>
        <v>27.9392310120488</v>
      </c>
      <c r="D781" s="0" t="n">
        <f aca="false">(C781-E781)/Setup!$B$17</f>
        <v>13.921670322512</v>
      </c>
      <c r="E781" s="0" t="n">
        <f aca="false">SUMPRODUCT('FD inverse'!$A$3:$BH$3,'FD mesh'!$B$84:$BI$84,$E780:$BL780)+'FD inverse'!$A$3*$C781/Setup!$B$17+INDEX('FD inverse'!$A$3:$BH$3,1,'FD mesh'!$B$15+1)*Setup!$B$22</f>
        <v>26.1294138701223</v>
      </c>
      <c r="F781" s="0" t="n">
        <f aca="false">SUMPRODUCT('FD inverse'!$A$4:$BH$4,'FD mesh'!$B$84:$BI$84,$E780:$BL780)+'FD inverse'!$A$4*$C781/Setup!$B$17+INDEX('FD inverse'!$A$4:$BH$4,1,'FD mesh'!$B$15+1)*Setup!$B$22</f>
        <v>25.7153073285048</v>
      </c>
      <c r="G781" s="0" t="n">
        <f aca="false">SUMPRODUCT('FD inverse'!$A$5:$BH$5,'FD mesh'!$B$84:$BI$84,$E780:$BL780)+'FD inverse'!$A$5*$C781/Setup!$B$17+INDEX('FD inverse'!$A$5:$BH$5,1,'FD mesh'!$B$15+1)*Setup!$B$22</f>
        <v>25.3030657787633</v>
      </c>
      <c r="H781" s="0" t="n">
        <f aca="false">SUMPRODUCT('FD inverse'!$A$6:$BH$6,'FD mesh'!$B$84:$BI$84,$E780:$BL780)+'FD inverse'!$A$6*$C781/Setup!$B$17+INDEX('FD inverse'!$A$6:$BH$6,1,'FD mesh'!$B$15+1)*Setup!$B$22</f>
        <v>23.9231133040182</v>
      </c>
      <c r="I781" s="0" t="n">
        <f aca="false">SUMPRODUCT('FD inverse'!$A$7:$BH$7,'FD mesh'!$B$84:$BI$84,$E780:$BL780)+'FD inverse'!$A$7*$C781/Setup!$B$17+INDEX('FD inverse'!$A$7:$BH$7,1,'FD mesh'!$B$15+1)*Setup!$B$22</f>
        <v>23.8056884879276</v>
      </c>
      <c r="J781" s="0" t="n">
        <f aca="false">SUMPRODUCT('FD inverse'!$A$8:$BH$8,'FD mesh'!$B$84:$BI$84,$E780:$BL780)+'FD inverse'!$A$8*$C781/Setup!$B$17+INDEX('FD inverse'!$A$8:$BH$8,1,'FD mesh'!$B$15+1)*Setup!$B$22</f>
        <v>23.6980611065077</v>
      </c>
      <c r="K781" s="0" t="n">
        <f aca="false">SUMPRODUCT('FD inverse'!$A$9:$BH$9,'FD mesh'!$B$84:$BI$84,$E780:$BL780)+'FD inverse'!$A$9*$C781/Setup!$B$17+INDEX('FD inverse'!$A$9:$BH$9,1,'FD mesh'!$B$15+1)*Setup!$B$22</f>
        <v>23.6005499529323</v>
      </c>
      <c r="L781" s="0" t="n">
        <f aca="false">SUMPRODUCT('FD inverse'!$A$10:$BH$10,'FD mesh'!$B$84:$BI$84,$E780:$BL780)+'FD inverse'!$A$10*$C781/Setup!$B$17+INDEX('FD inverse'!$A$10:$BH$10,1,'FD mesh'!$B$15+1)*Setup!$B$22</f>
        <v>23.5133993179945</v>
      </c>
      <c r="M781" s="0" t="n">
        <f aca="false">SUMPRODUCT('FD inverse'!$A$11:$BH$11,'FD mesh'!$B$84:$BI$84,$E780:$BL780)+'FD inverse'!$A$11*$C781/Setup!$B$17+INDEX('FD inverse'!$A$11:$BH$11,1,'FD mesh'!$B$15+1)*Setup!$B$22</f>
        <v>23.4367917840575</v>
      </c>
      <c r="N781" s="0" t="n">
        <f aca="false">SUMPRODUCT('FD inverse'!$A$12:$BH$12,'FD mesh'!$B$84:$BI$84,$E780:$BL780)+'FD inverse'!$A$12*$C781/Setup!$B$17+INDEX('FD inverse'!$A$12:$BH$12,1,'FD mesh'!$B$15+1)*Setup!$B$22</f>
        <v>23.3708593828895</v>
      </c>
      <c r="O781" s="0" t="n">
        <f aca="false">SUMPRODUCT('FD inverse'!$A$13:$BH$13,'FD mesh'!$B$84:$BI$84,$E780:$BL780)+'FD inverse'!$A$13*$C781/Setup!$B$17+INDEX('FD inverse'!$A$13:$BH$13,1,'FD mesh'!$B$15+1)*Setup!$B$22</f>
        <v>23.3156930920322</v>
      </c>
      <c r="P781" s="0" t="n">
        <f aca="false">SUMPRODUCT('FD inverse'!$A$14:$BH$14,'FD mesh'!$B$84:$BI$84,$E780:$BL780)+'FD inverse'!$A$14*$C781/Setup!$B$17+INDEX('FD inverse'!$A$14:$BH$14,1,'FD mesh'!$B$15+1)*Setup!$B$22</f>
        <v>23.2713506519695</v>
      </c>
      <c r="Q781" s="0" t="n">
        <f aca="false">SUMPRODUCT('FD inverse'!$A$15:$BH$15,'FD mesh'!$B$84:$BI$84,$E780:$BL780)+'FD inverse'!$A$15*$C781/Setup!$B$17+INDEX('FD inverse'!$A$15:$BH$15,1,'FD mesh'!$B$15+1)*Setup!$B$22</f>
        <v>23.2378626923972</v>
      </c>
      <c r="R781" s="0" t="n">
        <f aca="false">SUMPRODUCT('FD inverse'!$A$16:$BH$16,'FD mesh'!$B$84:$BI$84,$E780:$BL780)+'FD inverse'!$A$16*$C781/Setup!$B$17+INDEX('FD inverse'!$A$16:$BH$16,1,'FD mesh'!$B$15+1)*Setup!$B$22</f>
        <v>23.2152371606268</v>
      </c>
      <c r="S781" s="0" t="n">
        <f aca="false">SUMPRODUCT('FD inverse'!$A$17:$BH$17,'FD mesh'!$B$84:$BI$84,$E780:$BL780)+'FD inverse'!$A$17*$C781/Setup!$B$17+INDEX('FD inverse'!$A$17:$BH$17,1,'FD mesh'!$B$15+1)*Setup!$B$22</f>
        <v>22.6626186588432</v>
      </c>
      <c r="T781" s="0" t="n">
        <f aca="false">SUMPRODUCT('FD inverse'!$A$18:$BH$18,'FD mesh'!$B$84:$BI$84,$E780:$BL780)+'FD inverse'!$A$18*$C781/Setup!$B$17+INDEX('FD inverse'!$A$18:$BH$18,1,'FD mesh'!$B$15+1)*Setup!$B$22</f>
        <v>22.1150643429524</v>
      </c>
      <c r="U781" s="0" t="n">
        <f aca="false">SUMPRODUCT('FD inverse'!$A$19:$BH$19,'FD mesh'!$B$84:$BI$84,$E780:$BL780)+'FD inverse'!$A$19*$C781/Setup!$B$17+INDEX('FD inverse'!$A$19:$BH$19,1,'FD mesh'!$B$15+1)*Setup!$B$22</f>
        <v>21.5722226554533</v>
      </c>
      <c r="V781" s="0" t="n">
        <f aca="false">SUMPRODUCT('FD inverse'!$A$20:$BH$20,'FD mesh'!$B$84:$BI$84,$E780:$BL780)+'FD inverse'!$A$20*$C781/Setup!$B$17+INDEX('FD inverse'!$A$20:$BH$20,1,'FD mesh'!$B$15+1)*Setup!$B$22</f>
        <v>21.033739753884</v>
      </c>
      <c r="W781" s="0" t="n">
        <f aca="false">SUMPRODUCT('FD inverse'!$A$21:$BH$21,'FD mesh'!$B$84:$BI$84,$E780:$BL780)+'FD inverse'!$A$21*$C781/Setup!$B$17+INDEX('FD inverse'!$A$21:$BH$21,1,'FD mesh'!$B$15+1)*Setup!$B$22</f>
        <v>20.4992604415687</v>
      </c>
      <c r="X781" s="0" t="n">
        <f aca="false">SUMPRODUCT('FD inverse'!$A$22:$BH$22,'FD mesh'!$B$84:$BI$84,$E780:$BL780)+'FD inverse'!$A$22*$C781/Setup!$B$17+INDEX('FD inverse'!$A$22:$BH$22,1,'FD mesh'!$B$15+1)*Setup!$B$22</f>
        <v>19.9684289291473</v>
      </c>
      <c r="Y781" s="0" t="n">
        <f aca="false">SUMPRODUCT('FD inverse'!$A$23:$BH$23,'FD mesh'!$B$84:$BI$84,$E780:$BL780)+'FD inverse'!$A$23*$C781/Setup!$B$17+INDEX('FD inverse'!$A$23:$BH$23,1,'FD mesh'!$B$15+1)*Setup!$B$22</f>
        <v>19.4408894408562</v>
      </c>
      <c r="Z781" s="0" t="n">
        <f aca="false">SUMPRODUCT('FD inverse'!$A$24:$BH$24,'FD mesh'!$B$84:$BI$84,$E780:$BL780)+'FD inverse'!$A$24*$C781/Setup!$B$17+INDEX('FD inverse'!$A$24:$BH$24,1,'FD mesh'!$B$15+1)*Setup!$B$22</f>
        <v>18.9162866795221</v>
      </c>
      <c r="AA781" s="0" t="n">
        <f aca="false">SUMPRODUCT('FD inverse'!$A$25:$BH$25,'FD mesh'!$B$84:$BI$84,$E780:$BL780)+'FD inverse'!$A$25*$C781/Setup!$B$17+INDEX('FD inverse'!$A$25:$BH$25,1,'FD mesh'!$B$15+1)*Setup!$B$22</f>
        <v>18.3942661641929</v>
      </c>
      <c r="AB781" s="0" t="n">
        <f aca="false">SUMPRODUCT('FD inverse'!$A$26:$BH$26,'FD mesh'!$B$84:$BI$84,$E780:$BL780)+'FD inverse'!$A$26*$C781/Setup!$B$17+INDEX('FD inverse'!$A$26:$BH$26,1,'FD mesh'!$B$15+1)*Setup!$B$22</f>
        <v>17.8744744542855</v>
      </c>
      <c r="AC781" s="0" t="n">
        <f aca="false">SUMPRODUCT('FD inverse'!$A$27:$BH$27,'FD mesh'!$B$84:$BI$84,$E780:$BL780)+'FD inverse'!$A$27*$C781/Setup!$B$17+INDEX('FD inverse'!$A$27:$BH$27,1,'FD mesh'!$B$15+1)*Setup!$B$22</f>
        <v>17.3565592740634</v>
      </c>
      <c r="AD781" s="0" t="n">
        <f aca="false">SUMPRODUCT('FD inverse'!$A$28:$BH$28,'FD mesh'!$B$84:$BI$84,$E780:$BL780)+'FD inverse'!$A$28*$C781/Setup!$B$17+INDEX('FD inverse'!$A$28:$BH$28,1,'FD mesh'!$B$15+1)*Setup!$B$22</f>
        <v>16.8401695511956</v>
      </c>
      <c r="AE781" s="0" t="n">
        <f aca="false">SUMPRODUCT('FD inverse'!$A$29:$BH$29,'FD mesh'!$B$84:$BI$84,$E780:$BL780)+'FD inverse'!$A$29*$C781/Setup!$B$17+INDEX('FD inverse'!$A$29:$BH$29,1,'FD mesh'!$B$15+1)*Setup!$B$22</f>
        <v>16.3249553830781</v>
      </c>
      <c r="AF781" s="0" t="n">
        <f aca="false">SUMPRODUCT('FD inverse'!$A$30:$BH$30,'FD mesh'!$B$84:$BI$84,$E780:$BL780)+'FD inverse'!$A$30*$C781/Setup!$B$17+INDEX('FD inverse'!$A$30:$BH$30,1,'FD mesh'!$B$15+1)*Setup!$B$22</f>
        <v>15.8105679445316</v>
      </c>
      <c r="AG781" s="0" t="n">
        <f aca="false">SUMPRODUCT('FD inverse'!$A$31:$BH$31,'FD mesh'!$B$84:$BI$84,$E780:$BL780)+'FD inverse'!$A$31*$C781/Setup!$B$17+INDEX('FD inverse'!$A$31:$BH$31,1,'FD mesh'!$B$15+1)*Setup!$B$22</f>
        <v>15.2966593504273</v>
      </c>
      <c r="AH781" s="0" t="n">
        <f aca="false">SUMPRODUCT('FD inverse'!$A$32:$BH$32,'FD mesh'!$B$84:$BI$84,$E780:$BL780)+'FD inverse'!$A$32*$C781/Setup!$B$17+INDEX('FD inverse'!$A$32:$BH$32,1,'FD mesh'!$B$15+1)*Setup!$B$22</f>
        <v>15.2751148161061</v>
      </c>
      <c r="AI781" s="0" t="n">
        <f aca="false">SUMPRODUCT('FD inverse'!$A$33:$BH$33,'FD mesh'!$B$84:$BI$84,$E780:$BL780)+'FD inverse'!$A$33*$C781/Setup!$B$17+INDEX('FD inverse'!$A$33:$BH$33,1,'FD mesh'!$B$15+1)*Setup!$B$22</f>
        <v>15.2537725995412</v>
      </c>
      <c r="AJ781" s="0" t="n">
        <f aca="false">SUMPRODUCT('FD inverse'!$A$34:$BH$34,'FD mesh'!$B$84:$BI$84,$E780:$BL780)+'FD inverse'!$A$34*$C781/Setup!$B$17+INDEX('FD inverse'!$A$34:$BH$34,1,'FD mesh'!$B$15+1)*Setup!$B$22</f>
        <v>15.2326101115957</v>
      </c>
      <c r="AK781" s="0" t="n">
        <f aca="false">SUMPRODUCT('FD inverse'!$A$35:$BH$35,'FD mesh'!$B$84:$BI$84,$E780:$BL780)+'FD inverse'!$A$35*$C781/Setup!$B$17+INDEX('FD inverse'!$A$35:$BH$35,1,'FD mesh'!$B$15+1)*Setup!$B$22</f>
        <v>15.2116063988138</v>
      </c>
      <c r="AL781" s="0" t="n">
        <f aca="false">SUMPRODUCT('FD inverse'!$A$36:$BH$36,'FD mesh'!$B$84:$BI$84,$E780:$BL780)+'FD inverse'!$A$36*$C781/Setup!$B$17+INDEX('FD inverse'!$A$36:$BH$36,1,'FD mesh'!$B$15+1)*Setup!$B$22</f>
        <v>15.1907420679033</v>
      </c>
      <c r="AM781" s="0" t="n">
        <f aca="false">SUMPRODUCT('FD inverse'!$A$37:$BH$37,'FD mesh'!$B$84:$BI$84,$E780:$BL780)+'FD inverse'!$A$37*$C781/Setup!$B$17+INDEX('FD inverse'!$A$37:$BH$37,1,'FD mesh'!$B$15+1)*Setup!$B$22</f>
        <v>15.1699991938712</v>
      </c>
      <c r="AN781" s="0" t="n">
        <f aca="false">SUMPRODUCT('FD inverse'!$A$38:$BH$38,'FD mesh'!$B$84:$BI$84,$E780:$BL780)+'FD inverse'!$A$38*$C781/Setup!$B$17+INDEX('FD inverse'!$A$38:$BH$38,1,'FD mesh'!$B$15+1)*Setup!$B$22</f>
        <v>15.1493612139459</v>
      </c>
      <c r="AO781" s="0" t="n">
        <f aca="false">SUMPRODUCT('FD inverse'!$A$39:$BH$39,'FD mesh'!$B$84:$BI$84,$E780:$BL780)+'FD inverse'!$A$39*$C781/Setup!$B$17+INDEX('FD inverse'!$A$39:$BH$39,1,'FD mesh'!$B$15+1)*Setup!$B$22</f>
        <v>15.1288128092258</v>
      </c>
      <c r="AP781" s="0" t="n">
        <f aca="false">SUMPRODUCT('FD inverse'!$A$40:$BH$40,'FD mesh'!$B$84:$BI$84,$E780:$BL780)+'FD inverse'!$A$40*$C781/Setup!$B$17+INDEX('FD inverse'!$A$40:$BH$40,1,'FD mesh'!$B$15+1)*Setup!$B$22</f>
        <v>15.1083397758256</v>
      </c>
      <c r="AQ781" s="0" t="n">
        <f aca="false">SUMPRODUCT('FD inverse'!$A$41:$BH$41,'FD mesh'!$B$84:$BI$84,$E780:$BL780)+'FD inverse'!$A$41*$C781/Setup!$B$17+INDEX('FD inverse'!$A$41:$BH$41,1,'FD mesh'!$B$15+1)*Setup!$B$22</f>
        <v>15.0879288871263</v>
      </c>
      <c r="AR781" s="0" t="n">
        <f aca="false">SUMPRODUCT('FD inverse'!$A$42:$BH$42,'FD mesh'!$B$84:$BI$84,$E780:$BL780)+'FD inverse'!$A$42*$C781/Setup!$B$17+INDEX('FD inverse'!$A$42:$BH$42,1,'FD mesh'!$B$15+1)*Setup!$B$22</f>
        <v>15.0675677485973</v>
      </c>
      <c r="AS781" s="0" t="n">
        <f aca="false">SUMPRODUCT('FD inverse'!$A$43:$BH$43,'FD mesh'!$B$84:$BI$84,$E780:$BL780)+'FD inverse'!$A$43*$C781/Setup!$B$17+INDEX('FD inverse'!$A$43:$BH$43,1,'FD mesh'!$B$15+1)*Setup!$B$22</f>
        <v>0</v>
      </c>
      <c r="AT781" s="0" t="n">
        <f aca="false">SUMPRODUCT('FD inverse'!$A$44:$BH$44,'FD mesh'!$B$84:$BI$84,$E780:$BL780)+'FD inverse'!$A$44*$C781/Setup!$B$17+INDEX('FD inverse'!$A$44:$BH$44,1,'FD mesh'!$B$15+1)*Setup!$B$22</f>
        <v>0</v>
      </c>
      <c r="AU781" s="0" t="n">
        <f aca="false">SUMPRODUCT('FD inverse'!$A$45:$BH$45,'FD mesh'!$B$84:$BI$84,$E780:$BL780)+'FD inverse'!$A$45*$C781/Setup!$B$17+INDEX('FD inverse'!$A$45:$BH$45,1,'FD mesh'!$B$15+1)*Setup!$B$22</f>
        <v>0</v>
      </c>
      <c r="AV781" s="0" t="n">
        <f aca="false">SUMPRODUCT('FD inverse'!$A$46:$BH$46,'FD mesh'!$B$84:$BI$84,$E780:$BL780)+'FD inverse'!$A$46*$C781/Setup!$B$17+INDEX('FD inverse'!$A$46:$BH$46,1,'FD mesh'!$B$15+1)*Setup!$B$22</f>
        <v>0</v>
      </c>
      <c r="AW781" s="0" t="n">
        <f aca="false">SUMPRODUCT('FD inverse'!$A$47:$BH$47,'FD mesh'!$B$84:$BI$84,$E780:$BL780)+'FD inverse'!$A$47*$C781/Setup!$B$17+INDEX('FD inverse'!$A$47:$BH$47,1,'FD mesh'!$B$15+1)*Setup!$B$22</f>
        <v>0</v>
      </c>
      <c r="AX781" s="0" t="n">
        <f aca="false">SUMPRODUCT('FD inverse'!$A$48:$BH$48,'FD mesh'!$B$84:$BI$84,$E780:$BL780)+'FD inverse'!$A$48*$C781/Setup!$B$17+INDEX('FD inverse'!$A$48:$BH$48,1,'FD mesh'!$B$15+1)*Setup!$B$22</f>
        <v>0</v>
      </c>
      <c r="AY781" s="0" t="n">
        <f aca="false">SUMPRODUCT('FD inverse'!$A$49:$BH$49,'FD mesh'!$B$84:$BI$84,$E780:$BL780)+'FD inverse'!$A$49*$C781/Setup!$B$17+INDEX('FD inverse'!$A$49:$BH$49,1,'FD mesh'!$B$15+1)*Setup!$B$22</f>
        <v>0</v>
      </c>
      <c r="AZ781" s="0" t="n">
        <f aca="false">SUMPRODUCT('FD inverse'!$A$50:$BH$50,'FD mesh'!$B$84:$BI$84,$E780:$BL780)+'FD inverse'!$A$50*$C781/Setup!$B$17+INDEX('FD inverse'!$A$50:$BH$50,1,'FD mesh'!$B$15+1)*Setup!$B$22</f>
        <v>0</v>
      </c>
      <c r="BA781" s="0" t="n">
        <f aca="false">SUMPRODUCT('FD inverse'!$A$51:$BH$51,'FD mesh'!$B$84:$BI$84,$E780:$BL780)+'FD inverse'!$A$51*$C781/Setup!$B$17+INDEX('FD inverse'!$A$51:$BH$51,1,'FD mesh'!$B$15+1)*Setup!$B$22</f>
        <v>0</v>
      </c>
      <c r="BB781" s="0" t="n">
        <f aca="false">SUMPRODUCT('FD inverse'!$A$52:$BH$52,'FD mesh'!$B$84:$BI$84,$E780:$BL780)+'FD inverse'!$A$52*$C781/Setup!$B$17+INDEX('FD inverse'!$A$52:$BH$52,1,'FD mesh'!$B$15+1)*Setup!$B$22</f>
        <v>0</v>
      </c>
      <c r="BC781" s="0" t="n">
        <f aca="false">SUMPRODUCT('FD inverse'!$A$53:$BH$53,'FD mesh'!$B$84:$BI$84,$E780:$BL780)+'FD inverse'!$A$53*$C781/Setup!$B$17+INDEX('FD inverse'!$A$53:$BH$53,1,'FD mesh'!$B$15+1)*Setup!$B$22</f>
        <v>0</v>
      </c>
      <c r="BD781" s="0" t="n">
        <f aca="false">SUMPRODUCT('FD inverse'!$A$54:$BH$54,'FD mesh'!$B$84:$BI$84,$E780:$BL780)+'FD inverse'!$A$54*$C781/Setup!$B$17+INDEX('FD inverse'!$A$54:$BH$54,1,'FD mesh'!$B$15+1)*Setup!$B$22</f>
        <v>0</v>
      </c>
      <c r="BE781" s="0" t="n">
        <f aca="false">SUMPRODUCT('FD inverse'!$A$55:$BH$55,'FD mesh'!$B$84:$BI$84,$E780:$BL780)+'FD inverse'!$A$55*$C781/Setup!$B$17+INDEX('FD inverse'!$A$55:$BH$55,1,'FD mesh'!$B$15+1)*Setup!$B$22</f>
        <v>0</v>
      </c>
      <c r="BF781" s="0" t="n">
        <f aca="false">SUMPRODUCT('FD inverse'!$A$56:$BH$56,'FD mesh'!$B$84:$BI$84,$E780:$BL780)+'FD inverse'!$A$56*$C781/Setup!$B$17+INDEX('FD inverse'!$A$56:$BH$56,1,'FD mesh'!$B$15+1)*Setup!$B$22</f>
        <v>0</v>
      </c>
      <c r="BG781" s="0" t="n">
        <f aca="false">SUMPRODUCT('FD inverse'!$A$57:$BH$57,'FD mesh'!$B$84:$BI$84,$E780:$BL780)+'FD inverse'!$A$57*$C781/Setup!$B$17+INDEX('FD inverse'!$A$57:$BH$57,1,'FD mesh'!$B$15+1)*Setup!$B$22</f>
        <v>0</v>
      </c>
      <c r="BH781" s="0" t="n">
        <f aca="false">SUMPRODUCT('FD inverse'!$A$58:$BH$58,'FD mesh'!$B$84:$BI$84,$E780:$BL780)+'FD inverse'!$A$58*$C781/Setup!$B$17+INDEX('FD inverse'!$A$58:$BH$58,1,'FD mesh'!$B$15+1)*Setup!$B$22</f>
        <v>0</v>
      </c>
      <c r="BI781" s="0" t="n">
        <f aca="false">SUMPRODUCT('FD inverse'!$A$59:$BH$59,'FD mesh'!$B$84:$BI$84,$E780:$BL780)+'FD inverse'!$A$59*$C781/Setup!$B$17+INDEX('FD inverse'!$A$59:$BH$59,1,'FD mesh'!$B$15+1)*Setup!$B$22</f>
        <v>0</v>
      </c>
      <c r="BJ781" s="0" t="n">
        <f aca="false">SUMPRODUCT('FD inverse'!$A$60:$BH$60,'FD mesh'!$B$84:$BI$84,$E780:$BL780)+'FD inverse'!$A$60*$C781/Setup!$B$17+INDEX('FD inverse'!$A$60:$BH$60,1,'FD mesh'!$B$15+1)*Setup!$B$22</f>
        <v>0</v>
      </c>
      <c r="BK781" s="0" t="n">
        <f aca="false">SUMPRODUCT('FD inverse'!$A$61:$BH$61,'FD mesh'!$B$84:$BI$84,$E780:$BL780)+'FD inverse'!$A$61*$C781/Setup!$B$17+INDEX('FD inverse'!$A$61:$BH$61,1,'FD mesh'!$B$15+1)*Setup!$B$22</f>
        <v>0</v>
      </c>
      <c r="BL781" s="0" t="n">
        <f aca="false">SUMPRODUCT('FD inverse'!$A$62:$BH$62,'FD mesh'!$B$84:$BI$84,$E780:$BL780)+'FD inverse'!$A$62*$C781/Setup!$B$17+INDEX('FD inverse'!$A$62:$BH$62,1,'FD mesh'!$B$15+1)*Setup!$B$22</f>
        <v>0</v>
      </c>
    </row>
    <row r="782" customFormat="false" ht="15" hidden="false" customHeight="false" outlineLevel="0" collapsed="false">
      <c r="A782" s="0" t="n">
        <v>777</v>
      </c>
      <c r="B782" s="0" t="n">
        <f aca="false">A782*Setup!$B$11/3600</f>
        <v>64.75</v>
      </c>
      <c r="C782" s="0" t="n">
        <f aca="false">Setup!$B$7+Setup!$B$8*COS(2*PI()*(B782-Setup!$B$9)/24)</f>
        <v>27.9231411216129</v>
      </c>
      <c r="D782" s="0" t="n">
        <f aca="false">(C782-E782)/Setup!$B$17</f>
        <v>13.7987794975285</v>
      </c>
      <c r="E782" s="0" t="n">
        <f aca="false">SUMPRODUCT('FD inverse'!$A$3:$BH$3,'FD mesh'!$B$84:$BI$84,$E781:$BL781)+'FD inverse'!$A$3*$C782/Setup!$B$17+INDEX('FD inverse'!$A$3:$BH$3,1,'FD mesh'!$B$15+1)*Setup!$B$22</f>
        <v>26.1292997869342</v>
      </c>
      <c r="F782" s="0" t="n">
        <f aca="false">SUMPRODUCT('FD inverse'!$A$4:$BH$4,'FD mesh'!$B$84:$BI$84,$E781:$BL781)+'FD inverse'!$A$4*$C782/Setup!$B$17+INDEX('FD inverse'!$A$4:$BH$4,1,'FD mesh'!$B$15+1)*Setup!$B$22</f>
        <v>25.7185970680619</v>
      </c>
      <c r="G782" s="0" t="n">
        <f aca="false">SUMPRODUCT('FD inverse'!$A$5:$BH$5,'FD mesh'!$B$84:$BI$84,$E781:$BL781)+'FD inverse'!$A$5*$C782/Setup!$B$17+INDEX('FD inverse'!$A$5:$BH$5,1,'FD mesh'!$B$15+1)*Setup!$B$22</f>
        <v>25.3093221875391</v>
      </c>
      <c r="H782" s="0" t="n">
        <f aca="false">SUMPRODUCT('FD inverse'!$A$6:$BH$6,'FD mesh'!$B$84:$BI$84,$E781:$BL781)+'FD inverse'!$A$6*$C782/Setup!$B$17+INDEX('FD inverse'!$A$6:$BH$6,1,'FD mesh'!$B$15+1)*Setup!$B$22</f>
        <v>23.9387205537148</v>
      </c>
      <c r="I782" s="0" t="n">
        <f aca="false">SUMPRODUCT('FD inverse'!$A$7:$BH$7,'FD mesh'!$B$84:$BI$84,$E781:$BL781)+'FD inverse'!$A$7*$C782/Setup!$B$17+INDEX('FD inverse'!$A$7:$BH$7,1,'FD mesh'!$B$15+1)*Setup!$B$22</f>
        <v>23.8220322821954</v>
      </c>
      <c r="J782" s="0" t="n">
        <f aca="false">SUMPRODUCT('FD inverse'!$A$8:$BH$8,'FD mesh'!$B$84:$BI$84,$E781:$BL781)+'FD inverse'!$A$8*$C782/Setup!$B$17+INDEX('FD inverse'!$A$8:$BH$8,1,'FD mesh'!$B$15+1)*Setup!$B$22</f>
        <v>23.7149863671761</v>
      </c>
      <c r="K782" s="0" t="n">
        <f aca="false">SUMPRODUCT('FD inverse'!$A$9:$BH$9,'FD mesh'!$B$84:$BI$84,$E781:$BL781)+'FD inverse'!$A$9*$C782/Setup!$B$17+INDEX('FD inverse'!$A$9:$BH$9,1,'FD mesh'!$B$15+1)*Setup!$B$22</f>
        <v>23.617925856681</v>
      </c>
      <c r="L782" s="0" t="n">
        <f aca="false">SUMPRODUCT('FD inverse'!$A$10:$BH$10,'FD mesh'!$B$84:$BI$84,$E781:$BL781)+'FD inverse'!$A$10*$C782/Setup!$B$17+INDEX('FD inverse'!$A$10:$BH$10,1,'FD mesh'!$B$15+1)*Setup!$B$22</f>
        <v>23.531116616834</v>
      </c>
      <c r="M782" s="0" t="n">
        <f aca="false">SUMPRODUCT('FD inverse'!$A$11:$BH$11,'FD mesh'!$B$84:$BI$84,$E781:$BL781)+'FD inverse'!$A$11*$C782/Setup!$B$17+INDEX('FD inverse'!$A$11:$BH$11,1,'FD mesh'!$B$15+1)*Setup!$B$22</f>
        <v>23.4547600606682</v>
      </c>
      <c r="N782" s="0" t="n">
        <f aca="false">SUMPRODUCT('FD inverse'!$A$12:$BH$12,'FD mesh'!$B$84:$BI$84,$E781:$BL781)+'FD inverse'!$A$12*$C782/Setup!$B$17+INDEX('FD inverse'!$A$12:$BH$12,1,'FD mesh'!$B$15+1)*Setup!$B$22</f>
        <v>23.3890042576651</v>
      </c>
      <c r="O782" s="0" t="n">
        <f aca="false">SUMPRODUCT('FD inverse'!$A$13:$BH$13,'FD mesh'!$B$84:$BI$84,$E781:$BL781)+'FD inverse'!$A$13*$C782/Setup!$B$17+INDEX('FD inverse'!$A$13:$BH$13,1,'FD mesh'!$B$15+1)*Setup!$B$22</f>
        <v>23.3339533955325</v>
      </c>
      <c r="P782" s="0" t="n">
        <f aca="false">SUMPRODUCT('FD inverse'!$A$14:$BH$14,'FD mesh'!$B$84:$BI$84,$E781:$BL781)+'FD inverse'!$A$14*$C782/Setup!$B$17+INDEX('FD inverse'!$A$14:$BH$14,1,'FD mesh'!$B$15+1)*Setup!$B$22</f>
        <v>23.2896755738131</v>
      </c>
      <c r="Q782" s="0" t="n">
        <f aca="false">SUMPRODUCT('FD inverse'!$A$15:$BH$15,'FD mesh'!$B$84:$BI$84,$E781:$BL781)+'FD inverse'!$A$15*$C782/Setup!$B$17+INDEX('FD inverse'!$A$15:$BH$15,1,'FD mesh'!$B$15+1)*Setup!$B$22</f>
        <v>23.2562089154232</v>
      </c>
      <c r="R782" s="0" t="n">
        <f aca="false">SUMPRODUCT('FD inverse'!$A$16:$BH$16,'FD mesh'!$B$84:$BI$84,$E781:$BL781)+'FD inverse'!$A$16*$C782/Setup!$B$17+INDEX('FD inverse'!$A$16:$BH$16,1,'FD mesh'!$B$15+1)*Setup!$B$22</f>
        <v>23.2335659874322</v>
      </c>
      <c r="S782" s="0" t="n">
        <f aca="false">SUMPRODUCT('FD inverse'!$A$17:$BH$17,'FD mesh'!$B$84:$BI$84,$E781:$BL781)+'FD inverse'!$A$17*$C782/Setup!$B$17+INDEX('FD inverse'!$A$17:$BH$17,1,'FD mesh'!$B$15+1)*Setup!$B$22</f>
        <v>22.6797800949557</v>
      </c>
      <c r="T782" s="0" t="n">
        <f aca="false">SUMPRODUCT('FD inverse'!$A$18:$BH$18,'FD mesh'!$B$84:$BI$84,$E781:$BL781)+'FD inverse'!$A$18*$C782/Setup!$B$17+INDEX('FD inverse'!$A$18:$BH$18,1,'FD mesh'!$B$15+1)*Setup!$B$22</f>
        <v>22.1310445679638</v>
      </c>
      <c r="U782" s="0" t="n">
        <f aca="false">SUMPRODUCT('FD inverse'!$A$19:$BH$19,'FD mesh'!$B$84:$BI$84,$E781:$BL781)+'FD inverse'!$A$19*$C782/Setup!$B$17+INDEX('FD inverse'!$A$19:$BH$19,1,'FD mesh'!$B$15+1)*Setup!$B$22</f>
        <v>21.5870117929038</v>
      </c>
      <c r="V782" s="0" t="n">
        <f aca="false">SUMPRODUCT('FD inverse'!$A$20:$BH$20,'FD mesh'!$B$84:$BI$84,$E781:$BL781)+'FD inverse'!$A$20*$C782/Setup!$B$17+INDEX('FD inverse'!$A$20:$BH$20,1,'FD mesh'!$B$15+1)*Setup!$B$22</f>
        <v>21.047331249722</v>
      </c>
      <c r="W782" s="0" t="n">
        <f aca="false">SUMPRODUCT('FD inverse'!$A$21:$BH$21,'FD mesh'!$B$84:$BI$84,$E781:$BL781)+'FD inverse'!$A$21*$C782/Setup!$B$17+INDEX('FD inverse'!$A$21:$BH$21,1,'FD mesh'!$B$15+1)*Setup!$B$22</f>
        <v>20.5116504896012</v>
      </c>
      <c r="X782" s="0" t="n">
        <f aca="false">SUMPRODUCT('FD inverse'!$A$22:$BH$22,'FD mesh'!$B$84:$BI$84,$E781:$BL781)+'FD inverse'!$A$22*$C782/Setup!$B$17+INDEX('FD inverse'!$A$22:$BH$22,1,'FD mesh'!$B$15+1)*Setup!$B$22</f>
        <v>19.9796159436156</v>
      </c>
      <c r="Y782" s="0" t="n">
        <f aca="false">SUMPRODUCT('FD inverse'!$A$23:$BH$23,'FD mesh'!$B$84:$BI$84,$E781:$BL781)+'FD inverse'!$A$23*$C782/Setup!$B$17+INDEX('FD inverse'!$A$23:$BH$23,1,'FD mesh'!$B$15+1)*Setup!$B$22</f>
        <v>19.4508735761737</v>
      </c>
      <c r="Z782" s="0" t="n">
        <f aca="false">SUMPRODUCT('FD inverse'!$A$24:$BH$24,'FD mesh'!$B$84:$BI$84,$E781:$BL781)+'FD inverse'!$A$24*$C782/Setup!$B$17+INDEX('FD inverse'!$A$24:$BH$24,1,'FD mesh'!$B$15+1)*Setup!$B$22</f>
        <v>18.9250693971251</v>
      </c>
      <c r="AA782" s="0" t="n">
        <f aca="false">SUMPRODUCT('FD inverse'!$A$25:$BH$25,'FD mesh'!$B$84:$BI$84,$E781:$BL781)+'FD inverse'!$A$25*$C782/Setup!$B$17+INDEX('FD inverse'!$A$25:$BH$25,1,'FD mesh'!$B$15+1)*Setup!$B$22</f>
        <v>18.4018498463997</v>
      </c>
      <c r="AB782" s="0" t="n">
        <f aca="false">SUMPRODUCT('FD inverse'!$A$26:$BH$26,'FD mesh'!$B$84:$BI$84,$E781:$BL781)+'FD inverse'!$A$26*$C782/Setup!$B$17+INDEX('FD inverse'!$A$26:$BH$26,1,'FD mesh'!$B$15+1)*Setup!$B$22</f>
        <v>17.8808620650094</v>
      </c>
      <c r="AC782" s="0" t="n">
        <f aca="false">SUMPRODUCT('FD inverse'!$A$27:$BH$27,'FD mesh'!$B$84:$BI$84,$E781:$BL781)+'FD inverse'!$A$27*$C782/Setup!$B$17+INDEX('FD inverse'!$A$27:$BH$27,1,'FD mesh'!$B$15+1)*Setup!$B$22</f>
        <v>17.3617540662037</v>
      </c>
      <c r="AD782" s="0" t="n">
        <f aca="false">SUMPRODUCT('FD inverse'!$A$28:$BH$28,'FD mesh'!$B$84:$BI$84,$E781:$BL781)+'FD inverse'!$A$28*$C782/Setup!$B$17+INDEX('FD inverse'!$A$28:$BH$28,1,'FD mesh'!$B$15+1)*Setup!$B$22</f>
        <v>16.8441748205134</v>
      </c>
      <c r="AE782" s="0" t="n">
        <f aca="false">SUMPRODUCT('FD inverse'!$A$29:$BH$29,'FD mesh'!$B$84:$BI$84,$E781:$BL781)+'FD inverse'!$A$29*$C782/Setup!$B$17+INDEX('FD inverse'!$A$29:$BH$29,1,'FD mesh'!$B$15+1)*Setup!$B$22</f>
        <v>16.3277742683653</v>
      </c>
      <c r="AF782" s="0" t="n">
        <f aca="false">SUMPRODUCT('FD inverse'!$A$30:$BH$30,'FD mesh'!$B$84:$BI$84,$E781:$BL781)+'FD inverse'!$A$30*$C782/Setup!$B$17+INDEX('FD inverse'!$A$30:$BH$30,1,'FD mesh'!$B$15+1)*Setup!$B$22</f>
        <v>15.8122032738875</v>
      </c>
      <c r="AG782" s="0" t="n">
        <f aca="false">SUMPRODUCT('FD inverse'!$A$31:$BH$31,'FD mesh'!$B$84:$BI$84,$E781:$BL781)+'FD inverse'!$A$31*$C782/Setup!$B$17+INDEX('FD inverse'!$A$31:$BH$31,1,'FD mesh'!$B$15+1)*Setup!$B$22</f>
        <v>15.2971135334772</v>
      </c>
      <c r="AH782" s="0" t="n">
        <f aca="false">SUMPRODUCT('FD inverse'!$A$32:$BH$32,'FD mesh'!$B$84:$BI$84,$E781:$BL781)+'FD inverse'!$A$32*$C782/Setup!$B$17+INDEX('FD inverse'!$A$32:$BH$32,1,'FD mesh'!$B$15+1)*Setup!$B$22</f>
        <v>15.2755209152134</v>
      </c>
      <c r="AI782" s="0" t="n">
        <f aca="false">SUMPRODUCT('FD inverse'!$A$33:$BH$33,'FD mesh'!$B$84:$BI$84,$E781:$BL781)+'FD inverse'!$A$33*$C782/Setup!$B$17+INDEX('FD inverse'!$A$33:$BH$33,1,'FD mesh'!$B$15+1)*Setup!$B$22</f>
        <v>15.2541338736714</v>
      </c>
      <c r="AJ782" s="0" t="n">
        <f aca="false">SUMPRODUCT('FD inverse'!$A$34:$BH$34,'FD mesh'!$B$84:$BI$84,$E781:$BL781)+'FD inverse'!$A$34*$C782/Setup!$B$17+INDEX('FD inverse'!$A$34:$BH$34,1,'FD mesh'!$B$15+1)*Setup!$B$22</f>
        <v>15.2329297174154</v>
      </c>
      <c r="AK782" s="0" t="n">
        <f aca="false">SUMPRODUCT('FD inverse'!$A$35:$BH$35,'FD mesh'!$B$84:$BI$84,$E781:$BL781)+'FD inverse'!$A$35*$C782/Setup!$B$17+INDEX('FD inverse'!$A$35:$BH$35,1,'FD mesh'!$B$15+1)*Setup!$B$22</f>
        <v>15.2118873529868</v>
      </c>
      <c r="AL782" s="0" t="n">
        <f aca="false">SUMPRODUCT('FD inverse'!$A$36:$BH$36,'FD mesh'!$B$84:$BI$84,$E781:$BL781)+'FD inverse'!$A$36*$C782/Setup!$B$17+INDEX('FD inverse'!$A$36:$BH$36,1,'FD mesh'!$B$15+1)*Setup!$B$22</f>
        <v>15.190987214032</v>
      </c>
      <c r="AM782" s="0" t="n">
        <f aca="false">SUMPRODUCT('FD inverse'!$A$37:$BH$37,'FD mesh'!$B$84:$BI$84,$E781:$BL781)+'FD inverse'!$A$37*$C782/Setup!$B$17+INDEX('FD inverse'!$A$37:$BH$37,1,'FD mesh'!$B$15+1)*Setup!$B$22</f>
        <v>15.170211173694</v>
      </c>
      <c r="AN782" s="0" t="n">
        <f aca="false">SUMPRODUCT('FD inverse'!$A$38:$BH$38,'FD mesh'!$B$84:$BI$84,$E781:$BL781)+'FD inverse'!$A$38*$C782/Setup!$B$17+INDEX('FD inverse'!$A$38:$BH$38,1,'FD mesh'!$B$15+1)*Setup!$B$22</f>
        <v>15.1495424424248</v>
      </c>
      <c r="AO782" s="0" t="n">
        <f aca="false">SUMPRODUCT('FD inverse'!$A$39:$BH$39,'FD mesh'!$B$84:$BI$84,$E781:$BL781)+'FD inverse'!$A$39*$C782/Setup!$B$17+INDEX('FD inverse'!$A$39:$BH$39,1,'FD mesh'!$B$15+1)*Setup!$B$22</f>
        <v>15.128965453186</v>
      </c>
      <c r="AP782" s="0" t="n">
        <f aca="false">SUMPRODUCT('FD inverse'!$A$40:$BH$40,'FD mesh'!$B$84:$BI$84,$E781:$BL781)+'FD inverse'!$A$40*$C782/Setup!$B$17+INDEX('FD inverse'!$A$40:$BH$40,1,'FD mesh'!$B$15+1)*Setup!$B$22</f>
        <v>15.1084657358357</v>
      </c>
      <c r="AQ782" s="0" t="n">
        <f aca="false">SUMPRODUCT('FD inverse'!$A$41:$BH$41,'FD mesh'!$B$84:$BI$84,$E781:$BL781)+'FD inverse'!$A$41*$C782/Setup!$B$17+INDEX('FD inverse'!$A$41:$BH$41,1,'FD mesh'!$B$15+1)*Setup!$B$22</f>
        <v>15.0880297823439</v>
      </c>
      <c r="AR782" s="0" t="n">
        <f aca="false">SUMPRODUCT('FD inverse'!$A$42:$BH$42,'FD mesh'!$B$84:$BI$84,$E781:$BL781)+'FD inverse'!$A$42*$C782/Setup!$B$17+INDEX('FD inverse'!$A$42:$BH$42,1,'FD mesh'!$B$15+1)*Setup!$B$22</f>
        <v>15.0676449043352</v>
      </c>
      <c r="AS782" s="0" t="n">
        <f aca="false">SUMPRODUCT('FD inverse'!$A$43:$BH$43,'FD mesh'!$B$84:$BI$84,$E781:$BL781)+'FD inverse'!$A$43*$C782/Setup!$B$17+INDEX('FD inverse'!$A$43:$BH$43,1,'FD mesh'!$B$15+1)*Setup!$B$22</f>
        <v>0</v>
      </c>
      <c r="AT782" s="0" t="n">
        <f aca="false">SUMPRODUCT('FD inverse'!$A$44:$BH$44,'FD mesh'!$B$84:$BI$84,$E781:$BL781)+'FD inverse'!$A$44*$C782/Setup!$B$17+INDEX('FD inverse'!$A$44:$BH$44,1,'FD mesh'!$B$15+1)*Setup!$B$22</f>
        <v>0</v>
      </c>
      <c r="AU782" s="0" t="n">
        <f aca="false">SUMPRODUCT('FD inverse'!$A$45:$BH$45,'FD mesh'!$B$84:$BI$84,$E781:$BL781)+'FD inverse'!$A$45*$C782/Setup!$B$17+INDEX('FD inverse'!$A$45:$BH$45,1,'FD mesh'!$B$15+1)*Setup!$B$22</f>
        <v>0</v>
      </c>
      <c r="AV782" s="0" t="n">
        <f aca="false">SUMPRODUCT('FD inverse'!$A$46:$BH$46,'FD mesh'!$B$84:$BI$84,$E781:$BL781)+'FD inverse'!$A$46*$C782/Setup!$B$17+INDEX('FD inverse'!$A$46:$BH$46,1,'FD mesh'!$B$15+1)*Setup!$B$22</f>
        <v>0</v>
      </c>
      <c r="AW782" s="0" t="n">
        <f aca="false">SUMPRODUCT('FD inverse'!$A$47:$BH$47,'FD mesh'!$B$84:$BI$84,$E781:$BL781)+'FD inverse'!$A$47*$C782/Setup!$B$17+INDEX('FD inverse'!$A$47:$BH$47,1,'FD mesh'!$B$15+1)*Setup!$B$22</f>
        <v>0</v>
      </c>
      <c r="AX782" s="0" t="n">
        <f aca="false">SUMPRODUCT('FD inverse'!$A$48:$BH$48,'FD mesh'!$B$84:$BI$84,$E781:$BL781)+'FD inverse'!$A$48*$C782/Setup!$B$17+INDEX('FD inverse'!$A$48:$BH$48,1,'FD mesh'!$B$15+1)*Setup!$B$22</f>
        <v>0</v>
      </c>
      <c r="AY782" s="0" t="n">
        <f aca="false">SUMPRODUCT('FD inverse'!$A$49:$BH$49,'FD mesh'!$B$84:$BI$84,$E781:$BL781)+'FD inverse'!$A$49*$C782/Setup!$B$17+INDEX('FD inverse'!$A$49:$BH$49,1,'FD mesh'!$B$15+1)*Setup!$B$22</f>
        <v>0</v>
      </c>
      <c r="AZ782" s="0" t="n">
        <f aca="false">SUMPRODUCT('FD inverse'!$A$50:$BH$50,'FD mesh'!$B$84:$BI$84,$E781:$BL781)+'FD inverse'!$A$50*$C782/Setup!$B$17+INDEX('FD inverse'!$A$50:$BH$50,1,'FD mesh'!$B$15+1)*Setup!$B$22</f>
        <v>0</v>
      </c>
      <c r="BA782" s="0" t="n">
        <f aca="false">SUMPRODUCT('FD inverse'!$A$51:$BH$51,'FD mesh'!$B$84:$BI$84,$E781:$BL781)+'FD inverse'!$A$51*$C782/Setup!$B$17+INDEX('FD inverse'!$A$51:$BH$51,1,'FD mesh'!$B$15+1)*Setup!$B$22</f>
        <v>0</v>
      </c>
      <c r="BB782" s="0" t="n">
        <f aca="false">SUMPRODUCT('FD inverse'!$A$52:$BH$52,'FD mesh'!$B$84:$BI$84,$E781:$BL781)+'FD inverse'!$A$52*$C782/Setup!$B$17+INDEX('FD inverse'!$A$52:$BH$52,1,'FD mesh'!$B$15+1)*Setup!$B$22</f>
        <v>0</v>
      </c>
      <c r="BC782" s="0" t="n">
        <f aca="false">SUMPRODUCT('FD inverse'!$A$53:$BH$53,'FD mesh'!$B$84:$BI$84,$E781:$BL781)+'FD inverse'!$A$53*$C782/Setup!$B$17+INDEX('FD inverse'!$A$53:$BH$53,1,'FD mesh'!$B$15+1)*Setup!$B$22</f>
        <v>0</v>
      </c>
      <c r="BD782" s="0" t="n">
        <f aca="false">SUMPRODUCT('FD inverse'!$A$54:$BH$54,'FD mesh'!$B$84:$BI$84,$E781:$BL781)+'FD inverse'!$A$54*$C782/Setup!$B$17+INDEX('FD inverse'!$A$54:$BH$54,1,'FD mesh'!$B$15+1)*Setup!$B$22</f>
        <v>0</v>
      </c>
      <c r="BE782" s="0" t="n">
        <f aca="false">SUMPRODUCT('FD inverse'!$A$55:$BH$55,'FD mesh'!$B$84:$BI$84,$E781:$BL781)+'FD inverse'!$A$55*$C782/Setup!$B$17+INDEX('FD inverse'!$A$55:$BH$55,1,'FD mesh'!$B$15+1)*Setup!$B$22</f>
        <v>0</v>
      </c>
      <c r="BF782" s="0" t="n">
        <f aca="false">SUMPRODUCT('FD inverse'!$A$56:$BH$56,'FD mesh'!$B$84:$BI$84,$E781:$BL781)+'FD inverse'!$A$56*$C782/Setup!$B$17+INDEX('FD inverse'!$A$56:$BH$56,1,'FD mesh'!$B$15+1)*Setup!$B$22</f>
        <v>0</v>
      </c>
      <c r="BG782" s="0" t="n">
        <f aca="false">SUMPRODUCT('FD inverse'!$A$57:$BH$57,'FD mesh'!$B$84:$BI$84,$E781:$BL781)+'FD inverse'!$A$57*$C782/Setup!$B$17+INDEX('FD inverse'!$A$57:$BH$57,1,'FD mesh'!$B$15+1)*Setup!$B$22</f>
        <v>0</v>
      </c>
      <c r="BH782" s="0" t="n">
        <f aca="false">SUMPRODUCT('FD inverse'!$A$58:$BH$58,'FD mesh'!$B$84:$BI$84,$E781:$BL781)+'FD inverse'!$A$58*$C782/Setup!$B$17+INDEX('FD inverse'!$A$58:$BH$58,1,'FD mesh'!$B$15+1)*Setup!$B$22</f>
        <v>0</v>
      </c>
      <c r="BI782" s="0" t="n">
        <f aca="false">SUMPRODUCT('FD inverse'!$A$59:$BH$59,'FD mesh'!$B$84:$BI$84,$E781:$BL781)+'FD inverse'!$A$59*$C782/Setup!$B$17+INDEX('FD inverse'!$A$59:$BH$59,1,'FD mesh'!$B$15+1)*Setup!$B$22</f>
        <v>0</v>
      </c>
      <c r="BJ782" s="0" t="n">
        <f aca="false">SUMPRODUCT('FD inverse'!$A$60:$BH$60,'FD mesh'!$B$84:$BI$84,$E781:$BL781)+'FD inverse'!$A$60*$C782/Setup!$B$17+INDEX('FD inverse'!$A$60:$BH$60,1,'FD mesh'!$B$15+1)*Setup!$B$22</f>
        <v>0</v>
      </c>
      <c r="BK782" s="0" t="n">
        <f aca="false">SUMPRODUCT('FD inverse'!$A$61:$BH$61,'FD mesh'!$B$84:$BI$84,$E781:$BL781)+'FD inverse'!$A$61*$C782/Setup!$B$17+INDEX('FD inverse'!$A$61:$BH$61,1,'FD mesh'!$B$15+1)*Setup!$B$22</f>
        <v>0</v>
      </c>
      <c r="BL782" s="0" t="n">
        <f aca="false">SUMPRODUCT('FD inverse'!$A$62:$BH$62,'FD mesh'!$B$84:$BI$84,$E781:$BL781)+'FD inverse'!$A$62*$C782/Setup!$B$17+INDEX('FD inverse'!$A$62:$BH$62,1,'FD mesh'!$B$15+1)*Setup!$B$22</f>
        <v>0</v>
      </c>
    </row>
    <row r="783" customFormat="false" ht="15" hidden="false" customHeight="false" outlineLevel="0" collapsed="false">
      <c r="A783" s="0" t="n">
        <v>778</v>
      </c>
      <c r="B783" s="0" t="n">
        <f aca="false">A783*Setup!$B$11/3600</f>
        <v>64.8333333333333</v>
      </c>
      <c r="C783" s="0" t="n">
        <f aca="false">Setup!$B$7+Setup!$B$8*COS(2*PI()*(B783-Setup!$B$9)/24)</f>
        <v>27.9051840284797</v>
      </c>
      <c r="D783" s="0" t="n">
        <f aca="false">(C783-E783)/Setup!$B$17</f>
        <v>13.6705142769285</v>
      </c>
      <c r="E783" s="0" t="n">
        <f aca="false">SUMPRODUCT('FD inverse'!$A$3:$BH$3,'FD mesh'!$B$84:$BI$84,$E782:$BL782)+'FD inverse'!$A$3*$C783/Setup!$B$17+INDEX('FD inverse'!$A$3:$BH$3,1,'FD mesh'!$B$15+1)*Setup!$B$22</f>
        <v>26.128017172479</v>
      </c>
      <c r="F783" s="0" t="n">
        <f aca="false">SUMPRODUCT('FD inverse'!$A$4:$BH$4,'FD mesh'!$B$84:$BI$84,$E782:$BL782)+'FD inverse'!$A$4*$C783/Setup!$B$17+INDEX('FD inverse'!$A$4:$BH$4,1,'FD mesh'!$B$15+1)*Setup!$B$22</f>
        <v>25.7208782833719</v>
      </c>
      <c r="G783" s="0" t="n">
        <f aca="false">SUMPRODUCT('FD inverse'!$A$5:$BH$5,'FD mesh'!$B$84:$BI$84,$E782:$BL782)+'FD inverse'!$A$5*$C783/Setup!$B$17+INDEX('FD inverse'!$A$5:$BH$5,1,'FD mesh'!$B$15+1)*Setup!$B$22</f>
        <v>25.3147295050765</v>
      </c>
      <c r="H783" s="0" t="n">
        <f aca="false">SUMPRODUCT('FD inverse'!$A$6:$BH$6,'FD mesh'!$B$84:$BI$84,$E782:$BL782)+'FD inverse'!$A$6*$C783/Setup!$B$17+INDEX('FD inverse'!$A$6:$BH$6,1,'FD mesh'!$B$15+1)*Setup!$B$22</f>
        <v>23.9540124457082</v>
      </c>
      <c r="I783" s="0" t="n">
        <f aca="false">SUMPRODUCT('FD inverse'!$A$7:$BH$7,'FD mesh'!$B$84:$BI$84,$E782:$BL782)+'FD inverse'!$A$7*$C783/Setup!$B$17+INDEX('FD inverse'!$A$7:$BH$7,1,'FD mesh'!$B$15+1)*Setup!$B$22</f>
        <v>23.83810588942</v>
      </c>
      <c r="J783" s="0" t="n">
        <f aca="false">SUMPRODUCT('FD inverse'!$A$8:$BH$8,'FD mesh'!$B$84:$BI$84,$E782:$BL782)+'FD inverse'!$A$8*$C783/Setup!$B$17+INDEX('FD inverse'!$A$8:$BH$8,1,'FD mesh'!$B$15+1)*Setup!$B$22</f>
        <v>23.7316822872466</v>
      </c>
      <c r="K783" s="0" t="n">
        <f aca="false">SUMPRODUCT('FD inverse'!$A$9:$BH$9,'FD mesh'!$B$84:$BI$84,$E782:$BL782)+'FD inverse'!$A$9*$C783/Setup!$B$17+INDEX('FD inverse'!$A$9:$BH$9,1,'FD mesh'!$B$15+1)*Setup!$B$22</f>
        <v>23.6351087854097</v>
      </c>
      <c r="L783" s="0" t="n">
        <f aca="false">SUMPRODUCT('FD inverse'!$A$10:$BH$10,'FD mesh'!$B$84:$BI$84,$E782:$BL782)+'FD inverse'!$A$10*$C783/Setup!$B$17+INDEX('FD inverse'!$A$10:$BH$10,1,'FD mesh'!$B$15+1)*Setup!$B$22</f>
        <v>23.5486727046517</v>
      </c>
      <c r="M783" s="0" t="n">
        <f aca="false">SUMPRODUCT('FD inverse'!$A$11:$BH$11,'FD mesh'!$B$84:$BI$84,$E782:$BL782)+'FD inverse'!$A$11*$C783/Setup!$B$17+INDEX('FD inverse'!$A$11:$BH$11,1,'FD mesh'!$B$15+1)*Setup!$B$22</f>
        <v>23.4725941978275</v>
      </c>
      <c r="N783" s="0" t="n">
        <f aca="false">SUMPRODUCT('FD inverse'!$A$12:$BH$12,'FD mesh'!$B$84:$BI$84,$E782:$BL782)+'FD inverse'!$A$12*$C783/Setup!$B$17+INDEX('FD inverse'!$A$12:$BH$12,1,'FD mesh'!$B$15+1)*Setup!$B$22</f>
        <v>23.4070373058466</v>
      </c>
      <c r="O783" s="0" t="n">
        <f aca="false">SUMPRODUCT('FD inverse'!$A$13:$BH$13,'FD mesh'!$B$84:$BI$84,$E782:$BL782)+'FD inverse'!$A$13*$C783/Setup!$B$17+INDEX('FD inverse'!$A$13:$BH$13,1,'FD mesh'!$B$15+1)*Setup!$B$22</f>
        <v>23.3521193803444</v>
      </c>
      <c r="P783" s="0" t="n">
        <f aca="false">SUMPRODUCT('FD inverse'!$A$14:$BH$14,'FD mesh'!$B$84:$BI$84,$E782:$BL782)+'FD inverse'!$A$14*$C783/Setup!$B$17+INDEX('FD inverse'!$A$14:$BH$14,1,'FD mesh'!$B$15+1)*Setup!$B$22</f>
        <v>23.3079188500115</v>
      </c>
      <c r="Q783" s="0" t="n">
        <f aca="false">SUMPRODUCT('FD inverse'!$A$15:$BH$15,'FD mesh'!$B$84:$BI$84,$E782:$BL782)+'FD inverse'!$A$15*$C783/Setup!$B$17+INDEX('FD inverse'!$A$15:$BH$15,1,'FD mesh'!$B$15+1)*Setup!$B$22</f>
        <v>23.2744813144858</v>
      </c>
      <c r="R783" s="0" t="n">
        <f aca="false">SUMPRODUCT('FD inverse'!$A$16:$BH$16,'FD mesh'!$B$84:$BI$84,$E782:$BL782)+'FD inverse'!$A$16*$C783/Setup!$B$17+INDEX('FD inverse'!$A$16:$BH$16,1,'FD mesh'!$B$15+1)*Setup!$B$22</f>
        <v>23.2518239553984</v>
      </c>
      <c r="S783" s="0" t="n">
        <f aca="false">SUMPRODUCT('FD inverse'!$A$17:$BH$17,'FD mesh'!$B$84:$BI$84,$E782:$BL782)+'FD inverse'!$A$17*$C783/Setup!$B$17+INDEX('FD inverse'!$A$17:$BH$17,1,'FD mesh'!$B$15+1)*Setup!$B$22</f>
        <v>22.6968868722047</v>
      </c>
      <c r="T783" s="0" t="n">
        <f aca="false">SUMPRODUCT('FD inverse'!$A$18:$BH$18,'FD mesh'!$B$84:$BI$84,$E782:$BL782)+'FD inverse'!$A$18*$C783/Setup!$B$17+INDEX('FD inverse'!$A$18:$BH$18,1,'FD mesh'!$B$15+1)*Setup!$B$22</f>
        <v>22.146984069173</v>
      </c>
      <c r="U783" s="0" t="n">
        <f aca="false">SUMPRODUCT('FD inverse'!$A$19:$BH$19,'FD mesh'!$B$84:$BI$84,$E782:$BL782)+'FD inverse'!$A$19*$C783/Setup!$B$17+INDEX('FD inverse'!$A$19:$BH$19,1,'FD mesh'!$B$15+1)*Setup!$B$22</f>
        <v>21.6017720336399</v>
      </c>
      <c r="V783" s="0" t="n">
        <f aca="false">SUMPRODUCT('FD inverse'!$A$20:$BH$20,'FD mesh'!$B$84:$BI$84,$E782:$BL782)+'FD inverse'!$A$20*$C783/Setup!$B$17+INDEX('FD inverse'!$A$20:$BH$20,1,'FD mesh'!$B$15+1)*Setup!$B$22</f>
        <v>21.0609037260949</v>
      </c>
      <c r="W783" s="0" t="n">
        <f aca="false">SUMPRODUCT('FD inverse'!$A$21:$BH$21,'FD mesh'!$B$84:$BI$84,$E782:$BL782)+'FD inverse'!$A$21*$C783/Setup!$B$17+INDEX('FD inverse'!$A$21:$BH$21,1,'FD mesh'!$B$15+1)*Setup!$B$22</f>
        <v>20.524029604454</v>
      </c>
      <c r="X783" s="0" t="n">
        <f aca="false">SUMPRODUCT('FD inverse'!$A$22:$BH$22,'FD mesh'!$B$84:$BI$84,$E782:$BL782)+'FD inverse'!$A$22*$C783/Setup!$B$17+INDEX('FD inverse'!$A$22:$BH$22,1,'FD mesh'!$B$15+1)*Setup!$B$22</f>
        <v>19.9907984794697</v>
      </c>
      <c r="Y783" s="0" t="n">
        <f aca="false">SUMPRODUCT('FD inverse'!$A$23:$BH$23,'FD mesh'!$B$84:$BI$84,$E782:$BL782)+'FD inverse'!$A$23*$C783/Setup!$B$17+INDEX('FD inverse'!$A$23:$BH$23,1,'FD mesh'!$B$15+1)*Setup!$B$22</f>
        <v>19.4608582150368</v>
      </c>
      <c r="Z783" s="0" t="n">
        <f aca="false">SUMPRODUCT('FD inverse'!$A$24:$BH$24,'FD mesh'!$B$84:$BI$84,$E782:$BL782)+'FD inverse'!$A$24*$C783/Setup!$B$17+INDEX('FD inverse'!$A$24:$BH$24,1,'FD mesh'!$B$15+1)*Setup!$B$22</f>
        <v>18.9338562871837</v>
      </c>
      <c r="AA783" s="0" t="n">
        <f aca="false">SUMPRODUCT('FD inverse'!$A$25:$BH$25,'FD mesh'!$B$84:$BI$84,$E782:$BL782)+'FD inverse'!$A$25*$C783/Setup!$B$17+INDEX('FD inverse'!$A$25:$BH$25,1,'FD mesh'!$B$15+1)*Setup!$B$22</f>
        <v>18.4094402155477</v>
      </c>
      <c r="AB783" s="0" t="n">
        <f aca="false">SUMPRODUCT('FD inverse'!$A$26:$BH$26,'FD mesh'!$B$84:$BI$84,$E782:$BL782)+'FD inverse'!$A$26*$C783/Setup!$B$17+INDEX('FD inverse'!$A$26:$BH$26,1,'FD mesh'!$B$15+1)*Setup!$B$22</f>
        <v>17.8872578811182</v>
      </c>
      <c r="AC783" s="0" t="n">
        <f aca="false">SUMPRODUCT('FD inverse'!$A$27:$BH$27,'FD mesh'!$B$84:$BI$84,$E782:$BL782)+'FD inverse'!$A$27*$C783/Setup!$B$17+INDEX('FD inverse'!$A$27:$BH$27,1,'FD mesh'!$B$15+1)*Setup!$B$22</f>
        <v>17.3669577440008</v>
      </c>
      <c r="AD783" s="0" t="n">
        <f aca="false">SUMPRODUCT('FD inverse'!$A$28:$BH$28,'FD mesh'!$B$84:$BI$84,$E782:$BL782)+'FD inverse'!$A$28*$C783/Setup!$B$17+INDEX('FD inverse'!$A$28:$BH$28,1,'FD mesh'!$B$15+1)*Setup!$B$22</f>
        <v>16.8481889749208</v>
      </c>
      <c r="AE783" s="0" t="n">
        <f aca="false">SUMPRODUCT('FD inverse'!$A$29:$BH$29,'FD mesh'!$B$84:$BI$84,$E782:$BL782)+'FD inverse'!$A$29*$C783/Setup!$B$17+INDEX('FD inverse'!$A$29:$BH$29,1,'FD mesh'!$B$15+1)*Setup!$B$22</f>
        <v>16.3306015141377</v>
      </c>
      <c r="AF783" s="0" t="n">
        <f aca="false">SUMPRODUCT('FD inverse'!$A$30:$BH$30,'FD mesh'!$B$84:$BI$84,$E782:$BL782)+'FD inverse'!$A$30*$C783/Setup!$B$17+INDEX('FD inverse'!$A$30:$BH$30,1,'FD mesh'!$B$15+1)*Setup!$B$22</f>
        <v>15.8138460713963</v>
      </c>
      <c r="AG783" s="0" t="n">
        <f aca="false">SUMPRODUCT('FD inverse'!$A$31:$BH$31,'FD mesh'!$B$84:$BI$84,$E782:$BL782)+'FD inverse'!$A$31*$C783/Setup!$B$17+INDEX('FD inverse'!$A$31:$BH$31,1,'FD mesh'!$B$15+1)*Setup!$B$22</f>
        <v>15.2975740804933</v>
      </c>
      <c r="AH783" s="0" t="n">
        <f aca="false">SUMPRODUCT('FD inverse'!$A$32:$BH$32,'FD mesh'!$B$84:$BI$84,$E782:$BL782)+'FD inverse'!$A$32*$C783/Setup!$B$17+INDEX('FD inverse'!$A$32:$BH$32,1,'FD mesh'!$B$15+1)*Setup!$B$22</f>
        <v>15.2759332820985</v>
      </c>
      <c r="AI783" s="0" t="n">
        <f aca="false">SUMPRODUCT('FD inverse'!$A$33:$BH$33,'FD mesh'!$B$84:$BI$84,$E782:$BL782)+'FD inverse'!$A$33*$C783/Setup!$B$17+INDEX('FD inverse'!$A$33:$BH$33,1,'FD mesh'!$B$15+1)*Setup!$B$22</f>
        <v>15.2545012333191</v>
      </c>
      <c r="AJ783" s="0" t="n">
        <f aca="false">SUMPRODUCT('FD inverse'!$A$34:$BH$34,'FD mesh'!$B$84:$BI$84,$E782:$BL782)+'FD inverse'!$A$34*$C783/Setup!$B$17+INDEX('FD inverse'!$A$34:$BH$34,1,'FD mesh'!$B$15+1)*Setup!$B$22</f>
        <v>15.2332551504548</v>
      </c>
      <c r="AK783" s="0" t="n">
        <f aca="false">SUMPRODUCT('FD inverse'!$A$35:$BH$35,'FD mesh'!$B$84:$BI$84,$E782:$BL782)+'FD inverse'!$A$35*$C783/Setup!$B$17+INDEX('FD inverse'!$A$35:$BH$35,1,'FD mesh'!$B$15+1)*Setup!$B$22</f>
        <v>15.2121738092908</v>
      </c>
      <c r="AL783" s="0" t="n">
        <f aca="false">SUMPRODUCT('FD inverse'!$A$36:$BH$36,'FD mesh'!$B$84:$BI$84,$E782:$BL782)+'FD inverse'!$A$36*$C783/Setup!$B$17+INDEX('FD inverse'!$A$36:$BH$36,1,'FD mesh'!$B$15+1)*Setup!$B$22</f>
        <v>15.1912374789059</v>
      </c>
      <c r="AM783" s="0" t="n">
        <f aca="false">SUMPRODUCT('FD inverse'!$A$37:$BH$37,'FD mesh'!$B$84:$BI$84,$E782:$BL782)+'FD inverse'!$A$37*$C783/Setup!$B$17+INDEX('FD inverse'!$A$37:$BH$37,1,'FD mesh'!$B$15+1)*Setup!$B$22</f>
        <v>15.1704278383647</v>
      </c>
      <c r="AN783" s="0" t="n">
        <f aca="false">SUMPRODUCT('FD inverse'!$A$38:$BH$38,'FD mesh'!$B$84:$BI$84,$E782:$BL782)+'FD inverse'!$A$38*$C783/Setup!$B$17+INDEX('FD inverse'!$A$38:$BH$38,1,'FD mesh'!$B$15+1)*Setup!$B$22</f>
        <v>15.1497278784702</v>
      </c>
      <c r="AO783" s="0" t="n">
        <f aca="false">SUMPRODUCT('FD inverse'!$A$39:$BH$39,'FD mesh'!$B$84:$BI$84,$E782:$BL782)+'FD inverse'!$A$39*$C783/Setup!$B$17+INDEX('FD inverse'!$A$39:$BH$39,1,'FD mesh'!$B$15+1)*Setup!$B$22</f>
        <v>15.1291217905731</v>
      </c>
      <c r="AP783" s="0" t="n">
        <f aca="false">SUMPRODUCT('FD inverse'!$A$40:$BH$40,'FD mesh'!$B$84:$BI$84,$E782:$BL782)+'FD inverse'!$A$40*$C783/Setup!$B$17+INDEX('FD inverse'!$A$40:$BH$40,1,'FD mesh'!$B$15+1)*Setup!$B$22</f>
        <v>15.1085948442624</v>
      </c>
      <c r="AQ783" s="0" t="n">
        <f aca="false">SUMPRODUCT('FD inverse'!$A$41:$BH$41,'FD mesh'!$B$84:$BI$84,$E782:$BL782)+'FD inverse'!$A$41*$C783/Setup!$B$17+INDEX('FD inverse'!$A$41:$BH$41,1,'FD mesh'!$B$15+1)*Setup!$B$22</f>
        <v>15.088133255611</v>
      </c>
      <c r="AR783" s="0" t="n">
        <f aca="false">SUMPRODUCT('FD inverse'!$A$42:$BH$42,'FD mesh'!$B$84:$BI$84,$E782:$BL782)+'FD inverse'!$A$42*$C783/Setup!$B$17+INDEX('FD inverse'!$A$42:$BH$42,1,'FD mesh'!$B$15+1)*Setup!$B$22</f>
        <v>15.0677240475107</v>
      </c>
      <c r="AS783" s="0" t="n">
        <f aca="false">SUMPRODUCT('FD inverse'!$A$43:$BH$43,'FD mesh'!$B$84:$BI$84,$E782:$BL782)+'FD inverse'!$A$43*$C783/Setup!$B$17+INDEX('FD inverse'!$A$43:$BH$43,1,'FD mesh'!$B$15+1)*Setup!$B$22</f>
        <v>0</v>
      </c>
      <c r="AT783" s="0" t="n">
        <f aca="false">SUMPRODUCT('FD inverse'!$A$44:$BH$44,'FD mesh'!$B$84:$BI$84,$E782:$BL782)+'FD inverse'!$A$44*$C783/Setup!$B$17+INDEX('FD inverse'!$A$44:$BH$44,1,'FD mesh'!$B$15+1)*Setup!$B$22</f>
        <v>0</v>
      </c>
      <c r="AU783" s="0" t="n">
        <f aca="false">SUMPRODUCT('FD inverse'!$A$45:$BH$45,'FD mesh'!$B$84:$BI$84,$E782:$BL782)+'FD inverse'!$A$45*$C783/Setup!$B$17+INDEX('FD inverse'!$A$45:$BH$45,1,'FD mesh'!$B$15+1)*Setup!$B$22</f>
        <v>0</v>
      </c>
      <c r="AV783" s="0" t="n">
        <f aca="false">SUMPRODUCT('FD inverse'!$A$46:$BH$46,'FD mesh'!$B$84:$BI$84,$E782:$BL782)+'FD inverse'!$A$46*$C783/Setup!$B$17+INDEX('FD inverse'!$A$46:$BH$46,1,'FD mesh'!$B$15+1)*Setup!$B$22</f>
        <v>0</v>
      </c>
      <c r="AW783" s="0" t="n">
        <f aca="false">SUMPRODUCT('FD inverse'!$A$47:$BH$47,'FD mesh'!$B$84:$BI$84,$E782:$BL782)+'FD inverse'!$A$47*$C783/Setup!$B$17+INDEX('FD inverse'!$A$47:$BH$47,1,'FD mesh'!$B$15+1)*Setup!$B$22</f>
        <v>0</v>
      </c>
      <c r="AX783" s="0" t="n">
        <f aca="false">SUMPRODUCT('FD inverse'!$A$48:$BH$48,'FD mesh'!$B$84:$BI$84,$E782:$BL782)+'FD inverse'!$A$48*$C783/Setup!$B$17+INDEX('FD inverse'!$A$48:$BH$48,1,'FD mesh'!$B$15+1)*Setup!$B$22</f>
        <v>0</v>
      </c>
      <c r="AY783" s="0" t="n">
        <f aca="false">SUMPRODUCT('FD inverse'!$A$49:$BH$49,'FD mesh'!$B$84:$BI$84,$E782:$BL782)+'FD inverse'!$A$49*$C783/Setup!$B$17+INDEX('FD inverse'!$A$49:$BH$49,1,'FD mesh'!$B$15+1)*Setup!$B$22</f>
        <v>0</v>
      </c>
      <c r="AZ783" s="0" t="n">
        <f aca="false">SUMPRODUCT('FD inverse'!$A$50:$BH$50,'FD mesh'!$B$84:$BI$84,$E782:$BL782)+'FD inverse'!$A$50*$C783/Setup!$B$17+INDEX('FD inverse'!$A$50:$BH$50,1,'FD mesh'!$B$15+1)*Setup!$B$22</f>
        <v>0</v>
      </c>
      <c r="BA783" s="0" t="n">
        <f aca="false">SUMPRODUCT('FD inverse'!$A$51:$BH$51,'FD mesh'!$B$84:$BI$84,$E782:$BL782)+'FD inverse'!$A$51*$C783/Setup!$B$17+INDEX('FD inverse'!$A$51:$BH$51,1,'FD mesh'!$B$15+1)*Setup!$B$22</f>
        <v>0</v>
      </c>
      <c r="BB783" s="0" t="n">
        <f aca="false">SUMPRODUCT('FD inverse'!$A$52:$BH$52,'FD mesh'!$B$84:$BI$84,$E782:$BL782)+'FD inverse'!$A$52*$C783/Setup!$B$17+INDEX('FD inverse'!$A$52:$BH$52,1,'FD mesh'!$B$15+1)*Setup!$B$22</f>
        <v>0</v>
      </c>
      <c r="BC783" s="0" t="n">
        <f aca="false">SUMPRODUCT('FD inverse'!$A$53:$BH$53,'FD mesh'!$B$84:$BI$84,$E782:$BL782)+'FD inverse'!$A$53*$C783/Setup!$B$17+INDEX('FD inverse'!$A$53:$BH$53,1,'FD mesh'!$B$15+1)*Setup!$B$22</f>
        <v>0</v>
      </c>
      <c r="BD783" s="0" t="n">
        <f aca="false">SUMPRODUCT('FD inverse'!$A$54:$BH$54,'FD mesh'!$B$84:$BI$84,$E782:$BL782)+'FD inverse'!$A$54*$C783/Setup!$B$17+INDEX('FD inverse'!$A$54:$BH$54,1,'FD mesh'!$B$15+1)*Setup!$B$22</f>
        <v>0</v>
      </c>
      <c r="BE783" s="0" t="n">
        <f aca="false">SUMPRODUCT('FD inverse'!$A$55:$BH$55,'FD mesh'!$B$84:$BI$84,$E782:$BL782)+'FD inverse'!$A$55*$C783/Setup!$B$17+INDEX('FD inverse'!$A$55:$BH$55,1,'FD mesh'!$B$15+1)*Setup!$B$22</f>
        <v>0</v>
      </c>
      <c r="BF783" s="0" t="n">
        <f aca="false">SUMPRODUCT('FD inverse'!$A$56:$BH$56,'FD mesh'!$B$84:$BI$84,$E782:$BL782)+'FD inverse'!$A$56*$C783/Setup!$B$17+INDEX('FD inverse'!$A$56:$BH$56,1,'FD mesh'!$B$15+1)*Setup!$B$22</f>
        <v>0</v>
      </c>
      <c r="BG783" s="0" t="n">
        <f aca="false">SUMPRODUCT('FD inverse'!$A$57:$BH$57,'FD mesh'!$B$84:$BI$84,$E782:$BL782)+'FD inverse'!$A$57*$C783/Setup!$B$17+INDEX('FD inverse'!$A$57:$BH$57,1,'FD mesh'!$B$15+1)*Setup!$B$22</f>
        <v>0</v>
      </c>
      <c r="BH783" s="0" t="n">
        <f aca="false">SUMPRODUCT('FD inverse'!$A$58:$BH$58,'FD mesh'!$B$84:$BI$84,$E782:$BL782)+'FD inverse'!$A$58*$C783/Setup!$B$17+INDEX('FD inverse'!$A$58:$BH$58,1,'FD mesh'!$B$15+1)*Setup!$B$22</f>
        <v>0</v>
      </c>
      <c r="BI783" s="0" t="n">
        <f aca="false">SUMPRODUCT('FD inverse'!$A$59:$BH$59,'FD mesh'!$B$84:$BI$84,$E782:$BL782)+'FD inverse'!$A$59*$C783/Setup!$B$17+INDEX('FD inverse'!$A$59:$BH$59,1,'FD mesh'!$B$15+1)*Setup!$B$22</f>
        <v>0</v>
      </c>
      <c r="BJ783" s="0" t="n">
        <f aca="false">SUMPRODUCT('FD inverse'!$A$60:$BH$60,'FD mesh'!$B$84:$BI$84,$E782:$BL782)+'FD inverse'!$A$60*$C783/Setup!$B$17+INDEX('FD inverse'!$A$60:$BH$60,1,'FD mesh'!$B$15+1)*Setup!$B$22</f>
        <v>0</v>
      </c>
      <c r="BK783" s="0" t="n">
        <f aca="false">SUMPRODUCT('FD inverse'!$A$61:$BH$61,'FD mesh'!$B$84:$BI$84,$E782:$BL782)+'FD inverse'!$A$61*$C783/Setup!$B$17+INDEX('FD inverse'!$A$61:$BH$61,1,'FD mesh'!$B$15+1)*Setup!$B$22</f>
        <v>0</v>
      </c>
      <c r="BL783" s="0" t="n">
        <f aca="false">SUMPRODUCT('FD inverse'!$A$62:$BH$62,'FD mesh'!$B$84:$BI$84,$E782:$BL782)+'FD inverse'!$A$62*$C783/Setup!$B$17+INDEX('FD inverse'!$A$62:$BH$62,1,'FD mesh'!$B$15+1)*Setup!$B$22</f>
        <v>0</v>
      </c>
    </row>
    <row r="784" customFormat="false" ht="15" hidden="false" customHeight="false" outlineLevel="0" collapsed="false">
      <c r="A784" s="0" t="n">
        <v>779</v>
      </c>
      <c r="B784" s="0" t="n">
        <f aca="false">A784*Setup!$B$11/3600</f>
        <v>64.9166666666667</v>
      </c>
      <c r="C784" s="0" t="n">
        <f aca="false">Setup!$B$7+Setup!$B$8*COS(2*PI()*(B784-Setup!$B$9)/24)</f>
        <v>27.885368279253</v>
      </c>
      <c r="D784" s="0" t="n">
        <f aca="false">(C784-E784)/Setup!$B$17</f>
        <v>13.5369341918291</v>
      </c>
      <c r="E784" s="0" t="n">
        <f aca="false">SUMPRODUCT('FD inverse'!$A$3:$BH$3,'FD mesh'!$B$84:$BI$84,$E783:$BL783)+'FD inverse'!$A$3*$C784/Setup!$B$17+INDEX('FD inverse'!$A$3:$BH$3,1,'FD mesh'!$B$15+1)*Setup!$B$22</f>
        <v>26.1255668343153</v>
      </c>
      <c r="F784" s="0" t="n">
        <f aca="false">SUMPRODUCT('FD inverse'!$A$4:$BH$4,'FD mesh'!$B$84:$BI$84,$E783:$BL783)+'FD inverse'!$A$4*$C784/Setup!$B$17+INDEX('FD inverse'!$A$4:$BH$4,1,'FD mesh'!$B$15+1)*Setup!$B$22</f>
        <v>25.7221501307159</v>
      </c>
      <c r="G784" s="0" t="n">
        <f aca="false">SUMPRODUCT('FD inverse'!$A$5:$BH$5,'FD mesh'!$B$84:$BI$84,$E783:$BL783)+'FD inverse'!$A$5*$C784/Setup!$B$17+INDEX('FD inverse'!$A$5:$BH$5,1,'FD mesh'!$B$15+1)*Setup!$B$22</f>
        <v>25.3192854441928</v>
      </c>
      <c r="H784" s="0" t="n">
        <f aca="false">SUMPRODUCT('FD inverse'!$A$6:$BH$6,'FD mesh'!$B$84:$BI$84,$E783:$BL783)+'FD inverse'!$A$6*$C784/Setup!$B$17+INDEX('FD inverse'!$A$6:$BH$6,1,'FD mesh'!$B$15+1)*Setup!$B$22</f>
        <v>23.9689821364144</v>
      </c>
      <c r="I784" s="0" t="n">
        <f aca="false">SUMPRODUCT('FD inverse'!$A$7:$BH$7,'FD mesh'!$B$84:$BI$84,$E783:$BL783)+'FD inverse'!$A$7*$C784/Setup!$B$17+INDEX('FD inverse'!$A$7:$BH$7,1,'FD mesh'!$B$15+1)*Setup!$B$22</f>
        <v>23.8539021064358</v>
      </c>
      <c r="J784" s="0" t="n">
        <f aca="false">SUMPRODUCT('FD inverse'!$A$8:$BH$8,'FD mesh'!$B$84:$BI$84,$E783:$BL783)+'FD inverse'!$A$8*$C784/Setup!$B$17+INDEX('FD inverse'!$A$8:$BH$8,1,'FD mesh'!$B$15+1)*Setup!$B$22</f>
        <v>23.7481413785315</v>
      </c>
      <c r="K784" s="0" t="n">
        <f aca="false">SUMPRODUCT('FD inverse'!$A$9:$BH$9,'FD mesh'!$B$84:$BI$84,$E783:$BL783)+'FD inverse'!$A$9*$C784/Setup!$B$17+INDEX('FD inverse'!$A$9:$BH$9,1,'FD mesh'!$B$15+1)*Setup!$B$22</f>
        <v>23.6520910289663</v>
      </c>
      <c r="L784" s="0" t="n">
        <f aca="false">SUMPRODUCT('FD inverse'!$A$10:$BH$10,'FD mesh'!$B$84:$BI$84,$E783:$BL783)+'FD inverse'!$A$10*$C784/Setup!$B$17+INDEX('FD inverse'!$A$10:$BH$10,1,'FD mesh'!$B$15+1)*Setup!$B$22</f>
        <v>23.5660597021484</v>
      </c>
      <c r="M784" s="0" t="n">
        <f aca="false">SUMPRODUCT('FD inverse'!$A$11:$BH$11,'FD mesh'!$B$84:$BI$84,$E783:$BL783)+'FD inverse'!$A$11*$C784/Setup!$B$17+INDEX('FD inverse'!$A$11:$BH$11,1,'FD mesh'!$B$15+1)*Setup!$B$22</f>
        <v>23.4902861909628</v>
      </c>
      <c r="N784" s="0" t="n">
        <f aca="false">SUMPRODUCT('FD inverse'!$A$12:$BH$12,'FD mesh'!$B$84:$BI$84,$E783:$BL783)+'FD inverse'!$A$12*$C784/Setup!$B$17+INDEX('FD inverse'!$A$12:$BH$12,1,'FD mesh'!$B$15+1)*Setup!$B$22</f>
        <v>23.4249504338394</v>
      </c>
      <c r="O784" s="0" t="n">
        <f aca="false">SUMPRODUCT('FD inverse'!$A$13:$BH$13,'FD mesh'!$B$84:$BI$84,$E783:$BL783)+'FD inverse'!$A$13*$C784/Setup!$B$17+INDEX('FD inverse'!$A$13:$BH$13,1,'FD mesh'!$B$15+1)*Setup!$B$22</f>
        <v>23.3701828938208</v>
      </c>
      <c r="P784" s="0" t="n">
        <f aca="false">SUMPRODUCT('FD inverse'!$A$14:$BH$14,'FD mesh'!$B$84:$BI$84,$E783:$BL783)+'FD inverse'!$A$14*$C784/Setup!$B$17+INDEX('FD inverse'!$A$14:$BH$14,1,'FD mesh'!$B$15+1)*Setup!$B$22</f>
        <v>23.3260722939063</v>
      </c>
      <c r="Q784" s="0" t="n">
        <f aca="false">SUMPRODUCT('FD inverse'!$A$15:$BH$15,'FD mesh'!$B$84:$BI$84,$E783:$BL783)+'FD inverse'!$A$15*$C784/Setup!$B$17+INDEX('FD inverse'!$A$15:$BH$15,1,'FD mesh'!$B$15+1)*Setup!$B$22</f>
        <v>23.2926716903899</v>
      </c>
      <c r="R784" s="0" t="n">
        <f aca="false">SUMPRODUCT('FD inverse'!$A$16:$BH$16,'FD mesh'!$B$84:$BI$84,$E783:$BL783)+'FD inverse'!$A$16*$C784/Setup!$B$17+INDEX('FD inverse'!$A$16:$BH$16,1,'FD mesh'!$B$15+1)*Setup!$B$22</f>
        <v>23.2700028720676</v>
      </c>
      <c r="S784" s="0" t="n">
        <f aca="false">SUMPRODUCT('FD inverse'!$A$17:$BH$17,'FD mesh'!$B$84:$BI$84,$E783:$BL783)+'FD inverse'!$A$17*$C784/Setup!$B$17+INDEX('FD inverse'!$A$17:$BH$17,1,'FD mesh'!$B$15+1)*Setup!$B$22</f>
        <v>22.7139313179671</v>
      </c>
      <c r="T784" s="0" t="n">
        <f aca="false">SUMPRODUCT('FD inverse'!$A$18:$BH$18,'FD mesh'!$B$84:$BI$84,$E783:$BL783)+'FD inverse'!$A$18*$C784/Setup!$B$17+INDEX('FD inverse'!$A$18:$BH$18,1,'FD mesh'!$B$15+1)*Setup!$B$22</f>
        <v>22.1628757007624</v>
      </c>
      <c r="U784" s="0" t="n">
        <f aca="false">SUMPRODUCT('FD inverse'!$A$19:$BH$19,'FD mesh'!$B$84:$BI$84,$E783:$BL783)+'FD inverse'!$A$19*$C784/Setup!$B$17+INDEX('FD inverse'!$A$19:$BH$19,1,'FD mesh'!$B$15+1)*Setup!$B$22</f>
        <v>21.6164967637111</v>
      </c>
      <c r="V784" s="0" t="n">
        <f aca="false">SUMPRODUCT('FD inverse'!$A$20:$BH$20,'FD mesh'!$B$84:$BI$84,$E783:$BL783)+'FD inverse'!$A$20*$C784/Setup!$B$17+INDEX('FD inverse'!$A$20:$BH$20,1,'FD mesh'!$B$15+1)*Setup!$B$22</f>
        <v>21.0744511043665</v>
      </c>
      <c r="W784" s="0" t="n">
        <f aca="false">SUMPRODUCT('FD inverse'!$A$21:$BH$21,'FD mesh'!$B$84:$BI$84,$E783:$BL783)+'FD inverse'!$A$21*$C784/Setup!$B$17+INDEX('FD inverse'!$A$21:$BH$21,1,'FD mesh'!$B$15+1)*Setup!$B$22</f>
        <v>20.5363922449132</v>
      </c>
      <c r="X784" s="0" t="n">
        <f aca="false">SUMPRODUCT('FD inverse'!$A$22:$BH$22,'FD mesh'!$B$84:$BI$84,$E783:$BL783)+'FD inverse'!$A$22*$C784/Setup!$B$17+INDEX('FD inverse'!$A$22:$BH$22,1,'FD mesh'!$B$15+1)*Setup!$B$22</f>
        <v>20.0019715339379</v>
      </c>
      <c r="Y784" s="0" t="n">
        <f aca="false">SUMPRODUCT('FD inverse'!$A$23:$BH$23,'FD mesh'!$B$84:$BI$84,$E783:$BL783)+'FD inverse'!$A$23*$C784/Setup!$B$17+INDEX('FD inverse'!$A$23:$BH$23,1,'FD mesh'!$B$15+1)*Setup!$B$22</f>
        <v>19.4708388932776</v>
      </c>
      <c r="Z784" s="0" t="n">
        <f aca="false">SUMPRODUCT('FD inverse'!$A$24:$BH$24,'FD mesh'!$B$84:$BI$84,$E783:$BL783)+'FD inverse'!$A$24*$C784/Setup!$B$17+INDEX('FD inverse'!$A$24:$BH$24,1,'FD mesh'!$B$15+1)*Setup!$B$22</f>
        <v>18.9426434236424</v>
      </c>
      <c r="AA784" s="0" t="n">
        <f aca="false">SUMPRODUCT('FD inverse'!$A$25:$BH$25,'FD mesh'!$B$84:$BI$84,$E783:$BL783)+'FD inverse'!$A$25*$C784/Setup!$B$17+INDEX('FD inverse'!$A$25:$BH$25,1,'FD mesh'!$B$15+1)*Setup!$B$22</f>
        <v>18.4170338827365</v>
      </c>
      <c r="AB784" s="0" t="n">
        <f aca="false">SUMPRODUCT('FD inverse'!$A$26:$BH$26,'FD mesh'!$B$84:$BI$84,$E783:$BL783)+'FD inverse'!$A$26*$C784/Setup!$B$17+INDEX('FD inverse'!$A$26:$BH$26,1,'FD mesh'!$B$15+1)*Setup!$B$22</f>
        <v>17.8936590496033</v>
      </c>
      <c r="AC784" s="0" t="n">
        <f aca="false">SUMPRODUCT('FD inverse'!$A$27:$BH$27,'FD mesh'!$B$84:$BI$84,$E783:$BL783)+'FD inverse'!$A$27*$C784/Setup!$B$17+INDEX('FD inverse'!$A$27:$BH$27,1,'FD mesh'!$B$15+1)*Setup!$B$22</f>
        <v>17.37216798891</v>
      </c>
      <c r="AD784" s="0" t="n">
        <f aca="false">SUMPRODUCT('FD inverse'!$A$28:$BH$28,'FD mesh'!$B$84:$BI$84,$E783:$BL783)+'FD inverse'!$A$28*$C784/Setup!$B$17+INDEX('FD inverse'!$A$28:$BH$28,1,'FD mesh'!$B$15+1)*Setup!$B$22</f>
        <v>16.8522102288614</v>
      </c>
      <c r="AE784" s="0" t="n">
        <f aca="false">SUMPRODUCT('FD inverse'!$A$29:$BH$29,'FD mesh'!$B$84:$BI$84,$E783:$BL783)+'FD inverse'!$A$29*$C784/Setup!$B$17+INDEX('FD inverse'!$A$29:$BH$29,1,'FD mesh'!$B$15+1)*Setup!$B$22</f>
        <v>16.3334358664011</v>
      </c>
      <c r="AF784" s="0" t="n">
        <f aca="false">SUMPRODUCT('FD inverse'!$A$30:$BH$30,'FD mesh'!$B$84:$BI$84,$E783:$BL783)+'FD inverse'!$A$30*$C784/Setup!$B$17+INDEX('FD inverse'!$A$30:$BH$30,1,'FD mesh'!$B$15+1)*Setup!$B$22</f>
        <v>15.8154956133211</v>
      </c>
      <c r="AG784" s="0" t="n">
        <f aca="false">SUMPRODUCT('FD inverse'!$A$31:$BH$31,'FD mesh'!$B$84:$BI$84,$E783:$BL783)+'FD inverse'!$A$31*$C784/Setup!$B$17+INDEX('FD inverse'!$A$31:$BH$31,1,'FD mesh'!$B$15+1)*Setup!$B$22</f>
        <v>15.2980407968646</v>
      </c>
      <c r="AH784" s="0" t="n">
        <f aca="false">SUMPRODUCT('FD inverse'!$A$32:$BH$32,'FD mesh'!$B$84:$BI$84,$E783:$BL783)+'FD inverse'!$A$32*$C784/Setup!$B$17+INDEX('FD inverse'!$A$32:$BH$32,1,'FD mesh'!$B$15+1)*Setup!$B$22</f>
        <v>15.2763517436356</v>
      </c>
      <c r="AI784" s="0" t="n">
        <f aca="false">SUMPRODUCT('FD inverse'!$A$33:$BH$33,'FD mesh'!$B$84:$BI$84,$E783:$BL783)+'FD inverse'!$A$33*$C784/Setup!$B$17+INDEX('FD inverse'!$A$33:$BH$33,1,'FD mesh'!$B$15+1)*Setup!$B$22</f>
        <v>15.2548745252752</v>
      </c>
      <c r="AJ784" s="0" t="n">
        <f aca="false">SUMPRODUCT('FD inverse'!$A$34:$BH$34,'FD mesh'!$B$84:$BI$84,$E783:$BL783)+'FD inverse'!$A$34*$C784/Setup!$B$17+INDEX('FD inverse'!$A$34:$BH$34,1,'FD mesh'!$B$15+1)*Setup!$B$22</f>
        <v>15.2335862759012</v>
      </c>
      <c r="AK784" s="0" t="n">
        <f aca="false">SUMPRODUCT('FD inverse'!$A$35:$BH$35,'FD mesh'!$B$84:$BI$84,$E783:$BL783)+'FD inverse'!$A$35*$C784/Setup!$B$17+INDEX('FD inverse'!$A$35:$BH$35,1,'FD mesh'!$B$15+1)*Setup!$B$22</f>
        <v>15.2124656498549</v>
      </c>
      <c r="AL784" s="0" t="n">
        <f aca="false">SUMPRODUCT('FD inverse'!$A$36:$BH$36,'FD mesh'!$B$84:$BI$84,$E783:$BL783)+'FD inverse'!$A$36*$C784/Setup!$B$17+INDEX('FD inverse'!$A$36:$BH$36,1,'FD mesh'!$B$15+1)*Setup!$B$22</f>
        <v>15.1914927602242</v>
      </c>
      <c r="AM784" s="0" t="n">
        <f aca="false">SUMPRODUCT('FD inverse'!$A$37:$BH$37,'FD mesh'!$B$84:$BI$84,$E783:$BL783)+'FD inverse'!$A$37*$C784/Setup!$B$17+INDEX('FD inverse'!$A$37:$BH$37,1,'FD mesh'!$B$15+1)*Setup!$B$22</f>
        <v>15.1706490998769</v>
      </c>
      <c r="AN784" s="0" t="n">
        <f aca="false">SUMPRODUCT('FD inverse'!$A$38:$BH$38,'FD mesh'!$B$84:$BI$84,$E783:$BL783)+'FD inverse'!$A$38*$C784/Setup!$B$17+INDEX('FD inverse'!$A$38:$BH$38,1,'FD mesh'!$B$15+1)*Setup!$B$22</f>
        <v>15.1499174472033</v>
      </c>
      <c r="AO784" s="0" t="n">
        <f aca="false">SUMPRODUCT('FD inverse'!$A$39:$BH$39,'FD mesh'!$B$84:$BI$84,$E783:$BL783)+'FD inverse'!$A$39*$C784/Setup!$B$17+INDEX('FD inverse'!$A$39:$BH$39,1,'FD mesh'!$B$15+1)*Setup!$B$22</f>
        <v>15.1292817585889</v>
      </c>
      <c r="AP784" s="0" t="n">
        <f aca="false">SUMPRODUCT('FD inverse'!$A$40:$BH$40,'FD mesh'!$B$84:$BI$84,$E783:$BL783)+'FD inverse'!$A$40*$C784/Setup!$B$17+INDEX('FD inverse'!$A$40:$BH$40,1,'FD mesh'!$B$15+1)*Setup!$B$22</f>
        <v>15.1087270494687</v>
      </c>
      <c r="AQ784" s="0" t="n">
        <f aca="false">SUMPRODUCT('FD inverse'!$A$41:$BH$41,'FD mesh'!$B$84:$BI$84,$E783:$BL783)+'FD inverse'!$A$41*$C784/Setup!$B$17+INDEX('FD inverse'!$A$41:$BH$41,1,'FD mesh'!$B$15+1)*Setup!$B$22</f>
        <v>15.088239265669</v>
      </c>
      <c r="AR784" s="0" t="n">
        <f aca="false">SUMPRODUCT('FD inverse'!$A$42:$BH$42,'FD mesh'!$B$84:$BI$84,$E783:$BL783)+'FD inverse'!$A$42*$C784/Setup!$B$17+INDEX('FD inverse'!$A$42:$BH$42,1,'FD mesh'!$B$15+1)*Setup!$B$22</f>
        <v>15.0678051466026</v>
      </c>
      <c r="AS784" s="0" t="n">
        <f aca="false">SUMPRODUCT('FD inverse'!$A$43:$BH$43,'FD mesh'!$B$84:$BI$84,$E783:$BL783)+'FD inverse'!$A$43*$C784/Setup!$B$17+INDEX('FD inverse'!$A$43:$BH$43,1,'FD mesh'!$B$15+1)*Setup!$B$22</f>
        <v>0</v>
      </c>
      <c r="AT784" s="0" t="n">
        <f aca="false">SUMPRODUCT('FD inverse'!$A$44:$BH$44,'FD mesh'!$B$84:$BI$84,$E783:$BL783)+'FD inverse'!$A$44*$C784/Setup!$B$17+INDEX('FD inverse'!$A$44:$BH$44,1,'FD mesh'!$B$15+1)*Setup!$B$22</f>
        <v>0</v>
      </c>
      <c r="AU784" s="0" t="n">
        <f aca="false">SUMPRODUCT('FD inverse'!$A$45:$BH$45,'FD mesh'!$B$84:$BI$84,$E783:$BL783)+'FD inverse'!$A$45*$C784/Setup!$B$17+INDEX('FD inverse'!$A$45:$BH$45,1,'FD mesh'!$B$15+1)*Setup!$B$22</f>
        <v>0</v>
      </c>
      <c r="AV784" s="0" t="n">
        <f aca="false">SUMPRODUCT('FD inverse'!$A$46:$BH$46,'FD mesh'!$B$84:$BI$84,$E783:$BL783)+'FD inverse'!$A$46*$C784/Setup!$B$17+INDEX('FD inverse'!$A$46:$BH$46,1,'FD mesh'!$B$15+1)*Setup!$B$22</f>
        <v>0</v>
      </c>
      <c r="AW784" s="0" t="n">
        <f aca="false">SUMPRODUCT('FD inverse'!$A$47:$BH$47,'FD mesh'!$B$84:$BI$84,$E783:$BL783)+'FD inverse'!$A$47*$C784/Setup!$B$17+INDEX('FD inverse'!$A$47:$BH$47,1,'FD mesh'!$B$15+1)*Setup!$B$22</f>
        <v>0</v>
      </c>
      <c r="AX784" s="0" t="n">
        <f aca="false">SUMPRODUCT('FD inverse'!$A$48:$BH$48,'FD mesh'!$B$84:$BI$84,$E783:$BL783)+'FD inverse'!$A$48*$C784/Setup!$B$17+INDEX('FD inverse'!$A$48:$BH$48,1,'FD mesh'!$B$15+1)*Setup!$B$22</f>
        <v>0</v>
      </c>
      <c r="AY784" s="0" t="n">
        <f aca="false">SUMPRODUCT('FD inverse'!$A$49:$BH$49,'FD mesh'!$B$84:$BI$84,$E783:$BL783)+'FD inverse'!$A$49*$C784/Setup!$B$17+INDEX('FD inverse'!$A$49:$BH$49,1,'FD mesh'!$B$15+1)*Setup!$B$22</f>
        <v>0</v>
      </c>
      <c r="AZ784" s="0" t="n">
        <f aca="false">SUMPRODUCT('FD inverse'!$A$50:$BH$50,'FD mesh'!$B$84:$BI$84,$E783:$BL783)+'FD inverse'!$A$50*$C784/Setup!$B$17+INDEX('FD inverse'!$A$50:$BH$50,1,'FD mesh'!$B$15+1)*Setup!$B$22</f>
        <v>0</v>
      </c>
      <c r="BA784" s="0" t="n">
        <f aca="false">SUMPRODUCT('FD inverse'!$A$51:$BH$51,'FD mesh'!$B$84:$BI$84,$E783:$BL783)+'FD inverse'!$A$51*$C784/Setup!$B$17+INDEX('FD inverse'!$A$51:$BH$51,1,'FD mesh'!$B$15+1)*Setup!$B$22</f>
        <v>0</v>
      </c>
      <c r="BB784" s="0" t="n">
        <f aca="false">SUMPRODUCT('FD inverse'!$A$52:$BH$52,'FD mesh'!$B$84:$BI$84,$E783:$BL783)+'FD inverse'!$A$52*$C784/Setup!$B$17+INDEX('FD inverse'!$A$52:$BH$52,1,'FD mesh'!$B$15+1)*Setup!$B$22</f>
        <v>0</v>
      </c>
      <c r="BC784" s="0" t="n">
        <f aca="false">SUMPRODUCT('FD inverse'!$A$53:$BH$53,'FD mesh'!$B$84:$BI$84,$E783:$BL783)+'FD inverse'!$A$53*$C784/Setup!$B$17+INDEX('FD inverse'!$A$53:$BH$53,1,'FD mesh'!$B$15+1)*Setup!$B$22</f>
        <v>0</v>
      </c>
      <c r="BD784" s="0" t="n">
        <f aca="false">SUMPRODUCT('FD inverse'!$A$54:$BH$54,'FD mesh'!$B$84:$BI$84,$E783:$BL783)+'FD inverse'!$A$54*$C784/Setup!$B$17+INDEX('FD inverse'!$A$54:$BH$54,1,'FD mesh'!$B$15+1)*Setup!$B$22</f>
        <v>0</v>
      </c>
      <c r="BE784" s="0" t="n">
        <f aca="false">SUMPRODUCT('FD inverse'!$A$55:$BH$55,'FD mesh'!$B$84:$BI$84,$E783:$BL783)+'FD inverse'!$A$55*$C784/Setup!$B$17+INDEX('FD inverse'!$A$55:$BH$55,1,'FD mesh'!$B$15+1)*Setup!$B$22</f>
        <v>0</v>
      </c>
      <c r="BF784" s="0" t="n">
        <f aca="false">SUMPRODUCT('FD inverse'!$A$56:$BH$56,'FD mesh'!$B$84:$BI$84,$E783:$BL783)+'FD inverse'!$A$56*$C784/Setup!$B$17+INDEX('FD inverse'!$A$56:$BH$56,1,'FD mesh'!$B$15+1)*Setup!$B$22</f>
        <v>0</v>
      </c>
      <c r="BG784" s="0" t="n">
        <f aca="false">SUMPRODUCT('FD inverse'!$A$57:$BH$57,'FD mesh'!$B$84:$BI$84,$E783:$BL783)+'FD inverse'!$A$57*$C784/Setup!$B$17+INDEX('FD inverse'!$A$57:$BH$57,1,'FD mesh'!$B$15+1)*Setup!$B$22</f>
        <v>0</v>
      </c>
      <c r="BH784" s="0" t="n">
        <f aca="false">SUMPRODUCT('FD inverse'!$A$58:$BH$58,'FD mesh'!$B$84:$BI$84,$E783:$BL783)+'FD inverse'!$A$58*$C784/Setup!$B$17+INDEX('FD inverse'!$A$58:$BH$58,1,'FD mesh'!$B$15+1)*Setup!$B$22</f>
        <v>0</v>
      </c>
      <c r="BI784" s="0" t="n">
        <f aca="false">SUMPRODUCT('FD inverse'!$A$59:$BH$59,'FD mesh'!$B$84:$BI$84,$E783:$BL783)+'FD inverse'!$A$59*$C784/Setup!$B$17+INDEX('FD inverse'!$A$59:$BH$59,1,'FD mesh'!$B$15+1)*Setup!$B$22</f>
        <v>0</v>
      </c>
      <c r="BJ784" s="0" t="n">
        <f aca="false">SUMPRODUCT('FD inverse'!$A$60:$BH$60,'FD mesh'!$B$84:$BI$84,$E783:$BL783)+'FD inverse'!$A$60*$C784/Setup!$B$17+INDEX('FD inverse'!$A$60:$BH$60,1,'FD mesh'!$B$15+1)*Setup!$B$22</f>
        <v>0</v>
      </c>
      <c r="BK784" s="0" t="n">
        <f aca="false">SUMPRODUCT('FD inverse'!$A$61:$BH$61,'FD mesh'!$B$84:$BI$84,$E783:$BL783)+'FD inverse'!$A$61*$C784/Setup!$B$17+INDEX('FD inverse'!$A$61:$BH$61,1,'FD mesh'!$B$15+1)*Setup!$B$22</f>
        <v>0</v>
      </c>
      <c r="BL784" s="0" t="n">
        <f aca="false">SUMPRODUCT('FD inverse'!$A$62:$BH$62,'FD mesh'!$B$84:$BI$84,$E783:$BL783)+'FD inverse'!$A$62*$C784/Setup!$B$17+INDEX('FD inverse'!$A$62:$BH$62,1,'FD mesh'!$B$15+1)*Setup!$B$22</f>
        <v>0</v>
      </c>
    </row>
    <row r="785" customFormat="false" ht="15" hidden="false" customHeight="false" outlineLevel="0" collapsed="false">
      <c r="A785" s="0" t="n">
        <v>780</v>
      </c>
      <c r="B785" s="0" t="n">
        <f aca="false">A785*Setup!$B$11/3600</f>
        <v>65</v>
      </c>
      <c r="C785" s="0" t="n">
        <f aca="false">Setup!$B$7+Setup!$B$8*COS(2*PI()*(B785-Setup!$B$9)/24)</f>
        <v>27.8637033051563</v>
      </c>
      <c r="D785" s="0" t="n">
        <f aca="false">(C785-E785)/Setup!$B$17</f>
        <v>13.398101310414</v>
      </c>
      <c r="E785" s="0" t="n">
        <f aca="false">SUMPRODUCT('FD inverse'!$A$3:$BH$3,'FD mesh'!$B$84:$BI$84,$E784:$BL784)+'FD inverse'!$A$3*$C785/Setup!$B$17+INDEX('FD inverse'!$A$3:$BH$3,1,'FD mesh'!$B$15+1)*Setup!$B$22</f>
        <v>26.1219501348025</v>
      </c>
      <c r="F785" s="0" t="n">
        <f aca="false">SUMPRODUCT('FD inverse'!$A$4:$BH$4,'FD mesh'!$B$84:$BI$84,$E784:$BL784)+'FD inverse'!$A$4*$C785/Setup!$B$17+INDEX('FD inverse'!$A$4:$BH$4,1,'FD mesh'!$B$15+1)*Setup!$B$22</f>
        <v>25.7224122455853</v>
      </c>
      <c r="G785" s="0" t="n">
        <f aca="false">SUMPRODUCT('FD inverse'!$A$5:$BH$5,'FD mesh'!$B$84:$BI$84,$E784:$BL784)+'FD inverse'!$A$5*$C785/Setup!$B$17+INDEX('FD inverse'!$A$5:$BH$5,1,'FD mesh'!$B$15+1)*Setup!$B$22</f>
        <v>25.3229881215026</v>
      </c>
      <c r="H785" s="0" t="n">
        <f aca="false">SUMPRODUCT('FD inverse'!$A$6:$BH$6,'FD mesh'!$B$84:$BI$84,$E784:$BL784)+'FD inverse'!$A$6*$C785/Setup!$B$17+INDEX('FD inverse'!$A$6:$BH$6,1,'FD mesh'!$B$15+1)*Setup!$B$22</f>
        <v>23.9836229334561</v>
      </c>
      <c r="I785" s="0" t="n">
        <f aca="false">SUMPRODUCT('FD inverse'!$A$7:$BH$7,'FD mesh'!$B$84:$BI$84,$E784:$BL784)+'FD inverse'!$A$7*$C785/Setup!$B$17+INDEX('FD inverse'!$A$7:$BH$7,1,'FD mesh'!$B$15+1)*Setup!$B$22</f>
        <v>23.8694138598949</v>
      </c>
      <c r="J785" s="0" t="n">
        <f aca="false">SUMPRODUCT('FD inverse'!$A$8:$BH$8,'FD mesh'!$B$84:$BI$84,$E784:$BL784)+'FD inverse'!$A$8*$C785/Setup!$B$17+INDEX('FD inverse'!$A$8:$BH$8,1,'FD mesh'!$B$15+1)*Setup!$B$22</f>
        <v>23.7643562633008</v>
      </c>
      <c r="K785" s="0" t="n">
        <f aca="false">SUMPRODUCT('FD inverse'!$A$9:$BH$9,'FD mesh'!$B$84:$BI$84,$E784:$BL784)+'FD inverse'!$A$9*$C785/Setup!$B$17+INDEX('FD inverse'!$A$9:$BH$9,1,'FD mesh'!$B$15+1)*Setup!$B$22</f>
        <v>23.6688649704054</v>
      </c>
      <c r="L785" s="0" t="n">
        <f aca="false">SUMPRODUCT('FD inverse'!$A$10:$BH$10,'FD mesh'!$B$84:$BI$84,$E784:$BL784)+'FD inverse'!$A$10*$C785/Setup!$B$17+INDEX('FD inverse'!$A$10:$BH$10,1,'FD mesh'!$B$15+1)*Setup!$B$22</f>
        <v>23.5832698081525</v>
      </c>
      <c r="M785" s="0" t="n">
        <f aca="false">SUMPRODUCT('FD inverse'!$A$11:$BH$11,'FD mesh'!$B$84:$BI$84,$E784:$BL784)+'FD inverse'!$A$11*$C785/Setup!$B$17+INDEX('FD inverse'!$A$11:$BH$11,1,'FD mesh'!$B$15+1)*Setup!$B$22</f>
        <v>23.5078281007692</v>
      </c>
      <c r="N785" s="0" t="n">
        <f aca="false">SUMPRODUCT('FD inverse'!$A$12:$BH$12,'FD mesh'!$B$84:$BI$84,$E784:$BL784)+'FD inverse'!$A$12*$C785/Setup!$B$17+INDEX('FD inverse'!$A$12:$BH$12,1,'FD mesh'!$B$15+1)*Setup!$B$22</f>
        <v>23.4427356027113</v>
      </c>
      <c r="O785" s="0" t="n">
        <f aca="false">SUMPRODUCT('FD inverse'!$A$13:$BH$13,'FD mesh'!$B$84:$BI$84,$E784:$BL784)+'FD inverse'!$A$13*$C785/Setup!$B$17+INDEX('FD inverse'!$A$13:$BH$13,1,'FD mesh'!$B$15+1)*Setup!$B$22</f>
        <v>23.3881358296516</v>
      </c>
      <c r="P785" s="0" t="n">
        <f aca="false">SUMPRODUCT('FD inverse'!$A$14:$BH$14,'FD mesh'!$B$84:$BI$84,$E784:$BL784)+'FD inverse'!$A$14*$C785/Setup!$B$17+INDEX('FD inverse'!$A$14:$BH$14,1,'FD mesh'!$B$15+1)*Setup!$B$22</f>
        <v>23.344127759147</v>
      </c>
      <c r="Q785" s="0" t="n">
        <f aca="false">SUMPRODUCT('FD inverse'!$A$15:$BH$15,'FD mesh'!$B$84:$BI$84,$E784:$BL784)+'FD inverse'!$A$15*$C785/Setup!$B$17+INDEX('FD inverse'!$A$15:$BH$15,1,'FD mesh'!$B$15+1)*Setup!$B$22</f>
        <v>23.3107718805247</v>
      </c>
      <c r="R785" s="0" t="n">
        <f aca="false">SUMPRODUCT('FD inverse'!$A$16:$BH$16,'FD mesh'!$B$84:$BI$84,$E784:$BL784)+'FD inverse'!$A$16*$C785/Setup!$B$17+INDEX('FD inverse'!$A$16:$BH$16,1,'FD mesh'!$B$15+1)*Setup!$B$22</f>
        <v>23.2880945801532</v>
      </c>
      <c r="S785" s="0" t="n">
        <f aca="false">SUMPRODUCT('FD inverse'!$A$17:$BH$17,'FD mesh'!$B$84:$BI$84,$E784:$BL784)+'FD inverse'!$A$17*$C785/Setup!$B$17+INDEX('FD inverse'!$A$17:$BH$17,1,'FD mesh'!$B$15+1)*Setup!$B$22</f>
        <v>22.7309057869712</v>
      </c>
      <c r="T785" s="0" t="n">
        <f aca="false">SUMPRODUCT('FD inverse'!$A$18:$BH$18,'FD mesh'!$B$84:$BI$84,$E784:$BL784)+'FD inverse'!$A$18*$C785/Setup!$B$17+INDEX('FD inverse'!$A$18:$BH$18,1,'FD mesh'!$B$15+1)*Setup!$B$22</f>
        <v>22.1787123375247</v>
      </c>
      <c r="U785" s="0" t="n">
        <f aca="false">SUMPRODUCT('FD inverse'!$A$19:$BH$19,'FD mesh'!$B$84:$BI$84,$E784:$BL784)+'FD inverse'!$A$19*$C785/Setup!$B$17+INDEX('FD inverse'!$A$19:$BH$19,1,'FD mesh'!$B$15+1)*Setup!$B$22</f>
        <v>21.6311793840397</v>
      </c>
      <c r="V785" s="0" t="n">
        <f aca="false">SUMPRODUCT('FD inverse'!$A$20:$BH$20,'FD mesh'!$B$84:$BI$84,$E784:$BL784)+'FD inverse'!$A$20*$C785/Setup!$B$17+INDEX('FD inverse'!$A$20:$BH$20,1,'FD mesh'!$B$15+1)*Setup!$B$22</f>
        <v>21.0879673159657</v>
      </c>
      <c r="W785" s="0" t="n">
        <f aca="false">SUMPRODUCT('FD inverse'!$A$21:$BH$21,'FD mesh'!$B$84:$BI$84,$E784:$BL784)+'FD inverse'!$A$21*$C785/Setup!$B$17+INDEX('FD inverse'!$A$21:$BH$21,1,'FD mesh'!$B$15+1)*Setup!$B$22</f>
        <v>20.5487328758765</v>
      </c>
      <c r="X785" s="0" t="n">
        <f aca="false">SUMPRODUCT('FD inverse'!$A$22:$BH$22,'FD mesh'!$B$84:$BI$84,$E784:$BL784)+'FD inverse'!$A$22*$C785/Setup!$B$17+INDEX('FD inverse'!$A$22:$BH$22,1,'FD mesh'!$B$15+1)*Setup!$B$22</f>
        <v>20.0131301071851</v>
      </c>
      <c r="Y785" s="0" t="n">
        <f aca="false">SUMPRODUCT('FD inverse'!$A$23:$BH$23,'FD mesh'!$B$84:$BI$84,$E784:$BL784)+'FD inverse'!$A$23*$C785/Setup!$B$17+INDEX('FD inverse'!$A$23:$BH$23,1,'FD mesh'!$B$15+1)*Setup!$B$22</f>
        <v>19.4808111471923</v>
      </c>
      <c r="Z785" s="0" t="n">
        <f aca="false">SUMPRODUCT('FD inverse'!$A$24:$BH$24,'FD mesh'!$B$84:$BI$84,$E784:$BL784)+'FD inverse'!$A$24*$C785/Setup!$B$17+INDEX('FD inverse'!$A$24:$BH$24,1,'FD mesh'!$B$15+1)*Setup!$B$22</f>
        <v>18.9514268790657</v>
      </c>
      <c r="AA785" s="0" t="n">
        <f aca="false">SUMPRODUCT('FD inverse'!$A$25:$BH$25,'FD mesh'!$B$84:$BI$84,$E784:$BL784)+'FD inverse'!$A$25*$C785/Setup!$B$17+INDEX('FD inverse'!$A$25:$BH$25,1,'FD mesh'!$B$15+1)*Setup!$B$22</f>
        <v>18.4246274563922</v>
      </c>
      <c r="AB785" s="0" t="n">
        <f aca="false">SUMPRODUCT('FD inverse'!$A$26:$BH$26,'FD mesh'!$B$84:$BI$84,$E784:$BL784)+'FD inverse'!$A$26*$C785/Setup!$B$17+INDEX('FD inverse'!$A$26:$BH$26,1,'FD mesh'!$B$15+1)*Setup!$B$22</f>
        <v>17.900062713966</v>
      </c>
      <c r="AC785" s="0" t="n">
        <f aca="false">SUMPRODUCT('FD inverse'!$A$27:$BH$27,'FD mesh'!$B$84:$BI$84,$E784:$BL784)+'FD inverse'!$A$27*$C785/Setup!$B$17+INDEX('FD inverse'!$A$27:$BH$27,1,'FD mesh'!$B$15+1)*Setup!$B$22</f>
        <v>17.3773824784809</v>
      </c>
      <c r="AD785" s="0" t="n">
        <f aca="false">SUMPRODUCT('FD inverse'!$A$28:$BH$28,'FD mesh'!$B$84:$BI$84,$E784:$BL784)+'FD inverse'!$A$28*$C785/Setup!$B$17+INDEX('FD inverse'!$A$28:$BH$28,1,'FD mesh'!$B$15+1)*Setup!$B$22</f>
        <v>16.8562367927838</v>
      </c>
      <c r="AE785" s="0" t="n">
        <f aca="false">SUMPRODUCT('FD inverse'!$A$29:$BH$29,'FD mesh'!$B$84:$BI$84,$E784:$BL784)+'FD inverse'!$A$29*$C785/Setup!$B$17+INDEX('FD inverse'!$A$29:$BH$29,1,'FD mesh'!$B$15+1)*Setup!$B$22</f>
        <v>16.3362760673267</v>
      </c>
      <c r="AF785" s="0" t="n">
        <f aca="false">SUMPRODUCT('FD inverse'!$A$30:$BH$30,'FD mesh'!$B$84:$BI$84,$E784:$BL784)+'FD inverse'!$A$30*$C785/Setup!$B$17+INDEX('FD inverse'!$A$30:$BH$30,1,'FD mesh'!$B$15+1)*Setup!$B$22</f>
        <v>15.8171511724277</v>
      </c>
      <c r="AG785" s="0" t="n">
        <f aca="false">SUMPRODUCT('FD inverse'!$A$31:$BH$31,'FD mesh'!$B$84:$BI$84,$E784:$BL784)+'FD inverse'!$A$31*$C785/Setup!$B$17+INDEX('FD inverse'!$A$31:$BH$31,1,'FD mesh'!$B$15+1)*Setup!$B$22</f>
        <v>15.298513484923</v>
      </c>
      <c r="AH785" s="0" t="n">
        <f aca="false">SUMPRODUCT('FD inverse'!$A$32:$BH$32,'FD mesh'!$B$84:$BI$84,$E784:$BL784)+'FD inverse'!$A$32*$C785/Setup!$B$17+INDEX('FD inverse'!$A$32:$BH$32,1,'FD mesh'!$B$15+1)*Setup!$B$22</f>
        <v>15.2767761236841</v>
      </c>
      <c r="AI785" s="0" t="n">
        <f aca="false">SUMPRODUCT('FD inverse'!$A$33:$BH$33,'FD mesh'!$B$84:$BI$84,$E784:$BL784)+'FD inverse'!$A$33*$C785/Setup!$B$17+INDEX('FD inverse'!$A$33:$BH$33,1,'FD mesh'!$B$15+1)*Setup!$B$22</f>
        <v>15.2552535934007</v>
      </c>
      <c r="AJ785" s="0" t="n">
        <f aca="false">SUMPRODUCT('FD inverse'!$A$34:$BH$34,'FD mesh'!$B$84:$BI$84,$E784:$BL784)+'FD inverse'!$A$34*$C785/Setup!$B$17+INDEX('FD inverse'!$A$34:$BH$34,1,'FD mesh'!$B$15+1)*Setup!$B$22</f>
        <v>15.2339229561334</v>
      </c>
      <c r="AK785" s="0" t="n">
        <f aca="false">SUMPRODUCT('FD inverse'!$A$35:$BH$35,'FD mesh'!$B$84:$BI$84,$E784:$BL784)+'FD inverse'!$A$35*$C785/Setup!$B$17+INDEX('FD inverse'!$A$35:$BH$35,1,'FD mesh'!$B$15+1)*Setup!$B$22</f>
        <v>15.2127627541546</v>
      </c>
      <c r="AL785" s="0" t="n">
        <f aca="false">SUMPRODUCT('FD inverse'!$A$36:$BH$36,'FD mesh'!$B$84:$BI$84,$E784:$BL784)+'FD inverse'!$A$36*$C785/Setup!$B$17+INDEX('FD inverse'!$A$36:$BH$36,1,'FD mesh'!$B$15+1)*Setup!$B$22</f>
        <v>15.1917529532155</v>
      </c>
      <c r="AM785" s="0" t="n">
        <f aca="false">SUMPRODUCT('FD inverse'!$A$37:$BH$37,'FD mesh'!$B$84:$BI$84,$E784:$BL784)+'FD inverse'!$A$37*$C785/Setup!$B$17+INDEX('FD inverse'!$A$37:$BH$37,1,'FD mesh'!$B$15+1)*Setup!$B$22</f>
        <v>15.1708748679617</v>
      </c>
      <c r="AN785" s="0" t="n">
        <f aca="false">SUMPRODUCT('FD inverse'!$A$38:$BH$38,'FD mesh'!$B$84:$BI$84,$E784:$BL784)+'FD inverse'!$A$38*$C785/Setup!$B$17+INDEX('FD inverse'!$A$38:$BH$38,1,'FD mesh'!$B$15+1)*Setup!$B$22</f>
        <v>15.1501110717126</v>
      </c>
      <c r="AO785" s="0" t="n">
        <f aca="false">SUMPRODUCT('FD inverse'!$A$39:$BH$39,'FD mesh'!$B$84:$BI$84,$E784:$BL784)+'FD inverse'!$A$39*$C785/Setup!$B$17+INDEX('FD inverse'!$A$39:$BH$39,1,'FD mesh'!$B$15+1)*Setup!$B$22</f>
        <v>15.1294452926499</v>
      </c>
      <c r="AP785" s="0" t="n">
        <f aca="false">SUMPRODUCT('FD inverse'!$A$40:$BH$40,'FD mesh'!$B$84:$BI$84,$E784:$BL784)+'FD inverse'!$A$40*$C785/Setup!$B$17+INDEX('FD inverse'!$A$40:$BH$40,1,'FD mesh'!$B$15+1)*Setup!$B$22</f>
        <v>15.1088622982956</v>
      </c>
      <c r="AQ785" s="0" t="n">
        <f aca="false">SUMPRODUCT('FD inverse'!$A$41:$BH$41,'FD mesh'!$B$84:$BI$84,$E784:$BL784)+'FD inverse'!$A$41*$C785/Setup!$B$17+INDEX('FD inverse'!$A$41:$BH$41,1,'FD mesh'!$B$15+1)*Setup!$B$22</f>
        <v>15.0883477700128</v>
      </c>
      <c r="AR785" s="0" t="n">
        <f aca="false">SUMPRODUCT('FD inverse'!$A$42:$BH$42,'FD mesh'!$B$84:$BI$84,$E784:$BL784)+'FD inverse'!$A$42*$C785/Setup!$B$17+INDEX('FD inverse'!$A$42:$BH$42,1,'FD mesh'!$B$15+1)*Setup!$B$22</f>
        <v>15.0678881691279</v>
      </c>
      <c r="AS785" s="0" t="n">
        <f aca="false">SUMPRODUCT('FD inverse'!$A$43:$BH$43,'FD mesh'!$B$84:$BI$84,$E784:$BL784)+'FD inverse'!$A$43*$C785/Setup!$B$17+INDEX('FD inverse'!$A$43:$BH$43,1,'FD mesh'!$B$15+1)*Setup!$B$22</f>
        <v>0</v>
      </c>
      <c r="AT785" s="0" t="n">
        <f aca="false">SUMPRODUCT('FD inverse'!$A$44:$BH$44,'FD mesh'!$B$84:$BI$84,$E784:$BL784)+'FD inverse'!$A$44*$C785/Setup!$B$17+INDEX('FD inverse'!$A$44:$BH$44,1,'FD mesh'!$B$15+1)*Setup!$B$22</f>
        <v>0</v>
      </c>
      <c r="AU785" s="0" t="n">
        <f aca="false">SUMPRODUCT('FD inverse'!$A$45:$BH$45,'FD mesh'!$B$84:$BI$84,$E784:$BL784)+'FD inverse'!$A$45*$C785/Setup!$B$17+INDEX('FD inverse'!$A$45:$BH$45,1,'FD mesh'!$B$15+1)*Setup!$B$22</f>
        <v>0</v>
      </c>
      <c r="AV785" s="0" t="n">
        <f aca="false">SUMPRODUCT('FD inverse'!$A$46:$BH$46,'FD mesh'!$B$84:$BI$84,$E784:$BL784)+'FD inverse'!$A$46*$C785/Setup!$B$17+INDEX('FD inverse'!$A$46:$BH$46,1,'FD mesh'!$B$15+1)*Setup!$B$22</f>
        <v>0</v>
      </c>
      <c r="AW785" s="0" t="n">
        <f aca="false">SUMPRODUCT('FD inverse'!$A$47:$BH$47,'FD mesh'!$B$84:$BI$84,$E784:$BL784)+'FD inverse'!$A$47*$C785/Setup!$B$17+INDEX('FD inverse'!$A$47:$BH$47,1,'FD mesh'!$B$15+1)*Setup!$B$22</f>
        <v>0</v>
      </c>
      <c r="AX785" s="0" t="n">
        <f aca="false">SUMPRODUCT('FD inverse'!$A$48:$BH$48,'FD mesh'!$B$84:$BI$84,$E784:$BL784)+'FD inverse'!$A$48*$C785/Setup!$B$17+INDEX('FD inverse'!$A$48:$BH$48,1,'FD mesh'!$B$15+1)*Setup!$B$22</f>
        <v>0</v>
      </c>
      <c r="AY785" s="0" t="n">
        <f aca="false">SUMPRODUCT('FD inverse'!$A$49:$BH$49,'FD mesh'!$B$84:$BI$84,$E784:$BL784)+'FD inverse'!$A$49*$C785/Setup!$B$17+INDEX('FD inverse'!$A$49:$BH$49,1,'FD mesh'!$B$15+1)*Setup!$B$22</f>
        <v>0</v>
      </c>
      <c r="AZ785" s="0" t="n">
        <f aca="false">SUMPRODUCT('FD inverse'!$A$50:$BH$50,'FD mesh'!$B$84:$BI$84,$E784:$BL784)+'FD inverse'!$A$50*$C785/Setup!$B$17+INDEX('FD inverse'!$A$50:$BH$50,1,'FD mesh'!$B$15+1)*Setup!$B$22</f>
        <v>0</v>
      </c>
      <c r="BA785" s="0" t="n">
        <f aca="false">SUMPRODUCT('FD inverse'!$A$51:$BH$51,'FD mesh'!$B$84:$BI$84,$E784:$BL784)+'FD inverse'!$A$51*$C785/Setup!$B$17+INDEX('FD inverse'!$A$51:$BH$51,1,'FD mesh'!$B$15+1)*Setup!$B$22</f>
        <v>0</v>
      </c>
      <c r="BB785" s="0" t="n">
        <f aca="false">SUMPRODUCT('FD inverse'!$A$52:$BH$52,'FD mesh'!$B$84:$BI$84,$E784:$BL784)+'FD inverse'!$A$52*$C785/Setup!$B$17+INDEX('FD inverse'!$A$52:$BH$52,1,'FD mesh'!$B$15+1)*Setup!$B$22</f>
        <v>0</v>
      </c>
      <c r="BC785" s="0" t="n">
        <f aca="false">SUMPRODUCT('FD inverse'!$A$53:$BH$53,'FD mesh'!$B$84:$BI$84,$E784:$BL784)+'FD inverse'!$A$53*$C785/Setup!$B$17+INDEX('FD inverse'!$A$53:$BH$53,1,'FD mesh'!$B$15+1)*Setup!$B$22</f>
        <v>0</v>
      </c>
      <c r="BD785" s="0" t="n">
        <f aca="false">SUMPRODUCT('FD inverse'!$A$54:$BH$54,'FD mesh'!$B$84:$BI$84,$E784:$BL784)+'FD inverse'!$A$54*$C785/Setup!$B$17+INDEX('FD inverse'!$A$54:$BH$54,1,'FD mesh'!$B$15+1)*Setup!$B$22</f>
        <v>0</v>
      </c>
      <c r="BE785" s="0" t="n">
        <f aca="false">SUMPRODUCT('FD inverse'!$A$55:$BH$55,'FD mesh'!$B$84:$BI$84,$E784:$BL784)+'FD inverse'!$A$55*$C785/Setup!$B$17+INDEX('FD inverse'!$A$55:$BH$55,1,'FD mesh'!$B$15+1)*Setup!$B$22</f>
        <v>0</v>
      </c>
      <c r="BF785" s="0" t="n">
        <f aca="false">SUMPRODUCT('FD inverse'!$A$56:$BH$56,'FD mesh'!$B$84:$BI$84,$E784:$BL784)+'FD inverse'!$A$56*$C785/Setup!$B$17+INDEX('FD inverse'!$A$56:$BH$56,1,'FD mesh'!$B$15+1)*Setup!$B$22</f>
        <v>0</v>
      </c>
      <c r="BG785" s="0" t="n">
        <f aca="false">SUMPRODUCT('FD inverse'!$A$57:$BH$57,'FD mesh'!$B$84:$BI$84,$E784:$BL784)+'FD inverse'!$A$57*$C785/Setup!$B$17+INDEX('FD inverse'!$A$57:$BH$57,1,'FD mesh'!$B$15+1)*Setup!$B$22</f>
        <v>0</v>
      </c>
      <c r="BH785" s="0" t="n">
        <f aca="false">SUMPRODUCT('FD inverse'!$A$58:$BH$58,'FD mesh'!$B$84:$BI$84,$E784:$BL784)+'FD inverse'!$A$58*$C785/Setup!$B$17+INDEX('FD inverse'!$A$58:$BH$58,1,'FD mesh'!$B$15+1)*Setup!$B$22</f>
        <v>0</v>
      </c>
      <c r="BI785" s="0" t="n">
        <f aca="false">SUMPRODUCT('FD inverse'!$A$59:$BH$59,'FD mesh'!$B$84:$BI$84,$E784:$BL784)+'FD inverse'!$A$59*$C785/Setup!$B$17+INDEX('FD inverse'!$A$59:$BH$59,1,'FD mesh'!$B$15+1)*Setup!$B$22</f>
        <v>0</v>
      </c>
      <c r="BJ785" s="0" t="n">
        <f aca="false">SUMPRODUCT('FD inverse'!$A$60:$BH$60,'FD mesh'!$B$84:$BI$84,$E784:$BL784)+'FD inverse'!$A$60*$C785/Setup!$B$17+INDEX('FD inverse'!$A$60:$BH$60,1,'FD mesh'!$B$15+1)*Setup!$B$22</f>
        <v>0</v>
      </c>
      <c r="BK785" s="0" t="n">
        <f aca="false">SUMPRODUCT('FD inverse'!$A$61:$BH$61,'FD mesh'!$B$84:$BI$84,$E784:$BL784)+'FD inverse'!$A$61*$C785/Setup!$B$17+INDEX('FD inverse'!$A$61:$BH$61,1,'FD mesh'!$B$15+1)*Setup!$B$22</f>
        <v>0</v>
      </c>
      <c r="BL785" s="0" t="n">
        <f aca="false">SUMPRODUCT('FD inverse'!$A$62:$BH$62,'FD mesh'!$B$84:$BI$84,$E784:$BL784)+'FD inverse'!$A$62*$C785/Setup!$B$17+INDEX('FD inverse'!$A$62:$BH$62,1,'FD mesh'!$B$15+1)*Setup!$B$22</f>
        <v>0</v>
      </c>
    </row>
    <row r="786" customFormat="false" ht="15" hidden="false" customHeight="false" outlineLevel="0" collapsed="false">
      <c r="A786" s="0" t="n">
        <v>781</v>
      </c>
      <c r="B786" s="0" t="n">
        <f aca="false">A786*Setup!$B$11/3600</f>
        <v>65.0833333333333</v>
      </c>
      <c r="C786" s="0" t="n">
        <f aca="false">Setup!$B$7+Setup!$B$8*COS(2*PI()*(B786-Setup!$B$9)/24)</f>
        <v>27.8401994175437</v>
      </c>
      <c r="D786" s="0" t="n">
        <f aca="false">(C786-E786)/Setup!$B$17</f>
        <v>13.2540802083562</v>
      </c>
      <c r="E786" s="0" t="n">
        <f aca="false">SUMPRODUCT('FD inverse'!$A$3:$BH$3,'FD mesh'!$B$84:$BI$84,$E785:$BL785)+'FD inverse'!$A$3*$C786/Setup!$B$17+INDEX('FD inverse'!$A$3:$BH$3,1,'FD mesh'!$B$15+1)*Setup!$B$22</f>
        <v>26.1171689904574</v>
      </c>
      <c r="F786" s="0" t="n">
        <f aca="false">SUMPRODUCT('FD inverse'!$A$4:$BH$4,'FD mesh'!$B$84:$BI$84,$E785:$BL785)+'FD inverse'!$A$4*$C786/Setup!$B$17+INDEX('FD inverse'!$A$4:$BH$4,1,'FD mesh'!$B$15+1)*Setup!$B$22</f>
        <v>25.721664742862</v>
      </c>
      <c r="G786" s="0" t="n">
        <f aca="false">SUMPRODUCT('FD inverse'!$A$5:$BH$5,'FD mesh'!$B$84:$BI$84,$E785:$BL785)+'FD inverse'!$A$5*$C786/Setup!$B$17+INDEX('FD inverse'!$A$5:$BH$5,1,'FD mesh'!$B$15+1)*Setup!$B$22</f>
        <v>25.3258360583207</v>
      </c>
      <c r="H786" s="0" t="n">
        <f aca="false">SUMPRODUCT('FD inverse'!$A$6:$BH$6,'FD mesh'!$B$84:$BI$84,$E785:$BL785)+'FD inverse'!$A$6*$C786/Setup!$B$17+INDEX('FD inverse'!$A$6:$BH$6,1,'FD mesh'!$B$15+1)*Setup!$B$22</f>
        <v>23.9979282988586</v>
      </c>
      <c r="I786" s="0" t="n">
        <f aca="false">SUMPRODUCT('FD inverse'!$A$7:$BH$7,'FD mesh'!$B$84:$BI$84,$E785:$BL785)+'FD inverse'!$A$7*$C786/Setup!$B$17+INDEX('FD inverse'!$A$7:$BH$7,1,'FD mesh'!$B$15+1)*Setup!$B$22</f>
        <v>23.8846342096444</v>
      </c>
      <c r="J786" s="0" t="n">
        <f aca="false">SUMPRODUCT('FD inverse'!$A$8:$BH$8,'FD mesh'!$B$84:$BI$84,$E785:$BL785)+'FD inverse'!$A$8*$C786/Setup!$B$17+INDEX('FD inverse'!$A$8:$BH$8,1,'FD mesh'!$B$15+1)*Setup!$B$22</f>
        <v>23.7803196778046</v>
      </c>
      <c r="K786" s="0" t="n">
        <f aca="false">SUMPRODUCT('FD inverse'!$A$9:$BH$9,'FD mesh'!$B$84:$BI$84,$E785:$BL785)+'FD inverse'!$A$9*$C786/Setup!$B$17+INDEX('FD inverse'!$A$9:$BH$9,1,'FD mesh'!$B$15+1)*Setup!$B$22</f>
        <v>23.6854230896248</v>
      </c>
      <c r="L786" s="0" t="n">
        <f aca="false">SUMPRODUCT('FD inverse'!$A$10:$BH$10,'FD mesh'!$B$84:$BI$84,$E785:$BL785)+'FD inverse'!$A$10*$C786/Setup!$B$17+INDEX('FD inverse'!$A$10:$BH$10,1,'FD mesh'!$B$15+1)*Setup!$B$22</f>
        <v>23.6002953033443</v>
      </c>
      <c r="M786" s="0" t="n">
        <f aca="false">SUMPRODUCT('FD inverse'!$A$11:$BH$11,'FD mesh'!$B$84:$BI$84,$E785:$BL785)+'FD inverse'!$A$11*$C786/Setup!$B$17+INDEX('FD inverse'!$A$11:$BH$11,1,'FD mesh'!$B$15+1)*Setup!$B$22</f>
        <v>23.525212057</v>
      </c>
      <c r="N786" s="0" t="n">
        <f aca="false">SUMPRODUCT('FD inverse'!$A$12:$BH$12,'FD mesh'!$B$84:$BI$84,$E785:$BL785)+'FD inverse'!$A$12*$C786/Setup!$B$17+INDEX('FD inverse'!$A$12:$BH$12,1,'FD mesh'!$B$15+1)*Setup!$B$22</f>
        <v>23.4603848320309</v>
      </c>
      <c r="O786" s="0" t="n">
        <f aca="false">SUMPRODUCT('FD inverse'!$A$13:$BH$13,'FD mesh'!$B$84:$BI$84,$E785:$BL785)+'FD inverse'!$A$13*$C786/Setup!$B$17+INDEX('FD inverse'!$A$13:$BH$13,1,'FD mesh'!$B$15+1)*Setup!$B$22</f>
        <v>23.405970131734</v>
      </c>
      <c r="P786" s="0" t="n">
        <f aca="false">SUMPRODUCT('FD inverse'!$A$14:$BH$14,'FD mesh'!$B$84:$BI$84,$E785:$BL785)+'FD inverse'!$A$14*$C786/Setup!$B$17+INDEX('FD inverse'!$A$14:$BH$14,1,'FD mesh'!$B$15+1)*Setup!$B$22</f>
        <v>23.3620771435801</v>
      </c>
      <c r="Q786" s="0" t="n">
        <f aca="false">SUMPRODUCT('FD inverse'!$A$15:$BH$15,'FD mesh'!$B$84:$BI$84,$E785:$BL785)+'FD inverse'!$A$15*$C786/Setup!$B$17+INDEX('FD inverse'!$A$15:$BH$15,1,'FD mesh'!$B$15+1)*Setup!$B$22</f>
        <v>23.3287737627614</v>
      </c>
      <c r="R786" s="0" t="n">
        <f aca="false">SUMPRODUCT('FD inverse'!$A$16:$BH$16,'FD mesh'!$B$84:$BI$84,$E785:$BL785)+'FD inverse'!$A$16*$C786/Setup!$B$17+INDEX('FD inverse'!$A$16:$BH$16,1,'FD mesh'!$B$15+1)*Setup!$B$22</f>
        <v>23.3060909614334</v>
      </c>
      <c r="S786" s="0" t="n">
        <f aca="false">SUMPRODUCT('FD inverse'!$A$17:$BH$17,'FD mesh'!$B$84:$BI$84,$E785:$BL785)+'FD inverse'!$A$17*$C786/Setup!$B$17+INDEX('FD inverse'!$A$17:$BH$17,1,'FD mesh'!$B$15+1)*Setup!$B$22</f>
        <v>22.7478026649469</v>
      </c>
      <c r="T786" s="0" t="n">
        <f aca="false">SUMPRODUCT('FD inverse'!$A$18:$BH$18,'FD mesh'!$B$84:$BI$84,$E785:$BL785)+'FD inverse'!$A$18*$C786/Setup!$B$17+INDEX('FD inverse'!$A$18:$BH$18,1,'FD mesh'!$B$15+1)*Setup!$B$22</f>
        <v>22.1944868782648</v>
      </c>
      <c r="U786" s="0" t="n">
        <f aca="false">SUMPRODUCT('FD inverse'!$A$19:$BH$19,'FD mesh'!$B$84:$BI$84,$E785:$BL785)+'FD inverse'!$A$19*$C786/Setup!$B$17+INDEX('FD inverse'!$A$19:$BH$19,1,'FD mesh'!$B$15+1)*Setup!$B$22</f>
        <v>21.6458133135719</v>
      </c>
      <c r="V786" s="0" t="n">
        <f aca="false">SUMPRODUCT('FD inverse'!$A$20:$BH$20,'FD mesh'!$B$84:$BI$84,$E785:$BL785)+'FD inverse'!$A$20*$C786/Setup!$B$17+INDEX('FD inverse'!$A$20:$BH$20,1,'FD mesh'!$B$15+1)*Setup!$B$22</f>
        <v>21.1014463052843</v>
      </c>
      <c r="W786" s="0" t="n">
        <f aca="false">SUMPRODUCT('FD inverse'!$A$21:$BH$21,'FD mesh'!$B$84:$BI$84,$E785:$BL785)+'FD inverse'!$A$21*$C786/Setup!$B$17+INDEX('FD inverse'!$A$21:$BH$21,1,'FD mesh'!$B$15+1)*Setup!$B$22</f>
        <v>20.5610459709961</v>
      </c>
      <c r="X786" s="0" t="n">
        <f aca="false">SUMPRODUCT('FD inverse'!$A$22:$BH$22,'FD mesh'!$B$84:$BI$84,$E785:$BL785)+'FD inverse'!$A$22*$C786/Setup!$B$17+INDEX('FD inverse'!$A$22:$BH$22,1,'FD mesh'!$B$15+1)*Setup!$B$22</f>
        <v>20.0242692047002</v>
      </c>
      <c r="Y786" s="0" t="n">
        <f aca="false">SUMPRODUCT('FD inverse'!$A$23:$BH$23,'FD mesh'!$B$84:$BI$84,$E785:$BL785)+'FD inverse'!$A$23*$C786/Setup!$B$17+INDEX('FD inverse'!$A$23:$BH$23,1,'FD mesh'!$B$15+1)*Setup!$B$22</f>
        <v>19.490770515673</v>
      </c>
      <c r="Z786" s="0" t="n">
        <f aca="false">SUMPRODUCT('FD inverse'!$A$24:$BH$24,'FD mesh'!$B$84:$BI$84,$E785:$BL785)+'FD inverse'!$A$24*$C786/Setup!$B$17+INDEX('FD inverse'!$A$24:$BH$24,1,'FD mesh'!$B$15+1)*Setup!$B$22</f>
        <v>18.960202726513</v>
      </c>
      <c r="AA786" s="0" t="n">
        <f aca="false">SUMPRODUCT('FD inverse'!$A$25:$BH$25,'FD mesh'!$B$84:$BI$84,$E785:$BL785)+'FD inverse'!$A$25*$C786/Setup!$B$17+INDEX('FD inverse'!$A$25:$BH$25,1,'FD mesh'!$B$15+1)*Setup!$B$22</f>
        <v>18.4322175438876</v>
      </c>
      <c r="AB786" s="0" t="n">
        <f aca="false">SUMPRODUCT('FD inverse'!$A$26:$BH$26,'FD mesh'!$B$84:$BI$84,$E785:$BL785)+'FD inverse'!$A$26*$C786/Setup!$B$17+INDEX('FD inverse'!$A$26:$BH$26,1,'FD mesh'!$B$15+1)*Setup!$B$22</f>
        <v>17.9064660155822</v>
      </c>
      <c r="AC786" s="0" t="n">
        <f aca="false">SUMPRODUCT('FD inverse'!$A$27:$BH$27,'FD mesh'!$B$84:$BI$84,$E785:$BL785)+'FD inverse'!$A$27*$C786/Setup!$B$17+INDEX('FD inverse'!$A$27:$BH$27,1,'FD mesh'!$B$15+1)*Setup!$B$22</f>
        <v>17.3825988874667</v>
      </c>
      <c r="AD786" s="0" t="n">
        <f aca="false">SUMPRODUCT('FD inverse'!$A$28:$BH$28,'FD mesh'!$B$84:$BI$84,$E785:$BL785)+'FD inverse'!$A$28*$C786/Setup!$B$17+INDEX('FD inverse'!$A$28:$BH$28,1,'FD mesh'!$B$15+1)*Setup!$B$22</f>
        <v>16.8602668739957</v>
      </c>
      <c r="AE786" s="0" t="n">
        <f aca="false">SUMPRODUCT('FD inverse'!$A$29:$BH$29,'FD mesh'!$B$84:$BI$84,$E785:$BL785)+'FD inverse'!$A$29*$C786/Setup!$B$17+INDEX('FD inverse'!$A$29:$BH$29,1,'FD mesh'!$B$15+1)*Setup!$B$22</f>
        <v>16.3391208558527</v>
      </c>
      <c r="AF786" s="0" t="n">
        <f aca="false">SUMPRODUCT('FD inverse'!$A$30:$BH$30,'FD mesh'!$B$84:$BI$84,$E785:$BL785)+'FD inverse'!$A$30*$C786/Setup!$B$17+INDEX('FD inverse'!$A$30:$BH$30,1,'FD mesh'!$B$15+1)*Setup!$B$22</f>
        <v>15.8188120183331</v>
      </c>
      <c r="AG786" s="0" t="n">
        <f aca="false">SUMPRODUCT('FD inverse'!$A$31:$BH$31,'FD mesh'!$B$84:$BI$84,$E785:$BL785)+'FD inverse'!$A$31*$C786/Setup!$B$17+INDEX('FD inverse'!$A$31:$BH$31,1,'FD mesh'!$B$15+1)*Setup!$B$22</f>
        <v>15.298991944037</v>
      </c>
      <c r="AH786" s="0" t="n">
        <f aca="false">SUMPRODUCT('FD inverse'!$A$32:$BH$32,'FD mesh'!$B$84:$BI$84,$E785:$BL785)+'FD inverse'!$A$32*$C786/Setup!$B$17+INDEX('FD inverse'!$A$32:$BH$32,1,'FD mesh'!$B$15+1)*Setup!$B$22</f>
        <v>15.2772062431728</v>
      </c>
      <c r="AI786" s="0" t="n">
        <f aca="false">SUMPRODUCT('FD inverse'!$A$33:$BH$33,'FD mesh'!$B$84:$BI$84,$E785:$BL785)+'FD inverse'!$A$33*$C786/Setup!$B$17+INDEX('FD inverse'!$A$33:$BH$33,1,'FD mesh'!$B$15+1)*Setup!$B$22</f>
        <v>15.2556382787008</v>
      </c>
      <c r="AJ786" s="0" t="n">
        <f aca="false">SUMPRODUCT('FD inverse'!$A$34:$BH$34,'FD mesh'!$B$84:$BI$84,$E785:$BL785)+'FD inverse'!$A$34*$C786/Setup!$B$17+INDEX('FD inverse'!$A$34:$BH$34,1,'FD mesh'!$B$15+1)*Setup!$B$22</f>
        <v>15.2342650507882</v>
      </c>
      <c r="AK786" s="0" t="n">
        <f aca="false">SUMPRODUCT('FD inverse'!$A$35:$BH$35,'FD mesh'!$B$84:$BI$84,$E785:$BL785)+'FD inverse'!$A$35*$C786/Setup!$B$17+INDEX('FD inverse'!$A$35:$BH$35,1,'FD mesh'!$B$15+1)*Setup!$B$22</f>
        <v>15.2130649990694</v>
      </c>
      <c r="AL786" s="0" t="n">
        <f aca="false">SUMPRODUCT('FD inverse'!$A$36:$BH$36,'FD mesh'!$B$84:$BI$84,$E785:$BL785)+'FD inverse'!$A$36*$C786/Setup!$B$17+INDEX('FD inverse'!$A$36:$BH$36,1,'FD mesh'!$B$15+1)*Setup!$B$22</f>
        <v>15.1920179506881</v>
      </c>
      <c r="AM786" s="0" t="n">
        <f aca="false">SUMPRODUCT('FD inverse'!$A$37:$BH$37,'FD mesh'!$B$84:$BI$84,$E785:$BL785)+'FD inverse'!$A$37*$C786/Setup!$B$17+INDEX('FD inverse'!$A$37:$BH$37,1,'FD mesh'!$B$15+1)*Setup!$B$22</f>
        <v>15.1711050501312</v>
      </c>
      <c r="AN786" s="0" t="n">
        <f aca="false">SUMPRODUCT('FD inverse'!$A$38:$BH$38,'FD mesh'!$B$84:$BI$84,$E785:$BL785)+'FD inverse'!$A$38*$C786/Setup!$B$17+INDEX('FD inverse'!$A$38:$BH$38,1,'FD mesh'!$B$15+1)*Setup!$B$22</f>
        <v>15.1503086730904</v>
      </c>
      <c r="AO786" s="0" t="n">
        <f aca="false">SUMPRODUCT('FD inverse'!$A$39:$BH$39,'FD mesh'!$B$84:$BI$84,$E785:$BL785)+'FD inverse'!$A$39*$C786/Setup!$B$17+INDEX('FD inverse'!$A$39:$BH$39,1,'FD mesh'!$B$15+1)*Setup!$B$22</f>
        <v>15.1296123264184</v>
      </c>
      <c r="AP786" s="0" t="n">
        <f aca="false">SUMPRODUCT('FD inverse'!$A$40:$BH$40,'FD mesh'!$B$84:$BI$84,$E785:$BL785)+'FD inverse'!$A$40*$C786/Setup!$B$17+INDEX('FD inverse'!$A$40:$BH$40,1,'FD mesh'!$B$15+1)*Setup!$B$22</f>
        <v>15.1090005360873</v>
      </c>
      <c r="AQ786" s="0" t="n">
        <f aca="false">SUMPRODUCT('FD inverse'!$A$41:$BH$41,'FD mesh'!$B$84:$BI$84,$E785:$BL785)+'FD inverse'!$A$41*$C786/Setup!$B$17+INDEX('FD inverse'!$A$41:$BH$41,1,'FD mesh'!$B$15+1)*Setup!$B$22</f>
        <v>15.0884587249105</v>
      </c>
      <c r="AR786" s="0" t="n">
        <f aca="false">SUMPRODUCT('FD inverse'!$A$42:$BH$42,'FD mesh'!$B$84:$BI$84,$E785:$BL785)+'FD inverse'!$A$42*$C786/Setup!$B$17+INDEX('FD inverse'!$A$42:$BH$42,1,'FD mesh'!$B$15+1)*Setup!$B$22</f>
        <v>15.0679730816585</v>
      </c>
      <c r="AS786" s="0" t="n">
        <f aca="false">SUMPRODUCT('FD inverse'!$A$43:$BH$43,'FD mesh'!$B$84:$BI$84,$E785:$BL785)+'FD inverse'!$A$43*$C786/Setup!$B$17+INDEX('FD inverse'!$A$43:$BH$43,1,'FD mesh'!$B$15+1)*Setup!$B$22</f>
        <v>0</v>
      </c>
      <c r="AT786" s="0" t="n">
        <f aca="false">SUMPRODUCT('FD inverse'!$A$44:$BH$44,'FD mesh'!$B$84:$BI$84,$E785:$BL785)+'FD inverse'!$A$44*$C786/Setup!$B$17+INDEX('FD inverse'!$A$44:$BH$44,1,'FD mesh'!$B$15+1)*Setup!$B$22</f>
        <v>0</v>
      </c>
      <c r="AU786" s="0" t="n">
        <f aca="false">SUMPRODUCT('FD inverse'!$A$45:$BH$45,'FD mesh'!$B$84:$BI$84,$E785:$BL785)+'FD inverse'!$A$45*$C786/Setup!$B$17+INDEX('FD inverse'!$A$45:$BH$45,1,'FD mesh'!$B$15+1)*Setup!$B$22</f>
        <v>0</v>
      </c>
      <c r="AV786" s="0" t="n">
        <f aca="false">SUMPRODUCT('FD inverse'!$A$46:$BH$46,'FD mesh'!$B$84:$BI$84,$E785:$BL785)+'FD inverse'!$A$46*$C786/Setup!$B$17+INDEX('FD inverse'!$A$46:$BH$46,1,'FD mesh'!$B$15+1)*Setup!$B$22</f>
        <v>0</v>
      </c>
      <c r="AW786" s="0" t="n">
        <f aca="false">SUMPRODUCT('FD inverse'!$A$47:$BH$47,'FD mesh'!$B$84:$BI$84,$E785:$BL785)+'FD inverse'!$A$47*$C786/Setup!$B$17+INDEX('FD inverse'!$A$47:$BH$47,1,'FD mesh'!$B$15+1)*Setup!$B$22</f>
        <v>0</v>
      </c>
      <c r="AX786" s="0" t="n">
        <f aca="false">SUMPRODUCT('FD inverse'!$A$48:$BH$48,'FD mesh'!$B$84:$BI$84,$E785:$BL785)+'FD inverse'!$A$48*$C786/Setup!$B$17+INDEX('FD inverse'!$A$48:$BH$48,1,'FD mesh'!$B$15+1)*Setup!$B$22</f>
        <v>0</v>
      </c>
      <c r="AY786" s="0" t="n">
        <f aca="false">SUMPRODUCT('FD inverse'!$A$49:$BH$49,'FD mesh'!$B$84:$BI$84,$E785:$BL785)+'FD inverse'!$A$49*$C786/Setup!$B$17+INDEX('FD inverse'!$A$49:$BH$49,1,'FD mesh'!$B$15+1)*Setup!$B$22</f>
        <v>0</v>
      </c>
      <c r="AZ786" s="0" t="n">
        <f aca="false">SUMPRODUCT('FD inverse'!$A$50:$BH$50,'FD mesh'!$B$84:$BI$84,$E785:$BL785)+'FD inverse'!$A$50*$C786/Setup!$B$17+INDEX('FD inverse'!$A$50:$BH$50,1,'FD mesh'!$B$15+1)*Setup!$B$22</f>
        <v>0</v>
      </c>
      <c r="BA786" s="0" t="n">
        <f aca="false">SUMPRODUCT('FD inverse'!$A$51:$BH$51,'FD mesh'!$B$84:$BI$84,$E785:$BL785)+'FD inverse'!$A$51*$C786/Setup!$B$17+INDEX('FD inverse'!$A$51:$BH$51,1,'FD mesh'!$B$15+1)*Setup!$B$22</f>
        <v>0</v>
      </c>
      <c r="BB786" s="0" t="n">
        <f aca="false">SUMPRODUCT('FD inverse'!$A$52:$BH$52,'FD mesh'!$B$84:$BI$84,$E785:$BL785)+'FD inverse'!$A$52*$C786/Setup!$B$17+INDEX('FD inverse'!$A$52:$BH$52,1,'FD mesh'!$B$15+1)*Setup!$B$22</f>
        <v>0</v>
      </c>
      <c r="BC786" s="0" t="n">
        <f aca="false">SUMPRODUCT('FD inverse'!$A$53:$BH$53,'FD mesh'!$B$84:$BI$84,$E785:$BL785)+'FD inverse'!$A$53*$C786/Setup!$B$17+INDEX('FD inverse'!$A$53:$BH$53,1,'FD mesh'!$B$15+1)*Setup!$B$22</f>
        <v>0</v>
      </c>
      <c r="BD786" s="0" t="n">
        <f aca="false">SUMPRODUCT('FD inverse'!$A$54:$BH$54,'FD mesh'!$B$84:$BI$84,$E785:$BL785)+'FD inverse'!$A$54*$C786/Setup!$B$17+INDEX('FD inverse'!$A$54:$BH$54,1,'FD mesh'!$B$15+1)*Setup!$B$22</f>
        <v>0</v>
      </c>
      <c r="BE786" s="0" t="n">
        <f aca="false">SUMPRODUCT('FD inverse'!$A$55:$BH$55,'FD mesh'!$B$84:$BI$84,$E785:$BL785)+'FD inverse'!$A$55*$C786/Setup!$B$17+INDEX('FD inverse'!$A$55:$BH$55,1,'FD mesh'!$B$15+1)*Setup!$B$22</f>
        <v>0</v>
      </c>
      <c r="BF786" s="0" t="n">
        <f aca="false">SUMPRODUCT('FD inverse'!$A$56:$BH$56,'FD mesh'!$B$84:$BI$84,$E785:$BL785)+'FD inverse'!$A$56*$C786/Setup!$B$17+INDEX('FD inverse'!$A$56:$BH$56,1,'FD mesh'!$B$15+1)*Setup!$B$22</f>
        <v>0</v>
      </c>
      <c r="BG786" s="0" t="n">
        <f aca="false">SUMPRODUCT('FD inverse'!$A$57:$BH$57,'FD mesh'!$B$84:$BI$84,$E785:$BL785)+'FD inverse'!$A$57*$C786/Setup!$B$17+INDEX('FD inverse'!$A$57:$BH$57,1,'FD mesh'!$B$15+1)*Setup!$B$22</f>
        <v>0</v>
      </c>
      <c r="BH786" s="0" t="n">
        <f aca="false">SUMPRODUCT('FD inverse'!$A$58:$BH$58,'FD mesh'!$B$84:$BI$84,$E785:$BL785)+'FD inverse'!$A$58*$C786/Setup!$B$17+INDEX('FD inverse'!$A$58:$BH$58,1,'FD mesh'!$B$15+1)*Setup!$B$22</f>
        <v>0</v>
      </c>
      <c r="BI786" s="0" t="n">
        <f aca="false">SUMPRODUCT('FD inverse'!$A$59:$BH$59,'FD mesh'!$B$84:$BI$84,$E785:$BL785)+'FD inverse'!$A$59*$C786/Setup!$B$17+INDEX('FD inverse'!$A$59:$BH$59,1,'FD mesh'!$B$15+1)*Setup!$B$22</f>
        <v>0</v>
      </c>
      <c r="BJ786" s="0" t="n">
        <f aca="false">SUMPRODUCT('FD inverse'!$A$60:$BH$60,'FD mesh'!$B$84:$BI$84,$E785:$BL785)+'FD inverse'!$A$60*$C786/Setup!$B$17+INDEX('FD inverse'!$A$60:$BH$60,1,'FD mesh'!$B$15+1)*Setup!$B$22</f>
        <v>0</v>
      </c>
      <c r="BK786" s="0" t="n">
        <f aca="false">SUMPRODUCT('FD inverse'!$A$61:$BH$61,'FD mesh'!$B$84:$BI$84,$E785:$BL785)+'FD inverse'!$A$61*$C786/Setup!$B$17+INDEX('FD inverse'!$A$61:$BH$61,1,'FD mesh'!$B$15+1)*Setup!$B$22</f>
        <v>0</v>
      </c>
      <c r="BL786" s="0" t="n">
        <f aca="false">SUMPRODUCT('FD inverse'!$A$62:$BH$62,'FD mesh'!$B$84:$BI$84,$E785:$BL785)+'FD inverse'!$A$62*$C786/Setup!$B$17+INDEX('FD inverse'!$A$62:$BH$62,1,'FD mesh'!$B$15+1)*Setup!$B$22</f>
        <v>0</v>
      </c>
    </row>
    <row r="787" customFormat="false" ht="15" hidden="false" customHeight="false" outlineLevel="0" collapsed="false">
      <c r="A787" s="0" t="n">
        <v>782</v>
      </c>
      <c r="B787" s="0" t="n">
        <f aca="false">A787*Setup!$B$11/3600</f>
        <v>65.1666666666667</v>
      </c>
      <c r="C787" s="0" t="n">
        <f aca="false">Setup!$B$7+Setup!$B$8*COS(2*PI()*(B787-Setup!$B$9)/24)</f>
        <v>27.8148678029929</v>
      </c>
      <c r="D787" s="0" t="n">
        <f aca="false">(C787-E787)/Setup!$B$17</f>
        <v>13.104937938046</v>
      </c>
      <c r="E787" s="0" t="n">
        <f aca="false">SUMPRODUCT('FD inverse'!$A$3:$BH$3,'FD mesh'!$B$84:$BI$84,$E786:$BL786)+'FD inverse'!$A$3*$C787/Setup!$B$17+INDEX('FD inverse'!$A$3:$BH$3,1,'FD mesh'!$B$15+1)*Setup!$B$22</f>
        <v>26.1112258710469</v>
      </c>
      <c r="F787" s="0" t="n">
        <f aca="false">SUMPRODUCT('FD inverse'!$A$4:$BH$4,'FD mesh'!$B$84:$BI$84,$E786:$BL786)+'FD inverse'!$A$4*$C787/Setup!$B$17+INDEX('FD inverse'!$A$4:$BH$4,1,'FD mesh'!$B$15+1)*Setup!$B$22</f>
        <v>25.7199082167687</v>
      </c>
      <c r="G787" s="0" t="n">
        <f aca="false">SUMPRODUCT('FD inverse'!$A$5:$BH$5,'FD mesh'!$B$84:$BI$84,$E786:$BL786)+'FD inverse'!$A$5*$C787/Setup!$B$17+INDEX('FD inverse'!$A$5:$BH$5,1,'FD mesh'!$B$15+1)*Setup!$B$22</f>
        <v>25.3278281813737</v>
      </c>
      <c r="H787" s="0" t="n">
        <f aca="false">SUMPRODUCT('FD inverse'!$A$6:$BH$6,'FD mesh'!$B$84:$BI$84,$E786:$BL786)+'FD inverse'!$A$6*$C787/Setup!$B$17+INDEX('FD inverse'!$A$6:$BH$6,1,'FD mesh'!$B$15+1)*Setup!$B$22</f>
        <v>24.0118918521723</v>
      </c>
      <c r="I787" s="0" t="n">
        <f aca="false">SUMPRODUCT('FD inverse'!$A$7:$BH$7,'FD mesh'!$B$84:$BI$84,$E786:$BL786)+'FD inverse'!$A$7*$C787/Setup!$B$17+INDEX('FD inverse'!$A$7:$BH$7,1,'FD mesh'!$B$15+1)*Setup!$B$22</f>
        <v>23.8995563520405</v>
      </c>
      <c r="J787" s="0" t="n">
        <f aca="false">SUMPRODUCT('FD inverse'!$A$8:$BH$8,'FD mesh'!$B$84:$BI$84,$E786:$BL786)+'FD inverse'!$A$8*$C787/Setup!$B$17+INDEX('FD inverse'!$A$8:$BH$8,1,'FD mesh'!$B$15+1)*Setup!$B$22</f>
        <v>23.7960244757412</v>
      </c>
      <c r="K787" s="0" t="n">
        <f aca="false">SUMPRODUCT('FD inverse'!$A$9:$BH$9,'FD mesh'!$B$84:$BI$84,$E786:$BL786)+'FD inverse'!$A$9*$C787/Setup!$B$17+INDEX('FD inverse'!$A$9:$BH$9,1,'FD mesh'!$B$15+1)*Setup!$B$22</f>
        <v>23.7017579669562</v>
      </c>
      <c r="L787" s="0" t="n">
        <f aca="false">SUMPRODUCT('FD inverse'!$A$10:$BH$10,'FD mesh'!$B$84:$BI$84,$E786:$BL786)+'FD inverse'!$A$10*$C787/Setup!$B$17+INDEX('FD inverse'!$A$10:$BH$10,1,'FD mesh'!$B$15+1)*Setup!$B$22</f>
        <v>23.6171285539419</v>
      </c>
      <c r="M787" s="0" t="n">
        <f aca="false">SUMPRODUCT('FD inverse'!$A$11:$BH$11,'FD mesh'!$B$84:$BI$84,$E786:$BL786)+'FD inverse'!$A$11*$C787/Setup!$B$17+INDEX('FD inverse'!$A$11:$BH$11,1,'FD mesh'!$B$15+1)*Setup!$B$22</f>
        <v>23.5424302622241</v>
      </c>
      <c r="N787" s="0" t="n">
        <f aca="false">SUMPRODUCT('FD inverse'!$A$12:$BH$12,'FD mesh'!$B$84:$BI$84,$E786:$BL786)+'FD inverse'!$A$12*$C787/Setup!$B$17+INDEX('FD inverse'!$A$12:$BH$12,1,'FD mesh'!$B$15+1)*Setup!$B$22</f>
        <v>23.477890203677</v>
      </c>
      <c r="O787" s="0" t="n">
        <f aca="false">SUMPRODUCT('FD inverse'!$A$13:$BH$13,'FD mesh'!$B$84:$BI$84,$E786:$BL786)+'FD inverse'!$A$13*$C787/Setup!$B$17+INDEX('FD inverse'!$A$13:$BH$13,1,'FD mesh'!$B$15+1)*Setup!$B$22</f>
        <v>23.4236777980184</v>
      </c>
      <c r="P787" s="0" t="n">
        <f aca="false">SUMPRODUCT('FD inverse'!$A$14:$BH$14,'FD mesh'!$B$84:$BI$84,$E786:$BL786)+'FD inverse'!$A$14*$C787/Setup!$B$17+INDEX('FD inverse'!$A$14:$BH$14,1,'FD mesh'!$B$15+1)*Setup!$B$22</f>
        <v>23.3799123931175</v>
      </c>
      <c r="Q787" s="0" t="n">
        <f aca="false">SUMPRODUCT('FD inverse'!$A$15:$BH$15,'FD mesh'!$B$84:$BI$84,$E786:$BL786)+'FD inverse'!$A$15*$C787/Setup!$B$17+INDEX('FD inverse'!$A$15:$BH$15,1,'FD mesh'!$B$15+1)*Setup!$B$22</f>
        <v>23.3466692593302</v>
      </c>
      <c r="R787" s="0" t="n">
        <f aca="false">SUMPRODUCT('FD inverse'!$A$16:$BH$16,'FD mesh'!$B$84:$BI$84,$E786:$BL786)+'FD inverse'!$A$16*$C787/Setup!$B$17+INDEX('FD inverse'!$A$16:$BH$16,1,'FD mesh'!$B$15+1)*Setup!$B$22</f>
        <v>23.3239839406277</v>
      </c>
      <c r="S787" s="0" t="n">
        <f aca="false">SUMPRODUCT('FD inverse'!$A$17:$BH$17,'FD mesh'!$B$84:$BI$84,$E786:$BL786)+'FD inverse'!$A$17*$C787/Setup!$B$17+INDEX('FD inverse'!$A$17:$BH$17,1,'FD mesh'!$B$15+1)*Setup!$B$22</f>
        <v>22.7646143722613</v>
      </c>
      <c r="T787" s="0" t="n">
        <f aca="false">SUMPRODUCT('FD inverse'!$A$18:$BH$18,'FD mesh'!$B$84:$BI$84,$E786:$BL786)+'FD inverse'!$A$18*$C787/Setup!$B$17+INDEX('FD inverse'!$A$18:$BH$18,1,'FD mesh'!$B$15+1)*Setup!$B$22</f>
        <v>22.2101922491903</v>
      </c>
      <c r="U787" s="0" t="n">
        <f aca="false">SUMPRODUCT('FD inverse'!$A$19:$BH$19,'FD mesh'!$B$84:$BI$84,$E786:$BL786)+'FD inverse'!$A$19*$C787/Setup!$B$17+INDEX('FD inverse'!$A$19:$BH$19,1,'FD mesh'!$B$15+1)*Setup!$B$22</f>
        <v>21.6603919924202</v>
      </c>
      <c r="V787" s="0" t="n">
        <f aca="false">SUMPRODUCT('FD inverse'!$A$20:$BH$20,'FD mesh'!$B$84:$BI$84,$E786:$BL786)+'FD inverse'!$A$20*$C787/Setup!$B$17+INDEX('FD inverse'!$A$20:$BH$20,1,'FD mesh'!$B$15+1)*Setup!$B$22</f>
        <v>21.1148820325683</v>
      </c>
      <c r="W787" s="0" t="n">
        <f aca="false">SUMPRODUCT('FD inverse'!$A$21:$BH$21,'FD mesh'!$B$84:$BI$84,$E786:$BL786)+'FD inverse'!$A$21*$C787/Setup!$B$17+INDEX('FD inverse'!$A$21:$BH$21,1,'FD mesh'!$B$15+1)*Setup!$B$22</f>
        <v>20.5733260153172</v>
      </c>
      <c r="X787" s="0" t="n">
        <f aca="false">SUMPRODUCT('FD inverse'!$A$22:$BH$22,'FD mesh'!$B$84:$BI$84,$E786:$BL786)+'FD inverse'!$A$22*$C787/Setup!$B$17+INDEX('FD inverse'!$A$22:$BH$22,1,'FD mesh'!$B$15+1)*Setup!$B$22</f>
        <v>20.0353838396806</v>
      </c>
      <c r="Y787" s="0" t="n">
        <f aca="false">SUMPRODUCT('FD inverse'!$A$23:$BH$23,'FD mesh'!$B$84:$BI$84,$E786:$BL786)+'FD inverse'!$A$23*$C787/Setup!$B$17+INDEX('FD inverse'!$A$23:$BH$23,1,'FD mesh'!$B$15+1)*Setup!$B$22</f>
        <v>19.5007125423383</v>
      </c>
      <c r="Z787" s="0" t="n">
        <f aca="false">SUMPRODUCT('FD inverse'!$A$24:$BH$24,'FD mesh'!$B$84:$BI$84,$E786:$BL786)+'FD inverse'!$A$24*$C787/Setup!$B$17+INDEX('FD inverse'!$A$24:$BH$24,1,'FD mesh'!$B$15+1)*Setup!$B$22</f>
        <v>18.9689670414145</v>
      </c>
      <c r="AA787" s="0" t="n">
        <f aca="false">SUMPRODUCT('FD inverse'!$A$25:$BH$25,'FD mesh'!$B$84:$BI$84,$E786:$BL786)+'FD inverse'!$A$25*$C787/Setup!$B$17+INDEX('FD inverse'!$A$25:$BH$25,1,'FD mesh'!$B$15+1)*Setup!$B$22</f>
        <v>18.4398007531618</v>
      </c>
      <c r="AB787" s="0" t="n">
        <f aca="false">SUMPRODUCT('FD inverse'!$A$26:$BH$26,'FD mesh'!$B$84:$BI$84,$E786:$BL786)+'FD inverse'!$A$26*$C787/Setup!$B$17+INDEX('FD inverse'!$A$26:$BH$26,1,'FD mesh'!$B$15+1)*Setup!$B$22</f>
        <v>17.912866095067</v>
      </c>
      <c r="AC787" s="0" t="n">
        <f aca="false">SUMPRODUCT('FD inverse'!$A$27:$BH$27,'FD mesh'!$B$84:$BI$84,$E786:$BL786)+'FD inverse'!$A$27*$C787/Setup!$B$17+INDEX('FD inverse'!$A$27:$BH$27,1,'FD mesh'!$B$15+1)*Setup!$B$22</f>
        <v>17.3878148889348</v>
      </c>
      <c r="AD787" s="0" t="n">
        <f aca="false">SUMPRODUCT('FD inverse'!$A$28:$BH$28,'FD mesh'!$B$84:$BI$84,$E786:$BL786)+'FD inverse'!$A$28*$C787/Setup!$B$17+INDEX('FD inverse'!$A$28:$BH$28,1,'FD mesh'!$B$15+1)*Setup!$B$22</f>
        <v>16.8642986775204</v>
      </c>
      <c r="AE787" s="0" t="n">
        <f aca="false">SUMPRODUCT('FD inverse'!$A$29:$BH$29,'FD mesh'!$B$84:$BI$84,$E786:$BL786)+'FD inverse'!$A$29*$C787/Setup!$B$17+INDEX('FD inverse'!$A$29:$BH$29,1,'FD mesh'!$B$15+1)*Setup!$B$22</f>
        <v>16.3419689682861</v>
      </c>
      <c r="AF787" s="0" t="n">
        <f aca="false">SUMPRODUCT('FD inverse'!$A$30:$BH$30,'FD mesh'!$B$84:$BI$84,$E786:$BL786)+'FD inverse'!$A$30*$C787/Setup!$B$17+INDEX('FD inverse'!$A$30:$BH$30,1,'FD mesh'!$B$15+1)*Setup!$B$22</f>
        <v>15.8204774178537</v>
      </c>
      <c r="AG787" s="0" t="n">
        <f aca="false">SUMPRODUCT('FD inverse'!$A$31:$BH$31,'FD mesh'!$B$84:$BI$84,$E786:$BL786)+'FD inverse'!$A$31*$C787/Setup!$B$17+INDEX('FD inverse'!$A$31:$BH$31,1,'FD mesh'!$B$15+1)*Setup!$B$22</f>
        <v>15.2994759707088</v>
      </c>
      <c r="AH787" s="0" t="n">
        <f aca="false">SUMPRODUCT('FD inverse'!$A$32:$BH$32,'FD mesh'!$B$84:$BI$84,$E786:$BL786)+'FD inverse'!$A$32*$C787/Setup!$B$17+INDEX('FD inverse'!$A$32:$BH$32,1,'FD mesh'!$B$15+1)*Setup!$B$22</f>
        <v>15.2776419201858</v>
      </c>
      <c r="AI787" s="0" t="n">
        <f aca="false">SUMPRODUCT('FD inverse'!$A$33:$BH$33,'FD mesh'!$B$84:$BI$84,$E786:$BL786)+'FD inverse'!$A$33*$C787/Setup!$B$17+INDEX('FD inverse'!$A$33:$BH$33,1,'FD mesh'!$B$15+1)*Setup!$B$22</f>
        <v>15.2560284194019</v>
      </c>
      <c r="AJ787" s="0" t="n">
        <f aca="false">SUMPRODUCT('FD inverse'!$A$34:$BH$34,'FD mesh'!$B$84:$BI$84,$E786:$BL786)+'FD inverse'!$A$34*$C787/Setup!$B$17+INDEX('FD inverse'!$A$34:$BH$34,1,'FD mesh'!$B$15+1)*Setup!$B$22</f>
        <v>15.234612416827</v>
      </c>
      <c r="AK787" s="0" t="n">
        <f aca="false">SUMPRODUCT('FD inverse'!$A$35:$BH$35,'FD mesh'!$B$84:$BI$84,$E786:$BL786)+'FD inverse'!$A$35*$C787/Setup!$B$17+INDEX('FD inverse'!$A$35:$BH$35,1,'FD mesh'!$B$15+1)*Setup!$B$22</f>
        <v>15.213372258942</v>
      </c>
      <c r="AL787" s="0" t="n">
        <f aca="false">SUMPRODUCT('FD inverse'!$A$36:$BH$36,'FD mesh'!$B$84:$BI$84,$E786:$BL786)+'FD inverse'!$A$36*$C787/Setup!$B$17+INDEX('FD inverse'!$A$36:$BH$36,1,'FD mesh'!$B$15+1)*Setup!$B$22</f>
        <v>15.1922876430816</v>
      </c>
      <c r="AM787" s="0" t="n">
        <f aca="false">SUMPRODUCT('FD inverse'!$A$37:$BH$37,'FD mesh'!$B$84:$BI$84,$E786:$BL786)+'FD inverse'!$A$37*$C787/Setup!$B$17+INDEX('FD inverse'!$A$37:$BH$37,1,'FD mesh'!$B$15+1)*Setup!$B$22</f>
        <v>15.1713395517228</v>
      </c>
      <c r="AN787" s="0" t="n">
        <f aca="false">SUMPRODUCT('FD inverse'!$A$38:$BH$38,'FD mesh'!$B$84:$BI$84,$E786:$BL786)+'FD inverse'!$A$38*$C787/Setup!$B$17+INDEX('FD inverse'!$A$38:$BH$38,1,'FD mesh'!$B$15+1)*Setup!$B$22</f>
        <v>15.1505101704709</v>
      </c>
      <c r="AO787" s="0" t="n">
        <f aca="false">SUMPRODUCT('FD inverse'!$A$39:$BH$39,'FD mesh'!$B$84:$BI$84,$E786:$BL786)+'FD inverse'!$A$39*$C787/Setup!$B$17+INDEX('FD inverse'!$A$39:$BH$39,1,'FD mesh'!$B$15+1)*Setup!$B$22</f>
        <v>15.1297827918342</v>
      </c>
      <c r="AP787" s="0" t="n">
        <f aca="false">SUMPRODUCT('FD inverse'!$A$40:$BH$40,'FD mesh'!$B$84:$BI$84,$E786:$BL786)+'FD inverse'!$A$40*$C787/Setup!$B$17+INDEX('FD inverse'!$A$40:$BH$40,1,'FD mesh'!$B$15+1)*Setup!$B$22</f>
        <v>15.1091417067174</v>
      </c>
      <c r="AQ787" s="0" t="n">
        <f aca="false">SUMPRODUCT('FD inverse'!$A$41:$BH$41,'FD mesh'!$B$84:$BI$84,$E786:$BL786)+'FD inverse'!$A$41*$C787/Setup!$B$17+INDEX('FD inverse'!$A$41:$BH$41,1,'FD mesh'!$B$15+1)*Setup!$B$22</f>
        <v>15.0885720854251</v>
      </c>
      <c r="AR787" s="0" t="n">
        <f aca="false">SUMPRODUCT('FD inverse'!$A$42:$BH$42,'FD mesh'!$B$84:$BI$84,$E786:$BL786)+'FD inverse'!$A$42*$C787/Setup!$B$17+INDEX('FD inverse'!$A$42:$BH$42,1,'FD mesh'!$B$15+1)*Setup!$B$22</f>
        <v>15.0680598498365</v>
      </c>
      <c r="AS787" s="0" t="n">
        <f aca="false">SUMPRODUCT('FD inverse'!$A$43:$BH$43,'FD mesh'!$B$84:$BI$84,$E786:$BL786)+'FD inverse'!$A$43*$C787/Setup!$B$17+INDEX('FD inverse'!$A$43:$BH$43,1,'FD mesh'!$B$15+1)*Setup!$B$22</f>
        <v>0</v>
      </c>
      <c r="AT787" s="0" t="n">
        <f aca="false">SUMPRODUCT('FD inverse'!$A$44:$BH$44,'FD mesh'!$B$84:$BI$84,$E786:$BL786)+'FD inverse'!$A$44*$C787/Setup!$B$17+INDEX('FD inverse'!$A$44:$BH$44,1,'FD mesh'!$B$15+1)*Setup!$B$22</f>
        <v>0</v>
      </c>
      <c r="AU787" s="0" t="n">
        <f aca="false">SUMPRODUCT('FD inverse'!$A$45:$BH$45,'FD mesh'!$B$84:$BI$84,$E786:$BL786)+'FD inverse'!$A$45*$C787/Setup!$B$17+INDEX('FD inverse'!$A$45:$BH$45,1,'FD mesh'!$B$15+1)*Setup!$B$22</f>
        <v>0</v>
      </c>
      <c r="AV787" s="0" t="n">
        <f aca="false">SUMPRODUCT('FD inverse'!$A$46:$BH$46,'FD mesh'!$B$84:$BI$84,$E786:$BL786)+'FD inverse'!$A$46*$C787/Setup!$B$17+INDEX('FD inverse'!$A$46:$BH$46,1,'FD mesh'!$B$15+1)*Setup!$B$22</f>
        <v>0</v>
      </c>
      <c r="AW787" s="0" t="n">
        <f aca="false">SUMPRODUCT('FD inverse'!$A$47:$BH$47,'FD mesh'!$B$84:$BI$84,$E786:$BL786)+'FD inverse'!$A$47*$C787/Setup!$B$17+INDEX('FD inverse'!$A$47:$BH$47,1,'FD mesh'!$B$15+1)*Setup!$B$22</f>
        <v>0</v>
      </c>
      <c r="AX787" s="0" t="n">
        <f aca="false">SUMPRODUCT('FD inverse'!$A$48:$BH$48,'FD mesh'!$B$84:$BI$84,$E786:$BL786)+'FD inverse'!$A$48*$C787/Setup!$B$17+INDEX('FD inverse'!$A$48:$BH$48,1,'FD mesh'!$B$15+1)*Setup!$B$22</f>
        <v>0</v>
      </c>
      <c r="AY787" s="0" t="n">
        <f aca="false">SUMPRODUCT('FD inverse'!$A$49:$BH$49,'FD mesh'!$B$84:$BI$84,$E786:$BL786)+'FD inverse'!$A$49*$C787/Setup!$B$17+INDEX('FD inverse'!$A$49:$BH$49,1,'FD mesh'!$B$15+1)*Setup!$B$22</f>
        <v>0</v>
      </c>
      <c r="AZ787" s="0" t="n">
        <f aca="false">SUMPRODUCT('FD inverse'!$A$50:$BH$50,'FD mesh'!$B$84:$BI$84,$E786:$BL786)+'FD inverse'!$A$50*$C787/Setup!$B$17+INDEX('FD inverse'!$A$50:$BH$50,1,'FD mesh'!$B$15+1)*Setup!$B$22</f>
        <v>0</v>
      </c>
      <c r="BA787" s="0" t="n">
        <f aca="false">SUMPRODUCT('FD inverse'!$A$51:$BH$51,'FD mesh'!$B$84:$BI$84,$E786:$BL786)+'FD inverse'!$A$51*$C787/Setup!$B$17+INDEX('FD inverse'!$A$51:$BH$51,1,'FD mesh'!$B$15+1)*Setup!$B$22</f>
        <v>0</v>
      </c>
      <c r="BB787" s="0" t="n">
        <f aca="false">SUMPRODUCT('FD inverse'!$A$52:$BH$52,'FD mesh'!$B$84:$BI$84,$E786:$BL786)+'FD inverse'!$A$52*$C787/Setup!$B$17+INDEX('FD inverse'!$A$52:$BH$52,1,'FD mesh'!$B$15+1)*Setup!$B$22</f>
        <v>0</v>
      </c>
      <c r="BC787" s="0" t="n">
        <f aca="false">SUMPRODUCT('FD inverse'!$A$53:$BH$53,'FD mesh'!$B$84:$BI$84,$E786:$BL786)+'FD inverse'!$A$53*$C787/Setup!$B$17+INDEX('FD inverse'!$A$53:$BH$53,1,'FD mesh'!$B$15+1)*Setup!$B$22</f>
        <v>0</v>
      </c>
      <c r="BD787" s="0" t="n">
        <f aca="false">SUMPRODUCT('FD inverse'!$A$54:$BH$54,'FD mesh'!$B$84:$BI$84,$E786:$BL786)+'FD inverse'!$A$54*$C787/Setup!$B$17+INDEX('FD inverse'!$A$54:$BH$54,1,'FD mesh'!$B$15+1)*Setup!$B$22</f>
        <v>0</v>
      </c>
      <c r="BE787" s="0" t="n">
        <f aca="false">SUMPRODUCT('FD inverse'!$A$55:$BH$55,'FD mesh'!$B$84:$BI$84,$E786:$BL786)+'FD inverse'!$A$55*$C787/Setup!$B$17+INDEX('FD inverse'!$A$55:$BH$55,1,'FD mesh'!$B$15+1)*Setup!$B$22</f>
        <v>0</v>
      </c>
      <c r="BF787" s="0" t="n">
        <f aca="false">SUMPRODUCT('FD inverse'!$A$56:$BH$56,'FD mesh'!$B$84:$BI$84,$E786:$BL786)+'FD inverse'!$A$56*$C787/Setup!$B$17+INDEX('FD inverse'!$A$56:$BH$56,1,'FD mesh'!$B$15+1)*Setup!$B$22</f>
        <v>0</v>
      </c>
      <c r="BG787" s="0" t="n">
        <f aca="false">SUMPRODUCT('FD inverse'!$A$57:$BH$57,'FD mesh'!$B$84:$BI$84,$E786:$BL786)+'FD inverse'!$A$57*$C787/Setup!$B$17+INDEX('FD inverse'!$A$57:$BH$57,1,'FD mesh'!$B$15+1)*Setup!$B$22</f>
        <v>0</v>
      </c>
      <c r="BH787" s="0" t="n">
        <f aca="false">SUMPRODUCT('FD inverse'!$A$58:$BH$58,'FD mesh'!$B$84:$BI$84,$E786:$BL786)+'FD inverse'!$A$58*$C787/Setup!$B$17+INDEX('FD inverse'!$A$58:$BH$58,1,'FD mesh'!$B$15+1)*Setup!$B$22</f>
        <v>0</v>
      </c>
      <c r="BI787" s="0" t="n">
        <f aca="false">SUMPRODUCT('FD inverse'!$A$59:$BH$59,'FD mesh'!$B$84:$BI$84,$E786:$BL786)+'FD inverse'!$A$59*$C787/Setup!$B$17+INDEX('FD inverse'!$A$59:$BH$59,1,'FD mesh'!$B$15+1)*Setup!$B$22</f>
        <v>0</v>
      </c>
      <c r="BJ787" s="0" t="n">
        <f aca="false">SUMPRODUCT('FD inverse'!$A$60:$BH$60,'FD mesh'!$B$84:$BI$84,$E786:$BL786)+'FD inverse'!$A$60*$C787/Setup!$B$17+INDEX('FD inverse'!$A$60:$BH$60,1,'FD mesh'!$B$15+1)*Setup!$B$22</f>
        <v>0</v>
      </c>
      <c r="BK787" s="0" t="n">
        <f aca="false">SUMPRODUCT('FD inverse'!$A$61:$BH$61,'FD mesh'!$B$84:$BI$84,$E786:$BL786)+'FD inverse'!$A$61*$C787/Setup!$B$17+INDEX('FD inverse'!$A$61:$BH$61,1,'FD mesh'!$B$15+1)*Setup!$B$22</f>
        <v>0</v>
      </c>
      <c r="BL787" s="0" t="n">
        <f aca="false">SUMPRODUCT('FD inverse'!$A$62:$BH$62,'FD mesh'!$B$84:$BI$84,$E786:$BL786)+'FD inverse'!$A$62*$C787/Setup!$B$17+INDEX('FD inverse'!$A$62:$BH$62,1,'FD mesh'!$B$15+1)*Setup!$B$22</f>
        <v>0</v>
      </c>
    </row>
    <row r="788" customFormat="false" ht="15" hidden="false" customHeight="false" outlineLevel="0" collapsed="false">
      <c r="A788" s="0" t="n">
        <v>783</v>
      </c>
      <c r="B788" s="0" t="n">
        <f aca="false">A788*Setup!$B$11/3600</f>
        <v>65.25</v>
      </c>
      <c r="C788" s="0" t="n">
        <f aca="false">Setup!$B$7+Setup!$B$8*COS(2*PI()*(B788-Setup!$B$9)/24)</f>
        <v>27.7877205179804</v>
      </c>
      <c r="D788" s="0" t="n">
        <f aca="false">(C788-E788)/Setup!$B$17</f>
        <v>12.9507439966419</v>
      </c>
      <c r="E788" s="0" t="n">
        <f aca="false">SUMPRODUCT('FD inverse'!$A$3:$BH$3,'FD mesh'!$B$84:$BI$84,$E787:$BL787)+'FD inverse'!$A$3*$C788/Setup!$B$17+INDEX('FD inverse'!$A$3:$BH$3,1,'FD mesh'!$B$15+1)*Setup!$B$22</f>
        <v>26.104123798417</v>
      </c>
      <c r="F788" s="0" t="n">
        <f aca="false">SUMPRODUCT('FD inverse'!$A$4:$BH$4,'FD mesh'!$B$84:$BI$84,$E787:$BL787)+'FD inverse'!$A$4*$C788/Setup!$B$17+INDEX('FD inverse'!$A$4:$BH$4,1,'FD mesh'!$B$15+1)*Setup!$B$22</f>
        <v>25.7171437405925</v>
      </c>
      <c r="G788" s="0" t="n">
        <f aca="false">SUMPRODUCT('FD inverse'!$A$5:$BH$5,'FD mesh'!$B$84:$BI$84,$E787:$BL787)+'FD inverse'!$A$5*$C788/Setup!$B$17+INDEX('FD inverse'!$A$5:$BH$5,1,'FD mesh'!$B$15+1)*Setup!$B$22</f>
        <v>25.3289638233166</v>
      </c>
      <c r="H788" s="0" t="n">
        <f aca="false">SUMPRODUCT('FD inverse'!$A$6:$BH$6,'FD mesh'!$B$84:$BI$84,$E787:$BL787)+'FD inverse'!$A$6*$C788/Setup!$B$17+INDEX('FD inverse'!$A$6:$BH$6,1,'FD mesh'!$B$15+1)*Setup!$B$22</f>
        <v>24.0255073735195</v>
      </c>
      <c r="I788" s="0" t="n">
        <f aca="false">SUMPRODUCT('FD inverse'!$A$7:$BH$7,'FD mesh'!$B$84:$BI$84,$E787:$BL787)+'FD inverse'!$A$7*$C788/Setup!$B$17+INDEX('FD inverse'!$A$7:$BH$7,1,'FD mesh'!$B$15+1)*Setup!$B$22</f>
        <v>23.9141736231973</v>
      </c>
      <c r="J788" s="0" t="n">
        <f aca="false">SUMPRODUCT('FD inverse'!$A$8:$BH$8,'FD mesh'!$B$84:$BI$84,$E787:$BL787)+'FD inverse'!$A$8*$C788/Setup!$B$17+INDEX('FD inverse'!$A$8:$BH$8,1,'FD mesh'!$B$15+1)*Setup!$B$22</f>
        <v>23.8114636316698</v>
      </c>
      <c r="K788" s="0" t="n">
        <f aca="false">SUMPRODUCT('FD inverse'!$A$9:$BH$9,'FD mesh'!$B$84:$BI$84,$E787:$BL787)+'FD inverse'!$A$9*$C788/Setup!$B$17+INDEX('FD inverse'!$A$9:$BH$9,1,'FD mesh'!$B$15+1)*Setup!$B$22</f>
        <v>23.7178622867078</v>
      </c>
      <c r="L788" s="0" t="n">
        <f aca="false">SUMPRODUCT('FD inverse'!$A$10:$BH$10,'FD mesh'!$B$84:$BI$84,$E787:$BL787)+'FD inverse'!$A$10*$C788/Setup!$B$17+INDEX('FD inverse'!$A$10:$BH$10,1,'FD mesh'!$B$15+1)*Setup!$B$22</f>
        <v>23.6337620153456</v>
      </c>
      <c r="M788" s="0" t="n">
        <f aca="false">SUMPRODUCT('FD inverse'!$A$11:$BH$11,'FD mesh'!$B$84:$BI$84,$E787:$BL787)+'FD inverse'!$A$11*$C788/Setup!$B$17+INDEX('FD inverse'!$A$11:$BH$11,1,'FD mesh'!$B$15+1)*Setup!$B$22</f>
        <v>23.559474995549</v>
      </c>
      <c r="N788" s="0" t="n">
        <f aca="false">SUMPRODUCT('FD inverse'!$A$12:$BH$12,'FD mesh'!$B$84:$BI$84,$E787:$BL787)+'FD inverse'!$A$12*$C788/Setup!$B$17+INDEX('FD inverse'!$A$12:$BH$12,1,'FD mesh'!$B$15+1)*Setup!$B$22</f>
        <v>23.4952438656197</v>
      </c>
      <c r="O788" s="0" t="n">
        <f aca="false">SUMPRODUCT('FD inverse'!$A$13:$BH$13,'FD mesh'!$B$84:$BI$84,$E787:$BL787)+'FD inverse'!$A$13*$C788/Setup!$B$17+INDEX('FD inverse'!$A$13:$BH$13,1,'FD mesh'!$B$15+1)*Setup!$B$22</f>
        <v>23.4412508843291</v>
      </c>
      <c r="P788" s="0" t="n">
        <f aca="false">SUMPRODUCT('FD inverse'!$A$14:$BH$14,'FD mesh'!$B$84:$BI$84,$E787:$BL787)+'FD inverse'!$A$14*$C788/Setup!$B$17+INDEX('FD inverse'!$A$14:$BH$14,1,'FD mesh'!$B$15+1)*Setup!$B$22</f>
        <v>23.3976255055817</v>
      </c>
      <c r="Q788" s="0" t="n">
        <f aca="false">SUMPRODUCT('FD inverse'!$A$15:$BH$15,'FD mesh'!$B$84:$BI$84,$E787:$BL787)+'FD inverse'!$A$15*$C788/Setup!$B$17+INDEX('FD inverse'!$A$15:$BH$15,1,'FD mesh'!$B$15+1)*Setup!$B$22</f>
        <v>23.3644503406774</v>
      </c>
      <c r="R788" s="0" t="n">
        <f aca="false">SUMPRODUCT('FD inverse'!$A$16:$BH$16,'FD mesh'!$B$84:$BI$84,$E787:$BL787)+'FD inverse'!$A$16*$C788/Setup!$B$17+INDEX('FD inverse'!$A$16:$BH$16,1,'FD mesh'!$B$15+1)*Setup!$B$22</f>
        <v>23.3417654892523</v>
      </c>
      <c r="S788" s="0" t="n">
        <f aca="false">SUMPRODUCT('FD inverse'!$A$17:$BH$17,'FD mesh'!$B$84:$BI$84,$E787:$BL787)+'FD inverse'!$A$17*$C788/Setup!$B$17+INDEX('FD inverse'!$A$17:$BH$17,1,'FD mesh'!$B$15+1)*Setup!$B$22</f>
        <v>22.7813333675371</v>
      </c>
      <c r="T788" s="0" t="n">
        <f aca="false">SUMPRODUCT('FD inverse'!$A$18:$BH$18,'FD mesh'!$B$84:$BI$84,$E787:$BL787)+'FD inverse'!$A$18*$C788/Setup!$B$17+INDEX('FD inverse'!$A$18:$BH$18,1,'FD mesh'!$B$15+1)*Setup!$B$22</f>
        <v>22.2258214072887</v>
      </c>
      <c r="U788" s="0" t="n">
        <f aca="false">SUMPRODUCT('FD inverse'!$A$19:$BH$19,'FD mesh'!$B$84:$BI$84,$E787:$BL787)+'FD inverse'!$A$19*$C788/Setup!$B$17+INDEX('FD inverse'!$A$19:$BH$19,1,'FD mesh'!$B$15+1)*Setup!$B$22</f>
        <v>21.674908884995</v>
      </c>
      <c r="V788" s="0" t="n">
        <f aca="false">SUMPRODUCT('FD inverse'!$A$20:$BH$20,'FD mesh'!$B$84:$BI$84,$E787:$BL787)+'FD inverse'!$A$20*$C788/Setup!$B$17+INDEX('FD inverse'!$A$20:$BH$20,1,'FD mesh'!$B$15+1)*Setup!$B$22</f>
        <v>21.128268476802</v>
      </c>
      <c r="W788" s="0" t="n">
        <f aca="false">SUMPRODUCT('FD inverse'!$A$21:$BH$21,'FD mesh'!$B$84:$BI$84,$E787:$BL787)+'FD inverse'!$A$21*$C788/Setup!$B$17+INDEX('FD inverse'!$A$21:$BH$21,1,'FD mesh'!$B$15+1)*Setup!$B$22</f>
        <v>20.5855675079119</v>
      </c>
      <c r="X788" s="0" t="n">
        <f aca="false">SUMPRODUCT('FD inverse'!$A$22:$BH$22,'FD mesh'!$B$84:$BI$84,$E787:$BL787)+'FD inverse'!$A$22*$C788/Setup!$B$17+INDEX('FD inverse'!$A$22:$BH$22,1,'FD mesh'!$B$15+1)*Setup!$B$22</f>
        <v>20.046469035414</v>
      </c>
      <c r="Y788" s="0" t="n">
        <f aca="false">SUMPRODUCT('FD inverse'!$A$23:$BH$23,'FD mesh'!$B$84:$BI$84,$E787:$BL787)+'FD inverse'!$A$23*$C788/Setup!$B$17+INDEX('FD inverse'!$A$23:$BH$23,1,'FD mesh'!$B$15+1)*Setup!$B$22</f>
        <v>19.5106327776605</v>
      </c>
      <c r="Z788" s="0" t="n">
        <f aca="false">SUMPRODUCT('FD inverse'!$A$24:$BH$24,'FD mesh'!$B$84:$BI$84,$E787:$BL787)+'FD inverse'!$A$24*$C788/Setup!$B$17+INDEX('FD inverse'!$A$24:$BH$24,1,'FD mesh'!$B$15+1)*Setup!$B$22</f>
        <v>18.9777159034447</v>
      </c>
      <c r="AA788" s="0" t="n">
        <f aca="false">SUMPRODUCT('FD inverse'!$A$25:$BH$25,'FD mesh'!$B$84:$BI$84,$E787:$BL787)+'FD inverse'!$A$25*$C788/Setup!$B$17+INDEX('FD inverse'!$A$25:$BH$25,1,'FD mesh'!$B$15+1)*Setup!$B$22</f>
        <v>18.4473736943406</v>
      </c>
      <c r="AB788" s="0" t="n">
        <f aca="false">SUMPRODUCT('FD inverse'!$A$26:$BH$26,'FD mesh'!$B$84:$BI$84,$E787:$BL787)+'FD inverse'!$A$26*$C788/Setup!$B$17+INDEX('FD inverse'!$A$26:$BH$26,1,'FD mesh'!$B$15+1)*Setup!$B$22</f>
        <v>17.9192600936406</v>
      </c>
      <c r="AC788" s="0" t="n">
        <f aca="false">SUMPRODUCT('FD inverse'!$A$27:$BH$27,'FD mesh'!$B$84:$BI$84,$E787:$BL787)+'FD inverse'!$A$27*$C788/Setup!$B$17+INDEX('FD inverse'!$A$27:$BH$27,1,'FD mesh'!$B$15+1)*Setup!$B$22</f>
        <v>17.3930281553779</v>
      </c>
      <c r="AD788" s="0" t="n">
        <f aca="false">SUMPRODUCT('FD inverse'!$A$28:$BH$28,'FD mesh'!$B$84:$BI$84,$E787:$BL787)+'FD inverse'!$A$28*$C788/Setup!$B$17+INDEX('FD inverse'!$A$28:$BH$28,1,'FD mesh'!$B$15+1)*Setup!$B$22</f>
        <v>16.8683304069542</v>
      </c>
      <c r="AE788" s="0" t="n">
        <f aca="false">SUMPRODUCT('FD inverse'!$A$29:$BH$29,'FD mesh'!$B$84:$BI$84,$E787:$BL787)+'FD inverse'!$A$29*$C788/Setup!$B$17+INDEX('FD inverse'!$A$29:$BH$29,1,'FD mesh'!$B$15+1)*Setup!$B$22</f>
        <v>16.3448191389068</v>
      </c>
      <c r="AF788" s="0" t="n">
        <f aca="false">SUMPRODUCT('FD inverse'!$A$30:$BH$30,'FD mesh'!$B$84:$BI$84,$E787:$BL787)+'FD inverse'!$A$30*$C788/Setup!$B$17+INDEX('FD inverse'!$A$30:$BH$30,1,'FD mesh'!$B$15+1)*Setup!$B$22</f>
        <v>15.8221466353562</v>
      </c>
      <c r="AG788" s="0" t="n">
        <f aca="false">SUMPRODUCT('FD inverse'!$A$31:$BH$31,'FD mesh'!$B$84:$BI$84,$E787:$BL787)+'FD inverse'!$A$31*$C788/Setup!$B$17+INDEX('FD inverse'!$A$31:$BH$31,1,'FD mesh'!$B$15+1)*Setup!$B$22</f>
        <v>15.2999653586708</v>
      </c>
      <c r="AH788" s="0" t="n">
        <f aca="false">SUMPRODUCT('FD inverse'!$A$32:$BH$32,'FD mesh'!$B$84:$BI$84,$E787:$BL787)+'FD inverse'!$A$32*$C788/Setup!$B$17+INDEX('FD inverse'!$A$32:$BH$32,1,'FD mesh'!$B$15+1)*Setup!$B$22</f>
        <v>15.2780829700498</v>
      </c>
      <c r="AI788" s="0" t="n">
        <f aca="false">SUMPRODUCT('FD inverse'!$A$33:$BH$33,'FD mesh'!$B$84:$BI$84,$E787:$BL787)+'FD inverse'!$A$33*$C788/Setup!$B$17+INDEX('FD inverse'!$A$33:$BH$33,1,'FD mesh'!$B$15+1)*Setup!$B$22</f>
        <v>15.2564238510286</v>
      </c>
      <c r="AJ788" s="0" t="n">
        <f aca="false">SUMPRODUCT('FD inverse'!$A$34:$BH$34,'FD mesh'!$B$84:$BI$84,$E787:$BL787)+'FD inverse'!$A$34*$C788/Setup!$B$17+INDEX('FD inverse'!$A$34:$BH$34,1,'FD mesh'!$B$15+1)*Setup!$B$22</f>
        <v>15.234964908605</v>
      </c>
      <c r="AK788" s="0" t="n">
        <f aca="false">SUMPRODUCT('FD inverse'!$A$35:$BH$35,'FD mesh'!$B$84:$BI$84,$E787:$BL787)+'FD inverse'!$A$35*$C788/Setup!$B$17+INDEX('FD inverse'!$A$35:$BH$35,1,'FD mesh'!$B$15+1)*Setup!$B$22</f>
        <v>15.2136844056385</v>
      </c>
      <c r="AL788" s="0" t="n">
        <f aca="false">SUMPRODUCT('FD inverse'!$A$36:$BH$36,'FD mesh'!$B$84:$BI$84,$E787:$BL787)+'FD inverse'!$A$36*$C788/Setup!$B$17+INDEX('FD inverse'!$A$36:$BH$36,1,'FD mesh'!$B$15+1)*Setup!$B$22</f>
        <v>15.1925619185194</v>
      </c>
      <c r="AM788" s="0" t="n">
        <f aca="false">SUMPRODUCT('FD inverse'!$A$37:$BH$37,'FD mesh'!$B$84:$BI$84,$E787:$BL787)+'FD inverse'!$A$37*$C788/Setup!$B$17+INDEX('FD inverse'!$A$37:$BH$37,1,'FD mesh'!$B$15+1)*Setup!$B$22</f>
        <v>15.1715782759445</v>
      </c>
      <c r="AN788" s="0" t="n">
        <f aca="false">SUMPRODUCT('FD inverse'!$A$38:$BH$38,'FD mesh'!$B$84:$BI$84,$E787:$BL787)+'FD inverse'!$A$38*$C788/Setup!$B$17+INDEX('FD inverse'!$A$38:$BH$38,1,'FD mesh'!$B$15+1)*Setup!$B$22</f>
        <v>15.1507154810691</v>
      </c>
      <c r="AO788" s="0" t="n">
        <f aca="false">SUMPRODUCT('FD inverse'!$A$39:$BH$39,'FD mesh'!$B$84:$BI$84,$E787:$BL787)+'FD inverse'!$A$39*$C788/Setup!$B$17+INDEX('FD inverse'!$A$39:$BH$39,1,'FD mesh'!$B$15+1)*Setup!$B$22</f>
        <v>15.1299566191476</v>
      </c>
      <c r="AP788" s="0" t="n">
        <f aca="false">SUMPRODUCT('FD inverse'!$A$40:$BH$40,'FD mesh'!$B$84:$BI$84,$E787:$BL787)+'FD inverse'!$A$40*$C788/Setup!$B$17+INDEX('FD inverse'!$A$40:$BH$40,1,'FD mesh'!$B$15+1)*Setup!$B$22</f>
        <v>15.1092857526159</v>
      </c>
      <c r="AQ788" s="0" t="n">
        <f aca="false">SUMPRODUCT('FD inverse'!$A$41:$BH$41,'FD mesh'!$B$84:$BI$84,$E787:$BL787)+'FD inverse'!$A$41*$C788/Setup!$B$17+INDEX('FD inverse'!$A$41:$BH$41,1,'FD mesh'!$B$15+1)*Setup!$B$22</f>
        <v>15.0886878054359</v>
      </c>
      <c r="AR788" s="0" t="n">
        <f aca="false">SUMPRODUCT('FD inverse'!$A$42:$BH$42,'FD mesh'!$B$84:$BI$84,$E787:$BL787)+'FD inverse'!$A$42*$C788/Setup!$B$17+INDEX('FD inverse'!$A$42:$BH$42,1,'FD mesh'!$B$15+1)*Setup!$B$22</f>
        <v>15.0681484383909</v>
      </c>
      <c r="AS788" s="0" t="n">
        <f aca="false">SUMPRODUCT('FD inverse'!$A$43:$BH$43,'FD mesh'!$B$84:$BI$84,$E787:$BL787)+'FD inverse'!$A$43*$C788/Setup!$B$17+INDEX('FD inverse'!$A$43:$BH$43,1,'FD mesh'!$B$15+1)*Setup!$B$22</f>
        <v>0</v>
      </c>
      <c r="AT788" s="0" t="n">
        <f aca="false">SUMPRODUCT('FD inverse'!$A$44:$BH$44,'FD mesh'!$B$84:$BI$84,$E787:$BL787)+'FD inverse'!$A$44*$C788/Setup!$B$17+INDEX('FD inverse'!$A$44:$BH$44,1,'FD mesh'!$B$15+1)*Setup!$B$22</f>
        <v>0</v>
      </c>
      <c r="AU788" s="0" t="n">
        <f aca="false">SUMPRODUCT('FD inverse'!$A$45:$BH$45,'FD mesh'!$B$84:$BI$84,$E787:$BL787)+'FD inverse'!$A$45*$C788/Setup!$B$17+INDEX('FD inverse'!$A$45:$BH$45,1,'FD mesh'!$B$15+1)*Setup!$B$22</f>
        <v>0</v>
      </c>
      <c r="AV788" s="0" t="n">
        <f aca="false">SUMPRODUCT('FD inverse'!$A$46:$BH$46,'FD mesh'!$B$84:$BI$84,$E787:$BL787)+'FD inverse'!$A$46*$C788/Setup!$B$17+INDEX('FD inverse'!$A$46:$BH$46,1,'FD mesh'!$B$15+1)*Setup!$B$22</f>
        <v>0</v>
      </c>
      <c r="AW788" s="0" t="n">
        <f aca="false">SUMPRODUCT('FD inverse'!$A$47:$BH$47,'FD mesh'!$B$84:$BI$84,$E787:$BL787)+'FD inverse'!$A$47*$C788/Setup!$B$17+INDEX('FD inverse'!$A$47:$BH$47,1,'FD mesh'!$B$15+1)*Setup!$B$22</f>
        <v>0</v>
      </c>
      <c r="AX788" s="0" t="n">
        <f aca="false">SUMPRODUCT('FD inverse'!$A$48:$BH$48,'FD mesh'!$B$84:$BI$84,$E787:$BL787)+'FD inverse'!$A$48*$C788/Setup!$B$17+INDEX('FD inverse'!$A$48:$BH$48,1,'FD mesh'!$B$15+1)*Setup!$B$22</f>
        <v>0</v>
      </c>
      <c r="AY788" s="0" t="n">
        <f aca="false">SUMPRODUCT('FD inverse'!$A$49:$BH$49,'FD mesh'!$B$84:$BI$84,$E787:$BL787)+'FD inverse'!$A$49*$C788/Setup!$B$17+INDEX('FD inverse'!$A$49:$BH$49,1,'FD mesh'!$B$15+1)*Setup!$B$22</f>
        <v>0</v>
      </c>
      <c r="AZ788" s="0" t="n">
        <f aca="false">SUMPRODUCT('FD inverse'!$A$50:$BH$50,'FD mesh'!$B$84:$BI$84,$E787:$BL787)+'FD inverse'!$A$50*$C788/Setup!$B$17+INDEX('FD inverse'!$A$50:$BH$50,1,'FD mesh'!$B$15+1)*Setup!$B$22</f>
        <v>0</v>
      </c>
      <c r="BA788" s="0" t="n">
        <f aca="false">SUMPRODUCT('FD inverse'!$A$51:$BH$51,'FD mesh'!$B$84:$BI$84,$E787:$BL787)+'FD inverse'!$A$51*$C788/Setup!$B$17+INDEX('FD inverse'!$A$51:$BH$51,1,'FD mesh'!$B$15+1)*Setup!$B$22</f>
        <v>0</v>
      </c>
      <c r="BB788" s="0" t="n">
        <f aca="false">SUMPRODUCT('FD inverse'!$A$52:$BH$52,'FD mesh'!$B$84:$BI$84,$E787:$BL787)+'FD inverse'!$A$52*$C788/Setup!$B$17+INDEX('FD inverse'!$A$52:$BH$52,1,'FD mesh'!$B$15+1)*Setup!$B$22</f>
        <v>0</v>
      </c>
      <c r="BC788" s="0" t="n">
        <f aca="false">SUMPRODUCT('FD inverse'!$A$53:$BH$53,'FD mesh'!$B$84:$BI$84,$E787:$BL787)+'FD inverse'!$A$53*$C788/Setup!$B$17+INDEX('FD inverse'!$A$53:$BH$53,1,'FD mesh'!$B$15+1)*Setup!$B$22</f>
        <v>0</v>
      </c>
      <c r="BD788" s="0" t="n">
        <f aca="false">SUMPRODUCT('FD inverse'!$A$54:$BH$54,'FD mesh'!$B$84:$BI$84,$E787:$BL787)+'FD inverse'!$A$54*$C788/Setup!$B$17+INDEX('FD inverse'!$A$54:$BH$54,1,'FD mesh'!$B$15+1)*Setup!$B$22</f>
        <v>0</v>
      </c>
      <c r="BE788" s="0" t="n">
        <f aca="false">SUMPRODUCT('FD inverse'!$A$55:$BH$55,'FD mesh'!$B$84:$BI$84,$E787:$BL787)+'FD inverse'!$A$55*$C788/Setup!$B$17+INDEX('FD inverse'!$A$55:$BH$55,1,'FD mesh'!$B$15+1)*Setup!$B$22</f>
        <v>0</v>
      </c>
      <c r="BF788" s="0" t="n">
        <f aca="false">SUMPRODUCT('FD inverse'!$A$56:$BH$56,'FD mesh'!$B$84:$BI$84,$E787:$BL787)+'FD inverse'!$A$56*$C788/Setup!$B$17+INDEX('FD inverse'!$A$56:$BH$56,1,'FD mesh'!$B$15+1)*Setup!$B$22</f>
        <v>0</v>
      </c>
      <c r="BG788" s="0" t="n">
        <f aca="false">SUMPRODUCT('FD inverse'!$A$57:$BH$57,'FD mesh'!$B$84:$BI$84,$E787:$BL787)+'FD inverse'!$A$57*$C788/Setup!$B$17+INDEX('FD inverse'!$A$57:$BH$57,1,'FD mesh'!$B$15+1)*Setup!$B$22</f>
        <v>0</v>
      </c>
      <c r="BH788" s="0" t="n">
        <f aca="false">SUMPRODUCT('FD inverse'!$A$58:$BH$58,'FD mesh'!$B$84:$BI$84,$E787:$BL787)+'FD inverse'!$A$58*$C788/Setup!$B$17+INDEX('FD inverse'!$A$58:$BH$58,1,'FD mesh'!$B$15+1)*Setup!$B$22</f>
        <v>0</v>
      </c>
      <c r="BI788" s="0" t="n">
        <f aca="false">SUMPRODUCT('FD inverse'!$A$59:$BH$59,'FD mesh'!$B$84:$BI$84,$E787:$BL787)+'FD inverse'!$A$59*$C788/Setup!$B$17+INDEX('FD inverse'!$A$59:$BH$59,1,'FD mesh'!$B$15+1)*Setup!$B$22</f>
        <v>0</v>
      </c>
      <c r="BJ788" s="0" t="n">
        <f aca="false">SUMPRODUCT('FD inverse'!$A$60:$BH$60,'FD mesh'!$B$84:$BI$84,$E787:$BL787)+'FD inverse'!$A$60*$C788/Setup!$B$17+INDEX('FD inverse'!$A$60:$BH$60,1,'FD mesh'!$B$15+1)*Setup!$B$22</f>
        <v>0</v>
      </c>
      <c r="BK788" s="0" t="n">
        <f aca="false">SUMPRODUCT('FD inverse'!$A$61:$BH$61,'FD mesh'!$B$84:$BI$84,$E787:$BL787)+'FD inverse'!$A$61*$C788/Setup!$B$17+INDEX('FD inverse'!$A$61:$BH$61,1,'FD mesh'!$B$15+1)*Setup!$B$22</f>
        <v>0</v>
      </c>
      <c r="BL788" s="0" t="n">
        <f aca="false">SUMPRODUCT('FD inverse'!$A$62:$BH$62,'FD mesh'!$B$84:$BI$84,$E787:$BL787)+'FD inverse'!$A$62*$C788/Setup!$B$17+INDEX('FD inverse'!$A$62:$BH$62,1,'FD mesh'!$B$15+1)*Setup!$B$22</f>
        <v>0</v>
      </c>
    </row>
    <row r="789" customFormat="false" ht="15" hidden="false" customHeight="false" outlineLevel="0" collapsed="false">
      <c r="A789" s="0" t="n">
        <v>784</v>
      </c>
      <c r="B789" s="0" t="n">
        <f aca="false">A789*Setup!$B$11/3600</f>
        <v>65.3333333333333</v>
      </c>
      <c r="C789" s="0" t="n">
        <f aca="false">Setup!$B$7+Setup!$B$8*COS(2*PI()*(B789-Setup!$B$9)/24)</f>
        <v>27.7587704831436</v>
      </c>
      <c r="D789" s="0" t="n">
        <f aca="false">(C789-E789)/Setup!$B$17</f>
        <v>12.7915702929568</v>
      </c>
      <c r="E789" s="0" t="n">
        <f aca="false">SUMPRODUCT('FD inverse'!$A$3:$BH$3,'FD mesh'!$B$84:$BI$84,$E788:$BL788)+'FD inverse'!$A$3*$C789/Setup!$B$17+INDEX('FD inverse'!$A$3:$BH$3,1,'FD mesh'!$B$15+1)*Setup!$B$22</f>
        <v>26.0958663450593</v>
      </c>
      <c r="F789" s="0" t="n">
        <f aca="false">SUMPRODUCT('FD inverse'!$A$4:$BH$4,'FD mesh'!$B$84:$BI$84,$E788:$BL788)+'FD inverse'!$A$4*$C789/Setup!$B$17+INDEX('FD inverse'!$A$4:$BH$4,1,'FD mesh'!$B$15+1)*Setup!$B$22</f>
        <v>25.7133728661796</v>
      </c>
      <c r="G789" s="0" t="n">
        <f aca="false">SUMPRODUCT('FD inverse'!$A$5:$BH$5,'FD mesh'!$B$84:$BI$84,$E788:$BL788)+'FD inverse'!$A$5*$C789/Setup!$B$17+INDEX('FD inverse'!$A$5:$BH$5,1,'FD mesh'!$B$15+1)*Setup!$B$22</f>
        <v>25.3292427230582</v>
      </c>
      <c r="H789" s="0" t="n">
        <f aca="false">SUMPRODUCT('FD inverse'!$A$6:$BH$6,'FD mesh'!$B$84:$BI$84,$E788:$BL788)+'FD inverse'!$A$6*$C789/Setup!$B$17+INDEX('FD inverse'!$A$6:$BH$6,1,'FD mesh'!$B$15+1)*Setup!$B$22</f>
        <v>24.0387688065653</v>
      </c>
      <c r="I789" s="0" t="n">
        <f aca="false">SUMPRODUCT('FD inverse'!$A$7:$BH$7,'FD mesh'!$B$84:$BI$84,$E788:$BL788)+'FD inverse'!$A$7*$C789/Setup!$B$17+INDEX('FD inverse'!$A$7:$BH$7,1,'FD mesh'!$B$15+1)*Setup!$B$22</f>
        <v>23.9284795021694</v>
      </c>
      <c r="J789" s="0" t="n">
        <f aca="false">SUMPRODUCT('FD inverse'!$A$8:$BH$8,'FD mesh'!$B$84:$BI$84,$E788:$BL788)+'FD inverse'!$A$8*$C789/Setup!$B$17+INDEX('FD inverse'!$A$8:$BH$8,1,'FD mesh'!$B$15+1)*Setup!$B$22</f>
        <v>23.8266302443648</v>
      </c>
      <c r="K789" s="0" t="n">
        <f aca="false">SUMPRODUCT('FD inverse'!$A$9:$BH$9,'FD mesh'!$B$84:$BI$84,$E788:$BL788)+'FD inverse'!$A$9*$C789/Setup!$B$17+INDEX('FD inverse'!$A$9:$BH$9,1,'FD mesh'!$B$15+1)*Setup!$B$22</f>
        <v>23.7337288406574</v>
      </c>
      <c r="L789" s="0" t="n">
        <f aca="false">SUMPRODUCT('FD inverse'!$A$10:$BH$10,'FD mesh'!$B$84:$BI$84,$E788:$BL788)+'FD inverse'!$A$10*$C789/Setup!$B$17+INDEX('FD inverse'!$A$10:$BH$10,1,'FD mesh'!$B$15+1)*Setup!$B$22</f>
        <v>23.6501882357404</v>
      </c>
      <c r="M789" s="0" t="n">
        <f aca="false">SUMPRODUCT('FD inverse'!$A$11:$BH$11,'FD mesh'!$B$84:$BI$84,$E788:$BL788)+'FD inverse'!$A$11*$C789/Setup!$B$17+INDEX('FD inverse'!$A$11:$BH$11,1,'FD mesh'!$B$15+1)*Setup!$B$22</f>
        <v>23.576338616307</v>
      </c>
      <c r="N789" s="0" t="n">
        <f aca="false">SUMPRODUCT('FD inverse'!$A$12:$BH$12,'FD mesh'!$B$84:$BI$84,$E788:$BL788)+'FD inverse'!$A$12*$C789/Setup!$B$17+INDEX('FD inverse'!$A$12:$BH$12,1,'FD mesh'!$B$15+1)*Setup!$B$22</f>
        <v>23.5124380356688</v>
      </c>
      <c r="O789" s="0" t="n">
        <f aca="false">SUMPRODUCT('FD inverse'!$A$13:$BH$13,'FD mesh'!$B$84:$BI$84,$E788:$BL788)+'FD inverse'!$A$13*$C789/Setup!$B$17+INDEX('FD inverse'!$A$13:$BH$13,1,'FD mesh'!$B$15+1)*Setup!$B$22</f>
        <v>23.458681508157</v>
      </c>
      <c r="P789" s="0" t="n">
        <f aca="false">SUMPRODUCT('FD inverse'!$A$14:$BH$14,'FD mesh'!$B$84:$BI$84,$E788:$BL788)+'FD inverse'!$A$14*$C789/Setup!$B$17+INDEX('FD inverse'!$A$14:$BH$14,1,'FD mesh'!$B$15+1)*Setup!$B$22</f>
        <v>23.415208534526</v>
      </c>
      <c r="Q789" s="0" t="n">
        <f aca="false">SUMPRODUCT('FD inverse'!$A$15:$BH$15,'FD mesh'!$B$84:$BI$84,$E788:$BL788)+'FD inverse'!$A$15*$C789/Setup!$B$17+INDEX('FD inverse'!$A$15:$BH$15,1,'FD mesh'!$B$15+1)*Setup!$B$22</f>
        <v>23.3821090292988</v>
      </c>
      <c r="R789" s="0" t="n">
        <f aca="false">SUMPRODUCT('FD inverse'!$A$16:$BH$16,'FD mesh'!$B$84:$BI$84,$E788:$BL788)+'FD inverse'!$A$16*$C789/Setup!$B$17+INDEX('FD inverse'!$A$16:$BH$16,1,'FD mesh'!$B$15+1)*Setup!$B$22</f>
        <v>23.3594276294529</v>
      </c>
      <c r="S789" s="0" t="n">
        <f aca="false">SUMPRODUCT('FD inverse'!$A$17:$BH$17,'FD mesh'!$B$84:$BI$84,$E788:$BL788)+'FD inverse'!$A$17*$C789/Setup!$B$17+INDEX('FD inverse'!$A$17:$BH$17,1,'FD mesh'!$B$15+1)*Setup!$B$22</f>
        <v>22.7979521512533</v>
      </c>
      <c r="T789" s="0" t="n">
        <f aca="false">SUMPRODUCT('FD inverse'!$A$18:$BH$18,'FD mesh'!$B$84:$BI$84,$E788:$BL788)+'FD inverse'!$A$18*$C789/Setup!$B$17+INDEX('FD inverse'!$A$18:$BH$18,1,'FD mesh'!$B$15+1)*Setup!$B$22</f>
        <v>22.2413673436903</v>
      </c>
      <c r="U789" s="0" t="n">
        <f aca="false">SUMPRODUCT('FD inverse'!$A$19:$BH$19,'FD mesh'!$B$84:$BI$84,$E788:$BL788)+'FD inverse'!$A$19*$C789/Setup!$B$17+INDEX('FD inverse'!$A$19:$BH$19,1,'FD mesh'!$B$15+1)*Setup!$B$22</f>
        <v>21.6893574831255</v>
      </c>
      <c r="V789" s="0" t="n">
        <f aca="false">SUMPRODUCT('FD inverse'!$A$20:$BH$20,'FD mesh'!$B$84:$BI$84,$E788:$BL788)+'FD inverse'!$A$20*$C789/Setup!$B$17+INDEX('FD inverse'!$A$20:$BH$20,1,'FD mesh'!$B$15+1)*Setup!$B$22</f>
        <v>21.1415996385819</v>
      </c>
      <c r="W789" s="0" t="n">
        <f aca="false">SUMPRODUCT('FD inverse'!$A$21:$BH$21,'FD mesh'!$B$84:$BI$84,$E788:$BL788)+'FD inverse'!$A$21*$C789/Setup!$B$17+INDEX('FD inverse'!$A$21:$BH$21,1,'FD mesh'!$B$15+1)*Setup!$B$22</f>
        <v>20.597764964505</v>
      </c>
      <c r="X789" s="0" t="n">
        <f aca="false">SUMPRODUCT('FD inverse'!$A$22:$BH$22,'FD mesh'!$B$84:$BI$84,$E788:$BL788)+'FD inverse'!$A$22*$C789/Setup!$B$17+INDEX('FD inverse'!$A$22:$BH$22,1,'FD mesh'!$B$15+1)*Setup!$B$22</f>
        <v>20.0575198276541</v>
      </c>
      <c r="Y789" s="0" t="n">
        <f aca="false">SUMPRODUCT('FD inverse'!$A$23:$BH$23,'FD mesh'!$B$84:$BI$84,$E788:$BL788)+'FD inverse'!$A$23*$C789/Setup!$B$17+INDEX('FD inverse'!$A$23:$BH$23,1,'FD mesh'!$B$15+1)*Setup!$B$22</f>
        <v>19.5205267810909</v>
      </c>
      <c r="Z789" s="0" t="n">
        <f aca="false">SUMPRODUCT('FD inverse'!$A$24:$BH$24,'FD mesh'!$B$84:$BI$84,$E788:$BL788)+'FD inverse'!$A$24*$C789/Setup!$B$17+INDEX('FD inverse'!$A$24:$BH$24,1,'FD mesh'!$B$15+1)*Setup!$B$22</f>
        <v>18.9864453983945</v>
      </c>
      <c r="AA789" s="0" t="n">
        <f aca="false">SUMPRODUCT('FD inverse'!$A$25:$BH$25,'FD mesh'!$B$84:$BI$84,$E788:$BL788)+'FD inverse'!$A$25*$C789/Setup!$B$17+INDEX('FD inverse'!$A$25:$BH$25,1,'FD mesh'!$B$15+1)*Setup!$B$22</f>
        <v>18.4549329813547</v>
      </c>
      <c r="AB789" s="0" t="n">
        <f aca="false">SUMPRODUCT('FD inverse'!$A$26:$BH$26,'FD mesh'!$B$84:$BI$84,$E788:$BL788)+'FD inverse'!$A$26*$C789/Setup!$B$17+INDEX('FD inverse'!$A$26:$BH$26,1,'FD mesh'!$B$15+1)*Setup!$B$22</f>
        <v>17.9256451544933</v>
      </c>
      <c r="AC789" s="0" t="n">
        <f aca="false">SUMPRODUCT('FD inverse'!$A$27:$BH$27,'FD mesh'!$B$84:$BI$84,$E788:$BL788)+'FD inverse'!$A$27*$C789/Setup!$B$17+INDEX('FD inverse'!$A$27:$BH$27,1,'FD mesh'!$B$15+1)*Setup!$B$22</f>
        <v>17.3982363598257</v>
      </c>
      <c r="AD789" s="0" t="n">
        <f aca="false">SUMPRODUCT('FD inverse'!$A$28:$BH$28,'FD mesh'!$B$84:$BI$84,$E788:$BL788)+'FD inverse'!$A$28*$C789/Setup!$B$17+INDEX('FD inverse'!$A$28:$BH$28,1,'FD mesh'!$B$15+1)*Setup!$B$22</f>
        <v>16.8723602653242</v>
      </c>
      <c r="AE789" s="0" t="n">
        <f aca="false">SUMPRODUCT('FD inverse'!$A$29:$BH$29,'FD mesh'!$B$84:$BI$84,$E788:$BL788)+'FD inverse'!$A$29*$C789/Setup!$B$17+INDEX('FD inverse'!$A$29:$BH$29,1,'FD mesh'!$B$15+1)*Setup!$B$22</f>
        <v>16.3476701005717</v>
      </c>
      <c r="AF789" s="0" t="n">
        <f aca="false">SUMPRODUCT('FD inverse'!$A$30:$BH$30,'FD mesh'!$B$84:$BI$84,$E788:$BL788)+'FD inverse'!$A$30*$C789/Setup!$B$17+INDEX('FD inverse'!$A$30:$BH$30,1,'FD mesh'!$B$15+1)*Setup!$B$22</f>
        <v>15.8238189331091</v>
      </c>
      <c r="AG789" s="0" t="n">
        <f aca="false">SUMPRODUCT('FD inverse'!$A$31:$BH$31,'FD mesh'!$B$84:$BI$84,$E788:$BL788)+'FD inverse'!$A$31*$C789/Setup!$B$17+INDEX('FD inverse'!$A$31:$BH$31,1,'FD mesh'!$B$15+1)*Setup!$B$22</f>
        <v>15.3004598989852</v>
      </c>
      <c r="AH789" s="0" t="n">
        <f aca="false">SUMPRODUCT('FD inverse'!$A$32:$BH$32,'FD mesh'!$B$84:$BI$84,$E788:$BL788)+'FD inverse'!$A$32*$C789/Setup!$B$17+INDEX('FD inverse'!$A$32:$BH$32,1,'FD mesh'!$B$15+1)*Setup!$B$22</f>
        <v>15.2785292054222</v>
      </c>
      <c r="AI789" s="0" t="n">
        <f aca="false">SUMPRODUCT('FD inverse'!$A$33:$BH$33,'FD mesh'!$B$84:$BI$84,$E788:$BL788)+'FD inverse'!$A$33*$C789/Setup!$B$17+INDEX('FD inverse'!$A$33:$BH$33,1,'FD mesh'!$B$15+1)*Setup!$B$22</f>
        <v>15.2568244064829</v>
      </c>
      <c r="AJ789" s="0" t="n">
        <f aca="false">SUMPRODUCT('FD inverse'!$A$34:$BH$34,'FD mesh'!$B$84:$BI$84,$E788:$BL788)+'FD inverse'!$A$34*$C789/Setup!$B$17+INDEX('FD inverse'!$A$34:$BH$34,1,'FD mesh'!$B$15+1)*Setup!$B$22</f>
        <v>15.2353223779407</v>
      </c>
      <c r="AK789" s="0" t="n">
        <f aca="false">SUMPRODUCT('FD inverse'!$A$35:$BH$35,'FD mesh'!$B$84:$BI$84,$E788:$BL788)+'FD inverse'!$A$35*$C789/Setup!$B$17+INDEX('FD inverse'!$A$35:$BH$35,1,'FD mesh'!$B$15+1)*Setup!$B$22</f>
        <v>15.2140013086098</v>
      </c>
      <c r="AL789" s="0" t="n">
        <f aca="false">SUMPRODUCT('FD inverse'!$A$36:$BH$36,'FD mesh'!$B$84:$BI$84,$E788:$BL788)+'FD inverse'!$A$36*$C789/Setup!$B$17+INDEX('FD inverse'!$A$36:$BH$36,1,'FD mesh'!$B$15+1)*Setup!$B$22</f>
        <v>15.1928406628623</v>
      </c>
      <c r="AM789" s="0" t="n">
        <f aca="false">SUMPRODUCT('FD inverse'!$A$37:$BH$37,'FD mesh'!$B$84:$BI$84,$E788:$BL788)+'FD inverse'!$A$37*$C789/Setup!$B$17+INDEX('FD inverse'!$A$37:$BH$37,1,'FD mesh'!$B$15+1)*Setup!$B$22</f>
        <v>15.1718211239216</v>
      </c>
      <c r="AN789" s="0" t="n">
        <f aca="false">SUMPRODUCT('FD inverse'!$A$38:$BH$38,'FD mesh'!$B$84:$BI$84,$E788:$BL788)+'FD inverse'!$A$38*$C789/Setup!$B$17+INDEX('FD inverse'!$A$38:$BH$38,1,'FD mesh'!$B$15+1)*Setup!$B$22</f>
        <v>15.1509245202204</v>
      </c>
      <c r="AO789" s="0" t="n">
        <f aca="false">SUMPRODUCT('FD inverse'!$A$39:$BH$39,'FD mesh'!$B$84:$BI$84,$E788:$BL788)+'FD inverse'!$A$39*$C789/Setup!$B$17+INDEX('FD inverse'!$A$39:$BH$39,1,'FD mesh'!$B$15+1)*Setup!$B$22</f>
        <v>15.1301337369525</v>
      </c>
      <c r="AP789" s="0" t="n">
        <f aca="false">SUMPRODUCT('FD inverse'!$A$40:$BH$40,'FD mesh'!$B$84:$BI$84,$E788:$BL788)+'FD inverse'!$A$40*$C789/Setup!$B$17+INDEX('FD inverse'!$A$40:$BH$40,1,'FD mesh'!$B$15+1)*Setup!$B$22</f>
        <v>15.1094326147971</v>
      </c>
      <c r="AQ789" s="0" t="n">
        <f aca="false">SUMPRODUCT('FD inverse'!$A$41:$BH$41,'FD mesh'!$B$84:$BI$84,$E788:$BL788)+'FD inverse'!$A$41*$C789/Setup!$B$17+INDEX('FD inverse'!$A$41:$BH$41,1,'FD mesh'!$B$15+1)*Setup!$B$22</f>
        <v>15.0888058376605</v>
      </c>
      <c r="AR789" s="0" t="n">
        <f aca="false">SUMPRODUCT('FD inverse'!$A$42:$BH$42,'FD mesh'!$B$84:$BI$84,$E788:$BL788)+'FD inverse'!$A$42*$C789/Setup!$B$17+INDEX('FD inverse'!$A$42:$BH$42,1,'FD mesh'!$B$15+1)*Setup!$B$22</f>
        <v>15.0682388111546</v>
      </c>
      <c r="AS789" s="0" t="n">
        <f aca="false">SUMPRODUCT('FD inverse'!$A$43:$BH$43,'FD mesh'!$B$84:$BI$84,$E788:$BL788)+'FD inverse'!$A$43*$C789/Setup!$B$17+INDEX('FD inverse'!$A$43:$BH$43,1,'FD mesh'!$B$15+1)*Setup!$B$22</f>
        <v>0</v>
      </c>
      <c r="AT789" s="0" t="n">
        <f aca="false">SUMPRODUCT('FD inverse'!$A$44:$BH$44,'FD mesh'!$B$84:$BI$84,$E788:$BL788)+'FD inverse'!$A$44*$C789/Setup!$B$17+INDEX('FD inverse'!$A$44:$BH$44,1,'FD mesh'!$B$15+1)*Setup!$B$22</f>
        <v>0</v>
      </c>
      <c r="AU789" s="0" t="n">
        <f aca="false">SUMPRODUCT('FD inverse'!$A$45:$BH$45,'FD mesh'!$B$84:$BI$84,$E788:$BL788)+'FD inverse'!$A$45*$C789/Setup!$B$17+INDEX('FD inverse'!$A$45:$BH$45,1,'FD mesh'!$B$15+1)*Setup!$B$22</f>
        <v>0</v>
      </c>
      <c r="AV789" s="0" t="n">
        <f aca="false">SUMPRODUCT('FD inverse'!$A$46:$BH$46,'FD mesh'!$B$84:$BI$84,$E788:$BL788)+'FD inverse'!$A$46*$C789/Setup!$B$17+INDEX('FD inverse'!$A$46:$BH$46,1,'FD mesh'!$B$15+1)*Setup!$B$22</f>
        <v>0</v>
      </c>
      <c r="AW789" s="0" t="n">
        <f aca="false">SUMPRODUCT('FD inverse'!$A$47:$BH$47,'FD mesh'!$B$84:$BI$84,$E788:$BL788)+'FD inverse'!$A$47*$C789/Setup!$B$17+INDEX('FD inverse'!$A$47:$BH$47,1,'FD mesh'!$B$15+1)*Setup!$B$22</f>
        <v>0</v>
      </c>
      <c r="AX789" s="0" t="n">
        <f aca="false">SUMPRODUCT('FD inverse'!$A$48:$BH$48,'FD mesh'!$B$84:$BI$84,$E788:$BL788)+'FD inverse'!$A$48*$C789/Setup!$B$17+INDEX('FD inverse'!$A$48:$BH$48,1,'FD mesh'!$B$15+1)*Setup!$B$22</f>
        <v>0</v>
      </c>
      <c r="AY789" s="0" t="n">
        <f aca="false">SUMPRODUCT('FD inverse'!$A$49:$BH$49,'FD mesh'!$B$84:$BI$84,$E788:$BL788)+'FD inverse'!$A$49*$C789/Setup!$B$17+INDEX('FD inverse'!$A$49:$BH$49,1,'FD mesh'!$B$15+1)*Setup!$B$22</f>
        <v>0</v>
      </c>
      <c r="AZ789" s="0" t="n">
        <f aca="false">SUMPRODUCT('FD inverse'!$A$50:$BH$50,'FD mesh'!$B$84:$BI$84,$E788:$BL788)+'FD inverse'!$A$50*$C789/Setup!$B$17+INDEX('FD inverse'!$A$50:$BH$50,1,'FD mesh'!$B$15+1)*Setup!$B$22</f>
        <v>0</v>
      </c>
      <c r="BA789" s="0" t="n">
        <f aca="false">SUMPRODUCT('FD inverse'!$A$51:$BH$51,'FD mesh'!$B$84:$BI$84,$E788:$BL788)+'FD inverse'!$A$51*$C789/Setup!$B$17+INDEX('FD inverse'!$A$51:$BH$51,1,'FD mesh'!$B$15+1)*Setup!$B$22</f>
        <v>0</v>
      </c>
      <c r="BB789" s="0" t="n">
        <f aca="false">SUMPRODUCT('FD inverse'!$A$52:$BH$52,'FD mesh'!$B$84:$BI$84,$E788:$BL788)+'FD inverse'!$A$52*$C789/Setup!$B$17+INDEX('FD inverse'!$A$52:$BH$52,1,'FD mesh'!$B$15+1)*Setup!$B$22</f>
        <v>0</v>
      </c>
      <c r="BC789" s="0" t="n">
        <f aca="false">SUMPRODUCT('FD inverse'!$A$53:$BH$53,'FD mesh'!$B$84:$BI$84,$E788:$BL788)+'FD inverse'!$A$53*$C789/Setup!$B$17+INDEX('FD inverse'!$A$53:$BH$53,1,'FD mesh'!$B$15+1)*Setup!$B$22</f>
        <v>0</v>
      </c>
      <c r="BD789" s="0" t="n">
        <f aca="false">SUMPRODUCT('FD inverse'!$A$54:$BH$54,'FD mesh'!$B$84:$BI$84,$E788:$BL788)+'FD inverse'!$A$54*$C789/Setup!$B$17+INDEX('FD inverse'!$A$54:$BH$54,1,'FD mesh'!$B$15+1)*Setup!$B$22</f>
        <v>0</v>
      </c>
      <c r="BE789" s="0" t="n">
        <f aca="false">SUMPRODUCT('FD inverse'!$A$55:$BH$55,'FD mesh'!$B$84:$BI$84,$E788:$BL788)+'FD inverse'!$A$55*$C789/Setup!$B$17+INDEX('FD inverse'!$A$55:$BH$55,1,'FD mesh'!$B$15+1)*Setup!$B$22</f>
        <v>0</v>
      </c>
      <c r="BF789" s="0" t="n">
        <f aca="false">SUMPRODUCT('FD inverse'!$A$56:$BH$56,'FD mesh'!$B$84:$BI$84,$E788:$BL788)+'FD inverse'!$A$56*$C789/Setup!$B$17+INDEX('FD inverse'!$A$56:$BH$56,1,'FD mesh'!$B$15+1)*Setup!$B$22</f>
        <v>0</v>
      </c>
      <c r="BG789" s="0" t="n">
        <f aca="false">SUMPRODUCT('FD inverse'!$A$57:$BH$57,'FD mesh'!$B$84:$BI$84,$E788:$BL788)+'FD inverse'!$A$57*$C789/Setup!$B$17+INDEX('FD inverse'!$A$57:$BH$57,1,'FD mesh'!$B$15+1)*Setup!$B$22</f>
        <v>0</v>
      </c>
      <c r="BH789" s="0" t="n">
        <f aca="false">SUMPRODUCT('FD inverse'!$A$58:$BH$58,'FD mesh'!$B$84:$BI$84,$E788:$BL788)+'FD inverse'!$A$58*$C789/Setup!$B$17+INDEX('FD inverse'!$A$58:$BH$58,1,'FD mesh'!$B$15+1)*Setup!$B$22</f>
        <v>0</v>
      </c>
      <c r="BI789" s="0" t="n">
        <f aca="false">SUMPRODUCT('FD inverse'!$A$59:$BH$59,'FD mesh'!$B$84:$BI$84,$E788:$BL788)+'FD inverse'!$A$59*$C789/Setup!$B$17+INDEX('FD inverse'!$A$59:$BH$59,1,'FD mesh'!$B$15+1)*Setup!$B$22</f>
        <v>0</v>
      </c>
      <c r="BJ789" s="0" t="n">
        <f aca="false">SUMPRODUCT('FD inverse'!$A$60:$BH$60,'FD mesh'!$B$84:$BI$84,$E788:$BL788)+'FD inverse'!$A$60*$C789/Setup!$B$17+INDEX('FD inverse'!$A$60:$BH$60,1,'FD mesh'!$B$15+1)*Setup!$B$22</f>
        <v>0</v>
      </c>
      <c r="BK789" s="0" t="n">
        <f aca="false">SUMPRODUCT('FD inverse'!$A$61:$BH$61,'FD mesh'!$B$84:$BI$84,$E788:$BL788)+'FD inverse'!$A$61*$C789/Setup!$B$17+INDEX('FD inverse'!$A$61:$BH$61,1,'FD mesh'!$B$15+1)*Setup!$B$22</f>
        <v>0</v>
      </c>
      <c r="BL789" s="0" t="n">
        <f aca="false">SUMPRODUCT('FD inverse'!$A$62:$BH$62,'FD mesh'!$B$84:$BI$84,$E788:$BL788)+'FD inverse'!$A$62*$C789/Setup!$B$17+INDEX('FD inverse'!$A$62:$BH$62,1,'FD mesh'!$B$15+1)*Setup!$B$22</f>
        <v>0</v>
      </c>
    </row>
    <row r="790" customFormat="false" ht="15" hidden="false" customHeight="false" outlineLevel="0" collapsed="false">
      <c r="A790" s="0" t="n">
        <v>785</v>
      </c>
      <c r="B790" s="0" t="n">
        <f aca="false">A790*Setup!$B$11/3600</f>
        <v>65.4166666666667</v>
      </c>
      <c r="C790" s="0" t="n">
        <f aca="false">Setup!$B$7+Setup!$B$8*COS(2*PI()*(B790-Setup!$B$9)/24)</f>
        <v>27.7280314771312</v>
      </c>
      <c r="D790" s="0" t="n">
        <f aca="false">(C790-E790)/Setup!$B$17</f>
        <v>12.6274911131972</v>
      </c>
      <c r="E790" s="0" t="n">
        <f aca="false">SUMPRODUCT('FD inverse'!$A$3:$BH$3,'FD mesh'!$B$84:$BI$84,$E789:$BL789)+'FD inverse'!$A$3*$C790/Setup!$B$17+INDEX('FD inverse'!$A$3:$BH$3,1,'FD mesh'!$B$15+1)*Setup!$B$22</f>
        <v>26.0864576324156</v>
      </c>
      <c r="F790" s="0" t="n">
        <f aca="false">SUMPRODUCT('FD inverse'!$A$4:$BH$4,'FD mesh'!$B$84:$BI$84,$E789:$BL789)+'FD inverse'!$A$4*$C790/Setup!$B$17+INDEX('FD inverse'!$A$4:$BH$4,1,'FD mesh'!$B$15+1)*Setup!$B$22</f>
        <v>25.7085976232025</v>
      </c>
      <c r="G790" s="0" t="n">
        <f aca="false">SUMPRODUCT('FD inverse'!$A$5:$BH$5,'FD mesh'!$B$84:$BI$84,$E789:$BL789)+'FD inverse'!$A$5*$C790/Setup!$B$17+INDEX('FD inverse'!$A$5:$BH$5,1,'FD mesh'!$B$15+1)*Setup!$B$22</f>
        <v>25.3286650258918</v>
      </c>
      <c r="H790" s="0" t="n">
        <f aca="false">SUMPRODUCT('FD inverse'!$A$6:$BH$6,'FD mesh'!$B$84:$BI$84,$E789:$BL789)+'FD inverse'!$A$6*$C790/Setup!$B$17+INDEX('FD inverse'!$A$6:$BH$6,1,'FD mesh'!$B$15+1)*Setup!$B$22</f>
        <v>24.0516702614108</v>
      </c>
      <c r="I790" s="0" t="n">
        <f aca="false">SUMPRODUCT('FD inverse'!$A$7:$BH$7,'FD mesh'!$B$84:$BI$84,$E789:$BL789)+'FD inverse'!$A$7*$C790/Setup!$B$17+INDEX('FD inverse'!$A$7:$BH$7,1,'FD mesh'!$B$15+1)*Setup!$B$22</f>
        <v>23.942467614066</v>
      </c>
      <c r="J790" s="0" t="n">
        <f aca="false">SUMPRODUCT('FD inverse'!$A$8:$BH$8,'FD mesh'!$B$84:$BI$84,$E789:$BL789)+'FD inverse'!$A$8*$C790/Setup!$B$17+INDEX('FD inverse'!$A$8:$BH$8,1,'FD mesh'!$B$15+1)*Setup!$B$22</f>
        <v>23.8415175401114</v>
      </c>
      <c r="K790" s="0" t="n">
        <f aca="false">SUMPRODUCT('FD inverse'!$A$9:$BH$9,'FD mesh'!$B$84:$BI$84,$E789:$BL789)+'FD inverse'!$A$9*$C790/Setup!$B$17+INDEX('FD inverse'!$A$9:$BH$9,1,'FD mesh'!$B$15+1)*Setup!$B$22</f>
        <v>23.7493505314941</v>
      </c>
      <c r="L790" s="0" t="n">
        <f aca="false">SUMPRODUCT('FD inverse'!$A$10:$BH$10,'FD mesh'!$B$84:$BI$84,$E789:$BL789)+'FD inverse'!$A$10*$C790/Setup!$B$17+INDEX('FD inverse'!$A$10:$BH$10,1,'FD mesh'!$B$15+1)*Setup!$B$22</f>
        <v>23.6663998596537</v>
      </c>
      <c r="M790" s="0" t="n">
        <f aca="false">SUMPRODUCT('FD inverse'!$A$11:$BH$11,'FD mesh'!$B$84:$BI$84,$E789:$BL789)+'FD inverse'!$A$11*$C790/Setup!$B$17+INDEX('FD inverse'!$A$11:$BH$11,1,'FD mesh'!$B$15+1)*Setup!$B$22</f>
        <v>23.5930135677031</v>
      </c>
      <c r="N790" s="0" t="n">
        <f aca="false">SUMPRODUCT('FD inverse'!$A$12:$BH$12,'FD mesh'!$B$84:$BI$84,$E789:$BL789)+'FD inverse'!$A$12*$C790/Setup!$B$17+INDEX('FD inverse'!$A$12:$BH$12,1,'FD mesh'!$B$15+1)*Setup!$B$22</f>
        <v>23.5294650051897</v>
      </c>
      <c r="O790" s="0" t="n">
        <f aca="false">SUMPRODUCT('FD inverse'!$A$13:$BH$13,'FD mesh'!$B$84:$BI$84,$E789:$BL789)+'FD inverse'!$A$13*$C790/Setup!$B$17+INDEX('FD inverse'!$A$13:$BH$13,1,'FD mesh'!$B$15+1)*Setup!$B$22</f>
        <v>23.4759618524232</v>
      </c>
      <c r="P790" s="0" t="n">
        <f aca="false">SUMPRODUCT('FD inverse'!$A$14:$BH$14,'FD mesh'!$B$84:$BI$84,$E789:$BL789)+'FD inverse'!$A$14*$C790/Setup!$B$17+INDEX('FD inverse'!$A$14:$BH$14,1,'FD mesh'!$B$15+1)*Setup!$B$22</f>
        <v>23.4326535930291</v>
      </c>
      <c r="Q790" s="0" t="n">
        <f aca="false">SUMPRODUCT('FD inverse'!$A$15:$BH$15,'FD mesh'!$B$84:$BI$84,$E789:$BL789)+'FD inverse'!$A$15*$C790/Setup!$B$17+INDEX('FD inverse'!$A$15:$BH$15,1,'FD mesh'!$B$15+1)*Setup!$B$22</f>
        <v>23.3996374035483</v>
      </c>
      <c r="R790" s="0" t="n">
        <f aca="false">SUMPRODUCT('FD inverse'!$A$16:$BH$16,'FD mesh'!$B$84:$BI$84,$E789:$BL789)+'FD inverse'!$A$16*$C790/Setup!$B$17+INDEX('FD inverse'!$A$16:$BH$16,1,'FD mesh'!$B$15+1)*Setup!$B$22</f>
        <v>23.3769624378135</v>
      </c>
      <c r="S790" s="0" t="n">
        <f aca="false">SUMPRODUCT('FD inverse'!$A$17:$BH$17,'FD mesh'!$B$84:$BI$84,$E789:$BL789)+'FD inverse'!$A$17*$C790/Setup!$B$17+INDEX('FD inverse'!$A$17:$BH$17,1,'FD mesh'!$B$15+1)*Setup!$B$22</f>
        <v>22.8144632693261</v>
      </c>
      <c r="T790" s="0" t="n">
        <f aca="false">SUMPRODUCT('FD inverse'!$A$18:$BH$18,'FD mesh'!$B$84:$BI$84,$E789:$BL789)+'FD inverse'!$A$18*$C790/Setup!$B$17+INDEX('FD inverse'!$A$18:$BH$18,1,'FD mesh'!$B$15+1)*Setup!$B$22</f>
        <v>22.2568230870144</v>
      </c>
      <c r="U790" s="0" t="n">
        <f aca="false">SUMPRODUCT('FD inverse'!$A$19:$BH$19,'FD mesh'!$B$84:$BI$84,$E789:$BL789)+'FD inverse'!$A$19*$C790/Setup!$B$17+INDEX('FD inverse'!$A$19:$BH$19,1,'FD mesh'!$B$15+1)*Setup!$B$22</f>
        <v>21.7037313091666</v>
      </c>
      <c r="V790" s="0" t="n">
        <f aca="false">SUMPRODUCT('FD inverse'!$A$20:$BH$20,'FD mesh'!$B$84:$BI$84,$E789:$BL789)+'FD inverse'!$A$20*$C790/Setup!$B$17+INDEX('FD inverse'!$A$20:$BH$20,1,'FD mesh'!$B$15+1)*Setup!$B$22</f>
        <v>21.1548695429823</v>
      </c>
      <c r="W790" s="0" t="n">
        <f aca="false">SUMPRODUCT('FD inverse'!$A$21:$BH$21,'FD mesh'!$B$84:$BI$84,$E789:$BL789)+'FD inverse'!$A$21*$C790/Setup!$B$17+INDEX('FD inverse'!$A$21:$BH$21,1,'FD mesh'!$B$15+1)*Setup!$B$22</f>
        <v>20.6099129200931</v>
      </c>
      <c r="X790" s="0" t="n">
        <f aca="false">SUMPRODUCT('FD inverse'!$A$22:$BH$22,'FD mesh'!$B$84:$BI$84,$E789:$BL789)+'FD inverse'!$A$22*$C790/Setup!$B$17+INDEX('FD inverse'!$A$22:$BH$22,1,'FD mesh'!$B$15+1)*Setup!$B$22</f>
        <v>20.0685312669912</v>
      </c>
      <c r="Y790" s="0" t="n">
        <f aca="false">SUMPRODUCT('FD inverse'!$A$23:$BH$23,'FD mesh'!$B$84:$BI$84,$E789:$BL789)+'FD inverse'!$A$23*$C790/Setup!$B$17+INDEX('FD inverse'!$A$23:$BH$23,1,'FD mesh'!$B$15+1)*Setup!$B$22</f>
        <v>19.5303901231799</v>
      </c>
      <c r="Z790" s="0" t="n">
        <f aca="false">SUMPRODUCT('FD inverse'!$A$24:$BH$24,'FD mesh'!$B$84:$BI$84,$E789:$BL789)+'FD inverse'!$A$24*$C790/Setup!$B$17+INDEX('FD inverse'!$A$24:$BH$24,1,'FD mesh'!$B$15+1)*Setup!$B$22</f>
        <v>18.9951516200405</v>
      </c>
      <c r="AA790" s="0" t="n">
        <f aca="false">SUMPRODUCT('FD inverse'!$A$25:$BH$25,'FD mesh'!$B$84:$BI$84,$E789:$BL789)+'FD inverse'!$A$25*$C790/Setup!$B$17+INDEX('FD inverse'!$A$25:$BH$25,1,'FD mesh'!$B$15+1)*Setup!$B$22</f>
        <v>18.4624752335569</v>
      </c>
      <c r="AB790" s="0" t="n">
        <f aca="false">SUMPRODUCT('FD inverse'!$A$26:$BH$26,'FD mesh'!$B$84:$BI$84,$E789:$BL789)+'FD inverse'!$A$26*$C790/Setup!$B$17+INDEX('FD inverse'!$A$26:$BH$26,1,'FD mesh'!$B$15+1)*Setup!$B$22</f>
        <v>17.93201842415</v>
      </c>
      <c r="AC790" s="0" t="n">
        <f aca="false">SUMPRODUCT('FD inverse'!$A$27:$BH$27,'FD mesh'!$B$84:$BI$84,$E789:$BL789)+'FD inverse'!$A$27*$C790/Setup!$B$17+INDEX('FD inverse'!$A$27:$BH$27,1,'FD mesh'!$B$15+1)*Setup!$B$22</f>
        <v>17.4034371769563</v>
      </c>
      <c r="AD790" s="0" t="n">
        <f aca="false">SUMPRODUCT('FD inverse'!$A$28:$BH$28,'FD mesh'!$B$84:$BI$84,$E789:$BL789)+'FD inverse'!$A$28*$C790/Setup!$B$17+INDEX('FD inverse'!$A$28:$BH$28,1,'FD mesh'!$B$15+1)*Setup!$B$22</f>
        <v>16.8763864559468</v>
      </c>
      <c r="AE790" s="0" t="n">
        <f aca="false">SUMPRODUCT('FD inverse'!$A$29:$BH$29,'FD mesh'!$B$84:$BI$84,$E789:$BL789)+'FD inverse'!$A$29*$C790/Setup!$B$17+INDEX('FD inverse'!$A$29:$BH$29,1,'FD mesh'!$B$15+1)*Setup!$B$22</f>
        <v>16.3505205853205</v>
      </c>
      <c r="AF790" s="0" t="n">
        <f aca="false">SUMPRODUCT('FD inverse'!$A$30:$BH$30,'FD mesh'!$B$84:$BI$84,$E789:$BL789)+'FD inverse'!$A$30*$C790/Setup!$B$17+INDEX('FD inverse'!$A$30:$BH$30,1,'FD mesh'!$B$15+1)*Setup!$B$22</f>
        <v>15.8254935716346</v>
      </c>
      <c r="AG790" s="0" t="n">
        <f aca="false">SUMPRODUCT('FD inverse'!$A$31:$BH$31,'FD mesh'!$B$84:$BI$84,$E789:$BL789)+'FD inverse'!$A$31*$C790/Setup!$B$17+INDEX('FD inverse'!$A$31:$BH$31,1,'FD mesh'!$B$15+1)*Setup!$B$22</f>
        <v>15.3009593801434</v>
      </c>
      <c r="AH790" s="0" t="n">
        <f aca="false">SUMPRODUCT('FD inverse'!$A$32:$BH$32,'FD mesh'!$B$84:$BI$84,$E789:$BL789)+'FD inverse'!$A$32*$C790/Setup!$B$17+INDEX('FD inverse'!$A$32:$BH$32,1,'FD mesh'!$B$15+1)*Setup!$B$22</f>
        <v>15.2789804363812</v>
      </c>
      <c r="AI790" s="0" t="n">
        <f aca="false">SUMPRODUCT('FD inverse'!$A$33:$BH$33,'FD mesh'!$B$84:$BI$84,$E789:$BL789)+'FD inverse'!$A$33*$C790/Setup!$B$17+INDEX('FD inverse'!$A$33:$BH$33,1,'FD mesh'!$B$15+1)*Setup!$B$22</f>
        <v>15.2572299161238</v>
      </c>
      <c r="AJ790" s="0" t="n">
        <f aca="false">SUMPRODUCT('FD inverse'!$A$34:$BH$34,'FD mesh'!$B$84:$BI$84,$E789:$BL789)+'FD inverse'!$A$34*$C790/Setup!$B$17+INDEX('FD inverse'!$A$34:$BH$34,1,'FD mesh'!$B$15+1)*Setup!$B$22</f>
        <v>15.2356846741867</v>
      </c>
      <c r="AK790" s="0" t="n">
        <f aca="false">SUMPRODUCT('FD inverse'!$A$35:$BH$35,'FD mesh'!$B$84:$BI$84,$E789:$BL789)+'FD inverse'!$A$35*$C790/Setup!$B$17+INDEX('FD inverse'!$A$35:$BH$35,1,'FD mesh'!$B$15+1)*Setup!$B$22</f>
        <v>15.2143228349543</v>
      </c>
      <c r="AL790" s="0" t="n">
        <f aca="false">SUMPRODUCT('FD inverse'!$A$36:$BH$36,'FD mesh'!$B$84:$BI$84,$E789:$BL789)+'FD inverse'!$A$36*$C790/Setup!$B$17+INDEX('FD inverse'!$A$36:$BH$36,1,'FD mesh'!$B$15+1)*Setup!$B$22</f>
        <v>15.1931237597632</v>
      </c>
      <c r="AM790" s="0" t="n">
        <f aca="false">SUMPRODUCT('FD inverse'!$A$37:$BH$37,'FD mesh'!$B$84:$BI$84,$E789:$BL789)+'FD inverse'!$A$37*$C790/Setup!$B$17+INDEX('FD inverse'!$A$37:$BH$37,1,'FD mesh'!$B$15+1)*Setup!$B$22</f>
        <v>15.1720679947439</v>
      </c>
      <c r="AN790" s="0" t="n">
        <f aca="false">SUMPRODUCT('FD inverse'!$A$38:$BH$38,'FD mesh'!$B$84:$BI$84,$E789:$BL789)+'FD inverse'!$A$38*$C790/Setup!$B$17+INDEX('FD inverse'!$A$38:$BH$38,1,'FD mesh'!$B$15+1)*Setup!$B$22</f>
        <v>15.1511372014212</v>
      </c>
      <c r="AO790" s="0" t="n">
        <f aca="false">SUMPRODUCT('FD inverse'!$A$39:$BH$39,'FD mesh'!$B$84:$BI$84,$E789:$BL789)+'FD inverse'!$A$39*$C790/Setup!$B$17+INDEX('FD inverse'!$A$39:$BH$39,1,'FD mesh'!$B$15+1)*Setup!$B$22</f>
        <v>15.130314072221</v>
      </c>
      <c r="AP790" s="0" t="n">
        <f aca="false">SUMPRODUCT('FD inverse'!$A$40:$BH$40,'FD mesh'!$B$84:$BI$84,$E789:$BL789)+'FD inverse'!$A$40*$C790/Setup!$B$17+INDEX('FD inverse'!$A$40:$BH$40,1,'FD mesh'!$B$15+1)*Setup!$B$22</f>
        <v>15.1095822328874</v>
      </c>
      <c r="AQ790" s="0" t="n">
        <f aca="false">SUMPRODUCT('FD inverse'!$A$41:$BH$41,'FD mesh'!$B$84:$BI$84,$E789:$BL789)+'FD inverse'!$A$41*$C790/Setup!$B$17+INDEX('FD inverse'!$A$41:$BH$41,1,'FD mesh'!$B$15+1)*Setup!$B$22</f>
        <v>15.0889261336774</v>
      </c>
      <c r="AR790" s="0" t="n">
        <f aca="false">SUMPRODUCT('FD inverse'!$A$42:$BH$42,'FD mesh'!$B$84:$BI$84,$E789:$BL789)+'FD inverse'!$A$42*$C790/Setup!$B$17+INDEX('FD inverse'!$A$42:$BH$42,1,'FD mesh'!$B$15+1)*Setup!$B$22</f>
        <v>15.0683309310819</v>
      </c>
      <c r="AS790" s="0" t="n">
        <f aca="false">SUMPRODUCT('FD inverse'!$A$43:$BH$43,'FD mesh'!$B$84:$BI$84,$E789:$BL789)+'FD inverse'!$A$43*$C790/Setup!$B$17+INDEX('FD inverse'!$A$43:$BH$43,1,'FD mesh'!$B$15+1)*Setup!$B$22</f>
        <v>0</v>
      </c>
      <c r="AT790" s="0" t="n">
        <f aca="false">SUMPRODUCT('FD inverse'!$A$44:$BH$44,'FD mesh'!$B$84:$BI$84,$E789:$BL789)+'FD inverse'!$A$44*$C790/Setup!$B$17+INDEX('FD inverse'!$A$44:$BH$44,1,'FD mesh'!$B$15+1)*Setup!$B$22</f>
        <v>0</v>
      </c>
      <c r="AU790" s="0" t="n">
        <f aca="false">SUMPRODUCT('FD inverse'!$A$45:$BH$45,'FD mesh'!$B$84:$BI$84,$E789:$BL789)+'FD inverse'!$A$45*$C790/Setup!$B$17+INDEX('FD inverse'!$A$45:$BH$45,1,'FD mesh'!$B$15+1)*Setup!$B$22</f>
        <v>0</v>
      </c>
      <c r="AV790" s="0" t="n">
        <f aca="false">SUMPRODUCT('FD inverse'!$A$46:$BH$46,'FD mesh'!$B$84:$BI$84,$E789:$BL789)+'FD inverse'!$A$46*$C790/Setup!$B$17+INDEX('FD inverse'!$A$46:$BH$46,1,'FD mesh'!$B$15+1)*Setup!$B$22</f>
        <v>0</v>
      </c>
      <c r="AW790" s="0" t="n">
        <f aca="false">SUMPRODUCT('FD inverse'!$A$47:$BH$47,'FD mesh'!$B$84:$BI$84,$E789:$BL789)+'FD inverse'!$A$47*$C790/Setup!$B$17+INDEX('FD inverse'!$A$47:$BH$47,1,'FD mesh'!$B$15+1)*Setup!$B$22</f>
        <v>0</v>
      </c>
      <c r="AX790" s="0" t="n">
        <f aca="false">SUMPRODUCT('FD inverse'!$A$48:$BH$48,'FD mesh'!$B$84:$BI$84,$E789:$BL789)+'FD inverse'!$A$48*$C790/Setup!$B$17+INDEX('FD inverse'!$A$48:$BH$48,1,'FD mesh'!$B$15+1)*Setup!$B$22</f>
        <v>0</v>
      </c>
      <c r="AY790" s="0" t="n">
        <f aca="false">SUMPRODUCT('FD inverse'!$A$49:$BH$49,'FD mesh'!$B$84:$BI$84,$E789:$BL789)+'FD inverse'!$A$49*$C790/Setup!$B$17+INDEX('FD inverse'!$A$49:$BH$49,1,'FD mesh'!$B$15+1)*Setup!$B$22</f>
        <v>0</v>
      </c>
      <c r="AZ790" s="0" t="n">
        <f aca="false">SUMPRODUCT('FD inverse'!$A$50:$BH$50,'FD mesh'!$B$84:$BI$84,$E789:$BL789)+'FD inverse'!$A$50*$C790/Setup!$B$17+INDEX('FD inverse'!$A$50:$BH$50,1,'FD mesh'!$B$15+1)*Setup!$B$22</f>
        <v>0</v>
      </c>
      <c r="BA790" s="0" t="n">
        <f aca="false">SUMPRODUCT('FD inverse'!$A$51:$BH$51,'FD mesh'!$B$84:$BI$84,$E789:$BL789)+'FD inverse'!$A$51*$C790/Setup!$B$17+INDEX('FD inverse'!$A$51:$BH$51,1,'FD mesh'!$B$15+1)*Setup!$B$22</f>
        <v>0</v>
      </c>
      <c r="BB790" s="0" t="n">
        <f aca="false">SUMPRODUCT('FD inverse'!$A$52:$BH$52,'FD mesh'!$B$84:$BI$84,$E789:$BL789)+'FD inverse'!$A$52*$C790/Setup!$B$17+INDEX('FD inverse'!$A$52:$BH$52,1,'FD mesh'!$B$15+1)*Setup!$B$22</f>
        <v>0</v>
      </c>
      <c r="BC790" s="0" t="n">
        <f aca="false">SUMPRODUCT('FD inverse'!$A$53:$BH$53,'FD mesh'!$B$84:$BI$84,$E789:$BL789)+'FD inverse'!$A$53*$C790/Setup!$B$17+INDEX('FD inverse'!$A$53:$BH$53,1,'FD mesh'!$B$15+1)*Setup!$B$22</f>
        <v>0</v>
      </c>
      <c r="BD790" s="0" t="n">
        <f aca="false">SUMPRODUCT('FD inverse'!$A$54:$BH$54,'FD mesh'!$B$84:$BI$84,$E789:$BL789)+'FD inverse'!$A$54*$C790/Setup!$B$17+INDEX('FD inverse'!$A$54:$BH$54,1,'FD mesh'!$B$15+1)*Setup!$B$22</f>
        <v>0</v>
      </c>
      <c r="BE790" s="0" t="n">
        <f aca="false">SUMPRODUCT('FD inverse'!$A$55:$BH$55,'FD mesh'!$B$84:$BI$84,$E789:$BL789)+'FD inverse'!$A$55*$C790/Setup!$B$17+INDEX('FD inverse'!$A$55:$BH$55,1,'FD mesh'!$B$15+1)*Setup!$B$22</f>
        <v>0</v>
      </c>
      <c r="BF790" s="0" t="n">
        <f aca="false">SUMPRODUCT('FD inverse'!$A$56:$BH$56,'FD mesh'!$B$84:$BI$84,$E789:$BL789)+'FD inverse'!$A$56*$C790/Setup!$B$17+INDEX('FD inverse'!$A$56:$BH$56,1,'FD mesh'!$B$15+1)*Setup!$B$22</f>
        <v>0</v>
      </c>
      <c r="BG790" s="0" t="n">
        <f aca="false">SUMPRODUCT('FD inverse'!$A$57:$BH$57,'FD mesh'!$B$84:$BI$84,$E789:$BL789)+'FD inverse'!$A$57*$C790/Setup!$B$17+INDEX('FD inverse'!$A$57:$BH$57,1,'FD mesh'!$B$15+1)*Setup!$B$22</f>
        <v>0</v>
      </c>
      <c r="BH790" s="0" t="n">
        <f aca="false">SUMPRODUCT('FD inverse'!$A$58:$BH$58,'FD mesh'!$B$84:$BI$84,$E789:$BL789)+'FD inverse'!$A$58*$C790/Setup!$B$17+INDEX('FD inverse'!$A$58:$BH$58,1,'FD mesh'!$B$15+1)*Setup!$B$22</f>
        <v>0</v>
      </c>
      <c r="BI790" s="0" t="n">
        <f aca="false">SUMPRODUCT('FD inverse'!$A$59:$BH$59,'FD mesh'!$B$84:$BI$84,$E789:$BL789)+'FD inverse'!$A$59*$C790/Setup!$B$17+INDEX('FD inverse'!$A$59:$BH$59,1,'FD mesh'!$B$15+1)*Setup!$B$22</f>
        <v>0</v>
      </c>
      <c r="BJ790" s="0" t="n">
        <f aca="false">SUMPRODUCT('FD inverse'!$A$60:$BH$60,'FD mesh'!$B$84:$BI$84,$E789:$BL789)+'FD inverse'!$A$60*$C790/Setup!$B$17+INDEX('FD inverse'!$A$60:$BH$60,1,'FD mesh'!$B$15+1)*Setup!$B$22</f>
        <v>0</v>
      </c>
      <c r="BK790" s="0" t="n">
        <f aca="false">SUMPRODUCT('FD inverse'!$A$61:$BH$61,'FD mesh'!$B$84:$BI$84,$E789:$BL789)+'FD inverse'!$A$61*$C790/Setup!$B$17+INDEX('FD inverse'!$A$61:$BH$61,1,'FD mesh'!$B$15+1)*Setup!$B$22</f>
        <v>0</v>
      </c>
      <c r="BL790" s="0" t="n">
        <f aca="false">SUMPRODUCT('FD inverse'!$A$62:$BH$62,'FD mesh'!$B$84:$BI$84,$E789:$BL789)+'FD inverse'!$A$62*$C790/Setup!$B$17+INDEX('FD inverse'!$A$62:$BH$62,1,'FD mesh'!$B$15+1)*Setup!$B$22</f>
        <v>0</v>
      </c>
    </row>
    <row r="791" customFormat="false" ht="15" hidden="false" customHeight="false" outlineLevel="0" collapsed="false">
      <c r="A791" s="0" t="n">
        <v>786</v>
      </c>
      <c r="B791" s="0" t="n">
        <f aca="false">A791*Setup!$B$11/3600</f>
        <v>65.5</v>
      </c>
      <c r="C791" s="0" t="n">
        <f aca="false">Setup!$B$7+Setup!$B$8*COS(2*PI()*(B791-Setup!$B$9)/24)</f>
        <v>27.6955181300451</v>
      </c>
      <c r="D791" s="0" t="n">
        <f aca="false">(C791-E791)/Setup!$B$17</f>
        <v>12.4585830855714</v>
      </c>
      <c r="E791" s="0" t="n">
        <f aca="false">SUMPRODUCT('FD inverse'!$A$3:$BH$3,'FD mesh'!$B$84:$BI$84,$E790:$BL790)+'FD inverse'!$A$3*$C791/Setup!$B$17+INDEX('FD inverse'!$A$3:$BH$3,1,'FD mesh'!$B$15+1)*Setup!$B$22</f>
        <v>26.0759023289209</v>
      </c>
      <c r="F791" s="0" t="n">
        <f aca="false">SUMPRODUCT('FD inverse'!$A$4:$BH$4,'FD mesh'!$B$84:$BI$84,$E790:$BL790)+'FD inverse'!$A$4*$C791/Setup!$B$17+INDEX('FD inverse'!$A$4:$BH$4,1,'FD mesh'!$B$15+1)*Setup!$B$22</f>
        <v>25.7028205182</v>
      </c>
      <c r="G791" s="0" t="n">
        <f aca="false">SUMPRODUCT('FD inverse'!$A$5:$BH$5,'FD mesh'!$B$84:$BI$84,$E790:$BL790)+'FD inverse'!$A$5*$C791/Setup!$B$17+INDEX('FD inverse'!$A$5:$BH$5,1,'FD mesh'!$B$15+1)*Setup!$B$22</f>
        <v>25.3272312834329</v>
      </c>
      <c r="H791" s="0" t="n">
        <f aca="false">SUMPRODUCT('FD inverse'!$A$6:$BH$6,'FD mesh'!$B$84:$BI$84,$E790:$BL790)+'FD inverse'!$A$6*$C791/Setup!$B$17+INDEX('FD inverse'!$A$6:$BH$6,1,'FD mesh'!$B$15+1)*Setup!$B$22</f>
        <v>24.064206017406</v>
      </c>
      <c r="I791" s="0" t="n">
        <f aca="false">SUMPRODUCT('FD inverse'!$A$7:$BH$7,'FD mesh'!$B$84:$BI$84,$E790:$BL790)+'FD inverse'!$A$7*$C791/Setup!$B$17+INDEX('FD inverse'!$A$7:$BH$7,1,'FD mesh'!$B$15+1)*Setup!$B$22</f>
        <v>23.9561317330954</v>
      </c>
      <c r="J791" s="0" t="n">
        <f aca="false">SUMPRODUCT('FD inverse'!$A$8:$BH$8,'FD mesh'!$B$84:$BI$84,$E790:$BL790)+'FD inverse'!$A$8*$C791/Setup!$B$17+INDEX('FD inverse'!$A$8:$BH$8,1,'FD mesh'!$B$15+1)*Setup!$B$22</f>
        <v>23.8561188759408</v>
      </c>
      <c r="K791" s="0" t="n">
        <f aca="false">SUMPRODUCT('FD inverse'!$A$9:$BH$9,'FD mesh'!$B$84:$BI$84,$E790:$BL790)+'FD inverse'!$A$9*$C791/Setup!$B$17+INDEX('FD inverse'!$A$9:$BH$9,1,'FD mesh'!$B$15+1)*Setup!$B$22</f>
        <v>23.7647203762077</v>
      </c>
      <c r="L791" s="0" t="n">
        <f aca="false">SUMPRODUCT('FD inverse'!$A$10:$BH$10,'FD mesh'!$B$84:$BI$84,$E790:$BL790)+'FD inverse'!$A$10*$C791/Setup!$B$17+INDEX('FD inverse'!$A$10:$BH$10,1,'FD mesh'!$B$15+1)*Setup!$B$22</f>
        <v>23.6823896314678</v>
      </c>
      <c r="M791" s="0" t="n">
        <f aca="false">SUMPRODUCT('FD inverse'!$A$11:$BH$11,'FD mesh'!$B$84:$BI$84,$E790:$BL790)+'FD inverse'!$A$11*$C791/Setup!$B$17+INDEX('FD inverse'!$A$11:$BH$11,1,'FD mesh'!$B$15+1)*Setup!$B$22</f>
        <v>23.6094923804235</v>
      </c>
      <c r="N791" s="0" t="n">
        <f aca="false">SUMPRODUCT('FD inverse'!$A$12:$BH$12,'FD mesh'!$B$84:$BI$84,$E790:$BL790)+'FD inverse'!$A$12*$C791/Setup!$B$17+INDEX('FD inverse'!$A$12:$BH$12,1,'FD mesh'!$B$15+1)*Setup!$B$22</f>
        <v>23.5463171427836</v>
      </c>
      <c r="O791" s="0" t="n">
        <f aca="false">SUMPRODUCT('FD inverse'!$A$13:$BH$13,'FD mesh'!$B$84:$BI$84,$E790:$BL790)+'FD inverse'!$A$13*$C791/Setup!$B$17+INDEX('FD inverse'!$A$13:$BH$13,1,'FD mesh'!$B$15+1)*Setup!$B$22</f>
        <v>23.4930841692109</v>
      </c>
      <c r="P791" s="0" t="n">
        <f aca="false">SUMPRODUCT('FD inverse'!$A$14:$BH$14,'FD mesh'!$B$84:$BI$84,$E790:$BL790)+'FD inverse'!$A$14*$C791/Setup!$B$17+INDEX('FD inverse'!$A$14:$BH$14,1,'FD mesh'!$B$15+1)*Setup!$B$22</f>
        <v>23.4499528574598</v>
      </c>
      <c r="Q791" s="0" t="n">
        <f aca="false">SUMPRODUCT('FD inverse'!$A$15:$BH$15,'FD mesh'!$B$84:$BI$84,$E790:$BL790)+'FD inverse'!$A$15*$C791/Setup!$B$17+INDEX('FD inverse'!$A$15:$BH$15,1,'FD mesh'!$B$15+1)*Setup!$B$22</f>
        <v>23.4170276014201</v>
      </c>
      <c r="R791" s="0" t="n">
        <f aca="false">SUMPRODUCT('FD inverse'!$A$16:$BH$16,'FD mesh'!$B$84:$BI$84,$E790:$BL790)+'FD inverse'!$A$16*$C791/Setup!$B$17+INDEX('FD inverse'!$A$16:$BH$16,1,'FD mesh'!$B$15+1)*Setup!$B$22</f>
        <v>23.3943620491396</v>
      </c>
      <c r="S791" s="0" t="n">
        <f aca="false">SUMPRODUCT('FD inverse'!$A$17:$BH$17,'FD mesh'!$B$84:$BI$84,$E790:$BL790)+'FD inverse'!$A$17*$C791/Setup!$B$17+INDEX('FD inverse'!$A$17:$BH$17,1,'FD mesh'!$B$15+1)*Setup!$B$22</f>
        <v>22.830859316667</v>
      </c>
      <c r="T791" s="0" t="n">
        <f aca="false">SUMPRODUCT('FD inverse'!$A$18:$BH$18,'FD mesh'!$B$84:$BI$84,$E790:$BL790)+'FD inverse'!$A$18*$C791/Setup!$B$17+INDEX('FD inverse'!$A$18:$BH$18,1,'FD mesh'!$B$15+1)*Setup!$B$22</f>
        <v>22.2721817066976</v>
      </c>
      <c r="U791" s="0" t="n">
        <f aca="false">SUMPRODUCT('FD inverse'!$A$19:$BH$19,'FD mesh'!$B$84:$BI$84,$E790:$BL790)+'FD inverse'!$A$19*$C791/Setup!$B$17+INDEX('FD inverse'!$A$19:$BH$19,1,'FD mesh'!$B$15+1)*Setup!$B$22</f>
        <v>21.718023919092</v>
      </c>
      <c r="V791" s="0" t="n">
        <f aca="false">SUMPRODUCT('FD inverse'!$A$20:$BH$20,'FD mesh'!$B$84:$BI$84,$E790:$BL790)+'FD inverse'!$A$20*$C791/Setup!$B$17+INDEX('FD inverse'!$A$20:$BH$20,1,'FD mesh'!$B$15+1)*Setup!$B$22</f>
        <v>21.1680722424074</v>
      </c>
      <c r="W791" s="0" t="n">
        <f aca="false">SUMPRODUCT('FD inverse'!$A$21:$BH$21,'FD mesh'!$B$84:$BI$84,$E790:$BL790)+'FD inverse'!$A$21*$C791/Setup!$B$17+INDEX('FD inverse'!$A$21:$BH$21,1,'FD mesh'!$B$15+1)*Setup!$B$22</f>
        <v>20.6220059315536</v>
      </c>
      <c r="X791" s="0" t="n">
        <f aca="false">SUMPRODUCT('FD inverse'!$A$22:$BH$22,'FD mesh'!$B$84:$BI$84,$E790:$BL790)+'FD inverse'!$A$22*$C791/Setup!$B$17+INDEX('FD inverse'!$A$22:$BH$22,1,'FD mesh'!$B$15+1)*Setup!$B$22</f>
        <v>20.0794984212154</v>
      </c>
      <c r="Y791" s="0" t="n">
        <f aca="false">SUMPRODUCT('FD inverse'!$A$23:$BH$23,'FD mesh'!$B$84:$BI$84,$E790:$BL790)+'FD inverse'!$A$23*$C791/Setup!$B$17+INDEX('FD inverse'!$A$23:$BH$23,1,'FD mesh'!$B$15+1)*Setup!$B$22</f>
        <v>19.5402183876917</v>
      </c>
      <c r="Z791" s="0" t="n">
        <f aca="false">SUMPRODUCT('FD inverse'!$A$24:$BH$24,'FD mesh'!$B$84:$BI$84,$E790:$BL790)+'FD inverse'!$A$24*$C791/Setup!$B$17+INDEX('FD inverse'!$A$24:$BH$24,1,'FD mesh'!$B$15+1)*Setup!$B$22</f>
        <v>19.00383067201</v>
      </c>
      <c r="AA791" s="0" t="n">
        <f aca="false">SUMPRODUCT('FD inverse'!$A$25:$BH$25,'FD mesh'!$B$84:$BI$84,$E790:$BL790)+'FD inverse'!$A$25*$C791/Setup!$B$17+INDEX('FD inverse'!$A$25:$BH$25,1,'FD mesh'!$B$15+1)*Setup!$B$22</f>
        <v>18.4699970773365</v>
      </c>
      <c r="AB791" s="0" t="n">
        <f aca="false">SUMPRODUCT('FD inverse'!$A$26:$BH$26,'FD mesh'!$B$84:$BI$84,$E790:$BL790)+'FD inverse'!$A$26*$C791/Setup!$B$17+INDEX('FD inverse'!$A$26:$BH$26,1,'FD mesh'!$B$15+1)*Setup!$B$22</f>
        <v>17.9383770538325</v>
      </c>
      <c r="AC791" s="0" t="n">
        <f aca="false">SUMPRODUCT('FD inverse'!$A$27:$BH$27,'FD mesh'!$B$84:$BI$84,$E790:$BL790)+'FD inverse'!$A$27*$C791/Setup!$B$17+INDEX('FD inverse'!$A$27:$BH$27,1,'FD mesh'!$B$15+1)*Setup!$B$22</f>
        <v>17.4086282842064</v>
      </c>
      <c r="AD791" s="0" t="n">
        <f aca="false">SUMPRODUCT('FD inverse'!$A$28:$BH$28,'FD mesh'!$B$84:$BI$84,$E790:$BL790)+'FD inverse'!$A$28*$C791/Setup!$B$17+INDEX('FD inverse'!$A$28:$BH$28,1,'FD mesh'!$B$15+1)*Setup!$B$22</f>
        <v>16.8804071832854</v>
      </c>
      <c r="AE791" s="0" t="n">
        <f aca="false">SUMPRODUCT('FD inverse'!$A$29:$BH$29,'FD mesh'!$B$84:$BI$84,$E790:$BL790)+'FD inverse'!$A$29*$C791/Setup!$B$17+INDEX('FD inverse'!$A$29:$BH$29,1,'FD mesh'!$B$15+1)*Setup!$B$22</f>
        <v>16.3533693249812</v>
      </c>
      <c r="AF791" s="0" t="n">
        <f aca="false">SUMPRODUCT('FD inverse'!$A$30:$BH$30,'FD mesh'!$B$84:$BI$84,$E790:$BL790)+'FD inverse'!$A$30*$C791/Setup!$B$17+INDEX('FD inverse'!$A$30:$BH$30,1,'FD mesh'!$B$15+1)*Setup!$B$22</f>
        <v>15.8271698100628</v>
      </c>
      <c r="AG791" s="0" t="n">
        <f aca="false">SUMPRODUCT('FD inverse'!$A$31:$BH$31,'FD mesh'!$B$84:$BI$84,$E790:$BL790)+'FD inverse'!$A$31*$C791/Setup!$B$17+INDEX('FD inverse'!$A$31:$BH$31,1,'FD mesh'!$B$15+1)*Setup!$B$22</f>
        <v>15.3014635881676</v>
      </c>
      <c r="AH791" s="0" t="n">
        <f aca="false">SUMPRODUCT('FD inverse'!$A$32:$BH$32,'FD mesh'!$B$84:$BI$84,$E790:$BL790)+'FD inverse'!$A$32*$C791/Setup!$B$17+INDEX('FD inverse'!$A$32:$BH$32,1,'FD mesh'!$B$15+1)*Setup!$B$22</f>
        <v>15.2794364705166</v>
      </c>
      <c r="AI791" s="0" t="n">
        <f aca="false">SUMPRODUCT('FD inverse'!$A$33:$BH$33,'FD mesh'!$B$84:$BI$84,$E790:$BL790)+'FD inverse'!$A$33*$C791/Setup!$B$17+INDEX('FD inverse'!$A$33:$BH$33,1,'FD mesh'!$B$15+1)*Setup!$B$22</f>
        <v>15.2576402078488</v>
      </c>
      <c r="AJ791" s="0" t="n">
        <f aca="false">SUMPRODUCT('FD inverse'!$A$34:$BH$34,'FD mesh'!$B$84:$BI$84,$E790:$BL790)+'FD inverse'!$A$34*$C791/Setup!$B$17+INDEX('FD inverse'!$A$34:$BH$34,1,'FD mesh'!$B$15+1)*Setup!$B$22</f>
        <v>15.2360516443025</v>
      </c>
      <c r="AK791" s="0" t="n">
        <f aca="false">SUMPRODUCT('FD inverse'!$A$35:$BH$35,'FD mesh'!$B$84:$BI$84,$E790:$BL790)+'FD inverse'!$A$35*$C791/Setup!$B$17+INDEX('FD inverse'!$A$35:$BH$35,1,'FD mesh'!$B$15+1)*Setup!$B$22</f>
        <v>15.2146488494813</v>
      </c>
      <c r="AL791" s="0" t="n">
        <f aca="false">SUMPRODUCT('FD inverse'!$A$36:$BH$36,'FD mesh'!$B$84:$BI$84,$E790:$BL790)+'FD inverse'!$A$36*$C791/Setup!$B$17+INDEX('FD inverse'!$A$36:$BH$36,1,'FD mesh'!$B$15+1)*Setup!$B$22</f>
        <v>15.1934110907228</v>
      </c>
      <c r="AM791" s="0" t="n">
        <f aca="false">SUMPRODUCT('FD inverse'!$A$37:$BH$37,'FD mesh'!$B$84:$BI$84,$E790:$BL790)+'FD inverse'!$A$37*$C791/Setup!$B$17+INDEX('FD inverse'!$A$37:$BH$37,1,'FD mesh'!$B$15+1)*Setup!$B$22</f>
        <v>15.1723187855143</v>
      </c>
      <c r="AN791" s="0" t="n">
        <f aca="false">SUMPRODUCT('FD inverse'!$A$38:$BH$38,'FD mesh'!$B$84:$BI$84,$E790:$BL790)+'FD inverse'!$A$38*$C791/Setup!$B$17+INDEX('FD inverse'!$A$38:$BH$38,1,'FD mesh'!$B$15+1)*Setup!$B$22</f>
        <v>15.1513534363702</v>
      </c>
      <c r="AO791" s="0" t="n">
        <f aca="false">SUMPRODUCT('FD inverse'!$A$39:$BH$39,'FD mesh'!$B$84:$BI$84,$E790:$BL790)+'FD inverse'!$A$39*$C791/Setup!$B$17+INDEX('FD inverse'!$A$39:$BH$39,1,'FD mesh'!$B$15+1)*Setup!$B$22</f>
        <v>15.130497550338</v>
      </c>
      <c r="AP791" s="0" t="n">
        <f aca="false">SUMPRODUCT('FD inverse'!$A$40:$BH$40,'FD mesh'!$B$84:$BI$84,$E790:$BL790)+'FD inverse'!$A$40*$C791/Setup!$B$17+INDEX('FD inverse'!$A$40:$BH$40,1,'FD mesh'!$B$15+1)*Setup!$B$22</f>
        <v>15.1097345451548</v>
      </c>
      <c r="AQ791" s="0" t="n">
        <f aca="false">SUMPRODUCT('FD inverse'!$A$41:$BH$41,'FD mesh'!$B$84:$BI$84,$E790:$BL790)+'FD inverse'!$A$41*$C791/Setup!$B$17+INDEX('FD inverse'!$A$41:$BH$41,1,'FD mesh'!$B$15+1)*Setup!$B$22</f>
        <v>15.0890486439495</v>
      </c>
      <c r="AR791" s="0" t="n">
        <f aca="false">SUMPRODUCT('FD inverse'!$A$42:$BH$42,'FD mesh'!$B$84:$BI$84,$E790:$BL790)+'FD inverse'!$A$42*$C791/Setup!$B$17+INDEX('FD inverse'!$A$42:$BH$42,1,'FD mesh'!$B$15+1)*Setup!$B$22</f>
        <v>15.0684247602659</v>
      </c>
      <c r="AS791" s="0" t="n">
        <f aca="false">SUMPRODUCT('FD inverse'!$A$43:$BH$43,'FD mesh'!$B$84:$BI$84,$E790:$BL790)+'FD inverse'!$A$43*$C791/Setup!$B$17+INDEX('FD inverse'!$A$43:$BH$43,1,'FD mesh'!$B$15+1)*Setup!$B$22</f>
        <v>0</v>
      </c>
      <c r="AT791" s="0" t="n">
        <f aca="false">SUMPRODUCT('FD inverse'!$A$44:$BH$44,'FD mesh'!$B$84:$BI$84,$E790:$BL790)+'FD inverse'!$A$44*$C791/Setup!$B$17+INDEX('FD inverse'!$A$44:$BH$44,1,'FD mesh'!$B$15+1)*Setup!$B$22</f>
        <v>0</v>
      </c>
      <c r="AU791" s="0" t="n">
        <f aca="false">SUMPRODUCT('FD inverse'!$A$45:$BH$45,'FD mesh'!$B$84:$BI$84,$E790:$BL790)+'FD inverse'!$A$45*$C791/Setup!$B$17+INDEX('FD inverse'!$A$45:$BH$45,1,'FD mesh'!$B$15+1)*Setup!$B$22</f>
        <v>0</v>
      </c>
      <c r="AV791" s="0" t="n">
        <f aca="false">SUMPRODUCT('FD inverse'!$A$46:$BH$46,'FD mesh'!$B$84:$BI$84,$E790:$BL790)+'FD inverse'!$A$46*$C791/Setup!$B$17+INDEX('FD inverse'!$A$46:$BH$46,1,'FD mesh'!$B$15+1)*Setup!$B$22</f>
        <v>0</v>
      </c>
      <c r="AW791" s="0" t="n">
        <f aca="false">SUMPRODUCT('FD inverse'!$A$47:$BH$47,'FD mesh'!$B$84:$BI$84,$E790:$BL790)+'FD inverse'!$A$47*$C791/Setup!$B$17+INDEX('FD inverse'!$A$47:$BH$47,1,'FD mesh'!$B$15+1)*Setup!$B$22</f>
        <v>0</v>
      </c>
      <c r="AX791" s="0" t="n">
        <f aca="false">SUMPRODUCT('FD inverse'!$A$48:$BH$48,'FD mesh'!$B$84:$BI$84,$E790:$BL790)+'FD inverse'!$A$48*$C791/Setup!$B$17+INDEX('FD inverse'!$A$48:$BH$48,1,'FD mesh'!$B$15+1)*Setup!$B$22</f>
        <v>0</v>
      </c>
      <c r="AY791" s="0" t="n">
        <f aca="false">SUMPRODUCT('FD inverse'!$A$49:$BH$49,'FD mesh'!$B$84:$BI$84,$E790:$BL790)+'FD inverse'!$A$49*$C791/Setup!$B$17+INDEX('FD inverse'!$A$49:$BH$49,1,'FD mesh'!$B$15+1)*Setup!$B$22</f>
        <v>0</v>
      </c>
      <c r="AZ791" s="0" t="n">
        <f aca="false">SUMPRODUCT('FD inverse'!$A$50:$BH$50,'FD mesh'!$B$84:$BI$84,$E790:$BL790)+'FD inverse'!$A$50*$C791/Setup!$B$17+INDEX('FD inverse'!$A$50:$BH$50,1,'FD mesh'!$B$15+1)*Setup!$B$22</f>
        <v>0</v>
      </c>
      <c r="BA791" s="0" t="n">
        <f aca="false">SUMPRODUCT('FD inverse'!$A$51:$BH$51,'FD mesh'!$B$84:$BI$84,$E790:$BL790)+'FD inverse'!$A$51*$C791/Setup!$B$17+INDEX('FD inverse'!$A$51:$BH$51,1,'FD mesh'!$B$15+1)*Setup!$B$22</f>
        <v>0</v>
      </c>
      <c r="BB791" s="0" t="n">
        <f aca="false">SUMPRODUCT('FD inverse'!$A$52:$BH$52,'FD mesh'!$B$84:$BI$84,$E790:$BL790)+'FD inverse'!$A$52*$C791/Setup!$B$17+INDEX('FD inverse'!$A$52:$BH$52,1,'FD mesh'!$B$15+1)*Setup!$B$22</f>
        <v>0</v>
      </c>
      <c r="BC791" s="0" t="n">
        <f aca="false">SUMPRODUCT('FD inverse'!$A$53:$BH$53,'FD mesh'!$B$84:$BI$84,$E790:$BL790)+'FD inverse'!$A$53*$C791/Setup!$B$17+INDEX('FD inverse'!$A$53:$BH$53,1,'FD mesh'!$B$15+1)*Setup!$B$22</f>
        <v>0</v>
      </c>
      <c r="BD791" s="0" t="n">
        <f aca="false">SUMPRODUCT('FD inverse'!$A$54:$BH$54,'FD mesh'!$B$84:$BI$84,$E790:$BL790)+'FD inverse'!$A$54*$C791/Setup!$B$17+INDEX('FD inverse'!$A$54:$BH$54,1,'FD mesh'!$B$15+1)*Setup!$B$22</f>
        <v>0</v>
      </c>
      <c r="BE791" s="0" t="n">
        <f aca="false">SUMPRODUCT('FD inverse'!$A$55:$BH$55,'FD mesh'!$B$84:$BI$84,$E790:$BL790)+'FD inverse'!$A$55*$C791/Setup!$B$17+INDEX('FD inverse'!$A$55:$BH$55,1,'FD mesh'!$B$15+1)*Setup!$B$22</f>
        <v>0</v>
      </c>
      <c r="BF791" s="0" t="n">
        <f aca="false">SUMPRODUCT('FD inverse'!$A$56:$BH$56,'FD mesh'!$B$84:$BI$84,$E790:$BL790)+'FD inverse'!$A$56*$C791/Setup!$B$17+INDEX('FD inverse'!$A$56:$BH$56,1,'FD mesh'!$B$15+1)*Setup!$B$22</f>
        <v>0</v>
      </c>
      <c r="BG791" s="0" t="n">
        <f aca="false">SUMPRODUCT('FD inverse'!$A$57:$BH$57,'FD mesh'!$B$84:$BI$84,$E790:$BL790)+'FD inverse'!$A$57*$C791/Setup!$B$17+INDEX('FD inverse'!$A$57:$BH$57,1,'FD mesh'!$B$15+1)*Setup!$B$22</f>
        <v>0</v>
      </c>
      <c r="BH791" s="0" t="n">
        <f aca="false">SUMPRODUCT('FD inverse'!$A$58:$BH$58,'FD mesh'!$B$84:$BI$84,$E790:$BL790)+'FD inverse'!$A$58*$C791/Setup!$B$17+INDEX('FD inverse'!$A$58:$BH$58,1,'FD mesh'!$B$15+1)*Setup!$B$22</f>
        <v>0</v>
      </c>
      <c r="BI791" s="0" t="n">
        <f aca="false">SUMPRODUCT('FD inverse'!$A$59:$BH$59,'FD mesh'!$B$84:$BI$84,$E790:$BL790)+'FD inverse'!$A$59*$C791/Setup!$B$17+INDEX('FD inverse'!$A$59:$BH$59,1,'FD mesh'!$B$15+1)*Setup!$B$22</f>
        <v>0</v>
      </c>
      <c r="BJ791" s="0" t="n">
        <f aca="false">SUMPRODUCT('FD inverse'!$A$60:$BH$60,'FD mesh'!$B$84:$BI$84,$E790:$BL790)+'FD inverse'!$A$60*$C791/Setup!$B$17+INDEX('FD inverse'!$A$60:$BH$60,1,'FD mesh'!$B$15+1)*Setup!$B$22</f>
        <v>0</v>
      </c>
      <c r="BK791" s="0" t="n">
        <f aca="false">SUMPRODUCT('FD inverse'!$A$61:$BH$61,'FD mesh'!$B$84:$BI$84,$E790:$BL790)+'FD inverse'!$A$61*$C791/Setup!$B$17+INDEX('FD inverse'!$A$61:$BH$61,1,'FD mesh'!$B$15+1)*Setup!$B$22</f>
        <v>0</v>
      </c>
      <c r="BL791" s="0" t="n">
        <f aca="false">SUMPRODUCT('FD inverse'!$A$62:$BH$62,'FD mesh'!$B$84:$BI$84,$E790:$BL790)+'FD inverse'!$A$62*$C791/Setup!$B$17+INDEX('FD inverse'!$A$62:$BH$62,1,'FD mesh'!$B$15+1)*Setup!$B$22</f>
        <v>0</v>
      </c>
    </row>
    <row r="792" customFormat="false" ht="15" hidden="false" customHeight="false" outlineLevel="0" collapsed="false">
      <c r="A792" s="0" t="n">
        <v>787</v>
      </c>
      <c r="B792" s="0" t="n">
        <f aca="false">A792*Setup!$B$11/3600</f>
        <v>65.5833333333333</v>
      </c>
      <c r="C792" s="0" t="n">
        <f aca="false">Setup!$B$7+Setup!$B$8*COS(2*PI()*(B792-Setup!$B$9)/24)</f>
        <v>27.6612459164778</v>
      </c>
      <c r="D792" s="0" t="n">
        <f aca="false">(C792-E792)/Setup!$B$17</f>
        <v>12.2849251437825</v>
      </c>
      <c r="E792" s="0" t="n">
        <f aca="false">SUMPRODUCT('FD inverse'!$A$3:$BH$3,'FD mesh'!$B$84:$BI$84,$E791:$BL791)+'FD inverse'!$A$3*$C792/Setup!$B$17+INDEX('FD inverse'!$A$3:$BH$3,1,'FD mesh'!$B$15+1)*Setup!$B$22</f>
        <v>26.0642056477861</v>
      </c>
      <c r="F792" s="0" t="n">
        <f aca="false">SUMPRODUCT('FD inverse'!$A$4:$BH$4,'FD mesh'!$B$84:$BI$84,$E791:$BL791)+'FD inverse'!$A$4*$C792/Setup!$B$17+INDEX('FD inverse'!$A$4:$BH$4,1,'FD mesh'!$B$15+1)*Setup!$B$22</f>
        <v>25.6960445333895</v>
      </c>
      <c r="G792" s="0" t="n">
        <f aca="false">SUMPRODUCT('FD inverse'!$A$5:$BH$5,'FD mesh'!$B$84:$BI$84,$E791:$BL791)+'FD inverse'!$A$5*$C792/Setup!$B$17+INDEX('FD inverse'!$A$5:$BH$5,1,'FD mesh'!$B$15+1)*Setup!$B$22</f>
        <v>25.3249424533634</v>
      </c>
      <c r="H792" s="0" t="n">
        <f aca="false">SUMPRODUCT('FD inverse'!$A$6:$BH$6,'FD mesh'!$B$84:$BI$84,$E791:$BL791)+'FD inverse'!$A$6*$C792/Setup!$B$17+INDEX('FD inverse'!$A$6:$BH$6,1,'FD mesh'!$B$15+1)*Setup!$B$22</f>
        <v>24.0763705258834</v>
      </c>
      <c r="I792" s="0" t="n">
        <f aca="false">SUMPRODUCT('FD inverse'!$A$7:$BH$7,'FD mesh'!$B$84:$BI$84,$E791:$BL791)+'FD inverse'!$A$7*$C792/Setup!$B$17+INDEX('FD inverse'!$A$7:$BH$7,1,'FD mesh'!$B$15+1)*Setup!$B$22</f>
        <v>23.9694657855393</v>
      </c>
      <c r="J792" s="0" t="n">
        <f aca="false">SUMPRODUCT('FD inverse'!$A$8:$BH$8,'FD mesh'!$B$84:$BI$84,$E791:$BL791)+'FD inverse'!$A$8*$C792/Setup!$B$17+INDEX('FD inverse'!$A$8:$BH$8,1,'FD mesh'!$B$15+1)*Setup!$B$22</f>
        <v>23.8704277428021</v>
      </c>
      <c r="K792" s="0" t="n">
        <f aca="false">SUMPRODUCT('FD inverse'!$A$9:$BH$9,'FD mesh'!$B$84:$BI$84,$E791:$BL791)+'FD inverse'!$A$9*$C792/Setup!$B$17+INDEX('FD inverse'!$A$9:$BH$9,1,'FD mesh'!$B$15+1)*Setup!$B$22</f>
        <v>23.7798315094227</v>
      </c>
      <c r="L792" s="0" t="n">
        <f aca="false">SUMPRODUCT('FD inverse'!$A$10:$BH$10,'FD mesh'!$B$84:$BI$84,$E791:$BL791)+'FD inverse'!$A$10*$C792/Setup!$B$17+INDEX('FD inverse'!$A$10:$BH$10,1,'FD mesh'!$B$15+1)*Setup!$B$22</f>
        <v>23.6981503988841</v>
      </c>
      <c r="M792" s="0" t="n">
        <f aca="false">SUMPRODUCT('FD inverse'!$A$11:$BH$11,'FD mesh'!$B$84:$BI$84,$E791:$BL791)+'FD inverse'!$A$11*$C792/Setup!$B$17+INDEX('FD inverse'!$A$11:$BH$11,1,'FD mesh'!$B$15+1)*Setup!$B$22</f>
        <v>23.6257676762017</v>
      </c>
      <c r="N792" s="0" t="n">
        <f aca="false">SUMPRODUCT('FD inverse'!$A$12:$BH$12,'FD mesh'!$B$84:$BI$84,$E791:$BL791)+'FD inverse'!$A$12*$C792/Setup!$B$17+INDEX('FD inverse'!$A$12:$BH$12,1,'FD mesh'!$B$15+1)*Setup!$B$22</f>
        <v>23.5629868979313</v>
      </c>
      <c r="O792" s="0" t="n">
        <f aca="false">SUMPRODUCT('FD inverse'!$A$13:$BH$13,'FD mesh'!$B$84:$BI$84,$E791:$BL791)+'FD inverse'!$A$13*$C792/Setup!$B$17+INDEX('FD inverse'!$A$13:$BH$13,1,'FD mesh'!$B$15+1)*Setup!$B$22</f>
        <v>23.5100407834649</v>
      </c>
      <c r="P792" s="0" t="n">
        <f aca="false">SUMPRODUCT('FD inverse'!$A$14:$BH$14,'FD mesh'!$B$84:$BI$84,$E791:$BL791)+'FD inverse'!$A$14*$C792/Setup!$B$17+INDEX('FD inverse'!$A$14:$BH$14,1,'FD mesh'!$B$15+1)*Setup!$B$22</f>
        <v>23.4670985712131</v>
      </c>
      <c r="Q792" s="0" t="n">
        <f aca="false">SUMPRODUCT('FD inverse'!$A$15:$BH$15,'FD mesh'!$B$84:$BI$84,$E791:$BL791)+'FD inverse'!$A$15*$C792/Setup!$B$17+INDEX('FD inverse'!$A$15:$BH$15,1,'FD mesh'!$B$15+1)*Setup!$B$22</f>
        <v>23.4342718243026</v>
      </c>
      <c r="R792" s="0" t="n">
        <f aca="false">SUMPRODUCT('FD inverse'!$A$16:$BH$16,'FD mesh'!$B$84:$BI$84,$E791:$BL791)+'FD inverse'!$A$16*$C792/Setup!$B$17+INDEX('FD inverse'!$A$16:$BH$16,1,'FD mesh'!$B$15+1)*Setup!$B$22</f>
        <v>23.4116186602135</v>
      </c>
      <c r="S792" s="0" t="n">
        <f aca="false">SUMPRODUCT('FD inverse'!$A$17:$BH$17,'FD mesh'!$B$84:$BI$84,$E791:$BL791)+'FD inverse'!$A$17*$C792/Setup!$B$17+INDEX('FD inverse'!$A$17:$BH$17,1,'FD mesh'!$B$15+1)*Setup!$B$22</f>
        <v>22.8471329407192</v>
      </c>
      <c r="T792" s="0" t="n">
        <f aca="false">SUMPRODUCT('FD inverse'!$A$18:$BH$18,'FD mesh'!$B$84:$BI$84,$E791:$BL791)+'FD inverse'!$A$18*$C792/Setup!$B$17+INDEX('FD inverse'!$A$18:$BH$18,1,'FD mesh'!$B$15+1)*Setup!$B$22</f>
        <v>22.2874363163031</v>
      </c>
      <c r="U792" s="0" t="n">
        <f aca="false">SUMPRODUCT('FD inverse'!$A$19:$BH$19,'FD mesh'!$B$84:$BI$84,$E791:$BL791)+'FD inverse'!$A$19*$C792/Setup!$B$17+INDEX('FD inverse'!$A$19:$BH$19,1,'FD mesh'!$B$15+1)*Setup!$B$22</f>
        <v>21.732228905571</v>
      </c>
      <c r="V792" s="0" t="n">
        <f aca="false">SUMPRODUCT('FD inverse'!$A$20:$BH$20,'FD mesh'!$B$84:$BI$84,$E791:$BL791)+'FD inverse'!$A$20*$C792/Setup!$B$17+INDEX('FD inverse'!$A$20:$BH$20,1,'FD mesh'!$B$15+1)*Setup!$B$22</f>
        <v>21.1812018194312</v>
      </c>
      <c r="W792" s="0" t="n">
        <f aca="false">SUMPRODUCT('FD inverse'!$A$21:$BH$21,'FD mesh'!$B$84:$BI$84,$E791:$BL791)+'FD inverse'!$A$21*$C792/Setup!$B$17+INDEX('FD inverse'!$A$21:$BH$21,1,'FD mesh'!$B$15+1)*Setup!$B$22</f>
        <v>20.6340385802441</v>
      </c>
      <c r="X792" s="0" t="n">
        <f aca="false">SUMPRODUCT('FD inverse'!$A$22:$BH$22,'FD mesh'!$B$84:$BI$84,$E791:$BL791)+'FD inverse'!$A$22*$C792/Setup!$B$17+INDEX('FD inverse'!$A$22:$BH$22,1,'FD mesh'!$B$15+1)*Setup!$B$22</f>
        <v>20.0904163776716</v>
      </c>
      <c r="Y792" s="0" t="n">
        <f aca="false">SUMPRODUCT('FD inverse'!$A$23:$BH$23,'FD mesh'!$B$84:$BI$84,$E791:$BL791)+'FD inverse'!$A$23*$C792/Setup!$B$17+INDEX('FD inverse'!$A$23:$BH$23,1,'FD mesh'!$B$15+1)*Setup!$B$22</f>
        <v>19.5500071737134</v>
      </c>
      <c r="Z792" s="0" t="n">
        <f aca="false">SUMPRODUCT('FD inverse'!$A$24:$BH$24,'FD mesh'!$B$84:$BI$84,$E791:$BL791)+'FD inverse'!$A$24*$C792/Setup!$B$17+INDEX('FD inverse'!$A$24:$BH$24,1,'FD mesh'!$B$15+1)*Setup!$B$22</f>
        <v>19.0124786696417</v>
      </c>
      <c r="AA792" s="0" t="n">
        <f aca="false">SUMPRODUCT('FD inverse'!$A$25:$BH$25,'FD mesh'!$B$84:$BI$84,$E791:$BL791)+'FD inverse'!$A$25*$C792/Setup!$B$17+INDEX('FD inverse'!$A$25:$BH$25,1,'FD mesh'!$B$15+1)*Setup!$B$22</f>
        <v>18.4774951477301</v>
      </c>
      <c r="AB792" s="0" t="n">
        <f aca="false">SUMPRODUCT('FD inverse'!$A$26:$BH$26,'FD mesh'!$B$84:$BI$84,$E791:$BL791)+'FD inverse'!$A$26*$C792/Setup!$B$17+INDEX('FD inverse'!$A$26:$BH$26,1,'FD mesh'!$B$15+1)*Setup!$B$22</f>
        <v>17.9447182008201</v>
      </c>
      <c r="AC792" s="0" t="n">
        <f aca="false">SUMPRODUCT('FD inverse'!$A$27:$BH$27,'FD mesh'!$B$84:$BI$84,$E791:$BL791)+'FD inverse'!$A$27*$C792/Setup!$B$17+INDEX('FD inverse'!$A$27:$BH$27,1,'FD mesh'!$B$15+1)*Setup!$B$22</f>
        <v>17.4138073628807</v>
      </c>
      <c r="AD792" s="0" t="n">
        <f aca="false">SUMPRODUCT('FD inverse'!$A$28:$BH$28,'FD mesh'!$B$84:$BI$84,$E791:$BL791)+'FD inverse'!$A$28*$C792/Setup!$B$17+INDEX('FD inverse'!$A$28:$BH$28,1,'FD mesh'!$B$15+1)*Setup!$B$22</f>
        <v>16.8844206538083</v>
      </c>
      <c r="AE792" s="0" t="n">
        <f aca="false">SUMPRODUCT('FD inverse'!$A$29:$BH$29,'FD mesh'!$B$84:$BI$84,$E791:$BL791)+'FD inverse'!$A$29*$C792/Setup!$B$17+INDEX('FD inverse'!$A$29:$BH$29,1,'FD mesh'!$B$15+1)*Setup!$B$22</f>
        <v>16.3562150517755</v>
      </c>
      <c r="AF792" s="0" t="n">
        <f aca="false">SUMPRODUCT('FD inverse'!$A$30:$BH$30,'FD mesh'!$B$84:$BI$84,$E791:$BL791)+'FD inverse'!$A$30*$C792/Setup!$B$17+INDEX('FD inverse'!$A$30:$BH$30,1,'FD mesh'!$B$15+1)*Setup!$B$22</f>
        <v>15.8288469064851</v>
      </c>
      <c r="AG792" s="0" t="n">
        <f aca="false">SUMPRODUCT('FD inverse'!$A$31:$BH$31,'FD mesh'!$B$84:$BI$84,$E791:$BL791)+'FD inverse'!$A$31*$C792/Setup!$B$17+INDEX('FD inverse'!$A$31:$BH$31,1,'FD mesh'!$B$15+1)*Setup!$B$22</f>
        <v>15.3019723067132</v>
      </c>
      <c r="AH792" s="0" t="n">
        <f aca="false">SUMPRODUCT('FD inverse'!$A$32:$BH$32,'FD mesh'!$B$84:$BI$84,$E791:$BL791)+'FD inverse'!$A$32*$C792/Setup!$B$17+INDEX('FD inverse'!$A$32:$BH$32,1,'FD mesh'!$B$15+1)*Setup!$B$22</f>
        <v>15.2798971130217</v>
      </c>
      <c r="AI792" s="0" t="n">
        <f aca="false">SUMPRODUCT('FD inverse'!$A$33:$BH$33,'FD mesh'!$B$84:$BI$84,$E791:$BL791)+'FD inverse'!$A$33*$C792/Setup!$B$17+INDEX('FD inverse'!$A$33:$BH$33,1,'FD mesh'!$B$15+1)*Setup!$B$22</f>
        <v>15.2580551071763</v>
      </c>
      <c r="AJ792" s="0" t="n">
        <f aca="false">SUMPRODUCT('FD inverse'!$A$34:$BH$34,'FD mesh'!$B$84:$BI$84,$E791:$BL791)+'FD inverse'!$A$34*$C792/Setup!$B$17+INDEX('FD inverse'!$A$34:$BH$34,1,'FD mesh'!$B$15+1)*Setup!$B$22</f>
        <v>15.2364231329271</v>
      </c>
      <c r="AK792" s="0" t="n">
        <f aca="false">SUMPRODUCT('FD inverse'!$A$35:$BH$35,'FD mesh'!$B$84:$BI$84,$E791:$BL791)+'FD inverse'!$A$35*$C792/Setup!$B$17+INDEX('FD inverse'!$A$35:$BH$35,1,'FD mesh'!$B$15+1)*Setup!$B$22</f>
        <v>15.2149792147761</v>
      </c>
      <c r="AL792" s="0" t="n">
        <f aca="false">SUMPRODUCT('FD inverse'!$A$36:$BH$36,'FD mesh'!$B$84:$BI$84,$E791:$BL791)+'FD inverse'!$A$36*$C792/Setup!$B$17+INDEX('FD inverse'!$A$36:$BH$36,1,'FD mesh'!$B$15+1)*Setup!$B$22</f>
        <v>15.1937025351468</v>
      </c>
      <c r="AM792" s="0" t="n">
        <f aca="false">SUMPRODUCT('FD inverse'!$A$37:$BH$37,'FD mesh'!$B$84:$BI$84,$E791:$BL791)+'FD inverse'!$A$37*$C792/Setup!$B$17+INDEX('FD inverse'!$A$37:$BH$37,1,'FD mesh'!$B$15+1)*Setup!$B$22</f>
        <v>15.1725733913978</v>
      </c>
      <c r="AN792" s="0" t="n">
        <f aca="false">SUMPRODUCT('FD inverse'!$A$38:$BH$38,'FD mesh'!$B$84:$BI$84,$E791:$BL791)+'FD inverse'!$A$38*$C792/Setup!$B$17+INDEX('FD inverse'!$A$38:$BH$38,1,'FD mesh'!$B$15+1)*Setup!$B$22</f>
        <v>15.1515731350114</v>
      </c>
      <c r="AO792" s="0" t="n">
        <f aca="false">SUMPRODUCT('FD inverse'!$A$39:$BH$39,'FD mesh'!$B$84:$BI$84,$E791:$BL791)+'FD inverse'!$A$39*$C792/Setup!$B$17+INDEX('FD inverse'!$A$39:$BH$39,1,'FD mesh'!$B$15+1)*Setup!$B$22</f>
        <v>15.1306840951376</v>
      </c>
      <c r="AP792" s="0" t="n">
        <f aca="false">SUMPRODUCT('FD inverse'!$A$40:$BH$40,'FD mesh'!$B$84:$BI$84,$E791:$BL791)+'FD inverse'!$A$40*$C792/Setup!$B$17+INDEX('FD inverse'!$A$40:$BH$40,1,'FD mesh'!$B$15+1)*Setup!$B$22</f>
        <v>15.109889488538</v>
      </c>
      <c r="AQ792" s="0" t="n">
        <f aca="false">SUMPRODUCT('FD inverse'!$A$41:$BH$41,'FD mesh'!$B$84:$BI$84,$E791:$BL791)+'FD inverse'!$A$41*$C792/Setup!$B$17+INDEX('FD inverse'!$A$41:$BH$41,1,'FD mesh'!$B$15+1)*Setup!$B$22</f>
        <v>15.089173317848</v>
      </c>
      <c r="AR792" s="0" t="n">
        <f aca="false">SUMPRODUCT('FD inverse'!$A$42:$BH$42,'FD mesh'!$B$84:$BI$84,$E791:$BL791)+'FD inverse'!$A$42*$C792/Setup!$B$17+INDEX('FD inverse'!$A$42:$BH$42,1,'FD mesh'!$B$15+1)*Setup!$B$22</f>
        <v>15.0685202599569</v>
      </c>
      <c r="AS792" s="0" t="n">
        <f aca="false">SUMPRODUCT('FD inverse'!$A$43:$BH$43,'FD mesh'!$B$84:$BI$84,$E791:$BL791)+'FD inverse'!$A$43*$C792/Setup!$B$17+INDEX('FD inverse'!$A$43:$BH$43,1,'FD mesh'!$B$15+1)*Setup!$B$22</f>
        <v>0</v>
      </c>
      <c r="AT792" s="0" t="n">
        <f aca="false">SUMPRODUCT('FD inverse'!$A$44:$BH$44,'FD mesh'!$B$84:$BI$84,$E791:$BL791)+'FD inverse'!$A$44*$C792/Setup!$B$17+INDEX('FD inverse'!$A$44:$BH$44,1,'FD mesh'!$B$15+1)*Setup!$B$22</f>
        <v>0</v>
      </c>
      <c r="AU792" s="0" t="n">
        <f aca="false">SUMPRODUCT('FD inverse'!$A$45:$BH$45,'FD mesh'!$B$84:$BI$84,$E791:$BL791)+'FD inverse'!$A$45*$C792/Setup!$B$17+INDEX('FD inverse'!$A$45:$BH$45,1,'FD mesh'!$B$15+1)*Setup!$B$22</f>
        <v>0</v>
      </c>
      <c r="AV792" s="0" t="n">
        <f aca="false">SUMPRODUCT('FD inverse'!$A$46:$BH$46,'FD mesh'!$B$84:$BI$84,$E791:$BL791)+'FD inverse'!$A$46*$C792/Setup!$B$17+INDEX('FD inverse'!$A$46:$BH$46,1,'FD mesh'!$B$15+1)*Setup!$B$22</f>
        <v>0</v>
      </c>
      <c r="AW792" s="0" t="n">
        <f aca="false">SUMPRODUCT('FD inverse'!$A$47:$BH$47,'FD mesh'!$B$84:$BI$84,$E791:$BL791)+'FD inverse'!$A$47*$C792/Setup!$B$17+INDEX('FD inverse'!$A$47:$BH$47,1,'FD mesh'!$B$15+1)*Setup!$B$22</f>
        <v>0</v>
      </c>
      <c r="AX792" s="0" t="n">
        <f aca="false">SUMPRODUCT('FD inverse'!$A$48:$BH$48,'FD mesh'!$B$84:$BI$84,$E791:$BL791)+'FD inverse'!$A$48*$C792/Setup!$B$17+INDEX('FD inverse'!$A$48:$BH$48,1,'FD mesh'!$B$15+1)*Setup!$B$22</f>
        <v>0</v>
      </c>
      <c r="AY792" s="0" t="n">
        <f aca="false">SUMPRODUCT('FD inverse'!$A$49:$BH$49,'FD mesh'!$B$84:$BI$84,$E791:$BL791)+'FD inverse'!$A$49*$C792/Setup!$B$17+INDEX('FD inverse'!$A$49:$BH$49,1,'FD mesh'!$B$15+1)*Setup!$B$22</f>
        <v>0</v>
      </c>
      <c r="AZ792" s="0" t="n">
        <f aca="false">SUMPRODUCT('FD inverse'!$A$50:$BH$50,'FD mesh'!$B$84:$BI$84,$E791:$BL791)+'FD inverse'!$A$50*$C792/Setup!$B$17+INDEX('FD inverse'!$A$50:$BH$50,1,'FD mesh'!$B$15+1)*Setup!$B$22</f>
        <v>0</v>
      </c>
      <c r="BA792" s="0" t="n">
        <f aca="false">SUMPRODUCT('FD inverse'!$A$51:$BH$51,'FD mesh'!$B$84:$BI$84,$E791:$BL791)+'FD inverse'!$A$51*$C792/Setup!$B$17+INDEX('FD inverse'!$A$51:$BH$51,1,'FD mesh'!$B$15+1)*Setup!$B$22</f>
        <v>0</v>
      </c>
      <c r="BB792" s="0" t="n">
        <f aca="false">SUMPRODUCT('FD inverse'!$A$52:$BH$52,'FD mesh'!$B$84:$BI$84,$E791:$BL791)+'FD inverse'!$A$52*$C792/Setup!$B$17+INDEX('FD inverse'!$A$52:$BH$52,1,'FD mesh'!$B$15+1)*Setup!$B$22</f>
        <v>0</v>
      </c>
      <c r="BC792" s="0" t="n">
        <f aca="false">SUMPRODUCT('FD inverse'!$A$53:$BH$53,'FD mesh'!$B$84:$BI$84,$E791:$BL791)+'FD inverse'!$A$53*$C792/Setup!$B$17+INDEX('FD inverse'!$A$53:$BH$53,1,'FD mesh'!$B$15+1)*Setup!$B$22</f>
        <v>0</v>
      </c>
      <c r="BD792" s="0" t="n">
        <f aca="false">SUMPRODUCT('FD inverse'!$A$54:$BH$54,'FD mesh'!$B$84:$BI$84,$E791:$BL791)+'FD inverse'!$A$54*$C792/Setup!$B$17+INDEX('FD inverse'!$A$54:$BH$54,1,'FD mesh'!$B$15+1)*Setup!$B$22</f>
        <v>0</v>
      </c>
      <c r="BE792" s="0" t="n">
        <f aca="false">SUMPRODUCT('FD inverse'!$A$55:$BH$55,'FD mesh'!$B$84:$BI$84,$E791:$BL791)+'FD inverse'!$A$55*$C792/Setup!$B$17+INDEX('FD inverse'!$A$55:$BH$55,1,'FD mesh'!$B$15+1)*Setup!$B$22</f>
        <v>0</v>
      </c>
      <c r="BF792" s="0" t="n">
        <f aca="false">SUMPRODUCT('FD inverse'!$A$56:$BH$56,'FD mesh'!$B$84:$BI$84,$E791:$BL791)+'FD inverse'!$A$56*$C792/Setup!$B$17+INDEX('FD inverse'!$A$56:$BH$56,1,'FD mesh'!$B$15+1)*Setup!$B$22</f>
        <v>0</v>
      </c>
      <c r="BG792" s="0" t="n">
        <f aca="false">SUMPRODUCT('FD inverse'!$A$57:$BH$57,'FD mesh'!$B$84:$BI$84,$E791:$BL791)+'FD inverse'!$A$57*$C792/Setup!$B$17+INDEX('FD inverse'!$A$57:$BH$57,1,'FD mesh'!$B$15+1)*Setup!$B$22</f>
        <v>0</v>
      </c>
      <c r="BH792" s="0" t="n">
        <f aca="false">SUMPRODUCT('FD inverse'!$A$58:$BH$58,'FD mesh'!$B$84:$BI$84,$E791:$BL791)+'FD inverse'!$A$58*$C792/Setup!$B$17+INDEX('FD inverse'!$A$58:$BH$58,1,'FD mesh'!$B$15+1)*Setup!$B$22</f>
        <v>0</v>
      </c>
      <c r="BI792" s="0" t="n">
        <f aca="false">SUMPRODUCT('FD inverse'!$A$59:$BH$59,'FD mesh'!$B$84:$BI$84,$E791:$BL791)+'FD inverse'!$A$59*$C792/Setup!$B$17+INDEX('FD inverse'!$A$59:$BH$59,1,'FD mesh'!$B$15+1)*Setup!$B$22</f>
        <v>0</v>
      </c>
      <c r="BJ792" s="0" t="n">
        <f aca="false">SUMPRODUCT('FD inverse'!$A$60:$BH$60,'FD mesh'!$B$84:$BI$84,$E791:$BL791)+'FD inverse'!$A$60*$C792/Setup!$B$17+INDEX('FD inverse'!$A$60:$BH$60,1,'FD mesh'!$B$15+1)*Setup!$B$22</f>
        <v>0</v>
      </c>
      <c r="BK792" s="0" t="n">
        <f aca="false">SUMPRODUCT('FD inverse'!$A$61:$BH$61,'FD mesh'!$B$84:$BI$84,$E791:$BL791)+'FD inverse'!$A$61*$C792/Setup!$B$17+INDEX('FD inverse'!$A$61:$BH$61,1,'FD mesh'!$B$15+1)*Setup!$B$22</f>
        <v>0</v>
      </c>
      <c r="BL792" s="0" t="n">
        <f aca="false">SUMPRODUCT('FD inverse'!$A$62:$BH$62,'FD mesh'!$B$84:$BI$84,$E791:$BL791)+'FD inverse'!$A$62*$C792/Setup!$B$17+INDEX('FD inverse'!$A$62:$BH$62,1,'FD mesh'!$B$15+1)*Setup!$B$22</f>
        <v>0</v>
      </c>
    </row>
    <row r="793" customFormat="false" ht="15" hidden="false" customHeight="false" outlineLevel="0" collapsed="false">
      <c r="A793" s="0" t="n">
        <v>788</v>
      </c>
      <c r="B793" s="0" t="n">
        <f aca="false">A793*Setup!$B$11/3600</f>
        <v>65.6666666666667</v>
      </c>
      <c r="C793" s="0" t="n">
        <f aca="false">Setup!$B$7+Setup!$B$8*COS(2*PI()*(B793-Setup!$B$9)/24)</f>
        <v>27.6252311481466</v>
      </c>
      <c r="D793" s="0" t="n">
        <f aca="false">(C793-E793)/Setup!$B$17</f>
        <v>12.1065984894245</v>
      </c>
      <c r="E793" s="0" t="n">
        <f aca="false">SUMPRODUCT('FD inverse'!$A$3:$BH$3,'FD mesh'!$B$84:$BI$84,$E792:$BL792)+'FD inverse'!$A$3*$C793/Setup!$B$17+INDEX('FD inverse'!$A$3:$BH$3,1,'FD mesh'!$B$15+1)*Setup!$B$22</f>
        <v>26.0513733445214</v>
      </c>
      <c r="F793" s="0" t="n">
        <f aca="false">SUMPRODUCT('FD inverse'!$A$4:$BH$4,'FD mesh'!$B$84:$BI$84,$E792:$BL792)+'FD inverse'!$A$4*$C793/Setup!$B$17+INDEX('FD inverse'!$A$4:$BH$4,1,'FD mesh'!$B$15+1)*Setup!$B$22</f>
        <v>25.6882731252537</v>
      </c>
      <c r="G793" s="0" t="n">
        <f aca="false">SUMPRODUCT('FD inverse'!$A$5:$BH$5,'FD mesh'!$B$84:$BI$84,$E792:$BL792)+'FD inverse'!$A$5*$C793/Setup!$B$17+INDEX('FD inverse'!$A$5:$BH$5,1,'FD mesh'!$B$15+1)*Setup!$B$22</f>
        <v>25.3217998989825</v>
      </c>
      <c r="H793" s="0" t="n">
        <f aca="false">SUMPRODUCT('FD inverse'!$A$6:$BH$6,'FD mesh'!$B$84:$BI$84,$E792:$BL792)+'FD inverse'!$A$6*$C793/Setup!$B$17+INDEX('FD inverse'!$A$6:$BH$6,1,'FD mesh'!$B$15+1)*Setup!$B$22</f>
        <v>24.0881584128088</v>
      </c>
      <c r="I793" s="0" t="n">
        <f aca="false">SUMPRODUCT('FD inverse'!$A$7:$BH$7,'FD mesh'!$B$84:$BI$84,$E792:$BL792)+'FD inverse'!$A$7*$C793/Setup!$B$17+INDEX('FD inverse'!$A$7:$BH$7,1,'FD mesh'!$B$15+1)*Setup!$B$22</f>
        <v>23.9824638526535</v>
      </c>
      <c r="J793" s="0" t="n">
        <f aca="false">SUMPRODUCT('FD inverse'!$A$8:$BH$8,'FD mesh'!$B$84:$BI$84,$E792:$BL792)+'FD inverse'!$A$8*$C793/Setup!$B$17+INDEX('FD inverse'!$A$8:$BH$8,1,'FD mesh'!$B$15+1)*Setup!$B$22</f>
        <v>23.8844377686717</v>
      </c>
      <c r="K793" s="0" t="n">
        <f aca="false">SUMPRODUCT('FD inverse'!$A$9:$BH$9,'FD mesh'!$B$84:$BI$84,$E792:$BL792)+'FD inverse'!$A$9*$C793/Setup!$B$17+INDEX('FD inverse'!$A$9:$BH$9,1,'FD mesh'!$B$15+1)*Setup!$B$22</f>
        <v>23.7946771866778</v>
      </c>
      <c r="L793" s="0" t="n">
        <f aca="false">SUMPRODUCT('FD inverse'!$A$10:$BH$10,'FD mesh'!$B$84:$BI$84,$E792:$BL792)+'FD inverse'!$A$10*$C793/Setup!$B$17+INDEX('FD inverse'!$A$10:$BH$10,1,'FD mesh'!$B$15+1)*Setup!$B$22</f>
        <v>23.7136751163388</v>
      </c>
      <c r="M793" s="0" t="n">
        <f aca="false">SUMPRODUCT('FD inverse'!$A$11:$BH$11,'FD mesh'!$B$84:$BI$84,$E792:$BL792)+'FD inverse'!$A$11*$C793/Setup!$B$17+INDEX('FD inverse'!$A$11:$BH$11,1,'FD mesh'!$B$15+1)*Setup!$B$22</f>
        <v>23.6418321713418</v>
      </c>
      <c r="N793" s="0" t="n">
        <f aca="false">SUMPRODUCT('FD inverse'!$A$12:$BH$12,'FD mesh'!$B$84:$BI$84,$E792:$BL792)+'FD inverse'!$A$12*$C793/Setup!$B$17+INDEX('FD inverse'!$A$12:$BH$12,1,'FD mesh'!$B$15+1)*Setup!$B$22</f>
        <v>23.5794668045985</v>
      </c>
      <c r="O793" s="0" t="n">
        <f aca="false">SUMPRODUCT('FD inverse'!$A$13:$BH$13,'FD mesh'!$B$84:$BI$84,$E792:$BL792)+'FD inverse'!$A$13*$C793/Setup!$B$17+INDEX('FD inverse'!$A$13:$BH$13,1,'FD mesh'!$B$15+1)*Setup!$B$22</f>
        <v>23.5268240966559</v>
      </c>
      <c r="P793" s="0" t="n">
        <f aca="false">SUMPRODUCT('FD inverse'!$A$14:$BH$14,'FD mesh'!$B$84:$BI$84,$E792:$BL792)+'FD inverse'!$A$14*$C793/Setup!$B$17+INDEX('FD inverse'!$A$14:$BH$14,1,'FD mesh'!$B$15+1)*Setup!$B$22</f>
        <v>23.484083048413</v>
      </c>
      <c r="Q793" s="0" t="n">
        <f aca="false">SUMPRODUCT('FD inverse'!$A$15:$BH$15,'FD mesh'!$B$84:$BI$84,$E792:$BL792)+'FD inverse'!$A$15*$C793/Setup!$B$17+INDEX('FD inverse'!$A$15:$BH$15,1,'FD mesh'!$B$15+1)*Setup!$B$22</f>
        <v>23.4513623407011</v>
      </c>
      <c r="R793" s="0" t="n">
        <f aca="false">SUMPRODUCT('FD inverse'!$A$16:$BH$16,'FD mesh'!$B$84:$BI$84,$E792:$BL792)+'FD inverse'!$A$16*$C793/Setup!$B$17+INDEX('FD inverse'!$A$16:$BH$16,1,'FD mesh'!$B$15+1)*Setup!$B$22</f>
        <v>23.4287245335193</v>
      </c>
      <c r="S793" s="0" t="n">
        <f aca="false">SUMPRODUCT('FD inverse'!$A$17:$BH$17,'FD mesh'!$B$84:$BI$84,$E792:$BL792)+'FD inverse'!$A$17*$C793/Setup!$B$17+INDEX('FD inverse'!$A$17:$BH$17,1,'FD mesh'!$B$15+1)*Setup!$B$22</f>
        <v>22.8632768449674</v>
      </c>
      <c r="T793" s="0" t="n">
        <f aca="false">SUMPRODUCT('FD inverse'!$A$18:$BH$18,'FD mesh'!$B$84:$BI$84,$E792:$BL792)+'FD inverse'!$A$18*$C793/Setup!$B$17+INDEX('FD inverse'!$A$18:$BH$18,1,'FD mesh'!$B$15+1)*Setup!$B$22</f>
        <v>22.3025800768086</v>
      </c>
      <c r="U793" s="0" t="n">
        <f aca="false">SUMPRODUCT('FD inverse'!$A$19:$BH$19,'FD mesh'!$B$84:$BI$84,$E792:$BL792)+'FD inverse'!$A$19*$C793/Setup!$B$17+INDEX('FD inverse'!$A$19:$BH$19,1,'FD mesh'!$B$15+1)*Setup!$B$22</f>
        <v>21.7463399010271</v>
      </c>
      <c r="V793" s="0" t="n">
        <f aca="false">SUMPRODUCT('FD inverse'!$A$20:$BH$20,'FD mesh'!$B$84:$BI$84,$E792:$BL792)+'FD inverse'!$A$20*$C793/Setup!$B$17+INDEX('FD inverse'!$A$20:$BH$20,1,'FD mesh'!$B$15+1)*Setup!$B$22</f>
        <v>21.1942523896227</v>
      </c>
      <c r="W793" s="0" t="n">
        <f aca="false">SUMPRODUCT('FD inverse'!$A$21:$BH$21,'FD mesh'!$B$84:$BI$84,$E792:$BL792)+'FD inverse'!$A$21*$C793/Setup!$B$17+INDEX('FD inverse'!$A$21:$BH$21,1,'FD mesh'!$B$15+1)*Setup!$B$22</f>
        <v>20.646005474589</v>
      </c>
      <c r="X793" s="0" t="n">
        <f aca="false">SUMPRODUCT('FD inverse'!$A$22:$BH$22,'FD mesh'!$B$84:$BI$84,$E792:$BL792)+'FD inverse'!$A$22*$C793/Setup!$B$17+INDEX('FD inverse'!$A$22:$BH$22,1,'FD mesh'!$B$15+1)*Setup!$B$22</f>
        <v>20.1012802456054</v>
      </c>
      <c r="Y793" s="0" t="n">
        <f aca="false">SUMPRODUCT('FD inverse'!$A$23:$BH$23,'FD mesh'!$B$84:$BI$84,$E792:$BL792)+'FD inverse'!$A$23*$C793/Setup!$B$17+INDEX('FD inverse'!$A$23:$BH$23,1,'FD mesh'!$B$15+1)*Setup!$B$22</f>
        <v>19.5597520977565</v>
      </c>
      <c r="Z793" s="0" t="n">
        <f aca="false">SUMPRODUCT('FD inverse'!$A$24:$BH$24,'FD mesh'!$B$84:$BI$84,$E792:$BL792)+'FD inverse'!$A$24*$C793/Setup!$B$17+INDEX('FD inverse'!$A$24:$BH$24,1,'FD mesh'!$B$15+1)*Setup!$B$22</f>
        <v>19.0210917418403</v>
      </c>
      <c r="AA793" s="0" t="n">
        <f aca="false">SUMPRODUCT('FD inverse'!$A$25:$BH$25,'FD mesh'!$B$84:$BI$84,$E792:$BL792)+'FD inverse'!$A$25*$C793/Setup!$B$17+INDEX('FD inverse'!$A$25:$BH$25,1,'FD mesh'!$B$15+1)*Setup!$B$22</f>
        <v>18.4849660900284</v>
      </c>
      <c r="AB793" s="0" t="n">
        <f aca="false">SUMPRODUCT('FD inverse'!$A$26:$BH$26,'FD mesh'!$B$84:$BI$84,$E792:$BL792)+'FD inverse'!$A$26*$C793/Setup!$B$17+INDEX('FD inverse'!$A$26:$BH$26,1,'FD mesh'!$B$15+1)*Setup!$B$22</f>
        <v>17.951039029807</v>
      </c>
      <c r="AC793" s="0" t="n">
        <f aca="false">SUMPRODUCT('FD inverse'!$A$27:$BH$27,'FD mesh'!$B$84:$BI$84,$E792:$BL792)+'FD inverse'!$A$27*$C793/Setup!$B$17+INDEX('FD inverse'!$A$27:$BH$27,1,'FD mesh'!$B$15+1)*Setup!$B$22</f>
        <v>17.4189720992589</v>
      </c>
      <c r="AD793" s="0" t="n">
        <f aca="false">SUMPRODUCT('FD inverse'!$A$28:$BH$28,'FD mesh'!$B$84:$BI$84,$E792:$BL792)+'FD inverse'!$A$28*$C793/Setup!$B$17+INDEX('FD inverse'!$A$28:$BH$28,1,'FD mesh'!$B$15+1)*Setup!$B$22</f>
        <v>16.8884250768451</v>
      </c>
      <c r="AE793" s="0" t="n">
        <f aca="false">SUMPRODUCT('FD inverse'!$A$29:$BH$29,'FD mesh'!$B$84:$BI$84,$E792:$BL792)+'FD inverse'!$A$29*$C793/Setup!$B$17+INDEX('FD inverse'!$A$29:$BH$29,1,'FD mesh'!$B$15+1)*Setup!$B$22</f>
        <v>16.3590564989249</v>
      </c>
      <c r="AF793" s="0" t="n">
        <f aca="false">SUMPRODUCT('FD inverse'!$A$30:$BH$30,'FD mesh'!$B$84:$BI$84,$E792:$BL792)+'FD inverse'!$A$30*$C793/Setup!$B$17+INDEX('FD inverse'!$A$30:$BH$30,1,'FD mesh'!$B$15+1)*Setup!$B$22</f>
        <v>15.8305241183087</v>
      </c>
      <c r="AG793" s="0" t="n">
        <f aca="false">SUMPRODUCT('FD inverse'!$A$31:$BH$31,'FD mesh'!$B$84:$BI$84,$E792:$BL792)+'FD inverse'!$A$31*$C793/Setup!$B$17+INDEX('FD inverse'!$A$31:$BH$31,1,'FD mesh'!$B$15+1)*Setup!$B$22</f>
        <v>15.3024853171721</v>
      </c>
      <c r="AH793" s="0" t="n">
        <f aca="false">SUMPRODUCT('FD inverse'!$A$32:$BH$32,'FD mesh'!$B$84:$BI$84,$E792:$BL792)+'FD inverse'!$A$32*$C793/Setup!$B$17+INDEX('FD inverse'!$A$32:$BH$32,1,'FD mesh'!$B$15+1)*Setup!$B$22</f>
        <v>15.2803621667869</v>
      </c>
      <c r="AI793" s="0" t="n">
        <f aca="false">SUMPRODUCT('FD inverse'!$A$33:$BH$33,'FD mesh'!$B$84:$BI$84,$E792:$BL792)+'FD inverse'!$A$33*$C793/Setup!$B$17+INDEX('FD inverse'!$A$33:$BH$33,1,'FD mesh'!$B$15+1)*Setup!$B$22</f>
        <v>15.2584744373294</v>
      </c>
      <c r="AJ793" s="0" t="n">
        <f aca="false">SUMPRODUCT('FD inverse'!$A$34:$BH$34,'FD mesh'!$B$84:$BI$84,$E792:$BL792)+'FD inverse'!$A$34*$C793/Setup!$B$17+INDEX('FD inverse'!$A$34:$BH$34,1,'FD mesh'!$B$15+1)*Setup!$B$22</f>
        <v>15.2367989824538</v>
      </c>
      <c r="AK793" s="0" t="n">
        <f aca="false">SUMPRODUCT('FD inverse'!$A$35:$BH$35,'FD mesh'!$B$84:$BI$84,$E792:$BL792)+'FD inverse'!$A$35*$C793/Setup!$B$17+INDEX('FD inverse'!$A$35:$BH$35,1,'FD mesh'!$B$15+1)*Setup!$B$22</f>
        <v>15.2153137912658</v>
      </c>
      <c r="AL793" s="0" t="n">
        <f aca="false">SUMPRODUCT('FD inverse'!$A$36:$BH$36,'FD mesh'!$B$84:$BI$84,$E792:$BL792)+'FD inverse'!$A$36*$C793/Setup!$B$17+INDEX('FD inverse'!$A$36:$BH$36,1,'FD mesh'!$B$15+1)*Setup!$B$22</f>
        <v>15.1939979704031</v>
      </c>
      <c r="AM793" s="0" t="n">
        <f aca="false">SUMPRODUCT('FD inverse'!$A$37:$BH$37,'FD mesh'!$B$84:$BI$84,$E792:$BL792)+'FD inverse'!$A$37*$C793/Setup!$B$17+INDEX('FD inverse'!$A$37:$BH$37,1,'FD mesh'!$B$15+1)*Setup!$B$22</f>
        <v>15.1728317056721</v>
      </c>
      <c r="AN793" s="0" t="n">
        <f aca="false">SUMPRODUCT('FD inverse'!$A$38:$BH$38,'FD mesh'!$B$84:$BI$84,$E792:$BL792)+'FD inverse'!$A$38*$C793/Setup!$B$17+INDEX('FD inverse'!$A$38:$BH$38,1,'FD mesh'!$B$15+1)*Setup!$B$22</f>
        <v>15.1517962055765</v>
      </c>
      <c r="AO793" s="0" t="n">
        <f aca="false">SUMPRODUCT('FD inverse'!$A$39:$BH$39,'FD mesh'!$B$84:$BI$84,$E792:$BL792)+'FD inverse'!$A$39*$C793/Setup!$B$17+INDEX('FD inverse'!$A$39:$BH$39,1,'FD mesh'!$B$15+1)*Setup!$B$22</f>
        <v>15.1308736289389</v>
      </c>
      <c r="AP793" s="0" t="n">
        <f aca="false">SUMPRODUCT('FD inverse'!$A$40:$BH$40,'FD mesh'!$B$84:$BI$84,$E792:$BL792)+'FD inverse'!$A$40*$C793/Setup!$B$17+INDEX('FD inverse'!$A$40:$BH$40,1,'FD mesh'!$B$15+1)*Setup!$B$22</f>
        <v>15.1100469986772</v>
      </c>
      <c r="AQ793" s="0" t="n">
        <f aca="false">SUMPRODUCT('FD inverse'!$A$41:$BH$41,'FD mesh'!$B$84:$BI$84,$E792:$BL792)+'FD inverse'!$A$41*$C793/Setup!$B$17+INDEX('FD inverse'!$A$41:$BH$41,1,'FD mesh'!$B$15+1)*Setup!$B$22</f>
        <v>15.089300103676</v>
      </c>
      <c r="AR793" s="0" t="n">
        <f aca="false">SUMPRODUCT('FD inverse'!$A$42:$BH$42,'FD mesh'!$B$84:$BI$84,$E792:$BL792)+'FD inverse'!$A$42*$C793/Setup!$B$17+INDEX('FD inverse'!$A$42:$BH$42,1,'FD mesh'!$B$15+1)*Setup!$B$22</f>
        <v>15.0686173905812</v>
      </c>
      <c r="AS793" s="0" t="n">
        <f aca="false">SUMPRODUCT('FD inverse'!$A$43:$BH$43,'FD mesh'!$B$84:$BI$84,$E792:$BL792)+'FD inverse'!$A$43*$C793/Setup!$B$17+INDEX('FD inverse'!$A$43:$BH$43,1,'FD mesh'!$B$15+1)*Setup!$B$22</f>
        <v>0</v>
      </c>
      <c r="AT793" s="0" t="n">
        <f aca="false">SUMPRODUCT('FD inverse'!$A$44:$BH$44,'FD mesh'!$B$84:$BI$84,$E792:$BL792)+'FD inverse'!$A$44*$C793/Setup!$B$17+INDEX('FD inverse'!$A$44:$BH$44,1,'FD mesh'!$B$15+1)*Setup!$B$22</f>
        <v>0</v>
      </c>
      <c r="AU793" s="0" t="n">
        <f aca="false">SUMPRODUCT('FD inverse'!$A$45:$BH$45,'FD mesh'!$B$84:$BI$84,$E792:$BL792)+'FD inverse'!$A$45*$C793/Setup!$B$17+INDEX('FD inverse'!$A$45:$BH$45,1,'FD mesh'!$B$15+1)*Setup!$B$22</f>
        <v>0</v>
      </c>
      <c r="AV793" s="0" t="n">
        <f aca="false">SUMPRODUCT('FD inverse'!$A$46:$BH$46,'FD mesh'!$B$84:$BI$84,$E792:$BL792)+'FD inverse'!$A$46*$C793/Setup!$B$17+INDEX('FD inverse'!$A$46:$BH$46,1,'FD mesh'!$B$15+1)*Setup!$B$22</f>
        <v>0</v>
      </c>
      <c r="AW793" s="0" t="n">
        <f aca="false">SUMPRODUCT('FD inverse'!$A$47:$BH$47,'FD mesh'!$B$84:$BI$84,$E792:$BL792)+'FD inverse'!$A$47*$C793/Setup!$B$17+INDEX('FD inverse'!$A$47:$BH$47,1,'FD mesh'!$B$15+1)*Setup!$B$22</f>
        <v>0</v>
      </c>
      <c r="AX793" s="0" t="n">
        <f aca="false">SUMPRODUCT('FD inverse'!$A$48:$BH$48,'FD mesh'!$B$84:$BI$84,$E792:$BL792)+'FD inverse'!$A$48*$C793/Setup!$B$17+INDEX('FD inverse'!$A$48:$BH$48,1,'FD mesh'!$B$15+1)*Setup!$B$22</f>
        <v>0</v>
      </c>
      <c r="AY793" s="0" t="n">
        <f aca="false">SUMPRODUCT('FD inverse'!$A$49:$BH$49,'FD mesh'!$B$84:$BI$84,$E792:$BL792)+'FD inverse'!$A$49*$C793/Setup!$B$17+INDEX('FD inverse'!$A$49:$BH$49,1,'FD mesh'!$B$15+1)*Setup!$B$22</f>
        <v>0</v>
      </c>
      <c r="AZ793" s="0" t="n">
        <f aca="false">SUMPRODUCT('FD inverse'!$A$50:$BH$50,'FD mesh'!$B$84:$BI$84,$E792:$BL792)+'FD inverse'!$A$50*$C793/Setup!$B$17+INDEX('FD inverse'!$A$50:$BH$50,1,'FD mesh'!$B$15+1)*Setup!$B$22</f>
        <v>0</v>
      </c>
      <c r="BA793" s="0" t="n">
        <f aca="false">SUMPRODUCT('FD inverse'!$A$51:$BH$51,'FD mesh'!$B$84:$BI$84,$E792:$BL792)+'FD inverse'!$A$51*$C793/Setup!$B$17+INDEX('FD inverse'!$A$51:$BH$51,1,'FD mesh'!$B$15+1)*Setup!$B$22</f>
        <v>0</v>
      </c>
      <c r="BB793" s="0" t="n">
        <f aca="false">SUMPRODUCT('FD inverse'!$A$52:$BH$52,'FD mesh'!$B$84:$BI$84,$E792:$BL792)+'FD inverse'!$A$52*$C793/Setup!$B$17+INDEX('FD inverse'!$A$52:$BH$52,1,'FD mesh'!$B$15+1)*Setup!$B$22</f>
        <v>0</v>
      </c>
      <c r="BC793" s="0" t="n">
        <f aca="false">SUMPRODUCT('FD inverse'!$A$53:$BH$53,'FD mesh'!$B$84:$BI$84,$E792:$BL792)+'FD inverse'!$A$53*$C793/Setup!$B$17+INDEX('FD inverse'!$A$53:$BH$53,1,'FD mesh'!$B$15+1)*Setup!$B$22</f>
        <v>0</v>
      </c>
      <c r="BD793" s="0" t="n">
        <f aca="false">SUMPRODUCT('FD inverse'!$A$54:$BH$54,'FD mesh'!$B$84:$BI$84,$E792:$BL792)+'FD inverse'!$A$54*$C793/Setup!$B$17+INDEX('FD inverse'!$A$54:$BH$54,1,'FD mesh'!$B$15+1)*Setup!$B$22</f>
        <v>0</v>
      </c>
      <c r="BE793" s="0" t="n">
        <f aca="false">SUMPRODUCT('FD inverse'!$A$55:$BH$55,'FD mesh'!$B$84:$BI$84,$E792:$BL792)+'FD inverse'!$A$55*$C793/Setup!$B$17+INDEX('FD inverse'!$A$55:$BH$55,1,'FD mesh'!$B$15+1)*Setup!$B$22</f>
        <v>0</v>
      </c>
      <c r="BF793" s="0" t="n">
        <f aca="false">SUMPRODUCT('FD inverse'!$A$56:$BH$56,'FD mesh'!$B$84:$BI$84,$E792:$BL792)+'FD inverse'!$A$56*$C793/Setup!$B$17+INDEX('FD inverse'!$A$56:$BH$56,1,'FD mesh'!$B$15+1)*Setup!$B$22</f>
        <v>0</v>
      </c>
      <c r="BG793" s="0" t="n">
        <f aca="false">SUMPRODUCT('FD inverse'!$A$57:$BH$57,'FD mesh'!$B$84:$BI$84,$E792:$BL792)+'FD inverse'!$A$57*$C793/Setup!$B$17+INDEX('FD inverse'!$A$57:$BH$57,1,'FD mesh'!$B$15+1)*Setup!$B$22</f>
        <v>0</v>
      </c>
      <c r="BH793" s="0" t="n">
        <f aca="false">SUMPRODUCT('FD inverse'!$A$58:$BH$58,'FD mesh'!$B$84:$BI$84,$E792:$BL792)+'FD inverse'!$A$58*$C793/Setup!$B$17+INDEX('FD inverse'!$A$58:$BH$58,1,'FD mesh'!$B$15+1)*Setup!$B$22</f>
        <v>0</v>
      </c>
      <c r="BI793" s="0" t="n">
        <f aca="false">SUMPRODUCT('FD inverse'!$A$59:$BH$59,'FD mesh'!$B$84:$BI$84,$E792:$BL792)+'FD inverse'!$A$59*$C793/Setup!$B$17+INDEX('FD inverse'!$A$59:$BH$59,1,'FD mesh'!$B$15+1)*Setup!$B$22</f>
        <v>0</v>
      </c>
      <c r="BJ793" s="0" t="n">
        <f aca="false">SUMPRODUCT('FD inverse'!$A$60:$BH$60,'FD mesh'!$B$84:$BI$84,$E792:$BL792)+'FD inverse'!$A$60*$C793/Setup!$B$17+INDEX('FD inverse'!$A$60:$BH$60,1,'FD mesh'!$B$15+1)*Setup!$B$22</f>
        <v>0</v>
      </c>
      <c r="BK793" s="0" t="n">
        <f aca="false">SUMPRODUCT('FD inverse'!$A$61:$BH$61,'FD mesh'!$B$84:$BI$84,$E792:$BL792)+'FD inverse'!$A$61*$C793/Setup!$B$17+INDEX('FD inverse'!$A$61:$BH$61,1,'FD mesh'!$B$15+1)*Setup!$B$22</f>
        <v>0</v>
      </c>
      <c r="BL793" s="0" t="n">
        <f aca="false">SUMPRODUCT('FD inverse'!$A$62:$BH$62,'FD mesh'!$B$84:$BI$84,$E792:$BL792)+'FD inverse'!$A$62*$C793/Setup!$B$17+INDEX('FD inverse'!$A$62:$BH$62,1,'FD mesh'!$B$15+1)*Setup!$B$22</f>
        <v>0</v>
      </c>
    </row>
    <row r="794" customFormat="false" ht="15" hidden="false" customHeight="false" outlineLevel="0" collapsed="false">
      <c r="A794" s="0" t="n">
        <v>789</v>
      </c>
      <c r="B794" s="0" t="n">
        <f aca="false">A794*Setup!$B$11/3600</f>
        <v>65.75</v>
      </c>
      <c r="C794" s="0" t="n">
        <f aca="false">Setup!$B$7+Setup!$B$8*COS(2*PI()*(B794-Setup!$B$9)/24)</f>
        <v>27.5874909661308</v>
      </c>
      <c r="D794" s="0" t="n">
        <f aca="false">(C794-E794)/Setup!$B$17</f>
        <v>11.9236865532994</v>
      </c>
      <c r="E794" s="0" t="n">
        <f aca="false">SUMPRODUCT('FD inverse'!$A$3:$BH$3,'FD mesh'!$B$84:$BI$84,$E793:$BL793)+'FD inverse'!$A$3*$C794/Setup!$B$17+INDEX('FD inverse'!$A$3:$BH$3,1,'FD mesh'!$B$15+1)*Setup!$B$22</f>
        <v>26.0374117142018</v>
      </c>
      <c r="F794" s="0" t="n">
        <f aca="false">SUMPRODUCT('FD inverse'!$A$4:$BH$4,'FD mesh'!$B$84:$BI$84,$E793:$BL793)+'FD inverse'!$A$4*$C794/Setup!$B$17+INDEX('FD inverse'!$A$4:$BH$4,1,'FD mesh'!$B$15+1)*Setup!$B$22</f>
        <v>25.6795102229008</v>
      </c>
      <c r="G794" s="0" t="n">
        <f aca="false">SUMPRODUCT('FD inverse'!$A$5:$BH$5,'FD mesh'!$B$84:$BI$84,$E793:$BL793)+'FD inverse'!$A$5*$C794/Setup!$B$17+INDEX('FD inverse'!$A$5:$BH$5,1,'FD mesh'!$B$15+1)*Setup!$B$22</f>
        <v>25.3178053885648</v>
      </c>
      <c r="H794" s="0" t="n">
        <f aca="false">SUMPRODUCT('FD inverse'!$A$6:$BH$6,'FD mesh'!$B$84:$BI$84,$E793:$BL793)+'FD inverse'!$A$6*$C794/Setup!$B$17+INDEX('FD inverse'!$A$6:$BH$6,1,'FD mesh'!$B$15+1)*Setup!$B$22</f>
        <v>24.0995644813493</v>
      </c>
      <c r="I794" s="0" t="n">
        <f aca="false">SUMPRODUCT('FD inverse'!$A$7:$BH$7,'FD mesh'!$B$84:$BI$84,$E793:$BL793)+'FD inverse'!$A$7*$C794/Setup!$B$17+INDEX('FD inverse'!$A$7:$BH$7,1,'FD mesh'!$B$15+1)*Setup!$B$22</f>
        <v>23.9951201734956</v>
      </c>
      <c r="J794" s="0" t="n">
        <f aca="false">SUMPRODUCT('FD inverse'!$A$8:$BH$8,'FD mesh'!$B$84:$BI$84,$E793:$BL793)+'FD inverse'!$A$8*$C794/Setup!$B$17+INDEX('FD inverse'!$A$8:$BH$8,1,'FD mesh'!$B$15+1)*Setup!$B$22</f>
        <v>23.8981427215959</v>
      </c>
      <c r="K794" s="0" t="n">
        <f aca="false">SUMPRODUCT('FD inverse'!$A$9:$BH$9,'FD mesh'!$B$84:$BI$84,$E793:$BL793)+'FD inverse'!$A$9*$C794/Setup!$B$17+INDEX('FD inverse'!$A$9:$BH$9,1,'FD mesh'!$B$15+1)*Setup!$B$22</f>
        <v>23.8092507876457</v>
      </c>
      <c r="L794" s="0" t="n">
        <f aca="false">SUMPRODUCT('FD inverse'!$A$10:$BH$10,'FD mesh'!$B$84:$BI$84,$E793:$BL793)+'FD inverse'!$A$10*$C794/Setup!$B$17+INDEX('FD inverse'!$A$10:$BH$10,1,'FD mesh'!$B$15+1)*Setup!$B$22</f>
        <v>23.7289568483668</v>
      </c>
      <c r="M794" s="0" t="n">
        <f aca="false">SUMPRODUCT('FD inverse'!$A$11:$BH$11,'FD mesh'!$B$84:$BI$84,$E793:$BL793)+'FD inverse'!$A$11*$C794/Setup!$B$17+INDEX('FD inverse'!$A$11:$BH$11,1,'FD mesh'!$B$15+1)*Setup!$B$22</f>
        <v>23.6576786801959</v>
      </c>
      <c r="N794" s="0" t="n">
        <f aca="false">SUMPRODUCT('FD inverse'!$A$12:$BH$12,'FD mesh'!$B$84:$BI$84,$E793:$BL793)+'FD inverse'!$A$12*$C794/Setup!$B$17+INDEX('FD inverse'!$A$12:$BH$12,1,'FD mesh'!$B$15+1)*Setup!$B$22</f>
        <v>23.5957494848004</v>
      </c>
      <c r="O794" s="0" t="n">
        <f aca="false">SUMPRODUCT('FD inverse'!$A$13:$BH$13,'FD mesh'!$B$84:$BI$84,$E793:$BL793)+'FD inverse'!$A$13*$C794/Setup!$B$17+INDEX('FD inverse'!$A$13:$BH$13,1,'FD mesh'!$B$15+1)*Setup!$B$22</f>
        <v>23.5434265904089</v>
      </c>
      <c r="P794" s="0" t="n">
        <f aca="false">SUMPRODUCT('FD inverse'!$A$14:$BH$14,'FD mesh'!$B$84:$BI$84,$E793:$BL793)+'FD inverse'!$A$14*$C794/Setup!$B$17+INDEX('FD inverse'!$A$14:$BH$14,1,'FD mesh'!$B$15+1)*Setup!$B$22</f>
        <v>23.5008986775826</v>
      </c>
      <c r="Q794" s="0" t="n">
        <f aca="false">SUMPRODUCT('FD inverse'!$A$15:$BH$15,'FD mesh'!$B$84:$BI$84,$E793:$BL793)+'FD inverse'!$A$15*$C794/Setup!$B$17+INDEX('FD inverse'!$A$15:$BH$15,1,'FD mesh'!$B$15+1)*Setup!$B$22</f>
        <v>23.4682914899301</v>
      </c>
      <c r="R794" s="0" t="n">
        <f aca="false">SUMPRODUCT('FD inverse'!$A$16:$BH$16,'FD mesh'!$B$84:$BI$84,$E793:$BL793)+'FD inverse'!$A$16*$C794/Setup!$B$17+INDEX('FD inverse'!$A$16:$BH$16,1,'FD mesh'!$B$15+1)*Setup!$B$22</f>
        <v>23.4456720009377</v>
      </c>
      <c r="S794" s="0" t="n">
        <f aca="false">SUMPRODUCT('FD inverse'!$A$17:$BH$17,'FD mesh'!$B$84:$BI$84,$E793:$BL793)+'FD inverse'!$A$17*$C794/Setup!$B$17+INDEX('FD inverse'!$A$17:$BH$17,1,'FD mesh'!$B$15+1)*Setup!$B$22</f>
        <v>22.8792837924219</v>
      </c>
      <c r="T794" s="0" t="n">
        <f aca="false">SUMPRODUCT('FD inverse'!$A$18:$BH$18,'FD mesh'!$B$84:$BI$84,$E793:$BL793)+'FD inverse'!$A$18*$C794/Setup!$B$17+INDEX('FD inverse'!$A$18:$BH$18,1,'FD mesh'!$B$15+1)*Setup!$B$22</f>
        <v>22.3176061998713</v>
      </c>
      <c r="U794" s="0" t="n">
        <f aca="false">SUMPRODUCT('FD inverse'!$A$19:$BH$19,'FD mesh'!$B$84:$BI$84,$E793:$BL793)+'FD inverse'!$A$19*$C794/Setup!$B$17+INDEX('FD inverse'!$A$19:$BH$19,1,'FD mesh'!$B$15+1)*Setup!$B$22</f>
        <v>21.7603505806791</v>
      </c>
      <c r="V794" s="0" t="n">
        <f aca="false">SUMPRODUCT('FD inverse'!$A$20:$BH$20,'FD mesh'!$B$84:$BI$84,$E793:$BL793)+'FD inverse'!$A$20*$C794/Setup!$B$17+INDEX('FD inverse'!$A$20:$BH$20,1,'FD mesh'!$B$15+1)*Setup!$B$22</f>
        <v>21.207218104356</v>
      </c>
      <c r="W794" s="0" t="n">
        <f aca="false">SUMPRODUCT('FD inverse'!$A$21:$BH$21,'FD mesh'!$B$84:$BI$84,$E793:$BL793)+'FD inverse'!$A$21*$C794/Setup!$B$17+INDEX('FD inverse'!$A$21:$BH$21,1,'FD mesh'!$B$15+1)*Setup!$B$22</f>
        <v>20.6579012526544</v>
      </c>
      <c r="X794" s="0" t="n">
        <f aca="false">SUMPRODUCT('FD inverse'!$A$22:$BH$22,'FD mesh'!$B$84:$BI$84,$E793:$BL793)+'FD inverse'!$A$22*$C794/Setup!$B$17+INDEX('FD inverse'!$A$22:$BH$22,1,'FD mesh'!$B$15+1)*Setup!$B$22</f>
        <v>20.1120851584977</v>
      </c>
      <c r="Y794" s="0" t="n">
        <f aca="false">SUMPRODUCT('FD inverse'!$A$23:$BH$23,'FD mesh'!$B$84:$BI$84,$E793:$BL793)+'FD inverse'!$A$23*$C794/Setup!$B$17+INDEX('FD inverse'!$A$23:$BH$23,1,'FD mesh'!$B$15+1)*Setup!$B$22</f>
        <v>19.5694487958493</v>
      </c>
      <c r="Z794" s="0" t="n">
        <f aca="false">SUMPRODUCT('FD inverse'!$A$24:$BH$24,'FD mesh'!$B$84:$BI$84,$E793:$BL793)+'FD inverse'!$A$24*$C794/Setup!$B$17+INDEX('FD inverse'!$A$24:$BH$24,1,'FD mesh'!$B$15+1)*Setup!$B$22</f>
        <v>19.0296660329254</v>
      </c>
      <c r="AA794" s="0" t="n">
        <f aca="false">SUMPRODUCT('FD inverse'!$A$25:$BH$25,'FD mesh'!$B$84:$BI$84,$E793:$BL793)+'FD inverse'!$A$25*$C794/Setup!$B$17+INDEX('FD inverse'!$A$25:$BH$25,1,'FD mesh'!$B$15+1)*Setup!$B$22</f>
        <v>18.492406561378</v>
      </c>
      <c r="AB794" s="0" t="n">
        <f aca="false">SUMPRODUCT('FD inverse'!$A$26:$BH$26,'FD mesh'!$B$84:$BI$84,$E793:$BL793)+'FD inverse'!$A$26*$C794/Setup!$B$17+INDEX('FD inverse'!$A$26:$BH$26,1,'FD mesh'!$B$15+1)*Setup!$B$22</f>
        <v>17.9573367142563</v>
      </c>
      <c r="AC794" s="0" t="n">
        <f aca="false">SUMPRODUCT('FD inverse'!$A$27:$BH$27,'FD mesh'!$B$84:$BI$84,$E793:$BL793)+'FD inverse'!$A$27*$C794/Setup!$B$17+INDEX('FD inverse'!$A$27:$BH$27,1,'FD mesh'!$B$15+1)*Setup!$B$22</f>
        <v>17.4241201857012</v>
      </c>
      <c r="AD794" s="0" t="n">
        <f aca="false">SUMPRODUCT('FD inverse'!$A$28:$BH$28,'FD mesh'!$B$84:$BI$84,$E793:$BL793)+'FD inverse'!$A$28*$C794/Setup!$B$17+INDEX('FD inverse'!$A$28:$BH$28,1,'FD mesh'!$B$15+1)*Setup!$B$22</f>
        <v>16.8924186654419</v>
      </c>
      <c r="AE794" s="0" t="n">
        <f aca="false">SUMPRODUCT('FD inverse'!$A$29:$BH$29,'FD mesh'!$B$84:$BI$84,$E793:$BL793)+'FD inverse'!$A$29*$C794/Setup!$B$17+INDEX('FD inverse'!$A$29:$BH$29,1,'FD mesh'!$B$15+1)*Setup!$B$22</f>
        <v>16.3618924012554</v>
      </c>
      <c r="AF794" s="0" t="n">
        <f aca="false">SUMPRODUCT('FD inverse'!$A$30:$BH$30,'FD mesh'!$B$84:$BI$84,$E793:$BL793)+'FD inverse'!$A$30*$C794/Setup!$B$17+INDEX('FD inverse'!$A$30:$BH$30,1,'FD mesh'!$B$15+1)*Setup!$B$22</f>
        <v>15.8322007026118</v>
      </c>
      <c r="AG794" s="0" t="n">
        <f aca="false">SUMPRODUCT('FD inverse'!$A$31:$BH$31,'FD mesh'!$B$84:$BI$84,$E793:$BL793)+'FD inverse'!$A$31*$C794/Setup!$B$17+INDEX('FD inverse'!$A$31:$BH$31,1,'FD mesh'!$B$15+1)*Setup!$B$22</f>
        <v>15.3030023987775</v>
      </c>
      <c r="AH794" s="0" t="n">
        <f aca="false">SUMPRODUCT('FD inverse'!$A$32:$BH$32,'FD mesh'!$B$84:$BI$84,$E793:$BL793)+'FD inverse'!$A$32*$C794/Setup!$B$17+INDEX('FD inverse'!$A$32:$BH$32,1,'FD mesh'!$B$15+1)*Setup!$B$22</f>
        <v>15.2808314324939</v>
      </c>
      <c r="AI794" s="0" t="n">
        <f aca="false">SUMPRODUCT('FD inverse'!$A$33:$BH$33,'FD mesh'!$B$84:$BI$84,$E793:$BL793)+'FD inverse'!$A$33*$C794/Setup!$B$17+INDEX('FD inverse'!$A$33:$BH$33,1,'FD mesh'!$B$15+1)*Setup!$B$22</f>
        <v>15.2588980193199</v>
      </c>
      <c r="AJ794" s="0" t="n">
        <f aca="false">SUMPRODUCT('FD inverse'!$A$34:$BH$34,'FD mesh'!$B$84:$BI$84,$E793:$BL793)+'FD inverse'!$A$34*$C794/Setup!$B$17+INDEX('FD inverse'!$A$34:$BH$34,1,'FD mesh'!$B$15+1)*Setup!$B$22</f>
        <v>15.2371790331059</v>
      </c>
      <c r="AK794" s="0" t="n">
        <f aca="false">SUMPRODUCT('FD inverse'!$A$35:$BH$35,'FD mesh'!$B$84:$BI$84,$E793:$BL793)+'FD inverse'!$A$35*$C794/Setup!$B$17+INDEX('FD inverse'!$A$35:$BH$35,1,'FD mesh'!$B$15+1)*Setup!$B$22</f>
        <v>15.2156524372858</v>
      </c>
      <c r="AL794" s="0" t="n">
        <f aca="false">SUMPRODUCT('FD inverse'!$A$36:$BH$36,'FD mesh'!$B$84:$BI$84,$E793:$BL793)+'FD inverse'!$A$36*$C794/Setup!$B$17+INDEX('FD inverse'!$A$36:$BH$36,1,'FD mesh'!$B$15+1)*Setup!$B$22</f>
        <v>15.1942972718811</v>
      </c>
      <c r="AM794" s="0" t="n">
        <f aca="false">SUMPRODUCT('FD inverse'!$A$37:$BH$37,'FD mesh'!$B$84:$BI$84,$E793:$BL793)+'FD inverse'!$A$37*$C794/Setup!$B$17+INDEX('FD inverse'!$A$37:$BH$37,1,'FD mesh'!$B$15+1)*Setup!$B$22</f>
        <v>15.1730936197784</v>
      </c>
      <c r="AN794" s="0" t="n">
        <f aca="false">SUMPRODUCT('FD inverse'!$A$38:$BH$38,'FD mesh'!$B$84:$BI$84,$E793:$BL793)+'FD inverse'!$A$38*$C794/Setup!$B$17+INDEX('FD inverse'!$A$38:$BH$38,1,'FD mesh'!$B$15+1)*Setup!$B$22</f>
        <v>15.1520225546292</v>
      </c>
      <c r="AO794" s="0" t="n">
        <f aca="false">SUMPRODUCT('FD inverse'!$A$39:$BH$39,'FD mesh'!$B$84:$BI$84,$E793:$BL793)+'FD inverse'!$A$39*$C794/Setup!$B$17+INDEX('FD inverse'!$A$39:$BH$39,1,'FD mesh'!$B$15+1)*Setup!$B$22</f>
        <v>15.131066072584</v>
      </c>
      <c r="AP794" s="0" t="n">
        <f aca="false">SUMPRODUCT('FD inverse'!$A$40:$BH$40,'FD mesh'!$B$84:$BI$84,$E793:$BL793)+'FD inverse'!$A$40*$C794/Setup!$B$17+INDEX('FD inverse'!$A$40:$BH$40,1,'FD mesh'!$B$15+1)*Setup!$B$22</f>
        <v>15.1102070099445</v>
      </c>
      <c r="AQ794" s="0" t="n">
        <f aca="false">SUMPRODUCT('FD inverse'!$A$41:$BH$41,'FD mesh'!$B$84:$BI$84,$E793:$BL793)+'FD inverse'!$A$41*$C794/Setup!$B$17+INDEX('FD inverse'!$A$41:$BH$41,1,'FD mesh'!$B$15+1)*Setup!$B$22</f>
        <v>15.0894289486942</v>
      </c>
      <c r="AR794" s="0" t="n">
        <f aca="false">SUMPRODUCT('FD inverse'!$A$42:$BH$42,'FD mesh'!$B$84:$BI$84,$E793:$BL793)+'FD inverse'!$A$42*$C794/Setup!$B$17+INDEX('FD inverse'!$A$42:$BH$42,1,'FD mesh'!$B$15+1)*Setup!$B$22</f>
        <v>15.0687161117597</v>
      </c>
      <c r="AS794" s="0" t="n">
        <f aca="false">SUMPRODUCT('FD inverse'!$A$43:$BH$43,'FD mesh'!$B$84:$BI$84,$E793:$BL793)+'FD inverse'!$A$43*$C794/Setup!$B$17+INDEX('FD inverse'!$A$43:$BH$43,1,'FD mesh'!$B$15+1)*Setup!$B$22</f>
        <v>0</v>
      </c>
      <c r="AT794" s="0" t="n">
        <f aca="false">SUMPRODUCT('FD inverse'!$A$44:$BH$44,'FD mesh'!$B$84:$BI$84,$E793:$BL793)+'FD inverse'!$A$44*$C794/Setup!$B$17+INDEX('FD inverse'!$A$44:$BH$44,1,'FD mesh'!$B$15+1)*Setup!$B$22</f>
        <v>0</v>
      </c>
      <c r="AU794" s="0" t="n">
        <f aca="false">SUMPRODUCT('FD inverse'!$A$45:$BH$45,'FD mesh'!$B$84:$BI$84,$E793:$BL793)+'FD inverse'!$A$45*$C794/Setup!$B$17+INDEX('FD inverse'!$A$45:$BH$45,1,'FD mesh'!$B$15+1)*Setup!$B$22</f>
        <v>0</v>
      </c>
      <c r="AV794" s="0" t="n">
        <f aca="false">SUMPRODUCT('FD inverse'!$A$46:$BH$46,'FD mesh'!$B$84:$BI$84,$E793:$BL793)+'FD inverse'!$A$46*$C794/Setup!$B$17+INDEX('FD inverse'!$A$46:$BH$46,1,'FD mesh'!$B$15+1)*Setup!$B$22</f>
        <v>0</v>
      </c>
      <c r="AW794" s="0" t="n">
        <f aca="false">SUMPRODUCT('FD inverse'!$A$47:$BH$47,'FD mesh'!$B$84:$BI$84,$E793:$BL793)+'FD inverse'!$A$47*$C794/Setup!$B$17+INDEX('FD inverse'!$A$47:$BH$47,1,'FD mesh'!$B$15+1)*Setup!$B$22</f>
        <v>0</v>
      </c>
      <c r="AX794" s="0" t="n">
        <f aca="false">SUMPRODUCT('FD inverse'!$A$48:$BH$48,'FD mesh'!$B$84:$BI$84,$E793:$BL793)+'FD inverse'!$A$48*$C794/Setup!$B$17+INDEX('FD inverse'!$A$48:$BH$48,1,'FD mesh'!$B$15+1)*Setup!$B$22</f>
        <v>0</v>
      </c>
      <c r="AY794" s="0" t="n">
        <f aca="false">SUMPRODUCT('FD inverse'!$A$49:$BH$49,'FD mesh'!$B$84:$BI$84,$E793:$BL793)+'FD inverse'!$A$49*$C794/Setup!$B$17+INDEX('FD inverse'!$A$49:$BH$49,1,'FD mesh'!$B$15+1)*Setup!$B$22</f>
        <v>0</v>
      </c>
      <c r="AZ794" s="0" t="n">
        <f aca="false">SUMPRODUCT('FD inverse'!$A$50:$BH$50,'FD mesh'!$B$84:$BI$84,$E793:$BL793)+'FD inverse'!$A$50*$C794/Setup!$B$17+INDEX('FD inverse'!$A$50:$BH$50,1,'FD mesh'!$B$15+1)*Setup!$B$22</f>
        <v>0</v>
      </c>
      <c r="BA794" s="0" t="n">
        <f aca="false">SUMPRODUCT('FD inverse'!$A$51:$BH$51,'FD mesh'!$B$84:$BI$84,$E793:$BL793)+'FD inverse'!$A$51*$C794/Setup!$B$17+INDEX('FD inverse'!$A$51:$BH$51,1,'FD mesh'!$B$15+1)*Setup!$B$22</f>
        <v>0</v>
      </c>
      <c r="BB794" s="0" t="n">
        <f aca="false">SUMPRODUCT('FD inverse'!$A$52:$BH$52,'FD mesh'!$B$84:$BI$84,$E793:$BL793)+'FD inverse'!$A$52*$C794/Setup!$B$17+INDEX('FD inverse'!$A$52:$BH$52,1,'FD mesh'!$B$15+1)*Setup!$B$22</f>
        <v>0</v>
      </c>
      <c r="BC794" s="0" t="n">
        <f aca="false">SUMPRODUCT('FD inverse'!$A$53:$BH$53,'FD mesh'!$B$84:$BI$84,$E793:$BL793)+'FD inverse'!$A$53*$C794/Setup!$B$17+INDEX('FD inverse'!$A$53:$BH$53,1,'FD mesh'!$B$15+1)*Setup!$B$22</f>
        <v>0</v>
      </c>
      <c r="BD794" s="0" t="n">
        <f aca="false">SUMPRODUCT('FD inverse'!$A$54:$BH$54,'FD mesh'!$B$84:$BI$84,$E793:$BL793)+'FD inverse'!$A$54*$C794/Setup!$B$17+INDEX('FD inverse'!$A$54:$BH$54,1,'FD mesh'!$B$15+1)*Setup!$B$22</f>
        <v>0</v>
      </c>
      <c r="BE794" s="0" t="n">
        <f aca="false">SUMPRODUCT('FD inverse'!$A$55:$BH$55,'FD mesh'!$B$84:$BI$84,$E793:$BL793)+'FD inverse'!$A$55*$C794/Setup!$B$17+INDEX('FD inverse'!$A$55:$BH$55,1,'FD mesh'!$B$15+1)*Setup!$B$22</f>
        <v>0</v>
      </c>
      <c r="BF794" s="0" t="n">
        <f aca="false">SUMPRODUCT('FD inverse'!$A$56:$BH$56,'FD mesh'!$B$84:$BI$84,$E793:$BL793)+'FD inverse'!$A$56*$C794/Setup!$B$17+INDEX('FD inverse'!$A$56:$BH$56,1,'FD mesh'!$B$15+1)*Setup!$B$22</f>
        <v>0</v>
      </c>
      <c r="BG794" s="0" t="n">
        <f aca="false">SUMPRODUCT('FD inverse'!$A$57:$BH$57,'FD mesh'!$B$84:$BI$84,$E793:$BL793)+'FD inverse'!$A$57*$C794/Setup!$B$17+INDEX('FD inverse'!$A$57:$BH$57,1,'FD mesh'!$B$15+1)*Setup!$B$22</f>
        <v>0</v>
      </c>
      <c r="BH794" s="0" t="n">
        <f aca="false">SUMPRODUCT('FD inverse'!$A$58:$BH$58,'FD mesh'!$B$84:$BI$84,$E793:$BL793)+'FD inverse'!$A$58*$C794/Setup!$B$17+INDEX('FD inverse'!$A$58:$BH$58,1,'FD mesh'!$B$15+1)*Setup!$B$22</f>
        <v>0</v>
      </c>
      <c r="BI794" s="0" t="n">
        <f aca="false">SUMPRODUCT('FD inverse'!$A$59:$BH$59,'FD mesh'!$B$84:$BI$84,$E793:$BL793)+'FD inverse'!$A$59*$C794/Setup!$B$17+INDEX('FD inverse'!$A$59:$BH$59,1,'FD mesh'!$B$15+1)*Setup!$B$22</f>
        <v>0</v>
      </c>
      <c r="BJ794" s="0" t="n">
        <f aca="false">SUMPRODUCT('FD inverse'!$A$60:$BH$60,'FD mesh'!$B$84:$BI$84,$E793:$BL793)+'FD inverse'!$A$60*$C794/Setup!$B$17+INDEX('FD inverse'!$A$60:$BH$60,1,'FD mesh'!$B$15+1)*Setup!$B$22</f>
        <v>0</v>
      </c>
      <c r="BK794" s="0" t="n">
        <f aca="false">SUMPRODUCT('FD inverse'!$A$61:$BH$61,'FD mesh'!$B$84:$BI$84,$E793:$BL793)+'FD inverse'!$A$61*$C794/Setup!$B$17+INDEX('FD inverse'!$A$61:$BH$61,1,'FD mesh'!$B$15+1)*Setup!$B$22</f>
        <v>0</v>
      </c>
      <c r="BL794" s="0" t="n">
        <f aca="false">SUMPRODUCT('FD inverse'!$A$62:$BH$62,'FD mesh'!$B$84:$BI$84,$E793:$BL793)+'FD inverse'!$A$62*$C794/Setup!$B$17+INDEX('FD inverse'!$A$62:$BH$62,1,'FD mesh'!$B$15+1)*Setup!$B$22</f>
        <v>0</v>
      </c>
    </row>
    <row r="795" customFormat="false" ht="15" hidden="false" customHeight="false" outlineLevel="0" collapsed="false">
      <c r="A795" s="0" t="n">
        <v>790</v>
      </c>
      <c r="B795" s="0" t="n">
        <f aca="false">A795*Setup!$B$11/3600</f>
        <v>65.8333333333333</v>
      </c>
      <c r="C795" s="0" t="n">
        <f aca="false">Setup!$B$7+Setup!$B$8*COS(2*PI()*(B795-Setup!$B$9)/24)</f>
        <v>27.5480433327129</v>
      </c>
      <c r="D795" s="0" t="n">
        <f aca="false">(C795-E795)/Setup!$B$17</f>
        <v>11.7362749556734</v>
      </c>
      <c r="E795" s="0" t="n">
        <f aca="false">SUMPRODUCT('FD inverse'!$A$3:$BH$3,'FD mesh'!$B$84:$BI$84,$E794:$BL794)+'FD inverse'!$A$3*$C795/Setup!$B$17+INDEX('FD inverse'!$A$3:$BH$3,1,'FD mesh'!$B$15+1)*Setup!$B$22</f>
        <v>26.0223275884753</v>
      </c>
      <c r="F795" s="0" t="n">
        <f aca="false">SUMPRODUCT('FD inverse'!$A$4:$BH$4,'FD mesh'!$B$84:$BI$84,$E794:$BL794)+'FD inverse'!$A$4*$C795/Setup!$B$17+INDEX('FD inverse'!$A$4:$BH$4,1,'FD mesh'!$B$15+1)*Setup!$B$22</f>
        <v>25.6697602262007</v>
      </c>
      <c r="G795" s="0" t="n">
        <f aca="false">SUMPRODUCT('FD inverse'!$A$5:$BH$5,'FD mesh'!$B$84:$BI$84,$E794:$BL794)+'FD inverse'!$A$5*$C795/Setup!$B$17+INDEX('FD inverse'!$A$5:$BH$5,1,'FD mesh'!$B$15+1)*Setup!$B$22</f>
        <v>25.3129610945249</v>
      </c>
      <c r="H795" s="0" t="n">
        <f aca="false">SUMPRODUCT('FD inverse'!$A$6:$BH$6,'FD mesh'!$B$84:$BI$84,$E794:$BL794)+'FD inverse'!$A$6*$C795/Setup!$B$17+INDEX('FD inverse'!$A$6:$BH$6,1,'FD mesh'!$B$15+1)*Setup!$B$22</f>
        <v>24.1105837143568</v>
      </c>
      <c r="I795" s="0" t="n">
        <f aca="false">SUMPRODUCT('FD inverse'!$A$7:$BH$7,'FD mesh'!$B$84:$BI$84,$E794:$BL794)+'FD inverse'!$A$7*$C795/Setup!$B$17+INDEX('FD inverse'!$A$7:$BH$7,1,'FD mesh'!$B$15+1)*Setup!$B$22</f>
        <v>24.0074291476774</v>
      </c>
      <c r="J795" s="0" t="n">
        <f aca="false">SUMPRODUCT('FD inverse'!$A$8:$BH$8,'FD mesh'!$B$84:$BI$84,$E794:$BL794)+'FD inverse'!$A$8*$C795/Setup!$B$17+INDEX('FD inverse'!$A$8:$BH$8,1,'FD mesh'!$B$15+1)*Setup!$B$22</f>
        <v>23.9115365126687</v>
      </c>
      <c r="K795" s="0" t="n">
        <f aca="false">SUMPRODUCT('FD inverse'!$A$9:$BH$9,'FD mesh'!$B$84:$BI$84,$E794:$BL794)+'FD inverse'!$A$9*$C795/Setup!$B$17+INDEX('FD inverse'!$A$9:$BH$9,1,'FD mesh'!$B$15+1)*Setup!$B$22</f>
        <v>23.8235458192959</v>
      </c>
      <c r="L795" s="0" t="n">
        <f aca="false">SUMPRODUCT('FD inverse'!$A$10:$BH$10,'FD mesh'!$B$84:$BI$84,$E794:$BL794)+'FD inverse'!$A$10*$C795/Setup!$B$17+INDEX('FD inverse'!$A$10:$BH$10,1,'FD mesh'!$B$15+1)*Setup!$B$22</f>
        <v>23.7439887729143</v>
      </c>
      <c r="M795" s="0" t="n">
        <f aca="false">SUMPRODUCT('FD inverse'!$A$11:$BH$11,'FD mesh'!$B$84:$BI$84,$E794:$BL794)+'FD inverse'!$A$11*$C795/Setup!$B$17+INDEX('FD inverse'!$A$11:$BH$11,1,'FD mesh'!$B$15+1)*Setup!$B$22</f>
        <v>23.6733001185962</v>
      </c>
      <c r="N795" s="0" t="n">
        <f aca="false">SUMPRODUCT('FD inverse'!$A$12:$BH$12,'FD mesh'!$B$84:$BI$84,$E794:$BL794)+'FD inverse'!$A$12*$C795/Setup!$B$17+INDEX('FD inverse'!$A$12:$BH$12,1,'FD mesh'!$B$15+1)*Setup!$B$22</f>
        <v>23.6118276521248</v>
      </c>
      <c r="O795" s="0" t="n">
        <f aca="false">SUMPRODUCT('FD inverse'!$A$13:$BH$13,'FD mesh'!$B$84:$BI$84,$E794:$BL794)+'FD inverse'!$A$13*$C795/Setup!$B$17+INDEX('FD inverse'!$A$13:$BH$13,1,'FD mesh'!$B$15+1)*Setup!$B$22</f>
        <v>23.5598408300926</v>
      </c>
      <c r="P795" s="0" t="n">
        <f aca="false">SUMPRODUCT('FD inverse'!$A$14:$BH$14,'FD mesh'!$B$84:$BI$84,$E794:$BL794)+'FD inverse'!$A$14*$C795/Setup!$B$17+INDEX('FD inverse'!$A$14:$BH$14,1,'FD mesh'!$B$15+1)*Setup!$B$22</f>
        <v>23.5175379252779</v>
      </c>
      <c r="Q795" s="0" t="n">
        <f aca="false">SUMPRODUCT('FD inverse'!$A$15:$BH$15,'FD mesh'!$B$84:$BI$84,$E794:$BL794)+'FD inverse'!$A$15*$C795/Setup!$B$17+INDEX('FD inverse'!$A$15:$BH$15,1,'FD mesh'!$B$15+1)*Setup!$B$22</f>
        <v>23.4850516857701</v>
      </c>
      <c r="R795" s="0" t="n">
        <f aca="false">SUMPRODUCT('FD inverse'!$A$16:$BH$16,'FD mesh'!$B$84:$BI$84,$E794:$BL794)+'FD inverse'!$A$16*$C795/Setup!$B$17+INDEX('FD inverse'!$A$16:$BH$16,1,'FD mesh'!$B$15+1)*Setup!$B$22</f>
        <v>23.4624534674069</v>
      </c>
      <c r="S795" s="0" t="n">
        <f aca="false">SUMPRODUCT('FD inverse'!$A$17:$BH$17,'FD mesh'!$B$84:$BI$84,$E794:$BL794)+'FD inverse'!$A$17*$C795/Setup!$B$17+INDEX('FD inverse'!$A$17:$BH$17,1,'FD mesh'!$B$15+1)*Setup!$B$22</f>
        <v>22.8951466090736</v>
      </c>
      <c r="T795" s="0" t="n">
        <f aca="false">SUMPRODUCT('FD inverse'!$A$18:$BH$18,'FD mesh'!$B$84:$BI$84,$E794:$BL794)+'FD inverse'!$A$18*$C795/Setup!$B$17+INDEX('FD inverse'!$A$18:$BH$18,1,'FD mesh'!$B$15+1)*Setup!$B$22</f>
        <v>22.3325079510693</v>
      </c>
      <c r="U795" s="0" t="n">
        <f aca="false">SUMPRODUCT('FD inverse'!$A$19:$BH$19,'FD mesh'!$B$84:$BI$84,$E794:$BL794)+'FD inverse'!$A$19*$C795/Setup!$B$17+INDEX('FD inverse'!$A$19:$BH$19,1,'FD mesh'!$B$15+1)*Setup!$B$22</f>
        <v>21.7742546655603</v>
      </c>
      <c r="V795" s="0" t="n">
        <f aca="false">SUMPRODUCT('FD inverse'!$A$20:$BH$20,'FD mesh'!$B$84:$BI$84,$E794:$BL794)+'FD inverse'!$A$20*$C795/Setup!$B$17+INDEX('FD inverse'!$A$20:$BH$20,1,'FD mesh'!$B$15+1)*Setup!$B$22</f>
        <v>21.2200931536021</v>
      </c>
      <c r="W795" s="0" t="n">
        <f aca="false">SUMPRODUCT('FD inverse'!$A$21:$BH$21,'FD mesh'!$B$84:$BI$84,$E794:$BL794)+'FD inverse'!$A$21*$C795/Setup!$B$17+INDEX('FD inverse'!$A$21:$BH$21,1,'FD mesh'!$B$15+1)*Setup!$B$22</f>
        <v>20.6697205847077</v>
      </c>
      <c r="X795" s="0" t="n">
        <f aca="false">SUMPRODUCT('FD inverse'!$A$22:$BH$22,'FD mesh'!$B$84:$BI$84,$E794:$BL794)+'FD inverse'!$A$22*$C795/Setup!$B$17+INDEX('FD inverse'!$A$22:$BH$22,1,'FD mesh'!$B$15+1)*Setup!$B$22</f>
        <v>20.122826276389</v>
      </c>
      <c r="Y795" s="0" t="n">
        <f aca="false">SUMPRODUCT('FD inverse'!$A$23:$BH$23,'FD mesh'!$B$84:$BI$84,$E794:$BL794)+'FD inverse'!$A$23*$C795/Setup!$B$17+INDEX('FD inverse'!$A$23:$BH$23,1,'FD mesh'!$B$15+1)*Setup!$B$22</f>
        <v>19.5790929256212</v>
      </c>
      <c r="Z795" s="0" t="n">
        <f aca="false">SUMPRODUCT('FD inverse'!$A$24:$BH$24,'FD mesh'!$B$84:$BI$84,$E794:$BL794)+'FD inverse'!$A$24*$C795/Setup!$B$17+INDEX('FD inverse'!$A$24:$BH$24,1,'FD mesh'!$B$15+1)*Setup!$B$22</f>
        <v>19.038197704472</v>
      </c>
      <c r="AA795" s="0" t="n">
        <f aca="false">SUMPRODUCT('FD inverse'!$A$25:$BH$25,'FD mesh'!$B$84:$BI$84,$E794:$BL794)+'FD inverse'!$A$25*$C795/Setup!$B$17+INDEX('FD inverse'!$A$25:$BH$25,1,'FD mesh'!$B$15+1)*Setup!$B$22</f>
        <v>18.499813232378</v>
      </c>
      <c r="AB795" s="0" t="n">
        <f aca="false">SUMPRODUCT('FD inverse'!$A$26:$BH$26,'FD mesh'!$B$84:$BI$84,$E794:$BL794)+'FD inverse'!$A$26*$C795/Setup!$B$17+INDEX('FD inverse'!$A$26:$BH$26,1,'FD mesh'!$B$15+1)*Setup!$B$22</f>
        <v>17.9636084377496</v>
      </c>
      <c r="AC795" s="0" t="n">
        <f aca="false">SUMPRODUCT('FD inverse'!$A$27:$BH$27,'FD mesh'!$B$84:$BI$84,$E794:$BL794)+'FD inverse'!$A$27*$C795/Setup!$B$17+INDEX('FD inverse'!$A$27:$BH$27,1,'FD mesh'!$B$15+1)*Setup!$B$22</f>
        <v>17.4292493217494</v>
      </c>
      <c r="AD795" s="0" t="n">
        <f aca="false">SUMPRODUCT('FD inverse'!$A$28:$BH$28,'FD mesh'!$B$84:$BI$84,$E794:$BL794)+'FD inverse'!$A$28*$C795/Setup!$B$17+INDEX('FD inverse'!$A$28:$BH$28,1,'FD mesh'!$B$15+1)*Setup!$B$22</f>
        <v>16.8963996372147</v>
      </c>
      <c r="AE795" s="0" t="n">
        <f aca="false">SUMPRODUCT('FD inverse'!$A$29:$BH$29,'FD mesh'!$B$84:$BI$84,$E794:$BL794)+'FD inverse'!$A$29*$C795/Setup!$B$17+INDEX('FD inverse'!$A$29:$BH$29,1,'FD mesh'!$B$15+1)*Setup!$B$22</f>
        <v>16.3647214958017</v>
      </c>
      <c r="AF795" s="0" t="n">
        <f aca="false">SUMPRODUCT('FD inverse'!$A$30:$BH$30,'FD mesh'!$B$84:$BI$84,$E794:$BL794)+'FD inverse'!$A$30*$C795/Setup!$B$17+INDEX('FD inverse'!$A$30:$BH$30,1,'FD mesh'!$B$15+1)*Setup!$B$22</f>
        <v>15.8338759164981</v>
      </c>
      <c r="AG795" s="0" t="n">
        <f aca="false">SUMPRODUCT('FD inverse'!$A$31:$BH$31,'FD mesh'!$B$84:$BI$84,$E794:$BL794)+'FD inverse'!$A$31*$C795/Setup!$B$17+INDEX('FD inverse'!$A$31:$BH$31,1,'FD mesh'!$B$15+1)*Setup!$B$22</f>
        <v>15.3035233287097</v>
      </c>
      <c r="AH795" s="0" t="n">
        <f aca="false">SUMPRODUCT('FD inverse'!$A$32:$BH$32,'FD mesh'!$B$84:$BI$84,$E794:$BL794)+'FD inverse'!$A$32*$C795/Setup!$B$17+INDEX('FD inverse'!$A$32:$BH$32,1,'FD mesh'!$B$15+1)*Setup!$B$22</f>
        <v>15.2813047087111</v>
      </c>
      <c r="AI795" s="0" t="n">
        <f aca="false">SUMPRODUCT('FD inverse'!$A$33:$BH$33,'FD mesh'!$B$84:$BI$84,$E794:$BL794)+'FD inverse'!$A$33*$C795/Setup!$B$17+INDEX('FD inverse'!$A$33:$BH$33,1,'FD mesh'!$B$15+1)*Setup!$B$22</f>
        <v>15.2593256720346</v>
      </c>
      <c r="AJ795" s="0" t="n">
        <f aca="false">SUMPRODUCT('FD inverse'!$A$34:$BH$34,'FD mesh'!$B$84:$BI$84,$E794:$BL794)+'FD inverse'!$A$34*$C795/Setup!$B$17+INDEX('FD inverse'!$A$34:$BH$34,1,'FD mesh'!$B$15+1)*Setup!$B$22</f>
        <v>15.2375631230126</v>
      </c>
      <c r="AK795" s="0" t="n">
        <f aca="false">SUMPRODUCT('FD inverse'!$A$35:$BH$35,'FD mesh'!$B$84:$BI$84,$E794:$BL794)+'FD inverse'!$A$35*$C795/Setup!$B$17+INDEX('FD inverse'!$A$35:$BH$35,1,'FD mesh'!$B$15+1)*Setup!$B$22</f>
        <v>15.2159950091482</v>
      </c>
      <c r="AL795" s="0" t="n">
        <f aca="false">SUMPRODUCT('FD inverse'!$A$36:$BH$36,'FD mesh'!$B$84:$BI$84,$E794:$BL794)+'FD inverse'!$A$36*$C795/Setup!$B$17+INDEX('FD inverse'!$A$36:$BH$36,1,'FD mesh'!$B$15+1)*Setup!$B$22</f>
        <v>15.194600313051</v>
      </c>
      <c r="AM795" s="0" t="n">
        <f aca="false">SUMPRODUCT('FD inverse'!$A$37:$BH$37,'FD mesh'!$B$84:$BI$84,$E794:$BL794)+'FD inverse'!$A$37*$C795/Setup!$B$17+INDEX('FD inverse'!$A$37:$BH$37,1,'FD mesh'!$B$15+1)*Setup!$B$22</f>
        <v>15.173359023374</v>
      </c>
      <c r="AN795" s="0" t="n">
        <f aca="false">SUMPRODUCT('FD inverse'!$A$38:$BH$38,'FD mesh'!$B$84:$BI$84,$E794:$BL794)+'FD inverse'!$A$38*$C795/Setup!$B$17+INDEX('FD inverse'!$A$38:$BH$38,1,'FD mesh'!$B$15+1)*Setup!$B$22</f>
        <v>15.1522520871102</v>
      </c>
      <c r="AO795" s="0" t="n">
        <f aca="false">SUMPRODUCT('FD inverse'!$A$39:$BH$39,'FD mesh'!$B$84:$BI$84,$E794:$BL794)+'FD inverse'!$A$39*$C795/Setup!$B$17+INDEX('FD inverse'!$A$39:$BH$39,1,'FD mesh'!$B$15+1)*Setup!$B$22</f>
        <v>15.1312613454752</v>
      </c>
      <c r="AP795" s="0" t="n">
        <f aca="false">SUMPRODUCT('FD inverse'!$A$40:$BH$40,'FD mesh'!$B$84:$BI$84,$E794:$BL794)+'FD inverse'!$A$40*$C795/Setup!$B$17+INDEX('FD inverse'!$A$40:$BH$40,1,'FD mesh'!$B$15+1)*Setup!$B$22</f>
        <v>15.1103694554756</v>
      </c>
      <c r="AQ795" s="0" t="n">
        <f aca="false">SUMPRODUCT('FD inverse'!$A$41:$BH$41,'FD mesh'!$B$84:$BI$84,$E794:$BL794)+'FD inverse'!$A$41*$C795/Setup!$B$17+INDEX('FD inverse'!$A$41:$BH$41,1,'FD mesh'!$B$15+1)*Setup!$B$22</f>
        <v>15.0895597991454</v>
      </c>
      <c r="AR795" s="0" t="n">
        <f aca="false">SUMPRODUCT('FD inverse'!$A$42:$BH$42,'FD mesh'!$B$84:$BI$84,$E794:$BL794)+'FD inverse'!$A$42*$C795/Setup!$B$17+INDEX('FD inverse'!$A$42:$BH$42,1,'FD mesh'!$B$15+1)*Setup!$B$22</f>
        <v>15.0688163823275</v>
      </c>
      <c r="AS795" s="0" t="n">
        <f aca="false">SUMPRODUCT('FD inverse'!$A$43:$BH$43,'FD mesh'!$B$84:$BI$84,$E794:$BL794)+'FD inverse'!$A$43*$C795/Setup!$B$17+INDEX('FD inverse'!$A$43:$BH$43,1,'FD mesh'!$B$15+1)*Setup!$B$22</f>
        <v>0</v>
      </c>
      <c r="AT795" s="0" t="n">
        <f aca="false">SUMPRODUCT('FD inverse'!$A$44:$BH$44,'FD mesh'!$B$84:$BI$84,$E794:$BL794)+'FD inverse'!$A$44*$C795/Setup!$B$17+INDEX('FD inverse'!$A$44:$BH$44,1,'FD mesh'!$B$15+1)*Setup!$B$22</f>
        <v>0</v>
      </c>
      <c r="AU795" s="0" t="n">
        <f aca="false">SUMPRODUCT('FD inverse'!$A$45:$BH$45,'FD mesh'!$B$84:$BI$84,$E794:$BL794)+'FD inverse'!$A$45*$C795/Setup!$B$17+INDEX('FD inverse'!$A$45:$BH$45,1,'FD mesh'!$B$15+1)*Setup!$B$22</f>
        <v>0</v>
      </c>
      <c r="AV795" s="0" t="n">
        <f aca="false">SUMPRODUCT('FD inverse'!$A$46:$BH$46,'FD mesh'!$B$84:$BI$84,$E794:$BL794)+'FD inverse'!$A$46*$C795/Setup!$B$17+INDEX('FD inverse'!$A$46:$BH$46,1,'FD mesh'!$B$15+1)*Setup!$B$22</f>
        <v>0</v>
      </c>
      <c r="AW795" s="0" t="n">
        <f aca="false">SUMPRODUCT('FD inverse'!$A$47:$BH$47,'FD mesh'!$B$84:$BI$84,$E794:$BL794)+'FD inverse'!$A$47*$C795/Setup!$B$17+INDEX('FD inverse'!$A$47:$BH$47,1,'FD mesh'!$B$15+1)*Setup!$B$22</f>
        <v>0</v>
      </c>
      <c r="AX795" s="0" t="n">
        <f aca="false">SUMPRODUCT('FD inverse'!$A$48:$BH$48,'FD mesh'!$B$84:$BI$84,$E794:$BL794)+'FD inverse'!$A$48*$C795/Setup!$B$17+INDEX('FD inverse'!$A$48:$BH$48,1,'FD mesh'!$B$15+1)*Setup!$B$22</f>
        <v>0</v>
      </c>
      <c r="AY795" s="0" t="n">
        <f aca="false">SUMPRODUCT('FD inverse'!$A$49:$BH$49,'FD mesh'!$B$84:$BI$84,$E794:$BL794)+'FD inverse'!$A$49*$C795/Setup!$B$17+INDEX('FD inverse'!$A$49:$BH$49,1,'FD mesh'!$B$15+1)*Setup!$B$22</f>
        <v>0</v>
      </c>
      <c r="AZ795" s="0" t="n">
        <f aca="false">SUMPRODUCT('FD inverse'!$A$50:$BH$50,'FD mesh'!$B$84:$BI$84,$E794:$BL794)+'FD inverse'!$A$50*$C795/Setup!$B$17+INDEX('FD inverse'!$A$50:$BH$50,1,'FD mesh'!$B$15+1)*Setup!$B$22</f>
        <v>0</v>
      </c>
      <c r="BA795" s="0" t="n">
        <f aca="false">SUMPRODUCT('FD inverse'!$A$51:$BH$51,'FD mesh'!$B$84:$BI$84,$E794:$BL794)+'FD inverse'!$A$51*$C795/Setup!$B$17+INDEX('FD inverse'!$A$51:$BH$51,1,'FD mesh'!$B$15+1)*Setup!$B$22</f>
        <v>0</v>
      </c>
      <c r="BB795" s="0" t="n">
        <f aca="false">SUMPRODUCT('FD inverse'!$A$52:$BH$52,'FD mesh'!$B$84:$BI$84,$E794:$BL794)+'FD inverse'!$A$52*$C795/Setup!$B$17+INDEX('FD inverse'!$A$52:$BH$52,1,'FD mesh'!$B$15+1)*Setup!$B$22</f>
        <v>0</v>
      </c>
      <c r="BC795" s="0" t="n">
        <f aca="false">SUMPRODUCT('FD inverse'!$A$53:$BH$53,'FD mesh'!$B$84:$BI$84,$E794:$BL794)+'FD inverse'!$A$53*$C795/Setup!$B$17+INDEX('FD inverse'!$A$53:$BH$53,1,'FD mesh'!$B$15+1)*Setup!$B$22</f>
        <v>0</v>
      </c>
      <c r="BD795" s="0" t="n">
        <f aca="false">SUMPRODUCT('FD inverse'!$A$54:$BH$54,'FD mesh'!$B$84:$BI$84,$E794:$BL794)+'FD inverse'!$A$54*$C795/Setup!$B$17+INDEX('FD inverse'!$A$54:$BH$54,1,'FD mesh'!$B$15+1)*Setup!$B$22</f>
        <v>0</v>
      </c>
      <c r="BE795" s="0" t="n">
        <f aca="false">SUMPRODUCT('FD inverse'!$A$55:$BH$55,'FD mesh'!$B$84:$BI$84,$E794:$BL794)+'FD inverse'!$A$55*$C795/Setup!$B$17+INDEX('FD inverse'!$A$55:$BH$55,1,'FD mesh'!$B$15+1)*Setup!$B$22</f>
        <v>0</v>
      </c>
      <c r="BF795" s="0" t="n">
        <f aca="false">SUMPRODUCT('FD inverse'!$A$56:$BH$56,'FD mesh'!$B$84:$BI$84,$E794:$BL794)+'FD inverse'!$A$56*$C795/Setup!$B$17+INDEX('FD inverse'!$A$56:$BH$56,1,'FD mesh'!$B$15+1)*Setup!$B$22</f>
        <v>0</v>
      </c>
      <c r="BG795" s="0" t="n">
        <f aca="false">SUMPRODUCT('FD inverse'!$A$57:$BH$57,'FD mesh'!$B$84:$BI$84,$E794:$BL794)+'FD inverse'!$A$57*$C795/Setup!$B$17+INDEX('FD inverse'!$A$57:$BH$57,1,'FD mesh'!$B$15+1)*Setup!$B$22</f>
        <v>0</v>
      </c>
      <c r="BH795" s="0" t="n">
        <f aca="false">SUMPRODUCT('FD inverse'!$A$58:$BH$58,'FD mesh'!$B$84:$BI$84,$E794:$BL794)+'FD inverse'!$A$58*$C795/Setup!$B$17+INDEX('FD inverse'!$A$58:$BH$58,1,'FD mesh'!$B$15+1)*Setup!$B$22</f>
        <v>0</v>
      </c>
      <c r="BI795" s="0" t="n">
        <f aca="false">SUMPRODUCT('FD inverse'!$A$59:$BH$59,'FD mesh'!$B$84:$BI$84,$E794:$BL794)+'FD inverse'!$A$59*$C795/Setup!$B$17+INDEX('FD inverse'!$A$59:$BH$59,1,'FD mesh'!$B$15+1)*Setup!$B$22</f>
        <v>0</v>
      </c>
      <c r="BJ795" s="0" t="n">
        <f aca="false">SUMPRODUCT('FD inverse'!$A$60:$BH$60,'FD mesh'!$B$84:$BI$84,$E794:$BL794)+'FD inverse'!$A$60*$C795/Setup!$B$17+INDEX('FD inverse'!$A$60:$BH$60,1,'FD mesh'!$B$15+1)*Setup!$B$22</f>
        <v>0</v>
      </c>
      <c r="BK795" s="0" t="n">
        <f aca="false">SUMPRODUCT('FD inverse'!$A$61:$BH$61,'FD mesh'!$B$84:$BI$84,$E794:$BL794)+'FD inverse'!$A$61*$C795/Setup!$B$17+INDEX('FD inverse'!$A$61:$BH$61,1,'FD mesh'!$B$15+1)*Setup!$B$22</f>
        <v>0</v>
      </c>
      <c r="BL795" s="0" t="n">
        <f aca="false">SUMPRODUCT('FD inverse'!$A$62:$BH$62,'FD mesh'!$B$84:$BI$84,$E794:$BL794)+'FD inverse'!$A$62*$C795/Setup!$B$17+INDEX('FD inverse'!$A$62:$BH$62,1,'FD mesh'!$B$15+1)*Setup!$B$22</f>
        <v>0</v>
      </c>
    </row>
    <row r="796" customFormat="false" ht="15" hidden="false" customHeight="false" outlineLevel="0" collapsed="false">
      <c r="A796" s="0" t="n">
        <v>791</v>
      </c>
      <c r="B796" s="0" t="n">
        <f aca="false">A796*Setup!$B$11/3600</f>
        <v>65.9166666666667</v>
      </c>
      <c r="C796" s="0" t="n">
        <f aca="false">Setup!$B$7+Setup!$B$8*COS(2*PI()*(B796-Setup!$B$9)/24)</f>
        <v>27.50690702283</v>
      </c>
      <c r="D796" s="0" t="n">
        <f aca="false">(C796-E796)/Setup!$B$17</f>
        <v>11.5444514654913</v>
      </c>
      <c r="E796" s="0" t="n">
        <f aca="false">SUMPRODUCT('FD inverse'!$A$3:$BH$3,'FD mesh'!$B$84:$BI$84,$E795:$BL795)+'FD inverse'!$A$3*$C796/Setup!$B$17+INDEX('FD inverse'!$A$3:$BH$3,1,'FD mesh'!$B$15+1)*Setup!$B$22</f>
        <v>26.0061283323162</v>
      </c>
      <c r="F796" s="0" t="n">
        <f aca="false">SUMPRODUCT('FD inverse'!$A$4:$BH$4,'FD mesh'!$B$84:$BI$84,$E795:$BL795)+'FD inverse'!$A$4*$C796/Setup!$B$17+INDEX('FD inverse'!$A$4:$BH$4,1,'FD mesh'!$B$15+1)*Setup!$B$22</f>
        <v>25.6590280036956</v>
      </c>
      <c r="G796" s="0" t="n">
        <f aca="false">SUMPRODUCT('FD inverse'!$A$5:$BH$5,'FD mesh'!$B$84:$BI$84,$E795:$BL795)+'FD inverse'!$A$5*$C796/Setup!$B$17+INDEX('FD inverse'!$A$5:$BH$5,1,'FD mesh'!$B$15+1)*Setup!$B$22</f>
        <v>25.3072695923905</v>
      </c>
      <c r="H796" s="0" t="n">
        <f aca="false">SUMPRODUCT('FD inverse'!$A$6:$BH$6,'FD mesh'!$B$84:$BI$84,$E795:$BL795)+'FD inverse'!$A$6*$C796/Setup!$B$17+INDEX('FD inverse'!$A$6:$BH$6,1,'FD mesh'!$B$15+1)*Setup!$B$22</f>
        <v>24.1212112767657</v>
      </c>
      <c r="I796" s="0" t="n">
        <f aca="false">SUMPRODUCT('FD inverse'!$A$7:$BH$7,'FD mesh'!$B$84:$BI$84,$E795:$BL795)+'FD inverse'!$A$7*$C796/Setup!$B$17+INDEX('FD inverse'!$A$7:$BH$7,1,'FD mesh'!$B$15+1)*Setup!$B$22</f>
        <v>24.0193853380405</v>
      </c>
      <c r="J796" s="0" t="n">
        <f aca="false">SUMPRODUCT('FD inverse'!$A$8:$BH$8,'FD mesh'!$B$84:$BI$84,$E795:$BL795)+'FD inverse'!$A$8*$C796/Setup!$B$17+INDEX('FD inverse'!$A$8:$BH$8,1,'FD mesh'!$B$15+1)*Setup!$B$22</f>
        <v>23.9246131989394</v>
      </c>
      <c r="K796" s="0" t="n">
        <f aca="false">SUMPRODUCT('FD inverse'!$A$9:$BH$9,'FD mesh'!$B$84:$BI$84,$E795:$BL795)+'FD inverse'!$A$9*$C796/Setup!$B$17+INDEX('FD inverse'!$A$9:$BH$9,1,'FD mesh'!$B$15+1)*Setup!$B$22</f>
        <v>23.8375559189952</v>
      </c>
      <c r="L796" s="0" t="n">
        <f aca="false">SUMPRODUCT('FD inverse'!$A$10:$BH$10,'FD mesh'!$B$84:$BI$84,$E795:$BL795)+'FD inverse'!$A$10*$C796/Setup!$B$17+INDEX('FD inverse'!$A$10:$BH$10,1,'FD mesh'!$B$15+1)*Setup!$B$22</f>
        <v>23.7587641845963</v>
      </c>
      <c r="M796" s="0" t="n">
        <f aca="false">SUMPRODUCT('FD inverse'!$A$11:$BH$11,'FD mesh'!$B$84:$BI$84,$E795:$BL795)+'FD inverse'!$A$11*$C796/Setup!$B$17+INDEX('FD inverse'!$A$11:$BH$11,1,'FD mesh'!$B$15+1)*Setup!$B$22</f>
        <v>23.6886895072369</v>
      </c>
      <c r="N796" s="0" t="n">
        <f aca="false">SUMPRODUCT('FD inverse'!$A$12:$BH$12,'FD mesh'!$B$84:$BI$84,$E795:$BL795)+'FD inverse'!$A$12*$C796/Setup!$B$17+INDEX('FD inverse'!$A$12:$BH$12,1,'FD mesh'!$B$15+1)*Setup!$B$22</f>
        <v>23.6276941152113</v>
      </c>
      <c r="O796" s="0" t="n">
        <f aca="false">SUMPRODUCT('FD inverse'!$A$13:$BH$13,'FD mesh'!$B$84:$BI$84,$E795:$BL795)+'FD inverse'!$A$13*$C796/Setup!$B$17+INDEX('FD inverse'!$A$13:$BH$13,1,'FD mesh'!$B$15+1)*Setup!$B$22</f>
        <v>23.5760594683694</v>
      </c>
      <c r="P796" s="0" t="n">
        <f aca="false">SUMPRODUCT('FD inverse'!$A$14:$BH$14,'FD mesh'!$B$84:$BI$84,$E795:$BL795)+'FD inverse'!$A$14*$C796/Setup!$B$17+INDEX('FD inverse'!$A$14:$BH$14,1,'FD mesh'!$B$15+1)*Setup!$B$22</f>
        <v>23.5339933396851</v>
      </c>
      <c r="Q796" s="0" t="n">
        <f aca="false">SUMPRODUCT('FD inverse'!$A$15:$BH$15,'FD mesh'!$B$84:$BI$84,$E795:$BL795)+'FD inverse'!$A$15*$C796/Setup!$B$17+INDEX('FD inverse'!$A$15:$BH$15,1,'FD mesh'!$B$15+1)*Setup!$B$22</f>
        <v>23.5016354200905</v>
      </c>
      <c r="R796" s="0" t="n">
        <f aca="false">SUMPRODUCT('FD inverse'!$A$16:$BH$16,'FD mesh'!$B$84:$BI$84,$E795:$BL795)+'FD inverse'!$A$16*$C796/Setup!$B$17+INDEX('FD inverse'!$A$16:$BH$16,1,'FD mesh'!$B$15+1)*Setup!$B$22</f>
        <v>23.4790614145492</v>
      </c>
      <c r="S796" s="0" t="n">
        <f aca="false">SUMPRODUCT('FD inverse'!$A$17:$BH$17,'FD mesh'!$B$84:$BI$84,$E795:$BL795)+'FD inverse'!$A$17*$C796/Setup!$B$17+INDEX('FD inverse'!$A$17:$BH$17,1,'FD mesh'!$B$15+1)*Setup!$B$22</f>
        <v>22.9108581873197</v>
      </c>
      <c r="T796" s="0" t="n">
        <f aca="false">SUMPRODUCT('FD inverse'!$A$18:$BH$18,'FD mesh'!$B$84:$BI$84,$E795:$BL795)+'FD inverse'!$A$18*$C796/Setup!$B$17+INDEX('FD inverse'!$A$18:$BH$18,1,'FD mesh'!$B$15+1)*Setup!$B$22</f>
        <v>22.3472786531168</v>
      </c>
      <c r="U796" s="0" t="n">
        <f aca="false">SUMPRODUCT('FD inverse'!$A$19:$BH$19,'FD mesh'!$B$84:$BI$84,$E795:$BL795)+'FD inverse'!$A$19*$C796/Setup!$B$17+INDEX('FD inverse'!$A$19:$BH$19,1,'FD mesh'!$B$15+1)*Setup!$B$22</f>
        <v>21.7880459255165</v>
      </c>
      <c r="V796" s="0" t="n">
        <f aca="false">SUMPRODUCT('FD inverse'!$A$20:$BH$20,'FD mesh'!$B$84:$BI$84,$E795:$BL795)+'FD inverse'!$A$20*$C796/Setup!$B$17+INDEX('FD inverse'!$A$20:$BH$20,1,'FD mesh'!$B$15+1)*Setup!$B$22</f>
        <v>21.2328717687034</v>
      </c>
      <c r="W796" s="0" t="n">
        <f aca="false">SUMPRODUCT('FD inverse'!$A$21:$BH$21,'FD mesh'!$B$84:$BI$84,$E795:$BL795)+'FD inverse'!$A$21*$C796/Setup!$B$17+INDEX('FD inverse'!$A$21:$BH$21,1,'FD mesh'!$B$15+1)*Setup!$B$22</f>
        <v>20.6814581757629</v>
      </c>
      <c r="X796" s="0" t="n">
        <f aca="false">SUMPRODUCT('FD inverse'!$A$22:$BH$22,'FD mesh'!$B$84:$BI$84,$E795:$BL795)+'FD inverse'!$A$22*$C796/Setup!$B$17+INDEX('FD inverse'!$A$22:$BH$22,1,'FD mesh'!$B$15+1)*Setup!$B$22</f>
        <v>20.1334987881901</v>
      </c>
      <c r="Y796" s="0" t="n">
        <f aca="false">SUMPRODUCT('FD inverse'!$A$23:$BH$23,'FD mesh'!$B$84:$BI$84,$E795:$BL795)+'FD inverse'!$A$23*$C796/Setup!$B$17+INDEX('FD inverse'!$A$23:$BH$23,1,'FD mesh'!$B$15+1)*Setup!$B$22</f>
        <v>19.5886801683759</v>
      </c>
      <c r="Z796" s="0" t="n">
        <f aca="false">SUMPRODUCT('FD inverse'!$A$24:$BH$24,'FD mesh'!$B$84:$BI$84,$E795:$BL795)+'FD inverse'!$A$24*$C796/Setup!$B$17+INDEX('FD inverse'!$A$24:$BH$24,1,'FD mesh'!$B$15+1)*Setup!$B$22</f>
        <v>19.0466829371438</v>
      </c>
      <c r="AA796" s="0" t="n">
        <f aca="false">SUMPRODUCT('FD inverse'!$A$25:$BH$25,'FD mesh'!$B$84:$BI$84,$E795:$BL795)+'FD inverse'!$A$25*$C796/Setup!$B$17+INDEX('FD inverse'!$A$25:$BH$25,1,'FD mesh'!$B$15+1)*Setup!$B$22</f>
        <v>18.5071827886693</v>
      </c>
      <c r="AB796" s="0" t="n">
        <f aca="false">SUMPRODUCT('FD inverse'!$A$26:$BH$26,'FD mesh'!$B$84:$BI$84,$E795:$BL795)+'FD inverse'!$A$26*$C796/Setup!$B$17+INDEX('FD inverse'!$A$26:$BH$26,1,'FD mesh'!$B$15+1)*Setup!$B$22</f>
        <v>17.969851395332</v>
      </c>
      <c r="AC796" s="0" t="n">
        <f aca="false">SUMPRODUCT('FD inverse'!$A$27:$BH$27,'FD mesh'!$B$84:$BI$84,$E795:$BL795)+'FD inverse'!$A$27*$C796/Setup!$B$17+INDEX('FD inverse'!$A$27:$BH$27,1,'FD mesh'!$B$15+1)*Setup!$B$22</f>
        <v>17.4343572152262</v>
      </c>
      <c r="AD796" s="0" t="n">
        <f aca="false">SUMPRODUCT('FD inverse'!$A$28:$BH$28,'FD mesh'!$B$84:$BI$84,$E795:$BL795)+'FD inverse'!$A$28*$C796/Setup!$B$17+INDEX('FD inverse'!$A$28:$BH$28,1,'FD mesh'!$B$15+1)*Setup!$B$22</f>
        <v>16.9003662152006</v>
      </c>
      <c r="AE796" s="0" t="n">
        <f aca="false">SUMPRODUCT('FD inverse'!$A$29:$BH$29,'FD mesh'!$B$84:$BI$84,$E795:$BL795)+'FD inverse'!$A$29*$C796/Setup!$B$17+INDEX('FD inverse'!$A$29:$BH$29,1,'FD mesh'!$B$15+1)*Setup!$B$22</f>
        <v>16.3675425224109</v>
      </c>
      <c r="AF796" s="0" t="n">
        <f aca="false">SUMPRODUCT('FD inverse'!$A$30:$BH$30,'FD mesh'!$B$84:$BI$84,$E795:$BL795)+'FD inverse'!$A$30*$C796/Setup!$B$17+INDEX('FD inverse'!$A$30:$BH$30,1,'FD mesh'!$B$15+1)*Setup!$B$22</f>
        <v>15.835549017452</v>
      </c>
      <c r="AG796" s="0" t="n">
        <f aca="false">SUMPRODUCT('FD inverse'!$A$31:$BH$31,'FD mesh'!$B$84:$BI$84,$E795:$BL795)+'FD inverse'!$A$31*$C796/Setup!$B$17+INDEX('FD inverse'!$A$31:$BH$31,1,'FD mesh'!$B$15+1)*Setup!$B$22</f>
        <v>15.3040478822023</v>
      </c>
      <c r="AH796" s="0" t="n">
        <f aca="false">SUMPRODUCT('FD inverse'!$A$32:$BH$32,'FD mesh'!$B$84:$BI$84,$E795:$BL795)+'FD inverse'!$A$32*$C796/Setup!$B$17+INDEX('FD inverse'!$A$32:$BH$32,1,'FD mesh'!$B$15+1)*Setup!$B$22</f>
        <v>15.2817817919898</v>
      </c>
      <c r="AI796" s="0" t="n">
        <f aca="false">SUMPRODUCT('FD inverse'!$A$33:$BH$33,'FD mesh'!$B$84:$BI$84,$E795:$BL795)+'FD inverse'!$A$33*$C796/Setup!$B$17+INDEX('FD inverse'!$A$33:$BH$33,1,'FD mesh'!$B$15+1)*Setup!$B$22</f>
        <v>15.2597572123218</v>
      </c>
      <c r="AJ796" s="0" t="n">
        <f aca="false">SUMPRODUCT('FD inverse'!$A$34:$BH$34,'FD mesh'!$B$84:$BI$84,$E795:$BL795)+'FD inverse'!$A$34*$C796/Setup!$B$17+INDEX('FD inverse'!$A$34:$BH$34,1,'FD mesh'!$B$15+1)*Setup!$B$22</f>
        <v>15.237951088287</v>
      </c>
      <c r="AK796" s="0" t="n">
        <f aca="false">SUMPRODUCT('FD inverse'!$A$35:$BH$35,'FD mesh'!$B$84:$BI$84,$E795:$BL795)+'FD inverse'!$A$35*$C796/Setup!$B$17+INDEX('FD inverse'!$A$35:$BH$35,1,'FD mesh'!$B$15+1)*Setup!$B$22</f>
        <v>15.2163413612101</v>
      </c>
      <c r="AL796" s="0" t="n">
        <f aca="false">SUMPRODUCT('FD inverse'!$A$36:$BH$36,'FD mesh'!$B$84:$BI$84,$E795:$BL795)+'FD inverse'!$A$36*$C796/Setup!$B$17+INDEX('FD inverse'!$A$36:$BH$36,1,'FD mesh'!$B$15+1)*Setup!$B$22</f>
        <v>15.1949069655246</v>
      </c>
      <c r="AM796" s="0" t="n">
        <f aca="false">SUMPRODUCT('FD inverse'!$A$37:$BH$37,'FD mesh'!$B$84:$BI$84,$E795:$BL795)+'FD inverse'!$A$37*$C796/Setup!$B$17+INDEX('FD inverse'!$A$37:$BH$37,1,'FD mesh'!$B$15+1)*Setup!$B$22</f>
        <v>15.1736278043844</v>
      </c>
      <c r="AN796" s="0" t="n">
        <f aca="false">SUMPRODUCT('FD inverse'!$A$38:$BH$38,'FD mesh'!$B$84:$BI$84,$E795:$BL795)+'FD inverse'!$A$38*$C796/Setup!$B$17+INDEX('FD inverse'!$A$38:$BH$38,1,'FD mesh'!$B$15+1)*Setup!$B$22</f>
        <v>15.1524847063825</v>
      </c>
      <c r="AO796" s="0" t="n">
        <f aca="false">SUMPRODUCT('FD inverse'!$A$39:$BH$39,'FD mesh'!$B$84:$BI$84,$E795:$BL795)+'FD inverse'!$A$39*$C796/Setup!$B$17+INDEX('FD inverse'!$A$39:$BH$39,1,'FD mesh'!$B$15+1)*Setup!$B$22</f>
        <v>15.1314593656143</v>
      </c>
      <c r="AP796" s="0" t="n">
        <f aca="false">SUMPRODUCT('FD inverse'!$A$40:$BH$40,'FD mesh'!$B$84:$BI$84,$E795:$BL795)+'FD inverse'!$A$40*$C796/Setup!$B$17+INDEX('FD inverse'!$A$40:$BH$40,1,'FD mesh'!$B$15+1)*Setup!$B$22</f>
        <v>15.1105342672016</v>
      </c>
      <c r="AQ796" s="0" t="n">
        <f aca="false">SUMPRODUCT('FD inverse'!$A$41:$BH$41,'FD mesh'!$B$84:$BI$84,$E795:$BL795)+'FD inverse'!$A$41*$C796/Setup!$B$17+INDEX('FD inverse'!$A$41:$BH$41,1,'FD mesh'!$B$15+1)*Setup!$B$22</f>
        <v>15.0896926002807</v>
      </c>
      <c r="AR796" s="0" t="n">
        <f aca="false">SUMPRODUCT('FD inverse'!$A$42:$BH$42,'FD mesh'!$B$84:$BI$84,$E795:$BL795)+'FD inverse'!$A$42*$C796/Setup!$B$17+INDEX('FD inverse'!$A$42:$BH$42,1,'FD mesh'!$B$15+1)*Setup!$B$22</f>
        <v>15.0689181603533</v>
      </c>
      <c r="AS796" s="0" t="n">
        <f aca="false">SUMPRODUCT('FD inverse'!$A$43:$BH$43,'FD mesh'!$B$84:$BI$84,$E795:$BL795)+'FD inverse'!$A$43*$C796/Setup!$B$17+INDEX('FD inverse'!$A$43:$BH$43,1,'FD mesh'!$B$15+1)*Setup!$B$22</f>
        <v>0</v>
      </c>
      <c r="AT796" s="0" t="n">
        <f aca="false">SUMPRODUCT('FD inverse'!$A$44:$BH$44,'FD mesh'!$B$84:$BI$84,$E795:$BL795)+'FD inverse'!$A$44*$C796/Setup!$B$17+INDEX('FD inverse'!$A$44:$BH$44,1,'FD mesh'!$B$15+1)*Setup!$B$22</f>
        <v>0</v>
      </c>
      <c r="AU796" s="0" t="n">
        <f aca="false">SUMPRODUCT('FD inverse'!$A$45:$BH$45,'FD mesh'!$B$84:$BI$84,$E795:$BL795)+'FD inverse'!$A$45*$C796/Setup!$B$17+INDEX('FD inverse'!$A$45:$BH$45,1,'FD mesh'!$B$15+1)*Setup!$B$22</f>
        <v>0</v>
      </c>
      <c r="AV796" s="0" t="n">
        <f aca="false">SUMPRODUCT('FD inverse'!$A$46:$BH$46,'FD mesh'!$B$84:$BI$84,$E795:$BL795)+'FD inverse'!$A$46*$C796/Setup!$B$17+INDEX('FD inverse'!$A$46:$BH$46,1,'FD mesh'!$B$15+1)*Setup!$B$22</f>
        <v>0</v>
      </c>
      <c r="AW796" s="0" t="n">
        <f aca="false">SUMPRODUCT('FD inverse'!$A$47:$BH$47,'FD mesh'!$B$84:$BI$84,$E795:$BL795)+'FD inverse'!$A$47*$C796/Setup!$B$17+INDEX('FD inverse'!$A$47:$BH$47,1,'FD mesh'!$B$15+1)*Setup!$B$22</f>
        <v>0</v>
      </c>
      <c r="AX796" s="0" t="n">
        <f aca="false">SUMPRODUCT('FD inverse'!$A$48:$BH$48,'FD mesh'!$B$84:$BI$84,$E795:$BL795)+'FD inverse'!$A$48*$C796/Setup!$B$17+INDEX('FD inverse'!$A$48:$BH$48,1,'FD mesh'!$B$15+1)*Setup!$B$22</f>
        <v>0</v>
      </c>
      <c r="AY796" s="0" t="n">
        <f aca="false">SUMPRODUCT('FD inverse'!$A$49:$BH$49,'FD mesh'!$B$84:$BI$84,$E795:$BL795)+'FD inverse'!$A$49*$C796/Setup!$B$17+INDEX('FD inverse'!$A$49:$BH$49,1,'FD mesh'!$B$15+1)*Setup!$B$22</f>
        <v>0</v>
      </c>
      <c r="AZ796" s="0" t="n">
        <f aca="false">SUMPRODUCT('FD inverse'!$A$50:$BH$50,'FD mesh'!$B$84:$BI$84,$E795:$BL795)+'FD inverse'!$A$50*$C796/Setup!$B$17+INDEX('FD inverse'!$A$50:$BH$50,1,'FD mesh'!$B$15+1)*Setup!$B$22</f>
        <v>0</v>
      </c>
      <c r="BA796" s="0" t="n">
        <f aca="false">SUMPRODUCT('FD inverse'!$A$51:$BH$51,'FD mesh'!$B$84:$BI$84,$E795:$BL795)+'FD inverse'!$A$51*$C796/Setup!$B$17+INDEX('FD inverse'!$A$51:$BH$51,1,'FD mesh'!$B$15+1)*Setup!$B$22</f>
        <v>0</v>
      </c>
      <c r="BB796" s="0" t="n">
        <f aca="false">SUMPRODUCT('FD inverse'!$A$52:$BH$52,'FD mesh'!$B$84:$BI$84,$E795:$BL795)+'FD inverse'!$A$52*$C796/Setup!$B$17+INDEX('FD inverse'!$A$52:$BH$52,1,'FD mesh'!$B$15+1)*Setup!$B$22</f>
        <v>0</v>
      </c>
      <c r="BC796" s="0" t="n">
        <f aca="false">SUMPRODUCT('FD inverse'!$A$53:$BH$53,'FD mesh'!$B$84:$BI$84,$E795:$BL795)+'FD inverse'!$A$53*$C796/Setup!$B$17+INDEX('FD inverse'!$A$53:$BH$53,1,'FD mesh'!$B$15+1)*Setup!$B$22</f>
        <v>0</v>
      </c>
      <c r="BD796" s="0" t="n">
        <f aca="false">SUMPRODUCT('FD inverse'!$A$54:$BH$54,'FD mesh'!$B$84:$BI$84,$E795:$BL795)+'FD inverse'!$A$54*$C796/Setup!$B$17+INDEX('FD inverse'!$A$54:$BH$54,1,'FD mesh'!$B$15+1)*Setup!$B$22</f>
        <v>0</v>
      </c>
      <c r="BE796" s="0" t="n">
        <f aca="false">SUMPRODUCT('FD inverse'!$A$55:$BH$55,'FD mesh'!$B$84:$BI$84,$E795:$BL795)+'FD inverse'!$A$55*$C796/Setup!$B$17+INDEX('FD inverse'!$A$55:$BH$55,1,'FD mesh'!$B$15+1)*Setup!$B$22</f>
        <v>0</v>
      </c>
      <c r="BF796" s="0" t="n">
        <f aca="false">SUMPRODUCT('FD inverse'!$A$56:$BH$56,'FD mesh'!$B$84:$BI$84,$E795:$BL795)+'FD inverse'!$A$56*$C796/Setup!$B$17+INDEX('FD inverse'!$A$56:$BH$56,1,'FD mesh'!$B$15+1)*Setup!$B$22</f>
        <v>0</v>
      </c>
      <c r="BG796" s="0" t="n">
        <f aca="false">SUMPRODUCT('FD inverse'!$A$57:$BH$57,'FD mesh'!$B$84:$BI$84,$E795:$BL795)+'FD inverse'!$A$57*$C796/Setup!$B$17+INDEX('FD inverse'!$A$57:$BH$57,1,'FD mesh'!$B$15+1)*Setup!$B$22</f>
        <v>0</v>
      </c>
      <c r="BH796" s="0" t="n">
        <f aca="false">SUMPRODUCT('FD inverse'!$A$58:$BH$58,'FD mesh'!$B$84:$BI$84,$E795:$BL795)+'FD inverse'!$A$58*$C796/Setup!$B$17+INDEX('FD inverse'!$A$58:$BH$58,1,'FD mesh'!$B$15+1)*Setup!$B$22</f>
        <v>0</v>
      </c>
      <c r="BI796" s="0" t="n">
        <f aca="false">SUMPRODUCT('FD inverse'!$A$59:$BH$59,'FD mesh'!$B$84:$BI$84,$E795:$BL795)+'FD inverse'!$A$59*$C796/Setup!$B$17+INDEX('FD inverse'!$A$59:$BH$59,1,'FD mesh'!$B$15+1)*Setup!$B$22</f>
        <v>0</v>
      </c>
      <c r="BJ796" s="0" t="n">
        <f aca="false">SUMPRODUCT('FD inverse'!$A$60:$BH$60,'FD mesh'!$B$84:$BI$84,$E795:$BL795)+'FD inverse'!$A$60*$C796/Setup!$B$17+INDEX('FD inverse'!$A$60:$BH$60,1,'FD mesh'!$B$15+1)*Setup!$B$22</f>
        <v>0</v>
      </c>
      <c r="BK796" s="0" t="n">
        <f aca="false">SUMPRODUCT('FD inverse'!$A$61:$BH$61,'FD mesh'!$B$84:$BI$84,$E795:$BL795)+'FD inverse'!$A$61*$C796/Setup!$B$17+INDEX('FD inverse'!$A$61:$BH$61,1,'FD mesh'!$B$15+1)*Setup!$B$22</f>
        <v>0</v>
      </c>
      <c r="BL796" s="0" t="n">
        <f aca="false">SUMPRODUCT('FD inverse'!$A$62:$BH$62,'FD mesh'!$B$84:$BI$84,$E795:$BL795)+'FD inverse'!$A$62*$C796/Setup!$B$17+INDEX('FD inverse'!$A$62:$BH$62,1,'FD mesh'!$B$15+1)*Setup!$B$22</f>
        <v>0</v>
      </c>
    </row>
    <row r="797" customFormat="false" ht="15" hidden="false" customHeight="false" outlineLevel="0" collapsed="false">
      <c r="A797" s="0" t="n">
        <v>792</v>
      </c>
      <c r="B797" s="0" t="n">
        <f aca="false">A797*Setup!$B$11/3600</f>
        <v>66</v>
      </c>
      <c r="C797" s="0" t="n">
        <f aca="false">Setup!$B$7+Setup!$B$8*COS(2*PI()*(B797-Setup!$B$9)/24)</f>
        <v>27.4641016151378</v>
      </c>
      <c r="D797" s="0" t="n">
        <f aca="false">(C797-E797)/Setup!$B$17</f>
        <v>11.3483059585679</v>
      </c>
      <c r="E797" s="0" t="n">
        <f aca="false">SUMPRODUCT('FD inverse'!$A$3:$BH$3,'FD mesh'!$B$84:$BI$84,$E796:$BL796)+'FD inverse'!$A$3*$C797/Setup!$B$17+INDEX('FD inverse'!$A$3:$BH$3,1,'FD mesh'!$B$15+1)*Setup!$B$22</f>
        <v>25.9888218405239</v>
      </c>
      <c r="F797" s="0" t="n">
        <f aca="false">SUMPRODUCT('FD inverse'!$A$4:$BH$4,'FD mesh'!$B$84:$BI$84,$E796:$BL796)+'FD inverse'!$A$4*$C797/Setup!$B$17+INDEX('FD inverse'!$A$4:$BH$4,1,'FD mesh'!$B$15+1)*Setup!$B$22</f>
        <v>25.6473188902892</v>
      </c>
      <c r="G797" s="0" t="n">
        <f aca="false">SUMPRODUCT('FD inverse'!$A$5:$BH$5,'FD mesh'!$B$84:$BI$84,$E796:$BL796)+'FD inverse'!$A$5*$C797/Setup!$B$17+INDEX('FD inverse'!$A$5:$BH$5,1,'FD mesh'!$B$15+1)*Setup!$B$22</f>
        <v>25.300733859583</v>
      </c>
      <c r="H797" s="0" t="n">
        <f aca="false">SUMPRODUCT('FD inverse'!$A$6:$BH$6,'FD mesh'!$B$84:$BI$84,$E796:$BL796)+'FD inverse'!$A$6*$C797/Setup!$B$17+INDEX('FD inverse'!$A$6:$BH$6,1,'FD mesh'!$B$15+1)*Setup!$B$22</f>
        <v>24.1314425179047</v>
      </c>
      <c r="I797" s="0" t="n">
        <f aca="false">SUMPRODUCT('FD inverse'!$A$7:$BH$7,'FD mesh'!$B$84:$BI$84,$E796:$BL796)+'FD inverse'!$A$7*$C797/Setup!$B$17+INDEX('FD inverse'!$A$7:$BH$7,1,'FD mesh'!$B$15+1)*Setup!$B$22</f>
        <v>24.0309834732544</v>
      </c>
      <c r="J797" s="0" t="n">
        <f aca="false">SUMPRODUCT('FD inverse'!$A$8:$BH$8,'FD mesh'!$B$84:$BI$84,$E796:$BL796)+'FD inverse'!$A$8*$C797/Setup!$B$17+INDEX('FD inverse'!$A$8:$BH$8,1,'FD mesh'!$B$15+1)*Setup!$B$22</f>
        <v>23.9373669862524</v>
      </c>
      <c r="K797" s="0" t="n">
        <f aca="false">SUMPRODUCT('FD inverse'!$A$9:$BH$9,'FD mesh'!$B$84:$BI$84,$E796:$BL796)+'FD inverse'!$A$9*$C797/Setup!$B$17+INDEX('FD inverse'!$A$9:$BH$9,1,'FD mesh'!$B$15+1)*Setup!$B$22</f>
        <v>23.8512748575472</v>
      </c>
      <c r="L797" s="0" t="n">
        <f aca="false">SUMPRODUCT('FD inverse'!$A$10:$BH$10,'FD mesh'!$B$84:$BI$84,$E796:$BL796)+'FD inverse'!$A$10*$C797/Setup!$B$17+INDEX('FD inverse'!$A$10:$BH$10,1,'FD mesh'!$B$15+1)*Setup!$B$22</f>
        <v>23.7732764978991</v>
      </c>
      <c r="M797" s="0" t="n">
        <f aca="false">SUMPRODUCT('FD inverse'!$A$11:$BH$11,'FD mesh'!$B$84:$BI$84,$E796:$BL796)+'FD inverse'!$A$11*$C797/Setup!$B$17+INDEX('FD inverse'!$A$11:$BH$11,1,'FD mesh'!$B$15+1)*Setup!$B$22</f>
        <v>23.703839975008</v>
      </c>
      <c r="N797" s="0" t="n">
        <f aca="false">SUMPRODUCT('FD inverse'!$A$12:$BH$12,'FD mesh'!$B$84:$BI$84,$E796:$BL796)+'FD inverse'!$A$12*$C797/Setup!$B$17+INDEX('FD inverse'!$A$12:$BH$12,1,'FD mesh'!$B$15+1)*Setup!$B$22</f>
        <v>23.6433417811853</v>
      </c>
      <c r="O797" s="0" t="n">
        <f aca="false">SUMPRODUCT('FD inverse'!$A$13:$BH$13,'FD mesh'!$B$84:$BI$84,$E796:$BL796)+'FD inverse'!$A$13*$C797/Setup!$B$17+INDEX('FD inverse'!$A$13:$BH$13,1,'FD mesh'!$B$15+1)*Setup!$B$22</f>
        <v>23.5920752487042</v>
      </c>
      <c r="P797" s="0" t="n">
        <f aca="false">SUMPRODUCT('FD inverse'!$A$14:$BH$14,'FD mesh'!$B$84:$BI$84,$E796:$BL796)+'FD inverse'!$A$14*$C797/Setup!$B$17+INDEX('FD inverse'!$A$14:$BH$14,1,'FD mesh'!$B$15+1)*Setup!$B$22</f>
        <v>23.5502575541786</v>
      </c>
      <c r="Q797" s="0" t="n">
        <f aca="false">SUMPRODUCT('FD inverse'!$A$15:$BH$15,'FD mesh'!$B$84:$BI$84,$E796:$BL796)+'FD inverse'!$A$15*$C797/Setup!$B$17+INDEX('FD inverse'!$A$15:$BH$15,1,'FD mesh'!$B$15+1)*Setup!$B$22</f>
        <v>23.518035266434</v>
      </c>
      <c r="R797" s="0" t="n">
        <f aca="false">SUMPRODUCT('FD inverse'!$A$16:$BH$16,'FD mesh'!$B$84:$BI$84,$E796:$BL796)+'FD inverse'!$A$16*$C797/Setup!$B$17+INDEX('FD inverse'!$A$16:$BH$16,1,'FD mesh'!$B$15+1)*Setup!$B$22</f>
        <v>23.4954884042607</v>
      </c>
      <c r="S797" s="0" t="n">
        <f aca="false">SUMPRODUCT('FD inverse'!$A$17:$BH$17,'FD mesh'!$B$84:$BI$84,$E796:$BL796)+'FD inverse'!$A$17*$C797/Setup!$B$17+INDEX('FD inverse'!$A$17:$BH$17,1,'FD mesh'!$B$15+1)*Setup!$B$22</f>
        <v>22.926411489357</v>
      </c>
      <c r="T797" s="0" t="n">
        <f aca="false">SUMPRODUCT('FD inverse'!$A$18:$BH$18,'FD mesh'!$B$84:$BI$84,$E796:$BL796)+'FD inverse'!$A$18*$C797/Setup!$B$17+INDEX('FD inverse'!$A$18:$BH$18,1,'FD mesh'!$B$15+1)*Setup!$B$22</f>
        <v>22.3619116890528</v>
      </c>
      <c r="U797" s="0" t="n">
        <f aca="false">SUMPRODUCT('FD inverse'!$A$19:$BH$19,'FD mesh'!$B$84:$BI$84,$E796:$BL796)+'FD inverse'!$A$19*$C797/Setup!$B$17+INDEX('FD inverse'!$A$19:$BH$19,1,'FD mesh'!$B$15+1)*Setup!$B$22</f>
        <v>21.8017181821812</v>
      </c>
      <c r="V797" s="0" t="n">
        <f aca="false">SUMPRODUCT('FD inverse'!$A$20:$BH$20,'FD mesh'!$B$84:$BI$84,$E796:$BL796)+'FD inverse'!$A$20*$C797/Setup!$B$17+INDEX('FD inverse'!$A$20:$BH$20,1,'FD mesh'!$B$15+1)*Setup!$B$22</f>
        <v>21.245548225128</v>
      </c>
      <c r="W797" s="0" t="n">
        <f aca="false">SUMPRODUCT('FD inverse'!$A$21:$BH$21,'FD mesh'!$B$84:$BI$84,$E796:$BL796)+'FD inverse'!$A$21*$C797/Setup!$B$17+INDEX('FD inverse'!$A$21:$BH$21,1,'FD mesh'!$B$15+1)*Setup!$B$22</f>
        <v>20.6931087681084</v>
      </c>
      <c r="X797" s="0" t="n">
        <f aca="false">SUMPRODUCT('FD inverse'!$A$22:$BH$22,'FD mesh'!$B$84:$BI$84,$E796:$BL796)+'FD inverse'!$A$22*$C797/Setup!$B$17+INDEX('FD inverse'!$A$22:$BH$22,1,'FD mesh'!$B$15+1)*Setup!$B$22</f>
        <v>20.1440979139791</v>
      </c>
      <c r="Y797" s="0" t="n">
        <f aca="false">SUMPRODUCT('FD inverse'!$A$23:$BH$23,'FD mesh'!$B$84:$BI$84,$E796:$BL796)+'FD inverse'!$A$23*$C797/Setup!$B$17+INDEX('FD inverse'!$A$23:$BH$23,1,'FD mesh'!$B$15+1)*Setup!$B$22</f>
        <v>19.5982062311533</v>
      </c>
      <c r="Z797" s="0" t="n">
        <f aca="false">SUMPRODUCT('FD inverse'!$A$24:$BH$24,'FD mesh'!$B$84:$BI$84,$E796:$BL796)+'FD inverse'!$A$24*$C797/Setup!$B$17+INDEX('FD inverse'!$A$24:$BH$24,1,'FD mesh'!$B$15+1)*Setup!$B$22</f>
        <v>19.0551179325164</v>
      </c>
      <c r="AA797" s="0" t="n">
        <f aca="false">SUMPRODUCT('FD inverse'!$A$25:$BH$25,'FD mesh'!$B$84:$BI$84,$E796:$BL796)+'FD inverse'!$A$25*$C797/Setup!$B$17+INDEX('FD inverse'!$A$25:$BH$25,1,'FD mesh'!$B$15+1)*Setup!$B$22</f>
        <v>18.5145119325176</v>
      </c>
      <c r="AB797" s="0" t="n">
        <f aca="false">SUMPRODUCT('FD inverse'!$A$26:$BH$26,'FD mesh'!$B$84:$BI$84,$E796:$BL796)+'FD inverse'!$A$26*$C797/Setup!$B$17+INDEX('FD inverse'!$A$26:$BH$26,1,'FD mesh'!$B$15+1)*Setup!$B$22</f>
        <v>17.9760627948514</v>
      </c>
      <c r="AC797" s="0" t="n">
        <f aca="false">SUMPRODUCT('FD inverse'!$A$27:$BH$27,'FD mesh'!$B$84:$BI$84,$E796:$BL796)+'FD inverse'!$A$27*$C797/Setup!$B$17+INDEX('FD inverse'!$A$27:$BH$27,1,'FD mesh'!$B$15+1)*Setup!$B$22</f>
        <v>17.4394415833295</v>
      </c>
      <c r="AD797" s="0" t="n">
        <f aca="false">SUMPRODUCT('FD inverse'!$A$28:$BH$28,'FD mesh'!$B$84:$BI$84,$E796:$BL796)+'FD inverse'!$A$28*$C797/Setup!$B$17+INDEX('FD inverse'!$A$28:$BH$28,1,'FD mesh'!$B$15+1)*Setup!$B$22</f>
        <v>16.9043166287066</v>
      </c>
      <c r="AE797" s="0" t="n">
        <f aca="false">SUMPRODUCT('FD inverse'!$A$29:$BH$29,'FD mesh'!$B$84:$BI$84,$E796:$BL796)+'FD inverse'!$A$29*$C797/Setup!$B$17+INDEX('FD inverse'!$A$29:$BH$29,1,'FD mesh'!$B$15+1)*Setup!$B$22</f>
        <v>16.370354224344</v>
      </c>
      <c r="AF797" s="0" t="n">
        <f aca="false">SUMPRODUCT('FD inverse'!$A$30:$BH$30,'FD mesh'!$B$84:$BI$84,$E796:$BL796)+'FD inverse'!$A$30*$C797/Setup!$B$17+INDEX('FD inverse'!$A$30:$BH$30,1,'FD mesh'!$B$15+1)*Setup!$B$22</f>
        <v>15.8372192636931</v>
      </c>
      <c r="AG797" s="0" t="n">
        <f aca="false">SUMPRODUCT('FD inverse'!$A$31:$BH$31,'FD mesh'!$B$84:$BI$84,$E796:$BL796)+'FD inverse'!$A$31*$C797/Setup!$B$17+INDEX('FD inverse'!$A$31:$BH$31,1,'FD mesh'!$B$15+1)*Setup!$B$22</f>
        <v>15.3045758326503</v>
      </c>
      <c r="AH797" s="0" t="n">
        <f aca="false">SUMPRODUCT('FD inverse'!$A$32:$BH$32,'FD mesh'!$B$84:$BI$84,$E796:$BL796)+'FD inverse'!$A$32*$C797/Setup!$B$17+INDEX('FD inverse'!$A$32:$BH$32,1,'FD mesh'!$B$15+1)*Setup!$B$22</f>
        <v>15.2822624769622</v>
      </c>
      <c r="AI797" s="0" t="n">
        <f aca="false">SUMPRODUCT('FD inverse'!$A$33:$BH$33,'FD mesh'!$B$84:$BI$84,$E796:$BL796)+'FD inverse'!$A$33*$C797/Setup!$B$17+INDEX('FD inverse'!$A$33:$BH$33,1,'FD mesh'!$B$15+1)*Setup!$B$22</f>
        <v>15.260192455079</v>
      </c>
      <c r="AJ797" s="0" t="n">
        <f aca="false">SUMPRODUCT('FD inverse'!$A$34:$BH$34,'FD mesh'!$B$84:$BI$84,$E796:$BL796)+'FD inverse'!$A$34*$C797/Setup!$B$17+INDEX('FD inverse'!$A$34:$BH$34,1,'FD mesh'!$B$15+1)*Setup!$B$22</f>
        <v>15.2383427631043</v>
      </c>
      <c r="AK797" s="0" t="n">
        <f aca="false">SUMPRODUCT('FD inverse'!$A$35:$BH$35,'FD mesh'!$B$84:$BI$84,$E796:$BL796)+'FD inverse'!$A$35*$C797/Setup!$B$17+INDEX('FD inverse'!$A$35:$BH$35,1,'FD mesh'!$B$15+1)*Setup!$B$22</f>
        <v>15.2166913459438</v>
      </c>
      <c r="AL797" s="0" t="n">
        <f aca="false">SUMPRODUCT('FD inverse'!$A$36:$BH$36,'FD mesh'!$B$84:$BI$84,$E796:$BL796)+'FD inverse'!$A$36*$C797/Setup!$B$17+INDEX('FD inverse'!$A$36:$BH$36,1,'FD mesh'!$B$15+1)*Setup!$B$22</f>
        <v>15.1952170991168</v>
      </c>
      <c r="AM797" s="0" t="n">
        <f aca="false">SUMPRODUCT('FD inverse'!$A$37:$BH$37,'FD mesh'!$B$84:$BI$84,$E796:$BL796)+'FD inverse'!$A$37*$C797/Setup!$B$17+INDEX('FD inverse'!$A$37:$BH$37,1,'FD mesh'!$B$15+1)*Setup!$B$22</f>
        <v>15.1738998490575</v>
      </c>
      <c r="AN797" s="0" t="n">
        <f aca="false">SUMPRODUCT('FD inverse'!$A$38:$BH$38,'FD mesh'!$B$84:$BI$84,$E796:$BL796)+'FD inverse'!$A$38*$C797/Setup!$B$17+INDEX('FD inverse'!$A$38:$BH$38,1,'FD mesh'!$B$15+1)*Setup!$B$22</f>
        <v>15.1527203142777</v>
      </c>
      <c r="AO797" s="0" t="n">
        <f aca="false">SUMPRODUCT('FD inverse'!$A$39:$BH$39,'FD mesh'!$B$84:$BI$84,$E796:$BL796)+'FD inverse'!$A$39*$C797/Setup!$B$17+INDEX('FD inverse'!$A$39:$BH$39,1,'FD mesh'!$B$15+1)*Setup!$B$22</f>
        <v>15.1316600496414</v>
      </c>
      <c r="AP797" s="0" t="n">
        <f aca="false">SUMPRODUCT('FD inverse'!$A$40:$BH$40,'FD mesh'!$B$84:$BI$84,$E796:$BL796)+'FD inverse'!$A$40*$C797/Setup!$B$17+INDEX('FD inverse'!$A$40:$BH$40,1,'FD mesh'!$B$15+1)*Setup!$B$22</f>
        <v>15.110701375882</v>
      </c>
      <c r="AQ797" s="0" t="n">
        <f aca="false">SUMPRODUCT('FD inverse'!$A$41:$BH$41,'FD mesh'!$B$84:$BI$84,$E796:$BL796)+'FD inverse'!$A$41*$C797/Setup!$B$17+INDEX('FD inverse'!$A$41:$BH$41,1,'FD mesh'!$B$15+1)*Setup!$B$22</f>
        <v>15.0898272963857</v>
      </c>
      <c r="AR797" s="0" t="n">
        <f aca="false">SUMPRODUCT('FD inverse'!$A$42:$BH$42,'FD mesh'!$B$84:$BI$84,$E796:$BL796)+'FD inverse'!$A$42*$C797/Setup!$B$17+INDEX('FD inverse'!$A$42:$BH$42,1,'FD mesh'!$B$15+1)*Setup!$B$22</f>
        <v>15.0690214031602</v>
      </c>
      <c r="AS797" s="0" t="n">
        <f aca="false">SUMPRODUCT('FD inverse'!$A$43:$BH$43,'FD mesh'!$B$84:$BI$84,$E796:$BL796)+'FD inverse'!$A$43*$C797/Setup!$B$17+INDEX('FD inverse'!$A$43:$BH$43,1,'FD mesh'!$B$15+1)*Setup!$B$22</f>
        <v>0</v>
      </c>
      <c r="AT797" s="0" t="n">
        <f aca="false">SUMPRODUCT('FD inverse'!$A$44:$BH$44,'FD mesh'!$B$84:$BI$84,$E796:$BL796)+'FD inverse'!$A$44*$C797/Setup!$B$17+INDEX('FD inverse'!$A$44:$BH$44,1,'FD mesh'!$B$15+1)*Setup!$B$22</f>
        <v>0</v>
      </c>
      <c r="AU797" s="0" t="n">
        <f aca="false">SUMPRODUCT('FD inverse'!$A$45:$BH$45,'FD mesh'!$B$84:$BI$84,$E796:$BL796)+'FD inverse'!$A$45*$C797/Setup!$B$17+INDEX('FD inverse'!$A$45:$BH$45,1,'FD mesh'!$B$15+1)*Setup!$B$22</f>
        <v>0</v>
      </c>
      <c r="AV797" s="0" t="n">
        <f aca="false">SUMPRODUCT('FD inverse'!$A$46:$BH$46,'FD mesh'!$B$84:$BI$84,$E796:$BL796)+'FD inverse'!$A$46*$C797/Setup!$B$17+INDEX('FD inverse'!$A$46:$BH$46,1,'FD mesh'!$B$15+1)*Setup!$B$22</f>
        <v>0</v>
      </c>
      <c r="AW797" s="0" t="n">
        <f aca="false">SUMPRODUCT('FD inverse'!$A$47:$BH$47,'FD mesh'!$B$84:$BI$84,$E796:$BL796)+'FD inverse'!$A$47*$C797/Setup!$B$17+INDEX('FD inverse'!$A$47:$BH$47,1,'FD mesh'!$B$15+1)*Setup!$B$22</f>
        <v>0</v>
      </c>
      <c r="AX797" s="0" t="n">
        <f aca="false">SUMPRODUCT('FD inverse'!$A$48:$BH$48,'FD mesh'!$B$84:$BI$84,$E796:$BL796)+'FD inverse'!$A$48*$C797/Setup!$B$17+INDEX('FD inverse'!$A$48:$BH$48,1,'FD mesh'!$B$15+1)*Setup!$B$22</f>
        <v>0</v>
      </c>
      <c r="AY797" s="0" t="n">
        <f aca="false">SUMPRODUCT('FD inverse'!$A$49:$BH$49,'FD mesh'!$B$84:$BI$84,$E796:$BL796)+'FD inverse'!$A$49*$C797/Setup!$B$17+INDEX('FD inverse'!$A$49:$BH$49,1,'FD mesh'!$B$15+1)*Setup!$B$22</f>
        <v>0</v>
      </c>
      <c r="AZ797" s="0" t="n">
        <f aca="false">SUMPRODUCT('FD inverse'!$A$50:$BH$50,'FD mesh'!$B$84:$BI$84,$E796:$BL796)+'FD inverse'!$A$50*$C797/Setup!$B$17+INDEX('FD inverse'!$A$50:$BH$50,1,'FD mesh'!$B$15+1)*Setup!$B$22</f>
        <v>0</v>
      </c>
      <c r="BA797" s="0" t="n">
        <f aca="false">SUMPRODUCT('FD inverse'!$A$51:$BH$51,'FD mesh'!$B$84:$BI$84,$E796:$BL796)+'FD inverse'!$A$51*$C797/Setup!$B$17+INDEX('FD inverse'!$A$51:$BH$51,1,'FD mesh'!$B$15+1)*Setup!$B$22</f>
        <v>0</v>
      </c>
      <c r="BB797" s="0" t="n">
        <f aca="false">SUMPRODUCT('FD inverse'!$A$52:$BH$52,'FD mesh'!$B$84:$BI$84,$E796:$BL796)+'FD inverse'!$A$52*$C797/Setup!$B$17+INDEX('FD inverse'!$A$52:$BH$52,1,'FD mesh'!$B$15+1)*Setup!$B$22</f>
        <v>0</v>
      </c>
      <c r="BC797" s="0" t="n">
        <f aca="false">SUMPRODUCT('FD inverse'!$A$53:$BH$53,'FD mesh'!$B$84:$BI$84,$E796:$BL796)+'FD inverse'!$A$53*$C797/Setup!$B$17+INDEX('FD inverse'!$A$53:$BH$53,1,'FD mesh'!$B$15+1)*Setup!$B$22</f>
        <v>0</v>
      </c>
      <c r="BD797" s="0" t="n">
        <f aca="false">SUMPRODUCT('FD inverse'!$A$54:$BH$54,'FD mesh'!$B$84:$BI$84,$E796:$BL796)+'FD inverse'!$A$54*$C797/Setup!$B$17+INDEX('FD inverse'!$A$54:$BH$54,1,'FD mesh'!$B$15+1)*Setup!$B$22</f>
        <v>0</v>
      </c>
      <c r="BE797" s="0" t="n">
        <f aca="false">SUMPRODUCT('FD inverse'!$A$55:$BH$55,'FD mesh'!$B$84:$BI$84,$E796:$BL796)+'FD inverse'!$A$55*$C797/Setup!$B$17+INDEX('FD inverse'!$A$55:$BH$55,1,'FD mesh'!$B$15+1)*Setup!$B$22</f>
        <v>0</v>
      </c>
      <c r="BF797" s="0" t="n">
        <f aca="false">SUMPRODUCT('FD inverse'!$A$56:$BH$56,'FD mesh'!$B$84:$BI$84,$E796:$BL796)+'FD inverse'!$A$56*$C797/Setup!$B$17+INDEX('FD inverse'!$A$56:$BH$56,1,'FD mesh'!$B$15+1)*Setup!$B$22</f>
        <v>0</v>
      </c>
      <c r="BG797" s="0" t="n">
        <f aca="false">SUMPRODUCT('FD inverse'!$A$57:$BH$57,'FD mesh'!$B$84:$BI$84,$E796:$BL796)+'FD inverse'!$A$57*$C797/Setup!$B$17+INDEX('FD inverse'!$A$57:$BH$57,1,'FD mesh'!$B$15+1)*Setup!$B$22</f>
        <v>0</v>
      </c>
      <c r="BH797" s="0" t="n">
        <f aca="false">SUMPRODUCT('FD inverse'!$A$58:$BH$58,'FD mesh'!$B$84:$BI$84,$E796:$BL796)+'FD inverse'!$A$58*$C797/Setup!$B$17+INDEX('FD inverse'!$A$58:$BH$58,1,'FD mesh'!$B$15+1)*Setup!$B$22</f>
        <v>0</v>
      </c>
      <c r="BI797" s="0" t="n">
        <f aca="false">SUMPRODUCT('FD inverse'!$A$59:$BH$59,'FD mesh'!$B$84:$BI$84,$E796:$BL796)+'FD inverse'!$A$59*$C797/Setup!$B$17+INDEX('FD inverse'!$A$59:$BH$59,1,'FD mesh'!$B$15+1)*Setup!$B$22</f>
        <v>0</v>
      </c>
      <c r="BJ797" s="0" t="n">
        <f aca="false">SUMPRODUCT('FD inverse'!$A$60:$BH$60,'FD mesh'!$B$84:$BI$84,$E796:$BL796)+'FD inverse'!$A$60*$C797/Setup!$B$17+INDEX('FD inverse'!$A$60:$BH$60,1,'FD mesh'!$B$15+1)*Setup!$B$22</f>
        <v>0</v>
      </c>
      <c r="BK797" s="0" t="n">
        <f aca="false">SUMPRODUCT('FD inverse'!$A$61:$BH$61,'FD mesh'!$B$84:$BI$84,$E796:$BL796)+'FD inverse'!$A$61*$C797/Setup!$B$17+INDEX('FD inverse'!$A$61:$BH$61,1,'FD mesh'!$B$15+1)*Setup!$B$22</f>
        <v>0</v>
      </c>
      <c r="BL797" s="0" t="n">
        <f aca="false">SUMPRODUCT('FD inverse'!$A$62:$BH$62,'FD mesh'!$B$84:$BI$84,$E796:$BL796)+'FD inverse'!$A$62*$C797/Setup!$B$17+INDEX('FD inverse'!$A$62:$BH$62,1,'FD mesh'!$B$15+1)*Setup!$B$22</f>
        <v>0</v>
      </c>
    </row>
    <row r="798" customFormat="false" ht="15" hidden="false" customHeight="false" outlineLevel="0" collapsed="false">
      <c r="A798" s="0" t="n">
        <v>793</v>
      </c>
      <c r="B798" s="0" t="n">
        <f aca="false">A798*Setup!$B$11/3600</f>
        <v>66.0833333333333</v>
      </c>
      <c r="C798" s="0" t="n">
        <f aca="false">Setup!$B$7+Setup!$B$8*COS(2*PI()*(B798-Setup!$B$9)/24)</f>
        <v>27.4196474826918</v>
      </c>
      <c r="D798" s="0" t="n">
        <f aca="false">(C798-E798)/Setup!$B$17</f>
        <v>11.1479303747776</v>
      </c>
      <c r="E798" s="0" t="n">
        <f aca="false">SUMPRODUCT('FD inverse'!$A$3:$BH$3,'FD mesh'!$B$84:$BI$84,$E797:$BL797)+'FD inverse'!$A$3*$C798/Setup!$B$17+INDEX('FD inverse'!$A$3:$BH$3,1,'FD mesh'!$B$15+1)*Setup!$B$22</f>
        <v>25.9704165339707</v>
      </c>
      <c r="F798" s="0" t="n">
        <f aca="false">SUMPRODUCT('FD inverse'!$A$4:$BH$4,'FD mesh'!$B$84:$BI$84,$E797:$BL797)+'FD inverse'!$A$4*$C798/Setup!$B$17+INDEX('FD inverse'!$A$4:$BH$4,1,'FD mesh'!$B$15+1)*Setup!$B$22</f>
        <v>25.6346386847129</v>
      </c>
      <c r="G798" s="0" t="n">
        <f aca="false">SUMPRODUCT('FD inverse'!$A$5:$BH$5,'FD mesh'!$B$84:$BI$84,$E797:$BL797)+'FD inverse'!$A$5*$C798/Setup!$B$17+INDEX('FD inverse'!$A$5:$BH$5,1,'FD mesh'!$B$15+1)*Setup!$B$22</f>
        <v>25.2933572740071</v>
      </c>
      <c r="H798" s="0" t="n">
        <f aca="false">SUMPRODUCT('FD inverse'!$A$6:$BH$6,'FD mesh'!$B$84:$BI$84,$E797:$BL797)+'FD inverse'!$A$6*$C798/Setup!$B$17+INDEX('FD inverse'!$A$6:$BH$6,1,'FD mesh'!$B$15+1)*Setup!$B$22</f>
        <v>24.1412729737197</v>
      </c>
      <c r="I798" s="0" t="n">
        <f aca="false">SUMPRODUCT('FD inverse'!$A$7:$BH$7,'FD mesh'!$B$84:$BI$84,$E797:$BL797)+'FD inverse'!$A$7*$C798/Setup!$B$17+INDEX('FD inverse'!$A$7:$BH$7,1,'FD mesh'!$B$15+1)*Setup!$B$22</f>
        <v>24.0422184503359</v>
      </c>
      <c r="J798" s="0" t="n">
        <f aca="false">SUMPRODUCT('FD inverse'!$A$8:$BH$8,'FD mesh'!$B$84:$BI$84,$E797:$BL797)+'FD inverse'!$A$8*$C798/Setup!$B$17+INDEX('FD inverse'!$A$8:$BH$8,1,'FD mesh'!$B$15+1)*Setup!$B$22</f>
        <v>23.9497922320149</v>
      </c>
      <c r="K798" s="0" t="n">
        <f aca="false">SUMPRODUCT('FD inverse'!$A$9:$BH$9,'FD mesh'!$B$84:$BI$84,$E797:$BL797)+'FD inverse'!$A$9*$C798/Setup!$B$17+INDEX('FD inverse'!$A$9:$BH$9,1,'FD mesh'!$B$15+1)*Setup!$B$22</f>
        <v>23.8646965421674</v>
      </c>
      <c r="L798" s="0" t="n">
        <f aca="false">SUMPRODUCT('FD inverse'!$A$10:$BH$10,'FD mesh'!$B$84:$BI$84,$E797:$BL797)+'FD inverse'!$A$10*$C798/Setup!$B$17+INDEX('FD inverse'!$A$10:$BH$10,1,'FD mesh'!$B$15+1)*Setup!$B$22</f>
        <v>23.7875192503259</v>
      </c>
      <c r="M798" s="0" t="n">
        <f aca="false">SUMPRODUCT('FD inverse'!$A$11:$BH$11,'FD mesh'!$B$84:$BI$84,$E797:$BL797)+'FD inverse'!$A$11*$C798/Setup!$B$17+INDEX('FD inverse'!$A$11:$BH$11,1,'FD mesh'!$B$15+1)*Setup!$B$22</f>
        <v>23.718744762276</v>
      </c>
      <c r="N798" s="0" t="n">
        <f aca="false">SUMPRODUCT('FD inverse'!$A$12:$BH$12,'FD mesh'!$B$84:$BI$84,$E797:$BL797)+'FD inverse'!$A$12*$C798/Setup!$B$17+INDEX('FD inverse'!$A$12:$BH$12,1,'FD mesh'!$B$15+1)*Setup!$B$22</f>
        <v>23.6587636590449</v>
      </c>
      <c r="O798" s="0" t="n">
        <f aca="false">SUMPRODUCT('FD inverse'!$A$13:$BH$13,'FD mesh'!$B$84:$BI$84,$E797:$BL797)+'FD inverse'!$A$13*$C798/Setup!$B$17+INDEX('FD inverse'!$A$13:$BH$13,1,'FD mesh'!$B$15+1)*Setup!$B$22</f>
        <v>23.6078810088284</v>
      </c>
      <c r="P798" s="0" t="n">
        <f aca="false">SUMPRODUCT('FD inverse'!$A$14:$BH$14,'FD mesh'!$B$84:$BI$84,$E797:$BL797)+'FD inverse'!$A$14*$C798/Setup!$B$17+INDEX('FD inverse'!$A$14:$BH$14,1,'FD mesh'!$B$15+1)*Setup!$B$22</f>
        <v>23.5663232908387</v>
      </c>
      <c r="Q798" s="0" t="n">
        <f aca="false">SUMPRODUCT('FD inverse'!$A$15:$BH$15,'FD mesh'!$B$84:$BI$84,$E797:$BL797)+'FD inverse'!$A$15*$C798/Setup!$B$17+INDEX('FD inverse'!$A$15:$BH$15,1,'FD mesh'!$B$15+1)*Setup!$B$22</f>
        <v>23.5342438835628</v>
      </c>
      <c r="R798" s="0" t="n">
        <f aca="false">SUMPRODUCT('FD inverse'!$A$16:$BH$16,'FD mesh'!$B$84:$BI$84,$E797:$BL797)+'FD inverse'!$A$16*$C798/Setup!$B$17+INDEX('FD inverse'!$A$16:$BH$16,1,'FD mesh'!$B$15+1)*Setup!$B$22</f>
        <v>23.5117270822626</v>
      </c>
      <c r="S798" s="0" t="n">
        <f aca="false">SUMPRODUCT('FD inverse'!$A$17:$BH$17,'FD mesh'!$B$84:$BI$84,$E797:$BL797)+'FD inverse'!$A$17*$C798/Setup!$B$17+INDEX('FD inverse'!$A$17:$BH$17,1,'FD mesh'!$B$15+1)*Setup!$B$22</f>
        <v>22.9417995505424</v>
      </c>
      <c r="T798" s="0" t="n">
        <f aca="false">SUMPRODUCT('FD inverse'!$A$18:$BH$18,'FD mesh'!$B$84:$BI$84,$E797:$BL797)+'FD inverse'!$A$18*$C798/Setup!$B$17+INDEX('FD inverse'!$A$18:$BH$18,1,'FD mesh'!$B$15+1)*Setup!$B$22</f>
        <v>22.3764005053997</v>
      </c>
      <c r="U798" s="0" t="n">
        <f aca="false">SUMPRODUCT('FD inverse'!$A$19:$BH$19,'FD mesh'!$B$84:$BI$84,$E797:$BL797)+'FD inverse'!$A$19*$C798/Setup!$B$17+INDEX('FD inverse'!$A$19:$BH$19,1,'FD mesh'!$B$15+1)*Setup!$B$22</f>
        <v>21.8152653119248</v>
      </c>
      <c r="V798" s="0" t="n">
        <f aca="false">SUMPRODUCT('FD inverse'!$A$20:$BH$20,'FD mesh'!$B$84:$BI$84,$E797:$BL797)+'FD inverse'!$A$20*$C798/Setup!$B$17+INDEX('FD inverse'!$A$20:$BH$20,1,'FD mesh'!$B$15+1)*Setup!$B$22</f>
        <v>21.2581168452031</v>
      </c>
      <c r="W798" s="0" t="n">
        <f aca="false">SUMPRODUCT('FD inverse'!$A$21:$BH$21,'FD mesh'!$B$84:$BI$84,$E797:$BL797)+'FD inverse'!$A$21*$C798/Setup!$B$17+INDEX('FD inverse'!$A$21:$BH$21,1,'FD mesh'!$B$15+1)*Setup!$B$22</f>
        <v>20.7046671438177</v>
      </c>
      <c r="X798" s="0" t="n">
        <f aca="false">SUMPRODUCT('FD inverse'!$A$22:$BH$22,'FD mesh'!$B$84:$BI$84,$E797:$BL797)+'FD inverse'!$A$22*$C798/Setup!$B$17+INDEX('FD inverse'!$A$22:$BH$22,1,'FD mesh'!$B$15+1)*Setup!$B$22</f>
        <v>20.1546189072839</v>
      </c>
      <c r="Y798" s="0" t="n">
        <f aca="false">SUMPRODUCT('FD inverse'!$A$23:$BH$23,'FD mesh'!$B$84:$BI$84,$E797:$BL797)+'FD inverse'!$A$23*$C798/Setup!$B$17+INDEX('FD inverse'!$A$23:$BH$23,1,'FD mesh'!$B$15+1)*Setup!$B$22</f>
        <v>19.6076668487798</v>
      </c>
      <c r="Z798" s="0" t="n">
        <f aca="false">SUMPRODUCT('FD inverse'!$A$24:$BH$24,'FD mesh'!$B$84:$BI$84,$E797:$BL797)+'FD inverse'!$A$24*$C798/Setup!$B$17+INDEX('FD inverse'!$A$24:$BH$24,1,'FD mesh'!$B$15+1)*Setup!$B$22</f>
        <v>19.0634989148915</v>
      </c>
      <c r="AA798" s="0" t="n">
        <f aca="false">SUMPRODUCT('FD inverse'!$A$25:$BH$25,'FD mesh'!$B$84:$BI$84,$E797:$BL797)+'FD inverse'!$A$25*$C798/Setup!$B$17+INDEX('FD inverse'!$A$25:$BH$25,1,'FD mesh'!$B$15+1)*Setup!$B$22</f>
        <v>18.5217973843879</v>
      </c>
      <c r="AB798" s="0" t="n">
        <f aca="false">SUMPRODUCT('FD inverse'!$A$26:$BH$26,'FD mesh'!$B$84:$BI$84,$E797:$BL797)+'FD inverse'!$A$26*$C798/Setup!$B$17+INDEX('FD inverse'!$A$26:$BH$26,1,'FD mesh'!$B$15+1)*Setup!$B$22</f>
        <v>17.9822398582919</v>
      </c>
      <c r="AC798" s="0" t="n">
        <f aca="false">SUMPRODUCT('FD inverse'!$A$27:$BH$27,'FD mesh'!$B$84:$BI$84,$E797:$BL797)+'FD inverse'!$A$27*$C798/Setup!$B$17+INDEX('FD inverse'!$A$27:$BH$27,1,'FD mesh'!$B$15+1)*Setup!$B$22</f>
        <v>17.4445001537226</v>
      </c>
      <c r="AD798" s="0" t="n">
        <f aca="false">SUMPRODUCT('FD inverse'!$A$28:$BH$28,'FD mesh'!$B$84:$BI$84,$E797:$BL797)+'FD inverse'!$A$28*$C798/Setup!$B$17+INDEX('FD inverse'!$A$28:$BH$28,1,'FD mesh'!$B$15+1)*Setup!$B$22</f>
        <v>16.9082491141547</v>
      </c>
      <c r="AE798" s="0" t="n">
        <f aca="false">SUMPRODUCT('FD inverse'!$A$29:$BH$29,'FD mesh'!$B$84:$BI$84,$E797:$BL797)+'FD inverse'!$A$29*$C798/Setup!$B$17+INDEX('FD inverse'!$A$29:$BH$29,1,'FD mesh'!$B$15+1)*Setup!$B$22</f>
        <v>16.3731553488759</v>
      </c>
      <c r="AF798" s="0" t="n">
        <f aca="false">SUMPRODUCT('FD inverse'!$A$30:$BH$30,'FD mesh'!$B$84:$BI$84,$E797:$BL797)+'FD inverse'!$A$30*$C798/Setup!$B$17+INDEX('FD inverse'!$A$30:$BH$30,1,'FD mesh'!$B$15+1)*Setup!$B$22</f>
        <v>15.8388859145308</v>
      </c>
      <c r="AG798" s="0" t="n">
        <f aca="false">SUMPRODUCT('FD inverse'!$A$31:$BH$31,'FD mesh'!$B$84:$BI$84,$E797:$BL797)+'FD inverse'!$A$31*$C798/Setup!$B$17+INDEX('FD inverse'!$A$31:$BH$31,1,'FD mesh'!$B$15+1)*Setup!$B$22</f>
        <v>15.3051069517179</v>
      </c>
      <c r="AH798" s="0" t="n">
        <f aca="false">SUMPRODUCT('FD inverse'!$A$32:$BH$32,'FD mesh'!$B$84:$BI$84,$E797:$BL797)+'FD inverse'!$A$32*$C798/Setup!$B$17+INDEX('FD inverse'!$A$32:$BH$32,1,'FD mesh'!$B$15+1)*Setup!$B$22</f>
        <v>15.282746556439</v>
      </c>
      <c r="AI798" s="0" t="n">
        <f aca="false">SUMPRODUCT('FD inverse'!$A$33:$BH$33,'FD mesh'!$B$84:$BI$84,$E797:$BL797)+'FD inverse'!$A$33*$C798/Setup!$B$17+INDEX('FD inverse'!$A$33:$BH$33,1,'FD mesh'!$B$15+1)*Setup!$B$22</f>
        <v>15.2606312133411</v>
      </c>
      <c r="AJ798" s="0" t="n">
        <f aca="false">SUMPRODUCT('FD inverse'!$A$34:$BH$34,'FD mesh'!$B$84:$BI$84,$E797:$BL797)+'FD inverse'!$A$34*$C798/Setup!$B$17+INDEX('FD inverse'!$A$34:$BH$34,1,'FD mesh'!$B$15+1)*Setup!$B$22</f>
        <v>15.2387379797816</v>
      </c>
      <c r="AK798" s="0" t="n">
        <f aca="false">SUMPRODUCT('FD inverse'!$A$35:$BH$35,'FD mesh'!$B$84:$BI$84,$E797:$BL797)+'FD inverse'!$A$35*$C798/Setup!$B$17+INDEX('FD inverse'!$A$35:$BH$35,1,'FD mesh'!$B$15+1)*Setup!$B$22</f>
        <v>15.2170448140071</v>
      </c>
      <c r="AL798" s="0" t="n">
        <f aca="false">SUMPRODUCT('FD inverse'!$A$36:$BH$36,'FD mesh'!$B$84:$BI$84,$E797:$BL797)+'FD inverse'!$A$36*$C798/Setup!$B$17+INDEX('FD inverse'!$A$36:$BH$36,1,'FD mesh'!$B$15+1)*Setup!$B$22</f>
        <v>15.1955305819078</v>
      </c>
      <c r="AM798" s="0" t="n">
        <f aca="false">SUMPRODUCT('FD inverse'!$A$37:$BH$37,'FD mesh'!$B$84:$BI$84,$E797:$BL797)+'FD inverse'!$A$37*$C798/Setup!$B$17+INDEX('FD inverse'!$A$37:$BH$37,1,'FD mesh'!$B$15+1)*Setup!$B$22</f>
        <v>15.1741750420179</v>
      </c>
      <c r="AN798" s="0" t="n">
        <f aca="false">SUMPRODUCT('FD inverse'!$A$38:$BH$38,'FD mesh'!$B$84:$BI$84,$E797:$BL797)+'FD inverse'!$A$38*$C798/Setup!$B$17+INDEX('FD inverse'!$A$38:$BH$38,1,'FD mesh'!$B$15+1)*Setup!$B$22</f>
        <v>15.1529588111432</v>
      </c>
      <c r="AO798" s="0" t="n">
        <f aca="false">SUMPRODUCT('FD inverse'!$A$39:$BH$39,'FD mesh'!$B$84:$BI$84,$E797:$BL797)+'FD inverse'!$A$39*$C798/Setup!$B$17+INDEX('FD inverse'!$A$39:$BH$39,1,'FD mesh'!$B$15+1)*Setup!$B$22</f>
        <v>15.1318633128751</v>
      </c>
      <c r="AP798" s="0" t="n">
        <f aca="false">SUMPRODUCT('FD inverse'!$A$40:$BH$40,'FD mesh'!$B$84:$BI$84,$E797:$BL797)+'FD inverse'!$A$40*$C798/Setup!$B$17+INDEX('FD inverse'!$A$40:$BH$40,1,'FD mesh'!$B$15+1)*Setup!$B$22</f>
        <v>15.1108707111377</v>
      </c>
      <c r="AQ798" s="0" t="n">
        <f aca="false">SUMPRODUCT('FD inverse'!$A$41:$BH$41,'FD mesh'!$B$84:$BI$84,$E797:$BL797)+'FD inverse'!$A$41*$C798/Setup!$B$17+INDEX('FD inverse'!$A$41:$BH$41,1,'FD mesh'!$B$15+1)*Setup!$B$22</f>
        <v>15.0899638308071</v>
      </c>
      <c r="AR798" s="0" t="n">
        <f aca="false">SUMPRODUCT('FD inverse'!$A$42:$BH$42,'FD mesh'!$B$84:$BI$84,$E797:$BL797)+'FD inverse'!$A$42*$C798/Setup!$B$17+INDEX('FD inverse'!$A$42:$BH$42,1,'FD mesh'!$B$15+1)*Setup!$B$22</f>
        <v>15.0691260673454</v>
      </c>
      <c r="AS798" s="0" t="n">
        <f aca="false">SUMPRODUCT('FD inverse'!$A$43:$BH$43,'FD mesh'!$B$84:$BI$84,$E797:$BL797)+'FD inverse'!$A$43*$C798/Setup!$B$17+INDEX('FD inverse'!$A$43:$BH$43,1,'FD mesh'!$B$15+1)*Setup!$B$22</f>
        <v>0</v>
      </c>
      <c r="AT798" s="0" t="n">
        <f aca="false">SUMPRODUCT('FD inverse'!$A$44:$BH$44,'FD mesh'!$B$84:$BI$84,$E797:$BL797)+'FD inverse'!$A$44*$C798/Setup!$B$17+INDEX('FD inverse'!$A$44:$BH$44,1,'FD mesh'!$B$15+1)*Setup!$B$22</f>
        <v>0</v>
      </c>
      <c r="AU798" s="0" t="n">
        <f aca="false">SUMPRODUCT('FD inverse'!$A$45:$BH$45,'FD mesh'!$B$84:$BI$84,$E797:$BL797)+'FD inverse'!$A$45*$C798/Setup!$B$17+INDEX('FD inverse'!$A$45:$BH$45,1,'FD mesh'!$B$15+1)*Setup!$B$22</f>
        <v>0</v>
      </c>
      <c r="AV798" s="0" t="n">
        <f aca="false">SUMPRODUCT('FD inverse'!$A$46:$BH$46,'FD mesh'!$B$84:$BI$84,$E797:$BL797)+'FD inverse'!$A$46*$C798/Setup!$B$17+INDEX('FD inverse'!$A$46:$BH$46,1,'FD mesh'!$B$15+1)*Setup!$B$22</f>
        <v>0</v>
      </c>
      <c r="AW798" s="0" t="n">
        <f aca="false">SUMPRODUCT('FD inverse'!$A$47:$BH$47,'FD mesh'!$B$84:$BI$84,$E797:$BL797)+'FD inverse'!$A$47*$C798/Setup!$B$17+INDEX('FD inverse'!$A$47:$BH$47,1,'FD mesh'!$B$15+1)*Setup!$B$22</f>
        <v>0</v>
      </c>
      <c r="AX798" s="0" t="n">
        <f aca="false">SUMPRODUCT('FD inverse'!$A$48:$BH$48,'FD mesh'!$B$84:$BI$84,$E797:$BL797)+'FD inverse'!$A$48*$C798/Setup!$B$17+INDEX('FD inverse'!$A$48:$BH$48,1,'FD mesh'!$B$15+1)*Setup!$B$22</f>
        <v>0</v>
      </c>
      <c r="AY798" s="0" t="n">
        <f aca="false">SUMPRODUCT('FD inverse'!$A$49:$BH$49,'FD mesh'!$B$84:$BI$84,$E797:$BL797)+'FD inverse'!$A$49*$C798/Setup!$B$17+INDEX('FD inverse'!$A$49:$BH$49,1,'FD mesh'!$B$15+1)*Setup!$B$22</f>
        <v>0</v>
      </c>
      <c r="AZ798" s="0" t="n">
        <f aca="false">SUMPRODUCT('FD inverse'!$A$50:$BH$50,'FD mesh'!$B$84:$BI$84,$E797:$BL797)+'FD inverse'!$A$50*$C798/Setup!$B$17+INDEX('FD inverse'!$A$50:$BH$50,1,'FD mesh'!$B$15+1)*Setup!$B$22</f>
        <v>0</v>
      </c>
      <c r="BA798" s="0" t="n">
        <f aca="false">SUMPRODUCT('FD inverse'!$A$51:$BH$51,'FD mesh'!$B$84:$BI$84,$E797:$BL797)+'FD inverse'!$A$51*$C798/Setup!$B$17+INDEX('FD inverse'!$A$51:$BH$51,1,'FD mesh'!$B$15+1)*Setup!$B$22</f>
        <v>0</v>
      </c>
      <c r="BB798" s="0" t="n">
        <f aca="false">SUMPRODUCT('FD inverse'!$A$52:$BH$52,'FD mesh'!$B$84:$BI$84,$E797:$BL797)+'FD inverse'!$A$52*$C798/Setup!$B$17+INDEX('FD inverse'!$A$52:$BH$52,1,'FD mesh'!$B$15+1)*Setup!$B$22</f>
        <v>0</v>
      </c>
      <c r="BC798" s="0" t="n">
        <f aca="false">SUMPRODUCT('FD inverse'!$A$53:$BH$53,'FD mesh'!$B$84:$BI$84,$E797:$BL797)+'FD inverse'!$A$53*$C798/Setup!$B$17+INDEX('FD inverse'!$A$53:$BH$53,1,'FD mesh'!$B$15+1)*Setup!$B$22</f>
        <v>0</v>
      </c>
      <c r="BD798" s="0" t="n">
        <f aca="false">SUMPRODUCT('FD inverse'!$A$54:$BH$54,'FD mesh'!$B$84:$BI$84,$E797:$BL797)+'FD inverse'!$A$54*$C798/Setup!$B$17+INDEX('FD inverse'!$A$54:$BH$54,1,'FD mesh'!$B$15+1)*Setup!$B$22</f>
        <v>0</v>
      </c>
      <c r="BE798" s="0" t="n">
        <f aca="false">SUMPRODUCT('FD inverse'!$A$55:$BH$55,'FD mesh'!$B$84:$BI$84,$E797:$BL797)+'FD inverse'!$A$55*$C798/Setup!$B$17+INDEX('FD inverse'!$A$55:$BH$55,1,'FD mesh'!$B$15+1)*Setup!$B$22</f>
        <v>0</v>
      </c>
      <c r="BF798" s="0" t="n">
        <f aca="false">SUMPRODUCT('FD inverse'!$A$56:$BH$56,'FD mesh'!$B$84:$BI$84,$E797:$BL797)+'FD inverse'!$A$56*$C798/Setup!$B$17+INDEX('FD inverse'!$A$56:$BH$56,1,'FD mesh'!$B$15+1)*Setup!$B$22</f>
        <v>0</v>
      </c>
      <c r="BG798" s="0" t="n">
        <f aca="false">SUMPRODUCT('FD inverse'!$A$57:$BH$57,'FD mesh'!$B$84:$BI$84,$E797:$BL797)+'FD inverse'!$A$57*$C798/Setup!$B$17+INDEX('FD inverse'!$A$57:$BH$57,1,'FD mesh'!$B$15+1)*Setup!$B$22</f>
        <v>0</v>
      </c>
      <c r="BH798" s="0" t="n">
        <f aca="false">SUMPRODUCT('FD inverse'!$A$58:$BH$58,'FD mesh'!$B$84:$BI$84,$E797:$BL797)+'FD inverse'!$A$58*$C798/Setup!$B$17+INDEX('FD inverse'!$A$58:$BH$58,1,'FD mesh'!$B$15+1)*Setup!$B$22</f>
        <v>0</v>
      </c>
      <c r="BI798" s="0" t="n">
        <f aca="false">SUMPRODUCT('FD inverse'!$A$59:$BH$59,'FD mesh'!$B$84:$BI$84,$E797:$BL797)+'FD inverse'!$A$59*$C798/Setup!$B$17+INDEX('FD inverse'!$A$59:$BH$59,1,'FD mesh'!$B$15+1)*Setup!$B$22</f>
        <v>0</v>
      </c>
      <c r="BJ798" s="0" t="n">
        <f aca="false">SUMPRODUCT('FD inverse'!$A$60:$BH$60,'FD mesh'!$B$84:$BI$84,$E797:$BL797)+'FD inverse'!$A$60*$C798/Setup!$B$17+INDEX('FD inverse'!$A$60:$BH$60,1,'FD mesh'!$B$15+1)*Setup!$B$22</f>
        <v>0</v>
      </c>
      <c r="BK798" s="0" t="n">
        <f aca="false">SUMPRODUCT('FD inverse'!$A$61:$BH$61,'FD mesh'!$B$84:$BI$84,$E797:$BL797)+'FD inverse'!$A$61*$C798/Setup!$B$17+INDEX('FD inverse'!$A$61:$BH$61,1,'FD mesh'!$B$15+1)*Setup!$B$22</f>
        <v>0</v>
      </c>
      <c r="BL798" s="0" t="n">
        <f aca="false">SUMPRODUCT('FD inverse'!$A$62:$BH$62,'FD mesh'!$B$84:$BI$84,$E797:$BL797)+'FD inverse'!$A$62*$C798/Setup!$B$17+INDEX('FD inverse'!$A$62:$BH$62,1,'FD mesh'!$B$15+1)*Setup!$B$22</f>
        <v>0</v>
      </c>
    </row>
    <row r="799" customFormat="false" ht="15" hidden="false" customHeight="false" outlineLevel="0" collapsed="false">
      <c r="A799" s="0" t="n">
        <v>794</v>
      </c>
      <c r="B799" s="0" t="n">
        <f aca="false">A799*Setup!$B$11/3600</f>
        <v>66.1666666666667</v>
      </c>
      <c r="C799" s="0" t="n">
        <f aca="false">Setup!$B$7+Setup!$B$8*COS(2*PI()*(B799-Setup!$B$9)/24)</f>
        <v>27.3735657832515</v>
      </c>
      <c r="D799" s="0" t="n">
        <f aca="false">(C799-E799)/Setup!$B$17</f>
        <v>10.9434186742612</v>
      </c>
      <c r="E799" s="0" t="n">
        <f aca="false">SUMPRODUCT('FD inverse'!$A$3:$BH$3,'FD mesh'!$B$84:$BI$84,$E798:$BL798)+'FD inverse'!$A$3*$C799/Setup!$B$17+INDEX('FD inverse'!$A$3:$BH$3,1,'FD mesh'!$B$15+1)*Setup!$B$22</f>
        <v>25.9509213555976</v>
      </c>
      <c r="F799" s="0" t="n">
        <f aca="false">SUMPRODUCT('FD inverse'!$A$4:$BH$4,'FD mesh'!$B$84:$BI$84,$E798:$BL798)+'FD inverse'!$A$4*$C799/Setup!$B$17+INDEX('FD inverse'!$A$4:$BH$4,1,'FD mesh'!$B$15+1)*Setup!$B$22</f>
        <v>25.6209936467712</v>
      </c>
      <c r="G799" s="0" t="n">
        <f aca="false">SUMPRODUCT('FD inverse'!$A$5:$BH$5,'FD mesh'!$B$84:$BI$84,$E798:$BL798)+'FD inverse'!$A$5*$C799/Setup!$B$17+INDEX('FD inverse'!$A$5:$BH$5,1,'FD mesh'!$B$15+1)*Setup!$B$22</f>
        <v>25.2851436124494</v>
      </c>
      <c r="H799" s="0" t="n">
        <f aca="false">SUMPRODUCT('FD inverse'!$A$6:$BH$6,'FD mesh'!$B$84:$BI$84,$E798:$BL798)+'FD inverse'!$A$6*$C799/Setup!$B$17+INDEX('FD inverse'!$A$6:$BH$6,1,'FD mesh'!$B$15+1)*Setup!$B$22</f>
        <v>24.1506983689088</v>
      </c>
      <c r="I799" s="0" t="n">
        <f aca="false">SUMPRODUCT('FD inverse'!$A$7:$BH$7,'FD mesh'!$B$84:$BI$84,$E798:$BL798)+'FD inverse'!$A$7*$C799/Setup!$B$17+INDEX('FD inverse'!$A$7:$BH$7,1,'FD mesh'!$B$15+1)*Setup!$B$22</f>
        <v>24.0530853370878</v>
      </c>
      <c r="J799" s="0" t="n">
        <f aca="false">SUMPRODUCT('FD inverse'!$A$8:$BH$8,'FD mesh'!$B$84:$BI$84,$E798:$BL798)+'FD inverse'!$A$8*$C799/Setup!$B$17+INDEX('FD inverse'!$A$8:$BH$8,1,'FD mesh'!$B$15+1)*Setup!$B$22</f>
        <v>23.9618834478933</v>
      </c>
      <c r="K799" s="0" t="n">
        <f aca="false">SUMPRODUCT('FD inverse'!$A$9:$BH$9,'FD mesh'!$B$84:$BI$84,$E798:$BL798)+'FD inverse'!$A$9*$C799/Setup!$B$17+INDEX('FD inverse'!$A$9:$BH$9,1,'FD mesh'!$B$15+1)*Setup!$B$22</f>
        <v>23.877815019394</v>
      </c>
      <c r="L799" s="0" t="n">
        <f aca="false">SUMPRODUCT('FD inverse'!$A$10:$BH$10,'FD mesh'!$B$84:$BI$84,$E798:$BL798)+'FD inverse'!$A$10*$C799/Setup!$B$17+INDEX('FD inverse'!$A$10:$BH$10,1,'FD mesh'!$B$15+1)*Setup!$B$22</f>
        <v>23.8014861054828</v>
      </c>
      <c r="M799" s="0" t="n">
        <f aca="false">SUMPRODUCT('FD inverse'!$A$11:$BH$11,'FD mesh'!$B$84:$BI$84,$E798:$BL798)+'FD inverse'!$A$11*$C799/Setup!$B$17+INDEX('FD inverse'!$A$11:$BH$11,1,'FD mesh'!$B$15+1)*Setup!$B$22</f>
        <v>23.7333972241125</v>
      </c>
      <c r="N799" s="0" t="n">
        <f aca="false">SUMPRODUCT('FD inverse'!$A$12:$BH$12,'FD mesh'!$B$84:$BI$84,$E798:$BL798)+'FD inverse'!$A$12*$C799/Setup!$B$17+INDEX('FD inverse'!$A$12:$BH$12,1,'FD mesh'!$B$15+1)*Setup!$B$22</f>
        <v>23.6739528629997</v>
      </c>
      <c r="O799" s="0" t="n">
        <f aca="false">SUMPRODUCT('FD inverse'!$A$13:$BH$13,'FD mesh'!$B$84:$BI$84,$E798:$BL798)+'FD inverse'!$A$13*$C799/Setup!$B$17+INDEX('FD inverse'!$A$13:$BH$13,1,'FD mesh'!$B$15+1)*Setup!$B$22</f>
        <v>23.6234696841612</v>
      </c>
      <c r="P799" s="0" t="n">
        <f aca="false">SUMPRODUCT('FD inverse'!$A$14:$BH$14,'FD mesh'!$B$84:$BI$84,$E798:$BL798)+'FD inverse'!$A$14*$C799/Setup!$B$17+INDEX('FD inverse'!$A$14:$BH$14,1,'FD mesh'!$B$15+1)*Setup!$B$22</f>
        <v>23.5821833639262</v>
      </c>
      <c r="Q799" s="0" t="n">
        <f aca="false">SUMPRODUCT('FD inverse'!$A$15:$BH$15,'FD mesh'!$B$84:$BI$84,$E798:$BL798)+'FD inverse'!$A$15*$C799/Setup!$B$17+INDEX('FD inverse'!$A$15:$BH$15,1,'FD mesh'!$B$15+1)*Setup!$B$22</f>
        <v>23.550254018964</v>
      </c>
      <c r="R799" s="0" t="n">
        <f aca="false">SUMPRODUCT('FD inverse'!$A$16:$BH$16,'FD mesh'!$B$84:$BI$84,$E798:$BL798)+'FD inverse'!$A$16*$C799/Setup!$B$17+INDEX('FD inverse'!$A$16:$BH$16,1,'FD mesh'!$B$15+1)*Setup!$B$22</f>
        <v>23.5277701816131</v>
      </c>
      <c r="S799" s="0" t="n">
        <f aca="false">SUMPRODUCT('FD inverse'!$A$17:$BH$17,'FD mesh'!$B$84:$BI$84,$E798:$BL798)+'FD inverse'!$A$17*$C799/Setup!$B$17+INDEX('FD inverse'!$A$17:$BH$17,1,'FD mesh'!$B$15+1)*Setup!$B$22</f>
        <v>22.9570154827187</v>
      </c>
      <c r="T799" s="0" t="n">
        <f aca="false">SUMPRODUCT('FD inverse'!$A$18:$BH$18,'FD mesh'!$B$84:$BI$84,$E798:$BL798)+'FD inverse'!$A$18*$C799/Setup!$B$17+INDEX('FD inverse'!$A$18:$BH$18,1,'FD mesh'!$B$15+1)*Setup!$B$22</f>
        <v>22.3907386152933</v>
      </c>
      <c r="U799" s="0" t="n">
        <f aca="false">SUMPRODUCT('FD inverse'!$A$19:$BH$19,'FD mesh'!$B$84:$BI$84,$E798:$BL798)+'FD inverse'!$A$19*$C799/Setup!$B$17+INDEX('FD inverse'!$A$19:$BH$19,1,'FD mesh'!$B$15+1)*Setup!$B$22</f>
        <v>21.8286812487794</v>
      </c>
      <c r="V799" s="0" t="n">
        <f aca="false">SUMPRODUCT('FD inverse'!$A$20:$BH$20,'FD mesh'!$B$84:$BI$84,$E798:$BL798)+'FD inverse'!$A$20*$C799/Setup!$B$17+INDEX('FD inverse'!$A$20:$BH$20,1,'FD mesh'!$B$15+1)*Setup!$B$22</f>
        <v>21.2705720008255</v>
      </c>
      <c r="W799" s="0" t="n">
        <f aca="false">SUMPRODUCT('FD inverse'!$A$21:$BH$21,'FD mesh'!$B$84:$BI$84,$E798:$BL798)+'FD inverse'!$A$21*$C799/Setup!$B$17+INDEX('FD inverse'!$A$21:$BH$21,1,'FD mesh'!$B$15+1)*Setup!$B$22</f>
        <v>20.7161281272406</v>
      </c>
      <c r="X799" s="0" t="n">
        <f aca="false">SUMPRODUCT('FD inverse'!$A$22:$BH$22,'FD mesh'!$B$84:$BI$84,$E798:$BL798)+'FD inverse'!$A$22*$C799/Setup!$B$17+INDEX('FD inverse'!$A$22:$BH$22,1,'FD mesh'!$B$15+1)*Setup!$B$22</f>
        <v>20.1650570573487</v>
      </c>
      <c r="Y799" s="0" t="n">
        <f aca="false">SUMPRODUCT('FD inverse'!$A$23:$BH$23,'FD mesh'!$B$84:$BI$84,$E798:$BL798)+'FD inverse'!$A$23*$C799/Setup!$B$17+INDEX('FD inverse'!$A$23:$BH$23,1,'FD mesh'!$B$15+1)*Setup!$B$22</f>
        <v>19.6170577859044</v>
      </c>
      <c r="Z799" s="0" t="n">
        <f aca="false">SUMPRODUCT('FD inverse'!$A$24:$BH$24,'FD mesh'!$B$84:$BI$84,$E798:$BL798)+'FD inverse'!$A$24*$C799/Setup!$B$17+INDEX('FD inverse'!$A$24:$BH$24,1,'FD mesh'!$B$15+1)*Setup!$B$22</f>
        <v>19.0718221330997</v>
      </c>
      <c r="AA799" s="0" t="n">
        <f aca="false">SUMPRODUCT('FD inverse'!$A$25:$BH$25,'FD mesh'!$B$84:$BI$84,$E798:$BL798)+'FD inverse'!$A$25*$C799/Setup!$B$17+INDEX('FD inverse'!$A$25:$BH$25,1,'FD mesh'!$B$15+1)*Setup!$B$22</f>
        <v>18.5290358845105</v>
      </c>
      <c r="AB799" s="0" t="n">
        <f aca="false">SUMPRODUCT('FD inverse'!$A$26:$BH$26,'FD mesh'!$B$84:$BI$84,$E798:$BL798)+'FD inverse'!$A$26*$C799/Setup!$B$17+INDEX('FD inverse'!$A$26:$BH$26,1,'FD mesh'!$B$15+1)*Setup!$B$22</f>
        <v>17.9883798231002</v>
      </c>
      <c r="AC799" s="0" t="n">
        <f aca="false">SUMPRODUCT('FD inverse'!$A$27:$BH$27,'FD mesh'!$B$84:$BI$84,$E798:$BL798)+'FD inverse'!$A$27*$C799/Setup!$B$17+INDEX('FD inverse'!$A$27:$BH$27,1,'FD mesh'!$B$15+1)*Setup!$B$22</f>
        <v>17.4495306656192</v>
      </c>
      <c r="AD799" s="0" t="n">
        <f aca="false">SUMPRODUCT('FD inverse'!$A$28:$BH$28,'FD mesh'!$B$84:$BI$84,$E798:$BL798)+'FD inverse'!$A$28*$C799/Setup!$B$17+INDEX('FD inverse'!$A$28:$BH$28,1,'FD mesh'!$B$15+1)*Setup!$B$22</f>
        <v>16.9121619159249</v>
      </c>
      <c r="AE799" s="0" t="n">
        <f aca="false">SUMPRODUCT('FD inverse'!$A$29:$BH$29,'FD mesh'!$B$84:$BI$84,$E798:$BL798)+'FD inverse'!$A$29*$C799/Setup!$B$17+INDEX('FD inverse'!$A$29:$BH$29,1,'FD mesh'!$B$15+1)*Setup!$B$22</f>
        <v>16.3759446478945</v>
      </c>
      <c r="AF799" s="0" t="n">
        <f aca="false">SUMPRODUCT('FD inverse'!$A$30:$BH$30,'FD mesh'!$B$84:$BI$84,$E798:$BL798)+'FD inverse'!$A$30*$C799/Setup!$B$17+INDEX('FD inverse'!$A$30:$BH$30,1,'FD mesh'!$B$15+1)*Setup!$B$22</f>
        <v>15.8405482307181</v>
      </c>
      <c r="AG799" s="0" t="n">
        <f aca="false">SUMPRODUCT('FD inverse'!$A$31:$BH$31,'FD mesh'!$B$84:$BI$84,$E798:$BL798)+'FD inverse'!$A$31*$C799/Setup!$B$17+INDEX('FD inverse'!$A$31:$BH$31,1,'FD mesh'!$B$15+1)*Setup!$B$22</f>
        <v>15.3056410094483</v>
      </c>
      <c r="AH799" s="0" t="n">
        <f aca="false">SUMPRODUCT('FD inverse'!$A$32:$BH$32,'FD mesh'!$B$84:$BI$84,$E798:$BL798)+'FD inverse'!$A$32*$C799/Setup!$B$17+INDEX('FD inverse'!$A$32:$BH$32,1,'FD mesh'!$B$15+1)*Setup!$B$22</f>
        <v>15.2832338215087</v>
      </c>
      <c r="AI799" s="0" t="n">
        <f aca="false">SUMPRODUCT('FD inverse'!$A$33:$BH$33,'FD mesh'!$B$84:$BI$84,$E798:$BL798)+'FD inverse'!$A$33*$C799/Setup!$B$17+INDEX('FD inverse'!$A$33:$BH$33,1,'FD mesh'!$B$15+1)*Setup!$B$22</f>
        <v>15.2610732983708</v>
      </c>
      <c r="AJ799" s="0" t="n">
        <f aca="false">SUMPRODUCT('FD inverse'!$A$34:$BH$34,'FD mesh'!$B$84:$BI$84,$E798:$BL798)+'FD inverse'!$A$34*$C799/Setup!$B$17+INDEX('FD inverse'!$A$34:$BH$34,1,'FD mesh'!$B$15+1)*Setup!$B$22</f>
        <v>15.2391365688574</v>
      </c>
      <c r="AK799" s="0" t="n">
        <f aca="false">SUMPRODUCT('FD inverse'!$A$35:$BH$35,'FD mesh'!$B$84:$BI$84,$E798:$BL798)+'FD inverse'!$A$35*$C799/Setup!$B$17+INDEX('FD inverse'!$A$35:$BH$35,1,'FD mesh'!$B$15+1)*Setup!$B$22</f>
        <v>15.217401614315</v>
      </c>
      <c r="AL799" s="0" t="n">
        <f aca="false">SUMPRODUCT('FD inverse'!$A$36:$BH$36,'FD mesh'!$B$84:$BI$84,$E798:$BL798)+'FD inverse'!$A$36*$C799/Setup!$B$17+INDEX('FD inverse'!$A$36:$BH$36,1,'FD mesh'!$B$15+1)*Setup!$B$22</f>
        <v>15.1958472803067</v>
      </c>
      <c r="AM799" s="0" t="n">
        <f aca="false">SUMPRODUCT('FD inverse'!$A$37:$BH$37,'FD mesh'!$B$84:$BI$84,$E798:$BL798)+'FD inverse'!$A$37*$C799/Setup!$B$17+INDEX('FD inverse'!$A$37:$BH$37,1,'FD mesh'!$B$15+1)*Setup!$B$22</f>
        <v>15.1744532663224</v>
      </c>
      <c r="AN799" s="0" t="n">
        <f aca="false">SUMPRODUCT('FD inverse'!$A$38:$BH$38,'FD mesh'!$B$84:$BI$84,$E798:$BL798)+'FD inverse'!$A$38*$C799/Setup!$B$17+INDEX('FD inverse'!$A$38:$BH$38,1,'FD mesh'!$B$15+1)*Setup!$B$22</f>
        <v>15.1532000958896</v>
      </c>
      <c r="AO799" s="0" t="n">
        <f aca="false">SUMPRODUCT('FD inverse'!$A$39:$BH$39,'FD mesh'!$B$84:$BI$84,$E798:$BL798)+'FD inverse'!$A$39*$C799/Setup!$B$17+INDEX('FD inverse'!$A$39:$BH$39,1,'FD mesh'!$B$15+1)*Setup!$B$22</f>
        <v>15.1320690693529</v>
      </c>
      <c r="AP799" s="0" t="n">
        <f aca="false">SUMPRODUCT('FD inverse'!$A$40:$BH$40,'FD mesh'!$B$84:$BI$84,$E798:$BL798)+'FD inverse'!$A$40*$C799/Setup!$B$17+INDEX('FD inverse'!$A$40:$BH$40,1,'FD mesh'!$B$15+1)*Setup!$B$22</f>
        <v>15.1110422014846</v>
      </c>
      <c r="AQ799" s="0" t="n">
        <f aca="false">SUMPRODUCT('FD inverse'!$A$41:$BH$41,'FD mesh'!$B$84:$BI$84,$E798:$BL798)+'FD inverse'!$A$41*$C799/Setup!$B$17+INDEX('FD inverse'!$A$41:$BH$41,1,'FD mesh'!$B$15+1)*Setup!$B$22</f>
        <v>15.0901021459798</v>
      </c>
      <c r="AR799" s="0" t="n">
        <f aca="false">SUMPRODUCT('FD inverse'!$A$42:$BH$42,'FD mesh'!$B$84:$BI$84,$E798:$BL798)+'FD inverse'!$A$42*$C799/Setup!$B$17+INDEX('FD inverse'!$A$42:$BH$42,1,'FD mesh'!$B$15+1)*Setup!$B$22</f>
        <v>15.0692321088014</v>
      </c>
      <c r="AS799" s="0" t="n">
        <f aca="false">SUMPRODUCT('FD inverse'!$A$43:$BH$43,'FD mesh'!$B$84:$BI$84,$E798:$BL798)+'FD inverse'!$A$43*$C799/Setup!$B$17+INDEX('FD inverse'!$A$43:$BH$43,1,'FD mesh'!$B$15+1)*Setup!$B$22</f>
        <v>0</v>
      </c>
      <c r="AT799" s="0" t="n">
        <f aca="false">SUMPRODUCT('FD inverse'!$A$44:$BH$44,'FD mesh'!$B$84:$BI$84,$E798:$BL798)+'FD inverse'!$A$44*$C799/Setup!$B$17+INDEX('FD inverse'!$A$44:$BH$44,1,'FD mesh'!$B$15+1)*Setup!$B$22</f>
        <v>0</v>
      </c>
      <c r="AU799" s="0" t="n">
        <f aca="false">SUMPRODUCT('FD inverse'!$A$45:$BH$45,'FD mesh'!$B$84:$BI$84,$E798:$BL798)+'FD inverse'!$A$45*$C799/Setup!$B$17+INDEX('FD inverse'!$A$45:$BH$45,1,'FD mesh'!$B$15+1)*Setup!$B$22</f>
        <v>0</v>
      </c>
      <c r="AV799" s="0" t="n">
        <f aca="false">SUMPRODUCT('FD inverse'!$A$46:$BH$46,'FD mesh'!$B$84:$BI$84,$E798:$BL798)+'FD inverse'!$A$46*$C799/Setup!$B$17+INDEX('FD inverse'!$A$46:$BH$46,1,'FD mesh'!$B$15+1)*Setup!$B$22</f>
        <v>0</v>
      </c>
      <c r="AW799" s="0" t="n">
        <f aca="false">SUMPRODUCT('FD inverse'!$A$47:$BH$47,'FD mesh'!$B$84:$BI$84,$E798:$BL798)+'FD inverse'!$A$47*$C799/Setup!$B$17+INDEX('FD inverse'!$A$47:$BH$47,1,'FD mesh'!$B$15+1)*Setup!$B$22</f>
        <v>0</v>
      </c>
      <c r="AX799" s="0" t="n">
        <f aca="false">SUMPRODUCT('FD inverse'!$A$48:$BH$48,'FD mesh'!$B$84:$BI$84,$E798:$BL798)+'FD inverse'!$A$48*$C799/Setup!$B$17+INDEX('FD inverse'!$A$48:$BH$48,1,'FD mesh'!$B$15+1)*Setup!$B$22</f>
        <v>0</v>
      </c>
      <c r="AY799" s="0" t="n">
        <f aca="false">SUMPRODUCT('FD inverse'!$A$49:$BH$49,'FD mesh'!$B$84:$BI$84,$E798:$BL798)+'FD inverse'!$A$49*$C799/Setup!$B$17+INDEX('FD inverse'!$A$49:$BH$49,1,'FD mesh'!$B$15+1)*Setup!$B$22</f>
        <v>0</v>
      </c>
      <c r="AZ799" s="0" t="n">
        <f aca="false">SUMPRODUCT('FD inverse'!$A$50:$BH$50,'FD mesh'!$B$84:$BI$84,$E798:$BL798)+'FD inverse'!$A$50*$C799/Setup!$B$17+INDEX('FD inverse'!$A$50:$BH$50,1,'FD mesh'!$B$15+1)*Setup!$B$22</f>
        <v>0</v>
      </c>
      <c r="BA799" s="0" t="n">
        <f aca="false">SUMPRODUCT('FD inverse'!$A$51:$BH$51,'FD mesh'!$B$84:$BI$84,$E798:$BL798)+'FD inverse'!$A$51*$C799/Setup!$B$17+INDEX('FD inverse'!$A$51:$BH$51,1,'FD mesh'!$B$15+1)*Setup!$B$22</f>
        <v>0</v>
      </c>
      <c r="BB799" s="0" t="n">
        <f aca="false">SUMPRODUCT('FD inverse'!$A$52:$BH$52,'FD mesh'!$B$84:$BI$84,$E798:$BL798)+'FD inverse'!$A$52*$C799/Setup!$B$17+INDEX('FD inverse'!$A$52:$BH$52,1,'FD mesh'!$B$15+1)*Setup!$B$22</f>
        <v>0</v>
      </c>
      <c r="BC799" s="0" t="n">
        <f aca="false">SUMPRODUCT('FD inverse'!$A$53:$BH$53,'FD mesh'!$B$84:$BI$84,$E798:$BL798)+'FD inverse'!$A$53*$C799/Setup!$B$17+INDEX('FD inverse'!$A$53:$BH$53,1,'FD mesh'!$B$15+1)*Setup!$B$22</f>
        <v>0</v>
      </c>
      <c r="BD799" s="0" t="n">
        <f aca="false">SUMPRODUCT('FD inverse'!$A$54:$BH$54,'FD mesh'!$B$84:$BI$84,$E798:$BL798)+'FD inverse'!$A$54*$C799/Setup!$B$17+INDEX('FD inverse'!$A$54:$BH$54,1,'FD mesh'!$B$15+1)*Setup!$B$22</f>
        <v>0</v>
      </c>
      <c r="BE799" s="0" t="n">
        <f aca="false">SUMPRODUCT('FD inverse'!$A$55:$BH$55,'FD mesh'!$B$84:$BI$84,$E798:$BL798)+'FD inverse'!$A$55*$C799/Setup!$B$17+INDEX('FD inverse'!$A$55:$BH$55,1,'FD mesh'!$B$15+1)*Setup!$B$22</f>
        <v>0</v>
      </c>
      <c r="BF799" s="0" t="n">
        <f aca="false">SUMPRODUCT('FD inverse'!$A$56:$BH$56,'FD mesh'!$B$84:$BI$84,$E798:$BL798)+'FD inverse'!$A$56*$C799/Setup!$B$17+INDEX('FD inverse'!$A$56:$BH$56,1,'FD mesh'!$B$15+1)*Setup!$B$22</f>
        <v>0</v>
      </c>
      <c r="BG799" s="0" t="n">
        <f aca="false">SUMPRODUCT('FD inverse'!$A$57:$BH$57,'FD mesh'!$B$84:$BI$84,$E798:$BL798)+'FD inverse'!$A$57*$C799/Setup!$B$17+INDEX('FD inverse'!$A$57:$BH$57,1,'FD mesh'!$B$15+1)*Setup!$B$22</f>
        <v>0</v>
      </c>
      <c r="BH799" s="0" t="n">
        <f aca="false">SUMPRODUCT('FD inverse'!$A$58:$BH$58,'FD mesh'!$B$84:$BI$84,$E798:$BL798)+'FD inverse'!$A$58*$C799/Setup!$B$17+INDEX('FD inverse'!$A$58:$BH$58,1,'FD mesh'!$B$15+1)*Setup!$B$22</f>
        <v>0</v>
      </c>
      <c r="BI799" s="0" t="n">
        <f aca="false">SUMPRODUCT('FD inverse'!$A$59:$BH$59,'FD mesh'!$B$84:$BI$84,$E798:$BL798)+'FD inverse'!$A$59*$C799/Setup!$B$17+INDEX('FD inverse'!$A$59:$BH$59,1,'FD mesh'!$B$15+1)*Setup!$B$22</f>
        <v>0</v>
      </c>
      <c r="BJ799" s="0" t="n">
        <f aca="false">SUMPRODUCT('FD inverse'!$A$60:$BH$60,'FD mesh'!$B$84:$BI$84,$E798:$BL798)+'FD inverse'!$A$60*$C799/Setup!$B$17+INDEX('FD inverse'!$A$60:$BH$60,1,'FD mesh'!$B$15+1)*Setup!$B$22</f>
        <v>0</v>
      </c>
      <c r="BK799" s="0" t="n">
        <f aca="false">SUMPRODUCT('FD inverse'!$A$61:$BH$61,'FD mesh'!$B$84:$BI$84,$E798:$BL798)+'FD inverse'!$A$61*$C799/Setup!$B$17+INDEX('FD inverse'!$A$61:$BH$61,1,'FD mesh'!$B$15+1)*Setup!$B$22</f>
        <v>0</v>
      </c>
      <c r="BL799" s="0" t="n">
        <f aca="false">SUMPRODUCT('FD inverse'!$A$62:$BH$62,'FD mesh'!$B$84:$BI$84,$E798:$BL798)+'FD inverse'!$A$62*$C799/Setup!$B$17+INDEX('FD inverse'!$A$62:$BH$62,1,'FD mesh'!$B$15+1)*Setup!$B$22</f>
        <v>0</v>
      </c>
    </row>
    <row r="800" customFormat="false" ht="15" hidden="false" customHeight="false" outlineLevel="0" collapsed="false">
      <c r="A800" s="0" t="n">
        <v>795</v>
      </c>
      <c r="B800" s="0" t="n">
        <f aca="false">A800*Setup!$B$11/3600</f>
        <v>66.25</v>
      </c>
      <c r="C800" s="0" t="n">
        <f aca="false">Setup!$B$7+Setup!$B$8*COS(2*PI()*(B800-Setup!$B$9)/24)</f>
        <v>27.3258784492102</v>
      </c>
      <c r="D800" s="0" t="n">
        <f aca="false">(C800-E800)/Setup!$B$17</f>
        <v>10.7348667926716</v>
      </c>
      <c r="E800" s="0" t="n">
        <f aca="false">SUMPRODUCT('FD inverse'!$A$3:$BH$3,'FD mesh'!$B$84:$BI$84,$E799:$BL799)+'FD inverse'!$A$3*$C800/Setup!$B$17+INDEX('FD inverse'!$A$3:$BH$3,1,'FD mesh'!$B$15+1)*Setup!$B$22</f>
        <v>25.9303457661629</v>
      </c>
      <c r="F800" s="0" t="n">
        <f aca="false">SUMPRODUCT('FD inverse'!$A$4:$BH$4,'FD mesh'!$B$84:$BI$84,$E799:$BL799)+'FD inverse'!$A$4*$C800/Setup!$B$17+INDEX('FD inverse'!$A$4:$BH$4,1,'FD mesh'!$B$15+1)*Setup!$B$22</f>
        <v>25.6063904943682</v>
      </c>
      <c r="G800" s="0" t="n">
        <f aca="false">SUMPRODUCT('FD inverse'!$A$5:$BH$5,'FD mesh'!$B$84:$BI$84,$E799:$BL799)+'FD inverse'!$A$5*$C800/Setup!$B$17+INDEX('FD inverse'!$A$5:$BH$5,1,'FD mesh'!$B$15+1)*Setup!$B$22</f>
        <v>25.2760970487876</v>
      </c>
      <c r="H800" s="0" t="n">
        <f aca="false">SUMPRODUCT('FD inverse'!$A$6:$BH$6,'FD mesh'!$B$84:$BI$84,$E799:$BL799)+'FD inverse'!$A$6*$C800/Setup!$B$17+INDEX('FD inverse'!$A$6:$BH$6,1,'FD mesh'!$B$15+1)*Setup!$B$22</f>
        <v>24.1597146189665</v>
      </c>
      <c r="I800" s="0" t="n">
        <f aca="false">SUMPRODUCT('FD inverse'!$A$7:$BH$7,'FD mesh'!$B$84:$BI$84,$E799:$BL799)+'FD inverse'!$A$7*$C800/Setup!$B$17+INDEX('FD inverse'!$A$7:$BH$7,1,'FD mesh'!$B$15+1)*Setup!$B$22</f>
        <v>24.0635793744566</v>
      </c>
      <c r="J800" s="0" t="n">
        <f aca="false">SUMPRODUCT('FD inverse'!$A$8:$BH$8,'FD mesh'!$B$84:$BI$84,$E799:$BL799)+'FD inverse'!$A$8*$C800/Setup!$B$17+INDEX('FD inverse'!$A$8:$BH$8,1,'FD mesh'!$B$15+1)*Setup!$B$22</f>
        <v>23.9736353024356</v>
      </c>
      <c r="K800" s="0" t="n">
        <f aca="false">SUMPRODUCT('FD inverse'!$A$9:$BH$9,'FD mesh'!$B$84:$BI$84,$E799:$BL799)+'FD inverse'!$A$9*$C800/Setup!$B$17+INDEX('FD inverse'!$A$9:$BH$9,1,'FD mesh'!$B$15+1)*Setup!$B$22</f>
        <v>23.8906244779322</v>
      </c>
      <c r="L800" s="0" t="n">
        <f aca="false">SUMPRODUCT('FD inverse'!$A$10:$BH$10,'FD mesh'!$B$84:$BI$84,$E799:$BL799)+'FD inverse'!$A$10*$C800/Setup!$B$17+INDEX('FD inverse'!$A$10:$BH$10,1,'FD mesh'!$B$15+1)*Setup!$B$22</f>
        <v>23.8151708561061</v>
      </c>
      <c r="M800" s="0" t="n">
        <f aca="false">SUMPRODUCT('FD inverse'!$A$11:$BH$11,'FD mesh'!$B$84:$BI$84,$E799:$BL799)+'FD inverse'!$A$11*$C800/Setup!$B$17+INDEX('FD inverse'!$A$11:$BH$11,1,'FD mesh'!$B$15+1)*Setup!$B$22</f>
        <v>23.7477908334678</v>
      </c>
      <c r="N800" s="0" t="n">
        <f aca="false">SUMPRODUCT('FD inverse'!$A$12:$BH$12,'FD mesh'!$B$84:$BI$84,$E799:$BL799)+'FD inverse'!$A$12*$C800/Setup!$B$17+INDEX('FD inverse'!$A$12:$BH$12,1,'FD mesh'!$B$15+1)*Setup!$B$22</f>
        <v>23.688902615759</v>
      </c>
      <c r="O800" s="0" t="n">
        <f aca="false">SUMPRODUCT('FD inverse'!$A$13:$BH$13,'FD mesh'!$B$84:$BI$84,$E799:$BL799)+'FD inverse'!$A$13*$C800/Setup!$B$17+INDEX('FD inverse'!$A$13:$BH$13,1,'FD mesh'!$B$15+1)*Setup!$B$22</f>
        <v>23.6388343111824</v>
      </c>
      <c r="P800" s="0" t="n">
        <f aca="false">SUMPRODUCT('FD inverse'!$A$14:$BH$14,'FD mesh'!$B$84:$BI$84,$E799:$BL799)+'FD inverse'!$A$14*$C800/Setup!$B$17+INDEX('FD inverse'!$A$14:$BH$14,1,'FD mesh'!$B$15+1)*Setup!$B$22</f>
        <v>23.5978306833144</v>
      </c>
      <c r="Q800" s="0" t="n">
        <f aca="false">SUMPRODUCT('FD inverse'!$A$15:$BH$15,'FD mesh'!$B$84:$BI$84,$E799:$BL799)+'FD inverse'!$A$15*$C800/Setup!$B$17+INDEX('FD inverse'!$A$15:$BH$15,1,'FD mesh'!$B$15+1)*Setup!$B$22</f>
        <v>23.5660585123126</v>
      </c>
      <c r="R800" s="0" t="n">
        <f aca="false">SUMPRODUCT('FD inverse'!$A$16:$BH$16,'FD mesh'!$B$84:$BI$84,$E799:$BL799)+'FD inverse'!$A$16*$C800/Setup!$B$17+INDEX('FD inverse'!$A$16:$BH$16,1,'FD mesh'!$B$15+1)*Setup!$B$22</f>
        <v>23.5436105261774</v>
      </c>
      <c r="S800" s="0" t="n">
        <f aca="false">SUMPRODUCT('FD inverse'!$A$17:$BH$17,'FD mesh'!$B$84:$BI$84,$E799:$BL799)+'FD inverse'!$A$17*$C800/Setup!$B$17+INDEX('FD inverse'!$A$17:$BH$17,1,'FD mesh'!$B$15+1)*Setup!$B$22</f>
        <v>22.972052477503</v>
      </c>
      <c r="T800" s="0" t="n">
        <f aca="false">SUMPRODUCT('FD inverse'!$A$18:$BH$18,'FD mesh'!$B$84:$BI$84,$E799:$BL799)+'FD inverse'!$A$18*$C800/Setup!$B$17+INDEX('FD inverse'!$A$18:$BH$18,1,'FD mesh'!$B$15+1)*Setup!$B$22</f>
        <v>22.4049196015794</v>
      </c>
      <c r="U800" s="0" t="n">
        <f aca="false">SUMPRODUCT('FD inverse'!$A$19:$BH$19,'FD mesh'!$B$84:$BI$84,$E799:$BL799)+'FD inverse'!$A$19*$C800/Setup!$B$17+INDEX('FD inverse'!$A$19:$BH$19,1,'FD mesh'!$B$15+1)*Setup!$B$22</f>
        <v>21.8419599873343</v>
      </c>
      <c r="V800" s="0" t="n">
        <f aca="false">SUMPRODUCT('FD inverse'!$A$20:$BH$20,'FD mesh'!$B$84:$BI$84,$E799:$BL799)+'FD inverse'!$A$20*$C800/Setup!$B$17+INDEX('FD inverse'!$A$20:$BH$20,1,'FD mesh'!$B$15+1)*Setup!$B$22</f>
        <v>21.2829081161497</v>
      </c>
      <c r="W800" s="0" t="n">
        <f aca="false">SUMPRODUCT('FD inverse'!$A$21:$BH$21,'FD mesh'!$B$84:$BI$84,$E799:$BL799)+'FD inverse'!$A$21*$C800/Setup!$B$17+INDEX('FD inverse'!$A$21:$BH$21,1,'FD mesh'!$B$15+1)*Setup!$B$22</f>
        <v>20.7274865874747</v>
      </c>
      <c r="X800" s="0" t="n">
        <f aca="false">SUMPRODUCT('FD inverse'!$A$22:$BH$22,'FD mesh'!$B$84:$BI$84,$E799:$BL799)+'FD inverse'!$A$22*$C800/Setup!$B$17+INDEX('FD inverse'!$A$22:$BH$22,1,'FD mesh'!$B$15+1)*Setup!$B$22</f>
        <v>20.175407691383</v>
      </c>
      <c r="Y800" s="0" t="n">
        <f aca="false">SUMPRODUCT('FD inverse'!$A$23:$BH$23,'FD mesh'!$B$84:$BI$84,$E799:$BL799)+'FD inverse'!$A$23*$C800/Setup!$B$17+INDEX('FD inverse'!$A$23:$BH$23,1,'FD mesh'!$B$15+1)*Setup!$B$22</f>
        <v>19.6263748390213</v>
      </c>
      <c r="Z800" s="0" t="n">
        <f aca="false">SUMPRODUCT('FD inverse'!$A$24:$BH$24,'FD mesh'!$B$84:$BI$84,$E799:$BL799)+'FD inverse'!$A$24*$C800/Setup!$B$17+INDEX('FD inverse'!$A$24:$BH$24,1,'FD mesh'!$B$15+1)*Setup!$B$22</f>
        <v>19.0800838622911</v>
      </c>
      <c r="AA800" s="0" t="n">
        <f aca="false">SUMPRODUCT('FD inverse'!$A$25:$BH$25,'FD mesh'!$B$84:$BI$84,$E799:$BL799)+'FD inverse'!$A$25*$C800/Setup!$B$17+INDEX('FD inverse'!$A$25:$BH$25,1,'FD mesh'!$B$15+1)*Setup!$B$22</f>
        <v>18.5362241944374</v>
      </c>
      <c r="AB800" s="0" t="n">
        <f aca="false">SUMPRODUCT('FD inverse'!$A$26:$BH$26,'FD mesh'!$B$84:$BI$84,$E799:$BL799)+'FD inverse'!$A$26*$C800/Setup!$B$17+INDEX('FD inverse'!$A$26:$BH$26,1,'FD mesh'!$B$15+1)*Setup!$B$22</f>
        <v>17.9944799435049</v>
      </c>
      <c r="AC800" s="0" t="n">
        <f aca="false">SUMPRODUCT('FD inverse'!$A$27:$BH$27,'FD mesh'!$B$84:$BI$84,$E799:$BL799)+'FD inverse'!$A$27*$C800/Setup!$B$17+INDEX('FD inverse'!$A$27:$BH$27,1,'FD mesh'!$B$15+1)*Setup!$B$22</f>
        <v>17.4545308708631</v>
      </c>
      <c r="AD800" s="0" t="n">
        <f aca="false">SUMPRODUCT('FD inverse'!$A$28:$BH$28,'FD mesh'!$B$84:$BI$84,$E799:$BL799)+'FD inverse'!$A$28*$C800/Setup!$B$17+INDEX('FD inverse'!$A$28:$BH$28,1,'FD mesh'!$B$15+1)*Setup!$B$22</f>
        <v>16.916053287193</v>
      </c>
      <c r="AE800" s="0" t="n">
        <f aca="false">SUMPRODUCT('FD inverse'!$A$29:$BH$29,'FD mesh'!$B$84:$BI$84,$E799:$BL799)+'FD inverse'!$A$29*$C800/Setup!$B$17+INDEX('FD inverse'!$A$29:$BH$29,1,'FD mesh'!$B$15+1)*Setup!$B$22</f>
        <v>16.3787208784961</v>
      </c>
      <c r="AF800" s="0" t="n">
        <f aca="false">SUMPRODUCT('FD inverse'!$A$30:$BH$30,'FD mesh'!$B$84:$BI$84,$E799:$BL799)+'FD inverse'!$A$30*$C800/Setup!$B$17+INDEX('FD inverse'!$A$30:$BH$30,1,'FD mesh'!$B$15+1)*Setup!$B$22</f>
        <v>15.8422054748048</v>
      </c>
      <c r="AG800" s="0" t="n">
        <f aca="false">SUMPRODUCT('FD inverse'!$A$31:$BH$31,'FD mesh'!$B$84:$BI$84,$E799:$BL799)+'FD inverse'!$A$31*$C800/Setup!$B$17+INDEX('FD inverse'!$A$31:$BH$31,1,'FD mesh'!$B$15+1)*Setup!$B$22</f>
        <v>15.3061777743732</v>
      </c>
      <c r="AH800" s="0" t="n">
        <f aca="false">SUMPRODUCT('FD inverse'!$A$32:$BH$32,'FD mesh'!$B$84:$BI$84,$E799:$BL799)+'FD inverse'!$A$32*$C800/Setup!$B$17+INDEX('FD inverse'!$A$32:$BH$32,1,'FD mesh'!$B$15+1)*Setup!$B$22</f>
        <v>15.2837240616379</v>
      </c>
      <c r="AI800" s="0" t="n">
        <f aca="false">SUMPRODUCT('FD inverse'!$A$33:$BH$33,'FD mesh'!$B$84:$BI$84,$E799:$BL799)+'FD inverse'!$A$33*$C800/Setup!$B$17+INDEX('FD inverse'!$A$33:$BH$33,1,'FD mesh'!$B$15+1)*Setup!$B$22</f>
        <v>15.2615185197478</v>
      </c>
      <c r="AJ800" s="0" t="n">
        <f aca="false">SUMPRODUCT('FD inverse'!$A$34:$BH$34,'FD mesh'!$B$84:$BI$84,$E799:$BL799)+'FD inverse'!$A$34*$C800/Setup!$B$17+INDEX('FD inverse'!$A$34:$BH$34,1,'FD mesh'!$B$15+1)*Setup!$B$22</f>
        <v>15.2395383591735</v>
      </c>
      <c r="AK800" s="0" t="n">
        <f aca="false">SUMPRODUCT('FD inverse'!$A$35:$BH$35,'FD mesh'!$B$84:$BI$84,$E799:$BL799)+'FD inverse'!$A$35*$C800/Setup!$B$17+INDEX('FD inverse'!$A$35:$BH$35,1,'FD mesh'!$B$15+1)*Setup!$B$22</f>
        <v>15.2177615941118</v>
      </c>
      <c r="AL800" s="0" t="n">
        <f aca="false">SUMPRODUCT('FD inverse'!$A$36:$BH$36,'FD mesh'!$B$84:$BI$84,$E799:$BL799)+'FD inverse'!$A$36*$C800/Setup!$B$17+INDEX('FD inverse'!$A$36:$BH$36,1,'FD mesh'!$B$15+1)*Setup!$B$22</f>
        <v>15.1961670591147</v>
      </c>
      <c r="AM800" s="0" t="n">
        <f aca="false">SUMPRODUCT('FD inverse'!$A$37:$BH$37,'FD mesh'!$B$84:$BI$84,$E799:$BL799)+'FD inverse'!$A$37*$C800/Setup!$B$17+INDEX('FD inverse'!$A$37:$BH$37,1,'FD mesh'!$B$15+1)*Setup!$B$22</f>
        <v>15.1747344035157</v>
      </c>
      <c r="AN800" s="0" t="n">
        <f aca="false">SUMPRODUCT('FD inverse'!$A$38:$BH$38,'FD mesh'!$B$84:$BI$84,$E799:$BL799)+'FD inverse'!$A$38*$C800/Setup!$B$17+INDEX('FD inverse'!$A$38:$BH$38,1,'FD mesh'!$B$15+1)*Setup!$B$22</f>
        <v>15.1534440660395</v>
      </c>
      <c r="AO800" s="0" t="n">
        <f aca="false">SUMPRODUCT('FD inverse'!$A$39:$BH$39,'FD mesh'!$B$84:$BI$84,$E799:$BL799)+'FD inverse'!$A$39*$C800/Setup!$B$17+INDEX('FD inverse'!$A$39:$BH$39,1,'FD mesh'!$B$15+1)*Setup!$B$22</f>
        <v>15.1322772318727</v>
      </c>
      <c r="AP800" s="0" t="n">
        <f aca="false">SUMPRODUCT('FD inverse'!$A$40:$BH$40,'FD mesh'!$B$84:$BI$84,$E799:$BL799)+'FD inverse'!$A$40*$C800/Setup!$B$17+INDEX('FD inverse'!$A$40:$BH$40,1,'FD mesh'!$B$15+1)*Setup!$B$22</f>
        <v>15.111215774368</v>
      </c>
      <c r="AQ800" s="0" t="n">
        <f aca="false">SUMPRODUCT('FD inverse'!$A$41:$BH$41,'FD mesh'!$B$84:$BI$84,$E799:$BL799)+'FD inverse'!$A$41*$C800/Setup!$B$17+INDEX('FD inverse'!$A$41:$BH$41,1,'FD mesh'!$B$15+1)*Setup!$B$22</f>
        <v>15.0902421834548</v>
      </c>
      <c r="AR800" s="0" t="n">
        <f aca="false">SUMPRODUCT('FD inverse'!$A$42:$BH$42,'FD mesh'!$B$84:$BI$84,$E799:$BL799)+'FD inverse'!$A$42*$C800/Setup!$B$17+INDEX('FD inverse'!$A$42:$BH$42,1,'FD mesh'!$B$15+1)*Setup!$B$22</f>
        <v>15.0693394827371</v>
      </c>
      <c r="AS800" s="0" t="n">
        <f aca="false">SUMPRODUCT('FD inverse'!$A$43:$BH$43,'FD mesh'!$B$84:$BI$84,$E799:$BL799)+'FD inverse'!$A$43*$C800/Setup!$B$17+INDEX('FD inverse'!$A$43:$BH$43,1,'FD mesh'!$B$15+1)*Setup!$B$22</f>
        <v>0</v>
      </c>
      <c r="AT800" s="0" t="n">
        <f aca="false">SUMPRODUCT('FD inverse'!$A$44:$BH$44,'FD mesh'!$B$84:$BI$84,$E799:$BL799)+'FD inverse'!$A$44*$C800/Setup!$B$17+INDEX('FD inverse'!$A$44:$BH$44,1,'FD mesh'!$B$15+1)*Setup!$B$22</f>
        <v>0</v>
      </c>
      <c r="AU800" s="0" t="n">
        <f aca="false">SUMPRODUCT('FD inverse'!$A$45:$BH$45,'FD mesh'!$B$84:$BI$84,$E799:$BL799)+'FD inverse'!$A$45*$C800/Setup!$B$17+INDEX('FD inverse'!$A$45:$BH$45,1,'FD mesh'!$B$15+1)*Setup!$B$22</f>
        <v>0</v>
      </c>
      <c r="AV800" s="0" t="n">
        <f aca="false">SUMPRODUCT('FD inverse'!$A$46:$BH$46,'FD mesh'!$B$84:$BI$84,$E799:$BL799)+'FD inverse'!$A$46*$C800/Setup!$B$17+INDEX('FD inverse'!$A$46:$BH$46,1,'FD mesh'!$B$15+1)*Setup!$B$22</f>
        <v>0</v>
      </c>
      <c r="AW800" s="0" t="n">
        <f aca="false">SUMPRODUCT('FD inverse'!$A$47:$BH$47,'FD mesh'!$B$84:$BI$84,$E799:$BL799)+'FD inverse'!$A$47*$C800/Setup!$B$17+INDEX('FD inverse'!$A$47:$BH$47,1,'FD mesh'!$B$15+1)*Setup!$B$22</f>
        <v>0</v>
      </c>
      <c r="AX800" s="0" t="n">
        <f aca="false">SUMPRODUCT('FD inverse'!$A$48:$BH$48,'FD mesh'!$B$84:$BI$84,$E799:$BL799)+'FD inverse'!$A$48*$C800/Setup!$B$17+INDEX('FD inverse'!$A$48:$BH$48,1,'FD mesh'!$B$15+1)*Setup!$B$22</f>
        <v>0</v>
      </c>
      <c r="AY800" s="0" t="n">
        <f aca="false">SUMPRODUCT('FD inverse'!$A$49:$BH$49,'FD mesh'!$B$84:$BI$84,$E799:$BL799)+'FD inverse'!$A$49*$C800/Setup!$B$17+INDEX('FD inverse'!$A$49:$BH$49,1,'FD mesh'!$B$15+1)*Setup!$B$22</f>
        <v>0</v>
      </c>
      <c r="AZ800" s="0" t="n">
        <f aca="false">SUMPRODUCT('FD inverse'!$A$50:$BH$50,'FD mesh'!$B$84:$BI$84,$E799:$BL799)+'FD inverse'!$A$50*$C800/Setup!$B$17+INDEX('FD inverse'!$A$50:$BH$50,1,'FD mesh'!$B$15+1)*Setup!$B$22</f>
        <v>0</v>
      </c>
      <c r="BA800" s="0" t="n">
        <f aca="false">SUMPRODUCT('FD inverse'!$A$51:$BH$51,'FD mesh'!$B$84:$BI$84,$E799:$BL799)+'FD inverse'!$A$51*$C800/Setup!$B$17+INDEX('FD inverse'!$A$51:$BH$51,1,'FD mesh'!$B$15+1)*Setup!$B$22</f>
        <v>0</v>
      </c>
      <c r="BB800" s="0" t="n">
        <f aca="false">SUMPRODUCT('FD inverse'!$A$52:$BH$52,'FD mesh'!$B$84:$BI$84,$E799:$BL799)+'FD inverse'!$A$52*$C800/Setup!$B$17+INDEX('FD inverse'!$A$52:$BH$52,1,'FD mesh'!$B$15+1)*Setup!$B$22</f>
        <v>0</v>
      </c>
      <c r="BC800" s="0" t="n">
        <f aca="false">SUMPRODUCT('FD inverse'!$A$53:$BH$53,'FD mesh'!$B$84:$BI$84,$E799:$BL799)+'FD inverse'!$A$53*$C800/Setup!$B$17+INDEX('FD inverse'!$A$53:$BH$53,1,'FD mesh'!$B$15+1)*Setup!$B$22</f>
        <v>0</v>
      </c>
      <c r="BD800" s="0" t="n">
        <f aca="false">SUMPRODUCT('FD inverse'!$A$54:$BH$54,'FD mesh'!$B$84:$BI$84,$E799:$BL799)+'FD inverse'!$A$54*$C800/Setup!$B$17+INDEX('FD inverse'!$A$54:$BH$54,1,'FD mesh'!$B$15+1)*Setup!$B$22</f>
        <v>0</v>
      </c>
      <c r="BE800" s="0" t="n">
        <f aca="false">SUMPRODUCT('FD inverse'!$A$55:$BH$55,'FD mesh'!$B$84:$BI$84,$E799:$BL799)+'FD inverse'!$A$55*$C800/Setup!$B$17+INDEX('FD inverse'!$A$55:$BH$55,1,'FD mesh'!$B$15+1)*Setup!$B$22</f>
        <v>0</v>
      </c>
      <c r="BF800" s="0" t="n">
        <f aca="false">SUMPRODUCT('FD inverse'!$A$56:$BH$56,'FD mesh'!$B$84:$BI$84,$E799:$BL799)+'FD inverse'!$A$56*$C800/Setup!$B$17+INDEX('FD inverse'!$A$56:$BH$56,1,'FD mesh'!$B$15+1)*Setup!$B$22</f>
        <v>0</v>
      </c>
      <c r="BG800" s="0" t="n">
        <f aca="false">SUMPRODUCT('FD inverse'!$A$57:$BH$57,'FD mesh'!$B$84:$BI$84,$E799:$BL799)+'FD inverse'!$A$57*$C800/Setup!$B$17+INDEX('FD inverse'!$A$57:$BH$57,1,'FD mesh'!$B$15+1)*Setup!$B$22</f>
        <v>0</v>
      </c>
      <c r="BH800" s="0" t="n">
        <f aca="false">SUMPRODUCT('FD inverse'!$A$58:$BH$58,'FD mesh'!$B$84:$BI$84,$E799:$BL799)+'FD inverse'!$A$58*$C800/Setup!$B$17+INDEX('FD inverse'!$A$58:$BH$58,1,'FD mesh'!$B$15+1)*Setup!$B$22</f>
        <v>0</v>
      </c>
      <c r="BI800" s="0" t="n">
        <f aca="false">SUMPRODUCT('FD inverse'!$A$59:$BH$59,'FD mesh'!$B$84:$BI$84,$E799:$BL799)+'FD inverse'!$A$59*$C800/Setup!$B$17+INDEX('FD inverse'!$A$59:$BH$59,1,'FD mesh'!$B$15+1)*Setup!$B$22</f>
        <v>0</v>
      </c>
      <c r="BJ800" s="0" t="n">
        <f aca="false">SUMPRODUCT('FD inverse'!$A$60:$BH$60,'FD mesh'!$B$84:$BI$84,$E799:$BL799)+'FD inverse'!$A$60*$C800/Setup!$B$17+INDEX('FD inverse'!$A$60:$BH$60,1,'FD mesh'!$B$15+1)*Setup!$B$22</f>
        <v>0</v>
      </c>
      <c r="BK800" s="0" t="n">
        <f aca="false">SUMPRODUCT('FD inverse'!$A$61:$BH$61,'FD mesh'!$B$84:$BI$84,$E799:$BL799)+'FD inverse'!$A$61*$C800/Setup!$B$17+INDEX('FD inverse'!$A$61:$BH$61,1,'FD mesh'!$B$15+1)*Setup!$B$22</f>
        <v>0</v>
      </c>
      <c r="BL800" s="0" t="n">
        <f aca="false">SUMPRODUCT('FD inverse'!$A$62:$BH$62,'FD mesh'!$B$84:$BI$84,$E799:$BL799)+'FD inverse'!$A$62*$C800/Setup!$B$17+INDEX('FD inverse'!$A$62:$BH$62,1,'FD mesh'!$B$15+1)*Setup!$B$22</f>
        <v>0</v>
      </c>
    </row>
    <row r="801" customFormat="false" ht="15" hidden="false" customHeight="false" outlineLevel="0" collapsed="false">
      <c r="A801" s="0" t="n">
        <v>796</v>
      </c>
      <c r="B801" s="0" t="n">
        <f aca="false">A801*Setup!$B$11/3600</f>
        <v>66.3333333333333</v>
      </c>
      <c r="C801" s="0" t="n">
        <f aca="false">Setup!$B$7+Setup!$B$8*COS(2*PI()*(B801-Setup!$B$9)/24)</f>
        <v>27.276608177156</v>
      </c>
      <c r="D801" s="0" t="n">
        <f aca="false">(C801-E801)/Setup!$B$17</f>
        <v>10.5223725954794</v>
      </c>
      <c r="E801" s="0" t="n">
        <f aca="false">SUMPRODUCT('FD inverse'!$A$3:$BH$3,'FD mesh'!$B$84:$BI$84,$E800:$BL800)+'FD inverse'!$A$3*$C801/Setup!$B$17+INDEX('FD inverse'!$A$3:$BH$3,1,'FD mesh'!$B$15+1)*Setup!$B$22</f>
        <v>25.9086997397436</v>
      </c>
      <c r="F801" s="0" t="n">
        <f aca="false">SUMPRODUCT('FD inverse'!$A$4:$BH$4,'FD mesh'!$B$84:$BI$84,$E800:$BL800)+'FD inverse'!$A$4*$C801/Setup!$B$17+INDEX('FD inverse'!$A$4:$BH$4,1,'FD mesh'!$B$15+1)*Setup!$B$22</f>
        <v>25.5908364003155</v>
      </c>
      <c r="G801" s="0" t="n">
        <f aca="false">SUMPRODUCT('FD inverse'!$A$5:$BH$5,'FD mesh'!$B$84:$BI$84,$E800:$BL800)+'FD inverse'!$A$5*$C801/Setup!$B$17+INDEX('FD inverse'!$A$5:$BH$5,1,'FD mesh'!$B$15+1)*Setup!$B$22</f>
        <v>25.2662221520103</v>
      </c>
      <c r="H801" s="0" t="n">
        <f aca="false">SUMPRODUCT('FD inverse'!$A$6:$BH$6,'FD mesh'!$B$84:$BI$84,$E800:$BL800)+'FD inverse'!$A$6*$C801/Setup!$B$17+INDEX('FD inverse'!$A$6:$BH$6,1,'FD mesh'!$B$15+1)*Setup!$B$22</f>
        <v>24.1683178321379</v>
      </c>
      <c r="I801" s="0" t="n">
        <f aca="false">SUMPRODUCT('FD inverse'!$A$7:$BH$7,'FD mesh'!$B$84:$BI$84,$E800:$BL800)+'FD inverse'!$A$7*$C801/Setup!$B$17+INDEX('FD inverse'!$A$7:$BH$7,1,'FD mesh'!$B$15+1)*Setup!$B$22</f>
        <v>24.0736959788075</v>
      </c>
      <c r="J801" s="0" t="n">
        <f aca="false">SUMPRODUCT('FD inverse'!$A$8:$BH$8,'FD mesh'!$B$84:$BI$84,$E800:$BL800)+'FD inverse'!$A$8*$C801/Setup!$B$17+INDEX('FD inverse'!$A$8:$BH$8,1,'FD mesh'!$B$15+1)*Setup!$B$22</f>
        <v>23.9850426236191</v>
      </c>
      <c r="K801" s="0" t="n">
        <f aca="false">SUMPRODUCT('FD inverse'!$A$9:$BH$9,'FD mesh'!$B$84:$BI$84,$E800:$BL800)+'FD inverse'!$A$9*$C801/Setup!$B$17+INDEX('FD inverse'!$A$9:$BH$9,1,'FD mesh'!$B$15+1)*Setup!$B$22</f>
        <v>23.9031192514299</v>
      </c>
      <c r="L801" s="0" t="n">
        <f aca="false">SUMPRODUCT('FD inverse'!$A$10:$BH$10,'FD mesh'!$B$84:$BI$84,$E800:$BL800)+'FD inverse'!$A$10*$C801/Setup!$B$17+INDEX('FD inverse'!$A$10:$BH$10,1,'FD mesh'!$B$15+1)*Setup!$B$22</f>
        <v>23.828567427027</v>
      </c>
      <c r="M801" s="0" t="n">
        <f aca="false">SUMPRODUCT('FD inverse'!$A$11:$BH$11,'FD mesh'!$B$84:$BI$84,$E800:$BL800)+'FD inverse'!$A$11*$C801/Setup!$B$17+INDEX('FD inverse'!$A$11:$BH$11,1,'FD mesh'!$B$15+1)*Setup!$B$22</f>
        <v>23.7619191842882</v>
      </c>
      <c r="N801" s="0" t="n">
        <f aca="false">SUMPRODUCT('FD inverse'!$A$12:$BH$12,'FD mesh'!$B$84:$BI$84,$E800:$BL800)+'FD inverse'!$A$12*$C801/Setup!$B$17+INDEX('FD inverse'!$A$12:$BH$12,1,'FD mesh'!$B$15+1)*Setup!$B$22</f>
        <v>23.7036062517681</v>
      </c>
      <c r="O801" s="0" t="n">
        <f aca="false">SUMPRODUCT('FD inverse'!$A$13:$BH$13,'FD mesh'!$B$84:$BI$84,$E800:$BL800)+'FD inverse'!$A$13*$C801/Setup!$B$17+INDEX('FD inverse'!$A$13:$BH$13,1,'FD mesh'!$B$15+1)*Setup!$B$22</f>
        <v>23.6539680307577</v>
      </c>
      <c r="P801" s="0" t="n">
        <f aca="false">SUMPRODUCT('FD inverse'!$A$14:$BH$14,'FD mesh'!$B$84:$BI$84,$E800:$BL800)+'FD inverse'!$A$14*$C801/Setup!$B$17+INDEX('FD inverse'!$A$14:$BH$14,1,'FD mesh'!$B$15+1)*Setup!$B$22</f>
        <v>23.6132582578745</v>
      </c>
      <c r="Q801" s="0" t="n">
        <f aca="false">SUMPRODUCT('FD inverse'!$A$15:$BH$15,'FD mesh'!$B$84:$BI$84,$E800:$BL800)+'FD inverse'!$A$15*$C801/Setup!$B$17+INDEX('FD inverse'!$A$15:$BH$15,1,'FD mesh'!$B$15+1)*Setup!$B$22</f>
        <v>23.581650298891</v>
      </c>
      <c r="R801" s="0" t="n">
        <f aca="false">SUMPRODUCT('FD inverse'!$A$16:$BH$16,'FD mesh'!$B$84:$BI$84,$E800:$BL800)+'FD inverse'!$A$16*$C801/Setup!$B$17+INDEX('FD inverse'!$A$16:$BH$16,1,'FD mesh'!$B$15+1)*Setup!$B$22</f>
        <v>23.5592410340539</v>
      </c>
      <c r="S801" s="0" t="n">
        <f aca="false">SUMPRODUCT('FD inverse'!$A$17:$BH$17,'FD mesh'!$B$84:$BI$84,$E800:$BL800)+'FD inverse'!$A$17*$C801/Setup!$B$17+INDEX('FD inverse'!$A$17:$BH$17,1,'FD mesh'!$B$15+1)*Setup!$B$22</f>
        <v>22.9869038095383</v>
      </c>
      <c r="T801" s="0" t="n">
        <f aca="false">SUMPRODUCT('FD inverse'!$A$18:$BH$18,'FD mesh'!$B$84:$BI$84,$E800:$BL800)+'FD inverse'!$A$18*$C801/Setup!$B$17+INDEX('FD inverse'!$A$18:$BH$18,1,'FD mesh'!$B$15+1)*Setup!$B$22</f>
        <v>22.4189371198787</v>
      </c>
      <c r="U801" s="0" t="n">
        <f aca="false">SUMPRODUCT('FD inverse'!$A$19:$BH$19,'FD mesh'!$B$84:$BI$84,$E800:$BL800)+'FD inverse'!$A$19*$C801/Setup!$B$17+INDEX('FD inverse'!$A$19:$BH$19,1,'FD mesh'!$B$15+1)*Setup!$B$22</f>
        <v>21.8550955856043</v>
      </c>
      <c r="V801" s="0" t="n">
        <f aca="false">SUMPRODUCT('FD inverse'!$A$20:$BH$20,'FD mesh'!$B$84:$BI$84,$E800:$BL800)+'FD inverse'!$A$20*$C801/Setup!$B$17+INDEX('FD inverse'!$A$20:$BH$20,1,'FD mesh'!$B$15+1)*Setup!$B$22</f>
        <v>21.2951196702494</v>
      </c>
      <c r="W801" s="0" t="n">
        <f aca="false">SUMPRODUCT('FD inverse'!$A$21:$BH$21,'FD mesh'!$B$84:$BI$84,$E800:$BL800)+'FD inverse'!$A$21*$C801/Setup!$B$17+INDEX('FD inverse'!$A$21:$BH$21,1,'FD mesh'!$B$15+1)*Setup!$B$22</f>
        <v>20.7387374408153</v>
      </c>
      <c r="X801" s="0" t="n">
        <f aca="false">SUMPRODUCT('FD inverse'!$A$22:$BH$22,'FD mesh'!$B$84:$BI$84,$E800:$BL800)+'FD inverse'!$A$22*$C801/Setup!$B$17+INDEX('FD inverse'!$A$22:$BH$22,1,'FD mesh'!$B$15+1)*Setup!$B$22</f>
        <v>20.1856661767929</v>
      </c>
      <c r="Y801" s="0" t="n">
        <f aca="false">SUMPRODUCT('FD inverse'!$A$23:$BH$23,'FD mesh'!$B$84:$BI$84,$E800:$BL800)+'FD inverse'!$A$23*$C801/Setup!$B$17+INDEX('FD inverse'!$A$23:$BH$23,1,'FD mesh'!$B$15+1)*Setup!$B$22</f>
        <v>19.6356138384769</v>
      </c>
      <c r="Z801" s="0" t="n">
        <f aca="false">SUMPRODUCT('FD inverse'!$A$24:$BH$24,'FD mesh'!$B$84:$BI$84,$E800:$BL800)+'FD inverse'!$A$24*$C801/Setup!$B$17+INDEX('FD inverse'!$A$24:$BH$24,1,'FD mesh'!$B$15+1)*Setup!$B$22</f>
        <v>19.0882804057149</v>
      </c>
      <c r="AA801" s="0" t="n">
        <f aca="false">SUMPRODUCT('FD inverse'!$A$25:$BH$25,'FD mesh'!$B$84:$BI$84,$E800:$BL800)+'FD inverse'!$A$25*$C801/Setup!$B$17+INDEX('FD inverse'!$A$25:$BH$25,1,'FD mesh'!$B$15+1)*Setup!$B$22</f>
        <v>18.543359098589</v>
      </c>
      <c r="AB801" s="0" t="n">
        <f aca="false">SUMPRODUCT('FD inverse'!$A$26:$BH$26,'FD mesh'!$B$84:$BI$84,$E800:$BL800)+'FD inverse'!$A$26*$C801/Setup!$B$17+INDEX('FD inverse'!$A$26:$BH$26,1,'FD mesh'!$B$15+1)*Setup!$B$22</f>
        <v>18.0005374918278</v>
      </c>
      <c r="AC801" s="0" t="n">
        <f aca="false">SUMPRODUCT('FD inverse'!$A$27:$BH$27,'FD mesh'!$B$84:$BI$84,$E800:$BL800)+'FD inverse'!$A$27*$C801/Setup!$B$17+INDEX('FD inverse'!$A$27:$BH$27,1,'FD mesh'!$B$15+1)*Setup!$B$22</f>
        <v>17.4594985350017</v>
      </c>
      <c r="AD801" s="0" t="n">
        <f aca="false">SUMPRODUCT('FD inverse'!$A$28:$BH$28,'FD mesh'!$B$84:$BI$84,$E800:$BL800)+'FD inverse'!$A$28*$C801/Setup!$B$17+INDEX('FD inverse'!$A$28:$BH$28,1,'FD mesh'!$B$15+1)*Setup!$B$22</f>
        <v>16.9199214907649</v>
      </c>
      <c r="AE801" s="0" t="n">
        <f aca="false">SUMPRODUCT('FD inverse'!$A$29:$BH$29,'FD mesh'!$B$84:$BI$84,$E800:$BL800)+'FD inverse'!$A$29*$C801/Setup!$B$17+INDEX('FD inverse'!$A$29:$BH$29,1,'FD mesh'!$B$15+1)*Setup!$B$22</f>
        <v>16.3814828035792</v>
      </c>
      <c r="AF801" s="0" t="n">
        <f aca="false">SUMPRODUCT('FD inverse'!$A$30:$BH$30,'FD mesh'!$B$84:$BI$84,$E800:$BL800)+'FD inverse'!$A$30*$C801/Setup!$B$17+INDEX('FD inverse'!$A$30:$BH$30,1,'FD mesh'!$B$15+1)*Setup!$B$22</f>
        <v>15.8438569114895</v>
      </c>
      <c r="AG801" s="0" t="n">
        <f aca="false">SUMPRODUCT('FD inverse'!$A$31:$BH$31,'FD mesh'!$B$84:$BI$84,$E800:$BL800)+'FD inverse'!$A$31*$C801/Setup!$B$17+INDEX('FD inverse'!$A$31:$BH$31,1,'FD mesh'!$B$15+1)*Setup!$B$22</f>
        <v>15.3067170136241</v>
      </c>
      <c r="AH801" s="0" t="n">
        <f aca="false">SUMPRODUCT('FD inverse'!$A$32:$BH$32,'FD mesh'!$B$84:$BI$84,$E800:$BL800)+'FD inverse'!$A$32*$C801/Setup!$B$17+INDEX('FD inverse'!$A$32:$BH$32,1,'FD mesh'!$B$15+1)*Setup!$B$22</f>
        <v>15.2842170647716</v>
      </c>
      <c r="AI801" s="0" t="n">
        <f aca="false">SUMPRODUCT('FD inverse'!$A$33:$BH$33,'FD mesh'!$B$84:$BI$84,$E800:$BL800)+'FD inverse'!$A$33*$C801/Setup!$B$17+INDEX('FD inverse'!$A$33:$BH$33,1,'FD mesh'!$B$15+1)*Setup!$B$22</f>
        <v>15.2619666854607</v>
      </c>
      <c r="AJ801" s="0" t="n">
        <f aca="false">SUMPRODUCT('FD inverse'!$A$34:$BH$34,'FD mesh'!$B$84:$BI$84,$E800:$BL800)+'FD inverse'!$A$34*$C801/Setup!$B$17+INDEX('FD inverse'!$A$34:$BH$34,1,'FD mesh'!$B$15+1)*Setup!$B$22</f>
        <v>15.2399431779565</v>
      </c>
      <c r="AK801" s="0" t="n">
        <f aca="false">SUMPRODUCT('FD inverse'!$A$35:$BH$35,'FD mesh'!$B$84:$BI$84,$E800:$BL800)+'FD inverse'!$A$35*$C801/Setup!$B$17+INDEX('FD inverse'!$A$35:$BH$35,1,'FD mesh'!$B$15+1)*Setup!$B$22</f>
        <v>15.2181245990445</v>
      </c>
      <c r="AL801" s="0" t="n">
        <f aca="false">SUMPRODUCT('FD inverse'!$A$36:$BH$36,'FD mesh'!$B$84:$BI$84,$E800:$BL800)+'FD inverse'!$A$36*$C801/Setup!$B$17+INDEX('FD inverse'!$A$36:$BH$36,1,'FD mesh'!$B$15+1)*Setup!$B$22</f>
        <v>15.1964897815905</v>
      </c>
      <c r="AM801" s="0" t="n">
        <f aca="false">SUMPRODUCT('FD inverse'!$A$37:$BH$37,'FD mesh'!$B$84:$BI$84,$E800:$BL800)+'FD inverse'!$A$37*$C801/Setup!$B$17+INDEX('FD inverse'!$A$37:$BH$37,1,'FD mesh'!$B$15+1)*Setup!$B$22</f>
        <v>15.1750183336872</v>
      </c>
      <c r="AN801" s="0" t="n">
        <f aca="false">SUMPRODUCT('FD inverse'!$A$38:$BH$38,'FD mesh'!$B$84:$BI$84,$E800:$BL800)+'FD inverse'!$A$38*$C801/Setup!$B$17+INDEX('FD inverse'!$A$38:$BH$38,1,'FD mesh'!$B$15+1)*Setup!$B$22</f>
        <v>15.1536906177766</v>
      </c>
      <c r="AO801" s="0" t="n">
        <f aca="false">SUMPRODUCT('FD inverse'!$A$39:$BH$39,'FD mesh'!$B$84:$BI$84,$E800:$BL800)+'FD inverse'!$A$39*$C801/Setup!$B$17+INDEX('FD inverse'!$A$39:$BH$39,1,'FD mesh'!$B$15+1)*Setup!$B$22</f>
        <v>15.132487712034</v>
      </c>
      <c r="AP801" s="0" t="n">
        <f aca="false">SUMPRODUCT('FD inverse'!$A$40:$BH$40,'FD mesh'!$B$84:$BI$84,$E800:$BL800)+'FD inverse'!$A$40*$C801/Setup!$B$17+INDEX('FD inverse'!$A$40:$BH$40,1,'FD mesh'!$B$15+1)*Setup!$B$22</f>
        <v>15.1113913561973</v>
      </c>
      <c r="AQ801" s="0" t="n">
        <f aca="false">SUMPRODUCT('FD inverse'!$A$41:$BH$41,'FD mesh'!$B$84:$BI$84,$E800:$BL800)+'FD inverse'!$A$41*$C801/Setup!$B$17+INDEX('FD inverse'!$A$41:$BH$41,1,'FD mesh'!$B$15+1)*Setup!$B$22</f>
        <v>15.0903838839268</v>
      </c>
      <c r="AR801" s="0" t="n">
        <f aca="false">SUMPRODUCT('FD inverse'!$A$42:$BH$42,'FD mesh'!$B$84:$BI$84,$E800:$BL800)+'FD inverse'!$A$42*$C801/Setup!$B$17+INDEX('FD inverse'!$A$42:$BH$42,1,'FD mesh'!$B$15+1)*Setup!$B$22</f>
        <v>15.069448143699</v>
      </c>
      <c r="AS801" s="0" t="n">
        <f aca="false">SUMPRODUCT('FD inverse'!$A$43:$BH$43,'FD mesh'!$B$84:$BI$84,$E800:$BL800)+'FD inverse'!$A$43*$C801/Setup!$B$17+INDEX('FD inverse'!$A$43:$BH$43,1,'FD mesh'!$B$15+1)*Setup!$B$22</f>
        <v>0</v>
      </c>
      <c r="AT801" s="0" t="n">
        <f aca="false">SUMPRODUCT('FD inverse'!$A$44:$BH$44,'FD mesh'!$B$84:$BI$84,$E800:$BL800)+'FD inverse'!$A$44*$C801/Setup!$B$17+INDEX('FD inverse'!$A$44:$BH$44,1,'FD mesh'!$B$15+1)*Setup!$B$22</f>
        <v>0</v>
      </c>
      <c r="AU801" s="0" t="n">
        <f aca="false">SUMPRODUCT('FD inverse'!$A$45:$BH$45,'FD mesh'!$B$84:$BI$84,$E800:$BL800)+'FD inverse'!$A$45*$C801/Setup!$B$17+INDEX('FD inverse'!$A$45:$BH$45,1,'FD mesh'!$B$15+1)*Setup!$B$22</f>
        <v>0</v>
      </c>
      <c r="AV801" s="0" t="n">
        <f aca="false">SUMPRODUCT('FD inverse'!$A$46:$BH$46,'FD mesh'!$B$84:$BI$84,$E800:$BL800)+'FD inverse'!$A$46*$C801/Setup!$B$17+INDEX('FD inverse'!$A$46:$BH$46,1,'FD mesh'!$B$15+1)*Setup!$B$22</f>
        <v>0</v>
      </c>
      <c r="AW801" s="0" t="n">
        <f aca="false">SUMPRODUCT('FD inverse'!$A$47:$BH$47,'FD mesh'!$B$84:$BI$84,$E800:$BL800)+'FD inverse'!$A$47*$C801/Setup!$B$17+INDEX('FD inverse'!$A$47:$BH$47,1,'FD mesh'!$B$15+1)*Setup!$B$22</f>
        <v>0</v>
      </c>
      <c r="AX801" s="0" t="n">
        <f aca="false">SUMPRODUCT('FD inverse'!$A$48:$BH$48,'FD mesh'!$B$84:$BI$84,$E800:$BL800)+'FD inverse'!$A$48*$C801/Setup!$B$17+INDEX('FD inverse'!$A$48:$BH$48,1,'FD mesh'!$B$15+1)*Setup!$B$22</f>
        <v>0</v>
      </c>
      <c r="AY801" s="0" t="n">
        <f aca="false">SUMPRODUCT('FD inverse'!$A$49:$BH$49,'FD mesh'!$B$84:$BI$84,$E800:$BL800)+'FD inverse'!$A$49*$C801/Setup!$B$17+INDEX('FD inverse'!$A$49:$BH$49,1,'FD mesh'!$B$15+1)*Setup!$B$22</f>
        <v>0</v>
      </c>
      <c r="AZ801" s="0" t="n">
        <f aca="false">SUMPRODUCT('FD inverse'!$A$50:$BH$50,'FD mesh'!$B$84:$BI$84,$E800:$BL800)+'FD inverse'!$A$50*$C801/Setup!$B$17+INDEX('FD inverse'!$A$50:$BH$50,1,'FD mesh'!$B$15+1)*Setup!$B$22</f>
        <v>0</v>
      </c>
      <c r="BA801" s="0" t="n">
        <f aca="false">SUMPRODUCT('FD inverse'!$A$51:$BH$51,'FD mesh'!$B$84:$BI$84,$E800:$BL800)+'FD inverse'!$A$51*$C801/Setup!$B$17+INDEX('FD inverse'!$A$51:$BH$51,1,'FD mesh'!$B$15+1)*Setup!$B$22</f>
        <v>0</v>
      </c>
      <c r="BB801" s="0" t="n">
        <f aca="false">SUMPRODUCT('FD inverse'!$A$52:$BH$52,'FD mesh'!$B$84:$BI$84,$E800:$BL800)+'FD inverse'!$A$52*$C801/Setup!$B$17+INDEX('FD inverse'!$A$52:$BH$52,1,'FD mesh'!$B$15+1)*Setup!$B$22</f>
        <v>0</v>
      </c>
      <c r="BC801" s="0" t="n">
        <f aca="false">SUMPRODUCT('FD inverse'!$A$53:$BH$53,'FD mesh'!$B$84:$BI$84,$E800:$BL800)+'FD inverse'!$A$53*$C801/Setup!$B$17+INDEX('FD inverse'!$A$53:$BH$53,1,'FD mesh'!$B$15+1)*Setup!$B$22</f>
        <v>0</v>
      </c>
      <c r="BD801" s="0" t="n">
        <f aca="false">SUMPRODUCT('FD inverse'!$A$54:$BH$54,'FD mesh'!$B$84:$BI$84,$E800:$BL800)+'FD inverse'!$A$54*$C801/Setup!$B$17+INDEX('FD inverse'!$A$54:$BH$54,1,'FD mesh'!$B$15+1)*Setup!$B$22</f>
        <v>0</v>
      </c>
      <c r="BE801" s="0" t="n">
        <f aca="false">SUMPRODUCT('FD inverse'!$A$55:$BH$55,'FD mesh'!$B$84:$BI$84,$E800:$BL800)+'FD inverse'!$A$55*$C801/Setup!$B$17+INDEX('FD inverse'!$A$55:$BH$55,1,'FD mesh'!$B$15+1)*Setup!$B$22</f>
        <v>0</v>
      </c>
      <c r="BF801" s="0" t="n">
        <f aca="false">SUMPRODUCT('FD inverse'!$A$56:$BH$56,'FD mesh'!$B$84:$BI$84,$E800:$BL800)+'FD inverse'!$A$56*$C801/Setup!$B$17+INDEX('FD inverse'!$A$56:$BH$56,1,'FD mesh'!$B$15+1)*Setup!$B$22</f>
        <v>0</v>
      </c>
      <c r="BG801" s="0" t="n">
        <f aca="false">SUMPRODUCT('FD inverse'!$A$57:$BH$57,'FD mesh'!$B$84:$BI$84,$E800:$BL800)+'FD inverse'!$A$57*$C801/Setup!$B$17+INDEX('FD inverse'!$A$57:$BH$57,1,'FD mesh'!$B$15+1)*Setup!$B$22</f>
        <v>0</v>
      </c>
      <c r="BH801" s="0" t="n">
        <f aca="false">SUMPRODUCT('FD inverse'!$A$58:$BH$58,'FD mesh'!$B$84:$BI$84,$E800:$BL800)+'FD inverse'!$A$58*$C801/Setup!$B$17+INDEX('FD inverse'!$A$58:$BH$58,1,'FD mesh'!$B$15+1)*Setup!$B$22</f>
        <v>0</v>
      </c>
      <c r="BI801" s="0" t="n">
        <f aca="false">SUMPRODUCT('FD inverse'!$A$59:$BH$59,'FD mesh'!$B$84:$BI$84,$E800:$BL800)+'FD inverse'!$A$59*$C801/Setup!$B$17+INDEX('FD inverse'!$A$59:$BH$59,1,'FD mesh'!$B$15+1)*Setup!$B$22</f>
        <v>0</v>
      </c>
      <c r="BJ801" s="0" t="n">
        <f aca="false">SUMPRODUCT('FD inverse'!$A$60:$BH$60,'FD mesh'!$B$84:$BI$84,$E800:$BL800)+'FD inverse'!$A$60*$C801/Setup!$B$17+INDEX('FD inverse'!$A$60:$BH$60,1,'FD mesh'!$B$15+1)*Setup!$B$22</f>
        <v>0</v>
      </c>
      <c r="BK801" s="0" t="n">
        <f aca="false">SUMPRODUCT('FD inverse'!$A$61:$BH$61,'FD mesh'!$B$84:$BI$84,$E800:$BL800)+'FD inverse'!$A$61*$C801/Setup!$B$17+INDEX('FD inverse'!$A$61:$BH$61,1,'FD mesh'!$B$15+1)*Setup!$B$22</f>
        <v>0</v>
      </c>
      <c r="BL801" s="0" t="n">
        <f aca="false">SUMPRODUCT('FD inverse'!$A$62:$BH$62,'FD mesh'!$B$84:$BI$84,$E800:$BL800)+'FD inverse'!$A$62*$C801/Setup!$B$17+INDEX('FD inverse'!$A$62:$BH$62,1,'FD mesh'!$B$15+1)*Setup!$B$22</f>
        <v>0</v>
      </c>
    </row>
    <row r="802" customFormat="false" ht="15" hidden="false" customHeight="false" outlineLevel="0" collapsed="false">
      <c r="A802" s="0" t="n">
        <v>797</v>
      </c>
      <c r="B802" s="0" t="n">
        <f aca="false">A802*Setup!$B$11/3600</f>
        <v>66.4166666666667</v>
      </c>
      <c r="C802" s="0" t="n">
        <f aca="false">Setup!$B$7+Setup!$B$8*COS(2*PI()*(B802-Setup!$B$9)/24)</f>
        <v>27.2257784170699</v>
      </c>
      <c r="D802" s="0" t="n">
        <f aca="false">(C802-E802)/Setup!$B$17</f>
        <v>10.30603583136</v>
      </c>
      <c r="E802" s="0" t="n">
        <f aca="false">SUMPRODUCT('FD inverse'!$A$3:$BH$3,'FD mesh'!$B$84:$BI$84,$E801:$BL801)+'FD inverse'!$A$3*$C802/Setup!$B$17+INDEX('FD inverse'!$A$3:$BH$3,1,'FD mesh'!$B$15+1)*Setup!$B$22</f>
        <v>25.8859937589931</v>
      </c>
      <c r="F802" s="0" t="n">
        <f aca="false">SUMPRODUCT('FD inverse'!$A$4:$BH$4,'FD mesh'!$B$84:$BI$84,$E801:$BL801)+'FD inverse'!$A$4*$C802/Setup!$B$17+INDEX('FD inverse'!$A$4:$BH$4,1,'FD mesh'!$B$15+1)*Setup!$B$22</f>
        <v>25.5743389889237</v>
      </c>
      <c r="G802" s="0" t="n">
        <f aca="false">SUMPRODUCT('FD inverse'!$A$5:$BH$5,'FD mesh'!$B$84:$BI$84,$E801:$BL801)+'FD inverse'!$A$5*$C802/Setup!$B$17+INDEX('FD inverse'!$A$5:$BH$5,1,'FD mesh'!$B$15+1)*Setup!$B$22</f>
        <v>25.2555238840488</v>
      </c>
      <c r="H802" s="0" t="n">
        <f aca="false">SUMPRODUCT('FD inverse'!$A$6:$BH$6,'FD mesh'!$B$84:$BI$84,$E801:$BL801)+'FD inverse'!$A$6*$C802/Setup!$B$17+INDEX('FD inverse'!$A$6:$BH$6,1,'FD mesh'!$B$15+1)*Setup!$B$22</f>
        <v>24.1765043112807</v>
      </c>
      <c r="I802" s="0" t="n">
        <f aca="false">SUMPRODUCT('FD inverse'!$A$7:$BH$7,'FD mesh'!$B$84:$BI$84,$E801:$BL801)+'FD inverse'!$A$7*$C802/Setup!$B$17+INDEX('FD inverse'!$A$7:$BH$7,1,'FD mesh'!$B$15+1)*Setup!$B$22</f>
        <v>24.0834307441162</v>
      </c>
      <c r="J802" s="0" t="n">
        <f aca="false">SUMPRODUCT('FD inverse'!$A$8:$BH$8,'FD mesh'!$B$84:$BI$84,$E801:$BL801)+'FD inverse'!$A$8*$C802/Setup!$B$17+INDEX('FD inverse'!$A$8:$BH$8,1,'FD mesh'!$B$15+1)*Setup!$B$22</f>
        <v>23.9961004013226</v>
      </c>
      <c r="K802" s="0" t="n">
        <f aca="false">SUMPRODUCT('FD inverse'!$A$9:$BH$9,'FD mesh'!$B$84:$BI$84,$E801:$BL801)+'FD inverse'!$A$9*$C802/Setup!$B$17+INDEX('FD inverse'!$A$9:$BH$9,1,'FD mesh'!$B$15+1)*Setup!$B$22</f>
        <v>23.915293821186</v>
      </c>
      <c r="L802" s="0" t="n">
        <f aca="false">SUMPRODUCT('FD inverse'!$A$10:$BH$10,'FD mesh'!$B$84:$BI$84,$E801:$BL801)+'FD inverse'!$A$10*$C802/Setup!$B$17+INDEX('FD inverse'!$A$10:$BH$10,1,'FD mesh'!$B$15+1)*Setup!$B$22</f>
        <v>23.8416698780737</v>
      </c>
      <c r="M802" s="0" t="n">
        <f aca="false">SUMPRODUCT('FD inverse'!$A$11:$BH$11,'FD mesh'!$B$84:$BI$84,$E801:$BL801)+'FD inverse'!$A$11*$C802/Setup!$B$17+INDEX('FD inverse'!$A$11:$BH$11,1,'FD mesh'!$B$15+1)*Setup!$B$22</f>
        <v>23.775775994576</v>
      </c>
      <c r="N802" s="0" t="n">
        <f aca="false">SUMPRODUCT('FD inverse'!$A$12:$BH$12,'FD mesh'!$B$84:$BI$84,$E801:$BL801)+'FD inverse'!$A$12*$C802/Setup!$B$17+INDEX('FD inverse'!$A$12:$BH$12,1,'FD mesh'!$B$15+1)*Setup!$B$22</f>
        <v>23.7180572203925</v>
      </c>
      <c r="O802" s="0" t="n">
        <f aca="false">SUMPRODUCT('FD inverse'!$A$13:$BH$13,'FD mesh'!$B$84:$BI$84,$E801:$BL801)+'FD inverse'!$A$13*$C802/Setup!$B$17+INDEX('FD inverse'!$A$13:$BH$13,1,'FD mesh'!$B$15+1)*Setup!$B$22</f>
        <v>23.6688640914152</v>
      </c>
      <c r="P802" s="0" t="n">
        <f aca="false">SUMPRODUCT('FD inverse'!$A$14:$BH$14,'FD mesh'!$B$84:$BI$84,$E801:$BL801)+'FD inverse'!$A$14*$C802/Setup!$B$17+INDEX('FD inverse'!$A$14:$BH$14,1,'FD mesh'!$B$15+1)*Setup!$B$22</f>
        <v>23.628459198814</v>
      </c>
      <c r="Q802" s="0" t="n">
        <f aca="false">SUMPRODUCT('FD inverse'!$A$15:$BH$15,'FD mesh'!$B$84:$BI$84,$E801:$BL801)+'FD inverse'!$A$15*$C802/Setup!$B$17+INDEX('FD inverse'!$A$15:$BH$15,1,'FD mesh'!$B$15+1)*Setup!$B$22</f>
        <v>23.5970224129619</v>
      </c>
      <c r="R802" s="0" t="n">
        <f aca="false">SUMPRODUCT('FD inverse'!$A$16:$BH$16,'FD mesh'!$B$84:$BI$84,$E801:$BL801)+'FD inverse'!$A$16*$C802/Setup!$B$17+INDEX('FD inverse'!$A$16:$BH$16,1,'FD mesh'!$B$15+1)*Setup!$B$22</f>
        <v>23.5746547209568</v>
      </c>
      <c r="S802" s="0" t="n">
        <f aca="false">SUMPRODUCT('FD inverse'!$A$17:$BH$17,'FD mesh'!$B$84:$BI$84,$E801:$BL801)+'FD inverse'!$A$17*$C802/Setup!$B$17+INDEX('FD inverse'!$A$17:$BH$17,1,'FD mesh'!$B$15+1)*Setup!$B$22</f>
        <v>23.0015628397047</v>
      </c>
      <c r="T802" s="0" t="n">
        <f aca="false">SUMPRODUCT('FD inverse'!$A$18:$BH$18,'FD mesh'!$B$84:$BI$84,$E801:$BL801)+'FD inverse'!$A$18*$C802/Setup!$B$17+INDEX('FD inverse'!$A$18:$BH$18,1,'FD mesh'!$B$15+1)*Setup!$B$22</f>
        <v>22.4327849016158</v>
      </c>
      <c r="U802" s="0" t="n">
        <f aca="false">SUMPRODUCT('FD inverse'!$A$19:$BH$19,'FD mesh'!$B$84:$BI$84,$E801:$BL801)+'FD inverse'!$A$19*$C802/Setup!$B$17+INDEX('FD inverse'!$A$19:$BH$19,1,'FD mesh'!$B$15+1)*Setup!$B$22</f>
        <v>21.8680821678666</v>
      </c>
      <c r="V802" s="0" t="n">
        <f aca="false">SUMPRODUCT('FD inverse'!$A$20:$BH$20,'FD mesh'!$B$84:$BI$84,$E801:$BL801)+'FD inverse'!$A$20*$C802/Setup!$B$17+INDEX('FD inverse'!$A$20:$BH$20,1,'FD mesh'!$B$15+1)*Setup!$B$22</f>
        <v>21.3072011997547</v>
      </c>
      <c r="W802" s="0" t="n">
        <f aca="false">SUMPRODUCT('FD inverse'!$A$21:$BH$21,'FD mesh'!$B$84:$BI$84,$E801:$BL801)+'FD inverse'!$A$21*$C802/Setup!$B$17+INDEX('FD inverse'!$A$21:$BH$21,1,'FD mesh'!$B$15+1)*Setup!$B$22</f>
        <v>20.7498756531829</v>
      </c>
      <c r="X802" s="0" t="n">
        <f aca="false">SUMPRODUCT('FD inverse'!$A$22:$BH$22,'FD mesh'!$B$84:$BI$84,$E801:$BL801)+'FD inverse'!$A$22*$C802/Setup!$B$17+INDEX('FD inverse'!$A$22:$BH$22,1,'FD mesh'!$B$15+1)*Setup!$B$22</f>
        <v>20.1958279233935</v>
      </c>
      <c r="Y802" s="0" t="n">
        <f aca="false">SUMPRODUCT('FD inverse'!$A$23:$BH$23,'FD mesh'!$B$84:$BI$84,$E801:$BL801)+'FD inverse'!$A$23*$C802/Setup!$B$17+INDEX('FD inverse'!$A$23:$BH$23,1,'FD mesh'!$B$15+1)*Setup!$B$22</f>
        <v>19.6447706504609</v>
      </c>
      <c r="Z802" s="0" t="n">
        <f aca="false">SUMPRODUCT('FD inverse'!$A$24:$BH$24,'FD mesh'!$B$84:$BI$84,$E801:$BL801)+'FD inverse'!$A$24*$C802/Setup!$B$17+INDEX('FD inverse'!$A$24:$BH$24,1,'FD mesh'!$B$15+1)*Setup!$B$22</f>
        <v>19.0964080964836</v>
      </c>
      <c r="AA802" s="0" t="n">
        <f aca="false">SUMPRODUCT('FD inverse'!$A$25:$BH$25,'FD mesh'!$B$84:$BI$84,$E801:$BL801)+'FD inverse'!$A$25*$C802/Setup!$B$17+INDEX('FD inverse'!$A$25:$BH$25,1,'FD mesh'!$B$15+1)*Setup!$B$22</f>
        <v>18.5504374057896</v>
      </c>
      <c r="AB802" s="0" t="n">
        <f aca="false">SUMPRODUCT('FD inverse'!$A$26:$BH$26,'FD mesh'!$B$84:$BI$84,$E801:$BL801)+'FD inverse'!$A$26*$C802/Setup!$B$17+INDEX('FD inverse'!$A$26:$BH$26,1,'FD mesh'!$B$15+1)*Setup!$B$22</f>
        <v>18.006549759786</v>
      </c>
      <c r="AC802" s="0" t="n">
        <f aca="false">SUMPRODUCT('FD inverse'!$A$27:$BH$27,'FD mesh'!$B$84:$BI$84,$E801:$BL801)+'FD inverse'!$A$27*$C802/Setup!$B$17+INDEX('FD inverse'!$A$27:$BH$27,1,'FD mesh'!$B$15+1)*Setup!$B$22</f>
        <v>17.4644314383531</v>
      </c>
      <c r="AD802" s="0" t="n">
        <f aca="false">SUMPRODUCT('FD inverse'!$A$28:$BH$28,'FD mesh'!$B$84:$BI$84,$E801:$BL801)+'FD inverse'!$A$28*$C802/Setup!$B$17+INDEX('FD inverse'!$A$28:$BH$28,1,'FD mesh'!$B$15+1)*Setup!$B$22</f>
        <v>16.9237647999064</v>
      </c>
      <c r="AE802" s="0" t="n">
        <f aca="false">SUMPRODUCT('FD inverse'!$A$29:$BH$29,'FD mesh'!$B$84:$BI$84,$E801:$BL801)+'FD inverse'!$A$29*$C802/Setup!$B$17+INDEX('FD inverse'!$A$29:$BH$29,1,'FD mesh'!$B$15+1)*Setup!$B$22</f>
        <v>16.3842291924357</v>
      </c>
      <c r="AF802" s="0" t="n">
        <f aca="false">SUMPRODUCT('FD inverse'!$A$30:$BH$30,'FD mesh'!$B$84:$BI$84,$E801:$BL801)+'FD inverse'!$A$30*$C802/Setup!$B$17+INDEX('FD inverse'!$A$30:$BH$30,1,'FD mesh'!$B$15+1)*Setup!$B$22</f>
        <v>15.8455018079713</v>
      </c>
      <c r="AG802" s="0" t="n">
        <f aca="false">SUMPRODUCT('FD inverse'!$A$31:$BH$31,'FD mesh'!$B$84:$BI$84,$E801:$BL801)+'FD inverse'!$A$31*$C802/Setup!$B$17+INDEX('FD inverse'!$A$31:$BH$31,1,'FD mesh'!$B$15+1)*Setup!$B$22</f>
        <v>15.3072584930431</v>
      </c>
      <c r="AH802" s="0" t="n">
        <f aca="false">SUMPRODUCT('FD inverse'!$A$32:$BH$32,'FD mesh'!$B$84:$BI$84,$E801:$BL801)+'FD inverse'!$A$32*$C802/Setup!$B$17+INDEX('FD inverse'!$A$32:$BH$32,1,'FD mesh'!$B$15+1)*Setup!$B$22</f>
        <v>15.2847126174348</v>
      </c>
      <c r="AI802" s="0" t="n">
        <f aca="false">SUMPRODUCT('FD inverse'!$A$33:$BH$33,'FD mesh'!$B$84:$BI$84,$E801:$BL801)+'FD inverse'!$A$33*$C802/Setup!$B$17+INDEX('FD inverse'!$A$33:$BH$33,1,'FD mesh'!$B$15+1)*Setup!$B$22</f>
        <v>15.2624176019988</v>
      </c>
      <c r="AJ802" s="0" t="n">
        <f aca="false">SUMPRODUCT('FD inverse'!$A$34:$BH$34,'FD mesh'!$B$84:$BI$84,$E801:$BL801)+'FD inverse'!$A$34*$C802/Setup!$B$17+INDEX('FD inverse'!$A$34:$BH$34,1,'FD mesh'!$B$15+1)*Setup!$B$22</f>
        <v>15.2403508509005</v>
      </c>
      <c r="AK802" s="0" t="n">
        <f aca="false">SUMPRODUCT('FD inverse'!$A$35:$BH$35,'FD mesh'!$B$84:$BI$84,$E801:$BL801)+'FD inverse'!$A$35*$C802/Setup!$B$17+INDEX('FD inverse'!$A$35:$BH$35,1,'FD mesh'!$B$15+1)*Setup!$B$22</f>
        <v>15.2184904732365</v>
      </c>
      <c r="AL802" s="0" t="n">
        <f aca="false">SUMPRODUCT('FD inverse'!$A$36:$BH$36,'FD mesh'!$B$84:$BI$84,$E801:$BL801)+'FD inverse'!$A$36*$C802/Setup!$B$17+INDEX('FD inverse'!$A$36:$BH$36,1,'FD mesh'!$B$15+1)*Setup!$B$22</f>
        <v>15.1968153095156</v>
      </c>
      <c r="AM802" s="0" t="n">
        <f aca="false">SUMPRODUCT('FD inverse'!$A$37:$BH$37,'FD mesh'!$B$84:$BI$84,$E801:$BL801)+'FD inverse'!$A$37*$C802/Setup!$B$17+INDEX('FD inverse'!$A$37:$BH$37,1,'FD mesh'!$B$15+1)*Setup!$B$22</f>
        <v>15.1753049355285</v>
      </c>
      <c r="AN802" s="0" t="n">
        <f aca="false">SUMPRODUCT('FD inverse'!$A$38:$BH$38,'FD mesh'!$B$84:$BI$84,$E801:$BL801)+'FD inverse'!$A$38*$C802/Setup!$B$17+INDEX('FD inverse'!$A$38:$BH$38,1,'FD mesh'!$B$15+1)*Setup!$B$22</f>
        <v>15.1539396459948</v>
      </c>
      <c r="AO802" s="0" t="n">
        <f aca="false">SUMPRODUCT('FD inverse'!$A$39:$BH$39,'FD mesh'!$B$84:$BI$84,$E801:$BL801)+'FD inverse'!$A$39*$C802/Setup!$B$17+INDEX('FD inverse'!$A$39:$BH$39,1,'FD mesh'!$B$15+1)*Setup!$B$22</f>
        <v>15.132700420281</v>
      </c>
      <c r="AP802" s="0" t="n">
        <f aca="false">SUMPRODUCT('FD inverse'!$A$40:$BH$40,'FD mesh'!$B$84:$BI$84,$E801:$BL801)+'FD inverse'!$A$40*$C802/Setup!$B$17+INDEX('FD inverse'!$A$40:$BH$40,1,'FD mesh'!$B$15+1)*Setup!$B$22</f>
        <v>15.1115688723813</v>
      </c>
      <c r="AQ802" s="0" t="n">
        <f aca="false">SUMPRODUCT('FD inverse'!$A$41:$BH$41,'FD mesh'!$B$84:$BI$84,$E801:$BL801)+'FD inverse'!$A$41*$C802/Setup!$B$17+INDEX('FD inverse'!$A$41:$BH$41,1,'FD mesh'!$B$15+1)*Setup!$B$22</f>
        <v>15.0905271872626</v>
      </c>
      <c r="AR802" s="0" t="n">
        <f aca="false">SUMPRODUCT('FD inverse'!$A$42:$BH$42,'FD mesh'!$B$84:$BI$84,$E801:$BL801)+'FD inverse'!$A$42*$C802/Setup!$B$17+INDEX('FD inverse'!$A$42:$BH$42,1,'FD mesh'!$B$15+1)*Setup!$B$22</f>
        <v>15.0695580455933</v>
      </c>
      <c r="AS802" s="0" t="n">
        <f aca="false">SUMPRODUCT('FD inverse'!$A$43:$BH$43,'FD mesh'!$B$84:$BI$84,$E801:$BL801)+'FD inverse'!$A$43*$C802/Setup!$B$17+INDEX('FD inverse'!$A$43:$BH$43,1,'FD mesh'!$B$15+1)*Setup!$B$22</f>
        <v>0</v>
      </c>
      <c r="AT802" s="0" t="n">
        <f aca="false">SUMPRODUCT('FD inverse'!$A$44:$BH$44,'FD mesh'!$B$84:$BI$84,$E801:$BL801)+'FD inverse'!$A$44*$C802/Setup!$B$17+INDEX('FD inverse'!$A$44:$BH$44,1,'FD mesh'!$B$15+1)*Setup!$B$22</f>
        <v>0</v>
      </c>
      <c r="AU802" s="0" t="n">
        <f aca="false">SUMPRODUCT('FD inverse'!$A$45:$BH$45,'FD mesh'!$B$84:$BI$84,$E801:$BL801)+'FD inverse'!$A$45*$C802/Setup!$B$17+INDEX('FD inverse'!$A$45:$BH$45,1,'FD mesh'!$B$15+1)*Setup!$B$22</f>
        <v>0</v>
      </c>
      <c r="AV802" s="0" t="n">
        <f aca="false">SUMPRODUCT('FD inverse'!$A$46:$BH$46,'FD mesh'!$B$84:$BI$84,$E801:$BL801)+'FD inverse'!$A$46*$C802/Setup!$B$17+INDEX('FD inverse'!$A$46:$BH$46,1,'FD mesh'!$B$15+1)*Setup!$B$22</f>
        <v>0</v>
      </c>
      <c r="AW802" s="0" t="n">
        <f aca="false">SUMPRODUCT('FD inverse'!$A$47:$BH$47,'FD mesh'!$B$84:$BI$84,$E801:$BL801)+'FD inverse'!$A$47*$C802/Setup!$B$17+INDEX('FD inverse'!$A$47:$BH$47,1,'FD mesh'!$B$15+1)*Setup!$B$22</f>
        <v>0</v>
      </c>
      <c r="AX802" s="0" t="n">
        <f aca="false">SUMPRODUCT('FD inverse'!$A$48:$BH$48,'FD mesh'!$B$84:$BI$84,$E801:$BL801)+'FD inverse'!$A$48*$C802/Setup!$B$17+INDEX('FD inverse'!$A$48:$BH$48,1,'FD mesh'!$B$15+1)*Setup!$B$22</f>
        <v>0</v>
      </c>
      <c r="AY802" s="0" t="n">
        <f aca="false">SUMPRODUCT('FD inverse'!$A$49:$BH$49,'FD mesh'!$B$84:$BI$84,$E801:$BL801)+'FD inverse'!$A$49*$C802/Setup!$B$17+INDEX('FD inverse'!$A$49:$BH$49,1,'FD mesh'!$B$15+1)*Setup!$B$22</f>
        <v>0</v>
      </c>
      <c r="AZ802" s="0" t="n">
        <f aca="false">SUMPRODUCT('FD inverse'!$A$50:$BH$50,'FD mesh'!$B$84:$BI$84,$E801:$BL801)+'FD inverse'!$A$50*$C802/Setup!$B$17+INDEX('FD inverse'!$A$50:$BH$50,1,'FD mesh'!$B$15+1)*Setup!$B$22</f>
        <v>0</v>
      </c>
      <c r="BA802" s="0" t="n">
        <f aca="false">SUMPRODUCT('FD inverse'!$A$51:$BH$51,'FD mesh'!$B$84:$BI$84,$E801:$BL801)+'FD inverse'!$A$51*$C802/Setup!$B$17+INDEX('FD inverse'!$A$51:$BH$51,1,'FD mesh'!$B$15+1)*Setup!$B$22</f>
        <v>0</v>
      </c>
      <c r="BB802" s="0" t="n">
        <f aca="false">SUMPRODUCT('FD inverse'!$A$52:$BH$52,'FD mesh'!$B$84:$BI$84,$E801:$BL801)+'FD inverse'!$A$52*$C802/Setup!$B$17+INDEX('FD inverse'!$A$52:$BH$52,1,'FD mesh'!$B$15+1)*Setup!$B$22</f>
        <v>0</v>
      </c>
      <c r="BC802" s="0" t="n">
        <f aca="false">SUMPRODUCT('FD inverse'!$A$53:$BH$53,'FD mesh'!$B$84:$BI$84,$E801:$BL801)+'FD inverse'!$A$53*$C802/Setup!$B$17+INDEX('FD inverse'!$A$53:$BH$53,1,'FD mesh'!$B$15+1)*Setup!$B$22</f>
        <v>0</v>
      </c>
      <c r="BD802" s="0" t="n">
        <f aca="false">SUMPRODUCT('FD inverse'!$A$54:$BH$54,'FD mesh'!$B$84:$BI$84,$E801:$BL801)+'FD inverse'!$A$54*$C802/Setup!$B$17+INDEX('FD inverse'!$A$54:$BH$54,1,'FD mesh'!$B$15+1)*Setup!$B$22</f>
        <v>0</v>
      </c>
      <c r="BE802" s="0" t="n">
        <f aca="false">SUMPRODUCT('FD inverse'!$A$55:$BH$55,'FD mesh'!$B$84:$BI$84,$E801:$BL801)+'FD inverse'!$A$55*$C802/Setup!$B$17+INDEX('FD inverse'!$A$55:$BH$55,1,'FD mesh'!$B$15+1)*Setup!$B$22</f>
        <v>0</v>
      </c>
      <c r="BF802" s="0" t="n">
        <f aca="false">SUMPRODUCT('FD inverse'!$A$56:$BH$56,'FD mesh'!$B$84:$BI$84,$E801:$BL801)+'FD inverse'!$A$56*$C802/Setup!$B$17+INDEX('FD inverse'!$A$56:$BH$56,1,'FD mesh'!$B$15+1)*Setup!$B$22</f>
        <v>0</v>
      </c>
      <c r="BG802" s="0" t="n">
        <f aca="false">SUMPRODUCT('FD inverse'!$A$57:$BH$57,'FD mesh'!$B$84:$BI$84,$E801:$BL801)+'FD inverse'!$A$57*$C802/Setup!$B$17+INDEX('FD inverse'!$A$57:$BH$57,1,'FD mesh'!$B$15+1)*Setup!$B$22</f>
        <v>0</v>
      </c>
      <c r="BH802" s="0" t="n">
        <f aca="false">SUMPRODUCT('FD inverse'!$A$58:$BH$58,'FD mesh'!$B$84:$BI$84,$E801:$BL801)+'FD inverse'!$A$58*$C802/Setup!$B$17+INDEX('FD inverse'!$A$58:$BH$58,1,'FD mesh'!$B$15+1)*Setup!$B$22</f>
        <v>0</v>
      </c>
      <c r="BI802" s="0" t="n">
        <f aca="false">SUMPRODUCT('FD inverse'!$A$59:$BH$59,'FD mesh'!$B$84:$BI$84,$E801:$BL801)+'FD inverse'!$A$59*$C802/Setup!$B$17+INDEX('FD inverse'!$A$59:$BH$59,1,'FD mesh'!$B$15+1)*Setup!$B$22</f>
        <v>0</v>
      </c>
      <c r="BJ802" s="0" t="n">
        <f aca="false">SUMPRODUCT('FD inverse'!$A$60:$BH$60,'FD mesh'!$B$84:$BI$84,$E801:$BL801)+'FD inverse'!$A$60*$C802/Setup!$B$17+INDEX('FD inverse'!$A$60:$BH$60,1,'FD mesh'!$B$15+1)*Setup!$B$22</f>
        <v>0</v>
      </c>
      <c r="BK802" s="0" t="n">
        <f aca="false">SUMPRODUCT('FD inverse'!$A$61:$BH$61,'FD mesh'!$B$84:$BI$84,$E801:$BL801)+'FD inverse'!$A$61*$C802/Setup!$B$17+INDEX('FD inverse'!$A$61:$BH$61,1,'FD mesh'!$B$15+1)*Setup!$B$22</f>
        <v>0</v>
      </c>
      <c r="BL802" s="0" t="n">
        <f aca="false">SUMPRODUCT('FD inverse'!$A$62:$BH$62,'FD mesh'!$B$84:$BI$84,$E801:$BL801)+'FD inverse'!$A$62*$C802/Setup!$B$17+INDEX('FD inverse'!$A$62:$BH$62,1,'FD mesh'!$B$15+1)*Setup!$B$22</f>
        <v>0</v>
      </c>
    </row>
    <row r="803" customFormat="false" ht="15" hidden="false" customHeight="false" outlineLevel="0" collapsed="false">
      <c r="A803" s="0" t="n">
        <v>798</v>
      </c>
      <c r="B803" s="0" t="n">
        <f aca="false">A803*Setup!$B$11/3600</f>
        <v>66.5</v>
      </c>
      <c r="C803" s="0" t="n">
        <f aca="false">Setup!$B$7+Setup!$B$8*COS(2*PI()*(B803-Setup!$B$9)/24)</f>
        <v>27.1734133611649</v>
      </c>
      <c r="D803" s="0" t="n">
        <f aca="false">(C803-E803)/Setup!$B$17</f>
        <v>10.0859580846849</v>
      </c>
      <c r="E803" s="0" t="n">
        <f aca="false">SUMPRODUCT('FD inverse'!$A$3:$BH$3,'FD mesh'!$B$84:$BI$84,$E802:$BL802)+'FD inverse'!$A$3*$C803/Setup!$B$17+INDEX('FD inverse'!$A$3:$BH$3,1,'FD mesh'!$B$15+1)*Setup!$B$22</f>
        <v>25.8622388101559</v>
      </c>
      <c r="F803" s="0" t="n">
        <f aca="false">SUMPRODUCT('FD inverse'!$A$4:$BH$4,'FD mesh'!$B$84:$BI$84,$E802:$BL802)+'FD inverse'!$A$4*$C803/Setup!$B$17+INDEX('FD inverse'!$A$4:$BH$4,1,'FD mesh'!$B$15+1)*Setup!$B$22</f>
        <v>25.5569063323794</v>
      </c>
      <c r="G803" s="0" t="n">
        <f aca="false">SUMPRODUCT('FD inverse'!$A$5:$BH$5,'FD mesh'!$B$84:$BI$84,$E802:$BL802)+'FD inverse'!$A$5*$C803/Setup!$B$17+INDEX('FD inverse'!$A$5:$BH$5,1,'FD mesh'!$B$15+1)*Setup!$B$22</f>
        <v>25.2440075974223</v>
      </c>
      <c r="H803" s="0" t="n">
        <f aca="false">SUMPRODUCT('FD inverse'!$A$6:$BH$6,'FD mesh'!$B$84:$BI$84,$E802:$BL802)+'FD inverse'!$A$6*$C803/Setup!$B$17+INDEX('FD inverse'!$A$6:$BH$6,1,'FD mesh'!$B$15+1)*Setup!$B$22</f>
        <v>24.1842705556343</v>
      </c>
      <c r="I803" s="0" t="n">
        <f aca="false">SUMPRODUCT('FD inverse'!$A$7:$BH$7,'FD mesh'!$B$84:$BI$84,$E802:$BL802)+'FD inverse'!$A$7*$C803/Setup!$B$17+INDEX('FD inverse'!$A$7:$BH$7,1,'FD mesh'!$B$15+1)*Setup!$B$22</f>
        <v>24.092779444076</v>
      </c>
      <c r="J803" s="0" t="n">
        <f aca="false">SUMPRODUCT('FD inverse'!$A$8:$BH$8,'FD mesh'!$B$84:$BI$84,$E802:$BL802)+'FD inverse'!$A$8*$C803/Setup!$B$17+INDEX('FD inverse'!$A$8:$BH$8,1,'FD mesh'!$B$15+1)*Setup!$B$22</f>
        <v>24.0068037897211</v>
      </c>
      <c r="K803" s="0" t="n">
        <f aca="false">SUMPRODUCT('FD inverse'!$A$9:$BH$9,'FD mesh'!$B$84:$BI$84,$E802:$BL802)+'FD inverse'!$A$9*$C803/Setup!$B$17+INDEX('FD inverse'!$A$9:$BH$9,1,'FD mesh'!$B$15+1)*Setup!$B$22</f>
        <v>23.927142818787</v>
      </c>
      <c r="L803" s="0" t="n">
        <f aca="false">SUMPRODUCT('FD inverse'!$A$10:$BH$10,'FD mesh'!$B$84:$BI$84,$E802:$BL802)+'FD inverse'!$A$10*$C803/Setup!$B$17+INDEX('FD inverse'!$A$10:$BH$10,1,'FD mesh'!$B$15+1)*Setup!$B$22</f>
        <v>23.8544724069096</v>
      </c>
      <c r="M803" s="0" t="n">
        <f aca="false">SUMPRODUCT('FD inverse'!$A$11:$BH$11,'FD mesh'!$B$84:$BI$84,$E802:$BL802)+'FD inverse'!$A$11*$C803/Setup!$B$17+INDEX('FD inverse'!$A$11:$BH$11,1,'FD mesh'!$B$15+1)*Setup!$B$22</f>
        <v>23.7893551093897</v>
      </c>
      <c r="N803" s="0" t="n">
        <f aca="false">SUMPRODUCT('FD inverse'!$A$12:$BH$12,'FD mesh'!$B$84:$BI$84,$E802:$BL802)+'FD inverse'!$A$12*$C803/Setup!$B$17+INDEX('FD inverse'!$A$12:$BH$12,1,'FD mesh'!$B$15+1)*Setup!$B$22</f>
        <v>23.7322490890461</v>
      </c>
      <c r="O803" s="0" t="n">
        <f aca="false">SUMPRODUCT('FD inverse'!$A$13:$BH$13,'FD mesh'!$B$84:$BI$84,$E802:$BL802)+'FD inverse'!$A$13*$C803/Setup!$B$17+INDEX('FD inverse'!$A$13:$BH$13,1,'FD mesh'!$B$15+1)*Setup!$B$22</f>
        <v>23.6835158525689</v>
      </c>
      <c r="P803" s="0" t="n">
        <f aca="false">SUMPRODUCT('FD inverse'!$A$14:$BH$14,'FD mesh'!$B$84:$BI$84,$E802:$BL802)+'FD inverse'!$A$14*$C803/Setup!$B$17+INDEX('FD inverse'!$A$14:$BH$14,1,'FD mesh'!$B$15+1)*Setup!$B$22</f>
        <v>23.643426722967</v>
      </c>
      <c r="Q803" s="0" t="n">
        <f aca="false">SUMPRODUCT('FD inverse'!$A$15:$BH$15,'FD mesh'!$B$84:$BI$84,$E802:$BL802)+'FD inverse'!$A$15*$C803/Setup!$B$17+INDEX('FD inverse'!$A$15:$BH$15,1,'FD mesh'!$B$15+1)*Setup!$B$22</f>
        <v>23.6121679910955</v>
      </c>
      <c r="R803" s="0" t="n">
        <f aca="false">SUMPRODUCT('FD inverse'!$A$16:$BH$16,'FD mesh'!$B$84:$BI$84,$E802:$BL802)+'FD inverse'!$A$16*$C803/Setup!$B$17+INDEX('FD inverse'!$A$16:$BH$16,1,'FD mesh'!$B$15+1)*Setup!$B$22</f>
        <v>23.5898447035506</v>
      </c>
      <c r="S803" s="0" t="n">
        <f aca="false">SUMPRODUCT('FD inverse'!$A$17:$BH$17,'FD mesh'!$B$84:$BI$84,$E802:$BL802)+'FD inverse'!$A$17*$C803/Setup!$B$17+INDEX('FD inverse'!$A$17:$BH$17,1,'FD mesh'!$B$15+1)*Setup!$B$22</f>
        <v>23.0160230182898</v>
      </c>
      <c r="T803" s="0" t="n">
        <f aca="false">SUMPRODUCT('FD inverse'!$A$18:$BH$18,'FD mesh'!$B$84:$BI$84,$E802:$BL802)+'FD inverse'!$A$18*$C803/Setup!$B$17+INDEX('FD inverse'!$A$18:$BH$18,1,'FD mesh'!$B$15+1)*Setup!$B$22</f>
        <v>22.4464567570127</v>
      </c>
      <c r="U803" s="0" t="n">
        <f aca="false">SUMPRODUCT('FD inverse'!$A$19:$BH$19,'FD mesh'!$B$84:$BI$84,$E802:$BL802)+'FD inverse'!$A$19*$C803/Setup!$B$17+INDEX('FD inverse'!$A$19:$BH$19,1,'FD mesh'!$B$15+1)*Setup!$B$22</f>
        <v>21.8809139274666</v>
      </c>
      <c r="V803" s="0" t="n">
        <f aca="false">SUMPRODUCT('FD inverse'!$A$20:$BH$20,'FD mesh'!$B$84:$BI$84,$E802:$BL802)+'FD inverse'!$A$20*$C803/Setup!$B$17+INDEX('FD inverse'!$A$20:$BH$20,1,'FD mesh'!$B$15+1)*Setup!$B$22</f>
        <v>21.31914730146</v>
      </c>
      <c r="W803" s="0" t="n">
        <f aca="false">SUMPRODUCT('FD inverse'!$A$21:$BH$21,'FD mesh'!$B$84:$BI$84,$E802:$BL802)+'FD inverse'!$A$21*$C803/Setup!$B$17+INDEX('FD inverse'!$A$21:$BH$21,1,'FD mesh'!$B$15+1)*Setup!$B$22</f>
        <v>20.7608962425266</v>
      </c>
      <c r="X803" s="0" t="n">
        <f aca="false">SUMPRODUCT('FD inverse'!$A$22:$BH$22,'FD mesh'!$B$84:$BI$84,$E802:$BL802)+'FD inverse'!$A$22*$C803/Setup!$B$17+INDEX('FD inverse'!$A$22:$BH$22,1,'FD mesh'!$B$15+1)*Setup!$B$22</f>
        <v>20.2058883856002</v>
      </c>
      <c r="Y803" s="0" t="n">
        <f aca="false">SUMPRODUCT('FD inverse'!$A$23:$BH$23,'FD mesh'!$B$84:$BI$84,$E802:$BL802)+'FD inverse'!$A$23*$C803/Setup!$B$17+INDEX('FD inverse'!$A$23:$BH$23,1,'FD mesh'!$B$15+1)*Setup!$B$22</f>
        <v>19.6538411789802</v>
      </c>
      <c r="Z803" s="0" t="n">
        <f aca="false">SUMPRODUCT('FD inverse'!$A$24:$BH$24,'FD mesh'!$B$84:$BI$84,$E802:$BL802)+'FD inverse'!$A$24*$C803/Setup!$B$17+INDEX('FD inverse'!$A$24:$BH$24,1,'FD mesh'!$B$15+1)*Setup!$B$22</f>
        <v>19.1044632993245</v>
      </c>
      <c r="AA803" s="0" t="n">
        <f aca="false">SUMPRODUCT('FD inverse'!$A$25:$BH$25,'FD mesh'!$B$84:$BI$84,$E802:$BL802)+'FD inverse'!$A$25*$C803/Setup!$B$17+INDEX('FD inverse'!$A$25:$BH$25,1,'FD mesh'!$B$15+1)*Setup!$B$22</f>
        <v>18.5574559507906</v>
      </c>
      <c r="AB803" s="0" t="n">
        <f aca="false">SUMPRODUCT('FD inverse'!$A$26:$BH$26,'FD mesh'!$B$84:$BI$84,$E802:$BL802)+'FD inverse'!$A$26*$C803/Setup!$B$17+INDEX('FD inverse'!$A$26:$BH$26,1,'FD mesh'!$B$15+1)*Setup!$B$22</f>
        <v>18.0125140597856</v>
      </c>
      <c r="AC803" s="0" t="n">
        <f aca="false">SUMPRODUCT('FD inverse'!$A$27:$BH$27,'FD mesh'!$B$84:$BI$84,$E802:$BL802)+'FD inverse'!$A$27*$C803/Setup!$B$17+INDEX('FD inverse'!$A$27:$BH$27,1,'FD mesh'!$B$15+1)*Setup!$B$22</f>
        <v>17.4693273770661</v>
      </c>
      <c r="AD803" s="0" t="n">
        <f aca="false">SUMPRODUCT('FD inverse'!$A$28:$BH$28,'FD mesh'!$B$84:$BI$84,$E802:$BL802)+'FD inverse'!$A$28*$C803/Setup!$B$17+INDEX('FD inverse'!$A$28:$BH$28,1,'FD mesh'!$B$15+1)*Setup!$B$22</f>
        <v>16.927581499168</v>
      </c>
      <c r="AE803" s="0" t="n">
        <f aca="false">SUMPRODUCT('FD inverse'!$A$29:$BH$29,'FD mesh'!$B$84:$BI$84,$E802:$BL802)+'FD inverse'!$A$29*$C803/Setup!$B$17+INDEX('FD inverse'!$A$29:$BH$29,1,'FD mesh'!$B$15+1)*Setup!$B$22</f>
        <v>16.3869588213382</v>
      </c>
      <c r="AF803" s="0" t="n">
        <f aca="false">SUMPRODUCT('FD inverse'!$A$30:$BH$30,'FD mesh'!$B$84:$BI$84,$E802:$BL802)+'FD inverse'!$A$30*$C803/Setup!$B$17+INDEX('FD inverse'!$A$30:$BH$30,1,'FD mesh'!$B$15+1)*Setup!$B$22</f>
        <v>15.8471394342998</v>
      </c>
      <c r="AG803" s="0" t="n">
        <f aca="false">SUMPRODUCT('FD inverse'!$A$31:$BH$31,'FD mesh'!$B$84:$BI$84,$E802:$BL802)+'FD inverse'!$A$31*$C803/Setup!$B$17+INDEX('FD inverse'!$A$31:$BH$31,1,'FD mesh'!$B$15+1)*Setup!$B$22</f>
        <v>15.3078019772951</v>
      </c>
      <c r="AH803" s="0" t="n">
        <f aca="false">SUMPRODUCT('FD inverse'!$A$32:$BH$32,'FD mesh'!$B$84:$BI$84,$E802:$BL802)+'FD inverse'!$A$32*$C803/Setup!$B$17+INDEX('FD inverse'!$A$32:$BH$32,1,'FD mesh'!$B$15+1)*Setup!$B$22</f>
        <v>15.2852105048348</v>
      </c>
      <c r="AI803" s="0" t="n">
        <f aca="false">SUMPRODUCT('FD inverse'!$A$33:$BH$33,'FD mesh'!$B$84:$BI$84,$E802:$BL802)+'FD inverse'!$A$33*$C803/Setup!$B$17+INDEX('FD inverse'!$A$33:$BH$33,1,'FD mesh'!$B$15+1)*Setup!$B$22</f>
        <v>15.2628710744444</v>
      </c>
      <c r="AJ803" s="0" t="n">
        <f aca="false">SUMPRODUCT('FD inverse'!$A$34:$BH$34,'FD mesh'!$B$84:$BI$84,$E802:$BL802)+'FD inverse'!$A$34*$C803/Setup!$B$17+INDEX('FD inverse'!$A$34:$BH$34,1,'FD mesh'!$B$15+1)*Setup!$B$22</f>
        <v>15.2407612022507</v>
      </c>
      <c r="AK803" s="0" t="n">
        <f aca="false">SUMPRODUCT('FD inverse'!$A$35:$BH$35,'FD mesh'!$B$84:$BI$84,$E802:$BL802)+'FD inverse'!$A$35*$C803/Setup!$B$17+INDEX('FD inverse'!$A$35:$BH$35,1,'FD mesh'!$B$15+1)*Setup!$B$22</f>
        <v>15.2188590593622</v>
      </c>
      <c r="AL803" s="0" t="n">
        <f aca="false">SUMPRODUCT('FD inverse'!$A$36:$BH$36,'FD mesh'!$B$84:$BI$84,$E802:$BL802)+'FD inverse'!$A$36*$C803/Setup!$B$17+INDEX('FD inverse'!$A$36:$BH$36,1,'FD mesh'!$B$15+1)*Setup!$B$22</f>
        <v>15.1971435032603</v>
      </c>
      <c r="AM803" s="0" t="n">
        <f aca="false">SUMPRODUCT('FD inverse'!$A$37:$BH$37,'FD mesh'!$B$84:$BI$84,$E802:$BL802)+'FD inverse'!$A$37*$C803/Setup!$B$17+INDEX('FD inverse'!$A$37:$BH$37,1,'FD mesh'!$B$15+1)*Setup!$B$22</f>
        <v>15.1755940863914</v>
      </c>
      <c r="AN803" s="0" t="n">
        <f aca="false">SUMPRODUCT('FD inverse'!$A$38:$BH$38,'FD mesh'!$B$84:$BI$84,$E802:$BL802)+'FD inverse'!$A$38*$C803/Setup!$B$17+INDEX('FD inverse'!$A$38:$BH$38,1,'FD mesh'!$B$15+1)*Setup!$B$22</f>
        <v>15.1541910443492</v>
      </c>
      <c r="AO803" s="0" t="n">
        <f aca="false">SUMPRODUCT('FD inverse'!$A$39:$BH$39,'FD mesh'!$B$84:$BI$84,$E802:$BL802)+'FD inverse'!$A$39*$C803/Setup!$B$17+INDEX('FD inverse'!$A$39:$BH$39,1,'FD mesh'!$B$15+1)*Setup!$B$22</f>
        <v>15.1329152659447</v>
      </c>
      <c r="AP803" s="0" t="n">
        <f aca="false">SUMPRODUCT('FD inverse'!$A$40:$BH$40,'FD mesh'!$B$84:$BI$84,$E802:$BL802)+'FD inverse'!$A$40*$C803/Setup!$B$17+INDEX('FD inverse'!$A$40:$BH$40,1,'FD mesh'!$B$15+1)*Setup!$B$22</f>
        <v>15.1117482473637</v>
      </c>
      <c r="AQ803" s="0" t="n">
        <f aca="false">SUMPRODUCT('FD inverse'!$A$41:$BH$41,'FD mesh'!$B$84:$BI$84,$E802:$BL802)+'FD inverse'!$A$41*$C803/Setup!$B$17+INDEX('FD inverse'!$A$41:$BH$41,1,'FD mesh'!$B$15+1)*Setup!$B$22</f>
        <v>15.0906720325304</v>
      </c>
      <c r="AR803" s="0" t="n">
        <f aca="false">SUMPRODUCT('FD inverse'!$A$42:$BH$42,'FD mesh'!$B$84:$BI$84,$E802:$BL802)+'FD inverse'!$A$42*$C803/Setup!$B$17+INDEX('FD inverse'!$A$42:$BH$42,1,'FD mesh'!$B$15+1)*Setup!$B$22</f>
        <v>15.069669141708</v>
      </c>
      <c r="AS803" s="0" t="n">
        <f aca="false">SUMPRODUCT('FD inverse'!$A$43:$BH$43,'FD mesh'!$B$84:$BI$84,$E802:$BL802)+'FD inverse'!$A$43*$C803/Setup!$B$17+INDEX('FD inverse'!$A$43:$BH$43,1,'FD mesh'!$B$15+1)*Setup!$B$22</f>
        <v>0</v>
      </c>
      <c r="AT803" s="0" t="n">
        <f aca="false">SUMPRODUCT('FD inverse'!$A$44:$BH$44,'FD mesh'!$B$84:$BI$84,$E802:$BL802)+'FD inverse'!$A$44*$C803/Setup!$B$17+INDEX('FD inverse'!$A$44:$BH$44,1,'FD mesh'!$B$15+1)*Setup!$B$22</f>
        <v>0</v>
      </c>
      <c r="AU803" s="0" t="n">
        <f aca="false">SUMPRODUCT('FD inverse'!$A$45:$BH$45,'FD mesh'!$B$84:$BI$84,$E802:$BL802)+'FD inverse'!$A$45*$C803/Setup!$B$17+INDEX('FD inverse'!$A$45:$BH$45,1,'FD mesh'!$B$15+1)*Setup!$B$22</f>
        <v>0</v>
      </c>
      <c r="AV803" s="0" t="n">
        <f aca="false">SUMPRODUCT('FD inverse'!$A$46:$BH$46,'FD mesh'!$B$84:$BI$84,$E802:$BL802)+'FD inverse'!$A$46*$C803/Setup!$B$17+INDEX('FD inverse'!$A$46:$BH$46,1,'FD mesh'!$B$15+1)*Setup!$B$22</f>
        <v>0</v>
      </c>
      <c r="AW803" s="0" t="n">
        <f aca="false">SUMPRODUCT('FD inverse'!$A$47:$BH$47,'FD mesh'!$B$84:$BI$84,$E802:$BL802)+'FD inverse'!$A$47*$C803/Setup!$B$17+INDEX('FD inverse'!$A$47:$BH$47,1,'FD mesh'!$B$15+1)*Setup!$B$22</f>
        <v>0</v>
      </c>
      <c r="AX803" s="0" t="n">
        <f aca="false">SUMPRODUCT('FD inverse'!$A$48:$BH$48,'FD mesh'!$B$84:$BI$84,$E802:$BL802)+'FD inverse'!$A$48*$C803/Setup!$B$17+INDEX('FD inverse'!$A$48:$BH$48,1,'FD mesh'!$B$15+1)*Setup!$B$22</f>
        <v>0</v>
      </c>
      <c r="AY803" s="0" t="n">
        <f aca="false">SUMPRODUCT('FD inverse'!$A$49:$BH$49,'FD mesh'!$B$84:$BI$84,$E802:$BL802)+'FD inverse'!$A$49*$C803/Setup!$B$17+INDEX('FD inverse'!$A$49:$BH$49,1,'FD mesh'!$B$15+1)*Setup!$B$22</f>
        <v>0</v>
      </c>
      <c r="AZ803" s="0" t="n">
        <f aca="false">SUMPRODUCT('FD inverse'!$A$50:$BH$50,'FD mesh'!$B$84:$BI$84,$E802:$BL802)+'FD inverse'!$A$50*$C803/Setup!$B$17+INDEX('FD inverse'!$A$50:$BH$50,1,'FD mesh'!$B$15+1)*Setup!$B$22</f>
        <v>0</v>
      </c>
      <c r="BA803" s="0" t="n">
        <f aca="false">SUMPRODUCT('FD inverse'!$A$51:$BH$51,'FD mesh'!$B$84:$BI$84,$E802:$BL802)+'FD inverse'!$A$51*$C803/Setup!$B$17+INDEX('FD inverse'!$A$51:$BH$51,1,'FD mesh'!$B$15+1)*Setup!$B$22</f>
        <v>0</v>
      </c>
      <c r="BB803" s="0" t="n">
        <f aca="false">SUMPRODUCT('FD inverse'!$A$52:$BH$52,'FD mesh'!$B$84:$BI$84,$E802:$BL802)+'FD inverse'!$A$52*$C803/Setup!$B$17+INDEX('FD inverse'!$A$52:$BH$52,1,'FD mesh'!$B$15+1)*Setup!$B$22</f>
        <v>0</v>
      </c>
      <c r="BC803" s="0" t="n">
        <f aca="false">SUMPRODUCT('FD inverse'!$A$53:$BH$53,'FD mesh'!$B$84:$BI$84,$E802:$BL802)+'FD inverse'!$A$53*$C803/Setup!$B$17+INDEX('FD inverse'!$A$53:$BH$53,1,'FD mesh'!$B$15+1)*Setup!$B$22</f>
        <v>0</v>
      </c>
      <c r="BD803" s="0" t="n">
        <f aca="false">SUMPRODUCT('FD inverse'!$A$54:$BH$54,'FD mesh'!$B$84:$BI$84,$E802:$BL802)+'FD inverse'!$A$54*$C803/Setup!$B$17+INDEX('FD inverse'!$A$54:$BH$54,1,'FD mesh'!$B$15+1)*Setup!$B$22</f>
        <v>0</v>
      </c>
      <c r="BE803" s="0" t="n">
        <f aca="false">SUMPRODUCT('FD inverse'!$A$55:$BH$55,'FD mesh'!$B$84:$BI$84,$E802:$BL802)+'FD inverse'!$A$55*$C803/Setup!$B$17+INDEX('FD inverse'!$A$55:$BH$55,1,'FD mesh'!$B$15+1)*Setup!$B$22</f>
        <v>0</v>
      </c>
      <c r="BF803" s="0" t="n">
        <f aca="false">SUMPRODUCT('FD inverse'!$A$56:$BH$56,'FD mesh'!$B$84:$BI$84,$E802:$BL802)+'FD inverse'!$A$56*$C803/Setup!$B$17+INDEX('FD inverse'!$A$56:$BH$56,1,'FD mesh'!$B$15+1)*Setup!$B$22</f>
        <v>0</v>
      </c>
      <c r="BG803" s="0" t="n">
        <f aca="false">SUMPRODUCT('FD inverse'!$A$57:$BH$57,'FD mesh'!$B$84:$BI$84,$E802:$BL802)+'FD inverse'!$A$57*$C803/Setup!$B$17+INDEX('FD inverse'!$A$57:$BH$57,1,'FD mesh'!$B$15+1)*Setup!$B$22</f>
        <v>0</v>
      </c>
      <c r="BH803" s="0" t="n">
        <f aca="false">SUMPRODUCT('FD inverse'!$A$58:$BH$58,'FD mesh'!$B$84:$BI$84,$E802:$BL802)+'FD inverse'!$A$58*$C803/Setup!$B$17+INDEX('FD inverse'!$A$58:$BH$58,1,'FD mesh'!$B$15+1)*Setup!$B$22</f>
        <v>0</v>
      </c>
      <c r="BI803" s="0" t="n">
        <f aca="false">SUMPRODUCT('FD inverse'!$A$59:$BH$59,'FD mesh'!$B$84:$BI$84,$E802:$BL802)+'FD inverse'!$A$59*$C803/Setup!$B$17+INDEX('FD inverse'!$A$59:$BH$59,1,'FD mesh'!$B$15+1)*Setup!$B$22</f>
        <v>0</v>
      </c>
      <c r="BJ803" s="0" t="n">
        <f aca="false">SUMPRODUCT('FD inverse'!$A$60:$BH$60,'FD mesh'!$B$84:$BI$84,$E802:$BL802)+'FD inverse'!$A$60*$C803/Setup!$B$17+INDEX('FD inverse'!$A$60:$BH$60,1,'FD mesh'!$B$15+1)*Setup!$B$22</f>
        <v>0</v>
      </c>
      <c r="BK803" s="0" t="n">
        <f aca="false">SUMPRODUCT('FD inverse'!$A$61:$BH$61,'FD mesh'!$B$84:$BI$84,$E802:$BL802)+'FD inverse'!$A$61*$C803/Setup!$B$17+INDEX('FD inverse'!$A$61:$BH$61,1,'FD mesh'!$B$15+1)*Setup!$B$22</f>
        <v>0</v>
      </c>
      <c r="BL803" s="0" t="n">
        <f aca="false">SUMPRODUCT('FD inverse'!$A$62:$BH$62,'FD mesh'!$B$84:$BI$84,$E802:$BL802)+'FD inverse'!$A$62*$C803/Setup!$B$17+INDEX('FD inverse'!$A$62:$BH$62,1,'FD mesh'!$B$15+1)*Setup!$B$22</f>
        <v>0</v>
      </c>
    </row>
    <row r="804" customFormat="false" ht="15" hidden="false" customHeight="false" outlineLevel="0" collapsed="false">
      <c r="A804" s="0" t="n">
        <v>799</v>
      </c>
      <c r="B804" s="0" t="n">
        <f aca="false">A804*Setup!$B$11/3600</f>
        <v>66.5833333333333</v>
      </c>
      <c r="C804" s="0" t="n">
        <f aca="false">Setup!$B$7+Setup!$B$8*COS(2*PI()*(B804-Setup!$B$9)/24)</f>
        <v>27.1195379323715</v>
      </c>
      <c r="D804" s="0" t="n">
        <f aca="false">(C804-E804)/Setup!$B$17</f>
        <v>9.86224272713929</v>
      </c>
      <c r="E804" s="0" t="n">
        <f aca="false">SUMPRODUCT('FD inverse'!$A$3:$BH$3,'FD mesh'!$B$84:$BI$84,$E803:$BL803)+'FD inverse'!$A$3*$C804/Setup!$B$17+INDEX('FD inverse'!$A$3:$BH$3,1,'FD mesh'!$B$15+1)*Setup!$B$22</f>
        <v>25.8374463778434</v>
      </c>
      <c r="F804" s="0" t="n">
        <f aca="false">SUMPRODUCT('FD inverse'!$A$4:$BH$4,'FD mesh'!$B$84:$BI$84,$E803:$BL803)+'FD inverse'!$A$4*$C804/Setup!$B$17+INDEX('FD inverse'!$A$4:$BH$4,1,'FD mesh'!$B$15+1)*Setup!$B$22</f>
        <v>25.5385469469084</v>
      </c>
      <c r="G804" s="0" t="n">
        <f aca="false">SUMPRODUCT('FD inverse'!$A$5:$BH$5,'FD mesh'!$B$84:$BI$84,$E803:$BL803)+'FD inverse'!$A$5*$C804/Setup!$B$17+INDEX('FD inverse'!$A$5:$BH$5,1,'FD mesh'!$B$15+1)*Setup!$B$22</f>
        <v>25.231679032696</v>
      </c>
      <c r="H804" s="0" t="n">
        <f aca="false">SUMPRODUCT('FD inverse'!$A$6:$BH$6,'FD mesh'!$B$84:$BI$84,$E803:$BL803)+'FD inverse'!$A$6*$C804/Setup!$B$17+INDEX('FD inverse'!$A$6:$BH$6,1,'FD mesh'!$B$15+1)*Setup!$B$22</f>
        <v>24.191613262496</v>
      </c>
      <c r="I804" s="0" t="n">
        <f aca="false">SUMPRODUCT('FD inverse'!$A$7:$BH$7,'FD mesh'!$B$84:$BI$84,$E803:$BL803)+'FD inverse'!$A$7*$C804/Setup!$B$17+INDEX('FD inverse'!$A$7:$BH$7,1,'FD mesh'!$B$15+1)*Setup!$B$22</f>
        <v>24.1017380341189</v>
      </c>
      <c r="J804" s="0" t="n">
        <f aca="false">SUMPRODUCT('FD inverse'!$A$8:$BH$8,'FD mesh'!$B$84:$BI$84,$E803:$BL803)+'FD inverse'!$A$8*$C804/Setup!$B$17+INDEX('FD inverse'!$A$8:$BH$8,1,'FD mesh'!$B$15+1)*Setup!$B$22</f>
        <v>24.0171481096019</v>
      </c>
      <c r="K804" s="0" t="n">
        <f aca="false">SUMPRODUCT('FD inverse'!$A$9:$BH$9,'FD mesh'!$B$84:$BI$84,$E803:$BL803)+'FD inverse'!$A$9*$C804/Setup!$B$17+INDEX('FD inverse'!$A$9:$BH$9,1,'FD mesh'!$B$15+1)*Setup!$B$22</f>
        <v>23.9386610286725</v>
      </c>
      <c r="L804" s="0" t="n">
        <f aca="false">SUMPRODUCT('FD inverse'!$A$10:$BH$10,'FD mesh'!$B$84:$BI$84,$E803:$BL803)+'FD inverse'!$A$10*$C804/Setup!$B$17+INDEX('FD inverse'!$A$10:$BH$10,1,'FD mesh'!$B$15+1)*Setup!$B$22</f>
        <v>23.8669693518053</v>
      </c>
      <c r="M804" s="0" t="n">
        <f aca="false">SUMPRODUCT('FD inverse'!$A$11:$BH$11,'FD mesh'!$B$84:$BI$84,$E803:$BL803)+'FD inverse'!$A$11*$C804/Setup!$B$17+INDEX('FD inverse'!$A$11:$BH$11,1,'FD mesh'!$B$15+1)*Setup!$B$22</f>
        <v>23.8026505037851</v>
      </c>
      <c r="N804" s="0" t="n">
        <f aca="false">SUMPRODUCT('FD inverse'!$A$12:$BH$12,'FD mesh'!$B$84:$BI$84,$E803:$BL803)+'FD inverse'!$A$12*$C804/Setup!$B$17+INDEX('FD inverse'!$A$12:$BH$12,1,'FD mesh'!$B$15+1)*Setup!$B$22</f>
        <v>23.7461755462636</v>
      </c>
      <c r="O804" s="0" t="n">
        <f aca="false">SUMPRODUCT('FD inverse'!$A$13:$BH$13,'FD mesh'!$B$84:$BI$84,$E803:$BL803)+'FD inverse'!$A$13*$C804/Setup!$B$17+INDEX('FD inverse'!$A$13:$BH$13,1,'FD mesh'!$B$15+1)*Setup!$B$22</f>
        <v>23.6979167876906</v>
      </c>
      <c r="P804" s="0" t="n">
        <f aca="false">SUMPRODUCT('FD inverse'!$A$14:$BH$14,'FD mesh'!$B$84:$BI$84,$E803:$BL803)+'FD inverse'!$A$14*$C804/Setup!$B$17+INDEX('FD inverse'!$A$14:$BH$14,1,'FD mesh'!$B$15+1)*Setup!$B$22</f>
        <v>23.658154156033</v>
      </c>
      <c r="Q804" s="0" t="n">
        <f aca="false">SUMPRODUCT('FD inverse'!$A$15:$BH$15,'FD mesh'!$B$84:$BI$84,$E803:$BL803)+'FD inverse'!$A$15*$C804/Setup!$B$17+INDEX('FD inverse'!$A$15:$BH$15,1,'FD mesh'!$B$15+1)*Setup!$B$22</f>
        <v>23.6270802754468</v>
      </c>
      <c r="R804" s="0" t="n">
        <f aca="false">SUMPRODUCT('FD inverse'!$A$16:$BH$16,'FD mesh'!$B$84:$BI$84,$E803:$BL803)+'FD inverse'!$A$16*$C804/Setup!$B$17+INDEX('FD inverse'!$A$16:$BH$16,1,'FD mesh'!$B$15+1)*Setup!$B$22</f>
        <v>23.6048042027375</v>
      </c>
      <c r="S804" s="0" t="n">
        <f aca="false">SUMPRODUCT('FD inverse'!$A$17:$BH$17,'FD mesh'!$B$84:$BI$84,$E803:$BL803)+'FD inverse'!$A$17*$C804/Setup!$B$17+INDEX('FD inverse'!$A$17:$BH$17,1,'FD mesh'!$B$15+1)*Setup!$B$22</f>
        <v>23.0302778881165</v>
      </c>
      <c r="T804" s="0" t="n">
        <f aca="false">SUMPRODUCT('FD inverse'!$A$18:$BH$18,'FD mesh'!$B$84:$BI$84,$E803:$BL803)+'FD inverse'!$A$18*$C804/Setup!$B$17+INDEX('FD inverse'!$A$18:$BH$18,1,'FD mesh'!$B$15+1)*Setup!$B$22</f>
        <v>22.4599465780446</v>
      </c>
      <c r="U804" s="0" t="n">
        <f aca="false">SUMPRODUCT('FD inverse'!$A$19:$BH$19,'FD mesh'!$B$84:$BI$84,$E803:$BL803)+'FD inverse'!$A$19*$C804/Setup!$B$17+INDEX('FD inverse'!$A$19:$BH$19,1,'FD mesh'!$B$15+1)*Setup!$B$22</f>
        <v>21.8935851295907</v>
      </c>
      <c r="V804" s="0" t="n">
        <f aca="false">SUMPRODUCT('FD inverse'!$A$20:$BH$20,'FD mesh'!$B$84:$BI$84,$E803:$BL803)+'FD inverse'!$A$20*$C804/Setup!$B$17+INDEX('FD inverse'!$A$20:$BH$20,1,'FD mesh'!$B$15+1)*Setup!$B$22</f>
        <v>21.3309526349047</v>
      </c>
      <c r="W804" s="0" t="n">
        <f aca="false">SUMPRODUCT('FD inverse'!$A$21:$BH$21,'FD mesh'!$B$84:$BI$84,$E803:$BL803)+'FD inverse'!$A$21*$C804/Setup!$B$17+INDEX('FD inverse'!$A$21:$BH$21,1,'FD mesh'!$B$15+1)*Setup!$B$22</f>
        <v>20.7717942812038</v>
      </c>
      <c r="X804" s="0" t="n">
        <f aca="false">SUMPRODUCT('FD inverse'!$A$22:$BH$22,'FD mesh'!$B$84:$BI$84,$E803:$BL803)+'FD inverse'!$A$22*$C804/Setup!$B$17+INDEX('FD inverse'!$A$22:$BH$22,1,'FD mesh'!$B$15+1)*Setup!$B$22</f>
        <v>20.2158430645994</v>
      </c>
      <c r="Y804" s="0" t="n">
        <f aca="false">SUMPRODUCT('FD inverse'!$A$23:$BH$23,'FD mesh'!$B$84:$BI$84,$E803:$BL803)+'FD inverse'!$A$23*$C804/Setup!$B$17+INDEX('FD inverse'!$A$23:$BH$23,1,'FD mesh'!$B$15+1)*Setup!$B$22</f>
        <v>19.6628213678148</v>
      </c>
      <c r="Z804" s="0" t="n">
        <f aca="false">SUMPRODUCT('FD inverse'!$A$24:$BH$24,'FD mesh'!$B$84:$BI$84,$E803:$BL803)+'FD inverse'!$A$24*$C804/Setup!$B$17+INDEX('FD inverse'!$A$24:$BH$24,1,'FD mesh'!$B$15+1)*Setup!$B$22</f>
        <v>19.1124424123158</v>
      </c>
      <c r="AA804" s="0" t="n">
        <f aca="false">SUMPRODUCT('FD inverse'!$A$25:$BH$25,'FD mesh'!$B$84:$BI$84,$E803:$BL803)+'FD inverse'!$A$25*$C804/Setup!$B$17+INDEX('FD inverse'!$A$25:$BH$25,1,'FD mesh'!$B$15+1)*Setup!$B$22</f>
        <v>18.5644115957828</v>
      </c>
      <c r="AB804" s="0" t="n">
        <f aca="false">SUMPRODUCT('FD inverse'!$A$26:$BH$26,'FD mesh'!$B$84:$BI$84,$E803:$BL803)+'FD inverse'!$A$26*$C804/Setup!$B$17+INDEX('FD inverse'!$A$26:$BH$26,1,'FD mesh'!$B$15+1)*Setup!$B$22</f>
        <v>18.0184277262046</v>
      </c>
      <c r="AC804" s="0" t="n">
        <f aca="false">SUMPRODUCT('FD inverse'!$A$27:$BH$27,'FD mesh'!$B$84:$BI$84,$E803:$BL803)+'FD inverse'!$A$27*$C804/Setup!$B$17+INDEX('FD inverse'!$A$27:$BH$27,1,'FD mesh'!$B$15+1)*Setup!$B$22</f>
        <v>17.4741841641727</v>
      </c>
      <c r="AD804" s="0" t="n">
        <f aca="false">SUMPRODUCT('FD inverse'!$A$28:$BH$28,'FD mesh'!$B$84:$BI$84,$E803:$BL803)+'FD inverse'!$A$28*$C804/Setup!$B$17+INDEX('FD inverse'!$A$28:$BH$28,1,'FD mesh'!$B$15+1)*Setup!$B$22</f>
        <v>16.9313698852035</v>
      </c>
      <c r="AE804" s="0" t="n">
        <f aca="false">SUMPRODUCT('FD inverse'!$A$29:$BH$29,'FD mesh'!$B$84:$BI$84,$E803:$BL803)+'FD inverse'!$A$29*$C804/Setup!$B$17+INDEX('FD inverse'!$A$29:$BH$29,1,'FD mesh'!$B$15+1)*Setup!$B$22</f>
        <v>16.3896704741248</v>
      </c>
      <c r="AF804" s="0" t="n">
        <f aca="false">SUMPRODUCT('FD inverse'!$A$30:$BH$30,'FD mesh'!$B$84:$BI$84,$E803:$BL803)+'FD inverse'!$A$30*$C804/Setup!$B$17+INDEX('FD inverse'!$A$30:$BH$30,1,'FD mesh'!$B$15+1)*Setup!$B$22</f>
        <v>15.8487690637233</v>
      </c>
      <c r="AG804" s="0" t="n">
        <f aca="false">SUMPRODUCT('FD inverse'!$A$31:$BH$31,'FD mesh'!$B$84:$BI$84,$E803:$BL803)+'FD inverse'!$A$31*$C804/Setup!$B$17+INDEX('FD inverse'!$A$31:$BH$31,1,'FD mesh'!$B$15+1)*Setup!$B$22</f>
        <v>15.3083472299807</v>
      </c>
      <c r="AH804" s="0" t="n">
        <f aca="false">SUMPRODUCT('FD inverse'!$A$32:$BH$32,'FD mesh'!$B$84:$BI$84,$E803:$BL803)+'FD inverse'!$A$32*$C804/Setup!$B$17+INDEX('FD inverse'!$A$32:$BH$32,1,'FD mesh'!$B$15+1)*Setup!$B$22</f>
        <v>15.2857105109637</v>
      </c>
      <c r="AI804" s="0" t="n">
        <f aca="false">SUMPRODUCT('FD inverse'!$A$33:$BH$33,'FD mesh'!$B$84:$BI$84,$E803:$BL803)+'FD inverse'!$A$33*$C804/Setup!$B$17+INDEX('FD inverse'!$A$33:$BH$33,1,'FD mesh'!$B$15+1)*Setup!$B$22</f>
        <v>15.2633269065659</v>
      </c>
      <c r="AJ804" s="0" t="n">
        <f aca="false">SUMPRODUCT('FD inverse'!$A$34:$BH$34,'FD mesh'!$B$84:$BI$84,$E803:$BL803)+'FD inverse'!$A$34*$C804/Setup!$B$17+INDEX('FD inverse'!$A$34:$BH$34,1,'FD mesh'!$B$15+1)*Setup!$B$22</f>
        <v>15.2411740548873</v>
      </c>
      <c r="AK804" s="0" t="n">
        <f aca="false">SUMPRODUCT('FD inverse'!$A$35:$BH$35,'FD mesh'!$B$84:$BI$84,$E803:$BL803)+'FD inverse'!$A$35*$C804/Setup!$B$17+INDEX('FD inverse'!$A$35:$BH$35,1,'FD mesh'!$B$15+1)*Setup!$B$22</f>
        <v>15.2192301987226</v>
      </c>
      <c r="AL804" s="0" t="n">
        <f aca="false">SUMPRODUCT('FD inverse'!$A$36:$BH$36,'FD mesh'!$B$84:$BI$84,$E803:$BL803)+'FD inverse'!$A$36*$C804/Setup!$B$17+INDEX('FD inverse'!$A$36:$BH$36,1,'FD mesh'!$B$15+1)*Setup!$B$22</f>
        <v>15.1974742218506</v>
      </c>
      <c r="AM804" s="0" t="n">
        <f aca="false">SUMPRODUCT('FD inverse'!$A$37:$BH$37,'FD mesh'!$B$84:$BI$84,$E803:$BL803)+'FD inverse'!$A$37*$C804/Setup!$B$17+INDEX('FD inverse'!$A$37:$BH$37,1,'FD mesh'!$B$15+1)*Setup!$B$22</f>
        <v>15.1758856623465</v>
      </c>
      <c r="AN804" s="0" t="n">
        <f aca="false">SUMPRODUCT('FD inverse'!$A$38:$BH$38,'FD mesh'!$B$84:$BI$84,$E803:$BL803)+'FD inverse'!$A$38*$C804/Setup!$B$17+INDEX('FD inverse'!$A$38:$BH$38,1,'FD mesh'!$B$15+1)*Setup!$B$22</f>
        <v>15.1544447053069</v>
      </c>
      <c r="AO804" s="0" t="n">
        <f aca="false">SUMPRODUCT('FD inverse'!$A$39:$BH$39,'FD mesh'!$B$84:$BI$84,$E803:$BL803)+'FD inverse'!$A$39*$C804/Setup!$B$17+INDEX('FD inverse'!$A$39:$BH$39,1,'FD mesh'!$B$15+1)*Setup!$B$22</f>
        <v>15.1331321572868</v>
      </c>
      <c r="AP804" s="0" t="n">
        <f aca="false">SUMPRODUCT('FD inverse'!$A$40:$BH$40,'FD mesh'!$B$84:$BI$84,$E803:$BL803)+'FD inverse'!$A$40*$C804/Setup!$B$17+INDEX('FD inverse'!$A$40:$BH$40,1,'FD mesh'!$B$15+1)*Setup!$B$22</f>
        <v>15.1119294046597</v>
      </c>
      <c r="AQ804" s="0" t="n">
        <f aca="false">SUMPRODUCT('FD inverse'!$A$41:$BH$41,'FD mesh'!$B$84:$BI$84,$E803:$BL803)+'FD inverse'!$A$41*$C804/Setup!$B$17+INDEX('FD inverse'!$A$41:$BH$41,1,'FD mesh'!$B$15+1)*Setup!$B$22</f>
        <v>15.0908183580285</v>
      </c>
      <c r="AR804" s="0" t="n">
        <f aca="false">SUMPRODUCT('FD inverse'!$A$42:$BH$42,'FD mesh'!$B$84:$BI$84,$E803:$BL803)+'FD inverse'!$A$42*$C804/Setup!$B$17+INDEX('FD inverse'!$A$42:$BH$42,1,'FD mesh'!$B$15+1)*Setup!$B$22</f>
        <v>15.0697813847349</v>
      </c>
      <c r="AS804" s="0" t="n">
        <f aca="false">SUMPRODUCT('FD inverse'!$A$43:$BH$43,'FD mesh'!$B$84:$BI$84,$E803:$BL803)+'FD inverse'!$A$43*$C804/Setup!$B$17+INDEX('FD inverse'!$A$43:$BH$43,1,'FD mesh'!$B$15+1)*Setup!$B$22</f>
        <v>0</v>
      </c>
      <c r="AT804" s="0" t="n">
        <f aca="false">SUMPRODUCT('FD inverse'!$A$44:$BH$44,'FD mesh'!$B$84:$BI$84,$E803:$BL803)+'FD inverse'!$A$44*$C804/Setup!$B$17+INDEX('FD inverse'!$A$44:$BH$44,1,'FD mesh'!$B$15+1)*Setup!$B$22</f>
        <v>0</v>
      </c>
      <c r="AU804" s="0" t="n">
        <f aca="false">SUMPRODUCT('FD inverse'!$A$45:$BH$45,'FD mesh'!$B$84:$BI$84,$E803:$BL803)+'FD inverse'!$A$45*$C804/Setup!$B$17+INDEX('FD inverse'!$A$45:$BH$45,1,'FD mesh'!$B$15+1)*Setup!$B$22</f>
        <v>0</v>
      </c>
      <c r="AV804" s="0" t="n">
        <f aca="false">SUMPRODUCT('FD inverse'!$A$46:$BH$46,'FD mesh'!$B$84:$BI$84,$E803:$BL803)+'FD inverse'!$A$46*$C804/Setup!$B$17+INDEX('FD inverse'!$A$46:$BH$46,1,'FD mesh'!$B$15+1)*Setup!$B$22</f>
        <v>0</v>
      </c>
      <c r="AW804" s="0" t="n">
        <f aca="false">SUMPRODUCT('FD inverse'!$A$47:$BH$47,'FD mesh'!$B$84:$BI$84,$E803:$BL803)+'FD inverse'!$A$47*$C804/Setup!$B$17+INDEX('FD inverse'!$A$47:$BH$47,1,'FD mesh'!$B$15+1)*Setup!$B$22</f>
        <v>0</v>
      </c>
      <c r="AX804" s="0" t="n">
        <f aca="false">SUMPRODUCT('FD inverse'!$A$48:$BH$48,'FD mesh'!$B$84:$BI$84,$E803:$BL803)+'FD inverse'!$A$48*$C804/Setup!$B$17+INDEX('FD inverse'!$A$48:$BH$48,1,'FD mesh'!$B$15+1)*Setup!$B$22</f>
        <v>0</v>
      </c>
      <c r="AY804" s="0" t="n">
        <f aca="false">SUMPRODUCT('FD inverse'!$A$49:$BH$49,'FD mesh'!$B$84:$BI$84,$E803:$BL803)+'FD inverse'!$A$49*$C804/Setup!$B$17+INDEX('FD inverse'!$A$49:$BH$49,1,'FD mesh'!$B$15+1)*Setup!$B$22</f>
        <v>0</v>
      </c>
      <c r="AZ804" s="0" t="n">
        <f aca="false">SUMPRODUCT('FD inverse'!$A$50:$BH$50,'FD mesh'!$B$84:$BI$84,$E803:$BL803)+'FD inverse'!$A$50*$C804/Setup!$B$17+INDEX('FD inverse'!$A$50:$BH$50,1,'FD mesh'!$B$15+1)*Setup!$B$22</f>
        <v>0</v>
      </c>
      <c r="BA804" s="0" t="n">
        <f aca="false">SUMPRODUCT('FD inverse'!$A$51:$BH$51,'FD mesh'!$B$84:$BI$84,$E803:$BL803)+'FD inverse'!$A$51*$C804/Setup!$B$17+INDEX('FD inverse'!$A$51:$BH$51,1,'FD mesh'!$B$15+1)*Setup!$B$22</f>
        <v>0</v>
      </c>
      <c r="BB804" s="0" t="n">
        <f aca="false">SUMPRODUCT('FD inverse'!$A$52:$BH$52,'FD mesh'!$B$84:$BI$84,$E803:$BL803)+'FD inverse'!$A$52*$C804/Setup!$B$17+INDEX('FD inverse'!$A$52:$BH$52,1,'FD mesh'!$B$15+1)*Setup!$B$22</f>
        <v>0</v>
      </c>
      <c r="BC804" s="0" t="n">
        <f aca="false">SUMPRODUCT('FD inverse'!$A$53:$BH$53,'FD mesh'!$B$84:$BI$84,$E803:$BL803)+'FD inverse'!$A$53*$C804/Setup!$B$17+INDEX('FD inverse'!$A$53:$BH$53,1,'FD mesh'!$B$15+1)*Setup!$B$22</f>
        <v>0</v>
      </c>
      <c r="BD804" s="0" t="n">
        <f aca="false">SUMPRODUCT('FD inverse'!$A$54:$BH$54,'FD mesh'!$B$84:$BI$84,$E803:$BL803)+'FD inverse'!$A$54*$C804/Setup!$B$17+INDEX('FD inverse'!$A$54:$BH$54,1,'FD mesh'!$B$15+1)*Setup!$B$22</f>
        <v>0</v>
      </c>
      <c r="BE804" s="0" t="n">
        <f aca="false">SUMPRODUCT('FD inverse'!$A$55:$BH$55,'FD mesh'!$B$84:$BI$84,$E803:$BL803)+'FD inverse'!$A$55*$C804/Setup!$B$17+INDEX('FD inverse'!$A$55:$BH$55,1,'FD mesh'!$B$15+1)*Setup!$B$22</f>
        <v>0</v>
      </c>
      <c r="BF804" s="0" t="n">
        <f aca="false">SUMPRODUCT('FD inverse'!$A$56:$BH$56,'FD mesh'!$B$84:$BI$84,$E803:$BL803)+'FD inverse'!$A$56*$C804/Setup!$B$17+INDEX('FD inverse'!$A$56:$BH$56,1,'FD mesh'!$B$15+1)*Setup!$B$22</f>
        <v>0</v>
      </c>
      <c r="BG804" s="0" t="n">
        <f aca="false">SUMPRODUCT('FD inverse'!$A$57:$BH$57,'FD mesh'!$B$84:$BI$84,$E803:$BL803)+'FD inverse'!$A$57*$C804/Setup!$B$17+INDEX('FD inverse'!$A$57:$BH$57,1,'FD mesh'!$B$15+1)*Setup!$B$22</f>
        <v>0</v>
      </c>
      <c r="BH804" s="0" t="n">
        <f aca="false">SUMPRODUCT('FD inverse'!$A$58:$BH$58,'FD mesh'!$B$84:$BI$84,$E803:$BL803)+'FD inverse'!$A$58*$C804/Setup!$B$17+INDEX('FD inverse'!$A$58:$BH$58,1,'FD mesh'!$B$15+1)*Setup!$B$22</f>
        <v>0</v>
      </c>
      <c r="BI804" s="0" t="n">
        <f aca="false">SUMPRODUCT('FD inverse'!$A$59:$BH$59,'FD mesh'!$B$84:$BI$84,$E803:$BL803)+'FD inverse'!$A$59*$C804/Setup!$B$17+INDEX('FD inverse'!$A$59:$BH$59,1,'FD mesh'!$B$15+1)*Setup!$B$22</f>
        <v>0</v>
      </c>
      <c r="BJ804" s="0" t="n">
        <f aca="false">SUMPRODUCT('FD inverse'!$A$60:$BH$60,'FD mesh'!$B$84:$BI$84,$E803:$BL803)+'FD inverse'!$A$60*$C804/Setup!$B$17+INDEX('FD inverse'!$A$60:$BH$60,1,'FD mesh'!$B$15+1)*Setup!$B$22</f>
        <v>0</v>
      </c>
      <c r="BK804" s="0" t="n">
        <f aca="false">SUMPRODUCT('FD inverse'!$A$61:$BH$61,'FD mesh'!$B$84:$BI$84,$E803:$BL803)+'FD inverse'!$A$61*$C804/Setup!$B$17+INDEX('FD inverse'!$A$61:$BH$61,1,'FD mesh'!$B$15+1)*Setup!$B$22</f>
        <v>0</v>
      </c>
      <c r="BL804" s="0" t="n">
        <f aca="false">SUMPRODUCT('FD inverse'!$A$62:$BH$62,'FD mesh'!$B$84:$BI$84,$E803:$BL803)+'FD inverse'!$A$62*$C804/Setup!$B$17+INDEX('FD inverse'!$A$62:$BH$62,1,'FD mesh'!$B$15+1)*Setup!$B$22</f>
        <v>0</v>
      </c>
    </row>
    <row r="805" customFormat="false" ht="15" hidden="false" customHeight="false" outlineLevel="0" collapsed="false">
      <c r="A805" s="0" t="n">
        <v>800</v>
      </c>
      <c r="B805" s="0" t="n">
        <f aca="false">A805*Setup!$B$11/3600</f>
        <v>66.6666666666667</v>
      </c>
      <c r="C805" s="0" t="n">
        <f aca="false">Setup!$B$7+Setup!$B$8*COS(2*PI()*(B805-Setup!$B$9)/24)</f>
        <v>27.0641777724759</v>
      </c>
      <c r="D805" s="0" t="n">
        <f aca="false">(C805-E805)/Setup!$B$17</f>
        <v>9.63499486848875</v>
      </c>
      <c r="E805" s="0" t="n">
        <f aca="false">SUMPRODUCT('FD inverse'!$A$3:$BH$3,'FD mesh'!$B$84:$BI$84,$E804:$BL804)+'FD inverse'!$A$3*$C805/Setup!$B$17+INDEX('FD inverse'!$A$3:$BH$3,1,'FD mesh'!$B$15+1)*Setup!$B$22</f>
        <v>25.8116284395724</v>
      </c>
      <c r="F805" s="0" t="n">
        <f aca="false">SUMPRODUCT('FD inverse'!$A$4:$BH$4,'FD mesh'!$B$84:$BI$84,$E804:$BL804)+'FD inverse'!$A$4*$C805/Setup!$B$17+INDEX('FD inverse'!$A$4:$BH$4,1,'FD mesh'!$B$15+1)*Setup!$B$22</f>
        <v>25.5192697887277</v>
      </c>
      <c r="G805" s="0" t="n">
        <f aca="false">SUMPRODUCT('FD inverse'!$A$5:$BH$5,'FD mesh'!$B$84:$BI$84,$E804:$BL804)+'FD inverse'!$A$5*$C805/Setup!$B$17+INDEX('FD inverse'!$A$5:$BH$5,1,'FD mesh'!$B$15+1)*Setup!$B$22</f>
        <v>25.2185443157559</v>
      </c>
      <c r="H805" s="0" t="n">
        <f aca="false">SUMPRODUCT('FD inverse'!$A$6:$BH$6,'FD mesh'!$B$84:$BI$84,$E804:$BL804)+'FD inverse'!$A$6*$C805/Setup!$B$17+INDEX('FD inverse'!$A$6:$BH$6,1,'FD mesh'!$B$15+1)*Setup!$B$22</f>
        <v>24.1985293288022</v>
      </c>
      <c r="I805" s="0" t="n">
        <f aca="false">SUMPRODUCT('FD inverse'!$A$7:$BH$7,'FD mesh'!$B$84:$BI$84,$E804:$BL804)+'FD inverse'!$A$7*$C805/Setup!$B$17+INDEX('FD inverse'!$A$7:$BH$7,1,'FD mesh'!$B$15+1)*Setup!$B$22</f>
        <v>24.1103026533508</v>
      </c>
      <c r="J805" s="0" t="n">
        <f aca="false">SUMPRODUCT('FD inverse'!$A$8:$BH$8,'FD mesh'!$B$84:$BI$84,$E804:$BL804)+'FD inverse'!$A$8*$C805/Setup!$B$17+INDEX('FD inverse'!$A$8:$BH$8,1,'FD mesh'!$B$15+1)*Setup!$B$22</f>
        <v>24.0271288506027</v>
      </c>
      <c r="K805" s="0" t="n">
        <f aca="false">SUMPRODUCT('FD inverse'!$A$9:$BH$9,'FD mesh'!$B$84:$BI$84,$E804:$BL804)+'FD inverse'!$A$9*$C805/Setup!$B$17+INDEX('FD inverse'!$A$9:$BH$9,1,'FD mesh'!$B$15+1)*Setup!$B$22</f>
        <v>23.9498433906279</v>
      </c>
      <c r="L805" s="0" t="n">
        <f aca="false">SUMPRODUCT('FD inverse'!$A$10:$BH$10,'FD mesh'!$B$84:$BI$84,$E804:$BL804)+'FD inverse'!$A$10*$C805/Setup!$B$17+INDEX('FD inverse'!$A$10:$BH$10,1,'FD mesh'!$B$15+1)*Setup!$B$22</f>
        <v>23.8791551943436</v>
      </c>
      <c r="M805" s="0" t="n">
        <f aca="false">SUMPRODUCT('FD inverse'!$A$11:$BH$11,'FD mesh'!$B$84:$BI$84,$E804:$BL804)+'FD inverse'!$A$11*$C805/Setup!$B$17+INDEX('FD inverse'!$A$11:$BH$11,1,'FD mesh'!$B$15+1)*Setup!$B$22</f>
        <v>23.8156562856926</v>
      </c>
      <c r="N805" s="0" t="n">
        <f aca="false">SUMPRODUCT('FD inverse'!$A$12:$BH$12,'FD mesh'!$B$84:$BI$84,$E804:$BL804)+'FD inverse'!$A$12*$C805/Setup!$B$17+INDEX('FD inverse'!$A$12:$BH$12,1,'FD mesh'!$B$15+1)*Setup!$B$22</f>
        <v>23.7598304047156</v>
      </c>
      <c r="O805" s="0" t="n">
        <f aca="false">SUMPRODUCT('FD inverse'!$A$13:$BH$13,'FD mesh'!$B$84:$BI$84,$E804:$BL804)+'FD inverse'!$A$13*$C805/Setup!$B$17+INDEX('FD inverse'!$A$13:$BH$13,1,'FD mesh'!$B$15+1)*Setup!$B$22</f>
        <v>23.7120604874272</v>
      </c>
      <c r="P805" s="0" t="n">
        <f aca="false">SUMPRODUCT('FD inverse'!$A$14:$BH$14,'FD mesh'!$B$84:$BI$84,$E804:$BL804)+'FD inverse'!$A$14*$C805/Setup!$B$17+INDEX('FD inverse'!$A$14:$BH$14,1,'FD mesh'!$B$15+1)*Setup!$B$22</f>
        <v>23.672634935765</v>
      </c>
      <c r="Q805" s="0" t="n">
        <f aca="false">SUMPRODUCT('FD inverse'!$A$15:$BH$15,'FD mesh'!$B$84:$BI$84,$E804:$BL804)+'FD inverse'!$A$15*$C805/Setup!$B$17+INDEX('FD inverse'!$A$15:$BH$15,1,'FD mesh'!$B$15+1)*Setup!$B$22</f>
        <v>23.6417526169831</v>
      </c>
      <c r="R805" s="0" t="n">
        <f aca="false">SUMPRODUCT('FD inverse'!$A$16:$BH$16,'FD mesh'!$B$84:$BI$84,$E804:$BL804)+'FD inverse'!$A$16*$C805/Setup!$B$17+INDEX('FD inverse'!$A$16:$BH$16,1,'FD mesh'!$B$15+1)*Setup!$B$22</f>
        <v>23.6195265468951</v>
      </c>
      <c r="S805" s="0" t="n">
        <f aca="false">SUMPRODUCT('FD inverse'!$A$17:$BH$17,'FD mesh'!$B$84:$BI$84,$E804:$BL804)+'FD inverse'!$A$17*$C805/Setup!$B$17+INDEX('FD inverse'!$A$17:$BH$17,1,'FD mesh'!$B$15+1)*Setup!$B$22</f>
        <v>23.0443210876267</v>
      </c>
      <c r="T805" s="0" t="n">
        <f aca="false">SUMPRODUCT('FD inverse'!$A$18:$BH$18,'FD mesh'!$B$84:$BI$84,$E804:$BL804)+'FD inverse'!$A$18*$C805/Setup!$B$17+INDEX('FD inverse'!$A$18:$BH$18,1,'FD mesh'!$B$15+1)*Setup!$B$22</f>
        <v>22.4732483413569</v>
      </c>
      <c r="U805" s="0" t="n">
        <f aca="false">SUMPRODUCT('FD inverse'!$A$19:$BH$19,'FD mesh'!$B$84:$BI$84,$E804:$BL804)+'FD inverse'!$A$19*$C805/Setup!$B$17+INDEX('FD inverse'!$A$19:$BH$19,1,'FD mesh'!$B$15+1)*Setup!$B$22</f>
        <v>21.9060901140048</v>
      </c>
      <c r="V805" s="0" t="n">
        <f aca="false">SUMPRODUCT('FD inverse'!$A$20:$BH$20,'FD mesh'!$B$84:$BI$84,$E804:$BL804)+'FD inverse'!$A$20*$C805/Setup!$B$17+INDEX('FD inverse'!$A$20:$BH$20,1,'FD mesh'!$B$15+1)*Setup!$B$22</f>
        <v>21.3426119249232</v>
      </c>
      <c r="W805" s="0" t="n">
        <f aca="false">SUMPRODUCT('FD inverse'!$A$21:$BH$21,'FD mesh'!$B$84:$BI$84,$E804:$BL804)+'FD inverse'!$A$21*$C805/Setup!$B$17+INDEX('FD inverse'!$A$21:$BH$21,1,'FD mesh'!$B$15+1)*Setup!$B$22</f>
        <v>20.7825648983327</v>
      </c>
      <c r="X805" s="0" t="n">
        <f aca="false">SUMPRODUCT('FD inverse'!$A$22:$BH$22,'FD mesh'!$B$84:$BI$84,$E804:$BL804)+'FD inverse'!$A$22*$C805/Setup!$B$17+INDEX('FD inverse'!$A$22:$BH$22,1,'FD mesh'!$B$15+1)*Setup!$B$22</f>
        <v>20.2256875104973</v>
      </c>
      <c r="Y805" s="0" t="n">
        <f aca="false">SUMPRODUCT('FD inverse'!$A$23:$BH$23,'FD mesh'!$B$84:$BI$84,$E804:$BL804)+'FD inverse'!$A$23*$C805/Setup!$B$17+INDEX('FD inverse'!$A$23:$BH$23,1,'FD mesh'!$B$15+1)*Setup!$B$22</f>
        <v>19.6717072024546</v>
      </c>
      <c r="Z805" s="0" t="n">
        <f aca="false">SUMPRODUCT('FD inverse'!$A$24:$BH$24,'FD mesh'!$B$84:$BI$84,$E804:$BL804)+'FD inverse'!$A$24*$C805/Setup!$B$17+INDEX('FD inverse'!$A$24:$BH$24,1,'FD mesh'!$B$15+1)*Setup!$B$22</f>
        <v>19.120341868606</v>
      </c>
      <c r="AA805" s="0" t="n">
        <f aca="false">SUMPRODUCT('FD inverse'!$A$25:$BH$25,'FD mesh'!$B$84:$BI$84,$E804:$BL804)+'FD inverse'!$A$25*$C805/Setup!$B$17+INDEX('FD inverse'!$A$25:$BH$25,1,'FD mesh'!$B$15+1)*Setup!$B$22</f>
        <v>18.5713012318942</v>
      </c>
      <c r="AB805" s="0" t="n">
        <f aca="false">SUMPRODUCT('FD inverse'!$A$26:$BH$26,'FD mesh'!$B$84:$BI$84,$E804:$BL804)+'FD inverse'!$A$26*$C805/Setup!$B$17+INDEX('FD inverse'!$A$26:$BH$26,1,'FD mesh'!$B$15+1)*Setup!$B$22</f>
        <v>18.0242881166666</v>
      </c>
      <c r="AC805" s="0" t="n">
        <f aca="false">SUMPRODUCT('FD inverse'!$A$27:$BH$27,'FD mesh'!$B$84:$BI$84,$E804:$BL804)+'FD inverse'!$A$27*$C805/Setup!$B$17+INDEX('FD inverse'!$A$27:$BH$27,1,'FD mesh'!$B$15+1)*Setup!$B$22</f>
        <v>17.4789996306321</v>
      </c>
      <c r="AD805" s="0" t="n">
        <f aca="false">SUMPRODUCT('FD inverse'!$A$28:$BH$28,'FD mesh'!$B$84:$BI$84,$E804:$BL804)+'FD inverse'!$A$28*$C805/Setup!$B$17+INDEX('FD inverse'!$A$28:$BH$28,1,'FD mesh'!$B$15+1)*Setup!$B$22</f>
        <v>16.9351282675842</v>
      </c>
      <c r="AE805" s="0" t="n">
        <f aca="false">SUMPRODUCT('FD inverse'!$A$29:$BH$29,'FD mesh'!$B$84:$BI$84,$E804:$BL804)+'FD inverse'!$A$29*$C805/Setup!$B$17+INDEX('FD inverse'!$A$29:$BH$29,1,'FD mesh'!$B$15+1)*Setup!$B$22</f>
        <v>16.3923629427798</v>
      </c>
      <c r="AF805" s="0" t="n">
        <f aca="false">SUMPRODUCT('FD inverse'!$A$30:$BH$30,'FD mesh'!$B$84:$BI$84,$E804:$BL804)+'FD inverse'!$A$30*$C805/Setup!$B$17+INDEX('FD inverse'!$A$30:$BH$30,1,'FD mesh'!$B$15+1)*Setup!$B$22</f>
        <v>15.8503899730367</v>
      </c>
      <c r="AG805" s="0" t="n">
        <f aca="false">SUMPRODUCT('FD inverse'!$A$31:$BH$31,'FD mesh'!$B$84:$BI$84,$E804:$BL804)+'FD inverse'!$A$31*$C805/Setup!$B$17+INDEX('FD inverse'!$A$31:$BH$31,1,'FD mesh'!$B$15+1)*Setup!$B$22</f>
        <v>15.3088940137488</v>
      </c>
      <c r="AH805" s="0" t="n">
        <f aca="false">SUMPRODUCT('FD inverse'!$A$32:$BH$32,'FD mesh'!$B$84:$BI$84,$E804:$BL804)+'FD inverse'!$A$32*$C805/Setup!$B$17+INDEX('FD inverse'!$A$32:$BH$32,1,'FD mesh'!$B$15+1)*Setup!$B$22</f>
        <v>15.2862124187018</v>
      </c>
      <c r="AI805" s="0" t="n">
        <f aca="false">SUMPRODUCT('FD inverse'!$A$33:$BH$33,'FD mesh'!$B$84:$BI$84,$E804:$BL804)+'FD inverse'!$A$33*$C805/Setup!$B$17+INDEX('FD inverse'!$A$33:$BH$33,1,'FD mesh'!$B$15+1)*Setup!$B$22</f>
        <v>15.2637849009124</v>
      </c>
      <c r="AJ805" s="0" t="n">
        <f aca="false">SUMPRODUCT('FD inverse'!$A$34:$BH$34,'FD mesh'!$B$84:$BI$84,$E804:$BL804)+'FD inverse'!$A$34*$C805/Setup!$B$17+INDEX('FD inverse'!$A$34:$BH$34,1,'FD mesh'!$B$15+1)*Setup!$B$22</f>
        <v>15.2415892304102</v>
      </c>
      <c r="AK805" s="0" t="n">
        <f aca="false">SUMPRODUCT('FD inverse'!$A$35:$BH$35,'FD mesh'!$B$84:$BI$84,$E804:$BL804)+'FD inverse'!$A$35*$C805/Setup!$B$17+INDEX('FD inverse'!$A$35:$BH$35,1,'FD mesh'!$B$15+1)*Setup!$B$22</f>
        <v>15.2196037313206</v>
      </c>
      <c r="AL805" s="0" t="n">
        <f aca="false">SUMPRODUCT('FD inverse'!$A$36:$BH$36,'FD mesh'!$B$84:$BI$84,$E804:$BL804)+'FD inverse'!$A$36*$C805/Setup!$B$17+INDEX('FD inverse'!$A$36:$BH$36,1,'FD mesh'!$B$15+1)*Setup!$B$22</f>
        <v>15.1978073230357</v>
      </c>
      <c r="AM805" s="0" t="n">
        <f aca="false">SUMPRODUCT('FD inverse'!$A$37:$BH$37,'FD mesh'!$B$84:$BI$84,$E804:$BL804)+'FD inverse'!$A$37*$C805/Setup!$B$17+INDEX('FD inverse'!$A$37:$BH$37,1,'FD mesh'!$B$15+1)*Setup!$B$22</f>
        <v>15.1761795382431</v>
      </c>
      <c r="AN805" s="0" t="n">
        <f aca="false">SUMPRODUCT('FD inverse'!$A$38:$BH$38,'FD mesh'!$B$84:$BI$84,$E804:$BL804)+'FD inverse'!$A$38*$C805/Setup!$B$17+INDEX('FD inverse'!$A$38:$BH$38,1,'FD mesh'!$B$15+1)*Setup!$B$22</f>
        <v>15.1547005201982</v>
      </c>
      <c r="AO805" s="0" t="n">
        <f aca="false">SUMPRODUCT('FD inverse'!$A$39:$BH$39,'FD mesh'!$B$84:$BI$84,$E804:$BL804)+'FD inverse'!$A$39*$C805/Setup!$B$17+INDEX('FD inverse'!$A$39:$BH$39,1,'FD mesh'!$B$15+1)*Setup!$B$22</f>
        <v>15.1333510015435</v>
      </c>
      <c r="AP805" s="0" t="n">
        <f aca="false">SUMPRODUCT('FD inverse'!$A$40:$BH$40,'FD mesh'!$B$84:$BI$84,$E804:$BL804)+'FD inverse'!$A$40*$C805/Setup!$B$17+INDEX('FD inverse'!$A$40:$BH$40,1,'FD mesh'!$B$15+1)*Setup!$B$22</f>
        <v>15.1121122668922</v>
      </c>
      <c r="AQ805" s="0" t="n">
        <f aca="false">SUMPRODUCT('FD inverse'!$A$41:$BH$41,'FD mesh'!$B$84:$BI$84,$E804:$BL804)+'FD inverse'!$A$41*$C805/Setup!$B$17+INDEX('FD inverse'!$A$41:$BH$41,1,'FD mesh'!$B$15+1)*Setup!$B$22</f>
        <v>15.090966101315</v>
      </c>
      <c r="AR805" s="0" t="n">
        <f aca="false">SUMPRODUCT('FD inverse'!$A$42:$BH$42,'FD mesh'!$B$84:$BI$84,$E804:$BL804)+'FD inverse'!$A$42*$C805/Setup!$B$17+INDEX('FD inverse'!$A$42:$BH$42,1,'FD mesh'!$B$15+1)*Setup!$B$22</f>
        <v>15.0698947267925</v>
      </c>
      <c r="AS805" s="0" t="n">
        <f aca="false">SUMPRODUCT('FD inverse'!$A$43:$BH$43,'FD mesh'!$B$84:$BI$84,$E804:$BL804)+'FD inverse'!$A$43*$C805/Setup!$B$17+INDEX('FD inverse'!$A$43:$BH$43,1,'FD mesh'!$B$15+1)*Setup!$B$22</f>
        <v>0</v>
      </c>
      <c r="AT805" s="0" t="n">
        <f aca="false">SUMPRODUCT('FD inverse'!$A$44:$BH$44,'FD mesh'!$B$84:$BI$84,$E804:$BL804)+'FD inverse'!$A$44*$C805/Setup!$B$17+INDEX('FD inverse'!$A$44:$BH$44,1,'FD mesh'!$B$15+1)*Setup!$B$22</f>
        <v>0</v>
      </c>
      <c r="AU805" s="0" t="n">
        <f aca="false">SUMPRODUCT('FD inverse'!$A$45:$BH$45,'FD mesh'!$B$84:$BI$84,$E804:$BL804)+'FD inverse'!$A$45*$C805/Setup!$B$17+INDEX('FD inverse'!$A$45:$BH$45,1,'FD mesh'!$B$15+1)*Setup!$B$22</f>
        <v>0</v>
      </c>
      <c r="AV805" s="0" t="n">
        <f aca="false">SUMPRODUCT('FD inverse'!$A$46:$BH$46,'FD mesh'!$B$84:$BI$84,$E804:$BL804)+'FD inverse'!$A$46*$C805/Setup!$B$17+INDEX('FD inverse'!$A$46:$BH$46,1,'FD mesh'!$B$15+1)*Setup!$B$22</f>
        <v>0</v>
      </c>
      <c r="AW805" s="0" t="n">
        <f aca="false">SUMPRODUCT('FD inverse'!$A$47:$BH$47,'FD mesh'!$B$84:$BI$84,$E804:$BL804)+'FD inverse'!$A$47*$C805/Setup!$B$17+INDEX('FD inverse'!$A$47:$BH$47,1,'FD mesh'!$B$15+1)*Setup!$B$22</f>
        <v>0</v>
      </c>
      <c r="AX805" s="0" t="n">
        <f aca="false">SUMPRODUCT('FD inverse'!$A$48:$BH$48,'FD mesh'!$B$84:$BI$84,$E804:$BL804)+'FD inverse'!$A$48*$C805/Setup!$B$17+INDEX('FD inverse'!$A$48:$BH$48,1,'FD mesh'!$B$15+1)*Setup!$B$22</f>
        <v>0</v>
      </c>
      <c r="AY805" s="0" t="n">
        <f aca="false">SUMPRODUCT('FD inverse'!$A$49:$BH$49,'FD mesh'!$B$84:$BI$84,$E804:$BL804)+'FD inverse'!$A$49*$C805/Setup!$B$17+INDEX('FD inverse'!$A$49:$BH$49,1,'FD mesh'!$B$15+1)*Setup!$B$22</f>
        <v>0</v>
      </c>
      <c r="AZ805" s="0" t="n">
        <f aca="false">SUMPRODUCT('FD inverse'!$A$50:$BH$50,'FD mesh'!$B$84:$BI$84,$E804:$BL804)+'FD inverse'!$A$50*$C805/Setup!$B$17+INDEX('FD inverse'!$A$50:$BH$50,1,'FD mesh'!$B$15+1)*Setup!$B$22</f>
        <v>0</v>
      </c>
      <c r="BA805" s="0" t="n">
        <f aca="false">SUMPRODUCT('FD inverse'!$A$51:$BH$51,'FD mesh'!$B$84:$BI$84,$E804:$BL804)+'FD inverse'!$A$51*$C805/Setup!$B$17+INDEX('FD inverse'!$A$51:$BH$51,1,'FD mesh'!$B$15+1)*Setup!$B$22</f>
        <v>0</v>
      </c>
      <c r="BB805" s="0" t="n">
        <f aca="false">SUMPRODUCT('FD inverse'!$A$52:$BH$52,'FD mesh'!$B$84:$BI$84,$E804:$BL804)+'FD inverse'!$A$52*$C805/Setup!$B$17+INDEX('FD inverse'!$A$52:$BH$52,1,'FD mesh'!$B$15+1)*Setup!$B$22</f>
        <v>0</v>
      </c>
      <c r="BC805" s="0" t="n">
        <f aca="false">SUMPRODUCT('FD inverse'!$A$53:$BH$53,'FD mesh'!$B$84:$BI$84,$E804:$BL804)+'FD inverse'!$A$53*$C805/Setup!$B$17+INDEX('FD inverse'!$A$53:$BH$53,1,'FD mesh'!$B$15+1)*Setup!$B$22</f>
        <v>0</v>
      </c>
      <c r="BD805" s="0" t="n">
        <f aca="false">SUMPRODUCT('FD inverse'!$A$54:$BH$54,'FD mesh'!$B$84:$BI$84,$E804:$BL804)+'FD inverse'!$A$54*$C805/Setup!$B$17+INDEX('FD inverse'!$A$54:$BH$54,1,'FD mesh'!$B$15+1)*Setup!$B$22</f>
        <v>0</v>
      </c>
      <c r="BE805" s="0" t="n">
        <f aca="false">SUMPRODUCT('FD inverse'!$A$55:$BH$55,'FD mesh'!$B$84:$BI$84,$E804:$BL804)+'FD inverse'!$A$55*$C805/Setup!$B$17+INDEX('FD inverse'!$A$55:$BH$55,1,'FD mesh'!$B$15+1)*Setup!$B$22</f>
        <v>0</v>
      </c>
      <c r="BF805" s="0" t="n">
        <f aca="false">SUMPRODUCT('FD inverse'!$A$56:$BH$56,'FD mesh'!$B$84:$BI$84,$E804:$BL804)+'FD inverse'!$A$56*$C805/Setup!$B$17+INDEX('FD inverse'!$A$56:$BH$56,1,'FD mesh'!$B$15+1)*Setup!$B$22</f>
        <v>0</v>
      </c>
      <c r="BG805" s="0" t="n">
        <f aca="false">SUMPRODUCT('FD inverse'!$A$57:$BH$57,'FD mesh'!$B$84:$BI$84,$E804:$BL804)+'FD inverse'!$A$57*$C805/Setup!$B$17+INDEX('FD inverse'!$A$57:$BH$57,1,'FD mesh'!$B$15+1)*Setup!$B$22</f>
        <v>0</v>
      </c>
      <c r="BH805" s="0" t="n">
        <f aca="false">SUMPRODUCT('FD inverse'!$A$58:$BH$58,'FD mesh'!$B$84:$BI$84,$E804:$BL804)+'FD inverse'!$A$58*$C805/Setup!$B$17+INDEX('FD inverse'!$A$58:$BH$58,1,'FD mesh'!$B$15+1)*Setup!$B$22</f>
        <v>0</v>
      </c>
      <c r="BI805" s="0" t="n">
        <f aca="false">SUMPRODUCT('FD inverse'!$A$59:$BH$59,'FD mesh'!$B$84:$BI$84,$E804:$BL804)+'FD inverse'!$A$59*$C805/Setup!$B$17+INDEX('FD inverse'!$A$59:$BH$59,1,'FD mesh'!$B$15+1)*Setup!$B$22</f>
        <v>0</v>
      </c>
      <c r="BJ805" s="0" t="n">
        <f aca="false">SUMPRODUCT('FD inverse'!$A$60:$BH$60,'FD mesh'!$B$84:$BI$84,$E804:$BL804)+'FD inverse'!$A$60*$C805/Setup!$B$17+INDEX('FD inverse'!$A$60:$BH$60,1,'FD mesh'!$B$15+1)*Setup!$B$22</f>
        <v>0</v>
      </c>
      <c r="BK805" s="0" t="n">
        <f aca="false">SUMPRODUCT('FD inverse'!$A$61:$BH$61,'FD mesh'!$B$84:$BI$84,$E804:$BL804)+'FD inverse'!$A$61*$C805/Setup!$B$17+INDEX('FD inverse'!$A$61:$BH$61,1,'FD mesh'!$B$15+1)*Setup!$B$22</f>
        <v>0</v>
      </c>
      <c r="BL805" s="0" t="n">
        <f aca="false">SUMPRODUCT('FD inverse'!$A$62:$BH$62,'FD mesh'!$B$84:$BI$84,$E804:$BL804)+'FD inverse'!$A$62*$C805/Setup!$B$17+INDEX('FD inverse'!$A$62:$BH$62,1,'FD mesh'!$B$15+1)*Setup!$B$22</f>
        <v>0</v>
      </c>
    </row>
    <row r="806" customFormat="false" ht="15" hidden="false" customHeight="false" outlineLevel="0" collapsed="false">
      <c r="A806" s="0" t="n">
        <v>801</v>
      </c>
      <c r="B806" s="0" t="n">
        <f aca="false">A806*Setup!$B$11/3600</f>
        <v>66.75</v>
      </c>
      <c r="C806" s="0" t="n">
        <f aca="false">Setup!$B$7+Setup!$B$8*COS(2*PI()*(B806-Setup!$B$9)/24)</f>
        <v>27.0073592299159</v>
      </c>
      <c r="D806" s="0" t="n">
        <f aca="false">(C806-E806)/Setup!$B$17</f>
        <v>9.40432130651996</v>
      </c>
      <c r="E806" s="0" t="n">
        <f aca="false">SUMPRODUCT('FD inverse'!$A$3:$BH$3,'FD mesh'!$B$84:$BI$84,$E805:$BL805)+'FD inverse'!$A$3*$C806/Setup!$B$17+INDEX('FD inverse'!$A$3:$BH$3,1,'FD mesh'!$B$15+1)*Setup!$B$22</f>
        <v>25.7847974600683</v>
      </c>
      <c r="F806" s="0" t="n">
        <f aca="false">SUMPRODUCT('FD inverse'!$A$4:$BH$4,'FD mesh'!$B$84:$BI$84,$E805:$BL805)+'FD inverse'!$A$4*$C806/Setup!$B$17+INDEX('FD inverse'!$A$4:$BH$4,1,'FD mesh'!$B$15+1)*Setup!$B$22</f>
        <v>25.4990842497884</v>
      </c>
      <c r="G806" s="0" t="n">
        <f aca="false">SUMPRODUCT('FD inverse'!$A$5:$BH$5,'FD mesh'!$B$84:$BI$84,$E805:$BL805)+'FD inverse'!$A$5*$C806/Setup!$B$17+INDEX('FD inverse'!$A$5:$BH$5,1,'FD mesh'!$B$15+1)*Setup!$B$22</f>
        <v>25.2046099548995</v>
      </c>
      <c r="H806" s="0" t="n">
        <f aca="false">SUMPRODUCT('FD inverse'!$A$6:$BH$6,'FD mesh'!$B$84:$BI$84,$E805:$BL805)+'FD inverse'!$A$6*$C806/Setup!$B$17+INDEX('FD inverse'!$A$6:$BH$6,1,'FD mesh'!$B$15+1)*Setup!$B$22</f>
        <v>24.205015852615</v>
      </c>
      <c r="I806" s="0" t="n">
        <f aca="false">SUMPRODUCT('FD inverse'!$A$7:$BH$7,'FD mesh'!$B$84:$BI$84,$E805:$BL805)+'FD inverse'!$A$7*$C806/Setup!$B$17+INDEX('FD inverse'!$A$7:$BH$7,1,'FD mesh'!$B$15+1)*Setup!$B$22</f>
        <v>24.1184696263989</v>
      </c>
      <c r="J806" s="0" t="n">
        <f aca="false">SUMPRODUCT('FD inverse'!$A$8:$BH$8,'FD mesh'!$B$84:$BI$84,$E805:$BL805)+'FD inverse'!$A$8*$C806/Setup!$B$17+INDEX('FD inverse'!$A$8:$BH$8,1,'FD mesh'!$B$15+1)*Setup!$B$22</f>
        <v>24.0367416733675</v>
      </c>
      <c r="K806" s="0" t="n">
        <f aca="false">SUMPRODUCT('FD inverse'!$A$9:$BH$9,'FD mesh'!$B$84:$BI$84,$E805:$BL805)+'FD inverse'!$A$9*$C806/Setup!$B$17+INDEX('FD inverse'!$A$9:$BH$9,1,'FD mesh'!$B$15+1)*Setup!$B$22</f>
        <v>23.9606850022033</v>
      </c>
      <c r="L806" s="0" t="n">
        <f aca="false">SUMPRODUCT('FD inverse'!$A$10:$BH$10,'FD mesh'!$B$84:$BI$84,$E805:$BL805)+'FD inverse'!$A$10*$C806/Setup!$B$17+INDEX('FD inverse'!$A$10:$BH$10,1,'FD mesh'!$B$15+1)*Setup!$B$22</f>
        <v>23.891024562057</v>
      </c>
      <c r="M806" s="0" t="n">
        <f aca="false">SUMPRODUCT('FD inverse'!$A$11:$BH$11,'FD mesh'!$B$84:$BI$84,$E805:$BL805)+'FD inverse'!$A$11*$C806/Setup!$B$17+INDEX('FD inverse'!$A$11:$BH$11,1,'FD mesh'!$B$15+1)*Setup!$B$22</f>
        <v>23.8283666987328</v>
      </c>
      <c r="N806" s="0" t="n">
        <f aca="false">SUMPRODUCT('FD inverse'!$A$12:$BH$12,'FD mesh'!$B$84:$BI$84,$E805:$BL805)+'FD inverse'!$A$12*$C806/Setup!$B$17+INDEX('FD inverse'!$A$12:$BH$12,1,'FD mesh'!$B$15+1)*Setup!$B$22</f>
        <v>23.7732076041639</v>
      </c>
      <c r="O806" s="0" t="n">
        <f aca="false">SUMPRODUCT('FD inverse'!$A$13:$BH$13,'FD mesh'!$B$84:$BI$84,$E805:$BL805)+'FD inverse'!$A$13*$C806/Setup!$B$17+INDEX('FD inverse'!$A$13:$BH$13,1,'FD mesh'!$B$15+1)*Setup!$B$22</f>
        <v>23.7259406626619</v>
      </c>
      <c r="P806" s="0" t="n">
        <f aca="false">SUMPRODUCT('FD inverse'!$A$14:$BH$14,'FD mesh'!$B$84:$BI$84,$E805:$BL805)+'FD inverse'!$A$14*$C806/Setup!$B$17+INDEX('FD inverse'!$A$14:$BH$14,1,'FD mesh'!$B$15+1)*Setup!$B$22</f>
        <v>23.6868626151035</v>
      </c>
      <c r="Q806" s="0" t="n">
        <f aca="false">SUMPRODUCT('FD inverse'!$A$15:$BH$15,'FD mesh'!$B$84:$BI$84,$E805:$BL805)+'FD inverse'!$A$15*$C806/Setup!$B$17+INDEX('FD inverse'!$A$15:$BH$15,1,'FD mesh'!$B$15+1)*Setup!$B$22</f>
        <v>23.6561784786594</v>
      </c>
      <c r="R806" s="0" t="n">
        <f aca="false">SUMPRODUCT('FD inverse'!$A$16:$BH$16,'FD mesh'!$B$84:$BI$84,$E805:$BL805)+'FD inverse'!$A$16*$C806/Setup!$B$17+INDEX('FD inverse'!$A$16:$BH$16,1,'FD mesh'!$B$15+1)*Setup!$B$22</f>
        <v>23.6340051750627</v>
      </c>
      <c r="S806" s="0" t="n">
        <f aca="false">SUMPRODUCT('FD inverse'!$A$17:$BH$17,'FD mesh'!$B$84:$BI$84,$E805:$BL805)+'FD inverse'!$A$17*$C806/Setup!$B$17+INDEX('FD inverse'!$A$17:$BH$17,1,'FD mesh'!$B$15+1)*Setup!$B$22</f>
        <v>23.0581463539191</v>
      </c>
      <c r="T806" s="0" t="n">
        <f aca="false">SUMPRODUCT('FD inverse'!$A$18:$BH$18,'FD mesh'!$B$84:$BI$84,$E805:$BL805)+'FD inverse'!$A$18*$C806/Setup!$B$17+INDEX('FD inverse'!$A$18:$BH$18,1,'FD mesh'!$B$15+1)*Setup!$B$22</f>
        <v>22.4863561111415</v>
      </c>
      <c r="U806" s="0" t="n">
        <f aca="false">SUMPRODUCT('FD inverse'!$A$19:$BH$19,'FD mesh'!$B$84:$BI$84,$E805:$BL805)+'FD inverse'!$A$19*$C806/Setup!$B$17+INDEX('FD inverse'!$A$19:$BH$19,1,'FD mesh'!$B$15+1)*Setup!$B$22</f>
        <v>21.9184232977577</v>
      </c>
      <c r="V806" s="0" t="n">
        <f aca="false">SUMPRODUCT('FD inverse'!$A$20:$BH$20,'FD mesh'!$B$84:$BI$84,$E805:$BL805)+'FD inverse'!$A$20*$C806/Setup!$B$17+INDEX('FD inverse'!$A$20:$BH$20,1,'FD mesh'!$B$15+1)*Setup!$B$22</f>
        <v>21.354119964164</v>
      </c>
      <c r="W806" s="0" t="n">
        <f aca="false">SUMPRODUCT('FD inverse'!$A$21:$BH$21,'FD mesh'!$B$84:$BI$84,$E805:$BL805)+'FD inverse'!$A$21*$C806/Setup!$B$17+INDEX('FD inverse'!$A$21:$BH$21,1,'FD mesh'!$B$15+1)*Setup!$B$22</f>
        <v>20.7932032821184</v>
      </c>
      <c r="X806" s="0" t="n">
        <f aca="false">SUMPRODUCT('FD inverse'!$A$22:$BH$22,'FD mesh'!$B$84:$BI$84,$E805:$BL805)+'FD inverse'!$A$22*$C806/Setup!$B$17+INDEX('FD inverse'!$A$22:$BH$22,1,'FD mesh'!$B$15+1)*Setup!$B$22</f>
        <v>20.2354173244439</v>
      </c>
      <c r="Y806" s="0" t="n">
        <f aca="false">SUMPRODUCT('FD inverse'!$A$23:$BH$23,'FD mesh'!$B$84:$BI$84,$E805:$BL805)+'FD inverse'!$A$23*$C806/Setup!$B$17+INDEX('FD inverse'!$A$23:$BH$23,1,'FD mesh'!$B$15+1)*Setup!$B$22</f>
        <v>19.6804947120166</v>
      </c>
      <c r="Z806" s="0" t="n">
        <f aca="false">SUMPRODUCT('FD inverse'!$A$24:$BH$24,'FD mesh'!$B$84:$BI$84,$E805:$BL805)+'FD inverse'!$A$24*$C806/Setup!$B$17+INDEX('FD inverse'!$A$24:$BH$24,1,'FD mesh'!$B$15+1)*Setup!$B$22</f>
        <v>19.1281581381176</v>
      </c>
      <c r="AA806" s="0" t="n">
        <f aca="false">SUMPRODUCT('FD inverse'!$A$25:$BH$25,'FD mesh'!$B$84:$BI$84,$E805:$BL805)+'FD inverse'!$A$25*$C806/Setup!$B$17+INDEX('FD inverse'!$A$25:$BH$25,1,'FD mesh'!$B$15+1)*Setup!$B$22</f>
        <v>18.5781217806748</v>
      </c>
      <c r="AB806" s="0" t="n">
        <f aca="false">SUMPRODUCT('FD inverse'!$A$26:$BH$26,'FD mesh'!$B$84:$BI$84,$E805:$BL805)+'FD inverse'!$A$26*$C806/Setup!$B$17+INDEX('FD inverse'!$A$26:$BH$26,1,'FD mesh'!$B$15+1)*Setup!$B$22</f>
        <v>18.0300926133017</v>
      </c>
      <c r="AC806" s="0" t="n">
        <f aca="false">SUMPRODUCT('FD inverse'!$A$27:$BH$27,'FD mesh'!$B$84:$BI$84,$E805:$BL805)+'FD inverse'!$A$27*$C806/Setup!$B$17+INDEX('FD inverse'!$A$27:$BH$27,1,'FD mesh'!$B$15+1)*Setup!$B$22</f>
        <v>17.483771626367</v>
      </c>
      <c r="AD806" s="0" t="n">
        <f aca="false">SUMPRODUCT('FD inverse'!$A$28:$BH$28,'FD mesh'!$B$84:$BI$84,$E805:$BL805)+'FD inverse'!$A$28*$C806/Setup!$B$17+INDEX('FD inverse'!$A$28:$BH$28,1,'FD mesh'!$B$15+1)*Setup!$B$22</f>
        <v>16.9388549696057</v>
      </c>
      <c r="AE806" s="0" t="n">
        <f aca="false">SUMPRODUCT('FD inverse'!$A$29:$BH$29,'FD mesh'!$B$84:$BI$84,$E805:$BL805)+'FD inverse'!$A$29*$C806/Setup!$B$17+INDEX('FD inverse'!$A$29:$BH$29,1,'FD mesh'!$B$15+1)*Setup!$B$22</f>
        <v>16.3950350280108</v>
      </c>
      <c r="AF806" s="0" t="n">
        <f aca="false">SUMPRODUCT('FD inverse'!$A$30:$BH$30,'FD mesh'!$B$84:$BI$84,$E805:$BL805)+'FD inverse'!$A$30*$C806/Setup!$B$17+INDEX('FD inverse'!$A$30:$BH$30,1,'FD mesh'!$B$15+1)*Setup!$B$22</f>
        <v>15.8520014429267</v>
      </c>
      <c r="AG806" s="0" t="n">
        <f aca="false">SUMPRODUCT('FD inverse'!$A$31:$BH$31,'FD mesh'!$B$84:$BI$84,$E805:$BL805)+'FD inverse'!$A$31*$C806/Setup!$B$17+INDEX('FD inverse'!$A$31:$BH$31,1,'FD mesh'!$B$15+1)*Setup!$B$22</f>
        <v>15.3094420904102</v>
      </c>
      <c r="AH806" s="0" t="n">
        <f aca="false">SUMPRODUCT('FD inverse'!$A$32:$BH$32,'FD mesh'!$B$84:$BI$84,$E805:$BL805)+'FD inverse'!$A$32*$C806/Setup!$B$17+INDEX('FD inverse'!$A$32:$BH$32,1,'FD mesh'!$B$15+1)*Setup!$B$22</f>
        <v>15.2867160099214</v>
      </c>
      <c r="AI806" s="0" t="n">
        <f aca="false">SUMPRODUCT('FD inverse'!$A$33:$BH$33,'FD mesh'!$B$84:$BI$84,$E805:$BL805)+'FD inverse'!$A$33*$C806/Setup!$B$17+INDEX('FD inverse'!$A$33:$BH$33,1,'FD mesh'!$B$15+1)*Setup!$B$22</f>
        <v>15.2642448589074</v>
      </c>
      <c r="AJ806" s="0" t="n">
        <f aca="false">SUMPRODUCT('FD inverse'!$A$34:$BH$34,'FD mesh'!$B$84:$BI$84,$E805:$BL805)+'FD inverse'!$A$34*$C806/Setup!$B$17+INDEX('FD inverse'!$A$34:$BH$34,1,'FD mesh'!$B$15+1)*Setup!$B$22</f>
        <v>15.2420065492247</v>
      </c>
      <c r="AK806" s="0" t="n">
        <f aca="false">SUMPRODUCT('FD inverse'!$A$35:$BH$35,'FD mesh'!$B$84:$BI$84,$E805:$BL805)+'FD inverse'!$A$35*$C806/Setup!$B$17+INDEX('FD inverse'!$A$35:$BH$35,1,'FD mesh'!$B$15+1)*Setup!$B$22</f>
        <v>15.2199794959381</v>
      </c>
      <c r="AL806" s="0" t="n">
        <f aca="false">SUMPRODUCT('FD inverse'!$A$36:$BH$36,'FD mesh'!$B$84:$BI$84,$E805:$BL805)+'FD inverse'!$A$36*$C806/Setup!$B$17+INDEX('FD inverse'!$A$36:$BH$36,1,'FD mesh'!$B$15+1)*Setup!$B$22</f>
        <v>15.198142663356</v>
      </c>
      <c r="AM806" s="0" t="n">
        <f aca="false">SUMPRODUCT('FD inverse'!$A$37:$BH$37,'FD mesh'!$B$84:$BI$84,$E805:$BL805)+'FD inverse'!$A$37*$C806/Setup!$B$17+INDEX('FD inverse'!$A$37:$BH$37,1,'FD mesh'!$B$15+1)*Setup!$B$22</f>
        <v>15.176475587768</v>
      </c>
      <c r="AN806" s="0" t="n">
        <f aca="false">SUMPRODUCT('FD inverse'!$A$38:$BH$38,'FD mesh'!$B$84:$BI$84,$E805:$BL805)+'FD inverse'!$A$38*$C806/Setup!$B$17+INDEX('FD inverse'!$A$38:$BH$38,1,'FD mesh'!$B$15+1)*Setup!$B$22</f>
        <v>15.1549583792686</v>
      </c>
      <c r="AO806" s="0" t="n">
        <f aca="false">SUMPRODUCT('FD inverse'!$A$39:$BH$39,'FD mesh'!$B$84:$BI$84,$E805:$BL805)+'FD inverse'!$A$39*$C806/Setup!$B$17+INDEX('FD inverse'!$A$39:$BH$39,1,'FD mesh'!$B$15+1)*Setup!$B$22</f>
        <v>15.1335717049699</v>
      </c>
      <c r="AP806" s="0" t="n">
        <f aca="false">SUMPRODUCT('FD inverse'!$A$40:$BH$40,'FD mesh'!$B$84:$BI$84,$E805:$BL805)+'FD inverse'!$A$40*$C806/Setup!$B$17+INDEX('FD inverse'!$A$40:$BH$40,1,'FD mesh'!$B$15+1)*Setup!$B$22</f>
        <v>15.1122967558291</v>
      </c>
      <c r="AQ806" s="0" t="n">
        <f aca="false">SUMPRODUCT('FD inverse'!$A$41:$BH$41,'FD mesh'!$B$84:$BI$84,$E805:$BL805)+'FD inverse'!$A$41*$C806/Setup!$B$17+INDEX('FD inverse'!$A$41:$BH$41,1,'FD mesh'!$B$15+1)*Setup!$B$22</f>
        <v>15.0911151992377</v>
      </c>
      <c r="AR806" s="0" t="n">
        <f aca="false">SUMPRODUCT('FD inverse'!$A$42:$BH$42,'FD mesh'!$B$84:$BI$84,$E805:$BL805)+'FD inverse'!$A$42*$C806/Setup!$B$17+INDEX('FD inverse'!$A$42:$BH$42,1,'FD mesh'!$B$15+1)*Setup!$B$22</f>
        <v>15.0700091194489</v>
      </c>
      <c r="AS806" s="0" t="n">
        <f aca="false">SUMPRODUCT('FD inverse'!$A$43:$BH$43,'FD mesh'!$B$84:$BI$84,$E805:$BL805)+'FD inverse'!$A$43*$C806/Setup!$B$17+INDEX('FD inverse'!$A$43:$BH$43,1,'FD mesh'!$B$15+1)*Setup!$B$22</f>
        <v>0</v>
      </c>
      <c r="AT806" s="0" t="n">
        <f aca="false">SUMPRODUCT('FD inverse'!$A$44:$BH$44,'FD mesh'!$B$84:$BI$84,$E805:$BL805)+'FD inverse'!$A$44*$C806/Setup!$B$17+INDEX('FD inverse'!$A$44:$BH$44,1,'FD mesh'!$B$15+1)*Setup!$B$22</f>
        <v>0</v>
      </c>
      <c r="AU806" s="0" t="n">
        <f aca="false">SUMPRODUCT('FD inverse'!$A$45:$BH$45,'FD mesh'!$B$84:$BI$84,$E805:$BL805)+'FD inverse'!$A$45*$C806/Setup!$B$17+INDEX('FD inverse'!$A$45:$BH$45,1,'FD mesh'!$B$15+1)*Setup!$B$22</f>
        <v>0</v>
      </c>
      <c r="AV806" s="0" t="n">
        <f aca="false">SUMPRODUCT('FD inverse'!$A$46:$BH$46,'FD mesh'!$B$84:$BI$84,$E805:$BL805)+'FD inverse'!$A$46*$C806/Setup!$B$17+INDEX('FD inverse'!$A$46:$BH$46,1,'FD mesh'!$B$15+1)*Setup!$B$22</f>
        <v>0</v>
      </c>
      <c r="AW806" s="0" t="n">
        <f aca="false">SUMPRODUCT('FD inverse'!$A$47:$BH$47,'FD mesh'!$B$84:$BI$84,$E805:$BL805)+'FD inverse'!$A$47*$C806/Setup!$B$17+INDEX('FD inverse'!$A$47:$BH$47,1,'FD mesh'!$B$15+1)*Setup!$B$22</f>
        <v>0</v>
      </c>
      <c r="AX806" s="0" t="n">
        <f aca="false">SUMPRODUCT('FD inverse'!$A$48:$BH$48,'FD mesh'!$B$84:$BI$84,$E805:$BL805)+'FD inverse'!$A$48*$C806/Setup!$B$17+INDEX('FD inverse'!$A$48:$BH$48,1,'FD mesh'!$B$15+1)*Setup!$B$22</f>
        <v>0</v>
      </c>
      <c r="AY806" s="0" t="n">
        <f aca="false">SUMPRODUCT('FD inverse'!$A$49:$BH$49,'FD mesh'!$B$84:$BI$84,$E805:$BL805)+'FD inverse'!$A$49*$C806/Setup!$B$17+INDEX('FD inverse'!$A$49:$BH$49,1,'FD mesh'!$B$15+1)*Setup!$B$22</f>
        <v>0</v>
      </c>
      <c r="AZ806" s="0" t="n">
        <f aca="false">SUMPRODUCT('FD inverse'!$A$50:$BH$50,'FD mesh'!$B$84:$BI$84,$E805:$BL805)+'FD inverse'!$A$50*$C806/Setup!$B$17+INDEX('FD inverse'!$A$50:$BH$50,1,'FD mesh'!$B$15+1)*Setup!$B$22</f>
        <v>0</v>
      </c>
      <c r="BA806" s="0" t="n">
        <f aca="false">SUMPRODUCT('FD inverse'!$A$51:$BH$51,'FD mesh'!$B$84:$BI$84,$E805:$BL805)+'FD inverse'!$A$51*$C806/Setup!$B$17+INDEX('FD inverse'!$A$51:$BH$51,1,'FD mesh'!$B$15+1)*Setup!$B$22</f>
        <v>0</v>
      </c>
      <c r="BB806" s="0" t="n">
        <f aca="false">SUMPRODUCT('FD inverse'!$A$52:$BH$52,'FD mesh'!$B$84:$BI$84,$E805:$BL805)+'FD inverse'!$A$52*$C806/Setup!$B$17+INDEX('FD inverse'!$A$52:$BH$52,1,'FD mesh'!$B$15+1)*Setup!$B$22</f>
        <v>0</v>
      </c>
      <c r="BC806" s="0" t="n">
        <f aca="false">SUMPRODUCT('FD inverse'!$A$53:$BH$53,'FD mesh'!$B$84:$BI$84,$E805:$BL805)+'FD inverse'!$A$53*$C806/Setup!$B$17+INDEX('FD inverse'!$A$53:$BH$53,1,'FD mesh'!$B$15+1)*Setup!$B$22</f>
        <v>0</v>
      </c>
      <c r="BD806" s="0" t="n">
        <f aca="false">SUMPRODUCT('FD inverse'!$A$54:$BH$54,'FD mesh'!$B$84:$BI$84,$E805:$BL805)+'FD inverse'!$A$54*$C806/Setup!$B$17+INDEX('FD inverse'!$A$54:$BH$54,1,'FD mesh'!$B$15+1)*Setup!$B$22</f>
        <v>0</v>
      </c>
      <c r="BE806" s="0" t="n">
        <f aca="false">SUMPRODUCT('FD inverse'!$A$55:$BH$55,'FD mesh'!$B$84:$BI$84,$E805:$BL805)+'FD inverse'!$A$55*$C806/Setup!$B$17+INDEX('FD inverse'!$A$55:$BH$55,1,'FD mesh'!$B$15+1)*Setup!$B$22</f>
        <v>0</v>
      </c>
      <c r="BF806" s="0" t="n">
        <f aca="false">SUMPRODUCT('FD inverse'!$A$56:$BH$56,'FD mesh'!$B$84:$BI$84,$E805:$BL805)+'FD inverse'!$A$56*$C806/Setup!$B$17+INDEX('FD inverse'!$A$56:$BH$56,1,'FD mesh'!$B$15+1)*Setup!$B$22</f>
        <v>0</v>
      </c>
      <c r="BG806" s="0" t="n">
        <f aca="false">SUMPRODUCT('FD inverse'!$A$57:$BH$57,'FD mesh'!$B$84:$BI$84,$E805:$BL805)+'FD inverse'!$A$57*$C806/Setup!$B$17+INDEX('FD inverse'!$A$57:$BH$57,1,'FD mesh'!$B$15+1)*Setup!$B$22</f>
        <v>0</v>
      </c>
      <c r="BH806" s="0" t="n">
        <f aca="false">SUMPRODUCT('FD inverse'!$A$58:$BH$58,'FD mesh'!$B$84:$BI$84,$E805:$BL805)+'FD inverse'!$A$58*$C806/Setup!$B$17+INDEX('FD inverse'!$A$58:$BH$58,1,'FD mesh'!$B$15+1)*Setup!$B$22</f>
        <v>0</v>
      </c>
      <c r="BI806" s="0" t="n">
        <f aca="false">SUMPRODUCT('FD inverse'!$A$59:$BH$59,'FD mesh'!$B$84:$BI$84,$E805:$BL805)+'FD inverse'!$A$59*$C806/Setup!$B$17+INDEX('FD inverse'!$A$59:$BH$59,1,'FD mesh'!$B$15+1)*Setup!$B$22</f>
        <v>0</v>
      </c>
      <c r="BJ806" s="0" t="n">
        <f aca="false">SUMPRODUCT('FD inverse'!$A$60:$BH$60,'FD mesh'!$B$84:$BI$84,$E805:$BL805)+'FD inverse'!$A$60*$C806/Setup!$B$17+INDEX('FD inverse'!$A$60:$BH$60,1,'FD mesh'!$B$15+1)*Setup!$B$22</f>
        <v>0</v>
      </c>
      <c r="BK806" s="0" t="n">
        <f aca="false">SUMPRODUCT('FD inverse'!$A$61:$BH$61,'FD mesh'!$B$84:$BI$84,$E805:$BL805)+'FD inverse'!$A$61*$C806/Setup!$B$17+INDEX('FD inverse'!$A$61:$BH$61,1,'FD mesh'!$B$15+1)*Setup!$B$22</f>
        <v>0</v>
      </c>
      <c r="BL806" s="0" t="n">
        <f aca="false">SUMPRODUCT('FD inverse'!$A$62:$BH$62,'FD mesh'!$B$84:$BI$84,$E805:$BL805)+'FD inverse'!$A$62*$C806/Setup!$B$17+INDEX('FD inverse'!$A$62:$BH$62,1,'FD mesh'!$B$15+1)*Setup!$B$22</f>
        <v>0</v>
      </c>
    </row>
    <row r="807" customFormat="false" ht="15" hidden="false" customHeight="false" outlineLevel="0" collapsed="false">
      <c r="A807" s="0" t="n">
        <v>802</v>
      </c>
      <c r="B807" s="0" t="n">
        <f aca="false">A807*Setup!$B$11/3600</f>
        <v>66.8333333333333</v>
      </c>
      <c r="C807" s="0" t="n">
        <f aca="false">Setup!$B$7+Setup!$B$8*COS(2*PI()*(B807-Setup!$B$9)/24)</f>
        <v>26.9491093472405</v>
      </c>
      <c r="D807" s="0" t="n">
        <f aca="false">(C807-E807)/Setup!$B$17</f>
        <v>9.17033047617683</v>
      </c>
      <c r="E807" s="0" t="n">
        <f aca="false">SUMPRODUCT('FD inverse'!$A$3:$BH$3,'FD mesh'!$B$84:$BI$84,$E806:$BL806)+'FD inverse'!$A$3*$C807/Setup!$B$17+INDEX('FD inverse'!$A$3:$BH$3,1,'FD mesh'!$B$15+1)*Setup!$B$22</f>
        <v>25.7569663853375</v>
      </c>
      <c r="F807" s="0" t="n">
        <f aca="false">SUMPRODUCT('FD inverse'!$A$4:$BH$4,'FD mesh'!$B$84:$BI$84,$E806:$BL806)+'FD inverse'!$A$4*$C807/Setup!$B$17+INDEX('FD inverse'!$A$4:$BH$4,1,'FD mesh'!$B$15+1)*Setup!$B$22</f>
        <v>25.4780001533111</v>
      </c>
      <c r="G807" s="0" t="n">
        <f aca="false">SUMPRODUCT('FD inverse'!$A$5:$BH$5,'FD mesh'!$B$84:$BI$84,$E806:$BL806)+'FD inverse'!$A$5*$C807/Setup!$B$17+INDEX('FD inverse'!$A$5:$BH$5,1,'FD mesh'!$B$15+1)*Setup!$B$22</f>
        <v>25.1898828377441</v>
      </c>
      <c r="H807" s="0" t="n">
        <f aca="false">SUMPRODUCT('FD inverse'!$A$6:$BH$6,'FD mesh'!$B$84:$BI$84,$E806:$BL806)+'FD inverse'!$A$6*$C807/Setup!$B$17+INDEX('FD inverse'!$A$6:$BH$6,1,'FD mesh'!$B$15+1)*Setup!$B$22</f>
        <v>24.2110701345131</v>
      </c>
      <c r="I807" s="0" t="n">
        <f aca="false">SUMPRODUCT('FD inverse'!$A$7:$BH$7,'FD mesh'!$B$84:$BI$84,$E806:$BL806)+'FD inverse'!$A$7*$C807/Setup!$B$17+INDEX('FD inverse'!$A$7:$BH$7,1,'FD mesh'!$B$15+1)*Setup!$B$22</f>
        <v>24.1262354651706</v>
      </c>
      <c r="J807" s="0" t="n">
        <f aca="false">SUMPRODUCT('FD inverse'!$A$8:$BH$8,'FD mesh'!$B$84:$BI$84,$E806:$BL806)+'FD inverse'!$A$8*$C807/Setup!$B$17+INDEX('FD inverse'!$A$8:$BH$8,1,'FD mesh'!$B$15+1)*Setup!$B$22</f>
        <v>24.0459824116226</v>
      </c>
      <c r="K807" s="0" t="n">
        <f aca="false">SUMPRODUCT('FD inverse'!$A$9:$BH$9,'FD mesh'!$B$84:$BI$84,$E806:$BL806)+'FD inverse'!$A$9*$C807/Setup!$B$17+INDEX('FD inverse'!$A$9:$BH$9,1,'FD mesh'!$B$15+1)*Setup!$B$22</f>
        <v>23.9711811210569</v>
      </c>
      <c r="L807" s="0" t="n">
        <f aca="false">SUMPRODUCT('FD inverse'!$A$10:$BH$10,'FD mesh'!$B$84:$BI$84,$E806:$BL806)+'FD inverse'!$A$10*$C807/Setup!$B$17+INDEX('FD inverse'!$A$10:$BH$10,1,'FD mesh'!$B$15+1)*Setup!$B$22</f>
        <v>23.9025722309947</v>
      </c>
      <c r="M807" s="0" t="n">
        <f aca="false">SUMPRODUCT('FD inverse'!$A$11:$BH$11,'FD mesh'!$B$84:$BI$84,$E806:$BL806)+'FD inverse'!$A$11*$C807/Setup!$B$17+INDEX('FD inverse'!$A$11:$BH$11,1,'FD mesh'!$B$15+1)*Setup!$B$22</f>
        <v>23.8407761249666</v>
      </c>
      <c r="N807" s="0" t="n">
        <f aca="false">SUMPRODUCT('FD inverse'!$A$12:$BH$12,'FD mesh'!$B$84:$BI$84,$E806:$BL806)+'FD inverse'!$A$12*$C807/Setup!$B$17+INDEX('FD inverse'!$A$12:$BH$12,1,'FD mesh'!$B$15+1)*Setup!$B$22</f>
        <v>23.7863012143567</v>
      </c>
      <c r="O807" s="0" t="n">
        <f aca="false">SUMPRODUCT('FD inverse'!$A$13:$BH$13,'FD mesh'!$B$84:$BI$84,$E806:$BL806)+'FD inverse'!$A$13*$C807/Setup!$B$17+INDEX('FD inverse'!$A$13:$BH$13,1,'FD mesh'!$B$15+1)*Setup!$B$22</f>
        <v>23.7395511475183</v>
      </c>
      <c r="P807" s="0" t="n">
        <f aca="false">SUMPRODUCT('FD inverse'!$A$14:$BH$14,'FD mesh'!$B$84:$BI$84,$E806:$BL806)+'FD inverse'!$A$14*$C807/Setup!$B$17+INDEX('FD inverse'!$A$14:$BH$14,1,'FD mesh'!$B$15+1)*Setup!$B$22</f>
        <v>23.700830865256</v>
      </c>
      <c r="Q807" s="0" t="n">
        <f aca="false">SUMPRODUCT('FD inverse'!$A$15:$BH$15,'FD mesh'!$B$84:$BI$84,$E806:$BL806)+'FD inverse'!$A$15*$C807/Setup!$B$17+INDEX('FD inverse'!$A$15:$BH$15,1,'FD mesh'!$B$15+1)*Setup!$B$22</f>
        <v>23.6703514385409</v>
      </c>
      <c r="R807" s="0" t="n">
        <f aca="false">SUMPRODUCT('FD inverse'!$A$16:$BH$16,'FD mesh'!$B$84:$BI$84,$E806:$BL806)+'FD inverse'!$A$16*$C807/Setup!$B$17+INDEX('FD inverse'!$A$16:$BH$16,1,'FD mesh'!$B$15+1)*Setup!$B$22</f>
        <v>23.6482336400745</v>
      </c>
      <c r="S807" s="0" t="n">
        <f aca="false">SUMPRODUCT('FD inverse'!$A$17:$BH$17,'FD mesh'!$B$84:$BI$84,$E806:$BL806)+'FD inverse'!$A$17*$C807/Setup!$B$17+INDEX('FD inverse'!$A$17:$BH$17,1,'FD mesh'!$B$15+1)*Setup!$B$22</f>
        <v>23.0717475257407</v>
      </c>
      <c r="T807" s="0" t="n">
        <f aca="false">SUMPRODUCT('FD inverse'!$A$18:$BH$18,'FD mesh'!$B$84:$BI$84,$E806:$BL806)+'FD inverse'!$A$18*$C807/Setup!$B$17+INDEX('FD inverse'!$A$18:$BH$18,1,'FD mesh'!$B$15+1)*Setup!$B$22</f>
        <v>22.4992640419716</v>
      </c>
      <c r="U807" s="0" t="n">
        <f aca="false">SUMPRODUCT('FD inverse'!$A$19:$BH$19,'FD mesh'!$B$84:$BI$84,$E806:$BL806)+'FD inverse'!$A$19*$C807/Setup!$B$17+INDEX('FD inverse'!$A$19:$BH$19,1,'FD mesh'!$B$15+1)*Setup!$B$22</f>
        <v>21.9305791778467</v>
      </c>
      <c r="V807" s="0" t="n">
        <f aca="false">SUMPRODUCT('FD inverse'!$A$20:$BH$20,'FD mesh'!$B$84:$BI$84,$E806:$BL806)+'FD inverse'!$A$20*$C807/Setup!$B$17+INDEX('FD inverse'!$A$20:$BH$20,1,'FD mesh'!$B$15+1)*Setup!$B$22</f>
        <v>21.3654716155766</v>
      </c>
      <c r="W807" s="0" t="n">
        <f aca="false">SUMPRODUCT('FD inverse'!$A$21:$BH$21,'FD mesh'!$B$84:$BI$84,$E806:$BL806)+'FD inverse'!$A$21*$C807/Setup!$B$17+INDEX('FD inverse'!$A$21:$BH$21,1,'FD mesh'!$B$15+1)*Setup!$B$22</f>
        <v>20.8037046821508</v>
      </c>
      <c r="X807" s="0" t="n">
        <f aca="false">SUMPRODUCT('FD inverse'!$A$22:$BH$22,'FD mesh'!$B$84:$BI$84,$E806:$BL806)+'FD inverse'!$A$22*$C807/Setup!$B$17+INDEX('FD inverse'!$A$22:$BH$22,1,'FD mesh'!$B$15+1)*Setup!$B$22</f>
        <v>20.2450281607346</v>
      </c>
      <c r="Y807" s="0" t="n">
        <f aca="false">SUMPRODUCT('FD inverse'!$A$23:$BH$23,'FD mesh'!$B$84:$BI$84,$E806:$BL806)+'FD inverse'!$A$23*$C807/Setup!$B$17+INDEX('FD inverse'!$A$23:$BH$23,1,'FD mesh'!$B$15+1)*Setup!$B$22</f>
        <v>19.689179971141</v>
      </c>
      <c r="Z807" s="0" t="n">
        <f aca="false">SUMPRODUCT('FD inverse'!$A$24:$BH$24,'FD mesh'!$B$84:$BI$84,$E806:$BL806)+'FD inverse'!$A$24*$C807/Setup!$B$17+INDEX('FD inverse'!$A$24:$BH$24,1,'FD mesh'!$B$15+1)*Setup!$B$22</f>
        <v>19.1358877292326</v>
      </c>
      <c r="AA807" s="0" t="n">
        <f aca="false">SUMPRODUCT('FD inverse'!$A$25:$BH$25,'FD mesh'!$B$84:$BI$84,$E806:$BL806)+'FD inverse'!$A$25*$C807/Setup!$B$17+INDEX('FD inverse'!$A$25:$BH$25,1,'FD mesh'!$B$15+1)*Setup!$B$22</f>
        <v>18.5848701955667</v>
      </c>
      <c r="AB807" s="0" t="n">
        <f aca="false">SUMPRODUCT('FD inverse'!$A$26:$BH$26,'FD mesh'!$B$84:$BI$84,$E806:$BL806)+'FD inverse'!$A$26*$C807/Setup!$B$17+INDEX('FD inverse'!$A$26:$BH$26,1,'FD mesh'!$B$15+1)*Setup!$B$22</f>
        <v>18.0358386239975</v>
      </c>
      <c r="AC807" s="0" t="n">
        <f aca="false">SUMPRODUCT('FD inverse'!$A$27:$BH$27,'FD mesh'!$B$84:$BI$84,$E806:$BL806)+'FD inverse'!$A$27*$C807/Setup!$B$17+INDEX('FD inverse'!$A$27:$BH$27,1,'FD mesh'!$B$15+1)*Setup!$B$22</f>
        <v>17.4884980212902</v>
      </c>
      <c r="AD807" s="0" t="n">
        <f aca="false">SUMPRODUCT('FD inverse'!$A$28:$BH$28,'FD mesh'!$B$84:$BI$84,$E806:$BL806)+'FD inverse'!$A$28*$C807/Setup!$B$17+INDEX('FD inverse'!$A$28:$BH$28,1,'FD mesh'!$B$15+1)*Setup!$B$22</f>
        <v>16.9425483290889</v>
      </c>
      <c r="AE807" s="0" t="n">
        <f aca="false">SUMPRODUCT('FD inverse'!$A$29:$BH$29,'FD mesh'!$B$84:$BI$84,$E806:$BL806)+'FD inverse'!$A$29*$C807/Setup!$B$17+INDEX('FD inverse'!$A$29:$BH$29,1,'FD mesh'!$B$15+1)*Setup!$B$22</f>
        <v>16.3976855398213</v>
      </c>
      <c r="AF807" s="0" t="n">
        <f aca="false">SUMPRODUCT('FD inverse'!$A$30:$BH$30,'FD mesh'!$B$84:$BI$84,$E806:$BL806)+'FD inverse'!$A$30*$C807/Setup!$B$17+INDEX('FD inverse'!$A$30:$BH$30,1,'FD mesh'!$B$15+1)*Setup!$B$22</f>
        <v>15.853602758315</v>
      </c>
      <c r="AG807" s="0" t="n">
        <f aca="false">SUMPRODUCT('FD inverse'!$A$31:$BH$31,'FD mesh'!$B$84:$BI$84,$E806:$BL806)+'FD inverse'!$A$31*$C807/Setup!$B$17+INDEX('FD inverse'!$A$31:$BH$31,1,'FD mesh'!$B$15+1)*Setup!$B$22</f>
        <v>15.3099912210516</v>
      </c>
      <c r="AH807" s="0" t="n">
        <f aca="false">SUMPRODUCT('FD inverse'!$A$32:$BH$32,'FD mesh'!$B$84:$BI$84,$E806:$BL806)+'FD inverse'!$A$32*$C807/Setup!$B$17+INDEX('FD inverse'!$A$32:$BH$32,1,'FD mesh'!$B$15+1)*Setup!$B$22</f>
        <v>15.2872210655914</v>
      </c>
      <c r="AI807" s="0" t="n">
        <f aca="false">SUMPRODUCT('FD inverse'!$A$33:$BH$33,'FD mesh'!$B$84:$BI$84,$E806:$BL806)+'FD inverse'!$A$33*$C807/Setup!$B$17+INDEX('FD inverse'!$A$33:$BH$33,1,'FD mesh'!$B$15+1)*Setup!$B$22</f>
        <v>15.2647065809442</v>
      </c>
      <c r="AJ807" s="0" t="n">
        <f aca="false">SUMPRODUCT('FD inverse'!$A$34:$BH$34,'FD mesh'!$B$84:$BI$84,$E806:$BL806)+'FD inverse'!$A$34*$C807/Setup!$B$17+INDEX('FD inverse'!$A$34:$BH$34,1,'FD mesh'!$B$15+1)*Setup!$B$22</f>
        <v>15.2424258306271</v>
      </c>
      <c r="AK807" s="0" t="n">
        <f aca="false">SUMPRODUCT('FD inverse'!$A$35:$BH$35,'FD mesh'!$B$84:$BI$84,$E806:$BL806)+'FD inverse'!$A$35*$C807/Setup!$B$17+INDEX('FD inverse'!$A$35:$BH$35,1,'FD mesh'!$B$15+1)*Setup!$B$22</f>
        <v>15.2203573302132</v>
      </c>
      <c r="AL807" s="0" t="n">
        <f aca="false">SUMPRODUCT('FD inverse'!$A$36:$BH$36,'FD mesh'!$B$84:$BI$84,$E806:$BL806)+'FD inverse'!$A$36*$C807/Setup!$B$17+INDEX('FD inverse'!$A$36:$BH$36,1,'FD mesh'!$B$15+1)*Setup!$B$22</f>
        <v>15.198480098212</v>
      </c>
      <c r="AM807" s="0" t="n">
        <f aca="false">SUMPRODUCT('FD inverse'!$A$37:$BH$37,'FD mesh'!$B$84:$BI$84,$E806:$BL806)+'FD inverse'!$A$37*$C807/Setup!$B$17+INDEX('FD inverse'!$A$37:$BH$37,1,'FD mesh'!$B$15+1)*Setup!$B$22</f>
        <v>15.1767736835072</v>
      </c>
      <c r="AN807" s="0" t="n">
        <f aca="false">SUMPRODUCT('FD inverse'!$A$38:$BH$38,'FD mesh'!$B$84:$BI$84,$E806:$BL806)+'FD inverse'!$A$38*$C807/Setup!$B$17+INDEX('FD inverse'!$A$38:$BH$38,1,'FD mesh'!$B$15+1)*Setup!$B$22</f>
        <v>15.1552181717317</v>
      </c>
      <c r="AO807" s="0" t="n">
        <f aca="false">SUMPRODUCT('FD inverse'!$A$39:$BH$39,'FD mesh'!$B$84:$BI$84,$E806:$BL806)+'FD inverse'!$A$39*$C807/Setup!$B$17+INDEX('FD inverse'!$A$39:$BH$39,1,'FD mesh'!$B$15+1)*Setup!$B$22</f>
        <v>15.1337941728848</v>
      </c>
      <c r="AP807" s="0" t="n">
        <f aca="false">SUMPRODUCT('FD inverse'!$A$40:$BH$40,'FD mesh'!$B$84:$BI$84,$E806:$BL806)+'FD inverse'!$A$40*$C807/Setup!$B$17+INDEX('FD inverse'!$A$40:$BH$40,1,'FD mesh'!$B$15+1)*Setup!$B$22</f>
        <v>15.1124827924207</v>
      </c>
      <c r="AQ807" s="0" t="n">
        <f aca="false">SUMPRODUCT('FD inverse'!$A$41:$BH$41,'FD mesh'!$B$84:$BI$84,$E806:$BL806)+'FD inverse'!$A$41*$C807/Setup!$B$17+INDEX('FD inverse'!$A$41:$BH$41,1,'FD mesh'!$B$15+1)*Setup!$B$22</f>
        <v>15.0912655879642</v>
      </c>
      <c r="AR807" s="0" t="n">
        <f aca="false">SUMPRODUCT('FD inverse'!$A$42:$BH$42,'FD mesh'!$B$84:$BI$84,$E806:$BL806)+'FD inverse'!$A$42*$C807/Setup!$B$17+INDEX('FD inverse'!$A$42:$BH$42,1,'FD mesh'!$B$15+1)*Setup!$B$22</f>
        <v>15.070124513745</v>
      </c>
      <c r="AS807" s="0" t="n">
        <f aca="false">SUMPRODUCT('FD inverse'!$A$43:$BH$43,'FD mesh'!$B$84:$BI$84,$E806:$BL806)+'FD inverse'!$A$43*$C807/Setup!$B$17+INDEX('FD inverse'!$A$43:$BH$43,1,'FD mesh'!$B$15+1)*Setup!$B$22</f>
        <v>0</v>
      </c>
      <c r="AT807" s="0" t="n">
        <f aca="false">SUMPRODUCT('FD inverse'!$A$44:$BH$44,'FD mesh'!$B$84:$BI$84,$E806:$BL806)+'FD inverse'!$A$44*$C807/Setup!$B$17+INDEX('FD inverse'!$A$44:$BH$44,1,'FD mesh'!$B$15+1)*Setup!$B$22</f>
        <v>0</v>
      </c>
      <c r="AU807" s="0" t="n">
        <f aca="false">SUMPRODUCT('FD inverse'!$A$45:$BH$45,'FD mesh'!$B$84:$BI$84,$E806:$BL806)+'FD inverse'!$A$45*$C807/Setup!$B$17+INDEX('FD inverse'!$A$45:$BH$45,1,'FD mesh'!$B$15+1)*Setup!$B$22</f>
        <v>0</v>
      </c>
      <c r="AV807" s="0" t="n">
        <f aca="false">SUMPRODUCT('FD inverse'!$A$46:$BH$46,'FD mesh'!$B$84:$BI$84,$E806:$BL806)+'FD inverse'!$A$46*$C807/Setup!$B$17+INDEX('FD inverse'!$A$46:$BH$46,1,'FD mesh'!$B$15+1)*Setup!$B$22</f>
        <v>0</v>
      </c>
      <c r="AW807" s="0" t="n">
        <f aca="false">SUMPRODUCT('FD inverse'!$A$47:$BH$47,'FD mesh'!$B$84:$BI$84,$E806:$BL806)+'FD inverse'!$A$47*$C807/Setup!$B$17+INDEX('FD inverse'!$A$47:$BH$47,1,'FD mesh'!$B$15+1)*Setup!$B$22</f>
        <v>0</v>
      </c>
      <c r="AX807" s="0" t="n">
        <f aca="false">SUMPRODUCT('FD inverse'!$A$48:$BH$48,'FD mesh'!$B$84:$BI$84,$E806:$BL806)+'FD inverse'!$A$48*$C807/Setup!$B$17+INDEX('FD inverse'!$A$48:$BH$48,1,'FD mesh'!$B$15+1)*Setup!$B$22</f>
        <v>0</v>
      </c>
      <c r="AY807" s="0" t="n">
        <f aca="false">SUMPRODUCT('FD inverse'!$A$49:$BH$49,'FD mesh'!$B$84:$BI$84,$E806:$BL806)+'FD inverse'!$A$49*$C807/Setup!$B$17+INDEX('FD inverse'!$A$49:$BH$49,1,'FD mesh'!$B$15+1)*Setup!$B$22</f>
        <v>0</v>
      </c>
      <c r="AZ807" s="0" t="n">
        <f aca="false">SUMPRODUCT('FD inverse'!$A$50:$BH$50,'FD mesh'!$B$84:$BI$84,$E806:$BL806)+'FD inverse'!$A$50*$C807/Setup!$B$17+INDEX('FD inverse'!$A$50:$BH$50,1,'FD mesh'!$B$15+1)*Setup!$B$22</f>
        <v>0</v>
      </c>
      <c r="BA807" s="0" t="n">
        <f aca="false">SUMPRODUCT('FD inverse'!$A$51:$BH$51,'FD mesh'!$B$84:$BI$84,$E806:$BL806)+'FD inverse'!$A$51*$C807/Setup!$B$17+INDEX('FD inverse'!$A$51:$BH$51,1,'FD mesh'!$B$15+1)*Setup!$B$22</f>
        <v>0</v>
      </c>
      <c r="BB807" s="0" t="n">
        <f aca="false">SUMPRODUCT('FD inverse'!$A$52:$BH$52,'FD mesh'!$B$84:$BI$84,$E806:$BL806)+'FD inverse'!$A$52*$C807/Setup!$B$17+INDEX('FD inverse'!$A$52:$BH$52,1,'FD mesh'!$B$15+1)*Setup!$B$22</f>
        <v>0</v>
      </c>
      <c r="BC807" s="0" t="n">
        <f aca="false">SUMPRODUCT('FD inverse'!$A$53:$BH$53,'FD mesh'!$B$84:$BI$84,$E806:$BL806)+'FD inverse'!$A$53*$C807/Setup!$B$17+INDEX('FD inverse'!$A$53:$BH$53,1,'FD mesh'!$B$15+1)*Setup!$B$22</f>
        <v>0</v>
      </c>
      <c r="BD807" s="0" t="n">
        <f aca="false">SUMPRODUCT('FD inverse'!$A$54:$BH$54,'FD mesh'!$B$84:$BI$84,$E806:$BL806)+'FD inverse'!$A$54*$C807/Setup!$B$17+INDEX('FD inverse'!$A$54:$BH$54,1,'FD mesh'!$B$15+1)*Setup!$B$22</f>
        <v>0</v>
      </c>
      <c r="BE807" s="0" t="n">
        <f aca="false">SUMPRODUCT('FD inverse'!$A$55:$BH$55,'FD mesh'!$B$84:$BI$84,$E806:$BL806)+'FD inverse'!$A$55*$C807/Setup!$B$17+INDEX('FD inverse'!$A$55:$BH$55,1,'FD mesh'!$B$15+1)*Setup!$B$22</f>
        <v>0</v>
      </c>
      <c r="BF807" s="0" t="n">
        <f aca="false">SUMPRODUCT('FD inverse'!$A$56:$BH$56,'FD mesh'!$B$84:$BI$84,$E806:$BL806)+'FD inverse'!$A$56*$C807/Setup!$B$17+INDEX('FD inverse'!$A$56:$BH$56,1,'FD mesh'!$B$15+1)*Setup!$B$22</f>
        <v>0</v>
      </c>
      <c r="BG807" s="0" t="n">
        <f aca="false">SUMPRODUCT('FD inverse'!$A$57:$BH$57,'FD mesh'!$B$84:$BI$84,$E806:$BL806)+'FD inverse'!$A$57*$C807/Setup!$B$17+INDEX('FD inverse'!$A$57:$BH$57,1,'FD mesh'!$B$15+1)*Setup!$B$22</f>
        <v>0</v>
      </c>
      <c r="BH807" s="0" t="n">
        <f aca="false">SUMPRODUCT('FD inverse'!$A$58:$BH$58,'FD mesh'!$B$84:$BI$84,$E806:$BL806)+'FD inverse'!$A$58*$C807/Setup!$B$17+INDEX('FD inverse'!$A$58:$BH$58,1,'FD mesh'!$B$15+1)*Setup!$B$22</f>
        <v>0</v>
      </c>
      <c r="BI807" s="0" t="n">
        <f aca="false">SUMPRODUCT('FD inverse'!$A$59:$BH$59,'FD mesh'!$B$84:$BI$84,$E806:$BL806)+'FD inverse'!$A$59*$C807/Setup!$B$17+INDEX('FD inverse'!$A$59:$BH$59,1,'FD mesh'!$B$15+1)*Setup!$B$22</f>
        <v>0</v>
      </c>
      <c r="BJ807" s="0" t="n">
        <f aca="false">SUMPRODUCT('FD inverse'!$A$60:$BH$60,'FD mesh'!$B$84:$BI$84,$E806:$BL806)+'FD inverse'!$A$60*$C807/Setup!$B$17+INDEX('FD inverse'!$A$60:$BH$60,1,'FD mesh'!$B$15+1)*Setup!$B$22</f>
        <v>0</v>
      </c>
      <c r="BK807" s="0" t="n">
        <f aca="false">SUMPRODUCT('FD inverse'!$A$61:$BH$61,'FD mesh'!$B$84:$BI$84,$E806:$BL806)+'FD inverse'!$A$61*$C807/Setup!$B$17+INDEX('FD inverse'!$A$61:$BH$61,1,'FD mesh'!$B$15+1)*Setup!$B$22</f>
        <v>0</v>
      </c>
      <c r="BL807" s="0" t="n">
        <f aca="false">SUMPRODUCT('FD inverse'!$A$62:$BH$62,'FD mesh'!$B$84:$BI$84,$E806:$BL806)+'FD inverse'!$A$62*$C807/Setup!$B$17+INDEX('FD inverse'!$A$62:$BH$62,1,'FD mesh'!$B$15+1)*Setup!$B$22</f>
        <v>0</v>
      </c>
    </row>
    <row r="808" customFormat="false" ht="15" hidden="false" customHeight="false" outlineLevel="0" collapsed="false">
      <c r="A808" s="0" t="n">
        <v>803</v>
      </c>
      <c r="B808" s="0" t="n">
        <f aca="false">A808*Setup!$B$11/3600</f>
        <v>66.9166666666667</v>
      </c>
      <c r="C808" s="0" t="n">
        <f aca="false">Setup!$B$7+Setup!$B$8*COS(2*PI()*(B808-Setup!$B$9)/24)</f>
        <v>26.889455848239</v>
      </c>
      <c r="D808" s="0" t="n">
        <f aca="false">(C808-E808)/Setup!$B$17</f>
        <v>8.93313239791858</v>
      </c>
      <c r="E808" s="0" t="n">
        <f aca="false">SUMPRODUCT('FD inverse'!$A$3:$BH$3,'FD mesh'!$B$84:$BI$84,$E807:$BL807)+'FD inverse'!$A$3*$C808/Setup!$B$17+INDEX('FD inverse'!$A$3:$BH$3,1,'FD mesh'!$B$15+1)*Setup!$B$22</f>
        <v>25.7281486365096</v>
      </c>
      <c r="F808" s="0" t="n">
        <f aca="false">SUMPRODUCT('FD inverse'!$A$4:$BH$4,'FD mesh'!$B$84:$BI$84,$E807:$BL807)+'FD inverse'!$A$4*$C808/Setup!$B$17+INDEX('FD inverse'!$A$4:$BH$4,1,'FD mesh'!$B$15+1)*Setup!$B$22</f>
        <v>25.4560277491151</v>
      </c>
      <c r="G808" s="0" t="n">
        <f aca="false">SUMPRODUCT('FD inverse'!$A$5:$BH$5,'FD mesh'!$B$84:$BI$84,$E807:$BL807)+'FD inverse'!$A$5*$C808/Setup!$B$17+INDEX('FD inverse'!$A$5:$BH$5,1,'FD mesh'!$B$15+1)*Setup!$B$22</f>
        <v>25.174370227955</v>
      </c>
      <c r="H808" s="0" t="n">
        <f aca="false">SUMPRODUCT('FD inverse'!$A$6:$BH$6,'FD mesh'!$B$84:$BI$84,$E807:$BL807)+'FD inverse'!$A$6*$C808/Setup!$B$17+INDEX('FD inverse'!$A$6:$BH$6,1,'FD mesh'!$B$15+1)*Setup!$B$22</f>
        <v>24.2166896788858</v>
      </c>
      <c r="I808" s="0" t="n">
        <f aca="false">SUMPRODUCT('FD inverse'!$A$7:$BH$7,'FD mesh'!$B$84:$BI$84,$E807:$BL807)+'FD inverse'!$A$7*$C808/Setup!$B$17+INDEX('FD inverse'!$A$7:$BH$7,1,'FD mesh'!$B$15+1)*Setup!$B$22</f>
        <v>24.1335968705235</v>
      </c>
      <c r="J808" s="0" t="n">
        <f aca="false">SUMPRODUCT('FD inverse'!$A$8:$BH$8,'FD mesh'!$B$84:$BI$84,$E807:$BL807)+'FD inverse'!$A$8*$C808/Setup!$B$17+INDEX('FD inverse'!$A$8:$BH$8,1,'FD mesh'!$B$15+1)*Setup!$B$22</f>
        <v>24.0548470741689</v>
      </c>
      <c r="K808" s="0" t="n">
        <f aca="false">SUMPRODUCT('FD inverse'!$A$9:$BH$9,'FD mesh'!$B$84:$BI$84,$E807:$BL807)+'FD inverse'!$A$9*$C808/Setup!$B$17+INDEX('FD inverse'!$A$9:$BH$9,1,'FD mesh'!$B$15+1)*Setup!$B$22</f>
        <v>23.9813271672221</v>
      </c>
      <c r="L808" s="0" t="n">
        <f aca="false">SUMPRODUCT('FD inverse'!$A$10:$BH$10,'FD mesh'!$B$84:$BI$84,$E807:$BL807)+'FD inverse'!$A$10*$C808/Setup!$B$17+INDEX('FD inverse'!$A$10:$BH$10,1,'FD mesh'!$B$15+1)*Setup!$B$22</f>
        <v>23.9137931282195</v>
      </c>
      <c r="M808" s="0" t="n">
        <f aca="false">SUMPRODUCT('FD inverse'!$A$11:$BH$11,'FD mesh'!$B$84:$BI$84,$E807:$BL807)+'FD inverse'!$A$11*$C808/Setup!$B$17+INDEX('FD inverse'!$A$11:$BH$11,1,'FD mesh'!$B$15+1)*Setup!$B$22</f>
        <v>23.8528790875795</v>
      </c>
      <c r="N808" s="0" t="n">
        <f aca="false">SUMPRODUCT('FD inverse'!$A$12:$BH$12,'FD mesh'!$B$84:$BI$84,$E807:$BL807)+'FD inverse'!$A$12*$C808/Setup!$B$17+INDEX('FD inverse'!$A$12:$BH$12,1,'FD mesh'!$B$15+1)*Setup!$B$22</f>
        <v>23.7991054378617</v>
      </c>
      <c r="O808" s="0" t="n">
        <f aca="false">SUMPRODUCT('FD inverse'!$A$13:$BH$13,'FD mesh'!$B$84:$BI$84,$E807:$BL807)+'FD inverse'!$A$13*$C808/Setup!$B$17+INDEX('FD inverse'!$A$13:$BH$13,1,'FD mesh'!$B$15+1)*Setup!$B$22</f>
        <v>23.7528859023061</v>
      </c>
      <c r="P808" s="0" t="n">
        <f aca="false">SUMPRODUCT('FD inverse'!$A$14:$BH$14,'FD mesh'!$B$84:$BI$84,$E807:$BL807)+'FD inverse'!$A$14*$C808/Setup!$B$17+INDEX('FD inverse'!$A$14:$BH$14,1,'FD mesh'!$B$15+1)*Setup!$B$22</f>
        <v>23.7145334787197</v>
      </c>
      <c r="Q808" s="0" t="n">
        <f aca="false">SUMPRODUCT('FD inverse'!$A$15:$BH$15,'FD mesh'!$B$84:$BI$84,$E807:$BL807)+'FD inverse'!$A$15*$C808/Setup!$B$17+INDEX('FD inverse'!$A$15:$BH$15,1,'FD mesh'!$B$15+1)*Setup!$B$22</f>
        <v>23.68426519287</v>
      </c>
      <c r="R808" s="0" t="n">
        <f aca="false">SUMPRODUCT('FD inverse'!$A$16:$BH$16,'FD mesh'!$B$84:$BI$84,$E807:$BL807)+'FD inverse'!$A$16*$C808/Setup!$B$17+INDEX('FD inverse'!$A$16:$BH$16,1,'FD mesh'!$B$15+1)*Setup!$B$22</f>
        <v>23.6622056116392</v>
      </c>
      <c r="S808" s="0" t="n">
        <f aca="false">SUMPRODUCT('FD inverse'!$A$17:$BH$17,'FD mesh'!$B$84:$BI$84,$E807:$BL807)+'FD inverse'!$A$17*$C808/Setup!$B$17+INDEX('FD inverse'!$A$17:$BH$17,1,'FD mesh'!$B$15+1)*Setup!$B$22</f>
        <v>23.0851185464292</v>
      </c>
      <c r="T808" s="0" t="n">
        <f aca="false">SUMPRODUCT('FD inverse'!$A$18:$BH$18,'FD mesh'!$B$84:$BI$84,$E807:$BL807)+'FD inverse'!$A$18*$C808/Setup!$B$17+INDEX('FD inverse'!$A$18:$BH$18,1,'FD mesh'!$B$15+1)*Setup!$B$22</f>
        <v>22.5119663815934</v>
      </c>
      <c r="U808" s="0" t="n">
        <f aca="false">SUMPRODUCT('FD inverse'!$A$19:$BH$19,'FD mesh'!$B$84:$BI$84,$E807:$BL807)+'FD inverse'!$A$19*$C808/Setup!$B$17+INDEX('FD inverse'!$A$19:$BH$19,1,'FD mesh'!$B$15+1)*Setup!$B$22</f>
        <v>21.9425523338462</v>
      </c>
      <c r="V808" s="0" t="n">
        <f aca="false">SUMPRODUCT('FD inverse'!$A$20:$BH$20,'FD mesh'!$B$84:$BI$84,$E807:$BL807)+'FD inverse'!$A$20*$C808/Setup!$B$17+INDEX('FD inverse'!$A$20:$BH$20,1,'FD mesh'!$B$15+1)*Setup!$B$22</f>
        <v>21.3766618148646</v>
      </c>
      <c r="W808" s="0" t="n">
        <f aca="false">SUMPRODUCT('FD inverse'!$A$21:$BH$21,'FD mesh'!$B$84:$BI$84,$E807:$BL807)+'FD inverse'!$A$21*$C808/Setup!$B$17+INDEX('FD inverse'!$A$21:$BH$21,1,'FD mesh'!$B$15+1)*Setup!$B$22</f>
        <v>20.8140644116735</v>
      </c>
      <c r="X808" s="0" t="n">
        <f aca="false">SUMPRODUCT('FD inverse'!$A$22:$BH$22,'FD mesh'!$B$84:$BI$84,$E807:$BL807)+'FD inverse'!$A$22*$C808/Setup!$B$17+INDEX('FD inverse'!$A$22:$BH$22,1,'FD mesh'!$B$15+1)*Setup!$B$22</f>
        <v>20.2545157288847</v>
      </c>
      <c r="Y808" s="0" t="n">
        <f aca="false">SUMPRODUCT('FD inverse'!$A$23:$BH$23,'FD mesh'!$B$84:$BI$84,$E807:$BL807)+'FD inverse'!$A$23*$C808/Setup!$B$17+INDEX('FD inverse'!$A$23:$BH$23,1,'FD mesh'!$B$15+1)*Setup!$B$22</f>
        <v>19.6977591018658</v>
      </c>
      <c r="Z808" s="0" t="n">
        <f aca="false">SUMPRODUCT('FD inverse'!$A$24:$BH$24,'FD mesh'!$B$84:$BI$84,$E807:$BL807)+'FD inverse'!$A$24*$C808/Setup!$B$17+INDEX('FD inverse'!$A$24:$BH$24,1,'FD mesh'!$B$15+1)*Setup!$B$22</f>
        <v>19.1435271904603</v>
      </c>
      <c r="AA808" s="0" t="n">
        <f aca="false">SUMPRODUCT('FD inverse'!$A$25:$BH$25,'FD mesh'!$B$84:$BI$84,$E807:$BL807)+'FD inverse'!$A$25*$C808/Setup!$B$17+INDEX('FD inverse'!$A$25:$BH$25,1,'FD mesh'!$B$15+1)*Setup!$B$22</f>
        <v>18.5915434633589</v>
      </c>
      <c r="AB808" s="0" t="n">
        <f aca="false">SUMPRODUCT('FD inverse'!$A$26:$BH$26,'FD mesh'!$B$84:$BI$84,$E807:$BL807)+'FD inverse'!$A$26*$C808/Setup!$B$17+INDEX('FD inverse'!$A$26:$BH$26,1,'FD mesh'!$B$15+1)*Setup!$B$22</f>
        <v>18.0415235836364</v>
      </c>
      <c r="AC808" s="0" t="n">
        <f aca="false">SUMPRODUCT('FD inverse'!$A$27:$BH$27,'FD mesh'!$B$84:$BI$84,$E807:$BL807)+'FD inverse'!$A$27*$C808/Setup!$B$17+INDEX('FD inverse'!$A$27:$BH$27,1,'FD mesh'!$B$15+1)*Setup!$B$22</f>
        <v>17.4931767063219</v>
      </c>
      <c r="AD808" s="0" t="n">
        <f aca="false">SUMPRODUCT('FD inverse'!$A$28:$BH$28,'FD mesh'!$B$84:$BI$84,$E807:$BL807)+'FD inverse'!$A$28*$C808/Setup!$B$17+INDEX('FD inverse'!$A$28:$BH$28,1,'FD mesh'!$B$15+1)*Setup!$B$22</f>
        <v>16.9462066991738</v>
      </c>
      <c r="AE808" s="0" t="n">
        <f aca="false">SUMPRODUCT('FD inverse'!$A$29:$BH$29,'FD mesh'!$B$84:$BI$84,$E807:$BL807)+'FD inverse'!$A$29*$C808/Setup!$B$17+INDEX('FD inverse'!$A$29:$BH$29,1,'FD mesh'!$B$15+1)*Setup!$B$22</f>
        <v>16.4003132980793</v>
      </c>
      <c r="AF808" s="0" t="n">
        <f aca="false">SUMPRODUCT('FD inverse'!$A$30:$BH$30,'FD mesh'!$B$84:$BI$84,$E807:$BL807)+'FD inverse'!$A$30*$C808/Setup!$B$17+INDEX('FD inverse'!$A$30:$BH$30,1,'FD mesh'!$B$15+1)*Setup!$B$22</f>
        <v>15.8551932087008</v>
      </c>
      <c r="AG808" s="0" t="n">
        <f aca="false">SUMPRODUCT('FD inverse'!$A$31:$BH$31,'FD mesh'!$B$84:$BI$84,$E807:$BL807)+'FD inverse'!$A$31*$C808/Setup!$B$17+INDEX('FD inverse'!$A$31:$BH$31,1,'FD mesh'!$B$15+1)*Setup!$B$22</f>
        <v>15.3105411661501</v>
      </c>
      <c r="AH808" s="0" t="n">
        <f aca="false">SUMPRODUCT('FD inverse'!$A$32:$BH$32,'FD mesh'!$B$84:$BI$84,$E807:$BL807)+'FD inverse'!$A$32*$C808/Setup!$B$17+INDEX('FD inverse'!$A$32:$BH$32,1,'FD mesh'!$B$15+1)*Setup!$B$22</f>
        <v>15.2877273658814</v>
      </c>
      <c r="AI808" s="0" t="n">
        <f aca="false">SUMPRODUCT('FD inverse'!$A$33:$BH$33,'FD mesh'!$B$84:$BI$84,$E807:$BL807)+'FD inverse'!$A$33*$C808/Setup!$B$17+INDEX('FD inverse'!$A$33:$BH$33,1,'FD mesh'!$B$15+1)*Setup!$B$22</f>
        <v>15.2651698664813</v>
      </c>
      <c r="AJ808" s="0" t="n">
        <f aca="false">SUMPRODUCT('FD inverse'!$A$34:$BH$34,'FD mesh'!$B$84:$BI$84,$E807:$BL807)+'FD inverse'!$A$34*$C808/Setup!$B$17+INDEX('FD inverse'!$A$34:$BH$34,1,'FD mesh'!$B$15+1)*Setup!$B$22</f>
        <v>15.242846892891</v>
      </c>
      <c r="AK808" s="0" t="n">
        <f aca="false">SUMPRODUCT('FD inverse'!$A$35:$BH$35,'FD mesh'!$B$84:$BI$84,$E807:$BL807)+'FD inverse'!$A$35*$C808/Setup!$B$17+INDEX('FD inverse'!$A$35:$BH$35,1,'FD mesh'!$B$15+1)*Setup!$B$22</f>
        <v>15.2207370707172</v>
      </c>
      <c r="AL808" s="0" t="n">
        <f aca="false">SUMPRODUCT('FD inverse'!$A$36:$BH$36,'FD mesh'!$B$84:$BI$84,$E807:$BL807)+'FD inverse'!$A$36*$C808/Setup!$B$17+INDEX('FD inverse'!$A$36:$BH$36,1,'FD mesh'!$B$15+1)*Setup!$B$22</f>
        <v>15.1988194819332</v>
      </c>
      <c r="AM808" s="0" t="n">
        <f aca="false">SUMPRODUCT('FD inverse'!$A$37:$BH$37,'FD mesh'!$B$84:$BI$84,$E807:$BL807)+'FD inverse'!$A$37*$C808/Setup!$B$17+INDEX('FD inverse'!$A$37:$BH$37,1,'FD mesh'!$B$15+1)*Setup!$B$22</f>
        <v>15.1770736970059</v>
      </c>
      <c r="AN808" s="0" t="n">
        <f aca="false">SUMPRODUCT('FD inverse'!$A$38:$BH$38,'FD mesh'!$B$84:$BI$84,$E807:$BL807)+'FD inverse'!$A$38*$C808/Setup!$B$17+INDEX('FD inverse'!$A$38:$BH$38,1,'FD mesh'!$B$15+1)*Setup!$B$22</f>
        <v>15.1554797858219</v>
      </c>
      <c r="AO808" s="0" t="n">
        <f aca="false">SUMPRODUCT('FD inverse'!$A$39:$BH$39,'FD mesh'!$B$84:$BI$84,$E807:$BL807)+'FD inverse'!$A$39*$C808/Setup!$B$17+INDEX('FD inverse'!$A$39:$BH$39,1,'FD mesh'!$B$15+1)*Setup!$B$22</f>
        <v>15.1340183097162</v>
      </c>
      <c r="AP808" s="0" t="n">
        <f aca="false">SUMPRODUCT('FD inverse'!$A$40:$BH$40,'FD mesh'!$B$84:$BI$84,$E807:$BL807)+'FD inverse'!$A$40*$C808/Setup!$B$17+INDEX('FD inverse'!$A$40:$BH$40,1,'FD mesh'!$B$15+1)*Setup!$B$22</f>
        <v>15.1126702968372</v>
      </c>
      <c r="AQ808" s="0" t="n">
        <f aca="false">SUMPRODUCT('FD inverse'!$A$41:$BH$41,'FD mesh'!$B$84:$BI$84,$E807:$BL807)+'FD inverse'!$A$41*$C808/Setup!$B$17+INDEX('FD inverse'!$A$41:$BH$41,1,'FD mesh'!$B$15+1)*Setup!$B$22</f>
        <v>15.0914172030128</v>
      </c>
      <c r="AR808" s="0" t="n">
        <f aca="false">SUMPRODUCT('FD inverse'!$A$42:$BH$42,'FD mesh'!$B$84:$BI$84,$E807:$BL807)+'FD inverse'!$A$42*$C808/Setup!$B$17+INDEX('FD inverse'!$A$42:$BH$42,1,'FD mesh'!$B$15+1)*Setup!$B$22</f>
        <v>15.0702408602181</v>
      </c>
      <c r="AS808" s="0" t="n">
        <f aca="false">SUMPRODUCT('FD inverse'!$A$43:$BH$43,'FD mesh'!$B$84:$BI$84,$E807:$BL807)+'FD inverse'!$A$43*$C808/Setup!$B$17+INDEX('FD inverse'!$A$43:$BH$43,1,'FD mesh'!$B$15+1)*Setup!$B$22</f>
        <v>0</v>
      </c>
      <c r="AT808" s="0" t="n">
        <f aca="false">SUMPRODUCT('FD inverse'!$A$44:$BH$44,'FD mesh'!$B$84:$BI$84,$E807:$BL807)+'FD inverse'!$A$44*$C808/Setup!$B$17+INDEX('FD inverse'!$A$44:$BH$44,1,'FD mesh'!$B$15+1)*Setup!$B$22</f>
        <v>0</v>
      </c>
      <c r="AU808" s="0" t="n">
        <f aca="false">SUMPRODUCT('FD inverse'!$A$45:$BH$45,'FD mesh'!$B$84:$BI$84,$E807:$BL807)+'FD inverse'!$A$45*$C808/Setup!$B$17+INDEX('FD inverse'!$A$45:$BH$45,1,'FD mesh'!$B$15+1)*Setup!$B$22</f>
        <v>0</v>
      </c>
      <c r="AV808" s="0" t="n">
        <f aca="false">SUMPRODUCT('FD inverse'!$A$46:$BH$46,'FD mesh'!$B$84:$BI$84,$E807:$BL807)+'FD inverse'!$A$46*$C808/Setup!$B$17+INDEX('FD inverse'!$A$46:$BH$46,1,'FD mesh'!$B$15+1)*Setup!$B$22</f>
        <v>0</v>
      </c>
      <c r="AW808" s="0" t="n">
        <f aca="false">SUMPRODUCT('FD inverse'!$A$47:$BH$47,'FD mesh'!$B$84:$BI$84,$E807:$BL807)+'FD inverse'!$A$47*$C808/Setup!$B$17+INDEX('FD inverse'!$A$47:$BH$47,1,'FD mesh'!$B$15+1)*Setup!$B$22</f>
        <v>0</v>
      </c>
      <c r="AX808" s="0" t="n">
        <f aca="false">SUMPRODUCT('FD inverse'!$A$48:$BH$48,'FD mesh'!$B$84:$BI$84,$E807:$BL807)+'FD inverse'!$A$48*$C808/Setup!$B$17+INDEX('FD inverse'!$A$48:$BH$48,1,'FD mesh'!$B$15+1)*Setup!$B$22</f>
        <v>0</v>
      </c>
      <c r="AY808" s="0" t="n">
        <f aca="false">SUMPRODUCT('FD inverse'!$A$49:$BH$49,'FD mesh'!$B$84:$BI$84,$E807:$BL807)+'FD inverse'!$A$49*$C808/Setup!$B$17+INDEX('FD inverse'!$A$49:$BH$49,1,'FD mesh'!$B$15+1)*Setup!$B$22</f>
        <v>0</v>
      </c>
      <c r="AZ808" s="0" t="n">
        <f aca="false">SUMPRODUCT('FD inverse'!$A$50:$BH$50,'FD mesh'!$B$84:$BI$84,$E807:$BL807)+'FD inverse'!$A$50*$C808/Setup!$B$17+INDEX('FD inverse'!$A$50:$BH$50,1,'FD mesh'!$B$15+1)*Setup!$B$22</f>
        <v>0</v>
      </c>
      <c r="BA808" s="0" t="n">
        <f aca="false">SUMPRODUCT('FD inverse'!$A$51:$BH$51,'FD mesh'!$B$84:$BI$84,$E807:$BL807)+'FD inverse'!$A$51*$C808/Setup!$B$17+INDEX('FD inverse'!$A$51:$BH$51,1,'FD mesh'!$B$15+1)*Setup!$B$22</f>
        <v>0</v>
      </c>
      <c r="BB808" s="0" t="n">
        <f aca="false">SUMPRODUCT('FD inverse'!$A$52:$BH$52,'FD mesh'!$B$84:$BI$84,$E807:$BL807)+'FD inverse'!$A$52*$C808/Setup!$B$17+INDEX('FD inverse'!$A$52:$BH$52,1,'FD mesh'!$B$15+1)*Setup!$B$22</f>
        <v>0</v>
      </c>
      <c r="BC808" s="0" t="n">
        <f aca="false">SUMPRODUCT('FD inverse'!$A$53:$BH$53,'FD mesh'!$B$84:$BI$84,$E807:$BL807)+'FD inverse'!$A$53*$C808/Setup!$B$17+INDEX('FD inverse'!$A$53:$BH$53,1,'FD mesh'!$B$15+1)*Setup!$B$22</f>
        <v>0</v>
      </c>
      <c r="BD808" s="0" t="n">
        <f aca="false">SUMPRODUCT('FD inverse'!$A$54:$BH$54,'FD mesh'!$B$84:$BI$84,$E807:$BL807)+'FD inverse'!$A$54*$C808/Setup!$B$17+INDEX('FD inverse'!$A$54:$BH$54,1,'FD mesh'!$B$15+1)*Setup!$B$22</f>
        <v>0</v>
      </c>
      <c r="BE808" s="0" t="n">
        <f aca="false">SUMPRODUCT('FD inverse'!$A$55:$BH$55,'FD mesh'!$B$84:$BI$84,$E807:$BL807)+'FD inverse'!$A$55*$C808/Setup!$B$17+INDEX('FD inverse'!$A$55:$BH$55,1,'FD mesh'!$B$15+1)*Setup!$B$22</f>
        <v>0</v>
      </c>
      <c r="BF808" s="0" t="n">
        <f aca="false">SUMPRODUCT('FD inverse'!$A$56:$BH$56,'FD mesh'!$B$84:$BI$84,$E807:$BL807)+'FD inverse'!$A$56*$C808/Setup!$B$17+INDEX('FD inverse'!$A$56:$BH$56,1,'FD mesh'!$B$15+1)*Setup!$B$22</f>
        <v>0</v>
      </c>
      <c r="BG808" s="0" t="n">
        <f aca="false">SUMPRODUCT('FD inverse'!$A$57:$BH$57,'FD mesh'!$B$84:$BI$84,$E807:$BL807)+'FD inverse'!$A$57*$C808/Setup!$B$17+INDEX('FD inverse'!$A$57:$BH$57,1,'FD mesh'!$B$15+1)*Setup!$B$22</f>
        <v>0</v>
      </c>
      <c r="BH808" s="0" t="n">
        <f aca="false">SUMPRODUCT('FD inverse'!$A$58:$BH$58,'FD mesh'!$B$84:$BI$84,$E807:$BL807)+'FD inverse'!$A$58*$C808/Setup!$B$17+INDEX('FD inverse'!$A$58:$BH$58,1,'FD mesh'!$B$15+1)*Setup!$B$22</f>
        <v>0</v>
      </c>
      <c r="BI808" s="0" t="n">
        <f aca="false">SUMPRODUCT('FD inverse'!$A$59:$BH$59,'FD mesh'!$B$84:$BI$84,$E807:$BL807)+'FD inverse'!$A$59*$C808/Setup!$B$17+INDEX('FD inverse'!$A$59:$BH$59,1,'FD mesh'!$B$15+1)*Setup!$B$22</f>
        <v>0</v>
      </c>
      <c r="BJ808" s="0" t="n">
        <f aca="false">SUMPRODUCT('FD inverse'!$A$60:$BH$60,'FD mesh'!$B$84:$BI$84,$E807:$BL807)+'FD inverse'!$A$60*$C808/Setup!$B$17+INDEX('FD inverse'!$A$60:$BH$60,1,'FD mesh'!$B$15+1)*Setup!$B$22</f>
        <v>0</v>
      </c>
      <c r="BK808" s="0" t="n">
        <f aca="false">SUMPRODUCT('FD inverse'!$A$61:$BH$61,'FD mesh'!$B$84:$BI$84,$E807:$BL807)+'FD inverse'!$A$61*$C808/Setup!$B$17+INDEX('FD inverse'!$A$61:$BH$61,1,'FD mesh'!$B$15+1)*Setup!$B$22</f>
        <v>0</v>
      </c>
      <c r="BL808" s="0" t="n">
        <f aca="false">SUMPRODUCT('FD inverse'!$A$62:$BH$62,'FD mesh'!$B$84:$BI$84,$E807:$BL807)+'FD inverse'!$A$62*$C808/Setup!$B$17+INDEX('FD inverse'!$A$62:$BH$62,1,'FD mesh'!$B$15+1)*Setup!$B$22</f>
        <v>0</v>
      </c>
    </row>
    <row r="809" customFormat="false" ht="15" hidden="false" customHeight="false" outlineLevel="0" collapsed="false">
      <c r="A809" s="0" t="n">
        <v>804</v>
      </c>
      <c r="B809" s="0" t="n">
        <f aca="false">A809*Setup!$B$11/3600</f>
        <v>67</v>
      </c>
      <c r="C809" s="0" t="n">
        <f aca="false">Setup!$B$7+Setup!$B$8*COS(2*PI()*(B809-Setup!$B$9)/24)</f>
        <v>26.8284271247462</v>
      </c>
      <c r="D809" s="0" t="n">
        <f aca="false">(C809-E809)/Setup!$B$17</f>
        <v>8.69283862532314</v>
      </c>
      <c r="E809" s="0" t="n">
        <f aca="false">SUMPRODUCT('FD inverse'!$A$3:$BH$3,'FD mesh'!$B$84:$BI$84,$E808:$BL808)+'FD inverse'!$A$3*$C809/Setup!$B$17+INDEX('FD inverse'!$A$3:$BH$3,1,'FD mesh'!$B$15+1)*Setup!$B$22</f>
        <v>25.6983581034542</v>
      </c>
      <c r="F809" s="0" t="n">
        <f aca="false">SUMPRODUCT('FD inverse'!$A$4:$BH$4,'FD mesh'!$B$84:$BI$84,$E808:$BL808)+'FD inverse'!$A$4*$C809/Setup!$B$17+INDEX('FD inverse'!$A$4:$BH$4,1,'FD mesh'!$B$15+1)*Setup!$B$22</f>
        <v>25.4331777087463</v>
      </c>
      <c r="G809" s="0" t="n">
        <f aca="false">SUMPRODUCT('FD inverse'!$A$5:$BH$5,'FD mesh'!$B$84:$BI$84,$E808:$BL808)+'FD inverse'!$A$5*$C809/Setup!$B$17+INDEX('FD inverse'!$A$5:$BH$5,1,'FD mesh'!$B$15+1)*Setup!$B$22</f>
        <v>25.158079761795</v>
      </c>
      <c r="H809" s="0" t="n">
        <f aca="false">SUMPRODUCT('FD inverse'!$A$6:$BH$6,'FD mesh'!$B$84:$BI$84,$E808:$BL808)+'FD inverse'!$A$6*$C809/Setup!$B$17+INDEX('FD inverse'!$A$6:$BH$6,1,'FD mesh'!$B$15+1)*Setup!$B$22</f>
        <v>24.2218721951302</v>
      </c>
      <c r="I809" s="0" t="n">
        <f aca="false">SUMPRODUCT('FD inverse'!$A$7:$BH$7,'FD mesh'!$B$84:$BI$84,$E808:$BL808)+'FD inverse'!$A$7*$C809/Setup!$B$17+INDEX('FD inverse'!$A$7:$BH$7,1,'FD mesh'!$B$15+1)*Setup!$B$22</f>
        <v>24.1405507338456</v>
      </c>
      <c r="J809" s="0" t="n">
        <f aca="false">SUMPRODUCT('FD inverse'!$A$8:$BH$8,'FD mesh'!$B$84:$BI$84,$E808:$BL808)+'FD inverse'!$A$8*$C809/Setup!$B$17+INDEX('FD inverse'!$A$8:$BH$8,1,'FD mesh'!$B$15+1)*Setup!$B$22</f>
        <v>24.0633318467921</v>
      </c>
      <c r="K809" s="0" t="n">
        <f aca="false">SUMPRODUCT('FD inverse'!$A$9:$BH$9,'FD mesh'!$B$84:$BI$84,$E808:$BL808)+'FD inverse'!$A$9*$C809/Setup!$B$17+INDEX('FD inverse'!$A$9:$BH$9,1,'FD mesh'!$B$15+1)*Setup!$B$22</f>
        <v>23.9911187252982</v>
      </c>
      <c r="L809" s="0" t="n">
        <f aca="false">SUMPRODUCT('FD inverse'!$A$10:$BH$10,'FD mesh'!$B$84:$BI$84,$E808:$BL808)+'FD inverse'!$A$10*$C809/Setup!$B$17+INDEX('FD inverse'!$A$10:$BH$10,1,'FD mesh'!$B$15+1)*Setup!$B$22</f>
        <v>23.9246823342325</v>
      </c>
      <c r="M809" s="0" t="n">
        <f aca="false">SUMPRODUCT('FD inverse'!$A$11:$BH$11,'FD mesh'!$B$84:$BI$84,$E808:$BL808)+'FD inverse'!$A$11*$C809/Setup!$B$17+INDEX('FD inverse'!$A$11:$BH$11,1,'FD mesh'!$B$15+1)*Setup!$B$22</f>
        <v>23.8646702534991</v>
      </c>
      <c r="N809" s="0" t="n">
        <f aca="false">SUMPRODUCT('FD inverse'!$A$12:$BH$12,'FD mesh'!$B$84:$BI$84,$E808:$BL808)+'FD inverse'!$A$12*$C809/Setup!$B$17+INDEX('FD inverse'!$A$12:$BH$12,1,'FD mesh'!$B$15+1)*Setup!$B$22</f>
        <v>23.8116146128361</v>
      </c>
      <c r="O809" s="0" t="n">
        <f aca="false">SUMPRODUCT('FD inverse'!$A$13:$BH$13,'FD mesh'!$B$84:$BI$84,$E808:$BL808)+'FD inverse'!$A$13*$C809/Setup!$B$17+INDEX('FD inverse'!$A$13:$BH$13,1,'FD mesh'!$B$15+1)*Setup!$B$22</f>
        <v>23.7659390164059</v>
      </c>
      <c r="P809" s="0" t="n">
        <f aca="false">SUMPRODUCT('FD inverse'!$A$14:$BH$14,'FD mesh'!$B$84:$BI$84,$E808:$BL808)+'FD inverse'!$A$14*$C809/Setup!$B$17+INDEX('FD inverse'!$A$14:$BH$14,1,'FD mesh'!$B$15+1)*Setup!$B$22</f>
        <v>23.7279643722469</v>
      </c>
      <c r="Q809" s="0" t="n">
        <f aca="false">SUMPRODUCT('FD inverse'!$A$15:$BH$15,'FD mesh'!$B$84:$BI$84,$E808:$BL808)+'FD inverse'!$A$15*$C809/Setup!$B$17+INDEX('FD inverse'!$A$15:$BH$15,1,'FD mesh'!$B$15+1)*Setup!$B$22</f>
        <v>23.6979135590774</v>
      </c>
      <c r="R809" s="0" t="n">
        <f aca="false">SUMPRODUCT('FD inverse'!$A$16:$BH$16,'FD mesh'!$B$84:$BI$84,$E808:$BL808)+'FD inverse'!$A$16*$C809/Setup!$B$17+INDEX('FD inverse'!$A$16:$BH$16,1,'FD mesh'!$B$15+1)*Setup!$B$22</f>
        <v>23.6759148793637</v>
      </c>
      <c r="S809" s="0" t="n">
        <f aca="false">SUMPRODUCT('FD inverse'!$A$17:$BH$17,'FD mesh'!$B$84:$BI$84,$E808:$BL808)+'FD inverse'!$A$17*$C809/Setup!$B$17+INDEX('FD inverse'!$A$17:$BH$17,1,'FD mesh'!$B$15+1)*Setup!$B$22</f>
        <v>23.0982534668061</v>
      </c>
      <c r="T809" s="0" t="n">
        <f aca="false">SUMPRODUCT('FD inverse'!$A$18:$BH$18,'FD mesh'!$B$84:$BI$84,$E808:$BL808)+'FD inverse'!$A$18*$C809/Setup!$B$17+INDEX('FD inverse'!$A$18:$BH$18,1,'FD mesh'!$B$15+1)*Setup!$B$22</f>
        <v>22.5244574736736</v>
      </c>
      <c r="U809" s="0" t="n">
        <f aca="false">SUMPRODUCT('FD inverse'!$A$19:$BH$19,'FD mesh'!$B$84:$BI$84,$E808:$BL808)+'FD inverse'!$A$19*$C809/Setup!$B$17+INDEX('FD inverse'!$A$19:$BH$19,1,'FD mesh'!$B$15+1)*Setup!$B$22</f>
        <v>21.9543374304962</v>
      </c>
      <c r="V809" s="0" t="n">
        <f aca="false">SUMPRODUCT('FD inverse'!$A$20:$BH$20,'FD mesh'!$B$84:$BI$84,$E808:$BL808)+'FD inverse'!$A$20*$C809/Setup!$B$17+INDEX('FD inverse'!$A$20:$BH$20,1,'FD mesh'!$B$15+1)*Setup!$B$22</f>
        <v>21.3876855729043</v>
      </c>
      <c r="W809" s="0" t="n">
        <f aca="false">SUMPRODUCT('FD inverse'!$A$21:$BH$21,'FD mesh'!$B$84:$BI$84,$E808:$BL808)+'FD inverse'!$A$21*$C809/Setup!$B$17+INDEX('FD inverse'!$A$21:$BH$21,1,'FD mesh'!$B$15+1)*Setup!$B$22</f>
        <v>20.8242778498213</v>
      </c>
      <c r="X809" s="0" t="n">
        <f aca="false">SUMPRODUCT('FD inverse'!$A$22:$BH$22,'FD mesh'!$B$84:$BI$84,$E808:$BL808)+'FD inverse'!$A$22*$C809/Setup!$B$17+INDEX('FD inverse'!$A$22:$BH$22,1,'FD mesh'!$B$15+1)*Setup!$B$22</f>
        <v>20.263875795679</v>
      </c>
      <c r="Y809" s="0" t="n">
        <f aca="false">SUMPRODUCT('FD inverse'!$A$23:$BH$23,'FD mesh'!$B$84:$BI$84,$E808:$BL808)+'FD inverse'!$A$23*$C809/Setup!$B$17+INDEX('FD inverse'!$A$23:$BH$23,1,'FD mesh'!$B$15+1)*Setup!$B$22</f>
        <v>19.7062282754789</v>
      </c>
      <c r="Z809" s="0" t="n">
        <f aca="false">SUMPRODUCT('FD inverse'!$A$24:$BH$24,'FD mesh'!$B$84:$BI$84,$E808:$BL808)+'FD inverse'!$A$24*$C809/Setup!$B$17+INDEX('FD inverse'!$A$24:$BH$24,1,'FD mesh'!$B$15+1)*Setup!$B$22</f>
        <v>19.151073112085</v>
      </c>
      <c r="AA809" s="0" t="n">
        <f aca="false">SUMPRODUCT('FD inverse'!$A$25:$BH$25,'FD mesh'!$B$84:$BI$84,$E808:$BL808)+'FD inverse'!$A$25*$C809/Setup!$B$17+INDEX('FD inverse'!$A$25:$BH$25,1,'FD mesh'!$B$15+1)*Setup!$B$22</f>
        <v>18.5981386056264</v>
      </c>
      <c r="AB809" s="0" t="n">
        <f aca="false">SUMPRODUCT('FD inverse'!$A$26:$BH$26,'FD mesh'!$B$84:$BI$84,$E808:$BL808)+'FD inverse'!$A$26*$C809/Setup!$B$17+INDEX('FD inverse'!$A$26:$BH$26,1,'FD mesh'!$B$15+1)*Setup!$B$22</f>
        <v>18.0471449553208</v>
      </c>
      <c r="AC809" s="0" t="n">
        <f aca="false">SUMPRODUCT('FD inverse'!$A$27:$BH$27,'FD mesh'!$B$84:$BI$84,$E808:$BL808)+'FD inverse'!$A$27*$C809/Setup!$B$17+INDEX('FD inverse'!$A$27:$BH$27,1,'FD mesh'!$B$15+1)*Setup!$B$22</f>
        <v>17.4978055943967</v>
      </c>
      <c r="AD809" s="0" t="n">
        <f aca="false">SUMPRODUCT('FD inverse'!$A$28:$BH$28,'FD mesh'!$B$84:$BI$84,$E808:$BL808)+'FD inverse'!$A$28*$C809/Setup!$B$17+INDEX('FD inverse'!$A$28:$BH$28,1,'FD mesh'!$B$15+1)*Setup!$B$22</f>
        <v>16.9498284491059</v>
      </c>
      <c r="AE809" s="0" t="n">
        <f aca="false">SUMPRODUCT('FD inverse'!$A$29:$BH$29,'FD mesh'!$B$84:$BI$84,$E808:$BL808)+'FD inverse'!$A$29*$C809/Setup!$B$17+INDEX('FD inverse'!$A$29:$BH$29,1,'FD mesh'!$B$15+1)*Setup!$B$22</f>
        <v>16.402917133081</v>
      </c>
      <c r="AF809" s="0" t="n">
        <f aca="false">SUMPRODUCT('FD inverse'!$A$30:$BH$30,'FD mesh'!$B$84:$BI$84,$E808:$BL808)+'FD inverse'!$A$30*$C809/Setup!$B$17+INDEX('FD inverse'!$A$30:$BH$30,1,'FD mesh'!$B$15+1)*Setup!$B$22</f>
        <v>15.8567720884994</v>
      </c>
      <c r="AG809" s="0" t="n">
        <f aca="false">SUMPRODUCT('FD inverse'!$A$31:$BH$31,'FD mesh'!$B$84:$BI$84,$E808:$BL808)+'FD inverse'!$A$31*$C809/Setup!$B$17+INDEX('FD inverse'!$A$31:$BH$31,1,'FD mesh'!$B$15+1)*Setup!$B$22</f>
        <v>15.3110916856871</v>
      </c>
      <c r="AH809" s="0" t="n">
        <f aca="false">SUMPRODUCT('FD inverse'!$A$32:$BH$32,'FD mesh'!$B$84:$BI$84,$E808:$BL808)+'FD inverse'!$A$32*$C809/Setup!$B$17+INDEX('FD inverse'!$A$32:$BH$32,1,'FD mesh'!$B$15+1)*Setup!$B$22</f>
        <v>15.2882346902678</v>
      </c>
      <c r="AI809" s="0" t="n">
        <f aca="false">SUMPRODUCT('FD inverse'!$A$33:$BH$33,'FD mesh'!$B$84:$BI$84,$E808:$BL808)+'FD inverse'!$A$33*$C809/Setup!$B$17+INDEX('FD inverse'!$A$33:$BH$33,1,'FD mesh'!$B$15+1)*Setup!$B$22</f>
        <v>15.2656345141383</v>
      </c>
      <c r="AJ809" s="0" t="n">
        <f aca="false">SUMPRODUCT('FD inverse'!$A$34:$BH$34,'FD mesh'!$B$84:$BI$84,$E808:$BL808)+'FD inverse'!$A$34*$C809/Setup!$B$17+INDEX('FD inverse'!$A$34:$BH$34,1,'FD mesh'!$B$15+1)*Setup!$B$22</f>
        <v>15.2432695533549</v>
      </c>
      <c r="AK809" s="0" t="n">
        <f aca="false">SUMPRODUCT('FD inverse'!$A$35:$BH$35,'FD mesh'!$B$84:$BI$84,$E808:$BL808)+'FD inverse'!$A$35*$C809/Setup!$B$17+INDEX('FD inverse'!$A$35:$BH$35,1,'FD mesh'!$B$15+1)*Setup!$B$22</f>
        <v>15.2211185530337</v>
      </c>
      <c r="AL809" s="0" t="n">
        <f aca="false">SUMPRODUCT('FD inverse'!$A$36:$BH$36,'FD mesh'!$B$84:$BI$84,$E808:$BL808)+'FD inverse'!$A$36*$C809/Setup!$B$17+INDEX('FD inverse'!$A$36:$BH$36,1,'FD mesh'!$B$15+1)*Setup!$B$22</f>
        <v>15.1991606678478</v>
      </c>
      <c r="AM809" s="0" t="n">
        <f aca="false">SUMPRODUCT('FD inverse'!$A$37:$BH$37,'FD mesh'!$B$84:$BI$84,$E808:$BL808)+'FD inverse'!$A$37*$C809/Setup!$B$17+INDEX('FD inverse'!$A$37:$BH$37,1,'FD mesh'!$B$15+1)*Setup!$B$22</f>
        <v>15.1773754988304</v>
      </c>
      <c r="AN809" s="0" t="n">
        <f aca="false">SUMPRODUCT('FD inverse'!$A$38:$BH$38,'FD mesh'!$B$84:$BI$84,$E808:$BL808)+'FD inverse'!$A$38*$C809/Setup!$B$17+INDEX('FD inverse'!$A$38:$BH$38,1,'FD mesh'!$B$15+1)*Setup!$B$22</f>
        <v>15.1557431088481</v>
      </c>
      <c r="AO809" s="0" t="n">
        <f aca="false">SUMPRODUCT('FD inverse'!$A$39:$BH$39,'FD mesh'!$B$84:$BI$84,$E808:$BL808)+'FD inverse'!$A$39*$C809/Setup!$B$17+INDEX('FD inverse'!$A$39:$BH$39,1,'FD mesh'!$B$15+1)*Setup!$B$22</f>
        <v>15.1342440190469</v>
      </c>
      <c r="AP809" s="0" t="n">
        <f aca="false">SUMPRODUCT('FD inverse'!$A$40:$BH$40,'FD mesh'!$B$84:$BI$84,$E808:$BL808)+'FD inverse'!$A$40*$C809/Setup!$B$17+INDEX('FD inverse'!$A$40:$BH$40,1,'FD mesh'!$B$15+1)*Setup!$B$22</f>
        <v>15.1128591885077</v>
      </c>
      <c r="AQ809" s="0" t="n">
        <f aca="false">SUMPRODUCT('FD inverse'!$A$41:$BH$41,'FD mesh'!$B$84:$BI$84,$E808:$BL808)+'FD inverse'!$A$41*$C809/Setup!$B$17+INDEX('FD inverse'!$A$41:$BH$41,1,'FD mesh'!$B$15+1)*Setup!$B$22</f>
        <v>15.0915699792829</v>
      </c>
      <c r="AR809" s="0" t="n">
        <f aca="false">SUMPRODUCT('FD inverse'!$A$42:$BH$42,'FD mesh'!$B$84:$BI$84,$E808:$BL808)+'FD inverse'!$A$42*$C809/Setup!$B$17+INDEX('FD inverse'!$A$42:$BH$42,1,'FD mesh'!$B$15+1)*Setup!$B$22</f>
        <v>15.0703581089249</v>
      </c>
      <c r="AS809" s="0" t="n">
        <f aca="false">SUMPRODUCT('FD inverse'!$A$43:$BH$43,'FD mesh'!$B$84:$BI$84,$E808:$BL808)+'FD inverse'!$A$43*$C809/Setup!$B$17+INDEX('FD inverse'!$A$43:$BH$43,1,'FD mesh'!$B$15+1)*Setup!$B$22</f>
        <v>0</v>
      </c>
      <c r="AT809" s="0" t="n">
        <f aca="false">SUMPRODUCT('FD inverse'!$A$44:$BH$44,'FD mesh'!$B$84:$BI$84,$E808:$BL808)+'FD inverse'!$A$44*$C809/Setup!$B$17+INDEX('FD inverse'!$A$44:$BH$44,1,'FD mesh'!$B$15+1)*Setup!$B$22</f>
        <v>0</v>
      </c>
      <c r="AU809" s="0" t="n">
        <f aca="false">SUMPRODUCT('FD inverse'!$A$45:$BH$45,'FD mesh'!$B$84:$BI$84,$E808:$BL808)+'FD inverse'!$A$45*$C809/Setup!$B$17+INDEX('FD inverse'!$A$45:$BH$45,1,'FD mesh'!$B$15+1)*Setup!$B$22</f>
        <v>0</v>
      </c>
      <c r="AV809" s="0" t="n">
        <f aca="false">SUMPRODUCT('FD inverse'!$A$46:$BH$46,'FD mesh'!$B$84:$BI$84,$E808:$BL808)+'FD inverse'!$A$46*$C809/Setup!$B$17+INDEX('FD inverse'!$A$46:$BH$46,1,'FD mesh'!$B$15+1)*Setup!$B$22</f>
        <v>0</v>
      </c>
      <c r="AW809" s="0" t="n">
        <f aca="false">SUMPRODUCT('FD inverse'!$A$47:$BH$47,'FD mesh'!$B$84:$BI$84,$E808:$BL808)+'FD inverse'!$A$47*$C809/Setup!$B$17+INDEX('FD inverse'!$A$47:$BH$47,1,'FD mesh'!$B$15+1)*Setup!$B$22</f>
        <v>0</v>
      </c>
      <c r="AX809" s="0" t="n">
        <f aca="false">SUMPRODUCT('FD inverse'!$A$48:$BH$48,'FD mesh'!$B$84:$BI$84,$E808:$BL808)+'FD inverse'!$A$48*$C809/Setup!$B$17+INDEX('FD inverse'!$A$48:$BH$48,1,'FD mesh'!$B$15+1)*Setup!$B$22</f>
        <v>0</v>
      </c>
      <c r="AY809" s="0" t="n">
        <f aca="false">SUMPRODUCT('FD inverse'!$A$49:$BH$49,'FD mesh'!$B$84:$BI$84,$E808:$BL808)+'FD inverse'!$A$49*$C809/Setup!$B$17+INDEX('FD inverse'!$A$49:$BH$49,1,'FD mesh'!$B$15+1)*Setup!$B$22</f>
        <v>0</v>
      </c>
      <c r="AZ809" s="0" t="n">
        <f aca="false">SUMPRODUCT('FD inverse'!$A$50:$BH$50,'FD mesh'!$B$84:$BI$84,$E808:$BL808)+'FD inverse'!$A$50*$C809/Setup!$B$17+INDEX('FD inverse'!$A$50:$BH$50,1,'FD mesh'!$B$15+1)*Setup!$B$22</f>
        <v>0</v>
      </c>
      <c r="BA809" s="0" t="n">
        <f aca="false">SUMPRODUCT('FD inverse'!$A$51:$BH$51,'FD mesh'!$B$84:$BI$84,$E808:$BL808)+'FD inverse'!$A$51*$C809/Setup!$B$17+INDEX('FD inverse'!$A$51:$BH$51,1,'FD mesh'!$B$15+1)*Setup!$B$22</f>
        <v>0</v>
      </c>
      <c r="BB809" s="0" t="n">
        <f aca="false">SUMPRODUCT('FD inverse'!$A$52:$BH$52,'FD mesh'!$B$84:$BI$84,$E808:$BL808)+'FD inverse'!$A$52*$C809/Setup!$B$17+INDEX('FD inverse'!$A$52:$BH$52,1,'FD mesh'!$B$15+1)*Setup!$B$22</f>
        <v>0</v>
      </c>
      <c r="BC809" s="0" t="n">
        <f aca="false">SUMPRODUCT('FD inverse'!$A$53:$BH$53,'FD mesh'!$B$84:$BI$84,$E808:$BL808)+'FD inverse'!$A$53*$C809/Setup!$B$17+INDEX('FD inverse'!$A$53:$BH$53,1,'FD mesh'!$B$15+1)*Setup!$B$22</f>
        <v>0</v>
      </c>
      <c r="BD809" s="0" t="n">
        <f aca="false">SUMPRODUCT('FD inverse'!$A$54:$BH$54,'FD mesh'!$B$84:$BI$84,$E808:$BL808)+'FD inverse'!$A$54*$C809/Setup!$B$17+INDEX('FD inverse'!$A$54:$BH$54,1,'FD mesh'!$B$15+1)*Setup!$B$22</f>
        <v>0</v>
      </c>
      <c r="BE809" s="0" t="n">
        <f aca="false">SUMPRODUCT('FD inverse'!$A$55:$BH$55,'FD mesh'!$B$84:$BI$84,$E808:$BL808)+'FD inverse'!$A$55*$C809/Setup!$B$17+INDEX('FD inverse'!$A$55:$BH$55,1,'FD mesh'!$B$15+1)*Setup!$B$22</f>
        <v>0</v>
      </c>
      <c r="BF809" s="0" t="n">
        <f aca="false">SUMPRODUCT('FD inverse'!$A$56:$BH$56,'FD mesh'!$B$84:$BI$84,$E808:$BL808)+'FD inverse'!$A$56*$C809/Setup!$B$17+INDEX('FD inverse'!$A$56:$BH$56,1,'FD mesh'!$B$15+1)*Setup!$B$22</f>
        <v>0</v>
      </c>
      <c r="BG809" s="0" t="n">
        <f aca="false">SUMPRODUCT('FD inverse'!$A$57:$BH$57,'FD mesh'!$B$84:$BI$84,$E808:$BL808)+'FD inverse'!$A$57*$C809/Setup!$B$17+INDEX('FD inverse'!$A$57:$BH$57,1,'FD mesh'!$B$15+1)*Setup!$B$22</f>
        <v>0</v>
      </c>
      <c r="BH809" s="0" t="n">
        <f aca="false">SUMPRODUCT('FD inverse'!$A$58:$BH$58,'FD mesh'!$B$84:$BI$84,$E808:$BL808)+'FD inverse'!$A$58*$C809/Setup!$B$17+INDEX('FD inverse'!$A$58:$BH$58,1,'FD mesh'!$B$15+1)*Setup!$B$22</f>
        <v>0</v>
      </c>
      <c r="BI809" s="0" t="n">
        <f aca="false">SUMPRODUCT('FD inverse'!$A$59:$BH$59,'FD mesh'!$B$84:$BI$84,$E808:$BL808)+'FD inverse'!$A$59*$C809/Setup!$B$17+INDEX('FD inverse'!$A$59:$BH$59,1,'FD mesh'!$B$15+1)*Setup!$B$22</f>
        <v>0</v>
      </c>
      <c r="BJ809" s="0" t="n">
        <f aca="false">SUMPRODUCT('FD inverse'!$A$60:$BH$60,'FD mesh'!$B$84:$BI$84,$E808:$BL808)+'FD inverse'!$A$60*$C809/Setup!$B$17+INDEX('FD inverse'!$A$60:$BH$60,1,'FD mesh'!$B$15+1)*Setup!$B$22</f>
        <v>0</v>
      </c>
      <c r="BK809" s="0" t="n">
        <f aca="false">SUMPRODUCT('FD inverse'!$A$61:$BH$61,'FD mesh'!$B$84:$BI$84,$E808:$BL808)+'FD inverse'!$A$61*$C809/Setup!$B$17+INDEX('FD inverse'!$A$61:$BH$61,1,'FD mesh'!$B$15+1)*Setup!$B$22</f>
        <v>0</v>
      </c>
      <c r="BL809" s="0" t="n">
        <f aca="false">SUMPRODUCT('FD inverse'!$A$62:$BH$62,'FD mesh'!$B$84:$BI$84,$E808:$BL808)+'FD inverse'!$A$62*$C809/Setup!$B$17+INDEX('FD inverse'!$A$62:$BH$62,1,'FD mesh'!$B$15+1)*Setup!$B$22</f>
        <v>0</v>
      </c>
    </row>
    <row r="810" customFormat="false" ht="15" hidden="false" customHeight="false" outlineLevel="0" collapsed="false">
      <c r="A810" s="0" t="n">
        <v>805</v>
      </c>
      <c r="B810" s="0" t="n">
        <f aca="false">A810*Setup!$B$11/3600</f>
        <v>67.0833333333333</v>
      </c>
      <c r="C810" s="0" t="n">
        <f aca="false">Setup!$B$7+Setup!$B$8*COS(2*PI()*(B810-Setup!$B$9)/24)</f>
        <v>26.7660522231291</v>
      </c>
      <c r="D810" s="0" t="n">
        <f aca="false">(C810-E810)/Setup!$B$17</f>
        <v>8.44956219196051</v>
      </c>
      <c r="E810" s="0" t="n">
        <f aca="false">SUMPRODUCT('FD inverse'!$A$3:$BH$3,'FD mesh'!$B$84:$BI$84,$E809:$BL809)+'FD inverse'!$A$3*$C810/Setup!$B$17+INDEX('FD inverse'!$A$3:$BH$3,1,'FD mesh'!$B$15+1)*Setup!$B$22</f>
        <v>25.6676091381742</v>
      </c>
      <c r="F810" s="0" t="n">
        <f aca="false">SUMPRODUCT('FD inverse'!$A$4:$BH$4,'FD mesh'!$B$84:$BI$84,$E809:$BL809)+'FD inverse'!$A$4*$C810/Setup!$B$17+INDEX('FD inverse'!$A$4:$BH$4,1,'FD mesh'!$B$15+1)*Setup!$B$22</f>
        <v>25.4094611204026</v>
      </c>
      <c r="G810" s="0" t="n">
        <f aca="false">SUMPRODUCT('FD inverse'!$A$5:$BH$5,'FD mesh'!$B$84:$BI$84,$E809:$BL809)+'FD inverse'!$A$5*$C810/Setup!$B$17+INDEX('FD inverse'!$A$5:$BH$5,1,'FD mesh'!$B$15+1)*Setup!$B$22</f>
        <v>25.1410194444957</v>
      </c>
      <c r="H810" s="0" t="n">
        <f aca="false">SUMPRODUCT('FD inverse'!$A$6:$BH$6,'FD mesh'!$B$84:$BI$84,$E809:$BL809)+'FD inverse'!$A$6*$C810/Setup!$B$17+INDEX('FD inverse'!$A$6:$BH$6,1,'FD mesh'!$B$15+1)*Setup!$B$22</f>
        <v>24.226615598751</v>
      </c>
      <c r="I810" s="0" t="n">
        <f aca="false">SUMPRODUCT('FD inverse'!$A$7:$BH$7,'FD mesh'!$B$84:$BI$84,$E809:$BL809)+'FD inverse'!$A$7*$C810/Setup!$B$17+INDEX('FD inverse'!$A$7:$BH$7,1,'FD mesh'!$B$15+1)*Setup!$B$22</f>
        <v>24.1470941385437</v>
      </c>
      <c r="J810" s="0" t="n">
        <f aca="false">SUMPRODUCT('FD inverse'!$A$8:$BH$8,'FD mesh'!$B$84:$BI$84,$E809:$BL809)+'FD inverse'!$A$8*$C810/Setup!$B$17+INDEX('FD inverse'!$A$8:$BH$8,1,'FD mesh'!$B$15+1)*Setup!$B$22</f>
        <v>24.0714330940876</v>
      </c>
      <c r="K810" s="0" t="n">
        <f aca="false">SUMPRODUCT('FD inverse'!$A$9:$BH$9,'FD mesh'!$B$84:$BI$84,$E809:$BL809)+'FD inverse'!$A$9*$C810/Setup!$B$17+INDEX('FD inverse'!$A$9:$BH$9,1,'FD mesh'!$B$15+1)*Setup!$B$22</f>
        <v>24.000551546561</v>
      </c>
      <c r="L810" s="0" t="n">
        <f aca="false">SUMPRODUCT('FD inverse'!$A$10:$BH$10,'FD mesh'!$B$84:$BI$84,$E809:$BL809)+'FD inverse'!$A$10*$C810/Setup!$B$17+INDEX('FD inverse'!$A$10:$BH$10,1,'FD mesh'!$B$15+1)*Setup!$B$22</f>
        <v>23.9352350853251</v>
      </c>
      <c r="M810" s="0" t="n">
        <f aca="false">SUMPRODUCT('FD inverse'!$A$11:$BH$11,'FD mesh'!$B$84:$BI$84,$E809:$BL809)+'FD inverse'!$A$11*$C810/Setup!$B$17+INDEX('FD inverse'!$A$11:$BH$11,1,'FD mesh'!$B$15+1)*Setup!$B$22</f>
        <v>23.8761444359432</v>
      </c>
      <c r="N810" s="0" t="n">
        <f aca="false">SUMPRODUCT('FD inverse'!$A$12:$BH$12,'FD mesh'!$B$84:$BI$84,$E809:$BL809)+'FD inverse'!$A$12*$C810/Setup!$B$17+INDEX('FD inverse'!$A$12:$BH$12,1,'FD mesh'!$B$15+1)*Setup!$B$22</f>
        <v>23.8238232157319</v>
      </c>
      <c r="O810" s="0" t="n">
        <f aca="false">SUMPRODUCT('FD inverse'!$A$13:$BH$13,'FD mesh'!$B$84:$BI$84,$E809:$BL809)+'FD inverse'!$A$13*$C810/Setup!$B$17+INDEX('FD inverse'!$A$13:$BH$13,1,'FD mesh'!$B$15+1)*Setup!$B$22</f>
        <v>23.7787047110933</v>
      </c>
      <c r="P810" s="0" t="n">
        <f aca="false">SUMPRODUCT('FD inverse'!$A$14:$BH$14,'FD mesh'!$B$84:$BI$84,$E809:$BL809)+'FD inverse'!$A$14*$C810/Setup!$B$17+INDEX('FD inverse'!$A$14:$BH$14,1,'FD mesh'!$B$15+1)*Setup!$B$22</f>
        <v>23.7411175897511</v>
      </c>
      <c r="Q810" s="0" t="n">
        <f aca="false">SUMPRODUCT('FD inverse'!$A$15:$BH$15,'FD mesh'!$B$84:$BI$84,$E809:$BL809)+'FD inverse'!$A$15*$C810/Setup!$B$17+INDEX('FD inverse'!$A$15:$BH$15,1,'FD mesh'!$B$15+1)*Setup!$B$22</f>
        <v>23.7112904787359</v>
      </c>
      <c r="R810" s="0" t="n">
        <f aca="false">SUMPRODUCT('FD inverse'!$A$16:$BH$16,'FD mesh'!$B$84:$BI$84,$E809:$BL809)+'FD inverse'!$A$16*$C810/Setup!$B$17+INDEX('FD inverse'!$A$16:$BH$16,1,'FD mesh'!$B$15+1)*Setup!$B$22</f>
        <v>23.6893553557198</v>
      </c>
      <c r="S810" s="0" t="n">
        <f aca="false">SUMPRODUCT('FD inverse'!$A$17:$BH$17,'FD mesh'!$B$84:$BI$84,$E809:$BL809)+'FD inverse'!$A$17*$C810/Setup!$B$17+INDEX('FD inverse'!$A$17:$BH$17,1,'FD mesh'!$B$15+1)*Setup!$B$22</f>
        <v>23.1111464480178</v>
      </c>
      <c r="T810" s="0" t="n">
        <f aca="false">SUMPRODUCT('FD inverse'!$A$18:$BH$18,'FD mesh'!$B$84:$BI$84,$E809:$BL809)+'FD inverse'!$A$18*$C810/Setup!$B$17+INDEX('FD inverse'!$A$18:$BH$18,1,'FD mesh'!$B$15+1)*Setup!$B$22</f>
        <v>22.536731760501</v>
      </c>
      <c r="U810" s="0" t="n">
        <f aca="false">SUMPRODUCT('FD inverse'!$A$19:$BH$19,'FD mesh'!$B$84:$BI$84,$E809:$BL809)+'FD inverse'!$A$19*$C810/Setup!$B$17+INDEX('FD inverse'!$A$19:$BH$19,1,'FD mesh'!$B$15+1)*Setup!$B$22</f>
        <v>21.9659292202506</v>
      </c>
      <c r="V810" s="0" t="n">
        <f aca="false">SUMPRODUCT('FD inverse'!$A$20:$BH$20,'FD mesh'!$B$84:$BI$84,$E809:$BL809)+'FD inverse'!$A$20*$C810/Setup!$B$17+INDEX('FD inverse'!$A$20:$BH$20,1,'FD mesh'!$B$15+1)*Setup!$B$22</f>
        <v>21.3985379781278</v>
      </c>
      <c r="W810" s="0" t="n">
        <f aca="false">SUMPRODUCT('FD inverse'!$A$21:$BH$21,'FD mesh'!$B$84:$BI$84,$E809:$BL809)+'FD inverse'!$A$21*$C810/Setup!$B$17+INDEX('FD inverse'!$A$21:$BH$21,1,'FD mesh'!$B$15+1)*Setup!$B$22</f>
        <v>20.834340443828</v>
      </c>
      <c r="X810" s="0" t="n">
        <f aca="false">SUMPRODUCT('FD inverse'!$A$22:$BH$22,'FD mesh'!$B$84:$BI$84,$E809:$BL809)+'FD inverse'!$A$22*$C810/Setup!$B$17+INDEX('FD inverse'!$A$22:$BH$22,1,'FD mesh'!$B$15+1)*Setup!$B$22</f>
        <v>20.2731041871929</v>
      </c>
      <c r="Y810" s="0" t="n">
        <f aca="false">SUMPRODUCT('FD inverse'!$A$23:$BH$23,'FD mesh'!$B$84:$BI$84,$E809:$BL809)+'FD inverse'!$A$23*$C810/Setup!$B$17+INDEX('FD inverse'!$A$23:$BH$23,1,'FD mesh'!$B$15+1)*Setup!$B$22</f>
        <v>19.7145837143463</v>
      </c>
      <c r="Z810" s="0" t="n">
        <f aca="false">SUMPRODUCT('FD inverse'!$A$24:$BH$24,'FD mesh'!$B$84:$BI$84,$E809:$BL809)+'FD inverse'!$A$24*$C810/Setup!$B$17+INDEX('FD inverse'!$A$24:$BH$24,1,'FD mesh'!$B$15+1)*Setup!$B$22</f>
        <v>19.1585221277949</v>
      </c>
      <c r="AA810" s="0" t="n">
        <f aca="false">SUMPRODUCT('FD inverse'!$A$25:$BH$25,'FD mesh'!$B$84:$BI$84,$E809:$BL809)+'FD inverse'!$A$25*$C810/Setup!$B$17+INDEX('FD inverse'!$A$25:$BH$25,1,'FD mesh'!$B$15+1)*Setup!$B$22</f>
        <v>18.6046526801525</v>
      </c>
      <c r="AB810" s="0" t="n">
        <f aca="false">SUMPRODUCT('FD inverse'!$A$26:$BH$26,'FD mesh'!$B$84:$BI$84,$E809:$BL809)+'FD inverse'!$A$26*$C810/Setup!$B$17+INDEX('FD inverse'!$A$26:$BH$26,1,'FD mesh'!$B$15+1)*Setup!$B$22</f>
        <v>18.0527002315849</v>
      </c>
      <c r="AC810" s="0" t="n">
        <f aca="false">SUMPRODUCT('FD inverse'!$A$27:$BH$27,'FD mesh'!$B$84:$BI$84,$E809:$BL809)+'FD inverse'!$A$27*$C810/Setup!$B$17+INDEX('FD inverse'!$A$27:$BH$27,1,'FD mesh'!$B$15+1)*Setup!$B$22</f>
        <v>17.5023826214607</v>
      </c>
      <c r="AD810" s="0" t="n">
        <f aca="false">SUMPRODUCT('FD inverse'!$A$28:$BH$28,'FD mesh'!$B$84:$BI$84,$E809:$BL809)+'FD inverse'!$A$28*$C810/Setup!$B$17+INDEX('FD inverse'!$A$28:$BH$28,1,'FD mesh'!$B$15+1)*Setup!$B$22</f>
        <v>16.9534119650153</v>
      </c>
      <c r="AE810" s="0" t="n">
        <f aca="false">SUMPRODUCT('FD inverse'!$A$29:$BH$29,'FD mesh'!$B$84:$BI$84,$E809:$BL809)+'FD inverse'!$A$29*$C810/Setup!$B$17+INDEX('FD inverse'!$A$29:$BH$29,1,'FD mesh'!$B$15+1)*Setup!$B$22</f>
        <v>16.4054958861091</v>
      </c>
      <c r="AF810" s="0" t="n">
        <f aca="false">SUMPRODUCT('FD inverse'!$A$30:$BH$30,'FD mesh'!$B$84:$BI$84,$E809:$BL809)+'FD inverse'!$A$30*$C810/Setup!$B$17+INDEX('FD inverse'!$A$30:$BH$30,1,'FD mesh'!$B$15+1)*Setup!$B$22</f>
        <v>15.8583386973796</v>
      </c>
      <c r="AG810" s="0" t="n">
        <f aca="false">SUMPRODUCT('FD inverse'!$A$31:$BH$31,'FD mesh'!$B$84:$BI$84,$E809:$BL809)+'FD inverse'!$A$31*$C810/Setup!$B$17+INDEX('FD inverse'!$A$31:$BH$31,1,'FD mesh'!$B$15+1)*Setup!$B$22</f>
        <v>15.3116425392635</v>
      </c>
      <c r="AH810" s="0" t="n">
        <f aca="false">SUMPRODUCT('FD inverse'!$A$32:$BH$32,'FD mesh'!$B$84:$BI$84,$E809:$BL809)+'FD inverse'!$A$32*$C810/Setup!$B$17+INDEX('FD inverse'!$A$32:$BH$32,1,'FD mesh'!$B$15+1)*Setup!$B$22</f>
        <v>15.2887428176383</v>
      </c>
      <c r="AI810" s="0" t="n">
        <f aca="false">SUMPRODUCT('FD inverse'!$A$33:$BH$33,'FD mesh'!$B$84:$BI$84,$E809:$BL809)+'FD inverse'!$A$33*$C810/Setup!$B$17+INDEX('FD inverse'!$A$33:$BH$33,1,'FD mesh'!$B$15+1)*Setup!$B$22</f>
        <v>15.2661003217919</v>
      </c>
      <c r="AJ810" s="0" t="n">
        <f aca="false">SUMPRODUCT('FD inverse'!$A$34:$BH$34,'FD mesh'!$B$84:$BI$84,$E809:$BL809)+'FD inverse'!$A$34*$C810/Setup!$B$17+INDEX('FD inverse'!$A$34:$BH$34,1,'FD mesh'!$B$15+1)*Setup!$B$22</f>
        <v>15.2436936285088</v>
      </c>
      <c r="AK810" s="0" t="n">
        <f aca="false">SUMPRODUCT('FD inverse'!$A$35:$BH$35,'FD mesh'!$B$84:$BI$84,$E809:$BL809)+'FD inverse'!$A$35*$C810/Setup!$B$17+INDEX('FD inverse'!$A$35:$BH$35,1,'FD mesh'!$B$15+1)*Setup!$B$22</f>
        <v>15.2215016118364</v>
      </c>
      <c r="AL810" s="0" t="n">
        <f aca="false">SUMPRODUCT('FD inverse'!$A$36:$BH$36,'FD mesh'!$B$84:$BI$84,$E809:$BL809)+'FD inverse'!$A$36*$C810/Setup!$B$17+INDEX('FD inverse'!$A$36:$BH$36,1,'FD mesh'!$B$15+1)*Setup!$B$22</f>
        <v>15.199503508353</v>
      </c>
      <c r="AM810" s="0" t="n">
        <f aca="false">SUMPRODUCT('FD inverse'!$A$37:$BH$37,'FD mesh'!$B$84:$BI$84,$E809:$BL809)+'FD inverse'!$A$37*$C810/Setup!$B$17+INDEX('FD inverse'!$A$37:$BH$37,1,'FD mesh'!$B$15+1)*Setup!$B$22</f>
        <v>15.1776789586301</v>
      </c>
      <c r="AN810" s="0" t="n">
        <f aca="false">SUMPRODUCT('FD inverse'!$A$38:$BH$38,'FD mesh'!$B$84:$BI$84,$E809:$BL809)+'FD inverse'!$A$38*$C810/Setup!$B$17+INDEX('FD inverse'!$A$38:$BH$38,1,'FD mesh'!$B$15+1)*Setup!$B$22</f>
        <v>15.1560080272475</v>
      </c>
      <c r="AO810" s="0" t="n">
        <f aca="false">SUMPRODUCT('FD inverse'!$A$39:$BH$39,'FD mesh'!$B$84:$BI$84,$E809:$BL809)+'FD inverse'!$A$39*$C810/Setup!$B$17+INDEX('FD inverse'!$A$39:$BH$39,1,'FD mesh'!$B$15+1)*Setup!$B$22</f>
        <v>15.1344712036605</v>
      </c>
      <c r="AP810" s="0" t="n">
        <f aca="false">SUMPRODUCT('FD inverse'!$A$40:$BH$40,'FD mesh'!$B$84:$BI$84,$E809:$BL809)+'FD inverse'!$A$40*$C810/Setup!$B$17+INDEX('FD inverse'!$A$40:$BH$40,1,'FD mesh'!$B$15+1)*Setup!$B$22</f>
        <v>15.1130493861578</v>
      </c>
      <c r="AQ810" s="0" t="n">
        <f aca="false">SUMPRODUCT('FD inverse'!$A$41:$BH$41,'FD mesh'!$B$84:$BI$84,$E809:$BL809)+'FD inverse'!$A$41*$C810/Setup!$B$17+INDEX('FD inverse'!$A$41:$BH$41,1,'FD mesh'!$B$15+1)*Setup!$B$22</f>
        <v>15.0917238510865</v>
      </c>
      <c r="AR810" s="0" t="n">
        <f aca="false">SUMPRODUCT('FD inverse'!$A$42:$BH$42,'FD mesh'!$B$84:$BI$84,$E809:$BL809)+'FD inverse'!$A$42*$C810/Setup!$B$17+INDEX('FD inverse'!$A$42:$BH$42,1,'FD mesh'!$B$15+1)*Setup!$B$22</f>
        <v>15.0704762094664</v>
      </c>
      <c r="AS810" s="0" t="n">
        <f aca="false">SUMPRODUCT('FD inverse'!$A$43:$BH$43,'FD mesh'!$B$84:$BI$84,$E809:$BL809)+'FD inverse'!$A$43*$C810/Setup!$B$17+INDEX('FD inverse'!$A$43:$BH$43,1,'FD mesh'!$B$15+1)*Setup!$B$22</f>
        <v>0</v>
      </c>
      <c r="AT810" s="0" t="n">
        <f aca="false">SUMPRODUCT('FD inverse'!$A$44:$BH$44,'FD mesh'!$B$84:$BI$84,$E809:$BL809)+'FD inverse'!$A$44*$C810/Setup!$B$17+INDEX('FD inverse'!$A$44:$BH$44,1,'FD mesh'!$B$15+1)*Setup!$B$22</f>
        <v>0</v>
      </c>
      <c r="AU810" s="0" t="n">
        <f aca="false">SUMPRODUCT('FD inverse'!$A$45:$BH$45,'FD mesh'!$B$84:$BI$84,$E809:$BL809)+'FD inverse'!$A$45*$C810/Setup!$B$17+INDEX('FD inverse'!$A$45:$BH$45,1,'FD mesh'!$B$15+1)*Setup!$B$22</f>
        <v>0</v>
      </c>
      <c r="AV810" s="0" t="n">
        <f aca="false">SUMPRODUCT('FD inverse'!$A$46:$BH$46,'FD mesh'!$B$84:$BI$84,$E809:$BL809)+'FD inverse'!$A$46*$C810/Setup!$B$17+INDEX('FD inverse'!$A$46:$BH$46,1,'FD mesh'!$B$15+1)*Setup!$B$22</f>
        <v>0</v>
      </c>
      <c r="AW810" s="0" t="n">
        <f aca="false">SUMPRODUCT('FD inverse'!$A$47:$BH$47,'FD mesh'!$B$84:$BI$84,$E809:$BL809)+'FD inverse'!$A$47*$C810/Setup!$B$17+INDEX('FD inverse'!$A$47:$BH$47,1,'FD mesh'!$B$15+1)*Setup!$B$22</f>
        <v>0</v>
      </c>
      <c r="AX810" s="0" t="n">
        <f aca="false">SUMPRODUCT('FD inverse'!$A$48:$BH$48,'FD mesh'!$B$84:$BI$84,$E809:$BL809)+'FD inverse'!$A$48*$C810/Setup!$B$17+INDEX('FD inverse'!$A$48:$BH$48,1,'FD mesh'!$B$15+1)*Setup!$B$22</f>
        <v>0</v>
      </c>
      <c r="AY810" s="0" t="n">
        <f aca="false">SUMPRODUCT('FD inverse'!$A$49:$BH$49,'FD mesh'!$B$84:$BI$84,$E809:$BL809)+'FD inverse'!$A$49*$C810/Setup!$B$17+INDEX('FD inverse'!$A$49:$BH$49,1,'FD mesh'!$B$15+1)*Setup!$B$22</f>
        <v>0</v>
      </c>
      <c r="AZ810" s="0" t="n">
        <f aca="false">SUMPRODUCT('FD inverse'!$A$50:$BH$50,'FD mesh'!$B$84:$BI$84,$E809:$BL809)+'FD inverse'!$A$50*$C810/Setup!$B$17+INDEX('FD inverse'!$A$50:$BH$50,1,'FD mesh'!$B$15+1)*Setup!$B$22</f>
        <v>0</v>
      </c>
      <c r="BA810" s="0" t="n">
        <f aca="false">SUMPRODUCT('FD inverse'!$A$51:$BH$51,'FD mesh'!$B$84:$BI$84,$E809:$BL809)+'FD inverse'!$A$51*$C810/Setup!$B$17+INDEX('FD inverse'!$A$51:$BH$51,1,'FD mesh'!$B$15+1)*Setup!$B$22</f>
        <v>0</v>
      </c>
      <c r="BB810" s="0" t="n">
        <f aca="false">SUMPRODUCT('FD inverse'!$A$52:$BH$52,'FD mesh'!$B$84:$BI$84,$E809:$BL809)+'FD inverse'!$A$52*$C810/Setup!$B$17+INDEX('FD inverse'!$A$52:$BH$52,1,'FD mesh'!$B$15+1)*Setup!$B$22</f>
        <v>0</v>
      </c>
      <c r="BC810" s="0" t="n">
        <f aca="false">SUMPRODUCT('FD inverse'!$A$53:$BH$53,'FD mesh'!$B$84:$BI$84,$E809:$BL809)+'FD inverse'!$A$53*$C810/Setup!$B$17+INDEX('FD inverse'!$A$53:$BH$53,1,'FD mesh'!$B$15+1)*Setup!$B$22</f>
        <v>0</v>
      </c>
      <c r="BD810" s="0" t="n">
        <f aca="false">SUMPRODUCT('FD inverse'!$A$54:$BH$54,'FD mesh'!$B$84:$BI$84,$E809:$BL809)+'FD inverse'!$A$54*$C810/Setup!$B$17+INDEX('FD inverse'!$A$54:$BH$54,1,'FD mesh'!$B$15+1)*Setup!$B$22</f>
        <v>0</v>
      </c>
      <c r="BE810" s="0" t="n">
        <f aca="false">SUMPRODUCT('FD inverse'!$A$55:$BH$55,'FD mesh'!$B$84:$BI$84,$E809:$BL809)+'FD inverse'!$A$55*$C810/Setup!$B$17+INDEX('FD inverse'!$A$55:$BH$55,1,'FD mesh'!$B$15+1)*Setup!$B$22</f>
        <v>0</v>
      </c>
      <c r="BF810" s="0" t="n">
        <f aca="false">SUMPRODUCT('FD inverse'!$A$56:$BH$56,'FD mesh'!$B$84:$BI$84,$E809:$BL809)+'FD inverse'!$A$56*$C810/Setup!$B$17+INDEX('FD inverse'!$A$56:$BH$56,1,'FD mesh'!$B$15+1)*Setup!$B$22</f>
        <v>0</v>
      </c>
      <c r="BG810" s="0" t="n">
        <f aca="false">SUMPRODUCT('FD inverse'!$A$57:$BH$57,'FD mesh'!$B$84:$BI$84,$E809:$BL809)+'FD inverse'!$A$57*$C810/Setup!$B$17+INDEX('FD inverse'!$A$57:$BH$57,1,'FD mesh'!$B$15+1)*Setup!$B$22</f>
        <v>0</v>
      </c>
      <c r="BH810" s="0" t="n">
        <f aca="false">SUMPRODUCT('FD inverse'!$A$58:$BH$58,'FD mesh'!$B$84:$BI$84,$E809:$BL809)+'FD inverse'!$A$58*$C810/Setup!$B$17+INDEX('FD inverse'!$A$58:$BH$58,1,'FD mesh'!$B$15+1)*Setup!$B$22</f>
        <v>0</v>
      </c>
      <c r="BI810" s="0" t="n">
        <f aca="false">SUMPRODUCT('FD inverse'!$A$59:$BH$59,'FD mesh'!$B$84:$BI$84,$E809:$BL809)+'FD inverse'!$A$59*$C810/Setup!$B$17+INDEX('FD inverse'!$A$59:$BH$59,1,'FD mesh'!$B$15+1)*Setup!$B$22</f>
        <v>0</v>
      </c>
      <c r="BJ810" s="0" t="n">
        <f aca="false">SUMPRODUCT('FD inverse'!$A$60:$BH$60,'FD mesh'!$B$84:$BI$84,$E809:$BL809)+'FD inverse'!$A$60*$C810/Setup!$B$17+INDEX('FD inverse'!$A$60:$BH$60,1,'FD mesh'!$B$15+1)*Setup!$B$22</f>
        <v>0</v>
      </c>
      <c r="BK810" s="0" t="n">
        <f aca="false">SUMPRODUCT('FD inverse'!$A$61:$BH$61,'FD mesh'!$B$84:$BI$84,$E809:$BL809)+'FD inverse'!$A$61*$C810/Setup!$B$17+INDEX('FD inverse'!$A$61:$BH$61,1,'FD mesh'!$B$15+1)*Setup!$B$22</f>
        <v>0</v>
      </c>
      <c r="BL810" s="0" t="n">
        <f aca="false">SUMPRODUCT('FD inverse'!$A$62:$BH$62,'FD mesh'!$B$84:$BI$84,$E809:$BL809)+'FD inverse'!$A$62*$C810/Setup!$B$17+INDEX('FD inverse'!$A$62:$BH$62,1,'FD mesh'!$B$15+1)*Setup!$B$22</f>
        <v>0</v>
      </c>
    </row>
    <row r="811" customFormat="false" ht="15" hidden="false" customHeight="false" outlineLevel="0" collapsed="false">
      <c r="A811" s="0" t="n">
        <v>806</v>
      </c>
      <c r="B811" s="0" t="n">
        <f aca="false">A811*Setup!$B$11/3600</f>
        <v>67.1666666666667</v>
      </c>
      <c r="C811" s="0" t="n">
        <f aca="false">Setup!$B$7+Setup!$B$8*COS(2*PI()*(B811-Setup!$B$9)/24)</f>
        <v>26.7023608304626</v>
      </c>
      <c r="D811" s="0" t="n">
        <f aca="false">(C811-E811)/Setup!$B$17</f>
        <v>8.20341755756261</v>
      </c>
      <c r="E811" s="0" t="n">
        <f aca="false">SUMPRODUCT('FD inverse'!$A$3:$BH$3,'FD mesh'!$B$84:$BI$84,$E810:$BL810)+'FD inverse'!$A$3*$C811/Setup!$B$17+INDEX('FD inverse'!$A$3:$BH$3,1,'FD mesh'!$B$15+1)*Setup!$B$22</f>
        <v>25.6359165479795</v>
      </c>
      <c r="F811" s="0" t="n">
        <f aca="false">SUMPRODUCT('FD inverse'!$A$4:$BH$4,'FD mesh'!$B$84:$BI$84,$E810:$BL810)+'FD inverse'!$A$4*$C811/Setup!$B$17+INDEX('FD inverse'!$A$4:$BH$4,1,'FD mesh'!$B$15+1)*Setup!$B$22</f>
        <v>25.3848894836621</v>
      </c>
      <c r="G811" s="0" t="n">
        <f aca="false">SUMPRODUCT('FD inverse'!$A$5:$BH$5,'FD mesh'!$B$84:$BI$84,$E810:$BL810)+'FD inverse'!$A$5*$C811/Setup!$B$17+INDEX('FD inverse'!$A$5:$BH$5,1,'FD mesh'!$B$15+1)*Setup!$B$22</f>
        <v>25.1231976464538</v>
      </c>
      <c r="H811" s="0" t="n">
        <f aca="false">SUMPRODUCT('FD inverse'!$A$6:$BH$6,'FD mesh'!$B$84:$BI$84,$E810:$BL810)+'FD inverse'!$A$6*$C811/Setup!$B$17+INDEX('FD inverse'!$A$6:$BH$6,1,'FD mesh'!$B$15+1)*Setup!$B$22</f>
        <v>24.2309180123618</v>
      </c>
      <c r="I811" s="0" t="n">
        <f aca="false">SUMPRODUCT('FD inverse'!$A$7:$BH$7,'FD mesh'!$B$84:$BI$84,$E810:$BL810)+'FD inverse'!$A$7*$C811/Setup!$B$17+INDEX('FD inverse'!$A$7:$BH$7,1,'FD mesh'!$B$15+1)*Setup!$B$22</f>
        <v>24.1532243614423</v>
      </c>
      <c r="J811" s="0" t="n">
        <f aca="false">SUMPRODUCT('FD inverse'!$A$8:$BH$8,'FD mesh'!$B$84:$BI$84,$E810:$BL810)+'FD inverse'!$A$8*$C811/Setup!$B$17+INDEX('FD inverse'!$A$8:$BH$8,1,'FD mesh'!$B$15+1)*Setup!$B$22</f>
        <v>24.0791473612005</v>
      </c>
      <c r="K811" s="0" t="n">
        <f aca="false">SUMPRODUCT('FD inverse'!$A$9:$BH$9,'FD mesh'!$B$84:$BI$84,$E810:$BL810)+'FD inverse'!$A$9*$C811/Setup!$B$17+INDEX('FD inverse'!$A$9:$BH$9,1,'FD mesh'!$B$15+1)*Setup!$B$22</f>
        <v>24.0096215509958</v>
      </c>
      <c r="L811" s="0" t="n">
        <f aca="false">SUMPRODUCT('FD inverse'!$A$10:$BH$10,'FD mesh'!$B$84:$BI$84,$E810:$BL810)+'FD inverse'!$A$10*$C811/Setup!$B$17+INDEX('FD inverse'!$A$10:$BH$10,1,'FD mesh'!$B$15+1)*Setup!$B$22</f>
        <v>23.945446775856</v>
      </c>
      <c r="M811" s="0" t="n">
        <f aca="false">SUMPRODUCT('FD inverse'!$A$11:$BH$11,'FD mesh'!$B$84:$BI$84,$E810:$BL810)+'FD inverse'!$A$11*$C811/Setup!$B$17+INDEX('FD inverse'!$A$11:$BH$11,1,'FD mesh'!$B$15+1)*Setup!$B$22</f>
        <v>23.8872965968995</v>
      </c>
      <c r="N811" s="0" t="n">
        <f aca="false">SUMPRODUCT('FD inverse'!$A$12:$BH$12,'FD mesh'!$B$84:$BI$84,$E810:$BL810)+'FD inverse'!$A$12*$C811/Setup!$B$17+INDEX('FD inverse'!$A$12:$BH$12,1,'FD mesh'!$B$15+1)*Setup!$B$22</f>
        <v>23.835725863935</v>
      </c>
      <c r="O811" s="0" t="n">
        <f aca="false">SUMPRODUCT('FD inverse'!$A$13:$BH$13,'FD mesh'!$B$84:$BI$84,$E810:$BL810)+'FD inverse'!$A$13*$C811/Setup!$B$17+INDEX('FD inverse'!$A$13:$BH$13,1,'FD mesh'!$B$15+1)*Setup!$B$22</f>
        <v>23.7911773422999</v>
      </c>
      <c r="P811" s="0" t="n">
        <f aca="false">SUMPRODUCT('FD inverse'!$A$14:$BH$14,'FD mesh'!$B$84:$BI$84,$E810:$BL810)+'FD inverse'!$A$14*$C811/Setup!$B$17+INDEX('FD inverse'!$A$14:$BH$14,1,'FD mesh'!$B$15+1)*Setup!$B$22</f>
        <v>23.7539873051523</v>
      </c>
      <c r="Q811" s="0" t="n">
        <f aca="false">SUMPRODUCT('FD inverse'!$A$15:$BH$15,'FD mesh'!$B$84:$BI$84,$E810:$BL810)+'FD inverse'!$A$15*$C811/Setup!$B$17+INDEX('FD inverse'!$A$15:$BH$15,1,'FD mesh'!$B$15+1)*Setup!$B$22</f>
        <v>23.7243900204539</v>
      </c>
      <c r="R811" s="0" t="n">
        <f aca="false">SUMPRODUCT('FD inverse'!$A$16:$BH$16,'FD mesh'!$B$84:$BI$84,$E810:$BL810)+'FD inverse'!$A$16*$C811/Setup!$B$17+INDEX('FD inverse'!$A$16:$BH$16,1,'FD mesh'!$B$15+1)*Setup!$B$22</f>
        <v>23.7025210789519</v>
      </c>
      <c r="S811" s="0" t="n">
        <f aca="false">SUMPRODUCT('FD inverse'!$A$17:$BH$17,'FD mesh'!$B$84:$BI$84,$E810:$BL810)+'FD inverse'!$A$17*$C811/Setup!$B$17+INDEX('FD inverse'!$A$17:$BH$17,1,'FD mesh'!$B$15+1)*Setup!$B$22</f>
        <v>23.1237917643254</v>
      </c>
      <c r="T811" s="0" t="n">
        <f aca="false">SUMPRODUCT('FD inverse'!$A$18:$BH$18,'FD mesh'!$B$84:$BI$84,$E810:$BL810)+'FD inverse'!$A$18*$C811/Setup!$B$17+INDEX('FD inverse'!$A$18:$BH$18,1,'FD mesh'!$B$15+1)*Setup!$B$22</f>
        <v>22.548783785641</v>
      </c>
      <c r="U811" s="0" t="n">
        <f aca="false">SUMPRODUCT('FD inverse'!$A$19:$BH$19,'FD mesh'!$B$84:$BI$84,$E810:$BL810)+'FD inverse'!$A$19*$C811/Setup!$B$17+INDEX('FD inverse'!$A$19:$BH$19,1,'FD mesh'!$B$15+1)*Setup!$B$22</f>
        <v>21.9773225457834</v>
      </c>
      <c r="V811" s="0" t="n">
        <f aca="false">SUMPRODUCT('FD inverse'!$A$20:$BH$20,'FD mesh'!$B$84:$BI$84,$E810:$BL810)+'FD inverse'!$A$20*$C811/Setup!$B$17+INDEX('FD inverse'!$A$20:$BH$20,1,'FD mesh'!$B$15+1)*Setup!$B$22</f>
        <v>21.4092141988684</v>
      </c>
      <c r="W811" s="0" t="n">
        <f aca="false">SUMPRODUCT('FD inverse'!$A$21:$BH$21,'FD mesh'!$B$84:$BI$84,$E810:$BL810)+'FD inverse'!$A$21*$C811/Setup!$B$17+INDEX('FD inverse'!$A$21:$BH$21,1,'FD mesh'!$B$15+1)*Setup!$B$22</f>
        <v>20.8442477111999</v>
      </c>
      <c r="X811" s="0" t="n">
        <f aca="false">SUMPRODUCT('FD inverse'!$A$22:$BH$22,'FD mesh'!$B$84:$BI$84,$E810:$BL810)+'FD inverse'!$A$22*$C811/Setup!$B$17+INDEX('FD inverse'!$A$22:$BH$22,1,'FD mesh'!$B$15+1)*Setup!$B$22</f>
        <v>20.2821967907865</v>
      </c>
      <c r="Y811" s="0" t="n">
        <f aca="false">SUMPRODUCT('FD inverse'!$A$23:$BH$23,'FD mesh'!$B$84:$BI$84,$E810:$BL810)+'FD inverse'!$A$23*$C811/Setup!$B$17+INDEX('FD inverse'!$A$23:$BH$23,1,'FD mesh'!$B$15+1)*Setup!$B$22</f>
        <v>19.7228216937164</v>
      </c>
      <c r="Z811" s="0" t="n">
        <f aca="false">SUMPRODUCT('FD inverse'!$A$24:$BH$24,'FD mesh'!$B$84:$BI$84,$E810:$BL810)+'FD inverse'!$A$24*$C811/Setup!$B$17+INDEX('FD inverse'!$A$24:$BH$24,1,'FD mesh'!$B$15+1)*Setup!$B$22</f>
        <v>19.1658709162895</v>
      </c>
      <c r="AA811" s="0" t="n">
        <f aca="false">SUMPRODUCT('FD inverse'!$A$25:$BH$25,'FD mesh'!$B$84:$BI$84,$E810:$BL810)+'FD inverse'!$A$25*$C811/Setup!$B$17+INDEX('FD inverse'!$A$25:$BH$25,1,'FD mesh'!$B$15+1)*Setup!$B$22</f>
        <v>18.6110827823339</v>
      </c>
      <c r="AB811" s="0" t="n">
        <f aca="false">SUMPRODUCT('FD inverse'!$A$26:$BH$26,'FD mesh'!$B$84:$BI$84,$E810:$BL810)+'FD inverse'!$A$26*$C811/Setup!$B$17+INDEX('FD inverse'!$A$26:$BH$26,1,'FD mesh'!$B$15+1)*Setup!$B$22</f>
        <v>18.0581869355917</v>
      </c>
      <c r="AC811" s="0" t="n">
        <f aca="false">SUMPRODUCT('FD inverse'!$A$27:$BH$27,'FD mesh'!$B$84:$BI$84,$E810:$BL810)+'FD inverse'!$A$27*$C811/Setup!$B$17+INDEX('FD inverse'!$A$27:$BH$27,1,'FD mesh'!$B$15+1)*Setup!$B$22</f>
        <v>17.5069057474571</v>
      </c>
      <c r="AD811" s="0" t="n">
        <f aca="false">SUMPRODUCT('FD inverse'!$A$28:$BH$28,'FD mesh'!$B$84:$BI$84,$E810:$BL810)+'FD inverse'!$A$28*$C811/Setup!$B$17+INDEX('FD inverse'!$A$28:$BH$28,1,'FD mesh'!$B$15+1)*Setup!$B$22</f>
        <v>16.9569556506873</v>
      </c>
      <c r="AE811" s="0" t="n">
        <f aca="false">SUMPRODUCT('FD inverse'!$A$29:$BH$29,'FD mesh'!$B$84:$BI$84,$E810:$BL810)+'FD inverse'!$A$29*$C811/Setup!$B$17+INDEX('FD inverse'!$A$29:$BH$29,1,'FD mesh'!$B$15+1)*Setup!$B$22</f>
        <v>16.4080484099866</v>
      </c>
      <c r="AF811" s="0" t="n">
        <f aca="false">SUMPRODUCT('FD inverse'!$A$30:$BH$30,'FD mesh'!$B$84:$BI$84,$E810:$BL810)+'FD inverse'!$A$30*$C811/Setup!$B$17+INDEX('FD inverse'!$A$30:$BH$30,1,'FD mesh'!$B$15+1)*Setup!$B$22</f>
        <v>15.8598923405985</v>
      </c>
      <c r="AG811" s="0" t="n">
        <f aca="false">SUMPRODUCT('FD inverse'!$A$31:$BH$31,'FD mesh'!$B$84:$BI$84,$E810:$BL810)+'FD inverse'!$A$31*$C811/Setup!$B$17+INDEX('FD inverse'!$A$31:$BH$31,1,'FD mesh'!$B$15+1)*Setup!$B$22</f>
        <v>15.3121934862148</v>
      </c>
      <c r="AH811" s="0" t="n">
        <f aca="false">SUMPRODUCT('FD inverse'!$A$32:$BH$32,'FD mesh'!$B$84:$BI$84,$E810:$BL810)+'FD inverse'!$A$32*$C811/Setup!$B$17+INDEX('FD inverse'!$A$32:$BH$32,1,'FD mesh'!$B$15+1)*Setup!$B$22</f>
        <v>15.2892515263983</v>
      </c>
      <c r="AI811" s="0" t="n">
        <f aca="false">SUMPRODUCT('FD inverse'!$A$33:$BH$33,'FD mesh'!$B$84:$BI$84,$E810:$BL810)+'FD inverse'!$A$33*$C811/Setup!$B$17+INDEX('FD inverse'!$A$33:$BH$33,1,'FD mesh'!$B$15+1)*Setup!$B$22</f>
        <v>15.2665670866733</v>
      </c>
      <c r="AJ811" s="0" t="n">
        <f aca="false">SUMPRODUCT('FD inverse'!$A$34:$BH$34,'FD mesh'!$B$84:$BI$84,$E810:$BL810)+'FD inverse'!$A$34*$C811/Setup!$B$17+INDEX('FD inverse'!$A$34:$BH$34,1,'FD mesh'!$B$15+1)*Setup!$B$22</f>
        <v>15.2441189340824</v>
      </c>
      <c r="AK811" s="0" t="n">
        <f aca="false">SUMPRODUCT('FD inverse'!$A$35:$BH$35,'FD mesh'!$B$84:$BI$84,$E810:$BL810)+'FD inverse'!$A$35*$C811/Setup!$B$17+INDEX('FD inverse'!$A$35:$BH$35,1,'FD mesh'!$B$15+1)*Setup!$B$22</f>
        <v>15.2218860809689</v>
      </c>
      <c r="AL811" s="0" t="n">
        <f aca="false">SUMPRODUCT('FD inverse'!$A$36:$BH$36,'FD mesh'!$B$84:$BI$84,$E810:$BL810)+'FD inverse'!$A$36*$C811/Setup!$B$17+INDEX('FD inverse'!$A$36:$BH$36,1,'FD mesh'!$B$15+1)*Setup!$B$22</f>
        <v>15.1998478549858</v>
      </c>
      <c r="AM811" s="0" t="n">
        <f aca="false">SUMPRODUCT('FD inverse'!$A$37:$BH$37,'FD mesh'!$B$84:$BI$84,$E810:$BL810)+'FD inverse'!$A$37*$C811/Setup!$B$17+INDEX('FD inverse'!$A$37:$BH$37,1,'FD mesh'!$B$15+1)*Setup!$B$22</f>
        <v>15.1779839451996</v>
      </c>
      <c r="AN811" s="0" t="n">
        <f aca="false">SUMPRODUCT('FD inverse'!$A$38:$BH$38,'FD mesh'!$B$84:$BI$84,$E810:$BL810)+'FD inverse'!$A$38*$C811/Setup!$B$17+INDEX('FD inverse'!$A$38:$BH$38,1,'FD mesh'!$B$15+1)*Setup!$B$22</f>
        <v>15.1562744266398</v>
      </c>
      <c r="AO811" s="0" t="n">
        <f aca="false">SUMPRODUCT('FD inverse'!$A$39:$BH$39,'FD mesh'!$B$84:$BI$84,$E810:$BL810)+'FD inverse'!$A$39*$C811/Setup!$B$17+INDEX('FD inverse'!$A$39:$BH$39,1,'FD mesh'!$B$15+1)*Setup!$B$22</f>
        <v>15.1346997655884</v>
      </c>
      <c r="AP811" s="0" t="n">
        <f aca="false">SUMPRODUCT('FD inverse'!$A$40:$BH$40,'FD mesh'!$B$84:$BI$84,$E810:$BL810)+'FD inverse'!$A$40*$C811/Setup!$B$17+INDEX('FD inverse'!$A$40:$BH$40,1,'FD mesh'!$B$15+1)*Setup!$B$22</f>
        <v>15.1132408078494</v>
      </c>
      <c r="AQ811" s="0" t="n">
        <f aca="false">SUMPRODUCT('FD inverse'!$A$41:$BH$41,'FD mesh'!$B$84:$BI$84,$E810:$BL810)+'FD inverse'!$A$41*$C811/Setup!$B$17+INDEX('FD inverse'!$A$41:$BH$41,1,'FD mesh'!$B$15+1)*Setup!$B$22</f>
        <v>15.0918787521797</v>
      </c>
      <c r="AR811" s="0" t="n">
        <f aca="false">SUMPRODUCT('FD inverse'!$A$42:$BH$42,'FD mesh'!$B$84:$BI$84,$E810:$BL810)+'FD inverse'!$A$42*$C811/Setup!$B$17+INDEX('FD inverse'!$A$42:$BH$42,1,'FD mesh'!$B$15+1)*Setup!$B$22</f>
        <v>15.0705951110113</v>
      </c>
      <c r="AS811" s="0" t="n">
        <f aca="false">SUMPRODUCT('FD inverse'!$A$43:$BH$43,'FD mesh'!$B$84:$BI$84,$E810:$BL810)+'FD inverse'!$A$43*$C811/Setup!$B$17+INDEX('FD inverse'!$A$43:$BH$43,1,'FD mesh'!$B$15+1)*Setup!$B$22</f>
        <v>0</v>
      </c>
      <c r="AT811" s="0" t="n">
        <f aca="false">SUMPRODUCT('FD inverse'!$A$44:$BH$44,'FD mesh'!$B$84:$BI$84,$E810:$BL810)+'FD inverse'!$A$44*$C811/Setup!$B$17+INDEX('FD inverse'!$A$44:$BH$44,1,'FD mesh'!$B$15+1)*Setup!$B$22</f>
        <v>0</v>
      </c>
      <c r="AU811" s="0" t="n">
        <f aca="false">SUMPRODUCT('FD inverse'!$A$45:$BH$45,'FD mesh'!$B$84:$BI$84,$E810:$BL810)+'FD inverse'!$A$45*$C811/Setup!$B$17+INDEX('FD inverse'!$A$45:$BH$45,1,'FD mesh'!$B$15+1)*Setup!$B$22</f>
        <v>0</v>
      </c>
      <c r="AV811" s="0" t="n">
        <f aca="false">SUMPRODUCT('FD inverse'!$A$46:$BH$46,'FD mesh'!$B$84:$BI$84,$E810:$BL810)+'FD inverse'!$A$46*$C811/Setup!$B$17+INDEX('FD inverse'!$A$46:$BH$46,1,'FD mesh'!$B$15+1)*Setup!$B$22</f>
        <v>0</v>
      </c>
      <c r="AW811" s="0" t="n">
        <f aca="false">SUMPRODUCT('FD inverse'!$A$47:$BH$47,'FD mesh'!$B$84:$BI$84,$E810:$BL810)+'FD inverse'!$A$47*$C811/Setup!$B$17+INDEX('FD inverse'!$A$47:$BH$47,1,'FD mesh'!$B$15+1)*Setup!$B$22</f>
        <v>0</v>
      </c>
      <c r="AX811" s="0" t="n">
        <f aca="false">SUMPRODUCT('FD inverse'!$A$48:$BH$48,'FD mesh'!$B$84:$BI$84,$E810:$BL810)+'FD inverse'!$A$48*$C811/Setup!$B$17+INDEX('FD inverse'!$A$48:$BH$48,1,'FD mesh'!$B$15+1)*Setup!$B$22</f>
        <v>0</v>
      </c>
      <c r="AY811" s="0" t="n">
        <f aca="false">SUMPRODUCT('FD inverse'!$A$49:$BH$49,'FD mesh'!$B$84:$BI$84,$E810:$BL810)+'FD inverse'!$A$49*$C811/Setup!$B$17+INDEX('FD inverse'!$A$49:$BH$49,1,'FD mesh'!$B$15+1)*Setup!$B$22</f>
        <v>0</v>
      </c>
      <c r="AZ811" s="0" t="n">
        <f aca="false">SUMPRODUCT('FD inverse'!$A$50:$BH$50,'FD mesh'!$B$84:$BI$84,$E810:$BL810)+'FD inverse'!$A$50*$C811/Setup!$B$17+INDEX('FD inverse'!$A$50:$BH$50,1,'FD mesh'!$B$15+1)*Setup!$B$22</f>
        <v>0</v>
      </c>
      <c r="BA811" s="0" t="n">
        <f aca="false">SUMPRODUCT('FD inverse'!$A$51:$BH$51,'FD mesh'!$B$84:$BI$84,$E810:$BL810)+'FD inverse'!$A$51*$C811/Setup!$B$17+INDEX('FD inverse'!$A$51:$BH$51,1,'FD mesh'!$B$15+1)*Setup!$B$22</f>
        <v>0</v>
      </c>
      <c r="BB811" s="0" t="n">
        <f aca="false">SUMPRODUCT('FD inverse'!$A$52:$BH$52,'FD mesh'!$B$84:$BI$84,$E810:$BL810)+'FD inverse'!$A$52*$C811/Setup!$B$17+INDEX('FD inverse'!$A$52:$BH$52,1,'FD mesh'!$B$15+1)*Setup!$B$22</f>
        <v>0</v>
      </c>
      <c r="BC811" s="0" t="n">
        <f aca="false">SUMPRODUCT('FD inverse'!$A$53:$BH$53,'FD mesh'!$B$84:$BI$84,$E810:$BL810)+'FD inverse'!$A$53*$C811/Setup!$B$17+INDEX('FD inverse'!$A$53:$BH$53,1,'FD mesh'!$B$15+1)*Setup!$B$22</f>
        <v>0</v>
      </c>
      <c r="BD811" s="0" t="n">
        <f aca="false">SUMPRODUCT('FD inverse'!$A$54:$BH$54,'FD mesh'!$B$84:$BI$84,$E810:$BL810)+'FD inverse'!$A$54*$C811/Setup!$B$17+INDEX('FD inverse'!$A$54:$BH$54,1,'FD mesh'!$B$15+1)*Setup!$B$22</f>
        <v>0</v>
      </c>
      <c r="BE811" s="0" t="n">
        <f aca="false">SUMPRODUCT('FD inverse'!$A$55:$BH$55,'FD mesh'!$B$84:$BI$84,$E810:$BL810)+'FD inverse'!$A$55*$C811/Setup!$B$17+INDEX('FD inverse'!$A$55:$BH$55,1,'FD mesh'!$B$15+1)*Setup!$B$22</f>
        <v>0</v>
      </c>
      <c r="BF811" s="0" t="n">
        <f aca="false">SUMPRODUCT('FD inverse'!$A$56:$BH$56,'FD mesh'!$B$84:$BI$84,$E810:$BL810)+'FD inverse'!$A$56*$C811/Setup!$B$17+INDEX('FD inverse'!$A$56:$BH$56,1,'FD mesh'!$B$15+1)*Setup!$B$22</f>
        <v>0</v>
      </c>
      <c r="BG811" s="0" t="n">
        <f aca="false">SUMPRODUCT('FD inverse'!$A$57:$BH$57,'FD mesh'!$B$84:$BI$84,$E810:$BL810)+'FD inverse'!$A$57*$C811/Setup!$B$17+INDEX('FD inverse'!$A$57:$BH$57,1,'FD mesh'!$B$15+1)*Setup!$B$22</f>
        <v>0</v>
      </c>
      <c r="BH811" s="0" t="n">
        <f aca="false">SUMPRODUCT('FD inverse'!$A$58:$BH$58,'FD mesh'!$B$84:$BI$84,$E810:$BL810)+'FD inverse'!$A$58*$C811/Setup!$B$17+INDEX('FD inverse'!$A$58:$BH$58,1,'FD mesh'!$B$15+1)*Setup!$B$22</f>
        <v>0</v>
      </c>
      <c r="BI811" s="0" t="n">
        <f aca="false">SUMPRODUCT('FD inverse'!$A$59:$BH$59,'FD mesh'!$B$84:$BI$84,$E810:$BL810)+'FD inverse'!$A$59*$C811/Setup!$B$17+INDEX('FD inverse'!$A$59:$BH$59,1,'FD mesh'!$B$15+1)*Setup!$B$22</f>
        <v>0</v>
      </c>
      <c r="BJ811" s="0" t="n">
        <f aca="false">SUMPRODUCT('FD inverse'!$A$60:$BH$60,'FD mesh'!$B$84:$BI$84,$E810:$BL810)+'FD inverse'!$A$60*$C811/Setup!$B$17+INDEX('FD inverse'!$A$60:$BH$60,1,'FD mesh'!$B$15+1)*Setup!$B$22</f>
        <v>0</v>
      </c>
      <c r="BK811" s="0" t="n">
        <f aca="false">SUMPRODUCT('FD inverse'!$A$61:$BH$61,'FD mesh'!$B$84:$BI$84,$E810:$BL810)+'FD inverse'!$A$61*$C811/Setup!$B$17+INDEX('FD inverse'!$A$61:$BH$61,1,'FD mesh'!$B$15+1)*Setup!$B$22</f>
        <v>0</v>
      </c>
      <c r="BL811" s="0" t="n">
        <f aca="false">SUMPRODUCT('FD inverse'!$A$62:$BH$62,'FD mesh'!$B$84:$BI$84,$E810:$BL810)+'FD inverse'!$A$62*$C811/Setup!$B$17+INDEX('FD inverse'!$A$62:$BH$62,1,'FD mesh'!$B$15+1)*Setup!$B$22</f>
        <v>0</v>
      </c>
    </row>
    <row r="812" customFormat="false" ht="15" hidden="false" customHeight="false" outlineLevel="0" collapsed="false">
      <c r="A812" s="0" t="n">
        <v>807</v>
      </c>
      <c r="B812" s="0" t="n">
        <f aca="false">A812*Setup!$B$11/3600</f>
        <v>67.25</v>
      </c>
      <c r="C812" s="0" t="n">
        <f aca="false">Setup!$B$7+Setup!$B$8*COS(2*PI()*(B812-Setup!$B$9)/24)</f>
        <v>26.6373832604003</v>
      </c>
      <c r="D812" s="0" t="n">
        <f aca="false">(C812-E812)/Setup!$B$17</f>
        <v>7.95452055351437</v>
      </c>
      <c r="E812" s="0" t="n">
        <f aca="false">SUMPRODUCT('FD inverse'!$A$3:$BH$3,'FD mesh'!$B$84:$BI$84,$E811:$BL811)+'FD inverse'!$A$3*$C812/Setup!$B$17+INDEX('FD inverse'!$A$3:$BH$3,1,'FD mesh'!$B$15+1)*Setup!$B$22</f>
        <v>25.6032955884434</v>
      </c>
      <c r="F812" s="0" t="n">
        <f aca="false">SUMPRODUCT('FD inverse'!$A$4:$BH$4,'FD mesh'!$B$84:$BI$84,$E811:$BL811)+'FD inverse'!$A$4*$C812/Setup!$B$17+INDEX('FD inverse'!$A$4:$BH$4,1,'FD mesh'!$B$15+1)*Setup!$B$22</f>
        <v>25.3594747040149</v>
      </c>
      <c r="G812" s="0" t="n">
        <f aca="false">SUMPRODUCT('FD inverse'!$A$5:$BH$5,'FD mesh'!$B$84:$BI$84,$E811:$BL811)+'FD inverse'!$A$5*$C812/Setup!$B$17+INDEX('FD inverse'!$A$5:$BH$5,1,'FD mesh'!$B$15+1)*Setup!$B$22</f>
        <v>25.1046230992534</v>
      </c>
      <c r="H812" s="0" t="n">
        <f aca="false">SUMPRODUCT('FD inverse'!$A$6:$BH$6,'FD mesh'!$B$84:$BI$84,$E811:$BL811)+'FD inverse'!$A$6*$C812/Setup!$B$17+INDEX('FD inverse'!$A$6:$BH$6,1,'FD mesh'!$B$15+1)*Setup!$B$22</f>
        <v>24.2347777665878</v>
      </c>
      <c r="I812" s="0" t="n">
        <f aca="false">SUMPRODUCT('FD inverse'!$A$7:$BH$7,'FD mesh'!$B$84:$BI$84,$E811:$BL811)+'FD inverse'!$A$7*$C812/Setup!$B$17+INDEX('FD inverse'!$A$7:$BH$7,1,'FD mesh'!$B$15+1)*Setup!$B$22</f>
        <v>24.1589388740883</v>
      </c>
      <c r="J812" s="0" t="n">
        <f aca="false">SUMPRODUCT('FD inverse'!$A$8:$BH$8,'FD mesh'!$B$84:$BI$84,$E811:$BL811)+'FD inverse'!$A$8*$C812/Setup!$B$17+INDEX('FD inverse'!$A$8:$BH$8,1,'FD mesh'!$B$15+1)*Setup!$B$22</f>
        <v>24.0864713754801</v>
      </c>
      <c r="K812" s="0" t="n">
        <f aca="false">SUMPRODUCT('FD inverse'!$A$9:$BH$9,'FD mesh'!$B$84:$BI$84,$E811:$BL811)+'FD inverse'!$A$9*$C812/Setup!$B$17+INDEX('FD inverse'!$A$9:$BH$9,1,'FD mesh'!$B$15+1)*Setup!$B$22</f>
        <v>24.0183248292492</v>
      </c>
      <c r="L812" s="0" t="n">
        <f aca="false">SUMPRODUCT('FD inverse'!$A$10:$BH$10,'FD mesh'!$B$84:$BI$84,$E811:$BL811)+'FD inverse'!$A$10*$C812/Setup!$B$17+INDEX('FD inverse'!$A$10:$BH$10,1,'FD mesh'!$B$15+1)*Setup!$B$22</f>
        <v>23.9553129604539</v>
      </c>
      <c r="M812" s="0" t="n">
        <f aca="false">SUMPRODUCT('FD inverse'!$A$11:$BH$11,'FD mesh'!$B$84:$BI$84,$E811:$BL811)+'FD inverse'!$A$11*$C812/Setup!$B$17+INDEX('FD inverse'!$A$11:$BH$11,1,'FD mesh'!$B$15+1)*Setup!$B$22</f>
        <v>23.8981218495335</v>
      </c>
      <c r="N812" s="0" t="n">
        <f aca="false">SUMPRODUCT('FD inverse'!$A$12:$BH$12,'FD mesh'!$B$84:$BI$84,$E811:$BL811)+'FD inverse'!$A$12*$C812/Setup!$B$17+INDEX('FD inverse'!$A$12:$BH$12,1,'FD mesh'!$B$15+1)*Setup!$B$22</f>
        <v>23.8473173183381</v>
      </c>
      <c r="O812" s="0" t="n">
        <f aca="false">SUMPRODUCT('FD inverse'!$A$13:$BH$13,'FD mesh'!$B$84:$BI$84,$E811:$BL811)+'FD inverse'!$A$13*$C812/Setup!$B$17+INDEX('FD inverse'!$A$13:$BH$13,1,'FD mesh'!$B$15+1)*Setup!$B$22</f>
        <v>23.8033514033098</v>
      </c>
      <c r="P812" s="0" t="n">
        <f aca="false">SUMPRODUCT('FD inverse'!$A$14:$BH$14,'FD mesh'!$B$84:$BI$84,$E811:$BL811)+'FD inverse'!$A$14*$C812/Setup!$B$17+INDEX('FD inverse'!$A$14:$BH$14,1,'FD mesh'!$B$15+1)*Setup!$B$22</f>
        <v>23.7665678251606</v>
      </c>
      <c r="Q812" s="0" t="n">
        <f aca="false">SUMPRODUCT('FD inverse'!$A$15:$BH$15,'FD mesh'!$B$84:$BI$84,$E811:$BL811)+'FD inverse'!$A$15*$C812/Setup!$B$17+INDEX('FD inverse'!$A$15:$BH$15,1,'FD mesh'!$B$15+1)*Setup!$B$22</f>
        <v>23.7372063827094</v>
      </c>
      <c r="R812" s="0" t="n">
        <f aca="false">SUMPRODUCT('FD inverse'!$A$16:$BH$16,'FD mesh'!$B$84:$BI$84,$E811:$BL811)+'FD inverse'!$A$16*$C812/Setup!$B$17+INDEX('FD inverse'!$A$16:$BH$16,1,'FD mesh'!$B$15+1)*Setup!$B$22</f>
        <v>23.7154062159251</v>
      </c>
      <c r="S812" s="0" t="n">
        <f aca="false">SUMPRODUCT('FD inverse'!$A$17:$BH$17,'FD mesh'!$B$84:$BI$84,$E811:$BL811)+'FD inverse'!$A$17*$C812/Setup!$B$17+INDEX('FD inverse'!$A$17:$BH$17,1,'FD mesh'!$B$15+1)*Setup!$B$22</f>
        <v>23.1361838058393</v>
      </c>
      <c r="T812" s="0" t="n">
        <f aca="false">SUMPRODUCT('FD inverse'!$A$18:$BH$18,'FD mesh'!$B$84:$BI$84,$E811:$BL811)+'FD inverse'!$A$18*$C812/Setup!$B$17+INDEX('FD inverse'!$A$18:$BH$18,1,'FD mesh'!$B$15+1)*Setup!$B$22</f>
        <v>22.560608196542</v>
      </c>
      <c r="U812" s="0" t="n">
        <f aca="false">SUMPRODUCT('FD inverse'!$A$19:$BH$19,'FD mesh'!$B$84:$BI$84,$E811:$BL811)+'FD inverse'!$A$19*$C812/Setup!$B$17+INDEX('FD inverse'!$A$19:$BH$19,1,'FD mesh'!$B$15+1)*Setup!$B$22</f>
        <v>21.9885123424525</v>
      </c>
      <c r="V812" s="0" t="n">
        <f aca="false">SUMPRODUCT('FD inverse'!$A$20:$BH$20,'FD mesh'!$B$84:$BI$84,$E811:$BL811)+'FD inverse'!$A$20*$C812/Setup!$B$17+INDEX('FD inverse'!$A$20:$BH$20,1,'FD mesh'!$B$15+1)*Setup!$B$22</f>
        <v>21.4197094856686</v>
      </c>
      <c r="W812" s="0" t="n">
        <f aca="false">SUMPRODUCT('FD inverse'!$A$21:$BH$21,'FD mesh'!$B$84:$BI$84,$E811:$BL811)+'FD inverse'!$A$21*$C812/Setup!$B$17+INDEX('FD inverse'!$A$21:$BH$21,1,'FD mesh'!$B$15+1)*Setup!$B$22</f>
        <v>20.8539952418574</v>
      </c>
      <c r="X812" s="0" t="n">
        <f aca="false">SUMPRODUCT('FD inverse'!$A$22:$BH$22,'FD mesh'!$B$84:$BI$84,$E811:$BL811)+'FD inverse'!$A$22*$C812/Setup!$B$17+INDEX('FD inverse'!$A$22:$BH$22,1,'FD mesh'!$B$15+1)*Setup!$B$22</f>
        <v>20.2911495570682</v>
      </c>
      <c r="Y812" s="0" t="n">
        <f aca="false">SUMPRODUCT('FD inverse'!$A$23:$BH$23,'FD mesh'!$B$84:$BI$84,$E811:$BL811)+'FD inverse'!$A$23*$C812/Setup!$B$17+INDEX('FD inverse'!$A$23:$BH$23,1,'FD mesh'!$B$15+1)*Setup!$B$22</f>
        <v>19.730938543499</v>
      </c>
      <c r="Z812" s="0" t="n">
        <f aca="false">SUMPRODUCT('FD inverse'!$A$24:$BH$24,'FD mesh'!$B$84:$BI$84,$E811:$BL811)+'FD inverse'!$A$24*$C812/Setup!$B$17+INDEX('FD inverse'!$A$24:$BH$24,1,'FD mesh'!$B$15+1)*Setup!$B$22</f>
        <v>19.1731162028659</v>
      </c>
      <c r="AA812" s="0" t="n">
        <f aca="false">SUMPRODUCT('FD inverse'!$A$25:$BH$25,'FD mesh'!$B$84:$BI$84,$E811:$BL811)+'FD inverse'!$A$25*$C812/Setup!$B$17+INDEX('FD inverse'!$A$25:$BH$25,1,'FD mesh'!$B$15+1)*Setup!$B$22</f>
        <v>18.6174260465681</v>
      </c>
      <c r="AB812" s="0" t="n">
        <f aca="false">SUMPRODUCT('FD inverse'!$A$26:$BH$26,'FD mesh'!$B$84:$BI$84,$E811:$BL811)+'FD inverse'!$A$26*$C812/Setup!$B$17+INDEX('FD inverse'!$A$26:$BH$26,1,'FD mesh'!$B$15+1)*Setup!$B$22</f>
        <v>18.0636026223163</v>
      </c>
      <c r="AC812" s="0" t="n">
        <f aca="false">SUMPRODUCT('FD inverse'!$A$27:$BH$27,'FD mesh'!$B$84:$BI$84,$E811:$BL811)+'FD inverse'!$A$27*$C812/Setup!$B$17+INDEX('FD inverse'!$A$27:$BH$27,1,'FD mesh'!$B$15+1)*Setup!$B$22</f>
        <v>17.5113729573007</v>
      </c>
      <c r="AD812" s="0" t="n">
        <f aca="false">SUMPRODUCT('FD inverse'!$A$28:$BH$28,'FD mesh'!$B$84:$BI$84,$E811:$BL811)+'FD inverse'!$A$28*$C812/Setup!$B$17+INDEX('FD inverse'!$A$28:$BH$28,1,'FD mesh'!$B$15+1)*Setup!$B$22</f>
        <v>16.9604579283247</v>
      </c>
      <c r="AE812" s="0" t="n">
        <f aca="false">SUMPRODUCT('FD inverse'!$A$29:$BH$29,'FD mesh'!$B$84:$BI$84,$E811:$BL811)+'FD inverse'!$A$29*$C812/Setup!$B$17+INDEX('FD inverse'!$A$29:$BH$29,1,'FD mesh'!$B$15+1)*Setup!$B$22</f>
        <v>16.4105735696249</v>
      </c>
      <c r="AF812" s="0" t="n">
        <f aca="false">SUMPRODUCT('FD inverse'!$A$30:$BH$30,'FD mesh'!$B$84:$BI$84,$E811:$BL811)+'FD inverse'!$A$30*$C812/Setup!$B$17+INDEX('FD inverse'!$A$30:$BH$30,1,'FD mesh'!$B$15+1)*Setup!$B$22</f>
        <v>15.861432329333</v>
      </c>
      <c r="AG812" s="0" t="n">
        <f aca="false">SUMPRODUCT('FD inverse'!$A$31:$BH$31,'FD mesh'!$B$84:$BI$84,$E811:$BL811)+'FD inverse'!$A$31*$C812/Setup!$B$17+INDEX('FD inverse'!$A$31:$BH$31,1,'FD mesh'!$B$15+1)*Setup!$B$22</f>
        <v>15.3127442857258</v>
      </c>
      <c r="AH812" s="0" t="n">
        <f aca="false">SUMPRODUCT('FD inverse'!$A$32:$BH$32,'FD mesh'!$B$84:$BI$84,$E811:$BL811)+'FD inverse'!$A$32*$C812/Setup!$B$17+INDEX('FD inverse'!$A$32:$BH$32,1,'FD mesh'!$B$15+1)*Setup!$B$22</f>
        <v>15.2897605945765</v>
      </c>
      <c r="AI812" s="0" t="n">
        <f aca="false">SUMPRODUCT('FD inverse'!$A$33:$BH$33,'FD mesh'!$B$84:$BI$84,$E811:$BL811)+'FD inverse'!$A$33*$C812/Setup!$B$17+INDEX('FD inverse'!$A$33:$BH$33,1,'FD mesh'!$B$15+1)*Setup!$B$22</f>
        <v>15.2670346054645</v>
      </c>
      <c r="AJ812" s="0" t="n">
        <f aca="false">SUMPRODUCT('FD inverse'!$A$34:$BH$34,'FD mesh'!$B$84:$BI$84,$E811:$BL811)+'FD inverse'!$A$34*$C812/Setup!$B$17+INDEX('FD inverse'!$A$34:$BH$34,1,'FD mesh'!$B$15+1)*Setup!$B$22</f>
        <v>15.244545285133</v>
      </c>
      <c r="AK812" s="0" t="n">
        <f aca="false">SUMPRODUCT('FD inverse'!$A$35:$BH$35,'FD mesh'!$B$84:$BI$84,$E811:$BL811)+'FD inverse'!$A$35*$C812/Setup!$B$17+INDEX('FD inverse'!$A$35:$BH$35,1,'FD mesh'!$B$15+1)*Setup!$B$22</f>
        <v>15.2222717935236</v>
      </c>
      <c r="AL812" s="0" t="n">
        <f aca="false">SUMPRODUCT('FD inverse'!$A$36:$BH$36,'FD mesh'!$B$84:$BI$84,$E811:$BL811)+'FD inverse'!$A$36*$C812/Setup!$B$17+INDEX('FD inverse'!$A$36:$BH$36,1,'FD mesh'!$B$15+1)*Setup!$B$22</f>
        <v>15.2001935584935</v>
      </c>
      <c r="AM812" s="0" t="n">
        <f aca="false">SUMPRODUCT('FD inverse'!$A$37:$BH$37,'FD mesh'!$B$84:$BI$84,$E811:$BL811)+'FD inverse'!$A$37*$C812/Setup!$B$17+INDEX('FD inverse'!$A$37:$BH$37,1,'FD mesh'!$B$15+1)*Setup!$B$22</f>
        <v>15.1782903265417</v>
      </c>
      <c r="AN812" s="0" t="n">
        <f aca="false">SUMPRODUCT('FD inverse'!$A$38:$BH$38,'FD mesh'!$B$84:$BI$84,$E811:$BL811)+'FD inverse'!$A$38*$C812/Setup!$B$17+INDEX('FD inverse'!$A$38:$BH$38,1,'FD mesh'!$B$15+1)*Setup!$B$22</f>
        <v>15.1565421918822</v>
      </c>
      <c r="AO812" s="0" t="n">
        <f aca="false">SUMPRODUCT('FD inverse'!$A$39:$BH$39,'FD mesh'!$B$84:$BI$84,$E811:$BL811)+'FD inverse'!$A$39*$C812/Setup!$B$17+INDEX('FD inverse'!$A$39:$BH$39,1,'FD mesh'!$B$15+1)*Setup!$B$22</f>
        <v>15.134929606156</v>
      </c>
      <c r="AP812" s="0" t="n">
        <f aca="false">SUMPRODUCT('FD inverse'!$A$40:$BH$40,'FD mesh'!$B$84:$BI$84,$E811:$BL811)+'FD inverse'!$A$40*$C812/Setup!$B$17+INDEX('FD inverse'!$A$40:$BH$40,1,'FD mesh'!$B$15+1)*Setup!$B$22</f>
        <v>15.1134333710191</v>
      </c>
      <c r="AQ812" s="0" t="n">
        <f aca="false">SUMPRODUCT('FD inverse'!$A$41:$BH$41,'FD mesh'!$B$84:$BI$84,$E811:$BL811)+'FD inverse'!$A$41*$C812/Setup!$B$17+INDEX('FD inverse'!$A$41:$BH$41,1,'FD mesh'!$B$15+1)*Setup!$B$22</f>
        <v>15.092034615794</v>
      </c>
      <c r="AR812" s="0" t="n">
        <f aca="false">SUMPRODUCT('FD inverse'!$A$42:$BH$42,'FD mesh'!$B$84:$BI$84,$E811:$BL811)+'FD inverse'!$A$42*$C812/Setup!$B$17+INDEX('FD inverse'!$A$42:$BH$42,1,'FD mesh'!$B$15+1)*Setup!$B$22</f>
        <v>15.0707147623205</v>
      </c>
      <c r="AS812" s="0" t="n">
        <f aca="false">SUMPRODUCT('FD inverse'!$A$43:$BH$43,'FD mesh'!$B$84:$BI$84,$E811:$BL811)+'FD inverse'!$A$43*$C812/Setup!$B$17+INDEX('FD inverse'!$A$43:$BH$43,1,'FD mesh'!$B$15+1)*Setup!$B$22</f>
        <v>0</v>
      </c>
      <c r="AT812" s="0" t="n">
        <f aca="false">SUMPRODUCT('FD inverse'!$A$44:$BH$44,'FD mesh'!$B$84:$BI$84,$E811:$BL811)+'FD inverse'!$A$44*$C812/Setup!$B$17+INDEX('FD inverse'!$A$44:$BH$44,1,'FD mesh'!$B$15+1)*Setup!$B$22</f>
        <v>0</v>
      </c>
      <c r="AU812" s="0" t="n">
        <f aca="false">SUMPRODUCT('FD inverse'!$A$45:$BH$45,'FD mesh'!$B$84:$BI$84,$E811:$BL811)+'FD inverse'!$A$45*$C812/Setup!$B$17+INDEX('FD inverse'!$A$45:$BH$45,1,'FD mesh'!$B$15+1)*Setup!$B$22</f>
        <v>0</v>
      </c>
      <c r="AV812" s="0" t="n">
        <f aca="false">SUMPRODUCT('FD inverse'!$A$46:$BH$46,'FD mesh'!$B$84:$BI$84,$E811:$BL811)+'FD inverse'!$A$46*$C812/Setup!$B$17+INDEX('FD inverse'!$A$46:$BH$46,1,'FD mesh'!$B$15+1)*Setup!$B$22</f>
        <v>0</v>
      </c>
      <c r="AW812" s="0" t="n">
        <f aca="false">SUMPRODUCT('FD inverse'!$A$47:$BH$47,'FD mesh'!$B$84:$BI$84,$E811:$BL811)+'FD inverse'!$A$47*$C812/Setup!$B$17+INDEX('FD inverse'!$A$47:$BH$47,1,'FD mesh'!$B$15+1)*Setup!$B$22</f>
        <v>0</v>
      </c>
      <c r="AX812" s="0" t="n">
        <f aca="false">SUMPRODUCT('FD inverse'!$A$48:$BH$48,'FD mesh'!$B$84:$BI$84,$E811:$BL811)+'FD inverse'!$A$48*$C812/Setup!$B$17+INDEX('FD inverse'!$A$48:$BH$48,1,'FD mesh'!$B$15+1)*Setup!$B$22</f>
        <v>0</v>
      </c>
      <c r="AY812" s="0" t="n">
        <f aca="false">SUMPRODUCT('FD inverse'!$A$49:$BH$49,'FD mesh'!$B$84:$BI$84,$E811:$BL811)+'FD inverse'!$A$49*$C812/Setup!$B$17+INDEX('FD inverse'!$A$49:$BH$49,1,'FD mesh'!$B$15+1)*Setup!$B$22</f>
        <v>0</v>
      </c>
      <c r="AZ812" s="0" t="n">
        <f aca="false">SUMPRODUCT('FD inverse'!$A$50:$BH$50,'FD mesh'!$B$84:$BI$84,$E811:$BL811)+'FD inverse'!$A$50*$C812/Setup!$B$17+INDEX('FD inverse'!$A$50:$BH$50,1,'FD mesh'!$B$15+1)*Setup!$B$22</f>
        <v>0</v>
      </c>
      <c r="BA812" s="0" t="n">
        <f aca="false">SUMPRODUCT('FD inverse'!$A$51:$BH$51,'FD mesh'!$B$84:$BI$84,$E811:$BL811)+'FD inverse'!$A$51*$C812/Setup!$B$17+INDEX('FD inverse'!$A$51:$BH$51,1,'FD mesh'!$B$15+1)*Setup!$B$22</f>
        <v>0</v>
      </c>
      <c r="BB812" s="0" t="n">
        <f aca="false">SUMPRODUCT('FD inverse'!$A$52:$BH$52,'FD mesh'!$B$84:$BI$84,$E811:$BL811)+'FD inverse'!$A$52*$C812/Setup!$B$17+INDEX('FD inverse'!$A$52:$BH$52,1,'FD mesh'!$B$15+1)*Setup!$B$22</f>
        <v>0</v>
      </c>
      <c r="BC812" s="0" t="n">
        <f aca="false">SUMPRODUCT('FD inverse'!$A$53:$BH$53,'FD mesh'!$B$84:$BI$84,$E811:$BL811)+'FD inverse'!$A$53*$C812/Setup!$B$17+INDEX('FD inverse'!$A$53:$BH$53,1,'FD mesh'!$B$15+1)*Setup!$B$22</f>
        <v>0</v>
      </c>
      <c r="BD812" s="0" t="n">
        <f aca="false">SUMPRODUCT('FD inverse'!$A$54:$BH$54,'FD mesh'!$B$84:$BI$84,$E811:$BL811)+'FD inverse'!$A$54*$C812/Setup!$B$17+INDEX('FD inverse'!$A$54:$BH$54,1,'FD mesh'!$B$15+1)*Setup!$B$22</f>
        <v>0</v>
      </c>
      <c r="BE812" s="0" t="n">
        <f aca="false">SUMPRODUCT('FD inverse'!$A$55:$BH$55,'FD mesh'!$B$84:$BI$84,$E811:$BL811)+'FD inverse'!$A$55*$C812/Setup!$B$17+INDEX('FD inverse'!$A$55:$BH$55,1,'FD mesh'!$B$15+1)*Setup!$B$22</f>
        <v>0</v>
      </c>
      <c r="BF812" s="0" t="n">
        <f aca="false">SUMPRODUCT('FD inverse'!$A$56:$BH$56,'FD mesh'!$B$84:$BI$84,$E811:$BL811)+'FD inverse'!$A$56*$C812/Setup!$B$17+INDEX('FD inverse'!$A$56:$BH$56,1,'FD mesh'!$B$15+1)*Setup!$B$22</f>
        <v>0</v>
      </c>
      <c r="BG812" s="0" t="n">
        <f aca="false">SUMPRODUCT('FD inverse'!$A$57:$BH$57,'FD mesh'!$B$84:$BI$84,$E811:$BL811)+'FD inverse'!$A$57*$C812/Setup!$B$17+INDEX('FD inverse'!$A$57:$BH$57,1,'FD mesh'!$B$15+1)*Setup!$B$22</f>
        <v>0</v>
      </c>
      <c r="BH812" s="0" t="n">
        <f aca="false">SUMPRODUCT('FD inverse'!$A$58:$BH$58,'FD mesh'!$B$84:$BI$84,$E811:$BL811)+'FD inverse'!$A$58*$C812/Setup!$B$17+INDEX('FD inverse'!$A$58:$BH$58,1,'FD mesh'!$B$15+1)*Setup!$B$22</f>
        <v>0</v>
      </c>
      <c r="BI812" s="0" t="n">
        <f aca="false">SUMPRODUCT('FD inverse'!$A$59:$BH$59,'FD mesh'!$B$84:$BI$84,$E811:$BL811)+'FD inverse'!$A$59*$C812/Setup!$B$17+INDEX('FD inverse'!$A$59:$BH$59,1,'FD mesh'!$B$15+1)*Setup!$B$22</f>
        <v>0</v>
      </c>
      <c r="BJ812" s="0" t="n">
        <f aca="false">SUMPRODUCT('FD inverse'!$A$60:$BH$60,'FD mesh'!$B$84:$BI$84,$E811:$BL811)+'FD inverse'!$A$60*$C812/Setup!$B$17+INDEX('FD inverse'!$A$60:$BH$60,1,'FD mesh'!$B$15+1)*Setup!$B$22</f>
        <v>0</v>
      </c>
      <c r="BK812" s="0" t="n">
        <f aca="false">SUMPRODUCT('FD inverse'!$A$61:$BH$61,'FD mesh'!$B$84:$BI$84,$E811:$BL811)+'FD inverse'!$A$61*$C812/Setup!$B$17+INDEX('FD inverse'!$A$61:$BH$61,1,'FD mesh'!$B$15+1)*Setup!$B$22</f>
        <v>0</v>
      </c>
      <c r="BL812" s="0" t="n">
        <f aca="false">SUMPRODUCT('FD inverse'!$A$62:$BH$62,'FD mesh'!$B$84:$BI$84,$E811:$BL811)+'FD inverse'!$A$62*$C812/Setup!$B$17+INDEX('FD inverse'!$A$62:$BH$62,1,'FD mesh'!$B$15+1)*Setup!$B$22</f>
        <v>0</v>
      </c>
    </row>
    <row r="813" customFormat="false" ht="15" hidden="false" customHeight="false" outlineLevel="0" collapsed="false">
      <c r="A813" s="0" t="n">
        <v>808</v>
      </c>
      <c r="B813" s="0" t="n">
        <f aca="false">A813*Setup!$B$11/3600</f>
        <v>67.3333333333333</v>
      </c>
      <c r="C813" s="0" t="n">
        <f aca="false">Setup!$B$7+Setup!$B$8*COS(2*PI()*(B813-Setup!$B$9)/24)</f>
        <v>26.5711504387462</v>
      </c>
      <c r="D813" s="0" t="n">
        <f aca="false">(C813-E813)/Setup!$B$17</f>
        <v>7.70298832769143</v>
      </c>
      <c r="E813" s="0" t="n">
        <f aca="false">SUMPRODUCT('FD inverse'!$A$3:$BH$3,'FD mesh'!$B$84:$BI$84,$E812:$BL812)+'FD inverse'!$A$3*$C813/Setup!$B$17+INDEX('FD inverse'!$A$3:$BH$3,1,'FD mesh'!$B$15+1)*Setup!$B$22</f>
        <v>25.5697619561463</v>
      </c>
      <c r="F813" s="0" t="n">
        <f aca="false">SUMPRODUCT('FD inverse'!$A$4:$BH$4,'FD mesh'!$B$84:$BI$84,$E812:$BL812)+'FD inverse'!$A$4*$C813/Setup!$B$17+INDEX('FD inverse'!$A$4:$BH$4,1,'FD mesh'!$B$15+1)*Setup!$B$22</f>
        <v>25.3332290872021</v>
      </c>
      <c r="G813" s="0" t="n">
        <f aca="false">SUMPRODUCT('FD inverse'!$A$5:$BH$5,'FD mesh'!$B$84:$BI$84,$E812:$BL812)+'FD inverse'!$A$5*$C813/Setup!$B$17+INDEX('FD inverse'!$A$5:$BH$5,1,'FD mesh'!$B$15+1)*Setup!$B$22</f>
        <v>25.0853048915163</v>
      </c>
      <c r="H813" s="0" t="n">
        <f aca="false">SUMPRODUCT('FD inverse'!$A$6:$BH$6,'FD mesh'!$B$84:$BI$84,$E812:$BL812)+'FD inverse'!$A$6*$C813/Setup!$B$17+INDEX('FD inverse'!$A$6:$BH$6,1,'FD mesh'!$B$15+1)*Setup!$B$22</f>
        <v>24.2381934008702</v>
      </c>
      <c r="I813" s="0" t="n">
        <f aca="false">SUMPRODUCT('FD inverse'!$A$7:$BH$7,'FD mesh'!$B$84:$BI$84,$E812:$BL812)+'FD inverse'!$A$7*$C813/Setup!$B$17+INDEX('FD inverse'!$A$7:$BH$7,1,'FD mesh'!$B$15+1)*Setup!$B$22</f>
        <v>24.1642353439641</v>
      </c>
      <c r="J813" s="0" t="n">
        <f aca="false">SUMPRODUCT('FD inverse'!$A$8:$BH$8,'FD mesh'!$B$84:$BI$84,$E812:$BL812)+'FD inverse'!$A$8*$C813/Setup!$B$17+INDEX('FD inverse'!$A$8:$BH$8,1,'FD mesh'!$B$15+1)*Setup!$B$22</f>
        <v>24.0934020480468</v>
      </c>
      <c r="K813" s="0" t="n">
        <f aca="false">SUMPRODUCT('FD inverse'!$A$9:$BH$9,'FD mesh'!$B$84:$BI$84,$E812:$BL812)+'FD inverse'!$A$9*$C813/Setup!$B$17+INDEX('FD inverse'!$A$9:$BH$9,1,'FD mesh'!$B$15+1)*Setup!$B$22</f>
        <v>24.0266576444991</v>
      </c>
      <c r="L813" s="0" t="n">
        <f aca="false">SUMPRODUCT('FD inverse'!$A$10:$BH$10,'FD mesh'!$B$84:$BI$84,$E812:$BL812)+'FD inverse'!$A$10*$C813/Setup!$B$17+INDEX('FD inverse'!$A$10:$BH$10,1,'FD mesh'!$B$15+1)*Setup!$B$22</f>
        <v>23.9648293561432</v>
      </c>
      <c r="M813" s="0" t="n">
        <f aca="false">SUMPRODUCT('FD inverse'!$A$11:$BH$11,'FD mesh'!$B$84:$BI$84,$E812:$BL812)+'FD inverse'!$A$11*$C813/Setup!$B$17+INDEX('FD inverse'!$A$11:$BH$11,1,'FD mesh'!$B$15+1)*Setup!$B$22</f>
        <v>23.9086154605244</v>
      </c>
      <c r="N813" s="0" t="n">
        <f aca="false">SUMPRODUCT('FD inverse'!$A$12:$BH$12,'FD mesh'!$B$84:$BI$84,$E812:$BL812)+'FD inverse'!$A$12*$C813/Setup!$B$17+INDEX('FD inverse'!$A$12:$BH$12,1,'FD mesh'!$B$15+1)*Setup!$B$22</f>
        <v>23.8585924858441</v>
      </c>
      <c r="O813" s="0" t="n">
        <f aca="false">SUMPRODUCT('FD inverse'!$A$13:$BH$13,'FD mesh'!$B$84:$BI$84,$E812:$BL812)+'FD inverse'!$A$13*$C813/Setup!$B$17+INDEX('FD inverse'!$A$13:$BH$13,1,'FD mesh'!$B$15+1)*Setup!$B$22</f>
        <v>23.8152215273916</v>
      </c>
      <c r="P813" s="0" t="n">
        <f aca="false">SUMPRODUCT('FD inverse'!$A$14:$BH$14,'FD mesh'!$B$84:$BI$84,$E812:$BL812)+'FD inverse'!$A$14*$C813/Setup!$B$17+INDEX('FD inverse'!$A$14:$BH$14,1,'FD mesh'!$B$15+1)*Setup!$B$22</f>
        <v>23.7788535919962</v>
      </c>
      <c r="Q813" s="0" t="n">
        <f aca="false">SUMPRODUCT('FD inverse'!$A$15:$BH$15,'FD mesh'!$B$84:$BI$84,$E812:$BL812)+'FD inverse'!$A$15*$C813/Setup!$B$17+INDEX('FD inverse'!$A$15:$BH$15,1,'FD mesh'!$B$15+1)*Setup!$B$22</f>
        <v>23.7497338966218</v>
      </c>
      <c r="R813" s="0" t="n">
        <f aca="false">SUMPRODUCT('FD inverse'!$A$16:$BH$16,'FD mesh'!$B$84:$BI$84,$E812:$BL812)+'FD inverse'!$A$16*$C813/Setup!$B$17+INDEX('FD inverse'!$A$16:$BH$16,1,'FD mesh'!$B$15+1)*Setup!$B$22</f>
        <v>23.7280050649126</v>
      </c>
      <c r="S813" s="0" t="n">
        <f aca="false">SUMPRODUCT('FD inverse'!$A$17:$BH$17,'FD mesh'!$B$84:$BI$84,$E812:$BL812)+'FD inverse'!$A$17*$C813/Setup!$B$17+INDEX('FD inverse'!$A$17:$BH$17,1,'FD mesh'!$B$15+1)*Setup!$B$22</f>
        <v>23.1483170811995</v>
      </c>
      <c r="T813" s="0" t="n">
        <f aca="false">SUMPRODUCT('FD inverse'!$A$18:$BH$18,'FD mesh'!$B$84:$BI$84,$E812:$BL812)+'FD inverse'!$A$18*$C813/Setup!$B$17+INDEX('FD inverse'!$A$18:$BH$18,1,'FD mesh'!$B$15+1)*Setup!$B$22</f>
        <v>22.5721997470923</v>
      </c>
      <c r="U813" s="0" t="n">
        <f aca="false">SUMPRODUCT('FD inverse'!$A$19:$BH$19,'FD mesh'!$B$84:$BI$84,$E812:$BL812)+'FD inverse'!$A$19*$C813/Setup!$B$17+INDEX('FD inverse'!$A$19:$BH$19,1,'FD mesh'!$B$15+1)*Setup!$B$22</f>
        <v>21.9994936407186</v>
      </c>
      <c r="V813" s="0" t="n">
        <f aca="false">SUMPRODUCT('FD inverse'!$A$20:$BH$20,'FD mesh'!$B$84:$BI$84,$E812:$BL812)+'FD inverse'!$A$20*$C813/Setup!$B$17+INDEX('FD inverse'!$A$20:$BH$20,1,'FD mesh'!$B$15+1)*Setup!$B$22</f>
        <v>21.4300191735489</v>
      </c>
      <c r="W813" s="0" t="n">
        <f aca="false">SUMPRODUCT('FD inverse'!$A$21:$BH$21,'FD mesh'!$B$84:$BI$84,$E812:$BL812)+'FD inverse'!$A$21*$C813/Setup!$B$17+INDEX('FD inverse'!$A$21:$BH$21,1,'FD mesh'!$B$15+1)*Setup!$B$22</f>
        <v>20.8635787002411</v>
      </c>
      <c r="X813" s="0" t="n">
        <f aca="false">SUMPRODUCT('FD inverse'!$A$22:$BH$22,'FD mesh'!$B$84:$BI$84,$E812:$BL812)+'FD inverse'!$A$22*$C813/Setup!$B$17+INDEX('FD inverse'!$A$22:$BH$22,1,'FD mesh'!$B$15+1)*Setup!$B$22</f>
        <v>20.299958501829</v>
      </c>
      <c r="Y813" s="0" t="n">
        <f aca="false">SUMPRODUCT('FD inverse'!$A$23:$BH$23,'FD mesh'!$B$84:$BI$84,$E812:$BL812)+'FD inverse'!$A$23*$C813/Setup!$B$17+INDEX('FD inverse'!$A$23:$BH$23,1,'FD mesh'!$B$15+1)*Setup!$B$22</f>
        <v>19.7389306500181</v>
      </c>
      <c r="Z813" s="0" t="n">
        <f aca="false">SUMPRODUCT('FD inverse'!$A$24:$BH$24,'FD mesh'!$B$84:$BI$84,$E812:$BL812)+'FD inverse'!$A$24*$C813/Setup!$B$17+INDEX('FD inverse'!$A$24:$BH$24,1,'FD mesh'!$B$15+1)*Setup!$B$22</f>
        <v>19.1802547609827</v>
      </c>
      <c r="AA813" s="0" t="n">
        <f aca="false">SUMPRODUCT('FD inverse'!$A$25:$BH$25,'FD mesh'!$B$84:$BI$84,$E812:$BL812)+'FD inverse'!$A$25*$C813/Setup!$B$17+INDEX('FD inverse'!$A$25:$BH$25,1,'FD mesh'!$B$15+1)*Setup!$B$22</f>
        <v>18.6236796476218</v>
      </c>
      <c r="AB813" s="0" t="n">
        <f aca="false">SUMPRODUCT('FD inverse'!$A$26:$BH$26,'FD mesh'!$B$84:$BI$84,$E812:$BL812)+'FD inverse'!$A$26*$C813/Setup!$B$17+INDEX('FD inverse'!$A$26:$BH$26,1,'FD mesh'!$B$15+1)*Setup!$B$22</f>
        <v>18.0689448797137</v>
      </c>
      <c r="AC813" s="0" t="n">
        <f aca="false">SUMPRODUCT('FD inverse'!$A$27:$BH$27,'FD mesh'!$B$84:$BI$84,$E812:$BL812)+'FD inverse'!$A$27*$C813/Setup!$B$17+INDEX('FD inverse'!$A$27:$BH$27,1,'FD mesh'!$B$15+1)*Setup!$B$22</f>
        <v>17.5157822618399</v>
      </c>
      <c r="AD813" s="0" t="n">
        <f aca="false">SUMPRODUCT('FD inverse'!$A$28:$BH$28,'FD mesh'!$B$84:$BI$84,$E812:$BL812)+'FD inverse'!$A$28*$C813/Setup!$B$17+INDEX('FD inverse'!$A$28:$BH$28,1,'FD mesh'!$B$15+1)*Setup!$B$22</f>
        <v>16.9639172393018</v>
      </c>
      <c r="AE813" s="0" t="n">
        <f aca="false">SUMPRODUCT('FD inverse'!$A$29:$BH$29,'FD mesh'!$B$84:$BI$84,$E812:$BL812)+'FD inverse'!$A$29*$C813/Setup!$B$17+INDEX('FD inverse'!$A$29:$BH$29,1,'FD mesh'!$B$15+1)*Setup!$B$22</f>
        <v>16.4130702425656</v>
      </c>
      <c r="AF813" s="0" t="n">
        <f aca="false">SUMPRODUCT('FD inverse'!$A$30:$BH$30,'FD mesh'!$B$84:$BI$84,$E812:$BL812)+'FD inverse'!$A$30*$C813/Setup!$B$17+INDEX('FD inverse'!$A$30:$BH$30,1,'FD mesh'!$B$15+1)*Setup!$B$22</f>
        <v>15.862957981009</v>
      </c>
      <c r="AG813" s="0" t="n">
        <f aca="false">SUMPRODUCT('FD inverse'!$A$31:$BH$31,'FD mesh'!$B$84:$BI$84,$E812:$BL812)+'FD inverse'!$A$31*$C813/Setup!$B$17+INDEX('FD inverse'!$A$31:$BH$31,1,'FD mesh'!$B$15+1)*Setup!$B$22</f>
        <v>15.3132946969457</v>
      </c>
      <c r="AH813" s="0" t="n">
        <f aca="false">SUMPRODUCT('FD inverse'!$A$32:$BH$32,'FD mesh'!$B$84:$BI$84,$E812:$BL812)+'FD inverse'!$A$32*$C813/Setup!$B$17+INDEX('FD inverse'!$A$32:$BH$32,1,'FD mesh'!$B$15+1)*Setup!$B$22</f>
        <v>15.2902697999311</v>
      </c>
      <c r="AI813" s="0" t="n">
        <f aca="false">SUMPRODUCT('FD inverse'!$A$33:$BH$33,'FD mesh'!$B$84:$BI$84,$E812:$BL812)+'FD inverse'!$A$33*$C813/Setup!$B$17+INDEX('FD inverse'!$A$33:$BH$33,1,'FD mesh'!$B$15+1)*Setup!$B$22</f>
        <v>15.2675026743957</v>
      </c>
      <c r="AJ813" s="0" t="n">
        <f aca="false">SUMPRODUCT('FD inverse'!$A$34:$BH$34,'FD mesh'!$B$84:$BI$84,$E812:$BL812)+'FD inverse'!$A$34*$C813/Setup!$B$17+INDEX('FD inverse'!$A$34:$BH$34,1,'FD mesh'!$B$15+1)*Setup!$B$22</f>
        <v>15.2449724961343</v>
      </c>
      <c r="AK813" s="0" t="n">
        <f aca="false">SUMPRODUCT('FD inverse'!$A$35:$BH$35,'FD mesh'!$B$84:$BI$84,$E812:$BL812)+'FD inverse'!$A$35*$C813/Setup!$B$17+INDEX('FD inverse'!$A$35:$BH$35,1,'FD mesh'!$B$15+1)*Setup!$B$22</f>
        <v>15.2226585819218</v>
      </c>
      <c r="AL813" s="0" t="n">
        <f aca="false">SUMPRODUCT('FD inverse'!$A$36:$BH$36,'FD mesh'!$B$84:$BI$84,$E812:$BL812)+'FD inverse'!$A$36*$C813/Setup!$B$17+INDEX('FD inverse'!$A$36:$BH$36,1,'FD mesh'!$B$15+1)*Setup!$B$22</f>
        <v>15.2005404689056</v>
      </c>
      <c r="AM813" s="0" t="n">
        <f aca="false">SUMPRODUCT('FD inverse'!$A$37:$BH$37,'FD mesh'!$B$84:$BI$84,$E812:$BL812)+'FD inverse'!$A$37*$C813/Setup!$B$17+INDEX('FD inverse'!$A$37:$BH$37,1,'FD mesh'!$B$15+1)*Setup!$B$22</f>
        <v>15.1785979699303</v>
      </c>
      <c r="AN813" s="0" t="n">
        <f aca="false">SUMPRODUCT('FD inverse'!$A$38:$BH$38,'FD mesh'!$B$84:$BI$84,$E812:$BL812)+'FD inverse'!$A$38*$C813/Setup!$B$17+INDEX('FD inverse'!$A$38:$BH$38,1,'FD mesh'!$B$15+1)*Setup!$B$22</f>
        <v>15.1568112071245</v>
      </c>
      <c r="AO813" s="0" t="n">
        <f aca="false">SUMPRODUCT('FD inverse'!$A$39:$BH$39,'FD mesh'!$B$84:$BI$84,$E812:$BL812)+'FD inverse'!$A$39*$C813/Setup!$B$17+INDEX('FD inverse'!$A$39:$BH$39,1,'FD mesh'!$B$15+1)*Setup!$B$22</f>
        <v>15.1351606260305</v>
      </c>
      <c r="AP813" s="0" t="n">
        <f aca="false">SUMPRODUCT('FD inverse'!$A$40:$BH$40,'FD mesh'!$B$84:$BI$84,$E812:$BL812)+'FD inverse'!$A$40*$C813/Setup!$B$17+INDEX('FD inverse'!$A$40:$BH$40,1,'FD mesh'!$B$15+1)*Setup!$B$22</f>
        <v>15.1136269925182</v>
      </c>
      <c r="AQ813" s="0" t="n">
        <f aca="false">SUMPRODUCT('FD inverse'!$A$41:$BH$41,'FD mesh'!$B$84:$BI$84,$E812:$BL812)+'FD inverse'!$A$41*$C813/Setup!$B$17+INDEX('FD inverse'!$A$41:$BH$41,1,'FD mesh'!$B$15+1)*Setup!$B$22</f>
        <v>15.0921913746685</v>
      </c>
      <c r="AR813" s="0" t="n">
        <f aca="false">SUMPRODUCT('FD inverse'!$A$42:$BH$42,'FD mesh'!$B$84:$BI$84,$E812:$BL812)+'FD inverse'!$A$42*$C813/Setup!$B$17+INDEX('FD inverse'!$A$42:$BH$42,1,'FD mesh'!$B$15+1)*Setup!$B$22</f>
        <v>15.0708351117717</v>
      </c>
      <c r="AS813" s="0" t="n">
        <f aca="false">SUMPRODUCT('FD inverse'!$A$43:$BH$43,'FD mesh'!$B$84:$BI$84,$E812:$BL812)+'FD inverse'!$A$43*$C813/Setup!$B$17+INDEX('FD inverse'!$A$43:$BH$43,1,'FD mesh'!$B$15+1)*Setup!$B$22</f>
        <v>0</v>
      </c>
      <c r="AT813" s="0" t="n">
        <f aca="false">SUMPRODUCT('FD inverse'!$A$44:$BH$44,'FD mesh'!$B$84:$BI$84,$E812:$BL812)+'FD inverse'!$A$44*$C813/Setup!$B$17+INDEX('FD inverse'!$A$44:$BH$44,1,'FD mesh'!$B$15+1)*Setup!$B$22</f>
        <v>0</v>
      </c>
      <c r="AU813" s="0" t="n">
        <f aca="false">SUMPRODUCT('FD inverse'!$A$45:$BH$45,'FD mesh'!$B$84:$BI$84,$E812:$BL812)+'FD inverse'!$A$45*$C813/Setup!$B$17+INDEX('FD inverse'!$A$45:$BH$45,1,'FD mesh'!$B$15+1)*Setup!$B$22</f>
        <v>0</v>
      </c>
      <c r="AV813" s="0" t="n">
        <f aca="false">SUMPRODUCT('FD inverse'!$A$46:$BH$46,'FD mesh'!$B$84:$BI$84,$E812:$BL812)+'FD inverse'!$A$46*$C813/Setup!$B$17+INDEX('FD inverse'!$A$46:$BH$46,1,'FD mesh'!$B$15+1)*Setup!$B$22</f>
        <v>0</v>
      </c>
      <c r="AW813" s="0" t="n">
        <f aca="false">SUMPRODUCT('FD inverse'!$A$47:$BH$47,'FD mesh'!$B$84:$BI$84,$E812:$BL812)+'FD inverse'!$A$47*$C813/Setup!$B$17+INDEX('FD inverse'!$A$47:$BH$47,1,'FD mesh'!$B$15+1)*Setup!$B$22</f>
        <v>0</v>
      </c>
      <c r="AX813" s="0" t="n">
        <f aca="false">SUMPRODUCT('FD inverse'!$A$48:$BH$48,'FD mesh'!$B$84:$BI$84,$E812:$BL812)+'FD inverse'!$A$48*$C813/Setup!$B$17+INDEX('FD inverse'!$A$48:$BH$48,1,'FD mesh'!$B$15+1)*Setup!$B$22</f>
        <v>0</v>
      </c>
      <c r="AY813" s="0" t="n">
        <f aca="false">SUMPRODUCT('FD inverse'!$A$49:$BH$49,'FD mesh'!$B$84:$BI$84,$E812:$BL812)+'FD inverse'!$A$49*$C813/Setup!$B$17+INDEX('FD inverse'!$A$49:$BH$49,1,'FD mesh'!$B$15+1)*Setup!$B$22</f>
        <v>0</v>
      </c>
      <c r="AZ813" s="0" t="n">
        <f aca="false">SUMPRODUCT('FD inverse'!$A$50:$BH$50,'FD mesh'!$B$84:$BI$84,$E812:$BL812)+'FD inverse'!$A$50*$C813/Setup!$B$17+INDEX('FD inverse'!$A$50:$BH$50,1,'FD mesh'!$B$15+1)*Setup!$B$22</f>
        <v>0</v>
      </c>
      <c r="BA813" s="0" t="n">
        <f aca="false">SUMPRODUCT('FD inverse'!$A$51:$BH$51,'FD mesh'!$B$84:$BI$84,$E812:$BL812)+'FD inverse'!$A$51*$C813/Setup!$B$17+INDEX('FD inverse'!$A$51:$BH$51,1,'FD mesh'!$B$15+1)*Setup!$B$22</f>
        <v>0</v>
      </c>
      <c r="BB813" s="0" t="n">
        <f aca="false">SUMPRODUCT('FD inverse'!$A$52:$BH$52,'FD mesh'!$B$84:$BI$84,$E812:$BL812)+'FD inverse'!$A$52*$C813/Setup!$B$17+INDEX('FD inverse'!$A$52:$BH$52,1,'FD mesh'!$B$15+1)*Setup!$B$22</f>
        <v>0</v>
      </c>
      <c r="BC813" s="0" t="n">
        <f aca="false">SUMPRODUCT('FD inverse'!$A$53:$BH$53,'FD mesh'!$B$84:$BI$84,$E812:$BL812)+'FD inverse'!$A$53*$C813/Setup!$B$17+INDEX('FD inverse'!$A$53:$BH$53,1,'FD mesh'!$B$15+1)*Setup!$B$22</f>
        <v>0</v>
      </c>
      <c r="BD813" s="0" t="n">
        <f aca="false">SUMPRODUCT('FD inverse'!$A$54:$BH$54,'FD mesh'!$B$84:$BI$84,$E812:$BL812)+'FD inverse'!$A$54*$C813/Setup!$B$17+INDEX('FD inverse'!$A$54:$BH$54,1,'FD mesh'!$B$15+1)*Setup!$B$22</f>
        <v>0</v>
      </c>
      <c r="BE813" s="0" t="n">
        <f aca="false">SUMPRODUCT('FD inverse'!$A$55:$BH$55,'FD mesh'!$B$84:$BI$84,$E812:$BL812)+'FD inverse'!$A$55*$C813/Setup!$B$17+INDEX('FD inverse'!$A$55:$BH$55,1,'FD mesh'!$B$15+1)*Setup!$B$22</f>
        <v>0</v>
      </c>
      <c r="BF813" s="0" t="n">
        <f aca="false">SUMPRODUCT('FD inverse'!$A$56:$BH$56,'FD mesh'!$B$84:$BI$84,$E812:$BL812)+'FD inverse'!$A$56*$C813/Setup!$B$17+INDEX('FD inverse'!$A$56:$BH$56,1,'FD mesh'!$B$15+1)*Setup!$B$22</f>
        <v>0</v>
      </c>
      <c r="BG813" s="0" t="n">
        <f aca="false">SUMPRODUCT('FD inverse'!$A$57:$BH$57,'FD mesh'!$B$84:$BI$84,$E812:$BL812)+'FD inverse'!$A$57*$C813/Setup!$B$17+INDEX('FD inverse'!$A$57:$BH$57,1,'FD mesh'!$B$15+1)*Setup!$B$22</f>
        <v>0</v>
      </c>
      <c r="BH813" s="0" t="n">
        <f aca="false">SUMPRODUCT('FD inverse'!$A$58:$BH$58,'FD mesh'!$B$84:$BI$84,$E812:$BL812)+'FD inverse'!$A$58*$C813/Setup!$B$17+INDEX('FD inverse'!$A$58:$BH$58,1,'FD mesh'!$B$15+1)*Setup!$B$22</f>
        <v>0</v>
      </c>
      <c r="BI813" s="0" t="n">
        <f aca="false">SUMPRODUCT('FD inverse'!$A$59:$BH$59,'FD mesh'!$B$84:$BI$84,$E812:$BL812)+'FD inverse'!$A$59*$C813/Setup!$B$17+INDEX('FD inverse'!$A$59:$BH$59,1,'FD mesh'!$B$15+1)*Setup!$B$22</f>
        <v>0</v>
      </c>
      <c r="BJ813" s="0" t="n">
        <f aca="false">SUMPRODUCT('FD inverse'!$A$60:$BH$60,'FD mesh'!$B$84:$BI$84,$E812:$BL812)+'FD inverse'!$A$60*$C813/Setup!$B$17+INDEX('FD inverse'!$A$60:$BH$60,1,'FD mesh'!$B$15+1)*Setup!$B$22</f>
        <v>0</v>
      </c>
      <c r="BK813" s="0" t="n">
        <f aca="false">SUMPRODUCT('FD inverse'!$A$61:$BH$61,'FD mesh'!$B$84:$BI$84,$E812:$BL812)+'FD inverse'!$A$61*$C813/Setup!$B$17+INDEX('FD inverse'!$A$61:$BH$61,1,'FD mesh'!$B$15+1)*Setup!$B$22</f>
        <v>0</v>
      </c>
      <c r="BL813" s="0" t="n">
        <f aca="false">SUMPRODUCT('FD inverse'!$A$62:$BH$62,'FD mesh'!$B$84:$BI$84,$E812:$BL812)+'FD inverse'!$A$62*$C813/Setup!$B$17+INDEX('FD inverse'!$A$62:$BH$62,1,'FD mesh'!$B$15+1)*Setup!$B$22</f>
        <v>0</v>
      </c>
    </row>
    <row r="814" customFormat="false" ht="15" hidden="false" customHeight="false" outlineLevel="0" collapsed="false">
      <c r="A814" s="0" t="n">
        <v>809</v>
      </c>
      <c r="B814" s="0" t="n">
        <f aca="false">A814*Setup!$B$11/3600</f>
        <v>67.4166666666667</v>
      </c>
      <c r="C814" s="0" t="n">
        <f aca="false">Setup!$B$7+Setup!$B$8*COS(2*PI()*(B814-Setup!$B$9)/24)</f>
        <v>26.5036938887362</v>
      </c>
      <c r="D814" s="0" t="n">
        <f aca="false">(C814-E814)/Setup!$B$17</f>
        <v>7.44893928867226</v>
      </c>
      <c r="E814" s="0" t="n">
        <f aca="false">SUMPRODUCT('FD inverse'!$A$3:$BH$3,'FD mesh'!$B$84:$BI$84,$E813:$BL813)+'FD inverse'!$A$3*$C814/Setup!$B$17+INDEX('FD inverse'!$A$3:$BH$3,1,'FD mesh'!$B$15+1)*Setup!$B$22</f>
        <v>25.5353317812088</v>
      </c>
      <c r="F814" s="0" t="n">
        <f aca="false">SUMPRODUCT('FD inverse'!$A$4:$BH$4,'FD mesh'!$B$84:$BI$84,$E813:$BL813)+'FD inverse'!$A$4*$C814/Setup!$B$17+INDEX('FD inverse'!$A$4:$BH$4,1,'FD mesh'!$B$15+1)*Setup!$B$22</f>
        <v>25.3061653333639</v>
      </c>
      <c r="G814" s="0" t="n">
        <f aca="false">SUMPRODUCT('FD inverse'!$A$5:$BH$5,'FD mesh'!$B$84:$BI$84,$E813:$BL813)+'FD inverse'!$A$5*$C814/Setup!$B$17+INDEX('FD inverse'!$A$5:$BH$5,1,'FD mesh'!$B$15+1)*Setup!$B$22</f>
        <v>25.0652524645822</v>
      </c>
      <c r="H814" s="0" t="n">
        <f aca="false">SUMPRODUCT('FD inverse'!$A$6:$BH$6,'FD mesh'!$B$84:$BI$84,$E813:$BL813)+'FD inverse'!$A$6*$C814/Setup!$B$17+INDEX('FD inverse'!$A$6:$BH$6,1,'FD mesh'!$B$15+1)*Setup!$B$22</f>
        <v>24.2411636641695</v>
      </c>
      <c r="I814" s="0" t="n">
        <f aca="false">SUMPRODUCT('FD inverse'!$A$7:$BH$7,'FD mesh'!$B$84:$BI$84,$E813:$BL813)+'FD inverse'!$A$7*$C814/Setup!$B$17+INDEX('FD inverse'!$A$7:$BH$7,1,'FD mesh'!$B$15+1)*Setup!$B$22</f>
        <v>24.1691116356078</v>
      </c>
      <c r="J814" s="0" t="n">
        <f aca="false">SUMPRODUCT('FD inverse'!$A$8:$BH$8,'FD mesh'!$B$84:$BI$84,$E813:$BL813)+'FD inverse'!$A$8*$C814/Setup!$B$17+INDEX('FD inverse'!$A$8:$BH$8,1,'FD mesh'!$B$15+1)*Setup!$B$22</f>
        <v>24.0999364752723</v>
      </c>
      <c r="K814" s="0" t="n">
        <f aca="false">SUMPRODUCT('FD inverse'!$A$9:$BH$9,'FD mesh'!$B$84:$BI$84,$E813:$BL813)+'FD inverse'!$A$9*$C814/Setup!$B$17+INDEX('FD inverse'!$A$9:$BH$9,1,'FD mesh'!$B$15+1)*Setup!$B$22</f>
        <v>24.034616434244</v>
      </c>
      <c r="L814" s="0" t="n">
        <f aca="false">SUMPRODUCT('FD inverse'!$A$10:$BH$10,'FD mesh'!$B$84:$BI$84,$E813:$BL813)+'FD inverse'!$A$10*$C814/Setup!$B$17+INDEX('FD inverse'!$A$10:$BH$10,1,'FD mesh'!$B$15+1)*Setup!$B$22</f>
        <v>23.9739918443926</v>
      </c>
      <c r="M814" s="0" t="n">
        <f aca="false">SUMPRODUCT('FD inverse'!$A$11:$BH$11,'FD mesh'!$B$84:$BI$84,$E813:$BL813)+'FD inverse'!$A$11*$C814/Setup!$B$17+INDEX('FD inverse'!$A$11:$BH$11,1,'FD mesh'!$B$15+1)*Setup!$B$22</f>
        <v>23.9187728523285</v>
      </c>
      <c r="N814" s="0" t="n">
        <f aca="false">SUMPRODUCT('FD inverse'!$A$12:$BH$12,'FD mesh'!$B$84:$BI$84,$E813:$BL813)+'FD inverse'!$A$12*$C814/Setup!$B$17+INDEX('FD inverse'!$A$12:$BH$12,1,'FD mesh'!$B$15+1)*Setup!$B$22</f>
        <v>23.8695464218008</v>
      </c>
      <c r="O814" s="0" t="n">
        <f aca="false">SUMPRODUCT('FD inverse'!$A$13:$BH$13,'FD mesh'!$B$84:$BI$84,$E813:$BL813)+'FD inverse'!$A$13*$C814/Setup!$B$17+INDEX('FD inverse'!$A$13:$BH$13,1,'FD mesh'!$B$15+1)*Setup!$B$22</f>
        <v>23.8267824903625</v>
      </c>
      <c r="P814" s="0" t="n">
        <f aca="false">SUMPRODUCT('FD inverse'!$A$14:$BH$14,'FD mesh'!$B$84:$BI$84,$E813:$BL813)+'FD inverse'!$A$14*$C814/Setup!$B$17+INDEX('FD inverse'!$A$14:$BH$14,1,'FD mesh'!$B$15+1)*Setup!$B$22</f>
        <v>23.7908391860457</v>
      </c>
      <c r="Q814" s="0" t="n">
        <f aca="false">SUMPRODUCT('FD inverse'!$A$15:$BH$15,'FD mesh'!$B$84:$BI$84,$E813:$BL813)+'FD inverse'!$A$15*$C814/Setup!$B$17+INDEX('FD inverse'!$A$15:$BH$15,1,'FD mesh'!$B$15+1)*Setup!$B$22</f>
        <v>23.7619670286607</v>
      </c>
      <c r="R814" s="0" t="n">
        <f aca="false">SUMPRODUCT('FD inverse'!$A$16:$BH$16,'FD mesh'!$B$84:$BI$84,$E813:$BL813)+'FD inverse'!$A$16*$C814/Setup!$B$17+INDEX('FD inverse'!$A$16:$BH$16,1,'FD mesh'!$B$15+1)*Setup!$B$22</f>
        <v>23.7403120583192</v>
      </c>
      <c r="S814" s="0" t="n">
        <f aca="false">SUMPRODUCT('FD inverse'!$A$17:$BH$17,'FD mesh'!$B$84:$BI$84,$E813:$BL813)+'FD inverse'!$A$17*$C814/Setup!$B$17+INDEX('FD inverse'!$A$17:$BH$17,1,'FD mesh'!$B$15+1)*Setup!$B$22</f>
        <v>23.1601862201988</v>
      </c>
      <c r="T814" s="0" t="n">
        <f aca="false">SUMPRODUCT('FD inverse'!$A$18:$BH$18,'FD mesh'!$B$84:$BI$84,$E813:$BL813)+'FD inverse'!$A$18*$C814/Setup!$B$17+INDEX('FD inverse'!$A$18:$BH$18,1,'FD mesh'!$B$15+1)*Setup!$B$22</f>
        <v>22.5835533001268</v>
      </c>
      <c r="U814" s="0" t="n">
        <f aca="false">SUMPRODUCT('FD inverse'!$A$19:$BH$19,'FD mesh'!$B$84:$BI$84,$E813:$BL813)+'FD inverse'!$A$19*$C814/Setup!$B$17+INDEX('FD inverse'!$A$19:$BH$19,1,'FD mesh'!$B$15+1)*Setup!$B$22</f>
        <v>22.0102615685191</v>
      </c>
      <c r="V814" s="0" t="n">
        <f aca="false">SUMPRODUCT('FD inverse'!$A$20:$BH$20,'FD mesh'!$B$84:$BI$84,$E813:$BL813)+'FD inverse'!$A$20*$C814/Setup!$B$17+INDEX('FD inverse'!$A$20:$BH$20,1,'FD mesh'!$B$15+1)*Setup!$B$22</f>
        <v>21.4401386842356</v>
      </c>
      <c r="W814" s="0" t="n">
        <f aca="false">SUMPRODUCT('FD inverse'!$A$21:$BH$21,'FD mesh'!$B$84:$BI$84,$E813:$BL813)+'FD inverse'!$A$21*$C814/Setup!$B$17+INDEX('FD inverse'!$A$21:$BH$21,1,'FD mesh'!$B$15+1)*Setup!$B$22</f>
        <v>20.8729938273828</v>
      </c>
      <c r="X814" s="0" t="n">
        <f aca="false">SUMPRODUCT('FD inverse'!$A$22:$BH$22,'FD mesh'!$B$84:$BI$84,$E813:$BL813)+'FD inverse'!$A$22*$C814/Setup!$B$17+INDEX('FD inverse'!$A$22:$BH$22,1,'FD mesh'!$B$15+1)*Setup!$B$22</f>
        <v>20.308619707946</v>
      </c>
      <c r="Y814" s="0" t="n">
        <f aca="false">SUMPRODUCT('FD inverse'!$A$23:$BH$23,'FD mesh'!$B$84:$BI$84,$E813:$BL813)+'FD inverse'!$A$23*$C814/Setup!$B$17+INDEX('FD inverse'!$A$23:$BH$23,1,'FD mesh'!$B$15+1)*Setup!$B$22</f>
        <v>19.7467944577379</v>
      </c>
      <c r="Z814" s="0" t="n">
        <f aca="false">SUMPRODUCT('FD inverse'!$A$24:$BH$24,'FD mesh'!$B$84:$BI$84,$E813:$BL813)+'FD inverse'!$A$24*$C814/Setup!$B$17+INDEX('FD inverse'!$A$24:$BH$24,1,'FD mesh'!$B$15+1)*Setup!$B$22</f>
        <v>19.1872834138016</v>
      </c>
      <c r="AA814" s="0" t="n">
        <f aca="false">SUMPRODUCT('FD inverse'!$A$25:$BH$25,'FD mesh'!$B$84:$BI$84,$E813:$BL813)+'FD inverse'!$A$25*$C814/Setup!$B$17+INDEX('FD inverse'!$A$25:$BH$25,1,'FD mesh'!$B$15+1)*Setup!$B$22</f>
        <v>18.6298408019805</v>
      </c>
      <c r="AB814" s="0" t="n">
        <f aca="false">SUMPRODUCT('FD inverse'!$A$26:$BH$26,'FD mesh'!$B$84:$BI$84,$E813:$BL813)+'FD inverse'!$A$26*$C814/Setup!$B$17+INDEX('FD inverse'!$A$26:$BH$26,1,'FD mesh'!$B$15+1)*Setup!$B$22</f>
        <v>18.0742113298708</v>
      </c>
      <c r="AC814" s="0" t="n">
        <f aca="false">SUMPRODUCT('FD inverse'!$A$27:$BH$27,'FD mesh'!$B$84:$BI$84,$E813:$BL813)+'FD inverse'!$A$27*$C814/Setup!$B$17+INDEX('FD inverse'!$A$27:$BH$27,1,'FD mesh'!$B$15+1)*Setup!$B$22</f>
        <v>17.5201316988072</v>
      </c>
      <c r="AD814" s="0" t="n">
        <f aca="false">SUMPRODUCT('FD inverse'!$A$28:$BH$28,'FD mesh'!$B$84:$BI$84,$E813:$BL813)+'FD inverse'!$A$28*$C814/Setup!$B$17+INDEX('FD inverse'!$A$28:$BH$28,1,'FD mesh'!$B$15+1)*Setup!$B$22</f>
        <v>16.9673320449084</v>
      </c>
      <c r="AE814" s="0" t="n">
        <f aca="false">SUMPRODUCT('FD inverse'!$A$29:$BH$29,'FD mesh'!$B$84:$BI$84,$E813:$BL813)+'FD inverse'!$A$29*$C814/Setup!$B$17+INDEX('FD inverse'!$A$29:$BH$29,1,'FD mesh'!$B$15+1)*Setup!$B$22</f>
        <v>16.4155373195167</v>
      </c>
      <c r="AF814" s="0" t="n">
        <f aca="false">SUMPRODUCT('FD inverse'!$A$30:$BH$30,'FD mesh'!$B$84:$BI$84,$E813:$BL813)+'FD inverse'!$A$30*$C814/Setup!$B$17+INDEX('FD inverse'!$A$30:$BH$30,1,'FD mesh'!$B$15+1)*Setup!$B$22</f>
        <v>15.8644686196277</v>
      </c>
      <c r="AG814" s="0" t="n">
        <f aca="false">SUMPRODUCT('FD inverse'!$A$31:$BH$31,'FD mesh'!$B$84:$BI$84,$E813:$BL813)+'FD inverse'!$A$31*$C814/Setup!$B$17+INDEX('FD inverse'!$A$31:$BH$31,1,'FD mesh'!$B$15+1)*Setup!$B$22</f>
        <v>15.3138444791037</v>
      </c>
      <c r="AH814" s="0" t="n">
        <f aca="false">SUMPRODUCT('FD inverse'!$A$32:$BH$32,'FD mesh'!$B$84:$BI$84,$E813:$BL813)+'FD inverse'!$A$32*$C814/Setup!$B$17+INDEX('FD inverse'!$A$32:$BH$32,1,'FD mesh'!$B$15+1)*Setup!$B$22</f>
        <v>15.2907789200563</v>
      </c>
      <c r="AI814" s="0" t="n">
        <f aca="false">SUMPRODUCT('FD inverse'!$A$33:$BH$33,'FD mesh'!$B$84:$BI$84,$E813:$BL813)+'FD inverse'!$A$33*$C814/Setup!$B$17+INDEX('FD inverse'!$A$33:$BH$33,1,'FD mesh'!$B$15+1)*Setup!$B$22</f>
        <v>15.2679710893429</v>
      </c>
      <c r="AJ814" s="0" t="n">
        <f aca="false">SUMPRODUCT('FD inverse'!$A$34:$BH$34,'FD mesh'!$B$84:$BI$84,$E813:$BL813)+'FD inverse'!$A$34*$C814/Setup!$B$17+INDEX('FD inverse'!$A$34:$BH$34,1,'FD mesh'!$B$15+1)*Setup!$B$22</f>
        <v>15.2454003810648</v>
      </c>
      <c r="AK814" s="0" t="n">
        <f aca="false">SUMPRODUCT('FD inverse'!$A$35:$BH$35,'FD mesh'!$B$84:$BI$84,$E813:$BL813)+'FD inverse'!$A$35*$C814/Setup!$B$17+INDEX('FD inverse'!$A$35:$BH$35,1,'FD mesh'!$B$15+1)*Setup!$B$22</f>
        <v>15.2230462779941</v>
      </c>
      <c r="AL814" s="0" t="n">
        <f aca="false">SUMPRODUCT('FD inverse'!$A$36:$BH$36,'FD mesh'!$B$84:$BI$84,$E813:$BL813)+'FD inverse'!$A$36*$C814/Setup!$B$17+INDEX('FD inverse'!$A$36:$BH$36,1,'FD mesh'!$B$15+1)*Setup!$B$22</f>
        <v>15.2008884356051</v>
      </c>
      <c r="AM814" s="0" t="n">
        <f aca="false">SUMPRODUCT('FD inverse'!$A$37:$BH$37,'FD mesh'!$B$84:$BI$84,$E813:$BL813)+'FD inverse'!$A$37*$C814/Setup!$B$17+INDEX('FD inverse'!$A$37:$BH$37,1,'FD mesh'!$B$15+1)*Setup!$B$22</f>
        <v>15.1789067419743</v>
      </c>
      <c r="AN814" s="0" t="n">
        <f aca="false">SUMPRODUCT('FD inverse'!$A$38:$BH$38,'FD mesh'!$B$84:$BI$84,$E813:$BL813)+'FD inverse'!$A$38*$C814/Setup!$B$17+INDEX('FD inverse'!$A$38:$BH$38,1,'FD mesh'!$B$15+1)*Setup!$B$22</f>
        <v>15.157081355864</v>
      </c>
      <c r="AO814" s="0" t="n">
        <f aca="false">SUMPRODUCT('FD inverse'!$A$39:$BH$39,'FD mesh'!$B$84:$BI$84,$E813:$BL813)+'FD inverse'!$A$39*$C814/Setup!$B$17+INDEX('FD inverse'!$A$39:$BH$39,1,'FD mesh'!$B$15+1)*Setup!$B$22</f>
        <v>15.1353927252682</v>
      </c>
      <c r="AP814" s="0" t="n">
        <f aca="false">SUMPRODUCT('FD inverse'!$A$40:$BH$40,'FD mesh'!$B$84:$BI$84,$E813:$BL813)+'FD inverse'!$A$40*$C814/Setup!$B$17+INDEX('FD inverse'!$A$40:$BH$40,1,'FD mesh'!$B$15+1)*Setup!$B$22</f>
        <v>15.1138215886524</v>
      </c>
      <c r="AQ814" s="0" t="n">
        <f aca="false">SUMPRODUCT('FD inverse'!$A$41:$BH$41,'FD mesh'!$B$84:$BI$84,$E813:$BL813)+'FD inverse'!$A$41*$C814/Setup!$B$17+INDEX('FD inverse'!$A$41:$BH$41,1,'FD mesh'!$B$15+1)*Setup!$B$22</f>
        <v>15.0923489610821</v>
      </c>
      <c r="AR814" s="0" t="n">
        <f aca="false">SUMPRODUCT('FD inverse'!$A$42:$BH$42,'FD mesh'!$B$84:$BI$84,$E813:$BL813)+'FD inverse'!$A$42*$C814/Setup!$B$17+INDEX('FD inverse'!$A$42:$BH$42,1,'FD mesh'!$B$15+1)*Setup!$B$22</f>
        <v>15.070956107384</v>
      </c>
      <c r="AS814" s="0" t="n">
        <f aca="false">SUMPRODUCT('FD inverse'!$A$43:$BH$43,'FD mesh'!$B$84:$BI$84,$E813:$BL813)+'FD inverse'!$A$43*$C814/Setup!$B$17+INDEX('FD inverse'!$A$43:$BH$43,1,'FD mesh'!$B$15+1)*Setup!$B$22</f>
        <v>0</v>
      </c>
      <c r="AT814" s="0" t="n">
        <f aca="false">SUMPRODUCT('FD inverse'!$A$44:$BH$44,'FD mesh'!$B$84:$BI$84,$E813:$BL813)+'FD inverse'!$A$44*$C814/Setup!$B$17+INDEX('FD inverse'!$A$44:$BH$44,1,'FD mesh'!$B$15+1)*Setup!$B$22</f>
        <v>0</v>
      </c>
      <c r="AU814" s="0" t="n">
        <f aca="false">SUMPRODUCT('FD inverse'!$A$45:$BH$45,'FD mesh'!$B$84:$BI$84,$E813:$BL813)+'FD inverse'!$A$45*$C814/Setup!$B$17+INDEX('FD inverse'!$A$45:$BH$45,1,'FD mesh'!$B$15+1)*Setup!$B$22</f>
        <v>0</v>
      </c>
      <c r="AV814" s="0" t="n">
        <f aca="false">SUMPRODUCT('FD inverse'!$A$46:$BH$46,'FD mesh'!$B$84:$BI$84,$E813:$BL813)+'FD inverse'!$A$46*$C814/Setup!$B$17+INDEX('FD inverse'!$A$46:$BH$46,1,'FD mesh'!$B$15+1)*Setup!$B$22</f>
        <v>0</v>
      </c>
      <c r="AW814" s="0" t="n">
        <f aca="false">SUMPRODUCT('FD inverse'!$A$47:$BH$47,'FD mesh'!$B$84:$BI$84,$E813:$BL813)+'FD inverse'!$A$47*$C814/Setup!$B$17+INDEX('FD inverse'!$A$47:$BH$47,1,'FD mesh'!$B$15+1)*Setup!$B$22</f>
        <v>0</v>
      </c>
      <c r="AX814" s="0" t="n">
        <f aca="false">SUMPRODUCT('FD inverse'!$A$48:$BH$48,'FD mesh'!$B$84:$BI$84,$E813:$BL813)+'FD inverse'!$A$48*$C814/Setup!$B$17+INDEX('FD inverse'!$A$48:$BH$48,1,'FD mesh'!$B$15+1)*Setup!$B$22</f>
        <v>0</v>
      </c>
      <c r="AY814" s="0" t="n">
        <f aca="false">SUMPRODUCT('FD inverse'!$A$49:$BH$49,'FD mesh'!$B$84:$BI$84,$E813:$BL813)+'FD inverse'!$A$49*$C814/Setup!$B$17+INDEX('FD inverse'!$A$49:$BH$49,1,'FD mesh'!$B$15+1)*Setup!$B$22</f>
        <v>0</v>
      </c>
      <c r="AZ814" s="0" t="n">
        <f aca="false">SUMPRODUCT('FD inverse'!$A$50:$BH$50,'FD mesh'!$B$84:$BI$84,$E813:$BL813)+'FD inverse'!$A$50*$C814/Setup!$B$17+INDEX('FD inverse'!$A$50:$BH$50,1,'FD mesh'!$B$15+1)*Setup!$B$22</f>
        <v>0</v>
      </c>
      <c r="BA814" s="0" t="n">
        <f aca="false">SUMPRODUCT('FD inverse'!$A$51:$BH$51,'FD mesh'!$B$84:$BI$84,$E813:$BL813)+'FD inverse'!$A$51*$C814/Setup!$B$17+INDEX('FD inverse'!$A$51:$BH$51,1,'FD mesh'!$B$15+1)*Setup!$B$22</f>
        <v>0</v>
      </c>
      <c r="BB814" s="0" t="n">
        <f aca="false">SUMPRODUCT('FD inverse'!$A$52:$BH$52,'FD mesh'!$B$84:$BI$84,$E813:$BL813)+'FD inverse'!$A$52*$C814/Setup!$B$17+INDEX('FD inverse'!$A$52:$BH$52,1,'FD mesh'!$B$15+1)*Setup!$B$22</f>
        <v>0</v>
      </c>
      <c r="BC814" s="0" t="n">
        <f aca="false">SUMPRODUCT('FD inverse'!$A$53:$BH$53,'FD mesh'!$B$84:$BI$84,$E813:$BL813)+'FD inverse'!$A$53*$C814/Setup!$B$17+INDEX('FD inverse'!$A$53:$BH$53,1,'FD mesh'!$B$15+1)*Setup!$B$22</f>
        <v>0</v>
      </c>
      <c r="BD814" s="0" t="n">
        <f aca="false">SUMPRODUCT('FD inverse'!$A$54:$BH$54,'FD mesh'!$B$84:$BI$84,$E813:$BL813)+'FD inverse'!$A$54*$C814/Setup!$B$17+INDEX('FD inverse'!$A$54:$BH$54,1,'FD mesh'!$B$15+1)*Setup!$B$22</f>
        <v>0</v>
      </c>
      <c r="BE814" s="0" t="n">
        <f aca="false">SUMPRODUCT('FD inverse'!$A$55:$BH$55,'FD mesh'!$B$84:$BI$84,$E813:$BL813)+'FD inverse'!$A$55*$C814/Setup!$B$17+INDEX('FD inverse'!$A$55:$BH$55,1,'FD mesh'!$B$15+1)*Setup!$B$22</f>
        <v>0</v>
      </c>
      <c r="BF814" s="0" t="n">
        <f aca="false">SUMPRODUCT('FD inverse'!$A$56:$BH$56,'FD mesh'!$B$84:$BI$84,$E813:$BL813)+'FD inverse'!$A$56*$C814/Setup!$B$17+INDEX('FD inverse'!$A$56:$BH$56,1,'FD mesh'!$B$15+1)*Setup!$B$22</f>
        <v>0</v>
      </c>
      <c r="BG814" s="0" t="n">
        <f aca="false">SUMPRODUCT('FD inverse'!$A$57:$BH$57,'FD mesh'!$B$84:$BI$84,$E813:$BL813)+'FD inverse'!$A$57*$C814/Setup!$B$17+INDEX('FD inverse'!$A$57:$BH$57,1,'FD mesh'!$B$15+1)*Setup!$B$22</f>
        <v>0</v>
      </c>
      <c r="BH814" s="0" t="n">
        <f aca="false">SUMPRODUCT('FD inverse'!$A$58:$BH$58,'FD mesh'!$B$84:$BI$84,$E813:$BL813)+'FD inverse'!$A$58*$C814/Setup!$B$17+INDEX('FD inverse'!$A$58:$BH$58,1,'FD mesh'!$B$15+1)*Setup!$B$22</f>
        <v>0</v>
      </c>
      <c r="BI814" s="0" t="n">
        <f aca="false">SUMPRODUCT('FD inverse'!$A$59:$BH$59,'FD mesh'!$B$84:$BI$84,$E813:$BL813)+'FD inverse'!$A$59*$C814/Setup!$B$17+INDEX('FD inverse'!$A$59:$BH$59,1,'FD mesh'!$B$15+1)*Setup!$B$22</f>
        <v>0</v>
      </c>
      <c r="BJ814" s="0" t="n">
        <f aca="false">SUMPRODUCT('FD inverse'!$A$60:$BH$60,'FD mesh'!$B$84:$BI$84,$E813:$BL813)+'FD inverse'!$A$60*$C814/Setup!$B$17+INDEX('FD inverse'!$A$60:$BH$60,1,'FD mesh'!$B$15+1)*Setup!$B$22</f>
        <v>0</v>
      </c>
      <c r="BK814" s="0" t="n">
        <f aca="false">SUMPRODUCT('FD inverse'!$A$61:$BH$61,'FD mesh'!$B$84:$BI$84,$E813:$BL813)+'FD inverse'!$A$61*$C814/Setup!$B$17+INDEX('FD inverse'!$A$61:$BH$61,1,'FD mesh'!$B$15+1)*Setup!$B$22</f>
        <v>0</v>
      </c>
      <c r="BL814" s="0" t="n">
        <f aca="false">SUMPRODUCT('FD inverse'!$A$62:$BH$62,'FD mesh'!$B$84:$BI$84,$E813:$BL813)+'FD inverse'!$A$62*$C814/Setup!$B$17+INDEX('FD inverse'!$A$62:$BH$62,1,'FD mesh'!$B$15+1)*Setup!$B$22</f>
        <v>0</v>
      </c>
    </row>
    <row r="815" customFormat="false" ht="15" hidden="false" customHeight="false" outlineLevel="0" collapsed="false">
      <c r="A815" s="0" t="n">
        <v>810</v>
      </c>
      <c r="B815" s="0" t="n">
        <f aca="false">A815*Setup!$B$11/3600</f>
        <v>67.5</v>
      </c>
      <c r="C815" s="0" t="n">
        <f aca="false">Setup!$B$7+Setup!$B$8*COS(2*PI()*(B815-Setup!$B$9)/24)</f>
        <v>26.4350457160349</v>
      </c>
      <c r="D815" s="0" t="n">
        <f aca="false">(C815-E815)/Setup!$B$17</f>
        <v>7.19249304935057</v>
      </c>
      <c r="E815" s="0" t="n">
        <f aca="false">SUMPRODUCT('FD inverse'!$A$3:$BH$3,'FD mesh'!$B$84:$BI$84,$E814:$BL814)+'FD inverse'!$A$3*$C815/Setup!$B$17+INDEX('FD inverse'!$A$3:$BH$3,1,'FD mesh'!$B$15+1)*Setup!$B$22</f>
        <v>25.5000216196193</v>
      </c>
      <c r="F815" s="0" t="n">
        <f aca="false">SUMPRODUCT('FD inverse'!$A$4:$BH$4,'FD mesh'!$B$84:$BI$84,$E814:$BL814)+'FD inverse'!$A$4*$C815/Setup!$B$17+INDEX('FD inverse'!$A$4:$BH$4,1,'FD mesh'!$B$15+1)*Setup!$B$22</f>
        <v>25.278296531</v>
      </c>
      <c r="G815" s="0" t="n">
        <f aca="false">SUMPRODUCT('FD inverse'!$A$5:$BH$5,'FD mesh'!$B$84:$BI$84,$E814:$BL814)+'FD inverse'!$A$5*$C815/Setup!$B$17+INDEX('FD inverse'!$A$5:$BH$5,1,'FD mesh'!$B$15+1)*Setup!$B$22</f>
        <v>25.0444756080215</v>
      </c>
      <c r="H815" s="0" t="n">
        <f aca="false">SUMPRODUCT('FD inverse'!$A$6:$BH$6,'FD mesh'!$B$84:$BI$84,$E814:$BL814)+'FD inverse'!$A$6*$C815/Setup!$B$17+INDEX('FD inverse'!$A$6:$BH$6,1,'FD mesh'!$B$15+1)*Setup!$B$22</f>
        <v>24.2436875155713</v>
      </c>
      <c r="I815" s="0" t="n">
        <f aca="false">SUMPRODUCT('FD inverse'!$A$7:$BH$7,'FD mesh'!$B$84:$BI$84,$E814:$BL814)+'FD inverse'!$A$7*$C815/Setup!$B$17+INDEX('FD inverse'!$A$7:$BH$7,1,'FD mesh'!$B$15+1)*Setup!$B$22</f>
        <v>24.1735658116382</v>
      </c>
      <c r="J815" s="0" t="n">
        <f aca="false">SUMPRODUCT('FD inverse'!$A$8:$BH$8,'FD mesh'!$B$84:$BI$84,$E814:$BL814)+'FD inverse'!$A$8*$C815/Setup!$B$17+INDEX('FD inverse'!$A$8:$BH$8,1,'FD mesh'!$B$15+1)*Setup!$B$22</f>
        <v>24.1060719401713</v>
      </c>
      <c r="K815" s="0" t="n">
        <f aca="false">SUMPRODUCT('FD inverse'!$A$9:$BH$9,'FD mesh'!$B$84:$BI$84,$E814:$BL814)+'FD inverse'!$A$9*$C815/Setup!$B$17+INDEX('FD inverse'!$A$9:$BH$9,1,'FD mesh'!$B$15+1)*Setup!$B$22</f>
        <v>24.0421978120078</v>
      </c>
      <c r="L815" s="0" t="n">
        <f aca="false">SUMPRODUCT('FD inverse'!$A$10:$BH$10,'FD mesh'!$B$84:$BI$84,$E814:$BL814)+'FD inverse'!$A$10*$C815/Setup!$B$17+INDEX('FD inverse'!$A$10:$BH$10,1,'FD mesh'!$B$15+1)*Setup!$B$22</f>
        <v>23.9827964730853</v>
      </c>
      <c r="M815" s="0" t="n">
        <f aca="false">SUMPRODUCT('FD inverse'!$A$11:$BH$11,'FD mesh'!$B$84:$BI$84,$E814:$BL814)+'FD inverse'!$A$11*$C815/Setup!$B$17+INDEX('FD inverse'!$A$11:$BH$11,1,'FD mesh'!$B$15+1)*Setup!$B$22</f>
        <v>23.928589605368</v>
      </c>
      <c r="N815" s="0" t="n">
        <f aca="false">SUMPRODUCT('FD inverse'!$A$12:$BH$12,'FD mesh'!$B$84:$BI$84,$E814:$BL814)+'FD inverse'!$A$12*$C815/Setup!$B$17+INDEX('FD inverse'!$A$12:$BH$12,1,'FD mesh'!$B$15+1)*Setup!$B$22</f>
        <v>23.8801743323643</v>
      </c>
      <c r="O815" s="0" t="n">
        <f aca="false">SUMPRODUCT('FD inverse'!$A$13:$BH$13,'FD mesh'!$B$84:$BI$84,$E814:$BL814)+'FD inverse'!$A$13*$C815/Setup!$B$17+INDEX('FD inverse'!$A$13:$BH$13,1,'FD mesh'!$B$15+1)*Setup!$B$22</f>
        <v>23.8380292130854</v>
      </c>
      <c r="P815" s="0" t="n">
        <f aca="false">SUMPRODUCT('FD inverse'!$A$14:$BH$14,'FD mesh'!$B$84:$BI$84,$E814:$BL814)+'FD inverse'!$A$14*$C815/Setup!$B$17+INDEX('FD inverse'!$A$14:$BH$14,1,'FD mesh'!$B$15+1)*Setup!$B$22</f>
        <v>23.8025193284513</v>
      </c>
      <c r="Q815" s="0" t="n">
        <f aca="false">SUMPRODUCT('FD inverse'!$A$15:$BH$15,'FD mesh'!$B$84:$BI$84,$E814:$BL814)+'FD inverse'!$A$15*$C815/Setup!$B$17+INDEX('FD inverse'!$A$15:$BH$15,1,'FD mesh'!$B$15+1)*Setup!$B$22</f>
        <v>23.7739003832895</v>
      </c>
      <c r="R815" s="0" t="n">
        <f aca="false">SUMPRODUCT('FD inverse'!$A$16:$BH$16,'FD mesh'!$B$84:$BI$84,$E814:$BL814)+'FD inverse'!$A$16*$C815/Setup!$B$17+INDEX('FD inverse'!$A$16:$BH$16,1,'FD mesh'!$B$15+1)*Setup!$B$22</f>
        <v>23.7523217653423</v>
      </c>
      <c r="S815" s="0" t="n">
        <f aca="false">SUMPRODUCT('FD inverse'!$A$17:$BH$17,'FD mesh'!$B$84:$BI$84,$E814:$BL814)+'FD inverse'!$A$17*$C815/Setup!$B$17+INDEX('FD inverse'!$A$17:$BH$17,1,'FD mesh'!$B$15+1)*Setup!$B$22</f>
        <v>23.1717859763491</v>
      </c>
      <c r="T815" s="0" t="n">
        <f aca="false">SUMPRODUCT('FD inverse'!$A$18:$BH$18,'FD mesh'!$B$84:$BI$84,$E814:$BL814)+'FD inverse'!$A$18*$C815/Setup!$B$17+INDEX('FD inverse'!$A$18:$BH$18,1,'FD mesh'!$B$15+1)*Setup!$B$22</f>
        <v>22.5946638298802</v>
      </c>
      <c r="U815" s="0" t="n">
        <f aca="false">SUMPRODUCT('FD inverse'!$A$19:$BH$19,'FD mesh'!$B$84:$BI$84,$E814:$BL814)+'FD inverse'!$A$19*$C815/Setup!$B$17+INDEX('FD inverse'!$A$19:$BH$19,1,'FD mesh'!$B$15+1)*Setup!$B$22</f>
        <v>22.0208113535959</v>
      </c>
      <c r="V815" s="0" t="n">
        <f aca="false">SUMPRODUCT('FD inverse'!$A$20:$BH$20,'FD mesh'!$B$84:$BI$84,$E814:$BL814)+'FD inverse'!$A$20*$C815/Setup!$B$17+INDEX('FD inverse'!$A$20:$BH$20,1,'FD mesh'!$B$15+1)*Setup!$B$22</f>
        <v>21.4500635283485</v>
      </c>
      <c r="W815" s="0" t="n">
        <f aca="false">SUMPRODUCT('FD inverse'!$A$21:$BH$21,'FD mesh'!$B$84:$BI$84,$E814:$BL814)+'FD inverse'!$A$21*$C815/Setup!$B$17+INDEX('FD inverse'!$A$21:$BH$21,1,'FD mesh'!$B$15+1)*Setup!$B$22</f>
        <v>20.88223644294</v>
      </c>
      <c r="X815" s="0" t="n">
        <f aca="false">SUMPRODUCT('FD inverse'!$A$22:$BH$22,'FD mesh'!$B$84:$BI$84,$E814:$BL814)+'FD inverse'!$A$22*$C815/Setup!$B$17+INDEX('FD inverse'!$A$22:$BH$22,1,'FD mesh'!$B$15+1)*Setup!$B$22</f>
        <v>20.3171293272526</v>
      </c>
      <c r="Y815" s="0" t="n">
        <f aca="false">SUMPRODUCT('FD inverse'!$A$23:$BH$23,'FD mesh'!$B$84:$BI$84,$E814:$BL814)+'FD inverse'!$A$23*$C815/Setup!$B$17+INDEX('FD inverse'!$A$23:$BH$23,1,'FD mesh'!$B$15+1)*Setup!$B$22</f>
        <v>19.7545264709611</v>
      </c>
      <c r="Z815" s="0" t="n">
        <f aca="false">SUMPRODUCT('FD inverse'!$A$24:$BH$24,'FD mesh'!$B$84:$BI$84,$E814:$BL814)+'FD inverse'!$A$24*$C815/Setup!$B$17+INDEX('FD inverse'!$A$24:$BH$24,1,'FD mesh'!$B$15+1)*Setup!$B$22</f>
        <v>19.194199035704</v>
      </c>
      <c r="AA815" s="0" t="n">
        <f aca="false">SUMPRODUCT('FD inverse'!$A$25:$BH$25,'FD mesh'!$B$84:$BI$84,$E814:$BL814)+'FD inverse'!$A$25*$C815/Setup!$B$17+INDEX('FD inverse'!$A$25:$BH$25,1,'FD mesh'!$B$15+1)*Setup!$B$22</f>
        <v>18.6359067691781</v>
      </c>
      <c r="AB815" s="0" t="n">
        <f aca="false">SUMPRODUCT('FD inverse'!$A$26:$BH$26,'FD mesh'!$B$84:$BI$84,$E814:$BL814)+'FD inverse'!$A$26*$C815/Setup!$B$17+INDEX('FD inverse'!$A$26:$BH$26,1,'FD mesh'!$B$15+1)*Setup!$B$22</f>
        <v>18.0793996301418</v>
      </c>
      <c r="AC815" s="0" t="n">
        <f aca="false">SUMPRODUCT('FD inverse'!$A$27:$BH$27,'FD mesh'!$B$84:$BI$84,$E814:$BL814)+'FD inverse'!$A$27*$C815/Setup!$B$17+INDEX('FD inverse'!$A$27:$BH$27,1,'FD mesh'!$B$15+1)*Setup!$B$22</f>
        <v>17.5244193337566</v>
      </c>
      <c r="AD815" s="0" t="n">
        <f aca="false">SUMPRODUCT('FD inverse'!$A$28:$BH$28,'FD mesh'!$B$84:$BI$84,$E814:$BL814)+'FD inverse'!$A$28*$C815/Setup!$B$17+INDEX('FD inverse'!$A$28:$BH$28,1,'FD mesh'!$B$15+1)*Setup!$B$22</f>
        <v>16.9707008270852</v>
      </c>
      <c r="AE815" s="0" t="n">
        <f aca="false">SUMPRODUCT('FD inverse'!$A$29:$BH$29,'FD mesh'!$B$84:$BI$84,$E814:$BL814)+'FD inverse'!$A$29*$C815/Setup!$B$17+INDEX('FD inverse'!$A$29:$BH$29,1,'FD mesh'!$B$15+1)*Setup!$B$22</f>
        <v>16.4179737048829</v>
      </c>
      <c r="AF815" s="0" t="n">
        <f aca="false">SUMPRODUCT('FD inverse'!$A$30:$BH$30,'FD mesh'!$B$84:$BI$84,$E814:$BL814)+'FD inverse'!$A$30*$C815/Setup!$B$17+INDEX('FD inverse'!$A$30:$BH$30,1,'FD mesh'!$B$15+1)*Setup!$B$22</f>
        <v>15.8659635760884</v>
      </c>
      <c r="AG815" s="0" t="n">
        <f aca="false">SUMPRODUCT('FD inverse'!$A$31:$BH$31,'FD mesh'!$B$84:$BI$84,$E814:$BL814)+'FD inverse'!$A$31*$C815/Setup!$B$17+INDEX('FD inverse'!$A$31:$BH$31,1,'FD mesh'!$B$15+1)*Setup!$B$22</f>
        <v>15.3143933916238</v>
      </c>
      <c r="AH815" s="0" t="n">
        <f aca="false">SUMPRODUCT('FD inverse'!$A$32:$BH$32,'FD mesh'!$B$84:$BI$84,$E814:$BL814)+'FD inverse'!$A$32*$C815/Setup!$B$17+INDEX('FD inverse'!$A$32:$BH$32,1,'FD mesh'!$B$15+1)*Setup!$B$22</f>
        <v>15.2912877324883</v>
      </c>
      <c r="AI815" s="0" t="n">
        <f aca="false">SUMPRODUCT('FD inverse'!$A$33:$BH$33,'FD mesh'!$B$84:$BI$84,$E814:$BL814)+'FD inverse'!$A$33*$C815/Setup!$B$17+INDEX('FD inverse'!$A$33:$BH$33,1,'FD mesh'!$B$15+1)*Setup!$B$22</f>
        <v>15.2684396459254</v>
      </c>
      <c r="AJ815" s="0" t="n">
        <f aca="false">SUMPRODUCT('FD inverse'!$A$34:$BH$34,'FD mesh'!$B$84:$BI$84,$E814:$BL814)+'FD inverse'!$A$34*$C815/Setup!$B$17+INDEX('FD inverse'!$A$34:$BH$34,1,'FD mesh'!$B$15+1)*Setup!$B$22</f>
        <v>15.2458287534969</v>
      </c>
      <c r="AK815" s="0" t="n">
        <f aca="false">SUMPRODUCT('FD inverse'!$A$35:$BH$35,'FD mesh'!$B$84:$BI$84,$E814:$BL814)+'FD inverse'!$A$35*$C815/Setup!$B$17+INDEX('FD inverse'!$A$35:$BH$35,1,'FD mesh'!$B$15+1)*Setup!$B$22</f>
        <v>15.2234347130603</v>
      </c>
      <c r="AL815" s="0" t="n">
        <f aca="false">SUMPRODUCT('FD inverse'!$A$36:$BH$36,'FD mesh'!$B$84:$BI$84,$E814:$BL814)+'FD inverse'!$A$36*$C815/Setup!$B$17+INDEX('FD inverse'!$A$36:$BH$36,1,'FD mesh'!$B$15+1)*Setup!$B$22</f>
        <v>15.2012373074011</v>
      </c>
      <c r="AM815" s="0" t="n">
        <f aca="false">SUMPRODUCT('FD inverse'!$A$37:$BH$37,'FD mesh'!$B$84:$BI$84,$E814:$BL814)+'FD inverse'!$A$37*$C815/Setup!$B$17+INDEX('FD inverse'!$A$37:$BH$37,1,'FD mesh'!$B$15+1)*Setup!$B$22</f>
        <v>15.1792165086807</v>
      </c>
      <c r="AN815" s="0" t="n">
        <f aca="false">SUMPRODUCT('FD inverse'!$A$38:$BH$38,'FD mesh'!$B$84:$BI$84,$E814:$BL814)+'FD inverse'!$A$38*$C815/Setup!$B$17+INDEX('FD inverse'!$A$38:$BH$38,1,'FD mesh'!$B$15+1)*Setup!$B$22</f>
        <v>15.1573525210021</v>
      </c>
      <c r="AO815" s="0" t="n">
        <f aca="false">SUMPRODUCT('FD inverse'!$A$39:$BH$39,'FD mesh'!$B$84:$BI$84,$E814:$BL814)+'FD inverse'!$A$39*$C815/Setup!$B$17+INDEX('FD inverse'!$A$39:$BH$39,1,'FD mesh'!$B$15+1)*Setup!$B$22</f>
        <v>15.1356258033621</v>
      </c>
      <c r="AP815" s="0" t="n">
        <f aca="false">SUMPRODUCT('FD inverse'!$A$40:$BH$40,'FD mesh'!$B$84:$BI$84,$E814:$BL814)+'FD inverse'!$A$40*$C815/Setup!$B$17+INDEX('FD inverse'!$A$40:$BH$40,1,'FD mesh'!$B$15+1)*Setup!$B$22</f>
        <v>15.1140170752219</v>
      </c>
      <c r="AQ815" s="0" t="n">
        <f aca="false">SUMPRODUCT('FD inverse'!$A$41:$BH$41,'FD mesh'!$B$84:$BI$84,$E814:$BL814)+'FD inverse'!$A$41*$C815/Setup!$B$17+INDEX('FD inverse'!$A$41:$BH$41,1,'FD mesh'!$B$15+1)*Setup!$B$22</f>
        <v>15.0925073068859</v>
      </c>
      <c r="AR815" s="0" t="n">
        <f aca="false">SUMPRODUCT('FD inverse'!$A$42:$BH$42,'FD mesh'!$B$84:$BI$84,$E814:$BL814)+'FD inverse'!$A$42*$C815/Setup!$B$17+INDEX('FD inverse'!$A$42:$BH$42,1,'FD mesh'!$B$15+1)*Setup!$B$22</f>
        <v>15.0710776968429</v>
      </c>
      <c r="AS815" s="0" t="n">
        <f aca="false">SUMPRODUCT('FD inverse'!$A$43:$BH$43,'FD mesh'!$B$84:$BI$84,$E814:$BL814)+'FD inverse'!$A$43*$C815/Setup!$B$17+INDEX('FD inverse'!$A$43:$BH$43,1,'FD mesh'!$B$15+1)*Setup!$B$22</f>
        <v>0</v>
      </c>
      <c r="AT815" s="0" t="n">
        <f aca="false">SUMPRODUCT('FD inverse'!$A$44:$BH$44,'FD mesh'!$B$84:$BI$84,$E814:$BL814)+'FD inverse'!$A$44*$C815/Setup!$B$17+INDEX('FD inverse'!$A$44:$BH$44,1,'FD mesh'!$B$15+1)*Setup!$B$22</f>
        <v>0</v>
      </c>
      <c r="AU815" s="0" t="n">
        <f aca="false">SUMPRODUCT('FD inverse'!$A$45:$BH$45,'FD mesh'!$B$84:$BI$84,$E814:$BL814)+'FD inverse'!$A$45*$C815/Setup!$B$17+INDEX('FD inverse'!$A$45:$BH$45,1,'FD mesh'!$B$15+1)*Setup!$B$22</f>
        <v>0</v>
      </c>
      <c r="AV815" s="0" t="n">
        <f aca="false">SUMPRODUCT('FD inverse'!$A$46:$BH$46,'FD mesh'!$B$84:$BI$84,$E814:$BL814)+'FD inverse'!$A$46*$C815/Setup!$B$17+INDEX('FD inverse'!$A$46:$BH$46,1,'FD mesh'!$B$15+1)*Setup!$B$22</f>
        <v>0</v>
      </c>
      <c r="AW815" s="0" t="n">
        <f aca="false">SUMPRODUCT('FD inverse'!$A$47:$BH$47,'FD mesh'!$B$84:$BI$84,$E814:$BL814)+'FD inverse'!$A$47*$C815/Setup!$B$17+INDEX('FD inverse'!$A$47:$BH$47,1,'FD mesh'!$B$15+1)*Setup!$B$22</f>
        <v>0</v>
      </c>
      <c r="AX815" s="0" t="n">
        <f aca="false">SUMPRODUCT('FD inverse'!$A$48:$BH$48,'FD mesh'!$B$84:$BI$84,$E814:$BL814)+'FD inverse'!$A$48*$C815/Setup!$B$17+INDEX('FD inverse'!$A$48:$BH$48,1,'FD mesh'!$B$15+1)*Setup!$B$22</f>
        <v>0</v>
      </c>
      <c r="AY815" s="0" t="n">
        <f aca="false">SUMPRODUCT('FD inverse'!$A$49:$BH$49,'FD mesh'!$B$84:$BI$84,$E814:$BL814)+'FD inverse'!$A$49*$C815/Setup!$B$17+INDEX('FD inverse'!$A$49:$BH$49,1,'FD mesh'!$B$15+1)*Setup!$B$22</f>
        <v>0</v>
      </c>
      <c r="AZ815" s="0" t="n">
        <f aca="false">SUMPRODUCT('FD inverse'!$A$50:$BH$50,'FD mesh'!$B$84:$BI$84,$E814:$BL814)+'FD inverse'!$A$50*$C815/Setup!$B$17+INDEX('FD inverse'!$A$50:$BH$50,1,'FD mesh'!$B$15+1)*Setup!$B$22</f>
        <v>0</v>
      </c>
      <c r="BA815" s="0" t="n">
        <f aca="false">SUMPRODUCT('FD inverse'!$A$51:$BH$51,'FD mesh'!$B$84:$BI$84,$E814:$BL814)+'FD inverse'!$A$51*$C815/Setup!$B$17+INDEX('FD inverse'!$A$51:$BH$51,1,'FD mesh'!$B$15+1)*Setup!$B$22</f>
        <v>0</v>
      </c>
      <c r="BB815" s="0" t="n">
        <f aca="false">SUMPRODUCT('FD inverse'!$A$52:$BH$52,'FD mesh'!$B$84:$BI$84,$E814:$BL814)+'FD inverse'!$A$52*$C815/Setup!$B$17+INDEX('FD inverse'!$A$52:$BH$52,1,'FD mesh'!$B$15+1)*Setup!$B$22</f>
        <v>0</v>
      </c>
      <c r="BC815" s="0" t="n">
        <f aca="false">SUMPRODUCT('FD inverse'!$A$53:$BH$53,'FD mesh'!$B$84:$BI$84,$E814:$BL814)+'FD inverse'!$A$53*$C815/Setup!$B$17+INDEX('FD inverse'!$A$53:$BH$53,1,'FD mesh'!$B$15+1)*Setup!$B$22</f>
        <v>0</v>
      </c>
      <c r="BD815" s="0" t="n">
        <f aca="false">SUMPRODUCT('FD inverse'!$A$54:$BH$54,'FD mesh'!$B$84:$BI$84,$E814:$BL814)+'FD inverse'!$A$54*$C815/Setup!$B$17+INDEX('FD inverse'!$A$54:$BH$54,1,'FD mesh'!$B$15+1)*Setup!$B$22</f>
        <v>0</v>
      </c>
      <c r="BE815" s="0" t="n">
        <f aca="false">SUMPRODUCT('FD inverse'!$A$55:$BH$55,'FD mesh'!$B$84:$BI$84,$E814:$BL814)+'FD inverse'!$A$55*$C815/Setup!$B$17+INDEX('FD inverse'!$A$55:$BH$55,1,'FD mesh'!$B$15+1)*Setup!$B$22</f>
        <v>0</v>
      </c>
      <c r="BF815" s="0" t="n">
        <f aca="false">SUMPRODUCT('FD inverse'!$A$56:$BH$56,'FD mesh'!$B$84:$BI$84,$E814:$BL814)+'FD inverse'!$A$56*$C815/Setup!$B$17+INDEX('FD inverse'!$A$56:$BH$56,1,'FD mesh'!$B$15+1)*Setup!$B$22</f>
        <v>0</v>
      </c>
      <c r="BG815" s="0" t="n">
        <f aca="false">SUMPRODUCT('FD inverse'!$A$57:$BH$57,'FD mesh'!$B$84:$BI$84,$E814:$BL814)+'FD inverse'!$A$57*$C815/Setup!$B$17+INDEX('FD inverse'!$A$57:$BH$57,1,'FD mesh'!$B$15+1)*Setup!$B$22</f>
        <v>0</v>
      </c>
      <c r="BH815" s="0" t="n">
        <f aca="false">SUMPRODUCT('FD inverse'!$A$58:$BH$58,'FD mesh'!$B$84:$BI$84,$E814:$BL814)+'FD inverse'!$A$58*$C815/Setup!$B$17+INDEX('FD inverse'!$A$58:$BH$58,1,'FD mesh'!$B$15+1)*Setup!$B$22</f>
        <v>0</v>
      </c>
      <c r="BI815" s="0" t="n">
        <f aca="false">SUMPRODUCT('FD inverse'!$A$59:$BH$59,'FD mesh'!$B$84:$BI$84,$E814:$BL814)+'FD inverse'!$A$59*$C815/Setup!$B$17+INDEX('FD inverse'!$A$59:$BH$59,1,'FD mesh'!$B$15+1)*Setup!$B$22</f>
        <v>0</v>
      </c>
      <c r="BJ815" s="0" t="n">
        <f aca="false">SUMPRODUCT('FD inverse'!$A$60:$BH$60,'FD mesh'!$B$84:$BI$84,$E814:$BL814)+'FD inverse'!$A$60*$C815/Setup!$B$17+INDEX('FD inverse'!$A$60:$BH$60,1,'FD mesh'!$B$15+1)*Setup!$B$22</f>
        <v>0</v>
      </c>
      <c r="BK815" s="0" t="n">
        <f aca="false">SUMPRODUCT('FD inverse'!$A$61:$BH$61,'FD mesh'!$B$84:$BI$84,$E814:$BL814)+'FD inverse'!$A$61*$C815/Setup!$B$17+INDEX('FD inverse'!$A$61:$BH$61,1,'FD mesh'!$B$15+1)*Setup!$B$22</f>
        <v>0</v>
      </c>
      <c r="BL815" s="0" t="n">
        <f aca="false">SUMPRODUCT('FD inverse'!$A$62:$BH$62,'FD mesh'!$B$84:$BI$84,$E814:$BL814)+'FD inverse'!$A$62*$C815/Setup!$B$17+INDEX('FD inverse'!$A$62:$BH$62,1,'FD mesh'!$B$15+1)*Setup!$B$22</f>
        <v>0</v>
      </c>
    </row>
    <row r="816" customFormat="false" ht="15" hidden="false" customHeight="false" outlineLevel="0" collapsed="false">
      <c r="A816" s="0" t="n">
        <v>811</v>
      </c>
      <c r="B816" s="0" t="n">
        <f aca="false">A816*Setup!$B$11/3600</f>
        <v>67.5833333333333</v>
      </c>
      <c r="C816" s="0" t="n">
        <f aca="false">Setup!$B$7+Setup!$B$8*COS(2*PI()*(B816-Setup!$B$9)/24)</f>
        <v>26.3652385934543</v>
      </c>
      <c r="D816" s="0" t="n">
        <f aca="false">(C816-E816)/Setup!$B$17</f>
        <v>6.93377036997348</v>
      </c>
      <c r="E816" s="0" t="n">
        <f aca="false">SUMPRODUCT('FD inverse'!$A$3:$BH$3,'FD mesh'!$B$84:$BI$84,$E815:$BL815)+'FD inverse'!$A$3*$C816/Setup!$B$17+INDEX('FD inverse'!$A$3:$BH$3,1,'FD mesh'!$B$15+1)*Setup!$B$22</f>
        <v>25.4638484453578</v>
      </c>
      <c r="F816" s="0" t="n">
        <f aca="false">SUMPRODUCT('FD inverse'!$A$4:$BH$4,'FD mesh'!$B$84:$BI$84,$E815:$BL815)+'FD inverse'!$A$4*$C816/Setup!$B$17+INDEX('FD inverse'!$A$4:$BH$4,1,'FD mesh'!$B$15+1)*Setup!$B$22</f>
        <v>25.2496361507458</v>
      </c>
      <c r="G816" s="0" t="n">
        <f aca="false">SUMPRODUCT('FD inverse'!$A$5:$BH$5,'FD mesh'!$B$84:$BI$84,$E815:$BL815)+'FD inverse'!$A$5*$C816/Setup!$B$17+INDEX('FD inverse'!$A$5:$BH$5,1,'FD mesh'!$B$15+1)*Setup!$B$22</f>
        <v>25.0229844549817</v>
      </c>
      <c r="H816" s="0" t="n">
        <f aca="false">SUMPRODUCT('FD inverse'!$A$6:$BH$6,'FD mesh'!$B$84:$BI$84,$E815:$BL815)+'FD inverse'!$A$6*$C816/Setup!$B$17+INDEX('FD inverse'!$A$6:$BH$6,1,'FD mesh'!$B$15+1)*Setup!$B$22</f>
        <v>24.2457641247898</v>
      </c>
      <c r="I816" s="0" t="n">
        <f aca="false">SUMPRODUCT('FD inverse'!$A$7:$BH$7,'FD mesh'!$B$84:$BI$84,$E815:$BL815)+'FD inverse'!$A$7*$C816/Setup!$B$17+INDEX('FD inverse'!$A$7:$BH$7,1,'FD mesh'!$B$15+1)*Setup!$B$22</f>
        <v>24.1775961336868</v>
      </c>
      <c r="J816" s="0" t="n">
        <f aca="false">SUMPRODUCT('FD inverse'!$A$8:$BH$8,'FD mesh'!$B$84:$BI$84,$E815:$BL815)+'FD inverse'!$A$8*$C816/Setup!$B$17+INDEX('FD inverse'!$A$8:$BH$8,1,'FD mesh'!$B$15+1)*Setup!$B$22</f>
        <v>24.1118059137039</v>
      </c>
      <c r="K816" s="0" t="n">
        <f aca="false">SUMPRODUCT('FD inverse'!$A$9:$BH$9,'FD mesh'!$B$84:$BI$84,$E815:$BL815)+'FD inverse'!$A$9*$C816/Setup!$B$17+INDEX('FD inverse'!$A$9:$BH$9,1,'FD mesh'!$B$15+1)*Setup!$B$22</f>
        <v>24.0493985689615</v>
      </c>
      <c r="L816" s="0" t="n">
        <f aca="false">SUMPRODUCT('FD inverse'!$A$10:$BH$10,'FD mesh'!$B$84:$BI$84,$E815:$BL815)+'FD inverse'!$A$10*$C816/Setup!$B$17+INDEX('FD inverse'!$A$10:$BH$10,1,'FD mesh'!$B$15+1)*Setup!$B$22</f>
        <v>23.99123945841</v>
      </c>
      <c r="M816" s="0" t="n">
        <f aca="false">SUMPRODUCT('FD inverse'!$A$11:$BH$11,'FD mesh'!$B$84:$BI$84,$E815:$BL815)+'FD inverse'!$A$11*$C816/Setup!$B$17+INDEX('FD inverse'!$A$11:$BH$11,1,'FD mesh'!$B$15+1)*Setup!$B$22</f>
        <v>23.9380614601445</v>
      </c>
      <c r="N816" s="0" t="n">
        <f aca="false">SUMPRODUCT('FD inverse'!$A$12:$BH$12,'FD mesh'!$B$84:$BI$84,$E815:$BL815)+'FD inverse'!$A$12*$C816/Setup!$B$17+INDEX('FD inverse'!$A$12:$BH$12,1,'FD mesh'!$B$15+1)*Setup!$B$22</f>
        <v>23.8904715767914</v>
      </c>
      <c r="O816" s="0" t="n">
        <f aca="false">SUMPRODUCT('FD inverse'!$A$13:$BH$13,'FD mesh'!$B$84:$BI$84,$E815:$BL815)+'FD inverse'!$A$13*$C816/Setup!$B$17+INDEX('FD inverse'!$A$13:$BH$13,1,'FD mesh'!$B$15+1)*Setup!$B$22</f>
        <v>23.8489567638967</v>
      </c>
      <c r="P816" s="0" t="n">
        <f aca="false">SUMPRODUCT('FD inverse'!$A$14:$BH$14,'FD mesh'!$B$84:$BI$84,$E815:$BL815)+'FD inverse'!$A$14*$C816/Setup!$B$17+INDEX('FD inverse'!$A$14:$BH$14,1,'FD mesh'!$B$15+1)*Setup!$B$22</f>
        <v>23.8138888836341</v>
      </c>
      <c r="Q816" s="0" t="n">
        <f aca="false">SUMPRODUCT('FD inverse'!$A$15:$BH$15,'FD mesh'!$B$84:$BI$84,$E815:$BL815)+'FD inverse'!$A$15*$C816/Setup!$B$17+INDEX('FD inverse'!$A$15:$BH$15,1,'FD mesh'!$B$15+1)*Setup!$B$22</f>
        <v>23.7855287055444</v>
      </c>
      <c r="R816" s="0" t="n">
        <f aca="false">SUMPRODUCT('FD inverse'!$A$16:$BH$16,'FD mesh'!$B$84:$BI$84,$E815:$BL815)+'FD inverse'!$A$16*$C816/Setup!$B$17+INDEX('FD inverse'!$A$16:$BH$16,1,'FD mesh'!$B$15+1)*Setup!$B$22</f>
        <v>23.7640288945666</v>
      </c>
      <c r="S816" s="0" t="n">
        <f aca="false">SUMPRODUCT('FD inverse'!$A$17:$BH$17,'FD mesh'!$B$84:$BI$84,$E815:$BL815)+'FD inverse'!$A$17*$C816/Setup!$B$17+INDEX('FD inverse'!$A$17:$BH$17,1,'FD mesh'!$B$15+1)*Setup!$B$22</f>
        <v>23.183111229388</v>
      </c>
      <c r="T816" s="0" t="n">
        <f aca="false">SUMPRODUCT('FD inverse'!$A$18:$BH$18,'FD mesh'!$B$84:$BI$84,$E815:$BL815)+'FD inverse'!$A$18*$C816/Setup!$B$17+INDEX('FD inverse'!$A$18:$BH$18,1,'FD mesh'!$B$15+1)*Setup!$B$22</f>
        <v>22.6055264243895</v>
      </c>
      <c r="U816" s="0" t="n">
        <f aca="false">SUMPRODUCT('FD inverse'!$A$19:$BH$19,'FD mesh'!$B$84:$BI$84,$E815:$BL815)+'FD inverse'!$A$19*$C816/Setup!$B$17+INDEX('FD inverse'!$A$19:$BH$19,1,'FD mesh'!$B$15+1)*Setup!$B$22</f>
        <v>22.0311383257752</v>
      </c>
      <c r="V816" s="0" t="n">
        <f aca="false">SUMPRODUCT('FD inverse'!$A$20:$BH$20,'FD mesh'!$B$84:$BI$84,$E815:$BL815)+'FD inverse'!$A$20*$C816/Setup!$B$17+INDEX('FD inverse'!$A$20:$BH$20,1,'FD mesh'!$B$15+1)*Setup!$B$22</f>
        <v>21.459789307545</v>
      </c>
      <c r="W816" s="0" t="n">
        <f aca="false">SUMPRODUCT('FD inverse'!$A$21:$BH$21,'FD mesh'!$B$84:$BI$84,$E815:$BL815)+'FD inverse'!$A$21*$C816/Setup!$B$17+INDEX('FD inverse'!$A$21:$BH$21,1,'FD mesh'!$B$15+1)*Setup!$B$22</f>
        <v>20.8913024471926</v>
      </c>
      <c r="X816" s="0" t="n">
        <f aca="false">SUMPRODUCT('FD inverse'!$A$22:$BH$22,'FD mesh'!$B$84:$BI$84,$E815:$BL815)+'FD inverse'!$A$22*$C816/Setup!$B$17+INDEX('FD inverse'!$A$22:$BH$22,1,'FD mesh'!$B$15+1)*Setup!$B$22</f>
        <v>20.3254835823774</v>
      </c>
      <c r="Y816" s="0" t="n">
        <f aca="false">SUMPRODUCT('FD inverse'!$A$23:$BH$23,'FD mesh'!$B$84:$BI$84,$E815:$BL815)+'FD inverse'!$A$23*$C816/Setup!$B$17+INDEX('FD inverse'!$A$23:$BH$23,1,'FD mesh'!$B$15+1)*Setup!$B$22</f>
        <v>19.762123255499</v>
      </c>
      <c r="Z816" s="0" t="n">
        <f aca="false">SUMPRODUCT('FD inverse'!$A$24:$BH$24,'FD mesh'!$B$84:$BI$84,$E815:$BL815)+'FD inverse'!$A$24*$C816/Setup!$B$17+INDEX('FD inverse'!$A$24:$BH$24,1,'FD mesh'!$B$15+1)*Setup!$B$22</f>
        <v>19.2009985537846</v>
      </c>
      <c r="AA816" s="0" t="n">
        <f aca="false">SUMPRODUCT('FD inverse'!$A$25:$BH$25,'FD mesh'!$B$84:$BI$84,$E815:$BL815)+'FD inverse'!$A$25*$C816/Setup!$B$17+INDEX('FD inverse'!$A$25:$BH$25,1,'FD mesh'!$B$15+1)*Setup!$B$22</f>
        <v>18.6418748531054</v>
      </c>
      <c r="AB816" s="0" t="n">
        <f aca="false">SUMPRODUCT('FD inverse'!$A$26:$BH$26,'FD mesh'!$B$84:$BI$84,$E815:$BL815)+'FD inverse'!$A$26*$C816/Setup!$B$17+INDEX('FD inverse'!$A$26:$BH$26,1,'FD mesh'!$B$15+1)*Setup!$B$22</f>
        <v>18.0845074742677</v>
      </c>
      <c r="AC816" s="0" t="n">
        <f aca="false">SUMPRODUCT('FD inverse'!$A$27:$BH$27,'FD mesh'!$B$84:$BI$84,$E815:$BL815)+'FD inverse'!$A$27*$C816/Setup!$B$17+INDEX('FD inverse'!$A$27:$BH$27,1,'FD mesh'!$B$15+1)*Setup!$B$22</f>
        <v>17.5286432609871</v>
      </c>
      <c r="AD816" s="0" t="n">
        <f aca="false">SUMPRODUCT('FD inverse'!$A$28:$BH$28,'FD mesh'!$B$84:$BI$84,$E815:$BL815)+'FD inverse'!$A$28*$C816/Setup!$B$17+INDEX('FD inverse'!$A$28:$BH$28,1,'FD mesh'!$B$15+1)*Setup!$B$22</f>
        <v>16.9740220891485</v>
      </c>
      <c r="AE816" s="0" t="n">
        <f aca="false">SUMPRODUCT('FD inverse'!$A$29:$BH$29,'FD mesh'!$B$84:$BI$84,$E815:$BL815)+'FD inverse'!$A$29*$C816/Setup!$B$17+INDEX('FD inverse'!$A$29:$BH$29,1,'FD mesh'!$B$15+1)*Setup!$B$22</f>
        <v>16.4203783172886</v>
      </c>
      <c r="AF816" s="0" t="n">
        <f aca="false">SUMPRODUCT('FD inverse'!$A$30:$BH$30,'FD mesh'!$B$84:$BI$84,$E815:$BL815)+'FD inverse'!$A$30*$C816/Setup!$B$17+INDEX('FD inverse'!$A$30:$BH$30,1,'FD mesh'!$B$15+1)*Setup!$B$22</f>
        <v>15.8674421885081</v>
      </c>
      <c r="AG816" s="0" t="n">
        <f aca="false">SUMPRODUCT('FD inverse'!$A$31:$BH$31,'FD mesh'!$B$84:$BI$84,$E815:$BL815)+'FD inverse'!$A$31*$C816/Setup!$B$17+INDEX('FD inverse'!$A$31:$BH$31,1,'FD mesh'!$B$15+1)*Setup!$B$22</f>
        <v>15.3149411942397</v>
      </c>
      <c r="AH816" s="0" t="n">
        <f aca="false">SUMPRODUCT('FD inverse'!$A$32:$BH$32,'FD mesh'!$B$84:$BI$84,$E815:$BL815)+'FD inverse'!$A$32*$C816/Setup!$B$17+INDEX('FD inverse'!$A$32:$BH$32,1,'FD mesh'!$B$15+1)*Setup!$B$22</f>
        <v>15.2917960148118</v>
      </c>
      <c r="AI816" s="0" t="n">
        <f aca="false">SUMPRODUCT('FD inverse'!$A$33:$BH$33,'FD mesh'!$B$84:$BI$84,$E815:$BL815)+'FD inverse'!$A$33*$C816/Setup!$B$17+INDEX('FD inverse'!$A$33:$BH$33,1,'FD mesh'!$B$15+1)*Setup!$B$22</f>
        <v>15.2689081396035</v>
      </c>
      <c r="AJ816" s="0" t="n">
        <f aca="false">SUMPRODUCT('FD inverse'!$A$34:$BH$34,'FD mesh'!$B$84:$BI$84,$E815:$BL815)+'FD inverse'!$A$34*$C816/Setup!$B$17+INDEX('FD inverse'!$A$34:$BH$34,1,'FD mesh'!$B$15+1)*Setup!$B$22</f>
        <v>15.2462574266859</v>
      </c>
      <c r="AK816" s="0" t="n">
        <f aca="false">SUMPRODUCT('FD inverse'!$A$35:$BH$35,'FD mesh'!$B$84:$BI$84,$E815:$BL815)+'FD inverse'!$A$35*$C816/Setup!$B$17+INDEX('FD inverse'!$A$35:$BH$35,1,'FD mesh'!$B$15+1)*Setup!$B$22</f>
        <v>15.2238237180104</v>
      </c>
      <c r="AL816" s="0" t="n">
        <f aca="false">SUMPRODUCT('FD inverse'!$A$36:$BH$36,'FD mesh'!$B$84:$BI$84,$E815:$BL815)+'FD inverse'!$A$36*$C816/Setup!$B$17+INDEX('FD inverse'!$A$36:$BH$36,1,'FD mesh'!$B$15+1)*Setup!$B$22</f>
        <v>15.2015869326006</v>
      </c>
      <c r="AM816" s="0" t="n">
        <f aca="false">SUMPRODUCT('FD inverse'!$A$37:$BH$37,'FD mesh'!$B$84:$BI$84,$E815:$BL815)+'FD inverse'!$A$37*$C816/Setup!$B$17+INDEX('FD inverse'!$A$37:$BH$37,1,'FD mesh'!$B$15+1)*Setup!$B$22</f>
        <v>15.1795271355197</v>
      </c>
      <c r="AN816" s="0" t="n">
        <f aca="false">SUMPRODUCT('FD inverse'!$A$38:$BH$38,'FD mesh'!$B$84:$BI$84,$E815:$BL815)+'FD inverse'!$A$38*$C816/Setup!$B$17+INDEX('FD inverse'!$A$38:$BH$38,1,'FD mesh'!$B$15+1)*Setup!$B$22</f>
        <v>15.1576245848994</v>
      </c>
      <c r="AO816" s="0" t="n">
        <f aca="false">SUMPRODUCT('FD inverse'!$A$39:$BH$39,'FD mesh'!$B$84:$BI$84,$E815:$BL815)+'FD inverse'!$A$39*$C816/Setup!$B$17+INDEX('FD inverse'!$A$39:$BH$39,1,'FD mesh'!$B$15+1)*Setup!$B$22</f>
        <v>15.1358597592905</v>
      </c>
      <c r="AP816" s="0" t="n">
        <f aca="false">SUMPRODUCT('FD inverse'!$A$40:$BH$40,'FD mesh'!$B$84:$BI$84,$E815:$BL815)+'FD inverse'!$A$40*$C816/Setup!$B$17+INDEX('FD inverse'!$A$40:$BH$40,1,'FD mesh'!$B$15+1)*Setup!$B$22</f>
        <v>15.1142133675614</v>
      </c>
      <c r="AQ816" s="0" t="n">
        <f aca="false">SUMPRODUCT('FD inverse'!$A$41:$BH$41,'FD mesh'!$B$84:$BI$84,$E815:$BL815)+'FD inverse'!$A$41*$C816/Setup!$B$17+INDEX('FD inverse'!$A$41:$BH$41,1,'FD mesh'!$B$15+1)*Setup!$B$22</f>
        <v>15.0926663435357</v>
      </c>
      <c r="AR816" s="0" t="n">
        <f aca="false">SUMPRODUCT('FD inverse'!$A$42:$BH$42,'FD mesh'!$B$84:$BI$84,$E815:$BL815)+'FD inverse'!$A$42*$C816/Setup!$B$17+INDEX('FD inverse'!$A$42:$BH$42,1,'FD mesh'!$B$15+1)*Setup!$B$22</f>
        <v>15.0711998275253</v>
      </c>
      <c r="AS816" s="0" t="n">
        <f aca="false">SUMPRODUCT('FD inverse'!$A$43:$BH$43,'FD mesh'!$B$84:$BI$84,$E815:$BL815)+'FD inverse'!$A$43*$C816/Setup!$B$17+INDEX('FD inverse'!$A$43:$BH$43,1,'FD mesh'!$B$15+1)*Setup!$B$22</f>
        <v>0</v>
      </c>
      <c r="AT816" s="0" t="n">
        <f aca="false">SUMPRODUCT('FD inverse'!$A$44:$BH$44,'FD mesh'!$B$84:$BI$84,$E815:$BL815)+'FD inverse'!$A$44*$C816/Setup!$B$17+INDEX('FD inverse'!$A$44:$BH$44,1,'FD mesh'!$B$15+1)*Setup!$B$22</f>
        <v>0</v>
      </c>
      <c r="AU816" s="0" t="n">
        <f aca="false">SUMPRODUCT('FD inverse'!$A$45:$BH$45,'FD mesh'!$B$84:$BI$84,$E815:$BL815)+'FD inverse'!$A$45*$C816/Setup!$B$17+INDEX('FD inverse'!$A$45:$BH$45,1,'FD mesh'!$B$15+1)*Setup!$B$22</f>
        <v>0</v>
      </c>
      <c r="AV816" s="0" t="n">
        <f aca="false">SUMPRODUCT('FD inverse'!$A$46:$BH$46,'FD mesh'!$B$84:$BI$84,$E815:$BL815)+'FD inverse'!$A$46*$C816/Setup!$B$17+INDEX('FD inverse'!$A$46:$BH$46,1,'FD mesh'!$B$15+1)*Setup!$B$22</f>
        <v>0</v>
      </c>
      <c r="AW816" s="0" t="n">
        <f aca="false">SUMPRODUCT('FD inverse'!$A$47:$BH$47,'FD mesh'!$B$84:$BI$84,$E815:$BL815)+'FD inverse'!$A$47*$C816/Setup!$B$17+INDEX('FD inverse'!$A$47:$BH$47,1,'FD mesh'!$B$15+1)*Setup!$B$22</f>
        <v>0</v>
      </c>
      <c r="AX816" s="0" t="n">
        <f aca="false">SUMPRODUCT('FD inverse'!$A$48:$BH$48,'FD mesh'!$B$84:$BI$84,$E815:$BL815)+'FD inverse'!$A$48*$C816/Setup!$B$17+INDEX('FD inverse'!$A$48:$BH$48,1,'FD mesh'!$B$15+1)*Setup!$B$22</f>
        <v>0</v>
      </c>
      <c r="AY816" s="0" t="n">
        <f aca="false">SUMPRODUCT('FD inverse'!$A$49:$BH$49,'FD mesh'!$B$84:$BI$84,$E815:$BL815)+'FD inverse'!$A$49*$C816/Setup!$B$17+INDEX('FD inverse'!$A$49:$BH$49,1,'FD mesh'!$B$15+1)*Setup!$B$22</f>
        <v>0</v>
      </c>
      <c r="AZ816" s="0" t="n">
        <f aca="false">SUMPRODUCT('FD inverse'!$A$50:$BH$50,'FD mesh'!$B$84:$BI$84,$E815:$BL815)+'FD inverse'!$A$50*$C816/Setup!$B$17+INDEX('FD inverse'!$A$50:$BH$50,1,'FD mesh'!$B$15+1)*Setup!$B$22</f>
        <v>0</v>
      </c>
      <c r="BA816" s="0" t="n">
        <f aca="false">SUMPRODUCT('FD inverse'!$A$51:$BH$51,'FD mesh'!$B$84:$BI$84,$E815:$BL815)+'FD inverse'!$A$51*$C816/Setup!$B$17+INDEX('FD inverse'!$A$51:$BH$51,1,'FD mesh'!$B$15+1)*Setup!$B$22</f>
        <v>0</v>
      </c>
      <c r="BB816" s="0" t="n">
        <f aca="false">SUMPRODUCT('FD inverse'!$A$52:$BH$52,'FD mesh'!$B$84:$BI$84,$E815:$BL815)+'FD inverse'!$A$52*$C816/Setup!$B$17+INDEX('FD inverse'!$A$52:$BH$52,1,'FD mesh'!$B$15+1)*Setup!$B$22</f>
        <v>0</v>
      </c>
      <c r="BC816" s="0" t="n">
        <f aca="false">SUMPRODUCT('FD inverse'!$A$53:$BH$53,'FD mesh'!$B$84:$BI$84,$E815:$BL815)+'FD inverse'!$A$53*$C816/Setup!$B$17+INDEX('FD inverse'!$A$53:$BH$53,1,'FD mesh'!$B$15+1)*Setup!$B$22</f>
        <v>0</v>
      </c>
      <c r="BD816" s="0" t="n">
        <f aca="false">SUMPRODUCT('FD inverse'!$A$54:$BH$54,'FD mesh'!$B$84:$BI$84,$E815:$BL815)+'FD inverse'!$A$54*$C816/Setup!$B$17+INDEX('FD inverse'!$A$54:$BH$54,1,'FD mesh'!$B$15+1)*Setup!$B$22</f>
        <v>0</v>
      </c>
      <c r="BE816" s="0" t="n">
        <f aca="false">SUMPRODUCT('FD inverse'!$A$55:$BH$55,'FD mesh'!$B$84:$BI$84,$E815:$BL815)+'FD inverse'!$A$55*$C816/Setup!$B$17+INDEX('FD inverse'!$A$55:$BH$55,1,'FD mesh'!$B$15+1)*Setup!$B$22</f>
        <v>0</v>
      </c>
      <c r="BF816" s="0" t="n">
        <f aca="false">SUMPRODUCT('FD inverse'!$A$56:$BH$56,'FD mesh'!$B$84:$BI$84,$E815:$BL815)+'FD inverse'!$A$56*$C816/Setup!$B$17+INDEX('FD inverse'!$A$56:$BH$56,1,'FD mesh'!$B$15+1)*Setup!$B$22</f>
        <v>0</v>
      </c>
      <c r="BG816" s="0" t="n">
        <f aca="false">SUMPRODUCT('FD inverse'!$A$57:$BH$57,'FD mesh'!$B$84:$BI$84,$E815:$BL815)+'FD inverse'!$A$57*$C816/Setup!$B$17+INDEX('FD inverse'!$A$57:$BH$57,1,'FD mesh'!$B$15+1)*Setup!$B$22</f>
        <v>0</v>
      </c>
      <c r="BH816" s="0" t="n">
        <f aca="false">SUMPRODUCT('FD inverse'!$A$58:$BH$58,'FD mesh'!$B$84:$BI$84,$E815:$BL815)+'FD inverse'!$A$58*$C816/Setup!$B$17+INDEX('FD inverse'!$A$58:$BH$58,1,'FD mesh'!$B$15+1)*Setup!$B$22</f>
        <v>0</v>
      </c>
      <c r="BI816" s="0" t="n">
        <f aca="false">SUMPRODUCT('FD inverse'!$A$59:$BH$59,'FD mesh'!$B$84:$BI$84,$E815:$BL815)+'FD inverse'!$A$59*$C816/Setup!$B$17+INDEX('FD inverse'!$A$59:$BH$59,1,'FD mesh'!$B$15+1)*Setup!$B$22</f>
        <v>0</v>
      </c>
      <c r="BJ816" s="0" t="n">
        <f aca="false">SUMPRODUCT('FD inverse'!$A$60:$BH$60,'FD mesh'!$B$84:$BI$84,$E815:$BL815)+'FD inverse'!$A$60*$C816/Setup!$B$17+INDEX('FD inverse'!$A$60:$BH$60,1,'FD mesh'!$B$15+1)*Setup!$B$22</f>
        <v>0</v>
      </c>
      <c r="BK816" s="0" t="n">
        <f aca="false">SUMPRODUCT('FD inverse'!$A$61:$BH$61,'FD mesh'!$B$84:$BI$84,$E815:$BL815)+'FD inverse'!$A$61*$C816/Setup!$B$17+INDEX('FD inverse'!$A$61:$BH$61,1,'FD mesh'!$B$15+1)*Setup!$B$22</f>
        <v>0</v>
      </c>
      <c r="BL816" s="0" t="n">
        <f aca="false">SUMPRODUCT('FD inverse'!$A$62:$BH$62,'FD mesh'!$B$84:$BI$84,$E815:$BL815)+'FD inverse'!$A$62*$C816/Setup!$B$17+INDEX('FD inverse'!$A$62:$BH$62,1,'FD mesh'!$B$15+1)*Setup!$B$22</f>
        <v>0</v>
      </c>
    </row>
    <row r="817" customFormat="false" ht="15" hidden="false" customHeight="false" outlineLevel="0" collapsed="false">
      <c r="A817" s="0" t="n">
        <v>812</v>
      </c>
      <c r="B817" s="0" t="n">
        <f aca="false">A817*Setup!$B$11/3600</f>
        <v>67.6666666666667</v>
      </c>
      <c r="C817" s="0" t="n">
        <f aca="false">Setup!$B$7+Setup!$B$8*COS(2*PI()*(B817-Setup!$B$9)/24)</f>
        <v>26.2943057454042</v>
      </c>
      <c r="D817" s="0" t="n">
        <f aca="false">(C817-E817)/Setup!$B$17</f>
        <v>6.67289310063483</v>
      </c>
      <c r="E817" s="0" t="n">
        <f aca="false">SUMPRODUCT('FD inverse'!$A$3:$BH$3,'FD mesh'!$B$84:$BI$84,$E816:$BL816)+'FD inverse'!$A$3*$C817/Setup!$B$17+INDEX('FD inverse'!$A$3:$BH$3,1,'FD mesh'!$B$15+1)*Setup!$B$22</f>
        <v>25.4268296423217</v>
      </c>
      <c r="F817" s="0" t="n">
        <f aca="false">SUMPRODUCT('FD inverse'!$A$4:$BH$4,'FD mesh'!$B$84:$BI$84,$E816:$BL816)+'FD inverse'!$A$4*$C817/Setup!$B$17+INDEX('FD inverse'!$A$4:$BH$4,1,'FD mesh'!$B$15+1)*Setup!$B$22</f>
        <v>25.2201980389653</v>
      </c>
      <c r="G817" s="0" t="n">
        <f aca="false">SUMPRODUCT('FD inverse'!$A$5:$BH$5,'FD mesh'!$B$84:$BI$84,$E816:$BL816)+'FD inverse'!$A$5*$C817/Setup!$B$17+INDEX('FD inverse'!$A$5:$BH$5,1,'FD mesh'!$B$15+1)*Setup!$B$22</f>
        <v>25.0007894773709</v>
      </c>
      <c r="H817" s="0" t="n">
        <f aca="false">SUMPRODUCT('FD inverse'!$A$6:$BH$6,'FD mesh'!$B$84:$BI$84,$E816:$BL816)+'FD inverse'!$A$6*$C817/Setup!$B$17+INDEX('FD inverse'!$A$6:$BH$6,1,'FD mesh'!$B$15+1)*Setup!$B$22</f>
        <v>24.2473928725725</v>
      </c>
      <c r="I817" s="0" t="n">
        <f aca="false">SUMPRODUCT('FD inverse'!$A$7:$BH$7,'FD mesh'!$B$84:$BI$84,$E816:$BL816)+'FD inverse'!$A$7*$C817/Setup!$B$17+INDEX('FD inverse'!$A$7:$BH$7,1,'FD mesh'!$B$15+1)*Setup!$B$22</f>
        <v>24.1812010632343</v>
      </c>
      <c r="J817" s="0" t="n">
        <f aca="false">SUMPRODUCT('FD inverse'!$A$8:$BH$8,'FD mesh'!$B$84:$BI$84,$E816:$BL816)+'FD inverse'!$A$8*$C817/Setup!$B$17+INDEX('FD inverse'!$A$8:$BH$8,1,'FD mesh'!$B$15+1)*Setup!$B$22</f>
        <v>24.1171360559889</v>
      </c>
      <c r="K817" s="0" t="n">
        <f aca="false">SUMPRODUCT('FD inverse'!$A$9:$BH$9,'FD mesh'!$B$84:$BI$84,$E816:$BL816)+'FD inverse'!$A$9*$C817/Setup!$B$17+INDEX('FD inverse'!$A$9:$BH$9,1,'FD mesh'!$B$15+1)*Setup!$B$22</f>
        <v>24.0562156754604</v>
      </c>
      <c r="L817" s="0" t="n">
        <f aca="false">SUMPRODUCT('FD inverse'!$A$10:$BH$10,'FD mesh'!$B$84:$BI$84,$E816:$BL816)+'FD inverse'!$A$10*$C817/Setup!$B$17+INDEX('FD inverse'!$A$10:$BH$10,1,'FD mesh'!$B$15+1)*Setup!$B$22</f>
        <v>23.9993171866717</v>
      </c>
      <c r="M817" s="0" t="n">
        <f aca="false">SUMPRODUCT('FD inverse'!$A$11:$BH$11,'FD mesh'!$B$84:$BI$84,$E816:$BL816)+'FD inverse'!$A$11*$C817/Setup!$B$17+INDEX('FD inverse'!$A$11:$BH$11,1,'FD mesh'!$B$15+1)*Setup!$B$22</f>
        <v>23.9471843192764</v>
      </c>
      <c r="N817" s="0" t="n">
        <f aca="false">SUMPRODUCT('FD inverse'!$A$12:$BH$12,'FD mesh'!$B$84:$BI$84,$E816:$BL816)+'FD inverse'!$A$12*$C817/Setup!$B$17+INDEX('FD inverse'!$A$12:$BH$12,1,'FD mesh'!$B$15+1)*Setup!$B$22</f>
        <v>23.900433669658</v>
      </c>
      <c r="O817" s="0" t="n">
        <f aca="false">SUMPRODUCT('FD inverse'!$A$13:$BH$13,'FD mesh'!$B$84:$BI$84,$E816:$BL816)+'FD inverse'!$A$13*$C817/Setup!$B$17+INDEX('FD inverse'!$A$13:$BH$13,1,'FD mesh'!$B$15+1)*Setup!$B$22</f>
        <v>23.8595603609639</v>
      </c>
      <c r="P817" s="0" t="n">
        <f aca="false">SUMPRODUCT('FD inverse'!$A$14:$BH$14,'FD mesh'!$B$84:$BI$84,$E816:$BL816)+'FD inverse'!$A$14*$C817/Setup!$B$17+INDEX('FD inverse'!$A$14:$BH$14,1,'FD mesh'!$B$15+1)*Setup!$B$22</f>
        <v>23.8249428617489</v>
      </c>
      <c r="Q817" s="0" t="n">
        <f aca="false">SUMPRODUCT('FD inverse'!$A$15:$BH$15,'FD mesh'!$B$84:$BI$84,$E816:$BL816)+'FD inverse'!$A$15*$C817/Setup!$B$17+INDEX('FD inverse'!$A$15:$BH$15,1,'FD mesh'!$B$15+1)*Setup!$B$22</f>
        <v>23.7968468835455</v>
      </c>
      <c r="R817" s="0" t="n">
        <f aca="false">SUMPRODUCT('FD inverse'!$A$16:$BH$16,'FD mesh'!$B$84:$BI$84,$E816:$BL816)+'FD inverse'!$A$16*$C817/Setup!$B$17+INDEX('FD inverse'!$A$16:$BH$16,1,'FD mesh'!$B$15+1)*Setup!$B$22</f>
        <v>23.7754282964933</v>
      </c>
      <c r="S817" s="0" t="n">
        <f aca="false">SUMPRODUCT('FD inverse'!$A$17:$BH$17,'FD mesh'!$B$84:$BI$84,$E816:$BL816)+'FD inverse'!$A$17*$C817/Setup!$B$17+INDEX('FD inverse'!$A$17:$BH$17,1,'FD mesh'!$B$15+1)*Setup!$B$22</f>
        <v>23.1941569877256</v>
      </c>
      <c r="T817" s="0" t="n">
        <f aca="false">SUMPRODUCT('FD inverse'!$A$18:$BH$18,'FD mesh'!$B$84:$BI$84,$E816:$BL816)+'FD inverse'!$A$18*$C817/Setup!$B$17+INDEX('FD inverse'!$A$18:$BH$18,1,'FD mesh'!$B$15+1)*Setup!$B$22</f>
        <v>22.6161362878401</v>
      </c>
      <c r="U817" s="0" t="n">
        <f aca="false">SUMPRODUCT('FD inverse'!$A$19:$BH$19,'FD mesh'!$B$84:$BI$84,$E816:$BL816)+'FD inverse'!$A$19*$C817/Setup!$B$17+INDEX('FD inverse'!$A$19:$BH$19,1,'FD mesh'!$B$15+1)*Setup!$B$22</f>
        <v>22.0412379191986</v>
      </c>
      <c r="V817" s="0" t="n">
        <f aca="false">SUMPRODUCT('FD inverse'!$A$20:$BH$20,'FD mesh'!$B$84:$BI$84,$E816:$BL816)+'FD inverse'!$A$20*$C817/Setup!$B$17+INDEX('FD inverse'!$A$20:$BH$20,1,'FD mesh'!$B$15+1)*Setup!$B$22</f>
        <v>21.4693117166218</v>
      </c>
      <c r="W817" s="0" t="n">
        <f aca="false">SUMPRODUCT('FD inverse'!$A$21:$BH$21,'FD mesh'!$B$84:$BI$84,$E816:$BL816)+'FD inverse'!$A$21*$C817/Setup!$B$17+INDEX('FD inverse'!$A$21:$BH$21,1,'FD mesh'!$B$15+1)*Setup!$B$22</f>
        <v>20.9001878230019</v>
      </c>
      <c r="X817" s="0" t="n">
        <f aca="false">SUMPRODUCT('FD inverse'!$A$22:$BH$22,'FD mesh'!$B$84:$BI$84,$E816:$BL816)+'FD inverse'!$A$22*$C817/Setup!$B$17+INDEX('FD inverse'!$A$22:$BH$22,1,'FD mesh'!$B$15+1)*Setup!$B$22</f>
        <v>20.3336787685487</v>
      </c>
      <c r="Y817" s="0" t="n">
        <f aca="false">SUMPRODUCT('FD inverse'!$A$23:$BH$23,'FD mesh'!$B$84:$BI$84,$E816:$BL816)+'FD inverse'!$A$23*$C817/Setup!$B$17+INDEX('FD inverse'!$A$23:$BH$23,1,'FD mesh'!$B$15+1)*Setup!$B$22</f>
        <v>19.7695814403116</v>
      </c>
      <c r="Z817" s="0" t="n">
        <f aca="false">SUMPRODUCT('FD inverse'!$A$24:$BH$24,'FD mesh'!$B$84:$BI$84,$E816:$BL816)+'FD inverse'!$A$24*$C817/Setup!$B$17+INDEX('FD inverse'!$A$24:$BH$24,1,'FD mesh'!$B$15+1)*Setup!$B$22</f>
        <v>19.2076789493193</v>
      </c>
      <c r="AA817" s="0" t="n">
        <f aca="false">SUMPRODUCT('FD inverse'!$A$25:$BH$25,'FD mesh'!$B$84:$BI$84,$E816:$BL816)+'FD inverse'!$A$25*$C817/Setup!$B$17+INDEX('FD inverse'!$A$25:$BH$25,1,'FD mesh'!$B$15+1)*Setup!$B$22</f>
        <v>18.6477424032987</v>
      </c>
      <c r="AB817" s="0" t="n">
        <f aca="false">SUMPRODUCT('FD inverse'!$A$26:$BH$26,'FD mesh'!$B$84:$BI$84,$E816:$BL816)+'FD inverse'!$A$26*$C817/Setup!$B$17+INDEX('FD inverse'!$A$26:$BH$26,1,'FD mesh'!$B$15+1)*Setup!$B$22</f>
        <v>18.0895325934779</v>
      </c>
      <c r="AC817" s="0" t="n">
        <f aca="false">SUMPRODUCT('FD inverse'!$A$27:$BH$27,'FD mesh'!$B$84:$BI$84,$E816:$BL816)+'FD inverse'!$A$27*$C817/Setup!$B$17+INDEX('FD inverse'!$A$27:$BH$27,1,'FD mesh'!$B$15+1)*Setup!$B$22</f>
        <v>17.5328016044532</v>
      </c>
      <c r="AD817" s="0" t="n">
        <f aca="false">SUMPRODUCT('FD inverse'!$A$28:$BH$28,'FD mesh'!$B$84:$BI$84,$E816:$BL816)+'FD inverse'!$A$28*$C817/Setup!$B$17+INDEX('FD inverse'!$A$28:$BH$28,1,'FD mesh'!$B$15+1)*Setup!$B$22</f>
        <v>16.9772943565056</v>
      </c>
      <c r="AE817" s="0" t="n">
        <f aca="false">SUMPRODUCT('FD inverse'!$A$29:$BH$29,'FD mesh'!$B$84:$BI$84,$E816:$BL816)+'FD inverse'!$A$29*$C817/Setup!$B$17+INDEX('FD inverse'!$A$29:$BH$29,1,'FD mesh'!$B$15+1)*Setup!$B$22</f>
        <v>16.4227500900946</v>
      </c>
      <c r="AF817" s="0" t="n">
        <f aca="false">SUMPRODUCT('FD inverse'!$A$30:$BH$30,'FD mesh'!$B$84:$BI$84,$E816:$BL816)+'FD inverse'!$A$30*$C817/Setup!$B$17+INDEX('FD inverse'!$A$30:$BH$30,1,'FD mesh'!$B$15+1)*Setup!$B$22</f>
        <v>15.8689038025379</v>
      </c>
      <c r="AG817" s="0" t="n">
        <f aca="false">SUMPRODUCT('FD inverse'!$A$31:$BH$31,'FD mesh'!$B$84:$BI$84,$E816:$BL816)+'FD inverse'!$A$31*$C817/Setup!$B$17+INDEX('FD inverse'!$A$31:$BH$31,1,'FD mesh'!$B$15+1)*Setup!$B$22</f>
        <v>15.31548764711</v>
      </c>
      <c r="AH817" s="0" t="n">
        <f aca="false">SUMPRODUCT('FD inverse'!$A$32:$BH$32,'FD mesh'!$B$84:$BI$84,$E816:$BL816)+'FD inverse'!$A$32*$C817/Setup!$B$17+INDEX('FD inverse'!$A$32:$BH$32,1,'FD mesh'!$B$15+1)*Setup!$B$22</f>
        <v>15.2923035447666</v>
      </c>
      <c r="AI817" s="0" t="n">
        <f aca="false">SUMPRODUCT('FD inverse'!$A$33:$BH$33,'FD mesh'!$B$84:$BI$84,$E816:$BL816)+'FD inverse'!$A$33*$C817/Setup!$B$17+INDEX('FD inverse'!$A$33:$BH$33,1,'FD mesh'!$B$15+1)*Setup!$B$22</f>
        <v>15.2693763657764</v>
      </c>
      <c r="AJ817" s="0" t="n">
        <f aca="false">SUMPRODUCT('FD inverse'!$A$34:$BH$34,'FD mesh'!$B$84:$BI$84,$E816:$BL816)+'FD inverse'!$A$34*$C817/Setup!$B$17+INDEX('FD inverse'!$A$34:$BH$34,1,'FD mesh'!$B$15+1)*Setup!$B$22</f>
        <v>15.2466862136596</v>
      </c>
      <c r="AK817" s="0" t="n">
        <f aca="false">SUMPRODUCT('FD inverse'!$A$35:$BH$35,'FD mesh'!$B$84:$BI$84,$E816:$BL816)+'FD inverse'!$A$35*$C817/Setup!$B$17+INDEX('FD inverse'!$A$35:$BH$35,1,'FD mesh'!$B$15+1)*Setup!$B$22</f>
        <v>15.2242131233853</v>
      </c>
      <c r="AL817" s="0" t="n">
        <f aca="false">SUMPRODUCT('FD inverse'!$A$36:$BH$36,'FD mesh'!$B$84:$BI$84,$E816:$BL816)+'FD inverse'!$A$36*$C817/Setup!$B$17+INDEX('FD inverse'!$A$36:$BH$36,1,'FD mesh'!$B$15+1)*Setup!$B$22</f>
        <v>15.201937159081</v>
      </c>
      <c r="AM817" s="0" t="n">
        <f aca="false">SUMPRODUCT('FD inverse'!$A$37:$BH$37,'FD mesh'!$B$84:$BI$84,$E816:$BL816)+'FD inverse'!$A$37*$C817/Setup!$B$17+INDEX('FD inverse'!$A$37:$BH$37,1,'FD mesh'!$B$15+1)*Setup!$B$22</f>
        <v>15.179838487488</v>
      </c>
      <c r="AN817" s="0" t="n">
        <f aca="false">SUMPRODUCT('FD inverse'!$A$38:$BH$38,'FD mesh'!$B$84:$BI$84,$E816:$BL816)+'FD inverse'!$A$38*$C817/Setup!$B$17+INDEX('FD inverse'!$A$38:$BH$38,1,'FD mesh'!$B$15+1)*Setup!$B$22</f>
        <v>15.1578974294328</v>
      </c>
      <c r="AO817" s="0" t="n">
        <f aca="false">SUMPRODUCT('FD inverse'!$A$39:$BH$39,'FD mesh'!$B$84:$BI$84,$E816:$BL816)+'FD inverse'!$A$39*$C817/Setup!$B$17+INDEX('FD inverse'!$A$39:$BH$39,1,'FD mesh'!$B$15+1)*Setup!$B$22</f>
        <v>15.1360944915648</v>
      </c>
      <c r="AP817" s="0" t="n">
        <f aca="false">SUMPRODUCT('FD inverse'!$A$40:$BH$40,'FD mesh'!$B$84:$BI$84,$E816:$BL816)+'FD inverse'!$A$40*$C817/Setup!$B$17+INDEX('FD inverse'!$A$40:$BH$40,1,'FD mesh'!$B$15+1)*Setup!$B$22</f>
        <v>15.1144103805807</v>
      </c>
      <c r="AQ817" s="0" t="n">
        <f aca="false">SUMPRODUCT('FD inverse'!$A$41:$BH$41,'FD mesh'!$B$84:$BI$84,$E816:$BL816)+'FD inverse'!$A$41*$C817/Setup!$B$17+INDEX('FD inverse'!$A$41:$BH$41,1,'FD mesh'!$B$15+1)*Setup!$B$22</f>
        <v>15.0928260021249</v>
      </c>
      <c r="AR817" s="0" t="n">
        <f aca="false">SUMPRODUCT('FD inverse'!$A$42:$BH$42,'FD mesh'!$B$84:$BI$84,$E816:$BL816)+'FD inverse'!$A$42*$C817/Setup!$B$17+INDEX('FD inverse'!$A$42:$BH$42,1,'FD mesh'!$B$15+1)*Setup!$B$22</f>
        <v>15.0713224465244</v>
      </c>
      <c r="AS817" s="0" t="n">
        <f aca="false">SUMPRODUCT('FD inverse'!$A$43:$BH$43,'FD mesh'!$B$84:$BI$84,$E816:$BL816)+'FD inverse'!$A$43*$C817/Setup!$B$17+INDEX('FD inverse'!$A$43:$BH$43,1,'FD mesh'!$B$15+1)*Setup!$B$22</f>
        <v>0</v>
      </c>
      <c r="AT817" s="0" t="n">
        <f aca="false">SUMPRODUCT('FD inverse'!$A$44:$BH$44,'FD mesh'!$B$84:$BI$84,$E816:$BL816)+'FD inverse'!$A$44*$C817/Setup!$B$17+INDEX('FD inverse'!$A$44:$BH$44,1,'FD mesh'!$B$15+1)*Setup!$B$22</f>
        <v>0</v>
      </c>
      <c r="AU817" s="0" t="n">
        <f aca="false">SUMPRODUCT('FD inverse'!$A$45:$BH$45,'FD mesh'!$B$84:$BI$84,$E816:$BL816)+'FD inverse'!$A$45*$C817/Setup!$B$17+INDEX('FD inverse'!$A$45:$BH$45,1,'FD mesh'!$B$15+1)*Setup!$B$22</f>
        <v>0</v>
      </c>
      <c r="AV817" s="0" t="n">
        <f aca="false">SUMPRODUCT('FD inverse'!$A$46:$BH$46,'FD mesh'!$B$84:$BI$84,$E816:$BL816)+'FD inverse'!$A$46*$C817/Setup!$B$17+INDEX('FD inverse'!$A$46:$BH$46,1,'FD mesh'!$B$15+1)*Setup!$B$22</f>
        <v>0</v>
      </c>
      <c r="AW817" s="0" t="n">
        <f aca="false">SUMPRODUCT('FD inverse'!$A$47:$BH$47,'FD mesh'!$B$84:$BI$84,$E816:$BL816)+'FD inverse'!$A$47*$C817/Setup!$B$17+INDEX('FD inverse'!$A$47:$BH$47,1,'FD mesh'!$B$15+1)*Setup!$B$22</f>
        <v>0</v>
      </c>
      <c r="AX817" s="0" t="n">
        <f aca="false">SUMPRODUCT('FD inverse'!$A$48:$BH$48,'FD mesh'!$B$84:$BI$84,$E816:$BL816)+'FD inverse'!$A$48*$C817/Setup!$B$17+INDEX('FD inverse'!$A$48:$BH$48,1,'FD mesh'!$B$15+1)*Setup!$B$22</f>
        <v>0</v>
      </c>
      <c r="AY817" s="0" t="n">
        <f aca="false">SUMPRODUCT('FD inverse'!$A$49:$BH$49,'FD mesh'!$B$84:$BI$84,$E816:$BL816)+'FD inverse'!$A$49*$C817/Setup!$B$17+INDEX('FD inverse'!$A$49:$BH$49,1,'FD mesh'!$B$15+1)*Setup!$B$22</f>
        <v>0</v>
      </c>
      <c r="AZ817" s="0" t="n">
        <f aca="false">SUMPRODUCT('FD inverse'!$A$50:$BH$50,'FD mesh'!$B$84:$BI$84,$E816:$BL816)+'FD inverse'!$A$50*$C817/Setup!$B$17+INDEX('FD inverse'!$A$50:$BH$50,1,'FD mesh'!$B$15+1)*Setup!$B$22</f>
        <v>0</v>
      </c>
      <c r="BA817" s="0" t="n">
        <f aca="false">SUMPRODUCT('FD inverse'!$A$51:$BH$51,'FD mesh'!$B$84:$BI$84,$E816:$BL816)+'FD inverse'!$A$51*$C817/Setup!$B$17+INDEX('FD inverse'!$A$51:$BH$51,1,'FD mesh'!$B$15+1)*Setup!$B$22</f>
        <v>0</v>
      </c>
      <c r="BB817" s="0" t="n">
        <f aca="false">SUMPRODUCT('FD inverse'!$A$52:$BH$52,'FD mesh'!$B$84:$BI$84,$E816:$BL816)+'FD inverse'!$A$52*$C817/Setup!$B$17+INDEX('FD inverse'!$A$52:$BH$52,1,'FD mesh'!$B$15+1)*Setup!$B$22</f>
        <v>0</v>
      </c>
      <c r="BC817" s="0" t="n">
        <f aca="false">SUMPRODUCT('FD inverse'!$A$53:$BH$53,'FD mesh'!$B$84:$BI$84,$E816:$BL816)+'FD inverse'!$A$53*$C817/Setup!$B$17+INDEX('FD inverse'!$A$53:$BH$53,1,'FD mesh'!$B$15+1)*Setup!$B$22</f>
        <v>0</v>
      </c>
      <c r="BD817" s="0" t="n">
        <f aca="false">SUMPRODUCT('FD inverse'!$A$54:$BH$54,'FD mesh'!$B$84:$BI$84,$E816:$BL816)+'FD inverse'!$A$54*$C817/Setup!$B$17+INDEX('FD inverse'!$A$54:$BH$54,1,'FD mesh'!$B$15+1)*Setup!$B$22</f>
        <v>0</v>
      </c>
      <c r="BE817" s="0" t="n">
        <f aca="false">SUMPRODUCT('FD inverse'!$A$55:$BH$55,'FD mesh'!$B$84:$BI$84,$E816:$BL816)+'FD inverse'!$A$55*$C817/Setup!$B$17+INDEX('FD inverse'!$A$55:$BH$55,1,'FD mesh'!$B$15+1)*Setup!$B$22</f>
        <v>0</v>
      </c>
      <c r="BF817" s="0" t="n">
        <f aca="false">SUMPRODUCT('FD inverse'!$A$56:$BH$56,'FD mesh'!$B$84:$BI$84,$E816:$BL816)+'FD inverse'!$A$56*$C817/Setup!$B$17+INDEX('FD inverse'!$A$56:$BH$56,1,'FD mesh'!$B$15+1)*Setup!$B$22</f>
        <v>0</v>
      </c>
      <c r="BG817" s="0" t="n">
        <f aca="false">SUMPRODUCT('FD inverse'!$A$57:$BH$57,'FD mesh'!$B$84:$BI$84,$E816:$BL816)+'FD inverse'!$A$57*$C817/Setup!$B$17+INDEX('FD inverse'!$A$57:$BH$57,1,'FD mesh'!$B$15+1)*Setup!$B$22</f>
        <v>0</v>
      </c>
      <c r="BH817" s="0" t="n">
        <f aca="false">SUMPRODUCT('FD inverse'!$A$58:$BH$58,'FD mesh'!$B$84:$BI$84,$E816:$BL816)+'FD inverse'!$A$58*$C817/Setup!$B$17+INDEX('FD inverse'!$A$58:$BH$58,1,'FD mesh'!$B$15+1)*Setup!$B$22</f>
        <v>0</v>
      </c>
      <c r="BI817" s="0" t="n">
        <f aca="false">SUMPRODUCT('FD inverse'!$A$59:$BH$59,'FD mesh'!$B$84:$BI$84,$E816:$BL816)+'FD inverse'!$A$59*$C817/Setup!$B$17+INDEX('FD inverse'!$A$59:$BH$59,1,'FD mesh'!$B$15+1)*Setup!$B$22</f>
        <v>0</v>
      </c>
      <c r="BJ817" s="0" t="n">
        <f aca="false">SUMPRODUCT('FD inverse'!$A$60:$BH$60,'FD mesh'!$B$84:$BI$84,$E816:$BL816)+'FD inverse'!$A$60*$C817/Setup!$B$17+INDEX('FD inverse'!$A$60:$BH$60,1,'FD mesh'!$B$15+1)*Setup!$B$22</f>
        <v>0</v>
      </c>
      <c r="BK817" s="0" t="n">
        <f aca="false">SUMPRODUCT('FD inverse'!$A$61:$BH$61,'FD mesh'!$B$84:$BI$84,$E816:$BL816)+'FD inverse'!$A$61*$C817/Setup!$B$17+INDEX('FD inverse'!$A$61:$BH$61,1,'FD mesh'!$B$15+1)*Setup!$B$22</f>
        <v>0</v>
      </c>
      <c r="BL817" s="0" t="n">
        <f aca="false">SUMPRODUCT('FD inverse'!$A$62:$BH$62,'FD mesh'!$B$84:$BI$84,$E816:$BL816)+'FD inverse'!$A$62*$C817/Setup!$B$17+INDEX('FD inverse'!$A$62:$BH$62,1,'FD mesh'!$B$15+1)*Setup!$B$22</f>
        <v>0</v>
      </c>
    </row>
    <row r="818" customFormat="false" ht="15" hidden="false" customHeight="false" outlineLevel="0" collapsed="false">
      <c r="A818" s="0" t="n">
        <v>813</v>
      </c>
      <c r="B818" s="0" t="n">
        <f aca="false">A818*Setup!$B$11/3600</f>
        <v>67.75</v>
      </c>
      <c r="C818" s="0" t="n">
        <f aca="false">Setup!$B$7+Setup!$B$8*COS(2*PI()*(B818-Setup!$B$9)/24)</f>
        <v>26.2222809320784</v>
      </c>
      <c r="D818" s="0" t="n">
        <f aca="false">(C818-E818)/Setup!$B$17</f>
        <v>6.40998412325003</v>
      </c>
      <c r="E818" s="0" t="n">
        <f aca="false">SUMPRODUCT('FD inverse'!$A$3:$BH$3,'FD mesh'!$B$84:$BI$84,$E817:$BL817)+'FD inverse'!$A$3*$C818/Setup!$B$17+INDEX('FD inverse'!$A$3:$BH$3,1,'FD mesh'!$B$15+1)*Setup!$B$22</f>
        <v>25.3889829960559</v>
      </c>
      <c r="F818" s="0" t="n">
        <f aca="false">SUMPRODUCT('FD inverse'!$A$4:$BH$4,'FD mesh'!$B$84:$BI$84,$E817:$BL817)+'FD inverse'!$A$4*$C818/Setup!$B$17+INDEX('FD inverse'!$A$4:$BH$4,1,'FD mesh'!$B$15+1)*Setup!$B$22</f>
        <v>25.1899964111669</v>
      </c>
      <c r="G818" s="0" t="n">
        <f aca="false">SUMPRODUCT('FD inverse'!$A$5:$BH$5,'FD mesh'!$B$84:$BI$84,$E817:$BL817)+'FD inverse'!$A$5*$C818/Setup!$B$17+INDEX('FD inverse'!$A$5:$BH$5,1,'FD mesh'!$B$15+1)*Setup!$B$22</f>
        <v>24.9779014808793</v>
      </c>
      <c r="H818" s="0" t="n">
        <f aca="false">SUMPRODUCT('FD inverse'!$A$6:$BH$6,'FD mesh'!$B$84:$BI$84,$E817:$BL817)+'FD inverse'!$A$6*$C818/Setup!$B$17+INDEX('FD inverse'!$A$6:$BH$6,1,'FD mesh'!$B$15+1)*Setup!$B$22</f>
        <v>24.2485733510043</v>
      </c>
      <c r="I818" s="0" t="n">
        <f aca="false">SUMPRODUCT('FD inverse'!$A$7:$BH$7,'FD mesh'!$B$84:$BI$84,$E817:$BL817)+'FD inverse'!$A$7*$C818/Setup!$B$17+INDEX('FD inverse'!$A$7:$BH$7,1,'FD mesh'!$B$15+1)*Setup!$B$22</f>
        <v>24.1843792623522</v>
      </c>
      <c r="J818" s="0" t="n">
        <f aca="false">SUMPRODUCT('FD inverse'!$A$8:$BH$8,'FD mesh'!$B$84:$BI$84,$E817:$BL817)+'FD inverse'!$A$8*$C818/Setup!$B$17+INDEX('FD inverse'!$A$8:$BH$8,1,'FD mesh'!$B$15+1)*Setup!$B$22</f>
        <v>24.1220602174274</v>
      </c>
      <c r="K818" s="0" t="n">
        <f aca="false">SUMPRODUCT('FD inverse'!$A$9:$BH$9,'FD mesh'!$B$84:$BI$84,$E817:$BL817)+'FD inverse'!$A$9*$C818/Setup!$B$17+INDEX('FD inverse'!$A$9:$BH$9,1,'FD mesh'!$B$15+1)*Setup!$B$22</f>
        <v>24.0626462824958</v>
      </c>
      <c r="L818" s="0" t="n">
        <f aca="false">SUMPRODUCT('FD inverse'!$A$10:$BH$10,'FD mesh'!$B$84:$BI$84,$E817:$BL817)+'FD inverse'!$A$10*$C818/Setup!$B$17+INDEX('FD inverse'!$A$10:$BH$10,1,'FD mesh'!$B$15+1)*Setup!$B$22</f>
        <v>24.0070262160217</v>
      </c>
      <c r="M818" s="0" t="n">
        <f aca="false">SUMPRODUCT('FD inverse'!$A$11:$BH$11,'FD mesh'!$B$84:$BI$84,$E817:$BL817)+'FD inverse'!$A$11*$C818/Setup!$B$17+INDEX('FD inverse'!$A$11:$BH$11,1,'FD mesh'!$B$15+1)*Setup!$B$22</f>
        <v>23.9559542494592</v>
      </c>
      <c r="N818" s="0" t="n">
        <f aca="false">SUMPRODUCT('FD inverse'!$A$12:$BH$12,'FD mesh'!$B$84:$BI$84,$E817:$BL817)+'FD inverse'!$A$12*$C818/Setup!$B$17+INDEX('FD inverse'!$A$12:$BH$12,1,'FD mesh'!$B$15+1)*Setup!$B$22</f>
        <v>23.9100562830044</v>
      </c>
      <c r="O818" s="0" t="n">
        <f aca="false">SUMPRODUCT('FD inverse'!$A$13:$BH$13,'FD mesh'!$B$84:$BI$84,$E817:$BL817)+'FD inverse'!$A$13*$C818/Setup!$B$17+INDEX('FD inverse'!$A$13:$BH$13,1,'FD mesh'!$B$15+1)*Setup!$B$22</f>
        <v>23.8698353745712</v>
      </c>
      <c r="P818" s="0" t="n">
        <f aca="false">SUMPRODUCT('FD inverse'!$A$14:$BH$14,'FD mesh'!$B$84:$BI$84,$E817:$BL817)+'FD inverse'!$A$14*$C818/Setup!$B$17+INDEX('FD inverse'!$A$14:$BH$14,1,'FD mesh'!$B$15+1)*Setup!$B$22</f>
        <v>23.8356764210686</v>
      </c>
      <c r="Q818" s="0" t="n">
        <f aca="false">SUMPRODUCT('FD inverse'!$A$15:$BH$15,'FD mesh'!$B$84:$BI$84,$E817:$BL817)+'FD inverse'!$A$15*$C818/Setup!$B$17+INDEX('FD inverse'!$A$15:$BH$15,1,'FD mesh'!$B$15+1)*Setup!$B$22</f>
        <v>23.8078499509404</v>
      </c>
      <c r="R818" s="0" t="n">
        <f aca="false">SUMPRODUCT('FD inverse'!$A$16:$BH$16,'FD mesh'!$B$84:$BI$84,$E817:$BL817)+'FD inverse'!$A$16*$C818/Setup!$B$17+INDEX('FD inverse'!$A$16:$BH$16,1,'FD mesh'!$B$15+1)*Setup!$B$22</f>
        <v>23.786514966001</v>
      </c>
      <c r="S818" s="0" t="n">
        <f aca="false">SUMPRODUCT('FD inverse'!$A$17:$BH$17,'FD mesh'!$B$84:$BI$84,$E817:$BL817)+'FD inverse'!$A$17*$C818/Setup!$B$17+INDEX('FD inverse'!$A$17:$BH$17,1,'FD mesh'!$B$15+1)*Setup!$B$22</f>
        <v>23.2049183908298</v>
      </c>
      <c r="T818" s="0" t="n">
        <f aca="false">SUMPRODUCT('FD inverse'!$A$18:$BH$18,'FD mesh'!$B$84:$BI$84,$E817:$BL817)+'FD inverse'!$A$18*$C818/Setup!$B$17+INDEX('FD inverse'!$A$18:$BH$18,1,'FD mesh'!$B$15+1)*Setup!$B$22</f>
        <v>22.6264887428579</v>
      </c>
      <c r="U818" s="0" t="n">
        <f aca="false">SUMPRODUCT('FD inverse'!$A$19:$BH$19,'FD mesh'!$B$84:$BI$84,$E817:$BL817)+'FD inverse'!$A$19*$C818/Setup!$B$17+INDEX('FD inverse'!$A$19:$BH$19,1,'FD mesh'!$B$15+1)*Setup!$B$22</f>
        <v>22.0511056745055</v>
      </c>
      <c r="V818" s="0" t="n">
        <f aca="false">SUMPRODUCT('FD inverse'!$A$20:$BH$20,'FD mesh'!$B$84:$BI$84,$E817:$BL817)+'FD inverse'!$A$20*$C818/Setup!$B$17+INDEX('FD inverse'!$A$20:$BH$20,1,'FD mesh'!$B$15+1)*Setup!$B$22</f>
        <v>21.4786265455719</v>
      </c>
      <c r="W818" s="0" t="n">
        <f aca="false">SUMPRODUCT('FD inverse'!$A$21:$BH$21,'FD mesh'!$B$84:$BI$84,$E817:$BL817)+'FD inverse'!$A$21*$C818/Setup!$B$17+INDEX('FD inverse'!$A$21:$BH$21,1,'FD mesh'!$B$15+1)*Setup!$B$22</f>
        <v>20.9088886377294</v>
      </c>
      <c r="X818" s="0" t="n">
        <f aca="false">SUMPRODUCT('FD inverse'!$A$22:$BH$22,'FD mesh'!$B$84:$BI$84,$E817:$BL817)+'FD inverse'!$A$22*$C818/Setup!$B$17+INDEX('FD inverse'!$A$22:$BH$22,1,'FD mesh'!$B$15+1)*Setup!$B$22</f>
        <v>20.3417112553638</v>
      </c>
      <c r="Y818" s="0" t="n">
        <f aca="false">SUMPRODUCT('FD inverse'!$A$23:$BH$23,'FD mesh'!$B$84:$BI$84,$E817:$BL817)+'FD inverse'!$A$23*$C818/Setup!$B$17+INDEX('FD inverse'!$A$23:$BH$23,1,'FD mesh'!$B$15+1)*Setup!$B$22</f>
        <v>19.7768977191181</v>
      </c>
      <c r="Z818" s="0" t="n">
        <f aca="false">SUMPRODUCT('FD inverse'!$A$24:$BH$24,'FD mesh'!$B$84:$BI$84,$E817:$BL817)+'FD inverse'!$A$24*$C818/Setup!$B$17+INDEX('FD inverse'!$A$24:$BH$24,1,'FD mesh'!$B$15+1)*Setup!$B$22</f>
        <v>19.2142372592068</v>
      </c>
      <c r="AA818" s="0" t="n">
        <f aca="false">SUMPRODUCT('FD inverse'!$A$25:$BH$25,'FD mesh'!$B$84:$BI$84,$E817:$BL817)+'FD inverse'!$A$25*$C818/Setup!$B$17+INDEX('FD inverse'!$A$25:$BH$25,1,'FD mesh'!$B$15+1)*Setup!$B$22</f>
        <v>18.6535068162053</v>
      </c>
      <c r="AB818" s="0" t="n">
        <f aca="false">SUMPRODUCT('FD inverse'!$A$26:$BH$26,'FD mesh'!$B$84:$BI$84,$E817:$BL817)+'FD inverse'!$A$26*$C818/Setup!$B$17+INDEX('FD inverse'!$A$26:$BH$26,1,'FD mesh'!$B$15+1)*Setup!$B$22</f>
        <v>18.0944727575735</v>
      </c>
      <c r="AC818" s="0" t="n">
        <f aca="false">SUMPRODUCT('FD inverse'!$A$27:$BH$27,'FD mesh'!$B$84:$BI$84,$E817:$BL817)+'FD inverse'!$A$27*$C818/Setup!$B$17+INDEX('FD inverse'!$A$27:$BH$27,1,'FD mesh'!$B$15+1)*Setup!$B$22</f>
        <v>17.5368925186613</v>
      </c>
      <c r="AD818" s="0" t="n">
        <f aca="false">SUMPRODUCT('FD inverse'!$A$28:$BH$28,'FD mesh'!$B$84:$BI$84,$E817:$BL817)+'FD inverse'!$A$28*$C818/Setup!$B$17+INDEX('FD inverse'!$A$28:$BH$28,1,'FD mesh'!$B$15+1)*Setup!$B$22</f>
        <v>16.9805161773589</v>
      </c>
      <c r="AE818" s="0" t="n">
        <f aca="false">SUMPRODUCT('FD inverse'!$A$29:$BH$29,'FD mesh'!$B$84:$BI$84,$E817:$BL817)+'FD inverse'!$A$29*$C818/Setup!$B$17+INDEX('FD inverse'!$A$29:$BH$29,1,'FD mesh'!$B$15+1)*Setup!$B$22</f>
        <v>16.4250879719076</v>
      </c>
      <c r="AF818" s="0" t="n">
        <f aca="false">SUMPRODUCT('FD inverse'!$A$30:$BH$30,'FD mesh'!$B$84:$BI$84,$E817:$BL817)+'FD inverse'!$A$30*$C818/Setup!$B$17+INDEX('FD inverse'!$A$30:$BH$30,1,'FD mesh'!$B$15+1)*Setup!$B$22</f>
        <v>15.8703477716756</v>
      </c>
      <c r="AG818" s="0" t="n">
        <f aca="false">SUMPRODUCT('FD inverse'!$A$31:$BH$31,'FD mesh'!$B$84:$BI$84,$E817:$BL817)+'FD inverse'!$A$31*$C818/Setup!$B$17+INDEX('FD inverse'!$A$31:$BH$31,1,'FD mesh'!$B$15+1)*Setup!$B$22</f>
        <v>15.3160325109327</v>
      </c>
      <c r="AH818" s="0" t="n">
        <f aca="false">SUMPRODUCT('FD inverse'!$A$32:$BH$32,'FD mesh'!$B$84:$BI$84,$E817:$BL817)+'FD inverse'!$A$32*$C818/Setup!$B$17+INDEX('FD inverse'!$A$32:$BH$32,1,'FD mesh'!$B$15+1)*Setup!$B$22</f>
        <v>15.2928101003535</v>
      </c>
      <c r="AI818" s="0" t="n">
        <f aca="false">SUMPRODUCT('FD inverse'!$A$33:$BH$33,'FD mesh'!$B$84:$BI$84,$E817:$BL817)+'FD inverse'!$A$33*$C818/Setup!$B$17+INDEX('FD inverse'!$A$33:$BH$33,1,'FD mesh'!$B$15+1)*Setup!$B$22</f>
        <v>15.2698441198799</v>
      </c>
      <c r="AJ818" s="0" t="n">
        <f aca="false">SUMPRODUCT('FD inverse'!$A$34:$BH$34,'FD mesh'!$B$84:$BI$84,$E817:$BL817)+'FD inverse'!$A$34*$C818/Setup!$B$17+INDEX('FD inverse'!$A$34:$BH$34,1,'FD mesh'!$B$15+1)*Setup!$B$22</f>
        <v>15.2471149273075</v>
      </c>
      <c r="AK818" s="0" t="n">
        <f aca="false">SUMPRODUCT('FD inverse'!$A$35:$BH$35,'FD mesh'!$B$84:$BI$84,$E817:$BL817)+'FD inverse'!$A$35*$C818/Setup!$B$17+INDEX('FD inverse'!$A$35:$BH$35,1,'FD mesh'!$B$15+1)*Setup!$B$22</f>
        <v>15.2246027594582</v>
      </c>
      <c r="AL818" s="0" t="n">
        <f aca="false">SUMPRODUCT('FD inverse'!$A$36:$BH$36,'FD mesh'!$B$84:$BI$84,$E817:$BL817)+'FD inverse'!$A$36*$C818/Setup!$B$17+INDEX('FD inverse'!$A$36:$BH$36,1,'FD mesh'!$B$15+1)*Setup!$B$22</f>
        <v>15.2022878343635</v>
      </c>
      <c r="AM818" s="0" t="n">
        <f aca="false">SUMPRODUCT('FD inverse'!$A$37:$BH$37,'FD mesh'!$B$84:$BI$84,$E817:$BL817)+'FD inverse'!$A$37*$C818/Setup!$B$17+INDEX('FD inverse'!$A$37:$BH$37,1,'FD mesh'!$B$15+1)*Setup!$B$22</f>
        <v>15.1801504291741</v>
      </c>
      <c r="AN818" s="0" t="n">
        <f aca="false">SUMPRODUCT('FD inverse'!$A$38:$BH$38,'FD mesh'!$B$84:$BI$84,$E817:$BL817)+'FD inverse'!$A$38*$C818/Setup!$B$17+INDEX('FD inverse'!$A$38:$BH$38,1,'FD mesh'!$B$15+1)*Setup!$B$22</f>
        <v>15.1581709360512</v>
      </c>
      <c r="AO818" s="0" t="n">
        <f aca="false">SUMPRODUCT('FD inverse'!$A$39:$BH$39,'FD mesh'!$B$84:$BI$84,$E817:$BL817)+'FD inverse'!$A$39*$C818/Setup!$B$17+INDEX('FD inverse'!$A$39:$BH$39,1,'FD mesh'!$B$15+1)*Setup!$B$22</f>
        <v>15.1363298982782</v>
      </c>
      <c r="AP818" s="0" t="n">
        <f aca="false">SUMPRODUCT('FD inverse'!$A$40:$BH$40,'FD mesh'!$B$84:$BI$84,$E817:$BL817)+'FD inverse'!$A$40*$C818/Setup!$B$17+INDEX('FD inverse'!$A$40:$BH$40,1,'FD mesh'!$B$15+1)*Setup!$B$22</f>
        <v>15.1146080288058</v>
      </c>
      <c r="AQ818" s="0" t="n">
        <f aca="false">SUMPRODUCT('FD inverse'!$A$41:$BH$41,'FD mesh'!$B$84:$BI$84,$E817:$BL817)+'FD inverse'!$A$41*$C818/Setup!$B$17+INDEX('FD inverse'!$A$41:$BH$41,1,'FD mesh'!$B$15+1)*Setup!$B$22</f>
        <v>15.0929862134174</v>
      </c>
      <c r="AR818" s="0" t="n">
        <f aca="false">SUMPRODUCT('FD inverse'!$A$42:$BH$42,'FD mesh'!$B$84:$BI$84,$E817:$BL817)+'FD inverse'!$A$42*$C818/Setup!$B$17+INDEX('FD inverse'!$A$42:$BH$42,1,'FD mesh'!$B$15+1)*Setup!$B$22</f>
        <v>15.0714455006755</v>
      </c>
      <c r="AS818" s="0" t="n">
        <f aca="false">SUMPRODUCT('FD inverse'!$A$43:$BH$43,'FD mesh'!$B$84:$BI$84,$E817:$BL817)+'FD inverse'!$A$43*$C818/Setup!$B$17+INDEX('FD inverse'!$A$43:$BH$43,1,'FD mesh'!$B$15+1)*Setup!$B$22</f>
        <v>0</v>
      </c>
      <c r="AT818" s="0" t="n">
        <f aca="false">SUMPRODUCT('FD inverse'!$A$44:$BH$44,'FD mesh'!$B$84:$BI$84,$E817:$BL817)+'FD inverse'!$A$44*$C818/Setup!$B$17+INDEX('FD inverse'!$A$44:$BH$44,1,'FD mesh'!$B$15+1)*Setup!$B$22</f>
        <v>0</v>
      </c>
      <c r="AU818" s="0" t="n">
        <f aca="false">SUMPRODUCT('FD inverse'!$A$45:$BH$45,'FD mesh'!$B$84:$BI$84,$E817:$BL817)+'FD inverse'!$A$45*$C818/Setup!$B$17+INDEX('FD inverse'!$A$45:$BH$45,1,'FD mesh'!$B$15+1)*Setup!$B$22</f>
        <v>0</v>
      </c>
      <c r="AV818" s="0" t="n">
        <f aca="false">SUMPRODUCT('FD inverse'!$A$46:$BH$46,'FD mesh'!$B$84:$BI$84,$E817:$BL817)+'FD inverse'!$A$46*$C818/Setup!$B$17+INDEX('FD inverse'!$A$46:$BH$46,1,'FD mesh'!$B$15+1)*Setup!$B$22</f>
        <v>0</v>
      </c>
      <c r="AW818" s="0" t="n">
        <f aca="false">SUMPRODUCT('FD inverse'!$A$47:$BH$47,'FD mesh'!$B$84:$BI$84,$E817:$BL817)+'FD inverse'!$A$47*$C818/Setup!$B$17+INDEX('FD inverse'!$A$47:$BH$47,1,'FD mesh'!$B$15+1)*Setup!$B$22</f>
        <v>0</v>
      </c>
      <c r="AX818" s="0" t="n">
        <f aca="false">SUMPRODUCT('FD inverse'!$A$48:$BH$48,'FD mesh'!$B$84:$BI$84,$E817:$BL817)+'FD inverse'!$A$48*$C818/Setup!$B$17+INDEX('FD inverse'!$A$48:$BH$48,1,'FD mesh'!$B$15+1)*Setup!$B$22</f>
        <v>0</v>
      </c>
      <c r="AY818" s="0" t="n">
        <f aca="false">SUMPRODUCT('FD inverse'!$A$49:$BH$49,'FD mesh'!$B$84:$BI$84,$E817:$BL817)+'FD inverse'!$A$49*$C818/Setup!$B$17+INDEX('FD inverse'!$A$49:$BH$49,1,'FD mesh'!$B$15+1)*Setup!$B$22</f>
        <v>0</v>
      </c>
      <c r="AZ818" s="0" t="n">
        <f aca="false">SUMPRODUCT('FD inverse'!$A$50:$BH$50,'FD mesh'!$B$84:$BI$84,$E817:$BL817)+'FD inverse'!$A$50*$C818/Setup!$B$17+INDEX('FD inverse'!$A$50:$BH$50,1,'FD mesh'!$B$15+1)*Setup!$B$22</f>
        <v>0</v>
      </c>
      <c r="BA818" s="0" t="n">
        <f aca="false">SUMPRODUCT('FD inverse'!$A$51:$BH$51,'FD mesh'!$B$84:$BI$84,$E817:$BL817)+'FD inverse'!$A$51*$C818/Setup!$B$17+INDEX('FD inverse'!$A$51:$BH$51,1,'FD mesh'!$B$15+1)*Setup!$B$22</f>
        <v>0</v>
      </c>
      <c r="BB818" s="0" t="n">
        <f aca="false">SUMPRODUCT('FD inverse'!$A$52:$BH$52,'FD mesh'!$B$84:$BI$84,$E817:$BL817)+'FD inverse'!$A$52*$C818/Setup!$B$17+INDEX('FD inverse'!$A$52:$BH$52,1,'FD mesh'!$B$15+1)*Setup!$B$22</f>
        <v>0</v>
      </c>
      <c r="BC818" s="0" t="n">
        <f aca="false">SUMPRODUCT('FD inverse'!$A$53:$BH$53,'FD mesh'!$B$84:$BI$84,$E817:$BL817)+'FD inverse'!$A$53*$C818/Setup!$B$17+INDEX('FD inverse'!$A$53:$BH$53,1,'FD mesh'!$B$15+1)*Setup!$B$22</f>
        <v>0</v>
      </c>
      <c r="BD818" s="0" t="n">
        <f aca="false">SUMPRODUCT('FD inverse'!$A$54:$BH$54,'FD mesh'!$B$84:$BI$84,$E817:$BL817)+'FD inverse'!$A$54*$C818/Setup!$B$17+INDEX('FD inverse'!$A$54:$BH$54,1,'FD mesh'!$B$15+1)*Setup!$B$22</f>
        <v>0</v>
      </c>
      <c r="BE818" s="0" t="n">
        <f aca="false">SUMPRODUCT('FD inverse'!$A$55:$BH$55,'FD mesh'!$B$84:$BI$84,$E817:$BL817)+'FD inverse'!$A$55*$C818/Setup!$B$17+INDEX('FD inverse'!$A$55:$BH$55,1,'FD mesh'!$B$15+1)*Setup!$B$22</f>
        <v>0</v>
      </c>
      <c r="BF818" s="0" t="n">
        <f aca="false">SUMPRODUCT('FD inverse'!$A$56:$BH$56,'FD mesh'!$B$84:$BI$84,$E817:$BL817)+'FD inverse'!$A$56*$C818/Setup!$B$17+INDEX('FD inverse'!$A$56:$BH$56,1,'FD mesh'!$B$15+1)*Setup!$B$22</f>
        <v>0</v>
      </c>
      <c r="BG818" s="0" t="n">
        <f aca="false">SUMPRODUCT('FD inverse'!$A$57:$BH$57,'FD mesh'!$B$84:$BI$84,$E817:$BL817)+'FD inverse'!$A$57*$C818/Setup!$B$17+INDEX('FD inverse'!$A$57:$BH$57,1,'FD mesh'!$B$15+1)*Setup!$B$22</f>
        <v>0</v>
      </c>
      <c r="BH818" s="0" t="n">
        <f aca="false">SUMPRODUCT('FD inverse'!$A$58:$BH$58,'FD mesh'!$B$84:$BI$84,$E817:$BL817)+'FD inverse'!$A$58*$C818/Setup!$B$17+INDEX('FD inverse'!$A$58:$BH$58,1,'FD mesh'!$B$15+1)*Setup!$B$22</f>
        <v>0</v>
      </c>
      <c r="BI818" s="0" t="n">
        <f aca="false">SUMPRODUCT('FD inverse'!$A$59:$BH$59,'FD mesh'!$B$84:$BI$84,$E817:$BL817)+'FD inverse'!$A$59*$C818/Setup!$B$17+INDEX('FD inverse'!$A$59:$BH$59,1,'FD mesh'!$B$15+1)*Setup!$B$22</f>
        <v>0</v>
      </c>
      <c r="BJ818" s="0" t="n">
        <f aca="false">SUMPRODUCT('FD inverse'!$A$60:$BH$60,'FD mesh'!$B$84:$BI$84,$E817:$BL817)+'FD inverse'!$A$60*$C818/Setup!$B$17+INDEX('FD inverse'!$A$60:$BH$60,1,'FD mesh'!$B$15+1)*Setup!$B$22</f>
        <v>0</v>
      </c>
      <c r="BK818" s="0" t="n">
        <f aca="false">SUMPRODUCT('FD inverse'!$A$61:$BH$61,'FD mesh'!$B$84:$BI$84,$E817:$BL817)+'FD inverse'!$A$61*$C818/Setup!$B$17+INDEX('FD inverse'!$A$61:$BH$61,1,'FD mesh'!$B$15+1)*Setup!$B$22</f>
        <v>0</v>
      </c>
      <c r="BL818" s="0" t="n">
        <f aca="false">SUMPRODUCT('FD inverse'!$A$62:$BH$62,'FD mesh'!$B$84:$BI$84,$E817:$BL817)+'FD inverse'!$A$62*$C818/Setup!$B$17+INDEX('FD inverse'!$A$62:$BH$62,1,'FD mesh'!$B$15+1)*Setup!$B$22</f>
        <v>0</v>
      </c>
    </row>
    <row r="819" customFormat="false" ht="15" hidden="false" customHeight="false" outlineLevel="0" collapsed="false">
      <c r="A819" s="0" t="n">
        <v>814</v>
      </c>
      <c r="B819" s="0" t="n">
        <f aca="false">A819*Setup!$B$11/3600</f>
        <v>67.8333333333333</v>
      </c>
      <c r="C819" s="0" t="n">
        <f aca="false">Setup!$B$7+Setup!$B$8*COS(2*PI()*(B819-Setup!$B$9)/24)</f>
        <v>26.1491984333873</v>
      </c>
      <c r="D819" s="0" t="n">
        <f aca="false">(C819-E819)/Setup!$B$17</f>
        <v>6.14516729303884</v>
      </c>
      <c r="E819" s="0" t="n">
        <f aca="false">SUMPRODUCT('FD inverse'!$A$3:$BH$3,'FD mesh'!$B$84:$BI$84,$E818:$BL818)+'FD inverse'!$A$3*$C819/Setup!$B$17+INDEX('FD inverse'!$A$3:$BH$3,1,'FD mesh'!$B$15+1)*Setup!$B$22</f>
        <v>25.3503266852923</v>
      </c>
      <c r="F819" s="0" t="n">
        <f aca="false">SUMPRODUCT('FD inverse'!$A$4:$BH$4,'FD mesh'!$B$84:$BI$84,$E818:$BL818)+'FD inverse'!$A$4*$C819/Setup!$B$17+INDEX('FD inverse'!$A$4:$BH$4,1,'FD mesh'!$B$15+1)*Setup!$B$22</f>
        <v>25.1590458452419</v>
      </c>
      <c r="G819" s="0" t="n">
        <f aca="false">SUMPRODUCT('FD inverse'!$A$5:$BH$5,'FD mesh'!$B$84:$BI$84,$E818:$BL818)+'FD inverse'!$A$5*$C819/Setup!$B$17+INDEX('FD inverse'!$A$5:$BH$5,1,'FD mesh'!$B$15+1)*Setup!$B$22</f>
        <v>24.9543315998423</v>
      </c>
      <c r="H819" s="0" t="n">
        <f aca="false">SUMPRODUCT('FD inverse'!$A$6:$BH$6,'FD mesh'!$B$84:$BI$84,$E818:$BL818)+'FD inverse'!$A$6*$C819/Setup!$B$17+INDEX('FD inverse'!$A$6:$BH$6,1,'FD mesh'!$B$15+1)*Setup!$B$22</f>
        <v>24.2493053637098</v>
      </c>
      <c r="I819" s="0" t="n">
        <f aca="false">SUMPRODUCT('FD inverse'!$A$7:$BH$7,'FD mesh'!$B$84:$BI$84,$E818:$BL818)+'FD inverse'!$A$7*$C819/Setup!$B$17+INDEX('FD inverse'!$A$7:$BH$7,1,'FD mesh'!$B$15+1)*Setup!$B$22</f>
        <v>24.1871295943487</v>
      </c>
      <c r="J819" s="0" t="n">
        <f aca="false">SUMPRODUCT('FD inverse'!$A$8:$BH$8,'FD mesh'!$B$84:$BI$84,$E818:$BL818)+'FD inverse'!$A$8*$C819/Setup!$B$17+INDEX('FD inverse'!$A$8:$BH$8,1,'FD mesh'!$B$15+1)*Setup!$B$22</f>
        <v>24.1265764397348</v>
      </c>
      <c r="K819" s="0" t="n">
        <f aca="false">SUMPRODUCT('FD inverse'!$A$9:$BH$9,'FD mesh'!$B$84:$BI$84,$E818:$BL818)+'FD inverse'!$A$9*$C819/Setup!$B$17+INDEX('FD inverse'!$A$9:$BH$9,1,'FD mesh'!$B$15+1)*Setup!$B$22</f>
        <v>24.0686877230604</v>
      </c>
      <c r="L819" s="0" t="n">
        <f aca="false">SUMPRODUCT('FD inverse'!$A$10:$BH$10,'FD mesh'!$B$84:$BI$84,$E818:$BL818)+'FD inverse'!$A$10*$C819/Setup!$B$17+INDEX('FD inverse'!$A$10:$BH$10,1,'FD mesh'!$B$15+1)*Setup!$B$22</f>
        <v>24.0143632781054</v>
      </c>
      <c r="M819" s="0" t="n">
        <f aca="false">SUMPRODUCT('FD inverse'!$A$11:$BH$11,'FD mesh'!$B$84:$BI$84,$E818:$BL818)+'FD inverse'!$A$11*$C819/Setup!$B$17+INDEX('FD inverse'!$A$11:$BH$11,1,'FD mesh'!$B$15+1)*Setup!$B$22</f>
        <v>23.9643674833473</v>
      </c>
      <c r="N819" s="0" t="n">
        <f aca="false">SUMPRODUCT('FD inverse'!$A$12:$BH$12,'FD mesh'!$B$84:$BI$84,$E818:$BL818)+'FD inverse'!$A$12*$C819/Setup!$B$17+INDEX('FD inverse'!$A$12:$BH$12,1,'FD mesh'!$B$15+1)*Setup!$B$22</f>
        <v>23.9193352484053</v>
      </c>
      <c r="O819" s="0" t="n">
        <f aca="false">SUMPRODUCT('FD inverse'!$A$13:$BH$13,'FD mesh'!$B$84:$BI$84,$E818:$BL818)+'FD inverse'!$A$13*$C819/Setup!$B$17+INDEX('FD inverse'!$A$13:$BH$13,1,'FD mesh'!$B$15+1)*Setup!$B$22</f>
        <v>23.879777329334</v>
      </c>
      <c r="P819" s="0" t="n">
        <f aca="false">SUMPRODUCT('FD inverse'!$A$14:$BH$14,'FD mesh'!$B$84:$BI$84,$E818:$BL818)+'FD inverse'!$A$14*$C819/Setup!$B$17+INDEX('FD inverse'!$A$14:$BH$14,1,'FD mesh'!$B$15+1)*Setup!$B$22</f>
        <v>23.8460848702997</v>
      </c>
      <c r="Q819" s="0" t="n">
        <f aca="false">SUMPRODUCT('FD inverse'!$A$15:$BH$15,'FD mesh'!$B$84:$BI$84,$E818:$BL818)+'FD inverse'!$A$15*$C819/Setup!$B$17+INDEX('FD inverse'!$A$15:$BH$15,1,'FD mesh'!$B$15+1)*Setup!$B$22</f>
        <v>23.8185330892779</v>
      </c>
      <c r="R819" s="0" t="n">
        <f aca="false">SUMPRODUCT('FD inverse'!$A$16:$BH$16,'FD mesh'!$B$84:$BI$84,$E818:$BL818)+'FD inverse'!$A$16*$C819/Setup!$B$17+INDEX('FD inverse'!$A$16:$BH$16,1,'FD mesh'!$B$15+1)*Setup!$B$22</f>
        <v>23.7972840447385</v>
      </c>
      <c r="S819" s="0" t="n">
        <f aca="false">SUMPRODUCT('FD inverse'!$A$17:$BH$17,'FD mesh'!$B$84:$BI$84,$E818:$BL818)+'FD inverse'!$A$17*$C819/Setup!$B$17+INDEX('FD inverse'!$A$17:$BH$17,1,'FD mesh'!$B$15+1)*Setup!$B$22</f>
        <v>23.2153907115498</v>
      </c>
      <c r="T819" s="0" t="n">
        <f aca="false">SUMPRODUCT('FD inverse'!$A$18:$BH$18,'FD mesh'!$B$84:$BI$84,$E818:$BL818)+'FD inverse'!$A$18*$C819/Setup!$B$17+INDEX('FD inverse'!$A$18:$BH$18,1,'FD mesh'!$B$15+1)*Setup!$B$22</f>
        <v>22.6365792327444</v>
      </c>
      <c r="U819" s="0" t="n">
        <f aca="false">SUMPRODUCT('FD inverse'!$A$19:$BH$19,'FD mesh'!$B$84:$BI$84,$E818:$BL818)+'FD inverse'!$A$19*$C819/Setup!$B$17+INDEX('FD inverse'!$A$19:$BH$19,1,'FD mesh'!$B$15+1)*Setup!$B$22</f>
        <v>22.0607372409629</v>
      </c>
      <c r="V819" s="0" t="n">
        <f aca="false">SUMPRODUCT('FD inverse'!$A$20:$BH$20,'FD mesh'!$B$84:$BI$84,$E818:$BL818)+'FD inverse'!$A$20*$C819/Setup!$B$17+INDEX('FD inverse'!$A$20:$BH$20,1,'FD mesh'!$B$15+1)*Setup!$B$22</f>
        <v>21.4877296815959</v>
      </c>
      <c r="W819" s="0" t="n">
        <f aca="false">SUMPRODUCT('FD inverse'!$A$21:$BH$21,'FD mesh'!$B$84:$BI$84,$E818:$BL818)+'FD inverse'!$A$21*$C819/Setup!$B$17+INDEX('FD inverse'!$A$21:$BH$21,1,'FD mesh'!$B$15+1)*Setup!$B$22</f>
        <v>20.917401045116</v>
      </c>
      <c r="X819" s="0" t="n">
        <f aca="false">SUMPRODUCT('FD inverse'!$A$22:$BH$22,'FD mesh'!$B$84:$BI$84,$E818:$BL818)+'FD inverse'!$A$22*$C819/Setup!$B$17+INDEX('FD inverse'!$A$22:$BH$22,1,'FD mesh'!$B$15+1)*Setup!$B$22</f>
        <v>20.3495774885241</v>
      </c>
      <c r="Y819" s="0" t="n">
        <f aca="false">SUMPRODUCT('FD inverse'!$A$23:$BH$23,'FD mesh'!$B$84:$BI$84,$E818:$BL818)+'FD inverse'!$A$23*$C819/Setup!$B$17+INDEX('FD inverse'!$A$23:$BH$23,1,'FD mesh'!$B$15+1)*Setup!$B$22</f>
        <v>19.7840688519766</v>
      </c>
      <c r="Z819" s="0" t="n">
        <f aca="false">SUMPRODUCT('FD inverse'!$A$24:$BH$24,'FD mesh'!$B$84:$BI$84,$E818:$BL818)+'FD inverse'!$A$24*$C819/Setup!$B$17+INDEX('FD inverse'!$A$24:$BH$24,1,'FD mesh'!$B$15+1)*Setup!$B$22</f>
        <v>19.2206705773845</v>
      </c>
      <c r="AA819" s="0" t="n">
        <f aca="false">SUMPRODUCT('FD inverse'!$A$25:$BH$25,'FD mesh'!$B$84:$BI$84,$E818:$BL818)+'FD inverse'!$A$25*$C819/Setup!$B$17+INDEX('FD inverse'!$A$25:$BH$25,1,'FD mesh'!$B$15+1)*Setup!$B$22</f>
        <v>18.6591655364277</v>
      </c>
      <c r="AB819" s="0" t="n">
        <f aca="false">SUMPRODUCT('FD inverse'!$A$26:$BH$26,'FD mesh'!$B$84:$BI$84,$E818:$BL818)+'FD inverse'!$A$26*$C819/Setup!$B$17+INDEX('FD inverse'!$A$26:$BH$26,1,'FD mesh'!$B$15+1)*Setup!$B$22</f>
        <v>18.0993257759934</v>
      </c>
      <c r="AC819" s="0" t="n">
        <f aca="false">SUMPRODUCT('FD inverse'!$A$27:$BH$27,'FD mesh'!$B$84:$BI$84,$E818:$BL818)+'FD inverse'!$A$27*$C819/Setup!$B$17+INDEX('FD inverse'!$A$27:$BH$27,1,'FD mesh'!$B$15+1)*Setup!$B$22</f>
        <v>17.5409141895512</v>
      </c>
      <c r="AD819" s="0" t="n">
        <f aca="false">SUMPRODUCT('FD inverse'!$A$28:$BH$28,'FD mesh'!$B$84:$BI$84,$E818:$BL818)+'FD inverse'!$A$28*$C819/Setup!$B$17+INDEX('FD inverse'!$A$28:$BH$28,1,'FD mesh'!$B$15+1)*Setup!$B$22</f>
        <v>16.9836861233995</v>
      </c>
      <c r="AE819" s="0" t="n">
        <f aca="false">SUMPRODUCT('FD inverse'!$A$29:$BH$29,'FD mesh'!$B$84:$BI$84,$E818:$BL818)+'FD inverse'!$A$29*$C819/Setup!$B$17+INDEX('FD inverse'!$A$29:$BH$29,1,'FD mesh'!$B$15+1)*Setup!$B$22</f>
        <v>16.4273909270827</v>
      </c>
      <c r="AF819" s="0" t="n">
        <f aca="false">SUMPRODUCT('FD inverse'!$A$30:$BH$30,'FD mesh'!$B$84:$BI$84,$E818:$BL818)+'FD inverse'!$A$30*$C819/Setup!$B$17+INDEX('FD inverse'!$A$30:$BH$30,1,'FD mesh'!$B$15+1)*Setup!$B$22</f>
        <v>15.8717734575745</v>
      </c>
      <c r="AG819" s="0" t="n">
        <f aca="false">SUMPRODUCT('FD inverse'!$A$31:$BH$31,'FD mesh'!$B$84:$BI$84,$E818:$BL818)+'FD inverse'!$A$31*$C819/Setup!$B$17+INDEX('FD inverse'!$A$31:$BH$31,1,'FD mesh'!$B$15+1)*Setup!$B$22</f>
        <v>15.3165755470594</v>
      </c>
      <c r="AH819" s="0" t="n">
        <f aca="false">SUMPRODUCT('FD inverse'!$A$32:$BH$32,'FD mesh'!$B$84:$BI$84,$E818:$BL818)+'FD inverse'!$A$32*$C819/Setup!$B$17+INDEX('FD inverse'!$A$32:$BH$32,1,'FD mesh'!$B$15+1)*Setup!$B$22</f>
        <v>15.2933154599404</v>
      </c>
      <c r="AI819" s="0" t="n">
        <f aca="false">SUMPRODUCT('FD inverse'!$A$33:$BH$33,'FD mesh'!$B$84:$BI$84,$E818:$BL818)+'FD inverse'!$A$33*$C819/Setup!$B$17+INDEX('FD inverse'!$A$33:$BH$33,1,'FD mesh'!$B$15+1)*Setup!$B$22</f>
        <v>15.2703111974844</v>
      </c>
      <c r="AJ819" s="0" t="n">
        <f aca="false">SUMPRODUCT('FD inverse'!$A$34:$BH$34,'FD mesh'!$B$84:$BI$84,$E818:$BL818)+'FD inverse'!$A$34*$C819/Setup!$B$17+INDEX('FD inverse'!$A$34:$BH$34,1,'FD mesh'!$B$15+1)*Setup!$B$22</f>
        <v>15.24754338047</v>
      </c>
      <c r="AK819" s="0" t="n">
        <f aca="false">SUMPRODUCT('FD inverse'!$A$35:$BH$35,'FD mesh'!$B$84:$BI$84,$E818:$BL818)+'FD inverse'!$A$35*$C819/Setup!$B$17+INDEX('FD inverse'!$A$35:$BH$35,1,'FD mesh'!$B$15+1)*Setup!$B$22</f>
        <v>15.2249924563152</v>
      </c>
      <c r="AL819" s="0" t="n">
        <f aca="false">SUMPRODUCT('FD inverse'!$A$36:$BH$36,'FD mesh'!$B$84:$BI$84,$E818:$BL818)+'FD inverse'!$A$36*$C819/Setup!$B$17+INDEX('FD inverse'!$A$36:$BH$36,1,'FD mesh'!$B$15+1)*Setup!$B$22</f>
        <v>15.2026388056854</v>
      </c>
      <c r="AM819" s="0" t="n">
        <f aca="false">SUMPRODUCT('FD inverse'!$A$37:$BH$37,'FD mesh'!$B$84:$BI$84,$E818:$BL818)+'FD inverse'!$A$37*$C819/Setup!$B$17+INDEX('FD inverse'!$A$37:$BH$37,1,'FD mesh'!$B$15+1)*Setup!$B$22</f>
        <v>15.1804628248227</v>
      </c>
      <c r="AN819" s="0" t="n">
        <f aca="false">SUMPRODUCT('FD inverse'!$A$38:$BH$38,'FD mesh'!$B$84:$BI$84,$E818:$BL818)+'FD inverse'!$A$38*$C819/Setup!$B$17+INDEX('FD inverse'!$A$38:$BH$38,1,'FD mesh'!$B$15+1)*Setup!$B$22</f>
        <v>15.1584449858328</v>
      </c>
      <c r="AO819" s="0" t="n">
        <f aca="false">SUMPRODUCT('FD inverse'!$A$39:$BH$39,'FD mesh'!$B$84:$BI$84,$E818:$BL818)+'FD inverse'!$A$39*$C819/Setup!$B$17+INDEX('FD inverse'!$A$39:$BH$39,1,'FD mesh'!$B$15+1)*Setup!$B$22</f>
        <v>15.1365658771547</v>
      </c>
      <c r="AP819" s="0" t="n">
        <f aca="false">SUMPRODUCT('FD inverse'!$A$40:$BH$40,'FD mesh'!$B$84:$BI$84,$E818:$BL818)+'FD inverse'!$A$40*$C819/Setup!$B$17+INDEX('FD inverse'!$A$40:$BH$40,1,'FD mesh'!$B$15+1)*Setup!$B$22</f>
        <v>15.1148062264192</v>
      </c>
      <c r="AQ819" s="0" t="n">
        <f aca="false">SUMPRODUCT('FD inverse'!$A$41:$BH$41,'FD mesh'!$B$84:$BI$84,$E818:$BL818)+'FD inverse'!$A$41*$C819/Setup!$B$17+INDEX('FD inverse'!$A$41:$BH$41,1,'FD mesh'!$B$15+1)*Setup!$B$22</f>
        <v>15.0931469078808</v>
      </c>
      <c r="AR819" s="0" t="n">
        <f aca="false">SUMPRODUCT('FD inverse'!$A$42:$BH$42,'FD mesh'!$B$84:$BI$84,$E818:$BL818)+'FD inverse'!$A$42*$C819/Setup!$B$17+INDEX('FD inverse'!$A$42:$BH$42,1,'FD mesh'!$B$15+1)*Setup!$B$22</f>
        <v>15.0715689365811</v>
      </c>
      <c r="AS819" s="0" t="n">
        <f aca="false">SUMPRODUCT('FD inverse'!$A$43:$BH$43,'FD mesh'!$B$84:$BI$84,$E818:$BL818)+'FD inverse'!$A$43*$C819/Setup!$B$17+INDEX('FD inverse'!$A$43:$BH$43,1,'FD mesh'!$B$15+1)*Setup!$B$22</f>
        <v>0</v>
      </c>
      <c r="AT819" s="0" t="n">
        <f aca="false">SUMPRODUCT('FD inverse'!$A$44:$BH$44,'FD mesh'!$B$84:$BI$84,$E818:$BL818)+'FD inverse'!$A$44*$C819/Setup!$B$17+INDEX('FD inverse'!$A$44:$BH$44,1,'FD mesh'!$B$15+1)*Setup!$B$22</f>
        <v>0</v>
      </c>
      <c r="AU819" s="0" t="n">
        <f aca="false">SUMPRODUCT('FD inverse'!$A$45:$BH$45,'FD mesh'!$B$84:$BI$84,$E818:$BL818)+'FD inverse'!$A$45*$C819/Setup!$B$17+INDEX('FD inverse'!$A$45:$BH$45,1,'FD mesh'!$B$15+1)*Setup!$B$22</f>
        <v>0</v>
      </c>
      <c r="AV819" s="0" t="n">
        <f aca="false">SUMPRODUCT('FD inverse'!$A$46:$BH$46,'FD mesh'!$B$84:$BI$84,$E818:$BL818)+'FD inverse'!$A$46*$C819/Setup!$B$17+INDEX('FD inverse'!$A$46:$BH$46,1,'FD mesh'!$B$15+1)*Setup!$B$22</f>
        <v>0</v>
      </c>
      <c r="AW819" s="0" t="n">
        <f aca="false">SUMPRODUCT('FD inverse'!$A$47:$BH$47,'FD mesh'!$B$84:$BI$84,$E818:$BL818)+'FD inverse'!$A$47*$C819/Setup!$B$17+INDEX('FD inverse'!$A$47:$BH$47,1,'FD mesh'!$B$15+1)*Setup!$B$22</f>
        <v>0</v>
      </c>
      <c r="AX819" s="0" t="n">
        <f aca="false">SUMPRODUCT('FD inverse'!$A$48:$BH$48,'FD mesh'!$B$84:$BI$84,$E818:$BL818)+'FD inverse'!$A$48*$C819/Setup!$B$17+INDEX('FD inverse'!$A$48:$BH$48,1,'FD mesh'!$B$15+1)*Setup!$B$22</f>
        <v>0</v>
      </c>
      <c r="AY819" s="0" t="n">
        <f aca="false">SUMPRODUCT('FD inverse'!$A$49:$BH$49,'FD mesh'!$B$84:$BI$84,$E818:$BL818)+'FD inverse'!$A$49*$C819/Setup!$B$17+INDEX('FD inverse'!$A$49:$BH$49,1,'FD mesh'!$B$15+1)*Setup!$B$22</f>
        <v>0</v>
      </c>
      <c r="AZ819" s="0" t="n">
        <f aca="false">SUMPRODUCT('FD inverse'!$A$50:$BH$50,'FD mesh'!$B$84:$BI$84,$E818:$BL818)+'FD inverse'!$A$50*$C819/Setup!$B$17+INDEX('FD inverse'!$A$50:$BH$50,1,'FD mesh'!$B$15+1)*Setup!$B$22</f>
        <v>0</v>
      </c>
      <c r="BA819" s="0" t="n">
        <f aca="false">SUMPRODUCT('FD inverse'!$A$51:$BH$51,'FD mesh'!$B$84:$BI$84,$E818:$BL818)+'FD inverse'!$A$51*$C819/Setup!$B$17+INDEX('FD inverse'!$A$51:$BH$51,1,'FD mesh'!$B$15+1)*Setup!$B$22</f>
        <v>0</v>
      </c>
      <c r="BB819" s="0" t="n">
        <f aca="false">SUMPRODUCT('FD inverse'!$A$52:$BH$52,'FD mesh'!$B$84:$BI$84,$E818:$BL818)+'FD inverse'!$A$52*$C819/Setup!$B$17+INDEX('FD inverse'!$A$52:$BH$52,1,'FD mesh'!$B$15+1)*Setup!$B$22</f>
        <v>0</v>
      </c>
      <c r="BC819" s="0" t="n">
        <f aca="false">SUMPRODUCT('FD inverse'!$A$53:$BH$53,'FD mesh'!$B$84:$BI$84,$E818:$BL818)+'FD inverse'!$A$53*$C819/Setup!$B$17+INDEX('FD inverse'!$A$53:$BH$53,1,'FD mesh'!$B$15+1)*Setup!$B$22</f>
        <v>0</v>
      </c>
      <c r="BD819" s="0" t="n">
        <f aca="false">SUMPRODUCT('FD inverse'!$A$54:$BH$54,'FD mesh'!$B$84:$BI$84,$E818:$BL818)+'FD inverse'!$A$54*$C819/Setup!$B$17+INDEX('FD inverse'!$A$54:$BH$54,1,'FD mesh'!$B$15+1)*Setup!$B$22</f>
        <v>0</v>
      </c>
      <c r="BE819" s="0" t="n">
        <f aca="false">SUMPRODUCT('FD inverse'!$A$55:$BH$55,'FD mesh'!$B$84:$BI$84,$E818:$BL818)+'FD inverse'!$A$55*$C819/Setup!$B$17+INDEX('FD inverse'!$A$55:$BH$55,1,'FD mesh'!$B$15+1)*Setup!$B$22</f>
        <v>0</v>
      </c>
      <c r="BF819" s="0" t="n">
        <f aca="false">SUMPRODUCT('FD inverse'!$A$56:$BH$56,'FD mesh'!$B$84:$BI$84,$E818:$BL818)+'FD inverse'!$A$56*$C819/Setup!$B$17+INDEX('FD inverse'!$A$56:$BH$56,1,'FD mesh'!$B$15+1)*Setup!$B$22</f>
        <v>0</v>
      </c>
      <c r="BG819" s="0" t="n">
        <f aca="false">SUMPRODUCT('FD inverse'!$A$57:$BH$57,'FD mesh'!$B$84:$BI$84,$E818:$BL818)+'FD inverse'!$A$57*$C819/Setup!$B$17+INDEX('FD inverse'!$A$57:$BH$57,1,'FD mesh'!$B$15+1)*Setup!$B$22</f>
        <v>0</v>
      </c>
      <c r="BH819" s="0" t="n">
        <f aca="false">SUMPRODUCT('FD inverse'!$A$58:$BH$58,'FD mesh'!$B$84:$BI$84,$E818:$BL818)+'FD inverse'!$A$58*$C819/Setup!$B$17+INDEX('FD inverse'!$A$58:$BH$58,1,'FD mesh'!$B$15+1)*Setup!$B$22</f>
        <v>0</v>
      </c>
      <c r="BI819" s="0" t="n">
        <f aca="false">SUMPRODUCT('FD inverse'!$A$59:$BH$59,'FD mesh'!$B$84:$BI$84,$E818:$BL818)+'FD inverse'!$A$59*$C819/Setup!$B$17+INDEX('FD inverse'!$A$59:$BH$59,1,'FD mesh'!$B$15+1)*Setup!$B$22</f>
        <v>0</v>
      </c>
      <c r="BJ819" s="0" t="n">
        <f aca="false">SUMPRODUCT('FD inverse'!$A$60:$BH$60,'FD mesh'!$B$84:$BI$84,$E818:$BL818)+'FD inverse'!$A$60*$C819/Setup!$B$17+INDEX('FD inverse'!$A$60:$BH$60,1,'FD mesh'!$B$15+1)*Setup!$B$22</f>
        <v>0</v>
      </c>
      <c r="BK819" s="0" t="n">
        <f aca="false">SUMPRODUCT('FD inverse'!$A$61:$BH$61,'FD mesh'!$B$84:$BI$84,$E818:$BL818)+'FD inverse'!$A$61*$C819/Setup!$B$17+INDEX('FD inverse'!$A$61:$BH$61,1,'FD mesh'!$B$15+1)*Setup!$B$22</f>
        <v>0</v>
      </c>
      <c r="BL819" s="0" t="n">
        <f aca="false">SUMPRODUCT('FD inverse'!$A$62:$BH$62,'FD mesh'!$B$84:$BI$84,$E818:$BL818)+'FD inverse'!$A$62*$C819/Setup!$B$17+INDEX('FD inverse'!$A$62:$BH$62,1,'FD mesh'!$B$15+1)*Setup!$B$22</f>
        <v>0</v>
      </c>
    </row>
    <row r="820" customFormat="false" ht="15" hidden="false" customHeight="false" outlineLevel="0" collapsed="false">
      <c r="A820" s="0" t="n">
        <v>815</v>
      </c>
      <c r="B820" s="0" t="n">
        <f aca="false">A820*Setup!$B$11/3600</f>
        <v>67.9166666666667</v>
      </c>
      <c r="C820" s="0" t="n">
        <f aca="false">Setup!$B$7+Setup!$B$8*COS(2*PI()*(B820-Setup!$B$9)/24)</f>
        <v>26.0750930326421</v>
      </c>
      <c r="D820" s="0" t="n">
        <f aca="false">(C820-E820)/Setup!$B$17</f>
        <v>5.87856737954649</v>
      </c>
      <c r="E820" s="0" t="n">
        <f aca="false">SUMPRODUCT('FD inverse'!$A$3:$BH$3,'FD mesh'!$B$84:$BI$84,$E819:$BL819)+'FD inverse'!$A$3*$C820/Setup!$B$17+INDEX('FD inverse'!$A$3:$BH$3,1,'FD mesh'!$B$15+1)*Setup!$B$22</f>
        <v>25.310879273301</v>
      </c>
      <c r="F820" s="0" t="n">
        <f aca="false">SUMPRODUCT('FD inverse'!$A$4:$BH$4,'FD mesh'!$B$84:$BI$84,$E819:$BL819)+'FD inverse'!$A$4*$C820/Setup!$B$17+INDEX('FD inverse'!$A$4:$BH$4,1,'FD mesh'!$B$15+1)*Setup!$B$22</f>
        <v>25.1273612745317</v>
      </c>
      <c r="G820" s="0" t="n">
        <f aca="false">SUMPRODUCT('FD inverse'!$A$5:$BH$5,'FD mesh'!$B$84:$BI$84,$E819:$BL819)+'FD inverse'!$A$5*$C820/Setup!$B$17+INDEX('FD inverse'!$A$5:$BH$5,1,'FD mesh'!$B$15+1)*Setup!$B$22</f>
        <v>24.9300912919472</v>
      </c>
      <c r="H820" s="0" t="n">
        <f aca="false">SUMPRODUCT('FD inverse'!$A$6:$BH$6,'FD mesh'!$B$84:$BI$84,$E819:$BL819)+'FD inverse'!$A$6*$C820/Setup!$B$17+INDEX('FD inverse'!$A$6:$BH$6,1,'FD mesh'!$B$15+1)*Setup!$B$22</f>
        <v>24.2495889259565</v>
      </c>
      <c r="I820" s="0" t="n">
        <f aca="false">SUMPRODUCT('FD inverse'!$A$7:$BH$7,'FD mesh'!$B$84:$BI$84,$E819:$BL819)+'FD inverse'!$A$7*$C820/Setup!$B$17+INDEX('FD inverse'!$A$7:$BH$7,1,'FD mesh'!$B$15+1)*Setup!$B$22</f>
        <v>24.1894511243191</v>
      </c>
      <c r="J820" s="0" t="n">
        <f aca="false">SUMPRODUCT('FD inverse'!$A$8:$BH$8,'FD mesh'!$B$84:$BI$84,$E819:$BL819)+'FD inverse'!$A$8*$C820/Setup!$B$17+INDEX('FD inverse'!$A$8:$BH$8,1,'FD mesh'!$B$15+1)*Setup!$B$22</f>
        <v>24.1306829568827</v>
      </c>
      <c r="K820" s="0" t="n">
        <f aca="false">SUMPRODUCT('FD inverse'!$A$9:$BH$9,'FD mesh'!$B$84:$BI$84,$E819:$BL819)+'FD inverse'!$A$9*$C820/Setup!$B$17+INDEX('FD inverse'!$A$9:$BH$9,1,'FD mesh'!$B$15+1)*Setup!$B$22</f>
        <v>24.0743375134272</v>
      </c>
      <c r="L820" s="0" t="n">
        <f aca="false">SUMPRODUCT('FD inverse'!$A$10:$BH$10,'FD mesh'!$B$84:$BI$84,$E819:$BL819)+'FD inverse'!$A$10*$C820/Setup!$B$17+INDEX('FD inverse'!$A$10:$BH$10,1,'FD mesh'!$B$15+1)*Setup!$B$22</f>
        <v>24.0213252796277</v>
      </c>
      <c r="M820" s="0" t="n">
        <f aca="false">SUMPRODUCT('FD inverse'!$A$11:$BH$11,'FD mesh'!$B$84:$BI$84,$E819:$BL819)+'FD inverse'!$A$11*$C820/Setup!$B$17+INDEX('FD inverse'!$A$11:$BH$11,1,'FD mesh'!$B$15+1)*Setup!$B$22</f>
        <v>23.9724204213575</v>
      </c>
      <c r="N820" s="0" t="n">
        <f aca="false">SUMPRODUCT('FD inverse'!$A$12:$BH$12,'FD mesh'!$B$84:$BI$84,$E819:$BL819)+'FD inverse'!$A$12*$C820/Setup!$B$17+INDEX('FD inverse'!$A$12:$BH$12,1,'FD mesh'!$B$15+1)*Setup!$B$22</f>
        <v>23.9282665589635</v>
      </c>
      <c r="O820" s="0" t="n">
        <f aca="false">SUMPRODUCT('FD inverse'!$A$13:$BH$13,'FD mesh'!$B$84:$BI$84,$E819:$BL819)+'FD inverse'!$A$13*$C820/Setup!$B$17+INDEX('FD inverse'!$A$13:$BH$13,1,'FD mesh'!$B$15+1)*Setup!$B$22</f>
        <v>23.8893819063384</v>
      </c>
      <c r="P820" s="0" t="n">
        <f aca="false">SUMPRODUCT('FD inverse'!$A$14:$BH$14,'FD mesh'!$B$84:$BI$84,$E819:$BL819)+'FD inverse'!$A$14*$C820/Setup!$B$17+INDEX('FD inverse'!$A$14:$BH$14,1,'FD mesh'!$B$15+1)*Setup!$B$22</f>
        <v>23.856163670825</v>
      </c>
      <c r="Q820" s="0" t="n">
        <f aca="false">SUMPRODUCT('FD inverse'!$A$15:$BH$15,'FD mesh'!$B$84:$BI$84,$E819:$BL819)+'FD inverse'!$A$15*$C820/Setup!$B$17+INDEX('FD inverse'!$A$15:$BH$15,1,'FD mesh'!$B$15+1)*Setup!$B$22</f>
        <v>23.8288916303118</v>
      </c>
      <c r="R820" s="0" t="n">
        <f aca="false">SUMPRODUCT('FD inverse'!$A$16:$BH$16,'FD mesh'!$B$84:$BI$84,$E819:$BL819)+'FD inverse'!$A$16*$C820/Setup!$B$17+INDEX('FD inverse'!$A$16:$BH$16,1,'FD mesh'!$B$15+1)*Setup!$B$22</f>
        <v>23.8077308234469</v>
      </c>
      <c r="S820" s="0" t="n">
        <f aca="false">SUMPRODUCT('FD inverse'!$A$17:$BH$17,'FD mesh'!$B$84:$BI$84,$E819:$BL819)+'FD inverse'!$A$17*$C820/Setup!$B$17+INDEX('FD inverse'!$A$17:$BH$17,1,'FD mesh'!$B$15+1)*Setup!$B$22</f>
        <v>23.2255693583752</v>
      </c>
      <c r="T820" s="0" t="n">
        <f aca="false">SUMPRODUCT('FD inverse'!$A$18:$BH$18,'FD mesh'!$B$84:$BI$84,$E819:$BL819)+'FD inverse'!$A$18*$C820/Setup!$B$17+INDEX('FD inverse'!$A$18:$BH$18,1,'FD mesh'!$B$15+1)*Setup!$B$22</f>
        <v>22.6464033236549</v>
      </c>
      <c r="U820" s="0" t="n">
        <f aca="false">SUMPRODUCT('FD inverse'!$A$19:$BH$19,'FD mesh'!$B$84:$BI$84,$E819:$BL819)+'FD inverse'!$A$19*$C820/Setup!$B$17+INDEX('FD inverse'!$A$19:$BH$19,1,'FD mesh'!$B$15+1)*Setup!$B$22</f>
        <v>22.0701283785455</v>
      </c>
      <c r="V820" s="0" t="n">
        <f aca="false">SUMPRODUCT('FD inverse'!$A$20:$BH$20,'FD mesh'!$B$84:$BI$84,$E819:$BL819)+'FD inverse'!$A$20*$C820/Setup!$B$17+INDEX('FD inverse'!$A$20:$BH$20,1,'FD mesh'!$B$15+1)*Setup!$B$22</f>
        <v>21.4966171110675</v>
      </c>
      <c r="W820" s="0" t="n">
        <f aca="false">SUMPRODUCT('FD inverse'!$A$21:$BH$21,'FD mesh'!$B$84:$BI$84,$E819:$BL819)+'FD inverse'!$A$21*$C820/Setup!$B$17+INDEX('FD inverse'!$A$21:$BH$21,1,'FD mesh'!$B$15+1)*Setup!$B$22</f>
        <v>20.9257212871198</v>
      </c>
      <c r="X820" s="0" t="n">
        <f aca="false">SUMPRODUCT('FD inverse'!$A$22:$BH$22,'FD mesh'!$B$84:$BI$84,$E819:$BL819)+'FD inverse'!$A$22*$C820/Setup!$B$17+INDEX('FD inverse'!$A$22:$BH$22,1,'FD mesh'!$B$15+1)*Setup!$B$22</f>
        <v>20.3572739915331</v>
      </c>
      <c r="Y820" s="0" t="n">
        <f aca="false">SUMPRODUCT('FD inverse'!$A$23:$BH$23,'FD mesh'!$B$84:$BI$84,$E819:$BL819)+'FD inverse'!$A$23*$C820/Setup!$B$17+INDEX('FD inverse'!$A$23:$BH$23,1,'FD mesh'!$B$15+1)*Setup!$B$22</f>
        <v>19.791091666832</v>
      </c>
      <c r="Z820" s="0" t="n">
        <f aca="false">SUMPRODUCT('FD inverse'!$A$24:$BH$24,'FD mesh'!$B$84:$BI$84,$E819:$BL819)+'FD inverse'!$A$24*$C820/Setup!$B$17+INDEX('FD inverse'!$A$24:$BH$24,1,'FD mesh'!$B$15+1)*Setup!$B$22</f>
        <v>19.2269760562169</v>
      </c>
      <c r="AA820" s="0" t="n">
        <f aca="false">SUMPRODUCT('FD inverse'!$A$25:$BH$25,'FD mesh'!$B$84:$BI$84,$E819:$BL819)+'FD inverse'!$A$25*$C820/Setup!$B$17+INDEX('FD inverse'!$A$25:$BH$25,1,'FD mesh'!$B$15+1)*Setup!$B$22</f>
        <v>18.664716057944</v>
      </c>
      <c r="AB820" s="0" t="n">
        <f aca="false">SUMPRODUCT('FD inverse'!$A$26:$BH$26,'FD mesh'!$B$84:$BI$84,$E819:$BL819)+'FD inverse'!$A$26*$C820/Setup!$B$17+INDEX('FD inverse'!$A$26:$BH$26,1,'FD mesh'!$B$15+1)*Setup!$B$22</f>
        <v>18.1040894988601</v>
      </c>
      <c r="AC820" s="0" t="n">
        <f aca="false">SUMPRODUCT('FD inverse'!$A$27:$BH$27,'FD mesh'!$B$84:$BI$84,$E819:$BL819)+'FD inverse'!$A$27*$C820/Setup!$B$17+INDEX('FD inverse'!$A$27:$BH$27,1,'FD mesh'!$B$15+1)*Setup!$B$22</f>
        <v>17.5448648353627</v>
      </c>
      <c r="AD820" s="0" t="n">
        <f aca="false">SUMPRODUCT('FD inverse'!$A$28:$BH$28,'FD mesh'!$B$84:$BI$84,$E819:$BL819)+'FD inverse'!$A$28*$C820/Setup!$B$17+INDEX('FD inverse'!$A$28:$BH$28,1,'FD mesh'!$B$15+1)*Setup!$B$22</f>
        <v>16.9868027904898</v>
      </c>
      <c r="AE820" s="0" t="n">
        <f aca="false">SUMPRODUCT('FD inverse'!$A$29:$BH$29,'FD mesh'!$B$84:$BI$84,$E819:$BL819)+'FD inverse'!$A$29*$C820/Setup!$B$17+INDEX('FD inverse'!$A$29:$BH$29,1,'FD mesh'!$B$15+1)*Setup!$B$22</f>
        <v>16.4296579362178</v>
      </c>
      <c r="AF820" s="0" t="n">
        <f aca="false">SUMPRODUCT('FD inverse'!$A$30:$BH$30,'FD mesh'!$B$84:$BI$84,$E819:$BL819)+'FD inverse'!$A$30*$C820/Setup!$B$17+INDEX('FD inverse'!$A$30:$BH$30,1,'FD mesh'!$B$15+1)*Setup!$B$22</f>
        <v>15.8731802303484</v>
      </c>
      <c r="AG820" s="0" t="n">
        <f aca="false">SUMPRODUCT('FD inverse'!$A$31:$BH$31,'FD mesh'!$B$84:$BI$84,$E819:$BL819)+'FD inverse'!$A$31*$C820/Setup!$B$17+INDEX('FD inverse'!$A$31:$BH$31,1,'FD mesh'!$B$15+1)*Setup!$B$22</f>
        <v>15.3171165176097</v>
      </c>
      <c r="AH820" s="0" t="n">
        <f aca="false">SUMPRODUCT('FD inverse'!$A$32:$BH$32,'FD mesh'!$B$84:$BI$84,$E819:$BL819)+'FD inverse'!$A$32*$C820/Setup!$B$17+INDEX('FD inverse'!$A$32:$BH$32,1,'FD mesh'!$B$15+1)*Setup!$B$22</f>
        <v>15.2938194023687</v>
      </c>
      <c r="AI820" s="0" t="n">
        <f aca="false">SUMPRODUCT('FD inverse'!$A$33:$BH$33,'FD mesh'!$B$84:$BI$84,$E819:$BL819)+'FD inverse'!$A$33*$C820/Setup!$B$17+INDEX('FD inverse'!$A$33:$BH$33,1,'FD mesh'!$B$15+1)*Setup!$B$22</f>
        <v>15.2707773943923</v>
      </c>
      <c r="AJ820" s="0" t="n">
        <f aca="false">SUMPRODUCT('FD inverse'!$A$34:$BH$34,'FD mesh'!$B$84:$BI$84,$E819:$BL819)+'FD inverse'!$A$34*$C820/Setup!$B$17+INDEX('FD inverse'!$A$34:$BH$34,1,'FD mesh'!$B$15+1)*Setup!$B$22</f>
        <v>15.2479713860287</v>
      </c>
      <c r="AK820" s="0" t="n">
        <f aca="false">SUMPRODUCT('FD inverse'!$A$35:$BH$35,'FD mesh'!$B$84:$BI$84,$E819:$BL819)+'FD inverse'!$A$35*$C820/Setup!$B$17+INDEX('FD inverse'!$A$35:$BH$35,1,'FD mesh'!$B$15+1)*Setup!$B$22</f>
        <v>15.2253820439371</v>
      </c>
      <c r="AL820" s="0" t="n">
        <f aca="false">SUMPRODUCT('FD inverse'!$A$36:$BH$36,'FD mesh'!$B$84:$BI$84,$E819:$BL819)+'FD inverse'!$A$36*$C820/Setup!$B$17+INDEX('FD inverse'!$A$36:$BH$36,1,'FD mesh'!$B$15+1)*Setup!$B$22</f>
        <v>15.2029899200733</v>
      </c>
      <c r="AM820" s="0" t="n">
        <f aca="false">SUMPRODUCT('FD inverse'!$A$37:$BH$37,'FD mesh'!$B$84:$BI$84,$E819:$BL819)+'FD inverse'!$A$37*$C820/Setup!$B$17+INDEX('FD inverse'!$A$37:$BH$37,1,'FD mesh'!$B$15+1)*Setup!$B$22</f>
        <v>15.1807755383998</v>
      </c>
      <c r="AN820" s="0" t="n">
        <f aca="false">SUMPRODUCT('FD inverse'!$A$38:$BH$38,'FD mesh'!$B$84:$BI$84,$E819:$BL819)+'FD inverse'!$A$38*$C820/Setup!$B$17+INDEX('FD inverse'!$A$38:$BH$38,1,'FD mesh'!$B$15+1)*Setup!$B$22</f>
        <v>15.1587194595419</v>
      </c>
      <c r="AO820" s="0" t="n">
        <f aca="false">SUMPRODUCT('FD inverse'!$A$39:$BH$39,'FD mesh'!$B$84:$BI$84,$E819:$BL819)+'FD inverse'!$A$39*$C820/Setup!$B$17+INDEX('FD inverse'!$A$39:$BH$39,1,'FD mesh'!$B$15+1)*Setup!$B$22</f>
        <v>15.1368023255976</v>
      </c>
      <c r="AP820" s="0" t="n">
        <f aca="false">SUMPRODUCT('FD inverse'!$A$40:$BH$40,'FD mesh'!$B$84:$BI$84,$E819:$BL819)+'FD inverse'!$A$40*$C820/Setup!$B$17+INDEX('FD inverse'!$A$40:$BH$40,1,'FD mesh'!$B$15+1)*Setup!$B$22</f>
        <v>15.1150048873013</v>
      </c>
      <c r="AQ820" s="0" t="n">
        <f aca="false">SUMPRODUCT('FD inverse'!$A$41:$BH$41,'FD mesh'!$B$84:$BI$84,$E819:$BL819)+'FD inverse'!$A$41*$C820/Setup!$B$17+INDEX('FD inverse'!$A$41:$BH$41,1,'FD mesh'!$B$15+1)*Setup!$B$22</f>
        <v>15.0933080157194</v>
      </c>
      <c r="AR820" s="0" t="n">
        <f aca="false">SUMPRODUCT('FD inverse'!$A$42:$BH$42,'FD mesh'!$B$84:$BI$84,$E819:$BL819)+'FD inverse'!$A$42*$C820/Setup!$B$17+INDEX('FD inverse'!$A$42:$BH$42,1,'FD mesh'!$B$15+1)*Setup!$B$22</f>
        <v>15.0716927006362</v>
      </c>
      <c r="AS820" s="0" t="n">
        <f aca="false">SUMPRODUCT('FD inverse'!$A$43:$BH$43,'FD mesh'!$B$84:$BI$84,$E819:$BL819)+'FD inverse'!$A$43*$C820/Setup!$B$17+INDEX('FD inverse'!$A$43:$BH$43,1,'FD mesh'!$B$15+1)*Setup!$B$22</f>
        <v>0</v>
      </c>
      <c r="AT820" s="0" t="n">
        <f aca="false">SUMPRODUCT('FD inverse'!$A$44:$BH$44,'FD mesh'!$B$84:$BI$84,$E819:$BL819)+'FD inverse'!$A$44*$C820/Setup!$B$17+INDEX('FD inverse'!$A$44:$BH$44,1,'FD mesh'!$B$15+1)*Setup!$B$22</f>
        <v>0</v>
      </c>
      <c r="AU820" s="0" t="n">
        <f aca="false">SUMPRODUCT('FD inverse'!$A$45:$BH$45,'FD mesh'!$B$84:$BI$84,$E819:$BL819)+'FD inverse'!$A$45*$C820/Setup!$B$17+INDEX('FD inverse'!$A$45:$BH$45,1,'FD mesh'!$B$15+1)*Setup!$B$22</f>
        <v>0</v>
      </c>
      <c r="AV820" s="0" t="n">
        <f aca="false">SUMPRODUCT('FD inverse'!$A$46:$BH$46,'FD mesh'!$B$84:$BI$84,$E819:$BL819)+'FD inverse'!$A$46*$C820/Setup!$B$17+INDEX('FD inverse'!$A$46:$BH$46,1,'FD mesh'!$B$15+1)*Setup!$B$22</f>
        <v>0</v>
      </c>
      <c r="AW820" s="0" t="n">
        <f aca="false">SUMPRODUCT('FD inverse'!$A$47:$BH$47,'FD mesh'!$B$84:$BI$84,$E819:$BL819)+'FD inverse'!$A$47*$C820/Setup!$B$17+INDEX('FD inverse'!$A$47:$BH$47,1,'FD mesh'!$B$15+1)*Setup!$B$22</f>
        <v>0</v>
      </c>
      <c r="AX820" s="0" t="n">
        <f aca="false">SUMPRODUCT('FD inverse'!$A$48:$BH$48,'FD mesh'!$B$84:$BI$84,$E819:$BL819)+'FD inverse'!$A$48*$C820/Setup!$B$17+INDEX('FD inverse'!$A$48:$BH$48,1,'FD mesh'!$B$15+1)*Setup!$B$22</f>
        <v>0</v>
      </c>
      <c r="AY820" s="0" t="n">
        <f aca="false">SUMPRODUCT('FD inverse'!$A$49:$BH$49,'FD mesh'!$B$84:$BI$84,$E819:$BL819)+'FD inverse'!$A$49*$C820/Setup!$B$17+INDEX('FD inverse'!$A$49:$BH$49,1,'FD mesh'!$B$15+1)*Setup!$B$22</f>
        <v>0</v>
      </c>
      <c r="AZ820" s="0" t="n">
        <f aca="false">SUMPRODUCT('FD inverse'!$A$50:$BH$50,'FD mesh'!$B$84:$BI$84,$E819:$BL819)+'FD inverse'!$A$50*$C820/Setup!$B$17+INDEX('FD inverse'!$A$50:$BH$50,1,'FD mesh'!$B$15+1)*Setup!$B$22</f>
        <v>0</v>
      </c>
      <c r="BA820" s="0" t="n">
        <f aca="false">SUMPRODUCT('FD inverse'!$A$51:$BH$51,'FD mesh'!$B$84:$BI$84,$E819:$BL819)+'FD inverse'!$A$51*$C820/Setup!$B$17+INDEX('FD inverse'!$A$51:$BH$51,1,'FD mesh'!$B$15+1)*Setup!$B$22</f>
        <v>0</v>
      </c>
      <c r="BB820" s="0" t="n">
        <f aca="false">SUMPRODUCT('FD inverse'!$A$52:$BH$52,'FD mesh'!$B$84:$BI$84,$E819:$BL819)+'FD inverse'!$A$52*$C820/Setup!$B$17+INDEX('FD inverse'!$A$52:$BH$52,1,'FD mesh'!$B$15+1)*Setup!$B$22</f>
        <v>0</v>
      </c>
      <c r="BC820" s="0" t="n">
        <f aca="false">SUMPRODUCT('FD inverse'!$A$53:$BH$53,'FD mesh'!$B$84:$BI$84,$E819:$BL819)+'FD inverse'!$A$53*$C820/Setup!$B$17+INDEX('FD inverse'!$A$53:$BH$53,1,'FD mesh'!$B$15+1)*Setup!$B$22</f>
        <v>0</v>
      </c>
      <c r="BD820" s="0" t="n">
        <f aca="false">SUMPRODUCT('FD inverse'!$A$54:$BH$54,'FD mesh'!$B$84:$BI$84,$E819:$BL819)+'FD inverse'!$A$54*$C820/Setup!$B$17+INDEX('FD inverse'!$A$54:$BH$54,1,'FD mesh'!$B$15+1)*Setup!$B$22</f>
        <v>0</v>
      </c>
      <c r="BE820" s="0" t="n">
        <f aca="false">SUMPRODUCT('FD inverse'!$A$55:$BH$55,'FD mesh'!$B$84:$BI$84,$E819:$BL819)+'FD inverse'!$A$55*$C820/Setup!$B$17+INDEX('FD inverse'!$A$55:$BH$55,1,'FD mesh'!$B$15+1)*Setup!$B$22</f>
        <v>0</v>
      </c>
      <c r="BF820" s="0" t="n">
        <f aca="false">SUMPRODUCT('FD inverse'!$A$56:$BH$56,'FD mesh'!$B$84:$BI$84,$E819:$BL819)+'FD inverse'!$A$56*$C820/Setup!$B$17+INDEX('FD inverse'!$A$56:$BH$56,1,'FD mesh'!$B$15+1)*Setup!$B$22</f>
        <v>0</v>
      </c>
      <c r="BG820" s="0" t="n">
        <f aca="false">SUMPRODUCT('FD inverse'!$A$57:$BH$57,'FD mesh'!$B$84:$BI$84,$E819:$BL819)+'FD inverse'!$A$57*$C820/Setup!$B$17+INDEX('FD inverse'!$A$57:$BH$57,1,'FD mesh'!$B$15+1)*Setup!$B$22</f>
        <v>0</v>
      </c>
      <c r="BH820" s="0" t="n">
        <f aca="false">SUMPRODUCT('FD inverse'!$A$58:$BH$58,'FD mesh'!$B$84:$BI$84,$E819:$BL819)+'FD inverse'!$A$58*$C820/Setup!$B$17+INDEX('FD inverse'!$A$58:$BH$58,1,'FD mesh'!$B$15+1)*Setup!$B$22</f>
        <v>0</v>
      </c>
      <c r="BI820" s="0" t="n">
        <f aca="false">SUMPRODUCT('FD inverse'!$A$59:$BH$59,'FD mesh'!$B$84:$BI$84,$E819:$BL819)+'FD inverse'!$A$59*$C820/Setup!$B$17+INDEX('FD inverse'!$A$59:$BH$59,1,'FD mesh'!$B$15+1)*Setup!$B$22</f>
        <v>0</v>
      </c>
      <c r="BJ820" s="0" t="n">
        <f aca="false">SUMPRODUCT('FD inverse'!$A$60:$BH$60,'FD mesh'!$B$84:$BI$84,$E819:$BL819)+'FD inverse'!$A$60*$C820/Setup!$B$17+INDEX('FD inverse'!$A$60:$BH$60,1,'FD mesh'!$B$15+1)*Setup!$B$22</f>
        <v>0</v>
      </c>
      <c r="BK820" s="0" t="n">
        <f aca="false">SUMPRODUCT('FD inverse'!$A$61:$BH$61,'FD mesh'!$B$84:$BI$84,$E819:$BL819)+'FD inverse'!$A$61*$C820/Setup!$B$17+INDEX('FD inverse'!$A$61:$BH$61,1,'FD mesh'!$B$15+1)*Setup!$B$22</f>
        <v>0</v>
      </c>
      <c r="BL820" s="0" t="n">
        <f aca="false">SUMPRODUCT('FD inverse'!$A$62:$BH$62,'FD mesh'!$B$84:$BI$84,$E819:$BL819)+'FD inverse'!$A$62*$C820/Setup!$B$17+INDEX('FD inverse'!$A$62:$BH$62,1,'FD mesh'!$B$15+1)*Setup!$B$22</f>
        <v>0</v>
      </c>
    </row>
    <row r="821" customFormat="false" ht="15" hidden="false" customHeight="false" outlineLevel="0" collapsed="false">
      <c r="A821" s="0" t="n">
        <v>816</v>
      </c>
      <c r="B821" s="0" t="n">
        <f aca="false">A821*Setup!$B$11/3600</f>
        <v>68</v>
      </c>
      <c r="C821" s="0" t="n">
        <f aca="false">Setup!$B$7+Setup!$B$8*COS(2*PI()*(B821-Setup!$B$9)/24)</f>
        <v>26</v>
      </c>
      <c r="D821" s="0" t="n">
        <f aca="false">(C821-E821)/Setup!$B$17</f>
        <v>5.61031000722871</v>
      </c>
      <c r="E821" s="0" t="n">
        <f aca="false">SUMPRODUCT('FD inverse'!$A$3:$BH$3,'FD mesh'!$B$84:$BI$84,$E820:$BL820)+'FD inverse'!$A$3*$C821/Setup!$B$17+INDEX('FD inverse'!$A$3:$BH$3,1,'FD mesh'!$B$15+1)*Setup!$B$22</f>
        <v>25.2706596990603</v>
      </c>
      <c r="F821" s="0" t="n">
        <f aca="false">SUMPRODUCT('FD inverse'!$A$4:$BH$4,'FD mesh'!$B$84:$BI$84,$E820:$BL820)+'FD inverse'!$A$4*$C821/Setup!$B$17+INDEX('FD inverse'!$A$4:$BH$4,1,'FD mesh'!$B$15+1)*Setup!$B$22</f>
        <v>25.0949579807249</v>
      </c>
      <c r="G821" s="0" t="n">
        <f aca="false">SUMPRODUCT('FD inverse'!$A$5:$BH$5,'FD mesh'!$B$84:$BI$84,$E820:$BL820)+'FD inverse'!$A$5*$C821/Setup!$B$17+INDEX('FD inverse'!$A$5:$BH$5,1,'FD mesh'!$B$15+1)*Setup!$B$22</f>
        <v>24.9051923327859</v>
      </c>
      <c r="H821" s="0" t="n">
        <f aca="false">SUMPRODUCT('FD inverse'!$A$6:$BH$6,'FD mesh'!$B$84:$BI$84,$E820:$BL820)+'FD inverse'!$A$6*$C821/Setup!$B$17+INDEX('FD inverse'!$A$6:$BH$6,1,'FD mesh'!$B$15+1)*Setup!$B$22</f>
        <v>24.2494242646558</v>
      </c>
      <c r="I821" s="0" t="n">
        <f aca="false">SUMPRODUCT('FD inverse'!$A$7:$BH$7,'FD mesh'!$B$84:$BI$84,$E820:$BL820)+'FD inverse'!$A$7*$C821/Setup!$B$17+INDEX('FD inverse'!$A$7:$BH$7,1,'FD mesh'!$B$15+1)*Setup!$B$22</f>
        <v>24.1913431195998</v>
      </c>
      <c r="J821" s="0" t="n">
        <f aca="false">SUMPRODUCT('FD inverse'!$A$8:$BH$8,'FD mesh'!$B$84:$BI$84,$E820:$BL820)+'FD inverse'!$A$8*$C821/Setup!$B$17+INDEX('FD inverse'!$A$8:$BH$8,1,'FD mesh'!$B$15+1)*Setup!$B$22</f>
        <v>24.1343781959484</v>
      </c>
      <c r="K821" s="0" t="n">
        <f aca="false">SUMPRODUCT('FD inverse'!$A$9:$BH$9,'FD mesh'!$B$84:$BI$84,$E820:$BL820)+'FD inverse'!$A$9*$C821/Setup!$B$17+INDEX('FD inverse'!$A$9:$BH$9,1,'FD mesh'!$B$15+1)*Setup!$B$22</f>
        <v>24.0795933543416</v>
      </c>
      <c r="L821" s="0" t="n">
        <f aca="false">SUMPRODUCT('FD inverse'!$A$10:$BH$10,'FD mesh'!$B$84:$BI$84,$E820:$BL820)+'FD inverse'!$A$10*$C821/Setup!$B$17+INDEX('FD inverse'!$A$10:$BH$10,1,'FD mesh'!$B$15+1)*Setup!$B$22</f>
        <v>24.0279093038349</v>
      </c>
      <c r="M821" s="0" t="n">
        <f aca="false">SUMPRODUCT('FD inverse'!$A$11:$BH$11,'FD mesh'!$B$84:$BI$84,$E820:$BL820)+'FD inverse'!$A$11*$C821/Setup!$B$17+INDEX('FD inverse'!$A$11:$BH$11,1,'FD mesh'!$B$15+1)*Setup!$B$22</f>
        <v>23.9801096333913</v>
      </c>
      <c r="N821" s="0" t="n">
        <f aca="false">SUMPRODUCT('FD inverse'!$A$12:$BH$12,'FD mesh'!$B$84:$BI$84,$E820:$BL820)+'FD inverse'!$A$12*$C821/Setup!$B$17+INDEX('FD inverse'!$A$12:$BH$12,1,'FD mesh'!$B$15+1)*Setup!$B$22</f>
        <v>23.9368463712273</v>
      </c>
      <c r="O821" s="0" t="n">
        <f aca="false">SUMPRODUCT('FD inverse'!$A$13:$BH$13,'FD mesh'!$B$84:$BI$84,$E820:$BL820)+'FD inverse'!$A$13*$C821/Setup!$B$17+INDEX('FD inverse'!$A$13:$BH$13,1,'FD mesh'!$B$15+1)*Setup!$B$22</f>
        <v>23.8986449452072</v>
      </c>
      <c r="P821" s="0" t="n">
        <f aca="false">SUMPRODUCT('FD inverse'!$A$14:$BH$14,'FD mesh'!$B$84:$BI$84,$E820:$BL820)+'FD inverse'!$A$14*$C821/Setup!$B$17+INDEX('FD inverse'!$A$14:$BH$14,1,'FD mesh'!$B$15+1)*Setup!$B$22</f>
        <v>23.8659084388737</v>
      </c>
      <c r="Q821" s="0" t="n">
        <f aca="false">SUMPRODUCT('FD inverse'!$A$15:$BH$15,'FD mesh'!$B$84:$BI$84,$E820:$BL820)+'FD inverse'!$A$15*$C821/Setup!$B$17+INDEX('FD inverse'!$A$15:$BH$15,1,'FD mesh'!$B$15+1)*Setup!$B$22</f>
        <v>23.8389210582327</v>
      </c>
      <c r="R821" s="0" t="n">
        <f aca="false">SUMPRODUCT('FD inverse'!$A$16:$BH$16,'FD mesh'!$B$84:$BI$84,$E820:$BL820)+'FD inverse'!$A$16*$C821/Setup!$B$17+INDEX('FD inverse'!$A$16:$BH$16,1,'FD mesh'!$B$15+1)*Setup!$B$22</f>
        <v>23.8178507442116</v>
      </c>
      <c r="S821" s="0" t="n">
        <f aca="false">SUMPRODUCT('FD inverse'!$A$17:$BH$17,'FD mesh'!$B$84:$BI$84,$E820:$BL820)+'FD inverse'!$A$17*$C821/Setup!$B$17+INDEX('FD inverse'!$A$17:$BH$17,1,'FD mesh'!$B$15+1)*Setup!$B$22</f>
        <v>23.235449877631</v>
      </c>
      <c r="T821" s="0" t="n">
        <f aca="false">SUMPRODUCT('FD inverse'!$A$18:$BH$18,'FD mesh'!$B$84:$BI$84,$E820:$BL820)+'FD inverse'!$A$18*$C821/Setup!$B$17+INDEX('FD inverse'!$A$18:$BH$18,1,'FD mesh'!$B$15+1)*Setup!$B$22</f>
        <v>22.6559567067172</v>
      </c>
      <c r="U821" s="0" t="n">
        <f aca="false">SUMPRODUCT('FD inverse'!$A$19:$BH$19,'FD mesh'!$B$84:$BI$84,$E820:$BL820)+'FD inverse'!$A$19*$C821/Setup!$B$17+INDEX('FD inverse'!$A$19:$BH$19,1,'FD mesh'!$B$15+1)*Setup!$B$22</f>
        <v>22.0792749599618</v>
      </c>
      <c r="V821" s="0" t="n">
        <f aca="false">SUMPRODUCT('FD inverse'!$A$20:$BH$20,'FD mesh'!$B$84:$BI$84,$E820:$BL820)+'FD inverse'!$A$20*$C821/Setup!$B$17+INDEX('FD inverse'!$A$20:$BH$20,1,'FD mesh'!$B$15+1)*Setup!$B$22</f>
        <v>21.5052849214517</v>
      </c>
      <c r="W821" s="0" t="n">
        <f aca="false">SUMPRODUCT('FD inverse'!$A$21:$BH$21,'FD mesh'!$B$84:$BI$84,$E820:$BL820)+'FD inverse'!$A$21*$C821/Setup!$B$17+INDEX('FD inverse'!$A$21:$BH$21,1,'FD mesh'!$B$15+1)*Setup!$B$22</f>
        <v>20.9338456957118</v>
      </c>
      <c r="X821" s="0" t="n">
        <f aca="false">SUMPRODUCT('FD inverse'!$A$22:$BH$22,'FD mesh'!$B$84:$BI$84,$E820:$BL820)+'FD inverse'!$A$22*$C821/Setup!$B$17+INDEX('FD inverse'!$A$22:$BH$22,1,'FD mesh'!$B$15+1)*Setup!$B$22</f>
        <v>20.3647973673576</v>
      </c>
      <c r="Y821" s="0" t="n">
        <f aca="false">SUMPRODUCT('FD inverse'!$A$23:$BH$23,'FD mesh'!$B$84:$BI$84,$E820:$BL820)+'FD inverse'!$A$23*$C821/Setup!$B$17+INDEX('FD inverse'!$A$23:$BH$23,1,'FD mesh'!$B$15+1)*Setup!$B$22</f>
        <v>19.7979630610317</v>
      </c>
      <c r="Z821" s="0" t="n">
        <f aca="false">SUMPRODUCT('FD inverse'!$A$24:$BH$24,'FD mesh'!$B$84:$BI$84,$E820:$BL820)+'FD inverse'!$A$24*$C821/Setup!$B$17+INDEX('FD inverse'!$A$24:$BH$24,1,'FD mesh'!$B$15+1)*Setup!$B$22</f>
        <v>19.2331509078561</v>
      </c>
      <c r="AA821" s="0" t="n">
        <f aca="false">SUMPRODUCT('FD inverse'!$A$25:$BH$25,'FD mesh'!$B$84:$BI$84,$E820:$BL820)+'FD inverse'!$A$25*$C821/Setup!$B$17+INDEX('FD inverse'!$A$25:$BH$25,1,'FD mesh'!$B$15+1)*Setup!$B$22</f>
        <v>18.6701559253056</v>
      </c>
      <c r="AB821" s="0" t="n">
        <f aca="false">SUMPRODUCT('FD inverse'!$A$26:$BH$26,'FD mesh'!$B$84:$BI$84,$E820:$BL820)+'FD inverse'!$A$26*$C821/Setup!$B$17+INDEX('FD inverse'!$A$26:$BH$26,1,'FD mesh'!$B$15+1)*Setup!$B$22</f>
        <v>18.1087618180074</v>
      </c>
      <c r="AC821" s="0" t="n">
        <f aca="false">SUMPRODUCT('FD inverse'!$A$27:$BH$27,'FD mesh'!$B$84:$BI$84,$E820:$BL820)+'FD inverse'!$A$27*$C821/Setup!$B$17+INDEX('FD inverse'!$A$27:$BH$27,1,'FD mesh'!$B$15+1)*Setup!$B$22</f>
        <v>17.5487427074867</v>
      </c>
      <c r="AD821" s="0" t="n">
        <f aca="false">SUMPRODUCT('FD inverse'!$A$28:$BH$28,'FD mesh'!$B$84:$BI$84,$E820:$BL820)+'FD inverse'!$A$28*$C821/Setup!$B$17+INDEX('FD inverse'!$A$28:$BH$28,1,'FD mesh'!$B$15+1)*Setup!$B$22</f>
        <v>16.989864799334</v>
      </c>
      <c r="AE821" s="0" t="n">
        <f aca="false">SUMPRODUCT('FD inverse'!$A$29:$BH$29,'FD mesh'!$B$84:$BI$84,$E820:$BL820)+'FD inverse'!$A$29*$C821/Setup!$B$17+INDEX('FD inverse'!$A$29:$BH$29,1,'FD mesh'!$B$15+1)*Setup!$B$22</f>
        <v>16.4318879966412</v>
      </c>
      <c r="AF821" s="0" t="n">
        <f aca="false">SUMPRODUCT('FD inverse'!$A$30:$BH$30,'FD mesh'!$B$84:$BI$84,$E820:$BL820)+'FD inverse'!$A$30*$C821/Setup!$B$17+INDEX('FD inverse'!$A$30:$BH$30,1,'FD mesh'!$B$15+1)*Setup!$B$22</f>
        <v>15.874567468873</v>
      </c>
      <c r="AG821" s="0" t="n">
        <f aca="false">SUMPRODUCT('FD inverse'!$A$31:$BH$31,'FD mesh'!$B$84:$BI$84,$E820:$BL820)+'FD inverse'!$A$31*$C821/Setup!$B$17+INDEX('FD inverse'!$A$31:$BH$31,1,'FD mesh'!$B$15+1)*Setup!$B$22</f>
        <v>15.3176551855849</v>
      </c>
      <c r="AH821" s="0" t="n">
        <f aca="false">SUMPRODUCT('FD inverse'!$A$32:$BH$32,'FD mesh'!$B$84:$BI$84,$E820:$BL820)+'FD inverse'!$A$32*$C821/Setup!$B$17+INDEX('FD inverse'!$A$32:$BH$32,1,'FD mesh'!$B$15+1)*Setup!$B$22</f>
        <v>15.2943217070586</v>
      </c>
      <c r="AI821" s="0" t="n">
        <f aca="false">SUMPRODUCT('FD inverse'!$A$33:$BH$33,'FD mesh'!$B$84:$BI$84,$E820:$BL820)+'FD inverse'!$A$33*$C821/Setup!$B$17+INDEX('FD inverse'!$A$33:$BH$33,1,'FD mesh'!$B$15+1)*Setup!$B$22</f>
        <v>15.271242506736</v>
      </c>
      <c r="AJ821" s="0" t="n">
        <f aca="false">SUMPRODUCT('FD inverse'!$A$34:$BH$34,'FD mesh'!$B$84:$BI$84,$E820:$BL820)+'FD inverse'!$A$34*$C821/Setup!$B$17+INDEX('FD inverse'!$A$34:$BH$34,1,'FD mesh'!$B$15+1)*Setup!$B$22</f>
        <v>15.2483987569948</v>
      </c>
      <c r="AK821" s="0" t="n">
        <f aca="false">SUMPRODUCT('FD inverse'!$A$35:$BH$35,'FD mesh'!$B$84:$BI$84,$E820:$BL820)+'FD inverse'!$A$35*$C821/Setup!$B$17+INDEX('FD inverse'!$A$35:$BH$35,1,'FD mesh'!$B$15+1)*Setup!$B$22</f>
        <v>15.2257713522804</v>
      </c>
      <c r="AL821" s="0" t="n">
        <f aca="false">SUMPRODUCT('FD inverse'!$A$36:$BH$36,'FD mesh'!$B$84:$BI$84,$E820:$BL820)+'FD inverse'!$A$36*$C821/Setup!$B$17+INDEX('FD inverse'!$A$36:$BH$36,1,'FD mesh'!$B$15+1)*Setup!$B$22</f>
        <v>15.2033410244163</v>
      </c>
      <c r="AM821" s="0" t="n">
        <f aca="false">SUMPRODUCT('FD inverse'!$A$37:$BH$37,'FD mesh'!$B$84:$BI$84,$E820:$BL820)+'FD inverse'!$A$37*$C821/Setup!$B$17+INDEX('FD inverse'!$A$37:$BH$37,1,'FD mesh'!$B$15+1)*Setup!$B$22</f>
        <v>15.1810884336577</v>
      </c>
      <c r="AN821" s="0" t="n">
        <f aca="false">SUMPRODUCT('FD inverse'!$A$38:$BH$38,'FD mesh'!$B$84:$BI$84,$E820:$BL820)+'FD inverse'!$A$38*$C821/Setup!$B$17+INDEX('FD inverse'!$A$38:$BH$38,1,'FD mesh'!$B$15+1)*Setup!$B$22</f>
        <v>15.1589942376857</v>
      </c>
      <c r="AO821" s="0" t="n">
        <f aca="false">SUMPRODUCT('FD inverse'!$A$39:$BH$39,'FD mesh'!$B$84:$BI$84,$E820:$BL820)+'FD inverse'!$A$39*$C821/Setup!$B$17+INDEX('FD inverse'!$A$39:$BH$39,1,'FD mesh'!$B$15+1)*Setup!$B$22</f>
        <v>15.137039140739</v>
      </c>
      <c r="AP821" s="0" t="n">
        <f aca="false">SUMPRODUCT('FD inverse'!$A$40:$BH$40,'FD mesh'!$B$84:$BI$84,$E820:$BL820)+'FD inverse'!$A$40*$C821/Setup!$B$17+INDEX('FD inverse'!$A$40:$BH$40,1,'FD mesh'!$B$15+1)*Setup!$B$22</f>
        <v>15.1152039250716</v>
      </c>
      <c r="AQ821" s="0" t="n">
        <f aca="false">SUMPRODUCT('FD inverse'!$A$41:$BH$41,'FD mesh'!$B$84:$BI$84,$E820:$BL820)+'FD inverse'!$A$41*$C821/Setup!$B$17+INDEX('FD inverse'!$A$41:$BH$41,1,'FD mesh'!$B$15+1)*Setup!$B$22</f>
        <v>15.093469466908</v>
      </c>
      <c r="AR821" s="0" t="n">
        <f aca="false">SUMPRODUCT('FD inverse'!$A$42:$BH$42,'FD mesh'!$B$84:$BI$84,$E820:$BL820)+'FD inverse'!$A$42*$C821/Setup!$B$17+INDEX('FD inverse'!$A$42:$BH$42,1,'FD mesh'!$B$15+1)*Setup!$B$22</f>
        <v>15.0718167390547</v>
      </c>
      <c r="AS821" s="0" t="n">
        <f aca="false">SUMPRODUCT('FD inverse'!$A$43:$BH$43,'FD mesh'!$B$84:$BI$84,$E820:$BL820)+'FD inverse'!$A$43*$C821/Setup!$B$17+INDEX('FD inverse'!$A$43:$BH$43,1,'FD mesh'!$B$15+1)*Setup!$B$22</f>
        <v>0</v>
      </c>
      <c r="AT821" s="0" t="n">
        <f aca="false">SUMPRODUCT('FD inverse'!$A$44:$BH$44,'FD mesh'!$B$84:$BI$84,$E820:$BL820)+'FD inverse'!$A$44*$C821/Setup!$B$17+INDEX('FD inverse'!$A$44:$BH$44,1,'FD mesh'!$B$15+1)*Setup!$B$22</f>
        <v>0</v>
      </c>
      <c r="AU821" s="0" t="n">
        <f aca="false">SUMPRODUCT('FD inverse'!$A$45:$BH$45,'FD mesh'!$B$84:$BI$84,$E820:$BL820)+'FD inverse'!$A$45*$C821/Setup!$B$17+INDEX('FD inverse'!$A$45:$BH$45,1,'FD mesh'!$B$15+1)*Setup!$B$22</f>
        <v>0</v>
      </c>
      <c r="AV821" s="0" t="n">
        <f aca="false">SUMPRODUCT('FD inverse'!$A$46:$BH$46,'FD mesh'!$B$84:$BI$84,$E820:$BL820)+'FD inverse'!$A$46*$C821/Setup!$B$17+INDEX('FD inverse'!$A$46:$BH$46,1,'FD mesh'!$B$15+1)*Setup!$B$22</f>
        <v>0</v>
      </c>
      <c r="AW821" s="0" t="n">
        <f aca="false">SUMPRODUCT('FD inverse'!$A$47:$BH$47,'FD mesh'!$B$84:$BI$84,$E820:$BL820)+'FD inverse'!$A$47*$C821/Setup!$B$17+INDEX('FD inverse'!$A$47:$BH$47,1,'FD mesh'!$B$15+1)*Setup!$B$22</f>
        <v>0</v>
      </c>
      <c r="AX821" s="0" t="n">
        <f aca="false">SUMPRODUCT('FD inverse'!$A$48:$BH$48,'FD mesh'!$B$84:$BI$84,$E820:$BL820)+'FD inverse'!$A$48*$C821/Setup!$B$17+INDEX('FD inverse'!$A$48:$BH$48,1,'FD mesh'!$B$15+1)*Setup!$B$22</f>
        <v>0</v>
      </c>
      <c r="AY821" s="0" t="n">
        <f aca="false">SUMPRODUCT('FD inverse'!$A$49:$BH$49,'FD mesh'!$B$84:$BI$84,$E820:$BL820)+'FD inverse'!$A$49*$C821/Setup!$B$17+INDEX('FD inverse'!$A$49:$BH$49,1,'FD mesh'!$B$15+1)*Setup!$B$22</f>
        <v>0</v>
      </c>
      <c r="AZ821" s="0" t="n">
        <f aca="false">SUMPRODUCT('FD inverse'!$A$50:$BH$50,'FD mesh'!$B$84:$BI$84,$E820:$BL820)+'FD inverse'!$A$50*$C821/Setup!$B$17+INDEX('FD inverse'!$A$50:$BH$50,1,'FD mesh'!$B$15+1)*Setup!$B$22</f>
        <v>0</v>
      </c>
      <c r="BA821" s="0" t="n">
        <f aca="false">SUMPRODUCT('FD inverse'!$A$51:$BH$51,'FD mesh'!$B$84:$BI$84,$E820:$BL820)+'FD inverse'!$A$51*$C821/Setup!$B$17+INDEX('FD inverse'!$A$51:$BH$51,1,'FD mesh'!$B$15+1)*Setup!$B$22</f>
        <v>0</v>
      </c>
      <c r="BB821" s="0" t="n">
        <f aca="false">SUMPRODUCT('FD inverse'!$A$52:$BH$52,'FD mesh'!$B$84:$BI$84,$E820:$BL820)+'FD inverse'!$A$52*$C821/Setup!$B$17+INDEX('FD inverse'!$A$52:$BH$52,1,'FD mesh'!$B$15+1)*Setup!$B$22</f>
        <v>0</v>
      </c>
      <c r="BC821" s="0" t="n">
        <f aca="false">SUMPRODUCT('FD inverse'!$A$53:$BH$53,'FD mesh'!$B$84:$BI$84,$E820:$BL820)+'FD inverse'!$A$53*$C821/Setup!$B$17+INDEX('FD inverse'!$A$53:$BH$53,1,'FD mesh'!$B$15+1)*Setup!$B$22</f>
        <v>0</v>
      </c>
      <c r="BD821" s="0" t="n">
        <f aca="false">SUMPRODUCT('FD inverse'!$A$54:$BH$54,'FD mesh'!$B$84:$BI$84,$E820:$BL820)+'FD inverse'!$A$54*$C821/Setup!$B$17+INDEX('FD inverse'!$A$54:$BH$54,1,'FD mesh'!$B$15+1)*Setup!$B$22</f>
        <v>0</v>
      </c>
      <c r="BE821" s="0" t="n">
        <f aca="false">SUMPRODUCT('FD inverse'!$A$55:$BH$55,'FD mesh'!$B$84:$BI$84,$E820:$BL820)+'FD inverse'!$A$55*$C821/Setup!$B$17+INDEX('FD inverse'!$A$55:$BH$55,1,'FD mesh'!$B$15+1)*Setup!$B$22</f>
        <v>0</v>
      </c>
      <c r="BF821" s="0" t="n">
        <f aca="false">SUMPRODUCT('FD inverse'!$A$56:$BH$56,'FD mesh'!$B$84:$BI$84,$E820:$BL820)+'FD inverse'!$A$56*$C821/Setup!$B$17+INDEX('FD inverse'!$A$56:$BH$56,1,'FD mesh'!$B$15+1)*Setup!$B$22</f>
        <v>0</v>
      </c>
      <c r="BG821" s="0" t="n">
        <f aca="false">SUMPRODUCT('FD inverse'!$A$57:$BH$57,'FD mesh'!$B$84:$BI$84,$E820:$BL820)+'FD inverse'!$A$57*$C821/Setup!$B$17+INDEX('FD inverse'!$A$57:$BH$57,1,'FD mesh'!$B$15+1)*Setup!$B$22</f>
        <v>0</v>
      </c>
      <c r="BH821" s="0" t="n">
        <f aca="false">SUMPRODUCT('FD inverse'!$A$58:$BH$58,'FD mesh'!$B$84:$BI$84,$E820:$BL820)+'FD inverse'!$A$58*$C821/Setup!$B$17+INDEX('FD inverse'!$A$58:$BH$58,1,'FD mesh'!$B$15+1)*Setup!$B$22</f>
        <v>0</v>
      </c>
      <c r="BI821" s="0" t="n">
        <f aca="false">SUMPRODUCT('FD inverse'!$A$59:$BH$59,'FD mesh'!$B$84:$BI$84,$E820:$BL820)+'FD inverse'!$A$59*$C821/Setup!$B$17+INDEX('FD inverse'!$A$59:$BH$59,1,'FD mesh'!$B$15+1)*Setup!$B$22</f>
        <v>0</v>
      </c>
      <c r="BJ821" s="0" t="n">
        <f aca="false">SUMPRODUCT('FD inverse'!$A$60:$BH$60,'FD mesh'!$B$84:$BI$84,$E820:$BL820)+'FD inverse'!$A$60*$C821/Setup!$B$17+INDEX('FD inverse'!$A$60:$BH$60,1,'FD mesh'!$B$15+1)*Setup!$B$22</f>
        <v>0</v>
      </c>
      <c r="BK821" s="0" t="n">
        <f aca="false">SUMPRODUCT('FD inverse'!$A$61:$BH$61,'FD mesh'!$B$84:$BI$84,$E820:$BL820)+'FD inverse'!$A$61*$C821/Setup!$B$17+INDEX('FD inverse'!$A$61:$BH$61,1,'FD mesh'!$B$15+1)*Setup!$B$22</f>
        <v>0</v>
      </c>
      <c r="BL821" s="0" t="n">
        <f aca="false">SUMPRODUCT('FD inverse'!$A$62:$BH$62,'FD mesh'!$B$84:$BI$84,$E820:$BL820)+'FD inverse'!$A$62*$C821/Setup!$B$17+INDEX('FD inverse'!$A$62:$BH$62,1,'FD mesh'!$B$15+1)*Setup!$B$22</f>
        <v>0</v>
      </c>
    </row>
    <row r="822" customFormat="false" ht="15" hidden="false" customHeight="false" outlineLevel="0" collapsed="false">
      <c r="A822" s="0" t="n">
        <v>817</v>
      </c>
      <c r="B822" s="0" t="n">
        <f aca="false">A822*Setup!$B$11/3600</f>
        <v>68.0833333333333</v>
      </c>
      <c r="C822" s="0" t="n">
        <f aca="false">Setup!$B$7+Setup!$B$8*COS(2*PI()*(B822-Setup!$B$9)/24)</f>
        <v>25.9239550756776</v>
      </c>
      <c r="D822" s="0" t="n">
        <f aca="false">(C822-E822)/Setup!$B$17</f>
        <v>5.34052159563057</v>
      </c>
      <c r="E822" s="0" t="n">
        <f aca="false">SUMPRODUCT('FD inverse'!$A$3:$BH$3,'FD mesh'!$B$84:$BI$84,$E821:$BL821)+'FD inverse'!$A$3*$C822/Setup!$B$17+INDEX('FD inverse'!$A$3:$BH$3,1,'FD mesh'!$B$15+1)*Setup!$B$22</f>
        <v>25.2296872682456</v>
      </c>
      <c r="F822" s="0" t="n">
        <f aca="false">SUMPRODUCT('FD inverse'!$A$4:$BH$4,'FD mesh'!$B$84:$BI$84,$E821:$BL821)+'FD inverse'!$A$4*$C822/Setup!$B$17+INDEX('FD inverse'!$A$4:$BH$4,1,'FD mesh'!$B$15+1)*Setup!$B$22</f>
        <v>25.0618515865892</v>
      </c>
      <c r="G822" s="0" t="n">
        <f aca="false">SUMPRODUCT('FD inverse'!$A$5:$BH$5,'FD mesh'!$B$84:$BI$84,$E821:$BL821)+'FD inverse'!$A$5*$C822/Setup!$B$17+INDEX('FD inverse'!$A$5:$BH$5,1,'FD mesh'!$B$15+1)*Setup!$B$22</f>
        <v>24.8796468102559</v>
      </c>
      <c r="H822" s="0" t="n">
        <f aca="false">SUMPRODUCT('FD inverse'!$A$6:$BH$6,'FD mesh'!$B$84:$BI$84,$E821:$BL821)+'FD inverse'!$A$6*$C822/Setup!$B$17+INDEX('FD inverse'!$A$6:$BH$6,1,'FD mesh'!$B$15+1)*Setup!$B$22</f>
        <v>24.2488118182644</v>
      </c>
      <c r="I822" s="0" t="n">
        <f aca="false">SUMPRODUCT('FD inverse'!$A$7:$BH$7,'FD mesh'!$B$84:$BI$84,$E821:$BL821)+'FD inverse'!$A$7*$C822/Setup!$B$17+INDEX('FD inverse'!$A$7:$BH$7,1,'FD mesh'!$B$15+1)*Setup!$B$22</f>
        <v>24.192805050126</v>
      </c>
      <c r="J822" s="0" t="n">
        <f aca="false">SUMPRODUCT('FD inverse'!$A$8:$BH$8,'FD mesh'!$B$84:$BI$84,$E821:$BL821)+'FD inverse'!$A$8*$C822/Setup!$B$17+INDEX('FD inverse'!$A$8:$BH$8,1,'FD mesh'!$B$15+1)*Setup!$B$22</f>
        <v>24.1376607778734</v>
      </c>
      <c r="K822" s="0" t="n">
        <f aca="false">SUMPRODUCT('FD inverse'!$A$9:$BH$9,'FD mesh'!$B$84:$BI$84,$E821:$BL821)+'FD inverse'!$A$9*$C822/Setup!$B$17+INDEX('FD inverse'!$A$9:$BH$9,1,'FD mesh'!$B$15+1)*Setup!$B$22</f>
        <v>24.0844531321251</v>
      </c>
      <c r="L822" s="0" t="n">
        <f aca="false">SUMPRODUCT('FD inverse'!$A$10:$BH$10,'FD mesh'!$B$84:$BI$84,$E821:$BL821)+'FD inverse'!$A$10*$C822/Setup!$B$17+INDEX('FD inverse'!$A$10:$BH$10,1,'FD mesh'!$B$15+1)*Setup!$B$22</f>
        <v>24.0341126119128</v>
      </c>
      <c r="M822" s="0" t="n">
        <f aca="false">SUMPRODUCT('FD inverse'!$A$11:$BH$11,'FD mesh'!$B$84:$BI$84,$E821:$BL821)+'FD inverse'!$A$11*$C822/Setup!$B$17+INDEX('FD inverse'!$A$11:$BH$11,1,'FD mesh'!$B$15+1)*Setup!$B$22</f>
        <v>23.9874318604781</v>
      </c>
      <c r="N822" s="0" t="n">
        <f aca="false">SUMPRODUCT('FD inverse'!$A$12:$BH$12,'FD mesh'!$B$84:$BI$84,$E821:$BL821)+'FD inverse'!$A$12*$C822/Setup!$B$17+INDEX('FD inverse'!$A$12:$BH$12,1,'FD mesh'!$B$15+1)*Setup!$B$22</f>
        <v>23.9450710070297</v>
      </c>
      <c r="O822" s="0" t="n">
        <f aca="false">SUMPRODUCT('FD inverse'!$A$13:$BH$13,'FD mesh'!$B$84:$BI$84,$E821:$BL821)+'FD inverse'!$A$13*$C822/Setup!$B$17+INDEX('FD inverse'!$A$13:$BH$13,1,'FD mesh'!$B$15+1)*Setup!$B$22</f>
        <v>23.9075624460901</v>
      </c>
      <c r="P822" s="0" t="n">
        <f aca="false">SUMPRODUCT('FD inverse'!$A$14:$BH$14,'FD mesh'!$B$84:$BI$84,$E821:$BL821)+'FD inverse'!$A$14*$C822/Setup!$B$17+INDEX('FD inverse'!$A$14:$BH$14,1,'FD mesh'!$B$15+1)*Setup!$B$22</f>
        <v>23.8753149476182</v>
      </c>
      <c r="Q822" s="0" t="n">
        <f aca="false">SUMPRODUCT('FD inverse'!$A$15:$BH$15,'FD mesh'!$B$84:$BI$84,$E821:$BL821)+'FD inverse'!$A$15*$C822/Setup!$B$17+INDEX('FD inverse'!$A$15:$BH$15,1,'FD mesh'!$B$15+1)*Setup!$B$22</f>
        <v>23.8486170118274</v>
      </c>
      <c r="R822" s="0" t="n">
        <f aca="false">SUMPRODUCT('FD inverse'!$A$16:$BH$16,'FD mesh'!$B$84:$BI$84,$E821:$BL821)+'FD inverse'!$A$16*$C822/Setup!$B$17+INDEX('FD inverse'!$A$16:$BH$16,1,'FD mesh'!$B$15+1)*Setup!$B$22</f>
        <v>23.8276394026413</v>
      </c>
      <c r="S822" s="0" t="n">
        <f aca="false">SUMPRODUCT('FD inverse'!$A$17:$BH$17,'FD mesh'!$B$84:$BI$84,$E821:$BL821)+'FD inverse'!$A$17*$C822/Setup!$B$17+INDEX('FD inverse'!$A$17:$BH$17,1,'FD mesh'!$B$15+1)*Setup!$B$22</f>
        <v>23.2450279556072</v>
      </c>
      <c r="T822" s="0" t="n">
        <f aca="false">SUMPRODUCT('FD inverse'!$A$18:$BH$18,'FD mesh'!$B$84:$BI$84,$E821:$BL821)+'FD inverse'!$A$18*$C822/Setup!$B$17+INDEX('FD inverse'!$A$18:$BH$18,1,'FD mesh'!$B$15+1)*Setup!$B$22</f>
        <v>22.6652352000918</v>
      </c>
      <c r="U822" s="0" t="n">
        <f aca="false">SUMPRODUCT('FD inverse'!$A$19:$BH$19,'FD mesh'!$B$84:$BI$84,$E821:$BL821)+'FD inverse'!$A$19*$C822/Setup!$B$17+INDEX('FD inverse'!$A$19:$BH$19,1,'FD mesh'!$B$15+1)*Setup!$B$22</f>
        <v>22.0881729726267</v>
      </c>
      <c r="V822" s="0" t="n">
        <f aca="false">SUMPRODUCT('FD inverse'!$A$20:$BH$20,'FD mesh'!$B$84:$BI$84,$E821:$BL821)+'FD inverse'!$A$20*$C822/Setup!$B$17+INDEX('FD inverse'!$A$20:$BH$20,1,'FD mesh'!$B$15+1)*Setup!$B$22</f>
        <v>21.5137293031744</v>
      </c>
      <c r="W822" s="0" t="n">
        <f aca="false">SUMPRODUCT('FD inverse'!$A$21:$BH$21,'FD mesh'!$B$84:$BI$84,$E821:$BL821)+'FD inverse'!$A$21*$C822/Setup!$B$17+INDEX('FD inverse'!$A$21:$BH$21,1,'FD mesh'!$B$15+1)*Setup!$B$22</f>
        <v>20.9417706946291</v>
      </c>
      <c r="X822" s="0" t="n">
        <f aca="false">SUMPRODUCT('FD inverse'!$A$22:$BH$22,'FD mesh'!$B$84:$BI$84,$E821:$BL821)+'FD inverse'!$A$22*$C822/Setup!$B$17+INDEX('FD inverse'!$A$22:$BH$22,1,'FD mesh'!$B$15+1)*Setup!$B$22</f>
        <v>20.3721443000508</v>
      </c>
      <c r="Y822" s="0" t="n">
        <f aca="false">SUMPRODUCT('FD inverse'!$A$23:$BH$23,'FD mesh'!$B$84:$BI$84,$E821:$BL821)+'FD inverse'!$A$23*$C822/Setup!$B$17+INDEX('FD inverse'!$A$23:$BH$23,1,'FD mesh'!$B$15+1)*Setup!$B$22</f>
        <v>19.804680002808</v>
      </c>
      <c r="Z822" s="0" t="n">
        <f aca="false">SUMPRODUCT('FD inverse'!$A$24:$BH$24,'FD mesh'!$B$84:$BI$84,$E821:$BL821)+'FD inverse'!$A$24*$C822/Setup!$B$17+INDEX('FD inverse'!$A$24:$BH$24,1,'FD mesh'!$B$15+1)*Setup!$B$22</f>
        <v>19.2391924055737</v>
      </c>
      <c r="AA822" s="0" t="n">
        <f aca="false">SUMPRODUCT('FD inverse'!$A$25:$BH$25,'FD mesh'!$B$84:$BI$84,$E821:$BL821)+'FD inverse'!$A$25*$C822/Setup!$B$17+INDEX('FD inverse'!$A$25:$BH$25,1,'FD mesh'!$B$15+1)*Setup!$B$22</f>
        <v>18.6754827348105</v>
      </c>
      <c r="AB822" s="0" t="n">
        <f aca="false">SUMPRODUCT('FD inverse'!$A$26:$BH$26,'FD mesh'!$B$84:$BI$84,$E821:$BL821)+'FD inverse'!$A$26*$C822/Setup!$B$17+INDEX('FD inverse'!$A$26:$BH$26,1,'FD mesh'!$B$15+1)*Setup!$B$22</f>
        <v>18.1133406679873</v>
      </c>
      <c r="AC822" s="0" t="n">
        <f aca="false">SUMPRODUCT('FD inverse'!$A$27:$BH$27,'FD mesh'!$B$84:$BI$84,$E821:$BL821)+'FD inverse'!$A$27*$C822/Setup!$B$17+INDEX('FD inverse'!$A$27:$BH$27,1,'FD mesh'!$B$15+1)*Setup!$B$22</f>
        <v>17.5525460913011</v>
      </c>
      <c r="AD822" s="0" t="n">
        <f aca="false">SUMPRODUCT('FD inverse'!$A$28:$BH$28,'FD mesh'!$B$84:$BI$84,$E821:$BL821)+'FD inverse'!$A$28*$C822/Setup!$B$17+INDEX('FD inverse'!$A$28:$BH$28,1,'FD mesh'!$B$15+1)*Setup!$B$22</f>
        <v>16.9928707961375</v>
      </c>
      <c r="AE822" s="0" t="n">
        <f aca="false">SUMPRODUCT('FD inverse'!$A$29:$BH$29,'FD mesh'!$B$84:$BI$84,$E821:$BL821)+'FD inverse'!$A$29*$C822/Setup!$B$17+INDEX('FD inverse'!$A$29:$BH$29,1,'FD mesh'!$B$15+1)*Setup!$B$22</f>
        <v>16.4340801228903</v>
      </c>
      <c r="AF822" s="0" t="n">
        <f aca="false">SUMPRODUCT('FD inverse'!$A$30:$BH$30,'FD mesh'!$B$84:$BI$84,$E821:$BL821)+'FD inverse'!$A$30*$C822/Setup!$B$17+INDEX('FD inverse'!$A$30:$BH$30,1,'FD mesh'!$B$15+1)*Setup!$B$22</f>
        <v>15.8759345610821</v>
      </c>
      <c r="AG822" s="0" t="n">
        <f aca="false">SUMPRODUCT('FD inverse'!$A$31:$BH$31,'FD mesh'!$B$84:$BI$84,$E821:$BL821)+'FD inverse'!$A$31*$C822/Setup!$B$17+INDEX('FD inverse'!$A$31:$BH$31,1,'FD mesh'!$B$15+1)*Setup!$B$22</f>
        <v>15.3181913149811</v>
      </c>
      <c r="AH822" s="0" t="n">
        <f aca="false">SUMPRODUCT('FD inverse'!$A$32:$BH$32,'FD mesh'!$B$84:$BI$84,$E821:$BL821)+'FD inverse'!$A$32*$C822/Setup!$B$17+INDEX('FD inverse'!$A$32:$BH$32,1,'FD mesh'!$B$15+1)*Setup!$B$22</f>
        <v>15.2948221541148</v>
      </c>
      <c r="AI822" s="0" t="n">
        <f aca="false">SUMPRODUCT('FD inverse'!$A$33:$BH$33,'FD mesh'!$B$84:$BI$84,$E821:$BL821)+'FD inverse'!$A$33*$C822/Setup!$B$17+INDEX('FD inverse'!$A$33:$BH$33,1,'FD mesh'!$B$15+1)*Setup!$B$22</f>
        <v>15.2717063310752</v>
      </c>
      <c r="AJ822" s="0" t="n">
        <f aca="false">SUMPRODUCT('FD inverse'!$A$34:$BH$34,'FD mesh'!$B$84:$BI$84,$E821:$BL821)+'FD inverse'!$A$34*$C822/Setup!$B$17+INDEX('FD inverse'!$A$34:$BH$34,1,'FD mesh'!$B$15+1)*Setup!$B$22</f>
        <v>15.2488253065995</v>
      </c>
      <c r="AK822" s="0" t="n">
        <f aca="false">SUMPRODUCT('FD inverse'!$A$35:$BH$35,'FD mesh'!$B$84:$BI$84,$E821:$BL821)+'FD inverse'!$A$35*$C822/Setup!$B$17+INDEX('FD inverse'!$A$35:$BH$35,1,'FD mesh'!$B$15+1)*Setup!$B$22</f>
        <v>15.2261602113584</v>
      </c>
      <c r="AL822" s="0" t="n">
        <f aca="false">SUMPRODUCT('FD inverse'!$A$36:$BH$36,'FD mesh'!$B$84:$BI$84,$E821:$BL821)+'FD inverse'!$A$36*$C822/Setup!$B$17+INDEX('FD inverse'!$A$36:$BH$36,1,'FD mesh'!$B$15+1)*Setup!$B$22</f>
        <v>15.2036919655393</v>
      </c>
      <c r="AM822" s="0" t="n">
        <f aca="false">SUMPRODUCT('FD inverse'!$A$37:$BH$37,'FD mesh'!$B$84:$BI$84,$E821:$BL821)+'FD inverse'!$A$37*$C822/Setup!$B$17+INDEX('FD inverse'!$A$37:$BH$37,1,'FD mesh'!$B$15+1)*Setup!$B$22</f>
        <v>15.1814013742001</v>
      </c>
      <c r="AN822" s="0" t="n">
        <f aca="false">SUMPRODUCT('FD inverse'!$A$38:$BH$38,'FD mesh'!$B$84:$BI$84,$E821:$BL821)+'FD inverse'!$A$38*$C822/Setup!$B$17+INDEX('FD inverse'!$A$38:$BH$38,1,'FD mesh'!$B$15+1)*Setup!$B$22</f>
        <v>15.1592692005713</v>
      </c>
      <c r="AO822" s="0" t="n">
        <f aca="false">SUMPRODUCT('FD inverse'!$A$39:$BH$39,'FD mesh'!$B$84:$BI$84,$E821:$BL821)+'FD inverse'!$A$39*$C822/Setup!$B$17+INDEX('FD inverse'!$A$39:$BH$39,1,'FD mesh'!$B$15+1)*Setup!$B$22</f>
        <v>15.1372762194886</v>
      </c>
      <c r="AP822" s="0" t="n">
        <f aca="false">SUMPRODUCT('FD inverse'!$A$40:$BH$40,'FD mesh'!$B$84:$BI$84,$E821:$BL821)+'FD inverse'!$A$40*$C822/Setup!$B$17+INDEX('FD inverse'!$A$40:$BH$40,1,'FD mesh'!$B$15+1)*Setup!$B$22</f>
        <v>15.1154032531297</v>
      </c>
      <c r="AQ822" s="0" t="n">
        <f aca="false">SUMPRODUCT('FD inverse'!$A$41:$BH$41,'FD mesh'!$B$84:$BI$84,$E821:$BL821)+'FD inverse'!$A$41*$C822/Setup!$B$17+INDEX('FD inverse'!$A$41:$BH$41,1,'FD mesh'!$B$15+1)*Setup!$B$22</f>
        <v>15.0936311912249</v>
      </c>
      <c r="AR822" s="0" t="n">
        <f aca="false">SUMPRODUCT('FD inverse'!$A$42:$BH$42,'FD mesh'!$B$84:$BI$84,$E821:$BL821)+'FD inverse'!$A$42*$C822/Setup!$B$17+INDEX('FD inverse'!$A$42:$BH$42,1,'FD mesh'!$B$15+1)*Setup!$B$22</f>
        <v>15.0719409978944</v>
      </c>
      <c r="AS822" s="0" t="n">
        <f aca="false">SUMPRODUCT('FD inverse'!$A$43:$BH$43,'FD mesh'!$B$84:$BI$84,$E821:$BL821)+'FD inverse'!$A$43*$C822/Setup!$B$17+INDEX('FD inverse'!$A$43:$BH$43,1,'FD mesh'!$B$15+1)*Setup!$B$22</f>
        <v>0</v>
      </c>
      <c r="AT822" s="0" t="n">
        <f aca="false">SUMPRODUCT('FD inverse'!$A$44:$BH$44,'FD mesh'!$B$84:$BI$84,$E821:$BL821)+'FD inverse'!$A$44*$C822/Setup!$B$17+INDEX('FD inverse'!$A$44:$BH$44,1,'FD mesh'!$B$15+1)*Setup!$B$22</f>
        <v>0</v>
      </c>
      <c r="AU822" s="0" t="n">
        <f aca="false">SUMPRODUCT('FD inverse'!$A$45:$BH$45,'FD mesh'!$B$84:$BI$84,$E821:$BL821)+'FD inverse'!$A$45*$C822/Setup!$B$17+INDEX('FD inverse'!$A$45:$BH$45,1,'FD mesh'!$B$15+1)*Setup!$B$22</f>
        <v>0</v>
      </c>
      <c r="AV822" s="0" t="n">
        <f aca="false">SUMPRODUCT('FD inverse'!$A$46:$BH$46,'FD mesh'!$B$84:$BI$84,$E821:$BL821)+'FD inverse'!$A$46*$C822/Setup!$B$17+INDEX('FD inverse'!$A$46:$BH$46,1,'FD mesh'!$B$15+1)*Setup!$B$22</f>
        <v>0</v>
      </c>
      <c r="AW822" s="0" t="n">
        <f aca="false">SUMPRODUCT('FD inverse'!$A$47:$BH$47,'FD mesh'!$B$84:$BI$84,$E821:$BL821)+'FD inverse'!$A$47*$C822/Setup!$B$17+INDEX('FD inverse'!$A$47:$BH$47,1,'FD mesh'!$B$15+1)*Setup!$B$22</f>
        <v>0</v>
      </c>
      <c r="AX822" s="0" t="n">
        <f aca="false">SUMPRODUCT('FD inverse'!$A$48:$BH$48,'FD mesh'!$B$84:$BI$84,$E821:$BL821)+'FD inverse'!$A$48*$C822/Setup!$B$17+INDEX('FD inverse'!$A$48:$BH$48,1,'FD mesh'!$B$15+1)*Setup!$B$22</f>
        <v>0</v>
      </c>
      <c r="AY822" s="0" t="n">
        <f aca="false">SUMPRODUCT('FD inverse'!$A$49:$BH$49,'FD mesh'!$B$84:$BI$84,$E821:$BL821)+'FD inverse'!$A$49*$C822/Setup!$B$17+INDEX('FD inverse'!$A$49:$BH$49,1,'FD mesh'!$B$15+1)*Setup!$B$22</f>
        <v>0</v>
      </c>
      <c r="AZ822" s="0" t="n">
        <f aca="false">SUMPRODUCT('FD inverse'!$A$50:$BH$50,'FD mesh'!$B$84:$BI$84,$E821:$BL821)+'FD inverse'!$A$50*$C822/Setup!$B$17+INDEX('FD inverse'!$A$50:$BH$50,1,'FD mesh'!$B$15+1)*Setup!$B$22</f>
        <v>0</v>
      </c>
      <c r="BA822" s="0" t="n">
        <f aca="false">SUMPRODUCT('FD inverse'!$A$51:$BH$51,'FD mesh'!$B$84:$BI$84,$E821:$BL821)+'FD inverse'!$A$51*$C822/Setup!$B$17+INDEX('FD inverse'!$A$51:$BH$51,1,'FD mesh'!$B$15+1)*Setup!$B$22</f>
        <v>0</v>
      </c>
      <c r="BB822" s="0" t="n">
        <f aca="false">SUMPRODUCT('FD inverse'!$A$52:$BH$52,'FD mesh'!$B$84:$BI$84,$E821:$BL821)+'FD inverse'!$A$52*$C822/Setup!$B$17+INDEX('FD inverse'!$A$52:$BH$52,1,'FD mesh'!$B$15+1)*Setup!$B$22</f>
        <v>0</v>
      </c>
      <c r="BC822" s="0" t="n">
        <f aca="false">SUMPRODUCT('FD inverse'!$A$53:$BH$53,'FD mesh'!$B$84:$BI$84,$E821:$BL821)+'FD inverse'!$A$53*$C822/Setup!$B$17+INDEX('FD inverse'!$A$53:$BH$53,1,'FD mesh'!$B$15+1)*Setup!$B$22</f>
        <v>0</v>
      </c>
      <c r="BD822" s="0" t="n">
        <f aca="false">SUMPRODUCT('FD inverse'!$A$54:$BH$54,'FD mesh'!$B$84:$BI$84,$E821:$BL821)+'FD inverse'!$A$54*$C822/Setup!$B$17+INDEX('FD inverse'!$A$54:$BH$54,1,'FD mesh'!$B$15+1)*Setup!$B$22</f>
        <v>0</v>
      </c>
      <c r="BE822" s="0" t="n">
        <f aca="false">SUMPRODUCT('FD inverse'!$A$55:$BH$55,'FD mesh'!$B$84:$BI$84,$E821:$BL821)+'FD inverse'!$A$55*$C822/Setup!$B$17+INDEX('FD inverse'!$A$55:$BH$55,1,'FD mesh'!$B$15+1)*Setup!$B$22</f>
        <v>0</v>
      </c>
      <c r="BF822" s="0" t="n">
        <f aca="false">SUMPRODUCT('FD inverse'!$A$56:$BH$56,'FD mesh'!$B$84:$BI$84,$E821:$BL821)+'FD inverse'!$A$56*$C822/Setup!$B$17+INDEX('FD inverse'!$A$56:$BH$56,1,'FD mesh'!$B$15+1)*Setup!$B$22</f>
        <v>0</v>
      </c>
      <c r="BG822" s="0" t="n">
        <f aca="false">SUMPRODUCT('FD inverse'!$A$57:$BH$57,'FD mesh'!$B$84:$BI$84,$E821:$BL821)+'FD inverse'!$A$57*$C822/Setup!$B$17+INDEX('FD inverse'!$A$57:$BH$57,1,'FD mesh'!$B$15+1)*Setup!$B$22</f>
        <v>0</v>
      </c>
      <c r="BH822" s="0" t="n">
        <f aca="false">SUMPRODUCT('FD inverse'!$A$58:$BH$58,'FD mesh'!$B$84:$BI$84,$E821:$BL821)+'FD inverse'!$A$58*$C822/Setup!$B$17+INDEX('FD inverse'!$A$58:$BH$58,1,'FD mesh'!$B$15+1)*Setup!$B$22</f>
        <v>0</v>
      </c>
      <c r="BI822" s="0" t="n">
        <f aca="false">SUMPRODUCT('FD inverse'!$A$59:$BH$59,'FD mesh'!$B$84:$BI$84,$E821:$BL821)+'FD inverse'!$A$59*$C822/Setup!$B$17+INDEX('FD inverse'!$A$59:$BH$59,1,'FD mesh'!$B$15+1)*Setup!$B$22</f>
        <v>0</v>
      </c>
      <c r="BJ822" s="0" t="n">
        <f aca="false">SUMPRODUCT('FD inverse'!$A$60:$BH$60,'FD mesh'!$B$84:$BI$84,$E821:$BL821)+'FD inverse'!$A$60*$C822/Setup!$B$17+INDEX('FD inverse'!$A$60:$BH$60,1,'FD mesh'!$B$15+1)*Setup!$B$22</f>
        <v>0</v>
      </c>
      <c r="BK822" s="0" t="n">
        <f aca="false">SUMPRODUCT('FD inverse'!$A$61:$BH$61,'FD mesh'!$B$84:$BI$84,$E821:$BL821)+'FD inverse'!$A$61*$C822/Setup!$B$17+INDEX('FD inverse'!$A$61:$BH$61,1,'FD mesh'!$B$15+1)*Setup!$B$22</f>
        <v>0</v>
      </c>
      <c r="BL822" s="0" t="n">
        <f aca="false">SUMPRODUCT('FD inverse'!$A$62:$BH$62,'FD mesh'!$B$84:$BI$84,$E821:$BL821)+'FD inverse'!$A$62*$C822/Setup!$B$17+INDEX('FD inverse'!$A$62:$BH$62,1,'FD mesh'!$B$15+1)*Setup!$B$22</f>
        <v>0</v>
      </c>
    </row>
    <row r="823" customFormat="false" ht="15" hidden="false" customHeight="false" outlineLevel="0" collapsed="false">
      <c r="A823" s="0" t="n">
        <v>818</v>
      </c>
      <c r="B823" s="0" t="n">
        <f aca="false">A823*Setup!$B$11/3600</f>
        <v>68.1666666666667</v>
      </c>
      <c r="C823" s="0" t="n">
        <f aca="false">Setup!$B$7+Setup!$B$8*COS(2*PI()*(B823-Setup!$B$9)/24)</f>
        <v>25.8469944529401</v>
      </c>
      <c r="D823" s="0" t="n">
        <f aca="false">(C823-E823)/Setup!$B$17</f>
        <v>5.06932929918678</v>
      </c>
      <c r="E823" s="0" t="n">
        <f aca="false">SUMPRODUCT('FD inverse'!$A$3:$BH$3,'FD mesh'!$B$84:$BI$84,$E822:$BL822)+'FD inverse'!$A$3*$C823/Setup!$B$17+INDEX('FD inverse'!$A$3:$BH$3,1,'FD mesh'!$B$15+1)*Setup!$B$22</f>
        <v>25.1879816440459</v>
      </c>
      <c r="F823" s="0" t="n">
        <f aca="false">SUMPRODUCT('FD inverse'!$A$4:$BH$4,'FD mesh'!$B$84:$BI$84,$E822:$BL822)+'FD inverse'!$A$4*$C823/Setup!$B$17+INDEX('FD inverse'!$A$4:$BH$4,1,'FD mesh'!$B$15+1)*Setup!$B$22</f>
        <v>25.0280580485406</v>
      </c>
      <c r="G823" s="0" t="n">
        <f aca="false">SUMPRODUCT('FD inverse'!$A$5:$BH$5,'FD mesh'!$B$84:$BI$84,$E822:$BL822)+'FD inverse'!$A$5*$C823/Setup!$B$17+INDEX('FD inverse'!$A$5:$BH$5,1,'FD mesh'!$B$15+1)*Setup!$B$22</f>
        <v>24.8534671188129</v>
      </c>
      <c r="H823" s="0" t="n">
        <f aca="false">SUMPRODUCT('FD inverse'!$A$6:$BH$6,'FD mesh'!$B$84:$BI$84,$E822:$BL822)+'FD inverse'!$A$6*$C823/Setup!$B$17+INDEX('FD inverse'!$A$6:$BH$6,1,'FD mesh'!$B$15+1)*Setup!$B$22</f>
        <v>24.2477522365839</v>
      </c>
      <c r="I823" s="0" t="n">
        <f aca="false">SUMPRODUCT('FD inverse'!$A$7:$BH$7,'FD mesh'!$B$84:$BI$84,$E822:$BL822)+'FD inverse'!$A$7*$C823/Setup!$B$17+INDEX('FD inverse'!$A$7:$BH$7,1,'FD mesh'!$B$15+1)*Setup!$B$22</f>
        <v>24.1938365886933</v>
      </c>
      <c r="J823" s="0" t="n">
        <f aca="false">SUMPRODUCT('FD inverse'!$A$8:$BH$8,'FD mesh'!$B$84:$BI$84,$E822:$BL822)+'FD inverse'!$A$8*$C823/Setup!$B$17+INDEX('FD inverse'!$A$8:$BH$8,1,'FD mesh'!$B$15+1)*Setup!$B$22</f>
        <v>24.1405295181284</v>
      </c>
      <c r="K823" s="0" t="n">
        <f aca="false">SUMPRODUCT('FD inverse'!$A$9:$BH$9,'FD mesh'!$B$84:$BI$84,$E822:$BL822)+'FD inverse'!$A$9*$C823/Setup!$B$17+INDEX('FD inverse'!$A$9:$BH$9,1,'FD mesh'!$B$15+1)*Setup!$B$22</f>
        <v>24.0889149196905</v>
      </c>
      <c r="L823" s="0" t="n">
        <f aca="false">SUMPRODUCT('FD inverse'!$A$10:$BH$10,'FD mesh'!$B$84:$BI$84,$E822:$BL822)+'FD inverse'!$A$10*$C823/Setup!$B$17+INDEX('FD inverse'!$A$10:$BH$10,1,'FD mesh'!$B$15+1)*Setup!$B$22</f>
        <v>24.0399326443</v>
      </c>
      <c r="M823" s="0" t="n">
        <f aca="false">SUMPRODUCT('FD inverse'!$A$11:$BH$11,'FD mesh'!$B$84:$BI$84,$E822:$BL822)+'FD inverse'!$A$11*$C823/Setup!$B$17+INDEX('FD inverse'!$A$11:$BH$11,1,'FD mesh'!$B$15+1)*Setup!$B$22</f>
        <v>23.9943840163355</v>
      </c>
      <c r="N823" s="0" t="n">
        <f aca="false">SUMPRODUCT('FD inverse'!$A$12:$BH$12,'FD mesh'!$B$84:$BI$84,$E822:$BL822)+'FD inverse'!$A$12*$C823/Setup!$B$17+INDEX('FD inverse'!$A$12:$BH$12,1,'FD mesh'!$B$15+1)*Setup!$B$22</f>
        <v>23.9529369552487</v>
      </c>
      <c r="O823" s="0" t="n">
        <f aca="false">SUMPRODUCT('FD inverse'!$A$13:$BH$13,'FD mesh'!$B$84:$BI$84,$E822:$BL822)+'FD inverse'!$A$13*$C823/Setup!$B$17+INDEX('FD inverse'!$A$13:$BH$13,1,'FD mesh'!$B$15+1)*Setup!$B$22</f>
        <v>23.9161305715771</v>
      </c>
      <c r="P823" s="0" t="n">
        <f aca="false">SUMPRODUCT('FD inverse'!$A$14:$BH$14,'FD mesh'!$B$84:$BI$84,$E822:$BL822)+'FD inverse'!$A$14*$C823/Setup!$B$17+INDEX('FD inverse'!$A$14:$BH$14,1,'FD mesh'!$B$15+1)*Setup!$B$22</f>
        <v>23.8843791291958</v>
      </c>
      <c r="Q823" s="0" t="n">
        <f aca="false">SUMPRODUCT('FD inverse'!$A$15:$BH$15,'FD mesh'!$B$84:$BI$84,$E822:$BL822)+'FD inverse'!$A$15*$C823/Setup!$B$17+INDEX('FD inverse'!$A$15:$BH$15,1,'FD mesh'!$B$15+1)*Setup!$B$22</f>
        <v>23.8579752865652</v>
      </c>
      <c r="R823" s="0" t="n">
        <f aca="false">SUMPRODUCT('FD inverse'!$A$16:$BH$16,'FD mesh'!$B$84:$BI$84,$E822:$BL822)+'FD inverse'!$A$16*$C823/Setup!$B$17+INDEX('FD inverse'!$A$16:$BH$16,1,'FD mesh'!$B$15+1)*Setup!$B$22</f>
        <v>23.8370925499747</v>
      </c>
      <c r="S823" s="0" t="n">
        <f aca="false">SUMPRODUCT('FD inverse'!$A$17:$BH$17,'FD mesh'!$B$84:$BI$84,$E822:$BL822)+'FD inverse'!$A$17*$C823/Setup!$B$17+INDEX('FD inverse'!$A$17:$BH$17,1,'FD mesh'!$B$15+1)*Setup!$B$22</f>
        <v>23.2542994206208</v>
      </c>
      <c r="T823" s="0" t="n">
        <f aca="false">SUMPRODUCT('FD inverse'!$A$18:$BH$18,'FD mesh'!$B$84:$BI$84,$E822:$BL822)+'FD inverse'!$A$18*$C823/Setup!$B$17+INDEX('FD inverse'!$A$18:$BH$18,1,'FD mesh'!$B$15+1)*Setup!$B$22</f>
        <v>22.674234750971</v>
      </c>
      <c r="U823" s="0" t="n">
        <f aca="false">SUMPRODUCT('FD inverse'!$A$19:$BH$19,'FD mesh'!$B$84:$BI$84,$E822:$BL822)+'FD inverse'!$A$19*$C823/Setup!$B$17+INDEX('FD inverse'!$A$19:$BH$19,1,'FD mesh'!$B$15+1)*Setup!$B$22</f>
        <v>22.0968185205799</v>
      </c>
      <c r="V823" s="0" t="n">
        <f aca="false">SUMPRODUCT('FD inverse'!$A$20:$BH$20,'FD mesh'!$B$84:$BI$84,$E822:$BL822)+'FD inverse'!$A$20*$C823/Setup!$B$17+INDEX('FD inverse'!$A$20:$BH$20,1,'FD mesh'!$B$15+1)*Setup!$B$22</f>
        <v>21.5219465514436</v>
      </c>
      <c r="W823" s="0" t="n">
        <f aca="false">SUMPRODUCT('FD inverse'!$A$21:$BH$21,'FD mesh'!$B$84:$BI$84,$E822:$BL822)+'FD inverse'!$A$21*$C823/Setup!$B$17+INDEX('FD inverse'!$A$21:$BH$21,1,'FD mesh'!$B$15+1)*Setup!$B$22</f>
        <v>20.9494928010836</v>
      </c>
      <c r="X823" s="0" t="n">
        <f aca="false">SUMPRODUCT('FD inverse'!$A$22:$BH$22,'FD mesh'!$B$84:$BI$84,$E822:$BL822)+'FD inverse'!$A$22*$C823/Setup!$B$17+INDEX('FD inverse'!$A$22:$BH$22,1,'FD mesh'!$B$15+1)*Setup!$B$22</f>
        <v>20.3793115563374</v>
      </c>
      <c r="Y823" s="0" t="n">
        <f aca="false">SUMPRODUCT('FD inverse'!$A$23:$BH$23,'FD mesh'!$B$84:$BI$84,$E822:$BL822)+'FD inverse'!$A$23*$C823/Setup!$B$17+INDEX('FD inverse'!$A$23:$BH$23,1,'FD mesh'!$B$15+1)*Setup!$B$22</f>
        <v>19.811239532727</v>
      </c>
      <c r="Z823" s="0" t="n">
        <f aca="false">SUMPRODUCT('FD inverse'!$A$24:$BH$24,'FD mesh'!$B$84:$BI$84,$E822:$BL822)+'FD inverse'!$A$24*$C823/Setup!$B$17+INDEX('FD inverse'!$A$24:$BH$24,1,'FD mesh'!$B$15+1)*Setup!$B$22</f>
        <v>19.2450978850641</v>
      </c>
      <c r="AA823" s="0" t="n">
        <f aca="false">SUMPRODUCT('FD inverse'!$A$25:$BH$25,'FD mesh'!$B$84:$BI$84,$E822:$BL822)+'FD inverse'!$A$25*$C823/Setup!$B$17+INDEX('FD inverse'!$A$25:$BH$25,1,'FD mesh'!$B$15+1)*Setup!$B$22</f>
        <v>18.6806941356513</v>
      </c>
      <c r="AB823" s="0" t="n">
        <f aca="false">SUMPRODUCT('FD inverse'!$A$26:$BH$26,'FD mesh'!$B$84:$BI$84,$E822:$BL822)+'FD inverse'!$A$26*$C823/Setup!$B$17+INDEX('FD inverse'!$A$26:$BH$26,1,'FD mesh'!$B$15+1)*Setup!$B$22</f>
        <v>18.1178240270573</v>
      </c>
      <c r="AC823" s="0" t="n">
        <f aca="false">SUMPRODUCT('FD inverse'!$A$27:$BH$27,'FD mesh'!$B$84:$BI$84,$E822:$BL822)+'FD inverse'!$A$27*$C823/Setup!$B$17+INDEX('FD inverse'!$A$27:$BH$27,1,'FD mesh'!$B$15+1)*Setup!$B$22</f>
        <v>17.5562733069897</v>
      </c>
      <c r="AD823" s="0" t="n">
        <f aca="false">SUMPRODUCT('FD inverse'!$A$28:$BH$28,'FD mesh'!$B$84:$BI$84,$E822:$BL822)+'FD inverse'!$A$28*$C823/Setup!$B$17+INDEX('FD inverse'!$A$28:$BH$28,1,'FD mesh'!$B$15+1)*Setup!$B$22</f>
        <v>16.9958194532533</v>
      </c>
      <c r="AE823" s="0" t="n">
        <f aca="false">SUMPRODUCT('FD inverse'!$A$29:$BH$29,'FD mesh'!$B$84:$BI$84,$E822:$BL822)+'FD inverse'!$A$29*$C823/Setup!$B$17+INDEX('FD inverse'!$A$29:$BH$29,1,'FD mesh'!$B$15+1)*Setup!$B$22</f>
        <v>16.4362333471824</v>
      </c>
      <c r="AF823" s="0" t="n">
        <f aca="false">SUMPRODUCT('FD inverse'!$A$30:$BH$30,'FD mesh'!$B$84:$BI$84,$E822:$BL822)+'FD inverse'!$A$30*$C823/Setup!$B$17+INDEX('FD inverse'!$A$30:$BH$30,1,'FD mesh'!$B$15+1)*Setup!$B$22</f>
        <v>15.8772809042603</v>
      </c>
      <c r="AG823" s="0" t="n">
        <f aca="false">SUMPRODUCT('FD inverse'!$A$31:$BH$31,'FD mesh'!$B$84:$BI$84,$E822:$BL822)+'FD inverse'!$A$31*$C823/Setup!$B$17+INDEX('FD inverse'!$A$31:$BH$31,1,'FD mesh'!$B$15+1)*Setup!$B$22</f>
        <v>15.3187246709022</v>
      </c>
      <c r="AH823" s="0" t="n">
        <f aca="false">SUMPRODUCT('FD inverse'!$A$32:$BH$32,'FD mesh'!$B$84:$BI$84,$E822:$BL822)+'FD inverse'!$A$32*$C823/Setup!$B$17+INDEX('FD inverse'!$A$32:$BH$32,1,'FD mesh'!$B$15+1)*Setup!$B$22</f>
        <v>15.2953205244315</v>
      </c>
      <c r="AI823" s="0" t="n">
        <f aca="false">SUMPRODUCT('FD inverse'!$A$33:$BH$33,'FD mesh'!$B$84:$BI$84,$E822:$BL822)+'FD inverse'!$A$33*$C823/Setup!$B$17+INDEX('FD inverse'!$A$33:$BH$33,1,'FD mesh'!$B$15+1)*Setup!$B$22</f>
        <v>15.2721686644942</v>
      </c>
      <c r="AJ823" s="0" t="n">
        <f aca="false">SUMPRODUCT('FD inverse'!$A$34:$BH$34,'FD mesh'!$B$84:$BI$84,$E822:$BL822)+'FD inverse'!$A$34*$C823/Setup!$B$17+INDEX('FD inverse'!$A$34:$BH$34,1,'FD mesh'!$B$15+1)*Setup!$B$22</f>
        <v>15.2492508483826</v>
      </c>
      <c r="AK823" s="0" t="n">
        <f aca="false">SUMPRODUCT('FD inverse'!$A$35:$BH$35,'FD mesh'!$B$84:$BI$84,$E822:$BL822)+'FD inverse'!$A$35*$C823/Setup!$B$17+INDEX('FD inverse'!$A$35:$BH$35,1,'FD mesh'!$B$15+1)*Setup!$B$22</f>
        <v>15.2265484513231</v>
      </c>
      <c r="AL823" s="0" t="n">
        <f aca="false">SUMPRODUCT('FD inverse'!$A$36:$BH$36,'FD mesh'!$B$84:$BI$84,$E822:$BL822)+'FD inverse'!$A$36*$C823/Setup!$B$17+INDEX('FD inverse'!$A$36:$BH$36,1,'FD mesh'!$B$15+1)*Setup!$B$22</f>
        <v>15.2040425902762</v>
      </c>
      <c r="AM823" s="0" t="n">
        <f aca="false">SUMPRODUCT('FD inverse'!$A$37:$BH$37,'FD mesh'!$B$84:$BI$84,$E822:$BL822)+'FD inverse'!$A$37*$C823/Setup!$B$17+INDEX('FD inverse'!$A$37:$BH$37,1,'FD mesh'!$B$15+1)*Setup!$B$22</f>
        <v>15.1817142235472</v>
      </c>
      <c r="AN823" s="0" t="n">
        <f aca="false">SUMPRODUCT('FD inverse'!$A$38:$BH$38,'FD mesh'!$B$84:$BI$84,$E822:$BL822)+'FD inverse'!$A$38*$C823/Setup!$B$17+INDEX('FD inverse'!$A$38:$BH$38,1,'FD mesh'!$B$15+1)*Setup!$B$22</f>
        <v>15.1595442283636</v>
      </c>
      <c r="AO823" s="0" t="n">
        <f aca="false">SUMPRODUCT('FD inverse'!$A$39:$BH$39,'FD mesh'!$B$84:$BI$84,$E822:$BL822)+'FD inverse'!$A$39*$C823/Setup!$B$17+INDEX('FD inverse'!$A$39:$BH$39,1,'FD mesh'!$B$15+1)*Setup!$B$22</f>
        <v>15.1375134585833</v>
      </c>
      <c r="AP823" s="0" t="n">
        <f aca="false">SUMPRODUCT('FD inverse'!$A$40:$BH$40,'FD mesh'!$B$84:$BI$84,$E822:$BL822)+'FD inverse'!$A$40*$C823/Setup!$B$17+INDEX('FD inverse'!$A$40:$BH$40,1,'FD mesh'!$B$15+1)*Setup!$B$22</f>
        <v>15.115602784697</v>
      </c>
      <c r="AQ823" s="0" t="n">
        <f aca="false">SUMPRODUCT('FD inverse'!$A$41:$BH$41,'FD mesh'!$B$84:$BI$84,$E822:$BL822)+'FD inverse'!$A$41*$C823/Setup!$B$17+INDEX('FD inverse'!$A$41:$BH$41,1,'FD mesh'!$B$15+1)*Setup!$B$22</f>
        <v>15.0937931182861</v>
      </c>
      <c r="AR823" s="0" t="n">
        <f aca="false">SUMPRODUCT('FD inverse'!$A$42:$BH$42,'FD mesh'!$B$84:$BI$84,$E822:$BL822)+'FD inverse'!$A$42*$C823/Setup!$B$17+INDEX('FD inverse'!$A$42:$BH$42,1,'FD mesh'!$B$15+1)*Setup!$B$22</f>
        <v>15.0720654230832</v>
      </c>
      <c r="AS823" s="0" t="n">
        <f aca="false">SUMPRODUCT('FD inverse'!$A$43:$BH$43,'FD mesh'!$B$84:$BI$84,$E822:$BL822)+'FD inverse'!$A$43*$C823/Setup!$B$17+INDEX('FD inverse'!$A$43:$BH$43,1,'FD mesh'!$B$15+1)*Setup!$B$22</f>
        <v>0</v>
      </c>
      <c r="AT823" s="0" t="n">
        <f aca="false">SUMPRODUCT('FD inverse'!$A$44:$BH$44,'FD mesh'!$B$84:$BI$84,$E822:$BL822)+'FD inverse'!$A$44*$C823/Setup!$B$17+INDEX('FD inverse'!$A$44:$BH$44,1,'FD mesh'!$B$15+1)*Setup!$B$22</f>
        <v>0</v>
      </c>
      <c r="AU823" s="0" t="n">
        <f aca="false">SUMPRODUCT('FD inverse'!$A$45:$BH$45,'FD mesh'!$B$84:$BI$84,$E822:$BL822)+'FD inverse'!$A$45*$C823/Setup!$B$17+INDEX('FD inverse'!$A$45:$BH$45,1,'FD mesh'!$B$15+1)*Setup!$B$22</f>
        <v>0</v>
      </c>
      <c r="AV823" s="0" t="n">
        <f aca="false">SUMPRODUCT('FD inverse'!$A$46:$BH$46,'FD mesh'!$B$84:$BI$84,$E822:$BL822)+'FD inverse'!$A$46*$C823/Setup!$B$17+INDEX('FD inverse'!$A$46:$BH$46,1,'FD mesh'!$B$15+1)*Setup!$B$22</f>
        <v>0</v>
      </c>
      <c r="AW823" s="0" t="n">
        <f aca="false">SUMPRODUCT('FD inverse'!$A$47:$BH$47,'FD mesh'!$B$84:$BI$84,$E822:$BL822)+'FD inverse'!$A$47*$C823/Setup!$B$17+INDEX('FD inverse'!$A$47:$BH$47,1,'FD mesh'!$B$15+1)*Setup!$B$22</f>
        <v>0</v>
      </c>
      <c r="AX823" s="0" t="n">
        <f aca="false">SUMPRODUCT('FD inverse'!$A$48:$BH$48,'FD mesh'!$B$84:$BI$84,$E822:$BL822)+'FD inverse'!$A$48*$C823/Setup!$B$17+INDEX('FD inverse'!$A$48:$BH$48,1,'FD mesh'!$B$15+1)*Setup!$B$22</f>
        <v>0</v>
      </c>
      <c r="AY823" s="0" t="n">
        <f aca="false">SUMPRODUCT('FD inverse'!$A$49:$BH$49,'FD mesh'!$B$84:$BI$84,$E822:$BL822)+'FD inverse'!$A$49*$C823/Setup!$B$17+INDEX('FD inverse'!$A$49:$BH$49,1,'FD mesh'!$B$15+1)*Setup!$B$22</f>
        <v>0</v>
      </c>
      <c r="AZ823" s="0" t="n">
        <f aca="false">SUMPRODUCT('FD inverse'!$A$50:$BH$50,'FD mesh'!$B$84:$BI$84,$E822:$BL822)+'FD inverse'!$A$50*$C823/Setup!$B$17+INDEX('FD inverse'!$A$50:$BH$50,1,'FD mesh'!$B$15+1)*Setup!$B$22</f>
        <v>0</v>
      </c>
      <c r="BA823" s="0" t="n">
        <f aca="false">SUMPRODUCT('FD inverse'!$A$51:$BH$51,'FD mesh'!$B$84:$BI$84,$E822:$BL822)+'FD inverse'!$A$51*$C823/Setup!$B$17+INDEX('FD inverse'!$A$51:$BH$51,1,'FD mesh'!$B$15+1)*Setup!$B$22</f>
        <v>0</v>
      </c>
      <c r="BB823" s="0" t="n">
        <f aca="false">SUMPRODUCT('FD inverse'!$A$52:$BH$52,'FD mesh'!$B$84:$BI$84,$E822:$BL822)+'FD inverse'!$A$52*$C823/Setup!$B$17+INDEX('FD inverse'!$A$52:$BH$52,1,'FD mesh'!$B$15+1)*Setup!$B$22</f>
        <v>0</v>
      </c>
      <c r="BC823" s="0" t="n">
        <f aca="false">SUMPRODUCT('FD inverse'!$A$53:$BH$53,'FD mesh'!$B$84:$BI$84,$E822:$BL822)+'FD inverse'!$A$53*$C823/Setup!$B$17+INDEX('FD inverse'!$A$53:$BH$53,1,'FD mesh'!$B$15+1)*Setup!$B$22</f>
        <v>0</v>
      </c>
      <c r="BD823" s="0" t="n">
        <f aca="false">SUMPRODUCT('FD inverse'!$A$54:$BH$54,'FD mesh'!$B$84:$BI$84,$E822:$BL822)+'FD inverse'!$A$54*$C823/Setup!$B$17+INDEX('FD inverse'!$A$54:$BH$54,1,'FD mesh'!$B$15+1)*Setup!$B$22</f>
        <v>0</v>
      </c>
      <c r="BE823" s="0" t="n">
        <f aca="false">SUMPRODUCT('FD inverse'!$A$55:$BH$55,'FD mesh'!$B$84:$BI$84,$E822:$BL822)+'FD inverse'!$A$55*$C823/Setup!$B$17+INDEX('FD inverse'!$A$55:$BH$55,1,'FD mesh'!$B$15+1)*Setup!$B$22</f>
        <v>0</v>
      </c>
      <c r="BF823" s="0" t="n">
        <f aca="false">SUMPRODUCT('FD inverse'!$A$56:$BH$56,'FD mesh'!$B$84:$BI$84,$E822:$BL822)+'FD inverse'!$A$56*$C823/Setup!$B$17+INDEX('FD inverse'!$A$56:$BH$56,1,'FD mesh'!$B$15+1)*Setup!$B$22</f>
        <v>0</v>
      </c>
      <c r="BG823" s="0" t="n">
        <f aca="false">SUMPRODUCT('FD inverse'!$A$57:$BH$57,'FD mesh'!$B$84:$BI$84,$E822:$BL822)+'FD inverse'!$A$57*$C823/Setup!$B$17+INDEX('FD inverse'!$A$57:$BH$57,1,'FD mesh'!$B$15+1)*Setup!$B$22</f>
        <v>0</v>
      </c>
      <c r="BH823" s="0" t="n">
        <f aca="false">SUMPRODUCT('FD inverse'!$A$58:$BH$58,'FD mesh'!$B$84:$BI$84,$E822:$BL822)+'FD inverse'!$A$58*$C823/Setup!$B$17+INDEX('FD inverse'!$A$58:$BH$58,1,'FD mesh'!$B$15+1)*Setup!$B$22</f>
        <v>0</v>
      </c>
      <c r="BI823" s="0" t="n">
        <f aca="false">SUMPRODUCT('FD inverse'!$A$59:$BH$59,'FD mesh'!$B$84:$BI$84,$E822:$BL822)+'FD inverse'!$A$59*$C823/Setup!$B$17+INDEX('FD inverse'!$A$59:$BH$59,1,'FD mesh'!$B$15+1)*Setup!$B$22</f>
        <v>0</v>
      </c>
      <c r="BJ823" s="0" t="n">
        <f aca="false">SUMPRODUCT('FD inverse'!$A$60:$BH$60,'FD mesh'!$B$84:$BI$84,$E822:$BL822)+'FD inverse'!$A$60*$C823/Setup!$B$17+INDEX('FD inverse'!$A$60:$BH$60,1,'FD mesh'!$B$15+1)*Setup!$B$22</f>
        <v>0</v>
      </c>
      <c r="BK823" s="0" t="n">
        <f aca="false">SUMPRODUCT('FD inverse'!$A$61:$BH$61,'FD mesh'!$B$84:$BI$84,$E822:$BL822)+'FD inverse'!$A$61*$C823/Setup!$B$17+INDEX('FD inverse'!$A$61:$BH$61,1,'FD mesh'!$B$15+1)*Setup!$B$22</f>
        <v>0</v>
      </c>
      <c r="BL823" s="0" t="n">
        <f aca="false">SUMPRODUCT('FD inverse'!$A$62:$BH$62,'FD mesh'!$B$84:$BI$84,$E822:$BL822)+'FD inverse'!$A$62*$C823/Setup!$B$17+INDEX('FD inverse'!$A$62:$BH$62,1,'FD mesh'!$B$15+1)*Setup!$B$22</f>
        <v>0</v>
      </c>
    </row>
    <row r="824" customFormat="false" ht="15" hidden="false" customHeight="false" outlineLevel="0" collapsed="false">
      <c r="A824" s="0" t="n">
        <v>819</v>
      </c>
      <c r="B824" s="0" t="n">
        <f aca="false">A824*Setup!$B$11/3600</f>
        <v>68.25</v>
      </c>
      <c r="C824" s="0" t="n">
        <f aca="false">Setup!$B$7+Setup!$B$8*COS(2*PI()*(B824-Setup!$B$9)/24)</f>
        <v>25.769154760876</v>
      </c>
      <c r="D824" s="0" t="n">
        <f aca="false">(C824-E824)/Setup!$B$17</f>
        <v>4.79686094667262</v>
      </c>
      <c r="E824" s="0" t="n">
        <f aca="false">SUMPRODUCT('FD inverse'!$A$3:$BH$3,'FD mesh'!$B$84:$BI$84,$E823:$BL823)+'FD inverse'!$A$3*$C824/Setup!$B$17+INDEX('FD inverse'!$A$3:$BH$3,1,'FD mesh'!$B$15+1)*Setup!$B$22</f>
        <v>25.1455628378086</v>
      </c>
      <c r="F824" s="0" t="n">
        <f aca="false">SUMPRODUCT('FD inverse'!$A$4:$BH$4,'FD mesh'!$B$84:$BI$84,$E823:$BL823)+'FD inverse'!$A$4*$C824/Setup!$B$17+INDEX('FD inverse'!$A$4:$BH$4,1,'FD mesh'!$B$15+1)*Setup!$B$22</f>
        <v>24.993593649054</v>
      </c>
      <c r="G824" s="0" t="n">
        <f aca="false">SUMPRODUCT('FD inverse'!$A$5:$BH$5,'FD mesh'!$B$84:$BI$84,$E823:$BL823)+'FD inverse'!$A$5*$C824/Setup!$B$17+INDEX('FD inverse'!$A$5:$BH$5,1,'FD mesh'!$B$15+1)*Setup!$B$22</f>
        <v>24.8266659535779</v>
      </c>
      <c r="H824" s="0" t="n">
        <f aca="false">SUMPRODUCT('FD inverse'!$A$6:$BH$6,'FD mesh'!$B$84:$BI$84,$E823:$BL823)+'FD inverse'!$A$6*$C824/Setup!$B$17+INDEX('FD inverse'!$A$6:$BH$6,1,'FD mesh'!$B$15+1)*Setup!$B$22</f>
        <v>24.2462463804608</v>
      </c>
      <c r="I824" s="0" t="n">
        <f aca="false">SUMPRODUCT('FD inverse'!$A$7:$BH$7,'FD mesh'!$B$84:$BI$84,$E823:$BL823)+'FD inverse'!$A$7*$C824/Setup!$B$17+INDEX('FD inverse'!$A$7:$BH$7,1,'FD mesh'!$B$15+1)*Setup!$B$22</f>
        <v>24.194437611122</v>
      </c>
      <c r="J824" s="0" t="n">
        <f aca="false">SUMPRODUCT('FD inverse'!$A$8:$BH$8,'FD mesh'!$B$84:$BI$84,$E823:$BL823)+'FD inverse'!$A$8*$C824/Setup!$B$17+INDEX('FD inverse'!$A$8:$BH$8,1,'FD mesh'!$B$15+1)*Setup!$B$22</f>
        <v>24.142983427287</v>
      </c>
      <c r="K824" s="0" t="n">
        <f aca="false">SUMPRODUCT('FD inverse'!$A$9:$BH$9,'FD mesh'!$B$84:$BI$84,$E823:$BL823)+'FD inverse'!$A$9*$C824/Setup!$B$17+INDEX('FD inverse'!$A$9:$BH$9,1,'FD mesh'!$B$15+1)*Setup!$B$22</f>
        <v>24.0929769774688</v>
      </c>
      <c r="L824" s="0" t="n">
        <f aca="false">SUMPRODUCT('FD inverse'!$A$10:$BH$10,'FD mesh'!$B$84:$BI$84,$E823:$BL823)+'FD inverse'!$A$10*$C824/Setup!$B$17+INDEX('FD inverse'!$A$10:$BH$10,1,'FD mesh'!$B$15+1)*Setup!$B$22</f>
        <v>24.0453670219152</v>
      </c>
      <c r="M824" s="0" t="n">
        <f aca="false">SUMPRODUCT('FD inverse'!$A$11:$BH$11,'FD mesh'!$B$84:$BI$84,$E823:$BL823)+'FD inverse'!$A$11*$C824/Setup!$B$17+INDEX('FD inverse'!$A$11:$BH$11,1,'FD mesh'!$B$15+1)*Setup!$B$22</f>
        <v>24.0009631888484</v>
      </c>
      <c r="N824" s="0" t="n">
        <f aca="false">SUMPRODUCT('FD inverse'!$A$12:$BH$12,'FD mesh'!$B$84:$BI$84,$E823:$BL823)+'FD inverse'!$A$12*$C824/Setup!$B$17+INDEX('FD inverse'!$A$12:$BH$12,1,'FD mesh'!$B$15+1)*Setup!$B$22</f>
        <v>23.9604408734884</v>
      </c>
      <c r="O824" s="0" t="n">
        <f aca="false">SUMPRODUCT('FD inverse'!$A$13:$BH$13,'FD mesh'!$B$84:$BI$84,$E823:$BL823)+'FD inverse'!$A$13*$C824/Setup!$B$17+INDEX('FD inverse'!$A$13:$BH$13,1,'FD mesh'!$B$15+1)*Setup!$B$22</f>
        <v>23.9243456485352</v>
      </c>
      <c r="P824" s="0" t="n">
        <f aca="false">SUMPRODUCT('FD inverse'!$A$14:$BH$14,'FD mesh'!$B$84:$BI$84,$E823:$BL823)+'FD inverse'!$A$14*$C824/Setup!$B$17+INDEX('FD inverse'!$A$14:$BH$14,1,'FD mesh'!$B$15+1)*Setup!$B$22</f>
        <v>23.8930970766547</v>
      </c>
      <c r="Q824" s="0" t="n">
        <f aca="false">SUMPRODUCT('FD inverse'!$A$15:$BH$15,'FD mesh'!$B$84:$BI$84,$E823:$BL823)+'FD inverse'!$A$15*$C824/Setup!$B$17+INDEX('FD inverse'!$A$15:$BH$15,1,'FD mesh'!$B$15+1)*Setup!$B$22</f>
        <v>23.8669918366083</v>
      </c>
      <c r="R824" s="0" t="n">
        <f aca="false">SUMPRODUCT('FD inverse'!$A$16:$BH$16,'FD mesh'!$B$84:$BI$84,$E823:$BL823)+'FD inverse'!$A$16*$C824/Setup!$B$17+INDEX('FD inverse'!$A$16:$BH$16,1,'FD mesh'!$B$15+1)*Setup!$B$22</f>
        <v>23.8462060951125</v>
      </c>
      <c r="S824" s="0" t="n">
        <f aca="false">SUMPRODUCT('FD inverse'!$A$17:$BH$17,'FD mesh'!$B$84:$BI$84,$E823:$BL823)+'FD inverse'!$A$17*$C824/Setup!$B$17+INDEX('FD inverse'!$A$17:$BH$17,1,'FD mesh'!$B$15+1)*Setup!$B$22</f>
        <v>23.2632602450114</v>
      </c>
      <c r="T824" s="0" t="n">
        <f aca="false">SUMPRODUCT('FD inverse'!$A$18:$BH$18,'FD mesh'!$B$84:$BI$84,$E823:$BL823)+'FD inverse'!$A$18*$C824/Setup!$B$17+INDEX('FD inverse'!$A$18:$BH$18,1,'FD mesh'!$B$15+1)*Setup!$B$22</f>
        <v>22.6829514375166</v>
      </c>
      <c r="U824" s="0" t="n">
        <f aca="false">SUMPRODUCT('FD inverse'!$A$19:$BH$19,'FD mesh'!$B$84:$BI$84,$E823:$BL823)+'FD inverse'!$A$19*$C824/Setup!$B$17+INDEX('FD inverse'!$A$19:$BH$19,1,'FD mesh'!$B$15+1)*Setup!$B$22</f>
        <v>22.1052078263481</v>
      </c>
      <c r="V824" s="0" t="n">
        <f aca="false">SUMPRODUCT('FD inverse'!$A$20:$BH$20,'FD mesh'!$B$84:$BI$84,$E823:$BL823)+'FD inverse'!$A$20*$C824/Setup!$B$17+INDEX('FD inverse'!$A$20:$BH$20,1,'FD mesh'!$B$15+1)*Setup!$B$22</f>
        <v>21.52993306802</v>
      </c>
      <c r="W824" s="0" t="n">
        <f aca="false">SUMPRODUCT('FD inverse'!$A$21:$BH$21,'FD mesh'!$B$84:$BI$84,$E823:$BL823)+'FD inverse'!$A$21*$C824/Setup!$B$17+INDEX('FD inverse'!$A$21:$BH$21,1,'FD mesh'!$B$15+1)*Setup!$B$22</f>
        <v>20.9570086274272</v>
      </c>
      <c r="X824" s="0" t="n">
        <f aca="false">SUMPRODUCT('FD inverse'!$A$22:$BH$22,'FD mesh'!$B$84:$BI$84,$E823:$BL823)+'FD inverse'!$A$22*$C824/Setup!$B$17+INDEX('FD inverse'!$A$22:$BH$22,1,'FD mesh'!$B$15+1)*Setup!$B$22</f>
        <v>20.3862959871585</v>
      </c>
      <c r="Y824" s="0" t="n">
        <f aca="false">SUMPRODUCT('FD inverse'!$A$23:$BH$23,'FD mesh'!$B$84:$BI$84,$E823:$BL823)+'FD inverse'!$A$23*$C824/Setup!$B$17+INDEX('FD inverse'!$A$23:$BH$23,1,'FD mesh'!$B$15+1)*Setup!$B$22</f>
        <v>19.8176387651027</v>
      </c>
      <c r="Z824" s="0" t="n">
        <f aca="false">SUMPRODUCT('FD inverse'!$A$24:$BH$24,'FD mesh'!$B$84:$BI$84,$E823:$BL823)+'FD inverse'!$A$24*$C824/Setup!$B$17+INDEX('FD inverse'!$A$24:$BH$24,1,'FD mesh'!$B$15+1)*Setup!$B$22</f>
        <v>19.2508647457176</v>
      </c>
      <c r="AA824" s="0" t="n">
        <f aca="false">SUMPRODUCT('FD inverse'!$A$25:$BH$25,'FD mesh'!$B$84:$BI$84,$E823:$BL823)+'FD inverse'!$A$25*$C824/Setup!$B$17+INDEX('FD inverse'!$A$25:$BH$25,1,'FD mesh'!$B$15+1)*Setup!$B$22</f>
        <v>18.6857878310391</v>
      </c>
      <c r="AB824" s="0" t="n">
        <f aca="false">SUMPRODUCT('FD inverse'!$A$26:$BH$26,'FD mesh'!$B$84:$BI$84,$E823:$BL823)+'FD inverse'!$A$26*$C824/Setup!$B$17+INDEX('FD inverse'!$A$26:$BH$26,1,'FD mesh'!$B$15+1)*Setup!$B$22</f>
        <v>18.1222099181461</v>
      </c>
      <c r="AC824" s="0" t="n">
        <f aca="false">SUMPRODUCT('FD inverse'!$A$27:$BH$27,'FD mesh'!$B$84:$BI$84,$E823:$BL823)+'FD inverse'!$A$27*$C824/Setup!$B$17+INDEX('FD inverse'!$A$27:$BH$27,1,'FD mesh'!$B$15+1)*Setup!$B$22</f>
        <v>17.5599227103449</v>
      </c>
      <c r="AD824" s="0" t="n">
        <f aca="false">SUMPRODUCT('FD inverse'!$A$28:$BH$28,'FD mesh'!$B$84:$BI$84,$E823:$BL823)+'FD inverse'!$A$28*$C824/Setup!$B$17+INDEX('FD inverse'!$A$28:$BH$28,1,'FD mesh'!$B$15+1)*Setup!$B$22</f>
        <v>16.9987094698169</v>
      </c>
      <c r="AE824" s="0" t="n">
        <f aca="false">SUMPRODUCT('FD inverse'!$A$29:$BH$29,'FD mesh'!$B$84:$BI$84,$E823:$BL823)+'FD inverse'!$A$29*$C824/Setup!$B$17+INDEX('FD inverse'!$A$29:$BH$29,1,'FD mesh'!$B$15+1)*Setup!$B$22</f>
        <v>16.4383467198776</v>
      </c>
      <c r="AF824" s="0" t="n">
        <f aca="false">SUMPRODUCT('FD inverse'!$A$30:$BH$30,'FD mesh'!$B$84:$BI$84,$E823:$BL823)+'FD inverse'!$A$30*$C824/Setup!$B$17+INDEX('FD inverse'!$A$30:$BH$30,1,'FD mesh'!$B$15+1)*Setup!$B$22</f>
        <v>15.8786059053314</v>
      </c>
      <c r="AG824" s="0" t="n">
        <f aca="false">SUMPRODUCT('FD inverse'!$A$31:$BH$31,'FD mesh'!$B$84:$BI$84,$E823:$BL823)+'FD inverse'!$A$31*$C824/Setup!$B$17+INDEX('FD inverse'!$A$31:$BH$31,1,'FD mesh'!$B$15+1)*Setup!$B$22</f>
        <v>15.3192550196719</v>
      </c>
      <c r="AH824" s="0" t="n">
        <f aca="false">SUMPRODUCT('FD inverse'!$A$32:$BH$32,'FD mesh'!$B$84:$BI$84,$E823:$BL823)+'FD inverse'!$A$32*$C824/Setup!$B$17+INDEX('FD inverse'!$A$32:$BH$32,1,'FD mesh'!$B$15+1)*Setup!$B$22</f>
        <v>15.2958165997972</v>
      </c>
      <c r="AI824" s="0" t="n">
        <f aca="false">SUMPRODUCT('FD inverse'!$A$33:$BH$33,'FD mesh'!$B$84:$BI$84,$E823:$BL823)+'FD inverse'!$A$33*$C824/Setup!$B$17+INDEX('FD inverse'!$A$33:$BH$33,1,'FD mesh'!$B$15+1)*Setup!$B$22</f>
        <v>15.2726293046988</v>
      </c>
      <c r="AJ824" s="0" t="n">
        <f aca="false">SUMPRODUCT('FD inverse'!$A$34:$BH$34,'FD mesh'!$B$84:$BI$84,$E823:$BL823)+'FD inverse'!$A$34*$C824/Setup!$B$17+INDEX('FD inverse'!$A$34:$BH$34,1,'FD mesh'!$B$15+1)*Setup!$B$22</f>
        <v>15.249675196282</v>
      </c>
      <c r="AK824" s="0" t="n">
        <f aca="false">SUMPRODUCT('FD inverse'!$A$35:$BH$35,'FD mesh'!$B$84:$BI$84,$E823:$BL823)+'FD inverse'!$A$35*$C824/Setup!$B$17+INDEX('FD inverse'!$A$35:$BH$35,1,'FD mesh'!$B$15+1)*Setup!$B$22</f>
        <v>15.2269359025459</v>
      </c>
      <c r="AL824" s="0" t="n">
        <f aca="false">SUMPRODUCT('FD inverse'!$A$36:$BH$36,'FD mesh'!$B$84:$BI$84,$E823:$BL823)+'FD inverse'!$A$36*$C824/Setup!$B$17+INDEX('FD inverse'!$A$36:$BH$36,1,'FD mesh'!$B$15+1)*Setup!$B$22</f>
        <v>15.204392745543</v>
      </c>
      <c r="AM824" s="0" t="n">
        <f aca="false">SUMPRODUCT('FD inverse'!$A$37:$BH$37,'FD mesh'!$B$84:$BI$84,$E823:$BL823)+'FD inverse'!$A$37*$C824/Setup!$B$17+INDEX('FD inverse'!$A$37:$BH$37,1,'FD mesh'!$B$15+1)*Setup!$B$22</f>
        <v>15.1820268452014</v>
      </c>
      <c r="AN824" s="0" t="n">
        <f aca="false">SUMPRODUCT('FD inverse'!$A$38:$BH$38,'FD mesh'!$B$84:$BI$84,$E823:$BL823)+'FD inverse'!$A$38*$C824/Setup!$B$17+INDEX('FD inverse'!$A$38:$BH$38,1,'FD mesh'!$B$15+1)*Setup!$B$22</f>
        <v>15.1598192011419</v>
      </c>
      <c r="AO824" s="0" t="n">
        <f aca="false">SUMPRODUCT('FD inverse'!$A$39:$BH$39,'FD mesh'!$B$84:$BI$84,$E823:$BL823)+'FD inverse'!$A$39*$C824/Setup!$B$17+INDEX('FD inverse'!$A$39:$BH$39,1,'FD mesh'!$B$15+1)*Setup!$B$22</f>
        <v>15.1377507546362</v>
      </c>
      <c r="AP824" s="0" t="n">
        <f aca="false">SUMPRODUCT('FD inverse'!$A$40:$BH$40,'FD mesh'!$B$84:$BI$84,$E823:$BL823)+'FD inverse'!$A$40*$C824/Setup!$B$17+INDEX('FD inverse'!$A$40:$BH$40,1,'FD mesh'!$B$15+1)*Setup!$B$22</f>
        <v>15.1158024328583</v>
      </c>
      <c r="AQ824" s="0" t="n">
        <f aca="false">SUMPRODUCT('FD inverse'!$A$41:$BH$41,'FD mesh'!$B$84:$BI$84,$E823:$BL823)+'FD inverse'!$A$41*$C824/Setup!$B$17+INDEX('FD inverse'!$A$41:$BH$41,1,'FD mesh'!$B$15+1)*Setup!$B$22</f>
        <v>15.0939551775782</v>
      </c>
      <c r="AR824" s="0" t="n">
        <f aca="false">SUMPRODUCT('FD inverse'!$A$42:$BH$42,'FD mesh'!$B$84:$BI$84,$E823:$BL823)+'FD inverse'!$A$42*$C824/Setup!$B$17+INDEX('FD inverse'!$A$42:$BH$42,1,'FD mesh'!$B$15+1)*Setup!$B$22</f>
        <v>15.0721899604446</v>
      </c>
      <c r="AS824" s="0" t="n">
        <f aca="false">SUMPRODUCT('FD inverse'!$A$43:$BH$43,'FD mesh'!$B$84:$BI$84,$E823:$BL823)+'FD inverse'!$A$43*$C824/Setup!$B$17+INDEX('FD inverse'!$A$43:$BH$43,1,'FD mesh'!$B$15+1)*Setup!$B$22</f>
        <v>0</v>
      </c>
      <c r="AT824" s="0" t="n">
        <f aca="false">SUMPRODUCT('FD inverse'!$A$44:$BH$44,'FD mesh'!$B$84:$BI$84,$E823:$BL823)+'FD inverse'!$A$44*$C824/Setup!$B$17+INDEX('FD inverse'!$A$44:$BH$44,1,'FD mesh'!$B$15+1)*Setup!$B$22</f>
        <v>0</v>
      </c>
      <c r="AU824" s="0" t="n">
        <f aca="false">SUMPRODUCT('FD inverse'!$A$45:$BH$45,'FD mesh'!$B$84:$BI$84,$E823:$BL823)+'FD inverse'!$A$45*$C824/Setup!$B$17+INDEX('FD inverse'!$A$45:$BH$45,1,'FD mesh'!$B$15+1)*Setup!$B$22</f>
        <v>0</v>
      </c>
      <c r="AV824" s="0" t="n">
        <f aca="false">SUMPRODUCT('FD inverse'!$A$46:$BH$46,'FD mesh'!$B$84:$BI$84,$E823:$BL823)+'FD inverse'!$A$46*$C824/Setup!$B$17+INDEX('FD inverse'!$A$46:$BH$46,1,'FD mesh'!$B$15+1)*Setup!$B$22</f>
        <v>0</v>
      </c>
      <c r="AW824" s="0" t="n">
        <f aca="false">SUMPRODUCT('FD inverse'!$A$47:$BH$47,'FD mesh'!$B$84:$BI$84,$E823:$BL823)+'FD inverse'!$A$47*$C824/Setup!$B$17+INDEX('FD inverse'!$A$47:$BH$47,1,'FD mesh'!$B$15+1)*Setup!$B$22</f>
        <v>0</v>
      </c>
      <c r="AX824" s="0" t="n">
        <f aca="false">SUMPRODUCT('FD inverse'!$A$48:$BH$48,'FD mesh'!$B$84:$BI$84,$E823:$BL823)+'FD inverse'!$A$48*$C824/Setup!$B$17+INDEX('FD inverse'!$A$48:$BH$48,1,'FD mesh'!$B$15+1)*Setup!$B$22</f>
        <v>0</v>
      </c>
      <c r="AY824" s="0" t="n">
        <f aca="false">SUMPRODUCT('FD inverse'!$A$49:$BH$49,'FD mesh'!$B$84:$BI$84,$E823:$BL823)+'FD inverse'!$A$49*$C824/Setup!$B$17+INDEX('FD inverse'!$A$49:$BH$49,1,'FD mesh'!$B$15+1)*Setup!$B$22</f>
        <v>0</v>
      </c>
      <c r="AZ824" s="0" t="n">
        <f aca="false">SUMPRODUCT('FD inverse'!$A$50:$BH$50,'FD mesh'!$B$84:$BI$84,$E823:$BL823)+'FD inverse'!$A$50*$C824/Setup!$B$17+INDEX('FD inverse'!$A$50:$BH$50,1,'FD mesh'!$B$15+1)*Setup!$B$22</f>
        <v>0</v>
      </c>
      <c r="BA824" s="0" t="n">
        <f aca="false">SUMPRODUCT('FD inverse'!$A$51:$BH$51,'FD mesh'!$B$84:$BI$84,$E823:$BL823)+'FD inverse'!$A$51*$C824/Setup!$B$17+INDEX('FD inverse'!$A$51:$BH$51,1,'FD mesh'!$B$15+1)*Setup!$B$22</f>
        <v>0</v>
      </c>
      <c r="BB824" s="0" t="n">
        <f aca="false">SUMPRODUCT('FD inverse'!$A$52:$BH$52,'FD mesh'!$B$84:$BI$84,$E823:$BL823)+'FD inverse'!$A$52*$C824/Setup!$B$17+INDEX('FD inverse'!$A$52:$BH$52,1,'FD mesh'!$B$15+1)*Setup!$B$22</f>
        <v>0</v>
      </c>
      <c r="BC824" s="0" t="n">
        <f aca="false">SUMPRODUCT('FD inverse'!$A$53:$BH$53,'FD mesh'!$B$84:$BI$84,$E823:$BL823)+'FD inverse'!$A$53*$C824/Setup!$B$17+INDEX('FD inverse'!$A$53:$BH$53,1,'FD mesh'!$B$15+1)*Setup!$B$22</f>
        <v>0</v>
      </c>
      <c r="BD824" s="0" t="n">
        <f aca="false">SUMPRODUCT('FD inverse'!$A$54:$BH$54,'FD mesh'!$B$84:$BI$84,$E823:$BL823)+'FD inverse'!$A$54*$C824/Setup!$B$17+INDEX('FD inverse'!$A$54:$BH$54,1,'FD mesh'!$B$15+1)*Setup!$B$22</f>
        <v>0</v>
      </c>
      <c r="BE824" s="0" t="n">
        <f aca="false">SUMPRODUCT('FD inverse'!$A$55:$BH$55,'FD mesh'!$B$84:$BI$84,$E823:$BL823)+'FD inverse'!$A$55*$C824/Setup!$B$17+INDEX('FD inverse'!$A$55:$BH$55,1,'FD mesh'!$B$15+1)*Setup!$B$22</f>
        <v>0</v>
      </c>
      <c r="BF824" s="0" t="n">
        <f aca="false">SUMPRODUCT('FD inverse'!$A$56:$BH$56,'FD mesh'!$B$84:$BI$84,$E823:$BL823)+'FD inverse'!$A$56*$C824/Setup!$B$17+INDEX('FD inverse'!$A$56:$BH$56,1,'FD mesh'!$B$15+1)*Setup!$B$22</f>
        <v>0</v>
      </c>
      <c r="BG824" s="0" t="n">
        <f aca="false">SUMPRODUCT('FD inverse'!$A$57:$BH$57,'FD mesh'!$B$84:$BI$84,$E823:$BL823)+'FD inverse'!$A$57*$C824/Setup!$B$17+INDEX('FD inverse'!$A$57:$BH$57,1,'FD mesh'!$B$15+1)*Setup!$B$22</f>
        <v>0</v>
      </c>
      <c r="BH824" s="0" t="n">
        <f aca="false">SUMPRODUCT('FD inverse'!$A$58:$BH$58,'FD mesh'!$B$84:$BI$84,$E823:$BL823)+'FD inverse'!$A$58*$C824/Setup!$B$17+INDEX('FD inverse'!$A$58:$BH$58,1,'FD mesh'!$B$15+1)*Setup!$B$22</f>
        <v>0</v>
      </c>
      <c r="BI824" s="0" t="n">
        <f aca="false">SUMPRODUCT('FD inverse'!$A$59:$BH$59,'FD mesh'!$B$84:$BI$84,$E823:$BL823)+'FD inverse'!$A$59*$C824/Setup!$B$17+INDEX('FD inverse'!$A$59:$BH$59,1,'FD mesh'!$B$15+1)*Setup!$B$22</f>
        <v>0</v>
      </c>
      <c r="BJ824" s="0" t="n">
        <f aca="false">SUMPRODUCT('FD inverse'!$A$60:$BH$60,'FD mesh'!$B$84:$BI$84,$E823:$BL823)+'FD inverse'!$A$60*$C824/Setup!$B$17+INDEX('FD inverse'!$A$60:$BH$60,1,'FD mesh'!$B$15+1)*Setup!$B$22</f>
        <v>0</v>
      </c>
      <c r="BK824" s="0" t="n">
        <f aca="false">SUMPRODUCT('FD inverse'!$A$61:$BH$61,'FD mesh'!$B$84:$BI$84,$E823:$BL823)+'FD inverse'!$A$61*$C824/Setup!$B$17+INDEX('FD inverse'!$A$61:$BH$61,1,'FD mesh'!$B$15+1)*Setup!$B$22</f>
        <v>0</v>
      </c>
      <c r="BL824" s="0" t="n">
        <f aca="false">SUMPRODUCT('FD inverse'!$A$62:$BH$62,'FD mesh'!$B$84:$BI$84,$E823:$BL823)+'FD inverse'!$A$62*$C824/Setup!$B$17+INDEX('FD inverse'!$A$62:$BH$62,1,'FD mesh'!$B$15+1)*Setup!$B$22</f>
        <v>0</v>
      </c>
    </row>
    <row r="825" customFormat="false" ht="15" hidden="false" customHeight="false" outlineLevel="0" collapsed="false">
      <c r="A825" s="0" t="n">
        <v>820</v>
      </c>
      <c r="B825" s="0" t="n">
        <f aca="false">A825*Setup!$B$11/3600</f>
        <v>68.3333333333333</v>
      </c>
      <c r="C825" s="0" t="n">
        <f aca="false">Setup!$B$7+Setup!$B$8*COS(2*PI()*(B825-Setup!$B$9)/24)</f>
        <v>25.6904730469628</v>
      </c>
      <c r="D825" s="0" t="n">
        <f aca="false">(C825-E825)/Setup!$B$17</f>
        <v>4.52324498033399</v>
      </c>
      <c r="E825" s="0" t="n">
        <f aca="false">SUMPRODUCT('FD inverse'!$A$3:$BH$3,'FD mesh'!$B$84:$BI$84,$E824:$BL824)+'FD inverse'!$A$3*$C825/Setup!$B$17+INDEX('FD inverse'!$A$3:$BH$3,1,'FD mesh'!$B$15+1)*Setup!$B$22</f>
        <v>25.1024511995194</v>
      </c>
      <c r="F825" s="0" t="n">
        <f aca="false">SUMPRODUCT('FD inverse'!$A$4:$BH$4,'FD mesh'!$B$84:$BI$84,$E824:$BL824)+'FD inverse'!$A$4*$C825/Setup!$B$17+INDEX('FD inverse'!$A$4:$BH$4,1,'FD mesh'!$B$15+1)*Setup!$B$22</f>
        <v>24.9584749889184</v>
      </c>
      <c r="G825" s="0" t="n">
        <f aca="false">SUMPRODUCT('FD inverse'!$A$5:$BH$5,'FD mesh'!$B$84:$BI$84,$E824:$BL824)+'FD inverse'!$A$5*$C825/Setup!$B$17+INDEX('FD inverse'!$A$5:$BH$5,1,'FD mesh'!$B$15+1)*Setup!$B$22</f>
        <v>24.7992563043003</v>
      </c>
      <c r="H825" s="0" t="n">
        <f aca="false">SUMPRODUCT('FD inverse'!$A$6:$BH$6,'FD mesh'!$B$84:$BI$84,$E824:$BL824)+'FD inverse'!$A$6*$C825/Setup!$B$17+INDEX('FD inverse'!$A$6:$BH$6,1,'FD mesh'!$B$15+1)*Setup!$B$22</f>
        <v>24.244295321385</v>
      </c>
      <c r="I825" s="0" t="n">
        <f aca="false">SUMPRODUCT('FD inverse'!$A$7:$BH$7,'FD mesh'!$B$84:$BI$84,$E824:$BL824)+'FD inverse'!$A$7*$C825/Setup!$B$17+INDEX('FD inverse'!$A$7:$BH$7,1,'FD mesh'!$B$15+1)*Setup!$B$22</f>
        <v>24.1946081963259</v>
      </c>
      <c r="J825" s="0" t="n">
        <f aca="false">SUMPRODUCT('FD inverse'!$A$8:$BH$8,'FD mesh'!$B$84:$BI$84,$E824:$BL824)+'FD inverse'!$A$8*$C825/Setup!$B$17+INDEX('FD inverse'!$A$8:$BH$8,1,'FD mesh'!$B$15+1)*Setup!$B$22</f>
        <v>24.1450217115052</v>
      </c>
      <c r="K825" s="0" t="n">
        <f aca="false">SUMPRODUCT('FD inverse'!$A$9:$BH$9,'FD mesh'!$B$84:$BI$84,$E824:$BL824)+'FD inverse'!$A$9*$C825/Setup!$B$17+INDEX('FD inverse'!$A$9:$BH$9,1,'FD mesh'!$B$15+1)*Setup!$B$22</f>
        <v>24.0966377542467</v>
      </c>
      <c r="L825" s="0" t="n">
        <f aca="false">SUMPRODUCT('FD inverse'!$A$10:$BH$10,'FD mesh'!$B$84:$BI$84,$E824:$BL824)+'FD inverse'!$A$10*$C825/Setup!$B$17+INDEX('FD inverse'!$A$10:$BH$10,1,'FD mesh'!$B$15+1)*Setup!$B$22</f>
        <v>24.0504135472996</v>
      </c>
      <c r="M825" s="0" t="n">
        <f aca="false">SUMPRODUCT('FD inverse'!$A$11:$BH$11,'FD mesh'!$B$84:$BI$84,$E824:$BL824)+'FD inverse'!$A$11*$C825/Setup!$B$17+INDEX('FD inverse'!$A$11:$BH$11,1,'FD mesh'!$B$15+1)*Setup!$B$22</f>
        <v>24.0071666414643</v>
      </c>
      <c r="N825" s="0" t="n">
        <f aca="false">SUMPRODUCT('FD inverse'!$A$12:$BH$12,'FD mesh'!$B$84:$BI$84,$E824:$BL824)+'FD inverse'!$A$12*$C825/Setup!$B$17+INDEX('FD inverse'!$A$12:$BH$12,1,'FD mesh'!$B$15+1)*Setup!$B$22</f>
        <v>23.9675795896797</v>
      </c>
      <c r="O825" s="0" t="n">
        <f aca="false">SUMPRODUCT('FD inverse'!$A$13:$BH$13,'FD mesh'!$B$84:$BI$84,$E824:$BL824)+'FD inverse'!$A$13*$C825/Setup!$B$17+INDEX('FD inverse'!$A$13:$BH$13,1,'FD mesh'!$B$15+1)*Setup!$B$22</f>
        <v>23.9322041698664</v>
      </c>
      <c r="P825" s="0" t="n">
        <f aca="false">SUMPRODUCT('FD inverse'!$A$14:$BH$14,'FD mesh'!$B$84:$BI$84,$E824:$BL824)+'FD inverse'!$A$14*$C825/Setup!$B$17+INDEX('FD inverse'!$A$14:$BH$14,1,'FD mesh'!$B$15+1)*Setup!$B$22</f>
        <v>23.9014650458237</v>
      </c>
      <c r="Q825" s="0" t="n">
        <f aca="false">SUMPRODUCT('FD inverse'!$A$15:$BH$15,'FD mesh'!$B$84:$BI$84,$E824:$BL824)+'FD inverse'!$A$15*$C825/Setup!$B$17+INDEX('FD inverse'!$A$15:$BH$15,1,'FD mesh'!$B$15+1)*Setup!$B$22</f>
        <v>23.8756627767479</v>
      </c>
      <c r="R825" s="0" t="n">
        <f aca="false">SUMPRODUCT('FD inverse'!$A$16:$BH$16,'FD mesh'!$B$84:$BI$84,$E824:$BL824)+'FD inverse'!$A$16*$C825/Setup!$B$17+INDEX('FD inverse'!$A$16:$BH$16,1,'FD mesh'!$B$15+1)*Setup!$B$22</f>
        <v>23.8549761065746</v>
      </c>
      <c r="S825" s="0" t="n">
        <f aca="false">SUMPRODUCT('FD inverse'!$A$17:$BH$17,'FD mesh'!$B$84:$BI$84,$E824:$BL824)+'FD inverse'!$A$17*$C825/Setup!$B$17+INDEX('FD inverse'!$A$17:$BH$17,1,'FD mesh'!$B$15+1)*Setup!$B$22</f>
        <v>23.2719065470669</v>
      </c>
      <c r="T825" s="0" t="n">
        <f aca="false">SUMPRODUCT('FD inverse'!$A$18:$BH$18,'FD mesh'!$B$84:$BI$84,$E824:$BL824)+'FD inverse'!$A$18*$C825/Setup!$B$17+INDEX('FD inverse'!$A$18:$BH$18,1,'FD mesh'!$B$15+1)*Setup!$B$22</f>
        <v>22.6913814707356</v>
      </c>
      <c r="U825" s="0" t="n">
        <f aca="false">SUMPRODUCT('FD inverse'!$A$19:$BH$19,'FD mesh'!$B$84:$BI$84,$E824:$BL824)+'FD inverse'!$A$19*$C825/Setup!$B$17+INDEX('FD inverse'!$A$19:$BH$19,1,'FD mesh'!$B$15+1)*Setup!$B$22</f>
        <v>22.1133372327516</v>
      </c>
      <c r="V825" s="0" t="n">
        <f aca="false">SUMPRODUCT('FD inverse'!$A$20:$BH$20,'FD mesh'!$B$84:$BI$84,$E824:$BL824)+'FD inverse'!$A$20*$C825/Setup!$B$17+INDEX('FD inverse'!$A$20:$BH$20,1,'FD mesh'!$B$15+1)*Setup!$B$22</f>
        <v>21.5376853629377</v>
      </c>
      <c r="W825" s="0" t="n">
        <f aca="false">SUMPRODUCT('FD inverse'!$A$21:$BH$21,'FD mesh'!$B$84:$BI$84,$E824:$BL824)+'FD inverse'!$A$21*$C825/Setup!$B$17+INDEX('FD inverse'!$A$21:$BH$21,1,'FD mesh'!$B$15+1)*Setup!$B$22</f>
        <v>20.964314882771</v>
      </c>
      <c r="X825" s="0" t="n">
        <f aca="false">SUMPRODUCT('FD inverse'!$A$22:$BH$22,'FD mesh'!$B$84:$BI$84,$E824:$BL824)+'FD inverse'!$A$22*$C825/Setup!$B$17+INDEX('FD inverse'!$A$22:$BH$22,1,'FD mesh'!$B$15+1)*Setup!$B$22</f>
        <v>20.3930945291769</v>
      </c>
      <c r="Y825" s="0" t="n">
        <f aca="false">SUMPRODUCT('FD inverse'!$A$23:$BH$23,'FD mesh'!$B$84:$BI$84,$E824:$BL824)+'FD inverse'!$A$23*$C825/Setup!$B$17+INDEX('FD inverse'!$A$23:$BH$23,1,'FD mesh'!$B$15+1)*Setup!$B$22</f>
        <v>19.8238748893768</v>
      </c>
      <c r="Z825" s="0" t="n">
        <f aca="false">SUMPRODUCT('FD inverse'!$A$24:$BH$24,'FD mesh'!$B$84:$BI$84,$E824:$BL824)+'FD inverse'!$A$24*$C825/Setup!$B$17+INDEX('FD inverse'!$A$24:$BH$24,1,'FD mesh'!$B$15+1)*Setup!$B$22</f>
        <v>19.2564904518631</v>
      </c>
      <c r="AA825" s="0" t="n">
        <f aca="false">SUMPRODUCT('FD inverse'!$A$25:$BH$25,'FD mesh'!$B$84:$BI$84,$E824:$BL824)+'FD inverse'!$A$25*$C825/Setup!$B$17+INDEX('FD inverse'!$A$25:$BH$25,1,'FD mesh'!$B$15+1)*Setup!$B$22</f>
        <v>18.6907615793008</v>
      </c>
      <c r="AB825" s="0" t="n">
        <f aca="false">SUMPRODUCT('FD inverse'!$A$26:$BH$26,'FD mesh'!$B$84:$BI$84,$E824:$BL824)+'FD inverse'!$A$26*$C825/Setup!$B$17+INDEX('FD inverse'!$A$26:$BH$26,1,'FD mesh'!$B$15+1)*Setup!$B$22</f>
        <v>18.1264964097984</v>
      </c>
      <c r="AC825" s="0" t="n">
        <f aca="false">SUMPRODUCT('FD inverse'!$A$27:$BH$27,'FD mesh'!$B$84:$BI$84,$E824:$BL824)+'FD inverse'!$A$27*$C825/Setup!$B$17+INDEX('FD inverse'!$A$27:$BH$27,1,'FD mesh'!$B$15+1)*Setup!$B$22</f>
        <v>17.5634926935537</v>
      </c>
      <c r="AD825" s="0" t="n">
        <f aca="false">SUMPRODUCT('FD inverse'!$A$28:$BH$28,'FD mesh'!$B$84:$BI$84,$E824:$BL824)+'FD inverse'!$A$28*$C825/Setup!$B$17+INDEX('FD inverse'!$A$28:$BH$28,1,'FD mesh'!$B$15+1)*Setup!$B$22</f>
        <v>17.0015395723676</v>
      </c>
      <c r="AE825" s="0" t="n">
        <f aca="false">SUMPRODUCT('FD inverse'!$A$29:$BH$29,'FD mesh'!$B$84:$BI$84,$E824:$BL824)+'FD inverse'!$A$29*$C825/Setup!$B$17+INDEX('FD inverse'!$A$29:$BH$29,1,'FD mesh'!$B$15+1)*Setup!$B$22</f>
        <v>16.4404193099321</v>
      </c>
      <c r="AF825" s="0" t="n">
        <f aca="false">SUMPRODUCT('FD inverse'!$A$30:$BH$30,'FD mesh'!$B$84:$BI$84,$E824:$BL824)+'FD inverse'!$A$30*$C825/Setup!$B$17+INDEX('FD inverse'!$A$30:$BH$30,1,'FD mesh'!$B$15+1)*Setup!$B$22</f>
        <v>15.8799089811413</v>
      </c>
      <c r="AG825" s="0" t="n">
        <f aca="false">SUMPRODUCT('FD inverse'!$A$31:$BH$31,'FD mesh'!$B$84:$BI$84,$E824:$BL824)+'FD inverse'!$A$31*$C825/Setup!$B$17+INDEX('FD inverse'!$A$31:$BH$31,1,'FD mesh'!$B$15+1)*Setup!$B$22</f>
        <v>15.3197821289459</v>
      </c>
      <c r="AH825" s="0" t="n">
        <f aca="false">SUMPRODUCT('FD inverse'!$A$32:$BH$32,'FD mesh'!$B$84:$BI$84,$E824:$BL824)+'FD inverse'!$A$32*$C825/Setup!$B$17+INDEX('FD inverse'!$A$32:$BH$32,1,'FD mesh'!$B$15+1)*Setup!$B$22</f>
        <v>15.296310162999</v>
      </c>
      <c r="AI825" s="0" t="n">
        <f aca="false">SUMPRODUCT('FD inverse'!$A$33:$BH$33,'FD mesh'!$B$84:$BI$84,$E824:$BL824)+'FD inverse'!$A$33*$C825/Setup!$B$17+INDEX('FD inverse'!$A$33:$BH$33,1,'FD mesh'!$B$15+1)*Setup!$B$22</f>
        <v>15.2730880501132</v>
      </c>
      <c r="AJ825" s="0" t="n">
        <f aca="false">SUMPRODUCT('FD inverse'!$A$34:$BH$34,'FD mesh'!$B$84:$BI$84,$E824:$BL824)+'FD inverse'!$A$34*$C825/Setup!$B$17+INDEX('FD inverse'!$A$34:$BH$34,1,'FD mesh'!$B$15+1)*Setup!$B$22</f>
        <v>15.2500981647225</v>
      </c>
      <c r="AK825" s="0" t="n">
        <f aca="false">SUMPRODUCT('FD inverse'!$A$35:$BH$35,'FD mesh'!$B$84:$BI$84,$E824:$BL824)+'FD inverse'!$A$35*$C825/Setup!$B$17+INDEX('FD inverse'!$A$35:$BH$35,1,'FD mesh'!$B$15+1)*Setup!$B$22</f>
        <v>15.2273223956987</v>
      </c>
      <c r="AL825" s="0" t="n">
        <f aca="false">SUMPRODUCT('FD inverse'!$A$36:$BH$36,'FD mesh'!$B$84:$BI$84,$E824:$BL824)+'FD inverse'!$A$36*$C825/Setup!$B$17+INDEX('FD inverse'!$A$36:$BH$36,1,'FD mesh'!$B$15+1)*Setup!$B$22</f>
        <v>15.2047422784111</v>
      </c>
      <c r="AM825" s="0" t="n">
        <f aca="false">SUMPRODUCT('FD inverse'!$A$37:$BH$37,'FD mesh'!$B$84:$BI$84,$E824:$BL824)+'FD inverse'!$A$37*$C825/Setup!$B$17+INDEX('FD inverse'!$A$37:$BH$37,1,'FD mesh'!$B$15+1)*Setup!$B$22</f>
        <v>15.1823391027122</v>
      </c>
      <c r="AN825" s="0" t="n">
        <f aca="false">SUMPRODUCT('FD inverse'!$A$38:$BH$38,'FD mesh'!$B$84:$BI$84,$E824:$BL824)+'FD inverse'!$A$38*$C825/Setup!$B$17+INDEX('FD inverse'!$A$38:$BH$38,1,'FD mesh'!$B$15+1)*Setup!$B$22</f>
        <v>15.1600939989576</v>
      </c>
      <c r="AO825" s="0" t="n">
        <f aca="false">SUMPRODUCT('FD inverse'!$A$39:$BH$39,'FD mesh'!$B$84:$BI$84,$E824:$BL824)+'FD inverse'!$A$39*$C825/Setup!$B$17+INDEX('FD inverse'!$A$39:$BH$39,1,'FD mesh'!$B$15+1)*Setup!$B$22</f>
        <v>15.1379880041868</v>
      </c>
      <c r="AP825" s="0" t="n">
        <f aca="false">SUMPRODUCT('FD inverse'!$A$40:$BH$40,'FD mesh'!$B$84:$BI$84,$E824:$BL824)+'FD inverse'!$A$40*$C825/Setup!$B$17+INDEX('FD inverse'!$A$40:$BH$40,1,'FD mesh'!$B$15+1)*Setup!$B$22</f>
        <v>15.116002110603</v>
      </c>
      <c r="AQ825" s="0" t="n">
        <f aca="false">SUMPRODUCT('FD inverse'!$A$41:$BH$41,'FD mesh'!$B$84:$BI$84,$E824:$BL824)+'FD inverse'!$A$41*$C825/Setup!$B$17+INDEX('FD inverse'!$A$41:$BH$41,1,'FD mesh'!$B$15+1)*Setup!$B$22</f>
        <v>15.0941172984929</v>
      </c>
      <c r="AR825" s="0" t="n">
        <f aca="false">SUMPRODUCT('FD inverse'!$A$42:$BH$42,'FD mesh'!$B$84:$BI$84,$E824:$BL824)+'FD inverse'!$A$42*$C825/Setup!$B$17+INDEX('FD inverse'!$A$42:$BH$42,1,'FD mesh'!$B$15+1)*Setup!$B$22</f>
        <v>15.072314555724</v>
      </c>
      <c r="AS825" s="0" t="n">
        <f aca="false">SUMPRODUCT('FD inverse'!$A$43:$BH$43,'FD mesh'!$B$84:$BI$84,$E824:$BL824)+'FD inverse'!$A$43*$C825/Setup!$B$17+INDEX('FD inverse'!$A$43:$BH$43,1,'FD mesh'!$B$15+1)*Setup!$B$22</f>
        <v>0</v>
      </c>
      <c r="AT825" s="0" t="n">
        <f aca="false">SUMPRODUCT('FD inverse'!$A$44:$BH$44,'FD mesh'!$B$84:$BI$84,$E824:$BL824)+'FD inverse'!$A$44*$C825/Setup!$B$17+INDEX('FD inverse'!$A$44:$BH$44,1,'FD mesh'!$B$15+1)*Setup!$B$22</f>
        <v>0</v>
      </c>
      <c r="AU825" s="0" t="n">
        <f aca="false">SUMPRODUCT('FD inverse'!$A$45:$BH$45,'FD mesh'!$B$84:$BI$84,$E824:$BL824)+'FD inverse'!$A$45*$C825/Setup!$B$17+INDEX('FD inverse'!$A$45:$BH$45,1,'FD mesh'!$B$15+1)*Setup!$B$22</f>
        <v>0</v>
      </c>
      <c r="AV825" s="0" t="n">
        <f aca="false">SUMPRODUCT('FD inverse'!$A$46:$BH$46,'FD mesh'!$B$84:$BI$84,$E824:$BL824)+'FD inverse'!$A$46*$C825/Setup!$B$17+INDEX('FD inverse'!$A$46:$BH$46,1,'FD mesh'!$B$15+1)*Setup!$B$22</f>
        <v>0</v>
      </c>
      <c r="AW825" s="0" t="n">
        <f aca="false">SUMPRODUCT('FD inverse'!$A$47:$BH$47,'FD mesh'!$B$84:$BI$84,$E824:$BL824)+'FD inverse'!$A$47*$C825/Setup!$B$17+INDEX('FD inverse'!$A$47:$BH$47,1,'FD mesh'!$B$15+1)*Setup!$B$22</f>
        <v>0</v>
      </c>
      <c r="AX825" s="0" t="n">
        <f aca="false">SUMPRODUCT('FD inverse'!$A$48:$BH$48,'FD mesh'!$B$84:$BI$84,$E824:$BL824)+'FD inverse'!$A$48*$C825/Setup!$B$17+INDEX('FD inverse'!$A$48:$BH$48,1,'FD mesh'!$B$15+1)*Setup!$B$22</f>
        <v>0</v>
      </c>
      <c r="AY825" s="0" t="n">
        <f aca="false">SUMPRODUCT('FD inverse'!$A$49:$BH$49,'FD mesh'!$B$84:$BI$84,$E824:$BL824)+'FD inverse'!$A$49*$C825/Setup!$B$17+INDEX('FD inverse'!$A$49:$BH$49,1,'FD mesh'!$B$15+1)*Setup!$B$22</f>
        <v>0</v>
      </c>
      <c r="AZ825" s="0" t="n">
        <f aca="false">SUMPRODUCT('FD inverse'!$A$50:$BH$50,'FD mesh'!$B$84:$BI$84,$E824:$BL824)+'FD inverse'!$A$50*$C825/Setup!$B$17+INDEX('FD inverse'!$A$50:$BH$50,1,'FD mesh'!$B$15+1)*Setup!$B$22</f>
        <v>0</v>
      </c>
      <c r="BA825" s="0" t="n">
        <f aca="false">SUMPRODUCT('FD inverse'!$A$51:$BH$51,'FD mesh'!$B$84:$BI$84,$E824:$BL824)+'FD inverse'!$A$51*$C825/Setup!$B$17+INDEX('FD inverse'!$A$51:$BH$51,1,'FD mesh'!$B$15+1)*Setup!$B$22</f>
        <v>0</v>
      </c>
      <c r="BB825" s="0" t="n">
        <f aca="false">SUMPRODUCT('FD inverse'!$A$52:$BH$52,'FD mesh'!$B$84:$BI$84,$E824:$BL824)+'FD inverse'!$A$52*$C825/Setup!$B$17+INDEX('FD inverse'!$A$52:$BH$52,1,'FD mesh'!$B$15+1)*Setup!$B$22</f>
        <v>0</v>
      </c>
      <c r="BC825" s="0" t="n">
        <f aca="false">SUMPRODUCT('FD inverse'!$A$53:$BH$53,'FD mesh'!$B$84:$BI$84,$E824:$BL824)+'FD inverse'!$A$53*$C825/Setup!$B$17+INDEX('FD inverse'!$A$53:$BH$53,1,'FD mesh'!$B$15+1)*Setup!$B$22</f>
        <v>0</v>
      </c>
      <c r="BD825" s="0" t="n">
        <f aca="false">SUMPRODUCT('FD inverse'!$A$54:$BH$54,'FD mesh'!$B$84:$BI$84,$E824:$BL824)+'FD inverse'!$A$54*$C825/Setup!$B$17+INDEX('FD inverse'!$A$54:$BH$54,1,'FD mesh'!$B$15+1)*Setup!$B$22</f>
        <v>0</v>
      </c>
      <c r="BE825" s="0" t="n">
        <f aca="false">SUMPRODUCT('FD inverse'!$A$55:$BH$55,'FD mesh'!$B$84:$BI$84,$E824:$BL824)+'FD inverse'!$A$55*$C825/Setup!$B$17+INDEX('FD inverse'!$A$55:$BH$55,1,'FD mesh'!$B$15+1)*Setup!$B$22</f>
        <v>0</v>
      </c>
      <c r="BF825" s="0" t="n">
        <f aca="false">SUMPRODUCT('FD inverse'!$A$56:$BH$56,'FD mesh'!$B$84:$BI$84,$E824:$BL824)+'FD inverse'!$A$56*$C825/Setup!$B$17+INDEX('FD inverse'!$A$56:$BH$56,1,'FD mesh'!$B$15+1)*Setup!$B$22</f>
        <v>0</v>
      </c>
      <c r="BG825" s="0" t="n">
        <f aca="false">SUMPRODUCT('FD inverse'!$A$57:$BH$57,'FD mesh'!$B$84:$BI$84,$E824:$BL824)+'FD inverse'!$A$57*$C825/Setup!$B$17+INDEX('FD inverse'!$A$57:$BH$57,1,'FD mesh'!$B$15+1)*Setup!$B$22</f>
        <v>0</v>
      </c>
      <c r="BH825" s="0" t="n">
        <f aca="false">SUMPRODUCT('FD inverse'!$A$58:$BH$58,'FD mesh'!$B$84:$BI$84,$E824:$BL824)+'FD inverse'!$A$58*$C825/Setup!$B$17+INDEX('FD inverse'!$A$58:$BH$58,1,'FD mesh'!$B$15+1)*Setup!$B$22</f>
        <v>0</v>
      </c>
      <c r="BI825" s="0" t="n">
        <f aca="false">SUMPRODUCT('FD inverse'!$A$59:$BH$59,'FD mesh'!$B$84:$BI$84,$E824:$BL824)+'FD inverse'!$A$59*$C825/Setup!$B$17+INDEX('FD inverse'!$A$59:$BH$59,1,'FD mesh'!$B$15+1)*Setup!$B$22</f>
        <v>0</v>
      </c>
      <c r="BJ825" s="0" t="n">
        <f aca="false">SUMPRODUCT('FD inverse'!$A$60:$BH$60,'FD mesh'!$B$84:$BI$84,$E824:$BL824)+'FD inverse'!$A$60*$C825/Setup!$B$17+INDEX('FD inverse'!$A$60:$BH$60,1,'FD mesh'!$B$15+1)*Setup!$B$22</f>
        <v>0</v>
      </c>
      <c r="BK825" s="0" t="n">
        <f aca="false">SUMPRODUCT('FD inverse'!$A$61:$BH$61,'FD mesh'!$B$84:$BI$84,$E824:$BL824)+'FD inverse'!$A$61*$C825/Setup!$B$17+INDEX('FD inverse'!$A$61:$BH$61,1,'FD mesh'!$B$15+1)*Setup!$B$22</f>
        <v>0</v>
      </c>
      <c r="BL825" s="0" t="n">
        <f aca="false">SUMPRODUCT('FD inverse'!$A$62:$BH$62,'FD mesh'!$B$84:$BI$84,$E824:$BL824)+'FD inverse'!$A$62*$C825/Setup!$B$17+INDEX('FD inverse'!$A$62:$BH$62,1,'FD mesh'!$B$15+1)*Setup!$B$22</f>
        <v>0</v>
      </c>
    </row>
    <row r="826" customFormat="false" ht="15" hidden="false" customHeight="false" outlineLevel="0" collapsed="false">
      <c r="A826" s="0" t="n">
        <v>821</v>
      </c>
      <c r="B826" s="0" t="n">
        <f aca="false">A826*Setup!$B$11/3600</f>
        <v>68.4166666666667</v>
      </c>
      <c r="C826" s="0" t="n">
        <f aca="false">Setup!$B$7+Setup!$B$8*COS(2*PI()*(B826-Setup!$B$9)/24)</f>
        <v>25.6109867594349</v>
      </c>
      <c r="D826" s="0" t="n">
        <f aca="false">(C826-E826)/Setup!$B$17</f>
        <v>4.24861039472516</v>
      </c>
      <c r="E826" s="0" t="n">
        <f aca="false">SUMPRODUCT('FD inverse'!$A$3:$BH$3,'FD mesh'!$B$84:$BI$84,$E825:$BL825)+'FD inverse'!$A$3*$C826/Setup!$B$17+INDEX('FD inverse'!$A$3:$BH$3,1,'FD mesh'!$B$15+1)*Setup!$B$22</f>
        <v>25.0586674081207</v>
      </c>
      <c r="F826" s="0" t="n">
        <f aca="false">SUMPRODUCT('FD inverse'!$A$4:$BH$4,'FD mesh'!$B$84:$BI$84,$E825:$BL825)+'FD inverse'!$A$4*$C826/Setup!$B$17+INDEX('FD inverse'!$A$4:$BH$4,1,'FD mesh'!$B$15+1)*Setup!$B$22</f>
        <v>24.9227189793407</v>
      </c>
      <c r="G826" s="0" t="n">
        <f aca="false">SUMPRODUCT('FD inverse'!$A$5:$BH$5,'FD mesh'!$B$84:$BI$84,$E825:$BL825)+'FD inverse'!$A$5*$C826/Setup!$B$17+INDEX('FD inverse'!$A$5:$BH$5,1,'FD mesh'!$B$15+1)*Setup!$B$22</f>
        <v>24.7712514491815</v>
      </c>
      <c r="H826" s="0" t="n">
        <f aca="false">SUMPRODUCT('FD inverse'!$A$6:$BH$6,'FD mesh'!$B$84:$BI$84,$E825:$BL825)+'FD inverse'!$A$6*$C826/Setup!$B$17+INDEX('FD inverse'!$A$6:$BH$6,1,'FD mesh'!$B$15+1)*Setup!$B$22</f>
        <v>24.2419003409891</v>
      </c>
      <c r="I826" s="0" t="n">
        <f aca="false">SUMPRODUCT('FD inverse'!$A$7:$BH$7,'FD mesh'!$B$84:$BI$84,$E825:$BL825)+'FD inverse'!$A$7*$C826/Setup!$B$17+INDEX('FD inverse'!$A$7:$BH$7,1,'FD mesh'!$B$15+1)*Setup!$B$22</f>
        <v>24.194348626283</v>
      </c>
      <c r="J826" s="0" t="n">
        <f aca="false">SUMPRODUCT('FD inverse'!$A$8:$BH$8,'FD mesh'!$B$84:$BI$84,$E825:$BL825)+'FD inverse'!$A$8*$C826/Setup!$B$17+INDEX('FD inverse'!$A$8:$BH$8,1,'FD mesh'!$B$15+1)*Setup!$B$22</f>
        <v>24.1466437729085</v>
      </c>
      <c r="K826" s="0" t="n">
        <f aca="false">SUMPRODUCT('FD inverse'!$A$9:$BH$9,'FD mesh'!$B$84:$BI$84,$E825:$BL825)+'FD inverse'!$A$9*$C826/Setup!$B$17+INDEX('FD inverse'!$A$9:$BH$9,1,'FD mesh'!$B$15+1)*Setup!$B$22</f>
        <v>24.0998958879136</v>
      </c>
      <c r="L826" s="0" t="n">
        <f aca="false">SUMPRODUCT('FD inverse'!$A$10:$BH$10,'FD mesh'!$B$84:$BI$84,$E825:$BL825)+'FD inverse'!$A$10*$C826/Setup!$B$17+INDEX('FD inverse'!$A$10:$BH$10,1,'FD mesh'!$B$15+1)*Setup!$B$22</f>
        <v>24.0550702056721</v>
      </c>
      <c r="M826" s="0" t="n">
        <f aca="false">SUMPRODUCT('FD inverse'!$A$11:$BH$11,'FD mesh'!$B$84:$BI$84,$E825:$BL825)+'FD inverse'!$A$11*$C826/Setup!$B$17+INDEX('FD inverse'!$A$11:$BH$11,1,'FD mesh'!$B$15+1)*Setup!$B$22</f>
        <v>24.0129918145057</v>
      </c>
      <c r="N826" s="0" t="n">
        <f aca="false">SUMPRODUCT('FD inverse'!$A$12:$BH$12,'FD mesh'!$B$84:$BI$84,$E825:$BL825)+'FD inverse'!$A$12*$C826/Setup!$B$17+INDEX('FD inverse'!$A$12:$BH$12,1,'FD mesh'!$B$15+1)*Setup!$B$22</f>
        <v>23.9743501035998</v>
      </c>
      <c r="O826" s="0" t="n">
        <f aca="false">SUMPRODUCT('FD inverse'!$A$13:$BH$13,'FD mesh'!$B$84:$BI$84,$E825:$BL825)+'FD inverse'!$A$13*$C826/Setup!$B$17+INDEX('FD inverse'!$A$13:$BH$13,1,'FD mesh'!$B$15+1)*Setup!$B$22</f>
        <v>23.9397027961866</v>
      </c>
      <c r="P826" s="0" t="n">
        <f aca="false">SUMPRODUCT('FD inverse'!$A$14:$BH$14,'FD mesh'!$B$84:$BI$84,$E825:$BL825)+'FD inverse'!$A$14*$C826/Setup!$B$17+INDEX('FD inverse'!$A$14:$BH$14,1,'FD mesh'!$B$15+1)*Setup!$B$22</f>
        <v>23.9094794571039</v>
      </c>
      <c r="Q826" s="0" t="n">
        <f aca="false">SUMPRODUCT('FD inverse'!$A$15:$BH$15,'FD mesh'!$B$84:$BI$84,$E825:$BL825)+'FD inverse'!$A$15*$C826/Setup!$B$17+INDEX('FD inverse'!$A$15:$BH$15,1,'FD mesh'!$B$15+1)*Setup!$B$22</f>
        <v>23.8839843842631</v>
      </c>
      <c r="R826" s="0" t="n">
        <f aca="false">SUMPRODUCT('FD inverse'!$A$16:$BH$16,'FD mesh'!$B$84:$BI$84,$E825:$BL825)+'FD inverse'!$A$16*$C826/Setup!$B$17+INDEX('FD inverse'!$A$16:$BH$16,1,'FD mesh'!$B$15+1)*Setup!$B$22</f>
        <v>23.8633988143812</v>
      </c>
      <c r="S826" s="0" t="n">
        <f aca="false">SUMPRODUCT('FD inverse'!$A$17:$BH$17,'FD mesh'!$B$84:$BI$84,$E825:$BL825)+'FD inverse'!$A$17*$C826/Setup!$B$17+INDEX('FD inverse'!$A$17:$BH$17,1,'FD mesh'!$B$15+1)*Setup!$B$22</f>
        <v>23.2802345928811</v>
      </c>
      <c r="T826" s="0" t="n">
        <f aca="false">SUMPRODUCT('FD inverse'!$A$18:$BH$18,'FD mesh'!$B$84:$BI$84,$E825:$BL825)+'FD inverse'!$A$18*$C826/Setup!$B$17+INDEX('FD inverse'!$A$18:$BH$18,1,'FD mesh'!$B$15+1)*Setup!$B$22</f>
        <v>22.6995211962921</v>
      </c>
      <c r="U826" s="0" t="n">
        <f aca="false">SUMPRODUCT('FD inverse'!$A$19:$BH$19,'FD mesh'!$B$84:$BI$84,$E825:$BL825)+'FD inverse'!$A$19*$C826/Setup!$B$17+INDEX('FD inverse'!$A$19:$BH$19,1,'FD mesh'!$B$15+1)*Setup!$B$22</f>
        <v>22.1212032046525</v>
      </c>
      <c r="V826" s="0" t="n">
        <f aca="false">SUMPRODUCT('FD inverse'!$A$20:$BH$20,'FD mesh'!$B$84:$BI$84,$E825:$BL825)+'FD inverse'!$A$20*$C826/Setup!$B$17+INDEX('FD inverse'!$A$20:$BH$20,1,'FD mesh'!$B$15+1)*Setup!$B$22</f>
        <v>21.5452000561723</v>
      </c>
      <c r="W826" s="0" t="n">
        <f aca="false">SUMPRODUCT('FD inverse'!$A$21:$BH$21,'FD mesh'!$B$84:$BI$84,$E825:$BL825)+'FD inverse'!$A$21*$C826/Setup!$B$17+INDEX('FD inverse'!$A$21:$BH$21,1,'FD mesh'!$B$15+1)*Setup!$B$22</f>
        <v>20.9714083745583</v>
      </c>
      <c r="X826" s="0" t="n">
        <f aca="false">SUMPRODUCT('FD inverse'!$A$22:$BH$22,'FD mesh'!$B$84:$BI$84,$E825:$BL825)+'FD inverse'!$A$22*$C826/Setup!$B$17+INDEX('FD inverse'!$A$22:$BH$22,1,'FD mesh'!$B$15+1)*Setup!$B$22</f>
        <v>20.3997042062418</v>
      </c>
      <c r="Y826" s="0" t="n">
        <f aca="false">SUMPRODUCT('FD inverse'!$A$23:$BH$23,'FD mesh'!$B$84:$BI$84,$E825:$BL825)+'FD inverse'!$A$23*$C826/Setup!$B$17+INDEX('FD inverse'!$A$23:$BH$23,1,'FD mesh'!$B$15+1)*Setup!$B$22</f>
        <v>19.8299451714615</v>
      </c>
      <c r="Z826" s="0" t="n">
        <f aca="false">SUMPRODUCT('FD inverse'!$A$24:$BH$24,'FD mesh'!$B$84:$BI$84,$E825:$BL825)+'FD inverse'!$A$24*$C826/Setup!$B$17+INDEX('FD inverse'!$A$24:$BH$24,1,'FD mesh'!$B$15+1)*Setup!$B$22</f>
        <v>19.2619725339804</v>
      </c>
      <c r="AA826" s="0" t="n">
        <f aca="false">SUMPRODUCT('FD inverse'!$A$25:$BH$25,'FD mesh'!$B$84:$BI$84,$E825:$BL825)+'FD inverse'!$A$25*$C826/Setup!$B$17+INDEX('FD inverse'!$A$25:$BH$25,1,'FD mesh'!$B$15+1)*Setup!$B$22</f>
        <v>18.6956131949509</v>
      </c>
      <c r="AB826" s="0" t="n">
        <f aca="false">SUMPRODUCT('FD inverse'!$A$26:$BH$26,'FD mesh'!$B$84:$BI$84,$E825:$BL825)+'FD inverse'!$A$26*$C826/Setup!$B$17+INDEX('FD inverse'!$A$26:$BH$26,1,'FD mesh'!$B$15+1)*Setup!$B$22</f>
        <v>18.1306816170985</v>
      </c>
      <c r="AC826" s="0" t="n">
        <f aca="false">SUMPRODUCT('FD inverse'!$A$27:$BH$27,'FD mesh'!$B$84:$BI$84,$E825:$BL825)+'FD inverse'!$A$27*$C826/Setup!$B$17+INDEX('FD inverse'!$A$27:$BH$27,1,'FD mesh'!$B$15+1)*Setup!$B$22</f>
        <v>17.5669816859658</v>
      </c>
      <c r="AD826" s="0" t="n">
        <f aca="false">SUMPRODUCT('FD inverse'!$A$28:$BH$28,'FD mesh'!$B$84:$BI$84,$E825:$BL825)+'FD inverse'!$A$28*$C826/Setup!$B$17+INDEX('FD inverse'!$A$28:$BH$28,1,'FD mesh'!$B$15+1)*Setup!$B$22</f>
        <v>17.0043085154573</v>
      </c>
      <c r="AE826" s="0" t="n">
        <f aca="false">SUMPRODUCT('FD inverse'!$A$29:$BH$29,'FD mesh'!$B$84:$BI$84,$E825:$BL825)+'FD inverse'!$A$29*$C826/Setup!$B$17+INDEX('FD inverse'!$A$29:$BH$29,1,'FD mesh'!$B$15+1)*Setup!$B$22</f>
        <v>16.4424502053437</v>
      </c>
      <c r="AF826" s="0" t="n">
        <f aca="false">SUMPRODUCT('FD inverse'!$A$30:$BH$30,'FD mesh'!$B$84:$BI$84,$E825:$BL825)+'FD inverse'!$A$30*$C826/Setup!$B$17+INDEX('FD inverse'!$A$30:$BH$30,1,'FD mesh'!$B$15+1)*Setup!$B$22</f>
        <v>15.881189558737</v>
      </c>
      <c r="AG826" s="0" t="n">
        <f aca="false">SUMPRODUCT('FD inverse'!$A$31:$BH$31,'FD mesh'!$B$84:$BI$84,$E825:$BL825)+'FD inverse'!$A$31*$C826/Setup!$B$17+INDEX('FD inverse'!$A$31:$BH$31,1,'FD mesh'!$B$15+1)*Setup!$B$22</f>
        <v>15.3203057678227</v>
      </c>
      <c r="AH826" s="0" t="n">
        <f aca="false">SUMPRODUCT('FD inverse'!$A$32:$BH$32,'FD mesh'!$B$84:$BI$84,$E825:$BL825)+'FD inverse'!$A$32*$C826/Setup!$B$17+INDEX('FD inverse'!$A$32:$BH$32,1,'FD mesh'!$B$15+1)*Setup!$B$22</f>
        <v>15.2968009979266</v>
      </c>
      <c r="AI826" s="0" t="n">
        <f aca="false">SUMPRODUCT('FD inverse'!$A$33:$BH$33,'FD mesh'!$B$84:$BI$84,$E825:$BL825)+'FD inverse'!$A$33*$C826/Setup!$B$17+INDEX('FD inverse'!$A$33:$BH$33,1,'FD mesh'!$B$15+1)*Setup!$B$22</f>
        <v>15.2735446999763</v>
      </c>
      <c r="AJ826" s="0" t="n">
        <f aca="false">SUMPRODUCT('FD inverse'!$A$34:$BH$34,'FD mesh'!$B$84:$BI$84,$E825:$BL825)+'FD inverse'!$A$34*$C826/Setup!$B$17+INDEX('FD inverse'!$A$34:$BH$34,1,'FD mesh'!$B$15+1)*Setup!$B$22</f>
        <v>15.2505195687048</v>
      </c>
      <c r="AK826" s="0" t="n">
        <f aca="false">SUMPRODUCT('FD inverse'!$A$35:$BH$35,'FD mesh'!$B$84:$BI$84,$E825:$BL825)+'FD inverse'!$A$35*$C826/Setup!$B$17+INDEX('FD inverse'!$A$35:$BH$35,1,'FD mesh'!$B$15+1)*Setup!$B$22</f>
        <v>15.2277077618353</v>
      </c>
      <c r="AL826" s="0" t="n">
        <f aca="false">SUMPRODUCT('FD inverse'!$A$36:$BH$36,'FD mesh'!$B$84:$BI$84,$E825:$BL825)+'FD inverse'!$A$36*$C826/Setup!$B$17+INDEX('FD inverse'!$A$36:$BH$36,1,'FD mesh'!$B$15+1)*Setup!$B$22</f>
        <v>15.2050910361805</v>
      </c>
      <c r="AM826" s="0" t="n">
        <f aca="false">SUMPRODUCT('FD inverse'!$A$37:$BH$37,'FD mesh'!$B$84:$BI$84,$E825:$BL825)+'FD inverse'!$A$37*$C826/Setup!$B$17+INDEX('FD inverse'!$A$37:$BH$37,1,'FD mesh'!$B$15+1)*Setup!$B$22</f>
        <v>15.1826508597415</v>
      </c>
      <c r="AN826" s="0" t="n">
        <f aca="false">SUMPRODUCT('FD inverse'!$A$38:$BH$38,'FD mesh'!$B$84:$BI$84,$E825:$BL825)+'FD inverse'!$A$38*$C826/Setup!$B$17+INDEX('FD inverse'!$A$38:$BH$38,1,'FD mesh'!$B$15+1)*Setup!$B$22</f>
        <v>15.1603685018915</v>
      </c>
      <c r="AO826" s="0" t="n">
        <f aca="false">SUMPRODUCT('FD inverse'!$A$39:$BH$39,'FD mesh'!$B$84:$BI$84,$E825:$BL825)+'FD inverse'!$A$39*$C826/Setup!$B$17+INDEX('FD inverse'!$A$39:$BH$39,1,'FD mesh'!$B$15+1)*Setup!$B$22</f>
        <v>15.1382251037494</v>
      </c>
      <c r="AP826" s="0" t="n">
        <f aca="false">SUMPRODUCT('FD inverse'!$A$40:$BH$40,'FD mesh'!$B$84:$BI$84,$E825:$BL825)+'FD inverse'!$A$40*$C826/Setup!$B$17+INDEX('FD inverse'!$A$40:$BH$40,1,'FD mesh'!$B$15+1)*Setup!$B$22</f>
        <v>15.116201730867</v>
      </c>
      <c r="AQ826" s="0" t="n">
        <f aca="false">SUMPRODUCT('FD inverse'!$A$41:$BH$41,'FD mesh'!$B$84:$BI$84,$E825:$BL825)+'FD inverse'!$A$41*$C826/Setup!$B$17+INDEX('FD inverse'!$A$41:$BH$41,1,'FD mesh'!$B$15+1)*Setup!$B$22</f>
        <v>15.0942794103602</v>
      </c>
      <c r="AR826" s="0" t="n">
        <f aca="false">SUMPRODUCT('FD inverse'!$A$42:$BH$42,'FD mesh'!$B$84:$BI$84,$E825:$BL825)+'FD inverse'!$A$42*$C826/Setup!$B$17+INDEX('FD inverse'!$A$42:$BH$42,1,'FD mesh'!$B$15+1)*Setup!$B$22</f>
        <v>15.0724391546146</v>
      </c>
      <c r="AS826" s="0" t="n">
        <f aca="false">SUMPRODUCT('FD inverse'!$A$43:$BH$43,'FD mesh'!$B$84:$BI$84,$E825:$BL825)+'FD inverse'!$A$43*$C826/Setup!$B$17+INDEX('FD inverse'!$A$43:$BH$43,1,'FD mesh'!$B$15+1)*Setup!$B$22</f>
        <v>0</v>
      </c>
      <c r="AT826" s="0" t="n">
        <f aca="false">SUMPRODUCT('FD inverse'!$A$44:$BH$44,'FD mesh'!$B$84:$BI$84,$E825:$BL825)+'FD inverse'!$A$44*$C826/Setup!$B$17+INDEX('FD inverse'!$A$44:$BH$44,1,'FD mesh'!$B$15+1)*Setup!$B$22</f>
        <v>0</v>
      </c>
      <c r="AU826" s="0" t="n">
        <f aca="false">SUMPRODUCT('FD inverse'!$A$45:$BH$45,'FD mesh'!$B$84:$BI$84,$E825:$BL825)+'FD inverse'!$A$45*$C826/Setup!$B$17+INDEX('FD inverse'!$A$45:$BH$45,1,'FD mesh'!$B$15+1)*Setup!$B$22</f>
        <v>0</v>
      </c>
      <c r="AV826" s="0" t="n">
        <f aca="false">SUMPRODUCT('FD inverse'!$A$46:$BH$46,'FD mesh'!$B$84:$BI$84,$E825:$BL825)+'FD inverse'!$A$46*$C826/Setup!$B$17+INDEX('FD inverse'!$A$46:$BH$46,1,'FD mesh'!$B$15+1)*Setup!$B$22</f>
        <v>0</v>
      </c>
      <c r="AW826" s="0" t="n">
        <f aca="false">SUMPRODUCT('FD inverse'!$A$47:$BH$47,'FD mesh'!$B$84:$BI$84,$E825:$BL825)+'FD inverse'!$A$47*$C826/Setup!$B$17+INDEX('FD inverse'!$A$47:$BH$47,1,'FD mesh'!$B$15+1)*Setup!$B$22</f>
        <v>0</v>
      </c>
      <c r="AX826" s="0" t="n">
        <f aca="false">SUMPRODUCT('FD inverse'!$A$48:$BH$48,'FD mesh'!$B$84:$BI$84,$E825:$BL825)+'FD inverse'!$A$48*$C826/Setup!$B$17+INDEX('FD inverse'!$A$48:$BH$48,1,'FD mesh'!$B$15+1)*Setup!$B$22</f>
        <v>0</v>
      </c>
      <c r="AY826" s="0" t="n">
        <f aca="false">SUMPRODUCT('FD inverse'!$A$49:$BH$49,'FD mesh'!$B$84:$BI$84,$E825:$BL825)+'FD inverse'!$A$49*$C826/Setup!$B$17+INDEX('FD inverse'!$A$49:$BH$49,1,'FD mesh'!$B$15+1)*Setup!$B$22</f>
        <v>0</v>
      </c>
      <c r="AZ826" s="0" t="n">
        <f aca="false">SUMPRODUCT('FD inverse'!$A$50:$BH$50,'FD mesh'!$B$84:$BI$84,$E825:$BL825)+'FD inverse'!$A$50*$C826/Setup!$B$17+INDEX('FD inverse'!$A$50:$BH$50,1,'FD mesh'!$B$15+1)*Setup!$B$22</f>
        <v>0</v>
      </c>
      <c r="BA826" s="0" t="n">
        <f aca="false">SUMPRODUCT('FD inverse'!$A$51:$BH$51,'FD mesh'!$B$84:$BI$84,$E825:$BL825)+'FD inverse'!$A$51*$C826/Setup!$B$17+INDEX('FD inverse'!$A$51:$BH$51,1,'FD mesh'!$B$15+1)*Setup!$B$22</f>
        <v>0</v>
      </c>
      <c r="BB826" s="0" t="n">
        <f aca="false">SUMPRODUCT('FD inverse'!$A$52:$BH$52,'FD mesh'!$B$84:$BI$84,$E825:$BL825)+'FD inverse'!$A$52*$C826/Setup!$B$17+INDEX('FD inverse'!$A$52:$BH$52,1,'FD mesh'!$B$15+1)*Setup!$B$22</f>
        <v>0</v>
      </c>
      <c r="BC826" s="0" t="n">
        <f aca="false">SUMPRODUCT('FD inverse'!$A$53:$BH$53,'FD mesh'!$B$84:$BI$84,$E825:$BL825)+'FD inverse'!$A$53*$C826/Setup!$B$17+INDEX('FD inverse'!$A$53:$BH$53,1,'FD mesh'!$B$15+1)*Setup!$B$22</f>
        <v>0</v>
      </c>
      <c r="BD826" s="0" t="n">
        <f aca="false">SUMPRODUCT('FD inverse'!$A$54:$BH$54,'FD mesh'!$B$84:$BI$84,$E825:$BL825)+'FD inverse'!$A$54*$C826/Setup!$B$17+INDEX('FD inverse'!$A$54:$BH$54,1,'FD mesh'!$B$15+1)*Setup!$B$22</f>
        <v>0</v>
      </c>
      <c r="BE826" s="0" t="n">
        <f aca="false">SUMPRODUCT('FD inverse'!$A$55:$BH$55,'FD mesh'!$B$84:$BI$84,$E825:$BL825)+'FD inverse'!$A$55*$C826/Setup!$B$17+INDEX('FD inverse'!$A$55:$BH$55,1,'FD mesh'!$B$15+1)*Setup!$B$22</f>
        <v>0</v>
      </c>
      <c r="BF826" s="0" t="n">
        <f aca="false">SUMPRODUCT('FD inverse'!$A$56:$BH$56,'FD mesh'!$B$84:$BI$84,$E825:$BL825)+'FD inverse'!$A$56*$C826/Setup!$B$17+INDEX('FD inverse'!$A$56:$BH$56,1,'FD mesh'!$B$15+1)*Setup!$B$22</f>
        <v>0</v>
      </c>
      <c r="BG826" s="0" t="n">
        <f aca="false">SUMPRODUCT('FD inverse'!$A$57:$BH$57,'FD mesh'!$B$84:$BI$84,$E825:$BL825)+'FD inverse'!$A$57*$C826/Setup!$B$17+INDEX('FD inverse'!$A$57:$BH$57,1,'FD mesh'!$B$15+1)*Setup!$B$22</f>
        <v>0</v>
      </c>
      <c r="BH826" s="0" t="n">
        <f aca="false">SUMPRODUCT('FD inverse'!$A$58:$BH$58,'FD mesh'!$B$84:$BI$84,$E825:$BL825)+'FD inverse'!$A$58*$C826/Setup!$B$17+INDEX('FD inverse'!$A$58:$BH$58,1,'FD mesh'!$B$15+1)*Setup!$B$22</f>
        <v>0</v>
      </c>
      <c r="BI826" s="0" t="n">
        <f aca="false">SUMPRODUCT('FD inverse'!$A$59:$BH$59,'FD mesh'!$B$84:$BI$84,$E825:$BL825)+'FD inverse'!$A$59*$C826/Setup!$B$17+INDEX('FD inverse'!$A$59:$BH$59,1,'FD mesh'!$B$15+1)*Setup!$B$22</f>
        <v>0</v>
      </c>
      <c r="BJ826" s="0" t="n">
        <f aca="false">SUMPRODUCT('FD inverse'!$A$60:$BH$60,'FD mesh'!$B$84:$BI$84,$E825:$BL825)+'FD inverse'!$A$60*$C826/Setup!$B$17+INDEX('FD inverse'!$A$60:$BH$60,1,'FD mesh'!$B$15+1)*Setup!$B$22</f>
        <v>0</v>
      </c>
      <c r="BK826" s="0" t="n">
        <f aca="false">SUMPRODUCT('FD inverse'!$A$61:$BH$61,'FD mesh'!$B$84:$BI$84,$E825:$BL825)+'FD inverse'!$A$61*$C826/Setup!$B$17+INDEX('FD inverse'!$A$61:$BH$61,1,'FD mesh'!$B$15+1)*Setup!$B$22</f>
        <v>0</v>
      </c>
      <c r="BL826" s="0" t="n">
        <f aca="false">SUMPRODUCT('FD inverse'!$A$62:$BH$62,'FD mesh'!$B$84:$BI$84,$E825:$BL825)+'FD inverse'!$A$62*$C826/Setup!$B$17+INDEX('FD inverse'!$A$62:$BH$62,1,'FD mesh'!$B$15+1)*Setup!$B$22</f>
        <v>0</v>
      </c>
    </row>
    <row r="827" customFormat="false" ht="15" hidden="false" customHeight="false" outlineLevel="0" collapsed="false">
      <c r="A827" s="0" t="n">
        <v>822</v>
      </c>
      <c r="B827" s="0" t="n">
        <f aca="false">A827*Setup!$B$11/3600</f>
        <v>68.5</v>
      </c>
      <c r="C827" s="0" t="n">
        <f aca="false">Setup!$B$7+Setup!$B$8*COS(2*PI()*(B827-Setup!$B$9)/24)</f>
        <v>25.5307337294604</v>
      </c>
      <c r="D827" s="0" t="n">
        <f aca="false">(C827-E827)/Setup!$B$17</f>
        <v>3.97308667528502</v>
      </c>
      <c r="E827" s="0" t="n">
        <f aca="false">SUMPRODUCT('FD inverse'!$A$3:$BH$3,'FD mesh'!$B$84:$BI$84,$E826:$BL826)+'FD inverse'!$A$3*$C827/Setup!$B$17+INDEX('FD inverse'!$A$3:$BH$3,1,'FD mesh'!$B$15+1)*Setup!$B$22</f>
        <v>25.0142324616733</v>
      </c>
      <c r="F827" s="0" t="n">
        <f aca="false">SUMPRODUCT('FD inverse'!$A$4:$BH$4,'FD mesh'!$B$84:$BI$84,$E826:$BL826)+'FD inverse'!$A$4*$C827/Setup!$B$17+INDEX('FD inverse'!$A$4:$BH$4,1,'FD mesh'!$B$15+1)*Setup!$B$22</f>
        <v>24.8863428339016</v>
      </c>
      <c r="G827" s="0" t="n">
        <f aca="false">SUMPRODUCT('FD inverse'!$A$5:$BH$5,'FD mesh'!$B$84:$BI$84,$E826:$BL826)+'FD inverse'!$A$5*$C827/Setup!$B$17+INDEX('FD inverse'!$A$5:$BH$5,1,'FD mesh'!$B$15+1)*Setup!$B$22</f>
        <v>24.7426649485608</v>
      </c>
      <c r="H827" s="0" t="n">
        <f aca="false">SUMPRODUCT('FD inverse'!$A$6:$BH$6,'FD mesh'!$B$84:$BI$84,$E826:$BL826)+'FD inverse'!$A$6*$C827/Setup!$B$17+INDEX('FD inverse'!$A$6:$BH$6,1,'FD mesh'!$B$15+1)*Setup!$B$22</f>
        <v>24.2390629304464</v>
      </c>
      <c r="I827" s="0" t="n">
        <f aca="false">SUMPRODUCT('FD inverse'!$A$7:$BH$7,'FD mesh'!$B$84:$BI$84,$E826:$BL826)+'FD inverse'!$A$7*$C827/Setup!$B$17+INDEX('FD inverse'!$A$7:$BH$7,1,'FD mesh'!$B$15+1)*Setup!$B$22</f>
        <v>24.1936593859104</v>
      </c>
      <c r="J827" s="0" t="n">
        <f aca="false">SUMPRODUCT('FD inverse'!$A$8:$BH$8,'FD mesh'!$B$84:$BI$84,$E826:$BL826)+'FD inverse'!$A$8*$C827/Setup!$B$17+INDEX('FD inverse'!$A$8:$BH$8,1,'FD mesh'!$B$15+1)*Setup!$B$22</f>
        <v>24.1478492098861</v>
      </c>
      <c r="K827" s="0" t="n">
        <f aca="false">SUMPRODUCT('FD inverse'!$A$9:$BH$9,'FD mesh'!$B$84:$BI$84,$E826:$BL826)+'FD inverse'!$A$9*$C827/Setup!$B$17+INDEX('FD inverse'!$A$9:$BH$9,1,'FD mesh'!$B$15+1)*Setup!$B$22</f>
        <v>24.10275020612</v>
      </c>
      <c r="L827" s="0" t="n">
        <f aca="false">SUMPRODUCT('FD inverse'!$A$10:$BH$10,'FD mesh'!$B$84:$BI$84,$E826:$BL826)+'FD inverse'!$A$10*$C827/Setup!$B$17+INDEX('FD inverse'!$A$10:$BH$10,1,'FD mesh'!$B$15+1)*Setup!$B$22</f>
        <v>24.0593351658975</v>
      </c>
      <c r="M827" s="0" t="n">
        <f aca="false">SUMPRODUCT('FD inverse'!$A$11:$BH$11,'FD mesh'!$B$84:$BI$84,$E826:$BL826)+'FD inverse'!$A$11*$C827/Setup!$B$17+INDEX('FD inverse'!$A$11:$BH$11,1,'FD mesh'!$B$15+1)*Setup!$B$22</f>
        <v>24.0184363263979</v>
      </c>
      <c r="N827" s="0" t="n">
        <f aca="false">SUMPRODUCT('FD inverse'!$A$12:$BH$12,'FD mesh'!$B$84:$BI$84,$E826:$BL826)+'FD inverse'!$A$12*$C827/Setup!$B$17+INDEX('FD inverse'!$A$12:$BH$12,1,'FD mesh'!$B$15+1)*Setup!$B$22</f>
        <v>23.9807495883097</v>
      </c>
      <c r="O827" s="0" t="n">
        <f aca="false">SUMPRODUCT('FD inverse'!$A$13:$BH$13,'FD mesh'!$B$84:$BI$84,$E826:$BL826)+'FD inverse'!$A$13*$C827/Setup!$B$17+INDEX('FD inverse'!$A$13:$BH$13,1,'FD mesh'!$B$15+1)*Setup!$B$22</f>
        <v>23.9468383574249</v>
      </c>
      <c r="P827" s="0" t="n">
        <f aca="false">SUMPRODUCT('FD inverse'!$A$14:$BH$14,'FD mesh'!$B$84:$BI$84,$E826:$BL826)+'FD inverse'!$A$14*$C827/Setup!$B$17+INDEX('FD inverse'!$A$14:$BH$14,1,'FD mesh'!$B$15+1)*Setup!$B$22</f>
        <v>23.9171368971822</v>
      </c>
      <c r="Q827" s="0" t="n">
        <f aca="false">SUMPRODUCT('FD inverse'!$A$15:$BH$15,'FD mesh'!$B$84:$BI$84,$E826:$BL826)+'FD inverse'!$A$15*$C827/Setup!$B$17+INDEX('FD inverse'!$A$15:$BH$15,1,'FD mesh'!$B$15+1)*Setup!$B$22</f>
        <v>23.8919531007026</v>
      </c>
      <c r="R827" s="0" t="n">
        <f aca="false">SUMPRODUCT('FD inverse'!$A$16:$BH$16,'FD mesh'!$B$84:$BI$84,$E826:$BL826)+'FD inverse'!$A$16*$C827/Setup!$B$17+INDEX('FD inverse'!$A$16:$BH$16,1,'FD mesh'!$B$15+1)*Setup!$B$22</f>
        <v>23.8714706118569</v>
      </c>
      <c r="S827" s="0" t="n">
        <f aca="false">SUMPRODUCT('FD inverse'!$A$17:$BH$17,'FD mesh'!$B$84:$BI$84,$E826:$BL826)+'FD inverse'!$A$17*$C827/Setup!$B$17+INDEX('FD inverse'!$A$17:$BH$17,1,'FD mesh'!$B$15+1)*Setup!$B$22</f>
        <v>23.2882407981395</v>
      </c>
      <c r="T827" s="0" t="n">
        <f aca="false">SUMPRODUCT('FD inverse'!$A$18:$BH$18,'FD mesh'!$B$84:$BI$84,$E826:$BL826)+'FD inverse'!$A$18*$C827/Setup!$B$17+INDEX('FD inverse'!$A$18:$BH$18,1,'FD mesh'!$B$15+1)*Setup!$B$22</f>
        <v>22.7073670962553</v>
      </c>
      <c r="U827" s="0" t="n">
        <f aca="false">SUMPRODUCT('FD inverse'!$A$19:$BH$19,'FD mesh'!$B$84:$BI$84,$E826:$BL826)+'FD inverse'!$A$19*$C827/Setup!$B$17+INDEX('FD inverse'!$A$19:$BH$19,1,'FD mesh'!$B$15+1)*Setup!$B$22</f>
        <v>22.128802330646</v>
      </c>
      <c r="V827" s="0" t="n">
        <f aca="false">SUMPRODUCT('FD inverse'!$A$20:$BH$20,'FD mesh'!$B$84:$BI$84,$E826:$BL826)+'FD inverse'!$A$20*$C827/Setup!$B$17+INDEX('FD inverse'!$A$20:$BH$20,1,'FD mesh'!$B$15+1)*Setup!$B$22</f>
        <v>21.5524738792577</v>
      </c>
      <c r="W827" s="0" t="n">
        <f aca="false">SUMPRODUCT('FD inverse'!$A$21:$BH$21,'FD mesh'!$B$84:$BI$84,$E826:$BL826)+'FD inverse'!$A$21*$C827/Setup!$B$17+INDEX('FD inverse'!$A$21:$BH$21,1,'FD mesh'!$B$15+1)*Setup!$B$22</f>
        <v>20.9782860100916</v>
      </c>
      <c r="X827" s="0" t="n">
        <f aca="false">SUMPRODUCT('FD inverse'!$A$22:$BH$22,'FD mesh'!$B$84:$BI$84,$E826:$BL826)+'FD inverse'!$A$22*$C827/Setup!$B$17+INDEX('FD inverse'!$A$22:$BH$22,1,'FD mesh'!$B$15+1)*Setup!$B$22</f>
        <v>20.4061221308111</v>
      </c>
      <c r="Y827" s="0" t="n">
        <f aca="false">SUMPRODUCT('FD inverse'!$A$23:$BH$23,'FD mesh'!$B$84:$BI$84,$E826:$BL826)+'FD inverse'!$A$23*$C827/Setup!$B$17+INDEX('FD inverse'!$A$23:$BH$23,1,'FD mesh'!$B$15+1)*Setup!$B$22</f>
        <v>19.8358469550467</v>
      </c>
      <c r="Z827" s="0" t="n">
        <f aca="false">SUMPRODUCT('FD inverse'!$A$24:$BH$24,'FD mesh'!$B$84:$BI$84,$E826:$BL826)+'FD inverse'!$A$24*$C827/Setup!$B$17+INDEX('FD inverse'!$A$24:$BH$24,1,'FD mesh'!$B$15+1)*Setup!$B$22</f>
        <v>19.2673085898802</v>
      </c>
      <c r="AA827" s="0" t="n">
        <f aca="false">SUMPRODUCT('FD inverse'!$A$25:$BH$25,'FD mesh'!$B$84:$BI$84,$E826:$BL826)+'FD inverse'!$A$25*$C827/Setup!$B$17+INDEX('FD inverse'!$A$25:$BH$25,1,'FD mesh'!$B$15+1)*Setup!$B$22</f>
        <v>18.7003405497356</v>
      </c>
      <c r="AB827" s="0" t="n">
        <f aca="false">SUMPRODUCT('FD inverse'!$A$26:$BH$26,'FD mesh'!$B$84:$BI$84,$E826:$BL826)+'FD inverse'!$A$26*$C827/Setup!$B$17+INDEX('FD inverse'!$A$26:$BH$26,1,'FD mesh'!$B$15+1)*Setup!$B$22</f>
        <v>18.1347637025706</v>
      </c>
      <c r="AC827" s="0" t="n">
        <f aca="false">SUMPRODUCT('FD inverse'!$A$27:$BH$27,'FD mesh'!$B$84:$BI$84,$E826:$BL826)+'FD inverse'!$A$27*$C827/Setup!$B$17+INDEX('FD inverse'!$A$27:$BH$27,1,'FD mesh'!$B$15+1)*Setup!$B$22</f>
        <v>17.5703881548445</v>
      </c>
      <c r="AD827" s="0" t="n">
        <f aca="false">SUMPRODUCT('FD inverse'!$A$28:$BH$28,'FD mesh'!$B$84:$BI$84,$E826:$BL826)+'FD inverse'!$A$28*$C827/Setup!$B$17+INDEX('FD inverse'!$A$28:$BH$28,1,'FD mesh'!$B$15+1)*Setup!$B$22</f>
        <v>17.0070150822455</v>
      </c>
      <c r="AE827" s="0" t="n">
        <f aca="false">SUMPRODUCT('FD inverse'!$A$29:$BH$29,'FD mesh'!$B$84:$BI$84,$E826:$BL826)+'FD inverse'!$A$29*$C827/Setup!$B$17+INDEX('FD inverse'!$A$29:$BH$29,1,'FD mesh'!$B$15+1)*Setup!$B$22</f>
        <v>16.4444385135871</v>
      </c>
      <c r="AF827" s="0" t="n">
        <f aca="false">SUMPRODUCT('FD inverse'!$A$30:$BH$30,'FD mesh'!$B$84:$BI$84,$E826:$BL826)+'FD inverse'!$A$30*$C827/Setup!$B$17+INDEX('FD inverse'!$A$30:$BH$30,1,'FD mesh'!$B$15+1)*Setup!$B$22</f>
        <v>15.8824470756403</v>
      </c>
      <c r="AG827" s="0" t="n">
        <f aca="false">SUMPRODUCT('FD inverse'!$A$31:$BH$31,'FD mesh'!$B$84:$BI$84,$E826:$BL826)+'FD inverse'!$A$31*$C827/Setup!$B$17+INDEX('FD inverse'!$A$31:$BH$31,1,'FD mesh'!$B$15+1)*Setup!$B$22</f>
        <v>15.3208257069537</v>
      </c>
      <c r="AH827" s="0" t="n">
        <f aca="false">SUMPRODUCT('FD inverse'!$A$32:$BH$32,'FD mesh'!$B$84:$BI$84,$E826:$BL826)+'FD inverse'!$A$32*$C827/Setup!$B$17+INDEX('FD inverse'!$A$32:$BH$32,1,'FD mesh'!$B$15+1)*Setup!$B$22</f>
        <v>15.2972888896752</v>
      </c>
      <c r="AI827" s="0" t="n">
        <f aca="false">SUMPRODUCT('FD inverse'!$A$33:$BH$33,'FD mesh'!$B$84:$BI$84,$E826:$BL826)+'FD inverse'!$A$33*$C827/Setup!$B$17+INDEX('FD inverse'!$A$33:$BH$33,1,'FD mesh'!$B$15+1)*Setup!$B$22</f>
        <v>15.2739990544375</v>
      </c>
      <c r="AJ827" s="0" t="n">
        <f aca="false">SUMPRODUCT('FD inverse'!$A$34:$BH$34,'FD mesh'!$B$84:$BI$84,$E826:$BL826)+'FD inverse'!$A$34*$C827/Setup!$B$17+INDEX('FD inverse'!$A$34:$BH$34,1,'FD mesh'!$B$15+1)*Setup!$B$22</f>
        <v>15.2509392238934</v>
      </c>
      <c r="AK827" s="0" t="n">
        <f aca="false">SUMPRODUCT('FD inverse'!$A$35:$BH$35,'FD mesh'!$B$84:$BI$84,$E826:$BL826)+'FD inverse'!$A$35*$C827/Setup!$B$17+INDEX('FD inverse'!$A$35:$BH$35,1,'FD mesh'!$B$15+1)*Setup!$B$22</f>
        <v>15.2280918324717</v>
      </c>
      <c r="AL827" s="0" t="n">
        <f aca="false">SUMPRODUCT('FD inverse'!$A$36:$BH$36,'FD mesh'!$B$84:$BI$84,$E826:$BL826)+'FD inverse'!$A$36*$C827/Setup!$B$17+INDEX('FD inverse'!$A$36:$BH$36,1,'FD mesh'!$B$15+1)*Setup!$B$22</f>
        <v>15.2054388664526</v>
      </c>
      <c r="AM827" s="0" t="n">
        <f aca="false">SUMPRODUCT('FD inverse'!$A$37:$BH$37,'FD mesh'!$B$84:$BI$84,$E826:$BL826)+'FD inverse'!$A$37*$C827/Setup!$B$17+INDEX('FD inverse'!$A$37:$BH$37,1,'FD mesh'!$B$15+1)*Setup!$B$22</f>
        <v>15.1829619801288</v>
      </c>
      <c r="AN827" s="0" t="n">
        <f aca="false">SUMPRODUCT('FD inverse'!$A$38:$BH$38,'FD mesh'!$B$84:$BI$84,$E826:$BL826)+'FD inverse'!$A$38*$C827/Setup!$B$17+INDEX('FD inverse'!$A$38:$BH$38,1,'FD mesh'!$B$15+1)*Setup!$B$22</f>
        <v>15.1606425901112</v>
      </c>
      <c r="AO827" s="0" t="n">
        <f aca="false">SUMPRODUCT('FD inverse'!$A$39:$BH$39,'FD mesh'!$B$84:$BI$84,$E826:$BL826)+'FD inverse'!$A$39*$C827/Setup!$B$17+INDEX('FD inverse'!$A$39:$BH$39,1,'FD mesh'!$B$15+1)*Setup!$B$22</f>
        <v>15.1384619498635</v>
      </c>
      <c r="AP827" s="0" t="n">
        <f aca="false">SUMPRODUCT('FD inverse'!$A$40:$BH$40,'FD mesh'!$B$84:$BI$84,$E826:$BL826)+'FD inverse'!$A$40*$C827/Setup!$B$17+INDEX('FD inverse'!$A$40:$BH$40,1,'FD mesh'!$B$15+1)*Setup!$B$22</f>
        <v>15.1164012065742</v>
      </c>
      <c r="AQ827" s="0" t="n">
        <f aca="false">SUMPRODUCT('FD inverse'!$A$41:$BH$41,'FD mesh'!$B$84:$BI$84,$E826:$BL826)+'FD inverse'!$A$41*$C827/Setup!$B$17+INDEX('FD inverse'!$A$41:$BH$41,1,'FD mesh'!$B$15+1)*Setup!$B$22</f>
        <v>15.0944414424824</v>
      </c>
      <c r="AR827" s="0" t="n">
        <f aca="false">SUMPRODUCT('FD inverse'!$A$42:$BH$42,'FD mesh'!$B$84:$BI$84,$E826:$BL826)+'FD inverse'!$A$42*$C827/Setup!$B$17+INDEX('FD inverse'!$A$42:$BH$42,1,'FD mesh'!$B$15+1)*Setup!$B$22</f>
        <v>15.072563702783</v>
      </c>
      <c r="AS827" s="0" t="n">
        <f aca="false">SUMPRODUCT('FD inverse'!$A$43:$BH$43,'FD mesh'!$B$84:$BI$84,$E826:$BL826)+'FD inverse'!$A$43*$C827/Setup!$B$17+INDEX('FD inverse'!$A$43:$BH$43,1,'FD mesh'!$B$15+1)*Setup!$B$22</f>
        <v>0</v>
      </c>
      <c r="AT827" s="0" t="n">
        <f aca="false">SUMPRODUCT('FD inverse'!$A$44:$BH$44,'FD mesh'!$B$84:$BI$84,$E826:$BL826)+'FD inverse'!$A$44*$C827/Setup!$B$17+INDEX('FD inverse'!$A$44:$BH$44,1,'FD mesh'!$B$15+1)*Setup!$B$22</f>
        <v>0</v>
      </c>
      <c r="AU827" s="0" t="n">
        <f aca="false">SUMPRODUCT('FD inverse'!$A$45:$BH$45,'FD mesh'!$B$84:$BI$84,$E826:$BL826)+'FD inverse'!$A$45*$C827/Setup!$B$17+INDEX('FD inverse'!$A$45:$BH$45,1,'FD mesh'!$B$15+1)*Setup!$B$22</f>
        <v>0</v>
      </c>
      <c r="AV827" s="0" t="n">
        <f aca="false">SUMPRODUCT('FD inverse'!$A$46:$BH$46,'FD mesh'!$B$84:$BI$84,$E826:$BL826)+'FD inverse'!$A$46*$C827/Setup!$B$17+INDEX('FD inverse'!$A$46:$BH$46,1,'FD mesh'!$B$15+1)*Setup!$B$22</f>
        <v>0</v>
      </c>
      <c r="AW827" s="0" t="n">
        <f aca="false">SUMPRODUCT('FD inverse'!$A$47:$BH$47,'FD mesh'!$B$84:$BI$84,$E826:$BL826)+'FD inverse'!$A$47*$C827/Setup!$B$17+INDEX('FD inverse'!$A$47:$BH$47,1,'FD mesh'!$B$15+1)*Setup!$B$22</f>
        <v>0</v>
      </c>
      <c r="AX827" s="0" t="n">
        <f aca="false">SUMPRODUCT('FD inverse'!$A$48:$BH$48,'FD mesh'!$B$84:$BI$84,$E826:$BL826)+'FD inverse'!$A$48*$C827/Setup!$B$17+INDEX('FD inverse'!$A$48:$BH$48,1,'FD mesh'!$B$15+1)*Setup!$B$22</f>
        <v>0</v>
      </c>
      <c r="AY827" s="0" t="n">
        <f aca="false">SUMPRODUCT('FD inverse'!$A$49:$BH$49,'FD mesh'!$B$84:$BI$84,$E826:$BL826)+'FD inverse'!$A$49*$C827/Setup!$B$17+INDEX('FD inverse'!$A$49:$BH$49,1,'FD mesh'!$B$15+1)*Setup!$B$22</f>
        <v>0</v>
      </c>
      <c r="AZ827" s="0" t="n">
        <f aca="false">SUMPRODUCT('FD inverse'!$A$50:$BH$50,'FD mesh'!$B$84:$BI$84,$E826:$BL826)+'FD inverse'!$A$50*$C827/Setup!$B$17+INDEX('FD inverse'!$A$50:$BH$50,1,'FD mesh'!$B$15+1)*Setup!$B$22</f>
        <v>0</v>
      </c>
      <c r="BA827" s="0" t="n">
        <f aca="false">SUMPRODUCT('FD inverse'!$A$51:$BH$51,'FD mesh'!$B$84:$BI$84,$E826:$BL826)+'FD inverse'!$A$51*$C827/Setup!$B$17+INDEX('FD inverse'!$A$51:$BH$51,1,'FD mesh'!$B$15+1)*Setup!$B$22</f>
        <v>0</v>
      </c>
      <c r="BB827" s="0" t="n">
        <f aca="false">SUMPRODUCT('FD inverse'!$A$52:$BH$52,'FD mesh'!$B$84:$BI$84,$E826:$BL826)+'FD inverse'!$A$52*$C827/Setup!$B$17+INDEX('FD inverse'!$A$52:$BH$52,1,'FD mesh'!$B$15+1)*Setup!$B$22</f>
        <v>0</v>
      </c>
      <c r="BC827" s="0" t="n">
        <f aca="false">SUMPRODUCT('FD inverse'!$A$53:$BH$53,'FD mesh'!$B$84:$BI$84,$E826:$BL826)+'FD inverse'!$A$53*$C827/Setup!$B$17+INDEX('FD inverse'!$A$53:$BH$53,1,'FD mesh'!$B$15+1)*Setup!$B$22</f>
        <v>0</v>
      </c>
      <c r="BD827" s="0" t="n">
        <f aca="false">SUMPRODUCT('FD inverse'!$A$54:$BH$54,'FD mesh'!$B$84:$BI$84,$E826:$BL826)+'FD inverse'!$A$54*$C827/Setup!$B$17+INDEX('FD inverse'!$A$54:$BH$54,1,'FD mesh'!$B$15+1)*Setup!$B$22</f>
        <v>0</v>
      </c>
      <c r="BE827" s="0" t="n">
        <f aca="false">SUMPRODUCT('FD inverse'!$A$55:$BH$55,'FD mesh'!$B$84:$BI$84,$E826:$BL826)+'FD inverse'!$A$55*$C827/Setup!$B$17+INDEX('FD inverse'!$A$55:$BH$55,1,'FD mesh'!$B$15+1)*Setup!$B$22</f>
        <v>0</v>
      </c>
      <c r="BF827" s="0" t="n">
        <f aca="false">SUMPRODUCT('FD inverse'!$A$56:$BH$56,'FD mesh'!$B$84:$BI$84,$E826:$BL826)+'FD inverse'!$A$56*$C827/Setup!$B$17+INDEX('FD inverse'!$A$56:$BH$56,1,'FD mesh'!$B$15+1)*Setup!$B$22</f>
        <v>0</v>
      </c>
      <c r="BG827" s="0" t="n">
        <f aca="false">SUMPRODUCT('FD inverse'!$A$57:$BH$57,'FD mesh'!$B$84:$BI$84,$E826:$BL826)+'FD inverse'!$A$57*$C827/Setup!$B$17+INDEX('FD inverse'!$A$57:$BH$57,1,'FD mesh'!$B$15+1)*Setup!$B$22</f>
        <v>0</v>
      </c>
      <c r="BH827" s="0" t="n">
        <f aca="false">SUMPRODUCT('FD inverse'!$A$58:$BH$58,'FD mesh'!$B$84:$BI$84,$E826:$BL826)+'FD inverse'!$A$58*$C827/Setup!$B$17+INDEX('FD inverse'!$A$58:$BH$58,1,'FD mesh'!$B$15+1)*Setup!$B$22</f>
        <v>0</v>
      </c>
      <c r="BI827" s="0" t="n">
        <f aca="false">SUMPRODUCT('FD inverse'!$A$59:$BH$59,'FD mesh'!$B$84:$BI$84,$E826:$BL826)+'FD inverse'!$A$59*$C827/Setup!$B$17+INDEX('FD inverse'!$A$59:$BH$59,1,'FD mesh'!$B$15+1)*Setup!$B$22</f>
        <v>0</v>
      </c>
      <c r="BJ827" s="0" t="n">
        <f aca="false">SUMPRODUCT('FD inverse'!$A$60:$BH$60,'FD mesh'!$B$84:$BI$84,$E826:$BL826)+'FD inverse'!$A$60*$C827/Setup!$B$17+INDEX('FD inverse'!$A$60:$BH$60,1,'FD mesh'!$B$15+1)*Setup!$B$22</f>
        <v>0</v>
      </c>
      <c r="BK827" s="0" t="n">
        <f aca="false">SUMPRODUCT('FD inverse'!$A$61:$BH$61,'FD mesh'!$B$84:$BI$84,$E826:$BL826)+'FD inverse'!$A$61*$C827/Setup!$B$17+INDEX('FD inverse'!$A$61:$BH$61,1,'FD mesh'!$B$15+1)*Setup!$B$22</f>
        <v>0</v>
      </c>
      <c r="BL827" s="0" t="n">
        <f aca="false">SUMPRODUCT('FD inverse'!$A$62:$BH$62,'FD mesh'!$B$84:$BI$84,$E826:$BL826)+'FD inverse'!$A$62*$C827/Setup!$B$17+INDEX('FD inverse'!$A$62:$BH$62,1,'FD mesh'!$B$15+1)*Setup!$B$22</f>
        <v>0</v>
      </c>
    </row>
    <row r="828" customFormat="false" ht="15" hidden="false" customHeight="false" outlineLevel="0" collapsed="false">
      <c r="A828" s="0" t="n">
        <v>823</v>
      </c>
      <c r="B828" s="0" t="n">
        <f aca="false">A828*Setup!$B$11/3600</f>
        <v>68.5833333333333</v>
      </c>
      <c r="C828" s="0" t="n">
        <f aca="false">Setup!$B$7+Setup!$B$8*COS(2*PI()*(B828-Setup!$B$9)/24)</f>
        <v>25.4497521531348</v>
      </c>
      <c r="D828" s="0" t="n">
        <f aca="false">(C828-E828)/Setup!$B$17</f>
        <v>3.69680373667828</v>
      </c>
      <c r="E828" s="0" t="n">
        <f aca="false">SUMPRODUCT('FD inverse'!$A$3:$BH$3,'FD mesh'!$B$84:$BI$84,$E827:$BL827)+'FD inverse'!$A$3*$C828/Setup!$B$17+INDEX('FD inverse'!$A$3:$BH$3,1,'FD mesh'!$B$15+1)*Setup!$B$22</f>
        <v>24.9691676673666</v>
      </c>
      <c r="F828" s="0" t="n">
        <f aca="false">SUMPRODUCT('FD inverse'!$A$4:$BH$4,'FD mesh'!$B$84:$BI$84,$E827:$BL827)+'FD inverse'!$A$4*$C828/Setup!$B$17+INDEX('FD inverse'!$A$4:$BH$4,1,'FD mesh'!$B$15+1)*Setup!$B$22</f>
        <v>24.8493640603677</v>
      </c>
      <c r="G828" s="0" t="n">
        <f aca="false">SUMPRODUCT('FD inverse'!$A$5:$BH$5,'FD mesh'!$B$84:$BI$84,$E827:$BL827)+'FD inverse'!$A$5*$C828/Setup!$B$17+INDEX('FD inverse'!$A$5:$BH$5,1,'FD mesh'!$B$15+1)*Setup!$B$22</f>
        <v>24.7135106384669</v>
      </c>
      <c r="H828" s="0" t="n">
        <f aca="false">SUMPRODUCT('FD inverse'!$A$6:$BH$6,'FD mesh'!$B$84:$BI$84,$E827:$BL827)+'FD inverse'!$A$6*$C828/Setup!$B$17+INDEX('FD inverse'!$A$6:$BH$6,1,'FD mesh'!$B$15+1)*Setup!$B$22</f>
        <v>24.2357847897702</v>
      </c>
      <c r="I828" s="0" t="n">
        <f aca="false">SUMPRODUCT('FD inverse'!$A$7:$BH$7,'FD mesh'!$B$84:$BI$84,$E827:$BL827)+'FD inverse'!$A$7*$C828/Setup!$B$17+INDEX('FD inverse'!$A$7:$BH$7,1,'FD mesh'!$B$15+1)*Setup!$B$22</f>
        <v>24.1925411628424</v>
      </c>
      <c r="J828" s="0" t="n">
        <f aca="false">SUMPRODUCT('FD inverse'!$A$8:$BH$8,'FD mesh'!$B$84:$BI$84,$E827:$BL827)+'FD inverse'!$A$8*$C828/Setup!$B$17+INDEX('FD inverse'!$A$8:$BH$8,1,'FD mesh'!$B$15+1)*Setup!$B$22</f>
        <v>24.1486378172904</v>
      </c>
      <c r="K828" s="0" t="n">
        <f aca="false">SUMPRODUCT('FD inverse'!$A$9:$BH$9,'FD mesh'!$B$84:$BI$84,$E827:$BL827)+'FD inverse'!$A$9*$C828/Setup!$B$17+INDEX('FD inverse'!$A$9:$BH$9,1,'FD mesh'!$B$15+1)*Setup!$B$22</f>
        <v>24.1051997268441</v>
      </c>
      <c r="L828" s="0" t="n">
        <f aca="false">SUMPRODUCT('FD inverse'!$A$10:$BH$10,'FD mesh'!$B$84:$BI$84,$E827:$BL827)+'FD inverse'!$A$10*$C828/Setup!$B$17+INDEX('FD inverse'!$A$10:$BH$10,1,'FD mesh'!$B$15+1)*Setup!$B$22</f>
        <v>24.0632067813678</v>
      </c>
      <c r="M828" s="0" t="n">
        <f aca="false">SUMPRODUCT('FD inverse'!$A$11:$BH$11,'FD mesh'!$B$84:$BI$84,$E827:$BL827)+'FD inverse'!$A$11*$C828/Setup!$B$17+INDEX('FD inverse'!$A$11:$BH$11,1,'FD mesh'!$B$15+1)*Setup!$B$22</f>
        <v>24.023497974812</v>
      </c>
      <c r="N828" s="0" t="n">
        <f aca="false">SUMPRODUCT('FD inverse'!$A$12:$BH$12,'FD mesh'!$B$84:$BI$84,$E827:$BL827)+'FD inverse'!$A$12*$C828/Setup!$B$17+INDEX('FD inverse'!$A$12:$BH$12,1,'FD mesh'!$B$15+1)*Setup!$B$22</f>
        <v>23.9867753915093</v>
      </c>
      <c r="O828" s="0" t="n">
        <f aca="false">SUMPRODUCT('FD inverse'!$A$13:$BH$13,'FD mesh'!$B$84:$BI$84,$E827:$BL827)+'FD inverse'!$A$13*$C828/Setup!$B$17+INDEX('FD inverse'!$A$13:$BH$13,1,'FD mesh'!$B$15+1)*Setup!$B$22</f>
        <v>23.9536078543422</v>
      </c>
      <c r="P828" s="0" t="n">
        <f aca="false">SUMPRODUCT('FD inverse'!$A$14:$BH$14,'FD mesh'!$B$84:$BI$84,$E827:$BL827)+'FD inverse'!$A$14*$C828/Setup!$B$17+INDEX('FD inverse'!$A$14:$BH$14,1,'FD mesh'!$B$15+1)*Setup!$B$22</f>
        <v>23.9244341206661</v>
      </c>
      <c r="Q828" s="0" t="n">
        <f aca="false">SUMPRODUCT('FD inverse'!$A$15:$BH$15,'FD mesh'!$B$84:$BI$84,$E827:$BL827)+'FD inverse'!$A$15*$C828/Setup!$B$17+INDEX('FD inverse'!$A$15:$BH$15,1,'FD mesh'!$B$15+1)*Setup!$B$22</f>
        <v>23.8995655335881</v>
      </c>
      <c r="R828" s="0" t="n">
        <f aca="false">SUMPRODUCT('FD inverse'!$A$16:$BH$16,'FD mesh'!$B$84:$BI$84,$E827:$BL827)+'FD inverse'!$A$16*$C828/Setup!$B$17+INDEX('FD inverse'!$A$16:$BH$16,1,'FD mesh'!$B$15+1)*Setup!$B$22</f>
        <v>23.8791880573571</v>
      </c>
      <c r="S828" s="0" t="n">
        <f aca="false">SUMPRODUCT('FD inverse'!$A$17:$BH$17,'FD mesh'!$B$84:$BI$84,$E827:$BL827)+'FD inverse'!$A$17*$C828/Setup!$B$17+INDEX('FD inverse'!$A$17:$BH$17,1,'FD mesh'!$B$15+1)*Setup!$B$22</f>
        <v>23.2959217298348</v>
      </c>
      <c r="T828" s="0" t="n">
        <f aca="false">SUMPRODUCT('FD inverse'!$A$18:$BH$18,'FD mesh'!$B$84:$BI$84,$E827:$BL827)+'FD inverse'!$A$18*$C828/Setup!$B$17+INDEX('FD inverse'!$A$18:$BH$18,1,'FD mesh'!$B$15+1)*Setup!$B$22</f>
        <v>22.7149157907829</v>
      </c>
      <c r="U828" s="0" t="n">
        <f aca="false">SUMPRODUCT('FD inverse'!$A$19:$BH$19,'FD mesh'!$B$84:$BI$84,$E827:$BL827)+'FD inverse'!$A$19*$C828/Setup!$B$17+INDEX('FD inverse'!$A$19:$BH$19,1,'FD mesh'!$B$15+1)*Setup!$B$22</f>
        <v>22.136131324692</v>
      </c>
      <c r="V828" s="0" t="n">
        <f aca="false">SUMPRODUCT('FD inverse'!$A$20:$BH$20,'FD mesh'!$B$84:$BI$84,$E827:$BL827)+'FD inverse'!$A$20*$C828/Setup!$B$17+INDEX('FD inverse'!$A$20:$BH$20,1,'FD mesh'!$B$15+1)*Setup!$B$22</f>
        <v>21.5595036768488</v>
      </c>
      <c r="W828" s="0" t="n">
        <f aca="false">SUMPRODUCT('FD inverse'!$A$21:$BH$21,'FD mesh'!$B$84:$BI$84,$E827:$BL827)+'FD inverse'!$A$21*$C828/Setup!$B$17+INDEX('FD inverse'!$A$21:$BH$21,1,'FD mesh'!$B$15+1)*Setup!$B$22</f>
        <v>20.984944798011</v>
      </c>
      <c r="X828" s="0" t="n">
        <f aca="false">SUMPRODUCT('FD inverse'!$A$22:$BH$22,'FD mesh'!$B$84:$BI$84,$E827:$BL827)+'FD inverse'!$A$22*$C828/Setup!$B$17+INDEX('FD inverse'!$A$22:$BH$22,1,'FD mesh'!$B$15+1)*Setup!$B$22</f>
        <v>20.4123455053324</v>
      </c>
      <c r="Y828" s="0" t="n">
        <f aca="false">SUMPRODUCT('FD inverse'!$A$23:$BH$23,'FD mesh'!$B$84:$BI$84,$E827:$BL827)+'FD inverse'!$A$23*$C828/Setup!$B$17+INDEX('FD inverse'!$A$23:$BH$23,1,'FD mesh'!$B$15+1)*Setup!$B$22</f>
        <v>19.8415776628701</v>
      </c>
      <c r="Z828" s="0" t="n">
        <f aca="false">SUMPRODUCT('FD inverse'!$A$24:$BH$24,'FD mesh'!$B$84:$BI$84,$E827:$BL827)+'FD inverse'!$A$24*$C828/Setup!$B$17+INDEX('FD inverse'!$A$24:$BH$24,1,'FD mesh'!$B$15+1)*Setup!$B$22</f>
        <v>19.2724962858529</v>
      </c>
      <c r="AA828" s="0" t="n">
        <f aca="false">SUMPRODUCT('FD inverse'!$A$25:$BH$25,'FD mesh'!$B$84:$BI$84,$E827:$BL827)+'FD inverse'!$A$25*$C828/Setup!$B$17+INDEX('FD inverse'!$A$25:$BH$25,1,'FD mesh'!$B$15+1)*Setup!$B$22</f>
        <v>18.7049415736505</v>
      </c>
      <c r="AB828" s="0" t="n">
        <f aca="false">SUMPRODUCT('FD inverse'!$A$26:$BH$26,'FD mesh'!$B$84:$BI$84,$E827:$BL827)+'FD inverse'!$A$26*$C828/Setup!$B$17+INDEX('FD inverse'!$A$26:$BH$26,1,'FD mesh'!$B$15+1)*Setup!$B$22</f>
        <v>18.1387408770574</v>
      </c>
      <c r="AC828" s="0" t="n">
        <f aca="false">SUMPRODUCT('FD inverse'!$A$27:$BH$27,'FD mesh'!$B$84:$BI$84,$E827:$BL827)+'FD inverse'!$A$27*$C828/Setup!$B$17+INDEX('FD inverse'!$A$27:$BH$27,1,'FD mesh'!$B$15+1)*Setup!$B$22</f>
        <v>17.5737106060991</v>
      </c>
      <c r="AD828" s="0" t="n">
        <f aca="false">SUMPRODUCT('FD inverse'!$A$28:$BH$28,'FD mesh'!$B$84:$BI$84,$E827:$BL827)+'FD inverse'!$A$28*$C828/Setup!$B$17+INDEX('FD inverse'!$A$28:$BH$28,1,'FD mesh'!$B$15+1)*Setup!$B$22</f>
        <v>17.0096580850813</v>
      </c>
      <c r="AE828" s="0" t="n">
        <f aca="false">SUMPRODUCT('FD inverse'!$A$29:$BH$29,'FD mesh'!$B$84:$BI$84,$E827:$BL827)+'FD inverse'!$A$29*$C828/Setup!$B$17+INDEX('FD inverse'!$A$29:$BH$29,1,'FD mesh'!$B$15+1)*Setup!$B$22</f>
        <v>16.446383362041</v>
      </c>
      <c r="AF828" s="0" t="n">
        <f aca="false">SUMPRODUCT('FD inverse'!$A$30:$BH$30,'FD mesh'!$B$84:$BI$84,$E827:$BL827)+'FD inverse'!$A$30*$C828/Setup!$B$17+INDEX('FD inverse'!$A$30:$BH$30,1,'FD mesh'!$B$15+1)*Setup!$B$22</f>
        <v>15.8836809801171</v>
      </c>
      <c r="AG828" s="0" t="n">
        <f aca="false">SUMPRODUCT('FD inverse'!$A$31:$BH$31,'FD mesh'!$B$84:$BI$84,$E827:$BL827)+'FD inverse'!$A$31*$C828/Setup!$B$17+INDEX('FD inverse'!$A$31:$BH$31,1,'FD mesh'!$B$15+1)*Setup!$B$22</f>
        <v>15.3213417186535</v>
      </c>
      <c r="AH828" s="0" t="n">
        <f aca="false">SUMPRODUCT('FD inverse'!$A$32:$BH$32,'FD mesh'!$B$84:$BI$84,$E827:$BL827)+'FD inverse'!$A$32*$C828/Setup!$B$17+INDEX('FD inverse'!$A$32:$BH$32,1,'FD mesh'!$B$15+1)*Setup!$B$22</f>
        <v>15.2977736246488</v>
      </c>
      <c r="AI828" s="0" t="n">
        <f aca="false">SUMPRODUCT('FD inverse'!$A$33:$BH$33,'FD mesh'!$B$84:$BI$84,$E827:$BL827)+'FD inverse'!$A$33*$C828/Setup!$B$17+INDEX('FD inverse'!$A$33:$BH$33,1,'FD mesh'!$B$15+1)*Setup!$B$22</f>
        <v>15.2744509146527</v>
      </c>
      <c r="AJ828" s="0" t="n">
        <f aca="false">SUMPRODUCT('FD inverse'!$A$34:$BH$34,'FD mesh'!$B$84:$BI$84,$E827:$BL827)+'FD inverse'!$A$34*$C828/Setup!$B$17+INDEX('FD inverse'!$A$34:$BH$34,1,'FD mesh'!$B$15+1)*Setup!$B$22</f>
        <v>15.2513569467053</v>
      </c>
      <c r="AK828" s="0" t="n">
        <f aca="false">SUMPRODUCT('FD inverse'!$A$35:$BH$35,'FD mesh'!$B$84:$BI$84,$E827:$BL827)+'FD inverse'!$A$35*$C828/Setup!$B$17+INDEX('FD inverse'!$A$35:$BH$35,1,'FD mesh'!$B$15+1)*Setup!$B$22</f>
        <v>15.2284744396669</v>
      </c>
      <c r="AL828" s="0" t="n">
        <f aca="false">SUMPRODUCT('FD inverse'!$A$36:$BH$36,'FD mesh'!$B$84:$BI$84,$E827:$BL827)+'FD inverse'!$A$36*$C828/Setup!$B$17+INDEX('FD inverse'!$A$36:$BH$36,1,'FD mesh'!$B$15+1)*Setup!$B$22</f>
        <v>15.2057856172032</v>
      </c>
      <c r="AM828" s="0" t="n">
        <f aca="false">SUMPRODUCT('FD inverse'!$A$37:$BH$37,'FD mesh'!$B$84:$BI$84,$E827:$BL827)+'FD inverse'!$A$37*$C828/Setup!$B$17+INDEX('FD inverse'!$A$37:$BH$37,1,'FD mesh'!$B$15+1)*Setup!$B$22</f>
        <v>15.1832723279564</v>
      </c>
      <c r="AN828" s="0" t="n">
        <f aca="false">SUMPRODUCT('FD inverse'!$A$38:$BH$38,'FD mesh'!$B$84:$BI$84,$E827:$BL827)+'FD inverse'!$A$38*$C828/Setup!$B$17+INDEX('FD inverse'!$A$38:$BH$38,1,'FD mesh'!$B$15+1)*Setup!$B$22</f>
        <v>15.1609161439282</v>
      </c>
      <c r="AO828" s="0" t="n">
        <f aca="false">SUMPRODUCT('FD inverse'!$A$39:$BH$39,'FD mesh'!$B$84:$BI$84,$E827:$BL827)+'FD inverse'!$A$39*$C828/Setup!$B$17+INDEX('FD inverse'!$A$39:$BH$39,1,'FD mesh'!$B$15+1)*Setup!$B$22</f>
        <v>15.138698439143</v>
      </c>
      <c r="AP828" s="0" t="n">
        <f aca="false">SUMPRODUCT('FD inverse'!$A$40:$BH$40,'FD mesh'!$B$84:$BI$84,$E827:$BL827)+'FD inverse'!$A$40*$C828/Setup!$B$17+INDEX('FD inverse'!$A$40:$BH$40,1,'FD mesh'!$B$15+1)*Setup!$B$22</f>
        <v>15.1166004506781</v>
      </c>
      <c r="AQ828" s="0" t="n">
        <f aca="false">SUMPRODUCT('FD inverse'!$A$41:$BH$41,'FD mesh'!$B$84:$BI$84,$E827:$BL827)+'FD inverse'!$A$41*$C828/Setup!$B$17+INDEX('FD inverse'!$A$41:$BH$41,1,'FD mesh'!$B$15+1)*Setup!$B$22</f>
        <v>15.0946033241679</v>
      </c>
      <c r="AR828" s="0" t="n">
        <f aca="false">SUMPRODUCT('FD inverse'!$A$42:$BH$42,'FD mesh'!$B$84:$BI$84,$E827:$BL827)+'FD inverse'!$A$42*$C828/Setup!$B$17+INDEX('FD inverse'!$A$42:$BH$42,1,'FD mesh'!$B$15+1)*Setup!$B$22</f>
        <v>15.0726881458956</v>
      </c>
      <c r="AS828" s="0" t="n">
        <f aca="false">SUMPRODUCT('FD inverse'!$A$43:$BH$43,'FD mesh'!$B$84:$BI$84,$E827:$BL827)+'FD inverse'!$A$43*$C828/Setup!$B$17+INDEX('FD inverse'!$A$43:$BH$43,1,'FD mesh'!$B$15+1)*Setup!$B$22</f>
        <v>0</v>
      </c>
      <c r="AT828" s="0" t="n">
        <f aca="false">SUMPRODUCT('FD inverse'!$A$44:$BH$44,'FD mesh'!$B$84:$BI$84,$E827:$BL827)+'FD inverse'!$A$44*$C828/Setup!$B$17+INDEX('FD inverse'!$A$44:$BH$44,1,'FD mesh'!$B$15+1)*Setup!$B$22</f>
        <v>0</v>
      </c>
      <c r="AU828" s="0" t="n">
        <f aca="false">SUMPRODUCT('FD inverse'!$A$45:$BH$45,'FD mesh'!$B$84:$BI$84,$E827:$BL827)+'FD inverse'!$A$45*$C828/Setup!$B$17+INDEX('FD inverse'!$A$45:$BH$45,1,'FD mesh'!$B$15+1)*Setup!$B$22</f>
        <v>0</v>
      </c>
      <c r="AV828" s="0" t="n">
        <f aca="false">SUMPRODUCT('FD inverse'!$A$46:$BH$46,'FD mesh'!$B$84:$BI$84,$E827:$BL827)+'FD inverse'!$A$46*$C828/Setup!$B$17+INDEX('FD inverse'!$A$46:$BH$46,1,'FD mesh'!$B$15+1)*Setup!$B$22</f>
        <v>0</v>
      </c>
      <c r="AW828" s="0" t="n">
        <f aca="false">SUMPRODUCT('FD inverse'!$A$47:$BH$47,'FD mesh'!$B$84:$BI$84,$E827:$BL827)+'FD inverse'!$A$47*$C828/Setup!$B$17+INDEX('FD inverse'!$A$47:$BH$47,1,'FD mesh'!$B$15+1)*Setup!$B$22</f>
        <v>0</v>
      </c>
      <c r="AX828" s="0" t="n">
        <f aca="false">SUMPRODUCT('FD inverse'!$A$48:$BH$48,'FD mesh'!$B$84:$BI$84,$E827:$BL827)+'FD inverse'!$A$48*$C828/Setup!$B$17+INDEX('FD inverse'!$A$48:$BH$48,1,'FD mesh'!$B$15+1)*Setup!$B$22</f>
        <v>0</v>
      </c>
      <c r="AY828" s="0" t="n">
        <f aca="false">SUMPRODUCT('FD inverse'!$A$49:$BH$49,'FD mesh'!$B$84:$BI$84,$E827:$BL827)+'FD inverse'!$A$49*$C828/Setup!$B$17+INDEX('FD inverse'!$A$49:$BH$49,1,'FD mesh'!$B$15+1)*Setup!$B$22</f>
        <v>0</v>
      </c>
      <c r="AZ828" s="0" t="n">
        <f aca="false">SUMPRODUCT('FD inverse'!$A$50:$BH$50,'FD mesh'!$B$84:$BI$84,$E827:$BL827)+'FD inverse'!$A$50*$C828/Setup!$B$17+INDEX('FD inverse'!$A$50:$BH$50,1,'FD mesh'!$B$15+1)*Setup!$B$22</f>
        <v>0</v>
      </c>
      <c r="BA828" s="0" t="n">
        <f aca="false">SUMPRODUCT('FD inverse'!$A$51:$BH$51,'FD mesh'!$B$84:$BI$84,$E827:$BL827)+'FD inverse'!$A$51*$C828/Setup!$B$17+INDEX('FD inverse'!$A$51:$BH$51,1,'FD mesh'!$B$15+1)*Setup!$B$22</f>
        <v>0</v>
      </c>
      <c r="BB828" s="0" t="n">
        <f aca="false">SUMPRODUCT('FD inverse'!$A$52:$BH$52,'FD mesh'!$B$84:$BI$84,$E827:$BL827)+'FD inverse'!$A$52*$C828/Setup!$B$17+INDEX('FD inverse'!$A$52:$BH$52,1,'FD mesh'!$B$15+1)*Setup!$B$22</f>
        <v>0</v>
      </c>
      <c r="BC828" s="0" t="n">
        <f aca="false">SUMPRODUCT('FD inverse'!$A$53:$BH$53,'FD mesh'!$B$84:$BI$84,$E827:$BL827)+'FD inverse'!$A$53*$C828/Setup!$B$17+INDEX('FD inverse'!$A$53:$BH$53,1,'FD mesh'!$B$15+1)*Setup!$B$22</f>
        <v>0</v>
      </c>
      <c r="BD828" s="0" t="n">
        <f aca="false">SUMPRODUCT('FD inverse'!$A$54:$BH$54,'FD mesh'!$B$84:$BI$84,$E827:$BL827)+'FD inverse'!$A$54*$C828/Setup!$B$17+INDEX('FD inverse'!$A$54:$BH$54,1,'FD mesh'!$B$15+1)*Setup!$B$22</f>
        <v>0</v>
      </c>
      <c r="BE828" s="0" t="n">
        <f aca="false">SUMPRODUCT('FD inverse'!$A$55:$BH$55,'FD mesh'!$B$84:$BI$84,$E827:$BL827)+'FD inverse'!$A$55*$C828/Setup!$B$17+INDEX('FD inverse'!$A$55:$BH$55,1,'FD mesh'!$B$15+1)*Setup!$B$22</f>
        <v>0</v>
      </c>
      <c r="BF828" s="0" t="n">
        <f aca="false">SUMPRODUCT('FD inverse'!$A$56:$BH$56,'FD mesh'!$B$84:$BI$84,$E827:$BL827)+'FD inverse'!$A$56*$C828/Setup!$B$17+INDEX('FD inverse'!$A$56:$BH$56,1,'FD mesh'!$B$15+1)*Setup!$B$22</f>
        <v>0</v>
      </c>
      <c r="BG828" s="0" t="n">
        <f aca="false">SUMPRODUCT('FD inverse'!$A$57:$BH$57,'FD mesh'!$B$84:$BI$84,$E827:$BL827)+'FD inverse'!$A$57*$C828/Setup!$B$17+INDEX('FD inverse'!$A$57:$BH$57,1,'FD mesh'!$B$15+1)*Setup!$B$22</f>
        <v>0</v>
      </c>
      <c r="BH828" s="0" t="n">
        <f aca="false">SUMPRODUCT('FD inverse'!$A$58:$BH$58,'FD mesh'!$B$84:$BI$84,$E827:$BL827)+'FD inverse'!$A$58*$C828/Setup!$B$17+INDEX('FD inverse'!$A$58:$BH$58,1,'FD mesh'!$B$15+1)*Setup!$B$22</f>
        <v>0</v>
      </c>
      <c r="BI828" s="0" t="n">
        <f aca="false">SUMPRODUCT('FD inverse'!$A$59:$BH$59,'FD mesh'!$B$84:$BI$84,$E827:$BL827)+'FD inverse'!$A$59*$C828/Setup!$B$17+INDEX('FD inverse'!$A$59:$BH$59,1,'FD mesh'!$B$15+1)*Setup!$B$22</f>
        <v>0</v>
      </c>
      <c r="BJ828" s="0" t="n">
        <f aca="false">SUMPRODUCT('FD inverse'!$A$60:$BH$60,'FD mesh'!$B$84:$BI$84,$E827:$BL827)+'FD inverse'!$A$60*$C828/Setup!$B$17+INDEX('FD inverse'!$A$60:$BH$60,1,'FD mesh'!$B$15+1)*Setup!$B$22</f>
        <v>0</v>
      </c>
      <c r="BK828" s="0" t="n">
        <f aca="false">SUMPRODUCT('FD inverse'!$A$61:$BH$61,'FD mesh'!$B$84:$BI$84,$E827:$BL827)+'FD inverse'!$A$61*$C828/Setup!$B$17+INDEX('FD inverse'!$A$61:$BH$61,1,'FD mesh'!$B$15+1)*Setup!$B$22</f>
        <v>0</v>
      </c>
      <c r="BL828" s="0" t="n">
        <f aca="false">SUMPRODUCT('FD inverse'!$A$62:$BH$62,'FD mesh'!$B$84:$BI$84,$E827:$BL827)+'FD inverse'!$A$62*$C828/Setup!$B$17+INDEX('FD inverse'!$A$62:$BH$62,1,'FD mesh'!$B$15+1)*Setup!$B$22</f>
        <v>0</v>
      </c>
    </row>
    <row r="829" customFormat="false" ht="15" hidden="false" customHeight="false" outlineLevel="0" collapsed="false">
      <c r="A829" s="0" t="n">
        <v>824</v>
      </c>
      <c r="B829" s="0" t="n">
        <f aca="false">A829*Setup!$B$11/3600</f>
        <v>68.6666666666667</v>
      </c>
      <c r="C829" s="0" t="n">
        <f aca="false">Setup!$B$7+Setup!$B$8*COS(2*PI()*(B829-Setup!$B$9)/24)</f>
        <v>25.3680805733027</v>
      </c>
      <c r="D829" s="0" t="n">
        <f aca="false">(C829-E829)/Setup!$B$17</f>
        <v>3.41989186093343</v>
      </c>
      <c r="E829" s="0" t="n">
        <f aca="false">SUMPRODUCT('FD inverse'!$A$3:$BH$3,'FD mesh'!$B$84:$BI$84,$E828:$BL828)+'FD inverse'!$A$3*$C829/Setup!$B$17+INDEX('FD inverse'!$A$3:$BH$3,1,'FD mesh'!$B$15+1)*Setup!$B$22</f>
        <v>24.9234946313813</v>
      </c>
      <c r="F829" s="0" t="n">
        <f aca="false">SUMPRODUCT('FD inverse'!$A$4:$BH$4,'FD mesh'!$B$84:$BI$84,$E828:$BL828)+'FD inverse'!$A$4*$C829/Setup!$B$17+INDEX('FD inverse'!$A$4:$BH$4,1,'FD mesh'!$B$15+1)*Setup!$B$22</f>
        <v>24.8118004523637</v>
      </c>
      <c r="G829" s="0" t="n">
        <f aca="false">SUMPRODUCT('FD inverse'!$A$5:$BH$5,'FD mesh'!$B$84:$BI$84,$E828:$BL828)+'FD inverse'!$A$5*$C829/Setup!$B$17+INDEX('FD inverse'!$A$5:$BH$5,1,'FD mesh'!$B$15+1)*Setup!$B$22</f>
        <v>24.6838026240387</v>
      </c>
      <c r="H829" s="0" t="n">
        <f aca="false">SUMPRODUCT('FD inverse'!$A$6:$BH$6,'FD mesh'!$B$84:$BI$84,$E828:$BL828)+'FD inverse'!$A$6*$C829/Setup!$B$17+INDEX('FD inverse'!$A$6:$BH$6,1,'FD mesh'!$B$15+1)*Setup!$B$22</f>
        <v>24.232067827013</v>
      </c>
      <c r="I829" s="0" t="n">
        <f aca="false">SUMPRODUCT('FD inverse'!$A$7:$BH$7,'FD mesh'!$B$84:$BI$84,$E828:$BL828)+'FD inverse'!$A$7*$C829/Setup!$B$17+INDEX('FD inverse'!$A$7:$BH$7,1,'FD mesh'!$B$15+1)*Setup!$B$22</f>
        <v>24.1909948471119</v>
      </c>
      <c r="J829" s="0" t="n">
        <f aca="false">SUMPRODUCT('FD inverse'!$A$8:$BH$8,'FD mesh'!$B$84:$BI$84,$E828:$BL828)+'FD inverse'!$A$8*$C829/Setup!$B$17+INDEX('FD inverse'!$A$8:$BH$8,1,'FD mesh'!$B$15+1)*Setup!$B$22</f>
        <v>24.1490095865438</v>
      </c>
      <c r="K829" s="0" t="n">
        <f aca="false">SUMPRODUCT('FD inverse'!$A$9:$BH$9,'FD mesh'!$B$84:$BI$84,$E828:$BL828)+'FD inverse'!$A$9*$C829/Setup!$B$17+INDEX('FD inverse'!$A$9:$BH$9,1,'FD mesh'!$B$15+1)*Setup!$B$22</f>
        <v>24.1072436588686</v>
      </c>
      <c r="L829" s="0" t="n">
        <f aca="false">SUMPRODUCT('FD inverse'!$A$10:$BH$10,'FD mesh'!$B$84:$BI$84,$E828:$BL828)+'FD inverse'!$A$10*$C829/Setup!$B$17+INDEX('FD inverse'!$A$10:$BH$10,1,'FD mesh'!$B$15+1)*Setup!$B$22</f>
        <v>24.066683590795</v>
      </c>
      <c r="M829" s="0" t="n">
        <f aca="false">SUMPRODUCT('FD inverse'!$A$11:$BH$11,'FD mesh'!$B$84:$BI$84,$E828:$BL828)+'FD inverse'!$A$11*$C829/Setup!$B$17+INDEX('FD inverse'!$A$11:$BH$11,1,'FD mesh'!$B$15+1)*Setup!$B$22</f>
        <v>24.0281747377226</v>
      </c>
      <c r="N829" s="0" t="n">
        <f aca="false">SUMPRODUCT('FD inverse'!$A$12:$BH$12,'FD mesh'!$B$84:$BI$84,$E828:$BL828)+'FD inverse'!$A$12*$C829/Setup!$B$17+INDEX('FD inverse'!$A$12:$BH$12,1,'FD mesh'!$B$15+1)*Setup!$B$22</f>
        <v>23.9924250368098</v>
      </c>
      <c r="O829" s="0" t="n">
        <f aca="false">SUMPRODUCT('FD inverse'!$A$13:$BH$13,'FD mesh'!$B$84:$BI$84,$E828:$BL828)+'FD inverse'!$A$13*$C829/Setup!$B$17+INDEX('FD inverse'!$A$13:$BH$13,1,'FD mesh'!$B$15+1)*Setup!$B$22</f>
        <v>23.9600084599682</v>
      </c>
      <c r="P829" s="0" t="n">
        <f aca="false">SUMPRODUCT('FD inverse'!$A$14:$BH$14,'FD mesh'!$B$84:$BI$84,$E828:$BL828)+'FD inverse'!$A$14*$C829/Setup!$B$17+INDEX('FD inverse'!$A$14:$BH$14,1,'FD mesh'!$B$15+1)*Setup!$B$22</f>
        <v>23.9313680516375</v>
      </c>
      <c r="Q829" s="0" t="n">
        <f aca="false">SUMPRODUCT('FD inverse'!$A$15:$BH$15,'FD mesh'!$B$84:$BI$84,$E828:$BL828)+'FD inverse'!$A$15*$C829/Setup!$B$17+INDEX('FD inverse'!$A$15:$BH$15,1,'FD mesh'!$B$15+1)*Setup!$B$22</f>
        <v>23.9068184580391</v>
      </c>
      <c r="R829" s="0" t="n">
        <f aca="false">SUMPRODUCT('FD inverse'!$A$16:$BH$16,'FD mesh'!$B$84:$BI$84,$E828:$BL828)+'FD inverse'!$A$16*$C829/Setup!$B$17+INDEX('FD inverse'!$A$16:$BH$16,1,'FD mesh'!$B$15+1)*Setup!$B$22</f>
        <v>23.8865478759162</v>
      </c>
      <c r="S829" s="0" t="n">
        <f aca="false">SUMPRODUCT('FD inverse'!$A$17:$BH$17,'FD mesh'!$B$84:$BI$84,$E828:$BL828)+'FD inverse'!$A$17*$C829/Setup!$B$17+INDEX('FD inverse'!$A$17:$BH$17,1,'FD mesh'!$B$15+1)*Setup!$B$22</f>
        <v>23.3032741079103</v>
      </c>
      <c r="T829" s="0" t="n">
        <f aca="false">SUMPRODUCT('FD inverse'!$A$18:$BH$18,'FD mesh'!$B$84:$BI$84,$E828:$BL828)+'FD inverse'!$A$18*$C829/Setup!$B$17+INDEX('FD inverse'!$A$18:$BH$18,1,'FD mesh'!$B$15+1)*Setup!$B$22</f>
        <v>22.722164039738</v>
      </c>
      <c r="U829" s="0" t="n">
        <f aca="false">SUMPRODUCT('FD inverse'!$A$19:$BH$19,'FD mesh'!$B$84:$BI$84,$E828:$BL828)+'FD inverse'!$A$19*$C829/Setup!$B$17+INDEX('FD inverse'!$A$19:$BH$19,1,'FD mesh'!$B$15+1)*Setup!$B$22</f>
        <v>22.1431870276867</v>
      </c>
      <c r="V829" s="0" t="n">
        <f aca="false">SUMPRODUCT('FD inverse'!$A$20:$BH$20,'FD mesh'!$B$84:$BI$84,$E828:$BL828)+'FD inverse'!$A$20*$C829/Setup!$B$17+INDEX('FD inverse'!$A$20:$BH$20,1,'FD mesh'!$B$15+1)*Setup!$B$22</f>
        <v>21.5662864082311</v>
      </c>
      <c r="W829" s="0" t="n">
        <f aca="false">SUMPRODUCT('FD inverse'!$A$21:$BH$21,'FD mesh'!$B$84:$BI$84,$E828:$BL828)+'FD inverse'!$A$21*$C829/Setup!$B$17+INDEX('FD inverse'!$A$21:$BH$21,1,'FD mesh'!$B$15+1)*Setup!$B$22</f>
        <v>20.9913818497251</v>
      </c>
      <c r="X829" s="0" t="n">
        <f aca="false">SUMPRODUCT('FD inverse'!$A$22:$BH$22,'FD mesh'!$B$84:$BI$84,$E828:$BL828)+'FD inverse'!$A$22*$C829/Setup!$B$17+INDEX('FD inverse'!$A$22:$BH$22,1,'FD mesh'!$B$15+1)*Setup!$B$22</f>
        <v>20.4183716235807</v>
      </c>
      <c r="Y829" s="0" t="n">
        <f aca="false">SUMPRODUCT('FD inverse'!$A$23:$BH$23,'FD mesh'!$B$84:$BI$84,$E828:$BL828)+'FD inverse'!$A$23*$C829/Setup!$B$17+INDEX('FD inverse'!$A$23:$BH$23,1,'FD mesh'!$B$15+1)*Setup!$B$22</f>
        <v>19.8471347979493</v>
      </c>
      <c r="Z829" s="0" t="n">
        <f aca="false">SUMPRODUCT('FD inverse'!$A$24:$BH$24,'FD mesh'!$B$84:$BI$84,$E828:$BL828)+'FD inverse'!$A$24*$C829/Setup!$B$17+INDEX('FD inverse'!$A$24:$BH$24,1,'FD mesh'!$B$15+1)*Setup!$B$22</f>
        <v>19.2775333577841</v>
      </c>
      <c r="AA829" s="0" t="n">
        <f aca="false">SUMPRODUCT('FD inverse'!$A$25:$BH$25,'FD mesh'!$B$84:$BI$84,$E828:$BL828)+'FD inverse'!$A$25*$C829/Setup!$B$17+INDEX('FD inverse'!$A$25:$BH$25,1,'FD mesh'!$B$15+1)*Setup!$B$22</f>
        <v>18.7094142559302</v>
      </c>
      <c r="AB829" s="0" t="n">
        <f aca="false">SUMPRODUCT('FD inverse'!$A$26:$BH$26,'FD mesh'!$B$84:$BI$84,$E828:$BL828)+'FD inverse'!$A$26*$C829/Setup!$B$17+INDEX('FD inverse'!$A$26:$BH$26,1,'FD mesh'!$B$15+1)*Setup!$B$22</f>
        <v>18.1426114005756</v>
      </c>
      <c r="AC829" s="0" t="n">
        <f aca="false">SUMPRODUCT('FD inverse'!$A$27:$BH$27,'FD mesh'!$B$84:$BI$84,$E828:$BL828)+'FD inverse'!$A$27*$C829/Setup!$B$17+INDEX('FD inverse'!$A$27:$BH$27,1,'FD mesh'!$B$15+1)*Setup!$B$22</f>
        <v>17.5769475849993</v>
      </c>
      <c r="AD829" s="0" t="n">
        <f aca="false">SUMPRODUCT('FD inverse'!$A$28:$BH$28,'FD mesh'!$B$84:$BI$84,$E828:$BL828)+'FD inverse'!$A$28*$C829/Setup!$B$17+INDEX('FD inverse'!$A$28:$BH$28,1,'FD mesh'!$B$15+1)*Setup!$B$22</f>
        <v>17.0122363660708</v>
      </c>
      <c r="AE829" s="0" t="n">
        <f aca="false">SUMPRODUCT('FD inverse'!$A$29:$BH$29,'FD mesh'!$B$84:$BI$84,$E828:$BL828)+'FD inverse'!$A$29*$C829/Setup!$B$17+INDEX('FD inverse'!$A$29:$BH$29,1,'FD mesh'!$B$15+1)*Setup!$B$22</f>
        <v>16.4482838984049</v>
      </c>
      <c r="AF829" s="0" t="n">
        <f aca="false">SUMPRODUCT('FD inverse'!$A$30:$BH$30,'FD mesh'!$B$84:$BI$84,$E828:$BL828)+'FD inverse'!$A$30*$C829/Setup!$B$17+INDEX('FD inverse'!$A$30:$BH$30,1,'FD mesh'!$B$15+1)*Setup!$B$22</f>
        <v>15.8848907314403</v>
      </c>
      <c r="AG829" s="0" t="n">
        <f aca="false">SUMPRODUCT('FD inverse'!$A$31:$BH$31,'FD mesh'!$B$84:$BI$84,$E828:$BL828)+'FD inverse'!$A$31*$C829/Setup!$B$17+INDEX('FD inverse'!$A$31:$BH$31,1,'FD mesh'!$B$15+1)*Setup!$B$22</f>
        <v>15.3218535770081</v>
      </c>
      <c r="AH829" s="0" t="n">
        <f aca="false">SUMPRODUCT('FD inverse'!$A$32:$BH$32,'FD mesh'!$B$84:$BI$84,$E828:$BL828)+'FD inverse'!$A$32*$C829/Setup!$B$17+INDEX('FD inverse'!$A$32:$BH$32,1,'FD mesh'!$B$15+1)*Setup!$B$22</f>
        <v>15.2982549906619</v>
      </c>
      <c r="AI829" s="0" t="n">
        <f aca="false">SUMPRODUCT('FD inverse'!$A$33:$BH$33,'FD mesh'!$B$84:$BI$84,$E828:$BL828)+'FD inverse'!$A$33*$C829/Setup!$B$17+INDEX('FD inverse'!$A$33:$BH$33,1,'FD mesh'!$B$15+1)*Setup!$B$22</f>
        <v>15.2749000828788</v>
      </c>
      <c r="AJ829" s="0" t="n">
        <f aca="false">SUMPRODUCT('FD inverse'!$A$34:$BH$34,'FD mesh'!$B$84:$BI$84,$E828:$BL828)+'FD inverse'!$A$34*$C829/Setup!$B$17+INDEX('FD inverse'!$A$34:$BH$34,1,'FD mesh'!$B$15+1)*Setup!$B$22</f>
        <v>15.2517725543976</v>
      </c>
      <c r="AK829" s="0" t="n">
        <f aca="false">SUMPRODUCT('FD inverse'!$A$35:$BH$35,'FD mesh'!$B$84:$BI$84,$E828:$BL828)+'FD inverse'!$A$35*$C829/Setup!$B$17+INDEX('FD inverse'!$A$35:$BH$35,1,'FD mesh'!$B$15+1)*Setup!$B$22</f>
        <v>15.228855416103</v>
      </c>
      <c r="AL829" s="0" t="n">
        <f aca="false">SUMPRODUCT('FD inverse'!$A$36:$BH$36,'FD mesh'!$B$84:$BI$84,$E828:$BL828)+'FD inverse'!$A$36*$C829/Setup!$B$17+INDEX('FD inverse'!$A$36:$BH$36,1,'FD mesh'!$B$15+1)*Setup!$B$22</f>
        <v>15.2061311368554</v>
      </c>
      <c r="AM829" s="0" t="n">
        <f aca="false">SUMPRODUCT('FD inverse'!$A$37:$BH$37,'FD mesh'!$B$84:$BI$84,$E828:$BL828)+'FD inverse'!$A$37*$C829/Setup!$B$17+INDEX('FD inverse'!$A$37:$BH$37,1,'FD mesh'!$B$15+1)*Setup!$B$22</f>
        <v>15.1835817676143</v>
      </c>
      <c r="AN829" s="0" t="n">
        <f aca="false">SUMPRODUCT('FD inverse'!$A$38:$BH$38,'FD mesh'!$B$84:$BI$84,$E828:$BL828)+'FD inverse'!$A$38*$C829/Setup!$B$17+INDEX('FD inverse'!$A$38:$BH$38,1,'FD mesh'!$B$15+1)*Setup!$B$22</f>
        <v>15.1611890438553</v>
      </c>
      <c r="AO829" s="0" t="n">
        <f aca="false">SUMPRODUCT('FD inverse'!$A$39:$BH$39,'FD mesh'!$B$84:$BI$84,$E828:$BL828)+'FD inverse'!$A$39*$C829/Setup!$B$17+INDEX('FD inverse'!$A$39:$BH$39,1,'FD mesh'!$B$15+1)*Setup!$B$22</f>
        <v>15.1389344683252</v>
      </c>
      <c r="AP829" s="0" t="n">
        <f aca="false">SUMPRODUCT('FD inverse'!$A$40:$BH$40,'FD mesh'!$B$84:$BI$84,$E828:$BL828)+'FD inverse'!$A$40*$C829/Setup!$B$17+INDEX('FD inverse'!$A$40:$BH$40,1,'FD mesh'!$B$15+1)*Setup!$B$22</f>
        <v>15.1167993762037</v>
      </c>
      <c r="AQ829" s="0" t="n">
        <f aca="false">SUMPRODUCT('FD inverse'!$A$41:$BH$41,'FD mesh'!$B$84:$BI$84,$E828:$BL828)+'FD inverse'!$A$41*$C829/Setup!$B$17+INDEX('FD inverse'!$A$41:$BH$41,1,'FD mesh'!$B$15+1)*Setup!$B$22</f>
        <v>15.0947649847651</v>
      </c>
      <c r="AR829" s="0" t="n">
        <f aca="false">SUMPRODUCT('FD inverse'!$A$42:$BH$42,'FD mesh'!$B$84:$BI$84,$E828:$BL828)+'FD inverse'!$A$42*$C829/Setup!$B$17+INDEX('FD inverse'!$A$42:$BH$42,1,'FD mesh'!$B$15+1)*Setup!$B$22</f>
        <v>15.0728124296443</v>
      </c>
      <c r="AS829" s="0" t="n">
        <f aca="false">SUMPRODUCT('FD inverse'!$A$43:$BH$43,'FD mesh'!$B$84:$BI$84,$E828:$BL828)+'FD inverse'!$A$43*$C829/Setup!$B$17+INDEX('FD inverse'!$A$43:$BH$43,1,'FD mesh'!$B$15+1)*Setup!$B$22</f>
        <v>0</v>
      </c>
      <c r="AT829" s="0" t="n">
        <f aca="false">SUMPRODUCT('FD inverse'!$A$44:$BH$44,'FD mesh'!$B$84:$BI$84,$E828:$BL828)+'FD inverse'!$A$44*$C829/Setup!$B$17+INDEX('FD inverse'!$A$44:$BH$44,1,'FD mesh'!$B$15+1)*Setup!$B$22</f>
        <v>0</v>
      </c>
      <c r="AU829" s="0" t="n">
        <f aca="false">SUMPRODUCT('FD inverse'!$A$45:$BH$45,'FD mesh'!$B$84:$BI$84,$E828:$BL828)+'FD inverse'!$A$45*$C829/Setup!$B$17+INDEX('FD inverse'!$A$45:$BH$45,1,'FD mesh'!$B$15+1)*Setup!$B$22</f>
        <v>0</v>
      </c>
      <c r="AV829" s="0" t="n">
        <f aca="false">SUMPRODUCT('FD inverse'!$A$46:$BH$46,'FD mesh'!$B$84:$BI$84,$E828:$BL828)+'FD inverse'!$A$46*$C829/Setup!$B$17+INDEX('FD inverse'!$A$46:$BH$46,1,'FD mesh'!$B$15+1)*Setup!$B$22</f>
        <v>0</v>
      </c>
      <c r="AW829" s="0" t="n">
        <f aca="false">SUMPRODUCT('FD inverse'!$A$47:$BH$47,'FD mesh'!$B$84:$BI$84,$E828:$BL828)+'FD inverse'!$A$47*$C829/Setup!$B$17+INDEX('FD inverse'!$A$47:$BH$47,1,'FD mesh'!$B$15+1)*Setup!$B$22</f>
        <v>0</v>
      </c>
      <c r="AX829" s="0" t="n">
        <f aca="false">SUMPRODUCT('FD inverse'!$A$48:$BH$48,'FD mesh'!$B$84:$BI$84,$E828:$BL828)+'FD inverse'!$A$48*$C829/Setup!$B$17+INDEX('FD inverse'!$A$48:$BH$48,1,'FD mesh'!$B$15+1)*Setup!$B$22</f>
        <v>0</v>
      </c>
      <c r="AY829" s="0" t="n">
        <f aca="false">SUMPRODUCT('FD inverse'!$A$49:$BH$49,'FD mesh'!$B$84:$BI$84,$E828:$BL828)+'FD inverse'!$A$49*$C829/Setup!$B$17+INDEX('FD inverse'!$A$49:$BH$49,1,'FD mesh'!$B$15+1)*Setup!$B$22</f>
        <v>0</v>
      </c>
      <c r="AZ829" s="0" t="n">
        <f aca="false">SUMPRODUCT('FD inverse'!$A$50:$BH$50,'FD mesh'!$B$84:$BI$84,$E828:$BL828)+'FD inverse'!$A$50*$C829/Setup!$B$17+INDEX('FD inverse'!$A$50:$BH$50,1,'FD mesh'!$B$15+1)*Setup!$B$22</f>
        <v>0</v>
      </c>
      <c r="BA829" s="0" t="n">
        <f aca="false">SUMPRODUCT('FD inverse'!$A$51:$BH$51,'FD mesh'!$B$84:$BI$84,$E828:$BL828)+'FD inverse'!$A$51*$C829/Setup!$B$17+INDEX('FD inverse'!$A$51:$BH$51,1,'FD mesh'!$B$15+1)*Setup!$B$22</f>
        <v>0</v>
      </c>
      <c r="BB829" s="0" t="n">
        <f aca="false">SUMPRODUCT('FD inverse'!$A$52:$BH$52,'FD mesh'!$B$84:$BI$84,$E828:$BL828)+'FD inverse'!$A$52*$C829/Setup!$B$17+INDEX('FD inverse'!$A$52:$BH$52,1,'FD mesh'!$B$15+1)*Setup!$B$22</f>
        <v>0</v>
      </c>
      <c r="BC829" s="0" t="n">
        <f aca="false">SUMPRODUCT('FD inverse'!$A$53:$BH$53,'FD mesh'!$B$84:$BI$84,$E828:$BL828)+'FD inverse'!$A$53*$C829/Setup!$B$17+INDEX('FD inverse'!$A$53:$BH$53,1,'FD mesh'!$B$15+1)*Setup!$B$22</f>
        <v>0</v>
      </c>
      <c r="BD829" s="0" t="n">
        <f aca="false">SUMPRODUCT('FD inverse'!$A$54:$BH$54,'FD mesh'!$B$84:$BI$84,$E828:$BL828)+'FD inverse'!$A$54*$C829/Setup!$B$17+INDEX('FD inverse'!$A$54:$BH$54,1,'FD mesh'!$B$15+1)*Setup!$B$22</f>
        <v>0</v>
      </c>
      <c r="BE829" s="0" t="n">
        <f aca="false">SUMPRODUCT('FD inverse'!$A$55:$BH$55,'FD mesh'!$B$84:$BI$84,$E828:$BL828)+'FD inverse'!$A$55*$C829/Setup!$B$17+INDEX('FD inverse'!$A$55:$BH$55,1,'FD mesh'!$B$15+1)*Setup!$B$22</f>
        <v>0</v>
      </c>
      <c r="BF829" s="0" t="n">
        <f aca="false">SUMPRODUCT('FD inverse'!$A$56:$BH$56,'FD mesh'!$B$84:$BI$84,$E828:$BL828)+'FD inverse'!$A$56*$C829/Setup!$B$17+INDEX('FD inverse'!$A$56:$BH$56,1,'FD mesh'!$B$15+1)*Setup!$B$22</f>
        <v>0</v>
      </c>
      <c r="BG829" s="0" t="n">
        <f aca="false">SUMPRODUCT('FD inverse'!$A$57:$BH$57,'FD mesh'!$B$84:$BI$84,$E828:$BL828)+'FD inverse'!$A$57*$C829/Setup!$B$17+INDEX('FD inverse'!$A$57:$BH$57,1,'FD mesh'!$B$15+1)*Setup!$B$22</f>
        <v>0</v>
      </c>
      <c r="BH829" s="0" t="n">
        <f aca="false">SUMPRODUCT('FD inverse'!$A$58:$BH$58,'FD mesh'!$B$84:$BI$84,$E828:$BL828)+'FD inverse'!$A$58*$C829/Setup!$B$17+INDEX('FD inverse'!$A$58:$BH$58,1,'FD mesh'!$B$15+1)*Setup!$B$22</f>
        <v>0</v>
      </c>
      <c r="BI829" s="0" t="n">
        <f aca="false">SUMPRODUCT('FD inverse'!$A$59:$BH$59,'FD mesh'!$B$84:$BI$84,$E828:$BL828)+'FD inverse'!$A$59*$C829/Setup!$B$17+INDEX('FD inverse'!$A$59:$BH$59,1,'FD mesh'!$B$15+1)*Setup!$B$22</f>
        <v>0</v>
      </c>
      <c r="BJ829" s="0" t="n">
        <f aca="false">SUMPRODUCT('FD inverse'!$A$60:$BH$60,'FD mesh'!$B$84:$BI$84,$E828:$BL828)+'FD inverse'!$A$60*$C829/Setup!$B$17+INDEX('FD inverse'!$A$60:$BH$60,1,'FD mesh'!$B$15+1)*Setup!$B$22</f>
        <v>0</v>
      </c>
      <c r="BK829" s="0" t="n">
        <f aca="false">SUMPRODUCT('FD inverse'!$A$61:$BH$61,'FD mesh'!$B$84:$BI$84,$E828:$BL828)+'FD inverse'!$A$61*$C829/Setup!$B$17+INDEX('FD inverse'!$A$61:$BH$61,1,'FD mesh'!$B$15+1)*Setup!$B$22</f>
        <v>0</v>
      </c>
      <c r="BL829" s="0" t="n">
        <f aca="false">SUMPRODUCT('FD inverse'!$A$62:$BH$62,'FD mesh'!$B$84:$BI$84,$E828:$BL828)+'FD inverse'!$A$62*$C829/Setup!$B$17+INDEX('FD inverse'!$A$62:$BH$62,1,'FD mesh'!$B$15+1)*Setup!$B$22</f>
        <v>0</v>
      </c>
    </row>
    <row r="830" customFormat="false" ht="15" hidden="false" customHeight="false" outlineLevel="0" collapsed="false">
      <c r="A830" s="0" t="n">
        <v>825</v>
      </c>
      <c r="B830" s="0" t="n">
        <f aca="false">A830*Setup!$B$11/3600</f>
        <v>68.75</v>
      </c>
      <c r="C830" s="0" t="n">
        <f aca="false">Setup!$B$7+Setup!$B$8*COS(2*PI()*(B830-Setup!$B$9)/24)</f>
        <v>25.2857578612126</v>
      </c>
      <c r="D830" s="0" t="n">
        <f aca="false">(C830-E830)/Setup!$B$17</f>
        <v>3.14248163540647</v>
      </c>
      <c r="E830" s="0" t="n">
        <f aca="false">SUMPRODUCT('FD inverse'!$A$3:$BH$3,'FD mesh'!$B$84:$BI$84,$E829:$BL829)+'FD inverse'!$A$3*$C830/Setup!$B$17+INDEX('FD inverse'!$A$3:$BH$3,1,'FD mesh'!$B$15+1)*Setup!$B$22</f>
        <v>24.8772352486098</v>
      </c>
      <c r="F830" s="0" t="n">
        <f aca="false">SUMPRODUCT('FD inverse'!$A$4:$BH$4,'FD mesh'!$B$84:$BI$84,$E829:$BL829)+'FD inverse'!$A$4*$C830/Setup!$B$17+INDEX('FD inverse'!$A$4:$BH$4,1,'FD mesh'!$B$15+1)*Setup!$B$22</f>
        <v>24.773670080908</v>
      </c>
      <c r="G830" s="0" t="n">
        <f aca="false">SUMPRODUCT('FD inverse'!$A$5:$BH$5,'FD mesh'!$B$84:$BI$84,$E829:$BL829)+'FD inverse'!$A$5*$C830/Setup!$B$17+INDEX('FD inverse'!$A$5:$BH$5,1,'FD mesh'!$B$15+1)*Setup!$B$22</f>
        <v>24.6535552728173</v>
      </c>
      <c r="H830" s="0" t="n">
        <f aca="false">SUMPRODUCT('FD inverse'!$A$6:$BH$6,'FD mesh'!$B$84:$BI$84,$E829:$BL829)+'FD inverse'!$A$6*$C830/Setup!$B$17+INDEX('FD inverse'!$A$6:$BH$6,1,'FD mesh'!$B$15+1)*Setup!$B$22</f>
        <v>24.2279141573673</v>
      </c>
      <c r="I830" s="0" t="n">
        <f aca="false">SUMPRODUCT('FD inverse'!$A$7:$BH$7,'FD mesh'!$B$84:$BI$84,$E829:$BL829)+'FD inverse'!$A$7*$C830/Setup!$B$17+INDEX('FD inverse'!$A$7:$BH$7,1,'FD mesh'!$B$15+1)*Setup!$B$22</f>
        <v>24.1890215307358</v>
      </c>
      <c r="J830" s="0" t="n">
        <f aca="false">SUMPRODUCT('FD inverse'!$A$8:$BH$8,'FD mesh'!$B$84:$BI$84,$E829:$BL829)+'FD inverse'!$A$8*$C830/Setup!$B$17+INDEX('FD inverse'!$A$8:$BH$8,1,'FD mesh'!$B$15+1)*Setup!$B$22</f>
        <v>24.1489647056523</v>
      </c>
      <c r="K830" s="0" t="n">
        <f aca="false">SUMPRODUCT('FD inverse'!$A$9:$BH$9,'FD mesh'!$B$84:$BI$84,$E829:$BL829)+'FD inverse'!$A$9*$C830/Setup!$B$17+INDEX('FD inverse'!$A$9:$BH$9,1,'FD mesh'!$B$15+1)*Setup!$B$22</f>
        <v>24.1088814021667</v>
      </c>
      <c r="L830" s="0" t="n">
        <f aca="false">SUMPRODUCT('FD inverse'!$A$10:$BH$10,'FD mesh'!$B$84:$BI$84,$E829:$BL829)+'FD inverse'!$A$10*$C830/Setup!$B$17+INDEX('FD inverse'!$A$10:$BH$10,1,'FD mesh'!$B$15+1)*Setup!$B$22</f>
        <v>24.069764318916</v>
      </c>
      <c r="M830" s="0" t="n">
        <f aca="false">SUMPRODUCT('FD inverse'!$A$11:$BH$11,'FD mesh'!$B$84:$BI$84,$E829:$BL829)+'FD inverse'!$A$11*$C830/Setup!$B$17+INDEX('FD inverse'!$A$11:$BH$11,1,'FD mesh'!$B$15+1)*Setup!$B$22</f>
        <v>24.0324647743797</v>
      </c>
      <c r="N830" s="0" t="n">
        <f aca="false">SUMPRODUCT('FD inverse'!$A$12:$BH$12,'FD mesh'!$B$84:$BI$84,$E829:$BL829)+'FD inverse'!$A$12*$C830/Setup!$B$17+INDEX('FD inverse'!$A$12:$BH$12,1,'FD mesh'!$B$15+1)*Setup!$B$22</f>
        <v>23.9976962249214</v>
      </c>
      <c r="O830" s="0" t="n">
        <f aca="false">SUMPRODUCT('FD inverse'!$A$13:$BH$13,'FD mesh'!$B$84:$BI$84,$E829:$BL829)+'FD inverse'!$A$13*$C830/Setup!$B$17+INDEX('FD inverse'!$A$13:$BH$13,1,'FD mesh'!$B$15+1)*Setup!$B$22</f>
        <v>23.9660375209566</v>
      </c>
      <c r="P830" s="0" t="n">
        <f aca="false">SUMPRODUCT('FD inverse'!$A$14:$BH$14,'FD mesh'!$B$84:$BI$84,$E829:$BL829)+'FD inverse'!$A$14*$C830/Setup!$B$17+INDEX('FD inverse'!$A$14:$BH$14,1,'FD mesh'!$B$15+1)*Setup!$B$22</f>
        <v>23.9379357851267</v>
      </c>
      <c r="Q830" s="0" t="n">
        <f aca="false">SUMPRODUCT('FD inverse'!$A$15:$BH$15,'FD mesh'!$B$84:$BI$84,$E829:$BL829)+'FD inverse'!$A$15*$C830/Setup!$B$17+INDEX('FD inverse'!$A$15:$BH$15,1,'FD mesh'!$B$15+1)*Setup!$B$22</f>
        <v>23.9137088183169</v>
      </c>
      <c r="R830" s="0" t="n">
        <f aca="false">SUMPRODUCT('FD inverse'!$A$16:$BH$16,'FD mesh'!$B$84:$BI$84,$E829:$BL829)+'FD inverse'!$A$16*$C830/Setup!$B$17+INDEX('FD inverse'!$A$16:$BH$16,1,'FD mesh'!$B$15+1)*Setup!$B$22</f>
        <v>23.8935469608155</v>
      </c>
      <c r="S830" s="0" t="n">
        <f aca="false">SUMPRODUCT('FD inverse'!$A$17:$BH$17,'FD mesh'!$B$84:$BI$84,$E829:$BL829)+'FD inverse'!$A$17*$C830/Setup!$B$17+INDEX('FD inverse'!$A$17:$BH$17,1,'FD mesh'!$B$15+1)*Setup!$B$22</f>
        <v>23.3102948068296</v>
      </c>
      <c r="T830" s="0" t="n">
        <f aca="false">SUMPRODUCT('FD inverse'!$A$18:$BH$18,'FD mesh'!$B$84:$BI$84,$E829:$BL829)+'FD inverse'!$A$18*$C830/Setup!$B$17+INDEX('FD inverse'!$A$18:$BH$18,1,'FD mesh'!$B$15+1)*Setup!$B$22</f>
        <v>22.7291087442399</v>
      </c>
      <c r="U830" s="0" t="n">
        <f aca="false">SUMPRODUCT('FD inverse'!$A$19:$BH$19,'FD mesh'!$B$84:$BI$84,$E829:$BL829)+'FD inverse'!$A$19*$C830/Setup!$B$17+INDEX('FD inverse'!$A$19:$BH$19,1,'FD mesh'!$B$15+1)*Setup!$B$22</f>
        <v>22.1499664089751</v>
      </c>
      <c r="V830" s="0" t="n">
        <f aca="false">SUMPRODUCT('FD inverse'!$A$20:$BH$20,'FD mesh'!$B$84:$BI$84,$E829:$BL829)+'FD inverse'!$A$20*$C830/Setup!$B$17+INDEX('FD inverse'!$A$20:$BH$20,1,'FD mesh'!$B$15+1)*Setup!$B$22</f>
        <v>21.5728191487752</v>
      </c>
      <c r="W830" s="0" t="n">
        <f aca="false">SUMPRODUCT('FD inverse'!$A$21:$BH$21,'FD mesh'!$B$84:$BI$84,$E829:$BL829)+'FD inverse'!$A$21*$C830/Setup!$B$17+INDEX('FD inverse'!$A$21:$BH$21,1,'FD mesh'!$B$15+1)*Setup!$B$22</f>
        <v>20.9975943807925</v>
      </c>
      <c r="X830" s="0" t="n">
        <f aca="false">SUMPRODUCT('FD inverse'!$A$22:$BH$22,'FD mesh'!$B$84:$BI$84,$E829:$BL829)+'FD inverse'!$A$22*$C830/Setup!$B$17+INDEX('FD inverse'!$A$22:$BH$22,1,'FD mesh'!$B$15+1)*Setup!$B$22</f>
        <v>20.4241978719525</v>
      </c>
      <c r="Y830" s="0" t="n">
        <f aca="false">SUMPRODUCT('FD inverse'!$A$23:$BH$23,'FD mesh'!$B$84:$BI$84,$E829:$BL829)+'FD inverse'!$A$23*$C830/Setup!$B$17+INDEX('FD inverse'!$A$23:$BH$23,1,'FD mesh'!$B$15+1)*Setup!$B$22</f>
        <v>19.8525159447761</v>
      </c>
      <c r="Z830" s="0" t="n">
        <f aca="false">SUMPRODUCT('FD inverse'!$A$24:$BH$24,'FD mesh'!$B$84:$BI$84,$E829:$BL829)+'FD inverse'!$A$24*$C830/Setup!$B$17+INDEX('FD inverse'!$A$24:$BH$24,1,'FD mesh'!$B$15+1)*Setup!$B$22</f>
        <v>19.2824176122375</v>
      </c>
      <c r="AA830" s="0" t="n">
        <f aca="false">SUMPRODUCT('FD inverse'!$A$25:$BH$25,'FD mesh'!$B$84:$BI$84,$E829:$BL829)+'FD inverse'!$A$25*$C830/Setup!$B$17+INDEX('FD inverse'!$A$25:$BH$25,1,'FD mesh'!$B$15+1)*Setup!$B$22</f>
        <v>18.7137566460093</v>
      </c>
      <c r="AB830" s="0" t="n">
        <f aca="false">SUMPRODUCT('FD inverse'!$A$26:$BH$26,'FD mesh'!$B$84:$BI$84,$E829:$BL829)+'FD inverse'!$A$26*$C830/Setup!$B$17+INDEX('FD inverse'!$A$26:$BH$26,1,'FD mesh'!$B$15+1)*Setup!$B$22</f>
        <v>18.1463735831473</v>
      </c>
      <c r="AC830" s="0" t="n">
        <f aca="false">SUMPRODUCT('FD inverse'!$A$27:$BH$27,'FD mesh'!$B$84:$BI$84,$E829:$BL829)+'FD inverse'!$A$27*$C830/Setup!$B$17+INDEX('FD inverse'!$A$27:$BH$27,1,'FD mesh'!$B$15+1)*Setup!$B$22</f>
        <v>17.5800976768707</v>
      </c>
      <c r="AD830" s="0" t="n">
        <f aca="false">SUMPRODUCT('FD inverse'!$A$28:$BH$28,'FD mesh'!$B$84:$BI$84,$E829:$BL829)+'FD inverse'!$A$28*$C830/Setup!$B$17+INDEX('FD inverse'!$A$28:$BH$28,1,'FD mesh'!$B$15+1)*Setup!$B$22</f>
        <v>17.0147487976306</v>
      </c>
      <c r="AE830" s="0" t="n">
        <f aca="false">SUMPRODUCT('FD inverse'!$A$29:$BH$29,'FD mesh'!$B$84:$BI$84,$E829:$BL829)+'FD inverse'!$A$29*$C830/Setup!$B$17+INDEX('FD inverse'!$A$29:$BH$29,1,'FD mesh'!$B$15+1)*Setup!$B$22</f>
        <v>16.4501392911067</v>
      </c>
      <c r="AF830" s="0" t="n">
        <f aca="false">SUMPRODUCT('FD inverse'!$A$30:$BH$30,'FD mesh'!$B$84:$BI$84,$E829:$BL829)+'FD inverse'!$A$30*$C830/Setup!$B$17+INDEX('FD inverse'!$A$30:$BH$30,1,'FD mesh'!$B$15+1)*Setup!$B$22</f>
        <v>15.8860758001493</v>
      </c>
      <c r="AG830" s="0" t="n">
        <f aca="false">SUMPRODUCT('FD inverse'!$A$31:$BH$31,'FD mesh'!$B$84:$BI$84,$E829:$BL829)+'FD inverse'!$A$31*$C830/Setup!$B$17+INDEX('FD inverse'!$A$31:$BH$31,1,'FD mesh'!$B$15+1)*Setup!$B$22</f>
        <v>15.3223610579834</v>
      </c>
      <c r="AH830" s="0" t="n">
        <f aca="false">SUMPRODUCT('FD inverse'!$A$32:$BH$32,'FD mesh'!$B$84:$BI$84,$E829:$BL829)+'FD inverse'!$A$32*$C830/Setup!$B$17+INDEX('FD inverse'!$A$32:$BH$32,1,'FD mesh'!$B$15+1)*Setup!$B$22</f>
        <v>15.298732777041</v>
      </c>
      <c r="AI830" s="0" t="n">
        <f aca="false">SUMPRODUCT('FD inverse'!$A$33:$BH$33,'FD mesh'!$B$84:$BI$84,$E829:$BL829)+'FD inverse'!$A$33*$C830/Setup!$B$17+INDEX('FD inverse'!$A$33:$BH$33,1,'FD mesh'!$B$15+1)*Setup!$B$22</f>
        <v>15.2753463625687</v>
      </c>
      <c r="AJ830" s="0" t="n">
        <f aca="false">SUMPRODUCT('FD inverse'!$A$34:$BH$34,'FD mesh'!$B$84:$BI$84,$E829:$BL829)+'FD inverse'!$A$34*$C830/Setup!$B$17+INDEX('FD inverse'!$A$34:$BH$34,1,'FD mesh'!$B$15+1)*Setup!$B$22</f>
        <v>15.2521858651546</v>
      </c>
      <c r="AK830" s="0" t="n">
        <f aca="false">SUMPRODUCT('FD inverse'!$A$35:$BH$35,'FD mesh'!$B$84:$BI$84,$E829:$BL829)+'FD inverse'!$A$35*$C830/Setup!$B$17+INDEX('FD inverse'!$A$35:$BH$35,1,'FD mesh'!$B$15+1)*Setup!$B$22</f>
        <v>15.2292345951655</v>
      </c>
      <c r="AL830" s="0" t="n">
        <f aca="false">SUMPRODUCT('FD inverse'!$A$36:$BH$36,'FD mesh'!$B$84:$BI$84,$E829:$BL829)+'FD inverse'!$A$36*$C830/Setup!$B$17+INDEX('FD inverse'!$A$36:$BH$36,1,'FD mesh'!$B$15+1)*Setup!$B$22</f>
        <v>15.2064752743516</v>
      </c>
      <c r="AM830" s="0" t="n">
        <f aca="false">SUMPRODUCT('FD inverse'!$A$37:$BH$37,'FD mesh'!$B$84:$BI$84,$E829:$BL829)+'FD inverse'!$A$37*$C830/Setup!$B$17+INDEX('FD inverse'!$A$37:$BH$37,1,'FD mesh'!$B$15+1)*Setup!$B$22</f>
        <v>15.1838901638649</v>
      </c>
      <c r="AN830" s="0" t="n">
        <f aca="false">SUMPRODUCT('FD inverse'!$A$38:$BH$38,'FD mesh'!$B$84:$BI$84,$E829:$BL829)+'FD inverse'!$A$38*$C830/Setup!$B$17+INDEX('FD inverse'!$A$38:$BH$38,1,'FD mesh'!$B$15+1)*Setup!$B$22</f>
        <v>15.1614611706637</v>
      </c>
      <c r="AO830" s="0" t="n">
        <f aca="false">SUMPRODUCT('FD inverse'!$A$39:$BH$39,'FD mesh'!$B$84:$BI$84,$E829:$BL829)+'FD inverse'!$A$39*$C830/Setup!$B$17+INDEX('FD inverse'!$A$39:$BH$39,1,'FD mesh'!$B$15+1)*Setup!$B$22</f>
        <v>15.1391699343208</v>
      </c>
      <c r="AP830" s="0" t="n">
        <f aca="false">SUMPRODUCT('FD inverse'!$A$40:$BH$40,'FD mesh'!$B$84:$BI$84,$E829:$BL829)+'FD inverse'!$A$40*$C830/Setup!$B$17+INDEX('FD inverse'!$A$40:$BH$40,1,'FD mesh'!$B$15+1)*Setup!$B$22</f>
        <v>15.1169978962885</v>
      </c>
      <c r="AQ830" s="0" t="n">
        <f aca="false">SUMPRODUCT('FD inverse'!$A$41:$BH$41,'FD mesh'!$B$84:$BI$84,$E829:$BL829)+'FD inverse'!$A$41*$C830/Setup!$B$17+INDEX('FD inverse'!$A$41:$BH$41,1,'FD mesh'!$B$15+1)*Setup!$B$22</f>
        <v>15.0949263536958</v>
      </c>
      <c r="AR830" s="0" t="n">
        <f aca="false">SUMPRODUCT('FD inverse'!$A$42:$BH$42,'FD mesh'!$B$84:$BI$84,$E829:$BL829)+'FD inverse'!$A$42*$C830/Setup!$B$17+INDEX('FD inverse'!$A$42:$BH$42,1,'FD mesh'!$B$15+1)*Setup!$B$22</f>
        <v>15.0729364997727</v>
      </c>
      <c r="AS830" s="0" t="n">
        <f aca="false">SUMPRODUCT('FD inverse'!$A$43:$BH$43,'FD mesh'!$B$84:$BI$84,$E829:$BL829)+'FD inverse'!$A$43*$C830/Setup!$B$17+INDEX('FD inverse'!$A$43:$BH$43,1,'FD mesh'!$B$15+1)*Setup!$B$22</f>
        <v>0</v>
      </c>
      <c r="AT830" s="0" t="n">
        <f aca="false">SUMPRODUCT('FD inverse'!$A$44:$BH$44,'FD mesh'!$B$84:$BI$84,$E829:$BL829)+'FD inverse'!$A$44*$C830/Setup!$B$17+INDEX('FD inverse'!$A$44:$BH$44,1,'FD mesh'!$B$15+1)*Setup!$B$22</f>
        <v>0</v>
      </c>
      <c r="AU830" s="0" t="n">
        <f aca="false">SUMPRODUCT('FD inverse'!$A$45:$BH$45,'FD mesh'!$B$84:$BI$84,$E829:$BL829)+'FD inverse'!$A$45*$C830/Setup!$B$17+INDEX('FD inverse'!$A$45:$BH$45,1,'FD mesh'!$B$15+1)*Setup!$B$22</f>
        <v>0</v>
      </c>
      <c r="AV830" s="0" t="n">
        <f aca="false">SUMPRODUCT('FD inverse'!$A$46:$BH$46,'FD mesh'!$B$84:$BI$84,$E829:$BL829)+'FD inverse'!$A$46*$C830/Setup!$B$17+INDEX('FD inverse'!$A$46:$BH$46,1,'FD mesh'!$B$15+1)*Setup!$B$22</f>
        <v>0</v>
      </c>
      <c r="AW830" s="0" t="n">
        <f aca="false">SUMPRODUCT('FD inverse'!$A$47:$BH$47,'FD mesh'!$B$84:$BI$84,$E829:$BL829)+'FD inverse'!$A$47*$C830/Setup!$B$17+INDEX('FD inverse'!$A$47:$BH$47,1,'FD mesh'!$B$15+1)*Setup!$B$22</f>
        <v>0</v>
      </c>
      <c r="AX830" s="0" t="n">
        <f aca="false">SUMPRODUCT('FD inverse'!$A$48:$BH$48,'FD mesh'!$B$84:$BI$84,$E829:$BL829)+'FD inverse'!$A$48*$C830/Setup!$B$17+INDEX('FD inverse'!$A$48:$BH$48,1,'FD mesh'!$B$15+1)*Setup!$B$22</f>
        <v>0</v>
      </c>
      <c r="AY830" s="0" t="n">
        <f aca="false">SUMPRODUCT('FD inverse'!$A$49:$BH$49,'FD mesh'!$B$84:$BI$84,$E829:$BL829)+'FD inverse'!$A$49*$C830/Setup!$B$17+INDEX('FD inverse'!$A$49:$BH$49,1,'FD mesh'!$B$15+1)*Setup!$B$22</f>
        <v>0</v>
      </c>
      <c r="AZ830" s="0" t="n">
        <f aca="false">SUMPRODUCT('FD inverse'!$A$50:$BH$50,'FD mesh'!$B$84:$BI$84,$E829:$BL829)+'FD inverse'!$A$50*$C830/Setup!$B$17+INDEX('FD inverse'!$A$50:$BH$50,1,'FD mesh'!$B$15+1)*Setup!$B$22</f>
        <v>0</v>
      </c>
      <c r="BA830" s="0" t="n">
        <f aca="false">SUMPRODUCT('FD inverse'!$A$51:$BH$51,'FD mesh'!$B$84:$BI$84,$E829:$BL829)+'FD inverse'!$A$51*$C830/Setup!$B$17+INDEX('FD inverse'!$A$51:$BH$51,1,'FD mesh'!$B$15+1)*Setup!$B$22</f>
        <v>0</v>
      </c>
      <c r="BB830" s="0" t="n">
        <f aca="false">SUMPRODUCT('FD inverse'!$A$52:$BH$52,'FD mesh'!$B$84:$BI$84,$E829:$BL829)+'FD inverse'!$A$52*$C830/Setup!$B$17+INDEX('FD inverse'!$A$52:$BH$52,1,'FD mesh'!$B$15+1)*Setup!$B$22</f>
        <v>0</v>
      </c>
      <c r="BC830" s="0" t="n">
        <f aca="false">SUMPRODUCT('FD inverse'!$A$53:$BH$53,'FD mesh'!$B$84:$BI$84,$E829:$BL829)+'FD inverse'!$A$53*$C830/Setup!$B$17+INDEX('FD inverse'!$A$53:$BH$53,1,'FD mesh'!$B$15+1)*Setup!$B$22</f>
        <v>0</v>
      </c>
      <c r="BD830" s="0" t="n">
        <f aca="false">SUMPRODUCT('FD inverse'!$A$54:$BH$54,'FD mesh'!$B$84:$BI$84,$E829:$BL829)+'FD inverse'!$A$54*$C830/Setup!$B$17+INDEX('FD inverse'!$A$54:$BH$54,1,'FD mesh'!$B$15+1)*Setup!$B$22</f>
        <v>0</v>
      </c>
      <c r="BE830" s="0" t="n">
        <f aca="false">SUMPRODUCT('FD inverse'!$A$55:$BH$55,'FD mesh'!$B$84:$BI$84,$E829:$BL829)+'FD inverse'!$A$55*$C830/Setup!$B$17+INDEX('FD inverse'!$A$55:$BH$55,1,'FD mesh'!$B$15+1)*Setup!$B$22</f>
        <v>0</v>
      </c>
      <c r="BF830" s="0" t="n">
        <f aca="false">SUMPRODUCT('FD inverse'!$A$56:$BH$56,'FD mesh'!$B$84:$BI$84,$E829:$BL829)+'FD inverse'!$A$56*$C830/Setup!$B$17+INDEX('FD inverse'!$A$56:$BH$56,1,'FD mesh'!$B$15+1)*Setup!$B$22</f>
        <v>0</v>
      </c>
      <c r="BG830" s="0" t="n">
        <f aca="false">SUMPRODUCT('FD inverse'!$A$57:$BH$57,'FD mesh'!$B$84:$BI$84,$E829:$BL829)+'FD inverse'!$A$57*$C830/Setup!$B$17+INDEX('FD inverse'!$A$57:$BH$57,1,'FD mesh'!$B$15+1)*Setup!$B$22</f>
        <v>0</v>
      </c>
      <c r="BH830" s="0" t="n">
        <f aca="false">SUMPRODUCT('FD inverse'!$A$58:$BH$58,'FD mesh'!$B$84:$BI$84,$E829:$BL829)+'FD inverse'!$A$58*$C830/Setup!$B$17+INDEX('FD inverse'!$A$58:$BH$58,1,'FD mesh'!$B$15+1)*Setup!$B$22</f>
        <v>0</v>
      </c>
      <c r="BI830" s="0" t="n">
        <f aca="false">SUMPRODUCT('FD inverse'!$A$59:$BH$59,'FD mesh'!$B$84:$BI$84,$E829:$BL829)+'FD inverse'!$A$59*$C830/Setup!$B$17+INDEX('FD inverse'!$A$59:$BH$59,1,'FD mesh'!$B$15+1)*Setup!$B$22</f>
        <v>0</v>
      </c>
      <c r="BJ830" s="0" t="n">
        <f aca="false">SUMPRODUCT('FD inverse'!$A$60:$BH$60,'FD mesh'!$B$84:$BI$84,$E829:$BL829)+'FD inverse'!$A$60*$C830/Setup!$B$17+INDEX('FD inverse'!$A$60:$BH$60,1,'FD mesh'!$B$15+1)*Setup!$B$22</f>
        <v>0</v>
      </c>
      <c r="BK830" s="0" t="n">
        <f aca="false">SUMPRODUCT('FD inverse'!$A$61:$BH$61,'FD mesh'!$B$84:$BI$84,$E829:$BL829)+'FD inverse'!$A$61*$C830/Setup!$B$17+INDEX('FD inverse'!$A$61:$BH$61,1,'FD mesh'!$B$15+1)*Setup!$B$22</f>
        <v>0</v>
      </c>
      <c r="BL830" s="0" t="n">
        <f aca="false">SUMPRODUCT('FD inverse'!$A$62:$BH$62,'FD mesh'!$B$84:$BI$84,$E829:$BL829)+'FD inverse'!$A$62*$C830/Setup!$B$17+INDEX('FD inverse'!$A$62:$BH$62,1,'FD mesh'!$B$15+1)*Setup!$B$22</f>
        <v>0</v>
      </c>
    </row>
    <row r="831" customFormat="false" ht="15" hidden="false" customHeight="false" outlineLevel="0" collapsed="false">
      <c r="A831" s="0" t="n">
        <v>826</v>
      </c>
      <c r="B831" s="0" t="n">
        <f aca="false">A831*Setup!$B$11/3600</f>
        <v>68.8333333333333</v>
      </c>
      <c r="C831" s="0" t="n">
        <f aca="false">Setup!$B$7+Setup!$B$8*COS(2*PI()*(B831-Setup!$B$9)/24)</f>
        <v>25.2028231980171</v>
      </c>
      <c r="D831" s="0" t="n">
        <f aca="false">(C831-E831)/Setup!$B$17</f>
        <v>2.86470389059812</v>
      </c>
      <c r="E831" s="0" t="n">
        <f aca="false">SUMPRODUCT('FD inverse'!$A$3:$BH$3,'FD mesh'!$B$84:$BI$84,$E830:$BL830)+'FD inverse'!$A$3*$C831/Setup!$B$17+INDEX('FD inverse'!$A$3:$BH$3,1,'FD mesh'!$B$15+1)*Setup!$B$22</f>
        <v>24.8304116922393</v>
      </c>
      <c r="F831" s="0" t="n">
        <f aca="false">SUMPRODUCT('FD inverse'!$A$4:$BH$4,'FD mesh'!$B$84:$BI$84,$E830:$BL830)+'FD inverse'!$A$4*$C831/Setup!$B$17+INDEX('FD inverse'!$A$4:$BH$4,1,'FD mesh'!$B$15+1)*Setup!$B$22</f>
        <v>24.7349912858167</v>
      </c>
      <c r="G831" s="0" t="n">
        <f aca="false">SUMPRODUCT('FD inverse'!$A$5:$BH$5,'FD mesh'!$B$84:$BI$84,$E830:$BL830)+'FD inverse'!$A$5*$C831/Setup!$B$17+INDEX('FD inverse'!$A$5:$BH$5,1,'FD mesh'!$B$15+1)*Setup!$B$22</f>
        <v>24.6227832079136</v>
      </c>
      <c r="H831" s="0" t="n">
        <f aca="false">SUMPRODUCT('FD inverse'!$A$6:$BH$6,'FD mesh'!$B$84:$BI$84,$E830:$BL830)+'FD inverse'!$A$6*$C831/Setup!$B$17+INDEX('FD inverse'!$A$6:$BH$6,1,'FD mesh'!$B$15+1)*Setup!$B$22</f>
        <v>24.2233261021666</v>
      </c>
      <c r="I831" s="0" t="n">
        <f aca="false">SUMPRODUCT('FD inverse'!$A$7:$BH$7,'FD mesh'!$B$84:$BI$84,$E830:$BL830)+'FD inverse'!$A$7*$C831/Setup!$B$17+INDEX('FD inverse'!$A$7:$BH$7,1,'FD mesh'!$B$15+1)*Setup!$B$22</f>
        <v>24.1866225072036</v>
      </c>
      <c r="J831" s="0" t="n">
        <f aca="false">SUMPRODUCT('FD inverse'!$A$8:$BH$8,'FD mesh'!$B$84:$BI$84,$E830:$BL830)+'FD inverse'!$A$8*$C831/Setup!$B$17+INDEX('FD inverse'!$A$8:$BH$8,1,'FD mesh'!$B$15+1)*Setup!$B$22</f>
        <v>24.1485035591242</v>
      </c>
      <c r="K831" s="0" t="n">
        <f aca="false">SUMPRODUCT('FD inverse'!$A$9:$BH$9,'FD mesh'!$B$84:$BI$84,$E830:$BL830)+'FD inverse'!$A$9*$C831/Setup!$B$17+INDEX('FD inverse'!$A$9:$BH$9,1,'FD mesh'!$B$15+1)*Setup!$B$22</f>
        <v>24.1101125481963</v>
      </c>
      <c r="L831" s="0" t="n">
        <f aca="false">SUMPRODUCT('FD inverse'!$A$10:$BH$10,'FD mesh'!$B$84:$BI$84,$E830:$BL830)+'FD inverse'!$A$10*$C831/Setup!$B$17+INDEX('FD inverse'!$A$10:$BH$10,1,'FD mesh'!$B$15+1)*Setup!$B$22</f>
        <v>24.0724478771089</v>
      </c>
      <c r="M831" s="0" t="n">
        <f aca="false">SUMPRODUCT('FD inverse'!$A$11:$BH$11,'FD mesh'!$B$84:$BI$84,$E830:$BL830)+'FD inverse'!$A$11*$C831/Setup!$B$17+INDEX('FD inverse'!$A$11:$BH$11,1,'FD mesh'!$B$15+1)*Setup!$B$22</f>
        <v>24.0363664261943</v>
      </c>
      <c r="N831" s="0" t="n">
        <f aca="false">SUMPRODUCT('FD inverse'!$A$12:$BH$12,'FD mesh'!$B$84:$BI$84,$E830:$BL830)+'FD inverse'!$A$12*$C831/Setup!$B$17+INDEX('FD inverse'!$A$12:$BH$12,1,'FD mesh'!$B$15+1)*Setup!$B$22</f>
        <v>24.0025868347573</v>
      </c>
      <c r="O831" s="0" t="n">
        <f aca="false">SUMPRODUCT('FD inverse'!$A$13:$BH$13,'FD mesh'!$B$84:$BI$84,$E830:$BL830)+'FD inverse'!$A$13*$C831/Setup!$B$17+INDEX('FD inverse'!$A$13:$BH$13,1,'FD mesh'!$B$15+1)*Setup!$B$22</f>
        <v>23.9716925588578</v>
      </c>
      <c r="P831" s="0" t="n">
        <f aca="false">SUMPRODUCT('FD inverse'!$A$14:$BH$14,'FD mesh'!$B$84:$BI$84,$E830:$BL830)+'FD inverse'!$A$14*$C831/Setup!$B$17+INDEX('FD inverse'!$A$14:$BH$14,1,'FD mesh'!$B$15+1)*Setup!$B$22</f>
        <v>23.9441345885047</v>
      </c>
      <c r="Q831" s="0" t="n">
        <f aca="false">SUMPRODUCT('FD inverse'!$A$15:$BH$15,'FD mesh'!$B$84:$BI$84,$E830:$BL830)+'FD inverse'!$A$15*$C831/Setup!$B$17+INDEX('FD inverse'!$A$15:$BH$15,1,'FD mesh'!$B$15+1)*Setup!$B$22</f>
        <v>23.9202337292891</v>
      </c>
      <c r="R831" s="0" t="n">
        <f aca="false">SUMPRODUCT('FD inverse'!$A$16:$BH$16,'FD mesh'!$B$84:$BI$84,$E830:$BL830)+'FD inverse'!$A$16*$C831/Setup!$B$17+INDEX('FD inverse'!$A$16:$BH$16,1,'FD mesh'!$B$15+1)*Setup!$B$22</f>
        <v>23.9001823750719</v>
      </c>
      <c r="S831" s="0" t="n">
        <f aca="false">SUMPRODUCT('FD inverse'!$A$17:$BH$17,'FD mesh'!$B$84:$BI$84,$E830:$BL830)+'FD inverse'!$A$17*$C831/Setup!$B$17+INDEX('FD inverse'!$A$17:$BH$17,1,'FD mesh'!$B$15+1)*Setup!$B$22</f>
        <v>23.316980857074</v>
      </c>
      <c r="T831" s="0" t="n">
        <f aca="false">SUMPRODUCT('FD inverse'!$A$18:$BH$18,'FD mesh'!$B$84:$BI$84,$E830:$BL830)+'FD inverse'!$A$18*$C831/Setup!$B$17+INDEX('FD inverse'!$A$18:$BH$18,1,'FD mesh'!$B$15+1)*Setup!$B$22</f>
        <v>22.735746948148</v>
      </c>
      <c r="U831" s="0" t="n">
        <f aca="false">SUMPRODUCT('FD inverse'!$A$19:$BH$19,'FD mesh'!$B$84:$BI$84,$E830:$BL830)+'FD inverse'!$A$19*$C831/Setup!$B$17+INDEX('FD inverse'!$A$19:$BH$19,1,'FD mesh'!$B$15+1)*Setup!$B$22</f>
        <v>22.1564665678006</v>
      </c>
      <c r="V831" s="0" t="n">
        <f aca="false">SUMPRODUCT('FD inverse'!$A$20:$BH$20,'FD mesh'!$B$84:$BI$84,$E830:$BL830)+'FD inverse'!$A$20*$C831/Setup!$B$17+INDEX('FD inverse'!$A$20:$BH$20,1,'FD mesh'!$B$15+1)*Setup!$B$22</f>
        <v>21.5790990913361</v>
      </c>
      <c r="W831" s="0" t="n">
        <f aca="false">SUMPRODUCT('FD inverse'!$A$21:$BH$21,'FD mesh'!$B$84:$BI$84,$E830:$BL830)+'FD inverse'!$A$21*$C831/Setup!$B$17+INDEX('FD inverse'!$A$21:$BH$21,1,'FD mesh'!$B$15+1)*Setup!$B$22</f>
        <v>21.0035797122539</v>
      </c>
      <c r="X831" s="0" t="n">
        <f aca="false">SUMPRODUCT('FD inverse'!$A$22:$BH$22,'FD mesh'!$B$84:$BI$84,$E830:$BL830)+'FD inverse'!$A$22*$C831/Setup!$B$17+INDEX('FD inverse'!$A$22:$BH$22,1,'FD mesh'!$B$15+1)*Setup!$B$22</f>
        <v>20.4298217307161</v>
      </c>
      <c r="Y831" s="0" t="n">
        <f aca="false">SUMPRODUCT('FD inverse'!$A$23:$BH$23,'FD mesh'!$B$84:$BI$84,$E830:$BL830)+'FD inverse'!$A$23*$C831/Setup!$B$17+INDEX('FD inverse'!$A$23:$BH$23,1,'FD mesh'!$B$15+1)*Setup!$B$22</f>
        <v>19.8577187704716</v>
      </c>
      <c r="Z831" s="0" t="n">
        <f aca="false">SUMPRODUCT('FD inverse'!$A$24:$BH$24,'FD mesh'!$B$84:$BI$84,$E830:$BL830)+'FD inverse'!$A$24*$C831/Setup!$B$17+INDEX('FD inverse'!$A$24:$BH$24,1,'FD mesh'!$B$15+1)*Setup!$B$22</f>
        <v>19.2871469275032</v>
      </c>
      <c r="AA831" s="0" t="n">
        <f aca="false">SUMPRODUCT('FD inverse'!$A$25:$BH$25,'FD mesh'!$B$84:$BI$84,$E830:$BL830)+'FD inverse'!$A$25*$C831/Setup!$B$17+INDEX('FD inverse'!$A$25:$BH$25,1,'FD mesh'!$B$15+1)*Setup!$B$22</f>
        <v>18.7179668544558</v>
      </c>
      <c r="AB831" s="0" t="n">
        <f aca="false">SUMPRODUCT('FD inverse'!$A$26:$BH$26,'FD mesh'!$B$84:$BI$84,$E830:$BL830)+'FD inverse'!$A$26*$C831/Setup!$B$17+INDEX('FD inverse'!$A$26:$BH$26,1,'FD mesh'!$B$15+1)*Setup!$B$22</f>
        <v>18.1500257856085</v>
      </c>
      <c r="AC831" s="0" t="n">
        <f aca="false">SUMPRODUCT('FD inverse'!$A$27:$BH$27,'FD mesh'!$B$84:$BI$84,$E830:$BL830)+'FD inverse'!$A$27*$C831/Setup!$B$17+INDEX('FD inverse'!$A$27:$BH$27,1,'FD mesh'!$B$15+1)*Setup!$B$22</f>
        <v>17.5831595077711</v>
      </c>
      <c r="AD831" s="0" t="n">
        <f aca="false">SUMPRODUCT('FD inverse'!$A$28:$BH$28,'FD mesh'!$B$84:$BI$84,$E830:$BL830)+'FD inverse'!$A$28*$C831/Setup!$B$17+INDEX('FD inverse'!$A$28:$BH$28,1,'FD mesh'!$B$15+1)*Setup!$B$22</f>
        <v>17.0171942830273</v>
      </c>
      <c r="AE831" s="0" t="n">
        <f aca="false">SUMPRODUCT('FD inverse'!$A$29:$BH$29,'FD mesh'!$B$84:$BI$84,$E830:$BL830)+'FD inverse'!$A$29*$C831/Setup!$B$17+INDEX('FD inverse'!$A$29:$BH$29,1,'FD mesh'!$B$15+1)*Setup!$B$22</f>
        <v>16.4519487297002</v>
      </c>
      <c r="AF831" s="0" t="n">
        <f aca="false">SUMPRODUCT('FD inverse'!$A$30:$BH$30,'FD mesh'!$B$84:$BI$84,$E830:$BL830)+'FD inverse'!$A$30*$C831/Setup!$B$17+INDEX('FD inverse'!$A$30:$BH$30,1,'FD mesh'!$B$15+1)*Setup!$B$22</f>
        <v>15.8872356683021</v>
      </c>
      <c r="AG831" s="0" t="n">
        <f aca="false">SUMPRODUCT('FD inverse'!$A$31:$BH$31,'FD mesh'!$B$84:$BI$84,$E830:$BL830)+'FD inverse'!$A$31*$C831/Setup!$B$17+INDEX('FD inverse'!$A$31:$BH$31,1,'FD mesh'!$B$15+1)*Setup!$B$22</f>
        <v>15.3228639395319</v>
      </c>
      <c r="AH831" s="0" t="n">
        <f aca="false">SUMPRODUCT('FD inverse'!$A$32:$BH$32,'FD mesh'!$B$84:$BI$84,$E830:$BL830)+'FD inverse'!$A$32*$C831/Setup!$B$17+INDEX('FD inverse'!$A$32:$BH$32,1,'FD mesh'!$B$15+1)*Setup!$B$22</f>
        <v>15.2992067747256</v>
      </c>
      <c r="AI831" s="0" t="n">
        <f aca="false">SUMPRODUCT('FD inverse'!$A$33:$BH$33,'FD mesh'!$B$84:$BI$84,$E830:$BL830)+'FD inverse'!$A$33*$C831/Setup!$B$17+INDEX('FD inverse'!$A$33:$BH$33,1,'FD mesh'!$B$15+1)*Setup!$B$22</f>
        <v>15.2757895584648</v>
      </c>
      <c r="AJ831" s="0" t="n">
        <f aca="false">SUMPRODUCT('FD inverse'!$A$34:$BH$34,'FD mesh'!$B$84:$BI$84,$E830:$BL830)+'FD inverse'!$A$34*$C831/Setup!$B$17+INDEX('FD inverse'!$A$34:$BH$34,1,'FD mesh'!$B$15+1)*Setup!$B$22</f>
        <v>15.252596698175</v>
      </c>
      <c r="AK831" s="0" t="n">
        <f aca="false">SUMPRODUCT('FD inverse'!$A$35:$BH$35,'FD mesh'!$B$84:$BI$84,$E830:$BL830)+'FD inverse'!$A$35*$C831/Setup!$B$17+INDEX('FD inverse'!$A$35:$BH$35,1,'FD mesh'!$B$15+1)*Setup!$B$22</f>
        <v>15.2296118110228</v>
      </c>
      <c r="AL831" s="0" t="n">
        <f aca="false">SUMPRODUCT('FD inverse'!$A$36:$BH$36,'FD mesh'!$B$84:$BI$84,$E830:$BL830)+'FD inverse'!$A$36*$C831/Setup!$B$17+INDEX('FD inverse'!$A$36:$BH$36,1,'FD mesh'!$B$15+1)*Setup!$B$22</f>
        <v>15.2068178792261</v>
      </c>
      <c r="AM831" s="0" t="n">
        <f aca="false">SUMPRODUCT('FD inverse'!$A$37:$BH$37,'FD mesh'!$B$84:$BI$84,$E830:$BL830)+'FD inverse'!$A$37*$C831/Setup!$B$17+INDEX('FD inverse'!$A$37:$BH$37,1,'FD mesh'!$B$15+1)*Setup!$B$22</f>
        <v>15.1841973819082</v>
      </c>
      <c r="AN831" s="0" t="n">
        <f aca="false">SUMPRODUCT('FD inverse'!$A$38:$BH$38,'FD mesh'!$B$84:$BI$84,$E830:$BL830)+'FD inverse'!$A$38*$C831/Setup!$B$17+INDEX('FD inverse'!$A$38:$BH$38,1,'FD mesh'!$B$15+1)*Setup!$B$22</f>
        <v>15.16173240544</v>
      </c>
      <c r="AO831" s="0" t="n">
        <f aca="false">SUMPRODUCT('FD inverse'!$A$39:$BH$39,'FD mesh'!$B$84:$BI$84,$E830:$BL830)+'FD inverse'!$A$39*$C831/Setup!$B$17+INDEX('FD inverse'!$A$39:$BH$39,1,'FD mesh'!$B$15+1)*Setup!$B$22</f>
        <v>15.139404734263</v>
      </c>
      <c r="AP831" s="0" t="n">
        <f aca="false">SUMPRODUCT('FD inverse'!$A$40:$BH$40,'FD mesh'!$B$84:$BI$84,$E830:$BL830)+'FD inverse'!$A$40*$C831/Setup!$B$17+INDEX('FD inverse'!$A$40:$BH$40,1,'FD mesh'!$B$15+1)*Setup!$B$22</f>
        <v>15.117195924225</v>
      </c>
      <c r="AQ831" s="0" t="n">
        <f aca="false">SUMPRODUCT('FD inverse'!$A$41:$BH$41,'FD mesh'!$B$84:$BI$84,$E830:$BL830)+'FD inverse'!$A$41*$C831/Setup!$B$17+INDEX('FD inverse'!$A$41:$BH$41,1,'FD mesh'!$B$15+1)*Setup!$B$22</f>
        <v>15.0950873604896</v>
      </c>
      <c r="AR831" s="0" t="n">
        <f aca="false">SUMPRODUCT('FD inverse'!$A$42:$BH$42,'FD mesh'!$B$84:$BI$84,$E830:$BL830)+'FD inverse'!$A$42*$C831/Setup!$B$17+INDEX('FD inverse'!$A$42:$BH$42,1,'FD mesh'!$B$15+1)*Setup!$B$22</f>
        <v>15.0730603021017</v>
      </c>
      <c r="AS831" s="0" t="n">
        <f aca="false">SUMPRODUCT('FD inverse'!$A$43:$BH$43,'FD mesh'!$B$84:$BI$84,$E830:$BL830)+'FD inverse'!$A$43*$C831/Setup!$B$17+INDEX('FD inverse'!$A$43:$BH$43,1,'FD mesh'!$B$15+1)*Setup!$B$22</f>
        <v>0</v>
      </c>
      <c r="AT831" s="0" t="n">
        <f aca="false">SUMPRODUCT('FD inverse'!$A$44:$BH$44,'FD mesh'!$B$84:$BI$84,$E830:$BL830)+'FD inverse'!$A$44*$C831/Setup!$B$17+INDEX('FD inverse'!$A$44:$BH$44,1,'FD mesh'!$B$15+1)*Setup!$B$22</f>
        <v>0</v>
      </c>
      <c r="AU831" s="0" t="n">
        <f aca="false">SUMPRODUCT('FD inverse'!$A$45:$BH$45,'FD mesh'!$B$84:$BI$84,$E830:$BL830)+'FD inverse'!$A$45*$C831/Setup!$B$17+INDEX('FD inverse'!$A$45:$BH$45,1,'FD mesh'!$B$15+1)*Setup!$B$22</f>
        <v>0</v>
      </c>
      <c r="AV831" s="0" t="n">
        <f aca="false">SUMPRODUCT('FD inverse'!$A$46:$BH$46,'FD mesh'!$B$84:$BI$84,$E830:$BL830)+'FD inverse'!$A$46*$C831/Setup!$B$17+INDEX('FD inverse'!$A$46:$BH$46,1,'FD mesh'!$B$15+1)*Setup!$B$22</f>
        <v>0</v>
      </c>
      <c r="AW831" s="0" t="n">
        <f aca="false">SUMPRODUCT('FD inverse'!$A$47:$BH$47,'FD mesh'!$B$84:$BI$84,$E830:$BL830)+'FD inverse'!$A$47*$C831/Setup!$B$17+INDEX('FD inverse'!$A$47:$BH$47,1,'FD mesh'!$B$15+1)*Setup!$B$22</f>
        <v>0</v>
      </c>
      <c r="AX831" s="0" t="n">
        <f aca="false">SUMPRODUCT('FD inverse'!$A$48:$BH$48,'FD mesh'!$B$84:$BI$84,$E830:$BL830)+'FD inverse'!$A$48*$C831/Setup!$B$17+INDEX('FD inverse'!$A$48:$BH$48,1,'FD mesh'!$B$15+1)*Setup!$B$22</f>
        <v>0</v>
      </c>
      <c r="AY831" s="0" t="n">
        <f aca="false">SUMPRODUCT('FD inverse'!$A$49:$BH$49,'FD mesh'!$B$84:$BI$84,$E830:$BL830)+'FD inverse'!$A$49*$C831/Setup!$B$17+INDEX('FD inverse'!$A$49:$BH$49,1,'FD mesh'!$B$15+1)*Setup!$B$22</f>
        <v>0</v>
      </c>
      <c r="AZ831" s="0" t="n">
        <f aca="false">SUMPRODUCT('FD inverse'!$A$50:$BH$50,'FD mesh'!$B$84:$BI$84,$E830:$BL830)+'FD inverse'!$A$50*$C831/Setup!$B$17+INDEX('FD inverse'!$A$50:$BH$50,1,'FD mesh'!$B$15+1)*Setup!$B$22</f>
        <v>0</v>
      </c>
      <c r="BA831" s="0" t="n">
        <f aca="false">SUMPRODUCT('FD inverse'!$A$51:$BH$51,'FD mesh'!$B$84:$BI$84,$E830:$BL830)+'FD inverse'!$A$51*$C831/Setup!$B$17+INDEX('FD inverse'!$A$51:$BH$51,1,'FD mesh'!$B$15+1)*Setup!$B$22</f>
        <v>0</v>
      </c>
      <c r="BB831" s="0" t="n">
        <f aca="false">SUMPRODUCT('FD inverse'!$A$52:$BH$52,'FD mesh'!$B$84:$BI$84,$E830:$BL830)+'FD inverse'!$A$52*$C831/Setup!$B$17+INDEX('FD inverse'!$A$52:$BH$52,1,'FD mesh'!$B$15+1)*Setup!$B$22</f>
        <v>0</v>
      </c>
      <c r="BC831" s="0" t="n">
        <f aca="false">SUMPRODUCT('FD inverse'!$A$53:$BH$53,'FD mesh'!$B$84:$BI$84,$E830:$BL830)+'FD inverse'!$A$53*$C831/Setup!$B$17+INDEX('FD inverse'!$A$53:$BH$53,1,'FD mesh'!$B$15+1)*Setup!$B$22</f>
        <v>0</v>
      </c>
      <c r="BD831" s="0" t="n">
        <f aca="false">SUMPRODUCT('FD inverse'!$A$54:$BH$54,'FD mesh'!$B$84:$BI$84,$E830:$BL830)+'FD inverse'!$A$54*$C831/Setup!$B$17+INDEX('FD inverse'!$A$54:$BH$54,1,'FD mesh'!$B$15+1)*Setup!$B$22</f>
        <v>0</v>
      </c>
      <c r="BE831" s="0" t="n">
        <f aca="false">SUMPRODUCT('FD inverse'!$A$55:$BH$55,'FD mesh'!$B$84:$BI$84,$E830:$BL830)+'FD inverse'!$A$55*$C831/Setup!$B$17+INDEX('FD inverse'!$A$55:$BH$55,1,'FD mesh'!$B$15+1)*Setup!$B$22</f>
        <v>0</v>
      </c>
      <c r="BF831" s="0" t="n">
        <f aca="false">SUMPRODUCT('FD inverse'!$A$56:$BH$56,'FD mesh'!$B$84:$BI$84,$E830:$BL830)+'FD inverse'!$A$56*$C831/Setup!$B$17+INDEX('FD inverse'!$A$56:$BH$56,1,'FD mesh'!$B$15+1)*Setup!$B$22</f>
        <v>0</v>
      </c>
      <c r="BG831" s="0" t="n">
        <f aca="false">SUMPRODUCT('FD inverse'!$A$57:$BH$57,'FD mesh'!$B$84:$BI$84,$E830:$BL830)+'FD inverse'!$A$57*$C831/Setup!$B$17+INDEX('FD inverse'!$A$57:$BH$57,1,'FD mesh'!$B$15+1)*Setup!$B$22</f>
        <v>0</v>
      </c>
      <c r="BH831" s="0" t="n">
        <f aca="false">SUMPRODUCT('FD inverse'!$A$58:$BH$58,'FD mesh'!$B$84:$BI$84,$E830:$BL830)+'FD inverse'!$A$58*$C831/Setup!$B$17+INDEX('FD inverse'!$A$58:$BH$58,1,'FD mesh'!$B$15+1)*Setup!$B$22</f>
        <v>0</v>
      </c>
      <c r="BI831" s="0" t="n">
        <f aca="false">SUMPRODUCT('FD inverse'!$A$59:$BH$59,'FD mesh'!$B$84:$BI$84,$E830:$BL830)+'FD inverse'!$A$59*$C831/Setup!$B$17+INDEX('FD inverse'!$A$59:$BH$59,1,'FD mesh'!$B$15+1)*Setup!$B$22</f>
        <v>0</v>
      </c>
      <c r="BJ831" s="0" t="n">
        <f aca="false">SUMPRODUCT('FD inverse'!$A$60:$BH$60,'FD mesh'!$B$84:$BI$84,$E830:$BL830)+'FD inverse'!$A$60*$C831/Setup!$B$17+INDEX('FD inverse'!$A$60:$BH$60,1,'FD mesh'!$B$15+1)*Setup!$B$22</f>
        <v>0</v>
      </c>
      <c r="BK831" s="0" t="n">
        <f aca="false">SUMPRODUCT('FD inverse'!$A$61:$BH$61,'FD mesh'!$B$84:$BI$84,$E830:$BL830)+'FD inverse'!$A$61*$C831/Setup!$B$17+INDEX('FD inverse'!$A$61:$BH$61,1,'FD mesh'!$B$15+1)*Setup!$B$22</f>
        <v>0</v>
      </c>
      <c r="BL831" s="0" t="n">
        <f aca="false">SUMPRODUCT('FD inverse'!$A$62:$BH$62,'FD mesh'!$B$84:$BI$84,$E830:$BL830)+'FD inverse'!$A$62*$C831/Setup!$B$17+INDEX('FD inverse'!$A$62:$BH$62,1,'FD mesh'!$B$15+1)*Setup!$B$22</f>
        <v>0</v>
      </c>
    </row>
    <row r="832" customFormat="false" ht="15" hidden="false" customHeight="false" outlineLevel="0" collapsed="false">
      <c r="A832" s="0" t="n">
        <v>827</v>
      </c>
      <c r="B832" s="0" t="n">
        <f aca="false">A832*Setup!$B$11/3600</f>
        <v>68.9166666666667</v>
      </c>
      <c r="C832" s="0" t="n">
        <f aca="false">Setup!$B$7+Setup!$B$8*COS(2*PI()*(B832-Setup!$B$9)/24)</f>
        <v>25.119316056124</v>
      </c>
      <c r="D832" s="0" t="n">
        <f aca="false">(C832-E832)/Setup!$B$17</f>
        <v>2.58668963785653</v>
      </c>
      <c r="E832" s="0" t="n">
        <f aca="false">SUMPRODUCT('FD inverse'!$A$3:$BH$3,'FD mesh'!$B$84:$BI$84,$E831:$BL831)+'FD inverse'!$A$3*$C832/Setup!$B$17+INDEX('FD inverse'!$A$3:$BH$3,1,'FD mesh'!$B$15+1)*Setup!$B$22</f>
        <v>24.7830464032026</v>
      </c>
      <c r="F832" s="0" t="n">
        <f aca="false">SUMPRODUCT('FD inverse'!$A$4:$BH$4,'FD mesh'!$B$84:$BI$84,$E831:$BL831)+'FD inverse'!$A$4*$C832/Setup!$B$17+INDEX('FD inverse'!$A$4:$BH$4,1,'FD mesh'!$B$15+1)*Setup!$B$22</f>
        <v>24.6957826669799</v>
      </c>
      <c r="G832" s="0" t="n">
        <f aca="false">SUMPRODUCT('FD inverse'!$A$5:$BH$5,'FD mesh'!$B$84:$BI$84,$E831:$BL831)+'FD inverse'!$A$5*$C832/Setup!$B$17+INDEX('FD inverse'!$A$5:$BH$5,1,'FD mesh'!$B$15+1)*Setup!$B$22</f>
        <v>24.5915013010537</v>
      </c>
      <c r="H832" s="0" t="n">
        <f aca="false">SUMPRODUCT('FD inverse'!$A$6:$BH$6,'FD mesh'!$B$84:$BI$84,$E831:$BL831)+'FD inverse'!$A$6*$C832/Setup!$B$17+INDEX('FD inverse'!$A$6:$BH$6,1,'FD mesh'!$B$15+1)*Setup!$B$22</f>
        <v>24.2183061877898</v>
      </c>
      <c r="I832" s="0" t="n">
        <f aca="false">SUMPRODUCT('FD inverse'!$A$7:$BH$7,'FD mesh'!$B$84:$BI$84,$E831:$BL831)+'FD inverse'!$A$7*$C832/Setup!$B$17+INDEX('FD inverse'!$A$7:$BH$7,1,'FD mesh'!$B$15+1)*Setup!$B$22</f>
        <v>24.1837992708706</v>
      </c>
      <c r="J832" s="0" t="n">
        <f aca="false">SUMPRODUCT('FD inverse'!$A$8:$BH$8,'FD mesh'!$B$84:$BI$84,$E831:$BL831)+'FD inverse'!$A$8*$C832/Setup!$B$17+INDEX('FD inverse'!$A$8:$BH$8,1,'FD mesh'!$B$15+1)*Setup!$B$22</f>
        <v>24.1476267277963</v>
      </c>
      <c r="K832" s="0" t="n">
        <f aca="false">SUMPRODUCT('FD inverse'!$A$9:$BH$9,'FD mesh'!$B$84:$BI$84,$E831:$BL831)+'FD inverse'!$A$9*$C832/Setup!$B$17+INDEX('FD inverse'!$A$9:$BH$9,1,'FD mesh'!$B$15+1)*Setup!$B$22</f>
        <v>24.1109368801039</v>
      </c>
      <c r="L832" s="0" t="n">
        <f aca="false">SUMPRODUCT('FD inverse'!$A$10:$BH$10,'FD mesh'!$B$84:$BI$84,$E831:$BL831)+'FD inverse'!$A$10*$C832/Setup!$B$17+INDEX('FD inverse'!$A$10:$BH$10,1,'FD mesh'!$B$15+1)*Setup!$B$22</f>
        <v>24.0747333639203</v>
      </c>
      <c r="M832" s="0" t="n">
        <f aca="false">SUMPRODUCT('FD inverse'!$A$11:$BH$11,'FD mesh'!$B$84:$BI$84,$E831:$BL831)+'FD inverse'!$A$11*$C832/Setup!$B$17+INDEX('FD inverse'!$A$11:$BH$11,1,'FD mesh'!$B$15+1)*Setup!$B$22</f>
        <v>24.0398782175369</v>
      </c>
      <c r="N832" s="0" t="n">
        <f aca="false">SUMPRODUCT('FD inverse'!$A$12:$BH$12,'FD mesh'!$B$84:$BI$84,$E831:$BL831)+'FD inverse'!$A$12*$C832/Setup!$B$17+INDEX('FD inverse'!$A$12:$BH$12,1,'FD mesh'!$B$15+1)*Setup!$B$22</f>
        <v>24.007094924453</v>
      </c>
      <c r="O832" s="0" t="n">
        <f aca="false">SUMPRODUCT('FD inverse'!$A$13:$BH$13,'FD mesh'!$B$84:$BI$84,$E831:$BL831)+'FD inverse'!$A$13*$C832/Setup!$B$17+INDEX('FD inverse'!$A$13:$BH$13,1,'FD mesh'!$B$15+1)*Setup!$B$22</f>
        <v>23.9769712713077</v>
      </c>
      <c r="P832" s="0" t="n">
        <f aca="false">SUMPRODUCT('FD inverse'!$A$14:$BH$14,'FD mesh'!$B$84:$BI$84,$E831:$BL831)+'FD inverse'!$A$14*$C832/Setup!$B$17+INDEX('FD inverse'!$A$14:$BH$14,1,'FD mesh'!$B$15+1)*Setup!$B$22</f>
        <v>23.9499619027934</v>
      </c>
      <c r="Q832" s="0" t="n">
        <f aca="false">SUMPRODUCT('FD inverse'!$A$15:$BH$15,'FD mesh'!$B$84:$BI$84,$E831:$BL831)+'FD inverse'!$A$15*$C832/Setup!$B$17+INDEX('FD inverse'!$A$15:$BH$15,1,'FD mesh'!$B$15+1)*Setup!$B$22</f>
        <v>23.9263904778124</v>
      </c>
      <c r="R832" s="0" t="n">
        <f aca="false">SUMPRODUCT('FD inverse'!$A$16:$BH$16,'FD mesh'!$B$84:$BI$84,$E831:$BL831)+'FD inverse'!$A$16*$C832/Setup!$B$17+INDEX('FD inverse'!$A$16:$BH$16,1,'FD mesh'!$B$15+1)*Setup!$B$22</f>
        <v>23.906451352845</v>
      </c>
      <c r="S832" s="0" t="n">
        <f aca="false">SUMPRODUCT('FD inverse'!$A$17:$BH$17,'FD mesh'!$B$84:$BI$84,$E831:$BL831)+'FD inverse'!$A$17*$C832/Setup!$B$17+INDEX('FD inverse'!$A$17:$BH$17,1,'FD mesh'!$B$15+1)*Setup!$B$22</f>
        <v>23.3233294465643</v>
      </c>
      <c r="T832" s="0" t="n">
        <f aca="false">SUMPRODUCT('FD inverse'!$A$18:$BH$18,'FD mesh'!$B$84:$BI$84,$E831:$BL831)+'FD inverse'!$A$18*$C832/Setup!$B$17+INDEX('FD inverse'!$A$18:$BH$18,1,'FD mesh'!$B$15+1)*Setup!$B$22</f>
        <v>22.7420758394765</v>
      </c>
      <c r="U832" s="0" t="n">
        <f aca="false">SUMPRODUCT('FD inverse'!$A$19:$BH$19,'FD mesh'!$B$84:$BI$84,$E831:$BL831)+'FD inverse'!$A$19*$C832/Setup!$B$17+INDEX('FD inverse'!$A$19:$BH$19,1,'FD mesh'!$B$15+1)*Setup!$B$22</f>
        <v>22.162684734694</v>
      </c>
      <c r="V832" s="0" t="n">
        <f aca="false">SUMPRODUCT('FD inverse'!$A$20:$BH$20,'FD mesh'!$B$84:$BI$84,$E831:$BL831)+'FD inverse'!$A$20*$C832/Setup!$B$17+INDEX('FD inverse'!$A$20:$BH$20,1,'FD mesh'!$B$15+1)*Setup!$B$22</f>
        <v>21.5851235475972</v>
      </c>
      <c r="W832" s="0" t="n">
        <f aca="false">SUMPRODUCT('FD inverse'!$A$21:$BH$21,'FD mesh'!$B$84:$BI$84,$E831:$BL831)+'FD inverse'!$A$21*$C832/Setup!$B$17+INDEX('FD inverse'!$A$21:$BH$21,1,'FD mesh'!$B$15+1)*Setup!$B$22</f>
        <v>21.0093352719143</v>
      </c>
      <c r="X832" s="0" t="n">
        <f aca="false">SUMPRODUCT('FD inverse'!$A$22:$BH$22,'FD mesh'!$B$84:$BI$84,$E831:$BL831)+'FD inverse'!$A$22*$C832/Setup!$B$17+INDEX('FD inverse'!$A$22:$BH$22,1,'FD mesh'!$B$15+1)*Setup!$B$22</f>
        <v>20.4352407752173</v>
      </c>
      <c r="Y832" s="0" t="n">
        <f aca="false">SUMPRODUCT('FD inverse'!$A$23:$BH$23,'FD mesh'!$B$84:$BI$84,$E831:$BL831)+'FD inverse'!$A$23*$C832/Setup!$B$17+INDEX('FD inverse'!$A$23:$BH$23,1,'FD mesh'!$B$15+1)*Setup!$B$22</f>
        <v>19.862741025902</v>
      </c>
      <c r="Z832" s="0" t="n">
        <f aca="false">SUMPRODUCT('FD inverse'!$A$24:$BH$24,'FD mesh'!$B$84:$BI$84,$E831:$BL831)+'FD inverse'!$A$24*$C832/Setup!$B$17+INDEX('FD inverse'!$A$24:$BH$24,1,'FD mesh'!$B$15+1)*Setup!$B$22</f>
        <v>19.2917192546133</v>
      </c>
      <c r="AA832" s="0" t="n">
        <f aca="false">SUMPRODUCT('FD inverse'!$A$25:$BH$25,'FD mesh'!$B$84:$BI$84,$E831:$BL831)+'FD inverse'!$A$25*$C832/Setup!$B$17+INDEX('FD inverse'!$A$25:$BH$25,1,'FD mesh'!$B$15+1)*Setup!$B$22</f>
        <v>18.7220430538742</v>
      </c>
      <c r="AB832" s="0" t="n">
        <f aca="false">SUMPRODUCT('FD inverse'!$A$26:$BH$26,'FD mesh'!$B$84:$BI$84,$E831:$BL831)+'FD inverse'!$A$26*$C832/Setup!$B$17+INDEX('FD inverse'!$A$26:$BH$26,1,'FD mesh'!$B$15+1)*Setup!$B$22</f>
        <v>18.1535664203926</v>
      </c>
      <c r="AC832" s="0" t="n">
        <f aca="false">SUMPRODUCT('FD inverse'!$A$27:$BH$27,'FD mesh'!$B$84:$BI$84,$E831:$BL831)+'FD inverse'!$A$27*$C832/Setup!$B$17+INDEX('FD inverse'!$A$27:$BH$27,1,'FD mesh'!$B$15+1)*Setup!$B$22</f>
        <v>17.5861317451474</v>
      </c>
      <c r="AD832" s="0" t="n">
        <f aca="false">SUMPRODUCT('FD inverse'!$A$28:$BH$28,'FD mesh'!$B$84:$BI$84,$E831:$BL831)+'FD inverse'!$A$28*$C832/Setup!$B$17+INDEX('FD inverse'!$A$28:$BH$28,1,'FD mesh'!$B$15+1)*Setup!$B$22</f>
        <v>17.0195717569015</v>
      </c>
      <c r="AE832" s="0" t="n">
        <f aca="false">SUMPRODUCT('FD inverse'!$A$29:$BH$29,'FD mesh'!$B$84:$BI$84,$E831:$BL831)+'FD inverse'!$A$29*$C832/Setup!$B$17+INDEX('FD inverse'!$A$29:$BH$29,1,'FD mesh'!$B$15+1)*Setup!$B$22</f>
        <v>16.4537114252528</v>
      </c>
      <c r="AF832" s="0" t="n">
        <f aca="false">SUMPRODUCT('FD inverse'!$A$30:$BH$30,'FD mesh'!$B$84:$BI$84,$E831:$BL831)+'FD inverse'!$A$30*$C832/Setup!$B$17+INDEX('FD inverse'!$A$30:$BH$30,1,'FD mesh'!$B$15+1)*Setup!$B$22</f>
        <v>15.8883698297239</v>
      </c>
      <c r="AG832" s="0" t="n">
        <f aca="false">SUMPRODUCT('FD inverse'!$A$31:$BH$31,'FD mesh'!$B$84:$BI$84,$E831:$BL831)+'FD inverse'!$A$31*$C832/Setup!$B$17+INDEX('FD inverse'!$A$31:$BH$31,1,'FD mesh'!$B$15+1)*Setup!$B$22</f>
        <v>15.3233620016992</v>
      </c>
      <c r="AH832" s="0" t="n">
        <f aca="false">SUMPRODUCT('FD inverse'!$A$32:$BH$32,'FD mesh'!$B$84:$BI$84,$E831:$BL831)+'FD inverse'!$A$32*$C832/Setup!$B$17+INDEX('FD inverse'!$A$32:$BH$32,1,'FD mesh'!$B$15+1)*Setup!$B$22</f>
        <v>15.2996767763677</v>
      </c>
      <c r="AI832" s="0" t="n">
        <f aca="false">SUMPRODUCT('FD inverse'!$A$33:$BH$33,'FD mesh'!$B$84:$BI$84,$E831:$BL831)+'FD inverse'!$A$33*$C832/Setup!$B$17+INDEX('FD inverse'!$A$33:$BH$33,1,'FD mesh'!$B$15+1)*Setup!$B$22</f>
        <v>15.2762294766931</v>
      </c>
      <c r="AJ832" s="0" t="n">
        <f aca="false">SUMPRODUCT('FD inverse'!$A$34:$BH$34,'FD mesh'!$B$84:$BI$84,$E831:$BL831)+'FD inverse'!$A$34*$C832/Setup!$B$17+INDEX('FD inverse'!$A$34:$BH$34,1,'FD mesh'!$B$15+1)*Setup!$B$22</f>
        <v>15.2530048737583</v>
      </c>
      <c r="AK832" s="0" t="n">
        <f aca="false">SUMPRODUCT('FD inverse'!$A$35:$BH$35,'FD mesh'!$B$84:$BI$84,$E831:$BL831)+'FD inverse'!$A$35*$C832/Setup!$B$17+INDEX('FD inverse'!$A$35:$BH$35,1,'FD mesh'!$B$15+1)*Setup!$B$22</f>
        <v>15.2299868987054</v>
      </c>
      <c r="AL832" s="0" t="n">
        <f aca="false">SUMPRODUCT('FD inverse'!$A$36:$BH$36,'FD mesh'!$B$84:$BI$84,$E831:$BL831)+'FD inverse'!$A$36*$C832/Setup!$B$17+INDEX('FD inverse'!$A$36:$BH$36,1,'FD mesh'!$B$15+1)*Setup!$B$22</f>
        <v>15.2071588016769</v>
      </c>
      <c r="AM832" s="0" t="n">
        <f aca="false">SUMPRODUCT('FD inverse'!$A$37:$BH$37,'FD mesh'!$B$84:$BI$84,$E831:$BL831)+'FD inverse'!$A$37*$C832/Setup!$B$17+INDEX('FD inverse'!$A$37:$BH$37,1,'FD mesh'!$B$15+1)*Setup!$B$22</f>
        <v>15.1845032874455</v>
      </c>
      <c r="AN832" s="0" t="n">
        <f aca="false">SUMPRODUCT('FD inverse'!$A$38:$BH$38,'FD mesh'!$B$84:$BI$84,$E831:$BL831)+'FD inverse'!$A$38*$C832/Setup!$B$17+INDEX('FD inverse'!$A$38:$BH$38,1,'FD mesh'!$B$15+1)*Setup!$B$22</f>
        <v>15.1620026296431</v>
      </c>
      <c r="AO832" s="0" t="n">
        <f aca="false">SUMPRODUCT('FD inverse'!$A$39:$BH$39,'FD mesh'!$B$84:$BI$84,$E831:$BL831)+'FD inverse'!$A$39*$C832/Setup!$B$17+INDEX('FD inverse'!$A$39:$BH$39,1,'FD mesh'!$B$15+1)*Setup!$B$22</f>
        <v>15.1396387655564</v>
      </c>
      <c r="AP832" s="0" t="n">
        <f aca="false">SUMPRODUCT('FD inverse'!$A$40:$BH$40,'FD mesh'!$B$84:$BI$84,$E831:$BL831)+'FD inverse'!$A$40*$C832/Setup!$B$17+INDEX('FD inverse'!$A$40:$BH$40,1,'FD mesh'!$B$15+1)*Setup!$B$22</f>
        <v>15.1173933735009</v>
      </c>
      <c r="AQ832" s="0" t="n">
        <f aca="false">SUMPRODUCT('FD inverse'!$A$41:$BH$41,'FD mesh'!$B$84:$BI$84,$E831:$BL831)+'FD inverse'!$A$41*$C832/Setup!$B$17+INDEX('FD inverse'!$A$41:$BH$41,1,'FD mesh'!$B$15+1)*Setup!$B$22</f>
        <v>15.0952479348169</v>
      </c>
      <c r="AR832" s="0" t="n">
        <f aca="false">SUMPRODUCT('FD inverse'!$A$42:$BH$42,'FD mesh'!$B$84:$BI$84,$E831:$BL831)+'FD inverse'!$A$42*$C832/Setup!$B$17+INDEX('FD inverse'!$A$42:$BH$42,1,'FD mesh'!$B$15+1)*Setup!$B$22</f>
        <v>15.0731837825559</v>
      </c>
      <c r="AS832" s="0" t="n">
        <f aca="false">SUMPRODUCT('FD inverse'!$A$43:$BH$43,'FD mesh'!$B$84:$BI$84,$E831:$BL831)+'FD inverse'!$A$43*$C832/Setup!$B$17+INDEX('FD inverse'!$A$43:$BH$43,1,'FD mesh'!$B$15+1)*Setup!$B$22</f>
        <v>0</v>
      </c>
      <c r="AT832" s="0" t="n">
        <f aca="false">SUMPRODUCT('FD inverse'!$A$44:$BH$44,'FD mesh'!$B$84:$BI$84,$E831:$BL831)+'FD inverse'!$A$44*$C832/Setup!$B$17+INDEX('FD inverse'!$A$44:$BH$44,1,'FD mesh'!$B$15+1)*Setup!$B$22</f>
        <v>0</v>
      </c>
      <c r="AU832" s="0" t="n">
        <f aca="false">SUMPRODUCT('FD inverse'!$A$45:$BH$45,'FD mesh'!$B$84:$BI$84,$E831:$BL831)+'FD inverse'!$A$45*$C832/Setup!$B$17+INDEX('FD inverse'!$A$45:$BH$45,1,'FD mesh'!$B$15+1)*Setup!$B$22</f>
        <v>0</v>
      </c>
      <c r="AV832" s="0" t="n">
        <f aca="false">SUMPRODUCT('FD inverse'!$A$46:$BH$46,'FD mesh'!$B$84:$BI$84,$E831:$BL831)+'FD inverse'!$A$46*$C832/Setup!$B$17+INDEX('FD inverse'!$A$46:$BH$46,1,'FD mesh'!$B$15+1)*Setup!$B$22</f>
        <v>0</v>
      </c>
      <c r="AW832" s="0" t="n">
        <f aca="false">SUMPRODUCT('FD inverse'!$A$47:$BH$47,'FD mesh'!$B$84:$BI$84,$E831:$BL831)+'FD inverse'!$A$47*$C832/Setup!$B$17+INDEX('FD inverse'!$A$47:$BH$47,1,'FD mesh'!$B$15+1)*Setup!$B$22</f>
        <v>0</v>
      </c>
      <c r="AX832" s="0" t="n">
        <f aca="false">SUMPRODUCT('FD inverse'!$A$48:$BH$48,'FD mesh'!$B$84:$BI$84,$E831:$BL831)+'FD inverse'!$A$48*$C832/Setup!$B$17+INDEX('FD inverse'!$A$48:$BH$48,1,'FD mesh'!$B$15+1)*Setup!$B$22</f>
        <v>0</v>
      </c>
      <c r="AY832" s="0" t="n">
        <f aca="false">SUMPRODUCT('FD inverse'!$A$49:$BH$49,'FD mesh'!$B$84:$BI$84,$E831:$BL831)+'FD inverse'!$A$49*$C832/Setup!$B$17+INDEX('FD inverse'!$A$49:$BH$49,1,'FD mesh'!$B$15+1)*Setup!$B$22</f>
        <v>0</v>
      </c>
      <c r="AZ832" s="0" t="n">
        <f aca="false">SUMPRODUCT('FD inverse'!$A$50:$BH$50,'FD mesh'!$B$84:$BI$84,$E831:$BL831)+'FD inverse'!$A$50*$C832/Setup!$B$17+INDEX('FD inverse'!$A$50:$BH$50,1,'FD mesh'!$B$15+1)*Setup!$B$22</f>
        <v>0</v>
      </c>
      <c r="BA832" s="0" t="n">
        <f aca="false">SUMPRODUCT('FD inverse'!$A$51:$BH$51,'FD mesh'!$B$84:$BI$84,$E831:$BL831)+'FD inverse'!$A$51*$C832/Setup!$B$17+INDEX('FD inverse'!$A$51:$BH$51,1,'FD mesh'!$B$15+1)*Setup!$B$22</f>
        <v>0</v>
      </c>
      <c r="BB832" s="0" t="n">
        <f aca="false">SUMPRODUCT('FD inverse'!$A$52:$BH$52,'FD mesh'!$B$84:$BI$84,$E831:$BL831)+'FD inverse'!$A$52*$C832/Setup!$B$17+INDEX('FD inverse'!$A$52:$BH$52,1,'FD mesh'!$B$15+1)*Setup!$B$22</f>
        <v>0</v>
      </c>
      <c r="BC832" s="0" t="n">
        <f aca="false">SUMPRODUCT('FD inverse'!$A$53:$BH$53,'FD mesh'!$B$84:$BI$84,$E831:$BL831)+'FD inverse'!$A$53*$C832/Setup!$B$17+INDEX('FD inverse'!$A$53:$BH$53,1,'FD mesh'!$B$15+1)*Setup!$B$22</f>
        <v>0</v>
      </c>
      <c r="BD832" s="0" t="n">
        <f aca="false">SUMPRODUCT('FD inverse'!$A$54:$BH$54,'FD mesh'!$B$84:$BI$84,$E831:$BL831)+'FD inverse'!$A$54*$C832/Setup!$B$17+INDEX('FD inverse'!$A$54:$BH$54,1,'FD mesh'!$B$15+1)*Setup!$B$22</f>
        <v>0</v>
      </c>
      <c r="BE832" s="0" t="n">
        <f aca="false">SUMPRODUCT('FD inverse'!$A$55:$BH$55,'FD mesh'!$B$84:$BI$84,$E831:$BL831)+'FD inverse'!$A$55*$C832/Setup!$B$17+INDEX('FD inverse'!$A$55:$BH$55,1,'FD mesh'!$B$15+1)*Setup!$B$22</f>
        <v>0</v>
      </c>
      <c r="BF832" s="0" t="n">
        <f aca="false">SUMPRODUCT('FD inverse'!$A$56:$BH$56,'FD mesh'!$B$84:$BI$84,$E831:$BL831)+'FD inverse'!$A$56*$C832/Setup!$B$17+INDEX('FD inverse'!$A$56:$BH$56,1,'FD mesh'!$B$15+1)*Setup!$B$22</f>
        <v>0</v>
      </c>
      <c r="BG832" s="0" t="n">
        <f aca="false">SUMPRODUCT('FD inverse'!$A$57:$BH$57,'FD mesh'!$B$84:$BI$84,$E831:$BL831)+'FD inverse'!$A$57*$C832/Setup!$B$17+INDEX('FD inverse'!$A$57:$BH$57,1,'FD mesh'!$B$15+1)*Setup!$B$22</f>
        <v>0</v>
      </c>
      <c r="BH832" s="0" t="n">
        <f aca="false">SUMPRODUCT('FD inverse'!$A$58:$BH$58,'FD mesh'!$B$84:$BI$84,$E831:$BL831)+'FD inverse'!$A$58*$C832/Setup!$B$17+INDEX('FD inverse'!$A$58:$BH$58,1,'FD mesh'!$B$15+1)*Setup!$B$22</f>
        <v>0</v>
      </c>
      <c r="BI832" s="0" t="n">
        <f aca="false">SUMPRODUCT('FD inverse'!$A$59:$BH$59,'FD mesh'!$B$84:$BI$84,$E831:$BL831)+'FD inverse'!$A$59*$C832/Setup!$B$17+INDEX('FD inverse'!$A$59:$BH$59,1,'FD mesh'!$B$15+1)*Setup!$B$22</f>
        <v>0</v>
      </c>
      <c r="BJ832" s="0" t="n">
        <f aca="false">SUMPRODUCT('FD inverse'!$A$60:$BH$60,'FD mesh'!$B$84:$BI$84,$E831:$BL831)+'FD inverse'!$A$60*$C832/Setup!$B$17+INDEX('FD inverse'!$A$60:$BH$60,1,'FD mesh'!$B$15+1)*Setup!$B$22</f>
        <v>0</v>
      </c>
      <c r="BK832" s="0" t="n">
        <f aca="false">SUMPRODUCT('FD inverse'!$A$61:$BH$61,'FD mesh'!$B$84:$BI$84,$E831:$BL831)+'FD inverse'!$A$61*$C832/Setup!$B$17+INDEX('FD inverse'!$A$61:$BH$61,1,'FD mesh'!$B$15+1)*Setup!$B$22</f>
        <v>0</v>
      </c>
      <c r="BL832" s="0" t="n">
        <f aca="false">SUMPRODUCT('FD inverse'!$A$62:$BH$62,'FD mesh'!$B$84:$BI$84,$E831:$BL831)+'FD inverse'!$A$62*$C832/Setup!$B$17+INDEX('FD inverse'!$A$62:$BH$62,1,'FD mesh'!$B$15+1)*Setup!$B$22</f>
        <v>0</v>
      </c>
    </row>
    <row r="833" customFormat="false" ht="15" hidden="false" customHeight="false" outlineLevel="0" collapsed="false">
      <c r="A833" s="0" t="n">
        <v>828</v>
      </c>
      <c r="B833" s="0" t="n">
        <f aca="false">A833*Setup!$B$11/3600</f>
        <v>69</v>
      </c>
      <c r="C833" s="0" t="n">
        <f aca="false">Setup!$B$7+Setup!$B$8*COS(2*PI()*(B833-Setup!$B$9)/24)</f>
        <v>25.0352761804101</v>
      </c>
      <c r="D833" s="0" t="n">
        <f aca="false">(C833-E833)/Setup!$B$17</f>
        <v>2.30857000699397</v>
      </c>
      <c r="E833" s="0" t="n">
        <f aca="false">SUMPRODUCT('FD inverse'!$A$3:$BH$3,'FD mesh'!$B$84:$BI$84,$E832:$BL832)+'FD inverse'!$A$3*$C833/Setup!$B$17+INDEX('FD inverse'!$A$3:$BH$3,1,'FD mesh'!$B$15+1)*Setup!$B$22</f>
        <v>24.7351620795009</v>
      </c>
      <c r="F833" s="0" t="n">
        <f aca="false">SUMPRODUCT('FD inverse'!$A$4:$BH$4,'FD mesh'!$B$84:$BI$84,$E832:$BL832)+'FD inverse'!$A$4*$C833/Setup!$B$17+INDEX('FD inverse'!$A$4:$BH$4,1,'FD mesh'!$B$15+1)*Setup!$B$22</f>
        <v>24.6560630755132</v>
      </c>
      <c r="G833" s="0" t="n">
        <f aca="false">SUMPRODUCT('FD inverse'!$A$5:$BH$5,'FD mesh'!$B$84:$BI$84,$E832:$BL832)+'FD inverse'!$A$5*$C833/Setup!$B$17+INDEX('FD inverse'!$A$5:$BH$5,1,'FD mesh'!$B$15+1)*Setup!$B$22</f>
        <v>24.559724665507</v>
      </c>
      <c r="H833" s="0" t="n">
        <f aca="false">SUMPRODUCT('FD inverse'!$A$6:$BH$6,'FD mesh'!$B$84:$BI$84,$E832:$BL832)+'FD inverse'!$A$6*$C833/Setup!$B$17+INDEX('FD inverse'!$A$6:$BH$6,1,'FD mesh'!$B$15+1)*Setup!$B$22</f>
        <v>24.2128571444666</v>
      </c>
      <c r="I833" s="0" t="n">
        <f aca="false">SUMPRODUCT('FD inverse'!$A$7:$BH$7,'FD mesh'!$B$84:$BI$84,$E832:$BL832)+'FD inverse'!$A$7*$C833/Setup!$B$17+INDEX('FD inverse'!$A$7:$BH$7,1,'FD mesh'!$B$15+1)*Setup!$B$22</f>
        <v>24.1805535162556</v>
      </c>
      <c r="J833" s="0" t="n">
        <f aca="false">SUMPRODUCT('FD inverse'!$A$8:$BH$8,'FD mesh'!$B$84:$BI$84,$E832:$BL832)+'FD inverse'!$A$8*$C833/Setup!$B$17+INDEX('FD inverse'!$A$8:$BH$8,1,'FD mesh'!$B$15+1)*Setup!$B$22</f>
        <v>24.1463349885666</v>
      </c>
      <c r="K833" s="0" t="n">
        <f aca="false">SUMPRODUCT('FD inverse'!$A$9:$BH$9,'FD mesh'!$B$84:$BI$84,$E832:$BL832)+'FD inverse'!$A$9*$C833/Setup!$B$17+INDEX('FD inverse'!$A$9:$BH$9,1,'FD mesh'!$B$15+1)*Setup!$B$22</f>
        <v>24.1113543728366</v>
      </c>
      <c r="L833" s="0" t="n">
        <f aca="false">SUMPRODUCT('FD inverse'!$A$10:$BH$10,'FD mesh'!$B$84:$BI$84,$E832:$BL832)+'FD inverse'!$A$10*$C833/Setup!$B$17+INDEX('FD inverse'!$A$10:$BH$10,1,'FD mesh'!$B$15+1)*Setup!$B$22</f>
        <v>24.0766200655034</v>
      </c>
      <c r="M833" s="0" t="n">
        <f aca="false">SUMPRODUCT('FD inverse'!$A$11:$BH$11,'FD mesh'!$B$84:$BI$84,$E832:$BL832)+'FD inverse'!$A$11*$C833/Setup!$B$17+INDEX('FD inverse'!$A$11:$BH$11,1,'FD mesh'!$B$15+1)*Setup!$B$22</f>
        <v>24.0429988564494</v>
      </c>
      <c r="N833" s="0" t="n">
        <f aca="false">SUMPRODUCT('FD inverse'!$A$12:$BH$12,'FD mesh'!$B$84:$BI$84,$E832:$BL832)+'FD inverse'!$A$12*$C833/Setup!$B$17+INDEX('FD inverse'!$A$12:$BH$12,1,'FD mesh'!$B$15+1)*Setup!$B$22</f>
        <v>24.0112187322996</v>
      </c>
      <c r="O833" s="0" t="n">
        <f aca="false">SUMPRODUCT('FD inverse'!$A$13:$BH$13,'FD mesh'!$B$84:$BI$84,$E832:$BL832)+'FD inverse'!$A$13*$C833/Setup!$B$17+INDEX('FD inverse'!$A$13:$BH$13,1,'FD mesh'!$B$15+1)*Setup!$B$22</f>
        <v>23.9818715331331</v>
      </c>
      <c r="P833" s="0" t="n">
        <f aca="false">SUMPRODUCT('FD inverse'!$A$14:$BH$14,'FD mesh'!$B$84:$BI$84,$E832:$BL832)+'FD inverse'!$A$14*$C833/Setup!$B$17+INDEX('FD inverse'!$A$14:$BH$14,1,'FD mesh'!$B$15+1)*Setup!$B$22</f>
        <v>23.955415343893</v>
      </c>
      <c r="Q833" s="0" t="n">
        <f aca="false">SUMPRODUCT('FD inverse'!$A$15:$BH$15,'FD mesh'!$B$84:$BI$84,$E832:$BL832)+'FD inverse'!$A$15*$C833/Setup!$B$17+INDEX('FD inverse'!$A$15:$BH$15,1,'FD mesh'!$B$15+1)*Setup!$B$22</f>
        <v>23.9321765240331</v>
      </c>
      <c r="R833" s="0" t="n">
        <f aca="false">SUMPRODUCT('FD inverse'!$A$16:$BH$16,'FD mesh'!$B$84:$BI$84,$E832:$BL832)+'FD inverse'!$A$16*$C833/Setup!$B$17+INDEX('FD inverse'!$A$16:$BH$16,1,'FD mesh'!$B$15+1)*Setup!$B$22</f>
        <v>23.9123513007637</v>
      </c>
      <c r="S833" s="0" t="n">
        <f aca="false">SUMPRODUCT('FD inverse'!$A$17:$BH$17,'FD mesh'!$B$84:$BI$84,$E832:$BL832)+'FD inverse'!$A$17*$C833/Setup!$B$17+INDEX('FD inverse'!$A$17:$BH$17,1,'FD mesh'!$B$15+1)*Setup!$B$22</f>
        <v>23.329337922009</v>
      </c>
      <c r="T833" s="0" t="n">
        <f aca="false">SUMPRODUCT('FD inverse'!$A$18:$BH$18,'FD mesh'!$B$84:$BI$84,$E832:$BL832)+'FD inverse'!$A$18*$C833/Setup!$B$17+INDEX('FD inverse'!$A$18:$BH$18,1,'FD mesh'!$B$15+1)*Setup!$B$22</f>
        <v>22.7480927517422</v>
      </c>
      <c r="U833" s="0" t="n">
        <f aca="false">SUMPRODUCT('FD inverse'!$A$19:$BH$19,'FD mesh'!$B$84:$BI$84,$E832:$BL832)+'FD inverse'!$A$19*$C833/Setup!$B$17+INDEX('FD inverse'!$A$19:$BH$19,1,'FD mesh'!$B$15+1)*Setup!$B$22</f>
        <v>22.1686182727994</v>
      </c>
      <c r="V833" s="0" t="n">
        <f aca="false">SUMPRODUCT('FD inverse'!$A$20:$BH$20,'FD mesh'!$B$84:$BI$84,$E832:$BL832)+'FD inverse'!$A$20*$C833/Setup!$B$17+INDEX('FD inverse'!$A$20:$BH$20,1,'FD mesh'!$B$15+1)*Setup!$B$22</f>
        <v>21.5908899493561</v>
      </c>
      <c r="W833" s="0" t="n">
        <f aca="false">SUMPRODUCT('FD inverse'!$A$21:$BH$21,'FD mesh'!$B$84:$BI$84,$E832:$BL832)+'FD inverse'!$A$21*$C833/Setup!$B$17+INDEX('FD inverse'!$A$21:$BH$21,1,'FD mesh'!$B$15+1)*Setup!$B$22</f>
        <v>21.0148585955734</v>
      </c>
      <c r="X833" s="0" t="n">
        <f aca="false">SUMPRODUCT('FD inverse'!$A$22:$BH$22,'FD mesh'!$B$84:$BI$84,$E832:$BL832)+'FD inverse'!$A$22*$C833/Setup!$B$17+INDEX('FD inverse'!$A$22:$BH$22,1,'FD mesh'!$B$15+1)*Setup!$B$22</f>
        <v>20.4404526770389</v>
      </c>
      <c r="Y833" s="0" t="n">
        <f aca="false">SUMPRODUCT('FD inverse'!$A$23:$BH$23,'FD mesh'!$B$84:$BI$84,$E832:$BL832)+'FD inverse'!$A$23*$C833/Setup!$B$17+INDEX('FD inverse'!$A$23:$BH$23,1,'FD mesh'!$B$15+1)*Setup!$B$22</f>
        <v>19.8675805467547</v>
      </c>
      <c r="Z833" s="0" t="n">
        <f aca="false">SUMPRODUCT('FD inverse'!$A$24:$BH$24,'FD mesh'!$B$84:$BI$84,$E832:$BL832)+'FD inverse'!$A$24*$C833/Setup!$B$17+INDEX('FD inverse'!$A$24:$BH$24,1,'FD mesh'!$B$15+1)*Setup!$B$22</f>
        <v>19.2961326183216</v>
      </c>
      <c r="AA833" s="0" t="n">
        <f aca="false">SUMPRODUCT('FD inverse'!$A$25:$BH$25,'FD mesh'!$B$84:$BI$84,$E832:$BL832)+'FD inverse'!$A$25*$C833/Setup!$B$17+INDEX('FD inverse'!$A$25:$BH$25,1,'FD mesh'!$B$15+1)*Setup!$B$22</f>
        <v>18.7259834797797</v>
      </c>
      <c r="AB833" s="0" t="n">
        <f aca="false">SUMPRODUCT('FD inverse'!$A$26:$BH$26,'FD mesh'!$B$84:$BI$84,$E832:$BL832)+'FD inverse'!$A$26*$C833/Setup!$B$17+INDEX('FD inverse'!$A$26:$BH$26,1,'FD mesh'!$B$15+1)*Setup!$B$22</f>
        <v>18.1569939522899</v>
      </c>
      <c r="AC833" s="0" t="n">
        <f aca="false">SUMPRODUCT('FD inverse'!$A$27:$BH$27,'FD mesh'!$B$84:$BI$84,$E832:$BL832)+'FD inverse'!$A$27*$C833/Setup!$B$17+INDEX('FD inverse'!$A$27:$BH$27,1,'FD mesh'!$B$15+1)*Setup!$B$22</f>
        <v>17.5890130984729</v>
      </c>
      <c r="AD833" s="0" t="n">
        <f aca="false">SUMPRODUCT('FD inverse'!$A$28:$BH$28,'FD mesh'!$B$84:$BI$84,$E832:$BL832)+'FD inverse'!$A$28*$C833/Setup!$B$17+INDEX('FD inverse'!$A$28:$BH$28,1,'FD mesh'!$B$15+1)*Setup!$B$22</f>
        <v>17.0218801857773</v>
      </c>
      <c r="AE833" s="0" t="n">
        <f aca="false">SUMPRODUCT('FD inverse'!$A$29:$BH$29,'FD mesh'!$B$84:$BI$84,$E832:$BL832)+'FD inverse'!$A$29*$C833/Setup!$B$17+INDEX('FD inverse'!$A$29:$BH$29,1,'FD mesh'!$B$15+1)*Setup!$B$22</f>
        <v>16.4554266107224</v>
      </c>
      <c r="AF833" s="0" t="n">
        <f aca="false">SUMPRODUCT('FD inverse'!$A$30:$BH$30,'FD mesh'!$B$84:$BI$84,$E832:$BL832)+'FD inverse'!$A$30*$C833/Setup!$B$17+INDEX('FD inverse'!$A$30:$BH$30,1,'FD mesh'!$B$15+1)*Setup!$B$22</f>
        <v>15.8894777902485</v>
      </c>
      <c r="AG833" s="0" t="n">
        <f aca="false">SUMPRODUCT('FD inverse'!$A$31:$BH$31,'FD mesh'!$B$84:$BI$84,$E832:$BL832)+'FD inverse'!$A$31*$C833/Setup!$B$17+INDEX('FD inverse'!$A$31:$BH$31,1,'FD mesh'!$B$15+1)*Setup!$B$22</f>
        <v>15.323855026729</v>
      </c>
      <c r="AH833" s="0" t="n">
        <f aca="false">SUMPRODUCT('FD inverse'!$A$32:$BH$32,'FD mesh'!$B$84:$BI$84,$E832:$BL832)+'FD inverse'!$A$32*$C833/Setup!$B$17+INDEX('FD inverse'!$A$32:$BH$32,1,'FD mesh'!$B$15+1)*Setup!$B$22</f>
        <v>15.3001425764314</v>
      </c>
      <c r="AI833" s="0" t="n">
        <f aca="false">SUMPRODUCT('FD inverse'!$A$33:$BH$33,'FD mesh'!$B$84:$BI$84,$E832:$BL832)+'FD inverse'!$A$33*$C833/Setup!$B$17+INDEX('FD inverse'!$A$33:$BH$33,1,'FD mesh'!$B$15+1)*Setup!$B$22</f>
        <v>15.2766659248549</v>
      </c>
      <c r="AJ833" s="0" t="n">
        <f aca="false">SUMPRODUCT('FD inverse'!$A$34:$BH$34,'FD mesh'!$B$84:$BI$84,$E832:$BL832)+'FD inverse'!$A$34*$C833/Setup!$B$17+INDEX('FD inverse'!$A$34:$BH$34,1,'FD mesh'!$B$15+1)*Setup!$B$22</f>
        <v>15.2534102133908</v>
      </c>
      <c r="AK833" s="0" t="n">
        <f aca="false">SUMPRODUCT('FD inverse'!$A$35:$BH$35,'FD mesh'!$B$84:$BI$84,$E832:$BL832)+'FD inverse'!$A$35*$C833/Setup!$B$17+INDEX('FD inverse'!$A$35:$BH$35,1,'FD mesh'!$B$15+1)*Setup!$B$22</f>
        <v>15.2303596941848</v>
      </c>
      <c r="AL833" s="0" t="n">
        <f aca="false">SUMPRODUCT('FD inverse'!$A$36:$BH$36,'FD mesh'!$B$84:$BI$84,$E832:$BL832)+'FD inverse'!$A$36*$C833/Setup!$B$17+INDEX('FD inverse'!$A$36:$BH$36,1,'FD mesh'!$B$15+1)*Setup!$B$22</f>
        <v>15.2074978926372</v>
      </c>
      <c r="AM833" s="0" t="n">
        <f aca="false">SUMPRODUCT('FD inverse'!$A$37:$BH$37,'FD mesh'!$B$84:$BI$84,$E832:$BL832)+'FD inverse'!$A$37*$C833/Setup!$B$17+INDEX('FD inverse'!$A$37:$BH$37,1,'FD mesh'!$B$15+1)*Setup!$B$22</f>
        <v>15.1848077467441</v>
      </c>
      <c r="AN833" s="0" t="n">
        <f aca="false">SUMPRODUCT('FD inverse'!$A$38:$BH$38,'FD mesh'!$B$84:$BI$84,$E832:$BL832)+'FD inverse'!$A$38*$C833/Setup!$B$17+INDEX('FD inverse'!$A$38:$BH$38,1,'FD mesh'!$B$15+1)*Setup!$B$22</f>
        <v>15.1622717251607</v>
      </c>
      <c r="AO833" s="0" t="n">
        <f aca="false">SUMPRODUCT('FD inverse'!$A$39:$BH$39,'FD mesh'!$B$84:$BI$84,$E832:$BL832)+'FD inverse'!$A$39*$C833/Setup!$B$17+INDEX('FD inverse'!$A$39:$BH$39,1,'FD mesh'!$B$15+1)*Setup!$B$22</f>
        <v>15.1398719259263</v>
      </c>
      <c r="AP833" s="0" t="n">
        <f aca="false">SUMPRODUCT('FD inverse'!$A$40:$BH$40,'FD mesh'!$B$84:$BI$84,$E832:$BL832)+'FD inverse'!$A$40*$C833/Setup!$B$17+INDEX('FD inverse'!$A$40:$BH$40,1,'FD mesh'!$B$15+1)*Setup!$B$22</f>
        <v>15.1175901578417</v>
      </c>
      <c r="AQ833" s="0" t="n">
        <f aca="false">SUMPRODUCT('FD inverse'!$A$41:$BH$41,'FD mesh'!$B$84:$BI$84,$E832:$BL832)+'FD inverse'!$A$41*$C833/Setup!$B$17+INDEX('FD inverse'!$A$41:$BH$41,1,'FD mesh'!$B$15+1)*Setup!$B$22</f>
        <v>15.0954080065231</v>
      </c>
      <c r="AR833" s="0" t="n">
        <f aca="false">SUMPRODUCT('FD inverse'!$A$42:$BH$42,'FD mesh'!$B$84:$BI$84,$E832:$BL832)+'FD inverse'!$A$42*$C833/Setup!$B$17+INDEX('FD inverse'!$A$42:$BH$42,1,'FD mesh'!$B$15+1)*Setup!$B$22</f>
        <v>15.073306887189</v>
      </c>
      <c r="AS833" s="0" t="n">
        <f aca="false">SUMPRODUCT('FD inverse'!$A$43:$BH$43,'FD mesh'!$B$84:$BI$84,$E832:$BL832)+'FD inverse'!$A$43*$C833/Setup!$B$17+INDEX('FD inverse'!$A$43:$BH$43,1,'FD mesh'!$B$15+1)*Setup!$B$22</f>
        <v>0</v>
      </c>
      <c r="AT833" s="0" t="n">
        <f aca="false">SUMPRODUCT('FD inverse'!$A$44:$BH$44,'FD mesh'!$B$84:$BI$84,$E832:$BL832)+'FD inverse'!$A$44*$C833/Setup!$B$17+INDEX('FD inverse'!$A$44:$BH$44,1,'FD mesh'!$B$15+1)*Setup!$B$22</f>
        <v>0</v>
      </c>
      <c r="AU833" s="0" t="n">
        <f aca="false">SUMPRODUCT('FD inverse'!$A$45:$BH$45,'FD mesh'!$B$84:$BI$84,$E832:$BL832)+'FD inverse'!$A$45*$C833/Setup!$B$17+INDEX('FD inverse'!$A$45:$BH$45,1,'FD mesh'!$B$15+1)*Setup!$B$22</f>
        <v>0</v>
      </c>
      <c r="AV833" s="0" t="n">
        <f aca="false">SUMPRODUCT('FD inverse'!$A$46:$BH$46,'FD mesh'!$B$84:$BI$84,$E832:$BL832)+'FD inverse'!$A$46*$C833/Setup!$B$17+INDEX('FD inverse'!$A$46:$BH$46,1,'FD mesh'!$B$15+1)*Setup!$B$22</f>
        <v>0</v>
      </c>
      <c r="AW833" s="0" t="n">
        <f aca="false">SUMPRODUCT('FD inverse'!$A$47:$BH$47,'FD mesh'!$B$84:$BI$84,$E832:$BL832)+'FD inverse'!$A$47*$C833/Setup!$B$17+INDEX('FD inverse'!$A$47:$BH$47,1,'FD mesh'!$B$15+1)*Setup!$B$22</f>
        <v>0</v>
      </c>
      <c r="AX833" s="0" t="n">
        <f aca="false">SUMPRODUCT('FD inverse'!$A$48:$BH$48,'FD mesh'!$B$84:$BI$84,$E832:$BL832)+'FD inverse'!$A$48*$C833/Setup!$B$17+INDEX('FD inverse'!$A$48:$BH$48,1,'FD mesh'!$B$15+1)*Setup!$B$22</f>
        <v>0</v>
      </c>
      <c r="AY833" s="0" t="n">
        <f aca="false">SUMPRODUCT('FD inverse'!$A$49:$BH$49,'FD mesh'!$B$84:$BI$84,$E832:$BL832)+'FD inverse'!$A$49*$C833/Setup!$B$17+INDEX('FD inverse'!$A$49:$BH$49,1,'FD mesh'!$B$15+1)*Setup!$B$22</f>
        <v>0</v>
      </c>
      <c r="AZ833" s="0" t="n">
        <f aca="false">SUMPRODUCT('FD inverse'!$A$50:$BH$50,'FD mesh'!$B$84:$BI$84,$E832:$BL832)+'FD inverse'!$A$50*$C833/Setup!$B$17+INDEX('FD inverse'!$A$50:$BH$50,1,'FD mesh'!$B$15+1)*Setup!$B$22</f>
        <v>0</v>
      </c>
      <c r="BA833" s="0" t="n">
        <f aca="false">SUMPRODUCT('FD inverse'!$A$51:$BH$51,'FD mesh'!$B$84:$BI$84,$E832:$BL832)+'FD inverse'!$A$51*$C833/Setup!$B$17+INDEX('FD inverse'!$A$51:$BH$51,1,'FD mesh'!$B$15+1)*Setup!$B$22</f>
        <v>0</v>
      </c>
      <c r="BB833" s="0" t="n">
        <f aca="false">SUMPRODUCT('FD inverse'!$A$52:$BH$52,'FD mesh'!$B$84:$BI$84,$E832:$BL832)+'FD inverse'!$A$52*$C833/Setup!$B$17+INDEX('FD inverse'!$A$52:$BH$52,1,'FD mesh'!$B$15+1)*Setup!$B$22</f>
        <v>0</v>
      </c>
      <c r="BC833" s="0" t="n">
        <f aca="false">SUMPRODUCT('FD inverse'!$A$53:$BH$53,'FD mesh'!$B$84:$BI$84,$E832:$BL832)+'FD inverse'!$A$53*$C833/Setup!$B$17+INDEX('FD inverse'!$A$53:$BH$53,1,'FD mesh'!$B$15+1)*Setup!$B$22</f>
        <v>0</v>
      </c>
      <c r="BD833" s="0" t="n">
        <f aca="false">SUMPRODUCT('FD inverse'!$A$54:$BH$54,'FD mesh'!$B$84:$BI$84,$E832:$BL832)+'FD inverse'!$A$54*$C833/Setup!$B$17+INDEX('FD inverse'!$A$54:$BH$54,1,'FD mesh'!$B$15+1)*Setup!$B$22</f>
        <v>0</v>
      </c>
      <c r="BE833" s="0" t="n">
        <f aca="false">SUMPRODUCT('FD inverse'!$A$55:$BH$55,'FD mesh'!$B$84:$BI$84,$E832:$BL832)+'FD inverse'!$A$55*$C833/Setup!$B$17+INDEX('FD inverse'!$A$55:$BH$55,1,'FD mesh'!$B$15+1)*Setup!$B$22</f>
        <v>0</v>
      </c>
      <c r="BF833" s="0" t="n">
        <f aca="false">SUMPRODUCT('FD inverse'!$A$56:$BH$56,'FD mesh'!$B$84:$BI$84,$E832:$BL832)+'FD inverse'!$A$56*$C833/Setup!$B$17+INDEX('FD inverse'!$A$56:$BH$56,1,'FD mesh'!$B$15+1)*Setup!$B$22</f>
        <v>0</v>
      </c>
      <c r="BG833" s="0" t="n">
        <f aca="false">SUMPRODUCT('FD inverse'!$A$57:$BH$57,'FD mesh'!$B$84:$BI$84,$E832:$BL832)+'FD inverse'!$A$57*$C833/Setup!$B$17+INDEX('FD inverse'!$A$57:$BH$57,1,'FD mesh'!$B$15+1)*Setup!$B$22</f>
        <v>0</v>
      </c>
      <c r="BH833" s="0" t="n">
        <f aca="false">SUMPRODUCT('FD inverse'!$A$58:$BH$58,'FD mesh'!$B$84:$BI$84,$E832:$BL832)+'FD inverse'!$A$58*$C833/Setup!$B$17+INDEX('FD inverse'!$A$58:$BH$58,1,'FD mesh'!$B$15+1)*Setup!$B$22</f>
        <v>0</v>
      </c>
      <c r="BI833" s="0" t="n">
        <f aca="false">SUMPRODUCT('FD inverse'!$A$59:$BH$59,'FD mesh'!$B$84:$BI$84,$E832:$BL832)+'FD inverse'!$A$59*$C833/Setup!$B$17+INDEX('FD inverse'!$A$59:$BH$59,1,'FD mesh'!$B$15+1)*Setup!$B$22</f>
        <v>0</v>
      </c>
      <c r="BJ833" s="0" t="n">
        <f aca="false">SUMPRODUCT('FD inverse'!$A$60:$BH$60,'FD mesh'!$B$84:$BI$84,$E832:$BL832)+'FD inverse'!$A$60*$C833/Setup!$B$17+INDEX('FD inverse'!$A$60:$BH$60,1,'FD mesh'!$B$15+1)*Setup!$B$22</f>
        <v>0</v>
      </c>
      <c r="BK833" s="0" t="n">
        <f aca="false">SUMPRODUCT('FD inverse'!$A$61:$BH$61,'FD mesh'!$B$84:$BI$84,$E832:$BL832)+'FD inverse'!$A$61*$C833/Setup!$B$17+INDEX('FD inverse'!$A$61:$BH$61,1,'FD mesh'!$B$15+1)*Setup!$B$22</f>
        <v>0</v>
      </c>
      <c r="BL833" s="0" t="n">
        <f aca="false">SUMPRODUCT('FD inverse'!$A$62:$BH$62,'FD mesh'!$B$84:$BI$84,$E832:$BL832)+'FD inverse'!$A$62*$C833/Setup!$B$17+INDEX('FD inverse'!$A$62:$BH$62,1,'FD mesh'!$B$15+1)*Setup!$B$22</f>
        <v>0</v>
      </c>
    </row>
    <row r="834" customFormat="false" ht="15" hidden="false" customHeight="false" outlineLevel="0" collapsed="false">
      <c r="A834" s="0" t="n">
        <v>829</v>
      </c>
      <c r="B834" s="0" t="n">
        <f aca="false">A834*Setup!$B$11/3600</f>
        <v>69.0833333333333</v>
      </c>
      <c r="C834" s="0" t="n">
        <f aca="false">Setup!$B$7+Setup!$B$8*COS(2*PI()*(B834-Setup!$B$9)/24)</f>
        <v>24.9507435693047</v>
      </c>
      <c r="D834" s="0" t="n">
        <f aca="false">(C834-E834)/Setup!$B$17</f>
        <v>2.03047618384648</v>
      </c>
      <c r="E834" s="0" t="n">
        <f aca="false">SUMPRODUCT('FD inverse'!$A$3:$BH$3,'FD mesh'!$B$84:$BI$84,$E833:$BL833)+'FD inverse'!$A$3*$C834/Setup!$B$17+INDEX('FD inverse'!$A$3:$BH$3,1,'FD mesh'!$B$15+1)*Setup!$B$22</f>
        <v>24.6867816654047</v>
      </c>
      <c r="F834" s="0" t="n">
        <f aca="false">SUMPRODUCT('FD inverse'!$A$4:$BH$4,'FD mesh'!$B$84:$BI$84,$E833:$BL833)+'FD inverse'!$A$4*$C834/Setup!$B$17+INDEX('FD inverse'!$A$4:$BH$4,1,'FD mesh'!$B$15+1)*Setup!$B$22</f>
        <v>24.6158516047906</v>
      </c>
      <c r="G834" s="0" t="n">
        <f aca="false">SUMPRODUCT('FD inverse'!$A$5:$BH$5,'FD mesh'!$B$84:$BI$84,$E833:$BL833)+'FD inverse'!$A$5*$C834/Setup!$B$17+INDEX('FD inverse'!$A$5:$BH$5,1,'FD mesh'!$B$15+1)*Setup!$B$22</f>
        <v>24.5274686488977</v>
      </c>
      <c r="H834" s="0" t="n">
        <f aca="false">SUMPRODUCT('FD inverse'!$A$6:$BH$6,'FD mesh'!$B$84:$BI$84,$E833:$BL833)+'FD inverse'!$A$6*$C834/Setup!$B$17+INDEX('FD inverse'!$A$6:$BH$6,1,'FD mesh'!$B$15+1)*Setup!$B$22</f>
        <v>24.2069819049866</v>
      </c>
      <c r="I834" s="0" t="n">
        <f aca="false">SUMPRODUCT('FD inverse'!$A$7:$BH$7,'FD mesh'!$B$84:$BI$84,$E833:$BL833)+'FD inverse'!$A$7*$C834/Setup!$B$17+INDEX('FD inverse'!$A$7:$BH$7,1,'FD mesh'!$B$15+1)*Setup!$B$22</f>
        <v>24.1768871372422</v>
      </c>
      <c r="J834" s="0" t="n">
        <f aca="false">SUMPRODUCT('FD inverse'!$A$8:$BH$8,'FD mesh'!$B$84:$BI$84,$E833:$BL833)+'FD inverse'!$A$8*$C834/Setup!$B$17+INDEX('FD inverse'!$A$8:$BH$8,1,'FD mesh'!$B$15+1)*Setup!$B$22</f>
        <v>24.1446293140328</v>
      </c>
      <c r="K834" s="0" t="n">
        <f aca="false">SUMPRODUCT('FD inverse'!$A$9:$BH$9,'FD mesh'!$B$84:$BI$84,$E833:$BL833)+'FD inverse'!$A$9*$C834/Setup!$B$17+INDEX('FD inverse'!$A$9:$BH$9,1,'FD mesh'!$B$15+1)*Setup!$B$22</f>
        <v>24.1113651931633</v>
      </c>
      <c r="L834" s="0" t="n">
        <f aca="false">SUMPRODUCT('FD inverse'!$A$10:$BH$10,'FD mesh'!$B$84:$BI$84,$E833:$BL833)+'FD inverse'!$A$10*$C834/Setup!$B$17+INDEX('FD inverse'!$A$10:$BH$10,1,'FD mesh'!$B$15+1)*Setup!$B$22</f>
        <v>24.0781074559674</v>
      </c>
      <c r="M834" s="0" t="n">
        <f aca="false">SUMPRODUCT('FD inverse'!$A$11:$BH$11,'FD mesh'!$B$84:$BI$84,$E833:$BL833)+'FD inverse'!$A$11*$C834/Setup!$B$17+INDEX('FD inverse'!$A$11:$BH$11,1,'FD mesh'!$B$15+1)*Setup!$B$22</f>
        <v>24.0457272352693</v>
      </c>
      <c r="N834" s="0" t="n">
        <f aca="false">SUMPRODUCT('FD inverse'!$A$12:$BH$12,'FD mesh'!$B$84:$BI$84,$E833:$BL833)+'FD inverse'!$A$12*$C834/Setup!$B$17+INDEX('FD inverse'!$A$12:$BH$12,1,'FD mesh'!$B$15+1)*Setup!$B$22</f>
        <v>24.0149566775918</v>
      </c>
      <c r="O834" s="0" t="n">
        <f aca="false">SUMPRODUCT('FD inverse'!$A$13:$BH$13,'FD mesh'!$B$84:$BI$84,$E833:$BL833)+'FD inverse'!$A$13*$C834/Setup!$B$17+INDEX('FD inverse'!$A$13:$BH$13,1,'FD mesh'!$B$15+1)*Setup!$B$22</f>
        <v>23.9863913973729</v>
      </c>
      <c r="P834" s="0" t="n">
        <f aca="false">SUMPRODUCT('FD inverse'!$A$14:$BH$14,'FD mesh'!$B$84:$BI$84,$E833:$BL833)+'FD inverse'!$A$14*$C834/Setup!$B$17+INDEX('FD inverse'!$A$14:$BH$14,1,'FD mesh'!$B$15+1)*Setup!$B$22</f>
        <v>23.960492703726</v>
      </c>
      <c r="Q834" s="0" t="n">
        <f aca="false">SUMPRODUCT('FD inverse'!$A$15:$BH$15,'FD mesh'!$B$84:$BI$84,$E833:$BL833)+'FD inverse'!$A$15*$C834/Setup!$B$17+INDEX('FD inverse'!$A$15:$BH$15,1,'FD mesh'!$B$15+1)*Setup!$B$22</f>
        <v>23.9375895026061</v>
      </c>
      <c r="R834" s="0" t="n">
        <f aca="false">SUMPRODUCT('FD inverse'!$A$16:$BH$16,'FD mesh'!$B$84:$BI$84,$E833:$BL833)+'FD inverse'!$A$16*$C834/Setup!$B$17+INDEX('FD inverse'!$A$16:$BH$16,1,'FD mesh'!$B$15+1)*Setup!$B$22</f>
        <v>23.9178797991694</v>
      </c>
      <c r="S834" s="0" t="n">
        <f aca="false">SUMPRODUCT('FD inverse'!$A$17:$BH$17,'FD mesh'!$B$84:$BI$84,$E833:$BL833)+'FD inverse'!$A$17*$C834/Setup!$B$17+INDEX('FD inverse'!$A$17:$BH$17,1,'FD mesh'!$B$15+1)*Setup!$B$22</f>
        <v>23.3350037901752</v>
      </c>
      <c r="T834" s="0" t="n">
        <f aca="false">SUMPRODUCT('FD inverse'!$A$18:$BH$18,'FD mesh'!$B$84:$BI$84,$E833:$BL833)+'FD inverse'!$A$18*$C834/Setup!$B$17+INDEX('FD inverse'!$A$18:$BH$18,1,'FD mesh'!$B$15+1)*Setup!$B$22</f>
        <v>22.7537951652414</v>
      </c>
      <c r="U834" s="0" t="n">
        <f aca="false">SUMPRODUCT('FD inverse'!$A$19:$BH$19,'FD mesh'!$B$84:$BI$84,$E833:$BL833)+'FD inverse'!$A$19*$C834/Setup!$B$17+INDEX('FD inverse'!$A$19:$BH$19,1,'FD mesh'!$B$15+1)*Setup!$B$22</f>
        <v>22.1742646791373</v>
      </c>
      <c r="V834" s="0" t="n">
        <f aca="false">SUMPRODUCT('FD inverse'!$A$20:$BH$20,'FD mesh'!$B$84:$BI$84,$E833:$BL833)+'FD inverse'!$A$20*$C834/Setup!$B$17+INDEX('FD inverse'!$A$20:$BH$20,1,'FD mesh'!$B$15+1)*Setup!$B$22</f>
        <v>21.5963958497554</v>
      </c>
      <c r="W834" s="0" t="n">
        <f aca="false">SUMPRODUCT('FD inverse'!$A$21:$BH$21,'FD mesh'!$B$84:$BI$84,$E833:$BL833)+'FD inverse'!$A$21*$C834/Setup!$B$17+INDEX('FD inverse'!$A$21:$BH$21,1,'FD mesh'!$B$15+1)*Setup!$B$22</f>
        <v>21.0201473282054</v>
      </c>
      <c r="X834" s="0" t="n">
        <f aca="false">SUMPRODUCT('FD inverse'!$A$22:$BH$22,'FD mesh'!$B$84:$BI$84,$E833:$BL833)+'FD inverse'!$A$22*$C834/Setup!$B$17+INDEX('FD inverse'!$A$22:$BH$22,1,'FD mesh'!$B$15+1)*Setup!$B$22</f>
        <v>20.4454552051157</v>
      </c>
      <c r="Y834" s="0" t="n">
        <f aca="false">SUMPRODUCT('FD inverse'!$A$23:$BH$23,'FD mesh'!$B$84:$BI$84,$E833:$BL833)+'FD inverse'!$A$23*$C834/Setup!$B$17+INDEX('FD inverse'!$A$23:$BH$23,1,'FD mesh'!$B$15+1)*Setup!$B$22</f>
        <v>19.8722352545743</v>
      </c>
      <c r="Z834" s="0" t="n">
        <f aca="false">SUMPRODUCT('FD inverse'!$A$24:$BH$24,'FD mesh'!$B$84:$BI$84,$E833:$BL833)+'FD inverse'!$A$24*$C834/Setup!$B$17+INDEX('FD inverse'!$A$24:$BH$24,1,'FD mesh'!$B$15+1)*Setup!$B$22</f>
        <v>19.3003851180484</v>
      </c>
      <c r="AA834" s="0" t="n">
        <f aca="false">SUMPRODUCT('FD inverse'!$A$25:$BH$25,'FD mesh'!$B$84:$BI$84,$E833:$BL833)+'FD inverse'!$A$25*$C834/Setup!$B$17+INDEX('FD inverse'!$A$25:$BH$25,1,'FD mesh'!$B$15+1)*Setup!$B$22</f>
        <v>18.7297864314421</v>
      </c>
      <c r="AB834" s="0" t="n">
        <f aca="false">SUMPRODUCT('FD inverse'!$A$26:$BH$26,'FD mesh'!$B$84:$BI$84,$E833:$BL833)+'FD inverse'!$A$26*$C834/Setup!$B$17+INDEX('FD inverse'!$A$26:$BH$26,1,'FD mesh'!$B$15+1)*Setup!$B$22</f>
        <v>18.1603068991821</v>
      </c>
      <c r="AC834" s="0" t="n">
        <f aca="false">SUMPRODUCT('FD inverse'!$A$27:$BH$27,'FD mesh'!$B$84:$BI$84,$E833:$BL833)+'FD inverse'!$A$27*$C834/Setup!$B$17+INDEX('FD inverse'!$A$27:$BH$27,1,'FD mesh'!$B$15+1)*Setup!$B$22</f>
        <v>17.5918023198647</v>
      </c>
      <c r="AD834" s="0" t="n">
        <f aca="false">SUMPRODUCT('FD inverse'!$A$28:$BH$28,'FD mesh'!$B$84:$BI$84,$E833:$BL833)+'FD inverse'!$A$28*$C834/Setup!$B$17+INDEX('FD inverse'!$A$28:$BH$28,1,'FD mesh'!$B$15+1)*Setup!$B$22</f>
        <v>17.024118568557</v>
      </c>
      <c r="AE834" s="0" t="n">
        <f aca="false">SUMPRODUCT('FD inverse'!$A$29:$BH$29,'FD mesh'!$B$84:$BI$84,$E833:$BL833)+'FD inverse'!$A$29*$C834/Setup!$B$17+INDEX('FD inverse'!$A$29:$BH$29,1,'FD mesh'!$B$15+1)*Setup!$B$22</f>
        <v>16.4570935413244</v>
      </c>
      <c r="AF834" s="0" t="n">
        <f aca="false">SUMPRODUCT('FD inverse'!$A$30:$BH$30,'FD mesh'!$B$84:$BI$84,$E833:$BL833)+'FD inverse'!$A$30*$C834/Setup!$B$17+INDEX('FD inverse'!$A$30:$BH$30,1,'FD mesh'!$B$15+1)*Setup!$B$22</f>
        <v>15.8905590679547</v>
      </c>
      <c r="AG834" s="0" t="n">
        <f aca="false">SUMPRODUCT('FD inverse'!$A$31:$BH$31,'FD mesh'!$B$84:$BI$84,$E833:$BL833)+'FD inverse'!$A$31*$C834/Setup!$B$17+INDEX('FD inverse'!$A$31:$BH$31,1,'FD mesh'!$B$15+1)*Setup!$B$22</f>
        <v>15.3243427991671</v>
      </c>
      <c r="AH834" s="0" t="n">
        <f aca="false">SUMPRODUCT('FD inverse'!$A$32:$BH$32,'FD mesh'!$B$84:$BI$84,$E833:$BL833)+'FD inverse'!$A$32*$C834/Setup!$B$17+INDEX('FD inverse'!$A$32:$BH$32,1,'FD mesh'!$B$15+1)*Setup!$B$22</f>
        <v>15.3006039712908</v>
      </c>
      <c r="AI834" s="0" t="n">
        <f aca="false">SUMPRODUCT('FD inverse'!$A$33:$BH$33,'FD mesh'!$B$84:$BI$84,$E833:$BL833)+'FD inverse'!$A$33*$C834/Setup!$B$17+INDEX('FD inverse'!$A$33:$BH$33,1,'FD mesh'!$B$15+1)*Setup!$B$22</f>
        <v>15.2770987121197</v>
      </c>
      <c r="AJ834" s="0" t="n">
        <f aca="false">SUMPRODUCT('FD inverse'!$A$34:$BH$34,'FD mesh'!$B$84:$BI$84,$E833:$BL833)+'FD inverse'!$A$34*$C834/Setup!$B$17+INDEX('FD inverse'!$A$34:$BH$34,1,'FD mesh'!$B$15+1)*Setup!$B$22</f>
        <v>15.2538125398306</v>
      </c>
      <c r="AK834" s="0" t="n">
        <f aca="false">SUMPRODUCT('FD inverse'!$A$35:$BH$35,'FD mesh'!$B$84:$BI$84,$E833:$BL833)+'FD inverse'!$A$35*$C834/Setup!$B$17+INDEX('FD inverse'!$A$35:$BH$35,1,'FD mesh'!$B$15+1)*Setup!$B$22</f>
        <v>15.2307300344521</v>
      </c>
      <c r="AL834" s="0" t="n">
        <f aca="false">SUMPRODUCT('FD inverse'!$A$36:$BH$36,'FD mesh'!$B$84:$BI$84,$E833:$BL833)+'FD inverse'!$A$36*$C834/Setup!$B$17+INDEX('FD inverse'!$A$36:$BH$36,1,'FD mesh'!$B$15+1)*Setup!$B$22</f>
        <v>15.2078350038471</v>
      </c>
      <c r="AM834" s="0" t="n">
        <f aca="false">SUMPRODUCT('FD inverse'!$A$37:$BH$37,'FD mesh'!$B$84:$BI$84,$E833:$BL833)+'FD inverse'!$A$37*$C834/Setup!$B$17+INDEX('FD inverse'!$A$37:$BH$37,1,'FD mesh'!$B$15+1)*Setup!$B$22</f>
        <v>15.1851106267012</v>
      </c>
      <c r="AN834" s="0" t="n">
        <f aca="false">SUMPRODUCT('FD inverse'!$A$38:$BH$38,'FD mesh'!$B$84:$BI$84,$E833:$BL833)+'FD inverse'!$A$38*$C834/Setup!$B$17+INDEX('FD inverse'!$A$38:$BH$38,1,'FD mesh'!$B$15+1)*Setup!$B$22</f>
        <v>15.1625395743659</v>
      </c>
      <c r="AO834" s="0" t="n">
        <f aca="false">SUMPRODUCT('FD inverse'!$A$39:$BH$39,'FD mesh'!$B$84:$BI$84,$E833:$BL833)+'FD inverse'!$A$39*$C834/Setup!$B$17+INDEX('FD inverse'!$A$39:$BH$39,1,'FD mesh'!$B$15+1)*Setup!$B$22</f>
        <v>15.1401041134678</v>
      </c>
      <c r="AP834" s="0" t="n">
        <f aca="false">SUMPRODUCT('FD inverse'!$A$40:$BH$40,'FD mesh'!$B$84:$BI$84,$E833:$BL833)+'FD inverse'!$A$40*$C834/Setup!$B$17+INDEX('FD inverse'!$A$40:$BH$40,1,'FD mesh'!$B$15+1)*Setup!$B$22</f>
        <v>15.1177861912511</v>
      </c>
      <c r="AQ834" s="0" t="n">
        <f aca="false">SUMPRODUCT('FD inverse'!$A$41:$BH$41,'FD mesh'!$B$84:$BI$84,$E833:$BL833)+'FD inverse'!$A$41*$C834/Setup!$B$17+INDEX('FD inverse'!$A$41:$BH$41,1,'FD mesh'!$B$15+1)*Setup!$B$22</f>
        <v>15.0955675056616</v>
      </c>
      <c r="AR834" s="0" t="n">
        <f aca="false">SUMPRODUCT('FD inverse'!$A$42:$BH$42,'FD mesh'!$B$84:$BI$84,$E833:$BL833)+'FD inverse'!$A$42*$C834/Setup!$B$17+INDEX('FD inverse'!$A$42:$BH$42,1,'FD mesh'!$B$15+1)*Setup!$B$22</f>
        <v>15.0734295622099</v>
      </c>
      <c r="AS834" s="0" t="n">
        <f aca="false">SUMPRODUCT('FD inverse'!$A$43:$BH$43,'FD mesh'!$B$84:$BI$84,$E833:$BL833)+'FD inverse'!$A$43*$C834/Setup!$B$17+INDEX('FD inverse'!$A$43:$BH$43,1,'FD mesh'!$B$15+1)*Setup!$B$22</f>
        <v>0</v>
      </c>
      <c r="AT834" s="0" t="n">
        <f aca="false">SUMPRODUCT('FD inverse'!$A$44:$BH$44,'FD mesh'!$B$84:$BI$84,$E833:$BL833)+'FD inverse'!$A$44*$C834/Setup!$B$17+INDEX('FD inverse'!$A$44:$BH$44,1,'FD mesh'!$B$15+1)*Setup!$B$22</f>
        <v>0</v>
      </c>
      <c r="AU834" s="0" t="n">
        <f aca="false">SUMPRODUCT('FD inverse'!$A$45:$BH$45,'FD mesh'!$B$84:$BI$84,$E833:$BL833)+'FD inverse'!$A$45*$C834/Setup!$B$17+INDEX('FD inverse'!$A$45:$BH$45,1,'FD mesh'!$B$15+1)*Setup!$B$22</f>
        <v>0</v>
      </c>
      <c r="AV834" s="0" t="n">
        <f aca="false">SUMPRODUCT('FD inverse'!$A$46:$BH$46,'FD mesh'!$B$84:$BI$84,$E833:$BL833)+'FD inverse'!$A$46*$C834/Setup!$B$17+INDEX('FD inverse'!$A$46:$BH$46,1,'FD mesh'!$B$15+1)*Setup!$B$22</f>
        <v>0</v>
      </c>
      <c r="AW834" s="0" t="n">
        <f aca="false">SUMPRODUCT('FD inverse'!$A$47:$BH$47,'FD mesh'!$B$84:$BI$84,$E833:$BL833)+'FD inverse'!$A$47*$C834/Setup!$B$17+INDEX('FD inverse'!$A$47:$BH$47,1,'FD mesh'!$B$15+1)*Setup!$B$22</f>
        <v>0</v>
      </c>
      <c r="AX834" s="0" t="n">
        <f aca="false">SUMPRODUCT('FD inverse'!$A$48:$BH$48,'FD mesh'!$B$84:$BI$84,$E833:$BL833)+'FD inverse'!$A$48*$C834/Setup!$B$17+INDEX('FD inverse'!$A$48:$BH$48,1,'FD mesh'!$B$15+1)*Setup!$B$22</f>
        <v>0</v>
      </c>
      <c r="AY834" s="0" t="n">
        <f aca="false">SUMPRODUCT('FD inverse'!$A$49:$BH$49,'FD mesh'!$B$84:$BI$84,$E833:$BL833)+'FD inverse'!$A$49*$C834/Setup!$B$17+INDEX('FD inverse'!$A$49:$BH$49,1,'FD mesh'!$B$15+1)*Setup!$B$22</f>
        <v>0</v>
      </c>
      <c r="AZ834" s="0" t="n">
        <f aca="false">SUMPRODUCT('FD inverse'!$A$50:$BH$50,'FD mesh'!$B$84:$BI$84,$E833:$BL833)+'FD inverse'!$A$50*$C834/Setup!$B$17+INDEX('FD inverse'!$A$50:$BH$50,1,'FD mesh'!$B$15+1)*Setup!$B$22</f>
        <v>0</v>
      </c>
      <c r="BA834" s="0" t="n">
        <f aca="false">SUMPRODUCT('FD inverse'!$A$51:$BH$51,'FD mesh'!$B$84:$BI$84,$E833:$BL833)+'FD inverse'!$A$51*$C834/Setup!$B$17+INDEX('FD inverse'!$A$51:$BH$51,1,'FD mesh'!$B$15+1)*Setup!$B$22</f>
        <v>0</v>
      </c>
      <c r="BB834" s="0" t="n">
        <f aca="false">SUMPRODUCT('FD inverse'!$A$52:$BH$52,'FD mesh'!$B$84:$BI$84,$E833:$BL833)+'FD inverse'!$A$52*$C834/Setup!$B$17+INDEX('FD inverse'!$A$52:$BH$52,1,'FD mesh'!$B$15+1)*Setup!$B$22</f>
        <v>0</v>
      </c>
      <c r="BC834" s="0" t="n">
        <f aca="false">SUMPRODUCT('FD inverse'!$A$53:$BH$53,'FD mesh'!$B$84:$BI$84,$E833:$BL833)+'FD inverse'!$A$53*$C834/Setup!$B$17+INDEX('FD inverse'!$A$53:$BH$53,1,'FD mesh'!$B$15+1)*Setup!$B$22</f>
        <v>0</v>
      </c>
      <c r="BD834" s="0" t="n">
        <f aca="false">SUMPRODUCT('FD inverse'!$A$54:$BH$54,'FD mesh'!$B$84:$BI$84,$E833:$BL833)+'FD inverse'!$A$54*$C834/Setup!$B$17+INDEX('FD inverse'!$A$54:$BH$54,1,'FD mesh'!$B$15+1)*Setup!$B$22</f>
        <v>0</v>
      </c>
      <c r="BE834" s="0" t="n">
        <f aca="false">SUMPRODUCT('FD inverse'!$A$55:$BH$55,'FD mesh'!$B$84:$BI$84,$E833:$BL833)+'FD inverse'!$A$55*$C834/Setup!$B$17+INDEX('FD inverse'!$A$55:$BH$55,1,'FD mesh'!$B$15+1)*Setup!$B$22</f>
        <v>0</v>
      </c>
      <c r="BF834" s="0" t="n">
        <f aca="false">SUMPRODUCT('FD inverse'!$A$56:$BH$56,'FD mesh'!$B$84:$BI$84,$E833:$BL833)+'FD inverse'!$A$56*$C834/Setup!$B$17+INDEX('FD inverse'!$A$56:$BH$56,1,'FD mesh'!$B$15+1)*Setup!$B$22</f>
        <v>0</v>
      </c>
      <c r="BG834" s="0" t="n">
        <f aca="false">SUMPRODUCT('FD inverse'!$A$57:$BH$57,'FD mesh'!$B$84:$BI$84,$E833:$BL833)+'FD inverse'!$A$57*$C834/Setup!$B$17+INDEX('FD inverse'!$A$57:$BH$57,1,'FD mesh'!$B$15+1)*Setup!$B$22</f>
        <v>0</v>
      </c>
      <c r="BH834" s="0" t="n">
        <f aca="false">SUMPRODUCT('FD inverse'!$A$58:$BH$58,'FD mesh'!$B$84:$BI$84,$E833:$BL833)+'FD inverse'!$A$58*$C834/Setup!$B$17+INDEX('FD inverse'!$A$58:$BH$58,1,'FD mesh'!$B$15+1)*Setup!$B$22</f>
        <v>0</v>
      </c>
      <c r="BI834" s="0" t="n">
        <f aca="false">SUMPRODUCT('FD inverse'!$A$59:$BH$59,'FD mesh'!$B$84:$BI$84,$E833:$BL833)+'FD inverse'!$A$59*$C834/Setup!$B$17+INDEX('FD inverse'!$A$59:$BH$59,1,'FD mesh'!$B$15+1)*Setup!$B$22</f>
        <v>0</v>
      </c>
      <c r="BJ834" s="0" t="n">
        <f aca="false">SUMPRODUCT('FD inverse'!$A$60:$BH$60,'FD mesh'!$B$84:$BI$84,$E833:$BL833)+'FD inverse'!$A$60*$C834/Setup!$B$17+INDEX('FD inverse'!$A$60:$BH$60,1,'FD mesh'!$B$15+1)*Setup!$B$22</f>
        <v>0</v>
      </c>
      <c r="BK834" s="0" t="n">
        <f aca="false">SUMPRODUCT('FD inverse'!$A$61:$BH$61,'FD mesh'!$B$84:$BI$84,$E833:$BL833)+'FD inverse'!$A$61*$C834/Setup!$B$17+INDEX('FD inverse'!$A$61:$BH$61,1,'FD mesh'!$B$15+1)*Setup!$B$22</f>
        <v>0</v>
      </c>
      <c r="BL834" s="0" t="n">
        <f aca="false">SUMPRODUCT('FD inverse'!$A$62:$BH$62,'FD mesh'!$B$84:$BI$84,$E833:$BL833)+'FD inverse'!$A$62*$C834/Setup!$B$17+INDEX('FD inverse'!$A$62:$BH$62,1,'FD mesh'!$B$15+1)*Setup!$B$22</f>
        <v>0</v>
      </c>
    </row>
    <row r="835" customFormat="false" ht="15" hidden="false" customHeight="false" outlineLevel="0" collapsed="false">
      <c r="A835" s="0" t="n">
        <v>830</v>
      </c>
      <c r="B835" s="0" t="n">
        <f aca="false">A835*Setup!$B$11/3600</f>
        <v>69.1666666666667</v>
      </c>
      <c r="C835" s="0" t="n">
        <f aca="false">Setup!$B$7+Setup!$B$8*COS(2*PI()*(B835-Setup!$B$9)/24)</f>
        <v>24.8657584557524</v>
      </c>
      <c r="D835" s="0" t="n">
        <f aca="false">(C835-E835)/Setup!$B$17</f>
        <v>1.75253934780791</v>
      </c>
      <c r="E835" s="0" t="n">
        <f aca="false">SUMPRODUCT('FD inverse'!$A$3:$BH$3,'FD mesh'!$B$84:$BI$84,$E834:$BL834)+'FD inverse'!$A$3*$C835/Setup!$B$17+INDEX('FD inverse'!$A$3:$BH$3,1,'FD mesh'!$B$15+1)*Setup!$B$22</f>
        <v>24.6379283405374</v>
      </c>
      <c r="F835" s="0" t="n">
        <f aca="false">SUMPRODUCT('FD inverse'!$A$4:$BH$4,'FD mesh'!$B$84:$BI$84,$E834:$BL834)+'FD inverse'!$A$4*$C835/Setup!$B$17+INDEX('FD inverse'!$A$4:$BH$4,1,'FD mesh'!$B$15+1)*Setup!$B$22</f>
        <v>24.5751675813618</v>
      </c>
      <c r="G835" s="0" t="n">
        <f aca="false">SUMPRODUCT('FD inverse'!$A$5:$BH$5,'FD mesh'!$B$84:$BI$84,$E834:$BL834)+'FD inverse'!$A$5*$C835/Setup!$B$17+INDEX('FD inverse'!$A$5:$BH$5,1,'FD mesh'!$B$15+1)*Setup!$B$22</f>
        <v>24.4947488259064</v>
      </c>
      <c r="H835" s="0" t="n">
        <f aca="false">SUMPRODUCT('FD inverse'!$A$6:$BH$6,'FD mesh'!$B$84:$BI$84,$E834:$BL834)+'FD inverse'!$A$6*$C835/Setup!$B$17+INDEX('FD inverse'!$A$6:$BH$6,1,'FD mesh'!$B$15+1)*Setup!$B$22</f>
        <v>24.2006836033118</v>
      </c>
      <c r="I835" s="0" t="n">
        <f aca="false">SUMPRODUCT('FD inverse'!$A$7:$BH$7,'FD mesh'!$B$84:$BI$84,$E834:$BL834)+'FD inverse'!$A$7*$C835/Setup!$B$17+INDEX('FD inverse'!$A$7:$BH$7,1,'FD mesh'!$B$15+1)*Setup!$B$22</f>
        <v>24.172802226187</v>
      </c>
      <c r="J835" s="0" t="n">
        <f aca="false">SUMPRODUCT('FD inverse'!$A$8:$BH$8,'FD mesh'!$B$84:$BI$84,$E834:$BL834)+'FD inverse'!$A$8*$C835/Setup!$B$17+INDEX('FD inverse'!$A$8:$BH$8,1,'FD mesh'!$B$15+1)*Setup!$B$22</f>
        <v>24.1425108720384</v>
      </c>
      <c r="K835" s="0" t="n">
        <f aca="false">SUMPRODUCT('FD inverse'!$A$9:$BH$9,'FD mesh'!$B$84:$BI$84,$E834:$BL834)+'FD inverse'!$A$9*$C835/Setup!$B$17+INDEX('FD inverse'!$A$9:$BH$9,1,'FD mesh'!$B$15+1)*Setup!$B$22</f>
        <v>24.1109696996039</v>
      </c>
      <c r="L835" s="0" t="n">
        <f aca="false">SUMPRODUCT('FD inverse'!$A$10:$BH$10,'FD mesh'!$B$84:$BI$84,$E834:$BL834)+'FD inverse'!$A$10*$C835/Setup!$B$17+INDEX('FD inverse'!$A$10:$BH$10,1,'FD mesh'!$B$15+1)*Setup!$B$22</f>
        <v>24.079195197636</v>
      </c>
      <c r="M835" s="0" t="n">
        <f aca="false">SUMPRODUCT('FD inverse'!$A$11:$BH$11,'FD mesh'!$B$84:$BI$84,$E834:$BL834)+'FD inverse'!$A$11*$C835/Setup!$B$17+INDEX('FD inverse'!$A$11:$BH$11,1,'FD mesh'!$B$15+1)*Setup!$B$22</f>
        <v>24.0480624311657</v>
      </c>
      <c r="N835" s="0" t="n">
        <f aca="false">SUMPRODUCT('FD inverse'!$A$12:$BH$12,'FD mesh'!$B$84:$BI$84,$E834:$BL834)+'FD inverse'!$A$12*$C835/Setup!$B$17+INDEX('FD inverse'!$A$12:$BH$12,1,'FD mesh'!$B$15+1)*Setup!$B$22</f>
        <v>24.0183073613896</v>
      </c>
      <c r="O835" s="0" t="n">
        <f aca="false">SUMPRODUCT('FD inverse'!$A$13:$BH$13,'FD mesh'!$B$84:$BI$84,$E834:$BL834)+'FD inverse'!$A$13*$C835/Setup!$B$17+INDEX('FD inverse'!$A$13:$BH$13,1,'FD mesh'!$B$15+1)*Setup!$B$22</f>
        <v>23.9905290962139</v>
      </c>
      <c r="P835" s="0" t="n">
        <f aca="false">SUMPRODUCT('FD inverse'!$A$14:$BH$14,'FD mesh'!$B$84:$BI$84,$E834:$BL834)+'FD inverse'!$A$14*$C835/Setup!$B$17+INDEX('FD inverse'!$A$14:$BH$14,1,'FD mesh'!$B$15+1)*Setup!$B$22</f>
        <v>23.9651919512984</v>
      </c>
      <c r="Q835" s="0" t="n">
        <f aca="false">SUMPRODUCT('FD inverse'!$A$15:$BH$15,'FD mesh'!$B$84:$BI$84,$E834:$BL834)+'FD inverse'!$A$15*$C835/Setup!$B$17+INDEX('FD inverse'!$A$15:$BH$15,1,'FD mesh'!$B$15+1)*Setup!$B$22</f>
        <v>23.9426272238297</v>
      </c>
      <c r="R835" s="0" t="n">
        <f aca="false">SUMPRODUCT('FD inverse'!$A$16:$BH$16,'FD mesh'!$B$84:$BI$84,$E834:$BL834)+'FD inverse'!$A$16*$C835/Setup!$B$17+INDEX('FD inverse'!$A$16:$BH$16,1,'FD mesh'!$B$15+1)*Setup!$B$22</f>
        <v>23.9230346032775</v>
      </c>
      <c r="S835" s="0" t="n">
        <f aca="false">SUMPRODUCT('FD inverse'!$A$17:$BH$17,'FD mesh'!$B$84:$BI$84,$E834:$BL834)+'FD inverse'!$A$17*$C835/Setup!$B$17+INDEX('FD inverse'!$A$17:$BH$17,1,'FD mesh'!$B$15+1)*Setup!$B$22</f>
        <v>23.3403247190851</v>
      </c>
      <c r="T835" s="0" t="n">
        <f aca="false">SUMPRODUCT('FD inverse'!$A$18:$BH$18,'FD mesh'!$B$84:$BI$84,$E834:$BL834)+'FD inverse'!$A$18*$C835/Setup!$B$17+INDEX('FD inverse'!$A$18:$BH$18,1,'FD mesh'!$B$15+1)*Setup!$B$22</f>
        <v>22.7591807082576</v>
      </c>
      <c r="U835" s="0" t="n">
        <f aca="false">SUMPRODUCT('FD inverse'!$A$19:$BH$19,'FD mesh'!$B$84:$BI$84,$E834:$BL834)+'FD inverse'!$A$19*$C835/Setup!$B$17+INDEX('FD inverse'!$A$19:$BH$19,1,'FD mesh'!$B$15+1)*Setup!$B$22</f>
        <v>22.1796215858034</v>
      </c>
      <c r="V835" s="0" t="n">
        <f aca="false">SUMPRODUCT('FD inverse'!$A$20:$BH$20,'FD mesh'!$B$84:$BI$84,$E834:$BL834)+'FD inverse'!$A$20*$C835/Setup!$B$17+INDEX('FD inverse'!$A$20:$BH$20,1,'FD mesh'!$B$15+1)*Setup!$B$22</f>
        <v>21.6016389244538</v>
      </c>
      <c r="W835" s="0" t="n">
        <f aca="false">SUMPRODUCT('FD inverse'!$A$21:$BH$21,'FD mesh'!$B$84:$BI$84,$E834:$BL834)+'FD inverse'!$A$21*$C835/Setup!$B$17+INDEX('FD inverse'!$A$21:$BH$21,1,'FD mesh'!$B$15+1)*Setup!$B$22</f>
        <v>21.0251992250869</v>
      </c>
      <c r="X835" s="0" t="n">
        <f aca="false">SUMPRODUCT('FD inverse'!$A$22:$BH$22,'FD mesh'!$B$84:$BI$84,$E834:$BL834)+'FD inverse'!$A$22*$C835/Setup!$B$17+INDEX('FD inverse'!$A$22:$BH$22,1,'FD mesh'!$B$15+1)*Setup!$B$22</f>
        <v>20.4502462268022</v>
      </c>
      <c r="Y835" s="0" t="n">
        <f aca="false">SUMPRODUCT('FD inverse'!$A$23:$BH$23,'FD mesh'!$B$84:$BI$84,$E834:$BL834)+'FD inverse'!$A$23*$C835/Setup!$B$17+INDEX('FD inverse'!$A$23:$BH$23,1,'FD mesh'!$B$15+1)*Setup!$B$22</f>
        <v>19.8767031577566</v>
      </c>
      <c r="Z835" s="0" t="n">
        <f aca="false">SUMPRODUCT('FD inverse'!$A$24:$BH$24,'FD mesh'!$B$84:$BI$84,$E834:$BL834)+'FD inverse'!$A$24*$C835/Setup!$B$17+INDEX('FD inverse'!$A$24:$BH$24,1,'FD mesh'!$B$15+1)*Setup!$B$22</f>
        <v>19.3044749287905</v>
      </c>
      <c r="AA835" s="0" t="n">
        <f aca="false">SUMPRODUCT('FD inverse'!$A$25:$BH$25,'FD mesh'!$B$84:$BI$84,$E834:$BL834)+'FD inverse'!$A$25*$C835/Setup!$B$17+INDEX('FD inverse'!$A$25:$BH$25,1,'FD mesh'!$B$15+1)*Setup!$B$22</f>
        <v>18.7334502726999</v>
      </c>
      <c r="AB835" s="0" t="n">
        <f aca="false">SUMPRODUCT('FD inverse'!$A$26:$BH$26,'FD mesh'!$B$84:$BI$84,$E834:$BL834)+'FD inverse'!$A$26*$C835/Setup!$B$17+INDEX('FD inverse'!$A$26:$BH$26,1,'FD mesh'!$B$15+1)*Setup!$B$22</f>
        <v>18.1635038327509</v>
      </c>
      <c r="AC835" s="0" t="n">
        <f aca="false">SUMPRODUCT('FD inverse'!$A$27:$BH$27,'FD mesh'!$B$84:$BI$84,$E834:$BL834)+'FD inverse'!$A$27*$C835/Setup!$B$17+INDEX('FD inverse'!$A$27:$BH$27,1,'FD mesh'!$B$15+1)*Setup!$B$22</f>
        <v>17.5944982046808</v>
      </c>
      <c r="AD835" s="0" t="n">
        <f aca="false">SUMPRODUCT('FD inverse'!$A$28:$BH$28,'FD mesh'!$B$84:$BI$84,$E834:$BL834)+'FD inverse'!$A$28*$C835/Setup!$B$17+INDEX('FD inverse'!$A$28:$BH$28,1,'FD mesh'!$B$15+1)*Setup!$B$22</f>
        <v>17.0262859369993</v>
      </c>
      <c r="AE835" s="0" t="n">
        <f aca="false">SUMPRODUCT('FD inverse'!$A$29:$BH$29,'FD mesh'!$B$84:$BI$84,$E834:$BL834)+'FD inverse'!$A$29*$C835/Setup!$B$17+INDEX('FD inverse'!$A$29:$BH$29,1,'FD mesh'!$B$15+1)*Setup!$B$22</f>
        <v>16.4587114948881</v>
      </c>
      <c r="AF835" s="0" t="n">
        <f aca="false">SUMPRODUCT('FD inverse'!$A$30:$BH$30,'FD mesh'!$B$84:$BI$84,$E834:$BL834)+'FD inverse'!$A$30*$C835/Setup!$B$17+INDEX('FD inverse'!$A$30:$BH$30,1,'FD mesh'!$B$15+1)*Setup!$B$22</f>
        <v>15.891613193397</v>
      </c>
      <c r="AG835" s="0" t="n">
        <f aca="false">SUMPRODUCT('FD inverse'!$A$31:$BH$31,'FD mesh'!$B$84:$BI$84,$E834:$BL834)+'FD inverse'!$A$31*$C835/Setup!$B$17+INDEX('FD inverse'!$A$31:$BH$31,1,'FD mesh'!$B$15+1)*Setup!$B$22</f>
        <v>15.3248251059647</v>
      </c>
      <c r="AH835" s="0" t="n">
        <f aca="false">SUMPRODUCT('FD inverse'!$A$32:$BH$32,'FD mesh'!$B$84:$BI$84,$E834:$BL834)+'FD inverse'!$A$32*$C835/Setup!$B$17+INDEX('FD inverse'!$A$32:$BH$32,1,'FD mesh'!$B$15+1)*Setup!$B$22</f>
        <v>15.3010607593276</v>
      </c>
      <c r="AI835" s="0" t="n">
        <f aca="false">SUMPRODUCT('FD inverse'!$A$33:$BH$33,'FD mesh'!$B$84:$BI$84,$E834:$BL834)+'FD inverse'!$A$33*$C835/Setup!$B$17+INDEX('FD inverse'!$A$33:$BH$33,1,'FD mesh'!$B$15+1)*Setup!$B$22</f>
        <v>15.2775276493159</v>
      </c>
      <c r="AJ835" s="0" t="n">
        <f aca="false">SUMPRODUCT('FD inverse'!$A$34:$BH$34,'FD mesh'!$B$84:$BI$84,$E834:$BL834)+'FD inverse'!$A$34*$C835/Setup!$B$17+INDEX('FD inverse'!$A$34:$BH$34,1,'FD mesh'!$B$15+1)*Setup!$B$22</f>
        <v>15.2542116771927</v>
      </c>
      <c r="AK835" s="0" t="n">
        <f aca="false">SUMPRODUCT('FD inverse'!$A$35:$BH$35,'FD mesh'!$B$84:$BI$84,$E834:$BL834)+'FD inverse'!$A$35*$C835/Setup!$B$17+INDEX('FD inverse'!$A$35:$BH$35,1,'FD mesh'!$B$15+1)*Setup!$B$22</f>
        <v>15.2310977575957</v>
      </c>
      <c r="AL835" s="0" t="n">
        <f aca="false">SUMPRODUCT('FD inverse'!$A$36:$BH$36,'FD mesh'!$B$84:$BI$84,$E834:$BL834)+'FD inverse'!$A$36*$C835/Setup!$B$17+INDEX('FD inverse'!$A$36:$BH$36,1,'FD mesh'!$B$15+1)*Setup!$B$22</f>
        <v>15.2081699879238</v>
      </c>
      <c r="AM835" s="0" t="n">
        <f aca="false">SUMPRODUCT('FD inverse'!$A$37:$BH$37,'FD mesh'!$B$84:$BI$84,$E834:$BL834)+'FD inverse'!$A$37*$C835/Setup!$B$17+INDEX('FD inverse'!$A$37:$BH$37,1,'FD mesh'!$B$15+1)*Setup!$B$22</f>
        <v>15.1854117949073</v>
      </c>
      <c r="AN835" s="0" t="n">
        <f aca="false">SUMPRODUCT('FD inverse'!$A$38:$BH$38,'FD mesh'!$B$84:$BI$84,$E834:$BL834)+'FD inverse'!$A$38*$C835/Setup!$B$17+INDEX('FD inverse'!$A$38:$BH$38,1,'FD mesh'!$B$15+1)*Setup!$B$22</f>
        <v>15.1628060601736</v>
      </c>
      <c r="AO835" s="0" t="n">
        <f aca="false">SUMPRODUCT('FD inverse'!$A$39:$BH$39,'FD mesh'!$B$84:$BI$84,$E834:$BL834)+'FD inverse'!$A$39*$C835/Setup!$B$17+INDEX('FD inverse'!$A$39:$BH$39,1,'FD mesh'!$B$15+1)*Setup!$B$22</f>
        <v>15.1403352266939</v>
      </c>
      <c r="AP835" s="0" t="n">
        <f aca="false">SUMPRODUCT('FD inverse'!$A$40:$BH$40,'FD mesh'!$B$84:$BI$84,$E834:$BL834)+'FD inverse'!$A$40*$C835/Setup!$B$17+INDEX('FD inverse'!$A$40:$BH$40,1,'FD mesh'!$B$15+1)*Setup!$B$22</f>
        <v>15.1179813880525</v>
      </c>
      <c r="AQ835" s="0" t="n">
        <f aca="false">SUMPRODUCT('FD inverse'!$A$41:$BH$41,'FD mesh'!$B$84:$BI$84,$E834:$BL834)+'FD inverse'!$A$41*$C835/Setup!$B$17+INDEX('FD inverse'!$A$41:$BH$41,1,'FD mesh'!$B$15+1)*Setup!$B$22</f>
        <v>15.0957263625279</v>
      </c>
      <c r="AR835" s="0" t="n">
        <f aca="false">SUMPRODUCT('FD inverse'!$A$42:$BH$42,'FD mesh'!$B$84:$BI$84,$E834:$BL834)+'FD inverse'!$A$42*$C835/Setup!$B$17+INDEX('FD inverse'!$A$42:$BH$42,1,'FD mesh'!$B$15+1)*Setup!$B$22</f>
        <v>15.0735517540081</v>
      </c>
      <c r="AS835" s="0" t="n">
        <f aca="false">SUMPRODUCT('FD inverse'!$A$43:$BH$43,'FD mesh'!$B$84:$BI$84,$E834:$BL834)+'FD inverse'!$A$43*$C835/Setup!$B$17+INDEX('FD inverse'!$A$43:$BH$43,1,'FD mesh'!$B$15+1)*Setup!$B$22</f>
        <v>0</v>
      </c>
      <c r="AT835" s="0" t="n">
        <f aca="false">SUMPRODUCT('FD inverse'!$A$44:$BH$44,'FD mesh'!$B$84:$BI$84,$E834:$BL834)+'FD inverse'!$A$44*$C835/Setup!$B$17+INDEX('FD inverse'!$A$44:$BH$44,1,'FD mesh'!$B$15+1)*Setup!$B$22</f>
        <v>0</v>
      </c>
      <c r="AU835" s="0" t="n">
        <f aca="false">SUMPRODUCT('FD inverse'!$A$45:$BH$45,'FD mesh'!$B$84:$BI$84,$E834:$BL834)+'FD inverse'!$A$45*$C835/Setup!$B$17+INDEX('FD inverse'!$A$45:$BH$45,1,'FD mesh'!$B$15+1)*Setup!$B$22</f>
        <v>0</v>
      </c>
      <c r="AV835" s="0" t="n">
        <f aca="false">SUMPRODUCT('FD inverse'!$A$46:$BH$46,'FD mesh'!$B$84:$BI$84,$E834:$BL834)+'FD inverse'!$A$46*$C835/Setup!$B$17+INDEX('FD inverse'!$A$46:$BH$46,1,'FD mesh'!$B$15+1)*Setup!$B$22</f>
        <v>0</v>
      </c>
      <c r="AW835" s="0" t="n">
        <f aca="false">SUMPRODUCT('FD inverse'!$A$47:$BH$47,'FD mesh'!$B$84:$BI$84,$E834:$BL834)+'FD inverse'!$A$47*$C835/Setup!$B$17+INDEX('FD inverse'!$A$47:$BH$47,1,'FD mesh'!$B$15+1)*Setup!$B$22</f>
        <v>0</v>
      </c>
      <c r="AX835" s="0" t="n">
        <f aca="false">SUMPRODUCT('FD inverse'!$A$48:$BH$48,'FD mesh'!$B$84:$BI$84,$E834:$BL834)+'FD inverse'!$A$48*$C835/Setup!$B$17+INDEX('FD inverse'!$A$48:$BH$48,1,'FD mesh'!$B$15+1)*Setup!$B$22</f>
        <v>0</v>
      </c>
      <c r="AY835" s="0" t="n">
        <f aca="false">SUMPRODUCT('FD inverse'!$A$49:$BH$49,'FD mesh'!$B$84:$BI$84,$E834:$BL834)+'FD inverse'!$A$49*$C835/Setup!$B$17+INDEX('FD inverse'!$A$49:$BH$49,1,'FD mesh'!$B$15+1)*Setup!$B$22</f>
        <v>0</v>
      </c>
      <c r="AZ835" s="0" t="n">
        <f aca="false">SUMPRODUCT('FD inverse'!$A$50:$BH$50,'FD mesh'!$B$84:$BI$84,$E834:$BL834)+'FD inverse'!$A$50*$C835/Setup!$B$17+INDEX('FD inverse'!$A$50:$BH$50,1,'FD mesh'!$B$15+1)*Setup!$B$22</f>
        <v>0</v>
      </c>
      <c r="BA835" s="0" t="n">
        <f aca="false">SUMPRODUCT('FD inverse'!$A$51:$BH$51,'FD mesh'!$B$84:$BI$84,$E834:$BL834)+'FD inverse'!$A$51*$C835/Setup!$B$17+INDEX('FD inverse'!$A$51:$BH$51,1,'FD mesh'!$B$15+1)*Setup!$B$22</f>
        <v>0</v>
      </c>
      <c r="BB835" s="0" t="n">
        <f aca="false">SUMPRODUCT('FD inverse'!$A$52:$BH$52,'FD mesh'!$B$84:$BI$84,$E834:$BL834)+'FD inverse'!$A$52*$C835/Setup!$B$17+INDEX('FD inverse'!$A$52:$BH$52,1,'FD mesh'!$B$15+1)*Setup!$B$22</f>
        <v>0</v>
      </c>
      <c r="BC835" s="0" t="n">
        <f aca="false">SUMPRODUCT('FD inverse'!$A$53:$BH$53,'FD mesh'!$B$84:$BI$84,$E834:$BL834)+'FD inverse'!$A$53*$C835/Setup!$B$17+INDEX('FD inverse'!$A$53:$BH$53,1,'FD mesh'!$B$15+1)*Setup!$B$22</f>
        <v>0</v>
      </c>
      <c r="BD835" s="0" t="n">
        <f aca="false">SUMPRODUCT('FD inverse'!$A$54:$BH$54,'FD mesh'!$B$84:$BI$84,$E834:$BL834)+'FD inverse'!$A$54*$C835/Setup!$B$17+INDEX('FD inverse'!$A$54:$BH$54,1,'FD mesh'!$B$15+1)*Setup!$B$22</f>
        <v>0</v>
      </c>
      <c r="BE835" s="0" t="n">
        <f aca="false">SUMPRODUCT('FD inverse'!$A$55:$BH$55,'FD mesh'!$B$84:$BI$84,$E834:$BL834)+'FD inverse'!$A$55*$C835/Setup!$B$17+INDEX('FD inverse'!$A$55:$BH$55,1,'FD mesh'!$B$15+1)*Setup!$B$22</f>
        <v>0</v>
      </c>
      <c r="BF835" s="0" t="n">
        <f aca="false">SUMPRODUCT('FD inverse'!$A$56:$BH$56,'FD mesh'!$B$84:$BI$84,$E834:$BL834)+'FD inverse'!$A$56*$C835/Setup!$B$17+INDEX('FD inverse'!$A$56:$BH$56,1,'FD mesh'!$B$15+1)*Setup!$B$22</f>
        <v>0</v>
      </c>
      <c r="BG835" s="0" t="n">
        <f aca="false">SUMPRODUCT('FD inverse'!$A$57:$BH$57,'FD mesh'!$B$84:$BI$84,$E834:$BL834)+'FD inverse'!$A$57*$C835/Setup!$B$17+INDEX('FD inverse'!$A$57:$BH$57,1,'FD mesh'!$B$15+1)*Setup!$B$22</f>
        <v>0</v>
      </c>
      <c r="BH835" s="0" t="n">
        <f aca="false">SUMPRODUCT('FD inverse'!$A$58:$BH$58,'FD mesh'!$B$84:$BI$84,$E834:$BL834)+'FD inverse'!$A$58*$C835/Setup!$B$17+INDEX('FD inverse'!$A$58:$BH$58,1,'FD mesh'!$B$15+1)*Setup!$B$22</f>
        <v>0</v>
      </c>
      <c r="BI835" s="0" t="n">
        <f aca="false">SUMPRODUCT('FD inverse'!$A$59:$BH$59,'FD mesh'!$B$84:$BI$84,$E834:$BL834)+'FD inverse'!$A$59*$C835/Setup!$B$17+INDEX('FD inverse'!$A$59:$BH$59,1,'FD mesh'!$B$15+1)*Setup!$B$22</f>
        <v>0</v>
      </c>
      <c r="BJ835" s="0" t="n">
        <f aca="false">SUMPRODUCT('FD inverse'!$A$60:$BH$60,'FD mesh'!$B$84:$BI$84,$E834:$BL834)+'FD inverse'!$A$60*$C835/Setup!$B$17+INDEX('FD inverse'!$A$60:$BH$60,1,'FD mesh'!$B$15+1)*Setup!$B$22</f>
        <v>0</v>
      </c>
      <c r="BK835" s="0" t="n">
        <f aca="false">SUMPRODUCT('FD inverse'!$A$61:$BH$61,'FD mesh'!$B$84:$BI$84,$E834:$BL834)+'FD inverse'!$A$61*$C835/Setup!$B$17+INDEX('FD inverse'!$A$61:$BH$61,1,'FD mesh'!$B$15+1)*Setup!$B$22</f>
        <v>0</v>
      </c>
      <c r="BL835" s="0" t="n">
        <f aca="false">SUMPRODUCT('FD inverse'!$A$62:$BH$62,'FD mesh'!$B$84:$BI$84,$E834:$BL834)+'FD inverse'!$A$62*$C835/Setup!$B$17+INDEX('FD inverse'!$A$62:$BH$62,1,'FD mesh'!$B$15+1)*Setup!$B$22</f>
        <v>0</v>
      </c>
    </row>
    <row r="836" customFormat="false" ht="15" hidden="false" customHeight="false" outlineLevel="0" collapsed="false">
      <c r="A836" s="0" t="n">
        <v>831</v>
      </c>
      <c r="B836" s="0" t="n">
        <f aca="false">A836*Setup!$B$11/3600</f>
        <v>69.25</v>
      </c>
      <c r="C836" s="0" t="n">
        <f aca="false">Setup!$B$7+Setup!$B$8*COS(2*PI()*(B836-Setup!$B$9)/24)</f>
        <v>24.7803612880645</v>
      </c>
      <c r="D836" s="0" t="n">
        <f aca="false">(C836-E836)/Setup!$B$17</f>
        <v>1.47489060936693</v>
      </c>
      <c r="E836" s="0" t="n">
        <f aca="false">SUMPRODUCT('FD inverse'!$A$3:$BH$3,'FD mesh'!$B$84:$BI$84,$E835:$BL835)+'FD inverse'!$A$3*$C836/Setup!$B$17+INDEX('FD inverse'!$A$3:$BH$3,1,'FD mesh'!$B$15+1)*Setup!$B$22</f>
        <v>24.5886255088468</v>
      </c>
      <c r="F836" s="0" t="n">
        <f aca="false">SUMPRODUCT('FD inverse'!$A$4:$BH$4,'FD mesh'!$B$84:$BI$84,$E835:$BL835)+'FD inverse'!$A$4*$C836/Setup!$B$17+INDEX('FD inverse'!$A$4:$BH$4,1,'FD mesh'!$B$15+1)*Setup!$B$22</f>
        <v>24.5340305557582</v>
      </c>
      <c r="G836" s="0" t="n">
        <f aca="false">SUMPRODUCT('FD inverse'!$A$5:$BH$5,'FD mesh'!$B$84:$BI$84,$E835:$BL835)+'FD inverse'!$A$5*$C836/Setup!$B$17+INDEX('FD inverse'!$A$5:$BH$5,1,'FD mesh'!$B$15+1)*Setup!$B$22</f>
        <v>24.4615809908624</v>
      </c>
      <c r="H836" s="0" t="n">
        <f aca="false">SUMPRODUCT('FD inverse'!$A$6:$BH$6,'FD mesh'!$B$84:$BI$84,$E835:$BL835)+'FD inverse'!$A$6*$C836/Setup!$B$17+INDEX('FD inverse'!$A$6:$BH$6,1,'FD mesh'!$B$15+1)*Setup!$B$22</f>
        <v>24.1939655730932</v>
      </c>
      <c r="I836" s="0" t="n">
        <f aca="false">SUMPRODUCT('FD inverse'!$A$7:$BH$7,'FD mesh'!$B$84:$BI$84,$E835:$BL835)+'FD inverse'!$A$7*$C836/Setup!$B$17+INDEX('FD inverse'!$A$7:$BH$7,1,'FD mesh'!$B$15+1)*Setup!$B$22</f>
        <v>24.1683010729311</v>
      </c>
      <c r="J836" s="0" t="n">
        <f aca="false">SUMPRODUCT('FD inverse'!$A$8:$BH$8,'FD mesh'!$B$84:$BI$84,$E835:$BL835)+'FD inverse'!$A$8*$C836/Setup!$B$17+INDEX('FD inverse'!$A$8:$BH$8,1,'FD mesh'!$B$15+1)*Setup!$B$22</f>
        <v>24.1399810251255</v>
      </c>
      <c r="K836" s="0" t="n">
        <f aca="false">SUMPRODUCT('FD inverse'!$A$9:$BH$9,'FD mesh'!$B$84:$BI$84,$E835:$BL835)+'FD inverse'!$A$9*$C836/Setup!$B$17+INDEX('FD inverse'!$A$9:$BH$9,1,'FD mesh'!$B$15+1)*Setup!$B$22</f>
        <v>24.1101684422679</v>
      </c>
      <c r="L836" s="0" t="n">
        <f aca="false">SUMPRODUCT('FD inverse'!$A$10:$BH$10,'FD mesh'!$B$84:$BI$84,$E835:$BL835)+'FD inverse'!$A$10*$C836/Setup!$B$17+INDEX('FD inverse'!$A$10:$BH$10,1,'FD mesh'!$B$15+1)*Setup!$B$22</f>
        <v>24.0798831412181</v>
      </c>
      <c r="M836" s="0" t="n">
        <f aca="false">SUMPRODUCT('FD inverse'!$A$11:$BH$11,'FD mesh'!$B$84:$BI$84,$E835:$BL835)+'FD inverse'!$A$11*$C836/Setup!$B$17+INDEX('FD inverse'!$A$11:$BH$11,1,'FD mesh'!$B$15+1)*Setup!$B$22</f>
        <v>24.0500037065884</v>
      </c>
      <c r="N836" s="0" t="n">
        <f aca="false">SUMPRODUCT('FD inverse'!$A$12:$BH$12,'FD mesh'!$B$84:$BI$84,$E835:$BL835)+'FD inverse'!$A$12*$C836/Setup!$B$17+INDEX('FD inverse'!$A$12:$BH$12,1,'FD mesh'!$B$15+1)*Setup!$B$22</f>
        <v>24.0212695671933</v>
      </c>
      <c r="O836" s="0" t="n">
        <f aca="false">SUMPRODUCT('FD inverse'!$A$13:$BH$13,'FD mesh'!$B$84:$BI$84,$E835:$BL835)+'FD inverse'!$A$13*$C836/Setup!$B$17+INDEX('FD inverse'!$A$13:$BH$13,1,'FD mesh'!$B$15+1)*Setup!$B$22</f>
        <v>23.9942830418417</v>
      </c>
      <c r="P836" s="0" t="n">
        <f aca="false">SUMPRODUCT('FD inverse'!$A$14:$BH$14,'FD mesh'!$B$84:$BI$84,$E835:$BL835)+'FD inverse'!$A$14*$C836/Setup!$B$17+INDEX('FD inverse'!$A$14:$BH$14,1,'FD mesh'!$B$15+1)*Setup!$B$22</f>
        <v>23.9695112336747</v>
      </c>
      <c r="Q836" s="0" t="n">
        <f aca="false">SUMPRODUCT('FD inverse'!$A$15:$BH$15,'FD mesh'!$B$84:$BI$84,$E835:$BL835)+'FD inverse'!$A$15*$C836/Setup!$B$17+INDEX('FD inverse'!$A$15:$BH$15,1,'FD mesh'!$B$15+1)*Setup!$B$22</f>
        <v>23.9472876746972</v>
      </c>
      <c r="R836" s="0" t="n">
        <f aca="false">SUMPRODUCT('FD inverse'!$A$16:$BH$16,'FD mesh'!$B$84:$BI$84,$E835:$BL835)+'FD inverse'!$A$16*$C836/Setup!$B$17+INDEX('FD inverse'!$A$16:$BH$16,1,'FD mesh'!$B$15+1)*Setup!$B$22</f>
        <v>23.9278136442552</v>
      </c>
      <c r="S836" s="0" t="n">
        <f aca="false">SUMPRODUCT('FD inverse'!$A$17:$BH$17,'FD mesh'!$B$84:$BI$84,$E835:$BL835)+'FD inverse'!$A$17*$C836/Setup!$B$17+INDEX('FD inverse'!$A$17:$BH$17,1,'FD mesh'!$B$15+1)*Setup!$B$22</f>
        <v>23.3452985391341</v>
      </c>
      <c r="T836" s="0" t="n">
        <f aca="false">SUMPRODUCT('FD inverse'!$A$18:$BH$18,'FD mesh'!$B$84:$BI$84,$E835:$BL835)+'FD inverse'!$A$18*$C836/Setup!$B$17+INDEX('FD inverse'!$A$18:$BH$18,1,'FD mesh'!$B$15+1)*Setup!$B$22</f>
        <v>22.764247158199</v>
      </c>
      <c r="U836" s="0" t="n">
        <f aca="false">SUMPRODUCT('FD inverse'!$A$19:$BH$19,'FD mesh'!$B$84:$BI$84,$E835:$BL835)+'FD inverse'!$A$19*$C836/Setup!$B$17+INDEX('FD inverse'!$A$19:$BH$19,1,'FD mesh'!$B$15+1)*Setup!$B$22</f>
        <v>22.1846867611037</v>
      </c>
      <c r="V836" s="0" t="n">
        <f aca="false">SUMPRODUCT('FD inverse'!$A$20:$BH$20,'FD mesh'!$B$84:$BI$84,$E835:$BL835)+'FD inverse'!$A$20*$C836/Setup!$B$17+INDEX('FD inverse'!$A$20:$BH$20,1,'FD mesh'!$B$15+1)*Setup!$B$22</f>
        <v>21.6066169727397</v>
      </c>
      <c r="W836" s="0" t="n">
        <f aca="false">SUMPRODUCT('FD inverse'!$A$21:$BH$21,'FD mesh'!$B$84:$BI$84,$E835:$BL835)+'FD inverse'!$A$21*$C836/Setup!$B$17+INDEX('FD inverse'!$A$21:$BH$21,1,'FD mesh'!$B$15+1)*Setup!$B$22</f>
        <v>21.0300121528712</v>
      </c>
      <c r="X836" s="0" t="n">
        <f aca="false">SUMPRODUCT('FD inverse'!$A$22:$BH$22,'FD mesh'!$B$84:$BI$84,$E835:$BL835)+'FD inverse'!$A$22*$C836/Setup!$B$17+INDEX('FD inverse'!$A$22:$BH$22,1,'FD mesh'!$B$15+1)*Setup!$B$22</f>
        <v>20.4548237088935</v>
      </c>
      <c r="Y836" s="0" t="n">
        <f aca="false">SUMPRODUCT('FD inverse'!$A$23:$BH$23,'FD mesh'!$B$84:$BI$84,$E835:$BL835)+'FD inverse'!$A$23*$C836/Setup!$B$17+INDEX('FD inverse'!$A$23:$BH$23,1,'FD mesh'!$B$15+1)*Setup!$B$22</f>
        <v>19.8809823525027</v>
      </c>
      <c r="Z836" s="0" t="n">
        <f aca="false">SUMPRODUCT('FD inverse'!$A$24:$BH$24,'FD mesh'!$B$84:$BI$84,$E835:$BL835)+'FD inverse'!$A$24*$C836/Setup!$B$17+INDEX('FD inverse'!$A$24:$BH$24,1,'FD mesh'!$B$15+1)*Setup!$B$22</f>
        <v>19.3084003019944</v>
      </c>
      <c r="AA836" s="0" t="n">
        <f aca="false">SUMPRODUCT('FD inverse'!$A$25:$BH$25,'FD mesh'!$B$84:$BI$84,$E835:$BL835)+'FD inverse'!$A$25*$C836/Setup!$B$17+INDEX('FD inverse'!$A$25:$BH$25,1,'FD mesh'!$B$15+1)*Setup!$B$22</f>
        <v>18.7369734327432</v>
      </c>
      <c r="AB836" s="0" t="n">
        <f aca="false">SUMPRODUCT('FD inverse'!$A$26:$BH$26,'FD mesh'!$B$84:$BI$84,$E835:$BL835)+'FD inverse'!$A$26*$C836/Setup!$B$17+INDEX('FD inverse'!$A$26:$BH$26,1,'FD mesh'!$B$15+1)*Setup!$B$22</f>
        <v>18.1665833791619</v>
      </c>
      <c r="AC836" s="0" t="n">
        <f aca="false">SUMPRODUCT('FD inverse'!$A$27:$BH$27,'FD mesh'!$B$84:$BI$84,$E835:$BL835)+'FD inverse'!$A$27*$C836/Setup!$B$17+INDEX('FD inverse'!$A$27:$BH$27,1,'FD mesh'!$B$15+1)*Setup!$B$22</f>
        <v>17.5970995920957</v>
      </c>
      <c r="AD836" s="0" t="n">
        <f aca="false">SUMPRODUCT('FD inverse'!$A$28:$BH$28,'FD mesh'!$B$84:$BI$84,$E835:$BL835)+'FD inverse'!$A$28*$C836/Setup!$B$17+INDEX('FD inverse'!$A$28:$BH$28,1,'FD mesh'!$B$15+1)*Setup!$B$22</f>
        <v>17.0283813561832</v>
      </c>
      <c r="AE836" s="0" t="n">
        <f aca="false">SUMPRODUCT('FD inverse'!$A$29:$BH$29,'FD mesh'!$B$84:$BI$84,$E835:$BL835)+'FD inverse'!$A$29*$C836/Setup!$B$17+INDEX('FD inverse'!$A$29:$BH$29,1,'FD mesh'!$B$15+1)*Setup!$B$22</f>
        <v>16.4602797722019</v>
      </c>
      <c r="AF836" s="0" t="n">
        <f aca="false">SUMPRODUCT('FD inverse'!$A$30:$BH$30,'FD mesh'!$B$84:$BI$84,$E835:$BL835)+'FD inverse'!$A$30*$C836/Setup!$B$17+INDEX('FD inverse'!$A$30:$BH$30,1,'FD mesh'!$B$15+1)*Setup!$B$22</f>
        <v>15.8926397098301</v>
      </c>
      <c r="AG836" s="0" t="n">
        <f aca="false">SUMPRODUCT('FD inverse'!$A$31:$BH$31,'FD mesh'!$B$84:$BI$84,$E835:$BL835)+'FD inverse'!$A$31*$C836/Setup!$B$17+INDEX('FD inverse'!$A$31:$BH$31,1,'FD mesh'!$B$15+1)*Setup!$B$22</f>
        <v>15.3253017365801</v>
      </c>
      <c r="AH836" s="0" t="n">
        <f aca="false">SUMPRODUCT('FD inverse'!$A$32:$BH$32,'FD mesh'!$B$84:$BI$84,$E835:$BL835)+'FD inverse'!$A$32*$C836/Setup!$B$17+INDEX('FD inverse'!$A$32:$BH$32,1,'FD mesh'!$B$15+1)*Setup!$B$22</f>
        <v>15.3015127410273</v>
      </c>
      <c r="AI836" s="0" t="n">
        <f aca="false">SUMPRODUCT('FD inverse'!$A$33:$BH$33,'FD mesh'!$B$84:$BI$84,$E835:$BL835)+'FD inverse'!$A$33*$C836/Setup!$B$17+INDEX('FD inverse'!$A$33:$BH$33,1,'FD mesh'!$B$15+1)*Setup!$B$22</f>
        <v>15.2779525490214</v>
      </c>
      <c r="AJ836" s="0" t="n">
        <f aca="false">SUMPRODUCT('FD inverse'!$A$34:$BH$34,'FD mesh'!$B$84:$BI$84,$E835:$BL835)+'FD inverse'!$A$34*$C836/Setup!$B$17+INDEX('FD inverse'!$A$34:$BH$34,1,'FD mesh'!$B$15+1)*Setup!$B$22</f>
        <v>15.2546074510331</v>
      </c>
      <c r="AK836" s="0" t="n">
        <f aca="false">SUMPRODUCT('FD inverse'!$A$35:$BH$35,'FD mesh'!$B$84:$BI$84,$E835:$BL835)+'FD inverse'!$A$35*$C836/Setup!$B$17+INDEX('FD inverse'!$A$35:$BH$35,1,'FD mesh'!$B$15+1)*Setup!$B$22</f>
        <v>15.2314627028789</v>
      </c>
      <c r="AL836" s="0" t="n">
        <f aca="false">SUMPRODUCT('FD inverse'!$A$36:$BH$36,'FD mesh'!$B$84:$BI$84,$E835:$BL835)+'FD inverse'!$A$36*$C836/Setup!$B$17+INDEX('FD inverse'!$A$36:$BH$36,1,'FD mesh'!$B$15+1)*Setup!$B$22</f>
        <v>15.2085026984328</v>
      </c>
      <c r="AM836" s="0" t="n">
        <f aca="false">SUMPRODUCT('FD inverse'!$A$37:$BH$37,'FD mesh'!$B$84:$BI$84,$E835:$BL835)+'FD inverse'!$A$37*$C836/Setup!$B$17+INDEX('FD inverse'!$A$37:$BH$37,1,'FD mesh'!$B$15+1)*Setup!$B$22</f>
        <v>15.1857111197098</v>
      </c>
      <c r="AN836" s="0" t="n">
        <f aca="false">SUMPRODUCT('FD inverse'!$A$38:$BH$38,'FD mesh'!$B$84:$BI$84,$E835:$BL835)+'FD inverse'!$A$38*$C836/Setup!$B$17+INDEX('FD inverse'!$A$38:$BH$38,1,'FD mesh'!$B$15+1)*Setup!$B$22</f>
        <v>15.1630710660963</v>
      </c>
      <c r="AO836" s="0" t="n">
        <f aca="false">SUMPRODUCT('FD inverse'!$A$39:$BH$39,'FD mesh'!$B$84:$BI$84,$E835:$BL835)+'FD inverse'!$A$39*$C836/Setup!$B$17+INDEX('FD inverse'!$A$39:$BH$39,1,'FD mesh'!$B$15+1)*Setup!$B$22</f>
        <v>15.1405651645847</v>
      </c>
      <c r="AP836" s="0" t="n">
        <f aca="false">SUMPRODUCT('FD inverse'!$A$40:$BH$40,'FD mesh'!$B$84:$BI$84,$E835:$BL835)+'FD inverse'!$A$40*$C836/Setup!$B$17+INDEX('FD inverse'!$A$40:$BH$40,1,'FD mesh'!$B$15+1)*Setup!$B$22</f>
        <v>15.1181756629297</v>
      </c>
      <c r="AQ836" s="0" t="n">
        <f aca="false">SUMPRODUCT('FD inverse'!$A$41:$BH$41,'FD mesh'!$B$84:$BI$84,$E835:$BL835)+'FD inverse'!$A$41*$C836/Setup!$B$17+INDEX('FD inverse'!$A$41:$BH$41,1,'FD mesh'!$B$15+1)*Setup!$B$22</f>
        <v>15.0958845076923</v>
      </c>
      <c r="AR836" s="0" t="n">
        <f aca="false">SUMPRODUCT('FD inverse'!$A$42:$BH$42,'FD mesh'!$B$84:$BI$84,$E835:$BL835)+'FD inverse'!$A$42*$C836/Setup!$B$17+INDEX('FD inverse'!$A$42:$BH$42,1,'FD mesh'!$B$15+1)*Setup!$B$22</f>
        <v>15.0736734091798</v>
      </c>
      <c r="AS836" s="0" t="n">
        <f aca="false">SUMPRODUCT('FD inverse'!$A$43:$BH$43,'FD mesh'!$B$84:$BI$84,$E835:$BL835)+'FD inverse'!$A$43*$C836/Setup!$B$17+INDEX('FD inverse'!$A$43:$BH$43,1,'FD mesh'!$B$15+1)*Setup!$B$22</f>
        <v>0</v>
      </c>
      <c r="AT836" s="0" t="n">
        <f aca="false">SUMPRODUCT('FD inverse'!$A$44:$BH$44,'FD mesh'!$B$84:$BI$84,$E835:$BL835)+'FD inverse'!$A$44*$C836/Setup!$B$17+INDEX('FD inverse'!$A$44:$BH$44,1,'FD mesh'!$B$15+1)*Setup!$B$22</f>
        <v>0</v>
      </c>
      <c r="AU836" s="0" t="n">
        <f aca="false">SUMPRODUCT('FD inverse'!$A$45:$BH$45,'FD mesh'!$B$84:$BI$84,$E835:$BL835)+'FD inverse'!$A$45*$C836/Setup!$B$17+INDEX('FD inverse'!$A$45:$BH$45,1,'FD mesh'!$B$15+1)*Setup!$B$22</f>
        <v>0</v>
      </c>
      <c r="AV836" s="0" t="n">
        <f aca="false">SUMPRODUCT('FD inverse'!$A$46:$BH$46,'FD mesh'!$B$84:$BI$84,$E835:$BL835)+'FD inverse'!$A$46*$C836/Setup!$B$17+INDEX('FD inverse'!$A$46:$BH$46,1,'FD mesh'!$B$15+1)*Setup!$B$22</f>
        <v>0</v>
      </c>
      <c r="AW836" s="0" t="n">
        <f aca="false">SUMPRODUCT('FD inverse'!$A$47:$BH$47,'FD mesh'!$B$84:$BI$84,$E835:$BL835)+'FD inverse'!$A$47*$C836/Setup!$B$17+INDEX('FD inverse'!$A$47:$BH$47,1,'FD mesh'!$B$15+1)*Setup!$B$22</f>
        <v>0</v>
      </c>
      <c r="AX836" s="0" t="n">
        <f aca="false">SUMPRODUCT('FD inverse'!$A$48:$BH$48,'FD mesh'!$B$84:$BI$84,$E835:$BL835)+'FD inverse'!$A$48*$C836/Setup!$B$17+INDEX('FD inverse'!$A$48:$BH$48,1,'FD mesh'!$B$15+1)*Setup!$B$22</f>
        <v>0</v>
      </c>
      <c r="AY836" s="0" t="n">
        <f aca="false">SUMPRODUCT('FD inverse'!$A$49:$BH$49,'FD mesh'!$B$84:$BI$84,$E835:$BL835)+'FD inverse'!$A$49*$C836/Setup!$B$17+INDEX('FD inverse'!$A$49:$BH$49,1,'FD mesh'!$B$15+1)*Setup!$B$22</f>
        <v>0</v>
      </c>
      <c r="AZ836" s="0" t="n">
        <f aca="false">SUMPRODUCT('FD inverse'!$A$50:$BH$50,'FD mesh'!$B$84:$BI$84,$E835:$BL835)+'FD inverse'!$A$50*$C836/Setup!$B$17+INDEX('FD inverse'!$A$50:$BH$50,1,'FD mesh'!$B$15+1)*Setup!$B$22</f>
        <v>0</v>
      </c>
      <c r="BA836" s="0" t="n">
        <f aca="false">SUMPRODUCT('FD inverse'!$A$51:$BH$51,'FD mesh'!$B$84:$BI$84,$E835:$BL835)+'FD inverse'!$A$51*$C836/Setup!$B$17+INDEX('FD inverse'!$A$51:$BH$51,1,'FD mesh'!$B$15+1)*Setup!$B$22</f>
        <v>0</v>
      </c>
      <c r="BB836" s="0" t="n">
        <f aca="false">SUMPRODUCT('FD inverse'!$A$52:$BH$52,'FD mesh'!$B$84:$BI$84,$E835:$BL835)+'FD inverse'!$A$52*$C836/Setup!$B$17+INDEX('FD inverse'!$A$52:$BH$52,1,'FD mesh'!$B$15+1)*Setup!$B$22</f>
        <v>0</v>
      </c>
      <c r="BC836" s="0" t="n">
        <f aca="false">SUMPRODUCT('FD inverse'!$A$53:$BH$53,'FD mesh'!$B$84:$BI$84,$E835:$BL835)+'FD inverse'!$A$53*$C836/Setup!$B$17+INDEX('FD inverse'!$A$53:$BH$53,1,'FD mesh'!$B$15+1)*Setup!$B$22</f>
        <v>0</v>
      </c>
      <c r="BD836" s="0" t="n">
        <f aca="false">SUMPRODUCT('FD inverse'!$A$54:$BH$54,'FD mesh'!$B$84:$BI$84,$E835:$BL835)+'FD inverse'!$A$54*$C836/Setup!$B$17+INDEX('FD inverse'!$A$54:$BH$54,1,'FD mesh'!$B$15+1)*Setup!$B$22</f>
        <v>0</v>
      </c>
      <c r="BE836" s="0" t="n">
        <f aca="false">SUMPRODUCT('FD inverse'!$A$55:$BH$55,'FD mesh'!$B$84:$BI$84,$E835:$BL835)+'FD inverse'!$A$55*$C836/Setup!$B$17+INDEX('FD inverse'!$A$55:$BH$55,1,'FD mesh'!$B$15+1)*Setup!$B$22</f>
        <v>0</v>
      </c>
      <c r="BF836" s="0" t="n">
        <f aca="false">SUMPRODUCT('FD inverse'!$A$56:$BH$56,'FD mesh'!$B$84:$BI$84,$E835:$BL835)+'FD inverse'!$A$56*$C836/Setup!$B$17+INDEX('FD inverse'!$A$56:$BH$56,1,'FD mesh'!$B$15+1)*Setup!$B$22</f>
        <v>0</v>
      </c>
      <c r="BG836" s="0" t="n">
        <f aca="false">SUMPRODUCT('FD inverse'!$A$57:$BH$57,'FD mesh'!$B$84:$BI$84,$E835:$BL835)+'FD inverse'!$A$57*$C836/Setup!$B$17+INDEX('FD inverse'!$A$57:$BH$57,1,'FD mesh'!$B$15+1)*Setup!$B$22</f>
        <v>0</v>
      </c>
      <c r="BH836" s="0" t="n">
        <f aca="false">SUMPRODUCT('FD inverse'!$A$58:$BH$58,'FD mesh'!$B$84:$BI$84,$E835:$BL835)+'FD inverse'!$A$58*$C836/Setup!$B$17+INDEX('FD inverse'!$A$58:$BH$58,1,'FD mesh'!$B$15+1)*Setup!$B$22</f>
        <v>0</v>
      </c>
      <c r="BI836" s="0" t="n">
        <f aca="false">SUMPRODUCT('FD inverse'!$A$59:$BH$59,'FD mesh'!$B$84:$BI$84,$E835:$BL835)+'FD inverse'!$A$59*$C836/Setup!$B$17+INDEX('FD inverse'!$A$59:$BH$59,1,'FD mesh'!$B$15+1)*Setup!$B$22</f>
        <v>0</v>
      </c>
      <c r="BJ836" s="0" t="n">
        <f aca="false">SUMPRODUCT('FD inverse'!$A$60:$BH$60,'FD mesh'!$B$84:$BI$84,$E835:$BL835)+'FD inverse'!$A$60*$C836/Setup!$B$17+INDEX('FD inverse'!$A$60:$BH$60,1,'FD mesh'!$B$15+1)*Setup!$B$22</f>
        <v>0</v>
      </c>
      <c r="BK836" s="0" t="n">
        <f aca="false">SUMPRODUCT('FD inverse'!$A$61:$BH$61,'FD mesh'!$B$84:$BI$84,$E835:$BL835)+'FD inverse'!$A$61*$C836/Setup!$B$17+INDEX('FD inverse'!$A$61:$BH$61,1,'FD mesh'!$B$15+1)*Setup!$B$22</f>
        <v>0</v>
      </c>
      <c r="BL836" s="0" t="n">
        <f aca="false">SUMPRODUCT('FD inverse'!$A$62:$BH$62,'FD mesh'!$B$84:$BI$84,$E835:$BL835)+'FD inverse'!$A$62*$C836/Setup!$B$17+INDEX('FD inverse'!$A$62:$BH$62,1,'FD mesh'!$B$15+1)*Setup!$B$22</f>
        <v>0</v>
      </c>
    </row>
    <row r="837" customFormat="false" ht="15" hidden="false" customHeight="false" outlineLevel="0" collapsed="false">
      <c r="A837" s="0" t="n">
        <v>832</v>
      </c>
      <c r="B837" s="0" t="n">
        <f aca="false">A837*Setup!$B$11/3600</f>
        <v>69.3333333333333</v>
      </c>
      <c r="C837" s="0" t="n">
        <f aca="false">Setup!$B$7+Setup!$B$8*COS(2*PI()*(B837-Setup!$B$9)/24)</f>
        <v>24.6945927106677</v>
      </c>
      <c r="D837" s="0" t="n">
        <f aca="false">(C837-E837)/Setup!$B$17</f>
        <v>1.19766094767676</v>
      </c>
      <c r="E837" s="0" t="n">
        <f aca="false">SUMPRODUCT('FD inverse'!$A$3:$BH$3,'FD mesh'!$B$84:$BI$84,$E836:$BL836)+'FD inverse'!$A$3*$C837/Setup!$B$17+INDEX('FD inverse'!$A$3:$BH$3,1,'FD mesh'!$B$15+1)*Setup!$B$22</f>
        <v>24.5388967874698</v>
      </c>
      <c r="F837" s="0" t="n">
        <f aca="false">SUMPRODUCT('FD inverse'!$A$4:$BH$4,'FD mesh'!$B$84:$BI$84,$E836:$BL836)+'FD inverse'!$A$4*$C837/Setup!$B$17+INDEX('FD inverse'!$A$4:$BH$4,1,'FD mesh'!$B$15+1)*Setup!$B$22</f>
        <v>24.4924602931924</v>
      </c>
      <c r="G837" s="0" t="n">
        <f aca="false">SUMPRODUCT('FD inverse'!$A$5:$BH$5,'FD mesh'!$B$84:$BI$84,$E836:$BL836)+'FD inverse'!$A$5*$C837/Setup!$B$17+INDEX('FD inverse'!$A$5:$BH$5,1,'FD mesh'!$B$15+1)*Setup!$B$22</f>
        <v>24.4279811502321</v>
      </c>
      <c r="H837" s="0" t="n">
        <f aca="false">SUMPRODUCT('FD inverse'!$A$6:$BH$6,'FD mesh'!$B$84:$BI$84,$E836:$BL836)+'FD inverse'!$A$6*$C837/Setup!$B$17+INDEX('FD inverse'!$A$6:$BH$6,1,'FD mesh'!$B$15+1)*Setup!$B$22</f>
        <v>24.1868313460923</v>
      </c>
      <c r="I837" s="0" t="n">
        <f aca="false">SUMPRODUCT('FD inverse'!$A$7:$BH$7,'FD mesh'!$B$84:$BI$84,$E836:$BL836)+'FD inverse'!$A$7*$C837/Setup!$B$17+INDEX('FD inverse'!$A$7:$BH$7,1,'FD mesh'!$B$15+1)*Setup!$B$22</f>
        <v>24.1633861637197</v>
      </c>
      <c r="J837" s="0" t="n">
        <f aca="false">SUMPRODUCT('FD inverse'!$A$8:$BH$8,'FD mesh'!$B$84:$BI$84,$E836:$BL836)+'FD inverse'!$A$8*$C837/Setup!$B$17+INDEX('FD inverse'!$A$8:$BH$8,1,'FD mesh'!$B$15+1)*Setup!$B$22</f>
        <v>24.1370413298951</v>
      </c>
      <c r="K837" s="0" t="n">
        <f aca="false">SUMPRODUCT('FD inverse'!$A$9:$BH$9,'FD mesh'!$B$84:$BI$84,$E836:$BL836)+'FD inverse'!$A$9*$C837/Setup!$B$17+INDEX('FD inverse'!$A$9:$BH$9,1,'FD mesh'!$B$15+1)*Setup!$B$22</f>
        <v>24.1089621626012</v>
      </c>
      <c r="L837" s="0" t="n">
        <f aca="false">SUMPRODUCT('FD inverse'!$A$10:$BH$10,'FD mesh'!$B$84:$BI$84,$E836:$BL836)+'FD inverse'!$A$10*$C837/Setup!$B$17+INDEX('FD inverse'!$A$10:$BH$10,1,'FD mesh'!$B$15+1)*Setup!$B$22</f>
        <v>24.0801713258873</v>
      </c>
      <c r="M837" s="0" t="n">
        <f aca="false">SUMPRODUCT('FD inverse'!$A$11:$BH$11,'FD mesh'!$B$84:$BI$84,$E836:$BL836)+'FD inverse'!$A$11*$C837/Setup!$B$17+INDEX('FD inverse'!$A$11:$BH$11,1,'FD mesh'!$B$15+1)*Setup!$B$22</f>
        <v>24.0515505096274</v>
      </c>
      <c r="N837" s="0" t="n">
        <f aca="false">SUMPRODUCT('FD inverse'!$A$12:$BH$12,'FD mesh'!$B$84:$BI$84,$E836:$BL836)+'FD inverse'!$A$12*$C837/Setup!$B$17+INDEX('FD inverse'!$A$12:$BH$12,1,'FD mesh'!$B$15+1)*Setup!$B$22</f>
        <v>24.023842261532</v>
      </c>
      <c r="O837" s="0" t="n">
        <f aca="false">SUMPRODUCT('FD inverse'!$A$13:$BH$13,'FD mesh'!$B$84:$BI$84,$E836:$BL836)+'FD inverse'!$A$13*$C837/Setup!$B$17+INDEX('FD inverse'!$A$13:$BH$13,1,'FD mesh'!$B$15+1)*Setup!$B$22</f>
        <v>23.9976518272057</v>
      </c>
      <c r="P837" s="0" t="n">
        <f aca="false">SUMPRODUCT('FD inverse'!$A$14:$BH$14,'FD mesh'!$B$84:$BI$84,$E836:$BL836)+'FD inverse'!$A$14*$C837/Setup!$B$17+INDEX('FD inverse'!$A$14:$BH$14,1,'FD mesh'!$B$15+1)*Setup!$B$22</f>
        <v>23.97344887687</v>
      </c>
      <c r="Q837" s="0" t="n">
        <f aca="false">SUMPRODUCT('FD inverse'!$A$15:$BH$15,'FD mesh'!$B$84:$BI$84,$E836:$BL836)+'FD inverse'!$A$15*$C837/Setup!$B$17+INDEX('FD inverse'!$A$15:$BH$15,1,'FD mesh'!$B$15+1)*Setup!$B$22</f>
        <v>23.9515690198649</v>
      </c>
      <c r="R837" s="0" t="n">
        <f aca="false">SUMPRODUCT('FD inverse'!$A$16:$BH$16,'FD mesh'!$B$84:$BI$84,$E836:$BL836)+'FD inverse'!$A$16*$C837/Setup!$B$17+INDEX('FD inverse'!$A$16:$BH$16,1,'FD mesh'!$B$15+1)*Setup!$B$22</f>
        <v>23.9322150302154</v>
      </c>
      <c r="S837" s="0" t="n">
        <f aca="false">SUMPRODUCT('FD inverse'!$A$17:$BH$17,'FD mesh'!$B$84:$BI$84,$E836:$BL836)+'FD inverse'!$A$17*$C837/Setup!$B$17+INDEX('FD inverse'!$A$17:$BH$17,1,'FD mesh'!$B$15+1)*Setup!$B$22</f>
        <v>23.3499232441329</v>
      </c>
      <c r="T837" s="0" t="n">
        <f aca="false">SUMPRODUCT('FD inverse'!$A$18:$BH$18,'FD mesh'!$B$84:$BI$84,$E836:$BL836)+'FD inverse'!$A$18*$C837/Setup!$B$17+INDEX('FD inverse'!$A$18:$BH$18,1,'FD mesh'!$B$15+1)*Setup!$B$22</f>
        <v>22.7689924426644</v>
      </c>
      <c r="U837" s="0" t="n">
        <f aca="false">SUMPRODUCT('FD inverse'!$A$19:$BH$19,'FD mesh'!$B$84:$BI$84,$E836:$BL836)+'FD inverse'!$A$19*$C837/Setup!$B$17+INDEX('FD inverse'!$A$19:$BH$19,1,'FD mesh'!$B$15+1)*Setup!$B$22</f>
        <v>22.1894581106243</v>
      </c>
      <c r="V837" s="0" t="n">
        <f aca="false">SUMPRODUCT('FD inverse'!$A$20:$BH$20,'FD mesh'!$B$84:$BI$84,$E836:$BL836)+'FD inverse'!$A$20*$C837/Setup!$B$17+INDEX('FD inverse'!$A$20:$BH$20,1,'FD mesh'!$B$15+1)*Setup!$B$22</f>
        <v>21.611327918586</v>
      </c>
      <c r="W837" s="0" t="n">
        <f aca="false">SUMPRODUCT('FD inverse'!$A$21:$BH$21,'FD mesh'!$B$84:$BI$84,$E836:$BL836)+'FD inverse'!$A$21*$C837/Setup!$B$17+INDEX('FD inverse'!$A$21:$BH$21,1,'FD mesh'!$B$15+1)*Setup!$B$22</f>
        <v>21.034584090611</v>
      </c>
      <c r="X837" s="0" t="n">
        <f aca="false">SUMPRODUCT('FD inverse'!$A$22:$BH$22,'FD mesh'!$B$84:$BI$84,$E836:$BL836)+'FD inverse'!$A$22*$C837/Setup!$B$17+INDEX('FD inverse'!$A$22:$BH$22,1,'FD mesh'!$B$15+1)*Setup!$B$22</f>
        <v>20.4591857185995</v>
      </c>
      <c r="Y837" s="0" t="n">
        <f aca="false">SUMPRODUCT('FD inverse'!$A$23:$BH$23,'FD mesh'!$B$84:$BI$84,$E836:$BL836)+'FD inverse'!$A$23*$C837/Setup!$B$17+INDEX('FD inverse'!$A$23:$BH$23,1,'FD mesh'!$B$15+1)*Setup!$B$22</f>
        <v>19.88507102373</v>
      </c>
      <c r="Z837" s="0" t="n">
        <f aca="false">SUMPRODUCT('FD inverse'!$A$24:$BH$24,'FD mesh'!$B$84:$BI$84,$E836:$BL836)+'FD inverse'!$A$24*$C837/Setup!$B$17+INDEX('FD inverse'!$A$24:$BH$24,1,'FD mesh'!$B$15+1)*Setup!$B$22</f>
        <v>19.3121595663932</v>
      </c>
      <c r="AA837" s="0" t="n">
        <f aca="false">SUMPRODUCT('FD inverse'!$A$25:$BH$25,'FD mesh'!$B$84:$BI$84,$E836:$BL836)+'FD inverse'!$A$25*$C837/Setup!$B$17+INDEX('FD inverse'!$A$25:$BH$25,1,'FD mesh'!$B$15+1)*Setup!$B$22</f>
        <v>18.7403544068651</v>
      </c>
      <c r="AB837" s="0" t="n">
        <f aca="false">SUMPRODUCT('FD inverse'!$A$26:$BH$26,'FD mesh'!$B$84:$BI$84,$E836:$BL836)+'FD inverse'!$A$26*$C837/Setup!$B$17+INDEX('FD inverse'!$A$26:$BH$26,1,'FD mesh'!$B$15+1)*Setup!$B$22</f>
        <v>18.1695442197215</v>
      </c>
      <c r="AC837" s="0" t="n">
        <f aca="false">SUMPRODUCT('FD inverse'!$A$27:$BH$27,'FD mesh'!$B$84:$BI$84,$E836:$BL836)+'FD inverse'!$A$27*$C837/Setup!$B$17+INDEX('FD inverse'!$A$27:$BH$27,1,'FD mesh'!$B$15+1)*Setup!$B$22</f>
        <v>17.599605365657</v>
      </c>
      <c r="AD837" s="0" t="n">
        <f aca="false">SUMPRODUCT('FD inverse'!$A$28:$BH$28,'FD mesh'!$B$84:$BI$84,$E836:$BL836)+'FD inverse'!$A$28*$C837/Setup!$B$17+INDEX('FD inverse'!$A$28:$BH$28,1,'FD mesh'!$B$15+1)*Setup!$B$22</f>
        <v>17.0304039249547</v>
      </c>
      <c r="AE837" s="0" t="n">
        <f aca="false">SUMPRODUCT('FD inverse'!$A$29:$BH$29,'FD mesh'!$B$84:$BI$84,$E836:$BL836)+'FD inverse'!$A$29*$C837/Setup!$B$17+INDEX('FD inverse'!$A$29:$BH$29,1,'FD mesh'!$B$15+1)*Setup!$B$22</f>
        <v>16.461797697348</v>
      </c>
      <c r="AF837" s="0" t="n">
        <f aca="false">SUMPRODUCT('FD inverse'!$A$30:$BH$30,'FD mesh'!$B$84:$BI$84,$E836:$BL836)+'FD inverse'!$A$30*$C837/Setup!$B$17+INDEX('FD inverse'!$A$30:$BH$30,1,'FD mesh'!$B$15+1)*Setup!$B$22</f>
        <v>15.8936381734272</v>
      </c>
      <c r="AG837" s="0" t="n">
        <f aca="false">SUMPRODUCT('FD inverse'!$A$31:$BH$31,'FD mesh'!$B$84:$BI$84,$E836:$BL836)+'FD inverse'!$A$31*$C837/Setup!$B$17+INDEX('FD inverse'!$A$31:$BH$31,1,'FD mesh'!$B$15+1)*Setup!$B$22</f>
        <v>15.3257724830792</v>
      </c>
      <c r="AH837" s="0" t="n">
        <f aca="false">SUMPRODUCT('FD inverse'!$A$32:$BH$32,'FD mesh'!$B$84:$BI$84,$E836:$BL836)+'FD inverse'!$A$32*$C837/Setup!$B$17+INDEX('FD inverse'!$A$32:$BH$32,1,'FD mesh'!$B$15+1)*Setup!$B$22</f>
        <v>15.3019597190747</v>
      </c>
      <c r="AI837" s="0" t="n">
        <f aca="false">SUMPRODUCT('FD inverse'!$A$33:$BH$33,'FD mesh'!$B$84:$BI$84,$E836:$BL836)+'FD inverse'!$A$33*$C837/Setup!$B$17+INDEX('FD inverse'!$A$33:$BH$33,1,'FD mesh'!$B$15+1)*Setup!$B$22</f>
        <v>15.2783732256531</v>
      </c>
      <c r="AJ837" s="0" t="n">
        <f aca="false">SUMPRODUCT('FD inverse'!$A$34:$BH$34,'FD mesh'!$B$84:$BI$84,$E836:$BL836)+'FD inverse'!$A$34*$C837/Setup!$B$17+INDEX('FD inverse'!$A$34:$BH$34,1,'FD mesh'!$B$15+1)*Setup!$B$22</f>
        <v>15.2549996884319</v>
      </c>
      <c r="AK837" s="0" t="n">
        <f aca="false">SUMPRODUCT('FD inverse'!$A$35:$BH$35,'FD mesh'!$B$84:$BI$84,$E836:$BL836)+'FD inverse'!$A$35*$C837/Setup!$B$17+INDEX('FD inverse'!$A$35:$BH$35,1,'FD mesh'!$B$15+1)*Setup!$B$22</f>
        <v>15.2318247108166</v>
      </c>
      <c r="AL837" s="0" t="n">
        <f aca="false">SUMPRODUCT('FD inverse'!$A$36:$BH$36,'FD mesh'!$B$84:$BI$84,$E836:$BL836)+'FD inverse'!$A$36*$C837/Setup!$B$17+INDEX('FD inverse'!$A$36:$BH$36,1,'FD mesh'!$B$15+1)*Setup!$B$22</f>
        <v>15.2088329899574</v>
      </c>
      <c r="AM837" s="0" t="n">
        <f aca="false">SUMPRODUCT('FD inverse'!$A$37:$BH$37,'FD mesh'!$B$84:$BI$84,$E836:$BL836)+'FD inverse'!$A$37*$C837/Setup!$B$17+INDEX('FD inverse'!$A$37:$BH$37,1,'FD mesh'!$B$15+1)*Setup!$B$22</f>
        <v>15.1860084702758</v>
      </c>
      <c r="AN837" s="0" t="n">
        <f aca="false">SUMPRODUCT('FD inverse'!$A$38:$BH$38,'FD mesh'!$B$84:$BI$84,$E836:$BL836)+'FD inverse'!$A$38*$C837/Setup!$B$17+INDEX('FD inverse'!$A$38:$BH$38,1,'FD mesh'!$B$15+1)*Setup!$B$22</f>
        <v>15.1633344762995</v>
      </c>
      <c r="AO837" s="0" t="n">
        <f aca="false">SUMPRODUCT('FD inverse'!$A$39:$BH$39,'FD mesh'!$B$84:$BI$84,$E836:$BL836)+'FD inverse'!$A$39*$C837/Setup!$B$17+INDEX('FD inverse'!$A$39:$BH$39,1,'FD mesh'!$B$15+1)*Setup!$B$22</f>
        <v>15.1407938266354</v>
      </c>
      <c r="AP837" s="0" t="n">
        <f aca="false">SUMPRODUCT('FD inverse'!$A$40:$BH$40,'FD mesh'!$B$84:$BI$84,$E836:$BL836)+'FD inverse'!$A$40*$C837/Setup!$B$17+INDEX('FD inverse'!$A$40:$BH$40,1,'FD mesh'!$B$15+1)*Setup!$B$22</f>
        <v>15.1183689309681</v>
      </c>
      <c r="AQ837" s="0" t="n">
        <f aca="false">SUMPRODUCT('FD inverse'!$A$41:$BH$41,'FD mesh'!$B$84:$BI$84,$E836:$BL836)+'FD inverse'!$A$41*$C837/Setup!$B$17+INDEX('FD inverse'!$A$41:$BH$41,1,'FD mesh'!$B$15+1)*Setup!$B$22</f>
        <v>15.0960418720334</v>
      </c>
      <c r="AR837" s="0" t="n">
        <f aca="false">SUMPRODUCT('FD inverse'!$A$42:$BH$42,'FD mesh'!$B$84:$BI$84,$E836:$BL836)+'FD inverse'!$A$42*$C837/Setup!$B$17+INDEX('FD inverse'!$A$42:$BH$42,1,'FD mesh'!$B$15+1)*Setup!$B$22</f>
        <v>15.0737944745529</v>
      </c>
      <c r="AS837" s="0" t="n">
        <f aca="false">SUMPRODUCT('FD inverse'!$A$43:$BH$43,'FD mesh'!$B$84:$BI$84,$E836:$BL836)+'FD inverse'!$A$43*$C837/Setup!$B$17+INDEX('FD inverse'!$A$43:$BH$43,1,'FD mesh'!$B$15+1)*Setup!$B$22</f>
        <v>0</v>
      </c>
      <c r="AT837" s="0" t="n">
        <f aca="false">SUMPRODUCT('FD inverse'!$A$44:$BH$44,'FD mesh'!$B$84:$BI$84,$E836:$BL836)+'FD inverse'!$A$44*$C837/Setup!$B$17+INDEX('FD inverse'!$A$44:$BH$44,1,'FD mesh'!$B$15+1)*Setup!$B$22</f>
        <v>0</v>
      </c>
      <c r="AU837" s="0" t="n">
        <f aca="false">SUMPRODUCT('FD inverse'!$A$45:$BH$45,'FD mesh'!$B$84:$BI$84,$E836:$BL836)+'FD inverse'!$A$45*$C837/Setup!$B$17+INDEX('FD inverse'!$A$45:$BH$45,1,'FD mesh'!$B$15+1)*Setup!$B$22</f>
        <v>0</v>
      </c>
      <c r="AV837" s="0" t="n">
        <f aca="false">SUMPRODUCT('FD inverse'!$A$46:$BH$46,'FD mesh'!$B$84:$BI$84,$E836:$BL836)+'FD inverse'!$A$46*$C837/Setup!$B$17+INDEX('FD inverse'!$A$46:$BH$46,1,'FD mesh'!$B$15+1)*Setup!$B$22</f>
        <v>0</v>
      </c>
      <c r="AW837" s="0" t="n">
        <f aca="false">SUMPRODUCT('FD inverse'!$A$47:$BH$47,'FD mesh'!$B$84:$BI$84,$E836:$BL836)+'FD inverse'!$A$47*$C837/Setup!$B$17+INDEX('FD inverse'!$A$47:$BH$47,1,'FD mesh'!$B$15+1)*Setup!$B$22</f>
        <v>0</v>
      </c>
      <c r="AX837" s="0" t="n">
        <f aca="false">SUMPRODUCT('FD inverse'!$A$48:$BH$48,'FD mesh'!$B$84:$BI$84,$E836:$BL836)+'FD inverse'!$A$48*$C837/Setup!$B$17+INDEX('FD inverse'!$A$48:$BH$48,1,'FD mesh'!$B$15+1)*Setup!$B$22</f>
        <v>0</v>
      </c>
      <c r="AY837" s="0" t="n">
        <f aca="false">SUMPRODUCT('FD inverse'!$A$49:$BH$49,'FD mesh'!$B$84:$BI$84,$E836:$BL836)+'FD inverse'!$A$49*$C837/Setup!$B$17+INDEX('FD inverse'!$A$49:$BH$49,1,'FD mesh'!$B$15+1)*Setup!$B$22</f>
        <v>0</v>
      </c>
      <c r="AZ837" s="0" t="n">
        <f aca="false">SUMPRODUCT('FD inverse'!$A$50:$BH$50,'FD mesh'!$B$84:$BI$84,$E836:$BL836)+'FD inverse'!$A$50*$C837/Setup!$B$17+INDEX('FD inverse'!$A$50:$BH$50,1,'FD mesh'!$B$15+1)*Setup!$B$22</f>
        <v>0</v>
      </c>
      <c r="BA837" s="0" t="n">
        <f aca="false">SUMPRODUCT('FD inverse'!$A$51:$BH$51,'FD mesh'!$B$84:$BI$84,$E836:$BL836)+'FD inverse'!$A$51*$C837/Setup!$B$17+INDEX('FD inverse'!$A$51:$BH$51,1,'FD mesh'!$B$15+1)*Setup!$B$22</f>
        <v>0</v>
      </c>
      <c r="BB837" s="0" t="n">
        <f aca="false">SUMPRODUCT('FD inverse'!$A$52:$BH$52,'FD mesh'!$B$84:$BI$84,$E836:$BL836)+'FD inverse'!$A$52*$C837/Setup!$B$17+INDEX('FD inverse'!$A$52:$BH$52,1,'FD mesh'!$B$15+1)*Setup!$B$22</f>
        <v>0</v>
      </c>
      <c r="BC837" s="0" t="n">
        <f aca="false">SUMPRODUCT('FD inverse'!$A$53:$BH$53,'FD mesh'!$B$84:$BI$84,$E836:$BL836)+'FD inverse'!$A$53*$C837/Setup!$B$17+INDEX('FD inverse'!$A$53:$BH$53,1,'FD mesh'!$B$15+1)*Setup!$B$22</f>
        <v>0</v>
      </c>
      <c r="BD837" s="0" t="n">
        <f aca="false">SUMPRODUCT('FD inverse'!$A$54:$BH$54,'FD mesh'!$B$84:$BI$84,$E836:$BL836)+'FD inverse'!$A$54*$C837/Setup!$B$17+INDEX('FD inverse'!$A$54:$BH$54,1,'FD mesh'!$B$15+1)*Setup!$B$22</f>
        <v>0</v>
      </c>
      <c r="BE837" s="0" t="n">
        <f aca="false">SUMPRODUCT('FD inverse'!$A$55:$BH$55,'FD mesh'!$B$84:$BI$84,$E836:$BL836)+'FD inverse'!$A$55*$C837/Setup!$B$17+INDEX('FD inverse'!$A$55:$BH$55,1,'FD mesh'!$B$15+1)*Setup!$B$22</f>
        <v>0</v>
      </c>
      <c r="BF837" s="0" t="n">
        <f aca="false">SUMPRODUCT('FD inverse'!$A$56:$BH$56,'FD mesh'!$B$84:$BI$84,$E836:$BL836)+'FD inverse'!$A$56*$C837/Setup!$B$17+INDEX('FD inverse'!$A$56:$BH$56,1,'FD mesh'!$B$15+1)*Setup!$B$22</f>
        <v>0</v>
      </c>
      <c r="BG837" s="0" t="n">
        <f aca="false">SUMPRODUCT('FD inverse'!$A$57:$BH$57,'FD mesh'!$B$84:$BI$84,$E836:$BL836)+'FD inverse'!$A$57*$C837/Setup!$B$17+INDEX('FD inverse'!$A$57:$BH$57,1,'FD mesh'!$B$15+1)*Setup!$B$22</f>
        <v>0</v>
      </c>
      <c r="BH837" s="0" t="n">
        <f aca="false">SUMPRODUCT('FD inverse'!$A$58:$BH$58,'FD mesh'!$B$84:$BI$84,$E836:$BL836)+'FD inverse'!$A$58*$C837/Setup!$B$17+INDEX('FD inverse'!$A$58:$BH$58,1,'FD mesh'!$B$15+1)*Setup!$B$22</f>
        <v>0</v>
      </c>
      <c r="BI837" s="0" t="n">
        <f aca="false">SUMPRODUCT('FD inverse'!$A$59:$BH$59,'FD mesh'!$B$84:$BI$84,$E836:$BL836)+'FD inverse'!$A$59*$C837/Setup!$B$17+INDEX('FD inverse'!$A$59:$BH$59,1,'FD mesh'!$B$15+1)*Setup!$B$22</f>
        <v>0</v>
      </c>
      <c r="BJ837" s="0" t="n">
        <f aca="false">SUMPRODUCT('FD inverse'!$A$60:$BH$60,'FD mesh'!$B$84:$BI$84,$E836:$BL836)+'FD inverse'!$A$60*$C837/Setup!$B$17+INDEX('FD inverse'!$A$60:$BH$60,1,'FD mesh'!$B$15+1)*Setup!$B$22</f>
        <v>0</v>
      </c>
      <c r="BK837" s="0" t="n">
        <f aca="false">SUMPRODUCT('FD inverse'!$A$61:$BH$61,'FD mesh'!$B$84:$BI$84,$E836:$BL836)+'FD inverse'!$A$61*$C837/Setup!$B$17+INDEX('FD inverse'!$A$61:$BH$61,1,'FD mesh'!$B$15+1)*Setup!$B$22</f>
        <v>0</v>
      </c>
      <c r="BL837" s="0" t="n">
        <f aca="false">SUMPRODUCT('FD inverse'!$A$62:$BH$62,'FD mesh'!$B$84:$BI$84,$E836:$BL836)+'FD inverse'!$A$62*$C837/Setup!$B$17+INDEX('FD inverse'!$A$62:$BH$62,1,'FD mesh'!$B$15+1)*Setup!$B$22</f>
        <v>0</v>
      </c>
    </row>
    <row r="838" customFormat="false" ht="15" hidden="false" customHeight="false" outlineLevel="0" collapsed="false">
      <c r="A838" s="0" t="n">
        <v>833</v>
      </c>
      <c r="B838" s="0" t="n">
        <f aca="false">A838*Setup!$B$11/3600</f>
        <v>69.4166666666667</v>
      </c>
      <c r="C838" s="0" t="n">
        <f aca="false">Setup!$B$7+Setup!$B$8*COS(2*PI()*(B838-Setup!$B$9)/24)</f>
        <v>24.6084935447597</v>
      </c>
      <c r="D838" s="0" t="n">
        <f aca="false">(C838-E838)/Setup!$B$17</f>
        <v>0.920981148187176</v>
      </c>
      <c r="E838" s="0" t="n">
        <f aca="false">SUMPRODUCT('FD inverse'!$A$3:$BH$3,'FD mesh'!$B$84:$BI$84,$E837:$BL837)+'FD inverse'!$A$3*$C838/Setup!$B$17+INDEX('FD inverse'!$A$3:$BH$3,1,'FD mesh'!$B$15+1)*Setup!$B$22</f>
        <v>24.4887659954953</v>
      </c>
      <c r="F838" s="0" t="n">
        <f aca="false">SUMPRODUCT('FD inverse'!$A$4:$BH$4,'FD mesh'!$B$84:$BI$84,$E837:$BL837)+'FD inverse'!$A$4*$C838/Setup!$B$17+INDEX('FD inverse'!$A$4:$BH$4,1,'FD mesh'!$B$15+1)*Setup!$B$22</f>
        <v>24.450476764156</v>
      </c>
      <c r="G838" s="0" t="n">
        <f aca="false">SUMPRODUCT('FD inverse'!$A$5:$BH$5,'FD mesh'!$B$84:$BI$84,$E837:$BL837)+'FD inverse'!$A$5*$C838/Setup!$B$17+INDEX('FD inverse'!$A$5:$BH$5,1,'FD mesh'!$B$15+1)*Setup!$B$22</f>
        <v>24.3939655150058</v>
      </c>
      <c r="H838" s="0" t="n">
        <f aca="false">SUMPRODUCT('FD inverse'!$A$6:$BH$6,'FD mesh'!$B$84:$BI$84,$E837:$BL837)+'FD inverse'!$A$6*$C838/Setup!$B$17+INDEX('FD inverse'!$A$6:$BH$6,1,'FD mesh'!$B$15+1)*Setup!$B$22</f>
        <v>24.1792846505085</v>
      </c>
      <c r="I838" s="0" t="n">
        <f aca="false">SUMPRODUCT('FD inverse'!$A$7:$BH$7,'FD mesh'!$B$84:$BI$84,$E837:$BL837)+'FD inverse'!$A$7*$C838/Setup!$B$17+INDEX('FD inverse'!$A$7:$BH$7,1,'FD mesh'!$B$15+1)*Setup!$B$22</f>
        <v>24.1580601800267</v>
      </c>
      <c r="J838" s="0" t="n">
        <f aca="false">SUMPRODUCT('FD inverse'!$A$8:$BH$8,'FD mesh'!$B$84:$BI$84,$E837:$BL837)+'FD inverse'!$A$8*$C838/Setup!$B$17+INDEX('FD inverse'!$A$8:$BH$8,1,'FD mesh'!$B$15+1)*Setup!$B$22</f>
        <v>24.1336935362748</v>
      </c>
      <c r="K838" s="0" t="n">
        <f aca="false">SUMPRODUCT('FD inverse'!$A$9:$BH$9,'FD mesh'!$B$84:$BI$84,$E837:$BL837)+'FD inverse'!$A$9*$C838/Setup!$B$17+INDEX('FD inverse'!$A$9:$BH$9,1,'FD mesh'!$B$15+1)*Setup!$B$22</f>
        <v>24.1073517930419</v>
      </c>
      <c r="L838" s="0" t="n">
        <f aca="false">SUMPRODUCT('FD inverse'!$A$10:$BH$10,'FD mesh'!$B$84:$BI$84,$E837:$BL837)+'FD inverse'!$A$10*$C838/Setup!$B$17+INDEX('FD inverse'!$A$10:$BH$10,1,'FD mesh'!$B$15+1)*Setup!$B$22</f>
        <v>24.0800599792725</v>
      </c>
      <c r="M838" s="0" t="n">
        <f aca="false">SUMPRODUCT('FD inverse'!$A$11:$BH$11,'FD mesh'!$B$84:$BI$84,$E837:$BL837)+'FD inverse'!$A$11*$C838/Setup!$B$17+INDEX('FD inverse'!$A$11:$BH$11,1,'FD mesh'!$B$15+1)*Setup!$B$22</f>
        <v>24.052702474285</v>
      </c>
      <c r="N838" s="0" t="n">
        <f aca="false">SUMPRODUCT('FD inverse'!$A$12:$BH$12,'FD mesh'!$B$84:$BI$84,$E837:$BL837)+'FD inverse'!$A$12*$C838/Setup!$B$17+INDEX('FD inverse'!$A$12:$BH$12,1,'FD mesh'!$B$15+1)*Setup!$B$22</f>
        <v>24.0260245944643</v>
      </c>
      <c r="O838" s="0" t="n">
        <f aca="false">SUMPRODUCT('FD inverse'!$A$13:$BH$13,'FD mesh'!$B$84:$BI$84,$E837:$BL837)+'FD inverse'!$A$13*$C838/Setup!$B$17+INDEX('FD inverse'!$A$13:$BH$13,1,'FD mesh'!$B$15+1)*Setup!$B$22</f>
        <v>24.000634226698</v>
      </c>
      <c r="P838" s="0" t="n">
        <f aca="false">SUMPRODUCT('FD inverse'!$A$14:$BH$14,'FD mesh'!$B$84:$BI$84,$E837:$BL837)+'FD inverse'!$A$14*$C838/Setup!$B$17+INDEX('FD inverse'!$A$14:$BH$14,1,'FD mesh'!$B$15+1)*Setup!$B$22</f>
        <v>23.9770033866558</v>
      </c>
      <c r="Q838" s="0" t="n">
        <f aca="false">SUMPRODUCT('FD inverse'!$A$15:$BH$15,'FD mesh'!$B$84:$BI$84,$E837:$BL837)+'FD inverse'!$A$15*$C838/Setup!$B$17+INDEX('FD inverse'!$A$15:$BH$15,1,'FD mesh'!$B$15+1)*Setup!$B$22</f>
        <v>23.9554696025344</v>
      </c>
      <c r="R838" s="0" t="n">
        <f aca="false">SUMPRODUCT('FD inverse'!$A$16:$BH$16,'FD mesh'!$B$84:$BI$84,$E837:$BL837)+'FD inverse'!$A$16*$C838/Setup!$B$17+INDEX('FD inverse'!$A$16:$BH$16,1,'FD mesh'!$B$15+1)*Setup!$B$22</f>
        <v>23.9362370471266</v>
      </c>
      <c r="S838" s="0" t="n">
        <f aca="false">SUMPRODUCT('FD inverse'!$A$17:$BH$17,'FD mesh'!$B$84:$BI$84,$E837:$BL837)+'FD inverse'!$A$17*$C838/Setup!$B$17+INDEX('FD inverse'!$A$17:$BH$17,1,'FD mesh'!$B$15+1)*Setup!$B$22</f>
        <v>23.3541969922706</v>
      </c>
      <c r="T838" s="0" t="n">
        <f aca="false">SUMPRODUCT('FD inverse'!$A$18:$BH$18,'FD mesh'!$B$84:$BI$84,$E837:$BL837)+'FD inverse'!$A$18*$C838/Setup!$B$17+INDEX('FD inverse'!$A$18:$BH$18,1,'FD mesh'!$B$15+1)*Setup!$B$22</f>
        <v>22.7734146404381</v>
      </c>
      <c r="U838" s="0" t="n">
        <f aca="false">SUMPRODUCT('FD inverse'!$A$19:$BH$19,'FD mesh'!$B$84:$BI$84,$E837:$BL837)+'FD inverse'!$A$19*$C838/Setup!$B$17+INDEX('FD inverse'!$A$19:$BH$19,1,'FD mesh'!$B$15+1)*Setup!$B$22</f>
        <v>22.193933678236</v>
      </c>
      <c r="V838" s="0" t="n">
        <f aca="false">SUMPRODUCT('FD inverse'!$A$20:$BH$20,'FD mesh'!$B$84:$BI$84,$E837:$BL837)+'FD inverse'!$A$20*$C838/Setup!$B$17+INDEX('FD inverse'!$A$20:$BH$20,1,'FD mesh'!$B$15+1)*Setup!$B$22</f>
        <v>21.6157698116454</v>
      </c>
      <c r="W838" s="0" t="n">
        <f aca="false">SUMPRODUCT('FD inverse'!$A$21:$BH$21,'FD mesh'!$B$84:$BI$84,$E837:$BL837)+'FD inverse'!$A$21*$C838/Setup!$B$17+INDEX('FD inverse'!$A$21:$BH$21,1,'FD mesh'!$B$15+1)*Setup!$B$22</f>
        <v>21.0389131307266</v>
      </c>
      <c r="X838" s="0" t="n">
        <f aca="false">SUMPRODUCT('FD inverse'!$A$22:$BH$22,'FD mesh'!$B$84:$BI$84,$E837:$BL837)+'FD inverse'!$A$22*$C838/Setup!$B$17+INDEX('FD inverse'!$A$22:$BH$22,1,'FD mesh'!$B$15+1)*Setup!$B$22</f>
        <v>20.4633304244704</v>
      </c>
      <c r="Y838" s="0" t="n">
        <f aca="false">SUMPRODUCT('FD inverse'!$A$23:$BH$23,'FD mesh'!$B$84:$BI$84,$E837:$BL837)+'FD inverse'!$A$23*$C838/Setup!$B$17+INDEX('FD inverse'!$A$23:$BH$23,1,'FD mesh'!$B$15+1)*Setup!$B$22</f>
        <v>19.8889674459419</v>
      </c>
      <c r="Z838" s="0" t="n">
        <f aca="false">SUMPRODUCT('FD inverse'!$A$24:$BH$24,'FD mesh'!$B$84:$BI$84,$E837:$BL837)+'FD inverse'!$A$24*$C838/Setup!$B$17+INDEX('FD inverse'!$A$24:$BH$24,1,'FD mesh'!$B$15+1)*Setup!$B$22</f>
        <v>19.3157511288071</v>
      </c>
      <c r="AA838" s="0" t="n">
        <f aca="false">SUMPRODUCT('FD inverse'!$A$25:$BH$25,'FD mesh'!$B$84:$BI$84,$E837:$BL837)+'FD inverse'!$A$25*$C838/Setup!$B$17+INDEX('FD inverse'!$A$25:$BH$25,1,'FD mesh'!$B$15+1)*Setup!$B$22</f>
        <v>18.7435917571828</v>
      </c>
      <c r="AB838" s="0" t="n">
        <f aca="false">SUMPRODUCT('FD inverse'!$A$26:$BH$26,'FD mesh'!$B$84:$BI$84,$E837:$BL837)+'FD inverse'!$A$26*$C838/Setup!$B$17+INDEX('FD inverse'!$A$26:$BH$26,1,'FD mesh'!$B$15+1)*Setup!$B$22</f>
        <v>18.1723850915091</v>
      </c>
      <c r="AC838" s="0" t="n">
        <f aca="false">SUMPRODUCT('FD inverse'!$A$27:$BH$27,'FD mesh'!$B$84:$BI$84,$E837:$BL837)+'FD inverse'!$A$27*$C838/Setup!$B$17+INDEX('FD inverse'!$A$27:$BH$27,1,'FD mesh'!$B$15+1)*Setup!$B$22</f>
        <v>17.6020144538185</v>
      </c>
      <c r="AD838" s="0" t="n">
        <f aca="false">SUMPRODUCT('FD inverse'!$A$28:$BH$28,'FD mesh'!$B$84:$BI$84,$E837:$BL837)+'FD inverse'!$A$28*$C838/Setup!$B$17+INDEX('FD inverse'!$A$28:$BH$28,1,'FD mesh'!$B$15+1)*Setup!$B$22</f>
        <v>17.0323527763584</v>
      </c>
      <c r="AE838" s="0" t="n">
        <f aca="false">SUMPRODUCT('FD inverse'!$A$29:$BH$29,'FD mesh'!$B$84:$BI$84,$E837:$BL837)+'FD inverse'!$A$29*$C838/Setup!$B$17+INDEX('FD inverse'!$A$29:$BH$29,1,'FD mesh'!$B$15+1)*Setup!$B$22</f>
        <v>16.4632646180257</v>
      </c>
      <c r="AF838" s="0" t="n">
        <f aca="false">SUMPRODUCT('FD inverse'!$A$30:$BH$30,'FD mesh'!$B$84:$BI$84,$E837:$BL837)+'FD inverse'!$A$30*$C838/Setup!$B$17+INDEX('FD inverse'!$A$30:$BH$30,1,'FD mesh'!$B$15+1)*Setup!$B$22</f>
        <v>15.8946081534924</v>
      </c>
      <c r="AG838" s="0" t="n">
        <f aca="false">SUMPRODUCT('FD inverse'!$A$31:$BH$31,'FD mesh'!$B$84:$BI$84,$E837:$BL837)+'FD inverse'!$A$31*$C838/Setup!$B$17+INDEX('FD inverse'!$A$31:$BH$31,1,'FD mesh'!$B$15+1)*Setup!$B$22</f>
        <v>15.3262371402354</v>
      </c>
      <c r="AH838" s="0" t="n">
        <f aca="false">SUMPRODUCT('FD inverse'!$A$32:$BH$32,'FD mesh'!$B$84:$BI$84,$E837:$BL837)+'FD inverse'!$A$32*$C838/Setup!$B$17+INDEX('FD inverse'!$A$32:$BH$32,1,'FD mesh'!$B$15+1)*Setup!$B$22</f>
        <v>15.3024014984484</v>
      </c>
      <c r="AI838" s="0" t="n">
        <f aca="false">SUMPRODUCT('FD inverse'!$A$33:$BH$33,'FD mesh'!$B$84:$BI$84,$E837:$BL837)+'FD inverse'!$A$33*$C838/Setup!$B$17+INDEX('FD inverse'!$A$33:$BH$33,1,'FD mesh'!$B$15+1)*Setup!$B$22</f>
        <v>15.2787894955559</v>
      </c>
      <c r="AJ838" s="0" t="n">
        <f aca="false">SUMPRODUCT('FD inverse'!$A$34:$BH$34,'FD mesh'!$B$84:$BI$84,$E837:$BL837)+'FD inverse'!$A$34*$C838/Setup!$B$17+INDEX('FD inverse'!$A$34:$BH$34,1,'FD mesh'!$B$15+1)*Setup!$B$22</f>
        <v>15.2553882180762</v>
      </c>
      <c r="AK838" s="0" t="n">
        <f aca="false">SUMPRODUCT('FD inverse'!$A$35:$BH$35,'FD mesh'!$B$84:$BI$84,$E837:$BL837)+'FD inverse'!$A$35*$C838/Setup!$B$17+INDEX('FD inverse'!$A$35:$BH$35,1,'FD mesh'!$B$15+1)*Setup!$B$22</f>
        <v>15.2321836232516</v>
      </c>
      <c r="AL838" s="0" t="n">
        <f aca="false">SUMPRODUCT('FD inverse'!$A$36:$BH$36,'FD mesh'!$B$84:$BI$84,$E837:$BL837)+'FD inverse'!$A$36*$C838/Setup!$B$17+INDEX('FD inverse'!$A$36:$BH$36,1,'FD mesh'!$B$15+1)*Setup!$B$22</f>
        <v>15.2091607181685</v>
      </c>
      <c r="AM838" s="0" t="n">
        <f aca="false">SUMPRODUCT('FD inverse'!$A$37:$BH$37,'FD mesh'!$B$84:$BI$84,$E837:$BL837)+'FD inverse'!$A$37*$C838/Setup!$B$17+INDEX('FD inverse'!$A$37:$BH$37,1,'FD mesh'!$B$15+1)*Setup!$B$22</f>
        <v>15.1863037166545</v>
      </c>
      <c r="AN838" s="0" t="n">
        <f aca="false">SUMPRODUCT('FD inverse'!$A$38:$BH$38,'FD mesh'!$B$84:$BI$84,$E837:$BL837)+'FD inverse'!$A$38*$C838/Setup!$B$17+INDEX('FD inverse'!$A$38:$BH$38,1,'FD mesh'!$B$15+1)*Setup!$B$22</f>
        <v>15.1635961756578</v>
      </c>
      <c r="AO838" s="0" t="n">
        <f aca="false">SUMPRODUCT('FD inverse'!$A$39:$BH$39,'FD mesh'!$B$84:$BI$84,$E837:$BL837)+'FD inverse'!$A$39*$C838/Setup!$B$17+INDEX('FD inverse'!$A$39:$BH$39,1,'FD mesh'!$B$15+1)*Setup!$B$22</f>
        <v>15.1410211129041</v>
      </c>
      <c r="AP838" s="0" t="n">
        <f aca="false">SUMPRODUCT('FD inverse'!$A$40:$BH$40,'FD mesh'!$B$84:$BI$84,$E837:$BL837)+'FD inverse'!$A$40*$C838/Setup!$B$17+INDEX('FD inverse'!$A$40:$BH$40,1,'FD mesh'!$B$15+1)*Setup!$B$22</f>
        <v>15.1185611076949</v>
      </c>
      <c r="AQ838" s="0" t="n">
        <f aca="false">SUMPRODUCT('FD inverse'!$A$41:$BH$41,'FD mesh'!$B$84:$BI$84,$E837:$BL837)+'FD inverse'!$A$41*$C838/Setup!$B$17+INDEX('FD inverse'!$A$41:$BH$41,1,'FD mesh'!$B$15+1)*Setup!$B$22</f>
        <v>15.0961983867712</v>
      </c>
      <c r="AR838" s="0" t="n">
        <f aca="false">SUMPRODUCT('FD inverse'!$A$42:$BH$42,'FD mesh'!$B$84:$BI$84,$E837:$BL837)+'FD inverse'!$A$42*$C838/Setup!$B$17+INDEX('FD inverse'!$A$42:$BH$42,1,'FD mesh'!$B$15+1)*Setup!$B$22</f>
        <v>15.0739148972128</v>
      </c>
      <c r="AS838" s="0" t="n">
        <f aca="false">SUMPRODUCT('FD inverse'!$A$43:$BH$43,'FD mesh'!$B$84:$BI$84,$E837:$BL837)+'FD inverse'!$A$43*$C838/Setup!$B$17+INDEX('FD inverse'!$A$43:$BH$43,1,'FD mesh'!$B$15+1)*Setup!$B$22</f>
        <v>0</v>
      </c>
      <c r="AT838" s="0" t="n">
        <f aca="false">SUMPRODUCT('FD inverse'!$A$44:$BH$44,'FD mesh'!$B$84:$BI$84,$E837:$BL837)+'FD inverse'!$A$44*$C838/Setup!$B$17+INDEX('FD inverse'!$A$44:$BH$44,1,'FD mesh'!$B$15+1)*Setup!$B$22</f>
        <v>0</v>
      </c>
      <c r="AU838" s="0" t="n">
        <f aca="false">SUMPRODUCT('FD inverse'!$A$45:$BH$45,'FD mesh'!$B$84:$BI$84,$E837:$BL837)+'FD inverse'!$A$45*$C838/Setup!$B$17+INDEX('FD inverse'!$A$45:$BH$45,1,'FD mesh'!$B$15+1)*Setup!$B$22</f>
        <v>0</v>
      </c>
      <c r="AV838" s="0" t="n">
        <f aca="false">SUMPRODUCT('FD inverse'!$A$46:$BH$46,'FD mesh'!$B$84:$BI$84,$E837:$BL837)+'FD inverse'!$A$46*$C838/Setup!$B$17+INDEX('FD inverse'!$A$46:$BH$46,1,'FD mesh'!$B$15+1)*Setup!$B$22</f>
        <v>0</v>
      </c>
      <c r="AW838" s="0" t="n">
        <f aca="false">SUMPRODUCT('FD inverse'!$A$47:$BH$47,'FD mesh'!$B$84:$BI$84,$E837:$BL837)+'FD inverse'!$A$47*$C838/Setup!$B$17+INDEX('FD inverse'!$A$47:$BH$47,1,'FD mesh'!$B$15+1)*Setup!$B$22</f>
        <v>0</v>
      </c>
      <c r="AX838" s="0" t="n">
        <f aca="false">SUMPRODUCT('FD inverse'!$A$48:$BH$48,'FD mesh'!$B$84:$BI$84,$E837:$BL837)+'FD inverse'!$A$48*$C838/Setup!$B$17+INDEX('FD inverse'!$A$48:$BH$48,1,'FD mesh'!$B$15+1)*Setup!$B$22</f>
        <v>0</v>
      </c>
      <c r="AY838" s="0" t="n">
        <f aca="false">SUMPRODUCT('FD inverse'!$A$49:$BH$49,'FD mesh'!$B$84:$BI$84,$E837:$BL837)+'FD inverse'!$A$49*$C838/Setup!$B$17+INDEX('FD inverse'!$A$49:$BH$49,1,'FD mesh'!$B$15+1)*Setup!$B$22</f>
        <v>0</v>
      </c>
      <c r="AZ838" s="0" t="n">
        <f aca="false">SUMPRODUCT('FD inverse'!$A$50:$BH$50,'FD mesh'!$B$84:$BI$84,$E837:$BL837)+'FD inverse'!$A$50*$C838/Setup!$B$17+INDEX('FD inverse'!$A$50:$BH$50,1,'FD mesh'!$B$15+1)*Setup!$B$22</f>
        <v>0</v>
      </c>
      <c r="BA838" s="0" t="n">
        <f aca="false">SUMPRODUCT('FD inverse'!$A$51:$BH$51,'FD mesh'!$B$84:$BI$84,$E837:$BL837)+'FD inverse'!$A$51*$C838/Setup!$B$17+INDEX('FD inverse'!$A$51:$BH$51,1,'FD mesh'!$B$15+1)*Setup!$B$22</f>
        <v>0</v>
      </c>
      <c r="BB838" s="0" t="n">
        <f aca="false">SUMPRODUCT('FD inverse'!$A$52:$BH$52,'FD mesh'!$B$84:$BI$84,$E837:$BL837)+'FD inverse'!$A$52*$C838/Setup!$B$17+INDEX('FD inverse'!$A$52:$BH$52,1,'FD mesh'!$B$15+1)*Setup!$B$22</f>
        <v>0</v>
      </c>
      <c r="BC838" s="0" t="n">
        <f aca="false">SUMPRODUCT('FD inverse'!$A$53:$BH$53,'FD mesh'!$B$84:$BI$84,$E837:$BL837)+'FD inverse'!$A$53*$C838/Setup!$B$17+INDEX('FD inverse'!$A$53:$BH$53,1,'FD mesh'!$B$15+1)*Setup!$B$22</f>
        <v>0</v>
      </c>
      <c r="BD838" s="0" t="n">
        <f aca="false">SUMPRODUCT('FD inverse'!$A$54:$BH$54,'FD mesh'!$B$84:$BI$84,$E837:$BL837)+'FD inverse'!$A$54*$C838/Setup!$B$17+INDEX('FD inverse'!$A$54:$BH$54,1,'FD mesh'!$B$15+1)*Setup!$B$22</f>
        <v>0</v>
      </c>
      <c r="BE838" s="0" t="n">
        <f aca="false">SUMPRODUCT('FD inverse'!$A$55:$BH$55,'FD mesh'!$B$84:$BI$84,$E837:$BL837)+'FD inverse'!$A$55*$C838/Setup!$B$17+INDEX('FD inverse'!$A$55:$BH$55,1,'FD mesh'!$B$15+1)*Setup!$B$22</f>
        <v>0</v>
      </c>
      <c r="BF838" s="0" t="n">
        <f aca="false">SUMPRODUCT('FD inverse'!$A$56:$BH$56,'FD mesh'!$B$84:$BI$84,$E837:$BL837)+'FD inverse'!$A$56*$C838/Setup!$B$17+INDEX('FD inverse'!$A$56:$BH$56,1,'FD mesh'!$B$15+1)*Setup!$B$22</f>
        <v>0</v>
      </c>
      <c r="BG838" s="0" t="n">
        <f aca="false">SUMPRODUCT('FD inverse'!$A$57:$BH$57,'FD mesh'!$B$84:$BI$84,$E837:$BL837)+'FD inverse'!$A$57*$C838/Setup!$B$17+INDEX('FD inverse'!$A$57:$BH$57,1,'FD mesh'!$B$15+1)*Setup!$B$22</f>
        <v>0</v>
      </c>
      <c r="BH838" s="0" t="n">
        <f aca="false">SUMPRODUCT('FD inverse'!$A$58:$BH$58,'FD mesh'!$B$84:$BI$84,$E837:$BL837)+'FD inverse'!$A$58*$C838/Setup!$B$17+INDEX('FD inverse'!$A$58:$BH$58,1,'FD mesh'!$B$15+1)*Setup!$B$22</f>
        <v>0</v>
      </c>
      <c r="BI838" s="0" t="n">
        <f aca="false">SUMPRODUCT('FD inverse'!$A$59:$BH$59,'FD mesh'!$B$84:$BI$84,$E837:$BL837)+'FD inverse'!$A$59*$C838/Setup!$B$17+INDEX('FD inverse'!$A$59:$BH$59,1,'FD mesh'!$B$15+1)*Setup!$B$22</f>
        <v>0</v>
      </c>
      <c r="BJ838" s="0" t="n">
        <f aca="false">SUMPRODUCT('FD inverse'!$A$60:$BH$60,'FD mesh'!$B$84:$BI$84,$E837:$BL837)+'FD inverse'!$A$60*$C838/Setup!$B$17+INDEX('FD inverse'!$A$60:$BH$60,1,'FD mesh'!$B$15+1)*Setup!$B$22</f>
        <v>0</v>
      </c>
      <c r="BK838" s="0" t="n">
        <f aca="false">SUMPRODUCT('FD inverse'!$A$61:$BH$61,'FD mesh'!$B$84:$BI$84,$E837:$BL837)+'FD inverse'!$A$61*$C838/Setup!$B$17+INDEX('FD inverse'!$A$61:$BH$61,1,'FD mesh'!$B$15+1)*Setup!$B$22</f>
        <v>0</v>
      </c>
      <c r="BL838" s="0" t="n">
        <f aca="false">SUMPRODUCT('FD inverse'!$A$62:$BH$62,'FD mesh'!$B$84:$BI$84,$E837:$BL837)+'FD inverse'!$A$62*$C838/Setup!$B$17+INDEX('FD inverse'!$A$62:$BH$62,1,'FD mesh'!$B$15+1)*Setup!$B$22</f>
        <v>0</v>
      </c>
    </row>
    <row r="839" customFormat="false" ht="15" hidden="false" customHeight="false" outlineLevel="0" collapsed="false">
      <c r="A839" s="0" t="n">
        <v>834</v>
      </c>
      <c r="B839" s="0" t="n">
        <f aca="false">A839*Setup!$B$11/3600</f>
        <v>69.5</v>
      </c>
      <c r="C839" s="0" t="n">
        <f aca="false">Setup!$B$7+Setup!$B$8*COS(2*PI()*(B839-Setup!$B$9)/24)</f>
        <v>24.5221047688802</v>
      </c>
      <c r="D839" s="0" t="n">
        <f aca="false">(C839-E839)/Setup!$B$17</f>
        <v>0.64498174037039</v>
      </c>
      <c r="E839" s="0" t="n">
        <f aca="false">SUMPRODUCT('FD inverse'!$A$3:$BH$3,'FD mesh'!$B$84:$BI$84,$E838:$BL838)+'FD inverse'!$A$3*$C839/Setup!$B$17+INDEX('FD inverse'!$A$3:$BH$3,1,'FD mesh'!$B$15+1)*Setup!$B$22</f>
        <v>24.4382571426321</v>
      </c>
      <c r="F839" s="0" t="n">
        <f aca="false">SUMPRODUCT('FD inverse'!$A$4:$BH$4,'FD mesh'!$B$84:$BI$84,$E838:$BL838)+'FD inverse'!$A$4*$C839/Setup!$B$17+INDEX('FD inverse'!$A$4:$BH$4,1,'FD mesh'!$B$15+1)*Setup!$B$22</f>
        <v>24.4081001349188</v>
      </c>
      <c r="G839" s="0" t="n">
        <f aca="false">SUMPRODUCT('FD inverse'!$A$5:$BH$5,'FD mesh'!$B$84:$BI$84,$E838:$BL838)+'FD inverse'!$A$5*$C839/Setup!$B$17+INDEX('FD inverse'!$A$5:$BH$5,1,'FD mesh'!$B$15+1)*Setup!$B$22</f>
        <v>24.359550492988</v>
      </c>
      <c r="H839" s="0" t="n">
        <f aca="false">SUMPRODUCT('FD inverse'!$A$6:$BH$6,'FD mesh'!$B$84:$BI$84,$E838:$BL838)+'FD inverse'!$A$6*$C839/Setup!$B$17+INDEX('FD inverse'!$A$6:$BH$6,1,'FD mesh'!$B$15+1)*Setup!$B$22</f>
        <v>24.1713294092127</v>
      </c>
      <c r="I839" s="0" t="n">
        <f aca="false">SUMPRODUCT('FD inverse'!$A$7:$BH$7,'FD mesh'!$B$84:$BI$84,$E838:$BL838)+'FD inverse'!$A$7*$C839/Setup!$B$17+INDEX('FD inverse'!$A$7:$BH$7,1,'FD mesh'!$B$15+1)*Setup!$B$22</f>
        <v>24.1523259972869</v>
      </c>
      <c r="J839" s="0" t="n">
        <f aca="false">SUMPRODUCT('FD inverse'!$A$8:$BH$8,'FD mesh'!$B$84:$BI$84,$E838:$BL838)+'FD inverse'!$A$8*$C839/Setup!$B$17+INDEX('FD inverse'!$A$8:$BH$8,1,'FD mesh'!$B$15+1)*Setup!$B$22</f>
        <v>24.1299395866945</v>
      </c>
      <c r="K839" s="0" t="n">
        <f aca="false">SUMPRODUCT('FD inverse'!$A$9:$BH$9,'FD mesh'!$B$84:$BI$84,$E838:$BL838)+'FD inverse'!$A$9*$C839/Setup!$B$17+INDEX('FD inverse'!$A$9:$BH$9,1,'FD mesh'!$B$15+1)*Setup!$B$22</f>
        <v>24.1053384565857</v>
      </c>
      <c r="L839" s="0" t="n">
        <f aca="false">SUMPRODUCT('FD inverse'!$A$10:$BH$10,'FD mesh'!$B$84:$BI$84,$E838:$BL838)+'FD inverse'!$A$10*$C839/Setup!$B$17+INDEX('FD inverse'!$A$10:$BH$10,1,'FD mesh'!$B$15+1)*Setup!$B$22</f>
        <v>24.0795495173583</v>
      </c>
      <c r="M839" s="0" t="n">
        <f aca="false">SUMPRODUCT('FD inverse'!$A$11:$BH$11,'FD mesh'!$B$84:$BI$84,$E838:$BL838)+'FD inverse'!$A$11*$C839/Setup!$B$17+INDEX('FD inverse'!$A$11:$BH$11,1,'FD mesh'!$B$15+1)*Setup!$B$22</f>
        <v>24.0534594206593</v>
      </c>
      <c r="N839" s="0" t="n">
        <f aca="false">SUMPRODUCT('FD inverse'!$A$12:$BH$12,'FD mesh'!$B$84:$BI$84,$E838:$BL838)+'FD inverse'!$A$12*$C839/Setup!$B$17+INDEX('FD inverse'!$A$12:$BH$12,1,'FD mesh'!$B$15+1)*Setup!$B$22</f>
        <v>24.0278158999923</v>
      </c>
      <c r="O839" s="0" t="n">
        <f aca="false">SUMPRODUCT('FD inverse'!$A$13:$BH$13,'FD mesh'!$B$84:$BI$84,$E838:$BL838)+'FD inverse'!$A$13*$C839/Setup!$B$17+INDEX('FD inverse'!$A$13:$BH$13,1,'FD mesh'!$B$15+1)*Setup!$B$22</f>
        <v>24.003229196746</v>
      </c>
      <c r="P839" s="0" t="n">
        <f aca="false">SUMPRODUCT('FD inverse'!$A$14:$BH$14,'FD mesh'!$B$84:$BI$84,$E838:$BL838)+'FD inverse'!$A$14*$C839/Setup!$B$17+INDEX('FD inverse'!$A$14:$BH$14,1,'FD mesh'!$B$15+1)*Setup!$B$22</f>
        <v>23.9801734492803</v>
      </c>
      <c r="Q839" s="0" t="n">
        <f aca="false">SUMPRODUCT('FD inverse'!$A$15:$BH$15,'FD mesh'!$B$84:$BI$84,$E838:$BL838)+'FD inverse'!$A$15*$C839/Setup!$B$17+INDEX('FD inverse'!$A$15:$BH$15,1,'FD mesh'!$B$15+1)*Setup!$B$22</f>
        <v>23.9589879452509</v>
      </c>
      <c r="R839" s="0" t="n">
        <f aca="false">SUMPRODUCT('FD inverse'!$A$16:$BH$16,'FD mesh'!$B$84:$BI$84,$E838:$BL838)+'FD inverse'!$A$16*$C839/Setup!$B$17+INDEX('FD inverse'!$A$16:$BH$16,1,'FD mesh'!$B$15+1)*Setup!$B$22</f>
        <v>23.9398781596382</v>
      </c>
      <c r="S839" s="0" t="n">
        <f aca="false">SUMPRODUCT('FD inverse'!$A$17:$BH$17,'FD mesh'!$B$84:$BI$84,$E838:$BL838)+'FD inverse'!$A$17*$C839/Setup!$B$17+INDEX('FD inverse'!$A$17:$BH$17,1,'FD mesh'!$B$15+1)*Setup!$B$22</f>
        <v>23.3581181070006</v>
      </c>
      <c r="T839" s="0" t="n">
        <f aca="false">SUMPRODUCT('FD inverse'!$A$18:$BH$18,'FD mesh'!$B$84:$BI$84,$E838:$BL838)+'FD inverse'!$A$18*$C839/Setup!$B$17+INDEX('FD inverse'!$A$18:$BH$18,1,'FD mesh'!$B$15+1)*Setup!$B$22</f>
        <v>22.7775119824121</v>
      </c>
      <c r="U839" s="0" t="n">
        <f aca="false">SUMPRODUCT('FD inverse'!$A$19:$BH$19,'FD mesh'!$B$84:$BI$84,$E838:$BL838)+'FD inverse'!$A$19*$C839/Setup!$B$17+INDEX('FD inverse'!$A$19:$BH$19,1,'FD mesh'!$B$15+1)*Setup!$B$22</f>
        <v>22.198111647033</v>
      </c>
      <c r="V839" s="0" t="n">
        <f aca="false">SUMPRODUCT('FD inverse'!$A$20:$BH$20,'FD mesh'!$B$84:$BI$84,$E838:$BL838)+'FD inverse'!$A$20*$C839/Setup!$B$17+INDEX('FD inverse'!$A$20:$BH$20,1,'FD mesh'!$B$15+1)*Setup!$B$22</f>
        <v>21.6199408281857</v>
      </c>
      <c r="W839" s="0" t="n">
        <f aca="false">SUMPRODUCT('FD inverse'!$A$21:$BH$21,'FD mesh'!$B$84:$BI$84,$E838:$BL838)+'FD inverse'!$A$21*$C839/Setup!$B$17+INDEX('FD inverse'!$A$21:$BH$21,1,'FD mesh'!$B$15+1)*Setup!$B$22</f>
        <v>21.0429974799202</v>
      </c>
      <c r="X839" s="0" t="n">
        <f aca="false">SUMPRODUCT('FD inverse'!$A$22:$BH$22,'FD mesh'!$B$84:$BI$84,$E838:$BL838)+'FD inverse'!$A$22*$C839/Setup!$B$17+INDEX('FD inverse'!$A$22:$BH$22,1,'FD mesh'!$B$15+1)*Setup!$B$22</f>
        <v>20.4672560972745</v>
      </c>
      <c r="Y839" s="0" t="n">
        <f aca="false">SUMPRODUCT('FD inverse'!$A$23:$BH$23,'FD mesh'!$B$84:$BI$84,$E838:$BL838)+'FD inverse'!$A$23*$C839/Setup!$B$17+INDEX('FD inverse'!$A$23:$BH$23,1,'FD mesh'!$B$15+1)*Setup!$B$22</f>
        <v>19.892669984054</v>
      </c>
      <c r="Z839" s="0" t="n">
        <f aca="false">SUMPRODUCT('FD inverse'!$A$24:$BH$24,'FD mesh'!$B$84:$BI$84,$E838:$BL838)+'FD inverse'!$A$24*$C839/Setup!$B$17+INDEX('FD inverse'!$A$24:$BH$24,1,'FD mesh'!$B$15+1)*Setup!$B$22</f>
        <v>19.3191734749065</v>
      </c>
      <c r="AA839" s="0" t="n">
        <f aca="false">SUMPRODUCT('FD inverse'!$A$25:$BH$25,'FD mesh'!$B$84:$BI$84,$E838:$BL838)+'FD inverse'!$A$25*$C839/Setup!$B$17+INDEX('FD inverse'!$A$25:$BH$25,1,'FD mesh'!$B$15+1)*Setup!$B$22</f>
        <v>18.7466841133254</v>
      </c>
      <c r="AB839" s="0" t="n">
        <f aca="false">SUMPRODUCT('FD inverse'!$A$26:$BH$26,'FD mesh'!$B$84:$BI$84,$E838:$BL838)+'FD inverse'!$A$26*$C839/Setup!$B$17+INDEX('FD inverse'!$A$26:$BH$26,1,'FD mesh'!$B$15+1)*Setup!$B$22</f>
        <v>18.1751047879805</v>
      </c>
      <c r="AC839" s="0" t="n">
        <f aca="false">SUMPRODUCT('FD inverse'!$A$27:$BH$27,'FD mesh'!$B$84:$BI$84,$E838:$BL838)+'FD inverse'!$A$27*$C839/Setup!$B$17+INDEX('FD inverse'!$A$27:$BH$27,1,'FD mesh'!$B$15+1)*Setup!$B$22</f>
        <v>17.6043258304544</v>
      </c>
      <c r="AD839" s="0" t="n">
        <f aca="false">SUMPRODUCT('FD inverse'!$A$28:$BH$28,'FD mesh'!$B$84:$BI$84,$E838:$BL838)+'FD inverse'!$A$28*$C839/Setup!$B$17+INDEX('FD inverse'!$A$28:$BH$28,1,'FD mesh'!$B$15+1)*Setup!$B$22</f>
        <v>17.0342270780525</v>
      </c>
      <c r="AE839" s="0" t="n">
        <f aca="false">SUMPRODUCT('FD inverse'!$A$29:$BH$29,'FD mesh'!$B$84:$BI$84,$E838:$BL838)+'FD inverse'!$A$29*$C839/Setup!$B$17+INDEX('FD inverse'!$A$29:$BH$29,1,'FD mesh'!$B$15+1)*Setup!$B$22</f>
        <v>16.4646799058635</v>
      </c>
      <c r="AF839" s="0" t="n">
        <f aca="false">SUMPRODUCT('FD inverse'!$A$30:$BH$30,'FD mesh'!$B$84:$BI$84,$E838:$BL838)+'FD inverse'!$A$30*$C839/Setup!$B$17+INDEX('FD inverse'!$A$30:$BH$30,1,'FD mesh'!$B$15+1)*Setup!$B$22</f>
        <v>15.8955492326668</v>
      </c>
      <c r="AG839" s="0" t="n">
        <f aca="false">SUMPRODUCT('FD inverse'!$A$31:$BH$31,'FD mesh'!$B$84:$BI$84,$E838:$BL838)+'FD inverse'!$A$31*$C839/Setup!$B$17+INDEX('FD inverse'!$A$31:$BH$31,1,'FD mesh'!$B$15+1)*Setup!$B$22</f>
        <v>15.3266955056271</v>
      </c>
      <c r="AH839" s="0" t="n">
        <f aca="false">SUMPRODUCT('FD inverse'!$A$32:$BH$32,'FD mesh'!$B$84:$BI$84,$E838:$BL838)+'FD inverse'!$A$32*$C839/Setup!$B$17+INDEX('FD inverse'!$A$32:$BH$32,1,'FD mesh'!$B$15+1)*Setup!$B$22</f>
        <v>15.3028378865137</v>
      </c>
      <c r="AI839" s="0" t="n">
        <f aca="false">SUMPRODUCT('FD inverse'!$A$33:$BH$33,'FD mesh'!$B$84:$BI$84,$E838:$BL838)+'FD inverse'!$A$33*$C839/Setup!$B$17+INDEX('FD inverse'!$A$33:$BH$33,1,'FD mesh'!$B$15+1)*Setup!$B$22</f>
        <v>15.2792011770903</v>
      </c>
      <c r="AJ839" s="0" t="n">
        <f aca="false">SUMPRODUCT('FD inverse'!$A$34:$BH$34,'FD mesh'!$B$84:$BI$84,$E838:$BL838)+'FD inverse'!$A$34*$C839/Setup!$B$17+INDEX('FD inverse'!$A$34:$BH$34,1,'FD mesh'!$B$15+1)*Setup!$B$22</f>
        <v>15.255772870342</v>
      </c>
      <c r="AK839" s="0" t="n">
        <f aca="false">SUMPRODUCT('FD inverse'!$A$35:$BH$35,'FD mesh'!$B$84:$BI$84,$E838:$BL838)+'FD inverse'!$A$35*$C839/Setup!$B$17+INDEX('FD inverse'!$A$35:$BH$35,1,'FD mesh'!$B$15+1)*Setup!$B$22</f>
        <v>15.2325392834304</v>
      </c>
      <c r="AL839" s="0" t="n">
        <f aca="false">SUMPRODUCT('FD inverse'!$A$36:$BH$36,'FD mesh'!$B$84:$BI$84,$E838:$BL838)+'FD inverse'!$A$36*$C839/Setup!$B$17+INDEX('FD inverse'!$A$36:$BH$36,1,'FD mesh'!$B$15+1)*Setup!$B$22</f>
        <v>15.2094857398933</v>
      </c>
      <c r="AM839" s="0" t="n">
        <f aca="false">SUMPRODUCT('FD inverse'!$A$37:$BH$37,'FD mesh'!$B$84:$BI$84,$E838:$BL838)+'FD inverse'!$A$37*$C839/Setup!$B$17+INDEX('FD inverse'!$A$37:$BH$37,1,'FD mesh'!$B$15+1)*Setup!$B$22</f>
        <v>15.1865967298396</v>
      </c>
      <c r="AN839" s="0" t="n">
        <f aca="false">SUMPRODUCT('FD inverse'!$A$38:$BH$38,'FD mesh'!$B$84:$BI$84,$E838:$BL838)+'FD inverse'!$A$38*$C839/Setup!$B$17+INDEX('FD inverse'!$A$38:$BH$38,1,'FD mesh'!$B$15+1)*Setup!$B$22</f>
        <v>15.1638560498093</v>
      </c>
      <c r="AO839" s="0" t="n">
        <f aca="false">SUMPRODUCT('FD inverse'!$A$39:$BH$39,'FD mesh'!$B$84:$BI$84,$E838:$BL838)+'FD inverse'!$A$39*$C839/Setup!$B$17+INDEX('FD inverse'!$A$39:$BH$39,1,'FD mesh'!$B$15+1)*Setup!$B$22</f>
        <v>15.1412469240603</v>
      </c>
      <c r="AP839" s="0" t="n">
        <f aca="false">SUMPRODUCT('FD inverse'!$A$40:$BH$40,'FD mesh'!$B$84:$BI$84,$E838:$BL838)+'FD inverse'!$A$40*$C839/Setup!$B$17+INDEX('FD inverse'!$A$40:$BH$40,1,'FD mesh'!$B$15+1)*Setup!$B$22</f>
        <v>15.1187521091197</v>
      </c>
      <c r="AQ839" s="0" t="n">
        <f aca="false">SUMPRODUCT('FD inverse'!$A$41:$BH$41,'FD mesh'!$B$84:$BI$84,$E838:$BL838)+'FD inverse'!$A$41*$C839/Setup!$B$17+INDEX('FD inverse'!$A$41:$BH$41,1,'FD mesh'!$B$15+1)*Setup!$B$22</f>
        <v>15.0963539834997</v>
      </c>
      <c r="AR839" s="0" t="n">
        <f aca="false">SUMPRODUCT('FD inverse'!$A$42:$BH$42,'FD mesh'!$B$84:$BI$84,$E838:$BL838)+'FD inverse'!$A$42*$C839/Setup!$B$17+INDEX('FD inverse'!$A$42:$BH$42,1,'FD mesh'!$B$15+1)*Setup!$B$22</f>
        <v>15.0740346245276</v>
      </c>
      <c r="AS839" s="0" t="n">
        <f aca="false">SUMPRODUCT('FD inverse'!$A$43:$BH$43,'FD mesh'!$B$84:$BI$84,$E838:$BL838)+'FD inverse'!$A$43*$C839/Setup!$B$17+INDEX('FD inverse'!$A$43:$BH$43,1,'FD mesh'!$B$15+1)*Setup!$B$22</f>
        <v>0</v>
      </c>
      <c r="AT839" s="0" t="n">
        <f aca="false">SUMPRODUCT('FD inverse'!$A$44:$BH$44,'FD mesh'!$B$84:$BI$84,$E838:$BL838)+'FD inverse'!$A$44*$C839/Setup!$B$17+INDEX('FD inverse'!$A$44:$BH$44,1,'FD mesh'!$B$15+1)*Setup!$B$22</f>
        <v>0</v>
      </c>
      <c r="AU839" s="0" t="n">
        <f aca="false">SUMPRODUCT('FD inverse'!$A$45:$BH$45,'FD mesh'!$B$84:$BI$84,$E838:$BL838)+'FD inverse'!$A$45*$C839/Setup!$B$17+INDEX('FD inverse'!$A$45:$BH$45,1,'FD mesh'!$B$15+1)*Setup!$B$22</f>
        <v>0</v>
      </c>
      <c r="AV839" s="0" t="n">
        <f aca="false">SUMPRODUCT('FD inverse'!$A$46:$BH$46,'FD mesh'!$B$84:$BI$84,$E838:$BL838)+'FD inverse'!$A$46*$C839/Setup!$B$17+INDEX('FD inverse'!$A$46:$BH$46,1,'FD mesh'!$B$15+1)*Setup!$B$22</f>
        <v>0</v>
      </c>
      <c r="AW839" s="0" t="n">
        <f aca="false">SUMPRODUCT('FD inverse'!$A$47:$BH$47,'FD mesh'!$B$84:$BI$84,$E838:$BL838)+'FD inverse'!$A$47*$C839/Setup!$B$17+INDEX('FD inverse'!$A$47:$BH$47,1,'FD mesh'!$B$15+1)*Setup!$B$22</f>
        <v>0</v>
      </c>
      <c r="AX839" s="0" t="n">
        <f aca="false">SUMPRODUCT('FD inverse'!$A$48:$BH$48,'FD mesh'!$B$84:$BI$84,$E838:$BL838)+'FD inverse'!$A$48*$C839/Setup!$B$17+INDEX('FD inverse'!$A$48:$BH$48,1,'FD mesh'!$B$15+1)*Setup!$B$22</f>
        <v>0</v>
      </c>
      <c r="AY839" s="0" t="n">
        <f aca="false">SUMPRODUCT('FD inverse'!$A$49:$BH$49,'FD mesh'!$B$84:$BI$84,$E838:$BL838)+'FD inverse'!$A$49*$C839/Setup!$B$17+INDEX('FD inverse'!$A$49:$BH$49,1,'FD mesh'!$B$15+1)*Setup!$B$22</f>
        <v>0</v>
      </c>
      <c r="AZ839" s="0" t="n">
        <f aca="false">SUMPRODUCT('FD inverse'!$A$50:$BH$50,'FD mesh'!$B$84:$BI$84,$E838:$BL838)+'FD inverse'!$A$50*$C839/Setup!$B$17+INDEX('FD inverse'!$A$50:$BH$50,1,'FD mesh'!$B$15+1)*Setup!$B$22</f>
        <v>0</v>
      </c>
      <c r="BA839" s="0" t="n">
        <f aca="false">SUMPRODUCT('FD inverse'!$A$51:$BH$51,'FD mesh'!$B$84:$BI$84,$E838:$BL838)+'FD inverse'!$A$51*$C839/Setup!$B$17+INDEX('FD inverse'!$A$51:$BH$51,1,'FD mesh'!$B$15+1)*Setup!$B$22</f>
        <v>0</v>
      </c>
      <c r="BB839" s="0" t="n">
        <f aca="false">SUMPRODUCT('FD inverse'!$A$52:$BH$52,'FD mesh'!$B$84:$BI$84,$E838:$BL838)+'FD inverse'!$A$52*$C839/Setup!$B$17+INDEX('FD inverse'!$A$52:$BH$52,1,'FD mesh'!$B$15+1)*Setup!$B$22</f>
        <v>0</v>
      </c>
      <c r="BC839" s="0" t="n">
        <f aca="false">SUMPRODUCT('FD inverse'!$A$53:$BH$53,'FD mesh'!$B$84:$BI$84,$E838:$BL838)+'FD inverse'!$A$53*$C839/Setup!$B$17+INDEX('FD inverse'!$A$53:$BH$53,1,'FD mesh'!$B$15+1)*Setup!$B$22</f>
        <v>0</v>
      </c>
      <c r="BD839" s="0" t="n">
        <f aca="false">SUMPRODUCT('FD inverse'!$A$54:$BH$54,'FD mesh'!$B$84:$BI$84,$E838:$BL838)+'FD inverse'!$A$54*$C839/Setup!$B$17+INDEX('FD inverse'!$A$54:$BH$54,1,'FD mesh'!$B$15+1)*Setup!$B$22</f>
        <v>0</v>
      </c>
      <c r="BE839" s="0" t="n">
        <f aca="false">SUMPRODUCT('FD inverse'!$A$55:$BH$55,'FD mesh'!$B$84:$BI$84,$E838:$BL838)+'FD inverse'!$A$55*$C839/Setup!$B$17+INDEX('FD inverse'!$A$55:$BH$55,1,'FD mesh'!$B$15+1)*Setup!$B$22</f>
        <v>0</v>
      </c>
      <c r="BF839" s="0" t="n">
        <f aca="false">SUMPRODUCT('FD inverse'!$A$56:$BH$56,'FD mesh'!$B$84:$BI$84,$E838:$BL838)+'FD inverse'!$A$56*$C839/Setup!$B$17+INDEX('FD inverse'!$A$56:$BH$56,1,'FD mesh'!$B$15+1)*Setup!$B$22</f>
        <v>0</v>
      </c>
      <c r="BG839" s="0" t="n">
        <f aca="false">SUMPRODUCT('FD inverse'!$A$57:$BH$57,'FD mesh'!$B$84:$BI$84,$E838:$BL838)+'FD inverse'!$A$57*$C839/Setup!$B$17+INDEX('FD inverse'!$A$57:$BH$57,1,'FD mesh'!$B$15+1)*Setup!$B$22</f>
        <v>0</v>
      </c>
      <c r="BH839" s="0" t="n">
        <f aca="false">SUMPRODUCT('FD inverse'!$A$58:$BH$58,'FD mesh'!$B$84:$BI$84,$E838:$BL838)+'FD inverse'!$A$58*$C839/Setup!$B$17+INDEX('FD inverse'!$A$58:$BH$58,1,'FD mesh'!$B$15+1)*Setup!$B$22</f>
        <v>0</v>
      </c>
      <c r="BI839" s="0" t="n">
        <f aca="false">SUMPRODUCT('FD inverse'!$A$59:$BH$59,'FD mesh'!$B$84:$BI$84,$E838:$BL838)+'FD inverse'!$A$59*$C839/Setup!$B$17+INDEX('FD inverse'!$A$59:$BH$59,1,'FD mesh'!$B$15+1)*Setup!$B$22</f>
        <v>0</v>
      </c>
      <c r="BJ839" s="0" t="n">
        <f aca="false">SUMPRODUCT('FD inverse'!$A$60:$BH$60,'FD mesh'!$B$84:$BI$84,$E838:$BL838)+'FD inverse'!$A$60*$C839/Setup!$B$17+INDEX('FD inverse'!$A$60:$BH$60,1,'FD mesh'!$B$15+1)*Setup!$B$22</f>
        <v>0</v>
      </c>
      <c r="BK839" s="0" t="n">
        <f aca="false">SUMPRODUCT('FD inverse'!$A$61:$BH$61,'FD mesh'!$B$84:$BI$84,$E838:$BL838)+'FD inverse'!$A$61*$C839/Setup!$B$17+INDEX('FD inverse'!$A$61:$BH$61,1,'FD mesh'!$B$15+1)*Setup!$B$22</f>
        <v>0</v>
      </c>
      <c r="BL839" s="0" t="n">
        <f aca="false">SUMPRODUCT('FD inverse'!$A$62:$BH$62,'FD mesh'!$B$84:$BI$84,$E838:$BL838)+'FD inverse'!$A$62*$C839/Setup!$B$17+INDEX('FD inverse'!$A$62:$BH$62,1,'FD mesh'!$B$15+1)*Setup!$B$22</f>
        <v>0</v>
      </c>
    </row>
    <row r="840" customFormat="false" ht="15" hidden="false" customHeight="false" outlineLevel="0" collapsed="false">
      <c r="A840" s="0" t="n">
        <v>835</v>
      </c>
      <c r="B840" s="0" t="n">
        <f aca="false">A840*Setup!$B$11/3600</f>
        <v>69.5833333333333</v>
      </c>
      <c r="C840" s="0" t="n">
        <f aca="false">Setup!$B$7+Setup!$B$8*COS(2*PI()*(B840-Setup!$B$9)/24)</f>
        <v>24.4354674994079</v>
      </c>
      <c r="D840" s="0" t="n">
        <f aca="false">(C840-E840)/Setup!$B$17</f>
        <v>0.36979293556672</v>
      </c>
      <c r="E840" s="0" t="n">
        <f aca="false">SUMPRODUCT('FD inverse'!$A$3:$BH$3,'FD mesh'!$B$84:$BI$84,$E839:$BL839)+'FD inverse'!$A$3*$C840/Setup!$B$17+INDEX('FD inverse'!$A$3:$BH$3,1,'FD mesh'!$B$15+1)*Setup!$B$22</f>
        <v>24.3873944177842</v>
      </c>
      <c r="F840" s="0" t="n">
        <f aca="false">SUMPRODUCT('FD inverse'!$A$4:$BH$4,'FD mesh'!$B$84:$BI$84,$E839:$BL839)+'FD inverse'!$A$4*$C840/Setup!$B$17+INDEX('FD inverse'!$A$4:$BH$4,1,'FD mesh'!$B$15+1)*Setup!$B$22</f>
        <v>24.3653507579355</v>
      </c>
      <c r="G840" s="0" t="n">
        <f aca="false">SUMPRODUCT('FD inverse'!$A$5:$BH$5,'FD mesh'!$B$84:$BI$84,$E839:$BL839)+'FD inverse'!$A$5*$C840/Setup!$B$17+INDEX('FD inverse'!$A$5:$BH$5,1,'FD mesh'!$B$15+1)*Setup!$B$22</f>
        <v>24.3247526809934</v>
      </c>
      <c r="H840" s="0" t="n">
        <f aca="false">SUMPRODUCT('FD inverse'!$A$6:$BH$6,'FD mesh'!$B$84:$BI$84,$E839:$BL839)+'FD inverse'!$A$6*$C840/Setup!$B$17+INDEX('FD inverse'!$A$6:$BH$6,1,'FD mesh'!$B$15+1)*Setup!$B$22</f>
        <v>24.1629697378884</v>
      </c>
      <c r="I840" s="0" t="n">
        <f aca="false">SUMPRODUCT('FD inverse'!$A$7:$BH$7,'FD mesh'!$B$84:$BI$84,$E839:$BL839)+'FD inverse'!$A$7*$C840/Setup!$B$17+INDEX('FD inverse'!$A$7:$BH$7,1,'FD mesh'!$B$15+1)*Setup!$B$22</f>
        <v>24.1461866835356</v>
      </c>
      <c r="J840" s="0" t="n">
        <f aca="false">SUMPRODUCT('FD inverse'!$A$8:$BH$8,'FD mesh'!$B$84:$BI$84,$E839:$BL839)+'FD inverse'!$A$8*$C840/Setup!$B$17+INDEX('FD inverse'!$A$8:$BH$8,1,'FD mesh'!$B$15+1)*Setup!$B$22</f>
        <v>24.1257816151704</v>
      </c>
      <c r="K840" s="0" t="n">
        <f aca="false">SUMPRODUCT('FD inverse'!$A$9:$BH$9,'FD mesh'!$B$84:$BI$84,$E839:$BL839)+'FD inverse'!$A$9*$C840/Setup!$B$17+INDEX('FD inverse'!$A$9:$BH$9,1,'FD mesh'!$B$15+1)*Setup!$B$22</f>
        <v>24.1029234662599</v>
      </c>
      <c r="L840" s="0" t="n">
        <f aca="false">SUMPRODUCT('FD inverse'!$A$10:$BH$10,'FD mesh'!$B$84:$BI$84,$E839:$BL839)+'FD inverse'!$A$10*$C840/Setup!$B$17+INDEX('FD inverse'!$A$10:$BH$10,1,'FD mesh'!$B$15+1)*Setup!$B$22</f>
        <v>24.0786405442958</v>
      </c>
      <c r="M840" s="0" t="n">
        <f aca="false">SUMPRODUCT('FD inverse'!$A$11:$BH$11,'FD mesh'!$B$84:$BI$84,$E839:$BL839)+'FD inverse'!$A$11*$C840/Setup!$B$17+INDEX('FD inverse'!$A$11:$BH$11,1,'FD mesh'!$B$15+1)*Setup!$B$22</f>
        <v>24.0538213550382</v>
      </c>
      <c r="N840" s="0" t="n">
        <f aca="false">SUMPRODUCT('FD inverse'!$A$12:$BH$12,'FD mesh'!$B$84:$BI$84,$E839:$BL839)+'FD inverse'!$A$12*$C840/Setup!$B$17+INDEX('FD inverse'!$A$12:$BH$12,1,'FD mesh'!$B$15+1)*Setup!$B$22</f>
        <v>24.0292156963877</v>
      </c>
      <c r="O840" s="0" t="n">
        <f aca="false">SUMPRODUCT('FD inverse'!$A$13:$BH$13,'FD mesh'!$B$84:$BI$84,$E839:$BL839)+'FD inverse'!$A$13*$C840/Setup!$B$17+INDEX('FD inverse'!$A$13:$BH$13,1,'FD mesh'!$B$15+1)*Setup!$B$22</f>
        <v>24.0054358763185</v>
      </c>
      <c r="P840" s="0" t="n">
        <f aca="false">SUMPRODUCT('FD inverse'!$A$14:$BH$14,'FD mesh'!$B$84:$BI$84,$E839:$BL839)+'FD inverse'!$A$14*$C840/Setup!$B$17+INDEX('FD inverse'!$A$14:$BH$14,1,'FD mesh'!$B$15+1)*Setup!$B$22</f>
        <v>23.9829579321032</v>
      </c>
      <c r="Q840" s="0" t="n">
        <f aca="false">SUMPRODUCT('FD inverse'!$A$15:$BH$15,'FD mesh'!$B$84:$BI$84,$E839:$BL839)+'FD inverse'!$A$15*$C840/Setup!$B$17+INDEX('FD inverse'!$A$15:$BH$15,1,'FD mesh'!$B$15+1)*Setup!$B$22</f>
        <v>23.9621227506152</v>
      </c>
      <c r="R840" s="0" t="n">
        <f aca="false">SUMPRODUCT('FD inverse'!$A$16:$BH$16,'FD mesh'!$B$84:$BI$84,$E839:$BL839)+'FD inverse'!$A$16*$C840/Setup!$B$17+INDEX('FD inverse'!$A$16:$BH$16,1,'FD mesh'!$B$15+1)*Setup!$B$22</f>
        <v>23.9431370118201</v>
      </c>
      <c r="S840" s="0" t="n">
        <f aca="false">SUMPRODUCT('FD inverse'!$A$17:$BH$17,'FD mesh'!$B$84:$BI$84,$E839:$BL839)+'FD inverse'!$A$17*$C840/Setup!$B$17+INDEX('FD inverse'!$A$17:$BH$17,1,'FD mesh'!$B$15+1)*Setup!$B$22</f>
        <v>23.3616850778468</v>
      </c>
      <c r="T840" s="0" t="n">
        <f aca="false">SUMPRODUCT('FD inverse'!$A$18:$BH$18,'FD mesh'!$B$84:$BI$84,$E839:$BL839)+'FD inverse'!$A$18*$C840/Setup!$B$17+INDEX('FD inverse'!$A$18:$BH$18,1,'FD mesh'!$B$15+1)*Setup!$B$22</f>
        <v>22.7812828524367</v>
      </c>
      <c r="U840" s="0" t="n">
        <f aca="false">SUMPRODUCT('FD inverse'!$A$19:$BH$19,'FD mesh'!$B$84:$BI$84,$E839:$BL839)+'FD inverse'!$A$19*$C840/Setup!$B$17+INDEX('FD inverse'!$A$19:$BH$19,1,'FD mesh'!$B$15+1)*Setup!$B$22</f>
        <v>22.2019903402053</v>
      </c>
      <c r="V840" s="0" t="n">
        <f aca="false">SUMPRODUCT('FD inverse'!$A$20:$BH$20,'FD mesh'!$B$84:$BI$84,$E839:$BL839)+'FD inverse'!$A$20*$C840/Setup!$B$17+INDEX('FD inverse'!$A$20:$BH$20,1,'FD mesh'!$B$15+1)*Setup!$B$22</f>
        <v>21.6238392719646</v>
      </c>
      <c r="W840" s="0" t="n">
        <f aca="false">SUMPRODUCT('FD inverse'!$A$21:$BH$21,'FD mesh'!$B$84:$BI$84,$E839:$BL839)+'FD inverse'!$A$21*$C840/Setup!$B$17+INDEX('FD inverse'!$A$21:$BH$21,1,'FD mesh'!$B$15+1)*Setup!$B$22</f>
        <v>21.046835460036</v>
      </c>
      <c r="X840" s="0" t="n">
        <f aca="false">SUMPRODUCT('FD inverse'!$A$22:$BH$22,'FD mesh'!$B$84:$BI$84,$E839:$BL839)+'FD inverse'!$A$22*$C840/Setup!$B$17+INDEX('FD inverse'!$A$22:$BH$22,1,'FD mesh'!$B$15+1)*Setup!$B$22</f>
        <v>20.4709611108271</v>
      </c>
      <c r="Y840" s="0" t="n">
        <f aca="false">SUMPRODUCT('FD inverse'!$A$23:$BH$23,'FD mesh'!$B$84:$BI$84,$E839:$BL839)+'FD inverse'!$A$23*$C840/Setup!$B$17+INDEX('FD inverse'!$A$23:$BH$23,1,'FD mesh'!$B$15+1)*Setup!$B$22</f>
        <v>19.8961770941781</v>
      </c>
      <c r="Z840" s="0" t="n">
        <f aca="false">SUMPRODUCT('FD inverse'!$A$24:$BH$24,'FD mesh'!$B$84:$BI$84,$E839:$BL839)+'FD inverse'!$A$24*$C840/Setup!$B$17+INDEX('FD inverse'!$A$24:$BH$24,1,'FD mesh'!$B$15+1)*Setup!$B$22</f>
        <v>19.3224251699371</v>
      </c>
      <c r="AA840" s="0" t="n">
        <f aca="false">SUMPRODUCT('FD inverse'!$A$25:$BH$25,'FD mesh'!$B$84:$BI$84,$E839:$BL839)+'FD inverse'!$A$25*$C840/Setup!$B$17+INDEX('FD inverse'!$A$25:$BH$25,1,'FD mesh'!$B$15+1)*Setup!$B$22</f>
        <v>18.7496301730907</v>
      </c>
      <c r="AB840" s="0" t="n">
        <f aca="false">SUMPRODUCT('FD inverse'!$A$26:$BH$26,'FD mesh'!$B$84:$BI$84,$E839:$BL839)+'FD inverse'!$A$26*$C840/Setup!$B$17+INDEX('FD inverse'!$A$26:$BH$26,1,'FD mesh'!$B$15+1)*Setup!$B$22</f>
        <v>18.1777021595468</v>
      </c>
      <c r="AC840" s="0" t="n">
        <f aca="false">SUMPRODUCT('FD inverse'!$A$27:$BH$27,'FD mesh'!$B$84:$BI$84,$E839:$BL839)+'FD inverse'!$A$27*$C840/Setup!$B$17+INDEX('FD inverse'!$A$27:$BH$27,1,'FD mesh'!$B$15+1)*Setup!$B$22</f>
        <v>17.6065385153495</v>
      </c>
      <c r="AD840" s="0" t="n">
        <f aca="false">SUMPRODUCT('FD inverse'!$A$28:$BH$28,'FD mesh'!$B$84:$BI$84,$E839:$BL839)+'FD inverse'!$A$28*$C840/Setup!$B$17+INDEX('FD inverse'!$A$28:$BH$28,1,'FD mesh'!$B$15+1)*Setup!$B$22</f>
        <v>17.0360260327071</v>
      </c>
      <c r="AE840" s="0" t="n">
        <f aca="false">SUMPRODUCT('FD inverse'!$A$29:$BH$29,'FD mesh'!$B$84:$BI$84,$E839:$BL839)+'FD inverse'!$A$29*$C840/Setup!$B$17+INDEX('FD inverse'!$A$29:$BH$29,1,'FD mesh'!$B$15+1)*Setup!$B$22</f>
        <v>16.4660429567202</v>
      </c>
      <c r="AF840" s="0" t="n">
        <f aca="false">SUMPRODUCT('FD inverse'!$A$30:$BH$30,'FD mesh'!$B$84:$BI$84,$E839:$BL839)+'FD inverse'!$A$30*$C840/Setup!$B$17+INDEX('FD inverse'!$A$30:$BH$30,1,'FD mesh'!$B$15+1)*Setup!$B$22</f>
        <v>15.8964610071283</v>
      </c>
      <c r="AG840" s="0" t="n">
        <f aca="false">SUMPRODUCT('FD inverse'!$A$31:$BH$31,'FD mesh'!$B$84:$BI$84,$E839:$BL839)+'FD inverse'!$A$31*$C840/Setup!$B$17+INDEX('FD inverse'!$A$31:$BH$31,1,'FD mesh'!$B$15+1)*Setup!$B$22</f>
        <v>15.327147379735</v>
      </c>
      <c r="AH840" s="0" t="n">
        <f aca="false">SUMPRODUCT('FD inverse'!$A$32:$BH$32,'FD mesh'!$B$84:$BI$84,$E839:$BL839)+'FD inverse'!$A$32*$C840/Setup!$B$17+INDEX('FD inverse'!$A$32:$BH$32,1,'FD mesh'!$B$15+1)*Setup!$B$22</f>
        <v>15.303268693115</v>
      </c>
      <c r="AI840" s="0" t="n">
        <f aca="false">SUMPRODUCT('FD inverse'!$A$33:$BH$33,'FD mesh'!$B$84:$BI$84,$E839:$BL839)+'FD inverse'!$A$33*$C840/Setup!$B$17+INDEX('FD inverse'!$A$33:$BH$33,1,'FD mesh'!$B$15+1)*Setup!$B$22</f>
        <v>15.2796080907193</v>
      </c>
      <c r="AJ840" s="0" t="n">
        <f aca="false">SUMPRODUCT('FD inverse'!$A$34:$BH$34,'FD mesh'!$B$84:$BI$84,$E839:$BL839)+'FD inverse'!$A$34*$C840/Setup!$B$17+INDEX('FD inverse'!$A$34:$BH$34,1,'FD mesh'!$B$15+1)*Setup!$B$22</f>
        <v>15.2561534773752</v>
      </c>
      <c r="AK840" s="0" t="n">
        <f aca="false">SUMPRODUCT('FD inverse'!$A$35:$BH$35,'FD mesh'!$B$84:$BI$84,$E839:$BL839)+'FD inverse'!$A$35*$C840/Setup!$B$17+INDEX('FD inverse'!$A$35:$BH$35,1,'FD mesh'!$B$15+1)*Setup!$B$22</f>
        <v>15.2328915360779</v>
      </c>
      <c r="AL840" s="0" t="n">
        <f aca="false">SUMPRODUCT('FD inverse'!$A$36:$BH$36,'FD mesh'!$B$84:$BI$84,$E839:$BL839)+'FD inverse'!$A$36*$C840/Setup!$B$17+INDEX('FD inverse'!$A$36:$BH$36,1,'FD mesh'!$B$15+1)*Setup!$B$22</f>
        <v>15.2098079131842</v>
      </c>
      <c r="AM840" s="0" t="n">
        <f aca="false">SUMPRODUCT('FD inverse'!$A$37:$BH$37,'FD mesh'!$B$84:$BI$84,$E839:$BL839)+'FD inverse'!$A$37*$C840/Setup!$B$17+INDEX('FD inverse'!$A$37:$BH$37,1,'FD mesh'!$B$15+1)*Setup!$B$22</f>
        <v>15.1868873818311</v>
      </c>
      <c r="AN840" s="0" t="n">
        <f aca="false">SUMPRODUCT('FD inverse'!$A$38:$BH$38,'FD mesh'!$B$84:$BI$84,$E839:$BL839)+'FD inverse'!$A$38*$C840/Setup!$B$17+INDEX('FD inverse'!$A$38:$BH$38,1,'FD mesh'!$B$15+1)*Setup!$B$22</f>
        <v>15.1641139852107</v>
      </c>
      <c r="AO840" s="0" t="n">
        <f aca="false">SUMPRODUCT('FD inverse'!$A$39:$BH$39,'FD mesh'!$B$84:$BI$84,$E839:$BL839)+'FD inverse'!$A$39*$C840/Setup!$B$17+INDEX('FD inverse'!$A$39:$BH$39,1,'FD mesh'!$B$15+1)*Setup!$B$22</f>
        <v>15.1414711614315</v>
      </c>
      <c r="AP840" s="0" t="n">
        <f aca="false">SUMPRODUCT('FD inverse'!$A$40:$BH$40,'FD mesh'!$B$84:$BI$84,$E839:$BL839)+'FD inverse'!$A$40*$C840/Setup!$B$17+INDEX('FD inverse'!$A$40:$BH$40,1,'FD mesh'!$B$15+1)*Setup!$B$22</f>
        <v>15.1189418517746</v>
      </c>
      <c r="AQ840" s="0" t="n">
        <f aca="false">SUMPRODUCT('FD inverse'!$A$41:$BH$41,'FD mesh'!$B$84:$BI$84,$E839:$BL839)+'FD inverse'!$A$41*$C840/Setup!$B$17+INDEX('FD inverse'!$A$41:$BH$41,1,'FD mesh'!$B$15+1)*Setup!$B$22</f>
        <v>15.09650859422</v>
      </c>
      <c r="AR840" s="0" t="n">
        <f aca="false">SUMPRODUCT('FD inverse'!$A$42:$BH$42,'FD mesh'!$B$84:$BI$84,$E839:$BL839)+'FD inverse'!$A$42*$C840/Setup!$B$17+INDEX('FD inverse'!$A$42:$BH$42,1,'FD mesh'!$B$15+1)*Setup!$B$22</f>
        <v>15.0741536041733</v>
      </c>
      <c r="AS840" s="0" t="n">
        <f aca="false">SUMPRODUCT('FD inverse'!$A$43:$BH$43,'FD mesh'!$B$84:$BI$84,$E839:$BL839)+'FD inverse'!$A$43*$C840/Setup!$B$17+INDEX('FD inverse'!$A$43:$BH$43,1,'FD mesh'!$B$15+1)*Setup!$B$22</f>
        <v>0</v>
      </c>
      <c r="AT840" s="0" t="n">
        <f aca="false">SUMPRODUCT('FD inverse'!$A$44:$BH$44,'FD mesh'!$B$84:$BI$84,$E839:$BL839)+'FD inverse'!$A$44*$C840/Setup!$B$17+INDEX('FD inverse'!$A$44:$BH$44,1,'FD mesh'!$B$15+1)*Setup!$B$22</f>
        <v>0</v>
      </c>
      <c r="AU840" s="0" t="n">
        <f aca="false">SUMPRODUCT('FD inverse'!$A$45:$BH$45,'FD mesh'!$B$84:$BI$84,$E839:$BL839)+'FD inverse'!$A$45*$C840/Setup!$B$17+INDEX('FD inverse'!$A$45:$BH$45,1,'FD mesh'!$B$15+1)*Setup!$B$22</f>
        <v>0</v>
      </c>
      <c r="AV840" s="0" t="n">
        <f aca="false">SUMPRODUCT('FD inverse'!$A$46:$BH$46,'FD mesh'!$B$84:$BI$84,$E839:$BL839)+'FD inverse'!$A$46*$C840/Setup!$B$17+INDEX('FD inverse'!$A$46:$BH$46,1,'FD mesh'!$B$15+1)*Setup!$B$22</f>
        <v>0</v>
      </c>
      <c r="AW840" s="0" t="n">
        <f aca="false">SUMPRODUCT('FD inverse'!$A$47:$BH$47,'FD mesh'!$B$84:$BI$84,$E839:$BL839)+'FD inverse'!$A$47*$C840/Setup!$B$17+INDEX('FD inverse'!$A$47:$BH$47,1,'FD mesh'!$B$15+1)*Setup!$B$22</f>
        <v>0</v>
      </c>
      <c r="AX840" s="0" t="n">
        <f aca="false">SUMPRODUCT('FD inverse'!$A$48:$BH$48,'FD mesh'!$B$84:$BI$84,$E839:$BL839)+'FD inverse'!$A$48*$C840/Setup!$B$17+INDEX('FD inverse'!$A$48:$BH$48,1,'FD mesh'!$B$15+1)*Setup!$B$22</f>
        <v>0</v>
      </c>
      <c r="AY840" s="0" t="n">
        <f aca="false">SUMPRODUCT('FD inverse'!$A$49:$BH$49,'FD mesh'!$B$84:$BI$84,$E839:$BL839)+'FD inverse'!$A$49*$C840/Setup!$B$17+INDEX('FD inverse'!$A$49:$BH$49,1,'FD mesh'!$B$15+1)*Setup!$B$22</f>
        <v>0</v>
      </c>
      <c r="AZ840" s="0" t="n">
        <f aca="false">SUMPRODUCT('FD inverse'!$A$50:$BH$50,'FD mesh'!$B$84:$BI$84,$E839:$BL839)+'FD inverse'!$A$50*$C840/Setup!$B$17+INDEX('FD inverse'!$A$50:$BH$50,1,'FD mesh'!$B$15+1)*Setup!$B$22</f>
        <v>0</v>
      </c>
      <c r="BA840" s="0" t="n">
        <f aca="false">SUMPRODUCT('FD inverse'!$A$51:$BH$51,'FD mesh'!$B$84:$BI$84,$E839:$BL839)+'FD inverse'!$A$51*$C840/Setup!$B$17+INDEX('FD inverse'!$A$51:$BH$51,1,'FD mesh'!$B$15+1)*Setup!$B$22</f>
        <v>0</v>
      </c>
      <c r="BB840" s="0" t="n">
        <f aca="false">SUMPRODUCT('FD inverse'!$A$52:$BH$52,'FD mesh'!$B$84:$BI$84,$E839:$BL839)+'FD inverse'!$A$52*$C840/Setup!$B$17+INDEX('FD inverse'!$A$52:$BH$52,1,'FD mesh'!$B$15+1)*Setup!$B$22</f>
        <v>0</v>
      </c>
      <c r="BC840" s="0" t="n">
        <f aca="false">SUMPRODUCT('FD inverse'!$A$53:$BH$53,'FD mesh'!$B$84:$BI$84,$E839:$BL839)+'FD inverse'!$A$53*$C840/Setup!$B$17+INDEX('FD inverse'!$A$53:$BH$53,1,'FD mesh'!$B$15+1)*Setup!$B$22</f>
        <v>0</v>
      </c>
      <c r="BD840" s="0" t="n">
        <f aca="false">SUMPRODUCT('FD inverse'!$A$54:$BH$54,'FD mesh'!$B$84:$BI$84,$E839:$BL839)+'FD inverse'!$A$54*$C840/Setup!$B$17+INDEX('FD inverse'!$A$54:$BH$54,1,'FD mesh'!$B$15+1)*Setup!$B$22</f>
        <v>0</v>
      </c>
      <c r="BE840" s="0" t="n">
        <f aca="false">SUMPRODUCT('FD inverse'!$A$55:$BH$55,'FD mesh'!$B$84:$BI$84,$E839:$BL839)+'FD inverse'!$A$55*$C840/Setup!$B$17+INDEX('FD inverse'!$A$55:$BH$55,1,'FD mesh'!$B$15+1)*Setup!$B$22</f>
        <v>0</v>
      </c>
      <c r="BF840" s="0" t="n">
        <f aca="false">SUMPRODUCT('FD inverse'!$A$56:$BH$56,'FD mesh'!$B$84:$BI$84,$E839:$BL839)+'FD inverse'!$A$56*$C840/Setup!$B$17+INDEX('FD inverse'!$A$56:$BH$56,1,'FD mesh'!$B$15+1)*Setup!$B$22</f>
        <v>0</v>
      </c>
      <c r="BG840" s="0" t="n">
        <f aca="false">SUMPRODUCT('FD inverse'!$A$57:$BH$57,'FD mesh'!$B$84:$BI$84,$E839:$BL839)+'FD inverse'!$A$57*$C840/Setup!$B$17+INDEX('FD inverse'!$A$57:$BH$57,1,'FD mesh'!$B$15+1)*Setup!$B$22</f>
        <v>0</v>
      </c>
      <c r="BH840" s="0" t="n">
        <f aca="false">SUMPRODUCT('FD inverse'!$A$58:$BH$58,'FD mesh'!$B$84:$BI$84,$E839:$BL839)+'FD inverse'!$A$58*$C840/Setup!$B$17+INDEX('FD inverse'!$A$58:$BH$58,1,'FD mesh'!$B$15+1)*Setup!$B$22</f>
        <v>0</v>
      </c>
      <c r="BI840" s="0" t="n">
        <f aca="false">SUMPRODUCT('FD inverse'!$A$59:$BH$59,'FD mesh'!$B$84:$BI$84,$E839:$BL839)+'FD inverse'!$A$59*$C840/Setup!$B$17+INDEX('FD inverse'!$A$59:$BH$59,1,'FD mesh'!$B$15+1)*Setup!$B$22</f>
        <v>0</v>
      </c>
      <c r="BJ840" s="0" t="n">
        <f aca="false">SUMPRODUCT('FD inverse'!$A$60:$BH$60,'FD mesh'!$B$84:$BI$84,$E839:$BL839)+'FD inverse'!$A$60*$C840/Setup!$B$17+INDEX('FD inverse'!$A$60:$BH$60,1,'FD mesh'!$B$15+1)*Setup!$B$22</f>
        <v>0</v>
      </c>
      <c r="BK840" s="0" t="n">
        <f aca="false">SUMPRODUCT('FD inverse'!$A$61:$BH$61,'FD mesh'!$B$84:$BI$84,$E839:$BL839)+'FD inverse'!$A$61*$C840/Setup!$B$17+INDEX('FD inverse'!$A$61:$BH$61,1,'FD mesh'!$B$15+1)*Setup!$B$22</f>
        <v>0</v>
      </c>
      <c r="BL840" s="0" t="n">
        <f aca="false">SUMPRODUCT('FD inverse'!$A$62:$BH$62,'FD mesh'!$B$84:$BI$84,$E839:$BL839)+'FD inverse'!$A$62*$C840/Setup!$B$17+INDEX('FD inverse'!$A$62:$BH$62,1,'FD mesh'!$B$15+1)*Setup!$B$22</f>
        <v>0</v>
      </c>
    </row>
    <row r="841" customFormat="false" ht="15" hidden="false" customHeight="false" outlineLevel="0" collapsed="false">
      <c r="A841" s="0" t="n">
        <v>836</v>
      </c>
      <c r="B841" s="0" t="n">
        <f aca="false">A841*Setup!$B$11/3600</f>
        <v>69.6666666666667</v>
      </c>
      <c r="C841" s="0" t="n">
        <f aca="false">Setup!$B$7+Setup!$B$8*COS(2*PI()*(B841-Setup!$B$9)/24)</f>
        <v>24.3486229709906</v>
      </c>
      <c r="D841" s="0" t="n">
        <f aca="false">(C841-E841)/Setup!$B$17</f>
        <v>0.0955445649836133</v>
      </c>
      <c r="E841" s="0" t="n">
        <f aca="false">SUMPRODUCT('FD inverse'!$A$3:$BH$3,'FD mesh'!$B$84:$BI$84,$E840:$BL840)+'FD inverse'!$A$3*$C841/Setup!$B$17+INDEX('FD inverse'!$A$3:$BH$3,1,'FD mesh'!$B$15+1)*Setup!$B$22</f>
        <v>24.3362021775428</v>
      </c>
      <c r="F841" s="0" t="n">
        <f aca="false">SUMPRODUCT('FD inverse'!$A$4:$BH$4,'FD mesh'!$B$84:$BI$84,$E840:$BL840)+'FD inverse'!$A$4*$C841/Setup!$B$17+INDEX('FD inverse'!$A$4:$BH$4,1,'FD mesh'!$B$15+1)*Setup!$B$22</f>
        <v>24.3222491621635</v>
      </c>
      <c r="G841" s="0" t="n">
        <f aca="false">SUMPRODUCT('FD inverse'!$A$5:$BH$5,'FD mesh'!$B$84:$BI$84,$E840:$BL840)+'FD inverse'!$A$5*$C841/Setup!$B$17+INDEX('FD inverse'!$A$5:$BH$5,1,'FD mesh'!$B$15+1)*Setup!$B$22</f>
        <v>24.2895888569526</v>
      </c>
      <c r="H841" s="0" t="n">
        <f aca="false">SUMPRODUCT('FD inverse'!$A$6:$BH$6,'FD mesh'!$B$84:$BI$84,$E840:$BL840)+'FD inverse'!$A$6*$C841/Setup!$B$17+INDEX('FD inverse'!$A$6:$BH$6,1,'FD mesh'!$B$15+1)*Setup!$B$22</f>
        <v>24.1542099430809</v>
      </c>
      <c r="I841" s="0" t="n">
        <f aca="false">SUMPRODUCT('FD inverse'!$A$7:$BH$7,'FD mesh'!$B$84:$BI$84,$E840:$BL840)+'FD inverse'!$A$7*$C841/Setup!$B$17+INDEX('FD inverse'!$A$7:$BH$7,1,'FD mesh'!$B$15+1)*Setup!$B$22</f>
        <v>24.1396454979573</v>
      </c>
      <c r="J841" s="0" t="n">
        <f aca="false">SUMPRODUCT('FD inverse'!$A$8:$BH$8,'FD mesh'!$B$84:$BI$84,$E840:$BL840)+'FD inverse'!$A$8*$C841/Setup!$B$17+INDEX('FD inverse'!$A$8:$BH$8,1,'FD mesh'!$B$15+1)*Setup!$B$22</f>
        <v>24.1212219462978</v>
      </c>
      <c r="K841" s="0" t="n">
        <f aca="false">SUMPRODUCT('FD inverse'!$A$9:$BH$9,'FD mesh'!$B$84:$BI$84,$E840:$BL840)+'FD inverse'!$A$9*$C841/Setup!$B$17+INDEX('FD inverse'!$A$9:$BH$9,1,'FD mesh'!$B$15+1)*Setup!$B$22</f>
        <v>24.1001083245069</v>
      </c>
      <c r="L841" s="0" t="n">
        <f aca="false">SUMPRODUCT('FD inverse'!$A$10:$BH$10,'FD mesh'!$B$84:$BI$84,$E840:$BL840)+'FD inverse'!$A$10*$C841/Setup!$B$17+INDEX('FD inverse'!$A$10:$BH$10,1,'FD mesh'!$B$15+1)*Setup!$B$22</f>
        <v>24.0773338521243</v>
      </c>
      <c r="M841" s="0" t="n">
        <f aca="false">SUMPRODUCT('FD inverse'!$A$11:$BH$11,'FD mesh'!$B$84:$BI$84,$E840:$BL840)+'FD inverse'!$A$11*$C841/Setup!$B$17+INDEX('FD inverse'!$A$11:$BH$11,1,'FD mesh'!$B$15+1)*Setup!$B$22</f>
        <v>24.053788469906</v>
      </c>
      <c r="N841" s="0" t="n">
        <f aca="false">SUMPRODUCT('FD inverse'!$A$12:$BH$12,'FD mesh'!$B$84:$BI$84,$E840:$BL840)+'FD inverse'!$A$12*$C841/Setup!$B$17+INDEX('FD inverse'!$A$12:$BH$12,1,'FD mesh'!$B$15+1)*Setup!$B$22</f>
        <v>24.0302236864297</v>
      </c>
      <c r="O841" s="0" t="n">
        <f aca="false">SUMPRODUCT('FD inverse'!$A$13:$BH$13,'FD mesh'!$B$84:$BI$84,$E840:$BL840)+'FD inverse'!$A$13*$C841/Setup!$B$17+INDEX('FD inverse'!$A$13:$BH$13,1,'FD mesh'!$B$15+1)*Setup!$B$22</f>
        <v>24.007253587344</v>
      </c>
      <c r="P841" s="0" t="n">
        <f aca="false">SUMPRODUCT('FD inverse'!$A$14:$BH$14,'FD mesh'!$B$84:$BI$84,$E840:$BL840)+'FD inverse'!$A$14*$C841/Setup!$B$17+INDEX('FD inverse'!$A$14:$BH$14,1,'FD mesh'!$B$15+1)*Setup!$B$22</f>
        <v>23.9853558841436</v>
      </c>
      <c r="Q841" s="0" t="n">
        <f aca="false">SUMPRODUCT('FD inverse'!$A$15:$BH$15,'FD mesh'!$B$84:$BI$84,$E840:$BL840)+'FD inverse'!$A$15*$C841/Setup!$B$17+INDEX('FD inverse'!$A$15:$BH$15,1,'FD mesh'!$B$15+1)*Setup!$B$22</f>
        <v>23.9648729019111</v>
      </c>
      <c r="R841" s="0" t="n">
        <f aca="false">SUMPRODUCT('FD inverse'!$A$16:$BH$16,'FD mesh'!$B$84:$BI$84,$E840:$BL840)+'FD inverse'!$A$16*$C841/Setup!$B$17+INDEX('FD inverse'!$A$16:$BH$16,1,'FD mesh'!$B$15+1)*Setup!$B$22</f>
        <v>23.9460124278176</v>
      </c>
      <c r="S841" s="0" t="n">
        <f aca="false">SUMPRODUCT('FD inverse'!$A$17:$BH$17,'FD mesh'!$B$84:$BI$84,$E840:$BL840)+'FD inverse'!$A$17*$C841/Setup!$B$17+INDEX('FD inverse'!$A$17:$BH$17,1,'FD mesh'!$B$15+1)*Setup!$B$22</f>
        <v>23.3648965611315</v>
      </c>
      <c r="T841" s="0" t="n">
        <f aca="false">SUMPRODUCT('FD inverse'!$A$18:$BH$18,'FD mesh'!$B$84:$BI$84,$E840:$BL840)+'FD inverse'!$A$18*$C841/Setup!$B$17+INDEX('FD inverse'!$A$18:$BH$18,1,'FD mesh'!$B$15+1)*Setup!$B$22</f>
        <v>22.7847257880978</v>
      </c>
      <c r="U841" s="0" t="n">
        <f aca="false">SUMPRODUCT('FD inverse'!$A$19:$BH$19,'FD mesh'!$B$84:$BI$84,$E840:$BL840)+'FD inverse'!$A$19*$C841/Setup!$B$17+INDEX('FD inverse'!$A$19:$BH$19,1,'FD mesh'!$B$15+1)*Setup!$B$22</f>
        <v>22.2055682218443</v>
      </c>
      <c r="V841" s="0" t="n">
        <f aca="false">SUMPRODUCT('FD inverse'!$A$20:$BH$20,'FD mesh'!$B$84:$BI$84,$E840:$BL840)+'FD inverse'!$A$20*$C841/Setup!$B$17+INDEX('FD inverse'!$A$20:$BH$20,1,'FD mesh'!$B$15+1)*Setup!$B$22</f>
        <v>21.6274635750446</v>
      </c>
      <c r="W841" s="0" t="n">
        <f aca="false">SUMPRODUCT('FD inverse'!$A$21:$BH$21,'FD mesh'!$B$84:$BI$84,$E840:$BL840)+'FD inverse'!$A$21*$C841/Setup!$B$17+INDEX('FD inverse'!$A$21:$BH$21,1,'FD mesh'!$B$15+1)*Setup!$B$22</f>
        <v>21.0504255088657</v>
      </c>
      <c r="X841" s="0" t="n">
        <f aca="false">SUMPRODUCT('FD inverse'!$A$22:$BH$22,'FD mesh'!$B$84:$BI$84,$E840:$BL840)+'FD inverse'!$A$22*$C841/Setup!$B$17+INDEX('FD inverse'!$A$22:$BH$22,1,'FD mesh'!$B$15+1)*Setup!$B$22</f>
        <v>20.4744439427708</v>
      </c>
      <c r="Y841" s="0" t="n">
        <f aca="false">SUMPRODUCT('FD inverse'!$A$23:$BH$23,'FD mesh'!$B$84:$BI$84,$E840:$BL840)+'FD inverse'!$A$23*$C841/Setup!$B$17+INDEX('FD inverse'!$A$23:$BH$23,1,'FD mesh'!$B$15+1)*Setup!$B$22</f>
        <v>19.8994873243623</v>
      </c>
      <c r="Z841" s="0" t="n">
        <f aca="false">SUMPRODUCT('FD inverse'!$A$24:$BH$24,'FD mesh'!$B$84:$BI$84,$E840:$BL840)+'FD inverse'!$A$24*$C841/Setup!$B$17+INDEX('FD inverse'!$A$24:$BH$24,1,'FD mesh'!$B$15+1)*Setup!$B$22</f>
        <v>19.325504859408</v>
      </c>
      <c r="AA841" s="0" t="n">
        <f aca="false">SUMPRODUCT('FD inverse'!$A$25:$BH$25,'FD mesh'!$B$84:$BI$84,$E840:$BL840)+'FD inverse'!$A$25*$C841/Setup!$B$17+INDEX('FD inverse'!$A$25:$BH$25,1,'FD mesh'!$B$15+1)*Setup!$B$22</f>
        <v>18.7524287030694</v>
      </c>
      <c r="AB841" s="0" t="n">
        <f aca="false">SUMPRODUCT('FD inverse'!$A$26:$BH$26,'FD mesh'!$B$84:$BI$84,$E840:$BL840)+'FD inverse'!$A$26*$C841/Setup!$B$17+INDEX('FD inverse'!$A$26:$BH$26,1,'FD mesh'!$B$15+1)*Setup!$B$22</f>
        <v>18.1801761141245</v>
      </c>
      <c r="AC841" s="0" t="n">
        <f aca="false">SUMPRODUCT('FD inverse'!$A$27:$BH$27,'FD mesh'!$B$84:$BI$84,$E840:$BL840)+'FD inverse'!$A$27*$C841/Setup!$B$17+INDEX('FD inverse'!$A$27:$BH$27,1,'FD mesh'!$B$15+1)*Setup!$B$22</f>
        <v>17.6086515746696</v>
      </c>
      <c r="AD841" s="0" t="n">
        <f aca="false">SUMPRODUCT('FD inverse'!$A$28:$BH$28,'FD mesh'!$B$84:$BI$84,$E840:$BL840)+'FD inverse'!$A$28*$C841/Setup!$B$17+INDEX('FD inverse'!$A$28:$BH$28,1,'FD mesh'!$B$15+1)*Setup!$B$22</f>
        <v>17.0377488783861</v>
      </c>
      <c r="AE841" s="0" t="n">
        <f aca="false">SUMPRODUCT('FD inverse'!$A$29:$BH$29,'FD mesh'!$B$84:$BI$84,$E840:$BL840)+'FD inverse'!$A$29*$C841/Setup!$B$17+INDEX('FD inverse'!$A$29:$BH$29,1,'FD mesh'!$B$15+1)*Setup!$B$22</f>
        <v>16.4673531909739</v>
      </c>
      <c r="AF841" s="0" t="n">
        <f aca="false">SUMPRODUCT('FD inverse'!$A$30:$BH$30,'FD mesh'!$B$84:$BI$84,$E840:$BL840)+'FD inverse'!$A$30*$C841/Setup!$B$17+INDEX('FD inverse'!$A$30:$BH$30,1,'FD mesh'!$B$15+1)*Setup!$B$22</f>
        <v>15.8973430867848</v>
      </c>
      <c r="AG841" s="0" t="n">
        <f aca="false">SUMPRODUCT('FD inverse'!$A$31:$BH$31,'FD mesh'!$B$84:$BI$84,$E840:$BL840)+'FD inverse'!$A$31*$C841/Setup!$B$17+INDEX('FD inverse'!$A$31:$BH$31,1,'FD mesh'!$B$15+1)*Setup!$B$22</f>
        <v>15.3275925660376</v>
      </c>
      <c r="AH841" s="0" t="n">
        <f aca="false">SUMPRODUCT('FD inverse'!$A$32:$BH$32,'FD mesh'!$B$84:$BI$84,$E840:$BL840)+'FD inverse'!$A$32*$C841/Setup!$B$17+INDEX('FD inverse'!$A$32:$BH$32,1,'FD mesh'!$B$15+1)*Setup!$B$22</f>
        <v>15.3036937306666</v>
      </c>
      <c r="AI841" s="0" t="n">
        <f aca="false">SUMPRODUCT('FD inverse'!$A$33:$BH$33,'FD mesh'!$B$84:$BI$84,$E840:$BL840)+'FD inverse'!$A$33*$C841/Setup!$B$17+INDEX('FD inverse'!$A$33:$BH$33,1,'FD mesh'!$B$15+1)*Setup!$B$22</f>
        <v>15.2800100590943</v>
      </c>
      <c r="AJ841" s="0" t="n">
        <f aca="false">SUMPRODUCT('FD inverse'!$A$34:$BH$34,'FD mesh'!$B$84:$BI$84,$E840:$BL840)+'FD inverse'!$A$34*$C841/Setup!$B$17+INDEX('FD inverse'!$A$34:$BH$34,1,'FD mesh'!$B$15+1)*Setup!$B$22</f>
        <v>15.256529873172</v>
      </c>
      <c r="AK841" s="0" t="n">
        <f aca="false">SUMPRODUCT('FD inverse'!$A$35:$BH$35,'FD mesh'!$B$84:$BI$84,$E840:$BL840)+'FD inverse'!$A$35*$C841/Setup!$B$17+INDEX('FD inverse'!$A$35:$BH$35,1,'FD mesh'!$B$15+1)*Setup!$B$22</f>
        <v>15.2332402274716</v>
      </c>
      <c r="AL841" s="0" t="n">
        <f aca="false">SUMPRODUCT('FD inverse'!$A$36:$BH$36,'FD mesh'!$B$84:$BI$84,$E840:$BL840)+'FD inverse'!$A$36*$C841/Setup!$B$17+INDEX('FD inverse'!$A$36:$BH$36,1,'FD mesh'!$B$15+1)*Setup!$B$22</f>
        <v>15.2101270973863</v>
      </c>
      <c r="AM841" s="0" t="n">
        <f aca="false">SUMPRODUCT('FD inverse'!$A$37:$BH$37,'FD mesh'!$B$84:$BI$84,$E840:$BL840)+'FD inverse'!$A$37*$C841/Setup!$B$17+INDEX('FD inverse'!$A$37:$BH$37,1,'FD mesh'!$B$15+1)*Setup!$B$22</f>
        <v>15.1871755456958</v>
      </c>
      <c r="AN841" s="0" t="n">
        <f aca="false">SUMPRODUCT('FD inverse'!$A$38:$BH$38,'FD mesh'!$B$84:$BI$84,$E840:$BL840)+'FD inverse'!$A$38*$C841/Setup!$B$17+INDEX('FD inverse'!$A$38:$BH$38,1,'FD mesh'!$B$15+1)*Setup!$B$22</f>
        <v>15.1643698691911</v>
      </c>
      <c r="AO841" s="0" t="n">
        <f aca="false">SUMPRODUCT('FD inverse'!$A$39:$BH$39,'FD mesh'!$B$84:$BI$84,$E840:$BL840)+'FD inverse'!$A$39*$C841/Setup!$B$17+INDEX('FD inverse'!$A$39:$BH$39,1,'FD mesh'!$B$15+1)*Setup!$B$22</f>
        <v>15.1416937270511</v>
      </c>
      <c r="AP841" s="0" t="n">
        <f aca="false">SUMPRODUCT('FD inverse'!$A$40:$BH$40,'FD mesh'!$B$84:$BI$84,$E840:$BL840)+'FD inverse'!$A$40*$C841/Setup!$B$17+INDEX('FD inverse'!$A$40:$BH$40,1,'FD mesh'!$B$15+1)*Setup!$B$22</f>
        <v>15.1191302527542</v>
      </c>
      <c r="AQ841" s="0" t="n">
        <f aca="false">SUMPRODUCT('FD inverse'!$A$41:$BH$41,'FD mesh'!$B$84:$BI$84,$E840:$BL840)+'FD inverse'!$A$41*$C841/Setup!$B$17+INDEX('FD inverse'!$A$41:$BH$41,1,'FD mesh'!$B$15+1)*Setup!$B$22</f>
        <v>15.0966621513726</v>
      </c>
      <c r="AR841" s="0" t="n">
        <f aca="false">SUMPRODUCT('FD inverse'!$A$42:$BH$42,'FD mesh'!$B$84:$BI$84,$E840:$BL840)+'FD inverse'!$A$42*$C841/Setup!$B$17+INDEX('FD inverse'!$A$42:$BH$42,1,'FD mesh'!$B$15+1)*Setup!$B$22</f>
        <v>15.0742717841585</v>
      </c>
      <c r="AS841" s="0" t="n">
        <f aca="false">SUMPRODUCT('FD inverse'!$A$43:$BH$43,'FD mesh'!$B$84:$BI$84,$E840:$BL840)+'FD inverse'!$A$43*$C841/Setup!$B$17+INDEX('FD inverse'!$A$43:$BH$43,1,'FD mesh'!$B$15+1)*Setup!$B$22</f>
        <v>0</v>
      </c>
      <c r="AT841" s="0" t="n">
        <f aca="false">SUMPRODUCT('FD inverse'!$A$44:$BH$44,'FD mesh'!$B$84:$BI$84,$E840:$BL840)+'FD inverse'!$A$44*$C841/Setup!$B$17+INDEX('FD inverse'!$A$44:$BH$44,1,'FD mesh'!$B$15+1)*Setup!$B$22</f>
        <v>0</v>
      </c>
      <c r="AU841" s="0" t="n">
        <f aca="false">SUMPRODUCT('FD inverse'!$A$45:$BH$45,'FD mesh'!$B$84:$BI$84,$E840:$BL840)+'FD inverse'!$A$45*$C841/Setup!$B$17+INDEX('FD inverse'!$A$45:$BH$45,1,'FD mesh'!$B$15+1)*Setup!$B$22</f>
        <v>0</v>
      </c>
      <c r="AV841" s="0" t="n">
        <f aca="false">SUMPRODUCT('FD inverse'!$A$46:$BH$46,'FD mesh'!$B$84:$BI$84,$E840:$BL840)+'FD inverse'!$A$46*$C841/Setup!$B$17+INDEX('FD inverse'!$A$46:$BH$46,1,'FD mesh'!$B$15+1)*Setup!$B$22</f>
        <v>0</v>
      </c>
      <c r="AW841" s="0" t="n">
        <f aca="false">SUMPRODUCT('FD inverse'!$A$47:$BH$47,'FD mesh'!$B$84:$BI$84,$E840:$BL840)+'FD inverse'!$A$47*$C841/Setup!$B$17+INDEX('FD inverse'!$A$47:$BH$47,1,'FD mesh'!$B$15+1)*Setup!$B$22</f>
        <v>0</v>
      </c>
      <c r="AX841" s="0" t="n">
        <f aca="false">SUMPRODUCT('FD inverse'!$A$48:$BH$48,'FD mesh'!$B$84:$BI$84,$E840:$BL840)+'FD inverse'!$A$48*$C841/Setup!$B$17+INDEX('FD inverse'!$A$48:$BH$48,1,'FD mesh'!$B$15+1)*Setup!$B$22</f>
        <v>0</v>
      </c>
      <c r="AY841" s="0" t="n">
        <f aca="false">SUMPRODUCT('FD inverse'!$A$49:$BH$49,'FD mesh'!$B$84:$BI$84,$E840:$BL840)+'FD inverse'!$A$49*$C841/Setup!$B$17+INDEX('FD inverse'!$A$49:$BH$49,1,'FD mesh'!$B$15+1)*Setup!$B$22</f>
        <v>0</v>
      </c>
      <c r="AZ841" s="0" t="n">
        <f aca="false">SUMPRODUCT('FD inverse'!$A$50:$BH$50,'FD mesh'!$B$84:$BI$84,$E840:$BL840)+'FD inverse'!$A$50*$C841/Setup!$B$17+INDEX('FD inverse'!$A$50:$BH$50,1,'FD mesh'!$B$15+1)*Setup!$B$22</f>
        <v>0</v>
      </c>
      <c r="BA841" s="0" t="n">
        <f aca="false">SUMPRODUCT('FD inverse'!$A$51:$BH$51,'FD mesh'!$B$84:$BI$84,$E840:$BL840)+'FD inverse'!$A$51*$C841/Setup!$B$17+INDEX('FD inverse'!$A$51:$BH$51,1,'FD mesh'!$B$15+1)*Setup!$B$22</f>
        <v>0</v>
      </c>
      <c r="BB841" s="0" t="n">
        <f aca="false">SUMPRODUCT('FD inverse'!$A$52:$BH$52,'FD mesh'!$B$84:$BI$84,$E840:$BL840)+'FD inverse'!$A$52*$C841/Setup!$B$17+INDEX('FD inverse'!$A$52:$BH$52,1,'FD mesh'!$B$15+1)*Setup!$B$22</f>
        <v>0</v>
      </c>
      <c r="BC841" s="0" t="n">
        <f aca="false">SUMPRODUCT('FD inverse'!$A$53:$BH$53,'FD mesh'!$B$84:$BI$84,$E840:$BL840)+'FD inverse'!$A$53*$C841/Setup!$B$17+INDEX('FD inverse'!$A$53:$BH$53,1,'FD mesh'!$B$15+1)*Setup!$B$22</f>
        <v>0</v>
      </c>
      <c r="BD841" s="0" t="n">
        <f aca="false">SUMPRODUCT('FD inverse'!$A$54:$BH$54,'FD mesh'!$B$84:$BI$84,$E840:$BL840)+'FD inverse'!$A$54*$C841/Setup!$B$17+INDEX('FD inverse'!$A$54:$BH$54,1,'FD mesh'!$B$15+1)*Setup!$B$22</f>
        <v>0</v>
      </c>
      <c r="BE841" s="0" t="n">
        <f aca="false">SUMPRODUCT('FD inverse'!$A$55:$BH$55,'FD mesh'!$B$84:$BI$84,$E840:$BL840)+'FD inverse'!$A$55*$C841/Setup!$B$17+INDEX('FD inverse'!$A$55:$BH$55,1,'FD mesh'!$B$15+1)*Setup!$B$22</f>
        <v>0</v>
      </c>
      <c r="BF841" s="0" t="n">
        <f aca="false">SUMPRODUCT('FD inverse'!$A$56:$BH$56,'FD mesh'!$B$84:$BI$84,$E840:$BL840)+'FD inverse'!$A$56*$C841/Setup!$B$17+INDEX('FD inverse'!$A$56:$BH$56,1,'FD mesh'!$B$15+1)*Setup!$B$22</f>
        <v>0</v>
      </c>
      <c r="BG841" s="0" t="n">
        <f aca="false">SUMPRODUCT('FD inverse'!$A$57:$BH$57,'FD mesh'!$B$84:$BI$84,$E840:$BL840)+'FD inverse'!$A$57*$C841/Setup!$B$17+INDEX('FD inverse'!$A$57:$BH$57,1,'FD mesh'!$B$15+1)*Setup!$B$22</f>
        <v>0</v>
      </c>
      <c r="BH841" s="0" t="n">
        <f aca="false">SUMPRODUCT('FD inverse'!$A$58:$BH$58,'FD mesh'!$B$84:$BI$84,$E840:$BL840)+'FD inverse'!$A$58*$C841/Setup!$B$17+INDEX('FD inverse'!$A$58:$BH$58,1,'FD mesh'!$B$15+1)*Setup!$B$22</f>
        <v>0</v>
      </c>
      <c r="BI841" s="0" t="n">
        <f aca="false">SUMPRODUCT('FD inverse'!$A$59:$BH$59,'FD mesh'!$B$84:$BI$84,$E840:$BL840)+'FD inverse'!$A$59*$C841/Setup!$B$17+INDEX('FD inverse'!$A$59:$BH$59,1,'FD mesh'!$B$15+1)*Setup!$B$22</f>
        <v>0</v>
      </c>
      <c r="BJ841" s="0" t="n">
        <f aca="false">SUMPRODUCT('FD inverse'!$A$60:$BH$60,'FD mesh'!$B$84:$BI$84,$E840:$BL840)+'FD inverse'!$A$60*$C841/Setup!$B$17+INDEX('FD inverse'!$A$60:$BH$60,1,'FD mesh'!$B$15+1)*Setup!$B$22</f>
        <v>0</v>
      </c>
      <c r="BK841" s="0" t="n">
        <f aca="false">SUMPRODUCT('FD inverse'!$A$61:$BH$61,'FD mesh'!$B$84:$BI$84,$E840:$BL840)+'FD inverse'!$A$61*$C841/Setup!$B$17+INDEX('FD inverse'!$A$61:$BH$61,1,'FD mesh'!$B$15+1)*Setup!$B$22</f>
        <v>0</v>
      </c>
      <c r="BL841" s="0" t="n">
        <f aca="false">SUMPRODUCT('FD inverse'!$A$62:$BH$62,'FD mesh'!$B$84:$BI$84,$E840:$BL840)+'FD inverse'!$A$62*$C841/Setup!$B$17+INDEX('FD inverse'!$A$62:$BH$62,1,'FD mesh'!$B$15+1)*Setup!$B$22</f>
        <v>0</v>
      </c>
    </row>
    <row r="842" customFormat="false" ht="15" hidden="false" customHeight="false" outlineLevel="0" collapsed="false">
      <c r="A842" s="0" t="n">
        <v>837</v>
      </c>
      <c r="B842" s="0" t="n">
        <f aca="false">A842*Setup!$B$11/3600</f>
        <v>69.75</v>
      </c>
      <c r="C842" s="0" t="n">
        <f aca="false">Setup!$B$7+Setup!$B$8*COS(2*PI()*(B842-Setup!$B$9)/24)</f>
        <v>24.2616125169206</v>
      </c>
      <c r="D842" s="0" t="n">
        <f aca="false">(C842-E842)/Setup!$B$17</f>
        <v>-0.177633982124967</v>
      </c>
      <c r="E842" s="0" t="n">
        <f aca="false">SUMPRODUCT('FD inverse'!$A$3:$BH$3,'FD mesh'!$B$84:$BI$84,$E841:$BL841)+'FD inverse'!$A$3*$C842/Setup!$B$17+INDEX('FD inverse'!$A$3:$BH$3,1,'FD mesh'!$B$15+1)*Setup!$B$22</f>
        <v>24.2847049345968</v>
      </c>
      <c r="F842" s="0" t="n">
        <f aca="false">SUMPRODUCT('FD inverse'!$A$4:$BH$4,'FD mesh'!$B$84:$BI$84,$E841:$BL841)+'FD inverse'!$A$4*$C842/Setup!$B$17+INDEX('FD inverse'!$A$4:$BH$4,1,'FD mesh'!$B$15+1)*Setup!$B$22</f>
        <v>24.2788160432965</v>
      </c>
      <c r="G842" s="0" t="n">
        <f aca="false">SUMPRODUCT('FD inverse'!$A$5:$BH$5,'FD mesh'!$B$84:$BI$84,$E841:$BL841)+'FD inverse'!$A$5*$C842/Setup!$B$17+INDEX('FD inverse'!$A$5:$BH$5,1,'FD mesh'!$B$15+1)*Setup!$B$22</f>
        <v>24.2540759719325</v>
      </c>
      <c r="H842" s="0" t="n">
        <f aca="false">SUMPRODUCT('FD inverse'!$A$6:$BH$6,'FD mesh'!$B$84:$BI$84,$E841:$BL841)+'FD inverse'!$A$6*$C842/Setup!$B$17+INDEX('FD inverse'!$A$6:$BH$6,1,'FD mesh'!$B$15+1)*Setup!$B$22</f>
        <v>24.1450545201555</v>
      </c>
      <c r="I842" s="0" t="n">
        <f aca="false">SUMPRODUCT('FD inverse'!$A$7:$BH$7,'FD mesh'!$B$84:$BI$84,$E841:$BL841)+'FD inverse'!$A$7*$C842/Setup!$B$17+INDEX('FD inverse'!$A$7:$BH$7,1,'FD mesh'!$B$15+1)*Setup!$B$22</f>
        <v>24.1327058893418</v>
      </c>
      <c r="J842" s="0" t="n">
        <f aca="false">SUMPRODUCT('FD inverse'!$A$8:$BH$8,'FD mesh'!$B$84:$BI$84,$E841:$BL841)+'FD inverse'!$A$8*$C842/Setup!$B$17+INDEX('FD inverse'!$A$8:$BH$8,1,'FD mesh'!$B$15+1)*Setup!$B$22</f>
        <v>24.1162630941532</v>
      </c>
      <c r="K842" s="0" t="n">
        <f aca="false">SUMPRODUCT('FD inverse'!$A$9:$BH$9,'FD mesh'!$B$84:$BI$84,$E841:$BL841)+'FD inverse'!$A$9*$C842/Setup!$B$17+INDEX('FD inverse'!$A$9:$BH$9,1,'FD mesh'!$B$15+1)*Setup!$B$22</f>
        <v>24.0968947224782</v>
      </c>
      <c r="L842" s="0" t="n">
        <f aca="false">SUMPRODUCT('FD inverse'!$A$10:$BH$10,'FD mesh'!$B$84:$BI$84,$E841:$BL841)+'FD inverse'!$A$10*$C842/Setup!$B$17+INDEX('FD inverse'!$A$10:$BH$10,1,'FD mesh'!$B$15+1)*Setup!$B$22</f>
        <v>24.0756304204027</v>
      </c>
      <c r="M842" s="0" t="n">
        <f aca="false">SUMPRODUCT('FD inverse'!$A$11:$BH$11,'FD mesh'!$B$84:$BI$84,$E841:$BL841)+'FD inverse'!$A$11*$C842/Setup!$B$17+INDEX('FD inverse'!$A$11:$BH$11,1,'FD mesh'!$B$15+1)*Setup!$B$22</f>
        <v>24.0533611438602</v>
      </c>
      <c r="N842" s="0" t="n">
        <f aca="false">SUMPRODUCT('FD inverse'!$A$12:$BH$12,'FD mesh'!$B$84:$BI$84,$E841:$BL841)+'FD inverse'!$A$12*$C842/Setup!$B$17+INDEX('FD inverse'!$A$12:$BH$12,1,'FD mesh'!$B$15+1)*Setup!$B$22</f>
        <v>24.0308397575561</v>
      </c>
      <c r="O842" s="0" t="n">
        <f aca="false">SUMPRODUCT('FD inverse'!$A$13:$BH$13,'FD mesh'!$B$84:$BI$84,$E841:$BL841)+'FD inverse'!$A$13*$C842/Setup!$B$17+INDEX('FD inverse'!$A$13:$BH$13,1,'FD mesh'!$B$15+1)*Setup!$B$22</f>
        <v>24.0086818350435</v>
      </c>
      <c r="P842" s="0" t="n">
        <f aca="false">SUMPRODUCT('FD inverse'!$A$14:$BH$14,'FD mesh'!$B$84:$BI$84,$E841:$BL841)+'FD inverse'!$A$14*$C842/Setup!$B$17+INDEX('FD inverse'!$A$14:$BH$14,1,'FD mesh'!$B$15+1)*Setup!$B$22</f>
        <v>23.9873665365423</v>
      </c>
      <c r="Q842" s="0" t="n">
        <f aca="false">SUMPRODUCT('FD inverse'!$A$15:$BH$15,'FD mesh'!$B$84:$BI$84,$E841:$BL841)+'FD inverse'!$A$15*$C842/Setup!$B$17+INDEX('FD inverse'!$A$15:$BH$15,1,'FD mesh'!$B$15+1)*Setup!$B$22</f>
        <v>23.9672374636452</v>
      </c>
      <c r="R842" s="0" t="n">
        <f aca="false">SUMPRODUCT('FD inverse'!$A$16:$BH$16,'FD mesh'!$B$84:$BI$84,$E841:$BL841)+'FD inverse'!$A$16*$C842/Setup!$B$17+INDEX('FD inverse'!$A$16:$BH$16,1,'FD mesh'!$B$15+1)*Setup!$B$22</f>
        <v>23.94850341242</v>
      </c>
      <c r="S842" s="0" t="n">
        <f aca="false">SUMPRODUCT('FD inverse'!$A$17:$BH$17,'FD mesh'!$B$84:$BI$84,$E841:$BL841)+'FD inverse'!$A$17*$C842/Setup!$B$17+INDEX('FD inverse'!$A$17:$BH$17,1,'FD mesh'!$B$15+1)*Setup!$B$22</f>
        <v>23.3677513806238</v>
      </c>
      <c r="T842" s="0" t="n">
        <f aca="false">SUMPRODUCT('FD inverse'!$A$18:$BH$18,'FD mesh'!$B$84:$BI$84,$E841:$BL841)+'FD inverse'!$A$18*$C842/Setup!$B$17+INDEX('FD inverse'!$A$18:$BH$18,1,'FD mesh'!$B$15+1)*Setup!$B$22</f>
        <v>22.7878394814209</v>
      </c>
      <c r="U842" s="0" t="n">
        <f aca="false">SUMPRODUCT('FD inverse'!$A$19:$BH$19,'FD mesh'!$B$84:$BI$84,$E841:$BL841)+'FD inverse'!$A$19*$C842/Setup!$B$17+INDEX('FD inverse'!$A$19:$BH$19,1,'FD mesh'!$B$15+1)*Setup!$B$22</f>
        <v>22.2088438976817</v>
      </c>
      <c r="V842" s="0" t="n">
        <f aca="false">SUMPRODUCT('FD inverse'!$A$20:$BH$20,'FD mesh'!$B$84:$BI$84,$E841:$BL841)+'FD inverse'!$A$20*$C842/Setup!$B$17+INDEX('FD inverse'!$A$20:$BH$20,1,'FD mesh'!$B$15+1)*Setup!$B$22</f>
        <v>21.6308122985461</v>
      </c>
      <c r="W842" s="0" t="n">
        <f aca="false">SUMPRODUCT('FD inverse'!$A$21:$BH$21,'FD mesh'!$B$84:$BI$84,$E841:$BL841)+'FD inverse'!$A$21*$C842/Setup!$B$17+INDEX('FD inverse'!$A$21:$BH$21,1,'FD mesh'!$B$15+1)*Setup!$B$22</f>
        <v>21.0537661808981</v>
      </c>
      <c r="X842" s="0" t="n">
        <f aca="false">SUMPRODUCT('FD inverse'!$A$22:$BH$22,'FD mesh'!$B$84:$BI$84,$E841:$BL841)+'FD inverse'!$A$22*$C842/Setup!$B$17+INDEX('FD inverse'!$A$22:$BH$22,1,'FD mesh'!$B$15+1)*Setup!$B$22</f>
        <v>20.4777031753053</v>
      </c>
      <c r="Y842" s="0" t="n">
        <f aca="false">SUMPRODUCT('FD inverse'!$A$23:$BH$23,'FD mesh'!$B$84:$BI$84,$E841:$BL841)+'FD inverse'!$A$23*$C842/Setup!$B$17+INDEX('FD inverse'!$A$23:$BH$23,1,'FD mesh'!$B$15+1)*Setup!$B$22</f>
        <v>19.902599315287</v>
      </c>
      <c r="Z842" s="0" t="n">
        <f aca="false">SUMPRODUCT('FD inverse'!$A$24:$BH$24,'FD mesh'!$B$84:$BI$84,$E841:$BL841)+'FD inverse'!$A$24*$C842/Setup!$B$17+INDEX('FD inverse'!$A$24:$BH$24,1,'FD mesh'!$B$15+1)*Setup!$B$22</f>
        <v>19.3284112697408</v>
      </c>
      <c r="AA842" s="0" t="n">
        <f aca="false">SUMPRODUCT('FD inverse'!$A$25:$BH$25,'FD mesh'!$B$84:$BI$84,$E841:$BL841)+'FD inverse'!$A$25*$C842/Setup!$B$17+INDEX('FD inverse'!$A$25:$BH$25,1,'FD mesh'!$B$15+1)*Setup!$B$22</f>
        <v>18.7550785392354</v>
      </c>
      <c r="AB842" s="0" t="n">
        <f aca="false">SUMPRODUCT('FD inverse'!$A$26:$BH$26,'FD mesh'!$B$84:$BI$84,$E841:$BL841)+'FD inverse'!$A$26*$C842/Setup!$B$17+INDEX('FD inverse'!$A$26:$BH$26,1,'FD mesh'!$B$15+1)*Setup!$B$22</f>
        <v>18.1825256176589</v>
      </c>
      <c r="AC842" s="0" t="n">
        <f aca="false">SUMPRODUCT('FD inverse'!$A$27:$BH$27,'FD mesh'!$B$84:$BI$84,$E841:$BL841)+'FD inverse'!$A$27*$C842/Setup!$B$17+INDEX('FD inverse'!$A$27:$BH$27,1,'FD mesh'!$B$15+1)*Setup!$B$22</f>
        <v>17.6106641214083</v>
      </c>
      <c r="AD842" s="0" t="n">
        <f aca="false">SUMPRODUCT('FD inverse'!$A$28:$BH$28,'FD mesh'!$B$84:$BI$84,$E841:$BL841)+'FD inverse'!$A$28*$C842/Setup!$B$17+INDEX('FD inverse'!$A$28:$BH$28,1,'FD mesh'!$B$15+1)*Setup!$B$22</f>
        <v>17.0393948889121</v>
      </c>
      <c r="AE842" s="0" t="n">
        <f aca="false">SUMPRODUCT('FD inverse'!$A$29:$BH$29,'FD mesh'!$B$84:$BI$84,$E841:$BL841)+'FD inverse'!$A$29*$C842/Setup!$B$17+INDEX('FD inverse'!$A$29:$BH$29,1,'FD mesh'!$B$15+1)*Setup!$B$22</f>
        <v>16.4686100537994</v>
      </c>
      <c r="AF842" s="0" t="n">
        <f aca="false">SUMPRODUCT('FD inverse'!$A$30:$BH$30,'FD mesh'!$B$84:$BI$84,$E841:$BL841)+'FD inverse'!$A$30*$C842/Setup!$B$17+INDEX('FD inverse'!$A$30:$BH$30,1,'FD mesh'!$B$15+1)*Setup!$B$22</f>
        <v>15.898195095461</v>
      </c>
      <c r="AG842" s="0" t="n">
        <f aca="false">SUMPRODUCT('FD inverse'!$A$31:$BH$31,'FD mesh'!$B$84:$BI$84,$E841:$BL841)+'FD inverse'!$A$31*$C842/Setup!$B$17+INDEX('FD inverse'!$A$31:$BH$31,1,'FD mesh'!$B$15+1)*Setup!$B$22</f>
        <v>15.3280308711045</v>
      </c>
      <c r="AH842" s="0" t="n">
        <f aca="false">SUMPRODUCT('FD inverse'!$A$32:$BH$32,'FD mesh'!$B$84:$BI$84,$E841:$BL841)+'FD inverse'!$A$32*$C842/Setup!$B$17+INDEX('FD inverse'!$A$32:$BH$32,1,'FD mesh'!$B$15+1)*Setup!$B$22</f>
        <v>15.3041128142426</v>
      </c>
      <c r="AI842" s="0" t="n">
        <f aca="false">SUMPRODUCT('FD inverse'!$A$33:$BH$33,'FD mesh'!$B$84:$BI$84,$E841:$BL841)+'FD inverse'!$A$33*$C842/Setup!$B$17+INDEX('FD inverse'!$A$33:$BH$33,1,'FD mesh'!$B$15+1)*Setup!$B$22</f>
        <v>15.2804069071398</v>
      </c>
      <c r="AJ842" s="0" t="n">
        <f aca="false">SUMPRODUCT('FD inverse'!$A$34:$BH$34,'FD mesh'!$B$84:$BI$84,$E841:$BL841)+'FD inverse'!$A$34*$C842/Setup!$B$17+INDEX('FD inverse'!$A$34:$BH$34,1,'FD mesh'!$B$15+1)*Setup!$B$22</f>
        <v>15.2569018936582</v>
      </c>
      <c r="AK842" s="0" t="n">
        <f aca="false">SUMPRODUCT('FD inverse'!$A$35:$BH$35,'FD mesh'!$B$84:$BI$84,$E841:$BL841)+'FD inverse'!$A$35*$C842/Setup!$B$17+INDEX('FD inverse'!$A$35:$BH$35,1,'FD mesh'!$B$15+1)*Setup!$B$22</f>
        <v>15.2335852055156</v>
      </c>
      <c r="AL842" s="0" t="n">
        <f aca="false">SUMPRODUCT('FD inverse'!$A$36:$BH$36,'FD mesh'!$B$84:$BI$84,$E841:$BL841)+'FD inverse'!$A$36*$C842/Setup!$B$17+INDEX('FD inverse'!$A$36:$BH$36,1,'FD mesh'!$B$15+1)*Setup!$B$22</f>
        <v>15.2104431532047</v>
      </c>
      <c r="AM842" s="0" t="n">
        <f aca="false">SUMPRODUCT('FD inverse'!$A$37:$BH$37,'FD mesh'!$B$84:$BI$84,$E841:$BL841)+'FD inverse'!$A$37*$C842/Setup!$B$17+INDEX('FD inverse'!$A$37:$BH$37,1,'FD mesh'!$B$15+1)*Setup!$B$22</f>
        <v>15.187461095629</v>
      </c>
      <c r="AN842" s="0" t="n">
        <f aca="false">SUMPRODUCT('FD inverse'!$A$38:$BH$38,'FD mesh'!$B$84:$BI$84,$E841:$BL841)+'FD inverse'!$A$38*$C842/Setup!$B$17+INDEX('FD inverse'!$A$38:$BH$38,1,'FD mesh'!$B$15+1)*Setup!$B$22</f>
        <v>15.1646235900065</v>
      </c>
      <c r="AO842" s="0" t="n">
        <f aca="false">SUMPRODUCT('FD inverse'!$A$39:$BH$39,'FD mesh'!$B$84:$BI$84,$E841:$BL841)+'FD inverse'!$A$39*$C842/Setup!$B$17+INDEX('FD inverse'!$A$39:$BH$39,1,'FD mesh'!$B$15+1)*Setup!$B$22</f>
        <v>15.1419145237048</v>
      </c>
      <c r="AP842" s="0" t="n">
        <f aca="false">SUMPRODUCT('FD inverse'!$A$40:$BH$40,'FD mesh'!$B$84:$BI$84,$E841:$BL841)+'FD inverse'!$A$40*$C842/Setup!$B$17+INDEX('FD inverse'!$A$40:$BH$40,1,'FD mesh'!$B$15+1)*Setup!$B$22</f>
        <v>15.1193172297549</v>
      </c>
      <c r="AQ842" s="0" t="n">
        <f aca="false">SUMPRODUCT('FD inverse'!$A$41:$BH$41,'FD mesh'!$B$84:$BI$84,$E841:$BL841)+'FD inverse'!$A$41*$C842/Setup!$B$17+INDEX('FD inverse'!$A$41:$BH$41,1,'FD mesh'!$B$15+1)*Setup!$B$22</f>
        <v>15.0968145878695</v>
      </c>
      <c r="AR842" s="0" t="n">
        <f aca="false">SUMPRODUCT('FD inverse'!$A$42:$BH$42,'FD mesh'!$B$84:$BI$84,$E841:$BL841)+'FD inverse'!$A$42*$C842/Setup!$B$17+INDEX('FD inverse'!$A$42:$BH$42,1,'FD mesh'!$B$15+1)*Setup!$B$22</f>
        <v>15.0743891128499</v>
      </c>
      <c r="AS842" s="0" t="n">
        <f aca="false">SUMPRODUCT('FD inverse'!$A$43:$BH$43,'FD mesh'!$B$84:$BI$84,$E841:$BL841)+'FD inverse'!$A$43*$C842/Setup!$B$17+INDEX('FD inverse'!$A$43:$BH$43,1,'FD mesh'!$B$15+1)*Setup!$B$22</f>
        <v>0</v>
      </c>
      <c r="AT842" s="0" t="n">
        <f aca="false">SUMPRODUCT('FD inverse'!$A$44:$BH$44,'FD mesh'!$B$84:$BI$84,$E841:$BL841)+'FD inverse'!$A$44*$C842/Setup!$B$17+INDEX('FD inverse'!$A$44:$BH$44,1,'FD mesh'!$B$15+1)*Setup!$B$22</f>
        <v>0</v>
      </c>
      <c r="AU842" s="0" t="n">
        <f aca="false">SUMPRODUCT('FD inverse'!$A$45:$BH$45,'FD mesh'!$B$84:$BI$84,$E841:$BL841)+'FD inverse'!$A$45*$C842/Setup!$B$17+INDEX('FD inverse'!$A$45:$BH$45,1,'FD mesh'!$B$15+1)*Setup!$B$22</f>
        <v>0</v>
      </c>
      <c r="AV842" s="0" t="n">
        <f aca="false">SUMPRODUCT('FD inverse'!$A$46:$BH$46,'FD mesh'!$B$84:$BI$84,$E841:$BL841)+'FD inverse'!$A$46*$C842/Setup!$B$17+INDEX('FD inverse'!$A$46:$BH$46,1,'FD mesh'!$B$15+1)*Setup!$B$22</f>
        <v>0</v>
      </c>
      <c r="AW842" s="0" t="n">
        <f aca="false">SUMPRODUCT('FD inverse'!$A$47:$BH$47,'FD mesh'!$B$84:$BI$84,$E841:$BL841)+'FD inverse'!$A$47*$C842/Setup!$B$17+INDEX('FD inverse'!$A$47:$BH$47,1,'FD mesh'!$B$15+1)*Setup!$B$22</f>
        <v>0</v>
      </c>
      <c r="AX842" s="0" t="n">
        <f aca="false">SUMPRODUCT('FD inverse'!$A$48:$BH$48,'FD mesh'!$B$84:$BI$84,$E841:$BL841)+'FD inverse'!$A$48*$C842/Setup!$B$17+INDEX('FD inverse'!$A$48:$BH$48,1,'FD mesh'!$B$15+1)*Setup!$B$22</f>
        <v>0</v>
      </c>
      <c r="AY842" s="0" t="n">
        <f aca="false">SUMPRODUCT('FD inverse'!$A$49:$BH$49,'FD mesh'!$B$84:$BI$84,$E841:$BL841)+'FD inverse'!$A$49*$C842/Setup!$B$17+INDEX('FD inverse'!$A$49:$BH$49,1,'FD mesh'!$B$15+1)*Setup!$B$22</f>
        <v>0</v>
      </c>
      <c r="AZ842" s="0" t="n">
        <f aca="false">SUMPRODUCT('FD inverse'!$A$50:$BH$50,'FD mesh'!$B$84:$BI$84,$E841:$BL841)+'FD inverse'!$A$50*$C842/Setup!$B$17+INDEX('FD inverse'!$A$50:$BH$50,1,'FD mesh'!$B$15+1)*Setup!$B$22</f>
        <v>0</v>
      </c>
      <c r="BA842" s="0" t="n">
        <f aca="false">SUMPRODUCT('FD inverse'!$A$51:$BH$51,'FD mesh'!$B$84:$BI$84,$E841:$BL841)+'FD inverse'!$A$51*$C842/Setup!$B$17+INDEX('FD inverse'!$A$51:$BH$51,1,'FD mesh'!$B$15+1)*Setup!$B$22</f>
        <v>0</v>
      </c>
      <c r="BB842" s="0" t="n">
        <f aca="false">SUMPRODUCT('FD inverse'!$A$52:$BH$52,'FD mesh'!$B$84:$BI$84,$E841:$BL841)+'FD inverse'!$A$52*$C842/Setup!$B$17+INDEX('FD inverse'!$A$52:$BH$52,1,'FD mesh'!$B$15+1)*Setup!$B$22</f>
        <v>0</v>
      </c>
      <c r="BC842" s="0" t="n">
        <f aca="false">SUMPRODUCT('FD inverse'!$A$53:$BH$53,'FD mesh'!$B$84:$BI$84,$E841:$BL841)+'FD inverse'!$A$53*$C842/Setup!$B$17+INDEX('FD inverse'!$A$53:$BH$53,1,'FD mesh'!$B$15+1)*Setup!$B$22</f>
        <v>0</v>
      </c>
      <c r="BD842" s="0" t="n">
        <f aca="false">SUMPRODUCT('FD inverse'!$A$54:$BH$54,'FD mesh'!$B$84:$BI$84,$E841:$BL841)+'FD inverse'!$A$54*$C842/Setup!$B$17+INDEX('FD inverse'!$A$54:$BH$54,1,'FD mesh'!$B$15+1)*Setup!$B$22</f>
        <v>0</v>
      </c>
      <c r="BE842" s="0" t="n">
        <f aca="false">SUMPRODUCT('FD inverse'!$A$55:$BH$55,'FD mesh'!$B$84:$BI$84,$E841:$BL841)+'FD inverse'!$A$55*$C842/Setup!$B$17+INDEX('FD inverse'!$A$55:$BH$55,1,'FD mesh'!$B$15+1)*Setup!$B$22</f>
        <v>0</v>
      </c>
      <c r="BF842" s="0" t="n">
        <f aca="false">SUMPRODUCT('FD inverse'!$A$56:$BH$56,'FD mesh'!$B$84:$BI$84,$E841:$BL841)+'FD inverse'!$A$56*$C842/Setup!$B$17+INDEX('FD inverse'!$A$56:$BH$56,1,'FD mesh'!$B$15+1)*Setup!$B$22</f>
        <v>0</v>
      </c>
      <c r="BG842" s="0" t="n">
        <f aca="false">SUMPRODUCT('FD inverse'!$A$57:$BH$57,'FD mesh'!$B$84:$BI$84,$E841:$BL841)+'FD inverse'!$A$57*$C842/Setup!$B$17+INDEX('FD inverse'!$A$57:$BH$57,1,'FD mesh'!$B$15+1)*Setup!$B$22</f>
        <v>0</v>
      </c>
      <c r="BH842" s="0" t="n">
        <f aca="false">SUMPRODUCT('FD inverse'!$A$58:$BH$58,'FD mesh'!$B$84:$BI$84,$E841:$BL841)+'FD inverse'!$A$58*$C842/Setup!$B$17+INDEX('FD inverse'!$A$58:$BH$58,1,'FD mesh'!$B$15+1)*Setup!$B$22</f>
        <v>0</v>
      </c>
      <c r="BI842" s="0" t="n">
        <f aca="false">SUMPRODUCT('FD inverse'!$A$59:$BH$59,'FD mesh'!$B$84:$BI$84,$E841:$BL841)+'FD inverse'!$A$59*$C842/Setup!$B$17+INDEX('FD inverse'!$A$59:$BH$59,1,'FD mesh'!$B$15+1)*Setup!$B$22</f>
        <v>0</v>
      </c>
      <c r="BJ842" s="0" t="n">
        <f aca="false">SUMPRODUCT('FD inverse'!$A$60:$BH$60,'FD mesh'!$B$84:$BI$84,$E841:$BL841)+'FD inverse'!$A$60*$C842/Setup!$B$17+INDEX('FD inverse'!$A$60:$BH$60,1,'FD mesh'!$B$15+1)*Setup!$B$22</f>
        <v>0</v>
      </c>
      <c r="BK842" s="0" t="n">
        <f aca="false">SUMPRODUCT('FD inverse'!$A$61:$BH$61,'FD mesh'!$B$84:$BI$84,$E841:$BL841)+'FD inverse'!$A$61*$C842/Setup!$B$17+INDEX('FD inverse'!$A$61:$BH$61,1,'FD mesh'!$B$15+1)*Setup!$B$22</f>
        <v>0</v>
      </c>
      <c r="BL842" s="0" t="n">
        <f aca="false">SUMPRODUCT('FD inverse'!$A$62:$BH$62,'FD mesh'!$B$84:$BI$84,$E841:$BL841)+'FD inverse'!$A$62*$C842/Setup!$B$17+INDEX('FD inverse'!$A$62:$BH$62,1,'FD mesh'!$B$15+1)*Setup!$B$22</f>
        <v>0</v>
      </c>
    </row>
    <row r="843" customFormat="false" ht="15" hidden="false" customHeight="false" outlineLevel="0" collapsed="false">
      <c r="A843" s="0" t="n">
        <v>838</v>
      </c>
      <c r="B843" s="0" t="n">
        <f aca="false">A843*Setup!$B$11/3600</f>
        <v>69.8333333333333</v>
      </c>
      <c r="C843" s="0" t="n">
        <f aca="false">Setup!$B$7+Setup!$B$8*COS(2*PI()*(B843-Setup!$B$9)/24)</f>
        <v>24.1744775494614</v>
      </c>
      <c r="D843" s="0" t="n">
        <f aca="false">(C843-E843)/Setup!$B$17</f>
        <v>-0.449613820069016</v>
      </c>
      <c r="E843" s="0" t="n">
        <f aca="false">SUMPRODUCT('FD inverse'!$A$3:$BH$3,'FD mesh'!$B$84:$BI$84,$E842:$BL842)+'FD inverse'!$A$3*$C843/Setup!$B$17+INDEX('FD inverse'!$A$3:$BH$3,1,'FD mesh'!$B$15+1)*Setup!$B$22</f>
        <v>24.2329273460703</v>
      </c>
      <c r="F843" s="0" t="n">
        <f aca="false">SUMPRODUCT('FD inverse'!$A$4:$BH$4,'FD mesh'!$B$84:$BI$84,$E842:$BL842)+'FD inverse'!$A$4*$C843/Setup!$B$17+INDEX('FD inverse'!$A$4:$BH$4,1,'FD mesh'!$B$15+1)*Setup!$B$22</f>
        <v>24.2350722539194</v>
      </c>
      <c r="G843" s="0" t="n">
        <f aca="false">SUMPRODUCT('FD inverse'!$A$5:$BH$5,'FD mesh'!$B$84:$BI$84,$E842:$BL842)+'FD inverse'!$A$5*$C843/Setup!$B$17+INDEX('FD inverse'!$A$5:$BH$5,1,'FD mesh'!$B$15+1)*Setup!$B$22</f>
        <v>24.2182311420736</v>
      </c>
      <c r="H843" s="0" t="n">
        <f aca="false">SUMPRODUCT('FD inverse'!$A$6:$BH$6,'FD mesh'!$B$84:$BI$84,$E842:$BL842)+'FD inverse'!$A$6*$C843/Setup!$B$17+INDEX('FD inverse'!$A$6:$BH$6,1,'FD mesh'!$B$15+1)*Setup!$B$22</f>
        <v>24.1355081511662</v>
      </c>
      <c r="I843" s="0" t="n">
        <f aca="false">SUMPRODUCT('FD inverse'!$A$7:$BH$7,'FD mesh'!$B$84:$BI$84,$E842:$BL842)+'FD inverse'!$A$7*$C843/Setup!$B$17+INDEX('FD inverse'!$A$7:$BH$7,1,'FD mesh'!$B$15+1)*Setup!$B$22</f>
        <v>24.1253714944519</v>
      </c>
      <c r="J843" s="0" t="n">
        <f aca="false">SUMPRODUCT('FD inverse'!$A$8:$BH$8,'FD mesh'!$B$84:$BI$84,$E842:$BL842)+'FD inverse'!$A$8*$C843/Setup!$B$17+INDEX('FD inverse'!$A$8:$BH$8,1,'FD mesh'!$B$15+1)*Setup!$B$22</f>
        <v>24.1109077611064</v>
      </c>
      <c r="K843" s="0" t="n">
        <f aca="false">SUMPRODUCT('FD inverse'!$A$9:$BH$9,'FD mesh'!$B$84:$BI$84,$E842:$BL842)+'FD inverse'!$A$9*$C843/Setup!$B$17+INDEX('FD inverse'!$A$9:$BH$9,1,'FD mesh'!$B$15+1)*Setup!$B$22</f>
        <v>24.0932845392377</v>
      </c>
      <c r="L843" s="0" t="n">
        <f aca="false">SUMPRODUCT('FD inverse'!$A$10:$BH$10,'FD mesh'!$B$84:$BI$84,$E842:$BL842)+'FD inverse'!$A$10*$C843/Setup!$B$17+INDEX('FD inverse'!$A$10:$BH$10,1,'FD mesh'!$B$15+1)*Setup!$B$22</f>
        <v>24.0735314157522</v>
      </c>
      <c r="M843" s="0" t="n">
        <f aca="false">SUMPRODUCT('FD inverse'!$A$11:$BH$11,'FD mesh'!$B$84:$BI$84,$E842:$BL842)+'FD inverse'!$A$11*$C843/Setup!$B$17+INDEX('FD inverse'!$A$11:$BH$11,1,'FD mesh'!$B$15+1)*Setup!$B$22</f>
        <v>24.0525399414405</v>
      </c>
      <c r="N843" s="0" t="n">
        <f aca="false">SUMPRODUCT('FD inverse'!$A$12:$BH$12,'FD mesh'!$B$84:$BI$84,$E842:$BL842)+'FD inverse'!$A$12*$C843/Setup!$B$17+INDEX('FD inverse'!$A$12:$BH$12,1,'FD mesh'!$B$15+1)*Setup!$B$22</f>
        <v>24.0310639819255</v>
      </c>
      <c r="O843" s="0" t="n">
        <f aca="false">SUMPRODUCT('FD inverse'!$A$13:$BH$13,'FD mesh'!$B$84:$BI$84,$E842:$BL842)+'FD inverse'!$A$13*$C843/Setup!$B$17+INDEX('FD inverse'!$A$13:$BH$13,1,'FD mesh'!$B$15+1)*Setup!$B$22</f>
        <v>24.0097203081741</v>
      </c>
      <c r="P843" s="0" t="n">
        <f aca="false">SUMPRODUCT('FD inverse'!$A$14:$BH$14,'FD mesh'!$B$84:$BI$84,$E842:$BL842)+'FD inverse'!$A$14*$C843/Setup!$B$17+INDEX('FD inverse'!$A$14:$BH$14,1,'FD mesh'!$B$15+1)*Setup!$B$22</f>
        <v>23.9889893029364</v>
      </c>
      <c r="Q843" s="0" t="n">
        <f aca="false">SUMPRODUCT('FD inverse'!$A$15:$BH$15,'FD mesh'!$B$84:$BI$84,$E842:$BL842)+'FD inverse'!$A$15*$C843/Setup!$B$17+INDEX('FD inverse'!$A$15:$BH$15,1,'FD mesh'!$B$15+1)*Setup!$B$22</f>
        <v>23.969215682002</v>
      </c>
      <c r="R843" s="0" t="n">
        <f aca="false">SUMPRODUCT('FD inverse'!$A$16:$BH$16,'FD mesh'!$B$84:$BI$84,$E842:$BL842)+'FD inverse'!$A$16*$C843/Setup!$B$17+INDEX('FD inverse'!$A$16:$BH$16,1,'FD mesh'!$B$15+1)*Setup!$B$22</f>
        <v>23.9506091515436</v>
      </c>
      <c r="S843" s="0" t="n">
        <f aca="false">SUMPRODUCT('FD inverse'!$A$17:$BH$17,'FD mesh'!$B$84:$BI$84,$E842:$BL842)+'FD inverse'!$A$17*$C843/Setup!$B$17+INDEX('FD inverse'!$A$17:$BH$17,1,'FD mesh'!$B$15+1)*Setup!$B$22</f>
        <v>23.3702485281073</v>
      </c>
      <c r="T843" s="0" t="n">
        <f aca="false">SUMPRODUCT('FD inverse'!$A$18:$BH$18,'FD mesh'!$B$84:$BI$84,$E842:$BL842)+'FD inverse'!$A$18*$C843/Setup!$B$17+INDEX('FD inverse'!$A$18:$BH$18,1,'FD mesh'!$B$15+1)*Setup!$B$22</f>
        <v>22.7906227795019</v>
      </c>
      <c r="U843" s="0" t="n">
        <f aca="false">SUMPRODUCT('FD inverse'!$A$19:$BH$19,'FD mesh'!$B$84:$BI$84,$E842:$BL842)+'FD inverse'!$A$19*$C843/Setup!$B$17+INDEX('FD inverse'!$A$19:$BH$19,1,'FD mesh'!$B$15+1)*Setup!$B$22</f>
        <v>22.2118161157603</v>
      </c>
      <c r="V843" s="0" t="n">
        <f aca="false">SUMPRODUCT('FD inverse'!$A$20:$BH$20,'FD mesh'!$B$84:$BI$84,$E842:$BL842)+'FD inverse'!$A$20*$C843/Setup!$B$17+INDEX('FD inverse'!$A$20:$BH$20,1,'FD mesh'!$B$15+1)*Setup!$B$22</f>
        <v>21.633884133339</v>
      </c>
      <c r="W843" s="0" t="n">
        <f aca="false">SUMPRODUCT('FD inverse'!$A$21:$BH$21,'FD mesh'!$B$84:$BI$84,$E842:$BL842)+'FD inverse'!$A$21*$C843/Setup!$B$17+INDEX('FD inverse'!$A$21:$BH$21,1,'FD mesh'!$B$15+1)*Setup!$B$22</f>
        <v>21.0568561480139</v>
      </c>
      <c r="X843" s="0" t="n">
        <f aca="false">SUMPRODUCT('FD inverse'!$A$22:$BH$22,'FD mesh'!$B$84:$BI$84,$E842:$BL842)+'FD inverse'!$A$22*$C843/Setup!$B$17+INDEX('FD inverse'!$A$22:$BH$22,1,'FD mesh'!$B$15+1)*Setup!$B$22</f>
        <v>20.4807374958685</v>
      </c>
      <c r="Y843" s="0" t="n">
        <f aca="false">SUMPRODUCT('FD inverse'!$A$23:$BH$23,'FD mesh'!$B$84:$BI$84,$E842:$BL842)+'FD inverse'!$A$23*$C843/Setup!$B$17+INDEX('FD inverse'!$A$23:$BH$23,1,'FD mesh'!$B$15+1)*Setup!$B$22</f>
        <v>19.9055118009175</v>
      </c>
      <c r="Z843" s="0" t="n">
        <f aca="false">SUMPRODUCT('FD inverse'!$A$24:$BH$24,'FD mesh'!$B$84:$BI$84,$E842:$BL842)+'FD inverse'!$A$24*$C843/Setup!$B$17+INDEX('FD inverse'!$A$24:$BH$24,1,'FD mesh'!$B$15+1)*Setup!$B$22</f>
        <v>19.3311432088806</v>
      </c>
      <c r="AA843" s="0" t="n">
        <f aca="false">SUMPRODUCT('FD inverse'!$A$25:$BH$25,'FD mesh'!$B$84:$BI$84,$E842:$BL842)+'FD inverse'!$A$25*$C843/Setup!$B$17+INDEX('FD inverse'!$A$25:$BH$25,1,'FD mesh'!$B$15+1)*Setup!$B$22</f>
        <v>18.7575785875049</v>
      </c>
      <c r="AB843" s="0" t="n">
        <f aca="false">SUMPRODUCT('FD inverse'!$A$26:$BH$26,'FD mesh'!$B$84:$BI$84,$E842:$BL842)+'FD inverse'!$A$26*$C843/Setup!$B$17+INDEX('FD inverse'!$A$26:$BH$26,1,'FD mesh'!$B$15+1)*Setup!$B$22</f>
        <v>18.1847496946199</v>
      </c>
      <c r="AC843" s="0" t="n">
        <f aca="false">SUMPRODUCT('FD inverse'!$A$27:$BH$27,'FD mesh'!$B$84:$BI$84,$E842:$BL842)+'FD inverse'!$A$27*$C843/Setup!$B$17+INDEX('FD inverse'!$A$27:$BH$27,1,'FD mesh'!$B$15+1)*Setup!$B$22</f>
        <v>17.6125753158121</v>
      </c>
      <c r="AD843" s="0" t="n">
        <f aca="false">SUMPRODUCT('FD inverse'!$A$28:$BH$28,'FD mesh'!$B$84:$BI$84,$E842:$BL842)+'FD inverse'!$A$28*$C843/Setup!$B$17+INDEX('FD inverse'!$A$28:$BH$28,1,'FD mesh'!$B$15+1)*Setup!$B$22</f>
        <v>17.0409633742145</v>
      </c>
      <c r="AE843" s="0" t="n">
        <f aca="false">SUMPRODUCT('FD inverse'!$A$29:$BH$29,'FD mesh'!$B$84:$BI$84,$E842:$BL842)+'FD inverse'!$A$29*$C843/Setup!$B$17+INDEX('FD inverse'!$A$29:$BH$29,1,'FD mesh'!$B$15+1)*Setup!$B$22</f>
        <v>16.4698130154344</v>
      </c>
      <c r="AF843" s="0" t="n">
        <f aca="false">SUMPRODUCT('FD inverse'!$A$30:$BH$30,'FD mesh'!$B$84:$BI$84,$E842:$BL842)+'FD inverse'!$A$30*$C843/Setup!$B$17+INDEX('FD inverse'!$A$30:$BH$30,1,'FD mesh'!$B$15+1)*Setup!$B$22</f>
        <v>15.8990166710784</v>
      </c>
      <c r="AG843" s="0" t="n">
        <f aca="false">SUMPRODUCT('FD inverse'!$A$31:$BH$31,'FD mesh'!$B$84:$BI$84,$E842:$BL842)+'FD inverse'!$A$31*$C843/Setup!$B$17+INDEX('FD inverse'!$A$31:$BH$31,1,'FD mesh'!$B$15+1)*Setup!$B$22</f>
        <v>15.3284621046897</v>
      </c>
      <c r="AH843" s="0" t="n">
        <f aca="false">SUMPRODUCT('FD inverse'!$A$32:$BH$32,'FD mesh'!$B$84:$BI$84,$E842:$BL842)+'FD inverse'!$A$32*$C843/Setup!$B$17+INDEX('FD inverse'!$A$32:$BH$32,1,'FD mesh'!$B$15+1)*Setup!$B$22</f>
        <v>15.3045257616651</v>
      </c>
      <c r="AI843" s="0" t="n">
        <f aca="false">SUMPRODUCT('FD inverse'!$A$33:$BH$33,'FD mesh'!$B$84:$BI$84,$E842:$BL842)+'FD inverse'!$A$33*$C843/Setup!$B$17+INDEX('FD inverse'!$A$33:$BH$33,1,'FD mesh'!$B$15+1)*Setup!$B$22</f>
        <v>15.2807984621372</v>
      </c>
      <c r="AJ843" s="0" t="n">
        <f aca="false">SUMPRODUCT('FD inverse'!$A$34:$BH$34,'FD mesh'!$B$84:$BI$84,$E842:$BL842)+'FD inverse'!$A$34*$C843/Setup!$B$17+INDEX('FD inverse'!$A$34:$BH$34,1,'FD mesh'!$B$15+1)*Setup!$B$22</f>
        <v>15.2572693767677</v>
      </c>
      <c r="AK843" s="0" t="n">
        <f aca="false">SUMPRODUCT('FD inverse'!$A$35:$BH$35,'FD mesh'!$B$84:$BI$84,$E842:$BL842)+'FD inverse'!$A$35*$C843/Setup!$B$17+INDEX('FD inverse'!$A$35:$BH$35,1,'FD mesh'!$B$15+1)*Setup!$B$22</f>
        <v>15.2339263198125</v>
      </c>
      <c r="AL843" s="0" t="n">
        <f aca="false">SUMPRODUCT('FD inverse'!$A$36:$BH$36,'FD mesh'!$B$84:$BI$84,$E842:$BL842)+'FD inverse'!$A$36*$C843/Setup!$B$17+INDEX('FD inverse'!$A$36:$BH$36,1,'FD mesh'!$B$15+1)*Setup!$B$22</f>
        <v>15.2107559427715</v>
      </c>
      <c r="AM843" s="0" t="n">
        <f aca="false">SUMPRODUCT('FD inverse'!$A$37:$BH$37,'FD mesh'!$B$84:$BI$84,$E842:$BL842)+'FD inverse'!$A$37*$C843/Setup!$B$17+INDEX('FD inverse'!$A$37:$BH$37,1,'FD mesh'!$B$15+1)*Setup!$B$22</f>
        <v>15.1877439070136</v>
      </c>
      <c r="AN843" s="0" t="n">
        <f aca="false">SUMPRODUCT('FD inverse'!$A$38:$BH$38,'FD mesh'!$B$84:$BI$84,$E842:$BL842)+'FD inverse'!$A$38*$C843/Setup!$B$17+INDEX('FD inverse'!$A$38:$BH$38,1,'FD mesh'!$B$15+1)*Setup!$B$22</f>
        <v>15.1648750368928</v>
      </c>
      <c r="AO843" s="0" t="n">
        <f aca="false">SUMPRODUCT('FD inverse'!$A$39:$BH$39,'FD mesh'!$B$84:$BI$84,$E842:$BL842)+'FD inverse'!$A$39*$C843/Setup!$B$17+INDEX('FD inverse'!$A$39:$BH$39,1,'FD mesh'!$B$15+1)*Setup!$B$22</f>
        <v>15.1421334549774</v>
      </c>
      <c r="AP843" s="0" t="n">
        <f aca="false">SUMPRODUCT('FD inverse'!$A$40:$BH$40,'FD mesh'!$B$84:$BI$84,$E842:$BL842)+'FD inverse'!$A$40*$C843/Setup!$B$17+INDEX('FD inverse'!$A$40:$BH$40,1,'FD mesh'!$B$15+1)*Setup!$B$22</f>
        <v>15.1195027011148</v>
      </c>
      <c r="AQ843" s="0" t="n">
        <f aca="false">SUMPRODUCT('FD inverse'!$A$41:$BH$41,'FD mesh'!$B$84:$BI$84,$E842:$BL842)+'FD inverse'!$A$41*$C843/Setup!$B$17+INDEX('FD inverse'!$A$41:$BH$41,1,'FD mesh'!$B$15+1)*Setup!$B$22</f>
        <v>15.0969658371267</v>
      </c>
      <c r="AR843" s="0" t="n">
        <f aca="false">SUMPRODUCT('FD inverse'!$A$42:$BH$42,'FD mesh'!$B$84:$BI$84,$E842:$BL842)+'FD inverse'!$A$42*$C843/Setup!$B$17+INDEX('FD inverse'!$A$42:$BH$42,1,'FD mesh'!$B$15+1)*Setup!$B$22</f>
        <v>15.0745055389964</v>
      </c>
      <c r="AS843" s="0" t="n">
        <f aca="false">SUMPRODUCT('FD inverse'!$A$43:$BH$43,'FD mesh'!$B$84:$BI$84,$E842:$BL842)+'FD inverse'!$A$43*$C843/Setup!$B$17+INDEX('FD inverse'!$A$43:$BH$43,1,'FD mesh'!$B$15+1)*Setup!$B$22</f>
        <v>0</v>
      </c>
      <c r="AT843" s="0" t="n">
        <f aca="false">SUMPRODUCT('FD inverse'!$A$44:$BH$44,'FD mesh'!$B$84:$BI$84,$E842:$BL842)+'FD inverse'!$A$44*$C843/Setup!$B$17+INDEX('FD inverse'!$A$44:$BH$44,1,'FD mesh'!$B$15+1)*Setup!$B$22</f>
        <v>0</v>
      </c>
      <c r="AU843" s="0" t="n">
        <f aca="false">SUMPRODUCT('FD inverse'!$A$45:$BH$45,'FD mesh'!$B$84:$BI$84,$E842:$BL842)+'FD inverse'!$A$45*$C843/Setup!$B$17+INDEX('FD inverse'!$A$45:$BH$45,1,'FD mesh'!$B$15+1)*Setup!$B$22</f>
        <v>0</v>
      </c>
      <c r="AV843" s="0" t="n">
        <f aca="false">SUMPRODUCT('FD inverse'!$A$46:$BH$46,'FD mesh'!$B$84:$BI$84,$E842:$BL842)+'FD inverse'!$A$46*$C843/Setup!$B$17+INDEX('FD inverse'!$A$46:$BH$46,1,'FD mesh'!$B$15+1)*Setup!$B$22</f>
        <v>0</v>
      </c>
      <c r="AW843" s="0" t="n">
        <f aca="false">SUMPRODUCT('FD inverse'!$A$47:$BH$47,'FD mesh'!$B$84:$BI$84,$E842:$BL842)+'FD inverse'!$A$47*$C843/Setup!$B$17+INDEX('FD inverse'!$A$47:$BH$47,1,'FD mesh'!$B$15+1)*Setup!$B$22</f>
        <v>0</v>
      </c>
      <c r="AX843" s="0" t="n">
        <f aca="false">SUMPRODUCT('FD inverse'!$A$48:$BH$48,'FD mesh'!$B$84:$BI$84,$E842:$BL842)+'FD inverse'!$A$48*$C843/Setup!$B$17+INDEX('FD inverse'!$A$48:$BH$48,1,'FD mesh'!$B$15+1)*Setup!$B$22</f>
        <v>0</v>
      </c>
      <c r="AY843" s="0" t="n">
        <f aca="false">SUMPRODUCT('FD inverse'!$A$49:$BH$49,'FD mesh'!$B$84:$BI$84,$E842:$BL842)+'FD inverse'!$A$49*$C843/Setup!$B$17+INDEX('FD inverse'!$A$49:$BH$49,1,'FD mesh'!$B$15+1)*Setup!$B$22</f>
        <v>0</v>
      </c>
      <c r="AZ843" s="0" t="n">
        <f aca="false">SUMPRODUCT('FD inverse'!$A$50:$BH$50,'FD mesh'!$B$84:$BI$84,$E842:$BL842)+'FD inverse'!$A$50*$C843/Setup!$B$17+INDEX('FD inverse'!$A$50:$BH$50,1,'FD mesh'!$B$15+1)*Setup!$B$22</f>
        <v>0</v>
      </c>
      <c r="BA843" s="0" t="n">
        <f aca="false">SUMPRODUCT('FD inverse'!$A$51:$BH$51,'FD mesh'!$B$84:$BI$84,$E842:$BL842)+'FD inverse'!$A$51*$C843/Setup!$B$17+INDEX('FD inverse'!$A$51:$BH$51,1,'FD mesh'!$B$15+1)*Setup!$B$22</f>
        <v>0</v>
      </c>
      <c r="BB843" s="0" t="n">
        <f aca="false">SUMPRODUCT('FD inverse'!$A$52:$BH$52,'FD mesh'!$B$84:$BI$84,$E842:$BL842)+'FD inverse'!$A$52*$C843/Setup!$B$17+INDEX('FD inverse'!$A$52:$BH$52,1,'FD mesh'!$B$15+1)*Setup!$B$22</f>
        <v>0</v>
      </c>
      <c r="BC843" s="0" t="n">
        <f aca="false">SUMPRODUCT('FD inverse'!$A$53:$BH$53,'FD mesh'!$B$84:$BI$84,$E842:$BL842)+'FD inverse'!$A$53*$C843/Setup!$B$17+INDEX('FD inverse'!$A$53:$BH$53,1,'FD mesh'!$B$15+1)*Setup!$B$22</f>
        <v>0</v>
      </c>
      <c r="BD843" s="0" t="n">
        <f aca="false">SUMPRODUCT('FD inverse'!$A$54:$BH$54,'FD mesh'!$B$84:$BI$84,$E842:$BL842)+'FD inverse'!$A$54*$C843/Setup!$B$17+INDEX('FD inverse'!$A$54:$BH$54,1,'FD mesh'!$B$15+1)*Setup!$B$22</f>
        <v>0</v>
      </c>
      <c r="BE843" s="0" t="n">
        <f aca="false">SUMPRODUCT('FD inverse'!$A$55:$BH$55,'FD mesh'!$B$84:$BI$84,$E842:$BL842)+'FD inverse'!$A$55*$C843/Setup!$B$17+INDEX('FD inverse'!$A$55:$BH$55,1,'FD mesh'!$B$15+1)*Setup!$B$22</f>
        <v>0</v>
      </c>
      <c r="BF843" s="0" t="n">
        <f aca="false">SUMPRODUCT('FD inverse'!$A$56:$BH$56,'FD mesh'!$B$84:$BI$84,$E842:$BL842)+'FD inverse'!$A$56*$C843/Setup!$B$17+INDEX('FD inverse'!$A$56:$BH$56,1,'FD mesh'!$B$15+1)*Setup!$B$22</f>
        <v>0</v>
      </c>
      <c r="BG843" s="0" t="n">
        <f aca="false">SUMPRODUCT('FD inverse'!$A$57:$BH$57,'FD mesh'!$B$84:$BI$84,$E842:$BL842)+'FD inverse'!$A$57*$C843/Setup!$B$17+INDEX('FD inverse'!$A$57:$BH$57,1,'FD mesh'!$B$15+1)*Setup!$B$22</f>
        <v>0</v>
      </c>
      <c r="BH843" s="0" t="n">
        <f aca="false">SUMPRODUCT('FD inverse'!$A$58:$BH$58,'FD mesh'!$B$84:$BI$84,$E842:$BL842)+'FD inverse'!$A$58*$C843/Setup!$B$17+INDEX('FD inverse'!$A$58:$BH$58,1,'FD mesh'!$B$15+1)*Setup!$B$22</f>
        <v>0</v>
      </c>
      <c r="BI843" s="0" t="n">
        <f aca="false">SUMPRODUCT('FD inverse'!$A$59:$BH$59,'FD mesh'!$B$84:$BI$84,$E842:$BL842)+'FD inverse'!$A$59*$C843/Setup!$B$17+INDEX('FD inverse'!$A$59:$BH$59,1,'FD mesh'!$B$15+1)*Setup!$B$22</f>
        <v>0</v>
      </c>
      <c r="BJ843" s="0" t="n">
        <f aca="false">SUMPRODUCT('FD inverse'!$A$60:$BH$60,'FD mesh'!$B$84:$BI$84,$E842:$BL842)+'FD inverse'!$A$60*$C843/Setup!$B$17+INDEX('FD inverse'!$A$60:$BH$60,1,'FD mesh'!$B$15+1)*Setup!$B$22</f>
        <v>0</v>
      </c>
      <c r="BK843" s="0" t="n">
        <f aca="false">SUMPRODUCT('FD inverse'!$A$61:$BH$61,'FD mesh'!$B$84:$BI$84,$E842:$BL842)+'FD inverse'!$A$61*$C843/Setup!$B$17+INDEX('FD inverse'!$A$61:$BH$61,1,'FD mesh'!$B$15+1)*Setup!$B$22</f>
        <v>0</v>
      </c>
      <c r="BL843" s="0" t="n">
        <f aca="false">SUMPRODUCT('FD inverse'!$A$62:$BH$62,'FD mesh'!$B$84:$BI$84,$E842:$BL842)+'FD inverse'!$A$62*$C843/Setup!$B$17+INDEX('FD inverse'!$A$62:$BH$62,1,'FD mesh'!$B$15+1)*Setup!$B$22</f>
        <v>0</v>
      </c>
    </row>
    <row r="844" customFormat="false" ht="15" hidden="false" customHeight="false" outlineLevel="0" collapsed="false">
      <c r="A844" s="0" t="n">
        <v>839</v>
      </c>
      <c r="B844" s="0" t="n">
        <f aca="false">A844*Setup!$B$11/3600</f>
        <v>69.9166666666667</v>
      </c>
      <c r="C844" s="0" t="n">
        <f aca="false">Setup!$B$7+Setup!$B$8*COS(2*PI()*(B844-Setup!$B$9)/24)</f>
        <v>24.0872595401382</v>
      </c>
      <c r="D844" s="0" t="n">
        <f aca="false">(C844-E844)/Setup!$B$17</f>
        <v>-0.720266628092667</v>
      </c>
      <c r="E844" s="0" t="n">
        <f aca="false">SUMPRODUCT('FD inverse'!$A$3:$BH$3,'FD mesh'!$B$84:$BI$84,$E843:$BL843)+'FD inverse'!$A$3*$C844/Setup!$B$17+INDEX('FD inverse'!$A$3:$BH$3,1,'FD mesh'!$B$15+1)*Setup!$B$22</f>
        <v>24.1808942017903</v>
      </c>
      <c r="F844" s="0" t="n">
        <f aca="false">SUMPRODUCT('FD inverse'!$A$4:$BH$4,'FD mesh'!$B$84:$BI$84,$E843:$BL843)+'FD inverse'!$A$4*$C844/Setup!$B$17+INDEX('FD inverse'!$A$4:$BH$4,1,'FD mesh'!$B$15+1)*Setup!$B$22</f>
        <v>24.1910387935874</v>
      </c>
      <c r="G844" s="0" t="n">
        <f aca="false">SUMPRODUCT('FD inverse'!$A$5:$BH$5,'FD mesh'!$B$84:$BI$84,$E843:$BL843)+'FD inverse'!$A$5*$C844/Setup!$B$17+INDEX('FD inverse'!$A$5:$BH$5,1,'FD mesh'!$B$15+1)*Setup!$B$22</f>
        <v>24.1820716404488</v>
      </c>
      <c r="H844" s="0" t="n">
        <f aca="false">SUMPRODUCT('FD inverse'!$A$6:$BH$6,'FD mesh'!$B$84:$BI$84,$E843:$BL843)+'FD inverse'!$A$6*$C844/Setup!$B$17+INDEX('FD inverse'!$A$6:$BH$6,1,'FD mesh'!$B$15+1)*Setup!$B$22</f>
        <v>24.125575702635</v>
      </c>
      <c r="I844" s="0" t="n">
        <f aca="false">SUMPRODUCT('FD inverse'!$A$7:$BH$7,'FD mesh'!$B$84:$BI$84,$E843:$BL843)+'FD inverse'!$A$7*$C844/Setup!$B$17+INDEX('FD inverse'!$A$7:$BH$7,1,'FD mesh'!$B$15+1)*Setup!$B$22</f>
        <v>24.1176461363001</v>
      </c>
      <c r="J844" s="0" t="n">
        <f aca="false">SUMPRODUCT('FD inverse'!$A$8:$BH$8,'FD mesh'!$B$84:$BI$84,$E843:$BL843)+'FD inverse'!$A$8*$C844/Setup!$B$17+INDEX('FD inverse'!$A$8:$BH$8,1,'FD mesh'!$B$15+1)*Setup!$B$22</f>
        <v>24.1051588365423</v>
      </c>
      <c r="K844" s="0" t="n">
        <f aca="false">SUMPRODUCT('FD inverse'!$A$9:$BH$9,'FD mesh'!$B$84:$BI$84,$E843:$BL843)+'FD inverse'!$A$9*$C844/Setup!$B$17+INDEX('FD inverse'!$A$9:$BH$9,1,'FD mesh'!$B$15+1)*Setup!$B$22</f>
        <v>24.0892798408763</v>
      </c>
      <c r="L844" s="0" t="n">
        <f aca="false">SUMPRODUCT('FD inverse'!$A$10:$BH$10,'FD mesh'!$B$84:$BI$84,$E843:$BL843)+'FD inverse'!$A$10*$C844/Setup!$B$17+INDEX('FD inverse'!$A$10:$BH$10,1,'FD mesh'!$B$15+1)*Setup!$B$22</f>
        <v>24.0710381913099</v>
      </c>
      <c r="M844" s="0" t="n">
        <f aca="false">SUMPRODUCT('FD inverse'!$A$11:$BH$11,'FD mesh'!$B$84:$BI$84,$E843:$BL843)+'FD inverse'!$A$11*$C844/Setup!$B$17+INDEX('FD inverse'!$A$11:$BH$11,1,'FD mesh'!$B$15+1)*Setup!$B$22</f>
        <v>24.051325612869</v>
      </c>
      <c r="N844" s="0" t="n">
        <f aca="false">SUMPRODUCT('FD inverse'!$A$12:$BH$12,'FD mesh'!$B$84:$BI$84,$E843:$BL843)+'FD inverse'!$A$12*$C844/Setup!$B$17+INDEX('FD inverse'!$A$12:$BH$12,1,'FD mesh'!$B$15+1)*Setup!$B$22</f>
        <v>24.0308966163919</v>
      </c>
      <c r="O844" s="0" t="n">
        <f aca="false">SUMPRODUCT('FD inverse'!$A$13:$BH$13,'FD mesh'!$B$84:$BI$84,$E843:$BL843)+'FD inverse'!$A$13*$C844/Setup!$B$17+INDEX('FD inverse'!$A$13:$BH$13,1,'FD mesh'!$B$15+1)*Setup!$B$22</f>
        <v>24.0103688791869</v>
      </c>
      <c r="P844" s="0" t="n">
        <f aca="false">SUMPRODUCT('FD inverse'!$A$14:$BH$14,'FD mesh'!$B$84:$BI$84,$E843:$BL843)+'FD inverse'!$A$14*$C844/Setup!$B$17+INDEX('FD inverse'!$A$14:$BH$14,1,'FD mesh'!$B$15+1)*Setup!$B$22</f>
        <v>23.9902237797476</v>
      </c>
      <c r="Q844" s="0" t="n">
        <f aca="false">SUMPRODUCT('FD inverse'!$A$15:$BH$15,'FD mesh'!$B$84:$BI$84,$E843:$BL843)+'FD inverse'!$A$15*$C844/Setup!$B$17+INDEX('FD inverse'!$A$15:$BH$15,1,'FD mesh'!$B$15+1)*Setup!$B$22</f>
        <v>23.9708069852116</v>
      </c>
      <c r="R844" s="0" t="n">
        <f aca="false">SUMPRODUCT('FD inverse'!$A$16:$BH$16,'FD mesh'!$B$84:$BI$84,$E843:$BL843)+'FD inverse'!$A$16*$C844/Setup!$B$17+INDEX('FD inverse'!$A$16:$BH$16,1,'FD mesh'!$B$15+1)*Setup!$B$22</f>
        <v>23.9523290126281</v>
      </c>
      <c r="S844" s="0" t="n">
        <f aca="false">SUMPRODUCT('FD inverse'!$A$17:$BH$17,'FD mesh'!$B$84:$BI$84,$E843:$BL843)+'FD inverse'!$A$17*$C844/Setup!$B$17+INDEX('FD inverse'!$A$17:$BH$17,1,'FD mesh'!$B$15+1)*Setup!$B$22</f>
        <v>23.3723871638695</v>
      </c>
      <c r="T844" s="0" t="n">
        <f aca="false">SUMPRODUCT('FD inverse'!$A$18:$BH$18,'FD mesh'!$B$84:$BI$84,$E843:$BL843)+'FD inverse'!$A$18*$C844/Setup!$B$17+INDEX('FD inverse'!$A$18:$BH$18,1,'FD mesh'!$B$15+1)*Setup!$B$22</f>
        <v>22.7930746850637</v>
      </c>
      <c r="U844" s="0" t="n">
        <f aca="false">SUMPRODUCT('FD inverse'!$A$19:$BH$19,'FD mesh'!$B$84:$BI$84,$E843:$BL843)+'FD inverse'!$A$19*$C844/Setup!$B$17+INDEX('FD inverse'!$A$19:$BH$19,1,'FD mesh'!$B$15+1)*Setup!$B$22</f>
        <v>22.2144837670375</v>
      </c>
      <c r="V844" s="0" t="n">
        <f aca="false">SUMPRODUCT('FD inverse'!$A$20:$BH$20,'FD mesh'!$B$84:$BI$84,$E843:$BL843)+'FD inverse'!$A$20*$C844/Setup!$B$17+INDEX('FD inverse'!$A$20:$BH$20,1,'FD mesh'!$B$15+1)*Setup!$B$22</f>
        <v>21.636677900673</v>
      </c>
      <c r="W844" s="0" t="n">
        <f aca="false">SUMPRODUCT('FD inverse'!$A$21:$BH$21,'FD mesh'!$B$84:$BI$84,$E843:$BL843)+'FD inverse'!$A$21*$C844/Setup!$B$17+INDEX('FD inverse'!$A$21:$BH$21,1,'FD mesh'!$B$15+1)*Setup!$B$22</f>
        <v>21.0596942001238</v>
      </c>
      <c r="X844" s="0" t="n">
        <f aca="false">SUMPRODUCT('FD inverse'!$A$22:$BH$22,'FD mesh'!$B$84:$BI$84,$E843:$BL843)+'FD inverse'!$A$22*$C844/Setup!$B$17+INDEX('FD inverse'!$A$22:$BH$22,1,'FD mesh'!$B$15+1)*Setup!$B$22</f>
        <v>20.483545697767</v>
      </c>
      <c r="Y844" s="0" t="n">
        <f aca="false">SUMPRODUCT('FD inverse'!$A$23:$BH$23,'FD mesh'!$B$84:$BI$84,$E843:$BL843)+'FD inverse'!$A$23*$C844/Setup!$B$17+INDEX('FD inverse'!$A$23:$BH$23,1,'FD mesh'!$B$15+1)*Setup!$B$22</f>
        <v>19.9082236091118</v>
      </c>
      <c r="Z844" s="0" t="n">
        <f aca="false">SUMPRODUCT('FD inverse'!$A$24:$BH$24,'FD mesh'!$B$84:$BI$84,$E843:$BL843)+'FD inverse'!$A$24*$C844/Setup!$B$17+INDEX('FD inverse'!$A$24:$BH$24,1,'FD mesh'!$B$15+1)*Setup!$B$22</f>
        <v>19.333699566868</v>
      </c>
      <c r="AA844" s="0" t="n">
        <f aca="false">SUMPRODUCT('FD inverse'!$A$25:$BH$25,'FD mesh'!$B$84:$BI$84,$E843:$BL843)+'FD inverse'!$A$25*$C844/Setup!$B$17+INDEX('FD inverse'!$A$25:$BH$25,1,'FD mesh'!$B$15+1)*Setup!$B$22</f>
        <v>18.7599278242605</v>
      </c>
      <c r="AB844" s="0" t="n">
        <f aca="false">SUMPRODUCT('FD inverse'!$A$26:$BH$26,'FD mesh'!$B$84:$BI$84,$E843:$BL843)+'FD inverse'!$A$26*$C844/Setup!$B$17+INDEX('FD inverse'!$A$26:$BH$26,1,'FD mesh'!$B$15+1)*Setup!$B$22</f>
        <v>18.1868474284697</v>
      </c>
      <c r="AC844" s="0" t="n">
        <f aca="false">SUMPRODUCT('FD inverse'!$A$27:$BH$27,'FD mesh'!$B$84:$BI$84,$E843:$BL843)+'FD inverse'!$A$27*$C844/Setup!$B$17+INDEX('FD inverse'!$A$27:$BH$27,1,'FD mesh'!$B$15+1)*Setup!$B$22</f>
        <v>17.6143843657832</v>
      </c>
      <c r="AD844" s="0" t="n">
        <f aca="false">SUMPRODUCT('FD inverse'!$A$28:$BH$28,'FD mesh'!$B$84:$BI$84,$E843:$BL843)+'FD inverse'!$A$28*$C844/Setup!$B$17+INDEX('FD inverse'!$A$28:$BH$28,1,'FD mesh'!$B$15+1)*Setup!$B$22</f>
        <v>17.0424536806597</v>
      </c>
      <c r="AE844" s="0" t="n">
        <f aca="false">SUMPRODUCT('FD inverse'!$A$29:$BH$29,'FD mesh'!$B$84:$BI$84,$E843:$BL843)+'FD inverse'!$A$29*$C844/Setup!$B$17+INDEX('FD inverse'!$A$29:$BH$29,1,'FD mesh'!$B$15+1)*Setup!$B$22</f>
        <v>16.4709615714329</v>
      </c>
      <c r="AF844" s="0" t="n">
        <f aca="false">SUMPRODUCT('FD inverse'!$A$30:$BH$30,'FD mesh'!$B$84:$BI$84,$E843:$BL843)+'FD inverse'!$A$30*$C844/Setup!$B$17+INDEX('FD inverse'!$A$30:$BH$30,1,'FD mesh'!$B$15+1)*Setup!$B$22</f>
        <v>15.8998074658286</v>
      </c>
      <c r="AG844" s="0" t="n">
        <f aca="false">SUMPRODUCT('FD inverse'!$A$31:$BH$31,'FD mesh'!$B$84:$BI$84,$E843:$BL843)+'FD inverse'!$A$31*$C844/Setup!$B$17+INDEX('FD inverse'!$A$31:$BH$31,1,'FD mesh'!$B$15+1)*Setup!$B$22</f>
        <v>15.3288860798221</v>
      </c>
      <c r="AH844" s="0" t="n">
        <f aca="false">SUMPRODUCT('FD inverse'!$A$32:$BH$32,'FD mesh'!$B$84:$BI$84,$E843:$BL843)+'FD inverse'!$A$32*$C844/Setup!$B$17+INDEX('FD inverse'!$A$32:$BH$32,1,'FD mesh'!$B$15+1)*Setup!$B$22</f>
        <v>15.3049323935912</v>
      </c>
      <c r="AI844" s="0" t="n">
        <f aca="false">SUMPRODUCT('FD inverse'!$A$33:$BH$33,'FD mesh'!$B$84:$BI$84,$E843:$BL843)+'FD inverse'!$A$33*$C844/Setup!$B$17+INDEX('FD inverse'!$A$33:$BH$33,1,'FD mesh'!$B$15+1)*Setup!$B$22</f>
        <v>15.2811845538074</v>
      </c>
      <c r="AJ844" s="0" t="n">
        <f aca="false">SUMPRODUCT('FD inverse'!$A$34:$BH$34,'FD mesh'!$B$84:$BI$84,$E843:$BL843)+'FD inverse'!$A$34*$C844/Setup!$B$17+INDEX('FD inverse'!$A$34:$BH$34,1,'FD mesh'!$B$15+1)*Setup!$B$22</f>
        <v>15.2576321625199</v>
      </c>
      <c r="AK844" s="0" t="n">
        <f aca="false">SUMPRODUCT('FD inverse'!$A$35:$BH$35,'FD mesh'!$B$84:$BI$84,$E843:$BL843)+'FD inverse'!$A$35*$C844/Setup!$B$17+INDEX('FD inverse'!$A$35:$BH$35,1,'FD mesh'!$B$15+1)*Setup!$B$22</f>
        <v>15.2342634217363</v>
      </c>
      <c r="AL844" s="0" t="n">
        <f aca="false">SUMPRODUCT('FD inverse'!$A$36:$BH$36,'FD mesh'!$B$84:$BI$84,$E843:$BL843)+'FD inverse'!$A$36*$C844/Setup!$B$17+INDEX('FD inverse'!$A$36:$BH$36,1,'FD mesh'!$B$15+1)*Setup!$B$22</f>
        <v>15.211065329711</v>
      </c>
      <c r="AM844" s="0" t="n">
        <f aca="false">SUMPRODUCT('FD inverse'!$A$37:$BH$37,'FD mesh'!$B$84:$BI$84,$E843:$BL843)+'FD inverse'!$A$37*$C844/Setup!$B$17+INDEX('FD inverse'!$A$37:$BH$37,1,'FD mesh'!$B$15+1)*Setup!$B$22</f>
        <v>15.1880238564807</v>
      </c>
      <c r="AN844" s="0" t="n">
        <f aca="false">SUMPRODUCT('FD inverse'!$A$38:$BH$38,'FD mesh'!$B$84:$BI$84,$E843:$BL843)+'FD inverse'!$A$38*$C844/Setup!$B$17+INDEX('FD inverse'!$A$38:$BH$38,1,'FD mesh'!$B$15+1)*Setup!$B$22</f>
        <v>15.1651241001187</v>
      </c>
      <c r="AO844" s="0" t="n">
        <f aca="false">SUMPRODUCT('FD inverse'!$A$39:$BH$39,'FD mesh'!$B$84:$BI$84,$E843:$BL843)+'FD inverse'!$A$39*$C844/Setup!$B$17+INDEX('FD inverse'!$A$39:$BH$39,1,'FD mesh'!$B$15+1)*Setup!$B$22</f>
        <v>15.1423504252985</v>
      </c>
      <c r="AP844" s="0" t="n">
        <f aca="false">SUMPRODUCT('FD inverse'!$A$40:$BH$40,'FD mesh'!$B$84:$BI$84,$E843:$BL843)+'FD inverse'!$A$40*$C844/Setup!$B$17+INDEX('FD inverse'!$A$40:$BH$40,1,'FD mesh'!$B$15+1)*Setup!$B$22</f>
        <v>15.1196865858523</v>
      </c>
      <c r="AQ844" s="0" t="n">
        <f aca="false">SUMPRODUCT('FD inverse'!$A$41:$BH$41,'FD mesh'!$B$84:$BI$84,$E843:$BL843)+'FD inverse'!$A$41*$C844/Setup!$B$17+INDEX('FD inverse'!$A$41:$BH$41,1,'FD mesh'!$B$15+1)*Setup!$B$22</f>
        <v>15.0971158330958</v>
      </c>
      <c r="AR844" s="0" t="n">
        <f aca="false">SUMPRODUCT('FD inverse'!$A$42:$BH$42,'FD mesh'!$B$84:$BI$84,$E843:$BL843)+'FD inverse'!$A$42*$C844/Setup!$B$17+INDEX('FD inverse'!$A$42:$BH$42,1,'FD mesh'!$B$15+1)*Setup!$B$22</f>
        <v>15.0746210117537</v>
      </c>
      <c r="AS844" s="0" t="n">
        <f aca="false">SUMPRODUCT('FD inverse'!$A$43:$BH$43,'FD mesh'!$B$84:$BI$84,$E843:$BL843)+'FD inverse'!$A$43*$C844/Setup!$B$17+INDEX('FD inverse'!$A$43:$BH$43,1,'FD mesh'!$B$15+1)*Setup!$B$22</f>
        <v>0</v>
      </c>
      <c r="AT844" s="0" t="n">
        <f aca="false">SUMPRODUCT('FD inverse'!$A$44:$BH$44,'FD mesh'!$B$84:$BI$84,$E843:$BL843)+'FD inverse'!$A$44*$C844/Setup!$B$17+INDEX('FD inverse'!$A$44:$BH$44,1,'FD mesh'!$B$15+1)*Setup!$B$22</f>
        <v>0</v>
      </c>
      <c r="AU844" s="0" t="n">
        <f aca="false">SUMPRODUCT('FD inverse'!$A$45:$BH$45,'FD mesh'!$B$84:$BI$84,$E843:$BL843)+'FD inverse'!$A$45*$C844/Setup!$B$17+INDEX('FD inverse'!$A$45:$BH$45,1,'FD mesh'!$B$15+1)*Setup!$B$22</f>
        <v>0</v>
      </c>
      <c r="AV844" s="0" t="n">
        <f aca="false">SUMPRODUCT('FD inverse'!$A$46:$BH$46,'FD mesh'!$B$84:$BI$84,$E843:$BL843)+'FD inverse'!$A$46*$C844/Setup!$B$17+INDEX('FD inverse'!$A$46:$BH$46,1,'FD mesh'!$B$15+1)*Setup!$B$22</f>
        <v>0</v>
      </c>
      <c r="AW844" s="0" t="n">
        <f aca="false">SUMPRODUCT('FD inverse'!$A$47:$BH$47,'FD mesh'!$B$84:$BI$84,$E843:$BL843)+'FD inverse'!$A$47*$C844/Setup!$B$17+INDEX('FD inverse'!$A$47:$BH$47,1,'FD mesh'!$B$15+1)*Setup!$B$22</f>
        <v>0</v>
      </c>
      <c r="AX844" s="0" t="n">
        <f aca="false">SUMPRODUCT('FD inverse'!$A$48:$BH$48,'FD mesh'!$B$84:$BI$84,$E843:$BL843)+'FD inverse'!$A$48*$C844/Setup!$B$17+INDEX('FD inverse'!$A$48:$BH$48,1,'FD mesh'!$B$15+1)*Setup!$B$22</f>
        <v>0</v>
      </c>
      <c r="AY844" s="0" t="n">
        <f aca="false">SUMPRODUCT('FD inverse'!$A$49:$BH$49,'FD mesh'!$B$84:$BI$84,$E843:$BL843)+'FD inverse'!$A$49*$C844/Setup!$B$17+INDEX('FD inverse'!$A$49:$BH$49,1,'FD mesh'!$B$15+1)*Setup!$B$22</f>
        <v>0</v>
      </c>
      <c r="AZ844" s="0" t="n">
        <f aca="false">SUMPRODUCT('FD inverse'!$A$50:$BH$50,'FD mesh'!$B$84:$BI$84,$E843:$BL843)+'FD inverse'!$A$50*$C844/Setup!$B$17+INDEX('FD inverse'!$A$50:$BH$50,1,'FD mesh'!$B$15+1)*Setup!$B$22</f>
        <v>0</v>
      </c>
      <c r="BA844" s="0" t="n">
        <f aca="false">SUMPRODUCT('FD inverse'!$A$51:$BH$51,'FD mesh'!$B$84:$BI$84,$E843:$BL843)+'FD inverse'!$A$51*$C844/Setup!$B$17+INDEX('FD inverse'!$A$51:$BH$51,1,'FD mesh'!$B$15+1)*Setup!$B$22</f>
        <v>0</v>
      </c>
      <c r="BB844" s="0" t="n">
        <f aca="false">SUMPRODUCT('FD inverse'!$A$52:$BH$52,'FD mesh'!$B$84:$BI$84,$E843:$BL843)+'FD inverse'!$A$52*$C844/Setup!$B$17+INDEX('FD inverse'!$A$52:$BH$52,1,'FD mesh'!$B$15+1)*Setup!$B$22</f>
        <v>0</v>
      </c>
      <c r="BC844" s="0" t="n">
        <f aca="false">SUMPRODUCT('FD inverse'!$A$53:$BH$53,'FD mesh'!$B$84:$BI$84,$E843:$BL843)+'FD inverse'!$A$53*$C844/Setup!$B$17+INDEX('FD inverse'!$A$53:$BH$53,1,'FD mesh'!$B$15+1)*Setup!$B$22</f>
        <v>0</v>
      </c>
      <c r="BD844" s="0" t="n">
        <f aca="false">SUMPRODUCT('FD inverse'!$A$54:$BH$54,'FD mesh'!$B$84:$BI$84,$E843:$BL843)+'FD inverse'!$A$54*$C844/Setup!$B$17+INDEX('FD inverse'!$A$54:$BH$54,1,'FD mesh'!$B$15+1)*Setup!$B$22</f>
        <v>0</v>
      </c>
      <c r="BE844" s="0" t="n">
        <f aca="false">SUMPRODUCT('FD inverse'!$A$55:$BH$55,'FD mesh'!$B$84:$BI$84,$E843:$BL843)+'FD inverse'!$A$55*$C844/Setup!$B$17+INDEX('FD inverse'!$A$55:$BH$55,1,'FD mesh'!$B$15+1)*Setup!$B$22</f>
        <v>0</v>
      </c>
      <c r="BF844" s="0" t="n">
        <f aca="false">SUMPRODUCT('FD inverse'!$A$56:$BH$56,'FD mesh'!$B$84:$BI$84,$E843:$BL843)+'FD inverse'!$A$56*$C844/Setup!$B$17+INDEX('FD inverse'!$A$56:$BH$56,1,'FD mesh'!$B$15+1)*Setup!$B$22</f>
        <v>0</v>
      </c>
      <c r="BG844" s="0" t="n">
        <f aca="false">SUMPRODUCT('FD inverse'!$A$57:$BH$57,'FD mesh'!$B$84:$BI$84,$E843:$BL843)+'FD inverse'!$A$57*$C844/Setup!$B$17+INDEX('FD inverse'!$A$57:$BH$57,1,'FD mesh'!$B$15+1)*Setup!$B$22</f>
        <v>0</v>
      </c>
      <c r="BH844" s="0" t="n">
        <f aca="false">SUMPRODUCT('FD inverse'!$A$58:$BH$58,'FD mesh'!$B$84:$BI$84,$E843:$BL843)+'FD inverse'!$A$58*$C844/Setup!$B$17+INDEX('FD inverse'!$A$58:$BH$58,1,'FD mesh'!$B$15+1)*Setup!$B$22</f>
        <v>0</v>
      </c>
      <c r="BI844" s="0" t="n">
        <f aca="false">SUMPRODUCT('FD inverse'!$A$59:$BH$59,'FD mesh'!$B$84:$BI$84,$E843:$BL843)+'FD inverse'!$A$59*$C844/Setup!$B$17+INDEX('FD inverse'!$A$59:$BH$59,1,'FD mesh'!$B$15+1)*Setup!$B$22</f>
        <v>0</v>
      </c>
      <c r="BJ844" s="0" t="n">
        <f aca="false">SUMPRODUCT('FD inverse'!$A$60:$BH$60,'FD mesh'!$B$84:$BI$84,$E843:$BL843)+'FD inverse'!$A$60*$C844/Setup!$B$17+INDEX('FD inverse'!$A$60:$BH$60,1,'FD mesh'!$B$15+1)*Setup!$B$22</f>
        <v>0</v>
      </c>
      <c r="BK844" s="0" t="n">
        <f aca="false">SUMPRODUCT('FD inverse'!$A$61:$BH$61,'FD mesh'!$B$84:$BI$84,$E843:$BL843)+'FD inverse'!$A$61*$C844/Setup!$B$17+INDEX('FD inverse'!$A$61:$BH$61,1,'FD mesh'!$B$15+1)*Setup!$B$22</f>
        <v>0</v>
      </c>
      <c r="BL844" s="0" t="n">
        <f aca="false">SUMPRODUCT('FD inverse'!$A$62:$BH$62,'FD mesh'!$B$84:$BI$84,$E843:$BL843)+'FD inverse'!$A$62*$C844/Setup!$B$17+INDEX('FD inverse'!$A$62:$BH$62,1,'FD mesh'!$B$15+1)*Setup!$B$22</f>
        <v>0</v>
      </c>
    </row>
    <row r="845" customFormat="false" ht="15" hidden="false" customHeight="false" outlineLevel="0" collapsed="false">
      <c r="A845" s="0" t="n">
        <v>840</v>
      </c>
      <c r="B845" s="0" t="n">
        <f aca="false">A845*Setup!$B$11/3600</f>
        <v>70</v>
      </c>
      <c r="C845" s="0" t="n">
        <f aca="false">Setup!$B$7+Setup!$B$8*COS(2*PI()*(B845-Setup!$B$9)/24)</f>
        <v>24</v>
      </c>
      <c r="D845" s="0" t="n">
        <f aca="false">(C845-E845)/Setup!$B$17</f>
        <v>-0.989464711475071</v>
      </c>
      <c r="E845" s="0" t="n">
        <f aca="false">SUMPRODUCT('FD inverse'!$A$3:$BH$3,'FD mesh'!$B$84:$BI$84,$E844:$BL844)+'FD inverse'!$A$3*$C845/Setup!$B$17+INDEX('FD inverse'!$A$3:$BH$3,1,'FD mesh'!$B$15+1)*Setup!$B$22</f>
        <v>24.1286304124918</v>
      </c>
      <c r="F845" s="0" t="n">
        <f aca="false">SUMPRODUCT('FD inverse'!$A$4:$BH$4,'FD mesh'!$B$84:$BI$84,$E844:$BL844)+'FD inverse'!$A$4*$C845/Setup!$B$17+INDEX('FD inverse'!$A$4:$BH$4,1,'FD mesh'!$B$15+1)*Setup!$B$22</f>
        <v>24.1467367988362</v>
      </c>
      <c r="G845" s="0" t="n">
        <f aca="false">SUMPRODUCT('FD inverse'!$A$5:$BH$5,'FD mesh'!$B$84:$BI$84,$E844:$BL844)+'FD inverse'!$A$5*$C845/Setup!$B$17+INDEX('FD inverse'!$A$5:$BH$5,1,'FD mesh'!$B$15+1)*Setup!$B$22</f>
        <v>24.1456148888477</v>
      </c>
      <c r="H845" s="0" t="n">
        <f aca="false">SUMPRODUCT('FD inverse'!$A$6:$BH$6,'FD mesh'!$B$84:$BI$84,$E844:$BL844)+'FD inverse'!$A$6*$C845/Setup!$B$17+INDEX('FD inverse'!$A$6:$BH$6,1,'FD mesh'!$B$15+1)*Setup!$B$22</f>
        <v>24.1152622232436</v>
      </c>
      <c r="I845" s="0" t="n">
        <f aca="false">SUMPRODUCT('FD inverse'!$A$7:$BH$7,'FD mesh'!$B$84:$BI$84,$E844:$BL844)+'FD inverse'!$A$7*$C845/Setup!$B$17+INDEX('FD inverse'!$A$7:$BH$7,1,'FD mesh'!$B$15+1)*Setup!$B$22</f>
        <v>24.1095338223372</v>
      </c>
      <c r="J845" s="0" t="n">
        <f aca="false">SUMPRODUCT('FD inverse'!$A$8:$BH$8,'FD mesh'!$B$84:$BI$84,$E844:$BL844)+'FD inverse'!$A$8*$C845/Setup!$B$17+INDEX('FD inverse'!$A$8:$BH$8,1,'FD mesh'!$B$15+1)*Setup!$B$22</f>
        <v>24.099019395494</v>
      </c>
      <c r="K845" s="0" t="n">
        <f aca="false">SUMPRODUCT('FD inverse'!$A$9:$BH$9,'FD mesh'!$B$84:$BI$84,$E844:$BL844)+'FD inverse'!$A$9*$C845/Setup!$B$17+INDEX('FD inverse'!$A$9:$BH$9,1,'FD mesh'!$B$15+1)*Setup!$B$22</f>
        <v>24.0848828795368</v>
      </c>
      <c r="L845" s="0" t="n">
        <f aca="false">SUMPRODUCT('FD inverse'!$A$10:$BH$10,'FD mesh'!$B$84:$BI$84,$E844:$BL844)+'FD inverse'!$A$10*$C845/Setup!$B$17+INDEX('FD inverse'!$A$10:$BH$10,1,'FD mesh'!$B$15+1)*Setup!$B$22</f>
        <v>24.0681522860932</v>
      </c>
      <c r="M845" s="0" t="n">
        <f aca="false">SUMPRODUCT('FD inverse'!$A$11:$BH$11,'FD mesh'!$B$84:$BI$84,$E844:$BL844)+'FD inverse'!$A$11*$C845/Setup!$B$17+INDEX('FD inverse'!$A$11:$BH$11,1,'FD mesh'!$B$15+1)*Setup!$B$22</f>
        <v>24.0497190937017</v>
      </c>
      <c r="N845" s="0" t="n">
        <f aca="false">SUMPRODUCT('FD inverse'!$A$12:$BH$12,'FD mesh'!$B$84:$BI$84,$E844:$BL844)+'FD inverse'!$A$12*$C845/Setup!$B$17+INDEX('FD inverse'!$A$12:$BH$12,1,'FD mesh'!$B$15+1)*Setup!$B$22</f>
        <v>24.0303381023913</v>
      </c>
      <c r="O845" s="0" t="n">
        <f aca="false">SUMPRODUCT('FD inverse'!$A$13:$BH$13,'FD mesh'!$B$84:$BI$84,$E844:$BL844)+'FD inverse'!$A$13*$C845/Setup!$B$17+INDEX('FD inverse'!$A$13:$BH$13,1,'FD mesh'!$B$15+1)*Setup!$B$22</f>
        <v>24.010627604296</v>
      </c>
      <c r="P845" s="0" t="n">
        <f aca="false">SUMPRODUCT('FD inverse'!$A$14:$BH$14,'FD mesh'!$B$84:$BI$84,$E844:$BL844)+'FD inverse'!$A$14*$C845/Setup!$B$17+INDEX('FD inverse'!$A$14:$BH$14,1,'FD mesh'!$B$15+1)*Setup!$B$22</f>
        <v>23.9910697463831</v>
      </c>
      <c r="Q845" s="0" t="n">
        <f aca="false">SUMPRODUCT('FD inverse'!$A$15:$BH$15,'FD mesh'!$B$84:$BI$84,$E844:$BL844)+'FD inverse'!$A$15*$C845/Setup!$B$17+INDEX('FD inverse'!$A$15:$BH$15,1,'FD mesh'!$B$15+1)*Setup!$B$22</f>
        <v>23.9720109838304</v>
      </c>
      <c r="R845" s="0" t="n">
        <f aca="false">SUMPRODUCT('FD inverse'!$A$16:$BH$16,'FD mesh'!$B$84:$BI$84,$E844:$BL844)+'FD inverse'!$A$16*$C845/Setup!$B$17+INDEX('FD inverse'!$A$16:$BH$16,1,'FD mesh'!$B$15+1)*Setup!$B$22</f>
        <v>23.9536625449467</v>
      </c>
      <c r="S845" s="0" t="n">
        <f aca="false">SUMPRODUCT('FD inverse'!$A$17:$BH$17,'FD mesh'!$B$84:$BI$84,$E844:$BL844)+'FD inverse'!$A$17*$C845/Setup!$B$17+INDEX('FD inverse'!$A$17:$BH$17,1,'FD mesh'!$B$15+1)*Setup!$B$22</f>
        <v>23.374166617109</v>
      </c>
      <c r="T845" s="0" t="n">
        <f aca="false">SUMPRODUCT('FD inverse'!$A$18:$BH$18,'FD mesh'!$B$84:$BI$84,$E844:$BL844)+'FD inverse'!$A$18*$C845/Setup!$B$17+INDEX('FD inverse'!$A$18:$BH$18,1,'FD mesh'!$B$15+1)*Setup!$B$22</f>
        <v>22.795194356939</v>
      </c>
      <c r="U845" s="0" t="n">
        <f aca="false">SUMPRODUCT('FD inverse'!$A$19:$BH$19,'FD mesh'!$B$84:$BI$84,$E844:$BL844)+'FD inverse'!$A$19*$C845/Setup!$B$17+INDEX('FD inverse'!$A$19:$BH$19,1,'FD mesh'!$B$15+1)*Setup!$B$22</f>
        <v>22.2168458859208</v>
      </c>
      <c r="V845" s="0" t="n">
        <f aca="false">SUMPRODUCT('FD inverse'!$A$20:$BH$20,'FD mesh'!$B$84:$BI$84,$E844:$BL844)+'FD inverse'!$A$20*$C845/Setup!$B$17+INDEX('FD inverse'!$A$20:$BH$20,1,'FD mesh'!$B$15+1)*Setup!$B$22</f>
        <v>21.6391925527454</v>
      </c>
      <c r="W845" s="0" t="n">
        <f aca="false">SUMPRODUCT('FD inverse'!$A$21:$BH$21,'FD mesh'!$B$84:$BI$84,$E844:$BL844)+'FD inverse'!$A$21*$C845/Setup!$B$17+INDEX('FD inverse'!$A$21:$BH$21,1,'FD mesh'!$B$15+1)*Setup!$B$22</f>
        <v>21.0622792457513</v>
      </c>
      <c r="X845" s="0" t="n">
        <f aca="false">SUMPRODUCT('FD inverse'!$A$22:$BH$22,'FD mesh'!$B$84:$BI$84,$E844:$BL844)+'FD inverse'!$A$22*$C845/Setup!$B$17+INDEX('FD inverse'!$A$22:$BH$22,1,'FD mesh'!$B$15+1)*Setup!$B$22</f>
        <v>20.4861266807561</v>
      </c>
      <c r="Y845" s="0" t="n">
        <f aca="false">SUMPRODUCT('FD inverse'!$A$23:$BH$23,'FD mesh'!$B$84:$BI$84,$E844:$BL844)+'FD inverse'!$A$23*$C845/Setup!$B$17+INDEX('FD inverse'!$A$23:$BH$23,1,'FD mesh'!$B$15+1)*Setup!$B$22</f>
        <v>19.9107336621834</v>
      </c>
      <c r="Z845" s="0" t="n">
        <f aca="false">SUMPRODUCT('FD inverse'!$A$24:$BH$24,'FD mesh'!$B$84:$BI$84,$E844:$BL844)+'FD inverse'!$A$24*$C845/Setup!$B$17+INDEX('FD inverse'!$A$24:$BH$24,1,'FD mesh'!$B$15+1)*Setup!$B$22</f>
        <v>19.3360793163718</v>
      </c>
      <c r="AA845" s="0" t="n">
        <f aca="false">SUMPRODUCT('FD inverse'!$A$25:$BH$25,'FD mesh'!$B$84:$BI$84,$E844:$BL844)+'FD inverse'!$A$25*$C845/Setup!$B$17+INDEX('FD inverse'!$A$25:$BH$25,1,'FD mesh'!$B$15+1)*Setup!$B$22</f>
        <v>18.7621252968428</v>
      </c>
      <c r="AB845" s="0" t="n">
        <f aca="false">SUMPRODUCT('FD inverse'!$A$26:$BH$26,'FD mesh'!$B$84:$BI$84,$E844:$BL844)+'FD inverse'!$A$26*$C845/Setup!$B$17+INDEX('FD inverse'!$A$26:$BH$26,1,'FD mesh'!$B$15+1)*Setup!$B$22</f>
        <v>18.1888179621023</v>
      </c>
      <c r="AC845" s="0" t="n">
        <f aca="false">SUMPRODUCT('FD inverse'!$A$27:$BH$27,'FD mesh'!$B$84:$BI$84,$E844:$BL844)+'FD inverse'!$A$27*$C845/Setup!$B$17+INDEX('FD inverse'!$A$27:$BH$27,1,'FD mesh'!$B$15+1)*Setup!$B$22</f>
        <v>17.6160905272594</v>
      </c>
      <c r="AD845" s="0" t="n">
        <f aca="false">SUMPRODUCT('FD inverse'!$A$28:$BH$28,'FD mesh'!$B$84:$BI$84,$E844:$BL844)+'FD inverse'!$A$28*$C845/Setup!$B$17+INDEX('FD inverse'!$A$28:$BH$28,1,'FD mesh'!$B$15+1)*Setup!$B$22</f>
        <v>17.0438651913652</v>
      </c>
      <c r="AE845" s="0" t="n">
        <f aca="false">SUMPRODUCT('FD inverse'!$A$29:$BH$29,'FD mesh'!$B$84:$BI$84,$E844:$BL844)+'FD inverse'!$A$29*$C845/Setup!$B$17+INDEX('FD inverse'!$A$29:$BH$29,1,'FD mesh'!$B$15+1)*Setup!$B$22</f>
        <v>16.4720552429072</v>
      </c>
      <c r="AF845" s="0" t="n">
        <f aca="false">SUMPRODUCT('FD inverse'!$A$30:$BH$30,'FD mesh'!$B$84:$BI$84,$E844:$BL844)+'FD inverse'!$A$30*$C845/Setup!$B$17+INDEX('FD inverse'!$A$30:$BH$30,1,'FD mesh'!$B$15+1)*Setup!$B$22</f>
        <v>15.9005671463402</v>
      </c>
      <c r="AG845" s="0" t="n">
        <f aca="false">SUMPRODUCT('FD inverse'!$A$31:$BH$31,'FD mesh'!$B$84:$BI$84,$E844:$BL844)+'FD inverse'!$A$31*$C845/Setup!$B$17+INDEX('FD inverse'!$A$31:$BH$31,1,'FD mesh'!$B$15+1)*Setup!$B$22</f>
        <v>15.3293026128952</v>
      </c>
      <c r="AH845" s="0" t="n">
        <f aca="false">SUMPRODUCT('FD inverse'!$A$32:$BH$32,'FD mesh'!$B$84:$BI$84,$E844:$BL844)+'FD inverse'!$A$32*$C845/Setup!$B$17+INDEX('FD inverse'!$A$32:$BH$32,1,'FD mesh'!$B$15+1)*Setup!$B$22</f>
        <v>15.3053325335994</v>
      </c>
      <c r="AI845" s="0" t="n">
        <f aca="false">SUMPRODUCT('FD inverse'!$A$33:$BH$33,'FD mesh'!$B$84:$BI$84,$E844:$BL844)+'FD inverse'!$A$33*$C845/Setup!$B$17+INDEX('FD inverse'!$A$33:$BH$33,1,'FD mesh'!$B$15+1)*Setup!$B$22</f>
        <v>15.2815650143922</v>
      </c>
      <c r="AJ845" s="0" t="n">
        <f aca="false">SUMPRODUCT('FD inverse'!$A$34:$BH$34,'FD mesh'!$B$84:$BI$84,$E844:$BL844)+'FD inverse'!$A$34*$C845/Setup!$B$17+INDEX('FD inverse'!$A$34:$BH$34,1,'FD mesh'!$B$15+1)*Setup!$B$22</f>
        <v>15.2579900930963</v>
      </c>
      <c r="AK845" s="0" t="n">
        <f aca="false">SUMPRODUCT('FD inverse'!$A$35:$BH$35,'FD mesh'!$B$84:$BI$84,$E844:$BL844)+'FD inverse'!$A$35*$C845/Setup!$B$17+INDEX('FD inverse'!$A$35:$BH$35,1,'FD mesh'!$B$15+1)*Setup!$B$22</f>
        <v>15.2345963645025</v>
      </c>
      <c r="AL845" s="0" t="n">
        <f aca="false">SUMPRODUCT('FD inverse'!$A$36:$BH$36,'FD mesh'!$B$84:$BI$84,$E844:$BL844)+'FD inverse'!$A$36*$C845/Setup!$B$17+INDEX('FD inverse'!$A$36:$BH$36,1,'FD mesh'!$B$15+1)*Setup!$B$22</f>
        <v>15.2113711792056</v>
      </c>
      <c r="AM845" s="0" t="n">
        <f aca="false">SUMPRODUCT('FD inverse'!$A$37:$BH$37,'FD mesh'!$B$84:$BI$84,$E844:$BL844)+'FD inverse'!$A$37*$C845/Setup!$B$17+INDEX('FD inverse'!$A$37:$BH$37,1,'FD mesh'!$B$15+1)*Setup!$B$22</f>
        <v>15.1883008219677</v>
      </c>
      <c r="AN845" s="0" t="n">
        <f aca="false">SUMPRODUCT('FD inverse'!$A$38:$BH$38,'FD mesh'!$B$84:$BI$84,$E844:$BL844)+'FD inverse'!$A$38*$C845/Setup!$B$17+INDEX('FD inverse'!$A$38:$BH$38,1,'FD mesh'!$B$15+1)*Setup!$B$22</f>
        <v>15.1653706710387</v>
      </c>
      <c r="AO845" s="0" t="n">
        <f aca="false">SUMPRODUCT('FD inverse'!$A$39:$BH$39,'FD mesh'!$B$84:$BI$84,$E844:$BL844)+'FD inverse'!$A$39*$C845/Setup!$B$17+INDEX('FD inverse'!$A$39:$BH$39,1,'FD mesh'!$B$15+1)*Setup!$B$22</f>
        <v>15.1425653399886</v>
      </c>
      <c r="AP845" s="0" t="n">
        <f aca="false">SUMPRODUCT('FD inverse'!$A$40:$BH$40,'FD mesh'!$B$84:$BI$84,$E844:$BL844)+'FD inverse'!$A$40*$C845/Setup!$B$17+INDEX('FD inverse'!$A$40:$BH$40,1,'FD mesh'!$B$15+1)*Setup!$B$22</f>
        <v>15.119868803705</v>
      </c>
      <c r="AQ845" s="0" t="n">
        <f aca="false">SUMPRODUCT('FD inverse'!$A$41:$BH$41,'FD mesh'!$B$84:$BI$84,$E844:$BL844)+'FD inverse'!$A$41*$C845/Setup!$B$17+INDEX('FD inverse'!$A$41:$BH$41,1,'FD mesh'!$B$15+1)*Setup!$B$22</f>
        <v>15.0972645102955</v>
      </c>
      <c r="AR845" s="0" t="n">
        <f aca="false">SUMPRODUCT('FD inverse'!$A$42:$BH$42,'FD mesh'!$B$84:$BI$84,$E844:$BL844)+'FD inverse'!$A$42*$C845/Setup!$B$17+INDEX('FD inverse'!$A$42:$BH$42,1,'FD mesh'!$B$15+1)*Setup!$B$22</f>
        <v>15.0747354807089</v>
      </c>
      <c r="AS845" s="0" t="n">
        <f aca="false">SUMPRODUCT('FD inverse'!$A$43:$BH$43,'FD mesh'!$B$84:$BI$84,$E844:$BL844)+'FD inverse'!$A$43*$C845/Setup!$B$17+INDEX('FD inverse'!$A$43:$BH$43,1,'FD mesh'!$B$15+1)*Setup!$B$22</f>
        <v>0</v>
      </c>
      <c r="AT845" s="0" t="n">
        <f aca="false">SUMPRODUCT('FD inverse'!$A$44:$BH$44,'FD mesh'!$B$84:$BI$84,$E844:$BL844)+'FD inverse'!$A$44*$C845/Setup!$B$17+INDEX('FD inverse'!$A$44:$BH$44,1,'FD mesh'!$B$15+1)*Setup!$B$22</f>
        <v>0</v>
      </c>
      <c r="AU845" s="0" t="n">
        <f aca="false">SUMPRODUCT('FD inverse'!$A$45:$BH$45,'FD mesh'!$B$84:$BI$84,$E844:$BL844)+'FD inverse'!$A$45*$C845/Setup!$B$17+INDEX('FD inverse'!$A$45:$BH$45,1,'FD mesh'!$B$15+1)*Setup!$B$22</f>
        <v>0</v>
      </c>
      <c r="AV845" s="0" t="n">
        <f aca="false">SUMPRODUCT('FD inverse'!$A$46:$BH$46,'FD mesh'!$B$84:$BI$84,$E844:$BL844)+'FD inverse'!$A$46*$C845/Setup!$B$17+INDEX('FD inverse'!$A$46:$BH$46,1,'FD mesh'!$B$15+1)*Setup!$B$22</f>
        <v>0</v>
      </c>
      <c r="AW845" s="0" t="n">
        <f aca="false">SUMPRODUCT('FD inverse'!$A$47:$BH$47,'FD mesh'!$B$84:$BI$84,$E844:$BL844)+'FD inverse'!$A$47*$C845/Setup!$B$17+INDEX('FD inverse'!$A$47:$BH$47,1,'FD mesh'!$B$15+1)*Setup!$B$22</f>
        <v>0</v>
      </c>
      <c r="AX845" s="0" t="n">
        <f aca="false">SUMPRODUCT('FD inverse'!$A$48:$BH$48,'FD mesh'!$B$84:$BI$84,$E844:$BL844)+'FD inverse'!$A$48*$C845/Setup!$B$17+INDEX('FD inverse'!$A$48:$BH$48,1,'FD mesh'!$B$15+1)*Setup!$B$22</f>
        <v>0</v>
      </c>
      <c r="AY845" s="0" t="n">
        <f aca="false">SUMPRODUCT('FD inverse'!$A$49:$BH$49,'FD mesh'!$B$84:$BI$84,$E844:$BL844)+'FD inverse'!$A$49*$C845/Setup!$B$17+INDEX('FD inverse'!$A$49:$BH$49,1,'FD mesh'!$B$15+1)*Setup!$B$22</f>
        <v>0</v>
      </c>
      <c r="AZ845" s="0" t="n">
        <f aca="false">SUMPRODUCT('FD inverse'!$A$50:$BH$50,'FD mesh'!$B$84:$BI$84,$E844:$BL844)+'FD inverse'!$A$50*$C845/Setup!$B$17+INDEX('FD inverse'!$A$50:$BH$50,1,'FD mesh'!$B$15+1)*Setup!$B$22</f>
        <v>0</v>
      </c>
      <c r="BA845" s="0" t="n">
        <f aca="false">SUMPRODUCT('FD inverse'!$A$51:$BH$51,'FD mesh'!$B$84:$BI$84,$E844:$BL844)+'FD inverse'!$A$51*$C845/Setup!$B$17+INDEX('FD inverse'!$A$51:$BH$51,1,'FD mesh'!$B$15+1)*Setup!$B$22</f>
        <v>0</v>
      </c>
      <c r="BB845" s="0" t="n">
        <f aca="false">SUMPRODUCT('FD inverse'!$A$52:$BH$52,'FD mesh'!$B$84:$BI$84,$E844:$BL844)+'FD inverse'!$A$52*$C845/Setup!$B$17+INDEX('FD inverse'!$A$52:$BH$52,1,'FD mesh'!$B$15+1)*Setup!$B$22</f>
        <v>0</v>
      </c>
      <c r="BC845" s="0" t="n">
        <f aca="false">SUMPRODUCT('FD inverse'!$A$53:$BH$53,'FD mesh'!$B$84:$BI$84,$E844:$BL844)+'FD inverse'!$A$53*$C845/Setup!$B$17+INDEX('FD inverse'!$A$53:$BH$53,1,'FD mesh'!$B$15+1)*Setup!$B$22</f>
        <v>0</v>
      </c>
      <c r="BD845" s="0" t="n">
        <f aca="false">SUMPRODUCT('FD inverse'!$A$54:$BH$54,'FD mesh'!$B$84:$BI$84,$E844:$BL844)+'FD inverse'!$A$54*$C845/Setup!$B$17+INDEX('FD inverse'!$A$54:$BH$54,1,'FD mesh'!$B$15+1)*Setup!$B$22</f>
        <v>0</v>
      </c>
      <c r="BE845" s="0" t="n">
        <f aca="false">SUMPRODUCT('FD inverse'!$A$55:$BH$55,'FD mesh'!$B$84:$BI$84,$E844:$BL844)+'FD inverse'!$A$55*$C845/Setup!$B$17+INDEX('FD inverse'!$A$55:$BH$55,1,'FD mesh'!$B$15+1)*Setup!$B$22</f>
        <v>0</v>
      </c>
      <c r="BF845" s="0" t="n">
        <f aca="false">SUMPRODUCT('FD inverse'!$A$56:$BH$56,'FD mesh'!$B$84:$BI$84,$E844:$BL844)+'FD inverse'!$A$56*$C845/Setup!$B$17+INDEX('FD inverse'!$A$56:$BH$56,1,'FD mesh'!$B$15+1)*Setup!$B$22</f>
        <v>0</v>
      </c>
      <c r="BG845" s="0" t="n">
        <f aca="false">SUMPRODUCT('FD inverse'!$A$57:$BH$57,'FD mesh'!$B$84:$BI$84,$E844:$BL844)+'FD inverse'!$A$57*$C845/Setup!$B$17+INDEX('FD inverse'!$A$57:$BH$57,1,'FD mesh'!$B$15+1)*Setup!$B$22</f>
        <v>0</v>
      </c>
      <c r="BH845" s="0" t="n">
        <f aca="false">SUMPRODUCT('FD inverse'!$A$58:$BH$58,'FD mesh'!$B$84:$BI$84,$E844:$BL844)+'FD inverse'!$A$58*$C845/Setup!$B$17+INDEX('FD inverse'!$A$58:$BH$58,1,'FD mesh'!$B$15+1)*Setup!$B$22</f>
        <v>0</v>
      </c>
      <c r="BI845" s="0" t="n">
        <f aca="false">SUMPRODUCT('FD inverse'!$A$59:$BH$59,'FD mesh'!$B$84:$BI$84,$E844:$BL844)+'FD inverse'!$A$59*$C845/Setup!$B$17+INDEX('FD inverse'!$A$59:$BH$59,1,'FD mesh'!$B$15+1)*Setup!$B$22</f>
        <v>0</v>
      </c>
      <c r="BJ845" s="0" t="n">
        <f aca="false">SUMPRODUCT('FD inverse'!$A$60:$BH$60,'FD mesh'!$B$84:$BI$84,$E844:$BL844)+'FD inverse'!$A$60*$C845/Setup!$B$17+INDEX('FD inverse'!$A$60:$BH$60,1,'FD mesh'!$B$15+1)*Setup!$B$22</f>
        <v>0</v>
      </c>
      <c r="BK845" s="0" t="n">
        <f aca="false">SUMPRODUCT('FD inverse'!$A$61:$BH$61,'FD mesh'!$B$84:$BI$84,$E844:$BL844)+'FD inverse'!$A$61*$C845/Setup!$B$17+INDEX('FD inverse'!$A$61:$BH$61,1,'FD mesh'!$B$15+1)*Setup!$B$22</f>
        <v>0</v>
      </c>
      <c r="BL845" s="0" t="n">
        <f aca="false">SUMPRODUCT('FD inverse'!$A$62:$BH$62,'FD mesh'!$B$84:$BI$84,$E844:$BL844)+'FD inverse'!$A$62*$C845/Setup!$B$17+INDEX('FD inverse'!$A$62:$BH$62,1,'FD mesh'!$B$15+1)*Setup!$B$22</f>
        <v>0</v>
      </c>
    </row>
    <row r="846" customFormat="false" ht="15" hidden="false" customHeight="false" outlineLevel="0" collapsed="false">
      <c r="A846" s="0" t="n">
        <v>841</v>
      </c>
      <c r="B846" s="0" t="n">
        <f aca="false">A846*Setup!$B$11/3600</f>
        <v>70.0833333333333</v>
      </c>
      <c r="C846" s="0" t="n">
        <f aca="false">Setup!$B$7+Setup!$B$8*COS(2*PI()*(B846-Setup!$B$9)/24)</f>
        <v>23.9127404598618</v>
      </c>
      <c r="D846" s="0" t="n">
        <f aca="false">(C846-E846)/Setup!$B$17</f>
        <v>-1.25708106233416</v>
      </c>
      <c r="E846" s="0" t="n">
        <f aca="false">SUMPRODUCT('FD inverse'!$A$3:$BH$3,'FD mesh'!$B$84:$BI$84,$E845:$BL845)+'FD inverse'!$A$3*$C846/Setup!$B$17+INDEX('FD inverse'!$A$3:$BH$3,1,'FD mesh'!$B$15+1)*Setup!$B$22</f>
        <v>24.0761609979652</v>
      </c>
      <c r="F846" s="0" t="n">
        <f aca="false">SUMPRODUCT('FD inverse'!$A$4:$BH$4,'FD mesh'!$B$84:$BI$84,$E845:$BL845)+'FD inverse'!$A$4*$C846/Setup!$B$17+INDEX('FD inverse'!$A$4:$BH$4,1,'FD mesh'!$B$15+1)*Setup!$B$22</f>
        <v>24.1021875331263</v>
      </c>
      <c r="G846" s="0" t="n">
        <f aca="false">SUMPRODUCT('FD inverse'!$A$5:$BH$5,'FD mesh'!$B$84:$BI$84,$E845:$BL845)+'FD inverse'!$A$5*$C846/Setup!$B$17+INDEX('FD inverse'!$A$5:$BH$5,1,'FD mesh'!$B$15+1)*Setup!$B$22</f>
        <v>24.1088784494896</v>
      </c>
      <c r="H846" s="0" t="n">
        <f aca="false">SUMPRODUCT('FD inverse'!$A$6:$BH$6,'FD mesh'!$B$84:$BI$84,$E845:$BL845)+'FD inverse'!$A$6*$C846/Setup!$B$17+INDEX('FD inverse'!$A$6:$BH$6,1,'FD mesh'!$B$15+1)*Setup!$B$22</f>
        <v>24.1045729414385</v>
      </c>
      <c r="I846" s="0" t="n">
        <f aca="false">SUMPRODUCT('FD inverse'!$A$7:$BH$7,'FD mesh'!$B$84:$BI$84,$E845:$BL845)+'FD inverse'!$A$7*$C846/Setup!$B$17+INDEX('FD inverse'!$A$7:$BH$7,1,'FD mesh'!$B$15+1)*Setup!$B$22</f>
        <v>24.1010387425534</v>
      </c>
      <c r="J846" s="0" t="n">
        <f aca="false">SUMPRODUCT('FD inverse'!$A$8:$BH$8,'FD mesh'!$B$84:$BI$84,$E845:$BL845)+'FD inverse'!$A$8*$C846/Setup!$B$17+INDEX('FD inverse'!$A$8:$BH$8,1,'FD mesh'!$B$15+1)*Setup!$B$22</f>
        <v>24.0924926971882</v>
      </c>
      <c r="K846" s="0" t="n">
        <f aca="false">SUMPRODUCT('FD inverse'!$A$9:$BH$9,'FD mesh'!$B$84:$BI$84,$E845:$BL845)+'FD inverse'!$A$9*$C846/Setup!$B$17+INDEX('FD inverse'!$A$9:$BH$9,1,'FD mesh'!$B$15+1)*Setup!$B$22</f>
        <v>24.0800960923505</v>
      </c>
      <c r="L846" s="0" t="n">
        <f aca="false">SUMPRODUCT('FD inverse'!$A$10:$BH$10,'FD mesh'!$B$84:$BI$84,$E845:$BL845)+'FD inverse'!$A$10*$C846/Setup!$B$17+INDEX('FD inverse'!$A$10:$BH$10,1,'FD mesh'!$B$15+1)*Setup!$B$22</f>
        <v>24.0648754242759</v>
      </c>
      <c r="M846" s="0" t="n">
        <f aca="false">SUMPRODUCT('FD inverse'!$A$11:$BH$11,'FD mesh'!$B$84:$BI$84,$E845:$BL845)+'FD inverse'!$A$11*$C846/Setup!$B$17+INDEX('FD inverse'!$A$11:$BH$11,1,'FD mesh'!$B$15+1)*Setup!$B$22</f>
        <v>24.0477215043918</v>
      </c>
      <c r="N846" s="0" t="n">
        <f aca="false">SUMPRODUCT('FD inverse'!$A$12:$BH$12,'FD mesh'!$B$84:$BI$84,$E845:$BL845)+'FD inverse'!$A$12*$C846/Setup!$B$17+INDEX('FD inverse'!$A$12:$BH$12,1,'FD mesh'!$B$15+1)*Setup!$B$22</f>
        <v>24.0293890657409</v>
      </c>
      <c r="O846" s="0" t="n">
        <f aca="false">SUMPRODUCT('FD inverse'!$A$13:$BH$13,'FD mesh'!$B$84:$BI$84,$E845:$BL845)+'FD inverse'!$A$13*$C846/Setup!$B$17+INDEX('FD inverse'!$A$13:$BH$13,1,'FD mesh'!$B$15+1)*Setup!$B$22</f>
        <v>24.0104967234613</v>
      </c>
      <c r="P846" s="0" t="n">
        <f aca="false">SUMPRODUCT('FD inverse'!$A$14:$BH$14,'FD mesh'!$B$84:$BI$84,$E845:$BL845)+'FD inverse'!$A$14*$C846/Setup!$B$17+INDEX('FD inverse'!$A$14:$BH$14,1,'FD mesh'!$B$15+1)*Setup!$B$22</f>
        <v>23.9915271653501</v>
      </c>
      <c r="Q846" s="0" t="n">
        <f aca="false">SUMPRODUCT('FD inverse'!$A$15:$BH$15,'FD mesh'!$B$84:$BI$84,$E845:$BL845)+'FD inverse'!$A$15*$C846/Setup!$B$17+INDEX('FD inverse'!$A$15:$BH$15,1,'FD mesh'!$B$15+1)*Setup!$B$22</f>
        <v>23.9728274709363</v>
      </c>
      <c r="R846" s="0" t="n">
        <f aca="false">SUMPRODUCT('FD inverse'!$A$16:$BH$16,'FD mesh'!$B$84:$BI$84,$E845:$BL845)+'FD inverse'!$A$16*$C846/Setup!$B$17+INDEX('FD inverse'!$A$16:$BH$16,1,'FD mesh'!$B$15+1)*Setup!$B$22</f>
        <v>23.9546094798297</v>
      </c>
      <c r="S846" s="0" t="n">
        <f aca="false">SUMPRODUCT('FD inverse'!$A$17:$BH$17,'FD mesh'!$B$84:$BI$84,$E845:$BL845)+'FD inverse'!$A$17*$C846/Setup!$B$17+INDEX('FD inverse'!$A$17:$BH$17,1,'FD mesh'!$B$15+1)*Setup!$B$22</f>
        <v>23.3755863862641</v>
      </c>
      <c r="T846" s="0" t="n">
        <f aca="false">SUMPRODUCT('FD inverse'!$A$18:$BH$18,'FD mesh'!$B$84:$BI$84,$E845:$BL845)+'FD inverse'!$A$18*$C846/Setup!$B$17+INDEX('FD inverse'!$A$18:$BH$18,1,'FD mesh'!$B$15+1)*Setup!$B$22</f>
        <v>22.7969811104784</v>
      </c>
      <c r="U846" s="0" t="n">
        <f aca="false">SUMPRODUCT('FD inverse'!$A$19:$BH$19,'FD mesh'!$B$84:$BI$84,$E845:$BL845)+'FD inverse'!$A$19*$C846/Setup!$B$17+INDEX('FD inverse'!$A$19:$BH$19,1,'FD mesh'!$B$15+1)*Setup!$B$22</f>
        <v>22.2189016507343</v>
      </c>
      <c r="V846" s="0" t="n">
        <f aca="false">SUMPRODUCT('FD inverse'!$A$20:$BH$20,'FD mesh'!$B$84:$BI$84,$E845:$BL845)+'FD inverse'!$A$20*$C846/Setup!$B$17+INDEX('FD inverse'!$A$20:$BH$20,1,'FD mesh'!$B$15+1)*Setup!$B$22</f>
        <v>21.6414271732068</v>
      </c>
      <c r="W846" s="0" t="n">
        <f aca="false">SUMPRODUCT('FD inverse'!$A$21:$BH$21,'FD mesh'!$B$84:$BI$84,$E845:$BL845)+'FD inverse'!$A$21*$C846/Setup!$B$17+INDEX('FD inverse'!$A$21:$BH$21,1,'FD mesh'!$B$15+1)*Setup!$B$22</f>
        <v>21.0646103125579</v>
      </c>
      <c r="X846" s="0" t="n">
        <f aca="false">SUMPRODUCT('FD inverse'!$A$22:$BH$22,'FD mesh'!$B$84:$BI$84,$E845:$BL845)+'FD inverse'!$A$22*$C846/Setup!$B$17+INDEX('FD inverse'!$A$22:$BH$22,1,'FD mesh'!$B$15+1)*Setup!$B$22</f>
        <v>20.4884794515692</v>
      </c>
      <c r="Y846" s="0" t="n">
        <f aca="false">SUMPRODUCT('FD inverse'!$A$23:$BH$23,'FD mesh'!$B$84:$BI$84,$E845:$BL845)+'FD inverse'!$A$23*$C846/Setup!$B$17+INDEX('FD inverse'!$A$23:$BH$23,1,'FD mesh'!$B$15+1)*Setup!$B$22</f>
        <v>19.9130409774199</v>
      </c>
      <c r="Z846" s="0" t="n">
        <f aca="false">SUMPRODUCT('FD inverse'!$A$24:$BH$24,'FD mesh'!$B$84:$BI$84,$E845:$BL845)+'FD inverse'!$A$24*$C846/Setup!$B$17+INDEX('FD inverse'!$A$24:$BH$24,1,'FD mesh'!$B$15+1)*Setup!$B$22</f>
        <v>19.338281513183</v>
      </c>
      <c r="AA846" s="0" t="n">
        <f aca="false">SUMPRODUCT('FD inverse'!$A$25:$BH$25,'FD mesh'!$B$84:$BI$84,$E845:$BL845)+'FD inverse'!$A$25*$C846/Setup!$B$17+INDEX('FD inverse'!$A$25:$BH$25,1,'FD mesh'!$B$15+1)*Setup!$B$22</f>
        <v>18.7641701240077</v>
      </c>
      <c r="AB846" s="0" t="n">
        <f aca="false">SUMPRODUCT('FD inverse'!$A$26:$BH$26,'FD mesh'!$B$84:$BI$84,$E845:$BL845)+'FD inverse'!$A$26*$C846/Setup!$B$17+INDEX('FD inverse'!$A$26:$BH$26,1,'FD mesh'!$B$15+1)*Setup!$B$22</f>
        <v>18.1906604982553</v>
      </c>
      <c r="AC846" s="0" t="n">
        <f aca="false">SUMPRODUCT('FD inverse'!$A$27:$BH$27,'FD mesh'!$B$84:$BI$84,$E845:$BL845)+'FD inverse'!$A$27*$C846/Setup!$B$17+INDEX('FD inverse'!$A$27:$BH$27,1,'FD mesh'!$B$15+1)*Setup!$B$22</f>
        <v>17.6176931045707</v>
      </c>
      <c r="AD846" s="0" t="n">
        <f aca="false">SUMPRODUCT('FD inverse'!$A$28:$BH$28,'FD mesh'!$B$84:$BI$84,$E845:$BL845)+'FD inverse'!$A$28*$C846/Setup!$B$17+INDEX('FD inverse'!$A$28:$BH$28,1,'FD mesh'!$B$15+1)*Setup!$B$22</f>
        <v>17.0451973264949</v>
      </c>
      <c r="AE846" s="0" t="n">
        <f aca="false">SUMPRODUCT('FD inverse'!$A$29:$BH$29,'FD mesh'!$B$84:$BI$84,$E845:$BL845)+'FD inverse'!$A$29*$C846/Setup!$B$17+INDEX('FD inverse'!$A$29:$BH$29,1,'FD mesh'!$B$15+1)*Setup!$B$22</f>
        <v>16.4730935767573</v>
      </c>
      <c r="AF846" s="0" t="n">
        <f aca="false">SUMPRODUCT('FD inverse'!$A$30:$BH$30,'FD mesh'!$B$84:$BI$84,$E845:$BL845)+'FD inverse'!$A$30*$C846/Setup!$B$17+INDEX('FD inverse'!$A$30:$BH$30,1,'FD mesh'!$B$15+1)*Setup!$B$22</f>
        <v>15.9012953938384</v>
      </c>
      <c r="AG846" s="0" t="n">
        <f aca="false">SUMPRODUCT('FD inverse'!$A$31:$BH$31,'FD mesh'!$B$84:$BI$84,$E845:$BL845)+'FD inverse'!$A$31*$C846/Setup!$B$17+INDEX('FD inverse'!$A$31:$BH$31,1,'FD mesh'!$B$15+1)*Setup!$B$22</f>
        <v>15.3297115237546</v>
      </c>
      <c r="AH846" s="0" t="n">
        <f aca="false">SUMPRODUCT('FD inverse'!$A$32:$BH$32,'FD mesh'!$B$84:$BI$84,$E845:$BL845)+'FD inverse'!$A$32*$C846/Setup!$B$17+INDEX('FD inverse'!$A$32:$BH$32,1,'FD mesh'!$B$15+1)*Setup!$B$22</f>
        <v>15.3057260082732</v>
      </c>
      <c r="AI846" s="0" t="n">
        <f aca="false">SUMPRODUCT('FD inverse'!$A$33:$BH$33,'FD mesh'!$B$84:$BI$84,$E845:$BL845)+'FD inverse'!$A$33*$C846/Setup!$B$17+INDEX('FD inverse'!$A$33:$BH$33,1,'FD mesh'!$B$15+1)*Setup!$B$22</f>
        <v>15.2819396787347</v>
      </c>
      <c r="AJ846" s="0" t="n">
        <f aca="false">SUMPRODUCT('FD inverse'!$A$34:$BH$34,'FD mesh'!$B$84:$BI$84,$E845:$BL845)+'FD inverse'!$A$34*$C846/Setup!$B$17+INDEX('FD inverse'!$A$34:$BH$34,1,'FD mesh'!$B$15+1)*Setup!$B$22</f>
        <v>15.258343012916</v>
      </c>
      <c r="AK846" s="0" t="n">
        <f aca="false">SUMPRODUCT('FD inverse'!$A$35:$BH$35,'FD mesh'!$B$84:$BI$84,$E845:$BL845)+'FD inverse'!$A$35*$C846/Setup!$B$17+INDEX('FD inverse'!$A$35:$BH$35,1,'FD mesh'!$B$15+1)*Setup!$B$22</f>
        <v>15.234925003239</v>
      </c>
      <c r="AL846" s="0" t="n">
        <f aca="false">SUMPRODUCT('FD inverse'!$A$36:$BH$36,'FD mesh'!$B$84:$BI$84,$E845:$BL845)+'FD inverse'!$A$36*$C846/Setup!$B$17+INDEX('FD inverse'!$A$36:$BH$36,1,'FD mesh'!$B$15+1)*Setup!$B$22</f>
        <v>15.21167335806</v>
      </c>
      <c r="AM846" s="0" t="n">
        <f aca="false">SUMPRODUCT('FD inverse'!$A$37:$BH$37,'FD mesh'!$B$84:$BI$84,$E845:$BL845)+'FD inverse'!$A$37*$C846/Setup!$B$17+INDEX('FD inverse'!$A$37:$BH$37,1,'FD mesh'!$B$15+1)*Setup!$B$22</f>
        <v>15.1885746827773</v>
      </c>
      <c r="AN846" s="0" t="n">
        <f aca="false">SUMPRODUCT('FD inverse'!$A$38:$BH$38,'FD mesh'!$B$84:$BI$84,$E845:$BL845)+'FD inverse'!$A$38*$C846/Setup!$B$17+INDEX('FD inverse'!$A$38:$BH$38,1,'FD mesh'!$B$15+1)*Setup!$B$22</f>
        <v>15.1656146421443</v>
      </c>
      <c r="AO846" s="0" t="n">
        <f aca="false">SUMPRODUCT('FD inverse'!$A$39:$BH$39,'FD mesh'!$B$84:$BI$84,$E845:$BL845)+'FD inverse'!$A$39*$C846/Setup!$B$17+INDEX('FD inverse'!$A$39:$BH$39,1,'FD mesh'!$B$15+1)*Setup!$B$22</f>
        <v>15.1427781053044</v>
      </c>
      <c r="AP846" s="0" t="n">
        <f aca="false">SUMPRODUCT('FD inverse'!$A$40:$BH$40,'FD mesh'!$B$84:$BI$84,$E845:$BL845)+'FD inverse'!$A$40*$C846/Setup!$B$17+INDEX('FD inverse'!$A$40:$BH$40,1,'FD mesh'!$B$15+1)*Setup!$B$22</f>
        <v>15.120049275168</v>
      </c>
      <c r="AQ846" s="0" t="n">
        <f aca="false">SUMPRODUCT('FD inverse'!$A$41:$BH$41,'FD mesh'!$B$84:$BI$84,$E845:$BL845)+'FD inverse'!$A$41*$C846/Setup!$B$17+INDEX('FD inverse'!$A$41:$BH$41,1,'FD mesh'!$B$15+1)*Setup!$B$22</f>
        <v>15.097411803843</v>
      </c>
      <c r="AR846" s="0" t="n">
        <f aca="false">SUMPRODUCT('FD inverse'!$A$42:$BH$42,'FD mesh'!$B$84:$BI$84,$E845:$BL845)+'FD inverse'!$A$42*$C846/Setup!$B$17+INDEX('FD inverse'!$A$42:$BH$42,1,'FD mesh'!$B$15+1)*Setup!$B$22</f>
        <v>15.0748488959045</v>
      </c>
      <c r="AS846" s="0" t="n">
        <f aca="false">SUMPRODUCT('FD inverse'!$A$43:$BH$43,'FD mesh'!$B$84:$BI$84,$E845:$BL845)+'FD inverse'!$A$43*$C846/Setup!$B$17+INDEX('FD inverse'!$A$43:$BH$43,1,'FD mesh'!$B$15+1)*Setup!$B$22</f>
        <v>0</v>
      </c>
      <c r="AT846" s="0" t="n">
        <f aca="false">SUMPRODUCT('FD inverse'!$A$44:$BH$44,'FD mesh'!$B$84:$BI$84,$E845:$BL845)+'FD inverse'!$A$44*$C846/Setup!$B$17+INDEX('FD inverse'!$A$44:$BH$44,1,'FD mesh'!$B$15+1)*Setup!$B$22</f>
        <v>0</v>
      </c>
      <c r="AU846" s="0" t="n">
        <f aca="false">SUMPRODUCT('FD inverse'!$A$45:$BH$45,'FD mesh'!$B$84:$BI$84,$E845:$BL845)+'FD inverse'!$A$45*$C846/Setup!$B$17+INDEX('FD inverse'!$A$45:$BH$45,1,'FD mesh'!$B$15+1)*Setup!$B$22</f>
        <v>0</v>
      </c>
      <c r="AV846" s="0" t="n">
        <f aca="false">SUMPRODUCT('FD inverse'!$A$46:$BH$46,'FD mesh'!$B$84:$BI$84,$E845:$BL845)+'FD inverse'!$A$46*$C846/Setup!$B$17+INDEX('FD inverse'!$A$46:$BH$46,1,'FD mesh'!$B$15+1)*Setup!$B$22</f>
        <v>0</v>
      </c>
      <c r="AW846" s="0" t="n">
        <f aca="false">SUMPRODUCT('FD inverse'!$A$47:$BH$47,'FD mesh'!$B$84:$BI$84,$E845:$BL845)+'FD inverse'!$A$47*$C846/Setup!$B$17+INDEX('FD inverse'!$A$47:$BH$47,1,'FD mesh'!$B$15+1)*Setup!$B$22</f>
        <v>0</v>
      </c>
      <c r="AX846" s="0" t="n">
        <f aca="false">SUMPRODUCT('FD inverse'!$A$48:$BH$48,'FD mesh'!$B$84:$BI$84,$E845:$BL845)+'FD inverse'!$A$48*$C846/Setup!$B$17+INDEX('FD inverse'!$A$48:$BH$48,1,'FD mesh'!$B$15+1)*Setup!$B$22</f>
        <v>0</v>
      </c>
      <c r="AY846" s="0" t="n">
        <f aca="false">SUMPRODUCT('FD inverse'!$A$49:$BH$49,'FD mesh'!$B$84:$BI$84,$E845:$BL845)+'FD inverse'!$A$49*$C846/Setup!$B$17+INDEX('FD inverse'!$A$49:$BH$49,1,'FD mesh'!$B$15+1)*Setup!$B$22</f>
        <v>0</v>
      </c>
      <c r="AZ846" s="0" t="n">
        <f aca="false">SUMPRODUCT('FD inverse'!$A$50:$BH$50,'FD mesh'!$B$84:$BI$84,$E845:$BL845)+'FD inverse'!$A$50*$C846/Setup!$B$17+INDEX('FD inverse'!$A$50:$BH$50,1,'FD mesh'!$B$15+1)*Setup!$B$22</f>
        <v>0</v>
      </c>
      <c r="BA846" s="0" t="n">
        <f aca="false">SUMPRODUCT('FD inverse'!$A$51:$BH$51,'FD mesh'!$B$84:$BI$84,$E845:$BL845)+'FD inverse'!$A$51*$C846/Setup!$B$17+INDEX('FD inverse'!$A$51:$BH$51,1,'FD mesh'!$B$15+1)*Setup!$B$22</f>
        <v>0</v>
      </c>
      <c r="BB846" s="0" t="n">
        <f aca="false">SUMPRODUCT('FD inverse'!$A$52:$BH$52,'FD mesh'!$B$84:$BI$84,$E845:$BL845)+'FD inverse'!$A$52*$C846/Setup!$B$17+INDEX('FD inverse'!$A$52:$BH$52,1,'FD mesh'!$B$15+1)*Setup!$B$22</f>
        <v>0</v>
      </c>
      <c r="BC846" s="0" t="n">
        <f aca="false">SUMPRODUCT('FD inverse'!$A$53:$BH$53,'FD mesh'!$B$84:$BI$84,$E845:$BL845)+'FD inverse'!$A$53*$C846/Setup!$B$17+INDEX('FD inverse'!$A$53:$BH$53,1,'FD mesh'!$B$15+1)*Setup!$B$22</f>
        <v>0</v>
      </c>
      <c r="BD846" s="0" t="n">
        <f aca="false">SUMPRODUCT('FD inverse'!$A$54:$BH$54,'FD mesh'!$B$84:$BI$84,$E845:$BL845)+'FD inverse'!$A$54*$C846/Setup!$B$17+INDEX('FD inverse'!$A$54:$BH$54,1,'FD mesh'!$B$15+1)*Setup!$B$22</f>
        <v>0</v>
      </c>
      <c r="BE846" s="0" t="n">
        <f aca="false">SUMPRODUCT('FD inverse'!$A$55:$BH$55,'FD mesh'!$B$84:$BI$84,$E845:$BL845)+'FD inverse'!$A$55*$C846/Setup!$B$17+INDEX('FD inverse'!$A$55:$BH$55,1,'FD mesh'!$B$15+1)*Setup!$B$22</f>
        <v>0</v>
      </c>
      <c r="BF846" s="0" t="n">
        <f aca="false">SUMPRODUCT('FD inverse'!$A$56:$BH$56,'FD mesh'!$B$84:$BI$84,$E845:$BL845)+'FD inverse'!$A$56*$C846/Setup!$B$17+INDEX('FD inverse'!$A$56:$BH$56,1,'FD mesh'!$B$15+1)*Setup!$B$22</f>
        <v>0</v>
      </c>
      <c r="BG846" s="0" t="n">
        <f aca="false">SUMPRODUCT('FD inverse'!$A$57:$BH$57,'FD mesh'!$B$84:$BI$84,$E845:$BL845)+'FD inverse'!$A$57*$C846/Setup!$B$17+INDEX('FD inverse'!$A$57:$BH$57,1,'FD mesh'!$B$15+1)*Setup!$B$22</f>
        <v>0</v>
      </c>
      <c r="BH846" s="0" t="n">
        <f aca="false">SUMPRODUCT('FD inverse'!$A$58:$BH$58,'FD mesh'!$B$84:$BI$84,$E845:$BL845)+'FD inverse'!$A$58*$C846/Setup!$B$17+INDEX('FD inverse'!$A$58:$BH$58,1,'FD mesh'!$B$15+1)*Setup!$B$22</f>
        <v>0</v>
      </c>
      <c r="BI846" s="0" t="n">
        <f aca="false">SUMPRODUCT('FD inverse'!$A$59:$BH$59,'FD mesh'!$B$84:$BI$84,$E845:$BL845)+'FD inverse'!$A$59*$C846/Setup!$B$17+INDEX('FD inverse'!$A$59:$BH$59,1,'FD mesh'!$B$15+1)*Setup!$B$22</f>
        <v>0</v>
      </c>
      <c r="BJ846" s="0" t="n">
        <f aca="false">SUMPRODUCT('FD inverse'!$A$60:$BH$60,'FD mesh'!$B$84:$BI$84,$E845:$BL845)+'FD inverse'!$A$60*$C846/Setup!$B$17+INDEX('FD inverse'!$A$60:$BH$60,1,'FD mesh'!$B$15+1)*Setup!$B$22</f>
        <v>0</v>
      </c>
      <c r="BK846" s="0" t="n">
        <f aca="false">SUMPRODUCT('FD inverse'!$A$61:$BH$61,'FD mesh'!$B$84:$BI$84,$E845:$BL845)+'FD inverse'!$A$61*$C846/Setup!$B$17+INDEX('FD inverse'!$A$61:$BH$61,1,'FD mesh'!$B$15+1)*Setup!$B$22</f>
        <v>0</v>
      </c>
      <c r="BL846" s="0" t="n">
        <f aca="false">SUMPRODUCT('FD inverse'!$A$62:$BH$62,'FD mesh'!$B$84:$BI$84,$E845:$BL845)+'FD inverse'!$A$62*$C846/Setup!$B$17+INDEX('FD inverse'!$A$62:$BH$62,1,'FD mesh'!$B$15+1)*Setup!$B$22</f>
        <v>0</v>
      </c>
    </row>
    <row r="847" customFormat="false" ht="15" hidden="false" customHeight="false" outlineLevel="0" collapsed="false">
      <c r="A847" s="0" t="n">
        <v>842</v>
      </c>
      <c r="B847" s="0" t="n">
        <f aca="false">A847*Setup!$B$11/3600</f>
        <v>70.1666666666667</v>
      </c>
      <c r="C847" s="0" t="n">
        <f aca="false">Setup!$B$7+Setup!$B$8*COS(2*PI()*(B847-Setup!$B$9)/24)</f>
        <v>23.8255224505387</v>
      </c>
      <c r="D847" s="0" t="n">
        <f aca="false">(C847-E847)/Setup!$B$17</f>
        <v>-1.52298942010262</v>
      </c>
      <c r="E847" s="0" t="n">
        <f aca="false">SUMPRODUCT('FD inverse'!$A$3:$BH$3,'FD mesh'!$B$84:$BI$84,$E846:$BL846)+'FD inverse'!$A$3*$C847/Setup!$B$17+INDEX('FD inverse'!$A$3:$BH$3,1,'FD mesh'!$B$15+1)*Setup!$B$22</f>
        <v>24.023511075152</v>
      </c>
      <c r="F847" s="0" t="n">
        <f aca="false">SUMPRODUCT('FD inverse'!$A$4:$BH$4,'FD mesh'!$B$84:$BI$84,$E846:$BL846)+'FD inverse'!$A$4*$C847/Setup!$B$17+INDEX('FD inverse'!$A$4:$BH$4,1,'FD mesh'!$B$15+1)*Setup!$B$22</f>
        <v>24.0574123767271</v>
      </c>
      <c r="G847" s="0" t="n">
        <f aca="false">SUMPRODUCT('FD inverse'!$A$5:$BH$5,'FD mesh'!$B$84:$BI$84,$E846:$BL846)+'FD inverse'!$A$5*$C847/Setup!$B$17+INDEX('FD inverse'!$A$5:$BH$5,1,'FD mesh'!$B$15+1)*Setup!$B$22</f>
        <v>24.0718800166706</v>
      </c>
      <c r="H847" s="0" t="n">
        <f aca="false">SUMPRODUCT('FD inverse'!$A$6:$BH$6,'FD mesh'!$B$84:$BI$84,$E846:$BL846)+'FD inverse'!$A$6*$C847/Setup!$B$17+INDEX('FD inverse'!$A$6:$BH$6,1,'FD mesh'!$B$15+1)*Setup!$B$22</f>
        <v>24.0935132629502</v>
      </c>
      <c r="I847" s="0" t="n">
        <f aca="false">SUMPRODUCT('FD inverse'!$A$7:$BH$7,'FD mesh'!$B$84:$BI$84,$E846:$BL846)+'FD inverse'!$A$7*$C847/Setup!$B$17+INDEX('FD inverse'!$A$7:$BH$7,1,'FD mesh'!$B$15+1)*Setup!$B$22</f>
        <v>24.0921652674917</v>
      </c>
      <c r="J847" s="0" t="n">
        <f aca="false">SUMPRODUCT('FD inverse'!$A$8:$BH$8,'FD mesh'!$B$84:$BI$84,$E846:$BL846)+'FD inverse'!$A$8*$C847/Setup!$B$17+INDEX('FD inverse'!$A$8:$BH$8,1,'FD mesh'!$B$15+1)*Setup!$B$22</f>
        <v>24.0855821835013</v>
      </c>
      <c r="K847" s="0" t="n">
        <f aca="false">SUMPRODUCT('FD inverse'!$A$9:$BH$9,'FD mesh'!$B$84:$BI$84,$E846:$BL846)+'FD inverse'!$A$9*$C847/Setup!$B$17+INDEX('FD inverse'!$A$9:$BH$9,1,'FD mesh'!$B$15+1)*Setup!$B$22</f>
        <v>24.0749221002855</v>
      </c>
      <c r="L847" s="0" t="n">
        <f aca="false">SUMPRODUCT('FD inverse'!$A$10:$BH$10,'FD mesh'!$B$84:$BI$84,$E846:$BL846)+'FD inverse'!$A$10*$C847/Setup!$B$17+INDEX('FD inverse'!$A$10:$BH$10,1,'FD mesh'!$B$15+1)*Setup!$B$22</f>
        <v>24.0612095143765</v>
      </c>
      <c r="M847" s="0" t="n">
        <f aca="false">SUMPRODUCT('FD inverse'!$A$11:$BH$11,'FD mesh'!$B$84:$BI$84,$E846:$BL846)+'FD inverse'!$A$11*$C847/Setup!$B$17+INDEX('FD inverse'!$A$11:$BH$11,1,'FD mesh'!$B$15+1)*Setup!$B$22</f>
        <v>24.0453341497658</v>
      </c>
      <c r="N847" s="0" t="n">
        <f aca="false">SUMPRODUCT('FD inverse'!$A$12:$BH$12,'FD mesh'!$B$84:$BI$84,$E846:$BL846)+'FD inverse'!$A$12*$C847/Setup!$B$17+INDEX('FD inverse'!$A$12:$BH$12,1,'FD mesh'!$B$15+1)*Setup!$B$22</f>
        <v>24.0280503163493</v>
      </c>
      <c r="O847" s="0" t="n">
        <f aca="false">SUMPRODUCT('FD inverse'!$A$13:$BH$13,'FD mesh'!$B$84:$BI$84,$E846:$BL846)+'FD inverse'!$A$13*$C847/Setup!$B$17+INDEX('FD inverse'!$A$13:$BH$13,1,'FD mesh'!$B$15+1)*Setup!$B$22</f>
        <v>24.0099766602828</v>
      </c>
      <c r="P847" s="0" t="n">
        <f aca="false">SUMPRODUCT('FD inverse'!$A$14:$BH$14,'FD mesh'!$B$84:$BI$84,$E846:$BL846)+'FD inverse'!$A$14*$C847/Setup!$B$17+INDEX('FD inverse'!$A$14:$BH$14,1,'FD mesh'!$B$15+1)*Setup!$B$22</f>
        <v>23.991596182282</v>
      </c>
      <c r="Q847" s="0" t="n">
        <f aca="false">SUMPRODUCT('FD inverse'!$A$15:$BH$15,'FD mesh'!$B$84:$BI$84,$E846:$BL846)+'FD inverse'!$A$15*$C847/Setup!$B$17+INDEX('FD inverse'!$A$15:$BH$15,1,'FD mesh'!$B$15+1)*Setup!$B$22</f>
        <v>23.9732564222352</v>
      </c>
      <c r="R847" s="0" t="n">
        <f aca="false">SUMPRODUCT('FD inverse'!$A$16:$BH$16,'FD mesh'!$B$84:$BI$84,$E846:$BL846)+'FD inverse'!$A$16*$C847/Setup!$B$17+INDEX('FD inverse'!$A$16:$BH$16,1,'FD mesh'!$B$15+1)*Setup!$B$22</f>
        <v>23.9551697308012</v>
      </c>
      <c r="S847" s="0" t="n">
        <f aca="false">SUMPRODUCT('FD inverse'!$A$17:$BH$17,'FD mesh'!$B$84:$BI$84,$E846:$BL846)+'FD inverse'!$A$17*$C847/Setup!$B$17+INDEX('FD inverse'!$A$17:$BH$17,1,'FD mesh'!$B$15+1)*Setup!$B$22</f>
        <v>23.3766461392593</v>
      </c>
      <c r="T847" s="0" t="n">
        <f aca="false">SUMPRODUCT('FD inverse'!$A$18:$BH$18,'FD mesh'!$B$84:$BI$84,$E846:$BL846)+'FD inverse'!$A$18*$C847/Setup!$B$17+INDEX('FD inverse'!$A$18:$BH$18,1,'FD mesh'!$B$15+1)*Setup!$B$22</f>
        <v>22.7984344178845</v>
      </c>
      <c r="U847" s="0" t="n">
        <f aca="false">SUMPRODUCT('FD inverse'!$A$19:$BH$19,'FD mesh'!$B$84:$BI$84,$E846:$BL846)+'FD inverse'!$A$19*$C847/Setup!$B$17+INDEX('FD inverse'!$A$19:$BH$19,1,'FD mesh'!$B$15+1)*Setup!$B$22</f>
        <v>22.2206503841178</v>
      </c>
      <c r="V847" s="0" t="n">
        <f aca="false">SUMPRODUCT('FD inverse'!$A$20:$BH$20,'FD mesh'!$B$84:$BI$84,$E846:$BL846)+'FD inverse'!$A$20*$C847/Setup!$B$17+INDEX('FD inverse'!$A$20:$BH$20,1,'FD mesh'!$B$15+1)*Setup!$B$22</f>
        <v>21.643380977604</v>
      </c>
      <c r="W847" s="0" t="n">
        <f aca="false">SUMPRODUCT('FD inverse'!$A$21:$BH$21,'FD mesh'!$B$84:$BI$84,$E846:$BL846)+'FD inverse'!$A$21*$C847/Setup!$B$17+INDEX('FD inverse'!$A$21:$BH$21,1,'FD mesh'!$B$15+1)*Setup!$B$22</f>
        <v>21.0666865478129</v>
      </c>
      <c r="X847" s="0" t="n">
        <f aca="false">SUMPRODUCT('FD inverse'!$A$22:$BH$22,'FD mesh'!$B$84:$BI$84,$E846:$BL846)+'FD inverse'!$A$22*$C847/Setup!$B$17+INDEX('FD inverse'!$A$22:$BH$22,1,'FD mesh'!$B$15+1)*Setup!$B$22</f>
        <v>20.4906031243967</v>
      </c>
      <c r="Y847" s="0" t="n">
        <f aca="false">SUMPRODUCT('FD inverse'!$A$23:$BH$23,'FD mesh'!$B$84:$BI$84,$E846:$BL846)+'FD inverse'!$A$23*$C847/Setup!$B$17+INDEX('FD inverse'!$A$23:$BH$23,1,'FD mesh'!$B$15+1)*Setup!$B$22</f>
        <v>19.9151446675555</v>
      </c>
      <c r="Z847" s="0" t="n">
        <f aca="false">SUMPRODUCT('FD inverse'!$A$24:$BH$24,'FD mesh'!$B$84:$BI$84,$E846:$BL846)+'FD inverse'!$A$24*$C847/Setup!$B$17+INDEX('FD inverse'!$A$24:$BH$24,1,'FD mesh'!$B$15+1)*Setup!$B$22</f>
        <v>19.3403052966685</v>
      </c>
      <c r="AA847" s="0" t="n">
        <f aca="false">SUMPRODUCT('FD inverse'!$A$25:$BH$25,'FD mesh'!$B$84:$BI$84,$E846:$BL846)+'FD inverse'!$A$25*$C847/Setup!$B$17+INDEX('FD inverse'!$A$25:$BH$25,1,'FD mesh'!$B$15+1)*Setup!$B$22</f>
        <v>18.7660614963501</v>
      </c>
      <c r="AB847" s="0" t="n">
        <f aca="false">SUMPRODUCT('FD inverse'!$A$26:$BH$26,'FD mesh'!$B$84:$BI$84,$E846:$BL846)+'FD inverse'!$A$26*$C847/Setup!$B$17+INDEX('FD inverse'!$A$26:$BH$26,1,'FD mesh'!$B$15+1)*Setup!$B$22</f>
        <v>18.1923742998924</v>
      </c>
      <c r="AC847" s="0" t="n">
        <f aca="false">SUMPRODUCT('FD inverse'!$A$27:$BH$27,'FD mesh'!$B$84:$BI$84,$E846:$BL846)+'FD inverse'!$A$27*$C847/Setup!$B$17+INDEX('FD inverse'!$A$27:$BH$27,1,'FD mesh'!$B$15+1)*Setup!$B$22</f>
        <v>17.6191914507737</v>
      </c>
      <c r="AD847" s="0" t="n">
        <f aca="false">SUMPRODUCT('FD inverse'!$A$28:$BH$28,'FD mesh'!$B$84:$BI$84,$E846:$BL846)+'FD inverse'!$A$28*$C847/Setup!$B$17+INDEX('FD inverse'!$A$28:$BH$28,1,'FD mesh'!$B$15+1)*Setup!$B$22</f>
        <v>17.0464495435375</v>
      </c>
      <c r="AE847" s="0" t="n">
        <f aca="false">SUMPRODUCT('FD inverse'!$A$29:$BH$29,'FD mesh'!$B$84:$BI$84,$E846:$BL846)+'FD inverse'!$A$29*$C847/Setup!$B$17+INDEX('FD inverse'!$A$29:$BH$29,1,'FD mesh'!$B$15+1)*Setup!$B$22</f>
        <v>16.4740761458883</v>
      </c>
      <c r="AF847" s="0" t="n">
        <f aca="false">SUMPRODUCT('FD inverse'!$A$30:$BH$30,'FD mesh'!$B$84:$BI$84,$E846:$BL846)+'FD inverse'!$A$30*$C847/Setup!$B$17+INDEX('FD inverse'!$A$30:$BH$30,1,'FD mesh'!$B$15+1)*Setup!$B$22</f>
        <v>15.9019919042975</v>
      </c>
      <c r="AG847" s="0" t="n">
        <f aca="false">SUMPRODUCT('FD inverse'!$A$31:$BH$31,'FD mesh'!$B$84:$BI$84,$E846:$BL846)+'FD inverse'!$A$31*$C847/Setup!$B$17+INDEX('FD inverse'!$A$31:$BH$31,1,'FD mesh'!$B$15+1)*Setup!$B$22</f>
        <v>15.3301126357848</v>
      </c>
      <c r="AH847" s="0" t="n">
        <f aca="false">SUMPRODUCT('FD inverse'!$A$32:$BH$32,'FD mesh'!$B$84:$BI$84,$E846:$BL846)+'FD inverse'!$A$32*$C847/Setup!$B$17+INDEX('FD inverse'!$A$32:$BH$32,1,'FD mesh'!$B$15+1)*Setup!$B$22</f>
        <v>15.3061126472848</v>
      </c>
      <c r="AI847" s="0" t="n">
        <f aca="false">SUMPRODUCT('FD inverse'!$A$33:$BH$33,'FD mesh'!$B$84:$BI$84,$E846:$BL846)+'FD inverse'!$A$33*$C847/Setup!$B$17+INDEX('FD inverse'!$A$33:$BH$33,1,'FD mesh'!$B$15+1)*Setup!$B$22</f>
        <v>15.282308384358</v>
      </c>
      <c r="AJ847" s="0" t="n">
        <f aca="false">SUMPRODUCT('FD inverse'!$A$34:$BH$34,'FD mesh'!$B$84:$BI$84,$E846:$BL846)+'FD inverse'!$A$34*$C847/Setup!$B$17+INDEX('FD inverse'!$A$34:$BH$34,1,'FD mesh'!$B$15+1)*Setup!$B$22</f>
        <v>15.2586907687101</v>
      </c>
      <c r="AK847" s="0" t="n">
        <f aca="false">SUMPRODUCT('FD inverse'!$A$35:$BH$35,'FD mesh'!$B$84:$BI$84,$E846:$BL846)+'FD inverse'!$A$35*$C847/Setup!$B$17+INDEX('FD inverse'!$A$35:$BH$35,1,'FD mesh'!$B$15+1)*Setup!$B$22</f>
        <v>15.2352491950552</v>
      </c>
      <c r="AL847" s="0" t="n">
        <f aca="false">SUMPRODUCT('FD inverse'!$A$36:$BH$36,'FD mesh'!$B$84:$BI$84,$E846:$BL846)+'FD inverse'!$A$36*$C847/Setup!$B$17+INDEX('FD inverse'!$A$36:$BH$36,1,'FD mesh'!$B$15+1)*Setup!$B$22</f>
        <v>15.2119717347648</v>
      </c>
      <c r="AM847" s="0" t="n">
        <f aca="false">SUMPRODUCT('FD inverse'!$A$37:$BH$37,'FD mesh'!$B$84:$BI$84,$E846:$BL846)+'FD inverse'!$A$37*$C847/Setup!$B$17+INDEX('FD inverse'!$A$37:$BH$37,1,'FD mesh'!$B$15+1)*Setup!$B$22</f>
        <v>15.1888453196349</v>
      </c>
      <c r="AN847" s="0" t="n">
        <f aca="false">SUMPRODUCT('FD inverse'!$A$38:$BH$38,'FD mesh'!$B$84:$BI$84,$E846:$BL846)+'FD inverse'!$A$38*$C847/Setup!$B$17+INDEX('FD inverse'!$A$38:$BH$38,1,'FD mesh'!$B$15+1)*Setup!$B$22</f>
        <v>15.165855907116</v>
      </c>
      <c r="AO847" s="0" t="n">
        <f aca="false">SUMPRODUCT('FD inverse'!$A$39:$BH$39,'FD mesh'!$B$84:$BI$84,$E846:$BL846)+'FD inverse'!$A$39*$C847/Setup!$B$17+INDEX('FD inverse'!$A$39:$BH$39,1,'FD mesh'!$B$15+1)*Setup!$B$22</f>
        <v>15.142988628483</v>
      </c>
      <c r="AP847" s="0" t="n">
        <f aca="false">SUMPRODUCT('FD inverse'!$A$40:$BH$40,'FD mesh'!$B$84:$BI$84,$E846:$BL846)+'FD inverse'!$A$40*$C847/Setup!$B$17+INDEX('FD inverse'!$A$40:$BH$40,1,'FD mesh'!$B$15+1)*Setup!$B$22</f>
        <v>15.120227921532</v>
      </c>
      <c r="AQ847" s="0" t="n">
        <f aca="false">SUMPRODUCT('FD inverse'!$A$41:$BH$41,'FD mesh'!$B$84:$BI$84,$E846:$BL846)+'FD inverse'!$A$41*$C847/Setup!$B$17+INDEX('FD inverse'!$A$41:$BH$41,1,'FD mesh'!$B$15+1)*Setup!$B$22</f>
        <v>15.0975576494853</v>
      </c>
      <c r="AR847" s="0" t="n">
        <f aca="false">SUMPRODUCT('FD inverse'!$A$42:$BH$42,'FD mesh'!$B$84:$BI$84,$E846:$BL846)+'FD inverse'!$A$42*$C847/Setup!$B$17+INDEX('FD inverse'!$A$42:$BH$42,1,'FD mesh'!$B$15+1)*Setup!$B$22</f>
        <v>15.0749612078621</v>
      </c>
      <c r="AS847" s="0" t="n">
        <f aca="false">SUMPRODUCT('FD inverse'!$A$43:$BH$43,'FD mesh'!$B$84:$BI$84,$E846:$BL846)+'FD inverse'!$A$43*$C847/Setup!$B$17+INDEX('FD inverse'!$A$43:$BH$43,1,'FD mesh'!$B$15+1)*Setup!$B$22</f>
        <v>0</v>
      </c>
      <c r="AT847" s="0" t="n">
        <f aca="false">SUMPRODUCT('FD inverse'!$A$44:$BH$44,'FD mesh'!$B$84:$BI$84,$E846:$BL846)+'FD inverse'!$A$44*$C847/Setup!$B$17+INDEX('FD inverse'!$A$44:$BH$44,1,'FD mesh'!$B$15+1)*Setup!$B$22</f>
        <v>0</v>
      </c>
      <c r="AU847" s="0" t="n">
        <f aca="false">SUMPRODUCT('FD inverse'!$A$45:$BH$45,'FD mesh'!$B$84:$BI$84,$E846:$BL846)+'FD inverse'!$A$45*$C847/Setup!$B$17+INDEX('FD inverse'!$A$45:$BH$45,1,'FD mesh'!$B$15+1)*Setup!$B$22</f>
        <v>0</v>
      </c>
      <c r="AV847" s="0" t="n">
        <f aca="false">SUMPRODUCT('FD inverse'!$A$46:$BH$46,'FD mesh'!$B$84:$BI$84,$E846:$BL846)+'FD inverse'!$A$46*$C847/Setup!$B$17+INDEX('FD inverse'!$A$46:$BH$46,1,'FD mesh'!$B$15+1)*Setup!$B$22</f>
        <v>0</v>
      </c>
      <c r="AW847" s="0" t="n">
        <f aca="false">SUMPRODUCT('FD inverse'!$A$47:$BH$47,'FD mesh'!$B$84:$BI$84,$E846:$BL846)+'FD inverse'!$A$47*$C847/Setup!$B$17+INDEX('FD inverse'!$A$47:$BH$47,1,'FD mesh'!$B$15+1)*Setup!$B$22</f>
        <v>0</v>
      </c>
      <c r="AX847" s="0" t="n">
        <f aca="false">SUMPRODUCT('FD inverse'!$A$48:$BH$48,'FD mesh'!$B$84:$BI$84,$E846:$BL846)+'FD inverse'!$A$48*$C847/Setup!$B$17+INDEX('FD inverse'!$A$48:$BH$48,1,'FD mesh'!$B$15+1)*Setup!$B$22</f>
        <v>0</v>
      </c>
      <c r="AY847" s="0" t="n">
        <f aca="false">SUMPRODUCT('FD inverse'!$A$49:$BH$49,'FD mesh'!$B$84:$BI$84,$E846:$BL846)+'FD inverse'!$A$49*$C847/Setup!$B$17+INDEX('FD inverse'!$A$49:$BH$49,1,'FD mesh'!$B$15+1)*Setup!$B$22</f>
        <v>0</v>
      </c>
      <c r="AZ847" s="0" t="n">
        <f aca="false">SUMPRODUCT('FD inverse'!$A$50:$BH$50,'FD mesh'!$B$84:$BI$84,$E846:$BL846)+'FD inverse'!$A$50*$C847/Setup!$B$17+INDEX('FD inverse'!$A$50:$BH$50,1,'FD mesh'!$B$15+1)*Setup!$B$22</f>
        <v>0</v>
      </c>
      <c r="BA847" s="0" t="n">
        <f aca="false">SUMPRODUCT('FD inverse'!$A$51:$BH$51,'FD mesh'!$B$84:$BI$84,$E846:$BL846)+'FD inverse'!$A$51*$C847/Setup!$B$17+INDEX('FD inverse'!$A$51:$BH$51,1,'FD mesh'!$B$15+1)*Setup!$B$22</f>
        <v>0</v>
      </c>
      <c r="BB847" s="0" t="n">
        <f aca="false">SUMPRODUCT('FD inverse'!$A$52:$BH$52,'FD mesh'!$B$84:$BI$84,$E846:$BL846)+'FD inverse'!$A$52*$C847/Setup!$B$17+INDEX('FD inverse'!$A$52:$BH$52,1,'FD mesh'!$B$15+1)*Setup!$B$22</f>
        <v>0</v>
      </c>
      <c r="BC847" s="0" t="n">
        <f aca="false">SUMPRODUCT('FD inverse'!$A$53:$BH$53,'FD mesh'!$B$84:$BI$84,$E846:$BL846)+'FD inverse'!$A$53*$C847/Setup!$B$17+INDEX('FD inverse'!$A$53:$BH$53,1,'FD mesh'!$B$15+1)*Setup!$B$22</f>
        <v>0</v>
      </c>
      <c r="BD847" s="0" t="n">
        <f aca="false">SUMPRODUCT('FD inverse'!$A$54:$BH$54,'FD mesh'!$B$84:$BI$84,$E846:$BL846)+'FD inverse'!$A$54*$C847/Setup!$B$17+INDEX('FD inverse'!$A$54:$BH$54,1,'FD mesh'!$B$15+1)*Setup!$B$22</f>
        <v>0</v>
      </c>
      <c r="BE847" s="0" t="n">
        <f aca="false">SUMPRODUCT('FD inverse'!$A$55:$BH$55,'FD mesh'!$B$84:$BI$84,$E846:$BL846)+'FD inverse'!$A$55*$C847/Setup!$B$17+INDEX('FD inverse'!$A$55:$BH$55,1,'FD mesh'!$B$15+1)*Setup!$B$22</f>
        <v>0</v>
      </c>
      <c r="BF847" s="0" t="n">
        <f aca="false">SUMPRODUCT('FD inverse'!$A$56:$BH$56,'FD mesh'!$B$84:$BI$84,$E846:$BL846)+'FD inverse'!$A$56*$C847/Setup!$B$17+INDEX('FD inverse'!$A$56:$BH$56,1,'FD mesh'!$B$15+1)*Setup!$B$22</f>
        <v>0</v>
      </c>
      <c r="BG847" s="0" t="n">
        <f aca="false">SUMPRODUCT('FD inverse'!$A$57:$BH$57,'FD mesh'!$B$84:$BI$84,$E846:$BL846)+'FD inverse'!$A$57*$C847/Setup!$B$17+INDEX('FD inverse'!$A$57:$BH$57,1,'FD mesh'!$B$15+1)*Setup!$B$22</f>
        <v>0</v>
      </c>
      <c r="BH847" s="0" t="n">
        <f aca="false">SUMPRODUCT('FD inverse'!$A$58:$BH$58,'FD mesh'!$B$84:$BI$84,$E846:$BL846)+'FD inverse'!$A$58*$C847/Setup!$B$17+INDEX('FD inverse'!$A$58:$BH$58,1,'FD mesh'!$B$15+1)*Setup!$B$22</f>
        <v>0</v>
      </c>
      <c r="BI847" s="0" t="n">
        <f aca="false">SUMPRODUCT('FD inverse'!$A$59:$BH$59,'FD mesh'!$B$84:$BI$84,$E846:$BL846)+'FD inverse'!$A$59*$C847/Setup!$B$17+INDEX('FD inverse'!$A$59:$BH$59,1,'FD mesh'!$B$15+1)*Setup!$B$22</f>
        <v>0</v>
      </c>
      <c r="BJ847" s="0" t="n">
        <f aca="false">SUMPRODUCT('FD inverse'!$A$60:$BH$60,'FD mesh'!$B$84:$BI$84,$E846:$BL846)+'FD inverse'!$A$60*$C847/Setup!$B$17+INDEX('FD inverse'!$A$60:$BH$60,1,'FD mesh'!$B$15+1)*Setup!$B$22</f>
        <v>0</v>
      </c>
      <c r="BK847" s="0" t="n">
        <f aca="false">SUMPRODUCT('FD inverse'!$A$61:$BH$61,'FD mesh'!$B$84:$BI$84,$E846:$BL846)+'FD inverse'!$A$61*$C847/Setup!$B$17+INDEX('FD inverse'!$A$61:$BH$61,1,'FD mesh'!$B$15+1)*Setup!$B$22</f>
        <v>0</v>
      </c>
      <c r="BL847" s="0" t="n">
        <f aca="false">SUMPRODUCT('FD inverse'!$A$62:$BH$62,'FD mesh'!$B$84:$BI$84,$E846:$BL846)+'FD inverse'!$A$62*$C847/Setup!$B$17+INDEX('FD inverse'!$A$62:$BH$62,1,'FD mesh'!$B$15+1)*Setup!$B$22</f>
        <v>0</v>
      </c>
    </row>
    <row r="848" customFormat="false" ht="15" hidden="false" customHeight="false" outlineLevel="0" collapsed="false">
      <c r="A848" s="0" t="n">
        <v>843</v>
      </c>
      <c r="B848" s="0" t="n">
        <f aca="false">A848*Setup!$B$11/3600</f>
        <v>70.25</v>
      </c>
      <c r="C848" s="0" t="n">
        <f aca="false">Setup!$B$7+Setup!$B$8*COS(2*PI()*(B848-Setup!$B$9)/24)</f>
        <v>23.7383874830794</v>
      </c>
      <c r="D848" s="0" t="n">
        <f aca="false">(C848-E848)/Setup!$B$17</f>
        <v>-1.78706433164782</v>
      </c>
      <c r="E848" s="0" t="n">
        <f aca="false">SUMPRODUCT('FD inverse'!$A$3:$BH$3,'FD mesh'!$B$84:$BI$84,$E847:$BL847)+'FD inverse'!$A$3*$C848/Setup!$B$17+INDEX('FD inverse'!$A$3:$BH$3,1,'FD mesh'!$B$15+1)*Setup!$B$22</f>
        <v>23.9707058461937</v>
      </c>
      <c r="F848" s="0" t="n">
        <f aca="false">SUMPRODUCT('FD inverse'!$A$4:$BH$4,'FD mesh'!$B$84:$BI$84,$E847:$BL847)+'FD inverse'!$A$4*$C848/Setup!$B$17+INDEX('FD inverse'!$A$4:$BH$4,1,'FD mesh'!$B$15+1)*Setup!$B$22</f>
        <v>24.0124328165456</v>
      </c>
      <c r="G848" s="0" t="n">
        <f aca="false">SUMPRODUCT('FD inverse'!$A$5:$BH$5,'FD mesh'!$B$84:$BI$84,$E847:$BL847)+'FD inverse'!$A$5*$C848/Setup!$B$17+INDEX('FD inverse'!$A$5:$BH$5,1,'FD mesh'!$B$15+1)*Setup!$B$22</f>
        <v>24.0346374083466</v>
      </c>
      <c r="H848" s="0" t="n">
        <f aca="false">SUMPRODUCT('FD inverse'!$A$6:$BH$6,'FD mesh'!$B$84:$BI$84,$E847:$BL847)+'FD inverse'!$A$6*$C848/Setup!$B$17+INDEX('FD inverse'!$A$6:$BH$6,1,'FD mesh'!$B$15+1)*Setup!$B$22</f>
        <v>24.0820887682285</v>
      </c>
      <c r="I848" s="0" t="n">
        <f aca="false">SUMPRODUCT('FD inverse'!$A$7:$BH$7,'FD mesh'!$B$84:$BI$84,$E847:$BL847)+'FD inverse'!$A$7*$C848/Setup!$B$17+INDEX('FD inverse'!$A$7:$BH$7,1,'FD mesh'!$B$15+1)*Setup!$B$22</f>
        <v>24.0829179461762</v>
      </c>
      <c r="J848" s="0" t="n">
        <f aca="false">SUMPRODUCT('FD inverse'!$A$8:$BH$8,'FD mesh'!$B$84:$BI$84,$E847:$BL847)+'FD inverse'!$A$8*$C848/Setup!$B$17+INDEX('FD inverse'!$A$8:$BH$8,1,'FD mesh'!$B$15+1)*Setup!$B$22</f>
        <v>24.0782914773301</v>
      </c>
      <c r="K848" s="0" t="n">
        <f aca="false">SUMPRODUCT('FD inverse'!$A$9:$BH$9,'FD mesh'!$B$84:$BI$84,$E847:$BL847)+'FD inverse'!$A$9*$C848/Setup!$B$17+INDEX('FD inverse'!$A$9:$BH$9,1,'FD mesh'!$B$15+1)*Setup!$B$22</f>
        <v>24.0693637069082</v>
      </c>
      <c r="L848" s="0" t="n">
        <f aca="false">SUMPRODUCT('FD inverse'!$A$10:$BH$10,'FD mesh'!$B$84:$BI$84,$E847:$BL847)+'FD inverse'!$A$10*$C848/Setup!$B$17+INDEX('FD inverse'!$A$10:$BH$10,1,'FD mesh'!$B$15+1)*Setup!$B$22</f>
        <v>24.057156648358</v>
      </c>
      <c r="M848" s="0" t="n">
        <f aca="false">SUMPRODUCT('FD inverse'!$A$11:$BH$11,'FD mesh'!$B$84:$BI$84,$E847:$BL847)+'FD inverse'!$A$11*$C848/Setup!$B$17+INDEX('FD inverse'!$A$11:$BH$11,1,'FD mesh'!$B$15+1)*Setup!$B$22</f>
        <v>24.0425585184105</v>
      </c>
      <c r="N848" s="0" t="n">
        <f aca="false">SUMPRODUCT('FD inverse'!$A$12:$BH$12,'FD mesh'!$B$84:$BI$84,$E847:$BL847)+'FD inverse'!$A$12*$C848/Setup!$B$17+INDEX('FD inverse'!$A$12:$BH$12,1,'FD mesh'!$B$15+1)*Setup!$B$22</f>
        <v>24.0263228478403</v>
      </c>
      <c r="O848" s="0" t="n">
        <f aca="false">SUMPRODUCT('FD inverse'!$A$13:$BH$13,'FD mesh'!$B$84:$BI$84,$E847:$BL847)+'FD inverse'!$A$13*$C848/Setup!$B$17+INDEX('FD inverse'!$A$13:$BH$13,1,'FD mesh'!$B$15+1)*Setup!$B$22</f>
        <v>24.0090680218077</v>
      </c>
      <c r="P848" s="0" t="n">
        <f aca="false">SUMPRODUCT('FD inverse'!$A$14:$BH$14,'FD mesh'!$B$84:$BI$84,$E847:$BL847)+'FD inverse'!$A$14*$C848/Setup!$B$17+INDEX('FD inverse'!$A$14:$BH$14,1,'FD mesh'!$B$15+1)*Setup!$B$22</f>
        <v>23.9912771258782</v>
      </c>
      <c r="Q848" s="0" t="n">
        <f aca="false">SUMPRODUCT('FD inverse'!$A$15:$BH$15,'FD mesh'!$B$84:$BI$84,$E847:$BL847)+'FD inverse'!$A$15*$C848/Setup!$B$17+INDEX('FD inverse'!$A$15:$BH$15,1,'FD mesh'!$B$15+1)*Setup!$B$22</f>
        <v>23.9732979960822</v>
      </c>
      <c r="R848" s="0" t="n">
        <f aca="false">SUMPRODUCT('FD inverse'!$A$16:$BH$16,'FD mesh'!$B$84:$BI$84,$E847:$BL847)+'FD inverse'!$A$16*$C848/Setup!$B$17+INDEX('FD inverse'!$A$16:$BH$16,1,'FD mesh'!$B$15+1)*Setup!$B$22</f>
        <v>23.9553433936295</v>
      </c>
      <c r="S848" s="0" t="n">
        <f aca="false">SUMPRODUCT('FD inverse'!$A$17:$BH$17,'FD mesh'!$B$84:$BI$84,$E847:$BL847)+'FD inverse'!$A$17*$C848/Setup!$B$17+INDEX('FD inverse'!$A$17:$BH$17,1,'FD mesh'!$B$15+1)*Setup!$B$22</f>
        <v>23.3773457136723</v>
      </c>
      <c r="T848" s="0" t="n">
        <f aca="false">SUMPRODUCT('FD inverse'!$A$18:$BH$18,'FD mesh'!$B$84:$BI$84,$E847:$BL847)+'FD inverse'!$A$18*$C848/Setup!$B$17+INDEX('FD inverse'!$A$18:$BH$18,1,'FD mesh'!$B$15+1)*Setup!$B$22</f>
        <v>22.7995539084708</v>
      </c>
      <c r="U848" s="0" t="n">
        <f aca="false">SUMPRODUCT('FD inverse'!$A$19:$BH$19,'FD mesh'!$B$84:$BI$84,$E847:$BL847)+'FD inverse'!$A$19*$C848/Setup!$B$17+INDEX('FD inverse'!$A$19:$BH$19,1,'FD mesh'!$B$15+1)*Setup!$B$22</f>
        <v>22.2220915533563</v>
      </c>
      <c r="V848" s="0" t="n">
        <f aca="false">SUMPRODUCT('FD inverse'!$A$20:$BH$20,'FD mesh'!$B$84:$BI$84,$E847:$BL847)+'FD inverse'!$A$20*$C848/Setup!$B$17+INDEX('FD inverse'!$A$20:$BH$20,1,'FD mesh'!$B$15+1)*Setup!$B$22</f>
        <v>21.6450533137604</v>
      </c>
      <c r="W848" s="0" t="n">
        <f aca="false">SUMPRODUCT('FD inverse'!$A$21:$BH$21,'FD mesh'!$B$84:$BI$84,$E847:$BL847)+'FD inverse'!$A$21*$C848/Setup!$B$17+INDEX('FD inverse'!$A$21:$BH$21,1,'FD mesh'!$B$15+1)*Setup!$B$22</f>
        <v>21.0685072188049</v>
      </c>
      <c r="X848" s="0" t="n">
        <f aca="false">SUMPRODUCT('FD inverse'!$A$22:$BH$22,'FD mesh'!$B$84:$BI$84,$E847:$BL847)+'FD inverse'!$A$22*$C848/Setup!$B$17+INDEX('FD inverse'!$A$22:$BH$22,1,'FD mesh'!$B$15+1)*Setup!$B$22</f>
        <v>20.4924969213127</v>
      </c>
      <c r="Y848" s="0" t="n">
        <f aca="false">SUMPRODUCT('FD inverse'!$A$23:$BH$23,'FD mesh'!$B$84:$BI$84,$E847:$BL847)+'FD inverse'!$A$23*$C848/Setup!$B$17+INDEX('FD inverse'!$A$23:$BH$23,1,'FD mesh'!$B$15+1)*Setup!$B$22</f>
        <v>19.9170439411987</v>
      </c>
      <c r="Z848" s="0" t="n">
        <f aca="false">SUMPRODUCT('FD inverse'!$A$24:$BH$24,'FD mesh'!$B$84:$BI$84,$E847:$BL847)+'FD inverse'!$A$24*$C848/Setup!$B$17+INDEX('FD inverse'!$A$24:$BH$24,1,'FD mesh'!$B$15+1)*Setup!$B$22</f>
        <v>19.3421498901853</v>
      </c>
      <c r="AA848" s="0" t="n">
        <f aca="false">SUMPRODUCT('FD inverse'!$A$25:$BH$25,'FD mesh'!$B$84:$BI$84,$E847:$BL847)+'FD inverse'!$A$25*$C848/Setup!$B$17+INDEX('FD inverse'!$A$25:$BH$25,1,'FD mesh'!$B$15+1)*Setup!$B$22</f>
        <v>18.7677986766927</v>
      </c>
      <c r="AB848" s="0" t="n">
        <f aca="false">SUMPRODUCT('FD inverse'!$A$26:$BH$26,'FD mesh'!$B$84:$BI$84,$E847:$BL847)+'FD inverse'!$A$26*$C848/Setup!$B$17+INDEX('FD inverse'!$A$26:$BH$26,1,'FD mesh'!$B$15+1)*Setup!$B$22</f>
        <v>18.193958690558</v>
      </c>
      <c r="AC848" s="0" t="n">
        <f aca="false">SUMPRODUCT('FD inverse'!$A$27:$BH$27,'FD mesh'!$B$84:$BI$84,$E847:$BL847)+'FD inverse'!$A$27*$C848/Setup!$B$17+INDEX('FD inverse'!$A$27:$BH$27,1,'FD mesh'!$B$15+1)*Setup!$B$22</f>
        <v>17.620584967962</v>
      </c>
      <c r="AD848" s="0" t="n">
        <f aca="false">SUMPRODUCT('FD inverse'!$A$28:$BH$28,'FD mesh'!$B$84:$BI$84,$E847:$BL847)+'FD inverse'!$A$28*$C848/Setup!$B$17+INDEX('FD inverse'!$A$28:$BH$28,1,'FD mesh'!$B$15+1)*Setup!$B$22</f>
        <v>17.0476213375672</v>
      </c>
      <c r="AE848" s="0" t="n">
        <f aca="false">SUMPRODUCT('FD inverse'!$A$29:$BH$29,'FD mesh'!$B$84:$BI$84,$E847:$BL847)+'FD inverse'!$A$29*$C848/Setup!$B$17+INDEX('FD inverse'!$A$29:$BH$29,1,'FD mesh'!$B$15+1)*Setup!$B$22</f>
        <v>16.4750025494153</v>
      </c>
      <c r="AF848" s="0" t="n">
        <f aca="false">SUMPRODUCT('FD inverse'!$A$30:$BH$30,'FD mesh'!$B$84:$BI$84,$E847:$BL847)+'FD inverse'!$A$30*$C848/Setup!$B$17+INDEX('FD inverse'!$A$30:$BH$30,1,'FD mesh'!$B$15+1)*Setup!$B$22</f>
        <v>15.9026563885872</v>
      </c>
      <c r="AG848" s="0" t="n">
        <f aca="false">SUMPRODUCT('FD inverse'!$A$31:$BH$31,'FD mesh'!$B$84:$BI$84,$E847:$BL847)+'FD inverse'!$A$31*$C848/Setup!$B$17+INDEX('FD inverse'!$A$31:$BH$31,1,'FD mesh'!$B$15+1)*Setup!$B$22</f>
        <v>15.3305057759929</v>
      </c>
      <c r="AH848" s="0" t="n">
        <f aca="false">SUMPRODUCT('FD inverse'!$A$32:$BH$32,'FD mesh'!$B$84:$BI$84,$E847:$BL847)+'FD inverse'!$A$32*$C848/Setup!$B$17+INDEX('FD inverse'!$A$32:$BH$32,1,'FD mesh'!$B$15+1)*Setup!$B$22</f>
        <v>15.3064922834759</v>
      </c>
      <c r="AI848" s="0" t="n">
        <f aca="false">SUMPRODUCT('FD inverse'!$A$33:$BH$33,'FD mesh'!$B$84:$BI$84,$E847:$BL847)+'FD inverse'!$A$33*$C848/Setup!$B$17+INDEX('FD inverse'!$A$33:$BH$33,1,'FD mesh'!$B$15+1)*Setup!$B$22</f>
        <v>15.2826709715431</v>
      </c>
      <c r="AJ848" s="0" t="n">
        <f aca="false">SUMPRODUCT('FD inverse'!$A$34:$BH$34,'FD mesh'!$B$84:$BI$84,$E847:$BL847)+'FD inverse'!$A$34*$C848/Setup!$B$17+INDEX('FD inverse'!$A$34:$BH$34,1,'FD mesh'!$B$15+1)*Setup!$B$22</f>
        <v>15.2590332095949</v>
      </c>
      <c r="AK848" s="0" t="n">
        <f aca="false">SUMPRODUCT('FD inverse'!$A$35:$BH$35,'FD mesh'!$B$84:$BI$84,$E847:$BL847)+'FD inverse'!$A$35*$C848/Setup!$B$17+INDEX('FD inverse'!$A$35:$BH$35,1,'FD mesh'!$B$15+1)*Setup!$B$22</f>
        <v>15.2355687991101</v>
      </c>
      <c r="AL848" s="0" t="n">
        <f aca="false">SUMPRODUCT('FD inverse'!$A$36:$BH$36,'FD mesh'!$B$84:$BI$84,$E847:$BL847)+'FD inverse'!$A$36*$C848/Setup!$B$17+INDEX('FD inverse'!$A$36:$BH$36,1,'FD mesh'!$B$15+1)*Setup!$B$22</f>
        <v>15.2122661795595</v>
      </c>
      <c r="AM848" s="0" t="n">
        <f aca="false">SUMPRODUCT('FD inverse'!$A$37:$BH$37,'FD mesh'!$B$84:$BI$84,$E847:$BL847)+'FD inverse'!$A$37*$C848/Setup!$B$17+INDEX('FD inverse'!$A$37:$BH$37,1,'FD mesh'!$B$15+1)*Setup!$B$22</f>
        <v>15.1891126147459</v>
      </c>
      <c r="AN848" s="0" t="n">
        <f aca="false">SUMPRODUCT('FD inverse'!$A$38:$BH$38,'FD mesh'!$B$84:$BI$84,$E847:$BL847)+'FD inverse'!$A$38*$C848/Setup!$B$17+INDEX('FD inverse'!$A$38:$BH$38,1,'FD mesh'!$B$15+1)*Setup!$B$22</f>
        <v>15.1660943608741</v>
      </c>
      <c r="AO848" s="0" t="n">
        <f aca="false">SUMPRODUCT('FD inverse'!$A$39:$BH$39,'FD mesh'!$B$84:$BI$84,$E847:$BL847)+'FD inverse'!$A$39*$C848/Setup!$B$17+INDEX('FD inverse'!$A$39:$BH$39,1,'FD mesh'!$B$15+1)*Setup!$B$22</f>
        <v>15.143196817787</v>
      </c>
      <c r="AP848" s="0" t="n">
        <f aca="false">SUMPRODUCT('FD inverse'!$A$40:$BH$40,'FD mesh'!$B$84:$BI$84,$E847:$BL847)+'FD inverse'!$A$40*$C848/Setup!$B$17+INDEX('FD inverse'!$A$40:$BH$40,1,'FD mesh'!$B$15+1)*Setup!$B$22</f>
        <v>15.120404664921</v>
      </c>
      <c r="AQ848" s="0" t="n">
        <f aca="false">SUMPRODUCT('FD inverse'!$A$41:$BH$41,'FD mesh'!$B$84:$BI$84,$E847:$BL847)+'FD inverse'!$A$41*$C848/Setup!$B$17+INDEX('FD inverse'!$A$41:$BH$41,1,'FD mesh'!$B$15+1)*Setup!$B$22</f>
        <v>15.0977019836294</v>
      </c>
      <c r="AR848" s="0" t="n">
        <f aca="false">SUMPRODUCT('FD inverse'!$A$42:$BH$42,'FD mesh'!$B$84:$BI$84,$E847:$BL847)+'FD inverse'!$A$42*$C848/Setup!$B$17+INDEX('FD inverse'!$A$42:$BH$42,1,'FD mesh'!$B$15+1)*Setup!$B$22</f>
        <v>15.075072367606</v>
      </c>
      <c r="AS848" s="0" t="n">
        <f aca="false">SUMPRODUCT('FD inverse'!$A$43:$BH$43,'FD mesh'!$B$84:$BI$84,$E847:$BL847)+'FD inverse'!$A$43*$C848/Setup!$B$17+INDEX('FD inverse'!$A$43:$BH$43,1,'FD mesh'!$B$15+1)*Setup!$B$22</f>
        <v>0</v>
      </c>
      <c r="AT848" s="0" t="n">
        <f aca="false">SUMPRODUCT('FD inverse'!$A$44:$BH$44,'FD mesh'!$B$84:$BI$84,$E847:$BL847)+'FD inverse'!$A$44*$C848/Setup!$B$17+INDEX('FD inverse'!$A$44:$BH$44,1,'FD mesh'!$B$15+1)*Setup!$B$22</f>
        <v>0</v>
      </c>
      <c r="AU848" s="0" t="n">
        <f aca="false">SUMPRODUCT('FD inverse'!$A$45:$BH$45,'FD mesh'!$B$84:$BI$84,$E847:$BL847)+'FD inverse'!$A$45*$C848/Setup!$B$17+INDEX('FD inverse'!$A$45:$BH$45,1,'FD mesh'!$B$15+1)*Setup!$B$22</f>
        <v>0</v>
      </c>
      <c r="AV848" s="0" t="n">
        <f aca="false">SUMPRODUCT('FD inverse'!$A$46:$BH$46,'FD mesh'!$B$84:$BI$84,$E847:$BL847)+'FD inverse'!$A$46*$C848/Setup!$B$17+INDEX('FD inverse'!$A$46:$BH$46,1,'FD mesh'!$B$15+1)*Setup!$B$22</f>
        <v>0</v>
      </c>
      <c r="AW848" s="0" t="n">
        <f aca="false">SUMPRODUCT('FD inverse'!$A$47:$BH$47,'FD mesh'!$B$84:$BI$84,$E847:$BL847)+'FD inverse'!$A$47*$C848/Setup!$B$17+INDEX('FD inverse'!$A$47:$BH$47,1,'FD mesh'!$B$15+1)*Setup!$B$22</f>
        <v>0</v>
      </c>
      <c r="AX848" s="0" t="n">
        <f aca="false">SUMPRODUCT('FD inverse'!$A$48:$BH$48,'FD mesh'!$B$84:$BI$84,$E847:$BL847)+'FD inverse'!$A$48*$C848/Setup!$B$17+INDEX('FD inverse'!$A$48:$BH$48,1,'FD mesh'!$B$15+1)*Setup!$B$22</f>
        <v>0</v>
      </c>
      <c r="AY848" s="0" t="n">
        <f aca="false">SUMPRODUCT('FD inverse'!$A$49:$BH$49,'FD mesh'!$B$84:$BI$84,$E847:$BL847)+'FD inverse'!$A$49*$C848/Setup!$B$17+INDEX('FD inverse'!$A$49:$BH$49,1,'FD mesh'!$B$15+1)*Setup!$B$22</f>
        <v>0</v>
      </c>
      <c r="AZ848" s="0" t="n">
        <f aca="false">SUMPRODUCT('FD inverse'!$A$50:$BH$50,'FD mesh'!$B$84:$BI$84,$E847:$BL847)+'FD inverse'!$A$50*$C848/Setup!$B$17+INDEX('FD inverse'!$A$50:$BH$50,1,'FD mesh'!$B$15+1)*Setup!$B$22</f>
        <v>0</v>
      </c>
      <c r="BA848" s="0" t="n">
        <f aca="false">SUMPRODUCT('FD inverse'!$A$51:$BH$51,'FD mesh'!$B$84:$BI$84,$E847:$BL847)+'FD inverse'!$A$51*$C848/Setup!$B$17+INDEX('FD inverse'!$A$51:$BH$51,1,'FD mesh'!$B$15+1)*Setup!$B$22</f>
        <v>0</v>
      </c>
      <c r="BB848" s="0" t="n">
        <f aca="false">SUMPRODUCT('FD inverse'!$A$52:$BH$52,'FD mesh'!$B$84:$BI$84,$E847:$BL847)+'FD inverse'!$A$52*$C848/Setup!$B$17+INDEX('FD inverse'!$A$52:$BH$52,1,'FD mesh'!$B$15+1)*Setup!$B$22</f>
        <v>0</v>
      </c>
      <c r="BC848" s="0" t="n">
        <f aca="false">SUMPRODUCT('FD inverse'!$A$53:$BH$53,'FD mesh'!$B$84:$BI$84,$E847:$BL847)+'FD inverse'!$A$53*$C848/Setup!$B$17+INDEX('FD inverse'!$A$53:$BH$53,1,'FD mesh'!$B$15+1)*Setup!$B$22</f>
        <v>0</v>
      </c>
      <c r="BD848" s="0" t="n">
        <f aca="false">SUMPRODUCT('FD inverse'!$A$54:$BH$54,'FD mesh'!$B$84:$BI$84,$E847:$BL847)+'FD inverse'!$A$54*$C848/Setup!$B$17+INDEX('FD inverse'!$A$54:$BH$54,1,'FD mesh'!$B$15+1)*Setup!$B$22</f>
        <v>0</v>
      </c>
      <c r="BE848" s="0" t="n">
        <f aca="false">SUMPRODUCT('FD inverse'!$A$55:$BH$55,'FD mesh'!$B$84:$BI$84,$E847:$BL847)+'FD inverse'!$A$55*$C848/Setup!$B$17+INDEX('FD inverse'!$A$55:$BH$55,1,'FD mesh'!$B$15+1)*Setup!$B$22</f>
        <v>0</v>
      </c>
      <c r="BF848" s="0" t="n">
        <f aca="false">SUMPRODUCT('FD inverse'!$A$56:$BH$56,'FD mesh'!$B$84:$BI$84,$E847:$BL847)+'FD inverse'!$A$56*$C848/Setup!$B$17+INDEX('FD inverse'!$A$56:$BH$56,1,'FD mesh'!$B$15+1)*Setup!$B$22</f>
        <v>0</v>
      </c>
      <c r="BG848" s="0" t="n">
        <f aca="false">SUMPRODUCT('FD inverse'!$A$57:$BH$57,'FD mesh'!$B$84:$BI$84,$E847:$BL847)+'FD inverse'!$A$57*$C848/Setup!$B$17+INDEX('FD inverse'!$A$57:$BH$57,1,'FD mesh'!$B$15+1)*Setup!$B$22</f>
        <v>0</v>
      </c>
      <c r="BH848" s="0" t="n">
        <f aca="false">SUMPRODUCT('FD inverse'!$A$58:$BH$58,'FD mesh'!$B$84:$BI$84,$E847:$BL847)+'FD inverse'!$A$58*$C848/Setup!$B$17+INDEX('FD inverse'!$A$58:$BH$58,1,'FD mesh'!$B$15+1)*Setup!$B$22</f>
        <v>0</v>
      </c>
      <c r="BI848" s="0" t="n">
        <f aca="false">SUMPRODUCT('FD inverse'!$A$59:$BH$59,'FD mesh'!$B$84:$BI$84,$E847:$BL847)+'FD inverse'!$A$59*$C848/Setup!$B$17+INDEX('FD inverse'!$A$59:$BH$59,1,'FD mesh'!$B$15+1)*Setup!$B$22</f>
        <v>0</v>
      </c>
      <c r="BJ848" s="0" t="n">
        <f aca="false">SUMPRODUCT('FD inverse'!$A$60:$BH$60,'FD mesh'!$B$84:$BI$84,$E847:$BL847)+'FD inverse'!$A$60*$C848/Setup!$B$17+INDEX('FD inverse'!$A$60:$BH$60,1,'FD mesh'!$B$15+1)*Setup!$B$22</f>
        <v>0</v>
      </c>
      <c r="BK848" s="0" t="n">
        <f aca="false">SUMPRODUCT('FD inverse'!$A$61:$BH$61,'FD mesh'!$B$84:$BI$84,$E847:$BL847)+'FD inverse'!$A$61*$C848/Setup!$B$17+INDEX('FD inverse'!$A$61:$BH$61,1,'FD mesh'!$B$15+1)*Setup!$B$22</f>
        <v>0</v>
      </c>
      <c r="BL848" s="0" t="n">
        <f aca="false">SUMPRODUCT('FD inverse'!$A$62:$BH$62,'FD mesh'!$B$84:$BI$84,$E847:$BL847)+'FD inverse'!$A$62*$C848/Setup!$B$17+INDEX('FD inverse'!$A$62:$BH$62,1,'FD mesh'!$B$15+1)*Setup!$B$22</f>
        <v>0</v>
      </c>
    </row>
    <row r="849" customFormat="false" ht="15" hidden="false" customHeight="false" outlineLevel="0" collapsed="false">
      <c r="A849" s="0" t="n">
        <v>844</v>
      </c>
      <c r="B849" s="0" t="n">
        <f aca="false">A849*Setup!$B$11/3600</f>
        <v>70.3333333333333</v>
      </c>
      <c r="C849" s="0" t="n">
        <f aca="false">Setup!$B$7+Setup!$B$8*COS(2*PI()*(B849-Setup!$B$9)/24)</f>
        <v>23.6513770290094</v>
      </c>
      <c r="D849" s="0" t="n">
        <f aca="false">(C849-E849)/Setup!$B$17</f>
        <v>-2.04918121100861</v>
      </c>
      <c r="E849" s="0" t="n">
        <f aca="false">SUMPRODUCT('FD inverse'!$A$3:$BH$3,'FD mesh'!$B$84:$BI$84,$E848:$BL848)+'FD inverse'!$A$3*$C849/Setup!$B$17+INDEX('FD inverse'!$A$3:$BH$3,1,'FD mesh'!$B$15+1)*Setup!$B$22</f>
        <v>23.9177705864405</v>
      </c>
      <c r="F849" s="0" t="n">
        <f aca="false">SUMPRODUCT('FD inverse'!$A$4:$BH$4,'FD mesh'!$B$84:$BI$84,$E848:$BL848)+'FD inverse'!$A$4*$C849/Setup!$B$17+INDEX('FD inverse'!$A$4:$BH$4,1,'FD mesh'!$B$15+1)*Setup!$B$22</f>
        <v>23.967270435904</v>
      </c>
      <c r="G849" s="0" t="n">
        <f aca="false">SUMPRODUCT('FD inverse'!$A$5:$BH$5,'FD mesh'!$B$84:$BI$84,$E848:$BL848)+'FD inverse'!$A$5*$C849/Setup!$B$17+INDEX('FD inverse'!$A$5:$BH$5,1,'FD mesh'!$B$15+1)*Setup!$B$22</f>
        <v>23.9971685576585</v>
      </c>
      <c r="H849" s="0" t="n">
        <f aca="false">SUMPRODUCT('FD inverse'!$A$6:$BH$6,'FD mesh'!$B$84:$BI$84,$E848:$BL848)+'FD inverse'!$A$6*$C849/Setup!$B$17+INDEX('FD inverse'!$A$6:$BH$6,1,'FD mesh'!$B$15+1)*Setup!$B$22</f>
        <v>24.0703052097937</v>
      </c>
      <c r="I849" s="0" t="n">
        <f aca="false">SUMPRODUCT('FD inverse'!$A$7:$BH$7,'FD mesh'!$B$84:$BI$84,$E848:$BL848)+'FD inverse'!$A$7*$C849/Setup!$B$17+INDEX('FD inverse'!$A$7:$BH$7,1,'FD mesh'!$B$15+1)*Setup!$B$22</f>
        <v>24.0733015039546</v>
      </c>
      <c r="J849" s="0" t="n">
        <f aca="false">SUMPRODUCT('FD inverse'!$A$8:$BH$8,'FD mesh'!$B$84:$BI$84,$E848:$BL848)+'FD inverse'!$A$8*$C849/Setup!$B$17+INDEX('FD inverse'!$A$8:$BH$8,1,'FD mesh'!$B$15+1)*Setup!$B$22</f>
        <v>24.0706243808757</v>
      </c>
      <c r="K849" s="0" t="n">
        <f aca="false">SUMPRODUCT('FD inverse'!$A$9:$BH$9,'FD mesh'!$B$84:$BI$84,$E848:$BL848)+'FD inverse'!$A$9*$C849/Setup!$B$17+INDEX('FD inverse'!$A$9:$BH$9,1,'FD mesh'!$B$15+1)*Setup!$B$22</f>
        <v>24.0634238970567</v>
      </c>
      <c r="L849" s="0" t="n">
        <f aca="false">SUMPRODUCT('FD inverse'!$A$10:$BH$10,'FD mesh'!$B$84:$BI$84,$E848:$BL848)+'FD inverse'!$A$10*$C849/Setup!$B$17+INDEX('FD inverse'!$A$10:$BH$10,1,'FD mesh'!$B$15+1)*Setup!$B$22</f>
        <v>24.0527191006409</v>
      </c>
      <c r="M849" s="0" t="n">
        <f aca="false">SUMPRODUCT('FD inverse'!$A$11:$BH$11,'FD mesh'!$B$84:$BI$84,$E848:$BL848)+'FD inverse'!$A$11*$C849/Setup!$B$17+INDEX('FD inverse'!$A$11:$BH$11,1,'FD mesh'!$B$15+1)*Setup!$B$22</f>
        <v>24.0393962819732</v>
      </c>
      <c r="N849" s="0" t="n">
        <f aca="false">SUMPRODUCT('FD inverse'!$A$12:$BH$12,'FD mesh'!$B$84:$BI$84,$E848:$BL848)+'FD inverse'!$A$12*$C849/Setup!$B$17+INDEX('FD inverse'!$A$12:$BH$12,1,'FD mesh'!$B$15+1)*Setup!$B$22</f>
        <v>24.0242078370888</v>
      </c>
      <c r="O849" s="0" t="n">
        <f aca="false">SUMPRODUCT('FD inverse'!$A$13:$BH$13,'FD mesh'!$B$84:$BI$84,$E848:$BL848)+'FD inverse'!$A$13*$C849/Setup!$B$17+INDEX('FD inverse'!$A$13:$BH$13,1,'FD mesh'!$B$15+1)*Setup!$B$22</f>
        <v>24.0077715982507</v>
      </c>
      <c r="P849" s="0" t="n">
        <f aca="false">SUMPRODUCT('FD inverse'!$A$14:$BH$14,'FD mesh'!$B$84:$BI$84,$E848:$BL848)+'FD inverse'!$A$14*$C849/Setup!$B$17+INDEX('FD inverse'!$A$14:$BH$14,1,'FD mesh'!$B$15+1)*Setup!$B$22</f>
        <v>23.9905705077565</v>
      </c>
      <c r="Q849" s="0" t="n">
        <f aca="false">SUMPRODUCT('FD inverse'!$A$15:$BH$15,'FD mesh'!$B$84:$BI$84,$E848:$BL848)+'FD inverse'!$A$15*$C849/Setup!$B$17+INDEX('FD inverse'!$A$15:$BH$15,1,'FD mesh'!$B$15+1)*Setup!$B$22</f>
        <v>23.9729525334147</v>
      </c>
      <c r="R849" s="0" t="n">
        <f aca="false">SUMPRODUCT('FD inverse'!$A$16:$BH$16,'FD mesh'!$B$84:$BI$84,$E848:$BL848)+'FD inverse'!$A$16*$C849/Setup!$B$17+INDEX('FD inverse'!$A$16:$BH$16,1,'FD mesh'!$B$15+1)*Setup!$B$22</f>
        <v>23.9551307462898</v>
      </c>
      <c r="S849" s="0" t="n">
        <f aca="false">SUMPRODUCT('FD inverse'!$A$17:$BH$17,'FD mesh'!$B$84:$BI$84,$E848:$BL848)+'FD inverse'!$A$17*$C849/Setup!$B$17+INDEX('FD inverse'!$A$17:$BH$17,1,'FD mesh'!$B$15+1)*Setup!$B$22</f>
        <v>23.3776851168192</v>
      </c>
      <c r="T849" s="0" t="n">
        <f aca="false">SUMPRODUCT('FD inverse'!$A$18:$BH$18,'FD mesh'!$B$84:$BI$84,$E848:$BL848)+'FD inverse'!$A$18*$C849/Setup!$B$17+INDEX('FD inverse'!$A$18:$BH$18,1,'FD mesh'!$B$15+1)*Setup!$B$22</f>
        <v>22.800339368846</v>
      </c>
      <c r="U849" s="0" t="n">
        <f aca="false">SUMPRODUCT('FD inverse'!$A$19:$BH$19,'FD mesh'!$B$84:$BI$84,$E848:$BL848)+'FD inverse'!$A$19*$C849/Setup!$B$17+INDEX('FD inverse'!$A$19:$BH$19,1,'FD mesh'!$B$15+1)*Setup!$B$22</f>
        <v>22.2232247706404</v>
      </c>
      <c r="V849" s="0" t="n">
        <f aca="false">SUMPRODUCT('FD inverse'!$A$20:$BH$20,'FD mesh'!$B$84:$BI$84,$E848:$BL848)+'FD inverse'!$A$20*$C849/Setup!$B$17+INDEX('FD inverse'!$A$20:$BH$20,1,'FD mesh'!$B$15+1)*Setup!$B$22</f>
        <v>21.6464436620928</v>
      </c>
      <c r="W849" s="0" t="n">
        <f aca="false">SUMPRODUCT('FD inverse'!$A$21:$BH$21,'FD mesh'!$B$84:$BI$84,$E848:$BL848)+'FD inverse'!$A$21*$C849/Setup!$B$17+INDEX('FD inverse'!$A$21:$BH$21,1,'FD mesh'!$B$15+1)*Setup!$B$22</f>
        <v>21.0700717131972</v>
      </c>
      <c r="X849" s="0" t="n">
        <f aca="false">SUMPRODUCT('FD inverse'!$A$22:$BH$22,'FD mesh'!$B$84:$BI$84,$E848:$BL848)+'FD inverse'!$A$22*$C849/Setup!$B$17+INDEX('FD inverse'!$A$22:$BH$22,1,'FD mesh'!$B$15+1)*Setup!$B$22</f>
        <v>20.4941601726514</v>
      </c>
      <c r="Y849" s="0" t="n">
        <f aca="false">SUMPRODUCT('FD inverse'!$A$23:$BH$23,'FD mesh'!$B$84:$BI$84,$E848:$BL848)+'FD inverse'!$A$23*$C849/Setup!$B$17+INDEX('FD inverse'!$A$23:$BH$23,1,'FD mesh'!$B$15+1)*Setup!$B$22</f>
        <v>19.9187381032138</v>
      </c>
      <c r="Z849" s="0" t="n">
        <f aca="false">SUMPRODUCT('FD inverse'!$A$24:$BH$24,'FD mesh'!$B$84:$BI$84,$E848:$BL848)+'FD inverse'!$A$24*$C849/Setup!$B$17+INDEX('FD inverse'!$A$24:$BH$24,1,'FD mesh'!$B$15+1)*Setup!$B$22</f>
        <v>19.343814601455</v>
      </c>
      <c r="AA849" s="0" t="n">
        <f aca="false">SUMPRODUCT('FD inverse'!$A$25:$BH$25,'FD mesh'!$B$84:$BI$84,$E848:$BL848)+'FD inverse'!$A$25*$C849/Setup!$B$17+INDEX('FD inverse'!$A$25:$BH$25,1,'FD mesh'!$B$15+1)*Setup!$B$22</f>
        <v>18.7693810004412</v>
      </c>
      <c r="AB849" s="0" t="n">
        <f aca="false">SUMPRODUCT('FD inverse'!$A$26:$BH$26,'FD mesh'!$B$84:$BI$84,$E848:$BL848)+'FD inverse'!$A$26*$C849/Setup!$B$17+INDEX('FD inverse'!$A$26:$BH$26,1,'FD mesh'!$B$15+1)*Setup!$B$22</f>
        <v>18.195413054702</v>
      </c>
      <c r="AC849" s="0" t="n">
        <f aca="false">SUMPRODUCT('FD inverse'!$A$27:$BH$27,'FD mesh'!$B$84:$BI$84,$E848:$BL848)+'FD inverse'!$A$27*$C849/Setup!$B$17+INDEX('FD inverse'!$A$27:$BH$27,1,'FD mesh'!$B$15+1)*Setup!$B$22</f>
        <v>17.6218731075538</v>
      </c>
      <c r="AD849" s="0" t="n">
        <f aca="false">SUMPRODUCT('FD inverse'!$A$28:$BH$28,'FD mesh'!$B$84:$BI$84,$E848:$BL848)+'FD inverse'!$A$28*$C849/Setup!$B$17+INDEX('FD inverse'!$A$28:$BH$28,1,'FD mesh'!$B$15+1)*Setup!$B$22</f>
        <v>17.0487122414855</v>
      </c>
      <c r="AE849" s="0" t="n">
        <f aca="false">SUMPRODUCT('FD inverse'!$A$29:$BH$29,'FD mesh'!$B$84:$BI$84,$E848:$BL848)+'FD inverse'!$A$29*$C849/Setup!$B$17+INDEX('FD inverse'!$A$29:$BH$29,1,'FD mesh'!$B$15+1)*Setup!$B$22</f>
        <v>16.4758724128561</v>
      </c>
      <c r="AF849" s="0" t="n">
        <f aca="false">SUMPRODUCT('FD inverse'!$A$30:$BH$30,'FD mesh'!$B$84:$BI$84,$E848:$BL848)+'FD inverse'!$A$30*$C849/Setup!$B$17+INDEX('FD inverse'!$A$30:$BH$30,1,'FD mesh'!$B$15+1)*Setup!$B$22</f>
        <v>15.9032885726106</v>
      </c>
      <c r="AG849" s="0" t="n">
        <f aca="false">SUMPRODUCT('FD inverse'!$A$31:$BH$31,'FD mesh'!$B$84:$BI$84,$E848:$BL848)+'FD inverse'!$A$31*$C849/Setup!$B$17+INDEX('FD inverse'!$A$31:$BH$31,1,'FD mesh'!$B$15+1)*Setup!$B$22</f>
        <v>15.330890775092</v>
      </c>
      <c r="AH849" s="0" t="n">
        <f aca="false">SUMPRODUCT('FD inverse'!$A$32:$BH$32,'FD mesh'!$B$84:$BI$84,$E848:$BL848)+'FD inverse'!$A$32*$C849/Setup!$B$17+INDEX('FD inverse'!$A$32:$BH$32,1,'FD mesh'!$B$15+1)*Setup!$B$22</f>
        <v>15.3068647529382</v>
      </c>
      <c r="AI849" s="0" t="n">
        <f aca="false">SUMPRODUCT('FD inverse'!$A$33:$BH$33,'FD mesh'!$B$84:$BI$84,$E848:$BL848)+'FD inverse'!$A$33*$C849/Setup!$B$17+INDEX('FD inverse'!$A$33:$BH$33,1,'FD mesh'!$B$15+1)*Setup!$B$22</f>
        <v>15.2830272834053</v>
      </c>
      <c r="AJ849" s="0" t="n">
        <f aca="false">SUMPRODUCT('FD inverse'!$A$34:$BH$34,'FD mesh'!$B$84:$BI$84,$E848:$BL848)+'FD inverse'!$A$34*$C849/Setup!$B$17+INDEX('FD inverse'!$A$34:$BH$34,1,'FD mesh'!$B$15+1)*Setup!$B$22</f>
        <v>15.2593701871441</v>
      </c>
      <c r="AK849" s="0" t="n">
        <f aca="false">SUMPRODUCT('FD inverse'!$A$35:$BH$35,'FD mesh'!$B$84:$BI$84,$E848:$BL848)+'FD inverse'!$A$35*$C849/Setup!$B$17+INDEX('FD inverse'!$A$35:$BH$35,1,'FD mesh'!$B$15+1)*Setup!$B$22</f>
        <v>15.23588367668</v>
      </c>
      <c r="AL849" s="0" t="n">
        <f aca="false">SUMPRODUCT('FD inverse'!$A$36:$BH$36,'FD mesh'!$B$84:$BI$84,$E848:$BL848)+'FD inverse'!$A$36*$C849/Setup!$B$17+INDEX('FD inverse'!$A$36:$BH$36,1,'FD mesh'!$B$15+1)*Setup!$B$22</f>
        <v>15.2125565644945</v>
      </c>
      <c r="AM849" s="0" t="n">
        <f aca="false">SUMPRODUCT('FD inverse'!$A$37:$BH$37,'FD mesh'!$B$84:$BI$84,$E848:$BL848)+'FD inverse'!$A$37*$C849/Setup!$B$17+INDEX('FD inverse'!$A$37:$BH$37,1,'FD mesh'!$B$15+1)*Setup!$B$22</f>
        <v>15.1893764518515</v>
      </c>
      <c r="AN849" s="0" t="n">
        <f aca="false">SUMPRODUCT('FD inverse'!$A$38:$BH$38,'FD mesh'!$B$84:$BI$84,$E848:$BL848)+'FD inverse'!$A$38*$C849/Setup!$B$17+INDEX('FD inverse'!$A$38:$BH$38,1,'FD mesh'!$B$15+1)*Setup!$B$22</f>
        <v>15.1663298996285</v>
      </c>
      <c r="AO849" s="0" t="n">
        <f aca="false">SUMPRODUCT('FD inverse'!$A$39:$BH$39,'FD mesh'!$B$84:$BI$84,$E848:$BL848)+'FD inverse'!$A$39*$C849/Setup!$B$17+INDEX('FD inverse'!$A$39:$BH$39,1,'FD mesh'!$B$15+1)*Setup!$B$22</f>
        <v>15.1434025825481</v>
      </c>
      <c r="AP849" s="0" t="n">
        <f aca="false">SUMPRODUCT('FD inverse'!$A$40:$BH$40,'FD mesh'!$B$84:$BI$84,$E848:$BL848)+'FD inverse'!$A$40*$C849/Setup!$B$17+INDEX('FD inverse'!$A$40:$BH$40,1,'FD mesh'!$B$15+1)*Setup!$B$22</f>
        <v>15.1205794283292</v>
      </c>
      <c r="AQ849" s="0" t="n">
        <f aca="false">SUMPRODUCT('FD inverse'!$A$41:$BH$41,'FD mesh'!$B$84:$BI$84,$E848:$BL848)+'FD inverse'!$A$41*$C849/Setup!$B$17+INDEX('FD inverse'!$A$41:$BH$41,1,'FD mesh'!$B$15+1)*Setup!$B$22</f>
        <v>15.097844743373</v>
      </c>
      <c r="AR849" s="0" t="n">
        <f aca="false">SUMPRODUCT('FD inverse'!$A$42:$BH$42,'FD mesh'!$B$84:$BI$84,$E848:$BL848)+'FD inverse'!$A$42*$C849/Setup!$B$17+INDEX('FD inverse'!$A$42:$BH$42,1,'FD mesh'!$B$15+1)*Setup!$B$22</f>
        <v>15.0751823266872</v>
      </c>
      <c r="AS849" s="0" t="n">
        <f aca="false">SUMPRODUCT('FD inverse'!$A$43:$BH$43,'FD mesh'!$B$84:$BI$84,$E848:$BL848)+'FD inverse'!$A$43*$C849/Setup!$B$17+INDEX('FD inverse'!$A$43:$BH$43,1,'FD mesh'!$B$15+1)*Setup!$B$22</f>
        <v>0</v>
      </c>
      <c r="AT849" s="0" t="n">
        <f aca="false">SUMPRODUCT('FD inverse'!$A$44:$BH$44,'FD mesh'!$B$84:$BI$84,$E848:$BL848)+'FD inverse'!$A$44*$C849/Setup!$B$17+INDEX('FD inverse'!$A$44:$BH$44,1,'FD mesh'!$B$15+1)*Setup!$B$22</f>
        <v>0</v>
      </c>
      <c r="AU849" s="0" t="n">
        <f aca="false">SUMPRODUCT('FD inverse'!$A$45:$BH$45,'FD mesh'!$B$84:$BI$84,$E848:$BL848)+'FD inverse'!$A$45*$C849/Setup!$B$17+INDEX('FD inverse'!$A$45:$BH$45,1,'FD mesh'!$B$15+1)*Setup!$B$22</f>
        <v>0</v>
      </c>
      <c r="AV849" s="0" t="n">
        <f aca="false">SUMPRODUCT('FD inverse'!$A$46:$BH$46,'FD mesh'!$B$84:$BI$84,$E848:$BL848)+'FD inverse'!$A$46*$C849/Setup!$B$17+INDEX('FD inverse'!$A$46:$BH$46,1,'FD mesh'!$B$15+1)*Setup!$B$22</f>
        <v>0</v>
      </c>
      <c r="AW849" s="0" t="n">
        <f aca="false">SUMPRODUCT('FD inverse'!$A$47:$BH$47,'FD mesh'!$B$84:$BI$84,$E848:$BL848)+'FD inverse'!$A$47*$C849/Setup!$B$17+INDEX('FD inverse'!$A$47:$BH$47,1,'FD mesh'!$B$15+1)*Setup!$B$22</f>
        <v>0</v>
      </c>
      <c r="AX849" s="0" t="n">
        <f aca="false">SUMPRODUCT('FD inverse'!$A$48:$BH$48,'FD mesh'!$B$84:$BI$84,$E848:$BL848)+'FD inverse'!$A$48*$C849/Setup!$B$17+INDEX('FD inverse'!$A$48:$BH$48,1,'FD mesh'!$B$15+1)*Setup!$B$22</f>
        <v>0</v>
      </c>
      <c r="AY849" s="0" t="n">
        <f aca="false">SUMPRODUCT('FD inverse'!$A$49:$BH$49,'FD mesh'!$B$84:$BI$84,$E848:$BL848)+'FD inverse'!$A$49*$C849/Setup!$B$17+INDEX('FD inverse'!$A$49:$BH$49,1,'FD mesh'!$B$15+1)*Setup!$B$22</f>
        <v>0</v>
      </c>
      <c r="AZ849" s="0" t="n">
        <f aca="false">SUMPRODUCT('FD inverse'!$A$50:$BH$50,'FD mesh'!$B$84:$BI$84,$E848:$BL848)+'FD inverse'!$A$50*$C849/Setup!$B$17+INDEX('FD inverse'!$A$50:$BH$50,1,'FD mesh'!$B$15+1)*Setup!$B$22</f>
        <v>0</v>
      </c>
      <c r="BA849" s="0" t="n">
        <f aca="false">SUMPRODUCT('FD inverse'!$A$51:$BH$51,'FD mesh'!$B$84:$BI$84,$E848:$BL848)+'FD inverse'!$A$51*$C849/Setup!$B$17+INDEX('FD inverse'!$A$51:$BH$51,1,'FD mesh'!$B$15+1)*Setup!$B$22</f>
        <v>0</v>
      </c>
      <c r="BB849" s="0" t="n">
        <f aca="false">SUMPRODUCT('FD inverse'!$A$52:$BH$52,'FD mesh'!$B$84:$BI$84,$E848:$BL848)+'FD inverse'!$A$52*$C849/Setup!$B$17+INDEX('FD inverse'!$A$52:$BH$52,1,'FD mesh'!$B$15+1)*Setup!$B$22</f>
        <v>0</v>
      </c>
      <c r="BC849" s="0" t="n">
        <f aca="false">SUMPRODUCT('FD inverse'!$A$53:$BH$53,'FD mesh'!$B$84:$BI$84,$E848:$BL848)+'FD inverse'!$A$53*$C849/Setup!$B$17+INDEX('FD inverse'!$A$53:$BH$53,1,'FD mesh'!$B$15+1)*Setup!$B$22</f>
        <v>0</v>
      </c>
      <c r="BD849" s="0" t="n">
        <f aca="false">SUMPRODUCT('FD inverse'!$A$54:$BH$54,'FD mesh'!$B$84:$BI$84,$E848:$BL848)+'FD inverse'!$A$54*$C849/Setup!$B$17+INDEX('FD inverse'!$A$54:$BH$54,1,'FD mesh'!$B$15+1)*Setup!$B$22</f>
        <v>0</v>
      </c>
      <c r="BE849" s="0" t="n">
        <f aca="false">SUMPRODUCT('FD inverse'!$A$55:$BH$55,'FD mesh'!$B$84:$BI$84,$E848:$BL848)+'FD inverse'!$A$55*$C849/Setup!$B$17+INDEX('FD inverse'!$A$55:$BH$55,1,'FD mesh'!$B$15+1)*Setup!$B$22</f>
        <v>0</v>
      </c>
      <c r="BF849" s="0" t="n">
        <f aca="false">SUMPRODUCT('FD inverse'!$A$56:$BH$56,'FD mesh'!$B$84:$BI$84,$E848:$BL848)+'FD inverse'!$A$56*$C849/Setup!$B$17+INDEX('FD inverse'!$A$56:$BH$56,1,'FD mesh'!$B$15+1)*Setup!$B$22</f>
        <v>0</v>
      </c>
      <c r="BG849" s="0" t="n">
        <f aca="false">SUMPRODUCT('FD inverse'!$A$57:$BH$57,'FD mesh'!$B$84:$BI$84,$E848:$BL848)+'FD inverse'!$A$57*$C849/Setup!$B$17+INDEX('FD inverse'!$A$57:$BH$57,1,'FD mesh'!$B$15+1)*Setup!$B$22</f>
        <v>0</v>
      </c>
      <c r="BH849" s="0" t="n">
        <f aca="false">SUMPRODUCT('FD inverse'!$A$58:$BH$58,'FD mesh'!$B$84:$BI$84,$E848:$BL848)+'FD inverse'!$A$58*$C849/Setup!$B$17+INDEX('FD inverse'!$A$58:$BH$58,1,'FD mesh'!$B$15+1)*Setup!$B$22</f>
        <v>0</v>
      </c>
      <c r="BI849" s="0" t="n">
        <f aca="false">SUMPRODUCT('FD inverse'!$A$59:$BH$59,'FD mesh'!$B$84:$BI$84,$E848:$BL848)+'FD inverse'!$A$59*$C849/Setup!$B$17+INDEX('FD inverse'!$A$59:$BH$59,1,'FD mesh'!$B$15+1)*Setup!$B$22</f>
        <v>0</v>
      </c>
      <c r="BJ849" s="0" t="n">
        <f aca="false">SUMPRODUCT('FD inverse'!$A$60:$BH$60,'FD mesh'!$B$84:$BI$84,$E848:$BL848)+'FD inverse'!$A$60*$C849/Setup!$B$17+INDEX('FD inverse'!$A$60:$BH$60,1,'FD mesh'!$B$15+1)*Setup!$B$22</f>
        <v>0</v>
      </c>
      <c r="BK849" s="0" t="n">
        <f aca="false">SUMPRODUCT('FD inverse'!$A$61:$BH$61,'FD mesh'!$B$84:$BI$84,$E848:$BL848)+'FD inverse'!$A$61*$C849/Setup!$B$17+INDEX('FD inverse'!$A$61:$BH$61,1,'FD mesh'!$B$15+1)*Setup!$B$22</f>
        <v>0</v>
      </c>
      <c r="BL849" s="0" t="n">
        <f aca="false">SUMPRODUCT('FD inverse'!$A$62:$BH$62,'FD mesh'!$B$84:$BI$84,$E848:$BL848)+'FD inverse'!$A$62*$C849/Setup!$B$17+INDEX('FD inverse'!$A$62:$BH$62,1,'FD mesh'!$B$15+1)*Setup!$B$22</f>
        <v>0</v>
      </c>
    </row>
    <row r="850" customFormat="false" ht="15" hidden="false" customHeight="false" outlineLevel="0" collapsed="false">
      <c r="A850" s="0" t="n">
        <v>845</v>
      </c>
      <c r="B850" s="0" t="n">
        <f aca="false">A850*Setup!$B$11/3600</f>
        <v>70.4166666666667</v>
      </c>
      <c r="C850" s="0" t="n">
        <f aca="false">Setup!$B$7+Setup!$B$8*COS(2*PI()*(B850-Setup!$B$9)/24)</f>
        <v>23.5645325005921</v>
      </c>
      <c r="D850" s="0" t="n">
        <f aca="false">(C850-E850)/Setup!$B$17</f>
        <v>-2.30921639871738</v>
      </c>
      <c r="E850" s="0" t="n">
        <f aca="false">SUMPRODUCT('FD inverse'!$A$3:$BH$3,'FD mesh'!$B$84:$BI$84,$E849:$BL849)+'FD inverse'!$A$3*$C850/Setup!$B$17+INDEX('FD inverse'!$A$3:$BH$3,1,'FD mesh'!$B$15+1)*Setup!$B$22</f>
        <v>23.8647306324254</v>
      </c>
      <c r="F850" s="0" t="n">
        <f aca="false">SUMPRODUCT('FD inverse'!$A$4:$BH$4,'FD mesh'!$B$84:$BI$84,$E849:$BL849)+'FD inverse'!$A$4*$C850/Setup!$B$17+INDEX('FD inverse'!$A$4:$BH$4,1,'FD mesh'!$B$15+1)*Setup!$B$22</f>
        <v>23.9219469042713</v>
      </c>
      <c r="G850" s="0" t="n">
        <f aca="false">SUMPRODUCT('FD inverse'!$A$5:$BH$5,'FD mesh'!$B$84:$BI$84,$E849:$BL849)+'FD inverse'!$A$5*$C850/Setup!$B$17+INDEX('FD inverse'!$A$5:$BH$5,1,'FD mesh'!$B$15+1)*Setup!$B$22</f>
        <v>23.9594915044017</v>
      </c>
      <c r="H850" s="0" t="n">
        <f aca="false">SUMPRODUCT('FD inverse'!$A$6:$BH$6,'FD mesh'!$B$84:$BI$84,$E849:$BL849)+'FD inverse'!$A$6*$C850/Setup!$B$17+INDEX('FD inverse'!$A$6:$BH$6,1,'FD mesh'!$B$15+1)*Setup!$B$22</f>
        <v>24.0581685095067</v>
      </c>
      <c r="I850" s="0" t="n">
        <f aca="false">SUMPRODUCT('FD inverse'!$A$7:$BH$7,'FD mesh'!$B$84:$BI$84,$E849:$BL849)+'FD inverse'!$A$7*$C850/Setup!$B$17+INDEX('FD inverse'!$A$7:$BH$7,1,'FD mesh'!$B$15+1)*Setup!$B$22</f>
        <v>24.0633208402573</v>
      </c>
      <c r="J850" s="0" t="n">
        <f aca="false">SUMPRODUCT('FD inverse'!$A$8:$BH$8,'FD mesh'!$B$84:$BI$84,$E849:$BL849)+'FD inverse'!$A$8*$C850/Setup!$B$17+INDEX('FD inverse'!$A$8:$BH$8,1,'FD mesh'!$B$15+1)*Setup!$B$22</f>
        <v>24.0625848738414</v>
      </c>
      <c r="K850" s="0" t="n">
        <f aca="false">SUMPRODUCT('FD inverse'!$A$9:$BH$9,'FD mesh'!$B$84:$BI$84,$E849:$BL849)+'FD inverse'!$A$9*$C850/Setup!$B$17+INDEX('FD inverse'!$A$9:$BH$9,1,'FD mesh'!$B$15+1)*Setup!$B$22</f>
        <v>24.0571058354288</v>
      </c>
      <c r="L850" s="0" t="n">
        <f aca="false">SUMPRODUCT('FD inverse'!$A$10:$BH$10,'FD mesh'!$B$84:$BI$84,$E849:$BL849)+'FD inverse'!$A$10*$C850/Setup!$B$17+INDEX('FD inverse'!$A$10:$BH$10,1,'FD mesh'!$B$15+1)*Setup!$B$22</f>
        <v>24.0478993270292</v>
      </c>
      <c r="M850" s="0" t="n">
        <f aca="false">SUMPRODUCT('FD inverse'!$A$11:$BH$11,'FD mesh'!$B$84:$BI$84,$E849:$BL849)+'FD inverse'!$A$11*$C850/Setup!$B$17+INDEX('FD inverse'!$A$11:$BH$11,1,'FD mesh'!$B$15+1)*Setup!$B$22</f>
        <v>24.035849294375</v>
      </c>
      <c r="N850" s="0" t="n">
        <f aca="false">SUMPRODUCT('FD inverse'!$A$12:$BH$12,'FD mesh'!$B$84:$BI$84,$E849:$BL849)+'FD inverse'!$A$12*$C850/Setup!$B$17+INDEX('FD inverse'!$A$12:$BH$12,1,'FD mesh'!$B$15+1)*Setup!$B$22</f>
        <v>24.0217066436688</v>
      </c>
      <c r="O850" s="0" t="n">
        <f aca="false">SUMPRODUCT('FD inverse'!$A$13:$BH$13,'FD mesh'!$B$84:$BI$84,$E849:$BL849)+'FD inverse'!$A$13*$C850/Setup!$B$17+INDEX('FD inverse'!$A$13:$BH$13,1,'FD mesh'!$B$15+1)*Setup!$B$22</f>
        <v>24.0060883626263</v>
      </c>
      <c r="P850" s="0" t="n">
        <f aca="false">SUMPRODUCT('FD inverse'!$A$14:$BH$14,'FD mesh'!$B$84:$BI$84,$E849:$BL849)+'FD inverse'!$A$14*$C850/Setup!$B$17+INDEX('FD inverse'!$A$14:$BH$14,1,'FD mesh'!$B$15+1)*Setup!$B$22</f>
        <v>23.9894770222185</v>
      </c>
      <c r="Q850" s="0" t="n">
        <f aca="false">SUMPRODUCT('FD inverse'!$A$15:$BH$15,'FD mesh'!$B$84:$BI$84,$E849:$BL849)+'FD inverse'!$A$15*$C850/Setup!$B$17+INDEX('FD inverse'!$A$15:$BH$15,1,'FD mesh'!$B$15+1)*Setup!$B$22</f>
        <v>23.9722205575993</v>
      </c>
      <c r="R850" s="0" t="n">
        <f aca="false">SUMPRODUCT('FD inverse'!$A$16:$BH$16,'FD mesh'!$B$84:$BI$84,$E849:$BL849)+'FD inverse'!$A$16*$C850/Setup!$B$17+INDEX('FD inverse'!$A$16:$BH$16,1,'FD mesh'!$B$15+1)*Setup!$B$22</f>
        <v>23.9545322488414</v>
      </c>
      <c r="S850" s="0" t="n">
        <f aca="false">SUMPRODUCT('FD inverse'!$A$17:$BH$17,'FD mesh'!$B$84:$BI$84,$E849:$BL849)+'FD inverse'!$A$17*$C850/Setup!$B$17+INDEX('FD inverse'!$A$17:$BH$17,1,'FD mesh'!$B$15+1)*Setup!$B$22</f>
        <v>23.3776645257597</v>
      </c>
      <c r="T850" s="0" t="n">
        <f aca="false">SUMPRODUCT('FD inverse'!$A$18:$BH$18,'FD mesh'!$B$84:$BI$84,$E849:$BL849)+'FD inverse'!$A$18*$C850/Setup!$B$17+INDEX('FD inverse'!$A$18:$BH$18,1,'FD mesh'!$B$15+1)*Setup!$B$22</f>
        <v>22.8007907430233</v>
      </c>
      <c r="U850" s="0" t="n">
        <f aca="false">SUMPRODUCT('FD inverse'!$A$19:$BH$19,'FD mesh'!$B$84:$BI$84,$E849:$BL849)+'FD inverse'!$A$19*$C850/Setup!$B$17+INDEX('FD inverse'!$A$19:$BH$19,1,'FD mesh'!$B$15+1)*Setup!$B$22</f>
        <v>22.2240497932592</v>
      </c>
      <c r="V850" s="0" t="n">
        <f aca="false">SUMPRODUCT('FD inverse'!$A$20:$BH$20,'FD mesh'!$B$84:$BI$84,$E849:$BL849)+'FD inverse'!$A$20*$C850/Setup!$B$17+INDEX('FD inverse'!$A$20:$BH$20,1,'FD mesh'!$B$15+1)*Setup!$B$22</f>
        <v>21.6475516358657</v>
      </c>
      <c r="W850" s="0" t="n">
        <f aca="false">SUMPRODUCT('FD inverse'!$A$21:$BH$21,'FD mesh'!$B$84:$BI$84,$E849:$BL849)+'FD inverse'!$A$21*$C850/Setup!$B$17+INDEX('FD inverse'!$A$21:$BH$21,1,'FD mesh'!$B$15+1)*Setup!$B$22</f>
        <v>21.0713795393253</v>
      </c>
      <c r="X850" s="0" t="n">
        <f aca="false">SUMPRODUCT('FD inverse'!$A$22:$BH$22,'FD mesh'!$B$84:$BI$84,$E849:$BL849)+'FD inverse'!$A$22*$C850/Setup!$B$17+INDEX('FD inverse'!$A$22:$BH$22,1,'FD mesh'!$B$15+1)*Setup!$B$22</f>
        <v>20.4955923173313</v>
      </c>
      <c r="Y850" s="0" t="n">
        <f aca="false">SUMPRODUCT('FD inverse'!$A$23:$BH$23,'FD mesh'!$B$84:$BI$84,$E849:$BL849)+'FD inverse'!$A$23*$C850/Setup!$B$17+INDEX('FD inverse'!$A$23:$BH$23,1,'FD mesh'!$B$15+1)*Setup!$B$22</f>
        <v>19.9202265550573</v>
      </c>
      <c r="Z850" s="0" t="n">
        <f aca="false">SUMPRODUCT('FD inverse'!$A$24:$BH$24,'FD mesh'!$B$84:$BI$84,$E849:$BL849)+'FD inverse'!$A$24*$C850/Setup!$B$17+INDEX('FD inverse'!$A$24:$BH$24,1,'FD mesh'!$B$15+1)*Setup!$B$22</f>
        <v>19.3452988228973</v>
      </c>
      <c r="AA850" s="0" t="n">
        <f aca="false">SUMPRODUCT('FD inverse'!$A$25:$BH$25,'FD mesh'!$B$84:$BI$84,$E849:$BL849)+'FD inverse'!$A$25*$C850/Setup!$B$17+INDEX('FD inverse'!$A$25:$BH$25,1,'FD mesh'!$B$15+1)*Setup!$B$22</f>
        <v>18.7708078759046</v>
      </c>
      <c r="AB850" s="0" t="n">
        <f aca="false">SUMPRODUCT('FD inverse'!$A$26:$BH$26,'FD mesh'!$B$84:$BI$84,$E849:$BL849)+'FD inverse'!$A$26*$C850/Setup!$B$17+INDEX('FD inverse'!$A$26:$BH$26,1,'FD mesh'!$B$15+1)*Setup!$B$22</f>
        <v>18.1967368379769</v>
      </c>
      <c r="AC850" s="0" t="n">
        <f aca="false">SUMPRODUCT('FD inverse'!$A$27:$BH$27,'FD mesh'!$B$84:$BI$84,$E849:$BL849)+'FD inverse'!$A$27*$C850/Setup!$B$17+INDEX('FD inverse'!$A$27:$BH$27,1,'FD mesh'!$B$15+1)*Setup!$B$22</f>
        <v>17.6230553705558</v>
      </c>
      <c r="AD850" s="0" t="n">
        <f aca="false">SUMPRODUCT('FD inverse'!$A$28:$BH$28,'FD mesh'!$B$84:$BI$84,$E849:$BL849)+'FD inverse'!$A$28*$C850/Setup!$B$17+INDEX('FD inverse'!$A$28:$BH$28,1,'FD mesh'!$B$15+1)*Setup!$B$22</f>
        <v>17.0497218262468</v>
      </c>
      <c r="AE850" s="0" t="n">
        <f aca="false">SUMPRODUCT('FD inverse'!$A$29:$BH$29,'FD mesh'!$B$84:$BI$84,$E849:$BL849)+'FD inverse'!$A$29*$C850/Setup!$B$17+INDEX('FD inverse'!$A$29:$BH$29,1,'FD mesh'!$B$15+1)*Setup!$B$22</f>
        <v>16.4766853883103</v>
      </c>
      <c r="AF850" s="0" t="n">
        <f aca="false">SUMPRODUCT('FD inverse'!$A$30:$BH$30,'FD mesh'!$B$84:$BI$84,$E849:$BL849)+'FD inverse'!$A$30*$C850/Setup!$B$17+INDEX('FD inverse'!$A$30:$BH$30,1,'FD mesh'!$B$15+1)*Setup!$B$22</f>
        <v>15.9038881974361</v>
      </c>
      <c r="AG850" s="0" t="n">
        <f aca="false">SUMPRODUCT('FD inverse'!$A$31:$BH$31,'FD mesh'!$B$84:$BI$84,$E849:$BL849)+'FD inverse'!$A$31*$C850/Setup!$B$17+INDEX('FD inverse'!$A$31:$BH$31,1,'FD mesh'!$B$15+1)*Setup!$B$22</f>
        <v>15.331267467582</v>
      </c>
      <c r="AH850" s="0" t="n">
        <f aca="false">SUMPRODUCT('FD inverse'!$A$32:$BH$32,'FD mesh'!$B$84:$BI$84,$E849:$BL849)+'FD inverse'!$A$32*$C850/Setup!$B$17+INDEX('FD inverse'!$A$32:$BH$32,1,'FD mesh'!$B$15+1)*Setup!$B$22</f>
        <v>15.3072298950915</v>
      </c>
      <c r="AI850" s="0" t="n">
        <f aca="false">SUMPRODUCT('FD inverse'!$A$33:$BH$33,'FD mesh'!$B$84:$BI$84,$E849:$BL849)+'FD inverse'!$A$33*$C850/Setup!$B$17+INDEX('FD inverse'!$A$33:$BH$33,1,'FD mesh'!$B$15+1)*Setup!$B$22</f>
        <v>15.2833771659693</v>
      </c>
      <c r="AJ850" s="0" t="n">
        <f aca="false">SUMPRODUCT('FD inverse'!$A$34:$BH$34,'FD mesh'!$B$84:$BI$84,$E849:$BL849)+'FD inverse'!$A$34*$C850/Setup!$B$17+INDEX('FD inverse'!$A$34:$BH$34,1,'FD mesh'!$B$15+1)*Setup!$B$22</f>
        <v>15.25970155546</v>
      </c>
      <c r="AK850" s="0" t="n">
        <f aca="false">SUMPRODUCT('FD inverse'!$A$35:$BH$35,'FD mesh'!$B$84:$BI$84,$E849:$BL849)+'FD inverse'!$A$35*$C850/Setup!$B$17+INDEX('FD inverse'!$A$35:$BH$35,1,'FD mesh'!$B$15+1)*Setup!$B$22</f>
        <v>15.2361936912247</v>
      </c>
      <c r="AL850" s="0" t="n">
        <f aca="false">SUMPRODUCT('FD inverse'!$A$36:$BH$36,'FD mesh'!$B$84:$BI$84,$E849:$BL849)+'FD inverse'!$A$36*$C850/Setup!$B$17+INDEX('FD inverse'!$A$36:$BH$36,1,'FD mesh'!$B$15+1)*Setup!$B$22</f>
        <v>15.2128427634924</v>
      </c>
      <c r="AM850" s="0" t="n">
        <f aca="false">SUMPRODUCT('FD inverse'!$A$37:$BH$37,'FD mesh'!$B$84:$BI$84,$E849:$BL849)+'FD inverse'!$A$37*$C850/Setup!$B$17+INDEX('FD inverse'!$A$37:$BH$37,1,'FD mesh'!$B$15+1)*Setup!$B$22</f>
        <v>15.1896367162851</v>
      </c>
      <c r="AN850" s="0" t="n">
        <f aca="false">SUMPRODUCT('FD inverse'!$A$38:$BH$38,'FD mesh'!$B$84:$BI$84,$E849:$BL849)+'FD inverse'!$A$38*$C850/Setup!$B$17+INDEX('FD inverse'!$A$38:$BH$38,1,'FD mesh'!$B$15+1)*Setup!$B$22</f>
        <v>15.1665624209287</v>
      </c>
      <c r="AO850" s="0" t="n">
        <f aca="false">SUMPRODUCT('FD inverse'!$A$39:$BH$39,'FD mesh'!$B$84:$BI$84,$E849:$BL849)+'FD inverse'!$A$39*$C850/Setup!$B$17+INDEX('FD inverse'!$A$39:$BH$39,1,'FD mesh'!$B$15+1)*Setup!$B$22</f>
        <v>15.1436058332102</v>
      </c>
      <c r="AP850" s="0" t="n">
        <f aca="false">SUMPRODUCT('FD inverse'!$A$40:$BH$40,'FD mesh'!$B$84:$BI$84,$E849:$BL849)+'FD inverse'!$A$40*$C850/Setup!$B$17+INDEX('FD inverse'!$A$40:$BH$40,1,'FD mesh'!$B$15+1)*Setup!$B$22</f>
        <v>15.1207521356584</v>
      </c>
      <c r="AQ850" s="0" t="n">
        <f aca="false">SUMPRODUCT('FD inverse'!$A$41:$BH$41,'FD mesh'!$B$84:$BI$84,$E849:$BL849)+'FD inverse'!$A$41*$C850/Setup!$B$17+INDEX('FD inverse'!$A$41:$BH$41,1,'FD mesh'!$B$15+1)*Setup!$B$22</f>
        <v>15.0979858665347</v>
      </c>
      <c r="AR850" s="0" t="n">
        <f aca="false">SUMPRODUCT('FD inverse'!$A$42:$BH$42,'FD mesh'!$B$84:$BI$84,$E849:$BL849)+'FD inverse'!$A$42*$C850/Setup!$B$17+INDEX('FD inverse'!$A$42:$BH$42,1,'FD mesh'!$B$15+1)*Setup!$B$22</f>
        <v>15.0752910372059</v>
      </c>
      <c r="AS850" s="0" t="n">
        <f aca="false">SUMPRODUCT('FD inverse'!$A$43:$BH$43,'FD mesh'!$B$84:$BI$84,$E849:$BL849)+'FD inverse'!$A$43*$C850/Setup!$B$17+INDEX('FD inverse'!$A$43:$BH$43,1,'FD mesh'!$B$15+1)*Setup!$B$22</f>
        <v>0</v>
      </c>
      <c r="AT850" s="0" t="n">
        <f aca="false">SUMPRODUCT('FD inverse'!$A$44:$BH$44,'FD mesh'!$B$84:$BI$84,$E849:$BL849)+'FD inverse'!$A$44*$C850/Setup!$B$17+INDEX('FD inverse'!$A$44:$BH$44,1,'FD mesh'!$B$15+1)*Setup!$B$22</f>
        <v>0</v>
      </c>
      <c r="AU850" s="0" t="n">
        <f aca="false">SUMPRODUCT('FD inverse'!$A$45:$BH$45,'FD mesh'!$B$84:$BI$84,$E849:$BL849)+'FD inverse'!$A$45*$C850/Setup!$B$17+INDEX('FD inverse'!$A$45:$BH$45,1,'FD mesh'!$B$15+1)*Setup!$B$22</f>
        <v>0</v>
      </c>
      <c r="AV850" s="0" t="n">
        <f aca="false">SUMPRODUCT('FD inverse'!$A$46:$BH$46,'FD mesh'!$B$84:$BI$84,$E849:$BL849)+'FD inverse'!$A$46*$C850/Setup!$B$17+INDEX('FD inverse'!$A$46:$BH$46,1,'FD mesh'!$B$15+1)*Setup!$B$22</f>
        <v>0</v>
      </c>
      <c r="AW850" s="0" t="n">
        <f aca="false">SUMPRODUCT('FD inverse'!$A$47:$BH$47,'FD mesh'!$B$84:$BI$84,$E849:$BL849)+'FD inverse'!$A$47*$C850/Setup!$B$17+INDEX('FD inverse'!$A$47:$BH$47,1,'FD mesh'!$B$15+1)*Setup!$B$22</f>
        <v>0</v>
      </c>
      <c r="AX850" s="0" t="n">
        <f aca="false">SUMPRODUCT('FD inverse'!$A$48:$BH$48,'FD mesh'!$B$84:$BI$84,$E849:$BL849)+'FD inverse'!$A$48*$C850/Setup!$B$17+INDEX('FD inverse'!$A$48:$BH$48,1,'FD mesh'!$B$15+1)*Setup!$B$22</f>
        <v>0</v>
      </c>
      <c r="AY850" s="0" t="n">
        <f aca="false">SUMPRODUCT('FD inverse'!$A$49:$BH$49,'FD mesh'!$B$84:$BI$84,$E849:$BL849)+'FD inverse'!$A$49*$C850/Setup!$B$17+INDEX('FD inverse'!$A$49:$BH$49,1,'FD mesh'!$B$15+1)*Setup!$B$22</f>
        <v>0</v>
      </c>
      <c r="AZ850" s="0" t="n">
        <f aca="false">SUMPRODUCT('FD inverse'!$A$50:$BH$50,'FD mesh'!$B$84:$BI$84,$E849:$BL849)+'FD inverse'!$A$50*$C850/Setup!$B$17+INDEX('FD inverse'!$A$50:$BH$50,1,'FD mesh'!$B$15+1)*Setup!$B$22</f>
        <v>0</v>
      </c>
      <c r="BA850" s="0" t="n">
        <f aca="false">SUMPRODUCT('FD inverse'!$A$51:$BH$51,'FD mesh'!$B$84:$BI$84,$E849:$BL849)+'FD inverse'!$A$51*$C850/Setup!$B$17+INDEX('FD inverse'!$A$51:$BH$51,1,'FD mesh'!$B$15+1)*Setup!$B$22</f>
        <v>0</v>
      </c>
      <c r="BB850" s="0" t="n">
        <f aca="false">SUMPRODUCT('FD inverse'!$A$52:$BH$52,'FD mesh'!$B$84:$BI$84,$E849:$BL849)+'FD inverse'!$A$52*$C850/Setup!$B$17+INDEX('FD inverse'!$A$52:$BH$52,1,'FD mesh'!$B$15+1)*Setup!$B$22</f>
        <v>0</v>
      </c>
      <c r="BC850" s="0" t="n">
        <f aca="false">SUMPRODUCT('FD inverse'!$A$53:$BH$53,'FD mesh'!$B$84:$BI$84,$E849:$BL849)+'FD inverse'!$A$53*$C850/Setup!$B$17+INDEX('FD inverse'!$A$53:$BH$53,1,'FD mesh'!$B$15+1)*Setup!$B$22</f>
        <v>0</v>
      </c>
      <c r="BD850" s="0" t="n">
        <f aca="false">SUMPRODUCT('FD inverse'!$A$54:$BH$54,'FD mesh'!$B$84:$BI$84,$E849:$BL849)+'FD inverse'!$A$54*$C850/Setup!$B$17+INDEX('FD inverse'!$A$54:$BH$54,1,'FD mesh'!$B$15+1)*Setup!$B$22</f>
        <v>0</v>
      </c>
      <c r="BE850" s="0" t="n">
        <f aca="false">SUMPRODUCT('FD inverse'!$A$55:$BH$55,'FD mesh'!$B$84:$BI$84,$E849:$BL849)+'FD inverse'!$A$55*$C850/Setup!$B$17+INDEX('FD inverse'!$A$55:$BH$55,1,'FD mesh'!$B$15+1)*Setup!$B$22</f>
        <v>0</v>
      </c>
      <c r="BF850" s="0" t="n">
        <f aca="false">SUMPRODUCT('FD inverse'!$A$56:$BH$56,'FD mesh'!$B$84:$BI$84,$E849:$BL849)+'FD inverse'!$A$56*$C850/Setup!$B$17+INDEX('FD inverse'!$A$56:$BH$56,1,'FD mesh'!$B$15+1)*Setup!$B$22</f>
        <v>0</v>
      </c>
      <c r="BG850" s="0" t="n">
        <f aca="false">SUMPRODUCT('FD inverse'!$A$57:$BH$57,'FD mesh'!$B$84:$BI$84,$E849:$BL849)+'FD inverse'!$A$57*$C850/Setup!$B$17+INDEX('FD inverse'!$A$57:$BH$57,1,'FD mesh'!$B$15+1)*Setup!$B$22</f>
        <v>0</v>
      </c>
      <c r="BH850" s="0" t="n">
        <f aca="false">SUMPRODUCT('FD inverse'!$A$58:$BH$58,'FD mesh'!$B$84:$BI$84,$E849:$BL849)+'FD inverse'!$A$58*$C850/Setup!$B$17+INDEX('FD inverse'!$A$58:$BH$58,1,'FD mesh'!$B$15+1)*Setup!$B$22</f>
        <v>0</v>
      </c>
      <c r="BI850" s="0" t="n">
        <f aca="false">SUMPRODUCT('FD inverse'!$A$59:$BH$59,'FD mesh'!$B$84:$BI$84,$E849:$BL849)+'FD inverse'!$A$59*$C850/Setup!$B$17+INDEX('FD inverse'!$A$59:$BH$59,1,'FD mesh'!$B$15+1)*Setup!$B$22</f>
        <v>0</v>
      </c>
      <c r="BJ850" s="0" t="n">
        <f aca="false">SUMPRODUCT('FD inverse'!$A$60:$BH$60,'FD mesh'!$B$84:$BI$84,$E849:$BL849)+'FD inverse'!$A$60*$C850/Setup!$B$17+INDEX('FD inverse'!$A$60:$BH$60,1,'FD mesh'!$B$15+1)*Setup!$B$22</f>
        <v>0</v>
      </c>
      <c r="BK850" s="0" t="n">
        <f aca="false">SUMPRODUCT('FD inverse'!$A$61:$BH$61,'FD mesh'!$B$84:$BI$84,$E849:$BL849)+'FD inverse'!$A$61*$C850/Setup!$B$17+INDEX('FD inverse'!$A$61:$BH$61,1,'FD mesh'!$B$15+1)*Setup!$B$22</f>
        <v>0</v>
      </c>
      <c r="BL850" s="0" t="n">
        <f aca="false">SUMPRODUCT('FD inverse'!$A$62:$BH$62,'FD mesh'!$B$84:$BI$84,$E849:$BL849)+'FD inverse'!$A$62*$C850/Setup!$B$17+INDEX('FD inverse'!$A$62:$BH$62,1,'FD mesh'!$B$15+1)*Setup!$B$22</f>
        <v>0</v>
      </c>
    </row>
    <row r="851" customFormat="false" ht="15" hidden="false" customHeight="false" outlineLevel="0" collapsed="false">
      <c r="A851" s="0" t="n">
        <v>846</v>
      </c>
      <c r="B851" s="0" t="n">
        <f aca="false">A851*Setup!$B$11/3600</f>
        <v>70.5</v>
      </c>
      <c r="C851" s="0" t="n">
        <f aca="false">Setup!$B$7+Setup!$B$8*COS(2*PI()*(B851-Setup!$B$9)/24)</f>
        <v>23.4778952311198</v>
      </c>
      <c r="D851" s="0" t="n">
        <f aca="false">(C851-E851)/Setup!$B$17</f>
        <v>-2.56704722068267</v>
      </c>
      <c r="E851" s="0" t="n">
        <f aca="false">SUMPRODUCT('FD inverse'!$A$3:$BH$3,'FD mesh'!$B$84:$BI$84,$E850:$BL850)+'FD inverse'!$A$3*$C851/Setup!$B$17+INDEX('FD inverse'!$A$3:$BH$3,1,'FD mesh'!$B$15+1)*Setup!$B$22</f>
        <v>23.8116113698085</v>
      </c>
      <c r="F851" s="0" t="n">
        <f aca="false">SUMPRODUCT('FD inverse'!$A$4:$BH$4,'FD mesh'!$B$84:$BI$84,$E850:$BL850)+'FD inverse'!$A$4*$C851/Setup!$B$17+INDEX('FD inverse'!$A$4:$BH$4,1,'FD mesh'!$B$15+1)*Setup!$B$22</f>
        <v>23.8764839669544</v>
      </c>
      <c r="G851" s="0" t="n">
        <f aca="false">SUMPRODUCT('FD inverse'!$A$5:$BH$5,'FD mesh'!$B$84:$BI$84,$E850:$BL850)+'FD inverse'!$A$5*$C851/Setup!$B$17+INDEX('FD inverse'!$A$5:$BH$5,1,'FD mesh'!$B$15+1)*Setup!$B$22</f>
        <v>23.9216243864454</v>
      </c>
      <c r="H851" s="0" t="n">
        <f aca="false">SUMPRODUCT('FD inverse'!$A$6:$BH$6,'FD mesh'!$B$84:$BI$84,$E850:$BL850)+'FD inverse'!$A$6*$C851/Setup!$B$17+INDEX('FD inverse'!$A$6:$BH$6,1,'FD mesh'!$B$15+1)*Setup!$B$22</f>
        <v>24.0456847557585</v>
      </c>
      <c r="I851" s="0" t="n">
        <f aca="false">SUMPRODUCT('FD inverse'!$A$7:$BH$7,'FD mesh'!$B$84:$BI$84,$E850:$BL850)+'FD inverse'!$A$7*$C851/Setup!$B$17+INDEX('FD inverse'!$A$7:$BH$7,1,'FD mesh'!$B$15+1)*Setup!$B$22</f>
        <v>24.0529810262735</v>
      </c>
      <c r="J851" s="0" t="n">
        <f aca="false">SUMPRODUCT('FD inverse'!$A$8:$BH$8,'FD mesh'!$B$84:$BI$84,$E850:$BL850)+'FD inverse'!$A$8*$C851/Setup!$B$17+INDEX('FD inverse'!$A$8:$BH$8,1,'FD mesh'!$B$15+1)*Setup!$B$22</f>
        <v>24.0541771115472</v>
      </c>
      <c r="K851" s="0" t="n">
        <f aca="false">SUMPRODUCT('FD inverse'!$A$9:$BH$9,'FD mesh'!$B$84:$BI$84,$E850:$BL850)+'FD inverse'!$A$9*$C851/Setup!$B$17+INDEX('FD inverse'!$A$9:$BH$9,1,'FD mesh'!$B$15+1)*Setup!$B$22</f>
        <v>24.0504128650839</v>
      </c>
      <c r="L851" s="0" t="n">
        <f aca="false">SUMPRODUCT('FD inverse'!$A$10:$BH$10,'FD mesh'!$B$84:$BI$84,$E850:$BL850)+'FD inverse'!$A$10*$C851/Setup!$B$17+INDEX('FD inverse'!$A$10:$BH$10,1,'FD mesh'!$B$15+1)*Setup!$B$22</f>
        <v>24.04269996355</v>
      </c>
      <c r="M851" s="0" t="n">
        <f aca="false">SUMPRODUCT('FD inverse'!$A$11:$BH$11,'FD mesh'!$B$84:$BI$84,$E850:$BL850)+'FD inverse'!$A$11*$C851/Setup!$B$17+INDEX('FD inverse'!$A$11:$BH$11,1,'FD mesh'!$B$15+1)*Setup!$B$22</f>
        <v>24.0319195909368</v>
      </c>
      <c r="N851" s="0" t="n">
        <f aca="false">SUMPRODUCT('FD inverse'!$A$12:$BH$12,'FD mesh'!$B$84:$BI$84,$E850:$BL850)+'FD inverse'!$A$12*$C851/Setup!$B$17+INDEX('FD inverse'!$A$12:$BH$12,1,'FD mesh'!$B$15+1)*Setup!$B$22</f>
        <v>24.0188208092155</v>
      </c>
      <c r="O851" s="0" t="n">
        <f aca="false">SUMPRODUCT('FD inverse'!$A$13:$BH$13,'FD mesh'!$B$84:$BI$84,$E850:$BL850)+'FD inverse'!$A$13*$C851/Setup!$B$17+INDEX('FD inverse'!$A$13:$BH$13,1,'FD mesh'!$B$15+1)*Setup!$B$22</f>
        <v>24.0040194702947</v>
      </c>
      <c r="P851" s="0" t="n">
        <f aca="false">SUMPRODUCT('FD inverse'!$A$14:$BH$14,'FD mesh'!$B$84:$BI$84,$E850:$BL850)+'FD inverse'!$A$14*$C851/Setup!$B$17+INDEX('FD inverse'!$A$14:$BH$14,1,'FD mesh'!$B$15+1)*Setup!$B$22</f>
        <v>23.9879975459275</v>
      </c>
      <c r="Q851" s="0" t="n">
        <f aca="false">SUMPRODUCT('FD inverse'!$A$15:$BH$15,'FD mesh'!$B$84:$BI$84,$E850:$BL850)+'FD inverse'!$A$15*$C851/Setup!$B$17+INDEX('FD inverse'!$A$15:$BH$15,1,'FD mesh'!$B$15+1)*Setup!$B$22</f>
        <v>23.9711027741911</v>
      </c>
      <c r="R851" s="0" t="n">
        <f aca="false">SUMPRODUCT('FD inverse'!$A$16:$BH$16,'FD mesh'!$B$84:$BI$84,$E850:$BL850)+'FD inverse'!$A$16*$C851/Setup!$B$17+INDEX('FD inverse'!$A$16:$BH$16,1,'FD mesh'!$B$15+1)*Setup!$B$22</f>
        <v>23.9535485432167</v>
      </c>
      <c r="S851" s="0" t="n">
        <f aca="false">SUMPRODUCT('FD inverse'!$A$17:$BH$17,'FD mesh'!$B$84:$BI$84,$E850:$BL850)+'FD inverse'!$A$17*$C851/Setup!$B$17+INDEX('FD inverse'!$A$17:$BH$17,1,'FD mesh'!$B$15+1)*Setup!$B$22</f>
        <v>23.3772842872209</v>
      </c>
      <c r="T851" s="0" t="n">
        <f aca="false">SUMPRODUCT('FD inverse'!$A$18:$BH$18,'FD mesh'!$B$84:$BI$84,$E850:$BL850)+'FD inverse'!$A$18*$C851/Setup!$B$17+INDEX('FD inverse'!$A$18:$BH$18,1,'FD mesh'!$B$15+1)*Setup!$B$22</f>
        <v>22.800908132455</v>
      </c>
      <c r="U851" s="0" t="n">
        <f aca="false">SUMPRODUCT('FD inverse'!$A$19:$BH$19,'FD mesh'!$B$84:$BI$84,$E850:$BL850)+'FD inverse'!$A$19*$C851/Setup!$B$17+INDEX('FD inverse'!$A$19:$BH$19,1,'FD mesh'!$B$15+1)*Setup!$B$22</f>
        <v>22.2245665237219</v>
      </c>
      <c r="V851" s="0" t="n">
        <f aca="false">SUMPRODUCT('FD inverse'!$A$20:$BH$20,'FD mesh'!$B$84:$BI$84,$E850:$BL850)+'FD inverse'!$A$20*$C851/Setup!$B$17+INDEX('FD inverse'!$A$20:$BH$20,1,'FD mesh'!$B$15+1)*Setup!$B$22</f>
        <v>21.6483769813821</v>
      </c>
      <c r="W851" s="0" t="n">
        <f aca="false">SUMPRODUCT('FD inverse'!$A$21:$BH$21,'FD mesh'!$B$84:$BI$84,$E850:$BL850)+'FD inverse'!$A$21*$C851/Setup!$B$17+INDEX('FD inverse'!$A$21:$BH$21,1,'FD mesh'!$B$15+1)*Setup!$B$22</f>
        <v>21.0724303264372</v>
      </c>
      <c r="X851" s="0" t="n">
        <f aca="false">SUMPRODUCT('FD inverse'!$A$22:$BH$22,'FD mesh'!$B$84:$BI$84,$E850:$BL850)+'FD inverse'!$A$22*$C851/Setup!$B$17+INDEX('FD inverse'!$A$22:$BH$22,1,'FD mesh'!$B$15+1)*Setup!$B$22</f>
        <v>20.496792903128</v>
      </c>
      <c r="Y851" s="0" t="n">
        <f aca="false">SUMPRODUCT('FD inverse'!$A$23:$BH$23,'FD mesh'!$B$84:$BI$84,$E850:$BL850)+'FD inverse'!$A$23*$C851/Setup!$B$17+INDEX('FD inverse'!$A$23:$BH$23,1,'FD mesh'!$B$15+1)*Setup!$B$22</f>
        <v>19.9215087950675</v>
      </c>
      <c r="Z851" s="0" t="n">
        <f aca="false">SUMPRODUCT('FD inverse'!$A$24:$BH$24,'FD mesh'!$B$84:$BI$84,$E850:$BL850)+'FD inverse'!$A$24*$C851/Setup!$B$17+INDEX('FD inverse'!$A$24:$BH$24,1,'FD mesh'!$B$15+1)*Setup!$B$22</f>
        <v>19.3466020319244</v>
      </c>
      <c r="AA851" s="0" t="n">
        <f aca="false">SUMPRODUCT('FD inverse'!$A$25:$BH$25,'FD mesh'!$B$84:$BI$84,$E850:$BL850)+'FD inverse'!$A$25*$C851/Setup!$B$17+INDEX('FD inverse'!$A$25:$BH$25,1,'FD mesh'!$B$15+1)*Setup!$B$22</f>
        <v>18.7720787845806</v>
      </c>
      <c r="AB851" s="0" t="n">
        <f aca="false">SUMPRODUCT('FD inverse'!$A$26:$BH$26,'FD mesh'!$B$84:$BI$84,$E850:$BL850)+'FD inverse'!$A$26*$C851/Setup!$B$17+INDEX('FD inverse'!$A$26:$BH$26,1,'FD mesh'!$B$15+1)*Setup!$B$22</f>
        <v>18.1979295475044</v>
      </c>
      <c r="AC851" s="0" t="n">
        <f aca="false">SUMPRODUCT('FD inverse'!$A$27:$BH$27,'FD mesh'!$B$84:$BI$84,$E850:$BL850)+'FD inverse'!$A$27*$C851/Setup!$B$17+INDEX('FD inverse'!$A$27:$BH$27,1,'FD mesh'!$B$15+1)*Setup!$B$22</f>
        <v>17.6241313078033</v>
      </c>
      <c r="AD851" s="0" t="n">
        <f aca="false">SUMPRODUCT('FD inverse'!$A$28:$BH$28,'FD mesh'!$B$84:$BI$84,$E850:$BL850)+'FD inverse'!$A$28*$C851/Setup!$B$17+INDEX('FD inverse'!$A$28:$BH$28,1,'FD mesh'!$B$15+1)*Setup!$B$22</f>
        <v>17.0506497010637</v>
      </c>
      <c r="AE851" s="0" t="n">
        <f aca="false">SUMPRODUCT('FD inverse'!$A$29:$BH$29,'FD mesh'!$B$84:$BI$84,$E850:$BL850)+'FD inverse'!$A$29*$C851/Setup!$B$17+INDEX('FD inverse'!$A$29:$BH$29,1,'FD mesh'!$B$15+1)*Setup!$B$22</f>
        <v>16.4774411546274</v>
      </c>
      <c r="AF851" s="0" t="n">
        <f aca="false">SUMPRODUCT('FD inverse'!$A$30:$BH$30,'FD mesh'!$B$84:$BI$84,$E850:$BL850)+'FD inverse'!$A$30*$C851/Setup!$B$17+INDEX('FD inverse'!$A$30:$BH$30,1,'FD mesh'!$B$15+1)*Setup!$B$22</f>
        <v>15.9044550194216</v>
      </c>
      <c r="AG851" s="0" t="n">
        <f aca="false">SUMPRODUCT('FD inverse'!$A$31:$BH$31,'FD mesh'!$B$84:$BI$84,$E850:$BL850)+'FD inverse'!$A$31*$C851/Setup!$B$17+INDEX('FD inverse'!$A$31:$BH$31,1,'FD mesh'!$B$15+1)*Setup!$B$22</f>
        <v>15.3316356918286</v>
      </c>
      <c r="AH851" s="0" t="n">
        <f aca="false">SUMPRODUCT('FD inverse'!$A$32:$BH$32,'FD mesh'!$B$84:$BI$84,$E850:$BL850)+'FD inverse'!$A$32*$C851/Setup!$B$17+INDEX('FD inverse'!$A$32:$BH$32,1,'FD mesh'!$B$15+1)*Setup!$B$22</f>
        <v>15.3075875527606</v>
      </c>
      <c r="AI851" s="0" t="n">
        <f aca="false">SUMPRODUCT('FD inverse'!$A$33:$BH$33,'FD mesh'!$B$84:$BI$84,$E850:$BL850)+'FD inverse'!$A$33*$C851/Setup!$B$17+INDEX('FD inverse'!$A$33:$BH$33,1,'FD mesh'!$B$15+1)*Setup!$B$22</f>
        <v>15.2837204682427</v>
      </c>
      <c r="AJ851" s="0" t="n">
        <f aca="false">SUMPRODUCT('FD inverse'!$A$34:$BH$34,'FD mesh'!$B$84:$BI$84,$E850:$BL850)+'FD inverse'!$A$34*$C851/Setup!$B$17+INDEX('FD inverse'!$A$34:$BH$34,1,'FD mesh'!$B$15+1)*Setup!$B$22</f>
        <v>15.260027171243</v>
      </c>
      <c r="AK851" s="0" t="n">
        <f aca="false">SUMPRODUCT('FD inverse'!$A$35:$BH$35,'FD mesh'!$B$84:$BI$84,$E850:$BL850)+'FD inverse'!$A$35*$C851/Setup!$B$17+INDEX('FD inverse'!$A$35:$BH$35,1,'FD mesh'!$B$15+1)*Setup!$B$22</f>
        <v>15.2364987084525</v>
      </c>
      <c r="AL851" s="0" t="n">
        <f aca="false">SUMPRODUCT('FD inverse'!$A$36:$BH$36,'FD mesh'!$B$84:$BI$84,$E850:$BL850)+'FD inverse'!$A$36*$C851/Setup!$B$17+INDEX('FD inverse'!$A$36:$BH$36,1,'FD mesh'!$B$15+1)*Setup!$B$22</f>
        <v>15.2131246524084</v>
      </c>
      <c r="AM851" s="0" t="n">
        <f aca="false">SUMPRODUCT('FD inverse'!$A$37:$BH$37,'FD mesh'!$B$84:$BI$84,$E850:$BL850)+'FD inverse'!$A$37*$C851/Setup!$B$17+INDEX('FD inverse'!$A$37:$BH$37,1,'FD mesh'!$B$15+1)*Setup!$B$22</f>
        <v>15.1898932950263</v>
      </c>
      <c r="AN851" s="0" t="n">
        <f aca="false">SUMPRODUCT('FD inverse'!$A$38:$BH$38,'FD mesh'!$B$84:$BI$84,$E850:$BL850)+'FD inverse'!$A$38*$C851/Setup!$B$17+INDEX('FD inverse'!$A$38:$BH$38,1,'FD mesh'!$B$15+1)*Setup!$B$22</f>
        <v>15.1667918237128</v>
      </c>
      <c r="AO851" s="0" t="n">
        <f aca="false">SUMPRODUCT('FD inverse'!$A$39:$BH$39,'FD mesh'!$B$84:$BI$84,$E850:$BL850)+'FD inverse'!$A$39*$C851/Setup!$B$17+INDEX('FD inverse'!$A$39:$BH$39,1,'FD mesh'!$B$15+1)*Setup!$B$22</f>
        <v>15.1438064813726</v>
      </c>
      <c r="AP851" s="0" t="n">
        <f aca="false">SUMPRODUCT('FD inverse'!$A$40:$BH$40,'FD mesh'!$B$84:$BI$84,$E850:$BL850)+'FD inverse'!$A$40*$C851/Setup!$B$17+INDEX('FD inverse'!$A$40:$BH$40,1,'FD mesh'!$B$15+1)*Setup!$B$22</f>
        <v>15.1209227117538</v>
      </c>
      <c r="AQ851" s="0" t="n">
        <f aca="false">SUMPRODUCT('FD inverse'!$A$41:$BH$41,'FD mesh'!$B$84:$BI$84,$E850:$BL850)+'FD inverse'!$A$41*$C851/Setup!$B$17+INDEX('FD inverse'!$A$41:$BH$41,1,'FD mesh'!$B$15+1)*Setup!$B$22</f>
        <v>15.0981252916834</v>
      </c>
      <c r="AR851" s="0" t="n">
        <f aca="false">SUMPRODUCT('FD inverse'!$A$42:$BH$42,'FD mesh'!$B$84:$BI$84,$E850:$BL850)+'FD inverse'!$A$42*$C851/Setup!$B$17+INDEX('FD inverse'!$A$42:$BH$42,1,'FD mesh'!$B$15+1)*Setup!$B$22</f>
        <v>15.0753984518347</v>
      </c>
      <c r="AS851" s="0" t="n">
        <f aca="false">SUMPRODUCT('FD inverse'!$A$43:$BH$43,'FD mesh'!$B$84:$BI$84,$E850:$BL850)+'FD inverse'!$A$43*$C851/Setup!$B$17+INDEX('FD inverse'!$A$43:$BH$43,1,'FD mesh'!$B$15+1)*Setup!$B$22</f>
        <v>0</v>
      </c>
      <c r="AT851" s="0" t="n">
        <f aca="false">SUMPRODUCT('FD inverse'!$A$44:$BH$44,'FD mesh'!$B$84:$BI$84,$E850:$BL850)+'FD inverse'!$A$44*$C851/Setup!$B$17+INDEX('FD inverse'!$A$44:$BH$44,1,'FD mesh'!$B$15+1)*Setup!$B$22</f>
        <v>0</v>
      </c>
      <c r="AU851" s="0" t="n">
        <f aca="false">SUMPRODUCT('FD inverse'!$A$45:$BH$45,'FD mesh'!$B$84:$BI$84,$E850:$BL850)+'FD inverse'!$A$45*$C851/Setup!$B$17+INDEX('FD inverse'!$A$45:$BH$45,1,'FD mesh'!$B$15+1)*Setup!$B$22</f>
        <v>0</v>
      </c>
      <c r="AV851" s="0" t="n">
        <f aca="false">SUMPRODUCT('FD inverse'!$A$46:$BH$46,'FD mesh'!$B$84:$BI$84,$E850:$BL850)+'FD inverse'!$A$46*$C851/Setup!$B$17+INDEX('FD inverse'!$A$46:$BH$46,1,'FD mesh'!$B$15+1)*Setup!$B$22</f>
        <v>0</v>
      </c>
      <c r="AW851" s="0" t="n">
        <f aca="false">SUMPRODUCT('FD inverse'!$A$47:$BH$47,'FD mesh'!$B$84:$BI$84,$E850:$BL850)+'FD inverse'!$A$47*$C851/Setup!$B$17+INDEX('FD inverse'!$A$47:$BH$47,1,'FD mesh'!$B$15+1)*Setup!$B$22</f>
        <v>0</v>
      </c>
      <c r="AX851" s="0" t="n">
        <f aca="false">SUMPRODUCT('FD inverse'!$A$48:$BH$48,'FD mesh'!$B$84:$BI$84,$E850:$BL850)+'FD inverse'!$A$48*$C851/Setup!$B$17+INDEX('FD inverse'!$A$48:$BH$48,1,'FD mesh'!$B$15+1)*Setup!$B$22</f>
        <v>0</v>
      </c>
      <c r="AY851" s="0" t="n">
        <f aca="false">SUMPRODUCT('FD inverse'!$A$49:$BH$49,'FD mesh'!$B$84:$BI$84,$E850:$BL850)+'FD inverse'!$A$49*$C851/Setup!$B$17+INDEX('FD inverse'!$A$49:$BH$49,1,'FD mesh'!$B$15+1)*Setup!$B$22</f>
        <v>0</v>
      </c>
      <c r="AZ851" s="0" t="n">
        <f aca="false">SUMPRODUCT('FD inverse'!$A$50:$BH$50,'FD mesh'!$B$84:$BI$84,$E850:$BL850)+'FD inverse'!$A$50*$C851/Setup!$B$17+INDEX('FD inverse'!$A$50:$BH$50,1,'FD mesh'!$B$15+1)*Setup!$B$22</f>
        <v>0</v>
      </c>
      <c r="BA851" s="0" t="n">
        <f aca="false">SUMPRODUCT('FD inverse'!$A$51:$BH$51,'FD mesh'!$B$84:$BI$84,$E850:$BL850)+'FD inverse'!$A$51*$C851/Setup!$B$17+INDEX('FD inverse'!$A$51:$BH$51,1,'FD mesh'!$B$15+1)*Setup!$B$22</f>
        <v>0</v>
      </c>
      <c r="BB851" s="0" t="n">
        <f aca="false">SUMPRODUCT('FD inverse'!$A$52:$BH$52,'FD mesh'!$B$84:$BI$84,$E850:$BL850)+'FD inverse'!$A$52*$C851/Setup!$B$17+INDEX('FD inverse'!$A$52:$BH$52,1,'FD mesh'!$B$15+1)*Setup!$B$22</f>
        <v>0</v>
      </c>
      <c r="BC851" s="0" t="n">
        <f aca="false">SUMPRODUCT('FD inverse'!$A$53:$BH$53,'FD mesh'!$B$84:$BI$84,$E850:$BL850)+'FD inverse'!$A$53*$C851/Setup!$B$17+INDEX('FD inverse'!$A$53:$BH$53,1,'FD mesh'!$B$15+1)*Setup!$B$22</f>
        <v>0</v>
      </c>
      <c r="BD851" s="0" t="n">
        <f aca="false">SUMPRODUCT('FD inverse'!$A$54:$BH$54,'FD mesh'!$B$84:$BI$84,$E850:$BL850)+'FD inverse'!$A$54*$C851/Setup!$B$17+INDEX('FD inverse'!$A$54:$BH$54,1,'FD mesh'!$B$15+1)*Setup!$B$22</f>
        <v>0</v>
      </c>
      <c r="BE851" s="0" t="n">
        <f aca="false">SUMPRODUCT('FD inverse'!$A$55:$BH$55,'FD mesh'!$B$84:$BI$84,$E850:$BL850)+'FD inverse'!$A$55*$C851/Setup!$B$17+INDEX('FD inverse'!$A$55:$BH$55,1,'FD mesh'!$B$15+1)*Setup!$B$22</f>
        <v>0</v>
      </c>
      <c r="BF851" s="0" t="n">
        <f aca="false">SUMPRODUCT('FD inverse'!$A$56:$BH$56,'FD mesh'!$B$84:$BI$84,$E850:$BL850)+'FD inverse'!$A$56*$C851/Setup!$B$17+INDEX('FD inverse'!$A$56:$BH$56,1,'FD mesh'!$B$15+1)*Setup!$B$22</f>
        <v>0</v>
      </c>
      <c r="BG851" s="0" t="n">
        <f aca="false">SUMPRODUCT('FD inverse'!$A$57:$BH$57,'FD mesh'!$B$84:$BI$84,$E850:$BL850)+'FD inverse'!$A$57*$C851/Setup!$B$17+INDEX('FD inverse'!$A$57:$BH$57,1,'FD mesh'!$B$15+1)*Setup!$B$22</f>
        <v>0</v>
      </c>
      <c r="BH851" s="0" t="n">
        <f aca="false">SUMPRODUCT('FD inverse'!$A$58:$BH$58,'FD mesh'!$B$84:$BI$84,$E850:$BL850)+'FD inverse'!$A$58*$C851/Setup!$B$17+INDEX('FD inverse'!$A$58:$BH$58,1,'FD mesh'!$B$15+1)*Setup!$B$22</f>
        <v>0</v>
      </c>
      <c r="BI851" s="0" t="n">
        <f aca="false">SUMPRODUCT('FD inverse'!$A$59:$BH$59,'FD mesh'!$B$84:$BI$84,$E850:$BL850)+'FD inverse'!$A$59*$C851/Setup!$B$17+INDEX('FD inverse'!$A$59:$BH$59,1,'FD mesh'!$B$15+1)*Setup!$B$22</f>
        <v>0</v>
      </c>
      <c r="BJ851" s="0" t="n">
        <f aca="false">SUMPRODUCT('FD inverse'!$A$60:$BH$60,'FD mesh'!$B$84:$BI$84,$E850:$BL850)+'FD inverse'!$A$60*$C851/Setup!$B$17+INDEX('FD inverse'!$A$60:$BH$60,1,'FD mesh'!$B$15+1)*Setup!$B$22</f>
        <v>0</v>
      </c>
      <c r="BK851" s="0" t="n">
        <f aca="false">SUMPRODUCT('FD inverse'!$A$61:$BH$61,'FD mesh'!$B$84:$BI$84,$E850:$BL850)+'FD inverse'!$A$61*$C851/Setup!$B$17+INDEX('FD inverse'!$A$61:$BH$61,1,'FD mesh'!$B$15+1)*Setup!$B$22</f>
        <v>0</v>
      </c>
      <c r="BL851" s="0" t="n">
        <f aca="false">SUMPRODUCT('FD inverse'!$A$62:$BH$62,'FD mesh'!$B$84:$BI$84,$E850:$BL850)+'FD inverse'!$A$62*$C851/Setup!$B$17+INDEX('FD inverse'!$A$62:$BH$62,1,'FD mesh'!$B$15+1)*Setup!$B$22</f>
        <v>0</v>
      </c>
    </row>
    <row r="852" customFormat="false" ht="15" hidden="false" customHeight="false" outlineLevel="0" collapsed="false">
      <c r="A852" s="0" t="n">
        <v>847</v>
      </c>
      <c r="B852" s="0" t="n">
        <f aca="false">A852*Setup!$B$11/3600</f>
        <v>70.5833333333333</v>
      </c>
      <c r="C852" s="0" t="n">
        <f aca="false">Setup!$B$7+Setup!$B$8*COS(2*PI()*(B852-Setup!$B$9)/24)</f>
        <v>23.3915064552403</v>
      </c>
      <c r="D852" s="0" t="n">
        <f aca="false">(C852-E852)/Setup!$B$17</f>
        <v>-2.82255204660196</v>
      </c>
      <c r="E852" s="0" t="n">
        <f aca="false">SUMPRODUCT('FD inverse'!$A$3:$BH$3,'FD mesh'!$B$84:$BI$84,$E851:$BL851)+'FD inverse'!$A$3*$C852/Setup!$B$17+INDEX('FD inverse'!$A$3:$BH$3,1,'FD mesh'!$B$15+1)*Setup!$B$22</f>
        <v>23.7584382212986</v>
      </c>
      <c r="F852" s="0" t="n">
        <f aca="false">SUMPRODUCT('FD inverse'!$A$4:$BH$4,'FD mesh'!$B$84:$BI$84,$E851:$BL851)+'FD inverse'!$A$4*$C852/Setup!$B$17+INDEX('FD inverse'!$A$4:$BH$4,1,'FD mesh'!$B$15+1)*Setup!$B$22</f>
        <v>23.8309034347525</v>
      </c>
      <c r="G852" s="0" t="n">
        <f aca="false">SUMPRODUCT('FD inverse'!$A$5:$BH$5,'FD mesh'!$B$84:$BI$84,$E851:$BL851)+'FD inverse'!$A$5*$C852/Setup!$B$17+INDEX('FD inverse'!$A$5:$BH$5,1,'FD mesh'!$B$15+1)*Setup!$B$22</f>
        <v>23.8835854311048</v>
      </c>
      <c r="H852" s="0" t="n">
        <f aca="false">SUMPRODUCT('FD inverse'!$A$6:$BH$6,'FD mesh'!$B$84:$BI$84,$E851:$BL851)+'FD inverse'!$A$6*$C852/Setup!$B$17+INDEX('FD inverse'!$A$6:$BH$6,1,'FD mesh'!$B$15+1)*Setup!$B$22</f>
        <v>24.0328602005795</v>
      </c>
      <c r="I852" s="0" t="n">
        <f aca="false">SUMPRODUCT('FD inverse'!$A$7:$BH$7,'FD mesh'!$B$84:$BI$84,$E851:$BL851)+'FD inverse'!$A$7*$C852/Setup!$B$17+INDEX('FD inverse'!$A$7:$BH$7,1,'FD mesh'!$B$15+1)*Setup!$B$22</f>
        <v>24.0422873025451</v>
      </c>
      <c r="J852" s="0" t="n">
        <f aca="false">SUMPRODUCT('FD inverse'!$A$8:$BH$8,'FD mesh'!$B$84:$BI$84,$E851:$BL851)+'FD inverse'!$A$8*$C852/Setup!$B$17+INDEX('FD inverse'!$A$8:$BH$8,1,'FD mesh'!$B$15+1)*Setup!$B$22</f>
        <v>24.04540542296</v>
      </c>
      <c r="K852" s="0" t="n">
        <f aca="false">SUMPRODUCT('FD inverse'!$A$9:$BH$9,'FD mesh'!$B$84:$BI$84,$E851:$BL851)+'FD inverse'!$A$9*$C852/Setup!$B$17+INDEX('FD inverse'!$A$9:$BH$9,1,'FD mesh'!$B$15+1)*Setup!$B$22</f>
        <v>24.0433485058603</v>
      </c>
      <c r="L852" s="0" t="n">
        <f aca="false">SUMPRODUCT('FD inverse'!$A$10:$BH$10,'FD mesh'!$B$84:$BI$84,$E851:$BL851)+'FD inverse'!$A$10*$C852/Setup!$B$17+INDEX('FD inverse'!$A$10:$BH$10,1,'FD mesh'!$B$15+1)*Setup!$B$22</f>
        <v>24.0371238252069</v>
      </c>
      <c r="M852" s="0" t="n">
        <f aca="false">SUMPRODUCT('FD inverse'!$A$11:$BH$11,'FD mesh'!$B$84:$BI$84,$E851:$BL851)+'FD inverse'!$A$11*$C852/Setup!$B$17+INDEX('FD inverse'!$A$11:$BH$11,1,'FD mesh'!$B$15+1)*Setup!$B$22</f>
        <v>24.0276093874189</v>
      </c>
      <c r="N852" s="0" t="n">
        <f aca="false">SUMPRODUCT('FD inverse'!$A$12:$BH$12,'FD mesh'!$B$84:$BI$84,$E851:$BL851)+'FD inverse'!$A$12*$C852/Setup!$B$17+INDEX('FD inverse'!$A$12:$BH$12,1,'FD mesh'!$B$15+1)*Setup!$B$22</f>
        <v>24.0155520567</v>
      </c>
      <c r="O852" s="0" t="n">
        <f aca="false">SUMPRODUCT('FD inverse'!$A$13:$BH$13,'FD mesh'!$B$84:$BI$84,$E851:$BL851)+'FD inverse'!$A$13*$C852/Setup!$B$17+INDEX('FD inverse'!$A$13:$BH$13,1,'FD mesh'!$B$15+1)*Setup!$B$22</f>
        <v>24.0015662584202</v>
      </c>
      <c r="P852" s="0" t="n">
        <f aca="false">SUMPRODUCT('FD inverse'!$A$14:$BH$14,'FD mesh'!$B$84:$BI$84,$E851:$BL851)+'FD inverse'!$A$14*$C852/Setup!$B$17+INDEX('FD inverse'!$A$14:$BH$14,1,'FD mesh'!$B$15+1)*Setup!$B$22</f>
        <v>23.9861331375007</v>
      </c>
      <c r="Q852" s="0" t="n">
        <f aca="false">SUMPRODUCT('FD inverse'!$A$15:$BH$15,'FD mesh'!$B$84:$BI$84,$E851:$BL851)+'FD inverse'!$A$15*$C852/Setup!$B$17+INDEX('FD inverse'!$A$15:$BH$15,1,'FD mesh'!$B$15+1)*Setup!$B$22</f>
        <v>23.9696000706067</v>
      </c>
      <c r="R852" s="0" t="n">
        <f aca="false">SUMPRODUCT('FD inverse'!$A$16:$BH$16,'FD mesh'!$B$84:$BI$84,$E851:$BL851)+'FD inverse'!$A$16*$C852/Setup!$B$17+INDEX('FD inverse'!$A$16:$BH$16,1,'FD mesh'!$B$15+1)*Setup!$B$22</f>
        <v>23.9521804529254</v>
      </c>
      <c r="S852" s="0" t="n">
        <f aca="false">SUMPRODUCT('FD inverse'!$A$17:$BH$17,'FD mesh'!$B$84:$BI$84,$E851:$BL851)+'FD inverse'!$A$17*$C852/Setup!$B$17+INDEX('FD inverse'!$A$17:$BH$17,1,'FD mesh'!$B$15+1)*Setup!$B$22</f>
        <v>23.3765449174405</v>
      </c>
      <c r="T852" s="0" t="n">
        <f aca="false">SUMPRODUCT('FD inverse'!$A$18:$BH$18,'FD mesh'!$B$84:$BI$84,$E851:$BL851)+'FD inverse'!$A$18*$C852/Setup!$B$17+INDEX('FD inverse'!$A$18:$BH$18,1,'FD mesh'!$B$15+1)*Setup!$B$22</f>
        <v>22.8006917959917</v>
      </c>
      <c r="U852" s="0" t="n">
        <f aca="false">SUMPRODUCT('FD inverse'!$A$19:$BH$19,'FD mesh'!$B$84:$BI$84,$E851:$BL851)+'FD inverse'!$A$19*$C852/Setup!$B$17+INDEX('FD inverse'!$A$19:$BH$19,1,'FD mesh'!$B$15+1)*Setup!$B$22</f>
        <v>22.2247750098123</v>
      </c>
      <c r="V852" s="0" t="n">
        <f aca="false">SUMPRODUCT('FD inverse'!$A$20:$BH$20,'FD mesh'!$B$84:$BI$84,$E851:$BL851)+'FD inverse'!$A$20*$C852/Setup!$B$17+INDEX('FD inverse'!$A$20:$BH$20,1,'FD mesh'!$B$15+1)*Setup!$B$22</f>
        <v>21.648919578111</v>
      </c>
      <c r="W852" s="0" t="n">
        <f aca="false">SUMPRODUCT('FD inverse'!$A$21:$BH$21,'FD mesh'!$B$84:$BI$84,$E851:$BL851)+'FD inverse'!$A$21*$C852/Setup!$B$17+INDEX('FD inverse'!$A$21:$BH$21,1,'FD mesh'!$B$15+1)*Setup!$B$22</f>
        <v>21.0732238248756</v>
      </c>
      <c r="X852" s="0" t="n">
        <f aca="false">SUMPRODUCT('FD inverse'!$A$22:$BH$22,'FD mesh'!$B$84:$BI$84,$E851:$BL851)+'FD inverse'!$A$22*$C852/Setup!$B$17+INDEX('FD inverse'!$A$22:$BH$22,1,'FD mesh'!$B$15+1)*Setup!$B$22</f>
        <v>20.4977615868949</v>
      </c>
      <c r="Y852" s="0" t="n">
        <f aca="false">SUMPRODUCT('FD inverse'!$A$23:$BH$23,'FD mesh'!$B$84:$BI$84,$E851:$BL851)+'FD inverse'!$A$23*$C852/Setup!$B$17+INDEX('FD inverse'!$A$23:$BH$23,1,'FD mesh'!$B$15+1)*Setup!$B$22</f>
        <v>19.9225844187084</v>
      </c>
      <c r="Z852" s="0" t="n">
        <f aca="false">SUMPRODUCT('FD inverse'!$A$24:$BH$24,'FD mesh'!$B$84:$BI$84,$E851:$BL851)+'FD inverse'!$A$24*$C852/Setup!$B$17+INDEX('FD inverse'!$A$24:$BH$24,1,'FD mesh'!$B$15+1)*Setup!$B$22</f>
        <v>19.3477237911935</v>
      </c>
      <c r="AA852" s="0" t="n">
        <f aca="false">SUMPRODUCT('FD inverse'!$A$25:$BH$25,'FD mesh'!$B$84:$BI$84,$E851:$BL851)+'FD inverse'!$A$25*$C852/Setup!$B$17+INDEX('FD inverse'!$A$25:$BH$25,1,'FD mesh'!$B$15+1)*Setup!$B$22</f>
        <v>18.7731932814062</v>
      </c>
      <c r="AB852" s="0" t="n">
        <f aca="false">SUMPRODUCT('FD inverse'!$A$26:$BH$26,'FD mesh'!$B$84:$BI$84,$E851:$BL851)+'FD inverse'!$A$26*$C852/Setup!$B$17+INDEX('FD inverse'!$A$26:$BH$26,1,'FD mesh'!$B$15+1)*Setup!$B$22</f>
        <v>18.1989907521134</v>
      </c>
      <c r="AC852" s="0" t="n">
        <f aca="false">SUMPRODUCT('FD inverse'!$A$27:$BH$27,'FD mesh'!$B$84:$BI$84,$E851:$BL851)+'FD inverse'!$A$27*$C852/Setup!$B$17+INDEX('FD inverse'!$A$27:$BH$27,1,'FD mesh'!$B$15+1)*Setup!$B$22</f>
        <v>17.625100520177</v>
      </c>
      <c r="AD852" s="0" t="n">
        <f aca="false">SUMPRODUCT('FD inverse'!$A$28:$BH$28,'FD mesh'!$B$84:$BI$84,$E851:$BL851)+'FD inverse'!$A$28*$C852/Setup!$B$17+INDEX('FD inverse'!$A$28:$BH$28,1,'FD mesh'!$B$15+1)*Setup!$B$22</f>
        <v>17.0514955135962</v>
      </c>
      <c r="AE852" s="0" t="n">
        <f aca="false">SUMPRODUCT('FD inverse'!$A$29:$BH$29,'FD mesh'!$B$84:$BI$84,$E851:$BL851)+'FD inverse'!$A$29*$C852/Setup!$B$17+INDEX('FD inverse'!$A$29:$BH$29,1,'FD mesh'!$B$15+1)*Setup!$B$22</f>
        <v>16.4781394175607</v>
      </c>
      <c r="AF852" s="0" t="n">
        <f aca="false">SUMPRODUCT('FD inverse'!$A$30:$BH$30,'FD mesh'!$B$84:$BI$84,$E851:$BL851)+'FD inverse'!$A$30*$C852/Setup!$B$17+INDEX('FD inverse'!$A$30:$BH$30,1,'FD mesh'!$B$15+1)*Setup!$B$22</f>
        <v>15.9049888103314</v>
      </c>
      <c r="AG852" s="0" t="n">
        <f aca="false">SUMPRODUCT('FD inverse'!$A$31:$BH$31,'FD mesh'!$B$84:$BI$84,$E851:$BL851)+'FD inverse'!$A$31*$C852/Setup!$B$17+INDEX('FD inverse'!$A$31:$BH$31,1,'FD mesh'!$B$15+1)*Setup!$B$22</f>
        <v>15.3319952901412</v>
      </c>
      <c r="AH852" s="0" t="n">
        <f aca="false">SUMPRODUCT('FD inverse'!$A$32:$BH$32,'FD mesh'!$B$84:$BI$84,$E851:$BL851)+'FD inverse'!$A$32*$C852/Setup!$B$17+INDEX('FD inverse'!$A$32:$BH$32,1,'FD mesh'!$B$15+1)*Setup!$B$22</f>
        <v>15.3079375722508</v>
      </c>
      <c r="AI852" s="0" t="n">
        <f aca="false">SUMPRODUCT('FD inverse'!$A$33:$BH$33,'FD mesh'!$B$84:$BI$84,$E851:$BL851)+'FD inverse'!$A$33*$C852/Setup!$B$17+INDEX('FD inverse'!$A$33:$BH$33,1,'FD mesh'!$B$15+1)*Setup!$B$22</f>
        <v>15.2840570422884</v>
      </c>
      <c r="AJ852" s="0" t="n">
        <f aca="false">SUMPRODUCT('FD inverse'!$A$34:$BH$34,'FD mesh'!$B$84:$BI$84,$E851:$BL851)+'FD inverse'!$A$34*$C852/Setup!$B$17+INDEX('FD inverse'!$A$34:$BH$34,1,'FD mesh'!$B$15+1)*Setup!$B$22</f>
        <v>15.2603468938603</v>
      </c>
      <c r="AK852" s="0" t="n">
        <f aca="false">SUMPRODUCT('FD inverse'!$A$35:$BH$35,'FD mesh'!$B$84:$BI$84,$E851:$BL851)+'FD inverse'!$A$35*$C852/Setup!$B$17+INDEX('FD inverse'!$A$35:$BH$35,1,'FD mesh'!$B$15+1)*Setup!$B$22</f>
        <v>15.2367985963852</v>
      </c>
      <c r="AL852" s="0" t="n">
        <f aca="false">SUMPRODUCT('FD inverse'!$A$36:$BH$36,'FD mesh'!$B$84:$BI$84,$E851:$BL851)+'FD inverse'!$A$36*$C852/Setup!$B$17+INDEX('FD inverse'!$A$36:$BH$36,1,'FD mesh'!$B$15+1)*Setup!$B$22</f>
        <v>15.2134021090891</v>
      </c>
      <c r="AM852" s="0" t="n">
        <f aca="false">SUMPRODUCT('FD inverse'!$A$37:$BH$37,'FD mesh'!$B$84:$BI$84,$E851:$BL851)+'FD inverse'!$A$37*$C852/Setup!$B$17+INDEX('FD inverse'!$A$37:$BH$37,1,'FD mesh'!$B$15+1)*Setup!$B$22</f>
        <v>15.1901460767556</v>
      </c>
      <c r="AN852" s="0" t="n">
        <f aca="false">SUMPRODUCT('FD inverse'!$A$38:$BH$38,'FD mesh'!$B$84:$BI$84,$E851:$BL851)+'FD inverse'!$A$38*$C852/Setup!$B$17+INDEX('FD inverse'!$A$38:$BH$38,1,'FD mesh'!$B$15+1)*Setup!$B$22</f>
        <v>15.1670180083558</v>
      </c>
      <c r="AO852" s="0" t="n">
        <f aca="false">SUMPRODUCT('FD inverse'!$A$39:$BH$39,'FD mesh'!$B$84:$BI$84,$E851:$BL851)+'FD inverse'!$A$39*$C852/Setup!$B$17+INDEX('FD inverse'!$A$39:$BH$39,1,'FD mesh'!$B$15+1)*Setup!$B$22</f>
        <v>15.1440044398321</v>
      </c>
      <c r="AP852" s="0" t="n">
        <f aca="false">SUMPRODUCT('FD inverse'!$A$40:$BH$40,'FD mesh'!$B$84:$BI$84,$E851:$BL851)+'FD inverse'!$A$40*$C852/Setup!$B$17+INDEX('FD inverse'!$A$40:$BH$40,1,'FD mesh'!$B$15+1)*Setup!$B$22</f>
        <v>15.1210910824402</v>
      </c>
      <c r="AQ852" s="0" t="n">
        <f aca="false">SUMPRODUCT('FD inverse'!$A$41:$BH$41,'FD mesh'!$B$84:$BI$84,$E851:$BL851)+'FD inverse'!$A$41*$C852/Setup!$B$17+INDEX('FD inverse'!$A$41:$BH$41,1,'FD mesh'!$B$15+1)*Setup!$B$22</f>
        <v>15.098262958168</v>
      </c>
      <c r="AR852" s="0" t="n">
        <f aca="false">SUMPRODUCT('FD inverse'!$A$42:$BH$42,'FD mesh'!$B$84:$BI$84,$E851:$BL851)+'FD inverse'!$A$42*$C852/Setup!$B$17+INDEX('FD inverse'!$A$42:$BH$42,1,'FD mesh'!$B$15+1)*Setup!$B$22</f>
        <v>15.0755045238411</v>
      </c>
      <c r="AS852" s="0" t="n">
        <f aca="false">SUMPRODUCT('FD inverse'!$A$43:$BH$43,'FD mesh'!$B$84:$BI$84,$E851:$BL851)+'FD inverse'!$A$43*$C852/Setup!$B$17+INDEX('FD inverse'!$A$43:$BH$43,1,'FD mesh'!$B$15+1)*Setup!$B$22</f>
        <v>0</v>
      </c>
      <c r="AT852" s="0" t="n">
        <f aca="false">SUMPRODUCT('FD inverse'!$A$44:$BH$44,'FD mesh'!$B$84:$BI$84,$E851:$BL851)+'FD inverse'!$A$44*$C852/Setup!$B$17+INDEX('FD inverse'!$A$44:$BH$44,1,'FD mesh'!$B$15+1)*Setup!$B$22</f>
        <v>0</v>
      </c>
      <c r="AU852" s="0" t="n">
        <f aca="false">SUMPRODUCT('FD inverse'!$A$45:$BH$45,'FD mesh'!$B$84:$BI$84,$E851:$BL851)+'FD inverse'!$A$45*$C852/Setup!$B$17+INDEX('FD inverse'!$A$45:$BH$45,1,'FD mesh'!$B$15+1)*Setup!$B$22</f>
        <v>0</v>
      </c>
      <c r="AV852" s="0" t="n">
        <f aca="false">SUMPRODUCT('FD inverse'!$A$46:$BH$46,'FD mesh'!$B$84:$BI$84,$E851:$BL851)+'FD inverse'!$A$46*$C852/Setup!$B$17+INDEX('FD inverse'!$A$46:$BH$46,1,'FD mesh'!$B$15+1)*Setup!$B$22</f>
        <v>0</v>
      </c>
      <c r="AW852" s="0" t="n">
        <f aca="false">SUMPRODUCT('FD inverse'!$A$47:$BH$47,'FD mesh'!$B$84:$BI$84,$E851:$BL851)+'FD inverse'!$A$47*$C852/Setup!$B$17+INDEX('FD inverse'!$A$47:$BH$47,1,'FD mesh'!$B$15+1)*Setup!$B$22</f>
        <v>0</v>
      </c>
      <c r="AX852" s="0" t="n">
        <f aca="false">SUMPRODUCT('FD inverse'!$A$48:$BH$48,'FD mesh'!$B$84:$BI$84,$E851:$BL851)+'FD inverse'!$A$48*$C852/Setup!$B$17+INDEX('FD inverse'!$A$48:$BH$48,1,'FD mesh'!$B$15+1)*Setup!$B$22</f>
        <v>0</v>
      </c>
      <c r="AY852" s="0" t="n">
        <f aca="false">SUMPRODUCT('FD inverse'!$A$49:$BH$49,'FD mesh'!$B$84:$BI$84,$E851:$BL851)+'FD inverse'!$A$49*$C852/Setup!$B$17+INDEX('FD inverse'!$A$49:$BH$49,1,'FD mesh'!$B$15+1)*Setup!$B$22</f>
        <v>0</v>
      </c>
      <c r="AZ852" s="0" t="n">
        <f aca="false">SUMPRODUCT('FD inverse'!$A$50:$BH$50,'FD mesh'!$B$84:$BI$84,$E851:$BL851)+'FD inverse'!$A$50*$C852/Setup!$B$17+INDEX('FD inverse'!$A$50:$BH$50,1,'FD mesh'!$B$15+1)*Setup!$B$22</f>
        <v>0</v>
      </c>
      <c r="BA852" s="0" t="n">
        <f aca="false">SUMPRODUCT('FD inverse'!$A$51:$BH$51,'FD mesh'!$B$84:$BI$84,$E851:$BL851)+'FD inverse'!$A$51*$C852/Setup!$B$17+INDEX('FD inverse'!$A$51:$BH$51,1,'FD mesh'!$B$15+1)*Setup!$B$22</f>
        <v>0</v>
      </c>
      <c r="BB852" s="0" t="n">
        <f aca="false">SUMPRODUCT('FD inverse'!$A$52:$BH$52,'FD mesh'!$B$84:$BI$84,$E851:$BL851)+'FD inverse'!$A$52*$C852/Setup!$B$17+INDEX('FD inverse'!$A$52:$BH$52,1,'FD mesh'!$B$15+1)*Setup!$B$22</f>
        <v>0</v>
      </c>
      <c r="BC852" s="0" t="n">
        <f aca="false">SUMPRODUCT('FD inverse'!$A$53:$BH$53,'FD mesh'!$B$84:$BI$84,$E851:$BL851)+'FD inverse'!$A$53*$C852/Setup!$B$17+INDEX('FD inverse'!$A$53:$BH$53,1,'FD mesh'!$B$15+1)*Setup!$B$22</f>
        <v>0</v>
      </c>
      <c r="BD852" s="0" t="n">
        <f aca="false">SUMPRODUCT('FD inverse'!$A$54:$BH$54,'FD mesh'!$B$84:$BI$84,$E851:$BL851)+'FD inverse'!$A$54*$C852/Setup!$B$17+INDEX('FD inverse'!$A$54:$BH$54,1,'FD mesh'!$B$15+1)*Setup!$B$22</f>
        <v>0</v>
      </c>
      <c r="BE852" s="0" t="n">
        <f aca="false">SUMPRODUCT('FD inverse'!$A$55:$BH$55,'FD mesh'!$B$84:$BI$84,$E851:$BL851)+'FD inverse'!$A$55*$C852/Setup!$B$17+INDEX('FD inverse'!$A$55:$BH$55,1,'FD mesh'!$B$15+1)*Setup!$B$22</f>
        <v>0</v>
      </c>
      <c r="BF852" s="0" t="n">
        <f aca="false">SUMPRODUCT('FD inverse'!$A$56:$BH$56,'FD mesh'!$B$84:$BI$84,$E851:$BL851)+'FD inverse'!$A$56*$C852/Setup!$B$17+INDEX('FD inverse'!$A$56:$BH$56,1,'FD mesh'!$B$15+1)*Setup!$B$22</f>
        <v>0</v>
      </c>
      <c r="BG852" s="0" t="n">
        <f aca="false">SUMPRODUCT('FD inverse'!$A$57:$BH$57,'FD mesh'!$B$84:$BI$84,$E851:$BL851)+'FD inverse'!$A$57*$C852/Setup!$B$17+INDEX('FD inverse'!$A$57:$BH$57,1,'FD mesh'!$B$15+1)*Setup!$B$22</f>
        <v>0</v>
      </c>
      <c r="BH852" s="0" t="n">
        <f aca="false">SUMPRODUCT('FD inverse'!$A$58:$BH$58,'FD mesh'!$B$84:$BI$84,$E851:$BL851)+'FD inverse'!$A$58*$C852/Setup!$B$17+INDEX('FD inverse'!$A$58:$BH$58,1,'FD mesh'!$B$15+1)*Setup!$B$22</f>
        <v>0</v>
      </c>
      <c r="BI852" s="0" t="n">
        <f aca="false">SUMPRODUCT('FD inverse'!$A$59:$BH$59,'FD mesh'!$B$84:$BI$84,$E851:$BL851)+'FD inverse'!$A$59*$C852/Setup!$B$17+INDEX('FD inverse'!$A$59:$BH$59,1,'FD mesh'!$B$15+1)*Setup!$B$22</f>
        <v>0</v>
      </c>
      <c r="BJ852" s="0" t="n">
        <f aca="false">SUMPRODUCT('FD inverse'!$A$60:$BH$60,'FD mesh'!$B$84:$BI$84,$E851:$BL851)+'FD inverse'!$A$60*$C852/Setup!$B$17+INDEX('FD inverse'!$A$60:$BH$60,1,'FD mesh'!$B$15+1)*Setup!$B$22</f>
        <v>0</v>
      </c>
      <c r="BK852" s="0" t="n">
        <f aca="false">SUMPRODUCT('FD inverse'!$A$61:$BH$61,'FD mesh'!$B$84:$BI$84,$E851:$BL851)+'FD inverse'!$A$61*$C852/Setup!$B$17+INDEX('FD inverse'!$A$61:$BH$61,1,'FD mesh'!$B$15+1)*Setup!$B$22</f>
        <v>0</v>
      </c>
      <c r="BL852" s="0" t="n">
        <f aca="false">SUMPRODUCT('FD inverse'!$A$62:$BH$62,'FD mesh'!$B$84:$BI$84,$E851:$BL851)+'FD inverse'!$A$62*$C852/Setup!$B$17+INDEX('FD inverse'!$A$62:$BH$62,1,'FD mesh'!$B$15+1)*Setup!$B$22</f>
        <v>0</v>
      </c>
    </row>
    <row r="853" customFormat="false" ht="15" hidden="false" customHeight="false" outlineLevel="0" collapsed="false">
      <c r="A853" s="0" t="n">
        <v>848</v>
      </c>
      <c r="B853" s="0" t="n">
        <f aca="false">A853*Setup!$B$11/3600</f>
        <v>70.6666666666667</v>
      </c>
      <c r="C853" s="0" t="n">
        <f aca="false">Setup!$B$7+Setup!$B$8*COS(2*PI()*(B853-Setup!$B$9)/24)</f>
        <v>23.3054072893323</v>
      </c>
      <c r="D853" s="0" t="n">
        <f aca="false">(C853-E853)/Setup!$B$17</f>
        <v>-3.07561034787727</v>
      </c>
      <c r="E853" s="0" t="n">
        <f aca="false">SUMPRODUCT('FD inverse'!$A$3:$BH$3,'FD mesh'!$B$84:$BI$84,$E852:$BL852)+'FD inverse'!$A$3*$C853/Setup!$B$17+INDEX('FD inverse'!$A$3:$BH$3,1,'FD mesh'!$B$15+1)*Setup!$B$22</f>
        <v>23.7052366345563</v>
      </c>
      <c r="F853" s="0" t="n">
        <f aca="false">SUMPRODUCT('FD inverse'!$A$4:$BH$4,'FD mesh'!$B$84:$BI$84,$E852:$BL852)+'FD inverse'!$A$4*$C853/Setup!$B$17+INDEX('FD inverse'!$A$4:$BH$4,1,'FD mesh'!$B$15+1)*Setup!$B$22</f>
        <v>23.7852271735806</v>
      </c>
      <c r="G853" s="0" t="n">
        <f aca="false">SUMPRODUCT('FD inverse'!$A$5:$BH$5,'FD mesh'!$B$84:$BI$84,$E852:$BL852)+'FD inverse'!$A$5*$C853/Setup!$B$17+INDEX('FD inverse'!$A$5:$BH$5,1,'FD mesh'!$B$15+1)*Setup!$B$22</f>
        <v>23.8453929464712</v>
      </c>
      <c r="H853" s="0" t="n">
        <f aca="false">SUMPRODUCT('FD inverse'!$A$6:$BH$6,'FD mesh'!$B$84:$BI$84,$E852:$BL852)+'FD inverse'!$A$6*$C853/Setup!$B$17+INDEX('FD inverse'!$A$6:$BH$6,1,'FD mesh'!$B$15+1)*Setup!$B$22</f>
        <v>24.0197012566717</v>
      </c>
      <c r="I853" s="0" t="n">
        <f aca="false">SUMPRODUCT('FD inverse'!$A$7:$BH$7,'FD mesh'!$B$84:$BI$84,$E852:$BL852)+'FD inverse'!$A$7*$C853/Setup!$B$17+INDEX('FD inverse'!$A$7:$BH$7,1,'FD mesh'!$B$15+1)*Setup!$B$22</f>
        <v>24.0312450764807</v>
      </c>
      <c r="J853" s="0" t="n">
        <f aca="false">SUMPRODUCT('FD inverse'!$A$8:$BH$8,'FD mesh'!$B$84:$BI$84,$E852:$BL852)+'FD inverse'!$A$8*$C853/Setup!$B$17+INDEX('FD inverse'!$A$8:$BH$8,1,'FD mesh'!$B$15+1)*Setup!$B$22</f>
        <v>24.0362743086411</v>
      </c>
      <c r="K853" s="0" t="n">
        <f aca="false">SUMPRODUCT('FD inverse'!$A$9:$BH$9,'FD mesh'!$B$84:$BI$84,$E852:$BL852)+'FD inverse'!$A$9*$C853/Setup!$B$17+INDEX('FD inverse'!$A$9:$BH$9,1,'FD mesh'!$B$15+1)*Setup!$B$22</f>
        <v>24.0359164527078</v>
      </c>
      <c r="L853" s="0" t="n">
        <f aca="false">SUMPRODUCT('FD inverse'!$A$10:$BH$10,'FD mesh'!$B$84:$BI$84,$E852:$BL852)+'FD inverse'!$A$10*$C853/Setup!$B$17+INDEX('FD inverse'!$A$10:$BH$10,1,'FD mesh'!$B$15+1)*Setup!$B$22</f>
        <v>24.031173904649</v>
      </c>
      <c r="M853" s="0" t="n">
        <f aca="false">SUMPRODUCT('FD inverse'!$A$11:$BH$11,'FD mesh'!$B$84:$BI$84,$E852:$BL852)+'FD inverse'!$A$11*$C853/Setup!$B$17+INDEX('FD inverse'!$A$11:$BH$11,1,'FD mesh'!$B$15+1)*Setup!$B$22</f>
        <v>24.022921078975</v>
      </c>
      <c r="N853" s="0" t="n">
        <f aca="false">SUMPRODUCT('FD inverse'!$A$12:$BH$12,'FD mesh'!$B$84:$BI$84,$E852:$BL852)+'FD inverse'!$A$12*$C853/Setup!$B$17+INDEX('FD inverse'!$A$12:$BH$12,1,'FD mesh'!$B$15+1)*Setup!$B$22</f>
        <v>24.0119022896174</v>
      </c>
      <c r="O853" s="0" t="n">
        <f aca="false">SUMPRODUCT('FD inverse'!$A$13:$BH$13,'FD mesh'!$B$84:$BI$84,$E852:$BL852)+'FD inverse'!$A$13*$C853/Setup!$B$17+INDEX('FD inverse'!$A$13:$BH$13,1,'FD mesh'!$B$15+1)*Setup!$B$22</f>
        <v>23.9987302453438</v>
      </c>
      <c r="P853" s="0" t="n">
        <f aca="false">SUMPRODUCT('FD inverse'!$A$14:$BH$14,'FD mesh'!$B$84:$BI$84,$E852:$BL852)+'FD inverse'!$A$14*$C853/Setup!$B$17+INDEX('FD inverse'!$A$14:$BH$14,1,'FD mesh'!$B$15+1)*Setup!$B$22</f>
        <v>23.9838850370133</v>
      </c>
      <c r="Q853" s="0" t="n">
        <f aca="false">SUMPRODUCT('FD inverse'!$A$15:$BH$15,'FD mesh'!$B$84:$BI$84,$E852:$BL852)+'FD inverse'!$A$15*$C853/Setup!$B$17+INDEX('FD inverse'!$A$15:$BH$15,1,'FD mesh'!$B$15+1)*Setup!$B$22</f>
        <v>23.9677135157108</v>
      </c>
      <c r="R853" s="0" t="n">
        <f aca="false">SUMPRODUCT('FD inverse'!$A$16:$BH$16,'FD mesh'!$B$84:$BI$84,$E852:$BL852)+'FD inverse'!$A$16*$C853/Setup!$B$17+INDEX('FD inverse'!$A$16:$BH$16,1,'FD mesh'!$B$15+1)*Setup!$B$22</f>
        <v>23.9504289826703</v>
      </c>
      <c r="S853" s="0" t="n">
        <f aca="false">SUMPRODUCT('FD inverse'!$A$17:$BH$17,'FD mesh'!$B$84:$BI$84,$E852:$BL852)+'FD inverse'!$A$17*$C853/Setup!$B$17+INDEX('FD inverse'!$A$17:$BH$17,1,'FD mesh'!$B$15+1)*Setup!$B$22</f>
        <v>23.3754471019296</v>
      </c>
      <c r="T853" s="0" t="n">
        <f aca="false">SUMPRODUCT('FD inverse'!$A$18:$BH$18,'FD mesh'!$B$84:$BI$84,$E852:$BL852)+'FD inverse'!$A$18*$C853/Setup!$B$17+INDEX('FD inverse'!$A$18:$BH$18,1,'FD mesh'!$B$15+1)*Setup!$B$22</f>
        <v>22.8001421497672</v>
      </c>
      <c r="U853" s="0" t="n">
        <f aca="false">SUMPRODUCT('FD inverse'!$A$19:$BH$19,'FD mesh'!$B$84:$BI$84,$E852:$BL852)+'FD inverse'!$A$19*$C853/Setup!$B$17+INDEX('FD inverse'!$A$19:$BH$19,1,'FD mesh'!$B$15+1)*Setup!$B$22</f>
        <v>22.224675444573</v>
      </c>
      <c r="V853" s="0" t="n">
        <f aca="false">SUMPRODUCT('FD inverse'!$A$20:$BH$20,'FD mesh'!$B$84:$BI$84,$E852:$BL852)+'FD inverse'!$A$20*$C853/Setup!$B$17+INDEX('FD inverse'!$A$20:$BH$20,1,'FD mesh'!$B$15+1)*Setup!$B$22</f>
        <v>21.6491794387511</v>
      </c>
      <c r="W853" s="0" t="n">
        <f aca="false">SUMPRODUCT('FD inverse'!$A$21:$BH$21,'FD mesh'!$B$84:$BI$84,$E852:$BL852)+'FD inverse'!$A$21*$C853/Setup!$B$17+INDEX('FD inverse'!$A$21:$BH$21,1,'FD mesh'!$B$15+1)*Setup!$B$22</f>
        <v>21.0737599062034</v>
      </c>
      <c r="X853" s="0" t="n">
        <f aca="false">SUMPRODUCT('FD inverse'!$A$22:$BH$22,'FD mesh'!$B$84:$BI$84,$E852:$BL852)+'FD inverse'!$A$22*$C853/Setup!$B$17+INDEX('FD inverse'!$A$22:$BH$22,1,'FD mesh'!$B$15+1)*Setup!$B$22</f>
        <v>20.4984981347322</v>
      </c>
      <c r="Y853" s="0" t="n">
        <f aca="false">SUMPRODUCT('FD inverse'!$A$23:$BH$23,'FD mesh'!$B$84:$BI$84,$E852:$BL852)+'FD inverse'!$A$23*$C853/Setup!$B$17+INDEX('FD inverse'!$A$23:$BH$23,1,'FD mesh'!$B$15+1)*Setup!$B$22</f>
        <v>19.9234531187673</v>
      </c>
      <c r="Z853" s="0" t="n">
        <f aca="false">SUMPRODUCT('FD inverse'!$A$24:$BH$24,'FD mesh'!$B$84:$BI$84,$E852:$BL852)+'FD inverse'!$A$24*$C853/Setup!$B$17+INDEX('FD inverse'!$A$24:$BH$24,1,'FD mesh'!$B$15+1)*Setup!$B$22</f>
        <v>19.3486637488198</v>
      </c>
      <c r="AA853" s="0" t="n">
        <f aca="false">SUMPRODUCT('FD inverse'!$A$25:$BH$25,'FD mesh'!$B$84:$BI$84,$E852:$BL852)+'FD inverse'!$A$25*$C853/Setup!$B$17+INDEX('FD inverse'!$A$25:$BH$25,1,'FD mesh'!$B$15+1)*Setup!$B$22</f>
        <v>18.7741509949738</v>
      </c>
      <c r="AB853" s="0" t="n">
        <f aca="false">SUMPRODUCT('FD inverse'!$A$26:$BH$26,'FD mesh'!$B$84:$BI$84,$E852:$BL852)+'FD inverse'!$A$26*$C853/Setup!$B$17+INDEX('FD inverse'!$A$26:$BH$26,1,'FD mesh'!$B$15+1)*Setup!$B$22</f>
        <v>18.199920082549</v>
      </c>
      <c r="AC853" s="0" t="n">
        <f aca="false">SUMPRODUCT('FD inverse'!$A$27:$BH$27,'FD mesh'!$B$84:$BI$84,$E852:$BL852)+'FD inverse'!$A$27*$C853/Setup!$B$17+INDEX('FD inverse'!$A$27:$BH$27,1,'FD mesh'!$B$15+1)*Setup!$B$22</f>
        <v>17.6259626587953</v>
      </c>
      <c r="AD853" s="0" t="n">
        <f aca="false">SUMPRODUCT('FD inverse'!$A$28:$BH$28,'FD mesh'!$B$84:$BI$84,$E852:$BL852)+'FD inverse'!$A$28*$C853/Setup!$B$17+INDEX('FD inverse'!$A$28:$BH$28,1,'FD mesh'!$B$15+1)*Setup!$B$22</f>
        <v>17.0522589501208</v>
      </c>
      <c r="AE853" s="0" t="n">
        <f aca="false">SUMPRODUCT('FD inverse'!$A$29:$BH$29,'FD mesh'!$B$84:$BI$84,$E852:$BL852)+'FD inverse'!$A$29*$C853/Setup!$B$17+INDEX('FD inverse'!$A$29:$BH$29,1,'FD mesh'!$B$15+1)*Setup!$B$22</f>
        <v>16.4787799099092</v>
      </c>
      <c r="AF853" s="0" t="n">
        <f aca="false">SUMPRODUCT('FD inverse'!$A$30:$BH$30,'FD mesh'!$B$84:$BI$84,$E852:$BL852)+'FD inverse'!$A$30*$C853/Setup!$B$17+INDEX('FD inverse'!$A$30:$BH$30,1,'FD mesh'!$B$15+1)*Setup!$B$22</f>
        <v>15.9054893574458</v>
      </c>
      <c r="AG853" s="0" t="n">
        <f aca="false">SUMPRODUCT('FD inverse'!$A$31:$BH$31,'FD mesh'!$B$84:$BI$84,$E852:$BL852)+'FD inverse'!$A$31*$C853/Setup!$B$17+INDEX('FD inverse'!$A$31:$BH$31,1,'FD mesh'!$B$15+1)*Setup!$B$22</f>
        <v>15.3323461088476</v>
      </c>
      <c r="AH853" s="0" t="n">
        <f aca="false">SUMPRODUCT('FD inverse'!$A$32:$BH$32,'FD mesh'!$B$84:$BI$84,$E852:$BL852)+'FD inverse'!$A$32*$C853/Setup!$B$17+INDEX('FD inverse'!$A$32:$BH$32,1,'FD mesh'!$B$15+1)*Setup!$B$22</f>
        <v>15.3082798034209</v>
      </c>
      <c r="AI853" s="0" t="n">
        <f aca="false">SUMPRODUCT('FD inverse'!$A$33:$BH$33,'FD mesh'!$B$84:$BI$84,$E852:$BL852)+'FD inverse'!$A$33*$C853/Setup!$B$17+INDEX('FD inverse'!$A$33:$BH$33,1,'FD mesh'!$B$15+1)*Setup!$B$22</f>
        <v>15.2843867432952</v>
      </c>
      <c r="AJ853" s="0" t="n">
        <f aca="false">SUMPRODUCT('FD inverse'!$A$34:$BH$34,'FD mesh'!$B$84:$BI$84,$E852:$BL852)+'FD inverse'!$A$34*$C853/Setup!$B$17+INDEX('FD inverse'!$A$34:$BH$34,1,'FD mesh'!$B$15+1)*Setup!$B$22</f>
        <v>15.2606605854132</v>
      </c>
      <c r="AK853" s="0" t="n">
        <f aca="false">SUMPRODUCT('FD inverse'!$A$35:$BH$35,'FD mesh'!$B$84:$BI$84,$E852:$BL852)+'FD inverse'!$A$35*$C853/Setup!$B$17+INDEX('FD inverse'!$A$35:$BH$35,1,'FD mesh'!$B$15+1)*Setup!$B$22</f>
        <v>15.2370932254206</v>
      </c>
      <c r="AL853" s="0" t="n">
        <f aca="false">SUMPRODUCT('FD inverse'!$A$36:$BH$36,'FD mesh'!$B$84:$BI$84,$E852:$BL852)+'FD inverse'!$A$36*$C853/Setup!$B$17+INDEX('FD inverse'!$A$36:$BH$36,1,'FD mesh'!$B$15+1)*Setup!$B$22</f>
        <v>15.2136750134319</v>
      </c>
      <c r="AM853" s="0" t="n">
        <f aca="false">SUMPRODUCT('FD inverse'!$A$37:$BH$37,'FD mesh'!$B$84:$BI$84,$E852:$BL852)+'FD inverse'!$A$37*$C853/Setup!$B$17+INDEX('FD inverse'!$A$37:$BH$37,1,'FD mesh'!$B$15+1)*Setup!$B$22</f>
        <v>15.1903949519074</v>
      </c>
      <c r="AN853" s="0" t="n">
        <f aca="false">SUMPRODUCT('FD inverse'!$A$38:$BH$38,'FD mesh'!$B$84:$BI$84,$E852:$BL852)+'FD inverse'!$A$38*$C853/Setup!$B$17+INDEX('FD inverse'!$A$38:$BH$38,1,'FD mesh'!$B$15+1)*Setup!$B$22</f>
        <v>15.1672408767171</v>
      </c>
      <c r="AO853" s="0" t="n">
        <f aca="false">SUMPRODUCT('FD inverse'!$A$39:$BH$39,'FD mesh'!$B$84:$BI$84,$E852:$BL852)+'FD inverse'!$A$39*$C853/Setup!$B$17+INDEX('FD inverse'!$A$39:$BH$39,1,'FD mesh'!$B$15+1)*Setup!$B$22</f>
        <v>15.1441996226247</v>
      </c>
      <c r="AP853" s="0" t="n">
        <f aca="false">SUMPRODUCT('FD inverse'!$A$40:$BH$40,'FD mesh'!$B$84:$BI$84,$E852:$BL852)+'FD inverse'!$A$40*$C853/Setup!$B$17+INDEX('FD inverse'!$A$40:$BH$40,1,'FD mesh'!$B$15+1)*Setup!$B$22</f>
        <v>15.1212571745577</v>
      </c>
      <c r="AQ853" s="0" t="n">
        <f aca="false">SUMPRODUCT('FD inverse'!$A$41:$BH$41,'FD mesh'!$B$84:$BI$84,$E852:$BL852)+'FD inverse'!$A$41*$C853/Setup!$B$17+INDEX('FD inverse'!$A$41:$BH$41,1,'FD mesh'!$B$15+1)*Setup!$B$22</f>
        <v>15.0983988061462</v>
      </c>
      <c r="AR853" s="0" t="n">
        <f aca="false">SUMPRODUCT('FD inverse'!$A$42:$BH$42,'FD mesh'!$B$84:$BI$84,$E852:$BL852)+'FD inverse'!$A$42*$C853/Setup!$B$17+INDEX('FD inverse'!$A$42:$BH$42,1,'FD mesh'!$B$15+1)*Setup!$B$22</f>
        <v>15.0756092071103</v>
      </c>
      <c r="AS853" s="0" t="n">
        <f aca="false">SUMPRODUCT('FD inverse'!$A$43:$BH$43,'FD mesh'!$B$84:$BI$84,$E852:$BL852)+'FD inverse'!$A$43*$C853/Setup!$B$17+INDEX('FD inverse'!$A$43:$BH$43,1,'FD mesh'!$B$15+1)*Setup!$B$22</f>
        <v>0</v>
      </c>
      <c r="AT853" s="0" t="n">
        <f aca="false">SUMPRODUCT('FD inverse'!$A$44:$BH$44,'FD mesh'!$B$84:$BI$84,$E852:$BL852)+'FD inverse'!$A$44*$C853/Setup!$B$17+INDEX('FD inverse'!$A$44:$BH$44,1,'FD mesh'!$B$15+1)*Setup!$B$22</f>
        <v>0</v>
      </c>
      <c r="AU853" s="0" t="n">
        <f aca="false">SUMPRODUCT('FD inverse'!$A$45:$BH$45,'FD mesh'!$B$84:$BI$84,$E852:$BL852)+'FD inverse'!$A$45*$C853/Setup!$B$17+INDEX('FD inverse'!$A$45:$BH$45,1,'FD mesh'!$B$15+1)*Setup!$B$22</f>
        <v>0</v>
      </c>
      <c r="AV853" s="0" t="n">
        <f aca="false">SUMPRODUCT('FD inverse'!$A$46:$BH$46,'FD mesh'!$B$84:$BI$84,$E852:$BL852)+'FD inverse'!$A$46*$C853/Setup!$B$17+INDEX('FD inverse'!$A$46:$BH$46,1,'FD mesh'!$B$15+1)*Setup!$B$22</f>
        <v>0</v>
      </c>
      <c r="AW853" s="0" t="n">
        <f aca="false">SUMPRODUCT('FD inverse'!$A$47:$BH$47,'FD mesh'!$B$84:$BI$84,$E852:$BL852)+'FD inverse'!$A$47*$C853/Setup!$B$17+INDEX('FD inverse'!$A$47:$BH$47,1,'FD mesh'!$B$15+1)*Setup!$B$22</f>
        <v>0</v>
      </c>
      <c r="AX853" s="0" t="n">
        <f aca="false">SUMPRODUCT('FD inverse'!$A$48:$BH$48,'FD mesh'!$B$84:$BI$84,$E852:$BL852)+'FD inverse'!$A$48*$C853/Setup!$B$17+INDEX('FD inverse'!$A$48:$BH$48,1,'FD mesh'!$B$15+1)*Setup!$B$22</f>
        <v>0</v>
      </c>
      <c r="AY853" s="0" t="n">
        <f aca="false">SUMPRODUCT('FD inverse'!$A$49:$BH$49,'FD mesh'!$B$84:$BI$84,$E852:$BL852)+'FD inverse'!$A$49*$C853/Setup!$B$17+INDEX('FD inverse'!$A$49:$BH$49,1,'FD mesh'!$B$15+1)*Setup!$B$22</f>
        <v>0</v>
      </c>
      <c r="AZ853" s="0" t="n">
        <f aca="false">SUMPRODUCT('FD inverse'!$A$50:$BH$50,'FD mesh'!$B$84:$BI$84,$E852:$BL852)+'FD inverse'!$A$50*$C853/Setup!$B$17+INDEX('FD inverse'!$A$50:$BH$50,1,'FD mesh'!$B$15+1)*Setup!$B$22</f>
        <v>0</v>
      </c>
      <c r="BA853" s="0" t="n">
        <f aca="false">SUMPRODUCT('FD inverse'!$A$51:$BH$51,'FD mesh'!$B$84:$BI$84,$E852:$BL852)+'FD inverse'!$A$51*$C853/Setup!$B$17+INDEX('FD inverse'!$A$51:$BH$51,1,'FD mesh'!$B$15+1)*Setup!$B$22</f>
        <v>0</v>
      </c>
      <c r="BB853" s="0" t="n">
        <f aca="false">SUMPRODUCT('FD inverse'!$A$52:$BH$52,'FD mesh'!$B$84:$BI$84,$E852:$BL852)+'FD inverse'!$A$52*$C853/Setup!$B$17+INDEX('FD inverse'!$A$52:$BH$52,1,'FD mesh'!$B$15+1)*Setup!$B$22</f>
        <v>0</v>
      </c>
      <c r="BC853" s="0" t="n">
        <f aca="false">SUMPRODUCT('FD inverse'!$A$53:$BH$53,'FD mesh'!$B$84:$BI$84,$E852:$BL852)+'FD inverse'!$A$53*$C853/Setup!$B$17+INDEX('FD inverse'!$A$53:$BH$53,1,'FD mesh'!$B$15+1)*Setup!$B$22</f>
        <v>0</v>
      </c>
      <c r="BD853" s="0" t="n">
        <f aca="false">SUMPRODUCT('FD inverse'!$A$54:$BH$54,'FD mesh'!$B$84:$BI$84,$E852:$BL852)+'FD inverse'!$A$54*$C853/Setup!$B$17+INDEX('FD inverse'!$A$54:$BH$54,1,'FD mesh'!$B$15+1)*Setup!$B$22</f>
        <v>0</v>
      </c>
      <c r="BE853" s="0" t="n">
        <f aca="false">SUMPRODUCT('FD inverse'!$A$55:$BH$55,'FD mesh'!$B$84:$BI$84,$E852:$BL852)+'FD inverse'!$A$55*$C853/Setup!$B$17+INDEX('FD inverse'!$A$55:$BH$55,1,'FD mesh'!$B$15+1)*Setup!$B$22</f>
        <v>0</v>
      </c>
      <c r="BF853" s="0" t="n">
        <f aca="false">SUMPRODUCT('FD inverse'!$A$56:$BH$56,'FD mesh'!$B$84:$BI$84,$E852:$BL852)+'FD inverse'!$A$56*$C853/Setup!$B$17+INDEX('FD inverse'!$A$56:$BH$56,1,'FD mesh'!$B$15+1)*Setup!$B$22</f>
        <v>0</v>
      </c>
      <c r="BG853" s="0" t="n">
        <f aca="false">SUMPRODUCT('FD inverse'!$A$57:$BH$57,'FD mesh'!$B$84:$BI$84,$E852:$BL852)+'FD inverse'!$A$57*$C853/Setup!$B$17+INDEX('FD inverse'!$A$57:$BH$57,1,'FD mesh'!$B$15+1)*Setup!$B$22</f>
        <v>0</v>
      </c>
      <c r="BH853" s="0" t="n">
        <f aca="false">SUMPRODUCT('FD inverse'!$A$58:$BH$58,'FD mesh'!$B$84:$BI$84,$E852:$BL852)+'FD inverse'!$A$58*$C853/Setup!$B$17+INDEX('FD inverse'!$A$58:$BH$58,1,'FD mesh'!$B$15+1)*Setup!$B$22</f>
        <v>0</v>
      </c>
      <c r="BI853" s="0" t="n">
        <f aca="false">SUMPRODUCT('FD inverse'!$A$59:$BH$59,'FD mesh'!$B$84:$BI$84,$E852:$BL852)+'FD inverse'!$A$59*$C853/Setup!$B$17+INDEX('FD inverse'!$A$59:$BH$59,1,'FD mesh'!$B$15+1)*Setup!$B$22</f>
        <v>0</v>
      </c>
      <c r="BJ853" s="0" t="n">
        <f aca="false">SUMPRODUCT('FD inverse'!$A$60:$BH$60,'FD mesh'!$B$84:$BI$84,$E852:$BL852)+'FD inverse'!$A$60*$C853/Setup!$B$17+INDEX('FD inverse'!$A$60:$BH$60,1,'FD mesh'!$B$15+1)*Setup!$B$22</f>
        <v>0</v>
      </c>
      <c r="BK853" s="0" t="n">
        <f aca="false">SUMPRODUCT('FD inverse'!$A$61:$BH$61,'FD mesh'!$B$84:$BI$84,$E852:$BL852)+'FD inverse'!$A$61*$C853/Setup!$B$17+INDEX('FD inverse'!$A$61:$BH$61,1,'FD mesh'!$B$15+1)*Setup!$B$22</f>
        <v>0</v>
      </c>
      <c r="BL853" s="0" t="n">
        <f aca="false">SUMPRODUCT('FD inverse'!$A$62:$BH$62,'FD mesh'!$B$84:$BI$84,$E852:$BL852)+'FD inverse'!$A$62*$C853/Setup!$B$17+INDEX('FD inverse'!$A$62:$BH$62,1,'FD mesh'!$B$15+1)*Setup!$B$22</f>
        <v>0</v>
      </c>
    </row>
    <row r="854" customFormat="false" ht="15" hidden="false" customHeight="false" outlineLevel="0" collapsed="false">
      <c r="A854" s="0" t="n">
        <v>849</v>
      </c>
      <c r="B854" s="0" t="n">
        <f aca="false">A854*Setup!$B$11/3600</f>
        <v>70.75</v>
      </c>
      <c r="C854" s="0" t="n">
        <f aca="false">Setup!$B$7+Setup!$B$8*COS(2*PI()*(B854-Setup!$B$9)/24)</f>
        <v>23.2196387119355</v>
      </c>
      <c r="D854" s="0" t="n">
        <f aca="false">(C854-E854)/Setup!$B$17</f>
        <v>-3.32610275500704</v>
      </c>
      <c r="E854" s="0" t="n">
        <f aca="false">SUMPRODUCT('FD inverse'!$A$3:$BH$3,'FD mesh'!$B$84:$BI$84,$E853:$BL853)+'FD inverse'!$A$3*$C854/Setup!$B$17+INDEX('FD inverse'!$A$3:$BH$3,1,'FD mesh'!$B$15+1)*Setup!$B$22</f>
        <v>23.6520320700864</v>
      </c>
      <c r="F854" s="0" t="n">
        <f aca="false">SUMPRODUCT('FD inverse'!$A$4:$BH$4,'FD mesh'!$B$84:$BI$84,$E853:$BL853)+'FD inverse'!$A$4*$C854/Setup!$B$17+INDEX('FD inverse'!$A$4:$BH$4,1,'FD mesh'!$B$15+1)*Setup!$B$22</f>
        <v>23.739477094067</v>
      </c>
      <c r="G854" s="0" t="n">
        <f aca="false">SUMPRODUCT('FD inverse'!$A$5:$BH$5,'FD mesh'!$B$84:$BI$84,$E853:$BL853)+'FD inverse'!$A$5*$C854/Setup!$B$17+INDEX('FD inverse'!$A$5:$BH$5,1,'FD mesh'!$B$15+1)*Setup!$B$22</f>
        <v>23.8070653127031</v>
      </c>
      <c r="H854" s="0" t="n">
        <f aca="false">SUMPRODUCT('FD inverse'!$A$6:$BH$6,'FD mesh'!$B$84:$BI$84,$E853:$BL853)+'FD inverse'!$A$6*$C854/Setup!$B$17+INDEX('FD inverse'!$A$6:$BH$6,1,'FD mesh'!$B$15+1)*Setup!$B$22</f>
        <v>24.0062144943645</v>
      </c>
      <c r="I854" s="0" t="n">
        <f aca="false">SUMPRODUCT('FD inverse'!$A$7:$BH$7,'FD mesh'!$B$84:$BI$84,$E853:$BL853)+'FD inverse'!$A$7*$C854/Setup!$B$17+INDEX('FD inverse'!$A$7:$BH$7,1,'FD mesh'!$B$15+1)*Setup!$B$22</f>
        <v>24.0198599197897</v>
      </c>
      <c r="J854" s="0" t="n">
        <f aca="false">SUMPRODUCT('FD inverse'!$A$8:$BH$8,'FD mesh'!$B$84:$BI$84,$E853:$BL853)+'FD inverse'!$A$8*$C854/Setup!$B$17+INDEX('FD inverse'!$A$8:$BH$8,1,'FD mesh'!$B$15+1)*Setup!$B$22</f>
        <v>24.0267884386124</v>
      </c>
      <c r="K854" s="0" t="n">
        <f aca="false">SUMPRODUCT('FD inverse'!$A$9:$BH$9,'FD mesh'!$B$84:$BI$84,$E853:$BL853)+'FD inverse'!$A$9*$C854/Setup!$B$17+INDEX('FD inverse'!$A$9:$BH$9,1,'FD mesh'!$B$15+1)*Setup!$B$22</f>
        <v>24.0281205739374</v>
      </c>
      <c r="L854" s="0" t="n">
        <f aca="false">SUMPRODUCT('FD inverse'!$A$10:$BH$10,'FD mesh'!$B$84:$BI$84,$E853:$BL853)+'FD inverse'!$A$10*$C854/Setup!$B$17+INDEX('FD inverse'!$A$10:$BH$10,1,'FD mesh'!$B$15+1)*Setup!$B$22</f>
        <v>24.0248533707547</v>
      </c>
      <c r="M854" s="0" t="n">
        <f aca="false">SUMPRODUCT('FD inverse'!$A$11:$BH$11,'FD mesh'!$B$84:$BI$84,$E853:$BL853)+'FD inverse'!$A$11*$C854/Setup!$B$17+INDEX('FD inverse'!$A$11:$BH$11,1,'FD mesh'!$B$15+1)*Setup!$B$22</f>
        <v>24.0178572390209</v>
      </c>
      <c r="N854" s="0" t="n">
        <f aca="false">SUMPRODUCT('FD inverse'!$A$12:$BH$12,'FD mesh'!$B$84:$BI$84,$E853:$BL853)+'FD inverse'!$A$12*$C854/Setup!$B$17+INDEX('FD inverse'!$A$12:$BH$12,1,'FD mesh'!$B$15+1)*Setup!$B$22</f>
        <v>24.00787359109</v>
      </c>
      <c r="O854" s="0" t="n">
        <f aca="false">SUMPRODUCT('FD inverse'!$A$13:$BH$13,'FD mesh'!$B$84:$BI$84,$E853:$BL853)+'FD inverse'!$A$13*$C854/Setup!$B$17+INDEX('FD inverse'!$A$13:$BH$13,1,'FD mesh'!$B$15+1)*Setup!$B$22</f>
        <v>23.9955131298686</v>
      </c>
      <c r="P854" s="0" t="n">
        <f aca="false">SUMPRODUCT('FD inverse'!$A$14:$BH$14,'FD mesh'!$B$84:$BI$84,$E853:$BL853)+'FD inverse'!$A$14*$C854/Setup!$B$17+INDEX('FD inverse'!$A$14:$BH$14,1,'FD mesh'!$B$15+1)*Setup!$B$22</f>
        <v>23.9812546654171</v>
      </c>
      <c r="Q854" s="0" t="n">
        <f aca="false">SUMPRODUCT('FD inverse'!$A$15:$BH$15,'FD mesh'!$B$84:$BI$84,$E853:$BL853)+'FD inverse'!$A$15*$C854/Setup!$B$17+INDEX('FD inverse'!$A$15:$BH$15,1,'FD mesh'!$B$15+1)*Setup!$B$22</f>
        <v>23.9654443593158</v>
      </c>
      <c r="R854" s="0" t="n">
        <f aca="false">SUMPRODUCT('FD inverse'!$A$16:$BH$16,'FD mesh'!$B$84:$BI$84,$E853:$BL853)+'FD inverse'!$A$16*$C854/Setup!$B$17+INDEX('FD inverse'!$A$16:$BH$16,1,'FD mesh'!$B$15+1)*Setup!$B$22</f>
        <v>23.9482953178783</v>
      </c>
      <c r="S854" s="0" t="n">
        <f aca="false">SUMPRODUCT('FD inverse'!$A$17:$BH$17,'FD mesh'!$B$84:$BI$84,$E853:$BL853)+'FD inverse'!$A$17*$C854/Setup!$B$17+INDEX('FD inverse'!$A$17:$BH$17,1,'FD mesh'!$B$15+1)*Setup!$B$22</f>
        <v>23.3739916951542</v>
      </c>
      <c r="T854" s="0" t="n">
        <f aca="false">SUMPRODUCT('FD inverse'!$A$18:$BH$18,'FD mesh'!$B$84:$BI$84,$E853:$BL853)+'FD inverse'!$A$18*$C854/Setup!$B$17+INDEX('FD inverse'!$A$18:$BH$18,1,'FD mesh'!$B$15+1)*Setup!$B$22</f>
        <v>22.7992597670075</v>
      </c>
      <c r="U854" s="0" t="n">
        <f aca="false">SUMPRODUCT('FD inverse'!$A$19:$BH$19,'FD mesh'!$B$84:$BI$84,$E853:$BL853)+'FD inverse'!$A$19*$C854/Setup!$B$17+INDEX('FD inverse'!$A$19:$BH$19,1,'FD mesh'!$B$15+1)*Setup!$B$22</f>
        <v>22.2242681662202</v>
      </c>
      <c r="V854" s="0" t="n">
        <f aca="false">SUMPRODUCT('FD inverse'!$A$20:$BH$20,'FD mesh'!$B$84:$BI$84,$E853:$BL853)+'FD inverse'!$A$20*$C854/Setup!$B$17+INDEX('FD inverse'!$A$20:$BH$20,1,'FD mesh'!$B$15+1)*Setup!$B$22</f>
        <v>21.6491567092318</v>
      </c>
      <c r="W854" s="0" t="n">
        <f aca="false">SUMPRODUCT('FD inverse'!$A$21:$BH$21,'FD mesh'!$B$84:$BI$84,$E853:$BL853)+'FD inverse'!$A$21*$C854/Setup!$B$17+INDEX('FD inverse'!$A$21:$BH$21,1,'FD mesh'!$B$15+1)*Setup!$B$22</f>
        <v>21.0740385632707</v>
      </c>
      <c r="X854" s="0" t="n">
        <f aca="false">SUMPRODUCT('FD inverse'!$A$22:$BH$22,'FD mesh'!$B$84:$BI$84,$E853:$BL853)+'FD inverse'!$A$22*$C854/Setup!$B$17+INDEX('FD inverse'!$A$22:$BH$22,1,'FD mesh'!$B$15+1)*Setup!$B$22</f>
        <v>20.4990024221037</v>
      </c>
      <c r="Y854" s="0" t="n">
        <f aca="false">SUMPRODUCT('FD inverse'!$A$23:$BH$23,'FD mesh'!$B$84:$BI$84,$E853:$BL853)+'FD inverse'!$A$23*$C854/Setup!$B$17+INDEX('FD inverse'!$A$23:$BH$23,1,'FD mesh'!$B$15+1)*Setup!$B$22</f>
        <v>19.924114685506</v>
      </c>
      <c r="Z854" s="0" t="n">
        <f aca="false">SUMPRODUCT('FD inverse'!$A$24:$BH$24,'FD mesh'!$B$84:$BI$84,$E853:$BL853)+'FD inverse'!$A$24*$C854/Setup!$B$17+INDEX('FD inverse'!$A$24:$BH$24,1,'FD mesh'!$B$15+1)*Setup!$B$22</f>
        <v>19.3494216385486</v>
      </c>
      <c r="AA854" s="0" t="n">
        <f aca="false">SUMPRODUCT('FD inverse'!$A$25:$BH$25,'FD mesh'!$B$84:$BI$84,$E853:$BL853)+'FD inverse'!$A$25*$C854/Setup!$B$17+INDEX('FD inverse'!$A$25:$BH$25,1,'FD mesh'!$B$15+1)*Setup!$B$22</f>
        <v>18.7749516277113</v>
      </c>
      <c r="AB854" s="0" t="n">
        <f aca="false">SUMPRODUCT('FD inverse'!$A$26:$BH$26,'FD mesh'!$B$84:$BI$84,$E853:$BL853)+'FD inverse'!$A$26*$C854/Setup!$B$17+INDEX('FD inverse'!$A$26:$BH$26,1,'FD mesh'!$B$15+1)*Setup!$B$22</f>
        <v>18.2007172316511</v>
      </c>
      <c r="AC854" s="0" t="n">
        <f aca="false">SUMPRODUCT('FD inverse'!$A$27:$BH$27,'FD mesh'!$B$84:$BI$84,$E853:$BL853)+'FD inverse'!$A$27*$C854/Setup!$B$17+INDEX('FD inverse'!$A$27:$BH$27,1,'FD mesh'!$B$15+1)*Setup!$B$22</f>
        <v>17.6267174251838</v>
      </c>
      <c r="AD854" s="0" t="n">
        <f aca="false">SUMPRODUCT('FD inverse'!$A$28:$BH$28,'FD mesh'!$B$84:$BI$84,$E853:$BL853)+'FD inverse'!$A$28*$C854/Setup!$B$17+INDEX('FD inverse'!$A$28:$BH$28,1,'FD mesh'!$B$15+1)*Setup!$B$22</f>
        <v>17.0529397356823</v>
      </c>
      <c r="AE854" s="0" t="n">
        <f aca="false">SUMPRODUCT('FD inverse'!$A$29:$BH$29,'FD mesh'!$B$84:$BI$84,$E853:$BL853)+'FD inverse'!$A$29*$C854/Setup!$B$17+INDEX('FD inverse'!$A$29:$BH$29,1,'FD mesh'!$B$15+1)*Setup!$B$22</f>
        <v>16.479362391646</v>
      </c>
      <c r="AF854" s="0" t="n">
        <f aca="false">SUMPRODUCT('FD inverse'!$A$30:$BH$30,'FD mesh'!$B$84:$BI$84,$E853:$BL853)+'FD inverse'!$A$30*$C854/Setup!$B$17+INDEX('FD inverse'!$A$30:$BH$30,1,'FD mesh'!$B$15+1)*Setup!$B$22</f>
        <v>15.9059564636637</v>
      </c>
      <c r="AG854" s="0" t="n">
        <f aca="false">SUMPRODUCT('FD inverse'!$A$31:$BH$31,'FD mesh'!$B$84:$BI$84,$E853:$BL853)+'FD inverse'!$A$31*$C854/Setup!$B$17+INDEX('FD inverse'!$A$31:$BH$31,1,'FD mesh'!$B$15+1)*Setup!$B$22</f>
        <v>15.3326879983685</v>
      </c>
      <c r="AH854" s="0" t="n">
        <f aca="false">SUMPRODUCT('FD inverse'!$A$32:$BH$32,'FD mesh'!$B$84:$BI$84,$E853:$BL853)+'FD inverse'!$A$32*$C854/Setup!$B$17+INDEX('FD inverse'!$A$32:$BH$32,1,'FD mesh'!$B$15+1)*Setup!$B$22</f>
        <v>15.3086140997556</v>
      </c>
      <c r="AI854" s="0" t="n">
        <f aca="false">SUMPRODUCT('FD inverse'!$A$33:$BH$33,'FD mesh'!$B$84:$BI$84,$E853:$BL853)+'FD inverse'!$A$33*$C854/Setup!$B$17+INDEX('FD inverse'!$A$33:$BH$33,1,'FD mesh'!$B$15+1)*Setup!$B$22</f>
        <v>15.2847094296474</v>
      </c>
      <c r="AJ854" s="0" t="n">
        <f aca="false">SUMPRODUCT('FD inverse'!$A$34:$BH$34,'FD mesh'!$B$84:$BI$84,$E853:$BL853)+'FD inverse'!$A$34*$C854/Setup!$B$17+INDEX('FD inverse'!$A$34:$BH$34,1,'FD mesh'!$B$15+1)*Setup!$B$22</f>
        <v>15.2609681108031</v>
      </c>
      <c r="AK854" s="0" t="n">
        <f aca="false">SUMPRODUCT('FD inverse'!$A$35:$BH$35,'FD mesh'!$B$84:$BI$84,$E853:$BL853)+'FD inverse'!$A$35*$C854/Setup!$B$17+INDEX('FD inverse'!$A$35:$BH$35,1,'FD mesh'!$B$15+1)*Setup!$B$22</f>
        <v>15.2373824683945</v>
      </c>
      <c r="AL854" s="0" t="n">
        <f aca="false">SUMPRODUCT('FD inverse'!$A$36:$BH$36,'FD mesh'!$B$84:$BI$84,$E853:$BL853)+'FD inverse'!$A$36*$C854/Setup!$B$17+INDEX('FD inverse'!$A$36:$BH$36,1,'FD mesh'!$B$15+1)*Setup!$B$22</f>
        <v>15.2139432474414</v>
      </c>
      <c r="AM854" s="0" t="n">
        <f aca="false">SUMPRODUCT('FD inverse'!$A$37:$BH$37,'FD mesh'!$B$84:$BI$84,$E853:$BL853)+'FD inverse'!$A$37*$C854/Setup!$B$17+INDEX('FD inverse'!$A$37:$BH$37,1,'FD mesh'!$B$15+1)*Setup!$B$22</f>
        <v>15.1906398127223</v>
      </c>
      <c r="AN854" s="0" t="n">
        <f aca="false">SUMPRODUCT('FD inverse'!$A$38:$BH$38,'FD mesh'!$B$84:$BI$84,$E853:$BL853)+'FD inverse'!$A$38*$C854/Setup!$B$17+INDEX('FD inverse'!$A$38:$BH$38,1,'FD mesh'!$B$15+1)*Setup!$B$22</f>
        <v>15.1674603321876</v>
      </c>
      <c r="AO854" s="0" t="n">
        <f aca="false">SUMPRODUCT('FD inverse'!$A$39:$BH$39,'FD mesh'!$B$84:$BI$84,$E853:$BL853)+'FD inverse'!$A$39*$C854/Setup!$B$17+INDEX('FD inverse'!$A$39:$BH$39,1,'FD mesh'!$B$15+1)*Setup!$B$22</f>
        <v>15.1443919450669</v>
      </c>
      <c r="AP854" s="0" t="n">
        <f aca="false">SUMPRODUCT('FD inverse'!$A$40:$BH$40,'FD mesh'!$B$84:$BI$84,$E853:$BL853)+'FD inverse'!$A$40*$C854/Setup!$B$17+INDEX('FD inverse'!$A$40:$BH$40,1,'FD mesh'!$B$15+1)*Setup!$B$22</f>
        <v>15.1214209159963</v>
      </c>
      <c r="AQ854" s="0" t="n">
        <f aca="false">SUMPRODUCT('FD inverse'!$A$41:$BH$41,'FD mesh'!$B$84:$BI$84,$E853:$BL853)+'FD inverse'!$A$41*$C854/Setup!$B$17+INDEX('FD inverse'!$A$41:$BH$41,1,'FD mesh'!$B$15+1)*Setup!$B$22</f>
        <v>15.0985327766133</v>
      </c>
      <c r="AR854" s="0" t="n">
        <f aca="false">SUMPRODUCT('FD inverse'!$A$42:$BH$42,'FD mesh'!$B$84:$BI$84,$E853:$BL853)+'FD inverse'!$A$42*$C854/Setup!$B$17+INDEX('FD inverse'!$A$42:$BH$42,1,'FD mesh'!$B$15+1)*Setup!$B$22</f>
        <v>15.0757124561666</v>
      </c>
      <c r="AS854" s="0" t="n">
        <f aca="false">SUMPRODUCT('FD inverse'!$A$43:$BH$43,'FD mesh'!$B$84:$BI$84,$E853:$BL853)+'FD inverse'!$A$43*$C854/Setup!$B$17+INDEX('FD inverse'!$A$43:$BH$43,1,'FD mesh'!$B$15+1)*Setup!$B$22</f>
        <v>0</v>
      </c>
      <c r="AT854" s="0" t="n">
        <f aca="false">SUMPRODUCT('FD inverse'!$A$44:$BH$44,'FD mesh'!$B$84:$BI$84,$E853:$BL853)+'FD inverse'!$A$44*$C854/Setup!$B$17+INDEX('FD inverse'!$A$44:$BH$44,1,'FD mesh'!$B$15+1)*Setup!$B$22</f>
        <v>0</v>
      </c>
      <c r="AU854" s="0" t="n">
        <f aca="false">SUMPRODUCT('FD inverse'!$A$45:$BH$45,'FD mesh'!$B$84:$BI$84,$E853:$BL853)+'FD inverse'!$A$45*$C854/Setup!$B$17+INDEX('FD inverse'!$A$45:$BH$45,1,'FD mesh'!$B$15+1)*Setup!$B$22</f>
        <v>0</v>
      </c>
      <c r="AV854" s="0" t="n">
        <f aca="false">SUMPRODUCT('FD inverse'!$A$46:$BH$46,'FD mesh'!$B$84:$BI$84,$E853:$BL853)+'FD inverse'!$A$46*$C854/Setup!$B$17+INDEX('FD inverse'!$A$46:$BH$46,1,'FD mesh'!$B$15+1)*Setup!$B$22</f>
        <v>0</v>
      </c>
      <c r="AW854" s="0" t="n">
        <f aca="false">SUMPRODUCT('FD inverse'!$A$47:$BH$47,'FD mesh'!$B$84:$BI$84,$E853:$BL853)+'FD inverse'!$A$47*$C854/Setup!$B$17+INDEX('FD inverse'!$A$47:$BH$47,1,'FD mesh'!$B$15+1)*Setup!$B$22</f>
        <v>0</v>
      </c>
      <c r="AX854" s="0" t="n">
        <f aca="false">SUMPRODUCT('FD inverse'!$A$48:$BH$48,'FD mesh'!$B$84:$BI$84,$E853:$BL853)+'FD inverse'!$A$48*$C854/Setup!$B$17+INDEX('FD inverse'!$A$48:$BH$48,1,'FD mesh'!$B$15+1)*Setup!$B$22</f>
        <v>0</v>
      </c>
      <c r="AY854" s="0" t="n">
        <f aca="false">SUMPRODUCT('FD inverse'!$A$49:$BH$49,'FD mesh'!$B$84:$BI$84,$E853:$BL853)+'FD inverse'!$A$49*$C854/Setup!$B$17+INDEX('FD inverse'!$A$49:$BH$49,1,'FD mesh'!$B$15+1)*Setup!$B$22</f>
        <v>0</v>
      </c>
      <c r="AZ854" s="0" t="n">
        <f aca="false">SUMPRODUCT('FD inverse'!$A$50:$BH$50,'FD mesh'!$B$84:$BI$84,$E853:$BL853)+'FD inverse'!$A$50*$C854/Setup!$B$17+INDEX('FD inverse'!$A$50:$BH$50,1,'FD mesh'!$B$15+1)*Setup!$B$22</f>
        <v>0</v>
      </c>
      <c r="BA854" s="0" t="n">
        <f aca="false">SUMPRODUCT('FD inverse'!$A$51:$BH$51,'FD mesh'!$B$84:$BI$84,$E853:$BL853)+'FD inverse'!$A$51*$C854/Setup!$B$17+INDEX('FD inverse'!$A$51:$BH$51,1,'FD mesh'!$B$15+1)*Setup!$B$22</f>
        <v>0</v>
      </c>
      <c r="BB854" s="0" t="n">
        <f aca="false">SUMPRODUCT('FD inverse'!$A$52:$BH$52,'FD mesh'!$B$84:$BI$84,$E853:$BL853)+'FD inverse'!$A$52*$C854/Setup!$B$17+INDEX('FD inverse'!$A$52:$BH$52,1,'FD mesh'!$B$15+1)*Setup!$B$22</f>
        <v>0</v>
      </c>
      <c r="BC854" s="0" t="n">
        <f aca="false">SUMPRODUCT('FD inverse'!$A$53:$BH$53,'FD mesh'!$B$84:$BI$84,$E853:$BL853)+'FD inverse'!$A$53*$C854/Setup!$B$17+INDEX('FD inverse'!$A$53:$BH$53,1,'FD mesh'!$B$15+1)*Setup!$B$22</f>
        <v>0</v>
      </c>
      <c r="BD854" s="0" t="n">
        <f aca="false">SUMPRODUCT('FD inverse'!$A$54:$BH$54,'FD mesh'!$B$84:$BI$84,$E853:$BL853)+'FD inverse'!$A$54*$C854/Setup!$B$17+INDEX('FD inverse'!$A$54:$BH$54,1,'FD mesh'!$B$15+1)*Setup!$B$22</f>
        <v>0</v>
      </c>
      <c r="BE854" s="0" t="n">
        <f aca="false">SUMPRODUCT('FD inverse'!$A$55:$BH$55,'FD mesh'!$B$84:$BI$84,$E853:$BL853)+'FD inverse'!$A$55*$C854/Setup!$B$17+INDEX('FD inverse'!$A$55:$BH$55,1,'FD mesh'!$B$15+1)*Setup!$B$22</f>
        <v>0</v>
      </c>
      <c r="BF854" s="0" t="n">
        <f aca="false">SUMPRODUCT('FD inverse'!$A$56:$BH$56,'FD mesh'!$B$84:$BI$84,$E853:$BL853)+'FD inverse'!$A$56*$C854/Setup!$B$17+INDEX('FD inverse'!$A$56:$BH$56,1,'FD mesh'!$B$15+1)*Setup!$B$22</f>
        <v>0</v>
      </c>
      <c r="BG854" s="0" t="n">
        <f aca="false">SUMPRODUCT('FD inverse'!$A$57:$BH$57,'FD mesh'!$B$84:$BI$84,$E853:$BL853)+'FD inverse'!$A$57*$C854/Setup!$B$17+INDEX('FD inverse'!$A$57:$BH$57,1,'FD mesh'!$B$15+1)*Setup!$B$22</f>
        <v>0</v>
      </c>
      <c r="BH854" s="0" t="n">
        <f aca="false">SUMPRODUCT('FD inverse'!$A$58:$BH$58,'FD mesh'!$B$84:$BI$84,$E853:$BL853)+'FD inverse'!$A$58*$C854/Setup!$B$17+INDEX('FD inverse'!$A$58:$BH$58,1,'FD mesh'!$B$15+1)*Setup!$B$22</f>
        <v>0</v>
      </c>
      <c r="BI854" s="0" t="n">
        <f aca="false">SUMPRODUCT('FD inverse'!$A$59:$BH$59,'FD mesh'!$B$84:$BI$84,$E853:$BL853)+'FD inverse'!$A$59*$C854/Setup!$B$17+INDEX('FD inverse'!$A$59:$BH$59,1,'FD mesh'!$B$15+1)*Setup!$B$22</f>
        <v>0</v>
      </c>
      <c r="BJ854" s="0" t="n">
        <f aca="false">SUMPRODUCT('FD inverse'!$A$60:$BH$60,'FD mesh'!$B$84:$BI$84,$E853:$BL853)+'FD inverse'!$A$60*$C854/Setup!$B$17+INDEX('FD inverse'!$A$60:$BH$60,1,'FD mesh'!$B$15+1)*Setup!$B$22</f>
        <v>0</v>
      </c>
      <c r="BK854" s="0" t="n">
        <f aca="false">SUMPRODUCT('FD inverse'!$A$61:$BH$61,'FD mesh'!$B$84:$BI$84,$E853:$BL853)+'FD inverse'!$A$61*$C854/Setup!$B$17+INDEX('FD inverse'!$A$61:$BH$61,1,'FD mesh'!$B$15+1)*Setup!$B$22</f>
        <v>0</v>
      </c>
      <c r="BL854" s="0" t="n">
        <f aca="false">SUMPRODUCT('FD inverse'!$A$62:$BH$62,'FD mesh'!$B$84:$BI$84,$E853:$BL853)+'FD inverse'!$A$62*$C854/Setup!$B$17+INDEX('FD inverse'!$A$62:$BH$62,1,'FD mesh'!$B$15+1)*Setup!$B$22</f>
        <v>0</v>
      </c>
    </row>
    <row r="855" customFormat="false" ht="15" hidden="false" customHeight="false" outlineLevel="0" collapsed="false">
      <c r="A855" s="0" t="n">
        <v>850</v>
      </c>
      <c r="B855" s="0" t="n">
        <f aca="false">A855*Setup!$B$11/3600</f>
        <v>70.8333333333333</v>
      </c>
      <c r="C855" s="0" t="n">
        <f aca="false">Setup!$B$7+Setup!$B$8*COS(2*PI()*(B855-Setup!$B$9)/24)</f>
        <v>23.1342415442476</v>
      </c>
      <c r="D855" s="0" t="n">
        <f aca="false">(C855-E855)/Setup!$B$17</f>
        <v>-3.57391111442519</v>
      </c>
      <c r="E855" s="0" t="n">
        <f aca="false">SUMPRODUCT('FD inverse'!$A$3:$BH$3,'FD mesh'!$B$84:$BI$84,$E854:$BL854)+'FD inverse'!$A$3*$C855/Setup!$B$17+INDEX('FD inverse'!$A$3:$BH$3,1,'FD mesh'!$B$15+1)*Setup!$B$22</f>
        <v>23.5988499891229</v>
      </c>
      <c r="F855" s="0" t="n">
        <f aca="false">SUMPRODUCT('FD inverse'!$A$4:$BH$4,'FD mesh'!$B$84:$BI$84,$E854:$BL854)+'FD inverse'!$A$4*$C855/Setup!$B$17+INDEX('FD inverse'!$A$4:$BH$4,1,'FD mesh'!$B$15+1)*Setup!$B$22</f>
        <v>23.6936751411288</v>
      </c>
      <c r="G855" s="0" t="n">
        <f aca="false">SUMPRODUCT('FD inverse'!$A$5:$BH$5,'FD mesh'!$B$84:$BI$84,$E854:$BL854)+'FD inverse'!$A$5*$C855/Setup!$B$17+INDEX('FD inverse'!$A$5:$BH$5,1,'FD mesh'!$B$15+1)*Setup!$B$22</f>
        <v>23.7686209732831</v>
      </c>
      <c r="H855" s="0" t="n">
        <f aca="false">SUMPRODUCT('FD inverse'!$A$6:$BH$6,'FD mesh'!$B$84:$BI$84,$E854:$BL854)+'FD inverse'!$A$6*$C855/Setup!$B$17+INDEX('FD inverse'!$A$6:$BH$6,1,'FD mesh'!$B$15+1)*Setup!$B$22</f>
        <v>23.9924066384945</v>
      </c>
      <c r="I855" s="0" t="n">
        <f aca="false">SUMPRODUCT('FD inverse'!$A$7:$BH$7,'FD mesh'!$B$84:$BI$84,$E854:$BL854)+'FD inverse'!$A$7*$C855/Setup!$B$17+INDEX('FD inverse'!$A$7:$BH$7,1,'FD mesh'!$B$15+1)*Setup!$B$22</f>
        <v>24.0081375658377</v>
      </c>
      <c r="J855" s="0" t="n">
        <f aca="false">SUMPRODUCT('FD inverse'!$A$8:$BH$8,'FD mesh'!$B$84:$BI$84,$E854:$BL854)+'FD inverse'!$A$8*$C855/Setup!$B$17+INDEX('FD inverse'!$A$8:$BH$8,1,'FD mesh'!$B$15+1)*Setup!$B$22</f>
        <v>24.0169526501414</v>
      </c>
      <c r="K855" s="0" t="n">
        <f aca="false">SUMPRODUCT('FD inverse'!$A$9:$BH$9,'FD mesh'!$B$84:$BI$84,$E854:$BL854)+'FD inverse'!$A$9*$C855/Setup!$B$17+INDEX('FD inverse'!$A$9:$BH$9,1,'FD mesh'!$B$15+1)*Setup!$B$22</f>
        <v>24.0199649093884</v>
      </c>
      <c r="L855" s="0" t="n">
        <f aca="false">SUMPRODUCT('FD inverse'!$A$10:$BH$10,'FD mesh'!$B$84:$BI$84,$E854:$BL854)+'FD inverse'!$A$10*$C855/Setup!$B$17+INDEX('FD inverse'!$A$10:$BH$10,1,'FD mesh'!$B$15+1)*Setup!$B$22</f>
        <v>24.0181655671317</v>
      </c>
      <c r="M855" s="0" t="n">
        <f aca="false">SUMPRODUCT('FD inverse'!$A$11:$BH$11,'FD mesh'!$B$84:$BI$84,$E854:$BL854)+'FD inverse'!$A$11*$C855/Setup!$B$17+INDEX('FD inverse'!$A$11:$BH$11,1,'FD mesh'!$B$15+1)*Setup!$B$22</f>
        <v>24.0124206180176</v>
      </c>
      <c r="N855" s="0" t="n">
        <f aca="false">SUMPRODUCT('FD inverse'!$A$12:$BH$12,'FD mesh'!$B$84:$BI$84,$E854:$BL854)+'FD inverse'!$A$12*$C855/Setup!$B$17+INDEX('FD inverse'!$A$12:$BH$12,1,'FD mesh'!$B$15+1)*Setup!$B$22</f>
        <v>24.0034682228839</v>
      </c>
      <c r="O855" s="0" t="n">
        <f aca="false">SUMPRODUCT('FD inverse'!$A$13:$BH$13,'FD mesh'!$B$84:$BI$84,$E854:$BL854)+'FD inverse'!$A$13*$C855/Setup!$B$17+INDEX('FD inverse'!$A$13:$BH$13,1,'FD mesh'!$B$15+1)*Setup!$B$22</f>
        <v>23.9919167904605</v>
      </c>
      <c r="P855" s="0" t="n">
        <f aca="false">SUMPRODUCT('FD inverse'!$A$14:$BH$14,'FD mesh'!$B$84:$BI$84,$E854:$BL854)+'FD inverse'!$A$14*$C855/Setup!$B$17+INDEX('FD inverse'!$A$14:$BH$14,1,'FD mesh'!$B$15+1)*Setup!$B$22</f>
        <v>23.9782436238731</v>
      </c>
      <c r="Q855" s="0" t="n">
        <f aca="false">SUMPRODUCT('FD inverse'!$A$15:$BH$15,'FD mesh'!$B$84:$BI$84,$E854:$BL854)+'FD inverse'!$A$15*$C855/Setup!$B$17+INDEX('FD inverse'!$A$15:$BH$15,1,'FD mesh'!$B$15+1)*Setup!$B$22</f>
        <v>23.9627940315959</v>
      </c>
      <c r="R855" s="0" t="n">
        <f aca="false">SUMPRODUCT('FD inverse'!$A$16:$BH$16,'FD mesh'!$B$84:$BI$84,$E854:$BL854)+'FD inverse'!$A$16*$C855/Setup!$B$17+INDEX('FD inverse'!$A$16:$BH$16,1,'FD mesh'!$B$15+1)*Setup!$B$22</f>
        <v>23.9457808241448</v>
      </c>
      <c r="S855" s="0" t="n">
        <f aca="false">SUMPRODUCT('FD inverse'!$A$17:$BH$17,'FD mesh'!$B$84:$BI$84,$E854:$BL854)+'FD inverse'!$A$17*$C855/Setup!$B$17+INDEX('FD inverse'!$A$17:$BH$17,1,'FD mesh'!$B$15+1)*Setup!$B$22</f>
        <v>23.3721797201367</v>
      </c>
      <c r="T855" s="0" t="n">
        <f aca="false">SUMPRODUCT('FD inverse'!$A$18:$BH$18,'FD mesh'!$B$84:$BI$84,$E854:$BL854)+'FD inverse'!$A$18*$C855/Setup!$B$17+INDEX('FD inverse'!$A$18:$BH$18,1,'FD mesh'!$B$15+1)*Setup!$B$22</f>
        <v>22.7980453777663</v>
      </c>
      <c r="U855" s="0" t="n">
        <f aca="false">SUMPRODUCT('FD inverse'!$A$19:$BH$19,'FD mesh'!$B$84:$BI$84,$E854:$BL854)+'FD inverse'!$A$19*$C855/Setup!$B$17+INDEX('FD inverse'!$A$19:$BH$19,1,'FD mesh'!$B$15+1)*Setup!$B$22</f>
        <v>22.2235536579906</v>
      </c>
      <c r="V855" s="0" t="n">
        <f aca="false">SUMPRODUCT('FD inverse'!$A$20:$BH$20,'FD mesh'!$B$84:$BI$84,$E854:$BL854)+'FD inverse'!$A$20*$C855/Setup!$B$17+INDEX('FD inverse'!$A$20:$BH$20,1,'FD mesh'!$B$15+1)*Setup!$B$22</f>
        <v>21.6488516686501</v>
      </c>
      <c r="W855" s="0" t="n">
        <f aca="false">SUMPRODUCT('FD inverse'!$A$21:$BH$21,'FD mesh'!$B$84:$BI$84,$E854:$BL854)+'FD inverse'!$A$21*$C855/Setup!$B$17+INDEX('FD inverse'!$A$21:$BH$21,1,'FD mesh'!$B$15+1)*Setup!$B$22</f>
        <v>21.0740599102242</v>
      </c>
      <c r="X855" s="0" t="n">
        <f aca="false">SUMPRODUCT('FD inverse'!$A$22:$BH$22,'FD mesh'!$B$84:$BI$84,$E854:$BL854)+'FD inverse'!$A$22*$C855/Setup!$B$17+INDEX('FD inverse'!$A$22:$BH$22,1,'FD mesh'!$B$15+1)*Setup!$B$22</f>
        <v>20.4992744339018</v>
      </c>
      <c r="Y855" s="0" t="n">
        <f aca="false">SUMPRODUCT('FD inverse'!$A$23:$BH$23,'FD mesh'!$B$84:$BI$84,$E854:$BL854)+'FD inverse'!$A$23*$C855/Setup!$B$17+INDEX('FD inverse'!$A$23:$BH$23,1,'FD mesh'!$B$15+1)*Setup!$B$22</f>
        <v>19.9245690067656</v>
      </c>
      <c r="Z855" s="0" t="n">
        <f aca="false">SUMPRODUCT('FD inverse'!$A$24:$BH$24,'FD mesh'!$B$84:$BI$84,$E854:$BL854)+'FD inverse'!$A$24*$C855/Setup!$B$17+INDEX('FD inverse'!$A$24:$BH$24,1,'FD mesh'!$B$15+1)*Setup!$B$22</f>
        <v>19.3499972798859</v>
      </c>
      <c r="AA855" s="0" t="n">
        <f aca="false">SUMPRODUCT('FD inverse'!$A$25:$BH$25,'FD mesh'!$B$84:$BI$84,$E854:$BL854)+'FD inverse'!$A$25*$C855/Setup!$B$17+INDEX('FD inverse'!$A$25:$BH$25,1,'FD mesh'!$B$15+1)*Setup!$B$22</f>
        <v>18.7755949560284</v>
      </c>
      <c r="AB855" s="0" t="n">
        <f aca="false">SUMPRODUCT('FD inverse'!$A$26:$BH$26,'FD mesh'!$B$84:$BI$84,$E854:$BL854)+'FD inverse'!$A$26*$C855/Setup!$B$17+INDEX('FD inverse'!$A$26:$BH$26,1,'FD mesh'!$B$15+1)*Setup!$B$22</f>
        <v>18.2013819545041</v>
      </c>
      <c r="AC855" s="0" t="n">
        <f aca="false">SUMPRODUCT('FD inverse'!$A$27:$BH$27,'FD mesh'!$B$84:$BI$84,$E854:$BL854)+'FD inverse'!$A$27*$C855/Setup!$B$17+INDEX('FD inverse'!$A$27:$BH$27,1,'FD mesh'!$B$15+1)*Setup!$B$22</f>
        <v>17.6273645714194</v>
      </c>
      <c r="AD855" s="0" t="n">
        <f aca="false">SUMPRODUCT('FD inverse'!$A$28:$BH$28,'FD mesh'!$B$84:$BI$84,$E854:$BL854)+'FD inverse'!$A$28*$C855/Setup!$B$17+INDEX('FD inverse'!$A$28:$BH$28,1,'FD mesh'!$B$15+1)*Setup!$B$22</f>
        <v>17.0535376342269</v>
      </c>
      <c r="AE855" s="0" t="n">
        <f aca="false">SUMPRODUCT('FD inverse'!$A$29:$BH$29,'FD mesh'!$B$84:$BI$84,$E854:$BL854)+'FD inverse'!$A$29*$C855/Setup!$B$17+INDEX('FD inverse'!$A$29:$BH$29,1,'FD mesh'!$B$15+1)*Setup!$B$22</f>
        <v>16.4798866500347</v>
      </c>
      <c r="AF855" s="0" t="n">
        <f aca="false">SUMPRODUCT('FD inverse'!$A$30:$BH$30,'FD mesh'!$B$84:$BI$84,$E854:$BL854)+'FD inverse'!$A$30*$C855/Setup!$B$17+INDEX('FD inverse'!$A$30:$BH$30,1,'FD mesh'!$B$15+1)*Setup!$B$22</f>
        <v>15.906389947597</v>
      </c>
      <c r="AG855" s="0" t="n">
        <f aca="false">SUMPRODUCT('FD inverse'!$A$31:$BH$31,'FD mesh'!$B$84:$BI$84,$E854:$BL854)+'FD inverse'!$A$31*$C855/Setup!$B$17+INDEX('FD inverse'!$A$31:$BH$31,1,'FD mesh'!$B$15+1)*Setup!$B$22</f>
        <v>15.3330208132881</v>
      </c>
      <c r="AH855" s="0" t="n">
        <f aca="false">SUMPRODUCT('FD inverse'!$A$32:$BH$32,'FD mesh'!$B$84:$BI$84,$E854:$BL854)+'FD inverse'!$A$32*$C855/Setup!$B$17+INDEX('FD inverse'!$A$32:$BH$32,1,'FD mesh'!$B$15+1)*Setup!$B$22</f>
        <v>15.3089403184354</v>
      </c>
      <c r="AI855" s="0" t="n">
        <f aca="false">SUMPRODUCT('FD inverse'!$A$33:$BH$33,'FD mesh'!$B$84:$BI$84,$E854:$BL854)+'FD inverse'!$A$33*$C855/Setup!$B$17+INDEX('FD inverse'!$A$33:$BH$33,1,'FD mesh'!$B$15+1)*Setup!$B$22</f>
        <v>15.2850249629923</v>
      </c>
      <c r="AJ855" s="0" t="n">
        <f aca="false">SUMPRODUCT('FD inverse'!$A$34:$BH$34,'FD mesh'!$B$84:$BI$84,$E854:$BL854)+'FD inverse'!$A$34*$C855/Setup!$B$17+INDEX('FD inverse'!$A$34:$BH$34,1,'FD mesh'!$B$15+1)*Setup!$B$22</f>
        <v>15.2612693377961</v>
      </c>
      <c r="AK855" s="0" t="n">
        <f aca="false">SUMPRODUCT('FD inverse'!$A$35:$BH$35,'FD mesh'!$B$84:$BI$84,$E854:$BL854)+'FD inverse'!$A$35*$C855/Setup!$B$17+INDEX('FD inverse'!$A$35:$BH$35,1,'FD mesh'!$B$15+1)*Setup!$B$22</f>
        <v>15.2376662006419</v>
      </c>
      <c r="AL855" s="0" t="n">
        <f aca="false">SUMPRODUCT('FD inverse'!$A$36:$BH$36,'FD mesh'!$B$84:$BI$84,$E854:$BL854)+'FD inverse'!$A$36*$C855/Setup!$B$17+INDEX('FD inverse'!$A$36:$BH$36,1,'FD mesh'!$B$15+1)*Setup!$B$22</f>
        <v>15.2142066952867</v>
      </c>
      <c r="AM855" s="0" t="n">
        <f aca="false">SUMPRODUCT('FD inverse'!$A$37:$BH$37,'FD mesh'!$B$84:$BI$84,$E854:$BL854)+'FD inverse'!$A$37*$C855/Setup!$B$17+INDEX('FD inverse'!$A$37:$BH$37,1,'FD mesh'!$B$15+1)*Setup!$B$22</f>
        <v>15.1908805532989</v>
      </c>
      <c r="AN855" s="0" t="n">
        <f aca="false">SUMPRODUCT('FD inverse'!$A$38:$BH$38,'FD mesh'!$B$84:$BI$84,$E854:$BL854)+'FD inverse'!$A$38*$C855/Setup!$B$17+INDEX('FD inverse'!$A$38:$BH$38,1,'FD mesh'!$B$15+1)*Setup!$B$22</f>
        <v>15.1676762797359</v>
      </c>
      <c r="AO855" s="0" t="n">
        <f aca="false">SUMPRODUCT('FD inverse'!$A$39:$BH$39,'FD mesh'!$B$84:$BI$84,$E854:$BL854)+'FD inverse'!$A$39*$C855/Setup!$B$17+INDEX('FD inverse'!$A$39:$BH$39,1,'FD mesh'!$B$15+1)*Setup!$B$22</f>
        <v>15.1445813237959</v>
      </c>
      <c r="AP855" s="0" t="n">
        <f aca="false">SUMPRODUCT('FD inverse'!$A$40:$BH$40,'FD mesh'!$B$84:$BI$84,$E854:$BL854)+'FD inverse'!$A$40*$C855/Setup!$B$17+INDEX('FD inverse'!$A$40:$BH$40,1,'FD mesh'!$B$15+1)*Setup!$B$22</f>
        <v>15.1215822357305</v>
      </c>
      <c r="AQ855" s="0" t="n">
        <f aca="false">SUMPRODUCT('FD inverse'!$A$41:$BH$41,'FD mesh'!$B$84:$BI$84,$E854:$BL854)+'FD inverse'!$A$41*$C855/Setup!$B$17+INDEX('FD inverse'!$A$41:$BH$41,1,'FD mesh'!$B$15+1)*Setup!$B$22</f>
        <v>15.0986648114302</v>
      </c>
      <c r="AR855" s="0" t="n">
        <f aca="false">SUMPRODUCT('FD inverse'!$A$42:$BH$42,'FD mesh'!$B$84:$BI$84,$E854:$BL854)+'FD inverse'!$A$42*$C855/Setup!$B$17+INDEX('FD inverse'!$A$42:$BH$42,1,'FD mesh'!$B$15+1)*Setup!$B$22</f>
        <v>15.0758142261956</v>
      </c>
      <c r="AS855" s="0" t="n">
        <f aca="false">SUMPRODUCT('FD inverse'!$A$43:$BH$43,'FD mesh'!$B$84:$BI$84,$E854:$BL854)+'FD inverse'!$A$43*$C855/Setup!$B$17+INDEX('FD inverse'!$A$43:$BH$43,1,'FD mesh'!$B$15+1)*Setup!$B$22</f>
        <v>0</v>
      </c>
      <c r="AT855" s="0" t="n">
        <f aca="false">SUMPRODUCT('FD inverse'!$A$44:$BH$44,'FD mesh'!$B$84:$BI$84,$E854:$BL854)+'FD inverse'!$A$44*$C855/Setup!$B$17+INDEX('FD inverse'!$A$44:$BH$44,1,'FD mesh'!$B$15+1)*Setup!$B$22</f>
        <v>0</v>
      </c>
      <c r="AU855" s="0" t="n">
        <f aca="false">SUMPRODUCT('FD inverse'!$A$45:$BH$45,'FD mesh'!$B$84:$BI$84,$E854:$BL854)+'FD inverse'!$A$45*$C855/Setup!$B$17+INDEX('FD inverse'!$A$45:$BH$45,1,'FD mesh'!$B$15+1)*Setup!$B$22</f>
        <v>0</v>
      </c>
      <c r="AV855" s="0" t="n">
        <f aca="false">SUMPRODUCT('FD inverse'!$A$46:$BH$46,'FD mesh'!$B$84:$BI$84,$E854:$BL854)+'FD inverse'!$A$46*$C855/Setup!$B$17+INDEX('FD inverse'!$A$46:$BH$46,1,'FD mesh'!$B$15+1)*Setup!$B$22</f>
        <v>0</v>
      </c>
      <c r="AW855" s="0" t="n">
        <f aca="false">SUMPRODUCT('FD inverse'!$A$47:$BH$47,'FD mesh'!$B$84:$BI$84,$E854:$BL854)+'FD inverse'!$A$47*$C855/Setup!$B$17+INDEX('FD inverse'!$A$47:$BH$47,1,'FD mesh'!$B$15+1)*Setup!$B$22</f>
        <v>0</v>
      </c>
      <c r="AX855" s="0" t="n">
        <f aca="false">SUMPRODUCT('FD inverse'!$A$48:$BH$48,'FD mesh'!$B$84:$BI$84,$E854:$BL854)+'FD inverse'!$A$48*$C855/Setup!$B$17+INDEX('FD inverse'!$A$48:$BH$48,1,'FD mesh'!$B$15+1)*Setup!$B$22</f>
        <v>0</v>
      </c>
      <c r="AY855" s="0" t="n">
        <f aca="false">SUMPRODUCT('FD inverse'!$A$49:$BH$49,'FD mesh'!$B$84:$BI$84,$E854:$BL854)+'FD inverse'!$A$49*$C855/Setup!$B$17+INDEX('FD inverse'!$A$49:$BH$49,1,'FD mesh'!$B$15+1)*Setup!$B$22</f>
        <v>0</v>
      </c>
      <c r="AZ855" s="0" t="n">
        <f aca="false">SUMPRODUCT('FD inverse'!$A$50:$BH$50,'FD mesh'!$B$84:$BI$84,$E854:$BL854)+'FD inverse'!$A$50*$C855/Setup!$B$17+INDEX('FD inverse'!$A$50:$BH$50,1,'FD mesh'!$B$15+1)*Setup!$B$22</f>
        <v>0</v>
      </c>
      <c r="BA855" s="0" t="n">
        <f aca="false">SUMPRODUCT('FD inverse'!$A$51:$BH$51,'FD mesh'!$B$84:$BI$84,$E854:$BL854)+'FD inverse'!$A$51*$C855/Setup!$B$17+INDEX('FD inverse'!$A$51:$BH$51,1,'FD mesh'!$B$15+1)*Setup!$B$22</f>
        <v>0</v>
      </c>
      <c r="BB855" s="0" t="n">
        <f aca="false">SUMPRODUCT('FD inverse'!$A$52:$BH$52,'FD mesh'!$B$84:$BI$84,$E854:$BL854)+'FD inverse'!$A$52*$C855/Setup!$B$17+INDEX('FD inverse'!$A$52:$BH$52,1,'FD mesh'!$B$15+1)*Setup!$B$22</f>
        <v>0</v>
      </c>
      <c r="BC855" s="0" t="n">
        <f aca="false">SUMPRODUCT('FD inverse'!$A$53:$BH$53,'FD mesh'!$B$84:$BI$84,$E854:$BL854)+'FD inverse'!$A$53*$C855/Setup!$B$17+INDEX('FD inverse'!$A$53:$BH$53,1,'FD mesh'!$B$15+1)*Setup!$B$22</f>
        <v>0</v>
      </c>
      <c r="BD855" s="0" t="n">
        <f aca="false">SUMPRODUCT('FD inverse'!$A$54:$BH$54,'FD mesh'!$B$84:$BI$84,$E854:$BL854)+'FD inverse'!$A$54*$C855/Setup!$B$17+INDEX('FD inverse'!$A$54:$BH$54,1,'FD mesh'!$B$15+1)*Setup!$B$22</f>
        <v>0</v>
      </c>
      <c r="BE855" s="0" t="n">
        <f aca="false">SUMPRODUCT('FD inverse'!$A$55:$BH$55,'FD mesh'!$B$84:$BI$84,$E854:$BL854)+'FD inverse'!$A$55*$C855/Setup!$B$17+INDEX('FD inverse'!$A$55:$BH$55,1,'FD mesh'!$B$15+1)*Setup!$B$22</f>
        <v>0</v>
      </c>
      <c r="BF855" s="0" t="n">
        <f aca="false">SUMPRODUCT('FD inverse'!$A$56:$BH$56,'FD mesh'!$B$84:$BI$84,$E854:$BL854)+'FD inverse'!$A$56*$C855/Setup!$B$17+INDEX('FD inverse'!$A$56:$BH$56,1,'FD mesh'!$B$15+1)*Setup!$B$22</f>
        <v>0</v>
      </c>
      <c r="BG855" s="0" t="n">
        <f aca="false">SUMPRODUCT('FD inverse'!$A$57:$BH$57,'FD mesh'!$B$84:$BI$84,$E854:$BL854)+'FD inverse'!$A$57*$C855/Setup!$B$17+INDEX('FD inverse'!$A$57:$BH$57,1,'FD mesh'!$B$15+1)*Setup!$B$22</f>
        <v>0</v>
      </c>
      <c r="BH855" s="0" t="n">
        <f aca="false">SUMPRODUCT('FD inverse'!$A$58:$BH$58,'FD mesh'!$B$84:$BI$84,$E854:$BL854)+'FD inverse'!$A$58*$C855/Setup!$B$17+INDEX('FD inverse'!$A$58:$BH$58,1,'FD mesh'!$B$15+1)*Setup!$B$22</f>
        <v>0</v>
      </c>
      <c r="BI855" s="0" t="n">
        <f aca="false">SUMPRODUCT('FD inverse'!$A$59:$BH$59,'FD mesh'!$B$84:$BI$84,$E854:$BL854)+'FD inverse'!$A$59*$C855/Setup!$B$17+INDEX('FD inverse'!$A$59:$BH$59,1,'FD mesh'!$B$15+1)*Setup!$B$22</f>
        <v>0</v>
      </c>
      <c r="BJ855" s="0" t="n">
        <f aca="false">SUMPRODUCT('FD inverse'!$A$60:$BH$60,'FD mesh'!$B$84:$BI$84,$E854:$BL854)+'FD inverse'!$A$60*$C855/Setup!$B$17+INDEX('FD inverse'!$A$60:$BH$60,1,'FD mesh'!$B$15+1)*Setup!$B$22</f>
        <v>0</v>
      </c>
      <c r="BK855" s="0" t="n">
        <f aca="false">SUMPRODUCT('FD inverse'!$A$61:$BH$61,'FD mesh'!$B$84:$BI$84,$E854:$BL854)+'FD inverse'!$A$61*$C855/Setup!$B$17+INDEX('FD inverse'!$A$61:$BH$61,1,'FD mesh'!$B$15+1)*Setup!$B$22</f>
        <v>0</v>
      </c>
      <c r="BL855" s="0" t="n">
        <f aca="false">SUMPRODUCT('FD inverse'!$A$62:$BH$62,'FD mesh'!$B$84:$BI$84,$E854:$BL854)+'FD inverse'!$A$62*$C855/Setup!$B$17+INDEX('FD inverse'!$A$62:$BH$62,1,'FD mesh'!$B$15+1)*Setup!$B$22</f>
        <v>0</v>
      </c>
    </row>
    <row r="856" customFormat="false" ht="15" hidden="false" customHeight="false" outlineLevel="0" collapsed="false">
      <c r="A856" s="0" t="n">
        <v>851</v>
      </c>
      <c r="B856" s="0" t="n">
        <f aca="false">A856*Setup!$B$11/3600</f>
        <v>70.9166666666667</v>
      </c>
      <c r="C856" s="0" t="n">
        <f aca="false">Setup!$B$7+Setup!$B$8*COS(2*PI()*(B856-Setup!$B$9)/24)</f>
        <v>23.0492564306953</v>
      </c>
      <c r="D856" s="0" t="n">
        <f aca="false">(C856-E856)/Setup!$B$17</f>
        <v>-3.81891854476269</v>
      </c>
      <c r="E856" s="0" t="n">
        <f aca="false">SUMPRODUCT('FD inverse'!$A$3:$BH$3,'FD mesh'!$B$84:$BI$84,$E855:$BL855)+'FD inverse'!$A$3*$C856/Setup!$B$17+INDEX('FD inverse'!$A$3:$BH$3,1,'FD mesh'!$B$15+1)*Setup!$B$22</f>
        <v>23.5457158415145</v>
      </c>
      <c r="F856" s="0" t="n">
        <f aca="false">SUMPRODUCT('FD inverse'!$A$4:$BH$4,'FD mesh'!$B$84:$BI$84,$E855:$BL855)+'FD inverse'!$A$4*$C856/Setup!$B$17+INDEX('FD inverse'!$A$4:$BH$4,1,'FD mesh'!$B$15+1)*Setup!$B$22</f>
        <v>23.6478432835319</v>
      </c>
      <c r="G856" s="0" t="n">
        <f aca="false">SUMPRODUCT('FD inverse'!$A$5:$BH$5,'FD mesh'!$B$84:$BI$84,$E855:$BL855)+'FD inverse'!$A$5*$C856/Setup!$B$17+INDEX('FD inverse'!$A$5:$BH$5,1,'FD mesh'!$B$15+1)*Setup!$B$22</f>
        <v>23.730078426245</v>
      </c>
      <c r="H856" s="0" t="n">
        <f aca="false">SUMPRODUCT('FD inverse'!$A$6:$BH$6,'FD mesh'!$B$84:$BI$84,$E855:$BL855)+'FD inverse'!$A$6*$C856/Setup!$B$17+INDEX('FD inverse'!$A$6:$BH$6,1,'FD mesh'!$B$15+1)*Setup!$B$22</f>
        <v>23.9782845652127</v>
      </c>
      <c r="I856" s="0" t="n">
        <f aca="false">SUMPRODUCT('FD inverse'!$A$7:$BH$7,'FD mesh'!$B$84:$BI$84,$E855:$BL855)+'FD inverse'!$A$7*$C856/Setup!$B$17+INDEX('FD inverse'!$A$7:$BH$7,1,'FD mesh'!$B$15+1)*Setup!$B$22</f>
        <v>23.9960839069262</v>
      </c>
      <c r="J856" s="0" t="n">
        <f aca="false">SUMPRODUCT('FD inverse'!$A$8:$BH$8,'FD mesh'!$B$84:$BI$84,$E855:$BL855)+'FD inverse'!$A$8*$C856/Setup!$B$17+INDEX('FD inverse'!$A$8:$BH$8,1,'FD mesh'!$B$15+1)*Setup!$B$22</f>
        <v>24.0067719454469</v>
      </c>
      <c r="K856" s="0" t="n">
        <f aca="false">SUMPRODUCT('FD inverse'!$A$9:$BH$9,'FD mesh'!$B$84:$BI$84,$E855:$BL855)+'FD inverse'!$A$9*$C856/Setup!$B$17+INDEX('FD inverse'!$A$9:$BH$9,1,'FD mesh'!$B$15+1)*Setup!$B$22</f>
        <v>24.0114536685137</v>
      </c>
      <c r="L856" s="0" t="n">
        <f aca="false">SUMPRODUCT('FD inverse'!$A$10:$BH$10,'FD mesh'!$B$84:$BI$84,$E855:$BL855)+'FD inverse'!$A$10*$C856/Setup!$B$17+INDEX('FD inverse'!$A$10:$BH$10,1,'FD mesh'!$B$15+1)*Setup!$B$22</f>
        <v>24.0111140105335</v>
      </c>
      <c r="M856" s="0" t="n">
        <f aca="false">SUMPRODUCT('FD inverse'!$A$11:$BH$11,'FD mesh'!$B$84:$BI$84,$E855:$BL855)+'FD inverse'!$A$11*$C856/Setup!$B$17+INDEX('FD inverse'!$A$11:$BH$11,1,'FD mesh'!$B$15+1)*Setup!$B$22</f>
        <v>24.0066141421708</v>
      </c>
      <c r="N856" s="0" t="n">
        <f aca="false">SUMPRODUCT('FD inverse'!$A$12:$BH$12,'FD mesh'!$B$84:$BI$84,$E855:$BL855)+'FD inverse'!$A$12*$C856/Setup!$B$17+INDEX('FD inverse'!$A$12:$BH$12,1,'FD mesh'!$B$15+1)*Setup!$B$22</f>
        <v>23.9986886243411</v>
      </c>
      <c r="O856" s="0" t="n">
        <f aca="false">SUMPRODUCT('FD inverse'!$A$13:$BH$13,'FD mesh'!$B$84:$BI$84,$E855:$BL855)+'FD inverse'!$A$13*$C856/Setup!$B$17+INDEX('FD inverse'!$A$13:$BH$13,1,'FD mesh'!$B$15+1)*Setup!$B$22</f>
        <v>23.9879432843621</v>
      </c>
      <c r="P856" s="0" t="n">
        <f aca="false">SUMPRODUCT('FD inverse'!$A$14:$BH$14,'FD mesh'!$B$84:$BI$84,$E855:$BL855)+'FD inverse'!$A$14*$C856/Setup!$B$17+INDEX('FD inverse'!$A$14:$BH$14,1,'FD mesh'!$B$15+1)*Setup!$B$22</f>
        <v>23.9748536929977</v>
      </c>
      <c r="Q856" s="0" t="n">
        <f aca="false">SUMPRODUCT('FD inverse'!$A$15:$BH$15,'FD mesh'!$B$84:$BI$84,$E855:$BL855)+'FD inverse'!$A$15*$C856/Setup!$B$17+INDEX('FD inverse'!$A$15:$BH$15,1,'FD mesh'!$B$15+1)*Setup!$B$22</f>
        <v>23.9597641424147</v>
      </c>
      <c r="R856" s="0" t="n">
        <f aca="false">SUMPRODUCT('FD inverse'!$A$16:$BH$16,'FD mesh'!$B$84:$BI$84,$E855:$BL855)+'FD inverse'!$A$16*$C856/Setup!$B$17+INDEX('FD inverse'!$A$16:$BH$16,1,'FD mesh'!$B$15+1)*Setup!$B$22</f>
        <v>23.9428870465921</v>
      </c>
      <c r="S856" s="0" t="n">
        <f aca="false">SUMPRODUCT('FD inverse'!$A$17:$BH$17,'FD mesh'!$B$84:$BI$84,$E855:$BL855)+'FD inverse'!$A$17*$C856/Setup!$B$17+INDEX('FD inverse'!$A$17:$BH$17,1,'FD mesh'!$B$15+1)*Setup!$B$22</f>
        <v>23.3700123679774</v>
      </c>
      <c r="T856" s="0" t="n">
        <f aca="false">SUMPRODUCT('FD inverse'!$A$18:$BH$18,'FD mesh'!$B$84:$BI$84,$E855:$BL855)+'FD inverse'!$A$18*$C856/Setup!$B$17+INDEX('FD inverse'!$A$18:$BH$18,1,'FD mesh'!$B$15+1)*Setup!$B$22</f>
        <v>22.7964998685844</v>
      </c>
      <c r="U856" s="0" t="n">
        <f aca="false">SUMPRODUCT('FD inverse'!$A$19:$BH$19,'FD mesh'!$B$84:$BI$84,$E855:$BL855)+'FD inverse'!$A$19*$C856/Setup!$B$17+INDEX('FD inverse'!$A$19:$BH$19,1,'FD mesh'!$B$15+1)*Setup!$B$22</f>
        <v>22.2225325479179</v>
      </c>
      <c r="V856" s="0" t="n">
        <f aca="false">SUMPRODUCT('FD inverse'!$A$20:$BH$20,'FD mesh'!$B$84:$BI$84,$E855:$BL855)+'FD inverse'!$A$20*$C856/Setup!$B$17+INDEX('FD inverse'!$A$20:$BH$20,1,'FD mesh'!$B$15+1)*Setup!$B$22</f>
        <v>21.6482647291443</v>
      </c>
      <c r="W856" s="0" t="n">
        <f aca="false">SUMPRODUCT('FD inverse'!$A$21:$BH$21,'FD mesh'!$B$84:$BI$84,$E855:$BL855)+'FD inverse'!$A$21*$C856/Setup!$B$17+INDEX('FD inverse'!$A$21:$BH$21,1,'FD mesh'!$B$15+1)*Setup!$B$22</f>
        <v>21.073824182459</v>
      </c>
      <c r="X856" s="0" t="n">
        <f aca="false">SUMPRODUCT('FD inverse'!$A$22:$BH$22,'FD mesh'!$B$84:$BI$84,$E855:$BL855)+'FD inverse'!$A$22*$C856/Setup!$B$17+INDEX('FD inverse'!$A$22:$BH$22,1,'FD mesh'!$B$15+1)*Setup!$B$22</f>
        <v>20.4993142644599</v>
      </c>
      <c r="Y856" s="0" t="n">
        <f aca="false">SUMPRODUCT('FD inverse'!$A$23:$BH$23,'FD mesh'!$B$84:$BI$84,$E855:$BL855)+'FD inverse'!$A$23*$C856/Setup!$B$17+INDEX('FD inverse'!$A$23:$BH$23,1,'FD mesh'!$B$15+1)*Setup!$B$22</f>
        <v>19.9248160680251</v>
      </c>
      <c r="Z856" s="0" t="n">
        <f aca="false">SUMPRODUCT('FD inverse'!$A$24:$BH$24,'FD mesh'!$B$84:$BI$84,$E855:$BL855)+'FD inverse'!$A$24*$C856/Setup!$B$17+INDEX('FD inverse'!$A$24:$BH$24,1,'FD mesh'!$B$15+1)*Setup!$B$22</f>
        <v>19.3503905781894</v>
      </c>
      <c r="AA856" s="0" t="n">
        <f aca="false">SUMPRODUCT('FD inverse'!$A$25:$BH$25,'FD mesh'!$B$84:$BI$84,$E855:$BL855)+'FD inverse'!$A$25*$C856/Setup!$B$17+INDEX('FD inverse'!$A$25:$BH$25,1,'FD mesh'!$B$15+1)*Setup!$B$22</f>
        <v>18.776080830426</v>
      </c>
      <c r="AB856" s="0" t="n">
        <f aca="false">SUMPRODUCT('FD inverse'!$A$26:$BH$26,'FD mesh'!$B$84:$BI$84,$E855:$BL855)+'FD inverse'!$A$26*$C856/Setup!$B$17+INDEX('FD inverse'!$A$26:$BH$26,1,'FD mesh'!$B$15+1)*Setup!$B$22</f>
        <v>18.2019140685566</v>
      </c>
      <c r="AC856" s="0" t="n">
        <f aca="false">SUMPRODUCT('FD inverse'!$A$27:$BH$27,'FD mesh'!$B$84:$BI$84,$E855:$BL855)+'FD inverse'!$A$27*$C856/Setup!$B$17+INDEX('FD inverse'!$A$27:$BH$27,1,'FD mesh'!$B$15+1)*Setup!$B$22</f>
        <v>17.6279039002514</v>
      </c>
      <c r="AD856" s="0" t="n">
        <f aca="false">SUMPRODUCT('FD inverse'!$A$28:$BH$28,'FD mesh'!$B$84:$BI$84,$E855:$BL855)+'FD inverse'!$A$28*$C856/Setup!$B$17+INDEX('FD inverse'!$A$28:$BH$28,1,'FD mesh'!$B$15+1)*Setup!$B$22</f>
        <v>17.0540524487167</v>
      </c>
      <c r="AE856" s="0" t="n">
        <f aca="false">SUMPRODUCT('FD inverse'!$A$29:$BH$29,'FD mesh'!$B$84:$BI$84,$E855:$BL855)+'FD inverse'!$A$29*$C856/Setup!$B$17+INDEX('FD inverse'!$A$29:$BH$29,1,'FD mesh'!$B$15+1)*Setup!$B$22</f>
        <v>16.4803524997318</v>
      </c>
      <c r="AF856" s="0" t="n">
        <f aca="false">SUMPRODUCT('FD inverse'!$A$30:$BH$30,'FD mesh'!$B$84:$BI$84,$E855:$BL855)+'FD inverse'!$A$30*$C856/Setup!$B$17+INDEX('FD inverse'!$A$30:$BH$30,1,'FD mesh'!$B$15+1)*Setup!$B$22</f>
        <v>15.9067896436578</v>
      </c>
      <c r="AG856" s="0" t="n">
        <f aca="false">SUMPRODUCT('FD inverse'!$A$31:$BH$31,'FD mesh'!$B$84:$BI$84,$E855:$BL855)+'FD inverse'!$A$31*$C856/Setup!$B$17+INDEX('FD inverse'!$A$31:$BH$31,1,'FD mesh'!$B$15+1)*Setup!$B$22</f>
        <v>15.3333444124246</v>
      </c>
      <c r="AH856" s="0" t="n">
        <f aca="false">SUMPRODUCT('FD inverse'!$A$32:$BH$32,'FD mesh'!$B$84:$BI$84,$E855:$BL855)+'FD inverse'!$A$32*$C856/Setup!$B$17+INDEX('FD inverse'!$A$32:$BH$32,1,'FD mesh'!$B$15+1)*Setup!$B$22</f>
        <v>15.3092583204048</v>
      </c>
      <c r="AI856" s="0" t="n">
        <f aca="false">SUMPRODUCT('FD inverse'!$A$33:$BH$33,'FD mesh'!$B$84:$BI$84,$E855:$BL855)+'FD inverse'!$A$33*$C856/Setup!$B$17+INDEX('FD inverse'!$A$33:$BH$33,1,'FD mesh'!$B$15+1)*Setup!$B$22</f>
        <v>15.2853332083065</v>
      </c>
      <c r="AJ856" s="0" t="n">
        <f aca="false">SUMPRODUCT('FD inverse'!$A$34:$BH$34,'FD mesh'!$B$84:$BI$84,$E855:$BL855)+'FD inverse'!$A$34*$C856/Setup!$B$17+INDEX('FD inverse'!$A$34:$BH$34,1,'FD mesh'!$B$15+1)*Setup!$B$22</f>
        <v>15.2615641370862</v>
      </c>
      <c r="AK856" s="0" t="n">
        <f aca="false">SUMPRODUCT('FD inverse'!$A$35:$BH$35,'FD mesh'!$B$84:$BI$84,$E855:$BL855)+'FD inverse'!$A$35*$C856/Setup!$B$17+INDEX('FD inverse'!$A$35:$BH$35,1,'FD mesh'!$B$15+1)*Setup!$B$22</f>
        <v>15.2379443000566</v>
      </c>
      <c r="AL856" s="0" t="n">
        <f aca="false">SUMPRODUCT('FD inverse'!$A$36:$BH$36,'FD mesh'!$B$84:$BI$84,$E855:$BL855)+'FD inverse'!$A$36*$C856/Setup!$B$17+INDEX('FD inverse'!$A$36:$BH$36,1,'FD mesh'!$B$15+1)*Setup!$B$22</f>
        <v>15.2144652433564</v>
      </c>
      <c r="AM856" s="0" t="n">
        <f aca="false">SUMPRODUCT('FD inverse'!$A$37:$BH$37,'FD mesh'!$B$84:$BI$84,$E855:$BL855)+'FD inverse'!$A$37*$C856/Setup!$B$17+INDEX('FD inverse'!$A$37:$BH$37,1,'FD mesh'!$B$15+1)*Setup!$B$22</f>
        <v>15.1911170696441</v>
      </c>
      <c r="AN856" s="0" t="n">
        <f aca="false">SUMPRODUCT('FD inverse'!$A$38:$BH$38,'FD mesh'!$B$84:$BI$84,$E855:$BL855)+'FD inverse'!$A$38*$C856/Setup!$B$17+INDEX('FD inverse'!$A$38:$BH$38,1,'FD mesh'!$B$15+1)*Setup!$B$22</f>
        <v>15.1678886259537</v>
      </c>
      <c r="AO856" s="0" t="n">
        <f aca="false">SUMPRODUCT('FD inverse'!$A$39:$BH$39,'FD mesh'!$B$84:$BI$84,$E855:$BL855)+'FD inverse'!$A$39*$C856/Setup!$B$17+INDEX('FD inverse'!$A$39:$BH$39,1,'FD mesh'!$B$15+1)*Setup!$B$22</f>
        <v>15.1447676768096</v>
      </c>
      <c r="AP856" s="0" t="n">
        <f aca="false">SUMPRODUCT('FD inverse'!$A$40:$BH$40,'FD mesh'!$B$84:$BI$84,$E855:$BL855)+'FD inverse'!$A$40*$C856/Setup!$B$17+INDEX('FD inverse'!$A$40:$BH$40,1,'FD mesh'!$B$15+1)*Setup!$B$22</f>
        <v>15.1217410638534</v>
      </c>
      <c r="AQ856" s="0" t="n">
        <f aca="false">SUMPRODUCT('FD inverse'!$A$41:$BH$41,'FD mesh'!$B$84:$BI$84,$E855:$BL855)+'FD inverse'!$A$41*$C856/Setup!$B$17+INDEX('FD inverse'!$A$41:$BH$41,1,'FD mesh'!$B$15+1)*Setup!$B$22</f>
        <v>15.0987948533514</v>
      </c>
      <c r="AR856" s="0" t="n">
        <f aca="false">SUMPRODUCT('FD inverse'!$A$42:$BH$42,'FD mesh'!$B$84:$BI$84,$E855:$BL855)+'FD inverse'!$A$42*$C856/Setup!$B$17+INDEX('FD inverse'!$A$42:$BH$42,1,'FD mesh'!$B$15+1)*Setup!$B$22</f>
        <v>15.0759144730653</v>
      </c>
      <c r="AS856" s="0" t="n">
        <f aca="false">SUMPRODUCT('FD inverse'!$A$43:$BH$43,'FD mesh'!$B$84:$BI$84,$E855:$BL855)+'FD inverse'!$A$43*$C856/Setup!$B$17+INDEX('FD inverse'!$A$43:$BH$43,1,'FD mesh'!$B$15+1)*Setup!$B$22</f>
        <v>0</v>
      </c>
      <c r="AT856" s="0" t="n">
        <f aca="false">SUMPRODUCT('FD inverse'!$A$44:$BH$44,'FD mesh'!$B$84:$BI$84,$E855:$BL855)+'FD inverse'!$A$44*$C856/Setup!$B$17+INDEX('FD inverse'!$A$44:$BH$44,1,'FD mesh'!$B$15+1)*Setup!$B$22</f>
        <v>0</v>
      </c>
      <c r="AU856" s="0" t="n">
        <f aca="false">SUMPRODUCT('FD inverse'!$A$45:$BH$45,'FD mesh'!$B$84:$BI$84,$E855:$BL855)+'FD inverse'!$A$45*$C856/Setup!$B$17+INDEX('FD inverse'!$A$45:$BH$45,1,'FD mesh'!$B$15+1)*Setup!$B$22</f>
        <v>0</v>
      </c>
      <c r="AV856" s="0" t="n">
        <f aca="false">SUMPRODUCT('FD inverse'!$A$46:$BH$46,'FD mesh'!$B$84:$BI$84,$E855:$BL855)+'FD inverse'!$A$46*$C856/Setup!$B$17+INDEX('FD inverse'!$A$46:$BH$46,1,'FD mesh'!$B$15+1)*Setup!$B$22</f>
        <v>0</v>
      </c>
      <c r="AW856" s="0" t="n">
        <f aca="false">SUMPRODUCT('FD inverse'!$A$47:$BH$47,'FD mesh'!$B$84:$BI$84,$E855:$BL855)+'FD inverse'!$A$47*$C856/Setup!$B$17+INDEX('FD inverse'!$A$47:$BH$47,1,'FD mesh'!$B$15+1)*Setup!$B$22</f>
        <v>0</v>
      </c>
      <c r="AX856" s="0" t="n">
        <f aca="false">SUMPRODUCT('FD inverse'!$A$48:$BH$48,'FD mesh'!$B$84:$BI$84,$E855:$BL855)+'FD inverse'!$A$48*$C856/Setup!$B$17+INDEX('FD inverse'!$A$48:$BH$48,1,'FD mesh'!$B$15+1)*Setup!$B$22</f>
        <v>0</v>
      </c>
      <c r="AY856" s="0" t="n">
        <f aca="false">SUMPRODUCT('FD inverse'!$A$49:$BH$49,'FD mesh'!$B$84:$BI$84,$E855:$BL855)+'FD inverse'!$A$49*$C856/Setup!$B$17+INDEX('FD inverse'!$A$49:$BH$49,1,'FD mesh'!$B$15+1)*Setup!$B$22</f>
        <v>0</v>
      </c>
      <c r="AZ856" s="0" t="n">
        <f aca="false">SUMPRODUCT('FD inverse'!$A$50:$BH$50,'FD mesh'!$B$84:$BI$84,$E855:$BL855)+'FD inverse'!$A$50*$C856/Setup!$B$17+INDEX('FD inverse'!$A$50:$BH$50,1,'FD mesh'!$B$15+1)*Setup!$B$22</f>
        <v>0</v>
      </c>
      <c r="BA856" s="0" t="n">
        <f aca="false">SUMPRODUCT('FD inverse'!$A$51:$BH$51,'FD mesh'!$B$84:$BI$84,$E855:$BL855)+'FD inverse'!$A$51*$C856/Setup!$B$17+INDEX('FD inverse'!$A$51:$BH$51,1,'FD mesh'!$B$15+1)*Setup!$B$22</f>
        <v>0</v>
      </c>
      <c r="BB856" s="0" t="n">
        <f aca="false">SUMPRODUCT('FD inverse'!$A$52:$BH$52,'FD mesh'!$B$84:$BI$84,$E855:$BL855)+'FD inverse'!$A$52*$C856/Setup!$B$17+INDEX('FD inverse'!$A$52:$BH$52,1,'FD mesh'!$B$15+1)*Setup!$B$22</f>
        <v>0</v>
      </c>
      <c r="BC856" s="0" t="n">
        <f aca="false">SUMPRODUCT('FD inverse'!$A$53:$BH$53,'FD mesh'!$B$84:$BI$84,$E855:$BL855)+'FD inverse'!$A$53*$C856/Setup!$B$17+INDEX('FD inverse'!$A$53:$BH$53,1,'FD mesh'!$B$15+1)*Setup!$B$22</f>
        <v>0</v>
      </c>
      <c r="BD856" s="0" t="n">
        <f aca="false">SUMPRODUCT('FD inverse'!$A$54:$BH$54,'FD mesh'!$B$84:$BI$84,$E855:$BL855)+'FD inverse'!$A$54*$C856/Setup!$B$17+INDEX('FD inverse'!$A$54:$BH$54,1,'FD mesh'!$B$15+1)*Setup!$B$22</f>
        <v>0</v>
      </c>
      <c r="BE856" s="0" t="n">
        <f aca="false">SUMPRODUCT('FD inverse'!$A$55:$BH$55,'FD mesh'!$B$84:$BI$84,$E855:$BL855)+'FD inverse'!$A$55*$C856/Setup!$B$17+INDEX('FD inverse'!$A$55:$BH$55,1,'FD mesh'!$B$15+1)*Setup!$B$22</f>
        <v>0</v>
      </c>
      <c r="BF856" s="0" t="n">
        <f aca="false">SUMPRODUCT('FD inverse'!$A$56:$BH$56,'FD mesh'!$B$84:$BI$84,$E855:$BL855)+'FD inverse'!$A$56*$C856/Setup!$B$17+INDEX('FD inverse'!$A$56:$BH$56,1,'FD mesh'!$B$15+1)*Setup!$B$22</f>
        <v>0</v>
      </c>
      <c r="BG856" s="0" t="n">
        <f aca="false">SUMPRODUCT('FD inverse'!$A$57:$BH$57,'FD mesh'!$B$84:$BI$84,$E855:$BL855)+'FD inverse'!$A$57*$C856/Setup!$B$17+INDEX('FD inverse'!$A$57:$BH$57,1,'FD mesh'!$B$15+1)*Setup!$B$22</f>
        <v>0</v>
      </c>
      <c r="BH856" s="0" t="n">
        <f aca="false">SUMPRODUCT('FD inverse'!$A$58:$BH$58,'FD mesh'!$B$84:$BI$84,$E855:$BL855)+'FD inverse'!$A$58*$C856/Setup!$B$17+INDEX('FD inverse'!$A$58:$BH$58,1,'FD mesh'!$B$15+1)*Setup!$B$22</f>
        <v>0</v>
      </c>
      <c r="BI856" s="0" t="n">
        <f aca="false">SUMPRODUCT('FD inverse'!$A$59:$BH$59,'FD mesh'!$B$84:$BI$84,$E855:$BL855)+'FD inverse'!$A$59*$C856/Setup!$B$17+INDEX('FD inverse'!$A$59:$BH$59,1,'FD mesh'!$B$15+1)*Setup!$B$22</f>
        <v>0</v>
      </c>
      <c r="BJ856" s="0" t="n">
        <f aca="false">SUMPRODUCT('FD inverse'!$A$60:$BH$60,'FD mesh'!$B$84:$BI$84,$E855:$BL855)+'FD inverse'!$A$60*$C856/Setup!$B$17+INDEX('FD inverse'!$A$60:$BH$60,1,'FD mesh'!$B$15+1)*Setup!$B$22</f>
        <v>0</v>
      </c>
      <c r="BK856" s="0" t="n">
        <f aca="false">SUMPRODUCT('FD inverse'!$A$61:$BH$61,'FD mesh'!$B$84:$BI$84,$E855:$BL855)+'FD inverse'!$A$61*$C856/Setup!$B$17+INDEX('FD inverse'!$A$61:$BH$61,1,'FD mesh'!$B$15+1)*Setup!$B$22</f>
        <v>0</v>
      </c>
      <c r="BL856" s="0" t="n">
        <f aca="false">SUMPRODUCT('FD inverse'!$A$62:$BH$62,'FD mesh'!$B$84:$BI$84,$E855:$BL855)+'FD inverse'!$A$62*$C856/Setup!$B$17+INDEX('FD inverse'!$A$62:$BH$62,1,'FD mesh'!$B$15+1)*Setup!$B$22</f>
        <v>0</v>
      </c>
    </row>
    <row r="857" customFormat="false" ht="15" hidden="false" customHeight="false" outlineLevel="0" collapsed="false">
      <c r="A857" s="0" t="n">
        <v>852</v>
      </c>
      <c r="B857" s="0" t="n">
        <f aca="false">A857*Setup!$B$11/3600</f>
        <v>71</v>
      </c>
      <c r="C857" s="0" t="n">
        <f aca="false">Setup!$B$7+Setup!$B$8*COS(2*PI()*(B857-Setup!$B$9)/24)</f>
        <v>22.9647238195899</v>
      </c>
      <c r="D857" s="0" t="n">
        <f aca="false">(C857-E857)/Setup!$B$17</f>
        <v>-4.06100949250206</v>
      </c>
      <c r="E857" s="0" t="n">
        <f aca="false">SUMPRODUCT('FD inverse'!$A$3:$BH$3,'FD mesh'!$B$84:$BI$84,$E856:$BL856)+'FD inverse'!$A$3*$C857/Setup!$B$17+INDEX('FD inverse'!$A$3:$BH$3,1,'FD mesh'!$B$15+1)*Setup!$B$22</f>
        <v>23.4926550536152</v>
      </c>
      <c r="F857" s="0" t="n">
        <f aca="false">SUMPRODUCT('FD inverse'!$A$4:$BH$4,'FD mesh'!$B$84:$BI$84,$E856:$BL856)+'FD inverse'!$A$4*$C857/Setup!$B$17+INDEX('FD inverse'!$A$4:$BH$4,1,'FD mesh'!$B$15+1)*Setup!$B$22</f>
        <v>23.6020035034387</v>
      </c>
      <c r="G857" s="0" t="n">
        <f aca="false">SUMPRODUCT('FD inverse'!$A$5:$BH$5,'FD mesh'!$B$84:$BI$84,$E856:$BL856)+'FD inverse'!$A$5*$C857/Setup!$B$17+INDEX('FD inverse'!$A$5:$BH$5,1,'FD mesh'!$B$15+1)*Setup!$B$22</f>
        <v>23.6914562153745</v>
      </c>
      <c r="H857" s="0" t="n">
        <f aca="false">SUMPRODUCT('FD inverse'!$A$6:$BH$6,'FD mesh'!$B$84:$BI$84,$E856:$BL856)+'FD inverse'!$A$6*$C857/Setup!$B$17+INDEX('FD inverse'!$A$6:$BH$6,1,'FD mesh'!$B$15+1)*Setup!$B$22</f>
        <v>23.9638552987192</v>
      </c>
      <c r="I857" s="0" t="n">
        <f aca="false">SUMPRODUCT('FD inverse'!$A$7:$BH$7,'FD mesh'!$B$84:$BI$84,$E856:$BL856)+'FD inverse'!$A$7*$C857/Setup!$B$17+INDEX('FD inverse'!$A$7:$BH$7,1,'FD mesh'!$B$15+1)*Setup!$B$22</f>
        <v>23.983704991495</v>
      </c>
      <c r="J857" s="0" t="n">
        <f aca="false">SUMPRODUCT('FD inverse'!$A$8:$BH$8,'FD mesh'!$B$84:$BI$84,$E856:$BL856)+'FD inverse'!$A$8*$C857/Setup!$B$17+INDEX('FD inverse'!$A$8:$BH$8,1,'FD mesh'!$B$15+1)*Setup!$B$22</f>
        <v>23.9962514893262</v>
      </c>
      <c r="K857" s="0" t="n">
        <f aca="false">SUMPRODUCT('FD inverse'!$A$9:$BH$9,'FD mesh'!$B$84:$BI$84,$E856:$BL856)+'FD inverse'!$A$9*$C857/Setup!$B$17+INDEX('FD inverse'!$A$9:$BH$9,1,'FD mesh'!$B$15+1)*Setup!$B$22</f>
        <v>24.0025912283841</v>
      </c>
      <c r="L857" s="0" t="n">
        <f aca="false">SUMPRODUCT('FD inverse'!$A$10:$BH$10,'FD mesh'!$B$84:$BI$84,$E856:$BL856)+'FD inverse'!$A$10*$C857/Setup!$B$17+INDEX('FD inverse'!$A$10:$BH$10,1,'FD mesh'!$B$15+1)*Setup!$B$22</f>
        <v>24.0037023891944</v>
      </c>
      <c r="M857" s="0" t="n">
        <f aca="false">SUMPRODUCT('FD inverse'!$A$11:$BH$11,'FD mesh'!$B$84:$BI$84,$E856:$BL856)+'FD inverse'!$A$11*$C857/Setup!$B$17+INDEX('FD inverse'!$A$11:$BH$11,1,'FD mesh'!$B$15+1)*Setup!$B$22</f>
        <v>24.0004409120465</v>
      </c>
      <c r="N857" s="0" t="n">
        <f aca="false">SUMPRODUCT('FD inverse'!$A$12:$BH$12,'FD mesh'!$B$84:$BI$84,$E856:$BL856)+'FD inverse'!$A$12*$C857/Setup!$B$17+INDEX('FD inverse'!$A$12:$BH$12,1,'FD mesh'!$B$15+1)*Setup!$B$22</f>
        <v>23.9935374112265</v>
      </c>
      <c r="O857" s="0" t="n">
        <f aca="false">SUMPRODUCT('FD inverse'!$A$13:$BH$13,'FD mesh'!$B$84:$BI$84,$E856:$BL856)+'FD inverse'!$A$13*$C857/Setup!$B$17+INDEX('FD inverse'!$A$13:$BH$13,1,'FD mesh'!$B$15+1)*Setup!$B$22</f>
        <v>23.9835948466222</v>
      </c>
      <c r="P857" s="0" t="n">
        <f aca="false">SUMPRODUCT('FD inverse'!$A$14:$BH$14,'FD mesh'!$B$84:$BI$84,$E856:$BL856)+'FD inverse'!$A$14*$C857/Setup!$B$17+INDEX('FD inverse'!$A$14:$BH$14,1,'FD mesh'!$B$15+1)*Setup!$B$22</f>
        <v>23.9710868320238</v>
      </c>
      <c r="Q857" s="0" t="n">
        <f aca="false">SUMPRODUCT('FD inverse'!$A$15:$BH$15,'FD mesh'!$B$84:$BI$84,$E856:$BL856)+'FD inverse'!$A$15*$C857/Setup!$B$17+INDEX('FD inverse'!$A$15:$BH$15,1,'FD mesh'!$B$15+1)*Setup!$B$22</f>
        <v>23.9563564805676</v>
      </c>
      <c r="R857" s="0" t="n">
        <f aca="false">SUMPRODUCT('FD inverse'!$A$16:$BH$16,'FD mesh'!$B$84:$BI$84,$E856:$BL856)+'FD inverse'!$A$16*$C857/Setup!$B$17+INDEX('FD inverse'!$A$16:$BH$16,1,'FD mesh'!$B$15+1)*Setup!$B$22</f>
        <v>23.9396157091425</v>
      </c>
      <c r="S857" s="0" t="n">
        <f aca="false">SUMPRODUCT('FD inverse'!$A$17:$BH$17,'FD mesh'!$B$84:$BI$84,$E856:$BL856)+'FD inverse'!$A$17*$C857/Setup!$B$17+INDEX('FD inverse'!$A$17:$BH$17,1,'FD mesh'!$B$15+1)*Setup!$B$22</f>
        <v>23.3674909972953</v>
      </c>
      <c r="T857" s="0" t="n">
        <f aca="false">SUMPRODUCT('FD inverse'!$A$18:$BH$18,'FD mesh'!$B$84:$BI$84,$E856:$BL856)+'FD inverse'!$A$18*$C857/Setup!$B$17+INDEX('FD inverse'!$A$18:$BH$18,1,'FD mesh'!$B$15+1)*Setup!$B$22</f>
        <v>22.794624282076</v>
      </c>
      <c r="U857" s="0" t="n">
        <f aca="false">SUMPRODUCT('FD inverse'!$A$19:$BH$19,'FD mesh'!$B$84:$BI$84,$E856:$BL856)+'FD inverse'!$A$19*$C857/Setup!$B$17+INDEX('FD inverse'!$A$19:$BH$19,1,'FD mesh'!$B$15+1)*Setup!$B$22</f>
        <v>22.2212056085414</v>
      </c>
      <c r="V857" s="0" t="n">
        <f aca="false">SUMPRODUCT('FD inverse'!$A$20:$BH$20,'FD mesh'!$B$84:$BI$84,$E856:$BL856)+'FD inverse'!$A$20*$C857/Setup!$B$17+INDEX('FD inverse'!$A$20:$BH$20,1,'FD mesh'!$B$15+1)*Setup!$B$22</f>
        <v>21.6473964357044</v>
      </c>
      <c r="W857" s="0" t="n">
        <f aca="false">SUMPRODUCT('FD inverse'!$A$21:$BH$21,'FD mesh'!$B$84:$BI$84,$E856:$BL856)+'FD inverse'!$A$21*$C857/Setup!$B$17+INDEX('FD inverse'!$A$21:$BH$21,1,'FD mesh'!$B$15+1)*Setup!$B$22</f>
        <v>21.0733317365124</v>
      </c>
      <c r="X857" s="0" t="n">
        <f aca="false">SUMPRODUCT('FD inverse'!$A$22:$BH$22,'FD mesh'!$B$84:$BI$84,$E856:$BL856)+'FD inverse'!$A$22*$C857/Setup!$B$17+INDEX('FD inverse'!$A$22:$BH$22,1,'FD mesh'!$B$15+1)*Setup!$B$22</f>
        <v>20.4991221175132</v>
      </c>
      <c r="Y857" s="0" t="n">
        <f aca="false">SUMPRODUCT('FD inverse'!$A$23:$BH$23,'FD mesh'!$B$84:$BI$84,$E856:$BL856)+'FD inverse'!$A$23*$C857/Setup!$B$17+INDEX('FD inverse'!$A$23:$BH$23,1,'FD mesh'!$B$15+1)*Setup!$B$22</f>
        <v>19.9248559524125</v>
      </c>
      <c r="Z857" s="0" t="n">
        <f aca="false">SUMPRODUCT('FD inverse'!$A$24:$BH$24,'FD mesh'!$B$84:$BI$84,$E856:$BL856)+'FD inverse'!$A$24*$C857/Setup!$B$17+INDEX('FD inverse'!$A$24:$BH$24,1,'FD mesh'!$B$15+1)*Setup!$B$22</f>
        <v>19.3506015247173</v>
      </c>
      <c r="AA857" s="0" t="n">
        <f aca="false">SUMPRODUCT('FD inverse'!$A$25:$BH$25,'FD mesh'!$B$84:$BI$84,$E856:$BL856)+'FD inverse'!$A$25*$C857/Setup!$B$17+INDEX('FD inverse'!$A$25:$BH$25,1,'FD mesh'!$B$15+1)*Setup!$B$22</f>
        <v>18.7764091755718</v>
      </c>
      <c r="AB857" s="0" t="n">
        <f aca="false">SUMPRODUCT('FD inverse'!$A$26:$BH$26,'FD mesh'!$B$84:$BI$84,$E856:$BL856)+'FD inverse'!$A$26*$C857/Setup!$B$17+INDEX('FD inverse'!$A$26:$BH$26,1,'FD mesh'!$B$15+1)*Setup!$B$22</f>
        <v>18.202313453712</v>
      </c>
      <c r="AC857" s="0" t="n">
        <f aca="false">SUMPRODUCT('FD inverse'!$A$27:$BH$27,'FD mesh'!$B$84:$BI$84,$E856:$BL856)+'FD inverse'!$A$27*$C857/Setup!$B$17+INDEX('FD inverse'!$A$27:$BH$27,1,'FD mesh'!$B$15+1)*Setup!$B$22</f>
        <v>17.6283352651979</v>
      </c>
      <c r="AD857" s="0" t="n">
        <f aca="false">SUMPRODUCT('FD inverse'!$A$28:$BH$28,'FD mesh'!$B$84:$BI$84,$E856:$BL856)+'FD inverse'!$A$28*$C857/Setup!$B$17+INDEX('FD inverse'!$A$28:$BH$28,1,'FD mesh'!$B$15+1)*Setup!$B$22</f>
        <v>17.0544840212253</v>
      </c>
      <c r="AE857" s="0" t="n">
        <f aca="false">SUMPRODUCT('FD inverse'!$A$29:$BH$29,'FD mesh'!$B$84:$BI$84,$E856:$BL856)+'FD inverse'!$A$29*$C857/Setup!$B$17+INDEX('FD inverse'!$A$29:$BH$29,1,'FD mesh'!$B$15+1)*Setup!$B$22</f>
        <v>16.4807597828766</v>
      </c>
      <c r="AF857" s="0" t="n">
        <f aca="false">SUMPRODUCT('FD inverse'!$A$30:$BH$30,'FD mesh'!$B$84:$BI$84,$E856:$BL856)+'FD inverse'!$A$30*$C857/Setup!$B$17+INDEX('FD inverse'!$A$30:$BH$30,1,'FD mesh'!$B$15+1)*Setup!$B$22</f>
        <v>15.907155402139</v>
      </c>
      <c r="AG857" s="0" t="n">
        <f aca="false">SUMPRODUCT('FD inverse'!$A$31:$BH$31,'FD mesh'!$B$84:$BI$84,$E856:$BL856)+'FD inverse'!$A$31*$C857/Setup!$B$17+INDEX('FD inverse'!$A$31:$BH$31,1,'FD mesh'!$B$15+1)*Setup!$B$22</f>
        <v>15.3336586588974</v>
      </c>
      <c r="AH857" s="0" t="n">
        <f aca="false">SUMPRODUCT('FD inverse'!$A$32:$BH$32,'FD mesh'!$B$84:$BI$84,$E856:$BL856)+'FD inverse'!$A$32*$C857/Setup!$B$17+INDEX('FD inverse'!$A$32:$BH$32,1,'FD mesh'!$B$15+1)*Setup!$B$22</f>
        <v>15.3095679704393</v>
      </c>
      <c r="AI857" s="0" t="n">
        <f aca="false">SUMPRODUCT('FD inverse'!$A$33:$BH$33,'FD mesh'!$B$84:$BI$84,$E856:$BL856)+'FD inverse'!$A$33*$C857/Setup!$B$17+INDEX('FD inverse'!$A$33:$BH$33,1,'FD mesh'!$B$15+1)*Setup!$B$22</f>
        <v>15.2856340339607</v>
      </c>
      <c r="AJ857" s="0" t="n">
        <f aca="false">SUMPRODUCT('FD inverse'!$A$34:$BH$34,'FD mesh'!$B$84:$BI$84,$E856:$BL856)+'FD inverse'!$A$34*$C857/Setup!$B$17+INDEX('FD inverse'!$A$34:$BH$34,1,'FD mesh'!$B$15+1)*Setup!$B$22</f>
        <v>15.2618523823573</v>
      </c>
      <c r="AK857" s="0" t="n">
        <f aca="false">SUMPRODUCT('FD inverse'!$A$35:$BH$35,'FD mesh'!$B$84:$BI$84,$E856:$BL856)+'FD inverse'!$A$35*$C857/Setup!$B$17+INDEX('FD inverse'!$A$35:$BH$35,1,'FD mesh'!$B$15+1)*Setup!$B$22</f>
        <v>15.2382166471494</v>
      </c>
      <c r="AL857" s="0" t="n">
        <f aca="false">SUMPRODUCT('FD inverse'!$A$36:$BH$36,'FD mesh'!$B$84:$BI$84,$E856:$BL856)+'FD inverse'!$A$36*$C857/Setup!$B$17+INDEX('FD inverse'!$A$36:$BH$36,1,'FD mesh'!$B$15+1)*Setup!$B$22</f>
        <v>15.2147187803129</v>
      </c>
      <c r="AM857" s="0" t="n">
        <f aca="false">SUMPRODUCT('FD inverse'!$A$37:$BH$37,'FD mesh'!$B$84:$BI$84,$E856:$BL856)+'FD inverse'!$A$37*$C857/Setup!$B$17+INDEX('FD inverse'!$A$37:$BH$37,1,'FD mesh'!$B$15+1)*Setup!$B$22</f>
        <v>15.1913492597235</v>
      </c>
      <c r="AN857" s="0" t="n">
        <f aca="false">SUMPRODUCT('FD inverse'!$A$38:$BH$38,'FD mesh'!$B$84:$BI$84,$E856:$BL856)+'FD inverse'!$A$38*$C857/Setup!$B$17+INDEX('FD inverse'!$A$38:$BH$38,1,'FD mesh'!$B$15+1)*Setup!$B$22</f>
        <v>15.1680972791003</v>
      </c>
      <c r="AO857" s="0" t="n">
        <f aca="false">SUMPRODUCT('FD inverse'!$A$39:$BH$39,'FD mesh'!$B$84:$BI$84,$E856:$BL856)+'FD inverse'!$A$39*$C857/Setup!$B$17+INDEX('FD inverse'!$A$39:$BH$39,1,'FD mesh'!$B$15+1)*Setup!$B$22</f>
        <v>15.144950923506</v>
      </c>
      <c r="AP857" s="0" t="n">
        <f aca="false">SUMPRODUCT('FD inverse'!$A$40:$BH$40,'FD mesh'!$B$84:$BI$84,$E856:$BL856)+'FD inverse'!$A$40*$C857/Setup!$B$17+INDEX('FD inverse'!$A$40:$BH$40,1,'FD mesh'!$B$15+1)*Setup!$B$22</f>
        <v>15.1218973316102</v>
      </c>
      <c r="AQ857" s="0" t="n">
        <f aca="false">SUMPRODUCT('FD inverse'!$A$41:$BH$41,'FD mesh'!$B$84:$BI$84,$E856:$BL856)+'FD inverse'!$A$41*$C857/Setup!$B$17+INDEX('FD inverse'!$A$41:$BH$41,1,'FD mesh'!$B$15+1)*Setup!$B$22</f>
        <v>15.0989228460523</v>
      </c>
      <c r="AR857" s="0" t="n">
        <f aca="false">SUMPRODUCT('FD inverse'!$A$42:$BH$42,'FD mesh'!$B$84:$BI$84,$E856:$BL856)+'FD inverse'!$A$42*$C857/Setup!$B$17+INDEX('FD inverse'!$A$42:$BH$42,1,'FD mesh'!$B$15+1)*Setup!$B$22</f>
        <v>15.0760131533476</v>
      </c>
      <c r="AS857" s="0" t="n">
        <f aca="false">SUMPRODUCT('FD inverse'!$A$43:$BH$43,'FD mesh'!$B$84:$BI$84,$E856:$BL856)+'FD inverse'!$A$43*$C857/Setup!$B$17+INDEX('FD inverse'!$A$43:$BH$43,1,'FD mesh'!$B$15+1)*Setup!$B$22</f>
        <v>0</v>
      </c>
      <c r="AT857" s="0" t="n">
        <f aca="false">SUMPRODUCT('FD inverse'!$A$44:$BH$44,'FD mesh'!$B$84:$BI$84,$E856:$BL856)+'FD inverse'!$A$44*$C857/Setup!$B$17+INDEX('FD inverse'!$A$44:$BH$44,1,'FD mesh'!$B$15+1)*Setup!$B$22</f>
        <v>0</v>
      </c>
      <c r="AU857" s="0" t="n">
        <f aca="false">SUMPRODUCT('FD inverse'!$A$45:$BH$45,'FD mesh'!$B$84:$BI$84,$E856:$BL856)+'FD inverse'!$A$45*$C857/Setup!$B$17+INDEX('FD inverse'!$A$45:$BH$45,1,'FD mesh'!$B$15+1)*Setup!$B$22</f>
        <v>0</v>
      </c>
      <c r="AV857" s="0" t="n">
        <f aca="false">SUMPRODUCT('FD inverse'!$A$46:$BH$46,'FD mesh'!$B$84:$BI$84,$E856:$BL856)+'FD inverse'!$A$46*$C857/Setup!$B$17+INDEX('FD inverse'!$A$46:$BH$46,1,'FD mesh'!$B$15+1)*Setup!$B$22</f>
        <v>0</v>
      </c>
      <c r="AW857" s="0" t="n">
        <f aca="false">SUMPRODUCT('FD inverse'!$A$47:$BH$47,'FD mesh'!$B$84:$BI$84,$E856:$BL856)+'FD inverse'!$A$47*$C857/Setup!$B$17+INDEX('FD inverse'!$A$47:$BH$47,1,'FD mesh'!$B$15+1)*Setup!$B$22</f>
        <v>0</v>
      </c>
      <c r="AX857" s="0" t="n">
        <f aca="false">SUMPRODUCT('FD inverse'!$A$48:$BH$48,'FD mesh'!$B$84:$BI$84,$E856:$BL856)+'FD inverse'!$A$48*$C857/Setup!$B$17+INDEX('FD inverse'!$A$48:$BH$48,1,'FD mesh'!$B$15+1)*Setup!$B$22</f>
        <v>0</v>
      </c>
      <c r="AY857" s="0" t="n">
        <f aca="false">SUMPRODUCT('FD inverse'!$A$49:$BH$49,'FD mesh'!$B$84:$BI$84,$E856:$BL856)+'FD inverse'!$A$49*$C857/Setup!$B$17+INDEX('FD inverse'!$A$49:$BH$49,1,'FD mesh'!$B$15+1)*Setup!$B$22</f>
        <v>0</v>
      </c>
      <c r="AZ857" s="0" t="n">
        <f aca="false">SUMPRODUCT('FD inverse'!$A$50:$BH$50,'FD mesh'!$B$84:$BI$84,$E856:$BL856)+'FD inverse'!$A$50*$C857/Setup!$B$17+INDEX('FD inverse'!$A$50:$BH$50,1,'FD mesh'!$B$15+1)*Setup!$B$22</f>
        <v>0</v>
      </c>
      <c r="BA857" s="0" t="n">
        <f aca="false">SUMPRODUCT('FD inverse'!$A$51:$BH$51,'FD mesh'!$B$84:$BI$84,$E856:$BL856)+'FD inverse'!$A$51*$C857/Setup!$B$17+INDEX('FD inverse'!$A$51:$BH$51,1,'FD mesh'!$B$15+1)*Setup!$B$22</f>
        <v>0</v>
      </c>
      <c r="BB857" s="0" t="n">
        <f aca="false">SUMPRODUCT('FD inverse'!$A$52:$BH$52,'FD mesh'!$B$84:$BI$84,$E856:$BL856)+'FD inverse'!$A$52*$C857/Setup!$B$17+INDEX('FD inverse'!$A$52:$BH$52,1,'FD mesh'!$B$15+1)*Setup!$B$22</f>
        <v>0</v>
      </c>
      <c r="BC857" s="0" t="n">
        <f aca="false">SUMPRODUCT('FD inverse'!$A$53:$BH$53,'FD mesh'!$B$84:$BI$84,$E856:$BL856)+'FD inverse'!$A$53*$C857/Setup!$B$17+INDEX('FD inverse'!$A$53:$BH$53,1,'FD mesh'!$B$15+1)*Setup!$B$22</f>
        <v>0</v>
      </c>
      <c r="BD857" s="0" t="n">
        <f aca="false">SUMPRODUCT('FD inverse'!$A$54:$BH$54,'FD mesh'!$B$84:$BI$84,$E856:$BL856)+'FD inverse'!$A$54*$C857/Setup!$B$17+INDEX('FD inverse'!$A$54:$BH$54,1,'FD mesh'!$B$15+1)*Setup!$B$22</f>
        <v>0</v>
      </c>
      <c r="BE857" s="0" t="n">
        <f aca="false">SUMPRODUCT('FD inverse'!$A$55:$BH$55,'FD mesh'!$B$84:$BI$84,$E856:$BL856)+'FD inverse'!$A$55*$C857/Setup!$B$17+INDEX('FD inverse'!$A$55:$BH$55,1,'FD mesh'!$B$15+1)*Setup!$B$22</f>
        <v>0</v>
      </c>
      <c r="BF857" s="0" t="n">
        <f aca="false">SUMPRODUCT('FD inverse'!$A$56:$BH$56,'FD mesh'!$B$84:$BI$84,$E856:$BL856)+'FD inverse'!$A$56*$C857/Setup!$B$17+INDEX('FD inverse'!$A$56:$BH$56,1,'FD mesh'!$B$15+1)*Setup!$B$22</f>
        <v>0</v>
      </c>
      <c r="BG857" s="0" t="n">
        <f aca="false">SUMPRODUCT('FD inverse'!$A$57:$BH$57,'FD mesh'!$B$84:$BI$84,$E856:$BL856)+'FD inverse'!$A$57*$C857/Setup!$B$17+INDEX('FD inverse'!$A$57:$BH$57,1,'FD mesh'!$B$15+1)*Setup!$B$22</f>
        <v>0</v>
      </c>
      <c r="BH857" s="0" t="n">
        <f aca="false">SUMPRODUCT('FD inverse'!$A$58:$BH$58,'FD mesh'!$B$84:$BI$84,$E856:$BL856)+'FD inverse'!$A$58*$C857/Setup!$B$17+INDEX('FD inverse'!$A$58:$BH$58,1,'FD mesh'!$B$15+1)*Setup!$B$22</f>
        <v>0</v>
      </c>
      <c r="BI857" s="0" t="n">
        <f aca="false">SUMPRODUCT('FD inverse'!$A$59:$BH$59,'FD mesh'!$B$84:$BI$84,$E856:$BL856)+'FD inverse'!$A$59*$C857/Setup!$B$17+INDEX('FD inverse'!$A$59:$BH$59,1,'FD mesh'!$B$15+1)*Setup!$B$22</f>
        <v>0</v>
      </c>
      <c r="BJ857" s="0" t="n">
        <f aca="false">SUMPRODUCT('FD inverse'!$A$60:$BH$60,'FD mesh'!$B$84:$BI$84,$E856:$BL856)+'FD inverse'!$A$60*$C857/Setup!$B$17+INDEX('FD inverse'!$A$60:$BH$60,1,'FD mesh'!$B$15+1)*Setup!$B$22</f>
        <v>0</v>
      </c>
      <c r="BK857" s="0" t="n">
        <f aca="false">SUMPRODUCT('FD inverse'!$A$61:$BH$61,'FD mesh'!$B$84:$BI$84,$E856:$BL856)+'FD inverse'!$A$61*$C857/Setup!$B$17+INDEX('FD inverse'!$A$61:$BH$61,1,'FD mesh'!$B$15+1)*Setup!$B$22</f>
        <v>0</v>
      </c>
      <c r="BL857" s="0" t="n">
        <f aca="false">SUMPRODUCT('FD inverse'!$A$62:$BH$62,'FD mesh'!$B$84:$BI$84,$E856:$BL856)+'FD inverse'!$A$62*$C857/Setup!$B$17+INDEX('FD inverse'!$A$62:$BH$62,1,'FD mesh'!$B$15+1)*Setup!$B$22</f>
        <v>0</v>
      </c>
    </row>
    <row r="858" customFormat="false" ht="15" hidden="false" customHeight="false" outlineLevel="0" collapsed="false">
      <c r="A858" s="0" t="n">
        <v>853</v>
      </c>
      <c r="B858" s="0" t="n">
        <f aca="false">A858*Setup!$B$11/3600</f>
        <v>71.0833333333333</v>
      </c>
      <c r="C858" s="0" t="n">
        <f aca="false">Setup!$B$7+Setup!$B$8*COS(2*PI()*(B858-Setup!$B$9)/24)</f>
        <v>22.880683943876</v>
      </c>
      <c r="D858" s="0" t="n">
        <f aca="false">(C858-E858)/Setup!$B$17</f>
        <v>-4.30006978700061</v>
      </c>
      <c r="E858" s="0" t="n">
        <f aca="false">SUMPRODUCT('FD inverse'!$A$3:$BH$3,'FD mesh'!$B$84:$BI$84,$E857:$BL857)+'FD inverse'!$A$3*$C858/Setup!$B$17+INDEX('FD inverse'!$A$3:$BH$3,1,'FD mesh'!$B$15+1)*Setup!$B$22</f>
        <v>23.4396930161861</v>
      </c>
      <c r="F858" s="0" t="n">
        <f aca="false">SUMPRODUCT('FD inverse'!$A$4:$BH$4,'FD mesh'!$B$84:$BI$84,$E857:$BL857)+'FD inverse'!$A$4*$C858/Setup!$B$17+INDEX('FD inverse'!$A$4:$BH$4,1,'FD mesh'!$B$15+1)*Setup!$B$22</f>
        <v>23.5561777859504</v>
      </c>
      <c r="G858" s="0" t="n">
        <f aca="false">SUMPRODUCT('FD inverse'!$A$5:$BH$5,'FD mesh'!$B$84:$BI$84,$E857:$BL857)+'FD inverse'!$A$5*$C858/Setup!$B$17+INDEX('FD inverse'!$A$5:$BH$5,1,'FD mesh'!$B$15+1)*Setup!$B$22</f>
        <v>23.6527729213882</v>
      </c>
      <c r="H858" s="0" t="n">
        <f aca="false">SUMPRODUCT('FD inverse'!$A$6:$BH$6,'FD mesh'!$B$84:$BI$84,$E857:$BL857)+'FD inverse'!$A$6*$C858/Setup!$B$17+INDEX('FD inverse'!$A$6:$BH$6,1,'FD mesh'!$B$15+1)*Setup!$B$22</f>
        <v>23.9491260079275</v>
      </c>
      <c r="I858" s="0" t="n">
        <f aca="false">SUMPRODUCT('FD inverse'!$A$7:$BH$7,'FD mesh'!$B$84:$BI$84,$E857:$BL857)+'FD inverse'!$A$7*$C858/Setup!$B$17+INDEX('FD inverse'!$A$7:$BH$7,1,'FD mesh'!$B$15+1)*Setup!$B$22</f>
        <v>23.971007021252</v>
      </c>
      <c r="J858" s="0" t="n">
        <f aca="false">SUMPRODUCT('FD inverse'!$A$8:$BH$8,'FD mesh'!$B$84:$BI$84,$E857:$BL857)+'FD inverse'!$A$8*$C858/Setup!$B$17+INDEX('FD inverse'!$A$8:$BH$8,1,'FD mesh'!$B$15+1)*Setup!$B$22</f>
        <v>23.9853966067045</v>
      </c>
      <c r="K858" s="0" t="n">
        <f aca="false">SUMPRODUCT('FD inverse'!$A$9:$BH$9,'FD mesh'!$B$84:$BI$84,$E857:$BL857)+'FD inverse'!$A$9*$C858/Setup!$B$17+INDEX('FD inverse'!$A$9:$BH$9,1,'FD mesh'!$B$15+1)*Setup!$B$22</f>
        <v>23.9933821316132</v>
      </c>
      <c r="L858" s="0" t="n">
        <f aca="false">SUMPRODUCT('FD inverse'!$A$10:$BH$10,'FD mesh'!$B$84:$BI$84,$E857:$BL857)+'FD inverse'!$A$10*$C858/Setup!$B$17+INDEX('FD inverse'!$A$10:$BH$10,1,'FD mesh'!$B$15+1)*Setup!$B$22</f>
        <v>23.9959345610818</v>
      </c>
      <c r="M858" s="0" t="n">
        <f aca="false">SUMPRODUCT('FD inverse'!$A$11:$BH$11,'FD mesh'!$B$84:$BI$84,$E857:$BL857)+'FD inverse'!$A$11*$C858/Setup!$B$17+INDEX('FD inverse'!$A$11:$BH$11,1,'FD mesh'!$B$15+1)*Setup!$B$22</f>
        <v>23.9939042011035</v>
      </c>
      <c r="N858" s="0" t="n">
        <f aca="false">SUMPRODUCT('FD inverse'!$A$12:$BH$12,'FD mesh'!$B$84:$BI$84,$E857:$BL857)+'FD inverse'!$A$12*$C858/Setup!$B$17+INDEX('FD inverse'!$A$12:$BH$12,1,'FD mesh'!$B$15+1)*Setup!$B$22</f>
        <v>23.9880173744921</v>
      </c>
      <c r="O858" s="0" t="n">
        <f aca="false">SUMPRODUCT('FD inverse'!$A$13:$BH$13,'FD mesh'!$B$84:$BI$84,$E857:$BL857)+'FD inverse'!$A$13*$C858/Setup!$B$17+INDEX('FD inverse'!$A$13:$BH$13,1,'FD mesh'!$B$15+1)*Setup!$B$22</f>
        <v>23.9788738890404</v>
      </c>
      <c r="P858" s="0" t="n">
        <f aca="false">SUMPRODUCT('FD inverse'!$A$14:$BH$14,'FD mesh'!$B$84:$BI$84,$E857:$BL857)+'FD inverse'!$A$14*$C858/Setup!$B$17+INDEX('FD inverse'!$A$14:$BH$14,1,'FD mesh'!$B$15+1)*Setup!$B$22</f>
        <v>23.9669451778766</v>
      </c>
      <c r="Q858" s="0" t="n">
        <f aca="false">SUMPRODUCT('FD inverse'!$A$15:$BH$15,'FD mesh'!$B$84:$BI$84,$E857:$BL857)+'FD inverse'!$A$15*$C858/Setup!$B$17+INDEX('FD inverse'!$A$15:$BH$15,1,'FD mesh'!$B$15+1)*Setup!$B$22</f>
        <v>23.9525730129388</v>
      </c>
      <c r="R858" s="0" t="n">
        <f aca="false">SUMPRODUCT('FD inverse'!$A$16:$BH$16,'FD mesh'!$B$84:$BI$84,$E857:$BL857)+'FD inverse'!$A$16*$C858/Setup!$B$17+INDEX('FD inverse'!$A$16:$BH$16,1,'FD mesh'!$B$15+1)*Setup!$B$22</f>
        <v>23.9359687137066</v>
      </c>
      <c r="S858" s="0" t="n">
        <f aca="false">SUMPRODUCT('FD inverse'!$A$17:$BH$17,'FD mesh'!$B$84:$BI$84,$E857:$BL857)+'FD inverse'!$A$17*$C858/Setup!$B$17+INDEX('FD inverse'!$A$17:$BH$17,1,'FD mesh'!$B$15+1)*Setup!$B$22</f>
        <v>23.3646171335897</v>
      </c>
      <c r="T858" s="0" t="n">
        <f aca="false">SUMPRODUCT('FD inverse'!$A$18:$BH$18,'FD mesh'!$B$84:$BI$84,$E857:$BL857)+'FD inverse'!$A$18*$C858/Setup!$B$17+INDEX('FD inverse'!$A$18:$BH$18,1,'FD mesh'!$B$15+1)*Setup!$B$22</f>
        <v>22.7924198164394</v>
      </c>
      <c r="U858" s="0" t="n">
        <f aca="false">SUMPRODUCT('FD inverse'!$A$19:$BH$19,'FD mesh'!$B$84:$BI$84,$E857:$BL857)+'FD inverse'!$A$19*$C858/Setup!$B$17+INDEX('FD inverse'!$A$19:$BH$19,1,'FD mesh'!$B$15+1)*Setup!$B$22</f>
        <v>22.2195737565447</v>
      </c>
      <c r="V858" s="0" t="n">
        <f aca="false">SUMPRODUCT('FD inverse'!$A$20:$BH$20,'FD mesh'!$B$84:$BI$84,$E857:$BL857)+'FD inverse'!$A$20*$C858/Setup!$B$17+INDEX('FD inverse'!$A$20:$BH$20,1,'FD mesh'!$B$15+1)*Setup!$B$22</f>
        <v>21.6462474659195</v>
      </c>
      <c r="W858" s="0" t="n">
        <f aca="false">SUMPRODUCT('FD inverse'!$A$21:$BH$21,'FD mesh'!$B$84:$BI$84,$E857:$BL857)+'FD inverse'!$A$21*$C858/Setup!$B$17+INDEX('FD inverse'!$A$21:$BH$21,1,'FD mesh'!$B$15+1)*Setup!$B$22</f>
        <v>21.0725830499004</v>
      </c>
      <c r="X858" s="0" t="n">
        <f aca="false">SUMPRODUCT('FD inverse'!$A$22:$BH$22,'FD mesh'!$B$84:$BI$84,$E857:$BL857)+'FD inverse'!$A$22*$C858/Setup!$B$17+INDEX('FD inverse'!$A$22:$BH$22,1,'FD mesh'!$B$15+1)*Setup!$B$22</f>
        <v>20.498698306107</v>
      </c>
      <c r="Y858" s="0" t="n">
        <f aca="false">SUMPRODUCT('FD inverse'!$A$23:$BH$23,'FD mesh'!$B$84:$BI$84,$E857:$BL857)+'FD inverse'!$A$23*$C858/Setup!$B$17+INDEX('FD inverse'!$A$23:$BH$23,1,'FD mesh'!$B$15+1)*Setup!$B$22</f>
        <v>19.9246888406712</v>
      </c>
      <c r="Z858" s="0" t="n">
        <f aca="false">SUMPRODUCT('FD inverse'!$A$24:$BH$24,'FD mesh'!$B$84:$BI$84,$E857:$BL857)+'FD inverse'!$A$24*$C858/Setup!$B$17+INDEX('FD inverse'!$A$24:$BH$24,1,'FD mesh'!$B$15+1)*Setup!$B$22</f>
        <v>19.3506301966372</v>
      </c>
      <c r="AA858" s="0" t="n">
        <f aca="false">SUMPRODUCT('FD inverse'!$A$25:$BH$25,'FD mesh'!$B$84:$BI$84,$E857:$BL857)+'FD inverse'!$A$25*$C858/Setup!$B$17+INDEX('FD inverse'!$A$25:$BH$25,1,'FD mesh'!$B$15+1)*Setup!$B$22</f>
        <v>18.7765799903397</v>
      </c>
      <c r="AB858" s="0" t="n">
        <f aca="false">SUMPRODUCT('FD inverse'!$A$26:$BH$26,'FD mesh'!$B$84:$BI$84,$E857:$BL857)+'FD inverse'!$A$26*$C858/Setup!$B$17+INDEX('FD inverse'!$A$26:$BH$26,1,'FD mesh'!$B$15+1)*Setup!$B$22</f>
        <v>18.2025800523881</v>
      </c>
      <c r="AC858" s="0" t="n">
        <f aca="false">SUMPRODUCT('FD inverse'!$A$27:$BH$27,'FD mesh'!$B$84:$BI$84,$E857:$BL857)+'FD inverse'!$A$27*$C858/Setup!$B$17+INDEX('FD inverse'!$A$27:$BH$27,1,'FD mesh'!$B$15+1)*Setup!$B$22</f>
        <v>17.6286585706185</v>
      </c>
      <c r="AD858" s="0" t="n">
        <f aca="false">SUMPRODUCT('FD inverse'!$A$28:$BH$28,'FD mesh'!$B$84:$BI$84,$E857:$BL857)+'FD inverse'!$A$28*$C858/Setup!$B$17+INDEX('FD inverse'!$A$28:$BH$28,1,'FD mesh'!$B$15+1)*Setup!$B$22</f>
        <v>17.0548322330154</v>
      </c>
      <c r="AE858" s="0" t="n">
        <f aca="false">SUMPRODUCT('FD inverse'!$A$29:$BH$29,'FD mesh'!$B$84:$BI$84,$E857:$BL857)+'FD inverse'!$A$29*$C858/Setup!$B$17+INDEX('FD inverse'!$A$29:$BH$29,1,'FD mesh'!$B$15+1)*Setup!$B$22</f>
        <v>16.4811083691678</v>
      </c>
      <c r="AF858" s="0" t="n">
        <f aca="false">SUMPRODUCT('FD inverse'!$A$30:$BH$30,'FD mesh'!$B$84:$BI$84,$E857:$BL857)+'FD inverse'!$A$30*$C858/Setup!$B$17+INDEX('FD inverse'!$A$30:$BH$30,1,'FD mesh'!$B$15+1)*Setup!$B$22</f>
        <v>15.9074870892858</v>
      </c>
      <c r="AG858" s="0" t="n">
        <f aca="false">SUMPRODUCT('FD inverse'!$A$31:$BH$31,'FD mesh'!$B$84:$BI$84,$E857:$BL857)+'FD inverse'!$A$31*$C858/Setup!$B$17+INDEX('FD inverse'!$A$31:$BH$31,1,'FD mesh'!$B$15+1)*Setup!$B$22</f>
        <v>15.3339634201927</v>
      </c>
      <c r="AH858" s="0" t="n">
        <f aca="false">SUMPRODUCT('FD inverse'!$A$32:$BH$32,'FD mesh'!$B$84:$BI$84,$E857:$BL857)+'FD inverse'!$A$32*$C858/Setup!$B$17+INDEX('FD inverse'!$A$32:$BH$32,1,'FD mesh'!$B$15+1)*Setup!$B$22</f>
        <v>15.3098691372096</v>
      </c>
      <c r="AI858" s="0" t="n">
        <f aca="false">SUMPRODUCT('FD inverse'!$A$33:$BH$33,'FD mesh'!$B$84:$BI$84,$E857:$BL857)+'FD inverse'!$A$33*$C858/Setup!$B$17+INDEX('FD inverse'!$A$33:$BH$33,1,'FD mesh'!$B$15+1)*Setup!$B$22</f>
        <v>15.2859273117825</v>
      </c>
      <c r="AJ858" s="0" t="n">
        <f aca="false">SUMPRODUCT('FD inverse'!$A$34:$BH$34,'FD mesh'!$B$84:$BI$84,$E857:$BL857)+'FD inverse'!$A$34*$C858/Setup!$B$17+INDEX('FD inverse'!$A$34:$BH$34,1,'FD mesh'!$B$15+1)*Setup!$B$22</f>
        <v>15.2621339503438</v>
      </c>
      <c r="AK858" s="0" t="n">
        <f aca="false">SUMPRODUCT('FD inverse'!$A$35:$BH$35,'FD mesh'!$B$84:$BI$84,$E857:$BL857)+'FD inverse'!$A$35*$C858/Setup!$B$17+INDEX('FD inverse'!$A$35:$BH$35,1,'FD mesh'!$B$15+1)*Setup!$B$22</f>
        <v>15.2384831251053</v>
      </c>
      <c r="AL858" s="0" t="n">
        <f aca="false">SUMPRODUCT('FD inverse'!$A$36:$BH$36,'FD mesh'!$B$84:$BI$84,$E857:$BL857)+'FD inverse'!$A$36*$C858/Setup!$B$17+INDEX('FD inverse'!$A$36:$BH$36,1,'FD mesh'!$B$15+1)*Setup!$B$22</f>
        <v>15.2149671971459</v>
      </c>
      <c r="AM858" s="0" t="n">
        <f aca="false">SUMPRODUCT('FD inverse'!$A$37:$BH$37,'FD mesh'!$B$84:$BI$84,$E857:$BL857)+'FD inverse'!$A$37*$C858/Setup!$B$17+INDEX('FD inverse'!$A$37:$BH$37,1,'FD mesh'!$B$15+1)*Setup!$B$22</f>
        <v>15.1915770235093</v>
      </c>
      <c r="AN858" s="0" t="n">
        <f aca="false">SUMPRODUCT('FD inverse'!$A$38:$BH$38,'FD mesh'!$B$84:$BI$84,$E857:$BL857)+'FD inverse'!$A$38*$C858/Setup!$B$17+INDEX('FD inverse'!$A$38:$BH$38,1,'FD mesh'!$B$15+1)*Setup!$B$22</f>
        <v>15.1683021491472</v>
      </c>
      <c r="AO858" s="0" t="n">
        <f aca="false">SUMPRODUCT('FD inverse'!$A$39:$BH$39,'FD mesh'!$B$84:$BI$84,$E857:$BL857)+'FD inverse'!$A$39*$C858/Setup!$B$17+INDEX('FD inverse'!$A$39:$BH$39,1,'FD mesh'!$B$15+1)*Setup!$B$22</f>
        <v>15.1451309847216</v>
      </c>
      <c r="AP858" s="0" t="n">
        <f aca="false">SUMPRODUCT('FD inverse'!$A$40:$BH$40,'FD mesh'!$B$84:$BI$84,$E857:$BL857)+'FD inverse'!$A$40*$C858/Setup!$B$17+INDEX('FD inverse'!$A$40:$BH$40,1,'FD mesh'!$B$15+1)*Setup!$B$22</f>
        <v>15.1220509714308</v>
      </c>
      <c r="AQ858" s="0" t="n">
        <f aca="false">SUMPRODUCT('FD inverse'!$A$41:$BH$41,'FD mesh'!$B$84:$BI$84,$E857:$BL857)+'FD inverse'!$A$41*$C858/Setup!$B$17+INDEX('FD inverse'!$A$41:$BH$41,1,'FD mesh'!$B$15+1)*Setup!$B$22</f>
        <v>15.099048734156</v>
      </c>
      <c r="AR858" s="0" t="n">
        <f aca="false">SUMPRODUCT('FD inverse'!$A$42:$BH$42,'FD mesh'!$B$84:$BI$84,$E857:$BL857)+'FD inverse'!$A$42*$C858/Setup!$B$17+INDEX('FD inverse'!$A$42:$BH$42,1,'FD mesh'!$B$15+1)*Setup!$B$22</f>
        <v>15.076110224339</v>
      </c>
      <c r="AS858" s="0" t="n">
        <f aca="false">SUMPRODUCT('FD inverse'!$A$43:$BH$43,'FD mesh'!$B$84:$BI$84,$E857:$BL857)+'FD inverse'!$A$43*$C858/Setup!$B$17+INDEX('FD inverse'!$A$43:$BH$43,1,'FD mesh'!$B$15+1)*Setup!$B$22</f>
        <v>0</v>
      </c>
      <c r="AT858" s="0" t="n">
        <f aca="false">SUMPRODUCT('FD inverse'!$A$44:$BH$44,'FD mesh'!$B$84:$BI$84,$E857:$BL857)+'FD inverse'!$A$44*$C858/Setup!$B$17+INDEX('FD inverse'!$A$44:$BH$44,1,'FD mesh'!$B$15+1)*Setup!$B$22</f>
        <v>0</v>
      </c>
      <c r="AU858" s="0" t="n">
        <f aca="false">SUMPRODUCT('FD inverse'!$A$45:$BH$45,'FD mesh'!$B$84:$BI$84,$E857:$BL857)+'FD inverse'!$A$45*$C858/Setup!$B$17+INDEX('FD inverse'!$A$45:$BH$45,1,'FD mesh'!$B$15+1)*Setup!$B$22</f>
        <v>0</v>
      </c>
      <c r="AV858" s="0" t="n">
        <f aca="false">SUMPRODUCT('FD inverse'!$A$46:$BH$46,'FD mesh'!$B$84:$BI$84,$E857:$BL857)+'FD inverse'!$A$46*$C858/Setup!$B$17+INDEX('FD inverse'!$A$46:$BH$46,1,'FD mesh'!$B$15+1)*Setup!$B$22</f>
        <v>0</v>
      </c>
      <c r="AW858" s="0" t="n">
        <f aca="false">SUMPRODUCT('FD inverse'!$A$47:$BH$47,'FD mesh'!$B$84:$BI$84,$E857:$BL857)+'FD inverse'!$A$47*$C858/Setup!$B$17+INDEX('FD inverse'!$A$47:$BH$47,1,'FD mesh'!$B$15+1)*Setup!$B$22</f>
        <v>0</v>
      </c>
      <c r="AX858" s="0" t="n">
        <f aca="false">SUMPRODUCT('FD inverse'!$A$48:$BH$48,'FD mesh'!$B$84:$BI$84,$E857:$BL857)+'FD inverse'!$A$48*$C858/Setup!$B$17+INDEX('FD inverse'!$A$48:$BH$48,1,'FD mesh'!$B$15+1)*Setup!$B$22</f>
        <v>0</v>
      </c>
      <c r="AY858" s="0" t="n">
        <f aca="false">SUMPRODUCT('FD inverse'!$A$49:$BH$49,'FD mesh'!$B$84:$BI$84,$E857:$BL857)+'FD inverse'!$A$49*$C858/Setup!$B$17+INDEX('FD inverse'!$A$49:$BH$49,1,'FD mesh'!$B$15+1)*Setup!$B$22</f>
        <v>0</v>
      </c>
      <c r="AZ858" s="0" t="n">
        <f aca="false">SUMPRODUCT('FD inverse'!$A$50:$BH$50,'FD mesh'!$B$84:$BI$84,$E857:$BL857)+'FD inverse'!$A$50*$C858/Setup!$B$17+INDEX('FD inverse'!$A$50:$BH$50,1,'FD mesh'!$B$15+1)*Setup!$B$22</f>
        <v>0</v>
      </c>
      <c r="BA858" s="0" t="n">
        <f aca="false">SUMPRODUCT('FD inverse'!$A$51:$BH$51,'FD mesh'!$B$84:$BI$84,$E857:$BL857)+'FD inverse'!$A$51*$C858/Setup!$B$17+INDEX('FD inverse'!$A$51:$BH$51,1,'FD mesh'!$B$15+1)*Setup!$B$22</f>
        <v>0</v>
      </c>
      <c r="BB858" s="0" t="n">
        <f aca="false">SUMPRODUCT('FD inverse'!$A$52:$BH$52,'FD mesh'!$B$84:$BI$84,$E857:$BL857)+'FD inverse'!$A$52*$C858/Setup!$B$17+INDEX('FD inverse'!$A$52:$BH$52,1,'FD mesh'!$B$15+1)*Setup!$B$22</f>
        <v>0</v>
      </c>
      <c r="BC858" s="0" t="n">
        <f aca="false">SUMPRODUCT('FD inverse'!$A$53:$BH$53,'FD mesh'!$B$84:$BI$84,$E857:$BL857)+'FD inverse'!$A$53*$C858/Setup!$B$17+INDEX('FD inverse'!$A$53:$BH$53,1,'FD mesh'!$B$15+1)*Setup!$B$22</f>
        <v>0</v>
      </c>
      <c r="BD858" s="0" t="n">
        <f aca="false">SUMPRODUCT('FD inverse'!$A$54:$BH$54,'FD mesh'!$B$84:$BI$84,$E857:$BL857)+'FD inverse'!$A$54*$C858/Setup!$B$17+INDEX('FD inverse'!$A$54:$BH$54,1,'FD mesh'!$B$15+1)*Setup!$B$22</f>
        <v>0</v>
      </c>
      <c r="BE858" s="0" t="n">
        <f aca="false">SUMPRODUCT('FD inverse'!$A$55:$BH$55,'FD mesh'!$B$84:$BI$84,$E857:$BL857)+'FD inverse'!$A$55*$C858/Setup!$B$17+INDEX('FD inverse'!$A$55:$BH$55,1,'FD mesh'!$B$15+1)*Setup!$B$22</f>
        <v>0</v>
      </c>
      <c r="BF858" s="0" t="n">
        <f aca="false">SUMPRODUCT('FD inverse'!$A$56:$BH$56,'FD mesh'!$B$84:$BI$84,$E857:$BL857)+'FD inverse'!$A$56*$C858/Setup!$B$17+INDEX('FD inverse'!$A$56:$BH$56,1,'FD mesh'!$B$15+1)*Setup!$B$22</f>
        <v>0</v>
      </c>
      <c r="BG858" s="0" t="n">
        <f aca="false">SUMPRODUCT('FD inverse'!$A$57:$BH$57,'FD mesh'!$B$84:$BI$84,$E857:$BL857)+'FD inverse'!$A$57*$C858/Setup!$B$17+INDEX('FD inverse'!$A$57:$BH$57,1,'FD mesh'!$B$15+1)*Setup!$B$22</f>
        <v>0</v>
      </c>
      <c r="BH858" s="0" t="n">
        <f aca="false">SUMPRODUCT('FD inverse'!$A$58:$BH$58,'FD mesh'!$B$84:$BI$84,$E857:$BL857)+'FD inverse'!$A$58*$C858/Setup!$B$17+INDEX('FD inverse'!$A$58:$BH$58,1,'FD mesh'!$B$15+1)*Setup!$B$22</f>
        <v>0</v>
      </c>
      <c r="BI858" s="0" t="n">
        <f aca="false">SUMPRODUCT('FD inverse'!$A$59:$BH$59,'FD mesh'!$B$84:$BI$84,$E857:$BL857)+'FD inverse'!$A$59*$C858/Setup!$B$17+INDEX('FD inverse'!$A$59:$BH$59,1,'FD mesh'!$B$15+1)*Setup!$B$22</f>
        <v>0</v>
      </c>
      <c r="BJ858" s="0" t="n">
        <f aca="false">SUMPRODUCT('FD inverse'!$A$60:$BH$60,'FD mesh'!$B$84:$BI$84,$E857:$BL857)+'FD inverse'!$A$60*$C858/Setup!$B$17+INDEX('FD inverse'!$A$60:$BH$60,1,'FD mesh'!$B$15+1)*Setup!$B$22</f>
        <v>0</v>
      </c>
      <c r="BK858" s="0" t="n">
        <f aca="false">SUMPRODUCT('FD inverse'!$A$61:$BH$61,'FD mesh'!$B$84:$BI$84,$E857:$BL857)+'FD inverse'!$A$61*$C858/Setup!$B$17+INDEX('FD inverse'!$A$61:$BH$61,1,'FD mesh'!$B$15+1)*Setup!$B$22</f>
        <v>0</v>
      </c>
      <c r="BL858" s="0" t="n">
        <f aca="false">SUMPRODUCT('FD inverse'!$A$62:$BH$62,'FD mesh'!$B$84:$BI$84,$E857:$BL857)+'FD inverse'!$A$62*$C858/Setup!$B$17+INDEX('FD inverse'!$A$62:$BH$62,1,'FD mesh'!$B$15+1)*Setup!$B$22</f>
        <v>0</v>
      </c>
    </row>
    <row r="859" customFormat="false" ht="15" hidden="false" customHeight="false" outlineLevel="0" collapsed="false">
      <c r="A859" s="0" t="n">
        <v>854</v>
      </c>
      <c r="B859" s="0" t="n">
        <f aca="false">A859*Setup!$B$11/3600</f>
        <v>71.1666666666667</v>
      </c>
      <c r="C859" s="0" t="n">
        <f aca="false">Setup!$B$7+Setup!$B$8*COS(2*PI()*(B859-Setup!$B$9)/24)</f>
        <v>22.7971768019829</v>
      </c>
      <c r="D859" s="0" t="n">
        <f aca="false">(C859-E859)/Setup!$B$17</f>
        <v>-4.53598669485565</v>
      </c>
      <c r="E859" s="0" t="n">
        <f aca="false">SUMPRODUCT('FD inverse'!$A$3:$BH$3,'FD mesh'!$B$84:$BI$84,$E858:$BL858)+'FD inverse'!$A$3*$C859/Setup!$B$17+INDEX('FD inverse'!$A$3:$BH$3,1,'FD mesh'!$B$15+1)*Setup!$B$22</f>
        <v>23.3868550723141</v>
      </c>
      <c r="F859" s="0" t="n">
        <f aca="false">SUMPRODUCT('FD inverse'!$A$4:$BH$4,'FD mesh'!$B$84:$BI$84,$E858:$BL858)+'FD inverse'!$A$4*$C859/Setup!$B$17+INDEX('FD inverse'!$A$4:$BH$4,1,'FD mesh'!$B$15+1)*Setup!$B$22</f>
        <v>23.5103881086471</v>
      </c>
      <c r="G859" s="0" t="n">
        <f aca="false">SUMPRODUCT('FD inverse'!$A$5:$BH$5,'FD mesh'!$B$84:$BI$84,$E858:$BL858)+'FD inverse'!$A$5*$C859/Setup!$B$17+INDEX('FD inverse'!$A$5:$BH$5,1,'FD mesh'!$B$15+1)*Setup!$B$22</f>
        <v>23.6140471530951</v>
      </c>
      <c r="H859" s="0" t="n">
        <f aca="false">SUMPRODUCT('FD inverse'!$A$6:$BH$6,'FD mesh'!$B$84:$BI$84,$E858:$BL858)+'FD inverse'!$A$6*$C859/Setup!$B$17+INDEX('FD inverse'!$A$6:$BH$6,1,'FD mesh'!$B$15+1)*Setup!$B$22</f>
        <v>23.9341040030596</v>
      </c>
      <c r="I859" s="0" t="n">
        <f aca="false">SUMPRODUCT('FD inverse'!$A$7:$BH$7,'FD mesh'!$B$84:$BI$84,$E858:$BL858)+'FD inverse'!$A$7*$C859/Setup!$B$17+INDEX('FD inverse'!$A$7:$BH$7,1,'FD mesh'!$B$15+1)*Setup!$B$22</f>
        <v>23.9579963482282</v>
      </c>
      <c r="J859" s="0" t="n">
        <f aca="false">SUMPRODUCT('FD inverse'!$A$8:$BH$8,'FD mesh'!$B$84:$BI$84,$E858:$BL858)+'FD inverse'!$A$8*$C859/Setup!$B$17+INDEX('FD inverse'!$A$8:$BH$8,1,'FD mesh'!$B$15+1)*Setup!$B$22</f>
        <v>23.9742127801084</v>
      </c>
      <c r="K859" s="0" t="n">
        <f aca="false">SUMPRODUCT('FD inverse'!$A$9:$BH$9,'FD mesh'!$B$84:$BI$84,$E858:$BL858)+'FD inverse'!$A$9*$C859/Setup!$B$17+INDEX('FD inverse'!$A$9:$BH$9,1,'FD mesh'!$B$15+1)*Setup!$B$22</f>
        <v>23.9838310842033</v>
      </c>
      <c r="L859" s="0" t="n">
        <f aca="false">SUMPRODUCT('FD inverse'!$A$10:$BH$10,'FD mesh'!$B$84:$BI$84,$E858:$BL858)+'FD inverse'!$A$10*$C859/Setup!$B$17+INDEX('FD inverse'!$A$10:$BH$10,1,'FD mesh'!$B$15+1)*Setup!$B$22</f>
        <v>23.9878145520682</v>
      </c>
      <c r="M859" s="0" t="n">
        <f aca="false">SUMPRODUCT('FD inverse'!$A$11:$BH$11,'FD mesh'!$B$84:$BI$84,$E858:$BL858)+'FD inverse'!$A$11*$C859/Setup!$B$17+INDEX('FD inverse'!$A$11:$BH$11,1,'FD mesh'!$B$15+1)*Setup!$B$22</f>
        <v>23.9870074541434</v>
      </c>
      <c r="N859" s="0" t="n">
        <f aca="false">SUMPRODUCT('FD inverse'!$A$12:$BH$12,'FD mesh'!$B$84:$BI$84,$E858:$BL858)+'FD inverse'!$A$12*$C859/Setup!$B$17+INDEX('FD inverse'!$A$12:$BH$12,1,'FD mesh'!$B$15+1)*Setup!$B$22</f>
        <v>23.982131478956</v>
      </c>
      <c r="O859" s="0" t="n">
        <f aca="false">SUMPRODUCT('FD inverse'!$A$13:$BH$13,'FD mesh'!$B$84:$BI$84,$E858:$BL858)+'FD inverse'!$A$13*$C859/Setup!$B$17+INDEX('FD inverse'!$A$13:$BH$13,1,'FD mesh'!$B$15+1)*Setup!$B$22</f>
        <v>23.9737829990276</v>
      </c>
      <c r="P859" s="0" t="n">
        <f aca="false">SUMPRODUCT('FD inverse'!$A$14:$BH$14,'FD mesh'!$B$84:$BI$84,$E858:$BL858)+'FD inverse'!$A$14*$C859/Setup!$B$17+INDEX('FD inverse'!$A$14:$BH$14,1,'FD mesh'!$B$15+1)*Setup!$B$22</f>
        <v>23.9624310441654</v>
      </c>
      <c r="Q859" s="0" t="n">
        <f aca="false">SUMPRODUCT('FD inverse'!$A$15:$BH$15,'FD mesh'!$B$84:$BI$84,$E858:$BL858)+'FD inverse'!$A$15*$C859/Setup!$B$17+INDEX('FD inverse'!$A$15:$BH$15,1,'FD mesh'!$B$15+1)*Setup!$B$22</f>
        <v>23.9484158835739</v>
      </c>
      <c r="R859" s="0" t="n">
        <f aca="false">SUMPRODUCT('FD inverse'!$A$16:$BH$16,'FD mesh'!$B$84:$BI$84,$E858:$BL858)+'FD inverse'!$A$16*$C859/Setup!$B$17+INDEX('FD inverse'!$A$16:$BH$16,1,'FD mesh'!$B$15+1)*Setup!$B$22</f>
        <v>23.9319481392862</v>
      </c>
      <c r="S859" s="0" t="n">
        <f aca="false">SUMPRODUCT('FD inverse'!$A$17:$BH$17,'FD mesh'!$B$84:$BI$84,$E858:$BL858)+'FD inverse'!$A$17*$C859/Setup!$B$17+INDEX('FD inverse'!$A$17:$BH$17,1,'FD mesh'!$B$15+1)*Setup!$B$22</f>
        <v>23.3613924685218</v>
      </c>
      <c r="T859" s="0" t="n">
        <f aca="false">SUMPRODUCT('FD inverse'!$A$18:$BH$18,'FD mesh'!$B$84:$BI$84,$E858:$BL858)+'FD inverse'!$A$18*$C859/Setup!$B$17+INDEX('FD inverse'!$A$18:$BH$18,1,'FD mesh'!$B$15+1)*Setup!$B$22</f>
        <v>22.7898878248946</v>
      </c>
      <c r="U859" s="0" t="n">
        <f aca="false">SUMPRODUCT('FD inverse'!$A$19:$BH$19,'FD mesh'!$B$84:$BI$84,$E858:$BL858)+'FD inverse'!$A$19*$C859/Setup!$B$17+INDEX('FD inverse'!$A$19:$BH$19,1,'FD mesh'!$B$15+1)*Setup!$B$22</f>
        <v>22.2176380523271</v>
      </c>
      <c r="V859" s="0" t="n">
        <f aca="false">SUMPRODUCT('FD inverse'!$A$20:$BH$20,'FD mesh'!$B$84:$BI$84,$E858:$BL858)+'FD inverse'!$A$20*$C859/Setup!$B$17+INDEX('FD inverse'!$A$20:$BH$20,1,'FD mesh'!$B$15+1)*Setup!$B$22</f>
        <v>21.6448186296612</v>
      </c>
      <c r="W859" s="0" t="n">
        <f aca="false">SUMPRODUCT('FD inverse'!$A$21:$BH$21,'FD mesh'!$B$84:$BI$84,$E858:$BL858)+'FD inverse'!$A$21*$C859/Setup!$B$17+INDEX('FD inverse'!$A$21:$BH$21,1,'FD mesh'!$B$15+1)*Setup!$B$22</f>
        <v>21.0715787208964</v>
      </c>
      <c r="X859" s="0" t="n">
        <f aca="false">SUMPRODUCT('FD inverse'!$A$22:$BH$22,'FD mesh'!$B$84:$BI$84,$E858:$BL858)+'FD inverse'!$A$22*$C859/Setup!$B$17+INDEX('FD inverse'!$A$22:$BH$22,1,'FD mesh'!$B$15+1)*Setup!$B$22</f>
        <v>20.4980432524534</v>
      </c>
      <c r="Y859" s="0" t="n">
        <f aca="false">SUMPRODUCT('FD inverse'!$A$23:$BH$23,'FD mesh'!$B$84:$BI$84,$E858:$BL858)+'FD inverse'!$A$23*$C859/Setup!$B$17+INDEX('FD inverse'!$A$23:$BH$23,1,'FD mesh'!$B$15+1)*Setup!$B$22</f>
        <v>19.9243150110779</v>
      </c>
      <c r="Z859" s="0" t="n">
        <f aca="false">SUMPRODUCT('FD inverse'!$A$24:$BH$24,'FD mesh'!$B$84:$BI$84,$E858:$BL858)+'FD inverse'!$A$24*$C859/Setup!$B$17+INDEX('FD inverse'!$A$24:$BH$24,1,'FD mesh'!$B$15+1)*Setup!$B$22</f>
        <v>19.3504767569936</v>
      </c>
      <c r="AA859" s="0" t="n">
        <f aca="false">SUMPRODUCT('FD inverse'!$A$25:$BH$25,'FD mesh'!$B$84:$BI$84,$E858:$BL858)+'FD inverse'!$A$25*$C859/Setup!$B$17+INDEX('FD inverse'!$A$25:$BH$25,1,'FD mesh'!$B$15+1)*Setup!$B$22</f>
        <v>18.7765933478142</v>
      </c>
      <c r="AB859" s="0" t="n">
        <f aca="false">SUMPRODUCT('FD inverse'!$A$26:$BH$26,'FD mesh'!$B$84:$BI$84,$E858:$BL858)+'FD inverse'!$A$26*$C859/Setup!$B$17+INDEX('FD inverse'!$A$26:$BH$26,1,'FD mesh'!$B$15+1)*Setup!$B$22</f>
        <v>18.2027138695488</v>
      </c>
      <c r="AC859" s="0" t="n">
        <f aca="false">SUMPRODUCT('FD inverse'!$A$27:$BH$27,'FD mesh'!$B$84:$BI$84,$E858:$BL858)+'FD inverse'!$A$27*$C859/Setup!$B$17+INDEX('FD inverse'!$A$27:$BH$27,1,'FD mesh'!$B$15+1)*Setup!$B$22</f>
        <v>17.628873771762</v>
      </c>
      <c r="AD859" s="0" t="n">
        <f aca="false">SUMPRODUCT('FD inverse'!$A$28:$BH$28,'FD mesh'!$B$84:$BI$84,$E858:$BL858)+'FD inverse'!$A$28*$C859/Setup!$B$17+INDEX('FD inverse'!$A$28:$BH$28,1,'FD mesh'!$B$15+1)*Setup!$B$22</f>
        <v>17.0550970045975</v>
      </c>
      <c r="AE859" s="0" t="n">
        <f aca="false">SUMPRODUCT('FD inverse'!$A$29:$BH$29,'FD mesh'!$B$84:$BI$84,$E858:$BL858)+'FD inverse'!$A$29*$C859/Setup!$B$17+INDEX('FD inverse'!$A$29:$BH$29,1,'FD mesh'!$B$15+1)*Setup!$B$22</f>
        <v>16.4813981559272</v>
      </c>
      <c r="AF859" s="0" t="n">
        <f aca="false">SUMPRODUCT('FD inverse'!$A$30:$BH$30,'FD mesh'!$B$84:$BI$84,$E858:$BL858)+'FD inverse'!$A$30*$C859/Setup!$B$17+INDEX('FD inverse'!$A$30:$BH$30,1,'FD mesh'!$B$15+1)*Setup!$B$22</f>
        <v>15.9077845873604</v>
      </c>
      <c r="AG859" s="0" t="n">
        <f aca="false">SUMPRODUCT('FD inverse'!$A$31:$BH$31,'FD mesh'!$B$84:$BI$84,$E858:$BL858)+'FD inverse'!$A$31*$C859/Setup!$B$17+INDEX('FD inverse'!$A$31:$BH$31,1,'FD mesh'!$B$15+1)*Setup!$B$22</f>
        <v>15.334258568227</v>
      </c>
      <c r="AH859" s="0" t="n">
        <f aca="false">SUMPRODUCT('FD inverse'!$A$32:$BH$32,'FD mesh'!$B$84:$BI$84,$E858:$BL858)+'FD inverse'!$A$32*$C859/Setup!$B$17+INDEX('FD inverse'!$A$32:$BH$32,1,'FD mesh'!$B$15+1)*Setup!$B$22</f>
        <v>15.3101616933452</v>
      </c>
      <c r="AI859" s="0" t="n">
        <f aca="false">SUMPRODUCT('FD inverse'!$A$33:$BH$33,'FD mesh'!$B$84:$BI$84,$E858:$BL858)+'FD inverse'!$A$33*$C859/Setup!$B$17+INDEX('FD inverse'!$A$33:$BH$33,1,'FD mesh'!$B$15+1)*Setup!$B$22</f>
        <v>15.2862129171176</v>
      </c>
      <c r="AJ859" s="0" t="n">
        <f aca="false">SUMPRODUCT('FD inverse'!$A$34:$BH$34,'FD mesh'!$B$84:$BI$84,$E858:$BL858)+'FD inverse'!$A$34*$C859/Setup!$B$17+INDEX('FD inverse'!$A$34:$BH$34,1,'FD mesh'!$B$15+1)*Setup!$B$22</f>
        <v>15.2624087208892</v>
      </c>
      <c r="AK859" s="0" t="n">
        <f aca="false">SUMPRODUCT('FD inverse'!$A$35:$BH$35,'FD mesh'!$B$84:$BI$84,$E858:$BL858)+'FD inverse'!$A$35*$C859/Setup!$B$17+INDEX('FD inverse'!$A$35:$BH$35,1,'FD mesh'!$B$15+1)*Setup!$B$22</f>
        <v>15.2387436198396</v>
      </c>
      <c r="AL859" s="0" t="n">
        <f aca="false">SUMPRODUCT('FD inverse'!$A$36:$BH$36,'FD mesh'!$B$84:$BI$84,$E858:$BL858)+'FD inverse'!$A$36*$C859/Setup!$B$17+INDEX('FD inverse'!$A$36:$BH$36,1,'FD mesh'!$B$15+1)*Setup!$B$22</f>
        <v>15.2152103872247</v>
      </c>
      <c r="AM859" s="0" t="n">
        <f aca="false">SUMPRODUCT('FD inverse'!$A$37:$BH$37,'FD mesh'!$B$84:$BI$84,$E858:$BL858)+'FD inverse'!$A$37*$C859/Setup!$B$17+INDEX('FD inverse'!$A$37:$BH$37,1,'FD mesh'!$B$15+1)*Setup!$B$22</f>
        <v>15.191800263029</v>
      </c>
      <c r="AN859" s="0" t="n">
        <f aca="false">SUMPRODUCT('FD inverse'!$A$38:$BH$38,'FD mesh'!$B$84:$BI$84,$E858:$BL858)+'FD inverse'!$A$38*$C859/Setup!$B$17+INDEX('FD inverse'!$A$38:$BH$38,1,'FD mesh'!$B$15+1)*Setup!$B$22</f>
        <v>15.1685031478202</v>
      </c>
      <c r="AO859" s="0" t="n">
        <f aca="false">SUMPRODUCT('FD inverse'!$A$39:$BH$39,'FD mesh'!$B$84:$BI$84,$E858:$BL858)+'FD inverse'!$A$39*$C859/Setup!$B$17+INDEX('FD inverse'!$A$39:$BH$39,1,'FD mesh'!$B$15+1)*Setup!$B$22</f>
        <v>15.1453077827693</v>
      </c>
      <c r="AP859" s="0" t="n">
        <f aca="false">SUMPRODUCT('FD inverse'!$A$40:$BH$40,'FD mesh'!$B$84:$BI$84,$E858:$BL858)+'FD inverse'!$A$40*$C859/Setup!$B$17+INDEX('FD inverse'!$A$40:$BH$40,1,'FD mesh'!$B$15+1)*Setup!$B$22</f>
        <v>15.1222019169623</v>
      </c>
      <c r="AQ859" s="0" t="n">
        <f aca="false">SUMPRODUCT('FD inverse'!$A$41:$BH$41,'FD mesh'!$B$84:$BI$84,$E858:$BL858)+'FD inverse'!$A$41*$C859/Setup!$B$17+INDEX('FD inverse'!$A$41:$BH$41,1,'FD mesh'!$B$15+1)*Setup!$B$22</f>
        <v>15.0991724632602</v>
      </c>
      <c r="AR859" s="0" t="n">
        <f aca="false">SUMPRODUCT('FD inverse'!$A$42:$BH$42,'FD mesh'!$B$84:$BI$84,$E858:$BL858)+'FD inverse'!$A$42*$C859/Setup!$B$17+INDEX('FD inverse'!$A$42:$BH$42,1,'FD mesh'!$B$15+1)*Setup!$B$22</f>
        <v>15.0762056440805</v>
      </c>
      <c r="AS859" s="0" t="n">
        <f aca="false">SUMPRODUCT('FD inverse'!$A$43:$BH$43,'FD mesh'!$B$84:$BI$84,$E858:$BL858)+'FD inverse'!$A$43*$C859/Setup!$B$17+INDEX('FD inverse'!$A$43:$BH$43,1,'FD mesh'!$B$15+1)*Setup!$B$22</f>
        <v>0</v>
      </c>
      <c r="AT859" s="0" t="n">
        <f aca="false">SUMPRODUCT('FD inverse'!$A$44:$BH$44,'FD mesh'!$B$84:$BI$84,$E858:$BL858)+'FD inverse'!$A$44*$C859/Setup!$B$17+INDEX('FD inverse'!$A$44:$BH$44,1,'FD mesh'!$B$15+1)*Setup!$B$22</f>
        <v>0</v>
      </c>
      <c r="AU859" s="0" t="n">
        <f aca="false">SUMPRODUCT('FD inverse'!$A$45:$BH$45,'FD mesh'!$B$84:$BI$84,$E858:$BL858)+'FD inverse'!$A$45*$C859/Setup!$B$17+INDEX('FD inverse'!$A$45:$BH$45,1,'FD mesh'!$B$15+1)*Setup!$B$22</f>
        <v>0</v>
      </c>
      <c r="AV859" s="0" t="n">
        <f aca="false">SUMPRODUCT('FD inverse'!$A$46:$BH$46,'FD mesh'!$B$84:$BI$84,$E858:$BL858)+'FD inverse'!$A$46*$C859/Setup!$B$17+INDEX('FD inverse'!$A$46:$BH$46,1,'FD mesh'!$B$15+1)*Setup!$B$22</f>
        <v>0</v>
      </c>
      <c r="AW859" s="0" t="n">
        <f aca="false">SUMPRODUCT('FD inverse'!$A$47:$BH$47,'FD mesh'!$B$84:$BI$84,$E858:$BL858)+'FD inverse'!$A$47*$C859/Setup!$B$17+INDEX('FD inverse'!$A$47:$BH$47,1,'FD mesh'!$B$15+1)*Setup!$B$22</f>
        <v>0</v>
      </c>
      <c r="AX859" s="0" t="n">
        <f aca="false">SUMPRODUCT('FD inverse'!$A$48:$BH$48,'FD mesh'!$B$84:$BI$84,$E858:$BL858)+'FD inverse'!$A$48*$C859/Setup!$B$17+INDEX('FD inverse'!$A$48:$BH$48,1,'FD mesh'!$B$15+1)*Setup!$B$22</f>
        <v>0</v>
      </c>
      <c r="AY859" s="0" t="n">
        <f aca="false">SUMPRODUCT('FD inverse'!$A$49:$BH$49,'FD mesh'!$B$84:$BI$84,$E858:$BL858)+'FD inverse'!$A$49*$C859/Setup!$B$17+INDEX('FD inverse'!$A$49:$BH$49,1,'FD mesh'!$B$15+1)*Setup!$B$22</f>
        <v>0</v>
      </c>
      <c r="AZ859" s="0" t="n">
        <f aca="false">SUMPRODUCT('FD inverse'!$A$50:$BH$50,'FD mesh'!$B$84:$BI$84,$E858:$BL858)+'FD inverse'!$A$50*$C859/Setup!$B$17+INDEX('FD inverse'!$A$50:$BH$50,1,'FD mesh'!$B$15+1)*Setup!$B$22</f>
        <v>0</v>
      </c>
      <c r="BA859" s="0" t="n">
        <f aca="false">SUMPRODUCT('FD inverse'!$A$51:$BH$51,'FD mesh'!$B$84:$BI$84,$E858:$BL858)+'FD inverse'!$A$51*$C859/Setup!$B$17+INDEX('FD inverse'!$A$51:$BH$51,1,'FD mesh'!$B$15+1)*Setup!$B$22</f>
        <v>0</v>
      </c>
      <c r="BB859" s="0" t="n">
        <f aca="false">SUMPRODUCT('FD inverse'!$A$52:$BH$52,'FD mesh'!$B$84:$BI$84,$E858:$BL858)+'FD inverse'!$A$52*$C859/Setup!$B$17+INDEX('FD inverse'!$A$52:$BH$52,1,'FD mesh'!$B$15+1)*Setup!$B$22</f>
        <v>0</v>
      </c>
      <c r="BC859" s="0" t="n">
        <f aca="false">SUMPRODUCT('FD inverse'!$A$53:$BH$53,'FD mesh'!$B$84:$BI$84,$E858:$BL858)+'FD inverse'!$A$53*$C859/Setup!$B$17+INDEX('FD inverse'!$A$53:$BH$53,1,'FD mesh'!$B$15+1)*Setup!$B$22</f>
        <v>0</v>
      </c>
      <c r="BD859" s="0" t="n">
        <f aca="false">SUMPRODUCT('FD inverse'!$A$54:$BH$54,'FD mesh'!$B$84:$BI$84,$E858:$BL858)+'FD inverse'!$A$54*$C859/Setup!$B$17+INDEX('FD inverse'!$A$54:$BH$54,1,'FD mesh'!$B$15+1)*Setup!$B$22</f>
        <v>0</v>
      </c>
      <c r="BE859" s="0" t="n">
        <f aca="false">SUMPRODUCT('FD inverse'!$A$55:$BH$55,'FD mesh'!$B$84:$BI$84,$E858:$BL858)+'FD inverse'!$A$55*$C859/Setup!$B$17+INDEX('FD inverse'!$A$55:$BH$55,1,'FD mesh'!$B$15+1)*Setup!$B$22</f>
        <v>0</v>
      </c>
      <c r="BF859" s="0" t="n">
        <f aca="false">SUMPRODUCT('FD inverse'!$A$56:$BH$56,'FD mesh'!$B$84:$BI$84,$E858:$BL858)+'FD inverse'!$A$56*$C859/Setup!$B$17+INDEX('FD inverse'!$A$56:$BH$56,1,'FD mesh'!$B$15+1)*Setup!$B$22</f>
        <v>0</v>
      </c>
      <c r="BG859" s="0" t="n">
        <f aca="false">SUMPRODUCT('FD inverse'!$A$57:$BH$57,'FD mesh'!$B$84:$BI$84,$E858:$BL858)+'FD inverse'!$A$57*$C859/Setup!$B$17+INDEX('FD inverse'!$A$57:$BH$57,1,'FD mesh'!$B$15+1)*Setup!$B$22</f>
        <v>0</v>
      </c>
      <c r="BH859" s="0" t="n">
        <f aca="false">SUMPRODUCT('FD inverse'!$A$58:$BH$58,'FD mesh'!$B$84:$BI$84,$E858:$BL858)+'FD inverse'!$A$58*$C859/Setup!$B$17+INDEX('FD inverse'!$A$58:$BH$58,1,'FD mesh'!$B$15+1)*Setup!$B$22</f>
        <v>0</v>
      </c>
      <c r="BI859" s="0" t="n">
        <f aca="false">SUMPRODUCT('FD inverse'!$A$59:$BH$59,'FD mesh'!$B$84:$BI$84,$E858:$BL858)+'FD inverse'!$A$59*$C859/Setup!$B$17+INDEX('FD inverse'!$A$59:$BH$59,1,'FD mesh'!$B$15+1)*Setup!$B$22</f>
        <v>0</v>
      </c>
      <c r="BJ859" s="0" t="n">
        <f aca="false">SUMPRODUCT('FD inverse'!$A$60:$BH$60,'FD mesh'!$B$84:$BI$84,$E858:$BL858)+'FD inverse'!$A$60*$C859/Setup!$B$17+INDEX('FD inverse'!$A$60:$BH$60,1,'FD mesh'!$B$15+1)*Setup!$B$22</f>
        <v>0</v>
      </c>
      <c r="BK859" s="0" t="n">
        <f aca="false">SUMPRODUCT('FD inverse'!$A$61:$BH$61,'FD mesh'!$B$84:$BI$84,$E858:$BL858)+'FD inverse'!$A$61*$C859/Setup!$B$17+INDEX('FD inverse'!$A$61:$BH$61,1,'FD mesh'!$B$15+1)*Setup!$B$22</f>
        <v>0</v>
      </c>
      <c r="BL859" s="0" t="n">
        <f aca="false">SUMPRODUCT('FD inverse'!$A$62:$BH$62,'FD mesh'!$B$84:$BI$84,$E858:$BL858)+'FD inverse'!$A$62*$C859/Setup!$B$17+INDEX('FD inverse'!$A$62:$BH$62,1,'FD mesh'!$B$15+1)*Setup!$B$22</f>
        <v>0</v>
      </c>
    </row>
    <row r="860" customFormat="false" ht="15" hidden="false" customHeight="false" outlineLevel="0" collapsed="false">
      <c r="A860" s="0" t="n">
        <v>855</v>
      </c>
      <c r="B860" s="0" t="n">
        <f aca="false">A860*Setup!$B$11/3600</f>
        <v>71.25</v>
      </c>
      <c r="C860" s="0" t="n">
        <f aca="false">Setup!$B$7+Setup!$B$8*COS(2*PI()*(B860-Setup!$B$9)/24)</f>
        <v>22.7142421387874</v>
      </c>
      <c r="D860" s="0" t="n">
        <f aca="false">(C860-E860)/Setup!$B$17</f>
        <v>-4.76864897358412</v>
      </c>
      <c r="E860" s="0" t="n">
        <f aca="false">SUMPRODUCT('FD inverse'!$A$3:$BH$3,'FD mesh'!$B$84:$BI$84,$E859:$BL859)+'FD inverse'!$A$3*$C860/Setup!$B$17+INDEX('FD inverse'!$A$3:$BH$3,1,'FD mesh'!$B$15+1)*Setup!$B$22</f>
        <v>23.3341665053533</v>
      </c>
      <c r="F860" s="0" t="n">
        <f aca="false">SUMPRODUCT('FD inverse'!$A$4:$BH$4,'FD mesh'!$B$84:$BI$84,$E859:$BL859)+'FD inverse'!$A$4*$C860/Setup!$B$17+INDEX('FD inverse'!$A$4:$BH$4,1,'FD mesh'!$B$15+1)*Setup!$B$22</f>
        <v>23.4646564311319</v>
      </c>
      <c r="G860" s="0" t="n">
        <f aca="false">SUMPRODUCT('FD inverse'!$A$5:$BH$5,'FD mesh'!$B$84:$BI$84,$E859:$BL859)+'FD inverse'!$A$5*$C860/Setup!$B$17+INDEX('FD inverse'!$A$5:$BH$5,1,'FD mesh'!$B$15+1)*Setup!$B$22</f>
        <v>23.5752975385445</v>
      </c>
      <c r="H860" s="0" t="n">
        <f aca="false">SUMPRODUCT('FD inverse'!$A$6:$BH$6,'FD mesh'!$B$84:$BI$84,$E859:$BL859)+'FD inverse'!$A$6*$C860/Setup!$B$17+INDEX('FD inverse'!$A$6:$BH$6,1,'FD mesh'!$B$15+1)*Setup!$B$22</f>
        <v>23.9187967321745</v>
      </c>
      <c r="I860" s="0" t="n">
        <f aca="false">SUMPRODUCT('FD inverse'!$A$7:$BH$7,'FD mesh'!$B$84:$BI$84,$E859:$BL859)+'FD inverse'!$A$7*$C860/Setup!$B$17+INDEX('FD inverse'!$A$7:$BH$7,1,'FD mesh'!$B$15+1)*Setup!$B$22</f>
        <v>23.9446794717627</v>
      </c>
      <c r="J860" s="0" t="n">
        <f aca="false">SUMPRODUCT('FD inverse'!$A$8:$BH$8,'FD mesh'!$B$84:$BI$84,$E859:$BL859)+'FD inverse'!$A$8*$C860/Setup!$B$17+INDEX('FD inverse'!$A$8:$BH$8,1,'FD mesh'!$B$15+1)*Setup!$B$22</f>
        <v>23.9627056470644</v>
      </c>
      <c r="K860" s="0" t="n">
        <f aca="false">SUMPRODUCT('FD inverse'!$A$9:$BH$9,'FD mesh'!$B$84:$BI$84,$E859:$BL859)+'FD inverse'!$A$9*$C860/Setup!$B$17+INDEX('FD inverse'!$A$9:$BH$9,1,'FD mesh'!$B$15+1)*Setup!$B$22</f>
        <v>23.9739429533136</v>
      </c>
      <c r="L860" s="0" t="n">
        <f aca="false">SUMPRODUCT('FD inverse'!$A$10:$BH$10,'FD mesh'!$B$84:$BI$84,$E859:$BL859)+'FD inverse'!$A$10*$C860/Setup!$B$17+INDEX('FD inverse'!$A$10:$BH$10,1,'FD mesh'!$B$15+1)*Setup!$B$22</f>
        <v>23.9793465540232</v>
      </c>
      <c r="M860" s="0" t="n">
        <f aca="false">SUMPRODUCT('FD inverse'!$A$11:$BH$11,'FD mesh'!$B$84:$BI$84,$E859:$BL859)+'FD inverse'!$A$11*$C860/Setup!$B$17+INDEX('FD inverse'!$A$11:$BH$11,1,'FD mesh'!$B$15+1)*Setup!$B$22</f>
        <v>23.9797542856797</v>
      </c>
      <c r="N860" s="0" t="n">
        <f aca="false">SUMPRODUCT('FD inverse'!$A$12:$BH$12,'FD mesh'!$B$84:$BI$84,$E859:$BL859)+'FD inverse'!$A$12*$C860/Setup!$B$17+INDEX('FD inverse'!$A$12:$BH$12,1,'FD mesh'!$B$15+1)*Setup!$B$22</f>
        <v>23.9758828619003</v>
      </c>
      <c r="O860" s="0" t="n">
        <f aca="false">SUMPRODUCT('FD inverse'!$A$13:$BH$13,'FD mesh'!$B$84:$BI$84,$E859:$BL859)+'FD inverse'!$A$13*$C860/Setup!$B$17+INDEX('FD inverse'!$A$13:$BH$13,1,'FD mesh'!$B$15+1)*Setup!$B$22</f>
        <v>23.968324938383</v>
      </c>
      <c r="P860" s="0" t="n">
        <f aca="false">SUMPRODUCT('FD inverse'!$A$14:$BH$14,'FD mesh'!$B$84:$BI$84,$E859:$BL859)+'FD inverse'!$A$14*$C860/Setup!$B$17+INDEX('FD inverse'!$A$14:$BH$14,1,'FD mesh'!$B$15+1)*Setup!$B$22</f>
        <v>23.9575469200902</v>
      </c>
      <c r="Q860" s="0" t="n">
        <f aca="false">SUMPRODUCT('FD inverse'!$A$15:$BH$15,'FD mesh'!$B$84:$BI$84,$E859:$BL859)+'FD inverse'!$A$15*$C860/Setup!$B$17+INDEX('FD inverse'!$A$15:$BH$15,1,'FD mesh'!$B$15+1)*Setup!$B$22</f>
        <v>23.9438874126676</v>
      </c>
      <c r="R860" s="0" t="n">
        <f aca="false">SUMPRODUCT('FD inverse'!$A$16:$BH$16,'FD mesh'!$B$84:$BI$84,$E859:$BL859)+'FD inverse'!$A$16*$C860/Setup!$B$17+INDEX('FD inverse'!$A$16:$BH$16,1,'FD mesh'!$B$15+1)*Setup!$B$22</f>
        <v>23.9275562409934</v>
      </c>
      <c r="S860" s="0" t="n">
        <f aca="false">SUMPRODUCT('FD inverse'!$A$17:$BH$17,'FD mesh'!$B$84:$BI$84,$E859:$BL859)+'FD inverse'!$A$17*$C860/Setup!$B$17+INDEX('FD inverse'!$A$17:$BH$17,1,'FD mesh'!$B$15+1)*Setup!$B$22</f>
        <v>23.3578188591179</v>
      </c>
      <c r="T860" s="0" t="n">
        <f aca="false">SUMPRODUCT('FD inverse'!$A$18:$BH$18,'FD mesh'!$B$84:$BI$84,$E859:$BL859)+'FD inverse'!$A$18*$C860/Setup!$B$17+INDEX('FD inverse'!$A$18:$BH$18,1,'FD mesh'!$B$15+1)*Setup!$B$22</f>
        <v>22.7870298150464</v>
      </c>
      <c r="U860" s="0" t="n">
        <f aca="false">SUMPRODUCT('FD inverse'!$A$19:$BH$19,'FD mesh'!$B$84:$BI$84,$E859:$BL859)+'FD inverse'!$A$19*$C860/Setup!$B$17+INDEX('FD inverse'!$A$19:$BH$19,1,'FD mesh'!$B$15+1)*Setup!$B$22</f>
        <v>22.2153996995052</v>
      </c>
      <c r="V860" s="0" t="n">
        <f aca="false">SUMPRODUCT('FD inverse'!$A$20:$BH$20,'FD mesh'!$B$84:$BI$84,$E859:$BL859)+'FD inverse'!$A$20*$C860/Setup!$B$17+INDEX('FD inverse'!$A$20:$BH$20,1,'FD mesh'!$B$15+1)*Setup!$B$22</f>
        <v>21.6431108687051</v>
      </c>
      <c r="W860" s="0" t="n">
        <f aca="false">SUMPRODUCT('FD inverse'!$A$21:$BH$21,'FD mesh'!$B$84:$BI$84,$E859:$BL859)+'FD inverse'!$A$21*$C860/Setup!$B$17+INDEX('FD inverse'!$A$21:$BH$21,1,'FD mesh'!$B$15+1)*Setup!$B$22</f>
        <v>21.0703194682521</v>
      </c>
      <c r="X860" s="0" t="n">
        <f aca="false">SUMPRODUCT('FD inverse'!$A$22:$BH$22,'FD mesh'!$B$84:$BI$84,$E859:$BL859)+'FD inverse'!$A$22*$C860/Setup!$B$17+INDEX('FD inverse'!$A$22:$BH$22,1,'FD mesh'!$B$15+1)*Setup!$B$22</f>
        <v>20.4971574877353</v>
      </c>
      <c r="Y860" s="0" t="n">
        <f aca="false">SUMPRODUCT('FD inverse'!$A$23:$BH$23,'FD mesh'!$B$84:$BI$84,$E859:$BL859)+'FD inverse'!$A$23*$C860/Setup!$B$17+INDEX('FD inverse'!$A$23:$BH$23,1,'FD mesh'!$B$15+1)*Setup!$B$22</f>
        <v>19.9237348393157</v>
      </c>
      <c r="Z860" s="0" t="n">
        <f aca="false">SUMPRODUCT('FD inverse'!$A$24:$BH$24,'FD mesh'!$B$84:$BI$84,$E859:$BL859)+'FD inverse'!$A$24*$C860/Setup!$B$17+INDEX('FD inverse'!$A$24:$BH$24,1,'FD mesh'!$B$15+1)*Setup!$B$22</f>
        <v>19.3501414546347</v>
      </c>
      <c r="AA860" s="0" t="n">
        <f aca="false">SUMPRODUCT('FD inverse'!$A$25:$BH$25,'FD mesh'!$B$84:$BI$84,$E859:$BL859)+'FD inverse'!$A$25*$C860/Setup!$B$17+INDEX('FD inverse'!$A$25:$BH$25,1,'FD mesh'!$B$15+1)*Setup!$B$22</f>
        <v>18.7764493952595</v>
      </c>
      <c r="AB860" s="0" t="n">
        <f aca="false">SUMPRODUCT('FD inverse'!$A$26:$BH$26,'FD mesh'!$B$84:$BI$84,$E859:$BL859)+'FD inverse'!$A$26*$C860/Setup!$B$17+INDEX('FD inverse'!$A$26:$BH$26,1,'FD mesh'!$B$15+1)*Setup!$B$22</f>
        <v>18.2027149727039</v>
      </c>
      <c r="AC860" s="0" t="n">
        <f aca="false">SUMPRODUCT('FD inverse'!$A$27:$BH$27,'FD mesh'!$B$84:$BI$84,$E859:$BL859)+'FD inverse'!$A$27*$C860/Setup!$B$17+INDEX('FD inverse'!$A$27:$BH$27,1,'FD mesh'!$B$15+1)*Setup!$B$22</f>
        <v>17.6289808747911</v>
      </c>
      <c r="AD860" s="0" t="n">
        <f aca="false">SUMPRODUCT('FD inverse'!$A$28:$BH$28,'FD mesh'!$B$84:$BI$84,$E859:$BL859)+'FD inverse'!$A$28*$C860/Setup!$B$17+INDEX('FD inverse'!$A$28:$BH$28,1,'FD mesh'!$B$15+1)*Setup!$B$22</f>
        <v>17.0552782957697</v>
      </c>
      <c r="AE860" s="0" t="n">
        <f aca="false">SUMPRODUCT('FD inverse'!$A$29:$BH$29,'FD mesh'!$B$84:$BI$84,$E859:$BL859)+'FD inverse'!$A$29*$C860/Setup!$B$17+INDEX('FD inverse'!$A$29:$BH$29,1,'FD mesh'!$B$15+1)*Setup!$B$22</f>
        <v>16.4816290681504</v>
      </c>
      <c r="AF860" s="0" t="n">
        <f aca="false">SUMPRODUCT('FD inverse'!$A$30:$BH$30,'FD mesh'!$B$84:$BI$84,$E859:$BL859)+'FD inverse'!$A$30*$C860/Setup!$B$17+INDEX('FD inverse'!$A$30:$BH$30,1,'FD mesh'!$B$15+1)*Setup!$B$22</f>
        <v>15.9080477946996</v>
      </c>
      <c r="AG860" s="0" t="n">
        <f aca="false">SUMPRODUCT('FD inverse'!$A$31:$BH$31,'FD mesh'!$B$84:$BI$84,$E859:$BL859)+'FD inverse'!$A$31*$C860/Setup!$B$17+INDEX('FD inverse'!$A$31:$BH$31,1,'FD mesh'!$B$15+1)*Setup!$B$22</f>
        <v>15.3345439794086</v>
      </c>
      <c r="AH860" s="0" t="n">
        <f aca="false">SUMPRODUCT('FD inverse'!$A$32:$BH$32,'FD mesh'!$B$84:$BI$84,$E859:$BL859)+'FD inverse'!$A$32*$C860/Setup!$B$17+INDEX('FD inverse'!$A$32:$BH$32,1,'FD mesh'!$B$15+1)*Setup!$B$22</f>
        <v>15.3104455154947</v>
      </c>
      <c r="AI860" s="0" t="n">
        <f aca="false">SUMPRODUCT('FD inverse'!$A$33:$BH$33,'FD mesh'!$B$84:$BI$84,$E859:$BL859)+'FD inverse'!$A$33*$C860/Setup!$B$17+INDEX('FD inverse'!$A$33:$BH$33,1,'FD mesh'!$B$15+1)*Setup!$B$22</f>
        <v>15.2864907288902</v>
      </c>
      <c r="AJ860" s="0" t="n">
        <f aca="false">SUMPRODUCT('FD inverse'!$A$34:$BH$34,'FD mesh'!$B$84:$BI$84,$E859:$BL859)+'FD inverse'!$A$34*$C860/Setup!$B$17+INDEX('FD inverse'!$A$34:$BH$34,1,'FD mesh'!$B$15+1)*Setup!$B$22</f>
        <v>15.262676577004</v>
      </c>
      <c r="AK860" s="0" t="n">
        <f aca="false">SUMPRODUCT('FD inverse'!$A$35:$BH$35,'FD mesh'!$B$84:$BI$84,$E859:$BL859)+'FD inverse'!$A$35*$C860/Setup!$B$17+INDEX('FD inverse'!$A$35:$BH$35,1,'FD mesh'!$B$15+1)*Setup!$B$22</f>
        <v>15.2389980200526</v>
      </c>
      <c r="AL860" s="0" t="n">
        <f aca="false">SUMPRODUCT('FD inverse'!$A$36:$BH$36,'FD mesh'!$B$84:$BI$84,$E859:$BL859)+'FD inverse'!$A$36*$C860/Setup!$B$17+INDEX('FD inverse'!$A$36:$BH$36,1,'FD mesh'!$B$15+1)*Setup!$B$22</f>
        <v>15.2154482463486</v>
      </c>
      <c r="AM860" s="0" t="n">
        <f aca="false">SUMPRODUCT('FD inverse'!$A$37:$BH$37,'FD mesh'!$B$84:$BI$84,$E859:$BL859)+'FD inverse'!$A$37*$C860/Setup!$B$17+INDEX('FD inverse'!$A$37:$BH$37,1,'FD mesh'!$B$15+1)*Setup!$B$22</f>
        <v>15.1920188824119</v>
      </c>
      <c r="AN860" s="0" t="n">
        <f aca="false">SUMPRODUCT('FD inverse'!$A$38:$BH$38,'FD mesh'!$B$84:$BI$84,$E859:$BL859)+'FD inverse'!$A$38*$C860/Setup!$B$17+INDEX('FD inverse'!$A$38:$BH$38,1,'FD mesh'!$B$15+1)*Setup!$B$22</f>
        <v>15.1687001886423</v>
      </c>
      <c r="AO860" s="0" t="n">
        <f aca="false">SUMPRODUCT('FD inverse'!$A$39:$BH$39,'FD mesh'!$B$84:$BI$84,$E859:$BL859)+'FD inverse'!$A$39*$C860/Setup!$B$17+INDEX('FD inverse'!$A$39:$BH$39,1,'FD mesh'!$B$15+1)*Setup!$B$22</f>
        <v>15.1454812414754</v>
      </c>
      <c r="AP860" s="0" t="n">
        <f aca="false">SUMPRODUCT('FD inverse'!$A$40:$BH$40,'FD mesh'!$B$84:$BI$84,$E859:$BL859)+'FD inverse'!$A$40*$C860/Setup!$B$17+INDEX('FD inverse'!$A$40:$BH$40,1,'FD mesh'!$B$15+1)*Setup!$B$22</f>
        <v>15.1223501031008</v>
      </c>
      <c r="AQ860" s="0" t="n">
        <f aca="false">SUMPRODUCT('FD inverse'!$A$41:$BH$41,'FD mesh'!$B$84:$BI$84,$E859:$BL859)+'FD inverse'!$A$41*$C860/Setup!$B$17+INDEX('FD inverse'!$A$41:$BH$41,1,'FD mesh'!$B$15+1)*Setup!$B$22</f>
        <v>15.0992939799627</v>
      </c>
      <c r="AR860" s="0" t="n">
        <f aca="false">SUMPRODUCT('FD inverse'!$A$42:$BH$42,'FD mesh'!$B$84:$BI$84,$E859:$BL859)+'FD inverse'!$A$42*$C860/Setup!$B$17+INDEX('FD inverse'!$A$42:$BH$42,1,'FD mesh'!$B$15+1)*Setup!$B$22</f>
        <v>15.0762993713785</v>
      </c>
      <c r="AS860" s="0" t="n">
        <f aca="false">SUMPRODUCT('FD inverse'!$A$43:$BH$43,'FD mesh'!$B$84:$BI$84,$E859:$BL859)+'FD inverse'!$A$43*$C860/Setup!$B$17+INDEX('FD inverse'!$A$43:$BH$43,1,'FD mesh'!$B$15+1)*Setup!$B$22</f>
        <v>0</v>
      </c>
      <c r="AT860" s="0" t="n">
        <f aca="false">SUMPRODUCT('FD inverse'!$A$44:$BH$44,'FD mesh'!$B$84:$BI$84,$E859:$BL859)+'FD inverse'!$A$44*$C860/Setup!$B$17+INDEX('FD inverse'!$A$44:$BH$44,1,'FD mesh'!$B$15+1)*Setup!$B$22</f>
        <v>0</v>
      </c>
      <c r="AU860" s="0" t="n">
        <f aca="false">SUMPRODUCT('FD inverse'!$A$45:$BH$45,'FD mesh'!$B$84:$BI$84,$E859:$BL859)+'FD inverse'!$A$45*$C860/Setup!$B$17+INDEX('FD inverse'!$A$45:$BH$45,1,'FD mesh'!$B$15+1)*Setup!$B$22</f>
        <v>0</v>
      </c>
      <c r="AV860" s="0" t="n">
        <f aca="false">SUMPRODUCT('FD inverse'!$A$46:$BH$46,'FD mesh'!$B$84:$BI$84,$E859:$BL859)+'FD inverse'!$A$46*$C860/Setup!$B$17+INDEX('FD inverse'!$A$46:$BH$46,1,'FD mesh'!$B$15+1)*Setup!$B$22</f>
        <v>0</v>
      </c>
      <c r="AW860" s="0" t="n">
        <f aca="false">SUMPRODUCT('FD inverse'!$A$47:$BH$47,'FD mesh'!$B$84:$BI$84,$E859:$BL859)+'FD inverse'!$A$47*$C860/Setup!$B$17+INDEX('FD inverse'!$A$47:$BH$47,1,'FD mesh'!$B$15+1)*Setup!$B$22</f>
        <v>0</v>
      </c>
      <c r="AX860" s="0" t="n">
        <f aca="false">SUMPRODUCT('FD inverse'!$A$48:$BH$48,'FD mesh'!$B$84:$BI$84,$E859:$BL859)+'FD inverse'!$A$48*$C860/Setup!$B$17+INDEX('FD inverse'!$A$48:$BH$48,1,'FD mesh'!$B$15+1)*Setup!$B$22</f>
        <v>0</v>
      </c>
      <c r="AY860" s="0" t="n">
        <f aca="false">SUMPRODUCT('FD inverse'!$A$49:$BH$49,'FD mesh'!$B$84:$BI$84,$E859:$BL859)+'FD inverse'!$A$49*$C860/Setup!$B$17+INDEX('FD inverse'!$A$49:$BH$49,1,'FD mesh'!$B$15+1)*Setup!$B$22</f>
        <v>0</v>
      </c>
      <c r="AZ860" s="0" t="n">
        <f aca="false">SUMPRODUCT('FD inverse'!$A$50:$BH$50,'FD mesh'!$B$84:$BI$84,$E859:$BL859)+'FD inverse'!$A$50*$C860/Setup!$B$17+INDEX('FD inverse'!$A$50:$BH$50,1,'FD mesh'!$B$15+1)*Setup!$B$22</f>
        <v>0</v>
      </c>
      <c r="BA860" s="0" t="n">
        <f aca="false">SUMPRODUCT('FD inverse'!$A$51:$BH$51,'FD mesh'!$B$84:$BI$84,$E859:$BL859)+'FD inverse'!$A$51*$C860/Setup!$B$17+INDEX('FD inverse'!$A$51:$BH$51,1,'FD mesh'!$B$15+1)*Setup!$B$22</f>
        <v>0</v>
      </c>
      <c r="BB860" s="0" t="n">
        <f aca="false">SUMPRODUCT('FD inverse'!$A$52:$BH$52,'FD mesh'!$B$84:$BI$84,$E859:$BL859)+'FD inverse'!$A$52*$C860/Setup!$B$17+INDEX('FD inverse'!$A$52:$BH$52,1,'FD mesh'!$B$15+1)*Setup!$B$22</f>
        <v>0</v>
      </c>
      <c r="BC860" s="0" t="n">
        <f aca="false">SUMPRODUCT('FD inverse'!$A$53:$BH$53,'FD mesh'!$B$84:$BI$84,$E859:$BL859)+'FD inverse'!$A$53*$C860/Setup!$B$17+INDEX('FD inverse'!$A$53:$BH$53,1,'FD mesh'!$B$15+1)*Setup!$B$22</f>
        <v>0</v>
      </c>
      <c r="BD860" s="0" t="n">
        <f aca="false">SUMPRODUCT('FD inverse'!$A$54:$BH$54,'FD mesh'!$B$84:$BI$84,$E859:$BL859)+'FD inverse'!$A$54*$C860/Setup!$B$17+INDEX('FD inverse'!$A$54:$BH$54,1,'FD mesh'!$B$15+1)*Setup!$B$22</f>
        <v>0</v>
      </c>
      <c r="BE860" s="0" t="n">
        <f aca="false">SUMPRODUCT('FD inverse'!$A$55:$BH$55,'FD mesh'!$B$84:$BI$84,$E859:$BL859)+'FD inverse'!$A$55*$C860/Setup!$B$17+INDEX('FD inverse'!$A$55:$BH$55,1,'FD mesh'!$B$15+1)*Setup!$B$22</f>
        <v>0</v>
      </c>
      <c r="BF860" s="0" t="n">
        <f aca="false">SUMPRODUCT('FD inverse'!$A$56:$BH$56,'FD mesh'!$B$84:$BI$84,$E859:$BL859)+'FD inverse'!$A$56*$C860/Setup!$B$17+INDEX('FD inverse'!$A$56:$BH$56,1,'FD mesh'!$B$15+1)*Setup!$B$22</f>
        <v>0</v>
      </c>
      <c r="BG860" s="0" t="n">
        <f aca="false">SUMPRODUCT('FD inverse'!$A$57:$BH$57,'FD mesh'!$B$84:$BI$84,$E859:$BL859)+'FD inverse'!$A$57*$C860/Setup!$B$17+INDEX('FD inverse'!$A$57:$BH$57,1,'FD mesh'!$B$15+1)*Setup!$B$22</f>
        <v>0</v>
      </c>
      <c r="BH860" s="0" t="n">
        <f aca="false">SUMPRODUCT('FD inverse'!$A$58:$BH$58,'FD mesh'!$B$84:$BI$84,$E859:$BL859)+'FD inverse'!$A$58*$C860/Setup!$B$17+INDEX('FD inverse'!$A$58:$BH$58,1,'FD mesh'!$B$15+1)*Setup!$B$22</f>
        <v>0</v>
      </c>
      <c r="BI860" s="0" t="n">
        <f aca="false">SUMPRODUCT('FD inverse'!$A$59:$BH$59,'FD mesh'!$B$84:$BI$84,$E859:$BL859)+'FD inverse'!$A$59*$C860/Setup!$B$17+INDEX('FD inverse'!$A$59:$BH$59,1,'FD mesh'!$B$15+1)*Setup!$B$22</f>
        <v>0</v>
      </c>
      <c r="BJ860" s="0" t="n">
        <f aca="false">SUMPRODUCT('FD inverse'!$A$60:$BH$60,'FD mesh'!$B$84:$BI$84,$E859:$BL859)+'FD inverse'!$A$60*$C860/Setup!$B$17+INDEX('FD inverse'!$A$60:$BH$60,1,'FD mesh'!$B$15+1)*Setup!$B$22</f>
        <v>0</v>
      </c>
      <c r="BK860" s="0" t="n">
        <f aca="false">SUMPRODUCT('FD inverse'!$A$61:$BH$61,'FD mesh'!$B$84:$BI$84,$E859:$BL859)+'FD inverse'!$A$61*$C860/Setup!$B$17+INDEX('FD inverse'!$A$61:$BH$61,1,'FD mesh'!$B$15+1)*Setup!$B$22</f>
        <v>0</v>
      </c>
      <c r="BL860" s="0" t="n">
        <f aca="false">SUMPRODUCT('FD inverse'!$A$62:$BH$62,'FD mesh'!$B$84:$BI$84,$E859:$BL859)+'FD inverse'!$A$62*$C860/Setup!$B$17+INDEX('FD inverse'!$A$62:$BH$62,1,'FD mesh'!$B$15+1)*Setup!$B$22</f>
        <v>0</v>
      </c>
    </row>
    <row r="861" customFormat="false" ht="15" hidden="false" customHeight="false" outlineLevel="0" collapsed="false">
      <c r="A861" s="0" t="n">
        <v>856</v>
      </c>
      <c r="B861" s="0" t="n">
        <f aca="false">A861*Setup!$B$11/3600</f>
        <v>71.3333333333333</v>
      </c>
      <c r="C861" s="0" t="n">
        <f aca="false">Setup!$B$7+Setup!$B$8*COS(2*PI()*(B861-Setup!$B$9)/24)</f>
        <v>22.6319194266973</v>
      </c>
      <c r="D861" s="0" t="n">
        <f aca="false">(C861-E861)/Setup!$B$17</f>
        <v>-4.99794692459455</v>
      </c>
      <c r="E861" s="0" t="n">
        <f aca="false">SUMPRODUCT('FD inverse'!$A$3:$BH$3,'FD mesh'!$B$84:$BI$84,$E860:$BL860)+'FD inverse'!$A$3*$C861/Setup!$B$17+INDEX('FD inverse'!$A$3:$BH$3,1,'FD mesh'!$B$15+1)*Setup!$B$22</f>
        <v>23.2816525268946</v>
      </c>
      <c r="F861" s="0" t="n">
        <f aca="false">SUMPRODUCT('FD inverse'!$A$4:$BH$4,'FD mesh'!$B$84:$BI$84,$E860:$BL860)+'FD inverse'!$A$4*$C861/Setup!$B$17+INDEX('FD inverse'!$A$4:$BH$4,1,'FD mesh'!$B$15+1)*Setup!$B$22</f>
        <v>23.4190046845831</v>
      </c>
      <c r="G861" s="0" t="n">
        <f aca="false">SUMPRODUCT('FD inverse'!$A$5:$BH$5,'FD mesh'!$B$84:$BI$84,$E860:$BL860)+'FD inverse'!$A$5*$C861/Setup!$B$17+INDEX('FD inverse'!$A$5:$BH$5,1,'FD mesh'!$B$15+1)*Setup!$B$22</f>
        <v>23.5365427161654</v>
      </c>
      <c r="H861" s="0" t="n">
        <f aca="false">SUMPRODUCT('FD inverse'!$A$6:$BH$6,'FD mesh'!$B$84:$BI$84,$E860:$BL860)+'FD inverse'!$A$6*$C861/Setup!$B$17+INDEX('FD inverse'!$A$6:$BH$6,1,'FD mesh'!$B$15+1)*Setup!$B$22</f>
        <v>23.9032117776303</v>
      </c>
      <c r="I861" s="0" t="n">
        <f aca="false">SUMPRODUCT('FD inverse'!$A$7:$BH$7,'FD mesh'!$B$84:$BI$84,$E860:$BL860)+'FD inverse'!$A$7*$C861/Setup!$B$17+INDEX('FD inverse'!$A$7:$BH$7,1,'FD mesh'!$B$15+1)*Setup!$B$22</f>
        <v>23.9310630354165</v>
      </c>
      <c r="J861" s="0" t="n">
        <f aca="false">SUMPRODUCT('FD inverse'!$A$8:$BH$8,'FD mesh'!$B$84:$BI$84,$E860:$BL860)+'FD inverse'!$A$8*$C861/Setup!$B$17+INDEX('FD inverse'!$A$8:$BH$8,1,'FD mesh'!$B$15+1)*Setup!$B$22</f>
        <v>23.9508809974232</v>
      </c>
      <c r="K861" s="0" t="n">
        <f aca="false">SUMPRODUCT('FD inverse'!$A$9:$BH$9,'FD mesh'!$B$84:$BI$84,$E860:$BL860)+'FD inverse'!$A$9*$C861/Setup!$B$17+INDEX('FD inverse'!$A$9:$BH$9,1,'FD mesh'!$B$15+1)*Setup!$B$22</f>
        <v>23.9637227649513</v>
      </c>
      <c r="L861" s="0" t="n">
        <f aca="false">SUMPRODUCT('FD inverse'!$A$10:$BH$10,'FD mesh'!$B$84:$BI$84,$E860:$BL860)+'FD inverse'!$A$10*$C861/Setup!$B$17+INDEX('FD inverse'!$A$10:$BH$10,1,'FD mesh'!$B$15+1)*Setup!$B$22</f>
        <v>23.9705349228262</v>
      </c>
      <c r="M861" s="0" t="n">
        <f aca="false">SUMPRODUCT('FD inverse'!$A$11:$BH$11,'FD mesh'!$B$84:$BI$84,$E860:$BL860)+'FD inverse'!$A$11*$C861/Setup!$B$17+INDEX('FD inverse'!$A$11:$BH$11,1,'FD mesh'!$B$15+1)*Setup!$B$22</f>
        <v>23.972148478225</v>
      </c>
      <c r="N861" s="0" t="n">
        <f aca="false">SUMPRODUCT('FD inverse'!$A$12:$BH$12,'FD mesh'!$B$84:$BI$84,$E860:$BL860)+'FD inverse'!$A$12*$C861/Setup!$B$17+INDEX('FD inverse'!$A$12:$BH$12,1,'FD mesh'!$B$15+1)*Setup!$B$22</f>
        <v>23.9692748315857</v>
      </c>
      <c r="O861" s="0" t="n">
        <f aca="false">SUMPRODUCT('FD inverse'!$A$13:$BH$13,'FD mesh'!$B$84:$BI$84,$E860:$BL860)+'FD inverse'!$A$13*$C861/Setup!$B$17+INDEX('FD inverse'!$A$13:$BH$13,1,'FD mesh'!$B$15+1)*Setup!$B$22</f>
        <v>23.9625026419878</v>
      </c>
      <c r="P861" s="0" t="n">
        <f aca="false">SUMPRODUCT('FD inverse'!$A$14:$BH$14,'FD mesh'!$B$84:$BI$84,$E860:$BL860)+'FD inverse'!$A$14*$C861/Setup!$B$17+INDEX('FD inverse'!$A$14:$BH$14,1,'FD mesh'!$B$15+1)*Setup!$B$22</f>
        <v>23.9522954692659</v>
      </c>
      <c r="Q861" s="0" t="n">
        <f aca="false">SUMPRODUCT('FD inverse'!$A$15:$BH$15,'FD mesh'!$B$84:$BI$84,$E860:$BL860)+'FD inverse'!$A$15*$C861/Setup!$B$17+INDEX('FD inverse'!$A$15:$BH$15,1,'FD mesh'!$B$15+1)*Setup!$B$22</f>
        <v>23.9389900954678</v>
      </c>
      <c r="R861" s="0" t="n">
        <f aca="false">SUMPRODUCT('FD inverse'!$A$16:$BH$16,'FD mesh'!$B$84:$BI$84,$E860:$BL860)+'FD inverse'!$A$16*$C861/Setup!$B$17+INDEX('FD inverse'!$A$16:$BH$16,1,'FD mesh'!$B$15+1)*Setup!$B$22</f>
        <v>23.9227954489854</v>
      </c>
      <c r="S861" s="0" t="n">
        <f aca="false">SUMPRODUCT('FD inverse'!$A$17:$BH$17,'FD mesh'!$B$84:$BI$84,$E860:$BL860)+'FD inverse'!$A$17*$C861/Setup!$B$17+INDEX('FD inverse'!$A$17:$BH$17,1,'FD mesh'!$B$15+1)*Setup!$B$22</f>
        <v>23.3538983268929</v>
      </c>
      <c r="T861" s="0" t="n">
        <f aca="false">SUMPRODUCT('FD inverse'!$A$18:$BH$18,'FD mesh'!$B$84:$BI$84,$E860:$BL860)+'FD inverse'!$A$18*$C861/Setup!$B$17+INDEX('FD inverse'!$A$18:$BH$18,1,'FD mesh'!$B$15+1)*Setup!$B$22</f>
        <v>22.7838474481743</v>
      </c>
      <c r="U861" s="0" t="n">
        <f aca="false">SUMPRODUCT('FD inverse'!$A$19:$BH$19,'FD mesh'!$B$84:$BI$84,$E860:$BL860)+'FD inverse'!$A$19*$C861/Setup!$B$17+INDEX('FD inverse'!$A$19:$BH$19,1,'FD mesh'!$B$15+1)*Setup!$B$22</f>
        <v>22.2128600443475</v>
      </c>
      <c r="V861" s="0" t="n">
        <f aca="false">SUMPRODUCT('FD inverse'!$A$20:$BH$20,'FD mesh'!$B$84:$BI$84,$E860:$BL860)+'FD inverse'!$A$20*$C861/Setup!$B$17+INDEX('FD inverse'!$A$20:$BH$20,1,'FD mesh'!$B$15+1)*Setup!$B$22</f>
        <v>21.6411252562887</v>
      </c>
      <c r="W861" s="0" t="n">
        <f aca="false">SUMPRODUCT('FD inverse'!$A$21:$BH$21,'FD mesh'!$B$84:$BI$84,$E860:$BL860)+'FD inverse'!$A$21*$C861/Setup!$B$17+INDEX('FD inverse'!$A$21:$BH$21,1,'FD mesh'!$B$15+1)*Setup!$B$22</f>
        <v>21.0688061308616</v>
      </c>
      <c r="X861" s="0" t="n">
        <f aca="false">SUMPRODUCT('FD inverse'!$A$22:$BH$22,'FD mesh'!$B$84:$BI$84,$E860:$BL860)+'FD inverse'!$A$22*$C861/Setup!$B$17+INDEX('FD inverse'!$A$22:$BH$22,1,'FD mesh'!$B$15+1)*Setup!$B$22</f>
        <v>20.4960416518595</v>
      </c>
      <c r="Y861" s="0" t="n">
        <f aca="false">SUMPRODUCT('FD inverse'!$A$23:$BH$23,'FD mesh'!$B$84:$BI$84,$E860:$BL860)+'FD inverse'!$A$23*$C861/Setup!$B$17+INDEX('FD inverse'!$A$23:$BH$23,1,'FD mesh'!$B$15+1)*Setup!$B$22</f>
        <v>19.9229487982997</v>
      </c>
      <c r="Z861" s="0" t="n">
        <f aca="false">SUMPRODUCT('FD inverse'!$A$24:$BH$24,'FD mesh'!$B$84:$BI$84,$E860:$BL860)+'FD inverse'!$A$24*$C861/Setup!$B$17+INDEX('FD inverse'!$A$24:$BH$24,1,'FD mesh'!$B$15+1)*Setup!$B$22</f>
        <v>19.3496246240981</v>
      </c>
      <c r="AA861" s="0" t="n">
        <f aca="false">SUMPRODUCT('FD inverse'!$A$25:$BH$25,'FD mesh'!$B$84:$BI$84,$E860:$BL860)+'FD inverse'!$A$25*$C861/Setup!$B$17+INDEX('FD inverse'!$A$25:$BH$25,1,'FD mesh'!$B$15+1)*Setup!$B$22</f>
        <v>18.7761483540528</v>
      </c>
      <c r="AB861" s="0" t="n">
        <f aca="false">SUMPRODUCT('FD inverse'!$A$26:$BH$26,'FD mesh'!$B$84:$BI$84,$E860:$BL860)+'FD inverse'!$A$26*$C861/Setup!$B$17+INDEX('FD inverse'!$A$26:$BH$26,1,'FD mesh'!$B$15+1)*Setup!$B$22</f>
        <v>18.2025834918809</v>
      </c>
      <c r="AC861" s="0" t="n">
        <f aca="false">SUMPRODUCT('FD inverse'!$A$27:$BH$27,'FD mesh'!$B$84:$BI$84,$E860:$BL860)+'FD inverse'!$A$27*$C861/Setup!$B$17+INDEX('FD inverse'!$A$27:$BH$27,1,'FD mesh'!$B$15+1)*Setup!$B$22</f>
        <v>17.6289799367812</v>
      </c>
      <c r="AD861" s="0" t="n">
        <f aca="false">SUMPRODUCT('FD inverse'!$A$28:$BH$28,'FD mesh'!$B$84:$BI$84,$E860:$BL860)+'FD inverse'!$A$28*$C861/Setup!$B$17+INDEX('FD inverse'!$A$28:$BH$28,1,'FD mesh'!$B$15+1)*Setup!$B$22</f>
        <v>17.0553761056386</v>
      </c>
      <c r="AE861" s="0" t="n">
        <f aca="false">SUMPRODUCT('FD inverse'!$A$29:$BH$29,'FD mesh'!$B$84:$BI$84,$E860:$BL860)+'FD inverse'!$A$29*$C861/Setup!$B$17+INDEX('FD inverse'!$A$29:$BH$29,1,'FD mesh'!$B$15+1)*Setup!$B$22</f>
        <v>16.4818010585432</v>
      </c>
      <c r="AF861" s="0" t="n">
        <f aca="false">SUMPRODUCT('FD inverse'!$A$30:$BH$30,'FD mesh'!$B$84:$BI$84,$E860:$BL860)+'FD inverse'!$A$30*$C861/Setup!$B$17+INDEX('FD inverse'!$A$30:$BH$30,1,'FD mesh'!$B$15+1)*Setup!$B$22</f>
        <v>15.9082766257633</v>
      </c>
      <c r="AG861" s="0" t="n">
        <f aca="false">SUMPRODUCT('FD inverse'!$A$31:$BH$31,'FD mesh'!$B$84:$BI$84,$E860:$BL860)+'FD inverse'!$A$31*$C861/Setup!$B$17+INDEX('FD inverse'!$A$31:$BH$31,1,'FD mesh'!$B$15+1)*Setup!$B$22</f>
        <v>15.3348195346965</v>
      </c>
      <c r="AH861" s="0" t="n">
        <f aca="false">SUMPRODUCT('FD inverse'!$A$32:$BH$32,'FD mesh'!$B$84:$BI$84,$E860:$BL860)+'FD inverse'!$A$32*$C861/Setup!$B$17+INDEX('FD inverse'!$A$32:$BH$32,1,'FD mesh'!$B$15+1)*Setup!$B$22</f>
        <v>15.3107204843854</v>
      </c>
      <c r="AI861" s="0" t="n">
        <f aca="false">SUMPRODUCT('FD inverse'!$A$33:$BH$33,'FD mesh'!$B$84:$BI$84,$E860:$BL860)+'FD inverse'!$A$33*$C861/Setup!$B$17+INDEX('FD inverse'!$A$33:$BH$33,1,'FD mesh'!$B$15+1)*Setup!$B$22</f>
        <v>15.2867606296602</v>
      </c>
      <c r="AJ861" s="0" t="n">
        <f aca="false">SUMPRODUCT('FD inverse'!$A$34:$BH$34,'FD mesh'!$B$84:$BI$84,$E860:$BL860)+'FD inverse'!$A$34*$C861/Setup!$B$17+INDEX('FD inverse'!$A$34:$BH$34,1,'FD mesh'!$B$15+1)*Setup!$B$22</f>
        <v>15.2629374049215</v>
      </c>
      <c r="AK861" s="0" t="n">
        <f aca="false">SUMPRODUCT('FD inverse'!$A$35:$BH$35,'FD mesh'!$B$84:$BI$84,$E860:$BL860)+'FD inverse'!$A$35*$C861/Setup!$B$17+INDEX('FD inverse'!$A$35:$BH$35,1,'FD mesh'!$B$15+1)*Setup!$B$22</f>
        <v>15.2392462172823</v>
      </c>
      <c r="AL861" s="0" t="n">
        <f aca="false">SUMPRODUCT('FD inverse'!$A$36:$BH$36,'FD mesh'!$B$84:$BI$84,$E860:$BL860)+'FD inverse'!$A$36*$C861/Setup!$B$17+INDEX('FD inverse'!$A$36:$BH$36,1,'FD mesh'!$B$15+1)*Setup!$B$22</f>
        <v>15.2156806727976</v>
      </c>
      <c r="AM861" s="0" t="n">
        <f aca="false">SUMPRODUCT('FD inverse'!$A$37:$BH$37,'FD mesh'!$B$84:$BI$84,$E860:$BL860)+'FD inverse'!$A$37*$C861/Setup!$B$17+INDEX('FD inverse'!$A$37:$BH$37,1,'FD mesh'!$B$15+1)*Setup!$B$22</f>
        <v>15.1922327879349</v>
      </c>
      <c r="AN861" s="0" t="n">
        <f aca="false">SUMPRODUCT('FD inverse'!$A$38:$BH$38,'FD mesh'!$B$84:$BI$84,$E860:$BL860)+'FD inverse'!$A$38*$C861/Setup!$B$17+INDEX('FD inverse'!$A$38:$BH$38,1,'FD mesh'!$B$15+1)*Setup!$B$22</f>
        <v>15.168893186975</v>
      </c>
      <c r="AO861" s="0" t="n">
        <f aca="false">SUMPRODUCT('FD inverse'!$A$39:$BH$39,'FD mesh'!$B$84:$BI$84,$E860:$BL860)+'FD inverse'!$A$39*$C861/Setup!$B$17+INDEX('FD inverse'!$A$39:$BH$39,1,'FD mesh'!$B$15+1)*Setup!$B$22</f>
        <v>15.1456512862164</v>
      </c>
      <c r="AP861" s="0" t="n">
        <f aca="false">SUMPRODUCT('FD inverse'!$A$40:$BH$40,'FD mesh'!$B$84:$BI$84,$E860:$BL860)+'FD inverse'!$A$40*$C861/Setup!$B$17+INDEX('FD inverse'!$A$40:$BH$40,1,'FD mesh'!$B$15+1)*Setup!$B$22</f>
        <v>15.1224954660224</v>
      </c>
      <c r="AQ861" s="0" t="n">
        <f aca="false">SUMPRODUCT('FD inverse'!$A$41:$BH$41,'FD mesh'!$B$84:$BI$84,$E860:$BL860)+'FD inverse'!$A$41*$C861/Setup!$B$17+INDEX('FD inverse'!$A$41:$BH$41,1,'FD mesh'!$B$15+1)*Setup!$B$22</f>
        <v>15.0994132318875</v>
      </c>
      <c r="AR861" s="0" t="n">
        <f aca="false">SUMPRODUCT('FD inverse'!$A$42:$BH$42,'FD mesh'!$B$84:$BI$84,$E860:$BL860)+'FD inverse'!$A$42*$C861/Setup!$B$17+INDEX('FD inverse'!$A$42:$BH$42,1,'FD mesh'!$B$15+1)*Setup!$B$22</f>
        <v>15.0763913658237</v>
      </c>
      <c r="AS861" s="0" t="n">
        <f aca="false">SUMPRODUCT('FD inverse'!$A$43:$BH$43,'FD mesh'!$B$84:$BI$84,$E860:$BL860)+'FD inverse'!$A$43*$C861/Setup!$B$17+INDEX('FD inverse'!$A$43:$BH$43,1,'FD mesh'!$B$15+1)*Setup!$B$22</f>
        <v>0</v>
      </c>
      <c r="AT861" s="0" t="n">
        <f aca="false">SUMPRODUCT('FD inverse'!$A$44:$BH$44,'FD mesh'!$B$84:$BI$84,$E860:$BL860)+'FD inverse'!$A$44*$C861/Setup!$B$17+INDEX('FD inverse'!$A$44:$BH$44,1,'FD mesh'!$B$15+1)*Setup!$B$22</f>
        <v>0</v>
      </c>
      <c r="AU861" s="0" t="n">
        <f aca="false">SUMPRODUCT('FD inverse'!$A$45:$BH$45,'FD mesh'!$B$84:$BI$84,$E860:$BL860)+'FD inverse'!$A$45*$C861/Setup!$B$17+INDEX('FD inverse'!$A$45:$BH$45,1,'FD mesh'!$B$15+1)*Setup!$B$22</f>
        <v>0</v>
      </c>
      <c r="AV861" s="0" t="n">
        <f aca="false">SUMPRODUCT('FD inverse'!$A$46:$BH$46,'FD mesh'!$B$84:$BI$84,$E860:$BL860)+'FD inverse'!$A$46*$C861/Setup!$B$17+INDEX('FD inverse'!$A$46:$BH$46,1,'FD mesh'!$B$15+1)*Setup!$B$22</f>
        <v>0</v>
      </c>
      <c r="AW861" s="0" t="n">
        <f aca="false">SUMPRODUCT('FD inverse'!$A$47:$BH$47,'FD mesh'!$B$84:$BI$84,$E860:$BL860)+'FD inverse'!$A$47*$C861/Setup!$B$17+INDEX('FD inverse'!$A$47:$BH$47,1,'FD mesh'!$B$15+1)*Setup!$B$22</f>
        <v>0</v>
      </c>
      <c r="AX861" s="0" t="n">
        <f aca="false">SUMPRODUCT('FD inverse'!$A$48:$BH$48,'FD mesh'!$B$84:$BI$84,$E860:$BL860)+'FD inverse'!$A$48*$C861/Setup!$B$17+INDEX('FD inverse'!$A$48:$BH$48,1,'FD mesh'!$B$15+1)*Setup!$B$22</f>
        <v>0</v>
      </c>
      <c r="AY861" s="0" t="n">
        <f aca="false">SUMPRODUCT('FD inverse'!$A$49:$BH$49,'FD mesh'!$B$84:$BI$84,$E860:$BL860)+'FD inverse'!$A$49*$C861/Setup!$B$17+INDEX('FD inverse'!$A$49:$BH$49,1,'FD mesh'!$B$15+1)*Setup!$B$22</f>
        <v>0</v>
      </c>
      <c r="AZ861" s="0" t="n">
        <f aca="false">SUMPRODUCT('FD inverse'!$A$50:$BH$50,'FD mesh'!$B$84:$BI$84,$E860:$BL860)+'FD inverse'!$A$50*$C861/Setup!$B$17+INDEX('FD inverse'!$A$50:$BH$50,1,'FD mesh'!$B$15+1)*Setup!$B$22</f>
        <v>0</v>
      </c>
      <c r="BA861" s="0" t="n">
        <f aca="false">SUMPRODUCT('FD inverse'!$A$51:$BH$51,'FD mesh'!$B$84:$BI$84,$E860:$BL860)+'FD inverse'!$A$51*$C861/Setup!$B$17+INDEX('FD inverse'!$A$51:$BH$51,1,'FD mesh'!$B$15+1)*Setup!$B$22</f>
        <v>0</v>
      </c>
      <c r="BB861" s="0" t="n">
        <f aca="false">SUMPRODUCT('FD inverse'!$A$52:$BH$52,'FD mesh'!$B$84:$BI$84,$E860:$BL860)+'FD inverse'!$A$52*$C861/Setup!$B$17+INDEX('FD inverse'!$A$52:$BH$52,1,'FD mesh'!$B$15+1)*Setup!$B$22</f>
        <v>0</v>
      </c>
      <c r="BC861" s="0" t="n">
        <f aca="false">SUMPRODUCT('FD inverse'!$A$53:$BH$53,'FD mesh'!$B$84:$BI$84,$E860:$BL860)+'FD inverse'!$A$53*$C861/Setup!$B$17+INDEX('FD inverse'!$A$53:$BH$53,1,'FD mesh'!$B$15+1)*Setup!$B$22</f>
        <v>0</v>
      </c>
      <c r="BD861" s="0" t="n">
        <f aca="false">SUMPRODUCT('FD inverse'!$A$54:$BH$54,'FD mesh'!$B$84:$BI$84,$E860:$BL860)+'FD inverse'!$A$54*$C861/Setup!$B$17+INDEX('FD inverse'!$A$54:$BH$54,1,'FD mesh'!$B$15+1)*Setup!$B$22</f>
        <v>0</v>
      </c>
      <c r="BE861" s="0" t="n">
        <f aca="false">SUMPRODUCT('FD inverse'!$A$55:$BH$55,'FD mesh'!$B$84:$BI$84,$E860:$BL860)+'FD inverse'!$A$55*$C861/Setup!$B$17+INDEX('FD inverse'!$A$55:$BH$55,1,'FD mesh'!$B$15+1)*Setup!$B$22</f>
        <v>0</v>
      </c>
      <c r="BF861" s="0" t="n">
        <f aca="false">SUMPRODUCT('FD inverse'!$A$56:$BH$56,'FD mesh'!$B$84:$BI$84,$E860:$BL860)+'FD inverse'!$A$56*$C861/Setup!$B$17+INDEX('FD inverse'!$A$56:$BH$56,1,'FD mesh'!$B$15+1)*Setup!$B$22</f>
        <v>0</v>
      </c>
      <c r="BG861" s="0" t="n">
        <f aca="false">SUMPRODUCT('FD inverse'!$A$57:$BH$57,'FD mesh'!$B$84:$BI$84,$E860:$BL860)+'FD inverse'!$A$57*$C861/Setup!$B$17+INDEX('FD inverse'!$A$57:$BH$57,1,'FD mesh'!$B$15+1)*Setup!$B$22</f>
        <v>0</v>
      </c>
      <c r="BH861" s="0" t="n">
        <f aca="false">SUMPRODUCT('FD inverse'!$A$58:$BH$58,'FD mesh'!$B$84:$BI$84,$E860:$BL860)+'FD inverse'!$A$58*$C861/Setup!$B$17+INDEX('FD inverse'!$A$58:$BH$58,1,'FD mesh'!$B$15+1)*Setup!$B$22</f>
        <v>0</v>
      </c>
      <c r="BI861" s="0" t="n">
        <f aca="false">SUMPRODUCT('FD inverse'!$A$59:$BH$59,'FD mesh'!$B$84:$BI$84,$E860:$BL860)+'FD inverse'!$A$59*$C861/Setup!$B$17+INDEX('FD inverse'!$A$59:$BH$59,1,'FD mesh'!$B$15+1)*Setup!$B$22</f>
        <v>0</v>
      </c>
      <c r="BJ861" s="0" t="n">
        <f aca="false">SUMPRODUCT('FD inverse'!$A$60:$BH$60,'FD mesh'!$B$84:$BI$84,$E860:$BL860)+'FD inverse'!$A$60*$C861/Setup!$B$17+INDEX('FD inverse'!$A$60:$BH$60,1,'FD mesh'!$B$15+1)*Setup!$B$22</f>
        <v>0</v>
      </c>
      <c r="BK861" s="0" t="n">
        <f aca="false">SUMPRODUCT('FD inverse'!$A$61:$BH$61,'FD mesh'!$B$84:$BI$84,$E860:$BL860)+'FD inverse'!$A$61*$C861/Setup!$B$17+INDEX('FD inverse'!$A$61:$BH$61,1,'FD mesh'!$B$15+1)*Setup!$B$22</f>
        <v>0</v>
      </c>
      <c r="BL861" s="0" t="n">
        <f aca="false">SUMPRODUCT('FD inverse'!$A$62:$BH$62,'FD mesh'!$B$84:$BI$84,$E860:$BL860)+'FD inverse'!$A$62*$C861/Setup!$B$17+INDEX('FD inverse'!$A$62:$BH$62,1,'FD mesh'!$B$15+1)*Setup!$B$22</f>
        <v>0</v>
      </c>
    </row>
    <row r="862" customFormat="false" ht="15" hidden="false" customHeight="false" outlineLevel="0" collapsed="false">
      <c r="A862" s="0" t="n">
        <v>857</v>
      </c>
      <c r="B862" s="0" t="n">
        <f aca="false">A862*Setup!$B$11/3600</f>
        <v>71.4166666666667</v>
      </c>
      <c r="C862" s="0" t="n">
        <f aca="false">Setup!$B$7+Setup!$B$8*COS(2*PI()*(B862-Setup!$B$9)/24)</f>
        <v>22.5502478468652</v>
      </c>
      <c r="D862" s="0" t="n">
        <f aca="false">(C862-E862)/Setup!$B$17</f>
        <v>-5.22377244542224</v>
      </c>
      <c r="E862" s="0" t="n">
        <f aca="false">SUMPRODUCT('FD inverse'!$A$3:$BH$3,'FD mesh'!$B$84:$BI$84,$E861:$BL861)+'FD inverse'!$A$3*$C862/Setup!$B$17+INDEX('FD inverse'!$A$3:$BH$3,1,'FD mesh'!$B$15+1)*Setup!$B$22</f>
        <v>23.2293382647701</v>
      </c>
      <c r="F862" s="0" t="n">
        <f aca="false">SUMPRODUCT('FD inverse'!$A$4:$BH$4,'FD mesh'!$B$84:$BI$84,$E861:$BL861)+'FD inverse'!$A$4*$C862/Setup!$B$17+INDEX('FD inverse'!$A$4:$BH$4,1,'FD mesh'!$B$15+1)*Setup!$B$22</f>
        <v>23.3734547613206</v>
      </c>
      <c r="G862" s="0" t="n">
        <f aca="false">SUMPRODUCT('FD inverse'!$A$5:$BH$5,'FD mesh'!$B$84:$BI$84,$E861:$BL861)+'FD inverse'!$A$5*$C862/Setup!$B$17+INDEX('FD inverse'!$A$5:$BH$5,1,'FD mesh'!$B$15+1)*Setup!$B$22</f>
        <v>23.4978013258995</v>
      </c>
      <c r="H862" s="0" t="n">
        <f aca="false">SUMPRODUCT('FD inverse'!$A$6:$BH$6,'FD mesh'!$B$84:$BI$84,$E861:$BL861)+'FD inverse'!$A$6*$C862/Setup!$B$17+INDEX('FD inverse'!$A$6:$BH$6,1,'FD mesh'!$B$15+1)*Setup!$B$22</f>
        <v>23.8873568524826</v>
      </c>
      <c r="I862" s="0" t="n">
        <f aca="false">SUMPRODUCT('FD inverse'!$A$7:$BH$7,'FD mesh'!$B$84:$BI$84,$E861:$BL861)+'FD inverse'!$A$7*$C862/Setup!$B$17+INDEX('FD inverse'!$A$7:$BH$7,1,'FD mesh'!$B$15+1)*Setup!$B$22</f>
        <v>23.9171538238181</v>
      </c>
      <c r="J862" s="0" t="n">
        <f aca="false">SUMPRODUCT('FD inverse'!$A$8:$BH$8,'FD mesh'!$B$84:$BI$84,$E861:$BL861)+'FD inverse'!$A$8*$C862/Setup!$B$17+INDEX('FD inverse'!$A$8:$BH$8,1,'FD mesh'!$B$15+1)*Setup!$B$22</f>
        <v>23.9387447706118</v>
      </c>
      <c r="K862" s="0" t="n">
        <f aca="false">SUMPRODUCT('FD inverse'!$A$9:$BH$9,'FD mesh'!$B$84:$BI$84,$E861:$BL861)+'FD inverse'!$A$9*$C862/Setup!$B$17+INDEX('FD inverse'!$A$9:$BH$9,1,'FD mesh'!$B$15+1)*Setup!$B$22</f>
        <v>23.9531757015876</v>
      </c>
      <c r="L862" s="0" t="n">
        <f aca="false">SUMPRODUCT('FD inverse'!$A$10:$BH$10,'FD mesh'!$B$84:$BI$84,$E861:$BL861)+'FD inverse'!$A$10*$C862/Setup!$B$17+INDEX('FD inverse'!$A$10:$BH$10,1,'FD mesh'!$B$15+1)*Setup!$B$22</f>
        <v>23.9613841763015</v>
      </c>
      <c r="M862" s="0" t="n">
        <f aca="false">SUMPRODUCT('FD inverse'!$A$11:$BH$11,'FD mesh'!$B$84:$BI$84,$E861:$BL861)+'FD inverse'!$A$11*$C862/Setup!$B$17+INDEX('FD inverse'!$A$11:$BH$11,1,'FD mesh'!$B$15+1)*Setup!$B$22</f>
        <v>23.9641939804994</v>
      </c>
      <c r="N862" s="0" t="n">
        <f aca="false">SUMPRODUCT('FD inverse'!$A$12:$BH$12,'FD mesh'!$B$84:$BI$84,$E861:$BL861)+'FD inverse'!$A$12*$C862/Setup!$B$17+INDEX('FD inverse'!$A$12:$BH$12,1,'FD mesh'!$B$15+1)*Setup!$B$22</f>
        <v>23.9623108656852</v>
      </c>
      <c r="O862" s="0" t="n">
        <f aca="false">SUMPRODUCT('FD inverse'!$A$13:$BH$13,'FD mesh'!$B$84:$BI$84,$E861:$BL861)+'FD inverse'!$A$13*$C862/Setup!$B$17+INDEX('FD inverse'!$A$13:$BH$13,1,'FD mesh'!$B$15+1)*Setup!$B$22</f>
        <v>23.9563192164164</v>
      </c>
      <c r="P862" s="0" t="n">
        <f aca="false">SUMPRODUCT('FD inverse'!$A$14:$BH$14,'FD mesh'!$B$84:$BI$84,$E861:$BL861)+'FD inverse'!$A$14*$C862/Setup!$B$17+INDEX('FD inverse'!$A$14:$BH$14,1,'FD mesh'!$B$15+1)*Setup!$B$22</f>
        <v>23.9466795284625</v>
      </c>
      <c r="Q862" s="0" t="n">
        <f aca="false">SUMPRODUCT('FD inverse'!$A$15:$BH$15,'FD mesh'!$B$84:$BI$84,$E861:$BL861)+'FD inverse'!$A$15*$C862/Setup!$B$17+INDEX('FD inverse'!$A$15:$BH$15,1,'FD mesh'!$B$15+1)*Setup!$B$22</f>
        <v>23.9337266010964</v>
      </c>
      <c r="R862" s="0" t="n">
        <f aca="false">SUMPRODUCT('FD inverse'!$A$16:$BH$16,'FD mesh'!$B$84:$BI$84,$E861:$BL861)+'FD inverse'!$A$16*$C862/Setup!$B$17+INDEX('FD inverse'!$A$16:$BH$16,1,'FD mesh'!$B$15+1)*Setup!$B$22</f>
        <v>23.9176683673166</v>
      </c>
      <c r="S862" s="0" t="n">
        <f aca="false">SUMPRODUCT('FD inverse'!$A$17:$BH$17,'FD mesh'!$B$84:$BI$84,$E861:$BL861)+'FD inverse'!$A$17*$C862/Setup!$B$17+INDEX('FD inverse'!$A$17:$BH$17,1,'FD mesh'!$B$15+1)*Setup!$B$22</f>
        <v>23.3496330568967</v>
      </c>
      <c r="T862" s="0" t="n">
        <f aca="false">SUMPRODUCT('FD inverse'!$A$18:$BH$18,'FD mesh'!$B$84:$BI$84,$E861:$BL861)+'FD inverse'!$A$18*$C862/Setup!$B$17+INDEX('FD inverse'!$A$18:$BH$18,1,'FD mesh'!$B$15+1)*Setup!$B$22</f>
        <v>22.7803425384494</v>
      </c>
      <c r="U862" s="0" t="n">
        <f aca="false">SUMPRODUCT('FD inverse'!$A$19:$BH$19,'FD mesh'!$B$84:$BI$84,$E861:$BL861)+'FD inverse'!$A$19*$C862/Setup!$B$17+INDEX('FD inverse'!$A$19:$BH$19,1,'FD mesh'!$B$15+1)*Setup!$B$22</f>
        <v>22.2100205751401</v>
      </c>
      <c r="V862" s="0" t="n">
        <f aca="false">SUMPRODUCT('FD inverse'!$A$20:$BH$20,'FD mesh'!$B$84:$BI$84,$E861:$BL861)+'FD inverse'!$A$20*$C862/Setup!$B$17+INDEX('FD inverse'!$A$20:$BH$20,1,'FD mesh'!$B$15+1)*Setup!$B$22</f>
        <v>21.638862996607</v>
      </c>
      <c r="W862" s="0" t="n">
        <f aca="false">SUMPRODUCT('FD inverse'!$A$21:$BH$21,'FD mesh'!$B$84:$BI$84,$E861:$BL861)+'FD inverse'!$A$21*$C862/Setup!$B$17+INDEX('FD inverse'!$A$21:$BH$21,1,'FD mesh'!$B$15+1)*Setup!$B$22</f>
        <v>21.0670396673676</v>
      </c>
      <c r="X862" s="0" t="n">
        <f aca="false">SUMPRODUCT('FD inverse'!$A$22:$BH$22,'FD mesh'!$B$84:$BI$84,$E861:$BL861)+'FD inverse'!$A$22*$C862/Setup!$B$17+INDEX('FD inverse'!$A$22:$BH$22,1,'FD mesh'!$B$15+1)*Setup!$B$22</f>
        <v>20.494696493157</v>
      </c>
      <c r="Y862" s="0" t="n">
        <f aca="false">SUMPRODUCT('FD inverse'!$A$23:$BH$23,'FD mesh'!$B$84:$BI$84,$E861:$BL861)+'FD inverse'!$A$23*$C862/Setup!$B$17+INDEX('FD inverse'!$A$23:$BH$23,1,'FD mesh'!$B$15+1)*Setup!$B$22</f>
        <v>19.9219574579569</v>
      </c>
      <c r="Z862" s="0" t="n">
        <f aca="false">SUMPRODUCT('FD inverse'!$A$24:$BH$24,'FD mesh'!$B$84:$BI$84,$E861:$BL861)+'FD inverse'!$A$24*$C862/Setup!$B$17+INDEX('FD inverse'!$A$24:$BH$24,1,'FD mesh'!$B$15+1)*Setup!$B$22</f>
        <v>19.3489266854559</v>
      </c>
      <c r="AA862" s="0" t="n">
        <f aca="false">SUMPRODUCT('FD inverse'!$A$25:$BH$25,'FD mesh'!$B$84:$BI$84,$E861:$BL861)+'FD inverse'!$A$25*$C862/Setup!$B$17+INDEX('FD inverse'!$A$25:$BH$25,1,'FD mesh'!$B$15+1)*Setup!$B$22</f>
        <v>18.775690519583</v>
      </c>
      <c r="AB862" s="0" t="n">
        <f aca="false">SUMPRODUCT('FD inverse'!$A$26:$BH$26,'FD mesh'!$B$84:$BI$84,$E861:$BL861)+'FD inverse'!$A$26*$C862/Setup!$B$17+INDEX('FD inverse'!$A$26:$BH$26,1,'FD mesh'!$B$15+1)*Setup!$B$22</f>
        <v>18.2023196195662</v>
      </c>
      <c r="AC862" s="0" t="n">
        <f aca="false">SUMPRODUCT('FD inverse'!$A$27:$BH$27,'FD mesh'!$B$84:$BI$84,$E861:$BL861)+'FD inverse'!$A$27*$C862/Setup!$B$17+INDEX('FD inverse'!$A$27:$BH$27,1,'FD mesh'!$B$15+1)*Setup!$B$22</f>
        <v>17.6288710656968</v>
      </c>
      <c r="AD862" s="0" t="n">
        <f aca="false">SUMPRODUCT('FD inverse'!$A$28:$BH$28,'FD mesh'!$B$84:$BI$84,$E861:$BL861)+'FD inverse'!$A$28*$C862/Setup!$B$17+INDEX('FD inverse'!$A$28:$BH$28,1,'FD mesh'!$B$15+1)*Setup!$B$22</f>
        <v>17.0553904726226</v>
      </c>
      <c r="AE862" s="0" t="n">
        <f aca="false">SUMPRODUCT('FD inverse'!$A$29:$BH$29,'FD mesh'!$B$84:$BI$84,$E861:$BL861)+'FD inverse'!$A$29*$C862/Setup!$B$17+INDEX('FD inverse'!$A$29:$BH$29,1,'FD mesh'!$B$15+1)*Setup!$B$22</f>
        <v>16.4819141075465</v>
      </c>
      <c r="AF862" s="0" t="n">
        <f aca="false">SUMPRODUCT('FD inverse'!$A$30:$BH$30,'FD mesh'!$B$84:$BI$84,$E861:$BL861)+'FD inverse'!$A$30*$C862/Setup!$B$17+INDEX('FD inverse'!$A$30:$BH$30,1,'FD mesh'!$B$15+1)*Setup!$B$22</f>
        <v>15.9084710111771</v>
      </c>
      <c r="AG862" s="0" t="n">
        <f aca="false">SUMPRODUCT('FD inverse'!$A$31:$BH$31,'FD mesh'!$B$84:$BI$84,$E861:$BL861)+'FD inverse'!$A$31*$C862/Setup!$B$17+INDEX('FD inverse'!$A$31:$BH$31,1,'FD mesh'!$B$15+1)*Setup!$B$22</f>
        <v>15.335085119658</v>
      </c>
      <c r="AH862" s="0" t="n">
        <f aca="false">SUMPRODUCT('FD inverse'!$A$32:$BH$32,'FD mesh'!$B$84:$BI$84,$E861:$BL861)+'FD inverse'!$A$32*$C862/Setup!$B$17+INDEX('FD inverse'!$A$32:$BH$32,1,'FD mesh'!$B$15+1)*Setup!$B$22</f>
        <v>15.3109864848803</v>
      </c>
      <c r="AI862" s="0" t="n">
        <f aca="false">SUMPRODUCT('FD inverse'!$A$33:$BH$33,'FD mesh'!$B$84:$BI$84,$E861:$BL861)+'FD inverse'!$A$33*$C862/Setup!$B$17+INDEX('FD inverse'!$A$33:$BH$33,1,'FD mesh'!$B$15+1)*Setup!$B$22</f>
        <v>15.2870225056799</v>
      </c>
      <c r="AJ862" s="0" t="n">
        <f aca="false">SUMPRODUCT('FD inverse'!$A$34:$BH$34,'FD mesh'!$B$84:$BI$84,$E861:$BL861)+'FD inverse'!$A$34*$C862/Setup!$B$17+INDEX('FD inverse'!$A$34:$BH$34,1,'FD mesh'!$B$15+1)*Setup!$B$22</f>
        <v>15.2631910941525</v>
      </c>
      <c r="AK862" s="0" t="n">
        <f aca="false">SUMPRODUCT('FD inverse'!$A$35:$BH$35,'FD mesh'!$B$84:$BI$84,$E861:$BL861)+'FD inverse'!$A$35*$C862/Setup!$B$17+INDEX('FD inverse'!$A$35:$BH$35,1,'FD mesh'!$B$15+1)*Setup!$B$22</f>
        <v>15.2394881059572</v>
      </c>
      <c r="AL862" s="0" t="n">
        <f aca="false">SUMPRODUCT('FD inverse'!$A$36:$BH$36,'FD mesh'!$B$84:$BI$84,$E861:$BL861)+'FD inverse'!$A$36*$C862/Setup!$B$17+INDEX('FD inverse'!$A$36:$BH$36,1,'FD mesh'!$B$15+1)*Setup!$B$22</f>
        <v>15.2159075673805</v>
      </c>
      <c r="AM862" s="0" t="n">
        <f aca="false">SUMPRODUCT('FD inverse'!$A$37:$BH$37,'FD mesh'!$B$84:$BI$84,$E861:$BL861)+'FD inverse'!$A$37*$C862/Setup!$B$17+INDEX('FD inverse'!$A$37:$BH$37,1,'FD mesh'!$B$15+1)*Setup!$B$22</f>
        <v>15.1924418880677</v>
      </c>
      <c r="AN862" s="0" t="n">
        <f aca="false">SUMPRODUCT('FD inverse'!$A$38:$BH$38,'FD mesh'!$B$84:$BI$84,$E861:$BL861)+'FD inverse'!$A$38*$C862/Setup!$B$17+INDEX('FD inverse'!$A$38:$BH$38,1,'FD mesh'!$B$15+1)*Setup!$B$22</f>
        <v>15.1690820600585</v>
      </c>
      <c r="AO862" s="0" t="n">
        <f aca="false">SUMPRODUCT('FD inverse'!$A$39:$BH$39,'FD mesh'!$B$84:$BI$84,$E861:$BL861)+'FD inverse'!$A$39*$C862/Setup!$B$17+INDEX('FD inverse'!$A$39:$BH$39,1,'FD mesh'!$B$15+1)*Setup!$B$22</f>
        <v>15.1458178439545</v>
      </c>
      <c r="AP862" s="0" t="n">
        <f aca="false">SUMPRODUCT('FD inverse'!$A$40:$BH$40,'FD mesh'!$B$84:$BI$84,$E861:$BL861)+'FD inverse'!$A$40*$C862/Setup!$B$17+INDEX('FD inverse'!$A$40:$BH$40,1,'FD mesh'!$B$15+1)*Setup!$B$22</f>
        <v>15.1226379432139</v>
      </c>
      <c r="AQ862" s="0" t="n">
        <f aca="false">SUMPRODUCT('FD inverse'!$A$41:$BH$41,'FD mesh'!$B$84:$BI$84,$E861:$BL861)+'FD inverse'!$A$41*$C862/Setup!$B$17+INDEX('FD inverse'!$A$41:$BH$41,1,'FD mesh'!$B$15+1)*Setup!$B$22</f>
        <v>15.0995301677093</v>
      </c>
      <c r="AR862" s="0" t="n">
        <f aca="false">SUMPRODUCT('FD inverse'!$A$42:$BH$42,'FD mesh'!$B$84:$BI$84,$E861:$BL861)+'FD inverse'!$A$42*$C862/Setup!$B$17+INDEX('FD inverse'!$A$42:$BH$42,1,'FD mesh'!$B$15+1)*Setup!$B$22</f>
        <v>15.0764815878113</v>
      </c>
      <c r="AS862" s="0" t="n">
        <f aca="false">SUMPRODUCT('FD inverse'!$A$43:$BH$43,'FD mesh'!$B$84:$BI$84,$E861:$BL861)+'FD inverse'!$A$43*$C862/Setup!$B$17+INDEX('FD inverse'!$A$43:$BH$43,1,'FD mesh'!$B$15+1)*Setup!$B$22</f>
        <v>0</v>
      </c>
      <c r="AT862" s="0" t="n">
        <f aca="false">SUMPRODUCT('FD inverse'!$A$44:$BH$44,'FD mesh'!$B$84:$BI$84,$E861:$BL861)+'FD inverse'!$A$44*$C862/Setup!$B$17+INDEX('FD inverse'!$A$44:$BH$44,1,'FD mesh'!$B$15+1)*Setup!$B$22</f>
        <v>0</v>
      </c>
      <c r="AU862" s="0" t="n">
        <f aca="false">SUMPRODUCT('FD inverse'!$A$45:$BH$45,'FD mesh'!$B$84:$BI$84,$E861:$BL861)+'FD inverse'!$A$45*$C862/Setup!$B$17+INDEX('FD inverse'!$A$45:$BH$45,1,'FD mesh'!$B$15+1)*Setup!$B$22</f>
        <v>0</v>
      </c>
      <c r="AV862" s="0" t="n">
        <f aca="false">SUMPRODUCT('FD inverse'!$A$46:$BH$46,'FD mesh'!$B$84:$BI$84,$E861:$BL861)+'FD inverse'!$A$46*$C862/Setup!$B$17+INDEX('FD inverse'!$A$46:$BH$46,1,'FD mesh'!$B$15+1)*Setup!$B$22</f>
        <v>0</v>
      </c>
      <c r="AW862" s="0" t="n">
        <f aca="false">SUMPRODUCT('FD inverse'!$A$47:$BH$47,'FD mesh'!$B$84:$BI$84,$E861:$BL861)+'FD inverse'!$A$47*$C862/Setup!$B$17+INDEX('FD inverse'!$A$47:$BH$47,1,'FD mesh'!$B$15+1)*Setup!$B$22</f>
        <v>0</v>
      </c>
      <c r="AX862" s="0" t="n">
        <f aca="false">SUMPRODUCT('FD inverse'!$A$48:$BH$48,'FD mesh'!$B$84:$BI$84,$E861:$BL861)+'FD inverse'!$A$48*$C862/Setup!$B$17+INDEX('FD inverse'!$A$48:$BH$48,1,'FD mesh'!$B$15+1)*Setup!$B$22</f>
        <v>0</v>
      </c>
      <c r="AY862" s="0" t="n">
        <f aca="false">SUMPRODUCT('FD inverse'!$A$49:$BH$49,'FD mesh'!$B$84:$BI$84,$E861:$BL861)+'FD inverse'!$A$49*$C862/Setup!$B$17+INDEX('FD inverse'!$A$49:$BH$49,1,'FD mesh'!$B$15+1)*Setup!$B$22</f>
        <v>0</v>
      </c>
      <c r="AZ862" s="0" t="n">
        <f aca="false">SUMPRODUCT('FD inverse'!$A$50:$BH$50,'FD mesh'!$B$84:$BI$84,$E861:$BL861)+'FD inverse'!$A$50*$C862/Setup!$B$17+INDEX('FD inverse'!$A$50:$BH$50,1,'FD mesh'!$B$15+1)*Setup!$B$22</f>
        <v>0</v>
      </c>
      <c r="BA862" s="0" t="n">
        <f aca="false">SUMPRODUCT('FD inverse'!$A$51:$BH$51,'FD mesh'!$B$84:$BI$84,$E861:$BL861)+'FD inverse'!$A$51*$C862/Setup!$B$17+INDEX('FD inverse'!$A$51:$BH$51,1,'FD mesh'!$B$15+1)*Setup!$B$22</f>
        <v>0</v>
      </c>
      <c r="BB862" s="0" t="n">
        <f aca="false">SUMPRODUCT('FD inverse'!$A$52:$BH$52,'FD mesh'!$B$84:$BI$84,$E861:$BL861)+'FD inverse'!$A$52*$C862/Setup!$B$17+INDEX('FD inverse'!$A$52:$BH$52,1,'FD mesh'!$B$15+1)*Setup!$B$22</f>
        <v>0</v>
      </c>
      <c r="BC862" s="0" t="n">
        <f aca="false">SUMPRODUCT('FD inverse'!$A$53:$BH$53,'FD mesh'!$B$84:$BI$84,$E861:$BL861)+'FD inverse'!$A$53*$C862/Setup!$B$17+INDEX('FD inverse'!$A$53:$BH$53,1,'FD mesh'!$B$15+1)*Setup!$B$22</f>
        <v>0</v>
      </c>
      <c r="BD862" s="0" t="n">
        <f aca="false">SUMPRODUCT('FD inverse'!$A$54:$BH$54,'FD mesh'!$B$84:$BI$84,$E861:$BL861)+'FD inverse'!$A$54*$C862/Setup!$B$17+INDEX('FD inverse'!$A$54:$BH$54,1,'FD mesh'!$B$15+1)*Setup!$B$22</f>
        <v>0</v>
      </c>
      <c r="BE862" s="0" t="n">
        <f aca="false">SUMPRODUCT('FD inverse'!$A$55:$BH$55,'FD mesh'!$B$84:$BI$84,$E861:$BL861)+'FD inverse'!$A$55*$C862/Setup!$B$17+INDEX('FD inverse'!$A$55:$BH$55,1,'FD mesh'!$B$15+1)*Setup!$B$22</f>
        <v>0</v>
      </c>
      <c r="BF862" s="0" t="n">
        <f aca="false">SUMPRODUCT('FD inverse'!$A$56:$BH$56,'FD mesh'!$B$84:$BI$84,$E861:$BL861)+'FD inverse'!$A$56*$C862/Setup!$B$17+INDEX('FD inverse'!$A$56:$BH$56,1,'FD mesh'!$B$15+1)*Setup!$B$22</f>
        <v>0</v>
      </c>
      <c r="BG862" s="0" t="n">
        <f aca="false">SUMPRODUCT('FD inverse'!$A$57:$BH$57,'FD mesh'!$B$84:$BI$84,$E861:$BL861)+'FD inverse'!$A$57*$C862/Setup!$B$17+INDEX('FD inverse'!$A$57:$BH$57,1,'FD mesh'!$B$15+1)*Setup!$B$22</f>
        <v>0</v>
      </c>
      <c r="BH862" s="0" t="n">
        <f aca="false">SUMPRODUCT('FD inverse'!$A$58:$BH$58,'FD mesh'!$B$84:$BI$84,$E861:$BL861)+'FD inverse'!$A$58*$C862/Setup!$B$17+INDEX('FD inverse'!$A$58:$BH$58,1,'FD mesh'!$B$15+1)*Setup!$B$22</f>
        <v>0</v>
      </c>
      <c r="BI862" s="0" t="n">
        <f aca="false">SUMPRODUCT('FD inverse'!$A$59:$BH$59,'FD mesh'!$B$84:$BI$84,$E861:$BL861)+'FD inverse'!$A$59*$C862/Setup!$B$17+INDEX('FD inverse'!$A$59:$BH$59,1,'FD mesh'!$B$15+1)*Setup!$B$22</f>
        <v>0</v>
      </c>
      <c r="BJ862" s="0" t="n">
        <f aca="false">SUMPRODUCT('FD inverse'!$A$60:$BH$60,'FD mesh'!$B$84:$BI$84,$E861:$BL861)+'FD inverse'!$A$60*$C862/Setup!$B$17+INDEX('FD inverse'!$A$60:$BH$60,1,'FD mesh'!$B$15+1)*Setup!$B$22</f>
        <v>0</v>
      </c>
      <c r="BK862" s="0" t="n">
        <f aca="false">SUMPRODUCT('FD inverse'!$A$61:$BH$61,'FD mesh'!$B$84:$BI$84,$E861:$BL861)+'FD inverse'!$A$61*$C862/Setup!$B$17+INDEX('FD inverse'!$A$61:$BH$61,1,'FD mesh'!$B$15+1)*Setup!$B$22</f>
        <v>0</v>
      </c>
      <c r="BL862" s="0" t="n">
        <f aca="false">SUMPRODUCT('FD inverse'!$A$62:$BH$62,'FD mesh'!$B$84:$BI$84,$E861:$BL861)+'FD inverse'!$A$62*$C862/Setup!$B$17+INDEX('FD inverse'!$A$62:$BH$62,1,'FD mesh'!$B$15+1)*Setup!$B$22</f>
        <v>0</v>
      </c>
    </row>
    <row r="863" customFormat="false" ht="15" hidden="false" customHeight="false" outlineLevel="0" collapsed="false">
      <c r="A863" s="0" t="n">
        <v>858</v>
      </c>
      <c r="B863" s="0" t="n">
        <f aca="false">A863*Setup!$B$11/3600</f>
        <v>71.5</v>
      </c>
      <c r="C863" s="0" t="n">
        <f aca="false">Setup!$B$7+Setup!$B$8*COS(2*PI()*(B863-Setup!$B$9)/24)</f>
        <v>22.4692662705396</v>
      </c>
      <c r="D863" s="0" t="n">
        <f aca="false">(C863-E863)/Setup!$B$17</f>
        <v>-5.44601908120545</v>
      </c>
      <c r="E863" s="0" t="n">
        <f aca="false">SUMPRODUCT('FD inverse'!$A$3:$BH$3,'FD mesh'!$B$84:$BI$84,$E862:$BL862)+'FD inverse'!$A$3*$C863/Setup!$B$17+INDEX('FD inverse'!$A$3:$BH$3,1,'FD mesh'!$B$15+1)*Setup!$B$22</f>
        <v>23.1772487510964</v>
      </c>
      <c r="F863" s="0" t="n">
        <f aca="false">SUMPRODUCT('FD inverse'!$A$4:$BH$4,'FD mesh'!$B$84:$BI$84,$E862:$BL862)+'FD inverse'!$A$4*$C863/Setup!$B$17+INDEX('FD inverse'!$A$4:$BH$4,1,'FD mesh'!$B$15+1)*Setup!$B$22</f>
        <v>23.32802850439</v>
      </c>
      <c r="G863" s="0" t="n">
        <f aca="false">SUMPRODUCT('FD inverse'!$A$5:$BH$5,'FD mesh'!$B$84:$BI$84,$E862:$BL862)+'FD inverse'!$A$5*$C863/Setup!$B$17+INDEX('FD inverse'!$A$5:$BH$5,1,'FD mesh'!$B$15+1)*Setup!$B$22</f>
        <v>23.4590920003354</v>
      </c>
      <c r="H863" s="0" t="n">
        <f aca="false">SUMPRODUCT('FD inverse'!$A$6:$BH$6,'FD mesh'!$B$84:$BI$84,$E862:$BL862)+'FD inverse'!$A$6*$C863/Setup!$B$17+INDEX('FD inverse'!$A$6:$BH$6,1,'FD mesh'!$B$15+1)*Setup!$B$22</f>
        <v>23.8712397968213</v>
      </c>
      <c r="I863" s="0" t="n">
        <f aca="false">SUMPRODUCT('FD inverse'!$A$7:$BH$7,'FD mesh'!$B$84:$BI$84,$E862:$BL862)+'FD inverse'!$A$7*$C863/Setup!$B$17+INDEX('FD inverse'!$A$7:$BH$7,1,'FD mesh'!$B$15+1)*Setup!$B$22</f>
        <v>23.902958759442</v>
      </c>
      <c r="J863" s="0" t="n">
        <f aca="false">SUMPRODUCT('FD inverse'!$A$8:$BH$8,'FD mesh'!$B$84:$BI$84,$E862:$BL862)+'FD inverse'!$A$8*$C863/Setup!$B$17+INDEX('FD inverse'!$A$8:$BH$8,1,'FD mesh'!$B$15+1)*Setup!$B$22</f>
        <v>23.9263030528143</v>
      </c>
      <c r="K863" s="0" t="n">
        <f aca="false">SUMPRODUCT('FD inverse'!$A$9:$BH$9,'FD mesh'!$B$84:$BI$84,$E862:$BL862)+'FD inverse'!$A$9*$C863/Setup!$B$17+INDEX('FD inverse'!$A$9:$BH$9,1,'FD mesh'!$B$15+1)*Setup!$B$22</f>
        <v>23.9423070996985</v>
      </c>
      <c r="L863" s="0" t="n">
        <f aca="false">SUMPRODUCT('FD inverse'!$A$10:$BH$10,'FD mesh'!$B$84:$BI$84,$E862:$BL862)+'FD inverse'!$A$10*$C863/Setup!$B$17+INDEX('FD inverse'!$A$10:$BH$10,1,'FD mesh'!$B$15+1)*Setup!$B$22</f>
        <v>23.9518989920758</v>
      </c>
      <c r="M863" s="0" t="n">
        <f aca="false">SUMPRODUCT('FD inverse'!$A$11:$BH$11,'FD mesh'!$B$84:$BI$84,$E862:$BL862)+'FD inverse'!$A$11*$C863/Setup!$B$17+INDEX('FD inverse'!$A$11:$BH$11,1,'FD mesh'!$B$15+1)*Setup!$B$22</f>
        <v>23.9558949055588</v>
      </c>
      <c r="N863" s="0" t="n">
        <f aca="false">SUMPRODUCT('FD inverse'!$A$12:$BH$12,'FD mesh'!$B$84:$BI$84,$E862:$BL862)+'FD inverse'!$A$12*$C863/Setup!$B$17+INDEX('FD inverse'!$A$12:$BH$12,1,'FD mesh'!$B$15+1)*Setup!$B$22</f>
        <v>23.9549946096373</v>
      </c>
      <c r="O863" s="0" t="n">
        <f aca="false">SUMPRODUCT('FD inverse'!$A$13:$BH$13,'FD mesh'!$B$84:$BI$84,$E862:$BL862)+'FD inverse'!$A$13*$C863/Setup!$B$17+INDEX('FD inverse'!$A$13:$BH$13,1,'FD mesh'!$B$15+1)*Setup!$B$22</f>
        <v>23.9497779384664</v>
      </c>
      <c r="P863" s="0" t="n">
        <f aca="false">SUMPRODUCT('FD inverse'!$A$14:$BH$14,'FD mesh'!$B$84:$BI$84,$E862:$BL862)+'FD inverse'!$A$14*$C863/Setup!$B$17+INDEX('FD inverse'!$A$14:$BH$14,1,'FD mesh'!$B$15+1)*Setup!$B$22</f>
        <v>23.9407021062631</v>
      </c>
      <c r="Q863" s="0" t="n">
        <f aca="false">SUMPRODUCT('FD inverse'!$A$15:$BH$15,'FD mesh'!$B$84:$BI$84,$E862:$BL862)+'FD inverse'!$A$15*$C863/Setup!$B$17+INDEX('FD inverse'!$A$15:$BH$15,1,'FD mesh'!$B$15+1)*Setup!$B$22</f>
        <v>23.9280997712872</v>
      </c>
      <c r="R863" s="0" t="n">
        <f aca="false">SUMPRODUCT('FD inverse'!$A$16:$BH$16,'FD mesh'!$B$84:$BI$84,$E862:$BL862)+'FD inverse'!$A$16*$C863/Setup!$B$17+INDEX('FD inverse'!$A$16:$BH$16,1,'FD mesh'!$B$15+1)*Setup!$B$22</f>
        <v>23.9121777727071</v>
      </c>
      <c r="S863" s="0" t="n">
        <f aca="false">SUMPRODUCT('FD inverse'!$A$17:$BH$17,'FD mesh'!$B$84:$BI$84,$E862:$BL862)+'FD inverse'!$A$17*$C863/Setup!$B$17+INDEX('FD inverse'!$A$17:$BH$17,1,'FD mesh'!$B$15+1)*Setup!$B$22</f>
        <v>23.3450253966814</v>
      </c>
      <c r="T863" s="0" t="n">
        <f aca="false">SUMPRODUCT('FD inverse'!$A$18:$BH$18,'FD mesh'!$B$84:$BI$84,$E862:$BL862)+'FD inverse'!$A$18*$C863/Setup!$B$17+INDEX('FD inverse'!$A$18:$BH$18,1,'FD mesh'!$B$15+1)*Setup!$B$22</f>
        <v>22.7765170520781</v>
      </c>
      <c r="U863" s="0" t="n">
        <f aca="false">SUMPRODUCT('FD inverse'!$A$19:$BH$19,'FD mesh'!$B$84:$BI$84,$E862:$BL862)+'FD inverse'!$A$19*$C863/Setup!$B$17+INDEX('FD inverse'!$A$19:$BH$19,1,'FD mesh'!$B$15+1)*Setup!$B$22</f>
        <v>22.2068829214854</v>
      </c>
      <c r="V863" s="0" t="n">
        <f aca="false">SUMPRODUCT('FD inverse'!$A$20:$BH$20,'FD mesh'!$B$84:$BI$84,$E862:$BL862)+'FD inverse'!$A$20*$C863/Setup!$B$17+INDEX('FD inverse'!$A$20:$BH$20,1,'FD mesh'!$B$15+1)*Setup!$B$22</f>
        <v>21.6363254242458</v>
      </c>
      <c r="W863" s="0" t="n">
        <f aca="false">SUMPRODUCT('FD inverse'!$A$21:$BH$21,'FD mesh'!$B$84:$BI$84,$E862:$BL862)+'FD inverse'!$A$21*$C863/Setup!$B$17+INDEX('FD inverse'!$A$21:$BH$21,1,'FD mesh'!$B$15+1)*Setup!$B$22</f>
        <v>21.0650211557114</v>
      </c>
      <c r="X863" s="0" t="n">
        <f aca="false">SUMPRODUCT('FD inverse'!$A$22:$BH$22,'FD mesh'!$B$84:$BI$84,$E862:$BL862)+'FD inverse'!$A$22*$C863/Setup!$B$17+INDEX('FD inverse'!$A$22:$BH$22,1,'FD mesh'!$B$15+1)*Setup!$B$22</f>
        <v>20.4931228680325</v>
      </c>
      <c r="Y863" s="0" t="n">
        <f aca="false">SUMPRODUCT('FD inverse'!$A$23:$BH$23,'FD mesh'!$B$84:$BI$84,$E862:$BL862)+'FD inverse'!$A$23*$C863/Setup!$B$17+INDEX('FD inverse'!$A$23:$BH$23,1,'FD mesh'!$B$15+1)*Setup!$B$22</f>
        <v>19.9207614849597</v>
      </c>
      <c r="Z863" s="0" t="n">
        <f aca="false">SUMPRODUCT('FD inverse'!$A$24:$BH$24,'FD mesh'!$B$84:$BI$84,$E862:$BL862)+'FD inverse'!$A$24*$C863/Setup!$B$17+INDEX('FD inverse'!$A$24:$BH$24,1,'FD mesh'!$B$15+1)*Setup!$B$22</f>
        <v>19.3480481441192</v>
      </c>
      <c r="AA863" s="0" t="n">
        <f aca="false">SUMPRODUCT('FD inverse'!$A$25:$BH$25,'FD mesh'!$B$84:$BI$84,$E862:$BL862)+'FD inverse'!$A$25*$C863/Setup!$B$17+INDEX('FD inverse'!$A$25:$BH$25,1,'FD mesh'!$B$15+1)*Setup!$B$22</f>
        <v>18.7750762611139</v>
      </c>
      <c r="AB863" s="0" t="n">
        <f aca="false">SUMPRODUCT('FD inverse'!$A$26:$BH$26,'FD mesh'!$B$84:$BI$84,$E862:$BL862)+'FD inverse'!$A$26*$C863/Setup!$B$17+INDEX('FD inverse'!$A$26:$BH$26,1,'FD mesh'!$B$15+1)*Setup!$B$22</f>
        <v>18.2019236106163</v>
      </c>
      <c r="AC863" s="0" t="n">
        <f aca="false">SUMPRODUCT('FD inverse'!$A$27:$BH$27,'FD mesh'!$B$84:$BI$84,$E862:$BL862)+'FD inverse'!$A$27*$C863/Setup!$B$17+INDEX('FD inverse'!$A$27:$BH$27,1,'FD mesh'!$B$15+1)*Setup!$B$22</f>
        <v>17.6286544203421</v>
      </c>
      <c r="AD863" s="0" t="n">
        <f aca="false">SUMPRODUCT('FD inverse'!$A$28:$BH$28,'FD mesh'!$B$84:$BI$84,$E862:$BL862)+'FD inverse'!$A$28*$C863/Setup!$B$17+INDEX('FD inverse'!$A$28:$BH$28,1,'FD mesh'!$B$15+1)*Setup!$B$22</f>
        <v>17.0553214744349</v>
      </c>
      <c r="AE863" s="0" t="n">
        <f aca="false">SUMPRODUCT('FD inverse'!$A$29:$BH$29,'FD mesh'!$B$84:$BI$84,$E862:$BL862)+'FD inverse'!$A$29*$C863/Setup!$B$17+INDEX('FD inverse'!$A$29:$BH$29,1,'FD mesh'!$B$15+1)*Setup!$B$22</f>
        <v>16.4819682233467</v>
      </c>
      <c r="AF863" s="0" t="n">
        <f aca="false">SUMPRODUCT('FD inverse'!$A$30:$BH$30,'FD mesh'!$B$84:$BI$84,$E862:$BL862)+'FD inverse'!$A$30*$C863/Setup!$B$17+INDEX('FD inverse'!$A$30:$BH$30,1,'FD mesh'!$B$15+1)*Setup!$B$22</f>
        <v>15.9086308977655</v>
      </c>
      <c r="AG863" s="0" t="n">
        <f aca="false">SUMPRODUCT('FD inverse'!$A$31:$BH$31,'FD mesh'!$B$84:$BI$84,$E862:$BL862)+'FD inverse'!$A$31*$C863/Setup!$B$17+INDEX('FD inverse'!$A$31:$BH$31,1,'FD mesh'!$B$15+1)*Setup!$B$22</f>
        <v>15.3353406245231</v>
      </c>
      <c r="AH863" s="0" t="n">
        <f aca="false">SUMPRODUCT('FD inverse'!$A$32:$BH$32,'FD mesh'!$B$84:$BI$84,$E862:$BL862)+'FD inverse'!$A$32*$C863/Setup!$B$17+INDEX('FD inverse'!$A$32:$BH$32,1,'FD mesh'!$B$15+1)*Setup!$B$22</f>
        <v>15.3112434060331</v>
      </c>
      <c r="AI863" s="0" t="n">
        <f aca="false">SUMPRODUCT('FD inverse'!$A$33:$BH$33,'FD mesh'!$B$84:$BI$84,$E862:$BL862)+'FD inverse'!$A$33*$C863/Setup!$B$17+INDEX('FD inverse'!$A$33:$BH$33,1,'FD mesh'!$B$15+1)*Setup!$B$22</f>
        <v>15.2872762469483</v>
      </c>
      <c r="AJ863" s="0" t="n">
        <f aca="false">SUMPRODUCT('FD inverse'!$A$34:$BH$34,'FD mesh'!$B$84:$BI$84,$E862:$BL862)+'FD inverse'!$A$34*$C863/Setup!$B$17+INDEX('FD inverse'!$A$34:$BH$34,1,'FD mesh'!$B$15+1)*Setup!$B$22</f>
        <v>15.263437537538</v>
      </c>
      <c r="AK863" s="0" t="n">
        <f aca="false">SUMPRODUCT('FD inverse'!$A$35:$BH$35,'FD mesh'!$B$84:$BI$84,$E862:$BL862)+'FD inverse'!$A$35*$C863/Setup!$B$17+INDEX('FD inverse'!$A$35:$BH$35,1,'FD mesh'!$B$15+1)*Setup!$B$22</f>
        <v>15.2397235834459</v>
      </c>
      <c r="AL863" s="0" t="n">
        <f aca="false">SUMPRODUCT('FD inverse'!$A$36:$BH$36,'FD mesh'!$B$84:$BI$84,$E862:$BL862)+'FD inverse'!$A$36*$C863/Setup!$B$17+INDEX('FD inverse'!$A$36:$BH$36,1,'FD mesh'!$B$15+1)*Setup!$B$22</f>
        <v>15.2161288334825</v>
      </c>
      <c r="AM863" s="0" t="n">
        <f aca="false">SUMPRODUCT('FD inverse'!$A$37:$BH$37,'FD mesh'!$B$84:$BI$84,$E862:$BL862)+'FD inverse'!$A$37*$C863/Setup!$B$17+INDEX('FD inverse'!$A$37:$BH$37,1,'FD mesh'!$B$15+1)*Setup!$B$22</f>
        <v>15.1926460935163</v>
      </c>
      <c r="AN863" s="0" t="n">
        <f aca="false">SUMPRODUCT('FD inverse'!$A$38:$BH$38,'FD mesh'!$B$84:$BI$84,$E862:$BL862)+'FD inverse'!$A$38*$C863/Setup!$B$17+INDEX('FD inverse'!$A$38:$BH$38,1,'FD mesh'!$B$15+1)*Setup!$B$22</f>
        <v>15.1692667270517</v>
      </c>
      <c r="AO863" s="0" t="n">
        <f aca="false">SUMPRODUCT('FD inverse'!$A$39:$BH$39,'FD mesh'!$B$84:$BI$84,$E862:$BL862)+'FD inverse'!$A$39*$C863/Setup!$B$17+INDEX('FD inverse'!$A$39:$BH$39,1,'FD mesh'!$B$15+1)*Setup!$B$22</f>
        <v>15.1459808432725</v>
      </c>
      <c r="AP863" s="0" t="n">
        <f aca="false">SUMPRODUCT('FD inverse'!$A$40:$BH$40,'FD mesh'!$B$84:$BI$84,$E862:$BL862)+'FD inverse'!$A$40*$C863/Setup!$B$17+INDEX('FD inverse'!$A$40:$BH$40,1,'FD mesh'!$B$15+1)*Setup!$B$22</f>
        <v>15.1227774735026</v>
      </c>
      <c r="AQ863" s="0" t="n">
        <f aca="false">SUMPRODUCT('FD inverse'!$A$41:$BH$41,'FD mesh'!$B$84:$BI$84,$E862:$BL862)+'FD inverse'!$A$41*$C863/Setup!$B$17+INDEX('FD inverse'!$A$41:$BH$41,1,'FD mesh'!$B$15+1)*Setup!$B$22</f>
        <v>15.0996447371786</v>
      </c>
      <c r="AR863" s="0" t="n">
        <f aca="false">SUMPRODUCT('FD inverse'!$A$42:$BH$42,'FD mesh'!$B$84:$BI$84,$E862:$BL862)+'FD inverse'!$A$42*$C863/Setup!$B$17+INDEX('FD inverse'!$A$42:$BH$42,1,'FD mesh'!$B$15+1)*Setup!$B$22</f>
        <v>15.076569998559</v>
      </c>
      <c r="AS863" s="0" t="n">
        <f aca="false">SUMPRODUCT('FD inverse'!$A$43:$BH$43,'FD mesh'!$B$84:$BI$84,$E862:$BL862)+'FD inverse'!$A$43*$C863/Setup!$B$17+INDEX('FD inverse'!$A$43:$BH$43,1,'FD mesh'!$B$15+1)*Setup!$B$22</f>
        <v>0</v>
      </c>
      <c r="AT863" s="0" t="n">
        <f aca="false">SUMPRODUCT('FD inverse'!$A$44:$BH$44,'FD mesh'!$B$84:$BI$84,$E862:$BL862)+'FD inverse'!$A$44*$C863/Setup!$B$17+INDEX('FD inverse'!$A$44:$BH$44,1,'FD mesh'!$B$15+1)*Setup!$B$22</f>
        <v>0</v>
      </c>
      <c r="AU863" s="0" t="n">
        <f aca="false">SUMPRODUCT('FD inverse'!$A$45:$BH$45,'FD mesh'!$B$84:$BI$84,$E862:$BL862)+'FD inverse'!$A$45*$C863/Setup!$B$17+INDEX('FD inverse'!$A$45:$BH$45,1,'FD mesh'!$B$15+1)*Setup!$B$22</f>
        <v>0</v>
      </c>
      <c r="AV863" s="0" t="n">
        <f aca="false">SUMPRODUCT('FD inverse'!$A$46:$BH$46,'FD mesh'!$B$84:$BI$84,$E862:$BL862)+'FD inverse'!$A$46*$C863/Setup!$B$17+INDEX('FD inverse'!$A$46:$BH$46,1,'FD mesh'!$B$15+1)*Setup!$B$22</f>
        <v>0</v>
      </c>
      <c r="AW863" s="0" t="n">
        <f aca="false">SUMPRODUCT('FD inverse'!$A$47:$BH$47,'FD mesh'!$B$84:$BI$84,$E862:$BL862)+'FD inverse'!$A$47*$C863/Setup!$B$17+INDEX('FD inverse'!$A$47:$BH$47,1,'FD mesh'!$B$15+1)*Setup!$B$22</f>
        <v>0</v>
      </c>
      <c r="AX863" s="0" t="n">
        <f aca="false">SUMPRODUCT('FD inverse'!$A$48:$BH$48,'FD mesh'!$B$84:$BI$84,$E862:$BL862)+'FD inverse'!$A$48*$C863/Setup!$B$17+INDEX('FD inverse'!$A$48:$BH$48,1,'FD mesh'!$B$15+1)*Setup!$B$22</f>
        <v>0</v>
      </c>
      <c r="AY863" s="0" t="n">
        <f aca="false">SUMPRODUCT('FD inverse'!$A$49:$BH$49,'FD mesh'!$B$84:$BI$84,$E862:$BL862)+'FD inverse'!$A$49*$C863/Setup!$B$17+INDEX('FD inverse'!$A$49:$BH$49,1,'FD mesh'!$B$15+1)*Setup!$B$22</f>
        <v>0</v>
      </c>
      <c r="AZ863" s="0" t="n">
        <f aca="false">SUMPRODUCT('FD inverse'!$A$50:$BH$50,'FD mesh'!$B$84:$BI$84,$E862:$BL862)+'FD inverse'!$A$50*$C863/Setup!$B$17+INDEX('FD inverse'!$A$50:$BH$50,1,'FD mesh'!$B$15+1)*Setup!$B$22</f>
        <v>0</v>
      </c>
      <c r="BA863" s="0" t="n">
        <f aca="false">SUMPRODUCT('FD inverse'!$A$51:$BH$51,'FD mesh'!$B$84:$BI$84,$E862:$BL862)+'FD inverse'!$A$51*$C863/Setup!$B$17+INDEX('FD inverse'!$A$51:$BH$51,1,'FD mesh'!$B$15+1)*Setup!$B$22</f>
        <v>0</v>
      </c>
      <c r="BB863" s="0" t="n">
        <f aca="false">SUMPRODUCT('FD inverse'!$A$52:$BH$52,'FD mesh'!$B$84:$BI$84,$E862:$BL862)+'FD inverse'!$A$52*$C863/Setup!$B$17+INDEX('FD inverse'!$A$52:$BH$52,1,'FD mesh'!$B$15+1)*Setup!$B$22</f>
        <v>0</v>
      </c>
      <c r="BC863" s="0" t="n">
        <f aca="false">SUMPRODUCT('FD inverse'!$A$53:$BH$53,'FD mesh'!$B$84:$BI$84,$E862:$BL862)+'FD inverse'!$A$53*$C863/Setup!$B$17+INDEX('FD inverse'!$A$53:$BH$53,1,'FD mesh'!$B$15+1)*Setup!$B$22</f>
        <v>0</v>
      </c>
      <c r="BD863" s="0" t="n">
        <f aca="false">SUMPRODUCT('FD inverse'!$A$54:$BH$54,'FD mesh'!$B$84:$BI$84,$E862:$BL862)+'FD inverse'!$A$54*$C863/Setup!$B$17+INDEX('FD inverse'!$A$54:$BH$54,1,'FD mesh'!$B$15+1)*Setup!$B$22</f>
        <v>0</v>
      </c>
      <c r="BE863" s="0" t="n">
        <f aca="false">SUMPRODUCT('FD inverse'!$A$55:$BH$55,'FD mesh'!$B$84:$BI$84,$E862:$BL862)+'FD inverse'!$A$55*$C863/Setup!$B$17+INDEX('FD inverse'!$A$55:$BH$55,1,'FD mesh'!$B$15+1)*Setup!$B$22</f>
        <v>0</v>
      </c>
      <c r="BF863" s="0" t="n">
        <f aca="false">SUMPRODUCT('FD inverse'!$A$56:$BH$56,'FD mesh'!$B$84:$BI$84,$E862:$BL862)+'FD inverse'!$A$56*$C863/Setup!$B$17+INDEX('FD inverse'!$A$56:$BH$56,1,'FD mesh'!$B$15+1)*Setup!$B$22</f>
        <v>0</v>
      </c>
      <c r="BG863" s="0" t="n">
        <f aca="false">SUMPRODUCT('FD inverse'!$A$57:$BH$57,'FD mesh'!$B$84:$BI$84,$E862:$BL862)+'FD inverse'!$A$57*$C863/Setup!$B$17+INDEX('FD inverse'!$A$57:$BH$57,1,'FD mesh'!$B$15+1)*Setup!$B$22</f>
        <v>0</v>
      </c>
      <c r="BH863" s="0" t="n">
        <f aca="false">SUMPRODUCT('FD inverse'!$A$58:$BH$58,'FD mesh'!$B$84:$BI$84,$E862:$BL862)+'FD inverse'!$A$58*$C863/Setup!$B$17+INDEX('FD inverse'!$A$58:$BH$58,1,'FD mesh'!$B$15+1)*Setup!$B$22</f>
        <v>0</v>
      </c>
      <c r="BI863" s="0" t="n">
        <f aca="false">SUMPRODUCT('FD inverse'!$A$59:$BH$59,'FD mesh'!$B$84:$BI$84,$E862:$BL862)+'FD inverse'!$A$59*$C863/Setup!$B$17+INDEX('FD inverse'!$A$59:$BH$59,1,'FD mesh'!$B$15+1)*Setup!$B$22</f>
        <v>0</v>
      </c>
      <c r="BJ863" s="0" t="n">
        <f aca="false">SUMPRODUCT('FD inverse'!$A$60:$BH$60,'FD mesh'!$B$84:$BI$84,$E862:$BL862)+'FD inverse'!$A$60*$C863/Setup!$B$17+INDEX('FD inverse'!$A$60:$BH$60,1,'FD mesh'!$B$15+1)*Setup!$B$22</f>
        <v>0</v>
      </c>
      <c r="BK863" s="0" t="n">
        <f aca="false">SUMPRODUCT('FD inverse'!$A$61:$BH$61,'FD mesh'!$B$84:$BI$84,$E862:$BL862)+'FD inverse'!$A$61*$C863/Setup!$B$17+INDEX('FD inverse'!$A$61:$BH$61,1,'FD mesh'!$B$15+1)*Setup!$B$22</f>
        <v>0</v>
      </c>
      <c r="BL863" s="0" t="n">
        <f aca="false">SUMPRODUCT('FD inverse'!$A$62:$BH$62,'FD mesh'!$B$84:$BI$84,$E862:$BL862)+'FD inverse'!$A$62*$C863/Setup!$B$17+INDEX('FD inverse'!$A$62:$BH$62,1,'FD mesh'!$B$15+1)*Setup!$B$22</f>
        <v>0</v>
      </c>
    </row>
    <row r="864" customFormat="false" ht="15" hidden="false" customHeight="false" outlineLevel="0" collapsed="false">
      <c r="A864" s="0" t="n">
        <v>859</v>
      </c>
      <c r="B864" s="0" t="n">
        <f aca="false">A864*Setup!$B$11/3600</f>
        <v>71.5833333333333</v>
      </c>
      <c r="C864" s="0" t="n">
        <f aca="false">Setup!$B$7+Setup!$B$8*COS(2*PI()*(B864-Setup!$B$9)/24)</f>
        <v>22.3890132405651</v>
      </c>
      <c r="D864" s="0" t="n">
        <f aca="false">(C864-E864)/Setup!$B$17</f>
        <v>-5.66458207537765</v>
      </c>
      <c r="E864" s="0" t="n">
        <f aca="false">SUMPRODUCT('FD inverse'!$A$3:$BH$3,'FD mesh'!$B$84:$BI$84,$E863:$BL863)+'FD inverse'!$A$3*$C864/Setup!$B$17+INDEX('FD inverse'!$A$3:$BH$3,1,'FD mesh'!$B$15+1)*Setup!$B$22</f>
        <v>23.1254089103642</v>
      </c>
      <c r="F864" s="0" t="n">
        <f aca="false">SUMPRODUCT('FD inverse'!$A$4:$BH$4,'FD mesh'!$B$84:$BI$84,$E863:$BL863)+'FD inverse'!$A$4*$C864/Setup!$B$17+INDEX('FD inverse'!$A$4:$BH$4,1,'FD mesh'!$B$15+1)*Setup!$B$22</f>
        <v>23.2827476971709</v>
      </c>
      <c r="G864" s="0" t="n">
        <f aca="false">SUMPRODUCT('FD inverse'!$A$5:$BH$5,'FD mesh'!$B$84:$BI$84,$E863:$BL863)+'FD inverse'!$A$5*$C864/Setup!$B$17+INDEX('FD inverse'!$A$5:$BH$5,1,'FD mesh'!$B$15+1)*Setup!$B$22</f>
        <v>23.4204333558443</v>
      </c>
      <c r="H864" s="0" t="n">
        <f aca="false">SUMPRODUCT('FD inverse'!$A$6:$BH$6,'FD mesh'!$B$84:$BI$84,$E863:$BL863)+'FD inverse'!$A$6*$C864/Setup!$B$17+INDEX('FD inverse'!$A$6:$BH$6,1,'FD mesh'!$B$15+1)*Setup!$B$22</f>
        <v>23.8548685740454</v>
      </c>
      <c r="I864" s="0" t="n">
        <f aca="false">SUMPRODUCT('FD inverse'!$A$7:$BH$7,'FD mesh'!$B$84:$BI$84,$E863:$BL863)+'FD inverse'!$A$7*$C864/Setup!$B$17+INDEX('FD inverse'!$A$7:$BH$7,1,'FD mesh'!$B$15+1)*Setup!$B$22</f>
        <v>23.888484899321</v>
      </c>
      <c r="J864" s="0" t="n">
        <f aca="false">SUMPRODUCT('FD inverse'!$A$8:$BH$8,'FD mesh'!$B$84:$BI$84,$E863:$BL863)+'FD inverse'!$A$8*$C864/Setup!$B$17+INDEX('FD inverse'!$A$8:$BH$8,1,'FD mesh'!$B$15+1)*Setup!$B$22</f>
        <v>23.9135620740828</v>
      </c>
      <c r="K864" s="0" t="n">
        <f aca="false">SUMPRODUCT('FD inverse'!$A$9:$BH$9,'FD mesh'!$B$84:$BI$84,$E863:$BL863)+'FD inverse'!$A$9*$C864/Setup!$B$17+INDEX('FD inverse'!$A$9:$BH$9,1,'FD mesh'!$B$15+1)*Setup!$B$22</f>
        <v>23.9311224472331</v>
      </c>
      <c r="L864" s="0" t="n">
        <f aca="false">SUMPRODUCT('FD inverse'!$A$10:$BH$10,'FD mesh'!$B$84:$BI$84,$E863:$BL863)+'FD inverse'!$A$10*$C864/Setup!$B$17+INDEX('FD inverse'!$A$10:$BH$10,1,'FD mesh'!$B$15+1)*Setup!$B$22</f>
        <v>23.9420842053596</v>
      </c>
      <c r="M864" s="0" t="n">
        <f aca="false">SUMPRODUCT('FD inverse'!$A$11:$BH$11,'FD mesh'!$B$84:$BI$84,$E863:$BL863)+'FD inverse'!$A$11*$C864/Setup!$B$17+INDEX('FD inverse'!$A$11:$BH$11,1,'FD mesh'!$B$15+1)*Setup!$B$22</f>
        <v>23.9472555288453</v>
      </c>
      <c r="N864" s="0" t="n">
        <f aca="false">SUMPRODUCT('FD inverse'!$A$12:$BH$12,'FD mesh'!$B$84:$BI$84,$E863:$BL863)+'FD inverse'!$A$12*$C864/Setup!$B$17+INDEX('FD inverse'!$A$12:$BH$12,1,'FD mesh'!$B$15+1)*Setup!$B$22</f>
        <v>23.9473298749189</v>
      </c>
      <c r="O864" s="0" t="n">
        <f aca="false">SUMPRODUCT('FD inverse'!$A$13:$BH$13,'FD mesh'!$B$84:$BI$84,$E863:$BL863)+'FD inverse'!$A$13*$C864/Setup!$B$17+INDEX('FD inverse'!$A$13:$BH$13,1,'FD mesh'!$B$15+1)*Setup!$B$22</f>
        <v>23.942882253607</v>
      </c>
      <c r="P864" s="0" t="n">
        <f aca="false">SUMPRODUCT('FD inverse'!$A$14:$BH$14,'FD mesh'!$B$84:$BI$84,$E863:$BL863)+'FD inverse'!$A$14*$C864/Setup!$B$17+INDEX('FD inverse'!$A$14:$BH$14,1,'FD mesh'!$B$15+1)*Setup!$B$22</f>
        <v>23.9343663816406</v>
      </c>
      <c r="Q864" s="0" t="n">
        <f aca="false">SUMPRODUCT('FD inverse'!$A$15:$BH$15,'FD mesh'!$B$84:$BI$84,$E863:$BL863)+'FD inverse'!$A$15*$C864/Setup!$B$17+INDEX('FD inverse'!$A$15:$BH$15,1,'FD mesh'!$B$15+1)*Setup!$B$22</f>
        <v>23.9221126190415</v>
      </c>
      <c r="R864" s="0" t="n">
        <f aca="false">SUMPRODUCT('FD inverse'!$A$16:$BH$16,'FD mesh'!$B$84:$BI$84,$E863:$BL863)+'FD inverse'!$A$16*$C864/Setup!$B$17+INDEX('FD inverse'!$A$16:$BH$16,1,'FD mesh'!$B$15+1)*Setup!$B$22</f>
        <v>23.9063266132296</v>
      </c>
      <c r="S864" s="0" t="n">
        <f aca="false">SUMPRODUCT('FD inverse'!$A$17:$BH$17,'FD mesh'!$B$84:$BI$84,$E863:$BL863)+'FD inverse'!$A$17*$C864/Setup!$B$17+INDEX('FD inverse'!$A$17:$BH$17,1,'FD mesh'!$B$15+1)*Setup!$B$22</f>
        <v>23.3400778551921</v>
      </c>
      <c r="T864" s="0" t="n">
        <f aca="false">SUMPRODUCT('FD inverse'!$A$18:$BH$18,'FD mesh'!$B$84:$BI$84,$E863:$BL863)+'FD inverse'!$A$18*$C864/Setup!$B$17+INDEX('FD inverse'!$A$18:$BH$18,1,'FD mesh'!$B$15+1)*Setup!$B$22</f>
        <v>22.7723731063735</v>
      </c>
      <c r="U864" s="0" t="n">
        <f aca="false">SUMPRODUCT('FD inverse'!$A$19:$BH$19,'FD mesh'!$B$84:$BI$84,$E863:$BL863)+'FD inverse'!$A$19*$C864/Setup!$B$17+INDEX('FD inverse'!$A$19:$BH$19,1,'FD mesh'!$B$15+1)*Setup!$B$22</f>
        <v>22.2034488535333</v>
      </c>
      <c r="V864" s="0" t="n">
        <f aca="false">SUMPRODUCT('FD inverse'!$A$20:$BH$20,'FD mesh'!$B$84:$BI$84,$E863:$BL863)+'FD inverse'!$A$20*$C864/Setup!$B$17+INDEX('FD inverse'!$A$20:$BH$20,1,'FD mesh'!$B$15+1)*Setup!$B$22</f>
        <v>21.6335140035528</v>
      </c>
      <c r="W864" s="0" t="n">
        <f aca="false">SUMPRODUCT('FD inverse'!$A$21:$BH$21,'FD mesh'!$B$84:$BI$84,$E863:$BL863)+'FD inverse'!$A$21*$C864/Setup!$B$17+INDEX('FD inverse'!$A$21:$BH$21,1,'FD mesh'!$B$15+1)*Setup!$B$22</f>
        <v>21.0627517926256</v>
      </c>
      <c r="X864" s="0" t="n">
        <f aca="false">SUMPRODUCT('FD inverse'!$A$22:$BH$22,'FD mesh'!$B$84:$BI$84,$E863:$BL863)+'FD inverse'!$A$22*$C864/Setup!$B$17+INDEX('FD inverse'!$A$22:$BH$22,1,'FD mesh'!$B$15+1)*Setup!$B$22</f>
        <v>20.4913217405617</v>
      </c>
      <c r="Y864" s="0" t="n">
        <f aca="false">SUMPRODUCT('FD inverse'!$A$23:$BH$23,'FD mesh'!$B$84:$BI$84,$E863:$BL863)+'FD inverse'!$A$23*$C864/Setup!$B$17+INDEX('FD inverse'!$A$23:$BH$23,1,'FD mesh'!$B$15+1)*Setup!$B$22</f>
        <v>19.9193616424135</v>
      </c>
      <c r="Z864" s="0" t="n">
        <f aca="false">SUMPRODUCT('FD inverse'!$A$24:$BH$24,'FD mesh'!$B$84:$BI$84,$E863:$BL863)+'FD inverse'!$A$24*$C864/Setup!$B$17+INDEX('FD inverse'!$A$24:$BH$24,1,'FD mesh'!$B$15+1)*Setup!$B$22</f>
        <v>19.3469895906017</v>
      </c>
      <c r="AA864" s="0" t="n">
        <f aca="false">SUMPRODUCT('FD inverse'!$A$25:$BH$25,'FD mesh'!$B$84:$BI$84,$E863:$BL863)+'FD inverse'!$A$25*$C864/Setup!$B$17+INDEX('FD inverse'!$A$25:$BH$25,1,'FD mesh'!$B$15+1)*Setup!$B$22</f>
        <v>18.7743060216119</v>
      </c>
      <c r="AB864" s="0" t="n">
        <f aca="false">SUMPRODUCT('FD inverse'!$A$26:$BH$26,'FD mesh'!$B$84:$BI$84,$E863:$BL863)+'FD inverse'!$A$26*$C864/Setup!$B$17+INDEX('FD inverse'!$A$26:$BH$26,1,'FD mesh'!$B$15+1)*Setup!$B$22</f>
        <v>18.2013957821401</v>
      </c>
      <c r="AC864" s="0" t="n">
        <f aca="false">SUMPRODUCT('FD inverse'!$A$27:$BH$27,'FD mesh'!$B$84:$BI$84,$E863:$BL863)+'FD inverse'!$A$27*$C864/Setup!$B$17+INDEX('FD inverse'!$A$27:$BH$27,1,'FD mesh'!$B$15+1)*Setup!$B$22</f>
        <v>17.6283302102882</v>
      </c>
      <c r="AD864" s="0" t="n">
        <f aca="false">SUMPRODUCT('FD inverse'!$A$28:$BH$28,'FD mesh'!$B$84:$BI$84,$E863:$BL863)+'FD inverse'!$A$28*$C864/Setup!$B$17+INDEX('FD inverse'!$A$28:$BH$28,1,'FD mesh'!$B$15+1)*Setup!$B$22</f>
        <v>17.055169228049</v>
      </c>
      <c r="AE864" s="0" t="n">
        <f aca="false">SUMPRODUCT('FD inverse'!$A$29:$BH$29,'FD mesh'!$B$84:$BI$84,$E863:$BL863)+'FD inverse'!$A$29*$C864/Setup!$B$17+INDEX('FD inverse'!$A$29:$BH$29,1,'FD mesh'!$B$15+1)*Setup!$B$22</f>
        <v>16.4819634418734</v>
      </c>
      <c r="AF864" s="0" t="n">
        <f aca="false">SUMPRODUCT('FD inverse'!$A$30:$BH$30,'FD mesh'!$B$84:$BI$84,$E863:$BL863)+'FD inverse'!$A$30*$C864/Setup!$B$17+INDEX('FD inverse'!$A$30:$BH$30,1,'FD mesh'!$B$15+1)*Setup!$B$22</f>
        <v>15.9087562485786</v>
      </c>
      <c r="AG864" s="0" t="n">
        <f aca="false">SUMPRODUCT('FD inverse'!$A$31:$BH$31,'FD mesh'!$B$84:$BI$84,$E863:$BL863)+'FD inverse'!$A$31*$C864/Setup!$B$17+INDEX('FD inverse'!$A$31:$BH$31,1,'FD mesh'!$B$15+1)*Setup!$B$22</f>
        <v>15.3355859442373</v>
      </c>
      <c r="AH864" s="0" t="n">
        <f aca="false">SUMPRODUCT('FD inverse'!$A$32:$BH$32,'FD mesh'!$B$84:$BI$84,$E863:$BL863)+'FD inverse'!$A$32*$C864/Setup!$B$17+INDEX('FD inverse'!$A$32:$BH$32,1,'FD mesh'!$B$15+1)*Setup!$B$22</f>
        <v>15.3114911411416</v>
      </c>
      <c r="AI864" s="0" t="n">
        <f aca="false">SUMPRODUCT('FD inverse'!$A$33:$BH$33,'FD mesh'!$B$84:$BI$84,$E863:$BL863)+'FD inverse'!$A$33*$C864/Setup!$B$17+INDEX('FD inverse'!$A$33:$BH$33,1,'FD mesh'!$B$15+1)*Setup!$B$22</f>
        <v>15.2875217472639</v>
      </c>
      <c r="AJ864" s="0" t="n">
        <f aca="false">SUMPRODUCT('FD inverse'!$A$34:$BH$34,'FD mesh'!$B$84:$BI$84,$E863:$BL863)+'FD inverse'!$A$34*$C864/Setup!$B$17+INDEX('FD inverse'!$A$34:$BH$34,1,'FD mesh'!$B$15+1)*Setup!$B$22</f>
        <v>15.2636766313007</v>
      </c>
      <c r="AK864" s="0" t="n">
        <f aca="false">SUMPRODUCT('FD inverse'!$A$35:$BH$35,'FD mesh'!$B$84:$BI$84,$E863:$BL863)+'FD inverse'!$A$35*$C864/Setup!$B$17+INDEX('FD inverse'!$A$35:$BH$35,1,'FD mesh'!$B$15+1)*Setup!$B$22</f>
        <v>15.2399525501073</v>
      </c>
      <c r="AL864" s="0" t="n">
        <f aca="false">SUMPRODUCT('FD inverse'!$A$36:$BH$36,'FD mesh'!$B$84:$BI$84,$E863:$BL863)+'FD inverse'!$A$36*$C864/Setup!$B$17+INDEX('FD inverse'!$A$36:$BH$36,1,'FD mesh'!$B$15+1)*Setup!$B$22</f>
        <v>15.2163443771116</v>
      </c>
      <c r="AM864" s="0" t="n">
        <f aca="false">SUMPRODUCT('FD inverse'!$A$37:$BH$37,'FD mesh'!$B$84:$BI$84,$E863:$BL863)+'FD inverse'!$A$37*$C864/Setup!$B$17+INDEX('FD inverse'!$A$37:$BH$37,1,'FD mesh'!$B$15+1)*Setup!$B$22</f>
        <v>15.1928453172657</v>
      </c>
      <c r="AN864" s="0" t="n">
        <f aca="false">SUMPRODUCT('FD inverse'!$A$38:$BH$38,'FD mesh'!$B$84:$BI$84,$E863:$BL863)+'FD inverse'!$A$38*$C864/Setup!$B$17+INDEX('FD inverse'!$A$38:$BH$38,1,'FD mesh'!$B$15+1)*Setup!$B$22</f>
        <v>15.1694471090706</v>
      </c>
      <c r="AO864" s="0" t="n">
        <f aca="false">SUMPRODUCT('FD inverse'!$A$39:$BH$39,'FD mesh'!$B$84:$BI$84,$E863:$BL863)+'FD inverse'!$A$39*$C864/Setup!$B$17+INDEX('FD inverse'!$A$39:$BH$39,1,'FD mesh'!$B$15+1)*Setup!$B$22</f>
        <v>15.1461402144082</v>
      </c>
      <c r="AP864" s="0" t="n">
        <f aca="false">SUMPRODUCT('FD inverse'!$A$40:$BH$40,'FD mesh'!$B$84:$BI$84,$E863:$BL863)+'FD inverse'!$A$40*$C864/Setup!$B$17+INDEX('FD inverse'!$A$40:$BH$40,1,'FD mesh'!$B$15+1)*Setup!$B$22</f>
        <v>15.1229139970856</v>
      </c>
      <c r="AQ864" s="0" t="n">
        <f aca="false">SUMPRODUCT('FD inverse'!$A$41:$BH$41,'FD mesh'!$B$84:$BI$84,$E863:$BL863)+'FD inverse'!$A$41*$C864/Setup!$B$17+INDEX('FD inverse'!$A$41:$BH$41,1,'FD mesh'!$B$15+1)*Setup!$B$22</f>
        <v>15.0997568911453</v>
      </c>
      <c r="AR864" s="0" t="n">
        <f aca="false">SUMPRODUCT('FD inverse'!$A$42:$BH$42,'FD mesh'!$B$84:$BI$84,$E863:$BL863)+'FD inverse'!$A$42*$C864/Setup!$B$17+INDEX('FD inverse'!$A$42:$BH$42,1,'FD mesh'!$B$15+1)*Setup!$B$22</f>
        <v>15.0766565601263</v>
      </c>
      <c r="AS864" s="0" t="n">
        <f aca="false">SUMPRODUCT('FD inverse'!$A$43:$BH$43,'FD mesh'!$B$84:$BI$84,$E863:$BL863)+'FD inverse'!$A$43*$C864/Setup!$B$17+INDEX('FD inverse'!$A$43:$BH$43,1,'FD mesh'!$B$15+1)*Setup!$B$22</f>
        <v>0</v>
      </c>
      <c r="AT864" s="0" t="n">
        <f aca="false">SUMPRODUCT('FD inverse'!$A$44:$BH$44,'FD mesh'!$B$84:$BI$84,$E863:$BL863)+'FD inverse'!$A$44*$C864/Setup!$B$17+INDEX('FD inverse'!$A$44:$BH$44,1,'FD mesh'!$B$15+1)*Setup!$B$22</f>
        <v>0</v>
      </c>
      <c r="AU864" s="0" t="n">
        <f aca="false">SUMPRODUCT('FD inverse'!$A$45:$BH$45,'FD mesh'!$B$84:$BI$84,$E863:$BL863)+'FD inverse'!$A$45*$C864/Setup!$B$17+INDEX('FD inverse'!$A$45:$BH$45,1,'FD mesh'!$B$15+1)*Setup!$B$22</f>
        <v>0</v>
      </c>
      <c r="AV864" s="0" t="n">
        <f aca="false">SUMPRODUCT('FD inverse'!$A$46:$BH$46,'FD mesh'!$B$84:$BI$84,$E863:$BL863)+'FD inverse'!$A$46*$C864/Setup!$B$17+INDEX('FD inverse'!$A$46:$BH$46,1,'FD mesh'!$B$15+1)*Setup!$B$22</f>
        <v>0</v>
      </c>
      <c r="AW864" s="0" t="n">
        <f aca="false">SUMPRODUCT('FD inverse'!$A$47:$BH$47,'FD mesh'!$B$84:$BI$84,$E863:$BL863)+'FD inverse'!$A$47*$C864/Setup!$B$17+INDEX('FD inverse'!$A$47:$BH$47,1,'FD mesh'!$B$15+1)*Setup!$B$22</f>
        <v>0</v>
      </c>
      <c r="AX864" s="0" t="n">
        <f aca="false">SUMPRODUCT('FD inverse'!$A$48:$BH$48,'FD mesh'!$B$84:$BI$84,$E863:$BL863)+'FD inverse'!$A$48*$C864/Setup!$B$17+INDEX('FD inverse'!$A$48:$BH$48,1,'FD mesh'!$B$15+1)*Setup!$B$22</f>
        <v>0</v>
      </c>
      <c r="AY864" s="0" t="n">
        <f aca="false">SUMPRODUCT('FD inverse'!$A$49:$BH$49,'FD mesh'!$B$84:$BI$84,$E863:$BL863)+'FD inverse'!$A$49*$C864/Setup!$B$17+INDEX('FD inverse'!$A$49:$BH$49,1,'FD mesh'!$B$15+1)*Setup!$B$22</f>
        <v>0</v>
      </c>
      <c r="AZ864" s="0" t="n">
        <f aca="false">SUMPRODUCT('FD inverse'!$A$50:$BH$50,'FD mesh'!$B$84:$BI$84,$E863:$BL863)+'FD inverse'!$A$50*$C864/Setup!$B$17+INDEX('FD inverse'!$A$50:$BH$50,1,'FD mesh'!$B$15+1)*Setup!$B$22</f>
        <v>0</v>
      </c>
      <c r="BA864" s="0" t="n">
        <f aca="false">SUMPRODUCT('FD inverse'!$A$51:$BH$51,'FD mesh'!$B$84:$BI$84,$E863:$BL863)+'FD inverse'!$A$51*$C864/Setup!$B$17+INDEX('FD inverse'!$A$51:$BH$51,1,'FD mesh'!$B$15+1)*Setup!$B$22</f>
        <v>0</v>
      </c>
      <c r="BB864" s="0" t="n">
        <f aca="false">SUMPRODUCT('FD inverse'!$A$52:$BH$52,'FD mesh'!$B$84:$BI$84,$E863:$BL863)+'FD inverse'!$A$52*$C864/Setup!$B$17+INDEX('FD inverse'!$A$52:$BH$52,1,'FD mesh'!$B$15+1)*Setup!$B$22</f>
        <v>0</v>
      </c>
      <c r="BC864" s="0" t="n">
        <f aca="false">SUMPRODUCT('FD inverse'!$A$53:$BH$53,'FD mesh'!$B$84:$BI$84,$E863:$BL863)+'FD inverse'!$A$53*$C864/Setup!$B$17+INDEX('FD inverse'!$A$53:$BH$53,1,'FD mesh'!$B$15+1)*Setup!$B$22</f>
        <v>0</v>
      </c>
      <c r="BD864" s="0" t="n">
        <f aca="false">SUMPRODUCT('FD inverse'!$A$54:$BH$54,'FD mesh'!$B$84:$BI$84,$E863:$BL863)+'FD inverse'!$A$54*$C864/Setup!$B$17+INDEX('FD inverse'!$A$54:$BH$54,1,'FD mesh'!$B$15+1)*Setup!$B$22</f>
        <v>0</v>
      </c>
      <c r="BE864" s="0" t="n">
        <f aca="false">SUMPRODUCT('FD inverse'!$A$55:$BH$55,'FD mesh'!$B$84:$BI$84,$E863:$BL863)+'FD inverse'!$A$55*$C864/Setup!$B$17+INDEX('FD inverse'!$A$55:$BH$55,1,'FD mesh'!$B$15+1)*Setup!$B$22</f>
        <v>0</v>
      </c>
      <c r="BF864" s="0" t="n">
        <f aca="false">SUMPRODUCT('FD inverse'!$A$56:$BH$56,'FD mesh'!$B$84:$BI$84,$E863:$BL863)+'FD inverse'!$A$56*$C864/Setup!$B$17+INDEX('FD inverse'!$A$56:$BH$56,1,'FD mesh'!$B$15+1)*Setup!$B$22</f>
        <v>0</v>
      </c>
      <c r="BG864" s="0" t="n">
        <f aca="false">SUMPRODUCT('FD inverse'!$A$57:$BH$57,'FD mesh'!$B$84:$BI$84,$E863:$BL863)+'FD inverse'!$A$57*$C864/Setup!$B$17+INDEX('FD inverse'!$A$57:$BH$57,1,'FD mesh'!$B$15+1)*Setup!$B$22</f>
        <v>0</v>
      </c>
      <c r="BH864" s="0" t="n">
        <f aca="false">SUMPRODUCT('FD inverse'!$A$58:$BH$58,'FD mesh'!$B$84:$BI$84,$E863:$BL863)+'FD inverse'!$A$58*$C864/Setup!$B$17+INDEX('FD inverse'!$A$58:$BH$58,1,'FD mesh'!$B$15+1)*Setup!$B$22</f>
        <v>0</v>
      </c>
      <c r="BI864" s="0" t="n">
        <f aca="false">SUMPRODUCT('FD inverse'!$A$59:$BH$59,'FD mesh'!$B$84:$BI$84,$E863:$BL863)+'FD inverse'!$A$59*$C864/Setup!$B$17+INDEX('FD inverse'!$A$59:$BH$59,1,'FD mesh'!$B$15+1)*Setup!$B$22</f>
        <v>0</v>
      </c>
      <c r="BJ864" s="0" t="n">
        <f aca="false">SUMPRODUCT('FD inverse'!$A$60:$BH$60,'FD mesh'!$B$84:$BI$84,$E863:$BL863)+'FD inverse'!$A$60*$C864/Setup!$B$17+INDEX('FD inverse'!$A$60:$BH$60,1,'FD mesh'!$B$15+1)*Setup!$B$22</f>
        <v>0</v>
      </c>
      <c r="BK864" s="0" t="n">
        <f aca="false">SUMPRODUCT('FD inverse'!$A$61:$BH$61,'FD mesh'!$B$84:$BI$84,$E863:$BL863)+'FD inverse'!$A$61*$C864/Setup!$B$17+INDEX('FD inverse'!$A$61:$BH$61,1,'FD mesh'!$B$15+1)*Setup!$B$22</f>
        <v>0</v>
      </c>
      <c r="BL864" s="0" t="n">
        <f aca="false">SUMPRODUCT('FD inverse'!$A$62:$BH$62,'FD mesh'!$B$84:$BI$84,$E863:$BL863)+'FD inverse'!$A$62*$C864/Setup!$B$17+INDEX('FD inverse'!$A$62:$BH$62,1,'FD mesh'!$B$15+1)*Setup!$B$22</f>
        <v>0</v>
      </c>
    </row>
    <row r="865" customFormat="false" ht="15" hidden="false" customHeight="false" outlineLevel="0" collapsed="false">
      <c r="A865" s="0" t="n">
        <v>860</v>
      </c>
      <c r="B865" s="0" t="n">
        <f aca="false">A865*Setup!$B$11/3600</f>
        <v>71.6666666666667</v>
      </c>
      <c r="C865" s="0" t="n">
        <f aca="false">Setup!$B$7+Setup!$B$8*COS(2*PI()*(B865-Setup!$B$9)/24)</f>
        <v>22.3095269530372</v>
      </c>
      <c r="D865" s="0" t="n">
        <f aca="false">(C865-E865)/Setup!$B$17</f>
        <v>-5.87935841955069</v>
      </c>
      <c r="E865" s="0" t="n">
        <f aca="false">SUMPRODUCT('FD inverse'!$A$3:$BH$3,'FD mesh'!$B$84:$BI$84,$E864:$BL864)+'FD inverse'!$A$3*$C865/Setup!$B$17+INDEX('FD inverse'!$A$3:$BH$3,1,'FD mesh'!$B$15+1)*Setup!$B$22</f>
        <v>23.0738435475788</v>
      </c>
      <c r="F865" s="0" t="n">
        <f aca="false">SUMPRODUCT('FD inverse'!$A$4:$BH$4,'FD mesh'!$B$84:$BI$84,$E864:$BL864)+'FD inverse'!$A$4*$C865/Setup!$B$17+INDEX('FD inverse'!$A$4:$BH$4,1,'FD mesh'!$B$15+1)*Setup!$B$22</f>
        <v>23.2376340530125</v>
      </c>
      <c r="G865" s="0" t="n">
        <f aca="false">SUMPRODUCT('FD inverse'!$A$5:$BH$5,'FD mesh'!$B$84:$BI$84,$E864:$BL864)+'FD inverse'!$A$5*$C865/Setup!$B$17+INDEX('FD inverse'!$A$5:$BH$5,1,'FD mesh'!$B$15+1)*Setup!$B$22</f>
        <v>23.3818439837248</v>
      </c>
      <c r="H865" s="0" t="n">
        <f aca="false">SUMPRODUCT('FD inverse'!$A$6:$BH$6,'FD mesh'!$B$84:$BI$84,$E864:$BL864)+'FD inverse'!$A$6*$C865/Setup!$B$17+INDEX('FD inverse'!$A$6:$BH$6,1,'FD mesh'!$B$15+1)*Setup!$B$22</f>
        <v>23.8382512670809</v>
      </c>
      <c r="I865" s="0" t="n">
        <f aca="false">SUMPRODUCT('FD inverse'!$A$7:$BH$7,'FD mesh'!$B$84:$BI$84,$E864:$BL864)+'FD inverse'!$A$7*$C865/Setup!$B$17+INDEX('FD inverse'!$A$7:$BH$7,1,'FD mesh'!$B$15+1)*Setup!$B$22</f>
        <v>23.8737394316952</v>
      </c>
      <c r="J865" s="0" t="n">
        <f aca="false">SUMPRODUCT('FD inverse'!$A$8:$BH$8,'FD mesh'!$B$84:$BI$84,$E864:$BL864)+'FD inverse'!$A$8*$C865/Setup!$B$17+INDEX('FD inverse'!$A$8:$BH$8,1,'FD mesh'!$B$15+1)*Setup!$B$22</f>
        <v>23.9005282053797</v>
      </c>
      <c r="K865" s="0" t="n">
        <f aca="false">SUMPRODUCT('FD inverse'!$A$9:$BH$9,'FD mesh'!$B$84:$BI$84,$E864:$BL864)+'FD inverse'!$A$9*$C865/Setup!$B$17+INDEX('FD inverse'!$A$9:$BH$9,1,'FD mesh'!$B$15+1)*Setup!$B$22</f>
        <v>23.9196273810093</v>
      </c>
      <c r="L865" s="0" t="n">
        <f aca="false">SUMPRODUCT('FD inverse'!$A$10:$BH$10,'FD mesh'!$B$84:$BI$84,$E864:$BL864)+'FD inverse'!$A$10*$C865/Setup!$B$17+INDEX('FD inverse'!$A$10:$BH$10,1,'FD mesh'!$B$15+1)*Setup!$B$22</f>
        <v>23.9319448066543</v>
      </c>
      <c r="M865" s="0" t="n">
        <f aca="false">SUMPRODUCT('FD inverse'!$A$11:$BH$11,'FD mesh'!$B$84:$BI$84,$E864:$BL864)+'FD inverse'!$A$11*$C865/Setup!$B$17+INDEX('FD inverse'!$A$11:$BH$11,1,'FD mesh'!$B$15+1)*Setup!$B$22</f>
        <v>23.9382802861605</v>
      </c>
      <c r="N865" s="0" t="n">
        <f aca="false">SUMPRODUCT('FD inverse'!$A$12:$BH$12,'FD mesh'!$B$84:$BI$84,$E864:$BL864)+'FD inverse'!$A$12*$C865/Setup!$B$17+INDEX('FD inverse'!$A$12:$BH$12,1,'FD mesh'!$B$15+1)*Setup!$B$22</f>
        <v>23.9393206372391</v>
      </c>
      <c r="O865" s="0" t="n">
        <f aca="false">SUMPRODUCT('FD inverse'!$A$13:$BH$13,'FD mesh'!$B$84:$BI$84,$E864:$BL864)+'FD inverse'!$A$13*$C865/Setup!$B$17+INDEX('FD inverse'!$A$13:$BH$13,1,'FD mesh'!$B$15+1)*Setup!$B$22</f>
        <v>23.9356357743473</v>
      </c>
      <c r="P865" s="0" t="n">
        <f aca="false">SUMPRODUCT('FD inverse'!$A$14:$BH$14,'FD mesh'!$B$84:$BI$84,$E864:$BL864)+'FD inverse'!$A$14*$C865/Setup!$B$17+INDEX('FD inverse'!$A$14:$BH$14,1,'FD mesh'!$B$15+1)*Setup!$B$22</f>
        <v>23.9276757024526</v>
      </c>
      <c r="Q865" s="0" t="n">
        <f aca="false">SUMPRODUCT('FD inverse'!$A$15:$BH$15,'FD mesh'!$B$84:$BI$84,$E864:$BL864)+'FD inverse'!$A$15*$C865/Setup!$B$17+INDEX('FD inverse'!$A$15:$BH$15,1,'FD mesh'!$B$15+1)*Setup!$B$22</f>
        <v>23.9157683272023</v>
      </c>
      <c r="R865" s="0" t="n">
        <f aca="false">SUMPRODUCT('FD inverse'!$A$16:$BH$16,'FD mesh'!$B$84:$BI$84,$E864:$BL864)+'FD inverse'!$A$16*$C865/Setup!$B$17+INDEX('FD inverse'!$A$16:$BH$16,1,'FD mesh'!$B$15+1)*Setup!$B$22</f>
        <v>23.9001180069141</v>
      </c>
      <c r="S865" s="0" t="n">
        <f aca="false">SUMPRODUCT('FD inverse'!$A$17:$BH$17,'FD mesh'!$B$84:$BI$84,$E864:$BL864)+'FD inverse'!$A$17*$C865/Setup!$B$17+INDEX('FD inverse'!$A$17:$BH$17,1,'FD mesh'!$B$15+1)*Setup!$B$22</f>
        <v>23.3347931015804</v>
      </c>
      <c r="T865" s="0" t="n">
        <f aca="false">SUMPRODUCT('FD inverse'!$A$18:$BH$18,'FD mesh'!$B$84:$BI$84,$E864:$BL864)+'FD inverse'!$A$18*$C865/Setup!$B$17+INDEX('FD inverse'!$A$18:$BH$18,1,'FD mesh'!$B$15+1)*Setup!$B$22</f>
        <v>22.7679129687552</v>
      </c>
      <c r="U865" s="0" t="n">
        <f aca="false">SUMPRODUCT('FD inverse'!$A$19:$BH$19,'FD mesh'!$B$84:$BI$84,$E864:$BL864)+'FD inverse'!$A$19*$C865/Setup!$B$17+INDEX('FD inverse'!$A$19:$BH$19,1,'FD mesh'!$B$15+1)*Setup!$B$22</f>
        <v>22.1997202811452</v>
      </c>
      <c r="V865" s="0" t="n">
        <f aca="false">SUMPRODUCT('FD inverse'!$A$20:$BH$20,'FD mesh'!$B$84:$BI$84,$E864:$BL864)+'FD inverse'!$A$20*$C865/Setup!$B$17+INDEX('FD inverse'!$A$20:$BH$20,1,'FD mesh'!$B$15+1)*Setup!$B$22</f>
        <v>21.6304303279467</v>
      </c>
      <c r="W865" s="0" t="n">
        <f aca="false">SUMPRODUCT('FD inverse'!$A$21:$BH$21,'FD mesh'!$B$84:$BI$84,$E864:$BL864)+'FD inverse'!$A$21*$C865/Setup!$B$17+INDEX('FD inverse'!$A$21:$BH$21,1,'FD mesh'!$B$15+1)*Setup!$B$22</f>
        <v>21.0602328930699</v>
      </c>
      <c r="X865" s="0" t="n">
        <f aca="false">SUMPRODUCT('FD inverse'!$A$22:$BH$22,'FD mesh'!$B$84:$BI$84,$E864:$BL864)+'FD inverse'!$A$22*$C865/Setup!$B$17+INDEX('FD inverse'!$A$22:$BH$22,1,'FD mesh'!$B$15+1)*Setup!$B$22</f>
        <v>20.4892941820381</v>
      </c>
      <c r="Y865" s="0" t="n">
        <f aca="false">SUMPRODUCT('FD inverse'!$A$23:$BH$23,'FD mesh'!$B$84:$BI$84,$E864:$BL864)+'FD inverse'!$A$23*$C865/Setup!$B$17+INDEX('FD inverse'!$A$23:$BH$23,1,'FD mesh'!$B$15+1)*Setup!$B$22</f>
        <v>19.917758789498</v>
      </c>
      <c r="Z865" s="0" t="n">
        <f aca="false">SUMPRODUCT('FD inverse'!$A$24:$BH$24,'FD mesh'!$B$84:$BI$84,$E864:$BL864)+'FD inverse'!$A$24*$C865/Setup!$B$17+INDEX('FD inverse'!$A$24:$BH$24,1,'FD mesh'!$B$15+1)*Setup!$B$22</f>
        <v>19.3457517002427</v>
      </c>
      <c r="AA865" s="0" t="n">
        <f aca="false">SUMPRODUCT('FD inverse'!$A$25:$BH$25,'FD mesh'!$B$84:$BI$84,$E864:$BL864)+'FD inverse'!$A$25*$C865/Setup!$B$17+INDEX('FD inverse'!$A$25:$BH$25,1,'FD mesh'!$B$15+1)*Setup!$B$22</f>
        <v>18.773380317539</v>
      </c>
      <c r="AB865" s="0" t="n">
        <f aca="false">SUMPRODUCT('FD inverse'!$A$26:$BH$26,'FD mesh'!$B$84:$BI$84,$E864:$BL864)+'FD inverse'!$A$26*$C865/Setup!$B$17+INDEX('FD inverse'!$A$26:$BH$26,1,'FD mesh'!$B$15+1)*Setup!$B$22</f>
        <v>18.2007365133509</v>
      </c>
      <c r="AC865" s="0" t="n">
        <f aca="false">SUMPRODUCT('FD inverse'!$A$27:$BH$27,'FD mesh'!$B$84:$BI$84,$E864:$BL864)+'FD inverse'!$A$27*$C865/Setup!$B$17+INDEX('FD inverse'!$A$27:$BH$27,1,'FD mesh'!$B$15+1)*Setup!$B$22</f>
        <v>17.6278986957762</v>
      </c>
      <c r="AD865" s="0" t="n">
        <f aca="false">SUMPRODUCT('FD inverse'!$A$28:$BH$28,'FD mesh'!$B$84:$BI$84,$E864:$BL864)+'FD inverse'!$A$28*$C865/Setup!$B$17+INDEX('FD inverse'!$A$28:$BH$28,1,'FD mesh'!$B$15+1)*Setup!$B$22</f>
        <v>17.0549338896452</v>
      </c>
      <c r="AE865" s="0" t="n">
        <f aca="false">SUMPRODUCT('FD inverse'!$A$29:$BH$29,'FD mesh'!$B$84:$BI$84,$E864:$BL864)+'FD inverse'!$A$29*$C865/Setup!$B$17+INDEX('FD inverse'!$A$29:$BH$29,1,'FD mesh'!$B$15+1)*Setup!$B$22</f>
        <v>16.4818998267839</v>
      </c>
      <c r="AF865" s="0" t="n">
        <f aca="false">SUMPRODUCT('FD inverse'!$A$30:$BH$30,'FD mesh'!$B$84:$BI$84,$E864:$BL864)+'FD inverse'!$A$30*$C865/Setup!$B$17+INDEX('FD inverse'!$A$30:$BH$30,1,'FD mesh'!$B$15+1)*Setup!$B$22</f>
        <v>15.9088470429106</v>
      </c>
      <c r="AG865" s="0" t="n">
        <f aca="false">SUMPRODUCT('FD inverse'!$A$31:$BH$31,'FD mesh'!$B$84:$BI$84,$E864:$BL864)+'FD inverse'!$A$31*$C865/Setup!$B$17+INDEX('FD inverse'!$A$31:$BH$31,1,'FD mesh'!$B$15+1)*Setup!$B$22</f>
        <v>15.3358209785122</v>
      </c>
      <c r="AH865" s="0" t="n">
        <f aca="false">SUMPRODUCT('FD inverse'!$A$32:$BH$32,'FD mesh'!$B$84:$BI$84,$E864:$BL864)+'FD inverse'!$A$32*$C865/Setup!$B$17+INDEX('FD inverse'!$A$32:$BH$32,1,'FD mesh'!$B$15+1)*Setup!$B$22</f>
        <v>15.3117295877989</v>
      </c>
      <c r="AI865" s="0" t="n">
        <f aca="false">SUMPRODUCT('FD inverse'!$A$33:$BH$33,'FD mesh'!$B$84:$BI$84,$E864:$BL864)+'FD inverse'!$A$33*$C865/Setup!$B$17+INDEX('FD inverse'!$A$33:$BH$33,1,'FD mesh'!$B$15+1)*Setup!$B$22</f>
        <v>15.2877589042758</v>
      </c>
      <c r="AJ865" s="0" t="n">
        <f aca="false">SUMPRODUCT('FD inverse'!$A$34:$BH$34,'FD mesh'!$B$84:$BI$84,$E864:$BL864)+'FD inverse'!$A$34*$C865/Setup!$B$17+INDEX('FD inverse'!$A$34:$BH$34,1,'FD mesh'!$B$15+1)*Setup!$B$22</f>
        <v>15.2639082750945</v>
      </c>
      <c r="AK865" s="0" t="n">
        <f aca="false">SUMPRODUCT('FD inverse'!$A$35:$BH$35,'FD mesh'!$B$84:$BI$84,$E864:$BL864)+'FD inverse'!$A$35*$C865/Setup!$B$17+INDEX('FD inverse'!$A$35:$BH$35,1,'FD mesh'!$B$15+1)*Setup!$B$22</f>
        <v>15.2401749093372</v>
      </c>
      <c r="AL865" s="0" t="n">
        <f aca="false">SUMPRODUCT('FD inverse'!$A$36:$BH$36,'FD mesh'!$B$84:$BI$84,$E864:$BL864)+'FD inverse'!$A$36*$C865/Setup!$B$17+INDEX('FD inverse'!$A$36:$BH$36,1,'FD mesh'!$B$15+1)*Setup!$B$22</f>
        <v>15.2165541069438</v>
      </c>
      <c r="AM865" s="0" t="n">
        <f aca="false">SUMPRODUCT('FD inverse'!$A$37:$BH$37,'FD mesh'!$B$84:$BI$84,$E864:$BL864)+'FD inverse'!$A$37*$C865/Setup!$B$17+INDEX('FD inverse'!$A$37:$BH$37,1,'FD mesh'!$B$15+1)*Setup!$B$22</f>
        <v>15.1930394746221</v>
      </c>
      <c r="AN865" s="0" t="n">
        <f aca="false">SUMPRODUCT('FD inverse'!$A$38:$BH$38,'FD mesh'!$B$84:$BI$84,$E864:$BL864)+'FD inverse'!$A$38*$C865/Setup!$B$17+INDEX('FD inverse'!$A$38:$BH$38,1,'FD mesh'!$B$15+1)*Setup!$B$22</f>
        <v>15.1696231292263</v>
      </c>
      <c r="AO865" s="0" t="n">
        <f aca="false">SUMPRODUCT('FD inverse'!$A$39:$BH$39,'FD mesh'!$B$84:$BI$84,$E864:$BL864)+'FD inverse'!$A$39*$C865/Setup!$B$17+INDEX('FD inverse'!$A$39:$BH$39,1,'FD mesh'!$B$15+1)*Setup!$B$22</f>
        <v>15.1462958892876</v>
      </c>
      <c r="AP865" s="0" t="n">
        <f aca="false">SUMPRODUCT('FD inverse'!$A$40:$BH$40,'FD mesh'!$B$84:$BI$84,$E864:$BL864)+'FD inverse'!$A$40*$C865/Setup!$B$17+INDEX('FD inverse'!$A$40:$BH$40,1,'FD mesh'!$B$15+1)*Setup!$B$22</f>
        <v>15.1230474555585</v>
      </c>
      <c r="AQ865" s="0" t="n">
        <f aca="false">SUMPRODUCT('FD inverse'!$A$41:$BH$41,'FD mesh'!$B$84:$BI$84,$E864:$BL864)+'FD inverse'!$A$41*$C865/Setup!$B$17+INDEX('FD inverse'!$A$41:$BH$41,1,'FD mesh'!$B$15+1)*Setup!$B$22</f>
        <v>15.0998665815825</v>
      </c>
      <c r="AR865" s="0" t="n">
        <f aca="false">SUMPRODUCT('FD inverse'!$A$42:$BH$42,'FD mesh'!$B$84:$BI$84,$E864:$BL864)+'FD inverse'!$A$42*$C865/Setup!$B$17+INDEX('FD inverse'!$A$42:$BH$42,1,'FD mesh'!$B$15+1)*Setup!$B$22</f>
        <v>15.0767412354323</v>
      </c>
      <c r="AS865" s="0" t="n">
        <f aca="false">SUMPRODUCT('FD inverse'!$A$43:$BH$43,'FD mesh'!$B$84:$BI$84,$E864:$BL864)+'FD inverse'!$A$43*$C865/Setup!$B$17+INDEX('FD inverse'!$A$43:$BH$43,1,'FD mesh'!$B$15+1)*Setup!$B$22</f>
        <v>0</v>
      </c>
      <c r="AT865" s="0" t="n">
        <f aca="false">SUMPRODUCT('FD inverse'!$A$44:$BH$44,'FD mesh'!$B$84:$BI$84,$E864:$BL864)+'FD inverse'!$A$44*$C865/Setup!$B$17+INDEX('FD inverse'!$A$44:$BH$44,1,'FD mesh'!$B$15+1)*Setup!$B$22</f>
        <v>0</v>
      </c>
      <c r="AU865" s="0" t="n">
        <f aca="false">SUMPRODUCT('FD inverse'!$A$45:$BH$45,'FD mesh'!$B$84:$BI$84,$E864:$BL864)+'FD inverse'!$A$45*$C865/Setup!$B$17+INDEX('FD inverse'!$A$45:$BH$45,1,'FD mesh'!$B$15+1)*Setup!$B$22</f>
        <v>0</v>
      </c>
      <c r="AV865" s="0" t="n">
        <f aca="false">SUMPRODUCT('FD inverse'!$A$46:$BH$46,'FD mesh'!$B$84:$BI$84,$E864:$BL864)+'FD inverse'!$A$46*$C865/Setup!$B$17+INDEX('FD inverse'!$A$46:$BH$46,1,'FD mesh'!$B$15+1)*Setup!$B$22</f>
        <v>0</v>
      </c>
      <c r="AW865" s="0" t="n">
        <f aca="false">SUMPRODUCT('FD inverse'!$A$47:$BH$47,'FD mesh'!$B$84:$BI$84,$E864:$BL864)+'FD inverse'!$A$47*$C865/Setup!$B$17+INDEX('FD inverse'!$A$47:$BH$47,1,'FD mesh'!$B$15+1)*Setup!$B$22</f>
        <v>0</v>
      </c>
      <c r="AX865" s="0" t="n">
        <f aca="false">SUMPRODUCT('FD inverse'!$A$48:$BH$48,'FD mesh'!$B$84:$BI$84,$E864:$BL864)+'FD inverse'!$A$48*$C865/Setup!$B$17+INDEX('FD inverse'!$A$48:$BH$48,1,'FD mesh'!$B$15+1)*Setup!$B$22</f>
        <v>0</v>
      </c>
      <c r="AY865" s="0" t="n">
        <f aca="false">SUMPRODUCT('FD inverse'!$A$49:$BH$49,'FD mesh'!$B$84:$BI$84,$E864:$BL864)+'FD inverse'!$A$49*$C865/Setup!$B$17+INDEX('FD inverse'!$A$49:$BH$49,1,'FD mesh'!$B$15+1)*Setup!$B$22</f>
        <v>0</v>
      </c>
      <c r="AZ865" s="0" t="n">
        <f aca="false">SUMPRODUCT('FD inverse'!$A$50:$BH$50,'FD mesh'!$B$84:$BI$84,$E864:$BL864)+'FD inverse'!$A$50*$C865/Setup!$B$17+INDEX('FD inverse'!$A$50:$BH$50,1,'FD mesh'!$B$15+1)*Setup!$B$22</f>
        <v>0</v>
      </c>
      <c r="BA865" s="0" t="n">
        <f aca="false">SUMPRODUCT('FD inverse'!$A$51:$BH$51,'FD mesh'!$B$84:$BI$84,$E864:$BL864)+'FD inverse'!$A$51*$C865/Setup!$B$17+INDEX('FD inverse'!$A$51:$BH$51,1,'FD mesh'!$B$15+1)*Setup!$B$22</f>
        <v>0</v>
      </c>
      <c r="BB865" s="0" t="n">
        <f aca="false">SUMPRODUCT('FD inverse'!$A$52:$BH$52,'FD mesh'!$B$84:$BI$84,$E864:$BL864)+'FD inverse'!$A$52*$C865/Setup!$B$17+INDEX('FD inverse'!$A$52:$BH$52,1,'FD mesh'!$B$15+1)*Setup!$B$22</f>
        <v>0</v>
      </c>
      <c r="BC865" s="0" t="n">
        <f aca="false">SUMPRODUCT('FD inverse'!$A$53:$BH$53,'FD mesh'!$B$84:$BI$84,$E864:$BL864)+'FD inverse'!$A$53*$C865/Setup!$B$17+INDEX('FD inverse'!$A$53:$BH$53,1,'FD mesh'!$B$15+1)*Setup!$B$22</f>
        <v>0</v>
      </c>
      <c r="BD865" s="0" t="n">
        <f aca="false">SUMPRODUCT('FD inverse'!$A$54:$BH$54,'FD mesh'!$B$84:$BI$84,$E864:$BL864)+'FD inverse'!$A$54*$C865/Setup!$B$17+INDEX('FD inverse'!$A$54:$BH$54,1,'FD mesh'!$B$15+1)*Setup!$B$22</f>
        <v>0</v>
      </c>
      <c r="BE865" s="0" t="n">
        <f aca="false">SUMPRODUCT('FD inverse'!$A$55:$BH$55,'FD mesh'!$B$84:$BI$84,$E864:$BL864)+'FD inverse'!$A$55*$C865/Setup!$B$17+INDEX('FD inverse'!$A$55:$BH$55,1,'FD mesh'!$B$15+1)*Setup!$B$22</f>
        <v>0</v>
      </c>
      <c r="BF865" s="0" t="n">
        <f aca="false">SUMPRODUCT('FD inverse'!$A$56:$BH$56,'FD mesh'!$B$84:$BI$84,$E864:$BL864)+'FD inverse'!$A$56*$C865/Setup!$B$17+INDEX('FD inverse'!$A$56:$BH$56,1,'FD mesh'!$B$15+1)*Setup!$B$22</f>
        <v>0</v>
      </c>
      <c r="BG865" s="0" t="n">
        <f aca="false">SUMPRODUCT('FD inverse'!$A$57:$BH$57,'FD mesh'!$B$84:$BI$84,$E864:$BL864)+'FD inverse'!$A$57*$C865/Setup!$B$17+INDEX('FD inverse'!$A$57:$BH$57,1,'FD mesh'!$B$15+1)*Setup!$B$22</f>
        <v>0</v>
      </c>
      <c r="BH865" s="0" t="n">
        <f aca="false">SUMPRODUCT('FD inverse'!$A$58:$BH$58,'FD mesh'!$B$84:$BI$84,$E864:$BL864)+'FD inverse'!$A$58*$C865/Setup!$B$17+INDEX('FD inverse'!$A$58:$BH$58,1,'FD mesh'!$B$15+1)*Setup!$B$22</f>
        <v>0</v>
      </c>
      <c r="BI865" s="0" t="n">
        <f aca="false">SUMPRODUCT('FD inverse'!$A$59:$BH$59,'FD mesh'!$B$84:$BI$84,$E864:$BL864)+'FD inverse'!$A$59*$C865/Setup!$B$17+INDEX('FD inverse'!$A$59:$BH$59,1,'FD mesh'!$B$15+1)*Setup!$B$22</f>
        <v>0</v>
      </c>
      <c r="BJ865" s="0" t="n">
        <f aca="false">SUMPRODUCT('FD inverse'!$A$60:$BH$60,'FD mesh'!$B$84:$BI$84,$E864:$BL864)+'FD inverse'!$A$60*$C865/Setup!$B$17+INDEX('FD inverse'!$A$60:$BH$60,1,'FD mesh'!$B$15+1)*Setup!$B$22</f>
        <v>0</v>
      </c>
      <c r="BK865" s="0" t="n">
        <f aca="false">SUMPRODUCT('FD inverse'!$A$61:$BH$61,'FD mesh'!$B$84:$BI$84,$E864:$BL864)+'FD inverse'!$A$61*$C865/Setup!$B$17+INDEX('FD inverse'!$A$61:$BH$61,1,'FD mesh'!$B$15+1)*Setup!$B$22</f>
        <v>0</v>
      </c>
      <c r="BL865" s="0" t="n">
        <f aca="false">SUMPRODUCT('FD inverse'!$A$62:$BH$62,'FD mesh'!$B$84:$BI$84,$E864:$BL864)+'FD inverse'!$A$62*$C865/Setup!$B$17+INDEX('FD inverse'!$A$62:$BH$62,1,'FD mesh'!$B$15+1)*Setup!$B$22</f>
        <v>0</v>
      </c>
    </row>
    <row r="866" customFormat="false" ht="15" hidden="false" customHeight="false" outlineLevel="0" collapsed="false">
      <c r="A866" s="0" t="n">
        <v>861</v>
      </c>
      <c r="B866" s="0" t="n">
        <f aca="false">A866*Setup!$B$11/3600</f>
        <v>71.75</v>
      </c>
      <c r="C866" s="0" t="n">
        <f aca="false">Setup!$B$7+Setup!$B$8*COS(2*PI()*(B866-Setup!$B$9)/24)</f>
        <v>22.230845239124</v>
      </c>
      <c r="D866" s="0" t="n">
        <f aca="false">(C866-E866)/Setup!$B$17</f>
        <v>-6.09024690256572</v>
      </c>
      <c r="E866" s="0" t="n">
        <f aca="false">SUMPRODUCT('FD inverse'!$A$3:$BH$3,'FD mesh'!$B$84:$BI$84,$E865:$BL865)+'FD inverse'!$A$3*$C866/Setup!$B$17+INDEX('FD inverse'!$A$3:$BH$3,1,'FD mesh'!$B$15+1)*Setup!$B$22</f>
        <v>23.0225773364575</v>
      </c>
      <c r="F866" s="0" t="n">
        <f aca="false">SUMPRODUCT('FD inverse'!$A$4:$BH$4,'FD mesh'!$B$84:$BI$84,$E865:$BL865)+'FD inverse'!$A$4*$C866/Setup!$B$17+INDEX('FD inverse'!$A$4:$BH$4,1,'FD mesh'!$B$15+1)*Setup!$B$22</f>
        <v>23.1927092049042</v>
      </c>
      <c r="G866" s="0" t="n">
        <f aca="false">SUMPRODUCT('FD inverse'!$A$5:$BH$5,'FD mesh'!$B$84:$BI$84,$E865:$BL865)+'FD inverse'!$A$5*$C866/Setup!$B$17+INDEX('FD inverse'!$A$5:$BH$5,1,'FD mesh'!$B$15+1)*Setup!$B$22</f>
        <v>23.3433424413593</v>
      </c>
      <c r="H866" s="0" t="n">
        <f aca="false">SUMPRODUCT('FD inverse'!$A$6:$BH$6,'FD mesh'!$B$84:$BI$84,$E865:$BL865)+'FD inverse'!$A$6*$C866/Setup!$B$17+INDEX('FD inverse'!$A$6:$BH$6,1,'FD mesh'!$B$15+1)*Setup!$B$22</f>
        <v>23.8213960745404</v>
      </c>
      <c r="I866" s="0" t="n">
        <f aca="false">SUMPRODUCT('FD inverse'!$A$7:$BH$7,'FD mesh'!$B$84:$BI$84,$E865:$BL865)+'FD inverse'!$A$7*$C866/Setup!$B$17+INDEX('FD inverse'!$A$7:$BH$7,1,'FD mesh'!$B$15+1)*Setup!$B$22</f>
        <v>23.8587296725976</v>
      </c>
      <c r="J866" s="0" t="n">
        <f aca="false">SUMPRODUCT('FD inverse'!$A$8:$BH$8,'FD mesh'!$B$84:$BI$84,$E865:$BL865)+'FD inverse'!$A$8*$C866/Setup!$B$17+INDEX('FD inverse'!$A$8:$BH$8,1,'FD mesh'!$B$15+1)*Setup!$B$22</f>
        <v>23.8872079555529</v>
      </c>
      <c r="K866" s="0" t="n">
        <f aca="false">SUMPRODUCT('FD inverse'!$A$9:$BH$9,'FD mesh'!$B$84:$BI$84,$E865:$BL865)+'FD inverse'!$A$9*$C866/Setup!$B$17+INDEX('FD inverse'!$A$9:$BH$9,1,'FD mesh'!$B$15+1)*Setup!$B$22</f>
        <v>23.9078276840382</v>
      </c>
      <c r="L866" s="0" t="n">
        <f aca="false">SUMPRODUCT('FD inverse'!$A$10:$BH$10,'FD mesh'!$B$84:$BI$84,$E865:$BL865)+'FD inverse'!$A$10*$C866/Setup!$B$17+INDEX('FD inverse'!$A$10:$BH$10,1,'FD mesh'!$B$15+1)*Setup!$B$22</f>
        <v>23.9214859393842</v>
      </c>
      <c r="M866" s="0" t="n">
        <f aca="false">SUMPRODUCT('FD inverse'!$A$11:$BH$11,'FD mesh'!$B$84:$BI$84,$E865:$BL865)+'FD inverse'!$A$11*$C866/Setup!$B$17+INDEX('FD inverse'!$A$11:$BH$11,1,'FD mesh'!$B$15+1)*Setup!$B$22</f>
        <v>23.928973771562</v>
      </c>
      <c r="N866" s="0" t="n">
        <f aca="false">SUMPRODUCT('FD inverse'!$A$12:$BH$12,'FD mesh'!$B$84:$BI$84,$E865:$BL865)+'FD inverse'!$A$12*$C866/Setup!$B$17+INDEX('FD inverse'!$A$12:$BH$12,1,'FD mesh'!$B$15+1)*Setup!$B$22</f>
        <v>23.9309710346552</v>
      </c>
      <c r="O866" s="0" t="n">
        <f aca="false">SUMPRODUCT('FD inverse'!$A$13:$BH$13,'FD mesh'!$B$84:$BI$84,$E865:$BL865)+'FD inverse'!$A$13*$C866/Setup!$B$17+INDEX('FD inverse'!$A$13:$BH$13,1,'FD mesh'!$B$15+1)*Setup!$B$22</f>
        <v>23.9280422785248</v>
      </c>
      <c r="P866" s="0" t="n">
        <f aca="false">SUMPRODUCT('FD inverse'!$A$14:$BH$14,'FD mesh'!$B$84:$BI$84,$E865:$BL865)+'FD inverse'!$A$14*$C866/Setup!$B$17+INDEX('FD inverse'!$A$14:$BH$14,1,'FD mesh'!$B$15+1)*Setup!$B$22</f>
        <v>23.9206335838562</v>
      </c>
      <c r="Q866" s="0" t="n">
        <f aca="false">SUMPRODUCT('FD inverse'!$A$15:$BH$15,'FD mesh'!$B$84:$BI$84,$E865:$BL865)+'FD inverse'!$A$15*$C866/Setup!$B$17+INDEX('FD inverse'!$A$15:$BH$15,1,'FD mesh'!$B$15+1)*Setup!$B$22</f>
        <v>23.9090702469478</v>
      </c>
      <c r="R866" s="0" t="n">
        <f aca="false">SUMPRODUCT('FD inverse'!$A$16:$BH$16,'FD mesh'!$B$84:$BI$84,$E865:$BL865)+'FD inverse'!$A$16*$C866/Setup!$B$17+INDEX('FD inverse'!$A$16:$BH$16,1,'FD mesh'!$B$15+1)*Setup!$B$22</f>
        <v>23.8935552402726</v>
      </c>
      <c r="S866" s="0" t="n">
        <f aca="false">SUMPRODUCT('FD inverse'!$A$17:$BH$17,'FD mesh'!$B$84:$BI$84,$E865:$BL865)+'FD inverse'!$A$17*$C866/Setup!$B$17+INDEX('FD inverse'!$A$17:$BH$17,1,'FD mesh'!$B$15+1)*Setup!$B$22</f>
        <v>23.3291739639417</v>
      </c>
      <c r="T866" s="0" t="n">
        <f aca="false">SUMPRODUCT('FD inverse'!$A$18:$BH$18,'FD mesh'!$B$84:$BI$84,$E865:$BL865)+'FD inverse'!$A$18*$C866/Setup!$B$17+INDEX('FD inverse'!$A$18:$BH$18,1,'FD mesh'!$B$15+1)*Setup!$B$22</f>
        <v>22.7631390556771</v>
      </c>
      <c r="U866" s="0" t="n">
        <f aca="false">SUMPRODUCT('FD inverse'!$A$19:$BH$19,'FD mesh'!$B$84:$BI$84,$E865:$BL865)+'FD inverse'!$A$19*$C866/Setup!$B$17+INDEX('FD inverse'!$A$19:$BH$19,1,'FD mesh'!$B$15+1)*Setup!$B$22</f>
        <v>22.1956992529923</v>
      </c>
      <c r="V866" s="0" t="n">
        <f aca="false">SUMPRODUCT('FD inverse'!$A$20:$BH$20,'FD mesh'!$B$84:$BI$84,$E865:$BL865)+'FD inverse'!$A$20*$C866/Setup!$B$17+INDEX('FD inverse'!$A$20:$BH$20,1,'FD mesh'!$B$15+1)*Setup!$B$22</f>
        <v>21.6270761191654</v>
      </c>
      <c r="W866" s="0" t="n">
        <f aca="false">SUMPRODUCT('FD inverse'!$A$21:$BH$21,'FD mesh'!$B$84:$BI$84,$E865:$BL865)+'FD inverse'!$A$21*$C866/Setup!$B$17+INDEX('FD inverse'!$A$21:$BH$21,1,'FD mesh'!$B$15+1)*Setup!$B$22</f>
        <v>21.0574658896115</v>
      </c>
      <c r="X866" s="0" t="n">
        <f aca="false">SUMPRODUCT('FD inverse'!$A$22:$BH$22,'FD mesh'!$B$84:$BI$84,$E865:$BL865)+'FD inverse'!$A$22*$C866/Setup!$B$17+INDEX('FD inverse'!$A$22:$BH$22,1,'FD mesh'!$B$15+1)*Setup!$B$22</f>
        <v>20.4870413704683</v>
      </c>
      <c r="Y866" s="0" t="n">
        <f aca="false">SUMPRODUCT('FD inverse'!$A$23:$BH$23,'FD mesh'!$B$84:$BI$84,$E865:$BL865)+'FD inverse'!$A$23*$C866/Setup!$B$17+INDEX('FD inverse'!$A$23:$BH$23,1,'FD mesh'!$B$15+1)*Setup!$B$22</f>
        <v>19.9159538810632</v>
      </c>
      <c r="Z866" s="0" t="n">
        <f aca="false">SUMPRODUCT('FD inverse'!$A$24:$BH$24,'FD mesh'!$B$84:$BI$84,$E865:$BL865)+'FD inverse'!$A$24*$C866/Setup!$B$17+INDEX('FD inverse'!$A$24:$BH$24,1,'FD mesh'!$B$15+1)*Setup!$B$22</f>
        <v>19.3443352328901</v>
      </c>
      <c r="AA866" s="0" t="n">
        <f aca="false">SUMPRODUCT('FD inverse'!$A$25:$BH$25,'FD mesh'!$B$84:$BI$84,$E865:$BL865)+'FD inverse'!$A$25*$C866/Setup!$B$17+INDEX('FD inverse'!$A$25:$BH$25,1,'FD mesh'!$B$15+1)*Setup!$B$22</f>
        <v>18.7722997386104</v>
      </c>
      <c r="AB866" s="0" t="n">
        <f aca="false">SUMPRODUCT('FD inverse'!$A$26:$BH$26,'FD mesh'!$B$84:$BI$84,$E865:$BL865)+'FD inverse'!$A$26*$C866/Setup!$B$17+INDEX('FD inverse'!$A$26:$BH$26,1,'FD mesh'!$B$15+1)*Setup!$B$22</f>
        <v>18.1999462453889</v>
      </c>
      <c r="AC866" s="0" t="n">
        <f aca="false">SUMPRODUCT('FD inverse'!$A$27:$BH$27,'FD mesh'!$B$84:$BI$84,$E865:$BL865)+'FD inverse'!$A$27*$C866/Setup!$B$17+INDEX('FD inverse'!$A$27:$BH$27,1,'FD mesh'!$B$15+1)*Setup!$B$22</f>
        <v>17.6273601875957</v>
      </c>
      <c r="AD866" s="0" t="n">
        <f aca="false">SUMPRODUCT('FD inverse'!$A$28:$BH$28,'FD mesh'!$B$84:$BI$84,$E865:$BL865)+'FD inverse'!$A$28*$C866/Setup!$B$17+INDEX('FD inverse'!$A$28:$BH$28,1,'FD mesh'!$B$15+1)*Setup!$B$22</f>
        <v>17.0546156545379</v>
      </c>
      <c r="AE866" s="0" t="n">
        <f aca="false">SUMPRODUCT('FD inverse'!$A$29:$BH$29,'FD mesh'!$B$84:$BI$84,$E865:$BL865)+'FD inverse'!$A$29*$C866/Setup!$B$17+INDEX('FD inverse'!$A$29:$BH$29,1,'FD mesh'!$B$15+1)*Setup!$B$22</f>
        <v>16.4817774694343</v>
      </c>
      <c r="AF866" s="0" t="n">
        <f aca="false">SUMPRODUCT('FD inverse'!$A$30:$BH$30,'FD mesh'!$B$84:$BI$84,$E865:$BL865)+'FD inverse'!$A$30*$C866/Setup!$B$17+INDEX('FD inverse'!$A$30:$BH$30,1,'FD mesh'!$B$15+1)*Setup!$B$22</f>
        <v>15.9089032763106</v>
      </c>
      <c r="AG866" s="0" t="n">
        <f aca="false">SUMPRODUCT('FD inverse'!$A$31:$BH$31,'FD mesh'!$B$84:$BI$84,$E865:$BL865)+'FD inverse'!$A$31*$C866/Setup!$B$17+INDEX('FD inverse'!$A$31:$BH$31,1,'FD mesh'!$B$15+1)*Setup!$B$22</f>
        <v>15.3360456318732</v>
      </c>
      <c r="AH866" s="0" t="n">
        <f aca="false">SUMPRODUCT('FD inverse'!$A$32:$BH$32,'FD mesh'!$B$84:$BI$84,$E865:$BL865)+'FD inverse'!$A$32*$C866/Setup!$B$17+INDEX('FD inverse'!$A$32:$BH$32,1,'FD mesh'!$B$15+1)*Setup!$B$22</f>
        <v>15.3119586479424</v>
      </c>
      <c r="AI866" s="0" t="n">
        <f aca="false">SUMPRODUCT('FD inverse'!$A$33:$BH$33,'FD mesh'!$B$84:$BI$84,$E865:$BL865)+'FD inverse'!$A$33*$C866/Setup!$B$17+INDEX('FD inverse'!$A$33:$BH$33,1,'FD mesh'!$B$15+1)*Setup!$B$22</f>
        <v>15.2879876195322</v>
      </c>
      <c r="AJ866" s="0" t="n">
        <f aca="false">SUMPRODUCT('FD inverse'!$A$34:$BH$34,'FD mesh'!$B$84:$BI$84,$E865:$BL865)+'FD inverse'!$A$34*$C866/Setup!$B$17+INDEX('FD inverse'!$A$34:$BH$34,1,'FD mesh'!$B$15+1)*Setup!$B$22</f>
        <v>15.2641323720529</v>
      </c>
      <c r="AK866" s="0" t="n">
        <f aca="false">SUMPRODUCT('FD inverse'!$A$35:$BH$35,'FD mesh'!$B$84:$BI$84,$E865:$BL865)+'FD inverse'!$A$35*$C866/Setup!$B$17+INDEX('FD inverse'!$A$35:$BH$35,1,'FD mesh'!$B$15+1)*Setup!$B$22</f>
        <v>15.2403905676156</v>
      </c>
      <c r="AL866" s="0" t="n">
        <f aca="false">SUMPRODUCT('FD inverse'!$A$36:$BH$36,'FD mesh'!$B$84:$BI$84,$E865:$BL865)+'FD inverse'!$A$36*$C866/Setup!$B$17+INDEX('FD inverse'!$A$36:$BH$36,1,'FD mesh'!$B$15+1)*Setup!$B$22</f>
        <v>15.2167579343661</v>
      </c>
      <c r="AM866" s="0" t="n">
        <f aca="false">SUMPRODUCT('FD inverse'!$A$37:$BH$37,'FD mesh'!$B$84:$BI$84,$E865:$BL865)+'FD inverse'!$A$37*$C866/Setup!$B$17+INDEX('FD inverse'!$A$37:$BH$37,1,'FD mesh'!$B$15+1)*Setup!$B$22</f>
        <v>15.1932284832527</v>
      </c>
      <c r="AN866" s="0" t="n">
        <f aca="false">SUMPRODUCT('FD inverse'!$A$38:$BH$38,'FD mesh'!$B$84:$BI$84,$E865:$BL865)+'FD inverse'!$A$38*$C866/Setup!$B$17+INDEX('FD inverse'!$A$38:$BH$38,1,'FD mesh'!$B$15+1)*Setup!$B$22</f>
        <v>15.1697947126615</v>
      </c>
      <c r="AO866" s="0" t="n">
        <f aca="false">SUMPRODUCT('FD inverse'!$A$39:$BH$39,'FD mesh'!$B$84:$BI$84,$E865:$BL865)+'FD inverse'!$A$39*$C866/Setup!$B$17+INDEX('FD inverse'!$A$39:$BH$39,1,'FD mesh'!$B$15+1)*Setup!$B$22</f>
        <v>15.1464478015574</v>
      </c>
      <c r="AP866" s="0" t="n">
        <f aca="false">SUMPRODUCT('FD inverse'!$A$40:$BH$40,'FD mesh'!$B$84:$BI$84,$E865:$BL865)+'FD inverse'!$A$40*$C866/Setup!$B$17+INDEX('FD inverse'!$A$40:$BH$40,1,'FD mesh'!$B$15+1)*Setup!$B$22</f>
        <v>15.1231777919433</v>
      </c>
      <c r="AQ866" s="0" t="n">
        <f aca="false">SUMPRODUCT('FD inverse'!$A$41:$BH$41,'FD mesh'!$B$84:$BI$84,$E865:$BL865)+'FD inverse'!$A$41*$C866/Setup!$B$17+INDEX('FD inverse'!$A$41:$BH$41,1,'FD mesh'!$B$15+1)*Setup!$B$22</f>
        <v>15.0999737616094</v>
      </c>
      <c r="AR866" s="0" t="n">
        <f aca="false">SUMPRODUCT('FD inverse'!$A$42:$BH$42,'FD mesh'!$B$84:$BI$84,$E865:$BL865)+'FD inverse'!$A$42*$C866/Setup!$B$17+INDEX('FD inverse'!$A$42:$BH$42,1,'FD mesh'!$B$15+1)*Setup!$B$22</f>
        <v>15.0768239882737</v>
      </c>
      <c r="AS866" s="0" t="n">
        <f aca="false">SUMPRODUCT('FD inverse'!$A$43:$BH$43,'FD mesh'!$B$84:$BI$84,$E865:$BL865)+'FD inverse'!$A$43*$C866/Setup!$B$17+INDEX('FD inverse'!$A$43:$BH$43,1,'FD mesh'!$B$15+1)*Setup!$B$22</f>
        <v>0</v>
      </c>
      <c r="AT866" s="0" t="n">
        <f aca="false">SUMPRODUCT('FD inverse'!$A$44:$BH$44,'FD mesh'!$B$84:$BI$84,$E865:$BL865)+'FD inverse'!$A$44*$C866/Setup!$B$17+INDEX('FD inverse'!$A$44:$BH$44,1,'FD mesh'!$B$15+1)*Setup!$B$22</f>
        <v>0</v>
      </c>
      <c r="AU866" s="0" t="n">
        <f aca="false">SUMPRODUCT('FD inverse'!$A$45:$BH$45,'FD mesh'!$B$84:$BI$84,$E865:$BL865)+'FD inverse'!$A$45*$C866/Setup!$B$17+INDEX('FD inverse'!$A$45:$BH$45,1,'FD mesh'!$B$15+1)*Setup!$B$22</f>
        <v>0</v>
      </c>
      <c r="AV866" s="0" t="n">
        <f aca="false">SUMPRODUCT('FD inverse'!$A$46:$BH$46,'FD mesh'!$B$84:$BI$84,$E865:$BL865)+'FD inverse'!$A$46*$C866/Setup!$B$17+INDEX('FD inverse'!$A$46:$BH$46,1,'FD mesh'!$B$15+1)*Setup!$B$22</f>
        <v>0</v>
      </c>
      <c r="AW866" s="0" t="n">
        <f aca="false">SUMPRODUCT('FD inverse'!$A$47:$BH$47,'FD mesh'!$B$84:$BI$84,$E865:$BL865)+'FD inverse'!$A$47*$C866/Setup!$B$17+INDEX('FD inverse'!$A$47:$BH$47,1,'FD mesh'!$B$15+1)*Setup!$B$22</f>
        <v>0</v>
      </c>
      <c r="AX866" s="0" t="n">
        <f aca="false">SUMPRODUCT('FD inverse'!$A$48:$BH$48,'FD mesh'!$B$84:$BI$84,$E865:$BL865)+'FD inverse'!$A$48*$C866/Setup!$B$17+INDEX('FD inverse'!$A$48:$BH$48,1,'FD mesh'!$B$15+1)*Setup!$B$22</f>
        <v>0</v>
      </c>
      <c r="AY866" s="0" t="n">
        <f aca="false">SUMPRODUCT('FD inverse'!$A$49:$BH$49,'FD mesh'!$B$84:$BI$84,$E865:$BL865)+'FD inverse'!$A$49*$C866/Setup!$B$17+INDEX('FD inverse'!$A$49:$BH$49,1,'FD mesh'!$B$15+1)*Setup!$B$22</f>
        <v>0</v>
      </c>
      <c r="AZ866" s="0" t="n">
        <f aca="false">SUMPRODUCT('FD inverse'!$A$50:$BH$50,'FD mesh'!$B$84:$BI$84,$E865:$BL865)+'FD inverse'!$A$50*$C866/Setup!$B$17+INDEX('FD inverse'!$A$50:$BH$50,1,'FD mesh'!$B$15+1)*Setup!$B$22</f>
        <v>0</v>
      </c>
      <c r="BA866" s="0" t="n">
        <f aca="false">SUMPRODUCT('FD inverse'!$A$51:$BH$51,'FD mesh'!$B$84:$BI$84,$E865:$BL865)+'FD inverse'!$A$51*$C866/Setup!$B$17+INDEX('FD inverse'!$A$51:$BH$51,1,'FD mesh'!$B$15+1)*Setup!$B$22</f>
        <v>0</v>
      </c>
      <c r="BB866" s="0" t="n">
        <f aca="false">SUMPRODUCT('FD inverse'!$A$52:$BH$52,'FD mesh'!$B$84:$BI$84,$E865:$BL865)+'FD inverse'!$A$52*$C866/Setup!$B$17+INDEX('FD inverse'!$A$52:$BH$52,1,'FD mesh'!$B$15+1)*Setup!$B$22</f>
        <v>0</v>
      </c>
      <c r="BC866" s="0" t="n">
        <f aca="false">SUMPRODUCT('FD inverse'!$A$53:$BH$53,'FD mesh'!$B$84:$BI$84,$E865:$BL865)+'FD inverse'!$A$53*$C866/Setup!$B$17+INDEX('FD inverse'!$A$53:$BH$53,1,'FD mesh'!$B$15+1)*Setup!$B$22</f>
        <v>0</v>
      </c>
      <c r="BD866" s="0" t="n">
        <f aca="false">SUMPRODUCT('FD inverse'!$A$54:$BH$54,'FD mesh'!$B$84:$BI$84,$E865:$BL865)+'FD inverse'!$A$54*$C866/Setup!$B$17+INDEX('FD inverse'!$A$54:$BH$54,1,'FD mesh'!$B$15+1)*Setup!$B$22</f>
        <v>0</v>
      </c>
      <c r="BE866" s="0" t="n">
        <f aca="false">SUMPRODUCT('FD inverse'!$A$55:$BH$55,'FD mesh'!$B$84:$BI$84,$E865:$BL865)+'FD inverse'!$A$55*$C866/Setup!$B$17+INDEX('FD inverse'!$A$55:$BH$55,1,'FD mesh'!$B$15+1)*Setup!$B$22</f>
        <v>0</v>
      </c>
      <c r="BF866" s="0" t="n">
        <f aca="false">SUMPRODUCT('FD inverse'!$A$56:$BH$56,'FD mesh'!$B$84:$BI$84,$E865:$BL865)+'FD inverse'!$A$56*$C866/Setup!$B$17+INDEX('FD inverse'!$A$56:$BH$56,1,'FD mesh'!$B$15+1)*Setup!$B$22</f>
        <v>0</v>
      </c>
      <c r="BG866" s="0" t="n">
        <f aca="false">SUMPRODUCT('FD inverse'!$A$57:$BH$57,'FD mesh'!$B$84:$BI$84,$E865:$BL865)+'FD inverse'!$A$57*$C866/Setup!$B$17+INDEX('FD inverse'!$A$57:$BH$57,1,'FD mesh'!$B$15+1)*Setup!$B$22</f>
        <v>0</v>
      </c>
      <c r="BH866" s="0" t="n">
        <f aca="false">SUMPRODUCT('FD inverse'!$A$58:$BH$58,'FD mesh'!$B$84:$BI$84,$E865:$BL865)+'FD inverse'!$A$58*$C866/Setup!$B$17+INDEX('FD inverse'!$A$58:$BH$58,1,'FD mesh'!$B$15+1)*Setup!$B$22</f>
        <v>0</v>
      </c>
      <c r="BI866" s="0" t="n">
        <f aca="false">SUMPRODUCT('FD inverse'!$A$59:$BH$59,'FD mesh'!$B$84:$BI$84,$E865:$BL865)+'FD inverse'!$A$59*$C866/Setup!$B$17+INDEX('FD inverse'!$A$59:$BH$59,1,'FD mesh'!$B$15+1)*Setup!$B$22</f>
        <v>0</v>
      </c>
      <c r="BJ866" s="0" t="n">
        <f aca="false">SUMPRODUCT('FD inverse'!$A$60:$BH$60,'FD mesh'!$B$84:$BI$84,$E865:$BL865)+'FD inverse'!$A$60*$C866/Setup!$B$17+INDEX('FD inverse'!$A$60:$BH$60,1,'FD mesh'!$B$15+1)*Setup!$B$22</f>
        <v>0</v>
      </c>
      <c r="BK866" s="0" t="n">
        <f aca="false">SUMPRODUCT('FD inverse'!$A$61:$BH$61,'FD mesh'!$B$84:$BI$84,$E865:$BL865)+'FD inverse'!$A$61*$C866/Setup!$B$17+INDEX('FD inverse'!$A$61:$BH$61,1,'FD mesh'!$B$15+1)*Setup!$B$22</f>
        <v>0</v>
      </c>
      <c r="BL866" s="0" t="n">
        <f aca="false">SUMPRODUCT('FD inverse'!$A$62:$BH$62,'FD mesh'!$B$84:$BI$84,$E865:$BL865)+'FD inverse'!$A$62*$C866/Setup!$B$17+INDEX('FD inverse'!$A$62:$BH$62,1,'FD mesh'!$B$15+1)*Setup!$B$22</f>
        <v>0</v>
      </c>
    </row>
    <row r="867" customFormat="false" ht="15" hidden="false" customHeight="false" outlineLevel="0" collapsed="false">
      <c r="A867" s="0" t="n">
        <v>862</v>
      </c>
      <c r="B867" s="0" t="n">
        <f aca="false">A867*Setup!$B$11/3600</f>
        <v>71.8333333333333</v>
      </c>
      <c r="C867" s="0" t="n">
        <f aca="false">Setup!$B$7+Setup!$B$8*COS(2*PI()*(B867-Setup!$B$9)/24)</f>
        <v>22.1530055470599</v>
      </c>
      <c r="D867" s="0" t="n">
        <f aca="false">(C867-E867)/Setup!$B$17</f>
        <v>-6.29714815868947</v>
      </c>
      <c r="E867" s="0" t="n">
        <f aca="false">SUMPRODUCT('FD inverse'!$A$3:$BH$3,'FD mesh'!$B$84:$BI$84,$E866:$BL866)+'FD inverse'!$A$3*$C867/Setup!$B$17+INDEX('FD inverse'!$A$3:$BH$3,1,'FD mesh'!$B$15+1)*Setup!$B$22</f>
        <v>22.9716348076895</v>
      </c>
      <c r="F867" s="0" t="n">
        <f aca="false">SUMPRODUCT('FD inverse'!$A$4:$BH$4,'FD mesh'!$B$84:$BI$84,$E866:$BL866)+'FD inverse'!$A$4*$C867/Setup!$B$17+INDEX('FD inverse'!$A$4:$BH$4,1,'FD mesh'!$B$15+1)*Setup!$B$22</f>
        <v>23.1479946951822</v>
      </c>
      <c r="G867" s="0" t="n">
        <f aca="false">SUMPRODUCT('FD inverse'!$A$5:$BH$5,'FD mesh'!$B$84:$BI$84,$E866:$BL866)+'FD inverse'!$A$5*$C867/Setup!$B$17+INDEX('FD inverse'!$A$5:$BH$5,1,'FD mesh'!$B$15+1)*Setup!$B$22</f>
        <v>23.3049472433859</v>
      </c>
      <c r="H867" s="0" t="n">
        <f aca="false">SUMPRODUCT('FD inverse'!$A$6:$BH$6,'FD mesh'!$B$84:$BI$84,$E866:$BL866)+'FD inverse'!$A$6*$C867/Setup!$B$17+INDEX('FD inverse'!$A$6:$BH$6,1,'FD mesh'!$B$15+1)*Setup!$B$22</f>
        <v>23.8043113068282</v>
      </c>
      <c r="I867" s="0" t="n">
        <f aca="false">SUMPRODUCT('FD inverse'!$A$7:$BH$7,'FD mesh'!$B$84:$BI$84,$E866:$BL866)+'FD inverse'!$A$7*$C867/Setup!$B$17+INDEX('FD inverse'!$A$7:$BH$7,1,'FD mesh'!$B$15+1)*Setup!$B$22</f>
        <v>23.8434630623799</v>
      </c>
      <c r="J867" s="0" t="n">
        <f aca="false">SUMPRODUCT('FD inverse'!$A$8:$BH$8,'FD mesh'!$B$84:$BI$84,$E866:$BL866)+'FD inverse'!$A$8*$C867/Setup!$B$17+INDEX('FD inverse'!$A$8:$BH$8,1,'FD mesh'!$B$15+1)*Setup!$B$22</f>
        <v>23.8736079682458</v>
      </c>
      <c r="K867" s="0" t="n">
        <f aca="false">SUMPRODUCT('FD inverse'!$A$9:$BH$9,'FD mesh'!$B$84:$BI$84,$E866:$BL866)+'FD inverse'!$A$9*$C867/Setup!$B$17+INDEX('FD inverse'!$A$9:$BH$9,1,'FD mesh'!$B$15+1)*Setup!$B$22</f>
        <v>23.8957292827799</v>
      </c>
      <c r="L867" s="0" t="n">
        <f aca="false">SUMPRODUCT('FD inverse'!$A$10:$BH$10,'FD mesh'!$B$84:$BI$84,$E866:$BL866)+'FD inverse'!$A$10*$C867/Setup!$B$17+INDEX('FD inverse'!$A$10:$BH$10,1,'FD mesh'!$B$15+1)*Setup!$B$22</f>
        <v>23.9107128974566</v>
      </c>
      <c r="M867" s="0" t="n">
        <f aca="false">SUMPRODUCT('FD inverse'!$A$11:$BH$11,'FD mesh'!$B$84:$BI$84,$E866:$BL866)+'FD inverse'!$A$11*$C867/Setup!$B$17+INDEX('FD inverse'!$A$11:$BH$11,1,'FD mesh'!$B$15+1)*Setup!$B$22</f>
        <v>23.919340735185</v>
      </c>
      <c r="N867" s="0" t="n">
        <f aca="false">SUMPRODUCT('FD inverse'!$A$12:$BH$12,'FD mesh'!$B$84:$BI$84,$E866:$BL866)+'FD inverse'!$A$12*$C867/Setup!$B$17+INDEX('FD inverse'!$A$12:$BH$12,1,'FD mesh'!$B$15+1)*Setup!$B$22</f>
        <v>23.9222853656113</v>
      </c>
      <c r="O867" s="0" t="n">
        <f aca="false">SUMPRODUCT('FD inverse'!$A$13:$BH$13,'FD mesh'!$B$84:$BI$84,$E866:$BL866)+'FD inverse'!$A$13*$C867/Setup!$B$17+INDEX('FD inverse'!$A$13:$BH$13,1,'FD mesh'!$B$15+1)*Setup!$B$22</f>
        <v>23.9201057075161</v>
      </c>
      <c r="P867" s="0" t="n">
        <f aca="false">SUMPRODUCT('FD inverse'!$A$14:$BH$14,'FD mesh'!$B$84:$BI$84,$E866:$BL866)+'FD inverse'!$A$14*$C867/Setup!$B$17+INDEX('FD inverse'!$A$14:$BH$14,1,'FD mesh'!$B$15+1)*Setup!$B$22</f>
        <v>23.9132437066428</v>
      </c>
      <c r="Q867" s="0" t="n">
        <f aca="false">SUMPRODUCT('FD inverse'!$A$15:$BH$15,'FD mesh'!$B$84:$BI$84,$E866:$BL866)+'FD inverse'!$A$15*$C867/Setup!$B$17+INDEX('FD inverse'!$A$15:$BH$15,1,'FD mesh'!$B$15+1)*Setup!$B$22</f>
        <v>23.9020218962041</v>
      </c>
      <c r="R867" s="0" t="n">
        <f aca="false">SUMPRODUCT('FD inverse'!$A$16:$BH$16,'FD mesh'!$B$84:$BI$84,$E866:$BL866)+'FD inverse'!$A$16*$C867/Setup!$B$17+INDEX('FD inverse'!$A$16:$BH$16,1,'FD mesh'!$B$15+1)*Setup!$B$22</f>
        <v>23.8866417667426</v>
      </c>
      <c r="S867" s="0" t="n">
        <f aca="false">SUMPRODUCT('FD inverse'!$A$17:$BH$17,'FD mesh'!$B$84:$BI$84,$E866:$BL866)+'FD inverse'!$A$17*$C867/Setup!$B$17+INDEX('FD inverse'!$A$17:$BH$17,1,'FD mesh'!$B$15+1)*Setup!$B$22</f>
        <v>23.3232234279769</v>
      </c>
      <c r="T867" s="0" t="n">
        <f aca="false">SUMPRODUCT('FD inverse'!$A$18:$BH$18,'FD mesh'!$B$84:$BI$84,$E866:$BL866)+'FD inverse'!$A$18*$C867/Setup!$B$17+INDEX('FD inverse'!$A$18:$BH$18,1,'FD mesh'!$B$15+1)*Setup!$B$22</f>
        <v>22.7580539314845</v>
      </c>
      <c r="U867" s="0" t="n">
        <f aca="false">SUMPRODUCT('FD inverse'!$A$19:$BH$19,'FD mesh'!$B$84:$BI$84,$E866:$BL866)+'FD inverse'!$A$19*$C867/Setup!$B$17+INDEX('FD inverse'!$A$19:$BH$19,1,'FD mesh'!$B$15+1)*Setup!$B$22</f>
        <v>22.1913879555867</v>
      </c>
      <c r="V867" s="0" t="n">
        <f aca="false">SUMPRODUCT('FD inverse'!$A$20:$BH$20,'FD mesh'!$B$84:$BI$84,$E866:$BL866)+'FD inverse'!$A$20*$C867/Setup!$B$17+INDEX('FD inverse'!$A$20:$BH$20,1,'FD mesh'!$B$15+1)*Setup!$B$22</f>
        <v>21.6234532264525</v>
      </c>
      <c r="W867" s="0" t="n">
        <f aca="false">SUMPRODUCT('FD inverse'!$A$21:$BH$21,'FD mesh'!$B$84:$BI$84,$E866:$BL866)+'FD inverse'!$A$21*$C867/Setup!$B$17+INDEX('FD inverse'!$A$21:$BH$21,1,'FD mesh'!$B$15+1)*Setup!$B$22</f>
        <v>21.0544523317485</v>
      </c>
      <c r="X867" s="0" t="n">
        <f aca="false">SUMPRODUCT('FD inverse'!$A$22:$BH$22,'FD mesh'!$B$84:$BI$84,$E866:$BL866)+'FD inverse'!$A$22*$C867/Setup!$B$17+INDEX('FD inverse'!$A$22:$BH$22,1,'FD mesh'!$B$15+1)*Setup!$B$22</f>
        <v>20.4845645900162</v>
      </c>
      <c r="Y867" s="0" t="n">
        <f aca="false">SUMPRODUCT('FD inverse'!$A$23:$BH$23,'FD mesh'!$B$84:$BI$84,$E866:$BL866)+'FD inverse'!$A$23*$C867/Setup!$B$17+INDEX('FD inverse'!$A$23:$BH$23,1,'FD mesh'!$B$15+1)*Setup!$B$22</f>
        <v>19.9139479671795</v>
      </c>
      <c r="Z867" s="0" t="n">
        <f aca="false">SUMPRODUCT('FD inverse'!$A$24:$BH$24,'FD mesh'!$B$84:$BI$84,$E866:$BL866)+'FD inverse'!$A$24*$C867/Setup!$B$17+INDEX('FD inverse'!$A$24:$BH$24,1,'FD mesh'!$B$15+1)*Setup!$B$22</f>
        <v>19.3427410325427</v>
      </c>
      <c r="AA867" s="0" t="n">
        <f aca="false">SUMPRODUCT('FD inverse'!$A$25:$BH$25,'FD mesh'!$B$84:$BI$84,$E866:$BL866)+'FD inverse'!$A$25*$C867/Setup!$B$17+INDEX('FD inverse'!$A$25:$BH$25,1,'FD mesh'!$B$15+1)*Setup!$B$22</f>
        <v>18.771064947518</v>
      </c>
      <c r="AB867" s="0" t="n">
        <f aca="false">SUMPRODUCT('FD inverse'!$A$26:$BH$26,'FD mesh'!$B$84:$BI$84,$E866:$BL866)+'FD inverse'!$A$26*$C867/Setup!$B$17+INDEX('FD inverse'!$A$26:$BH$26,1,'FD mesh'!$B$15+1)*Setup!$B$22</f>
        <v>18.1990254811147</v>
      </c>
      <c r="AC867" s="0" t="n">
        <f aca="false">SUMPRODUCT('FD inverse'!$A$27:$BH$27,'FD mesh'!$B$84:$BI$84,$E866:$BL866)+'FD inverse'!$A$27*$C867/Setup!$B$17+INDEX('FD inverse'!$A$27:$BH$27,1,'FD mesh'!$B$15+1)*Setup!$B$22</f>
        <v>17.6267150469392</v>
      </c>
      <c r="AD867" s="0" t="n">
        <f aca="false">SUMPRODUCT('FD inverse'!$A$28:$BH$28,'FD mesh'!$B$84:$BI$84,$E866:$BL866)+'FD inverse'!$A$28*$C867/Setup!$B$17+INDEX('FD inverse'!$A$28:$BH$28,1,'FD mesh'!$B$15+1)*Setup!$B$22</f>
        <v>17.0542147570849</v>
      </c>
      <c r="AE867" s="0" t="n">
        <f aca="false">SUMPRODUCT('FD inverse'!$A$29:$BH$29,'FD mesh'!$B$84:$BI$84,$E866:$BL866)+'FD inverse'!$A$29*$C867/Setup!$B$17+INDEX('FD inverse'!$A$29:$BH$29,1,'FD mesh'!$B$15+1)*Setup!$B$22</f>
        <v>16.4815964888373</v>
      </c>
      <c r="AF867" s="0" t="n">
        <f aca="false">SUMPRODUCT('FD inverse'!$A$30:$BH$30,'FD mesh'!$B$84:$BI$84,$E866:$BL866)+'FD inverse'!$A$30*$C867/Setup!$B$17+INDEX('FD inverse'!$A$30:$BH$30,1,'FD mesh'!$B$15+1)*Setup!$B$22</f>
        <v>15.9089249605854</v>
      </c>
      <c r="AG867" s="0" t="n">
        <f aca="false">SUMPRODUCT('FD inverse'!$A$31:$BH$31,'FD mesh'!$B$84:$BI$84,$E866:$BL866)+'FD inverse'!$A$31*$C867/Setup!$B$17+INDEX('FD inverse'!$A$31:$BH$31,1,'FD mesh'!$B$15+1)*Setup!$B$22</f>
        <v>15.3362598137059</v>
      </c>
      <c r="AH867" s="0" t="n">
        <f aca="false">SUMPRODUCT('FD inverse'!$A$32:$BH$32,'FD mesh'!$B$84:$BI$84,$E866:$BL866)+'FD inverse'!$A$32*$C867/Setup!$B$17+INDEX('FD inverse'!$A$32:$BH$32,1,'FD mesh'!$B$15+1)*Setup!$B$22</f>
        <v>15.3121782279008</v>
      </c>
      <c r="AI867" s="0" t="n">
        <f aca="false">SUMPRODUCT('FD inverse'!$A$33:$BH$33,'FD mesh'!$B$84:$BI$84,$E866:$BL866)+'FD inverse'!$A$33*$C867/Setup!$B$17+INDEX('FD inverse'!$A$33:$BH$33,1,'FD mesh'!$B$15+1)*Setup!$B$22</f>
        <v>15.2882077985284</v>
      </c>
      <c r="AJ867" s="0" t="n">
        <f aca="false">SUMPRODUCT('FD inverse'!$A$34:$BH$34,'FD mesh'!$B$84:$BI$84,$E866:$BL866)+'FD inverse'!$A$34*$C867/Setup!$B$17+INDEX('FD inverse'!$A$34:$BH$34,1,'FD mesh'!$B$15+1)*Setup!$B$22</f>
        <v>15.2643488288352</v>
      </c>
      <c r="AK867" s="0" t="n">
        <f aca="false">SUMPRODUCT('FD inverse'!$A$35:$BH$35,'FD mesh'!$B$84:$BI$84,$E866:$BL866)+'FD inverse'!$A$35*$C867/Setup!$B$17+INDEX('FD inverse'!$A$35:$BH$35,1,'FD mesh'!$B$15+1)*Setup!$B$22</f>
        <v>15.2405994345508</v>
      </c>
      <c r="AL867" s="0" t="n">
        <f aca="false">SUMPRODUCT('FD inverse'!$A$36:$BH$36,'FD mesh'!$B$84:$BI$84,$E866:$BL866)+'FD inverse'!$A$36*$C867/Setup!$B$17+INDEX('FD inverse'!$A$36:$BH$36,1,'FD mesh'!$B$15+1)*Setup!$B$22</f>
        <v>15.21695577352</v>
      </c>
      <c r="AM867" s="0" t="n">
        <f aca="false">SUMPRODUCT('FD inverse'!$A$37:$BH$37,'FD mesh'!$B$84:$BI$84,$E866:$BL866)+'FD inverse'!$A$37*$C867/Setup!$B$17+INDEX('FD inverse'!$A$37:$BH$37,1,'FD mesh'!$B$15+1)*Setup!$B$22</f>
        <v>15.1934122632257</v>
      </c>
      <c r="AN867" s="0" t="n">
        <f aca="false">SUMPRODUCT('FD inverse'!$A$38:$BH$38,'FD mesh'!$B$84:$BI$84,$E866:$BL866)+'FD inverse'!$A$38*$C867/Setup!$B$17+INDEX('FD inverse'!$A$38:$BH$38,1,'FD mesh'!$B$15+1)*Setup!$B$22</f>
        <v>15.1699617865868</v>
      </c>
      <c r="AO867" s="0" t="n">
        <f aca="false">SUMPRODUCT('FD inverse'!$A$39:$BH$39,'FD mesh'!$B$84:$BI$84,$E866:$BL866)+'FD inverse'!$A$39*$C867/Setup!$B$17+INDEX('FD inverse'!$A$39:$BH$39,1,'FD mesh'!$B$15+1)*Setup!$B$22</f>
        <v>15.1465958866172</v>
      </c>
      <c r="AP867" s="0" t="n">
        <f aca="false">SUMPRODUCT('FD inverse'!$A$40:$BH$40,'FD mesh'!$B$84:$BI$84,$E866:$BL866)+'FD inverse'!$A$40*$C867/Setup!$B$17+INDEX('FD inverse'!$A$40:$BH$40,1,'FD mesh'!$B$15+1)*Setup!$B$22</f>
        <v>15.1233049507157</v>
      </c>
      <c r="AQ867" s="0" t="n">
        <f aca="false">SUMPRODUCT('FD inverse'!$A$41:$BH$41,'FD mesh'!$B$84:$BI$84,$E866:$BL866)+'FD inverse'!$A$41*$C867/Setup!$B$17+INDEX('FD inverse'!$A$41:$BH$41,1,'FD mesh'!$B$15+1)*Setup!$B$22</f>
        <v>15.1000783855136</v>
      </c>
      <c r="AR867" s="0" t="n">
        <f aca="false">SUMPRODUCT('FD inverse'!$A$42:$BH$42,'FD mesh'!$B$84:$BI$84,$E866:$BL866)+'FD inverse'!$A$42*$C867/Setup!$B$17+INDEX('FD inverse'!$A$42:$BH$42,1,'FD mesh'!$B$15+1)*Setup!$B$22</f>
        <v>15.0769047833418</v>
      </c>
      <c r="AS867" s="0" t="n">
        <f aca="false">SUMPRODUCT('FD inverse'!$A$43:$BH$43,'FD mesh'!$B$84:$BI$84,$E866:$BL866)+'FD inverse'!$A$43*$C867/Setup!$B$17+INDEX('FD inverse'!$A$43:$BH$43,1,'FD mesh'!$B$15+1)*Setup!$B$22</f>
        <v>0</v>
      </c>
      <c r="AT867" s="0" t="n">
        <f aca="false">SUMPRODUCT('FD inverse'!$A$44:$BH$44,'FD mesh'!$B$84:$BI$84,$E866:$BL866)+'FD inverse'!$A$44*$C867/Setup!$B$17+INDEX('FD inverse'!$A$44:$BH$44,1,'FD mesh'!$B$15+1)*Setup!$B$22</f>
        <v>0</v>
      </c>
      <c r="AU867" s="0" t="n">
        <f aca="false">SUMPRODUCT('FD inverse'!$A$45:$BH$45,'FD mesh'!$B$84:$BI$84,$E866:$BL866)+'FD inverse'!$A$45*$C867/Setup!$B$17+INDEX('FD inverse'!$A$45:$BH$45,1,'FD mesh'!$B$15+1)*Setup!$B$22</f>
        <v>0</v>
      </c>
      <c r="AV867" s="0" t="n">
        <f aca="false">SUMPRODUCT('FD inverse'!$A$46:$BH$46,'FD mesh'!$B$84:$BI$84,$E866:$BL866)+'FD inverse'!$A$46*$C867/Setup!$B$17+INDEX('FD inverse'!$A$46:$BH$46,1,'FD mesh'!$B$15+1)*Setup!$B$22</f>
        <v>0</v>
      </c>
      <c r="AW867" s="0" t="n">
        <f aca="false">SUMPRODUCT('FD inverse'!$A$47:$BH$47,'FD mesh'!$B$84:$BI$84,$E866:$BL866)+'FD inverse'!$A$47*$C867/Setup!$B$17+INDEX('FD inverse'!$A$47:$BH$47,1,'FD mesh'!$B$15+1)*Setup!$B$22</f>
        <v>0</v>
      </c>
      <c r="AX867" s="0" t="n">
        <f aca="false">SUMPRODUCT('FD inverse'!$A$48:$BH$48,'FD mesh'!$B$84:$BI$84,$E866:$BL866)+'FD inverse'!$A$48*$C867/Setup!$B$17+INDEX('FD inverse'!$A$48:$BH$48,1,'FD mesh'!$B$15+1)*Setup!$B$22</f>
        <v>0</v>
      </c>
      <c r="AY867" s="0" t="n">
        <f aca="false">SUMPRODUCT('FD inverse'!$A$49:$BH$49,'FD mesh'!$B$84:$BI$84,$E866:$BL866)+'FD inverse'!$A$49*$C867/Setup!$B$17+INDEX('FD inverse'!$A$49:$BH$49,1,'FD mesh'!$B$15+1)*Setup!$B$22</f>
        <v>0</v>
      </c>
      <c r="AZ867" s="0" t="n">
        <f aca="false">SUMPRODUCT('FD inverse'!$A$50:$BH$50,'FD mesh'!$B$84:$BI$84,$E866:$BL866)+'FD inverse'!$A$50*$C867/Setup!$B$17+INDEX('FD inverse'!$A$50:$BH$50,1,'FD mesh'!$B$15+1)*Setup!$B$22</f>
        <v>0</v>
      </c>
      <c r="BA867" s="0" t="n">
        <f aca="false">SUMPRODUCT('FD inverse'!$A$51:$BH$51,'FD mesh'!$B$84:$BI$84,$E866:$BL866)+'FD inverse'!$A$51*$C867/Setup!$B$17+INDEX('FD inverse'!$A$51:$BH$51,1,'FD mesh'!$B$15+1)*Setup!$B$22</f>
        <v>0</v>
      </c>
      <c r="BB867" s="0" t="n">
        <f aca="false">SUMPRODUCT('FD inverse'!$A$52:$BH$52,'FD mesh'!$B$84:$BI$84,$E866:$BL866)+'FD inverse'!$A$52*$C867/Setup!$B$17+INDEX('FD inverse'!$A$52:$BH$52,1,'FD mesh'!$B$15+1)*Setup!$B$22</f>
        <v>0</v>
      </c>
      <c r="BC867" s="0" t="n">
        <f aca="false">SUMPRODUCT('FD inverse'!$A$53:$BH$53,'FD mesh'!$B$84:$BI$84,$E866:$BL866)+'FD inverse'!$A$53*$C867/Setup!$B$17+INDEX('FD inverse'!$A$53:$BH$53,1,'FD mesh'!$B$15+1)*Setup!$B$22</f>
        <v>0</v>
      </c>
      <c r="BD867" s="0" t="n">
        <f aca="false">SUMPRODUCT('FD inverse'!$A$54:$BH$54,'FD mesh'!$B$84:$BI$84,$E866:$BL866)+'FD inverse'!$A$54*$C867/Setup!$B$17+INDEX('FD inverse'!$A$54:$BH$54,1,'FD mesh'!$B$15+1)*Setup!$B$22</f>
        <v>0</v>
      </c>
      <c r="BE867" s="0" t="n">
        <f aca="false">SUMPRODUCT('FD inverse'!$A$55:$BH$55,'FD mesh'!$B$84:$BI$84,$E866:$BL866)+'FD inverse'!$A$55*$C867/Setup!$B$17+INDEX('FD inverse'!$A$55:$BH$55,1,'FD mesh'!$B$15+1)*Setup!$B$22</f>
        <v>0</v>
      </c>
      <c r="BF867" s="0" t="n">
        <f aca="false">SUMPRODUCT('FD inverse'!$A$56:$BH$56,'FD mesh'!$B$84:$BI$84,$E866:$BL866)+'FD inverse'!$A$56*$C867/Setup!$B$17+INDEX('FD inverse'!$A$56:$BH$56,1,'FD mesh'!$B$15+1)*Setup!$B$22</f>
        <v>0</v>
      </c>
      <c r="BG867" s="0" t="n">
        <f aca="false">SUMPRODUCT('FD inverse'!$A$57:$BH$57,'FD mesh'!$B$84:$BI$84,$E866:$BL866)+'FD inverse'!$A$57*$C867/Setup!$B$17+INDEX('FD inverse'!$A$57:$BH$57,1,'FD mesh'!$B$15+1)*Setup!$B$22</f>
        <v>0</v>
      </c>
      <c r="BH867" s="0" t="n">
        <f aca="false">SUMPRODUCT('FD inverse'!$A$58:$BH$58,'FD mesh'!$B$84:$BI$84,$E866:$BL866)+'FD inverse'!$A$58*$C867/Setup!$B$17+INDEX('FD inverse'!$A$58:$BH$58,1,'FD mesh'!$B$15+1)*Setup!$B$22</f>
        <v>0</v>
      </c>
      <c r="BI867" s="0" t="n">
        <f aca="false">SUMPRODUCT('FD inverse'!$A$59:$BH$59,'FD mesh'!$B$84:$BI$84,$E866:$BL866)+'FD inverse'!$A$59*$C867/Setup!$B$17+INDEX('FD inverse'!$A$59:$BH$59,1,'FD mesh'!$B$15+1)*Setup!$B$22</f>
        <v>0</v>
      </c>
      <c r="BJ867" s="0" t="n">
        <f aca="false">SUMPRODUCT('FD inverse'!$A$60:$BH$60,'FD mesh'!$B$84:$BI$84,$E866:$BL866)+'FD inverse'!$A$60*$C867/Setup!$B$17+INDEX('FD inverse'!$A$60:$BH$60,1,'FD mesh'!$B$15+1)*Setup!$B$22</f>
        <v>0</v>
      </c>
      <c r="BK867" s="0" t="n">
        <f aca="false">SUMPRODUCT('FD inverse'!$A$61:$BH$61,'FD mesh'!$B$84:$BI$84,$E866:$BL866)+'FD inverse'!$A$61*$C867/Setup!$B$17+INDEX('FD inverse'!$A$61:$BH$61,1,'FD mesh'!$B$15+1)*Setup!$B$22</f>
        <v>0</v>
      </c>
      <c r="BL867" s="0" t="n">
        <f aca="false">SUMPRODUCT('FD inverse'!$A$62:$BH$62,'FD mesh'!$B$84:$BI$84,$E866:$BL866)+'FD inverse'!$A$62*$C867/Setup!$B$17+INDEX('FD inverse'!$A$62:$BH$62,1,'FD mesh'!$B$15+1)*Setup!$B$22</f>
        <v>0</v>
      </c>
    </row>
    <row r="868" customFormat="false" ht="15" hidden="false" customHeight="false" outlineLevel="0" collapsed="false">
      <c r="A868" s="0" t="n">
        <v>863</v>
      </c>
      <c r="B868" s="0" t="n">
        <f aca="false">A868*Setup!$B$11/3600</f>
        <v>71.9166666666667</v>
      </c>
      <c r="C868" s="0" t="n">
        <f aca="false">Setup!$B$7+Setup!$B$8*COS(2*PI()*(B868-Setup!$B$9)/24)</f>
        <v>22.0760449243224</v>
      </c>
      <c r="D868" s="0" t="n">
        <f aca="false">(C868-E868)/Setup!$B$17</f>
        <v>-6.49996471493153</v>
      </c>
      <c r="E868" s="0" t="n">
        <f aca="false">SUMPRODUCT('FD inverse'!$A$3:$BH$3,'FD mesh'!$B$84:$BI$84,$E867:$BL867)+'FD inverse'!$A$3*$C868/Setup!$B$17+INDEX('FD inverse'!$A$3:$BH$3,1,'FD mesh'!$B$15+1)*Setup!$B$22</f>
        <v>22.9210403372635</v>
      </c>
      <c r="F868" s="0" t="n">
        <f aca="false">SUMPRODUCT('FD inverse'!$A$4:$BH$4,'FD mesh'!$B$84:$BI$84,$E867:$BL867)+'FD inverse'!$A$4*$C868/Setup!$B$17+INDEX('FD inverse'!$A$4:$BH$4,1,'FD mesh'!$B$15+1)*Setup!$B$22</f>
        <v>23.1035119652817</v>
      </c>
      <c r="G868" s="0" t="n">
        <f aca="false">SUMPRODUCT('FD inverse'!$A$5:$BH$5,'FD mesh'!$B$84:$BI$84,$E867:$BL867)+'FD inverse'!$A$5*$C868/Setup!$B$17+INDEX('FD inverse'!$A$5:$BH$5,1,'FD mesh'!$B$15+1)*Setup!$B$22</f>
        <v>23.2666768528916</v>
      </c>
      <c r="H868" s="0" t="n">
        <f aca="false">SUMPRODUCT('FD inverse'!$A$6:$BH$6,'FD mesh'!$B$84:$BI$84,$E867:$BL867)+'FD inverse'!$A$6*$C868/Setup!$B$17+INDEX('FD inverse'!$A$6:$BH$6,1,'FD mesh'!$B$15+1)*Setup!$B$22</f>
        <v>23.787005382192</v>
      </c>
      <c r="I868" s="0" t="n">
        <f aca="false">SUMPRODUCT('FD inverse'!$A$7:$BH$7,'FD mesh'!$B$84:$BI$84,$E867:$BL867)+'FD inverse'!$A$7*$C868/Setup!$B$17+INDEX('FD inverse'!$A$7:$BH$7,1,'FD mesh'!$B$15+1)*Setup!$B$22</f>
        <v>23.8279471621784</v>
      </c>
      <c r="J868" s="0" t="n">
        <f aca="false">SUMPRODUCT('FD inverse'!$A$8:$BH$8,'FD mesh'!$B$84:$BI$84,$E867:$BL867)+'FD inverse'!$A$8*$C868/Setup!$B$17+INDEX('FD inverse'!$A$8:$BH$8,1,'FD mesh'!$B$15+1)*Setup!$B$22</f>
        <v>23.859735018742</v>
      </c>
      <c r="K868" s="0" t="n">
        <f aca="false">SUMPRODUCT('FD inverse'!$A$9:$BH$9,'FD mesh'!$B$84:$BI$84,$E867:$BL867)+'FD inverse'!$A$9*$C868/Setup!$B$17+INDEX('FD inverse'!$A$9:$BH$9,1,'FD mesh'!$B$15+1)*Setup!$B$22</f>
        <v>23.88333824433</v>
      </c>
      <c r="L868" s="0" t="n">
        <f aca="false">SUMPRODUCT('FD inverse'!$A$10:$BH$10,'FD mesh'!$B$84:$BI$84,$E867:$BL867)+'FD inverse'!$A$10*$C868/Setup!$B$17+INDEX('FD inverse'!$A$10:$BH$10,1,'FD mesh'!$B$15+1)*Setup!$B$22</f>
        <v>23.89963112275</v>
      </c>
      <c r="M868" s="0" t="n">
        <f aca="false">SUMPRODUCT('FD inverse'!$A$11:$BH$11,'FD mesh'!$B$84:$BI$84,$E867:$BL867)+'FD inverse'!$A$11*$C868/Setup!$B$17+INDEX('FD inverse'!$A$11:$BH$11,1,'FD mesh'!$B$15+1)*Setup!$B$22</f>
        <v>23.909386080989</v>
      </c>
      <c r="N868" s="0" t="n">
        <f aca="false">SUMPRODUCT('FD inverse'!$A$12:$BH$12,'FD mesh'!$B$84:$BI$84,$E867:$BL867)+'FD inverse'!$A$12*$C868/Setup!$B$17+INDEX('FD inverse'!$A$12:$BH$12,1,'FD mesh'!$B$15+1)*Setup!$B$22</f>
        <v>23.9132680869001</v>
      </c>
      <c r="O868" s="0" t="n">
        <f aca="false">SUMPRODUCT('FD inverse'!$A$13:$BH$13,'FD mesh'!$B$84:$BI$84,$E867:$BL867)+'FD inverse'!$A$13*$C868/Setup!$B$17+INDEX('FD inverse'!$A$13:$BH$13,1,'FD mesh'!$B$15+1)*Setup!$B$22</f>
        <v>23.9118301643679</v>
      </c>
      <c r="P868" s="0" t="n">
        <f aca="false">SUMPRODUCT('FD inverse'!$A$14:$BH$14,'FD mesh'!$B$84:$BI$84,$E867:$BL867)+'FD inverse'!$A$14*$C868/Setup!$B$17+INDEX('FD inverse'!$A$14:$BH$14,1,'FD mesh'!$B$15+1)*Setup!$B$22</f>
        <v>23.9055099154947</v>
      </c>
      <c r="Q868" s="0" t="n">
        <f aca="false">SUMPRODUCT('FD inverse'!$A$15:$BH$15,'FD mesh'!$B$84:$BI$84,$E867:$BL867)+'FD inverse'!$A$15*$C868/Setup!$B$17+INDEX('FD inverse'!$A$15:$BH$15,1,'FD mesh'!$B$15+1)*Setup!$B$22</f>
        <v>23.8946269579795</v>
      </c>
      <c r="R868" s="0" t="n">
        <f aca="false">SUMPRODUCT('FD inverse'!$A$16:$BH$16,'FD mesh'!$B$84:$BI$84,$E867:$BL867)+'FD inverse'!$A$16*$C868/Setup!$B$17+INDEX('FD inverse'!$A$16:$BH$16,1,'FD mesh'!$B$15+1)*Setup!$B$22</f>
        <v>23.8793812050516</v>
      </c>
      <c r="S868" s="0" t="n">
        <f aca="false">SUMPRODUCT('FD inverse'!$A$17:$BH$17,'FD mesh'!$B$84:$BI$84,$E867:$BL867)+'FD inverse'!$A$17*$C868/Setup!$B$17+INDEX('FD inverse'!$A$17:$BH$17,1,'FD mesh'!$B$15+1)*Setup!$B$22</f>
        <v>23.3169446355791</v>
      </c>
      <c r="T868" s="0" t="n">
        <f aca="false">SUMPRODUCT('FD inverse'!$A$18:$BH$18,'FD mesh'!$B$84:$BI$84,$E867:$BL867)+'FD inverse'!$A$18*$C868/Setup!$B$17+INDEX('FD inverse'!$A$18:$BH$18,1,'FD mesh'!$B$15+1)*Setup!$B$22</f>
        <v>22.7526603072009</v>
      </c>
      <c r="U868" s="0" t="n">
        <f aca="false">SUMPRODUCT('FD inverse'!$A$19:$BH$19,'FD mesh'!$B$84:$BI$84,$E867:$BL867)+'FD inverse'!$A$19*$C868/Setup!$B$17+INDEX('FD inverse'!$A$19:$BH$19,1,'FD mesh'!$B$15+1)*Setup!$B$22</f>
        <v>22.1867887122478</v>
      </c>
      <c r="V868" s="0" t="n">
        <f aca="false">SUMPRODUCT('FD inverse'!$A$20:$BH$20,'FD mesh'!$B$84:$BI$84,$E867:$BL867)+'FD inverse'!$A$20*$C868/Setup!$B$17+INDEX('FD inverse'!$A$20:$BH$20,1,'FD mesh'!$B$15+1)*Setup!$B$22</f>
        <v>21.6195636256835</v>
      </c>
      <c r="W868" s="0" t="n">
        <f aca="false">SUMPRODUCT('FD inverse'!$A$21:$BH$21,'FD mesh'!$B$84:$BI$84,$E867:$BL867)+'FD inverse'!$A$21*$C868/Setup!$B$17+INDEX('FD inverse'!$A$21:$BH$21,1,'FD mesh'!$B$15+1)*Setup!$B$22</f>
        <v>21.0511938851786</v>
      </c>
      <c r="X868" s="0" t="n">
        <f aca="false">SUMPRODUCT('FD inverse'!$A$22:$BH$22,'FD mesh'!$B$84:$BI$84,$E867:$BL867)+'FD inverse'!$A$22*$C868/Setup!$B$17+INDEX('FD inverse'!$A$22:$BH$22,1,'FD mesh'!$B$15+1)*Setup!$B$22</f>
        <v>20.4818652303974</v>
      </c>
      <c r="Y868" s="0" t="n">
        <f aca="false">SUMPRODUCT('FD inverse'!$A$23:$BH$23,'FD mesh'!$B$84:$BI$84,$E867:$BL867)+'FD inverse'!$A$23*$C868/Setup!$B$17+INDEX('FD inverse'!$A$23:$BH$23,1,'FD mesh'!$B$15+1)*Setup!$B$22</f>
        <v>19.9117421926427</v>
      </c>
      <c r="Z868" s="0" t="n">
        <f aca="false">SUMPRODUCT('FD inverse'!$A$24:$BH$24,'FD mesh'!$B$84:$BI$84,$E867:$BL867)+'FD inverse'!$A$24*$C868/Setup!$B$17+INDEX('FD inverse'!$A$24:$BH$24,1,'FD mesh'!$B$15+1)*Setup!$B$22</f>
        <v>19.3409700269529</v>
      </c>
      <c r="AA868" s="0" t="n">
        <f aca="false">SUMPRODUCT('FD inverse'!$A$25:$BH$25,'FD mesh'!$B$84:$BI$84,$E867:$BL867)+'FD inverse'!$A$25*$C868/Setup!$B$17+INDEX('FD inverse'!$A$25:$BH$25,1,'FD mesh'!$B$15+1)*Setup!$B$22</f>
        <v>18.7696766796182</v>
      </c>
      <c r="AB868" s="0" t="n">
        <f aca="false">SUMPRODUCT('FD inverse'!$A$26:$BH$26,'FD mesh'!$B$84:$BI$84,$E867:$BL867)+'FD inverse'!$A$26*$C868/Setup!$B$17+INDEX('FD inverse'!$A$26:$BH$26,1,'FD mesh'!$B$15+1)*Setup!$B$22</f>
        <v>18.1979747848729</v>
      </c>
      <c r="AC868" s="0" t="n">
        <f aca="false">SUMPRODUCT('FD inverse'!$A$27:$BH$27,'FD mesh'!$B$84:$BI$84,$E867:$BL867)+'FD inverse'!$A$27*$C868/Setup!$B$17+INDEX('FD inverse'!$A$27:$BH$27,1,'FD mesh'!$B$15+1)*Setup!$B$22</f>
        <v>17.6259636852336</v>
      </c>
      <c r="AD868" s="0" t="n">
        <f aca="false">SUMPRODUCT('FD inverse'!$A$28:$BH$28,'FD mesh'!$B$84:$BI$84,$E867:$BL867)+'FD inverse'!$A$28*$C868/Setup!$B$17+INDEX('FD inverse'!$A$28:$BH$28,1,'FD mesh'!$B$15+1)*Setup!$B$22</f>
        <v>17.053731470578</v>
      </c>
      <c r="AE868" s="0" t="n">
        <f aca="false">SUMPRODUCT('FD inverse'!$A$29:$BH$29,'FD mesh'!$B$84:$BI$84,$E867:$BL867)+'FD inverse'!$A$29*$C868/Setup!$B$17+INDEX('FD inverse'!$A$29:$BH$29,1,'FD mesh'!$B$15+1)*Setup!$B$22</f>
        <v>16.4813570316076</v>
      </c>
      <c r="AF868" s="0" t="n">
        <f aca="false">SUMPRODUCT('FD inverse'!$A$30:$BH$30,'FD mesh'!$B$84:$BI$84,$E867:$BL867)+'FD inverse'!$A$30*$C868/Setup!$B$17+INDEX('FD inverse'!$A$30:$BH$30,1,'FD mesh'!$B$15+1)*Setup!$B$22</f>
        <v>15.9089121237953</v>
      </c>
      <c r="AG868" s="0" t="n">
        <f aca="false">SUMPRODUCT('FD inverse'!$A$31:$BH$31,'FD mesh'!$B$84:$BI$84,$E867:$BL867)+'FD inverse'!$A$31*$C868/Setup!$B$17+INDEX('FD inverse'!$A$31:$BH$31,1,'FD mesh'!$B$15+1)*Setup!$B$22</f>
        <v>15.3364634382991</v>
      </c>
      <c r="AH868" s="0" t="n">
        <f aca="false">SUMPRODUCT('FD inverse'!$A$32:$BH$32,'FD mesh'!$B$84:$BI$84,$E867:$BL867)+'FD inverse'!$A$32*$C868/Setup!$B$17+INDEX('FD inverse'!$A$32:$BH$32,1,'FD mesh'!$B$15+1)*Setup!$B$22</f>
        <v>15.3123882384393</v>
      </c>
      <c r="AI868" s="0" t="n">
        <f aca="false">SUMPRODUCT('FD inverse'!$A$33:$BH$33,'FD mesh'!$B$84:$BI$84,$E867:$BL867)+'FD inverse'!$A$33*$C868/Setup!$B$17+INDEX('FD inverse'!$A$33:$BH$33,1,'FD mesh'!$B$15+1)*Setup!$B$22</f>
        <v>15.2884193507512</v>
      </c>
      <c r="AJ868" s="0" t="n">
        <f aca="false">SUMPRODUCT('FD inverse'!$A$34:$BH$34,'FD mesh'!$B$84:$BI$84,$E867:$BL867)+'FD inverse'!$A$34*$C868/Setup!$B$17+INDEX('FD inverse'!$A$34:$BH$34,1,'FD mesh'!$B$15+1)*Setup!$B$22</f>
        <v>15.2645575556712</v>
      </c>
      <c r="AK868" s="0" t="n">
        <f aca="false">SUMPRODUCT('FD inverse'!$A$35:$BH$35,'FD mesh'!$B$84:$BI$84,$E867:$BL867)+'FD inverse'!$A$35*$C868/Setup!$B$17+INDEX('FD inverse'!$A$35:$BH$35,1,'FD mesh'!$B$15+1)*Setup!$B$22</f>
        <v>15.2408014229231</v>
      </c>
      <c r="AL868" s="0" t="n">
        <f aca="false">SUMPRODUCT('FD inverse'!$A$36:$BH$36,'FD mesh'!$B$84:$BI$84,$E867:$BL867)+'FD inverse'!$A$36*$C868/Setup!$B$17+INDEX('FD inverse'!$A$36:$BH$36,1,'FD mesh'!$B$15+1)*Setup!$B$22</f>
        <v>15.2171475413416</v>
      </c>
      <c r="AM868" s="0" t="n">
        <f aca="false">SUMPRODUCT('FD inverse'!$A$37:$BH$37,'FD mesh'!$B$84:$BI$84,$E867:$BL867)+'FD inverse'!$A$37*$C868/Setup!$B$17+INDEX('FD inverse'!$A$37:$BH$37,1,'FD mesh'!$B$15+1)*Setup!$B$22</f>
        <v>15.1935907370484</v>
      </c>
      <c r="AN868" s="0" t="n">
        <f aca="false">SUMPRODUCT('FD inverse'!$A$38:$BH$38,'FD mesh'!$B$84:$BI$84,$E867:$BL867)+'FD inverse'!$A$38*$C868/Setup!$B$17+INDEX('FD inverse'!$A$38:$BH$38,1,'FD mesh'!$B$15+1)*Setup!$B$22</f>
        <v>15.1701242803151</v>
      </c>
      <c r="AO868" s="0" t="n">
        <f aca="false">SUMPRODUCT('FD inverse'!$A$39:$BH$39,'FD mesh'!$B$84:$BI$84,$E867:$BL867)+'FD inverse'!$A$39*$C868/Setup!$B$17+INDEX('FD inverse'!$A$39:$BH$39,1,'FD mesh'!$B$15+1)*Setup!$B$22</f>
        <v>15.1467400816498</v>
      </c>
      <c r="AP868" s="0" t="n">
        <f aca="false">SUMPRODUCT('FD inverse'!$A$40:$BH$40,'FD mesh'!$B$84:$BI$84,$E867:$BL867)+'FD inverse'!$A$40*$C868/Setup!$B$17+INDEX('FD inverse'!$A$40:$BH$40,1,'FD mesh'!$B$15+1)*Setup!$B$22</f>
        <v>15.1234288778314</v>
      </c>
      <c r="AQ868" s="0" t="n">
        <f aca="false">SUMPRODUCT('FD inverse'!$A$41:$BH$41,'FD mesh'!$B$84:$BI$84,$E867:$BL867)+'FD inverse'!$A$41*$C868/Setup!$B$17+INDEX('FD inverse'!$A$41:$BH$41,1,'FD mesh'!$B$15+1)*Setup!$B$22</f>
        <v>15.1001804087735</v>
      </c>
      <c r="AR868" s="0" t="n">
        <f aca="false">SUMPRODUCT('FD inverse'!$A$42:$BH$42,'FD mesh'!$B$84:$BI$84,$E867:$BL867)+'FD inverse'!$A$42*$C868/Setup!$B$17+INDEX('FD inverse'!$A$42:$BH$42,1,'FD mesh'!$B$15+1)*Setup!$B$22</f>
        <v>15.0769835862396</v>
      </c>
      <c r="AS868" s="0" t="n">
        <f aca="false">SUMPRODUCT('FD inverse'!$A$43:$BH$43,'FD mesh'!$B$84:$BI$84,$E867:$BL867)+'FD inverse'!$A$43*$C868/Setup!$B$17+INDEX('FD inverse'!$A$43:$BH$43,1,'FD mesh'!$B$15+1)*Setup!$B$22</f>
        <v>0</v>
      </c>
      <c r="AT868" s="0" t="n">
        <f aca="false">SUMPRODUCT('FD inverse'!$A$44:$BH$44,'FD mesh'!$B$84:$BI$84,$E867:$BL867)+'FD inverse'!$A$44*$C868/Setup!$B$17+INDEX('FD inverse'!$A$44:$BH$44,1,'FD mesh'!$B$15+1)*Setup!$B$22</f>
        <v>0</v>
      </c>
      <c r="AU868" s="0" t="n">
        <f aca="false">SUMPRODUCT('FD inverse'!$A$45:$BH$45,'FD mesh'!$B$84:$BI$84,$E867:$BL867)+'FD inverse'!$A$45*$C868/Setup!$B$17+INDEX('FD inverse'!$A$45:$BH$45,1,'FD mesh'!$B$15+1)*Setup!$B$22</f>
        <v>0</v>
      </c>
      <c r="AV868" s="0" t="n">
        <f aca="false">SUMPRODUCT('FD inverse'!$A$46:$BH$46,'FD mesh'!$B$84:$BI$84,$E867:$BL867)+'FD inverse'!$A$46*$C868/Setup!$B$17+INDEX('FD inverse'!$A$46:$BH$46,1,'FD mesh'!$B$15+1)*Setup!$B$22</f>
        <v>0</v>
      </c>
      <c r="AW868" s="0" t="n">
        <f aca="false">SUMPRODUCT('FD inverse'!$A$47:$BH$47,'FD mesh'!$B$84:$BI$84,$E867:$BL867)+'FD inverse'!$A$47*$C868/Setup!$B$17+INDEX('FD inverse'!$A$47:$BH$47,1,'FD mesh'!$B$15+1)*Setup!$B$22</f>
        <v>0</v>
      </c>
      <c r="AX868" s="0" t="n">
        <f aca="false">SUMPRODUCT('FD inverse'!$A$48:$BH$48,'FD mesh'!$B$84:$BI$84,$E867:$BL867)+'FD inverse'!$A$48*$C868/Setup!$B$17+INDEX('FD inverse'!$A$48:$BH$48,1,'FD mesh'!$B$15+1)*Setup!$B$22</f>
        <v>0</v>
      </c>
      <c r="AY868" s="0" t="n">
        <f aca="false">SUMPRODUCT('FD inverse'!$A$49:$BH$49,'FD mesh'!$B$84:$BI$84,$E867:$BL867)+'FD inverse'!$A$49*$C868/Setup!$B$17+INDEX('FD inverse'!$A$49:$BH$49,1,'FD mesh'!$B$15+1)*Setup!$B$22</f>
        <v>0</v>
      </c>
      <c r="AZ868" s="0" t="n">
        <f aca="false">SUMPRODUCT('FD inverse'!$A$50:$BH$50,'FD mesh'!$B$84:$BI$84,$E867:$BL867)+'FD inverse'!$A$50*$C868/Setup!$B$17+INDEX('FD inverse'!$A$50:$BH$50,1,'FD mesh'!$B$15+1)*Setup!$B$22</f>
        <v>0</v>
      </c>
      <c r="BA868" s="0" t="n">
        <f aca="false">SUMPRODUCT('FD inverse'!$A$51:$BH$51,'FD mesh'!$B$84:$BI$84,$E867:$BL867)+'FD inverse'!$A$51*$C868/Setup!$B$17+INDEX('FD inverse'!$A$51:$BH$51,1,'FD mesh'!$B$15+1)*Setup!$B$22</f>
        <v>0</v>
      </c>
      <c r="BB868" s="0" t="n">
        <f aca="false">SUMPRODUCT('FD inverse'!$A$52:$BH$52,'FD mesh'!$B$84:$BI$84,$E867:$BL867)+'FD inverse'!$A$52*$C868/Setup!$B$17+INDEX('FD inverse'!$A$52:$BH$52,1,'FD mesh'!$B$15+1)*Setup!$B$22</f>
        <v>0</v>
      </c>
      <c r="BC868" s="0" t="n">
        <f aca="false">SUMPRODUCT('FD inverse'!$A$53:$BH$53,'FD mesh'!$B$84:$BI$84,$E867:$BL867)+'FD inverse'!$A$53*$C868/Setup!$B$17+INDEX('FD inverse'!$A$53:$BH$53,1,'FD mesh'!$B$15+1)*Setup!$B$22</f>
        <v>0</v>
      </c>
      <c r="BD868" s="0" t="n">
        <f aca="false">SUMPRODUCT('FD inverse'!$A$54:$BH$54,'FD mesh'!$B$84:$BI$84,$E867:$BL867)+'FD inverse'!$A$54*$C868/Setup!$B$17+INDEX('FD inverse'!$A$54:$BH$54,1,'FD mesh'!$B$15+1)*Setup!$B$22</f>
        <v>0</v>
      </c>
      <c r="BE868" s="0" t="n">
        <f aca="false">SUMPRODUCT('FD inverse'!$A$55:$BH$55,'FD mesh'!$B$84:$BI$84,$E867:$BL867)+'FD inverse'!$A$55*$C868/Setup!$B$17+INDEX('FD inverse'!$A$55:$BH$55,1,'FD mesh'!$B$15+1)*Setup!$B$22</f>
        <v>0</v>
      </c>
      <c r="BF868" s="0" t="n">
        <f aca="false">SUMPRODUCT('FD inverse'!$A$56:$BH$56,'FD mesh'!$B$84:$BI$84,$E867:$BL867)+'FD inverse'!$A$56*$C868/Setup!$B$17+INDEX('FD inverse'!$A$56:$BH$56,1,'FD mesh'!$B$15+1)*Setup!$B$22</f>
        <v>0</v>
      </c>
      <c r="BG868" s="0" t="n">
        <f aca="false">SUMPRODUCT('FD inverse'!$A$57:$BH$57,'FD mesh'!$B$84:$BI$84,$E867:$BL867)+'FD inverse'!$A$57*$C868/Setup!$B$17+INDEX('FD inverse'!$A$57:$BH$57,1,'FD mesh'!$B$15+1)*Setup!$B$22</f>
        <v>0</v>
      </c>
      <c r="BH868" s="0" t="n">
        <f aca="false">SUMPRODUCT('FD inverse'!$A$58:$BH$58,'FD mesh'!$B$84:$BI$84,$E867:$BL867)+'FD inverse'!$A$58*$C868/Setup!$B$17+INDEX('FD inverse'!$A$58:$BH$58,1,'FD mesh'!$B$15+1)*Setup!$B$22</f>
        <v>0</v>
      </c>
      <c r="BI868" s="0" t="n">
        <f aca="false">SUMPRODUCT('FD inverse'!$A$59:$BH$59,'FD mesh'!$B$84:$BI$84,$E867:$BL867)+'FD inverse'!$A$59*$C868/Setup!$B$17+INDEX('FD inverse'!$A$59:$BH$59,1,'FD mesh'!$B$15+1)*Setup!$B$22</f>
        <v>0</v>
      </c>
      <c r="BJ868" s="0" t="n">
        <f aca="false">SUMPRODUCT('FD inverse'!$A$60:$BH$60,'FD mesh'!$B$84:$BI$84,$E867:$BL867)+'FD inverse'!$A$60*$C868/Setup!$B$17+INDEX('FD inverse'!$A$60:$BH$60,1,'FD mesh'!$B$15+1)*Setup!$B$22</f>
        <v>0</v>
      </c>
      <c r="BK868" s="0" t="n">
        <f aca="false">SUMPRODUCT('FD inverse'!$A$61:$BH$61,'FD mesh'!$B$84:$BI$84,$E867:$BL867)+'FD inverse'!$A$61*$C868/Setup!$B$17+INDEX('FD inverse'!$A$61:$BH$61,1,'FD mesh'!$B$15+1)*Setup!$B$22</f>
        <v>0</v>
      </c>
      <c r="BL868" s="0" t="n">
        <f aca="false">SUMPRODUCT('FD inverse'!$A$62:$BH$62,'FD mesh'!$B$84:$BI$84,$E867:$BL867)+'FD inverse'!$A$62*$C868/Setup!$B$17+INDEX('FD inverse'!$A$62:$BH$62,1,'FD mesh'!$B$15+1)*Setup!$B$22</f>
        <v>0</v>
      </c>
    </row>
    <row r="869" customFormat="false" ht="15" hidden="false" customHeight="false" outlineLevel="0" collapsed="false">
      <c r="A869" s="0" t="n">
        <v>864</v>
      </c>
      <c r="B869" s="0" t="n">
        <f aca="false">A869*Setup!$B$11/3600</f>
        <v>72</v>
      </c>
      <c r="C869" s="0" t="n">
        <f aca="false">Setup!$B$7+Setup!$B$8*COS(2*PI()*(B869-Setup!$B$9)/24)</f>
        <v>22</v>
      </c>
      <c r="D869" s="0" t="n">
        <f aca="false">(C869-E869)/Setup!$B$17</f>
        <v>-6.69860103746003</v>
      </c>
      <c r="E869" s="0" t="n">
        <f aca="false">SUMPRODUCT('FD inverse'!$A$3:$BH$3,'FD mesh'!$B$84:$BI$84,$E868:$BL868)+'FD inverse'!$A$3*$C869/Setup!$B$17+INDEX('FD inverse'!$A$3:$BH$3,1,'FD mesh'!$B$15+1)*Setup!$B$22</f>
        <v>22.8708181348698</v>
      </c>
      <c r="F869" s="0" t="n">
        <f aca="false">SUMPRODUCT('FD inverse'!$A$4:$BH$4,'FD mesh'!$B$84:$BI$84,$E868:$BL868)+'FD inverse'!$A$4*$C869/Setup!$B$17+INDEX('FD inverse'!$A$4:$BH$4,1,'FD mesh'!$B$15+1)*Setup!$B$22</f>
        <v>23.0592823455347</v>
      </c>
      <c r="G869" s="0" t="n">
        <f aca="false">SUMPRODUCT('FD inverse'!$A$5:$BH$5,'FD mesh'!$B$84:$BI$84,$E868:$BL868)+'FD inverse'!$A$5*$C869/Setup!$B$17+INDEX('FD inverse'!$A$5:$BH$5,1,'FD mesh'!$B$15+1)*Setup!$B$22</f>
        <v>23.2285496726288</v>
      </c>
      <c r="H869" s="0" t="n">
        <f aca="false">SUMPRODUCT('FD inverse'!$A$6:$BH$6,'FD mesh'!$B$84:$BI$84,$E868:$BL868)+'FD inverse'!$A$6*$C869/Setup!$B$17+INDEX('FD inverse'!$A$6:$BH$6,1,'FD mesh'!$B$15+1)*Setup!$B$22</f>
        <v>23.7694868227234</v>
      </c>
      <c r="I869" s="0" t="n">
        <f aca="false">SUMPRODUCT('FD inverse'!$A$7:$BH$7,'FD mesh'!$B$84:$BI$84,$E868:$BL868)+'FD inverse'!$A$7*$C869/Setup!$B$17+INDEX('FD inverse'!$A$7:$BH$7,1,'FD mesh'!$B$15+1)*Setup!$B$22</f>
        <v>23.8121896503221</v>
      </c>
      <c r="J869" s="0" t="n">
        <f aca="false">SUMPRODUCT('FD inverse'!$A$8:$BH$8,'FD mesh'!$B$84:$BI$84,$E868:$BL868)+'FD inverse'!$A$8*$C869/Setup!$B$17+INDEX('FD inverse'!$A$8:$BH$8,1,'FD mesh'!$B$15+1)*Setup!$B$22</f>
        <v>23.845596010749</v>
      </c>
      <c r="K869" s="0" t="n">
        <f aca="false">SUMPRODUCT('FD inverse'!$A$9:$BH$9,'FD mesh'!$B$84:$BI$84,$E868:$BL868)+'FD inverse'!$A$9*$C869/Setup!$B$17+INDEX('FD inverse'!$A$9:$BH$9,1,'FD mesh'!$B$15+1)*Setup!$B$22</f>
        <v>23.8706607735399</v>
      </c>
      <c r="L869" s="0" t="n">
        <f aca="false">SUMPRODUCT('FD inverse'!$A$10:$BH$10,'FD mesh'!$B$84:$BI$84,$E868:$BL868)+'FD inverse'!$A$10*$C869/Setup!$B$17+INDEX('FD inverse'!$A$10:$BH$10,1,'FD mesh'!$B$15+1)*Setup!$B$22</f>
        <v>23.8882462025313</v>
      </c>
      <c r="M869" s="0" t="n">
        <f aca="false">SUMPRODUCT('FD inverse'!$A$11:$BH$11,'FD mesh'!$B$84:$BI$84,$E868:$BL868)+'FD inverse'!$A$11*$C869/Setup!$B$17+INDEX('FD inverse'!$A$11:$BH$11,1,'FD mesh'!$B$15+1)*Setup!$B$22</f>
        <v>23.899114864432</v>
      </c>
      <c r="N869" s="0" t="n">
        <f aca="false">SUMPRODUCT('FD inverse'!$A$12:$BH$12,'FD mesh'!$B$84:$BI$84,$E868:$BL868)+'FD inverse'!$A$12*$C869/Setup!$B$17+INDEX('FD inverse'!$A$12:$BH$12,1,'FD mesh'!$B$15+1)*Setup!$B$22</f>
        <v>23.9039238115498</v>
      </c>
      <c r="O869" s="0" t="n">
        <f aca="false">SUMPRODUCT('FD inverse'!$A$13:$BH$13,'FD mesh'!$B$84:$BI$84,$E868:$BL868)+'FD inverse'!$A$13*$C869/Setup!$B$17+INDEX('FD inverse'!$A$13:$BH$13,1,'FD mesh'!$B$15+1)*Setup!$B$22</f>
        <v>23.9032199118533</v>
      </c>
      <c r="P869" s="0" t="n">
        <f aca="false">SUMPRODUCT('FD inverse'!$A$14:$BH$14,'FD mesh'!$B$84:$BI$84,$E868:$BL868)+'FD inverse'!$A$14*$C869/Setup!$B$17+INDEX('FD inverse'!$A$14:$BH$14,1,'FD mesh'!$B$15+1)*Setup!$B$22</f>
        <v>23.897436217163</v>
      </c>
      <c r="Q869" s="0" t="n">
        <f aca="false">SUMPRODUCT('FD inverse'!$A$15:$BH$15,'FD mesh'!$B$84:$BI$84,$E868:$BL868)+'FD inverse'!$A$15*$C869/Setup!$B$17+INDEX('FD inverse'!$A$15:$BH$15,1,'FD mesh'!$B$15+1)*Setup!$B$22</f>
        <v>23.8868892786192</v>
      </c>
      <c r="R869" s="0" t="n">
        <f aca="false">SUMPRODUCT('FD inverse'!$A$16:$BH$16,'FD mesh'!$B$84:$BI$84,$E868:$BL868)+'FD inverse'!$A$16*$C869/Setup!$B$17+INDEX('FD inverse'!$A$16:$BH$16,1,'FD mesh'!$B$15+1)*Setup!$B$22</f>
        <v>23.8717773375029</v>
      </c>
      <c r="S869" s="0" t="n">
        <f aca="false">SUMPRODUCT('FD inverse'!$A$17:$BH$17,'FD mesh'!$B$84:$BI$84,$E868:$BL868)+'FD inverse'!$A$17*$C869/Setup!$B$17+INDEX('FD inverse'!$A$17:$BH$17,1,'FD mesh'!$B$15+1)*Setup!$B$22</f>
        <v>23.3103408833453</v>
      </c>
      <c r="T869" s="0" t="n">
        <f aca="false">SUMPRODUCT('FD inverse'!$A$18:$BH$18,'FD mesh'!$B$84:$BI$84,$E868:$BL868)+'FD inverse'!$A$18*$C869/Setup!$B$17+INDEX('FD inverse'!$A$18:$BH$18,1,'FD mesh'!$B$15+1)*Setup!$B$22</f>
        <v>22.7469610392447</v>
      </c>
      <c r="U869" s="0" t="n">
        <f aca="false">SUMPRODUCT('FD inverse'!$A$19:$BH$19,'FD mesh'!$B$84:$BI$84,$E868:$BL868)+'FD inverse'!$A$19*$C869/Setup!$B$17+INDEX('FD inverse'!$A$19:$BH$19,1,'FD mesh'!$B$15+1)*Setup!$B$22</f>
        <v>22.1819039820027</v>
      </c>
      <c r="V869" s="0" t="n">
        <f aca="false">SUMPRODUCT('FD inverse'!$A$20:$BH$20,'FD mesh'!$B$84:$BI$84,$E868:$BL868)+'FD inverse'!$A$20*$C869/Setup!$B$17+INDEX('FD inverse'!$A$20:$BH$20,1,'FD mesh'!$B$15+1)*Setup!$B$22</f>
        <v>21.6154094184314</v>
      </c>
      <c r="W869" s="0" t="n">
        <f aca="false">SUMPRODUCT('FD inverse'!$A$21:$BH$21,'FD mesh'!$B$84:$BI$84,$E868:$BL868)+'FD inverse'!$A$21*$C869/Setup!$B$17+INDEX('FD inverse'!$A$21:$BH$21,1,'FD mesh'!$B$15+1)*Setup!$B$22</f>
        <v>21.0476923310116</v>
      </c>
      <c r="X869" s="0" t="n">
        <f aca="false">SUMPRODUCT('FD inverse'!$A$22:$BH$22,'FD mesh'!$B$84:$BI$84,$E868:$BL868)+'FD inverse'!$A$22*$C869/Setup!$B$17+INDEX('FD inverse'!$A$22:$BH$22,1,'FD mesh'!$B$15+1)*Setup!$B$22</f>
        <v>20.4789447862227</v>
      </c>
      <c r="Y869" s="0" t="n">
        <f aca="false">SUMPRODUCT('FD inverse'!$A$23:$BH$23,'FD mesh'!$B$84:$BI$84,$E868:$BL868)+'FD inverse'!$A$23*$C869/Setup!$B$17+INDEX('FD inverse'!$A$23:$BH$23,1,'FD mesh'!$B$15+1)*Setup!$B$22</f>
        <v>19.9093377964338</v>
      </c>
      <c r="Z869" s="0" t="n">
        <f aca="false">SUMPRODUCT('FD inverse'!$A$24:$BH$24,'FD mesh'!$B$84:$BI$84,$E868:$BL868)+'FD inverse'!$A$24*$C869/Setup!$B$17+INDEX('FD inverse'!$A$24:$BH$24,1,'FD mesh'!$B$15+1)*Setup!$B$22</f>
        <v>19.3390232271892</v>
      </c>
      <c r="AA869" s="0" t="n">
        <f aca="false">SUMPRODUCT('FD inverse'!$A$25:$BH$25,'FD mesh'!$B$84:$BI$84,$E868:$BL868)+'FD inverse'!$A$25*$C869/Setup!$B$17+INDEX('FD inverse'!$A$25:$BH$25,1,'FD mesh'!$B$15+1)*Setup!$B$22</f>
        <v>18.7681357425855</v>
      </c>
      <c r="AB869" s="0" t="n">
        <f aca="false">SUMPRODUCT('FD inverse'!$A$26:$BH$26,'FD mesh'!$B$84:$BI$84,$E868:$BL868)+'FD inverse'!$A$26*$C869/Setup!$B$17+INDEX('FD inverse'!$A$26:$BH$26,1,'FD mesh'!$B$15+1)*Setup!$B$22</f>
        <v>18.1967947822265</v>
      </c>
      <c r="AC869" s="0" t="n">
        <f aca="false">SUMPRODUCT('FD inverse'!$A$27:$BH$27,'FD mesh'!$B$84:$BI$84,$E868:$BL868)+'FD inverse'!$A$27*$C869/Setup!$B$17+INDEX('FD inverse'!$A$27:$BH$27,1,'FD mesh'!$B$15+1)*Setup!$B$22</f>
        <v>17.6251065639458</v>
      </c>
      <c r="AD869" s="0" t="n">
        <f aca="false">SUMPRODUCT('FD inverse'!$A$28:$BH$28,'FD mesh'!$B$84:$BI$84,$E868:$BL868)+'FD inverse'!$A$28*$C869/Setup!$B$17+INDEX('FD inverse'!$A$28:$BH$28,1,'FD mesh'!$B$15+1)*Setup!$B$22</f>
        <v>17.0531661071148</v>
      </c>
      <c r="AE869" s="0" t="n">
        <f aca="false">SUMPRODUCT('FD inverse'!$A$29:$BH$29,'FD mesh'!$B$84:$BI$84,$E868:$BL868)+'FD inverse'!$A$29*$C869/Setup!$B$17+INDEX('FD inverse'!$A$29:$BH$29,1,'FD mesh'!$B$15+1)*Setup!$B$22</f>
        <v>16.4810592718931</v>
      </c>
      <c r="AF869" s="0" t="n">
        <f aca="false">SUMPRODUCT('FD inverse'!$A$30:$BH$30,'FD mesh'!$B$84:$BI$84,$E868:$BL868)+'FD inverse'!$A$30*$C869/Setup!$B$17+INDEX('FD inverse'!$A$30:$BH$30,1,'FD mesh'!$B$15+1)*Setup!$B$22</f>
        <v>15.9088648102412</v>
      </c>
      <c r="AG869" s="0" t="n">
        <f aca="false">SUMPRODUCT('FD inverse'!$A$31:$BH$31,'FD mesh'!$B$84:$BI$84,$E868:$BL868)+'FD inverse'!$A$31*$C869/Setup!$B$17+INDEX('FD inverse'!$A$31:$BH$31,1,'FD mesh'!$B$15+1)*Setup!$B$22</f>
        <v>15.3366564248863</v>
      </c>
      <c r="AH869" s="0" t="n">
        <f aca="false">SUMPRODUCT('FD inverse'!$A$32:$BH$32,'FD mesh'!$B$84:$BI$84,$E868:$BL868)+'FD inverse'!$A$32*$C869/Setup!$B$17+INDEX('FD inverse'!$A$32:$BH$32,1,'FD mesh'!$B$15+1)*Setup!$B$22</f>
        <v>15.312588594802</v>
      </c>
      <c r="AI869" s="0" t="n">
        <f aca="false">SUMPRODUCT('FD inverse'!$A$33:$BH$33,'FD mesh'!$B$84:$BI$84,$E868:$BL868)+'FD inverse'!$A$33*$C869/Setup!$B$17+INDEX('FD inverse'!$A$33:$BH$33,1,'FD mesh'!$B$15+1)*Setup!$B$22</f>
        <v>15.2886221897234</v>
      </c>
      <c r="AJ869" s="0" t="n">
        <f aca="false">SUMPRODUCT('FD inverse'!$A$34:$BH$34,'FD mesh'!$B$84:$BI$84,$E868:$BL868)+'FD inverse'!$A$34*$C869/Setup!$B$17+INDEX('FD inverse'!$A$34:$BH$34,1,'FD mesh'!$B$15+1)*Setup!$B$22</f>
        <v>15.2647584664045</v>
      </c>
      <c r="AK869" s="0" t="n">
        <f aca="false">SUMPRODUCT('FD inverse'!$A$35:$BH$35,'FD mesh'!$B$84:$BI$84,$E868:$BL868)+'FD inverse'!$A$35*$C869/Setup!$B$17+INDEX('FD inverse'!$A$35:$BH$35,1,'FD mesh'!$B$15+1)*Setup!$B$22</f>
        <v>15.2409964487265</v>
      </c>
      <c r="AL869" s="0" t="n">
        <f aca="false">SUMPRODUCT('FD inverse'!$A$36:$BH$36,'FD mesh'!$B$84:$BI$84,$E868:$BL868)+'FD inverse'!$A$36*$C869/Setup!$B$17+INDEX('FD inverse'!$A$36:$BH$36,1,'FD mesh'!$B$15+1)*Setup!$B$22</f>
        <v>15.2173331576022</v>
      </c>
      <c r="AM869" s="0" t="n">
        <f aca="false">SUMPRODUCT('FD inverse'!$A$37:$BH$37,'FD mesh'!$B$84:$BI$84,$E868:$BL868)+'FD inverse'!$A$37*$C869/Setup!$B$17+INDEX('FD inverse'!$A$37:$BH$37,1,'FD mesh'!$B$15+1)*Setup!$B$22</f>
        <v>15.1937638297043</v>
      </c>
      <c r="AN869" s="0" t="n">
        <f aca="false">SUMPRODUCT('FD inverse'!$A$38:$BH$38,'FD mesh'!$B$84:$BI$84,$E868:$BL868)+'FD inverse'!$A$38*$C869/Setup!$B$17+INDEX('FD inverse'!$A$38:$BH$38,1,'FD mesh'!$B$15+1)*Setup!$B$22</f>
        <v>15.1702821252958</v>
      </c>
      <c r="AO869" s="0" t="n">
        <f aca="false">SUMPRODUCT('FD inverse'!$A$39:$BH$39,'FD mesh'!$B$84:$BI$84,$E868:$BL868)+'FD inverse'!$A$39*$C869/Setup!$B$17+INDEX('FD inverse'!$A$39:$BH$39,1,'FD mesh'!$B$15+1)*Setup!$B$22</f>
        <v>15.1468803256521</v>
      </c>
      <c r="AP869" s="0" t="n">
        <f aca="false">SUMPRODUCT('FD inverse'!$A$40:$BH$40,'FD mesh'!$B$84:$BI$84,$E868:$BL868)+'FD inverse'!$A$40*$C869/Setup!$B$17+INDEX('FD inverse'!$A$40:$BH$40,1,'FD mesh'!$B$15+1)*Setup!$B$22</f>
        <v>15.1235495207527</v>
      </c>
      <c r="AQ869" s="0" t="n">
        <f aca="false">SUMPRODUCT('FD inverse'!$A$41:$BH$41,'FD mesh'!$B$84:$BI$84,$E868:$BL868)+'FD inverse'!$A$41*$C869/Setup!$B$17+INDEX('FD inverse'!$A$41:$BH$41,1,'FD mesh'!$B$15+1)*Setup!$B$22</f>
        <v>15.1002797880788</v>
      </c>
      <c r="AR869" s="0" t="n">
        <f aca="false">SUMPRODUCT('FD inverse'!$A$42:$BH$42,'FD mesh'!$B$84:$BI$84,$E868:$BL868)+'FD inverse'!$A$42*$C869/Setup!$B$17+INDEX('FD inverse'!$A$42:$BH$42,1,'FD mesh'!$B$15+1)*Setup!$B$22</f>
        <v>15.0770603634984</v>
      </c>
      <c r="AS869" s="0" t="n">
        <f aca="false">SUMPRODUCT('FD inverse'!$A$43:$BH$43,'FD mesh'!$B$84:$BI$84,$E868:$BL868)+'FD inverse'!$A$43*$C869/Setup!$B$17+INDEX('FD inverse'!$A$43:$BH$43,1,'FD mesh'!$B$15+1)*Setup!$B$22</f>
        <v>0</v>
      </c>
      <c r="AT869" s="0" t="n">
        <f aca="false">SUMPRODUCT('FD inverse'!$A$44:$BH$44,'FD mesh'!$B$84:$BI$84,$E868:$BL868)+'FD inverse'!$A$44*$C869/Setup!$B$17+INDEX('FD inverse'!$A$44:$BH$44,1,'FD mesh'!$B$15+1)*Setup!$B$22</f>
        <v>0</v>
      </c>
      <c r="AU869" s="0" t="n">
        <f aca="false">SUMPRODUCT('FD inverse'!$A$45:$BH$45,'FD mesh'!$B$84:$BI$84,$E868:$BL868)+'FD inverse'!$A$45*$C869/Setup!$B$17+INDEX('FD inverse'!$A$45:$BH$45,1,'FD mesh'!$B$15+1)*Setup!$B$22</f>
        <v>0</v>
      </c>
      <c r="AV869" s="0" t="n">
        <f aca="false">SUMPRODUCT('FD inverse'!$A$46:$BH$46,'FD mesh'!$B$84:$BI$84,$E868:$BL868)+'FD inverse'!$A$46*$C869/Setup!$B$17+INDEX('FD inverse'!$A$46:$BH$46,1,'FD mesh'!$B$15+1)*Setup!$B$22</f>
        <v>0</v>
      </c>
      <c r="AW869" s="0" t="n">
        <f aca="false">SUMPRODUCT('FD inverse'!$A$47:$BH$47,'FD mesh'!$B$84:$BI$84,$E868:$BL868)+'FD inverse'!$A$47*$C869/Setup!$B$17+INDEX('FD inverse'!$A$47:$BH$47,1,'FD mesh'!$B$15+1)*Setup!$B$22</f>
        <v>0</v>
      </c>
      <c r="AX869" s="0" t="n">
        <f aca="false">SUMPRODUCT('FD inverse'!$A$48:$BH$48,'FD mesh'!$B$84:$BI$84,$E868:$BL868)+'FD inverse'!$A$48*$C869/Setup!$B$17+INDEX('FD inverse'!$A$48:$BH$48,1,'FD mesh'!$B$15+1)*Setup!$B$22</f>
        <v>0</v>
      </c>
      <c r="AY869" s="0" t="n">
        <f aca="false">SUMPRODUCT('FD inverse'!$A$49:$BH$49,'FD mesh'!$B$84:$BI$84,$E868:$BL868)+'FD inverse'!$A$49*$C869/Setup!$B$17+INDEX('FD inverse'!$A$49:$BH$49,1,'FD mesh'!$B$15+1)*Setup!$B$22</f>
        <v>0</v>
      </c>
      <c r="AZ869" s="0" t="n">
        <f aca="false">SUMPRODUCT('FD inverse'!$A$50:$BH$50,'FD mesh'!$B$84:$BI$84,$E868:$BL868)+'FD inverse'!$A$50*$C869/Setup!$B$17+INDEX('FD inverse'!$A$50:$BH$50,1,'FD mesh'!$B$15+1)*Setup!$B$22</f>
        <v>0</v>
      </c>
      <c r="BA869" s="0" t="n">
        <f aca="false">SUMPRODUCT('FD inverse'!$A$51:$BH$51,'FD mesh'!$B$84:$BI$84,$E868:$BL868)+'FD inverse'!$A$51*$C869/Setup!$B$17+INDEX('FD inverse'!$A$51:$BH$51,1,'FD mesh'!$B$15+1)*Setup!$B$22</f>
        <v>0</v>
      </c>
      <c r="BB869" s="0" t="n">
        <f aca="false">SUMPRODUCT('FD inverse'!$A$52:$BH$52,'FD mesh'!$B$84:$BI$84,$E868:$BL868)+'FD inverse'!$A$52*$C869/Setup!$B$17+INDEX('FD inverse'!$A$52:$BH$52,1,'FD mesh'!$B$15+1)*Setup!$B$22</f>
        <v>0</v>
      </c>
      <c r="BC869" s="0" t="n">
        <f aca="false">SUMPRODUCT('FD inverse'!$A$53:$BH$53,'FD mesh'!$B$84:$BI$84,$E868:$BL868)+'FD inverse'!$A$53*$C869/Setup!$B$17+INDEX('FD inverse'!$A$53:$BH$53,1,'FD mesh'!$B$15+1)*Setup!$B$22</f>
        <v>0</v>
      </c>
      <c r="BD869" s="0" t="n">
        <f aca="false">SUMPRODUCT('FD inverse'!$A$54:$BH$54,'FD mesh'!$B$84:$BI$84,$E868:$BL868)+'FD inverse'!$A$54*$C869/Setup!$B$17+INDEX('FD inverse'!$A$54:$BH$54,1,'FD mesh'!$B$15+1)*Setup!$B$22</f>
        <v>0</v>
      </c>
      <c r="BE869" s="0" t="n">
        <f aca="false">SUMPRODUCT('FD inverse'!$A$55:$BH$55,'FD mesh'!$B$84:$BI$84,$E868:$BL868)+'FD inverse'!$A$55*$C869/Setup!$B$17+INDEX('FD inverse'!$A$55:$BH$55,1,'FD mesh'!$B$15+1)*Setup!$B$22</f>
        <v>0</v>
      </c>
      <c r="BF869" s="0" t="n">
        <f aca="false">SUMPRODUCT('FD inverse'!$A$56:$BH$56,'FD mesh'!$B$84:$BI$84,$E868:$BL868)+'FD inverse'!$A$56*$C869/Setup!$B$17+INDEX('FD inverse'!$A$56:$BH$56,1,'FD mesh'!$B$15+1)*Setup!$B$22</f>
        <v>0</v>
      </c>
      <c r="BG869" s="0" t="n">
        <f aca="false">SUMPRODUCT('FD inverse'!$A$57:$BH$57,'FD mesh'!$B$84:$BI$84,$E868:$BL868)+'FD inverse'!$A$57*$C869/Setup!$B$17+INDEX('FD inverse'!$A$57:$BH$57,1,'FD mesh'!$B$15+1)*Setup!$B$22</f>
        <v>0</v>
      </c>
      <c r="BH869" s="0" t="n">
        <f aca="false">SUMPRODUCT('FD inverse'!$A$58:$BH$58,'FD mesh'!$B$84:$BI$84,$E868:$BL868)+'FD inverse'!$A$58*$C869/Setup!$B$17+INDEX('FD inverse'!$A$58:$BH$58,1,'FD mesh'!$B$15+1)*Setup!$B$22</f>
        <v>0</v>
      </c>
      <c r="BI869" s="0" t="n">
        <f aca="false">SUMPRODUCT('FD inverse'!$A$59:$BH$59,'FD mesh'!$B$84:$BI$84,$E868:$BL868)+'FD inverse'!$A$59*$C869/Setup!$B$17+INDEX('FD inverse'!$A$59:$BH$59,1,'FD mesh'!$B$15+1)*Setup!$B$22</f>
        <v>0</v>
      </c>
      <c r="BJ869" s="0" t="n">
        <f aca="false">SUMPRODUCT('FD inverse'!$A$60:$BH$60,'FD mesh'!$B$84:$BI$84,$E868:$BL868)+'FD inverse'!$A$60*$C869/Setup!$B$17+INDEX('FD inverse'!$A$60:$BH$60,1,'FD mesh'!$B$15+1)*Setup!$B$22</f>
        <v>0</v>
      </c>
      <c r="BK869" s="0" t="n">
        <f aca="false">SUMPRODUCT('FD inverse'!$A$61:$BH$61,'FD mesh'!$B$84:$BI$84,$E868:$BL868)+'FD inverse'!$A$61*$C869/Setup!$B$17+INDEX('FD inverse'!$A$61:$BH$61,1,'FD mesh'!$B$15+1)*Setup!$B$22</f>
        <v>0</v>
      </c>
      <c r="BL869" s="0" t="n">
        <f aca="false">SUMPRODUCT('FD inverse'!$A$62:$BH$62,'FD mesh'!$B$84:$BI$84,$E868:$BL868)+'FD inverse'!$A$62*$C869/Setup!$B$17+INDEX('FD inverse'!$A$62:$BH$62,1,'FD mesh'!$B$15+1)*Setup!$B$22</f>
        <v>0</v>
      </c>
    </row>
    <row r="870" customFormat="false" ht="15" hidden="false" customHeight="false" outlineLevel="0" collapsed="false">
      <c r="A870" s="0" t="n">
        <v>865</v>
      </c>
      <c r="B870" s="0" t="n">
        <f aca="false">A870*Setup!$B$11/3600</f>
        <v>72.0833333333333</v>
      </c>
      <c r="C870" s="0" t="n">
        <f aca="false">Setup!$B$7+Setup!$B$8*COS(2*PI()*(B870-Setup!$B$9)/24)</f>
        <v>21.9249069673579</v>
      </c>
      <c r="D870" s="0" t="n">
        <f aca="false">(C870-E870)/Setup!$B$17</f>
        <v>-6.89296357709585</v>
      </c>
      <c r="E870" s="0" t="n">
        <f aca="false">SUMPRODUCT('FD inverse'!$A$3:$BH$3,'FD mesh'!$B$84:$BI$84,$E869:$BL869)+'FD inverse'!$A$3*$C870/Setup!$B$17+INDEX('FD inverse'!$A$3:$BH$3,1,'FD mesh'!$B$15+1)*Setup!$B$22</f>
        <v>22.8209922323804</v>
      </c>
      <c r="F870" s="0" t="n">
        <f aca="false">SUMPRODUCT('FD inverse'!$A$4:$BH$4,'FD mesh'!$B$84:$BI$84,$E869:$BL869)+'FD inverse'!$A$4*$C870/Setup!$B$17+INDEX('FD inverse'!$A$4:$BH$4,1,'FD mesh'!$B$15+1)*Setup!$B$22</f>
        <v>23.0153270450226</v>
      </c>
      <c r="G870" s="0" t="n">
        <f aca="false">SUMPRODUCT('FD inverse'!$A$5:$BH$5,'FD mesh'!$B$84:$BI$84,$E869:$BL869)+'FD inverse'!$A$5*$C870/Setup!$B$17+INDEX('FD inverse'!$A$5:$BH$5,1,'FD mesh'!$B$15+1)*Setup!$B$22</f>
        <v>23.1905840362619</v>
      </c>
      <c r="H870" s="0" t="n">
        <f aca="false">SUMPRODUCT('FD inverse'!$A$6:$BH$6,'FD mesh'!$B$84:$BI$84,$E869:$BL869)+'FD inverse'!$A$6*$C870/Setup!$B$17+INDEX('FD inverse'!$A$6:$BH$6,1,'FD mesh'!$B$15+1)*Setup!$B$22</f>
        <v>23.7517642503087</v>
      </c>
      <c r="I870" s="0" t="n">
        <f aca="false">SUMPRODUCT('FD inverse'!$A$7:$BH$7,'FD mesh'!$B$84:$BI$84,$E869:$BL869)+'FD inverse'!$A$7*$C870/Setup!$B$17+INDEX('FD inverse'!$A$7:$BH$7,1,'FD mesh'!$B$15+1)*Setup!$B$22</f>
        <v>23.796198318686</v>
      </c>
      <c r="J870" s="0" t="n">
        <f aca="false">SUMPRODUCT('FD inverse'!$A$8:$BH$8,'FD mesh'!$B$84:$BI$84,$E869:$BL869)+'FD inverse'!$A$8*$C870/Setup!$B$17+INDEX('FD inverse'!$A$8:$BH$8,1,'FD mesh'!$B$15+1)*Setup!$B$22</f>
        <v>23.8311979731188</v>
      </c>
      <c r="K870" s="0" t="n">
        <f aca="false">SUMPRODUCT('FD inverse'!$A$9:$BH$9,'FD mesh'!$B$84:$BI$84,$E869:$BL869)+'FD inverse'!$A$9*$C870/Setup!$B$17+INDEX('FD inverse'!$A$9:$BH$9,1,'FD mesh'!$B$15+1)*Setup!$B$22</f>
        <v>23.8577032100707</v>
      </c>
      <c r="L870" s="0" t="n">
        <f aca="false">SUMPRODUCT('FD inverse'!$A$10:$BH$10,'FD mesh'!$B$84:$BI$84,$E869:$BL869)+'FD inverse'!$A$10*$C870/Setup!$B$17+INDEX('FD inverse'!$A$10:$BH$10,1,'FD mesh'!$B$15+1)*Setup!$B$22</f>
        <v>23.8765638668047</v>
      </c>
      <c r="M870" s="0" t="n">
        <f aca="false">SUMPRODUCT('FD inverse'!$A$11:$BH$11,'FD mesh'!$B$84:$BI$84,$E869:$BL869)+'FD inverse'!$A$11*$C870/Setup!$B$17+INDEX('FD inverse'!$A$11:$BH$11,1,'FD mesh'!$B$15+1)*Setup!$B$22</f>
        <v>23.8885322900717</v>
      </c>
      <c r="N870" s="0" t="n">
        <f aca="false">SUMPRODUCT('FD inverse'!$A$12:$BH$12,'FD mesh'!$B$84:$BI$84,$E869:$BL869)+'FD inverse'!$A$12*$C870/Setup!$B$17+INDEX('FD inverse'!$A$12:$BH$12,1,'FD mesh'!$B$15+1)*Setup!$B$22</f>
        <v>23.8942573066365</v>
      </c>
      <c r="O870" s="0" t="n">
        <f aca="false">SUMPRODUCT('FD inverse'!$A$13:$BH$13,'FD mesh'!$B$84:$BI$84,$E869:$BL869)+'FD inverse'!$A$13*$C870/Setup!$B$17+INDEX('FD inverse'!$A$13:$BH$13,1,'FD mesh'!$B$15+1)*Setup!$B$22</f>
        <v>23.8942793704502</v>
      </c>
      <c r="P870" s="0" t="n">
        <f aca="false">SUMPRODUCT('FD inverse'!$A$14:$BH$14,'FD mesh'!$B$84:$BI$84,$E869:$BL869)+'FD inverse'!$A$14*$C870/Setup!$B$17+INDEX('FD inverse'!$A$14:$BH$14,1,'FD mesh'!$B$15+1)*Setup!$B$22</f>
        <v>23.8890267785687</v>
      </c>
      <c r="Q870" s="0" t="n">
        <f aca="false">SUMPRODUCT('FD inverse'!$A$15:$BH$15,'FD mesh'!$B$84:$BI$84,$E869:$BL869)+'FD inverse'!$A$15*$C870/Setup!$B$17+INDEX('FD inverse'!$A$15:$BH$15,1,'FD mesh'!$B$15+1)*Setup!$B$22</f>
        <v>23.8788128659826</v>
      </c>
      <c r="R870" s="0" t="n">
        <f aca="false">SUMPRODUCT('FD inverse'!$A$16:$BH$16,'FD mesh'!$B$84:$BI$84,$E869:$BL869)+'FD inverse'!$A$16*$C870/Setup!$B$17+INDEX('FD inverse'!$A$16:$BH$16,1,'FD mesh'!$B$15+1)*Setup!$B$22</f>
        <v>23.8638341081832</v>
      </c>
      <c r="S870" s="0" t="n">
        <f aca="false">SUMPRODUCT('FD inverse'!$A$17:$BH$17,'FD mesh'!$B$84:$BI$84,$E869:$BL869)+'FD inverse'!$A$17*$C870/Setup!$B$17+INDEX('FD inverse'!$A$17:$BH$17,1,'FD mesh'!$B$15+1)*Setup!$B$22</f>
        <v>23.3034156210157</v>
      </c>
      <c r="T870" s="0" t="n">
        <f aca="false">SUMPRODUCT('FD inverse'!$A$18:$BH$18,'FD mesh'!$B$84:$BI$84,$E869:$BL869)+'FD inverse'!$A$18*$C870/Setup!$B$17+INDEX('FD inverse'!$A$18:$BH$18,1,'FD mesh'!$B$15+1)*Setup!$B$22</f>
        <v>22.7409591280769</v>
      </c>
      <c r="U870" s="0" t="n">
        <f aca="false">SUMPRODUCT('FD inverse'!$A$19:$BH$19,'FD mesh'!$B$84:$BI$84,$E869:$BL869)+'FD inverse'!$A$19*$C870/Setup!$B$17+INDEX('FD inverse'!$A$19:$BH$19,1,'FD mesh'!$B$15+1)*Setup!$B$22</f>
        <v>22.176736358423</v>
      </c>
      <c r="V870" s="0" t="n">
        <f aca="false">SUMPRODUCT('FD inverse'!$A$20:$BH$20,'FD mesh'!$B$84:$BI$84,$E869:$BL869)+'FD inverse'!$A$20*$C870/Setup!$B$17+INDEX('FD inverse'!$A$20:$BH$20,1,'FD mesh'!$B$15+1)*Setup!$B$22</f>
        <v>21.6109928309728</v>
      </c>
      <c r="W870" s="0" t="n">
        <f aca="false">SUMPRODUCT('FD inverse'!$A$21:$BH$21,'FD mesh'!$B$84:$BI$84,$E869:$BL869)+'FD inverse'!$A$21*$C870/Setup!$B$17+INDEX('FD inverse'!$A$21:$BH$21,1,'FD mesh'!$B$15+1)*Setup!$B$22</f>
        <v>21.0439495649276</v>
      </c>
      <c r="X870" s="0" t="n">
        <f aca="false">SUMPRODUCT('FD inverse'!$A$22:$BH$22,'FD mesh'!$B$84:$BI$84,$E869:$BL869)+'FD inverse'!$A$22*$C870/Setup!$B$17+INDEX('FD inverse'!$A$22:$BH$22,1,'FD mesh'!$B$15+1)*Setup!$B$22</f>
        <v>20.4758048562919</v>
      </c>
      <c r="Y870" s="0" t="n">
        <f aca="false">SUMPRODUCT('FD inverse'!$A$23:$BH$23,'FD mesh'!$B$84:$BI$84,$E869:$BL869)+'FD inverse'!$A$23*$C870/Setup!$B$17+INDEX('FD inverse'!$A$23:$BH$23,1,'FD mesh'!$B$15+1)*Setup!$B$22</f>
        <v>19.9067361111338</v>
      </c>
      <c r="Z870" s="0" t="n">
        <f aca="false">SUMPRODUCT('FD inverse'!$A$24:$BH$24,'FD mesh'!$B$84:$BI$84,$E869:$BL869)+'FD inverse'!$A$24*$C870/Setup!$B$17+INDEX('FD inverse'!$A$24:$BH$24,1,'FD mesh'!$B$15+1)*Setup!$B$22</f>
        <v>19.3369017271588</v>
      </c>
      <c r="AA870" s="0" t="n">
        <f aca="false">SUMPRODUCT('FD inverse'!$A$25:$BH$25,'FD mesh'!$B$84:$BI$84,$E869:$BL869)+'FD inverse'!$A$25*$C870/Setup!$B$17+INDEX('FD inverse'!$A$25:$BH$25,1,'FD mesh'!$B$15+1)*Setup!$B$22</f>
        <v>18.766443016032</v>
      </c>
      <c r="AB870" s="0" t="n">
        <f aca="false">SUMPRODUCT('FD inverse'!$A$26:$BH$26,'FD mesh'!$B$84:$BI$84,$E869:$BL869)+'FD inverse'!$A$26*$C870/Setup!$B$17+INDEX('FD inverse'!$A$26:$BH$26,1,'FD mesh'!$B$15+1)*Setup!$B$22</f>
        <v>18.1954861596624</v>
      </c>
      <c r="AC870" s="0" t="n">
        <f aca="false">SUMPRODUCT('FD inverse'!$A$27:$BH$27,'FD mesh'!$B$84:$BI$84,$E869:$BL869)+'FD inverse'!$A$27*$C870/Setup!$B$17+INDEX('FD inverse'!$A$27:$BH$27,1,'FD mesh'!$B$15+1)*Setup!$B$22</f>
        <v>17.6241441943667</v>
      </c>
      <c r="AD870" s="0" t="n">
        <f aca="false">SUMPRODUCT('FD inverse'!$A$28:$BH$28,'FD mesh'!$B$84:$BI$84,$E869:$BL869)+'FD inverse'!$A$28*$C870/Setup!$B$17+INDEX('FD inverse'!$A$28:$BH$28,1,'FD mesh'!$B$15+1)*Setup!$B$22</f>
        <v>17.0525190174521</v>
      </c>
      <c r="AE870" s="0" t="n">
        <f aca="false">SUMPRODUCT('FD inverse'!$A$29:$BH$29,'FD mesh'!$B$84:$BI$84,$E869:$BL869)+'FD inverse'!$A$29*$C870/Setup!$B$17+INDEX('FD inverse'!$A$29:$BH$29,1,'FD mesh'!$B$15+1)*Setup!$B$22</f>
        <v>16.4807034112938</v>
      </c>
      <c r="AF870" s="0" t="n">
        <f aca="false">SUMPRODUCT('FD inverse'!$A$30:$BH$30,'FD mesh'!$B$84:$BI$84,$E869:$BL869)+'FD inverse'!$A$30*$C870/Setup!$B$17+INDEX('FD inverse'!$A$30:$BH$30,1,'FD mesh'!$B$15+1)*Setup!$B$22</f>
        <v>15.9087830804449</v>
      </c>
      <c r="AG870" s="0" t="n">
        <f aca="false">SUMPRODUCT('FD inverse'!$A$31:$BH$31,'FD mesh'!$B$84:$BI$84,$E869:$BL869)+'FD inverse'!$A$31*$C870/Setup!$B$17+INDEX('FD inverse'!$A$31:$BH$31,1,'FD mesh'!$B$15+1)*Setup!$B$22</f>
        <v>15.3368386976846</v>
      </c>
      <c r="AH870" s="0" t="n">
        <f aca="false">SUMPRODUCT('FD inverse'!$A$32:$BH$32,'FD mesh'!$B$84:$BI$84,$E869:$BL869)+'FD inverse'!$A$32*$C870/Setup!$B$17+INDEX('FD inverse'!$A$32:$BH$32,1,'FD mesh'!$B$15+1)*Setup!$B$22</f>
        <v>15.3127792167532</v>
      </c>
      <c r="AI870" s="0" t="n">
        <f aca="false">SUMPRODUCT('FD inverse'!$A$33:$BH$33,'FD mesh'!$B$84:$BI$84,$E869:$BL869)+'FD inverse'!$A$33*$C870/Setup!$B$17+INDEX('FD inverse'!$A$33:$BH$33,1,'FD mesh'!$B$15+1)*Setup!$B$22</f>
        <v>15.2888162330443</v>
      </c>
      <c r="AJ870" s="0" t="n">
        <f aca="false">SUMPRODUCT('FD inverse'!$A$34:$BH$34,'FD mesh'!$B$84:$BI$84,$E869:$BL869)+'FD inverse'!$A$34*$C870/Setup!$B$17+INDEX('FD inverse'!$A$34:$BH$34,1,'FD mesh'!$B$15+1)*Setup!$B$22</f>
        <v>15.2649514785338</v>
      </c>
      <c r="AK870" s="0" t="n">
        <f aca="false">SUMPRODUCT('FD inverse'!$A$35:$BH$35,'FD mesh'!$B$84:$BI$84,$E869:$BL869)+'FD inverse'!$A$35*$C870/Setup!$B$17+INDEX('FD inverse'!$A$35:$BH$35,1,'FD mesh'!$B$15+1)*Setup!$B$22</f>
        <v>15.2411844312088</v>
      </c>
      <c r="AL870" s="0" t="n">
        <f aca="false">SUMPRODUCT('FD inverse'!$A$36:$BH$36,'FD mesh'!$B$84:$BI$84,$E869:$BL869)+'FD inverse'!$A$36*$C870/Setup!$B$17+INDEX('FD inverse'!$A$36:$BH$36,1,'FD mesh'!$B$15+1)*Setup!$B$22</f>
        <v>15.2175125449462</v>
      </c>
      <c r="AM870" s="0" t="n">
        <f aca="false">SUMPRODUCT('FD inverse'!$A$37:$BH$37,'FD mesh'!$B$84:$BI$84,$E869:$BL869)+'FD inverse'!$A$37*$C870/Setup!$B$17+INDEX('FD inverse'!$A$37:$BH$37,1,'FD mesh'!$B$15+1)*Setup!$B$22</f>
        <v>15.1939314686891</v>
      </c>
      <c r="AN870" s="0" t="n">
        <f aca="false">SUMPRODUCT('FD inverse'!$A$38:$BH$38,'FD mesh'!$B$84:$BI$84,$E869:$BL869)+'FD inverse'!$A$38*$C870/Setup!$B$17+INDEX('FD inverse'!$A$38:$BH$38,1,'FD mesh'!$B$15+1)*Setup!$B$22</f>
        <v>15.1704352551473</v>
      </c>
      <c r="AO870" s="0" t="n">
        <f aca="false">SUMPRODUCT('FD inverse'!$A$39:$BH$39,'FD mesh'!$B$84:$BI$84,$E869:$BL869)+'FD inverse'!$A$39*$C870/Setup!$B$17+INDEX('FD inverse'!$A$39:$BH$39,1,'FD mesh'!$B$15+1)*Setup!$B$22</f>
        <v>15.1470165594634</v>
      </c>
      <c r="AP870" s="0" t="n">
        <f aca="false">SUMPRODUCT('FD inverse'!$A$40:$BH$40,'FD mesh'!$B$84:$BI$84,$E869:$BL869)+'FD inverse'!$A$40*$C870/Setup!$B$17+INDEX('FD inverse'!$A$40:$BH$40,1,'FD mesh'!$B$15+1)*Setup!$B$22</f>
        <v>15.1236668284728</v>
      </c>
      <c r="AQ870" s="0" t="n">
        <f aca="false">SUMPRODUCT('FD inverse'!$A$41:$BH$41,'FD mesh'!$B$84:$BI$84,$E869:$BL869)+'FD inverse'!$A$41*$C870/Setup!$B$17+INDEX('FD inverse'!$A$41:$BH$41,1,'FD mesh'!$B$15+1)*Setup!$B$22</f>
        <v>15.1003764813521</v>
      </c>
      <c r="AR870" s="0" t="n">
        <f aca="false">SUMPRODUCT('FD inverse'!$A$42:$BH$42,'FD mesh'!$B$84:$BI$84,$E869:$BL869)+'FD inverse'!$A$42*$C870/Setup!$B$17+INDEX('FD inverse'!$A$42:$BH$42,1,'FD mesh'!$B$15+1)*Setup!$B$22</f>
        <v>15.0771350825935</v>
      </c>
      <c r="AS870" s="0" t="n">
        <f aca="false">SUMPRODUCT('FD inverse'!$A$43:$BH$43,'FD mesh'!$B$84:$BI$84,$E869:$BL869)+'FD inverse'!$A$43*$C870/Setup!$B$17+INDEX('FD inverse'!$A$43:$BH$43,1,'FD mesh'!$B$15+1)*Setup!$B$22</f>
        <v>0</v>
      </c>
      <c r="AT870" s="0" t="n">
        <f aca="false">SUMPRODUCT('FD inverse'!$A$44:$BH$44,'FD mesh'!$B$84:$BI$84,$E869:$BL869)+'FD inverse'!$A$44*$C870/Setup!$B$17+INDEX('FD inverse'!$A$44:$BH$44,1,'FD mesh'!$B$15+1)*Setup!$B$22</f>
        <v>0</v>
      </c>
      <c r="AU870" s="0" t="n">
        <f aca="false">SUMPRODUCT('FD inverse'!$A$45:$BH$45,'FD mesh'!$B$84:$BI$84,$E869:$BL869)+'FD inverse'!$A$45*$C870/Setup!$B$17+INDEX('FD inverse'!$A$45:$BH$45,1,'FD mesh'!$B$15+1)*Setup!$B$22</f>
        <v>0</v>
      </c>
      <c r="AV870" s="0" t="n">
        <f aca="false">SUMPRODUCT('FD inverse'!$A$46:$BH$46,'FD mesh'!$B$84:$BI$84,$E869:$BL869)+'FD inverse'!$A$46*$C870/Setup!$B$17+INDEX('FD inverse'!$A$46:$BH$46,1,'FD mesh'!$B$15+1)*Setup!$B$22</f>
        <v>0</v>
      </c>
      <c r="AW870" s="0" t="n">
        <f aca="false">SUMPRODUCT('FD inverse'!$A$47:$BH$47,'FD mesh'!$B$84:$BI$84,$E869:$BL869)+'FD inverse'!$A$47*$C870/Setup!$B$17+INDEX('FD inverse'!$A$47:$BH$47,1,'FD mesh'!$B$15+1)*Setup!$B$22</f>
        <v>0</v>
      </c>
      <c r="AX870" s="0" t="n">
        <f aca="false">SUMPRODUCT('FD inverse'!$A$48:$BH$48,'FD mesh'!$B$84:$BI$84,$E869:$BL869)+'FD inverse'!$A$48*$C870/Setup!$B$17+INDEX('FD inverse'!$A$48:$BH$48,1,'FD mesh'!$B$15+1)*Setup!$B$22</f>
        <v>0</v>
      </c>
      <c r="AY870" s="0" t="n">
        <f aca="false">SUMPRODUCT('FD inverse'!$A$49:$BH$49,'FD mesh'!$B$84:$BI$84,$E869:$BL869)+'FD inverse'!$A$49*$C870/Setup!$B$17+INDEX('FD inverse'!$A$49:$BH$49,1,'FD mesh'!$B$15+1)*Setup!$B$22</f>
        <v>0</v>
      </c>
      <c r="AZ870" s="0" t="n">
        <f aca="false">SUMPRODUCT('FD inverse'!$A$50:$BH$50,'FD mesh'!$B$84:$BI$84,$E869:$BL869)+'FD inverse'!$A$50*$C870/Setup!$B$17+INDEX('FD inverse'!$A$50:$BH$50,1,'FD mesh'!$B$15+1)*Setup!$B$22</f>
        <v>0</v>
      </c>
      <c r="BA870" s="0" t="n">
        <f aca="false">SUMPRODUCT('FD inverse'!$A$51:$BH$51,'FD mesh'!$B$84:$BI$84,$E869:$BL869)+'FD inverse'!$A$51*$C870/Setup!$B$17+INDEX('FD inverse'!$A$51:$BH$51,1,'FD mesh'!$B$15+1)*Setup!$B$22</f>
        <v>0</v>
      </c>
      <c r="BB870" s="0" t="n">
        <f aca="false">SUMPRODUCT('FD inverse'!$A$52:$BH$52,'FD mesh'!$B$84:$BI$84,$E869:$BL869)+'FD inverse'!$A$52*$C870/Setup!$B$17+INDEX('FD inverse'!$A$52:$BH$52,1,'FD mesh'!$B$15+1)*Setup!$B$22</f>
        <v>0</v>
      </c>
      <c r="BC870" s="0" t="n">
        <f aca="false">SUMPRODUCT('FD inverse'!$A$53:$BH$53,'FD mesh'!$B$84:$BI$84,$E869:$BL869)+'FD inverse'!$A$53*$C870/Setup!$B$17+INDEX('FD inverse'!$A$53:$BH$53,1,'FD mesh'!$B$15+1)*Setup!$B$22</f>
        <v>0</v>
      </c>
      <c r="BD870" s="0" t="n">
        <f aca="false">SUMPRODUCT('FD inverse'!$A$54:$BH$54,'FD mesh'!$B$84:$BI$84,$E869:$BL869)+'FD inverse'!$A$54*$C870/Setup!$B$17+INDEX('FD inverse'!$A$54:$BH$54,1,'FD mesh'!$B$15+1)*Setup!$B$22</f>
        <v>0</v>
      </c>
      <c r="BE870" s="0" t="n">
        <f aca="false">SUMPRODUCT('FD inverse'!$A$55:$BH$55,'FD mesh'!$B$84:$BI$84,$E869:$BL869)+'FD inverse'!$A$55*$C870/Setup!$B$17+INDEX('FD inverse'!$A$55:$BH$55,1,'FD mesh'!$B$15+1)*Setup!$B$22</f>
        <v>0</v>
      </c>
      <c r="BF870" s="0" t="n">
        <f aca="false">SUMPRODUCT('FD inverse'!$A$56:$BH$56,'FD mesh'!$B$84:$BI$84,$E869:$BL869)+'FD inverse'!$A$56*$C870/Setup!$B$17+INDEX('FD inverse'!$A$56:$BH$56,1,'FD mesh'!$B$15+1)*Setup!$B$22</f>
        <v>0</v>
      </c>
      <c r="BG870" s="0" t="n">
        <f aca="false">SUMPRODUCT('FD inverse'!$A$57:$BH$57,'FD mesh'!$B$84:$BI$84,$E869:$BL869)+'FD inverse'!$A$57*$C870/Setup!$B$17+INDEX('FD inverse'!$A$57:$BH$57,1,'FD mesh'!$B$15+1)*Setup!$B$22</f>
        <v>0</v>
      </c>
      <c r="BH870" s="0" t="n">
        <f aca="false">SUMPRODUCT('FD inverse'!$A$58:$BH$58,'FD mesh'!$B$84:$BI$84,$E869:$BL869)+'FD inverse'!$A$58*$C870/Setup!$B$17+INDEX('FD inverse'!$A$58:$BH$58,1,'FD mesh'!$B$15+1)*Setup!$B$22</f>
        <v>0</v>
      </c>
      <c r="BI870" s="0" t="n">
        <f aca="false">SUMPRODUCT('FD inverse'!$A$59:$BH$59,'FD mesh'!$B$84:$BI$84,$E869:$BL869)+'FD inverse'!$A$59*$C870/Setup!$B$17+INDEX('FD inverse'!$A$59:$BH$59,1,'FD mesh'!$B$15+1)*Setup!$B$22</f>
        <v>0</v>
      </c>
      <c r="BJ870" s="0" t="n">
        <f aca="false">SUMPRODUCT('FD inverse'!$A$60:$BH$60,'FD mesh'!$B$84:$BI$84,$E869:$BL869)+'FD inverse'!$A$60*$C870/Setup!$B$17+INDEX('FD inverse'!$A$60:$BH$60,1,'FD mesh'!$B$15+1)*Setup!$B$22</f>
        <v>0</v>
      </c>
      <c r="BK870" s="0" t="n">
        <f aca="false">SUMPRODUCT('FD inverse'!$A$61:$BH$61,'FD mesh'!$B$84:$BI$84,$E869:$BL869)+'FD inverse'!$A$61*$C870/Setup!$B$17+INDEX('FD inverse'!$A$61:$BH$61,1,'FD mesh'!$B$15+1)*Setup!$B$22</f>
        <v>0</v>
      </c>
      <c r="BL870" s="0" t="n">
        <f aca="false">SUMPRODUCT('FD inverse'!$A$62:$BH$62,'FD mesh'!$B$84:$BI$84,$E869:$BL869)+'FD inverse'!$A$62*$C870/Setup!$B$17+INDEX('FD inverse'!$A$62:$BH$62,1,'FD mesh'!$B$15+1)*Setup!$B$22</f>
        <v>0</v>
      </c>
    </row>
    <row r="871" customFormat="false" ht="15" hidden="false" customHeight="false" outlineLevel="0" collapsed="false">
      <c r="A871" s="0" t="n">
        <v>866</v>
      </c>
      <c r="B871" s="0" t="n">
        <f aca="false">A871*Setup!$B$11/3600</f>
        <v>72.1666666666667</v>
      </c>
      <c r="C871" s="0" t="n">
        <f aca="false">Setup!$B$7+Setup!$B$8*COS(2*PI()*(B871-Setup!$B$9)/24)</f>
        <v>21.8508015666127</v>
      </c>
      <c r="D871" s="0" t="n">
        <f aca="false">(C871-E871)/Setup!$B$17</f>
        <v>-7.08296081386054</v>
      </c>
      <c r="E871" s="0" t="n">
        <f aca="false">SUMPRODUCT('FD inverse'!$A$3:$BH$3,'FD mesh'!$B$84:$BI$84,$E870:$BL870)+'FD inverse'!$A$3*$C871/Setup!$B$17+INDEX('FD inverse'!$A$3:$BH$3,1,'FD mesh'!$B$15+1)*Setup!$B$22</f>
        <v>22.7715864724146</v>
      </c>
      <c r="F871" s="0" t="n">
        <f aca="false">SUMPRODUCT('FD inverse'!$A$4:$BH$4,'FD mesh'!$B$84:$BI$84,$E870:$BL870)+'FD inverse'!$A$4*$C871/Setup!$B$17+INDEX('FD inverse'!$A$4:$BH$4,1,'FD mesh'!$B$15+1)*Setup!$B$22</f>
        <v>22.9716671414853</v>
      </c>
      <c r="G871" s="0" t="n">
        <f aca="false">SUMPRODUCT('FD inverse'!$A$5:$BH$5,'FD mesh'!$B$84:$BI$84,$E870:$BL870)+'FD inverse'!$A$5*$C871/Setup!$B$17+INDEX('FD inverse'!$A$5:$BH$5,1,'FD mesh'!$B$15+1)*Setup!$B$22</f>
        <v>23.1527981996458</v>
      </c>
      <c r="H871" s="0" t="n">
        <f aca="false">SUMPRODUCT('FD inverse'!$A$6:$BH$6,'FD mesh'!$B$84:$BI$84,$E870:$BL870)+'FD inverse'!$A$6*$C871/Setup!$B$17+INDEX('FD inverse'!$A$6:$BH$6,1,'FD mesh'!$B$15+1)*Setup!$B$22</f>
        <v>23.7338463825323</v>
      </c>
      <c r="I871" s="0" t="n">
        <f aca="false">SUMPRODUCT('FD inverse'!$A$7:$BH$7,'FD mesh'!$B$84:$BI$84,$E870:$BL870)+'FD inverse'!$A$7*$C871/Setup!$B$17+INDEX('FD inverse'!$A$7:$BH$7,1,'FD mesh'!$B$15+1)*Setup!$B$22</f>
        <v>23.7799810689895</v>
      </c>
      <c r="J871" s="0" t="n">
        <f aca="false">SUMPRODUCT('FD inverse'!$A$8:$BH$8,'FD mesh'!$B$84:$BI$84,$E870:$BL870)+'FD inverse'!$A$8*$C871/Setup!$B$17+INDEX('FD inverse'!$A$8:$BH$8,1,'FD mesh'!$B$15+1)*Setup!$B$22</f>
        <v>23.8165480565106</v>
      </c>
      <c r="K871" s="0" t="n">
        <f aca="false">SUMPRODUCT('FD inverse'!$A$9:$BH$9,'FD mesh'!$B$84:$BI$84,$E870:$BL870)+'FD inverse'!$A$9*$C871/Setup!$B$17+INDEX('FD inverse'!$A$9:$BH$9,1,'FD mesh'!$B$15+1)*Setup!$B$22</f>
        <v>23.8444720253837</v>
      </c>
      <c r="L871" s="0" t="n">
        <f aca="false">SUMPRODUCT('FD inverse'!$A$10:$BH$10,'FD mesh'!$B$84:$BI$84,$E870:$BL870)+'FD inverse'!$A$10*$C871/Setup!$B$17+INDEX('FD inverse'!$A$10:$BH$10,1,'FD mesh'!$B$15+1)*Setup!$B$22</f>
        <v>23.864589985592</v>
      </c>
      <c r="M871" s="0" t="n">
        <f aca="false">SUMPRODUCT('FD inverse'!$A$11:$BH$11,'FD mesh'!$B$84:$BI$84,$E870:$BL870)+'FD inverse'!$A$11*$C871/Setup!$B$17+INDEX('FD inverse'!$A$11:$BH$11,1,'FD mesh'!$B$15+1)*Setup!$B$22</f>
        <v>23.8776437090966</v>
      </c>
      <c r="N871" s="0" t="n">
        <f aca="false">SUMPRODUCT('FD inverse'!$A$12:$BH$12,'FD mesh'!$B$84:$BI$84,$E870:$BL870)+'FD inverse'!$A$12*$C871/Setup!$B$17+INDEX('FD inverse'!$A$12:$BH$12,1,'FD mesh'!$B$15+1)*Setup!$B$22</f>
        <v>23.884273491023</v>
      </c>
      <c r="O871" s="0" t="n">
        <f aca="false">SUMPRODUCT('FD inverse'!$A$13:$BH$13,'FD mesh'!$B$84:$BI$84,$E870:$BL870)+'FD inverse'!$A$13*$C871/Setup!$B$17+INDEX('FD inverse'!$A$13:$BH$13,1,'FD mesh'!$B$15+1)*Setup!$B$22</f>
        <v>23.8850131162452</v>
      </c>
      <c r="P871" s="0" t="n">
        <f aca="false">SUMPRODUCT('FD inverse'!$A$14:$BH$14,'FD mesh'!$B$84:$BI$84,$E870:$BL870)+'FD inverse'!$A$14*$C871/Setup!$B$17+INDEX('FD inverse'!$A$14:$BH$14,1,'FD mesh'!$B$15+1)*Setup!$B$22</f>
        <v>23.8802859248272</v>
      </c>
      <c r="Q871" s="0" t="n">
        <f aca="false">SUMPRODUCT('FD inverse'!$A$15:$BH$15,'FD mesh'!$B$84:$BI$84,$E870:$BL870)+'FD inverse'!$A$15*$C871/Setup!$B$17+INDEX('FD inverse'!$A$15:$BH$15,1,'FD mesh'!$B$15+1)*Setup!$B$22</f>
        <v>23.8704018875441</v>
      </c>
      <c r="R871" s="0" t="n">
        <f aca="false">SUMPRODUCT('FD inverse'!$A$16:$BH$16,'FD mesh'!$B$84:$BI$84,$E870:$BL870)+'FD inverse'!$A$16*$C871/Setup!$B$17+INDEX('FD inverse'!$A$16:$BH$16,1,'FD mesh'!$B$15+1)*Setup!$B$22</f>
        <v>23.8555556210937</v>
      </c>
      <c r="S871" s="0" t="n">
        <f aca="false">SUMPRODUCT('FD inverse'!$A$17:$BH$17,'FD mesh'!$B$84:$BI$84,$E870:$BL870)+'FD inverse'!$A$17*$C871/Setup!$B$17+INDEX('FD inverse'!$A$17:$BH$17,1,'FD mesh'!$B$15+1)*Setup!$B$22</f>
        <v>23.2961724498386</v>
      </c>
      <c r="T871" s="0" t="n">
        <f aca="false">SUMPRODUCT('FD inverse'!$A$18:$BH$18,'FD mesh'!$B$84:$BI$84,$E870:$BL870)+'FD inverse'!$A$18*$C871/Setup!$B$17+INDEX('FD inverse'!$A$18:$BH$18,1,'FD mesh'!$B$15+1)*Setup!$B$22</f>
        <v>22.7346577167798</v>
      </c>
      <c r="U871" s="0" t="n">
        <f aca="false">SUMPRODUCT('FD inverse'!$A$19:$BH$19,'FD mesh'!$B$84:$BI$84,$E870:$BL870)+'FD inverse'!$A$19*$C871/Setup!$B$17+INDEX('FD inverse'!$A$19:$BH$19,1,'FD mesh'!$B$15+1)*Setup!$B$22</f>
        <v>22.1712885683966</v>
      </c>
      <c r="V871" s="0" t="n">
        <f aca="false">SUMPRODUCT('FD inverse'!$A$20:$BH$20,'FD mesh'!$B$84:$BI$84,$E870:$BL870)+'FD inverse'!$A$20*$C871/Setup!$B$17+INDEX('FD inverse'!$A$20:$BH$20,1,'FD mesh'!$B$15+1)*Setup!$B$22</f>
        <v>21.6063162132341</v>
      </c>
      <c r="W871" s="0" t="n">
        <f aca="false">SUMPRODUCT('FD inverse'!$A$21:$BH$21,'FD mesh'!$B$84:$BI$84,$E870:$BL870)+'FD inverse'!$A$21*$C871/Setup!$B$17+INDEX('FD inverse'!$A$21:$BH$21,1,'FD mesh'!$B$15+1)*Setup!$B$22</f>
        <v>21.0399675962799</v>
      </c>
      <c r="X871" s="0" t="n">
        <f aca="false">SUMPRODUCT('FD inverse'!$A$22:$BH$22,'FD mesh'!$B$84:$BI$84,$E870:$BL870)+'FD inverse'!$A$22*$C871/Setup!$B$17+INDEX('FD inverse'!$A$22:$BH$22,1,'FD mesh'!$B$15+1)*Setup!$B$22</f>
        <v>20.4724471428381</v>
      </c>
      <c r="Y871" s="0" t="n">
        <f aca="false">SUMPRODUCT('FD inverse'!$A$23:$BH$23,'FD mesh'!$B$84:$BI$84,$E870:$BL870)+'FD inverse'!$A$23*$C871/Setup!$B$17+INDEX('FD inverse'!$A$23:$BH$23,1,'FD mesh'!$B$15+1)*Setup!$B$22</f>
        <v>19.9039385622941</v>
      </c>
      <c r="Z871" s="0" t="n">
        <f aca="false">SUMPRODUCT('FD inverse'!$A$24:$BH$24,'FD mesh'!$B$84:$BI$84,$E870:$BL870)+'FD inverse'!$A$24*$C871/Setup!$B$17+INDEX('FD inverse'!$A$24:$BH$24,1,'FD mesh'!$B$15+1)*Setup!$B$22</f>
        <v>19.3346067030916</v>
      </c>
      <c r="AA871" s="0" t="n">
        <f aca="false">SUMPRODUCT('FD inverse'!$A$25:$BH$25,'FD mesh'!$B$84:$BI$84,$E870:$BL870)+'FD inverse'!$A$25*$C871/Setup!$B$17+INDEX('FD inverse'!$A$25:$BH$25,1,'FD mesh'!$B$15+1)*Setup!$B$22</f>
        <v>18.7645994510921</v>
      </c>
      <c r="AB871" s="0" t="n">
        <f aca="false">SUMPRODUCT('FD inverse'!$A$26:$BH$26,'FD mesh'!$B$84:$BI$84,$E870:$BL870)+'FD inverse'!$A$26*$C871/Setup!$B$17+INDEX('FD inverse'!$A$26:$BH$26,1,'FD mesh'!$B$15+1)*Setup!$B$22</f>
        <v>18.1940496642675</v>
      </c>
      <c r="AC871" s="0" t="n">
        <f aca="false">SUMPRODUCT('FD inverse'!$A$27:$BH$27,'FD mesh'!$B$84:$BI$84,$E870:$BL870)+'FD inverse'!$A$27*$C871/Setup!$B$17+INDEX('FD inverse'!$A$27:$BH$27,1,'FD mesh'!$B$15+1)*Setup!$B$22</f>
        <v>17.6230771373696</v>
      </c>
      <c r="AD871" s="0" t="n">
        <f aca="false">SUMPRODUCT('FD inverse'!$A$28:$BH$28,'FD mesh'!$B$84:$BI$84,$E870:$BL870)+'FD inverse'!$A$28*$C871/Setup!$B$17+INDEX('FD inverse'!$A$28:$BH$28,1,'FD mesh'!$B$15+1)*Setup!$B$22</f>
        <v>17.0517905908411</v>
      </c>
      <c r="AE871" s="0" t="n">
        <f aca="false">SUMPRODUCT('FD inverse'!$A$29:$BH$29,'FD mesh'!$B$84:$BI$84,$E870:$BL870)+'FD inverse'!$A$29*$C871/Setup!$B$17+INDEX('FD inverse'!$A$29:$BH$29,1,'FD mesh'!$B$15+1)*Setup!$B$22</f>
        <v>16.480289678767</v>
      </c>
      <c r="AF871" s="0" t="n">
        <f aca="false">SUMPRODUCT('FD inverse'!$A$30:$BH$30,'FD mesh'!$B$84:$BI$84,$E870:$BL870)+'FD inverse'!$A$30*$C871/Setup!$B$17+INDEX('FD inverse'!$A$30:$BH$30,1,'FD mesh'!$B$15+1)*Setup!$B$22</f>
        <v>15.9086670111208</v>
      </c>
      <c r="AG871" s="0" t="n">
        <f aca="false">SUMPRODUCT('FD inverse'!$A$31:$BH$31,'FD mesh'!$B$84:$BI$84,$E870:$BL870)+'FD inverse'!$A$31*$C871/Setup!$B$17+INDEX('FD inverse'!$A$31:$BH$31,1,'FD mesh'!$B$15+1)*Setup!$B$22</f>
        <v>15.3370101859307</v>
      </c>
      <c r="AH871" s="0" t="n">
        <f aca="false">SUMPRODUCT('FD inverse'!$A$32:$BH$32,'FD mesh'!$B$84:$BI$84,$E870:$BL870)+'FD inverse'!$A$32*$C871/Setup!$B$17+INDEX('FD inverse'!$A$32:$BH$32,1,'FD mesh'!$B$15+1)*Setup!$B$22</f>
        <v>15.3129600286156</v>
      </c>
      <c r="AI871" s="0" t="n">
        <f aca="false">SUMPRODUCT('FD inverse'!$A$33:$BH$33,'FD mesh'!$B$84:$BI$84,$E870:$BL870)+'FD inverse'!$A$33*$C871/Setup!$B$17+INDEX('FD inverse'!$A$33:$BH$33,1,'FD mesh'!$B$15+1)*Setup!$B$22</f>
        <v>15.2890014024298</v>
      </c>
      <c r="AJ871" s="0" t="n">
        <f aca="false">SUMPRODUCT('FD inverse'!$A$34:$BH$34,'FD mesh'!$B$84:$BI$84,$E870:$BL870)+'FD inverse'!$A$34*$C871/Setup!$B$17+INDEX('FD inverse'!$A$34:$BH$34,1,'FD mesh'!$B$15+1)*Setup!$B$22</f>
        <v>15.2651365132521</v>
      </c>
      <c r="AK871" s="0" t="n">
        <f aca="false">SUMPRODUCT('FD inverse'!$A$35:$BH$35,'FD mesh'!$B$84:$BI$84,$E870:$BL870)+'FD inverse'!$A$35*$C871/Setup!$B$17+INDEX('FD inverse'!$A$35:$BH$35,1,'FD mesh'!$B$15+1)*Setup!$B$22</f>
        <v>15.2413652929107</v>
      </c>
      <c r="AL871" s="0" t="n">
        <f aca="false">SUMPRODUCT('FD inverse'!$A$36:$BH$36,'FD mesh'!$B$84:$BI$84,$E870:$BL870)+'FD inverse'!$A$36*$C871/Setup!$B$17+INDEX('FD inverse'!$A$36:$BH$36,1,'FD mesh'!$B$15+1)*Setup!$B$22</f>
        <v>15.2176856289287</v>
      </c>
      <c r="AM871" s="0" t="n">
        <f aca="false">SUMPRODUCT('FD inverse'!$A$37:$BH$37,'FD mesh'!$B$84:$BI$84,$E870:$BL870)+'FD inverse'!$A$37*$C871/Setup!$B$17+INDEX('FD inverse'!$A$37:$BH$37,1,'FD mesh'!$B$15+1)*Setup!$B$22</f>
        <v>15.1940935840453</v>
      </c>
      <c r="AN871" s="0" t="n">
        <f aca="false">SUMPRODUCT('FD inverse'!$A$38:$BH$38,'FD mesh'!$B$84:$BI$84,$E870:$BL870)+'FD inverse'!$A$38*$C871/Setup!$B$17+INDEX('FD inverse'!$A$38:$BH$38,1,'FD mesh'!$B$15+1)*Setup!$B$22</f>
        <v>15.1705836056892</v>
      </c>
      <c r="AO871" s="0" t="n">
        <f aca="false">SUMPRODUCT('FD inverse'!$A$39:$BH$39,'FD mesh'!$B$84:$BI$84,$E870:$BL870)+'FD inverse'!$A$39*$C871/Setup!$B$17+INDEX('FD inverse'!$A$39:$BH$39,1,'FD mesh'!$B$15+1)*Setup!$B$22</f>
        <v>15.1471487257945</v>
      </c>
      <c r="AP871" s="0" t="n">
        <f aca="false">SUMPRODUCT('FD inverse'!$A$40:$BH$40,'FD mesh'!$B$84:$BI$84,$E870:$BL870)+'FD inverse'!$A$40*$C871/Setup!$B$17+INDEX('FD inverse'!$A$40:$BH$40,1,'FD mesh'!$B$15+1)*Setup!$B$22</f>
        <v>15.1237807515409</v>
      </c>
      <c r="AQ871" s="0" t="n">
        <f aca="false">SUMPRODUCT('FD inverse'!$A$41:$BH$41,'FD mesh'!$B$84:$BI$84,$E870:$BL870)+'FD inverse'!$A$41*$C871/Setup!$B$17+INDEX('FD inverse'!$A$41:$BH$41,1,'FD mesh'!$B$15+1)*Setup!$B$22</f>
        <v>15.1004704477684</v>
      </c>
      <c r="AR871" s="0" t="n">
        <f aca="false">SUMPRODUCT('FD inverse'!$A$42:$BH$42,'FD mesh'!$B$84:$BI$84,$E870:$BL870)+'FD inverse'!$A$42*$C871/Setup!$B$17+INDEX('FD inverse'!$A$42:$BH$42,1,'FD mesh'!$B$15+1)*Setup!$B$22</f>
        <v>15.0772077119601</v>
      </c>
      <c r="AS871" s="0" t="n">
        <f aca="false">SUMPRODUCT('FD inverse'!$A$43:$BH$43,'FD mesh'!$B$84:$BI$84,$E870:$BL870)+'FD inverse'!$A$43*$C871/Setup!$B$17+INDEX('FD inverse'!$A$43:$BH$43,1,'FD mesh'!$B$15+1)*Setup!$B$22</f>
        <v>0</v>
      </c>
      <c r="AT871" s="0" t="n">
        <f aca="false">SUMPRODUCT('FD inverse'!$A$44:$BH$44,'FD mesh'!$B$84:$BI$84,$E870:$BL870)+'FD inverse'!$A$44*$C871/Setup!$B$17+INDEX('FD inverse'!$A$44:$BH$44,1,'FD mesh'!$B$15+1)*Setup!$B$22</f>
        <v>0</v>
      </c>
      <c r="AU871" s="0" t="n">
        <f aca="false">SUMPRODUCT('FD inverse'!$A$45:$BH$45,'FD mesh'!$B$84:$BI$84,$E870:$BL870)+'FD inverse'!$A$45*$C871/Setup!$B$17+INDEX('FD inverse'!$A$45:$BH$45,1,'FD mesh'!$B$15+1)*Setup!$B$22</f>
        <v>0</v>
      </c>
      <c r="AV871" s="0" t="n">
        <f aca="false">SUMPRODUCT('FD inverse'!$A$46:$BH$46,'FD mesh'!$B$84:$BI$84,$E870:$BL870)+'FD inverse'!$A$46*$C871/Setup!$B$17+INDEX('FD inverse'!$A$46:$BH$46,1,'FD mesh'!$B$15+1)*Setup!$B$22</f>
        <v>0</v>
      </c>
      <c r="AW871" s="0" t="n">
        <f aca="false">SUMPRODUCT('FD inverse'!$A$47:$BH$47,'FD mesh'!$B$84:$BI$84,$E870:$BL870)+'FD inverse'!$A$47*$C871/Setup!$B$17+INDEX('FD inverse'!$A$47:$BH$47,1,'FD mesh'!$B$15+1)*Setup!$B$22</f>
        <v>0</v>
      </c>
      <c r="AX871" s="0" t="n">
        <f aca="false">SUMPRODUCT('FD inverse'!$A$48:$BH$48,'FD mesh'!$B$84:$BI$84,$E870:$BL870)+'FD inverse'!$A$48*$C871/Setup!$B$17+INDEX('FD inverse'!$A$48:$BH$48,1,'FD mesh'!$B$15+1)*Setup!$B$22</f>
        <v>0</v>
      </c>
      <c r="AY871" s="0" t="n">
        <f aca="false">SUMPRODUCT('FD inverse'!$A$49:$BH$49,'FD mesh'!$B$84:$BI$84,$E870:$BL870)+'FD inverse'!$A$49*$C871/Setup!$B$17+INDEX('FD inverse'!$A$49:$BH$49,1,'FD mesh'!$B$15+1)*Setup!$B$22</f>
        <v>0</v>
      </c>
      <c r="AZ871" s="0" t="n">
        <f aca="false">SUMPRODUCT('FD inverse'!$A$50:$BH$50,'FD mesh'!$B$84:$BI$84,$E870:$BL870)+'FD inverse'!$A$50*$C871/Setup!$B$17+INDEX('FD inverse'!$A$50:$BH$50,1,'FD mesh'!$B$15+1)*Setup!$B$22</f>
        <v>0</v>
      </c>
      <c r="BA871" s="0" t="n">
        <f aca="false">SUMPRODUCT('FD inverse'!$A$51:$BH$51,'FD mesh'!$B$84:$BI$84,$E870:$BL870)+'FD inverse'!$A$51*$C871/Setup!$B$17+INDEX('FD inverse'!$A$51:$BH$51,1,'FD mesh'!$B$15+1)*Setup!$B$22</f>
        <v>0</v>
      </c>
      <c r="BB871" s="0" t="n">
        <f aca="false">SUMPRODUCT('FD inverse'!$A$52:$BH$52,'FD mesh'!$B$84:$BI$84,$E870:$BL870)+'FD inverse'!$A$52*$C871/Setup!$B$17+INDEX('FD inverse'!$A$52:$BH$52,1,'FD mesh'!$B$15+1)*Setup!$B$22</f>
        <v>0</v>
      </c>
      <c r="BC871" s="0" t="n">
        <f aca="false">SUMPRODUCT('FD inverse'!$A$53:$BH$53,'FD mesh'!$B$84:$BI$84,$E870:$BL870)+'FD inverse'!$A$53*$C871/Setup!$B$17+INDEX('FD inverse'!$A$53:$BH$53,1,'FD mesh'!$B$15+1)*Setup!$B$22</f>
        <v>0</v>
      </c>
      <c r="BD871" s="0" t="n">
        <f aca="false">SUMPRODUCT('FD inverse'!$A$54:$BH$54,'FD mesh'!$B$84:$BI$84,$E870:$BL870)+'FD inverse'!$A$54*$C871/Setup!$B$17+INDEX('FD inverse'!$A$54:$BH$54,1,'FD mesh'!$B$15+1)*Setup!$B$22</f>
        <v>0</v>
      </c>
      <c r="BE871" s="0" t="n">
        <f aca="false">SUMPRODUCT('FD inverse'!$A$55:$BH$55,'FD mesh'!$B$84:$BI$84,$E870:$BL870)+'FD inverse'!$A$55*$C871/Setup!$B$17+INDEX('FD inverse'!$A$55:$BH$55,1,'FD mesh'!$B$15+1)*Setup!$B$22</f>
        <v>0</v>
      </c>
      <c r="BF871" s="0" t="n">
        <f aca="false">SUMPRODUCT('FD inverse'!$A$56:$BH$56,'FD mesh'!$B$84:$BI$84,$E870:$BL870)+'FD inverse'!$A$56*$C871/Setup!$B$17+INDEX('FD inverse'!$A$56:$BH$56,1,'FD mesh'!$B$15+1)*Setup!$B$22</f>
        <v>0</v>
      </c>
      <c r="BG871" s="0" t="n">
        <f aca="false">SUMPRODUCT('FD inverse'!$A$57:$BH$57,'FD mesh'!$B$84:$BI$84,$E870:$BL870)+'FD inverse'!$A$57*$C871/Setup!$B$17+INDEX('FD inverse'!$A$57:$BH$57,1,'FD mesh'!$B$15+1)*Setup!$B$22</f>
        <v>0</v>
      </c>
      <c r="BH871" s="0" t="n">
        <f aca="false">SUMPRODUCT('FD inverse'!$A$58:$BH$58,'FD mesh'!$B$84:$BI$84,$E870:$BL870)+'FD inverse'!$A$58*$C871/Setup!$B$17+INDEX('FD inverse'!$A$58:$BH$58,1,'FD mesh'!$B$15+1)*Setup!$B$22</f>
        <v>0</v>
      </c>
      <c r="BI871" s="0" t="n">
        <f aca="false">SUMPRODUCT('FD inverse'!$A$59:$BH$59,'FD mesh'!$B$84:$BI$84,$E870:$BL870)+'FD inverse'!$A$59*$C871/Setup!$B$17+INDEX('FD inverse'!$A$59:$BH$59,1,'FD mesh'!$B$15+1)*Setup!$B$22</f>
        <v>0</v>
      </c>
      <c r="BJ871" s="0" t="n">
        <f aca="false">SUMPRODUCT('FD inverse'!$A$60:$BH$60,'FD mesh'!$B$84:$BI$84,$E870:$BL870)+'FD inverse'!$A$60*$C871/Setup!$B$17+INDEX('FD inverse'!$A$60:$BH$60,1,'FD mesh'!$B$15+1)*Setup!$B$22</f>
        <v>0</v>
      </c>
      <c r="BK871" s="0" t="n">
        <f aca="false">SUMPRODUCT('FD inverse'!$A$61:$BH$61,'FD mesh'!$B$84:$BI$84,$E870:$BL870)+'FD inverse'!$A$61*$C871/Setup!$B$17+INDEX('FD inverse'!$A$61:$BH$61,1,'FD mesh'!$B$15+1)*Setup!$B$22</f>
        <v>0</v>
      </c>
      <c r="BL871" s="0" t="n">
        <f aca="false">SUMPRODUCT('FD inverse'!$A$62:$BH$62,'FD mesh'!$B$84:$BI$84,$E870:$BL870)+'FD inverse'!$A$62*$C871/Setup!$B$17+INDEX('FD inverse'!$A$62:$BH$62,1,'FD mesh'!$B$15+1)*Setup!$B$22</f>
        <v>0</v>
      </c>
    </row>
    <row r="872" customFormat="false" ht="15" hidden="false" customHeight="false" outlineLevel="0" collapsed="false">
      <c r="A872" s="0" t="n">
        <v>867</v>
      </c>
      <c r="B872" s="0" t="n">
        <f aca="false">A872*Setup!$B$11/3600</f>
        <v>72.25</v>
      </c>
      <c r="C872" s="0" t="n">
        <f aca="false">Setup!$B$7+Setup!$B$8*COS(2*PI()*(B872-Setup!$B$9)/24)</f>
        <v>21.7777190679216</v>
      </c>
      <c r="D872" s="0" t="n">
        <f aca="false">(C872-E872)/Setup!$B$17</f>
        <v>-7.26850330055905</v>
      </c>
      <c r="E872" s="0" t="n">
        <f aca="false">SUMPRODUCT('FD inverse'!$A$3:$BH$3,'FD mesh'!$B$84:$BI$84,$E871:$BL871)+'FD inverse'!$A$3*$C872/Setup!$B$17+INDEX('FD inverse'!$A$3:$BH$3,1,'FD mesh'!$B$15+1)*Setup!$B$22</f>
        <v>22.7226244969943</v>
      </c>
      <c r="F872" s="0" t="n">
        <f aca="false">SUMPRODUCT('FD inverse'!$A$4:$BH$4,'FD mesh'!$B$84:$BI$84,$E871:$BL871)+'FD inverse'!$A$4*$C872/Setup!$B$17+INDEX('FD inverse'!$A$4:$BH$4,1,'FD mesh'!$B$15+1)*Setup!$B$22</f>
        <v>22.9283235712935</v>
      </c>
      <c r="G872" s="0" t="n">
        <f aca="false">SUMPRODUCT('FD inverse'!$A$5:$BH$5,'FD mesh'!$B$84:$BI$84,$E871:$BL871)+'FD inverse'!$A$5*$C872/Setup!$B$17+INDEX('FD inverse'!$A$5:$BH$5,1,'FD mesh'!$B$15+1)*Setup!$B$22</f>
        <v>23.1152103321413</v>
      </c>
      <c r="H872" s="0" t="n">
        <f aca="false">SUMPRODUCT('FD inverse'!$A$6:$BH$6,'FD mesh'!$B$84:$BI$84,$E871:$BL871)+'FD inverse'!$A$6*$C872/Setup!$B$17+INDEX('FD inverse'!$A$6:$BH$6,1,'FD mesh'!$B$15+1)*Setup!$B$22</f>
        <v>23.7157420285349</v>
      </c>
      <c r="I872" s="0" t="n">
        <f aca="false">SUMPRODUCT('FD inverse'!$A$7:$BH$7,'FD mesh'!$B$84:$BI$84,$E871:$BL871)+'FD inverse'!$A$7*$C872/Setup!$B$17+INDEX('FD inverse'!$A$7:$BH$7,1,'FD mesh'!$B$15+1)*Setup!$B$22</f>
        <v>23.7635459090424</v>
      </c>
      <c r="J872" s="0" t="n">
        <f aca="false">SUMPRODUCT('FD inverse'!$A$8:$BH$8,'FD mesh'!$B$84:$BI$84,$E871:$BL871)+'FD inverse'!$A$8*$C872/Setup!$B$17+INDEX('FD inverse'!$A$8:$BH$8,1,'FD mesh'!$B$15+1)*Setup!$B$22</f>
        <v>23.8016535299941</v>
      </c>
      <c r="K872" s="0" t="n">
        <f aca="false">SUMPRODUCT('FD inverse'!$A$9:$BH$9,'FD mesh'!$B$84:$BI$84,$E871:$BL871)+'FD inverse'!$A$9*$C872/Setup!$B$17+INDEX('FD inverse'!$A$9:$BH$9,1,'FD mesh'!$B$15+1)*Setup!$B$22</f>
        <v>23.8309738196678</v>
      </c>
      <c r="L872" s="0" t="n">
        <f aca="false">SUMPRODUCT('FD inverse'!$A$10:$BH$10,'FD mesh'!$B$84:$BI$84,$E871:$BL871)+'FD inverse'!$A$10*$C872/Setup!$B$17+INDEX('FD inverse'!$A$10:$BH$10,1,'FD mesh'!$B$15+1)*Setup!$B$22</f>
        <v>23.8523305661462</v>
      </c>
      <c r="M872" s="0" t="n">
        <f aca="false">SUMPRODUCT('FD inverse'!$A$11:$BH$11,'FD mesh'!$B$84:$BI$84,$E871:$BL871)+'FD inverse'!$A$11*$C872/Setup!$B$17+INDEX('FD inverse'!$A$11:$BH$11,1,'FD mesh'!$B$15+1)*Setup!$B$22</f>
        <v>23.8664546167863</v>
      </c>
      <c r="N872" s="0" t="n">
        <f aca="false">SUMPRODUCT('FD inverse'!$A$12:$BH$12,'FD mesh'!$B$84:$BI$84,$E871:$BL871)+'FD inverse'!$A$12*$C872/Setup!$B$17+INDEX('FD inverse'!$A$12:$BH$12,1,'FD mesh'!$B$15+1)*Setup!$B$22</f>
        <v>23.8739774330252</v>
      </c>
      <c r="O872" s="0" t="n">
        <f aca="false">SUMPRODUCT('FD inverse'!$A$13:$BH$13,'FD mesh'!$B$84:$BI$84,$E871:$BL871)+'FD inverse'!$A$13*$C872/Setup!$B$17+INDEX('FD inverse'!$A$13:$BH$13,1,'FD mesh'!$B$15+1)*Setup!$B$22</f>
        <v>23.8754258787639</v>
      </c>
      <c r="P872" s="0" t="n">
        <f aca="false">SUMPRODUCT('FD inverse'!$A$14:$BH$14,'FD mesh'!$B$84:$BI$84,$E871:$BL871)+'FD inverse'!$A$14*$C872/Setup!$B$17+INDEX('FD inverse'!$A$14:$BH$14,1,'FD mesh'!$B$15+1)*Setup!$B$22</f>
        <v>23.871218137198</v>
      </c>
      <c r="Q872" s="0" t="n">
        <f aca="false">SUMPRODUCT('FD inverse'!$A$15:$BH$15,'FD mesh'!$B$84:$BI$84,$E871:$BL871)+'FD inverse'!$A$15*$C872/Setup!$B$17+INDEX('FD inverse'!$A$15:$BH$15,1,'FD mesh'!$B$15+1)*Setup!$B$22</f>
        <v>23.8616606684171</v>
      </c>
      <c r="R872" s="0" t="n">
        <f aca="false">SUMPRODUCT('FD inverse'!$A$16:$BH$16,'FD mesh'!$B$84:$BI$84,$E871:$BL871)+'FD inverse'!$A$16*$C872/Setup!$B$17+INDEX('FD inverse'!$A$16:$BH$16,1,'FD mesh'!$B$15+1)*Setup!$B$22</f>
        <v>23.8469461382045</v>
      </c>
      <c r="S872" s="0" t="n">
        <f aca="false">SUMPRODUCT('FD inverse'!$A$17:$BH$17,'FD mesh'!$B$84:$BI$84,$E871:$BL871)+'FD inverse'!$A$17*$C872/Setup!$B$17+INDEX('FD inverse'!$A$17:$BH$17,1,'FD mesh'!$B$15+1)*Setup!$B$22</f>
        <v>23.2886151208642</v>
      </c>
      <c r="T872" s="0" t="n">
        <f aca="false">SUMPRODUCT('FD inverse'!$A$18:$BH$18,'FD mesh'!$B$84:$BI$84,$E871:$BL871)+'FD inverse'!$A$18*$C872/Setup!$B$17+INDEX('FD inverse'!$A$18:$BH$18,1,'FD mesh'!$B$15+1)*Setup!$B$22</f>
        <v>22.7280600895685</v>
      </c>
      <c r="U872" s="0" t="n">
        <f aca="false">SUMPRODUCT('FD inverse'!$A$19:$BH$19,'FD mesh'!$B$84:$BI$84,$E871:$BL871)+'FD inverse'!$A$19*$C872/Setup!$B$17+INDEX('FD inverse'!$A$19:$BH$19,1,'FD mesh'!$B$15+1)*Setup!$B$22</f>
        <v>22.1655634708364</v>
      </c>
      <c r="V872" s="0" t="n">
        <f aca="false">SUMPRODUCT('FD inverse'!$A$20:$BH$20,'FD mesh'!$B$84:$BI$84,$E871:$BL871)+'FD inverse'!$A$20*$C872/Setup!$B$17+INDEX('FD inverse'!$A$20:$BH$20,1,'FD mesh'!$B$15+1)*Setup!$B$22</f>
        <v>21.6013820376795</v>
      </c>
      <c r="W872" s="0" t="n">
        <f aca="false">SUMPRODUCT('FD inverse'!$A$21:$BH$21,'FD mesh'!$B$84:$BI$84,$E871:$BL871)+'FD inverse'!$A$21*$C872/Setup!$B$17+INDEX('FD inverse'!$A$21:$BH$21,1,'FD mesh'!$B$15+1)*Setup!$B$22</f>
        <v>21.0357485471451</v>
      </c>
      <c r="X872" s="0" t="n">
        <f aca="false">SUMPRODUCT('FD inverse'!$A$22:$BH$22,'FD mesh'!$B$84:$BI$84,$E871:$BL871)+'FD inverse'!$A$22*$C872/Setup!$B$17+INDEX('FD inverse'!$A$22:$BH$22,1,'FD mesh'!$B$15+1)*Setup!$B$22</f>
        <v>20.4688734507224</v>
      </c>
      <c r="Y872" s="0" t="n">
        <f aca="false">SUMPRODUCT('FD inverse'!$A$23:$BH$23,'FD mesh'!$B$84:$BI$84,$E871:$BL871)+'FD inverse'!$A$23*$C872/Setup!$B$17+INDEX('FD inverse'!$A$23:$BH$23,1,'FD mesh'!$B$15+1)*Setup!$B$22</f>
        <v>19.9009466677628</v>
      </c>
      <c r="Z872" s="0" t="n">
        <f aca="false">SUMPRODUCT('FD inverse'!$A$24:$BH$24,'FD mesh'!$B$84:$BI$84,$E871:$BL871)+'FD inverse'!$A$24*$C872/Setup!$B$17+INDEX('FD inverse'!$A$24:$BH$24,1,'FD mesh'!$B$15+1)*Setup!$B$22</f>
        <v>19.3321394129839</v>
      </c>
      <c r="AA872" s="0" t="n">
        <f aca="false">SUMPRODUCT('FD inverse'!$A$25:$BH$25,'FD mesh'!$B$84:$BI$84,$E871:$BL871)+'FD inverse'!$A$25*$C872/Setup!$B$17+INDEX('FD inverse'!$A$25:$BH$25,1,'FD mesh'!$B$15+1)*Setup!$B$22</f>
        <v>18.7626060699734</v>
      </c>
      <c r="AB872" s="0" t="n">
        <f aca="false">SUMPRODUCT('FD inverse'!$A$26:$BH$26,'FD mesh'!$B$84:$BI$84,$E871:$BL871)+'FD inverse'!$A$26*$C872/Setup!$B$17+INDEX('FD inverse'!$A$26:$BH$26,1,'FD mesh'!$B$15+1)*Setup!$B$22</f>
        <v>18.1924861033765</v>
      </c>
      <c r="AC872" s="0" t="n">
        <f aca="false">SUMPRODUCT('FD inverse'!$A$27:$BH$27,'FD mesh'!$B$84:$BI$84,$E871:$BL871)+'FD inverse'!$A$27*$C872/Setup!$B$17+INDEX('FD inverse'!$A$27:$BH$27,1,'FD mesh'!$B$15+1)*Setup!$B$22</f>
        <v>17.621906003146</v>
      </c>
      <c r="AD872" s="0" t="n">
        <f aca="false">SUMPRODUCT('FD inverse'!$A$28:$BH$28,'FD mesh'!$B$84:$BI$84,$E871:$BL871)+'FD inverse'!$A$28*$C872/Setup!$B$17+INDEX('FD inverse'!$A$28:$BH$28,1,'FD mesh'!$B$15+1)*Setup!$B$22</f>
        <v>17.0509812548441</v>
      </c>
      <c r="AE872" s="0" t="n">
        <f aca="false">SUMPRODUCT('FD inverse'!$A$29:$BH$29,'FD mesh'!$B$84:$BI$84,$E871:$BL871)+'FD inverse'!$A$29*$C872/Setup!$B$17+INDEX('FD inverse'!$A$29:$BH$29,1,'FD mesh'!$B$15+1)*Setup!$B$22</f>
        <v>16.4798183305201</v>
      </c>
      <c r="AF872" s="0" t="n">
        <f aca="false">SUMPRODUCT('FD inverse'!$A$30:$BH$30,'FD mesh'!$B$84:$BI$84,$E871:$BL871)+'FD inverse'!$A$30*$C872/Setup!$B$17+INDEX('FD inverse'!$A$30:$BH$30,1,'FD mesh'!$B$15+1)*Setup!$B$22</f>
        <v>15.9085166951407</v>
      </c>
      <c r="AG872" s="0" t="n">
        <f aca="false">SUMPRODUCT('FD inverse'!$A$31:$BH$31,'FD mesh'!$B$84:$BI$84,$E871:$BL871)+'FD inverse'!$A$31*$C872/Setup!$B$17+INDEX('FD inverse'!$A$31:$BH$31,1,'FD mesh'!$B$15+1)*Setup!$B$22</f>
        <v>15.3371708239157</v>
      </c>
      <c r="AH872" s="0" t="n">
        <f aca="false">SUMPRODUCT('FD inverse'!$A$32:$BH$32,'FD mesh'!$B$84:$BI$84,$E871:$BL871)+'FD inverse'!$A$32*$C872/Setup!$B$17+INDEX('FD inverse'!$A$32:$BH$32,1,'FD mesh'!$B$15+1)*Setup!$B$22</f>
        <v>15.3131309593065</v>
      </c>
      <c r="AI872" s="0" t="n">
        <f aca="false">SUMPRODUCT('FD inverse'!$A$33:$BH$33,'FD mesh'!$B$84:$BI$84,$E871:$BL871)+'FD inverse'!$A$33*$C872/Setup!$B$17+INDEX('FD inverse'!$A$33:$BH$33,1,'FD mesh'!$B$15+1)*Setup!$B$22</f>
        <v>15.2891776237501</v>
      </c>
      <c r="AJ872" s="0" t="n">
        <f aca="false">SUMPRODUCT('FD inverse'!$A$34:$BH$34,'FD mesh'!$B$84:$BI$84,$E871:$BL871)+'FD inverse'!$A$34*$C872/Setup!$B$17+INDEX('FD inverse'!$A$34:$BH$34,1,'FD mesh'!$B$15+1)*Setup!$B$22</f>
        <v>15.265313495485</v>
      </c>
      <c r="AK872" s="0" t="n">
        <f aca="false">SUMPRODUCT('FD inverse'!$A$35:$BH$35,'FD mesh'!$B$84:$BI$84,$E871:$BL871)+'FD inverse'!$A$35*$C872/Setup!$B$17+INDEX('FD inverse'!$A$35:$BH$35,1,'FD mesh'!$B$15+1)*Setup!$B$22</f>
        <v>15.2415389597027</v>
      </c>
      <c r="AL872" s="0" t="n">
        <f aca="false">SUMPRODUCT('FD inverse'!$A$36:$BH$36,'FD mesh'!$B$84:$BI$84,$E871:$BL871)+'FD inverse'!$A$36*$C872/Setup!$B$17+INDEX('FD inverse'!$A$36:$BH$36,1,'FD mesh'!$B$15+1)*Setup!$B$22</f>
        <v>15.2178523380507</v>
      </c>
      <c r="AM872" s="0" t="n">
        <f aca="false">SUMPRODUCT('FD inverse'!$A$37:$BH$37,'FD mesh'!$B$84:$BI$84,$E871:$BL871)+'FD inverse'!$A$37*$C872/Setup!$B$17+INDEX('FD inverse'!$A$37:$BH$37,1,'FD mesh'!$B$15+1)*Setup!$B$22</f>
        <v>15.194250108396</v>
      </c>
      <c r="AN872" s="0" t="n">
        <f aca="false">SUMPRODUCT('FD inverse'!$A$38:$BH$38,'FD mesh'!$B$84:$BI$84,$E871:$BL871)+'FD inverse'!$A$38*$C872/Setup!$B$17+INDEX('FD inverse'!$A$38:$BH$38,1,'FD mesh'!$B$15+1)*Setup!$B$22</f>
        <v>15.1707271149729</v>
      </c>
      <c r="AO872" s="0" t="n">
        <f aca="false">SUMPRODUCT('FD inverse'!$A$39:$BH$39,'FD mesh'!$B$84:$BI$84,$E871:$BL871)+'FD inverse'!$A$39*$C872/Setup!$B$17+INDEX('FD inverse'!$A$39:$BH$39,1,'FD mesh'!$B$15+1)*Setup!$B$22</f>
        <v>15.1472767692548</v>
      </c>
      <c r="AP872" s="0" t="n">
        <f aca="false">SUMPRODUCT('FD inverse'!$A$40:$BH$40,'FD mesh'!$B$84:$BI$84,$E871:$BL871)+'FD inverse'!$A$40*$C872/Setup!$B$17+INDEX('FD inverse'!$A$40:$BH$40,1,'FD mesh'!$B$15+1)*Setup!$B$22</f>
        <v>15.1238912420855</v>
      </c>
      <c r="AQ872" s="0" t="n">
        <f aca="false">SUMPRODUCT('FD inverse'!$A$41:$BH$41,'FD mesh'!$B$84:$BI$84,$E871:$BL871)+'FD inverse'!$A$41*$C872/Setup!$B$17+INDEX('FD inverse'!$A$41:$BH$41,1,'FD mesh'!$B$15+1)*Setup!$B$22</f>
        <v>15.1005616477749</v>
      </c>
      <c r="AR872" s="0" t="n">
        <f aca="false">SUMPRODUCT('FD inverse'!$A$42:$BH$42,'FD mesh'!$B$84:$BI$84,$E871:$BL871)+'FD inverse'!$A$42*$C872/Setup!$B$17+INDEX('FD inverse'!$A$42:$BH$42,1,'FD mesh'!$B$15+1)*Setup!$B$22</f>
        <v>15.0772782210082</v>
      </c>
      <c r="AS872" s="0" t="n">
        <f aca="false">SUMPRODUCT('FD inverse'!$A$43:$BH$43,'FD mesh'!$B$84:$BI$84,$E871:$BL871)+'FD inverse'!$A$43*$C872/Setup!$B$17+INDEX('FD inverse'!$A$43:$BH$43,1,'FD mesh'!$B$15+1)*Setup!$B$22</f>
        <v>0</v>
      </c>
      <c r="AT872" s="0" t="n">
        <f aca="false">SUMPRODUCT('FD inverse'!$A$44:$BH$44,'FD mesh'!$B$84:$BI$84,$E871:$BL871)+'FD inverse'!$A$44*$C872/Setup!$B$17+INDEX('FD inverse'!$A$44:$BH$44,1,'FD mesh'!$B$15+1)*Setup!$B$22</f>
        <v>0</v>
      </c>
      <c r="AU872" s="0" t="n">
        <f aca="false">SUMPRODUCT('FD inverse'!$A$45:$BH$45,'FD mesh'!$B$84:$BI$84,$E871:$BL871)+'FD inverse'!$A$45*$C872/Setup!$B$17+INDEX('FD inverse'!$A$45:$BH$45,1,'FD mesh'!$B$15+1)*Setup!$B$22</f>
        <v>0</v>
      </c>
      <c r="AV872" s="0" t="n">
        <f aca="false">SUMPRODUCT('FD inverse'!$A$46:$BH$46,'FD mesh'!$B$84:$BI$84,$E871:$BL871)+'FD inverse'!$A$46*$C872/Setup!$B$17+INDEX('FD inverse'!$A$46:$BH$46,1,'FD mesh'!$B$15+1)*Setup!$B$22</f>
        <v>0</v>
      </c>
      <c r="AW872" s="0" t="n">
        <f aca="false">SUMPRODUCT('FD inverse'!$A$47:$BH$47,'FD mesh'!$B$84:$BI$84,$E871:$BL871)+'FD inverse'!$A$47*$C872/Setup!$B$17+INDEX('FD inverse'!$A$47:$BH$47,1,'FD mesh'!$B$15+1)*Setup!$B$22</f>
        <v>0</v>
      </c>
      <c r="AX872" s="0" t="n">
        <f aca="false">SUMPRODUCT('FD inverse'!$A$48:$BH$48,'FD mesh'!$B$84:$BI$84,$E871:$BL871)+'FD inverse'!$A$48*$C872/Setup!$B$17+INDEX('FD inverse'!$A$48:$BH$48,1,'FD mesh'!$B$15+1)*Setup!$B$22</f>
        <v>0</v>
      </c>
      <c r="AY872" s="0" t="n">
        <f aca="false">SUMPRODUCT('FD inverse'!$A$49:$BH$49,'FD mesh'!$B$84:$BI$84,$E871:$BL871)+'FD inverse'!$A$49*$C872/Setup!$B$17+INDEX('FD inverse'!$A$49:$BH$49,1,'FD mesh'!$B$15+1)*Setup!$B$22</f>
        <v>0</v>
      </c>
      <c r="AZ872" s="0" t="n">
        <f aca="false">SUMPRODUCT('FD inverse'!$A$50:$BH$50,'FD mesh'!$B$84:$BI$84,$E871:$BL871)+'FD inverse'!$A$50*$C872/Setup!$B$17+INDEX('FD inverse'!$A$50:$BH$50,1,'FD mesh'!$B$15+1)*Setup!$B$22</f>
        <v>0</v>
      </c>
      <c r="BA872" s="0" t="n">
        <f aca="false">SUMPRODUCT('FD inverse'!$A$51:$BH$51,'FD mesh'!$B$84:$BI$84,$E871:$BL871)+'FD inverse'!$A$51*$C872/Setup!$B$17+INDEX('FD inverse'!$A$51:$BH$51,1,'FD mesh'!$B$15+1)*Setup!$B$22</f>
        <v>0</v>
      </c>
      <c r="BB872" s="0" t="n">
        <f aca="false">SUMPRODUCT('FD inverse'!$A$52:$BH$52,'FD mesh'!$B$84:$BI$84,$E871:$BL871)+'FD inverse'!$A$52*$C872/Setup!$B$17+INDEX('FD inverse'!$A$52:$BH$52,1,'FD mesh'!$B$15+1)*Setup!$B$22</f>
        <v>0</v>
      </c>
      <c r="BC872" s="0" t="n">
        <f aca="false">SUMPRODUCT('FD inverse'!$A$53:$BH$53,'FD mesh'!$B$84:$BI$84,$E871:$BL871)+'FD inverse'!$A$53*$C872/Setup!$B$17+INDEX('FD inverse'!$A$53:$BH$53,1,'FD mesh'!$B$15+1)*Setup!$B$22</f>
        <v>0</v>
      </c>
      <c r="BD872" s="0" t="n">
        <f aca="false">SUMPRODUCT('FD inverse'!$A$54:$BH$54,'FD mesh'!$B$84:$BI$84,$E871:$BL871)+'FD inverse'!$A$54*$C872/Setup!$B$17+INDEX('FD inverse'!$A$54:$BH$54,1,'FD mesh'!$B$15+1)*Setup!$B$22</f>
        <v>0</v>
      </c>
      <c r="BE872" s="0" t="n">
        <f aca="false">SUMPRODUCT('FD inverse'!$A$55:$BH$55,'FD mesh'!$B$84:$BI$84,$E871:$BL871)+'FD inverse'!$A$55*$C872/Setup!$B$17+INDEX('FD inverse'!$A$55:$BH$55,1,'FD mesh'!$B$15+1)*Setup!$B$22</f>
        <v>0</v>
      </c>
      <c r="BF872" s="0" t="n">
        <f aca="false">SUMPRODUCT('FD inverse'!$A$56:$BH$56,'FD mesh'!$B$84:$BI$84,$E871:$BL871)+'FD inverse'!$A$56*$C872/Setup!$B$17+INDEX('FD inverse'!$A$56:$BH$56,1,'FD mesh'!$B$15+1)*Setup!$B$22</f>
        <v>0</v>
      </c>
      <c r="BG872" s="0" t="n">
        <f aca="false">SUMPRODUCT('FD inverse'!$A$57:$BH$57,'FD mesh'!$B$84:$BI$84,$E871:$BL871)+'FD inverse'!$A$57*$C872/Setup!$B$17+INDEX('FD inverse'!$A$57:$BH$57,1,'FD mesh'!$B$15+1)*Setup!$B$22</f>
        <v>0</v>
      </c>
      <c r="BH872" s="0" t="n">
        <f aca="false">SUMPRODUCT('FD inverse'!$A$58:$BH$58,'FD mesh'!$B$84:$BI$84,$E871:$BL871)+'FD inverse'!$A$58*$C872/Setup!$B$17+INDEX('FD inverse'!$A$58:$BH$58,1,'FD mesh'!$B$15+1)*Setup!$B$22</f>
        <v>0</v>
      </c>
      <c r="BI872" s="0" t="n">
        <f aca="false">SUMPRODUCT('FD inverse'!$A$59:$BH$59,'FD mesh'!$B$84:$BI$84,$E871:$BL871)+'FD inverse'!$A$59*$C872/Setup!$B$17+INDEX('FD inverse'!$A$59:$BH$59,1,'FD mesh'!$B$15+1)*Setup!$B$22</f>
        <v>0</v>
      </c>
      <c r="BJ872" s="0" t="n">
        <f aca="false">SUMPRODUCT('FD inverse'!$A$60:$BH$60,'FD mesh'!$B$84:$BI$84,$E871:$BL871)+'FD inverse'!$A$60*$C872/Setup!$B$17+INDEX('FD inverse'!$A$60:$BH$60,1,'FD mesh'!$B$15+1)*Setup!$B$22</f>
        <v>0</v>
      </c>
      <c r="BK872" s="0" t="n">
        <f aca="false">SUMPRODUCT('FD inverse'!$A$61:$BH$61,'FD mesh'!$B$84:$BI$84,$E871:$BL871)+'FD inverse'!$A$61*$C872/Setup!$B$17+INDEX('FD inverse'!$A$61:$BH$61,1,'FD mesh'!$B$15+1)*Setup!$B$22</f>
        <v>0</v>
      </c>
      <c r="BL872" s="0" t="n">
        <f aca="false">SUMPRODUCT('FD inverse'!$A$62:$BH$62,'FD mesh'!$B$84:$BI$84,$E871:$BL871)+'FD inverse'!$A$62*$C872/Setup!$B$17+INDEX('FD inverse'!$A$62:$BH$62,1,'FD mesh'!$B$15+1)*Setup!$B$22</f>
        <v>0</v>
      </c>
    </row>
    <row r="873" customFormat="false" ht="15" hidden="false" customHeight="false" outlineLevel="0" collapsed="false">
      <c r="A873" s="0" t="n">
        <v>868</v>
      </c>
      <c r="B873" s="0" t="n">
        <f aca="false">A873*Setup!$B$11/3600</f>
        <v>72.3333333333333</v>
      </c>
      <c r="C873" s="0" t="n">
        <f aca="false">Setup!$B$7+Setup!$B$8*COS(2*PI()*(B873-Setup!$B$9)/24)</f>
        <v>21.7056942545958</v>
      </c>
      <c r="D873" s="0" t="n">
        <f aca="false">(C873-E873)/Setup!$B$17</f>
        <v>-7.44950370537613</v>
      </c>
      <c r="E873" s="0" t="n">
        <f aca="false">SUMPRODUCT('FD inverse'!$A$3:$BH$3,'FD mesh'!$B$84:$BI$84,$E872:$BL872)+'FD inverse'!$A$3*$C873/Setup!$B$17+INDEX('FD inverse'!$A$3:$BH$3,1,'FD mesh'!$B$15+1)*Setup!$B$22</f>
        <v>22.6741297362947</v>
      </c>
      <c r="F873" s="0" t="n">
        <f aca="false">SUMPRODUCT('FD inverse'!$A$4:$BH$4,'FD mesh'!$B$84:$BI$84,$E872:$BL872)+'FD inverse'!$A$4*$C873/Setup!$B$17+INDEX('FD inverse'!$A$4:$BH$4,1,'FD mesh'!$B$15+1)*Setup!$B$22</f>
        <v>22.8853171194874</v>
      </c>
      <c r="G873" s="0" t="n">
        <f aca="false">SUMPRODUCT('FD inverse'!$A$5:$BH$5,'FD mesh'!$B$84:$BI$84,$E872:$BL872)+'FD inverse'!$A$5*$C873/Setup!$B$17+INDEX('FD inverse'!$A$5:$BH$5,1,'FD mesh'!$B$15+1)*Setup!$B$22</f>
        <v>23.0778385079727</v>
      </c>
      <c r="H873" s="0" t="n">
        <f aca="false">SUMPRODUCT('FD inverse'!$A$6:$BH$6,'FD mesh'!$B$84:$BI$84,$E872:$BL872)+'FD inverse'!$A$6*$C873/Setup!$B$17+INDEX('FD inverse'!$A$6:$BH$6,1,'FD mesh'!$B$15+1)*Setup!$B$22</f>
        <v>23.6974600848268</v>
      </c>
      <c r="I873" s="0" t="n">
        <f aca="false">SUMPRODUCT('FD inverse'!$A$7:$BH$7,'FD mesh'!$B$84:$BI$84,$E872:$BL872)+'FD inverse'!$A$7*$C873/Setup!$B$17+INDEX('FD inverse'!$A$7:$BH$7,1,'FD mesh'!$B$15+1)*Setup!$B$22</f>
        <v>23.7469009489413</v>
      </c>
      <c r="J873" s="0" t="n">
        <f aca="false">SUMPRODUCT('FD inverse'!$A$8:$BH$8,'FD mesh'!$B$84:$BI$84,$E872:$BL872)+'FD inverse'!$A$8*$C873/Setup!$B$17+INDEX('FD inverse'!$A$8:$BH$8,1,'FD mesh'!$B$15+1)*Setup!$B$22</f>
        <v>23.786521777598</v>
      </c>
      <c r="K873" s="0" t="n">
        <f aca="false">SUMPRODUCT('FD inverse'!$A$9:$BH$9,'FD mesh'!$B$84:$BI$84,$E872:$BL872)+'FD inverse'!$A$9*$C873/Setup!$B$17+INDEX('FD inverse'!$A$9:$BH$9,1,'FD mesh'!$B$15+1)*Setup!$B$22</f>
        <v>23.8172153187052</v>
      </c>
      <c r="L873" s="0" t="n">
        <f aca="false">SUMPRODUCT('FD inverse'!$A$10:$BH$10,'FD mesh'!$B$84:$BI$84,$E872:$BL872)+'FD inverse'!$A$10*$C873/Setup!$B$17+INDEX('FD inverse'!$A$10:$BH$10,1,'FD mesh'!$B$15+1)*Setup!$B$22</f>
        <v>23.8397917501001</v>
      </c>
      <c r="M873" s="0" t="n">
        <f aca="false">SUMPRODUCT('FD inverse'!$A$11:$BH$11,'FD mesh'!$B$84:$BI$84,$E872:$BL872)+'FD inverse'!$A$11*$C873/Setup!$B$17+INDEX('FD inverse'!$A$11:$BH$11,1,'FD mesh'!$B$15+1)*Setup!$B$22</f>
        <v>23.8549706499043</v>
      </c>
      <c r="N873" s="0" t="n">
        <f aca="false">SUMPRODUCT('FD inverse'!$A$12:$BH$12,'FD mesh'!$B$84:$BI$84,$E872:$BL872)+'FD inverse'!$A$12*$C873/Setup!$B$17+INDEX('FD inverse'!$A$12:$BH$12,1,'FD mesh'!$B$15+1)*Setup!$B$22</f>
        <v>23.8633743480082</v>
      </c>
      <c r="O873" s="0" t="n">
        <f aca="false">SUMPRODUCT('FD inverse'!$A$13:$BH$13,'FD mesh'!$B$84:$BI$84,$E872:$BL872)+'FD inverse'!$A$13*$C873/Setup!$B$17+INDEX('FD inverse'!$A$13:$BH$13,1,'FD mesh'!$B$15+1)*Setup!$B$22</f>
        <v>23.8655225387275</v>
      </c>
      <c r="P873" s="0" t="n">
        <f aca="false">SUMPRODUCT('FD inverse'!$A$14:$BH$14,'FD mesh'!$B$84:$BI$84,$E872:$BL872)+'FD inverse'!$A$14*$C873/Setup!$B$17+INDEX('FD inverse'!$A$14:$BH$14,1,'FD mesh'!$B$15+1)*Setup!$B$22</f>
        <v>23.8618280509592</v>
      </c>
      <c r="Q873" s="0" t="n">
        <f aca="false">SUMPRODUCT('FD inverse'!$A$15:$BH$15,'FD mesh'!$B$84:$BI$84,$E872:$BL872)+'FD inverse'!$A$15*$C873/Setup!$B$17+INDEX('FD inverse'!$A$15:$BH$15,1,'FD mesh'!$B$15+1)*Setup!$B$22</f>
        <v>23.8525936893038</v>
      </c>
      <c r="R873" s="0" t="n">
        <f aca="false">SUMPRODUCT('FD inverse'!$A$16:$BH$16,'FD mesh'!$B$84:$BI$84,$E872:$BL872)+'FD inverse'!$A$16*$C873/Setup!$B$17+INDEX('FD inverse'!$A$16:$BH$16,1,'FD mesh'!$B$15+1)*Setup!$B$22</f>
        <v>23.838010077434</v>
      </c>
      <c r="S873" s="0" t="n">
        <f aca="false">SUMPRODUCT('FD inverse'!$A$17:$BH$17,'FD mesh'!$B$84:$BI$84,$E872:$BL872)+'FD inverse'!$A$17*$C873/Setup!$B$17+INDEX('FD inverse'!$A$17:$BH$17,1,'FD mesh'!$B$15+1)*Setup!$B$22</f>
        <v>23.2807475331668</v>
      </c>
      <c r="T873" s="0" t="n">
        <f aca="false">SUMPRODUCT('FD inverse'!$A$18:$BH$18,'FD mesh'!$B$84:$BI$84,$E872:$BL872)+'FD inverse'!$A$18*$C873/Setup!$B$17+INDEX('FD inverse'!$A$18:$BH$18,1,'FD mesh'!$B$15+1)*Setup!$B$22</f>
        <v>22.7211696702344</v>
      </c>
      <c r="U873" s="0" t="n">
        <f aca="false">SUMPRODUCT('FD inverse'!$A$19:$BH$19,'FD mesh'!$B$84:$BI$84,$E872:$BL872)+'FD inverse'!$A$19*$C873/Setup!$B$17+INDEX('FD inverse'!$A$19:$BH$19,1,'FD mesh'!$B$15+1)*Setup!$B$22</f>
        <v>22.1595640553265</v>
      </c>
      <c r="V873" s="0" t="n">
        <f aca="false">SUMPRODUCT('FD inverse'!$A$20:$BH$20,'FD mesh'!$B$84:$BI$84,$E872:$BL872)+'FD inverse'!$A$20*$C873/Setup!$B$17+INDEX('FD inverse'!$A$20:$BH$20,1,'FD mesh'!$B$15+1)*Setup!$B$22</f>
        <v>21.5961928981399</v>
      </c>
      <c r="W873" s="0" t="n">
        <f aca="false">SUMPRODUCT('FD inverse'!$A$21:$BH$21,'FD mesh'!$B$84:$BI$84,$E872:$BL872)+'FD inverse'!$A$21*$C873/Setup!$B$17+INDEX('FD inverse'!$A$21:$BH$21,1,'FD mesh'!$B$15+1)*Setup!$B$22</f>
        <v>21.0312946513175</v>
      </c>
      <c r="X873" s="0" t="n">
        <f aca="false">SUMPRODUCT('FD inverse'!$A$22:$BH$22,'FD mesh'!$B$84:$BI$84,$E872:$BL872)+'FD inverse'!$A$22*$C873/Setup!$B$17+INDEX('FD inverse'!$A$22:$BH$22,1,'FD mesh'!$B$15+1)*Setup!$B$22</f>
        <v>20.46508568658</v>
      </c>
      <c r="Y873" s="0" t="n">
        <f aca="false">SUMPRODUCT('FD inverse'!$A$23:$BH$23,'FD mesh'!$B$84:$BI$84,$E872:$BL872)+'FD inverse'!$A$23*$C873/Setup!$B$17+INDEX('FD inverse'!$A$23:$BH$23,1,'FD mesh'!$B$15+1)*Setup!$B$22</f>
        <v>19.8977620369664</v>
      </c>
      <c r="Z873" s="0" t="n">
        <f aca="false">SUMPRODUCT('FD inverse'!$A$24:$BH$24,'FD mesh'!$B$84:$BI$84,$E872:$BL872)+'FD inverse'!$A$24*$C873/Setup!$B$17+INDEX('FD inverse'!$A$24:$BH$24,1,'FD mesh'!$B$15+1)*Setup!$B$22</f>
        <v>19.3295011960042</v>
      </c>
      <c r="AA873" s="0" t="n">
        <f aca="false">SUMPRODUCT('FD inverse'!$A$25:$BH$25,'FD mesh'!$B$84:$BI$84,$E872:$BL872)+'FD inverse'!$A$25*$C873/Setup!$B$17+INDEX('FD inverse'!$A$25:$BH$25,1,'FD mesh'!$B$15+1)*Setup!$B$22</f>
        <v>18.7604639654737</v>
      </c>
      <c r="AB873" s="0" t="n">
        <f aca="false">SUMPRODUCT('FD inverse'!$A$26:$BH$26,'FD mesh'!$B$84:$BI$84,$E872:$BL872)+'FD inverse'!$A$26*$C873/Setup!$B$17+INDEX('FD inverse'!$A$26:$BH$26,1,'FD mesh'!$B$15+1)*Setup!$B$22</f>
        <v>18.1907963441904</v>
      </c>
      <c r="AC873" s="0" t="n">
        <f aca="false">SUMPRODUCT('FD inverse'!$A$27:$BH$27,'FD mesh'!$B$84:$BI$84,$E872:$BL872)+'FD inverse'!$A$27*$C873/Setup!$B$17+INDEX('FD inverse'!$A$27:$BH$27,1,'FD mesh'!$B$15+1)*Setup!$B$22</f>
        <v>17.6206314509181</v>
      </c>
      <c r="AD873" s="0" t="n">
        <f aca="false">SUMPRODUCT('FD inverse'!$A$28:$BH$28,'FD mesh'!$B$84:$BI$84,$E872:$BL872)+'FD inverse'!$A$28*$C873/Setup!$B$17+INDEX('FD inverse'!$A$28:$BH$28,1,'FD mesh'!$B$15+1)*Setup!$B$22</f>
        <v>17.0500914751329</v>
      </c>
      <c r="AE873" s="0" t="n">
        <f aca="false">SUMPRODUCT('FD inverse'!$A$29:$BH$29,'FD mesh'!$B$84:$BI$84,$E872:$BL872)+'FD inverse'!$A$29*$C873/Setup!$B$17+INDEX('FD inverse'!$A$29:$BH$29,1,'FD mesh'!$B$15+1)*Setup!$B$22</f>
        <v>16.47928964989</v>
      </c>
      <c r="AF873" s="0" t="n">
        <f aca="false">SUMPRODUCT('FD inverse'!$A$30:$BH$30,'FD mesh'!$B$84:$BI$84,$E872:$BL872)+'FD inverse'!$A$30*$C873/Setup!$B$17+INDEX('FD inverse'!$A$30:$BH$30,1,'FD mesh'!$B$15+1)*Setup!$B$22</f>
        <v>15.9083322414901</v>
      </c>
      <c r="AG873" s="0" t="n">
        <f aca="false">SUMPRODUCT('FD inverse'!$A$31:$BH$31,'FD mesh'!$B$84:$BI$84,$E872:$BL872)+'FD inverse'!$A$31*$C873/Setup!$B$17+INDEX('FD inverse'!$A$31:$BH$31,1,'FD mesh'!$B$15+1)*Setup!$B$22</f>
        <v>15.3373205510159</v>
      </c>
      <c r="AH873" s="0" t="n">
        <f aca="false">SUMPRODUCT('FD inverse'!$A$32:$BH$32,'FD mesh'!$B$84:$BI$84,$E872:$BL872)+'FD inverse'!$A$32*$C873/Setup!$B$17+INDEX('FD inverse'!$A$32:$BH$32,1,'FD mesh'!$B$15+1)*Setup!$B$22</f>
        <v>15.3132919423725</v>
      </c>
      <c r="AI873" s="0" t="n">
        <f aca="false">SUMPRODUCT('FD inverse'!$A$33:$BH$33,'FD mesh'!$B$84:$BI$84,$E872:$BL872)+'FD inverse'!$A$33*$C873/Setup!$B$17+INDEX('FD inverse'!$A$33:$BH$33,1,'FD mesh'!$B$15+1)*Setup!$B$22</f>
        <v>15.2893448270649</v>
      </c>
      <c r="AJ873" s="0" t="n">
        <f aca="false">SUMPRODUCT('FD inverse'!$A$34:$BH$34,'FD mesh'!$B$84:$BI$84,$E872:$BL872)+'FD inverse'!$A$34*$C873/Setup!$B$17+INDEX('FD inverse'!$A$34:$BH$34,1,'FD mesh'!$B$15+1)*Setup!$B$22</f>
        <v>15.2654823539266</v>
      </c>
      <c r="AK873" s="0" t="n">
        <f aca="false">SUMPRODUCT('FD inverse'!$A$35:$BH$35,'FD mesh'!$B$84:$BI$84,$E872:$BL872)+'FD inverse'!$A$35*$C873/Setup!$B$17+INDEX('FD inverse'!$A$35:$BH$35,1,'FD mesh'!$B$15+1)*Setup!$B$22</f>
        <v>15.2417053608208</v>
      </c>
      <c r="AL873" s="0" t="n">
        <f aca="false">SUMPRODUCT('FD inverse'!$A$36:$BH$36,'FD mesh'!$B$84:$BI$84,$E872:$BL872)+'FD inverse'!$A$36*$C873/Setup!$B$17+INDEX('FD inverse'!$A$36:$BH$36,1,'FD mesh'!$B$15+1)*Setup!$B$22</f>
        <v>15.2180126037936</v>
      </c>
      <c r="AM873" s="0" t="n">
        <f aca="false">SUMPRODUCT('FD inverse'!$A$37:$BH$37,'FD mesh'!$B$84:$BI$84,$E872:$BL872)+'FD inverse'!$A$37*$C873/Setup!$B$17+INDEX('FD inverse'!$A$37:$BH$37,1,'FD mesh'!$B$15+1)*Setup!$B$22</f>
        <v>15.194400976977</v>
      </c>
      <c r="AN873" s="0" t="n">
        <f aca="false">SUMPRODUCT('FD inverse'!$A$38:$BH$38,'FD mesh'!$B$84:$BI$84,$E872:$BL872)+'FD inverse'!$A$38*$C873/Setup!$B$17+INDEX('FD inverse'!$A$38:$BH$38,1,'FD mesh'!$B$15+1)*Setup!$B$22</f>
        <v>15.1708657233112</v>
      </c>
      <c r="AO873" s="0" t="n">
        <f aca="false">SUMPRODUCT('FD inverse'!$A$39:$BH$39,'FD mesh'!$B$84:$BI$84,$E872:$BL872)+'FD inverse'!$A$39*$C873/Setup!$B$17+INDEX('FD inverse'!$A$39:$BH$39,1,'FD mesh'!$B$15+1)*Setup!$B$22</f>
        <v>15.1474006363787</v>
      </c>
      <c r="AP873" s="0" t="n">
        <f aca="false">SUMPRODUCT('FD inverse'!$A$40:$BH$40,'FD mesh'!$B$84:$BI$84,$E872:$BL872)+'FD inverse'!$A$40*$C873/Setup!$B$17+INDEX('FD inverse'!$A$40:$BH$40,1,'FD mesh'!$B$15+1)*Setup!$B$22</f>
        <v>15.1239982538375</v>
      </c>
      <c r="AQ873" s="0" t="n">
        <f aca="false">SUMPRODUCT('FD inverse'!$A$41:$BH$41,'FD mesh'!$B$84:$BI$84,$E872:$BL872)+'FD inverse'!$A$41*$C873/Setup!$B$17+INDEX('FD inverse'!$A$41:$BH$41,1,'FD mesh'!$B$15+1)*Setup!$B$22</f>
        <v>15.10065004311</v>
      </c>
      <c r="AR873" s="0" t="n">
        <f aca="false">SUMPRODUCT('FD inverse'!$A$42:$BH$42,'FD mesh'!$B$84:$BI$84,$E872:$BL872)+'FD inverse'!$A$42*$C873/Setup!$B$17+INDEX('FD inverse'!$A$42:$BH$42,1,'FD mesh'!$B$15+1)*Setup!$B$22</f>
        <v>15.0773465801372</v>
      </c>
      <c r="AS873" s="0" t="n">
        <f aca="false">SUMPRODUCT('FD inverse'!$A$43:$BH$43,'FD mesh'!$B$84:$BI$84,$E872:$BL872)+'FD inverse'!$A$43*$C873/Setup!$B$17+INDEX('FD inverse'!$A$43:$BH$43,1,'FD mesh'!$B$15+1)*Setup!$B$22</f>
        <v>0</v>
      </c>
      <c r="AT873" s="0" t="n">
        <f aca="false">SUMPRODUCT('FD inverse'!$A$44:$BH$44,'FD mesh'!$B$84:$BI$84,$E872:$BL872)+'FD inverse'!$A$44*$C873/Setup!$B$17+INDEX('FD inverse'!$A$44:$BH$44,1,'FD mesh'!$B$15+1)*Setup!$B$22</f>
        <v>0</v>
      </c>
      <c r="AU873" s="0" t="n">
        <f aca="false">SUMPRODUCT('FD inverse'!$A$45:$BH$45,'FD mesh'!$B$84:$BI$84,$E872:$BL872)+'FD inverse'!$A$45*$C873/Setup!$B$17+INDEX('FD inverse'!$A$45:$BH$45,1,'FD mesh'!$B$15+1)*Setup!$B$22</f>
        <v>0</v>
      </c>
      <c r="AV873" s="0" t="n">
        <f aca="false">SUMPRODUCT('FD inverse'!$A$46:$BH$46,'FD mesh'!$B$84:$BI$84,$E872:$BL872)+'FD inverse'!$A$46*$C873/Setup!$B$17+INDEX('FD inverse'!$A$46:$BH$46,1,'FD mesh'!$B$15+1)*Setup!$B$22</f>
        <v>0</v>
      </c>
      <c r="AW873" s="0" t="n">
        <f aca="false">SUMPRODUCT('FD inverse'!$A$47:$BH$47,'FD mesh'!$B$84:$BI$84,$E872:$BL872)+'FD inverse'!$A$47*$C873/Setup!$B$17+INDEX('FD inverse'!$A$47:$BH$47,1,'FD mesh'!$B$15+1)*Setup!$B$22</f>
        <v>0</v>
      </c>
      <c r="AX873" s="0" t="n">
        <f aca="false">SUMPRODUCT('FD inverse'!$A$48:$BH$48,'FD mesh'!$B$84:$BI$84,$E872:$BL872)+'FD inverse'!$A$48*$C873/Setup!$B$17+INDEX('FD inverse'!$A$48:$BH$48,1,'FD mesh'!$B$15+1)*Setup!$B$22</f>
        <v>0</v>
      </c>
      <c r="AY873" s="0" t="n">
        <f aca="false">SUMPRODUCT('FD inverse'!$A$49:$BH$49,'FD mesh'!$B$84:$BI$84,$E872:$BL872)+'FD inverse'!$A$49*$C873/Setup!$B$17+INDEX('FD inverse'!$A$49:$BH$49,1,'FD mesh'!$B$15+1)*Setup!$B$22</f>
        <v>0</v>
      </c>
      <c r="AZ873" s="0" t="n">
        <f aca="false">SUMPRODUCT('FD inverse'!$A$50:$BH$50,'FD mesh'!$B$84:$BI$84,$E872:$BL872)+'FD inverse'!$A$50*$C873/Setup!$B$17+INDEX('FD inverse'!$A$50:$BH$50,1,'FD mesh'!$B$15+1)*Setup!$B$22</f>
        <v>0</v>
      </c>
      <c r="BA873" s="0" t="n">
        <f aca="false">SUMPRODUCT('FD inverse'!$A$51:$BH$51,'FD mesh'!$B$84:$BI$84,$E872:$BL872)+'FD inverse'!$A$51*$C873/Setup!$B$17+INDEX('FD inverse'!$A$51:$BH$51,1,'FD mesh'!$B$15+1)*Setup!$B$22</f>
        <v>0</v>
      </c>
      <c r="BB873" s="0" t="n">
        <f aca="false">SUMPRODUCT('FD inverse'!$A$52:$BH$52,'FD mesh'!$B$84:$BI$84,$E872:$BL872)+'FD inverse'!$A$52*$C873/Setup!$B$17+INDEX('FD inverse'!$A$52:$BH$52,1,'FD mesh'!$B$15+1)*Setup!$B$22</f>
        <v>0</v>
      </c>
      <c r="BC873" s="0" t="n">
        <f aca="false">SUMPRODUCT('FD inverse'!$A$53:$BH$53,'FD mesh'!$B$84:$BI$84,$E872:$BL872)+'FD inverse'!$A$53*$C873/Setup!$B$17+INDEX('FD inverse'!$A$53:$BH$53,1,'FD mesh'!$B$15+1)*Setup!$B$22</f>
        <v>0</v>
      </c>
      <c r="BD873" s="0" t="n">
        <f aca="false">SUMPRODUCT('FD inverse'!$A$54:$BH$54,'FD mesh'!$B$84:$BI$84,$E872:$BL872)+'FD inverse'!$A$54*$C873/Setup!$B$17+INDEX('FD inverse'!$A$54:$BH$54,1,'FD mesh'!$B$15+1)*Setup!$B$22</f>
        <v>0</v>
      </c>
      <c r="BE873" s="0" t="n">
        <f aca="false">SUMPRODUCT('FD inverse'!$A$55:$BH$55,'FD mesh'!$B$84:$BI$84,$E872:$BL872)+'FD inverse'!$A$55*$C873/Setup!$B$17+INDEX('FD inverse'!$A$55:$BH$55,1,'FD mesh'!$B$15+1)*Setup!$B$22</f>
        <v>0</v>
      </c>
      <c r="BF873" s="0" t="n">
        <f aca="false">SUMPRODUCT('FD inverse'!$A$56:$BH$56,'FD mesh'!$B$84:$BI$84,$E872:$BL872)+'FD inverse'!$A$56*$C873/Setup!$B$17+INDEX('FD inverse'!$A$56:$BH$56,1,'FD mesh'!$B$15+1)*Setup!$B$22</f>
        <v>0</v>
      </c>
      <c r="BG873" s="0" t="n">
        <f aca="false">SUMPRODUCT('FD inverse'!$A$57:$BH$57,'FD mesh'!$B$84:$BI$84,$E872:$BL872)+'FD inverse'!$A$57*$C873/Setup!$B$17+INDEX('FD inverse'!$A$57:$BH$57,1,'FD mesh'!$B$15+1)*Setup!$B$22</f>
        <v>0</v>
      </c>
      <c r="BH873" s="0" t="n">
        <f aca="false">SUMPRODUCT('FD inverse'!$A$58:$BH$58,'FD mesh'!$B$84:$BI$84,$E872:$BL872)+'FD inverse'!$A$58*$C873/Setup!$B$17+INDEX('FD inverse'!$A$58:$BH$58,1,'FD mesh'!$B$15+1)*Setup!$B$22</f>
        <v>0</v>
      </c>
      <c r="BI873" s="0" t="n">
        <f aca="false">SUMPRODUCT('FD inverse'!$A$59:$BH$59,'FD mesh'!$B$84:$BI$84,$E872:$BL872)+'FD inverse'!$A$59*$C873/Setup!$B$17+INDEX('FD inverse'!$A$59:$BH$59,1,'FD mesh'!$B$15+1)*Setup!$B$22</f>
        <v>0</v>
      </c>
      <c r="BJ873" s="0" t="n">
        <f aca="false">SUMPRODUCT('FD inverse'!$A$60:$BH$60,'FD mesh'!$B$84:$BI$84,$E872:$BL872)+'FD inverse'!$A$60*$C873/Setup!$B$17+INDEX('FD inverse'!$A$60:$BH$60,1,'FD mesh'!$B$15+1)*Setup!$B$22</f>
        <v>0</v>
      </c>
      <c r="BK873" s="0" t="n">
        <f aca="false">SUMPRODUCT('FD inverse'!$A$61:$BH$61,'FD mesh'!$B$84:$BI$84,$E872:$BL872)+'FD inverse'!$A$61*$C873/Setup!$B$17+INDEX('FD inverse'!$A$61:$BH$61,1,'FD mesh'!$B$15+1)*Setup!$B$22</f>
        <v>0</v>
      </c>
      <c r="BL873" s="0" t="n">
        <f aca="false">SUMPRODUCT('FD inverse'!$A$62:$BH$62,'FD mesh'!$B$84:$BI$84,$E872:$BL872)+'FD inverse'!$A$62*$C873/Setup!$B$17+INDEX('FD inverse'!$A$62:$BH$62,1,'FD mesh'!$B$15+1)*Setup!$B$22</f>
        <v>0</v>
      </c>
    </row>
    <row r="874" customFormat="false" ht="15" hidden="false" customHeight="false" outlineLevel="0" collapsed="false">
      <c r="A874" s="0" t="n">
        <v>869</v>
      </c>
      <c r="B874" s="0" t="n">
        <f aca="false">A874*Setup!$B$11/3600</f>
        <v>72.4166666666667</v>
      </c>
      <c r="C874" s="0" t="n">
        <f aca="false">Setup!$B$7+Setup!$B$8*COS(2*PI()*(B874-Setup!$B$9)/24)</f>
        <v>21.6347614065457</v>
      </c>
      <c r="D874" s="0" t="n">
        <f aca="false">(C874-E874)/Setup!$B$17</f>
        <v>-7.62587685346517</v>
      </c>
      <c r="E874" s="0" t="n">
        <f aca="false">SUMPRODUCT('FD inverse'!$A$3:$BH$3,'FD mesh'!$B$84:$BI$84,$E873:$BL873)+'FD inverse'!$A$3*$C874/Setup!$B$17+INDEX('FD inverse'!$A$3:$BH$3,1,'FD mesh'!$B$15+1)*Setup!$B$22</f>
        <v>22.6261253974961</v>
      </c>
      <c r="F874" s="0" t="n">
        <f aca="false">SUMPRODUCT('FD inverse'!$A$4:$BH$4,'FD mesh'!$B$84:$BI$84,$E873:$BL873)+'FD inverse'!$A$4*$C874/Setup!$B$17+INDEX('FD inverse'!$A$4:$BH$4,1,'FD mesh'!$B$15+1)*Setup!$B$22</f>
        <v>22.8426684098888</v>
      </c>
      <c r="G874" s="0" t="n">
        <f aca="false">SUMPRODUCT('FD inverse'!$A$5:$BH$5,'FD mesh'!$B$84:$BI$84,$E873:$BL873)+'FD inverse'!$A$5*$C874/Setup!$B$17+INDEX('FD inverse'!$A$5:$BH$5,1,'FD mesh'!$B$15+1)*Setup!$B$22</f>
        <v>23.0407006976292</v>
      </c>
      <c r="H874" s="0" t="n">
        <f aca="false">SUMPRODUCT('FD inverse'!$A$6:$BH$6,'FD mesh'!$B$84:$BI$84,$E873:$BL873)+'FD inverse'!$A$6*$C874/Setup!$B$17+INDEX('FD inverse'!$A$6:$BH$6,1,'FD mesh'!$B$15+1)*Setup!$B$22</f>
        <v>23.6790095310616</v>
      </c>
      <c r="I874" s="0" t="n">
        <f aca="false">SUMPRODUCT('FD inverse'!$A$7:$BH$7,'FD mesh'!$B$84:$BI$84,$E873:$BL873)+'FD inverse'!$A$7*$C874/Setup!$B$17+INDEX('FD inverse'!$A$7:$BH$7,1,'FD mesh'!$B$15+1)*Setup!$B$22</f>
        <v>23.7300543972163</v>
      </c>
      <c r="J874" s="0" t="n">
        <f aca="false">SUMPRODUCT('FD inverse'!$A$8:$BH$8,'FD mesh'!$B$84:$BI$84,$E873:$BL873)+'FD inverse'!$A$8*$C874/Setup!$B$17+INDEX('FD inverse'!$A$8:$BH$8,1,'FD mesh'!$B$15+1)*Setup!$B$22</f>
        <v>23.7711602948016</v>
      </c>
      <c r="K874" s="0" t="n">
        <f aca="false">SUMPRODUCT('FD inverse'!$A$9:$BH$9,'FD mesh'!$B$84:$BI$84,$E873:$BL873)+'FD inverse'!$A$9*$C874/Setup!$B$17+INDEX('FD inverse'!$A$9:$BH$9,1,'FD mesh'!$B$15+1)*Setup!$B$22</f>
        <v>23.8032033706782</v>
      </c>
      <c r="L874" s="0" t="n">
        <f aca="false">SUMPRODUCT('FD inverse'!$A$10:$BH$10,'FD mesh'!$B$84:$BI$84,$E873:$BL873)+'FD inverse'!$A$10*$C874/Setup!$B$17+INDEX('FD inverse'!$A$10:$BH$10,1,'FD mesh'!$B$15+1)*Setup!$B$22</f>
        <v>23.8269798105506</v>
      </c>
      <c r="M874" s="0" t="n">
        <f aca="false">SUMPRODUCT('FD inverse'!$A$11:$BH$11,'FD mesh'!$B$84:$BI$84,$E873:$BL873)+'FD inverse'!$A$11*$C874/Setup!$B$17+INDEX('FD inverse'!$A$11:$BH$11,1,'FD mesh'!$B$15+1)*Setup!$B$22</f>
        <v>23.8431975840222</v>
      </c>
      <c r="N874" s="0" t="n">
        <f aca="false">SUMPRODUCT('FD inverse'!$A$12:$BH$12,'FD mesh'!$B$84:$BI$84,$E873:$BL873)+'FD inverse'!$A$12*$C874/Setup!$B$17+INDEX('FD inverse'!$A$12:$BH$12,1,'FD mesh'!$B$15+1)*Setup!$B$22</f>
        <v>23.8524695959114</v>
      </c>
      <c r="O874" s="0" t="n">
        <f aca="false">SUMPRODUCT('FD inverse'!$A$13:$BH$13,'FD mesh'!$B$84:$BI$84,$E873:$BL873)+'FD inverse'!$A$13*$C874/Setup!$B$17+INDEX('FD inverse'!$A$13:$BH$13,1,'FD mesh'!$B$15+1)*Setup!$B$22</f>
        <v>23.8553081257376</v>
      </c>
      <c r="P874" s="0" t="n">
        <f aca="false">SUMPRODUCT('FD inverse'!$A$14:$BH$14,'FD mesh'!$B$84:$BI$84,$E873:$BL873)+'FD inverse'!$A$14*$C874/Setup!$B$17+INDEX('FD inverse'!$A$14:$BH$14,1,'FD mesh'!$B$15+1)*Setup!$B$22</f>
        <v>23.8521204532099</v>
      </c>
      <c r="Q874" s="0" t="n">
        <f aca="false">SUMPRODUCT('FD inverse'!$A$15:$BH$15,'FD mesh'!$B$84:$BI$84,$E873:$BL873)+'FD inverse'!$A$15*$C874/Setup!$B$17+INDEX('FD inverse'!$A$15:$BH$15,1,'FD mesh'!$B$15+1)*Setup!$B$22</f>
        <v>23.8432055843698</v>
      </c>
      <c r="R874" s="0" t="n">
        <f aca="false">SUMPRODUCT('FD inverse'!$A$16:$BH$16,'FD mesh'!$B$84:$BI$84,$E873:$BL873)+'FD inverse'!$A$16*$C874/Setup!$B$17+INDEX('FD inverse'!$A$16:$BH$16,1,'FD mesh'!$B$15+1)*Setup!$B$22</f>
        <v>23.8287520105541</v>
      </c>
      <c r="S874" s="0" t="n">
        <f aca="false">SUMPRODUCT('FD inverse'!$A$17:$BH$17,'FD mesh'!$B$84:$BI$84,$E873:$BL873)+'FD inverse'!$A$17*$C874/Setup!$B$17+INDEX('FD inverse'!$A$17:$BH$17,1,'FD mesh'!$B$15+1)*Setup!$B$22</f>
        <v>23.2725737319963</v>
      </c>
      <c r="T874" s="0" t="n">
        <f aca="false">SUMPRODUCT('FD inverse'!$A$18:$BH$18,'FD mesh'!$B$84:$BI$84,$E873:$BL873)+'FD inverse'!$A$18*$C874/Setup!$B$17+INDEX('FD inverse'!$A$18:$BH$18,1,'FD mesh'!$B$15+1)*Setup!$B$22</f>
        <v>22.7139900205226</v>
      </c>
      <c r="U874" s="0" t="n">
        <f aca="false">SUMPRODUCT('FD inverse'!$A$19:$BH$19,'FD mesh'!$B$84:$BI$84,$E873:$BL873)+'FD inverse'!$A$19*$C874/Setup!$B$17+INDEX('FD inverse'!$A$19:$BH$19,1,'FD mesh'!$B$15+1)*Setup!$B$22</f>
        <v>22.1532934407051</v>
      </c>
      <c r="V874" s="0" t="n">
        <f aca="false">SUMPRODUCT('FD inverse'!$A$20:$BH$20,'FD mesh'!$B$84:$BI$84,$E873:$BL873)+'FD inverse'!$A$20*$C874/Setup!$B$17+INDEX('FD inverse'!$A$20:$BH$20,1,'FD mesh'!$B$15+1)*Setup!$B$22</f>
        <v>21.5907515085847</v>
      </c>
      <c r="W874" s="0" t="n">
        <f aca="false">SUMPRODUCT('FD inverse'!$A$21:$BH$21,'FD mesh'!$B$84:$BI$84,$E873:$BL873)+'FD inverse'!$A$21*$C874/Setup!$B$17+INDEX('FD inverse'!$A$21:$BH$21,1,'FD mesh'!$B$15+1)*Setup!$B$22</f>
        <v>21.0266082532525</v>
      </c>
      <c r="X874" s="0" t="n">
        <f aca="false">SUMPRODUCT('FD inverse'!$A$22:$BH$22,'FD mesh'!$B$84:$BI$84,$E873:$BL873)+'FD inverse'!$A$22*$C874/Setup!$B$17+INDEX('FD inverse'!$A$22:$BH$22,1,'FD mesh'!$B$15+1)*Setup!$B$22</f>
        <v>20.4610858579182</v>
      </c>
      <c r="Y874" s="0" t="n">
        <f aca="false">SUMPRODUCT('FD inverse'!$A$23:$BH$23,'FD mesh'!$B$84:$BI$84,$E873:$BL873)+'FD inverse'!$A$23*$C874/Setup!$B$17+INDEX('FD inverse'!$A$23:$BH$23,1,'FD mesh'!$B$15+1)*Setup!$B$22</f>
        <v>19.8943863701491</v>
      </c>
      <c r="Z874" s="0" t="n">
        <f aca="false">SUMPRODUCT('FD inverse'!$A$24:$BH$24,'FD mesh'!$B$84:$BI$84,$E873:$BL873)+'FD inverse'!$A$24*$C874/Setup!$B$17+INDEX('FD inverse'!$A$24:$BH$24,1,'FD mesh'!$B$15+1)*Setup!$B$22</f>
        <v>19.3266934718595</v>
      </c>
      <c r="AA874" s="0" t="n">
        <f aca="false">SUMPRODUCT('FD inverse'!$A$25:$BH$25,'FD mesh'!$B$84:$BI$84,$E873:$BL873)+'FD inverse'!$A$25*$C874/Setup!$B$17+INDEX('FD inverse'!$A$25:$BH$25,1,'FD mesh'!$B$15+1)*Setup!$B$22</f>
        <v>18.7581743004645</v>
      </c>
      <c r="AB874" s="0" t="n">
        <f aca="false">SUMPRODUCT('FD inverse'!$A$26:$BH$26,'FD mesh'!$B$84:$BI$84,$E873:$BL873)+'FD inverse'!$A$26*$C874/Setup!$B$17+INDEX('FD inverse'!$A$26:$BH$26,1,'FD mesh'!$B$15+1)*Setup!$B$22</f>
        <v>18.1889813133668</v>
      </c>
      <c r="AC874" s="0" t="n">
        <f aca="false">SUMPRODUCT('FD inverse'!$A$27:$BH$27,'FD mesh'!$B$84:$BI$84,$E873:$BL873)+'FD inverse'!$A$27*$C874/Setup!$B$17+INDEX('FD inverse'!$A$27:$BH$27,1,'FD mesh'!$B$15+1)*Setup!$B$22</f>
        <v>17.6192541886266</v>
      </c>
      <c r="AD874" s="0" t="n">
        <f aca="false">SUMPRODUCT('FD inverse'!$A$28:$BH$28,'FD mesh'!$B$84:$BI$84,$E873:$BL873)+'FD inverse'!$A$28*$C874/Setup!$B$17+INDEX('FD inverse'!$A$28:$BH$28,1,'FD mesh'!$B$15+1)*Setup!$B$22</f>
        <v>17.0491217552694</v>
      </c>
      <c r="AE874" s="0" t="n">
        <f aca="false">SUMPRODUCT('FD inverse'!$A$29:$BH$29,'FD mesh'!$B$84:$BI$84,$E873:$BL873)+'FD inverse'!$A$29*$C874/Setup!$B$17+INDEX('FD inverse'!$A$29:$BH$29,1,'FD mesh'!$B$15+1)*Setup!$B$22</f>
        <v>16.4787039472094</v>
      </c>
      <c r="AF874" s="0" t="n">
        <f aca="false">SUMPRODUCT('FD inverse'!$A$30:$BH$30,'FD mesh'!$B$84:$BI$84,$E873:$BL873)+'FD inverse'!$A$30*$C874/Setup!$B$17+INDEX('FD inverse'!$A$30:$BH$30,1,'FD mesh'!$B$15+1)*Setup!$B$22</f>
        <v>15.9081137752177</v>
      </c>
      <c r="AG874" s="0" t="n">
        <f aca="false">SUMPRODUCT('FD inverse'!$A$31:$BH$31,'FD mesh'!$B$84:$BI$84,$E873:$BL873)+'FD inverse'!$A$31*$C874/Setup!$B$17+INDEX('FD inverse'!$A$31:$BH$31,1,'FD mesh'!$B$15+1)*Setup!$B$22</f>
        <v>15.3374593117229</v>
      </c>
      <c r="AH874" s="0" t="n">
        <f aca="false">SUMPRODUCT('FD inverse'!$A$32:$BH$32,'FD mesh'!$B$84:$BI$84,$E873:$BL873)+'FD inverse'!$A$32*$C874/Setup!$B$17+INDEX('FD inverse'!$A$32:$BH$32,1,'FD mesh'!$B$15+1)*Setup!$B$22</f>
        <v>15.313442916021</v>
      </c>
      <c r="AI874" s="0" t="n">
        <f aca="false">SUMPRODUCT('FD inverse'!$A$33:$BH$33,'FD mesh'!$B$84:$BI$84,$E873:$BL873)+'FD inverse'!$A$33*$C874/Setup!$B$17+INDEX('FD inverse'!$A$33:$BH$33,1,'FD mesh'!$B$15+1)*Setup!$B$22</f>
        <v>15.2895029466574</v>
      </c>
      <c r="AJ874" s="0" t="n">
        <f aca="false">SUMPRODUCT('FD inverse'!$A$34:$BH$34,'FD mesh'!$B$84:$BI$84,$E873:$BL873)+'FD inverse'!$A$34*$C874/Setup!$B$17+INDEX('FD inverse'!$A$34:$BH$34,1,'FD mesh'!$B$15+1)*Setup!$B$22</f>
        <v>15.2656430210736</v>
      </c>
      <c r="AK874" s="0" t="n">
        <f aca="false">SUMPRODUCT('FD inverse'!$A$35:$BH$35,'FD mesh'!$B$84:$BI$84,$E873:$BL873)+'FD inverse'!$A$35*$C874/Setup!$B$17+INDEX('FD inverse'!$A$35:$BH$35,1,'FD mesh'!$B$15+1)*Setup!$B$22</f>
        <v>15.2418644289001</v>
      </c>
      <c r="AL874" s="0" t="n">
        <f aca="false">SUMPRODUCT('FD inverse'!$A$36:$BH$36,'FD mesh'!$B$84:$BI$84,$E873:$BL873)+'FD inverse'!$A$36*$C874/Setup!$B$17+INDEX('FD inverse'!$A$36:$BH$36,1,'FD mesh'!$B$15+1)*Setup!$B$22</f>
        <v>15.2181663606524</v>
      </c>
      <c r="AM874" s="0" t="n">
        <f aca="false">SUMPRODUCT('FD inverse'!$A$37:$BH$37,'FD mesh'!$B$84:$BI$84,$E873:$BL873)+'FD inverse'!$A$37*$C874/Setup!$B$17+INDEX('FD inverse'!$A$37:$BH$37,1,'FD mesh'!$B$15+1)*Setup!$B$22</f>
        <v>15.194546127668</v>
      </c>
      <c r="AN874" s="0" t="n">
        <f aca="false">SUMPRODUCT('FD inverse'!$A$38:$BH$38,'FD mesh'!$B$84:$BI$84,$E873:$BL873)+'FD inverse'!$A$38*$C874/Setup!$B$17+INDEX('FD inverse'!$A$38:$BH$38,1,'FD mesh'!$B$15+1)*Setup!$B$22</f>
        <v>15.1709993733068</v>
      </c>
      <c r="AO874" s="0" t="n">
        <f aca="false">SUMPRODUCT('FD inverse'!$A$39:$BH$39,'FD mesh'!$B$84:$BI$84,$E873:$BL873)+'FD inverse'!$A$39*$C874/Setup!$B$17+INDEX('FD inverse'!$A$39:$BH$39,1,'FD mesh'!$B$15+1)*Setup!$B$22</f>
        <v>15.1475202756518</v>
      </c>
      <c r="AP874" s="0" t="n">
        <f aca="false">SUMPRODUCT('FD inverse'!$A$40:$BH$40,'FD mesh'!$B$84:$BI$84,$E873:$BL873)+'FD inverse'!$A$40*$C874/Setup!$B$17+INDEX('FD inverse'!$A$40:$BH$40,1,'FD mesh'!$B$15+1)*Setup!$B$22</f>
        <v>15.1241017421524</v>
      </c>
      <c r="AQ874" s="0" t="n">
        <f aca="false">SUMPRODUCT('FD inverse'!$A$41:$BH$41,'FD mesh'!$B$84:$BI$84,$E873:$BL873)+'FD inverse'!$A$41*$C874/Setup!$B$17+INDEX('FD inverse'!$A$41:$BH$41,1,'FD mesh'!$B$15+1)*Setup!$B$22</f>
        <v>15.1007355968218</v>
      </c>
      <c r="AR874" s="0" t="n">
        <f aca="false">SUMPRODUCT('FD inverse'!$A$42:$BH$42,'FD mesh'!$B$84:$BI$84,$E873:$BL873)+'FD inverse'!$A$42*$C874/Setup!$B$17+INDEX('FD inverse'!$A$42:$BH$42,1,'FD mesh'!$B$15+1)*Setup!$B$22</f>
        <v>15.0774127607506</v>
      </c>
      <c r="AS874" s="0" t="n">
        <f aca="false">SUMPRODUCT('FD inverse'!$A$43:$BH$43,'FD mesh'!$B$84:$BI$84,$E873:$BL873)+'FD inverse'!$A$43*$C874/Setup!$B$17+INDEX('FD inverse'!$A$43:$BH$43,1,'FD mesh'!$B$15+1)*Setup!$B$22</f>
        <v>0</v>
      </c>
      <c r="AT874" s="0" t="n">
        <f aca="false">SUMPRODUCT('FD inverse'!$A$44:$BH$44,'FD mesh'!$B$84:$BI$84,$E873:$BL873)+'FD inverse'!$A$44*$C874/Setup!$B$17+INDEX('FD inverse'!$A$44:$BH$44,1,'FD mesh'!$B$15+1)*Setup!$B$22</f>
        <v>0</v>
      </c>
      <c r="AU874" s="0" t="n">
        <f aca="false">SUMPRODUCT('FD inverse'!$A$45:$BH$45,'FD mesh'!$B$84:$BI$84,$E873:$BL873)+'FD inverse'!$A$45*$C874/Setup!$B$17+INDEX('FD inverse'!$A$45:$BH$45,1,'FD mesh'!$B$15+1)*Setup!$B$22</f>
        <v>0</v>
      </c>
      <c r="AV874" s="0" t="n">
        <f aca="false">SUMPRODUCT('FD inverse'!$A$46:$BH$46,'FD mesh'!$B$84:$BI$84,$E873:$BL873)+'FD inverse'!$A$46*$C874/Setup!$B$17+INDEX('FD inverse'!$A$46:$BH$46,1,'FD mesh'!$B$15+1)*Setup!$B$22</f>
        <v>0</v>
      </c>
      <c r="AW874" s="0" t="n">
        <f aca="false">SUMPRODUCT('FD inverse'!$A$47:$BH$47,'FD mesh'!$B$84:$BI$84,$E873:$BL873)+'FD inverse'!$A$47*$C874/Setup!$B$17+INDEX('FD inverse'!$A$47:$BH$47,1,'FD mesh'!$B$15+1)*Setup!$B$22</f>
        <v>0</v>
      </c>
      <c r="AX874" s="0" t="n">
        <f aca="false">SUMPRODUCT('FD inverse'!$A$48:$BH$48,'FD mesh'!$B$84:$BI$84,$E873:$BL873)+'FD inverse'!$A$48*$C874/Setup!$B$17+INDEX('FD inverse'!$A$48:$BH$48,1,'FD mesh'!$B$15+1)*Setup!$B$22</f>
        <v>0</v>
      </c>
      <c r="AY874" s="0" t="n">
        <f aca="false">SUMPRODUCT('FD inverse'!$A$49:$BH$49,'FD mesh'!$B$84:$BI$84,$E873:$BL873)+'FD inverse'!$A$49*$C874/Setup!$B$17+INDEX('FD inverse'!$A$49:$BH$49,1,'FD mesh'!$B$15+1)*Setup!$B$22</f>
        <v>0</v>
      </c>
      <c r="AZ874" s="0" t="n">
        <f aca="false">SUMPRODUCT('FD inverse'!$A$50:$BH$50,'FD mesh'!$B$84:$BI$84,$E873:$BL873)+'FD inverse'!$A$50*$C874/Setup!$B$17+INDEX('FD inverse'!$A$50:$BH$50,1,'FD mesh'!$B$15+1)*Setup!$B$22</f>
        <v>0</v>
      </c>
      <c r="BA874" s="0" t="n">
        <f aca="false">SUMPRODUCT('FD inverse'!$A$51:$BH$51,'FD mesh'!$B$84:$BI$84,$E873:$BL873)+'FD inverse'!$A$51*$C874/Setup!$B$17+INDEX('FD inverse'!$A$51:$BH$51,1,'FD mesh'!$B$15+1)*Setup!$B$22</f>
        <v>0</v>
      </c>
      <c r="BB874" s="0" t="n">
        <f aca="false">SUMPRODUCT('FD inverse'!$A$52:$BH$52,'FD mesh'!$B$84:$BI$84,$E873:$BL873)+'FD inverse'!$A$52*$C874/Setup!$B$17+INDEX('FD inverse'!$A$52:$BH$52,1,'FD mesh'!$B$15+1)*Setup!$B$22</f>
        <v>0</v>
      </c>
      <c r="BC874" s="0" t="n">
        <f aca="false">SUMPRODUCT('FD inverse'!$A$53:$BH$53,'FD mesh'!$B$84:$BI$84,$E873:$BL873)+'FD inverse'!$A$53*$C874/Setup!$B$17+INDEX('FD inverse'!$A$53:$BH$53,1,'FD mesh'!$B$15+1)*Setup!$B$22</f>
        <v>0</v>
      </c>
      <c r="BD874" s="0" t="n">
        <f aca="false">SUMPRODUCT('FD inverse'!$A$54:$BH$54,'FD mesh'!$B$84:$BI$84,$E873:$BL873)+'FD inverse'!$A$54*$C874/Setup!$B$17+INDEX('FD inverse'!$A$54:$BH$54,1,'FD mesh'!$B$15+1)*Setup!$B$22</f>
        <v>0</v>
      </c>
      <c r="BE874" s="0" t="n">
        <f aca="false">SUMPRODUCT('FD inverse'!$A$55:$BH$55,'FD mesh'!$B$84:$BI$84,$E873:$BL873)+'FD inverse'!$A$55*$C874/Setup!$B$17+INDEX('FD inverse'!$A$55:$BH$55,1,'FD mesh'!$B$15+1)*Setup!$B$22</f>
        <v>0</v>
      </c>
      <c r="BF874" s="0" t="n">
        <f aca="false">SUMPRODUCT('FD inverse'!$A$56:$BH$56,'FD mesh'!$B$84:$BI$84,$E873:$BL873)+'FD inverse'!$A$56*$C874/Setup!$B$17+INDEX('FD inverse'!$A$56:$BH$56,1,'FD mesh'!$B$15+1)*Setup!$B$22</f>
        <v>0</v>
      </c>
      <c r="BG874" s="0" t="n">
        <f aca="false">SUMPRODUCT('FD inverse'!$A$57:$BH$57,'FD mesh'!$B$84:$BI$84,$E873:$BL873)+'FD inverse'!$A$57*$C874/Setup!$B$17+INDEX('FD inverse'!$A$57:$BH$57,1,'FD mesh'!$B$15+1)*Setup!$B$22</f>
        <v>0</v>
      </c>
      <c r="BH874" s="0" t="n">
        <f aca="false">SUMPRODUCT('FD inverse'!$A$58:$BH$58,'FD mesh'!$B$84:$BI$84,$E873:$BL873)+'FD inverse'!$A$58*$C874/Setup!$B$17+INDEX('FD inverse'!$A$58:$BH$58,1,'FD mesh'!$B$15+1)*Setup!$B$22</f>
        <v>0</v>
      </c>
      <c r="BI874" s="0" t="n">
        <f aca="false">SUMPRODUCT('FD inverse'!$A$59:$BH$59,'FD mesh'!$B$84:$BI$84,$E873:$BL873)+'FD inverse'!$A$59*$C874/Setup!$B$17+INDEX('FD inverse'!$A$59:$BH$59,1,'FD mesh'!$B$15+1)*Setup!$B$22</f>
        <v>0</v>
      </c>
      <c r="BJ874" s="0" t="n">
        <f aca="false">SUMPRODUCT('FD inverse'!$A$60:$BH$60,'FD mesh'!$B$84:$BI$84,$E873:$BL873)+'FD inverse'!$A$60*$C874/Setup!$B$17+INDEX('FD inverse'!$A$60:$BH$60,1,'FD mesh'!$B$15+1)*Setup!$B$22</f>
        <v>0</v>
      </c>
      <c r="BK874" s="0" t="n">
        <f aca="false">SUMPRODUCT('FD inverse'!$A$61:$BH$61,'FD mesh'!$B$84:$BI$84,$E873:$BL873)+'FD inverse'!$A$61*$C874/Setup!$B$17+INDEX('FD inverse'!$A$61:$BH$61,1,'FD mesh'!$B$15+1)*Setup!$B$22</f>
        <v>0</v>
      </c>
      <c r="BL874" s="0" t="n">
        <f aca="false">SUMPRODUCT('FD inverse'!$A$62:$BH$62,'FD mesh'!$B$84:$BI$84,$E873:$BL873)+'FD inverse'!$A$62*$C874/Setup!$B$17+INDEX('FD inverse'!$A$62:$BH$62,1,'FD mesh'!$B$15+1)*Setup!$B$22</f>
        <v>0</v>
      </c>
    </row>
    <row r="875" customFormat="false" ht="15" hidden="false" customHeight="false" outlineLevel="0" collapsed="false">
      <c r="A875" s="0" t="n">
        <v>870</v>
      </c>
      <c r="B875" s="0" t="n">
        <f aca="false">A875*Setup!$B$11/3600</f>
        <v>72.5</v>
      </c>
      <c r="C875" s="0" t="n">
        <f aca="false">Setup!$B$7+Setup!$B$8*COS(2*PI()*(B875-Setup!$B$9)/24)</f>
        <v>21.5649542839651</v>
      </c>
      <c r="D875" s="0" t="n">
        <f aca="false">(C875-E875)/Setup!$B$17</f>
        <v>-7.79753976751025</v>
      </c>
      <c r="E875" s="0" t="n">
        <f aca="false">SUMPRODUCT('FD inverse'!$A$3:$BH$3,'FD mesh'!$B$84:$BI$84,$E874:$BL874)+'FD inverse'!$A$3*$C875/Setup!$B$17+INDEX('FD inverse'!$A$3:$BH$3,1,'FD mesh'!$B$15+1)*Setup!$B$22</f>
        <v>22.5786344537415</v>
      </c>
      <c r="F875" s="0" t="n">
        <f aca="false">SUMPRODUCT('FD inverse'!$A$4:$BH$4,'FD mesh'!$B$84:$BI$84,$E874:$BL874)+'FD inverse'!$A$4*$C875/Setup!$B$17+INDEX('FD inverse'!$A$4:$BH$4,1,'FD mesh'!$B$15+1)*Setup!$B$22</f>
        <v>22.800397895288</v>
      </c>
      <c r="G875" s="0" t="n">
        <f aca="false">SUMPRODUCT('FD inverse'!$A$5:$BH$5,'FD mesh'!$B$84:$BI$84,$E874:$BL874)+'FD inverse'!$A$5*$C875/Setup!$B$17+INDEX('FD inverse'!$A$5:$BH$5,1,'FD mesh'!$B$15+1)*Setup!$B$22</f>
        <v>23.003814759317</v>
      </c>
      <c r="H875" s="0" t="n">
        <f aca="false">SUMPRODUCT('FD inverse'!$A$6:$BH$6,'FD mesh'!$B$84:$BI$84,$E874:$BL874)+'FD inverse'!$A$6*$C875/Setup!$B$17+INDEX('FD inverse'!$A$6:$BH$6,1,'FD mesh'!$B$15+1)*Setup!$B$22</f>
        <v>23.6603994257682</v>
      </c>
      <c r="I875" s="0" t="n">
        <f aca="false">SUMPRODUCT('FD inverse'!$A$7:$BH$7,'FD mesh'!$B$84:$BI$84,$E874:$BL874)+'FD inverse'!$A$7*$C875/Setup!$B$17+INDEX('FD inverse'!$A$7:$BH$7,1,'FD mesh'!$B$15+1)*Setup!$B$22</f>
        <v>23.713014556931</v>
      </c>
      <c r="J875" s="0" t="n">
        <f aca="false">SUMPRODUCT('FD inverse'!$A$8:$BH$8,'FD mesh'!$B$84:$BI$84,$E874:$BL874)+'FD inverse'!$A$8*$C875/Setup!$B$17+INDEX('FD inverse'!$A$8:$BH$8,1,'FD mesh'!$B$15+1)*Setup!$B$22</f>
        <v>23.7555766849757</v>
      </c>
      <c r="K875" s="0" t="n">
        <f aca="false">SUMPRODUCT('FD inverse'!$A$9:$BH$9,'FD mesh'!$B$84:$BI$84,$E874:$BL874)+'FD inverse'!$A$9*$C875/Setup!$B$17+INDEX('FD inverse'!$A$9:$BH$9,1,'FD mesh'!$B$15+1)*Setup!$B$22</f>
        <v>23.7889449429166</v>
      </c>
      <c r="L875" s="0" t="n">
        <f aca="false">SUMPRODUCT('FD inverse'!$A$10:$BH$10,'FD mesh'!$B$84:$BI$84,$E874:$BL874)+'FD inverse'!$A$10*$C875/Setup!$B$17+INDEX('FD inverse'!$A$10:$BH$10,1,'FD mesh'!$B$15+1)*Setup!$B$22</f>
        <v>23.8139011490807</v>
      </c>
      <c r="M875" s="0" t="n">
        <f aca="false">SUMPRODUCT('FD inverse'!$A$11:$BH$11,'FD mesh'!$B$84:$BI$84,$E874:$BL874)+'FD inverse'!$A$11*$C875/Setup!$B$17+INDEX('FD inverse'!$A$11:$BH$11,1,'FD mesh'!$B$15+1)*Setup!$B$22</f>
        <v>23.8311413307788</v>
      </c>
      <c r="N875" s="0" t="n">
        <f aca="false">SUMPRODUCT('FD inverse'!$A$12:$BH$12,'FD mesh'!$B$84:$BI$84,$E874:$BL874)+'FD inverse'!$A$12*$C875/Setup!$B$17+INDEX('FD inverse'!$A$12:$BH$12,1,'FD mesh'!$B$15+1)*Setup!$B$22</f>
        <v>23.8412686787051</v>
      </c>
      <c r="O875" s="0" t="n">
        <f aca="false">SUMPRODUCT('FD inverse'!$A$13:$BH$13,'FD mesh'!$B$84:$BI$84,$E874:$BL874)+'FD inverse'!$A$13*$C875/Setup!$B$17+INDEX('FD inverse'!$A$13:$BH$13,1,'FD mesh'!$B$15+1)*Setup!$B$22</f>
        <v>23.8447878158901</v>
      </c>
      <c r="P875" s="0" t="n">
        <f aca="false">SUMPRODUCT('FD inverse'!$A$14:$BH$14,'FD mesh'!$B$84:$BI$84,$E874:$BL874)+'FD inverse'!$A$14*$C875/Setup!$B$17+INDEX('FD inverse'!$A$14:$BH$14,1,'FD mesh'!$B$15+1)*Setup!$B$22</f>
        <v>23.8421002805988</v>
      </c>
      <c r="Q875" s="0" t="n">
        <f aca="false">SUMPRODUCT('FD inverse'!$A$15:$BH$15,'FD mesh'!$B$84:$BI$84,$E874:$BL874)+'FD inverse'!$A$15*$C875/Setup!$B$17+INDEX('FD inverse'!$A$15:$BH$15,1,'FD mesh'!$B$15+1)*Setup!$B$22</f>
        <v>23.8335011390473</v>
      </c>
      <c r="R875" s="0" t="n">
        <f aca="false">SUMPRODUCT('FD inverse'!$A$16:$BH$16,'FD mesh'!$B$84:$BI$84,$E874:$BL874)+'FD inverse'!$A$16*$C875/Setup!$B$17+INDEX('FD inverse'!$A$16:$BH$16,1,'FD mesh'!$B$15+1)*Setup!$B$22</f>
        <v>23.8191766610222</v>
      </c>
      <c r="S875" s="0" t="n">
        <f aca="false">SUMPRODUCT('FD inverse'!$A$17:$BH$17,'FD mesh'!$B$84:$BI$84,$E874:$BL874)+'FD inverse'!$A$17*$C875/Setup!$B$17+INDEX('FD inverse'!$A$17:$BH$17,1,'FD mesh'!$B$15+1)*Setup!$B$22</f>
        <v>23.2640979068602</v>
      </c>
      <c r="T875" s="0" t="n">
        <f aca="false">SUMPRODUCT('FD inverse'!$A$18:$BH$18,'FD mesh'!$B$84:$BI$84,$E874:$BL874)+'FD inverse'!$A$18*$C875/Setup!$B$17+INDEX('FD inverse'!$A$18:$BH$18,1,'FD mesh'!$B$15+1)*Setup!$B$22</f>
        <v>22.7065248384438</v>
      </c>
      <c r="U875" s="0" t="n">
        <f aca="false">SUMPRODUCT('FD inverse'!$A$19:$BH$19,'FD mesh'!$B$84:$BI$84,$E874:$BL874)+'FD inverse'!$A$19*$C875/Setup!$B$17+INDEX('FD inverse'!$A$19:$BH$19,1,'FD mesh'!$B$15+1)*Setup!$B$22</f>
        <v>22.1467548735872</v>
      </c>
      <c r="V875" s="0" t="n">
        <f aca="false">SUMPRODUCT('FD inverse'!$A$20:$BH$20,'FD mesh'!$B$84:$BI$84,$E874:$BL874)+'FD inverse'!$A$20*$C875/Setup!$B$17+INDEX('FD inverse'!$A$20:$BH$20,1,'FD mesh'!$B$15+1)*Setup!$B$22</f>
        <v>21.5850607018359</v>
      </c>
      <c r="W875" s="0" t="n">
        <f aca="false">SUMPRODUCT('FD inverse'!$A$21:$BH$21,'FD mesh'!$B$84:$BI$84,$E874:$BL874)+'FD inverse'!$A$21*$C875/Setup!$B$17+INDEX('FD inverse'!$A$21:$BH$21,1,'FD mesh'!$B$15+1)*Setup!$B$22</f>
        <v>21.0216918069556</v>
      </c>
      <c r="X875" s="0" t="n">
        <f aca="false">SUMPRODUCT('FD inverse'!$A$22:$BH$22,'FD mesh'!$B$84:$BI$84,$E874:$BL874)+'FD inverse'!$A$22*$C875/Setup!$B$17+INDEX('FD inverse'!$A$22:$BH$22,1,'FD mesh'!$B$15+1)*Setup!$B$22</f>
        <v>20.456876072165</v>
      </c>
      <c r="Y875" s="0" t="n">
        <f aca="false">SUMPRODUCT('FD inverse'!$A$23:$BH$23,'FD mesh'!$B$84:$BI$84,$E874:$BL874)+'FD inverse'!$A$23*$C875/Setup!$B$17+INDEX('FD inverse'!$A$23:$BH$23,1,'FD mesh'!$B$15+1)*Setup!$B$22</f>
        <v>19.8908214575672</v>
      </c>
      <c r="Z875" s="0" t="n">
        <f aca="false">SUMPRODUCT('FD inverse'!$A$24:$BH$24,'FD mesh'!$B$84:$BI$84,$E874:$BL874)+'FD inverse'!$A$24*$C875/Setup!$B$17+INDEX('FD inverse'!$A$24:$BH$24,1,'FD mesh'!$B$15+1)*Setup!$B$22</f>
        <v>19.3237177401238</v>
      </c>
      <c r="AA875" s="0" t="n">
        <f aca="false">SUMPRODUCT('FD inverse'!$A$25:$BH$25,'FD mesh'!$B$84:$BI$84,$E874:$BL874)+'FD inverse'!$A$25*$C875/Setup!$B$17+INDEX('FD inverse'!$A$25:$BH$25,1,'FD mesh'!$B$15+1)*Setup!$B$22</f>
        <v>18.755738307341</v>
      </c>
      <c r="AB875" s="0" t="n">
        <f aca="false">SUMPRODUCT('FD inverse'!$A$26:$BH$26,'FD mesh'!$B$84:$BI$84,$E874:$BL874)+'FD inverse'!$A$26*$C875/Setup!$B$17+INDEX('FD inverse'!$A$26:$BH$26,1,'FD mesh'!$B$15+1)*Setup!$B$22</f>
        <v>18.1870419965818</v>
      </c>
      <c r="AC875" s="0" t="n">
        <f aca="false">SUMPRODUCT('FD inverse'!$A$27:$BH$27,'FD mesh'!$B$84:$BI$84,$E874:$BL874)+'FD inverse'!$A$27*$C875/Setup!$B$17+INDEX('FD inverse'!$A$27:$BH$27,1,'FD mesh'!$B$15+1)*Setup!$B$22</f>
        <v>17.6177749725974</v>
      </c>
      <c r="AD875" s="0" t="n">
        <f aca="false">SUMPRODUCT('FD inverse'!$A$28:$BH$28,'FD mesh'!$B$84:$BI$84,$E874:$BL874)+'FD inverse'!$A$28*$C875/Setup!$B$17+INDEX('FD inverse'!$A$28:$BH$28,1,'FD mesh'!$B$15+1)*Setup!$B$22</f>
        <v>17.0480726364673</v>
      </c>
      <c r="AE875" s="0" t="n">
        <f aca="false">SUMPRODUCT('FD inverse'!$A$29:$BH$29,'FD mesh'!$B$84:$BI$84,$E874:$BL874)+'FD inverse'!$A$29*$C875/Setup!$B$17+INDEX('FD inverse'!$A$29:$BH$29,1,'FD mesh'!$B$15+1)*Setup!$B$22</f>
        <v>16.4780615596611</v>
      </c>
      <c r="AF875" s="0" t="n">
        <f aca="false">SUMPRODUCT('FD inverse'!$A$30:$BH$30,'FD mesh'!$B$84:$BI$84,$E874:$BL874)+'FD inverse'!$A$30*$C875/Setup!$B$17+INDEX('FD inverse'!$A$30:$BH$30,1,'FD mesh'!$B$15+1)*Setup!$B$22</f>
        <v>15.9078614373764</v>
      </c>
      <c r="AG875" s="0" t="n">
        <f aca="false">SUMPRODUCT('FD inverse'!$A$31:$BH$31,'FD mesh'!$B$84:$BI$84,$E874:$BL874)+'FD inverse'!$A$31*$C875/Setup!$B$17+INDEX('FD inverse'!$A$31:$BH$31,1,'FD mesh'!$B$15+1)*Setup!$B$22</f>
        <v>15.3375870556698</v>
      </c>
      <c r="AH875" s="0" t="n">
        <f aca="false">SUMPRODUCT('FD inverse'!$A$32:$BH$32,'FD mesh'!$B$84:$BI$84,$E874:$BL874)+'FD inverse'!$A$32*$C875/Setup!$B$17+INDEX('FD inverse'!$A$32:$BH$32,1,'FD mesh'!$B$15+1)*Setup!$B$22</f>
        <v>15.3135838231505</v>
      </c>
      <c r="AI875" s="0" t="n">
        <f aca="false">SUMPRODUCT('FD inverse'!$A$33:$BH$33,'FD mesh'!$B$84:$BI$84,$E874:$BL874)+'FD inverse'!$A$33*$C875/Setup!$B$17+INDEX('FD inverse'!$A$33:$BH$33,1,'FD mesh'!$B$15+1)*Setup!$B$22</f>
        <v>15.2896519210657</v>
      </c>
      <c r="AJ875" s="0" t="n">
        <f aca="false">SUMPRODUCT('FD inverse'!$A$34:$BH$34,'FD mesh'!$B$84:$BI$84,$E874:$BL874)+'FD inverse'!$A$34*$C875/Setup!$B$17+INDEX('FD inverse'!$A$34:$BH$34,1,'FD mesh'!$B$15+1)*Setup!$B$22</f>
        <v>15.2657954332577</v>
      </c>
      <c r="AK875" s="0" t="n">
        <f aca="false">SUMPRODUCT('FD inverse'!$A$35:$BH$35,'FD mesh'!$B$84:$BI$84,$E874:$BL874)+'FD inverse'!$A$35*$C875/Setup!$B$17+INDEX('FD inverse'!$A$35:$BH$35,1,'FD mesh'!$B$15+1)*Setup!$B$22</f>
        <v>15.242016100008</v>
      </c>
      <c r="AL875" s="0" t="n">
        <f aca="false">SUMPRODUCT('FD inverse'!$A$36:$BH$36,'FD mesh'!$B$84:$BI$84,$E874:$BL874)+'FD inverse'!$A$36*$C875/Setup!$B$17+INDEX('FD inverse'!$A$36:$BH$36,1,'FD mesh'!$B$15+1)*Setup!$B$22</f>
        <v>15.2183135461664</v>
      </c>
      <c r="AM875" s="0" t="n">
        <f aca="false">SUMPRODUCT('FD inverse'!$A$37:$BH$37,'FD mesh'!$B$84:$BI$84,$E874:$BL874)+'FD inverse'!$A$37*$C875/Setup!$B$17+INDEX('FD inverse'!$A$37:$BH$37,1,'FD mesh'!$B$15+1)*Setup!$B$22</f>
        <v>15.1946855010223</v>
      </c>
      <c r="AN875" s="0" t="n">
        <f aca="false">SUMPRODUCT('FD inverse'!$A$38:$BH$38,'FD mesh'!$B$84:$BI$84,$E874:$BL874)+'FD inverse'!$A$38*$C875/Setup!$B$17+INDEX('FD inverse'!$A$38:$BH$38,1,'FD mesh'!$B$15+1)*Setup!$B$22</f>
        <v>15.1711280098803</v>
      </c>
      <c r="AO875" s="0" t="n">
        <f aca="false">SUMPRODUCT('FD inverse'!$A$39:$BH$39,'FD mesh'!$B$84:$BI$84,$E874:$BL874)+'FD inverse'!$A$39*$C875/Setup!$B$17+INDEX('FD inverse'!$A$39:$BH$39,1,'FD mesh'!$B$15+1)*Setup!$B$22</f>
        <v>15.1476356375348</v>
      </c>
      <c r="AP875" s="0" t="n">
        <f aca="false">SUMPRODUCT('FD inverse'!$A$40:$BH$40,'FD mesh'!$B$84:$BI$84,$E874:$BL874)+'FD inverse'!$A$40*$C875/Setup!$B$17+INDEX('FD inverse'!$A$40:$BH$40,1,'FD mesh'!$B$15+1)*Setup!$B$22</f>
        <v>15.1242016640316</v>
      </c>
      <c r="AQ875" s="0" t="n">
        <f aca="false">SUMPRODUCT('FD inverse'!$A$41:$BH$41,'FD mesh'!$B$84:$BI$84,$E874:$BL874)+'FD inverse'!$A$41*$C875/Setup!$B$17+INDEX('FD inverse'!$A$41:$BH$41,1,'FD mesh'!$B$15+1)*Setup!$B$22</f>
        <v>15.1008182732852</v>
      </c>
      <c r="AR875" s="0" t="n">
        <f aca="false">SUMPRODUCT('FD inverse'!$A$42:$BH$42,'FD mesh'!$B$84:$BI$84,$E874:$BL874)+'FD inverse'!$A$42*$C875/Setup!$B$17+INDEX('FD inverse'!$A$42:$BH$42,1,'FD mesh'!$B$15+1)*Setup!$B$22</f>
        <v>15.0774767352689</v>
      </c>
      <c r="AS875" s="0" t="n">
        <f aca="false">SUMPRODUCT('FD inverse'!$A$43:$BH$43,'FD mesh'!$B$84:$BI$84,$E874:$BL874)+'FD inverse'!$A$43*$C875/Setup!$B$17+INDEX('FD inverse'!$A$43:$BH$43,1,'FD mesh'!$B$15+1)*Setup!$B$22</f>
        <v>0</v>
      </c>
      <c r="AT875" s="0" t="n">
        <f aca="false">SUMPRODUCT('FD inverse'!$A$44:$BH$44,'FD mesh'!$B$84:$BI$84,$E874:$BL874)+'FD inverse'!$A$44*$C875/Setup!$B$17+INDEX('FD inverse'!$A$44:$BH$44,1,'FD mesh'!$B$15+1)*Setup!$B$22</f>
        <v>0</v>
      </c>
      <c r="AU875" s="0" t="n">
        <f aca="false">SUMPRODUCT('FD inverse'!$A$45:$BH$45,'FD mesh'!$B$84:$BI$84,$E874:$BL874)+'FD inverse'!$A$45*$C875/Setup!$B$17+INDEX('FD inverse'!$A$45:$BH$45,1,'FD mesh'!$B$15+1)*Setup!$B$22</f>
        <v>0</v>
      </c>
      <c r="AV875" s="0" t="n">
        <f aca="false">SUMPRODUCT('FD inverse'!$A$46:$BH$46,'FD mesh'!$B$84:$BI$84,$E874:$BL874)+'FD inverse'!$A$46*$C875/Setup!$B$17+INDEX('FD inverse'!$A$46:$BH$46,1,'FD mesh'!$B$15+1)*Setup!$B$22</f>
        <v>0</v>
      </c>
      <c r="AW875" s="0" t="n">
        <f aca="false">SUMPRODUCT('FD inverse'!$A$47:$BH$47,'FD mesh'!$B$84:$BI$84,$E874:$BL874)+'FD inverse'!$A$47*$C875/Setup!$B$17+INDEX('FD inverse'!$A$47:$BH$47,1,'FD mesh'!$B$15+1)*Setup!$B$22</f>
        <v>0</v>
      </c>
      <c r="AX875" s="0" t="n">
        <f aca="false">SUMPRODUCT('FD inverse'!$A$48:$BH$48,'FD mesh'!$B$84:$BI$84,$E874:$BL874)+'FD inverse'!$A$48*$C875/Setup!$B$17+INDEX('FD inverse'!$A$48:$BH$48,1,'FD mesh'!$B$15+1)*Setup!$B$22</f>
        <v>0</v>
      </c>
      <c r="AY875" s="0" t="n">
        <f aca="false">SUMPRODUCT('FD inverse'!$A$49:$BH$49,'FD mesh'!$B$84:$BI$84,$E874:$BL874)+'FD inverse'!$A$49*$C875/Setup!$B$17+INDEX('FD inverse'!$A$49:$BH$49,1,'FD mesh'!$B$15+1)*Setup!$B$22</f>
        <v>0</v>
      </c>
      <c r="AZ875" s="0" t="n">
        <f aca="false">SUMPRODUCT('FD inverse'!$A$50:$BH$50,'FD mesh'!$B$84:$BI$84,$E874:$BL874)+'FD inverse'!$A$50*$C875/Setup!$B$17+INDEX('FD inverse'!$A$50:$BH$50,1,'FD mesh'!$B$15+1)*Setup!$B$22</f>
        <v>0</v>
      </c>
      <c r="BA875" s="0" t="n">
        <f aca="false">SUMPRODUCT('FD inverse'!$A$51:$BH$51,'FD mesh'!$B$84:$BI$84,$E874:$BL874)+'FD inverse'!$A$51*$C875/Setup!$B$17+INDEX('FD inverse'!$A$51:$BH$51,1,'FD mesh'!$B$15+1)*Setup!$B$22</f>
        <v>0</v>
      </c>
      <c r="BB875" s="0" t="n">
        <f aca="false">SUMPRODUCT('FD inverse'!$A$52:$BH$52,'FD mesh'!$B$84:$BI$84,$E874:$BL874)+'FD inverse'!$A$52*$C875/Setup!$B$17+INDEX('FD inverse'!$A$52:$BH$52,1,'FD mesh'!$B$15+1)*Setup!$B$22</f>
        <v>0</v>
      </c>
      <c r="BC875" s="0" t="n">
        <f aca="false">SUMPRODUCT('FD inverse'!$A$53:$BH$53,'FD mesh'!$B$84:$BI$84,$E874:$BL874)+'FD inverse'!$A$53*$C875/Setup!$B$17+INDEX('FD inverse'!$A$53:$BH$53,1,'FD mesh'!$B$15+1)*Setup!$B$22</f>
        <v>0</v>
      </c>
      <c r="BD875" s="0" t="n">
        <f aca="false">SUMPRODUCT('FD inverse'!$A$54:$BH$54,'FD mesh'!$B$84:$BI$84,$E874:$BL874)+'FD inverse'!$A$54*$C875/Setup!$B$17+INDEX('FD inverse'!$A$54:$BH$54,1,'FD mesh'!$B$15+1)*Setup!$B$22</f>
        <v>0</v>
      </c>
      <c r="BE875" s="0" t="n">
        <f aca="false">SUMPRODUCT('FD inverse'!$A$55:$BH$55,'FD mesh'!$B$84:$BI$84,$E874:$BL874)+'FD inverse'!$A$55*$C875/Setup!$B$17+INDEX('FD inverse'!$A$55:$BH$55,1,'FD mesh'!$B$15+1)*Setup!$B$22</f>
        <v>0</v>
      </c>
      <c r="BF875" s="0" t="n">
        <f aca="false">SUMPRODUCT('FD inverse'!$A$56:$BH$56,'FD mesh'!$B$84:$BI$84,$E874:$BL874)+'FD inverse'!$A$56*$C875/Setup!$B$17+INDEX('FD inverse'!$A$56:$BH$56,1,'FD mesh'!$B$15+1)*Setup!$B$22</f>
        <v>0</v>
      </c>
      <c r="BG875" s="0" t="n">
        <f aca="false">SUMPRODUCT('FD inverse'!$A$57:$BH$57,'FD mesh'!$B$84:$BI$84,$E874:$BL874)+'FD inverse'!$A$57*$C875/Setup!$B$17+INDEX('FD inverse'!$A$57:$BH$57,1,'FD mesh'!$B$15+1)*Setup!$B$22</f>
        <v>0</v>
      </c>
      <c r="BH875" s="0" t="n">
        <f aca="false">SUMPRODUCT('FD inverse'!$A$58:$BH$58,'FD mesh'!$B$84:$BI$84,$E874:$BL874)+'FD inverse'!$A$58*$C875/Setup!$B$17+INDEX('FD inverse'!$A$58:$BH$58,1,'FD mesh'!$B$15+1)*Setup!$B$22</f>
        <v>0</v>
      </c>
      <c r="BI875" s="0" t="n">
        <f aca="false">SUMPRODUCT('FD inverse'!$A$59:$BH$59,'FD mesh'!$B$84:$BI$84,$E874:$BL874)+'FD inverse'!$A$59*$C875/Setup!$B$17+INDEX('FD inverse'!$A$59:$BH$59,1,'FD mesh'!$B$15+1)*Setup!$B$22</f>
        <v>0</v>
      </c>
      <c r="BJ875" s="0" t="n">
        <f aca="false">SUMPRODUCT('FD inverse'!$A$60:$BH$60,'FD mesh'!$B$84:$BI$84,$E874:$BL874)+'FD inverse'!$A$60*$C875/Setup!$B$17+INDEX('FD inverse'!$A$60:$BH$60,1,'FD mesh'!$B$15+1)*Setup!$B$22</f>
        <v>0</v>
      </c>
      <c r="BK875" s="0" t="n">
        <f aca="false">SUMPRODUCT('FD inverse'!$A$61:$BH$61,'FD mesh'!$B$84:$BI$84,$E874:$BL874)+'FD inverse'!$A$61*$C875/Setup!$B$17+INDEX('FD inverse'!$A$61:$BH$61,1,'FD mesh'!$B$15+1)*Setup!$B$22</f>
        <v>0</v>
      </c>
      <c r="BL875" s="0" t="n">
        <f aca="false">SUMPRODUCT('FD inverse'!$A$62:$BH$62,'FD mesh'!$B$84:$BI$84,$E874:$BL874)+'FD inverse'!$A$62*$C875/Setup!$B$17+INDEX('FD inverse'!$A$62:$BH$62,1,'FD mesh'!$B$15+1)*Setup!$B$22</f>
        <v>0</v>
      </c>
    </row>
    <row r="876" customFormat="false" ht="15" hidden="false" customHeight="false" outlineLevel="0" collapsed="false">
      <c r="A876" s="0" t="n">
        <v>871</v>
      </c>
      <c r="B876" s="0" t="n">
        <f aca="false">A876*Setup!$B$11/3600</f>
        <v>72.5833333333333</v>
      </c>
      <c r="C876" s="0" t="n">
        <f aca="false">Setup!$B$7+Setup!$B$8*COS(2*PI()*(B876-Setup!$B$9)/24)</f>
        <v>21.4963061112638</v>
      </c>
      <c r="D876" s="0" t="n">
        <f aca="false">(C876-E876)/Setup!$B$17</f>
        <v>-7.96441170724314</v>
      </c>
      <c r="E876" s="0" t="n">
        <f aca="false">SUMPRODUCT('FD inverse'!$A$3:$BH$3,'FD mesh'!$B$84:$BI$84,$E875:$BL875)+'FD inverse'!$A$3*$C876/Setup!$B$17+INDEX('FD inverse'!$A$3:$BH$3,1,'FD mesh'!$B$15+1)*Setup!$B$22</f>
        <v>22.5316796332054</v>
      </c>
      <c r="F876" s="0" t="n">
        <f aca="false">SUMPRODUCT('FD inverse'!$A$4:$BH$4,'FD mesh'!$B$84:$BI$84,$E875:$BL875)+'FD inverse'!$A$4*$C876/Setup!$B$17+INDEX('FD inverse'!$A$4:$BH$4,1,'FD mesh'!$B$15+1)*Setup!$B$22</f>
        <v>22.7585258477143</v>
      </c>
      <c r="G876" s="0" t="n">
        <f aca="false">SUMPRODUCT('FD inverse'!$A$5:$BH$5,'FD mesh'!$B$84:$BI$84,$E875:$BL875)+'FD inverse'!$A$5*$C876/Setup!$B$17+INDEX('FD inverse'!$A$5:$BH$5,1,'FD mesh'!$B$15+1)*Setup!$B$22</f>
        <v>22.9671984304639</v>
      </c>
      <c r="H876" s="0" t="n">
        <f aca="false">SUMPRODUCT('FD inverse'!$A$6:$BH$6,'FD mesh'!$B$84:$BI$84,$E875:$BL875)+'FD inverse'!$A$6*$C876/Setup!$B$17+INDEX('FD inverse'!$A$6:$BH$6,1,'FD mesh'!$B$15+1)*Setup!$B$22</f>
        <v>23.6416389020469</v>
      </c>
      <c r="I876" s="0" t="n">
        <f aca="false">SUMPRODUCT('FD inverse'!$A$7:$BH$7,'FD mesh'!$B$84:$BI$84,$E875:$BL875)+'FD inverse'!$A$7*$C876/Setup!$B$17+INDEX('FD inverse'!$A$7:$BH$7,1,'FD mesh'!$B$15+1)*Setup!$B$22</f>
        <v>23.6957898217383</v>
      </c>
      <c r="J876" s="0" t="n">
        <f aca="false">SUMPRODUCT('FD inverse'!$A$8:$BH$8,'FD mesh'!$B$84:$BI$84,$E875:$BL875)+'FD inverse'!$A$8*$C876/Setup!$B$17+INDEX('FD inverse'!$A$8:$BH$8,1,'FD mesh'!$B$15+1)*Setup!$B$22</f>
        <v>23.7397786557701</v>
      </c>
      <c r="K876" s="0" t="n">
        <f aca="false">SUMPRODUCT('FD inverse'!$A$9:$BH$9,'FD mesh'!$B$84:$BI$84,$E875:$BL875)+'FD inverse'!$A$9*$C876/Setup!$B$17+INDEX('FD inverse'!$A$9:$BH$9,1,'FD mesh'!$B$15+1)*Setup!$B$22</f>
        <v>23.7744471185893</v>
      </c>
      <c r="L876" s="0" t="n">
        <f aca="false">SUMPRODUCT('FD inverse'!$A$10:$BH$10,'FD mesh'!$B$84:$BI$84,$E875:$BL875)+'FD inverse'!$A$10*$C876/Setup!$B$17+INDEX('FD inverse'!$A$10:$BH$10,1,'FD mesh'!$B$15+1)*Setup!$B$22</f>
        <v>23.8005622927199</v>
      </c>
      <c r="M876" s="0" t="n">
        <f aca="false">SUMPRODUCT('FD inverse'!$A$11:$BH$11,'FD mesh'!$B$84:$BI$84,$E875:$BL875)+'FD inverse'!$A$11*$C876/Setup!$B$17+INDEX('FD inverse'!$A$11:$BH$11,1,'FD mesh'!$B$15+1)*Setup!$B$22</f>
        <v>23.8188079350741</v>
      </c>
      <c r="N876" s="0" t="n">
        <f aca="false">SUMPRODUCT('FD inverse'!$A$12:$BH$12,'FD mesh'!$B$84:$BI$84,$E875:$BL875)+'FD inverse'!$A$12*$C876/Setup!$B$17+INDEX('FD inverse'!$A$12:$BH$12,1,'FD mesh'!$B$15+1)*Setup!$B$22</f>
        <v>23.8297772377795</v>
      </c>
      <c r="O876" s="0" t="n">
        <f aca="false">SUMPRODUCT('FD inverse'!$A$13:$BH$13,'FD mesh'!$B$84:$BI$84,$E875:$BL875)+'FD inverse'!$A$13*$C876/Setup!$B$17+INDEX('FD inverse'!$A$13:$BH$13,1,'FD mesh'!$B$15+1)*Setup!$B$22</f>
        <v>23.8339669293195</v>
      </c>
      <c r="P876" s="0" t="n">
        <f aca="false">SUMPRODUCT('FD inverse'!$A$14:$BH$14,'FD mesh'!$B$84:$BI$84,$E875:$BL875)+'FD inverse'!$A$14*$C876/Setup!$B$17+INDEX('FD inverse'!$A$14:$BH$14,1,'FD mesh'!$B$15+1)*Setup!$B$22</f>
        <v>23.831772616983</v>
      </c>
      <c r="Q876" s="0" t="n">
        <f aca="false">SUMPRODUCT('FD inverse'!$A$15:$BH$15,'FD mesh'!$B$84:$BI$84,$E875:$BL875)+'FD inverse'!$A$15*$C876/Setup!$B$17+INDEX('FD inverse'!$A$15:$BH$15,1,'FD mesh'!$B$15+1)*Setup!$B$22</f>
        <v>23.823485287764</v>
      </c>
      <c r="R876" s="0" t="n">
        <f aca="false">SUMPRODUCT('FD inverse'!$A$16:$BH$16,'FD mesh'!$B$84:$BI$84,$E875:$BL875)+'FD inverse'!$A$16*$C876/Setup!$B$17+INDEX('FD inverse'!$A$16:$BH$16,1,'FD mesh'!$B$15+1)*Setup!$B$22</f>
        <v>23.8092889017407</v>
      </c>
      <c r="S876" s="0" t="n">
        <f aca="false">SUMPRODUCT('FD inverse'!$A$17:$BH$17,'FD mesh'!$B$84:$BI$84,$E875:$BL875)+'FD inverse'!$A$17*$C876/Setup!$B$17+INDEX('FD inverse'!$A$17:$BH$17,1,'FD mesh'!$B$15+1)*Setup!$B$22</f>
        <v>23.2553243895371</v>
      </c>
      <c r="T876" s="0" t="n">
        <f aca="false">SUMPRODUCT('FD inverse'!$A$18:$BH$18,'FD mesh'!$B$84:$BI$84,$E875:$BL875)+'FD inverse'!$A$18*$C876/Setup!$B$17+INDEX('FD inverse'!$A$18:$BH$18,1,'FD mesh'!$B$15+1)*Setup!$B$22</f>
        <v>22.6987779565213</v>
      </c>
      <c r="U876" s="0" t="n">
        <f aca="false">SUMPRODUCT('FD inverse'!$A$19:$BH$19,'FD mesh'!$B$84:$BI$84,$E875:$BL875)+'FD inverse'!$A$19*$C876/Setup!$B$17+INDEX('FD inverse'!$A$19:$BH$19,1,'FD mesh'!$B$15+1)*Setup!$B$22</f>
        <v>22.1399517268255</v>
      </c>
      <c r="V876" s="0" t="n">
        <f aca="false">SUMPRODUCT('FD inverse'!$A$20:$BH$20,'FD mesh'!$B$84:$BI$84,$E875:$BL875)+'FD inverse'!$A$20*$C876/Setup!$B$17+INDEX('FD inverse'!$A$20:$BH$20,1,'FD mesh'!$B$15+1)*Setup!$B$22</f>
        <v>21.5791234282255</v>
      </c>
      <c r="W876" s="0" t="n">
        <f aca="false">SUMPRODUCT('FD inverse'!$A$21:$BH$21,'FD mesh'!$B$84:$BI$84,$E875:$BL875)+'FD inverse'!$A$21*$C876/Setup!$B$17+INDEX('FD inverse'!$A$21:$BH$21,1,'FD mesh'!$B$15+1)*Setup!$B$22</f>
        <v>21.0165478748202</v>
      </c>
      <c r="X876" s="0" t="n">
        <f aca="false">SUMPRODUCT('FD inverse'!$A$22:$BH$22,'FD mesh'!$B$84:$BI$84,$E875:$BL875)+'FD inverse'!$A$22*$C876/Setup!$B$17+INDEX('FD inverse'!$A$22:$BH$22,1,'FD mesh'!$B$15+1)*Setup!$B$22</f>
        <v>20.4524585356722</v>
      </c>
      <c r="Y876" s="0" t="n">
        <f aca="false">SUMPRODUCT('FD inverse'!$A$23:$BH$23,'FD mesh'!$B$84:$BI$84,$E875:$BL875)+'FD inverse'!$A$23*$C876/Setup!$B$17+INDEX('FD inverse'!$A$23:$BH$23,1,'FD mesh'!$B$15+1)*Setup!$B$22</f>
        <v>19.887069178642</v>
      </c>
      <c r="Z876" s="0" t="n">
        <f aca="false">SUMPRODUCT('FD inverse'!$A$24:$BH$24,'FD mesh'!$B$84:$BI$84,$E875:$BL875)+'FD inverse'!$A$24*$C876/Setup!$B$17+INDEX('FD inverse'!$A$24:$BH$24,1,'FD mesh'!$B$15+1)*Setup!$B$22</f>
        <v>19.3205755795281</v>
      </c>
      <c r="AA876" s="0" t="n">
        <f aca="false">SUMPRODUCT('FD inverse'!$A$25:$BH$25,'FD mesh'!$B$84:$BI$84,$E875:$BL875)+'FD inverse'!$A$25*$C876/Setup!$B$17+INDEX('FD inverse'!$A$25:$BH$25,1,'FD mesh'!$B$15+1)*Setup!$B$22</f>
        <v>18.7531572874389</v>
      </c>
      <c r="AB876" s="0" t="n">
        <f aca="false">SUMPRODUCT('FD inverse'!$A$26:$BH$26,'FD mesh'!$B$84:$BI$84,$E875:$BL875)+'FD inverse'!$A$26*$C876/Setup!$B$17+INDEX('FD inverse'!$A$26:$BH$26,1,'FD mesh'!$B$15+1)*Setup!$B$22</f>
        <v>18.1849794380643</v>
      </c>
      <c r="AC876" s="0" t="n">
        <f aca="false">SUMPRODUCT('FD inverse'!$A$27:$BH$27,'FD mesh'!$B$84:$BI$84,$E875:$BL875)+'FD inverse'!$A$27*$C876/Setup!$B$17+INDEX('FD inverse'!$A$27:$BH$27,1,'FD mesh'!$B$15+1)*Setup!$B$22</f>
        <v>17.6161946071831</v>
      </c>
      <c r="AD876" s="0" t="n">
        <f aca="false">SUMPRODUCT('FD inverse'!$A$28:$BH$28,'FD mesh'!$B$84:$BI$84,$E875:$BL875)+'FD inverse'!$A$28*$C876/Setup!$B$17+INDEX('FD inverse'!$A$28:$BH$28,1,'FD mesh'!$B$15+1)*Setup!$B$22</f>
        <v>17.0469446973371</v>
      </c>
      <c r="AE876" s="0" t="n">
        <f aca="false">SUMPRODUCT('FD inverse'!$A$29:$BH$29,'FD mesh'!$B$84:$BI$84,$E875:$BL875)+'FD inverse'!$A$29*$C876/Setup!$B$17+INDEX('FD inverse'!$A$29:$BH$29,1,'FD mesh'!$B$15+1)*Setup!$B$22</f>
        <v>16.4773628511185</v>
      </c>
      <c r="AF876" s="0" t="n">
        <f aca="false">SUMPRODUCT('FD inverse'!$A$30:$BH$30,'FD mesh'!$B$84:$BI$84,$E875:$BL875)+'FD inverse'!$A$30*$C876/Setup!$B$17+INDEX('FD inverse'!$A$30:$BH$30,1,'FD mesh'!$B$15+1)*Setup!$B$22</f>
        <v>15.9075753849573</v>
      </c>
      <c r="AG876" s="0" t="n">
        <f aca="false">SUMPRODUCT('FD inverse'!$A$31:$BH$31,'FD mesh'!$B$84:$BI$84,$E875:$BL875)+'FD inverse'!$A$31*$C876/Setup!$B$17+INDEX('FD inverse'!$A$31:$BH$31,1,'FD mesh'!$B$15+1)*Setup!$B$22</f>
        <v>15.3377037376558</v>
      </c>
      <c r="AH876" s="0" t="n">
        <f aca="false">SUMPRODUCT('FD inverse'!$A$32:$BH$32,'FD mesh'!$B$84:$BI$84,$E875:$BL875)+'FD inverse'!$A$32*$C876/Setup!$B$17+INDEX('FD inverse'!$A$32:$BH$32,1,'FD mesh'!$B$15+1)*Setup!$B$22</f>
        <v>15.3137146113776</v>
      </c>
      <c r="AI876" s="0" t="n">
        <f aca="false">SUMPRODUCT('FD inverse'!$A$33:$BH$33,'FD mesh'!$B$84:$BI$84,$E875:$BL875)+'FD inverse'!$A$33*$C876/Setup!$B$17+INDEX('FD inverse'!$A$33:$BH$33,1,'FD mesh'!$B$15+1)*Setup!$B$22</f>
        <v>15.2897916931125</v>
      </c>
      <c r="AJ876" s="0" t="n">
        <f aca="false">SUMPRODUCT('FD inverse'!$A$34:$BH$34,'FD mesh'!$B$84:$BI$84,$E875:$BL875)+'FD inverse'!$A$34*$C876/Setup!$B$17+INDEX('FD inverse'!$A$34:$BH$34,1,'FD mesh'!$B$15+1)*Setup!$B$22</f>
        <v>15.2659395306768</v>
      </c>
      <c r="AK876" s="0" t="n">
        <f aca="false">SUMPRODUCT('FD inverse'!$A$35:$BH$35,'FD mesh'!$B$84:$BI$84,$E875:$BL875)+'FD inverse'!$A$35*$C876/Setup!$B$17+INDEX('FD inverse'!$A$35:$BH$35,1,'FD mesh'!$B$15+1)*Setup!$B$22</f>
        <v>15.2421603136738</v>
      </c>
      <c r="AL876" s="0" t="n">
        <f aca="false">SUMPRODUCT('FD inverse'!$A$36:$BH$36,'FD mesh'!$B$84:$BI$84,$E875:$BL875)+'FD inverse'!$A$36*$C876/Setup!$B$17+INDEX('FD inverse'!$A$36:$BH$36,1,'FD mesh'!$B$15+1)*Setup!$B$22</f>
        <v>15.21845410095</v>
      </c>
      <c r="AM876" s="0" t="n">
        <f aca="false">SUMPRODUCT('FD inverse'!$A$37:$BH$37,'FD mesh'!$B$84:$BI$84,$E875:$BL875)+'FD inverse'!$A$37*$C876/Setup!$B$17+INDEX('FD inverse'!$A$37:$BH$37,1,'FD mesh'!$B$15+1)*Setup!$B$22</f>
        <v>15.1948190402952</v>
      </c>
      <c r="AN876" s="0" t="n">
        <f aca="false">SUMPRODUCT('FD inverse'!$A$38:$BH$38,'FD mesh'!$B$84:$BI$84,$E875:$BL875)+'FD inverse'!$A$38*$C876/Setup!$B$17+INDEX('FD inverse'!$A$38:$BH$38,1,'FD mesh'!$B$15+1)*Setup!$B$22</f>
        <v>15.1712515802962</v>
      </c>
      <c r="AO876" s="0" t="n">
        <f aca="false">SUMPRODUCT('FD inverse'!$A$39:$BH$39,'FD mesh'!$B$84:$BI$84,$E875:$BL875)+'FD inverse'!$A$39*$C876/Setup!$B$17+INDEX('FD inverse'!$A$39:$BH$39,1,'FD mesh'!$B$15+1)*Setup!$B$22</f>
        <v>15.147746674488</v>
      </c>
      <c r="AP876" s="0" t="n">
        <f aca="false">SUMPRODUCT('FD inverse'!$A$40:$BH$40,'FD mesh'!$B$84:$BI$84,$E875:$BL875)+'FD inverse'!$A$40*$C876/Setup!$B$17+INDEX('FD inverse'!$A$40:$BH$40,1,'FD mesh'!$B$15+1)*Setup!$B$22</f>
        <v>15.124297978143</v>
      </c>
      <c r="AQ876" s="0" t="n">
        <f aca="false">SUMPRODUCT('FD inverse'!$A$41:$BH$41,'FD mesh'!$B$84:$BI$84,$E875:$BL875)+'FD inverse'!$A$41*$C876/Setup!$B$17+INDEX('FD inverse'!$A$41:$BH$41,1,'FD mesh'!$B$15+1)*Setup!$B$22</f>
        <v>15.1008980382198</v>
      </c>
      <c r="AR876" s="0" t="n">
        <f aca="false">SUMPRODUCT('FD inverse'!$A$42:$BH$42,'FD mesh'!$B$84:$BI$84,$E875:$BL875)+'FD inverse'!$A$42*$C876/Setup!$B$17+INDEX('FD inverse'!$A$42:$BH$42,1,'FD mesh'!$B$15+1)*Setup!$B$22</f>
        <v>15.0775384771436</v>
      </c>
      <c r="AS876" s="0" t="n">
        <f aca="false">SUMPRODUCT('FD inverse'!$A$43:$BH$43,'FD mesh'!$B$84:$BI$84,$E875:$BL875)+'FD inverse'!$A$43*$C876/Setup!$B$17+INDEX('FD inverse'!$A$43:$BH$43,1,'FD mesh'!$B$15+1)*Setup!$B$22</f>
        <v>0</v>
      </c>
      <c r="AT876" s="0" t="n">
        <f aca="false">SUMPRODUCT('FD inverse'!$A$44:$BH$44,'FD mesh'!$B$84:$BI$84,$E875:$BL875)+'FD inverse'!$A$44*$C876/Setup!$B$17+INDEX('FD inverse'!$A$44:$BH$44,1,'FD mesh'!$B$15+1)*Setup!$B$22</f>
        <v>0</v>
      </c>
      <c r="AU876" s="0" t="n">
        <f aca="false">SUMPRODUCT('FD inverse'!$A$45:$BH$45,'FD mesh'!$B$84:$BI$84,$E875:$BL875)+'FD inverse'!$A$45*$C876/Setup!$B$17+INDEX('FD inverse'!$A$45:$BH$45,1,'FD mesh'!$B$15+1)*Setup!$B$22</f>
        <v>0</v>
      </c>
      <c r="AV876" s="0" t="n">
        <f aca="false">SUMPRODUCT('FD inverse'!$A$46:$BH$46,'FD mesh'!$B$84:$BI$84,$E875:$BL875)+'FD inverse'!$A$46*$C876/Setup!$B$17+INDEX('FD inverse'!$A$46:$BH$46,1,'FD mesh'!$B$15+1)*Setup!$B$22</f>
        <v>0</v>
      </c>
      <c r="AW876" s="0" t="n">
        <f aca="false">SUMPRODUCT('FD inverse'!$A$47:$BH$47,'FD mesh'!$B$84:$BI$84,$E875:$BL875)+'FD inverse'!$A$47*$C876/Setup!$B$17+INDEX('FD inverse'!$A$47:$BH$47,1,'FD mesh'!$B$15+1)*Setup!$B$22</f>
        <v>0</v>
      </c>
      <c r="AX876" s="0" t="n">
        <f aca="false">SUMPRODUCT('FD inverse'!$A$48:$BH$48,'FD mesh'!$B$84:$BI$84,$E875:$BL875)+'FD inverse'!$A$48*$C876/Setup!$B$17+INDEX('FD inverse'!$A$48:$BH$48,1,'FD mesh'!$B$15+1)*Setup!$B$22</f>
        <v>0</v>
      </c>
      <c r="AY876" s="0" t="n">
        <f aca="false">SUMPRODUCT('FD inverse'!$A$49:$BH$49,'FD mesh'!$B$84:$BI$84,$E875:$BL875)+'FD inverse'!$A$49*$C876/Setup!$B$17+INDEX('FD inverse'!$A$49:$BH$49,1,'FD mesh'!$B$15+1)*Setup!$B$22</f>
        <v>0</v>
      </c>
      <c r="AZ876" s="0" t="n">
        <f aca="false">SUMPRODUCT('FD inverse'!$A$50:$BH$50,'FD mesh'!$B$84:$BI$84,$E875:$BL875)+'FD inverse'!$A$50*$C876/Setup!$B$17+INDEX('FD inverse'!$A$50:$BH$50,1,'FD mesh'!$B$15+1)*Setup!$B$22</f>
        <v>0</v>
      </c>
      <c r="BA876" s="0" t="n">
        <f aca="false">SUMPRODUCT('FD inverse'!$A$51:$BH$51,'FD mesh'!$B$84:$BI$84,$E875:$BL875)+'FD inverse'!$A$51*$C876/Setup!$B$17+INDEX('FD inverse'!$A$51:$BH$51,1,'FD mesh'!$B$15+1)*Setup!$B$22</f>
        <v>0</v>
      </c>
      <c r="BB876" s="0" t="n">
        <f aca="false">SUMPRODUCT('FD inverse'!$A$52:$BH$52,'FD mesh'!$B$84:$BI$84,$E875:$BL875)+'FD inverse'!$A$52*$C876/Setup!$B$17+INDEX('FD inverse'!$A$52:$BH$52,1,'FD mesh'!$B$15+1)*Setup!$B$22</f>
        <v>0</v>
      </c>
      <c r="BC876" s="0" t="n">
        <f aca="false">SUMPRODUCT('FD inverse'!$A$53:$BH$53,'FD mesh'!$B$84:$BI$84,$E875:$BL875)+'FD inverse'!$A$53*$C876/Setup!$B$17+INDEX('FD inverse'!$A$53:$BH$53,1,'FD mesh'!$B$15+1)*Setup!$B$22</f>
        <v>0</v>
      </c>
      <c r="BD876" s="0" t="n">
        <f aca="false">SUMPRODUCT('FD inverse'!$A$54:$BH$54,'FD mesh'!$B$84:$BI$84,$E875:$BL875)+'FD inverse'!$A$54*$C876/Setup!$B$17+INDEX('FD inverse'!$A$54:$BH$54,1,'FD mesh'!$B$15+1)*Setup!$B$22</f>
        <v>0</v>
      </c>
      <c r="BE876" s="0" t="n">
        <f aca="false">SUMPRODUCT('FD inverse'!$A$55:$BH$55,'FD mesh'!$B$84:$BI$84,$E875:$BL875)+'FD inverse'!$A$55*$C876/Setup!$B$17+INDEX('FD inverse'!$A$55:$BH$55,1,'FD mesh'!$B$15+1)*Setup!$B$22</f>
        <v>0</v>
      </c>
      <c r="BF876" s="0" t="n">
        <f aca="false">SUMPRODUCT('FD inverse'!$A$56:$BH$56,'FD mesh'!$B$84:$BI$84,$E875:$BL875)+'FD inverse'!$A$56*$C876/Setup!$B$17+INDEX('FD inverse'!$A$56:$BH$56,1,'FD mesh'!$B$15+1)*Setup!$B$22</f>
        <v>0</v>
      </c>
      <c r="BG876" s="0" t="n">
        <f aca="false">SUMPRODUCT('FD inverse'!$A$57:$BH$57,'FD mesh'!$B$84:$BI$84,$E875:$BL875)+'FD inverse'!$A$57*$C876/Setup!$B$17+INDEX('FD inverse'!$A$57:$BH$57,1,'FD mesh'!$B$15+1)*Setup!$B$22</f>
        <v>0</v>
      </c>
      <c r="BH876" s="0" t="n">
        <f aca="false">SUMPRODUCT('FD inverse'!$A$58:$BH$58,'FD mesh'!$B$84:$BI$84,$E875:$BL875)+'FD inverse'!$A$58*$C876/Setup!$B$17+INDEX('FD inverse'!$A$58:$BH$58,1,'FD mesh'!$B$15+1)*Setup!$B$22</f>
        <v>0</v>
      </c>
      <c r="BI876" s="0" t="n">
        <f aca="false">SUMPRODUCT('FD inverse'!$A$59:$BH$59,'FD mesh'!$B$84:$BI$84,$E875:$BL875)+'FD inverse'!$A$59*$C876/Setup!$B$17+INDEX('FD inverse'!$A$59:$BH$59,1,'FD mesh'!$B$15+1)*Setup!$B$22</f>
        <v>0</v>
      </c>
      <c r="BJ876" s="0" t="n">
        <f aca="false">SUMPRODUCT('FD inverse'!$A$60:$BH$60,'FD mesh'!$B$84:$BI$84,$E875:$BL875)+'FD inverse'!$A$60*$C876/Setup!$B$17+INDEX('FD inverse'!$A$60:$BH$60,1,'FD mesh'!$B$15+1)*Setup!$B$22</f>
        <v>0</v>
      </c>
      <c r="BK876" s="0" t="n">
        <f aca="false">SUMPRODUCT('FD inverse'!$A$61:$BH$61,'FD mesh'!$B$84:$BI$84,$E875:$BL875)+'FD inverse'!$A$61*$C876/Setup!$B$17+INDEX('FD inverse'!$A$61:$BH$61,1,'FD mesh'!$B$15+1)*Setup!$B$22</f>
        <v>0</v>
      </c>
      <c r="BL876" s="0" t="n">
        <f aca="false">SUMPRODUCT('FD inverse'!$A$62:$BH$62,'FD mesh'!$B$84:$BI$84,$E875:$BL875)+'FD inverse'!$A$62*$C876/Setup!$B$17+INDEX('FD inverse'!$A$62:$BH$62,1,'FD mesh'!$B$15+1)*Setup!$B$22</f>
        <v>0</v>
      </c>
    </row>
    <row r="877" customFormat="false" ht="15" hidden="false" customHeight="false" outlineLevel="0" collapsed="false">
      <c r="A877" s="0" t="n">
        <v>872</v>
      </c>
      <c r="B877" s="0" t="n">
        <f aca="false">A877*Setup!$B$11/3600</f>
        <v>72.6666666666667</v>
      </c>
      <c r="C877" s="0" t="n">
        <f aca="false">Setup!$B$7+Setup!$B$8*COS(2*PI()*(B877-Setup!$B$9)/24)</f>
        <v>21.4288495612538</v>
      </c>
      <c r="D877" s="0" t="n">
        <f aca="false">(C877-E877)/Setup!$B$17</f>
        <v>-8.12641420789444</v>
      </c>
      <c r="E877" s="0" t="n">
        <f aca="false">SUMPRODUCT('FD inverse'!$A$3:$BH$3,'FD mesh'!$B$84:$BI$84,$E876:$BL876)+'FD inverse'!$A$3*$C877/Setup!$B$17+INDEX('FD inverse'!$A$3:$BH$3,1,'FD mesh'!$B$15+1)*Setup!$B$22</f>
        <v>22.4852834082801</v>
      </c>
      <c r="F877" s="0" t="n">
        <f aca="false">SUMPRODUCT('FD inverse'!$A$4:$BH$4,'FD mesh'!$B$84:$BI$84,$E876:$BL876)+'FD inverse'!$A$4*$C877/Setup!$B$17+INDEX('FD inverse'!$A$4:$BH$4,1,'FD mesh'!$B$15+1)*Setup!$B$22</f>
        <v>22.7170723487905</v>
      </c>
      <c r="G877" s="0" t="n">
        <f aca="false">SUMPRODUCT('FD inverse'!$A$5:$BH$5,'FD mesh'!$B$84:$BI$84,$E876:$BL876)+'FD inverse'!$A$5*$C877/Setup!$B$17+INDEX('FD inverse'!$A$5:$BH$5,1,'FD mesh'!$B$15+1)*Setup!$B$22</f>
        <v>22.9308693192818</v>
      </c>
      <c r="H877" s="0" t="n">
        <f aca="false">SUMPRODUCT('FD inverse'!$A$6:$BH$6,'FD mesh'!$B$84:$BI$84,$E876:$BL876)+'FD inverse'!$A$6*$C877/Setup!$B$17+INDEX('FD inverse'!$A$6:$BH$6,1,'FD mesh'!$B$15+1)*Setup!$B$22</f>
        <v>23.622737163229</v>
      </c>
      <c r="I877" s="0" t="n">
        <f aca="false">SUMPRODUCT('FD inverse'!$A$7:$BH$7,'FD mesh'!$B$84:$BI$84,$E876:$BL876)+'FD inverse'!$A$7*$C877/Setup!$B$17+INDEX('FD inverse'!$A$7:$BH$7,1,'FD mesh'!$B$15+1)*Setup!$B$22</f>
        <v>23.6783886718916</v>
      </c>
      <c r="J877" s="0" t="n">
        <f aca="false">SUMPRODUCT('FD inverse'!$A$8:$BH$8,'FD mesh'!$B$84:$BI$84,$E876:$BL876)+'FD inverse'!$A$8*$C877/Setup!$B$17+INDEX('FD inverse'!$A$8:$BH$8,1,'FD mesh'!$B$15+1)*Setup!$B$22</f>
        <v>23.7237740154529</v>
      </c>
      <c r="K877" s="0" t="n">
        <f aca="false">SUMPRODUCT('FD inverse'!$A$9:$BH$9,'FD mesh'!$B$84:$BI$84,$E876:$BL876)+'FD inverse'!$A$9*$C877/Setup!$B$17+INDEX('FD inverse'!$A$9:$BH$9,1,'FD mesh'!$B$15+1)*Setup!$B$22</f>
        <v>23.7597170933404</v>
      </c>
      <c r="L877" s="0" t="n">
        <f aca="false">SUMPRODUCT('FD inverse'!$A$10:$BH$10,'FD mesh'!$B$84:$BI$84,$E876:$BL876)+'FD inverse'!$A$10*$C877/Setup!$B$17+INDEX('FD inverse'!$A$10:$BH$10,1,'FD mesh'!$B$15+1)*Setup!$B$22</f>
        <v>23.786969890845</v>
      </c>
      <c r="M877" s="0" t="n">
        <f aca="false">SUMPRODUCT('FD inverse'!$A$11:$BH$11,'FD mesh'!$B$84:$BI$84,$E876:$BL876)+'FD inverse'!$A$11*$C877/Setup!$B$17+INDEX('FD inverse'!$A$11:$BH$11,1,'FD mesh'!$B$15+1)*Setup!$B$22</f>
        <v>23.8062035721994</v>
      </c>
      <c r="N877" s="0" t="n">
        <f aca="false">SUMPRODUCT('FD inverse'!$A$12:$BH$12,'FD mesh'!$B$84:$BI$84,$E876:$BL876)+'FD inverse'!$A$12*$C877/Setup!$B$17+INDEX('FD inverse'!$A$12:$BH$12,1,'FD mesh'!$B$15+1)*Setup!$B$22</f>
        <v>23.8180010512677</v>
      </c>
      <c r="O877" s="0" t="n">
        <f aca="false">SUMPRODUCT('FD inverse'!$A$13:$BH$13,'FD mesh'!$B$84:$BI$84,$E876:$BL876)+'FD inverse'!$A$13*$C877/Setup!$B$17+INDEX('FD inverse'!$A$13:$BH$13,1,'FD mesh'!$B$15+1)*Setup!$B$22</f>
        <v>23.8228509276742</v>
      </c>
      <c r="P877" s="0" t="n">
        <f aca="false">SUMPRODUCT('FD inverse'!$A$14:$BH$14,'FD mesh'!$B$84:$BI$84,$E876:$BL876)+'FD inverse'!$A$14*$C877/Setup!$B$17+INDEX('FD inverse'!$A$14:$BH$14,1,'FD mesh'!$B$15+1)*Setup!$B$22</f>
        <v>23.8211426910156</v>
      </c>
      <c r="Q877" s="0" t="n">
        <f aca="false">SUMPRODUCT('FD inverse'!$A$15:$BH$15,'FD mesh'!$B$84:$BI$84,$E876:$BL876)+'FD inverse'!$A$15*$C877/Setup!$B$17+INDEX('FD inverse'!$A$15:$BH$15,1,'FD mesh'!$B$15+1)*Setup!$B$22</f>
        <v>23.8131631116033</v>
      </c>
      <c r="R877" s="0" t="n">
        <f aca="false">SUMPRODUCT('FD inverse'!$A$16:$BH$16,'FD mesh'!$B$84:$BI$84,$E876:$BL876)+'FD inverse'!$A$16*$C877/Setup!$B$17+INDEX('FD inverse'!$A$16:$BH$16,1,'FD mesh'!$B$15+1)*Setup!$B$22</f>
        <v>23.7990937527453</v>
      </c>
      <c r="S877" s="0" t="n">
        <f aca="false">SUMPRODUCT('FD inverse'!$A$17:$BH$17,'FD mesh'!$B$84:$BI$84,$E876:$BL876)+'FD inverse'!$A$17*$C877/Setup!$B$17+INDEX('FD inverse'!$A$17:$BH$17,1,'FD mesh'!$B$15+1)*Setup!$B$22</f>
        <v>23.2462576520222</v>
      </c>
      <c r="T877" s="0" t="n">
        <f aca="false">SUMPRODUCT('FD inverse'!$A$18:$BH$18,'FD mesh'!$B$84:$BI$84,$E876:$BL876)+'FD inverse'!$A$18*$C877/Setup!$B$17+INDEX('FD inverse'!$A$18:$BH$18,1,'FD mesh'!$B$15+1)*Setup!$B$22</f>
        <v>22.6907533399732</v>
      </c>
      <c r="U877" s="0" t="n">
        <f aca="false">SUMPRODUCT('FD inverse'!$A$19:$BH$19,'FD mesh'!$B$84:$BI$84,$E876:$BL876)+'FD inverse'!$A$19*$C877/Setup!$B$17+INDEX('FD inverse'!$A$19:$BH$19,1,'FD mesh'!$B$15+1)*Setup!$B$22</f>
        <v>22.1328874979115</v>
      </c>
      <c r="V877" s="0" t="n">
        <f aca="false">SUMPRODUCT('FD inverse'!$A$20:$BH$20,'FD mesh'!$B$84:$BI$84,$E876:$BL876)+'FD inverse'!$A$20*$C877/Setup!$B$17+INDEX('FD inverse'!$A$20:$BH$20,1,'FD mesh'!$B$15+1)*Setup!$B$22</f>
        <v>21.5729427541979</v>
      </c>
      <c r="W877" s="0" t="n">
        <f aca="false">SUMPRODUCT('FD inverse'!$A$21:$BH$21,'FD mesh'!$B$84:$BI$84,$E876:$BL876)+'FD inverse'!$A$21*$C877/Setup!$B$17+INDEX('FD inverse'!$A$21:$BH$21,1,'FD mesh'!$B$15+1)*Setup!$B$22</f>
        <v>21.0111791264134</v>
      </c>
      <c r="X877" s="0" t="n">
        <f aca="false">SUMPRODUCT('FD inverse'!$A$22:$BH$22,'FD mesh'!$B$84:$BI$84,$E876:$BL876)+'FD inverse'!$A$22*$C877/Setup!$B$17+INDEX('FD inverse'!$A$22:$BH$22,1,'FD mesh'!$B$15+1)*Setup!$B$22</f>
        <v>20.4478355526692</v>
      </c>
      <c r="Y877" s="0" t="n">
        <f aca="false">SUMPRODUCT('FD inverse'!$A$23:$BH$23,'FD mesh'!$B$84:$BI$84,$E876:$BL876)+'FD inverse'!$A$23*$C877/Setup!$B$17+INDEX('FD inverse'!$A$23:$BH$23,1,'FD mesh'!$B$15+1)*Setup!$B$22</f>
        <v>19.8831315010698</v>
      </c>
      <c r="Z877" s="0" t="n">
        <f aca="false">SUMPRODUCT('FD inverse'!$A$24:$BH$24,'FD mesh'!$B$84:$BI$84,$E876:$BL876)+'FD inverse'!$A$24*$C877/Setup!$B$17+INDEX('FD inverse'!$A$24:$BH$24,1,'FD mesh'!$B$15+1)*Setup!$B$22</f>
        <v>19.3172686472135</v>
      </c>
      <c r="AA877" s="0" t="n">
        <f aca="false">SUMPRODUCT('FD inverse'!$A$25:$BH$25,'FD mesh'!$B$84:$BI$84,$E876:$BL876)+'FD inverse'!$A$25*$C877/Setup!$B$17+INDEX('FD inverse'!$A$25:$BH$25,1,'FD mesh'!$B$15+1)*Setup!$B$22</f>
        <v>18.7504326104189</v>
      </c>
      <c r="AB877" s="0" t="n">
        <f aca="false">SUMPRODUCT('FD inverse'!$A$26:$BH$26,'FD mesh'!$B$84:$BI$84,$E876:$BL876)+'FD inverse'!$A$26*$C877/Setup!$B$17+INDEX('FD inverse'!$A$26:$BH$26,1,'FD mesh'!$B$15+1)*Setup!$B$22</f>
        <v>18.1827947401012</v>
      </c>
      <c r="AC877" s="0" t="n">
        <f aca="false">SUMPRODUCT('FD inverse'!$A$27:$BH$27,'FD mesh'!$B$84:$BI$84,$E876:$BL876)+'FD inverse'!$A$27*$C877/Setup!$B$17+INDEX('FD inverse'!$A$27:$BH$27,1,'FD mesh'!$B$15+1)*Setup!$B$22</f>
        <v>17.6145139443831</v>
      </c>
      <c r="AD877" s="0" t="n">
        <f aca="false">SUMPRODUCT('FD inverse'!$A$28:$BH$28,'FD mesh'!$B$84:$BI$84,$E876:$BL876)+'FD inverse'!$A$28*$C877/Setup!$B$17+INDEX('FD inverse'!$A$28:$BH$28,1,'FD mesh'!$B$15+1)*Setup!$B$22</f>
        <v>17.0457385536123</v>
      </c>
      <c r="AE877" s="0" t="n">
        <f aca="false">SUMPRODUCT('FD inverse'!$A$29:$BH$29,'FD mesh'!$B$84:$BI$84,$E876:$BL876)+'FD inverse'!$A$29*$C877/Setup!$B$17+INDEX('FD inverse'!$A$29:$BH$29,1,'FD mesh'!$B$15+1)*Setup!$B$22</f>
        <v>16.476608211974</v>
      </c>
      <c r="AF877" s="0" t="n">
        <f aca="false">SUMPRODUCT('FD inverse'!$A$30:$BH$30,'FD mesh'!$B$84:$BI$84,$E876:$BL876)+'FD inverse'!$A$30*$C877/Setup!$B$17+INDEX('FD inverse'!$A$30:$BH$30,1,'FD mesh'!$B$15+1)*Setup!$B$22</f>
        <v>15.907255790816</v>
      </c>
      <c r="AG877" s="0" t="n">
        <f aca="false">SUMPRODUCT('FD inverse'!$A$31:$BH$31,'FD mesh'!$B$84:$BI$84,$E876:$BL876)+'FD inverse'!$A$31*$C877/Setup!$B$17+INDEX('FD inverse'!$A$31:$BH$31,1,'FD mesh'!$B$15+1)*Setup!$B$22</f>
        <v>15.3378093176679</v>
      </c>
      <c r="AH877" s="0" t="n">
        <f aca="false">SUMPRODUCT('FD inverse'!$A$32:$BH$32,'FD mesh'!$B$84:$BI$84,$E876:$BL876)+'FD inverse'!$A$32*$C877/Setup!$B$17+INDEX('FD inverse'!$A$32:$BH$32,1,'FD mesh'!$B$15+1)*Setup!$B$22</f>
        <v>15.3138352330626</v>
      </c>
      <c r="AI877" s="0" t="n">
        <f aca="false">SUMPRODUCT('FD inverse'!$A$33:$BH$33,'FD mesh'!$B$84:$BI$84,$E876:$BL876)+'FD inverse'!$A$33*$C877/Setup!$B$17+INDEX('FD inverse'!$A$33:$BH$33,1,'FD mesh'!$B$15+1)*Setup!$B$22</f>
        <v>15.2899222099325</v>
      </c>
      <c r="AJ877" s="0" t="n">
        <f aca="false">SUMPRODUCT('FD inverse'!$A$34:$BH$34,'FD mesh'!$B$84:$BI$84,$E876:$BL876)+'FD inverse'!$A$34*$C877/Setup!$B$17+INDEX('FD inverse'!$A$34:$BH$34,1,'FD mesh'!$B$15+1)*Setup!$B$22</f>
        <v>15.266075257423</v>
      </c>
      <c r="AK877" s="0" t="n">
        <f aca="false">SUMPRODUCT('FD inverse'!$A$35:$BH$35,'FD mesh'!$B$84:$BI$84,$E876:$BL876)+'FD inverse'!$A$35*$C877/Setup!$B$17+INDEX('FD inverse'!$A$35:$BH$35,1,'FD mesh'!$B$15+1)*Setup!$B$22</f>
        <v>15.2422970129187</v>
      </c>
      <c r="AL877" s="0" t="n">
        <f aca="false">SUMPRODUCT('FD inverse'!$A$36:$BH$36,'FD mesh'!$B$84:$BI$84,$E876:$BL876)+'FD inverse'!$A$36*$C877/Setup!$B$17+INDEX('FD inverse'!$A$36:$BH$36,1,'FD mesh'!$B$15+1)*Setup!$B$22</f>
        <v>15.2185879687207</v>
      </c>
      <c r="AM877" s="0" t="n">
        <f aca="false">SUMPRODUCT('FD inverse'!$A$37:$BH$37,'FD mesh'!$B$84:$BI$84,$E876:$BL876)+'FD inverse'!$A$37*$C877/Setup!$B$17+INDEX('FD inverse'!$A$37:$BH$37,1,'FD mesh'!$B$15+1)*Setup!$B$22</f>
        <v>15.1949466914717</v>
      </c>
      <c r="AN877" s="0" t="n">
        <f aca="false">SUMPRODUCT('FD inverse'!$A$38:$BH$38,'FD mesh'!$B$84:$BI$84,$E876:$BL876)+'FD inverse'!$A$38*$C877/Setup!$B$17+INDEX('FD inverse'!$A$38:$BH$38,1,'FD mesh'!$B$15+1)*Setup!$B$22</f>
        <v>15.1713700341884</v>
      </c>
      <c r="AO877" s="0" t="n">
        <f aca="false">SUMPRODUCT('FD inverse'!$A$39:$BH$39,'FD mesh'!$B$84:$BI$84,$E876:$BL876)+'FD inverse'!$A$39*$C877/Setup!$B$17+INDEX('FD inverse'!$A$39:$BH$39,1,'FD mesh'!$B$15+1)*Setup!$B$22</f>
        <v>15.1478533409937</v>
      </c>
      <c r="AP877" s="0" t="n">
        <f aca="false">SUMPRODUCT('FD inverse'!$A$40:$BH$40,'FD mesh'!$B$84:$BI$84,$E876:$BL876)+'FD inverse'!$A$40*$C877/Setup!$B$17+INDEX('FD inverse'!$A$40:$BH$40,1,'FD mesh'!$B$15+1)*Setup!$B$22</f>
        <v>15.1243906448411</v>
      </c>
      <c r="AQ877" s="0" t="n">
        <f aca="false">SUMPRODUCT('FD inverse'!$A$41:$BH$41,'FD mesh'!$B$84:$BI$84,$E876:$BL876)+'FD inverse'!$A$41*$C877/Setup!$B$17+INDEX('FD inverse'!$A$41:$BH$41,1,'FD mesh'!$B$15+1)*Setup!$B$22</f>
        <v>15.1009748587056</v>
      </c>
      <c r="AR877" s="0" t="n">
        <f aca="false">SUMPRODUCT('FD inverse'!$A$42:$BH$42,'FD mesh'!$B$84:$BI$84,$E876:$BL876)+'FD inverse'!$A$42*$C877/Setup!$B$17+INDEX('FD inverse'!$A$42:$BH$42,1,'FD mesh'!$B$15+1)*Setup!$B$22</f>
        <v>15.0775979608694</v>
      </c>
      <c r="AS877" s="0" t="n">
        <f aca="false">SUMPRODUCT('FD inverse'!$A$43:$BH$43,'FD mesh'!$B$84:$BI$84,$E876:$BL876)+'FD inverse'!$A$43*$C877/Setup!$B$17+INDEX('FD inverse'!$A$43:$BH$43,1,'FD mesh'!$B$15+1)*Setup!$B$22</f>
        <v>0</v>
      </c>
      <c r="AT877" s="0" t="n">
        <f aca="false">SUMPRODUCT('FD inverse'!$A$44:$BH$44,'FD mesh'!$B$84:$BI$84,$E876:$BL876)+'FD inverse'!$A$44*$C877/Setup!$B$17+INDEX('FD inverse'!$A$44:$BH$44,1,'FD mesh'!$B$15+1)*Setup!$B$22</f>
        <v>0</v>
      </c>
      <c r="AU877" s="0" t="n">
        <f aca="false">SUMPRODUCT('FD inverse'!$A$45:$BH$45,'FD mesh'!$B$84:$BI$84,$E876:$BL876)+'FD inverse'!$A$45*$C877/Setup!$B$17+INDEX('FD inverse'!$A$45:$BH$45,1,'FD mesh'!$B$15+1)*Setup!$B$22</f>
        <v>0</v>
      </c>
      <c r="AV877" s="0" t="n">
        <f aca="false">SUMPRODUCT('FD inverse'!$A$46:$BH$46,'FD mesh'!$B$84:$BI$84,$E876:$BL876)+'FD inverse'!$A$46*$C877/Setup!$B$17+INDEX('FD inverse'!$A$46:$BH$46,1,'FD mesh'!$B$15+1)*Setup!$B$22</f>
        <v>0</v>
      </c>
      <c r="AW877" s="0" t="n">
        <f aca="false">SUMPRODUCT('FD inverse'!$A$47:$BH$47,'FD mesh'!$B$84:$BI$84,$E876:$BL876)+'FD inverse'!$A$47*$C877/Setup!$B$17+INDEX('FD inverse'!$A$47:$BH$47,1,'FD mesh'!$B$15+1)*Setup!$B$22</f>
        <v>0</v>
      </c>
      <c r="AX877" s="0" t="n">
        <f aca="false">SUMPRODUCT('FD inverse'!$A$48:$BH$48,'FD mesh'!$B$84:$BI$84,$E876:$BL876)+'FD inverse'!$A$48*$C877/Setup!$B$17+INDEX('FD inverse'!$A$48:$BH$48,1,'FD mesh'!$B$15+1)*Setup!$B$22</f>
        <v>0</v>
      </c>
      <c r="AY877" s="0" t="n">
        <f aca="false">SUMPRODUCT('FD inverse'!$A$49:$BH$49,'FD mesh'!$B$84:$BI$84,$E876:$BL876)+'FD inverse'!$A$49*$C877/Setup!$B$17+INDEX('FD inverse'!$A$49:$BH$49,1,'FD mesh'!$B$15+1)*Setup!$B$22</f>
        <v>0</v>
      </c>
      <c r="AZ877" s="0" t="n">
        <f aca="false">SUMPRODUCT('FD inverse'!$A$50:$BH$50,'FD mesh'!$B$84:$BI$84,$E876:$BL876)+'FD inverse'!$A$50*$C877/Setup!$B$17+INDEX('FD inverse'!$A$50:$BH$50,1,'FD mesh'!$B$15+1)*Setup!$B$22</f>
        <v>0</v>
      </c>
      <c r="BA877" s="0" t="n">
        <f aca="false">SUMPRODUCT('FD inverse'!$A$51:$BH$51,'FD mesh'!$B$84:$BI$84,$E876:$BL876)+'FD inverse'!$A$51*$C877/Setup!$B$17+INDEX('FD inverse'!$A$51:$BH$51,1,'FD mesh'!$B$15+1)*Setup!$B$22</f>
        <v>0</v>
      </c>
      <c r="BB877" s="0" t="n">
        <f aca="false">SUMPRODUCT('FD inverse'!$A$52:$BH$52,'FD mesh'!$B$84:$BI$84,$E876:$BL876)+'FD inverse'!$A$52*$C877/Setup!$B$17+INDEX('FD inverse'!$A$52:$BH$52,1,'FD mesh'!$B$15+1)*Setup!$B$22</f>
        <v>0</v>
      </c>
      <c r="BC877" s="0" t="n">
        <f aca="false">SUMPRODUCT('FD inverse'!$A$53:$BH$53,'FD mesh'!$B$84:$BI$84,$E876:$BL876)+'FD inverse'!$A$53*$C877/Setup!$B$17+INDEX('FD inverse'!$A$53:$BH$53,1,'FD mesh'!$B$15+1)*Setup!$B$22</f>
        <v>0</v>
      </c>
      <c r="BD877" s="0" t="n">
        <f aca="false">SUMPRODUCT('FD inverse'!$A$54:$BH$54,'FD mesh'!$B$84:$BI$84,$E876:$BL876)+'FD inverse'!$A$54*$C877/Setup!$B$17+INDEX('FD inverse'!$A$54:$BH$54,1,'FD mesh'!$B$15+1)*Setup!$B$22</f>
        <v>0</v>
      </c>
      <c r="BE877" s="0" t="n">
        <f aca="false">SUMPRODUCT('FD inverse'!$A$55:$BH$55,'FD mesh'!$B$84:$BI$84,$E876:$BL876)+'FD inverse'!$A$55*$C877/Setup!$B$17+INDEX('FD inverse'!$A$55:$BH$55,1,'FD mesh'!$B$15+1)*Setup!$B$22</f>
        <v>0</v>
      </c>
      <c r="BF877" s="0" t="n">
        <f aca="false">SUMPRODUCT('FD inverse'!$A$56:$BH$56,'FD mesh'!$B$84:$BI$84,$E876:$BL876)+'FD inverse'!$A$56*$C877/Setup!$B$17+INDEX('FD inverse'!$A$56:$BH$56,1,'FD mesh'!$B$15+1)*Setup!$B$22</f>
        <v>0</v>
      </c>
      <c r="BG877" s="0" t="n">
        <f aca="false">SUMPRODUCT('FD inverse'!$A$57:$BH$57,'FD mesh'!$B$84:$BI$84,$E876:$BL876)+'FD inverse'!$A$57*$C877/Setup!$B$17+INDEX('FD inverse'!$A$57:$BH$57,1,'FD mesh'!$B$15+1)*Setup!$B$22</f>
        <v>0</v>
      </c>
      <c r="BH877" s="0" t="n">
        <f aca="false">SUMPRODUCT('FD inverse'!$A$58:$BH$58,'FD mesh'!$B$84:$BI$84,$E876:$BL876)+'FD inverse'!$A$58*$C877/Setup!$B$17+INDEX('FD inverse'!$A$58:$BH$58,1,'FD mesh'!$B$15+1)*Setup!$B$22</f>
        <v>0</v>
      </c>
      <c r="BI877" s="0" t="n">
        <f aca="false">SUMPRODUCT('FD inverse'!$A$59:$BH$59,'FD mesh'!$B$84:$BI$84,$E876:$BL876)+'FD inverse'!$A$59*$C877/Setup!$B$17+INDEX('FD inverse'!$A$59:$BH$59,1,'FD mesh'!$B$15+1)*Setup!$B$22</f>
        <v>0</v>
      </c>
      <c r="BJ877" s="0" t="n">
        <f aca="false">SUMPRODUCT('FD inverse'!$A$60:$BH$60,'FD mesh'!$B$84:$BI$84,$E876:$BL876)+'FD inverse'!$A$60*$C877/Setup!$B$17+INDEX('FD inverse'!$A$60:$BH$60,1,'FD mesh'!$B$15+1)*Setup!$B$22</f>
        <v>0</v>
      </c>
      <c r="BK877" s="0" t="n">
        <f aca="false">SUMPRODUCT('FD inverse'!$A$61:$BH$61,'FD mesh'!$B$84:$BI$84,$E876:$BL876)+'FD inverse'!$A$61*$C877/Setup!$B$17+INDEX('FD inverse'!$A$61:$BH$61,1,'FD mesh'!$B$15+1)*Setup!$B$22</f>
        <v>0</v>
      </c>
      <c r="BL877" s="0" t="n">
        <f aca="false">SUMPRODUCT('FD inverse'!$A$62:$BH$62,'FD mesh'!$B$84:$BI$84,$E876:$BL876)+'FD inverse'!$A$62*$C877/Setup!$B$17+INDEX('FD inverse'!$A$62:$BH$62,1,'FD mesh'!$B$15+1)*Setup!$B$22</f>
        <v>0</v>
      </c>
    </row>
    <row r="878" customFormat="false" ht="15" hidden="false" customHeight="false" outlineLevel="0" collapsed="false">
      <c r="A878" s="0" t="n">
        <v>873</v>
      </c>
      <c r="B878" s="0" t="n">
        <f aca="false">A878*Setup!$B$11/3600</f>
        <v>72.75</v>
      </c>
      <c r="C878" s="0" t="n">
        <f aca="false">Setup!$B$7+Setup!$B$8*COS(2*PI()*(B878-Setup!$B$9)/24)</f>
        <v>21.3626167395997</v>
      </c>
      <c r="D878" s="0" t="n">
        <f aca="false">(C878-E878)/Setup!$B$17</f>
        <v>-8.28347111756183</v>
      </c>
      <c r="E878" s="0" t="n">
        <f aca="false">SUMPRODUCT('FD inverse'!$A$3:$BH$3,'FD mesh'!$B$84:$BI$84,$E877:$BL877)+'FD inverse'!$A$3*$C878/Setup!$B$17+INDEX('FD inverse'!$A$3:$BH$3,1,'FD mesh'!$B$15+1)*Setup!$B$22</f>
        <v>22.4394679848828</v>
      </c>
      <c r="F878" s="0" t="n">
        <f aca="false">SUMPRODUCT('FD inverse'!$A$4:$BH$4,'FD mesh'!$B$84:$BI$84,$E877:$BL877)+'FD inverse'!$A$4*$C878/Setup!$B$17+INDEX('FD inverse'!$A$4:$BH$4,1,'FD mesh'!$B$15+1)*Setup!$B$22</f>
        <v>22.6760572801791</v>
      </c>
      <c r="G878" s="0" t="n">
        <f aca="false">SUMPRODUCT('FD inverse'!$A$5:$BH$5,'FD mesh'!$B$84:$BI$84,$E877:$BL877)+'FD inverse'!$A$5*$C878/Setup!$B$17+INDEX('FD inverse'!$A$5:$BH$5,1,'FD mesh'!$B$15+1)*Setup!$B$22</f>
        <v>22.8948448963906</v>
      </c>
      <c r="H878" s="0" t="n">
        <f aca="false">SUMPRODUCT('FD inverse'!$A$6:$BH$6,'FD mesh'!$B$84:$BI$84,$E877:$BL877)+'FD inverse'!$A$6*$C878/Setup!$B$17+INDEX('FD inverse'!$A$6:$BH$6,1,'FD mesh'!$B$15+1)*Setup!$B$22</f>
        <v>23.6037034785031</v>
      </c>
      <c r="I878" s="0" t="n">
        <f aca="false">SUMPRODUCT('FD inverse'!$A$7:$BH$7,'FD mesh'!$B$84:$BI$84,$E877:$BL877)+'FD inverse'!$A$7*$C878/Setup!$B$17+INDEX('FD inverse'!$A$7:$BH$7,1,'FD mesh'!$B$15+1)*Setup!$B$22</f>
        <v>23.6608196702164</v>
      </c>
      <c r="J878" s="0" t="n">
        <f aca="false">SUMPRODUCT('FD inverse'!$A$8:$BH$8,'FD mesh'!$B$84:$BI$84,$E877:$BL877)+'FD inverse'!$A$8*$C878/Setup!$B$17+INDEX('FD inverse'!$A$8:$BH$8,1,'FD mesh'!$B$15+1)*Setup!$B$22</f>
        <v>23.7075706692008</v>
      </c>
      <c r="K878" s="0" t="n">
        <f aca="false">SUMPRODUCT('FD inverse'!$A$9:$BH$9,'FD mesh'!$B$84:$BI$84,$E877:$BL877)+'FD inverse'!$A$9*$C878/Setup!$B$17+INDEX('FD inverse'!$A$9:$BH$9,1,'FD mesh'!$B$15+1)*Setup!$B$22</f>
        <v>23.7447621718714</v>
      </c>
      <c r="L878" s="0" t="n">
        <f aca="false">SUMPRODUCT('FD inverse'!$A$10:$BH$10,'FD mesh'!$B$84:$BI$84,$E877:$BL877)+'FD inverse'!$A$10*$C878/Setup!$B$17+INDEX('FD inverse'!$A$10:$BH$10,1,'FD mesh'!$B$15+1)*Setup!$B$22</f>
        <v>23.7731307120233</v>
      </c>
      <c r="M878" s="0" t="n">
        <f aca="false">SUMPRODUCT('FD inverse'!$A$11:$BH$11,'FD mesh'!$B$84:$BI$84,$E877:$BL877)+'FD inverse'!$A$11*$C878/Setup!$B$17+INDEX('FD inverse'!$A$11:$BH$11,1,'FD mesh'!$B$15+1)*Setup!$B$22</f>
        <v>23.7933345449058</v>
      </c>
      <c r="N878" s="0" t="n">
        <f aca="false">SUMPRODUCT('FD inverse'!$A$12:$BH$12,'FD mesh'!$B$84:$BI$84,$E877:$BL877)+'FD inverse'!$A$12*$C878/Setup!$B$17+INDEX('FD inverse'!$A$12:$BH$12,1,'FD mesh'!$B$15+1)*Setup!$B$22</f>
        <v>23.8059460313024</v>
      </c>
      <c r="O878" s="0" t="n">
        <f aca="false">SUMPRODUCT('FD inverse'!$A$13:$BH$13,'FD mesh'!$B$84:$BI$84,$E877:$BL877)+'FD inverse'!$A$13*$C878/Setup!$B$17+INDEX('FD inverse'!$A$13:$BH$13,1,'FD mesh'!$B$15+1)*Setup!$B$22</f>
        <v>23.8114454115248</v>
      </c>
      <c r="P878" s="0" t="n">
        <f aca="false">SUMPRODUCT('FD inverse'!$A$14:$BH$14,'FD mesh'!$B$84:$BI$84,$E877:$BL877)+'FD inverse'!$A$14*$C878/Setup!$B$17+INDEX('FD inverse'!$A$14:$BH$14,1,'FD mesh'!$B$15+1)*Setup!$B$22</f>
        <v>23.8102158736651</v>
      </c>
      <c r="Q878" s="0" t="n">
        <f aca="false">SUMPRODUCT('FD inverse'!$A$15:$BH$15,'FD mesh'!$B$84:$BI$84,$E877:$BL877)+'FD inverse'!$A$15*$C878/Setup!$B$17+INDEX('FD inverse'!$A$15:$BH$15,1,'FD mesh'!$B$15+1)*Setup!$B$22</f>
        <v>23.8025398358935</v>
      </c>
      <c r="R878" s="0" t="n">
        <f aca="false">SUMPRODUCT('FD inverse'!$A$16:$BH$16,'FD mesh'!$B$84:$BI$84,$E877:$BL877)+'FD inverse'!$A$16*$C878/Setup!$B$17+INDEX('FD inverse'!$A$16:$BH$16,1,'FD mesh'!$B$15+1)*Setup!$B$22</f>
        <v>23.788596378824</v>
      </c>
      <c r="S878" s="0" t="n">
        <f aca="false">SUMPRODUCT('FD inverse'!$A$17:$BH$17,'FD mesh'!$B$84:$BI$84,$E877:$BL877)+'FD inverse'!$A$17*$C878/Setup!$B$17+INDEX('FD inverse'!$A$17:$BH$17,1,'FD mesh'!$B$15+1)*Setup!$B$22</f>
        <v>23.236902304406</v>
      </c>
      <c r="T878" s="0" t="n">
        <f aca="false">SUMPRODUCT('FD inverse'!$A$18:$BH$18,'FD mesh'!$B$84:$BI$84,$E877:$BL877)+'FD inverse'!$A$18*$C878/Setup!$B$17+INDEX('FD inverse'!$A$18:$BH$18,1,'FD mesh'!$B$15+1)*Setup!$B$22</f>
        <v>22.6824550848323</v>
      </c>
      <c r="U878" s="0" t="n">
        <f aca="false">SUMPRODUCT('FD inverse'!$A$19:$BH$19,'FD mesh'!$B$84:$BI$84,$E877:$BL877)+'FD inverse'!$A$19*$C878/Setup!$B$17+INDEX('FD inverse'!$A$19:$BH$19,1,'FD mesh'!$B$15+1)*Setup!$B$22</f>
        <v>22.1255658073172</v>
      </c>
      <c r="V878" s="0" t="n">
        <f aca="false">SUMPRODUCT('FD inverse'!$A$20:$BH$20,'FD mesh'!$B$84:$BI$84,$E877:$BL877)+'FD inverse'!$A$20*$C878/Setup!$B$17+INDEX('FD inverse'!$A$20:$BH$20,1,'FD mesh'!$B$15+1)*Setup!$B$22</f>
        <v>21.5665218608558</v>
      </c>
      <c r="W878" s="0" t="n">
        <f aca="false">SUMPRODUCT('FD inverse'!$A$21:$BH$21,'FD mesh'!$B$84:$BI$84,$E877:$BL877)+'FD inverse'!$A$21*$C878/Setup!$B$17+INDEX('FD inverse'!$A$21:$BH$21,1,'FD mesh'!$B$15+1)*Setup!$B$22</f>
        <v>21.0055883372109</v>
      </c>
      <c r="X878" s="0" t="n">
        <f aca="false">SUMPRODUCT('FD inverse'!$A$22:$BH$22,'FD mesh'!$B$84:$BI$84,$E877:$BL877)+'FD inverse'!$A$22*$C878/Setup!$B$17+INDEX('FD inverse'!$A$22:$BH$22,1,'FD mesh'!$B$15+1)*Setup!$B$22</f>
        <v>20.4430095241721</v>
      </c>
      <c r="Y878" s="0" t="n">
        <f aca="false">SUMPRODUCT('FD inverse'!$A$23:$BH$23,'FD mesh'!$B$84:$BI$84,$E877:$BL877)+'FD inverse'!$A$23*$C878/Setup!$B$17+INDEX('FD inverse'!$A$23:$BH$23,1,'FD mesh'!$B$15+1)*Setup!$B$22</f>
        <v>19.8790104798898</v>
      </c>
      <c r="Z878" s="0" t="n">
        <f aca="false">SUMPRODUCT('FD inverse'!$A$24:$BH$24,'FD mesh'!$B$84:$BI$84,$E877:$BL877)+'FD inverse'!$A$24*$C878/Setup!$B$17+INDEX('FD inverse'!$A$24:$BH$24,1,'FD mesh'!$B$15+1)*Setup!$B$22</f>
        <v>19.313798677946</v>
      </c>
      <c r="AA878" s="0" t="n">
        <f aca="false">SUMPRODUCT('FD inverse'!$A$25:$BH$25,'FD mesh'!$B$84:$BI$84,$E877:$BL877)+'FD inverse'!$A$25*$C878/Setup!$B$17+INDEX('FD inverse'!$A$25:$BH$25,1,'FD mesh'!$B$15+1)*Setup!$B$22</f>
        <v>18.7475657136177</v>
      </c>
      <c r="AB878" s="0" t="n">
        <f aca="false">SUMPRODUCT('FD inverse'!$A$26:$BH$26,'FD mesh'!$B$84:$BI$84,$E877:$BL877)+'FD inverse'!$A$26*$C878/Setup!$B$17+INDEX('FD inverse'!$A$26:$BH$26,1,'FD mesh'!$B$15+1)*Setup!$B$22</f>
        <v>18.1804890625166</v>
      </c>
      <c r="AC878" s="0" t="n">
        <f aca="false">SUMPRODUCT('FD inverse'!$A$27:$BH$27,'FD mesh'!$B$84:$BI$84,$E877:$BL877)+'FD inverse'!$A$27*$C878/Setup!$B$17+INDEX('FD inverse'!$A$27:$BH$27,1,'FD mesh'!$B$15+1)*Setup!$B$22</f>
        <v>17.6127338834405</v>
      </c>
      <c r="AD878" s="0" t="n">
        <f aca="false">SUMPRODUCT('FD inverse'!$A$28:$BH$28,'FD mesh'!$B$84:$BI$84,$E877:$BL877)+'FD inverse'!$A$28*$C878/Setup!$B$17+INDEX('FD inverse'!$A$28:$BH$28,1,'FD mesh'!$B$15+1)*Setup!$B$22</f>
        <v>17.0444548578585</v>
      </c>
      <c r="AE878" s="0" t="n">
        <f aca="false">SUMPRODUCT('FD inverse'!$A$29:$BH$29,'FD mesh'!$B$84:$BI$84,$E877:$BL877)+'FD inverse'!$A$29*$C878/Setup!$B$17+INDEX('FD inverse'!$A$29:$BH$29,1,'FD mesh'!$B$15+1)*Setup!$B$22</f>
        <v>16.4757980589546</v>
      </c>
      <c r="AF878" s="0" t="n">
        <f aca="false">SUMPRODUCT('FD inverse'!$A$30:$BH$30,'FD mesh'!$B$84:$BI$84,$E877:$BL877)+'FD inverse'!$A$30*$C878/Setup!$B$17+INDEX('FD inverse'!$A$30:$BH$30,1,'FD mesh'!$B$15+1)*Setup!$B$22</f>
        <v>15.9069028435908</v>
      </c>
      <c r="AG878" s="0" t="n">
        <f aca="false">SUMPRODUCT('FD inverse'!$A$31:$BH$31,'FD mesh'!$B$84:$BI$84,$E877:$BL877)+'FD inverse'!$A$31*$C878/Setup!$B$17+INDEX('FD inverse'!$A$31:$BH$31,1,'FD mesh'!$B$15+1)*Setup!$B$22</f>
        <v>15.3379037609007</v>
      </c>
      <c r="AH878" s="0" t="n">
        <f aca="false">SUMPRODUCT('FD inverse'!$A$32:$BH$32,'FD mesh'!$B$84:$BI$84,$E877:$BL877)+'FD inverse'!$A$32*$C878/Setup!$B$17+INDEX('FD inverse'!$A$32:$BH$32,1,'FD mesh'!$B$15+1)*Setup!$B$22</f>
        <v>15.3139456453324</v>
      </c>
      <c r="AI878" s="0" t="n">
        <f aca="false">SUMPRODUCT('FD inverse'!$A$33:$BH$33,'FD mesh'!$B$84:$BI$84,$E877:$BL877)+'FD inverse'!$A$33*$C878/Setup!$B$17+INDEX('FD inverse'!$A$33:$BH$33,1,'FD mesh'!$B$15+1)*Setup!$B$22</f>
        <v>15.2900434229983</v>
      </c>
      <c r="AJ878" s="0" t="n">
        <f aca="false">SUMPRODUCT('FD inverse'!$A$34:$BH$34,'FD mesh'!$B$84:$BI$84,$E877:$BL877)+'FD inverse'!$A$34*$C878/Setup!$B$17+INDEX('FD inverse'!$A$34:$BH$34,1,'FD mesh'!$B$15+1)*Setup!$B$22</f>
        <v>15.26620256151</v>
      </c>
      <c r="AK878" s="0" t="n">
        <f aca="false">SUMPRODUCT('FD inverse'!$A$35:$BH$35,'FD mesh'!$B$84:$BI$84,$E877:$BL877)+'FD inverse'!$A$35*$C878/Setup!$B$17+INDEX('FD inverse'!$A$35:$BH$35,1,'FD mesh'!$B$15+1)*Setup!$B$22</f>
        <v>15.2424261442827</v>
      </c>
      <c r="AL878" s="0" t="n">
        <f aca="false">SUMPRODUCT('FD inverse'!$A$36:$BH$36,'FD mesh'!$B$84:$BI$84,$E877:$BL877)+'FD inverse'!$A$36*$C878/Setup!$B$17+INDEX('FD inverse'!$A$36:$BH$36,1,'FD mesh'!$B$15+1)*Setup!$B$22</f>
        <v>15.2187150963262</v>
      </c>
      <c r="AM878" s="0" t="n">
        <f aca="false">SUMPRODUCT('FD inverse'!$A$37:$BH$37,'FD mesh'!$B$84:$BI$84,$E877:$BL877)+'FD inverse'!$A$37*$C878/Setup!$B$17+INDEX('FD inverse'!$A$37:$BH$37,1,'FD mesh'!$B$15+1)*Setup!$B$22</f>
        <v>15.1950684032918</v>
      </c>
      <c r="AN878" s="0" t="n">
        <f aca="false">SUMPRODUCT('FD inverse'!$A$38:$BH$38,'FD mesh'!$B$84:$BI$84,$E877:$BL877)+'FD inverse'!$A$38*$C878/Setup!$B$17+INDEX('FD inverse'!$A$38:$BH$38,1,'FD mesh'!$B$15+1)*Setup!$B$22</f>
        <v>15.1714833235842</v>
      </c>
      <c r="AO878" s="0" t="n">
        <f aca="false">SUMPRODUCT('FD inverse'!$A$39:$BH$39,'FD mesh'!$B$84:$BI$84,$E877:$BL877)+'FD inverse'!$A$39*$C878/Setup!$B$17+INDEX('FD inverse'!$A$39:$BH$39,1,'FD mesh'!$B$15+1)*Setup!$B$22</f>
        <v>15.1479555935782</v>
      </c>
      <c r="AP878" s="0" t="n">
        <f aca="false">SUMPRODUCT('FD inverse'!$A$40:$BH$40,'FD mesh'!$B$84:$BI$84,$E877:$BL877)+'FD inverse'!$A$40*$C878/Setup!$B$17+INDEX('FD inverse'!$A$40:$BH$40,1,'FD mesh'!$B$15+1)*Setup!$B$22</f>
        <v>15.1244796261856</v>
      </c>
      <c r="AQ878" s="0" t="n">
        <f aca="false">SUMPRODUCT('FD inverse'!$A$41:$BH$41,'FD mesh'!$B$84:$BI$84,$E877:$BL877)+'FD inverse'!$A$41*$C878/Setup!$B$17+INDEX('FD inverse'!$A$41:$BH$41,1,'FD mesh'!$B$15+1)*Setup!$B$22</f>
        <v>15.1010487031993</v>
      </c>
      <c r="AR878" s="0" t="n">
        <f aca="false">SUMPRODUCT('FD inverse'!$A$42:$BH$42,'FD mesh'!$B$84:$BI$84,$E877:$BL877)+'FD inverse'!$A$42*$C878/Setup!$B$17+INDEX('FD inverse'!$A$42:$BH$42,1,'FD mesh'!$B$15+1)*Setup!$B$22</f>
        <v>15.0776551619965</v>
      </c>
      <c r="AS878" s="0" t="n">
        <f aca="false">SUMPRODUCT('FD inverse'!$A$43:$BH$43,'FD mesh'!$B$84:$BI$84,$E877:$BL877)+'FD inverse'!$A$43*$C878/Setup!$B$17+INDEX('FD inverse'!$A$43:$BH$43,1,'FD mesh'!$B$15+1)*Setup!$B$22</f>
        <v>0</v>
      </c>
      <c r="AT878" s="0" t="n">
        <f aca="false">SUMPRODUCT('FD inverse'!$A$44:$BH$44,'FD mesh'!$B$84:$BI$84,$E877:$BL877)+'FD inverse'!$A$44*$C878/Setup!$B$17+INDEX('FD inverse'!$A$44:$BH$44,1,'FD mesh'!$B$15+1)*Setup!$B$22</f>
        <v>0</v>
      </c>
      <c r="AU878" s="0" t="n">
        <f aca="false">SUMPRODUCT('FD inverse'!$A$45:$BH$45,'FD mesh'!$B$84:$BI$84,$E877:$BL877)+'FD inverse'!$A$45*$C878/Setup!$B$17+INDEX('FD inverse'!$A$45:$BH$45,1,'FD mesh'!$B$15+1)*Setup!$B$22</f>
        <v>0</v>
      </c>
      <c r="AV878" s="0" t="n">
        <f aca="false">SUMPRODUCT('FD inverse'!$A$46:$BH$46,'FD mesh'!$B$84:$BI$84,$E877:$BL877)+'FD inverse'!$A$46*$C878/Setup!$B$17+INDEX('FD inverse'!$A$46:$BH$46,1,'FD mesh'!$B$15+1)*Setup!$B$22</f>
        <v>0</v>
      </c>
      <c r="AW878" s="0" t="n">
        <f aca="false">SUMPRODUCT('FD inverse'!$A$47:$BH$47,'FD mesh'!$B$84:$BI$84,$E877:$BL877)+'FD inverse'!$A$47*$C878/Setup!$B$17+INDEX('FD inverse'!$A$47:$BH$47,1,'FD mesh'!$B$15+1)*Setup!$B$22</f>
        <v>0</v>
      </c>
      <c r="AX878" s="0" t="n">
        <f aca="false">SUMPRODUCT('FD inverse'!$A$48:$BH$48,'FD mesh'!$B$84:$BI$84,$E877:$BL877)+'FD inverse'!$A$48*$C878/Setup!$B$17+INDEX('FD inverse'!$A$48:$BH$48,1,'FD mesh'!$B$15+1)*Setup!$B$22</f>
        <v>0</v>
      </c>
      <c r="AY878" s="0" t="n">
        <f aca="false">SUMPRODUCT('FD inverse'!$A$49:$BH$49,'FD mesh'!$B$84:$BI$84,$E877:$BL877)+'FD inverse'!$A$49*$C878/Setup!$B$17+INDEX('FD inverse'!$A$49:$BH$49,1,'FD mesh'!$B$15+1)*Setup!$B$22</f>
        <v>0</v>
      </c>
      <c r="AZ878" s="0" t="n">
        <f aca="false">SUMPRODUCT('FD inverse'!$A$50:$BH$50,'FD mesh'!$B$84:$BI$84,$E877:$BL877)+'FD inverse'!$A$50*$C878/Setup!$B$17+INDEX('FD inverse'!$A$50:$BH$50,1,'FD mesh'!$B$15+1)*Setup!$B$22</f>
        <v>0</v>
      </c>
      <c r="BA878" s="0" t="n">
        <f aca="false">SUMPRODUCT('FD inverse'!$A$51:$BH$51,'FD mesh'!$B$84:$BI$84,$E877:$BL877)+'FD inverse'!$A$51*$C878/Setup!$B$17+INDEX('FD inverse'!$A$51:$BH$51,1,'FD mesh'!$B$15+1)*Setup!$B$22</f>
        <v>0</v>
      </c>
      <c r="BB878" s="0" t="n">
        <f aca="false">SUMPRODUCT('FD inverse'!$A$52:$BH$52,'FD mesh'!$B$84:$BI$84,$E877:$BL877)+'FD inverse'!$A$52*$C878/Setup!$B$17+INDEX('FD inverse'!$A$52:$BH$52,1,'FD mesh'!$B$15+1)*Setup!$B$22</f>
        <v>0</v>
      </c>
      <c r="BC878" s="0" t="n">
        <f aca="false">SUMPRODUCT('FD inverse'!$A$53:$BH$53,'FD mesh'!$B$84:$BI$84,$E877:$BL877)+'FD inverse'!$A$53*$C878/Setup!$B$17+INDEX('FD inverse'!$A$53:$BH$53,1,'FD mesh'!$B$15+1)*Setup!$B$22</f>
        <v>0</v>
      </c>
      <c r="BD878" s="0" t="n">
        <f aca="false">SUMPRODUCT('FD inverse'!$A$54:$BH$54,'FD mesh'!$B$84:$BI$84,$E877:$BL877)+'FD inverse'!$A$54*$C878/Setup!$B$17+INDEX('FD inverse'!$A$54:$BH$54,1,'FD mesh'!$B$15+1)*Setup!$B$22</f>
        <v>0</v>
      </c>
      <c r="BE878" s="0" t="n">
        <f aca="false">SUMPRODUCT('FD inverse'!$A$55:$BH$55,'FD mesh'!$B$84:$BI$84,$E877:$BL877)+'FD inverse'!$A$55*$C878/Setup!$B$17+INDEX('FD inverse'!$A$55:$BH$55,1,'FD mesh'!$B$15+1)*Setup!$B$22</f>
        <v>0</v>
      </c>
      <c r="BF878" s="0" t="n">
        <f aca="false">SUMPRODUCT('FD inverse'!$A$56:$BH$56,'FD mesh'!$B$84:$BI$84,$E877:$BL877)+'FD inverse'!$A$56*$C878/Setup!$B$17+INDEX('FD inverse'!$A$56:$BH$56,1,'FD mesh'!$B$15+1)*Setup!$B$22</f>
        <v>0</v>
      </c>
      <c r="BG878" s="0" t="n">
        <f aca="false">SUMPRODUCT('FD inverse'!$A$57:$BH$57,'FD mesh'!$B$84:$BI$84,$E877:$BL877)+'FD inverse'!$A$57*$C878/Setup!$B$17+INDEX('FD inverse'!$A$57:$BH$57,1,'FD mesh'!$B$15+1)*Setup!$B$22</f>
        <v>0</v>
      </c>
      <c r="BH878" s="0" t="n">
        <f aca="false">SUMPRODUCT('FD inverse'!$A$58:$BH$58,'FD mesh'!$B$84:$BI$84,$E877:$BL877)+'FD inverse'!$A$58*$C878/Setup!$B$17+INDEX('FD inverse'!$A$58:$BH$58,1,'FD mesh'!$B$15+1)*Setup!$B$22</f>
        <v>0</v>
      </c>
      <c r="BI878" s="0" t="n">
        <f aca="false">SUMPRODUCT('FD inverse'!$A$59:$BH$59,'FD mesh'!$B$84:$BI$84,$E877:$BL877)+'FD inverse'!$A$59*$C878/Setup!$B$17+INDEX('FD inverse'!$A$59:$BH$59,1,'FD mesh'!$B$15+1)*Setup!$B$22</f>
        <v>0</v>
      </c>
      <c r="BJ878" s="0" t="n">
        <f aca="false">SUMPRODUCT('FD inverse'!$A$60:$BH$60,'FD mesh'!$B$84:$BI$84,$E877:$BL877)+'FD inverse'!$A$60*$C878/Setup!$B$17+INDEX('FD inverse'!$A$60:$BH$60,1,'FD mesh'!$B$15+1)*Setup!$B$22</f>
        <v>0</v>
      </c>
      <c r="BK878" s="0" t="n">
        <f aca="false">SUMPRODUCT('FD inverse'!$A$61:$BH$61,'FD mesh'!$B$84:$BI$84,$E877:$BL877)+'FD inverse'!$A$61*$C878/Setup!$B$17+INDEX('FD inverse'!$A$61:$BH$61,1,'FD mesh'!$B$15+1)*Setup!$B$22</f>
        <v>0</v>
      </c>
      <c r="BL878" s="0" t="n">
        <f aca="false">SUMPRODUCT('FD inverse'!$A$62:$BH$62,'FD mesh'!$B$84:$BI$84,$E877:$BL877)+'FD inverse'!$A$62*$C878/Setup!$B$17+INDEX('FD inverse'!$A$62:$BH$62,1,'FD mesh'!$B$15+1)*Setup!$B$22</f>
        <v>0</v>
      </c>
    </row>
    <row r="879" customFormat="false" ht="15" hidden="false" customHeight="false" outlineLevel="0" collapsed="false">
      <c r="A879" s="0" t="n">
        <v>874</v>
      </c>
      <c r="B879" s="0" t="n">
        <f aca="false">A879*Setup!$B$11/3600</f>
        <v>72.8333333333333</v>
      </c>
      <c r="C879" s="0" t="n">
        <f aca="false">Setup!$B$7+Setup!$B$8*COS(2*PI()*(B879-Setup!$B$9)/24)</f>
        <v>21.2976391695374</v>
      </c>
      <c r="D879" s="0" t="n">
        <f aca="false">(C879-E879)/Setup!$B$17</f>
        <v>-8.43550863347801</v>
      </c>
      <c r="E879" s="0" t="n">
        <f aca="false">SUMPRODUCT('FD inverse'!$A$3:$BH$3,'FD mesh'!$B$84:$BI$84,$E878:$BL878)+'FD inverse'!$A$3*$C879/Setup!$B$17+INDEX('FD inverse'!$A$3:$BH$3,1,'FD mesh'!$B$15+1)*Setup!$B$22</f>
        <v>22.3942552918895</v>
      </c>
      <c r="F879" s="0" t="n">
        <f aca="false">SUMPRODUCT('FD inverse'!$A$4:$BH$4,'FD mesh'!$B$84:$BI$84,$E878:$BL878)+'FD inverse'!$A$4*$C879/Setup!$B$17+INDEX('FD inverse'!$A$4:$BH$4,1,'FD mesh'!$B$15+1)*Setup!$B$22</f>
        <v>22.6355003141237</v>
      </c>
      <c r="G879" s="0" t="n">
        <f aca="false">SUMPRODUCT('FD inverse'!$A$5:$BH$5,'FD mesh'!$B$84:$BI$84,$E878:$BL878)+'FD inverse'!$A$5*$C879/Setup!$B$17+INDEX('FD inverse'!$A$5:$BH$5,1,'FD mesh'!$B$15+1)*Setup!$B$22</f>
        <v>22.8591424865075</v>
      </c>
      <c r="H879" s="0" t="n">
        <f aca="false">SUMPRODUCT('FD inverse'!$A$6:$BH$6,'FD mesh'!$B$84:$BI$84,$E878:$BL878)+'FD inverse'!$A$6*$C879/Setup!$B$17+INDEX('FD inverse'!$A$6:$BH$6,1,'FD mesh'!$B$15+1)*Setup!$B$22</f>
        <v>23.5845471785105</v>
      </c>
      <c r="I879" s="0" t="n">
        <f aca="false">SUMPRODUCT('FD inverse'!$A$7:$BH$7,'FD mesh'!$B$84:$BI$84,$E878:$BL878)+'FD inverse'!$A$7*$C879/Setup!$B$17+INDEX('FD inverse'!$A$7:$BH$7,1,'FD mesh'!$B$15+1)*Setup!$B$22</f>
        <v>23.6430914580409</v>
      </c>
      <c r="J879" s="0" t="n">
        <f aca="false">SUMPRODUCT('FD inverse'!$A$8:$BH$8,'FD mesh'!$B$84:$BI$84,$E878:$BL878)+'FD inverse'!$A$8*$C879/Setup!$B$17+INDEX('FD inverse'!$A$8:$BH$8,1,'FD mesh'!$B$15+1)*Setup!$B$22</f>
        <v>23.691176615344</v>
      </c>
      <c r="K879" s="0" t="n">
        <f aca="false">SUMPRODUCT('FD inverse'!$A$9:$BH$9,'FD mesh'!$B$84:$BI$84,$E878:$BL878)+'FD inverse'!$A$9*$C879/Setup!$B$17+INDEX('FD inverse'!$A$9:$BH$9,1,'FD mesh'!$B$15+1)*Setup!$B$22</f>
        <v>23.7295897644718</v>
      </c>
      <c r="L879" s="0" t="n">
        <f aca="false">SUMPRODUCT('FD inverse'!$A$10:$BH$10,'FD mesh'!$B$84:$BI$84,$E878:$BL878)+'FD inverse'!$A$10*$C879/Setup!$B$17+INDEX('FD inverse'!$A$10:$BH$10,1,'FD mesh'!$B$15+1)*Setup!$B$22</f>
        <v>23.7590516407976</v>
      </c>
      <c r="M879" s="0" t="n">
        <f aca="false">SUMPRODUCT('FD inverse'!$A$11:$BH$11,'FD mesh'!$B$84:$BI$84,$E878:$BL878)+'FD inverse'!$A$11*$C879/Setup!$B$17+INDEX('FD inverse'!$A$11:$BH$11,1,'FD mesh'!$B$15+1)*Setup!$B$22</f>
        <v>23.7802072804121</v>
      </c>
      <c r="N879" s="0" t="n">
        <f aca="false">SUMPRODUCT('FD inverse'!$A$12:$BH$12,'FD mesh'!$B$84:$BI$84,$E878:$BL878)+'FD inverse'!$A$12*$C879/Setup!$B$17+INDEX('FD inverse'!$A$12:$BH$12,1,'FD mesh'!$B$15+1)*Setup!$B$22</f>
        <v>23.7936182212103</v>
      </c>
      <c r="O879" s="0" t="n">
        <f aca="false">SUMPRODUCT('FD inverse'!$A$13:$BH$13,'FD mesh'!$B$84:$BI$84,$E878:$BL878)+'FD inverse'!$A$13*$C879/Setup!$B$17+INDEX('FD inverse'!$A$13:$BH$13,1,'FD mesh'!$B$15+1)*Setup!$B$22</f>
        <v>23.7997561177064</v>
      </c>
      <c r="P879" s="0" t="n">
        <f aca="false">SUMPRODUCT('FD inverse'!$A$14:$BH$14,'FD mesh'!$B$84:$BI$84,$E878:$BL878)+'FD inverse'!$A$14*$C879/Setup!$B$17+INDEX('FD inverse'!$A$14:$BH$14,1,'FD mesh'!$B$15+1)*Setup!$B$22</f>
        <v>23.7989976756665</v>
      </c>
      <c r="Q879" s="0" t="n">
        <f aca="false">SUMPRODUCT('FD inverse'!$A$15:$BH$15,'FD mesh'!$B$84:$BI$84,$E878:$BL878)+'FD inverse'!$A$15*$C879/Setup!$B$17+INDEX('FD inverse'!$A$15:$BH$15,1,'FD mesh'!$B$15+1)*Setup!$B$22</f>
        <v>23.7916208277277</v>
      </c>
      <c r="R879" s="0" t="n">
        <f aca="false">SUMPRODUCT('FD inverse'!$A$16:$BH$16,'FD mesh'!$B$84:$BI$84,$E878:$BL878)+'FD inverse'!$A$16*$C879/Setup!$B$17+INDEX('FD inverse'!$A$16:$BH$16,1,'FD mesh'!$B$15+1)*Setup!$B$22</f>
        <v>23.7778020870658</v>
      </c>
      <c r="S879" s="0" t="n">
        <f aca="false">SUMPRODUCT('FD inverse'!$A$17:$BH$17,'FD mesh'!$B$84:$BI$84,$E878:$BL878)+'FD inverse'!$A$17*$C879/Setup!$B$17+INDEX('FD inverse'!$A$17:$BH$17,1,'FD mesh'!$B$15+1)*Setup!$B$22</f>
        <v>23.2272630926875</v>
      </c>
      <c r="T879" s="0" t="n">
        <f aca="false">SUMPRODUCT('FD inverse'!$A$18:$BH$18,'FD mesh'!$B$84:$BI$84,$E878:$BL878)+'FD inverse'!$A$18*$C879/Setup!$B$17+INDEX('FD inverse'!$A$18:$BH$18,1,'FD mesh'!$B$15+1)*Setup!$B$22</f>
        <v>22.6738874160035</v>
      </c>
      <c r="U879" s="0" t="n">
        <f aca="false">SUMPRODUCT('FD inverse'!$A$19:$BH$19,'FD mesh'!$B$84:$BI$84,$E878:$BL878)+'FD inverse'!$A$19*$C879/Setup!$B$17+INDEX('FD inverse'!$A$19:$BH$19,1,'FD mesh'!$B$15+1)*Setup!$B$22</f>
        <v>22.1179903967785</v>
      </c>
      <c r="V879" s="0" t="n">
        <f aca="false">SUMPRODUCT('FD inverse'!$A$20:$BH$20,'FD mesh'!$B$84:$BI$84,$E878:$BL878)+'FD inverse'!$A$20*$C879/Setup!$B$17+INDEX('FD inverse'!$A$20:$BH$20,1,'FD mesh'!$B$15+1)*Setup!$B$22</f>
        <v>21.5598640424521</v>
      </c>
      <c r="W879" s="0" t="n">
        <f aca="false">SUMPRODUCT('FD inverse'!$A$21:$BH$21,'FD mesh'!$B$84:$BI$84,$E878:$BL878)+'FD inverse'!$A$21*$C879/Setup!$B$17+INDEX('FD inverse'!$A$21:$BH$21,1,'FD mesh'!$B$15+1)*Setup!$B$22</f>
        <v>20.9997783872812</v>
      </c>
      <c r="X879" s="0" t="n">
        <f aca="false">SUMPRODUCT('FD inverse'!$A$22:$BH$22,'FD mesh'!$B$84:$BI$84,$E878:$BL878)+'FD inverse'!$A$22*$C879/Setup!$B$17+INDEX('FD inverse'!$A$22:$BH$22,1,'FD mesh'!$B$15+1)*Setup!$B$22</f>
        <v>20.4379829468452</v>
      </c>
      <c r="Y879" s="0" t="n">
        <f aca="false">SUMPRODUCT('FD inverse'!$A$23:$BH$23,'FD mesh'!$B$84:$BI$84,$E878:$BL878)+'FD inverse'!$A$23*$C879/Setup!$B$17+INDEX('FD inverse'!$A$23:$BH$23,1,'FD mesh'!$B$15+1)*Setup!$B$22</f>
        <v>19.8747082565102</v>
      </c>
      <c r="Z879" s="0" t="n">
        <f aca="false">SUMPRODUCT('FD inverse'!$A$24:$BH$24,'FD mesh'!$B$84:$BI$84,$E878:$BL878)+'FD inverse'!$A$24*$C879/Setup!$B$17+INDEX('FD inverse'!$A$24:$BH$24,1,'FD mesh'!$B$15+1)*Setup!$B$22</f>
        <v>19.3101674832948</v>
      </c>
      <c r="AA879" s="0" t="n">
        <f aca="false">SUMPRODUCT('FD inverse'!$A$25:$BH$25,'FD mesh'!$B$84:$BI$84,$E878:$BL878)+'FD inverse'!$A$25*$C879/Setup!$B$17+INDEX('FD inverse'!$A$25:$BH$25,1,'FD mesh'!$B$15+1)*Setup!$B$22</f>
        <v>18.7445581013679</v>
      </c>
      <c r="AB879" s="0" t="n">
        <f aca="false">SUMPRODUCT('FD inverse'!$A$26:$BH$26,'FD mesh'!$B$84:$BI$84,$E878:$BL878)+'FD inverse'!$A$26*$C879/Setup!$B$17+INDEX('FD inverse'!$A$26:$BH$26,1,'FD mesh'!$B$15+1)*Setup!$B$22</f>
        <v>18.1780636221218</v>
      </c>
      <c r="AC879" s="0" t="n">
        <f aca="false">SUMPRODUCT('FD inverse'!$A$27:$BH$27,'FD mesh'!$B$84:$BI$84,$E878:$BL878)+'FD inverse'!$A$27*$C879/Setup!$B$17+INDEX('FD inverse'!$A$27:$BH$27,1,'FD mesh'!$B$15+1)*Setup!$B$22</f>
        <v>17.6108553704166</v>
      </c>
      <c r="AD879" s="0" t="n">
        <f aca="false">SUMPRODUCT('FD inverse'!$A$28:$BH$28,'FD mesh'!$B$84:$BI$84,$E878:$BL878)+'FD inverse'!$A$28*$C879/Setup!$B$17+INDEX('FD inverse'!$A$28:$BH$28,1,'FD mesh'!$B$15+1)*Setup!$B$22</f>
        <v>17.0430942991644</v>
      </c>
      <c r="AE879" s="0" t="n">
        <f aca="false">SUMPRODUCT('FD inverse'!$A$29:$BH$29,'FD mesh'!$B$84:$BI$84,$E878:$BL878)+'FD inverse'!$A$29*$C879/Setup!$B$17+INDEX('FD inverse'!$A$29:$BH$29,1,'FD mesh'!$B$15+1)*Setup!$B$22</f>
        <v>16.4749328349251</v>
      </c>
      <c r="AF879" s="0" t="n">
        <f aca="false">SUMPRODUCT('FD inverse'!$A$30:$BH$30,'FD mesh'!$B$84:$BI$84,$E878:$BL878)+'FD inverse'!$A$30*$C879/Setup!$B$17+INDEX('FD inverse'!$A$30:$BH$30,1,'FD mesh'!$B$15+1)*Setup!$B$22</f>
        <v>15.9065167476142</v>
      </c>
      <c r="AG879" s="0" t="n">
        <f aca="false">SUMPRODUCT('FD inverse'!$A$31:$BH$31,'FD mesh'!$B$84:$BI$84,$E878:$BL878)+'FD inverse'!$A$31*$C879/Setup!$B$17+INDEX('FD inverse'!$A$31:$BH$31,1,'FD mesh'!$B$15+1)*Setup!$B$22</f>
        <v>15.337987037773</v>
      </c>
      <c r="AH879" s="0" t="n">
        <f aca="false">SUMPRODUCT('FD inverse'!$A$32:$BH$32,'FD mesh'!$B$84:$BI$84,$E878:$BL878)+'FD inverse'!$A$32*$C879/Setup!$B$17+INDEX('FD inverse'!$A$32:$BH$32,1,'FD mesh'!$B$15+1)*Setup!$B$22</f>
        <v>15.3140458101015</v>
      </c>
      <c r="AI879" s="0" t="n">
        <f aca="false">SUMPRODUCT('FD inverse'!$A$33:$BH$33,'FD mesh'!$B$84:$BI$84,$E878:$BL878)+'FD inverse'!$A$33*$C879/Setup!$B$17+INDEX('FD inverse'!$A$33:$BH$33,1,'FD mesh'!$B$15+1)*Setup!$B$22</f>
        <v>15.2901552881432</v>
      </c>
      <c r="AJ879" s="0" t="n">
        <f aca="false">SUMPRODUCT('FD inverse'!$A$34:$BH$34,'FD mesh'!$B$84:$BI$84,$E878:$BL878)+'FD inverse'!$A$34*$C879/Setup!$B$17+INDEX('FD inverse'!$A$34:$BH$34,1,'FD mesh'!$B$15+1)*Setup!$B$22</f>
        <v>15.2663213948979</v>
      </c>
      <c r="AK879" s="0" t="n">
        <f aca="false">SUMPRODUCT('FD inverse'!$A$35:$BH$35,'FD mesh'!$B$84:$BI$84,$E878:$BL878)+'FD inverse'!$A$35*$C879/Setup!$B$17+INDEX('FD inverse'!$A$35:$BH$35,1,'FD mesh'!$B$15+1)*Setup!$B$22</f>
        <v>15.2425476578506</v>
      </c>
      <c r="AL879" s="0" t="n">
        <f aca="false">SUMPRODUCT('FD inverse'!$A$36:$BH$36,'FD mesh'!$B$84:$BI$84,$E878:$BL878)+'FD inverse'!$A$36*$C879/Setup!$B$17+INDEX('FD inverse'!$A$36:$BH$36,1,'FD mesh'!$B$15+1)*Setup!$B$22</f>
        <v>15.2188354337702</v>
      </c>
      <c r="AM879" s="0" t="n">
        <f aca="false">SUMPRODUCT('FD inverse'!$A$37:$BH$37,'FD mesh'!$B$84:$BI$84,$E878:$BL878)+'FD inverse'!$A$37*$C879/Setup!$B$17+INDEX('FD inverse'!$A$37:$BH$37,1,'FD mesh'!$B$15+1)*Setup!$B$22</f>
        <v>15.1951841272758</v>
      </c>
      <c r="AN879" s="0" t="n">
        <f aca="false">SUMPRODUCT('FD inverse'!$A$38:$BH$38,'FD mesh'!$B$84:$BI$84,$E878:$BL878)+'FD inverse'!$A$38*$C879/Setup!$B$17+INDEX('FD inverse'!$A$38:$BH$38,1,'FD mesh'!$B$15+1)*Setup!$B$22</f>
        <v>15.1715914029276</v>
      </c>
      <c r="AO879" s="0" t="n">
        <f aca="false">SUMPRODUCT('FD inverse'!$A$39:$BH$39,'FD mesh'!$B$84:$BI$84,$E878:$BL878)+'FD inverse'!$A$39*$C879/Setup!$B$17+INDEX('FD inverse'!$A$39:$BH$39,1,'FD mesh'!$B$15+1)*Setup!$B$22</f>
        <v>15.1480533908324</v>
      </c>
      <c r="AP879" s="0" t="n">
        <f aca="false">SUMPRODUCT('FD inverse'!$A$40:$BH$40,'FD mesh'!$B$84:$BI$84,$E878:$BL878)+'FD inverse'!$A$40*$C879/Setup!$B$17+INDEX('FD inverse'!$A$40:$BH$40,1,'FD mesh'!$B$15+1)*Setup!$B$22</f>
        <v>15.12456488596</v>
      </c>
      <c r="AQ879" s="0" t="n">
        <f aca="false">SUMPRODUCT('FD inverse'!$A$41:$BH$41,'FD mesh'!$B$84:$BI$84,$E878:$BL878)+'FD inverse'!$A$41*$C879/Setup!$B$17+INDEX('FD inverse'!$A$41:$BH$41,1,'FD mesh'!$B$15+1)*Setup!$B$22</f>
        <v>15.1011195415492</v>
      </c>
      <c r="AR879" s="0" t="n">
        <f aca="false">SUMPRODUCT('FD inverse'!$A$42:$BH$42,'FD mesh'!$B$84:$BI$84,$E878:$BL878)+'FD inverse'!$A$42*$C879/Setup!$B$17+INDEX('FD inverse'!$A$42:$BH$42,1,'FD mesh'!$B$15+1)*Setup!$B$22</f>
        <v>15.0777100571427</v>
      </c>
      <c r="AS879" s="0" t="n">
        <f aca="false">SUMPRODUCT('FD inverse'!$A$43:$BH$43,'FD mesh'!$B$84:$BI$84,$E878:$BL878)+'FD inverse'!$A$43*$C879/Setup!$B$17+INDEX('FD inverse'!$A$43:$BH$43,1,'FD mesh'!$B$15+1)*Setup!$B$22</f>
        <v>0</v>
      </c>
      <c r="AT879" s="0" t="n">
        <f aca="false">SUMPRODUCT('FD inverse'!$A$44:$BH$44,'FD mesh'!$B$84:$BI$84,$E878:$BL878)+'FD inverse'!$A$44*$C879/Setup!$B$17+INDEX('FD inverse'!$A$44:$BH$44,1,'FD mesh'!$B$15+1)*Setup!$B$22</f>
        <v>0</v>
      </c>
      <c r="AU879" s="0" t="n">
        <f aca="false">SUMPRODUCT('FD inverse'!$A$45:$BH$45,'FD mesh'!$B$84:$BI$84,$E878:$BL878)+'FD inverse'!$A$45*$C879/Setup!$B$17+INDEX('FD inverse'!$A$45:$BH$45,1,'FD mesh'!$B$15+1)*Setup!$B$22</f>
        <v>0</v>
      </c>
      <c r="AV879" s="0" t="n">
        <f aca="false">SUMPRODUCT('FD inverse'!$A$46:$BH$46,'FD mesh'!$B$84:$BI$84,$E878:$BL878)+'FD inverse'!$A$46*$C879/Setup!$B$17+INDEX('FD inverse'!$A$46:$BH$46,1,'FD mesh'!$B$15+1)*Setup!$B$22</f>
        <v>0</v>
      </c>
      <c r="AW879" s="0" t="n">
        <f aca="false">SUMPRODUCT('FD inverse'!$A$47:$BH$47,'FD mesh'!$B$84:$BI$84,$E878:$BL878)+'FD inverse'!$A$47*$C879/Setup!$B$17+INDEX('FD inverse'!$A$47:$BH$47,1,'FD mesh'!$B$15+1)*Setup!$B$22</f>
        <v>0</v>
      </c>
      <c r="AX879" s="0" t="n">
        <f aca="false">SUMPRODUCT('FD inverse'!$A$48:$BH$48,'FD mesh'!$B$84:$BI$84,$E878:$BL878)+'FD inverse'!$A$48*$C879/Setup!$B$17+INDEX('FD inverse'!$A$48:$BH$48,1,'FD mesh'!$B$15+1)*Setup!$B$22</f>
        <v>0</v>
      </c>
      <c r="AY879" s="0" t="n">
        <f aca="false">SUMPRODUCT('FD inverse'!$A$49:$BH$49,'FD mesh'!$B$84:$BI$84,$E878:$BL878)+'FD inverse'!$A$49*$C879/Setup!$B$17+INDEX('FD inverse'!$A$49:$BH$49,1,'FD mesh'!$B$15+1)*Setup!$B$22</f>
        <v>0</v>
      </c>
      <c r="AZ879" s="0" t="n">
        <f aca="false">SUMPRODUCT('FD inverse'!$A$50:$BH$50,'FD mesh'!$B$84:$BI$84,$E878:$BL878)+'FD inverse'!$A$50*$C879/Setup!$B$17+INDEX('FD inverse'!$A$50:$BH$50,1,'FD mesh'!$B$15+1)*Setup!$B$22</f>
        <v>0</v>
      </c>
      <c r="BA879" s="0" t="n">
        <f aca="false">SUMPRODUCT('FD inverse'!$A$51:$BH$51,'FD mesh'!$B$84:$BI$84,$E878:$BL878)+'FD inverse'!$A$51*$C879/Setup!$B$17+INDEX('FD inverse'!$A$51:$BH$51,1,'FD mesh'!$B$15+1)*Setup!$B$22</f>
        <v>0</v>
      </c>
      <c r="BB879" s="0" t="n">
        <f aca="false">SUMPRODUCT('FD inverse'!$A$52:$BH$52,'FD mesh'!$B$84:$BI$84,$E878:$BL878)+'FD inverse'!$A$52*$C879/Setup!$B$17+INDEX('FD inverse'!$A$52:$BH$52,1,'FD mesh'!$B$15+1)*Setup!$B$22</f>
        <v>0</v>
      </c>
      <c r="BC879" s="0" t="n">
        <f aca="false">SUMPRODUCT('FD inverse'!$A$53:$BH$53,'FD mesh'!$B$84:$BI$84,$E878:$BL878)+'FD inverse'!$A$53*$C879/Setup!$B$17+INDEX('FD inverse'!$A$53:$BH$53,1,'FD mesh'!$B$15+1)*Setup!$B$22</f>
        <v>0</v>
      </c>
      <c r="BD879" s="0" t="n">
        <f aca="false">SUMPRODUCT('FD inverse'!$A$54:$BH$54,'FD mesh'!$B$84:$BI$84,$E878:$BL878)+'FD inverse'!$A$54*$C879/Setup!$B$17+INDEX('FD inverse'!$A$54:$BH$54,1,'FD mesh'!$B$15+1)*Setup!$B$22</f>
        <v>0</v>
      </c>
      <c r="BE879" s="0" t="n">
        <f aca="false">SUMPRODUCT('FD inverse'!$A$55:$BH$55,'FD mesh'!$B$84:$BI$84,$E878:$BL878)+'FD inverse'!$A$55*$C879/Setup!$B$17+INDEX('FD inverse'!$A$55:$BH$55,1,'FD mesh'!$B$15+1)*Setup!$B$22</f>
        <v>0</v>
      </c>
      <c r="BF879" s="0" t="n">
        <f aca="false">SUMPRODUCT('FD inverse'!$A$56:$BH$56,'FD mesh'!$B$84:$BI$84,$E878:$BL878)+'FD inverse'!$A$56*$C879/Setup!$B$17+INDEX('FD inverse'!$A$56:$BH$56,1,'FD mesh'!$B$15+1)*Setup!$B$22</f>
        <v>0</v>
      </c>
      <c r="BG879" s="0" t="n">
        <f aca="false">SUMPRODUCT('FD inverse'!$A$57:$BH$57,'FD mesh'!$B$84:$BI$84,$E878:$BL878)+'FD inverse'!$A$57*$C879/Setup!$B$17+INDEX('FD inverse'!$A$57:$BH$57,1,'FD mesh'!$B$15+1)*Setup!$B$22</f>
        <v>0</v>
      </c>
      <c r="BH879" s="0" t="n">
        <f aca="false">SUMPRODUCT('FD inverse'!$A$58:$BH$58,'FD mesh'!$B$84:$BI$84,$E878:$BL878)+'FD inverse'!$A$58*$C879/Setup!$B$17+INDEX('FD inverse'!$A$58:$BH$58,1,'FD mesh'!$B$15+1)*Setup!$B$22</f>
        <v>0</v>
      </c>
      <c r="BI879" s="0" t="n">
        <f aca="false">SUMPRODUCT('FD inverse'!$A$59:$BH$59,'FD mesh'!$B$84:$BI$84,$E878:$BL878)+'FD inverse'!$A$59*$C879/Setup!$B$17+INDEX('FD inverse'!$A$59:$BH$59,1,'FD mesh'!$B$15+1)*Setup!$B$22</f>
        <v>0</v>
      </c>
      <c r="BJ879" s="0" t="n">
        <f aca="false">SUMPRODUCT('FD inverse'!$A$60:$BH$60,'FD mesh'!$B$84:$BI$84,$E878:$BL878)+'FD inverse'!$A$60*$C879/Setup!$B$17+INDEX('FD inverse'!$A$60:$BH$60,1,'FD mesh'!$B$15+1)*Setup!$B$22</f>
        <v>0</v>
      </c>
      <c r="BK879" s="0" t="n">
        <f aca="false">SUMPRODUCT('FD inverse'!$A$61:$BH$61,'FD mesh'!$B$84:$BI$84,$E878:$BL878)+'FD inverse'!$A$61*$C879/Setup!$B$17+INDEX('FD inverse'!$A$61:$BH$61,1,'FD mesh'!$B$15+1)*Setup!$B$22</f>
        <v>0</v>
      </c>
      <c r="BL879" s="0" t="n">
        <f aca="false">SUMPRODUCT('FD inverse'!$A$62:$BH$62,'FD mesh'!$B$84:$BI$84,$E878:$BL878)+'FD inverse'!$A$62*$C879/Setup!$B$17+INDEX('FD inverse'!$A$62:$BH$62,1,'FD mesh'!$B$15+1)*Setup!$B$22</f>
        <v>0</v>
      </c>
    </row>
    <row r="880" customFormat="false" ht="15" hidden="false" customHeight="false" outlineLevel="0" collapsed="false">
      <c r="A880" s="0" t="n">
        <v>875</v>
      </c>
      <c r="B880" s="0" t="n">
        <f aca="false">A880*Setup!$B$11/3600</f>
        <v>72.9166666666667</v>
      </c>
      <c r="C880" s="0" t="n">
        <f aca="false">Setup!$B$7+Setup!$B$8*COS(2*PI()*(B880-Setup!$B$9)/24)</f>
        <v>21.2339477768709</v>
      </c>
      <c r="D880" s="0" t="n">
        <f aca="false">(C880-E880)/Setup!$B$17</f>
        <v>-8.58245533715958</v>
      </c>
      <c r="E880" s="0" t="n">
        <f aca="false">SUMPRODUCT('FD inverse'!$A$3:$BH$3,'FD mesh'!$B$84:$BI$84,$E879:$BL879)+'FD inverse'!$A$3*$C880/Setup!$B$17+INDEX('FD inverse'!$A$3:$BH$3,1,'FD mesh'!$B$15+1)*Setup!$B$22</f>
        <v>22.3496669707017</v>
      </c>
      <c r="F880" s="0" t="n">
        <f aca="false">SUMPRODUCT('FD inverse'!$A$4:$BH$4,'FD mesh'!$B$84:$BI$84,$E879:$BL879)+'FD inverse'!$A$4*$C880/Setup!$B$17+INDEX('FD inverse'!$A$4:$BH$4,1,'FD mesh'!$B$15+1)*Setup!$B$22</f>
        <v>22.5954209040895</v>
      </c>
      <c r="G880" s="0" t="n">
        <f aca="false">SUMPRODUCT('FD inverse'!$A$5:$BH$5,'FD mesh'!$B$84:$BI$84,$E879:$BL879)+'FD inverse'!$A$5*$C880/Setup!$B$17+INDEX('FD inverse'!$A$5:$BH$5,1,'FD mesh'!$B$15+1)*Setup!$B$22</f>
        <v>22.8237792602056</v>
      </c>
      <c r="H880" s="0" t="n">
        <f aca="false">SUMPRODUCT('FD inverse'!$A$6:$BH$6,'FD mesh'!$B$84:$BI$84,$E879:$BL879)+'FD inverse'!$A$6*$C880/Setup!$B$17+INDEX('FD inverse'!$A$6:$BH$6,1,'FD mesh'!$B$15+1)*Setup!$B$22</f>
        <v>23.5652776509104</v>
      </c>
      <c r="I880" s="0" t="n">
        <f aca="false">SUMPRODUCT('FD inverse'!$A$7:$BH$7,'FD mesh'!$B$84:$BI$84,$E879:$BL879)+'FD inverse'!$A$7*$C880/Setup!$B$17+INDEX('FD inverse'!$A$7:$BH$7,1,'FD mesh'!$B$15+1)*Setup!$B$22</f>
        <v>23.6252127510908</v>
      </c>
      <c r="J880" s="0" t="n">
        <f aca="false">SUMPRODUCT('FD inverse'!$A$8:$BH$8,'FD mesh'!$B$84:$BI$84,$E879:$BL879)+'FD inverse'!$A$8*$C880/Setup!$B$17+INDEX('FD inverse'!$A$8:$BH$8,1,'FD mesh'!$B$15+1)*Setup!$B$22</f>
        <v>23.674599941566</v>
      </c>
      <c r="K880" s="0" t="n">
        <f aca="false">SUMPRODUCT('FD inverse'!$A$9:$BH$9,'FD mesh'!$B$84:$BI$84,$E879:$BL879)+'FD inverse'!$A$9*$C880/Setup!$B$17+INDEX('FD inverse'!$A$9:$BH$9,1,'FD mesh'!$B$15+1)*Setup!$B$22</f>
        <v>23.7142073834998</v>
      </c>
      <c r="L880" s="0" t="n">
        <f aca="false">SUMPRODUCT('FD inverse'!$A$10:$BH$10,'FD mesh'!$B$84:$BI$84,$E879:$BL879)+'FD inverse'!$A$10*$C880/Setup!$B$17+INDEX('FD inverse'!$A$10:$BH$10,1,'FD mesh'!$B$15+1)*Setup!$B$22</f>
        <v>23.7447396744175</v>
      </c>
      <c r="M880" s="0" t="n">
        <f aca="false">SUMPRODUCT('FD inverse'!$A$11:$BH$11,'FD mesh'!$B$84:$BI$84,$E879:$BL879)+'FD inverse'!$A$11*$C880/Setup!$B$17+INDEX('FD inverse'!$A$11:$BH$11,1,'FD mesh'!$B$15+1)*Setup!$B$22</f>
        <v>23.766828327353</v>
      </c>
      <c r="N880" s="0" t="n">
        <f aca="false">SUMPRODUCT('FD inverse'!$A$12:$BH$12,'FD mesh'!$B$84:$BI$84,$E879:$BL879)+'FD inverse'!$A$12*$C880/Setup!$B$17+INDEX('FD inverse'!$A$12:$BH$12,1,'FD mesh'!$B$15+1)*Setup!$B$22</f>
        <v>23.7810237926429</v>
      </c>
      <c r="O880" s="0" t="n">
        <f aca="false">SUMPRODUCT('FD inverse'!$A$13:$BH$13,'FD mesh'!$B$84:$BI$84,$E879:$BL879)+'FD inverse'!$A$13*$C880/Setup!$B$17+INDEX('FD inverse'!$A$13:$BH$13,1,'FD mesh'!$B$15+1)*Setup!$B$22</f>
        <v>23.787788916595</v>
      </c>
      <c r="P880" s="0" t="n">
        <f aca="false">SUMPRODUCT('FD inverse'!$A$14:$BH$14,'FD mesh'!$B$84:$BI$84,$E879:$BL879)+'FD inverse'!$A$14*$C880/Setup!$B$17+INDEX('FD inverse'!$A$14:$BH$14,1,'FD mesh'!$B$15+1)*Setup!$B$22</f>
        <v>23.7874937449063</v>
      </c>
      <c r="Q880" s="0" t="n">
        <f aca="false">SUMPRODUCT('FD inverse'!$A$15:$BH$15,'FD mesh'!$B$84:$BI$84,$E879:$BL879)+'FD inverse'!$A$15*$C880/Setup!$B$17+INDEX('FD inverse'!$A$15:$BH$15,1,'FD mesh'!$B$15+1)*Setup!$B$22</f>
        <v>23.7804115934181</v>
      </c>
      <c r="R880" s="0" t="n">
        <f aca="false">SUMPRODUCT('FD inverse'!$A$16:$BH$16,'FD mesh'!$B$84:$BI$84,$E879:$BL879)+'FD inverse'!$A$16*$C880/Setup!$B$17+INDEX('FD inverse'!$A$16:$BH$16,1,'FD mesh'!$B$15+1)*Setup!$B$22</f>
        <v>23.766716324343</v>
      </c>
      <c r="S880" s="0" t="n">
        <f aca="false">SUMPRODUCT('FD inverse'!$A$17:$BH$17,'FD mesh'!$B$84:$BI$84,$E879:$BL879)+'FD inverse'!$A$17*$C880/Setup!$B$17+INDEX('FD inverse'!$A$17:$BH$17,1,'FD mesh'!$B$15+1)*Setup!$B$22</f>
        <v>23.2173448965227</v>
      </c>
      <c r="T880" s="0" t="n">
        <f aca="false">SUMPRODUCT('FD inverse'!$A$18:$BH$18,'FD mesh'!$B$84:$BI$84,$E879:$BL879)+'FD inverse'!$A$18*$C880/Setup!$B$17+INDEX('FD inverse'!$A$18:$BH$18,1,'FD mesh'!$B$15+1)*Setup!$B$22</f>
        <v>22.6650546852595</v>
      </c>
      <c r="U880" s="0" t="n">
        <f aca="false">SUMPRODUCT('FD inverse'!$A$19:$BH$19,'FD mesh'!$B$84:$BI$84,$E879:$BL879)+'FD inverse'!$A$19*$C880/Setup!$B$17+INDEX('FD inverse'!$A$19:$BH$19,1,'FD mesh'!$B$15+1)*Setup!$B$22</f>
        <v>22.1101651275203</v>
      </c>
      <c r="V880" s="0" t="n">
        <f aca="false">SUMPRODUCT('FD inverse'!$A$20:$BH$20,'FD mesh'!$B$84:$BI$84,$E879:$BL879)+'FD inverse'!$A$20*$C880/Setup!$B$17+INDEX('FD inverse'!$A$20:$BH$20,1,'FD mesh'!$B$15+1)*Setup!$B$22</f>
        <v>21.5529727048279</v>
      </c>
      <c r="W880" s="0" t="n">
        <f aca="false">SUMPRODUCT('FD inverse'!$A$21:$BH$21,'FD mesh'!$B$84:$BI$84,$E879:$BL879)+'FD inverse'!$A$21*$C880/Setup!$B$17+INDEX('FD inverse'!$A$21:$BH$21,1,'FD mesh'!$B$15+1)*Setup!$B$22</f>
        <v>20.9937522599204</v>
      </c>
      <c r="X880" s="0" t="n">
        <f aca="false">SUMPRODUCT('FD inverse'!$A$22:$BH$22,'FD mesh'!$B$84:$BI$84,$E879:$BL879)+'FD inverse'!$A$22*$C880/Setup!$B$17+INDEX('FD inverse'!$A$22:$BH$22,1,'FD mesh'!$B$15+1)*Setup!$B$22</f>
        <v>20.4327584118181</v>
      </c>
      <c r="Y880" s="0" t="n">
        <f aca="false">SUMPRODUCT('FD inverse'!$A$23:$BH$23,'FD mesh'!$B$84:$BI$84,$E879:$BL879)+'FD inverse'!$A$23*$C880/Setup!$B$17+INDEX('FD inverse'!$A$23:$BH$23,1,'FD mesh'!$B$15+1)*Setup!$B$22</f>
        <v>19.8702270576936</v>
      </c>
      <c r="Z880" s="0" t="n">
        <f aca="false">SUMPRODUCT('FD inverse'!$A$24:$BH$24,'FD mesh'!$B$84:$BI$84,$E879:$BL879)+'FD inverse'!$A$24*$C880/Setup!$B$17+INDEX('FD inverse'!$A$24:$BH$24,1,'FD mesh'!$B$15+1)*Setup!$B$22</f>
        <v>19.3063769507744</v>
      </c>
      <c r="AA880" s="0" t="n">
        <f aca="false">SUMPRODUCT('FD inverse'!$A$25:$BH$25,'FD mesh'!$B$84:$BI$84,$E879:$BL879)+'FD inverse'!$A$25*$C880/Setup!$B$17+INDEX('FD inverse'!$A$25:$BH$25,1,'FD mesh'!$B$15+1)*Setup!$B$22</f>
        <v>18.741411344285</v>
      </c>
      <c r="AB880" s="0" t="n">
        <f aca="false">SUMPRODUCT('FD inverse'!$A$26:$BH$26,'FD mesh'!$B$84:$BI$84,$E879:$BL879)+'FD inverse'!$A$26*$C880/Setup!$B$17+INDEX('FD inverse'!$A$26:$BH$26,1,'FD mesh'!$B$15+1)*Setup!$B$22</f>
        <v>18.1755196921398</v>
      </c>
      <c r="AC880" s="0" t="n">
        <f aca="false">SUMPRODUCT('FD inverse'!$A$27:$BH$27,'FD mesh'!$B$84:$BI$84,$E879:$BL879)+'FD inverse'!$A$27*$C880/Setup!$B$17+INDEX('FD inverse'!$A$27:$BH$27,1,'FD mesh'!$B$15+1)*Setup!$B$22</f>
        <v>17.6088793977428</v>
      </c>
      <c r="AD880" s="0" t="n">
        <f aca="false">SUMPRODUCT('FD inverse'!$A$28:$BH$28,'FD mesh'!$B$84:$BI$84,$E879:$BL879)+'FD inverse'!$A$28*$C880/Setup!$B$17+INDEX('FD inverse'!$A$28:$BH$28,1,'FD mesh'!$B$15+1)*Setup!$B$22</f>
        <v>17.041657602816</v>
      </c>
      <c r="AE880" s="0" t="n">
        <f aca="false">SUMPRODUCT('FD inverse'!$A$29:$BH$29,'FD mesh'!$B$84:$BI$84,$E879:$BL879)+'FD inverse'!$A$29*$C880/Setup!$B$17+INDEX('FD inverse'!$A$29:$BH$29,1,'FD mesh'!$B$15+1)*Setup!$B$22</f>
        <v>16.4740130086782</v>
      </c>
      <c r="AF880" s="0" t="n">
        <f aca="false">SUMPRODUCT('FD inverse'!$A$30:$BH$30,'FD mesh'!$B$84:$BI$84,$E879:$BL879)+'FD inverse'!$A$30*$C880/Setup!$B$17+INDEX('FD inverse'!$A$30:$BH$30,1,'FD mesh'!$B$15+1)*Setup!$B$22</f>
        <v>15.9060977228163</v>
      </c>
      <c r="AG880" s="0" t="n">
        <f aca="false">SUMPRODUCT('FD inverse'!$A$31:$BH$31,'FD mesh'!$B$84:$BI$84,$E879:$BL879)+'FD inverse'!$A$31*$C880/Setup!$B$17+INDEX('FD inverse'!$A$31:$BH$31,1,'FD mesh'!$B$15+1)*Setup!$B$22</f>
        <v>15.3380591239425</v>
      </c>
      <c r="AH880" s="0" t="n">
        <f aca="false">SUMPRODUCT('FD inverse'!$A$32:$BH$32,'FD mesh'!$B$84:$BI$84,$E879:$BL879)+'FD inverse'!$A$32*$C880/Setup!$B$17+INDEX('FD inverse'!$A$32:$BH$32,1,'FD mesh'!$B$15+1)*Setup!$B$22</f>
        <v>15.3141356940901</v>
      </c>
      <c r="AI880" s="0" t="n">
        <f aca="false">SUMPRODUCT('FD inverse'!$A$33:$BH$33,'FD mesh'!$B$84:$BI$84,$E879:$BL879)+'FD inverse'!$A$33*$C880/Setup!$B$17+INDEX('FD inverse'!$A$33:$BH$33,1,'FD mesh'!$B$15+1)*Setup!$B$22</f>
        <v>15.2902577655831</v>
      </c>
      <c r="AJ880" s="0" t="n">
        <f aca="false">SUMPRODUCT('FD inverse'!$A$34:$BH$34,'FD mesh'!$B$84:$BI$84,$E879:$BL879)+'FD inverse'!$A$34*$C880/Setup!$B$17+INDEX('FD inverse'!$A$34:$BH$34,1,'FD mesh'!$B$15+1)*Setup!$B$22</f>
        <v>15.2664317135165</v>
      </c>
      <c r="AK880" s="0" t="n">
        <f aca="false">SUMPRODUCT('FD inverse'!$A$35:$BH$35,'FD mesh'!$B$84:$BI$84,$E879:$BL879)+'FD inverse'!$A$35*$C880/Setup!$B$17+INDEX('FD inverse'!$A$35:$BH$35,1,'FD mesh'!$B$15+1)*Setup!$B$22</f>
        <v>15.2426615072757</v>
      </c>
      <c r="AL880" s="0" t="n">
        <f aca="false">SUMPRODUCT('FD inverse'!$A$36:$BH$36,'FD mesh'!$B$84:$BI$84,$E879:$BL879)+'FD inverse'!$A$36*$C880/Setup!$B$17+INDEX('FD inverse'!$A$36:$BH$36,1,'FD mesh'!$B$15+1)*Setup!$B$22</f>
        <v>15.2189489342363</v>
      </c>
      <c r="AM880" s="0" t="n">
        <f aca="false">SUMPRODUCT('FD inverse'!$A$37:$BH$37,'FD mesh'!$B$84:$BI$84,$E879:$BL879)+'FD inverse'!$A$37*$C880/Setup!$B$17+INDEX('FD inverse'!$A$37:$BH$37,1,'FD mesh'!$B$15+1)*Setup!$B$22</f>
        <v>15.1952938177471</v>
      </c>
      <c r="AN880" s="0" t="n">
        <f aca="false">SUMPRODUCT('FD inverse'!$A$38:$BH$38,'FD mesh'!$B$84:$BI$84,$E879:$BL879)+'FD inverse'!$A$38*$C880/Setup!$B$17+INDEX('FD inverse'!$A$38:$BH$38,1,'FD mesh'!$B$15+1)*Setup!$B$22</f>
        <v>15.1716942291009</v>
      </c>
      <c r="AO880" s="0" t="n">
        <f aca="false">SUMPRODUCT('FD inverse'!$A$39:$BH$39,'FD mesh'!$B$84:$BI$84,$E879:$BL879)+'FD inverse'!$A$39*$C880/Setup!$B$17+INDEX('FD inverse'!$A$39:$BH$39,1,'FD mesh'!$B$15+1)*Setup!$B$22</f>
        <v>15.1481466934322</v>
      </c>
      <c r="AP880" s="0" t="n">
        <f aca="false">SUMPRODUCT('FD inverse'!$A$40:$BH$40,'FD mesh'!$B$84:$BI$84,$E879:$BL879)+'FD inverse'!$A$40*$C880/Setup!$B$17+INDEX('FD inverse'!$A$40:$BH$40,1,'FD mesh'!$B$15+1)*Setup!$B$22</f>
        <v>15.1246463896886</v>
      </c>
      <c r="AQ880" s="0" t="n">
        <f aca="false">SUMPRODUCT('FD inverse'!$A$41:$BH$41,'FD mesh'!$B$84:$BI$84,$E879:$BL879)+'FD inverse'!$A$41*$C880/Setup!$B$17+INDEX('FD inverse'!$A$41:$BH$41,1,'FD mesh'!$B$15+1)*Setup!$B$22</f>
        <v>15.1011873450097</v>
      </c>
      <c r="AR880" s="0" t="n">
        <f aca="false">SUMPRODUCT('FD inverse'!$A$42:$BH$42,'FD mesh'!$B$84:$BI$84,$E879:$BL879)+'FD inverse'!$A$42*$C880/Setup!$B$17+INDEX('FD inverse'!$A$42:$BH$42,1,'FD mesh'!$B$15+1)*Setup!$B$22</f>
        <v>15.0777626240043</v>
      </c>
      <c r="AS880" s="0" t="n">
        <f aca="false">SUMPRODUCT('FD inverse'!$A$43:$BH$43,'FD mesh'!$B$84:$BI$84,$E879:$BL879)+'FD inverse'!$A$43*$C880/Setup!$B$17+INDEX('FD inverse'!$A$43:$BH$43,1,'FD mesh'!$B$15+1)*Setup!$B$22</f>
        <v>0</v>
      </c>
      <c r="AT880" s="0" t="n">
        <f aca="false">SUMPRODUCT('FD inverse'!$A$44:$BH$44,'FD mesh'!$B$84:$BI$84,$E879:$BL879)+'FD inverse'!$A$44*$C880/Setup!$B$17+INDEX('FD inverse'!$A$44:$BH$44,1,'FD mesh'!$B$15+1)*Setup!$B$22</f>
        <v>0</v>
      </c>
      <c r="AU880" s="0" t="n">
        <f aca="false">SUMPRODUCT('FD inverse'!$A$45:$BH$45,'FD mesh'!$B$84:$BI$84,$E879:$BL879)+'FD inverse'!$A$45*$C880/Setup!$B$17+INDEX('FD inverse'!$A$45:$BH$45,1,'FD mesh'!$B$15+1)*Setup!$B$22</f>
        <v>0</v>
      </c>
      <c r="AV880" s="0" t="n">
        <f aca="false">SUMPRODUCT('FD inverse'!$A$46:$BH$46,'FD mesh'!$B$84:$BI$84,$E879:$BL879)+'FD inverse'!$A$46*$C880/Setup!$B$17+INDEX('FD inverse'!$A$46:$BH$46,1,'FD mesh'!$B$15+1)*Setup!$B$22</f>
        <v>0</v>
      </c>
      <c r="AW880" s="0" t="n">
        <f aca="false">SUMPRODUCT('FD inverse'!$A$47:$BH$47,'FD mesh'!$B$84:$BI$84,$E879:$BL879)+'FD inverse'!$A$47*$C880/Setup!$B$17+INDEX('FD inverse'!$A$47:$BH$47,1,'FD mesh'!$B$15+1)*Setup!$B$22</f>
        <v>0</v>
      </c>
      <c r="AX880" s="0" t="n">
        <f aca="false">SUMPRODUCT('FD inverse'!$A$48:$BH$48,'FD mesh'!$B$84:$BI$84,$E879:$BL879)+'FD inverse'!$A$48*$C880/Setup!$B$17+INDEX('FD inverse'!$A$48:$BH$48,1,'FD mesh'!$B$15+1)*Setup!$B$22</f>
        <v>0</v>
      </c>
      <c r="AY880" s="0" t="n">
        <f aca="false">SUMPRODUCT('FD inverse'!$A$49:$BH$49,'FD mesh'!$B$84:$BI$84,$E879:$BL879)+'FD inverse'!$A$49*$C880/Setup!$B$17+INDEX('FD inverse'!$A$49:$BH$49,1,'FD mesh'!$B$15+1)*Setup!$B$22</f>
        <v>0</v>
      </c>
      <c r="AZ880" s="0" t="n">
        <f aca="false">SUMPRODUCT('FD inverse'!$A$50:$BH$50,'FD mesh'!$B$84:$BI$84,$E879:$BL879)+'FD inverse'!$A$50*$C880/Setup!$B$17+INDEX('FD inverse'!$A$50:$BH$50,1,'FD mesh'!$B$15+1)*Setup!$B$22</f>
        <v>0</v>
      </c>
      <c r="BA880" s="0" t="n">
        <f aca="false">SUMPRODUCT('FD inverse'!$A$51:$BH$51,'FD mesh'!$B$84:$BI$84,$E879:$BL879)+'FD inverse'!$A$51*$C880/Setup!$B$17+INDEX('FD inverse'!$A$51:$BH$51,1,'FD mesh'!$B$15+1)*Setup!$B$22</f>
        <v>0</v>
      </c>
      <c r="BB880" s="0" t="n">
        <f aca="false">SUMPRODUCT('FD inverse'!$A$52:$BH$52,'FD mesh'!$B$84:$BI$84,$E879:$BL879)+'FD inverse'!$A$52*$C880/Setup!$B$17+INDEX('FD inverse'!$A$52:$BH$52,1,'FD mesh'!$B$15+1)*Setup!$B$22</f>
        <v>0</v>
      </c>
      <c r="BC880" s="0" t="n">
        <f aca="false">SUMPRODUCT('FD inverse'!$A$53:$BH$53,'FD mesh'!$B$84:$BI$84,$E879:$BL879)+'FD inverse'!$A$53*$C880/Setup!$B$17+INDEX('FD inverse'!$A$53:$BH$53,1,'FD mesh'!$B$15+1)*Setup!$B$22</f>
        <v>0</v>
      </c>
      <c r="BD880" s="0" t="n">
        <f aca="false">SUMPRODUCT('FD inverse'!$A$54:$BH$54,'FD mesh'!$B$84:$BI$84,$E879:$BL879)+'FD inverse'!$A$54*$C880/Setup!$B$17+INDEX('FD inverse'!$A$54:$BH$54,1,'FD mesh'!$B$15+1)*Setup!$B$22</f>
        <v>0</v>
      </c>
      <c r="BE880" s="0" t="n">
        <f aca="false">SUMPRODUCT('FD inverse'!$A$55:$BH$55,'FD mesh'!$B$84:$BI$84,$E879:$BL879)+'FD inverse'!$A$55*$C880/Setup!$B$17+INDEX('FD inverse'!$A$55:$BH$55,1,'FD mesh'!$B$15+1)*Setup!$B$22</f>
        <v>0</v>
      </c>
      <c r="BF880" s="0" t="n">
        <f aca="false">SUMPRODUCT('FD inverse'!$A$56:$BH$56,'FD mesh'!$B$84:$BI$84,$E879:$BL879)+'FD inverse'!$A$56*$C880/Setup!$B$17+INDEX('FD inverse'!$A$56:$BH$56,1,'FD mesh'!$B$15+1)*Setup!$B$22</f>
        <v>0</v>
      </c>
      <c r="BG880" s="0" t="n">
        <f aca="false">SUMPRODUCT('FD inverse'!$A$57:$BH$57,'FD mesh'!$B$84:$BI$84,$E879:$BL879)+'FD inverse'!$A$57*$C880/Setup!$B$17+INDEX('FD inverse'!$A$57:$BH$57,1,'FD mesh'!$B$15+1)*Setup!$B$22</f>
        <v>0</v>
      </c>
      <c r="BH880" s="0" t="n">
        <f aca="false">SUMPRODUCT('FD inverse'!$A$58:$BH$58,'FD mesh'!$B$84:$BI$84,$E879:$BL879)+'FD inverse'!$A$58*$C880/Setup!$B$17+INDEX('FD inverse'!$A$58:$BH$58,1,'FD mesh'!$B$15+1)*Setup!$B$22</f>
        <v>0</v>
      </c>
      <c r="BI880" s="0" t="n">
        <f aca="false">SUMPRODUCT('FD inverse'!$A$59:$BH$59,'FD mesh'!$B$84:$BI$84,$E879:$BL879)+'FD inverse'!$A$59*$C880/Setup!$B$17+INDEX('FD inverse'!$A$59:$BH$59,1,'FD mesh'!$B$15+1)*Setup!$B$22</f>
        <v>0</v>
      </c>
      <c r="BJ880" s="0" t="n">
        <f aca="false">SUMPRODUCT('FD inverse'!$A$60:$BH$60,'FD mesh'!$B$84:$BI$84,$E879:$BL879)+'FD inverse'!$A$60*$C880/Setup!$B$17+INDEX('FD inverse'!$A$60:$BH$60,1,'FD mesh'!$B$15+1)*Setup!$B$22</f>
        <v>0</v>
      </c>
      <c r="BK880" s="0" t="n">
        <f aca="false">SUMPRODUCT('FD inverse'!$A$61:$BH$61,'FD mesh'!$B$84:$BI$84,$E879:$BL879)+'FD inverse'!$A$61*$C880/Setup!$B$17+INDEX('FD inverse'!$A$61:$BH$61,1,'FD mesh'!$B$15+1)*Setup!$B$22</f>
        <v>0</v>
      </c>
      <c r="BL880" s="0" t="n">
        <f aca="false">SUMPRODUCT('FD inverse'!$A$62:$BH$62,'FD mesh'!$B$84:$BI$84,$E879:$BL879)+'FD inverse'!$A$62*$C880/Setup!$B$17+INDEX('FD inverse'!$A$62:$BH$62,1,'FD mesh'!$B$15+1)*Setup!$B$22</f>
        <v>0</v>
      </c>
    </row>
    <row r="881" customFormat="false" ht="15" hidden="false" customHeight="false" outlineLevel="0" collapsed="false">
      <c r="A881" s="0" t="n">
        <v>876</v>
      </c>
      <c r="B881" s="0" t="n">
        <f aca="false">A881*Setup!$B$11/3600</f>
        <v>73</v>
      </c>
      <c r="C881" s="0" t="n">
        <f aca="false">Setup!$B$7+Setup!$B$8*COS(2*PI()*(B881-Setup!$B$9)/24)</f>
        <v>21.1715728752538</v>
      </c>
      <c r="D881" s="0" t="n">
        <f aca="false">(C881-E881)/Setup!$B$17</f>
        <v>-8.72424222842144</v>
      </c>
      <c r="E881" s="0" t="n">
        <f aca="false">SUMPRODUCT('FD inverse'!$A$3:$BH$3,'FD mesh'!$B$84:$BI$84,$E880:$BL880)+'FD inverse'!$A$3*$C881/Setup!$B$17+INDEX('FD inverse'!$A$3:$BH$3,1,'FD mesh'!$B$15+1)*Setup!$B$22</f>
        <v>22.3057243649486</v>
      </c>
      <c r="F881" s="0" t="n">
        <f aca="false">SUMPRODUCT('FD inverse'!$A$4:$BH$4,'FD mesh'!$B$84:$BI$84,$E880:$BL880)+'FD inverse'!$A$4*$C881/Setup!$B$17+INDEX('FD inverse'!$A$4:$BH$4,1,'FD mesh'!$B$15+1)*Setup!$B$22</f>
        <v>22.5558382755083</v>
      </c>
      <c r="G881" s="0" t="n">
        <f aca="false">SUMPRODUCT('FD inverse'!$A$5:$BH$5,'FD mesh'!$B$84:$BI$84,$E880:$BL880)+'FD inverse'!$A$5*$C881/Setup!$B$17+INDEX('FD inverse'!$A$5:$BH$5,1,'FD mesh'!$B$15+1)*Setup!$B$22</f>
        <v>22.7887722257463</v>
      </c>
      <c r="H881" s="0" t="n">
        <f aca="false">SUMPRODUCT('FD inverse'!$A$6:$BH$6,'FD mesh'!$B$84:$BI$84,$E880:$BL880)+'FD inverse'!$A$6*$C881/Setup!$B$17+INDEX('FD inverse'!$A$6:$BH$6,1,'FD mesh'!$B$15+1)*Setup!$B$22</f>
        <v>23.5459043359193</v>
      </c>
      <c r="I881" s="0" t="n">
        <f aca="false">SUMPRODUCT('FD inverse'!$A$7:$BH$7,'FD mesh'!$B$84:$BI$84,$E880:$BL880)+'FD inverse'!$A$7*$C881/Setup!$B$17+INDEX('FD inverse'!$A$7:$BH$7,1,'FD mesh'!$B$15+1)*Setup!$B$22</f>
        <v>23.6071923353472</v>
      </c>
      <c r="J881" s="0" t="n">
        <f aca="false">SUMPRODUCT('FD inverse'!$A$8:$BH$8,'FD mesh'!$B$84:$BI$84,$E880:$BL880)+'FD inverse'!$A$8*$C881/Setup!$B$17+INDEX('FD inverse'!$A$8:$BH$8,1,'FD mesh'!$B$15+1)*Setup!$B$22</f>
        <v>23.6578488210622</v>
      </c>
      <c r="K881" s="0" t="n">
        <f aca="false">SUMPRODUCT('FD inverse'!$A$9:$BH$9,'FD mesh'!$B$84:$BI$84,$E880:$BL880)+'FD inverse'!$A$9*$C881/Setup!$B$17+INDEX('FD inverse'!$A$9:$BH$9,1,'FD mesh'!$B$15+1)*Setup!$B$22</f>
        <v>23.6986226398132</v>
      </c>
      <c r="L881" s="0" t="n">
        <f aca="false">SUMPRODUCT('FD inverse'!$A$10:$BH$10,'FD mesh'!$B$84:$BI$84,$E880:$BL880)+'FD inverse'!$A$10*$C881/Setup!$B$17+INDEX('FD inverse'!$A$10:$BH$10,1,'FD mesh'!$B$15+1)*Setup!$B$22</f>
        <v>23.730201919516</v>
      </c>
      <c r="M881" s="0" t="n">
        <f aca="false">SUMPRODUCT('FD inverse'!$A$11:$BH$11,'FD mesh'!$B$84:$BI$84,$E880:$BL880)+'FD inverse'!$A$11*$C881/Setup!$B$17+INDEX('FD inverse'!$A$11:$BH$11,1,'FD mesh'!$B$15+1)*Setup!$B$22</f>
        <v>23.7532043526693</v>
      </c>
      <c r="N881" s="0" t="n">
        <f aca="false">SUMPRODUCT('FD inverse'!$A$12:$BH$12,'FD mesh'!$B$84:$BI$84,$E880:$BL880)+'FD inverse'!$A$12*$C881/Setup!$B$17+INDEX('FD inverse'!$A$12:$BH$12,1,'FD mesh'!$B$15+1)*Setup!$B$22</f>
        <v>23.7681690426465</v>
      </c>
      <c r="O881" s="0" t="n">
        <f aca="false">SUMPRODUCT('FD inverse'!$A$13:$BH$13,'FD mesh'!$B$84:$BI$84,$E880:$BL880)+'FD inverse'!$A$13*$C881/Setup!$B$17+INDEX('FD inverse'!$A$13:$BH$13,1,'FD mesh'!$B$15+1)*Setup!$B$22</f>
        <v>23.7755498093219</v>
      </c>
      <c r="P881" s="0" t="n">
        <f aca="false">SUMPRODUCT('FD inverse'!$A$14:$BH$14,'FD mesh'!$B$84:$BI$84,$E880:$BL880)+'FD inverse'!$A$14*$C881/Setup!$B$17+INDEX('FD inverse'!$A$14:$BH$14,1,'FD mesh'!$B$15+1)*Setup!$B$22</f>
        <v>23.7757098637419</v>
      </c>
      <c r="Q881" s="0" t="n">
        <f aca="false">SUMPRODUCT('FD inverse'!$A$15:$BH$15,'FD mesh'!$B$84:$BI$84,$E880:$BL880)+'FD inverse'!$A$15*$C881/Setup!$B$17+INDEX('FD inverse'!$A$15:$BH$15,1,'FD mesh'!$B$15+1)*Setup!$B$22</f>
        <v>23.7689177758819</v>
      </c>
      <c r="R881" s="0" t="n">
        <f aca="false">SUMPRODUCT('FD inverse'!$A$16:$BH$16,'FD mesh'!$B$84:$BI$84,$E880:$BL880)+'FD inverse'!$A$16*$C881/Setup!$B$17+INDEX('FD inverse'!$A$16:$BH$16,1,'FD mesh'!$B$15+1)*Setup!$B$22</f>
        <v>23.7553446747263</v>
      </c>
      <c r="S881" s="0" t="n">
        <f aca="false">SUMPRODUCT('FD inverse'!$A$17:$BH$17,'FD mesh'!$B$84:$BI$84,$E880:$BL880)+'FD inverse'!$A$17*$C881/Setup!$B$17+INDEX('FD inverse'!$A$17:$BH$17,1,'FD mesh'!$B$15+1)*Setup!$B$22</f>
        <v>23.2071527269088</v>
      </c>
      <c r="T881" s="0" t="n">
        <f aca="false">SUMPRODUCT('FD inverse'!$A$18:$BH$18,'FD mesh'!$B$84:$BI$84,$E880:$BL880)+'FD inverse'!$A$18*$C881/Setup!$B$17+INDEX('FD inverse'!$A$18:$BH$18,1,'FD mesh'!$B$15+1)*Setup!$B$22</f>
        <v>22.6559613691763</v>
      </c>
      <c r="U881" s="0" t="n">
        <f aca="false">SUMPRODUCT('FD inverse'!$A$19:$BH$19,'FD mesh'!$B$84:$BI$84,$E880:$BL880)+'FD inverse'!$A$19*$C881/Setup!$B$17+INDEX('FD inverse'!$A$19:$BH$19,1,'FD mesh'!$B$15+1)*Setup!$B$22</f>
        <v>22.1020939784251</v>
      </c>
      <c r="V881" s="0" t="n">
        <f aca="false">SUMPRODUCT('FD inverse'!$A$20:$BH$20,'FD mesh'!$B$84:$BI$84,$E880:$BL880)+'FD inverse'!$A$20*$C881/Setup!$B$17+INDEX('FD inverse'!$A$20:$BH$20,1,'FD mesh'!$B$15+1)*Setup!$B$22</f>
        <v>21.5458513637973</v>
      </c>
      <c r="W881" s="0" t="n">
        <f aca="false">SUMPRODUCT('FD inverse'!$A$21:$BH$21,'FD mesh'!$B$84:$BI$84,$E880:$BL880)+'FD inverse'!$A$21*$C881/Setup!$B$17+INDEX('FD inverse'!$A$21:$BH$21,1,'FD mesh'!$B$15+1)*Setup!$B$22</f>
        <v>20.9875130402376</v>
      </c>
      <c r="X881" s="0" t="n">
        <f aca="false">SUMPRODUCT('FD inverse'!$A$22:$BH$22,'FD mesh'!$B$84:$BI$84,$E880:$BL880)+'FD inverse'!$A$22*$C881/Setup!$B$17+INDEX('FD inverse'!$A$22:$BH$22,1,'FD mesh'!$B$15+1)*Setup!$B$22</f>
        <v>20.427338603457</v>
      </c>
      <c r="Y881" s="0" t="n">
        <f aca="false">SUMPRODUCT('FD inverse'!$A$23:$BH$23,'FD mesh'!$B$84:$BI$84,$E880:$BL880)+'FD inverse'!$A$23*$C881/Setup!$B$17+INDEX('FD inverse'!$A$23:$BH$23,1,'FD mesh'!$B$15+1)*Setup!$B$22</f>
        <v>19.8655691945016</v>
      </c>
      <c r="Z881" s="0" t="n">
        <f aca="false">SUMPRODUCT('FD inverse'!$A$24:$BH$24,'FD mesh'!$B$84:$BI$84,$E880:$BL880)+'FD inverse'!$A$24*$C881/Setup!$B$17+INDEX('FD inverse'!$A$24:$BH$24,1,'FD mesh'!$B$15+1)*Setup!$B$22</f>
        <v>19.3024290429497</v>
      </c>
      <c r="AA881" s="0" t="n">
        <f aca="false">SUMPRODUCT('FD inverse'!$A$25:$BH$25,'FD mesh'!$B$84:$BI$84,$E880:$BL880)+'FD inverse'!$A$25*$C881/Setup!$B$17+INDEX('FD inverse'!$A$25:$BH$25,1,'FD mesh'!$B$15+1)*Setup!$B$22</f>
        <v>18.7381270785236</v>
      </c>
      <c r="AB881" s="0" t="n">
        <f aca="false">SUMPRODUCT('FD inverse'!$A$26:$BH$26,'FD mesh'!$B$84:$BI$84,$E880:$BL880)+'FD inverse'!$A$26*$C881/Setup!$B$17+INDEX('FD inverse'!$A$26:$BH$26,1,'FD mesh'!$B$15+1)*Setup!$B$22</f>
        <v>18.1728586016021</v>
      </c>
      <c r="AC881" s="0" t="n">
        <f aca="false">SUMPRODUCT('FD inverse'!$A$27:$BH$27,'FD mesh'!$B$84:$BI$84,$E880:$BL880)+'FD inverse'!$A$27*$C881/Setup!$B$17+INDEX('FD inverse'!$A$27:$BH$27,1,'FD mesh'!$B$15+1)*Setup!$B$22</f>
        <v>17.6068070037508</v>
      </c>
      <c r="AD881" s="0" t="n">
        <f aca="false">SUMPRODUCT('FD inverse'!$A$28:$BH$28,'FD mesh'!$B$84:$BI$84,$E880:$BL880)+'FD inverse'!$A$28*$C881/Setup!$B$17+INDEX('FD inverse'!$A$28:$BH$28,1,'FD mesh'!$B$15+1)*Setup!$B$22</f>
        <v>17.0401455299534</v>
      </c>
      <c r="AE881" s="0" t="n">
        <f aca="false">SUMPRODUCT('FD inverse'!$A$29:$BH$29,'FD mesh'!$B$84:$BI$84,$E880:$BL880)+'FD inverse'!$A$29*$C881/Setup!$B$17+INDEX('FD inverse'!$A$29:$BH$29,1,'FD mesh'!$B$15+1)*Setup!$B$22</f>
        <v>16.4730390747135</v>
      </c>
      <c r="AF881" s="0" t="n">
        <f aca="false">SUMPRODUCT('FD inverse'!$A$30:$BH$30,'FD mesh'!$B$84:$BI$84,$E880:$BL880)+'FD inverse'!$A$30*$C881/Setup!$B$17+INDEX('FD inverse'!$A$30:$BH$30,1,'FD mesh'!$B$15+1)*Setup!$B$22</f>
        <v>15.9056460046212</v>
      </c>
      <c r="AG881" s="0" t="n">
        <f aca="false">SUMPRODUCT('FD inverse'!$A$31:$BH$31,'FD mesh'!$B$84:$BI$84,$E880:$BL880)+'FD inverse'!$A$31*$C881/Setup!$B$17+INDEX('FD inverse'!$A$31:$BH$31,1,'FD mesh'!$B$15+1)*Setup!$B$22</f>
        <v>15.3381200003173</v>
      </c>
      <c r="AH881" s="0" t="n">
        <f aca="false">SUMPRODUCT('FD inverse'!$A$32:$BH$32,'FD mesh'!$B$84:$BI$84,$E880:$BL880)+'FD inverse'!$A$32*$C881/Setup!$B$17+INDEX('FD inverse'!$A$32:$BH$32,1,'FD mesh'!$B$15+1)*Setup!$B$22</f>
        <v>15.3142152688406</v>
      </c>
      <c r="AI881" s="0" t="n">
        <f aca="false">SUMPRODUCT('FD inverse'!$A$33:$BH$33,'FD mesh'!$B$84:$BI$84,$E880:$BL880)+'FD inverse'!$A$33*$C881/Setup!$B$17+INDEX('FD inverse'!$A$33:$BH$33,1,'FD mesh'!$B$15+1)*Setup!$B$22</f>
        <v>15.2903508199354</v>
      </c>
      <c r="AJ881" s="0" t="n">
        <f aca="false">SUMPRODUCT('FD inverse'!$A$34:$BH$34,'FD mesh'!$B$84:$BI$84,$E880:$BL880)+'FD inverse'!$A$34*$C881/Setup!$B$17+INDEX('FD inverse'!$A$34:$BH$34,1,'FD mesh'!$B$15+1)*Setup!$B$22</f>
        <v>15.2665334772868</v>
      </c>
      <c r="AK881" s="0" t="n">
        <f aca="false">SUMPRODUCT('FD inverse'!$A$35:$BH$35,'FD mesh'!$B$84:$BI$84,$E880:$BL880)+'FD inverse'!$A$35*$C881/Setup!$B$17+INDEX('FD inverse'!$A$35:$BH$35,1,'FD mesh'!$B$15+1)*Setup!$B$22</f>
        <v>15.2427676498026</v>
      </c>
      <c r="AL881" s="0" t="n">
        <f aca="false">SUMPRODUCT('FD inverse'!$A$36:$BH$36,'FD mesh'!$B$84:$BI$84,$E880:$BL880)+'FD inverse'!$A$36*$C881/Setup!$B$17+INDEX('FD inverse'!$A$36:$BH$36,1,'FD mesh'!$B$15+1)*Setup!$B$22</f>
        <v>15.2190555541104</v>
      </c>
      <c r="AM881" s="0" t="n">
        <f aca="false">SUMPRODUCT('FD inverse'!$A$37:$BH$37,'FD mesh'!$B$84:$BI$84,$E880:$BL880)+'FD inverse'!$A$37*$C881/Setup!$B$17+INDEX('FD inverse'!$A$37:$BH$37,1,'FD mesh'!$B$15+1)*Setup!$B$22</f>
        <v>15.1953974318543</v>
      </c>
      <c r="AN881" s="0" t="n">
        <f aca="false">SUMPRODUCT('FD inverse'!$A$38:$BH$38,'FD mesh'!$B$84:$BI$84,$E880:$BL880)+'FD inverse'!$A$38*$C881/Setup!$B$17+INDEX('FD inverse'!$A$38:$BH$38,1,'FD mesh'!$B$15+1)*Setup!$B$22</f>
        <v>15.1717917614458</v>
      </c>
      <c r="AO881" s="0" t="n">
        <f aca="false">SUMPRODUCT('FD inverse'!$A$39:$BH$39,'FD mesh'!$B$84:$BI$84,$E880:$BL880)+'FD inverse'!$A$39*$C881/Setup!$B$17+INDEX('FD inverse'!$A$39:$BH$39,1,'FD mesh'!$B$15+1)*Setup!$B$22</f>
        <v>15.1482354641569</v>
      </c>
      <c r="AP881" s="0" t="n">
        <f aca="false">SUMPRODUCT('FD inverse'!$A$40:$BH$40,'FD mesh'!$B$84:$BI$84,$E880:$BL880)+'FD inverse'!$A$40*$C881/Setup!$B$17+INDEX('FD inverse'!$A$40:$BH$40,1,'FD mesh'!$B$15+1)*Setup!$B$22</f>
        <v>15.1247241046534</v>
      </c>
      <c r="AQ881" s="0" t="n">
        <f aca="false">SUMPRODUCT('FD inverse'!$A$41:$BH$41,'FD mesh'!$B$84:$BI$84,$E880:$BL880)+'FD inverse'!$A$41*$C881/Setup!$B$17+INDEX('FD inverse'!$A$41:$BH$41,1,'FD mesh'!$B$15+1)*Setup!$B$22</f>
        <v>15.1012520862552</v>
      </c>
      <c r="AR881" s="0" t="n">
        <f aca="false">SUMPRODUCT('FD inverse'!$A$42:$BH$42,'FD mesh'!$B$84:$BI$84,$E880:$BL880)+'FD inverse'!$A$42*$C881/Setup!$B$17+INDEX('FD inverse'!$A$42:$BH$42,1,'FD mesh'!$B$15+1)*Setup!$B$22</f>
        <v>15.0778128413667</v>
      </c>
      <c r="AS881" s="0" t="n">
        <f aca="false">SUMPRODUCT('FD inverse'!$A$43:$BH$43,'FD mesh'!$B$84:$BI$84,$E880:$BL880)+'FD inverse'!$A$43*$C881/Setup!$B$17+INDEX('FD inverse'!$A$43:$BH$43,1,'FD mesh'!$B$15+1)*Setup!$B$22</f>
        <v>0</v>
      </c>
      <c r="AT881" s="0" t="n">
        <f aca="false">SUMPRODUCT('FD inverse'!$A$44:$BH$44,'FD mesh'!$B$84:$BI$84,$E880:$BL880)+'FD inverse'!$A$44*$C881/Setup!$B$17+INDEX('FD inverse'!$A$44:$BH$44,1,'FD mesh'!$B$15+1)*Setup!$B$22</f>
        <v>0</v>
      </c>
      <c r="AU881" s="0" t="n">
        <f aca="false">SUMPRODUCT('FD inverse'!$A$45:$BH$45,'FD mesh'!$B$84:$BI$84,$E880:$BL880)+'FD inverse'!$A$45*$C881/Setup!$B$17+INDEX('FD inverse'!$A$45:$BH$45,1,'FD mesh'!$B$15+1)*Setup!$B$22</f>
        <v>0</v>
      </c>
      <c r="AV881" s="0" t="n">
        <f aca="false">SUMPRODUCT('FD inverse'!$A$46:$BH$46,'FD mesh'!$B$84:$BI$84,$E880:$BL880)+'FD inverse'!$A$46*$C881/Setup!$B$17+INDEX('FD inverse'!$A$46:$BH$46,1,'FD mesh'!$B$15+1)*Setup!$B$22</f>
        <v>0</v>
      </c>
      <c r="AW881" s="0" t="n">
        <f aca="false">SUMPRODUCT('FD inverse'!$A$47:$BH$47,'FD mesh'!$B$84:$BI$84,$E880:$BL880)+'FD inverse'!$A$47*$C881/Setup!$B$17+INDEX('FD inverse'!$A$47:$BH$47,1,'FD mesh'!$B$15+1)*Setup!$B$22</f>
        <v>0</v>
      </c>
      <c r="AX881" s="0" t="n">
        <f aca="false">SUMPRODUCT('FD inverse'!$A$48:$BH$48,'FD mesh'!$B$84:$BI$84,$E880:$BL880)+'FD inverse'!$A$48*$C881/Setup!$B$17+INDEX('FD inverse'!$A$48:$BH$48,1,'FD mesh'!$B$15+1)*Setup!$B$22</f>
        <v>0</v>
      </c>
      <c r="AY881" s="0" t="n">
        <f aca="false">SUMPRODUCT('FD inverse'!$A$49:$BH$49,'FD mesh'!$B$84:$BI$84,$E880:$BL880)+'FD inverse'!$A$49*$C881/Setup!$B$17+INDEX('FD inverse'!$A$49:$BH$49,1,'FD mesh'!$B$15+1)*Setup!$B$22</f>
        <v>0</v>
      </c>
      <c r="AZ881" s="0" t="n">
        <f aca="false">SUMPRODUCT('FD inverse'!$A$50:$BH$50,'FD mesh'!$B$84:$BI$84,$E880:$BL880)+'FD inverse'!$A$50*$C881/Setup!$B$17+INDEX('FD inverse'!$A$50:$BH$50,1,'FD mesh'!$B$15+1)*Setup!$B$22</f>
        <v>0</v>
      </c>
      <c r="BA881" s="0" t="n">
        <f aca="false">SUMPRODUCT('FD inverse'!$A$51:$BH$51,'FD mesh'!$B$84:$BI$84,$E880:$BL880)+'FD inverse'!$A$51*$C881/Setup!$B$17+INDEX('FD inverse'!$A$51:$BH$51,1,'FD mesh'!$B$15+1)*Setup!$B$22</f>
        <v>0</v>
      </c>
      <c r="BB881" s="0" t="n">
        <f aca="false">SUMPRODUCT('FD inverse'!$A$52:$BH$52,'FD mesh'!$B$84:$BI$84,$E880:$BL880)+'FD inverse'!$A$52*$C881/Setup!$B$17+INDEX('FD inverse'!$A$52:$BH$52,1,'FD mesh'!$B$15+1)*Setup!$B$22</f>
        <v>0</v>
      </c>
      <c r="BC881" s="0" t="n">
        <f aca="false">SUMPRODUCT('FD inverse'!$A$53:$BH$53,'FD mesh'!$B$84:$BI$84,$E880:$BL880)+'FD inverse'!$A$53*$C881/Setup!$B$17+INDEX('FD inverse'!$A$53:$BH$53,1,'FD mesh'!$B$15+1)*Setup!$B$22</f>
        <v>0</v>
      </c>
      <c r="BD881" s="0" t="n">
        <f aca="false">SUMPRODUCT('FD inverse'!$A$54:$BH$54,'FD mesh'!$B$84:$BI$84,$E880:$BL880)+'FD inverse'!$A$54*$C881/Setup!$B$17+INDEX('FD inverse'!$A$54:$BH$54,1,'FD mesh'!$B$15+1)*Setup!$B$22</f>
        <v>0</v>
      </c>
      <c r="BE881" s="0" t="n">
        <f aca="false">SUMPRODUCT('FD inverse'!$A$55:$BH$55,'FD mesh'!$B$84:$BI$84,$E880:$BL880)+'FD inverse'!$A$55*$C881/Setup!$B$17+INDEX('FD inverse'!$A$55:$BH$55,1,'FD mesh'!$B$15+1)*Setup!$B$22</f>
        <v>0</v>
      </c>
      <c r="BF881" s="0" t="n">
        <f aca="false">SUMPRODUCT('FD inverse'!$A$56:$BH$56,'FD mesh'!$B$84:$BI$84,$E880:$BL880)+'FD inverse'!$A$56*$C881/Setup!$B$17+INDEX('FD inverse'!$A$56:$BH$56,1,'FD mesh'!$B$15+1)*Setup!$B$22</f>
        <v>0</v>
      </c>
      <c r="BG881" s="0" t="n">
        <f aca="false">SUMPRODUCT('FD inverse'!$A$57:$BH$57,'FD mesh'!$B$84:$BI$84,$E880:$BL880)+'FD inverse'!$A$57*$C881/Setup!$B$17+INDEX('FD inverse'!$A$57:$BH$57,1,'FD mesh'!$B$15+1)*Setup!$B$22</f>
        <v>0</v>
      </c>
      <c r="BH881" s="0" t="n">
        <f aca="false">SUMPRODUCT('FD inverse'!$A$58:$BH$58,'FD mesh'!$B$84:$BI$84,$E880:$BL880)+'FD inverse'!$A$58*$C881/Setup!$B$17+INDEX('FD inverse'!$A$58:$BH$58,1,'FD mesh'!$B$15+1)*Setup!$B$22</f>
        <v>0</v>
      </c>
      <c r="BI881" s="0" t="n">
        <f aca="false">SUMPRODUCT('FD inverse'!$A$59:$BH$59,'FD mesh'!$B$84:$BI$84,$E880:$BL880)+'FD inverse'!$A$59*$C881/Setup!$B$17+INDEX('FD inverse'!$A$59:$BH$59,1,'FD mesh'!$B$15+1)*Setup!$B$22</f>
        <v>0</v>
      </c>
      <c r="BJ881" s="0" t="n">
        <f aca="false">SUMPRODUCT('FD inverse'!$A$60:$BH$60,'FD mesh'!$B$84:$BI$84,$E880:$BL880)+'FD inverse'!$A$60*$C881/Setup!$B$17+INDEX('FD inverse'!$A$60:$BH$60,1,'FD mesh'!$B$15+1)*Setup!$B$22</f>
        <v>0</v>
      </c>
      <c r="BK881" s="0" t="n">
        <f aca="false">SUMPRODUCT('FD inverse'!$A$61:$BH$61,'FD mesh'!$B$84:$BI$84,$E880:$BL880)+'FD inverse'!$A$61*$C881/Setup!$B$17+INDEX('FD inverse'!$A$61:$BH$61,1,'FD mesh'!$B$15+1)*Setup!$B$22</f>
        <v>0</v>
      </c>
      <c r="BL881" s="0" t="n">
        <f aca="false">SUMPRODUCT('FD inverse'!$A$62:$BH$62,'FD mesh'!$B$84:$BI$84,$E880:$BL880)+'FD inverse'!$A$62*$C881/Setup!$B$17+INDEX('FD inverse'!$A$62:$BH$62,1,'FD mesh'!$B$15+1)*Setup!$B$22</f>
        <v>0</v>
      </c>
    </row>
    <row r="882" customFormat="false" ht="15" hidden="false" customHeight="false" outlineLevel="0" collapsed="false">
      <c r="A882" s="0" t="n">
        <v>877</v>
      </c>
      <c r="B882" s="0" t="n">
        <f aca="false">A882*Setup!$B$11/3600</f>
        <v>73.0833333333333</v>
      </c>
      <c r="C882" s="0" t="n">
        <f aca="false">Setup!$B$7+Setup!$B$8*COS(2*PI()*(B882-Setup!$B$9)/24)</f>
        <v>21.110544151761</v>
      </c>
      <c r="D882" s="0" t="n">
        <f aca="false">(C882-E882)/Setup!$B$17</f>
        <v>-8.86080275824061</v>
      </c>
      <c r="E882" s="0" t="n">
        <f aca="false">SUMPRODUCT('FD inverse'!$A$3:$BH$3,'FD mesh'!$B$84:$BI$84,$E881:$BL881)+'FD inverse'!$A$3*$C882/Setup!$B$17+INDEX('FD inverse'!$A$3:$BH$3,1,'FD mesh'!$B$15+1)*Setup!$B$22</f>
        <v>22.2624485103323</v>
      </c>
      <c r="F882" s="0" t="n">
        <f aca="false">SUMPRODUCT('FD inverse'!$A$4:$BH$4,'FD mesh'!$B$84:$BI$84,$E881:$BL881)+'FD inverse'!$A$4*$C882/Setup!$B$17+INDEX('FD inverse'!$A$4:$BH$4,1,'FD mesh'!$B$15+1)*Setup!$B$22</f>
        <v>22.5167714166317</v>
      </c>
      <c r="G882" s="0" t="n">
        <f aca="false">SUMPRODUCT('FD inverse'!$A$5:$BH$5,'FD mesh'!$B$84:$BI$84,$E881:$BL881)+'FD inverse'!$A$5*$C882/Setup!$B$17+INDEX('FD inverse'!$A$5:$BH$5,1,'FD mesh'!$B$15+1)*Setup!$B$22</f>
        <v>22.7541382209883</v>
      </c>
      <c r="H882" s="0" t="n">
        <f aca="false">SUMPRODUCT('FD inverse'!$A$6:$BH$6,'FD mesh'!$B$84:$BI$84,$E881:$BL881)+'FD inverse'!$A$6*$C882/Setup!$B$17+INDEX('FD inverse'!$A$6:$BH$6,1,'FD mesh'!$B$15+1)*Setup!$B$22</f>
        <v>23.5264367218237</v>
      </c>
      <c r="I882" s="0" t="n">
        <f aca="false">SUMPRODUCT('FD inverse'!$A$7:$BH$7,'FD mesh'!$B$84:$BI$84,$E881:$BL881)+'FD inverse'!$A$7*$C882/Setup!$B$17+INDEX('FD inverse'!$A$7:$BH$7,1,'FD mesh'!$B$15+1)*Setup!$B$22</f>
        <v>23.5890390628724</v>
      </c>
      <c r="J882" s="0" t="n">
        <f aca="false">SUMPRODUCT('FD inverse'!$A$8:$BH$8,'FD mesh'!$B$84:$BI$84,$E881:$BL881)+'FD inverse'!$A$8*$C882/Setup!$B$17+INDEX('FD inverse'!$A$8:$BH$8,1,'FD mesh'!$B$15+1)*Setup!$B$22</f>
        <v>23.6409315086556</v>
      </c>
      <c r="K882" s="0" t="n">
        <f aca="false">SUMPRODUCT('FD inverse'!$A$9:$BH$9,'FD mesh'!$B$84:$BI$84,$E881:$BL881)+'FD inverse'!$A$9*$C882/Setup!$B$17+INDEX('FD inverse'!$A$9:$BH$9,1,'FD mesh'!$B$15+1)*Setup!$B$22</f>
        <v>23.6828432391547</v>
      </c>
      <c r="L882" s="0" t="n">
        <f aca="false">SUMPRODUCT('FD inverse'!$A$10:$BH$10,'FD mesh'!$B$84:$BI$84,$E881:$BL881)+'FD inverse'!$A$10*$C882/Setup!$B$17+INDEX('FD inverse'!$A$10:$BH$10,1,'FD mesh'!$B$15+1)*Setup!$B$22</f>
        <v>23.7154455887344</v>
      </c>
      <c r="M882" s="0" t="n">
        <f aca="false">SUMPRODUCT('FD inverse'!$A$11:$BH$11,'FD mesh'!$B$84:$BI$84,$E881:$BL881)+'FD inverse'!$A$11*$C882/Setup!$B$17+INDEX('FD inverse'!$A$11:$BH$11,1,'FD mesh'!$B$15+1)*Setup!$B$22</f>
        <v>23.739342138443</v>
      </c>
      <c r="N882" s="0" t="n">
        <f aca="false">SUMPRODUCT('FD inverse'!$A$12:$BH$12,'FD mesh'!$B$84:$BI$84,$E881:$BL881)+'FD inverse'!$A$12*$C882/Setup!$B$17+INDEX('FD inverse'!$A$12:$BH$12,1,'FD mesh'!$B$15+1)*Setup!$B$22</f>
        <v>23.7550603906729</v>
      </c>
      <c r="O882" s="0" t="n">
        <f aca="false">SUMPRODUCT('FD inverse'!$A$13:$BH$13,'FD mesh'!$B$84:$BI$84,$E881:$BL881)+'FD inverse'!$A$13*$C882/Setup!$B$17+INDEX('FD inverse'!$A$13:$BH$13,1,'FD mesh'!$B$15+1)*Setup!$B$22</f>
        <v>23.7630449249243</v>
      </c>
      <c r="P882" s="0" t="n">
        <f aca="false">SUMPRODUCT('FD inverse'!$A$14:$BH$14,'FD mesh'!$B$84:$BI$84,$E881:$BL881)+'FD inverse'!$A$14*$C882/Setup!$B$17+INDEX('FD inverse'!$A$14:$BH$14,1,'FD mesh'!$B$15+1)*Setup!$B$22</f>
        <v>23.7636519462568</v>
      </c>
      <c r="Q882" s="0" t="n">
        <f aca="false">SUMPRODUCT('FD inverse'!$A$15:$BH$15,'FD mesh'!$B$84:$BI$84,$E881:$BL881)+'FD inverse'!$A$15*$C882/Setup!$B$17+INDEX('FD inverse'!$A$15:$BH$15,1,'FD mesh'!$B$15+1)*Setup!$B$22</f>
        <v>23.7571451519638</v>
      </c>
      <c r="R882" s="0" t="n">
        <f aca="false">SUMPRODUCT('FD inverse'!$A$16:$BH$16,'FD mesh'!$B$84:$BI$84,$E881:$BL881)+'FD inverse'!$A$16*$C882/Setup!$B$17+INDEX('FD inverse'!$A$16:$BH$16,1,'FD mesh'!$B$15+1)*Setup!$B$22</f>
        <v>23.7436928568342</v>
      </c>
      <c r="S882" s="0" t="n">
        <f aca="false">SUMPRODUCT('FD inverse'!$A$17:$BH$17,'FD mesh'!$B$84:$BI$84,$E881:$BL881)+'FD inverse'!$A$17*$C882/Setup!$B$17+INDEX('FD inverse'!$A$17:$BH$17,1,'FD mesh'!$B$15+1)*Setup!$B$22</f>
        <v>23.1966917238068</v>
      </c>
      <c r="T882" s="0" t="n">
        <f aca="false">SUMPRODUCT('FD inverse'!$A$18:$BH$18,'FD mesh'!$B$84:$BI$84,$E881:$BL881)+'FD inverse'!$A$18*$C882/Setup!$B$17+INDEX('FD inverse'!$A$18:$BH$18,1,'FD mesh'!$B$15+1)*Setup!$B$22</f>
        <v>22.6466120670094</v>
      </c>
      <c r="U882" s="0" t="n">
        <f aca="false">SUMPRODUCT('FD inverse'!$A$19:$BH$19,'FD mesh'!$B$84:$BI$84,$E881:$BL881)+'FD inverse'!$A$19*$C882/Setup!$B$17+INDEX('FD inverse'!$A$19:$BH$19,1,'FD mesh'!$B$15+1)*Setup!$B$22</f>
        <v>22.0937810441457</v>
      </c>
      <c r="V882" s="0" t="n">
        <f aca="false">SUMPRODUCT('FD inverse'!$A$20:$BH$20,'FD mesh'!$B$84:$BI$84,$E881:$BL881)+'FD inverse'!$A$20*$C882/Setup!$B$17+INDEX('FD inverse'!$A$20:$BH$20,1,'FD mesh'!$B$15+1)*Setup!$B$22</f>
        <v>21.5385036434798</v>
      </c>
      <c r="W882" s="0" t="n">
        <f aca="false">SUMPRODUCT('FD inverse'!$A$21:$BH$21,'FD mesh'!$B$84:$BI$84,$E881:$BL881)+'FD inverse'!$A$21*$C882/Setup!$B$17+INDEX('FD inverse'!$A$21:$BH$21,1,'FD mesh'!$B$15+1)*Setup!$B$22</f>
        <v>20.981063913692</v>
      </c>
      <c r="X882" s="0" t="n">
        <f aca="false">SUMPRODUCT('FD inverse'!$A$22:$BH$22,'FD mesh'!$B$84:$BI$84,$E881:$BL881)+'FD inverse'!$A$22*$C882/Setup!$B$17+INDEX('FD inverse'!$A$22:$BH$22,1,'FD mesh'!$B$15+1)*Setup!$B$22</f>
        <v>20.4217262980921</v>
      </c>
      <c r="Y882" s="0" t="n">
        <f aca="false">SUMPRODUCT('FD inverse'!$A$23:$BH$23,'FD mesh'!$B$84:$BI$84,$E881:$BL881)+'FD inverse'!$A$23*$C882/Setup!$B$17+INDEX('FD inverse'!$A$23:$BH$23,1,'FD mesh'!$B$15+1)*Setup!$B$22</f>
        <v>19.8607370611992</v>
      </c>
      <c r="Z882" s="0" t="n">
        <f aca="false">SUMPRODUCT('FD inverse'!$A$24:$BH$24,'FD mesh'!$B$84:$BI$84,$E881:$BL881)+'FD inverse'!$A$24*$C882/Setup!$B$17+INDEX('FD inverse'!$A$24:$BH$24,1,'FD mesh'!$B$15+1)*Setup!$B$22</f>
        <v>19.2983257965058</v>
      </c>
      <c r="AA882" s="0" t="n">
        <f aca="false">SUMPRODUCT('FD inverse'!$A$25:$BH$25,'FD mesh'!$B$84:$BI$84,$E881:$BL881)+'FD inverse'!$A$25*$C882/Setup!$B$17+INDEX('FD inverse'!$A$25:$BH$25,1,'FD mesh'!$B$15+1)*Setup!$B$22</f>
        <v>18.7347070050018</v>
      </c>
      <c r="AB882" s="0" t="n">
        <f aca="false">SUMPRODUCT('FD inverse'!$A$26:$BH$26,'FD mesh'!$B$84:$BI$84,$E881:$BL881)+'FD inverse'!$A$26*$C882/Setup!$B$17+INDEX('FD inverse'!$A$26:$BH$26,1,'FD mesh'!$B$15+1)*Setup!$B$22</f>
        <v>18.1700817347185</v>
      </c>
      <c r="AC882" s="0" t="n">
        <f aca="false">SUMPRODUCT('FD inverse'!$A$27:$BH$27,'FD mesh'!$B$84:$BI$84,$E881:$BL881)+'FD inverse'!$A$27*$C882/Setup!$B$17+INDEX('FD inverse'!$A$27:$BH$27,1,'FD mesh'!$B$15+1)*Setup!$B$22</f>
        <v>17.604639272181</v>
      </c>
      <c r="AD882" s="0" t="n">
        <f aca="false">SUMPRODUCT('FD inverse'!$A$28:$BH$28,'FD mesh'!$B$84:$BI$84,$E881:$BL881)+'FD inverse'!$A$28*$C882/Setup!$B$17+INDEX('FD inverse'!$A$28:$BH$28,1,'FD mesh'!$B$15+1)*Setup!$B$22</f>
        <v>17.03855887721</v>
      </c>
      <c r="AE882" s="0" t="n">
        <f aca="false">SUMPRODUCT('FD inverse'!$A$29:$BH$29,'FD mesh'!$B$84:$BI$84,$E881:$BL881)+'FD inverse'!$A$29*$C882/Setup!$B$17+INDEX('FD inverse'!$A$29:$BH$29,1,'FD mesh'!$B$15+1)*Setup!$B$22</f>
        <v>16.4720115530032</v>
      </c>
      <c r="AF882" s="0" t="n">
        <f aca="false">SUMPRODUCT('FD inverse'!$A$30:$BH$30,'FD mesh'!$B$84:$BI$84,$E881:$BL881)+'FD inverse'!$A$30*$C882/Setup!$B$17+INDEX('FD inverse'!$A$30:$BH$30,1,'FD mesh'!$B$15+1)*Setup!$B$22</f>
        <v>15.9051618438359</v>
      </c>
      <c r="AG882" s="0" t="n">
        <f aca="false">SUMPRODUCT('FD inverse'!$A$31:$BH$31,'FD mesh'!$B$84:$BI$84,$E881:$BL881)+'FD inverse'!$A$31*$C882/Setup!$B$17+INDEX('FD inverse'!$A$31:$BH$31,1,'FD mesh'!$B$15+1)*Setup!$B$22</f>
        <v>15.338169653066</v>
      </c>
      <c r="AH882" s="0" t="n">
        <f aca="false">SUMPRODUCT('FD inverse'!$A$32:$BH$32,'FD mesh'!$B$84:$BI$84,$E881:$BL881)+'FD inverse'!$A$32*$C882/Setup!$B$17+INDEX('FD inverse'!$A$32:$BH$32,1,'FD mesh'!$B$15+1)*Setup!$B$22</f>
        <v>15.3142845107313</v>
      </c>
      <c r="AI882" s="0" t="n">
        <f aca="false">SUMPRODUCT('FD inverse'!$A$33:$BH$33,'FD mesh'!$B$84:$BI$84,$E881:$BL881)+'FD inverse'!$A$33*$C882/Setup!$B$17+INDEX('FD inverse'!$A$33:$BH$33,1,'FD mesh'!$B$15+1)*Setup!$B$22</f>
        <v>15.2904344202366</v>
      </c>
      <c r="AJ882" s="0" t="n">
        <f aca="false">SUMPRODUCT('FD inverse'!$A$34:$BH$34,'FD mesh'!$B$84:$BI$84,$E881:$BL881)+'FD inverse'!$A$34*$C882/Setup!$B$17+INDEX('FD inverse'!$A$34:$BH$34,1,'FD mesh'!$B$15+1)*Setup!$B$22</f>
        <v>15.2666266501399</v>
      </c>
      <c r="AK882" s="0" t="n">
        <f aca="false">SUMPRODUCT('FD inverse'!$A$35:$BH$35,'FD mesh'!$B$84:$BI$84,$E881:$BL881)+'FD inverse'!$A$35*$C882/Setup!$B$17+INDEX('FD inverse'!$A$35:$BH$35,1,'FD mesh'!$B$15+1)*Setup!$B$22</f>
        <v>15.2428660462875</v>
      </c>
      <c r="AL882" s="0" t="n">
        <f aca="false">SUMPRODUCT('FD inverse'!$A$36:$BH$36,'FD mesh'!$B$84:$BI$84,$E881:$BL881)+'FD inverse'!$A$36*$C882/Setup!$B$17+INDEX('FD inverse'!$A$36:$BH$36,1,'FD mesh'!$B$15+1)*Setup!$B$22</f>
        <v>15.2191552530021</v>
      </c>
      <c r="AM882" s="0" t="n">
        <f aca="false">SUMPRODUCT('FD inverse'!$A$37:$BH$37,'FD mesh'!$B$84:$BI$84,$E881:$BL881)+'FD inverse'!$A$37*$C882/Setup!$B$17+INDEX('FD inverse'!$A$37:$BH$37,1,'FD mesh'!$B$15+1)*Setup!$B$22</f>
        <v>15.195494929592</v>
      </c>
      <c r="AN882" s="0" t="n">
        <f aca="false">SUMPRODUCT('FD inverse'!$A$38:$BH$38,'FD mesh'!$B$84:$BI$84,$E881:$BL881)+'FD inverse'!$A$38*$C882/Setup!$B$17+INDEX('FD inverse'!$A$38:$BH$38,1,'FD mesh'!$B$15+1)*Setup!$B$22</f>
        <v>15.1718839617825</v>
      </c>
      <c r="AO882" s="0" t="n">
        <f aca="false">SUMPRODUCT('FD inverse'!$A$39:$BH$39,'FD mesh'!$B$84:$BI$84,$E881:$BL881)+'FD inverse'!$A$39*$C882/Setup!$B$17+INDEX('FD inverse'!$A$39:$BH$39,1,'FD mesh'!$B$15+1)*Setup!$B$22</f>
        <v>15.1483196679072</v>
      </c>
      <c r="AP882" s="0" t="n">
        <f aca="false">SUMPRODUCT('FD inverse'!$A$40:$BH$40,'FD mesh'!$B$84:$BI$84,$E881:$BL881)+'FD inverse'!$A$40*$C882/Setup!$B$17+INDEX('FD inverse'!$A$40:$BH$40,1,'FD mesh'!$B$15+1)*Setup!$B$22</f>
        <v>15.1247979999097</v>
      </c>
      <c r="AQ882" s="0" t="n">
        <f aca="false">SUMPRODUCT('FD inverse'!$A$41:$BH$41,'FD mesh'!$B$84:$BI$84,$E881:$BL881)+'FD inverse'!$A$41*$C882/Setup!$B$17+INDEX('FD inverse'!$A$41:$BH$41,1,'FD mesh'!$B$15+1)*Setup!$B$22</f>
        <v>15.1013137393931</v>
      </c>
      <c r="AR882" s="0" t="n">
        <f aca="false">SUMPRODUCT('FD inverse'!$A$42:$BH$42,'FD mesh'!$B$84:$BI$84,$E881:$BL881)+'FD inverse'!$A$42*$C882/Setup!$B$17+INDEX('FD inverse'!$A$42:$BH$42,1,'FD mesh'!$B$15+1)*Setup!$B$22</f>
        <v>15.077860689115</v>
      </c>
      <c r="AS882" s="0" t="n">
        <f aca="false">SUMPRODUCT('FD inverse'!$A$43:$BH$43,'FD mesh'!$B$84:$BI$84,$E881:$BL881)+'FD inverse'!$A$43*$C882/Setup!$B$17+INDEX('FD inverse'!$A$43:$BH$43,1,'FD mesh'!$B$15+1)*Setup!$B$22</f>
        <v>0</v>
      </c>
      <c r="AT882" s="0" t="n">
        <f aca="false">SUMPRODUCT('FD inverse'!$A$44:$BH$44,'FD mesh'!$B$84:$BI$84,$E881:$BL881)+'FD inverse'!$A$44*$C882/Setup!$B$17+INDEX('FD inverse'!$A$44:$BH$44,1,'FD mesh'!$B$15+1)*Setup!$B$22</f>
        <v>0</v>
      </c>
      <c r="AU882" s="0" t="n">
        <f aca="false">SUMPRODUCT('FD inverse'!$A$45:$BH$45,'FD mesh'!$B$84:$BI$84,$E881:$BL881)+'FD inverse'!$A$45*$C882/Setup!$B$17+INDEX('FD inverse'!$A$45:$BH$45,1,'FD mesh'!$B$15+1)*Setup!$B$22</f>
        <v>0</v>
      </c>
      <c r="AV882" s="0" t="n">
        <f aca="false">SUMPRODUCT('FD inverse'!$A$46:$BH$46,'FD mesh'!$B$84:$BI$84,$E881:$BL881)+'FD inverse'!$A$46*$C882/Setup!$B$17+INDEX('FD inverse'!$A$46:$BH$46,1,'FD mesh'!$B$15+1)*Setup!$B$22</f>
        <v>0</v>
      </c>
      <c r="AW882" s="0" t="n">
        <f aca="false">SUMPRODUCT('FD inverse'!$A$47:$BH$47,'FD mesh'!$B$84:$BI$84,$E881:$BL881)+'FD inverse'!$A$47*$C882/Setup!$B$17+INDEX('FD inverse'!$A$47:$BH$47,1,'FD mesh'!$B$15+1)*Setup!$B$22</f>
        <v>0</v>
      </c>
      <c r="AX882" s="0" t="n">
        <f aca="false">SUMPRODUCT('FD inverse'!$A$48:$BH$48,'FD mesh'!$B$84:$BI$84,$E881:$BL881)+'FD inverse'!$A$48*$C882/Setup!$B$17+INDEX('FD inverse'!$A$48:$BH$48,1,'FD mesh'!$B$15+1)*Setup!$B$22</f>
        <v>0</v>
      </c>
      <c r="AY882" s="0" t="n">
        <f aca="false">SUMPRODUCT('FD inverse'!$A$49:$BH$49,'FD mesh'!$B$84:$BI$84,$E881:$BL881)+'FD inverse'!$A$49*$C882/Setup!$B$17+INDEX('FD inverse'!$A$49:$BH$49,1,'FD mesh'!$B$15+1)*Setup!$B$22</f>
        <v>0</v>
      </c>
      <c r="AZ882" s="0" t="n">
        <f aca="false">SUMPRODUCT('FD inverse'!$A$50:$BH$50,'FD mesh'!$B$84:$BI$84,$E881:$BL881)+'FD inverse'!$A$50*$C882/Setup!$B$17+INDEX('FD inverse'!$A$50:$BH$50,1,'FD mesh'!$B$15+1)*Setup!$B$22</f>
        <v>0</v>
      </c>
      <c r="BA882" s="0" t="n">
        <f aca="false">SUMPRODUCT('FD inverse'!$A$51:$BH$51,'FD mesh'!$B$84:$BI$84,$E881:$BL881)+'FD inverse'!$A$51*$C882/Setup!$B$17+INDEX('FD inverse'!$A$51:$BH$51,1,'FD mesh'!$B$15+1)*Setup!$B$22</f>
        <v>0</v>
      </c>
      <c r="BB882" s="0" t="n">
        <f aca="false">SUMPRODUCT('FD inverse'!$A$52:$BH$52,'FD mesh'!$B$84:$BI$84,$E881:$BL881)+'FD inverse'!$A$52*$C882/Setup!$B$17+INDEX('FD inverse'!$A$52:$BH$52,1,'FD mesh'!$B$15+1)*Setup!$B$22</f>
        <v>0</v>
      </c>
      <c r="BC882" s="0" t="n">
        <f aca="false">SUMPRODUCT('FD inverse'!$A$53:$BH$53,'FD mesh'!$B$84:$BI$84,$E881:$BL881)+'FD inverse'!$A$53*$C882/Setup!$B$17+INDEX('FD inverse'!$A$53:$BH$53,1,'FD mesh'!$B$15+1)*Setup!$B$22</f>
        <v>0</v>
      </c>
      <c r="BD882" s="0" t="n">
        <f aca="false">SUMPRODUCT('FD inverse'!$A$54:$BH$54,'FD mesh'!$B$84:$BI$84,$E881:$BL881)+'FD inverse'!$A$54*$C882/Setup!$B$17+INDEX('FD inverse'!$A$54:$BH$54,1,'FD mesh'!$B$15+1)*Setup!$B$22</f>
        <v>0</v>
      </c>
      <c r="BE882" s="0" t="n">
        <f aca="false">SUMPRODUCT('FD inverse'!$A$55:$BH$55,'FD mesh'!$B$84:$BI$84,$E881:$BL881)+'FD inverse'!$A$55*$C882/Setup!$B$17+INDEX('FD inverse'!$A$55:$BH$55,1,'FD mesh'!$B$15+1)*Setup!$B$22</f>
        <v>0</v>
      </c>
      <c r="BF882" s="0" t="n">
        <f aca="false">SUMPRODUCT('FD inverse'!$A$56:$BH$56,'FD mesh'!$B$84:$BI$84,$E881:$BL881)+'FD inverse'!$A$56*$C882/Setup!$B$17+INDEX('FD inverse'!$A$56:$BH$56,1,'FD mesh'!$B$15+1)*Setup!$B$22</f>
        <v>0</v>
      </c>
      <c r="BG882" s="0" t="n">
        <f aca="false">SUMPRODUCT('FD inverse'!$A$57:$BH$57,'FD mesh'!$B$84:$BI$84,$E881:$BL881)+'FD inverse'!$A$57*$C882/Setup!$B$17+INDEX('FD inverse'!$A$57:$BH$57,1,'FD mesh'!$B$15+1)*Setup!$B$22</f>
        <v>0</v>
      </c>
      <c r="BH882" s="0" t="n">
        <f aca="false">SUMPRODUCT('FD inverse'!$A$58:$BH$58,'FD mesh'!$B$84:$BI$84,$E881:$BL881)+'FD inverse'!$A$58*$C882/Setup!$B$17+INDEX('FD inverse'!$A$58:$BH$58,1,'FD mesh'!$B$15+1)*Setup!$B$22</f>
        <v>0</v>
      </c>
      <c r="BI882" s="0" t="n">
        <f aca="false">SUMPRODUCT('FD inverse'!$A$59:$BH$59,'FD mesh'!$B$84:$BI$84,$E881:$BL881)+'FD inverse'!$A$59*$C882/Setup!$B$17+INDEX('FD inverse'!$A$59:$BH$59,1,'FD mesh'!$B$15+1)*Setup!$B$22</f>
        <v>0</v>
      </c>
      <c r="BJ882" s="0" t="n">
        <f aca="false">SUMPRODUCT('FD inverse'!$A$60:$BH$60,'FD mesh'!$B$84:$BI$84,$E881:$BL881)+'FD inverse'!$A$60*$C882/Setup!$B$17+INDEX('FD inverse'!$A$60:$BH$60,1,'FD mesh'!$B$15+1)*Setup!$B$22</f>
        <v>0</v>
      </c>
      <c r="BK882" s="0" t="n">
        <f aca="false">SUMPRODUCT('FD inverse'!$A$61:$BH$61,'FD mesh'!$B$84:$BI$84,$E881:$BL881)+'FD inverse'!$A$61*$C882/Setup!$B$17+INDEX('FD inverse'!$A$61:$BH$61,1,'FD mesh'!$B$15+1)*Setup!$B$22</f>
        <v>0</v>
      </c>
      <c r="BL882" s="0" t="n">
        <f aca="false">SUMPRODUCT('FD inverse'!$A$62:$BH$62,'FD mesh'!$B$84:$BI$84,$E881:$BL881)+'FD inverse'!$A$62*$C882/Setup!$B$17+INDEX('FD inverse'!$A$62:$BH$62,1,'FD mesh'!$B$15+1)*Setup!$B$22</f>
        <v>0</v>
      </c>
    </row>
    <row r="883" customFormat="false" ht="15" hidden="false" customHeight="false" outlineLevel="0" collapsed="false">
      <c r="A883" s="0" t="n">
        <v>878</v>
      </c>
      <c r="B883" s="0" t="n">
        <f aca="false">A883*Setup!$B$11/3600</f>
        <v>73.1666666666667</v>
      </c>
      <c r="C883" s="0" t="n">
        <f aca="false">Setup!$B$7+Setup!$B$8*COS(2*PI()*(B883-Setup!$B$9)/24)</f>
        <v>21.0508906527595</v>
      </c>
      <c r="D883" s="0" t="n">
        <f aca="false">(C883-E883)/Setup!$B$17</f>
        <v>-8.99207286045199</v>
      </c>
      <c r="E883" s="0" t="n">
        <f aca="false">SUMPRODUCT('FD inverse'!$A$3:$BH$3,'FD mesh'!$B$84:$BI$84,$E882:$BL882)+'FD inverse'!$A$3*$C883/Setup!$B$17+INDEX('FD inverse'!$A$3:$BH$3,1,'FD mesh'!$B$15+1)*Setup!$B$22</f>
        <v>22.2198601246183</v>
      </c>
      <c r="F883" s="0" t="n">
        <f aca="false">SUMPRODUCT('FD inverse'!$A$4:$BH$4,'FD mesh'!$B$84:$BI$84,$E882:$BL882)+'FD inverse'!$A$4*$C883/Setup!$B$17+INDEX('FD inverse'!$A$4:$BH$4,1,'FD mesh'!$B$15+1)*Setup!$B$22</f>
        <v>22.4782390694979</v>
      </c>
      <c r="G883" s="0" t="n">
        <f aca="false">SUMPRODUCT('FD inverse'!$A$5:$BH$5,'FD mesh'!$B$84:$BI$84,$E882:$BL882)+'FD inverse'!$A$5*$C883/Setup!$B$17+INDEX('FD inverse'!$A$5:$BH$5,1,'FD mesh'!$B$15+1)*Setup!$B$22</f>
        <v>22.7198939053784</v>
      </c>
      <c r="H883" s="0" t="n">
        <f aca="false">SUMPRODUCT('FD inverse'!$A$6:$BH$6,'FD mesh'!$B$84:$BI$84,$E882:$BL882)+'FD inverse'!$A$6*$C883/Setup!$B$17+INDEX('FD inverse'!$A$6:$BH$6,1,'FD mesh'!$B$15+1)*Setup!$B$22</f>
        <v>23.5068843404713</v>
      </c>
      <c r="I883" s="0" t="n">
        <f aca="false">SUMPRODUCT('FD inverse'!$A$7:$BH$7,'FD mesh'!$B$84:$BI$84,$E882:$BL882)+'FD inverse'!$A$7*$C883/Setup!$B$17+INDEX('FD inverse'!$A$7:$BH$7,1,'FD mesh'!$B$15+1)*Setup!$B$22</f>
        <v>23.5707618476027</v>
      </c>
      <c r="J883" s="0" t="n">
        <f aca="false">SUMPRODUCT('FD inverse'!$A$8:$BH$8,'FD mesh'!$B$84:$BI$84,$E882:$BL882)+'FD inverse'!$A$8*$C883/Setup!$B$17+INDEX('FD inverse'!$A$8:$BH$8,1,'FD mesh'!$B$15+1)*Setup!$B$22</f>
        <v>23.6238563368759</v>
      </c>
      <c r="K883" s="0" t="n">
        <f aca="false">SUMPRODUCT('FD inverse'!$A$9:$BH$9,'FD mesh'!$B$84:$BI$84,$E882:$BL882)+'FD inverse'!$A$9*$C883/Setup!$B$17+INDEX('FD inverse'!$A$9:$BH$9,1,'FD mesh'!$B$15+1)*Setup!$B$22</f>
        <v>23.6668769784914</v>
      </c>
      <c r="L883" s="0" t="n">
        <f aca="false">SUMPRODUCT('FD inverse'!$A$10:$BH$10,'FD mesh'!$B$84:$BI$84,$E882:$BL882)+'FD inverse'!$A$10*$C883/Setup!$B$17+INDEX('FD inverse'!$A$10:$BH$10,1,'FD mesh'!$B$15+1)*Setup!$B$22</f>
        <v>23.7004779972967</v>
      </c>
      <c r="M883" s="0" t="n">
        <f aca="false">SUMPRODUCT('FD inverse'!$A$11:$BH$11,'FD mesh'!$B$84:$BI$84,$E882:$BL882)+'FD inverse'!$A$11*$C883/Setup!$B$17+INDEX('FD inverse'!$A$11:$BH$11,1,'FD mesh'!$B$15+1)*Setup!$B$22</f>
        <v>23.7252485786757</v>
      </c>
      <c r="N883" s="0" t="n">
        <f aca="false">SUMPRODUCT('FD inverse'!$A$12:$BH$12,'FD mesh'!$B$84:$BI$84,$E882:$BL882)+'FD inverse'!$A$12*$C883/Setup!$B$17+INDEX('FD inverse'!$A$12:$BH$12,1,'FD mesh'!$B$15+1)*Setup!$B$22</f>
        <v>23.7417043755312</v>
      </c>
      <c r="O883" s="0" t="n">
        <f aca="false">SUMPRODUCT('FD inverse'!$A$13:$BH$13,'FD mesh'!$B$84:$BI$84,$E882:$BL882)+'FD inverse'!$A$13*$C883/Setup!$B$17+INDEX('FD inverse'!$A$13:$BH$13,1,'FD mesh'!$B$15+1)*Setup!$B$22</f>
        <v>23.7502805174359</v>
      </c>
      <c r="P883" s="0" t="n">
        <f aca="false">SUMPRODUCT('FD inverse'!$A$14:$BH$14,'FD mesh'!$B$84:$BI$84,$E882:$BL882)+'FD inverse'!$A$14*$C883/Setup!$B$17+INDEX('FD inverse'!$A$14:$BH$14,1,'FD mesh'!$B$15+1)*Setup!$B$22</f>
        <v>23.7513260354536</v>
      </c>
      <c r="Q883" s="0" t="n">
        <f aca="false">SUMPRODUCT('FD inverse'!$A$15:$BH$15,'FD mesh'!$B$84:$BI$84,$E882:$BL882)+'FD inverse'!$A$15*$C883/Setup!$B$17+INDEX('FD inverse'!$A$15:$BH$15,1,'FD mesh'!$B$15+1)*Setup!$B$22</f>
        <v>23.7450996296935</v>
      </c>
      <c r="R883" s="0" t="n">
        <f aca="false">SUMPRODUCT('FD inverse'!$A$16:$BH$16,'FD mesh'!$B$84:$BI$84,$E882:$BL882)+'FD inverse'!$A$16*$C883/Setup!$B$17+INDEX('FD inverse'!$A$16:$BH$16,1,'FD mesh'!$B$15+1)*Setup!$B$22</f>
        <v>23.7317667211192</v>
      </c>
      <c r="S883" s="0" t="n">
        <f aca="false">SUMPRODUCT('FD inverse'!$A$17:$BH$17,'FD mesh'!$B$84:$BI$84,$E882:$BL882)+'FD inverse'!$A$17*$C883/Setup!$B$17+INDEX('FD inverse'!$A$17:$BH$17,1,'FD mesh'!$B$15+1)*Setup!$B$22</f>
        <v>23.1859671537021</v>
      </c>
      <c r="T883" s="0" t="n">
        <f aca="false">SUMPRODUCT('FD inverse'!$A$18:$BH$18,'FD mesh'!$B$84:$BI$84,$E882:$BL882)+'FD inverse'!$A$18*$C883/Setup!$B$17+INDEX('FD inverse'!$A$18:$BH$18,1,'FD mesh'!$B$15+1)*Setup!$B$22</f>
        <v>22.6370114985113</v>
      </c>
      <c r="U883" s="0" t="n">
        <f aca="false">SUMPRODUCT('FD inverse'!$A$19:$BH$19,'FD mesh'!$B$84:$BI$84,$E882:$BL882)+'FD inverse'!$A$19*$C883/Setup!$B$17+INDEX('FD inverse'!$A$19:$BH$19,1,'FD mesh'!$B$15+1)*Setup!$B$22</f>
        <v>22.0852305331625</v>
      </c>
      <c r="V883" s="0" t="n">
        <f aca="false">SUMPRODUCT('FD inverse'!$A$20:$BH$20,'FD mesh'!$B$84:$BI$84,$E882:$BL882)+'FD inverse'!$A$20*$C883/Setup!$B$17+INDEX('FD inverse'!$A$20:$BH$20,1,'FD mesh'!$B$15+1)*Setup!$B$22</f>
        <v>21.5309332745814</v>
      </c>
      <c r="W883" s="0" t="n">
        <f aca="false">SUMPRODUCT('FD inverse'!$A$21:$BH$21,'FD mesh'!$B$84:$BI$84,$E882:$BL882)+'FD inverse'!$A$21*$C883/Setup!$B$17+INDEX('FD inverse'!$A$21:$BH$21,1,'FD mesh'!$B$15+1)*Setup!$B$22</f>
        <v>20.9744081645817</v>
      </c>
      <c r="X883" s="0" t="n">
        <f aca="false">SUMPRODUCT('FD inverse'!$A$22:$BH$22,'FD mesh'!$B$84:$BI$84,$E882:$BL882)+'FD inverse'!$A$22*$C883/Setup!$B$17+INDEX('FD inverse'!$A$22:$BH$22,1,'FD mesh'!$B$15+1)*Setup!$B$22</f>
        <v>20.415924362701</v>
      </c>
      <c r="Y883" s="0" t="n">
        <f aca="false">SUMPRODUCT('FD inverse'!$A$23:$BH$23,'FD mesh'!$B$84:$BI$84,$E882:$BL882)+'FD inverse'!$A$23*$C883/Setup!$B$17+INDEX('FD inverse'!$A$23:$BH$23,1,'FD mesh'!$B$15+1)*Setup!$B$22</f>
        <v>19.8557331341194</v>
      </c>
      <c r="Z883" s="0" t="n">
        <f aca="false">SUMPRODUCT('FD inverse'!$A$24:$BH$24,'FD mesh'!$B$84:$BI$84,$E882:$BL882)+'FD inverse'!$A$24*$C883/Setup!$B$17+INDEX('FD inverse'!$A$24:$BH$24,1,'FD mesh'!$B$15+1)*Setup!$B$22</f>
        <v>19.294069321283</v>
      </c>
      <c r="AA883" s="0" t="n">
        <f aca="false">SUMPRODUCT('FD inverse'!$A$25:$BH$25,'FD mesh'!$B$84:$BI$84,$E882:$BL882)+'FD inverse'!$A$25*$C883/Setup!$B$17+INDEX('FD inverse'!$A$25:$BH$25,1,'FD mesh'!$B$15+1)*Setup!$B$22</f>
        <v>18.7311528885952</v>
      </c>
      <c r="AB883" s="0" t="n">
        <f aca="false">SUMPRODUCT('FD inverse'!$A$26:$BH$26,'FD mesh'!$B$84:$BI$84,$E882:$BL882)+'FD inverse'!$A$26*$C883/Setup!$B$17+INDEX('FD inverse'!$A$26:$BH$26,1,'FD mesh'!$B$15+1)*Setup!$B$22</f>
        <v>18.1671905302221</v>
      </c>
      <c r="AC883" s="0" t="n">
        <f aca="false">SUMPRODUCT('FD inverse'!$A$27:$BH$27,'FD mesh'!$B$84:$BI$84,$E882:$BL882)+'FD inverse'!$A$27*$C883/Setup!$B$17+INDEX('FD inverse'!$A$27:$BH$27,1,'FD mesh'!$B$15+1)*Setup!$B$22</f>
        <v>17.6023773316686</v>
      </c>
      <c r="AD883" s="0" t="n">
        <f aca="false">SUMPRODUCT('FD inverse'!$A$28:$BH$28,'FD mesh'!$B$84:$BI$84,$E882:$BL882)+'FD inverse'!$A$28*$C883/Setup!$B$17+INDEX('FD inverse'!$A$28:$BH$28,1,'FD mesh'!$B$15+1)*Setup!$B$22</f>
        <v>17.0368984763358</v>
      </c>
      <c r="AE883" s="0" t="n">
        <f aca="false">SUMPRODUCT('FD inverse'!$A$29:$BH$29,'FD mesh'!$B$84:$BI$84,$E882:$BL882)+'FD inverse'!$A$29*$C883/Setup!$B$17+INDEX('FD inverse'!$A$29:$BH$29,1,'FD mesh'!$B$15+1)*Setup!$B$22</f>
        <v>16.4709309887457</v>
      </c>
      <c r="AF883" s="0" t="n">
        <f aca="false">SUMPRODUCT('FD inverse'!$A$30:$BH$30,'FD mesh'!$B$84:$BI$84,$E882:$BL882)+'FD inverse'!$A$30*$C883/Setup!$B$17+INDEX('FD inverse'!$A$30:$BH$30,1,'FD mesh'!$B$15+1)*Setup!$B$22</f>
        <v>15.9046455065312</v>
      </c>
      <c r="AG883" s="0" t="n">
        <f aca="false">SUMPRODUCT('FD inverse'!$A$31:$BH$31,'FD mesh'!$B$84:$BI$84,$E882:$BL882)+'FD inverse'!$A$31*$C883/Setup!$B$17+INDEX('FD inverse'!$A$31:$BH$31,1,'FD mesh'!$B$15+1)*Setup!$B$22</f>
        <v>15.3382080736243</v>
      </c>
      <c r="AH883" s="0" t="n">
        <f aca="false">SUMPRODUCT('FD inverse'!$A$32:$BH$32,'FD mesh'!$B$84:$BI$84,$E882:$BL882)+'FD inverse'!$A$32*$C883/Setup!$B$17+INDEX('FD inverse'!$A$32:$BH$32,1,'FD mesh'!$B$15+1)*Setup!$B$22</f>
        <v>15.3143434009883</v>
      </c>
      <c r="AI883" s="0" t="n">
        <f aca="false">SUMPRODUCT('FD inverse'!$A$33:$BH$33,'FD mesh'!$B$84:$BI$84,$E882:$BL882)+'FD inverse'!$A$33*$C883/Setup!$B$17+INDEX('FD inverse'!$A$33:$BH$33,1,'FD mesh'!$B$15+1)*Setup!$B$22</f>
        <v>15.2905085399567</v>
      </c>
      <c r="AJ883" s="0" t="n">
        <f aca="false">SUMPRODUCT('FD inverse'!$A$34:$BH$34,'FD mesh'!$B$84:$BI$84,$E882:$BL882)+'FD inverse'!$A$34*$C883/Setup!$B$17+INDEX('FD inverse'!$A$34:$BH$34,1,'FD mesh'!$B$15+1)*Setup!$B$22</f>
        <v>15.2667112000347</v>
      </c>
      <c r="AK883" s="0" t="n">
        <f aca="false">SUMPRODUCT('FD inverse'!$A$35:$BH$35,'FD mesh'!$B$84:$BI$84,$E882:$BL882)+'FD inverse'!$A$35*$C883/Setup!$B$17+INDEX('FD inverse'!$A$35:$BH$35,1,'FD mesh'!$B$15+1)*Setup!$B$22</f>
        <v>15.2429566612169</v>
      </c>
      <c r="AL883" s="0" t="n">
        <f aca="false">SUMPRODUCT('FD inverse'!$A$36:$BH$36,'FD mesh'!$B$84:$BI$84,$E882:$BL882)+'FD inverse'!$A$36*$C883/Setup!$B$17+INDEX('FD inverse'!$A$36:$BH$36,1,'FD mesh'!$B$15+1)*Setup!$B$22</f>
        <v>15.2192479937636</v>
      </c>
      <c r="AM883" s="0" t="n">
        <f aca="false">SUMPRODUCT('FD inverse'!$A$37:$BH$37,'FD mesh'!$B$84:$BI$84,$E882:$BL882)+'FD inverse'!$A$37*$C883/Setup!$B$17+INDEX('FD inverse'!$A$37:$BH$37,1,'FD mesh'!$B$15+1)*Setup!$B$22</f>
        <v>15.19558627382</v>
      </c>
      <c r="AN883" s="0" t="n">
        <f aca="false">SUMPRODUCT('FD inverse'!$A$38:$BH$38,'FD mesh'!$B$84:$BI$84,$E882:$BL882)+'FD inverse'!$A$38*$C883/Setup!$B$17+INDEX('FD inverse'!$A$38:$BH$38,1,'FD mesh'!$B$15+1)*Setup!$B$22</f>
        <v>15.1719707944284</v>
      </c>
      <c r="AO883" s="0" t="n">
        <f aca="false">SUMPRODUCT('FD inverse'!$A$39:$BH$39,'FD mesh'!$B$84:$BI$84,$E882:$BL882)+'FD inverse'!$A$39*$C883/Setup!$B$17+INDEX('FD inverse'!$A$39:$BH$39,1,'FD mesh'!$B$15+1)*Setup!$B$22</f>
        <v>15.1483992717223</v>
      </c>
      <c r="AP883" s="0" t="n">
        <f aca="false">SUMPRODUCT('FD inverse'!$A$40:$BH$40,'FD mesh'!$B$84:$BI$84,$E882:$BL882)+'FD inverse'!$A$40*$C883/Setup!$B$17+INDEX('FD inverse'!$A$40:$BH$40,1,'FD mesh'!$B$15+1)*Setup!$B$22</f>
        <v>15.124868046301</v>
      </c>
      <c r="AQ883" s="0" t="n">
        <f aca="false">SUMPRODUCT('FD inverse'!$A$41:$BH$41,'FD mesh'!$B$84:$BI$84,$E882:$BL882)+'FD inverse'!$A$41*$C883/Setup!$B$17+INDEX('FD inverse'!$A$41:$BH$41,1,'FD mesh'!$B$15+1)*Setup!$B$22</f>
        <v>15.1013722799763</v>
      </c>
      <c r="AR883" s="0" t="n">
        <f aca="false">SUMPRODUCT('FD inverse'!$A$42:$BH$42,'FD mesh'!$B$84:$BI$84,$E882:$BL882)+'FD inverse'!$A$42*$C883/Setup!$B$17+INDEX('FD inverse'!$A$42:$BH$42,1,'FD mesh'!$B$15+1)*Setup!$B$22</f>
        <v>15.0779061482432</v>
      </c>
      <c r="AS883" s="0" t="n">
        <f aca="false">SUMPRODUCT('FD inverse'!$A$43:$BH$43,'FD mesh'!$B$84:$BI$84,$E882:$BL882)+'FD inverse'!$A$43*$C883/Setup!$B$17+INDEX('FD inverse'!$A$43:$BH$43,1,'FD mesh'!$B$15+1)*Setup!$B$22</f>
        <v>0</v>
      </c>
      <c r="AT883" s="0" t="n">
        <f aca="false">SUMPRODUCT('FD inverse'!$A$44:$BH$44,'FD mesh'!$B$84:$BI$84,$E882:$BL882)+'FD inverse'!$A$44*$C883/Setup!$B$17+INDEX('FD inverse'!$A$44:$BH$44,1,'FD mesh'!$B$15+1)*Setup!$B$22</f>
        <v>0</v>
      </c>
      <c r="AU883" s="0" t="n">
        <f aca="false">SUMPRODUCT('FD inverse'!$A$45:$BH$45,'FD mesh'!$B$84:$BI$84,$E882:$BL882)+'FD inverse'!$A$45*$C883/Setup!$B$17+INDEX('FD inverse'!$A$45:$BH$45,1,'FD mesh'!$B$15+1)*Setup!$B$22</f>
        <v>0</v>
      </c>
      <c r="AV883" s="0" t="n">
        <f aca="false">SUMPRODUCT('FD inverse'!$A$46:$BH$46,'FD mesh'!$B$84:$BI$84,$E882:$BL882)+'FD inverse'!$A$46*$C883/Setup!$B$17+INDEX('FD inverse'!$A$46:$BH$46,1,'FD mesh'!$B$15+1)*Setup!$B$22</f>
        <v>0</v>
      </c>
      <c r="AW883" s="0" t="n">
        <f aca="false">SUMPRODUCT('FD inverse'!$A$47:$BH$47,'FD mesh'!$B$84:$BI$84,$E882:$BL882)+'FD inverse'!$A$47*$C883/Setup!$B$17+INDEX('FD inverse'!$A$47:$BH$47,1,'FD mesh'!$B$15+1)*Setup!$B$22</f>
        <v>0</v>
      </c>
      <c r="AX883" s="0" t="n">
        <f aca="false">SUMPRODUCT('FD inverse'!$A$48:$BH$48,'FD mesh'!$B$84:$BI$84,$E882:$BL882)+'FD inverse'!$A$48*$C883/Setup!$B$17+INDEX('FD inverse'!$A$48:$BH$48,1,'FD mesh'!$B$15+1)*Setup!$B$22</f>
        <v>0</v>
      </c>
      <c r="AY883" s="0" t="n">
        <f aca="false">SUMPRODUCT('FD inverse'!$A$49:$BH$49,'FD mesh'!$B$84:$BI$84,$E882:$BL882)+'FD inverse'!$A$49*$C883/Setup!$B$17+INDEX('FD inverse'!$A$49:$BH$49,1,'FD mesh'!$B$15+1)*Setup!$B$22</f>
        <v>0</v>
      </c>
      <c r="AZ883" s="0" t="n">
        <f aca="false">SUMPRODUCT('FD inverse'!$A$50:$BH$50,'FD mesh'!$B$84:$BI$84,$E882:$BL882)+'FD inverse'!$A$50*$C883/Setup!$B$17+INDEX('FD inverse'!$A$50:$BH$50,1,'FD mesh'!$B$15+1)*Setup!$B$22</f>
        <v>0</v>
      </c>
      <c r="BA883" s="0" t="n">
        <f aca="false">SUMPRODUCT('FD inverse'!$A$51:$BH$51,'FD mesh'!$B$84:$BI$84,$E882:$BL882)+'FD inverse'!$A$51*$C883/Setup!$B$17+INDEX('FD inverse'!$A$51:$BH$51,1,'FD mesh'!$B$15+1)*Setup!$B$22</f>
        <v>0</v>
      </c>
      <c r="BB883" s="0" t="n">
        <f aca="false">SUMPRODUCT('FD inverse'!$A$52:$BH$52,'FD mesh'!$B$84:$BI$84,$E882:$BL882)+'FD inverse'!$A$52*$C883/Setup!$B$17+INDEX('FD inverse'!$A$52:$BH$52,1,'FD mesh'!$B$15+1)*Setup!$B$22</f>
        <v>0</v>
      </c>
      <c r="BC883" s="0" t="n">
        <f aca="false">SUMPRODUCT('FD inverse'!$A$53:$BH$53,'FD mesh'!$B$84:$BI$84,$E882:$BL882)+'FD inverse'!$A$53*$C883/Setup!$B$17+INDEX('FD inverse'!$A$53:$BH$53,1,'FD mesh'!$B$15+1)*Setup!$B$22</f>
        <v>0</v>
      </c>
      <c r="BD883" s="0" t="n">
        <f aca="false">SUMPRODUCT('FD inverse'!$A$54:$BH$54,'FD mesh'!$B$84:$BI$84,$E882:$BL882)+'FD inverse'!$A$54*$C883/Setup!$B$17+INDEX('FD inverse'!$A$54:$BH$54,1,'FD mesh'!$B$15+1)*Setup!$B$22</f>
        <v>0</v>
      </c>
      <c r="BE883" s="0" t="n">
        <f aca="false">SUMPRODUCT('FD inverse'!$A$55:$BH$55,'FD mesh'!$B$84:$BI$84,$E882:$BL882)+'FD inverse'!$A$55*$C883/Setup!$B$17+INDEX('FD inverse'!$A$55:$BH$55,1,'FD mesh'!$B$15+1)*Setup!$B$22</f>
        <v>0</v>
      </c>
      <c r="BF883" s="0" t="n">
        <f aca="false">SUMPRODUCT('FD inverse'!$A$56:$BH$56,'FD mesh'!$B$84:$BI$84,$E882:$BL882)+'FD inverse'!$A$56*$C883/Setup!$B$17+INDEX('FD inverse'!$A$56:$BH$56,1,'FD mesh'!$B$15+1)*Setup!$B$22</f>
        <v>0</v>
      </c>
      <c r="BG883" s="0" t="n">
        <f aca="false">SUMPRODUCT('FD inverse'!$A$57:$BH$57,'FD mesh'!$B$84:$BI$84,$E882:$BL882)+'FD inverse'!$A$57*$C883/Setup!$B$17+INDEX('FD inverse'!$A$57:$BH$57,1,'FD mesh'!$B$15+1)*Setup!$B$22</f>
        <v>0</v>
      </c>
      <c r="BH883" s="0" t="n">
        <f aca="false">SUMPRODUCT('FD inverse'!$A$58:$BH$58,'FD mesh'!$B$84:$BI$84,$E882:$BL882)+'FD inverse'!$A$58*$C883/Setup!$B$17+INDEX('FD inverse'!$A$58:$BH$58,1,'FD mesh'!$B$15+1)*Setup!$B$22</f>
        <v>0</v>
      </c>
      <c r="BI883" s="0" t="n">
        <f aca="false">SUMPRODUCT('FD inverse'!$A$59:$BH$59,'FD mesh'!$B$84:$BI$84,$E882:$BL882)+'FD inverse'!$A$59*$C883/Setup!$B$17+INDEX('FD inverse'!$A$59:$BH$59,1,'FD mesh'!$B$15+1)*Setup!$B$22</f>
        <v>0</v>
      </c>
      <c r="BJ883" s="0" t="n">
        <f aca="false">SUMPRODUCT('FD inverse'!$A$60:$BH$60,'FD mesh'!$B$84:$BI$84,$E882:$BL882)+'FD inverse'!$A$60*$C883/Setup!$B$17+INDEX('FD inverse'!$A$60:$BH$60,1,'FD mesh'!$B$15+1)*Setup!$B$22</f>
        <v>0</v>
      </c>
      <c r="BK883" s="0" t="n">
        <f aca="false">SUMPRODUCT('FD inverse'!$A$61:$BH$61,'FD mesh'!$B$84:$BI$84,$E882:$BL882)+'FD inverse'!$A$61*$C883/Setup!$B$17+INDEX('FD inverse'!$A$61:$BH$61,1,'FD mesh'!$B$15+1)*Setup!$B$22</f>
        <v>0</v>
      </c>
      <c r="BL883" s="0" t="n">
        <f aca="false">SUMPRODUCT('FD inverse'!$A$62:$BH$62,'FD mesh'!$B$84:$BI$84,$E882:$BL882)+'FD inverse'!$A$62*$C883/Setup!$B$17+INDEX('FD inverse'!$A$62:$BH$62,1,'FD mesh'!$B$15+1)*Setup!$B$22</f>
        <v>0</v>
      </c>
    </row>
    <row r="884" customFormat="false" ht="15" hidden="false" customHeight="false" outlineLevel="0" collapsed="false">
      <c r="A884" s="0" t="n">
        <v>879</v>
      </c>
      <c r="B884" s="0" t="n">
        <f aca="false">A884*Setup!$B$11/3600</f>
        <v>73.25</v>
      </c>
      <c r="C884" s="0" t="n">
        <f aca="false">Setup!$B$7+Setup!$B$8*COS(2*PI()*(B884-Setup!$B$9)/24)</f>
        <v>20.9926407700841</v>
      </c>
      <c r="D884" s="0" t="n">
        <f aca="false">(C884-E884)/Setup!$B$17</f>
        <v>-9.11799098226392</v>
      </c>
      <c r="E884" s="0" t="n">
        <f aca="false">SUMPRODUCT('FD inverse'!$A$3:$BH$3,'FD mesh'!$B$84:$BI$84,$E883:$BL883)+'FD inverse'!$A$3*$C884/Setup!$B$17+INDEX('FD inverse'!$A$3:$BH$3,1,'FD mesh'!$B$15+1)*Setup!$B$22</f>
        <v>22.1779795977784</v>
      </c>
      <c r="F884" s="0" t="n">
        <f aca="false">SUMPRODUCT('FD inverse'!$A$4:$BH$4,'FD mesh'!$B$84:$BI$84,$E883:$BL883)+'FD inverse'!$A$4*$C884/Setup!$B$17+INDEX('FD inverse'!$A$4:$BH$4,1,'FD mesh'!$B$15+1)*Setup!$B$22</f>
        <v>22.4402597210142</v>
      </c>
      <c r="G884" s="0" t="n">
        <f aca="false">SUMPRODUCT('FD inverse'!$A$5:$BH$5,'FD mesh'!$B$84:$BI$84,$E883:$BL883)+'FD inverse'!$A$5*$C884/Setup!$B$17+INDEX('FD inverse'!$A$5:$BH$5,1,'FD mesh'!$B$15+1)*Setup!$B$22</f>
        <v>22.6860557520262</v>
      </c>
      <c r="H884" s="0" t="n">
        <f aca="false">SUMPRODUCT('FD inverse'!$A$6:$BH$6,'FD mesh'!$B$84:$BI$84,$E883:$BL883)+'FD inverse'!$A$6*$C884/Setup!$B$17+INDEX('FD inverse'!$A$6:$BH$6,1,'FD mesh'!$B$15+1)*Setup!$B$22</f>
        <v>23.4872567627406</v>
      </c>
      <c r="I884" s="0" t="n">
        <f aca="false">SUMPRODUCT('FD inverse'!$A$7:$BH$7,'FD mesh'!$B$84:$BI$84,$E883:$BL883)+'FD inverse'!$A$7*$C884/Setup!$B$17+INDEX('FD inverse'!$A$7:$BH$7,1,'FD mesh'!$B$15+1)*Setup!$B$22</f>
        <v>23.5523696611134</v>
      </c>
      <c r="J884" s="0" t="n">
        <f aca="false">SUMPRODUCT('FD inverse'!$A$8:$BH$8,'FD mesh'!$B$84:$BI$84,$E883:$BL883)+'FD inverse'!$A$8*$C884/Setup!$B$17+INDEX('FD inverse'!$A$8:$BH$8,1,'FD mesh'!$B$15+1)*Setup!$B$22</f>
        <v>23.6066317119999</v>
      </c>
      <c r="K884" s="0" t="n">
        <f aca="false">SUMPRODUCT('FD inverse'!$A$9:$BH$9,'FD mesh'!$B$84:$BI$84,$E883:$BL883)+'FD inverse'!$A$9*$C884/Setup!$B$17+INDEX('FD inverse'!$A$9:$BH$9,1,'FD mesh'!$B$15+1)*Setup!$B$22</f>
        <v>23.6507317423105</v>
      </c>
      <c r="L884" s="0" t="n">
        <f aca="false">SUMPRODUCT('FD inverse'!$A$10:$BH$10,'FD mesh'!$B$84:$BI$84,$E883:$BL883)+'FD inverse'!$A$10*$C884/Setup!$B$17+INDEX('FD inverse'!$A$10:$BH$10,1,'FD mesh'!$B$15+1)*Setup!$B$22</f>
        <v>23.6853065595351</v>
      </c>
      <c r="M884" s="0" t="n">
        <f aca="false">SUMPRODUCT('FD inverse'!$A$11:$BH$11,'FD mesh'!$B$84:$BI$84,$E883:$BL883)+'FD inverse'!$A$11*$C884/Setup!$B$17+INDEX('FD inverse'!$A$11:$BH$11,1,'FD mesh'!$B$15+1)*Setup!$B$22</f>
        <v>23.7109306760154</v>
      </c>
      <c r="N884" s="0" t="n">
        <f aca="false">SUMPRODUCT('FD inverse'!$A$12:$BH$12,'FD mesh'!$B$84:$BI$84,$E883:$BL883)+'FD inverse'!$A$12*$C884/Setup!$B$17+INDEX('FD inverse'!$A$12:$BH$12,1,'FD mesh'!$B$15+1)*Setup!$B$22</f>
        <v>23.7281076522831</v>
      </c>
      <c r="O884" s="0" t="n">
        <f aca="false">SUMPRODUCT('FD inverse'!$A$13:$BH$13,'FD mesh'!$B$84:$BI$84,$E883:$BL883)+'FD inverse'!$A$13*$C884/Setup!$B$17+INDEX('FD inverse'!$A$13:$BH$13,1,'FD mesh'!$B$15+1)*Setup!$B$22</f>
        <v>23.7372629629176</v>
      </c>
      <c r="P884" s="0" t="n">
        <f aca="false">SUMPRODUCT('FD inverse'!$A$14:$BH$14,'FD mesh'!$B$84:$BI$84,$E883:$BL883)+'FD inverse'!$A$14*$C884/Setup!$B$17+INDEX('FD inverse'!$A$14:$BH$14,1,'FD mesh'!$B$15+1)*Setup!$B$22</f>
        <v>23.738738300385</v>
      </c>
      <c r="Q884" s="0" t="n">
        <f aca="false">SUMPRODUCT('FD inverse'!$A$15:$BH$15,'FD mesh'!$B$84:$BI$84,$E883:$BL883)+'FD inverse'!$A$15*$C884/Setup!$B$17+INDEX('FD inverse'!$A$15:$BH$15,1,'FD mesh'!$B$15+1)*Setup!$B$22</f>
        <v>23.7327872454817</v>
      </c>
      <c r="R884" s="0" t="n">
        <f aca="false">SUMPRODUCT('FD inverse'!$A$16:$BH$16,'FD mesh'!$B$84:$BI$84,$E883:$BL883)+'FD inverse'!$A$16*$C884/Setup!$B$17+INDEX('FD inverse'!$A$16:$BH$16,1,'FD mesh'!$B$15+1)*Setup!$B$22</f>
        <v>23.7195722470905</v>
      </c>
      <c r="S884" s="0" t="n">
        <f aca="false">SUMPRODUCT('FD inverse'!$A$17:$BH$17,'FD mesh'!$B$84:$BI$84,$E883:$BL883)+'FD inverse'!$A$17*$C884/Setup!$B$17+INDEX('FD inverse'!$A$17:$BH$17,1,'FD mesh'!$B$15+1)*Setup!$B$22</f>
        <v>23.1749844071047</v>
      </c>
      <c r="T884" s="0" t="n">
        <f aca="false">SUMPRODUCT('FD inverse'!$A$18:$BH$18,'FD mesh'!$B$84:$BI$84,$E883:$BL883)+'FD inverse'!$A$18*$C884/Setup!$B$17+INDEX('FD inverse'!$A$18:$BH$18,1,'FD mesh'!$B$15+1)*Setup!$B$22</f>
        <v>22.6271645016918</v>
      </c>
      <c r="U884" s="0" t="n">
        <f aca="false">SUMPRODUCT('FD inverse'!$A$19:$BH$19,'FD mesh'!$B$84:$BI$84,$E883:$BL883)+'FD inverse'!$A$19*$C884/Setup!$B$17+INDEX('FD inverse'!$A$19:$BH$19,1,'FD mesh'!$B$15+1)*Setup!$B$22</f>
        <v>22.0764467657862</v>
      </c>
      <c r="V884" s="0" t="n">
        <f aca="false">SUMPRODUCT('FD inverse'!$A$20:$BH$20,'FD mesh'!$B$84:$BI$84,$E883:$BL883)+'FD inverse'!$A$20*$C884/Setup!$B$17+INDEX('FD inverse'!$A$20:$BH$20,1,'FD mesh'!$B$15+1)*Setup!$B$22</f>
        <v>21.5231440926242</v>
      </c>
      <c r="W884" s="0" t="n">
        <f aca="false">SUMPRODUCT('FD inverse'!$A$21:$BH$21,'FD mesh'!$B$84:$BI$84,$E883:$BL883)+'FD inverse'!$A$21*$C884/Setup!$B$17+INDEX('FD inverse'!$A$21:$BH$21,1,'FD mesh'!$B$15+1)*Setup!$B$22</f>
        <v>20.9675491744862</v>
      </c>
      <c r="X884" s="0" t="n">
        <f aca="false">SUMPRODUCT('FD inverse'!$A$22:$BH$22,'FD mesh'!$B$84:$BI$84,$E883:$BL883)+'FD inverse'!$A$22*$C884/Setup!$B$17+INDEX('FD inverse'!$A$22:$BH$22,1,'FD mesh'!$B$15+1)*Setup!$B$22</f>
        <v>20.4099357535487</v>
      </c>
      <c r="Y884" s="0" t="n">
        <f aca="false">SUMPRODUCT('FD inverse'!$A$23:$BH$23,'FD mesh'!$B$84:$BI$84,$E883:$BL883)+'FD inverse'!$A$23*$C884/Setup!$B$17+INDEX('FD inverse'!$A$23:$BH$23,1,'FD mesh'!$B$15+1)*Setup!$B$22</f>
        <v>19.8505599704893</v>
      </c>
      <c r="Z884" s="0" t="n">
        <f aca="false">SUMPRODUCT('FD inverse'!$A$24:$BH$24,'FD mesh'!$B$84:$BI$84,$E883:$BL883)+'FD inverse'!$A$24*$C884/Setup!$B$17+INDEX('FD inverse'!$A$24:$BH$24,1,'FD mesh'!$B$15+1)*Setup!$B$22</f>
        <v>19.2896617992758</v>
      </c>
      <c r="AA884" s="0" t="n">
        <f aca="false">SUMPRODUCT('FD inverse'!$A$25:$BH$25,'FD mesh'!$B$84:$BI$84,$E883:$BL883)+'FD inverse'!$A$25*$C884/Setup!$B$17+INDEX('FD inverse'!$A$25:$BH$25,1,'FD mesh'!$B$15+1)*Setup!$B$22</f>
        <v>18.7274665573002</v>
      </c>
      <c r="AB884" s="0" t="n">
        <f aca="false">SUMPRODUCT('FD inverse'!$A$26:$BH$26,'FD mesh'!$B$84:$BI$84,$E883:$BL883)+'FD inverse'!$A$26*$C884/Setup!$B$17+INDEX('FD inverse'!$A$26:$BH$26,1,'FD mesh'!$B$15+1)*Setup!$B$22</f>
        <v>18.1641864806865</v>
      </c>
      <c r="AC884" s="0" t="n">
        <f aca="false">SUMPRODUCT('FD inverse'!$A$27:$BH$27,'FD mesh'!$B$84:$BI$84,$E883:$BL883)+'FD inverse'!$A$27*$C884/Setup!$B$17+INDEX('FD inverse'!$A$27:$BH$27,1,'FD mesh'!$B$15+1)*Setup!$B$22</f>
        <v>17.6000223552093</v>
      </c>
      <c r="AD884" s="0" t="n">
        <f aca="false">SUMPRODUCT('FD inverse'!$A$28:$BH$28,'FD mesh'!$B$84:$BI$84,$E883:$BL883)+'FD inverse'!$A$28*$C884/Setup!$B$17+INDEX('FD inverse'!$A$28:$BH$28,1,'FD mesh'!$B$15+1)*Setup!$B$22</f>
        <v>17.0351651938028</v>
      </c>
      <c r="AE884" s="0" t="n">
        <f aca="false">SUMPRODUCT('FD inverse'!$A$29:$BH$29,'FD mesh'!$B$84:$BI$84,$E883:$BL883)+'FD inverse'!$A$29*$C884/Setup!$B$17+INDEX('FD inverse'!$A$29:$BH$29,1,'FD mesh'!$B$15+1)*Setup!$B$22</f>
        <v>16.469797952108</v>
      </c>
      <c r="AF884" s="0" t="n">
        <f aca="false">SUMPRODUCT('FD inverse'!$A$30:$BH$30,'FD mesh'!$B$84:$BI$84,$E883:$BL883)+'FD inverse'!$A$30*$C884/Setup!$B$17+INDEX('FD inverse'!$A$30:$BH$30,1,'FD mesh'!$B$15+1)*Setup!$B$22</f>
        <v>15.9040972739169</v>
      </c>
      <c r="AG884" s="0" t="n">
        <f aca="false">SUMPRODUCT('FD inverse'!$A$31:$BH$31,'FD mesh'!$B$84:$BI$84,$E883:$BL883)+'FD inverse'!$A$31*$C884/Setup!$B$17+INDEX('FD inverse'!$A$31:$BH$31,1,'FD mesh'!$B$15+1)*Setup!$B$22</f>
        <v>15.3382352586994</v>
      </c>
      <c r="AH884" s="0" t="n">
        <f aca="false">SUMPRODUCT('FD inverse'!$A$32:$BH$32,'FD mesh'!$B$84:$BI$84,$E883:$BL883)+'FD inverse'!$A$32*$C884/Setup!$B$17+INDEX('FD inverse'!$A$32:$BH$32,1,'FD mesh'!$B$15+1)*Setup!$B$22</f>
        <v>15.3143919256942</v>
      </c>
      <c r="AI884" s="0" t="n">
        <f aca="false">SUMPRODUCT('FD inverse'!$A$33:$BH$33,'FD mesh'!$B$84:$BI$84,$E883:$BL883)+'FD inverse'!$A$33*$C884/Setup!$B$17+INDEX('FD inverse'!$A$33:$BH$33,1,'FD mesh'!$B$15+1)*Setup!$B$22</f>
        <v>15.2905731570128</v>
      </c>
      <c r="AJ884" s="0" t="n">
        <f aca="false">SUMPRODUCT('FD inverse'!$A$34:$BH$34,'FD mesh'!$B$84:$BI$84,$E883:$BL883)+'FD inverse'!$A$34*$C884/Setup!$B$17+INDEX('FD inverse'!$A$34:$BH$34,1,'FD mesh'!$B$15+1)*Setup!$B$22</f>
        <v>15.2667870989737</v>
      </c>
      <c r="AK884" s="0" t="n">
        <f aca="false">SUMPRODUCT('FD inverse'!$A$35:$BH$35,'FD mesh'!$B$84:$BI$84,$E883:$BL883)+'FD inverse'!$A$35*$C884/Setup!$B$17+INDEX('FD inverse'!$A$35:$BH$35,1,'FD mesh'!$B$15+1)*Setup!$B$22</f>
        <v>15.2430394627256</v>
      </c>
      <c r="AL884" s="0" t="n">
        <f aca="false">SUMPRODUCT('FD inverse'!$A$36:$BH$36,'FD mesh'!$B$84:$BI$84,$E883:$BL883)+'FD inverse'!$A$36*$C884/Setup!$B$17+INDEX('FD inverse'!$A$36:$BH$36,1,'FD mesh'!$B$15+1)*Setup!$B$22</f>
        <v>15.2193337425083</v>
      </c>
      <c r="AM884" s="0" t="n">
        <f aca="false">SUMPRODUCT('FD inverse'!$A$37:$BH$37,'FD mesh'!$B$84:$BI$84,$E883:$BL883)+'FD inverse'!$A$37*$C884/Setup!$B$17+INDEX('FD inverse'!$A$37:$BH$37,1,'FD mesh'!$B$15+1)*Setup!$B$22</f>
        <v>15.1956714302808</v>
      </c>
      <c r="AN884" s="0" t="n">
        <f aca="false">SUMPRODUCT('FD inverse'!$A$38:$BH$38,'FD mesh'!$B$84:$BI$84,$E883:$BL883)+'FD inverse'!$A$38*$C884/Setup!$B$17+INDEX('FD inverse'!$A$38:$BH$38,1,'FD mesh'!$B$15+1)*Setup!$B$22</f>
        <v>15.1720522262152</v>
      </c>
      <c r="AO884" s="0" t="n">
        <f aca="false">SUMPRODUCT('FD inverse'!$A$39:$BH$39,'FD mesh'!$B$84:$BI$84,$E883:$BL883)+'FD inverse'!$A$39*$C884/Setup!$B$17+INDEX('FD inverse'!$A$39:$BH$39,1,'FD mesh'!$B$15+1)*Setup!$B$22</f>
        <v>15.1484742447956</v>
      </c>
      <c r="AP884" s="0" t="n">
        <f aca="false">SUMPRODUCT('FD inverse'!$A$40:$BH$40,'FD mesh'!$B$84:$BI$84,$E883:$BL883)+'FD inverse'!$A$40*$C884/Setup!$B$17+INDEX('FD inverse'!$A$40:$BH$40,1,'FD mesh'!$B$15+1)*Setup!$B$22</f>
        <v>15.1249342164727</v>
      </c>
      <c r="AQ884" s="0" t="n">
        <f aca="false">SUMPRODUCT('FD inverse'!$A$41:$BH$41,'FD mesh'!$B$84:$BI$84,$E883:$BL883)+'FD inverse'!$A$41*$C884/Setup!$B$17+INDEX('FD inverse'!$A$41:$BH$41,1,'FD mesh'!$B$15+1)*Setup!$B$22</f>
        <v>15.1014276850149</v>
      </c>
      <c r="AR884" s="0" t="n">
        <f aca="false">SUMPRODUCT('FD inverse'!$A$42:$BH$42,'FD mesh'!$B$84:$BI$84,$E883:$BL883)+'FD inverse'!$A$42*$C884/Setup!$B$17+INDEX('FD inverse'!$A$42:$BH$42,1,'FD mesh'!$B$15+1)*Setup!$B$22</f>
        <v>15.0779492008639</v>
      </c>
      <c r="AS884" s="0" t="n">
        <f aca="false">SUMPRODUCT('FD inverse'!$A$43:$BH$43,'FD mesh'!$B$84:$BI$84,$E883:$BL883)+'FD inverse'!$A$43*$C884/Setup!$B$17+INDEX('FD inverse'!$A$43:$BH$43,1,'FD mesh'!$B$15+1)*Setup!$B$22</f>
        <v>0</v>
      </c>
      <c r="AT884" s="0" t="n">
        <f aca="false">SUMPRODUCT('FD inverse'!$A$44:$BH$44,'FD mesh'!$B$84:$BI$84,$E883:$BL883)+'FD inverse'!$A$44*$C884/Setup!$B$17+INDEX('FD inverse'!$A$44:$BH$44,1,'FD mesh'!$B$15+1)*Setup!$B$22</f>
        <v>0</v>
      </c>
      <c r="AU884" s="0" t="n">
        <f aca="false">SUMPRODUCT('FD inverse'!$A$45:$BH$45,'FD mesh'!$B$84:$BI$84,$E883:$BL883)+'FD inverse'!$A$45*$C884/Setup!$B$17+INDEX('FD inverse'!$A$45:$BH$45,1,'FD mesh'!$B$15+1)*Setup!$B$22</f>
        <v>0</v>
      </c>
      <c r="AV884" s="0" t="n">
        <f aca="false">SUMPRODUCT('FD inverse'!$A$46:$BH$46,'FD mesh'!$B$84:$BI$84,$E883:$BL883)+'FD inverse'!$A$46*$C884/Setup!$B$17+INDEX('FD inverse'!$A$46:$BH$46,1,'FD mesh'!$B$15+1)*Setup!$B$22</f>
        <v>0</v>
      </c>
      <c r="AW884" s="0" t="n">
        <f aca="false">SUMPRODUCT('FD inverse'!$A$47:$BH$47,'FD mesh'!$B$84:$BI$84,$E883:$BL883)+'FD inverse'!$A$47*$C884/Setup!$B$17+INDEX('FD inverse'!$A$47:$BH$47,1,'FD mesh'!$B$15+1)*Setup!$B$22</f>
        <v>0</v>
      </c>
      <c r="AX884" s="0" t="n">
        <f aca="false">SUMPRODUCT('FD inverse'!$A$48:$BH$48,'FD mesh'!$B$84:$BI$84,$E883:$BL883)+'FD inverse'!$A$48*$C884/Setup!$B$17+INDEX('FD inverse'!$A$48:$BH$48,1,'FD mesh'!$B$15+1)*Setup!$B$22</f>
        <v>0</v>
      </c>
      <c r="AY884" s="0" t="n">
        <f aca="false">SUMPRODUCT('FD inverse'!$A$49:$BH$49,'FD mesh'!$B$84:$BI$84,$E883:$BL883)+'FD inverse'!$A$49*$C884/Setup!$B$17+INDEX('FD inverse'!$A$49:$BH$49,1,'FD mesh'!$B$15+1)*Setup!$B$22</f>
        <v>0</v>
      </c>
      <c r="AZ884" s="0" t="n">
        <f aca="false">SUMPRODUCT('FD inverse'!$A$50:$BH$50,'FD mesh'!$B$84:$BI$84,$E883:$BL883)+'FD inverse'!$A$50*$C884/Setup!$B$17+INDEX('FD inverse'!$A$50:$BH$50,1,'FD mesh'!$B$15+1)*Setup!$B$22</f>
        <v>0</v>
      </c>
      <c r="BA884" s="0" t="n">
        <f aca="false">SUMPRODUCT('FD inverse'!$A$51:$BH$51,'FD mesh'!$B$84:$BI$84,$E883:$BL883)+'FD inverse'!$A$51*$C884/Setup!$B$17+INDEX('FD inverse'!$A$51:$BH$51,1,'FD mesh'!$B$15+1)*Setup!$B$22</f>
        <v>0</v>
      </c>
      <c r="BB884" s="0" t="n">
        <f aca="false">SUMPRODUCT('FD inverse'!$A$52:$BH$52,'FD mesh'!$B$84:$BI$84,$E883:$BL883)+'FD inverse'!$A$52*$C884/Setup!$B$17+INDEX('FD inverse'!$A$52:$BH$52,1,'FD mesh'!$B$15+1)*Setup!$B$22</f>
        <v>0</v>
      </c>
      <c r="BC884" s="0" t="n">
        <f aca="false">SUMPRODUCT('FD inverse'!$A$53:$BH$53,'FD mesh'!$B$84:$BI$84,$E883:$BL883)+'FD inverse'!$A$53*$C884/Setup!$B$17+INDEX('FD inverse'!$A$53:$BH$53,1,'FD mesh'!$B$15+1)*Setup!$B$22</f>
        <v>0</v>
      </c>
      <c r="BD884" s="0" t="n">
        <f aca="false">SUMPRODUCT('FD inverse'!$A$54:$BH$54,'FD mesh'!$B$84:$BI$84,$E883:$BL883)+'FD inverse'!$A$54*$C884/Setup!$B$17+INDEX('FD inverse'!$A$54:$BH$54,1,'FD mesh'!$B$15+1)*Setup!$B$22</f>
        <v>0</v>
      </c>
      <c r="BE884" s="0" t="n">
        <f aca="false">SUMPRODUCT('FD inverse'!$A$55:$BH$55,'FD mesh'!$B$84:$BI$84,$E883:$BL883)+'FD inverse'!$A$55*$C884/Setup!$B$17+INDEX('FD inverse'!$A$55:$BH$55,1,'FD mesh'!$B$15+1)*Setup!$B$22</f>
        <v>0</v>
      </c>
      <c r="BF884" s="0" t="n">
        <f aca="false">SUMPRODUCT('FD inverse'!$A$56:$BH$56,'FD mesh'!$B$84:$BI$84,$E883:$BL883)+'FD inverse'!$A$56*$C884/Setup!$B$17+INDEX('FD inverse'!$A$56:$BH$56,1,'FD mesh'!$B$15+1)*Setup!$B$22</f>
        <v>0</v>
      </c>
      <c r="BG884" s="0" t="n">
        <f aca="false">SUMPRODUCT('FD inverse'!$A$57:$BH$57,'FD mesh'!$B$84:$BI$84,$E883:$BL883)+'FD inverse'!$A$57*$C884/Setup!$B$17+INDEX('FD inverse'!$A$57:$BH$57,1,'FD mesh'!$B$15+1)*Setup!$B$22</f>
        <v>0</v>
      </c>
      <c r="BH884" s="0" t="n">
        <f aca="false">SUMPRODUCT('FD inverse'!$A$58:$BH$58,'FD mesh'!$B$84:$BI$84,$E883:$BL883)+'FD inverse'!$A$58*$C884/Setup!$B$17+INDEX('FD inverse'!$A$58:$BH$58,1,'FD mesh'!$B$15+1)*Setup!$B$22</f>
        <v>0</v>
      </c>
      <c r="BI884" s="0" t="n">
        <f aca="false">SUMPRODUCT('FD inverse'!$A$59:$BH$59,'FD mesh'!$B$84:$BI$84,$E883:$BL883)+'FD inverse'!$A$59*$C884/Setup!$B$17+INDEX('FD inverse'!$A$59:$BH$59,1,'FD mesh'!$B$15+1)*Setup!$B$22</f>
        <v>0</v>
      </c>
      <c r="BJ884" s="0" t="n">
        <f aca="false">SUMPRODUCT('FD inverse'!$A$60:$BH$60,'FD mesh'!$B$84:$BI$84,$E883:$BL883)+'FD inverse'!$A$60*$C884/Setup!$B$17+INDEX('FD inverse'!$A$60:$BH$60,1,'FD mesh'!$B$15+1)*Setup!$B$22</f>
        <v>0</v>
      </c>
      <c r="BK884" s="0" t="n">
        <f aca="false">SUMPRODUCT('FD inverse'!$A$61:$BH$61,'FD mesh'!$B$84:$BI$84,$E883:$BL883)+'FD inverse'!$A$61*$C884/Setup!$B$17+INDEX('FD inverse'!$A$61:$BH$61,1,'FD mesh'!$B$15+1)*Setup!$B$22</f>
        <v>0</v>
      </c>
      <c r="BL884" s="0" t="n">
        <f aca="false">SUMPRODUCT('FD inverse'!$A$62:$BH$62,'FD mesh'!$B$84:$BI$84,$E883:$BL883)+'FD inverse'!$A$62*$C884/Setup!$B$17+INDEX('FD inverse'!$A$62:$BH$62,1,'FD mesh'!$B$15+1)*Setup!$B$22</f>
        <v>0</v>
      </c>
    </row>
    <row r="885" customFormat="false" ht="15" hidden="false" customHeight="false" outlineLevel="0" collapsed="false">
      <c r="A885" s="0" t="n">
        <v>880</v>
      </c>
      <c r="B885" s="0" t="n">
        <f aca="false">A885*Setup!$B$11/3600</f>
        <v>73.3333333333333</v>
      </c>
      <c r="C885" s="0" t="n">
        <f aca="false">Setup!$B$7+Setup!$B$8*COS(2*PI()*(B885-Setup!$B$9)/24)</f>
        <v>20.9358222275241</v>
      </c>
      <c r="D885" s="0" t="n">
        <f aca="false">(C885-E885)/Setup!$B$17</f>
        <v>-9.23849811357593</v>
      </c>
      <c r="E885" s="0" t="n">
        <f aca="false">SUMPRODUCT('FD inverse'!$A$3:$BH$3,'FD mesh'!$B$84:$BI$84,$E884:$BL884)+'FD inverse'!$A$3*$C885/Setup!$B$17+INDEX('FD inverse'!$A$3:$BH$3,1,'FD mesh'!$B$15+1)*Setup!$B$22</f>
        <v>22.136826982289</v>
      </c>
      <c r="F885" s="0" t="n">
        <f aca="false">SUMPRODUCT('FD inverse'!$A$4:$BH$4,'FD mesh'!$B$84:$BI$84,$E884:$BL884)+'FD inverse'!$A$4*$C885/Setup!$B$17+INDEX('FD inverse'!$A$4:$BH$4,1,'FD mesh'!$B$15+1)*Setup!$B$22</f>
        <v>22.4028515941629</v>
      </c>
      <c r="G885" s="0" t="n">
        <f aca="false">SUMPRODUCT('FD inverse'!$A$5:$BH$5,'FD mesh'!$B$84:$BI$84,$E884:$BL884)+'FD inverse'!$A$5*$C885/Setup!$B$17+INDEX('FD inverse'!$A$5:$BH$5,1,'FD mesh'!$B$15+1)*Setup!$B$22</f>
        <v>22.6526400398688</v>
      </c>
      <c r="H885" s="0" t="n">
        <f aca="false">SUMPRODUCT('FD inverse'!$A$6:$BH$6,'FD mesh'!$B$84:$BI$84,$E884:$BL884)+'FD inverse'!$A$6*$C885/Setup!$B$17+INDEX('FD inverse'!$A$6:$BH$6,1,'FD mesh'!$B$15+1)*Setup!$B$22</f>
        <v>23.4675635939925</v>
      </c>
      <c r="I885" s="0" t="n">
        <f aca="false">SUMPRODUCT('FD inverse'!$A$7:$BH$7,'FD mesh'!$B$84:$BI$84,$E884:$BL884)+'FD inverse'!$A$7*$C885/Setup!$B$17+INDEX('FD inverse'!$A$7:$BH$7,1,'FD mesh'!$B$15+1)*Setup!$B$22</f>
        <v>23.533871528355</v>
      </c>
      <c r="J885" s="0" t="n">
        <f aca="false">SUMPRODUCT('FD inverse'!$A$8:$BH$8,'FD mesh'!$B$84:$BI$84,$E884:$BL884)+'FD inverse'!$A$8*$C885/Setup!$B$17+INDEX('FD inverse'!$A$8:$BH$8,1,'FD mesh'!$B$15+1)*Setup!$B$22</f>
        <v>23.5892661100577</v>
      </c>
      <c r="K885" s="0" t="n">
        <f aca="false">SUMPRODUCT('FD inverse'!$A$9:$BH$9,'FD mesh'!$B$84:$BI$84,$E884:$BL884)+'FD inverse'!$A$9*$C885/Setup!$B$17+INDEX('FD inverse'!$A$9:$BH$9,1,'FD mesh'!$B$15+1)*Setup!$B$22</f>
        <v>23.6344154988741</v>
      </c>
      <c r="L885" s="0" t="n">
        <f aca="false">SUMPRODUCT('FD inverse'!$A$10:$BH$10,'FD mesh'!$B$84:$BI$84,$E884:$BL884)+'FD inverse'!$A$10*$C885/Setup!$B$17+INDEX('FD inverse'!$A$10:$BH$10,1,'FD mesh'!$B$15+1)*Setup!$B$22</f>
        <v>23.6699387853681</v>
      </c>
      <c r="M885" s="0" t="n">
        <f aca="false">SUMPRODUCT('FD inverse'!$A$11:$BH$11,'FD mesh'!$B$84:$BI$84,$E884:$BL884)+'FD inverse'!$A$11*$C885/Setup!$B$17+INDEX('FD inverse'!$A$11:$BH$11,1,'FD mesh'!$B$15+1)*Setup!$B$22</f>
        <v>23.6963955384303</v>
      </c>
      <c r="N885" s="0" t="n">
        <f aca="false">SUMPRODUCT('FD inverse'!$A$12:$BH$12,'FD mesh'!$B$84:$BI$84,$E884:$BL884)+'FD inverse'!$A$12*$C885/Setup!$B$17+INDEX('FD inverse'!$A$12:$BH$12,1,'FD mesh'!$B$15+1)*Setup!$B$22</f>
        <v>23.7142769890825</v>
      </c>
      <c r="O885" s="0" t="n">
        <f aca="false">SUMPRODUCT('FD inverse'!$A$13:$BH$13,'FD mesh'!$B$84:$BI$84,$E884:$BL884)+'FD inverse'!$A$13*$C885/Setup!$B$17+INDEX('FD inverse'!$A$13:$BH$13,1,'FD mesh'!$B$15+1)*Setup!$B$22</f>
        <v>23.7239987564305</v>
      </c>
      <c r="P885" s="0" t="n">
        <f aca="false">SUMPRODUCT('FD inverse'!$A$14:$BH$14,'FD mesh'!$B$84:$BI$84,$E884:$BL884)+'FD inverse'!$A$14*$C885/Setup!$B$17+INDEX('FD inverse'!$A$14:$BH$14,1,'FD mesh'!$B$15+1)*Setup!$B$22</f>
        <v>23.7258950332256</v>
      </c>
      <c r="Q885" s="0" t="n">
        <f aca="false">SUMPRODUCT('FD inverse'!$A$15:$BH$15,'FD mesh'!$B$84:$BI$84,$E884:$BL884)+'FD inverse'!$A$15*$C885/Setup!$B$17+INDEX('FD inverse'!$A$15:$BH$15,1,'FD mesh'!$B$15+1)*Setup!$B$22</f>
        <v>23.720214161254</v>
      </c>
      <c r="R885" s="0" t="n">
        <f aca="false">SUMPRODUCT('FD inverse'!$A$16:$BH$16,'FD mesh'!$B$84:$BI$84,$E884:$BL884)+'FD inverse'!$A$16*$C885/Setup!$B$17+INDEX('FD inverse'!$A$16:$BH$16,1,'FD mesh'!$B$15+1)*Setup!$B$22</f>
        <v>23.7071155404756</v>
      </c>
      <c r="S885" s="0" t="n">
        <f aca="false">SUMPRODUCT('FD inverse'!$A$17:$BH$17,'FD mesh'!$B$84:$BI$84,$E884:$BL884)+'FD inverse'!$A$17*$C885/Setup!$B$17+INDEX('FD inverse'!$A$17:$BH$17,1,'FD mesh'!$B$15+1)*Setup!$B$22</f>
        <v>23.1637489959912</v>
      </c>
      <c r="T885" s="0" t="n">
        <f aca="false">SUMPRODUCT('FD inverse'!$A$18:$BH$18,'FD mesh'!$B$84:$BI$84,$E884:$BL884)+'FD inverse'!$A$18*$C885/Setup!$B$17+INDEX('FD inverse'!$A$18:$BH$18,1,'FD mesh'!$B$15+1)*Setup!$B$22</f>
        <v>22.617076030522</v>
      </c>
      <c r="U885" s="0" t="n">
        <f aca="false">SUMPRODUCT('FD inverse'!$A$19:$BH$19,'FD mesh'!$B$84:$BI$84,$E884:$BL884)+'FD inverse'!$A$19*$C885/Setup!$B$17+INDEX('FD inverse'!$A$19:$BH$19,1,'FD mesh'!$B$15+1)*Setup!$B$22</f>
        <v>22.0674341721085</v>
      </c>
      <c r="V885" s="0" t="n">
        <f aca="false">SUMPRODUCT('FD inverse'!$A$20:$BH$20,'FD mesh'!$B$84:$BI$84,$E884:$BL884)+'FD inverse'!$A$20*$C885/Setup!$B$17+INDEX('FD inverse'!$A$20:$BH$20,1,'FD mesh'!$B$15+1)*Setup!$B$22</f>
        <v>21.515140036127</v>
      </c>
      <c r="W885" s="0" t="n">
        <f aca="false">SUMPRODUCT('FD inverse'!$A$21:$BH$21,'FD mesh'!$B$84:$BI$84,$E884:$BL884)+'FD inverse'!$A$21*$C885/Setup!$B$17+INDEX('FD inverse'!$A$21:$BH$21,1,'FD mesh'!$B$15+1)*Setup!$B$22</f>
        <v>20.960490420662</v>
      </c>
      <c r="X885" s="0" t="n">
        <f aca="false">SUMPRODUCT('FD inverse'!$A$22:$BH$22,'FD mesh'!$B$84:$BI$84,$E884:$BL884)+'FD inverse'!$A$22*$C885/Setup!$B$17+INDEX('FD inverse'!$A$22:$BH$22,1,'FD mesh'!$B$15+1)*Setup!$B$22</f>
        <v>20.4037635147859</v>
      </c>
      <c r="Y885" s="0" t="n">
        <f aca="false">SUMPRODUCT('FD inverse'!$A$23:$BH$23,'FD mesh'!$B$84:$BI$84,$E884:$BL884)+'FD inverse'!$A$23*$C885/Setup!$B$17+INDEX('FD inverse'!$A$23:$BH$23,1,'FD mesh'!$B$15+1)*Setup!$B$22</f>
        <v>19.8452202072168</v>
      </c>
      <c r="Z885" s="0" t="n">
        <f aca="false">SUMPRODUCT('FD inverse'!$A$24:$BH$24,'FD mesh'!$B$84:$BI$84,$E884:$BL884)+'FD inverse'!$A$24*$C885/Setup!$B$17+INDEX('FD inverse'!$A$24:$BH$24,1,'FD mesh'!$B$15+1)*Setup!$B$22</f>
        <v>19.2851054835989</v>
      </c>
      <c r="AA885" s="0" t="n">
        <f aca="false">SUMPRODUCT('FD inverse'!$A$25:$BH$25,'FD mesh'!$B$84:$BI$84,$E884:$BL884)+'FD inverse'!$A$25*$C885/Setup!$B$17+INDEX('FD inverse'!$A$25:$BH$25,1,'FD mesh'!$B$15+1)*Setup!$B$22</f>
        <v>18.7236499013675</v>
      </c>
      <c r="AB885" s="0" t="n">
        <f aca="false">SUMPRODUCT('FD inverse'!$A$26:$BH$26,'FD mesh'!$B$84:$BI$84,$E884:$BL884)+'FD inverse'!$A$26*$C885/Setup!$B$17+INDEX('FD inverse'!$A$26:$BH$26,1,'FD mesh'!$B$15+1)*Setup!$B$22</f>
        <v>18.1610711318187</v>
      </c>
      <c r="AC885" s="0" t="n">
        <f aca="false">SUMPRODUCT('FD inverse'!$A$27:$BH$27,'FD mesh'!$B$84:$BI$84,$E884:$BL884)+'FD inverse'!$A$27*$C885/Setup!$B$17+INDEX('FD inverse'!$A$27:$BH$27,1,'FD mesh'!$B$15+1)*Setup!$B$22</f>
        <v>17.5975755596032</v>
      </c>
      <c r="AD885" s="0" t="n">
        <f aca="false">SUMPRODUCT('FD inverse'!$A$28:$BH$28,'FD mesh'!$B$84:$BI$84,$E884:$BL884)+'FD inverse'!$A$28*$C885/Setup!$B$17+INDEX('FD inverse'!$A$28:$BH$28,1,'FD mesh'!$B$15+1)*Setup!$B$22</f>
        <v>17.033359930395</v>
      </c>
      <c r="AE885" s="0" t="n">
        <f aca="false">SUMPRODUCT('FD inverse'!$A$29:$BH$29,'FD mesh'!$B$84:$BI$84,$E884:$BL884)+'FD inverse'!$A$29*$C885/Setup!$B$17+INDEX('FD inverse'!$A$29:$BH$29,1,'FD mesh'!$B$15+1)*Setup!$B$22</f>
        <v>16.4686130379554</v>
      </c>
      <c r="AF885" s="0" t="n">
        <f aca="false">SUMPRODUCT('FD inverse'!$A$30:$BH$30,'FD mesh'!$B$84:$BI$84,$E884:$BL884)+'FD inverse'!$A$30*$C885/Setup!$B$17+INDEX('FD inverse'!$A$30:$BH$30,1,'FD mesh'!$B$15+1)*Setup!$B$22</f>
        <v>15.903517442208</v>
      </c>
      <c r="AG885" s="0" t="n">
        <f aca="false">SUMPRODUCT('FD inverse'!$A$31:$BH$31,'FD mesh'!$B$84:$BI$84,$E884:$BL884)+'FD inverse'!$A$31*$C885/Setup!$B$17+INDEX('FD inverse'!$A$31:$BH$31,1,'FD mesh'!$B$15+1)*Setup!$B$22</f>
        <v>15.338251210272</v>
      </c>
      <c r="AH885" s="0" t="n">
        <f aca="false">SUMPRODUCT('FD inverse'!$A$32:$BH$32,'FD mesh'!$B$84:$BI$84,$E884:$BL884)+'FD inverse'!$A$32*$C885/Setup!$B$17+INDEX('FD inverse'!$A$32:$BH$32,1,'FD mesh'!$B$15+1)*Setup!$B$22</f>
        <v>15.3144300757958</v>
      </c>
      <c r="AI885" s="0" t="n">
        <f aca="false">SUMPRODUCT('FD inverse'!$A$33:$BH$33,'FD mesh'!$B$84:$BI$84,$E884:$BL884)+'FD inverse'!$A$33*$C885/Setup!$B$17+INDEX('FD inverse'!$A$33:$BH$33,1,'FD mesh'!$B$15+1)*Setup!$B$22</f>
        <v>15.2906282537797</v>
      </c>
      <c r="AJ885" s="0" t="n">
        <f aca="false">SUMPRODUCT('FD inverse'!$A$34:$BH$34,'FD mesh'!$B$84:$BI$84,$E884:$BL884)+'FD inverse'!$A$34*$C885/Setup!$B$17+INDEX('FD inverse'!$A$34:$BH$34,1,'FD mesh'!$B$15+1)*Setup!$B$22</f>
        <v>15.2668543230161</v>
      </c>
      <c r="AK885" s="0" t="n">
        <f aca="false">SUMPRODUCT('FD inverse'!$A$35:$BH$35,'FD mesh'!$B$84:$BI$84,$E884:$BL884)+'FD inverse'!$A$35*$C885/Setup!$B$17+INDEX('FD inverse'!$A$35:$BH$35,1,'FD mesh'!$B$15+1)*Setup!$B$22</f>
        <v>15.2431144226111</v>
      </c>
      <c r="AL885" s="0" t="n">
        <f aca="false">SUMPRODUCT('FD inverse'!$A$36:$BH$36,'FD mesh'!$B$84:$BI$84,$E884:$BL884)+'FD inverse'!$A$36*$C885/Setup!$B$17+INDEX('FD inverse'!$A$36:$BH$36,1,'FD mesh'!$B$15+1)*Setup!$B$22</f>
        <v>15.2194124686267</v>
      </c>
      <c r="AM885" s="0" t="n">
        <f aca="false">SUMPRODUCT('FD inverse'!$A$37:$BH$37,'FD mesh'!$B$84:$BI$84,$E884:$BL884)+'FD inverse'!$A$37*$C885/Setup!$B$17+INDEX('FD inverse'!$A$37:$BH$37,1,'FD mesh'!$B$15+1)*Setup!$B$22</f>
        <v>15.1957503676169</v>
      </c>
      <c r="AN885" s="0" t="n">
        <f aca="false">SUMPRODUCT('FD inverse'!$A$38:$BH$38,'FD mesh'!$B$84:$BI$84,$E884:$BL884)+'FD inverse'!$A$38*$C885/Setup!$B$17+INDEX('FD inverse'!$A$38:$BH$38,1,'FD mesh'!$B$15+1)*Setup!$B$22</f>
        <v>15.1721282265047</v>
      </c>
      <c r="AO885" s="0" t="n">
        <f aca="false">SUMPRODUCT('FD inverse'!$A$39:$BH$39,'FD mesh'!$B$84:$BI$84,$E884:$BL884)+'FD inverse'!$A$39*$C885/Setup!$B$17+INDEX('FD inverse'!$A$39:$BH$39,1,'FD mesh'!$B$15+1)*Setup!$B$22</f>
        <v>15.1485445584896</v>
      </c>
      <c r="AP885" s="0" t="n">
        <f aca="false">SUMPRODUCT('FD inverse'!$A$40:$BH$40,'FD mesh'!$B$84:$BI$84,$E884:$BL884)+'FD inverse'!$A$40*$C885/Setup!$B$17+INDEX('FD inverse'!$A$40:$BH$40,1,'FD mesh'!$B$15+1)*Setup!$B$22</f>
        <v>15.124996484886</v>
      </c>
      <c r="AQ885" s="0" t="n">
        <f aca="false">SUMPRODUCT('FD inverse'!$A$41:$BH$41,'FD mesh'!$B$84:$BI$84,$E884:$BL884)+'FD inverse'!$A$41*$C885/Setup!$B$17+INDEX('FD inverse'!$A$41:$BH$41,1,'FD mesh'!$B$15+1)*Setup!$B$22</f>
        <v>15.1014799329875</v>
      </c>
      <c r="AR885" s="0" t="n">
        <f aca="false">SUMPRODUCT('FD inverse'!$A$42:$BH$42,'FD mesh'!$B$84:$BI$84,$E884:$BL884)+'FD inverse'!$A$42*$C885/Setup!$B$17+INDEX('FD inverse'!$A$42:$BH$42,1,'FD mesh'!$B$15+1)*Setup!$B$22</f>
        <v>15.0779898302162</v>
      </c>
      <c r="AS885" s="0" t="n">
        <f aca="false">SUMPRODUCT('FD inverse'!$A$43:$BH$43,'FD mesh'!$B$84:$BI$84,$E884:$BL884)+'FD inverse'!$A$43*$C885/Setup!$B$17+INDEX('FD inverse'!$A$43:$BH$43,1,'FD mesh'!$B$15+1)*Setup!$B$22</f>
        <v>0</v>
      </c>
      <c r="AT885" s="0" t="n">
        <f aca="false">SUMPRODUCT('FD inverse'!$A$44:$BH$44,'FD mesh'!$B$84:$BI$84,$E884:$BL884)+'FD inverse'!$A$44*$C885/Setup!$B$17+INDEX('FD inverse'!$A$44:$BH$44,1,'FD mesh'!$B$15+1)*Setup!$B$22</f>
        <v>0</v>
      </c>
      <c r="AU885" s="0" t="n">
        <f aca="false">SUMPRODUCT('FD inverse'!$A$45:$BH$45,'FD mesh'!$B$84:$BI$84,$E884:$BL884)+'FD inverse'!$A$45*$C885/Setup!$B$17+INDEX('FD inverse'!$A$45:$BH$45,1,'FD mesh'!$B$15+1)*Setup!$B$22</f>
        <v>0</v>
      </c>
      <c r="AV885" s="0" t="n">
        <f aca="false">SUMPRODUCT('FD inverse'!$A$46:$BH$46,'FD mesh'!$B$84:$BI$84,$E884:$BL884)+'FD inverse'!$A$46*$C885/Setup!$B$17+INDEX('FD inverse'!$A$46:$BH$46,1,'FD mesh'!$B$15+1)*Setup!$B$22</f>
        <v>0</v>
      </c>
      <c r="AW885" s="0" t="n">
        <f aca="false">SUMPRODUCT('FD inverse'!$A$47:$BH$47,'FD mesh'!$B$84:$BI$84,$E884:$BL884)+'FD inverse'!$A$47*$C885/Setup!$B$17+INDEX('FD inverse'!$A$47:$BH$47,1,'FD mesh'!$B$15+1)*Setup!$B$22</f>
        <v>0</v>
      </c>
      <c r="AX885" s="0" t="n">
        <f aca="false">SUMPRODUCT('FD inverse'!$A$48:$BH$48,'FD mesh'!$B$84:$BI$84,$E884:$BL884)+'FD inverse'!$A$48*$C885/Setup!$B$17+INDEX('FD inverse'!$A$48:$BH$48,1,'FD mesh'!$B$15+1)*Setup!$B$22</f>
        <v>0</v>
      </c>
      <c r="AY885" s="0" t="n">
        <f aca="false">SUMPRODUCT('FD inverse'!$A$49:$BH$49,'FD mesh'!$B$84:$BI$84,$E884:$BL884)+'FD inverse'!$A$49*$C885/Setup!$B$17+INDEX('FD inverse'!$A$49:$BH$49,1,'FD mesh'!$B$15+1)*Setup!$B$22</f>
        <v>0</v>
      </c>
      <c r="AZ885" s="0" t="n">
        <f aca="false">SUMPRODUCT('FD inverse'!$A$50:$BH$50,'FD mesh'!$B$84:$BI$84,$E884:$BL884)+'FD inverse'!$A$50*$C885/Setup!$B$17+INDEX('FD inverse'!$A$50:$BH$50,1,'FD mesh'!$B$15+1)*Setup!$B$22</f>
        <v>0</v>
      </c>
      <c r="BA885" s="0" t="n">
        <f aca="false">SUMPRODUCT('FD inverse'!$A$51:$BH$51,'FD mesh'!$B$84:$BI$84,$E884:$BL884)+'FD inverse'!$A$51*$C885/Setup!$B$17+INDEX('FD inverse'!$A$51:$BH$51,1,'FD mesh'!$B$15+1)*Setup!$B$22</f>
        <v>0</v>
      </c>
      <c r="BB885" s="0" t="n">
        <f aca="false">SUMPRODUCT('FD inverse'!$A$52:$BH$52,'FD mesh'!$B$84:$BI$84,$E884:$BL884)+'FD inverse'!$A$52*$C885/Setup!$B$17+INDEX('FD inverse'!$A$52:$BH$52,1,'FD mesh'!$B$15+1)*Setup!$B$22</f>
        <v>0</v>
      </c>
      <c r="BC885" s="0" t="n">
        <f aca="false">SUMPRODUCT('FD inverse'!$A$53:$BH$53,'FD mesh'!$B$84:$BI$84,$E884:$BL884)+'FD inverse'!$A$53*$C885/Setup!$B$17+INDEX('FD inverse'!$A$53:$BH$53,1,'FD mesh'!$B$15+1)*Setup!$B$22</f>
        <v>0</v>
      </c>
      <c r="BD885" s="0" t="n">
        <f aca="false">SUMPRODUCT('FD inverse'!$A$54:$BH$54,'FD mesh'!$B$84:$BI$84,$E884:$BL884)+'FD inverse'!$A$54*$C885/Setup!$B$17+INDEX('FD inverse'!$A$54:$BH$54,1,'FD mesh'!$B$15+1)*Setup!$B$22</f>
        <v>0</v>
      </c>
      <c r="BE885" s="0" t="n">
        <f aca="false">SUMPRODUCT('FD inverse'!$A$55:$BH$55,'FD mesh'!$B$84:$BI$84,$E884:$BL884)+'FD inverse'!$A$55*$C885/Setup!$B$17+INDEX('FD inverse'!$A$55:$BH$55,1,'FD mesh'!$B$15+1)*Setup!$B$22</f>
        <v>0</v>
      </c>
      <c r="BF885" s="0" t="n">
        <f aca="false">SUMPRODUCT('FD inverse'!$A$56:$BH$56,'FD mesh'!$B$84:$BI$84,$E884:$BL884)+'FD inverse'!$A$56*$C885/Setup!$B$17+INDEX('FD inverse'!$A$56:$BH$56,1,'FD mesh'!$B$15+1)*Setup!$B$22</f>
        <v>0</v>
      </c>
      <c r="BG885" s="0" t="n">
        <f aca="false">SUMPRODUCT('FD inverse'!$A$57:$BH$57,'FD mesh'!$B$84:$BI$84,$E884:$BL884)+'FD inverse'!$A$57*$C885/Setup!$B$17+INDEX('FD inverse'!$A$57:$BH$57,1,'FD mesh'!$B$15+1)*Setup!$B$22</f>
        <v>0</v>
      </c>
      <c r="BH885" s="0" t="n">
        <f aca="false">SUMPRODUCT('FD inverse'!$A$58:$BH$58,'FD mesh'!$B$84:$BI$84,$E884:$BL884)+'FD inverse'!$A$58*$C885/Setup!$B$17+INDEX('FD inverse'!$A$58:$BH$58,1,'FD mesh'!$B$15+1)*Setup!$B$22</f>
        <v>0</v>
      </c>
      <c r="BI885" s="0" t="n">
        <f aca="false">SUMPRODUCT('FD inverse'!$A$59:$BH$59,'FD mesh'!$B$84:$BI$84,$E884:$BL884)+'FD inverse'!$A$59*$C885/Setup!$B$17+INDEX('FD inverse'!$A$59:$BH$59,1,'FD mesh'!$B$15+1)*Setup!$B$22</f>
        <v>0</v>
      </c>
      <c r="BJ885" s="0" t="n">
        <f aca="false">SUMPRODUCT('FD inverse'!$A$60:$BH$60,'FD mesh'!$B$84:$BI$84,$E884:$BL884)+'FD inverse'!$A$60*$C885/Setup!$B$17+INDEX('FD inverse'!$A$60:$BH$60,1,'FD mesh'!$B$15+1)*Setup!$B$22</f>
        <v>0</v>
      </c>
      <c r="BK885" s="0" t="n">
        <f aca="false">SUMPRODUCT('FD inverse'!$A$61:$BH$61,'FD mesh'!$B$84:$BI$84,$E884:$BL884)+'FD inverse'!$A$61*$C885/Setup!$B$17+INDEX('FD inverse'!$A$61:$BH$61,1,'FD mesh'!$B$15+1)*Setup!$B$22</f>
        <v>0</v>
      </c>
      <c r="BL885" s="0" t="n">
        <f aca="false">SUMPRODUCT('FD inverse'!$A$62:$BH$62,'FD mesh'!$B$84:$BI$84,$E884:$BL884)+'FD inverse'!$A$62*$C885/Setup!$B$17+INDEX('FD inverse'!$A$62:$BH$62,1,'FD mesh'!$B$15+1)*Setup!$B$22</f>
        <v>0</v>
      </c>
    </row>
    <row r="886" customFormat="false" ht="15" hidden="false" customHeight="false" outlineLevel="0" collapsed="false">
      <c r="A886" s="0" t="n">
        <v>881</v>
      </c>
      <c r="B886" s="0" t="n">
        <f aca="false">A886*Setup!$B$11/3600</f>
        <v>73.4166666666667</v>
      </c>
      <c r="C886" s="0" t="n">
        <f aca="false">Setup!$B$7+Setup!$B$8*COS(2*PI()*(B886-Setup!$B$9)/24)</f>
        <v>20.8804620676285</v>
      </c>
      <c r="D886" s="0" t="n">
        <f aca="false">(C886-E886)/Setup!$B$17</f>
        <v>-9.35353781508727</v>
      </c>
      <c r="E886" s="0" t="n">
        <f aca="false">SUMPRODUCT('FD inverse'!$A$3:$BH$3,'FD mesh'!$B$84:$BI$84,$E885:$BL885)+'FD inverse'!$A$3*$C886/Setup!$B$17+INDEX('FD inverse'!$A$3:$BH$3,1,'FD mesh'!$B$15+1)*Setup!$B$22</f>
        <v>22.0964219835898</v>
      </c>
      <c r="F886" s="0" t="n">
        <f aca="false">SUMPRODUCT('FD inverse'!$A$4:$BH$4,'FD mesh'!$B$84:$BI$84,$E885:$BL885)+'FD inverse'!$A$4*$C886/Setup!$B$17+INDEX('FD inverse'!$A$4:$BH$4,1,'FD mesh'!$B$15+1)*Setup!$B$22</f>
        <v>22.3660326393311</v>
      </c>
      <c r="G886" s="0" t="n">
        <f aca="false">SUMPRODUCT('FD inverse'!$A$5:$BH$5,'FD mesh'!$B$84:$BI$84,$E885:$BL885)+'FD inverse'!$A$5*$C886/Setup!$B$17+INDEX('FD inverse'!$A$5:$BH$5,1,'FD mesh'!$B$15+1)*Setup!$B$22</f>
        <v>22.6196628459266</v>
      </c>
      <c r="H886" s="0" t="n">
        <f aca="false">SUMPRODUCT('FD inverse'!$A$6:$BH$6,'FD mesh'!$B$84:$BI$84,$E885:$BL885)+'FD inverse'!$A$6*$C886/Setup!$B$17+INDEX('FD inverse'!$A$6:$BH$6,1,'FD mesh'!$B$15+1)*Setup!$B$22</f>
        <v>23.4478144695045</v>
      </c>
      <c r="I886" s="0" t="n">
        <f aca="false">SUMPRODUCT('FD inverse'!$A$7:$BH$7,'FD mesh'!$B$84:$BI$84,$E885:$BL885)+'FD inverse'!$A$7*$C886/Setup!$B$17+INDEX('FD inverse'!$A$7:$BH$7,1,'FD mesh'!$B$15+1)*Setup!$B$22</f>
        <v>23.5152765233644</v>
      </c>
      <c r="J886" s="0" t="n">
        <f aca="false">SUMPRODUCT('FD inverse'!$A$8:$BH$8,'FD mesh'!$B$84:$BI$84,$E885:$BL885)+'FD inverse'!$A$8*$C886/Setup!$B$17+INDEX('FD inverse'!$A$8:$BH$8,1,'FD mesh'!$B$15+1)*Setup!$B$22</f>
        <v>23.5717680728052</v>
      </c>
      <c r="K886" s="0" t="n">
        <f aca="false">SUMPRODUCT('FD inverse'!$A$9:$BH$9,'FD mesh'!$B$84:$BI$84,$E885:$BL885)+'FD inverse'!$A$9*$C886/Setup!$B$17+INDEX('FD inverse'!$A$9:$BH$9,1,'FD mesh'!$B$15+1)*Setup!$B$22</f>
        <v>23.6179362964334</v>
      </c>
      <c r="L886" s="0" t="n">
        <f aca="false">SUMPRODUCT('FD inverse'!$A$10:$BH$10,'FD mesh'!$B$84:$BI$84,$E885:$BL885)+'FD inverse'!$A$10*$C886/Setup!$B$17+INDEX('FD inverse'!$A$10:$BH$10,1,'FD mesh'!$B$15+1)*Setup!$B$22</f>
        <v>23.6543822767336</v>
      </c>
      <c r="M886" s="0" t="n">
        <f aca="false">SUMPRODUCT('FD inverse'!$A$11:$BH$11,'FD mesh'!$B$84:$BI$84,$E885:$BL885)+'FD inverse'!$A$11*$C886/Setup!$B$17+INDEX('FD inverse'!$A$11:$BH$11,1,'FD mesh'!$B$15+1)*Setup!$B$22</f>
        <v>23.6816503758336</v>
      </c>
      <c r="N886" s="0" t="n">
        <f aca="false">SUMPRODUCT('FD inverse'!$A$12:$BH$12,'FD mesh'!$B$84:$BI$84,$E885:$BL885)+'FD inverse'!$A$12*$C886/Setup!$B$17+INDEX('FD inverse'!$A$12:$BH$12,1,'FD mesh'!$B$15+1)*Setup!$B$22</f>
        <v>23.700219263962</v>
      </c>
      <c r="O886" s="0" t="n">
        <f aca="false">SUMPRODUCT('FD inverse'!$A$13:$BH$13,'FD mesh'!$B$84:$BI$84,$E885:$BL885)+'FD inverse'!$A$13*$C886/Setup!$B$17+INDEX('FD inverse'!$A$13:$BH$13,1,'FD mesh'!$B$15+1)*Setup!$B$22</f>
        <v>23.7104945089514</v>
      </c>
      <c r="P886" s="0" t="n">
        <f aca="false">SUMPRODUCT('FD inverse'!$A$14:$BH$14,'FD mesh'!$B$84:$BI$84,$E885:$BL885)+'FD inverse'!$A$14*$C886/Setup!$B$17+INDEX('FD inverse'!$A$14:$BH$14,1,'FD mesh'!$B$15+1)*Setup!$B$22</f>
        <v>23.7128026462836</v>
      </c>
      <c r="Q886" s="0" t="n">
        <f aca="false">SUMPRODUCT('FD inverse'!$A$15:$BH$15,'FD mesh'!$B$84:$BI$84,$E885:$BL885)+'FD inverse'!$A$15*$C886/Setup!$B$17+INDEX('FD inverse'!$A$15:$BH$15,1,'FD mesh'!$B$15+1)*Setup!$B$22</f>
        <v>23.7073866615262</v>
      </c>
      <c r="R886" s="0" t="n">
        <f aca="false">SUMPRODUCT('FD inverse'!$A$16:$BH$16,'FD mesh'!$B$84:$BI$84,$E885:$BL885)+'FD inverse'!$A$16*$C886/Setup!$B$17+INDEX('FD inverse'!$A$16:$BH$16,1,'FD mesh'!$B$15+1)*Setup!$B$22</f>
        <v>23.6944028303217</v>
      </c>
      <c r="S886" s="0" t="n">
        <f aca="false">SUMPRODUCT('FD inverse'!$A$17:$BH$17,'FD mesh'!$B$84:$BI$84,$E885:$BL885)+'FD inverse'!$A$17*$C886/Setup!$B$17+INDEX('FD inverse'!$A$17:$BH$17,1,'FD mesh'!$B$15+1)*Setup!$B$22</f>
        <v>23.1522665511877</v>
      </c>
      <c r="T886" s="0" t="n">
        <f aca="false">SUMPRODUCT('FD inverse'!$A$18:$BH$18,'FD mesh'!$B$84:$BI$84,$E885:$BL885)+'FD inverse'!$A$18*$C886/Setup!$B$17+INDEX('FD inverse'!$A$18:$BH$18,1,'FD mesh'!$B$15+1)*Setup!$B$22</f>
        <v>22.6067511525829</v>
      </c>
      <c r="U886" s="0" t="n">
        <f aca="false">SUMPRODUCT('FD inverse'!$A$19:$BH$19,'FD mesh'!$B$84:$BI$84,$E885:$BL885)+'FD inverse'!$A$19*$C886/Setup!$B$17+INDEX('FD inverse'!$A$19:$BH$19,1,'FD mesh'!$B$15+1)*Setup!$B$22</f>
        <v>22.058197289899</v>
      </c>
      <c r="V886" s="0" t="n">
        <f aca="false">SUMPRODUCT('FD inverse'!$A$20:$BH$20,'FD mesh'!$B$84:$BI$84,$E885:$BL885)+'FD inverse'!$A$20*$C886/Setup!$B$17+INDEX('FD inverse'!$A$20:$BH$20,1,'FD mesh'!$B$15+1)*Setup!$B$22</f>
        <v>21.5069251447362</v>
      </c>
      <c r="W886" s="0" t="n">
        <f aca="false">SUMPRODUCT('FD inverse'!$A$21:$BH$21,'FD mesh'!$B$84:$BI$84,$E885:$BL885)+'FD inverse'!$A$21*$C886/Setup!$B$17+INDEX('FD inverse'!$A$21:$BH$21,1,'FD mesh'!$B$15+1)*Setup!$B$22</f>
        <v>20.9532354743928</v>
      </c>
      <c r="X886" s="0" t="n">
        <f aca="false">SUMPRODUCT('FD inverse'!$A$22:$BH$22,'FD mesh'!$B$84:$BI$84,$E885:$BL885)+'FD inverse'!$A$22*$C886/Setup!$B$17+INDEX('FD inverse'!$A$22:$BH$22,1,'FD mesh'!$B$15+1)*Setup!$B$22</f>
        <v>20.3974107770044</v>
      </c>
      <c r="Y886" s="0" t="n">
        <f aca="false">SUMPRODUCT('FD inverse'!$A$23:$BH$23,'FD mesh'!$B$84:$BI$84,$E885:$BL885)+'FD inverse'!$A$23*$C886/Setup!$B$17+INDEX('FD inverse'!$A$23:$BH$23,1,'FD mesh'!$B$15+1)*Setup!$B$22</f>
        <v>19.8397165596403</v>
      </c>
      <c r="Z886" s="0" t="n">
        <f aca="false">SUMPRODUCT('FD inverse'!$A$24:$BH$24,'FD mesh'!$B$84:$BI$84,$E885:$BL885)+'FD inverse'!$A$24*$C886/Setup!$B$17+INDEX('FD inverse'!$A$24:$BH$24,1,'FD mesh'!$B$15+1)*Setup!$B$22</f>
        <v>19.2804026974179</v>
      </c>
      <c r="AA886" s="0" t="n">
        <f aca="false">SUMPRODUCT('FD inverse'!$A$25:$BH$25,'FD mesh'!$B$84:$BI$84,$E885:$BL885)+'FD inverse'!$A$25*$C886/Setup!$B$17+INDEX('FD inverse'!$A$25:$BH$25,1,'FD mesh'!$B$15+1)*Setup!$B$22</f>
        <v>18.7197048724052</v>
      </c>
      <c r="AB886" s="0" t="n">
        <f aca="false">SUMPRODUCT('FD inverse'!$A$26:$BH$26,'FD mesh'!$B$84:$BI$84,$E885:$BL885)+'FD inverse'!$A$26*$C886/Setup!$B$17+INDEX('FD inverse'!$A$26:$BH$26,1,'FD mesh'!$B$15+1)*Setup!$B$22</f>
        <v>18.1578460817265</v>
      </c>
      <c r="AC886" s="0" t="n">
        <f aca="false">SUMPRODUCT('FD inverse'!$A$27:$BH$27,'FD mesh'!$B$84:$BI$84,$E885:$BL885)+'FD inverse'!$A$27*$C886/Setup!$B$17+INDEX('FD inverse'!$A$27:$BH$27,1,'FD mesh'!$B$15+1)*Setup!$B$22</f>
        <v>17.5950382048777</v>
      </c>
      <c r="AD886" s="0" t="n">
        <f aca="false">SUMPRODUCT('FD inverse'!$A$28:$BH$28,'FD mesh'!$B$84:$BI$84,$E885:$BL885)+'FD inverse'!$A$28*$C886/Setup!$B$17+INDEX('FD inverse'!$A$28:$BH$28,1,'FD mesh'!$B$15+1)*Setup!$B$22</f>
        <v>17.0314836207812</v>
      </c>
      <c r="AE886" s="0" t="n">
        <f aca="false">SUMPRODUCT('FD inverse'!$A$29:$BH$29,'FD mesh'!$B$84:$BI$84,$E885:$BL885)+'FD inverse'!$A$29*$C886/Setup!$B$17+INDEX('FD inverse'!$A$29:$BH$29,1,'FD mesh'!$B$15+1)*Setup!$B$22</f>
        <v>16.4673768655698</v>
      </c>
      <c r="AF886" s="0" t="n">
        <f aca="false">SUMPRODUCT('FD inverse'!$A$30:$BH$30,'FD mesh'!$B$84:$BI$84,$E885:$BL885)+'FD inverse'!$A$30*$C886/Setup!$B$17+INDEX('FD inverse'!$A$30:$BH$30,1,'FD mesh'!$B$15+1)*Setup!$B$22</f>
        <v>15.9029063224849</v>
      </c>
      <c r="AG886" s="0" t="n">
        <f aca="false">SUMPRODUCT('FD inverse'!$A$31:$BH$31,'FD mesh'!$B$84:$BI$84,$E885:$BL885)+'FD inverse'!$A$31*$C886/Setup!$B$17+INDEX('FD inverse'!$A$31:$BH$31,1,'FD mesh'!$B$15+1)*Setup!$B$22</f>
        <v>15.3382559355958</v>
      </c>
      <c r="AH886" s="0" t="n">
        <f aca="false">SUMPRODUCT('FD inverse'!$A$32:$BH$32,'FD mesh'!$B$84:$BI$84,$E885:$BL885)+'FD inverse'!$A$32*$C886/Setup!$B$17+INDEX('FD inverse'!$A$32:$BH$32,1,'FD mesh'!$B$15+1)*Setup!$B$22</f>
        <v>15.3144578471081</v>
      </c>
      <c r="AI886" s="0" t="n">
        <f aca="false">SUMPRODUCT('FD inverse'!$A$33:$BH$33,'FD mesh'!$B$84:$BI$84,$E885:$BL885)+'FD inverse'!$A$33*$C886/Setup!$B$17+INDEX('FD inverse'!$A$33:$BH$33,1,'FD mesh'!$B$15+1)*Setup!$B$22</f>
        <v>15.2906738170983</v>
      </c>
      <c r="AJ886" s="0" t="n">
        <f aca="false">SUMPRODUCT('FD inverse'!$A$34:$BH$34,'FD mesh'!$B$84:$BI$84,$E885:$BL885)+'FD inverse'!$A$34*$C886/Setup!$B$17+INDEX('FD inverse'!$A$34:$BH$34,1,'FD mesh'!$B$15+1)*Setup!$B$22</f>
        <v>15.2669128522899</v>
      </c>
      <c r="AK886" s="0" t="n">
        <f aca="false">SUMPRODUCT('FD inverse'!$A$35:$BH$35,'FD mesh'!$B$84:$BI$84,$E885:$BL885)+'FD inverse'!$A$35*$C886/Setup!$B$17+INDEX('FD inverse'!$A$35:$BH$35,1,'FD mesh'!$B$15+1)*Setup!$B$22</f>
        <v>15.2431815163481</v>
      </c>
      <c r="AL886" s="0" t="n">
        <f aca="false">SUMPRODUCT('FD inverse'!$A$36:$BH$36,'FD mesh'!$B$84:$BI$84,$E885:$BL885)+'FD inverse'!$A$36*$C886/Setup!$B$17+INDEX('FD inverse'!$A$36:$BH$36,1,'FD mesh'!$B$15+1)*Setup!$B$22</f>
        <v>15.2194841448014</v>
      </c>
      <c r="AM886" s="0" t="n">
        <f aca="false">SUMPRODUCT('FD inverse'!$A$37:$BH$37,'FD mesh'!$B$84:$BI$84,$E885:$BL885)+'FD inverse'!$A$37*$C886/Setup!$B$17+INDEX('FD inverse'!$A$37:$BH$37,1,'FD mesh'!$B$15+1)*Setup!$B$22</f>
        <v>15.1958230573852</v>
      </c>
      <c r="AN886" s="0" t="n">
        <f aca="false">SUMPRODUCT('FD inverse'!$A$38:$BH$38,'FD mesh'!$B$84:$BI$84,$E885:$BL885)+'FD inverse'!$A$38*$C886/Setup!$B$17+INDEX('FD inverse'!$A$38:$BH$38,1,'FD mesh'!$B$15+1)*Setup!$B$22</f>
        <v>15.172198767204</v>
      </c>
      <c r="AO886" s="0" t="n">
        <f aca="false">SUMPRODUCT('FD inverse'!$A$39:$BH$39,'FD mesh'!$B$84:$BI$84,$E885:$BL885)+'FD inverse'!$A$39*$C886/Setup!$B$17+INDEX('FD inverse'!$A$39:$BH$39,1,'FD mesh'!$B$15+1)*Setup!$B$22</f>
        <v>15.1486101863495</v>
      </c>
      <c r="AP886" s="0" t="n">
        <f aca="false">SUMPRODUCT('FD inverse'!$A$40:$BH$40,'FD mesh'!$B$84:$BI$84,$E885:$BL885)+'FD inverse'!$A$40*$C886/Setup!$B$17+INDEX('FD inverse'!$A$40:$BH$40,1,'FD mesh'!$B$15+1)*Setup!$B$22</f>
        <v>15.1250548278295</v>
      </c>
      <c r="AQ886" s="0" t="n">
        <f aca="false">SUMPRODUCT('FD inverse'!$A$41:$BH$41,'FD mesh'!$B$84:$BI$84,$E885:$BL885)+'FD inverse'!$A$41*$C886/Setup!$B$17+INDEX('FD inverse'!$A$41:$BH$41,1,'FD mesh'!$B$15+1)*Setup!$B$22</f>
        <v>15.1015290038512</v>
      </c>
      <c r="AR886" s="0" t="n">
        <f aca="false">SUMPRODUCT('FD inverse'!$A$42:$BH$42,'FD mesh'!$B$84:$BI$84,$E885:$BL885)+'FD inverse'!$A$42*$C886/Setup!$B$17+INDEX('FD inverse'!$A$42:$BH$42,1,'FD mesh'!$B$15+1)*Setup!$B$22</f>
        <v>15.0780280206744</v>
      </c>
      <c r="AS886" s="0" t="n">
        <f aca="false">SUMPRODUCT('FD inverse'!$A$43:$BH$43,'FD mesh'!$B$84:$BI$84,$E885:$BL885)+'FD inverse'!$A$43*$C886/Setup!$B$17+INDEX('FD inverse'!$A$43:$BH$43,1,'FD mesh'!$B$15+1)*Setup!$B$22</f>
        <v>0</v>
      </c>
      <c r="AT886" s="0" t="n">
        <f aca="false">SUMPRODUCT('FD inverse'!$A$44:$BH$44,'FD mesh'!$B$84:$BI$84,$E885:$BL885)+'FD inverse'!$A$44*$C886/Setup!$B$17+INDEX('FD inverse'!$A$44:$BH$44,1,'FD mesh'!$B$15+1)*Setup!$B$22</f>
        <v>0</v>
      </c>
      <c r="AU886" s="0" t="n">
        <f aca="false">SUMPRODUCT('FD inverse'!$A$45:$BH$45,'FD mesh'!$B$84:$BI$84,$E885:$BL885)+'FD inverse'!$A$45*$C886/Setup!$B$17+INDEX('FD inverse'!$A$45:$BH$45,1,'FD mesh'!$B$15+1)*Setup!$B$22</f>
        <v>0</v>
      </c>
      <c r="AV886" s="0" t="n">
        <f aca="false">SUMPRODUCT('FD inverse'!$A$46:$BH$46,'FD mesh'!$B$84:$BI$84,$E885:$BL885)+'FD inverse'!$A$46*$C886/Setup!$B$17+INDEX('FD inverse'!$A$46:$BH$46,1,'FD mesh'!$B$15+1)*Setup!$B$22</f>
        <v>0</v>
      </c>
      <c r="AW886" s="0" t="n">
        <f aca="false">SUMPRODUCT('FD inverse'!$A$47:$BH$47,'FD mesh'!$B$84:$BI$84,$E885:$BL885)+'FD inverse'!$A$47*$C886/Setup!$B$17+INDEX('FD inverse'!$A$47:$BH$47,1,'FD mesh'!$B$15+1)*Setup!$B$22</f>
        <v>0</v>
      </c>
      <c r="AX886" s="0" t="n">
        <f aca="false">SUMPRODUCT('FD inverse'!$A$48:$BH$48,'FD mesh'!$B$84:$BI$84,$E885:$BL885)+'FD inverse'!$A$48*$C886/Setup!$B$17+INDEX('FD inverse'!$A$48:$BH$48,1,'FD mesh'!$B$15+1)*Setup!$B$22</f>
        <v>0</v>
      </c>
      <c r="AY886" s="0" t="n">
        <f aca="false">SUMPRODUCT('FD inverse'!$A$49:$BH$49,'FD mesh'!$B$84:$BI$84,$E885:$BL885)+'FD inverse'!$A$49*$C886/Setup!$B$17+INDEX('FD inverse'!$A$49:$BH$49,1,'FD mesh'!$B$15+1)*Setup!$B$22</f>
        <v>0</v>
      </c>
      <c r="AZ886" s="0" t="n">
        <f aca="false">SUMPRODUCT('FD inverse'!$A$50:$BH$50,'FD mesh'!$B$84:$BI$84,$E885:$BL885)+'FD inverse'!$A$50*$C886/Setup!$B$17+INDEX('FD inverse'!$A$50:$BH$50,1,'FD mesh'!$B$15+1)*Setup!$B$22</f>
        <v>0</v>
      </c>
      <c r="BA886" s="0" t="n">
        <f aca="false">SUMPRODUCT('FD inverse'!$A$51:$BH$51,'FD mesh'!$B$84:$BI$84,$E885:$BL885)+'FD inverse'!$A$51*$C886/Setup!$B$17+INDEX('FD inverse'!$A$51:$BH$51,1,'FD mesh'!$B$15+1)*Setup!$B$22</f>
        <v>0</v>
      </c>
      <c r="BB886" s="0" t="n">
        <f aca="false">SUMPRODUCT('FD inverse'!$A$52:$BH$52,'FD mesh'!$B$84:$BI$84,$E885:$BL885)+'FD inverse'!$A$52*$C886/Setup!$B$17+INDEX('FD inverse'!$A$52:$BH$52,1,'FD mesh'!$B$15+1)*Setup!$B$22</f>
        <v>0</v>
      </c>
      <c r="BC886" s="0" t="n">
        <f aca="false">SUMPRODUCT('FD inverse'!$A$53:$BH$53,'FD mesh'!$B$84:$BI$84,$E885:$BL885)+'FD inverse'!$A$53*$C886/Setup!$B$17+INDEX('FD inverse'!$A$53:$BH$53,1,'FD mesh'!$B$15+1)*Setup!$B$22</f>
        <v>0</v>
      </c>
      <c r="BD886" s="0" t="n">
        <f aca="false">SUMPRODUCT('FD inverse'!$A$54:$BH$54,'FD mesh'!$B$84:$BI$84,$E885:$BL885)+'FD inverse'!$A$54*$C886/Setup!$B$17+INDEX('FD inverse'!$A$54:$BH$54,1,'FD mesh'!$B$15+1)*Setup!$B$22</f>
        <v>0</v>
      </c>
      <c r="BE886" s="0" t="n">
        <f aca="false">SUMPRODUCT('FD inverse'!$A$55:$BH$55,'FD mesh'!$B$84:$BI$84,$E885:$BL885)+'FD inverse'!$A$55*$C886/Setup!$B$17+INDEX('FD inverse'!$A$55:$BH$55,1,'FD mesh'!$B$15+1)*Setup!$B$22</f>
        <v>0</v>
      </c>
      <c r="BF886" s="0" t="n">
        <f aca="false">SUMPRODUCT('FD inverse'!$A$56:$BH$56,'FD mesh'!$B$84:$BI$84,$E885:$BL885)+'FD inverse'!$A$56*$C886/Setup!$B$17+INDEX('FD inverse'!$A$56:$BH$56,1,'FD mesh'!$B$15+1)*Setup!$B$22</f>
        <v>0</v>
      </c>
      <c r="BG886" s="0" t="n">
        <f aca="false">SUMPRODUCT('FD inverse'!$A$57:$BH$57,'FD mesh'!$B$84:$BI$84,$E885:$BL885)+'FD inverse'!$A$57*$C886/Setup!$B$17+INDEX('FD inverse'!$A$57:$BH$57,1,'FD mesh'!$B$15+1)*Setup!$B$22</f>
        <v>0</v>
      </c>
      <c r="BH886" s="0" t="n">
        <f aca="false">SUMPRODUCT('FD inverse'!$A$58:$BH$58,'FD mesh'!$B$84:$BI$84,$E885:$BL885)+'FD inverse'!$A$58*$C886/Setup!$B$17+INDEX('FD inverse'!$A$58:$BH$58,1,'FD mesh'!$B$15+1)*Setup!$B$22</f>
        <v>0</v>
      </c>
      <c r="BI886" s="0" t="n">
        <f aca="false">SUMPRODUCT('FD inverse'!$A$59:$BH$59,'FD mesh'!$B$84:$BI$84,$E885:$BL885)+'FD inverse'!$A$59*$C886/Setup!$B$17+INDEX('FD inverse'!$A$59:$BH$59,1,'FD mesh'!$B$15+1)*Setup!$B$22</f>
        <v>0</v>
      </c>
      <c r="BJ886" s="0" t="n">
        <f aca="false">SUMPRODUCT('FD inverse'!$A$60:$BH$60,'FD mesh'!$B$84:$BI$84,$E885:$BL885)+'FD inverse'!$A$60*$C886/Setup!$B$17+INDEX('FD inverse'!$A$60:$BH$60,1,'FD mesh'!$B$15+1)*Setup!$B$22</f>
        <v>0</v>
      </c>
      <c r="BK886" s="0" t="n">
        <f aca="false">SUMPRODUCT('FD inverse'!$A$61:$BH$61,'FD mesh'!$B$84:$BI$84,$E885:$BL885)+'FD inverse'!$A$61*$C886/Setup!$B$17+INDEX('FD inverse'!$A$61:$BH$61,1,'FD mesh'!$B$15+1)*Setup!$B$22</f>
        <v>0</v>
      </c>
      <c r="BL886" s="0" t="n">
        <f aca="false">SUMPRODUCT('FD inverse'!$A$62:$BH$62,'FD mesh'!$B$84:$BI$84,$E885:$BL885)+'FD inverse'!$A$62*$C886/Setup!$B$17+INDEX('FD inverse'!$A$62:$BH$62,1,'FD mesh'!$B$15+1)*Setup!$B$22</f>
        <v>0</v>
      </c>
    </row>
    <row r="887" customFormat="false" ht="15" hidden="false" customHeight="false" outlineLevel="0" collapsed="false">
      <c r="A887" s="0" t="n">
        <v>882</v>
      </c>
      <c r="B887" s="0" t="n">
        <f aca="false">A887*Setup!$B$11/3600</f>
        <v>73.5</v>
      </c>
      <c r="C887" s="0" t="n">
        <f aca="false">Setup!$B$7+Setup!$B$8*COS(2*PI()*(B887-Setup!$B$9)/24)</f>
        <v>20.8265866388351</v>
      </c>
      <c r="D887" s="0" t="n">
        <f aca="false">(C887-E887)/Setup!$B$17</f>
        <v>-9.46305624518118</v>
      </c>
      <c r="E887" s="0" t="n">
        <f aca="false">SUMPRODUCT('FD inverse'!$A$3:$BH$3,'FD mesh'!$B$84:$BI$84,$E886:$BL886)+'FD inverse'!$A$3*$C887/Setup!$B$17+INDEX('FD inverse'!$A$3:$BH$3,1,'FD mesh'!$B$15+1)*Setup!$B$22</f>
        <v>22.0567839507086</v>
      </c>
      <c r="F887" s="0" t="n">
        <f aca="false">SUMPRODUCT('FD inverse'!$A$4:$BH$4,'FD mesh'!$B$84:$BI$84,$E886:$BL886)+'FD inverse'!$A$4*$C887/Setup!$B$17+INDEX('FD inverse'!$A$4:$BH$4,1,'FD mesh'!$B$15+1)*Setup!$B$22</f>
        <v>22.3298205257708</v>
      </c>
      <c r="G887" s="0" t="n">
        <f aca="false">SUMPRODUCT('FD inverse'!$A$5:$BH$5,'FD mesh'!$B$84:$BI$84,$E886:$BL886)+'FD inverse'!$A$5*$C887/Setup!$B$17+INDEX('FD inverse'!$A$5:$BH$5,1,'FD mesh'!$B$15+1)*Setup!$B$22</f>
        <v>22.5871400376557</v>
      </c>
      <c r="H887" s="0" t="n">
        <f aca="false">SUMPRODUCT('FD inverse'!$A$6:$BH$6,'FD mesh'!$B$84:$BI$84,$E886:$BL886)+'FD inverse'!$A$6*$C887/Setup!$B$17+INDEX('FD inverse'!$A$6:$BH$6,1,'FD mesh'!$B$15+1)*Setup!$B$22</f>
        <v>23.4280190498918</v>
      </c>
      <c r="I887" s="0" t="n">
        <f aca="false">SUMPRODUCT('FD inverse'!$A$7:$BH$7,'FD mesh'!$B$84:$BI$84,$E886:$BL886)+'FD inverse'!$A$7*$C887/Setup!$B$17+INDEX('FD inverse'!$A$7:$BH$7,1,'FD mesh'!$B$15+1)*Setup!$B$22</f>
        <v>23.4965937649532</v>
      </c>
      <c r="J887" s="0" t="n">
        <f aca="false">SUMPRODUCT('FD inverse'!$A$8:$BH$8,'FD mesh'!$B$84:$BI$84,$E886:$BL886)+'FD inverse'!$A$8*$C887/Setup!$B$17+INDEX('FD inverse'!$A$8:$BH$8,1,'FD mesh'!$B$15+1)*Setup!$B$22</f>
        <v>23.5541462036657</v>
      </c>
      <c r="K887" s="0" t="n">
        <f aca="false">SUMPRODUCT('FD inverse'!$A$9:$BH$9,'FD mesh'!$B$84:$BI$84,$E886:$BL886)+'FD inverse'!$A$9*$C887/Setup!$B$17+INDEX('FD inverse'!$A$9:$BH$9,1,'FD mesh'!$B$15+1)*Setup!$B$22</f>
        <v>23.6013022594051</v>
      </c>
      <c r="L887" s="0" t="n">
        <f aca="false">SUMPRODUCT('FD inverse'!$A$10:$BH$10,'FD mesh'!$B$84:$BI$84,$E886:$BL886)+'FD inverse'!$A$10*$C887/Setup!$B$17+INDEX('FD inverse'!$A$10:$BH$10,1,'FD mesh'!$B$15+1)*Setup!$B$22</f>
        <v>23.6386447239775</v>
      </c>
      <c r="M887" s="0" t="n">
        <f aca="false">SUMPRODUCT('FD inverse'!$A$11:$BH$11,'FD mesh'!$B$84:$BI$84,$E886:$BL886)+'FD inverse'!$A$11*$C887/Setup!$B$17+INDEX('FD inverse'!$A$11:$BH$11,1,'FD mesh'!$B$15+1)*Setup!$B$22</f>
        <v>23.6667024966582</v>
      </c>
      <c r="N887" s="0" t="n">
        <f aca="false">SUMPRODUCT('FD inverse'!$A$12:$BH$12,'FD mesh'!$B$84:$BI$84,$E886:$BL886)+'FD inverse'!$A$12*$C887/Setup!$B$17+INDEX('FD inverse'!$A$12:$BH$12,1,'FD mesh'!$B$15+1)*Setup!$B$22</f>
        <v>23.685941461566</v>
      </c>
      <c r="O887" s="0" t="n">
        <f aca="false">SUMPRODUCT('FD inverse'!$A$13:$BH$13,'FD mesh'!$B$84:$BI$84,$E886:$BL886)+'FD inverse'!$A$13*$C887/Setup!$B$17+INDEX('FD inverse'!$A$13:$BH$13,1,'FD mesh'!$B$15+1)*Setup!$B$22</f>
        <v>23.6967569442343</v>
      </c>
      <c r="P887" s="0" t="n">
        <f aca="false">SUMPRODUCT('FD inverse'!$A$14:$BH$14,'FD mesh'!$B$84:$BI$84,$E886:$BL886)+'FD inverse'!$A$14*$C887/Setup!$B$17+INDEX('FD inverse'!$A$14:$BH$14,1,'FD mesh'!$B$15+1)*Setup!$B$22</f>
        <v>23.6994676689573</v>
      </c>
      <c r="Q887" s="0" t="n">
        <f aca="false">SUMPRODUCT('FD inverse'!$A$15:$BH$15,'FD mesh'!$B$84:$BI$84,$E886:$BL886)+'FD inverse'!$A$15*$C887/Setup!$B$17+INDEX('FD inverse'!$A$15:$BH$15,1,'FD mesh'!$B$15+1)*Setup!$B$22</f>
        <v>23.6943111504199</v>
      </c>
      <c r="R887" s="0" t="n">
        <f aca="false">SUMPRODUCT('FD inverse'!$A$16:$BH$16,'FD mesh'!$B$84:$BI$84,$E886:$BL886)+'FD inverse'!$A$16*$C887/Setup!$B$17+INDEX('FD inverse'!$A$16:$BH$16,1,'FD mesh'!$B$15+1)*Setup!$B$22</f>
        <v>23.6814404660382</v>
      </c>
      <c r="S887" s="0" t="n">
        <f aca="false">SUMPRODUCT('FD inverse'!$A$17:$BH$17,'FD mesh'!$B$84:$BI$84,$E886:$BL886)+'FD inverse'!$A$17*$C887/Setup!$B$17+INDEX('FD inverse'!$A$17:$BH$17,1,'FD mesh'!$B$15+1)*Setup!$B$22</f>
        <v>23.1405428196971</v>
      </c>
      <c r="T887" s="0" t="n">
        <f aca="false">SUMPRODUCT('FD inverse'!$A$18:$BH$18,'FD mesh'!$B$84:$BI$84,$E886:$BL886)+'FD inverse'!$A$18*$C887/Setup!$B$17+INDEX('FD inverse'!$A$18:$BH$18,1,'FD mesh'!$B$15+1)*Setup!$B$22</f>
        <v>22.5961950466603</v>
      </c>
      <c r="U887" s="0" t="n">
        <f aca="false">SUMPRODUCT('FD inverse'!$A$19:$BH$19,'FD mesh'!$B$84:$BI$84,$E886:$BL886)+'FD inverse'!$A$19*$C887/Setup!$B$17+INDEX('FD inverse'!$A$19:$BH$19,1,'FD mesh'!$B$15+1)*Setup!$B$22</f>
        <v>22.0487407624519</v>
      </c>
      <c r="V887" s="0" t="n">
        <f aca="false">SUMPRODUCT('FD inverse'!$A$20:$BH$20,'FD mesh'!$B$84:$BI$84,$E886:$BL886)+'FD inverse'!$A$20*$C887/Setup!$B$17+INDEX('FD inverse'!$A$20:$BH$20,1,'FD mesh'!$B$15+1)*Setup!$B$22</f>
        <v>21.4985035573091</v>
      </c>
      <c r="W887" s="0" t="n">
        <f aca="false">SUMPRODUCT('FD inverse'!$A$21:$BH$21,'FD mesh'!$B$84:$BI$84,$E886:$BL886)+'FD inverse'!$A$21*$C887/Setup!$B$17+INDEX('FD inverse'!$A$21:$BH$21,1,'FD mesh'!$B$15+1)*Setup!$B$22</f>
        <v>20.9457879992949</v>
      </c>
      <c r="X887" s="0" t="n">
        <f aca="false">SUMPRODUCT('FD inverse'!$A$22:$BH$22,'FD mesh'!$B$84:$BI$84,$E886:$BL886)+'FD inverse'!$A$22*$C887/Setup!$B$17+INDEX('FD inverse'!$A$22:$BH$22,1,'FD mesh'!$B$15+1)*Setup!$B$22</f>
        <v>20.3908807557519</v>
      </c>
      <c r="Y887" s="0" t="n">
        <f aca="false">SUMPRODUCT('FD inverse'!$A$23:$BH$23,'FD mesh'!$B$84:$BI$84,$E886:$BL886)+'FD inverse'!$A$23*$C887/Setup!$B$17+INDEX('FD inverse'!$A$23:$BH$23,1,'FD mesh'!$B$15+1)*Setup!$B$22</f>
        <v>19.8340518202403</v>
      </c>
      <c r="Z887" s="0" t="n">
        <f aca="false">SUMPRODUCT('FD inverse'!$A$24:$BH$24,'FD mesh'!$B$84:$BI$84,$E886:$BL886)+'FD inverse'!$A$24*$C887/Setup!$B$17+INDEX('FD inverse'!$A$24:$BH$24,1,'FD mesh'!$B$15+1)*Setup!$B$22</f>
        <v>19.2755558328482</v>
      </c>
      <c r="AA887" s="0" t="n">
        <f aca="false">SUMPRODUCT('FD inverse'!$A$25:$BH$25,'FD mesh'!$B$84:$BI$84,$E886:$BL886)+'FD inverse'!$A$25*$C887/Setup!$B$17+INDEX('FD inverse'!$A$25:$BH$25,1,'FD mesh'!$B$15+1)*Setup!$B$22</f>
        <v>18.7156334824541</v>
      </c>
      <c r="AB887" s="0" t="n">
        <f aca="false">SUMPRODUCT('FD inverse'!$A$26:$BH$26,'FD mesh'!$B$84:$BI$84,$E886:$BL886)+'FD inverse'!$A$26*$C887/Setup!$B$17+INDEX('FD inverse'!$A$26:$BH$26,1,'FD mesh'!$B$15+1)*Setup!$B$22</f>
        <v>18.15451298016</v>
      </c>
      <c r="AC887" s="0" t="n">
        <f aca="false">SUMPRODUCT('FD inverse'!$A$27:$BH$27,'FD mesh'!$B$84:$BI$84,$E886:$BL886)+'FD inverse'!$A$27*$C887/Setup!$B$17+INDEX('FD inverse'!$A$27:$BH$27,1,'FD mesh'!$B$15+1)*Setup!$B$22</f>
        <v>17.5924115936908</v>
      </c>
      <c r="AD887" s="0" t="n">
        <f aca="false">SUMPRODUCT('FD inverse'!$A$28:$BH$28,'FD mesh'!$B$84:$BI$84,$E886:$BL886)+'FD inverse'!$A$28*$C887/Setup!$B$17+INDEX('FD inverse'!$A$28:$BH$28,1,'FD mesh'!$B$15+1)*Setup!$B$22</f>
        <v>17.0295372330722</v>
      </c>
      <c r="AE887" s="0" t="n">
        <f aca="false">SUMPRODUCT('FD inverse'!$A$29:$BH$29,'FD mesh'!$B$84:$BI$84,$E886:$BL886)+'FD inverse'!$A$29*$C887/Setup!$B$17+INDEX('FD inverse'!$A$29:$BH$29,1,'FD mesh'!$B$15+1)*Setup!$B$22</f>
        <v>16.4660900783564</v>
      </c>
      <c r="AF887" s="0" t="n">
        <f aca="false">SUMPRODUCT('FD inverse'!$A$30:$BH$30,'FD mesh'!$B$84:$BI$84,$E886:$BL886)+'FD inverse'!$A$30*$C887/Setup!$B$17+INDEX('FD inverse'!$A$30:$BH$30,1,'FD mesh'!$B$15+1)*Setup!$B$22</f>
        <v>15.9022642405464</v>
      </c>
      <c r="AG887" s="0" t="n">
        <f aca="false">SUMPRODUCT('FD inverse'!$A$31:$BH$31,'FD mesh'!$B$84:$BI$84,$E886:$BL886)+'FD inverse'!$A$31*$C887/Setup!$B$17+INDEX('FD inverse'!$A$31:$BH$31,1,'FD mesh'!$B$15+1)*Setup!$B$22</f>
        <v>15.3382494471944</v>
      </c>
      <c r="AH887" s="0" t="n">
        <f aca="false">SUMPRODUCT('FD inverse'!$A$32:$BH$32,'FD mesh'!$B$84:$BI$84,$E886:$BL886)+'FD inverse'!$A$32*$C887/Setup!$B$17+INDEX('FD inverse'!$A$32:$BH$32,1,'FD mesh'!$B$15+1)*Setup!$B$22</f>
        <v>15.3144752403171</v>
      </c>
      <c r="AI887" s="0" t="n">
        <f aca="false">SUMPRODUCT('FD inverse'!$A$33:$BH$33,'FD mesh'!$B$84:$BI$84,$E886:$BL886)+'FD inverse'!$A$33*$C887/Setup!$B$17+INDEX('FD inverse'!$A$33:$BH$33,1,'FD mesh'!$B$15+1)*Setup!$B$22</f>
        <v>15.2907098382828</v>
      </c>
      <c r="AJ887" s="0" t="n">
        <f aca="false">SUMPRODUCT('FD inverse'!$A$34:$BH$34,'FD mesh'!$B$84:$BI$84,$E886:$BL886)+'FD inverse'!$A$34*$C887/Setup!$B$17+INDEX('FD inverse'!$A$34:$BH$34,1,'FD mesh'!$B$15+1)*Setup!$B$22</f>
        <v>15.2669626710017</v>
      </c>
      <c r="AK887" s="0" t="n">
        <f aca="false">SUMPRODUCT('FD inverse'!$A$35:$BH$35,'FD mesh'!$B$84:$BI$84,$E886:$BL886)+'FD inverse'!$A$35*$C887/Setup!$B$17+INDEX('FD inverse'!$A$35:$BH$35,1,'FD mesh'!$B$15+1)*Setup!$B$22</f>
        <v>15.2432407231001</v>
      </c>
      <c r="AL887" s="0" t="n">
        <f aca="false">SUMPRODUCT('FD inverse'!$A$36:$BH$36,'FD mesh'!$B$84:$BI$84,$E886:$BL886)+'FD inverse'!$A$36*$C887/Setup!$B$17+INDEX('FD inverse'!$A$36:$BH$36,1,'FD mesh'!$B$15+1)*Setup!$B$22</f>
        <v>15.2195487470201</v>
      </c>
      <c r="AM887" s="0" t="n">
        <f aca="false">SUMPRODUCT('FD inverse'!$A$37:$BH$37,'FD mesh'!$B$84:$BI$84,$E886:$BL886)+'FD inverse'!$A$37*$C887/Setup!$B$17+INDEX('FD inverse'!$A$37:$BH$37,1,'FD mesh'!$B$15+1)*Setup!$B$22</f>
        <v>15.1958894740712</v>
      </c>
      <c r="AN887" s="0" t="n">
        <f aca="false">SUMPRODUCT('FD inverse'!$A$38:$BH$38,'FD mesh'!$B$84:$BI$84,$E886:$BL886)+'FD inverse'!$A$38*$C887/Setup!$B$17+INDEX('FD inverse'!$A$38:$BH$38,1,'FD mesh'!$B$15+1)*Setup!$B$22</f>
        <v>15.1722638227786</v>
      </c>
      <c r="AO887" s="0" t="n">
        <f aca="false">SUMPRODUCT('FD inverse'!$A$39:$BH$39,'FD mesh'!$B$84:$BI$84,$E886:$BL886)+'FD inverse'!$A$39*$C887/Setup!$B$17+INDEX('FD inverse'!$A$39:$BH$39,1,'FD mesh'!$B$15+1)*Setup!$B$22</f>
        <v>15.1486711041163</v>
      </c>
      <c r="AP887" s="0" t="n">
        <f aca="false">SUMPRODUCT('FD inverse'!$A$40:$BH$40,'FD mesh'!$B$84:$BI$84,$E886:$BL886)+'FD inverse'!$A$40*$C887/Setup!$B$17+INDEX('FD inverse'!$A$40:$BH$40,1,'FD mesh'!$B$15+1)*Setup!$B$22</f>
        <v>15.1251092234307</v>
      </c>
      <c r="AQ887" s="0" t="n">
        <f aca="false">SUMPRODUCT('FD inverse'!$A$41:$BH$41,'FD mesh'!$B$84:$BI$84,$E886:$BL886)+'FD inverse'!$A$41*$C887/Setup!$B$17+INDEX('FD inverse'!$A$41:$BH$41,1,'FD mesh'!$B$15+1)*Setup!$B$22</f>
        <v>15.1015748790515</v>
      </c>
      <c r="AR887" s="0" t="n">
        <f aca="false">SUMPRODUCT('FD inverse'!$A$42:$BH$42,'FD mesh'!$B$84:$BI$84,$E886:$BL886)+'FD inverse'!$A$42*$C887/Setup!$B$17+INDEX('FD inverse'!$A$42:$BH$42,1,'FD mesh'!$B$15+1)*Setup!$B$22</f>
        <v>15.0780637577552</v>
      </c>
      <c r="AS887" s="0" t="n">
        <f aca="false">SUMPRODUCT('FD inverse'!$A$43:$BH$43,'FD mesh'!$B$84:$BI$84,$E886:$BL886)+'FD inverse'!$A$43*$C887/Setup!$B$17+INDEX('FD inverse'!$A$43:$BH$43,1,'FD mesh'!$B$15+1)*Setup!$B$22</f>
        <v>0</v>
      </c>
      <c r="AT887" s="0" t="n">
        <f aca="false">SUMPRODUCT('FD inverse'!$A$44:$BH$44,'FD mesh'!$B$84:$BI$84,$E886:$BL886)+'FD inverse'!$A$44*$C887/Setup!$B$17+INDEX('FD inverse'!$A$44:$BH$44,1,'FD mesh'!$B$15+1)*Setup!$B$22</f>
        <v>0</v>
      </c>
      <c r="AU887" s="0" t="n">
        <f aca="false">SUMPRODUCT('FD inverse'!$A$45:$BH$45,'FD mesh'!$B$84:$BI$84,$E886:$BL886)+'FD inverse'!$A$45*$C887/Setup!$B$17+INDEX('FD inverse'!$A$45:$BH$45,1,'FD mesh'!$B$15+1)*Setup!$B$22</f>
        <v>0</v>
      </c>
      <c r="AV887" s="0" t="n">
        <f aca="false">SUMPRODUCT('FD inverse'!$A$46:$BH$46,'FD mesh'!$B$84:$BI$84,$E886:$BL886)+'FD inverse'!$A$46*$C887/Setup!$B$17+INDEX('FD inverse'!$A$46:$BH$46,1,'FD mesh'!$B$15+1)*Setup!$B$22</f>
        <v>0</v>
      </c>
      <c r="AW887" s="0" t="n">
        <f aca="false">SUMPRODUCT('FD inverse'!$A$47:$BH$47,'FD mesh'!$B$84:$BI$84,$E886:$BL886)+'FD inverse'!$A$47*$C887/Setup!$B$17+INDEX('FD inverse'!$A$47:$BH$47,1,'FD mesh'!$B$15+1)*Setup!$B$22</f>
        <v>0</v>
      </c>
      <c r="AX887" s="0" t="n">
        <f aca="false">SUMPRODUCT('FD inverse'!$A$48:$BH$48,'FD mesh'!$B$84:$BI$84,$E886:$BL886)+'FD inverse'!$A$48*$C887/Setup!$B$17+INDEX('FD inverse'!$A$48:$BH$48,1,'FD mesh'!$B$15+1)*Setup!$B$22</f>
        <v>0</v>
      </c>
      <c r="AY887" s="0" t="n">
        <f aca="false">SUMPRODUCT('FD inverse'!$A$49:$BH$49,'FD mesh'!$B$84:$BI$84,$E886:$BL886)+'FD inverse'!$A$49*$C887/Setup!$B$17+INDEX('FD inverse'!$A$49:$BH$49,1,'FD mesh'!$B$15+1)*Setup!$B$22</f>
        <v>0</v>
      </c>
      <c r="AZ887" s="0" t="n">
        <f aca="false">SUMPRODUCT('FD inverse'!$A$50:$BH$50,'FD mesh'!$B$84:$BI$84,$E886:$BL886)+'FD inverse'!$A$50*$C887/Setup!$B$17+INDEX('FD inverse'!$A$50:$BH$50,1,'FD mesh'!$B$15+1)*Setup!$B$22</f>
        <v>0</v>
      </c>
      <c r="BA887" s="0" t="n">
        <f aca="false">SUMPRODUCT('FD inverse'!$A$51:$BH$51,'FD mesh'!$B$84:$BI$84,$E886:$BL886)+'FD inverse'!$A$51*$C887/Setup!$B$17+INDEX('FD inverse'!$A$51:$BH$51,1,'FD mesh'!$B$15+1)*Setup!$B$22</f>
        <v>0</v>
      </c>
      <c r="BB887" s="0" t="n">
        <f aca="false">SUMPRODUCT('FD inverse'!$A$52:$BH$52,'FD mesh'!$B$84:$BI$84,$E886:$BL886)+'FD inverse'!$A$52*$C887/Setup!$B$17+INDEX('FD inverse'!$A$52:$BH$52,1,'FD mesh'!$B$15+1)*Setup!$B$22</f>
        <v>0</v>
      </c>
      <c r="BC887" s="0" t="n">
        <f aca="false">SUMPRODUCT('FD inverse'!$A$53:$BH$53,'FD mesh'!$B$84:$BI$84,$E886:$BL886)+'FD inverse'!$A$53*$C887/Setup!$B$17+INDEX('FD inverse'!$A$53:$BH$53,1,'FD mesh'!$B$15+1)*Setup!$B$22</f>
        <v>0</v>
      </c>
      <c r="BD887" s="0" t="n">
        <f aca="false">SUMPRODUCT('FD inverse'!$A$54:$BH$54,'FD mesh'!$B$84:$BI$84,$E886:$BL886)+'FD inverse'!$A$54*$C887/Setup!$B$17+INDEX('FD inverse'!$A$54:$BH$54,1,'FD mesh'!$B$15+1)*Setup!$B$22</f>
        <v>0</v>
      </c>
      <c r="BE887" s="0" t="n">
        <f aca="false">SUMPRODUCT('FD inverse'!$A$55:$BH$55,'FD mesh'!$B$84:$BI$84,$E886:$BL886)+'FD inverse'!$A$55*$C887/Setup!$B$17+INDEX('FD inverse'!$A$55:$BH$55,1,'FD mesh'!$B$15+1)*Setup!$B$22</f>
        <v>0</v>
      </c>
      <c r="BF887" s="0" t="n">
        <f aca="false">SUMPRODUCT('FD inverse'!$A$56:$BH$56,'FD mesh'!$B$84:$BI$84,$E886:$BL886)+'FD inverse'!$A$56*$C887/Setup!$B$17+INDEX('FD inverse'!$A$56:$BH$56,1,'FD mesh'!$B$15+1)*Setup!$B$22</f>
        <v>0</v>
      </c>
      <c r="BG887" s="0" t="n">
        <f aca="false">SUMPRODUCT('FD inverse'!$A$57:$BH$57,'FD mesh'!$B$84:$BI$84,$E886:$BL886)+'FD inverse'!$A$57*$C887/Setup!$B$17+INDEX('FD inverse'!$A$57:$BH$57,1,'FD mesh'!$B$15+1)*Setup!$B$22</f>
        <v>0</v>
      </c>
      <c r="BH887" s="0" t="n">
        <f aca="false">SUMPRODUCT('FD inverse'!$A$58:$BH$58,'FD mesh'!$B$84:$BI$84,$E886:$BL886)+'FD inverse'!$A$58*$C887/Setup!$B$17+INDEX('FD inverse'!$A$58:$BH$58,1,'FD mesh'!$B$15+1)*Setup!$B$22</f>
        <v>0</v>
      </c>
      <c r="BI887" s="0" t="n">
        <f aca="false">SUMPRODUCT('FD inverse'!$A$59:$BH$59,'FD mesh'!$B$84:$BI$84,$E886:$BL886)+'FD inverse'!$A$59*$C887/Setup!$B$17+INDEX('FD inverse'!$A$59:$BH$59,1,'FD mesh'!$B$15+1)*Setup!$B$22</f>
        <v>0</v>
      </c>
      <c r="BJ887" s="0" t="n">
        <f aca="false">SUMPRODUCT('FD inverse'!$A$60:$BH$60,'FD mesh'!$B$84:$BI$84,$E886:$BL886)+'FD inverse'!$A$60*$C887/Setup!$B$17+INDEX('FD inverse'!$A$60:$BH$60,1,'FD mesh'!$B$15+1)*Setup!$B$22</f>
        <v>0</v>
      </c>
      <c r="BK887" s="0" t="n">
        <f aca="false">SUMPRODUCT('FD inverse'!$A$61:$BH$61,'FD mesh'!$B$84:$BI$84,$E886:$BL886)+'FD inverse'!$A$61*$C887/Setup!$B$17+INDEX('FD inverse'!$A$61:$BH$61,1,'FD mesh'!$B$15+1)*Setup!$B$22</f>
        <v>0</v>
      </c>
      <c r="BL887" s="0" t="n">
        <f aca="false">SUMPRODUCT('FD inverse'!$A$62:$BH$62,'FD mesh'!$B$84:$BI$84,$E886:$BL886)+'FD inverse'!$A$62*$C887/Setup!$B$17+INDEX('FD inverse'!$A$62:$BH$62,1,'FD mesh'!$B$15+1)*Setup!$B$22</f>
        <v>0</v>
      </c>
    </row>
    <row r="888" customFormat="false" ht="15" hidden="false" customHeight="false" outlineLevel="0" collapsed="false">
      <c r="A888" s="0" t="n">
        <v>883</v>
      </c>
      <c r="B888" s="0" t="n">
        <f aca="false">A888*Setup!$B$11/3600</f>
        <v>73.5833333333333</v>
      </c>
      <c r="C888" s="0" t="n">
        <f aca="false">Setup!$B$7+Setup!$B$8*COS(2*PI()*(B888-Setup!$B$9)/24)</f>
        <v>20.7742215829301</v>
      </c>
      <c r="D888" s="0" t="n">
        <f aca="false">(C888-E888)/Setup!$B$17</f>
        <v>-9.5670021855728</v>
      </c>
      <c r="E888" s="0" t="n">
        <f aca="false">SUMPRODUCT('FD inverse'!$A$3:$BH$3,'FD mesh'!$B$84:$BI$84,$E887:$BL887)+'FD inverse'!$A$3*$C888/Setup!$B$17+INDEX('FD inverse'!$A$3:$BH$3,1,'FD mesh'!$B$15+1)*Setup!$B$22</f>
        <v>22.0179318670545</v>
      </c>
      <c r="F888" s="0" t="n">
        <f aca="false">SUMPRODUCT('FD inverse'!$A$4:$BH$4,'FD mesh'!$B$84:$BI$84,$E887:$BL887)+'FD inverse'!$A$4*$C888/Setup!$B$17+INDEX('FD inverse'!$A$4:$BH$4,1,'FD mesh'!$B$15+1)*Setup!$B$22</f>
        <v>22.2942326331933</v>
      </c>
      <c r="G888" s="0" t="n">
        <f aca="false">SUMPRODUCT('FD inverse'!$A$5:$BH$5,'FD mesh'!$B$84:$BI$84,$E887:$BL887)+'FD inverse'!$A$5*$C888/Setup!$B$17+INDEX('FD inverse'!$A$5:$BH$5,1,'FD mesh'!$B$15+1)*Setup!$B$22</f>
        <v>22.5550872654008</v>
      </c>
      <c r="H888" s="0" t="n">
        <f aca="false">SUMPRODUCT('FD inverse'!$A$6:$BH$6,'FD mesh'!$B$84:$BI$84,$E887:$BL887)+'FD inverse'!$A$6*$C888/Setup!$B$17+INDEX('FD inverse'!$A$6:$BH$6,1,'FD mesh'!$B$15+1)*Setup!$B$22</f>
        <v>23.4081870165156</v>
      </c>
      <c r="I888" s="0" t="n">
        <f aca="false">SUMPRODUCT('FD inverse'!$A$7:$BH$7,'FD mesh'!$B$84:$BI$84,$E887:$BL887)+'FD inverse'!$A$7*$C888/Setup!$B$17+INDEX('FD inverse'!$A$7:$BH$7,1,'FD mesh'!$B$15+1)*Setup!$B$22</f>
        <v>23.4778324123735</v>
      </c>
      <c r="J888" s="0" t="n">
        <f aca="false">SUMPRODUCT('FD inverse'!$A$8:$BH$8,'FD mesh'!$B$84:$BI$84,$E887:$BL887)+'FD inverse'!$A$8*$C888/Setup!$B$17+INDEX('FD inverse'!$A$8:$BH$8,1,'FD mesh'!$B$15+1)*Setup!$B$22</f>
        <v>23.5364091636416</v>
      </c>
      <c r="K888" s="0" t="n">
        <f aca="false">SUMPRODUCT('FD inverse'!$A$9:$BH$9,'FD mesh'!$B$84:$BI$84,$E887:$BL887)+'FD inverse'!$A$9*$C888/Setup!$B$17+INDEX('FD inverse'!$A$9:$BH$9,1,'FD mesh'!$B$15+1)*Setup!$B$22</f>
        <v>23.584521584512</v>
      </c>
      <c r="L888" s="0" t="n">
        <f aca="false">SUMPRODUCT('FD inverse'!$A$10:$BH$10,'FD mesh'!$B$84:$BI$84,$E887:$BL887)+'FD inverse'!$A$10*$C888/Setup!$B$17+INDEX('FD inverse'!$A$10:$BH$10,1,'FD mesh'!$B$15+1)*Setup!$B$22</f>
        <v>23.6227339022005</v>
      </c>
      <c r="M888" s="0" t="n">
        <f aca="false">SUMPRODUCT('FD inverse'!$A$11:$BH$11,'FD mesh'!$B$84:$BI$84,$E887:$BL887)+'FD inverse'!$A$11*$C888/Setup!$B$17+INDEX('FD inverse'!$A$11:$BH$11,1,'FD mesh'!$B$15+1)*Setup!$B$22</f>
        <v>23.6515593043865</v>
      </c>
      <c r="N888" s="0" t="n">
        <f aca="false">SUMPRODUCT('FD inverse'!$A$12:$BH$12,'FD mesh'!$B$84:$BI$84,$E887:$BL887)+'FD inverse'!$A$12*$C888/Setup!$B$17+INDEX('FD inverse'!$A$12:$BH$12,1,'FD mesh'!$B$15+1)*Setup!$B$22</f>
        <v>23.671450669834</v>
      </c>
      <c r="O888" s="0" t="n">
        <f aca="false">SUMPRODUCT('FD inverse'!$A$13:$BH$13,'FD mesh'!$B$84:$BI$84,$E887:$BL887)+'FD inverse'!$A$13*$C888/Setup!$B$17+INDEX('FD inverse'!$A$13:$BH$13,1,'FD mesh'!$B$15+1)*Setup!$B$22</f>
        <v>23.6827928956167</v>
      </c>
      <c r="P888" s="0" t="n">
        <f aca="false">SUMPRODUCT('FD inverse'!$A$14:$BH$14,'FD mesh'!$B$84:$BI$84,$E887:$BL887)+'FD inverse'!$A$14*$C888/Setup!$B$17+INDEX('FD inverse'!$A$14:$BH$14,1,'FD mesh'!$B$15+1)*Setup!$B$22</f>
        <v>23.6858967446338</v>
      </c>
      <c r="Q888" s="0" t="n">
        <f aca="false">SUMPRODUCT('FD inverse'!$A$15:$BH$15,'FD mesh'!$B$84:$BI$84,$E887:$BL887)+'FD inverse'!$A$15*$C888/Setup!$B$17+INDEX('FD inverse'!$A$15:$BH$15,1,'FD mesh'!$B$15+1)*Setup!$B$22</f>
        <v>23.6809941486223</v>
      </c>
      <c r="R888" s="0" t="n">
        <f aca="false">SUMPRODUCT('FD inverse'!$A$16:$BH$16,'FD mesh'!$B$84:$BI$84,$E887:$BL887)+'FD inverse'!$A$16*$C888/Setup!$B$17+INDEX('FD inverse'!$A$16:$BH$16,1,'FD mesh'!$B$15+1)*Setup!$B$22</f>
        <v>23.6682349143822</v>
      </c>
      <c r="S888" s="0" t="n">
        <f aca="false">SUMPRODUCT('FD inverse'!$A$17:$BH$17,'FD mesh'!$B$84:$BI$84,$E887:$BL887)+'FD inverse'!$A$17*$C888/Setup!$B$17+INDEX('FD inverse'!$A$17:$BH$17,1,'FD mesh'!$B$15+1)*Setup!$B$22</f>
        <v>23.1285836619709</v>
      </c>
      <c r="T888" s="0" t="n">
        <f aca="false">SUMPRODUCT('FD inverse'!$A$18:$BH$18,'FD mesh'!$B$84:$BI$84,$E887:$BL887)+'FD inverse'!$A$18*$C888/Setup!$B$17+INDEX('FD inverse'!$A$18:$BH$18,1,'FD mesh'!$B$15+1)*Setup!$B$22</f>
        <v>22.5854130002858</v>
      </c>
      <c r="U888" s="0" t="n">
        <f aca="false">SUMPRODUCT('FD inverse'!$A$19:$BH$19,'FD mesh'!$B$84:$BI$84,$E887:$BL887)+'FD inverse'!$A$19*$C888/Setup!$B$17+INDEX('FD inverse'!$A$19:$BH$19,1,'FD mesh'!$B$15+1)*Setup!$B$22</f>
        <v>22.0390693363821</v>
      </c>
      <c r="V888" s="0" t="n">
        <f aca="false">SUMPRODUCT('FD inverse'!$A$20:$BH$20,'FD mesh'!$B$84:$BI$84,$E887:$BL887)+'FD inverse'!$A$20*$C888/Setup!$B$17+INDEX('FD inverse'!$A$20:$BH$20,1,'FD mesh'!$B$15+1)*Setup!$B$22</f>
        <v>21.4898795099492</v>
      </c>
      <c r="W888" s="0" t="n">
        <f aca="false">SUMPRODUCT('FD inverse'!$A$21:$BH$21,'FD mesh'!$B$84:$BI$84,$E887:$BL887)+'FD inverse'!$A$21*$C888/Setup!$B$17+INDEX('FD inverse'!$A$21:$BH$21,1,'FD mesh'!$B$15+1)*Setup!$B$22</f>
        <v>20.9381517495789</v>
      </c>
      <c r="X888" s="0" t="n">
        <f aca="false">SUMPRODUCT('FD inverse'!$A$22:$BH$22,'FD mesh'!$B$84:$BI$84,$E887:$BL887)+'FD inverse'!$A$22*$C888/Setup!$B$17+INDEX('FD inverse'!$A$22:$BH$22,1,'FD mesh'!$B$15+1)*Setup!$B$22</f>
        <v>20.3841767500065</v>
      </c>
      <c r="Y888" s="0" t="n">
        <f aca="false">SUMPRODUCT('FD inverse'!$A$23:$BH$23,'FD mesh'!$B$84:$BI$84,$E887:$BL887)+'FD inverse'!$A$23*$C888/Setup!$B$17+INDEX('FD inverse'!$A$23:$BH$23,1,'FD mesh'!$B$15+1)*Setup!$B$22</f>
        <v>19.8282288573148</v>
      </c>
      <c r="Z888" s="0" t="n">
        <f aca="false">SUMPRODUCT('FD inverse'!$A$24:$BH$24,'FD mesh'!$B$84:$BI$84,$E887:$BL887)+'FD inverse'!$A$24*$C888/Setup!$B$17+INDEX('FD inverse'!$A$24:$BH$24,1,'FD mesh'!$B$15+1)*Setup!$B$22</f>
        <v>19.2705673498193</v>
      </c>
      <c r="AA888" s="0" t="n">
        <f aca="false">SUMPRODUCT('FD inverse'!$A$25:$BH$25,'FD mesh'!$B$84:$BI$84,$E887:$BL887)+'FD inverse'!$A$25*$C888/Setup!$B$17+INDEX('FD inverse'!$A$25:$BH$25,1,'FD mesh'!$B$15+1)*Setup!$B$22</f>
        <v>18.7114378030324</v>
      </c>
      <c r="AB888" s="0" t="n">
        <f aca="false">SUMPRODUCT('FD inverse'!$A$26:$BH$26,'FD mesh'!$B$84:$BI$84,$E887:$BL887)+'FD inverse'!$A$26*$C888/Setup!$B$17+INDEX('FD inverse'!$A$26:$BH$26,1,'FD mesh'!$B$15+1)*Setup!$B$22</f>
        <v>18.1510735277301</v>
      </c>
      <c r="AC888" s="0" t="n">
        <f aca="false">SUMPRODUCT('FD inverse'!$A$27:$BH$27,'FD mesh'!$B$84:$BI$84,$E887:$BL887)+'FD inverse'!$A$27*$C888/Setup!$B$17+INDEX('FD inverse'!$A$27:$BH$27,1,'FD mesh'!$B$15+1)*Setup!$B$22</f>
        <v>17.5896970707126</v>
      </c>
      <c r="AD888" s="0" t="n">
        <f aca="false">SUMPRODUCT('FD inverse'!$A$28:$BH$28,'FD mesh'!$B$84:$BI$84,$E887:$BL887)+'FD inverse'!$A$28*$C888/Setup!$B$17+INDEX('FD inverse'!$A$28:$BH$28,1,'FD mesh'!$B$15+1)*Setup!$B$22</f>
        <v>17.0275217683616</v>
      </c>
      <c r="AE888" s="0" t="n">
        <f aca="false">SUMPRODUCT('FD inverse'!$A$29:$BH$29,'FD mesh'!$B$84:$BI$84,$E887:$BL887)+'FD inverse'!$A$29*$C888/Setup!$B$17+INDEX('FD inverse'!$A$29:$BH$29,1,'FD mesh'!$B$15+1)*Setup!$B$22</f>
        <v>16.4647533435386</v>
      </c>
      <c r="AF888" s="0" t="n">
        <f aca="false">SUMPRODUCT('FD inverse'!$A$30:$BH$30,'FD mesh'!$B$84:$BI$84,$E887:$BL887)+'FD inverse'!$A$30*$C888/Setup!$B$17+INDEX('FD inverse'!$A$30:$BH$30,1,'FD mesh'!$B$15+1)*Setup!$B$22</f>
        <v>15.901591536755</v>
      </c>
      <c r="AG888" s="0" t="n">
        <f aca="false">SUMPRODUCT('FD inverse'!$A$31:$BH$31,'FD mesh'!$B$84:$BI$84,$E887:$BL887)+'FD inverse'!$A$31*$C888/Setup!$B$17+INDEX('FD inverse'!$A$31:$BH$31,1,'FD mesh'!$B$15+1)*Setup!$B$22</f>
        <v>15.3382317628557</v>
      </c>
      <c r="AH888" s="0" t="n">
        <f aca="false">SUMPRODUCT('FD inverse'!$A$32:$BH$32,'FD mesh'!$B$84:$BI$84,$E887:$BL887)+'FD inverse'!$A$32*$C888/Setup!$B$17+INDEX('FD inverse'!$A$32:$BH$32,1,'FD mesh'!$B$15+1)*Setup!$B$22</f>
        <v>15.3144822609796</v>
      </c>
      <c r="AI888" s="0" t="n">
        <f aca="false">SUMPRODUCT('FD inverse'!$A$33:$BH$33,'FD mesh'!$B$84:$BI$84,$E887:$BL887)+'FD inverse'!$A$33*$C888/Setup!$B$17+INDEX('FD inverse'!$A$33:$BH$33,1,'FD mesh'!$B$15+1)*Setup!$B$22</f>
        <v>15.2907363131245</v>
      </c>
      <c r="AJ888" s="0" t="n">
        <f aca="false">SUMPRODUCT('FD inverse'!$A$34:$BH$34,'FD mesh'!$B$84:$BI$84,$E887:$BL887)+'FD inverse'!$A$34*$C888/Setup!$B$17+INDEX('FD inverse'!$A$34:$BH$34,1,'FD mesh'!$B$15+1)*Setup!$B$22</f>
        <v>15.2670037674442</v>
      </c>
      <c r="AK888" s="0" t="n">
        <f aca="false">SUMPRODUCT('FD inverse'!$A$35:$BH$35,'FD mesh'!$B$84:$BI$84,$E887:$BL887)+'FD inverse'!$A$35*$C888/Setup!$B$17+INDEX('FD inverse'!$A$35:$BH$35,1,'FD mesh'!$B$15+1)*Setup!$B$22</f>
        <v>15.2432920257296</v>
      </c>
      <c r="AL888" s="0" t="n">
        <f aca="false">SUMPRODUCT('FD inverse'!$A$36:$BH$36,'FD mesh'!$B$84:$BI$84,$E887:$BL887)+'FD inverse'!$A$36*$C888/Setup!$B$17+INDEX('FD inverse'!$A$36:$BH$36,1,'FD mesh'!$B$15+1)*Setup!$B$22</f>
        <v>15.2196062545878</v>
      </c>
      <c r="AM888" s="0" t="n">
        <f aca="false">SUMPRODUCT('FD inverse'!$A$37:$BH$37,'FD mesh'!$B$84:$BI$84,$E887:$BL887)+'FD inverse'!$A$37*$C888/Setup!$B$17+INDEX('FD inverse'!$A$37:$BH$37,1,'FD mesh'!$B$15+1)*Setup!$B$22</f>
        <v>15.1959495951013</v>
      </c>
      <c r="AN888" s="0" t="n">
        <f aca="false">SUMPRODUCT('FD inverse'!$A$38:$BH$38,'FD mesh'!$B$84:$BI$84,$E887:$BL887)+'FD inverse'!$A$38*$C888/Setup!$B$17+INDEX('FD inverse'!$A$38:$BH$38,1,'FD mesh'!$B$15+1)*Setup!$B$22</f>
        <v>15.1723233702651</v>
      </c>
      <c r="AO888" s="0" t="n">
        <f aca="false">SUMPRODUCT('FD inverse'!$A$39:$BH$39,'FD mesh'!$B$84:$BI$84,$E887:$BL887)+'FD inverse'!$A$39*$C888/Setup!$B$17+INDEX('FD inverse'!$A$39:$BH$39,1,'FD mesh'!$B$15+1)*Setup!$B$22</f>
        <v>15.1487272897382</v>
      </c>
      <c r="AP888" s="0" t="n">
        <f aca="false">SUMPRODUCT('FD inverse'!$A$40:$BH$40,'FD mesh'!$B$84:$BI$84,$E887:$BL887)+'FD inverse'!$A$40*$C888/Setup!$B$17+INDEX('FD inverse'!$A$40:$BH$40,1,'FD mesh'!$B$15+1)*Setup!$B$22</f>
        <v>15.1251596516672</v>
      </c>
      <c r="AQ888" s="0" t="n">
        <f aca="false">SUMPRODUCT('FD inverse'!$A$41:$BH$41,'FD mesh'!$B$84:$BI$84,$E887:$BL887)+'FD inverse'!$A$41*$C888/Setup!$B$17+INDEX('FD inverse'!$A$41:$BH$41,1,'FD mesh'!$B$15+1)*Setup!$B$22</f>
        <v>15.1016175415311</v>
      </c>
      <c r="AR888" s="0" t="n">
        <f aca="false">SUMPRODUCT('FD inverse'!$A$42:$BH$42,'FD mesh'!$B$84:$BI$84,$E887:$BL887)+'FD inverse'!$A$42*$C888/Setup!$B$17+INDEX('FD inverse'!$A$42:$BH$42,1,'FD mesh'!$B$15+1)*Setup!$B$22</f>
        <v>15.0780970281248</v>
      </c>
      <c r="AS888" s="0" t="n">
        <f aca="false">SUMPRODUCT('FD inverse'!$A$43:$BH$43,'FD mesh'!$B$84:$BI$84,$E887:$BL887)+'FD inverse'!$A$43*$C888/Setup!$B$17+INDEX('FD inverse'!$A$43:$BH$43,1,'FD mesh'!$B$15+1)*Setup!$B$22</f>
        <v>0</v>
      </c>
      <c r="AT888" s="0" t="n">
        <f aca="false">SUMPRODUCT('FD inverse'!$A$44:$BH$44,'FD mesh'!$B$84:$BI$84,$E887:$BL887)+'FD inverse'!$A$44*$C888/Setup!$B$17+INDEX('FD inverse'!$A$44:$BH$44,1,'FD mesh'!$B$15+1)*Setup!$B$22</f>
        <v>0</v>
      </c>
      <c r="AU888" s="0" t="n">
        <f aca="false">SUMPRODUCT('FD inverse'!$A$45:$BH$45,'FD mesh'!$B$84:$BI$84,$E887:$BL887)+'FD inverse'!$A$45*$C888/Setup!$B$17+INDEX('FD inverse'!$A$45:$BH$45,1,'FD mesh'!$B$15+1)*Setup!$B$22</f>
        <v>0</v>
      </c>
      <c r="AV888" s="0" t="n">
        <f aca="false">SUMPRODUCT('FD inverse'!$A$46:$BH$46,'FD mesh'!$B$84:$BI$84,$E887:$BL887)+'FD inverse'!$A$46*$C888/Setup!$B$17+INDEX('FD inverse'!$A$46:$BH$46,1,'FD mesh'!$B$15+1)*Setup!$B$22</f>
        <v>0</v>
      </c>
      <c r="AW888" s="0" t="n">
        <f aca="false">SUMPRODUCT('FD inverse'!$A$47:$BH$47,'FD mesh'!$B$84:$BI$84,$E887:$BL887)+'FD inverse'!$A$47*$C888/Setup!$B$17+INDEX('FD inverse'!$A$47:$BH$47,1,'FD mesh'!$B$15+1)*Setup!$B$22</f>
        <v>0</v>
      </c>
      <c r="AX888" s="0" t="n">
        <f aca="false">SUMPRODUCT('FD inverse'!$A$48:$BH$48,'FD mesh'!$B$84:$BI$84,$E887:$BL887)+'FD inverse'!$A$48*$C888/Setup!$B$17+INDEX('FD inverse'!$A$48:$BH$48,1,'FD mesh'!$B$15+1)*Setup!$B$22</f>
        <v>0</v>
      </c>
      <c r="AY888" s="0" t="n">
        <f aca="false">SUMPRODUCT('FD inverse'!$A$49:$BH$49,'FD mesh'!$B$84:$BI$84,$E887:$BL887)+'FD inverse'!$A$49*$C888/Setup!$B$17+INDEX('FD inverse'!$A$49:$BH$49,1,'FD mesh'!$B$15+1)*Setup!$B$22</f>
        <v>0</v>
      </c>
      <c r="AZ888" s="0" t="n">
        <f aca="false">SUMPRODUCT('FD inverse'!$A$50:$BH$50,'FD mesh'!$B$84:$BI$84,$E887:$BL887)+'FD inverse'!$A$50*$C888/Setup!$B$17+INDEX('FD inverse'!$A$50:$BH$50,1,'FD mesh'!$B$15+1)*Setup!$B$22</f>
        <v>0</v>
      </c>
      <c r="BA888" s="0" t="n">
        <f aca="false">SUMPRODUCT('FD inverse'!$A$51:$BH$51,'FD mesh'!$B$84:$BI$84,$E887:$BL887)+'FD inverse'!$A$51*$C888/Setup!$B$17+INDEX('FD inverse'!$A$51:$BH$51,1,'FD mesh'!$B$15+1)*Setup!$B$22</f>
        <v>0</v>
      </c>
      <c r="BB888" s="0" t="n">
        <f aca="false">SUMPRODUCT('FD inverse'!$A$52:$BH$52,'FD mesh'!$B$84:$BI$84,$E887:$BL887)+'FD inverse'!$A$52*$C888/Setup!$B$17+INDEX('FD inverse'!$A$52:$BH$52,1,'FD mesh'!$B$15+1)*Setup!$B$22</f>
        <v>0</v>
      </c>
      <c r="BC888" s="0" t="n">
        <f aca="false">SUMPRODUCT('FD inverse'!$A$53:$BH$53,'FD mesh'!$B$84:$BI$84,$E887:$BL887)+'FD inverse'!$A$53*$C888/Setup!$B$17+INDEX('FD inverse'!$A$53:$BH$53,1,'FD mesh'!$B$15+1)*Setup!$B$22</f>
        <v>0</v>
      </c>
      <c r="BD888" s="0" t="n">
        <f aca="false">SUMPRODUCT('FD inverse'!$A$54:$BH$54,'FD mesh'!$B$84:$BI$84,$E887:$BL887)+'FD inverse'!$A$54*$C888/Setup!$B$17+INDEX('FD inverse'!$A$54:$BH$54,1,'FD mesh'!$B$15+1)*Setup!$B$22</f>
        <v>0</v>
      </c>
      <c r="BE888" s="0" t="n">
        <f aca="false">SUMPRODUCT('FD inverse'!$A$55:$BH$55,'FD mesh'!$B$84:$BI$84,$E887:$BL887)+'FD inverse'!$A$55*$C888/Setup!$B$17+INDEX('FD inverse'!$A$55:$BH$55,1,'FD mesh'!$B$15+1)*Setup!$B$22</f>
        <v>0</v>
      </c>
      <c r="BF888" s="0" t="n">
        <f aca="false">SUMPRODUCT('FD inverse'!$A$56:$BH$56,'FD mesh'!$B$84:$BI$84,$E887:$BL887)+'FD inverse'!$A$56*$C888/Setup!$B$17+INDEX('FD inverse'!$A$56:$BH$56,1,'FD mesh'!$B$15+1)*Setup!$B$22</f>
        <v>0</v>
      </c>
      <c r="BG888" s="0" t="n">
        <f aca="false">SUMPRODUCT('FD inverse'!$A$57:$BH$57,'FD mesh'!$B$84:$BI$84,$E887:$BL887)+'FD inverse'!$A$57*$C888/Setup!$B$17+INDEX('FD inverse'!$A$57:$BH$57,1,'FD mesh'!$B$15+1)*Setup!$B$22</f>
        <v>0</v>
      </c>
      <c r="BH888" s="0" t="n">
        <f aca="false">SUMPRODUCT('FD inverse'!$A$58:$BH$58,'FD mesh'!$B$84:$BI$84,$E887:$BL887)+'FD inverse'!$A$58*$C888/Setup!$B$17+INDEX('FD inverse'!$A$58:$BH$58,1,'FD mesh'!$B$15+1)*Setup!$B$22</f>
        <v>0</v>
      </c>
      <c r="BI888" s="0" t="n">
        <f aca="false">SUMPRODUCT('FD inverse'!$A$59:$BH$59,'FD mesh'!$B$84:$BI$84,$E887:$BL887)+'FD inverse'!$A$59*$C888/Setup!$B$17+INDEX('FD inverse'!$A$59:$BH$59,1,'FD mesh'!$B$15+1)*Setup!$B$22</f>
        <v>0</v>
      </c>
      <c r="BJ888" s="0" t="n">
        <f aca="false">SUMPRODUCT('FD inverse'!$A$60:$BH$60,'FD mesh'!$B$84:$BI$84,$E887:$BL887)+'FD inverse'!$A$60*$C888/Setup!$B$17+INDEX('FD inverse'!$A$60:$BH$60,1,'FD mesh'!$B$15+1)*Setup!$B$22</f>
        <v>0</v>
      </c>
      <c r="BK888" s="0" t="n">
        <f aca="false">SUMPRODUCT('FD inverse'!$A$61:$BH$61,'FD mesh'!$B$84:$BI$84,$E887:$BL887)+'FD inverse'!$A$61*$C888/Setup!$B$17+INDEX('FD inverse'!$A$61:$BH$61,1,'FD mesh'!$B$15+1)*Setup!$B$22</f>
        <v>0</v>
      </c>
      <c r="BL888" s="0" t="n">
        <f aca="false">SUMPRODUCT('FD inverse'!$A$62:$BH$62,'FD mesh'!$B$84:$BI$84,$E887:$BL887)+'FD inverse'!$A$62*$C888/Setup!$B$17+INDEX('FD inverse'!$A$62:$BH$62,1,'FD mesh'!$B$15+1)*Setup!$B$22</f>
        <v>0</v>
      </c>
    </row>
    <row r="889" customFormat="false" ht="15" hidden="false" customHeight="false" outlineLevel="0" collapsed="false">
      <c r="A889" s="0" t="n">
        <v>884</v>
      </c>
      <c r="B889" s="0" t="n">
        <f aca="false">A889*Setup!$B$11/3600</f>
        <v>73.6666666666667</v>
      </c>
      <c r="C889" s="0" t="n">
        <f aca="false">Setup!$B$7+Setup!$B$8*COS(2*PI()*(B889-Setup!$B$9)/24)</f>
        <v>20.723391822844</v>
      </c>
      <c r="D889" s="0" t="n">
        <f aca="false">(C889-E889)/Setup!$B$17</f>
        <v>-9.66532706570876</v>
      </c>
      <c r="E889" s="0" t="n">
        <f aca="false">SUMPRODUCT('FD inverse'!$A$3:$BH$3,'FD mesh'!$B$84:$BI$84,$E888:$BL888)+'FD inverse'!$A$3*$C889/Setup!$B$17+INDEX('FD inverse'!$A$3:$BH$3,1,'FD mesh'!$B$15+1)*Setup!$B$22</f>
        <v>21.9798843413862</v>
      </c>
      <c r="F889" s="0" t="n">
        <f aca="false">SUMPRODUCT('FD inverse'!$A$4:$BH$4,'FD mesh'!$B$84:$BI$84,$E888:$BL888)+'FD inverse'!$A$4*$C889/Setup!$B$17+INDEX('FD inverse'!$A$4:$BH$4,1,'FD mesh'!$B$15+1)*Setup!$B$22</f>
        <v>22.2592860435006</v>
      </c>
      <c r="G889" s="0" t="n">
        <f aca="false">SUMPRODUCT('FD inverse'!$A$5:$BH$5,'FD mesh'!$B$84:$BI$84,$E888:$BL888)+'FD inverse'!$A$5*$C889/Setup!$B$17+INDEX('FD inverse'!$A$5:$BH$5,1,'FD mesh'!$B$15+1)*Setup!$B$22</f>
        <v>22.5235199549497</v>
      </c>
      <c r="H889" s="0" t="n">
        <f aca="false">SUMPRODUCT('FD inverse'!$A$6:$BH$6,'FD mesh'!$B$84:$BI$84,$E888:$BL888)+'FD inverse'!$A$6*$C889/Setup!$B$17+INDEX('FD inverse'!$A$6:$BH$6,1,'FD mesh'!$B$15+1)*Setup!$B$22</f>
        <v>23.3883280668816</v>
      </c>
      <c r="I889" s="0" t="n">
        <f aca="false">SUMPRODUCT('FD inverse'!$A$7:$BH$7,'FD mesh'!$B$84:$BI$84,$E888:$BL888)+'FD inverse'!$A$7*$C889/Setup!$B$17+INDEX('FD inverse'!$A$7:$BH$7,1,'FD mesh'!$B$15+1)*Setup!$B$22</f>
        <v>23.4590016609658</v>
      </c>
      <c r="J889" s="0" t="n">
        <f aca="false">SUMPRODUCT('FD inverse'!$A$8:$BH$8,'FD mesh'!$B$84:$BI$84,$E888:$BL888)+'FD inverse'!$A$8*$C889/Setup!$B$17+INDEX('FD inverse'!$A$8:$BH$8,1,'FD mesh'!$B$15+1)*Setup!$B$22</f>
        <v>23.5185656671989</v>
      </c>
      <c r="K889" s="0" t="n">
        <f aca="false">SUMPRODUCT('FD inverse'!$A$9:$BH$9,'FD mesh'!$B$84:$BI$84,$E888:$BL888)+'FD inverse'!$A$9*$C889/Setup!$B$17+INDEX('FD inverse'!$A$9:$BH$9,1,'FD mesh'!$B$15+1)*Setup!$B$22</f>
        <v>23.5676025368877</v>
      </c>
      <c r="L889" s="0" t="n">
        <f aca="false">SUMPRODUCT('FD inverse'!$A$10:$BH$10,'FD mesh'!$B$84:$BI$84,$E888:$BL888)+'FD inverse'!$A$10*$C889/Setup!$B$17+INDEX('FD inverse'!$A$10:$BH$10,1,'FD mesh'!$B$15+1)*Setup!$B$22</f>
        <v>23.6066576675651</v>
      </c>
      <c r="M889" s="0" t="n">
        <f aca="false">SUMPRODUCT('FD inverse'!$A$11:$BH$11,'FD mesh'!$B$84:$BI$84,$E888:$BL888)+'FD inverse'!$A$11*$C889/Setup!$B$17+INDEX('FD inverse'!$A$11:$BH$11,1,'FD mesh'!$B$15+1)*Setup!$B$22</f>
        <v>23.6362282940329</v>
      </c>
      <c r="N889" s="0" t="n">
        <f aca="false">SUMPRODUCT('FD inverse'!$A$12:$BH$12,'FD mesh'!$B$84:$BI$84,$E888:$BL888)+'FD inverse'!$A$12*$C889/Setup!$B$17+INDEX('FD inverse'!$A$12:$BH$12,1,'FD mesh'!$B$15+1)*Setup!$B$22</f>
        <v>23.6567540766341</v>
      </c>
      <c r="O889" s="0" t="n">
        <f aca="false">SUMPRODUCT('FD inverse'!$A$13:$BH$13,'FD mesh'!$B$84:$BI$84,$E888:$BL888)+'FD inverse'!$A$13*$C889/Setup!$B$17+INDEX('FD inverse'!$A$13:$BH$13,1,'FD mesh'!$B$15+1)*Setup!$B$22</f>
        <v>23.6686093027753</v>
      </c>
      <c r="P889" s="0" t="n">
        <f aca="false">SUMPRODUCT('FD inverse'!$A$14:$BH$14,'FD mesh'!$B$84:$BI$84,$E888:$BL888)+'FD inverse'!$A$14*$C889/Setup!$B$17+INDEX('FD inverse'!$A$14:$BH$14,1,'FD mesh'!$B$15+1)*Setup!$B$22</f>
        <v>23.672096627535</v>
      </c>
      <c r="Q889" s="0" t="n">
        <f aca="false">SUMPRODUCT('FD inverse'!$A$15:$BH$15,'FD mesh'!$B$84:$BI$84,$E888:$BL888)+'FD inverse'!$A$15*$C889/Setup!$B$17+INDEX('FD inverse'!$A$15:$BH$15,1,'FD mesh'!$B$15+1)*Setup!$B$22</f>
        <v>23.6674422902897</v>
      </c>
      <c r="R889" s="0" t="n">
        <f aca="false">SUMPRODUCT('FD inverse'!$A$16:$BH$16,'FD mesh'!$B$84:$BI$84,$E888:$BL888)+'FD inverse'!$A$16*$C889/Setup!$B$17+INDEX('FD inverse'!$A$16:$BH$16,1,'FD mesh'!$B$15+1)*Setup!$B$22</f>
        <v>23.6547927563878</v>
      </c>
      <c r="S889" s="0" t="n">
        <f aca="false">SUMPRODUCT('FD inverse'!$A$17:$BH$17,'FD mesh'!$B$84:$BI$84,$E888:$BL888)+'FD inverse'!$A$17*$C889/Setup!$B$17+INDEX('FD inverse'!$A$17:$BH$17,1,'FD mesh'!$B$15+1)*Setup!$B$22</f>
        <v>23.1163950491263</v>
      </c>
      <c r="T889" s="0" t="n">
        <f aca="false">SUMPRODUCT('FD inverse'!$A$18:$BH$18,'FD mesh'!$B$84:$BI$84,$E888:$BL888)+'FD inverse'!$A$18*$C889/Setup!$B$17+INDEX('FD inverse'!$A$18:$BH$18,1,'FD mesh'!$B$15+1)*Setup!$B$22</f>
        <v>22.5744104072276</v>
      </c>
      <c r="U889" s="0" t="n">
        <f aca="false">SUMPRODUCT('FD inverse'!$A$19:$BH$19,'FD mesh'!$B$84:$BI$84,$E888:$BL888)+'FD inverse'!$A$19*$C889/Setup!$B$17+INDEX('FD inverse'!$A$19:$BH$19,1,'FD mesh'!$B$15+1)*Setup!$B$22</f>
        <v>22.0291878593718</v>
      </c>
      <c r="V889" s="0" t="n">
        <f aca="false">SUMPRODUCT('FD inverse'!$A$20:$BH$20,'FD mesh'!$B$84:$BI$84,$E888:$BL888)+'FD inverse'!$A$20*$C889/Setup!$B$17+INDEX('FD inverse'!$A$20:$BH$20,1,'FD mesh'!$B$15+1)*Setup!$B$22</f>
        <v>21.4810573339958</v>
      </c>
      <c r="W889" s="0" t="n">
        <f aca="false">SUMPRODUCT('FD inverse'!$A$21:$BH$21,'FD mesh'!$B$84:$BI$84,$E888:$BL888)+'FD inverse'!$A$21*$C889/Setup!$B$17+INDEX('FD inverse'!$A$21:$BH$21,1,'FD mesh'!$B$15+1)*Setup!$B$22</f>
        <v>20.9303305682678</v>
      </c>
      <c r="X889" s="0" t="n">
        <f aca="false">SUMPRODUCT('FD inverse'!$A$22:$BH$22,'FD mesh'!$B$84:$BI$84,$E888:$BL888)+'FD inverse'!$A$22*$C889/Setup!$B$17+INDEX('FD inverse'!$A$22:$BH$22,1,'FD mesh'!$B$15+1)*Setup!$B$22</f>
        <v>20.3773021406112</v>
      </c>
      <c r="Y889" s="0" t="n">
        <f aca="false">SUMPRODUCT('FD inverse'!$A$23:$BH$23,'FD mesh'!$B$84:$BI$84,$E888:$BL888)+'FD inverse'!$A$23*$C889/Setup!$B$17+INDEX('FD inverse'!$A$23:$BH$23,1,'FD mesh'!$B$15+1)*Setup!$B$22</f>
        <v>19.8222506136181</v>
      </c>
      <c r="Z889" s="0" t="n">
        <f aca="false">SUMPRODUCT('FD inverse'!$A$24:$BH$24,'FD mesh'!$B$84:$BI$84,$E888:$BL888)+'FD inverse'!$A$24*$C889/Setup!$B$17+INDEX('FD inverse'!$A$24:$BH$24,1,'FD mesh'!$B$15+1)*Setup!$B$22</f>
        <v>19.2654397749087</v>
      </c>
      <c r="AA889" s="0" t="n">
        <f aca="false">SUMPRODUCT('FD inverse'!$A$25:$BH$25,'FD mesh'!$B$84:$BI$84,$E888:$BL888)+'FD inverse'!$A$25*$C889/Setup!$B$17+INDEX('FD inverse'!$A$25:$BH$25,1,'FD mesh'!$B$15+1)*Setup!$B$22</f>
        <v>18.7071199641541</v>
      </c>
      <c r="AB889" s="0" t="n">
        <f aca="false">SUMPRODUCT('FD inverse'!$A$26:$BH$26,'FD mesh'!$B$84:$BI$84,$E888:$BL888)+'FD inverse'!$A$26*$C889/Setup!$B$17+INDEX('FD inverse'!$A$26:$BH$26,1,'FD mesh'!$B$15+1)*Setup!$B$22</f>
        <v>18.147529475101</v>
      </c>
      <c r="AC889" s="0" t="n">
        <f aca="false">SUMPRODUCT('FD inverse'!$A$27:$BH$27,'FD mesh'!$B$84:$BI$84,$E888:$BL888)+'FD inverse'!$A$27*$C889/Setup!$B$17+INDEX('FD inverse'!$A$27:$BH$27,1,'FD mesh'!$B$15+1)*Setup!$B$22</f>
        <v>17.5868960219885</v>
      </c>
      <c r="AD889" s="0" t="n">
        <f aca="false">SUMPRODUCT('FD inverse'!$A$28:$BH$28,'FD mesh'!$B$84:$BI$84,$E888:$BL888)+'FD inverse'!$A$28*$C889/Setup!$B$17+INDEX('FD inverse'!$A$28:$BH$28,1,'FD mesh'!$B$15+1)*Setup!$B$22</f>
        <v>17.0254382602515</v>
      </c>
      <c r="AE889" s="0" t="n">
        <f aca="false">SUMPRODUCT('FD inverse'!$A$29:$BH$29,'FD mesh'!$B$84:$BI$84,$E888:$BL888)+'FD inverse'!$A$29*$C889/Setup!$B$17+INDEX('FD inverse'!$A$29:$BH$29,1,'FD mesh'!$B$15+1)*Setup!$B$22</f>
        <v>16.4633673518421</v>
      </c>
      <c r="AF889" s="0" t="n">
        <f aca="false">SUMPRODUCT('FD inverse'!$A$30:$BH$30,'FD mesh'!$B$84:$BI$84,$E888:$BL888)+'FD inverse'!$A$30*$C889/Setup!$B$17+INDEX('FD inverse'!$A$30:$BH$30,1,'FD mesh'!$B$15+1)*Setup!$B$22</f>
        <v>15.9008885658763</v>
      </c>
      <c r="AG889" s="0" t="n">
        <f aca="false">SUMPRODUCT('FD inverse'!$A$31:$BH$31,'FD mesh'!$B$84:$BI$84,$E888:$BL888)+'FD inverse'!$A$31*$C889/Setup!$B$17+INDEX('FD inverse'!$A$31:$BH$31,1,'FD mesh'!$B$15+1)*Setup!$B$22</f>
        <v>15.3382029056234</v>
      </c>
      <c r="AH889" s="0" t="n">
        <f aca="false">SUMPRODUCT('FD inverse'!$A$32:$BH$32,'FD mesh'!$B$84:$BI$84,$E888:$BL888)+'FD inverse'!$A$32*$C889/Setup!$B$17+INDEX('FD inverse'!$A$32:$BH$32,1,'FD mesh'!$B$15+1)*Setup!$B$22</f>
        <v>15.3144789195208</v>
      </c>
      <c r="AI889" s="0" t="n">
        <f aca="false">SUMPRODUCT('FD inverse'!$A$33:$BH$33,'FD mesh'!$B$84:$BI$84,$E888:$BL888)+'FD inverse'!$A$33*$C889/Setup!$B$17+INDEX('FD inverse'!$A$33:$BH$33,1,'FD mesh'!$B$15+1)*Setup!$B$22</f>
        <v>15.2907532418947</v>
      </c>
      <c r="AJ889" s="0" t="n">
        <f aca="false">SUMPRODUCT('FD inverse'!$A$34:$BH$34,'FD mesh'!$B$84:$BI$84,$E888:$BL888)+'FD inverse'!$A$34*$C889/Setup!$B$17+INDEX('FD inverse'!$A$34:$BH$34,1,'FD mesh'!$B$15+1)*Setup!$B$22</f>
        <v>15.2670361340021</v>
      </c>
      <c r="AK889" s="0" t="n">
        <f aca="false">SUMPRODUCT('FD inverse'!$A$35:$BH$35,'FD mesh'!$B$84:$BI$84,$E888:$BL888)+'FD inverse'!$A$35*$C889/Setup!$B$17+INDEX('FD inverse'!$A$35:$BH$35,1,'FD mesh'!$B$15+1)*Setup!$B$22</f>
        <v>15.2433354108066</v>
      </c>
      <c r="AL889" s="0" t="n">
        <f aca="false">SUMPRODUCT('FD inverse'!$A$36:$BH$36,'FD mesh'!$B$84:$BI$84,$E888:$BL888)+'FD inverse'!$A$36*$C889/Setup!$B$17+INDEX('FD inverse'!$A$36:$BH$36,1,'FD mesh'!$B$15+1)*Setup!$B$22</f>
        <v>15.2196566501364</v>
      </c>
      <c r="AM889" s="0" t="n">
        <f aca="false">SUMPRODUCT('FD inverse'!$A$37:$BH$37,'FD mesh'!$B$84:$BI$84,$E888:$BL888)+'FD inverse'!$A$37*$C889/Setup!$B$17+INDEX('FD inverse'!$A$37:$BH$37,1,'FD mesh'!$B$15+1)*Setup!$B$22</f>
        <v>15.1960034008537</v>
      </c>
      <c r="AN889" s="0" t="n">
        <f aca="false">SUMPRODUCT('FD inverse'!$A$38:$BH$38,'FD mesh'!$B$84:$BI$84,$E888:$BL888)+'FD inverse'!$A$38*$C889/Setup!$B$17+INDEX('FD inverse'!$A$38:$BH$38,1,'FD mesh'!$B$15+1)*Setup!$B$22</f>
        <v>15.1723773892822</v>
      </c>
      <c r="AO889" s="0" t="n">
        <f aca="false">SUMPRODUCT('FD inverse'!$A$39:$BH$39,'FD mesh'!$B$84:$BI$84,$E888:$BL888)+'FD inverse'!$A$39*$C889/Setup!$B$17+INDEX('FD inverse'!$A$39:$BH$39,1,'FD mesh'!$B$15+1)*Setup!$B$22</f>
        <v>15.1487787233814</v>
      </c>
      <c r="AP889" s="0" t="n">
        <f aca="false">SUMPRODUCT('FD inverse'!$A$40:$BH$40,'FD mesh'!$B$84:$BI$84,$E888:$BL888)+'FD inverse'!$A$40*$C889/Setup!$B$17+INDEX('FD inverse'!$A$40:$BH$40,1,'FD mesh'!$B$15+1)*Setup!$B$22</f>
        <v>15.1252060943755</v>
      </c>
      <c r="AQ889" s="0" t="n">
        <f aca="false">SUMPRODUCT('FD inverse'!$A$41:$BH$41,'FD mesh'!$B$84:$BI$84,$E888:$BL888)+'FD inverse'!$A$41*$C889/Setup!$B$17+INDEX('FD inverse'!$A$41:$BH$41,1,'FD mesh'!$B$15+1)*Setup!$B$22</f>
        <v>15.1016569757383</v>
      </c>
      <c r="AR889" s="0" t="n">
        <f aca="false">SUMPRODUCT('FD inverse'!$A$42:$BH$42,'FD mesh'!$B$84:$BI$84,$E888:$BL888)+'FD inverse'!$A$42*$C889/Setup!$B$17+INDEX('FD inverse'!$A$42:$BH$42,1,'FD mesh'!$B$15+1)*Setup!$B$22</f>
        <v>15.0781278196051</v>
      </c>
      <c r="AS889" s="0" t="n">
        <f aca="false">SUMPRODUCT('FD inverse'!$A$43:$BH$43,'FD mesh'!$B$84:$BI$84,$E888:$BL888)+'FD inverse'!$A$43*$C889/Setup!$B$17+INDEX('FD inverse'!$A$43:$BH$43,1,'FD mesh'!$B$15+1)*Setup!$B$22</f>
        <v>0</v>
      </c>
      <c r="AT889" s="0" t="n">
        <f aca="false">SUMPRODUCT('FD inverse'!$A$44:$BH$44,'FD mesh'!$B$84:$BI$84,$E888:$BL888)+'FD inverse'!$A$44*$C889/Setup!$B$17+INDEX('FD inverse'!$A$44:$BH$44,1,'FD mesh'!$B$15+1)*Setup!$B$22</f>
        <v>0</v>
      </c>
      <c r="AU889" s="0" t="n">
        <f aca="false">SUMPRODUCT('FD inverse'!$A$45:$BH$45,'FD mesh'!$B$84:$BI$84,$E888:$BL888)+'FD inverse'!$A$45*$C889/Setup!$B$17+INDEX('FD inverse'!$A$45:$BH$45,1,'FD mesh'!$B$15+1)*Setup!$B$22</f>
        <v>0</v>
      </c>
      <c r="AV889" s="0" t="n">
        <f aca="false">SUMPRODUCT('FD inverse'!$A$46:$BH$46,'FD mesh'!$B$84:$BI$84,$E888:$BL888)+'FD inverse'!$A$46*$C889/Setup!$B$17+INDEX('FD inverse'!$A$46:$BH$46,1,'FD mesh'!$B$15+1)*Setup!$B$22</f>
        <v>0</v>
      </c>
      <c r="AW889" s="0" t="n">
        <f aca="false">SUMPRODUCT('FD inverse'!$A$47:$BH$47,'FD mesh'!$B$84:$BI$84,$E888:$BL888)+'FD inverse'!$A$47*$C889/Setup!$B$17+INDEX('FD inverse'!$A$47:$BH$47,1,'FD mesh'!$B$15+1)*Setup!$B$22</f>
        <v>0</v>
      </c>
      <c r="AX889" s="0" t="n">
        <f aca="false">SUMPRODUCT('FD inverse'!$A$48:$BH$48,'FD mesh'!$B$84:$BI$84,$E888:$BL888)+'FD inverse'!$A$48*$C889/Setup!$B$17+INDEX('FD inverse'!$A$48:$BH$48,1,'FD mesh'!$B$15+1)*Setup!$B$22</f>
        <v>0</v>
      </c>
      <c r="AY889" s="0" t="n">
        <f aca="false">SUMPRODUCT('FD inverse'!$A$49:$BH$49,'FD mesh'!$B$84:$BI$84,$E888:$BL888)+'FD inverse'!$A$49*$C889/Setup!$B$17+INDEX('FD inverse'!$A$49:$BH$49,1,'FD mesh'!$B$15+1)*Setup!$B$22</f>
        <v>0</v>
      </c>
      <c r="AZ889" s="0" t="n">
        <f aca="false">SUMPRODUCT('FD inverse'!$A$50:$BH$50,'FD mesh'!$B$84:$BI$84,$E888:$BL888)+'FD inverse'!$A$50*$C889/Setup!$B$17+INDEX('FD inverse'!$A$50:$BH$50,1,'FD mesh'!$B$15+1)*Setup!$B$22</f>
        <v>0</v>
      </c>
      <c r="BA889" s="0" t="n">
        <f aca="false">SUMPRODUCT('FD inverse'!$A$51:$BH$51,'FD mesh'!$B$84:$BI$84,$E888:$BL888)+'FD inverse'!$A$51*$C889/Setup!$B$17+INDEX('FD inverse'!$A$51:$BH$51,1,'FD mesh'!$B$15+1)*Setup!$B$22</f>
        <v>0</v>
      </c>
      <c r="BB889" s="0" t="n">
        <f aca="false">SUMPRODUCT('FD inverse'!$A$52:$BH$52,'FD mesh'!$B$84:$BI$84,$E888:$BL888)+'FD inverse'!$A$52*$C889/Setup!$B$17+INDEX('FD inverse'!$A$52:$BH$52,1,'FD mesh'!$B$15+1)*Setup!$B$22</f>
        <v>0</v>
      </c>
      <c r="BC889" s="0" t="n">
        <f aca="false">SUMPRODUCT('FD inverse'!$A$53:$BH$53,'FD mesh'!$B$84:$BI$84,$E888:$BL888)+'FD inverse'!$A$53*$C889/Setup!$B$17+INDEX('FD inverse'!$A$53:$BH$53,1,'FD mesh'!$B$15+1)*Setup!$B$22</f>
        <v>0</v>
      </c>
      <c r="BD889" s="0" t="n">
        <f aca="false">SUMPRODUCT('FD inverse'!$A$54:$BH$54,'FD mesh'!$B$84:$BI$84,$E888:$BL888)+'FD inverse'!$A$54*$C889/Setup!$B$17+INDEX('FD inverse'!$A$54:$BH$54,1,'FD mesh'!$B$15+1)*Setup!$B$22</f>
        <v>0</v>
      </c>
      <c r="BE889" s="0" t="n">
        <f aca="false">SUMPRODUCT('FD inverse'!$A$55:$BH$55,'FD mesh'!$B$84:$BI$84,$E888:$BL888)+'FD inverse'!$A$55*$C889/Setup!$B$17+INDEX('FD inverse'!$A$55:$BH$55,1,'FD mesh'!$B$15+1)*Setup!$B$22</f>
        <v>0</v>
      </c>
      <c r="BF889" s="0" t="n">
        <f aca="false">SUMPRODUCT('FD inverse'!$A$56:$BH$56,'FD mesh'!$B$84:$BI$84,$E888:$BL888)+'FD inverse'!$A$56*$C889/Setup!$B$17+INDEX('FD inverse'!$A$56:$BH$56,1,'FD mesh'!$B$15+1)*Setup!$B$22</f>
        <v>0</v>
      </c>
      <c r="BG889" s="0" t="n">
        <f aca="false">SUMPRODUCT('FD inverse'!$A$57:$BH$57,'FD mesh'!$B$84:$BI$84,$E888:$BL888)+'FD inverse'!$A$57*$C889/Setup!$B$17+INDEX('FD inverse'!$A$57:$BH$57,1,'FD mesh'!$B$15+1)*Setup!$B$22</f>
        <v>0</v>
      </c>
      <c r="BH889" s="0" t="n">
        <f aca="false">SUMPRODUCT('FD inverse'!$A$58:$BH$58,'FD mesh'!$B$84:$BI$84,$E888:$BL888)+'FD inverse'!$A$58*$C889/Setup!$B$17+INDEX('FD inverse'!$A$58:$BH$58,1,'FD mesh'!$B$15+1)*Setup!$B$22</f>
        <v>0</v>
      </c>
      <c r="BI889" s="0" t="n">
        <f aca="false">SUMPRODUCT('FD inverse'!$A$59:$BH$59,'FD mesh'!$B$84:$BI$84,$E888:$BL888)+'FD inverse'!$A$59*$C889/Setup!$B$17+INDEX('FD inverse'!$A$59:$BH$59,1,'FD mesh'!$B$15+1)*Setup!$B$22</f>
        <v>0</v>
      </c>
      <c r="BJ889" s="0" t="n">
        <f aca="false">SUMPRODUCT('FD inverse'!$A$60:$BH$60,'FD mesh'!$B$84:$BI$84,$E888:$BL888)+'FD inverse'!$A$60*$C889/Setup!$B$17+INDEX('FD inverse'!$A$60:$BH$60,1,'FD mesh'!$B$15+1)*Setup!$B$22</f>
        <v>0</v>
      </c>
      <c r="BK889" s="0" t="n">
        <f aca="false">SUMPRODUCT('FD inverse'!$A$61:$BH$61,'FD mesh'!$B$84:$BI$84,$E888:$BL888)+'FD inverse'!$A$61*$C889/Setup!$B$17+INDEX('FD inverse'!$A$61:$BH$61,1,'FD mesh'!$B$15+1)*Setup!$B$22</f>
        <v>0</v>
      </c>
      <c r="BL889" s="0" t="n">
        <f aca="false">SUMPRODUCT('FD inverse'!$A$62:$BH$62,'FD mesh'!$B$84:$BI$84,$E888:$BL888)+'FD inverse'!$A$62*$C889/Setup!$B$17+INDEX('FD inverse'!$A$62:$BH$62,1,'FD mesh'!$B$15+1)*Setup!$B$22</f>
        <v>0</v>
      </c>
    </row>
    <row r="890" customFormat="false" ht="15" hidden="false" customHeight="false" outlineLevel="0" collapsed="false">
      <c r="A890" s="0" t="n">
        <v>885</v>
      </c>
      <c r="B890" s="0" t="n">
        <f aca="false">A890*Setup!$B$11/3600</f>
        <v>73.75</v>
      </c>
      <c r="C890" s="0" t="n">
        <f aca="false">Setup!$B$7+Setup!$B$8*COS(2*PI()*(B890-Setup!$B$9)/24)</f>
        <v>20.6741215507898</v>
      </c>
      <c r="D890" s="0" t="n">
        <f aca="false">(C890-E890)/Setup!$B$17</f>
        <v>-9.75798498590576</v>
      </c>
      <c r="E890" s="0" t="n">
        <f aca="false">SUMPRODUCT('FD inverse'!$A$3:$BH$3,'FD mesh'!$B$84:$BI$84,$E889:$BL889)+'FD inverse'!$A$3*$C890/Setup!$B$17+INDEX('FD inverse'!$A$3:$BH$3,1,'FD mesh'!$B$15+1)*Setup!$B$22</f>
        <v>21.9426595989576</v>
      </c>
      <c r="F890" s="0" t="n">
        <f aca="false">SUMPRODUCT('FD inverse'!$A$4:$BH$4,'FD mesh'!$B$84:$BI$84,$E889:$BL889)+'FD inverse'!$A$4*$C890/Setup!$B$17+INDEX('FD inverse'!$A$4:$BH$4,1,'FD mesh'!$B$15+1)*Setup!$B$22</f>
        <v>22.2249975326589</v>
      </c>
      <c r="G890" s="0" t="n">
        <f aca="false">SUMPRODUCT('FD inverse'!$A$5:$BH$5,'FD mesh'!$B$84:$BI$84,$E889:$BL889)+'FD inverse'!$A$5*$C890/Setup!$B$17+INDEX('FD inverse'!$A$5:$BH$5,1,'FD mesh'!$B$15+1)*Setup!$B$22</f>
        <v>22.4924533001963</v>
      </c>
      <c r="H890" s="0" t="n">
        <f aca="false">SUMPRODUCT('FD inverse'!$A$6:$BH$6,'FD mesh'!$B$84:$BI$84,$E889:$BL889)+'FD inverse'!$A$6*$C890/Setup!$B$17+INDEX('FD inverse'!$A$6:$BH$6,1,'FD mesh'!$B$15+1)*Setup!$B$22</f>
        <v>23.3684519100308</v>
      </c>
      <c r="I890" s="0" t="n">
        <f aca="false">SUMPRODUCT('FD inverse'!$A$7:$BH$7,'FD mesh'!$B$84:$BI$84,$E889:$BL889)+'FD inverse'!$A$7*$C890/Setup!$B$17+INDEX('FD inverse'!$A$7:$BH$7,1,'FD mesh'!$B$15+1)*Setup!$B$22</f>
        <v>23.4401107377888</v>
      </c>
      <c r="J890" s="0" t="n">
        <f aca="false">SUMPRODUCT('FD inverse'!$A$8:$BH$8,'FD mesh'!$B$84:$BI$84,$E889:$BL889)+'FD inverse'!$A$8*$C890/Setup!$B$17+INDEX('FD inverse'!$A$8:$BH$8,1,'FD mesh'!$B$15+1)*Setup!$B$22</f>
        <v>23.5006244781267</v>
      </c>
      <c r="K890" s="0" t="n">
        <f aca="false">SUMPRODUCT('FD inverse'!$A$9:$BH$9,'FD mesh'!$B$84:$BI$84,$E889:$BL889)+'FD inverse'!$A$9*$C890/Setup!$B$17+INDEX('FD inverse'!$A$9:$BH$9,1,'FD mesh'!$B$15+1)*Setup!$B$22</f>
        <v>23.5505534461506</v>
      </c>
      <c r="L890" s="0" t="n">
        <f aca="false">SUMPRODUCT('FD inverse'!$A$10:$BH$10,'FD mesh'!$B$84:$BI$84,$E889:$BL889)+'FD inverse'!$A$10*$C890/Setup!$B$17+INDEX('FD inverse'!$A$10:$BH$10,1,'FD mesh'!$B$15+1)*Setup!$B$22</f>
        <v>23.5904239535626</v>
      </c>
      <c r="M890" s="0" t="n">
        <f aca="false">SUMPRODUCT('FD inverse'!$A$11:$BH$11,'FD mesh'!$B$84:$BI$84,$E889:$BL889)+'FD inverse'!$A$11*$C890/Setup!$B$17+INDEX('FD inverse'!$A$11:$BH$11,1,'FD mesh'!$B$15+1)*Setup!$B$22</f>
        <v>23.6207170485838</v>
      </c>
      <c r="N890" s="0" t="n">
        <f aca="false">SUMPRODUCT('FD inverse'!$A$12:$BH$12,'FD mesh'!$B$84:$BI$84,$E889:$BL889)+'FD inverse'!$A$12*$C890/Setup!$B$17+INDEX('FD inverse'!$A$12:$BH$12,1,'FD mesh'!$B$15+1)*Setup!$B$22</f>
        <v>23.641858966349</v>
      </c>
      <c r="O890" s="0" t="n">
        <f aca="false">SUMPRODUCT('FD inverse'!$A$13:$BH$13,'FD mesh'!$B$84:$BI$84,$E889:$BL889)+'FD inverse'!$A$13*$C890/Setup!$B$17+INDEX('FD inverse'!$A$13:$BH$13,1,'FD mesh'!$B$15+1)*Setup!$B$22</f>
        <v>23.6542132084297</v>
      </c>
      <c r="P890" s="0" t="n">
        <f aca="false">SUMPRODUCT('FD inverse'!$A$14:$BH$14,'FD mesh'!$B$84:$BI$84,$E889:$BL889)+'FD inverse'!$A$14*$C890/Setup!$B$17+INDEX('FD inverse'!$A$14:$BH$14,1,'FD mesh'!$B$15+1)*Setup!$B$22</f>
        <v>23.65807417951</v>
      </c>
      <c r="Q890" s="0" t="n">
        <f aca="false">SUMPRODUCT('FD inverse'!$A$15:$BH$15,'FD mesh'!$B$84:$BI$84,$E889:$BL889)+'FD inverse'!$A$15*$C890/Setup!$B$17+INDEX('FD inverse'!$A$15:$BH$15,1,'FD mesh'!$B$15+1)*Setup!$B$22</f>
        <v>23.6536623198971</v>
      </c>
      <c r="R890" s="0" t="n">
        <f aca="false">SUMPRODUCT('FD inverse'!$A$16:$BH$16,'FD mesh'!$B$84:$BI$84,$E889:$BL889)+'FD inverse'!$A$16*$C890/Setup!$B$17+INDEX('FD inverse'!$A$16:$BH$16,1,'FD mesh'!$B$15+1)*Setup!$B$22</f>
        <v>23.6411206842415</v>
      </c>
      <c r="S890" s="0" t="n">
        <f aca="false">SUMPRODUCT('FD inverse'!$A$17:$BH$17,'FD mesh'!$B$84:$BI$84,$E889:$BL889)+'FD inverse'!$A$17*$C890/Setup!$B$17+INDEX('FD inverse'!$A$17:$BH$17,1,'FD mesh'!$B$15+1)*Setup!$B$22</f>
        <v>23.1039830601116</v>
      </c>
      <c r="T890" s="0" t="n">
        <f aca="false">SUMPRODUCT('FD inverse'!$A$18:$BH$18,'FD mesh'!$B$84:$BI$84,$E889:$BL889)+'FD inverse'!$A$18*$C890/Setup!$B$17+INDEX('FD inverse'!$A$18:$BH$18,1,'FD mesh'!$B$15+1)*Setup!$B$22</f>
        <v>22.5631927649288</v>
      </c>
      <c r="U890" s="0" t="n">
        <f aca="false">SUMPRODUCT('FD inverse'!$A$19:$BH$19,'FD mesh'!$B$84:$BI$84,$E889:$BL889)+'FD inverse'!$A$19*$C890/Setup!$B$17+INDEX('FD inverse'!$A$19:$BH$19,1,'FD mesh'!$B$15+1)*Setup!$B$22</f>
        <v>22.0191012778696</v>
      </c>
      <c r="V890" s="0" t="n">
        <f aca="false">SUMPRODUCT('FD inverse'!$A$20:$BH$20,'FD mesh'!$B$84:$BI$84,$E889:$BL889)+'FD inverse'!$A$20*$C890/Setup!$B$17+INDEX('FD inverse'!$A$20:$BH$20,1,'FD mesh'!$B$15+1)*Setup!$B$22</f>
        <v>21.4720414539683</v>
      </c>
      <c r="W890" s="0" t="n">
        <f aca="false">SUMPRODUCT('FD inverse'!$A$21:$BH$21,'FD mesh'!$B$84:$BI$84,$E889:$BL889)+'FD inverse'!$A$21*$C890/Setup!$B$17+INDEX('FD inverse'!$A$21:$BH$21,1,'FD mesh'!$B$15+1)*Setup!$B$22</f>
        <v>20.9223283853731</v>
      </c>
      <c r="X890" s="0" t="n">
        <f aca="false">SUMPRODUCT('FD inverse'!$A$22:$BH$22,'FD mesh'!$B$84:$BI$84,$E889:$BL889)+'FD inverse'!$A$22*$C890/Setup!$B$17+INDEX('FD inverse'!$A$22:$BH$22,1,'FD mesh'!$B$15+1)*Setup!$B$22</f>
        <v>20.3702603886689</v>
      </c>
      <c r="Y890" s="0" t="n">
        <f aca="false">SUMPRODUCT('FD inverse'!$A$23:$BH$23,'FD mesh'!$B$84:$BI$84,$E889:$BL889)+'FD inverse'!$A$23*$C890/Setup!$B$17+INDEX('FD inverse'!$A$23:$BH$23,1,'FD mesh'!$B$15+1)*Setup!$B$22</f>
        <v>19.8161201049647</v>
      </c>
      <c r="Z890" s="0" t="n">
        <f aca="false">SUMPRODUCT('FD inverse'!$A$24:$BH$24,'FD mesh'!$B$84:$BI$84,$E889:$BL889)+'FD inverse'!$A$24*$C890/Setup!$B$17+INDEX('FD inverse'!$A$24:$BH$24,1,'FD mesh'!$B$15+1)*Setup!$B$22</f>
        <v>19.2601757001423</v>
      </c>
      <c r="AA890" s="0" t="n">
        <f aca="false">SUMPRODUCT('FD inverse'!$A$25:$BH$25,'FD mesh'!$B$84:$BI$84,$E889:$BL889)+'FD inverse'!$A$25*$C890/Setup!$B$17+INDEX('FD inverse'!$A$25:$BH$25,1,'FD mesh'!$B$15+1)*Setup!$B$22</f>
        <v>18.7026821533174</v>
      </c>
      <c r="AB890" s="0" t="n">
        <f aca="false">SUMPRODUCT('FD inverse'!$A$26:$BH$26,'FD mesh'!$B$84:$BI$84,$E889:$BL889)+'FD inverse'!$A$26*$C890/Setup!$B$17+INDEX('FD inverse'!$A$26:$BH$26,1,'FD mesh'!$B$15+1)*Setup!$B$22</f>
        <v>18.1438826221605</v>
      </c>
      <c r="AC890" s="0" t="n">
        <f aca="false">SUMPRODUCT('FD inverse'!$A$27:$BH$27,'FD mesh'!$B$84:$BI$84,$E889:$BL889)+'FD inverse'!$A$27*$C890/Setup!$B$17+INDEX('FD inverse'!$A$27:$BH$27,1,'FD mesh'!$B$15+1)*Setup!$B$22</f>
        <v>17.5840098742811</v>
      </c>
      <c r="AD890" s="0" t="n">
        <f aca="false">SUMPRODUCT('FD inverse'!$A$28:$BH$28,'FD mesh'!$B$84:$BI$84,$E889:$BL889)+'FD inverse'!$A$28*$C890/Setup!$B$17+INDEX('FD inverse'!$A$28:$BH$28,1,'FD mesh'!$B$15+1)*Setup!$B$22</f>
        <v>17.0232877743621</v>
      </c>
      <c r="AE890" s="0" t="n">
        <f aca="false">SUMPRODUCT('FD inverse'!$A$29:$BH$29,'FD mesh'!$B$84:$BI$84,$E889:$BL889)+'FD inverse'!$A$29*$C890/Setup!$B$17+INDEX('FD inverse'!$A$29:$BH$29,1,'FD mesh'!$B$15+1)*Setup!$B$22</f>
        <v>16.4619328171671</v>
      </c>
      <c r="AF890" s="0" t="n">
        <f aca="false">SUMPRODUCT('FD inverse'!$A$30:$BH$30,'FD mesh'!$B$84:$BI$84,$E889:$BL889)+'FD inverse'!$A$30*$C890/Setup!$B$17+INDEX('FD inverse'!$A$30:$BH$30,1,'FD mesh'!$B$15+1)*Setup!$B$22</f>
        <v>15.9001556969106</v>
      </c>
      <c r="AG890" s="0" t="n">
        <f aca="false">SUMPRODUCT('FD inverse'!$A$31:$BH$31,'FD mesh'!$B$84:$BI$84,$E889:$BL889)+'FD inverse'!$A$31*$C890/Setup!$B$17+INDEX('FD inverse'!$A$31:$BH$31,1,'FD mesh'!$B$15+1)*Setup!$B$22</f>
        <v>15.3381629037871</v>
      </c>
      <c r="AH890" s="0" t="n">
        <f aca="false">SUMPRODUCT('FD inverse'!$A$32:$BH$32,'FD mesh'!$B$84:$BI$84,$E889:$BL889)+'FD inverse'!$A$32*$C890/Setup!$B$17+INDEX('FD inverse'!$A$32:$BH$32,1,'FD mesh'!$B$15+1)*Setup!$B$22</f>
        <v>15.3144652312299</v>
      </c>
      <c r="AI890" s="0" t="n">
        <f aca="false">SUMPRODUCT('FD inverse'!$A$33:$BH$33,'FD mesh'!$B$84:$BI$84,$E889:$BL889)+'FD inverse'!$A$33*$C890/Setup!$B$17+INDEX('FD inverse'!$A$33:$BH$33,1,'FD mesh'!$B$15+1)*Setup!$B$22</f>
        <v>15.2907606293445</v>
      </c>
      <c r="AJ890" s="0" t="n">
        <f aca="false">SUMPRODUCT('FD inverse'!$A$34:$BH$34,'FD mesh'!$B$84:$BI$84,$E889:$BL889)+'FD inverse'!$A$34*$C890/Setup!$B$17+INDEX('FD inverse'!$A$34:$BH$34,1,'FD mesh'!$B$15+1)*Setup!$B$22</f>
        <v>15.2670597671563</v>
      </c>
      <c r="AK890" s="0" t="n">
        <f aca="false">SUMPRODUCT('FD inverse'!$A$35:$BH$35,'FD mesh'!$B$84:$BI$84,$E889:$BL889)+'FD inverse'!$A$35*$C890/Setup!$B$17+INDEX('FD inverse'!$A$35:$BH$35,1,'FD mesh'!$B$15+1)*Setup!$B$22</f>
        <v>15.2433708686152</v>
      </c>
      <c r="AL890" s="0" t="n">
        <f aca="false">SUMPRODUCT('FD inverse'!$A$36:$BH$36,'FD mesh'!$B$84:$BI$84,$E889:$BL889)+'FD inverse'!$A$36*$C890/Setup!$B$17+INDEX('FD inverse'!$A$36:$BH$36,1,'FD mesh'!$B$15+1)*Setup!$B$22</f>
        <v>15.2196999196335</v>
      </c>
      <c r="AM890" s="0" t="n">
        <f aca="false">SUMPRODUCT('FD inverse'!$A$37:$BH$37,'FD mesh'!$B$84:$BI$84,$E889:$BL889)+'FD inverse'!$A$37*$C890/Setup!$B$17+INDEX('FD inverse'!$A$37:$BH$37,1,'FD mesh'!$B$15+1)*Setup!$B$22</f>
        <v>15.1960508746679</v>
      </c>
      <c r="AN890" s="0" t="n">
        <f aca="false">SUMPRODUCT('FD inverse'!$A$38:$BH$38,'FD mesh'!$B$84:$BI$84,$E889:$BL889)+'FD inverse'!$A$38*$C890/Setup!$B$17+INDEX('FD inverse'!$A$38:$BH$38,1,'FD mesh'!$B$15+1)*Setup!$B$22</f>
        <v>15.1724258620405</v>
      </c>
      <c r="AO890" s="0" t="n">
        <f aca="false">SUMPRODUCT('FD inverse'!$A$39:$BH$39,'FD mesh'!$B$84:$BI$84,$E889:$BL889)+'FD inverse'!$A$39*$C890/Setup!$B$17+INDEX('FD inverse'!$A$39:$BH$39,1,'FD mesh'!$B$15+1)*Setup!$B$22</f>
        <v>15.1488253874398</v>
      </c>
      <c r="AP890" s="0" t="n">
        <f aca="false">SUMPRODUCT('FD inverse'!$A$40:$BH$40,'FD mesh'!$B$84:$BI$84,$E889:$BL889)+'FD inverse'!$A$40*$C890/Setup!$B$17+INDEX('FD inverse'!$A$40:$BH$40,1,'FD mesh'!$B$15+1)*Setup!$B$22</f>
        <v>15.1252485352604</v>
      </c>
      <c r="AQ890" s="0" t="n">
        <f aca="false">SUMPRODUCT('FD inverse'!$A$41:$BH$41,'FD mesh'!$B$84:$BI$84,$E889:$BL889)+'FD inverse'!$A$41*$C890/Setup!$B$17+INDEX('FD inverse'!$A$41:$BH$41,1,'FD mesh'!$B$15+1)*Setup!$B$22</f>
        <v>15.1016931676345</v>
      </c>
      <c r="AR890" s="0" t="n">
        <f aca="false">SUMPRODUCT('FD inverse'!$A$42:$BH$42,'FD mesh'!$B$84:$BI$84,$E889:$BL889)+'FD inverse'!$A$42*$C890/Setup!$B$17+INDEX('FD inverse'!$A$42:$BH$42,1,'FD mesh'!$B$15+1)*Setup!$B$22</f>
        <v>15.07815612118</v>
      </c>
      <c r="AS890" s="0" t="n">
        <f aca="false">SUMPRODUCT('FD inverse'!$A$43:$BH$43,'FD mesh'!$B$84:$BI$84,$E889:$BL889)+'FD inverse'!$A$43*$C890/Setup!$B$17+INDEX('FD inverse'!$A$43:$BH$43,1,'FD mesh'!$B$15+1)*Setup!$B$22</f>
        <v>0</v>
      </c>
      <c r="AT890" s="0" t="n">
        <f aca="false">SUMPRODUCT('FD inverse'!$A$44:$BH$44,'FD mesh'!$B$84:$BI$84,$E889:$BL889)+'FD inverse'!$A$44*$C890/Setup!$B$17+INDEX('FD inverse'!$A$44:$BH$44,1,'FD mesh'!$B$15+1)*Setup!$B$22</f>
        <v>0</v>
      </c>
      <c r="AU890" s="0" t="n">
        <f aca="false">SUMPRODUCT('FD inverse'!$A$45:$BH$45,'FD mesh'!$B$84:$BI$84,$E889:$BL889)+'FD inverse'!$A$45*$C890/Setup!$B$17+INDEX('FD inverse'!$A$45:$BH$45,1,'FD mesh'!$B$15+1)*Setup!$B$22</f>
        <v>0</v>
      </c>
      <c r="AV890" s="0" t="n">
        <f aca="false">SUMPRODUCT('FD inverse'!$A$46:$BH$46,'FD mesh'!$B$84:$BI$84,$E889:$BL889)+'FD inverse'!$A$46*$C890/Setup!$B$17+INDEX('FD inverse'!$A$46:$BH$46,1,'FD mesh'!$B$15+1)*Setup!$B$22</f>
        <v>0</v>
      </c>
      <c r="AW890" s="0" t="n">
        <f aca="false">SUMPRODUCT('FD inverse'!$A$47:$BH$47,'FD mesh'!$B$84:$BI$84,$E889:$BL889)+'FD inverse'!$A$47*$C890/Setup!$B$17+INDEX('FD inverse'!$A$47:$BH$47,1,'FD mesh'!$B$15+1)*Setup!$B$22</f>
        <v>0</v>
      </c>
      <c r="AX890" s="0" t="n">
        <f aca="false">SUMPRODUCT('FD inverse'!$A$48:$BH$48,'FD mesh'!$B$84:$BI$84,$E889:$BL889)+'FD inverse'!$A$48*$C890/Setup!$B$17+INDEX('FD inverse'!$A$48:$BH$48,1,'FD mesh'!$B$15+1)*Setup!$B$22</f>
        <v>0</v>
      </c>
      <c r="AY890" s="0" t="n">
        <f aca="false">SUMPRODUCT('FD inverse'!$A$49:$BH$49,'FD mesh'!$B$84:$BI$84,$E889:$BL889)+'FD inverse'!$A$49*$C890/Setup!$B$17+INDEX('FD inverse'!$A$49:$BH$49,1,'FD mesh'!$B$15+1)*Setup!$B$22</f>
        <v>0</v>
      </c>
      <c r="AZ890" s="0" t="n">
        <f aca="false">SUMPRODUCT('FD inverse'!$A$50:$BH$50,'FD mesh'!$B$84:$BI$84,$E889:$BL889)+'FD inverse'!$A$50*$C890/Setup!$B$17+INDEX('FD inverse'!$A$50:$BH$50,1,'FD mesh'!$B$15+1)*Setup!$B$22</f>
        <v>0</v>
      </c>
      <c r="BA890" s="0" t="n">
        <f aca="false">SUMPRODUCT('FD inverse'!$A$51:$BH$51,'FD mesh'!$B$84:$BI$84,$E889:$BL889)+'FD inverse'!$A$51*$C890/Setup!$B$17+INDEX('FD inverse'!$A$51:$BH$51,1,'FD mesh'!$B$15+1)*Setup!$B$22</f>
        <v>0</v>
      </c>
      <c r="BB890" s="0" t="n">
        <f aca="false">SUMPRODUCT('FD inverse'!$A$52:$BH$52,'FD mesh'!$B$84:$BI$84,$E889:$BL889)+'FD inverse'!$A$52*$C890/Setup!$B$17+INDEX('FD inverse'!$A$52:$BH$52,1,'FD mesh'!$B$15+1)*Setup!$B$22</f>
        <v>0</v>
      </c>
      <c r="BC890" s="0" t="n">
        <f aca="false">SUMPRODUCT('FD inverse'!$A$53:$BH$53,'FD mesh'!$B$84:$BI$84,$E889:$BL889)+'FD inverse'!$A$53*$C890/Setup!$B$17+INDEX('FD inverse'!$A$53:$BH$53,1,'FD mesh'!$B$15+1)*Setup!$B$22</f>
        <v>0</v>
      </c>
      <c r="BD890" s="0" t="n">
        <f aca="false">SUMPRODUCT('FD inverse'!$A$54:$BH$54,'FD mesh'!$B$84:$BI$84,$E889:$BL889)+'FD inverse'!$A$54*$C890/Setup!$B$17+INDEX('FD inverse'!$A$54:$BH$54,1,'FD mesh'!$B$15+1)*Setup!$B$22</f>
        <v>0</v>
      </c>
      <c r="BE890" s="0" t="n">
        <f aca="false">SUMPRODUCT('FD inverse'!$A$55:$BH$55,'FD mesh'!$B$84:$BI$84,$E889:$BL889)+'FD inverse'!$A$55*$C890/Setup!$B$17+INDEX('FD inverse'!$A$55:$BH$55,1,'FD mesh'!$B$15+1)*Setup!$B$22</f>
        <v>0</v>
      </c>
      <c r="BF890" s="0" t="n">
        <f aca="false">SUMPRODUCT('FD inverse'!$A$56:$BH$56,'FD mesh'!$B$84:$BI$84,$E889:$BL889)+'FD inverse'!$A$56*$C890/Setup!$B$17+INDEX('FD inverse'!$A$56:$BH$56,1,'FD mesh'!$B$15+1)*Setup!$B$22</f>
        <v>0</v>
      </c>
      <c r="BG890" s="0" t="n">
        <f aca="false">SUMPRODUCT('FD inverse'!$A$57:$BH$57,'FD mesh'!$B$84:$BI$84,$E889:$BL889)+'FD inverse'!$A$57*$C890/Setup!$B$17+INDEX('FD inverse'!$A$57:$BH$57,1,'FD mesh'!$B$15+1)*Setup!$B$22</f>
        <v>0</v>
      </c>
      <c r="BH890" s="0" t="n">
        <f aca="false">SUMPRODUCT('FD inverse'!$A$58:$BH$58,'FD mesh'!$B$84:$BI$84,$E889:$BL889)+'FD inverse'!$A$58*$C890/Setup!$B$17+INDEX('FD inverse'!$A$58:$BH$58,1,'FD mesh'!$B$15+1)*Setup!$B$22</f>
        <v>0</v>
      </c>
      <c r="BI890" s="0" t="n">
        <f aca="false">SUMPRODUCT('FD inverse'!$A$59:$BH$59,'FD mesh'!$B$84:$BI$84,$E889:$BL889)+'FD inverse'!$A$59*$C890/Setup!$B$17+INDEX('FD inverse'!$A$59:$BH$59,1,'FD mesh'!$B$15+1)*Setup!$B$22</f>
        <v>0</v>
      </c>
      <c r="BJ890" s="0" t="n">
        <f aca="false">SUMPRODUCT('FD inverse'!$A$60:$BH$60,'FD mesh'!$B$84:$BI$84,$E889:$BL889)+'FD inverse'!$A$60*$C890/Setup!$B$17+INDEX('FD inverse'!$A$60:$BH$60,1,'FD mesh'!$B$15+1)*Setup!$B$22</f>
        <v>0</v>
      </c>
      <c r="BK890" s="0" t="n">
        <f aca="false">SUMPRODUCT('FD inverse'!$A$61:$BH$61,'FD mesh'!$B$84:$BI$84,$E889:$BL889)+'FD inverse'!$A$61*$C890/Setup!$B$17+INDEX('FD inverse'!$A$61:$BH$61,1,'FD mesh'!$B$15+1)*Setup!$B$22</f>
        <v>0</v>
      </c>
      <c r="BL890" s="0" t="n">
        <f aca="false">SUMPRODUCT('FD inverse'!$A$62:$BH$62,'FD mesh'!$B$84:$BI$84,$E889:$BL889)+'FD inverse'!$A$62*$C890/Setup!$B$17+INDEX('FD inverse'!$A$62:$BH$62,1,'FD mesh'!$B$15+1)*Setup!$B$22</f>
        <v>0</v>
      </c>
    </row>
    <row r="891" customFormat="false" ht="15" hidden="false" customHeight="false" outlineLevel="0" collapsed="false">
      <c r="A891" s="0" t="n">
        <v>886</v>
      </c>
      <c r="B891" s="0" t="n">
        <f aca="false">A891*Setup!$B$11/3600</f>
        <v>73.8333333333333</v>
      </c>
      <c r="C891" s="0" t="n">
        <f aca="false">Setup!$B$7+Setup!$B$8*COS(2*PI()*(B891-Setup!$B$9)/24)</f>
        <v>20.6264342167485</v>
      </c>
      <c r="D891" s="0" t="n">
        <f aca="false">(C891-E891)/Setup!$B$17</f>
        <v>-9.84493273921879</v>
      </c>
      <c r="E891" s="0" t="n">
        <f aca="false">SUMPRODUCT('FD inverse'!$A$3:$BH$3,'FD mesh'!$B$84:$BI$84,$E890:$BL890)+'FD inverse'!$A$3*$C891/Setup!$B$17+INDEX('FD inverse'!$A$3:$BH$3,1,'FD mesh'!$B$15+1)*Setup!$B$22</f>
        <v>21.9062754728469</v>
      </c>
      <c r="F891" s="0" t="n">
        <f aca="false">SUMPRODUCT('FD inverse'!$A$4:$BH$4,'FD mesh'!$B$84:$BI$84,$E890:$BL890)+'FD inverse'!$A$4*$C891/Setup!$B$17+INDEX('FD inverse'!$A$4:$BH$4,1,'FD mesh'!$B$15+1)*Setup!$B$22</f>
        <v>22.1913835627178</v>
      </c>
      <c r="G891" s="0" t="n">
        <f aca="false">SUMPRODUCT('FD inverse'!$A$5:$BH$5,'FD mesh'!$B$84:$BI$84,$E890:$BL890)+'FD inverse'!$A$5*$C891/Setup!$B$17+INDEX('FD inverse'!$A$5:$BH$5,1,'FD mesh'!$B$15+1)*Setup!$B$22</f>
        <v>22.4619022559128</v>
      </c>
      <c r="H891" s="0" t="n">
        <f aca="false">SUMPRODUCT('FD inverse'!$A$6:$BH$6,'FD mesh'!$B$84:$BI$84,$E890:$BL890)+'FD inverse'!$A$6*$C891/Setup!$B$17+INDEX('FD inverse'!$A$6:$BH$6,1,'FD mesh'!$B$15+1)*Setup!$B$22</f>
        <v>23.348568261925</v>
      </c>
      <c r="I891" s="0" t="n">
        <f aca="false">SUMPRODUCT('FD inverse'!$A$7:$BH$7,'FD mesh'!$B$84:$BI$84,$E890:$BL890)+'FD inverse'!$A$7*$C891/Setup!$B$17+INDEX('FD inverse'!$A$7:$BH$7,1,'FD mesh'!$B$15+1)*Setup!$B$22</f>
        <v>23.421168897234</v>
      </c>
      <c r="J891" s="0" t="n">
        <f aca="false">SUMPRODUCT('FD inverse'!$A$8:$BH$8,'FD mesh'!$B$84:$BI$84,$E890:$BL890)+'FD inverse'!$A$8*$C891/Setup!$B$17+INDEX('FD inverse'!$A$8:$BH$8,1,'FD mesh'!$B$15+1)*Setup!$B$22</f>
        <v>23.4825944053721</v>
      </c>
      <c r="K891" s="0" t="n">
        <f aca="false">SUMPRODUCT('FD inverse'!$A$9:$BH$9,'FD mesh'!$B$84:$BI$84,$E890:$BL890)+'FD inverse'!$A$9*$C891/Setup!$B$17+INDEX('FD inverse'!$A$9:$BH$9,1,'FD mesh'!$B$15+1)*Setup!$B$22</f>
        <v>23.5333827024456</v>
      </c>
      <c r="L891" s="0" t="n">
        <f aca="false">SUMPRODUCT('FD inverse'!$A$10:$BH$10,'FD mesh'!$B$84:$BI$84,$E890:$BL890)+'FD inverse'!$A$10*$C891/Setup!$B$17+INDEX('FD inverse'!$A$10:$BH$10,1,'FD mesh'!$B$15+1)*Setup!$B$22</f>
        <v>23.5740407672447</v>
      </c>
      <c r="M891" s="0" t="n">
        <f aca="false">SUMPRODUCT('FD inverse'!$A$11:$BH$11,'FD mesh'!$B$84:$BI$84,$E890:$BL890)+'FD inverse'!$A$11*$C891/Setup!$B$17+INDEX('FD inverse'!$A$11:$BH$11,1,'FD mesh'!$B$15+1)*Setup!$B$22</f>
        <v>23.6050332353961</v>
      </c>
      <c r="N891" s="0" t="n">
        <f aca="false">SUMPRODUCT('FD inverse'!$A$12:$BH$12,'FD mesh'!$B$84:$BI$84,$E890:$BL890)+'FD inverse'!$A$12*$C891/Setup!$B$17+INDEX('FD inverse'!$A$12:$BH$12,1,'FD mesh'!$B$15+1)*Setup!$B$22</f>
        <v>23.6267727164161</v>
      </c>
      <c r="O891" s="0" t="n">
        <f aca="false">SUMPRODUCT('FD inverse'!$A$13:$BH$13,'FD mesh'!$B$84:$BI$84,$E890:$BL890)+'FD inverse'!$A$13*$C891/Setup!$B$17+INDEX('FD inverse'!$A$13:$BH$13,1,'FD mesh'!$B$15+1)*Setup!$B$22</f>
        <v>23.6396117549979</v>
      </c>
      <c r="P891" s="0" t="n">
        <f aca="false">SUMPRODUCT('FD inverse'!$A$14:$BH$14,'FD mesh'!$B$84:$BI$84,$E890:$BL890)+'FD inverse'!$A$14*$C891/Setup!$B$17+INDEX('FD inverse'!$A$14:$BH$14,1,'FD mesh'!$B$15+1)*Setup!$B$22</f>
        <v>23.6438363667762</v>
      </c>
      <c r="Q891" s="0" t="n">
        <f aca="false">SUMPRODUCT('FD inverse'!$A$15:$BH$15,'FD mesh'!$B$84:$BI$84,$E890:$BL890)+'FD inverse'!$A$15*$C891/Setup!$B$17+INDEX('FD inverse'!$A$15:$BH$15,1,'FD mesh'!$B$15+1)*Setup!$B$22</f>
        <v>23.6396610890361</v>
      </c>
      <c r="R891" s="0" t="n">
        <f aca="false">SUMPRODUCT('FD inverse'!$A$16:$BH$16,'FD mesh'!$B$84:$BI$84,$E890:$BL890)+'FD inverse'!$A$16*$C891/Setup!$B$17+INDEX('FD inverse'!$A$16:$BH$16,1,'FD mesh'!$B$15+1)*Setup!$B$22</f>
        <v>23.6272254981036</v>
      </c>
      <c r="S891" s="0" t="n">
        <f aca="false">SUMPRODUCT('FD inverse'!$A$17:$BH$17,'FD mesh'!$B$84:$BI$84,$E890:$BL890)+'FD inverse'!$A$17*$C891/Setup!$B$17+INDEX('FD inverse'!$A$17:$BH$17,1,'FD mesh'!$B$15+1)*Setup!$B$22</f>
        <v>23.0913538788196</v>
      </c>
      <c r="T891" s="0" t="n">
        <f aca="false">SUMPRODUCT('FD inverse'!$A$18:$BH$18,'FD mesh'!$B$84:$BI$84,$E890:$BL890)+'FD inverse'!$A$18*$C891/Setup!$B$17+INDEX('FD inverse'!$A$18:$BH$18,1,'FD mesh'!$B$15+1)*Setup!$B$22</f>
        <v>22.5517656718981</v>
      </c>
      <c r="U891" s="0" t="n">
        <f aca="false">SUMPRODUCT('FD inverse'!$A$19:$BH$19,'FD mesh'!$B$84:$BI$84,$E890:$BL890)+'FD inverse'!$A$19*$C891/Setup!$B$17+INDEX('FD inverse'!$A$19:$BH$19,1,'FD mesh'!$B$15+1)*Setup!$B$22</f>
        <v>22.008814634742</v>
      </c>
      <c r="V891" s="0" t="n">
        <f aca="false">SUMPRODUCT('FD inverse'!$A$20:$BH$20,'FD mesh'!$B$84:$BI$84,$E890:$BL890)+'FD inverse'!$A$20*$C891/Setup!$B$17+INDEX('FD inverse'!$A$20:$BH$20,1,'FD mesh'!$B$15+1)*Setup!$B$22</f>
        <v>21.4628363854654</v>
      </c>
      <c r="W891" s="0" t="n">
        <f aca="false">SUMPRODUCT('FD inverse'!$A$21:$BH$21,'FD mesh'!$B$84:$BI$84,$E890:$BL890)+'FD inverse'!$A$21*$C891/Setup!$B$17+INDEX('FD inverse'!$A$21:$BH$21,1,'FD mesh'!$B$15+1)*Setup!$B$22</f>
        <v>20.9141492160294</v>
      </c>
      <c r="X891" s="0" t="n">
        <f aca="false">SUMPRODUCT('FD inverse'!$A$22:$BH$22,'FD mesh'!$B$84:$BI$84,$E890:$BL890)+'FD inverse'!$A$22*$C891/Setup!$B$17+INDEX('FD inverse'!$A$22:$BH$22,1,'FD mesh'!$B$15+1)*Setup!$B$22</f>
        <v>20.3630550339008</v>
      </c>
      <c r="Y891" s="0" t="n">
        <f aca="false">SUMPRODUCT('FD inverse'!$A$23:$BH$23,'FD mesh'!$B$84:$BI$84,$E890:$BL890)+'FD inverse'!$A$23*$C891/Setup!$B$17+INDEX('FD inverse'!$A$23:$BH$23,1,'FD mesh'!$B$15+1)*Setup!$B$22</f>
        <v>19.8098404187976</v>
      </c>
      <c r="Z891" s="0" t="n">
        <f aca="false">SUMPRODUCT('FD inverse'!$A$24:$BH$24,'FD mesh'!$B$84:$BI$84,$E890:$BL890)+'FD inverse'!$A$24*$C891/Setup!$B$17+INDEX('FD inverse'!$A$24:$BH$24,1,'FD mesh'!$B$15+1)*Setup!$B$22</f>
        <v>19.2547777817652</v>
      </c>
      <c r="AA891" s="0" t="n">
        <f aca="false">SUMPRODUCT('FD inverse'!$A$25:$BH$25,'FD mesh'!$B$84:$BI$84,$E890:$BL890)+'FD inverse'!$A$25*$C891/Setup!$B$17+INDEX('FD inverse'!$A$25:$BH$25,1,'FD mesh'!$B$15+1)*Setup!$B$22</f>
        <v>18.6981266144676</v>
      </c>
      <c r="AB891" s="0" t="n">
        <f aca="false">SUMPRODUCT('FD inverse'!$A$26:$BH$26,'FD mesh'!$B$84:$BI$84,$E890:$BL890)+'FD inverse'!$A$26*$C891/Setup!$B$17+INDEX('FD inverse'!$A$26:$BH$26,1,'FD mesh'!$B$15+1)*Setup!$B$22</f>
        <v>18.1401348171657</v>
      </c>
      <c r="AC891" s="0" t="n">
        <f aca="false">SUMPRODUCT('FD inverse'!$A$27:$BH$27,'FD mesh'!$B$84:$BI$84,$E890:$BL890)+'FD inverse'!$A$27*$C891/Setup!$B$17+INDEX('FD inverse'!$A$27:$BH$27,1,'FD mesh'!$B$15+1)*Setup!$B$22</f>
        <v>17.5810400943938</v>
      </c>
      <c r="AD891" s="0" t="n">
        <f aca="false">SUMPRODUCT('FD inverse'!$A$28:$BH$28,'FD mesh'!$B$84:$BI$84,$E890:$BL890)+'FD inverse'!$A$28*$C891/Setup!$B$17+INDEX('FD inverse'!$A$28:$BH$28,1,'FD mesh'!$B$15+1)*Setup!$B$22</f>
        <v>17.0210714078265</v>
      </c>
      <c r="AE891" s="0" t="n">
        <f aca="false">SUMPRODUCT('FD inverse'!$A$29:$BH$29,'FD mesh'!$B$84:$BI$84,$E890:$BL890)+'FD inverse'!$A$29*$C891/Setup!$B$17+INDEX('FD inverse'!$A$29:$BH$29,1,'FD mesh'!$B$15+1)*Setup!$B$22</f>
        <v>16.4604504762502</v>
      </c>
      <c r="AF891" s="0" t="n">
        <f aca="false">SUMPRODUCT('FD inverse'!$A$30:$BH$30,'FD mesh'!$B$84:$BI$84,$E890:$BL890)+'FD inverse'!$A$30*$C891/Setup!$B$17+INDEX('FD inverse'!$A$30:$BH$30,1,'FD mesh'!$B$15+1)*Setup!$B$22</f>
        <v>15.8993933129184</v>
      </c>
      <c r="AG891" s="0" t="n">
        <f aca="false">SUMPRODUCT('FD inverse'!$A$31:$BH$31,'FD mesh'!$B$84:$BI$84,$E890:$BL890)+'FD inverse'!$A$31*$C891/Setup!$B$17+INDEX('FD inverse'!$A$31:$BH$31,1,'FD mesh'!$B$15+1)*Setup!$B$22</f>
        <v>15.3381117908688</v>
      </c>
      <c r="AH891" s="0" t="n">
        <f aca="false">SUMPRODUCT('FD inverse'!$A$32:$BH$32,'FD mesh'!$B$84:$BI$84,$E890:$BL890)+'FD inverse'!$A$32*$C891/Setup!$B$17+INDEX('FD inverse'!$A$32:$BH$32,1,'FD mesh'!$B$15+1)*Setup!$B$22</f>
        <v>15.314441216253</v>
      </c>
      <c r="AI891" s="0" t="n">
        <f aca="false">SUMPRODUCT('FD inverse'!$A$33:$BH$33,'FD mesh'!$B$84:$BI$84,$E890:$BL890)+'FD inverse'!$A$33*$C891/Setup!$B$17+INDEX('FD inverse'!$A$33:$BH$33,1,'FD mesh'!$B$15+1)*Setup!$B$22</f>
        <v>15.2907584847029</v>
      </c>
      <c r="AJ891" s="0" t="n">
        <f aca="false">SUMPRODUCT('FD inverse'!$A$34:$BH$34,'FD mesh'!$B$84:$BI$84,$E890:$BL890)+'FD inverse'!$A$34*$C891/Setup!$B$17+INDEX('FD inverse'!$A$34:$BH$34,1,'FD mesh'!$B$15+1)*Setup!$B$22</f>
        <v>15.2670746674857</v>
      </c>
      <c r="AK891" s="0" t="n">
        <f aca="false">SUMPRODUCT('FD inverse'!$A$35:$BH$35,'FD mesh'!$B$84:$BI$84,$E890:$BL890)+'FD inverse'!$A$35*$C891/Setup!$B$17+INDEX('FD inverse'!$A$35:$BH$35,1,'FD mesh'!$B$15+1)*Setup!$B$22</f>
        <v>15.2433983931585</v>
      </c>
      <c r="AL891" s="0" t="n">
        <f aca="false">SUMPRODUCT('FD inverse'!$A$36:$BH$36,'FD mesh'!$B$84:$BI$84,$E890:$BL890)+'FD inverse'!$A$36*$C891/Setup!$B$17+INDEX('FD inverse'!$A$36:$BH$36,1,'FD mesh'!$B$15+1)*Setup!$B$22</f>
        <v>15.2197360523891</v>
      </c>
      <c r="AM891" s="0" t="n">
        <f aca="false">SUMPRODUCT('FD inverse'!$A$37:$BH$37,'FD mesh'!$B$84:$BI$84,$E890:$BL890)+'FD inverse'!$A$37*$C891/Setup!$B$17+INDEX('FD inverse'!$A$37:$BH$37,1,'FD mesh'!$B$15+1)*Setup!$B$22</f>
        <v>15.1960920028529</v>
      </c>
      <c r="AN891" s="0" t="n">
        <f aca="false">SUMPRODUCT('FD inverse'!$A$38:$BH$38,'FD mesh'!$B$84:$BI$84,$E890:$BL890)+'FD inverse'!$A$38*$C891/Setup!$B$17+INDEX('FD inverse'!$A$38:$BH$38,1,'FD mesh'!$B$15+1)*Setup!$B$22</f>
        <v>15.1724687733512</v>
      </c>
      <c r="AO891" s="0" t="n">
        <f aca="false">SUMPRODUCT('FD inverse'!$A$39:$BH$39,'FD mesh'!$B$84:$BI$84,$E890:$BL890)+'FD inverse'!$A$39*$C891/Setup!$B$17+INDEX('FD inverse'!$A$39:$BH$39,1,'FD mesh'!$B$15+1)*Setup!$B$22</f>
        <v>15.1488672665435</v>
      </c>
      <c r="AP891" s="0" t="n">
        <f aca="false">SUMPRODUCT('FD inverse'!$A$40:$BH$40,'FD mesh'!$B$84:$BI$84,$E890:$BL890)+'FD inverse'!$A$40*$C891/Setup!$B$17+INDEX('FD inverse'!$A$40:$BH$40,1,'FD mesh'!$B$15+1)*Setup!$B$22</f>
        <v>15.1252869599026</v>
      </c>
      <c r="AQ891" s="0" t="n">
        <f aca="false">SUMPRODUCT('FD inverse'!$A$41:$BH$41,'FD mesh'!$B$84:$BI$84,$E890:$BL890)+'FD inverse'!$A$41*$C891/Setup!$B$17+INDEX('FD inverse'!$A$41:$BH$41,1,'FD mesh'!$B$15+1)*Setup!$B$22</f>
        <v>15.1017261047007</v>
      </c>
      <c r="AR891" s="0" t="n">
        <f aca="false">SUMPRODUCT('FD inverse'!$A$42:$BH$42,'FD mesh'!$B$84:$BI$84,$E890:$BL890)+'FD inverse'!$A$42*$C891/Setup!$B$17+INDEX('FD inverse'!$A$42:$BH$42,1,'FD mesh'!$B$15+1)*Setup!$B$22</f>
        <v>15.0781819230005</v>
      </c>
      <c r="AS891" s="0" t="n">
        <f aca="false">SUMPRODUCT('FD inverse'!$A$43:$BH$43,'FD mesh'!$B$84:$BI$84,$E890:$BL890)+'FD inverse'!$A$43*$C891/Setup!$B$17+INDEX('FD inverse'!$A$43:$BH$43,1,'FD mesh'!$B$15+1)*Setup!$B$22</f>
        <v>0</v>
      </c>
      <c r="AT891" s="0" t="n">
        <f aca="false">SUMPRODUCT('FD inverse'!$A$44:$BH$44,'FD mesh'!$B$84:$BI$84,$E890:$BL890)+'FD inverse'!$A$44*$C891/Setup!$B$17+INDEX('FD inverse'!$A$44:$BH$44,1,'FD mesh'!$B$15+1)*Setup!$B$22</f>
        <v>0</v>
      </c>
      <c r="AU891" s="0" t="n">
        <f aca="false">SUMPRODUCT('FD inverse'!$A$45:$BH$45,'FD mesh'!$B$84:$BI$84,$E890:$BL890)+'FD inverse'!$A$45*$C891/Setup!$B$17+INDEX('FD inverse'!$A$45:$BH$45,1,'FD mesh'!$B$15+1)*Setup!$B$22</f>
        <v>0</v>
      </c>
      <c r="AV891" s="0" t="n">
        <f aca="false">SUMPRODUCT('FD inverse'!$A$46:$BH$46,'FD mesh'!$B$84:$BI$84,$E890:$BL890)+'FD inverse'!$A$46*$C891/Setup!$B$17+INDEX('FD inverse'!$A$46:$BH$46,1,'FD mesh'!$B$15+1)*Setup!$B$22</f>
        <v>0</v>
      </c>
      <c r="AW891" s="0" t="n">
        <f aca="false">SUMPRODUCT('FD inverse'!$A$47:$BH$47,'FD mesh'!$B$84:$BI$84,$E890:$BL890)+'FD inverse'!$A$47*$C891/Setup!$B$17+INDEX('FD inverse'!$A$47:$BH$47,1,'FD mesh'!$B$15+1)*Setup!$B$22</f>
        <v>0</v>
      </c>
      <c r="AX891" s="0" t="n">
        <f aca="false">SUMPRODUCT('FD inverse'!$A$48:$BH$48,'FD mesh'!$B$84:$BI$84,$E890:$BL890)+'FD inverse'!$A$48*$C891/Setup!$B$17+INDEX('FD inverse'!$A$48:$BH$48,1,'FD mesh'!$B$15+1)*Setup!$B$22</f>
        <v>0</v>
      </c>
      <c r="AY891" s="0" t="n">
        <f aca="false">SUMPRODUCT('FD inverse'!$A$49:$BH$49,'FD mesh'!$B$84:$BI$84,$E890:$BL890)+'FD inverse'!$A$49*$C891/Setup!$B$17+INDEX('FD inverse'!$A$49:$BH$49,1,'FD mesh'!$B$15+1)*Setup!$B$22</f>
        <v>0</v>
      </c>
      <c r="AZ891" s="0" t="n">
        <f aca="false">SUMPRODUCT('FD inverse'!$A$50:$BH$50,'FD mesh'!$B$84:$BI$84,$E890:$BL890)+'FD inverse'!$A$50*$C891/Setup!$B$17+INDEX('FD inverse'!$A$50:$BH$50,1,'FD mesh'!$B$15+1)*Setup!$B$22</f>
        <v>0</v>
      </c>
      <c r="BA891" s="0" t="n">
        <f aca="false">SUMPRODUCT('FD inverse'!$A$51:$BH$51,'FD mesh'!$B$84:$BI$84,$E890:$BL890)+'FD inverse'!$A$51*$C891/Setup!$B$17+INDEX('FD inverse'!$A$51:$BH$51,1,'FD mesh'!$B$15+1)*Setup!$B$22</f>
        <v>0</v>
      </c>
      <c r="BB891" s="0" t="n">
        <f aca="false">SUMPRODUCT('FD inverse'!$A$52:$BH$52,'FD mesh'!$B$84:$BI$84,$E890:$BL890)+'FD inverse'!$A$52*$C891/Setup!$B$17+INDEX('FD inverse'!$A$52:$BH$52,1,'FD mesh'!$B$15+1)*Setup!$B$22</f>
        <v>0</v>
      </c>
      <c r="BC891" s="0" t="n">
        <f aca="false">SUMPRODUCT('FD inverse'!$A$53:$BH$53,'FD mesh'!$B$84:$BI$84,$E890:$BL890)+'FD inverse'!$A$53*$C891/Setup!$B$17+INDEX('FD inverse'!$A$53:$BH$53,1,'FD mesh'!$B$15+1)*Setup!$B$22</f>
        <v>0</v>
      </c>
      <c r="BD891" s="0" t="n">
        <f aca="false">SUMPRODUCT('FD inverse'!$A$54:$BH$54,'FD mesh'!$B$84:$BI$84,$E890:$BL890)+'FD inverse'!$A$54*$C891/Setup!$B$17+INDEX('FD inverse'!$A$54:$BH$54,1,'FD mesh'!$B$15+1)*Setup!$B$22</f>
        <v>0</v>
      </c>
      <c r="BE891" s="0" t="n">
        <f aca="false">SUMPRODUCT('FD inverse'!$A$55:$BH$55,'FD mesh'!$B$84:$BI$84,$E890:$BL890)+'FD inverse'!$A$55*$C891/Setup!$B$17+INDEX('FD inverse'!$A$55:$BH$55,1,'FD mesh'!$B$15+1)*Setup!$B$22</f>
        <v>0</v>
      </c>
      <c r="BF891" s="0" t="n">
        <f aca="false">SUMPRODUCT('FD inverse'!$A$56:$BH$56,'FD mesh'!$B$84:$BI$84,$E890:$BL890)+'FD inverse'!$A$56*$C891/Setup!$B$17+INDEX('FD inverse'!$A$56:$BH$56,1,'FD mesh'!$B$15+1)*Setup!$B$22</f>
        <v>0</v>
      </c>
      <c r="BG891" s="0" t="n">
        <f aca="false">SUMPRODUCT('FD inverse'!$A$57:$BH$57,'FD mesh'!$B$84:$BI$84,$E890:$BL890)+'FD inverse'!$A$57*$C891/Setup!$B$17+INDEX('FD inverse'!$A$57:$BH$57,1,'FD mesh'!$B$15+1)*Setup!$B$22</f>
        <v>0</v>
      </c>
      <c r="BH891" s="0" t="n">
        <f aca="false">SUMPRODUCT('FD inverse'!$A$58:$BH$58,'FD mesh'!$B$84:$BI$84,$E890:$BL890)+'FD inverse'!$A$58*$C891/Setup!$B$17+INDEX('FD inverse'!$A$58:$BH$58,1,'FD mesh'!$B$15+1)*Setup!$B$22</f>
        <v>0</v>
      </c>
      <c r="BI891" s="0" t="n">
        <f aca="false">SUMPRODUCT('FD inverse'!$A$59:$BH$59,'FD mesh'!$B$84:$BI$84,$E890:$BL890)+'FD inverse'!$A$59*$C891/Setup!$B$17+INDEX('FD inverse'!$A$59:$BH$59,1,'FD mesh'!$B$15+1)*Setup!$B$22</f>
        <v>0</v>
      </c>
      <c r="BJ891" s="0" t="n">
        <f aca="false">SUMPRODUCT('FD inverse'!$A$60:$BH$60,'FD mesh'!$B$84:$BI$84,$E890:$BL890)+'FD inverse'!$A$60*$C891/Setup!$B$17+INDEX('FD inverse'!$A$60:$BH$60,1,'FD mesh'!$B$15+1)*Setup!$B$22</f>
        <v>0</v>
      </c>
      <c r="BK891" s="0" t="n">
        <f aca="false">SUMPRODUCT('FD inverse'!$A$61:$BH$61,'FD mesh'!$B$84:$BI$84,$E890:$BL890)+'FD inverse'!$A$61*$C891/Setup!$B$17+INDEX('FD inverse'!$A$61:$BH$61,1,'FD mesh'!$B$15+1)*Setup!$B$22</f>
        <v>0</v>
      </c>
      <c r="BL891" s="0" t="n">
        <f aca="false">SUMPRODUCT('FD inverse'!$A$62:$BH$62,'FD mesh'!$B$84:$BI$84,$E890:$BL890)+'FD inverse'!$A$62*$C891/Setup!$B$17+INDEX('FD inverse'!$A$62:$BH$62,1,'FD mesh'!$B$15+1)*Setup!$B$22</f>
        <v>0</v>
      </c>
    </row>
    <row r="892" customFormat="false" ht="15" hidden="false" customHeight="false" outlineLevel="0" collapsed="false">
      <c r="A892" s="0" t="n">
        <v>887</v>
      </c>
      <c r="B892" s="0" t="n">
        <f aca="false">A892*Setup!$B$11/3600</f>
        <v>73.9166666666667</v>
      </c>
      <c r="C892" s="0" t="n">
        <f aca="false">Setup!$B$7+Setup!$B$8*COS(2*PI()*(B892-Setup!$B$9)/24)</f>
        <v>20.5803525173082</v>
      </c>
      <c r="D892" s="0" t="n">
        <f aca="false">(C892-E892)/Setup!$B$17</f>
        <v>-9.92612983202661</v>
      </c>
      <c r="E892" s="0" t="n">
        <f aca="false">SUMPRODUCT('FD inverse'!$A$3:$BH$3,'FD mesh'!$B$84:$BI$84,$E891:$BL891)+'FD inverse'!$A$3*$C892/Setup!$B$17+INDEX('FD inverse'!$A$3:$BH$3,1,'FD mesh'!$B$15+1)*Setup!$B$22</f>
        <v>21.8707493954717</v>
      </c>
      <c r="F892" s="0" t="n">
        <f aca="false">SUMPRODUCT('FD inverse'!$A$4:$BH$4,'FD mesh'!$B$84:$BI$84,$E891:$BL891)+'FD inverse'!$A$4*$C892/Setup!$B$17+INDEX('FD inverse'!$A$4:$BH$4,1,'FD mesh'!$B$15+1)*Setup!$B$22</f>
        <v>22.1584602739786</v>
      </c>
      <c r="G892" s="0" t="n">
        <f aca="false">SUMPRODUCT('FD inverse'!$A$5:$BH$5,'FD mesh'!$B$84:$BI$84,$E891:$BL891)+'FD inverse'!$A$5*$C892/Setup!$B$17+INDEX('FD inverse'!$A$5:$BH$5,1,'FD mesh'!$B$15+1)*Setup!$B$22</f>
        <v>22.4318815306369</v>
      </c>
      <c r="H892" s="0" t="n">
        <f aca="false">SUMPRODUCT('FD inverse'!$A$6:$BH$6,'FD mesh'!$B$84:$BI$84,$E891:$BL891)+'FD inverse'!$A$6*$C892/Setup!$B$17+INDEX('FD inverse'!$A$6:$BH$6,1,'FD mesh'!$B$15+1)*Setup!$B$22</f>
        <v>23.3286868408284</v>
      </c>
      <c r="I892" s="0" t="n">
        <f aca="false">SUMPRODUCT('FD inverse'!$A$7:$BH$7,'FD mesh'!$B$84:$BI$84,$E891:$BL891)+'FD inverse'!$A$7*$C892/Setup!$B$17+INDEX('FD inverse'!$A$7:$BH$7,1,'FD mesh'!$B$15+1)*Setup!$B$22</f>
        <v>23.402185416628</v>
      </c>
      <c r="J892" s="0" t="n">
        <f aca="false">SUMPRODUCT('FD inverse'!$A$8:$BH$8,'FD mesh'!$B$84:$BI$84,$E891:$BL891)+'FD inverse'!$A$8*$C892/Setup!$B$17+INDEX('FD inverse'!$A$8:$BH$8,1,'FD mesh'!$B$15+1)*Setup!$B$22</f>
        <v>23.4644842988548</v>
      </c>
      <c r="K892" s="0" t="n">
        <f aca="false">SUMPRODUCT('FD inverse'!$A$9:$BH$9,'FD mesh'!$B$84:$BI$84,$E891:$BL891)+'FD inverse'!$A$9*$C892/Setup!$B$17+INDEX('FD inverse'!$A$9:$BH$9,1,'FD mesh'!$B$15+1)*Setup!$B$22</f>
        <v>23.5160987524579</v>
      </c>
      <c r="L892" s="0" t="n">
        <f aca="false">SUMPRODUCT('FD inverse'!$A$10:$BH$10,'FD mesh'!$B$84:$BI$84,$E891:$BL891)+'FD inverse'!$A$10*$C892/Setup!$B$17+INDEX('FD inverse'!$A$10:$BH$10,1,'FD mesh'!$B$15+1)*Setup!$B$22</f>
        <v>23.5575161854192</v>
      </c>
      <c r="M892" s="0" t="n">
        <f aca="false">SUMPRODUCT('FD inverse'!$A$11:$BH$11,'FD mesh'!$B$84:$BI$84,$E891:$BL891)+'FD inverse'!$A$11*$C892/Setup!$B$17+INDEX('FD inverse'!$A$11:$BH$11,1,'FD mesh'!$B$15+1)*Setup!$B$22</f>
        <v>23.5891846025541</v>
      </c>
      <c r="N892" s="0" t="n">
        <f aca="false">SUMPRODUCT('FD inverse'!$A$12:$BH$12,'FD mesh'!$B$84:$BI$84,$E891:$BL891)+'FD inverse'!$A$12*$C892/Setup!$B$17+INDEX('FD inverse'!$A$12:$BH$12,1,'FD mesh'!$B$15+1)*Setup!$B$22</f>
        <v>23.6115027938237</v>
      </c>
      <c r="O892" s="0" t="n">
        <f aca="false">SUMPRODUCT('FD inverse'!$A$13:$BH$13,'FD mesh'!$B$84:$BI$84,$E891:$BL891)+'FD inverse'!$A$13*$C892/Setup!$B$17+INDEX('FD inverse'!$A$13:$BH$13,1,'FD mesh'!$B$15+1)*Setup!$B$22</f>
        <v>23.6248121812039</v>
      </c>
      <c r="P892" s="0" t="n">
        <f aca="false">SUMPRODUCT('FD inverse'!$A$14:$BH$14,'FD mesh'!$B$84:$BI$84,$E891:$BL891)+'FD inverse'!$A$14*$C892/Setup!$B$17+INDEX('FD inverse'!$A$14:$BH$14,1,'FD mesh'!$B$15+1)*Setup!$B$22</f>
        <v>23.6293902566112</v>
      </c>
      <c r="Q892" s="0" t="n">
        <f aca="false">SUMPRODUCT('FD inverse'!$A$15:$BH$15,'FD mesh'!$B$84:$BI$84,$E891:$BL891)+'FD inverse'!$A$15*$C892/Setup!$B$17+INDEX('FD inverse'!$A$15:$BH$15,1,'FD mesh'!$B$15+1)*Setup!$B$22</f>
        <v>23.6254455531601</v>
      </c>
      <c r="R892" s="0" t="n">
        <f aca="false">SUMPRODUCT('FD inverse'!$A$16:$BH$16,'FD mesh'!$B$84:$BI$84,$E891:$BL891)+'FD inverse'!$A$16*$C892/Setup!$B$17+INDEX('FD inverse'!$A$16:$BH$16,1,'FD mesh'!$B$15+1)*Setup!$B$22</f>
        <v>23.6131141028795</v>
      </c>
      <c r="S892" s="0" t="n">
        <f aca="false">SUMPRODUCT('FD inverse'!$A$17:$BH$17,'FD mesh'!$B$84:$BI$84,$E891:$BL891)+'FD inverse'!$A$17*$C892/Setup!$B$17+INDEX('FD inverse'!$A$17:$BH$17,1,'FD mesh'!$B$15+1)*Setup!$B$22</f>
        <v>23.0785137911508</v>
      </c>
      <c r="T892" s="0" t="n">
        <f aca="false">SUMPRODUCT('FD inverse'!$A$18:$BH$18,'FD mesh'!$B$84:$BI$84,$E891:$BL891)+'FD inverse'!$A$18*$C892/Setup!$B$17+INDEX('FD inverse'!$A$18:$BH$18,1,'FD mesh'!$B$15+1)*Setup!$B$22</f>
        <v>22.540134825051</v>
      </c>
      <c r="U892" s="0" t="n">
        <f aca="false">SUMPRODUCT('FD inverse'!$A$19:$BH$19,'FD mesh'!$B$84:$BI$84,$E891:$BL891)+'FD inverse'!$A$19*$C892/Setup!$B$17+INDEX('FD inverse'!$A$19:$BH$19,1,'FD mesh'!$B$15+1)*Setup!$B$22</f>
        <v>21.9983330668791</v>
      </c>
      <c r="V892" s="0" t="n">
        <f aca="false">SUMPRODUCT('FD inverse'!$A$20:$BH$20,'FD mesh'!$B$84:$BI$84,$E891:$BL891)+'FD inverse'!$A$20*$C892/Setup!$B$17+INDEX('FD inverse'!$A$20:$BH$20,1,'FD mesh'!$B$15+1)*Setup!$B$22</f>
        <v>21.4534467330219</v>
      </c>
      <c r="W892" s="0" t="n">
        <f aca="false">SUMPRODUCT('FD inverse'!$A$21:$BH$21,'FD mesh'!$B$84:$BI$84,$E891:$BL891)+'FD inverse'!$A$21*$C892/Setup!$B$17+INDEX('FD inverse'!$A$21:$BH$21,1,'FD mesh'!$B$15+1)*Setup!$B$22</f>
        <v>20.9057971585884</v>
      </c>
      <c r="X892" s="0" t="n">
        <f aca="false">SUMPRODUCT('FD inverse'!$A$22:$BH$22,'FD mesh'!$B$84:$BI$84,$E891:$BL891)+'FD inverse'!$A$22*$C892/Setup!$B$17+INDEX('FD inverse'!$A$22:$BH$22,1,'FD mesh'!$B$15+1)*Setup!$B$22</f>
        <v>20.3556896929652</v>
      </c>
      <c r="Y892" s="0" t="n">
        <f aca="false">SUMPRODUCT('FD inverse'!$A$23:$BH$23,'FD mesh'!$B$84:$BI$84,$E891:$BL891)+'FD inverse'!$A$23*$C892/Setup!$B$17+INDEX('FD inverse'!$A$23:$BH$23,1,'FD mesh'!$B$15+1)*Setup!$B$22</f>
        <v>19.8034147127237</v>
      </c>
      <c r="Z892" s="0" t="n">
        <f aca="false">SUMPRODUCT('FD inverse'!$A$24:$BH$24,'FD mesh'!$B$84:$BI$84,$E891:$BL891)+'FD inverse'!$A$24*$C892/Setup!$B$17+INDEX('FD inverse'!$A$24:$BH$24,1,'FD mesh'!$B$15+1)*Setup!$B$22</f>
        <v>19.2492487389805</v>
      </c>
      <c r="AA892" s="0" t="n">
        <f aca="false">SUMPRODUCT('FD inverse'!$A$25:$BH$25,'FD mesh'!$B$84:$BI$84,$E891:$BL891)+'FD inverse'!$A$25*$C892/Setup!$B$17+INDEX('FD inverse'!$A$25:$BH$25,1,'FD mesh'!$B$15+1)*Setup!$B$22</f>
        <v>18.6934556469321</v>
      </c>
      <c r="AB892" s="0" t="n">
        <f aca="false">SUMPRODUCT('FD inverse'!$A$26:$BH$26,'FD mesh'!$B$84:$BI$84,$E891:$BL891)+'FD inverse'!$A$26*$C892/Setup!$B$17+INDEX('FD inverse'!$A$26:$BH$26,1,'FD mesh'!$B$15+1)*Setup!$B$22</f>
        <v>18.1362879558661</v>
      </c>
      <c r="AC892" s="0" t="n">
        <f aca="false">SUMPRODUCT('FD inverse'!$A$27:$BH$27,'FD mesh'!$B$84:$BI$84,$E891:$BL891)+'FD inverse'!$A$27*$C892/Setup!$B$17+INDEX('FD inverse'!$A$27:$BH$27,1,'FD mesh'!$B$15+1)*Setup!$B$22</f>
        <v>17.5779881884748</v>
      </c>
      <c r="AD892" s="0" t="n">
        <f aca="false">SUMPRODUCT('FD inverse'!$A$28:$BH$28,'FD mesh'!$B$84:$BI$84,$E891:$BL891)+'FD inverse'!$A$28*$C892/Setup!$B$17+INDEX('FD inverse'!$A$28:$BH$28,1,'FD mesh'!$B$15+1)*Setup!$B$22</f>
        <v>17.0187902887703</v>
      </c>
      <c r="AE892" s="0" t="n">
        <f aca="false">SUMPRODUCT('FD inverse'!$A$29:$BH$29,'FD mesh'!$B$84:$BI$84,$E891:$BL891)+'FD inverse'!$A$29*$C892/Setup!$B$17+INDEX('FD inverse'!$A$29:$BH$29,1,'FD mesh'!$B$15+1)*Setup!$B$22</f>
        <v>16.4589210883148</v>
      </c>
      <c r="AF892" s="0" t="n">
        <f aca="false">SUMPRODUCT('FD inverse'!$A$30:$BH$30,'FD mesh'!$B$84:$BI$84,$E891:$BL891)+'FD inverse'!$A$30*$C892/Setup!$B$17+INDEX('FD inverse'!$A$30:$BH$30,1,'FD mesh'!$B$15+1)*Setup!$B$22</f>
        <v>15.8986018108385</v>
      </c>
      <c r="AG892" s="0" t="n">
        <f aca="false">SUMPRODUCT('FD inverse'!$A$31:$BH$31,'FD mesh'!$B$84:$BI$84,$E891:$BL891)+'FD inverse'!$A$31*$C892/Setup!$B$17+INDEX('FD inverse'!$A$31:$BH$31,1,'FD mesh'!$B$15+1)*Setup!$B$22</f>
        <v>15.3380496056071</v>
      </c>
      <c r="AH892" s="0" t="n">
        <f aca="false">SUMPRODUCT('FD inverse'!$A$32:$BH$32,'FD mesh'!$B$84:$BI$84,$E891:$BL891)+'FD inverse'!$A$32*$C892/Setup!$B$17+INDEX('FD inverse'!$A$32:$BH$32,1,'FD mesh'!$B$15+1)*Setup!$B$22</f>
        <v>15.3144068995841</v>
      </c>
      <c r="AI892" s="0" t="n">
        <f aca="false">SUMPRODUCT('FD inverse'!$A$33:$BH$33,'FD mesh'!$B$84:$BI$84,$E891:$BL891)+'FD inverse'!$A$33*$C892/Setup!$B$17+INDEX('FD inverse'!$A$33:$BH$33,1,'FD mesh'!$B$15+1)*Setup!$B$22</f>
        <v>15.2907468216728</v>
      </c>
      <c r="AJ892" s="0" t="n">
        <f aca="false">SUMPRODUCT('FD inverse'!$A$34:$BH$34,'FD mesh'!$B$84:$BI$84,$E891:$BL891)+'FD inverse'!$A$34*$C892/Setup!$B$17+INDEX('FD inverse'!$A$34:$BH$34,1,'FD mesh'!$B$15+1)*Setup!$B$22</f>
        <v>15.2670808396671</v>
      </c>
      <c r="AK892" s="0" t="n">
        <f aca="false">SUMPRODUCT('FD inverse'!$A$35:$BH$35,'FD mesh'!$B$84:$BI$84,$E891:$BL891)+'FD inverse'!$A$35*$C892/Setup!$B$17+INDEX('FD inverse'!$A$35:$BH$35,1,'FD mesh'!$B$15+1)*Setup!$B$22</f>
        <v>15.2434179821618</v>
      </c>
      <c r="AL892" s="0" t="n">
        <f aca="false">SUMPRODUCT('FD inverse'!$A$36:$BH$36,'FD mesh'!$B$84:$BI$84,$E891:$BL891)+'FD inverse'!$A$36*$C892/Setup!$B$17+INDEX('FD inverse'!$A$36:$BH$36,1,'FD mesh'!$B$15+1)*Setup!$B$22</f>
        <v>15.2197650410611</v>
      </c>
      <c r="AM892" s="0" t="n">
        <f aca="false">SUMPRODUCT('FD inverse'!$A$37:$BH$37,'FD mesh'!$B$84:$BI$84,$E891:$BL891)+'FD inverse'!$A$37*$C892/Setup!$B$17+INDEX('FD inverse'!$A$37:$BH$37,1,'FD mesh'!$B$15+1)*Setup!$B$22</f>
        <v>15.196126774694</v>
      </c>
      <c r="AN892" s="0" t="n">
        <f aca="false">SUMPRODUCT('FD inverse'!$A$38:$BH$38,'FD mesh'!$B$84:$BI$84,$E891:$BL891)+'FD inverse'!$A$38*$C892/Setup!$B$17+INDEX('FD inverse'!$A$38:$BH$38,1,'FD mesh'!$B$15+1)*Setup!$B$22</f>
        <v>15.1725061106338</v>
      </c>
      <c r="AO892" s="0" t="n">
        <f aca="false">SUMPRODUCT('FD inverse'!$A$39:$BH$39,'FD mesh'!$B$84:$BI$84,$E891:$BL891)+'FD inverse'!$A$39*$C892/Setup!$B$17+INDEX('FD inverse'!$A$39:$BH$39,1,'FD mesh'!$B$15+1)*Setup!$B$22</f>
        <v>15.148904347566</v>
      </c>
      <c r="AP892" s="0" t="n">
        <f aca="false">SUMPRODUCT('FD inverse'!$A$40:$BH$40,'FD mesh'!$B$84:$BI$84,$E891:$BL891)+'FD inverse'!$A$40*$C892/Setup!$B$17+INDEX('FD inverse'!$A$40:$BH$40,1,'FD mesh'!$B$15+1)*Setup!$B$22</f>
        <v>15.1253213557659</v>
      </c>
      <c r="AQ892" s="0" t="n">
        <f aca="false">SUMPRODUCT('FD inverse'!$A$41:$BH$41,'FD mesh'!$B$84:$BI$84,$E891:$BL891)+'FD inverse'!$A$41*$C892/Setup!$B$17+INDEX('FD inverse'!$A$41:$BH$41,1,'FD mesh'!$B$15+1)*Setup!$B$22</f>
        <v>15.1017557759441</v>
      </c>
      <c r="AR892" s="0" t="n">
        <f aca="false">SUMPRODUCT('FD inverse'!$A$42:$BH$42,'FD mesh'!$B$84:$BI$84,$E891:$BL891)+'FD inverse'!$A$42*$C892/Setup!$B$17+INDEX('FD inverse'!$A$42:$BH$42,1,'FD mesh'!$B$15+1)*Setup!$B$22</f>
        <v>15.0782052163892</v>
      </c>
      <c r="AS892" s="0" t="n">
        <f aca="false">SUMPRODUCT('FD inverse'!$A$43:$BH$43,'FD mesh'!$B$84:$BI$84,$E891:$BL891)+'FD inverse'!$A$43*$C892/Setup!$B$17+INDEX('FD inverse'!$A$43:$BH$43,1,'FD mesh'!$B$15+1)*Setup!$B$22</f>
        <v>0</v>
      </c>
      <c r="AT892" s="0" t="n">
        <f aca="false">SUMPRODUCT('FD inverse'!$A$44:$BH$44,'FD mesh'!$B$84:$BI$84,$E891:$BL891)+'FD inverse'!$A$44*$C892/Setup!$B$17+INDEX('FD inverse'!$A$44:$BH$44,1,'FD mesh'!$B$15+1)*Setup!$B$22</f>
        <v>0</v>
      </c>
      <c r="AU892" s="0" t="n">
        <f aca="false">SUMPRODUCT('FD inverse'!$A$45:$BH$45,'FD mesh'!$B$84:$BI$84,$E891:$BL891)+'FD inverse'!$A$45*$C892/Setup!$B$17+INDEX('FD inverse'!$A$45:$BH$45,1,'FD mesh'!$B$15+1)*Setup!$B$22</f>
        <v>0</v>
      </c>
      <c r="AV892" s="0" t="n">
        <f aca="false">SUMPRODUCT('FD inverse'!$A$46:$BH$46,'FD mesh'!$B$84:$BI$84,$E891:$BL891)+'FD inverse'!$A$46*$C892/Setup!$B$17+INDEX('FD inverse'!$A$46:$BH$46,1,'FD mesh'!$B$15+1)*Setup!$B$22</f>
        <v>0</v>
      </c>
      <c r="AW892" s="0" t="n">
        <f aca="false">SUMPRODUCT('FD inverse'!$A$47:$BH$47,'FD mesh'!$B$84:$BI$84,$E891:$BL891)+'FD inverse'!$A$47*$C892/Setup!$B$17+INDEX('FD inverse'!$A$47:$BH$47,1,'FD mesh'!$B$15+1)*Setup!$B$22</f>
        <v>0</v>
      </c>
      <c r="AX892" s="0" t="n">
        <f aca="false">SUMPRODUCT('FD inverse'!$A$48:$BH$48,'FD mesh'!$B$84:$BI$84,$E891:$BL891)+'FD inverse'!$A$48*$C892/Setup!$B$17+INDEX('FD inverse'!$A$48:$BH$48,1,'FD mesh'!$B$15+1)*Setup!$B$22</f>
        <v>0</v>
      </c>
      <c r="AY892" s="0" t="n">
        <f aca="false">SUMPRODUCT('FD inverse'!$A$49:$BH$49,'FD mesh'!$B$84:$BI$84,$E891:$BL891)+'FD inverse'!$A$49*$C892/Setup!$B$17+INDEX('FD inverse'!$A$49:$BH$49,1,'FD mesh'!$B$15+1)*Setup!$B$22</f>
        <v>0</v>
      </c>
      <c r="AZ892" s="0" t="n">
        <f aca="false">SUMPRODUCT('FD inverse'!$A$50:$BH$50,'FD mesh'!$B$84:$BI$84,$E891:$BL891)+'FD inverse'!$A$50*$C892/Setup!$B$17+INDEX('FD inverse'!$A$50:$BH$50,1,'FD mesh'!$B$15+1)*Setup!$B$22</f>
        <v>0</v>
      </c>
      <c r="BA892" s="0" t="n">
        <f aca="false">SUMPRODUCT('FD inverse'!$A$51:$BH$51,'FD mesh'!$B$84:$BI$84,$E891:$BL891)+'FD inverse'!$A$51*$C892/Setup!$B$17+INDEX('FD inverse'!$A$51:$BH$51,1,'FD mesh'!$B$15+1)*Setup!$B$22</f>
        <v>0</v>
      </c>
      <c r="BB892" s="0" t="n">
        <f aca="false">SUMPRODUCT('FD inverse'!$A$52:$BH$52,'FD mesh'!$B$84:$BI$84,$E891:$BL891)+'FD inverse'!$A$52*$C892/Setup!$B$17+INDEX('FD inverse'!$A$52:$BH$52,1,'FD mesh'!$B$15+1)*Setup!$B$22</f>
        <v>0</v>
      </c>
      <c r="BC892" s="0" t="n">
        <f aca="false">SUMPRODUCT('FD inverse'!$A$53:$BH$53,'FD mesh'!$B$84:$BI$84,$E891:$BL891)+'FD inverse'!$A$53*$C892/Setup!$B$17+INDEX('FD inverse'!$A$53:$BH$53,1,'FD mesh'!$B$15+1)*Setup!$B$22</f>
        <v>0</v>
      </c>
      <c r="BD892" s="0" t="n">
        <f aca="false">SUMPRODUCT('FD inverse'!$A$54:$BH$54,'FD mesh'!$B$84:$BI$84,$E891:$BL891)+'FD inverse'!$A$54*$C892/Setup!$B$17+INDEX('FD inverse'!$A$54:$BH$54,1,'FD mesh'!$B$15+1)*Setup!$B$22</f>
        <v>0</v>
      </c>
      <c r="BE892" s="0" t="n">
        <f aca="false">SUMPRODUCT('FD inverse'!$A$55:$BH$55,'FD mesh'!$B$84:$BI$84,$E891:$BL891)+'FD inverse'!$A$55*$C892/Setup!$B$17+INDEX('FD inverse'!$A$55:$BH$55,1,'FD mesh'!$B$15+1)*Setup!$B$22</f>
        <v>0</v>
      </c>
      <c r="BF892" s="0" t="n">
        <f aca="false">SUMPRODUCT('FD inverse'!$A$56:$BH$56,'FD mesh'!$B$84:$BI$84,$E891:$BL891)+'FD inverse'!$A$56*$C892/Setup!$B$17+INDEX('FD inverse'!$A$56:$BH$56,1,'FD mesh'!$B$15+1)*Setup!$B$22</f>
        <v>0</v>
      </c>
      <c r="BG892" s="0" t="n">
        <f aca="false">SUMPRODUCT('FD inverse'!$A$57:$BH$57,'FD mesh'!$B$84:$BI$84,$E891:$BL891)+'FD inverse'!$A$57*$C892/Setup!$B$17+INDEX('FD inverse'!$A$57:$BH$57,1,'FD mesh'!$B$15+1)*Setup!$B$22</f>
        <v>0</v>
      </c>
      <c r="BH892" s="0" t="n">
        <f aca="false">SUMPRODUCT('FD inverse'!$A$58:$BH$58,'FD mesh'!$B$84:$BI$84,$E891:$BL891)+'FD inverse'!$A$58*$C892/Setup!$B$17+INDEX('FD inverse'!$A$58:$BH$58,1,'FD mesh'!$B$15+1)*Setup!$B$22</f>
        <v>0</v>
      </c>
      <c r="BI892" s="0" t="n">
        <f aca="false">SUMPRODUCT('FD inverse'!$A$59:$BH$59,'FD mesh'!$B$84:$BI$84,$E891:$BL891)+'FD inverse'!$A$59*$C892/Setup!$B$17+INDEX('FD inverse'!$A$59:$BH$59,1,'FD mesh'!$B$15+1)*Setup!$B$22</f>
        <v>0</v>
      </c>
      <c r="BJ892" s="0" t="n">
        <f aca="false">SUMPRODUCT('FD inverse'!$A$60:$BH$60,'FD mesh'!$B$84:$BI$84,$E891:$BL891)+'FD inverse'!$A$60*$C892/Setup!$B$17+INDEX('FD inverse'!$A$60:$BH$60,1,'FD mesh'!$B$15+1)*Setup!$B$22</f>
        <v>0</v>
      </c>
      <c r="BK892" s="0" t="n">
        <f aca="false">SUMPRODUCT('FD inverse'!$A$61:$BH$61,'FD mesh'!$B$84:$BI$84,$E891:$BL891)+'FD inverse'!$A$61*$C892/Setup!$B$17+INDEX('FD inverse'!$A$61:$BH$61,1,'FD mesh'!$B$15+1)*Setup!$B$22</f>
        <v>0</v>
      </c>
      <c r="BL892" s="0" t="n">
        <f aca="false">SUMPRODUCT('FD inverse'!$A$62:$BH$62,'FD mesh'!$B$84:$BI$84,$E891:$BL891)+'FD inverse'!$A$62*$C892/Setup!$B$17+INDEX('FD inverse'!$A$62:$BH$62,1,'FD mesh'!$B$15+1)*Setup!$B$22</f>
        <v>0</v>
      </c>
    </row>
    <row r="893" customFormat="false" ht="15" hidden="false" customHeight="false" outlineLevel="0" collapsed="false">
      <c r="A893" s="0" t="n">
        <v>888</v>
      </c>
      <c r="B893" s="0" t="n">
        <f aca="false">A893*Setup!$B$11/3600</f>
        <v>74</v>
      </c>
      <c r="C893" s="0" t="n">
        <f aca="false">Setup!$B$7+Setup!$B$8*COS(2*PI()*(B893-Setup!$B$9)/24)</f>
        <v>20.5358983848622</v>
      </c>
      <c r="D893" s="0" t="n">
        <f aca="false">(C893-E893)/Setup!$B$17</f>
        <v>-10.0015385033266</v>
      </c>
      <c r="E893" s="0" t="n">
        <f aca="false">SUMPRODUCT('FD inverse'!$A$3:$BH$3,'FD mesh'!$B$84:$BI$84,$E892:$BL892)+'FD inverse'!$A$3*$C893/Setup!$B$17+INDEX('FD inverse'!$A$3:$BH$3,1,'FD mesh'!$B$15+1)*Setup!$B$22</f>
        <v>21.8360983902947</v>
      </c>
      <c r="F893" s="0" t="n">
        <f aca="false">SUMPRODUCT('FD inverse'!$A$4:$BH$4,'FD mesh'!$B$84:$BI$84,$E892:$BL892)+'FD inverse'!$A$4*$C893/Setup!$B$17+INDEX('FD inverse'!$A$4:$BH$4,1,'FD mesh'!$B$15+1)*Setup!$B$22</f>
        <v>22.1262434773159</v>
      </c>
      <c r="G893" s="0" t="n">
        <f aca="false">SUMPRODUCT('FD inverse'!$A$5:$BH$5,'FD mesh'!$B$84:$BI$84,$E892:$BL892)+'FD inverse'!$A$5*$C893/Setup!$B$17+INDEX('FD inverse'!$A$5:$BH$5,1,'FD mesh'!$B$15+1)*Setup!$B$22</f>
        <v>22.4024055796744</v>
      </c>
      <c r="H893" s="0" t="n">
        <f aca="false">SUMPRODUCT('FD inverse'!$A$6:$BH$6,'FD mesh'!$B$84:$BI$84,$E892:$BL892)+'FD inverse'!$A$6*$C893/Setup!$B$17+INDEX('FD inverse'!$A$6:$BH$6,1,'FD mesh'!$B$15+1)*Setup!$B$22</f>
        <v>23.308817362689</v>
      </c>
      <c r="I893" s="0" t="n">
        <f aca="false">SUMPRODUCT('FD inverse'!$A$7:$BH$7,'FD mesh'!$B$84:$BI$84,$E892:$BL892)+'FD inverse'!$A$7*$C893/Setup!$B$17+INDEX('FD inverse'!$A$7:$BH$7,1,'FD mesh'!$B$15+1)*Setup!$B$22</f>
        <v>23.3831695918231</v>
      </c>
      <c r="J893" s="0" t="n">
        <f aca="false">SUMPRODUCT('FD inverse'!$A$8:$BH$8,'FD mesh'!$B$84:$BI$84,$E892:$BL892)+'FD inverse'!$A$8*$C893/Setup!$B$17+INDEX('FD inverse'!$A$8:$BH$8,1,'FD mesh'!$B$15+1)*Setup!$B$22</f>
        <v>23.4463030452613</v>
      </c>
      <c r="K893" s="0" t="n">
        <f aca="false">SUMPRODUCT('FD inverse'!$A$9:$BH$9,'FD mesh'!$B$84:$BI$84,$E892:$BL892)+'FD inverse'!$A$9*$C893/Setup!$B$17+INDEX('FD inverse'!$A$9:$BH$9,1,'FD mesh'!$B$15+1)*Setup!$B$22</f>
        <v>23.4987100953993</v>
      </c>
      <c r="L893" s="0" t="n">
        <f aca="false">SUMPRODUCT('FD inverse'!$A$10:$BH$10,'FD mesh'!$B$84:$BI$84,$E892:$BL892)+'FD inverse'!$A$10*$C893/Setup!$B$17+INDEX('FD inverse'!$A$10:$BH$10,1,'FD mesh'!$B$15+1)*Setup!$B$22</f>
        <v>23.5408583508125</v>
      </c>
      <c r="M893" s="0" t="n">
        <f aca="false">SUMPRODUCT('FD inverse'!$A$11:$BH$11,'FD mesh'!$B$84:$BI$84,$E892:$BL892)+'FD inverse'!$A$11*$C893/Setup!$B$17+INDEX('FD inverse'!$A$11:$BH$11,1,'FD mesh'!$B$15+1)*Setup!$B$22</f>
        <v>23.5731789751894</v>
      </c>
      <c r="N893" s="0" t="n">
        <f aca="false">SUMPRODUCT('FD inverse'!$A$12:$BH$12,'FD mesh'!$B$84:$BI$84,$E892:$BL892)+'FD inverse'!$A$12*$C893/Setup!$B$17+INDEX('FD inverse'!$A$12:$BH$12,1,'FD mesh'!$B$15+1)*Setup!$B$22</f>
        <v>23.5960567515635</v>
      </c>
      <c r="O893" s="0" t="n">
        <f aca="false">SUMPRODUCT('FD inverse'!$A$13:$BH$13,'FD mesh'!$B$84:$BI$84,$E892:$BL892)+'FD inverse'!$A$13*$C893/Setup!$B$17+INDEX('FD inverse'!$A$13:$BH$13,1,'FD mesh'!$B$15+1)*Setup!$B$22</f>
        <v>23.6098218186395</v>
      </c>
      <c r="P893" s="0" t="n">
        <f aca="false">SUMPRODUCT('FD inverse'!$A$14:$BH$14,'FD mesh'!$B$84:$BI$84,$E892:$BL892)+'FD inverse'!$A$14*$C893/Setup!$B$17+INDEX('FD inverse'!$A$14:$BH$14,1,'FD mesh'!$B$15+1)*Setup!$B$22</f>
        <v>23.614743013996</v>
      </c>
      <c r="Q893" s="0" t="n">
        <f aca="false">SUMPRODUCT('FD inverse'!$A$15:$BH$15,'FD mesh'!$B$84:$BI$84,$E892:$BL892)+'FD inverse'!$A$15*$C893/Setup!$B$17+INDEX('FD inverse'!$A$15:$BH$15,1,'FD mesh'!$B$15+1)*Setup!$B$22</f>
        <v>23.6110227682817</v>
      </c>
      <c r="R893" s="0" t="n">
        <f aca="false">SUMPRODUCT('FD inverse'!$A$16:$BH$16,'FD mesh'!$B$84:$BI$84,$E892:$BL892)+'FD inverse'!$A$16*$C893/Setup!$B$17+INDEX('FD inverse'!$A$16:$BH$16,1,'FD mesh'!$B$15+1)*Setup!$B$22</f>
        <v>23.5987935049401</v>
      </c>
      <c r="S893" s="0" t="n">
        <f aca="false">SUMPRODUCT('FD inverse'!$A$17:$BH$17,'FD mesh'!$B$84:$BI$84,$E892:$BL892)+'FD inverse'!$A$17*$C893/Setup!$B$17+INDEX('FD inverse'!$A$17:$BH$17,1,'FD mesh'!$B$15+1)*Setup!$B$22</f>
        <v>23.0654691820291</v>
      </c>
      <c r="T893" s="0" t="n">
        <f aca="false">SUMPRODUCT('FD inverse'!$A$18:$BH$18,'FD mesh'!$B$84:$BI$84,$E892:$BL892)+'FD inverse'!$A$18*$C893/Setup!$B$17+INDEX('FD inverse'!$A$18:$BH$18,1,'FD mesh'!$B$15+1)*Setup!$B$22</f>
        <v>22.5283060170051</v>
      </c>
      <c r="U893" s="0" t="n">
        <f aca="false">SUMPRODUCT('FD inverse'!$A$19:$BH$19,'FD mesh'!$B$84:$BI$84,$E892:$BL892)+'FD inverse'!$A$19*$C893/Setup!$B$17+INDEX('FD inverse'!$A$19:$BH$19,1,'FD mesh'!$B$15+1)*Setup!$B$22</f>
        <v>21.9876618027561</v>
      </c>
      <c r="V893" s="0" t="n">
        <f aca="false">SUMPRODUCT('FD inverse'!$A$20:$BH$20,'FD mesh'!$B$84:$BI$84,$E892:$BL892)+'FD inverse'!$A$20*$C893/Setup!$B$17+INDEX('FD inverse'!$A$20:$BH$20,1,'FD mesh'!$B$15+1)*Setup!$B$22</f>
        <v>21.4438771879223</v>
      </c>
      <c r="W893" s="0" t="n">
        <f aca="false">SUMPRODUCT('FD inverse'!$A$21:$BH$21,'FD mesh'!$B$84:$BI$84,$E892:$BL892)+'FD inverse'!$A$21*$C893/Setup!$B$17+INDEX('FD inverse'!$A$21:$BH$21,1,'FD mesh'!$B$15+1)*Setup!$B$22</f>
        <v>20.8972763926736</v>
      </c>
      <c r="X893" s="0" t="n">
        <f aca="false">SUMPRODUCT('FD inverse'!$A$22:$BH$22,'FD mesh'!$B$84:$BI$84,$E892:$BL892)+'FD inverse'!$A$22*$C893/Setup!$B$17+INDEX('FD inverse'!$A$22:$BH$22,1,'FD mesh'!$B$15+1)*Setup!$B$22</f>
        <v>20.3481680577413</v>
      </c>
      <c r="Y893" s="0" t="n">
        <f aca="false">SUMPRODUCT('FD inverse'!$A$23:$BH$23,'FD mesh'!$B$84:$BI$84,$E892:$BL892)+'FD inverse'!$A$23*$C893/Setup!$B$17+INDEX('FD inverse'!$A$23:$BH$23,1,'FD mesh'!$B$15+1)*Setup!$B$22</f>
        <v>19.7968462130145</v>
      </c>
      <c r="Z893" s="0" t="n">
        <f aca="false">SUMPRODUCT('FD inverse'!$A$24:$BH$24,'FD mesh'!$B$84:$BI$84,$E892:$BL892)+'FD inverse'!$A$24*$C893/Setup!$B$17+INDEX('FD inverse'!$A$24:$BH$24,1,'FD mesh'!$B$15+1)*Setup!$B$22</f>
        <v>19.2435913526591</v>
      </c>
      <c r="AA893" s="0" t="n">
        <f aca="false">SUMPRODUCT('FD inverse'!$A$25:$BH$25,'FD mesh'!$B$84:$BI$84,$E892:$BL892)+'FD inverse'!$A$25*$C893/Setup!$B$17+INDEX('FD inverse'!$A$25:$BH$25,1,'FD mesh'!$B$15+1)*Setup!$B$22</f>
        <v>18.688671604329</v>
      </c>
      <c r="AB893" s="0" t="n">
        <f aca="false">SUMPRODUCT('FD inverse'!$A$26:$BH$26,'FD mesh'!$B$84:$BI$84,$E892:$BL892)+'FD inverse'!$A$26*$C893/Setup!$B$17+INDEX('FD inverse'!$A$26:$BH$26,1,'FD mesh'!$B$15+1)*Setup!$B$22</f>
        <v>18.1323439806044</v>
      </c>
      <c r="AC893" s="0" t="n">
        <f aca="false">SUMPRODUCT('FD inverse'!$A$27:$BH$27,'FD mesh'!$B$84:$BI$84,$E892:$BL892)+'FD inverse'!$A$27*$C893/Setup!$B$17+INDEX('FD inverse'!$A$27:$BH$27,1,'FD mesh'!$B$15+1)*Setup!$B$22</f>
        <v>17.5748557013027</v>
      </c>
      <c r="AD893" s="0" t="n">
        <f aca="false">SUMPRODUCT('FD inverse'!$A$28:$BH$28,'FD mesh'!$B$84:$BI$84,$E892:$BL892)+'FD inverse'!$A$28*$C893/Setup!$B$17+INDEX('FD inverse'!$A$28:$BH$28,1,'FD mesh'!$B$15+1)*Setup!$B$22</f>
        <v>17.0164455757762</v>
      </c>
      <c r="AE893" s="0" t="n">
        <f aca="false">SUMPRODUCT('FD inverse'!$A$29:$BH$29,'FD mesh'!$B$84:$BI$84,$E892:$BL892)+'FD inverse'!$A$29*$C893/Setup!$B$17+INDEX('FD inverse'!$A$29:$BH$29,1,'FD mesh'!$B$15+1)*Setup!$B$22</f>
        <v>16.4573454347114</v>
      </c>
      <c r="AF893" s="0" t="n">
        <f aca="false">SUMPRODUCT('FD inverse'!$A$30:$BH$30,'FD mesh'!$B$84:$BI$84,$E892:$BL892)+'FD inverse'!$A$30*$C893/Setup!$B$17+INDEX('FD inverse'!$A$30:$BH$30,1,'FD mesh'!$B$15+1)*Setup!$B$22</f>
        <v>15.8977816013004</v>
      </c>
      <c r="AG893" s="0" t="n">
        <f aca="false">SUMPRODUCT('FD inverse'!$A$31:$BH$31,'FD mesh'!$B$84:$BI$84,$E892:$BL892)+'FD inverse'!$A$31*$C893/Setup!$B$17+INDEX('FD inverse'!$A$31:$BH$31,1,'FD mesh'!$B$15+1)*Setup!$B$22</f>
        <v>15.3379763919396</v>
      </c>
      <c r="AH893" s="0" t="n">
        <f aca="false">SUMPRODUCT('FD inverse'!$A$32:$BH$32,'FD mesh'!$B$84:$BI$84,$E892:$BL892)+'FD inverse'!$A$32*$C893/Setup!$B$17+INDEX('FD inverse'!$A$32:$BH$32,1,'FD mesh'!$B$15+1)*Setup!$B$22</f>
        <v>15.314362311053</v>
      </c>
      <c r="AI893" s="0" t="n">
        <f aca="false">SUMPRODUCT('FD inverse'!$A$33:$BH$33,'FD mesh'!$B$84:$BI$84,$E892:$BL892)+'FD inverse'!$A$33*$C893/Setup!$B$17+INDEX('FD inverse'!$A$33:$BH$33,1,'FD mesh'!$B$15+1)*Setup!$B$22</f>
        <v>15.290725658425</v>
      </c>
      <c r="AJ893" s="0" t="n">
        <f aca="false">SUMPRODUCT('FD inverse'!$A$34:$BH$34,'FD mesh'!$B$84:$BI$84,$E892:$BL892)+'FD inverse'!$A$34*$C893/Setup!$B$17+INDEX('FD inverse'!$A$34:$BH$34,1,'FD mesh'!$B$15+1)*Setup!$B$22</f>
        <v>15.2670782924734</v>
      </c>
      <c r="AK893" s="0" t="n">
        <f aca="false">SUMPRODUCT('FD inverse'!$A$35:$BH$35,'FD mesh'!$B$84:$BI$84,$E892:$BL892)+'FD inverse'!$A$35*$C893/Setup!$B$17+INDEX('FD inverse'!$A$35:$BH$35,1,'FD mesh'!$B$15+1)*Setup!$B$22</f>
        <v>15.2434296370738</v>
      </c>
      <c r="AL893" s="0" t="n">
        <f aca="false">SUMPRODUCT('FD inverse'!$A$36:$BH$36,'FD mesh'!$B$84:$BI$84,$E892:$BL892)+'FD inverse'!$A$36*$C893/Setup!$B$17+INDEX('FD inverse'!$A$36:$BH$36,1,'FD mesh'!$B$15+1)*Setup!$B$22</f>
        <v>15.2197868816591</v>
      </c>
      <c r="AM893" s="0" t="n">
        <f aca="false">SUMPRODUCT('FD inverse'!$A$37:$BH$37,'FD mesh'!$B$84:$BI$84,$E892:$BL892)+'FD inverse'!$A$37*$C893/Setup!$B$17+INDEX('FD inverse'!$A$37:$BH$37,1,'FD mesh'!$B$15+1)*Setup!$B$22</f>
        <v>15.1961551824581</v>
      </c>
      <c r="AN893" s="0" t="n">
        <f aca="false">SUMPRODUCT('FD inverse'!$A$38:$BH$38,'FD mesh'!$B$84:$BI$84,$E892:$BL892)+'FD inverse'!$A$38*$C893/Setup!$B$17+INDEX('FD inverse'!$A$38:$BH$38,1,'FD mesh'!$B$15+1)*Setup!$B$22</f>
        <v>15.1725378639217</v>
      </c>
      <c r="AO893" s="0" t="n">
        <f aca="false">SUMPRODUCT('FD inverse'!$A$39:$BH$39,'FD mesh'!$B$84:$BI$84,$E892:$BL892)+'FD inverse'!$A$39*$C893/Setup!$B$17+INDEX('FD inverse'!$A$39:$BH$39,1,'FD mesh'!$B$15+1)*Setup!$B$22</f>
        <v>15.1489366196311</v>
      </c>
      <c r="AP893" s="0" t="n">
        <f aca="false">SUMPRODUCT('FD inverse'!$A$40:$BH$40,'FD mesh'!$B$84:$BI$84,$E892:$BL892)+'FD inverse'!$A$40*$C893/Setup!$B$17+INDEX('FD inverse'!$A$40:$BH$40,1,'FD mesh'!$B$15+1)*Setup!$B$22</f>
        <v>15.1253517122032</v>
      </c>
      <c r="AQ893" s="0" t="n">
        <f aca="false">SUMPRODUCT('FD inverse'!$A$41:$BH$41,'FD mesh'!$B$84:$BI$84,$E892:$BL892)+'FD inverse'!$A$41*$C893/Setup!$B$17+INDEX('FD inverse'!$A$41:$BH$41,1,'FD mesh'!$B$15+1)*Setup!$B$22</f>
        <v>15.101782171903</v>
      </c>
      <c r="AR893" s="0" t="n">
        <f aca="false">SUMPRODUCT('FD inverse'!$A$42:$BH$42,'FD mesh'!$B$84:$BI$84,$E892:$BL892)+'FD inverse'!$A$42*$C893/Setup!$B$17+INDEX('FD inverse'!$A$42:$BH$42,1,'FD mesh'!$B$15+1)*Setup!$B$22</f>
        <v>15.0782259938453</v>
      </c>
      <c r="AS893" s="0" t="n">
        <f aca="false">SUMPRODUCT('FD inverse'!$A$43:$BH$43,'FD mesh'!$B$84:$BI$84,$E892:$BL892)+'FD inverse'!$A$43*$C893/Setup!$B$17+INDEX('FD inverse'!$A$43:$BH$43,1,'FD mesh'!$B$15+1)*Setup!$B$22</f>
        <v>0</v>
      </c>
      <c r="AT893" s="0" t="n">
        <f aca="false">SUMPRODUCT('FD inverse'!$A$44:$BH$44,'FD mesh'!$B$84:$BI$84,$E892:$BL892)+'FD inverse'!$A$44*$C893/Setup!$B$17+INDEX('FD inverse'!$A$44:$BH$44,1,'FD mesh'!$B$15+1)*Setup!$B$22</f>
        <v>0</v>
      </c>
      <c r="AU893" s="0" t="n">
        <f aca="false">SUMPRODUCT('FD inverse'!$A$45:$BH$45,'FD mesh'!$B$84:$BI$84,$E892:$BL892)+'FD inverse'!$A$45*$C893/Setup!$B$17+INDEX('FD inverse'!$A$45:$BH$45,1,'FD mesh'!$B$15+1)*Setup!$B$22</f>
        <v>0</v>
      </c>
      <c r="AV893" s="0" t="n">
        <f aca="false">SUMPRODUCT('FD inverse'!$A$46:$BH$46,'FD mesh'!$B$84:$BI$84,$E892:$BL892)+'FD inverse'!$A$46*$C893/Setup!$B$17+INDEX('FD inverse'!$A$46:$BH$46,1,'FD mesh'!$B$15+1)*Setup!$B$22</f>
        <v>0</v>
      </c>
      <c r="AW893" s="0" t="n">
        <f aca="false">SUMPRODUCT('FD inverse'!$A$47:$BH$47,'FD mesh'!$B$84:$BI$84,$E892:$BL892)+'FD inverse'!$A$47*$C893/Setup!$B$17+INDEX('FD inverse'!$A$47:$BH$47,1,'FD mesh'!$B$15+1)*Setup!$B$22</f>
        <v>0</v>
      </c>
      <c r="AX893" s="0" t="n">
        <f aca="false">SUMPRODUCT('FD inverse'!$A$48:$BH$48,'FD mesh'!$B$84:$BI$84,$E892:$BL892)+'FD inverse'!$A$48*$C893/Setup!$B$17+INDEX('FD inverse'!$A$48:$BH$48,1,'FD mesh'!$B$15+1)*Setup!$B$22</f>
        <v>0</v>
      </c>
      <c r="AY893" s="0" t="n">
        <f aca="false">SUMPRODUCT('FD inverse'!$A$49:$BH$49,'FD mesh'!$B$84:$BI$84,$E892:$BL892)+'FD inverse'!$A$49*$C893/Setup!$B$17+INDEX('FD inverse'!$A$49:$BH$49,1,'FD mesh'!$B$15+1)*Setup!$B$22</f>
        <v>0</v>
      </c>
      <c r="AZ893" s="0" t="n">
        <f aca="false">SUMPRODUCT('FD inverse'!$A$50:$BH$50,'FD mesh'!$B$84:$BI$84,$E892:$BL892)+'FD inverse'!$A$50*$C893/Setup!$B$17+INDEX('FD inverse'!$A$50:$BH$50,1,'FD mesh'!$B$15+1)*Setup!$B$22</f>
        <v>0</v>
      </c>
      <c r="BA893" s="0" t="n">
        <f aca="false">SUMPRODUCT('FD inverse'!$A$51:$BH$51,'FD mesh'!$B$84:$BI$84,$E892:$BL892)+'FD inverse'!$A$51*$C893/Setup!$B$17+INDEX('FD inverse'!$A$51:$BH$51,1,'FD mesh'!$B$15+1)*Setup!$B$22</f>
        <v>0</v>
      </c>
      <c r="BB893" s="0" t="n">
        <f aca="false">SUMPRODUCT('FD inverse'!$A$52:$BH$52,'FD mesh'!$B$84:$BI$84,$E892:$BL892)+'FD inverse'!$A$52*$C893/Setup!$B$17+INDEX('FD inverse'!$A$52:$BH$52,1,'FD mesh'!$B$15+1)*Setup!$B$22</f>
        <v>0</v>
      </c>
      <c r="BC893" s="0" t="n">
        <f aca="false">SUMPRODUCT('FD inverse'!$A$53:$BH$53,'FD mesh'!$B$84:$BI$84,$E892:$BL892)+'FD inverse'!$A$53*$C893/Setup!$B$17+INDEX('FD inverse'!$A$53:$BH$53,1,'FD mesh'!$B$15+1)*Setup!$B$22</f>
        <v>0</v>
      </c>
      <c r="BD893" s="0" t="n">
        <f aca="false">SUMPRODUCT('FD inverse'!$A$54:$BH$54,'FD mesh'!$B$84:$BI$84,$E892:$BL892)+'FD inverse'!$A$54*$C893/Setup!$B$17+INDEX('FD inverse'!$A$54:$BH$54,1,'FD mesh'!$B$15+1)*Setup!$B$22</f>
        <v>0</v>
      </c>
      <c r="BE893" s="0" t="n">
        <f aca="false">SUMPRODUCT('FD inverse'!$A$55:$BH$55,'FD mesh'!$B$84:$BI$84,$E892:$BL892)+'FD inverse'!$A$55*$C893/Setup!$B$17+INDEX('FD inverse'!$A$55:$BH$55,1,'FD mesh'!$B$15+1)*Setup!$B$22</f>
        <v>0</v>
      </c>
      <c r="BF893" s="0" t="n">
        <f aca="false">SUMPRODUCT('FD inverse'!$A$56:$BH$56,'FD mesh'!$B$84:$BI$84,$E892:$BL892)+'FD inverse'!$A$56*$C893/Setup!$B$17+INDEX('FD inverse'!$A$56:$BH$56,1,'FD mesh'!$B$15+1)*Setup!$B$22</f>
        <v>0</v>
      </c>
      <c r="BG893" s="0" t="n">
        <f aca="false">SUMPRODUCT('FD inverse'!$A$57:$BH$57,'FD mesh'!$B$84:$BI$84,$E892:$BL892)+'FD inverse'!$A$57*$C893/Setup!$B$17+INDEX('FD inverse'!$A$57:$BH$57,1,'FD mesh'!$B$15+1)*Setup!$B$22</f>
        <v>0</v>
      </c>
      <c r="BH893" s="0" t="n">
        <f aca="false">SUMPRODUCT('FD inverse'!$A$58:$BH$58,'FD mesh'!$B$84:$BI$84,$E892:$BL892)+'FD inverse'!$A$58*$C893/Setup!$B$17+INDEX('FD inverse'!$A$58:$BH$58,1,'FD mesh'!$B$15+1)*Setup!$B$22</f>
        <v>0</v>
      </c>
      <c r="BI893" s="0" t="n">
        <f aca="false">SUMPRODUCT('FD inverse'!$A$59:$BH$59,'FD mesh'!$B$84:$BI$84,$E892:$BL892)+'FD inverse'!$A$59*$C893/Setup!$B$17+INDEX('FD inverse'!$A$59:$BH$59,1,'FD mesh'!$B$15+1)*Setup!$B$22</f>
        <v>0</v>
      </c>
      <c r="BJ893" s="0" t="n">
        <f aca="false">SUMPRODUCT('FD inverse'!$A$60:$BH$60,'FD mesh'!$B$84:$BI$84,$E892:$BL892)+'FD inverse'!$A$60*$C893/Setup!$B$17+INDEX('FD inverse'!$A$60:$BH$60,1,'FD mesh'!$B$15+1)*Setup!$B$22</f>
        <v>0</v>
      </c>
      <c r="BK893" s="0" t="n">
        <f aca="false">SUMPRODUCT('FD inverse'!$A$61:$BH$61,'FD mesh'!$B$84:$BI$84,$E892:$BL892)+'FD inverse'!$A$61*$C893/Setup!$B$17+INDEX('FD inverse'!$A$61:$BH$61,1,'FD mesh'!$B$15+1)*Setup!$B$22</f>
        <v>0</v>
      </c>
      <c r="BL893" s="0" t="n">
        <f aca="false">SUMPRODUCT('FD inverse'!$A$62:$BH$62,'FD mesh'!$B$84:$BI$84,$E892:$BL892)+'FD inverse'!$A$62*$C893/Setup!$B$17+INDEX('FD inverse'!$A$62:$BH$62,1,'FD mesh'!$B$15+1)*Setup!$B$22</f>
        <v>0</v>
      </c>
    </row>
    <row r="894" customFormat="false" ht="15" hidden="false" customHeight="false" outlineLevel="0" collapsed="false">
      <c r="A894" s="0" t="n">
        <v>889</v>
      </c>
      <c r="B894" s="0" t="n">
        <f aca="false">A894*Setup!$B$11/3600</f>
        <v>74.0833333333333</v>
      </c>
      <c r="C894" s="0" t="n">
        <f aca="false">Setup!$B$7+Setup!$B$8*COS(2*PI()*(B894-Setup!$B$9)/24)</f>
        <v>20.49309297717</v>
      </c>
      <c r="D894" s="0" t="n">
        <f aca="false">(C894-E894)/Setup!$B$17</f>
        <v>-10.0711237427286</v>
      </c>
      <c r="E894" s="0" t="n">
        <f aca="false">SUMPRODUCT('FD inverse'!$A$3:$BH$3,'FD mesh'!$B$84:$BI$84,$E893:$BL893)+'FD inverse'!$A$3*$C894/Setup!$B$17+INDEX('FD inverse'!$A$3:$BH$3,1,'FD mesh'!$B$15+1)*Setup!$B$22</f>
        <v>21.8023390637247</v>
      </c>
      <c r="F894" s="0" t="n">
        <f aca="false">SUMPRODUCT('FD inverse'!$A$4:$BH$4,'FD mesh'!$B$84:$BI$84,$E893:$BL893)+'FD inverse'!$A$4*$C894/Setup!$B$17+INDEX('FD inverse'!$A$4:$BH$4,1,'FD mesh'!$B$15+1)*Setup!$B$22</f>
        <v>22.0947486466559</v>
      </c>
      <c r="G894" s="0" t="n">
        <f aca="false">SUMPRODUCT('FD inverse'!$A$5:$BH$5,'FD mesh'!$B$84:$BI$84,$E893:$BL893)+'FD inverse'!$A$5*$C894/Setup!$B$17+INDEX('FD inverse'!$A$5:$BH$5,1,'FD mesh'!$B$15+1)*Setup!$B$22</f>
        <v>22.3734885982243</v>
      </c>
      <c r="H894" s="0" t="n">
        <f aca="false">SUMPRODUCT('FD inverse'!$A$6:$BH$6,'FD mesh'!$B$84:$BI$84,$E893:$BL893)+'FD inverse'!$A$6*$C894/Setup!$B$17+INDEX('FD inverse'!$A$6:$BH$6,1,'FD mesh'!$B$15+1)*Setup!$B$22</f>
        <v>23.28896953652</v>
      </c>
      <c r="I894" s="0" t="n">
        <f aca="false">SUMPRODUCT('FD inverse'!$A$7:$BH$7,'FD mesh'!$B$84:$BI$84,$E893:$BL893)+'FD inverse'!$A$7*$C894/Setup!$B$17+INDEX('FD inverse'!$A$7:$BH$7,1,'FD mesh'!$B$15+1)*Setup!$B$22</f>
        <v>23.3641307327795</v>
      </c>
      <c r="J894" s="0" t="n">
        <f aca="false">SUMPRODUCT('FD inverse'!$A$8:$BH$8,'FD mesh'!$B$84:$BI$84,$E893:$BL893)+'FD inverse'!$A$8*$C894/Setup!$B$17+INDEX('FD inverse'!$A$8:$BH$8,1,'FD mesh'!$B$15+1)*Setup!$B$22</f>
        <v>23.4280595638216</v>
      </c>
      <c r="K894" s="0" t="n">
        <f aca="false">SUMPRODUCT('FD inverse'!$A$9:$BH$9,'FD mesh'!$B$84:$BI$84,$E893:$BL893)+'FD inverse'!$A$9*$C894/Setup!$B$17+INDEX('FD inverse'!$A$9:$BH$9,1,'FD mesh'!$B$15+1)*Setup!$B$22</f>
        <v>23.4812252789701</v>
      </c>
      <c r="L894" s="0" t="n">
        <f aca="false">SUMPRODUCT('FD inverse'!$A$10:$BH$10,'FD mesh'!$B$84:$BI$84,$E893:$BL893)+'FD inverse'!$A$10*$C894/Setup!$B$17+INDEX('FD inverse'!$A$10:$BH$10,1,'FD mesh'!$B$15+1)*Setup!$B$22</f>
        <v>23.5240754682016</v>
      </c>
      <c r="M894" s="0" t="n">
        <f aca="false">SUMPRODUCT('FD inverse'!$A$11:$BH$11,'FD mesh'!$B$84:$BI$84,$E893:$BL893)+'FD inverse'!$A$11*$C894/Setup!$B$17+INDEX('FD inverse'!$A$11:$BH$11,1,'FD mesh'!$B$15+1)*Setup!$B$22</f>
        <v>23.5570242517629</v>
      </c>
      <c r="N894" s="0" t="n">
        <f aca="false">SUMPRODUCT('FD inverse'!$A$12:$BH$12,'FD mesh'!$B$84:$BI$84,$E893:$BL893)+'FD inverse'!$A$12*$C894/Setup!$B$17+INDEX('FD inverse'!$A$12:$BH$12,1,'FD mesh'!$B$15+1)*Setup!$B$22</f>
        <v>23.5804422250431</v>
      </c>
      <c r="O894" s="0" t="n">
        <f aca="false">SUMPRODUCT('FD inverse'!$A$13:$BH$13,'FD mesh'!$B$84:$BI$84,$E893:$BL893)+'FD inverse'!$A$13*$C894/Setup!$B$17+INDEX('FD inverse'!$A$13:$BH$13,1,'FD mesh'!$B$15+1)*Setup!$B$22</f>
        <v>23.5946480882819</v>
      </c>
      <c r="P894" s="0" t="n">
        <f aca="false">SUMPRODUCT('FD inverse'!$A$14:$BH$14,'FD mesh'!$B$84:$BI$84,$E893:$BL893)+'FD inverse'!$A$14*$C894/Setup!$B$17+INDEX('FD inverse'!$A$14:$BH$14,1,'FD mesh'!$B$15+1)*Setup!$B$22</f>
        <v>23.5999018982124</v>
      </c>
      <c r="Q894" s="0" t="n">
        <f aca="false">SUMPRODUCT('FD inverse'!$A$15:$BH$15,'FD mesh'!$B$84:$BI$84,$E893:$BL893)+'FD inverse'!$A$15*$C894/Setup!$B$17+INDEX('FD inverse'!$A$15:$BH$15,1,'FD mesh'!$B$15+1)*Setup!$B$22</f>
        <v>23.5963998876215</v>
      </c>
      <c r="R894" s="0" t="n">
        <f aca="false">SUMPRODUCT('FD inverse'!$A$16:$BH$16,'FD mesh'!$B$84:$BI$84,$E893:$BL893)+'FD inverse'!$A$16*$C894/Setup!$B$17+INDEX('FD inverse'!$A$16:$BH$16,1,'FD mesh'!$B$15+1)*Setup!$B$22</f>
        <v>23.5842708087944</v>
      </c>
      <c r="S894" s="0" t="n">
        <f aca="false">SUMPRODUCT('FD inverse'!$A$17:$BH$17,'FD mesh'!$B$84:$BI$84,$E893:$BL893)+'FD inverse'!$A$17*$C894/Setup!$B$17+INDEX('FD inverse'!$A$17:$BH$17,1,'FD mesh'!$B$15+1)*Setup!$B$22</f>
        <v>23.0522265323688</v>
      </c>
      <c r="T894" s="0" t="n">
        <f aca="false">SUMPRODUCT('FD inverse'!$A$18:$BH$18,'FD mesh'!$B$84:$BI$84,$E893:$BL893)+'FD inverse'!$A$18*$C894/Setup!$B$17+INDEX('FD inverse'!$A$18:$BH$18,1,'FD mesh'!$B$15+1)*Setup!$B$22</f>
        <v>22.5162851333288</v>
      </c>
      <c r="U894" s="0" t="n">
        <f aca="false">SUMPRODUCT('FD inverse'!$A$19:$BH$19,'FD mesh'!$B$84:$BI$84,$E893:$BL893)+'FD inverse'!$A$19*$C894/Setup!$B$17+INDEX('FD inverse'!$A$19:$BH$19,1,'FD mesh'!$B$15+1)*Setup!$B$22</f>
        <v>21.9768061599499</v>
      </c>
      <c r="V894" s="0" t="n">
        <f aca="false">SUMPRODUCT('FD inverse'!$A$20:$BH$20,'FD mesh'!$B$84:$BI$84,$E893:$BL893)+'FD inverse'!$A$20*$C894/Setup!$B$17+INDEX('FD inverse'!$A$20:$BH$20,1,'FD mesh'!$B$15+1)*Setup!$B$22</f>
        <v>21.4341325259737</v>
      </c>
      <c r="W894" s="0" t="n">
        <f aca="false">SUMPRODUCT('FD inverse'!$A$21:$BH$21,'FD mesh'!$B$84:$BI$84,$E893:$BL893)+'FD inverse'!$A$21*$C894/Setup!$B$17+INDEX('FD inverse'!$A$21:$BH$21,1,'FD mesh'!$B$15+1)*Setup!$B$22</f>
        <v>20.8885911771955</v>
      </c>
      <c r="X894" s="0" t="n">
        <f aca="false">SUMPRODUCT('FD inverse'!$A$22:$BH$22,'FD mesh'!$B$84:$BI$84,$E893:$BL893)+'FD inverse'!$A$22*$C894/Setup!$B$17+INDEX('FD inverse'!$A$22:$BH$22,1,'FD mesh'!$B$15+1)*Setup!$B$22</f>
        <v>20.3404938935766</v>
      </c>
      <c r="Y894" s="0" t="n">
        <f aca="false">SUMPRODUCT('FD inverse'!$A$23:$BH$23,'FD mesh'!$B$84:$BI$84,$E893:$BL893)+'FD inverse'!$A$23*$C894/Setup!$B$17+INDEX('FD inverse'!$A$23:$BH$23,1,'FD mesh'!$B$15+1)*Setup!$B$22</f>
        <v>19.790138213075</v>
      </c>
      <c r="Z894" s="0" t="n">
        <f aca="false">SUMPRODUCT('FD inverse'!$A$24:$BH$24,'FD mesh'!$B$84:$BI$84,$E893:$BL893)+'FD inverse'!$A$24*$C894/Setup!$B$17+INDEX('FD inverse'!$A$24:$BH$24,1,'FD mesh'!$B$15+1)*Setup!$B$22</f>
        <v>19.2378084640197</v>
      </c>
      <c r="AA894" s="0" t="n">
        <f aca="false">SUMPRODUCT('FD inverse'!$A$25:$BH$25,'FD mesh'!$B$84:$BI$84,$E893:$BL893)+'FD inverse'!$A$25*$C894/Setup!$B$17+INDEX('FD inverse'!$A$25:$BH$25,1,'FD mesh'!$B$15+1)*Setup!$B$22</f>
        <v>18.6837768934506</v>
      </c>
      <c r="AB894" s="0" t="n">
        <f aca="false">SUMPRODUCT('FD inverse'!$A$26:$BH$26,'FD mesh'!$B$84:$BI$84,$E893:$BL893)+'FD inverse'!$A$26*$C894/Setup!$B$17+INDEX('FD inverse'!$A$26:$BH$26,1,'FD mesh'!$B$15+1)*Setup!$B$22</f>
        <v>18.1283048793943</v>
      </c>
      <c r="AC894" s="0" t="n">
        <f aca="false">SUMPRODUCT('FD inverse'!$A$27:$BH$27,'FD mesh'!$B$84:$BI$84,$E893:$BL893)+'FD inverse'!$A$27*$C894/Setup!$B$17+INDEX('FD inverse'!$A$27:$BH$27,1,'FD mesh'!$B$15+1)*Setup!$B$22</f>
        <v>17.5716442155534</v>
      </c>
      <c r="AD894" s="0" t="n">
        <f aca="false">SUMPRODUCT('FD inverse'!$A$28:$BH$28,'FD mesh'!$B$84:$BI$84,$E893:$BL893)+'FD inverse'!$A$28*$C894/Setup!$B$17+INDEX('FD inverse'!$A$28:$BH$28,1,'FD mesh'!$B$15+1)*Setup!$B$22</f>
        <v>17.0140384573349</v>
      </c>
      <c r="AE894" s="0" t="n">
        <f aca="false">SUMPRODUCT('FD inverse'!$A$29:$BH$29,'FD mesh'!$B$84:$BI$84,$E893:$BL893)+'FD inverse'!$A$29*$C894/Setup!$B$17+INDEX('FD inverse'!$A$29:$BH$29,1,'FD mesh'!$B$15+1)*Setup!$B$22</f>
        <v>16.4557243185464</v>
      </c>
      <c r="AF894" s="0" t="n">
        <f aca="false">SUMPRODUCT('FD inverse'!$A$30:$BH$30,'FD mesh'!$B$84:$BI$84,$E893:$BL893)+'FD inverse'!$A$30*$C894/Setup!$B$17+INDEX('FD inverse'!$A$30:$BH$30,1,'FD mesh'!$B$15+1)*Setup!$B$22</f>
        <v>15.8969331084295</v>
      </c>
      <c r="AG894" s="0" t="n">
        <f aca="false">SUMPRODUCT('FD inverse'!$A$31:$BH$31,'FD mesh'!$B$84:$BI$84,$E893:$BL893)+'FD inverse'!$A$31*$C894/Setup!$B$17+INDEX('FD inverse'!$A$31:$BH$31,1,'FD mesh'!$B$15+1)*Setup!$B$22</f>
        <v>15.3378921989819</v>
      </c>
      <c r="AH894" s="0" t="n">
        <f aca="false">SUMPRODUCT('FD inverse'!$A$32:$BH$32,'FD mesh'!$B$84:$BI$84,$E893:$BL893)+'FD inverse'!$A$32*$C894/Setup!$B$17+INDEX('FD inverse'!$A$32:$BH$32,1,'FD mesh'!$B$15+1)*Setup!$B$22</f>
        <v>15.3143074853121</v>
      </c>
      <c r="AI894" s="0" t="n">
        <f aca="false">SUMPRODUCT('FD inverse'!$A$33:$BH$33,'FD mesh'!$B$84:$BI$84,$E893:$BL893)+'FD inverse'!$A$33*$C894/Setup!$B$17+INDEX('FD inverse'!$A$33:$BH$33,1,'FD mesh'!$B$15+1)*Setup!$B$22</f>
        <v>15.2906950175893</v>
      </c>
      <c r="AJ894" s="0" t="n">
        <f aca="false">SUMPRODUCT('FD inverse'!$A$34:$BH$34,'FD mesh'!$B$84:$BI$84,$E893:$BL893)+'FD inverse'!$A$34*$C894/Setup!$B$17+INDEX('FD inverse'!$A$34:$BH$34,1,'FD mesh'!$B$15+1)*Setup!$B$22</f>
        <v>15.2670670387698</v>
      </c>
      <c r="AK894" s="0" t="n">
        <f aca="false">SUMPRODUCT('FD inverse'!$A$35:$BH$35,'FD mesh'!$B$84:$BI$84,$E893:$BL893)+'FD inverse'!$A$35*$C894/Setup!$B$17+INDEX('FD inverse'!$A$35:$BH$35,1,'FD mesh'!$B$15+1)*Setup!$B$22</f>
        <v>15.2434333630664</v>
      </c>
      <c r="AL894" s="0" t="n">
        <f aca="false">SUMPRODUCT('FD inverse'!$A$36:$BH$36,'FD mesh'!$B$84:$BI$84,$E893:$BL893)+'FD inverse'!$A$36*$C894/Setup!$B$17+INDEX('FD inverse'!$A$36:$BH$36,1,'FD mesh'!$B$15+1)*Setup!$B$22</f>
        <v>15.2198015735462</v>
      </c>
      <c r="AM894" s="0" t="n">
        <f aca="false">SUMPRODUCT('FD inverse'!$A$37:$BH$37,'FD mesh'!$B$84:$BI$84,$E893:$BL893)+'FD inverse'!$A$37*$C894/Setup!$B$17+INDEX('FD inverse'!$A$37:$BH$37,1,'FD mesh'!$B$15+1)*Setup!$B$22</f>
        <v>15.1961772213976</v>
      </c>
      <c r="AN894" s="0" t="n">
        <f aca="false">SUMPRODUCT('FD inverse'!$A$38:$BH$38,'FD mesh'!$B$84:$BI$84,$E893:$BL893)+'FD inverse'!$A$38*$C894/Setup!$B$17+INDEX('FD inverse'!$A$38:$BH$38,1,'FD mesh'!$B$15+1)*Setup!$B$22</f>
        <v>15.1725640258679</v>
      </c>
      <c r="AO894" s="0" t="n">
        <f aca="false">SUMPRODUCT('FD inverse'!$A$39:$BH$39,'FD mesh'!$B$84:$BI$84,$E893:$BL893)+'FD inverse'!$A$39*$C894/Setup!$B$17+INDEX('FD inverse'!$A$39:$BH$39,1,'FD mesh'!$B$15+1)*Setup!$B$22</f>
        <v>15.1489640741179</v>
      </c>
      <c r="AP894" s="0" t="n">
        <f aca="false">SUMPRODUCT('FD inverse'!$A$40:$BH$40,'FD mesh'!$B$84:$BI$84,$E893:$BL893)+'FD inverse'!$A$40*$C894/Setup!$B$17+INDEX('FD inverse'!$A$40:$BH$40,1,'FD mesh'!$B$15+1)*Setup!$B$22</f>
        <v>15.1253780204615</v>
      </c>
      <c r="AQ894" s="0" t="n">
        <f aca="false">SUMPRODUCT('FD inverse'!$A$41:$BH$41,'FD mesh'!$B$84:$BI$84,$E893:$BL893)+'FD inverse'!$A$41*$C894/Setup!$B$17+INDEX('FD inverse'!$A$41:$BH$41,1,'FD mesh'!$B$15+1)*Setup!$B$22</f>
        <v>15.1018052846516</v>
      </c>
      <c r="AR894" s="0" t="n">
        <f aca="false">SUMPRODUCT('FD inverse'!$A$42:$BH$42,'FD mesh'!$B$84:$BI$84,$E893:$BL893)+'FD inverse'!$A$42*$C894/Setup!$B$17+INDEX('FD inverse'!$A$42:$BH$42,1,'FD mesh'!$B$15+1)*Setup!$B$22</f>
        <v>15.0782442490473</v>
      </c>
      <c r="AS894" s="0" t="n">
        <f aca="false">SUMPRODUCT('FD inverse'!$A$43:$BH$43,'FD mesh'!$B$84:$BI$84,$E893:$BL893)+'FD inverse'!$A$43*$C894/Setup!$B$17+INDEX('FD inverse'!$A$43:$BH$43,1,'FD mesh'!$B$15+1)*Setup!$B$22</f>
        <v>0</v>
      </c>
      <c r="AT894" s="0" t="n">
        <f aca="false">SUMPRODUCT('FD inverse'!$A$44:$BH$44,'FD mesh'!$B$84:$BI$84,$E893:$BL893)+'FD inverse'!$A$44*$C894/Setup!$B$17+INDEX('FD inverse'!$A$44:$BH$44,1,'FD mesh'!$B$15+1)*Setup!$B$22</f>
        <v>0</v>
      </c>
      <c r="AU894" s="0" t="n">
        <f aca="false">SUMPRODUCT('FD inverse'!$A$45:$BH$45,'FD mesh'!$B$84:$BI$84,$E893:$BL893)+'FD inverse'!$A$45*$C894/Setup!$B$17+INDEX('FD inverse'!$A$45:$BH$45,1,'FD mesh'!$B$15+1)*Setup!$B$22</f>
        <v>0</v>
      </c>
      <c r="AV894" s="0" t="n">
        <f aca="false">SUMPRODUCT('FD inverse'!$A$46:$BH$46,'FD mesh'!$B$84:$BI$84,$E893:$BL893)+'FD inverse'!$A$46*$C894/Setup!$B$17+INDEX('FD inverse'!$A$46:$BH$46,1,'FD mesh'!$B$15+1)*Setup!$B$22</f>
        <v>0</v>
      </c>
      <c r="AW894" s="0" t="n">
        <f aca="false">SUMPRODUCT('FD inverse'!$A$47:$BH$47,'FD mesh'!$B$84:$BI$84,$E893:$BL893)+'FD inverse'!$A$47*$C894/Setup!$B$17+INDEX('FD inverse'!$A$47:$BH$47,1,'FD mesh'!$B$15+1)*Setup!$B$22</f>
        <v>0</v>
      </c>
      <c r="AX894" s="0" t="n">
        <f aca="false">SUMPRODUCT('FD inverse'!$A$48:$BH$48,'FD mesh'!$B$84:$BI$84,$E893:$BL893)+'FD inverse'!$A$48*$C894/Setup!$B$17+INDEX('FD inverse'!$A$48:$BH$48,1,'FD mesh'!$B$15+1)*Setup!$B$22</f>
        <v>0</v>
      </c>
      <c r="AY894" s="0" t="n">
        <f aca="false">SUMPRODUCT('FD inverse'!$A$49:$BH$49,'FD mesh'!$B$84:$BI$84,$E893:$BL893)+'FD inverse'!$A$49*$C894/Setup!$B$17+INDEX('FD inverse'!$A$49:$BH$49,1,'FD mesh'!$B$15+1)*Setup!$B$22</f>
        <v>0</v>
      </c>
      <c r="AZ894" s="0" t="n">
        <f aca="false">SUMPRODUCT('FD inverse'!$A$50:$BH$50,'FD mesh'!$B$84:$BI$84,$E893:$BL893)+'FD inverse'!$A$50*$C894/Setup!$B$17+INDEX('FD inverse'!$A$50:$BH$50,1,'FD mesh'!$B$15+1)*Setup!$B$22</f>
        <v>0</v>
      </c>
      <c r="BA894" s="0" t="n">
        <f aca="false">SUMPRODUCT('FD inverse'!$A$51:$BH$51,'FD mesh'!$B$84:$BI$84,$E893:$BL893)+'FD inverse'!$A$51*$C894/Setup!$B$17+INDEX('FD inverse'!$A$51:$BH$51,1,'FD mesh'!$B$15+1)*Setup!$B$22</f>
        <v>0</v>
      </c>
      <c r="BB894" s="0" t="n">
        <f aca="false">SUMPRODUCT('FD inverse'!$A$52:$BH$52,'FD mesh'!$B$84:$BI$84,$E893:$BL893)+'FD inverse'!$A$52*$C894/Setup!$B$17+INDEX('FD inverse'!$A$52:$BH$52,1,'FD mesh'!$B$15+1)*Setup!$B$22</f>
        <v>0</v>
      </c>
      <c r="BC894" s="0" t="n">
        <f aca="false">SUMPRODUCT('FD inverse'!$A$53:$BH$53,'FD mesh'!$B$84:$BI$84,$E893:$BL893)+'FD inverse'!$A$53*$C894/Setup!$B$17+INDEX('FD inverse'!$A$53:$BH$53,1,'FD mesh'!$B$15+1)*Setup!$B$22</f>
        <v>0</v>
      </c>
      <c r="BD894" s="0" t="n">
        <f aca="false">SUMPRODUCT('FD inverse'!$A$54:$BH$54,'FD mesh'!$B$84:$BI$84,$E893:$BL893)+'FD inverse'!$A$54*$C894/Setup!$B$17+INDEX('FD inverse'!$A$54:$BH$54,1,'FD mesh'!$B$15+1)*Setup!$B$22</f>
        <v>0</v>
      </c>
      <c r="BE894" s="0" t="n">
        <f aca="false">SUMPRODUCT('FD inverse'!$A$55:$BH$55,'FD mesh'!$B$84:$BI$84,$E893:$BL893)+'FD inverse'!$A$55*$C894/Setup!$B$17+INDEX('FD inverse'!$A$55:$BH$55,1,'FD mesh'!$B$15+1)*Setup!$B$22</f>
        <v>0</v>
      </c>
      <c r="BF894" s="0" t="n">
        <f aca="false">SUMPRODUCT('FD inverse'!$A$56:$BH$56,'FD mesh'!$B$84:$BI$84,$E893:$BL893)+'FD inverse'!$A$56*$C894/Setup!$B$17+INDEX('FD inverse'!$A$56:$BH$56,1,'FD mesh'!$B$15+1)*Setup!$B$22</f>
        <v>0</v>
      </c>
      <c r="BG894" s="0" t="n">
        <f aca="false">SUMPRODUCT('FD inverse'!$A$57:$BH$57,'FD mesh'!$B$84:$BI$84,$E893:$BL893)+'FD inverse'!$A$57*$C894/Setup!$B$17+INDEX('FD inverse'!$A$57:$BH$57,1,'FD mesh'!$B$15+1)*Setup!$B$22</f>
        <v>0</v>
      </c>
      <c r="BH894" s="0" t="n">
        <f aca="false">SUMPRODUCT('FD inverse'!$A$58:$BH$58,'FD mesh'!$B$84:$BI$84,$E893:$BL893)+'FD inverse'!$A$58*$C894/Setup!$B$17+INDEX('FD inverse'!$A$58:$BH$58,1,'FD mesh'!$B$15+1)*Setup!$B$22</f>
        <v>0</v>
      </c>
      <c r="BI894" s="0" t="n">
        <f aca="false">SUMPRODUCT('FD inverse'!$A$59:$BH$59,'FD mesh'!$B$84:$BI$84,$E893:$BL893)+'FD inverse'!$A$59*$C894/Setup!$B$17+INDEX('FD inverse'!$A$59:$BH$59,1,'FD mesh'!$B$15+1)*Setup!$B$22</f>
        <v>0</v>
      </c>
      <c r="BJ894" s="0" t="n">
        <f aca="false">SUMPRODUCT('FD inverse'!$A$60:$BH$60,'FD mesh'!$B$84:$BI$84,$E893:$BL893)+'FD inverse'!$A$60*$C894/Setup!$B$17+INDEX('FD inverse'!$A$60:$BH$60,1,'FD mesh'!$B$15+1)*Setup!$B$22</f>
        <v>0</v>
      </c>
      <c r="BK894" s="0" t="n">
        <f aca="false">SUMPRODUCT('FD inverse'!$A$61:$BH$61,'FD mesh'!$B$84:$BI$84,$E893:$BL893)+'FD inverse'!$A$61*$C894/Setup!$B$17+INDEX('FD inverse'!$A$61:$BH$61,1,'FD mesh'!$B$15+1)*Setup!$B$22</f>
        <v>0</v>
      </c>
      <c r="BL894" s="0" t="n">
        <f aca="false">SUMPRODUCT('FD inverse'!$A$62:$BH$62,'FD mesh'!$B$84:$BI$84,$E893:$BL893)+'FD inverse'!$A$62*$C894/Setup!$B$17+INDEX('FD inverse'!$A$62:$BH$62,1,'FD mesh'!$B$15+1)*Setup!$B$22</f>
        <v>0</v>
      </c>
    </row>
    <row r="895" customFormat="false" ht="15" hidden="false" customHeight="false" outlineLevel="0" collapsed="false">
      <c r="A895" s="0" t="n">
        <v>890</v>
      </c>
      <c r="B895" s="0" t="n">
        <f aca="false">A895*Setup!$B$11/3600</f>
        <v>74.1666666666667</v>
      </c>
      <c r="C895" s="0" t="n">
        <f aca="false">Setup!$B$7+Setup!$B$8*COS(2*PI()*(B895-Setup!$B$9)/24)</f>
        <v>20.4519566672871</v>
      </c>
      <c r="D895" s="0" t="n">
        <f aca="false">(C895-E895)/Setup!$B$17</f>
        <v>-10.1348533071392</v>
      </c>
      <c r="E895" s="0" t="n">
        <f aca="false">SUMPRODUCT('FD inverse'!$A$3:$BH$3,'FD mesh'!$B$84:$BI$84,$E894:$BL894)+'FD inverse'!$A$3*$C895/Setup!$B$17+INDEX('FD inverse'!$A$3:$BH$3,1,'FD mesh'!$B$15+1)*Setup!$B$22</f>
        <v>21.7694875972152</v>
      </c>
      <c r="F895" s="0" t="n">
        <f aca="false">SUMPRODUCT('FD inverse'!$A$4:$BH$4,'FD mesh'!$B$84:$BI$84,$E894:$BL894)+'FD inverse'!$A$4*$C895/Setup!$B$17+INDEX('FD inverse'!$A$4:$BH$4,1,'FD mesh'!$B$15+1)*Setup!$B$22</f>
        <v>22.0639909116152</v>
      </c>
      <c r="G895" s="0" t="n">
        <f aca="false">SUMPRODUCT('FD inverse'!$A$5:$BH$5,'FD mesh'!$B$84:$BI$84,$E894:$BL894)+'FD inverse'!$A$5*$C895/Setup!$B$17+INDEX('FD inverse'!$A$5:$BH$5,1,'FD mesh'!$B$15+1)*Setup!$B$22</f>
        <v>22.3451445146261</v>
      </c>
      <c r="H895" s="0" t="n">
        <f aca="false">SUMPRODUCT('FD inverse'!$A$6:$BH$6,'FD mesh'!$B$84:$BI$84,$E894:$BL894)+'FD inverse'!$A$6*$C895/Setup!$B$17+INDEX('FD inverse'!$A$6:$BH$6,1,'FD mesh'!$B$15+1)*Setup!$B$22</f>
        <v>23.2691530597856</v>
      </c>
      <c r="I895" s="0" t="n">
        <f aca="false">SUMPRODUCT('FD inverse'!$A$7:$BH$7,'FD mesh'!$B$84:$BI$84,$E894:$BL894)+'FD inverse'!$A$7*$C895/Setup!$B$17+INDEX('FD inverse'!$A$7:$BH$7,1,'FD mesh'!$B$15+1)*Setup!$B$22</f>
        <v>23.3450781591406</v>
      </c>
      <c r="J895" s="0" t="n">
        <f aca="false">SUMPRODUCT('FD inverse'!$A$8:$BH$8,'FD mesh'!$B$84:$BI$84,$E894:$BL894)+'FD inverse'!$A$8*$C895/Setup!$B$17+INDEX('FD inverse'!$A$8:$BH$8,1,'FD mesh'!$B$15+1)*Setup!$B$22</f>
        <v>23.4097628020714</v>
      </c>
      <c r="K895" s="0" t="n">
        <f aca="false">SUMPRODUCT('FD inverse'!$A$9:$BH$9,'FD mesh'!$B$84:$BI$84,$E894:$BL894)+'FD inverse'!$A$9*$C895/Setup!$B$17+INDEX('FD inverse'!$A$9:$BH$9,1,'FD mesh'!$B$15+1)*Setup!$B$22</f>
        <v>23.463652895297</v>
      </c>
      <c r="L895" s="0" t="n">
        <f aca="false">SUMPRODUCT('FD inverse'!$A$10:$BH$10,'FD mesh'!$B$84:$BI$84,$E894:$BL894)+'FD inverse'!$A$10*$C895/Setup!$B$17+INDEX('FD inverse'!$A$10:$BH$10,1,'FD mesh'!$B$15+1)*Setup!$B$22</f>
        <v>23.5071758005149</v>
      </c>
      <c r="M895" s="0" t="n">
        <f aca="false">SUMPRODUCT('FD inverse'!$A$11:$BH$11,'FD mesh'!$B$84:$BI$84,$E894:$BL894)+'FD inverse'!$A$11*$C895/Setup!$B$17+INDEX('FD inverse'!$A$11:$BH$11,1,'FD mesh'!$B$15+1)*Setup!$B$22</f>
        <v>23.540728400313</v>
      </c>
      <c r="N895" s="0" t="n">
        <f aca="false">SUMPRODUCT('FD inverse'!$A$12:$BH$12,'FD mesh'!$B$84:$BI$84,$E894:$BL894)+'FD inverse'!$A$12*$C895/Setup!$B$17+INDEX('FD inverse'!$A$12:$BH$12,1,'FD mesh'!$B$15+1)*Setup!$B$22</f>
        <v>23.5646669284592</v>
      </c>
      <c r="O895" s="0" t="n">
        <f aca="false">SUMPRODUCT('FD inverse'!$A$13:$BH$13,'FD mesh'!$B$84:$BI$84,$E894:$BL894)+'FD inverse'!$A$13*$C895/Setup!$B$17+INDEX('FD inverse'!$A$13:$BH$13,1,'FD mesh'!$B$15+1)*Setup!$B$22</f>
        <v>23.5792984969689</v>
      </c>
      <c r="P895" s="0" t="n">
        <f aca="false">SUMPRODUCT('FD inverse'!$A$14:$BH$14,'FD mesh'!$B$84:$BI$84,$E894:$BL894)+'FD inverse'!$A$14*$C895/Setup!$B$17+INDEX('FD inverse'!$A$14:$BH$14,1,'FD mesh'!$B$15+1)*Setup!$B$22</f>
        <v>23.5848742593942</v>
      </c>
      <c r="Q895" s="0" t="n">
        <f aca="false">SUMPRODUCT('FD inverse'!$A$15:$BH$15,'FD mesh'!$B$84:$BI$84,$E894:$BL894)+'FD inverse'!$A$15*$C895/Setup!$B$17+INDEX('FD inverse'!$A$15:$BH$15,1,'FD mesh'!$B$15+1)*Setup!$B$22</f>
        <v>23.58158415821</v>
      </c>
      <c r="R895" s="0" t="n">
        <f aca="false">SUMPRODUCT('FD inverse'!$A$16:$BH$16,'FD mesh'!$B$84:$BI$84,$E894:$BL894)+'FD inverse'!$A$16*$C895/Setup!$B$17+INDEX('FD inverse'!$A$16:$BH$16,1,'FD mesh'!$B$15+1)*Setup!$B$22</f>
        <v>23.5695532137153</v>
      </c>
      <c r="S895" s="0" t="n">
        <f aca="false">SUMPRODUCT('FD inverse'!$A$17:$BH$17,'FD mesh'!$B$84:$BI$84,$E894:$BL894)+'FD inverse'!$A$17*$C895/Setup!$B$17+INDEX('FD inverse'!$A$17:$BH$17,1,'FD mesh'!$B$15+1)*Setup!$B$22</f>
        <v>23.0387924159974</v>
      </c>
      <c r="T895" s="0" t="n">
        <f aca="false">SUMPRODUCT('FD inverse'!$A$18:$BH$18,'FD mesh'!$B$84:$BI$84,$E894:$BL894)+'FD inverse'!$A$18*$C895/Setup!$B$17+INDEX('FD inverse'!$A$18:$BH$18,1,'FD mesh'!$B$15+1)*Setup!$B$22</f>
        <v>22.5040781497474</v>
      </c>
      <c r="U895" s="0" t="n">
        <f aca="false">SUMPRODUCT('FD inverse'!$A$19:$BH$19,'FD mesh'!$B$84:$BI$84,$E894:$BL894)+'FD inverse'!$A$19*$C895/Setup!$B$17+INDEX('FD inverse'!$A$19:$BH$19,1,'FD mesh'!$B$15+1)*Setup!$B$22</f>
        <v>21.9657715426148</v>
      </c>
      <c r="V895" s="0" t="n">
        <f aca="false">SUMPRODUCT('FD inverse'!$A$20:$BH$20,'FD mesh'!$B$84:$BI$84,$E894:$BL894)+'FD inverse'!$A$20*$C895/Setup!$B$17+INDEX('FD inverse'!$A$20:$BH$20,1,'FD mesh'!$B$15+1)*Setup!$B$22</f>
        <v>21.4242176052379</v>
      </c>
      <c r="W895" s="0" t="n">
        <f aca="false">SUMPRODUCT('FD inverse'!$A$21:$BH$21,'FD mesh'!$B$84:$BI$84,$E894:$BL894)+'FD inverse'!$A$21*$C895/Setup!$B$17+INDEX('FD inverse'!$A$21:$BH$21,1,'FD mesh'!$B$15+1)*Setup!$B$22</f>
        <v>20.8797458483302</v>
      </c>
      <c r="X895" s="0" t="n">
        <f aca="false">SUMPRODUCT('FD inverse'!$A$22:$BH$22,'FD mesh'!$B$84:$BI$84,$E894:$BL894)+'FD inverse'!$A$22*$C895/Setup!$B$17+INDEX('FD inverse'!$A$22:$BH$22,1,'FD mesh'!$B$15+1)*Setup!$B$22</f>
        <v>20.3326710374993</v>
      </c>
      <c r="Y895" s="0" t="n">
        <f aca="false">SUMPRODUCT('FD inverse'!$A$23:$BH$23,'FD mesh'!$B$84:$BI$84,$E894:$BL894)+'FD inverse'!$A$23*$C895/Setup!$B$17+INDEX('FD inverse'!$A$23:$BH$23,1,'FD mesh'!$B$15+1)*Setup!$B$22</f>
        <v>19.78329407188</v>
      </c>
      <c r="Z895" s="0" t="n">
        <f aca="false">SUMPRODUCT('FD inverse'!$A$24:$BH$24,'FD mesh'!$B$84:$BI$84,$E894:$BL894)+'FD inverse'!$A$24*$C895/Setup!$B$17+INDEX('FD inverse'!$A$24:$BH$24,1,'FD mesh'!$B$15+1)*Setup!$B$22</f>
        <v>19.2319029732804</v>
      </c>
      <c r="AA895" s="0" t="n">
        <f aca="false">SUMPRODUCT('FD inverse'!$A$25:$BH$25,'FD mesh'!$B$84:$BI$84,$E894:$BL894)+'FD inverse'!$A$25*$C895/Setup!$B$17+INDEX('FD inverse'!$A$25:$BH$25,1,'FD mesh'!$B$15+1)*Setup!$B$22</f>
        <v>18.6787739731203</v>
      </c>
      <c r="AB895" s="0" t="n">
        <f aca="false">SUMPRODUCT('FD inverse'!$A$26:$BH$26,'FD mesh'!$B$84:$BI$84,$E894:$BL894)+'FD inverse'!$A$26*$C895/Setup!$B$17+INDEX('FD inverse'!$A$26:$BH$26,1,'FD mesh'!$B$15+1)*Setup!$B$22</f>
        <v>18.1241726849774</v>
      </c>
      <c r="AC895" s="0" t="n">
        <f aca="false">SUMPRODUCT('FD inverse'!$A$27:$BH$27,'FD mesh'!$B$84:$BI$84,$E894:$BL894)+'FD inverse'!$A$27*$C895/Setup!$B$17+INDEX('FD inverse'!$A$27:$BH$27,1,'FD mesh'!$B$15+1)*Setup!$B$22</f>
        <v>17.568355351049</v>
      </c>
      <c r="AD895" s="0" t="n">
        <f aca="false">SUMPRODUCT('FD inverse'!$A$28:$BH$28,'FD mesh'!$B$84:$BI$84,$E894:$BL894)+'FD inverse'!$A$28*$C895/Setup!$B$17+INDEX('FD inverse'!$A$28:$BH$28,1,'FD mesh'!$B$15+1)*Setup!$B$22</f>
        <v>17.0115701512806</v>
      </c>
      <c r="AE895" s="0" t="n">
        <f aca="false">SUMPRODUCT('FD inverse'!$A$29:$BH$29,'FD mesh'!$B$84:$BI$84,$E894:$BL894)+'FD inverse'!$A$29*$C895/Setup!$B$17+INDEX('FD inverse'!$A$29:$BH$29,1,'FD mesh'!$B$15+1)*Setup!$B$22</f>
        <v>16.4540585643021</v>
      </c>
      <c r="AF895" s="0" t="n">
        <f aca="false">SUMPRODUCT('FD inverse'!$A$30:$BH$30,'FD mesh'!$B$84:$BI$84,$E894:$BL894)+'FD inverse'!$A$30*$C895/Setup!$B$17+INDEX('FD inverse'!$A$30:$BH$30,1,'FD mesh'!$B$15+1)*Setup!$B$22</f>
        <v>15.8960567696459</v>
      </c>
      <c r="AG895" s="0" t="n">
        <f aca="false">SUMPRODUCT('FD inverse'!$A$31:$BH$31,'FD mesh'!$B$84:$BI$84,$E894:$BL894)+'FD inverse'!$A$31*$C895/Setup!$B$17+INDEX('FD inverse'!$A$31:$BH$31,1,'FD mesh'!$B$15+1)*Setup!$B$22</f>
        <v>15.3377970810049</v>
      </c>
      <c r="AH895" s="0" t="n">
        <f aca="false">SUMPRODUCT('FD inverse'!$A$32:$BH$32,'FD mesh'!$B$84:$BI$84,$E894:$BL894)+'FD inverse'!$A$32*$C895/Setup!$B$17+INDEX('FD inverse'!$A$32:$BH$32,1,'FD mesh'!$B$15+1)*Setup!$B$22</f>
        <v>15.3142424618196</v>
      </c>
      <c r="AI895" s="0" t="n">
        <f aca="false">SUMPRODUCT('FD inverse'!$A$33:$BH$33,'FD mesh'!$B$84:$BI$84,$E894:$BL894)+'FD inverse'!$A$33*$C895/Setup!$B$17+INDEX('FD inverse'!$A$33:$BH$33,1,'FD mesh'!$B$15+1)*Setup!$B$22</f>
        <v>15.2906549262447</v>
      </c>
      <c r="AJ895" s="0" t="n">
        <f aca="false">SUMPRODUCT('FD inverse'!$A$34:$BH$34,'FD mesh'!$B$84:$BI$84,$E894:$BL894)+'FD inverse'!$A$34*$C895/Setup!$B$17+INDEX('FD inverse'!$A$34:$BH$34,1,'FD mesh'!$B$15+1)*Setup!$B$22</f>
        <v>15.2670470955077</v>
      </c>
      <c r="AK895" s="0" t="n">
        <f aca="false">SUMPRODUCT('FD inverse'!$A$35:$BH$35,'FD mesh'!$B$84:$BI$84,$E894:$BL894)+'FD inverse'!$A$35*$C895/Setup!$B$17+INDEX('FD inverse'!$A$35:$BH$35,1,'FD mesh'!$B$15+1)*Setup!$B$22</f>
        <v>15.2434291690321</v>
      </c>
      <c r="AL895" s="0" t="n">
        <f aca="false">SUMPRODUCT('FD inverse'!$A$36:$BH$36,'FD mesh'!$B$84:$BI$84,$E894:$BL894)+'FD inverse'!$A$36*$C895/Setup!$B$17+INDEX('FD inverse'!$A$36:$BH$36,1,'FD mesh'!$B$15+1)*Setup!$B$22</f>
        <v>15.2198091194398</v>
      </c>
      <c r="AM895" s="0" t="n">
        <f aca="false">SUMPRODUCT('FD inverse'!$A$37:$BH$37,'FD mesh'!$B$84:$BI$84,$E894:$BL894)+'FD inverse'!$A$37*$C895/Setup!$B$17+INDEX('FD inverse'!$A$37:$BH$37,1,'FD mesh'!$B$15+1)*Setup!$B$22</f>
        <v>15.1961928897527</v>
      </c>
      <c r="AN895" s="0" t="n">
        <f aca="false">SUMPRODUCT('FD inverse'!$A$38:$BH$38,'FD mesh'!$B$84:$BI$84,$E894:$BL894)+'FD inverse'!$A$38*$C895/Setup!$B$17+INDEX('FD inverse'!$A$38:$BH$38,1,'FD mesh'!$B$15+1)*Setup!$B$22</f>
        <v>15.1725845917479</v>
      </c>
      <c r="AO895" s="0" t="n">
        <f aca="false">SUMPRODUCT('FD inverse'!$A$39:$BH$39,'FD mesh'!$B$84:$BI$84,$E894:$BL894)+'FD inverse'!$A$39*$C895/Setup!$B$17+INDEX('FD inverse'!$A$39:$BH$39,1,'FD mesh'!$B$15+1)*Setup!$B$22</f>
        <v>15.1489867046652</v>
      </c>
      <c r="AP895" s="0" t="n">
        <f aca="false">SUMPRODUCT('FD inverse'!$A$40:$BH$40,'FD mesh'!$B$84:$BI$84,$E894:$BL894)+'FD inverse'!$A$40*$C895/Setup!$B$17+INDEX('FD inverse'!$A$40:$BH$40,1,'FD mesh'!$B$15+1)*Setup!$B$22</f>
        <v>15.1254002736868</v>
      </c>
      <c r="AQ895" s="0" t="n">
        <f aca="false">SUMPRODUCT('FD inverse'!$A$41:$BH$41,'FD mesh'!$B$84:$BI$84,$E894:$BL894)+'FD inverse'!$A$41*$C895/Setup!$B$17+INDEX('FD inverse'!$A$41:$BH$41,1,'FD mesh'!$B$15+1)*Setup!$B$22</f>
        <v>15.1018251078037</v>
      </c>
      <c r="AR895" s="0" t="n">
        <f aca="false">SUMPRODUCT('FD inverse'!$A$42:$BH$42,'FD mesh'!$B$84:$BI$84,$E894:$BL894)+'FD inverse'!$A$42*$C895/Setup!$B$17+INDEX('FD inverse'!$A$42:$BH$42,1,'FD mesh'!$B$15+1)*Setup!$B$22</f>
        <v>15.0782599768567</v>
      </c>
      <c r="AS895" s="0" t="n">
        <f aca="false">SUMPRODUCT('FD inverse'!$A$43:$BH$43,'FD mesh'!$B$84:$BI$84,$E894:$BL894)+'FD inverse'!$A$43*$C895/Setup!$B$17+INDEX('FD inverse'!$A$43:$BH$43,1,'FD mesh'!$B$15+1)*Setup!$B$22</f>
        <v>0</v>
      </c>
      <c r="AT895" s="0" t="n">
        <f aca="false">SUMPRODUCT('FD inverse'!$A$44:$BH$44,'FD mesh'!$B$84:$BI$84,$E894:$BL894)+'FD inverse'!$A$44*$C895/Setup!$B$17+INDEX('FD inverse'!$A$44:$BH$44,1,'FD mesh'!$B$15+1)*Setup!$B$22</f>
        <v>0</v>
      </c>
      <c r="AU895" s="0" t="n">
        <f aca="false">SUMPRODUCT('FD inverse'!$A$45:$BH$45,'FD mesh'!$B$84:$BI$84,$E894:$BL894)+'FD inverse'!$A$45*$C895/Setup!$B$17+INDEX('FD inverse'!$A$45:$BH$45,1,'FD mesh'!$B$15+1)*Setup!$B$22</f>
        <v>0</v>
      </c>
      <c r="AV895" s="0" t="n">
        <f aca="false">SUMPRODUCT('FD inverse'!$A$46:$BH$46,'FD mesh'!$B$84:$BI$84,$E894:$BL894)+'FD inverse'!$A$46*$C895/Setup!$B$17+INDEX('FD inverse'!$A$46:$BH$46,1,'FD mesh'!$B$15+1)*Setup!$B$22</f>
        <v>0</v>
      </c>
      <c r="AW895" s="0" t="n">
        <f aca="false">SUMPRODUCT('FD inverse'!$A$47:$BH$47,'FD mesh'!$B$84:$BI$84,$E894:$BL894)+'FD inverse'!$A$47*$C895/Setup!$B$17+INDEX('FD inverse'!$A$47:$BH$47,1,'FD mesh'!$B$15+1)*Setup!$B$22</f>
        <v>0</v>
      </c>
      <c r="AX895" s="0" t="n">
        <f aca="false">SUMPRODUCT('FD inverse'!$A$48:$BH$48,'FD mesh'!$B$84:$BI$84,$E894:$BL894)+'FD inverse'!$A$48*$C895/Setup!$B$17+INDEX('FD inverse'!$A$48:$BH$48,1,'FD mesh'!$B$15+1)*Setup!$B$22</f>
        <v>0</v>
      </c>
      <c r="AY895" s="0" t="n">
        <f aca="false">SUMPRODUCT('FD inverse'!$A$49:$BH$49,'FD mesh'!$B$84:$BI$84,$E894:$BL894)+'FD inverse'!$A$49*$C895/Setup!$B$17+INDEX('FD inverse'!$A$49:$BH$49,1,'FD mesh'!$B$15+1)*Setup!$B$22</f>
        <v>0</v>
      </c>
      <c r="AZ895" s="0" t="n">
        <f aca="false">SUMPRODUCT('FD inverse'!$A$50:$BH$50,'FD mesh'!$B$84:$BI$84,$E894:$BL894)+'FD inverse'!$A$50*$C895/Setup!$B$17+INDEX('FD inverse'!$A$50:$BH$50,1,'FD mesh'!$B$15+1)*Setup!$B$22</f>
        <v>0</v>
      </c>
      <c r="BA895" s="0" t="n">
        <f aca="false">SUMPRODUCT('FD inverse'!$A$51:$BH$51,'FD mesh'!$B$84:$BI$84,$E894:$BL894)+'FD inverse'!$A$51*$C895/Setup!$B$17+INDEX('FD inverse'!$A$51:$BH$51,1,'FD mesh'!$B$15+1)*Setup!$B$22</f>
        <v>0</v>
      </c>
      <c r="BB895" s="0" t="n">
        <f aca="false">SUMPRODUCT('FD inverse'!$A$52:$BH$52,'FD mesh'!$B$84:$BI$84,$E894:$BL894)+'FD inverse'!$A$52*$C895/Setup!$B$17+INDEX('FD inverse'!$A$52:$BH$52,1,'FD mesh'!$B$15+1)*Setup!$B$22</f>
        <v>0</v>
      </c>
      <c r="BC895" s="0" t="n">
        <f aca="false">SUMPRODUCT('FD inverse'!$A$53:$BH$53,'FD mesh'!$B$84:$BI$84,$E894:$BL894)+'FD inverse'!$A$53*$C895/Setup!$B$17+INDEX('FD inverse'!$A$53:$BH$53,1,'FD mesh'!$B$15+1)*Setup!$B$22</f>
        <v>0</v>
      </c>
      <c r="BD895" s="0" t="n">
        <f aca="false">SUMPRODUCT('FD inverse'!$A$54:$BH$54,'FD mesh'!$B$84:$BI$84,$E894:$BL894)+'FD inverse'!$A$54*$C895/Setup!$B$17+INDEX('FD inverse'!$A$54:$BH$54,1,'FD mesh'!$B$15+1)*Setup!$B$22</f>
        <v>0</v>
      </c>
      <c r="BE895" s="0" t="n">
        <f aca="false">SUMPRODUCT('FD inverse'!$A$55:$BH$55,'FD mesh'!$B$84:$BI$84,$E894:$BL894)+'FD inverse'!$A$55*$C895/Setup!$B$17+INDEX('FD inverse'!$A$55:$BH$55,1,'FD mesh'!$B$15+1)*Setup!$B$22</f>
        <v>0</v>
      </c>
      <c r="BF895" s="0" t="n">
        <f aca="false">SUMPRODUCT('FD inverse'!$A$56:$BH$56,'FD mesh'!$B$84:$BI$84,$E894:$BL894)+'FD inverse'!$A$56*$C895/Setup!$B$17+INDEX('FD inverse'!$A$56:$BH$56,1,'FD mesh'!$B$15+1)*Setup!$B$22</f>
        <v>0</v>
      </c>
      <c r="BG895" s="0" t="n">
        <f aca="false">SUMPRODUCT('FD inverse'!$A$57:$BH$57,'FD mesh'!$B$84:$BI$84,$E894:$BL894)+'FD inverse'!$A$57*$C895/Setup!$B$17+INDEX('FD inverse'!$A$57:$BH$57,1,'FD mesh'!$B$15+1)*Setup!$B$22</f>
        <v>0</v>
      </c>
      <c r="BH895" s="0" t="n">
        <f aca="false">SUMPRODUCT('FD inverse'!$A$58:$BH$58,'FD mesh'!$B$84:$BI$84,$E894:$BL894)+'FD inverse'!$A$58*$C895/Setup!$B$17+INDEX('FD inverse'!$A$58:$BH$58,1,'FD mesh'!$B$15+1)*Setup!$B$22</f>
        <v>0</v>
      </c>
      <c r="BI895" s="0" t="n">
        <f aca="false">SUMPRODUCT('FD inverse'!$A$59:$BH$59,'FD mesh'!$B$84:$BI$84,$E894:$BL894)+'FD inverse'!$A$59*$C895/Setup!$B$17+INDEX('FD inverse'!$A$59:$BH$59,1,'FD mesh'!$B$15+1)*Setup!$B$22</f>
        <v>0</v>
      </c>
      <c r="BJ895" s="0" t="n">
        <f aca="false">SUMPRODUCT('FD inverse'!$A$60:$BH$60,'FD mesh'!$B$84:$BI$84,$E894:$BL894)+'FD inverse'!$A$60*$C895/Setup!$B$17+INDEX('FD inverse'!$A$60:$BH$60,1,'FD mesh'!$B$15+1)*Setup!$B$22</f>
        <v>0</v>
      </c>
      <c r="BK895" s="0" t="n">
        <f aca="false">SUMPRODUCT('FD inverse'!$A$61:$BH$61,'FD mesh'!$B$84:$BI$84,$E894:$BL894)+'FD inverse'!$A$61*$C895/Setup!$B$17+INDEX('FD inverse'!$A$61:$BH$61,1,'FD mesh'!$B$15+1)*Setup!$B$22</f>
        <v>0</v>
      </c>
      <c r="BL895" s="0" t="n">
        <f aca="false">SUMPRODUCT('FD inverse'!$A$62:$BH$62,'FD mesh'!$B$84:$BI$84,$E894:$BL894)+'FD inverse'!$A$62*$C895/Setup!$B$17+INDEX('FD inverse'!$A$62:$BH$62,1,'FD mesh'!$B$15+1)*Setup!$B$22</f>
        <v>0</v>
      </c>
    </row>
    <row r="896" customFormat="false" ht="15" hidden="false" customHeight="false" outlineLevel="0" collapsed="false">
      <c r="A896" s="0" t="n">
        <v>891</v>
      </c>
      <c r="B896" s="0" t="n">
        <f aca="false">A896*Setup!$B$11/3600</f>
        <v>74.25</v>
      </c>
      <c r="C896" s="0" t="n">
        <f aca="false">Setup!$B$7+Setup!$B$8*COS(2*PI()*(B896-Setup!$B$9)/24)</f>
        <v>20.4125090338692</v>
      </c>
      <c r="D896" s="0" t="n">
        <f aca="false">(C896-E896)/Setup!$B$17</f>
        <v>-10.1926977361296</v>
      </c>
      <c r="E896" s="0" t="n">
        <f aca="false">SUMPRODUCT('FD inverse'!$A$3:$BH$3,'FD mesh'!$B$84:$BI$84,$E895:$BL895)+'FD inverse'!$A$3*$C896/Setup!$B$17+INDEX('FD inverse'!$A$3:$BH$3,1,'FD mesh'!$B$15+1)*Setup!$B$22</f>
        <v>21.7375597395661</v>
      </c>
      <c r="F896" s="0" t="n">
        <f aca="false">SUMPRODUCT('FD inverse'!$A$4:$BH$4,'FD mesh'!$B$84:$BI$84,$E895:$BL895)+'FD inverse'!$A$4*$C896/Setup!$B$17+INDEX('FD inverse'!$A$4:$BH$4,1,'FD mesh'!$B$15+1)*Setup!$B$22</f>
        <v>22.0339850503033</v>
      </c>
      <c r="G896" s="0" t="n">
        <f aca="false">SUMPRODUCT('FD inverse'!$A$5:$BH$5,'FD mesh'!$B$84:$BI$84,$E895:$BL895)+'FD inverse'!$A$5*$C896/Setup!$B$17+INDEX('FD inverse'!$A$5:$BH$5,1,'FD mesh'!$B$15+1)*Setup!$B$22</f>
        <v>22.3173869837351</v>
      </c>
      <c r="H896" s="0" t="n">
        <f aca="false">SUMPRODUCT('FD inverse'!$A$6:$BH$6,'FD mesh'!$B$84:$BI$84,$E895:$BL895)+'FD inverse'!$A$6*$C896/Setup!$B$17+INDEX('FD inverse'!$A$6:$BH$6,1,'FD mesh'!$B$15+1)*Setup!$B$22</f>
        <v>23.2493776137909</v>
      </c>
      <c r="I896" s="0" t="n">
        <f aca="false">SUMPRODUCT('FD inverse'!$A$7:$BH$7,'FD mesh'!$B$84:$BI$84,$E895:$BL895)+'FD inverse'!$A$7*$C896/Setup!$B$17+INDEX('FD inverse'!$A$7:$BH$7,1,'FD mesh'!$B$15+1)*Setup!$B$22</f>
        <v>23.3260211958033</v>
      </c>
      <c r="J896" s="0" t="n">
        <f aca="false">SUMPRODUCT('FD inverse'!$A$8:$BH$8,'FD mesh'!$B$84:$BI$84,$E895:$BL895)+'FD inverse'!$A$8*$C896/Setup!$B$17+INDEX('FD inverse'!$A$8:$BH$8,1,'FD mesh'!$B$15+1)*Setup!$B$22</f>
        <v>23.3914217315991</v>
      </c>
      <c r="K896" s="0" t="n">
        <f aca="false">SUMPRODUCT('FD inverse'!$A$9:$BH$9,'FD mesh'!$B$84:$BI$84,$E895:$BL895)+'FD inverse'!$A$9*$C896/Setup!$B$17+INDEX('FD inverse'!$A$9:$BH$9,1,'FD mesh'!$B$15+1)*Setup!$B$22</f>
        <v>23.4460015768508</v>
      </c>
      <c r="L896" s="0" t="n">
        <f aca="false">SUMPRODUCT('FD inverse'!$A$10:$BH$10,'FD mesh'!$B$84:$BI$84,$E895:$BL895)+'FD inverse'!$A$10*$C896/Setup!$B$17+INDEX('FD inverse'!$A$10:$BH$10,1,'FD mesh'!$B$15+1)*Setup!$B$22</f>
        <v>23.4901676649071</v>
      </c>
      <c r="M896" s="0" t="n">
        <f aca="false">SUMPRODUCT('FD inverse'!$A$11:$BH$11,'FD mesh'!$B$84:$BI$84,$E895:$BL895)+'FD inverse'!$A$11*$C896/Setup!$B$17+INDEX('FD inverse'!$A$11:$BH$11,1,'FD mesh'!$B$15+1)*Setup!$B$22</f>
        <v>23.5242994546696</v>
      </c>
      <c r="N896" s="0" t="n">
        <f aca="false">SUMPRODUCT('FD inverse'!$A$12:$BH$12,'FD mesh'!$B$84:$BI$84,$E895:$BL895)+'FD inverse'!$A$12*$C896/Setup!$B$17+INDEX('FD inverse'!$A$12:$BH$12,1,'FD mesh'!$B$15+1)*Setup!$B$22</f>
        <v>23.5487386511323</v>
      </c>
      <c r="O896" s="0" t="n">
        <f aca="false">SUMPRODUCT('FD inverse'!$A$13:$BH$13,'FD mesh'!$B$84:$BI$84,$E895:$BL895)+'FD inverse'!$A$13*$C896/Setup!$B$17+INDEX('FD inverse'!$A$13:$BH$13,1,'FD mesh'!$B$15+1)*Setup!$B$22</f>
        <v>23.5637806338328</v>
      </c>
      <c r="P896" s="0" t="n">
        <f aca="false">SUMPRODUCT('FD inverse'!$A$14:$BH$14,'FD mesh'!$B$84:$BI$84,$E895:$BL895)+'FD inverse'!$A$14*$C896/Setup!$B$17+INDEX('FD inverse'!$A$14:$BH$14,1,'FD mesh'!$B$15+1)*Setup!$B$22</f>
        <v>23.569667535037</v>
      </c>
      <c r="Q896" s="0" t="n">
        <f aca="false">SUMPRODUCT('FD inverse'!$A$15:$BH$15,'FD mesh'!$B$84:$BI$84,$E895:$BL895)+'FD inverse'!$A$15*$C896/Setup!$B$17+INDEX('FD inverse'!$A$15:$BH$15,1,'FD mesh'!$B$15+1)*Setup!$B$22</f>
        <v>23.5665829174464</v>
      </c>
      <c r="R896" s="0" t="n">
        <f aca="false">SUMPRODUCT('FD inverse'!$A$16:$BH$16,'FD mesh'!$B$84:$BI$84,$E895:$BL895)+'FD inverse'!$A$16*$C896/Setup!$B$17+INDEX('FD inverse'!$A$16:$BH$16,1,'FD mesh'!$B$15+1)*Setup!$B$22</f>
        <v>23.5546480103196</v>
      </c>
      <c r="S896" s="0" t="n">
        <f aca="false">SUMPRODUCT('FD inverse'!$A$17:$BH$17,'FD mesh'!$B$84:$BI$84,$E895:$BL895)+'FD inverse'!$A$17*$C896/Setup!$B$17+INDEX('FD inverse'!$A$17:$BH$17,1,'FD mesh'!$B$15+1)*Setup!$B$22</f>
        <v>23.025173496533</v>
      </c>
      <c r="T896" s="0" t="n">
        <f aca="false">SUMPRODUCT('FD inverse'!$A$18:$BH$18,'FD mesh'!$B$84:$BI$84,$E895:$BL895)+'FD inverse'!$A$18*$C896/Setup!$B$17+INDEX('FD inverse'!$A$18:$BH$18,1,'FD mesh'!$B$15+1)*Setup!$B$22</f>
        <v>22.491691129304</v>
      </c>
      <c r="U896" s="0" t="n">
        <f aca="false">SUMPRODUCT('FD inverse'!$A$19:$BH$19,'FD mesh'!$B$84:$BI$84,$E895:$BL895)+'FD inverse'!$A$19*$C896/Setup!$B$17+INDEX('FD inverse'!$A$19:$BH$19,1,'FD mesh'!$B$15+1)*Setup!$B$22</f>
        <v>21.9545634389159</v>
      </c>
      <c r="V896" s="0" t="n">
        <f aca="false">SUMPRODUCT('FD inverse'!$A$20:$BH$20,'FD mesh'!$B$84:$BI$84,$E895:$BL895)+'FD inverse'!$A$20*$C896/Setup!$B$17+INDEX('FD inverse'!$A$20:$BH$20,1,'FD mesh'!$B$15+1)*Setup!$B$22</f>
        <v>21.4141373637249</v>
      </c>
      <c r="W896" s="0" t="n">
        <f aca="false">SUMPRODUCT('FD inverse'!$A$21:$BH$21,'FD mesh'!$B$84:$BI$84,$E895:$BL895)+'FD inverse'!$A$21*$C896/Setup!$B$17+INDEX('FD inverse'!$A$21:$BH$21,1,'FD mesh'!$B$15+1)*Setup!$B$22</f>
        <v>20.8707448174602</v>
      </c>
      <c r="X896" s="0" t="n">
        <f aca="false">SUMPRODUCT('FD inverse'!$A$22:$BH$22,'FD mesh'!$B$84:$BI$84,$E895:$BL895)+'FD inverse'!$A$22*$C896/Setup!$B$17+INDEX('FD inverse'!$A$22:$BH$22,1,'FD mesh'!$B$15+1)*Setup!$B$22</f>
        <v>20.3247033963965</v>
      </c>
      <c r="Y896" s="0" t="n">
        <f aca="false">SUMPRODUCT('FD inverse'!$A$23:$BH$23,'FD mesh'!$B$84:$BI$84,$E895:$BL895)+'FD inverse'!$A$23*$C896/Setup!$B$17+INDEX('FD inverse'!$A$23:$BH$23,1,'FD mesh'!$B$15+1)*Setup!$B$22</f>
        <v>19.7763172123798</v>
      </c>
      <c r="Z896" s="0" t="n">
        <f aca="false">SUMPRODUCT('FD inverse'!$A$24:$BH$24,'FD mesh'!$B$84:$BI$84,$E895:$BL895)+'FD inverse'!$A$24*$C896/Setup!$B$17+INDEX('FD inverse'!$A$24:$BH$24,1,'FD mesh'!$B$15+1)*Setup!$B$22</f>
        <v>19.2258778382816</v>
      </c>
      <c r="AA896" s="0" t="n">
        <f aca="false">SUMPRODUCT('FD inverse'!$A$25:$BH$25,'FD mesh'!$B$84:$BI$84,$E895:$BL895)+'FD inverse'!$A$25*$C896/Setup!$B$17+INDEX('FD inverse'!$A$25:$BH$25,1,'FD mesh'!$B$15+1)*Setup!$B$22</f>
        <v>18.6736653530265</v>
      </c>
      <c r="AB896" s="0" t="n">
        <f aca="false">SUMPRODUCT('FD inverse'!$A$26:$BH$26,'FD mesh'!$B$84:$BI$84,$E895:$BL895)+'FD inverse'!$A$26*$C896/Setup!$B$17+INDEX('FD inverse'!$A$26:$BH$26,1,'FD mesh'!$B$15+1)*Setup!$B$22</f>
        <v>18.1199494738582</v>
      </c>
      <c r="AC896" s="0" t="n">
        <f aca="false">SUMPRODUCT('FD inverse'!$A$27:$BH$27,'FD mesh'!$B$84:$BI$84,$E895:$BL895)+'FD inverse'!$A$27*$C896/Setup!$B$17+INDEX('FD inverse'!$A$27:$BH$27,1,'FD mesh'!$B$15+1)*Setup!$B$22</f>
        <v>17.5649907639891</v>
      </c>
      <c r="AD896" s="0" t="n">
        <f aca="false">SUMPRODUCT('FD inverse'!$A$28:$BH$28,'FD mesh'!$B$84:$BI$84,$E895:$BL895)+'FD inverse'!$A$28*$C896/Setup!$B$17+INDEX('FD inverse'!$A$28:$BH$28,1,'FD mesh'!$B$15+1)*Setup!$B$22</f>
        <v>17.0090419042139</v>
      </c>
      <c r="AE896" s="0" t="n">
        <f aca="false">SUMPRODUCT('FD inverse'!$A$29:$BH$29,'FD mesh'!$B$84:$BI$84,$E895:$BL895)+'FD inverse'!$A$29*$C896/Setup!$B$17+INDEX('FD inverse'!$A$29:$BH$29,1,'FD mesh'!$B$15+1)*Setup!$B$22</f>
        <v>16.4523490174447</v>
      </c>
      <c r="AF896" s="0" t="n">
        <f aca="false">SUMPRODUCT('FD inverse'!$A$30:$BH$30,'FD mesh'!$B$84:$BI$84,$E895:$BL895)+'FD inverse'!$A$30*$C896/Setup!$B$17+INDEX('FD inverse'!$A$30:$BH$30,1,'FD mesh'!$B$15+1)*Setup!$B$22</f>
        <v>15.8951530354574</v>
      </c>
      <c r="AG896" s="0" t="n">
        <f aca="false">SUMPRODUCT('FD inverse'!$A$31:$BH$31,'FD mesh'!$B$84:$BI$84,$E895:$BL895)+'FD inverse'!$A$31*$C896/Setup!$B$17+INDEX('FD inverse'!$A$31:$BH$31,1,'FD mesh'!$B$15+1)*Setup!$B$22</f>
        <v>15.337691097409</v>
      </c>
      <c r="AH896" s="0" t="n">
        <f aca="false">SUMPRODUCT('FD inverse'!$A$32:$BH$32,'FD mesh'!$B$84:$BI$84,$E895:$BL895)+'FD inverse'!$A$32*$C896/Setup!$B$17+INDEX('FD inverse'!$A$32:$BH$32,1,'FD mesh'!$B$15+1)*Setup!$B$22</f>
        <v>15.3141672848216</v>
      </c>
      <c r="AI896" s="0" t="n">
        <f aca="false">SUMPRODUCT('FD inverse'!$A$33:$BH$33,'FD mesh'!$B$84:$BI$84,$E895:$BL895)+'FD inverse'!$A$33*$C896/Setup!$B$17+INDEX('FD inverse'!$A$33:$BH$33,1,'FD mesh'!$B$15+1)*Setup!$B$22</f>
        <v>15.2906054159062</v>
      </c>
      <c r="AJ896" s="0" t="n">
        <f aca="false">SUMPRODUCT('FD inverse'!$A$34:$BH$34,'FD mesh'!$B$84:$BI$84,$E895:$BL895)+'FD inverse'!$A$34*$C896/Setup!$B$17+INDEX('FD inverse'!$A$34:$BH$34,1,'FD mesh'!$B$15+1)*Setup!$B$22</f>
        <v>15.2670184837171</v>
      </c>
      <c r="AK896" s="0" t="n">
        <f aca="false">SUMPRODUCT('FD inverse'!$A$35:$BH$35,'FD mesh'!$B$84:$BI$84,$E895:$BL895)+'FD inverse'!$A$35*$C896/Setup!$B$17+INDEX('FD inverse'!$A$35:$BH$35,1,'FD mesh'!$B$15+1)*Setup!$B$22</f>
        <v>15.2434170675807</v>
      </c>
      <c r="AL896" s="0" t="n">
        <f aca="false">SUMPRODUCT('FD inverse'!$A$36:$BH$36,'FD mesh'!$B$84:$BI$84,$E895:$BL895)+'FD inverse'!$A$36*$C896/Setup!$B$17+INDEX('FD inverse'!$A$36:$BH$36,1,'FD mesh'!$B$15+1)*Setup!$B$22</f>
        <v>15.2198095254107</v>
      </c>
      <c r="AM896" s="0" t="n">
        <f aca="false">SUMPRODUCT('FD inverse'!$A$37:$BH$37,'FD mesh'!$B$84:$BI$84,$E895:$BL895)+'FD inverse'!$A$37*$C896/Setup!$B$17+INDEX('FD inverse'!$A$37:$BH$37,1,'FD mesh'!$B$15+1)*Setup!$B$22</f>
        <v>15.1962021887527</v>
      </c>
      <c r="AN896" s="0" t="n">
        <f aca="false">SUMPRODUCT('FD inverse'!$A$38:$BH$38,'FD mesh'!$B$84:$BI$84,$E895:$BL895)+'FD inverse'!$A$38*$C896/Setup!$B$17+INDEX('FD inverse'!$A$38:$BH$38,1,'FD mesh'!$B$15+1)*Setup!$B$22</f>
        <v>15.1725995594626</v>
      </c>
      <c r="AO896" s="0" t="n">
        <f aca="false">SUMPRODUCT('FD inverse'!$A$39:$BH$39,'FD mesh'!$B$84:$BI$84,$E895:$BL895)+'FD inverse'!$A$39*$C896/Setup!$B$17+INDEX('FD inverse'!$A$39:$BH$39,1,'FD mesh'!$B$15+1)*Setup!$B$22</f>
        <v>15.1490045071745</v>
      </c>
      <c r="AP896" s="0" t="n">
        <f aca="false">SUMPRODUCT('FD inverse'!$A$40:$BH$40,'FD mesh'!$B$84:$BI$84,$E895:$BL895)+'FD inverse'!$A$40*$C896/Setup!$B$17+INDEX('FD inverse'!$A$40:$BH$40,1,'FD mesh'!$B$15+1)*Setup!$B$22</f>
        <v>15.1254184669268</v>
      </c>
      <c r="AQ896" s="0" t="n">
        <f aca="false">SUMPRODUCT('FD inverse'!$A$41:$BH$41,'FD mesh'!$B$84:$BI$84,$E895:$BL895)+'FD inverse'!$A$41*$C896/Setup!$B$17+INDEX('FD inverse'!$A$41:$BH$41,1,'FD mesh'!$B$15+1)*Setup!$B$22</f>
        <v>15.1018416365162</v>
      </c>
      <c r="AR896" s="0" t="n">
        <f aca="false">SUMPRODUCT('FD inverse'!$A$42:$BH$42,'FD mesh'!$B$84:$BI$84,$E895:$BL895)+'FD inverse'!$A$42*$C896/Setup!$B$17+INDEX('FD inverse'!$A$42:$BH$42,1,'FD mesh'!$B$15+1)*Setup!$B$22</f>
        <v>15.0782731733206</v>
      </c>
      <c r="AS896" s="0" t="n">
        <f aca="false">SUMPRODUCT('FD inverse'!$A$43:$BH$43,'FD mesh'!$B$84:$BI$84,$E895:$BL895)+'FD inverse'!$A$43*$C896/Setup!$B$17+INDEX('FD inverse'!$A$43:$BH$43,1,'FD mesh'!$B$15+1)*Setup!$B$22</f>
        <v>0</v>
      </c>
      <c r="AT896" s="0" t="n">
        <f aca="false">SUMPRODUCT('FD inverse'!$A$44:$BH$44,'FD mesh'!$B$84:$BI$84,$E895:$BL895)+'FD inverse'!$A$44*$C896/Setup!$B$17+INDEX('FD inverse'!$A$44:$BH$44,1,'FD mesh'!$B$15+1)*Setup!$B$22</f>
        <v>0</v>
      </c>
      <c r="AU896" s="0" t="n">
        <f aca="false">SUMPRODUCT('FD inverse'!$A$45:$BH$45,'FD mesh'!$B$84:$BI$84,$E895:$BL895)+'FD inverse'!$A$45*$C896/Setup!$B$17+INDEX('FD inverse'!$A$45:$BH$45,1,'FD mesh'!$B$15+1)*Setup!$B$22</f>
        <v>0</v>
      </c>
      <c r="AV896" s="0" t="n">
        <f aca="false">SUMPRODUCT('FD inverse'!$A$46:$BH$46,'FD mesh'!$B$84:$BI$84,$E895:$BL895)+'FD inverse'!$A$46*$C896/Setup!$B$17+INDEX('FD inverse'!$A$46:$BH$46,1,'FD mesh'!$B$15+1)*Setup!$B$22</f>
        <v>0</v>
      </c>
      <c r="AW896" s="0" t="n">
        <f aca="false">SUMPRODUCT('FD inverse'!$A$47:$BH$47,'FD mesh'!$B$84:$BI$84,$E895:$BL895)+'FD inverse'!$A$47*$C896/Setup!$B$17+INDEX('FD inverse'!$A$47:$BH$47,1,'FD mesh'!$B$15+1)*Setup!$B$22</f>
        <v>0</v>
      </c>
      <c r="AX896" s="0" t="n">
        <f aca="false">SUMPRODUCT('FD inverse'!$A$48:$BH$48,'FD mesh'!$B$84:$BI$84,$E895:$BL895)+'FD inverse'!$A$48*$C896/Setup!$B$17+INDEX('FD inverse'!$A$48:$BH$48,1,'FD mesh'!$B$15+1)*Setup!$B$22</f>
        <v>0</v>
      </c>
      <c r="AY896" s="0" t="n">
        <f aca="false">SUMPRODUCT('FD inverse'!$A$49:$BH$49,'FD mesh'!$B$84:$BI$84,$E895:$BL895)+'FD inverse'!$A$49*$C896/Setup!$B$17+INDEX('FD inverse'!$A$49:$BH$49,1,'FD mesh'!$B$15+1)*Setup!$B$22</f>
        <v>0</v>
      </c>
      <c r="AZ896" s="0" t="n">
        <f aca="false">SUMPRODUCT('FD inverse'!$A$50:$BH$50,'FD mesh'!$B$84:$BI$84,$E895:$BL895)+'FD inverse'!$A$50*$C896/Setup!$B$17+INDEX('FD inverse'!$A$50:$BH$50,1,'FD mesh'!$B$15+1)*Setup!$B$22</f>
        <v>0</v>
      </c>
      <c r="BA896" s="0" t="n">
        <f aca="false">SUMPRODUCT('FD inverse'!$A$51:$BH$51,'FD mesh'!$B$84:$BI$84,$E895:$BL895)+'FD inverse'!$A$51*$C896/Setup!$B$17+INDEX('FD inverse'!$A$51:$BH$51,1,'FD mesh'!$B$15+1)*Setup!$B$22</f>
        <v>0</v>
      </c>
      <c r="BB896" s="0" t="n">
        <f aca="false">SUMPRODUCT('FD inverse'!$A$52:$BH$52,'FD mesh'!$B$84:$BI$84,$E895:$BL895)+'FD inverse'!$A$52*$C896/Setup!$B$17+INDEX('FD inverse'!$A$52:$BH$52,1,'FD mesh'!$B$15+1)*Setup!$B$22</f>
        <v>0</v>
      </c>
      <c r="BC896" s="0" t="n">
        <f aca="false">SUMPRODUCT('FD inverse'!$A$53:$BH$53,'FD mesh'!$B$84:$BI$84,$E895:$BL895)+'FD inverse'!$A$53*$C896/Setup!$B$17+INDEX('FD inverse'!$A$53:$BH$53,1,'FD mesh'!$B$15+1)*Setup!$B$22</f>
        <v>0</v>
      </c>
      <c r="BD896" s="0" t="n">
        <f aca="false">SUMPRODUCT('FD inverse'!$A$54:$BH$54,'FD mesh'!$B$84:$BI$84,$E895:$BL895)+'FD inverse'!$A$54*$C896/Setup!$B$17+INDEX('FD inverse'!$A$54:$BH$54,1,'FD mesh'!$B$15+1)*Setup!$B$22</f>
        <v>0</v>
      </c>
      <c r="BE896" s="0" t="n">
        <f aca="false">SUMPRODUCT('FD inverse'!$A$55:$BH$55,'FD mesh'!$B$84:$BI$84,$E895:$BL895)+'FD inverse'!$A$55*$C896/Setup!$B$17+INDEX('FD inverse'!$A$55:$BH$55,1,'FD mesh'!$B$15+1)*Setup!$B$22</f>
        <v>0</v>
      </c>
      <c r="BF896" s="0" t="n">
        <f aca="false">SUMPRODUCT('FD inverse'!$A$56:$BH$56,'FD mesh'!$B$84:$BI$84,$E895:$BL895)+'FD inverse'!$A$56*$C896/Setup!$B$17+INDEX('FD inverse'!$A$56:$BH$56,1,'FD mesh'!$B$15+1)*Setup!$B$22</f>
        <v>0</v>
      </c>
      <c r="BG896" s="0" t="n">
        <f aca="false">SUMPRODUCT('FD inverse'!$A$57:$BH$57,'FD mesh'!$B$84:$BI$84,$E895:$BL895)+'FD inverse'!$A$57*$C896/Setup!$B$17+INDEX('FD inverse'!$A$57:$BH$57,1,'FD mesh'!$B$15+1)*Setup!$B$22</f>
        <v>0</v>
      </c>
      <c r="BH896" s="0" t="n">
        <f aca="false">SUMPRODUCT('FD inverse'!$A$58:$BH$58,'FD mesh'!$B$84:$BI$84,$E895:$BL895)+'FD inverse'!$A$58*$C896/Setup!$B$17+INDEX('FD inverse'!$A$58:$BH$58,1,'FD mesh'!$B$15+1)*Setup!$B$22</f>
        <v>0</v>
      </c>
      <c r="BI896" s="0" t="n">
        <f aca="false">SUMPRODUCT('FD inverse'!$A$59:$BH$59,'FD mesh'!$B$84:$BI$84,$E895:$BL895)+'FD inverse'!$A$59*$C896/Setup!$B$17+INDEX('FD inverse'!$A$59:$BH$59,1,'FD mesh'!$B$15+1)*Setup!$B$22</f>
        <v>0</v>
      </c>
      <c r="BJ896" s="0" t="n">
        <f aca="false">SUMPRODUCT('FD inverse'!$A$60:$BH$60,'FD mesh'!$B$84:$BI$84,$E895:$BL895)+'FD inverse'!$A$60*$C896/Setup!$B$17+INDEX('FD inverse'!$A$60:$BH$60,1,'FD mesh'!$B$15+1)*Setup!$B$22</f>
        <v>0</v>
      </c>
      <c r="BK896" s="0" t="n">
        <f aca="false">SUMPRODUCT('FD inverse'!$A$61:$BH$61,'FD mesh'!$B$84:$BI$84,$E895:$BL895)+'FD inverse'!$A$61*$C896/Setup!$B$17+INDEX('FD inverse'!$A$61:$BH$61,1,'FD mesh'!$B$15+1)*Setup!$B$22</f>
        <v>0</v>
      </c>
      <c r="BL896" s="0" t="n">
        <f aca="false">SUMPRODUCT('FD inverse'!$A$62:$BH$62,'FD mesh'!$B$84:$BI$84,$E895:$BL895)+'FD inverse'!$A$62*$C896/Setup!$B$17+INDEX('FD inverse'!$A$62:$BH$62,1,'FD mesh'!$B$15+1)*Setup!$B$22</f>
        <v>0</v>
      </c>
    </row>
    <row r="897" customFormat="false" ht="15" hidden="false" customHeight="false" outlineLevel="0" collapsed="false">
      <c r="A897" s="0" t="n">
        <v>892</v>
      </c>
      <c r="B897" s="0" t="n">
        <f aca="false">A897*Setup!$B$11/3600</f>
        <v>74.3333333333333</v>
      </c>
      <c r="C897" s="0" t="n">
        <f aca="false">Setup!$B$7+Setup!$B$8*COS(2*PI()*(B897-Setup!$B$9)/24)</f>
        <v>20.3747688518534</v>
      </c>
      <c r="D897" s="0" t="n">
        <f aca="false">(C897-E897)/Setup!$B$17</f>
        <v>-10.2446303659777</v>
      </c>
      <c r="E897" s="0" t="n">
        <f aca="false">SUMPRODUCT('FD inverse'!$A$3:$BH$3,'FD mesh'!$B$84:$BI$84,$E896:$BL896)+'FD inverse'!$A$3*$C897/Setup!$B$17+INDEX('FD inverse'!$A$3:$BH$3,1,'FD mesh'!$B$15+1)*Setup!$B$22</f>
        <v>21.7065707994305</v>
      </c>
      <c r="F897" s="0" t="n">
        <f aca="false">SUMPRODUCT('FD inverse'!$A$4:$BH$4,'FD mesh'!$B$84:$BI$84,$E896:$BL896)+'FD inverse'!$A$4*$C897/Setup!$B$17+INDEX('FD inverse'!$A$4:$BH$4,1,'FD mesh'!$B$15+1)*Setup!$B$22</f>
        <v>22.0047454822923</v>
      </c>
      <c r="G897" s="0" t="n">
        <f aca="false">SUMPRODUCT('FD inverse'!$A$5:$BH$5,'FD mesh'!$B$84:$BI$84,$E896:$BL896)+'FD inverse'!$A$5*$C897/Setup!$B$17+INDEX('FD inverse'!$A$5:$BH$5,1,'FD mesh'!$B$15+1)*Setup!$B$22</f>
        <v>22.290229380427</v>
      </c>
      <c r="H897" s="0" t="n">
        <f aca="false">SUMPRODUCT('FD inverse'!$A$6:$BH$6,'FD mesh'!$B$84:$BI$84,$E896:$BL896)+'FD inverse'!$A$6*$C897/Setup!$B$17+INDEX('FD inverse'!$A$6:$BH$6,1,'FD mesh'!$B$15+1)*Setup!$B$22</f>
        <v>23.229652859081</v>
      </c>
      <c r="I897" s="0" t="n">
        <f aca="false">SUMPRODUCT('FD inverse'!$A$7:$BH$7,'FD mesh'!$B$84:$BI$84,$E896:$BL896)+'FD inverse'!$A$7*$C897/Setup!$B$17+INDEX('FD inverse'!$A$7:$BH$7,1,'FD mesh'!$B$15+1)*Setup!$B$22</f>
        <v>23.306969168487</v>
      </c>
      <c r="J897" s="0" t="n">
        <f aca="false">SUMPRODUCT('FD inverse'!$A$8:$BH$8,'FD mesh'!$B$84:$BI$84,$E896:$BL896)+'FD inverse'!$A$8*$C897/Setup!$B$17+INDEX('FD inverse'!$A$8:$BH$8,1,'FD mesh'!$B$15+1)*Setup!$B$22</f>
        <v>23.3730453437831</v>
      </c>
      <c r="K897" s="0" t="n">
        <f aca="false">SUMPRODUCT('FD inverse'!$A$9:$BH$9,'FD mesh'!$B$84:$BI$84,$E896:$BL896)+'FD inverse'!$A$9*$C897/Setup!$B$17+INDEX('FD inverse'!$A$9:$BH$9,1,'FD mesh'!$B$15+1)*Setup!$B$22</f>
        <v>23.428279992344</v>
      </c>
      <c r="L897" s="0" t="n">
        <f aca="false">SUMPRODUCT('FD inverse'!$A$10:$BH$10,'FD mesh'!$B$84:$BI$84,$E896:$BL896)+'FD inverse'!$A$10*$C897/Setup!$B$17+INDEX('FD inverse'!$A$10:$BH$10,1,'FD mesh'!$B$15+1)*Setup!$B$22</f>
        <v>23.4730594288066</v>
      </c>
      <c r="M897" s="0" t="n">
        <f aca="false">SUMPRODUCT('FD inverse'!$A$11:$BH$11,'FD mesh'!$B$84:$BI$84,$E896:$BL896)+'FD inverse'!$A$11*$C897/Setup!$B$17+INDEX('FD inverse'!$A$11:$BH$11,1,'FD mesh'!$B$15+1)*Setup!$B$22</f>
        <v>23.5077455106376</v>
      </c>
      <c r="N897" s="0" t="n">
        <f aca="false">SUMPRODUCT('FD inverse'!$A$12:$BH$12,'FD mesh'!$B$84:$BI$84,$E896:$BL896)+'FD inverse'!$A$12*$C897/Setup!$B$17+INDEX('FD inverse'!$A$12:$BH$12,1,'FD mesh'!$B$15+1)*Setup!$B$22</f>
        <v>23.5326652538067</v>
      </c>
      <c r="O897" s="0" t="n">
        <f aca="false">SUMPRODUCT('FD inverse'!$A$13:$BH$13,'FD mesh'!$B$84:$BI$84,$E896:$BL896)+'FD inverse'!$A$13*$C897/Setup!$B$17+INDEX('FD inverse'!$A$13:$BH$13,1,'FD mesh'!$B$15+1)*Setup!$B$22</f>
        <v>23.5481021666952</v>
      </c>
      <c r="P897" s="0" t="n">
        <f aca="false">SUMPRODUCT('FD inverse'!$A$14:$BH$14,'FD mesh'!$B$84:$BI$84,$E896:$BL896)+'FD inverse'!$A$14*$C897/Setup!$B$17+INDEX('FD inverse'!$A$14:$BH$14,1,'FD mesh'!$B$15+1)*Setup!$B$22</f>
        <v>23.5542892464643</v>
      </c>
      <c r="Q897" s="0" t="n">
        <f aca="false">SUMPRODUCT('FD inverse'!$A$15:$BH$15,'FD mesh'!$B$84:$BI$84,$E896:$BL896)+'FD inverse'!$A$15*$C897/Setup!$B$17+INDEX('FD inverse'!$A$15:$BH$15,1,'FD mesh'!$B$15+1)*Setup!$B$22</f>
        <v>23.5514035896123</v>
      </c>
      <c r="R897" s="0" t="n">
        <f aca="false">SUMPRODUCT('FD inverse'!$A$16:$BH$16,'FD mesh'!$B$84:$BI$84,$E896:$BL896)+'FD inverse'!$A$16*$C897/Setup!$B$17+INDEX('FD inverse'!$A$16:$BH$16,1,'FD mesh'!$B$15+1)*Setup!$B$22</f>
        <v>23.539562577106</v>
      </c>
      <c r="S897" s="0" t="n">
        <f aca="false">SUMPRODUCT('FD inverse'!$A$17:$BH$17,'FD mesh'!$B$84:$BI$84,$E896:$BL896)+'FD inverse'!$A$17*$C897/Setup!$B$17+INDEX('FD inverse'!$A$17:$BH$17,1,'FD mesh'!$B$15+1)*Setup!$B$22</f>
        <v>23.0113765242195</v>
      </c>
      <c r="T897" s="0" t="n">
        <f aca="false">SUMPRODUCT('FD inverse'!$A$18:$BH$18,'FD mesh'!$B$84:$BI$84,$E896:$BL896)+'FD inverse'!$A$18*$C897/Setup!$B$17+INDEX('FD inverse'!$A$18:$BH$18,1,'FD mesh'!$B$15+1)*Setup!$B$22</f>
        <v>22.4791302194808</v>
      </c>
      <c r="U897" s="0" t="n">
        <f aca="false">SUMPRODUCT('FD inverse'!$A$19:$BH$19,'FD mesh'!$B$84:$BI$84,$E896:$BL896)+'FD inverse'!$A$19*$C897/Setup!$B$17+INDEX('FD inverse'!$A$19:$BH$19,1,'FD mesh'!$B$15+1)*Setup!$B$22</f>
        <v>21.9431874184226</v>
      </c>
      <c r="V897" s="0" t="n">
        <f aca="false">SUMPRODUCT('FD inverse'!$A$20:$BH$20,'FD mesh'!$B$84:$BI$84,$E896:$BL896)+'FD inverse'!$A$20*$C897/Setup!$B$17+INDEX('FD inverse'!$A$20:$BH$20,1,'FD mesh'!$B$15+1)*Setup!$B$22</f>
        <v>21.4038968170479</v>
      </c>
      <c r="W897" s="0" t="n">
        <f aca="false">SUMPRODUCT('FD inverse'!$A$21:$BH$21,'FD mesh'!$B$84:$BI$84,$E896:$BL896)+'FD inverse'!$A$21*$C897/Setup!$B$17+INDEX('FD inverse'!$A$21:$BH$21,1,'FD mesh'!$B$15+1)*Setup!$B$22</f>
        <v>20.8615925690796</v>
      </c>
      <c r="X897" s="0" t="n">
        <f aca="false">SUMPRODUCT('FD inverse'!$A$22:$BH$22,'FD mesh'!$B$84:$BI$84,$E896:$BL896)+'FD inverse'!$A$22*$C897/Setup!$B$17+INDEX('FD inverse'!$A$22:$BH$22,1,'FD mesh'!$B$15+1)*Setup!$B$22</f>
        <v>20.3165949451593</v>
      </c>
      <c r="Y897" s="0" t="n">
        <f aca="false">SUMPRODUCT('FD inverse'!$A$23:$BH$23,'FD mesh'!$B$84:$BI$84,$E896:$BL896)+'FD inverse'!$A$23*$C897/Setup!$B$17+INDEX('FD inverse'!$A$23:$BH$23,1,'FD mesh'!$B$15+1)*Setup!$B$22</f>
        <v>19.769211119875</v>
      </c>
      <c r="Z897" s="0" t="n">
        <f aca="false">SUMPRODUCT('FD inverse'!$A$24:$BH$24,'FD mesh'!$B$84:$BI$84,$E896:$BL896)+'FD inverse'!$A$24*$C897/Setup!$B$17+INDEX('FD inverse'!$A$24:$BH$24,1,'FD mesh'!$B$15+1)*Setup!$B$22</f>
        <v>19.2197360730821</v>
      </c>
      <c r="AA897" s="0" t="n">
        <f aca="false">SUMPRODUCT('FD inverse'!$A$25:$BH$25,'FD mesh'!$B$84:$BI$84,$E896:$BL896)+'FD inverse'!$A$25*$C897/Setup!$B$17+INDEX('FD inverse'!$A$25:$BH$25,1,'FD mesh'!$B$15+1)*Setup!$B$22</f>
        <v>18.6684535925305</v>
      </c>
      <c r="AB897" s="0" t="n">
        <f aca="false">SUMPRODUCT('FD inverse'!$A$26:$BH$26,'FD mesh'!$B$84:$BI$84,$E896:$BL896)+'FD inverse'!$A$26*$C897/Setup!$B$17+INDEX('FD inverse'!$A$26:$BH$26,1,'FD mesh'!$B$15+1)*Setup!$B$22</f>
        <v>18.1156373653186</v>
      </c>
      <c r="AC897" s="0" t="n">
        <f aca="false">SUMPRODUCT('FD inverse'!$A$27:$BH$27,'FD mesh'!$B$84:$BI$84,$E896:$BL896)+'FD inverse'!$A$27*$C897/Setup!$B$17+INDEX('FD inverse'!$A$27:$BH$27,1,'FD mesh'!$B$15+1)*Setup!$B$22</f>
        <v>17.5615521461652</v>
      </c>
      <c r="AD897" s="0" t="n">
        <f aca="false">SUMPRODUCT('FD inverse'!$A$28:$BH$28,'FD mesh'!$B$84:$BI$84,$E896:$BL896)+'FD inverse'!$A$28*$C897/Setup!$B$17+INDEX('FD inverse'!$A$28:$BH$28,1,'FD mesh'!$B$15+1)*Setup!$B$22</f>
        <v>17.0064549909092</v>
      </c>
      <c r="AE897" s="0" t="n">
        <f aca="false">SUMPRODUCT('FD inverse'!$A$29:$BH$29,'FD mesh'!$B$84:$BI$84,$E896:$BL896)+'FD inverse'!$A$29*$C897/Setup!$B$17+INDEX('FD inverse'!$A$29:$BH$29,1,'FD mesh'!$B$15+1)*Setup!$B$22</f>
        <v>16.4505965440236</v>
      </c>
      <c r="AF897" s="0" t="n">
        <f aca="false">SUMPRODUCT('FD inverse'!$A$30:$BH$30,'FD mesh'!$B$84:$BI$84,$E896:$BL896)+'FD inverse'!$A$30*$C897/Setup!$B$17+INDEX('FD inverse'!$A$30:$BH$30,1,'FD mesh'!$B$15+1)*Setup!$B$22</f>
        <v>15.8942223692455</v>
      </c>
      <c r="AG897" s="0" t="n">
        <f aca="false">SUMPRODUCT('FD inverse'!$A$31:$BH$31,'FD mesh'!$B$84:$BI$84,$E896:$BL896)+'FD inverse'!$A$31*$C897/Setup!$B$17+INDEX('FD inverse'!$A$31:$BH$31,1,'FD mesh'!$B$15+1)*Setup!$B$22</f>
        <v>15.3375743126964</v>
      </c>
      <c r="AH897" s="0" t="n">
        <f aca="false">SUMPRODUCT('FD inverse'!$A$32:$BH$32,'FD mesh'!$B$84:$BI$84,$E896:$BL896)+'FD inverse'!$A$32*$C897/Setup!$B$17+INDEX('FD inverse'!$A$32:$BH$32,1,'FD mesh'!$B$15+1)*Setup!$B$22</f>
        <v>15.314082003331</v>
      </c>
      <c r="AI897" s="0" t="n">
        <f aca="false">SUMPRODUCT('FD inverse'!$A$33:$BH$33,'FD mesh'!$B$84:$BI$84,$E896:$BL896)+'FD inverse'!$A$33*$C897/Setup!$B$17+INDEX('FD inverse'!$A$33:$BH$33,1,'FD mesh'!$B$15+1)*Setup!$B$22</f>
        <v>15.2905465225106</v>
      </c>
      <c r="AJ897" s="0" t="n">
        <f aca="false">SUMPRODUCT('FD inverse'!$A$34:$BH$34,'FD mesh'!$B$84:$BI$84,$E896:$BL896)+'FD inverse'!$A$34*$C897/Setup!$B$17+INDEX('FD inverse'!$A$34:$BH$34,1,'FD mesh'!$B$15+1)*Setup!$B$22</f>
        <v>15.2669812284969</v>
      </c>
      <c r="AK897" s="0" t="n">
        <f aca="false">SUMPRODUCT('FD inverse'!$A$35:$BH$35,'FD mesh'!$B$84:$BI$84,$E896:$BL896)+'FD inverse'!$A$35*$C897/Setup!$B$17+INDEX('FD inverse'!$A$35:$BH$35,1,'FD mesh'!$B$15+1)*Setup!$B$22</f>
        <v>15.2433970750327</v>
      </c>
      <c r="AL897" s="0" t="n">
        <f aca="false">SUMPRODUCT('FD inverse'!$A$36:$BH$36,'FD mesh'!$B$84:$BI$84,$E896:$BL896)+'FD inverse'!$A$36*$C897/Setup!$B$17+INDEX('FD inverse'!$A$36:$BH$36,1,'FD mesh'!$B$15+1)*Setup!$B$22</f>
        <v>15.2198028008802</v>
      </c>
      <c r="AM897" s="0" t="n">
        <f aca="false">SUMPRODUCT('FD inverse'!$A$37:$BH$37,'FD mesh'!$B$84:$BI$84,$E896:$BL896)+'FD inverse'!$A$37*$C897/Setup!$B$17+INDEX('FD inverse'!$A$37:$BH$37,1,'FD mesh'!$B$15+1)*Setup!$B$22</f>
        <v>15.1962051226154</v>
      </c>
      <c r="AN897" s="0" t="n">
        <f aca="false">SUMPRODUCT('FD inverse'!$A$38:$BH$38,'FD mesh'!$B$84:$BI$84,$E896:$BL896)+'FD inverse'!$A$38*$C897/Setup!$B$17+INDEX('FD inverse'!$A$38:$BH$38,1,'FD mesh'!$B$15+1)*Setup!$B$22</f>
        <v>15.1726089295396</v>
      </c>
      <c r="AO897" s="0" t="n">
        <f aca="false">SUMPRODUCT('FD inverse'!$A$39:$BH$39,'FD mesh'!$B$84:$BI$84,$E896:$BL896)+'FD inverse'!$A$39*$C897/Setup!$B$17+INDEX('FD inverse'!$A$39:$BH$39,1,'FD mesh'!$B$15+1)*Setup!$B$22</f>
        <v>15.1490174798126</v>
      </c>
      <c r="AP897" s="0" t="n">
        <f aca="false">SUMPRODUCT('FD inverse'!$A$40:$BH$40,'FD mesh'!$B$84:$BI$84,$E896:$BL896)+'FD inverse'!$A$40*$C897/Setup!$B$17+INDEX('FD inverse'!$A$40:$BH$40,1,'FD mesh'!$B$15+1)*Setup!$B$22</f>
        <v>15.1254325971338</v>
      </c>
      <c r="AQ897" s="0" t="n">
        <f aca="false">SUMPRODUCT('FD inverse'!$A$41:$BH$41,'FD mesh'!$B$84:$BI$84,$E896:$BL896)+'FD inverse'!$A$41*$C897/Setup!$B$17+INDEX('FD inverse'!$A$41:$BH$41,1,'FD mesh'!$B$15+1)*Setup!$B$22</f>
        <v>15.1018548674913</v>
      </c>
      <c r="AR897" s="0" t="n">
        <f aca="false">SUMPRODUCT('FD inverse'!$A$42:$BH$42,'FD mesh'!$B$84:$BI$84,$E896:$BL896)+'FD inverse'!$A$42*$C897/Setup!$B$17+INDEX('FD inverse'!$A$42:$BH$42,1,'FD mesh'!$B$15+1)*Setup!$B$22</f>
        <v>15.0782838356732</v>
      </c>
      <c r="AS897" s="0" t="n">
        <f aca="false">SUMPRODUCT('FD inverse'!$A$43:$BH$43,'FD mesh'!$B$84:$BI$84,$E896:$BL896)+'FD inverse'!$A$43*$C897/Setup!$B$17+INDEX('FD inverse'!$A$43:$BH$43,1,'FD mesh'!$B$15+1)*Setup!$B$22</f>
        <v>0</v>
      </c>
      <c r="AT897" s="0" t="n">
        <f aca="false">SUMPRODUCT('FD inverse'!$A$44:$BH$44,'FD mesh'!$B$84:$BI$84,$E896:$BL896)+'FD inverse'!$A$44*$C897/Setup!$B$17+INDEX('FD inverse'!$A$44:$BH$44,1,'FD mesh'!$B$15+1)*Setup!$B$22</f>
        <v>0</v>
      </c>
      <c r="AU897" s="0" t="n">
        <f aca="false">SUMPRODUCT('FD inverse'!$A$45:$BH$45,'FD mesh'!$B$84:$BI$84,$E896:$BL896)+'FD inverse'!$A$45*$C897/Setup!$B$17+INDEX('FD inverse'!$A$45:$BH$45,1,'FD mesh'!$B$15+1)*Setup!$B$22</f>
        <v>0</v>
      </c>
      <c r="AV897" s="0" t="n">
        <f aca="false">SUMPRODUCT('FD inverse'!$A$46:$BH$46,'FD mesh'!$B$84:$BI$84,$E896:$BL896)+'FD inverse'!$A$46*$C897/Setup!$B$17+INDEX('FD inverse'!$A$46:$BH$46,1,'FD mesh'!$B$15+1)*Setup!$B$22</f>
        <v>0</v>
      </c>
      <c r="AW897" s="0" t="n">
        <f aca="false">SUMPRODUCT('FD inverse'!$A$47:$BH$47,'FD mesh'!$B$84:$BI$84,$E896:$BL896)+'FD inverse'!$A$47*$C897/Setup!$B$17+INDEX('FD inverse'!$A$47:$BH$47,1,'FD mesh'!$B$15+1)*Setup!$B$22</f>
        <v>0</v>
      </c>
      <c r="AX897" s="0" t="n">
        <f aca="false">SUMPRODUCT('FD inverse'!$A$48:$BH$48,'FD mesh'!$B$84:$BI$84,$E896:$BL896)+'FD inverse'!$A$48*$C897/Setup!$B$17+INDEX('FD inverse'!$A$48:$BH$48,1,'FD mesh'!$B$15+1)*Setup!$B$22</f>
        <v>0</v>
      </c>
      <c r="AY897" s="0" t="n">
        <f aca="false">SUMPRODUCT('FD inverse'!$A$49:$BH$49,'FD mesh'!$B$84:$BI$84,$E896:$BL896)+'FD inverse'!$A$49*$C897/Setup!$B$17+INDEX('FD inverse'!$A$49:$BH$49,1,'FD mesh'!$B$15+1)*Setup!$B$22</f>
        <v>0</v>
      </c>
      <c r="AZ897" s="0" t="n">
        <f aca="false">SUMPRODUCT('FD inverse'!$A$50:$BH$50,'FD mesh'!$B$84:$BI$84,$E896:$BL896)+'FD inverse'!$A$50*$C897/Setup!$B$17+INDEX('FD inverse'!$A$50:$BH$50,1,'FD mesh'!$B$15+1)*Setup!$B$22</f>
        <v>0</v>
      </c>
      <c r="BA897" s="0" t="n">
        <f aca="false">SUMPRODUCT('FD inverse'!$A$51:$BH$51,'FD mesh'!$B$84:$BI$84,$E896:$BL896)+'FD inverse'!$A$51*$C897/Setup!$B$17+INDEX('FD inverse'!$A$51:$BH$51,1,'FD mesh'!$B$15+1)*Setup!$B$22</f>
        <v>0</v>
      </c>
      <c r="BB897" s="0" t="n">
        <f aca="false">SUMPRODUCT('FD inverse'!$A$52:$BH$52,'FD mesh'!$B$84:$BI$84,$E896:$BL896)+'FD inverse'!$A$52*$C897/Setup!$B$17+INDEX('FD inverse'!$A$52:$BH$52,1,'FD mesh'!$B$15+1)*Setup!$B$22</f>
        <v>0</v>
      </c>
      <c r="BC897" s="0" t="n">
        <f aca="false">SUMPRODUCT('FD inverse'!$A$53:$BH$53,'FD mesh'!$B$84:$BI$84,$E896:$BL896)+'FD inverse'!$A$53*$C897/Setup!$B$17+INDEX('FD inverse'!$A$53:$BH$53,1,'FD mesh'!$B$15+1)*Setup!$B$22</f>
        <v>0</v>
      </c>
      <c r="BD897" s="0" t="n">
        <f aca="false">SUMPRODUCT('FD inverse'!$A$54:$BH$54,'FD mesh'!$B$84:$BI$84,$E896:$BL896)+'FD inverse'!$A$54*$C897/Setup!$B$17+INDEX('FD inverse'!$A$54:$BH$54,1,'FD mesh'!$B$15+1)*Setup!$B$22</f>
        <v>0</v>
      </c>
      <c r="BE897" s="0" t="n">
        <f aca="false">SUMPRODUCT('FD inverse'!$A$55:$BH$55,'FD mesh'!$B$84:$BI$84,$E896:$BL896)+'FD inverse'!$A$55*$C897/Setup!$B$17+INDEX('FD inverse'!$A$55:$BH$55,1,'FD mesh'!$B$15+1)*Setup!$B$22</f>
        <v>0</v>
      </c>
      <c r="BF897" s="0" t="n">
        <f aca="false">SUMPRODUCT('FD inverse'!$A$56:$BH$56,'FD mesh'!$B$84:$BI$84,$E896:$BL896)+'FD inverse'!$A$56*$C897/Setup!$B$17+INDEX('FD inverse'!$A$56:$BH$56,1,'FD mesh'!$B$15+1)*Setup!$B$22</f>
        <v>0</v>
      </c>
      <c r="BG897" s="0" t="n">
        <f aca="false">SUMPRODUCT('FD inverse'!$A$57:$BH$57,'FD mesh'!$B$84:$BI$84,$E896:$BL896)+'FD inverse'!$A$57*$C897/Setup!$B$17+INDEX('FD inverse'!$A$57:$BH$57,1,'FD mesh'!$B$15+1)*Setup!$B$22</f>
        <v>0</v>
      </c>
      <c r="BH897" s="0" t="n">
        <f aca="false">SUMPRODUCT('FD inverse'!$A$58:$BH$58,'FD mesh'!$B$84:$BI$84,$E896:$BL896)+'FD inverse'!$A$58*$C897/Setup!$B$17+INDEX('FD inverse'!$A$58:$BH$58,1,'FD mesh'!$B$15+1)*Setup!$B$22</f>
        <v>0</v>
      </c>
      <c r="BI897" s="0" t="n">
        <f aca="false">SUMPRODUCT('FD inverse'!$A$59:$BH$59,'FD mesh'!$B$84:$BI$84,$E896:$BL896)+'FD inverse'!$A$59*$C897/Setup!$B$17+INDEX('FD inverse'!$A$59:$BH$59,1,'FD mesh'!$B$15+1)*Setup!$B$22</f>
        <v>0</v>
      </c>
      <c r="BJ897" s="0" t="n">
        <f aca="false">SUMPRODUCT('FD inverse'!$A$60:$BH$60,'FD mesh'!$B$84:$BI$84,$E896:$BL896)+'FD inverse'!$A$60*$C897/Setup!$B$17+INDEX('FD inverse'!$A$60:$BH$60,1,'FD mesh'!$B$15+1)*Setup!$B$22</f>
        <v>0</v>
      </c>
      <c r="BK897" s="0" t="n">
        <f aca="false">SUMPRODUCT('FD inverse'!$A$61:$BH$61,'FD mesh'!$B$84:$BI$84,$E896:$BL896)+'FD inverse'!$A$61*$C897/Setup!$B$17+INDEX('FD inverse'!$A$61:$BH$61,1,'FD mesh'!$B$15+1)*Setup!$B$22</f>
        <v>0</v>
      </c>
      <c r="BL897" s="0" t="n">
        <f aca="false">SUMPRODUCT('FD inverse'!$A$62:$BH$62,'FD mesh'!$B$84:$BI$84,$E896:$BL896)+'FD inverse'!$A$62*$C897/Setup!$B$17+INDEX('FD inverse'!$A$62:$BH$62,1,'FD mesh'!$B$15+1)*Setup!$B$22</f>
        <v>0</v>
      </c>
    </row>
    <row r="898" customFormat="false" ht="15" hidden="false" customHeight="false" outlineLevel="0" collapsed="false">
      <c r="A898" s="0" t="n">
        <v>893</v>
      </c>
      <c r="B898" s="0" t="n">
        <f aca="false">A898*Setup!$B$11/3600</f>
        <v>74.4166666666667</v>
      </c>
      <c r="C898" s="0" t="n">
        <f aca="false">Setup!$B$7+Setup!$B$8*COS(2*PI()*(B898-Setup!$B$9)/24)</f>
        <v>20.3387540835222</v>
      </c>
      <c r="D898" s="0" t="n">
        <f aca="false">(C898-E898)/Setup!$B$17</f>
        <v>-10.2906273423806</v>
      </c>
      <c r="E898" s="0" t="n">
        <f aca="false">SUMPRODUCT('FD inverse'!$A$3:$BH$3,'FD mesh'!$B$84:$BI$84,$E897:$BL897)+'FD inverse'!$A$3*$C898/Setup!$B$17+INDEX('FD inverse'!$A$3:$BH$3,1,'FD mesh'!$B$15+1)*Setup!$B$22</f>
        <v>21.6765356380317</v>
      </c>
      <c r="F898" s="0" t="n">
        <f aca="false">SUMPRODUCT('FD inverse'!$A$4:$BH$4,'FD mesh'!$B$84:$BI$84,$E897:$BL897)+'FD inverse'!$A$4*$C898/Setup!$B$17+INDEX('FD inverse'!$A$4:$BH$4,1,'FD mesh'!$B$15+1)*Setup!$B$22</f>
        <v>21.9762862617573</v>
      </c>
      <c r="G898" s="0" t="n">
        <f aca="false">SUMPRODUCT('FD inverse'!$A$5:$BH$5,'FD mesh'!$B$84:$BI$84,$E897:$BL897)+'FD inverse'!$A$5*$C898/Setup!$B$17+INDEX('FD inverse'!$A$5:$BH$5,1,'FD mesh'!$B$15+1)*Setup!$B$22</f>
        <v>22.2636847932369</v>
      </c>
      <c r="H898" s="0" t="n">
        <f aca="false">SUMPRODUCT('FD inverse'!$A$6:$BH$6,'FD mesh'!$B$84:$BI$84,$E897:$BL897)+'FD inverse'!$A$6*$C898/Setup!$B$17+INDEX('FD inverse'!$A$6:$BH$6,1,'FD mesh'!$B$15+1)*Setup!$B$22</f>
        <v>23.2099884308487</v>
      </c>
      <c r="I898" s="0" t="n">
        <f aca="false">SUMPRODUCT('FD inverse'!$A$7:$BH$7,'FD mesh'!$B$84:$BI$84,$E897:$BL897)+'FD inverse'!$A$7*$C898/Setup!$B$17+INDEX('FD inverse'!$A$7:$BH$7,1,'FD mesh'!$B$15+1)*Setup!$B$22</f>
        <v>23.2879313993004</v>
      </c>
      <c r="J898" s="0" t="n">
        <f aca="false">SUMPRODUCT('FD inverse'!$A$8:$BH$8,'FD mesh'!$B$84:$BI$84,$E897:$BL897)+'FD inverse'!$A$8*$C898/Setup!$B$17+INDEX('FD inverse'!$A$8:$BH$8,1,'FD mesh'!$B$15+1)*Setup!$B$22</f>
        <v>23.3546426455181</v>
      </c>
      <c r="K898" s="0" t="n">
        <f aca="false">SUMPRODUCT('FD inverse'!$A$9:$BH$9,'FD mesh'!$B$84:$BI$84,$E897:$BL897)+'FD inverse'!$A$9*$C898/Setup!$B$17+INDEX('FD inverse'!$A$9:$BH$9,1,'FD mesh'!$B$15+1)*Setup!$B$22</f>
        <v>23.4104968426119</v>
      </c>
      <c r="L898" s="0" t="n">
        <f aca="false">SUMPRODUCT('FD inverse'!$A$10:$BH$10,'FD mesh'!$B$84:$BI$84,$E897:$BL897)+'FD inverse'!$A$10*$C898/Setup!$B$17+INDEX('FD inverse'!$A$10:$BH$10,1,'FD mesh'!$B$15+1)*Setup!$B$22</f>
        <v>23.4558595059404</v>
      </c>
      <c r="M898" s="0" t="n">
        <f aca="false">SUMPRODUCT('FD inverse'!$A$11:$BH$11,'FD mesh'!$B$84:$BI$84,$E897:$BL897)+'FD inverse'!$A$11*$C898/Setup!$B$17+INDEX('FD inverse'!$A$11:$BH$11,1,'FD mesh'!$B$15+1)*Setup!$B$22</f>
        <v>23.4910747221502</v>
      </c>
      <c r="N898" s="0" t="n">
        <f aca="false">SUMPRODUCT('FD inverse'!$A$12:$BH$12,'FD mesh'!$B$84:$BI$84,$E897:$BL897)+'FD inverse'!$A$12*$C898/Setup!$B$17+INDEX('FD inverse'!$A$12:$BH$12,1,'FD mesh'!$B$15+1)*Setup!$B$22</f>
        <v>23.5164546649161</v>
      </c>
      <c r="O898" s="0" t="n">
        <f aca="false">SUMPRODUCT('FD inverse'!$A$13:$BH$13,'FD mesh'!$B$84:$BI$84,$E897:$BL897)+'FD inverse'!$A$13*$C898/Setup!$B$17+INDEX('FD inverse'!$A$13:$BH$13,1,'FD mesh'!$B$15+1)*Setup!$B$22</f>
        <v>23.5322708384251</v>
      </c>
      <c r="P898" s="0" t="n">
        <f aca="false">SUMPRODUCT('FD inverse'!$A$14:$BH$14,'FD mesh'!$B$84:$BI$84,$E897:$BL897)+'FD inverse'!$A$14*$C898/Setup!$B$17+INDEX('FD inverse'!$A$14:$BH$14,1,'FD mesh'!$B$15+1)*Setup!$B$22</f>
        <v>23.5387469952555</v>
      </c>
      <c r="Q898" s="0" t="n">
        <f aca="false">SUMPRODUCT('FD inverse'!$A$15:$BH$15,'FD mesh'!$B$84:$BI$84,$E897:$BL897)+'FD inverse'!$A$15*$C898/Setup!$B$17+INDEX('FD inverse'!$A$15:$BH$15,1,'FD mesh'!$B$15+1)*Setup!$B$22</f>
        <v>23.5360536823461</v>
      </c>
      <c r="R898" s="0" t="n">
        <f aca="false">SUMPRODUCT('FD inverse'!$A$16:$BH$16,'FD mesh'!$B$84:$BI$84,$E897:$BL897)+'FD inverse'!$A$16*$C898/Setup!$B$17+INDEX('FD inverse'!$A$16:$BH$16,1,'FD mesh'!$B$15+1)*Setup!$B$22</f>
        <v>23.5243043769494</v>
      </c>
      <c r="S898" s="0" t="n">
        <f aca="false">SUMPRODUCT('FD inverse'!$A$17:$BH$17,'FD mesh'!$B$84:$BI$84,$E897:$BL897)+'FD inverse'!$A$17*$C898/Setup!$B$17+INDEX('FD inverse'!$A$17:$BH$17,1,'FD mesh'!$B$15+1)*Setup!$B$22</f>
        <v>22.9974083327205</v>
      </c>
      <c r="T898" s="0" t="n">
        <f aca="false">SUMPRODUCT('FD inverse'!$A$18:$BH$18,'FD mesh'!$B$84:$BI$84,$E897:$BL897)+'FD inverse'!$A$18*$C898/Setup!$B$17+INDEX('FD inverse'!$A$18:$BH$18,1,'FD mesh'!$B$15+1)*Setup!$B$22</f>
        <v>22.4664016492791</v>
      </c>
      <c r="U898" s="0" t="n">
        <f aca="false">SUMPRODUCT('FD inverse'!$A$19:$BH$19,'FD mesh'!$B$84:$BI$84,$E897:$BL897)+'FD inverse'!$A$19*$C898/Setup!$B$17+INDEX('FD inverse'!$A$19:$BH$19,1,'FD mesh'!$B$15+1)*Setup!$B$22</f>
        <v>21.9316491294641</v>
      </c>
      <c r="V898" s="0" t="n">
        <f aca="false">SUMPRODUCT('FD inverse'!$A$20:$BH$20,'FD mesh'!$B$84:$BI$84,$E897:$BL897)+'FD inverse'!$A$20*$C898/Setup!$B$17+INDEX('FD inverse'!$A$20:$BH$20,1,'FD mesh'!$B$15+1)*Setup!$B$22</f>
        <v>21.3935010560413</v>
      </c>
      <c r="W898" s="0" t="n">
        <f aca="false">SUMPRODUCT('FD inverse'!$A$21:$BH$21,'FD mesh'!$B$84:$BI$84,$E897:$BL897)+'FD inverse'!$A$21*$C898/Setup!$B$17+INDEX('FD inverse'!$A$21:$BH$21,1,'FD mesh'!$B$15+1)*Setup!$B$22</f>
        <v>20.8522936586651</v>
      </c>
      <c r="X898" s="0" t="n">
        <f aca="false">SUMPRODUCT('FD inverse'!$A$22:$BH$22,'FD mesh'!$B$84:$BI$84,$E897:$BL897)+'FD inverse'!$A$22*$C898/Setup!$B$17+INDEX('FD inverse'!$A$22:$BH$22,1,'FD mesh'!$B$15+1)*Setup!$B$22</f>
        <v>20.3083497247955</v>
      </c>
      <c r="Y898" s="0" t="n">
        <f aca="false">SUMPRODUCT('FD inverse'!$A$23:$BH$23,'FD mesh'!$B$84:$BI$84,$E897:$BL897)+'FD inverse'!$A$23*$C898/Setup!$B$17+INDEX('FD inverse'!$A$23:$BH$23,1,'FD mesh'!$B$15+1)*Setup!$B$22</f>
        <v>19.7619793403616</v>
      </c>
      <c r="Z898" s="0" t="n">
        <f aca="false">SUMPRODUCT('FD inverse'!$A$24:$BH$24,'FD mesh'!$B$84:$BI$84,$E897:$BL897)+'FD inverse'!$A$24*$C898/Setup!$B$17+INDEX('FD inverse'!$A$24:$BH$24,1,'FD mesh'!$B$15+1)*Setup!$B$22</f>
        <v>19.2134807465281</v>
      </c>
      <c r="AA898" s="0" t="n">
        <f aca="false">SUMPRODUCT('FD inverse'!$A$25:$BH$25,'FD mesh'!$B$84:$BI$84,$E897:$BL897)+'FD inverse'!$A$25*$C898/Setup!$B$17+INDEX('FD inverse'!$A$25:$BH$25,1,'FD mesh'!$B$15+1)*Setup!$B$22</f>
        <v>18.6631412994516</v>
      </c>
      <c r="AB898" s="0" t="n">
        <f aca="false">SUMPRODUCT('FD inverse'!$A$26:$BH$26,'FD mesh'!$B$84:$BI$84,$E897:$BL897)+'FD inverse'!$A$26*$C898/Setup!$B$17+INDEX('FD inverse'!$A$26:$BH$26,1,'FD mesh'!$B$15+1)*Setup!$B$22</f>
        <v>18.1112385204119</v>
      </c>
      <c r="AC898" s="0" t="n">
        <f aca="false">SUMPRODUCT('FD inverse'!$A$27:$BH$27,'FD mesh'!$B$84:$BI$84,$E897:$BL897)+'FD inverse'!$A$27*$C898/Setup!$B$17+INDEX('FD inverse'!$A$27:$BH$27,1,'FD mesh'!$B$15+1)*Setup!$B$22</f>
        <v>17.5580412241569</v>
      </c>
      <c r="AD898" s="0" t="n">
        <f aca="false">SUMPRODUCT('FD inverse'!$A$28:$BH$28,'FD mesh'!$B$84:$BI$84,$E897:$BL897)+'FD inverse'!$A$28*$C898/Setup!$B$17+INDEX('FD inverse'!$A$28:$BH$28,1,'FD mesh'!$B$15+1)*Setup!$B$22</f>
        <v>17.0038107137108</v>
      </c>
      <c r="AE898" s="0" t="n">
        <f aca="false">SUMPRODUCT('FD inverse'!$A$29:$BH$29,'FD mesh'!$B$84:$BI$84,$E897:$BL897)+'FD inverse'!$A$29*$C898/Setup!$B$17+INDEX('FD inverse'!$A$29:$BH$29,1,'FD mesh'!$B$15+1)*Setup!$B$22</f>
        <v>16.4488020302606</v>
      </c>
      <c r="AF898" s="0" t="n">
        <f aca="false">SUMPRODUCT('FD inverse'!$A$30:$BH$30,'FD mesh'!$B$84:$BI$84,$E897:$BL897)+'FD inverse'!$A$30*$C898/Setup!$B$17+INDEX('FD inverse'!$A$30:$BH$30,1,'FD mesh'!$B$15+1)*Setup!$B$22</f>
        <v>15.8932652470458</v>
      </c>
      <c r="AG898" s="0" t="n">
        <f aca="false">SUMPRODUCT('FD inverse'!$A$31:$BH$31,'FD mesh'!$B$84:$BI$84,$E897:$BL897)+'FD inverse'!$A$31*$C898/Setup!$B$17+INDEX('FD inverse'!$A$31:$BH$31,1,'FD mesh'!$B$15+1)*Setup!$B$22</f>
        <v>15.3374467964409</v>
      </c>
      <c r="AH898" s="0" t="n">
        <f aca="false">SUMPRODUCT('FD inverse'!$A$32:$BH$32,'FD mesh'!$B$84:$BI$84,$E897:$BL897)+'FD inverse'!$A$32*$C898/Setup!$B$17+INDEX('FD inverse'!$A$32:$BH$32,1,'FD mesh'!$B$15+1)*Setup!$B$22</f>
        <v>15.3139866711046</v>
      </c>
      <c r="AI898" s="0" t="n">
        <f aca="false">SUMPRODUCT('FD inverse'!$A$33:$BH$33,'FD mesh'!$B$84:$BI$84,$E897:$BL897)+'FD inverse'!$A$33*$C898/Setup!$B$17+INDEX('FD inverse'!$A$33:$BH$33,1,'FD mesh'!$B$15+1)*Setup!$B$22</f>
        <v>15.2904782863994</v>
      </c>
      <c r="AJ898" s="0" t="n">
        <f aca="false">SUMPRODUCT('FD inverse'!$A$34:$BH$34,'FD mesh'!$B$84:$BI$84,$E897:$BL897)+'FD inverse'!$A$34*$C898/Setup!$B$17+INDEX('FD inverse'!$A$34:$BH$34,1,'FD mesh'!$B$15+1)*Setup!$B$22</f>
        <v>15.2669353590031</v>
      </c>
      <c r="AK898" s="0" t="n">
        <f aca="false">SUMPRODUCT('FD inverse'!$A$35:$BH$35,'FD mesh'!$B$84:$BI$84,$E897:$BL897)+'FD inverse'!$A$35*$C898/Setup!$B$17+INDEX('FD inverse'!$A$35:$BH$35,1,'FD mesh'!$B$15+1)*Setup!$B$22</f>
        <v>15.2433692114125</v>
      </c>
      <c r="AL898" s="0" t="n">
        <f aca="false">SUMPRODUCT('FD inverse'!$A$36:$BH$36,'FD mesh'!$B$84:$BI$84,$E897:$BL897)+'FD inverse'!$A$36*$C898/Setup!$B$17+INDEX('FD inverse'!$A$36:$BH$36,1,'FD mesh'!$B$15+1)*Setup!$B$22</f>
        <v>15.2197889586156</v>
      </c>
      <c r="AM898" s="0" t="n">
        <f aca="false">SUMPRODUCT('FD inverse'!$A$37:$BH$37,'FD mesh'!$B$84:$BI$84,$E897:$BL897)+'FD inverse'!$A$37*$C898/Setup!$B$17+INDEX('FD inverse'!$A$37:$BH$37,1,'FD mesh'!$B$15+1)*Setup!$B$22</f>
        <v>15.1962016985456</v>
      </c>
      <c r="AN898" s="0" t="n">
        <f aca="false">SUMPRODUCT('FD inverse'!$A$38:$BH$38,'FD mesh'!$B$84:$BI$84,$E897:$BL897)+'FD inverse'!$A$38*$C898/Setup!$B$17+INDEX('FD inverse'!$A$38:$BH$38,1,'FD mesh'!$B$15+1)*Setup!$B$22</f>
        <v>15.1726127051327</v>
      </c>
      <c r="AO898" s="0" t="n">
        <f aca="false">SUMPRODUCT('FD inverse'!$A$39:$BH$39,'FD mesh'!$B$84:$BI$84,$E897:$BL897)+'FD inverse'!$A$39*$C898/Setup!$B$17+INDEX('FD inverse'!$A$39:$BH$39,1,'FD mesh'!$B$15+1)*Setup!$B$22</f>
        <v>15.1490256230119</v>
      </c>
      <c r="AP898" s="0" t="n">
        <f aca="false">SUMPRODUCT('FD inverse'!$A$40:$BH$40,'FD mesh'!$B$84:$BI$84,$E897:$BL897)+'FD inverse'!$A$40*$C898/Setup!$B$17+INDEX('FD inverse'!$A$40:$BH$40,1,'FD mesh'!$B$15+1)*Setup!$B$22</f>
        <v>15.1254426631663</v>
      </c>
      <c r="AQ898" s="0" t="n">
        <f aca="false">SUMPRODUCT('FD inverse'!$A$41:$BH$41,'FD mesh'!$B$84:$BI$84,$E897:$BL897)+'FD inverse'!$A$41*$C898/Setup!$B$17+INDEX('FD inverse'!$A$41:$BH$41,1,'FD mesh'!$B$15+1)*Setup!$B$22</f>
        <v>15.1018647989781</v>
      </c>
      <c r="AR898" s="0" t="n">
        <f aca="false">SUMPRODUCT('FD inverse'!$A$42:$BH$42,'FD mesh'!$B$84:$BI$84,$E897:$BL897)+'FD inverse'!$A$42*$C898/Setup!$B$17+INDEX('FD inverse'!$A$42:$BH$42,1,'FD mesh'!$B$15+1)*Setup!$B$22</f>
        <v>15.0782919623374</v>
      </c>
      <c r="AS898" s="0" t="n">
        <f aca="false">SUMPRODUCT('FD inverse'!$A$43:$BH$43,'FD mesh'!$B$84:$BI$84,$E897:$BL897)+'FD inverse'!$A$43*$C898/Setup!$B$17+INDEX('FD inverse'!$A$43:$BH$43,1,'FD mesh'!$B$15+1)*Setup!$B$22</f>
        <v>0</v>
      </c>
      <c r="AT898" s="0" t="n">
        <f aca="false">SUMPRODUCT('FD inverse'!$A$44:$BH$44,'FD mesh'!$B$84:$BI$84,$E897:$BL897)+'FD inverse'!$A$44*$C898/Setup!$B$17+INDEX('FD inverse'!$A$44:$BH$44,1,'FD mesh'!$B$15+1)*Setup!$B$22</f>
        <v>0</v>
      </c>
      <c r="AU898" s="0" t="n">
        <f aca="false">SUMPRODUCT('FD inverse'!$A$45:$BH$45,'FD mesh'!$B$84:$BI$84,$E897:$BL897)+'FD inverse'!$A$45*$C898/Setup!$B$17+INDEX('FD inverse'!$A$45:$BH$45,1,'FD mesh'!$B$15+1)*Setup!$B$22</f>
        <v>0</v>
      </c>
      <c r="AV898" s="0" t="n">
        <f aca="false">SUMPRODUCT('FD inverse'!$A$46:$BH$46,'FD mesh'!$B$84:$BI$84,$E897:$BL897)+'FD inverse'!$A$46*$C898/Setup!$B$17+INDEX('FD inverse'!$A$46:$BH$46,1,'FD mesh'!$B$15+1)*Setup!$B$22</f>
        <v>0</v>
      </c>
      <c r="AW898" s="0" t="n">
        <f aca="false">SUMPRODUCT('FD inverse'!$A$47:$BH$47,'FD mesh'!$B$84:$BI$84,$E897:$BL897)+'FD inverse'!$A$47*$C898/Setup!$B$17+INDEX('FD inverse'!$A$47:$BH$47,1,'FD mesh'!$B$15+1)*Setup!$B$22</f>
        <v>0</v>
      </c>
      <c r="AX898" s="0" t="n">
        <f aca="false">SUMPRODUCT('FD inverse'!$A$48:$BH$48,'FD mesh'!$B$84:$BI$84,$E897:$BL897)+'FD inverse'!$A$48*$C898/Setup!$B$17+INDEX('FD inverse'!$A$48:$BH$48,1,'FD mesh'!$B$15+1)*Setup!$B$22</f>
        <v>0</v>
      </c>
      <c r="AY898" s="0" t="n">
        <f aca="false">SUMPRODUCT('FD inverse'!$A$49:$BH$49,'FD mesh'!$B$84:$BI$84,$E897:$BL897)+'FD inverse'!$A$49*$C898/Setup!$B$17+INDEX('FD inverse'!$A$49:$BH$49,1,'FD mesh'!$B$15+1)*Setup!$B$22</f>
        <v>0</v>
      </c>
      <c r="AZ898" s="0" t="n">
        <f aca="false">SUMPRODUCT('FD inverse'!$A$50:$BH$50,'FD mesh'!$B$84:$BI$84,$E897:$BL897)+'FD inverse'!$A$50*$C898/Setup!$B$17+INDEX('FD inverse'!$A$50:$BH$50,1,'FD mesh'!$B$15+1)*Setup!$B$22</f>
        <v>0</v>
      </c>
      <c r="BA898" s="0" t="n">
        <f aca="false">SUMPRODUCT('FD inverse'!$A$51:$BH$51,'FD mesh'!$B$84:$BI$84,$E897:$BL897)+'FD inverse'!$A$51*$C898/Setup!$B$17+INDEX('FD inverse'!$A$51:$BH$51,1,'FD mesh'!$B$15+1)*Setup!$B$22</f>
        <v>0</v>
      </c>
      <c r="BB898" s="0" t="n">
        <f aca="false">SUMPRODUCT('FD inverse'!$A$52:$BH$52,'FD mesh'!$B$84:$BI$84,$E897:$BL897)+'FD inverse'!$A$52*$C898/Setup!$B$17+INDEX('FD inverse'!$A$52:$BH$52,1,'FD mesh'!$B$15+1)*Setup!$B$22</f>
        <v>0</v>
      </c>
      <c r="BC898" s="0" t="n">
        <f aca="false">SUMPRODUCT('FD inverse'!$A$53:$BH$53,'FD mesh'!$B$84:$BI$84,$E897:$BL897)+'FD inverse'!$A$53*$C898/Setup!$B$17+INDEX('FD inverse'!$A$53:$BH$53,1,'FD mesh'!$B$15+1)*Setup!$B$22</f>
        <v>0</v>
      </c>
      <c r="BD898" s="0" t="n">
        <f aca="false">SUMPRODUCT('FD inverse'!$A$54:$BH$54,'FD mesh'!$B$84:$BI$84,$E897:$BL897)+'FD inverse'!$A$54*$C898/Setup!$B$17+INDEX('FD inverse'!$A$54:$BH$54,1,'FD mesh'!$B$15+1)*Setup!$B$22</f>
        <v>0</v>
      </c>
      <c r="BE898" s="0" t="n">
        <f aca="false">SUMPRODUCT('FD inverse'!$A$55:$BH$55,'FD mesh'!$B$84:$BI$84,$E897:$BL897)+'FD inverse'!$A$55*$C898/Setup!$B$17+INDEX('FD inverse'!$A$55:$BH$55,1,'FD mesh'!$B$15+1)*Setup!$B$22</f>
        <v>0</v>
      </c>
      <c r="BF898" s="0" t="n">
        <f aca="false">SUMPRODUCT('FD inverse'!$A$56:$BH$56,'FD mesh'!$B$84:$BI$84,$E897:$BL897)+'FD inverse'!$A$56*$C898/Setup!$B$17+INDEX('FD inverse'!$A$56:$BH$56,1,'FD mesh'!$B$15+1)*Setup!$B$22</f>
        <v>0</v>
      </c>
      <c r="BG898" s="0" t="n">
        <f aca="false">SUMPRODUCT('FD inverse'!$A$57:$BH$57,'FD mesh'!$B$84:$BI$84,$E897:$BL897)+'FD inverse'!$A$57*$C898/Setup!$B$17+INDEX('FD inverse'!$A$57:$BH$57,1,'FD mesh'!$B$15+1)*Setup!$B$22</f>
        <v>0</v>
      </c>
      <c r="BH898" s="0" t="n">
        <f aca="false">SUMPRODUCT('FD inverse'!$A$58:$BH$58,'FD mesh'!$B$84:$BI$84,$E897:$BL897)+'FD inverse'!$A$58*$C898/Setup!$B$17+INDEX('FD inverse'!$A$58:$BH$58,1,'FD mesh'!$B$15+1)*Setup!$B$22</f>
        <v>0</v>
      </c>
      <c r="BI898" s="0" t="n">
        <f aca="false">SUMPRODUCT('FD inverse'!$A$59:$BH$59,'FD mesh'!$B$84:$BI$84,$E897:$BL897)+'FD inverse'!$A$59*$C898/Setup!$B$17+INDEX('FD inverse'!$A$59:$BH$59,1,'FD mesh'!$B$15+1)*Setup!$B$22</f>
        <v>0</v>
      </c>
      <c r="BJ898" s="0" t="n">
        <f aca="false">SUMPRODUCT('FD inverse'!$A$60:$BH$60,'FD mesh'!$B$84:$BI$84,$E897:$BL897)+'FD inverse'!$A$60*$C898/Setup!$B$17+INDEX('FD inverse'!$A$60:$BH$60,1,'FD mesh'!$B$15+1)*Setup!$B$22</f>
        <v>0</v>
      </c>
      <c r="BK898" s="0" t="n">
        <f aca="false">SUMPRODUCT('FD inverse'!$A$61:$BH$61,'FD mesh'!$B$84:$BI$84,$E897:$BL897)+'FD inverse'!$A$61*$C898/Setup!$B$17+INDEX('FD inverse'!$A$61:$BH$61,1,'FD mesh'!$B$15+1)*Setup!$B$22</f>
        <v>0</v>
      </c>
      <c r="BL898" s="0" t="n">
        <f aca="false">SUMPRODUCT('FD inverse'!$A$62:$BH$62,'FD mesh'!$B$84:$BI$84,$E897:$BL897)+'FD inverse'!$A$62*$C898/Setup!$B$17+INDEX('FD inverse'!$A$62:$BH$62,1,'FD mesh'!$B$15+1)*Setup!$B$22</f>
        <v>0</v>
      </c>
    </row>
    <row r="899" customFormat="false" ht="15" hidden="false" customHeight="false" outlineLevel="0" collapsed="false">
      <c r="A899" s="0" t="n">
        <v>894</v>
      </c>
      <c r="B899" s="0" t="n">
        <f aca="false">A899*Setup!$B$11/3600</f>
        <v>74.5</v>
      </c>
      <c r="C899" s="0" t="n">
        <f aca="false">Setup!$B$7+Setup!$B$8*COS(2*PI()*(B899-Setup!$B$9)/24)</f>
        <v>20.3044818699549</v>
      </c>
      <c r="D899" s="0" t="n">
        <f aca="false">(C899-E899)/Setup!$B$17</f>
        <v>-10.3306676318289</v>
      </c>
      <c r="E899" s="0" t="n">
        <f aca="false">SUMPRODUCT('FD inverse'!$A$3:$BH$3,'FD mesh'!$B$84:$BI$84,$E898:$BL898)+'FD inverse'!$A$3*$C899/Setup!$B$17+INDEX('FD inverse'!$A$3:$BH$3,1,'FD mesh'!$B$15+1)*Setup!$B$22</f>
        <v>21.6474686620926</v>
      </c>
      <c r="F899" s="0" t="n">
        <f aca="false">SUMPRODUCT('FD inverse'!$A$4:$BH$4,'FD mesh'!$B$84:$BI$84,$E898:$BL898)+'FD inverse'!$A$4*$C899/Setup!$B$17+INDEX('FD inverse'!$A$4:$BH$4,1,'FD mesh'!$B$15+1)*Setup!$B$22</f>
        <v>21.9486210707912</v>
      </c>
      <c r="G899" s="0" t="n">
        <f aca="false">SUMPRODUCT('FD inverse'!$A$5:$BH$5,'FD mesh'!$B$84:$BI$84,$E898:$BL898)+'FD inverse'!$A$5*$C899/Setup!$B$17+INDEX('FD inverse'!$A$5:$BH$5,1,'FD mesh'!$B$15+1)*Setup!$B$22</f>
        <v>22.237766018133</v>
      </c>
      <c r="H899" s="0" t="n">
        <f aca="false">SUMPRODUCT('FD inverse'!$A$6:$BH$6,'FD mesh'!$B$84:$BI$84,$E898:$BL898)+'FD inverse'!$A$6*$C899/Setup!$B$17+INDEX('FD inverse'!$A$6:$BH$6,1,'FD mesh'!$B$15+1)*Setup!$B$22</f>
        <v>23.1903939343548</v>
      </c>
      <c r="I899" s="0" t="n">
        <f aca="false">SUMPRODUCT('FD inverse'!$A$7:$BH$7,'FD mesh'!$B$84:$BI$84,$E898:$BL898)+'FD inverse'!$A$7*$C899/Setup!$B$17+INDEX('FD inverse'!$A$7:$BH$7,1,'FD mesh'!$B$15+1)*Setup!$B$22</f>
        <v>23.2689172023114</v>
      </c>
      <c r="J899" s="0" t="n">
        <f aca="false">SUMPRODUCT('FD inverse'!$A$8:$BH$8,'FD mesh'!$B$84:$BI$84,$E898:$BL898)+'FD inverse'!$A$8*$C899/Setup!$B$17+INDEX('FD inverse'!$A$8:$BH$8,1,'FD mesh'!$B$15+1)*Setup!$B$22</f>
        <v>23.3362226549351</v>
      </c>
      <c r="K899" s="0" t="n">
        <f aca="false">SUMPRODUCT('FD inverse'!$A$9:$BH$9,'FD mesh'!$B$84:$BI$84,$E898:$BL898)+'FD inverse'!$A$9*$C899/Setup!$B$17+INDEX('FD inverse'!$A$9:$BH$9,1,'FD mesh'!$B$15+1)*Setup!$B$22</f>
        <v>23.3926608564775</v>
      </c>
      <c r="L899" s="0" t="n">
        <f aca="false">SUMPRODUCT('FD inverse'!$A$10:$BH$10,'FD mesh'!$B$84:$BI$84,$E898:$BL898)+'FD inverse'!$A$10*$C899/Setup!$B$17+INDEX('FD inverse'!$A$10:$BH$10,1,'FD mesh'!$B$15+1)*Setup!$B$22</f>
        <v>23.4385763523358</v>
      </c>
      <c r="M899" s="0" t="n">
        <f aca="false">SUMPRODUCT('FD inverse'!$A$11:$BH$11,'FD mesh'!$B$84:$BI$84,$E898:$BL898)+'FD inverse'!$A$11*$C899/Setup!$B$17+INDEX('FD inverse'!$A$11:$BH$11,1,'FD mesh'!$B$15+1)*Setup!$B$22</f>
        <v>23.4742952973949</v>
      </c>
      <c r="N899" s="0" t="n">
        <f aca="false">SUMPRODUCT('FD inverse'!$A$12:$BH$12,'FD mesh'!$B$84:$BI$84,$E898:$BL898)+'FD inverse'!$A$12*$C899/Setup!$B$17+INDEX('FD inverse'!$A$12:$BH$12,1,'FD mesh'!$B$15+1)*Setup!$B$22</f>
        <v>23.5001148768167</v>
      </c>
      <c r="O899" s="0" t="n">
        <f aca="false">SUMPRODUCT('FD inverse'!$A$13:$BH$13,'FD mesh'!$B$84:$BI$84,$E898:$BL898)+'FD inverse'!$A$13*$C899/Setup!$B$17+INDEX('FD inverse'!$A$13:$BH$13,1,'FD mesh'!$B$15+1)*Setup!$B$22</f>
        <v>23.5162944632596</v>
      </c>
      <c r="P899" s="0" t="n">
        <f aca="false">SUMPRODUCT('FD inverse'!$A$14:$BH$14,'FD mesh'!$B$84:$BI$84,$E898:$BL898)+'FD inverse'!$A$14*$C899/Setup!$B$17+INDEX('FD inverse'!$A$14:$BH$14,1,'FD mesh'!$B$15+1)*Setup!$B$22</f>
        <v>23.5230484596343</v>
      </c>
      <c r="Q899" s="0" t="n">
        <f aca="false">SUMPRODUCT('FD inverse'!$A$15:$BH$15,'FD mesh'!$B$84:$BI$84,$E898:$BL898)+'FD inverse'!$A$15*$C899/Setup!$B$17+INDEX('FD inverse'!$A$15:$BH$15,1,'FD mesh'!$B$15+1)*Setup!$B$22</f>
        <v>23.5205407830761</v>
      </c>
      <c r="R899" s="0" t="n">
        <f aca="false">SUMPRODUCT('FD inverse'!$A$16:$BH$16,'FD mesh'!$B$84:$BI$84,$E898:$BL898)+'FD inverse'!$A$16*$C899/Setup!$B$17+INDEX('FD inverse'!$A$16:$BH$16,1,'FD mesh'!$B$15+1)*Setup!$B$22</f>
        <v>23.5088809535563</v>
      </c>
      <c r="S899" s="0" t="n">
        <f aca="false">SUMPRODUCT('FD inverse'!$A$17:$BH$17,'FD mesh'!$B$84:$BI$84,$E898:$BL898)+'FD inverse'!$A$17*$C899/Setup!$B$17+INDEX('FD inverse'!$A$17:$BH$17,1,'FD mesh'!$B$15+1)*Setup!$B$22</f>
        <v>22.9832758358733</v>
      </c>
      <c r="T899" s="0" t="n">
        <f aca="false">SUMPRODUCT('FD inverse'!$A$18:$BH$18,'FD mesh'!$B$84:$BI$84,$E898:$BL898)+'FD inverse'!$A$18*$C899/Setup!$B$17+INDEX('FD inverse'!$A$18:$BH$18,1,'FD mesh'!$B$15+1)*Setup!$B$22</f>
        <v>22.453511726261</v>
      </c>
      <c r="U899" s="0" t="n">
        <f aca="false">SUMPRODUCT('FD inverse'!$A$19:$BH$19,'FD mesh'!$B$84:$BI$84,$E898:$BL898)+'FD inverse'!$A$19*$C899/Setup!$B$17+INDEX('FD inverse'!$A$19:$BH$19,1,'FD mesh'!$B$15+1)*Setup!$B$22</f>
        <v>21.9199542964462</v>
      </c>
      <c r="V899" s="0" t="n">
        <f aca="false">SUMPRODUCT('FD inverse'!$A$20:$BH$20,'FD mesh'!$B$84:$BI$84,$E898:$BL898)+'FD inverse'!$A$20*$C899/Setup!$B$17+INDEX('FD inverse'!$A$20:$BH$20,1,'FD mesh'!$B$15+1)*Setup!$B$22</f>
        <v>21.3829552443433</v>
      </c>
      <c r="W899" s="0" t="n">
        <f aca="false">SUMPRODUCT('FD inverse'!$A$21:$BH$21,'FD mesh'!$B$84:$BI$84,$E898:$BL898)+'FD inverse'!$A$21*$C899/Setup!$B$17+INDEX('FD inverse'!$A$21:$BH$21,1,'FD mesh'!$B$15+1)*Setup!$B$22</f>
        <v>20.8428527105122</v>
      </c>
      <c r="X899" s="0" t="n">
        <f aca="false">SUMPRODUCT('FD inverse'!$A$22:$BH$22,'FD mesh'!$B$84:$BI$84,$E898:$BL898)+'FD inverse'!$A$22*$C899/Setup!$B$17+INDEX('FD inverse'!$A$22:$BH$22,1,'FD mesh'!$B$15+1)*Setup!$B$22</f>
        <v>20.2999718405104</v>
      </c>
      <c r="Y899" s="0" t="n">
        <f aca="false">SUMPRODUCT('FD inverse'!$A$23:$BH$23,'FD mesh'!$B$84:$BI$84,$E898:$BL898)+'FD inverse'!$A$23*$C899/Setup!$B$17+INDEX('FD inverse'!$A$23:$BH$23,1,'FD mesh'!$B$15+1)*Setup!$B$22</f>
        <v>19.7546254788475</v>
      </c>
      <c r="Z899" s="0" t="n">
        <f aca="false">SUMPRODUCT('FD inverse'!$A$24:$BH$24,'FD mesh'!$B$84:$BI$84,$E898:$BL898)+'FD inverse'!$A$24*$C899/Setup!$B$17+INDEX('FD inverse'!$A$24:$BH$24,1,'FD mesh'!$B$15+1)*Setup!$B$22</f>
        <v>19.2071149807962</v>
      </c>
      <c r="AA899" s="0" t="n">
        <f aca="false">SUMPRODUCT('FD inverse'!$A$25:$BH$25,'FD mesh'!$B$84:$BI$84,$E898:$BL898)+'FD inverse'!$A$25*$C899/Setup!$B$17+INDEX('FD inverse'!$A$25:$BH$25,1,'FD mesh'!$B$15+1)*Setup!$B$22</f>
        <v>18.6577311288295</v>
      </c>
      <c r="AB899" s="0" t="n">
        <f aca="false">SUMPRODUCT('FD inverse'!$A$26:$BH$26,'FD mesh'!$B$84:$BI$84,$E898:$BL898)+'FD inverse'!$A$26*$C899/Setup!$B$17+INDEX('FD inverse'!$A$26:$BH$26,1,'FD mesh'!$B$15+1)*Setup!$B$22</f>
        <v>18.1067551409369</v>
      </c>
      <c r="AC899" s="0" t="n">
        <f aca="false">SUMPRODUCT('FD inverse'!$A$27:$BH$27,'FD mesh'!$B$84:$BI$84,$E898:$BL898)+'FD inverse'!$A$27*$C899/Setup!$B$17+INDEX('FD inverse'!$A$27:$BH$27,1,'FD mesh'!$B$15+1)*Setup!$B$22</f>
        <v>17.554459758513</v>
      </c>
      <c r="AD899" s="0" t="n">
        <f aca="false">SUMPRODUCT('FD inverse'!$A$28:$BH$28,'FD mesh'!$B$84:$BI$84,$E898:$BL898)+'FD inverse'!$A$28*$C899/Setup!$B$17+INDEX('FD inverse'!$A$28:$BH$28,1,'FD mesh'!$B$15+1)*Setup!$B$22</f>
        <v>17.001110401914</v>
      </c>
      <c r="AE899" s="0" t="n">
        <f aca="false">SUMPRODUCT('FD inverse'!$A$29:$BH$29,'FD mesh'!$B$84:$BI$84,$E898:$BL898)+'FD inverse'!$A$29*$C899/Setup!$B$17+INDEX('FD inverse'!$A$29:$BH$29,1,'FD mesh'!$B$15+1)*Setup!$B$22</f>
        <v>16.446966382129</v>
      </c>
      <c r="AF899" s="0" t="n">
        <f aca="false">SUMPRODUCT('FD inverse'!$A$30:$BH$30,'FD mesh'!$B$84:$BI$84,$E898:$BL898)+'FD inverse'!$A$30*$C899/Setup!$B$17+INDEX('FD inverse'!$A$30:$BH$30,1,'FD mesh'!$B$15+1)*Setup!$B$22</f>
        <v>15.8922821573225</v>
      </c>
      <c r="AG899" s="0" t="n">
        <f aca="false">SUMPRODUCT('FD inverse'!$A$31:$BH$31,'FD mesh'!$B$84:$BI$84,$E898:$BL898)+'FD inverse'!$A$31*$C899/Setup!$B$17+INDEX('FD inverse'!$A$31:$BH$31,1,'FD mesh'!$B$15+1)*Setup!$B$22</f>
        <v>15.3373086232546</v>
      </c>
      <c r="AH899" s="0" t="n">
        <f aca="false">SUMPRODUCT('FD inverse'!$A$32:$BH$32,'FD mesh'!$B$84:$BI$84,$E898:$BL898)+'FD inverse'!$A$32*$C899/Setup!$B$17+INDEX('FD inverse'!$A$32:$BH$32,1,'FD mesh'!$B$15+1)*Setup!$B$22</f>
        <v>15.3138813466179</v>
      </c>
      <c r="AI899" s="0" t="n">
        <f aca="false">SUMPRODUCT('FD inverse'!$A$33:$BH$33,'FD mesh'!$B$84:$BI$84,$E898:$BL898)+'FD inverse'!$A$33*$C899/Setup!$B$17+INDEX('FD inverse'!$A$33:$BH$33,1,'FD mesh'!$B$15+1)*Setup!$B$22</f>
        <v>15.2904007523001</v>
      </c>
      <c r="AJ899" s="0" t="n">
        <f aca="false">SUMPRODUCT('FD inverse'!$A$34:$BH$34,'FD mesh'!$B$84:$BI$84,$E898:$BL898)+'FD inverse'!$A$34*$C899/Setup!$B$17+INDEX('FD inverse'!$A$34:$BH$34,1,'FD mesh'!$B$15+1)*Setup!$B$22</f>
        <v>15.2668809084353</v>
      </c>
      <c r="AK899" s="0" t="n">
        <f aca="false">SUMPRODUCT('FD inverse'!$A$35:$BH$35,'FD mesh'!$B$84:$BI$84,$E898:$BL898)+'FD inverse'!$A$35*$C899/Setup!$B$17+INDEX('FD inverse'!$A$35:$BH$35,1,'FD mesh'!$B$15+1)*Setup!$B$22</f>
        <v>15.2433335004389</v>
      </c>
      <c r="AL899" s="0" t="n">
        <f aca="false">SUMPRODUCT('FD inverse'!$A$36:$BH$36,'FD mesh'!$B$84:$BI$84,$E898:$BL898)+'FD inverse'!$A$36*$C899/Setup!$B$17+INDEX('FD inverse'!$A$36:$BH$36,1,'FD mesh'!$B$15+1)*Setup!$B$22</f>
        <v>15.2197680147252</v>
      </c>
      <c r="AM899" s="0" t="n">
        <f aca="false">SUMPRODUCT('FD inverse'!$A$37:$BH$37,'FD mesh'!$B$84:$BI$84,$E898:$BL898)+'FD inverse'!$A$37*$C899/Setup!$B$17+INDEX('FD inverse'!$A$37:$BH$37,1,'FD mesh'!$B$15+1)*Setup!$B$22</f>
        <v>15.1961919267317</v>
      </c>
      <c r="AN899" s="0" t="n">
        <f aca="false">SUMPRODUCT('FD inverse'!$A$38:$BH$38,'FD mesh'!$B$84:$BI$84,$E898:$BL898)+'FD inverse'!$A$38*$C899/Setup!$B$17+INDEX('FD inverse'!$A$38:$BH$38,1,'FD mesh'!$B$15+1)*Setup!$B$22</f>
        <v>15.1726108920209</v>
      </c>
      <c r="AO899" s="0" t="n">
        <f aca="false">SUMPRODUCT('FD inverse'!$A$39:$BH$39,'FD mesh'!$B$84:$BI$84,$E898:$BL898)+'FD inverse'!$A$39*$C899/Setup!$B$17+INDEX('FD inverse'!$A$39:$BH$39,1,'FD mesh'!$B$15+1)*Setup!$B$22</f>
        <v>15.1490289394711</v>
      </c>
      <c r="AP899" s="0" t="n">
        <f aca="false">SUMPRODUCT('FD inverse'!$A$40:$BH$40,'FD mesh'!$B$84:$BI$84,$E898:$BL898)+'FD inverse'!$A$40*$C899/Setup!$B$17+INDEX('FD inverse'!$A$40:$BH$40,1,'FD mesh'!$B$15+1)*Setup!$B$22</f>
        <v>15.1254486657894</v>
      </c>
      <c r="AQ899" s="0" t="n">
        <f aca="false">SUMPRODUCT('FD inverse'!$A$41:$BH$41,'FD mesh'!$B$84:$BI$84,$E898:$BL898)+'FD inverse'!$A$41*$C899/Setup!$B$17+INDEX('FD inverse'!$A$41:$BH$41,1,'FD mesh'!$B$15+1)*Setup!$B$22</f>
        <v>15.1018714307739</v>
      </c>
      <c r="AR899" s="0" t="n">
        <f aca="false">SUMPRODUCT('FD inverse'!$A$42:$BH$42,'FD mesh'!$B$84:$BI$84,$E898:$BL898)+'FD inverse'!$A$42*$C899/Setup!$B$17+INDEX('FD inverse'!$A$42:$BH$42,1,'FD mesh'!$B$15+1)*Setup!$B$22</f>
        <v>15.0782975529261</v>
      </c>
      <c r="AS899" s="0" t="n">
        <f aca="false">SUMPRODUCT('FD inverse'!$A$43:$BH$43,'FD mesh'!$B$84:$BI$84,$E898:$BL898)+'FD inverse'!$A$43*$C899/Setup!$B$17+INDEX('FD inverse'!$A$43:$BH$43,1,'FD mesh'!$B$15+1)*Setup!$B$22</f>
        <v>0</v>
      </c>
      <c r="AT899" s="0" t="n">
        <f aca="false">SUMPRODUCT('FD inverse'!$A$44:$BH$44,'FD mesh'!$B$84:$BI$84,$E898:$BL898)+'FD inverse'!$A$44*$C899/Setup!$B$17+INDEX('FD inverse'!$A$44:$BH$44,1,'FD mesh'!$B$15+1)*Setup!$B$22</f>
        <v>0</v>
      </c>
      <c r="AU899" s="0" t="n">
        <f aca="false">SUMPRODUCT('FD inverse'!$A$45:$BH$45,'FD mesh'!$B$84:$BI$84,$E898:$BL898)+'FD inverse'!$A$45*$C899/Setup!$B$17+INDEX('FD inverse'!$A$45:$BH$45,1,'FD mesh'!$B$15+1)*Setup!$B$22</f>
        <v>0</v>
      </c>
      <c r="AV899" s="0" t="n">
        <f aca="false">SUMPRODUCT('FD inverse'!$A$46:$BH$46,'FD mesh'!$B$84:$BI$84,$E898:$BL898)+'FD inverse'!$A$46*$C899/Setup!$B$17+INDEX('FD inverse'!$A$46:$BH$46,1,'FD mesh'!$B$15+1)*Setup!$B$22</f>
        <v>0</v>
      </c>
      <c r="AW899" s="0" t="n">
        <f aca="false">SUMPRODUCT('FD inverse'!$A$47:$BH$47,'FD mesh'!$B$84:$BI$84,$E898:$BL898)+'FD inverse'!$A$47*$C899/Setup!$B$17+INDEX('FD inverse'!$A$47:$BH$47,1,'FD mesh'!$B$15+1)*Setup!$B$22</f>
        <v>0</v>
      </c>
      <c r="AX899" s="0" t="n">
        <f aca="false">SUMPRODUCT('FD inverse'!$A$48:$BH$48,'FD mesh'!$B$84:$BI$84,$E898:$BL898)+'FD inverse'!$A$48*$C899/Setup!$B$17+INDEX('FD inverse'!$A$48:$BH$48,1,'FD mesh'!$B$15+1)*Setup!$B$22</f>
        <v>0</v>
      </c>
      <c r="AY899" s="0" t="n">
        <f aca="false">SUMPRODUCT('FD inverse'!$A$49:$BH$49,'FD mesh'!$B$84:$BI$84,$E898:$BL898)+'FD inverse'!$A$49*$C899/Setup!$B$17+INDEX('FD inverse'!$A$49:$BH$49,1,'FD mesh'!$B$15+1)*Setup!$B$22</f>
        <v>0</v>
      </c>
      <c r="AZ899" s="0" t="n">
        <f aca="false">SUMPRODUCT('FD inverse'!$A$50:$BH$50,'FD mesh'!$B$84:$BI$84,$E898:$BL898)+'FD inverse'!$A$50*$C899/Setup!$B$17+INDEX('FD inverse'!$A$50:$BH$50,1,'FD mesh'!$B$15+1)*Setup!$B$22</f>
        <v>0</v>
      </c>
      <c r="BA899" s="0" t="n">
        <f aca="false">SUMPRODUCT('FD inverse'!$A$51:$BH$51,'FD mesh'!$B$84:$BI$84,$E898:$BL898)+'FD inverse'!$A$51*$C899/Setup!$B$17+INDEX('FD inverse'!$A$51:$BH$51,1,'FD mesh'!$B$15+1)*Setup!$B$22</f>
        <v>0</v>
      </c>
      <c r="BB899" s="0" t="n">
        <f aca="false">SUMPRODUCT('FD inverse'!$A$52:$BH$52,'FD mesh'!$B$84:$BI$84,$E898:$BL898)+'FD inverse'!$A$52*$C899/Setup!$B$17+INDEX('FD inverse'!$A$52:$BH$52,1,'FD mesh'!$B$15+1)*Setup!$B$22</f>
        <v>0</v>
      </c>
      <c r="BC899" s="0" t="n">
        <f aca="false">SUMPRODUCT('FD inverse'!$A$53:$BH$53,'FD mesh'!$B$84:$BI$84,$E898:$BL898)+'FD inverse'!$A$53*$C899/Setup!$B$17+INDEX('FD inverse'!$A$53:$BH$53,1,'FD mesh'!$B$15+1)*Setup!$B$22</f>
        <v>0</v>
      </c>
      <c r="BD899" s="0" t="n">
        <f aca="false">SUMPRODUCT('FD inverse'!$A$54:$BH$54,'FD mesh'!$B$84:$BI$84,$E898:$BL898)+'FD inverse'!$A$54*$C899/Setup!$B$17+INDEX('FD inverse'!$A$54:$BH$54,1,'FD mesh'!$B$15+1)*Setup!$B$22</f>
        <v>0</v>
      </c>
      <c r="BE899" s="0" t="n">
        <f aca="false">SUMPRODUCT('FD inverse'!$A$55:$BH$55,'FD mesh'!$B$84:$BI$84,$E898:$BL898)+'FD inverse'!$A$55*$C899/Setup!$B$17+INDEX('FD inverse'!$A$55:$BH$55,1,'FD mesh'!$B$15+1)*Setup!$B$22</f>
        <v>0</v>
      </c>
      <c r="BF899" s="0" t="n">
        <f aca="false">SUMPRODUCT('FD inverse'!$A$56:$BH$56,'FD mesh'!$B$84:$BI$84,$E898:$BL898)+'FD inverse'!$A$56*$C899/Setup!$B$17+INDEX('FD inverse'!$A$56:$BH$56,1,'FD mesh'!$B$15+1)*Setup!$B$22</f>
        <v>0</v>
      </c>
      <c r="BG899" s="0" t="n">
        <f aca="false">SUMPRODUCT('FD inverse'!$A$57:$BH$57,'FD mesh'!$B$84:$BI$84,$E898:$BL898)+'FD inverse'!$A$57*$C899/Setup!$B$17+INDEX('FD inverse'!$A$57:$BH$57,1,'FD mesh'!$B$15+1)*Setup!$B$22</f>
        <v>0</v>
      </c>
      <c r="BH899" s="0" t="n">
        <f aca="false">SUMPRODUCT('FD inverse'!$A$58:$BH$58,'FD mesh'!$B$84:$BI$84,$E898:$BL898)+'FD inverse'!$A$58*$C899/Setup!$B$17+INDEX('FD inverse'!$A$58:$BH$58,1,'FD mesh'!$B$15+1)*Setup!$B$22</f>
        <v>0</v>
      </c>
      <c r="BI899" s="0" t="n">
        <f aca="false">SUMPRODUCT('FD inverse'!$A$59:$BH$59,'FD mesh'!$B$84:$BI$84,$E898:$BL898)+'FD inverse'!$A$59*$C899/Setup!$B$17+INDEX('FD inverse'!$A$59:$BH$59,1,'FD mesh'!$B$15+1)*Setup!$B$22</f>
        <v>0</v>
      </c>
      <c r="BJ899" s="0" t="n">
        <f aca="false">SUMPRODUCT('FD inverse'!$A$60:$BH$60,'FD mesh'!$B$84:$BI$84,$E898:$BL898)+'FD inverse'!$A$60*$C899/Setup!$B$17+INDEX('FD inverse'!$A$60:$BH$60,1,'FD mesh'!$B$15+1)*Setup!$B$22</f>
        <v>0</v>
      </c>
      <c r="BK899" s="0" t="n">
        <f aca="false">SUMPRODUCT('FD inverse'!$A$61:$BH$61,'FD mesh'!$B$84:$BI$84,$E898:$BL898)+'FD inverse'!$A$61*$C899/Setup!$B$17+INDEX('FD inverse'!$A$61:$BH$61,1,'FD mesh'!$B$15+1)*Setup!$B$22</f>
        <v>0</v>
      </c>
      <c r="BL899" s="0" t="n">
        <f aca="false">SUMPRODUCT('FD inverse'!$A$62:$BH$62,'FD mesh'!$B$84:$BI$84,$E898:$BL898)+'FD inverse'!$A$62*$C899/Setup!$B$17+INDEX('FD inverse'!$A$62:$BH$62,1,'FD mesh'!$B$15+1)*Setup!$B$22</f>
        <v>0</v>
      </c>
    </row>
    <row r="900" customFormat="false" ht="15" hidden="false" customHeight="false" outlineLevel="0" collapsed="false">
      <c r="A900" s="0" t="n">
        <v>895</v>
      </c>
      <c r="B900" s="0" t="n">
        <f aca="false">A900*Setup!$B$11/3600</f>
        <v>74.5833333333333</v>
      </c>
      <c r="C900" s="0" t="n">
        <f aca="false">Setup!$B$7+Setup!$B$8*COS(2*PI()*(B900-Setup!$B$9)/24)</f>
        <v>20.2719685228688</v>
      </c>
      <c r="D900" s="0" t="n">
        <f aca="false">(C900-E900)/Setup!$B$17</f>
        <v>-10.3647330316379</v>
      </c>
      <c r="E900" s="0" t="n">
        <f aca="false">SUMPRODUCT('FD inverse'!$A$3:$BH$3,'FD mesh'!$B$84:$BI$84,$E899:$BL899)+'FD inverse'!$A$3*$C900/Setup!$B$17+INDEX('FD inverse'!$A$3:$BH$3,1,'FD mesh'!$B$15+1)*Setup!$B$22</f>
        <v>21.6193838169817</v>
      </c>
      <c r="F900" s="0" t="n">
        <f aca="false">SUMPRODUCT('FD inverse'!$A$4:$BH$4,'FD mesh'!$B$84:$BI$84,$E899:$BL899)+'FD inverse'!$A$4*$C900/Setup!$B$17+INDEX('FD inverse'!$A$4:$BH$4,1,'FD mesh'!$B$15+1)*Setup!$B$22</f>
        <v>21.9217632128956</v>
      </c>
      <c r="G900" s="0" t="n">
        <f aca="false">SUMPRODUCT('FD inverse'!$A$5:$BH$5,'FD mesh'!$B$84:$BI$84,$E899:$BL899)+'FD inverse'!$A$5*$C900/Setup!$B$17+INDEX('FD inverse'!$A$5:$BH$5,1,'FD mesh'!$B$15+1)*Setup!$B$22</f>
        <v>22.2124855524311</v>
      </c>
      <c r="H900" s="0" t="n">
        <f aca="false">SUMPRODUCT('FD inverse'!$A$6:$BH$6,'FD mesh'!$B$84:$BI$84,$E899:$BL899)+'FD inverse'!$A$6*$C900/Setup!$B$17+INDEX('FD inverse'!$A$6:$BH$6,1,'FD mesh'!$B$15+1)*Setup!$B$22</f>
        <v>23.1708789403627</v>
      </c>
      <c r="I900" s="0" t="n">
        <f aca="false">SUMPRODUCT('FD inverse'!$A$7:$BH$7,'FD mesh'!$B$84:$BI$84,$E899:$BL899)+'FD inverse'!$A$7*$C900/Setup!$B$17+INDEX('FD inverse'!$A$7:$BH$7,1,'FD mesh'!$B$15+1)*Setup!$B$22</f>
        <v>23.24993587912</v>
      </c>
      <c r="J900" s="0" t="n">
        <f aca="false">SUMPRODUCT('FD inverse'!$A$8:$BH$8,'FD mesh'!$B$84:$BI$84,$E899:$BL899)+'FD inverse'!$A$8*$C900/Setup!$B$17+INDEX('FD inverse'!$A$8:$BH$8,1,'FD mesh'!$B$15+1)*Setup!$B$22</f>
        <v>23.3177943971155</v>
      </c>
      <c r="K900" s="0" t="n">
        <f aca="false">SUMPRODUCT('FD inverse'!$A$9:$BH$9,'FD mesh'!$B$84:$BI$84,$E899:$BL899)+'FD inverse'!$A$9*$C900/Setup!$B$17+INDEX('FD inverse'!$A$9:$BH$9,1,'FD mesh'!$B$15+1)*Setup!$B$22</f>
        <v>23.3747807866039</v>
      </c>
      <c r="L900" s="0" t="n">
        <f aca="false">SUMPRODUCT('FD inverse'!$A$10:$BH$10,'FD mesh'!$B$84:$BI$84,$E899:$BL899)+'FD inverse'!$A$10*$C900/Setup!$B$17+INDEX('FD inverse'!$A$10:$BH$10,1,'FD mesh'!$B$15+1)*Setup!$B$22</f>
        <v>23.4212184623025</v>
      </c>
      <c r="M900" s="0" t="n">
        <f aca="false">SUMPRODUCT('FD inverse'!$A$11:$BH$11,'FD mesh'!$B$84:$BI$84,$E899:$BL899)+'FD inverse'!$A$11*$C900/Setup!$B$17+INDEX('FD inverse'!$A$11:$BH$11,1,'FD mesh'!$B$15+1)*Setup!$B$22</f>
        <v>23.4574154949137</v>
      </c>
      <c r="N900" s="0" t="n">
        <f aca="false">SUMPRODUCT('FD inverse'!$A$12:$BH$12,'FD mesh'!$B$84:$BI$84,$E899:$BL899)+'FD inverse'!$A$12*$C900/Setup!$B$17+INDEX('FD inverse'!$A$12:$BH$12,1,'FD mesh'!$B$15+1)*Setup!$B$22</f>
        <v>23.4836539419902</v>
      </c>
      <c r="O900" s="0" t="n">
        <f aca="false">SUMPRODUCT('FD inverse'!$A$13:$BH$13,'FD mesh'!$B$84:$BI$84,$E899:$BL899)+'FD inverse'!$A$13*$C900/Setup!$B$17+INDEX('FD inverse'!$A$13:$BH$13,1,'FD mesh'!$B$15+1)*Setup!$B$22</f>
        <v>23.5001809230923</v>
      </c>
      <c r="P900" s="0" t="n">
        <f aca="false">SUMPRODUCT('FD inverse'!$A$14:$BH$14,'FD mesh'!$B$84:$BI$84,$E899:$BL899)+'FD inverse'!$A$14*$C900/Setup!$B$17+INDEX('FD inverse'!$A$14:$BH$14,1,'FD mesh'!$B$15+1)*Setup!$B$22</f>
        <v>23.5072013908215</v>
      </c>
      <c r="Q900" s="0" t="n">
        <f aca="false">SUMPRODUCT('FD inverse'!$A$15:$BH$15,'FD mesh'!$B$84:$BI$84,$E899:$BL899)+'FD inverse'!$A$15*$C900/Setup!$B$17+INDEX('FD inverse'!$A$15:$BH$15,1,'FD mesh'!$B$15+1)*Setup!$B$22</f>
        <v>23.5048725554162</v>
      </c>
      <c r="R900" s="0" t="n">
        <f aca="false">SUMPRODUCT('FD inverse'!$A$16:$BH$16,'FD mesh'!$B$84:$BI$84,$E899:$BL899)+'FD inverse'!$A$16*$C900/Setup!$B$17+INDEX('FD inverse'!$A$16:$BH$16,1,'FD mesh'!$B$15+1)*Setup!$B$22</f>
        <v>23.4932999278813</v>
      </c>
      <c r="S900" s="0" t="n">
        <f aca="false">SUMPRODUCT('FD inverse'!$A$17:$BH$17,'FD mesh'!$B$84:$BI$84,$E899:$BL899)+'FD inverse'!$A$17*$C900/Setup!$B$17+INDEX('FD inverse'!$A$17:$BH$17,1,'FD mesh'!$B$15+1)*Setup!$B$22</f>
        <v>22.9689860244047</v>
      </c>
      <c r="T900" s="0" t="n">
        <f aca="false">SUMPRODUCT('FD inverse'!$A$18:$BH$18,'FD mesh'!$B$84:$BI$84,$E899:$BL899)+'FD inverse'!$A$18*$C900/Setup!$B$17+INDEX('FD inverse'!$A$18:$BH$18,1,'FD mesh'!$B$15+1)*Setup!$B$22</f>
        <v>22.440466833553</v>
      </c>
      <c r="U900" s="0" t="n">
        <f aca="false">SUMPRODUCT('FD inverse'!$A$19:$BH$19,'FD mesh'!$B$84:$BI$84,$E899:$BL899)+'FD inverse'!$A$19*$C900/Setup!$B$17+INDEX('FD inverse'!$A$19:$BH$19,1,'FD mesh'!$B$15+1)*Setup!$B$22</f>
        <v>21.908108717133</v>
      </c>
      <c r="V900" s="0" t="n">
        <f aca="false">SUMPRODUCT('FD inverse'!$A$20:$BH$20,'FD mesh'!$B$84:$BI$84,$E899:$BL899)+'FD inverse'!$A$20*$C900/Setup!$B$17+INDEX('FD inverse'!$A$20:$BH$20,1,'FD mesh'!$B$15+1)*Setup!$B$22</f>
        <v>21.3722646159437</v>
      </c>
      <c r="W900" s="0" t="n">
        <f aca="false">SUMPRODUCT('FD inverse'!$A$21:$BH$21,'FD mesh'!$B$84:$BI$84,$E899:$BL899)+'FD inverse'!$A$21*$C900/Setup!$B$17+INDEX('FD inverse'!$A$21:$BH$21,1,'FD mesh'!$B$15+1)*Setup!$B$22</f>
        <v>20.8332744155396</v>
      </c>
      <c r="X900" s="0" t="n">
        <f aca="false">SUMPRODUCT('FD inverse'!$A$22:$BH$22,'FD mesh'!$B$84:$BI$84,$E899:$BL899)+'FD inverse'!$A$22*$C900/Setup!$B$17+INDEX('FD inverse'!$A$22:$BH$22,1,'FD mesh'!$B$15+1)*Setup!$B$22</f>
        <v>20.2914654597579</v>
      </c>
      <c r="Y900" s="0" t="n">
        <f aca="false">SUMPRODUCT('FD inverse'!$A$23:$BH$23,'FD mesh'!$B$84:$BI$84,$E899:$BL899)+'FD inverse'!$A$23*$C900/Setup!$B$17+INDEX('FD inverse'!$A$23:$BH$23,1,'FD mesh'!$B$15+1)*Setup!$B$22</f>
        <v>19.7471531976405</v>
      </c>
      <c r="Z900" s="0" t="n">
        <f aca="false">SUMPRODUCT('FD inverse'!$A$24:$BH$24,'FD mesh'!$B$84:$BI$84,$E899:$BL899)+'FD inverse'!$A$24*$C900/Setup!$B$17+INDEX('FD inverse'!$A$24:$BH$24,1,'FD mesh'!$B$15+1)*Setup!$B$22</f>
        <v>19.2006419499107</v>
      </c>
      <c r="AA900" s="0" t="n">
        <f aca="false">SUMPRODUCT('FD inverse'!$A$25:$BH$25,'FD mesh'!$B$84:$BI$84,$E899:$BL899)+'FD inverse'!$A$25*$C900/Setup!$B$17+INDEX('FD inverse'!$A$25:$BH$25,1,'FD mesh'!$B$15+1)*Setup!$B$22</f>
        <v>18.6522257816632</v>
      </c>
      <c r="AB900" s="0" t="n">
        <f aca="false">SUMPRODUCT('FD inverse'!$A$26:$BH$26,'FD mesh'!$B$84:$BI$84,$E899:$BL899)+'FD inverse'!$A$26*$C900/Setup!$B$17+INDEX('FD inverse'!$A$26:$BH$26,1,'FD mesh'!$B$15+1)*Setup!$B$22</f>
        <v>18.1021894683924</v>
      </c>
      <c r="AC900" s="0" t="n">
        <f aca="false">SUMPRODUCT('FD inverse'!$A$27:$BH$27,'FD mesh'!$B$84:$BI$84,$E899:$BL899)+'FD inverse'!$A$27*$C900/Setup!$B$17+INDEX('FD inverse'!$A$27:$BH$27,1,'FD mesh'!$B$15+1)*Setup!$B$22</f>
        <v>17.5508095429157</v>
      </c>
      <c r="AD900" s="0" t="n">
        <f aca="false">SUMPRODUCT('FD inverse'!$A$28:$BH$28,'FD mesh'!$B$84:$BI$84,$E899:$BL899)+'FD inverse'!$A$28*$C900/Setup!$B$17+INDEX('FD inverse'!$A$28:$BH$28,1,'FD mesh'!$B$15+1)*Setup!$B$22</f>
        <v>16.9983554111346</v>
      </c>
      <c r="AE900" s="0" t="n">
        <f aca="false">SUMPRODUCT('FD inverse'!$A$29:$BH$29,'FD mesh'!$B$84:$BI$84,$E899:$BL899)+'FD inverse'!$A$29*$C900/Setup!$B$17+INDEX('FD inverse'!$A$29:$BH$29,1,'FD mesh'!$B$15+1)*Setup!$B$22</f>
        <v>16.4450905249242</v>
      </c>
      <c r="AF900" s="0" t="n">
        <f aca="false">SUMPRODUCT('FD inverse'!$A$30:$BH$30,'FD mesh'!$B$84:$BI$84,$E899:$BL899)+'FD inverse'!$A$30*$C900/Setup!$B$17+INDEX('FD inverse'!$A$30:$BH$30,1,'FD mesh'!$B$15+1)*Setup!$B$22</f>
        <v>15.8912736007364</v>
      </c>
      <c r="AG900" s="0" t="n">
        <f aca="false">SUMPRODUCT('FD inverse'!$A$31:$BH$31,'FD mesh'!$B$84:$BI$84,$E899:$BL899)+'FD inverse'!$A$31*$C900/Setup!$B$17+INDEX('FD inverse'!$A$31:$BH$31,1,'FD mesh'!$B$15+1)*Setup!$B$22</f>
        <v>15.3371598727533</v>
      </c>
      <c r="AH900" s="0" t="n">
        <f aca="false">SUMPRODUCT('FD inverse'!$A$32:$BH$32,'FD mesh'!$B$84:$BI$84,$E899:$BL899)+'FD inverse'!$A$32*$C900/Setup!$B$17+INDEX('FD inverse'!$A$32:$BH$32,1,'FD mesh'!$B$15+1)*Setup!$B$22</f>
        <v>15.3137660930376</v>
      </c>
      <c r="AI900" s="0" t="n">
        <f aca="false">SUMPRODUCT('FD inverse'!$A$33:$BH$33,'FD mesh'!$B$84:$BI$84,$E899:$BL899)+'FD inverse'!$A$33*$C900/Setup!$B$17+INDEX('FD inverse'!$A$33:$BH$33,1,'FD mesh'!$B$15+1)*Setup!$B$22</f>
        <v>15.2903139693048</v>
      </c>
      <c r="AJ900" s="0" t="n">
        <f aca="false">SUMPRODUCT('FD inverse'!$A$34:$BH$34,'FD mesh'!$B$84:$BI$84,$E899:$BL899)+'FD inverse'!$A$34*$C900/Setup!$B$17+INDEX('FD inverse'!$A$34:$BH$34,1,'FD mesh'!$B$15+1)*Setup!$B$22</f>
        <v>15.2668179140211</v>
      </c>
      <c r="AK900" s="0" t="n">
        <f aca="false">SUMPRODUCT('FD inverse'!$A$35:$BH$35,'FD mesh'!$B$84:$BI$84,$E899:$BL899)+'FD inverse'!$A$35*$C900/Setup!$B$17+INDEX('FD inverse'!$A$35:$BH$35,1,'FD mesh'!$B$15+1)*Setup!$B$22</f>
        <v>15.2432899695138</v>
      </c>
      <c r="AL900" s="0" t="n">
        <f aca="false">SUMPRODUCT('FD inverse'!$A$36:$BH$36,'FD mesh'!$B$84:$BI$84,$E899:$BL899)+'FD inverse'!$A$36*$C900/Setup!$B$17+INDEX('FD inverse'!$A$36:$BH$36,1,'FD mesh'!$B$15+1)*Setup!$B$22</f>
        <v>15.2197399886497</v>
      </c>
      <c r="AM900" s="0" t="n">
        <f aca="false">SUMPRODUCT('FD inverse'!$A$37:$BH$37,'FD mesh'!$B$84:$BI$84,$E899:$BL899)+'FD inverse'!$A$37*$C900/Setup!$B$17+INDEX('FD inverse'!$A$37:$BH$37,1,'FD mesh'!$B$15+1)*Setup!$B$22</f>
        <v>15.1961758203407</v>
      </c>
      <c r="AN900" s="0" t="n">
        <f aca="false">SUMPRODUCT('FD inverse'!$A$38:$BH$38,'FD mesh'!$B$84:$BI$84,$E899:$BL899)+'FD inverse'!$A$38*$C900/Setup!$B$17+INDEX('FD inverse'!$A$38:$BH$38,1,'FD mesh'!$B$15+1)*Setup!$B$22</f>
        <v>15.1726034986056</v>
      </c>
      <c r="AO900" s="0" t="n">
        <f aca="false">SUMPRODUCT('FD inverse'!$A$39:$BH$39,'FD mesh'!$B$84:$BI$84,$E899:$BL899)+'FD inverse'!$A$39*$C900/Setup!$B$17+INDEX('FD inverse'!$A$39:$BH$39,1,'FD mesh'!$B$15+1)*Setup!$B$22</f>
        <v>15.1490274341535</v>
      </c>
      <c r="AP900" s="0" t="n">
        <f aca="false">SUMPRODUCT('FD inverse'!$A$40:$BH$40,'FD mesh'!$B$84:$BI$84,$E899:$BL899)+'FD inverse'!$A$40*$C900/Setup!$B$17+INDEX('FD inverse'!$A$40:$BH$40,1,'FD mesh'!$B$15+1)*Setup!$B$22</f>
        <v>15.125450607675</v>
      </c>
      <c r="AQ900" s="0" t="n">
        <f aca="false">SUMPRODUCT('FD inverse'!$A$41:$BH$41,'FD mesh'!$B$84:$BI$84,$E899:$BL899)+'FD inverse'!$A$41*$C900/Setup!$B$17+INDEX('FD inverse'!$A$41:$BH$41,1,'FD mesh'!$B$15+1)*Setup!$B$22</f>
        <v>15.1018747642238</v>
      </c>
      <c r="AR900" s="0" t="n">
        <f aca="false">SUMPRODUCT('FD inverse'!$A$42:$BH$42,'FD mesh'!$B$84:$BI$84,$E899:$BL899)+'FD inverse'!$A$42*$C900/Setup!$B$17+INDEX('FD inverse'!$A$42:$BH$42,1,'FD mesh'!$B$15+1)*Setup!$B$22</f>
        <v>15.0783006082417</v>
      </c>
      <c r="AS900" s="0" t="n">
        <f aca="false">SUMPRODUCT('FD inverse'!$A$43:$BH$43,'FD mesh'!$B$84:$BI$84,$E899:$BL899)+'FD inverse'!$A$43*$C900/Setup!$B$17+INDEX('FD inverse'!$A$43:$BH$43,1,'FD mesh'!$B$15+1)*Setup!$B$22</f>
        <v>0</v>
      </c>
      <c r="AT900" s="0" t="n">
        <f aca="false">SUMPRODUCT('FD inverse'!$A$44:$BH$44,'FD mesh'!$B$84:$BI$84,$E899:$BL899)+'FD inverse'!$A$44*$C900/Setup!$B$17+INDEX('FD inverse'!$A$44:$BH$44,1,'FD mesh'!$B$15+1)*Setup!$B$22</f>
        <v>0</v>
      </c>
      <c r="AU900" s="0" t="n">
        <f aca="false">SUMPRODUCT('FD inverse'!$A$45:$BH$45,'FD mesh'!$B$84:$BI$84,$E899:$BL899)+'FD inverse'!$A$45*$C900/Setup!$B$17+INDEX('FD inverse'!$A$45:$BH$45,1,'FD mesh'!$B$15+1)*Setup!$B$22</f>
        <v>0</v>
      </c>
      <c r="AV900" s="0" t="n">
        <f aca="false">SUMPRODUCT('FD inverse'!$A$46:$BH$46,'FD mesh'!$B$84:$BI$84,$E899:$BL899)+'FD inverse'!$A$46*$C900/Setup!$B$17+INDEX('FD inverse'!$A$46:$BH$46,1,'FD mesh'!$B$15+1)*Setup!$B$22</f>
        <v>0</v>
      </c>
      <c r="AW900" s="0" t="n">
        <f aca="false">SUMPRODUCT('FD inverse'!$A$47:$BH$47,'FD mesh'!$B$84:$BI$84,$E899:$BL899)+'FD inverse'!$A$47*$C900/Setup!$B$17+INDEX('FD inverse'!$A$47:$BH$47,1,'FD mesh'!$B$15+1)*Setup!$B$22</f>
        <v>0</v>
      </c>
      <c r="AX900" s="0" t="n">
        <f aca="false">SUMPRODUCT('FD inverse'!$A$48:$BH$48,'FD mesh'!$B$84:$BI$84,$E899:$BL899)+'FD inverse'!$A$48*$C900/Setup!$B$17+INDEX('FD inverse'!$A$48:$BH$48,1,'FD mesh'!$B$15+1)*Setup!$B$22</f>
        <v>0</v>
      </c>
      <c r="AY900" s="0" t="n">
        <f aca="false">SUMPRODUCT('FD inverse'!$A$49:$BH$49,'FD mesh'!$B$84:$BI$84,$E899:$BL899)+'FD inverse'!$A$49*$C900/Setup!$B$17+INDEX('FD inverse'!$A$49:$BH$49,1,'FD mesh'!$B$15+1)*Setup!$B$22</f>
        <v>0</v>
      </c>
      <c r="AZ900" s="0" t="n">
        <f aca="false">SUMPRODUCT('FD inverse'!$A$50:$BH$50,'FD mesh'!$B$84:$BI$84,$E899:$BL899)+'FD inverse'!$A$50*$C900/Setup!$B$17+INDEX('FD inverse'!$A$50:$BH$50,1,'FD mesh'!$B$15+1)*Setup!$B$22</f>
        <v>0</v>
      </c>
      <c r="BA900" s="0" t="n">
        <f aca="false">SUMPRODUCT('FD inverse'!$A$51:$BH$51,'FD mesh'!$B$84:$BI$84,$E899:$BL899)+'FD inverse'!$A$51*$C900/Setup!$B$17+INDEX('FD inverse'!$A$51:$BH$51,1,'FD mesh'!$B$15+1)*Setup!$B$22</f>
        <v>0</v>
      </c>
      <c r="BB900" s="0" t="n">
        <f aca="false">SUMPRODUCT('FD inverse'!$A$52:$BH$52,'FD mesh'!$B$84:$BI$84,$E899:$BL899)+'FD inverse'!$A$52*$C900/Setup!$B$17+INDEX('FD inverse'!$A$52:$BH$52,1,'FD mesh'!$B$15+1)*Setup!$B$22</f>
        <v>0</v>
      </c>
      <c r="BC900" s="0" t="n">
        <f aca="false">SUMPRODUCT('FD inverse'!$A$53:$BH$53,'FD mesh'!$B$84:$BI$84,$E899:$BL899)+'FD inverse'!$A$53*$C900/Setup!$B$17+INDEX('FD inverse'!$A$53:$BH$53,1,'FD mesh'!$B$15+1)*Setup!$B$22</f>
        <v>0</v>
      </c>
      <c r="BD900" s="0" t="n">
        <f aca="false">SUMPRODUCT('FD inverse'!$A$54:$BH$54,'FD mesh'!$B$84:$BI$84,$E899:$BL899)+'FD inverse'!$A$54*$C900/Setup!$B$17+INDEX('FD inverse'!$A$54:$BH$54,1,'FD mesh'!$B$15+1)*Setup!$B$22</f>
        <v>0</v>
      </c>
      <c r="BE900" s="0" t="n">
        <f aca="false">SUMPRODUCT('FD inverse'!$A$55:$BH$55,'FD mesh'!$B$84:$BI$84,$E899:$BL899)+'FD inverse'!$A$55*$C900/Setup!$B$17+INDEX('FD inverse'!$A$55:$BH$55,1,'FD mesh'!$B$15+1)*Setup!$B$22</f>
        <v>0</v>
      </c>
      <c r="BF900" s="0" t="n">
        <f aca="false">SUMPRODUCT('FD inverse'!$A$56:$BH$56,'FD mesh'!$B$84:$BI$84,$E899:$BL899)+'FD inverse'!$A$56*$C900/Setup!$B$17+INDEX('FD inverse'!$A$56:$BH$56,1,'FD mesh'!$B$15+1)*Setup!$B$22</f>
        <v>0</v>
      </c>
      <c r="BG900" s="0" t="n">
        <f aca="false">SUMPRODUCT('FD inverse'!$A$57:$BH$57,'FD mesh'!$B$84:$BI$84,$E899:$BL899)+'FD inverse'!$A$57*$C900/Setup!$B$17+INDEX('FD inverse'!$A$57:$BH$57,1,'FD mesh'!$B$15+1)*Setup!$B$22</f>
        <v>0</v>
      </c>
      <c r="BH900" s="0" t="n">
        <f aca="false">SUMPRODUCT('FD inverse'!$A$58:$BH$58,'FD mesh'!$B$84:$BI$84,$E899:$BL899)+'FD inverse'!$A$58*$C900/Setup!$B$17+INDEX('FD inverse'!$A$58:$BH$58,1,'FD mesh'!$B$15+1)*Setup!$B$22</f>
        <v>0</v>
      </c>
      <c r="BI900" s="0" t="n">
        <f aca="false">SUMPRODUCT('FD inverse'!$A$59:$BH$59,'FD mesh'!$B$84:$BI$84,$E899:$BL899)+'FD inverse'!$A$59*$C900/Setup!$B$17+INDEX('FD inverse'!$A$59:$BH$59,1,'FD mesh'!$B$15+1)*Setup!$B$22</f>
        <v>0</v>
      </c>
      <c r="BJ900" s="0" t="n">
        <f aca="false">SUMPRODUCT('FD inverse'!$A$60:$BH$60,'FD mesh'!$B$84:$BI$84,$E899:$BL899)+'FD inverse'!$A$60*$C900/Setup!$B$17+INDEX('FD inverse'!$A$60:$BH$60,1,'FD mesh'!$B$15+1)*Setup!$B$22</f>
        <v>0</v>
      </c>
      <c r="BK900" s="0" t="n">
        <f aca="false">SUMPRODUCT('FD inverse'!$A$61:$BH$61,'FD mesh'!$B$84:$BI$84,$E899:$BL899)+'FD inverse'!$A$61*$C900/Setup!$B$17+INDEX('FD inverse'!$A$61:$BH$61,1,'FD mesh'!$B$15+1)*Setup!$B$22</f>
        <v>0</v>
      </c>
      <c r="BL900" s="0" t="n">
        <f aca="false">SUMPRODUCT('FD inverse'!$A$62:$BH$62,'FD mesh'!$B$84:$BI$84,$E899:$BL899)+'FD inverse'!$A$62*$C900/Setup!$B$17+INDEX('FD inverse'!$A$62:$BH$62,1,'FD mesh'!$B$15+1)*Setup!$B$22</f>
        <v>0</v>
      </c>
    </row>
    <row r="901" customFormat="false" ht="15" hidden="false" customHeight="false" outlineLevel="0" collapsed="false">
      <c r="A901" s="0" t="n">
        <v>896</v>
      </c>
      <c r="B901" s="0" t="n">
        <f aca="false">A901*Setup!$B$11/3600</f>
        <v>74.6666666666667</v>
      </c>
      <c r="C901" s="0" t="n">
        <f aca="false">Setup!$B$7+Setup!$B$8*COS(2*PI()*(B901-Setup!$B$9)/24)</f>
        <v>20.2412295168564</v>
      </c>
      <c r="D901" s="0" t="n">
        <f aca="false">(C901-E901)/Setup!$B$17</f>
        <v>-10.3928081786328</v>
      </c>
      <c r="E901" s="0" t="n">
        <f aca="false">SUMPRODUCT('FD inverse'!$A$3:$BH$3,'FD mesh'!$B$84:$BI$84,$E900:$BL900)+'FD inverse'!$A$3*$C901/Setup!$B$17+INDEX('FD inverse'!$A$3:$BH$3,1,'FD mesh'!$B$15+1)*Setup!$B$22</f>
        <v>21.5922945800786</v>
      </c>
      <c r="F901" s="0" t="n">
        <f aca="false">SUMPRODUCT('FD inverse'!$A$4:$BH$4,'FD mesh'!$B$84:$BI$84,$E900:$BL900)+'FD inverse'!$A$4*$C901/Setup!$B$17+INDEX('FD inverse'!$A$4:$BH$4,1,'FD mesh'!$B$15+1)*Setup!$B$22</f>
        <v>21.8957256066525</v>
      </c>
      <c r="G901" s="0" t="n">
        <f aca="false">SUMPRODUCT('FD inverse'!$A$5:$BH$5,'FD mesh'!$B$84:$BI$84,$E900:$BL900)+'FD inverse'!$A$5*$C901/Setup!$B$17+INDEX('FD inverse'!$A$5:$BH$5,1,'FD mesh'!$B$15+1)*Setup!$B$22</f>
        <v>22.18785558885</v>
      </c>
      <c r="H901" s="0" t="n">
        <f aca="false">SUMPRODUCT('FD inverse'!$A$6:$BH$6,'FD mesh'!$B$84:$BI$84,$E900:$BL900)+'FD inverse'!$A$6*$C901/Setup!$B$17+INDEX('FD inverse'!$A$6:$BH$6,1,'FD mesh'!$B$15+1)*Setup!$B$22</f>
        <v>23.151452980589</v>
      </c>
      <c r="I901" s="0" t="n">
        <f aca="false">SUMPRODUCT('FD inverse'!$A$7:$BH$7,'FD mesh'!$B$84:$BI$84,$E900:$BL900)+'FD inverse'!$A$7*$C901/Setup!$B$17+INDEX('FD inverse'!$A$7:$BH$7,1,'FD mesh'!$B$15+1)*Setup!$B$22</f>
        <v>23.230996714438</v>
      </c>
      <c r="J901" s="0" t="n">
        <f aca="false">SUMPRODUCT('FD inverse'!$A$8:$BH$8,'FD mesh'!$B$84:$BI$84,$E900:$BL900)+'FD inverse'!$A$8*$C901/Setup!$B$17+INDEX('FD inverse'!$A$8:$BH$8,1,'FD mesh'!$B$15+1)*Setup!$B$22</f>
        <v>23.299366899802</v>
      </c>
      <c r="K901" s="0" t="n">
        <f aca="false">SUMPRODUCT('FD inverse'!$A$9:$BH$9,'FD mesh'!$B$84:$BI$84,$E900:$BL900)+'FD inverse'!$A$9*$C901/Setup!$B$17+INDEX('FD inverse'!$A$9:$BH$9,1,'FD mesh'!$B$15+1)*Setup!$B$22</f>
        <v>23.3568654053349</v>
      </c>
      <c r="L901" s="0" t="n">
        <f aca="false">SUMPRODUCT('FD inverse'!$A$10:$BH$10,'FD mesh'!$B$84:$BI$84,$E900:$BL900)+'FD inverse'!$A$10*$C901/Setup!$B$17+INDEX('FD inverse'!$A$10:$BH$10,1,'FD mesh'!$B$15+1)*Setup!$B$22</f>
        <v>23.4037943643965</v>
      </c>
      <c r="M901" s="0" t="n">
        <f aca="false">SUMPRODUCT('FD inverse'!$A$11:$BH$11,'FD mesh'!$B$84:$BI$84,$E900:$BL900)+'FD inverse'!$A$11*$C901/Setup!$B$17+INDEX('FD inverse'!$A$11:$BH$11,1,'FD mesh'!$B$15+1)*Setup!$B$22</f>
        <v>23.4404436196788</v>
      </c>
      <c r="N901" s="0" t="n">
        <f aca="false">SUMPRODUCT('FD inverse'!$A$12:$BH$12,'FD mesh'!$B$84:$BI$84,$E900:$BL900)+'FD inverse'!$A$12*$C901/Setup!$B$17+INDEX('FD inverse'!$A$12:$BH$12,1,'FD mesh'!$B$15+1)*Setup!$B$22</f>
        <v>23.4670799692177</v>
      </c>
      <c r="O901" s="0" t="n">
        <f aca="false">SUMPRODUCT('FD inverse'!$A$13:$BH$13,'FD mesh'!$B$84:$BI$84,$E900:$BL900)+'FD inverse'!$A$13*$C901/Setup!$B$17+INDEX('FD inverse'!$A$13:$BH$13,1,'FD mesh'!$B$15+1)*Setup!$B$22</f>
        <v>23.4839381637287</v>
      </c>
      <c r="P901" s="0" t="n">
        <f aca="false">SUMPRODUCT('FD inverse'!$A$14:$BH$14,'FD mesh'!$B$84:$BI$84,$E900:$BL900)+'FD inverse'!$A$14*$C901/Setup!$B$17+INDEX('FD inverse'!$A$14:$BH$14,1,'FD mesh'!$B$15+1)*Setup!$B$22</f>
        <v>23.4912136093525</v>
      </c>
      <c r="Q901" s="0" t="n">
        <f aca="false">SUMPRODUCT('FD inverse'!$A$15:$BH$15,'FD mesh'!$B$84:$BI$84,$E900:$BL900)+'FD inverse'!$A$15*$C901/Setup!$B$17+INDEX('FD inverse'!$A$15:$BH$15,1,'FD mesh'!$B$15+1)*Setup!$B$22</f>
        <v>23.4890567355257</v>
      </c>
      <c r="R901" s="0" t="n">
        <f aca="false">SUMPRODUCT('FD inverse'!$A$16:$BH$16,'FD mesh'!$B$84:$BI$84,$E900:$BL900)+'FD inverse'!$A$16*$C901/Setup!$B$17+INDEX('FD inverse'!$A$16:$BH$16,1,'FD mesh'!$B$15+1)*Setup!$B$22</f>
        <v>23.4775689945068</v>
      </c>
      <c r="S901" s="0" t="n">
        <f aca="false">SUMPRODUCT('FD inverse'!$A$17:$BH$17,'FD mesh'!$B$84:$BI$84,$E900:$BL900)+'FD inverse'!$A$17*$C901/Setup!$B$17+INDEX('FD inverse'!$A$17:$BH$17,1,'FD mesh'!$B$15+1)*Setup!$B$22</f>
        <v>22.9545459626104</v>
      </c>
      <c r="T901" s="0" t="n">
        <f aca="false">SUMPRODUCT('FD inverse'!$A$18:$BH$18,'FD mesh'!$B$84:$BI$84,$E900:$BL900)+'FD inverse'!$A$18*$C901/Setup!$B$17+INDEX('FD inverse'!$A$18:$BH$18,1,'FD mesh'!$B$15+1)*Setup!$B$22</f>
        <v>22.4272734268145</v>
      </c>
      <c r="U901" s="0" t="n">
        <f aca="false">SUMPRODUCT('FD inverse'!$A$19:$BH$19,'FD mesh'!$B$84:$BI$84,$E900:$BL900)+'FD inverse'!$A$19*$C901/Setup!$B$17+INDEX('FD inverse'!$A$19:$BH$19,1,'FD mesh'!$B$15+1)*Setup!$B$22</f>
        <v>21.8961182598928</v>
      </c>
      <c r="V901" s="0" t="n">
        <f aca="false">SUMPRODUCT('FD inverse'!$A$20:$BH$20,'FD mesh'!$B$84:$BI$84,$E900:$BL900)+'FD inverse'!$A$20*$C901/Setup!$B$17+INDEX('FD inverse'!$A$20:$BH$20,1,'FD mesh'!$B$15+1)*Setup!$B$22</f>
        <v>21.3614344726975</v>
      </c>
      <c r="W901" s="0" t="n">
        <f aca="false">SUMPRODUCT('FD inverse'!$A$21:$BH$21,'FD mesh'!$B$84:$BI$84,$E900:$BL900)+'FD inverse'!$A$21*$C901/Setup!$B$17+INDEX('FD inverse'!$A$21:$BH$21,1,'FD mesh'!$B$15+1)*Setup!$B$22</f>
        <v>20.8235635290611</v>
      </c>
      <c r="X901" s="0" t="n">
        <f aca="false">SUMPRODUCT('FD inverse'!$A$22:$BH$22,'FD mesh'!$B$84:$BI$84,$E900:$BL900)+'FD inverse'!$A$22*$C901/Setup!$B$17+INDEX('FD inverse'!$A$22:$BH$22,1,'FD mesh'!$B$15+1)*Setup!$B$22</f>
        <v>20.2828348102611</v>
      </c>
      <c r="Y901" s="0" t="n">
        <f aca="false">SUMPRODUCT('FD inverse'!$A$23:$BH$23,'FD mesh'!$B$84:$BI$84,$E900:$BL900)+'FD inverse'!$A$23*$C901/Setup!$B$17+INDEX('FD inverse'!$A$23:$BH$23,1,'FD mesh'!$B$15+1)*Setup!$B$22</f>
        <v>19.7395662146092</v>
      </c>
      <c r="Z901" s="0" t="n">
        <f aca="false">SUMPRODUCT('FD inverse'!$A$24:$BH$24,'FD mesh'!$B$84:$BI$84,$E900:$BL900)+'FD inverse'!$A$24*$C901/Setup!$B$17+INDEX('FD inverse'!$A$24:$BH$24,1,'FD mesh'!$B$15+1)*Setup!$B$22</f>
        <v>19.1940648782367</v>
      </c>
      <c r="AA901" s="0" t="n">
        <f aca="false">SUMPRODUCT('FD inverse'!$A$25:$BH$25,'FD mesh'!$B$84:$BI$84,$E900:$BL900)+'FD inverse'!$A$25*$C901/Setup!$B$17+INDEX('FD inverse'!$A$25:$BH$25,1,'FD mesh'!$B$15+1)*Setup!$B$22</f>
        <v>18.6466280036287</v>
      </c>
      <c r="AB901" s="0" t="n">
        <f aca="false">SUMPRODUCT('FD inverse'!$A$26:$BH$26,'FD mesh'!$B$84:$BI$84,$E900:$BL900)+'FD inverse'!$A$26*$C901/Setup!$B$17+INDEX('FD inverse'!$A$26:$BH$26,1,'FD mesh'!$B$15+1)*Setup!$B$22</f>
        <v>18.0975437829134</v>
      </c>
      <c r="AC901" s="0" t="n">
        <f aca="false">SUMPRODUCT('FD inverse'!$A$27:$BH$27,'FD mesh'!$B$84:$BI$84,$E900:$BL900)+'FD inverse'!$A$27*$C901/Setup!$B$17+INDEX('FD inverse'!$A$27:$BH$27,1,'FD mesh'!$B$15+1)*Setup!$B$22</f>
        <v>17.5470924033286</v>
      </c>
      <c r="AD901" s="0" t="n">
        <f aca="false">SUMPRODUCT('FD inverse'!$A$28:$BH$28,'FD mesh'!$B$84:$BI$84,$E900:$BL900)+'FD inverse'!$A$28*$C901/Setup!$B$17+INDEX('FD inverse'!$A$28:$BH$28,1,'FD mesh'!$B$15+1)*Setup!$B$22</f>
        <v>16.9955471226654</v>
      </c>
      <c r="AE901" s="0" t="n">
        <f aca="false">SUMPRODUCT('FD inverse'!$A$29:$BH$29,'FD mesh'!$B$84:$BI$84,$E900:$BL900)+'FD inverse'!$A$29*$C901/Setup!$B$17+INDEX('FD inverse'!$A$29:$BH$29,1,'FD mesh'!$B$15+1)*Setup!$B$22</f>
        <v>16.4431754028241</v>
      </c>
      <c r="AF901" s="0" t="n">
        <f aca="false">SUMPRODUCT('FD inverse'!$A$30:$BH$30,'FD mesh'!$B$84:$BI$84,$E900:$BL900)+'FD inverse'!$A$30*$C901/Setup!$B$17+INDEX('FD inverse'!$A$30:$BH$30,1,'FD mesh'!$B$15+1)*Setup!$B$22</f>
        <v>15.8902400899075</v>
      </c>
      <c r="AG901" s="0" t="n">
        <f aca="false">SUMPRODUCT('FD inverse'!$A$31:$BH$31,'FD mesh'!$B$84:$BI$84,$E900:$BL900)+'FD inverse'!$A$31*$C901/Setup!$B$17+INDEX('FD inverse'!$A$31:$BH$31,1,'FD mesh'!$B$15+1)*Setup!$B$22</f>
        <v>15.3370006295185</v>
      </c>
      <c r="AH901" s="0" t="n">
        <f aca="false">SUMPRODUCT('FD inverse'!$A$32:$BH$32,'FD mesh'!$B$84:$BI$84,$E900:$BL900)+'FD inverse'!$A$32*$C901/Setup!$B$17+INDEX('FD inverse'!$A$32:$BH$32,1,'FD mesh'!$B$15+1)*Setup!$B$22</f>
        <v>15.3136409781916</v>
      </c>
      <c r="AI901" s="0" t="n">
        <f aca="false">SUMPRODUCT('FD inverse'!$A$33:$BH$33,'FD mesh'!$B$84:$BI$84,$E900:$BL900)+'FD inverse'!$A$33*$C901/Setup!$B$17+INDEX('FD inverse'!$A$33:$BH$33,1,'FD mesh'!$B$15+1)*Setup!$B$22</f>
        <v>15.2902179908479</v>
      </c>
      <c r="AJ901" s="0" t="n">
        <f aca="false">SUMPRODUCT('FD inverse'!$A$34:$BH$34,'FD mesh'!$B$84:$BI$84,$E900:$BL900)+'FD inverse'!$A$34*$C901/Setup!$B$17+INDEX('FD inverse'!$A$34:$BH$34,1,'FD mesh'!$B$15+1)*Setup!$B$22</f>
        <v>15.2667464169987</v>
      </c>
      <c r="AK901" s="0" t="n">
        <f aca="false">SUMPRODUCT('FD inverse'!$A$35:$BH$35,'FD mesh'!$B$84:$BI$84,$E900:$BL900)+'FD inverse'!$A$35*$C901/Setup!$B$17+INDEX('FD inverse'!$A$35:$BH$35,1,'FD mesh'!$B$15+1)*Setup!$B$22</f>
        <v>15.2432386497099</v>
      </c>
      <c r="AL901" s="0" t="n">
        <f aca="false">SUMPRODUCT('FD inverse'!$A$36:$BH$36,'FD mesh'!$B$84:$BI$84,$E900:$BL900)+'FD inverse'!$A$36*$C901/Setup!$B$17+INDEX('FD inverse'!$A$36:$BH$36,1,'FD mesh'!$B$15+1)*Setup!$B$22</f>
        <v>15.2197049031544</v>
      </c>
      <c r="AM901" s="0" t="n">
        <f aca="false">SUMPRODUCT('FD inverse'!$A$37:$BH$37,'FD mesh'!$B$84:$BI$84,$E900:$BL900)+'FD inverse'!$A$37*$C901/Setup!$B$17+INDEX('FD inverse'!$A$37:$BH$37,1,'FD mesh'!$B$15+1)*Setup!$B$22</f>
        <v>15.196153395513</v>
      </c>
      <c r="AN901" s="0" t="n">
        <f aca="false">SUMPRODUCT('FD inverse'!$A$38:$BH$38,'FD mesh'!$B$84:$BI$84,$E900:$BL900)+'FD inverse'!$A$38*$C901/Setup!$B$17+INDEX('FD inverse'!$A$38:$BH$38,1,'FD mesh'!$B$15+1)*Setup!$B$22</f>
        <v>15.1725905359073</v>
      </c>
      <c r="AO901" s="0" t="n">
        <f aca="false">SUMPRODUCT('FD inverse'!$A$39:$BH$39,'FD mesh'!$B$84:$BI$84,$E900:$BL900)+'FD inverse'!$A$39*$C901/Setup!$B$17+INDEX('FD inverse'!$A$39:$BH$39,1,'FD mesh'!$B$15+1)*Setup!$B$22</f>
        <v>15.1490211142852</v>
      </c>
      <c r="AP901" s="0" t="n">
        <f aca="false">SUMPRODUCT('FD inverse'!$A$40:$BH$40,'FD mesh'!$B$84:$BI$84,$E900:$BL900)+'FD inverse'!$A$40*$C901/Setup!$B$17+INDEX('FD inverse'!$A$40:$BH$40,1,'FD mesh'!$B$15+1)*Setup!$B$22</f>
        <v>15.1254484934003</v>
      </c>
      <c r="AQ901" s="0" t="n">
        <f aca="false">SUMPRODUCT('FD inverse'!$A$41:$BH$41,'FD mesh'!$B$84:$BI$84,$E900:$BL900)+'FD inverse'!$A$41*$C901/Setup!$B$17+INDEX('FD inverse'!$A$41:$BH$41,1,'FD mesh'!$B$15+1)*Setup!$B$22</f>
        <v>15.1018748022207</v>
      </c>
      <c r="AR901" s="0" t="n">
        <f aca="false">SUMPRODUCT('FD inverse'!$A$42:$BH$42,'FD mesh'!$B$84:$BI$84,$E900:$BL900)+'FD inverse'!$A$42*$C901/Setup!$B$17+INDEX('FD inverse'!$A$42:$BH$42,1,'FD mesh'!$B$15+1)*Setup!$B$22</f>
        <v>15.0783011302762</v>
      </c>
      <c r="AS901" s="0" t="n">
        <f aca="false">SUMPRODUCT('FD inverse'!$A$43:$BH$43,'FD mesh'!$B$84:$BI$84,$E900:$BL900)+'FD inverse'!$A$43*$C901/Setup!$B$17+INDEX('FD inverse'!$A$43:$BH$43,1,'FD mesh'!$B$15+1)*Setup!$B$22</f>
        <v>0</v>
      </c>
      <c r="AT901" s="0" t="n">
        <f aca="false">SUMPRODUCT('FD inverse'!$A$44:$BH$44,'FD mesh'!$B$84:$BI$84,$E900:$BL900)+'FD inverse'!$A$44*$C901/Setup!$B$17+INDEX('FD inverse'!$A$44:$BH$44,1,'FD mesh'!$B$15+1)*Setup!$B$22</f>
        <v>0</v>
      </c>
      <c r="AU901" s="0" t="n">
        <f aca="false">SUMPRODUCT('FD inverse'!$A$45:$BH$45,'FD mesh'!$B$84:$BI$84,$E900:$BL900)+'FD inverse'!$A$45*$C901/Setup!$B$17+INDEX('FD inverse'!$A$45:$BH$45,1,'FD mesh'!$B$15+1)*Setup!$B$22</f>
        <v>0</v>
      </c>
      <c r="AV901" s="0" t="n">
        <f aca="false">SUMPRODUCT('FD inverse'!$A$46:$BH$46,'FD mesh'!$B$84:$BI$84,$E900:$BL900)+'FD inverse'!$A$46*$C901/Setup!$B$17+INDEX('FD inverse'!$A$46:$BH$46,1,'FD mesh'!$B$15+1)*Setup!$B$22</f>
        <v>0</v>
      </c>
      <c r="AW901" s="0" t="n">
        <f aca="false">SUMPRODUCT('FD inverse'!$A$47:$BH$47,'FD mesh'!$B$84:$BI$84,$E900:$BL900)+'FD inverse'!$A$47*$C901/Setup!$B$17+INDEX('FD inverse'!$A$47:$BH$47,1,'FD mesh'!$B$15+1)*Setup!$B$22</f>
        <v>0</v>
      </c>
      <c r="AX901" s="0" t="n">
        <f aca="false">SUMPRODUCT('FD inverse'!$A$48:$BH$48,'FD mesh'!$B$84:$BI$84,$E900:$BL900)+'FD inverse'!$A$48*$C901/Setup!$B$17+INDEX('FD inverse'!$A$48:$BH$48,1,'FD mesh'!$B$15+1)*Setup!$B$22</f>
        <v>0</v>
      </c>
      <c r="AY901" s="0" t="n">
        <f aca="false">SUMPRODUCT('FD inverse'!$A$49:$BH$49,'FD mesh'!$B$84:$BI$84,$E900:$BL900)+'FD inverse'!$A$49*$C901/Setup!$B$17+INDEX('FD inverse'!$A$49:$BH$49,1,'FD mesh'!$B$15+1)*Setup!$B$22</f>
        <v>0</v>
      </c>
      <c r="AZ901" s="0" t="n">
        <f aca="false">SUMPRODUCT('FD inverse'!$A$50:$BH$50,'FD mesh'!$B$84:$BI$84,$E900:$BL900)+'FD inverse'!$A$50*$C901/Setup!$B$17+INDEX('FD inverse'!$A$50:$BH$50,1,'FD mesh'!$B$15+1)*Setup!$B$22</f>
        <v>0</v>
      </c>
      <c r="BA901" s="0" t="n">
        <f aca="false">SUMPRODUCT('FD inverse'!$A$51:$BH$51,'FD mesh'!$B$84:$BI$84,$E900:$BL900)+'FD inverse'!$A$51*$C901/Setup!$B$17+INDEX('FD inverse'!$A$51:$BH$51,1,'FD mesh'!$B$15+1)*Setup!$B$22</f>
        <v>0</v>
      </c>
      <c r="BB901" s="0" t="n">
        <f aca="false">SUMPRODUCT('FD inverse'!$A$52:$BH$52,'FD mesh'!$B$84:$BI$84,$E900:$BL900)+'FD inverse'!$A$52*$C901/Setup!$B$17+INDEX('FD inverse'!$A$52:$BH$52,1,'FD mesh'!$B$15+1)*Setup!$B$22</f>
        <v>0</v>
      </c>
      <c r="BC901" s="0" t="n">
        <f aca="false">SUMPRODUCT('FD inverse'!$A$53:$BH$53,'FD mesh'!$B$84:$BI$84,$E900:$BL900)+'FD inverse'!$A$53*$C901/Setup!$B$17+INDEX('FD inverse'!$A$53:$BH$53,1,'FD mesh'!$B$15+1)*Setup!$B$22</f>
        <v>0</v>
      </c>
      <c r="BD901" s="0" t="n">
        <f aca="false">SUMPRODUCT('FD inverse'!$A$54:$BH$54,'FD mesh'!$B$84:$BI$84,$E900:$BL900)+'FD inverse'!$A$54*$C901/Setup!$B$17+INDEX('FD inverse'!$A$54:$BH$54,1,'FD mesh'!$B$15+1)*Setup!$B$22</f>
        <v>0</v>
      </c>
      <c r="BE901" s="0" t="n">
        <f aca="false">SUMPRODUCT('FD inverse'!$A$55:$BH$55,'FD mesh'!$B$84:$BI$84,$E900:$BL900)+'FD inverse'!$A$55*$C901/Setup!$B$17+INDEX('FD inverse'!$A$55:$BH$55,1,'FD mesh'!$B$15+1)*Setup!$B$22</f>
        <v>0</v>
      </c>
      <c r="BF901" s="0" t="n">
        <f aca="false">SUMPRODUCT('FD inverse'!$A$56:$BH$56,'FD mesh'!$B$84:$BI$84,$E900:$BL900)+'FD inverse'!$A$56*$C901/Setup!$B$17+INDEX('FD inverse'!$A$56:$BH$56,1,'FD mesh'!$B$15+1)*Setup!$B$22</f>
        <v>0</v>
      </c>
      <c r="BG901" s="0" t="n">
        <f aca="false">SUMPRODUCT('FD inverse'!$A$57:$BH$57,'FD mesh'!$B$84:$BI$84,$E900:$BL900)+'FD inverse'!$A$57*$C901/Setup!$B$17+INDEX('FD inverse'!$A$57:$BH$57,1,'FD mesh'!$B$15+1)*Setup!$B$22</f>
        <v>0</v>
      </c>
      <c r="BH901" s="0" t="n">
        <f aca="false">SUMPRODUCT('FD inverse'!$A$58:$BH$58,'FD mesh'!$B$84:$BI$84,$E900:$BL900)+'FD inverse'!$A$58*$C901/Setup!$B$17+INDEX('FD inverse'!$A$58:$BH$58,1,'FD mesh'!$B$15+1)*Setup!$B$22</f>
        <v>0</v>
      </c>
      <c r="BI901" s="0" t="n">
        <f aca="false">SUMPRODUCT('FD inverse'!$A$59:$BH$59,'FD mesh'!$B$84:$BI$84,$E900:$BL900)+'FD inverse'!$A$59*$C901/Setup!$B$17+INDEX('FD inverse'!$A$59:$BH$59,1,'FD mesh'!$B$15+1)*Setup!$B$22</f>
        <v>0</v>
      </c>
      <c r="BJ901" s="0" t="n">
        <f aca="false">SUMPRODUCT('FD inverse'!$A$60:$BH$60,'FD mesh'!$B$84:$BI$84,$E900:$BL900)+'FD inverse'!$A$60*$C901/Setup!$B$17+INDEX('FD inverse'!$A$60:$BH$60,1,'FD mesh'!$B$15+1)*Setup!$B$22</f>
        <v>0</v>
      </c>
      <c r="BK901" s="0" t="n">
        <f aca="false">SUMPRODUCT('FD inverse'!$A$61:$BH$61,'FD mesh'!$B$84:$BI$84,$E900:$BL900)+'FD inverse'!$A$61*$C901/Setup!$B$17+INDEX('FD inverse'!$A$61:$BH$61,1,'FD mesh'!$B$15+1)*Setup!$B$22</f>
        <v>0</v>
      </c>
      <c r="BL901" s="0" t="n">
        <f aca="false">SUMPRODUCT('FD inverse'!$A$62:$BH$62,'FD mesh'!$B$84:$BI$84,$E900:$BL900)+'FD inverse'!$A$62*$C901/Setup!$B$17+INDEX('FD inverse'!$A$62:$BH$62,1,'FD mesh'!$B$15+1)*Setup!$B$22</f>
        <v>0</v>
      </c>
    </row>
    <row r="902" customFormat="false" ht="15" hidden="false" customHeight="false" outlineLevel="0" collapsed="false">
      <c r="A902" s="0" t="n">
        <v>897</v>
      </c>
      <c r="B902" s="0" t="n">
        <f aca="false">A902*Setup!$B$11/3600</f>
        <v>74.75</v>
      </c>
      <c r="C902" s="0" t="n">
        <f aca="false">Setup!$B$7+Setup!$B$8*COS(2*PI()*(B902-Setup!$B$9)/24)</f>
        <v>20.2122794820196</v>
      </c>
      <c r="D902" s="0" t="n">
        <f aca="false">(C902-E902)/Setup!$B$17</f>
        <v>-10.4148805564809</v>
      </c>
      <c r="E902" s="0" t="n">
        <f aca="false">SUMPRODUCT('FD inverse'!$A$3:$BH$3,'FD mesh'!$B$84:$BI$84,$E901:$BL901)+'FD inverse'!$A$3*$C902/Setup!$B$17+INDEX('FD inverse'!$A$3:$BH$3,1,'FD mesh'!$B$15+1)*Setup!$B$22</f>
        <v>21.5662139543621</v>
      </c>
      <c r="F902" s="0" t="n">
        <f aca="false">SUMPRODUCT('FD inverse'!$A$4:$BH$4,'FD mesh'!$B$84:$BI$84,$E901:$BL901)+'FD inverse'!$A$4*$C902/Setup!$B$17+INDEX('FD inverse'!$A$4:$BH$4,1,'FD mesh'!$B$15+1)*Setup!$B$22</f>
        <v>21.8705207795793</v>
      </c>
      <c r="G902" s="0" t="n">
        <f aca="false">SUMPRODUCT('FD inverse'!$A$5:$BH$5,'FD mesh'!$B$84:$BI$84,$E901:$BL901)+'FD inverse'!$A$5*$C902/Setup!$B$17+INDEX('FD inverse'!$A$5:$BH$5,1,'FD mesh'!$B$15+1)*Setup!$B$22</f>
        <v>22.1638880097126</v>
      </c>
      <c r="H902" s="0" t="n">
        <f aca="false">SUMPRODUCT('FD inverse'!$A$6:$BH$6,'FD mesh'!$B$84:$BI$84,$E901:$BL901)+'FD inverse'!$A$6*$C902/Setup!$B$17+INDEX('FD inverse'!$A$6:$BH$6,1,'FD mesh'!$B$15+1)*Setup!$B$22</f>
        <v>23.1321255431731</v>
      </c>
      <c r="I902" s="0" t="n">
        <f aca="false">SUMPRODUCT('FD inverse'!$A$7:$BH$7,'FD mesh'!$B$84:$BI$84,$E901:$BL901)+'FD inverse'!$A$7*$C902/Setup!$B$17+INDEX('FD inverse'!$A$7:$BH$7,1,'FD mesh'!$B$15+1)*Setup!$B$22</f>
        <v>23.2121089716752</v>
      </c>
      <c r="J902" s="0" t="n">
        <f aca="false">SUMPRODUCT('FD inverse'!$A$8:$BH$8,'FD mesh'!$B$84:$BI$84,$E901:$BL901)+'FD inverse'!$A$8*$C902/Setup!$B$17+INDEX('FD inverse'!$A$8:$BH$8,1,'FD mesh'!$B$15+1)*Setup!$B$22</f>
        <v>23.2809491891078</v>
      </c>
      <c r="K902" s="0" t="n">
        <f aca="false">SUMPRODUCT('FD inverse'!$A$9:$BH$9,'FD mesh'!$B$84:$BI$84,$E901:$BL901)+'FD inverse'!$A$9*$C902/Setup!$B$17+INDEX('FD inverse'!$A$9:$BH$9,1,'FD mesh'!$B$15+1)*Setup!$B$22</f>
        <v>23.3389235005263</v>
      </c>
      <c r="L902" s="0" t="n">
        <f aca="false">SUMPRODUCT('FD inverse'!$A$10:$BH$10,'FD mesh'!$B$84:$BI$84,$E901:$BL901)+'FD inverse'!$A$10*$C902/Setup!$B$17+INDEX('FD inverse'!$A$10:$BH$10,1,'FD mesh'!$B$15+1)*Setup!$B$22</f>
        <v>23.3863126173673</v>
      </c>
      <c r="M902" s="0" t="n">
        <f aca="false">SUMPRODUCT('FD inverse'!$A$11:$BH$11,'FD mesh'!$B$84:$BI$84,$E901:$BL901)+'FD inverse'!$A$11*$C902/Setup!$B$17+INDEX('FD inverse'!$A$11:$BH$11,1,'FD mesh'!$B$15+1)*Setup!$B$22</f>
        <v>23.4233880191468</v>
      </c>
      <c r="N902" s="0" t="n">
        <f aca="false">SUMPRODUCT('FD inverse'!$A$12:$BH$12,'FD mesh'!$B$84:$BI$84,$E901:$BL901)+'FD inverse'!$A$12*$C902/Setup!$B$17+INDEX('FD inverse'!$A$12:$BH$12,1,'FD mesh'!$B$15+1)*Setup!$B$22</f>
        <v>23.4504011197276</v>
      </c>
      <c r="O902" s="0" t="n">
        <f aca="false">SUMPRODUCT('FD inverse'!$A$13:$BH$13,'FD mesh'!$B$84:$BI$84,$E901:$BL901)+'FD inverse'!$A$13*$C902/Setup!$B$17+INDEX('FD inverse'!$A$13:$BH$13,1,'FD mesh'!$B$15+1)*Setup!$B$22</f>
        <v>23.4675741911107</v>
      </c>
      <c r="P902" s="0" t="n">
        <f aca="false">SUMPRODUCT('FD inverse'!$A$14:$BH$14,'FD mesh'!$B$84:$BI$84,$E901:$BL901)+'FD inverse'!$A$14*$C902/Setup!$B$17+INDEX('FD inverse'!$A$14:$BH$14,1,'FD mesh'!$B$15+1)*Setup!$B$22</f>
        <v>23.4750930013622</v>
      </c>
      <c r="Q902" s="0" t="n">
        <f aca="false">SUMPRODUCT('FD inverse'!$A$15:$BH$15,'FD mesh'!$B$84:$BI$84,$E901:$BL901)+'FD inverse'!$A$15*$C902/Setup!$B$17+INDEX('FD inverse'!$A$15:$BH$15,1,'FD mesh'!$B$15+1)*Setup!$B$22</f>
        <v>23.4731011284336</v>
      </c>
      <c r="R902" s="0" t="n">
        <f aca="false">SUMPRODUCT('FD inverse'!$A$16:$BH$16,'FD mesh'!$B$84:$BI$84,$E901:$BL901)+'FD inverse'!$A$16*$C902/Setup!$B$17+INDEX('FD inverse'!$A$16:$BH$16,1,'FD mesh'!$B$15+1)*Setup!$B$22</f>
        <v>23.4616959179875</v>
      </c>
      <c r="S902" s="0" t="n">
        <f aca="false">SUMPRODUCT('FD inverse'!$A$17:$BH$17,'FD mesh'!$B$84:$BI$84,$E901:$BL901)+'FD inverse'!$A$17*$C902/Setup!$B$17+INDEX('FD inverse'!$A$17:$BH$17,1,'FD mesh'!$B$15+1)*Setup!$B$22</f>
        <v>22.9399627849992</v>
      </c>
      <c r="T902" s="0" t="n">
        <f aca="false">SUMPRODUCT('FD inverse'!$A$18:$BH$18,'FD mesh'!$B$84:$BI$84,$E901:$BL901)+'FD inverse'!$A$18*$C902/Setup!$B$17+INDEX('FD inverse'!$A$18:$BH$18,1,'FD mesh'!$B$15+1)*Setup!$B$22</f>
        <v>22.4139380311711</v>
      </c>
      <c r="U902" s="0" t="n">
        <f aca="false">SUMPRODUCT('FD inverse'!$A$19:$BH$19,'FD mesh'!$B$84:$BI$84,$E901:$BL901)+'FD inverse'!$A$19*$C902/Setup!$B$17+INDEX('FD inverse'!$A$19:$BH$19,1,'FD mesh'!$B$15+1)*Setup!$B$22</f>
        <v>21.8839888609108</v>
      </c>
      <c r="V902" s="0" t="n">
        <f aca="false">SUMPRODUCT('FD inverse'!$A$20:$BH$20,'FD mesh'!$B$84:$BI$84,$E901:$BL901)+'FD inverse'!$A$20*$C902/Setup!$B$17+INDEX('FD inverse'!$A$20:$BH$20,1,'FD mesh'!$B$15+1)*Setup!$B$22</f>
        <v>21.3504701818072</v>
      </c>
      <c r="W902" s="0" t="n">
        <f aca="false">SUMPRODUCT('FD inverse'!$A$21:$BH$21,'FD mesh'!$B$84:$BI$84,$E901:$BL901)+'FD inverse'!$A$21*$C902/Setup!$B$17+INDEX('FD inverse'!$A$21:$BH$21,1,'FD mesh'!$B$15+1)*Setup!$B$22</f>
        <v>20.8137248685273</v>
      </c>
      <c r="X902" s="0" t="n">
        <f aca="false">SUMPRODUCT('FD inverse'!$A$22:$BH$22,'FD mesh'!$B$84:$BI$84,$E901:$BL901)+'FD inverse'!$A$22*$C902/Setup!$B$17+INDEX('FD inverse'!$A$22:$BH$22,1,'FD mesh'!$B$15+1)*Setup!$B$22</f>
        <v>20.2740841780046</v>
      </c>
      <c r="Y902" s="0" t="n">
        <f aca="false">SUMPRODUCT('FD inverse'!$A$23:$BH$23,'FD mesh'!$B$84:$BI$84,$E901:$BL901)+'FD inverse'!$A$23*$C902/Setup!$B$17+INDEX('FD inverse'!$A$23:$BH$23,1,'FD mesh'!$B$15+1)*Setup!$B$22</f>
        <v>19.7318683014179</v>
      </c>
      <c r="Z902" s="0" t="n">
        <f aca="false">SUMPRODUCT('FD inverse'!$A$24:$BH$24,'FD mesh'!$B$84:$BI$84,$E901:$BL901)+'FD inverse'!$A$24*$C902/Setup!$B$17+INDEX('FD inverse'!$A$24:$BH$24,1,'FD mesh'!$B$15+1)*Setup!$B$22</f>
        <v>19.1873870389491</v>
      </c>
      <c r="AA902" s="0" t="n">
        <f aca="false">SUMPRODUCT('FD inverse'!$A$25:$BH$25,'FD mesh'!$B$84:$BI$84,$E901:$BL901)+'FD inverse'!$A$25*$C902/Setup!$B$17+INDEX('FD inverse'!$A$25:$BH$25,1,'FD mesh'!$B$15+1)*Setup!$B$22</f>
        <v>18.6409405837757</v>
      </c>
      <c r="AB902" s="0" t="n">
        <f aca="false">SUMPRODUCT('FD inverse'!$A$26:$BH$26,'FD mesh'!$B$84:$BI$84,$E901:$BL901)+'FD inverse'!$A$26*$C902/Setup!$B$17+INDEX('FD inverse'!$A$26:$BH$26,1,'FD mesh'!$B$15+1)*Setup!$B$22</f>
        <v>18.0928204021883</v>
      </c>
      <c r="AC902" s="0" t="n">
        <f aca="false">SUMPRODUCT('FD inverse'!$A$27:$BH$27,'FD mesh'!$B$84:$BI$84,$E901:$BL901)+'FD inverse'!$A$27*$C902/Setup!$B$17+INDEX('FD inverse'!$A$27:$BH$27,1,'FD mesh'!$B$15+1)*Setup!$B$22</f>
        <v>17.5433101971305</v>
      </c>
      <c r="AD902" s="0" t="n">
        <f aca="false">SUMPRODUCT('FD inverse'!$A$28:$BH$28,'FD mesh'!$B$84:$BI$84,$E901:$BL901)+'FD inverse'!$A$28*$C902/Setup!$B$17+INDEX('FD inverse'!$A$28:$BH$28,1,'FD mesh'!$B$15+1)*Setup!$B$22</f>
        <v>16.9926869428201</v>
      </c>
      <c r="AE902" s="0" t="n">
        <f aca="false">SUMPRODUCT('FD inverse'!$A$29:$BH$29,'FD mesh'!$B$84:$BI$84,$E901:$BL901)+'FD inverse'!$A$29*$C902/Setup!$B$17+INDEX('FD inverse'!$A$29:$BH$29,1,'FD mesh'!$B$15+1)*Setup!$B$22</f>
        <v>16.4412219784409</v>
      </c>
      <c r="AF902" s="0" t="n">
        <f aca="false">SUMPRODUCT('FD inverse'!$A$30:$BH$30,'FD mesh'!$B$84:$BI$84,$E901:$BL901)+'FD inverse'!$A$30*$C902/Setup!$B$17+INDEX('FD inverse'!$A$30:$BH$30,1,'FD mesh'!$B$15+1)*Setup!$B$22</f>
        <v>15.8891821491719</v>
      </c>
      <c r="AG902" s="0" t="n">
        <f aca="false">SUMPRODUCT('FD inverse'!$A$31:$BH$31,'FD mesh'!$B$84:$BI$84,$E901:$BL901)+'FD inverse'!$A$31*$C902/Setup!$B$17+INDEX('FD inverse'!$A$31:$BH$31,1,'FD mesh'!$B$15+1)*Setup!$B$22</f>
        <v>15.3368309830578</v>
      </c>
      <c r="AH902" s="0" t="n">
        <f aca="false">SUMPRODUCT('FD inverse'!$A$32:$BH$32,'FD mesh'!$B$84:$BI$84,$E901:$BL901)+'FD inverse'!$A$32*$C902/Setup!$B$17+INDEX('FD inverse'!$A$32:$BH$32,1,'FD mesh'!$B$15+1)*Setup!$B$22</f>
        <v>15.3135060745375</v>
      </c>
      <c r="AI902" s="0" t="n">
        <f aca="false">SUMPRODUCT('FD inverse'!$A$33:$BH$33,'FD mesh'!$B$84:$BI$84,$E901:$BL901)+'FD inverse'!$A$33*$C902/Setup!$B$17+INDEX('FD inverse'!$A$33:$BH$33,1,'FD mesh'!$B$15+1)*Setup!$B$22</f>
        <v>15.2901128746802</v>
      </c>
      <c r="AJ902" s="0" t="n">
        <f aca="false">SUMPRODUCT('FD inverse'!$A$34:$BH$34,'FD mesh'!$B$84:$BI$84,$E901:$BL901)+'FD inverse'!$A$34*$C902/Setup!$B$17+INDEX('FD inverse'!$A$34:$BH$34,1,'FD mesh'!$B$15+1)*Setup!$B$22</f>
        <v>15.2666664625977</v>
      </c>
      <c r="AK902" s="0" t="n">
        <f aca="false">SUMPRODUCT('FD inverse'!$A$35:$BH$35,'FD mesh'!$B$84:$BI$84,$E901:$BL901)+'FD inverse'!$A$35*$C902/Setup!$B$17+INDEX('FD inverse'!$A$35:$BH$35,1,'FD mesh'!$B$15+1)*Setup!$B$22</f>
        <v>15.2431795757558</v>
      </c>
      <c r="AL902" s="0" t="n">
        <f aca="false">SUMPRODUCT('FD inverse'!$A$36:$BH$36,'FD mesh'!$B$84:$BI$84,$E901:$BL901)+'FD inverse'!$A$36*$C902/Setup!$B$17+INDEX('FD inverse'!$A$36:$BH$36,1,'FD mesh'!$B$15+1)*Setup!$B$22</f>
        <v>15.2196627843176</v>
      </c>
      <c r="AM902" s="0" t="n">
        <f aca="false">SUMPRODUCT('FD inverse'!$A$37:$BH$37,'FD mesh'!$B$84:$BI$84,$E901:$BL901)+'FD inverse'!$A$37*$C902/Setup!$B$17+INDEX('FD inverse'!$A$37:$BH$37,1,'FD mesh'!$B$15+1)*Setup!$B$22</f>
        <v>15.1961246713541</v>
      </c>
      <c r="AN902" s="0" t="n">
        <f aca="false">SUMPRODUCT('FD inverse'!$A$38:$BH$38,'FD mesh'!$B$84:$BI$84,$E901:$BL901)+'FD inverse'!$A$38*$C902/Setup!$B$17+INDEX('FD inverse'!$A$38:$BH$38,1,'FD mesh'!$B$15+1)*Setup!$B$22</f>
        <v>15.1725720175599</v>
      </c>
      <c r="AO902" s="0" t="n">
        <f aca="false">SUMPRODUCT('FD inverse'!$A$39:$BH$39,'FD mesh'!$B$84:$BI$84,$E901:$BL901)+'FD inverse'!$A$39*$C902/Setup!$B$17+INDEX('FD inverse'!$A$39:$BH$39,1,'FD mesh'!$B$15+1)*Setup!$B$22</f>
        <v>15.1490099893516</v>
      </c>
      <c r="AP902" s="0" t="n">
        <f aca="false">SUMPRODUCT('FD inverse'!$A$40:$BH$40,'FD mesh'!$B$84:$BI$84,$E901:$BL901)+'FD inverse'!$A$40*$C902/Setup!$B$17+INDEX('FD inverse'!$A$40:$BH$40,1,'FD mesh'!$B$15+1)*Setup!$B$22</f>
        <v>15.1254423294457</v>
      </c>
      <c r="AQ902" s="0" t="n">
        <f aca="false">SUMPRODUCT('FD inverse'!$A$41:$BH$41,'FD mesh'!$B$84:$BI$84,$E901:$BL901)+'FD inverse'!$A$41*$C902/Setup!$B$17+INDEX('FD inverse'!$A$41:$BH$41,1,'FD mesh'!$B$15+1)*Setup!$B$22</f>
        <v>15.101871549204</v>
      </c>
      <c r="AR902" s="0" t="n">
        <f aca="false">SUMPRODUCT('FD inverse'!$A$42:$BH$42,'FD mesh'!$B$84:$BI$84,$E901:$BL901)+'FD inverse'!$A$42*$C902/Setup!$B$17+INDEX('FD inverse'!$A$42:$BH$42,1,'FD mesh'!$B$15+1)*Setup!$B$22</f>
        <v>15.0782991222105</v>
      </c>
      <c r="AS902" s="0" t="n">
        <f aca="false">SUMPRODUCT('FD inverse'!$A$43:$BH$43,'FD mesh'!$B$84:$BI$84,$E901:$BL901)+'FD inverse'!$A$43*$C902/Setup!$B$17+INDEX('FD inverse'!$A$43:$BH$43,1,'FD mesh'!$B$15+1)*Setup!$B$22</f>
        <v>0</v>
      </c>
      <c r="AT902" s="0" t="n">
        <f aca="false">SUMPRODUCT('FD inverse'!$A$44:$BH$44,'FD mesh'!$B$84:$BI$84,$E901:$BL901)+'FD inverse'!$A$44*$C902/Setup!$B$17+INDEX('FD inverse'!$A$44:$BH$44,1,'FD mesh'!$B$15+1)*Setup!$B$22</f>
        <v>0</v>
      </c>
      <c r="AU902" s="0" t="n">
        <f aca="false">SUMPRODUCT('FD inverse'!$A$45:$BH$45,'FD mesh'!$B$84:$BI$84,$E901:$BL901)+'FD inverse'!$A$45*$C902/Setup!$B$17+INDEX('FD inverse'!$A$45:$BH$45,1,'FD mesh'!$B$15+1)*Setup!$B$22</f>
        <v>0</v>
      </c>
      <c r="AV902" s="0" t="n">
        <f aca="false">SUMPRODUCT('FD inverse'!$A$46:$BH$46,'FD mesh'!$B$84:$BI$84,$E901:$BL901)+'FD inverse'!$A$46*$C902/Setup!$B$17+INDEX('FD inverse'!$A$46:$BH$46,1,'FD mesh'!$B$15+1)*Setup!$B$22</f>
        <v>0</v>
      </c>
      <c r="AW902" s="0" t="n">
        <f aca="false">SUMPRODUCT('FD inverse'!$A$47:$BH$47,'FD mesh'!$B$84:$BI$84,$E901:$BL901)+'FD inverse'!$A$47*$C902/Setup!$B$17+INDEX('FD inverse'!$A$47:$BH$47,1,'FD mesh'!$B$15+1)*Setup!$B$22</f>
        <v>0</v>
      </c>
      <c r="AX902" s="0" t="n">
        <f aca="false">SUMPRODUCT('FD inverse'!$A$48:$BH$48,'FD mesh'!$B$84:$BI$84,$E901:$BL901)+'FD inverse'!$A$48*$C902/Setup!$B$17+INDEX('FD inverse'!$A$48:$BH$48,1,'FD mesh'!$B$15+1)*Setup!$B$22</f>
        <v>0</v>
      </c>
      <c r="AY902" s="0" t="n">
        <f aca="false">SUMPRODUCT('FD inverse'!$A$49:$BH$49,'FD mesh'!$B$84:$BI$84,$E901:$BL901)+'FD inverse'!$A$49*$C902/Setup!$B$17+INDEX('FD inverse'!$A$49:$BH$49,1,'FD mesh'!$B$15+1)*Setup!$B$22</f>
        <v>0</v>
      </c>
      <c r="AZ902" s="0" t="n">
        <f aca="false">SUMPRODUCT('FD inverse'!$A$50:$BH$50,'FD mesh'!$B$84:$BI$84,$E901:$BL901)+'FD inverse'!$A$50*$C902/Setup!$B$17+INDEX('FD inverse'!$A$50:$BH$50,1,'FD mesh'!$B$15+1)*Setup!$B$22</f>
        <v>0</v>
      </c>
      <c r="BA902" s="0" t="n">
        <f aca="false">SUMPRODUCT('FD inverse'!$A$51:$BH$51,'FD mesh'!$B$84:$BI$84,$E901:$BL901)+'FD inverse'!$A$51*$C902/Setup!$B$17+INDEX('FD inverse'!$A$51:$BH$51,1,'FD mesh'!$B$15+1)*Setup!$B$22</f>
        <v>0</v>
      </c>
      <c r="BB902" s="0" t="n">
        <f aca="false">SUMPRODUCT('FD inverse'!$A$52:$BH$52,'FD mesh'!$B$84:$BI$84,$E901:$BL901)+'FD inverse'!$A$52*$C902/Setup!$B$17+INDEX('FD inverse'!$A$52:$BH$52,1,'FD mesh'!$B$15+1)*Setup!$B$22</f>
        <v>0</v>
      </c>
      <c r="BC902" s="0" t="n">
        <f aca="false">SUMPRODUCT('FD inverse'!$A$53:$BH$53,'FD mesh'!$B$84:$BI$84,$E901:$BL901)+'FD inverse'!$A$53*$C902/Setup!$B$17+INDEX('FD inverse'!$A$53:$BH$53,1,'FD mesh'!$B$15+1)*Setup!$B$22</f>
        <v>0</v>
      </c>
      <c r="BD902" s="0" t="n">
        <f aca="false">SUMPRODUCT('FD inverse'!$A$54:$BH$54,'FD mesh'!$B$84:$BI$84,$E901:$BL901)+'FD inverse'!$A$54*$C902/Setup!$B$17+INDEX('FD inverse'!$A$54:$BH$54,1,'FD mesh'!$B$15+1)*Setup!$B$22</f>
        <v>0</v>
      </c>
      <c r="BE902" s="0" t="n">
        <f aca="false">SUMPRODUCT('FD inverse'!$A$55:$BH$55,'FD mesh'!$B$84:$BI$84,$E901:$BL901)+'FD inverse'!$A$55*$C902/Setup!$B$17+INDEX('FD inverse'!$A$55:$BH$55,1,'FD mesh'!$B$15+1)*Setup!$B$22</f>
        <v>0</v>
      </c>
      <c r="BF902" s="0" t="n">
        <f aca="false">SUMPRODUCT('FD inverse'!$A$56:$BH$56,'FD mesh'!$B$84:$BI$84,$E901:$BL901)+'FD inverse'!$A$56*$C902/Setup!$B$17+INDEX('FD inverse'!$A$56:$BH$56,1,'FD mesh'!$B$15+1)*Setup!$B$22</f>
        <v>0</v>
      </c>
      <c r="BG902" s="0" t="n">
        <f aca="false">SUMPRODUCT('FD inverse'!$A$57:$BH$57,'FD mesh'!$B$84:$BI$84,$E901:$BL901)+'FD inverse'!$A$57*$C902/Setup!$B$17+INDEX('FD inverse'!$A$57:$BH$57,1,'FD mesh'!$B$15+1)*Setup!$B$22</f>
        <v>0</v>
      </c>
      <c r="BH902" s="0" t="n">
        <f aca="false">SUMPRODUCT('FD inverse'!$A$58:$BH$58,'FD mesh'!$B$84:$BI$84,$E901:$BL901)+'FD inverse'!$A$58*$C902/Setup!$B$17+INDEX('FD inverse'!$A$58:$BH$58,1,'FD mesh'!$B$15+1)*Setup!$B$22</f>
        <v>0</v>
      </c>
      <c r="BI902" s="0" t="n">
        <f aca="false">SUMPRODUCT('FD inverse'!$A$59:$BH$59,'FD mesh'!$B$84:$BI$84,$E901:$BL901)+'FD inverse'!$A$59*$C902/Setup!$B$17+INDEX('FD inverse'!$A$59:$BH$59,1,'FD mesh'!$B$15+1)*Setup!$B$22</f>
        <v>0</v>
      </c>
      <c r="BJ902" s="0" t="n">
        <f aca="false">SUMPRODUCT('FD inverse'!$A$60:$BH$60,'FD mesh'!$B$84:$BI$84,$E901:$BL901)+'FD inverse'!$A$60*$C902/Setup!$B$17+INDEX('FD inverse'!$A$60:$BH$60,1,'FD mesh'!$B$15+1)*Setup!$B$22</f>
        <v>0</v>
      </c>
      <c r="BK902" s="0" t="n">
        <f aca="false">SUMPRODUCT('FD inverse'!$A$61:$BH$61,'FD mesh'!$B$84:$BI$84,$E901:$BL901)+'FD inverse'!$A$61*$C902/Setup!$B$17+INDEX('FD inverse'!$A$61:$BH$61,1,'FD mesh'!$B$15+1)*Setup!$B$22</f>
        <v>0</v>
      </c>
      <c r="BL902" s="0" t="n">
        <f aca="false">SUMPRODUCT('FD inverse'!$A$62:$BH$62,'FD mesh'!$B$84:$BI$84,$E901:$BL901)+'FD inverse'!$A$62*$C902/Setup!$B$17+INDEX('FD inverse'!$A$62:$BH$62,1,'FD mesh'!$B$15+1)*Setup!$B$22</f>
        <v>0</v>
      </c>
    </row>
    <row r="903" customFormat="false" ht="15" hidden="false" customHeight="false" outlineLevel="0" collapsed="false">
      <c r="A903" s="0" t="n">
        <v>898</v>
      </c>
      <c r="B903" s="0" t="n">
        <f aca="false">A903*Setup!$B$11/3600</f>
        <v>74.8333333333333</v>
      </c>
      <c r="C903" s="0" t="n">
        <f aca="false">Setup!$B$7+Setup!$B$8*COS(2*PI()*(B903-Setup!$B$9)/24)</f>
        <v>20.1851321970071</v>
      </c>
      <c r="D903" s="0" t="n">
        <f aca="false">(C903-E903)/Setup!$B$17</f>
        <v>-10.4309405016697</v>
      </c>
      <c r="E903" s="0" t="n">
        <f aca="false">SUMPRODUCT('FD inverse'!$A$3:$BH$3,'FD mesh'!$B$84:$BI$84,$E902:$BL902)+'FD inverse'!$A$3*$C903/Setup!$B$17+INDEX('FD inverse'!$A$3:$BH$3,1,'FD mesh'!$B$15+1)*Setup!$B$22</f>
        <v>21.5411544622242</v>
      </c>
      <c r="F903" s="0" t="n">
        <f aca="false">SUMPRODUCT('FD inverse'!$A$4:$BH$4,'FD mesh'!$B$84:$BI$84,$E902:$BL902)+'FD inverse'!$A$4*$C903/Setup!$B$17+INDEX('FD inverse'!$A$4:$BH$4,1,'FD mesh'!$B$15+1)*Setup!$B$22</f>
        <v>21.8461608621695</v>
      </c>
      <c r="G903" s="0" t="n">
        <f aca="false">SUMPRODUCT('FD inverse'!$A$5:$BH$5,'FD mesh'!$B$84:$BI$84,$E902:$BL902)+'FD inverse'!$A$5*$C903/Setup!$B$17+INDEX('FD inverse'!$A$5:$BH$5,1,'FD mesh'!$B$15+1)*Setup!$B$22</f>
        <v>22.1405943812947</v>
      </c>
      <c r="H903" s="0" t="n">
        <f aca="false">SUMPRODUCT('FD inverse'!$A$6:$BH$6,'FD mesh'!$B$84:$BI$84,$E902:$BL902)+'FD inverse'!$A$6*$C903/Setup!$B$17+INDEX('FD inverse'!$A$6:$BH$6,1,'FD mesh'!$B$15+1)*Setup!$B$22</f>
        <v>23.112906068167</v>
      </c>
      <c r="I903" s="0" t="n">
        <f aca="false">SUMPRODUCT('FD inverse'!$A$7:$BH$7,'FD mesh'!$B$84:$BI$84,$E902:$BL902)+'FD inverse'!$A$7*$C903/Setup!$B$17+INDEX('FD inverse'!$A$7:$BH$7,1,'FD mesh'!$B$15+1)*Setup!$B$22</f>
        <v>23.1932818885374</v>
      </c>
      <c r="J903" s="0" t="n">
        <f aca="false">SUMPRODUCT('FD inverse'!$A$8:$BH$8,'FD mesh'!$B$84:$BI$84,$E902:$BL902)+'FD inverse'!$A$8*$C903/Setup!$B$17+INDEX('FD inverse'!$A$8:$BH$8,1,'FD mesh'!$B$15+1)*Setup!$B$22</f>
        <v>23.2625502852278</v>
      </c>
      <c r="K903" s="0" t="n">
        <f aca="false">SUMPRODUCT('FD inverse'!$A$9:$BH$9,'FD mesh'!$B$84:$BI$84,$E902:$BL902)+'FD inverse'!$A$9*$C903/Setup!$B$17+INDEX('FD inverse'!$A$9:$BH$9,1,'FD mesh'!$B$15+1)*Setup!$B$22</f>
        <v>23.3209638713693</v>
      </c>
      <c r="L903" s="0" t="n">
        <f aca="false">SUMPRODUCT('FD inverse'!$A$10:$BH$10,'FD mesh'!$B$84:$BI$84,$E902:$BL902)+'FD inverse'!$A$10*$C903/Setup!$B$17+INDEX('FD inverse'!$A$10:$BH$10,1,'FD mesh'!$B$15+1)*Setup!$B$22</f>
        <v>23.3687818060909</v>
      </c>
      <c r="M903" s="0" t="n">
        <f aca="false">SUMPRODUCT('FD inverse'!$A$11:$BH$11,'FD mesh'!$B$84:$BI$84,$E902:$BL902)+'FD inverse'!$A$11*$C903/Setup!$B$17+INDEX('FD inverse'!$A$11:$BH$11,1,'FD mesh'!$B$15+1)*Setup!$B$22</f>
        <v>23.4062570792925</v>
      </c>
      <c r="N903" s="0" t="n">
        <f aca="false">SUMPRODUCT('FD inverse'!$A$12:$BH$12,'FD mesh'!$B$84:$BI$84,$E902:$BL902)+'FD inverse'!$A$12*$C903/Setup!$B$17+INDEX('FD inverse'!$A$12:$BH$12,1,'FD mesh'!$B$15+1)*Setup!$B$22</f>
        <v>23.4336256033175</v>
      </c>
      <c r="O903" s="0" t="n">
        <f aca="false">SUMPRODUCT('FD inverse'!$A$13:$BH$13,'FD mesh'!$B$84:$BI$84,$E902:$BL902)+'FD inverse'!$A$13*$C903/Setup!$B$17+INDEX('FD inverse'!$A$13:$BH$13,1,'FD mesh'!$B$15+1)*Setup!$B$22</f>
        <v>23.4510970675135</v>
      </c>
      <c r="P903" s="0" t="n">
        <f aca="false">SUMPRODUCT('FD inverse'!$A$14:$BH$14,'FD mesh'!$B$84:$BI$84,$E902:$BL902)+'FD inverse'!$A$14*$C903/Setup!$B$17+INDEX('FD inverse'!$A$14:$BH$14,1,'FD mesh'!$B$15+1)*Setup!$B$22</f>
        <v>23.4588475148379</v>
      </c>
      <c r="Q903" s="0" t="n">
        <f aca="false">SUMPRODUCT('FD inverse'!$A$15:$BH$15,'FD mesh'!$B$84:$BI$84,$E902:$BL902)+'FD inverse'!$A$15*$C903/Setup!$B$17+INDEX('FD inverse'!$A$15:$BH$15,1,'FD mesh'!$B$15+1)*Setup!$B$22</f>
        <v>23.4570136043309</v>
      </c>
      <c r="R903" s="0" t="n">
        <f aca="false">SUMPRODUCT('FD inverse'!$A$16:$BH$16,'FD mesh'!$B$84:$BI$84,$E902:$BL902)+'FD inverse'!$A$16*$C903/Setup!$B$17+INDEX('FD inverse'!$A$16:$BH$16,1,'FD mesh'!$B$15+1)*Setup!$B$22</f>
        <v>23.4456885291617</v>
      </c>
      <c r="S903" s="0" t="n">
        <f aca="false">SUMPRODUCT('FD inverse'!$A$17:$BH$17,'FD mesh'!$B$84:$BI$84,$E902:$BL902)+'FD inverse'!$A$17*$C903/Setup!$B$17+INDEX('FD inverse'!$A$17:$BH$17,1,'FD mesh'!$B$15+1)*Setup!$B$22</f>
        <v>22.9252436929038</v>
      </c>
      <c r="T903" s="0" t="n">
        <f aca="false">SUMPRODUCT('FD inverse'!$A$18:$BH$18,'FD mesh'!$B$84:$BI$84,$E902:$BL902)+'FD inverse'!$A$18*$C903/Setup!$B$17+INDEX('FD inverse'!$A$18:$BH$18,1,'FD mesh'!$B$15+1)*Setup!$B$22</f>
        <v>22.4004672381149</v>
      </c>
      <c r="U903" s="0" t="n">
        <f aca="false">SUMPRODUCT('FD inverse'!$A$19:$BH$19,'FD mesh'!$B$84:$BI$84,$E902:$BL902)+'FD inverse'!$A$19*$C903/Setup!$B$17+INDEX('FD inverse'!$A$19:$BH$19,1,'FD mesh'!$B$15+1)*Setup!$B$22</f>
        <v>21.8717265213695</v>
      </c>
      <c r="V903" s="0" t="n">
        <f aca="false">SUMPRODUCT('FD inverse'!$A$20:$BH$20,'FD mesh'!$B$84:$BI$84,$E902:$BL902)+'FD inverse'!$A$20*$C903/Setup!$B$17+INDEX('FD inverse'!$A$20:$BH$20,1,'FD mesh'!$B$15+1)*Setup!$B$22</f>
        <v>21.3393771732734</v>
      </c>
      <c r="W903" s="0" t="n">
        <f aca="false">SUMPRODUCT('FD inverse'!$A$21:$BH$21,'FD mesh'!$B$84:$BI$84,$E902:$BL902)+'FD inverse'!$A$21*$C903/Setup!$B$17+INDEX('FD inverse'!$A$21:$BH$21,1,'FD mesh'!$B$15+1)*Setup!$B$22</f>
        <v>20.8037633112373</v>
      </c>
      <c r="X903" s="0" t="n">
        <f aca="false">SUMPRODUCT('FD inverse'!$A$22:$BH$22,'FD mesh'!$B$84:$BI$84,$E902:$BL902)+'FD inverse'!$A$22*$C903/Setup!$B$17+INDEX('FD inverse'!$A$22:$BH$22,1,'FD mesh'!$B$15+1)*Setup!$B$22</f>
        <v>20.2652179051988</v>
      </c>
      <c r="Y903" s="0" t="n">
        <f aca="false">SUMPRODUCT('FD inverse'!$A$23:$BH$23,'FD mesh'!$B$84:$BI$84,$E902:$BL902)+'FD inverse'!$A$23*$C903/Setup!$B$17+INDEX('FD inverse'!$A$23:$BH$23,1,'FD mesh'!$B$15+1)*Setup!$B$22</f>
        <v>19.7240632817346</v>
      </c>
      <c r="Z903" s="0" t="n">
        <f aca="false">SUMPRODUCT('FD inverse'!$A$24:$BH$24,'FD mesh'!$B$84:$BI$84,$E902:$BL902)+'FD inverse'!$A$24*$C903/Setup!$B$17+INDEX('FD inverse'!$A$24:$BH$24,1,'FD mesh'!$B$15+1)*Setup!$B$22</f>
        <v>19.1806117524779</v>
      </c>
      <c r="AA903" s="0" t="n">
        <f aca="false">SUMPRODUCT('FD inverse'!$A$25:$BH$25,'FD mesh'!$B$84:$BI$84,$E902:$BL902)+'FD inverse'!$A$25*$C903/Setup!$B$17+INDEX('FD inverse'!$A$25:$BH$25,1,'FD mesh'!$B$15+1)*Setup!$B$22</f>
        <v>18.6351663532025</v>
      </c>
      <c r="AB903" s="0" t="n">
        <f aca="false">SUMPRODUCT('FD inverse'!$A$26:$BH$26,'FD mesh'!$B$84:$BI$84,$E902:$BL902)+'FD inverse'!$A$26*$C903/Setup!$B$17+INDEX('FD inverse'!$A$26:$BH$26,1,'FD mesh'!$B$15+1)*Setup!$B$22</f>
        <v>18.0880216803584</v>
      </c>
      <c r="AC903" s="0" t="n">
        <f aca="false">SUMPRODUCT('FD inverse'!$A$27:$BH$27,'FD mesh'!$B$84:$BI$84,$E902:$BL902)+'FD inverse'!$A$27*$C903/Setup!$B$17+INDEX('FD inverse'!$A$27:$BH$27,1,'FD mesh'!$B$15+1)*Setup!$B$22</f>
        <v>17.5394648122329</v>
      </c>
      <c r="AD903" s="0" t="n">
        <f aca="false">SUMPRODUCT('FD inverse'!$A$28:$BH$28,'FD mesh'!$B$84:$BI$84,$E902:$BL902)+'FD inverse'!$A$28*$C903/Setup!$B$17+INDEX('FD inverse'!$A$28:$BH$28,1,'FD mesh'!$B$15+1)*Setup!$B$22</f>
        <v>16.9897763022662</v>
      </c>
      <c r="AE903" s="0" t="n">
        <f aca="false">SUMPRODUCT('FD inverse'!$A$29:$BH$29,'FD mesh'!$B$84:$BI$84,$E902:$BL902)+'FD inverse'!$A$29*$C903/Setup!$B$17+INDEX('FD inverse'!$A$29:$BH$29,1,'FD mesh'!$B$15+1)*Setup!$B$22</f>
        <v>16.439231232365</v>
      </c>
      <c r="AF903" s="0" t="n">
        <f aca="false">SUMPRODUCT('FD inverse'!$A$30:$BH$30,'FD mesh'!$B$84:$BI$84,$E902:$BL902)+'FD inverse'!$A$30*$C903/Setup!$B$17+INDEX('FD inverse'!$A$30:$BH$30,1,'FD mesh'!$B$15+1)*Setup!$B$22</f>
        <v>15.8881003143329</v>
      </c>
      <c r="AG903" s="0" t="n">
        <f aca="false">SUMPRODUCT('FD inverse'!$A$31:$BH$31,'FD mesh'!$B$84:$BI$84,$E902:$BL902)+'FD inverse'!$A$31*$C903/Setup!$B$17+INDEX('FD inverse'!$A$31:$BH$31,1,'FD mesh'!$B$15+1)*Setup!$B$22</f>
        <v>15.3366510277625</v>
      </c>
      <c r="AH903" s="0" t="n">
        <f aca="false">SUMPRODUCT('FD inverse'!$A$32:$BH$32,'FD mesh'!$B$84:$BI$84,$E902:$BL902)+'FD inverse'!$A$32*$C903/Setup!$B$17+INDEX('FD inverse'!$A$32:$BH$32,1,'FD mesh'!$B$15+1)*Setup!$B$22</f>
        <v>15.3133614591279</v>
      </c>
      <c r="AI903" s="0" t="n">
        <f aca="false">SUMPRODUCT('FD inverse'!$A$33:$BH$33,'FD mesh'!$B$84:$BI$84,$E902:$BL902)+'FD inverse'!$A$33*$C903/Setup!$B$17+INDEX('FD inverse'!$A$33:$BH$33,1,'FD mesh'!$B$15+1)*Setup!$B$22</f>
        <v>15.2899986828421</v>
      </c>
      <c r="AJ903" s="0" t="n">
        <f aca="false">SUMPRODUCT('FD inverse'!$A$34:$BH$34,'FD mesh'!$B$84:$BI$84,$E902:$BL902)+'FD inverse'!$A$34*$C903/Setup!$B$17+INDEX('FD inverse'!$A$34:$BH$34,1,'FD mesh'!$B$15+1)*Setup!$B$22</f>
        <v>15.2665781000175</v>
      </c>
      <c r="AK903" s="0" t="n">
        <f aca="false">SUMPRODUCT('FD inverse'!$A$35:$BH$35,'FD mesh'!$B$84:$BI$84,$E902:$BL902)+'FD inverse'!$A$35*$C903/Setup!$B$17+INDEX('FD inverse'!$A$35:$BH$35,1,'FD mesh'!$B$15+1)*Setup!$B$22</f>
        <v>15.2431127860196</v>
      </c>
      <c r="AL903" s="0" t="n">
        <f aca="false">SUMPRODUCT('FD inverse'!$A$36:$BH$36,'FD mesh'!$B$84:$BI$84,$E902:$BL902)+'FD inverse'!$A$36*$C903/Setup!$B$17+INDEX('FD inverse'!$A$36:$BH$36,1,'FD mesh'!$B$15+1)*Setup!$B$22</f>
        <v>15.219613661519</v>
      </c>
      <c r="AM903" s="0" t="n">
        <f aca="false">SUMPRODUCT('FD inverse'!$A$37:$BH$37,'FD mesh'!$B$84:$BI$84,$E902:$BL902)+'FD inverse'!$A$37*$C903/Setup!$B$17+INDEX('FD inverse'!$A$37:$BH$37,1,'FD mesh'!$B$15+1)*Setup!$B$22</f>
        <v>15.1960896699262</v>
      </c>
      <c r="AN903" s="0" t="n">
        <f aca="false">SUMPRODUCT('FD inverse'!$A$38:$BH$38,'FD mesh'!$B$84:$BI$84,$E902:$BL902)+'FD inverse'!$A$38*$C903/Setup!$B$17+INDEX('FD inverse'!$A$38:$BH$38,1,'FD mesh'!$B$15+1)*Setup!$B$22</f>
        <v>15.1725479598045</v>
      </c>
      <c r="AO903" s="0" t="n">
        <f aca="false">SUMPRODUCT('FD inverse'!$A$39:$BH$39,'FD mesh'!$B$84:$BI$84,$E902:$BL902)+'FD inverse'!$A$39*$C903/Setup!$B$17+INDEX('FD inverse'!$A$39:$BH$39,1,'FD mesh'!$B$15+1)*Setup!$B$22</f>
        <v>15.148994071093</v>
      </c>
      <c r="AP903" s="0" t="n">
        <f aca="false">SUMPRODUCT('FD inverse'!$A$40:$BH$40,'FD mesh'!$B$84:$BI$84,$E902:$BL902)+'FD inverse'!$A$40*$C903/Setup!$B$17+INDEX('FD inverse'!$A$40:$BH$40,1,'FD mesh'!$B$15+1)*Setup!$B$22</f>
        <v>15.1254321241923</v>
      </c>
      <c r="AQ903" s="0" t="n">
        <f aca="false">SUMPRODUCT('FD inverse'!$A$41:$BH$41,'FD mesh'!$B$84:$BI$84,$E902:$BL902)+'FD inverse'!$A$41*$C903/Setup!$B$17+INDEX('FD inverse'!$A$41:$BH$41,1,'FD mesh'!$B$15+1)*Setup!$B$22</f>
        <v>15.1018650111573</v>
      </c>
      <c r="AR903" s="0" t="n">
        <f aca="false">SUMPRODUCT('FD inverse'!$A$42:$BH$42,'FD mesh'!$B$84:$BI$84,$E902:$BL902)+'FD inverse'!$A$42*$C903/Setup!$B$17+INDEX('FD inverse'!$A$42:$BH$42,1,'FD mesh'!$B$15+1)*Setup!$B$22</f>
        <v>15.0782945884125</v>
      </c>
      <c r="AS903" s="0" t="n">
        <f aca="false">SUMPRODUCT('FD inverse'!$A$43:$BH$43,'FD mesh'!$B$84:$BI$84,$E902:$BL902)+'FD inverse'!$A$43*$C903/Setup!$B$17+INDEX('FD inverse'!$A$43:$BH$43,1,'FD mesh'!$B$15+1)*Setup!$B$22</f>
        <v>0</v>
      </c>
      <c r="AT903" s="0" t="n">
        <f aca="false">SUMPRODUCT('FD inverse'!$A$44:$BH$44,'FD mesh'!$B$84:$BI$84,$E902:$BL902)+'FD inverse'!$A$44*$C903/Setup!$B$17+INDEX('FD inverse'!$A$44:$BH$44,1,'FD mesh'!$B$15+1)*Setup!$B$22</f>
        <v>0</v>
      </c>
      <c r="AU903" s="0" t="n">
        <f aca="false">SUMPRODUCT('FD inverse'!$A$45:$BH$45,'FD mesh'!$B$84:$BI$84,$E902:$BL902)+'FD inverse'!$A$45*$C903/Setup!$B$17+INDEX('FD inverse'!$A$45:$BH$45,1,'FD mesh'!$B$15+1)*Setup!$B$22</f>
        <v>0</v>
      </c>
      <c r="AV903" s="0" t="n">
        <f aca="false">SUMPRODUCT('FD inverse'!$A$46:$BH$46,'FD mesh'!$B$84:$BI$84,$E902:$BL902)+'FD inverse'!$A$46*$C903/Setup!$B$17+INDEX('FD inverse'!$A$46:$BH$46,1,'FD mesh'!$B$15+1)*Setup!$B$22</f>
        <v>0</v>
      </c>
      <c r="AW903" s="0" t="n">
        <f aca="false">SUMPRODUCT('FD inverse'!$A$47:$BH$47,'FD mesh'!$B$84:$BI$84,$E902:$BL902)+'FD inverse'!$A$47*$C903/Setup!$B$17+INDEX('FD inverse'!$A$47:$BH$47,1,'FD mesh'!$B$15+1)*Setup!$B$22</f>
        <v>0</v>
      </c>
      <c r="AX903" s="0" t="n">
        <f aca="false">SUMPRODUCT('FD inverse'!$A$48:$BH$48,'FD mesh'!$B$84:$BI$84,$E902:$BL902)+'FD inverse'!$A$48*$C903/Setup!$B$17+INDEX('FD inverse'!$A$48:$BH$48,1,'FD mesh'!$B$15+1)*Setup!$B$22</f>
        <v>0</v>
      </c>
      <c r="AY903" s="0" t="n">
        <f aca="false">SUMPRODUCT('FD inverse'!$A$49:$BH$49,'FD mesh'!$B$84:$BI$84,$E902:$BL902)+'FD inverse'!$A$49*$C903/Setup!$B$17+INDEX('FD inverse'!$A$49:$BH$49,1,'FD mesh'!$B$15+1)*Setup!$B$22</f>
        <v>0</v>
      </c>
      <c r="AZ903" s="0" t="n">
        <f aca="false">SUMPRODUCT('FD inverse'!$A$50:$BH$50,'FD mesh'!$B$84:$BI$84,$E902:$BL902)+'FD inverse'!$A$50*$C903/Setup!$B$17+INDEX('FD inverse'!$A$50:$BH$50,1,'FD mesh'!$B$15+1)*Setup!$B$22</f>
        <v>0</v>
      </c>
      <c r="BA903" s="0" t="n">
        <f aca="false">SUMPRODUCT('FD inverse'!$A$51:$BH$51,'FD mesh'!$B$84:$BI$84,$E902:$BL902)+'FD inverse'!$A$51*$C903/Setup!$B$17+INDEX('FD inverse'!$A$51:$BH$51,1,'FD mesh'!$B$15+1)*Setup!$B$22</f>
        <v>0</v>
      </c>
      <c r="BB903" s="0" t="n">
        <f aca="false">SUMPRODUCT('FD inverse'!$A$52:$BH$52,'FD mesh'!$B$84:$BI$84,$E902:$BL902)+'FD inverse'!$A$52*$C903/Setup!$B$17+INDEX('FD inverse'!$A$52:$BH$52,1,'FD mesh'!$B$15+1)*Setup!$B$22</f>
        <v>0</v>
      </c>
      <c r="BC903" s="0" t="n">
        <f aca="false">SUMPRODUCT('FD inverse'!$A$53:$BH$53,'FD mesh'!$B$84:$BI$84,$E902:$BL902)+'FD inverse'!$A$53*$C903/Setup!$B$17+INDEX('FD inverse'!$A$53:$BH$53,1,'FD mesh'!$B$15+1)*Setup!$B$22</f>
        <v>0</v>
      </c>
      <c r="BD903" s="0" t="n">
        <f aca="false">SUMPRODUCT('FD inverse'!$A$54:$BH$54,'FD mesh'!$B$84:$BI$84,$E902:$BL902)+'FD inverse'!$A$54*$C903/Setup!$B$17+INDEX('FD inverse'!$A$54:$BH$54,1,'FD mesh'!$B$15+1)*Setup!$B$22</f>
        <v>0</v>
      </c>
      <c r="BE903" s="0" t="n">
        <f aca="false">SUMPRODUCT('FD inverse'!$A$55:$BH$55,'FD mesh'!$B$84:$BI$84,$E902:$BL902)+'FD inverse'!$A$55*$C903/Setup!$B$17+INDEX('FD inverse'!$A$55:$BH$55,1,'FD mesh'!$B$15+1)*Setup!$B$22</f>
        <v>0</v>
      </c>
      <c r="BF903" s="0" t="n">
        <f aca="false">SUMPRODUCT('FD inverse'!$A$56:$BH$56,'FD mesh'!$B$84:$BI$84,$E902:$BL902)+'FD inverse'!$A$56*$C903/Setup!$B$17+INDEX('FD inverse'!$A$56:$BH$56,1,'FD mesh'!$B$15+1)*Setup!$B$22</f>
        <v>0</v>
      </c>
      <c r="BG903" s="0" t="n">
        <f aca="false">SUMPRODUCT('FD inverse'!$A$57:$BH$57,'FD mesh'!$B$84:$BI$84,$E902:$BL902)+'FD inverse'!$A$57*$C903/Setup!$B$17+INDEX('FD inverse'!$A$57:$BH$57,1,'FD mesh'!$B$15+1)*Setup!$B$22</f>
        <v>0</v>
      </c>
      <c r="BH903" s="0" t="n">
        <f aca="false">SUMPRODUCT('FD inverse'!$A$58:$BH$58,'FD mesh'!$B$84:$BI$84,$E902:$BL902)+'FD inverse'!$A$58*$C903/Setup!$B$17+INDEX('FD inverse'!$A$58:$BH$58,1,'FD mesh'!$B$15+1)*Setup!$B$22</f>
        <v>0</v>
      </c>
      <c r="BI903" s="0" t="n">
        <f aca="false">SUMPRODUCT('FD inverse'!$A$59:$BH$59,'FD mesh'!$B$84:$BI$84,$E902:$BL902)+'FD inverse'!$A$59*$C903/Setup!$B$17+INDEX('FD inverse'!$A$59:$BH$59,1,'FD mesh'!$B$15+1)*Setup!$B$22</f>
        <v>0</v>
      </c>
      <c r="BJ903" s="0" t="n">
        <f aca="false">SUMPRODUCT('FD inverse'!$A$60:$BH$60,'FD mesh'!$B$84:$BI$84,$E902:$BL902)+'FD inverse'!$A$60*$C903/Setup!$B$17+INDEX('FD inverse'!$A$60:$BH$60,1,'FD mesh'!$B$15+1)*Setup!$B$22</f>
        <v>0</v>
      </c>
      <c r="BK903" s="0" t="n">
        <f aca="false">SUMPRODUCT('FD inverse'!$A$61:$BH$61,'FD mesh'!$B$84:$BI$84,$E902:$BL902)+'FD inverse'!$A$61*$C903/Setup!$B$17+INDEX('FD inverse'!$A$61:$BH$61,1,'FD mesh'!$B$15+1)*Setup!$B$22</f>
        <v>0</v>
      </c>
      <c r="BL903" s="0" t="n">
        <f aca="false">SUMPRODUCT('FD inverse'!$A$62:$BH$62,'FD mesh'!$B$84:$BI$84,$E902:$BL902)+'FD inverse'!$A$62*$C903/Setup!$B$17+INDEX('FD inverse'!$A$62:$BH$62,1,'FD mesh'!$B$15+1)*Setup!$B$22</f>
        <v>0</v>
      </c>
    </row>
    <row r="904" customFormat="false" ht="15" hidden="false" customHeight="false" outlineLevel="0" collapsed="false">
      <c r="A904" s="0" t="n">
        <v>899</v>
      </c>
      <c r="B904" s="0" t="n">
        <f aca="false">A904*Setup!$B$11/3600</f>
        <v>74.9166666666667</v>
      </c>
      <c r="C904" s="0" t="n">
        <f aca="false">Setup!$B$7+Setup!$B$8*COS(2*PI()*(B904-Setup!$B$9)/24)</f>
        <v>20.1598005824563</v>
      </c>
      <c r="D904" s="0" t="n">
        <f aca="false">(C904-E904)/Setup!$B$17</f>
        <v>-10.440981208127</v>
      </c>
      <c r="E904" s="0" t="n">
        <f aca="false">SUMPRODUCT('FD inverse'!$A$3:$BH$3,'FD mesh'!$B$84:$BI$84,$E903:$BL903)+'FD inverse'!$A$3*$C904/Setup!$B$17+INDEX('FD inverse'!$A$3:$BH$3,1,'FD mesh'!$B$15+1)*Setup!$B$22</f>
        <v>21.5171281395128</v>
      </c>
      <c r="F904" s="0" t="n">
        <f aca="false">SUMPRODUCT('FD inverse'!$A$4:$BH$4,'FD mesh'!$B$84:$BI$84,$E903:$BL903)+'FD inverse'!$A$4*$C904/Setup!$B$17+INDEX('FD inverse'!$A$4:$BH$4,1,'FD mesh'!$B$15+1)*Setup!$B$22</f>
        <v>21.8226575821226</v>
      </c>
      <c r="G904" s="0" t="n">
        <f aca="false">SUMPRODUCT('FD inverse'!$A$5:$BH$5,'FD mesh'!$B$84:$BI$84,$E903:$BL903)+'FD inverse'!$A$5*$C904/Setup!$B$17+INDEX('FD inverse'!$A$5:$BH$5,1,'FD mesh'!$B$15+1)*Setup!$B$22</f>
        <v>22.1179859483232</v>
      </c>
      <c r="H904" s="0" t="n">
        <f aca="false">SUMPRODUCT('FD inverse'!$A$6:$BH$6,'FD mesh'!$B$84:$BI$84,$E903:$BL903)+'FD inverse'!$A$6*$C904/Setup!$B$17+INDEX('FD inverse'!$A$6:$BH$6,1,'FD mesh'!$B$15+1)*Setup!$B$22</f>
        <v>23.0938039430487</v>
      </c>
      <c r="I904" s="0" t="n">
        <f aca="false">SUMPRODUCT('FD inverse'!$A$7:$BH$7,'FD mesh'!$B$84:$BI$84,$E903:$BL903)+'FD inverse'!$A$7*$C904/Setup!$B$17+INDEX('FD inverse'!$A$7:$BH$7,1,'FD mesh'!$B$15+1)*Setup!$B$22</f>
        <v>23.1745246726356</v>
      </c>
      <c r="J904" s="0" t="n">
        <f aca="false">SUMPRODUCT('FD inverse'!$A$8:$BH$8,'FD mesh'!$B$84:$BI$84,$E903:$BL903)+'FD inverse'!$A$8*$C904/Setup!$B$17+INDEX('FD inverse'!$A$8:$BH$8,1,'FD mesh'!$B$15+1)*Setup!$B$22</f>
        <v>23.2441791981505</v>
      </c>
      <c r="K904" s="0" t="n">
        <f aca="false">SUMPRODUCT('FD inverse'!$A$9:$BH$9,'FD mesh'!$B$84:$BI$84,$E903:$BL903)+'FD inverse'!$A$9*$C904/Setup!$B$17+INDEX('FD inverse'!$A$9:$BH$9,1,'FD mesh'!$B$15+1)*Setup!$B$22</f>
        <v>23.3029953242097</v>
      </c>
      <c r="L904" s="0" t="n">
        <f aca="false">SUMPRODUCT('FD inverse'!$A$10:$BH$10,'FD mesh'!$B$84:$BI$84,$E903:$BL903)+'FD inverse'!$A$10*$C904/Setup!$B$17+INDEX('FD inverse'!$A$10:$BH$10,1,'FD mesh'!$B$15+1)*Setup!$B$22</f>
        <v>23.3512105374905</v>
      </c>
      <c r="M904" s="0" t="n">
        <f aca="false">SUMPRODUCT('FD inverse'!$A$11:$BH$11,'FD mesh'!$B$84:$BI$84,$E903:$BL903)+'FD inverse'!$A$11*$C904/Setup!$B$17+INDEX('FD inverse'!$A$11:$BH$11,1,'FD mesh'!$B$15+1)*Setup!$B$22</f>
        <v>23.3890592206236</v>
      </c>
      <c r="N904" s="0" t="n">
        <f aca="false">SUMPRODUCT('FD inverse'!$A$12:$BH$12,'FD mesh'!$B$84:$BI$84,$E903:$BL903)+'FD inverse'!$A$12*$C904/Setup!$B$17+INDEX('FD inverse'!$A$12:$BH$12,1,'FD mesh'!$B$15+1)*Setup!$B$22</f>
        <v>23.4167616744535</v>
      </c>
      <c r="O904" s="0" t="n">
        <f aca="false">SUMPRODUCT('FD inverse'!$A$13:$BH$13,'FD mesh'!$B$84:$BI$84,$E903:$BL903)+'FD inverse'!$A$13*$C904/Setup!$B$17+INDEX('FD inverse'!$A$13:$BH$13,1,'FD mesh'!$B$15+1)*Setup!$B$22</f>
        <v>23.4345149077146</v>
      </c>
      <c r="P904" s="0" t="n">
        <f aca="false">SUMPRODUCT('FD inverse'!$A$14:$BH$14,'FD mesh'!$B$84:$BI$84,$E903:$BL903)+'FD inverse'!$A$14*$C904/Setup!$B$17+INDEX('FD inverse'!$A$14:$BH$14,1,'FD mesh'!$B$15+1)*Setup!$B$22</f>
        <v>23.4424851558438</v>
      </c>
      <c r="Q904" s="0" t="n">
        <f aca="false">SUMPRODUCT('FD inverse'!$A$15:$BH$15,'FD mesh'!$B$84:$BI$84,$E903:$BL903)+'FD inverse'!$A$15*$C904/Setup!$B$17+INDEX('FD inverse'!$A$15:$BH$15,1,'FD mesh'!$B$15+1)*Setup!$B$22</f>
        <v>23.4408020948318</v>
      </c>
      <c r="R904" s="0" t="n">
        <f aca="false">SUMPRODUCT('FD inverse'!$A$16:$BH$16,'FD mesh'!$B$84:$BI$84,$E903:$BL903)+'FD inverse'!$A$16*$C904/Setup!$B$17+INDEX('FD inverse'!$A$16:$BH$16,1,'FD mesh'!$B$15+1)*Setup!$B$22</f>
        <v>23.4295547214309</v>
      </c>
      <c r="S904" s="0" t="n">
        <f aca="false">SUMPRODUCT('FD inverse'!$A$17:$BH$17,'FD mesh'!$B$84:$BI$84,$E903:$BL903)+'FD inverse'!$A$17*$C904/Setup!$B$17+INDEX('FD inverse'!$A$17:$BH$17,1,'FD mesh'!$B$15+1)*Setup!$B$22</f>
        <v>22.9103959510593</v>
      </c>
      <c r="T904" s="0" t="n">
        <f aca="false">SUMPRODUCT('FD inverse'!$A$18:$BH$18,'FD mesh'!$B$84:$BI$84,$E903:$BL903)+'FD inverse'!$A$18*$C904/Setup!$B$17+INDEX('FD inverse'!$A$18:$BH$18,1,'FD mesh'!$B$15+1)*Setup!$B$22</f>
        <v>22.3868677023735</v>
      </c>
      <c r="U904" s="0" t="n">
        <f aca="false">SUMPRODUCT('FD inverse'!$A$19:$BH$19,'FD mesh'!$B$84:$BI$84,$E903:$BL903)+'FD inverse'!$A$19*$C904/Setup!$B$17+INDEX('FD inverse'!$A$19:$BH$19,1,'FD mesh'!$B$15+1)*Setup!$B$22</f>
        <v>21.859337304598</v>
      </c>
      <c r="V904" s="0" t="n">
        <f aca="false">SUMPRODUCT('FD inverse'!$A$20:$BH$20,'FD mesh'!$B$84:$BI$84,$E903:$BL903)+'FD inverse'!$A$20*$C904/Setup!$B$17+INDEX('FD inverse'!$A$20:$BH$20,1,'FD mesh'!$B$15+1)*Setup!$B$22</f>
        <v>21.3281609373155</v>
      </c>
      <c r="W904" s="0" t="n">
        <f aca="false">SUMPRODUCT('FD inverse'!$A$21:$BH$21,'FD mesh'!$B$84:$BI$84,$E903:$BL903)+'FD inverse'!$A$21*$C904/Setup!$B$17+INDEX('FD inverse'!$A$21:$BH$21,1,'FD mesh'!$B$15+1)*Setup!$B$22</f>
        <v>20.7936837920226</v>
      </c>
      <c r="X904" s="0" t="n">
        <f aca="false">SUMPRODUCT('FD inverse'!$A$22:$BH$22,'FD mesh'!$B$84:$BI$84,$E903:$BL903)+'FD inverse'!$A$22*$C904/Setup!$B$17+INDEX('FD inverse'!$A$22:$BH$22,1,'FD mesh'!$B$15+1)*Setup!$B$22</f>
        <v>20.2562403882178</v>
      </c>
      <c r="Y904" s="0" t="n">
        <f aca="false">SUMPRODUCT('FD inverse'!$A$23:$BH$23,'FD mesh'!$B$84:$BI$84,$E903:$BL903)+'FD inverse'!$A$23*$C904/Setup!$B$17+INDEX('FD inverse'!$A$23:$BH$23,1,'FD mesh'!$B$15+1)*Setup!$B$22</f>
        <v>19.7161550294159</v>
      </c>
      <c r="Z904" s="0" t="n">
        <f aca="false">SUMPRODUCT('FD inverse'!$A$24:$BH$24,'FD mesh'!$B$84:$BI$84,$E903:$BL903)+'FD inverse'!$A$24*$C904/Setup!$B$17+INDEX('FD inverse'!$A$24:$BH$24,1,'FD mesh'!$B$15+1)*Setup!$B$22</f>
        <v>19.1737423849315</v>
      </c>
      <c r="AA904" s="0" t="n">
        <f aca="false">SUMPRODUCT('FD inverse'!$A$25:$BH$25,'FD mesh'!$B$84:$BI$84,$E903:$BL903)+'FD inverse'!$A$25*$C904/Setup!$B$17+INDEX('FD inverse'!$A$25:$BH$25,1,'FD mesh'!$B$15+1)*Setup!$B$22</f>
        <v>18.6293081837121</v>
      </c>
      <c r="AB904" s="0" t="n">
        <f aca="false">SUMPRODUCT('FD inverse'!$A$26:$BH$26,'FD mesh'!$B$84:$BI$84,$E903:$BL903)+'FD inverse'!$A$26*$C904/Setup!$B$17+INDEX('FD inverse'!$A$26:$BH$26,1,'FD mesh'!$B$15+1)*Setup!$B$22</f>
        <v>18.0831500068998</v>
      </c>
      <c r="AC904" s="0" t="n">
        <f aca="false">SUMPRODUCT('FD inverse'!$A$27:$BH$27,'FD mesh'!$B$84:$BI$84,$E903:$BL903)+'FD inverse'!$A$27*$C904/Setup!$B$17+INDEX('FD inverse'!$A$27:$BH$27,1,'FD mesh'!$B$15+1)*Setup!$B$22</f>
        <v>17.5355581661841</v>
      </c>
      <c r="AD904" s="0" t="n">
        <f aca="false">SUMPRODUCT('FD inverse'!$A$28:$BH$28,'FD mesh'!$B$84:$BI$84,$E903:$BL903)+'FD inverse'!$A$28*$C904/Setup!$B$17+INDEX('FD inverse'!$A$28:$BH$28,1,'FD mesh'!$B$15+1)*Setup!$B$22</f>
        <v>16.9868166553454</v>
      </c>
      <c r="AE904" s="0" t="n">
        <f aca="false">SUMPRODUCT('FD inverse'!$A$29:$BH$29,'FD mesh'!$B$84:$BI$84,$E903:$BL903)+'FD inverse'!$A$29*$C904/Setup!$B$17+INDEX('FD inverse'!$A$29:$BH$29,1,'FD mesh'!$B$15+1)*Setup!$B$22</f>
        <v>16.4372041626985</v>
      </c>
      <c r="AF904" s="0" t="n">
        <f aca="false">SUMPRODUCT('FD inverse'!$A$30:$BH$30,'FD mesh'!$B$84:$BI$84,$E903:$BL903)+'FD inverse'!$A$30*$C904/Setup!$B$17+INDEX('FD inverse'!$A$30:$BH$30,1,'FD mesh'!$B$15+1)*Setup!$B$22</f>
        <v>15.886995132407</v>
      </c>
      <c r="AG904" s="0" t="n">
        <f aca="false">SUMPRODUCT('FD inverse'!$A$31:$BH$31,'FD mesh'!$B$84:$BI$84,$E903:$BL903)+'FD inverse'!$A$31*$C904/Setup!$B$17+INDEX('FD inverse'!$A$31:$BH$31,1,'FD mesh'!$B$15+1)*Setup!$B$22</f>
        <v>15.336460862863</v>
      </c>
      <c r="AH904" s="0" t="n">
        <f aca="false">SUMPRODUCT('FD inverse'!$A$32:$BH$32,'FD mesh'!$B$84:$BI$84,$E903:$BL903)+'FD inverse'!$A$32*$C904/Setup!$B$17+INDEX('FD inverse'!$A$32:$BH$32,1,'FD mesh'!$B$15+1)*Setup!$B$22</f>
        <v>15.3132072135745</v>
      </c>
      <c r="AI904" s="0" t="n">
        <f aca="false">SUMPRODUCT('FD inverse'!$A$33:$BH$33,'FD mesh'!$B$84:$BI$84,$E903:$BL903)+'FD inverse'!$A$33*$C904/Setup!$B$17+INDEX('FD inverse'!$A$33:$BH$33,1,'FD mesh'!$B$15+1)*Setup!$B$22</f>
        <v>15.2898754816341</v>
      </c>
      <c r="AJ904" s="0" t="n">
        <f aca="false">SUMPRODUCT('FD inverse'!$A$34:$BH$34,'FD mesh'!$B$84:$BI$84,$E903:$BL903)+'FD inverse'!$A$34*$C904/Setup!$B$17+INDEX('FD inverse'!$A$34:$BH$34,1,'FD mesh'!$B$15+1)*Setup!$B$22</f>
        <v>15.2664813824046</v>
      </c>
      <c r="AK904" s="0" t="n">
        <f aca="false">SUMPRODUCT('FD inverse'!$A$35:$BH$35,'FD mesh'!$B$84:$BI$84,$E903:$BL903)+'FD inverse'!$A$35*$C904/Setup!$B$17+INDEX('FD inverse'!$A$35:$BH$35,1,'FD mesh'!$B$15+1)*Setup!$B$22</f>
        <v>15.2430383224916</v>
      </c>
      <c r="AL904" s="0" t="n">
        <f aca="false">SUMPRODUCT('FD inverse'!$A$36:$BH$36,'FD mesh'!$B$84:$BI$84,$E903:$BL903)+'FD inverse'!$A$36*$C904/Setup!$B$17+INDEX('FD inverse'!$A$36:$BH$36,1,'FD mesh'!$B$15+1)*Setup!$B$22</f>
        <v>15.2195575674257</v>
      </c>
      <c r="AM904" s="0" t="n">
        <f aca="false">SUMPRODUCT('FD inverse'!$A$37:$BH$37,'FD mesh'!$B$84:$BI$84,$E903:$BL903)+'FD inverse'!$A$37*$C904/Setup!$B$17+INDEX('FD inverse'!$A$37:$BH$37,1,'FD mesh'!$B$15+1)*Setup!$B$22</f>
        <v>15.1960484162377</v>
      </c>
      <c r="AN904" s="0" t="n">
        <f aca="false">SUMPRODUCT('FD inverse'!$A$38:$BH$38,'FD mesh'!$B$84:$BI$84,$E903:$BL903)+'FD inverse'!$A$38*$C904/Setup!$B$17+INDEX('FD inverse'!$A$38:$BH$38,1,'FD mesh'!$B$15+1)*Setup!$B$22</f>
        <v>15.1725183814825</v>
      </c>
      <c r="AO904" s="0" t="n">
        <f aca="false">SUMPRODUCT('FD inverse'!$A$39:$BH$39,'FD mesh'!$B$84:$BI$84,$E903:$BL903)+'FD inverse'!$A$39*$C904/Setup!$B$17+INDEX('FD inverse'!$A$39:$BH$39,1,'FD mesh'!$B$15+1)*Setup!$B$22</f>
        <v>15.1489733734993</v>
      </c>
      <c r="AP904" s="0" t="n">
        <f aca="false">SUMPRODUCT('FD inverse'!$A$40:$BH$40,'FD mesh'!$B$84:$BI$84,$E903:$BL903)+'FD inverse'!$A$40*$C904/Setup!$B$17+INDEX('FD inverse'!$A$40:$BH$40,1,'FD mesh'!$B$15+1)*Setup!$B$22</f>
        <v>15.1254178879176</v>
      </c>
      <c r="AQ904" s="0" t="n">
        <f aca="false">SUMPRODUCT('FD inverse'!$A$41:$BH$41,'FD mesh'!$B$84:$BI$84,$E903:$BL903)+'FD inverse'!$A$41*$C904/Setup!$B$17+INDEX('FD inverse'!$A$41:$BH$41,1,'FD mesh'!$B$15+1)*Setup!$B$22</f>
        <v>15.1018551956058</v>
      </c>
      <c r="AR904" s="0" t="n">
        <f aca="false">SUMPRODUCT('FD inverse'!$A$42:$BH$42,'FD mesh'!$B$84:$BI$84,$E903:$BL903)+'FD inverse'!$A$42*$C904/Setup!$B$17+INDEX('FD inverse'!$A$42:$BH$42,1,'FD mesh'!$B$15+1)*Setup!$B$22</f>
        <v>15.0782875344357</v>
      </c>
      <c r="AS904" s="0" t="n">
        <f aca="false">SUMPRODUCT('FD inverse'!$A$43:$BH$43,'FD mesh'!$B$84:$BI$84,$E903:$BL903)+'FD inverse'!$A$43*$C904/Setup!$B$17+INDEX('FD inverse'!$A$43:$BH$43,1,'FD mesh'!$B$15+1)*Setup!$B$22</f>
        <v>0</v>
      </c>
      <c r="AT904" s="0" t="n">
        <f aca="false">SUMPRODUCT('FD inverse'!$A$44:$BH$44,'FD mesh'!$B$84:$BI$84,$E903:$BL903)+'FD inverse'!$A$44*$C904/Setup!$B$17+INDEX('FD inverse'!$A$44:$BH$44,1,'FD mesh'!$B$15+1)*Setup!$B$22</f>
        <v>0</v>
      </c>
      <c r="AU904" s="0" t="n">
        <f aca="false">SUMPRODUCT('FD inverse'!$A$45:$BH$45,'FD mesh'!$B$84:$BI$84,$E903:$BL903)+'FD inverse'!$A$45*$C904/Setup!$B$17+INDEX('FD inverse'!$A$45:$BH$45,1,'FD mesh'!$B$15+1)*Setup!$B$22</f>
        <v>0</v>
      </c>
      <c r="AV904" s="0" t="n">
        <f aca="false">SUMPRODUCT('FD inverse'!$A$46:$BH$46,'FD mesh'!$B$84:$BI$84,$E903:$BL903)+'FD inverse'!$A$46*$C904/Setup!$B$17+INDEX('FD inverse'!$A$46:$BH$46,1,'FD mesh'!$B$15+1)*Setup!$B$22</f>
        <v>0</v>
      </c>
      <c r="AW904" s="0" t="n">
        <f aca="false">SUMPRODUCT('FD inverse'!$A$47:$BH$47,'FD mesh'!$B$84:$BI$84,$E903:$BL903)+'FD inverse'!$A$47*$C904/Setup!$B$17+INDEX('FD inverse'!$A$47:$BH$47,1,'FD mesh'!$B$15+1)*Setup!$B$22</f>
        <v>0</v>
      </c>
      <c r="AX904" s="0" t="n">
        <f aca="false">SUMPRODUCT('FD inverse'!$A$48:$BH$48,'FD mesh'!$B$84:$BI$84,$E903:$BL903)+'FD inverse'!$A$48*$C904/Setup!$B$17+INDEX('FD inverse'!$A$48:$BH$48,1,'FD mesh'!$B$15+1)*Setup!$B$22</f>
        <v>0</v>
      </c>
      <c r="AY904" s="0" t="n">
        <f aca="false">SUMPRODUCT('FD inverse'!$A$49:$BH$49,'FD mesh'!$B$84:$BI$84,$E903:$BL903)+'FD inverse'!$A$49*$C904/Setup!$B$17+INDEX('FD inverse'!$A$49:$BH$49,1,'FD mesh'!$B$15+1)*Setup!$B$22</f>
        <v>0</v>
      </c>
      <c r="AZ904" s="0" t="n">
        <f aca="false">SUMPRODUCT('FD inverse'!$A$50:$BH$50,'FD mesh'!$B$84:$BI$84,$E903:$BL903)+'FD inverse'!$A$50*$C904/Setup!$B$17+INDEX('FD inverse'!$A$50:$BH$50,1,'FD mesh'!$B$15+1)*Setup!$B$22</f>
        <v>0</v>
      </c>
      <c r="BA904" s="0" t="n">
        <f aca="false">SUMPRODUCT('FD inverse'!$A$51:$BH$51,'FD mesh'!$B$84:$BI$84,$E903:$BL903)+'FD inverse'!$A$51*$C904/Setup!$B$17+INDEX('FD inverse'!$A$51:$BH$51,1,'FD mesh'!$B$15+1)*Setup!$B$22</f>
        <v>0</v>
      </c>
      <c r="BB904" s="0" t="n">
        <f aca="false">SUMPRODUCT('FD inverse'!$A$52:$BH$52,'FD mesh'!$B$84:$BI$84,$E903:$BL903)+'FD inverse'!$A$52*$C904/Setup!$B$17+INDEX('FD inverse'!$A$52:$BH$52,1,'FD mesh'!$B$15+1)*Setup!$B$22</f>
        <v>0</v>
      </c>
      <c r="BC904" s="0" t="n">
        <f aca="false">SUMPRODUCT('FD inverse'!$A$53:$BH$53,'FD mesh'!$B$84:$BI$84,$E903:$BL903)+'FD inverse'!$A$53*$C904/Setup!$B$17+INDEX('FD inverse'!$A$53:$BH$53,1,'FD mesh'!$B$15+1)*Setup!$B$22</f>
        <v>0</v>
      </c>
      <c r="BD904" s="0" t="n">
        <f aca="false">SUMPRODUCT('FD inverse'!$A$54:$BH$54,'FD mesh'!$B$84:$BI$84,$E903:$BL903)+'FD inverse'!$A$54*$C904/Setup!$B$17+INDEX('FD inverse'!$A$54:$BH$54,1,'FD mesh'!$B$15+1)*Setup!$B$22</f>
        <v>0</v>
      </c>
      <c r="BE904" s="0" t="n">
        <f aca="false">SUMPRODUCT('FD inverse'!$A$55:$BH$55,'FD mesh'!$B$84:$BI$84,$E903:$BL903)+'FD inverse'!$A$55*$C904/Setup!$B$17+INDEX('FD inverse'!$A$55:$BH$55,1,'FD mesh'!$B$15+1)*Setup!$B$22</f>
        <v>0</v>
      </c>
      <c r="BF904" s="0" t="n">
        <f aca="false">SUMPRODUCT('FD inverse'!$A$56:$BH$56,'FD mesh'!$B$84:$BI$84,$E903:$BL903)+'FD inverse'!$A$56*$C904/Setup!$B$17+INDEX('FD inverse'!$A$56:$BH$56,1,'FD mesh'!$B$15+1)*Setup!$B$22</f>
        <v>0</v>
      </c>
      <c r="BG904" s="0" t="n">
        <f aca="false">SUMPRODUCT('FD inverse'!$A$57:$BH$57,'FD mesh'!$B$84:$BI$84,$E903:$BL903)+'FD inverse'!$A$57*$C904/Setup!$B$17+INDEX('FD inverse'!$A$57:$BH$57,1,'FD mesh'!$B$15+1)*Setup!$B$22</f>
        <v>0</v>
      </c>
      <c r="BH904" s="0" t="n">
        <f aca="false">SUMPRODUCT('FD inverse'!$A$58:$BH$58,'FD mesh'!$B$84:$BI$84,$E903:$BL903)+'FD inverse'!$A$58*$C904/Setup!$B$17+INDEX('FD inverse'!$A$58:$BH$58,1,'FD mesh'!$B$15+1)*Setup!$B$22</f>
        <v>0</v>
      </c>
      <c r="BI904" s="0" t="n">
        <f aca="false">SUMPRODUCT('FD inverse'!$A$59:$BH$59,'FD mesh'!$B$84:$BI$84,$E903:$BL903)+'FD inverse'!$A$59*$C904/Setup!$B$17+INDEX('FD inverse'!$A$59:$BH$59,1,'FD mesh'!$B$15+1)*Setup!$B$22</f>
        <v>0</v>
      </c>
      <c r="BJ904" s="0" t="n">
        <f aca="false">SUMPRODUCT('FD inverse'!$A$60:$BH$60,'FD mesh'!$B$84:$BI$84,$E903:$BL903)+'FD inverse'!$A$60*$C904/Setup!$B$17+INDEX('FD inverse'!$A$60:$BH$60,1,'FD mesh'!$B$15+1)*Setup!$B$22</f>
        <v>0</v>
      </c>
      <c r="BK904" s="0" t="n">
        <f aca="false">SUMPRODUCT('FD inverse'!$A$61:$BH$61,'FD mesh'!$B$84:$BI$84,$E903:$BL903)+'FD inverse'!$A$61*$C904/Setup!$B$17+INDEX('FD inverse'!$A$61:$BH$61,1,'FD mesh'!$B$15+1)*Setup!$B$22</f>
        <v>0</v>
      </c>
      <c r="BL904" s="0" t="n">
        <f aca="false">SUMPRODUCT('FD inverse'!$A$62:$BH$62,'FD mesh'!$B$84:$BI$84,$E903:$BL903)+'FD inverse'!$A$62*$C904/Setup!$B$17+INDEX('FD inverse'!$A$62:$BH$62,1,'FD mesh'!$B$15+1)*Setup!$B$22</f>
        <v>0</v>
      </c>
    </row>
    <row r="905" customFormat="false" ht="15" hidden="false" customHeight="false" outlineLevel="0" collapsed="false">
      <c r="A905" s="0" t="n">
        <v>900</v>
      </c>
      <c r="B905" s="0" t="n">
        <f aca="false">A905*Setup!$B$11/3600</f>
        <v>75</v>
      </c>
      <c r="C905" s="0" t="n">
        <f aca="false">Setup!$B$7+Setup!$B$8*COS(2*PI()*(B905-Setup!$B$9)/24)</f>
        <v>20.1362966948437</v>
      </c>
      <c r="D905" s="0" t="n">
        <f aca="false">(C905-E905)/Setup!$B$17</f>
        <v>-10.4449987304799</v>
      </c>
      <c r="E905" s="0" t="n">
        <f aca="false">SUMPRODUCT('FD inverse'!$A$3:$BH$3,'FD mesh'!$B$84:$BI$84,$E904:$BL904)+'FD inverse'!$A$3*$C905/Setup!$B$17+INDEX('FD inverse'!$A$3:$BH$3,1,'FD mesh'!$B$15+1)*Setup!$B$22</f>
        <v>21.4941465298061</v>
      </c>
      <c r="F905" s="0" t="n">
        <f aca="false">SUMPRODUCT('FD inverse'!$A$4:$BH$4,'FD mesh'!$B$84:$BI$84,$E904:$BL904)+'FD inverse'!$A$4*$C905/Setup!$B$17+INDEX('FD inverse'!$A$4:$BH$4,1,'FD mesh'!$B$15+1)*Setup!$B$22</f>
        <v>21.8000222587655</v>
      </c>
      <c r="G905" s="0" t="n">
        <f aca="false">SUMPRODUCT('FD inverse'!$A$5:$BH$5,'FD mesh'!$B$84:$BI$84,$E904:$BL904)+'FD inverse'!$A$5*$C905/Setup!$B$17+INDEX('FD inverse'!$A$5:$BH$5,1,'FD mesh'!$B$15+1)*Setup!$B$22</f>
        <v>22.0960736286289</v>
      </c>
      <c r="H905" s="0" t="n">
        <f aca="false">SUMPRODUCT('FD inverse'!$A$6:$BH$6,'FD mesh'!$B$84:$BI$84,$E904:$BL904)+'FD inverse'!$A$6*$C905/Setup!$B$17+INDEX('FD inverse'!$A$6:$BH$6,1,'FD mesh'!$B$15+1)*Setup!$B$22</f>
        <v>23.0748284982596</v>
      </c>
      <c r="I905" s="0" t="n">
        <f aca="false">SUMPRODUCT('FD inverse'!$A$7:$BH$7,'FD mesh'!$B$84:$BI$84,$E904:$BL904)+'FD inverse'!$A$7*$C905/Setup!$B$17+INDEX('FD inverse'!$A$7:$BH$7,1,'FD mesh'!$B$15+1)*Setup!$B$22</f>
        <v>23.1558464971092</v>
      </c>
      <c r="J905" s="0" t="n">
        <f aca="false">SUMPRODUCT('FD inverse'!$A$8:$BH$8,'FD mesh'!$B$84:$BI$84,$E904:$BL904)+'FD inverse'!$A$8*$C905/Setup!$B$17+INDEX('FD inverse'!$A$8:$BH$8,1,'FD mesh'!$B$15+1)*Setup!$B$22</f>
        <v>23.2258449233769</v>
      </c>
      <c r="K905" s="0" t="n">
        <f aca="false">SUMPRODUCT('FD inverse'!$A$9:$BH$9,'FD mesh'!$B$84:$BI$84,$E904:$BL904)+'FD inverse'!$A$9*$C905/Setup!$B$17+INDEX('FD inverse'!$A$9:$BH$9,1,'FD mesh'!$B$15+1)*Setup!$B$22</f>
        <v>23.2850266683623</v>
      </c>
      <c r="L905" s="0" t="n">
        <f aca="false">SUMPRODUCT('FD inverse'!$A$10:$BH$10,'FD mesh'!$B$84:$BI$84,$E904:$BL904)+'FD inverse'!$A$10*$C905/Setup!$B$17+INDEX('FD inverse'!$A$10:$BH$10,1,'FD mesh'!$B$15+1)*Setup!$B$22</f>
        <v>23.3336074364464</v>
      </c>
      <c r="M905" s="0" t="n">
        <f aca="false">SUMPRODUCT('FD inverse'!$A$11:$BH$11,'FD mesh'!$B$84:$BI$84,$E904:$BL904)+'FD inverse'!$A$11*$C905/Setup!$B$17+INDEX('FD inverse'!$A$11:$BH$11,1,'FD mesh'!$B$15+1)*Setup!$B$22</f>
        <v>23.3718028941801</v>
      </c>
      <c r="N905" s="0" t="n">
        <f aca="false">SUMPRODUCT('FD inverse'!$A$12:$BH$12,'FD mesh'!$B$84:$BI$84,$E904:$BL904)+'FD inverse'!$A$12*$C905/Setup!$B$17+INDEX('FD inverse'!$A$12:$BH$12,1,'FD mesh'!$B$15+1)*Setup!$B$22</f>
        <v>23.3998176283483</v>
      </c>
      <c r="O905" s="0" t="n">
        <f aca="false">SUMPRODUCT('FD inverse'!$A$13:$BH$13,'FD mesh'!$B$84:$BI$84,$E904:$BL904)+'FD inverse'!$A$13*$C905/Setup!$B$17+INDEX('FD inverse'!$A$13:$BH$13,1,'FD mesh'!$B$15+1)*Setup!$B$22</f>
        <v>23.4178358751389</v>
      </c>
      <c r="P905" s="0" t="n">
        <f aca="false">SUMPRODUCT('FD inverse'!$A$14:$BH$14,'FD mesh'!$B$84:$BI$84,$E904:$BL904)+'FD inverse'!$A$14*$C905/Setup!$B$17+INDEX('FD inverse'!$A$14:$BH$14,1,'FD mesh'!$B$15+1)*Setup!$B$22</f>
        <v>23.4260139847167</v>
      </c>
      <c r="Q905" s="0" t="n">
        <f aca="false">SUMPRODUCT('FD inverse'!$A$15:$BH$15,'FD mesh'!$B$84:$BI$84,$E904:$BL904)+'FD inverse'!$A$15*$C905/Setup!$B$17+INDEX('FD inverse'!$A$15:$BH$15,1,'FD mesh'!$B$15+1)*Setup!$B$22</f>
        <v>23.4244745892048</v>
      </c>
      <c r="R905" s="0" t="n">
        <f aca="false">SUMPRODUCT('FD inverse'!$A$16:$BH$16,'FD mesh'!$B$84:$BI$84,$E904:$BL904)+'FD inverse'!$A$16*$C905/Setup!$B$17+INDEX('FD inverse'!$A$16:$BH$16,1,'FD mesh'!$B$15+1)*Setup!$B$22</f>
        <v>23.4133024470102</v>
      </c>
      <c r="S905" s="0" t="n">
        <f aca="false">SUMPRODUCT('FD inverse'!$A$17:$BH$17,'FD mesh'!$B$84:$BI$84,$E904:$BL904)+'FD inverse'!$A$17*$C905/Setup!$B$17+INDEX('FD inverse'!$A$17:$BH$17,1,'FD mesh'!$B$15+1)*Setup!$B$22</f>
        <v>22.8954268841527</v>
      </c>
      <c r="T905" s="0" t="n">
        <f aca="false">SUMPRODUCT('FD inverse'!$A$18:$BH$18,'FD mesh'!$B$84:$BI$84,$E904:$BL904)+'FD inverse'!$A$18*$C905/Setup!$B$17+INDEX('FD inverse'!$A$18:$BH$18,1,'FD mesh'!$B$15+1)*Setup!$B$22</f>
        <v>22.3731461387485</v>
      </c>
      <c r="U905" s="0" t="n">
        <f aca="false">SUMPRODUCT('FD inverse'!$A$19:$BH$19,'FD mesh'!$B$84:$BI$84,$E904:$BL904)+'FD inverse'!$A$19*$C905/Setup!$B$17+INDEX('FD inverse'!$A$19:$BH$19,1,'FD mesh'!$B$15+1)*Setup!$B$22</f>
        <v>21.8468273331917</v>
      </c>
      <c r="V905" s="0" t="n">
        <f aca="false">SUMPRODUCT('FD inverse'!$A$20:$BH$20,'FD mesh'!$B$84:$BI$84,$E904:$BL904)+'FD inverse'!$A$20*$C905/Setup!$B$17+INDEX('FD inverse'!$A$20:$BH$20,1,'FD mesh'!$B$15+1)*Setup!$B$22</f>
        <v>21.316827021764</v>
      </c>
      <c r="W905" s="0" t="n">
        <f aca="false">SUMPRODUCT('FD inverse'!$A$21:$BH$21,'FD mesh'!$B$84:$BI$84,$E904:$BL904)+'FD inverse'!$A$21*$C905/Setup!$B$17+INDEX('FD inverse'!$A$21:$BH$21,1,'FD mesh'!$B$15+1)*Setup!$B$22</f>
        <v>20.7834913009024</v>
      </c>
      <c r="X905" s="0" t="n">
        <f aca="false">SUMPRODUCT('FD inverse'!$A$22:$BH$22,'FD mesh'!$B$84:$BI$84,$E904:$BL904)+'FD inverse'!$A$22*$C905/Setup!$B$17+INDEX('FD inverse'!$A$22:$BH$22,1,'FD mesh'!$B$15+1)*Setup!$B$22</f>
        <v>20.2471560755113</v>
      </c>
      <c r="Y905" s="0" t="n">
        <f aca="false">SUMPRODUCT('FD inverse'!$A$23:$BH$23,'FD mesh'!$B$84:$BI$84,$E904:$BL904)+'FD inverse'!$A$23*$C905/Setup!$B$17+INDEX('FD inverse'!$A$23:$BH$23,1,'FD mesh'!$B$15+1)*Setup!$B$22</f>
        <v>19.7081474666665</v>
      </c>
      <c r="Z905" s="0" t="n">
        <f aca="false">SUMPRODUCT('FD inverse'!$A$24:$BH$24,'FD mesh'!$B$84:$BI$84,$E904:$BL904)+'FD inverse'!$A$24*$C905/Setup!$B$17+INDEX('FD inverse'!$A$24:$BH$24,1,'FD mesh'!$B$15+1)*Setup!$B$22</f>
        <v>19.1667823464983</v>
      </c>
      <c r="AA905" s="0" t="n">
        <f aca="false">SUMPRODUCT('FD inverse'!$A$25:$BH$25,'FD mesh'!$B$84:$BI$84,$E904:$BL904)+'FD inverse'!$A$25*$C905/Setup!$B$17+INDEX('FD inverse'!$A$25:$BH$25,1,'FD mesh'!$B$15+1)*Setup!$B$22</f>
        <v>18.6233689864484</v>
      </c>
      <c r="AB905" s="0" t="n">
        <f aca="false">SUMPRODUCT('FD inverse'!$A$26:$BH$26,'FD mesh'!$B$84:$BI$84,$E904:$BL904)+'FD inverse'!$A$26*$C905/Setup!$B$17+INDEX('FD inverse'!$A$26:$BH$26,1,'FD mesh'!$B$15+1)*Setup!$B$22</f>
        <v>18.0782078054894</v>
      </c>
      <c r="AC905" s="0" t="n">
        <f aca="false">SUMPRODUCT('FD inverse'!$A$27:$BH$27,'FD mesh'!$B$84:$BI$84,$E904:$BL904)+'FD inverse'!$A$27*$C905/Setup!$B$17+INDEX('FD inverse'!$A$27:$BH$27,1,'FD mesh'!$B$15+1)*Setup!$B$22</f>
        <v>17.5315922052583</v>
      </c>
      <c r="AD905" s="0" t="n">
        <f aca="false">SUMPRODUCT('FD inverse'!$A$28:$BH$28,'FD mesh'!$B$84:$BI$84,$E904:$BL904)+'FD inverse'!$A$28*$C905/Setup!$B$17+INDEX('FD inverse'!$A$28:$BH$28,1,'FD mesh'!$B$15+1)*Setup!$B$22</f>
        <v>16.9838094793832</v>
      </c>
      <c r="AE905" s="0" t="n">
        <f aca="false">SUMPRODUCT('FD inverse'!$A$29:$BH$29,'FD mesh'!$B$84:$BI$84,$E904:$BL904)+'FD inverse'!$A$29*$C905/Setup!$B$17+INDEX('FD inverse'!$A$29:$BH$29,1,'FD mesh'!$B$15+1)*Setup!$B$22</f>
        <v>16.4351417845822</v>
      </c>
      <c r="AF905" s="0" t="n">
        <f aca="false">SUMPRODUCT('FD inverse'!$A$30:$BH$30,'FD mesh'!$B$84:$BI$84,$E904:$BL904)+'FD inverse'!$A$30*$C905/Setup!$B$17+INDEX('FD inverse'!$A$30:$BH$30,1,'FD mesh'!$B$15+1)*Setup!$B$22</f>
        <v>15.8858671613641</v>
      </c>
      <c r="AG905" s="0" t="n">
        <f aca="false">SUMPRODUCT('FD inverse'!$A$31:$BH$31,'FD mesh'!$B$84:$BI$84,$E904:$BL904)+'FD inverse'!$A$31*$C905/Setup!$B$17+INDEX('FD inverse'!$A$31:$BH$31,1,'FD mesh'!$B$15+1)*Setup!$B$22</f>
        <v>15.3362605923819</v>
      </c>
      <c r="AH905" s="0" t="n">
        <f aca="false">SUMPRODUCT('FD inverse'!$A$32:$BH$32,'FD mesh'!$B$84:$BI$84,$E904:$BL904)+'FD inverse'!$A$32*$C905/Setup!$B$17+INDEX('FD inverse'!$A$32:$BH$32,1,'FD mesh'!$B$15+1)*Setup!$B$22</f>
        <v>15.3130434240092</v>
      </c>
      <c r="AI905" s="0" t="n">
        <f aca="false">SUMPRODUCT('FD inverse'!$A$33:$BH$33,'FD mesh'!$B$84:$BI$84,$E904:$BL904)+'FD inverse'!$A$33*$C905/Setup!$B$17+INDEX('FD inverse'!$A$33:$BH$33,1,'FD mesh'!$B$15+1)*Setup!$B$22</f>
        <v>15.2897433415861</v>
      </c>
      <c r="AJ905" s="0" t="n">
        <f aca="false">SUMPRODUCT('FD inverse'!$A$34:$BH$34,'FD mesh'!$B$84:$BI$84,$E904:$BL904)+'FD inverse'!$A$34*$C905/Setup!$B$17+INDEX('FD inverse'!$A$34:$BH$34,1,'FD mesh'!$B$15+1)*Setup!$B$22</f>
        <v>15.266376366827</v>
      </c>
      <c r="AK905" s="0" t="n">
        <f aca="false">SUMPRODUCT('FD inverse'!$A$35:$BH$35,'FD mesh'!$B$84:$BI$84,$E904:$BL904)+'FD inverse'!$A$35*$C905/Setup!$B$17+INDEX('FD inverse'!$A$35:$BH$35,1,'FD mesh'!$B$15+1)*Setup!$B$22</f>
        <v>15.2429562307637</v>
      </c>
      <c r="AL905" s="0" t="n">
        <f aca="false">SUMPRODUCT('FD inverse'!$A$36:$BH$36,'FD mesh'!$B$84:$BI$84,$E904:$BL904)+'FD inverse'!$A$36*$C905/Setup!$B$17+INDEX('FD inverse'!$A$36:$BH$36,1,'FD mesh'!$B$15+1)*Setup!$B$22</f>
        <v>15.219494537977</v>
      </c>
      <c r="AM905" s="0" t="n">
        <f aca="false">SUMPRODUCT('FD inverse'!$A$37:$BH$37,'FD mesh'!$B$84:$BI$84,$E904:$BL904)+'FD inverse'!$A$37*$C905/Setup!$B$17+INDEX('FD inverse'!$A$37:$BH$37,1,'FD mesh'!$B$15+1)*Setup!$B$22</f>
        <v>15.1960009382316</v>
      </c>
      <c r="AN905" s="0" t="n">
        <f aca="false">SUMPRODUCT('FD inverse'!$A$38:$BH$38,'FD mesh'!$B$84:$BI$84,$E904:$BL904)+'FD inverse'!$A$38*$C905/Setup!$B$17+INDEX('FD inverse'!$A$38:$BH$38,1,'FD mesh'!$B$15+1)*Setup!$B$22</f>
        <v>15.1724833040259</v>
      </c>
      <c r="AO905" s="0" t="n">
        <f aca="false">SUMPRODUCT('FD inverse'!$A$39:$BH$39,'FD mesh'!$B$84:$BI$84,$E904:$BL904)+'FD inverse'!$A$39*$C905/Setup!$B$17+INDEX('FD inverse'!$A$39:$BH$39,1,'FD mesh'!$B$15+1)*Setup!$B$22</f>
        <v>15.1489479128037</v>
      </c>
      <c r="AP905" s="0" t="n">
        <f aca="false">SUMPRODUCT('FD inverse'!$A$40:$BH$40,'FD mesh'!$B$84:$BI$84,$E904:$BL904)+'FD inverse'!$A$40*$C905/Setup!$B$17+INDEX('FD inverse'!$A$40:$BH$40,1,'FD mesh'!$B$15+1)*Setup!$B$22</f>
        <v>15.125399632791</v>
      </c>
      <c r="AQ905" s="0" t="n">
        <f aca="false">SUMPRODUCT('FD inverse'!$A$41:$BH$41,'FD mesh'!$B$84:$BI$84,$E904:$BL904)+'FD inverse'!$A$41*$C905/Setup!$B$17+INDEX('FD inverse'!$A$41:$BH$41,1,'FD mesh'!$B$15+1)*Setup!$B$22</f>
        <v>15.1018421116128</v>
      </c>
      <c r="AR905" s="0" t="n">
        <f aca="false">SUMPRODUCT('FD inverse'!$A$42:$BH$42,'FD mesh'!$B$84:$BI$84,$E904:$BL904)+'FD inverse'!$A$42*$C905/Setup!$B$17+INDEX('FD inverse'!$A$42:$BH$42,1,'FD mesh'!$B$15+1)*Setup!$B$22</f>
        <v>15.078277967016</v>
      </c>
      <c r="AS905" s="0" t="n">
        <f aca="false">SUMPRODUCT('FD inverse'!$A$43:$BH$43,'FD mesh'!$B$84:$BI$84,$E904:$BL904)+'FD inverse'!$A$43*$C905/Setup!$B$17+INDEX('FD inverse'!$A$43:$BH$43,1,'FD mesh'!$B$15+1)*Setup!$B$22</f>
        <v>0</v>
      </c>
      <c r="AT905" s="0" t="n">
        <f aca="false">SUMPRODUCT('FD inverse'!$A$44:$BH$44,'FD mesh'!$B$84:$BI$84,$E904:$BL904)+'FD inverse'!$A$44*$C905/Setup!$B$17+INDEX('FD inverse'!$A$44:$BH$44,1,'FD mesh'!$B$15+1)*Setup!$B$22</f>
        <v>0</v>
      </c>
      <c r="AU905" s="0" t="n">
        <f aca="false">SUMPRODUCT('FD inverse'!$A$45:$BH$45,'FD mesh'!$B$84:$BI$84,$E904:$BL904)+'FD inverse'!$A$45*$C905/Setup!$B$17+INDEX('FD inverse'!$A$45:$BH$45,1,'FD mesh'!$B$15+1)*Setup!$B$22</f>
        <v>0</v>
      </c>
      <c r="AV905" s="0" t="n">
        <f aca="false">SUMPRODUCT('FD inverse'!$A$46:$BH$46,'FD mesh'!$B$84:$BI$84,$E904:$BL904)+'FD inverse'!$A$46*$C905/Setup!$B$17+INDEX('FD inverse'!$A$46:$BH$46,1,'FD mesh'!$B$15+1)*Setup!$B$22</f>
        <v>0</v>
      </c>
      <c r="AW905" s="0" t="n">
        <f aca="false">SUMPRODUCT('FD inverse'!$A$47:$BH$47,'FD mesh'!$B$84:$BI$84,$E904:$BL904)+'FD inverse'!$A$47*$C905/Setup!$B$17+INDEX('FD inverse'!$A$47:$BH$47,1,'FD mesh'!$B$15+1)*Setup!$B$22</f>
        <v>0</v>
      </c>
      <c r="AX905" s="0" t="n">
        <f aca="false">SUMPRODUCT('FD inverse'!$A$48:$BH$48,'FD mesh'!$B$84:$BI$84,$E904:$BL904)+'FD inverse'!$A$48*$C905/Setup!$B$17+INDEX('FD inverse'!$A$48:$BH$48,1,'FD mesh'!$B$15+1)*Setup!$B$22</f>
        <v>0</v>
      </c>
      <c r="AY905" s="0" t="n">
        <f aca="false">SUMPRODUCT('FD inverse'!$A$49:$BH$49,'FD mesh'!$B$84:$BI$84,$E904:$BL904)+'FD inverse'!$A$49*$C905/Setup!$B$17+INDEX('FD inverse'!$A$49:$BH$49,1,'FD mesh'!$B$15+1)*Setup!$B$22</f>
        <v>0</v>
      </c>
      <c r="AZ905" s="0" t="n">
        <f aca="false">SUMPRODUCT('FD inverse'!$A$50:$BH$50,'FD mesh'!$B$84:$BI$84,$E904:$BL904)+'FD inverse'!$A$50*$C905/Setup!$B$17+INDEX('FD inverse'!$A$50:$BH$50,1,'FD mesh'!$B$15+1)*Setup!$B$22</f>
        <v>0</v>
      </c>
      <c r="BA905" s="0" t="n">
        <f aca="false">SUMPRODUCT('FD inverse'!$A$51:$BH$51,'FD mesh'!$B$84:$BI$84,$E904:$BL904)+'FD inverse'!$A$51*$C905/Setup!$B$17+INDEX('FD inverse'!$A$51:$BH$51,1,'FD mesh'!$B$15+1)*Setup!$B$22</f>
        <v>0</v>
      </c>
      <c r="BB905" s="0" t="n">
        <f aca="false">SUMPRODUCT('FD inverse'!$A$52:$BH$52,'FD mesh'!$B$84:$BI$84,$E904:$BL904)+'FD inverse'!$A$52*$C905/Setup!$B$17+INDEX('FD inverse'!$A$52:$BH$52,1,'FD mesh'!$B$15+1)*Setup!$B$22</f>
        <v>0</v>
      </c>
      <c r="BC905" s="0" t="n">
        <f aca="false">SUMPRODUCT('FD inverse'!$A$53:$BH$53,'FD mesh'!$B$84:$BI$84,$E904:$BL904)+'FD inverse'!$A$53*$C905/Setup!$B$17+INDEX('FD inverse'!$A$53:$BH$53,1,'FD mesh'!$B$15+1)*Setup!$B$22</f>
        <v>0</v>
      </c>
      <c r="BD905" s="0" t="n">
        <f aca="false">SUMPRODUCT('FD inverse'!$A$54:$BH$54,'FD mesh'!$B$84:$BI$84,$E904:$BL904)+'FD inverse'!$A$54*$C905/Setup!$B$17+INDEX('FD inverse'!$A$54:$BH$54,1,'FD mesh'!$B$15+1)*Setup!$B$22</f>
        <v>0</v>
      </c>
      <c r="BE905" s="0" t="n">
        <f aca="false">SUMPRODUCT('FD inverse'!$A$55:$BH$55,'FD mesh'!$B$84:$BI$84,$E904:$BL904)+'FD inverse'!$A$55*$C905/Setup!$B$17+INDEX('FD inverse'!$A$55:$BH$55,1,'FD mesh'!$B$15+1)*Setup!$B$22</f>
        <v>0</v>
      </c>
      <c r="BF905" s="0" t="n">
        <f aca="false">SUMPRODUCT('FD inverse'!$A$56:$BH$56,'FD mesh'!$B$84:$BI$84,$E904:$BL904)+'FD inverse'!$A$56*$C905/Setup!$B$17+INDEX('FD inverse'!$A$56:$BH$56,1,'FD mesh'!$B$15+1)*Setup!$B$22</f>
        <v>0</v>
      </c>
      <c r="BG905" s="0" t="n">
        <f aca="false">SUMPRODUCT('FD inverse'!$A$57:$BH$57,'FD mesh'!$B$84:$BI$84,$E904:$BL904)+'FD inverse'!$A$57*$C905/Setup!$B$17+INDEX('FD inverse'!$A$57:$BH$57,1,'FD mesh'!$B$15+1)*Setup!$B$22</f>
        <v>0</v>
      </c>
      <c r="BH905" s="0" t="n">
        <f aca="false">SUMPRODUCT('FD inverse'!$A$58:$BH$58,'FD mesh'!$B$84:$BI$84,$E904:$BL904)+'FD inverse'!$A$58*$C905/Setup!$B$17+INDEX('FD inverse'!$A$58:$BH$58,1,'FD mesh'!$B$15+1)*Setup!$B$22</f>
        <v>0</v>
      </c>
      <c r="BI905" s="0" t="n">
        <f aca="false">SUMPRODUCT('FD inverse'!$A$59:$BH$59,'FD mesh'!$B$84:$BI$84,$E904:$BL904)+'FD inverse'!$A$59*$C905/Setup!$B$17+INDEX('FD inverse'!$A$59:$BH$59,1,'FD mesh'!$B$15+1)*Setup!$B$22</f>
        <v>0</v>
      </c>
      <c r="BJ905" s="0" t="n">
        <f aca="false">SUMPRODUCT('FD inverse'!$A$60:$BH$60,'FD mesh'!$B$84:$BI$84,$E904:$BL904)+'FD inverse'!$A$60*$C905/Setup!$B$17+INDEX('FD inverse'!$A$60:$BH$60,1,'FD mesh'!$B$15+1)*Setup!$B$22</f>
        <v>0</v>
      </c>
      <c r="BK905" s="0" t="n">
        <f aca="false">SUMPRODUCT('FD inverse'!$A$61:$BH$61,'FD mesh'!$B$84:$BI$84,$E904:$BL904)+'FD inverse'!$A$61*$C905/Setup!$B$17+INDEX('FD inverse'!$A$61:$BH$61,1,'FD mesh'!$B$15+1)*Setup!$B$22</f>
        <v>0</v>
      </c>
      <c r="BL905" s="0" t="n">
        <f aca="false">SUMPRODUCT('FD inverse'!$A$62:$BH$62,'FD mesh'!$B$84:$BI$84,$E904:$BL904)+'FD inverse'!$A$62*$C905/Setup!$B$17+INDEX('FD inverse'!$A$62:$BH$62,1,'FD mesh'!$B$15+1)*Setup!$B$22</f>
        <v>0</v>
      </c>
    </row>
    <row r="906" customFormat="false" ht="15" hidden="false" customHeight="false" outlineLevel="0" collapsed="false">
      <c r="A906" s="0" t="n">
        <v>901</v>
      </c>
      <c r="B906" s="0" t="n">
        <f aca="false">A906*Setup!$B$11/3600</f>
        <v>75.0833333333333</v>
      </c>
      <c r="C906" s="0" t="n">
        <f aca="false">Setup!$B$7+Setup!$B$8*COS(2*PI()*(B906-Setup!$B$9)/24)</f>
        <v>20.114631720747</v>
      </c>
      <c r="D906" s="0" t="n">
        <f aca="false">(C906-E906)/Setup!$B$17</f>
        <v>-10.442991985954</v>
      </c>
      <c r="E906" s="0" t="n">
        <f aca="false">SUMPRODUCT('FD inverse'!$A$3:$BH$3,'FD mesh'!$B$84:$BI$84,$E905:$BL905)+'FD inverse'!$A$3*$C906/Setup!$B$17+INDEX('FD inverse'!$A$3:$BH$3,1,'FD mesh'!$B$15+1)*Setup!$B$22</f>
        <v>21.472220678921</v>
      </c>
      <c r="F906" s="0" t="n">
        <f aca="false">SUMPRODUCT('FD inverse'!$A$4:$BH$4,'FD mesh'!$B$84:$BI$84,$E905:$BL905)+'FD inverse'!$A$4*$C906/Setup!$B$17+INDEX('FD inverse'!$A$4:$BH$4,1,'FD mesh'!$B$15+1)*Setup!$B$22</f>
        <v>21.7782657976685</v>
      </c>
      <c r="G906" s="0" t="n">
        <f aca="false">SUMPRODUCT('FD inverse'!$A$5:$BH$5,'FD mesh'!$B$84:$BI$84,$E905:$BL905)+'FD inverse'!$A$5*$C906/Setup!$B$17+INDEX('FD inverse'!$A$5:$BH$5,1,'FD mesh'!$B$15+1)*Setup!$B$22</f>
        <v>22.0748680079538</v>
      </c>
      <c r="H906" s="0" t="n">
        <f aca="false">SUMPRODUCT('FD inverse'!$A$6:$BH$6,'FD mesh'!$B$84:$BI$84,$E905:$BL905)+'FD inverse'!$A$6*$C906/Setup!$B$17+INDEX('FD inverse'!$A$6:$BH$6,1,'FD mesh'!$B$15+1)*Setup!$B$22</f>
        <v>23.05598900277</v>
      </c>
      <c r="I906" s="0" t="n">
        <f aca="false">SUMPRODUCT('FD inverse'!$A$7:$BH$7,'FD mesh'!$B$84:$BI$84,$E905:$BL905)+'FD inverse'!$A$7*$C906/Setup!$B$17+INDEX('FD inverse'!$A$7:$BH$7,1,'FD mesh'!$B$15+1)*Setup!$B$22</f>
        <v>23.1372564962671</v>
      </c>
      <c r="J906" s="0" t="n">
        <f aca="false">SUMPRODUCT('FD inverse'!$A$8:$BH$8,'FD mesh'!$B$84:$BI$84,$E905:$BL905)+'FD inverse'!$A$8*$C906/Setup!$B$17+INDEX('FD inverse'!$A$8:$BH$8,1,'FD mesh'!$B$15+1)*Setup!$B$22</f>
        <v>23.2075564376449</v>
      </c>
      <c r="K906" s="0" t="n">
        <f aca="false">SUMPRODUCT('FD inverse'!$A$9:$BH$9,'FD mesh'!$B$84:$BI$84,$E905:$BL905)+'FD inverse'!$A$9*$C906/Setup!$B$17+INDEX('FD inverse'!$A$9:$BH$9,1,'FD mesh'!$B$15+1)*Setup!$B$22</f>
        <v>23.2670667119243</v>
      </c>
      <c r="L906" s="0" t="n">
        <f aca="false">SUMPRODUCT('FD inverse'!$A$10:$BH$10,'FD mesh'!$B$84:$BI$84,$E905:$BL905)+'FD inverse'!$A$10*$C906/Setup!$B$17+INDEX('FD inverse'!$A$10:$BH$10,1,'FD mesh'!$B$15+1)*Setup!$B$22</f>
        <v>23.3159811416975</v>
      </c>
      <c r="M906" s="0" t="n">
        <f aca="false">SUMPRODUCT('FD inverse'!$A$11:$BH$11,'FD mesh'!$B$84:$BI$84,$E905:$BL905)+'FD inverse'!$A$11*$C906/Setup!$B$17+INDEX('FD inverse'!$A$11:$BH$11,1,'FD mesh'!$B$15+1)*Setup!$B$22</f>
        <v>23.3544965775184</v>
      </c>
      <c r="N906" s="0" t="n">
        <f aca="false">SUMPRODUCT('FD inverse'!$A$12:$BH$12,'FD mesh'!$B$84:$BI$84,$E905:$BL905)+'FD inverse'!$A$12*$C906/Setup!$B$17+INDEX('FD inverse'!$A$12:$BH$12,1,'FD mesh'!$B$15+1)*Setup!$B$22</f>
        <v>23.3828017970198</v>
      </c>
      <c r="O906" s="0" t="n">
        <f aca="false">SUMPRODUCT('FD inverse'!$A$13:$BH$13,'FD mesh'!$B$84:$BI$84,$E905:$BL905)+'FD inverse'!$A$13*$C906/Setup!$B$17+INDEX('FD inverse'!$A$13:$BH$13,1,'FD mesh'!$B$15+1)*Setup!$B$22</f>
        <v>23.4010681779793</v>
      </c>
      <c r="P906" s="0" t="n">
        <f aca="false">SUMPRODUCT('FD inverse'!$A$14:$BH$14,'FD mesh'!$B$84:$BI$84,$E905:$BL905)+'FD inverse'!$A$14*$C906/Setup!$B$17+INDEX('FD inverse'!$A$14:$BH$14,1,'FD mesh'!$B$15+1)*Setup!$B$22</f>
        <v>23.409442112237</v>
      </c>
      <c r="Q906" s="0" t="n">
        <f aca="false">SUMPRODUCT('FD inverse'!$A$15:$BH$15,'FD mesh'!$B$84:$BI$84,$E905:$BL905)+'FD inverse'!$A$15*$C906/Setup!$B$17+INDEX('FD inverse'!$A$15:$BH$15,1,'FD mesh'!$B$15+1)*Setup!$B$22</f>
        <v>23.4080391305774</v>
      </c>
      <c r="R906" s="0" t="n">
        <f aca="false">SUMPRODUCT('FD inverse'!$A$16:$BH$16,'FD mesh'!$B$84:$BI$84,$E905:$BL905)+'FD inverse'!$A$16*$C906/Setup!$B$17+INDEX('FD inverse'!$A$16:$BH$16,1,'FD mesh'!$B$15+1)*Setup!$B$22</f>
        <v>23.3969397131494</v>
      </c>
      <c r="S906" s="0" t="n">
        <f aca="false">SUMPRODUCT('FD inverse'!$A$17:$BH$17,'FD mesh'!$B$84:$BI$84,$E905:$BL905)+'FD inverse'!$A$17*$C906/Setup!$B$17+INDEX('FD inverse'!$A$17:$BH$17,1,'FD mesh'!$B$15+1)*Setup!$B$22</f>
        <v>22.8803438733424</v>
      </c>
      <c r="T906" s="0" t="n">
        <f aca="false">SUMPRODUCT('FD inverse'!$A$18:$BH$18,'FD mesh'!$B$84:$BI$84,$E905:$BL905)+'FD inverse'!$A$18*$C906/Setup!$B$17+INDEX('FD inverse'!$A$18:$BH$18,1,'FD mesh'!$B$15+1)*Setup!$B$22</f>
        <v>22.3593093189256</v>
      </c>
      <c r="U906" s="0" t="n">
        <f aca="false">SUMPRODUCT('FD inverse'!$A$19:$BH$19,'FD mesh'!$B$84:$BI$84,$E905:$BL905)+'FD inverse'!$A$19*$C906/Setup!$B$17+INDEX('FD inverse'!$A$19:$BH$19,1,'FD mesh'!$B$15+1)*Setup!$B$22</f>
        <v>21.8342027861038</v>
      </c>
      <c r="V906" s="0" t="n">
        <f aca="false">SUMPRODUCT('FD inverse'!$A$20:$BH$20,'FD mesh'!$B$84:$BI$84,$E905:$BL905)+'FD inverse'!$A$20*$C906/Setup!$B$17+INDEX('FD inverse'!$A$20:$BH$20,1,'FD mesh'!$B$15+1)*Setup!$B$22</f>
        <v>21.3053810294247</v>
      </c>
      <c r="W906" s="0" t="n">
        <f aca="false">SUMPRODUCT('FD inverse'!$A$21:$BH$21,'FD mesh'!$B$84:$BI$84,$E905:$BL905)+'FD inverse'!$A$21*$C906/Setup!$B$17+INDEX('FD inverse'!$A$21:$BH$21,1,'FD mesh'!$B$15+1)*Setup!$B$22</f>
        <v>20.7731908807142</v>
      </c>
      <c r="X906" s="0" t="n">
        <f aca="false">SUMPRODUCT('FD inverse'!$A$22:$BH$22,'FD mesh'!$B$84:$BI$84,$E905:$BL905)+'FD inverse'!$A$22*$C906/Setup!$B$17+INDEX('FD inverse'!$A$22:$BH$22,1,'FD mesh'!$B$15+1)*Setup!$B$22</f>
        <v>20.2379694654913</v>
      </c>
      <c r="Y906" s="0" t="n">
        <f aca="false">SUMPRODUCT('FD inverse'!$A$23:$BH$23,'FD mesh'!$B$84:$BI$84,$E905:$BL905)+'FD inverse'!$A$23*$C906/Setup!$B$17+INDEX('FD inverse'!$A$23:$BH$23,1,'FD mesh'!$B$15+1)*Setup!$B$22</f>
        <v>19.7000445621768</v>
      </c>
      <c r="Z906" s="0" t="n">
        <f aca="false">SUMPRODUCT('FD inverse'!$A$24:$BH$24,'FD mesh'!$B$84:$BI$84,$E905:$BL905)+'FD inverse'!$A$24*$C906/Setup!$B$17+INDEX('FD inverse'!$A$24:$BH$24,1,'FD mesh'!$B$15+1)*Setup!$B$22</f>
        <v>19.1597350898267</v>
      </c>
      <c r="AA906" s="0" t="n">
        <f aca="false">SUMPRODUCT('FD inverse'!$A$25:$BH$25,'FD mesh'!$B$84:$BI$84,$E905:$BL905)+'FD inverse'!$A$25*$C906/Setup!$B$17+INDEX('FD inverse'!$A$25:$BH$25,1,'FD mesh'!$B$15+1)*Setup!$B$22</f>
        <v>18.6173517105133</v>
      </c>
      <c r="AB906" s="0" t="n">
        <f aca="false">SUMPRODUCT('FD inverse'!$A$26:$BH$26,'FD mesh'!$B$84:$BI$84,$E905:$BL905)+'FD inverse'!$A$26*$C906/Setup!$B$17+INDEX('FD inverse'!$A$26:$BH$26,1,'FD mesh'!$B$15+1)*Setup!$B$22</f>
        <v>18.0731975328532</v>
      </c>
      <c r="AC906" s="0" t="n">
        <f aca="false">SUMPRODUCT('FD inverse'!$A$27:$BH$27,'FD mesh'!$B$84:$BI$84,$E905:$BL905)+'FD inverse'!$A$27*$C906/Setup!$B$17+INDEX('FD inverse'!$A$27:$BH$27,1,'FD mesh'!$B$15+1)*Setup!$B$22</f>
        <v>17.5275689035317</v>
      </c>
      <c r="AD906" s="0" t="n">
        <f aca="false">SUMPRODUCT('FD inverse'!$A$28:$BH$28,'FD mesh'!$B$84:$BI$84,$E905:$BL905)+'FD inverse'!$A$28*$C906/Setup!$B$17+INDEX('FD inverse'!$A$28:$BH$28,1,'FD mesh'!$B$15+1)*Setup!$B$22</f>
        <v>16.9807562739877</v>
      </c>
      <c r="AE906" s="0" t="n">
        <f aca="false">SUMPRODUCT('FD inverse'!$A$29:$BH$29,'FD mesh'!$B$84:$BI$84,$E905:$BL905)+'FD inverse'!$A$29*$C906/Setup!$B$17+INDEX('FD inverse'!$A$29:$BH$29,1,'FD mesh'!$B$15+1)*Setup!$B$22</f>
        <v>16.4330451297131</v>
      </c>
      <c r="AF906" s="0" t="n">
        <f aca="false">SUMPRODUCT('FD inverse'!$A$30:$BH$30,'FD mesh'!$B$84:$BI$84,$E905:$BL905)+'FD inverse'!$A$30*$C906/Setup!$B$17+INDEX('FD inverse'!$A$30:$BH$30,1,'FD mesh'!$B$15+1)*Setup!$B$22</f>
        <v>15.8847169698627</v>
      </c>
      <c r="AG906" s="0" t="n">
        <f aca="false">SUMPRODUCT('FD inverse'!$A$31:$BH$31,'FD mesh'!$B$84:$BI$84,$E905:$BL905)+'FD inverse'!$A$31*$C906/Setup!$B$17+INDEX('FD inverse'!$A$31:$BH$31,1,'FD mesh'!$B$15+1)*Setup!$B$22</f>
        <v>15.3360503250848</v>
      </c>
      <c r="AH906" s="0" t="n">
        <f aca="false">SUMPRODUCT('FD inverse'!$A$32:$BH$32,'FD mesh'!$B$84:$BI$84,$E905:$BL905)+'FD inverse'!$A$32*$C906/Setup!$B$17+INDEX('FD inverse'!$A$32:$BH$32,1,'FD mesh'!$B$15+1)*Setup!$B$22</f>
        <v>15.3128701810438</v>
      </c>
      <c r="AI906" s="0" t="n">
        <f aca="false">SUMPRODUCT('FD inverse'!$A$33:$BH$33,'FD mesh'!$B$84:$BI$84,$E905:$BL905)+'FD inverse'!$A$33*$C906/Setup!$B$17+INDEX('FD inverse'!$A$33:$BH$33,1,'FD mesh'!$B$15+1)*Setup!$B$22</f>
        <v>15.2896023374233</v>
      </c>
      <c r="AJ906" s="0" t="n">
        <f aca="false">SUMPRODUCT('FD inverse'!$A$34:$BH$34,'FD mesh'!$B$84:$BI$84,$E905:$BL905)+'FD inverse'!$A$34*$C906/Setup!$B$17+INDEX('FD inverse'!$A$34:$BH$34,1,'FD mesh'!$B$15+1)*Setup!$B$22</f>
        <v>15.266263114248</v>
      </c>
      <c r="AK906" s="0" t="n">
        <f aca="false">SUMPRODUCT('FD inverse'!$A$35:$BH$35,'FD mesh'!$B$84:$BI$84,$E905:$BL905)+'FD inverse'!$A$35*$C906/Setup!$B$17+INDEX('FD inverse'!$A$35:$BH$35,1,'FD mesh'!$B$15+1)*Setup!$B$22</f>
        <v>15.2428665600085</v>
      </c>
      <c r="AL906" s="0" t="n">
        <f aca="false">SUMPRODUCT('FD inverse'!$A$36:$BH$36,'FD mesh'!$B$84:$BI$84,$E905:$BL905)+'FD inverse'!$A$36*$C906/Setup!$B$17+INDEX('FD inverse'!$A$36:$BH$36,1,'FD mesh'!$B$15+1)*Setup!$B$22</f>
        <v>15.2194246123674</v>
      </c>
      <c r="AM906" s="0" t="n">
        <f aca="false">SUMPRODUCT('FD inverse'!$A$37:$BH$37,'FD mesh'!$B$84:$BI$84,$E905:$BL905)+'FD inverse'!$A$37*$C906/Setup!$B$17+INDEX('FD inverse'!$A$37:$BH$37,1,'FD mesh'!$B$15+1)*Setup!$B$22</f>
        <v>15.1959472667721</v>
      </c>
      <c r="AN906" s="0" t="n">
        <f aca="false">SUMPRODUCT('FD inverse'!$A$38:$BH$38,'FD mesh'!$B$84:$BI$84,$E905:$BL905)+'FD inverse'!$A$38*$C906/Setup!$B$17+INDEX('FD inverse'!$A$38:$BH$38,1,'FD mesh'!$B$15+1)*Setup!$B$22</f>
        <v>15.1724427514479</v>
      </c>
      <c r="AO906" s="0" t="n">
        <f aca="false">SUMPRODUCT('FD inverse'!$A$39:$BH$39,'FD mesh'!$B$84:$BI$84,$E905:$BL905)+'FD inverse'!$A$39*$C906/Setup!$B$17+INDEX('FD inverse'!$A$39:$BH$39,1,'FD mesh'!$B$15+1)*Setup!$B$22</f>
        <v>15.1489177074746</v>
      </c>
      <c r="AP906" s="0" t="n">
        <f aca="false">SUMPRODUCT('FD inverse'!$A$40:$BH$40,'FD mesh'!$B$84:$BI$84,$E905:$BL905)+'FD inverse'!$A$40*$C906/Setup!$B$17+INDEX('FD inverse'!$A$40:$BH$40,1,'FD mesh'!$B$15+1)*Setup!$B$22</f>
        <v>15.125377372868</v>
      </c>
      <c r="AQ906" s="0" t="n">
        <f aca="false">SUMPRODUCT('FD inverse'!$A$41:$BH$41,'FD mesh'!$B$84:$BI$84,$E905:$BL905)+'FD inverse'!$A$41*$C906/Setup!$B$17+INDEX('FD inverse'!$A$41:$BH$41,1,'FD mesh'!$B$15+1)*Setup!$B$22</f>
        <v>15.1018257697758</v>
      </c>
      <c r="AR906" s="0" t="n">
        <f aca="false">SUMPRODUCT('FD inverse'!$A$42:$BH$42,'FD mesh'!$B$84:$BI$84,$E905:$BL905)+'FD inverse'!$A$42*$C906/Setup!$B$17+INDEX('FD inverse'!$A$42:$BH$42,1,'FD mesh'!$B$15+1)*Setup!$B$22</f>
        <v>15.0782658940692</v>
      </c>
      <c r="AS906" s="0" t="n">
        <f aca="false">SUMPRODUCT('FD inverse'!$A$43:$BH$43,'FD mesh'!$B$84:$BI$84,$E905:$BL905)+'FD inverse'!$A$43*$C906/Setup!$B$17+INDEX('FD inverse'!$A$43:$BH$43,1,'FD mesh'!$B$15+1)*Setup!$B$22</f>
        <v>0</v>
      </c>
      <c r="AT906" s="0" t="n">
        <f aca="false">SUMPRODUCT('FD inverse'!$A$44:$BH$44,'FD mesh'!$B$84:$BI$84,$E905:$BL905)+'FD inverse'!$A$44*$C906/Setup!$B$17+INDEX('FD inverse'!$A$44:$BH$44,1,'FD mesh'!$B$15+1)*Setup!$B$22</f>
        <v>0</v>
      </c>
      <c r="AU906" s="0" t="n">
        <f aca="false">SUMPRODUCT('FD inverse'!$A$45:$BH$45,'FD mesh'!$B$84:$BI$84,$E905:$BL905)+'FD inverse'!$A$45*$C906/Setup!$B$17+INDEX('FD inverse'!$A$45:$BH$45,1,'FD mesh'!$B$15+1)*Setup!$B$22</f>
        <v>0</v>
      </c>
      <c r="AV906" s="0" t="n">
        <f aca="false">SUMPRODUCT('FD inverse'!$A$46:$BH$46,'FD mesh'!$B$84:$BI$84,$E905:$BL905)+'FD inverse'!$A$46*$C906/Setup!$B$17+INDEX('FD inverse'!$A$46:$BH$46,1,'FD mesh'!$B$15+1)*Setup!$B$22</f>
        <v>0</v>
      </c>
      <c r="AW906" s="0" t="n">
        <f aca="false">SUMPRODUCT('FD inverse'!$A$47:$BH$47,'FD mesh'!$B$84:$BI$84,$E905:$BL905)+'FD inverse'!$A$47*$C906/Setup!$B$17+INDEX('FD inverse'!$A$47:$BH$47,1,'FD mesh'!$B$15+1)*Setup!$B$22</f>
        <v>0</v>
      </c>
      <c r="AX906" s="0" t="n">
        <f aca="false">SUMPRODUCT('FD inverse'!$A$48:$BH$48,'FD mesh'!$B$84:$BI$84,$E905:$BL905)+'FD inverse'!$A$48*$C906/Setup!$B$17+INDEX('FD inverse'!$A$48:$BH$48,1,'FD mesh'!$B$15+1)*Setup!$B$22</f>
        <v>0</v>
      </c>
      <c r="AY906" s="0" t="n">
        <f aca="false">SUMPRODUCT('FD inverse'!$A$49:$BH$49,'FD mesh'!$B$84:$BI$84,$E905:$BL905)+'FD inverse'!$A$49*$C906/Setup!$B$17+INDEX('FD inverse'!$A$49:$BH$49,1,'FD mesh'!$B$15+1)*Setup!$B$22</f>
        <v>0</v>
      </c>
      <c r="AZ906" s="0" t="n">
        <f aca="false">SUMPRODUCT('FD inverse'!$A$50:$BH$50,'FD mesh'!$B$84:$BI$84,$E905:$BL905)+'FD inverse'!$A$50*$C906/Setup!$B$17+INDEX('FD inverse'!$A$50:$BH$50,1,'FD mesh'!$B$15+1)*Setup!$B$22</f>
        <v>0</v>
      </c>
      <c r="BA906" s="0" t="n">
        <f aca="false">SUMPRODUCT('FD inverse'!$A$51:$BH$51,'FD mesh'!$B$84:$BI$84,$E905:$BL905)+'FD inverse'!$A$51*$C906/Setup!$B$17+INDEX('FD inverse'!$A$51:$BH$51,1,'FD mesh'!$B$15+1)*Setup!$B$22</f>
        <v>0</v>
      </c>
      <c r="BB906" s="0" t="n">
        <f aca="false">SUMPRODUCT('FD inverse'!$A$52:$BH$52,'FD mesh'!$B$84:$BI$84,$E905:$BL905)+'FD inverse'!$A$52*$C906/Setup!$B$17+INDEX('FD inverse'!$A$52:$BH$52,1,'FD mesh'!$B$15+1)*Setup!$B$22</f>
        <v>0</v>
      </c>
      <c r="BC906" s="0" t="n">
        <f aca="false">SUMPRODUCT('FD inverse'!$A$53:$BH$53,'FD mesh'!$B$84:$BI$84,$E905:$BL905)+'FD inverse'!$A$53*$C906/Setup!$B$17+INDEX('FD inverse'!$A$53:$BH$53,1,'FD mesh'!$B$15+1)*Setup!$B$22</f>
        <v>0</v>
      </c>
      <c r="BD906" s="0" t="n">
        <f aca="false">SUMPRODUCT('FD inverse'!$A$54:$BH$54,'FD mesh'!$B$84:$BI$84,$E905:$BL905)+'FD inverse'!$A$54*$C906/Setup!$B$17+INDEX('FD inverse'!$A$54:$BH$54,1,'FD mesh'!$B$15+1)*Setup!$B$22</f>
        <v>0</v>
      </c>
      <c r="BE906" s="0" t="n">
        <f aca="false">SUMPRODUCT('FD inverse'!$A$55:$BH$55,'FD mesh'!$B$84:$BI$84,$E905:$BL905)+'FD inverse'!$A$55*$C906/Setup!$B$17+INDEX('FD inverse'!$A$55:$BH$55,1,'FD mesh'!$B$15+1)*Setup!$B$22</f>
        <v>0</v>
      </c>
      <c r="BF906" s="0" t="n">
        <f aca="false">SUMPRODUCT('FD inverse'!$A$56:$BH$56,'FD mesh'!$B$84:$BI$84,$E905:$BL905)+'FD inverse'!$A$56*$C906/Setup!$B$17+INDEX('FD inverse'!$A$56:$BH$56,1,'FD mesh'!$B$15+1)*Setup!$B$22</f>
        <v>0</v>
      </c>
      <c r="BG906" s="0" t="n">
        <f aca="false">SUMPRODUCT('FD inverse'!$A$57:$BH$57,'FD mesh'!$B$84:$BI$84,$E905:$BL905)+'FD inverse'!$A$57*$C906/Setup!$B$17+INDEX('FD inverse'!$A$57:$BH$57,1,'FD mesh'!$B$15+1)*Setup!$B$22</f>
        <v>0</v>
      </c>
      <c r="BH906" s="0" t="n">
        <f aca="false">SUMPRODUCT('FD inverse'!$A$58:$BH$58,'FD mesh'!$B$84:$BI$84,$E905:$BL905)+'FD inverse'!$A$58*$C906/Setup!$B$17+INDEX('FD inverse'!$A$58:$BH$58,1,'FD mesh'!$B$15+1)*Setup!$B$22</f>
        <v>0</v>
      </c>
      <c r="BI906" s="0" t="n">
        <f aca="false">SUMPRODUCT('FD inverse'!$A$59:$BH$59,'FD mesh'!$B$84:$BI$84,$E905:$BL905)+'FD inverse'!$A$59*$C906/Setup!$B$17+INDEX('FD inverse'!$A$59:$BH$59,1,'FD mesh'!$B$15+1)*Setup!$B$22</f>
        <v>0</v>
      </c>
      <c r="BJ906" s="0" t="n">
        <f aca="false">SUMPRODUCT('FD inverse'!$A$60:$BH$60,'FD mesh'!$B$84:$BI$84,$E905:$BL905)+'FD inverse'!$A$60*$C906/Setup!$B$17+INDEX('FD inverse'!$A$60:$BH$60,1,'FD mesh'!$B$15+1)*Setup!$B$22</f>
        <v>0</v>
      </c>
      <c r="BK906" s="0" t="n">
        <f aca="false">SUMPRODUCT('FD inverse'!$A$61:$BH$61,'FD mesh'!$B$84:$BI$84,$E905:$BL905)+'FD inverse'!$A$61*$C906/Setup!$B$17+INDEX('FD inverse'!$A$61:$BH$61,1,'FD mesh'!$B$15+1)*Setup!$B$22</f>
        <v>0</v>
      </c>
      <c r="BL906" s="0" t="n">
        <f aca="false">SUMPRODUCT('FD inverse'!$A$62:$BH$62,'FD mesh'!$B$84:$BI$84,$E905:$BL905)+'FD inverse'!$A$62*$C906/Setup!$B$17+INDEX('FD inverse'!$A$62:$BH$62,1,'FD mesh'!$B$15+1)*Setup!$B$22</f>
        <v>0</v>
      </c>
    </row>
    <row r="907" customFormat="false" ht="15" hidden="false" customHeight="false" outlineLevel="0" collapsed="false">
      <c r="A907" s="0" t="n">
        <v>902</v>
      </c>
      <c r="B907" s="0" t="n">
        <f aca="false">A907*Setup!$B$11/3600</f>
        <v>75.1666666666667</v>
      </c>
      <c r="C907" s="0" t="n">
        <f aca="false">Setup!$B$7+Setup!$B$8*COS(2*PI()*(B907-Setup!$B$9)/24)</f>
        <v>20.0948159715203</v>
      </c>
      <c r="D907" s="0" t="n">
        <f aca="false">(C907-E907)/Setup!$B$17</f>
        <v>-10.4349627549083</v>
      </c>
      <c r="E907" s="0" t="n">
        <f aca="false">SUMPRODUCT('FD inverse'!$A$3:$BH$3,'FD mesh'!$B$84:$BI$84,$E906:$BL906)+'FD inverse'!$A$3*$C907/Setup!$B$17+INDEX('FD inverse'!$A$3:$BH$3,1,'FD mesh'!$B$15+1)*Setup!$B$22</f>
        <v>21.4513611296583</v>
      </c>
      <c r="F907" s="0" t="n">
        <f aca="false">SUMPRODUCT('FD inverse'!$A$4:$BH$4,'FD mesh'!$B$84:$BI$84,$E906:$BL906)+'FD inverse'!$A$4*$C907/Setup!$B$17+INDEX('FD inverse'!$A$4:$BH$4,1,'FD mesh'!$B$15+1)*Setup!$B$22</f>
        <v>21.757398685458</v>
      </c>
      <c r="G907" s="0" t="n">
        <f aca="false">SUMPRODUCT('FD inverse'!$A$5:$BH$5,'FD mesh'!$B$84:$BI$84,$E906:$BL906)+'FD inverse'!$A$5*$C907/Setup!$B$17+INDEX('FD inverse'!$A$5:$BH$5,1,'FD mesh'!$B$15+1)*Setup!$B$22</f>
        <v>22.0543793349163</v>
      </c>
      <c r="H907" s="0" t="n">
        <f aca="false">SUMPRODUCT('FD inverse'!$A$6:$BH$6,'FD mesh'!$B$84:$BI$84,$E906:$BL906)+'FD inverse'!$A$6*$C907/Setup!$B$17+INDEX('FD inverse'!$A$6:$BH$6,1,'FD mesh'!$B$15+1)*Setup!$B$22</f>
        <v>23.037294659673</v>
      </c>
      <c r="I907" s="0" t="n">
        <f aca="false">SUMPRODUCT('FD inverse'!$A$7:$BH$7,'FD mesh'!$B$84:$BI$84,$E906:$BL906)+'FD inverse'!$A$7*$C907/Setup!$B$17+INDEX('FD inverse'!$A$7:$BH$7,1,'FD mesh'!$B$15+1)*Setup!$B$22</f>
        <v>23.1187637612452</v>
      </c>
      <c r="J907" s="0" t="n">
        <f aca="false">SUMPRODUCT('FD inverse'!$A$8:$BH$8,'FD mesh'!$B$84:$BI$84,$E906:$BL906)+'FD inverse'!$A$8*$C907/Setup!$B$17+INDEX('FD inverse'!$A$8:$BH$8,1,'FD mesh'!$B$15+1)*Setup!$B$22</f>
        <v>23.189322694663</v>
      </c>
      <c r="K907" s="0" t="n">
        <f aca="false">SUMPRODUCT('FD inverse'!$A$9:$BH$9,'FD mesh'!$B$84:$BI$84,$E906:$BL906)+'FD inverse'!$A$9*$C907/Setup!$B$17+INDEX('FD inverse'!$A$9:$BH$9,1,'FD mesh'!$B$15+1)*Setup!$B$22</f>
        <v>23.24912425759</v>
      </c>
      <c r="L907" s="0" t="n">
        <f aca="false">SUMPRODUCT('FD inverse'!$A$10:$BH$10,'FD mesh'!$B$84:$BI$84,$E906:$BL906)+'FD inverse'!$A$10*$C907/Setup!$B$17+INDEX('FD inverse'!$A$10:$BH$10,1,'FD mesh'!$B$15+1)*Setup!$B$22</f>
        <v>23.2983403017357</v>
      </c>
      <c r="M907" s="0" t="n">
        <f aca="false">SUMPRODUCT('FD inverse'!$A$11:$BH$11,'FD mesh'!$B$84:$BI$84,$E906:$BL906)+'FD inverse'!$A$11*$C907/Setup!$B$17+INDEX('FD inverse'!$A$11:$BH$11,1,'FD mesh'!$B$15+1)*Setup!$B$22</f>
        <v>23.3371487706828</v>
      </c>
      <c r="N907" s="0" t="n">
        <f aca="false">SUMPRODUCT('FD inverse'!$A$12:$BH$12,'FD mesh'!$B$84:$BI$84,$E906:$BL906)+'FD inverse'!$A$12*$C907/Setup!$B$17+INDEX('FD inverse'!$A$12:$BH$12,1,'FD mesh'!$B$15+1)*Setup!$B$22</f>
        <v>23.3657225453316</v>
      </c>
      <c r="O907" s="0" t="n">
        <f aca="false">SUMPRODUCT('FD inverse'!$A$13:$BH$13,'FD mesh'!$B$84:$BI$84,$E906:$BL906)+'FD inverse'!$A$13*$C907/Setup!$B$17+INDEX('FD inverse'!$A$13:$BH$13,1,'FD mesh'!$B$15+1)*Setup!$B$22</f>
        <v>23.384220065297</v>
      </c>
      <c r="P907" s="0" t="n">
        <f aca="false">SUMPRODUCT('FD inverse'!$A$14:$BH$14,'FD mesh'!$B$84:$BI$84,$E906:$BL906)+'FD inverse'!$A$14*$C907/Setup!$B$17+INDEX('FD inverse'!$A$14:$BH$14,1,'FD mesh'!$B$15+1)*Setup!$B$22</f>
        <v>23.3927776957744</v>
      </c>
      <c r="Q907" s="0" t="n">
        <f aca="false">SUMPRODUCT('FD inverse'!$A$15:$BH$15,'FD mesh'!$B$84:$BI$84,$E906:$BL906)+'FD inverse'!$A$15*$C907/Setup!$B$17+INDEX('FD inverse'!$A$15:$BH$15,1,'FD mesh'!$B$15+1)*Setup!$B$22</f>
        <v>23.3915038121145</v>
      </c>
      <c r="R907" s="0" t="n">
        <f aca="false">SUMPRODUCT('FD inverse'!$A$16:$BH$16,'FD mesh'!$B$84:$BI$84,$E906:$BL906)+'FD inverse'!$A$16*$C907/Setup!$B$17+INDEX('FD inverse'!$A$16:$BH$16,1,'FD mesh'!$B$15+1)*Setup!$B$22</f>
        <v>23.3804745783292</v>
      </c>
      <c r="S907" s="0" t="n">
        <f aca="false">SUMPRODUCT('FD inverse'!$A$17:$BH$17,'FD mesh'!$B$84:$BI$84,$E906:$BL906)+'FD inverse'!$A$17*$C907/Setup!$B$17+INDEX('FD inverse'!$A$17:$BH$17,1,'FD mesh'!$B$15+1)*Setup!$B$22</f>
        <v>22.8651543527518</v>
      </c>
      <c r="T907" s="0" t="n">
        <f aca="false">SUMPRODUCT('FD inverse'!$A$18:$BH$18,'FD mesh'!$B$84:$BI$84,$E906:$BL906)+'FD inverse'!$A$18*$C907/Setup!$B$17+INDEX('FD inverse'!$A$18:$BH$18,1,'FD mesh'!$B$15+1)*Setup!$B$22</f>
        <v>22.3453640682577</v>
      </c>
      <c r="U907" s="0" t="n">
        <f aca="false">SUMPRODUCT('FD inverse'!$A$19:$BH$19,'FD mesh'!$B$84:$BI$84,$E906:$BL906)+'FD inverse'!$A$19*$C907/Setup!$B$17+INDEX('FD inverse'!$A$19:$BH$19,1,'FD mesh'!$B$15+1)*Setup!$B$22</f>
        <v>21.8214698957099</v>
      </c>
      <c r="V907" s="0" t="n">
        <f aca="false">SUMPRODUCT('FD inverse'!$A$20:$BH$20,'FD mesh'!$B$84:$BI$84,$E906:$BL906)+'FD inverse'!$A$20*$C907/Setup!$B$17+INDEX('FD inverse'!$A$20:$BH$20,1,'FD mesh'!$B$15+1)*Setup!$B$22</f>
        <v>21.2938286154177</v>
      </c>
      <c r="W907" s="0" t="n">
        <f aca="false">SUMPRODUCT('FD inverse'!$A$21:$BH$21,'FD mesh'!$B$84:$BI$84,$E906:$BL906)+'FD inverse'!$A$21*$C907/Setup!$B$17+INDEX('FD inverse'!$A$21:$BH$21,1,'FD mesh'!$B$15+1)*Setup!$B$22</f>
        <v>20.7627876247177</v>
      </c>
      <c r="X907" s="0" t="n">
        <f aca="false">SUMPRODUCT('FD inverse'!$A$22:$BH$22,'FD mesh'!$B$84:$BI$84,$E906:$BL906)+'FD inverse'!$A$22*$C907/Setup!$B$17+INDEX('FD inverse'!$A$22:$BH$22,1,'FD mesh'!$B$15+1)*Setup!$B$22</f>
        <v>20.2286851043959</v>
      </c>
      <c r="Y907" s="0" t="n">
        <f aca="false">SUMPRODUCT('FD inverse'!$A$23:$BH$23,'FD mesh'!$B$84:$BI$84,$E906:$BL906)+'FD inverse'!$A$23*$C907/Setup!$B$17+INDEX('FD inverse'!$A$23:$BH$23,1,'FD mesh'!$B$15+1)*Setup!$B$22</f>
        <v>19.6918503292374</v>
      </c>
      <c r="Z907" s="0" t="n">
        <f aca="false">SUMPRODUCT('FD inverse'!$A$24:$BH$24,'FD mesh'!$B$84:$BI$84,$E906:$BL906)+'FD inverse'!$A$24*$C907/Setup!$B$17+INDEX('FD inverse'!$A$24:$BH$24,1,'FD mesh'!$B$15+1)*Setup!$B$22</f>
        <v>19.1526041083854</v>
      </c>
      <c r="AA907" s="0" t="n">
        <f aca="false">SUMPRODUCT('FD inverse'!$A$25:$BH$25,'FD mesh'!$B$84:$BI$84,$E906:$BL906)+'FD inverse'!$A$25*$C907/Setup!$B$17+INDEX('FD inverse'!$A$25:$BH$25,1,'FD mesh'!$B$15+1)*Setup!$B$22</f>
        <v>18.6112593415663</v>
      </c>
      <c r="AB907" s="0" t="n">
        <f aca="false">SUMPRODUCT('FD inverse'!$A$26:$BH$26,'FD mesh'!$B$84:$BI$84,$E906:$BL906)+'FD inverse'!$A$26*$C907/Setup!$B$17+INDEX('FD inverse'!$A$26:$BH$26,1,'FD mesh'!$B$15+1)*Setup!$B$22</f>
        <v>18.0681216776</v>
      </c>
      <c r="AC907" s="0" t="n">
        <f aca="false">SUMPRODUCT('FD inverse'!$A$27:$BH$27,'FD mesh'!$B$84:$BI$84,$E906:$BL906)+'FD inverse'!$A$27*$C907/Setup!$B$17+INDEX('FD inverse'!$A$27:$BH$27,1,'FD mesh'!$B$15+1)*Setup!$B$22</f>
        <v>17.5234902619449</v>
      </c>
      <c r="AD907" s="0" t="n">
        <f aca="false">SUMPRODUCT('FD inverse'!$A$28:$BH$28,'FD mesh'!$B$84:$BI$84,$E906:$BL906)+'FD inverse'!$A$28*$C907/Setup!$B$17+INDEX('FD inverse'!$A$28:$BH$28,1,'FD mesh'!$B$15+1)*Setup!$B$22</f>
        <v>16.9776585603371</v>
      </c>
      <c r="AE907" s="0" t="n">
        <f aca="false">SUMPRODUCT('FD inverse'!$A$29:$BH$29,'FD mesh'!$B$84:$BI$84,$E906:$BL906)+'FD inverse'!$A$29*$C907/Setup!$B$17+INDEX('FD inverse'!$A$29:$BH$29,1,'FD mesh'!$B$15+1)*Setup!$B$22</f>
        <v>16.430915245855</v>
      </c>
      <c r="AF907" s="0" t="n">
        <f aca="false">SUMPRODUCT('FD inverse'!$A$30:$BH$30,'FD mesh'!$B$84:$BI$84,$E906:$BL906)+'FD inverse'!$A$30*$C907/Setup!$B$17+INDEX('FD inverse'!$A$30:$BH$30,1,'FD mesh'!$B$15+1)*Setup!$B$22</f>
        <v>15.8835451369804</v>
      </c>
      <c r="AG907" s="0" t="n">
        <f aca="false">SUMPRODUCT('FD inverse'!$A$31:$BH$31,'FD mesh'!$B$84:$BI$84,$E906:$BL906)+'FD inverse'!$A$31*$C907/Setup!$B$17+INDEX('FD inverse'!$A$31:$BH$31,1,'FD mesh'!$B$15+1)*Setup!$B$22</f>
        <v>15.3358301744291</v>
      </c>
      <c r="AH907" s="0" t="n">
        <f aca="false">SUMPRODUCT('FD inverse'!$A$32:$BH$32,'FD mesh'!$B$84:$BI$84,$E906:$BL906)+'FD inverse'!$A$32*$C907/Setup!$B$17+INDEX('FD inverse'!$A$32:$BH$32,1,'FD mesh'!$B$15+1)*Setup!$B$22</f>
        <v>15.3126875797267</v>
      </c>
      <c r="AI907" s="0" t="n">
        <f aca="false">SUMPRODUCT('FD inverse'!$A$33:$BH$33,'FD mesh'!$B$84:$BI$84,$E906:$BL906)+'FD inverse'!$A$33*$C907/Setup!$B$17+INDEX('FD inverse'!$A$33:$BH$33,1,'FD mesh'!$B$15+1)*Setup!$B$22</f>
        <v>15.2894525480318</v>
      </c>
      <c r="AJ907" s="0" t="n">
        <f aca="false">SUMPRODUCT('FD inverse'!$A$34:$BH$34,'FD mesh'!$B$84:$BI$84,$E906:$BL906)+'FD inverse'!$A$34*$C907/Setup!$B$17+INDEX('FD inverse'!$A$34:$BH$34,1,'FD mesh'!$B$15+1)*Setup!$B$22</f>
        <v>15.2661416894968</v>
      </c>
      <c r="AK907" s="0" t="n">
        <f aca="false">SUMPRODUCT('FD inverse'!$A$35:$BH$35,'FD mesh'!$B$84:$BI$84,$E906:$BL906)+'FD inverse'!$A$35*$C907/Setup!$B$17+INDEX('FD inverse'!$A$35:$BH$35,1,'FD mesh'!$B$15+1)*Setup!$B$22</f>
        <v>15.2427693629559</v>
      </c>
      <c r="AL907" s="0" t="n">
        <f aca="false">SUMPRODUCT('FD inverse'!$A$36:$BH$36,'FD mesh'!$B$84:$BI$84,$E906:$BL906)+'FD inverse'!$A$36*$C907/Setup!$B$17+INDEX('FD inverse'!$A$36:$BH$36,1,'FD mesh'!$B$15+1)*Setup!$B$22</f>
        <v>15.2193478330283</v>
      </c>
      <c r="AM907" s="0" t="n">
        <f aca="false">SUMPRODUCT('FD inverse'!$A$37:$BH$37,'FD mesh'!$B$84:$BI$84,$E906:$BL906)+'FD inverse'!$A$37*$C907/Setup!$B$17+INDEX('FD inverse'!$A$37:$BH$37,1,'FD mesh'!$B$15+1)*Setup!$B$22</f>
        <v>15.1958874356308</v>
      </c>
      <c r="AN907" s="0" t="n">
        <f aca="false">SUMPRODUCT('FD inverse'!$A$38:$BH$38,'FD mesh'!$B$84:$BI$84,$E906:$BL906)+'FD inverse'!$A$38*$C907/Setup!$B$17+INDEX('FD inverse'!$A$38:$BH$38,1,'FD mesh'!$B$15+1)*Setup!$B$22</f>
        <v>15.1723967503314</v>
      </c>
      <c r="AO907" s="0" t="n">
        <f aca="false">SUMPRODUCT('FD inverse'!$A$39:$BH$39,'FD mesh'!$B$84:$BI$84,$E906:$BL906)+'FD inverse'!$A$39*$C907/Setup!$B$17+INDEX('FD inverse'!$A$39:$BH$39,1,'FD mesh'!$B$15+1)*Setup!$B$22</f>
        <v>15.1488827782074</v>
      </c>
      <c r="AP907" s="0" t="n">
        <f aca="false">SUMPRODUCT('FD inverse'!$A$40:$BH$40,'FD mesh'!$B$84:$BI$84,$E906:$BL906)+'FD inverse'!$A$40*$C907/Setup!$B$17+INDEX('FD inverse'!$A$40:$BH$40,1,'FD mesh'!$B$15+1)*Setup!$B$22</f>
        <v>15.1253511240837</v>
      </c>
      <c r="AQ907" s="0" t="n">
        <f aca="false">SUMPRODUCT('FD inverse'!$A$41:$BH$41,'FD mesh'!$B$84:$BI$84,$E906:$BL906)+'FD inverse'!$A$41*$C907/Setup!$B$17+INDEX('FD inverse'!$A$41:$BH$41,1,'FD mesh'!$B$15+1)*Setup!$B$22</f>
        <v>15.1018061822209</v>
      </c>
      <c r="AR907" s="0" t="n">
        <f aca="false">SUMPRODUCT('FD inverse'!$A$42:$BH$42,'FD mesh'!$B$84:$BI$84,$E906:$BL906)+'FD inverse'!$A$42*$C907/Setup!$B$17+INDEX('FD inverse'!$A$42:$BH$42,1,'FD mesh'!$B$15+1)*Setup!$B$22</f>
        <v>15.0782513246868</v>
      </c>
      <c r="AS907" s="0" t="n">
        <f aca="false">SUMPRODUCT('FD inverse'!$A$43:$BH$43,'FD mesh'!$B$84:$BI$84,$E906:$BL906)+'FD inverse'!$A$43*$C907/Setup!$B$17+INDEX('FD inverse'!$A$43:$BH$43,1,'FD mesh'!$B$15+1)*Setup!$B$22</f>
        <v>0</v>
      </c>
      <c r="AT907" s="0" t="n">
        <f aca="false">SUMPRODUCT('FD inverse'!$A$44:$BH$44,'FD mesh'!$B$84:$BI$84,$E906:$BL906)+'FD inverse'!$A$44*$C907/Setup!$B$17+INDEX('FD inverse'!$A$44:$BH$44,1,'FD mesh'!$B$15+1)*Setup!$B$22</f>
        <v>0</v>
      </c>
      <c r="AU907" s="0" t="n">
        <f aca="false">SUMPRODUCT('FD inverse'!$A$45:$BH$45,'FD mesh'!$B$84:$BI$84,$E906:$BL906)+'FD inverse'!$A$45*$C907/Setup!$B$17+INDEX('FD inverse'!$A$45:$BH$45,1,'FD mesh'!$B$15+1)*Setup!$B$22</f>
        <v>0</v>
      </c>
      <c r="AV907" s="0" t="n">
        <f aca="false">SUMPRODUCT('FD inverse'!$A$46:$BH$46,'FD mesh'!$B$84:$BI$84,$E906:$BL906)+'FD inverse'!$A$46*$C907/Setup!$B$17+INDEX('FD inverse'!$A$46:$BH$46,1,'FD mesh'!$B$15+1)*Setup!$B$22</f>
        <v>0</v>
      </c>
      <c r="AW907" s="0" t="n">
        <f aca="false">SUMPRODUCT('FD inverse'!$A$47:$BH$47,'FD mesh'!$B$84:$BI$84,$E906:$BL906)+'FD inverse'!$A$47*$C907/Setup!$B$17+INDEX('FD inverse'!$A$47:$BH$47,1,'FD mesh'!$B$15+1)*Setup!$B$22</f>
        <v>0</v>
      </c>
      <c r="AX907" s="0" t="n">
        <f aca="false">SUMPRODUCT('FD inverse'!$A$48:$BH$48,'FD mesh'!$B$84:$BI$84,$E906:$BL906)+'FD inverse'!$A$48*$C907/Setup!$B$17+INDEX('FD inverse'!$A$48:$BH$48,1,'FD mesh'!$B$15+1)*Setup!$B$22</f>
        <v>0</v>
      </c>
      <c r="AY907" s="0" t="n">
        <f aca="false">SUMPRODUCT('FD inverse'!$A$49:$BH$49,'FD mesh'!$B$84:$BI$84,$E906:$BL906)+'FD inverse'!$A$49*$C907/Setup!$B$17+INDEX('FD inverse'!$A$49:$BH$49,1,'FD mesh'!$B$15+1)*Setup!$B$22</f>
        <v>0</v>
      </c>
      <c r="AZ907" s="0" t="n">
        <f aca="false">SUMPRODUCT('FD inverse'!$A$50:$BH$50,'FD mesh'!$B$84:$BI$84,$E906:$BL906)+'FD inverse'!$A$50*$C907/Setup!$B$17+INDEX('FD inverse'!$A$50:$BH$50,1,'FD mesh'!$B$15+1)*Setup!$B$22</f>
        <v>0</v>
      </c>
      <c r="BA907" s="0" t="n">
        <f aca="false">SUMPRODUCT('FD inverse'!$A$51:$BH$51,'FD mesh'!$B$84:$BI$84,$E906:$BL906)+'FD inverse'!$A$51*$C907/Setup!$B$17+INDEX('FD inverse'!$A$51:$BH$51,1,'FD mesh'!$B$15+1)*Setup!$B$22</f>
        <v>0</v>
      </c>
      <c r="BB907" s="0" t="n">
        <f aca="false">SUMPRODUCT('FD inverse'!$A$52:$BH$52,'FD mesh'!$B$84:$BI$84,$E906:$BL906)+'FD inverse'!$A$52*$C907/Setup!$B$17+INDEX('FD inverse'!$A$52:$BH$52,1,'FD mesh'!$B$15+1)*Setup!$B$22</f>
        <v>0</v>
      </c>
      <c r="BC907" s="0" t="n">
        <f aca="false">SUMPRODUCT('FD inverse'!$A$53:$BH$53,'FD mesh'!$B$84:$BI$84,$E906:$BL906)+'FD inverse'!$A$53*$C907/Setup!$B$17+INDEX('FD inverse'!$A$53:$BH$53,1,'FD mesh'!$B$15+1)*Setup!$B$22</f>
        <v>0</v>
      </c>
      <c r="BD907" s="0" t="n">
        <f aca="false">SUMPRODUCT('FD inverse'!$A$54:$BH$54,'FD mesh'!$B$84:$BI$84,$E906:$BL906)+'FD inverse'!$A$54*$C907/Setup!$B$17+INDEX('FD inverse'!$A$54:$BH$54,1,'FD mesh'!$B$15+1)*Setup!$B$22</f>
        <v>0</v>
      </c>
      <c r="BE907" s="0" t="n">
        <f aca="false">SUMPRODUCT('FD inverse'!$A$55:$BH$55,'FD mesh'!$B$84:$BI$84,$E906:$BL906)+'FD inverse'!$A$55*$C907/Setup!$B$17+INDEX('FD inverse'!$A$55:$BH$55,1,'FD mesh'!$B$15+1)*Setup!$B$22</f>
        <v>0</v>
      </c>
      <c r="BF907" s="0" t="n">
        <f aca="false">SUMPRODUCT('FD inverse'!$A$56:$BH$56,'FD mesh'!$B$84:$BI$84,$E906:$BL906)+'FD inverse'!$A$56*$C907/Setup!$B$17+INDEX('FD inverse'!$A$56:$BH$56,1,'FD mesh'!$B$15+1)*Setup!$B$22</f>
        <v>0</v>
      </c>
      <c r="BG907" s="0" t="n">
        <f aca="false">SUMPRODUCT('FD inverse'!$A$57:$BH$57,'FD mesh'!$B$84:$BI$84,$E906:$BL906)+'FD inverse'!$A$57*$C907/Setup!$B$17+INDEX('FD inverse'!$A$57:$BH$57,1,'FD mesh'!$B$15+1)*Setup!$B$22</f>
        <v>0</v>
      </c>
      <c r="BH907" s="0" t="n">
        <f aca="false">SUMPRODUCT('FD inverse'!$A$58:$BH$58,'FD mesh'!$B$84:$BI$84,$E906:$BL906)+'FD inverse'!$A$58*$C907/Setup!$B$17+INDEX('FD inverse'!$A$58:$BH$58,1,'FD mesh'!$B$15+1)*Setup!$B$22</f>
        <v>0</v>
      </c>
      <c r="BI907" s="0" t="n">
        <f aca="false">SUMPRODUCT('FD inverse'!$A$59:$BH$59,'FD mesh'!$B$84:$BI$84,$E906:$BL906)+'FD inverse'!$A$59*$C907/Setup!$B$17+INDEX('FD inverse'!$A$59:$BH$59,1,'FD mesh'!$B$15+1)*Setup!$B$22</f>
        <v>0</v>
      </c>
      <c r="BJ907" s="0" t="n">
        <f aca="false">SUMPRODUCT('FD inverse'!$A$60:$BH$60,'FD mesh'!$B$84:$BI$84,$E906:$BL906)+'FD inverse'!$A$60*$C907/Setup!$B$17+INDEX('FD inverse'!$A$60:$BH$60,1,'FD mesh'!$B$15+1)*Setup!$B$22</f>
        <v>0</v>
      </c>
      <c r="BK907" s="0" t="n">
        <f aca="false">SUMPRODUCT('FD inverse'!$A$61:$BH$61,'FD mesh'!$B$84:$BI$84,$E906:$BL906)+'FD inverse'!$A$61*$C907/Setup!$B$17+INDEX('FD inverse'!$A$61:$BH$61,1,'FD mesh'!$B$15+1)*Setup!$B$22</f>
        <v>0</v>
      </c>
      <c r="BL907" s="0" t="n">
        <f aca="false">SUMPRODUCT('FD inverse'!$A$62:$BH$62,'FD mesh'!$B$84:$BI$84,$E906:$BL906)+'FD inverse'!$A$62*$C907/Setup!$B$17+INDEX('FD inverse'!$A$62:$BH$62,1,'FD mesh'!$B$15+1)*Setup!$B$22</f>
        <v>0</v>
      </c>
    </row>
    <row r="908" customFormat="false" ht="15" hidden="false" customHeight="false" outlineLevel="0" collapsed="false">
      <c r="A908" s="0" t="n">
        <v>903</v>
      </c>
      <c r="B908" s="0" t="n">
        <f aca="false">A908*Setup!$B$11/3600</f>
        <v>75.25</v>
      </c>
      <c r="C908" s="0" t="n">
        <f aca="false">Setup!$B$7+Setup!$B$8*COS(2*PI()*(B908-Setup!$B$9)/24)</f>
        <v>20.0768588783871</v>
      </c>
      <c r="D908" s="0" t="n">
        <f aca="false">(C908-E908)/Setup!$B$17</f>
        <v>-10.4209156800082</v>
      </c>
      <c r="E908" s="0" t="n">
        <f aca="false">SUMPRODUCT('FD inverse'!$A$3:$BH$3,'FD mesh'!$B$84:$BI$84,$E907:$BL907)+'FD inverse'!$A$3*$C908/Setup!$B$17+INDEX('FD inverse'!$A$3:$BH$3,1,'FD mesh'!$B$15+1)*Setup!$B$22</f>
        <v>21.4315779167881</v>
      </c>
      <c r="F908" s="0" t="n">
        <f aca="false">SUMPRODUCT('FD inverse'!$A$4:$BH$4,'FD mesh'!$B$84:$BI$84,$E907:$BL907)+'FD inverse'!$A$4*$C908/Setup!$B$17+INDEX('FD inverse'!$A$4:$BH$4,1,'FD mesh'!$B$15+1)*Setup!$B$22</f>
        <v>21.7374309848287</v>
      </c>
      <c r="G908" s="0" t="n">
        <f aca="false">SUMPRODUCT('FD inverse'!$A$5:$BH$5,'FD mesh'!$B$84:$BI$84,$E907:$BL907)+'FD inverse'!$A$5*$C908/Setup!$B$17+INDEX('FD inverse'!$A$5:$BH$5,1,'FD mesh'!$B$15+1)*Setup!$B$22</f>
        <v>22.0346175161378</v>
      </c>
      <c r="H908" s="0" t="n">
        <f aca="false">SUMPRODUCT('FD inverse'!$A$6:$BH$6,'FD mesh'!$B$84:$BI$84,$E907:$BL907)+'FD inverse'!$A$6*$C908/Setup!$B$17+INDEX('FD inverse'!$A$6:$BH$6,1,'FD mesh'!$B$15+1)*Setup!$B$22</f>
        <v>23.0187546018105</v>
      </c>
      <c r="I908" s="0" t="n">
        <f aca="false">SUMPRODUCT('FD inverse'!$A$7:$BH$7,'FD mesh'!$B$84:$BI$84,$E907:$BL907)+'FD inverse'!$A$7*$C908/Setup!$B$17+INDEX('FD inverse'!$A$7:$BH$7,1,'FD mesh'!$B$15+1)*Setup!$B$22</f>
        <v>23.1003773356863</v>
      </c>
      <c r="J908" s="0" t="n">
        <f aca="false">SUMPRODUCT('FD inverse'!$A$8:$BH$8,'FD mesh'!$B$84:$BI$84,$E907:$BL907)+'FD inverse'!$A$8*$C908/Setup!$B$17+INDEX('FD inverse'!$A$8:$BH$8,1,'FD mesh'!$B$15+1)*Setup!$B$22</f>
        <v>23.1711526208549</v>
      </c>
      <c r="K908" s="0" t="n">
        <f aca="false">SUMPRODUCT('FD inverse'!$A$9:$BH$9,'FD mesh'!$B$84:$BI$84,$E907:$BL907)+'FD inverse'!$A$9*$C908/Setup!$B$17+INDEX('FD inverse'!$A$9:$BH$9,1,'FD mesh'!$B$15+1)*Setup!$B$22</f>
        <v>23.231208098467</v>
      </c>
      <c r="L908" s="0" t="n">
        <f aca="false">SUMPRODUCT('FD inverse'!$A$10:$BH$10,'FD mesh'!$B$84:$BI$84,$E907:$BL907)+'FD inverse'!$A$10*$C908/Setup!$B$17+INDEX('FD inverse'!$A$10:$BH$10,1,'FD mesh'!$B$15+1)*Setup!$B$22</f>
        <v>23.2806935706969</v>
      </c>
      <c r="M908" s="0" t="n">
        <f aca="false">SUMPRODUCT('FD inverse'!$A$11:$BH$11,'FD mesh'!$B$84:$BI$84,$E907:$BL907)+'FD inverse'!$A$11*$C908/Setup!$B$17+INDEX('FD inverse'!$A$11:$BH$11,1,'FD mesh'!$B$15+1)*Setup!$B$22</f>
        <v>23.3197679921664</v>
      </c>
      <c r="N908" s="0" t="n">
        <f aca="false">SUMPRODUCT('FD inverse'!$A$12:$BH$12,'FD mesh'!$B$84:$BI$84,$E907:$BL907)+'FD inverse'!$A$12*$C908/Setup!$B$17+INDEX('FD inverse'!$A$12:$BH$12,1,'FD mesh'!$B$15+1)*Setup!$B$22</f>
        <v>23.3485882670186</v>
      </c>
      <c r="O908" s="0" t="n">
        <f aca="false">SUMPRODUCT('FD inverse'!$A$13:$BH$13,'FD mesh'!$B$84:$BI$84,$E907:$BL907)+'FD inverse'!$A$13*$C908/Setup!$B$17+INDEX('FD inverse'!$A$13:$BH$13,1,'FD mesh'!$B$15+1)*Setup!$B$22</f>
        <v>23.367299823102</v>
      </c>
      <c r="P908" s="0" t="n">
        <f aca="false">SUMPRODUCT('FD inverse'!$A$14:$BH$14,'FD mesh'!$B$84:$BI$84,$E907:$BL907)+'FD inverse'!$A$14*$C908/Setup!$B$17+INDEX('FD inverse'!$A$14:$BH$14,1,'FD mesh'!$B$15+1)*Setup!$B$22</f>
        <v>23.3760289354126</v>
      </c>
      <c r="Q908" s="0" t="n">
        <f aca="false">SUMPRODUCT('FD inverse'!$A$15:$BH$15,'FD mesh'!$B$84:$BI$84,$E907:$BL907)+'FD inverse'!$A$15*$C908/Setup!$B$17+INDEX('FD inverse'!$A$15:$BH$15,1,'FD mesh'!$B$15+1)*Setup!$B$22</f>
        <v>23.3748767731734</v>
      </c>
      <c r="R908" s="0" t="n">
        <f aca="false">SUMPRODUCT('FD inverse'!$A$16:$BH$16,'FD mesh'!$B$84:$BI$84,$E907:$BL907)+'FD inverse'!$A$16*$C908/Setup!$B$17+INDEX('FD inverse'!$A$16:$BH$16,1,'FD mesh'!$B$15+1)*Setup!$B$22</f>
        <v>23.3639151484321</v>
      </c>
      <c r="S908" s="0" t="n">
        <f aca="false">SUMPRODUCT('FD inverse'!$A$17:$BH$17,'FD mesh'!$B$84:$BI$84,$E907:$BL907)+'FD inverse'!$A$17*$C908/Setup!$B$17+INDEX('FD inverse'!$A$17:$BH$17,1,'FD mesh'!$B$15+1)*Setup!$B$22</f>
        <v>22.8498658059369</v>
      </c>
      <c r="T908" s="0" t="n">
        <f aca="false">SUMPRODUCT('FD inverse'!$A$18:$BH$18,'FD mesh'!$B$84:$BI$84,$E907:$BL907)+'FD inverse'!$A$18*$C908/Setup!$B$17+INDEX('FD inverse'!$A$18:$BH$18,1,'FD mesh'!$B$15+1)*Setup!$B$22</f>
        <v>22.3313172625219</v>
      </c>
      <c r="U908" s="0" t="n">
        <f aca="false">SUMPRODUCT('FD inverse'!$A$19:$BH$19,'FD mesh'!$B$84:$BI$84,$E907:$BL907)+'FD inverse'!$A$19*$C908/Setup!$B$17+INDEX('FD inverse'!$A$19:$BH$19,1,'FD mesh'!$B$15+1)*Setup!$B$22</f>
        <v>21.8086349448475</v>
      </c>
      <c r="V908" s="0" t="n">
        <f aca="false">SUMPRODUCT('FD inverse'!$A$20:$BH$20,'FD mesh'!$B$84:$BI$84,$E907:$BL907)+'FD inverse'!$A$20*$C908/Setup!$B$17+INDEX('FD inverse'!$A$20:$BH$20,1,'FD mesh'!$B$15+1)*Setup!$B$22</f>
        <v>21.2821754844908</v>
      </c>
      <c r="W908" s="0" t="n">
        <f aca="false">SUMPRODUCT('FD inverse'!$A$21:$BH$21,'FD mesh'!$B$84:$BI$84,$E907:$BL907)+'FD inverse'!$A$21*$C908/Setup!$B$17+INDEX('FD inverse'!$A$21:$BH$21,1,'FD mesh'!$B$15+1)*Setup!$B$22</f>
        <v>20.7522866741756</v>
      </c>
      <c r="X908" s="0" t="n">
        <f aca="false">SUMPRODUCT('FD inverse'!$A$22:$BH$22,'FD mesh'!$B$84:$BI$84,$E907:$BL907)+'FD inverse'!$A$22*$C908/Setup!$B$17+INDEX('FD inverse'!$A$22:$BH$22,1,'FD mesh'!$B$15+1)*Setup!$B$22</f>
        <v>20.2193075841294</v>
      </c>
      <c r="Y908" s="0" t="n">
        <f aca="false">SUMPRODUCT('FD inverse'!$A$23:$BH$23,'FD mesh'!$B$84:$BI$84,$E907:$BL907)+'FD inverse'!$A$23*$C908/Setup!$B$17+INDEX('FD inverse'!$A$23:$BH$23,1,'FD mesh'!$B$15+1)*Setup!$B$22</f>
        <v>19.6835688238333</v>
      </c>
      <c r="Z908" s="0" t="n">
        <f aca="false">SUMPRODUCT('FD inverse'!$A$24:$BH$24,'FD mesh'!$B$84:$BI$84,$E907:$BL907)+'FD inverse'!$A$24*$C908/Setup!$B$17+INDEX('FD inverse'!$A$24:$BH$24,1,'FD mesh'!$B$15+1)*Setup!$B$22</f>
        <v>19.1453929348041</v>
      </c>
      <c r="AA908" s="0" t="n">
        <f aca="false">SUMPRODUCT('FD inverse'!$A$25:$BH$25,'FD mesh'!$B$84:$BI$84,$E907:$BL907)+'FD inverse'!$A$25*$C908/Setup!$B$17+INDEX('FD inverse'!$A$25:$BH$25,1,'FD mesh'!$B$15+1)*Setup!$B$22</f>
        <v>18.6050949004066</v>
      </c>
      <c r="AB908" s="0" t="n">
        <f aca="false">SUMPRODUCT('FD inverse'!$A$26:$BH$26,'FD mesh'!$B$84:$BI$84,$E907:$BL907)+'FD inverse'!$A$26*$C908/Setup!$B$17+INDEX('FD inverse'!$A$26:$BH$26,1,'FD mesh'!$B$15+1)*Setup!$B$22</f>
        <v>18.0629827590393</v>
      </c>
      <c r="AC908" s="0" t="n">
        <f aca="false">SUMPRODUCT('FD inverse'!$A$27:$BH$27,'FD mesh'!$B$84:$BI$84,$E907:$BL907)+'FD inverse'!$A$27*$C908/Setup!$B$17+INDEX('FD inverse'!$A$27:$BH$27,1,'FD mesh'!$B$15+1)*Setup!$B$22</f>
        <v>17.5193583073528</v>
      </c>
      <c r="AD908" s="0" t="n">
        <f aca="false">SUMPRODUCT('FD inverse'!$A$28:$BH$28,'FD mesh'!$B$84:$BI$84,$E907:$BL907)+'FD inverse'!$A$28*$C908/Setup!$B$17+INDEX('FD inverse'!$A$28:$BH$28,1,'FD mesh'!$B$15+1)*Setup!$B$22</f>
        <v>16.9745178804577</v>
      </c>
      <c r="AE908" s="0" t="n">
        <f aca="false">SUMPRODUCT('FD inverse'!$A$29:$BH$29,'FD mesh'!$B$84:$BI$84,$E907:$BL907)+'FD inverse'!$A$29*$C908/Setup!$B$17+INDEX('FD inverse'!$A$29:$BH$29,1,'FD mesh'!$B$15+1)*Setup!$B$22</f>
        <v>16.428753196341</v>
      </c>
      <c r="AF908" s="0" t="n">
        <f aca="false">SUMPRODUCT('FD inverse'!$A$30:$BH$30,'FD mesh'!$B$84:$BI$84,$E907:$BL907)+'FD inverse'!$A$30*$C908/Setup!$B$17+INDEX('FD inverse'!$A$30:$BH$30,1,'FD mesh'!$B$15+1)*Setup!$B$22</f>
        <v>15.8823522519387</v>
      </c>
      <c r="AG908" s="0" t="n">
        <f aca="false">SUMPRODUCT('FD inverse'!$A$31:$BH$31,'FD mesh'!$B$84:$BI$84,$E907:$BL907)+'FD inverse'!$A$31*$C908/Setup!$B$17+INDEX('FD inverse'!$A$31:$BH$31,1,'FD mesh'!$B$15+1)*Setup!$B$22</f>
        <v>15.3356002585098</v>
      </c>
      <c r="AH908" s="0" t="n">
        <f aca="false">SUMPRODUCT('FD inverse'!$A$32:$BH$32,'FD mesh'!$B$84:$BI$84,$E907:$BL907)+'FD inverse'!$A$32*$C908/Setup!$B$17+INDEX('FD inverse'!$A$32:$BH$32,1,'FD mesh'!$B$15+1)*Setup!$B$22</f>
        <v>15.3124957194985</v>
      </c>
      <c r="AI908" s="0" t="n">
        <f aca="false">SUMPRODUCT('FD inverse'!$A$33:$BH$33,'FD mesh'!$B$84:$BI$84,$E907:$BL907)+'FD inverse'!$A$33*$C908/Setup!$B$17+INDEX('FD inverse'!$A$33:$BH$33,1,'FD mesh'!$B$15+1)*Setup!$B$22</f>
        <v>15.2892940564205</v>
      </c>
      <c r="AJ908" s="0" t="n">
        <f aca="false">SUMPRODUCT('FD inverse'!$A$34:$BH$34,'FD mesh'!$B$84:$BI$84,$E907:$BL907)+'FD inverse'!$A$34*$C908/Setup!$B$17+INDEX('FD inverse'!$A$34:$BH$34,1,'FD mesh'!$B$15+1)*Setup!$B$22</f>
        <v>15.2660121612384</v>
      </c>
      <c r="AK908" s="0" t="n">
        <f aca="false">SUMPRODUCT('FD inverse'!$A$35:$BH$35,'FD mesh'!$B$84:$BI$84,$E907:$BL907)+'FD inverse'!$A$35*$C908/Setup!$B$17+INDEX('FD inverse'!$A$35:$BH$35,1,'FD mesh'!$B$15+1)*Setup!$B$22</f>
        <v>15.2426646958684</v>
      </c>
      <c r="AL908" s="0" t="n">
        <f aca="false">SUMPRODUCT('FD inverse'!$A$36:$BH$36,'FD mesh'!$B$84:$BI$84,$E907:$BL907)+'FD inverse'!$A$36*$C908/Setup!$B$17+INDEX('FD inverse'!$A$36:$BH$36,1,'FD mesh'!$B$15+1)*Setup!$B$22</f>
        <v>15.2192642456079</v>
      </c>
      <c r="AM908" s="0" t="n">
        <f aca="false">SUMPRODUCT('FD inverse'!$A$37:$BH$37,'FD mesh'!$B$84:$BI$84,$E907:$BL907)+'FD inverse'!$A$37*$C908/Setup!$B$17+INDEX('FD inverse'!$A$37:$BH$37,1,'FD mesh'!$B$15+1)*Setup!$B$22</f>
        <v>15.19582148147</v>
      </c>
      <c r="AN908" s="0" t="n">
        <f aca="false">SUMPRODUCT('FD inverse'!$A$38:$BH$38,'FD mesh'!$B$84:$BI$84,$E907:$BL907)+'FD inverse'!$A$38*$C908/Setup!$B$17+INDEX('FD inverse'!$A$38:$BH$38,1,'FD mesh'!$B$15+1)*Setup!$B$22</f>
        <v>15.1723453298167</v>
      </c>
      <c r="AO908" s="0" t="n">
        <f aca="false">SUMPRODUCT('FD inverse'!$A$39:$BH$39,'FD mesh'!$B$84:$BI$84,$E907:$BL907)+'FD inverse'!$A$39*$C908/Setup!$B$17+INDEX('FD inverse'!$A$39:$BH$39,1,'FD mesh'!$B$15+1)*Setup!$B$22</f>
        <v>15.1488431479145</v>
      </c>
      <c r="AP908" s="0" t="n">
        <f aca="false">SUMPRODUCT('FD inverse'!$A$40:$BH$40,'FD mesh'!$B$84:$BI$84,$E907:$BL907)+'FD inverse'!$A$40*$C908/Setup!$B$17+INDEX('FD inverse'!$A$40:$BH$40,1,'FD mesh'!$B$15+1)*Setup!$B$22</f>
        <v>15.1253209042454</v>
      </c>
      <c r="AQ908" s="0" t="n">
        <f aca="false">SUMPRODUCT('FD inverse'!$A$41:$BH$41,'FD mesh'!$B$84:$BI$84,$E907:$BL907)+'FD inverse'!$A$41*$C908/Setup!$B$17+INDEX('FD inverse'!$A$41:$BH$41,1,'FD mesh'!$B$15+1)*Setup!$B$22</f>
        <v>15.101783362598</v>
      </c>
      <c r="AR908" s="0" t="n">
        <f aca="false">SUMPRODUCT('FD inverse'!$A$42:$BH$42,'FD mesh'!$B$84:$BI$84,$E907:$BL907)+'FD inverse'!$A$42*$C908/Setup!$B$17+INDEX('FD inverse'!$A$42:$BH$42,1,'FD mesh'!$B$15+1)*Setup!$B$22</f>
        <v>15.0782342691319</v>
      </c>
      <c r="AS908" s="0" t="n">
        <f aca="false">SUMPRODUCT('FD inverse'!$A$43:$BH$43,'FD mesh'!$B$84:$BI$84,$E907:$BL907)+'FD inverse'!$A$43*$C908/Setup!$B$17+INDEX('FD inverse'!$A$43:$BH$43,1,'FD mesh'!$B$15+1)*Setup!$B$22</f>
        <v>0</v>
      </c>
      <c r="AT908" s="0" t="n">
        <f aca="false">SUMPRODUCT('FD inverse'!$A$44:$BH$44,'FD mesh'!$B$84:$BI$84,$E907:$BL907)+'FD inverse'!$A$44*$C908/Setup!$B$17+INDEX('FD inverse'!$A$44:$BH$44,1,'FD mesh'!$B$15+1)*Setup!$B$22</f>
        <v>0</v>
      </c>
      <c r="AU908" s="0" t="n">
        <f aca="false">SUMPRODUCT('FD inverse'!$A$45:$BH$45,'FD mesh'!$B$84:$BI$84,$E907:$BL907)+'FD inverse'!$A$45*$C908/Setup!$B$17+INDEX('FD inverse'!$A$45:$BH$45,1,'FD mesh'!$B$15+1)*Setup!$B$22</f>
        <v>0</v>
      </c>
      <c r="AV908" s="0" t="n">
        <f aca="false">SUMPRODUCT('FD inverse'!$A$46:$BH$46,'FD mesh'!$B$84:$BI$84,$E907:$BL907)+'FD inverse'!$A$46*$C908/Setup!$B$17+INDEX('FD inverse'!$A$46:$BH$46,1,'FD mesh'!$B$15+1)*Setup!$B$22</f>
        <v>0</v>
      </c>
      <c r="AW908" s="0" t="n">
        <f aca="false">SUMPRODUCT('FD inverse'!$A$47:$BH$47,'FD mesh'!$B$84:$BI$84,$E907:$BL907)+'FD inverse'!$A$47*$C908/Setup!$B$17+INDEX('FD inverse'!$A$47:$BH$47,1,'FD mesh'!$B$15+1)*Setup!$B$22</f>
        <v>0</v>
      </c>
      <c r="AX908" s="0" t="n">
        <f aca="false">SUMPRODUCT('FD inverse'!$A$48:$BH$48,'FD mesh'!$B$84:$BI$84,$E907:$BL907)+'FD inverse'!$A$48*$C908/Setup!$B$17+INDEX('FD inverse'!$A$48:$BH$48,1,'FD mesh'!$B$15+1)*Setup!$B$22</f>
        <v>0</v>
      </c>
      <c r="AY908" s="0" t="n">
        <f aca="false">SUMPRODUCT('FD inverse'!$A$49:$BH$49,'FD mesh'!$B$84:$BI$84,$E907:$BL907)+'FD inverse'!$A$49*$C908/Setup!$B$17+INDEX('FD inverse'!$A$49:$BH$49,1,'FD mesh'!$B$15+1)*Setup!$B$22</f>
        <v>0</v>
      </c>
      <c r="AZ908" s="0" t="n">
        <f aca="false">SUMPRODUCT('FD inverse'!$A$50:$BH$50,'FD mesh'!$B$84:$BI$84,$E907:$BL907)+'FD inverse'!$A$50*$C908/Setup!$B$17+INDEX('FD inverse'!$A$50:$BH$50,1,'FD mesh'!$B$15+1)*Setup!$B$22</f>
        <v>0</v>
      </c>
      <c r="BA908" s="0" t="n">
        <f aca="false">SUMPRODUCT('FD inverse'!$A$51:$BH$51,'FD mesh'!$B$84:$BI$84,$E907:$BL907)+'FD inverse'!$A$51*$C908/Setup!$B$17+INDEX('FD inverse'!$A$51:$BH$51,1,'FD mesh'!$B$15+1)*Setup!$B$22</f>
        <v>0</v>
      </c>
      <c r="BB908" s="0" t="n">
        <f aca="false">SUMPRODUCT('FD inverse'!$A$52:$BH$52,'FD mesh'!$B$84:$BI$84,$E907:$BL907)+'FD inverse'!$A$52*$C908/Setup!$B$17+INDEX('FD inverse'!$A$52:$BH$52,1,'FD mesh'!$B$15+1)*Setup!$B$22</f>
        <v>0</v>
      </c>
      <c r="BC908" s="0" t="n">
        <f aca="false">SUMPRODUCT('FD inverse'!$A$53:$BH$53,'FD mesh'!$B$84:$BI$84,$E907:$BL907)+'FD inverse'!$A$53*$C908/Setup!$B$17+INDEX('FD inverse'!$A$53:$BH$53,1,'FD mesh'!$B$15+1)*Setup!$B$22</f>
        <v>0</v>
      </c>
      <c r="BD908" s="0" t="n">
        <f aca="false">SUMPRODUCT('FD inverse'!$A$54:$BH$54,'FD mesh'!$B$84:$BI$84,$E907:$BL907)+'FD inverse'!$A$54*$C908/Setup!$B$17+INDEX('FD inverse'!$A$54:$BH$54,1,'FD mesh'!$B$15+1)*Setup!$B$22</f>
        <v>0</v>
      </c>
      <c r="BE908" s="0" t="n">
        <f aca="false">SUMPRODUCT('FD inverse'!$A$55:$BH$55,'FD mesh'!$B$84:$BI$84,$E907:$BL907)+'FD inverse'!$A$55*$C908/Setup!$B$17+INDEX('FD inverse'!$A$55:$BH$55,1,'FD mesh'!$B$15+1)*Setup!$B$22</f>
        <v>0</v>
      </c>
      <c r="BF908" s="0" t="n">
        <f aca="false">SUMPRODUCT('FD inverse'!$A$56:$BH$56,'FD mesh'!$B$84:$BI$84,$E907:$BL907)+'FD inverse'!$A$56*$C908/Setup!$B$17+INDEX('FD inverse'!$A$56:$BH$56,1,'FD mesh'!$B$15+1)*Setup!$B$22</f>
        <v>0</v>
      </c>
      <c r="BG908" s="0" t="n">
        <f aca="false">SUMPRODUCT('FD inverse'!$A$57:$BH$57,'FD mesh'!$B$84:$BI$84,$E907:$BL907)+'FD inverse'!$A$57*$C908/Setup!$B$17+INDEX('FD inverse'!$A$57:$BH$57,1,'FD mesh'!$B$15+1)*Setup!$B$22</f>
        <v>0</v>
      </c>
      <c r="BH908" s="0" t="n">
        <f aca="false">SUMPRODUCT('FD inverse'!$A$58:$BH$58,'FD mesh'!$B$84:$BI$84,$E907:$BL907)+'FD inverse'!$A$58*$C908/Setup!$B$17+INDEX('FD inverse'!$A$58:$BH$58,1,'FD mesh'!$B$15+1)*Setup!$B$22</f>
        <v>0</v>
      </c>
      <c r="BI908" s="0" t="n">
        <f aca="false">SUMPRODUCT('FD inverse'!$A$59:$BH$59,'FD mesh'!$B$84:$BI$84,$E907:$BL907)+'FD inverse'!$A$59*$C908/Setup!$B$17+INDEX('FD inverse'!$A$59:$BH$59,1,'FD mesh'!$B$15+1)*Setup!$B$22</f>
        <v>0</v>
      </c>
      <c r="BJ908" s="0" t="n">
        <f aca="false">SUMPRODUCT('FD inverse'!$A$60:$BH$60,'FD mesh'!$B$84:$BI$84,$E907:$BL907)+'FD inverse'!$A$60*$C908/Setup!$B$17+INDEX('FD inverse'!$A$60:$BH$60,1,'FD mesh'!$B$15+1)*Setup!$B$22</f>
        <v>0</v>
      </c>
      <c r="BK908" s="0" t="n">
        <f aca="false">SUMPRODUCT('FD inverse'!$A$61:$BH$61,'FD mesh'!$B$84:$BI$84,$E907:$BL907)+'FD inverse'!$A$61*$C908/Setup!$B$17+INDEX('FD inverse'!$A$61:$BH$61,1,'FD mesh'!$B$15+1)*Setup!$B$22</f>
        <v>0</v>
      </c>
      <c r="BL908" s="0" t="n">
        <f aca="false">SUMPRODUCT('FD inverse'!$A$62:$BH$62,'FD mesh'!$B$84:$BI$84,$E907:$BL907)+'FD inverse'!$A$62*$C908/Setup!$B$17+INDEX('FD inverse'!$A$62:$BH$62,1,'FD mesh'!$B$15+1)*Setup!$B$22</f>
        <v>0</v>
      </c>
    </row>
    <row r="909" customFormat="false" ht="15" hidden="false" customHeight="false" outlineLevel="0" collapsed="false">
      <c r="A909" s="0" t="n">
        <v>904</v>
      </c>
      <c r="B909" s="0" t="n">
        <f aca="false">A909*Setup!$B$11/3600</f>
        <v>75.3333333333333</v>
      </c>
      <c r="C909" s="0" t="n">
        <f aca="false">Setup!$B$7+Setup!$B$8*COS(2*PI()*(B909-Setup!$B$9)/24)</f>
        <v>20.0607689879512</v>
      </c>
      <c r="D909" s="0" t="n">
        <f aca="false">(C909-E909)/Setup!$B$17</f>
        <v>-10.4008582640361</v>
      </c>
      <c r="E909" s="0" t="n">
        <f aca="false">SUMPRODUCT('FD inverse'!$A$3:$BH$3,'FD mesh'!$B$84:$BI$84,$E908:$BL908)+'FD inverse'!$A$3*$C909/Setup!$B$17+INDEX('FD inverse'!$A$3:$BH$3,1,'FD mesh'!$B$15+1)*Setup!$B$22</f>
        <v>21.4128805622759</v>
      </c>
      <c r="F909" s="0" t="n">
        <f aca="false">SUMPRODUCT('FD inverse'!$A$4:$BH$4,'FD mesh'!$B$84:$BI$84,$E908:$BL908)+'FD inverse'!$A$4*$C909/Setup!$B$17+INDEX('FD inverse'!$A$4:$BH$4,1,'FD mesh'!$B$15+1)*Setup!$B$22</f>
        <v>21.7183723297575</v>
      </c>
      <c r="G909" s="0" t="n">
        <f aca="false">SUMPRODUCT('FD inverse'!$A$5:$BH$5,'FD mesh'!$B$84:$BI$84,$E908:$BL908)+'FD inverse'!$A$5*$C909/Setup!$B$17+INDEX('FD inverse'!$A$5:$BH$5,1,'FD mesh'!$B$15+1)*Setup!$B$22</f>
        <v>22.0155921115312</v>
      </c>
      <c r="H909" s="0" t="n">
        <f aca="false">SUMPRODUCT('FD inverse'!$A$6:$BH$6,'FD mesh'!$B$84:$BI$84,$E908:$BL908)+'FD inverse'!$A$6*$C909/Setup!$B$17+INDEX('FD inverse'!$A$6:$BH$6,1,'FD mesh'!$B$15+1)*Setup!$B$22</f>
        <v>23.0003778874319</v>
      </c>
      <c r="I909" s="0" t="n">
        <f aca="false">SUMPRODUCT('FD inverse'!$A$7:$BH$7,'FD mesh'!$B$84:$BI$84,$E908:$BL908)+'FD inverse'!$A$7*$C909/Setup!$B$17+INDEX('FD inverse'!$A$7:$BH$7,1,'FD mesh'!$B$15+1)*Setup!$B$22</f>
        <v>23.0821062114412</v>
      </c>
      <c r="J909" s="0" t="n">
        <f aca="false">SUMPRODUCT('FD inverse'!$A$8:$BH$8,'FD mesh'!$B$84:$BI$84,$E908:$BL908)+'FD inverse'!$A$8*$C909/Setup!$B$17+INDEX('FD inverse'!$A$8:$BH$8,1,'FD mesh'!$B$15+1)*Setup!$B$22</f>
        <v>23.1530551111171</v>
      </c>
      <c r="K909" s="0" t="n">
        <f aca="false">SUMPRODUCT('FD inverse'!$A$9:$BH$9,'FD mesh'!$B$84:$BI$84,$E908:$BL908)+'FD inverse'!$A$9*$C909/Setup!$B$17+INDEX('FD inverse'!$A$9:$BH$9,1,'FD mesh'!$B$15+1)*Setup!$B$22</f>
        <v>23.2133270138975</v>
      </c>
      <c r="L909" s="0" t="n">
        <f aca="false">SUMPRODUCT('FD inverse'!$A$10:$BH$10,'FD mesh'!$B$84:$BI$84,$E908:$BL908)+'FD inverse'!$A$10*$C909/Setup!$B$17+INDEX('FD inverse'!$A$10:$BH$10,1,'FD mesh'!$B$15+1)*Setup!$B$22</f>
        <v>23.2630496042475</v>
      </c>
      <c r="M909" s="0" t="n">
        <f aca="false">SUMPRODUCT('FD inverse'!$A$11:$BH$11,'FD mesh'!$B$84:$BI$84,$E908:$BL908)+'FD inverse'!$A$11*$C909/Setup!$B$17+INDEX('FD inverse'!$A$11:$BH$11,1,'FD mesh'!$B$15+1)*Setup!$B$22</f>
        <v>23.3023627748633</v>
      </c>
      <c r="N909" s="0" t="n">
        <f aca="false">SUMPRODUCT('FD inverse'!$A$12:$BH$12,'FD mesh'!$B$84:$BI$84,$E908:$BL908)+'FD inverse'!$A$12*$C909/Setup!$B$17+INDEX('FD inverse'!$A$12:$BH$12,1,'FD mesh'!$B$15+1)*Setup!$B$22</f>
        <v>23.3314073806985</v>
      </c>
      <c r="O909" s="0" t="n">
        <f aca="false">SUMPRODUCT('FD inverse'!$A$13:$BH$13,'FD mesh'!$B$84:$BI$84,$E908:$BL908)+'FD inverse'!$A$13*$C909/Setup!$B$17+INDEX('FD inverse'!$A$13:$BH$13,1,'FD mesh'!$B$15+1)*Setup!$B$22</f>
        <v>23.3503157704158</v>
      </c>
      <c r="P909" s="0" t="n">
        <f aca="false">SUMPRODUCT('FD inverse'!$A$14:$BH$14,'FD mesh'!$B$84:$BI$84,$E908:$BL908)+'FD inverse'!$A$14*$C909/Setup!$B$17+INDEX('FD inverse'!$A$14:$BH$14,1,'FD mesh'!$B$15+1)*Setup!$B$22</f>
        <v>23.3592040700526</v>
      </c>
      <c r="Q909" s="0" t="n">
        <f aca="false">SUMPRODUCT('FD inverse'!$A$15:$BH$15,'FD mesh'!$B$84:$BI$84,$E908:$BL908)+'FD inverse'!$A$15*$C909/Setup!$B$17+INDEX('FD inverse'!$A$15:$BH$15,1,'FD mesh'!$B$15+1)*Setup!$B$22</f>
        <v>23.3581661954359</v>
      </c>
      <c r="R909" s="0" t="n">
        <f aca="false">SUMPRODUCT('FD inverse'!$A$16:$BH$16,'FD mesh'!$B$84:$BI$84,$E908:$BL908)+'FD inverse'!$A$16*$C909/Setup!$B$17+INDEX('FD inverse'!$A$16:$BH$16,1,'FD mesh'!$B$15+1)*Setup!$B$22</f>
        <v>23.3472695728913</v>
      </c>
      <c r="S909" s="0" t="n">
        <f aca="false">SUMPRODUCT('FD inverse'!$A$17:$BH$17,'FD mesh'!$B$84:$BI$84,$E908:$BL908)+'FD inverse'!$A$17*$C909/Setup!$B$17+INDEX('FD inverse'!$A$17:$BH$17,1,'FD mesh'!$B$15+1)*Setup!$B$22</f>
        <v>22.8344857623314</v>
      </c>
      <c r="T909" s="0" t="n">
        <f aca="false">SUMPRODUCT('FD inverse'!$A$18:$BH$18,'FD mesh'!$B$84:$BI$84,$E908:$BL908)+'FD inverse'!$A$18*$C909/Setup!$B$17+INDEX('FD inverse'!$A$18:$BH$18,1,'FD mesh'!$B$15+1)*Setup!$B$22</f>
        <v>22.3171758246532</v>
      </c>
      <c r="U909" s="0" t="n">
        <f aca="false">SUMPRODUCT('FD inverse'!$A$19:$BH$19,'FD mesh'!$B$84:$BI$84,$E908:$BL908)+'FD inverse'!$A$19*$C909/Setup!$B$17+INDEX('FD inverse'!$A$19:$BH$19,1,'FD mesh'!$B$15+1)*Setup!$B$22</f>
        <v>21.7957042638308</v>
      </c>
      <c r="V909" s="0" t="n">
        <f aca="false">SUMPRODUCT('FD inverse'!$A$20:$BH$20,'FD mesh'!$B$84:$BI$84,$E908:$BL908)+'FD inverse'!$A$20*$C909/Setup!$B$17+INDEX('FD inverse'!$A$20:$BH$20,1,'FD mesh'!$B$15+1)*Setup!$B$22</f>
        <v>21.2704273883091</v>
      </c>
      <c r="W909" s="0" t="n">
        <f aca="false">SUMPRODUCT('FD inverse'!$A$21:$BH$21,'FD mesh'!$B$84:$BI$84,$E908:$BL908)+'FD inverse'!$A$21*$C909/Setup!$B$17+INDEX('FD inverse'!$A$21:$BH$21,1,'FD mesh'!$B$15+1)*Setup!$B$22</f>
        <v>20.7416932159112</v>
      </c>
      <c r="X909" s="0" t="n">
        <f aca="false">SUMPRODUCT('FD inverse'!$A$22:$BH$22,'FD mesh'!$B$84:$BI$84,$E908:$BL908)+'FD inverse'!$A$22*$C909/Setup!$B$17+INDEX('FD inverse'!$A$22:$BH$22,1,'FD mesh'!$B$15+1)*Setup!$B$22</f>
        <v>20.2098415400812</v>
      </c>
      <c r="Y909" s="0" t="n">
        <f aca="false">SUMPRODUCT('FD inverse'!$A$23:$BH$23,'FD mesh'!$B$84:$BI$84,$E908:$BL908)+'FD inverse'!$A$23*$C909/Setup!$B$17+INDEX('FD inverse'!$A$23:$BH$23,1,'FD mesh'!$B$15+1)*Setup!$B$22</f>
        <v>19.675204142717</v>
      </c>
      <c r="Z909" s="0" t="n">
        <f aca="false">SUMPRODUCT('FD inverse'!$A$24:$BH$24,'FD mesh'!$B$84:$BI$84,$E908:$BL908)+'FD inverse'!$A$24*$C909/Setup!$B$17+INDEX('FD inverse'!$A$24:$BH$24,1,'FD mesh'!$B$15+1)*Setup!$B$22</f>
        <v>19.1381051391957</v>
      </c>
      <c r="AA909" s="0" t="n">
        <f aca="false">SUMPRODUCT('FD inverse'!$A$25:$BH$25,'FD mesh'!$B$84:$BI$84,$E908:$BL908)+'FD inverse'!$A$25*$C909/Setup!$B$17+INDEX('FD inverse'!$A$25:$BH$25,1,'FD mesh'!$B$15+1)*Setup!$B$22</f>
        <v>18.5988614415382</v>
      </c>
      <c r="AB909" s="0" t="n">
        <f aca="false">SUMPRODUCT('FD inverse'!$A$26:$BH$26,'FD mesh'!$B$84:$BI$84,$E908:$BL908)+'FD inverse'!$A$26*$C909/Setup!$B$17+INDEX('FD inverse'!$A$26:$BH$26,1,'FD mesh'!$B$15+1)*Setup!$B$22</f>
        <v>18.0577833259851</v>
      </c>
      <c r="AC909" s="0" t="n">
        <f aca="false">SUMPRODUCT('FD inverse'!$A$27:$BH$27,'FD mesh'!$B$84:$BI$84,$E908:$BL908)+'FD inverse'!$A$27*$C909/Setup!$B$17+INDEX('FD inverse'!$A$27:$BH$27,1,'FD mesh'!$B$15+1)*Setup!$B$22</f>
        <v>17.5151750915618</v>
      </c>
      <c r="AD909" s="0" t="n">
        <f aca="false">SUMPRODUCT('FD inverse'!$A$28:$BH$28,'FD mesh'!$B$84:$BI$84,$E908:$BL908)+'FD inverse'!$A$28*$C909/Setup!$B$17+INDEX('FD inverse'!$A$28:$BH$28,1,'FD mesh'!$B$15+1)*Setup!$B$22</f>
        <v>16.9713357964915</v>
      </c>
      <c r="AE909" s="0" t="n">
        <f aca="false">SUMPRODUCT('FD inverse'!$A$29:$BH$29,'FD mesh'!$B$84:$BI$84,$E908:$BL908)+'FD inverse'!$A$29*$C909/Setup!$B$17+INDEX('FD inverse'!$A$29:$BH$29,1,'FD mesh'!$B$15+1)*Setup!$B$22</f>
        <v>16.4265600595682</v>
      </c>
      <c r="AF909" s="0" t="n">
        <f aca="false">SUMPRODUCT('FD inverse'!$A$30:$BH$30,'FD mesh'!$B$84:$BI$84,$E908:$BL908)+'FD inverse'!$A$30*$C909/Setup!$B$17+INDEX('FD inverse'!$A$30:$BH$30,1,'FD mesh'!$B$15+1)*Setup!$B$22</f>
        <v>15.8811389138233</v>
      </c>
      <c r="AG909" s="0" t="n">
        <f aca="false">SUMPRODUCT('FD inverse'!$A$31:$BH$31,'FD mesh'!$B$84:$BI$84,$E908:$BL908)+'FD inverse'!$A$31*$C909/Setup!$B$17+INDEX('FD inverse'!$A$31:$BH$31,1,'FD mesh'!$B$15+1)*Setup!$B$22</f>
        <v>15.3353607000044</v>
      </c>
      <c r="AH909" s="0" t="n">
        <f aca="false">SUMPRODUCT('FD inverse'!$A$32:$BH$32,'FD mesh'!$B$84:$BI$84,$E908:$BL908)+'FD inverse'!$A$32*$C909/Setup!$B$17+INDEX('FD inverse'!$A$32:$BH$32,1,'FD mesh'!$B$15+1)*Setup!$B$22</f>
        <v>15.3122947041446</v>
      </c>
      <c r="AI909" s="0" t="n">
        <f aca="false">SUMPRODUCT('FD inverse'!$A$33:$BH$33,'FD mesh'!$B$84:$BI$84,$E908:$BL908)+'FD inverse'!$A$33*$C909/Setup!$B$17+INDEX('FD inverse'!$A$33:$BH$33,1,'FD mesh'!$B$15+1)*Setup!$B$22</f>
        <v>15.2891269496826</v>
      </c>
      <c r="AJ909" s="0" t="n">
        <f aca="false">SUMPRODUCT('FD inverse'!$A$34:$BH$34,'FD mesh'!$B$84:$BI$84,$E908:$BL908)+'FD inverse'!$A$34*$C909/Setup!$B$17+INDEX('FD inverse'!$A$34:$BH$34,1,'FD mesh'!$B$15+1)*Setup!$B$22</f>
        <v>15.2658746019409</v>
      </c>
      <c r="AK909" s="0" t="n">
        <f aca="false">SUMPRODUCT('FD inverse'!$A$35:$BH$35,'FD mesh'!$B$84:$BI$84,$E908:$BL908)+'FD inverse'!$A$35*$C909/Setup!$B$17+INDEX('FD inverse'!$A$35:$BH$35,1,'FD mesh'!$B$15+1)*Setup!$B$22</f>
        <v>15.2425526185144</v>
      </c>
      <c r="AL909" s="0" t="n">
        <f aca="false">SUMPRODUCT('FD inverse'!$A$36:$BH$36,'FD mesh'!$B$84:$BI$84,$E908:$BL908)+'FD inverse'!$A$36*$C909/Setup!$B$17+INDEX('FD inverse'!$A$36:$BH$36,1,'FD mesh'!$B$15+1)*Setup!$B$22</f>
        <v>15.2191738989498</v>
      </c>
      <c r="AM909" s="0" t="n">
        <f aca="false">SUMPRODUCT('FD inverse'!$A$37:$BH$37,'FD mesh'!$B$84:$BI$84,$E908:$BL908)+'FD inverse'!$A$37*$C909/Setup!$B$17+INDEX('FD inverse'!$A$37:$BH$37,1,'FD mesh'!$B$15+1)*Setup!$B$22</f>
        <v>15.195749443826</v>
      </c>
      <c r="AN909" s="0" t="n">
        <f aca="false">SUMPRODUCT('FD inverse'!$A$38:$BH$38,'FD mesh'!$B$84:$BI$84,$E908:$BL908)+'FD inverse'!$A$38*$C909/Setup!$B$17+INDEX('FD inverse'!$A$38:$BH$38,1,'FD mesh'!$B$15+1)*Setup!$B$22</f>
        <v>15.1722885215876</v>
      </c>
      <c r="AO909" s="0" t="n">
        <f aca="false">SUMPRODUCT('FD inverse'!$A$39:$BH$39,'FD mesh'!$B$84:$BI$84,$E908:$BL908)+'FD inverse'!$A$39*$C909/Setup!$B$17+INDEX('FD inverse'!$A$39:$BH$39,1,'FD mesh'!$B$15+1)*Setup!$B$22</f>
        <v>15.1487988417151</v>
      </c>
      <c r="AP909" s="0" t="n">
        <f aca="false">SUMPRODUCT('FD inverse'!$A$40:$BH$40,'FD mesh'!$B$84:$BI$84,$E908:$BL908)+'FD inverse'!$A$40*$C909/Setup!$B$17+INDEX('FD inverse'!$A$40:$BH$40,1,'FD mesh'!$B$15+1)*Setup!$B$22</f>
        <v>15.125286733024</v>
      </c>
      <c r="AQ909" s="0" t="n">
        <f aca="false">SUMPRODUCT('FD inverse'!$A$41:$BH$41,'FD mesh'!$B$84:$BI$84,$E908:$BL908)+'FD inverse'!$A$41*$C909/Setup!$B$17+INDEX('FD inverse'!$A$41:$BH$41,1,'FD mesh'!$B$15+1)*Setup!$B$22</f>
        <v>15.1017573260736</v>
      </c>
      <c r="AR909" s="0" t="n">
        <f aca="false">SUMPRODUCT('FD inverse'!$A$42:$BH$42,'FD mesh'!$B$84:$BI$84,$E908:$BL908)+'FD inverse'!$A$42*$C909/Setup!$B$17+INDEX('FD inverse'!$A$42:$BH$42,1,'FD mesh'!$B$15+1)*Setup!$B$22</f>
        <v>15.0782147388348</v>
      </c>
      <c r="AS909" s="0" t="n">
        <f aca="false">SUMPRODUCT('FD inverse'!$A$43:$BH$43,'FD mesh'!$B$84:$BI$84,$E908:$BL908)+'FD inverse'!$A$43*$C909/Setup!$B$17+INDEX('FD inverse'!$A$43:$BH$43,1,'FD mesh'!$B$15+1)*Setup!$B$22</f>
        <v>0</v>
      </c>
      <c r="AT909" s="0" t="n">
        <f aca="false">SUMPRODUCT('FD inverse'!$A$44:$BH$44,'FD mesh'!$B$84:$BI$84,$E908:$BL908)+'FD inverse'!$A$44*$C909/Setup!$B$17+INDEX('FD inverse'!$A$44:$BH$44,1,'FD mesh'!$B$15+1)*Setup!$B$22</f>
        <v>0</v>
      </c>
      <c r="AU909" s="0" t="n">
        <f aca="false">SUMPRODUCT('FD inverse'!$A$45:$BH$45,'FD mesh'!$B$84:$BI$84,$E908:$BL908)+'FD inverse'!$A$45*$C909/Setup!$B$17+INDEX('FD inverse'!$A$45:$BH$45,1,'FD mesh'!$B$15+1)*Setup!$B$22</f>
        <v>0</v>
      </c>
      <c r="AV909" s="0" t="n">
        <f aca="false">SUMPRODUCT('FD inverse'!$A$46:$BH$46,'FD mesh'!$B$84:$BI$84,$E908:$BL908)+'FD inverse'!$A$46*$C909/Setup!$B$17+INDEX('FD inverse'!$A$46:$BH$46,1,'FD mesh'!$B$15+1)*Setup!$B$22</f>
        <v>0</v>
      </c>
      <c r="AW909" s="0" t="n">
        <f aca="false">SUMPRODUCT('FD inverse'!$A$47:$BH$47,'FD mesh'!$B$84:$BI$84,$E908:$BL908)+'FD inverse'!$A$47*$C909/Setup!$B$17+INDEX('FD inverse'!$A$47:$BH$47,1,'FD mesh'!$B$15+1)*Setup!$B$22</f>
        <v>0</v>
      </c>
      <c r="AX909" s="0" t="n">
        <f aca="false">SUMPRODUCT('FD inverse'!$A$48:$BH$48,'FD mesh'!$B$84:$BI$84,$E908:$BL908)+'FD inverse'!$A$48*$C909/Setup!$B$17+INDEX('FD inverse'!$A$48:$BH$48,1,'FD mesh'!$B$15+1)*Setup!$B$22</f>
        <v>0</v>
      </c>
      <c r="AY909" s="0" t="n">
        <f aca="false">SUMPRODUCT('FD inverse'!$A$49:$BH$49,'FD mesh'!$B$84:$BI$84,$E908:$BL908)+'FD inverse'!$A$49*$C909/Setup!$B$17+INDEX('FD inverse'!$A$49:$BH$49,1,'FD mesh'!$B$15+1)*Setup!$B$22</f>
        <v>0</v>
      </c>
      <c r="AZ909" s="0" t="n">
        <f aca="false">SUMPRODUCT('FD inverse'!$A$50:$BH$50,'FD mesh'!$B$84:$BI$84,$E908:$BL908)+'FD inverse'!$A$50*$C909/Setup!$B$17+INDEX('FD inverse'!$A$50:$BH$50,1,'FD mesh'!$B$15+1)*Setup!$B$22</f>
        <v>0</v>
      </c>
      <c r="BA909" s="0" t="n">
        <f aca="false">SUMPRODUCT('FD inverse'!$A$51:$BH$51,'FD mesh'!$B$84:$BI$84,$E908:$BL908)+'FD inverse'!$A$51*$C909/Setup!$B$17+INDEX('FD inverse'!$A$51:$BH$51,1,'FD mesh'!$B$15+1)*Setup!$B$22</f>
        <v>0</v>
      </c>
      <c r="BB909" s="0" t="n">
        <f aca="false">SUMPRODUCT('FD inverse'!$A$52:$BH$52,'FD mesh'!$B$84:$BI$84,$E908:$BL908)+'FD inverse'!$A$52*$C909/Setup!$B$17+INDEX('FD inverse'!$A$52:$BH$52,1,'FD mesh'!$B$15+1)*Setup!$B$22</f>
        <v>0</v>
      </c>
      <c r="BC909" s="0" t="n">
        <f aca="false">SUMPRODUCT('FD inverse'!$A$53:$BH$53,'FD mesh'!$B$84:$BI$84,$E908:$BL908)+'FD inverse'!$A$53*$C909/Setup!$B$17+INDEX('FD inverse'!$A$53:$BH$53,1,'FD mesh'!$B$15+1)*Setup!$B$22</f>
        <v>0</v>
      </c>
      <c r="BD909" s="0" t="n">
        <f aca="false">SUMPRODUCT('FD inverse'!$A$54:$BH$54,'FD mesh'!$B$84:$BI$84,$E908:$BL908)+'FD inverse'!$A$54*$C909/Setup!$B$17+INDEX('FD inverse'!$A$54:$BH$54,1,'FD mesh'!$B$15+1)*Setup!$B$22</f>
        <v>0</v>
      </c>
      <c r="BE909" s="0" t="n">
        <f aca="false">SUMPRODUCT('FD inverse'!$A$55:$BH$55,'FD mesh'!$B$84:$BI$84,$E908:$BL908)+'FD inverse'!$A$55*$C909/Setup!$B$17+INDEX('FD inverse'!$A$55:$BH$55,1,'FD mesh'!$B$15+1)*Setup!$B$22</f>
        <v>0</v>
      </c>
      <c r="BF909" s="0" t="n">
        <f aca="false">SUMPRODUCT('FD inverse'!$A$56:$BH$56,'FD mesh'!$B$84:$BI$84,$E908:$BL908)+'FD inverse'!$A$56*$C909/Setup!$B$17+INDEX('FD inverse'!$A$56:$BH$56,1,'FD mesh'!$B$15+1)*Setup!$B$22</f>
        <v>0</v>
      </c>
      <c r="BG909" s="0" t="n">
        <f aca="false">SUMPRODUCT('FD inverse'!$A$57:$BH$57,'FD mesh'!$B$84:$BI$84,$E908:$BL908)+'FD inverse'!$A$57*$C909/Setup!$B$17+INDEX('FD inverse'!$A$57:$BH$57,1,'FD mesh'!$B$15+1)*Setup!$B$22</f>
        <v>0</v>
      </c>
      <c r="BH909" s="0" t="n">
        <f aca="false">SUMPRODUCT('FD inverse'!$A$58:$BH$58,'FD mesh'!$B$84:$BI$84,$E908:$BL908)+'FD inverse'!$A$58*$C909/Setup!$B$17+INDEX('FD inverse'!$A$58:$BH$58,1,'FD mesh'!$B$15+1)*Setup!$B$22</f>
        <v>0</v>
      </c>
      <c r="BI909" s="0" t="n">
        <f aca="false">SUMPRODUCT('FD inverse'!$A$59:$BH$59,'FD mesh'!$B$84:$BI$84,$E908:$BL908)+'FD inverse'!$A$59*$C909/Setup!$B$17+INDEX('FD inverse'!$A$59:$BH$59,1,'FD mesh'!$B$15+1)*Setup!$B$22</f>
        <v>0</v>
      </c>
      <c r="BJ909" s="0" t="n">
        <f aca="false">SUMPRODUCT('FD inverse'!$A$60:$BH$60,'FD mesh'!$B$84:$BI$84,$E908:$BL908)+'FD inverse'!$A$60*$C909/Setup!$B$17+INDEX('FD inverse'!$A$60:$BH$60,1,'FD mesh'!$B$15+1)*Setup!$B$22</f>
        <v>0</v>
      </c>
      <c r="BK909" s="0" t="n">
        <f aca="false">SUMPRODUCT('FD inverse'!$A$61:$BH$61,'FD mesh'!$B$84:$BI$84,$E908:$BL908)+'FD inverse'!$A$61*$C909/Setup!$B$17+INDEX('FD inverse'!$A$61:$BH$61,1,'FD mesh'!$B$15+1)*Setup!$B$22</f>
        <v>0</v>
      </c>
      <c r="BL909" s="0" t="n">
        <f aca="false">SUMPRODUCT('FD inverse'!$A$62:$BH$62,'FD mesh'!$B$84:$BI$84,$E908:$BL908)+'FD inverse'!$A$62*$C909/Setup!$B$17+INDEX('FD inverse'!$A$62:$BH$62,1,'FD mesh'!$B$15+1)*Setup!$B$22</f>
        <v>0</v>
      </c>
    </row>
    <row r="910" customFormat="false" ht="15" hidden="false" customHeight="false" outlineLevel="0" collapsed="false">
      <c r="A910" s="0" t="n">
        <v>905</v>
      </c>
      <c r="B910" s="0" t="n">
        <f aca="false">A910*Setup!$B$11/3600</f>
        <v>75.4166666666667</v>
      </c>
      <c r="C910" s="0" t="n">
        <f aca="false">Setup!$B$7+Setup!$B$8*COS(2*PI()*(B910-Setup!$B$9)/24)</f>
        <v>20.046553958129</v>
      </c>
      <c r="D910" s="0" t="n">
        <f aca="false">(C910-E910)/Setup!$B$17</f>
        <v>-10.3748008663403</v>
      </c>
      <c r="E910" s="0" t="n">
        <f aca="false">SUMPRODUCT('FD inverse'!$A$3:$BH$3,'FD mesh'!$B$84:$BI$84,$E909:$BL909)+'FD inverse'!$A$3*$C910/Setup!$B$17+INDEX('FD inverse'!$A$3:$BH$3,1,'FD mesh'!$B$15+1)*Setup!$B$22</f>
        <v>21.3952780707532</v>
      </c>
      <c r="F910" s="0" t="n">
        <f aca="false">SUMPRODUCT('FD inverse'!$A$4:$BH$4,'FD mesh'!$B$84:$BI$84,$E909:$BL909)+'FD inverse'!$A$4*$C910/Setup!$B$17+INDEX('FD inverse'!$A$4:$BH$4,1,'FD mesh'!$B$15+1)*Setup!$B$22</f>
        <v>21.7002319209215</v>
      </c>
      <c r="G910" s="0" t="n">
        <f aca="false">SUMPRODUCT('FD inverse'!$A$5:$BH$5,'FD mesh'!$B$84:$BI$84,$E909:$BL909)+'FD inverse'!$A$5*$C910/Setup!$B$17+INDEX('FD inverse'!$A$5:$BH$5,1,'FD mesh'!$B$15+1)*Setup!$B$22</f>
        <v>21.9973123297547</v>
      </c>
      <c r="H910" s="0" t="n">
        <f aca="false">SUMPRODUCT('FD inverse'!$A$6:$BH$6,'FD mesh'!$B$84:$BI$84,$E909:$BL909)+'FD inverse'!$A$6*$C910/Setup!$B$17+INDEX('FD inverse'!$A$6:$BH$6,1,'FD mesh'!$B$15+1)*Setup!$B$22</f>
        <v>22.9821734958888</v>
      </c>
      <c r="I910" s="0" t="n">
        <f aca="false">SUMPRODUCT('FD inverse'!$A$7:$BH$7,'FD mesh'!$B$84:$BI$84,$E909:$BL909)+'FD inverse'!$A$7*$C910/Setup!$B$17+INDEX('FD inverse'!$A$7:$BH$7,1,'FD mesh'!$B$15+1)*Setup!$B$22</f>
        <v>23.063959324295</v>
      </c>
      <c r="J910" s="0" t="n">
        <f aca="false">SUMPRODUCT('FD inverse'!$A$8:$BH$8,'FD mesh'!$B$84:$BI$84,$E909:$BL909)+'FD inverse'!$A$8*$C910/Setup!$B$17+INDEX('FD inverse'!$A$8:$BH$8,1,'FD mesh'!$B$15+1)*Setup!$B$22</f>
        <v>23.1350390245914</v>
      </c>
      <c r="K910" s="0" t="n">
        <f aca="false">SUMPRODUCT('FD inverse'!$A$9:$BH$9,'FD mesh'!$B$84:$BI$84,$E909:$BL909)+'FD inverse'!$A$9*$C910/Setup!$B$17+INDEX('FD inverse'!$A$9:$BH$9,1,'FD mesh'!$B$15+1)*Setup!$B$22</f>
        <v>23.1954897652857</v>
      </c>
      <c r="L910" s="0" t="n">
        <f aca="false">SUMPRODUCT('FD inverse'!$A$10:$BH$10,'FD mesh'!$B$84:$BI$84,$E909:$BL909)+'FD inverse'!$A$10*$C910/Setup!$B$17+INDEX('FD inverse'!$A$10:$BH$10,1,'FD mesh'!$B$15+1)*Setup!$B$22</f>
        <v>23.2454170554715</v>
      </c>
      <c r="M910" s="0" t="n">
        <f aca="false">SUMPRODUCT('FD inverse'!$A$11:$BH$11,'FD mesh'!$B$84:$BI$84,$E909:$BL909)+'FD inverse'!$A$11*$C910/Setup!$B$17+INDEX('FD inverse'!$A$11:$BH$11,1,'FD mesh'!$B$15+1)*Setup!$B$22</f>
        <v>23.2849416620136</v>
      </c>
      <c r="N910" s="0" t="n">
        <f aca="false">SUMPRODUCT('FD inverse'!$A$12:$BH$12,'FD mesh'!$B$84:$BI$84,$E909:$BL909)+'FD inverse'!$A$12*$C910/Setup!$B$17+INDEX('FD inverse'!$A$12:$BH$12,1,'FD mesh'!$B$15+1)*Setup!$B$22</f>
        <v>23.3141883258716</v>
      </c>
      <c r="O910" s="0" t="n">
        <f aca="false">SUMPRODUCT('FD inverse'!$A$13:$BH$13,'FD mesh'!$B$84:$BI$84,$E909:$BL909)+'FD inverse'!$A$13*$C910/Setup!$B$17+INDEX('FD inverse'!$A$13:$BH$13,1,'FD mesh'!$B$15+1)*Setup!$B$22</f>
        <v>23.3332762553185</v>
      </c>
      <c r="P910" s="0" t="n">
        <f aca="false">SUMPRODUCT('FD inverse'!$A$14:$BH$14,'FD mesh'!$B$84:$BI$84,$E909:$BL909)+'FD inverse'!$A$14*$C910/Setup!$B$17+INDEX('FD inverse'!$A$14:$BH$14,1,'FD mesh'!$B$15+1)*Setup!$B$22</f>
        <v>23.3423113734985</v>
      </c>
      <c r="Q910" s="0" t="n">
        <f aca="false">SUMPRODUCT('FD inverse'!$A$15:$BH$15,'FD mesh'!$B$84:$BI$84,$E909:$BL909)+'FD inverse'!$A$15*$C910/Setup!$B$17+INDEX('FD inverse'!$A$15:$BH$15,1,'FD mesh'!$B$15+1)*Setup!$B$22</f>
        <v>23.3413802990212</v>
      </c>
      <c r="R910" s="0" t="n">
        <f aca="false">SUMPRODUCT('FD inverse'!$A$16:$BH$16,'FD mesh'!$B$84:$BI$84,$E909:$BL909)+'FD inverse'!$A$16*$C910/Setup!$B$17+INDEX('FD inverse'!$A$16:$BH$16,1,'FD mesh'!$B$15+1)*Setup!$B$22</f>
        <v>23.3305460408184</v>
      </c>
      <c r="S910" s="0" t="n">
        <f aca="false">SUMPRODUCT('FD inverse'!$A$17:$BH$17,'FD mesh'!$B$84:$BI$84,$E909:$BL909)+'FD inverse'!$A$17*$C910/Setup!$B$17+INDEX('FD inverse'!$A$17:$BH$17,1,'FD mesh'!$B$15+1)*Setup!$B$22</f>
        <v>22.8190217936685</v>
      </c>
      <c r="T910" s="0" t="n">
        <f aca="false">SUMPRODUCT('FD inverse'!$A$18:$BH$18,'FD mesh'!$B$84:$BI$84,$E909:$BL909)+'FD inverse'!$A$18*$C910/Setup!$B$17+INDEX('FD inverse'!$A$18:$BH$18,1,'FD mesh'!$B$15+1)*Setup!$B$22</f>
        <v>22.302946721455</v>
      </c>
      <c r="U910" s="0" t="n">
        <f aca="false">SUMPRODUCT('FD inverse'!$A$19:$BH$19,'FD mesh'!$B$84:$BI$84,$E909:$BL909)+'FD inverse'!$A$19*$C910/Setup!$B$17+INDEX('FD inverse'!$A$19:$BH$19,1,'FD mesh'!$B$15+1)*Setup!$B$22</f>
        <v>21.7826842274432</v>
      </c>
      <c r="V910" s="0" t="n">
        <f aca="false">SUMPRODUCT('FD inverse'!$A$20:$BH$20,'FD mesh'!$B$84:$BI$84,$E909:$BL909)+'FD inverse'!$A$20*$C910/Setup!$B$17+INDEX('FD inverse'!$A$20:$BH$20,1,'FD mesh'!$B$15+1)*Setup!$B$22</f>
        <v>21.258590122723</v>
      </c>
      <c r="W910" s="0" t="n">
        <f aca="false">SUMPRODUCT('FD inverse'!$A$21:$BH$21,'FD mesh'!$B$84:$BI$84,$E909:$BL909)+'FD inverse'!$A$21*$C910/Setup!$B$17+INDEX('FD inverse'!$A$21:$BH$21,1,'FD mesh'!$B$15+1)*Setup!$B$22</f>
        <v>20.7310124798446</v>
      </c>
      <c r="X910" s="0" t="n">
        <f aca="false">SUMPRODUCT('FD inverse'!$A$22:$BH$22,'FD mesh'!$B$84:$BI$84,$E909:$BL909)+'FD inverse'!$A$22*$C910/Setup!$B$17+INDEX('FD inverse'!$A$22:$BH$22,1,'FD mesh'!$B$15+1)*Setup!$B$22</f>
        <v>20.2002916489238</v>
      </c>
      <c r="Y910" s="0" t="n">
        <f aca="false">SUMPRODUCT('FD inverse'!$A$23:$BH$23,'FD mesh'!$B$84:$BI$84,$E909:$BL909)+'FD inverse'!$A$23*$C910/Setup!$B$17+INDEX('FD inverse'!$A$23:$BH$23,1,'FD mesh'!$B$15+1)*Setup!$B$22</f>
        <v>19.6667604214623</v>
      </c>
      <c r="Z910" s="0" t="n">
        <f aca="false">SUMPRODUCT('FD inverse'!$A$24:$BH$24,'FD mesh'!$B$84:$BI$84,$E909:$BL909)+'FD inverse'!$A$24*$C910/Setup!$B$17+INDEX('FD inverse'!$A$24:$BH$24,1,'FD mesh'!$B$15+1)*Setup!$B$22</f>
        <v>19.1307443274602</v>
      </c>
      <c r="AA910" s="0" t="n">
        <f aca="false">SUMPRODUCT('FD inverse'!$A$25:$BH$25,'FD mesh'!$B$84:$BI$84,$E909:$BL909)+'FD inverse'!$A$25*$C910/Setup!$B$17+INDEX('FD inverse'!$A$25:$BH$25,1,'FD mesh'!$B$15+1)*Setup!$B$22</f>
        <v>18.5925620517188</v>
      </c>
      <c r="AB910" s="0" t="n">
        <f aca="false">SUMPRODUCT('FD inverse'!$A$26:$BH$26,'FD mesh'!$B$84:$BI$84,$E909:$BL909)+'FD inverse'!$A$26*$C910/Setup!$B$17+INDEX('FD inverse'!$A$26:$BH$26,1,'FD mesh'!$B$15+1)*Setup!$B$22</f>
        <v>18.0525259555448</v>
      </c>
      <c r="AC910" s="0" t="n">
        <f aca="false">SUMPRODUCT('FD inverse'!$A$27:$BH$27,'FD mesh'!$B$84:$BI$84,$E909:$BL909)+'FD inverse'!$A$27*$C910/Setup!$B$17+INDEX('FD inverse'!$A$27:$BH$27,1,'FD mesh'!$B$15+1)*Setup!$B$22</f>
        <v>17.5109426903556</v>
      </c>
      <c r="AD910" s="0" t="n">
        <f aca="false">SUMPRODUCT('FD inverse'!$A$28:$BH$28,'FD mesh'!$B$84:$BI$84,$E909:$BL909)+'FD inverse'!$A$28*$C910/Setup!$B$17+INDEX('FD inverse'!$A$28:$BH$28,1,'FD mesh'!$B$15+1)*Setup!$B$22</f>
        <v>16.9681138899543</v>
      </c>
      <c r="AE910" s="0" t="n">
        <f aca="false">SUMPRODUCT('FD inverse'!$A$29:$BH$29,'FD mesh'!$B$84:$BI$84,$E909:$BL909)+'FD inverse'!$A$29*$C910/Setup!$B$17+INDEX('FD inverse'!$A$29:$BH$29,1,'FD mesh'!$B$15+1)*Setup!$B$22</f>
        <v>16.4243369284863</v>
      </c>
      <c r="AF910" s="0" t="n">
        <f aca="false">SUMPRODUCT('FD inverse'!$A$30:$BH$30,'FD mesh'!$B$84:$BI$84,$E909:$BL909)+'FD inverse'!$A$30*$C910/Setup!$B$17+INDEX('FD inverse'!$A$30:$BH$30,1,'FD mesh'!$B$15+1)*Setup!$B$22</f>
        <v>15.8799057313</v>
      </c>
      <c r="AG910" s="0" t="n">
        <f aca="false">SUMPRODUCT('FD inverse'!$A$31:$BH$31,'FD mesh'!$B$84:$BI$84,$E909:$BL909)+'FD inverse'!$A$31*$C910/Setup!$B$17+INDEX('FD inverse'!$A$31:$BH$31,1,'FD mesh'!$B$15+1)*Setup!$B$22</f>
        <v>15.3351116261139</v>
      </c>
      <c r="AH910" s="0" t="n">
        <f aca="false">SUMPRODUCT('FD inverse'!$A$32:$BH$32,'FD mesh'!$B$84:$BI$84,$E909:$BL909)+'FD inverse'!$A$32*$C910/Setup!$B$17+INDEX('FD inverse'!$A$32:$BH$32,1,'FD mesh'!$B$15+1)*Setup!$B$22</f>
        <v>15.3120846417461</v>
      </c>
      <c r="AI910" s="0" t="n">
        <f aca="false">SUMPRODUCT('FD inverse'!$A$33:$BH$33,'FD mesh'!$B$84:$BI$84,$E909:$BL909)+'FD inverse'!$A$33*$C910/Setup!$B$17+INDEX('FD inverse'!$A$33:$BH$33,1,'FD mesh'!$B$15+1)*Setup!$B$22</f>
        <v>15.2889513189539</v>
      </c>
      <c r="AJ910" s="0" t="n">
        <f aca="false">SUMPRODUCT('FD inverse'!$A$34:$BH$34,'FD mesh'!$B$84:$BI$84,$E909:$BL909)+'FD inverse'!$A$34*$C910/Setup!$B$17+INDEX('FD inverse'!$A$34:$BH$34,1,'FD mesh'!$B$15+1)*Setup!$B$22</f>
        <v>15.2657290878414</v>
      </c>
      <c r="AK910" s="0" t="n">
        <f aca="false">SUMPRODUCT('FD inverse'!$A$35:$BH$35,'FD mesh'!$B$84:$BI$84,$E909:$BL909)+'FD inverse'!$A$35*$C910/Setup!$B$17+INDEX('FD inverse'!$A$35:$BH$35,1,'FD mesh'!$B$15+1)*Setup!$B$22</f>
        <v>15.2424331941402</v>
      </c>
      <c r="AL910" s="0" t="n">
        <f aca="false">SUMPRODUCT('FD inverse'!$A$36:$BH$36,'FD mesh'!$B$84:$BI$84,$E909:$BL909)+'FD inverse'!$A$36*$C910/Setup!$B$17+INDEX('FD inverse'!$A$36:$BH$36,1,'FD mesh'!$B$15+1)*Setup!$B$22</f>
        <v>15.21907684507</v>
      </c>
      <c r="AM910" s="0" t="n">
        <f aca="false">SUMPRODUCT('FD inverse'!$A$37:$BH$37,'FD mesh'!$B$84:$BI$84,$E909:$BL909)+'FD inverse'!$A$37*$C910/Setup!$B$17+INDEX('FD inverse'!$A$37:$BH$37,1,'FD mesh'!$B$15+1)*Setup!$B$22</f>
        <v>15.1956713650904</v>
      </c>
      <c r="AN910" s="0" t="n">
        <f aca="false">SUMPRODUCT('FD inverse'!$A$38:$BH$38,'FD mesh'!$B$84:$BI$84,$E909:$BL909)+'FD inverse'!$A$38*$C910/Setup!$B$17+INDEX('FD inverse'!$A$38:$BH$38,1,'FD mesh'!$B$15+1)*Setup!$B$22</f>
        <v>15.1722263598565</v>
      </c>
      <c r="AO910" s="0" t="n">
        <f aca="false">SUMPRODUCT('FD inverse'!$A$39:$BH$39,'FD mesh'!$B$84:$BI$84,$E909:$BL909)+'FD inverse'!$A$39*$C910/Setup!$B$17+INDEX('FD inverse'!$A$39:$BH$39,1,'FD mesh'!$B$15+1)*Setup!$B$22</f>
        <v>15.1487498869226</v>
      </c>
      <c r="AP910" s="0" t="n">
        <f aca="false">SUMPRODUCT('FD inverse'!$A$40:$BH$40,'FD mesh'!$B$84:$BI$84,$E909:$BL909)+'FD inverse'!$A$40*$C910/Setup!$B$17+INDEX('FD inverse'!$A$40:$BH$40,1,'FD mesh'!$B$15+1)*Setup!$B$22</f>
        <v>15.1252486319451</v>
      </c>
      <c r="AQ910" s="0" t="n">
        <f aca="false">SUMPRODUCT('FD inverse'!$A$41:$BH$41,'FD mesh'!$B$84:$BI$84,$E909:$BL909)+'FD inverse'!$A$41*$C910/Setup!$B$17+INDEX('FD inverse'!$A$41:$BH$41,1,'FD mesh'!$B$15+1)*Setup!$B$22</f>
        <v>15.101728089324</v>
      </c>
      <c r="AR910" s="0" t="n">
        <f aca="false">SUMPRODUCT('FD inverse'!$A$42:$BH$42,'FD mesh'!$B$84:$BI$84,$E909:$BL909)+'FD inverse'!$A$42*$C910/Setup!$B$17+INDEX('FD inverse'!$A$42:$BH$42,1,'FD mesh'!$B$15+1)*Setup!$B$22</f>
        <v>15.0781927463869</v>
      </c>
      <c r="AS910" s="0" t="n">
        <f aca="false">SUMPRODUCT('FD inverse'!$A$43:$BH$43,'FD mesh'!$B$84:$BI$84,$E909:$BL909)+'FD inverse'!$A$43*$C910/Setup!$B$17+INDEX('FD inverse'!$A$43:$BH$43,1,'FD mesh'!$B$15+1)*Setup!$B$22</f>
        <v>0</v>
      </c>
      <c r="AT910" s="0" t="n">
        <f aca="false">SUMPRODUCT('FD inverse'!$A$44:$BH$44,'FD mesh'!$B$84:$BI$84,$E909:$BL909)+'FD inverse'!$A$44*$C910/Setup!$B$17+INDEX('FD inverse'!$A$44:$BH$44,1,'FD mesh'!$B$15+1)*Setup!$B$22</f>
        <v>0</v>
      </c>
      <c r="AU910" s="0" t="n">
        <f aca="false">SUMPRODUCT('FD inverse'!$A$45:$BH$45,'FD mesh'!$B$84:$BI$84,$E909:$BL909)+'FD inverse'!$A$45*$C910/Setup!$B$17+INDEX('FD inverse'!$A$45:$BH$45,1,'FD mesh'!$B$15+1)*Setup!$B$22</f>
        <v>0</v>
      </c>
      <c r="AV910" s="0" t="n">
        <f aca="false">SUMPRODUCT('FD inverse'!$A$46:$BH$46,'FD mesh'!$B$84:$BI$84,$E909:$BL909)+'FD inverse'!$A$46*$C910/Setup!$B$17+INDEX('FD inverse'!$A$46:$BH$46,1,'FD mesh'!$B$15+1)*Setup!$B$22</f>
        <v>0</v>
      </c>
      <c r="AW910" s="0" t="n">
        <f aca="false">SUMPRODUCT('FD inverse'!$A$47:$BH$47,'FD mesh'!$B$84:$BI$84,$E909:$BL909)+'FD inverse'!$A$47*$C910/Setup!$B$17+INDEX('FD inverse'!$A$47:$BH$47,1,'FD mesh'!$B$15+1)*Setup!$B$22</f>
        <v>0</v>
      </c>
      <c r="AX910" s="0" t="n">
        <f aca="false">SUMPRODUCT('FD inverse'!$A$48:$BH$48,'FD mesh'!$B$84:$BI$84,$E909:$BL909)+'FD inverse'!$A$48*$C910/Setup!$B$17+INDEX('FD inverse'!$A$48:$BH$48,1,'FD mesh'!$B$15+1)*Setup!$B$22</f>
        <v>0</v>
      </c>
      <c r="AY910" s="0" t="n">
        <f aca="false">SUMPRODUCT('FD inverse'!$A$49:$BH$49,'FD mesh'!$B$84:$BI$84,$E909:$BL909)+'FD inverse'!$A$49*$C910/Setup!$B$17+INDEX('FD inverse'!$A$49:$BH$49,1,'FD mesh'!$B$15+1)*Setup!$B$22</f>
        <v>0</v>
      </c>
      <c r="AZ910" s="0" t="n">
        <f aca="false">SUMPRODUCT('FD inverse'!$A$50:$BH$50,'FD mesh'!$B$84:$BI$84,$E909:$BL909)+'FD inverse'!$A$50*$C910/Setup!$B$17+INDEX('FD inverse'!$A$50:$BH$50,1,'FD mesh'!$B$15+1)*Setup!$B$22</f>
        <v>0</v>
      </c>
      <c r="BA910" s="0" t="n">
        <f aca="false">SUMPRODUCT('FD inverse'!$A$51:$BH$51,'FD mesh'!$B$84:$BI$84,$E909:$BL909)+'FD inverse'!$A$51*$C910/Setup!$B$17+INDEX('FD inverse'!$A$51:$BH$51,1,'FD mesh'!$B$15+1)*Setup!$B$22</f>
        <v>0</v>
      </c>
      <c r="BB910" s="0" t="n">
        <f aca="false">SUMPRODUCT('FD inverse'!$A$52:$BH$52,'FD mesh'!$B$84:$BI$84,$E909:$BL909)+'FD inverse'!$A$52*$C910/Setup!$B$17+INDEX('FD inverse'!$A$52:$BH$52,1,'FD mesh'!$B$15+1)*Setup!$B$22</f>
        <v>0</v>
      </c>
      <c r="BC910" s="0" t="n">
        <f aca="false">SUMPRODUCT('FD inverse'!$A$53:$BH$53,'FD mesh'!$B$84:$BI$84,$E909:$BL909)+'FD inverse'!$A$53*$C910/Setup!$B$17+INDEX('FD inverse'!$A$53:$BH$53,1,'FD mesh'!$B$15+1)*Setup!$B$22</f>
        <v>0</v>
      </c>
      <c r="BD910" s="0" t="n">
        <f aca="false">SUMPRODUCT('FD inverse'!$A$54:$BH$54,'FD mesh'!$B$84:$BI$84,$E909:$BL909)+'FD inverse'!$A$54*$C910/Setup!$B$17+INDEX('FD inverse'!$A$54:$BH$54,1,'FD mesh'!$B$15+1)*Setup!$B$22</f>
        <v>0</v>
      </c>
      <c r="BE910" s="0" t="n">
        <f aca="false">SUMPRODUCT('FD inverse'!$A$55:$BH$55,'FD mesh'!$B$84:$BI$84,$E909:$BL909)+'FD inverse'!$A$55*$C910/Setup!$B$17+INDEX('FD inverse'!$A$55:$BH$55,1,'FD mesh'!$B$15+1)*Setup!$B$22</f>
        <v>0</v>
      </c>
      <c r="BF910" s="0" t="n">
        <f aca="false">SUMPRODUCT('FD inverse'!$A$56:$BH$56,'FD mesh'!$B$84:$BI$84,$E909:$BL909)+'FD inverse'!$A$56*$C910/Setup!$B$17+INDEX('FD inverse'!$A$56:$BH$56,1,'FD mesh'!$B$15+1)*Setup!$B$22</f>
        <v>0</v>
      </c>
      <c r="BG910" s="0" t="n">
        <f aca="false">SUMPRODUCT('FD inverse'!$A$57:$BH$57,'FD mesh'!$B$84:$BI$84,$E909:$BL909)+'FD inverse'!$A$57*$C910/Setup!$B$17+INDEX('FD inverse'!$A$57:$BH$57,1,'FD mesh'!$B$15+1)*Setup!$B$22</f>
        <v>0</v>
      </c>
      <c r="BH910" s="0" t="n">
        <f aca="false">SUMPRODUCT('FD inverse'!$A$58:$BH$58,'FD mesh'!$B$84:$BI$84,$E909:$BL909)+'FD inverse'!$A$58*$C910/Setup!$B$17+INDEX('FD inverse'!$A$58:$BH$58,1,'FD mesh'!$B$15+1)*Setup!$B$22</f>
        <v>0</v>
      </c>
      <c r="BI910" s="0" t="n">
        <f aca="false">SUMPRODUCT('FD inverse'!$A$59:$BH$59,'FD mesh'!$B$84:$BI$84,$E909:$BL909)+'FD inverse'!$A$59*$C910/Setup!$B$17+INDEX('FD inverse'!$A$59:$BH$59,1,'FD mesh'!$B$15+1)*Setup!$B$22</f>
        <v>0</v>
      </c>
      <c r="BJ910" s="0" t="n">
        <f aca="false">SUMPRODUCT('FD inverse'!$A$60:$BH$60,'FD mesh'!$B$84:$BI$84,$E909:$BL909)+'FD inverse'!$A$60*$C910/Setup!$B$17+INDEX('FD inverse'!$A$60:$BH$60,1,'FD mesh'!$B$15+1)*Setup!$B$22</f>
        <v>0</v>
      </c>
      <c r="BK910" s="0" t="n">
        <f aca="false">SUMPRODUCT('FD inverse'!$A$61:$BH$61,'FD mesh'!$B$84:$BI$84,$E909:$BL909)+'FD inverse'!$A$61*$C910/Setup!$B$17+INDEX('FD inverse'!$A$61:$BH$61,1,'FD mesh'!$B$15+1)*Setup!$B$22</f>
        <v>0</v>
      </c>
      <c r="BL910" s="0" t="n">
        <f aca="false">SUMPRODUCT('FD inverse'!$A$62:$BH$62,'FD mesh'!$B$84:$BI$84,$E909:$BL909)+'FD inverse'!$A$62*$C910/Setup!$B$17+INDEX('FD inverse'!$A$62:$BH$62,1,'FD mesh'!$B$15+1)*Setup!$B$22</f>
        <v>0</v>
      </c>
    </row>
    <row r="911" customFormat="false" ht="15" hidden="false" customHeight="false" outlineLevel="0" collapsed="false">
      <c r="A911" s="0" t="n">
        <v>906</v>
      </c>
      <c r="B911" s="0" t="n">
        <f aca="false">A911*Setup!$B$11/3600</f>
        <v>75.5</v>
      </c>
      <c r="C911" s="0" t="n">
        <f aca="false">Setup!$B$7+Setup!$B$8*COS(2*PI()*(B911-Setup!$B$9)/24)</f>
        <v>20.0342205545048</v>
      </c>
      <c r="D911" s="0" t="n">
        <f aca="false">(C911-E911)/Setup!$B$17</f>
        <v>-10.3427566979244</v>
      </c>
      <c r="E911" s="0" t="n">
        <f aca="false">SUMPRODUCT('FD inverse'!$A$3:$BH$3,'FD mesh'!$B$84:$BI$84,$E910:$BL910)+'FD inverse'!$A$3*$C911/Setup!$B$17+INDEX('FD inverse'!$A$3:$BH$3,1,'FD mesh'!$B$15+1)*Setup!$B$22</f>
        <v>21.3787789252349</v>
      </c>
      <c r="F911" s="0" t="n">
        <f aca="false">SUMPRODUCT('FD inverse'!$A$4:$BH$4,'FD mesh'!$B$84:$BI$84,$E910:$BL910)+'FD inverse'!$A$4*$C911/Setup!$B$17+INDEX('FD inverse'!$A$4:$BH$4,1,'FD mesh'!$B$15+1)*Setup!$B$22</f>
        <v>21.6830185213218</v>
      </c>
      <c r="G911" s="0" t="n">
        <f aca="false">SUMPRODUCT('FD inverse'!$A$5:$BH$5,'FD mesh'!$B$84:$BI$84,$E910:$BL910)+'FD inverse'!$A$5*$C911/Setup!$B$17+INDEX('FD inverse'!$A$5:$BH$5,1,'FD mesh'!$B$15+1)*Setup!$B$22</f>
        <v>21.9797870238325</v>
      </c>
      <c r="H911" s="0" t="n">
        <f aca="false">SUMPRODUCT('FD inverse'!$A$6:$BH$6,'FD mesh'!$B$84:$BI$84,$E910:$BL910)+'FD inverse'!$A$6*$C911/Setup!$B$17+INDEX('FD inverse'!$A$6:$BH$6,1,'FD mesh'!$B$15+1)*Setup!$B$22</f>
        <v>22.9641503233669</v>
      </c>
      <c r="I911" s="0" t="n">
        <f aca="false">SUMPRODUCT('FD inverse'!$A$7:$BH$7,'FD mesh'!$B$84:$BI$84,$E910:$BL910)+'FD inverse'!$A$7*$C911/Setup!$B$17+INDEX('FD inverse'!$A$7:$BH$7,1,'FD mesh'!$B$15+1)*Setup!$B$22</f>
        <v>23.0459455497204</v>
      </c>
      <c r="J911" s="0" t="n">
        <f aca="false">SUMPRODUCT('FD inverse'!$A$8:$BH$8,'FD mesh'!$B$84:$BI$84,$E910:$BL910)+'FD inverse'!$A$8*$C911/Setup!$B$17+INDEX('FD inverse'!$A$8:$BH$8,1,'FD mesh'!$B$15+1)*Setup!$B$22</f>
        <v>23.1171131804547</v>
      </c>
      <c r="K911" s="0" t="n">
        <f aca="false">SUMPRODUCT('FD inverse'!$A$9:$BH$9,'FD mesh'!$B$84:$BI$84,$E910:$BL910)+'FD inverse'!$A$9*$C911/Setup!$B$17+INDEX('FD inverse'!$A$9:$BH$9,1,'FD mesh'!$B$15+1)*Setup!$B$22</f>
        <v>23.1777050919344</v>
      </c>
      <c r="L911" s="0" t="n">
        <f aca="false">SUMPRODUCT('FD inverse'!$A$10:$BH$10,'FD mesh'!$B$84:$BI$84,$E910:$BL910)+'FD inverse'!$A$10*$C911/Setup!$B$17+INDEX('FD inverse'!$A$10:$BH$10,1,'FD mesh'!$B$15+1)*Setup!$B$22</f>
        <v>23.2278045707583</v>
      </c>
      <c r="M911" s="0" t="n">
        <f aca="false">SUMPRODUCT('FD inverse'!$A$11:$BH$11,'FD mesh'!$B$84:$BI$84,$E910:$BL910)+'FD inverse'!$A$11*$C911/Setup!$B$17+INDEX('FD inverse'!$A$11:$BH$11,1,'FD mesh'!$B$15+1)*Setup!$B$22</f>
        <v>23.2675132031439</v>
      </c>
      <c r="N911" s="0" t="n">
        <f aca="false">SUMPRODUCT('FD inverse'!$A$12:$BH$12,'FD mesh'!$B$84:$BI$84,$E910:$BL910)+'FD inverse'!$A$12*$C911/Setup!$B$17+INDEX('FD inverse'!$A$12:$BH$12,1,'FD mesh'!$B$15+1)*Setup!$B$22</f>
        <v>23.2969395589101</v>
      </c>
      <c r="O911" s="0" t="n">
        <f aca="false">SUMPRODUCT('FD inverse'!$A$13:$BH$13,'FD mesh'!$B$84:$BI$84,$E910:$BL910)+'FD inverse'!$A$13*$C911/Setup!$B$17+INDEX('FD inverse'!$A$13:$BH$13,1,'FD mesh'!$B$15+1)*Setup!$B$22</f>
        <v>23.3161896509822</v>
      </c>
      <c r="P911" s="0" t="n">
        <f aca="false">SUMPRODUCT('FD inverse'!$A$14:$BH$14,'FD mesh'!$B$84:$BI$84,$E910:$BL910)+'FD inverse'!$A$14*$C911/Setup!$B$17+INDEX('FD inverse'!$A$14:$BH$14,1,'FD mesh'!$B$15+1)*Setup!$B$22</f>
        <v>23.3253591505255</v>
      </c>
      <c r="Q911" s="0" t="n">
        <f aca="false">SUMPRODUCT('FD inverse'!$A$15:$BH$15,'FD mesh'!$B$84:$BI$84,$E910:$BL910)+'FD inverse'!$A$15*$C911/Setup!$B$17+INDEX('FD inverse'!$A$15:$BH$15,1,'FD mesh'!$B$15+1)*Setup!$B$22</f>
        <v>23.3245273385803</v>
      </c>
      <c r="R911" s="0" t="n">
        <f aca="false">SUMPRODUCT('FD inverse'!$A$16:$BH$16,'FD mesh'!$B$84:$BI$84,$E910:$BL910)+'FD inverse'!$A$16*$C911/Setup!$B$17+INDEX('FD inverse'!$A$16:$BH$16,1,'FD mesh'!$B$15+1)*Setup!$B$22</f>
        <v>23.3137527771124</v>
      </c>
      <c r="S911" s="0" t="n">
        <f aca="false">SUMPRODUCT('FD inverse'!$A$17:$BH$17,'FD mesh'!$B$84:$BI$84,$E910:$BL910)+'FD inverse'!$A$17*$C911/Setup!$B$17+INDEX('FD inverse'!$A$17:$BH$17,1,'FD mesh'!$B$15+1)*Setup!$B$22</f>
        <v>22.8034815103842</v>
      </c>
      <c r="T911" s="0" t="n">
        <f aca="false">SUMPRODUCT('FD inverse'!$A$18:$BH$18,'FD mesh'!$B$84:$BI$84,$E910:$BL910)+'FD inverse'!$A$18*$C911/Setup!$B$17+INDEX('FD inverse'!$A$18:$BH$18,1,'FD mesh'!$B$15+1)*Setup!$B$22</f>
        <v>22.2886369602895</v>
      </c>
      <c r="U911" s="0" t="n">
        <f aca="false">SUMPRODUCT('FD inverse'!$A$19:$BH$19,'FD mesh'!$B$84:$BI$84,$E910:$BL910)+'FD inverse'!$A$19*$C911/Setup!$B$17+INDEX('FD inverse'!$A$19:$BH$19,1,'FD mesh'!$B$15+1)*Setup!$B$22</f>
        <v>21.769581251909</v>
      </c>
      <c r="V911" s="0" t="n">
        <f aca="false">SUMPRODUCT('FD inverse'!$A$20:$BH$20,'FD mesh'!$B$84:$BI$84,$E910:$BL910)+'FD inverse'!$A$20*$C911/Setup!$B$17+INDEX('FD inverse'!$A$20:$BH$20,1,'FD mesh'!$B$15+1)*Setup!$B$22</f>
        <v>21.2466695250142</v>
      </c>
      <c r="W911" s="0" t="n">
        <f aca="false">SUMPRODUCT('FD inverse'!$A$21:$BH$21,'FD mesh'!$B$84:$BI$84,$E910:$BL910)+'FD inverse'!$A$21*$C911/Setup!$B$17+INDEX('FD inverse'!$A$21:$BH$21,1,'FD mesh'!$B$15+1)*Setup!$B$22</f>
        <v>20.7202497365079</v>
      </c>
      <c r="X911" s="0" t="n">
        <f aca="false">SUMPRODUCT('FD inverse'!$A$22:$BH$22,'FD mesh'!$B$84:$BI$84,$E910:$BL910)+'FD inverse'!$A$22*$C911/Setup!$B$17+INDEX('FD inverse'!$A$22:$BH$22,1,'FD mesh'!$B$15+1)*Setup!$B$22</f>
        <v>20.190662626391</v>
      </c>
      <c r="Y911" s="0" t="n">
        <f aca="false">SUMPRODUCT('FD inverse'!$A$23:$BH$23,'FD mesh'!$B$84:$BI$84,$E910:$BL910)+'FD inverse'!$A$23*$C911/Setup!$B$17+INDEX('FD inverse'!$A$23:$BH$23,1,'FD mesh'!$B$15+1)*Setup!$B$22</f>
        <v>19.6582418325003</v>
      </c>
      <c r="Z911" s="0" t="n">
        <f aca="false">SUMPRODUCT('FD inverse'!$A$24:$BH$24,'FD mesh'!$B$84:$BI$84,$E910:$BL910)+'FD inverse'!$A$24*$C911/Setup!$B$17+INDEX('FD inverse'!$A$24:$BH$24,1,'FD mesh'!$B$15+1)*Setup!$B$22</f>
        <v>19.1233141395722</v>
      </c>
      <c r="AA911" s="0" t="n">
        <f aca="false">SUMPRODUCT('FD inverse'!$A$25:$BH$25,'FD mesh'!$B$84:$BI$84,$E910:$BL910)+'FD inverse'!$A$25*$C911/Setup!$B$17+INDEX('FD inverse'!$A$25:$BH$25,1,'FD mesh'!$B$15+1)*Setup!$B$22</f>
        <v>18.5861998484941</v>
      </c>
      <c r="AB911" s="0" t="n">
        <f aca="false">SUMPRODUCT('FD inverse'!$A$26:$BH$26,'FD mesh'!$B$84:$BI$84,$E910:$BL910)+'FD inverse'!$A$26*$C911/Setup!$B$17+INDEX('FD inverse'!$A$26:$BH$26,1,'FD mesh'!$B$15+1)*Setup!$B$22</f>
        <v>18.0472132518957</v>
      </c>
      <c r="AC911" s="0" t="n">
        <f aca="false">SUMPRODUCT('FD inverse'!$A$27:$BH$27,'FD mesh'!$B$84:$BI$84,$E910:$BL910)+'FD inverse'!$A$27*$C911/Setup!$B$17+INDEX('FD inverse'!$A$27:$BH$27,1,'FD mesh'!$B$15+1)*Setup!$B$22</f>
        <v>17.5066632025091</v>
      </c>
      <c r="AD911" s="0" t="n">
        <f aca="false">SUMPRODUCT('FD inverse'!$A$28:$BH$28,'FD mesh'!$B$84:$BI$84,$E910:$BL910)+'FD inverse'!$A$28*$C911/Setup!$B$17+INDEX('FD inverse'!$A$28:$BH$28,1,'FD mesh'!$B$15+1)*Setup!$B$22</f>
        <v>16.9648537609848</v>
      </c>
      <c r="AE911" s="0" t="n">
        <f aca="false">SUMPRODUCT('FD inverse'!$A$29:$BH$29,'FD mesh'!$B$84:$BI$84,$E910:$BL910)+'FD inverse'!$A$29*$C911/Setup!$B$17+INDEX('FD inverse'!$A$29:$BH$29,1,'FD mesh'!$B$15+1)*Setup!$B$22</f>
        <v>16.4220849100781</v>
      </c>
      <c r="AF911" s="0" t="n">
        <f aca="false">SUMPRODUCT('FD inverse'!$A$30:$BH$30,'FD mesh'!$B$84:$BI$84,$E910:$BL910)+'FD inverse'!$A$30*$C911/Setup!$B$17+INDEX('FD inverse'!$A$30:$BH$30,1,'FD mesh'!$B$15+1)*Setup!$B$22</f>
        <v>15.8786533223256</v>
      </c>
      <c r="AG911" s="0" t="n">
        <f aca="false">SUMPRODUCT('FD inverse'!$A$31:$BH$31,'FD mesh'!$B$84:$BI$84,$E910:$BL910)+'FD inverse'!$A$31*$C911/Setup!$B$17+INDEX('FD inverse'!$A$31:$BH$31,1,'FD mesh'!$B$15+1)*Setup!$B$22</f>
        <v>15.3348531685035</v>
      </c>
      <c r="AH911" s="0" t="n">
        <f aca="false">SUMPRODUCT('FD inverse'!$A$32:$BH$32,'FD mesh'!$B$84:$BI$84,$E910:$BL910)+'FD inverse'!$A$32*$C911/Setup!$B$17+INDEX('FD inverse'!$A$32:$BH$32,1,'FD mesh'!$B$15+1)*Setup!$B$22</f>
        <v>15.3118656446291</v>
      </c>
      <c r="AI911" s="0" t="n">
        <f aca="false">SUMPRODUCT('FD inverse'!$A$33:$BH$33,'FD mesh'!$B$84:$BI$84,$E910:$BL910)+'FD inverse'!$A$33*$C911/Setup!$B$17+INDEX('FD inverse'!$A$33:$BH$33,1,'FD mesh'!$B$15+1)*Setup!$B$22</f>
        <v>15.28876725937</v>
      </c>
      <c r="AJ911" s="0" t="n">
        <f aca="false">SUMPRODUCT('FD inverse'!$A$34:$BH$34,'FD mesh'!$B$84:$BI$84,$E910:$BL910)+'FD inverse'!$A$34*$C911/Setup!$B$17+INDEX('FD inverse'!$A$34:$BH$34,1,'FD mesh'!$B$15+1)*Setup!$B$22</f>
        <v>15.26557569891</v>
      </c>
      <c r="AK911" s="0" t="n">
        <f aca="false">SUMPRODUCT('FD inverse'!$A$35:$BH$35,'FD mesh'!$B$84:$BI$84,$E910:$BL910)+'FD inverse'!$A$35*$C911/Setup!$B$17+INDEX('FD inverse'!$A$35:$BH$35,1,'FD mesh'!$B$15+1)*Setup!$B$22</f>
        <v>15.2423064894399</v>
      </c>
      <c r="AL911" s="0" t="n">
        <f aca="false">SUMPRODUCT('FD inverse'!$A$36:$BH$36,'FD mesh'!$B$84:$BI$84,$E910:$BL910)+'FD inverse'!$A$36*$C911/Setup!$B$17+INDEX('FD inverse'!$A$36:$BH$36,1,'FD mesh'!$B$15+1)*Setup!$B$22</f>
        <v>15.2189731391322</v>
      </c>
      <c r="AM911" s="0" t="n">
        <f aca="false">SUMPRODUCT('FD inverse'!$A$37:$BH$37,'FD mesh'!$B$84:$BI$84,$E910:$BL910)+'FD inverse'!$A$37*$C911/Setup!$B$17+INDEX('FD inverse'!$A$37:$BH$37,1,'FD mesh'!$B$15+1)*Setup!$B$22</f>
        <v>15.19558729049</v>
      </c>
      <c r="AN911" s="0" t="n">
        <f aca="false">SUMPRODUCT('FD inverse'!$A$38:$BH$38,'FD mesh'!$B$84:$BI$84,$E910:$BL910)+'FD inverse'!$A$38*$C911/Setup!$B$17+INDEX('FD inverse'!$A$38:$BH$38,1,'FD mesh'!$B$15+1)*Setup!$B$22</f>
        <v>15.1721588813486</v>
      </c>
      <c r="AO911" s="0" t="n">
        <f aca="false">SUMPRODUCT('FD inverse'!$A$39:$BH$39,'FD mesh'!$B$84:$BI$84,$E910:$BL910)+'FD inverse'!$A$39*$C911/Setup!$B$17+INDEX('FD inverse'!$A$39:$BH$39,1,'FD mesh'!$B$15+1)*Setup!$B$22</f>
        <v>15.1486963130323</v>
      </c>
      <c r="AP911" s="0" t="n">
        <f aca="false">SUMPRODUCT('FD inverse'!$A$40:$BH$40,'FD mesh'!$B$84:$BI$84,$E910:$BL910)+'FD inverse'!$A$40*$C911/Setup!$B$17+INDEX('FD inverse'!$A$40:$BH$40,1,'FD mesh'!$B$15+1)*Setup!$B$22</f>
        <v>15.1252066243789</v>
      </c>
      <c r="AQ911" s="0" t="n">
        <f aca="false">SUMPRODUCT('FD inverse'!$A$41:$BH$41,'FD mesh'!$B$84:$BI$84,$E910:$BL910)+'FD inverse'!$A$41*$C911/Setup!$B$17+INDEX('FD inverse'!$A$41:$BH$41,1,'FD mesh'!$B$15+1)*Setup!$B$22</f>
        <v>15.1016956705278</v>
      </c>
      <c r="AR911" s="0" t="n">
        <f aca="false">SUMPRODUCT('FD inverse'!$A$42:$BH$42,'FD mesh'!$B$84:$BI$84,$E910:$BL910)+'FD inverse'!$A$42*$C911/Setup!$B$17+INDEX('FD inverse'!$A$42:$BH$42,1,'FD mesh'!$B$15+1)*Setup!$B$22</f>
        <v>15.0781683055355</v>
      </c>
      <c r="AS911" s="0" t="n">
        <f aca="false">SUMPRODUCT('FD inverse'!$A$43:$BH$43,'FD mesh'!$B$84:$BI$84,$E910:$BL910)+'FD inverse'!$A$43*$C911/Setup!$B$17+INDEX('FD inverse'!$A$43:$BH$43,1,'FD mesh'!$B$15+1)*Setup!$B$22</f>
        <v>0</v>
      </c>
      <c r="AT911" s="0" t="n">
        <f aca="false">SUMPRODUCT('FD inverse'!$A$44:$BH$44,'FD mesh'!$B$84:$BI$84,$E910:$BL910)+'FD inverse'!$A$44*$C911/Setup!$B$17+INDEX('FD inverse'!$A$44:$BH$44,1,'FD mesh'!$B$15+1)*Setup!$B$22</f>
        <v>0</v>
      </c>
      <c r="AU911" s="0" t="n">
        <f aca="false">SUMPRODUCT('FD inverse'!$A$45:$BH$45,'FD mesh'!$B$84:$BI$84,$E910:$BL910)+'FD inverse'!$A$45*$C911/Setup!$B$17+INDEX('FD inverse'!$A$45:$BH$45,1,'FD mesh'!$B$15+1)*Setup!$B$22</f>
        <v>0</v>
      </c>
      <c r="AV911" s="0" t="n">
        <f aca="false">SUMPRODUCT('FD inverse'!$A$46:$BH$46,'FD mesh'!$B$84:$BI$84,$E910:$BL910)+'FD inverse'!$A$46*$C911/Setup!$B$17+INDEX('FD inverse'!$A$46:$BH$46,1,'FD mesh'!$B$15+1)*Setup!$B$22</f>
        <v>0</v>
      </c>
      <c r="AW911" s="0" t="n">
        <f aca="false">SUMPRODUCT('FD inverse'!$A$47:$BH$47,'FD mesh'!$B$84:$BI$84,$E910:$BL910)+'FD inverse'!$A$47*$C911/Setup!$B$17+INDEX('FD inverse'!$A$47:$BH$47,1,'FD mesh'!$B$15+1)*Setup!$B$22</f>
        <v>0</v>
      </c>
      <c r="AX911" s="0" t="n">
        <f aca="false">SUMPRODUCT('FD inverse'!$A$48:$BH$48,'FD mesh'!$B$84:$BI$84,$E910:$BL910)+'FD inverse'!$A$48*$C911/Setup!$B$17+INDEX('FD inverse'!$A$48:$BH$48,1,'FD mesh'!$B$15+1)*Setup!$B$22</f>
        <v>0</v>
      </c>
      <c r="AY911" s="0" t="n">
        <f aca="false">SUMPRODUCT('FD inverse'!$A$49:$BH$49,'FD mesh'!$B$84:$BI$84,$E910:$BL910)+'FD inverse'!$A$49*$C911/Setup!$B$17+INDEX('FD inverse'!$A$49:$BH$49,1,'FD mesh'!$B$15+1)*Setup!$B$22</f>
        <v>0</v>
      </c>
      <c r="AZ911" s="0" t="n">
        <f aca="false">SUMPRODUCT('FD inverse'!$A$50:$BH$50,'FD mesh'!$B$84:$BI$84,$E910:$BL910)+'FD inverse'!$A$50*$C911/Setup!$B$17+INDEX('FD inverse'!$A$50:$BH$50,1,'FD mesh'!$B$15+1)*Setup!$B$22</f>
        <v>0</v>
      </c>
      <c r="BA911" s="0" t="n">
        <f aca="false">SUMPRODUCT('FD inverse'!$A$51:$BH$51,'FD mesh'!$B$84:$BI$84,$E910:$BL910)+'FD inverse'!$A$51*$C911/Setup!$B$17+INDEX('FD inverse'!$A$51:$BH$51,1,'FD mesh'!$B$15+1)*Setup!$B$22</f>
        <v>0</v>
      </c>
      <c r="BB911" s="0" t="n">
        <f aca="false">SUMPRODUCT('FD inverse'!$A$52:$BH$52,'FD mesh'!$B$84:$BI$84,$E910:$BL910)+'FD inverse'!$A$52*$C911/Setup!$B$17+INDEX('FD inverse'!$A$52:$BH$52,1,'FD mesh'!$B$15+1)*Setup!$B$22</f>
        <v>0</v>
      </c>
      <c r="BC911" s="0" t="n">
        <f aca="false">SUMPRODUCT('FD inverse'!$A$53:$BH$53,'FD mesh'!$B$84:$BI$84,$E910:$BL910)+'FD inverse'!$A$53*$C911/Setup!$B$17+INDEX('FD inverse'!$A$53:$BH$53,1,'FD mesh'!$B$15+1)*Setup!$B$22</f>
        <v>0</v>
      </c>
      <c r="BD911" s="0" t="n">
        <f aca="false">SUMPRODUCT('FD inverse'!$A$54:$BH$54,'FD mesh'!$B$84:$BI$84,$E910:$BL910)+'FD inverse'!$A$54*$C911/Setup!$B$17+INDEX('FD inverse'!$A$54:$BH$54,1,'FD mesh'!$B$15+1)*Setup!$B$22</f>
        <v>0</v>
      </c>
      <c r="BE911" s="0" t="n">
        <f aca="false">SUMPRODUCT('FD inverse'!$A$55:$BH$55,'FD mesh'!$B$84:$BI$84,$E910:$BL910)+'FD inverse'!$A$55*$C911/Setup!$B$17+INDEX('FD inverse'!$A$55:$BH$55,1,'FD mesh'!$B$15+1)*Setup!$B$22</f>
        <v>0</v>
      </c>
      <c r="BF911" s="0" t="n">
        <f aca="false">SUMPRODUCT('FD inverse'!$A$56:$BH$56,'FD mesh'!$B$84:$BI$84,$E910:$BL910)+'FD inverse'!$A$56*$C911/Setup!$B$17+INDEX('FD inverse'!$A$56:$BH$56,1,'FD mesh'!$B$15+1)*Setup!$B$22</f>
        <v>0</v>
      </c>
      <c r="BG911" s="0" t="n">
        <f aca="false">SUMPRODUCT('FD inverse'!$A$57:$BH$57,'FD mesh'!$B$84:$BI$84,$E910:$BL910)+'FD inverse'!$A$57*$C911/Setup!$B$17+INDEX('FD inverse'!$A$57:$BH$57,1,'FD mesh'!$B$15+1)*Setup!$B$22</f>
        <v>0</v>
      </c>
      <c r="BH911" s="0" t="n">
        <f aca="false">SUMPRODUCT('FD inverse'!$A$58:$BH$58,'FD mesh'!$B$84:$BI$84,$E910:$BL910)+'FD inverse'!$A$58*$C911/Setup!$B$17+INDEX('FD inverse'!$A$58:$BH$58,1,'FD mesh'!$B$15+1)*Setup!$B$22</f>
        <v>0</v>
      </c>
      <c r="BI911" s="0" t="n">
        <f aca="false">SUMPRODUCT('FD inverse'!$A$59:$BH$59,'FD mesh'!$B$84:$BI$84,$E910:$BL910)+'FD inverse'!$A$59*$C911/Setup!$B$17+INDEX('FD inverse'!$A$59:$BH$59,1,'FD mesh'!$B$15+1)*Setup!$B$22</f>
        <v>0</v>
      </c>
      <c r="BJ911" s="0" t="n">
        <f aca="false">SUMPRODUCT('FD inverse'!$A$60:$BH$60,'FD mesh'!$B$84:$BI$84,$E910:$BL910)+'FD inverse'!$A$60*$C911/Setup!$B$17+INDEX('FD inverse'!$A$60:$BH$60,1,'FD mesh'!$B$15+1)*Setup!$B$22</f>
        <v>0</v>
      </c>
      <c r="BK911" s="0" t="n">
        <f aca="false">SUMPRODUCT('FD inverse'!$A$61:$BH$61,'FD mesh'!$B$84:$BI$84,$E910:$BL910)+'FD inverse'!$A$61*$C911/Setup!$B$17+INDEX('FD inverse'!$A$61:$BH$61,1,'FD mesh'!$B$15+1)*Setup!$B$22</f>
        <v>0</v>
      </c>
      <c r="BL911" s="0" t="n">
        <f aca="false">SUMPRODUCT('FD inverse'!$A$62:$BH$62,'FD mesh'!$B$84:$BI$84,$E910:$BL910)+'FD inverse'!$A$62*$C911/Setup!$B$17+INDEX('FD inverse'!$A$62:$BH$62,1,'FD mesh'!$B$15+1)*Setup!$B$22</f>
        <v>0</v>
      </c>
    </row>
    <row r="912" customFormat="false" ht="15" hidden="false" customHeight="false" outlineLevel="0" collapsed="false">
      <c r="A912" s="0" t="n">
        <v>907</v>
      </c>
      <c r="B912" s="0" t="n">
        <f aca="false">A912*Setup!$B$11/3600</f>
        <v>75.5833333333333</v>
      </c>
      <c r="C912" s="0" t="n">
        <f aca="false">Setup!$B$7+Setup!$B$8*COS(2*PI()*(B912-Setup!$B$9)/24)</f>
        <v>20.0237746471107</v>
      </c>
      <c r="D912" s="0" t="n">
        <f aca="false">(C912-E912)/Setup!$B$17</f>
        <v>-10.3047418151795</v>
      </c>
      <c r="E912" s="0" t="n">
        <f aca="false">SUMPRODUCT('FD inverse'!$A$3:$BH$3,'FD mesh'!$B$84:$BI$84,$E911:$BL911)+'FD inverse'!$A$3*$C912/Setup!$B$17+INDEX('FD inverse'!$A$3:$BH$3,1,'FD mesh'!$B$15+1)*Setup!$B$22</f>
        <v>21.3633910830841</v>
      </c>
      <c r="F912" s="0" t="n">
        <f aca="false">SUMPRODUCT('FD inverse'!$A$4:$BH$4,'FD mesh'!$B$84:$BI$84,$E911:$BL911)+'FD inverse'!$A$4*$C912/Setup!$B$17+INDEX('FD inverse'!$A$4:$BH$4,1,'FD mesh'!$B$15+1)*Setup!$B$22</f>
        <v>21.6667404521167</v>
      </c>
      <c r="G912" s="0" t="n">
        <f aca="false">SUMPRODUCT('FD inverse'!$A$5:$BH$5,'FD mesh'!$B$84:$BI$84,$E911:$BL911)+'FD inverse'!$A$5*$C912/Setup!$B$17+INDEX('FD inverse'!$A$5:$BH$5,1,'FD mesh'!$B$15+1)*Setup!$B$22</f>
        <v>21.9630246869456</v>
      </c>
      <c r="H912" s="0" t="n">
        <f aca="false">SUMPRODUCT('FD inverse'!$A$6:$BH$6,'FD mesh'!$B$84:$BI$84,$E911:$BL911)+'FD inverse'!$A$6*$C912/Setup!$B$17+INDEX('FD inverse'!$A$6:$BH$6,1,'FD mesh'!$B$15+1)*Setup!$B$22</f>
        <v>22.9463171786577</v>
      </c>
      <c r="I912" s="0" t="n">
        <f aca="false">SUMPRODUCT('FD inverse'!$A$7:$BH$7,'FD mesh'!$B$84:$BI$84,$E911:$BL911)+'FD inverse'!$A$7*$C912/Setup!$B$17+INDEX('FD inverse'!$A$7:$BH$7,1,'FD mesh'!$B$15+1)*Setup!$B$22</f>
        <v>23.028073698659</v>
      </c>
      <c r="J912" s="0" t="n">
        <f aca="false">SUMPRODUCT('FD inverse'!$A$8:$BH$8,'FD mesh'!$B$84:$BI$84,$E911:$BL911)+'FD inverse'!$A$8*$C912/Setup!$B$17+INDEX('FD inverse'!$A$8:$BH$8,1,'FD mesh'!$B$15+1)*Setup!$B$22</f>
        <v>23.0992863537272</v>
      </c>
      <c r="K912" s="0" t="n">
        <f aca="false">SUMPRODUCT('FD inverse'!$A$9:$BH$9,'FD mesh'!$B$84:$BI$84,$E911:$BL911)+'FD inverse'!$A$9*$C912/Setup!$B$17+INDEX('FD inverse'!$A$9:$BH$9,1,'FD mesh'!$B$15+1)*Setup!$B$22</f>
        <v>23.1599817068913</v>
      </c>
      <c r="L912" s="0" t="n">
        <f aca="false">SUMPRODUCT('FD inverse'!$A$10:$BH$10,'FD mesh'!$B$84:$BI$84,$E911:$BL911)+'FD inverse'!$A$10*$C912/Setup!$B$17+INDEX('FD inverse'!$A$10:$BH$10,1,'FD mesh'!$B$15+1)*Setup!$B$22</f>
        <v>23.2102207856938</v>
      </c>
      <c r="M912" s="0" t="n">
        <f aca="false">SUMPRODUCT('FD inverse'!$A$11:$BH$11,'FD mesh'!$B$84:$BI$84,$E911:$BL911)+'FD inverse'!$A$11*$C912/Setup!$B$17+INDEX('FD inverse'!$A$11:$BH$11,1,'FD mesh'!$B$15+1)*Setup!$B$22</f>
        <v>23.2500859500039</v>
      </c>
      <c r="N912" s="0" t="n">
        <f aca="false">SUMPRODUCT('FD inverse'!$A$12:$BH$12,'FD mesh'!$B$84:$BI$84,$E911:$BL911)+'FD inverse'!$A$12*$C912/Setup!$B$17+INDEX('FD inverse'!$A$12:$BH$12,1,'FD mesh'!$B$15+1)*Setup!$B$22</f>
        <v>23.2796695490398</v>
      </c>
      <c r="O912" s="0" t="n">
        <f aca="false">SUMPRODUCT('FD inverse'!$A$13:$BH$13,'FD mesh'!$B$84:$BI$84,$E911:$BL911)+'FD inverse'!$A$13*$C912/Setup!$B$17+INDEX('FD inverse'!$A$13:$BH$13,1,'FD mesh'!$B$15+1)*Setup!$B$22</f>
        <v>23.299064351692</v>
      </c>
      <c r="P912" s="0" t="n">
        <f aca="false">SUMPRODUCT('FD inverse'!$A$14:$BH$14,'FD mesh'!$B$84:$BI$84,$E911:$BL911)+'FD inverse'!$A$14*$C912/Setup!$B$17+INDEX('FD inverse'!$A$14:$BH$14,1,'FD mesh'!$B$15+1)*Setup!$B$22</f>
        <v>23.3083557329342</v>
      </c>
      <c r="Q912" s="0" t="n">
        <f aca="false">SUMPRODUCT('FD inverse'!$A$15:$BH$15,'FD mesh'!$B$84:$BI$84,$E911:$BL911)+'FD inverse'!$A$15*$C912/Setup!$B$17+INDEX('FD inverse'!$A$15:$BH$15,1,'FD mesh'!$B$15+1)*Setup!$B$22</f>
        <v>23.3076155993731</v>
      </c>
      <c r="R912" s="0" t="n">
        <f aca="false">SUMPRODUCT('FD inverse'!$A$16:$BH$16,'FD mesh'!$B$84:$BI$84,$E911:$BL911)+'FD inverse'!$A$16*$C912/Setup!$B$17+INDEX('FD inverse'!$A$16:$BH$16,1,'FD mesh'!$B$15+1)*Setup!$B$22</f>
        <v>23.2968980385513</v>
      </c>
      <c r="S912" s="0" t="n">
        <f aca="false">SUMPRODUCT('FD inverse'!$A$17:$BH$17,'FD mesh'!$B$84:$BI$84,$E911:$BL911)+'FD inverse'!$A$17*$C912/Setup!$B$17+INDEX('FD inverse'!$A$17:$BH$17,1,'FD mesh'!$B$15+1)*Setup!$B$22</f>
        <v>22.7878725580004</v>
      </c>
      <c r="T912" s="0" t="n">
        <f aca="false">SUMPRODUCT('FD inverse'!$A$18:$BH$18,'FD mesh'!$B$84:$BI$84,$E911:$BL911)+'FD inverse'!$A$18*$C912/Setup!$B$17+INDEX('FD inverse'!$A$18:$BH$18,1,'FD mesh'!$B$15+1)*Setup!$B$22</f>
        <v>22.274253585748</v>
      </c>
      <c r="U912" s="0" t="n">
        <f aca="false">SUMPRODUCT('FD inverse'!$A$19:$BH$19,'FD mesh'!$B$84:$BI$84,$E911:$BL911)+'FD inverse'!$A$19*$C912/Setup!$B$17+INDEX('FD inverse'!$A$19:$BH$19,1,'FD mesh'!$B$15+1)*Setup!$B$22</f>
        <v>21.7564017918448</v>
      </c>
      <c r="V912" s="0" t="n">
        <f aca="false">SUMPRODUCT('FD inverse'!$A$20:$BH$20,'FD mesh'!$B$84:$BI$84,$E911:$BL911)+'FD inverse'!$A$20*$C912/Setup!$B$17+INDEX('FD inverse'!$A$20:$BH$20,1,'FD mesh'!$B$15+1)*Setup!$B$22</f>
        <v>21.2346714711228</v>
      </c>
      <c r="W912" s="0" t="n">
        <f aca="false">SUMPRODUCT('FD inverse'!$A$21:$BH$21,'FD mesh'!$B$84:$BI$84,$E911:$BL911)+'FD inverse'!$A$21*$C912/Setup!$B$17+INDEX('FD inverse'!$A$21:$BH$21,1,'FD mesh'!$B$15+1)*Setup!$B$22</f>
        <v>20.7094102945412</v>
      </c>
      <c r="X912" s="0" t="n">
        <f aca="false">SUMPRODUCT('FD inverse'!$A$22:$BH$22,'FD mesh'!$B$84:$BI$84,$E911:$BL911)+'FD inverse'!$A$22*$C912/Setup!$B$17+INDEX('FD inverse'!$A$22:$BH$22,1,'FD mesh'!$B$15+1)*Setup!$B$22</f>
        <v>20.1809592250381</v>
      </c>
      <c r="Y912" s="0" t="n">
        <f aca="false">SUMPRODUCT('FD inverse'!$A$23:$BH$23,'FD mesh'!$B$84:$BI$84,$E911:$BL911)+'FD inverse'!$A$23*$C912/Setup!$B$17+INDEX('FD inverse'!$A$23:$BH$23,1,'FD mesh'!$B$15+1)*Setup!$B$22</f>
        <v>19.6496525831368</v>
      </c>
      <c r="Z912" s="0" t="n">
        <f aca="false">SUMPRODUCT('FD inverse'!$A$24:$BH$24,'FD mesh'!$B$84:$BI$84,$E911:$BL911)+'FD inverse'!$A$24*$C912/Setup!$B$17+INDEX('FD inverse'!$A$24:$BH$24,1,'FD mesh'!$B$15+1)*Setup!$B$22</f>
        <v>19.1158182478514</v>
      </c>
      <c r="AA912" s="0" t="n">
        <f aca="false">SUMPRODUCT('FD inverse'!$A$25:$BH$25,'FD mesh'!$B$84:$BI$84,$E911:$BL911)+'FD inverse'!$A$25*$C912/Setup!$B$17+INDEX('FD inverse'!$A$25:$BH$25,1,'FD mesh'!$B$15+1)*Setup!$B$22</f>
        <v>18.5797779787167</v>
      </c>
      <c r="AB912" s="0" t="n">
        <f aca="false">SUMPRODUCT('FD inverse'!$A$26:$BH$26,'FD mesh'!$B$84:$BI$84,$E911:$BL911)+'FD inverse'!$A$26*$C912/Setup!$B$17+INDEX('FD inverse'!$A$26:$BH$26,1,'FD mesh'!$B$15+1)*Setup!$B$22</f>
        <v>18.0418478450475</v>
      </c>
      <c r="AC912" s="0" t="n">
        <f aca="false">SUMPRODUCT('FD inverse'!$A$27:$BH$27,'FD mesh'!$B$84:$BI$84,$E911:$BL911)+'FD inverse'!$A$27*$C912/Setup!$B$17+INDEX('FD inverse'!$A$27:$BH$27,1,'FD mesh'!$B$15+1)*Setup!$B$22</f>
        <v>17.5023387487917</v>
      </c>
      <c r="AD912" s="0" t="n">
        <f aca="false">SUMPRODUCT('FD inverse'!$A$28:$BH$28,'FD mesh'!$B$84:$BI$84,$E911:$BL911)+'FD inverse'!$A$28*$C912/Setup!$B$17+INDEX('FD inverse'!$A$28:$BH$28,1,'FD mesh'!$B$15+1)*Setup!$B$22</f>
        <v>16.9615570275846</v>
      </c>
      <c r="AE912" s="0" t="n">
        <f aca="false">SUMPRODUCT('FD inverse'!$A$29:$BH$29,'FD mesh'!$B$84:$BI$84,$E911:$BL911)+'FD inverse'!$A$29*$C912/Setup!$B$17+INDEX('FD inverse'!$A$29:$BH$29,1,'FD mesh'!$B$15+1)*Setup!$B$22</f>
        <v>16.4198051248341</v>
      </c>
      <c r="AF912" s="0" t="n">
        <f aca="false">SUMPRODUCT('FD inverse'!$A$30:$BH$30,'FD mesh'!$B$84:$BI$84,$E911:$BL911)+'FD inverse'!$A$30*$C912/Setup!$B$17+INDEX('FD inverse'!$A$30:$BH$30,1,'FD mesh'!$B$15+1)*Setup!$B$22</f>
        <v>15.8773823138547</v>
      </c>
      <c r="AG912" s="0" t="n">
        <f aca="false">SUMPRODUCT('FD inverse'!$A$31:$BH$31,'FD mesh'!$B$84:$BI$84,$E911:$BL911)+'FD inverse'!$A$31*$C912/Setup!$B$17+INDEX('FD inverse'!$A$31:$BH$31,1,'FD mesh'!$B$15+1)*Setup!$B$22</f>
        <v>15.3345854632395</v>
      </c>
      <c r="AH912" s="0" t="n">
        <f aca="false">SUMPRODUCT('FD inverse'!$A$32:$BH$32,'FD mesh'!$B$84:$BI$84,$E911:$BL911)+'FD inverse'!$A$32*$C912/Setup!$B$17+INDEX('FD inverse'!$A$32:$BH$32,1,'FD mesh'!$B$15+1)*Setup!$B$22</f>
        <v>15.311637829311</v>
      </c>
      <c r="AI912" s="0" t="n">
        <f aca="false">SUMPRODUCT('FD inverse'!$A$33:$BH$33,'FD mesh'!$B$84:$BI$84,$E911:$BL911)+'FD inverse'!$A$33*$C912/Setup!$B$17+INDEX('FD inverse'!$A$33:$BH$33,1,'FD mesh'!$B$15+1)*Setup!$B$22</f>
        <v>15.2885748700213</v>
      </c>
      <c r="AJ912" s="0" t="n">
        <f aca="false">SUMPRODUCT('FD inverse'!$A$34:$BH$34,'FD mesh'!$B$84:$BI$84,$E911:$BL911)+'FD inverse'!$A$34*$C912/Setup!$B$17+INDEX('FD inverse'!$A$34:$BH$34,1,'FD mesh'!$B$15+1)*Setup!$B$22</f>
        <v>15.2654145188118</v>
      </c>
      <c r="AK912" s="0" t="n">
        <f aca="false">SUMPRODUCT('FD inverse'!$A$35:$BH$35,'FD mesh'!$B$84:$BI$84,$E911:$BL911)+'FD inverse'!$A$35*$C912/Setup!$B$17+INDEX('FD inverse'!$A$35:$BH$35,1,'FD mesh'!$B$15+1)*Setup!$B$22</f>
        <v>15.2421725745242</v>
      </c>
      <c r="AL912" s="0" t="n">
        <f aca="false">SUMPRODUCT('FD inverse'!$A$36:$BH$36,'FD mesh'!$B$84:$BI$84,$E911:$BL911)+'FD inverse'!$A$36*$C912/Setup!$B$17+INDEX('FD inverse'!$A$36:$BH$36,1,'FD mesh'!$B$15+1)*Setup!$B$22</f>
        <v>15.2188628394218</v>
      </c>
      <c r="AM912" s="0" t="n">
        <f aca="false">SUMPRODUCT('FD inverse'!$A$37:$BH$37,'FD mesh'!$B$84:$BI$84,$E911:$BL911)+'FD inverse'!$A$37*$C912/Setup!$B$17+INDEX('FD inverse'!$A$37:$BH$37,1,'FD mesh'!$B$15+1)*Setup!$B$22</f>
        <v>15.1954972680654</v>
      </c>
      <c r="AN912" s="0" t="n">
        <f aca="false">SUMPRODUCT('FD inverse'!$A$38:$BH$38,'FD mesh'!$B$84:$BI$84,$E911:$BL911)+'FD inverse'!$A$38*$C912/Setup!$B$17+INDEX('FD inverse'!$A$38:$BH$38,1,'FD mesh'!$B$15+1)*Setup!$B$22</f>
        <v>15.1720861252843</v>
      </c>
      <c r="AO912" s="0" t="n">
        <f aca="false">SUMPRODUCT('FD inverse'!$A$39:$BH$39,'FD mesh'!$B$84:$BI$84,$E911:$BL911)+'FD inverse'!$A$39*$C912/Setup!$B$17+INDEX('FD inverse'!$A$39:$BH$39,1,'FD mesh'!$B$15+1)*Setup!$B$22</f>
        <v>15.1486381517076</v>
      </c>
      <c r="AP912" s="0" t="n">
        <f aca="false">SUMPRODUCT('FD inverse'!$A$40:$BH$40,'FD mesh'!$B$84:$BI$84,$E911:$BL911)+'FD inverse'!$A$40*$C912/Setup!$B$17+INDEX('FD inverse'!$A$40:$BH$40,1,'FD mesh'!$B$15+1)*Setup!$B$22</f>
        <v>15.1251607355287</v>
      </c>
      <c r="AQ912" s="0" t="n">
        <f aca="false">SUMPRODUCT('FD inverse'!$A$41:$BH$41,'FD mesh'!$B$84:$BI$84,$E911:$BL911)+'FD inverse'!$A$41*$C912/Setup!$B$17+INDEX('FD inverse'!$A$41:$BH$41,1,'FD mesh'!$B$15+1)*Setup!$B$22</f>
        <v>15.1016600893569</v>
      </c>
      <c r="AR912" s="0" t="n">
        <f aca="false">SUMPRODUCT('FD inverse'!$A$42:$BH$42,'FD mesh'!$B$84:$BI$84,$E911:$BL911)+'FD inverse'!$A$42*$C912/Setup!$B$17+INDEX('FD inverse'!$A$42:$BH$42,1,'FD mesh'!$B$15+1)*Setup!$B$22</f>
        <v>15.0781414311768</v>
      </c>
      <c r="AS912" s="0" t="n">
        <f aca="false">SUMPRODUCT('FD inverse'!$A$43:$BH$43,'FD mesh'!$B$84:$BI$84,$E911:$BL911)+'FD inverse'!$A$43*$C912/Setup!$B$17+INDEX('FD inverse'!$A$43:$BH$43,1,'FD mesh'!$B$15+1)*Setup!$B$22</f>
        <v>0</v>
      </c>
      <c r="AT912" s="0" t="n">
        <f aca="false">SUMPRODUCT('FD inverse'!$A$44:$BH$44,'FD mesh'!$B$84:$BI$84,$E911:$BL911)+'FD inverse'!$A$44*$C912/Setup!$B$17+INDEX('FD inverse'!$A$44:$BH$44,1,'FD mesh'!$B$15+1)*Setup!$B$22</f>
        <v>0</v>
      </c>
      <c r="AU912" s="0" t="n">
        <f aca="false">SUMPRODUCT('FD inverse'!$A$45:$BH$45,'FD mesh'!$B$84:$BI$84,$E911:$BL911)+'FD inverse'!$A$45*$C912/Setup!$B$17+INDEX('FD inverse'!$A$45:$BH$45,1,'FD mesh'!$B$15+1)*Setup!$B$22</f>
        <v>0</v>
      </c>
      <c r="AV912" s="0" t="n">
        <f aca="false">SUMPRODUCT('FD inverse'!$A$46:$BH$46,'FD mesh'!$B$84:$BI$84,$E911:$BL911)+'FD inverse'!$A$46*$C912/Setup!$B$17+INDEX('FD inverse'!$A$46:$BH$46,1,'FD mesh'!$B$15+1)*Setup!$B$22</f>
        <v>0</v>
      </c>
      <c r="AW912" s="0" t="n">
        <f aca="false">SUMPRODUCT('FD inverse'!$A$47:$BH$47,'FD mesh'!$B$84:$BI$84,$E911:$BL911)+'FD inverse'!$A$47*$C912/Setup!$B$17+INDEX('FD inverse'!$A$47:$BH$47,1,'FD mesh'!$B$15+1)*Setup!$B$22</f>
        <v>0</v>
      </c>
      <c r="AX912" s="0" t="n">
        <f aca="false">SUMPRODUCT('FD inverse'!$A$48:$BH$48,'FD mesh'!$B$84:$BI$84,$E911:$BL911)+'FD inverse'!$A$48*$C912/Setup!$B$17+INDEX('FD inverse'!$A$48:$BH$48,1,'FD mesh'!$B$15+1)*Setup!$B$22</f>
        <v>0</v>
      </c>
      <c r="AY912" s="0" t="n">
        <f aca="false">SUMPRODUCT('FD inverse'!$A$49:$BH$49,'FD mesh'!$B$84:$BI$84,$E911:$BL911)+'FD inverse'!$A$49*$C912/Setup!$B$17+INDEX('FD inverse'!$A$49:$BH$49,1,'FD mesh'!$B$15+1)*Setup!$B$22</f>
        <v>0</v>
      </c>
      <c r="AZ912" s="0" t="n">
        <f aca="false">SUMPRODUCT('FD inverse'!$A$50:$BH$50,'FD mesh'!$B$84:$BI$84,$E911:$BL911)+'FD inverse'!$A$50*$C912/Setup!$B$17+INDEX('FD inverse'!$A$50:$BH$50,1,'FD mesh'!$B$15+1)*Setup!$B$22</f>
        <v>0</v>
      </c>
      <c r="BA912" s="0" t="n">
        <f aca="false">SUMPRODUCT('FD inverse'!$A$51:$BH$51,'FD mesh'!$B$84:$BI$84,$E911:$BL911)+'FD inverse'!$A$51*$C912/Setup!$B$17+INDEX('FD inverse'!$A$51:$BH$51,1,'FD mesh'!$B$15+1)*Setup!$B$22</f>
        <v>0</v>
      </c>
      <c r="BB912" s="0" t="n">
        <f aca="false">SUMPRODUCT('FD inverse'!$A$52:$BH$52,'FD mesh'!$B$84:$BI$84,$E911:$BL911)+'FD inverse'!$A$52*$C912/Setup!$B$17+INDEX('FD inverse'!$A$52:$BH$52,1,'FD mesh'!$B$15+1)*Setup!$B$22</f>
        <v>0</v>
      </c>
      <c r="BC912" s="0" t="n">
        <f aca="false">SUMPRODUCT('FD inverse'!$A$53:$BH$53,'FD mesh'!$B$84:$BI$84,$E911:$BL911)+'FD inverse'!$A$53*$C912/Setup!$B$17+INDEX('FD inverse'!$A$53:$BH$53,1,'FD mesh'!$B$15+1)*Setup!$B$22</f>
        <v>0</v>
      </c>
      <c r="BD912" s="0" t="n">
        <f aca="false">SUMPRODUCT('FD inverse'!$A$54:$BH$54,'FD mesh'!$B$84:$BI$84,$E911:$BL911)+'FD inverse'!$A$54*$C912/Setup!$B$17+INDEX('FD inverse'!$A$54:$BH$54,1,'FD mesh'!$B$15+1)*Setup!$B$22</f>
        <v>0</v>
      </c>
      <c r="BE912" s="0" t="n">
        <f aca="false">SUMPRODUCT('FD inverse'!$A$55:$BH$55,'FD mesh'!$B$84:$BI$84,$E911:$BL911)+'FD inverse'!$A$55*$C912/Setup!$B$17+INDEX('FD inverse'!$A$55:$BH$55,1,'FD mesh'!$B$15+1)*Setup!$B$22</f>
        <v>0</v>
      </c>
      <c r="BF912" s="0" t="n">
        <f aca="false">SUMPRODUCT('FD inverse'!$A$56:$BH$56,'FD mesh'!$B$84:$BI$84,$E911:$BL911)+'FD inverse'!$A$56*$C912/Setup!$B$17+INDEX('FD inverse'!$A$56:$BH$56,1,'FD mesh'!$B$15+1)*Setup!$B$22</f>
        <v>0</v>
      </c>
      <c r="BG912" s="0" t="n">
        <f aca="false">SUMPRODUCT('FD inverse'!$A$57:$BH$57,'FD mesh'!$B$84:$BI$84,$E911:$BL911)+'FD inverse'!$A$57*$C912/Setup!$B$17+INDEX('FD inverse'!$A$57:$BH$57,1,'FD mesh'!$B$15+1)*Setup!$B$22</f>
        <v>0</v>
      </c>
      <c r="BH912" s="0" t="n">
        <f aca="false">SUMPRODUCT('FD inverse'!$A$58:$BH$58,'FD mesh'!$B$84:$BI$84,$E911:$BL911)+'FD inverse'!$A$58*$C912/Setup!$B$17+INDEX('FD inverse'!$A$58:$BH$58,1,'FD mesh'!$B$15+1)*Setup!$B$22</f>
        <v>0</v>
      </c>
      <c r="BI912" s="0" t="n">
        <f aca="false">SUMPRODUCT('FD inverse'!$A$59:$BH$59,'FD mesh'!$B$84:$BI$84,$E911:$BL911)+'FD inverse'!$A$59*$C912/Setup!$B$17+INDEX('FD inverse'!$A$59:$BH$59,1,'FD mesh'!$B$15+1)*Setup!$B$22</f>
        <v>0</v>
      </c>
      <c r="BJ912" s="0" t="n">
        <f aca="false">SUMPRODUCT('FD inverse'!$A$60:$BH$60,'FD mesh'!$B$84:$BI$84,$E911:$BL911)+'FD inverse'!$A$60*$C912/Setup!$B$17+INDEX('FD inverse'!$A$60:$BH$60,1,'FD mesh'!$B$15+1)*Setup!$B$22</f>
        <v>0</v>
      </c>
      <c r="BK912" s="0" t="n">
        <f aca="false">SUMPRODUCT('FD inverse'!$A$61:$BH$61,'FD mesh'!$B$84:$BI$84,$E911:$BL911)+'FD inverse'!$A$61*$C912/Setup!$B$17+INDEX('FD inverse'!$A$61:$BH$61,1,'FD mesh'!$B$15+1)*Setup!$B$22</f>
        <v>0</v>
      </c>
      <c r="BL912" s="0" t="n">
        <f aca="false">SUMPRODUCT('FD inverse'!$A$62:$BH$62,'FD mesh'!$B$84:$BI$84,$E911:$BL911)+'FD inverse'!$A$62*$C912/Setup!$B$17+INDEX('FD inverse'!$A$62:$BH$62,1,'FD mesh'!$B$15+1)*Setup!$B$22</f>
        <v>0</v>
      </c>
    </row>
    <row r="913" customFormat="false" ht="15" hidden="false" customHeight="false" outlineLevel="0" collapsed="false">
      <c r="A913" s="0" t="n">
        <v>908</v>
      </c>
      <c r="B913" s="0" t="n">
        <f aca="false">A913*Setup!$B$11/3600</f>
        <v>75.6666666666667</v>
      </c>
      <c r="C913" s="0" t="n">
        <f aca="false">Setup!$B$7+Setup!$B$8*COS(2*PI()*(B913-Setup!$B$9)/24)</f>
        <v>20.015221207633</v>
      </c>
      <c r="D913" s="0" t="n">
        <f aca="false">(C913-E913)/Setup!$B$17</f>
        <v>-10.2607751122616</v>
      </c>
      <c r="E913" s="0" t="n">
        <f aca="false">SUMPRODUCT('FD inverse'!$A$3:$BH$3,'FD mesh'!$B$84:$BI$84,$E912:$BL912)+'FD inverse'!$A$3*$C913/Setup!$B$17+INDEX('FD inverse'!$A$3:$BH$3,1,'FD mesh'!$B$15+1)*Setup!$B$22</f>
        <v>21.349121972227</v>
      </c>
      <c r="F913" s="0" t="n">
        <f aca="false">SUMPRODUCT('FD inverse'!$A$4:$BH$4,'FD mesh'!$B$84:$BI$84,$E912:$BL912)+'FD inverse'!$A$4*$C913/Setup!$B$17+INDEX('FD inverse'!$A$4:$BH$4,1,'FD mesh'!$B$15+1)*Setup!$B$22</f>
        <v>21.6514055886634</v>
      </c>
      <c r="G913" s="0" t="n">
        <f aca="false">SUMPRODUCT('FD inverse'!$A$5:$BH$5,'FD mesh'!$B$84:$BI$84,$E912:$BL912)+'FD inverse'!$A$5*$C913/Setup!$B$17+INDEX('FD inverse'!$A$5:$BH$5,1,'FD mesh'!$B$15+1)*Setup!$B$22</f>
        <v>21.9470334483926</v>
      </c>
      <c r="H913" s="0" t="n">
        <f aca="false">SUMPRODUCT('FD inverse'!$A$6:$BH$6,'FD mesh'!$B$84:$BI$84,$E912:$BL912)+'FD inverse'!$A$6*$C913/Setup!$B$17+INDEX('FD inverse'!$A$6:$BH$6,1,'FD mesh'!$B$15+1)*Setup!$B$22</f>
        <v>22.9286827789713</v>
      </c>
      <c r="I913" s="0" t="n">
        <f aca="false">SUMPRODUCT('FD inverse'!$A$7:$BH$7,'FD mesh'!$B$84:$BI$84,$E912:$BL912)+'FD inverse'!$A$7*$C913/Setup!$B$17+INDEX('FD inverse'!$A$7:$BH$7,1,'FD mesh'!$B$15+1)*Setup!$B$22</f>
        <v>23.0103525133333</v>
      </c>
      <c r="J913" s="0" t="n">
        <f aca="false">SUMPRODUCT('FD inverse'!$A$8:$BH$8,'FD mesh'!$B$84:$BI$84,$E912:$BL912)+'FD inverse'!$A$8*$C913/Setup!$B$17+INDEX('FD inverse'!$A$8:$BH$8,1,'FD mesh'!$B$15+1)*Setup!$B$22</f>
        <v>23.081567271102</v>
      </c>
      <c r="K913" s="0" t="n">
        <f aca="false">SUMPRODUCT('FD inverse'!$A$9:$BH$9,'FD mesh'!$B$84:$BI$84,$E912:$BL912)+'FD inverse'!$A$9*$C913/Setup!$B$17+INDEX('FD inverse'!$A$9:$BH$9,1,'FD mesh'!$B$15+1)*Setup!$B$22</f>
        <v>23.1423282928087</v>
      </c>
      <c r="L913" s="0" t="n">
        <f aca="false">SUMPRODUCT('FD inverse'!$A$10:$BH$10,'FD mesh'!$B$84:$BI$84,$E912:$BL912)+'FD inverse'!$A$10*$C913/Setup!$B$17+INDEX('FD inverse'!$A$10:$BH$10,1,'FD mesh'!$B$15+1)*Setup!$B$22</f>
        <v>23.1926743209562</v>
      </c>
      <c r="M913" s="0" t="n">
        <f aca="false">SUMPRODUCT('FD inverse'!$A$11:$BH$11,'FD mesh'!$B$84:$BI$84,$E912:$BL912)+'FD inverse'!$A$11*$C913/Setup!$B$17+INDEX('FD inverse'!$A$11:$BH$11,1,'FD mesh'!$B$15+1)*Setup!$B$22</f>
        <v>23.2326684525035</v>
      </c>
      <c r="N913" s="0" t="n">
        <f aca="false">SUMPRODUCT('FD inverse'!$A$12:$BH$12,'FD mesh'!$B$84:$BI$84,$E912:$BL912)+'FD inverse'!$A$12*$C913/Setup!$B$17+INDEX('FD inverse'!$A$12:$BH$12,1,'FD mesh'!$B$15+1)*Setup!$B$22</f>
        <v>23.2623867743159</v>
      </c>
      <c r="O913" s="0" t="n">
        <f aca="false">SUMPRODUCT('FD inverse'!$A$13:$BH$13,'FD mesh'!$B$84:$BI$84,$E912:$BL912)+'FD inverse'!$A$13*$C913/Setup!$B$17+INDEX('FD inverse'!$A$13:$BH$13,1,'FD mesh'!$B$15+1)*Setup!$B$22</f>
        <v>23.2819087688576</v>
      </c>
      <c r="P913" s="0" t="n">
        <f aca="false">SUMPRODUCT('FD inverse'!$A$14:$BH$14,'FD mesh'!$B$84:$BI$84,$E912:$BL912)+'FD inverse'!$A$14*$C913/Setup!$B$17+INDEX('FD inverse'!$A$14:$BH$14,1,'FD mesh'!$B$15+1)*Setup!$B$22</f>
        <v>23.2913094755914</v>
      </c>
      <c r="Q913" s="0" t="n">
        <f aca="false">SUMPRODUCT('FD inverse'!$A$15:$BH$15,'FD mesh'!$B$84:$BI$84,$E912:$BL912)+'FD inverse'!$A$15*$C913/Setup!$B$17+INDEX('FD inverse'!$A$15:$BH$15,1,'FD mesh'!$B$15+1)*Setup!$B$22</f>
        <v>23.2906533933324</v>
      </c>
      <c r="R913" s="0" t="n">
        <f aca="false">SUMPRODUCT('FD inverse'!$A$16:$BH$16,'FD mesh'!$B$84:$BI$84,$E912:$BL912)+'FD inverse'!$A$16*$C913/Setup!$B$17+INDEX('FD inverse'!$A$16:$BH$16,1,'FD mesh'!$B$15+1)*Setup!$B$22</f>
        <v>23.2799901098694</v>
      </c>
      <c r="S913" s="0" t="n">
        <f aca="false">SUMPRODUCT('FD inverse'!$A$17:$BH$17,'FD mesh'!$B$84:$BI$84,$E912:$BL912)+'FD inverse'!$A$17*$C913/Setup!$B$17+INDEX('FD inverse'!$A$17:$BH$17,1,'FD mesh'!$B$15+1)*Setup!$B$22</f>
        <v>22.7722026134927</v>
      </c>
      <c r="T913" s="0" t="n">
        <f aca="false">SUMPRODUCT('FD inverse'!$A$18:$BH$18,'FD mesh'!$B$84:$BI$84,$E912:$BL912)+'FD inverse'!$A$18*$C913/Setup!$B$17+INDEX('FD inverse'!$A$18:$BH$18,1,'FD mesh'!$B$15+1)*Setup!$B$22</f>
        <v>22.2598036763038</v>
      </c>
      <c r="U913" s="0" t="n">
        <f aca="false">SUMPRODUCT('FD inverse'!$A$19:$BH$19,'FD mesh'!$B$84:$BI$84,$E912:$BL912)+'FD inverse'!$A$19*$C913/Setup!$B$17+INDEX('FD inverse'!$A$19:$BH$19,1,'FD mesh'!$B$15+1)*Setup!$B$22</f>
        <v>21.7431523371928</v>
      </c>
      <c r="V913" s="0" t="n">
        <f aca="false">SUMPRODUCT('FD inverse'!$A$20:$BH$20,'FD mesh'!$B$84:$BI$84,$E912:$BL912)+'FD inverse'!$A$20*$C913/Setup!$B$17+INDEX('FD inverse'!$A$20:$BH$20,1,'FD mesh'!$B$15+1)*Setup!$B$22</f>
        <v>21.2226018728555</v>
      </c>
      <c r="W913" s="0" t="n">
        <f aca="false">SUMPRODUCT('FD inverse'!$A$21:$BH$21,'FD mesh'!$B$84:$BI$84,$E912:$BL912)+'FD inverse'!$A$21*$C913/Setup!$B$17+INDEX('FD inverse'!$A$21:$BH$21,1,'FD mesh'!$B$15+1)*Setup!$B$22</f>
        <v>20.698499498171</v>
      </c>
      <c r="X913" s="0" t="n">
        <f aca="false">SUMPRODUCT('FD inverse'!$A$22:$BH$22,'FD mesh'!$B$84:$BI$84,$E912:$BL912)+'FD inverse'!$A$22*$C913/Setup!$B$17+INDEX('FD inverse'!$A$22:$BH$22,1,'FD mesh'!$B$15+1)*Setup!$B$22</f>
        <v>20.1711862319833</v>
      </c>
      <c r="Y913" s="0" t="n">
        <f aca="false">SUMPRODUCT('FD inverse'!$A$23:$BH$23,'FD mesh'!$B$84:$BI$84,$E912:$BL912)+'FD inverse'!$A$23*$C913/Setup!$B$17+INDEX('FD inverse'!$A$23:$BH$23,1,'FD mesh'!$B$15+1)*Setup!$B$22</f>
        <v>19.6409969135538</v>
      </c>
      <c r="Z913" s="0" t="n">
        <f aca="false">SUMPRODUCT('FD inverse'!$A$24:$BH$24,'FD mesh'!$B$84:$BI$84,$E912:$BL912)+'FD inverse'!$A$24*$C913/Setup!$B$17+INDEX('FD inverse'!$A$24:$BH$24,1,'FD mesh'!$B$15+1)*Setup!$B$22</f>
        <v>19.1082603552185</v>
      </c>
      <c r="AA913" s="0" t="n">
        <f aca="false">SUMPRODUCT('FD inverse'!$A$25:$BH$25,'FD mesh'!$B$84:$BI$84,$E912:$BL912)+'FD inverse'!$A$25*$C913/Setup!$B$17+INDEX('FD inverse'!$A$25:$BH$25,1,'FD mesh'!$B$15+1)*Setup!$B$22</f>
        <v>18.5732996170511</v>
      </c>
      <c r="AB913" s="0" t="n">
        <f aca="false">SUMPRODUCT('FD inverse'!$A$26:$BH$26,'FD mesh'!$B$84:$BI$84,$E912:$BL912)+'FD inverse'!$A$26*$C913/Setup!$B$17+INDEX('FD inverse'!$A$26:$BH$26,1,'FD mesh'!$B$15+1)*Setup!$B$22</f>
        <v>18.0364323895936</v>
      </c>
      <c r="AC913" s="0" t="n">
        <f aca="false">SUMPRODUCT('FD inverse'!$A$27:$BH$27,'FD mesh'!$B$84:$BI$84,$E912:$BL912)+'FD inverse'!$A$27*$C913/Setup!$B$17+INDEX('FD inverse'!$A$27:$BH$27,1,'FD mesh'!$B$15+1)*Setup!$B$22</f>
        <v>17.4979714709597</v>
      </c>
      <c r="AD913" s="0" t="n">
        <f aca="false">SUMPRODUCT('FD inverse'!$A$28:$BH$28,'FD mesh'!$B$84:$BI$84,$E912:$BL912)+'FD inverse'!$A$28*$C913/Setup!$B$17+INDEX('FD inverse'!$A$28:$BH$28,1,'FD mesh'!$B$15+1)*Setup!$B$22</f>
        <v>16.9582253248496</v>
      </c>
      <c r="AE913" s="0" t="n">
        <f aca="false">SUMPRODUCT('FD inverse'!$A$29:$BH$29,'FD mesh'!$B$84:$BI$84,$E912:$BL912)+'FD inverse'!$A$29*$C913/Setup!$B$17+INDEX('FD inverse'!$A$29:$BH$29,1,'FD mesh'!$B$15+1)*Setup!$B$22</f>
        <v>16.4174987062203</v>
      </c>
      <c r="AF913" s="0" t="n">
        <f aca="false">SUMPRODUCT('FD inverse'!$A$30:$BH$30,'FD mesh'!$B$84:$BI$84,$E912:$BL912)+'FD inverse'!$A$30*$C913/Setup!$B$17+INDEX('FD inverse'!$A$30:$BH$30,1,'FD mesh'!$B$15+1)*Setup!$B$22</f>
        <v>15.8760933415417</v>
      </c>
      <c r="AG913" s="0" t="n">
        <f aca="false">SUMPRODUCT('FD inverse'!$A$31:$BH$31,'FD mesh'!$B$84:$BI$84,$E912:$BL912)+'FD inverse'!$A$31*$C913/Setup!$B$17+INDEX('FD inverse'!$A$31:$BH$31,1,'FD mesh'!$B$15+1)*Setup!$B$22</f>
        <v>15.3343086507254</v>
      </c>
      <c r="AH913" s="0" t="n">
        <f aca="false">SUMPRODUCT('FD inverse'!$A$32:$BH$32,'FD mesh'!$B$84:$BI$84,$E912:$BL912)+'FD inverse'!$A$32*$C913/Setup!$B$17+INDEX('FD inverse'!$A$32:$BH$32,1,'FD mesh'!$B$15+1)*Setup!$B$22</f>
        <v>15.3114013164457</v>
      </c>
      <c r="AI913" s="0" t="n">
        <f aca="false">SUMPRODUCT('FD inverse'!$A$33:$BH$33,'FD mesh'!$B$84:$BI$84,$E912:$BL912)+'FD inverse'!$A$33*$C913/Setup!$B$17+INDEX('FD inverse'!$A$33:$BH$33,1,'FD mesh'!$B$15+1)*Setup!$B$22</f>
        <v>15.2883742539059</v>
      </c>
      <c r="AJ913" s="0" t="n">
        <f aca="false">SUMPRODUCT('FD inverse'!$A$34:$BH$34,'FD mesh'!$B$84:$BI$84,$E912:$BL912)+'FD inverse'!$A$34*$C913/Setup!$B$17+INDEX('FD inverse'!$A$34:$BH$34,1,'FD mesh'!$B$15+1)*Setup!$B$22</f>
        <v>15.2652456348676</v>
      </c>
      <c r="AK913" s="0" t="n">
        <f aca="false">SUMPRODUCT('FD inverse'!$A$35:$BH$35,'FD mesh'!$B$84:$BI$84,$E912:$BL912)+'FD inverse'!$A$35*$C913/Setup!$B$17+INDEX('FD inverse'!$A$35:$BH$35,1,'FD mesh'!$B$15+1)*Setup!$B$22</f>
        <v>15.2420315228869</v>
      </c>
      <c r="AL913" s="0" t="n">
        <f aca="false">SUMPRODUCT('FD inverse'!$A$36:$BH$36,'FD mesh'!$B$84:$BI$84,$E912:$BL912)+'FD inverse'!$A$36*$C913/Setup!$B$17+INDEX('FD inverse'!$A$36:$BH$36,1,'FD mesh'!$B$15+1)*Setup!$B$22</f>
        <v>15.2187460073186</v>
      </c>
      <c r="AM913" s="0" t="n">
        <f aca="false">SUMPRODUCT('FD inverse'!$A$37:$BH$37,'FD mesh'!$B$84:$BI$84,$E912:$BL912)+'FD inverse'!$A$37*$C913/Setup!$B$17+INDEX('FD inverse'!$A$37:$BH$37,1,'FD mesh'!$B$15+1)*Setup!$B$22</f>
        <v>15.1954013486487</v>
      </c>
      <c r="AN913" s="0" t="n">
        <f aca="false">SUMPRODUCT('FD inverse'!$A$38:$BH$38,'FD mesh'!$B$84:$BI$84,$E912:$BL912)+'FD inverse'!$A$38*$C913/Setup!$B$17+INDEX('FD inverse'!$A$38:$BH$38,1,'FD mesh'!$B$15+1)*Setup!$B$22</f>
        <v>15.1720081333606</v>
      </c>
      <c r="AO913" s="0" t="n">
        <f aca="false">SUMPRODUCT('FD inverse'!$A$39:$BH$39,'FD mesh'!$B$84:$BI$84,$E912:$BL912)+'FD inverse'!$A$39*$C913/Setup!$B$17+INDEX('FD inverse'!$A$39:$BH$39,1,'FD mesh'!$B$15+1)*Setup!$B$22</f>
        <v>15.1485754367645</v>
      </c>
      <c r="AP913" s="0" t="n">
        <f aca="false">SUMPRODUCT('FD inverse'!$A$40:$BH$40,'FD mesh'!$B$84:$BI$84,$E912:$BL912)+'FD inverse'!$A$40*$C913/Setup!$B$17+INDEX('FD inverse'!$A$40:$BH$40,1,'FD mesh'!$B$15+1)*Setup!$B$22</f>
        <v>15.1251109924196</v>
      </c>
      <c r="AQ913" s="0" t="n">
        <f aca="false">SUMPRODUCT('FD inverse'!$A$41:$BH$41,'FD mesh'!$B$84:$BI$84,$E912:$BL912)+'FD inverse'!$A$41*$C913/Setup!$B$17+INDEX('FD inverse'!$A$41:$BH$41,1,'FD mesh'!$B$15+1)*Setup!$B$22</f>
        <v>15.1016213669672</v>
      </c>
      <c r="AR913" s="0" t="n">
        <f aca="false">SUMPRODUCT('FD inverse'!$A$42:$BH$42,'FD mesh'!$B$84:$BI$84,$E912:$BL912)+'FD inverse'!$A$42*$C913/Setup!$B$17+INDEX('FD inverse'!$A$42:$BH$42,1,'FD mesh'!$B$15+1)*Setup!$B$22</f>
        <v>15.0781121393494</v>
      </c>
      <c r="AS913" s="0" t="n">
        <f aca="false">SUMPRODUCT('FD inverse'!$A$43:$BH$43,'FD mesh'!$B$84:$BI$84,$E912:$BL912)+'FD inverse'!$A$43*$C913/Setup!$B$17+INDEX('FD inverse'!$A$43:$BH$43,1,'FD mesh'!$B$15+1)*Setup!$B$22</f>
        <v>0</v>
      </c>
      <c r="AT913" s="0" t="n">
        <f aca="false">SUMPRODUCT('FD inverse'!$A$44:$BH$44,'FD mesh'!$B$84:$BI$84,$E912:$BL912)+'FD inverse'!$A$44*$C913/Setup!$B$17+INDEX('FD inverse'!$A$44:$BH$44,1,'FD mesh'!$B$15+1)*Setup!$B$22</f>
        <v>0</v>
      </c>
      <c r="AU913" s="0" t="n">
        <f aca="false">SUMPRODUCT('FD inverse'!$A$45:$BH$45,'FD mesh'!$B$84:$BI$84,$E912:$BL912)+'FD inverse'!$A$45*$C913/Setup!$B$17+INDEX('FD inverse'!$A$45:$BH$45,1,'FD mesh'!$B$15+1)*Setup!$B$22</f>
        <v>0</v>
      </c>
      <c r="AV913" s="0" t="n">
        <f aca="false">SUMPRODUCT('FD inverse'!$A$46:$BH$46,'FD mesh'!$B$84:$BI$84,$E912:$BL912)+'FD inverse'!$A$46*$C913/Setup!$B$17+INDEX('FD inverse'!$A$46:$BH$46,1,'FD mesh'!$B$15+1)*Setup!$B$22</f>
        <v>0</v>
      </c>
      <c r="AW913" s="0" t="n">
        <f aca="false">SUMPRODUCT('FD inverse'!$A$47:$BH$47,'FD mesh'!$B$84:$BI$84,$E912:$BL912)+'FD inverse'!$A$47*$C913/Setup!$B$17+INDEX('FD inverse'!$A$47:$BH$47,1,'FD mesh'!$B$15+1)*Setup!$B$22</f>
        <v>0</v>
      </c>
      <c r="AX913" s="0" t="n">
        <f aca="false">SUMPRODUCT('FD inverse'!$A$48:$BH$48,'FD mesh'!$B$84:$BI$84,$E912:$BL912)+'FD inverse'!$A$48*$C913/Setup!$B$17+INDEX('FD inverse'!$A$48:$BH$48,1,'FD mesh'!$B$15+1)*Setup!$B$22</f>
        <v>0</v>
      </c>
      <c r="AY913" s="0" t="n">
        <f aca="false">SUMPRODUCT('FD inverse'!$A$49:$BH$49,'FD mesh'!$B$84:$BI$84,$E912:$BL912)+'FD inverse'!$A$49*$C913/Setup!$B$17+INDEX('FD inverse'!$A$49:$BH$49,1,'FD mesh'!$B$15+1)*Setup!$B$22</f>
        <v>0</v>
      </c>
      <c r="AZ913" s="0" t="n">
        <f aca="false">SUMPRODUCT('FD inverse'!$A$50:$BH$50,'FD mesh'!$B$84:$BI$84,$E912:$BL912)+'FD inverse'!$A$50*$C913/Setup!$B$17+INDEX('FD inverse'!$A$50:$BH$50,1,'FD mesh'!$B$15+1)*Setup!$B$22</f>
        <v>0</v>
      </c>
      <c r="BA913" s="0" t="n">
        <f aca="false">SUMPRODUCT('FD inverse'!$A$51:$BH$51,'FD mesh'!$B$84:$BI$84,$E912:$BL912)+'FD inverse'!$A$51*$C913/Setup!$B$17+INDEX('FD inverse'!$A$51:$BH$51,1,'FD mesh'!$B$15+1)*Setup!$B$22</f>
        <v>0</v>
      </c>
      <c r="BB913" s="0" t="n">
        <f aca="false">SUMPRODUCT('FD inverse'!$A$52:$BH$52,'FD mesh'!$B$84:$BI$84,$E912:$BL912)+'FD inverse'!$A$52*$C913/Setup!$B$17+INDEX('FD inverse'!$A$52:$BH$52,1,'FD mesh'!$B$15+1)*Setup!$B$22</f>
        <v>0</v>
      </c>
      <c r="BC913" s="0" t="n">
        <f aca="false">SUMPRODUCT('FD inverse'!$A$53:$BH$53,'FD mesh'!$B$84:$BI$84,$E912:$BL912)+'FD inverse'!$A$53*$C913/Setup!$B$17+INDEX('FD inverse'!$A$53:$BH$53,1,'FD mesh'!$B$15+1)*Setup!$B$22</f>
        <v>0</v>
      </c>
      <c r="BD913" s="0" t="n">
        <f aca="false">SUMPRODUCT('FD inverse'!$A$54:$BH$54,'FD mesh'!$B$84:$BI$84,$E912:$BL912)+'FD inverse'!$A$54*$C913/Setup!$B$17+INDEX('FD inverse'!$A$54:$BH$54,1,'FD mesh'!$B$15+1)*Setup!$B$22</f>
        <v>0</v>
      </c>
      <c r="BE913" s="0" t="n">
        <f aca="false">SUMPRODUCT('FD inverse'!$A$55:$BH$55,'FD mesh'!$B$84:$BI$84,$E912:$BL912)+'FD inverse'!$A$55*$C913/Setup!$B$17+INDEX('FD inverse'!$A$55:$BH$55,1,'FD mesh'!$B$15+1)*Setup!$B$22</f>
        <v>0</v>
      </c>
      <c r="BF913" s="0" t="n">
        <f aca="false">SUMPRODUCT('FD inverse'!$A$56:$BH$56,'FD mesh'!$B$84:$BI$84,$E912:$BL912)+'FD inverse'!$A$56*$C913/Setup!$B$17+INDEX('FD inverse'!$A$56:$BH$56,1,'FD mesh'!$B$15+1)*Setup!$B$22</f>
        <v>0</v>
      </c>
      <c r="BG913" s="0" t="n">
        <f aca="false">SUMPRODUCT('FD inverse'!$A$57:$BH$57,'FD mesh'!$B$84:$BI$84,$E912:$BL912)+'FD inverse'!$A$57*$C913/Setup!$B$17+INDEX('FD inverse'!$A$57:$BH$57,1,'FD mesh'!$B$15+1)*Setup!$B$22</f>
        <v>0</v>
      </c>
      <c r="BH913" s="0" t="n">
        <f aca="false">SUMPRODUCT('FD inverse'!$A$58:$BH$58,'FD mesh'!$B$84:$BI$84,$E912:$BL912)+'FD inverse'!$A$58*$C913/Setup!$B$17+INDEX('FD inverse'!$A$58:$BH$58,1,'FD mesh'!$B$15+1)*Setup!$B$22</f>
        <v>0</v>
      </c>
      <c r="BI913" s="0" t="n">
        <f aca="false">SUMPRODUCT('FD inverse'!$A$59:$BH$59,'FD mesh'!$B$84:$BI$84,$E912:$BL912)+'FD inverse'!$A$59*$C913/Setup!$B$17+INDEX('FD inverse'!$A$59:$BH$59,1,'FD mesh'!$B$15+1)*Setup!$B$22</f>
        <v>0</v>
      </c>
      <c r="BJ913" s="0" t="n">
        <f aca="false">SUMPRODUCT('FD inverse'!$A$60:$BH$60,'FD mesh'!$B$84:$BI$84,$E912:$BL912)+'FD inverse'!$A$60*$C913/Setup!$B$17+INDEX('FD inverse'!$A$60:$BH$60,1,'FD mesh'!$B$15+1)*Setup!$B$22</f>
        <v>0</v>
      </c>
      <c r="BK913" s="0" t="n">
        <f aca="false">SUMPRODUCT('FD inverse'!$A$61:$BH$61,'FD mesh'!$B$84:$BI$84,$E912:$BL912)+'FD inverse'!$A$61*$C913/Setup!$B$17+INDEX('FD inverse'!$A$61:$BH$61,1,'FD mesh'!$B$15+1)*Setup!$B$22</f>
        <v>0</v>
      </c>
      <c r="BL913" s="0" t="n">
        <f aca="false">SUMPRODUCT('FD inverse'!$A$62:$BH$62,'FD mesh'!$B$84:$BI$84,$E912:$BL912)+'FD inverse'!$A$62*$C913/Setup!$B$17+INDEX('FD inverse'!$A$62:$BH$62,1,'FD mesh'!$B$15+1)*Setup!$B$22</f>
        <v>0</v>
      </c>
    </row>
    <row r="914" customFormat="false" ht="15" hidden="false" customHeight="false" outlineLevel="0" collapsed="false">
      <c r="A914" s="0" t="n">
        <v>909</v>
      </c>
      <c r="B914" s="0" t="n">
        <f aca="false">A914*Setup!$B$11/3600</f>
        <v>75.75</v>
      </c>
      <c r="C914" s="0" t="n">
        <f aca="false">Setup!$B$7+Setup!$B$8*COS(2*PI()*(B914-Setup!$B$9)/24)</f>
        <v>20.0085643070456</v>
      </c>
      <c r="D914" s="0" t="n">
        <f aca="false">(C914-E914)/Setup!$B$17</f>
        <v>-10.210878312119</v>
      </c>
      <c r="E914" s="0" t="n">
        <f aca="false">SUMPRODUCT('FD inverse'!$A$3:$BH$3,'FD mesh'!$B$84:$BI$84,$E913:$BL913)+'FD inverse'!$A$3*$C914/Setup!$B$17+INDEX('FD inverse'!$A$3:$BH$3,1,'FD mesh'!$B$15+1)*Setup!$B$22</f>
        <v>21.3359784876211</v>
      </c>
      <c r="F914" s="0" t="n">
        <f aca="false">SUMPRODUCT('FD inverse'!$A$4:$BH$4,'FD mesh'!$B$84:$BI$84,$E913:$BL913)+'FD inverse'!$A$4*$C914/Setup!$B$17+INDEX('FD inverse'!$A$4:$BH$4,1,'FD mesh'!$B$15+1)*Setup!$B$22</f>
        <v>21.6370213567738</v>
      </c>
      <c r="G914" s="0" t="n">
        <f aca="false">SUMPRODUCT('FD inverse'!$A$5:$BH$5,'FD mesh'!$B$84:$BI$84,$E913:$BL913)+'FD inverse'!$A$5*$C914/Setup!$B$17+INDEX('FD inverse'!$A$5:$BH$5,1,'FD mesh'!$B$15+1)*Setup!$B$22</f>
        <v>21.9318210697246</v>
      </c>
      <c r="H914" s="0" t="n">
        <f aca="false">SUMPRODUCT('FD inverse'!$A$6:$BH$6,'FD mesh'!$B$84:$BI$84,$E913:$BL913)+'FD inverse'!$A$6*$C914/Setup!$B$17+INDEX('FD inverse'!$A$6:$BH$6,1,'FD mesh'!$B$15+1)*Setup!$B$22</f>
        <v>22.9112557457936</v>
      </c>
      <c r="I914" s="0" t="n">
        <f aca="false">SUMPRODUCT('FD inverse'!$A$7:$BH$7,'FD mesh'!$B$84:$BI$84,$E913:$BL913)+'FD inverse'!$A$7*$C914/Setup!$B$17+INDEX('FD inverse'!$A$7:$BH$7,1,'FD mesh'!$B$15+1)*Setup!$B$22</f>
        <v>22.9927906630924</v>
      </c>
      <c r="J914" s="0" t="n">
        <f aca="false">SUMPRODUCT('FD inverse'!$A$8:$BH$8,'FD mesh'!$B$84:$BI$84,$E913:$BL913)+'FD inverse'!$A$8*$C914/Setup!$B$17+INDEX('FD inverse'!$A$8:$BH$8,1,'FD mesh'!$B$15+1)*Setup!$B$22</f>
        <v>23.0639646067977</v>
      </c>
      <c r="K914" s="0" t="n">
        <f aca="false">SUMPRODUCT('FD inverse'!$A$9:$BH$9,'FD mesh'!$B$84:$BI$84,$E913:$BL913)+'FD inverse'!$A$9*$C914/Setup!$B$17+INDEX('FD inverse'!$A$9:$BH$9,1,'FD mesh'!$B$15+1)*Setup!$B$22</f>
        <v>23.1247534978162</v>
      </c>
      <c r="L914" s="0" t="n">
        <f aca="false">SUMPRODUCT('FD inverse'!$A$10:$BH$10,'FD mesh'!$B$84:$BI$84,$E913:$BL913)+'FD inverse'!$A$10*$C914/Setup!$B$17+INDEX('FD inverse'!$A$10:$BH$10,1,'FD mesh'!$B$15+1)*Setup!$B$22</f>
        <v>23.1751737782196</v>
      </c>
      <c r="M914" s="0" t="n">
        <f aca="false">SUMPRODUCT('FD inverse'!$A$11:$BH$11,'FD mesh'!$B$84:$BI$84,$E913:$BL913)+'FD inverse'!$A$11*$C914/Setup!$B$17+INDEX('FD inverse'!$A$11:$BH$11,1,'FD mesh'!$B$15+1)*Setup!$B$22</f>
        <v>23.2152692546486</v>
      </c>
      <c r="N914" s="0" t="n">
        <f aca="false">SUMPRODUCT('FD inverse'!$A$12:$BH$12,'FD mesh'!$B$84:$BI$84,$E913:$BL913)+'FD inverse'!$A$12*$C914/Setup!$B$17+INDEX('FD inverse'!$A$12:$BH$12,1,'FD mesh'!$B$15+1)*Setup!$B$22</f>
        <v>23.2450997175938</v>
      </c>
      <c r="O914" s="0" t="n">
        <f aca="false">SUMPRODUCT('FD inverse'!$A$13:$BH$13,'FD mesh'!$B$84:$BI$84,$E913:$BL913)+'FD inverse'!$A$13*$C914/Setup!$B$17+INDEX('FD inverse'!$A$13:$BH$13,1,'FD mesh'!$B$15+1)*Setup!$B$22</f>
        <v>23.2647313270157</v>
      </c>
      <c r="P914" s="0" t="n">
        <f aca="false">SUMPRODUCT('FD inverse'!$A$14:$BH$14,'FD mesh'!$B$84:$BI$84,$E913:$BL913)+'FD inverse'!$A$14*$C914/Setup!$B$17+INDEX('FD inverse'!$A$14:$BH$14,1,'FD mesh'!$B$15+1)*Setup!$B$22</f>
        <v>23.2742287524602</v>
      </c>
      <c r="Q914" s="0" t="n">
        <f aca="false">SUMPRODUCT('FD inverse'!$A$15:$BH$15,'FD mesh'!$B$84:$BI$84,$E913:$BL913)+'FD inverse'!$A$15*$C914/Setup!$B$17+INDEX('FD inverse'!$A$15:$BH$15,1,'FD mesh'!$B$15+1)*Setup!$B$22</f>
        <v>23.2736490551133</v>
      </c>
      <c r="R914" s="0" t="n">
        <f aca="false">SUMPRODUCT('FD inverse'!$A$16:$BH$16,'FD mesh'!$B$84:$BI$84,$E913:$BL913)+'FD inverse'!$A$16*$C914/Setup!$B$17+INDEX('FD inverse'!$A$16:$BH$16,1,'FD mesh'!$B$15+1)*Setup!$B$22</f>
        <v>23.26303729982</v>
      </c>
      <c r="S914" s="0" t="n">
        <f aca="false">SUMPRODUCT('FD inverse'!$A$17:$BH$17,'FD mesh'!$B$84:$BI$84,$E913:$BL913)+'FD inverse'!$A$17*$C914/Setup!$B$17+INDEX('FD inverse'!$A$17:$BH$17,1,'FD mesh'!$B$15+1)*Setup!$B$22</f>
        <v>22.7564793816425</v>
      </c>
      <c r="T914" s="0" t="n">
        <f aca="false">SUMPRODUCT('FD inverse'!$A$18:$BH$18,'FD mesh'!$B$84:$BI$84,$E913:$BL913)+'FD inverse'!$A$18*$C914/Setup!$B$17+INDEX('FD inverse'!$A$18:$BH$18,1,'FD mesh'!$B$15+1)*Setup!$B$22</f>
        <v>22.2452943409491</v>
      </c>
      <c r="U914" s="0" t="n">
        <f aca="false">SUMPRODUCT('FD inverse'!$A$19:$BH$19,'FD mesh'!$B$84:$BI$84,$E913:$BL913)+'FD inverse'!$A$19*$C914/Setup!$B$17+INDEX('FD inverse'!$A$19:$BH$19,1,'FD mesh'!$B$15+1)*Setup!$B$22</f>
        <v>21.7298394101369</v>
      </c>
      <c r="V914" s="0" t="n">
        <f aca="false">SUMPRODUCT('FD inverse'!$A$20:$BH$20,'FD mesh'!$B$84:$BI$84,$E913:$BL913)+'FD inverse'!$A$20*$C914/Setup!$B$17+INDEX('FD inverse'!$A$20:$BH$20,1,'FD mesh'!$B$15+1)*Setup!$B$22</f>
        <v>21.2104666750769</v>
      </c>
      <c r="W914" s="0" t="n">
        <f aca="false">SUMPRODUCT('FD inverse'!$A$21:$BH$21,'FD mesh'!$B$84:$BI$84,$E913:$BL913)+'FD inverse'!$A$21*$C914/Setup!$B$17+INDEX('FD inverse'!$A$21:$BH$21,1,'FD mesh'!$B$15+1)*Setup!$B$22</f>
        <v>20.6875227246707</v>
      </c>
      <c r="X914" s="0" t="n">
        <f aca="false">SUMPRODUCT('FD inverse'!$A$22:$BH$22,'FD mesh'!$B$84:$BI$84,$E913:$BL913)+'FD inverse'!$A$22*$C914/Setup!$B$17+INDEX('FD inverse'!$A$22:$BH$22,1,'FD mesh'!$B$15+1)*Setup!$B$22</f>
        <v>20.1613484666343</v>
      </c>
      <c r="Y914" s="0" t="n">
        <f aca="false">SUMPRODUCT('FD inverse'!$A$23:$BH$23,'FD mesh'!$B$84:$BI$84,$E913:$BL913)+'FD inverse'!$A$23*$C914/Setup!$B$17+INDEX('FD inverse'!$A$23:$BH$23,1,'FD mesh'!$B$15+1)*Setup!$B$22</f>
        <v>19.6322790947952</v>
      </c>
      <c r="Z914" s="0" t="n">
        <f aca="false">SUMPRODUCT('FD inverse'!$A$24:$BH$24,'FD mesh'!$B$84:$BI$84,$E913:$BL913)+'FD inverse'!$A$24*$C914/Setup!$B$17+INDEX('FD inverse'!$A$24:$BH$24,1,'FD mesh'!$B$15+1)*Setup!$B$22</f>
        <v>19.1006441934358</v>
      </c>
      <c r="AA914" s="0" t="n">
        <f aca="false">SUMPRODUCT('FD inverse'!$A$25:$BH$25,'FD mesh'!$B$84:$BI$84,$E913:$BL913)+'FD inverse'!$A$25*$C914/Setup!$B$17+INDEX('FD inverse'!$A$25:$BH$25,1,'FD mesh'!$B$15+1)*Setup!$B$22</f>
        <v>18.566767964466</v>
      </c>
      <c r="AB914" s="0" t="n">
        <f aca="false">SUMPRODUCT('FD inverse'!$A$26:$BH$26,'FD mesh'!$B$84:$BI$84,$E913:$BL913)+'FD inverse'!$A$26*$C914/Setup!$B$17+INDEX('FD inverse'!$A$26:$BH$26,1,'FD mesh'!$B$15+1)*Setup!$B$22</f>
        <v>18.0309695634497</v>
      </c>
      <c r="AC914" s="0" t="n">
        <f aca="false">SUMPRODUCT('FD inverse'!$A$27:$BH$27,'FD mesh'!$B$84:$BI$84,$E913:$BL913)+'FD inverse'!$A$27*$C914/Setup!$B$17+INDEX('FD inverse'!$A$27:$BH$27,1,'FD mesh'!$B$15+1)*Setup!$B$22</f>
        <v>17.4935635307396</v>
      </c>
      <c r="AD914" s="0" t="n">
        <f aca="false">SUMPRODUCT('FD inverse'!$A$28:$BH$28,'FD mesh'!$B$84:$BI$84,$E913:$BL913)+'FD inverse'!$A$28*$C914/Setup!$B$17+INDEX('FD inverse'!$A$28:$BH$28,1,'FD mesh'!$B$15+1)*Setup!$B$22</f>
        <v>16.9548603041934</v>
      </c>
      <c r="AE914" s="0" t="n">
        <f aca="false">SUMPRODUCT('FD inverse'!$A$29:$BH$29,'FD mesh'!$B$84:$BI$84,$E913:$BL913)+'FD inverse'!$A$29*$C914/Setup!$B$17+INDEX('FD inverse'!$A$29:$BH$29,1,'FD mesh'!$B$15+1)*Setup!$B$22</f>
        <v>16.4151668001398</v>
      </c>
      <c r="AF914" s="0" t="n">
        <f aca="false">SUMPRODUCT('FD inverse'!$A$30:$BH$30,'FD mesh'!$B$84:$BI$84,$E913:$BL913)+'FD inverse'!$A$30*$C914/Setup!$B$17+INDEX('FD inverse'!$A$30:$BH$30,1,'FD mesh'!$B$15+1)*Setup!$B$22</f>
        <v>15.8747870494396</v>
      </c>
      <c r="AG914" s="0" t="n">
        <f aca="false">SUMPRODUCT('FD inverse'!$A$31:$BH$31,'FD mesh'!$B$84:$BI$84,$E913:$BL913)+'FD inverse'!$A$31*$C914/Setup!$B$17+INDEX('FD inverse'!$A$31:$BH$31,1,'FD mesh'!$B$15+1)*Setup!$B$22</f>
        <v>15.3340228756351</v>
      </c>
      <c r="AH914" s="0" t="n">
        <f aca="false">SUMPRODUCT('FD inverse'!$A$32:$BH$32,'FD mesh'!$B$84:$BI$84,$E913:$BL913)+'FD inverse'!$A$32*$C914/Setup!$B$17+INDEX('FD inverse'!$A$32:$BH$32,1,'FD mesh'!$B$15+1)*Setup!$B$22</f>
        <v>15.3111562307661</v>
      </c>
      <c r="AI914" s="0" t="n">
        <f aca="false">SUMPRODUCT('FD inverse'!$A$33:$BH$33,'FD mesh'!$B$84:$BI$84,$E913:$BL913)+'FD inverse'!$A$33*$C914/Setup!$B$17+INDEX('FD inverse'!$A$33:$BH$33,1,'FD mesh'!$B$15+1)*Setup!$B$22</f>
        <v>15.2881655178811</v>
      </c>
      <c r="AJ914" s="0" t="n">
        <f aca="false">SUMPRODUCT('FD inverse'!$A$34:$BH$34,'FD mesh'!$B$84:$BI$84,$E913:$BL913)+'FD inverse'!$A$34*$C914/Setup!$B$17+INDEX('FD inverse'!$A$34:$BH$34,1,'FD mesh'!$B$15+1)*Setup!$B$22</f>
        <v>15.2650691380125</v>
      </c>
      <c r="AK914" s="0" t="n">
        <f aca="false">SUMPRODUCT('FD inverse'!$A$35:$BH$35,'FD mesh'!$B$84:$BI$84,$E913:$BL913)+'FD inverse'!$A$35*$C914/Setup!$B$17+INDEX('FD inverse'!$A$35:$BH$35,1,'FD mesh'!$B$15+1)*Setup!$B$22</f>
        <v>15.2418834113706</v>
      </c>
      <c r="AL914" s="0" t="n">
        <f aca="false">SUMPRODUCT('FD inverse'!$A$36:$BH$36,'FD mesh'!$B$84:$BI$84,$E913:$BL913)+'FD inverse'!$A$36*$C914/Setup!$B$17+INDEX('FD inverse'!$A$36:$BH$36,1,'FD mesh'!$B$15+1)*Setup!$B$22</f>
        <v>15.2186227072676</v>
      </c>
      <c r="AM914" s="0" t="n">
        <f aca="false">SUMPRODUCT('FD inverse'!$A$37:$BH$37,'FD mesh'!$B$84:$BI$84,$E913:$BL913)+'FD inverse'!$A$37*$C914/Setup!$B$17+INDEX('FD inverse'!$A$37:$BH$37,1,'FD mesh'!$B$15+1)*Setup!$B$22</f>
        <v>15.1952995858389</v>
      </c>
      <c r="AN914" s="0" t="n">
        <f aca="false">SUMPRODUCT('FD inverse'!$A$38:$BH$38,'FD mesh'!$B$84:$BI$84,$E913:$BL913)+'FD inverse'!$A$38*$C914/Setup!$B$17+INDEX('FD inverse'!$A$38:$BH$38,1,'FD mesh'!$B$15+1)*Setup!$B$22</f>
        <v>15.1719249497319</v>
      </c>
      <c r="AO914" s="0" t="n">
        <f aca="false">SUMPRODUCT('FD inverse'!$A$39:$BH$39,'FD mesh'!$B$84:$BI$84,$E913:$BL913)+'FD inverse'!$A$39*$C914/Setup!$B$17+INDEX('FD inverse'!$A$39:$BH$39,1,'FD mesh'!$B$15+1)*Setup!$B$22</f>
        <v>15.1485082041562</v>
      </c>
      <c r="AP914" s="0" t="n">
        <f aca="false">SUMPRODUCT('FD inverse'!$A$40:$BH$40,'FD mesh'!$B$84:$BI$84,$E913:$BL913)+'FD inverse'!$A$40*$C914/Setup!$B$17+INDEX('FD inverse'!$A$40:$BH$40,1,'FD mesh'!$B$15+1)*Setup!$B$22</f>
        <v>15.1250574238856</v>
      </c>
      <c r="AQ914" s="0" t="n">
        <f aca="false">SUMPRODUCT('FD inverse'!$A$41:$BH$41,'FD mesh'!$B$84:$BI$84,$E913:$BL913)+'FD inverse'!$A$41*$C914/Setup!$B$17+INDEX('FD inverse'!$A$41:$BH$41,1,'FD mesh'!$B$15+1)*Setup!$B$22</f>
        <v>15.1015795259892</v>
      </c>
      <c r="AR914" s="0" t="n">
        <f aca="false">SUMPRODUCT('FD inverse'!$A$42:$BH$42,'FD mesh'!$B$84:$BI$84,$E913:$BL913)+'FD inverse'!$A$42*$C914/Setup!$B$17+INDEX('FD inverse'!$A$42:$BH$42,1,'FD mesh'!$B$15+1)*Setup!$B$22</f>
        <v>15.0780804472261</v>
      </c>
      <c r="AS914" s="0" t="n">
        <f aca="false">SUMPRODUCT('FD inverse'!$A$43:$BH$43,'FD mesh'!$B$84:$BI$84,$E913:$BL913)+'FD inverse'!$A$43*$C914/Setup!$B$17+INDEX('FD inverse'!$A$43:$BH$43,1,'FD mesh'!$B$15+1)*Setup!$B$22</f>
        <v>0</v>
      </c>
      <c r="AT914" s="0" t="n">
        <f aca="false">SUMPRODUCT('FD inverse'!$A$44:$BH$44,'FD mesh'!$B$84:$BI$84,$E913:$BL913)+'FD inverse'!$A$44*$C914/Setup!$B$17+INDEX('FD inverse'!$A$44:$BH$44,1,'FD mesh'!$B$15+1)*Setup!$B$22</f>
        <v>0</v>
      </c>
      <c r="AU914" s="0" t="n">
        <f aca="false">SUMPRODUCT('FD inverse'!$A$45:$BH$45,'FD mesh'!$B$84:$BI$84,$E913:$BL913)+'FD inverse'!$A$45*$C914/Setup!$B$17+INDEX('FD inverse'!$A$45:$BH$45,1,'FD mesh'!$B$15+1)*Setup!$B$22</f>
        <v>0</v>
      </c>
      <c r="AV914" s="0" t="n">
        <f aca="false">SUMPRODUCT('FD inverse'!$A$46:$BH$46,'FD mesh'!$B$84:$BI$84,$E913:$BL913)+'FD inverse'!$A$46*$C914/Setup!$B$17+INDEX('FD inverse'!$A$46:$BH$46,1,'FD mesh'!$B$15+1)*Setup!$B$22</f>
        <v>0</v>
      </c>
      <c r="AW914" s="0" t="n">
        <f aca="false">SUMPRODUCT('FD inverse'!$A$47:$BH$47,'FD mesh'!$B$84:$BI$84,$E913:$BL913)+'FD inverse'!$A$47*$C914/Setup!$B$17+INDEX('FD inverse'!$A$47:$BH$47,1,'FD mesh'!$B$15+1)*Setup!$B$22</f>
        <v>0</v>
      </c>
      <c r="AX914" s="0" t="n">
        <f aca="false">SUMPRODUCT('FD inverse'!$A$48:$BH$48,'FD mesh'!$B$84:$BI$84,$E913:$BL913)+'FD inverse'!$A$48*$C914/Setup!$B$17+INDEX('FD inverse'!$A$48:$BH$48,1,'FD mesh'!$B$15+1)*Setup!$B$22</f>
        <v>0</v>
      </c>
      <c r="AY914" s="0" t="n">
        <f aca="false">SUMPRODUCT('FD inverse'!$A$49:$BH$49,'FD mesh'!$B$84:$BI$84,$E913:$BL913)+'FD inverse'!$A$49*$C914/Setup!$B$17+INDEX('FD inverse'!$A$49:$BH$49,1,'FD mesh'!$B$15+1)*Setup!$B$22</f>
        <v>0</v>
      </c>
      <c r="AZ914" s="0" t="n">
        <f aca="false">SUMPRODUCT('FD inverse'!$A$50:$BH$50,'FD mesh'!$B$84:$BI$84,$E913:$BL913)+'FD inverse'!$A$50*$C914/Setup!$B$17+INDEX('FD inverse'!$A$50:$BH$50,1,'FD mesh'!$B$15+1)*Setup!$B$22</f>
        <v>0</v>
      </c>
      <c r="BA914" s="0" t="n">
        <f aca="false">SUMPRODUCT('FD inverse'!$A$51:$BH$51,'FD mesh'!$B$84:$BI$84,$E913:$BL913)+'FD inverse'!$A$51*$C914/Setup!$B$17+INDEX('FD inverse'!$A$51:$BH$51,1,'FD mesh'!$B$15+1)*Setup!$B$22</f>
        <v>0</v>
      </c>
      <c r="BB914" s="0" t="n">
        <f aca="false">SUMPRODUCT('FD inverse'!$A$52:$BH$52,'FD mesh'!$B$84:$BI$84,$E913:$BL913)+'FD inverse'!$A$52*$C914/Setup!$B$17+INDEX('FD inverse'!$A$52:$BH$52,1,'FD mesh'!$B$15+1)*Setup!$B$22</f>
        <v>0</v>
      </c>
      <c r="BC914" s="0" t="n">
        <f aca="false">SUMPRODUCT('FD inverse'!$A$53:$BH$53,'FD mesh'!$B$84:$BI$84,$E913:$BL913)+'FD inverse'!$A$53*$C914/Setup!$B$17+INDEX('FD inverse'!$A$53:$BH$53,1,'FD mesh'!$B$15+1)*Setup!$B$22</f>
        <v>0</v>
      </c>
      <c r="BD914" s="0" t="n">
        <f aca="false">SUMPRODUCT('FD inverse'!$A$54:$BH$54,'FD mesh'!$B$84:$BI$84,$E913:$BL913)+'FD inverse'!$A$54*$C914/Setup!$B$17+INDEX('FD inverse'!$A$54:$BH$54,1,'FD mesh'!$B$15+1)*Setup!$B$22</f>
        <v>0</v>
      </c>
      <c r="BE914" s="0" t="n">
        <f aca="false">SUMPRODUCT('FD inverse'!$A$55:$BH$55,'FD mesh'!$B$84:$BI$84,$E913:$BL913)+'FD inverse'!$A$55*$C914/Setup!$B$17+INDEX('FD inverse'!$A$55:$BH$55,1,'FD mesh'!$B$15+1)*Setup!$B$22</f>
        <v>0</v>
      </c>
      <c r="BF914" s="0" t="n">
        <f aca="false">SUMPRODUCT('FD inverse'!$A$56:$BH$56,'FD mesh'!$B$84:$BI$84,$E913:$BL913)+'FD inverse'!$A$56*$C914/Setup!$B$17+INDEX('FD inverse'!$A$56:$BH$56,1,'FD mesh'!$B$15+1)*Setup!$B$22</f>
        <v>0</v>
      </c>
      <c r="BG914" s="0" t="n">
        <f aca="false">SUMPRODUCT('FD inverse'!$A$57:$BH$57,'FD mesh'!$B$84:$BI$84,$E913:$BL913)+'FD inverse'!$A$57*$C914/Setup!$B$17+INDEX('FD inverse'!$A$57:$BH$57,1,'FD mesh'!$B$15+1)*Setup!$B$22</f>
        <v>0</v>
      </c>
      <c r="BH914" s="0" t="n">
        <f aca="false">SUMPRODUCT('FD inverse'!$A$58:$BH$58,'FD mesh'!$B$84:$BI$84,$E913:$BL913)+'FD inverse'!$A$58*$C914/Setup!$B$17+INDEX('FD inverse'!$A$58:$BH$58,1,'FD mesh'!$B$15+1)*Setup!$B$22</f>
        <v>0</v>
      </c>
      <c r="BI914" s="0" t="n">
        <f aca="false">SUMPRODUCT('FD inverse'!$A$59:$BH$59,'FD mesh'!$B$84:$BI$84,$E913:$BL913)+'FD inverse'!$A$59*$C914/Setup!$B$17+INDEX('FD inverse'!$A$59:$BH$59,1,'FD mesh'!$B$15+1)*Setup!$B$22</f>
        <v>0</v>
      </c>
      <c r="BJ914" s="0" t="n">
        <f aca="false">SUMPRODUCT('FD inverse'!$A$60:$BH$60,'FD mesh'!$B$84:$BI$84,$E913:$BL913)+'FD inverse'!$A$60*$C914/Setup!$B$17+INDEX('FD inverse'!$A$60:$BH$60,1,'FD mesh'!$B$15+1)*Setup!$B$22</f>
        <v>0</v>
      </c>
      <c r="BK914" s="0" t="n">
        <f aca="false">SUMPRODUCT('FD inverse'!$A$61:$BH$61,'FD mesh'!$B$84:$BI$84,$E913:$BL913)+'FD inverse'!$A$61*$C914/Setup!$B$17+INDEX('FD inverse'!$A$61:$BH$61,1,'FD mesh'!$B$15+1)*Setup!$B$22</f>
        <v>0</v>
      </c>
      <c r="BL914" s="0" t="n">
        <f aca="false">SUMPRODUCT('FD inverse'!$A$62:$BH$62,'FD mesh'!$B$84:$BI$84,$E913:$BL913)+'FD inverse'!$A$62*$C914/Setup!$B$17+INDEX('FD inverse'!$A$62:$BH$62,1,'FD mesh'!$B$15+1)*Setup!$B$22</f>
        <v>0</v>
      </c>
    </row>
    <row r="915" customFormat="false" ht="15" hidden="false" customHeight="false" outlineLevel="0" collapsed="false">
      <c r="A915" s="0" t="n">
        <v>910</v>
      </c>
      <c r="B915" s="0" t="n">
        <f aca="false">A915*Setup!$B$11/3600</f>
        <v>75.8333333333333</v>
      </c>
      <c r="C915" s="0" t="n">
        <f aca="false">Setup!$B$7+Setup!$B$8*COS(2*PI()*(B915-Setup!$B$9)/24)</f>
        <v>20.0038071136726</v>
      </c>
      <c r="D915" s="0" t="n">
        <f aca="false">(C915-E915)/Setup!$B$17</f>
        <v>-10.1550759561727</v>
      </c>
      <c r="E915" s="0" t="n">
        <f aca="false">SUMPRODUCT('FD inverse'!$A$3:$BH$3,'FD mesh'!$B$84:$BI$84,$E914:$BL914)+'FD inverse'!$A$3*$C915/Setup!$B$17+INDEX('FD inverse'!$A$3:$BH$3,1,'FD mesh'!$B$15+1)*Setup!$B$22</f>
        <v>21.323966987975</v>
      </c>
      <c r="F915" s="0" t="n">
        <f aca="false">SUMPRODUCT('FD inverse'!$A$4:$BH$4,'FD mesh'!$B$84:$BI$84,$E914:$BL914)+'FD inverse'!$A$4*$C915/Setup!$B$17+INDEX('FD inverse'!$A$4:$BH$4,1,'FD mesh'!$B$15+1)*Setup!$B$22</f>
        <v>21.623594729183</v>
      </c>
      <c r="G915" s="0" t="n">
        <f aca="false">SUMPRODUCT('FD inverse'!$A$5:$BH$5,'FD mesh'!$B$84:$BI$84,$E914:$BL914)+'FD inverse'!$A$5*$C915/Setup!$B$17+INDEX('FD inverse'!$A$5:$BH$5,1,'FD mesh'!$B$15+1)*Setup!$B$22</f>
        <v>21.9173949410546</v>
      </c>
      <c r="H915" s="0" t="n">
        <f aca="false">SUMPRODUCT('FD inverse'!$A$6:$BH$6,'FD mesh'!$B$84:$BI$84,$E914:$BL914)+'FD inverse'!$A$6*$C915/Setup!$B$17+INDEX('FD inverse'!$A$6:$BH$6,1,'FD mesh'!$B$15+1)*Setup!$B$22</f>
        <v>22.894044600788</v>
      </c>
      <c r="I915" s="0" t="n">
        <f aca="false">SUMPRODUCT('FD inverse'!$A$7:$BH$7,'FD mesh'!$B$84:$BI$84,$E914:$BL914)+'FD inverse'!$A$7*$C915/Setup!$B$17+INDEX('FD inverse'!$A$7:$BH$7,1,'FD mesh'!$B$15+1)*Setup!$B$22</f>
        <v>22.9753967402908</v>
      </c>
      <c r="J915" s="0" t="n">
        <f aca="false">SUMPRODUCT('FD inverse'!$A$8:$BH$8,'FD mesh'!$B$84:$BI$84,$E914:$BL914)+'FD inverse'!$A$8*$C915/Setup!$B$17+INDEX('FD inverse'!$A$8:$BH$8,1,'FD mesh'!$B$15+1)*Setup!$B$22</f>
        <v>23.0464869784358</v>
      </c>
      <c r="K915" s="0" t="n">
        <f aca="false">SUMPRODUCT('FD inverse'!$A$9:$BH$9,'FD mesh'!$B$84:$BI$84,$E914:$BL914)+'FD inverse'!$A$9*$C915/Setup!$B$17+INDEX('FD inverse'!$A$9:$BH$9,1,'FD mesh'!$B$15+1)*Setup!$B$22</f>
        <v>23.1072659314114</v>
      </c>
      <c r="L915" s="0" t="n">
        <f aca="false">SUMPRODUCT('FD inverse'!$A$10:$BH$10,'FD mesh'!$B$84:$BI$84,$E914:$BL914)+'FD inverse'!$A$10*$C915/Setup!$B$17+INDEX('FD inverse'!$A$10:$BH$10,1,'FD mesh'!$B$15+1)*Setup!$B$22</f>
        <v>23.1577277360657</v>
      </c>
      <c r="M915" s="0" t="n">
        <f aca="false">SUMPRODUCT('FD inverse'!$A$11:$BH$11,'FD mesh'!$B$84:$BI$84,$E914:$BL914)+'FD inverse'!$A$11*$C915/Setup!$B$17+INDEX('FD inverse'!$A$11:$BH$11,1,'FD mesh'!$B$15+1)*Setup!$B$22</f>
        <v>23.1978968904817</v>
      </c>
      <c r="N915" s="0" t="n">
        <f aca="false">SUMPRODUCT('FD inverse'!$A$12:$BH$12,'FD mesh'!$B$84:$BI$84,$E914:$BL914)+'FD inverse'!$A$12*$C915/Setup!$B$17+INDEX('FD inverse'!$A$12:$BH$12,1,'FD mesh'!$B$15+1)*Setup!$B$22</f>
        <v>23.2278168624983</v>
      </c>
      <c r="O915" s="0" t="n">
        <f aca="false">SUMPRODUCT('FD inverse'!$A$13:$BH$13,'FD mesh'!$B$84:$BI$84,$E914:$BL914)+'FD inverse'!$A$13*$C915/Setup!$B$17+INDEX('FD inverse'!$A$13:$BH$13,1,'FD mesh'!$B$15+1)*Setup!$B$22</f>
        <v>23.2475404598273</v>
      </c>
      <c r="P915" s="0" t="n">
        <f aca="false">SUMPRODUCT('FD inverse'!$A$14:$BH$14,'FD mesh'!$B$84:$BI$84,$E914:$BL914)+'FD inverse'!$A$14*$C915/Setup!$B$17+INDEX('FD inverse'!$A$14:$BH$14,1,'FD mesh'!$B$15+1)*Setup!$B$22</f>
        <v>23.2571219526205</v>
      </c>
      <c r="Q915" s="0" t="n">
        <f aca="false">SUMPRODUCT('FD inverse'!$A$15:$BH$15,'FD mesh'!$B$84:$BI$84,$E914:$BL914)+'FD inverse'!$A$15*$C915/Setup!$B$17+INDEX('FD inverse'!$A$15:$BH$15,1,'FD mesh'!$B$15+1)*Setup!$B$22</f>
        <v>23.2566109381335</v>
      </c>
      <c r="R915" s="0" t="n">
        <f aca="false">SUMPRODUCT('FD inverse'!$A$16:$BH$16,'FD mesh'!$B$84:$BI$84,$E914:$BL914)+'FD inverse'!$A$16*$C915/Setup!$B$17+INDEX('FD inverse'!$A$16:$BH$16,1,'FD mesh'!$B$15+1)*Setup!$B$22</f>
        <v>23.2460479372278</v>
      </c>
      <c r="S915" s="0" t="n">
        <f aca="false">SUMPRODUCT('FD inverse'!$A$17:$BH$17,'FD mesh'!$B$84:$BI$84,$E914:$BL914)+'FD inverse'!$A$17*$C915/Setup!$B$17+INDEX('FD inverse'!$A$17:$BH$17,1,'FD mesh'!$B$15+1)*Setup!$B$22</f>
        <v>22.7407105913759</v>
      </c>
      <c r="T915" s="0" t="n">
        <f aca="false">SUMPRODUCT('FD inverse'!$A$18:$BH$18,'FD mesh'!$B$84:$BI$84,$E914:$BL914)+'FD inverse'!$A$18*$C915/Setup!$B$17+INDEX('FD inverse'!$A$18:$BH$18,1,'FD mesh'!$B$15+1)*Setup!$B$22</f>
        <v>22.2307327158168</v>
      </c>
      <c r="U915" s="0" t="n">
        <f aca="false">SUMPRODUCT('FD inverse'!$A$19:$BH$19,'FD mesh'!$B$84:$BI$84,$E914:$BL914)+'FD inverse'!$A$19*$C915/Setup!$B$17+INDEX('FD inverse'!$A$19:$BH$19,1,'FD mesh'!$B$15+1)*Setup!$B$22</f>
        <v>21.7164695620046</v>
      </c>
      <c r="V915" s="0" t="n">
        <f aca="false">SUMPRODUCT('FD inverse'!$A$20:$BH$20,'FD mesh'!$B$84:$BI$84,$E914:$BL914)+'FD inverse'!$A$20*$C915/Setup!$B$17+INDEX('FD inverse'!$A$20:$BH$20,1,'FD mesh'!$B$15+1)*Setup!$B$22</f>
        <v>21.1982718528849</v>
      </c>
      <c r="W915" s="0" t="n">
        <f aca="false">SUMPRODUCT('FD inverse'!$A$21:$BH$21,'FD mesh'!$B$84:$BI$84,$E914:$BL914)+'FD inverse'!$A$21*$C915/Setup!$B$17+INDEX('FD inverse'!$A$21:$BH$21,1,'FD mesh'!$B$15+1)*Setup!$B$22</f>
        <v>20.6764853818058</v>
      </c>
      <c r="X915" s="0" t="n">
        <f aca="false">SUMPRODUCT('FD inverse'!$A$22:$BH$22,'FD mesh'!$B$84:$BI$84,$E914:$BL914)+'FD inverse'!$A$22*$C915/Setup!$B$17+INDEX('FD inverse'!$A$22:$BH$22,1,'FD mesh'!$B$15+1)*Setup!$B$22</f>
        <v>20.1514507783979</v>
      </c>
      <c r="Y915" s="0" t="n">
        <f aca="false">SUMPRODUCT('FD inverse'!$A$23:$BH$23,'FD mesh'!$B$84:$BI$84,$E914:$BL914)+'FD inverse'!$A$23*$C915/Setup!$B$17+INDEX('FD inverse'!$A$23:$BH$23,1,'FD mesh'!$B$15+1)*Setup!$B$22</f>
        <v>19.6235034267376</v>
      </c>
      <c r="Z915" s="0" t="n">
        <f aca="false">SUMPRODUCT('FD inverse'!$A$24:$BH$24,'FD mesh'!$B$84:$BI$84,$E914:$BL914)+'FD inverse'!$A$24*$C915/Setup!$B$17+INDEX('FD inverse'!$A$24:$BH$24,1,'FD mesh'!$B$15+1)*Setup!$B$22</f>
        <v>19.0929735213346</v>
      </c>
      <c r="AA915" s="0" t="n">
        <f aca="false">SUMPRODUCT('FD inverse'!$A$25:$BH$25,'FD mesh'!$B$84:$BI$84,$E914:$BL914)+'FD inverse'!$A$25*$C915/Setup!$B$17+INDEX('FD inverse'!$A$25:$BH$25,1,'FD mesh'!$B$15+1)*Setup!$B$22</f>
        <v>18.5601862467132</v>
      </c>
      <c r="AB915" s="0" t="n">
        <f aca="false">SUMPRODUCT('FD inverse'!$A$26:$BH$26,'FD mesh'!$B$84:$BI$84,$E914:$BL914)+'FD inverse'!$A$26*$C915/Setup!$B$17+INDEX('FD inverse'!$A$26:$BH$26,1,'FD mesh'!$B$15+1)*Setup!$B$22</f>
        <v>18.0254620665818</v>
      </c>
      <c r="AC915" s="0" t="n">
        <f aca="false">SUMPRODUCT('FD inverse'!$A$27:$BH$27,'FD mesh'!$B$84:$BI$84,$E914:$BL914)+'FD inverse'!$A$27*$C915/Setup!$B$17+INDEX('FD inverse'!$A$27:$BH$27,1,'FD mesh'!$B$15+1)*Setup!$B$22</f>
        <v>17.4891171088006</v>
      </c>
      <c r="AD915" s="0" t="n">
        <f aca="false">SUMPRODUCT('FD inverse'!$A$28:$BH$28,'FD mesh'!$B$84:$BI$84,$E914:$BL914)+'FD inverse'!$A$28*$C915/Setup!$B$17+INDEX('FD inverse'!$A$28:$BH$28,1,'FD mesh'!$B$15+1)*Setup!$B$22</f>
        <v>16.9514636325632</v>
      </c>
      <c r="AE915" s="0" t="n">
        <f aca="false">SUMPRODUCT('FD inverse'!$A$29:$BH$29,'FD mesh'!$B$84:$BI$84,$E914:$BL914)+'FD inverse'!$A$29*$C915/Setup!$B$17+INDEX('FD inverse'!$A$29:$BH$29,1,'FD mesh'!$B$15+1)*Setup!$B$22</f>
        <v>16.4128105643889</v>
      </c>
      <c r="AF915" s="0" t="n">
        <f aca="false">SUMPRODUCT('FD inverse'!$A$30:$BH$30,'FD mesh'!$B$84:$BI$84,$E914:$BL914)+'FD inverse'!$A$30*$C915/Setup!$B$17+INDEX('FD inverse'!$A$30:$BH$30,1,'FD mesh'!$B$15+1)*Setup!$B$22</f>
        <v>15.8734640896935</v>
      </c>
      <c r="AG915" s="0" t="n">
        <f aca="false">SUMPRODUCT('FD inverse'!$A$31:$BH$31,'FD mesh'!$B$84:$BI$84,$E914:$BL914)+'FD inverse'!$A$31*$C915/Setup!$B$17+INDEX('FD inverse'!$A$31:$BH$31,1,'FD mesh'!$B$15+1)*Setup!$B$22</f>
        <v>15.3337282868444</v>
      </c>
      <c r="AH915" s="0" t="n">
        <f aca="false">SUMPRODUCT('FD inverse'!$A$32:$BH$32,'FD mesh'!$B$84:$BI$84,$E914:$BL914)+'FD inverse'!$A$32*$C915/Setup!$B$17+INDEX('FD inverse'!$A$32:$BH$32,1,'FD mesh'!$B$15+1)*Setup!$B$22</f>
        <v>15.3109027010257</v>
      </c>
      <c r="AI915" s="0" t="n">
        <f aca="false">SUMPRODUCT('FD inverse'!$A$33:$BH$33,'FD mesh'!$B$84:$BI$84,$E914:$BL914)+'FD inverse'!$A$33*$C915/Setup!$B$17+INDEX('FD inverse'!$A$33:$BH$33,1,'FD mesh'!$B$15+1)*Setup!$B$22</f>
        <v>15.2879487726128</v>
      </c>
      <c r="AJ915" s="0" t="n">
        <f aca="false">SUMPRODUCT('FD inverse'!$A$34:$BH$34,'FD mesh'!$B$84:$BI$84,$E914:$BL914)+'FD inverse'!$A$34*$C915/Setup!$B$17+INDEX('FD inverse'!$A$34:$BH$34,1,'FD mesh'!$B$15+1)*Setup!$B$22</f>
        <v>15.2648851227528</v>
      </c>
      <c r="AK915" s="0" t="n">
        <f aca="false">SUMPRODUCT('FD inverse'!$A$35:$BH$35,'FD mesh'!$B$84:$BI$84,$E914:$BL914)+'FD inverse'!$A$35*$C915/Setup!$B$17+INDEX('FD inverse'!$A$35:$BH$35,1,'FD mesh'!$B$15+1)*Setup!$B$22</f>
        <v>15.2417283201298</v>
      </c>
      <c r="AL915" s="0" t="n">
        <f aca="false">SUMPRODUCT('FD inverse'!$A$36:$BH$36,'FD mesh'!$B$84:$BI$84,$E914:$BL914)+'FD inverse'!$A$36*$C915/Setup!$B$17+INDEX('FD inverse'!$A$36:$BH$36,1,'FD mesh'!$B$15+1)*Setup!$B$22</f>
        <v>15.2184930067486</v>
      </c>
      <c r="AM915" s="0" t="n">
        <f aca="false">SUMPRODUCT('FD inverse'!$A$37:$BH$37,'FD mesh'!$B$84:$BI$84,$E914:$BL914)+'FD inverse'!$A$37*$C915/Setup!$B$17+INDEX('FD inverse'!$A$37:$BH$37,1,'FD mesh'!$B$15+1)*Setup!$B$22</f>
        <v>15.1951920359772</v>
      </c>
      <c r="AN915" s="0" t="n">
        <f aca="false">SUMPRODUCT('FD inverse'!$A$38:$BH$38,'FD mesh'!$B$84:$BI$84,$E914:$BL914)+'FD inverse'!$A$38*$C915/Setup!$B$17+INDEX('FD inverse'!$A$38:$BH$38,1,'FD mesh'!$B$15+1)*Setup!$B$22</f>
        <v>15.1718366209887</v>
      </c>
      <c r="AO915" s="0" t="n">
        <f aca="false">SUMPRODUCT('FD inverse'!$A$39:$BH$39,'FD mesh'!$B$84:$BI$84,$E914:$BL914)+'FD inverse'!$A$39*$C915/Setup!$B$17+INDEX('FD inverse'!$A$39:$BH$39,1,'FD mesh'!$B$15+1)*Setup!$B$22</f>
        <v>15.148436491956</v>
      </c>
      <c r="AP915" s="0" t="n">
        <f aca="false">SUMPRODUCT('FD inverse'!$A$40:$BH$40,'FD mesh'!$B$84:$BI$84,$E914:$BL914)+'FD inverse'!$A$40*$C915/Setup!$B$17+INDEX('FD inverse'!$A$40:$BH$40,1,'FD mesh'!$B$15+1)*Setup!$B$22</f>
        <v>15.1250000605557</v>
      </c>
      <c r="AQ915" s="0" t="n">
        <f aca="false">SUMPRODUCT('FD inverse'!$A$41:$BH$41,'FD mesh'!$B$84:$BI$84,$E914:$BL914)+'FD inverse'!$A$41*$C915/Setup!$B$17+INDEX('FD inverse'!$A$41:$BH$41,1,'FD mesh'!$B$15+1)*Setup!$B$22</f>
        <v>15.1015345905166</v>
      </c>
      <c r="AR915" s="0" t="n">
        <f aca="false">SUMPRODUCT('FD inverse'!$A$42:$BH$42,'FD mesh'!$B$84:$BI$84,$E914:$BL914)+'FD inverse'!$A$42*$C915/Setup!$B$17+INDEX('FD inverse'!$A$42:$BH$42,1,'FD mesh'!$B$15+1)*Setup!$B$22</f>
        <v>15.0780463731064</v>
      </c>
      <c r="AS915" s="0" t="n">
        <f aca="false">SUMPRODUCT('FD inverse'!$A$43:$BH$43,'FD mesh'!$B$84:$BI$84,$E914:$BL914)+'FD inverse'!$A$43*$C915/Setup!$B$17+INDEX('FD inverse'!$A$43:$BH$43,1,'FD mesh'!$B$15+1)*Setup!$B$22</f>
        <v>0</v>
      </c>
      <c r="AT915" s="0" t="n">
        <f aca="false">SUMPRODUCT('FD inverse'!$A$44:$BH$44,'FD mesh'!$B$84:$BI$84,$E914:$BL914)+'FD inverse'!$A$44*$C915/Setup!$B$17+INDEX('FD inverse'!$A$44:$BH$44,1,'FD mesh'!$B$15+1)*Setup!$B$22</f>
        <v>0</v>
      </c>
      <c r="AU915" s="0" t="n">
        <f aca="false">SUMPRODUCT('FD inverse'!$A$45:$BH$45,'FD mesh'!$B$84:$BI$84,$E914:$BL914)+'FD inverse'!$A$45*$C915/Setup!$B$17+INDEX('FD inverse'!$A$45:$BH$45,1,'FD mesh'!$B$15+1)*Setup!$B$22</f>
        <v>0</v>
      </c>
      <c r="AV915" s="0" t="n">
        <f aca="false">SUMPRODUCT('FD inverse'!$A$46:$BH$46,'FD mesh'!$B$84:$BI$84,$E914:$BL914)+'FD inverse'!$A$46*$C915/Setup!$B$17+INDEX('FD inverse'!$A$46:$BH$46,1,'FD mesh'!$B$15+1)*Setup!$B$22</f>
        <v>0</v>
      </c>
      <c r="AW915" s="0" t="n">
        <f aca="false">SUMPRODUCT('FD inverse'!$A$47:$BH$47,'FD mesh'!$B$84:$BI$84,$E914:$BL914)+'FD inverse'!$A$47*$C915/Setup!$B$17+INDEX('FD inverse'!$A$47:$BH$47,1,'FD mesh'!$B$15+1)*Setup!$B$22</f>
        <v>0</v>
      </c>
      <c r="AX915" s="0" t="n">
        <f aca="false">SUMPRODUCT('FD inverse'!$A$48:$BH$48,'FD mesh'!$B$84:$BI$84,$E914:$BL914)+'FD inverse'!$A$48*$C915/Setup!$B$17+INDEX('FD inverse'!$A$48:$BH$48,1,'FD mesh'!$B$15+1)*Setup!$B$22</f>
        <v>0</v>
      </c>
      <c r="AY915" s="0" t="n">
        <f aca="false">SUMPRODUCT('FD inverse'!$A$49:$BH$49,'FD mesh'!$B$84:$BI$84,$E914:$BL914)+'FD inverse'!$A$49*$C915/Setup!$B$17+INDEX('FD inverse'!$A$49:$BH$49,1,'FD mesh'!$B$15+1)*Setup!$B$22</f>
        <v>0</v>
      </c>
      <c r="AZ915" s="0" t="n">
        <f aca="false">SUMPRODUCT('FD inverse'!$A$50:$BH$50,'FD mesh'!$B$84:$BI$84,$E914:$BL914)+'FD inverse'!$A$50*$C915/Setup!$B$17+INDEX('FD inverse'!$A$50:$BH$50,1,'FD mesh'!$B$15+1)*Setup!$B$22</f>
        <v>0</v>
      </c>
      <c r="BA915" s="0" t="n">
        <f aca="false">SUMPRODUCT('FD inverse'!$A$51:$BH$51,'FD mesh'!$B$84:$BI$84,$E914:$BL914)+'FD inverse'!$A$51*$C915/Setup!$B$17+INDEX('FD inverse'!$A$51:$BH$51,1,'FD mesh'!$B$15+1)*Setup!$B$22</f>
        <v>0</v>
      </c>
      <c r="BB915" s="0" t="n">
        <f aca="false">SUMPRODUCT('FD inverse'!$A$52:$BH$52,'FD mesh'!$B$84:$BI$84,$E914:$BL914)+'FD inverse'!$A$52*$C915/Setup!$B$17+INDEX('FD inverse'!$A$52:$BH$52,1,'FD mesh'!$B$15+1)*Setup!$B$22</f>
        <v>0</v>
      </c>
      <c r="BC915" s="0" t="n">
        <f aca="false">SUMPRODUCT('FD inverse'!$A$53:$BH$53,'FD mesh'!$B$84:$BI$84,$E914:$BL914)+'FD inverse'!$A$53*$C915/Setup!$B$17+INDEX('FD inverse'!$A$53:$BH$53,1,'FD mesh'!$B$15+1)*Setup!$B$22</f>
        <v>0</v>
      </c>
      <c r="BD915" s="0" t="n">
        <f aca="false">SUMPRODUCT('FD inverse'!$A$54:$BH$54,'FD mesh'!$B$84:$BI$84,$E914:$BL914)+'FD inverse'!$A$54*$C915/Setup!$B$17+INDEX('FD inverse'!$A$54:$BH$54,1,'FD mesh'!$B$15+1)*Setup!$B$22</f>
        <v>0</v>
      </c>
      <c r="BE915" s="0" t="n">
        <f aca="false">SUMPRODUCT('FD inverse'!$A$55:$BH$55,'FD mesh'!$B$84:$BI$84,$E914:$BL914)+'FD inverse'!$A$55*$C915/Setup!$B$17+INDEX('FD inverse'!$A$55:$BH$55,1,'FD mesh'!$B$15+1)*Setup!$B$22</f>
        <v>0</v>
      </c>
      <c r="BF915" s="0" t="n">
        <f aca="false">SUMPRODUCT('FD inverse'!$A$56:$BH$56,'FD mesh'!$B$84:$BI$84,$E914:$BL914)+'FD inverse'!$A$56*$C915/Setup!$B$17+INDEX('FD inverse'!$A$56:$BH$56,1,'FD mesh'!$B$15+1)*Setup!$B$22</f>
        <v>0</v>
      </c>
      <c r="BG915" s="0" t="n">
        <f aca="false">SUMPRODUCT('FD inverse'!$A$57:$BH$57,'FD mesh'!$B$84:$BI$84,$E914:$BL914)+'FD inverse'!$A$57*$C915/Setup!$B$17+INDEX('FD inverse'!$A$57:$BH$57,1,'FD mesh'!$B$15+1)*Setup!$B$22</f>
        <v>0</v>
      </c>
      <c r="BH915" s="0" t="n">
        <f aca="false">SUMPRODUCT('FD inverse'!$A$58:$BH$58,'FD mesh'!$B$84:$BI$84,$E914:$BL914)+'FD inverse'!$A$58*$C915/Setup!$B$17+INDEX('FD inverse'!$A$58:$BH$58,1,'FD mesh'!$B$15+1)*Setup!$B$22</f>
        <v>0</v>
      </c>
      <c r="BI915" s="0" t="n">
        <f aca="false">SUMPRODUCT('FD inverse'!$A$59:$BH$59,'FD mesh'!$B$84:$BI$84,$E914:$BL914)+'FD inverse'!$A$59*$C915/Setup!$B$17+INDEX('FD inverse'!$A$59:$BH$59,1,'FD mesh'!$B$15+1)*Setup!$B$22</f>
        <v>0</v>
      </c>
      <c r="BJ915" s="0" t="n">
        <f aca="false">SUMPRODUCT('FD inverse'!$A$60:$BH$60,'FD mesh'!$B$84:$BI$84,$E914:$BL914)+'FD inverse'!$A$60*$C915/Setup!$B$17+INDEX('FD inverse'!$A$60:$BH$60,1,'FD mesh'!$B$15+1)*Setup!$B$22</f>
        <v>0</v>
      </c>
      <c r="BK915" s="0" t="n">
        <f aca="false">SUMPRODUCT('FD inverse'!$A$61:$BH$61,'FD mesh'!$B$84:$BI$84,$E914:$BL914)+'FD inverse'!$A$61*$C915/Setup!$B$17+INDEX('FD inverse'!$A$61:$BH$61,1,'FD mesh'!$B$15+1)*Setup!$B$22</f>
        <v>0</v>
      </c>
      <c r="BL915" s="0" t="n">
        <f aca="false">SUMPRODUCT('FD inverse'!$A$62:$BH$62,'FD mesh'!$B$84:$BI$84,$E914:$BL914)+'FD inverse'!$A$62*$C915/Setup!$B$17+INDEX('FD inverse'!$A$62:$BH$62,1,'FD mesh'!$B$15+1)*Setup!$B$22</f>
        <v>0</v>
      </c>
    </row>
    <row r="916" customFormat="false" ht="15" hidden="false" customHeight="false" outlineLevel="0" collapsed="false">
      <c r="A916" s="0" t="n">
        <v>911</v>
      </c>
      <c r="B916" s="0" t="n">
        <f aca="false">A916*Setup!$B$11/3600</f>
        <v>75.9166666666667</v>
      </c>
      <c r="C916" s="0" t="n">
        <f aca="false">Setup!$B$7+Setup!$B$8*COS(2*PI()*(B916-Setup!$B$9)/24)</f>
        <v>20.0009518916804</v>
      </c>
      <c r="D916" s="0" t="n">
        <f aca="false">(C916-E916)/Setup!$B$17</f>
        <v>-10.0933953926552</v>
      </c>
      <c r="E916" s="0" t="n">
        <f aca="false">SUMPRODUCT('FD inverse'!$A$3:$BH$3,'FD mesh'!$B$84:$BI$84,$E915:$BL915)+'FD inverse'!$A$3*$C916/Setup!$B$17+INDEX('FD inverse'!$A$3:$BH$3,1,'FD mesh'!$B$15+1)*Setup!$B$22</f>
        <v>21.3130932927255</v>
      </c>
      <c r="F916" s="0" t="n">
        <f aca="false">SUMPRODUCT('FD inverse'!$A$4:$BH$4,'FD mesh'!$B$84:$BI$84,$E915:$BL915)+'FD inverse'!$A$4*$C916/Setup!$B$17+INDEX('FD inverse'!$A$4:$BH$4,1,'FD mesh'!$B$15+1)*Setup!$B$22</f>
        <v>21.6111322222333</v>
      </c>
      <c r="G916" s="0" t="n">
        <f aca="false">SUMPRODUCT('FD inverse'!$A$5:$BH$5,'FD mesh'!$B$84:$BI$84,$E915:$BL915)+'FD inverse'!$A$5*$C916/Setup!$B$17+INDEX('FD inverse'!$A$5:$BH$5,1,'FD mesh'!$B$15+1)*Setup!$B$22</f>
        <v>21.9037620775442</v>
      </c>
      <c r="H916" s="0" t="n">
        <f aca="false">SUMPRODUCT('FD inverse'!$A$6:$BH$6,'FD mesh'!$B$84:$BI$84,$E915:$BL915)+'FD inverse'!$A$6*$C916/Setup!$B$17+INDEX('FD inverse'!$A$6:$BH$6,1,'FD mesh'!$B$15+1)*Setup!$B$22</f>
        <v>22.8770577617457</v>
      </c>
      <c r="I916" s="0" t="n">
        <f aca="false">SUMPRODUCT('FD inverse'!$A$7:$BH$7,'FD mesh'!$B$84:$BI$84,$E915:$BL915)+'FD inverse'!$A$7*$C916/Setup!$B$17+INDEX('FD inverse'!$A$7:$BH$7,1,'FD mesh'!$B$15+1)*Setup!$B$22</f>
        <v>22.9581792562053</v>
      </c>
      <c r="J916" s="0" t="n">
        <f aca="false">SUMPRODUCT('FD inverse'!$A$8:$BH$8,'FD mesh'!$B$84:$BI$84,$E915:$BL915)+'FD inverse'!$A$8*$C916/Setup!$B$17+INDEX('FD inverse'!$A$8:$BH$8,1,'FD mesh'!$B$15+1)*Setup!$B$22</f>
        <v>23.0291429429448</v>
      </c>
      <c r="K916" s="0" t="n">
        <f aca="false">SUMPRODUCT('FD inverse'!$A$9:$BH$9,'FD mesh'!$B$84:$BI$84,$E915:$BL915)+'FD inverse'!$A$9*$C916/Setup!$B$17+INDEX('FD inverse'!$A$9:$BH$9,1,'FD mesh'!$B$15+1)*Setup!$B$22</f>
        <v>23.0898741603681</v>
      </c>
      <c r="L916" s="0" t="n">
        <f aca="false">SUMPRODUCT('FD inverse'!$A$10:$BH$10,'FD mesh'!$B$84:$BI$84,$E915:$BL915)+'FD inverse'!$A$10*$C916/Setup!$B$17+INDEX('FD inverse'!$A$10:$BH$10,1,'FD mesh'!$B$15+1)*Setup!$B$22</f>
        <v>23.1403447459074</v>
      </c>
      <c r="M916" s="0" t="n">
        <f aca="false">SUMPRODUCT('FD inverse'!$A$11:$BH$11,'FD mesh'!$B$84:$BI$84,$E915:$BL915)+'FD inverse'!$A$11*$C916/Setup!$B$17+INDEX('FD inverse'!$A$11:$BH$11,1,'FD mesh'!$B$15+1)*Setup!$B$22</f>
        <v>23.180559880026</v>
      </c>
      <c r="N916" s="0" t="n">
        <f aca="false">SUMPRODUCT('FD inverse'!$A$12:$BH$12,'FD mesh'!$B$84:$BI$84,$E915:$BL915)+'FD inverse'!$A$12*$C916/Setup!$B$17+INDEX('FD inverse'!$A$12:$BH$12,1,'FD mesh'!$B$15+1)*Setup!$B$22</f>
        <v>23.2105466893919</v>
      </c>
      <c r="O916" s="0" t="n">
        <f aca="false">SUMPRODUCT('FD inverse'!$A$13:$BH$13,'FD mesh'!$B$84:$BI$84,$E915:$BL915)+'FD inverse'!$A$13*$C916/Setup!$B$17+INDEX('FD inverse'!$A$13:$BH$13,1,'FD mesh'!$B$15+1)*Setup!$B$22</f>
        <v>23.2303446060697</v>
      </c>
      <c r="P916" s="0" t="n">
        <f aca="false">SUMPRODUCT('FD inverse'!$A$14:$BH$14,'FD mesh'!$B$84:$BI$84,$E915:$BL915)+'FD inverse'!$A$14*$C916/Setup!$B$17+INDEX('FD inverse'!$A$14:$BH$14,1,'FD mesh'!$B$15+1)*Setup!$B$22</f>
        <v>23.2399974762829</v>
      </c>
      <c r="Q916" s="0" t="n">
        <f aca="false">SUMPRODUCT('FD inverse'!$A$15:$BH$15,'FD mesh'!$B$84:$BI$84,$E915:$BL915)+'FD inverse'!$A$15*$C916/Setup!$B$17+INDEX('FD inverse'!$A$15:$BH$15,1,'FD mesh'!$B$15+1)*Setup!$B$22</f>
        <v>23.2395474106037</v>
      </c>
      <c r="R916" s="0" t="n">
        <f aca="false">SUMPRODUCT('FD inverse'!$A$16:$BH$16,'FD mesh'!$B$84:$BI$84,$E915:$BL915)+'FD inverse'!$A$16*$C916/Setup!$B$17+INDEX('FD inverse'!$A$16:$BH$16,1,'FD mesh'!$B$15+1)*Setup!$B$22</f>
        <v>23.2290303670308</v>
      </c>
      <c r="S916" s="0" t="n">
        <f aca="false">SUMPRODUCT('FD inverse'!$A$17:$BH$17,'FD mesh'!$B$84:$BI$84,$E915:$BL915)+'FD inverse'!$A$17*$C916/Setup!$B$17+INDEX('FD inverse'!$A$17:$BH$17,1,'FD mesh'!$B$15+1)*Setup!$B$22</f>
        <v>22.7249039920911</v>
      </c>
      <c r="T916" s="0" t="n">
        <f aca="false">SUMPRODUCT('FD inverse'!$A$18:$BH$18,'FD mesh'!$B$84:$BI$84,$E915:$BL915)+'FD inverse'!$A$18*$C916/Setup!$B$17+INDEX('FD inverse'!$A$18:$BH$18,1,'FD mesh'!$B$15+1)*Setup!$B$22</f>
        <v>22.2161259607904</v>
      </c>
      <c r="U916" s="0" t="n">
        <f aca="false">SUMPRODUCT('FD inverse'!$A$19:$BH$19,'FD mesh'!$B$84:$BI$84,$E915:$BL915)+'FD inverse'!$A$19*$C916/Setup!$B$17+INDEX('FD inverse'!$A$19:$BH$19,1,'FD mesh'!$B$15+1)*Setup!$B$22</f>
        <v>21.7030493701534</v>
      </c>
      <c r="V916" s="0" t="n">
        <f aca="false">SUMPRODUCT('FD inverse'!$A$20:$BH$20,'FD mesh'!$B$84:$BI$84,$E915:$BL915)+'FD inverse'!$A$20*$C916/Setup!$B$17+INDEX('FD inverse'!$A$20:$BH$20,1,'FD mesh'!$B$15+1)*Setup!$B$22</f>
        <v>21.1860234087716</v>
      </c>
      <c r="W916" s="0" t="n">
        <f aca="false">SUMPRODUCT('FD inverse'!$A$21:$BH$21,'FD mesh'!$B$84:$BI$84,$E915:$BL915)+'FD inverse'!$A$21*$C916/Setup!$B$17+INDEX('FD inverse'!$A$21:$BH$21,1,'FD mesh'!$B$15+1)*Setup!$B$22</f>
        <v>20.665392905265</v>
      </c>
      <c r="X916" s="0" t="n">
        <f aca="false">SUMPRODUCT('FD inverse'!$A$22:$BH$22,'FD mesh'!$B$84:$BI$84,$E915:$BL915)+'FD inverse'!$A$22*$C916/Setup!$B$17+INDEX('FD inverse'!$A$22:$BH$22,1,'FD mesh'!$B$15+1)*Setup!$B$22</f>
        <v>20.1414980443765</v>
      </c>
      <c r="Y916" s="0" t="n">
        <f aca="false">SUMPRODUCT('FD inverse'!$A$23:$BH$23,'FD mesh'!$B$84:$BI$84,$E915:$BL915)+'FD inverse'!$A$23*$C916/Setup!$B$17+INDEX('FD inverse'!$A$23:$BH$23,1,'FD mesh'!$B$15+1)*Setup!$B$22</f>
        <v>19.6146742360473</v>
      </c>
      <c r="Z916" s="0" t="n">
        <f aca="false">SUMPRODUCT('FD inverse'!$A$24:$BH$24,'FD mesh'!$B$84:$BI$84,$E915:$BL915)+'FD inverse'!$A$24*$C916/Setup!$B$17+INDEX('FD inverse'!$A$24:$BH$24,1,'FD mesh'!$B$15+1)*Setup!$B$22</f>
        <v>19.0852521230293</v>
      </c>
      <c r="AA916" s="0" t="n">
        <f aca="false">SUMPRODUCT('FD inverse'!$A$25:$BH$25,'FD mesh'!$B$84:$BI$84,$E915:$BL915)+'FD inverse'!$A$25*$C916/Setup!$B$17+INDEX('FD inverse'!$A$25:$BH$25,1,'FD mesh'!$B$15+1)*Setup!$B$22</f>
        <v>18.5535577127958</v>
      </c>
      <c r="AB916" s="0" t="n">
        <f aca="false">SUMPRODUCT('FD inverse'!$A$26:$BH$26,'FD mesh'!$B$84:$BI$84,$E915:$BL915)+'FD inverse'!$A$26*$C916/Setup!$B$17+INDEX('FD inverse'!$A$26:$BH$26,1,'FD mesh'!$B$15+1)*Setup!$B$22</f>
        <v>18.0199126197237</v>
      </c>
      <c r="AC916" s="0" t="n">
        <f aca="false">SUMPRODUCT('FD inverse'!$A$27:$BH$27,'FD mesh'!$B$84:$BI$84,$E915:$BL915)+'FD inverse'!$A$27*$C916/Setup!$B$17+INDEX('FD inverse'!$A$27:$BH$27,1,'FD mesh'!$B$15+1)*Setup!$B$22</f>
        <v>17.4846344037191</v>
      </c>
      <c r="AD916" s="0" t="n">
        <f aca="false">SUMPRODUCT('FD inverse'!$A$28:$BH$28,'FD mesh'!$B$84:$BI$84,$E915:$BL915)+'FD inverse'!$A$28*$C916/Setup!$B$17+INDEX('FD inverse'!$A$28:$BH$28,1,'FD mesh'!$B$15+1)*Setup!$B$22</f>
        <v>16.9480369916477</v>
      </c>
      <c r="AE916" s="0" t="n">
        <f aca="false">SUMPRODUCT('FD inverse'!$A$29:$BH$29,'FD mesh'!$B$84:$BI$84,$E915:$BL915)+'FD inverse'!$A$29*$C916/Setup!$B$17+INDEX('FD inverse'!$A$29:$BH$29,1,'FD mesh'!$B$15+1)*Setup!$B$22</f>
        <v>16.4104311681069</v>
      </c>
      <c r="AF916" s="0" t="n">
        <f aca="false">SUMPRODUCT('FD inverse'!$A$30:$BH$30,'FD mesh'!$B$84:$BI$84,$E915:$BL915)+'FD inverse'!$A$30*$C916/Setup!$B$17+INDEX('FD inverse'!$A$30:$BH$30,1,'FD mesh'!$B$15+1)*Setup!$B$22</f>
        <v>15.8721251222317</v>
      </c>
      <c r="AG916" s="0" t="n">
        <f aca="false">SUMPRODUCT('FD inverse'!$A$31:$BH$31,'FD mesh'!$B$84:$BI$84,$E915:$BL915)+'FD inverse'!$A$31*$C916/Setup!$B$17+INDEX('FD inverse'!$A$31:$BH$31,1,'FD mesh'!$B$15+1)*Setup!$B$22</f>
        <v>15.3334250373605</v>
      </c>
      <c r="AH916" s="0" t="n">
        <f aca="false">SUMPRODUCT('FD inverse'!$A$32:$BH$32,'FD mesh'!$B$84:$BI$84,$E915:$BL915)+'FD inverse'!$A$32*$C916/Setup!$B$17+INDEX('FD inverse'!$A$32:$BH$32,1,'FD mesh'!$B$15+1)*Setup!$B$22</f>
        <v>15.3106408599368</v>
      </c>
      <c r="AI916" s="0" t="n">
        <f aca="false">SUMPRODUCT('FD inverse'!$A$33:$BH$33,'FD mesh'!$B$84:$BI$84,$E915:$BL915)+'FD inverse'!$A$33*$C916/Setup!$B$17+INDEX('FD inverse'!$A$33:$BH$33,1,'FD mesh'!$B$15+1)*Setup!$B$22</f>
        <v>15.2877241325229</v>
      </c>
      <c r="AJ916" s="0" t="n">
        <f aca="false">SUMPRODUCT('FD inverse'!$A$34:$BH$34,'FD mesh'!$B$84:$BI$84,$E915:$BL915)+'FD inverse'!$A$34*$C916/Setup!$B$17+INDEX('FD inverse'!$A$34:$BH$34,1,'FD mesh'!$B$15+1)*Setup!$B$22</f>
        <v>15.2646936871213</v>
      </c>
      <c r="AK916" s="0" t="n">
        <f aca="false">SUMPRODUCT('FD inverse'!$A$35:$BH$35,'FD mesh'!$B$84:$BI$84,$E915:$BL915)+'FD inverse'!$A$35*$C916/Setup!$B$17+INDEX('FD inverse'!$A$35:$BH$35,1,'FD mesh'!$B$15+1)*Setup!$B$22</f>
        <v>15.2415663325937</v>
      </c>
      <c r="AL916" s="0" t="n">
        <f aca="false">SUMPRODUCT('FD inverse'!$A$36:$BH$36,'FD mesh'!$B$84:$BI$84,$E915:$BL915)+'FD inverse'!$A$36*$C916/Setup!$B$17+INDEX('FD inverse'!$A$36:$BH$36,1,'FD mesh'!$B$15+1)*Setup!$B$22</f>
        <v>15.2183569762442</v>
      </c>
      <c r="AM916" s="0" t="n">
        <f aca="false">SUMPRODUCT('FD inverse'!$A$37:$BH$37,'FD mesh'!$B$84:$BI$84,$E915:$BL915)+'FD inverse'!$A$37*$C916/Setup!$B$17+INDEX('FD inverse'!$A$37:$BH$37,1,'FD mesh'!$B$15+1)*Setup!$B$22</f>
        <v>15.1950787581202</v>
      </c>
      <c r="AN916" s="0" t="n">
        <f aca="false">SUMPRODUCT('FD inverse'!$A$38:$BH$38,'FD mesh'!$B$84:$BI$84,$E915:$BL915)+'FD inverse'!$A$38*$C916/Setup!$B$17+INDEX('FD inverse'!$A$38:$BH$38,1,'FD mesh'!$B$15+1)*Setup!$B$22</f>
        <v>15.1717431961358</v>
      </c>
      <c r="AO916" s="0" t="n">
        <f aca="false">SUMPRODUCT('FD inverse'!$A$39:$BH$39,'FD mesh'!$B$84:$BI$84,$E915:$BL915)+'FD inverse'!$A$39*$C916/Setup!$B$17+INDEX('FD inverse'!$A$39:$BH$39,1,'FD mesh'!$B$15+1)*Setup!$B$22</f>
        <v>15.1483603403391</v>
      </c>
      <c r="AP916" s="0" t="n">
        <f aca="false">SUMPRODUCT('FD inverse'!$A$40:$BH$40,'FD mesh'!$B$84:$BI$84,$E915:$BL915)+'FD inverse'!$A$40*$C916/Setup!$B$17+INDEX('FD inverse'!$A$40:$BH$40,1,'FD mesh'!$B$15+1)*Setup!$B$22</f>
        <v>15.1249389348399</v>
      </c>
      <c r="AQ916" s="0" t="n">
        <f aca="false">SUMPRODUCT('FD inverse'!$A$41:$BH$41,'FD mesh'!$B$84:$BI$84,$E915:$BL915)+'FD inverse'!$A$41*$C916/Setup!$B$17+INDEX('FD inverse'!$A$41:$BH$41,1,'FD mesh'!$B$15+1)*Setup!$B$22</f>
        <v>15.1014865860956</v>
      </c>
      <c r="AR916" s="0" t="n">
        <f aca="false">SUMPRODUCT('FD inverse'!$A$42:$BH$42,'FD mesh'!$B$84:$BI$84,$E915:$BL915)+'FD inverse'!$A$42*$C916/Setup!$B$17+INDEX('FD inverse'!$A$42:$BH$42,1,'FD mesh'!$B$15+1)*Setup!$B$22</f>
        <v>15.0780099364076</v>
      </c>
      <c r="AS916" s="0" t="n">
        <f aca="false">SUMPRODUCT('FD inverse'!$A$43:$BH$43,'FD mesh'!$B$84:$BI$84,$E915:$BL915)+'FD inverse'!$A$43*$C916/Setup!$B$17+INDEX('FD inverse'!$A$43:$BH$43,1,'FD mesh'!$B$15+1)*Setup!$B$22</f>
        <v>0</v>
      </c>
      <c r="AT916" s="0" t="n">
        <f aca="false">SUMPRODUCT('FD inverse'!$A$44:$BH$44,'FD mesh'!$B$84:$BI$84,$E915:$BL915)+'FD inverse'!$A$44*$C916/Setup!$B$17+INDEX('FD inverse'!$A$44:$BH$44,1,'FD mesh'!$B$15+1)*Setup!$B$22</f>
        <v>0</v>
      </c>
      <c r="AU916" s="0" t="n">
        <f aca="false">SUMPRODUCT('FD inverse'!$A$45:$BH$45,'FD mesh'!$B$84:$BI$84,$E915:$BL915)+'FD inverse'!$A$45*$C916/Setup!$B$17+INDEX('FD inverse'!$A$45:$BH$45,1,'FD mesh'!$B$15+1)*Setup!$B$22</f>
        <v>0</v>
      </c>
      <c r="AV916" s="0" t="n">
        <f aca="false">SUMPRODUCT('FD inverse'!$A$46:$BH$46,'FD mesh'!$B$84:$BI$84,$E915:$BL915)+'FD inverse'!$A$46*$C916/Setup!$B$17+INDEX('FD inverse'!$A$46:$BH$46,1,'FD mesh'!$B$15+1)*Setup!$B$22</f>
        <v>0</v>
      </c>
      <c r="AW916" s="0" t="n">
        <f aca="false">SUMPRODUCT('FD inverse'!$A$47:$BH$47,'FD mesh'!$B$84:$BI$84,$E915:$BL915)+'FD inverse'!$A$47*$C916/Setup!$B$17+INDEX('FD inverse'!$A$47:$BH$47,1,'FD mesh'!$B$15+1)*Setup!$B$22</f>
        <v>0</v>
      </c>
      <c r="AX916" s="0" t="n">
        <f aca="false">SUMPRODUCT('FD inverse'!$A$48:$BH$48,'FD mesh'!$B$84:$BI$84,$E915:$BL915)+'FD inverse'!$A$48*$C916/Setup!$B$17+INDEX('FD inverse'!$A$48:$BH$48,1,'FD mesh'!$B$15+1)*Setup!$B$22</f>
        <v>0</v>
      </c>
      <c r="AY916" s="0" t="n">
        <f aca="false">SUMPRODUCT('FD inverse'!$A$49:$BH$49,'FD mesh'!$B$84:$BI$84,$E915:$BL915)+'FD inverse'!$A$49*$C916/Setup!$B$17+INDEX('FD inverse'!$A$49:$BH$49,1,'FD mesh'!$B$15+1)*Setup!$B$22</f>
        <v>0</v>
      </c>
      <c r="AZ916" s="0" t="n">
        <f aca="false">SUMPRODUCT('FD inverse'!$A$50:$BH$50,'FD mesh'!$B$84:$BI$84,$E915:$BL915)+'FD inverse'!$A$50*$C916/Setup!$B$17+INDEX('FD inverse'!$A$50:$BH$50,1,'FD mesh'!$B$15+1)*Setup!$B$22</f>
        <v>0</v>
      </c>
      <c r="BA916" s="0" t="n">
        <f aca="false">SUMPRODUCT('FD inverse'!$A$51:$BH$51,'FD mesh'!$B$84:$BI$84,$E915:$BL915)+'FD inverse'!$A$51*$C916/Setup!$B$17+INDEX('FD inverse'!$A$51:$BH$51,1,'FD mesh'!$B$15+1)*Setup!$B$22</f>
        <v>0</v>
      </c>
      <c r="BB916" s="0" t="n">
        <f aca="false">SUMPRODUCT('FD inverse'!$A$52:$BH$52,'FD mesh'!$B$84:$BI$84,$E915:$BL915)+'FD inverse'!$A$52*$C916/Setup!$B$17+INDEX('FD inverse'!$A$52:$BH$52,1,'FD mesh'!$B$15+1)*Setup!$B$22</f>
        <v>0</v>
      </c>
      <c r="BC916" s="0" t="n">
        <f aca="false">SUMPRODUCT('FD inverse'!$A$53:$BH$53,'FD mesh'!$B$84:$BI$84,$E915:$BL915)+'FD inverse'!$A$53*$C916/Setup!$B$17+INDEX('FD inverse'!$A$53:$BH$53,1,'FD mesh'!$B$15+1)*Setup!$B$22</f>
        <v>0</v>
      </c>
      <c r="BD916" s="0" t="n">
        <f aca="false">SUMPRODUCT('FD inverse'!$A$54:$BH$54,'FD mesh'!$B$84:$BI$84,$E915:$BL915)+'FD inverse'!$A$54*$C916/Setup!$B$17+INDEX('FD inverse'!$A$54:$BH$54,1,'FD mesh'!$B$15+1)*Setup!$B$22</f>
        <v>0</v>
      </c>
      <c r="BE916" s="0" t="n">
        <f aca="false">SUMPRODUCT('FD inverse'!$A$55:$BH$55,'FD mesh'!$B$84:$BI$84,$E915:$BL915)+'FD inverse'!$A$55*$C916/Setup!$B$17+INDEX('FD inverse'!$A$55:$BH$55,1,'FD mesh'!$B$15+1)*Setup!$B$22</f>
        <v>0</v>
      </c>
      <c r="BF916" s="0" t="n">
        <f aca="false">SUMPRODUCT('FD inverse'!$A$56:$BH$56,'FD mesh'!$B$84:$BI$84,$E915:$BL915)+'FD inverse'!$A$56*$C916/Setup!$B$17+INDEX('FD inverse'!$A$56:$BH$56,1,'FD mesh'!$B$15+1)*Setup!$B$22</f>
        <v>0</v>
      </c>
      <c r="BG916" s="0" t="n">
        <f aca="false">SUMPRODUCT('FD inverse'!$A$57:$BH$57,'FD mesh'!$B$84:$BI$84,$E915:$BL915)+'FD inverse'!$A$57*$C916/Setup!$B$17+INDEX('FD inverse'!$A$57:$BH$57,1,'FD mesh'!$B$15+1)*Setup!$B$22</f>
        <v>0</v>
      </c>
      <c r="BH916" s="0" t="n">
        <f aca="false">SUMPRODUCT('FD inverse'!$A$58:$BH$58,'FD mesh'!$B$84:$BI$84,$E915:$BL915)+'FD inverse'!$A$58*$C916/Setup!$B$17+INDEX('FD inverse'!$A$58:$BH$58,1,'FD mesh'!$B$15+1)*Setup!$B$22</f>
        <v>0</v>
      </c>
      <c r="BI916" s="0" t="n">
        <f aca="false">SUMPRODUCT('FD inverse'!$A$59:$BH$59,'FD mesh'!$B$84:$BI$84,$E915:$BL915)+'FD inverse'!$A$59*$C916/Setup!$B$17+INDEX('FD inverse'!$A$59:$BH$59,1,'FD mesh'!$B$15+1)*Setup!$B$22</f>
        <v>0</v>
      </c>
      <c r="BJ916" s="0" t="n">
        <f aca="false">SUMPRODUCT('FD inverse'!$A$60:$BH$60,'FD mesh'!$B$84:$BI$84,$E915:$BL915)+'FD inverse'!$A$60*$C916/Setup!$B$17+INDEX('FD inverse'!$A$60:$BH$60,1,'FD mesh'!$B$15+1)*Setup!$B$22</f>
        <v>0</v>
      </c>
      <c r="BK916" s="0" t="n">
        <f aca="false">SUMPRODUCT('FD inverse'!$A$61:$BH$61,'FD mesh'!$B$84:$BI$84,$E915:$BL915)+'FD inverse'!$A$61*$C916/Setup!$B$17+INDEX('FD inverse'!$A$61:$BH$61,1,'FD mesh'!$B$15+1)*Setup!$B$22</f>
        <v>0</v>
      </c>
      <c r="BL916" s="0" t="n">
        <f aca="false">SUMPRODUCT('FD inverse'!$A$62:$BH$62,'FD mesh'!$B$84:$BI$84,$E915:$BL915)+'FD inverse'!$A$62*$C916/Setup!$B$17+INDEX('FD inverse'!$A$62:$BH$62,1,'FD mesh'!$B$15+1)*Setup!$B$22</f>
        <v>0</v>
      </c>
    </row>
    <row r="917" customFormat="false" ht="15" hidden="false" customHeight="false" outlineLevel="0" collapsed="false">
      <c r="A917" s="0" t="n">
        <v>912</v>
      </c>
      <c r="B917" s="0" t="n">
        <f aca="false">A917*Setup!$B$11/3600</f>
        <v>76</v>
      </c>
      <c r="C917" s="0" t="n">
        <f aca="false">Setup!$B$7+Setup!$B$8*COS(2*PI()*(B917-Setup!$B$9)/24)</f>
        <v>20</v>
      </c>
      <c r="D917" s="0" t="n">
        <f aca="false">(C917-E917)/Setup!$B$17</f>
        <v>-10.0258667636137</v>
      </c>
      <c r="E917" s="0" t="n">
        <f aca="false">SUMPRODUCT('FD inverse'!$A$3:$BH$3,'FD mesh'!$B$84:$BI$84,$E916:$BL916)+'FD inverse'!$A$3*$C917/Setup!$B$17+INDEX('FD inverse'!$A$3:$BH$3,1,'FD mesh'!$B$15+1)*Setup!$B$22</f>
        <v>21.3033626792698</v>
      </c>
      <c r="F917" s="0" t="n">
        <f aca="false">SUMPRODUCT('FD inverse'!$A$4:$BH$4,'FD mesh'!$B$84:$BI$84,$E916:$BL916)+'FD inverse'!$A$4*$C917/Setup!$B$17+INDEX('FD inverse'!$A$4:$BH$4,1,'FD mesh'!$B$15+1)*Setup!$B$22</f>
        <v>21.5996398927767</v>
      </c>
      <c r="G917" s="0" t="n">
        <f aca="false">SUMPRODUCT('FD inverse'!$A$5:$BH$5,'FD mesh'!$B$84:$BI$84,$E916:$BL916)+'FD inverse'!$A$5*$C917/Setup!$B$17+INDEX('FD inverse'!$A$5:$BH$5,1,'FD mesh'!$B$15+1)*Setup!$B$22</f>
        <v>21.8909291160681</v>
      </c>
      <c r="H917" s="0" t="n">
        <f aca="false">SUMPRODUCT('FD inverse'!$A$6:$BH$6,'FD mesh'!$B$84:$BI$84,$E916:$BL916)+'FD inverse'!$A$6*$C917/Setup!$B$17+INDEX('FD inverse'!$A$6:$BH$6,1,'FD mesh'!$B$15+1)*Setup!$B$22</f>
        <v>22.8603035385841</v>
      </c>
      <c r="I917" s="0" t="n">
        <f aca="false">SUMPRODUCT('FD inverse'!$A$7:$BH$7,'FD mesh'!$B$84:$BI$84,$E916:$BL916)+'FD inverse'!$A$7*$C917/Setup!$B$17+INDEX('FD inverse'!$A$7:$BH$7,1,'FD mesh'!$B$15+1)*Setup!$B$22</f>
        <v>22.9411466369892</v>
      </c>
      <c r="J917" s="0" t="n">
        <f aca="false">SUMPRODUCT('FD inverse'!$A$8:$BH$8,'FD mesh'!$B$84:$BI$84,$E916:$BL916)+'FD inverse'!$A$8*$C917/Setup!$B$17+INDEX('FD inverse'!$A$8:$BH$8,1,'FD mesh'!$B$15+1)*Setup!$B$22</f>
        <v>23.0119409924938</v>
      </c>
      <c r="K917" s="0" t="n">
        <f aca="false">SUMPRODUCT('FD inverse'!$A$9:$BH$9,'FD mesh'!$B$84:$BI$84,$E916:$BL916)+'FD inverse'!$A$9*$C917/Setup!$B$17+INDEX('FD inverse'!$A$9:$BH$9,1,'FD mesh'!$B$15+1)*Setup!$B$22</f>
        <v>23.0725867046646</v>
      </c>
      <c r="L917" s="0" t="n">
        <f aca="false">SUMPRODUCT('FD inverse'!$A$10:$BH$10,'FD mesh'!$B$84:$BI$84,$E916:$BL916)+'FD inverse'!$A$10*$C917/Setup!$B$17+INDEX('FD inverse'!$A$10:$BH$10,1,'FD mesh'!$B$15+1)*Setup!$B$22</f>
        <v>23.1230333279248</v>
      </c>
      <c r="M917" s="0" t="n">
        <f aca="false">SUMPRODUCT('FD inverse'!$A$11:$BH$11,'FD mesh'!$B$84:$BI$84,$E916:$BL916)+'FD inverse'!$A$11*$C917/Setup!$B$17+INDEX('FD inverse'!$A$11:$BH$11,1,'FD mesh'!$B$15+1)*Setup!$B$22</f>
        <v>23.1632667252365</v>
      </c>
      <c r="N917" s="0" t="n">
        <f aca="false">SUMPRODUCT('FD inverse'!$A$12:$BH$12,'FD mesh'!$B$84:$BI$84,$E916:$BL916)+'FD inverse'!$A$12*$C917/Setup!$B$17+INDEX('FD inverse'!$A$12:$BH$12,1,'FD mesh'!$B$15+1)*Setup!$B$22</f>
        <v>23.1932976713451</v>
      </c>
      <c r="O917" s="0" t="n">
        <f aca="false">SUMPRODUCT('FD inverse'!$A$13:$BH$13,'FD mesh'!$B$84:$BI$84,$E916:$BL916)+'FD inverse'!$A$13*$C917/Setup!$B$17+INDEX('FD inverse'!$A$13:$BH$13,1,'FD mesh'!$B$15+1)*Setup!$B$22</f>
        <v>23.2131522056265</v>
      </c>
      <c r="P917" s="0" t="n">
        <f aca="false">SUMPRODUCT('FD inverse'!$A$14:$BH$14,'FD mesh'!$B$84:$BI$84,$E916:$BL916)+'FD inverse'!$A$14*$C917/Setup!$B$17+INDEX('FD inverse'!$A$14:$BH$14,1,'FD mesh'!$B$15+1)*Setup!$B$22</f>
        <v>23.222863730797</v>
      </c>
      <c r="Q917" s="0" t="n">
        <f aca="false">SUMPRODUCT('FD inverse'!$A$15:$BH$15,'FD mesh'!$B$84:$BI$84,$E916:$BL916)+'FD inverse'!$A$15*$C917/Setup!$B$17+INDEX('FD inverse'!$A$15:$BH$15,1,'FD mesh'!$B$15+1)*Setup!$B$22</f>
        <v>23.2224668515509</v>
      </c>
      <c r="R917" s="0" t="n">
        <f aca="false">SUMPRODUCT('FD inverse'!$A$16:$BH$16,'FD mesh'!$B$84:$BI$84,$E916:$BL916)+'FD inverse'!$A$16*$C917/Setup!$B$17+INDEX('FD inverse'!$A$16:$BH$16,1,'FD mesh'!$B$15+1)*Setup!$B$22</f>
        <v>23.211992946315</v>
      </c>
      <c r="S917" s="0" t="n">
        <f aca="false">SUMPRODUCT('FD inverse'!$A$17:$BH$17,'FD mesh'!$B$84:$BI$84,$E916:$BL916)+'FD inverse'!$A$17*$C917/Setup!$B$17+INDEX('FD inverse'!$A$17:$BH$17,1,'FD mesh'!$B$15+1)*Setup!$B$22</f>
        <v>22.7090673499764</v>
      </c>
      <c r="T917" s="0" t="n">
        <f aca="false">SUMPRODUCT('FD inverse'!$A$18:$BH$18,'FD mesh'!$B$84:$BI$84,$E916:$BL916)+'FD inverse'!$A$18*$C917/Setup!$B$17+INDEX('FD inverse'!$A$18:$BH$18,1,'FD mesh'!$B$15+1)*Setup!$B$22</f>
        <v>22.2014812561011</v>
      </c>
      <c r="U917" s="0" t="n">
        <f aca="false">SUMPRODUCT('FD inverse'!$A$19:$BH$19,'FD mesh'!$B$84:$BI$84,$E916:$BL916)+'FD inverse'!$A$19*$C917/Setup!$B$17+INDEX('FD inverse'!$A$19:$BH$19,1,'FD mesh'!$B$15+1)*Setup!$B$22</f>
        <v>21.6895854348459</v>
      </c>
      <c r="V917" s="0" t="n">
        <f aca="false">SUMPRODUCT('FD inverse'!$A$20:$BH$20,'FD mesh'!$B$84:$BI$84,$E916:$BL916)+'FD inverse'!$A$20*$C917/Setup!$B$17+INDEX('FD inverse'!$A$20:$BH$20,1,'FD mesh'!$B$15+1)*Setup!$B$22</f>
        <v>21.1737273697716</v>
      </c>
      <c r="W917" s="0" t="n">
        <f aca="false">SUMPRODUCT('FD inverse'!$A$21:$BH$21,'FD mesh'!$B$84:$BI$84,$E916:$BL916)+'FD inverse'!$A$21*$C917/Setup!$B$17+INDEX('FD inverse'!$A$21:$BH$21,1,'FD mesh'!$B$15+1)*Setup!$B$22</f>
        <v>20.6542507560773</v>
      </c>
      <c r="X917" s="0" t="n">
        <f aca="false">SUMPRODUCT('FD inverse'!$A$22:$BH$22,'FD mesh'!$B$84:$BI$84,$E916:$BL916)+'FD inverse'!$A$22*$C917/Setup!$B$17+INDEX('FD inverse'!$A$22:$BH$22,1,'FD mesh'!$B$15+1)*Setup!$B$22</f>
        <v>20.1314951670506</v>
      </c>
      <c r="Y917" s="0" t="n">
        <f aca="false">SUMPRODUCT('FD inverse'!$A$23:$BH$23,'FD mesh'!$B$84:$BI$84,$E916:$BL916)+'FD inverse'!$A$23*$C917/Setup!$B$17+INDEX('FD inverse'!$A$23:$BH$23,1,'FD mesh'!$B$15+1)*Setup!$B$22</f>
        <v>19.6057958741252</v>
      </c>
      <c r="Z917" s="0" t="n">
        <f aca="false">SUMPRODUCT('FD inverse'!$A$24:$BH$24,'FD mesh'!$B$84:$BI$84,$E916:$BL916)+'FD inverse'!$A$24*$C917/Setup!$B$17+INDEX('FD inverse'!$A$24:$BH$24,1,'FD mesh'!$B$15+1)*Setup!$B$22</f>
        <v>19.0774838061199</v>
      </c>
      <c r="AA917" s="0" t="n">
        <f aca="false">SUMPRODUCT('FD inverse'!$A$25:$BH$25,'FD mesh'!$B$84:$BI$84,$E916:$BL916)+'FD inverse'!$A$25*$C917/Setup!$B$17+INDEX('FD inverse'!$A$25:$BH$25,1,'FD mesh'!$B$15+1)*Setup!$B$22</f>
        <v>18.5468856334241</v>
      </c>
      <c r="AB917" s="0" t="n">
        <f aca="false">SUMPRODUCT('FD inverse'!$A$26:$BH$26,'FD mesh'!$B$84:$BI$84,$E916:$BL916)+'FD inverse'!$A$26*$C917/Setup!$B$17+INDEX('FD inverse'!$A$26:$BH$26,1,'FD mesh'!$B$15+1)*Setup!$B$22</f>
        <v>18.0143239630846</v>
      </c>
      <c r="AC917" s="0" t="n">
        <f aca="false">SUMPRODUCT('FD inverse'!$A$27:$BH$27,'FD mesh'!$B$84:$BI$84,$E916:$BL916)+'FD inverse'!$A$27*$C917/Setup!$B$17+INDEX('FD inverse'!$A$27:$BH$27,1,'FD mesh'!$B$15+1)*Setup!$B$22</f>
        <v>17.4801176309342</v>
      </c>
      <c r="AD917" s="0" t="n">
        <f aca="false">SUMPRODUCT('FD inverse'!$A$28:$BH$28,'FD mesh'!$B$84:$BI$84,$E916:$BL916)+'FD inverse'!$A$28*$C917/Setup!$B$17+INDEX('FD inverse'!$A$28:$BH$28,1,'FD mesh'!$B$15+1)*Setup!$B$22</f>
        <v>16.9445820770785</v>
      </c>
      <c r="AE917" s="0" t="n">
        <f aca="false">SUMPRODUCT('FD inverse'!$A$29:$BH$29,'FD mesh'!$B$84:$BI$84,$E916:$BL916)+'FD inverse'!$A$29*$C917/Setup!$B$17+INDEX('FD inverse'!$A$29:$BH$29,1,'FD mesh'!$B$15+1)*Setup!$B$22</f>
        <v>16.4080297912211</v>
      </c>
      <c r="AF917" s="0" t="n">
        <f aca="false">SUMPRODUCT('FD inverse'!$A$30:$BH$30,'FD mesh'!$B$84:$BI$84,$E916:$BL916)+'FD inverse'!$A$30*$C917/Setup!$B$17+INDEX('FD inverse'!$A$30:$BH$30,1,'FD mesh'!$B$15+1)*Setup!$B$22</f>
        <v>15.8707708144516</v>
      </c>
      <c r="AG917" s="0" t="n">
        <f aca="false">SUMPRODUCT('FD inverse'!$A$31:$BH$31,'FD mesh'!$B$84:$BI$84,$E916:$BL916)+'FD inverse'!$A$31*$C917/Setup!$B$17+INDEX('FD inverse'!$A$31:$BH$31,1,'FD mesh'!$B$15+1)*Setup!$B$22</f>
        <v>15.3331132842496</v>
      </c>
      <c r="AH917" s="0" t="n">
        <f aca="false">SUMPRODUCT('FD inverse'!$A$32:$BH$32,'FD mesh'!$B$84:$BI$84,$E916:$BL916)+'FD inverse'!$A$32*$C917/Setup!$B$17+INDEX('FD inverse'!$A$32:$BH$32,1,'FD mesh'!$B$15+1)*Setup!$B$22</f>
        <v>15.3103708441083</v>
      </c>
      <c r="AI917" s="0" t="n">
        <f aca="false">SUMPRODUCT('FD inverse'!$A$33:$BH$33,'FD mesh'!$B$84:$BI$84,$E916:$BL916)+'FD inverse'!$A$33*$C917/Setup!$B$17+INDEX('FD inverse'!$A$33:$BH$33,1,'FD mesh'!$B$15+1)*Setup!$B$22</f>
        <v>15.2874917157353</v>
      </c>
      <c r="AJ917" s="0" t="n">
        <f aca="false">SUMPRODUCT('FD inverse'!$A$34:$BH$34,'FD mesh'!$B$84:$BI$84,$E916:$BL916)+'FD inverse'!$A$34*$C917/Setup!$B$17+INDEX('FD inverse'!$A$34:$BH$34,1,'FD mesh'!$B$15+1)*Setup!$B$22</f>
        <v>15.2644949326311</v>
      </c>
      <c r="AK917" s="0" t="n">
        <f aca="false">SUMPRODUCT('FD inverse'!$A$35:$BH$35,'FD mesh'!$B$84:$BI$84,$E916:$BL916)+'FD inverse'!$A$35*$C917/Setup!$B$17+INDEX('FD inverse'!$A$35:$BH$35,1,'FD mesh'!$B$15+1)*Setup!$B$22</f>
        <v>15.241397535426</v>
      </c>
      <c r="AL917" s="0" t="n">
        <f aca="false">SUMPRODUCT('FD inverse'!$A$36:$BH$36,'FD mesh'!$B$84:$BI$84,$E916:$BL916)+'FD inverse'!$A$36*$C917/Setup!$B$17+INDEX('FD inverse'!$A$36:$BH$36,1,'FD mesh'!$B$15+1)*Setup!$B$22</f>
        <v>15.2182146892066</v>
      </c>
      <c r="AM917" s="0" t="n">
        <f aca="false">SUMPRODUCT('FD inverse'!$A$37:$BH$37,'FD mesh'!$B$84:$BI$84,$E916:$BL916)+'FD inverse'!$A$37*$C917/Setup!$B$17+INDEX('FD inverse'!$A$37:$BH$37,1,'FD mesh'!$B$15+1)*Setup!$B$22</f>
        <v>15.1949598140116</v>
      </c>
      <c r="AN917" s="0" t="n">
        <f aca="false">SUMPRODUCT('FD inverse'!$A$38:$BH$38,'FD mesh'!$B$84:$BI$84,$E916:$BL916)+'FD inverse'!$A$38*$C917/Setup!$B$17+INDEX('FD inverse'!$A$38:$BH$38,1,'FD mesh'!$B$15+1)*Setup!$B$22</f>
        <v>15.1716447265692</v>
      </c>
      <c r="AO917" s="0" t="n">
        <f aca="false">SUMPRODUCT('FD inverse'!$A$39:$BH$39,'FD mesh'!$B$84:$BI$84,$E916:$BL916)+'FD inverse'!$A$39*$C917/Setup!$B$17+INDEX('FD inverse'!$A$39:$BH$39,1,'FD mesh'!$B$15+1)*Setup!$B$22</f>
        <v>15.1482797915641</v>
      </c>
      <c r="AP917" s="0" t="n">
        <f aca="false">SUMPRODUCT('FD inverse'!$A$40:$BH$40,'FD mesh'!$B$84:$BI$84,$E916:$BL916)+'FD inverse'!$A$40*$C917/Setup!$B$17+INDEX('FD inverse'!$A$40:$BH$40,1,'FD mesh'!$B$15+1)*Setup!$B$22</f>
        <v>15.1248740809137</v>
      </c>
      <c r="AQ917" s="0" t="n">
        <f aca="false">SUMPRODUCT('FD inverse'!$A$41:$BH$41,'FD mesh'!$B$84:$BI$84,$E916:$BL916)+'FD inverse'!$A$41*$C917/Setup!$B$17+INDEX('FD inverse'!$A$41:$BH$41,1,'FD mesh'!$B$15+1)*Setup!$B$22</f>
        <v>15.1014355397122</v>
      </c>
      <c r="AR917" s="0" t="n">
        <f aca="false">SUMPRODUCT('FD inverse'!$A$42:$BH$42,'FD mesh'!$B$84:$BI$84,$E916:$BL916)+'FD inverse'!$A$42*$C917/Setup!$B$17+INDEX('FD inverse'!$A$42:$BH$42,1,'FD mesh'!$B$15+1)*Setup!$B$22</f>
        <v>15.0779711576557</v>
      </c>
      <c r="AS917" s="0" t="n">
        <f aca="false">SUMPRODUCT('FD inverse'!$A$43:$BH$43,'FD mesh'!$B$84:$BI$84,$E916:$BL916)+'FD inverse'!$A$43*$C917/Setup!$B$17+INDEX('FD inverse'!$A$43:$BH$43,1,'FD mesh'!$B$15+1)*Setup!$B$22</f>
        <v>0</v>
      </c>
      <c r="AT917" s="0" t="n">
        <f aca="false">SUMPRODUCT('FD inverse'!$A$44:$BH$44,'FD mesh'!$B$84:$BI$84,$E916:$BL916)+'FD inverse'!$A$44*$C917/Setup!$B$17+INDEX('FD inverse'!$A$44:$BH$44,1,'FD mesh'!$B$15+1)*Setup!$B$22</f>
        <v>0</v>
      </c>
      <c r="AU917" s="0" t="n">
        <f aca="false">SUMPRODUCT('FD inverse'!$A$45:$BH$45,'FD mesh'!$B$84:$BI$84,$E916:$BL916)+'FD inverse'!$A$45*$C917/Setup!$B$17+INDEX('FD inverse'!$A$45:$BH$45,1,'FD mesh'!$B$15+1)*Setup!$B$22</f>
        <v>0</v>
      </c>
      <c r="AV917" s="0" t="n">
        <f aca="false">SUMPRODUCT('FD inverse'!$A$46:$BH$46,'FD mesh'!$B$84:$BI$84,$E916:$BL916)+'FD inverse'!$A$46*$C917/Setup!$B$17+INDEX('FD inverse'!$A$46:$BH$46,1,'FD mesh'!$B$15+1)*Setup!$B$22</f>
        <v>0</v>
      </c>
      <c r="AW917" s="0" t="n">
        <f aca="false">SUMPRODUCT('FD inverse'!$A$47:$BH$47,'FD mesh'!$B$84:$BI$84,$E916:$BL916)+'FD inverse'!$A$47*$C917/Setup!$B$17+INDEX('FD inverse'!$A$47:$BH$47,1,'FD mesh'!$B$15+1)*Setup!$B$22</f>
        <v>0</v>
      </c>
      <c r="AX917" s="0" t="n">
        <f aca="false">SUMPRODUCT('FD inverse'!$A$48:$BH$48,'FD mesh'!$B$84:$BI$84,$E916:$BL916)+'FD inverse'!$A$48*$C917/Setup!$B$17+INDEX('FD inverse'!$A$48:$BH$48,1,'FD mesh'!$B$15+1)*Setup!$B$22</f>
        <v>0</v>
      </c>
      <c r="AY917" s="0" t="n">
        <f aca="false">SUMPRODUCT('FD inverse'!$A$49:$BH$49,'FD mesh'!$B$84:$BI$84,$E916:$BL916)+'FD inverse'!$A$49*$C917/Setup!$B$17+INDEX('FD inverse'!$A$49:$BH$49,1,'FD mesh'!$B$15+1)*Setup!$B$22</f>
        <v>0</v>
      </c>
      <c r="AZ917" s="0" t="n">
        <f aca="false">SUMPRODUCT('FD inverse'!$A$50:$BH$50,'FD mesh'!$B$84:$BI$84,$E916:$BL916)+'FD inverse'!$A$50*$C917/Setup!$B$17+INDEX('FD inverse'!$A$50:$BH$50,1,'FD mesh'!$B$15+1)*Setup!$B$22</f>
        <v>0</v>
      </c>
      <c r="BA917" s="0" t="n">
        <f aca="false">SUMPRODUCT('FD inverse'!$A$51:$BH$51,'FD mesh'!$B$84:$BI$84,$E916:$BL916)+'FD inverse'!$A$51*$C917/Setup!$B$17+INDEX('FD inverse'!$A$51:$BH$51,1,'FD mesh'!$B$15+1)*Setup!$B$22</f>
        <v>0</v>
      </c>
      <c r="BB917" s="0" t="n">
        <f aca="false">SUMPRODUCT('FD inverse'!$A$52:$BH$52,'FD mesh'!$B$84:$BI$84,$E916:$BL916)+'FD inverse'!$A$52*$C917/Setup!$B$17+INDEX('FD inverse'!$A$52:$BH$52,1,'FD mesh'!$B$15+1)*Setup!$B$22</f>
        <v>0</v>
      </c>
      <c r="BC917" s="0" t="n">
        <f aca="false">SUMPRODUCT('FD inverse'!$A$53:$BH$53,'FD mesh'!$B$84:$BI$84,$E916:$BL916)+'FD inverse'!$A$53*$C917/Setup!$B$17+INDEX('FD inverse'!$A$53:$BH$53,1,'FD mesh'!$B$15+1)*Setup!$B$22</f>
        <v>0</v>
      </c>
      <c r="BD917" s="0" t="n">
        <f aca="false">SUMPRODUCT('FD inverse'!$A$54:$BH$54,'FD mesh'!$B$84:$BI$84,$E916:$BL916)+'FD inverse'!$A$54*$C917/Setup!$B$17+INDEX('FD inverse'!$A$54:$BH$54,1,'FD mesh'!$B$15+1)*Setup!$B$22</f>
        <v>0</v>
      </c>
      <c r="BE917" s="0" t="n">
        <f aca="false">SUMPRODUCT('FD inverse'!$A$55:$BH$55,'FD mesh'!$B$84:$BI$84,$E916:$BL916)+'FD inverse'!$A$55*$C917/Setup!$B$17+INDEX('FD inverse'!$A$55:$BH$55,1,'FD mesh'!$B$15+1)*Setup!$B$22</f>
        <v>0</v>
      </c>
      <c r="BF917" s="0" t="n">
        <f aca="false">SUMPRODUCT('FD inverse'!$A$56:$BH$56,'FD mesh'!$B$84:$BI$84,$E916:$BL916)+'FD inverse'!$A$56*$C917/Setup!$B$17+INDEX('FD inverse'!$A$56:$BH$56,1,'FD mesh'!$B$15+1)*Setup!$B$22</f>
        <v>0</v>
      </c>
      <c r="BG917" s="0" t="n">
        <f aca="false">SUMPRODUCT('FD inverse'!$A$57:$BH$57,'FD mesh'!$B$84:$BI$84,$E916:$BL916)+'FD inverse'!$A$57*$C917/Setup!$B$17+INDEX('FD inverse'!$A$57:$BH$57,1,'FD mesh'!$B$15+1)*Setup!$B$22</f>
        <v>0</v>
      </c>
      <c r="BH917" s="0" t="n">
        <f aca="false">SUMPRODUCT('FD inverse'!$A$58:$BH$58,'FD mesh'!$B$84:$BI$84,$E916:$BL916)+'FD inverse'!$A$58*$C917/Setup!$B$17+INDEX('FD inverse'!$A$58:$BH$58,1,'FD mesh'!$B$15+1)*Setup!$B$22</f>
        <v>0</v>
      </c>
      <c r="BI917" s="0" t="n">
        <f aca="false">SUMPRODUCT('FD inverse'!$A$59:$BH$59,'FD mesh'!$B$84:$BI$84,$E916:$BL916)+'FD inverse'!$A$59*$C917/Setup!$B$17+INDEX('FD inverse'!$A$59:$BH$59,1,'FD mesh'!$B$15+1)*Setup!$B$22</f>
        <v>0</v>
      </c>
      <c r="BJ917" s="0" t="n">
        <f aca="false">SUMPRODUCT('FD inverse'!$A$60:$BH$60,'FD mesh'!$B$84:$BI$84,$E916:$BL916)+'FD inverse'!$A$60*$C917/Setup!$B$17+INDEX('FD inverse'!$A$60:$BH$60,1,'FD mesh'!$B$15+1)*Setup!$B$22</f>
        <v>0</v>
      </c>
      <c r="BK917" s="0" t="n">
        <f aca="false">SUMPRODUCT('FD inverse'!$A$61:$BH$61,'FD mesh'!$B$84:$BI$84,$E916:$BL916)+'FD inverse'!$A$61*$C917/Setup!$B$17+INDEX('FD inverse'!$A$61:$BH$61,1,'FD mesh'!$B$15+1)*Setup!$B$22</f>
        <v>0</v>
      </c>
      <c r="BL917" s="0" t="n">
        <f aca="false">SUMPRODUCT('FD inverse'!$A$62:$BH$62,'FD mesh'!$B$84:$BI$84,$E916:$BL916)+'FD inverse'!$A$62*$C917/Setup!$B$17+INDEX('FD inverse'!$A$62:$BH$62,1,'FD mesh'!$B$15+1)*Setup!$B$22</f>
        <v>0</v>
      </c>
    </row>
    <row r="918" customFormat="false" ht="15" hidden="false" customHeight="false" outlineLevel="0" collapsed="false">
      <c r="A918" s="0" t="n">
        <v>913</v>
      </c>
      <c r="B918" s="0" t="n">
        <f aca="false">A918*Setup!$B$11/3600</f>
        <v>76.0833333333333</v>
      </c>
      <c r="C918" s="0" t="n">
        <f aca="false">Setup!$B$7+Setup!$B$8*COS(2*PI()*(B918-Setup!$B$9)/24)</f>
        <v>20.0009518916804</v>
      </c>
      <c r="D918" s="0" t="n">
        <f aca="false">(C918-E918)/Setup!$B$17</f>
        <v>-9.95252299058356</v>
      </c>
      <c r="E918" s="0" t="n">
        <f aca="false">SUMPRODUCT('FD inverse'!$A$3:$BH$3,'FD mesh'!$B$84:$BI$84,$E917:$BL917)+'FD inverse'!$A$3*$C918/Setup!$B$17+INDEX('FD inverse'!$A$3:$BH$3,1,'FD mesh'!$B$15+1)*Setup!$B$22</f>
        <v>21.2947798804562</v>
      </c>
      <c r="F918" s="0" t="n">
        <f aca="false">SUMPRODUCT('FD inverse'!$A$4:$BH$4,'FD mesh'!$B$84:$BI$84,$E917:$BL917)+'FD inverse'!$A$4*$C918/Setup!$B$17+INDEX('FD inverse'!$A$4:$BH$4,1,'FD mesh'!$B$15+1)*Setup!$B$22</f>
        <v>21.5891233352946</v>
      </c>
      <c r="G918" s="0" t="n">
        <f aca="false">SUMPRODUCT('FD inverse'!$A$5:$BH$5,'FD mesh'!$B$84:$BI$84,$E917:$BL917)+'FD inverse'!$A$5*$C918/Setup!$B$17+INDEX('FD inverse'!$A$5:$BH$5,1,'FD mesh'!$B$15+1)*Setup!$B$22</f>
        <v>21.8789023120591</v>
      </c>
      <c r="H918" s="0" t="n">
        <f aca="false">SUMPRODUCT('FD inverse'!$A$6:$BH$6,'FD mesh'!$B$84:$BI$84,$E917:$BL917)+'FD inverse'!$A$6*$C918/Setup!$B$17+INDEX('FD inverse'!$A$6:$BH$6,1,'FD mesh'!$B$15+1)*Setup!$B$22</f>
        <v>22.8437901293979</v>
      </c>
      <c r="I918" s="0" t="n">
        <f aca="false">SUMPRODUCT('FD inverse'!$A$7:$BH$7,'FD mesh'!$B$84:$BI$84,$E917:$BL917)+'FD inverse'!$A$7*$C918/Setup!$B$17+INDEX('FD inverse'!$A$7:$BH$7,1,'FD mesh'!$B$15+1)*Setup!$B$22</f>
        <v>22.9243072196679</v>
      </c>
      <c r="J918" s="0" t="n">
        <f aca="false">SUMPRODUCT('FD inverse'!$A$8:$BH$8,'FD mesh'!$B$84:$BI$84,$E917:$BL917)+'FD inverse'!$A$8*$C918/Setup!$B$17+INDEX('FD inverse'!$A$8:$BH$8,1,'FD mesh'!$B$15+1)*Setup!$B$22</f>
        <v>22.9948895504563</v>
      </c>
      <c r="K918" s="0" t="n">
        <f aca="false">SUMPRODUCT('FD inverse'!$A$9:$BH$9,'FD mesh'!$B$84:$BI$84,$E917:$BL917)+'FD inverse'!$A$9*$C918/Setup!$B$17+INDEX('FD inverse'!$A$9:$BH$9,1,'FD mesh'!$B$15+1)*Setup!$B$22</f>
        <v>23.055412033435</v>
      </c>
      <c r="L918" s="0" t="n">
        <f aca="false">SUMPRODUCT('FD inverse'!$A$10:$BH$10,'FD mesh'!$B$84:$BI$84,$E917:$BL917)+'FD inverse'!$A$10*$C918/Setup!$B$17+INDEX('FD inverse'!$A$10:$BH$10,1,'FD mesh'!$B$15+1)*Setup!$B$22</f>
        <v>23.1058019670157</v>
      </c>
      <c r="M918" s="0" t="n">
        <f aca="false">SUMPRODUCT('FD inverse'!$A$11:$BH$11,'FD mesh'!$B$84:$BI$84,$E917:$BL917)+'FD inverse'!$A$11*$C918/Setup!$B$17+INDEX('FD inverse'!$A$11:$BH$11,1,'FD mesh'!$B$15+1)*Setup!$B$22</f>
        <v>23.1460259059598</v>
      </c>
      <c r="N918" s="0" t="n">
        <f aca="false">SUMPRODUCT('FD inverse'!$A$12:$BH$12,'FD mesh'!$B$84:$BI$84,$E917:$BL917)+'FD inverse'!$A$12*$C918/Setup!$B$17+INDEX('FD inverse'!$A$12:$BH$12,1,'FD mesh'!$B$15+1)*Setup!$B$22</f>
        <v>23.1760782701094</v>
      </c>
      <c r="O918" s="0" t="n">
        <f aca="false">SUMPRODUCT('FD inverse'!$A$13:$BH$13,'FD mesh'!$B$84:$BI$84,$E917:$BL917)+'FD inverse'!$A$13*$C918/Setup!$B$17+INDEX('FD inverse'!$A$13:$BH$13,1,'FD mesh'!$B$15+1)*Setup!$B$22</f>
        <v>23.1959716954769</v>
      </c>
      <c r="P918" s="0" t="n">
        <f aca="false">SUMPRODUCT('FD inverse'!$A$14:$BH$14,'FD mesh'!$B$84:$BI$84,$E917:$BL917)+'FD inverse'!$A$14*$C918/Setup!$B$17+INDEX('FD inverse'!$A$14:$BH$14,1,'FD mesh'!$B$15+1)*Setup!$B$22</f>
        <v>23.2057291266558</v>
      </c>
      <c r="Q918" s="0" t="n">
        <f aca="false">SUMPRODUCT('FD inverse'!$A$15:$BH$15,'FD mesh'!$B$84:$BI$84,$E917:$BL917)+'FD inverse'!$A$15*$C918/Setup!$B$17+INDEX('FD inverse'!$A$15:$BH$15,1,'FD mesh'!$B$15+1)*Setup!$B$22</f>
        <v>23.205377646837</v>
      </c>
      <c r="R918" s="0" t="n">
        <f aca="false">SUMPRODUCT('FD inverse'!$A$16:$BH$16,'FD mesh'!$B$84:$BI$84,$E917:$BL917)+'FD inverse'!$A$16*$C918/Setup!$B$17+INDEX('FD inverse'!$A$16:$BH$16,1,'FD mesh'!$B$15+1)*Setup!$B$22</f>
        <v>23.1949440403433</v>
      </c>
      <c r="S918" s="0" t="n">
        <f aca="false">SUMPRODUCT('FD inverse'!$A$17:$BH$17,'FD mesh'!$B$84:$BI$84,$E917:$BL917)+'FD inverse'!$A$17*$C918/Setup!$B$17+INDEX('FD inverse'!$A$17:$BH$17,1,'FD mesh'!$B$15+1)*Setup!$B$22</f>
        <v>22.6932084443194</v>
      </c>
      <c r="T918" s="0" t="n">
        <f aca="false">SUMPRODUCT('FD inverse'!$A$18:$BH$18,'FD mesh'!$B$84:$BI$84,$E917:$BL917)+'FD inverse'!$A$18*$C918/Setup!$B$17+INDEX('FD inverse'!$A$18:$BH$18,1,'FD mesh'!$B$15+1)*Setup!$B$22</f>
        <v>22.1868057989166</v>
      </c>
      <c r="U918" s="0" t="n">
        <f aca="false">SUMPRODUCT('FD inverse'!$A$19:$BH$19,'FD mesh'!$B$84:$BI$84,$E917:$BL917)+'FD inverse'!$A$19*$C918/Setup!$B$17+INDEX('FD inverse'!$A$19:$BH$19,1,'FD mesh'!$B$15+1)*Setup!$B$22</f>
        <v>21.6760843761136</v>
      </c>
      <c r="V918" s="0" t="n">
        <f aca="false">SUMPRODUCT('FD inverse'!$A$20:$BH$20,'FD mesh'!$B$84:$BI$84,$E917:$BL917)+'FD inverse'!$A$20*$C918/Setup!$B$17+INDEX('FD inverse'!$A$20:$BH$20,1,'FD mesh'!$B$15+1)*Setup!$B$22</f>
        <v>21.1613897845981</v>
      </c>
      <c r="W918" s="0" t="n">
        <f aca="false">SUMPRODUCT('FD inverse'!$A$21:$BH$21,'FD mesh'!$B$84:$BI$84,$E917:$BL917)+'FD inverse'!$A$21*$C918/Setup!$B$17+INDEX('FD inverse'!$A$21:$BH$21,1,'FD mesh'!$B$15+1)*Setup!$B$22</f>
        <v>20.6430644180172</v>
      </c>
      <c r="X918" s="0" t="n">
        <f aca="false">SUMPRODUCT('FD inverse'!$A$22:$BH$22,'FD mesh'!$B$84:$BI$84,$E917:$BL917)+'FD inverse'!$A$22*$C918/Setup!$B$17+INDEX('FD inverse'!$A$22:$BH$22,1,'FD mesh'!$B$15+1)*Setup!$B$22</f>
        <v>20.1214470719501</v>
      </c>
      <c r="Y918" s="0" t="n">
        <f aca="false">SUMPRODUCT('FD inverse'!$A$23:$BH$23,'FD mesh'!$B$84:$BI$84,$E917:$BL917)+'FD inverse'!$A$23*$C918/Setup!$B$17+INDEX('FD inverse'!$A$23:$BH$23,1,'FD mesh'!$B$15+1)*Setup!$B$22</f>
        <v>19.596872715039</v>
      </c>
      <c r="Z918" s="0" t="n">
        <f aca="false">SUMPRODUCT('FD inverse'!$A$24:$BH$24,'FD mesh'!$B$84:$BI$84,$E917:$BL917)+'FD inverse'!$A$24*$C918/Setup!$B$17+INDEX('FD inverse'!$A$24:$BH$24,1,'FD mesh'!$B$15+1)*Setup!$B$22</f>
        <v>19.0696723998826</v>
      </c>
      <c r="AA918" s="0" t="n">
        <f aca="false">SUMPRODUCT('FD inverse'!$A$25:$BH$25,'FD mesh'!$B$84:$BI$84,$E917:$BL917)+'FD inverse'!$A$25*$C918/Setup!$B$17+INDEX('FD inverse'!$A$25:$BH$25,1,'FD mesh'!$B$15+1)*Setup!$B$22</f>
        <v>18.5401732994621</v>
      </c>
      <c r="AB918" s="0" t="n">
        <f aca="false">SUMPRODUCT('FD inverse'!$A$26:$BH$26,'FD mesh'!$B$84:$BI$84,$E917:$BL917)+'FD inverse'!$A$26*$C918/Setup!$B$17+INDEX('FD inverse'!$A$26:$BH$26,1,'FD mesh'!$B$15+1)*Setup!$B$22</f>
        <v>18.0086988550471</v>
      </c>
      <c r="AC918" s="0" t="n">
        <f aca="false">SUMPRODUCT('FD inverse'!$A$27:$BH$27,'FD mesh'!$B$84:$BI$84,$E917:$BL917)+'FD inverse'!$A$27*$C918/Setup!$B$17+INDEX('FD inverse'!$A$27:$BH$27,1,'FD mesh'!$B$15+1)*Setup!$B$22</f>
        <v>17.4755690216953</v>
      </c>
      <c r="AD918" s="0" t="n">
        <f aca="false">SUMPRODUCT('FD inverse'!$A$28:$BH$28,'FD mesh'!$B$84:$BI$84,$E917:$BL917)+'FD inverse'!$A$28*$C918/Setup!$B$17+INDEX('FD inverse'!$A$28:$BH$28,1,'FD mesh'!$B$15+1)*Setup!$B$22</f>
        <v>16.9411005976247</v>
      </c>
      <c r="AE918" s="0" t="n">
        <f aca="false">SUMPRODUCT('FD inverse'!$A$29:$BH$29,'FD mesh'!$B$84:$BI$84,$E917:$BL917)+'FD inverse'!$A$29*$C918/Setup!$B$17+INDEX('FD inverse'!$A$29:$BH$29,1,'FD mesh'!$B$15+1)*Setup!$B$22</f>
        <v>16.4056076238862</v>
      </c>
      <c r="AF918" s="0" t="n">
        <f aca="false">SUMPRODUCT('FD inverse'!$A$30:$BH$30,'FD mesh'!$B$84:$BI$84,$E917:$BL917)+'FD inverse'!$A$30*$C918/Setup!$B$17+INDEX('FD inverse'!$A$30:$BH$30,1,'FD mesh'!$B$15+1)*Setup!$B$22</f>
        <v>15.8694018409034</v>
      </c>
      <c r="AG918" s="0" t="n">
        <f aca="false">SUMPRODUCT('FD inverse'!$A$31:$BH$31,'FD mesh'!$B$84:$BI$84,$E917:$BL917)+'FD inverse'!$A$31*$C918/Setup!$B$17+INDEX('FD inverse'!$A$31:$BH$31,1,'FD mesh'!$B$15+1)*Setup!$B$22</f>
        <v>15.3327931885622</v>
      </c>
      <c r="AH918" s="0" t="n">
        <f aca="false">SUMPRODUCT('FD inverse'!$A$32:$BH$32,'FD mesh'!$B$84:$BI$84,$E917:$BL917)+'FD inverse'!$A$32*$C918/Setup!$B$17+INDEX('FD inverse'!$A$32:$BH$32,1,'FD mesh'!$B$15+1)*Setup!$B$22</f>
        <v>15.3100927939805</v>
      </c>
      <c r="AI918" s="0" t="n">
        <f aca="false">SUMPRODUCT('FD inverse'!$A$33:$BH$33,'FD mesh'!$B$84:$BI$84,$E917:$BL917)+'FD inverse'!$A$33*$C918/Setup!$B$17+INDEX('FD inverse'!$A$33:$BH$33,1,'FD mesh'!$B$15+1)*Setup!$B$22</f>
        <v>15.2872516440198</v>
      </c>
      <c r="AJ918" s="0" t="n">
        <f aca="false">SUMPRODUCT('FD inverse'!$A$34:$BH$34,'FD mesh'!$B$84:$BI$84,$E917:$BL917)+'FD inverse'!$A$34*$C918/Setup!$B$17+INDEX('FD inverse'!$A$34:$BH$34,1,'FD mesh'!$B$15+1)*Setup!$B$22</f>
        <v>15.2642889642271</v>
      </c>
      <c r="AK918" s="0" t="n">
        <f aca="false">SUMPRODUCT('FD inverse'!$A$35:$BH$35,'FD mesh'!$B$84:$BI$84,$E917:$BL917)+'FD inverse'!$A$35*$C918/Setup!$B$17+INDEX('FD inverse'!$A$35:$BH$35,1,'FD mesh'!$B$15+1)*Setup!$B$22</f>
        <v>15.2412220184843</v>
      </c>
      <c r="AL918" s="0" t="n">
        <f aca="false">SUMPRODUCT('FD inverse'!$A$36:$BH$36,'FD mesh'!$B$84:$BI$84,$E917:$BL917)+'FD inverse'!$A$36*$C918/Setup!$B$17+INDEX('FD inverse'!$A$36:$BH$36,1,'FD mesh'!$B$15+1)*Setup!$B$22</f>
        <v>15.2180662220229</v>
      </c>
      <c r="AM918" s="0" t="n">
        <f aca="false">SUMPRODUCT('FD inverse'!$A$37:$BH$37,'FD mesh'!$B$84:$BI$84,$E917:$BL917)+'FD inverse'!$A$37*$C918/Setup!$B$17+INDEX('FD inverse'!$A$37:$BH$37,1,'FD mesh'!$B$15+1)*Setup!$B$22</f>
        <v>15.1948352680535</v>
      </c>
      <c r="AN918" s="0" t="n">
        <f aca="false">SUMPRODUCT('FD inverse'!$A$38:$BH$38,'FD mesh'!$B$84:$BI$84,$E917:$BL917)+'FD inverse'!$A$38*$C918/Setup!$B$17+INDEX('FD inverse'!$A$38:$BH$38,1,'FD mesh'!$B$15+1)*Setup!$B$22</f>
        <v>15.1715412660515</v>
      </c>
      <c r="AO918" s="0" t="n">
        <f aca="false">SUMPRODUCT('FD inverse'!$A$39:$BH$39,'FD mesh'!$B$84:$BI$84,$E917:$BL917)+'FD inverse'!$A$39*$C918/Setup!$B$17+INDEX('FD inverse'!$A$39:$BH$39,1,'FD mesh'!$B$15+1)*Setup!$B$22</f>
        <v>15.1481948899524</v>
      </c>
      <c r="AP918" s="0" t="n">
        <f aca="false">SUMPRODUCT('FD inverse'!$A$40:$BH$40,'FD mesh'!$B$84:$BI$84,$E917:$BL917)+'FD inverse'!$A$40*$C918/Setup!$B$17+INDEX('FD inverse'!$A$40:$BH$40,1,'FD mesh'!$B$15+1)*Setup!$B$22</f>
        <v>15.1248055347019</v>
      </c>
      <c r="AQ918" s="0" t="n">
        <f aca="false">SUMPRODUCT('FD inverse'!$A$41:$BH$41,'FD mesh'!$B$84:$BI$84,$E917:$BL917)+'FD inverse'!$A$41*$C918/Setup!$B$17+INDEX('FD inverse'!$A$41:$BH$41,1,'FD mesh'!$B$15+1)*Setup!$B$22</f>
        <v>15.1013814797802</v>
      </c>
      <c r="AR918" s="0" t="n">
        <f aca="false">SUMPRODUCT('FD inverse'!$A$42:$BH$42,'FD mesh'!$B$84:$BI$84,$E917:$BL917)+'FD inverse'!$A$42*$C918/Setup!$B$17+INDEX('FD inverse'!$A$42:$BH$42,1,'FD mesh'!$B$15+1)*Setup!$B$22</f>
        <v>15.0779300584757</v>
      </c>
      <c r="AS918" s="0" t="n">
        <f aca="false">SUMPRODUCT('FD inverse'!$A$43:$BH$43,'FD mesh'!$B$84:$BI$84,$E917:$BL917)+'FD inverse'!$A$43*$C918/Setup!$B$17+INDEX('FD inverse'!$A$43:$BH$43,1,'FD mesh'!$B$15+1)*Setup!$B$22</f>
        <v>0</v>
      </c>
      <c r="AT918" s="0" t="n">
        <f aca="false">SUMPRODUCT('FD inverse'!$A$44:$BH$44,'FD mesh'!$B$84:$BI$84,$E917:$BL917)+'FD inverse'!$A$44*$C918/Setup!$B$17+INDEX('FD inverse'!$A$44:$BH$44,1,'FD mesh'!$B$15+1)*Setup!$B$22</f>
        <v>0</v>
      </c>
      <c r="AU918" s="0" t="n">
        <f aca="false">SUMPRODUCT('FD inverse'!$A$45:$BH$45,'FD mesh'!$B$84:$BI$84,$E917:$BL917)+'FD inverse'!$A$45*$C918/Setup!$B$17+INDEX('FD inverse'!$A$45:$BH$45,1,'FD mesh'!$B$15+1)*Setup!$B$22</f>
        <v>0</v>
      </c>
      <c r="AV918" s="0" t="n">
        <f aca="false">SUMPRODUCT('FD inverse'!$A$46:$BH$46,'FD mesh'!$B$84:$BI$84,$E917:$BL917)+'FD inverse'!$A$46*$C918/Setup!$B$17+INDEX('FD inverse'!$A$46:$BH$46,1,'FD mesh'!$B$15+1)*Setup!$B$22</f>
        <v>0</v>
      </c>
      <c r="AW918" s="0" t="n">
        <f aca="false">SUMPRODUCT('FD inverse'!$A$47:$BH$47,'FD mesh'!$B$84:$BI$84,$E917:$BL917)+'FD inverse'!$A$47*$C918/Setup!$B$17+INDEX('FD inverse'!$A$47:$BH$47,1,'FD mesh'!$B$15+1)*Setup!$B$22</f>
        <v>0</v>
      </c>
      <c r="AX918" s="0" t="n">
        <f aca="false">SUMPRODUCT('FD inverse'!$A$48:$BH$48,'FD mesh'!$B$84:$BI$84,$E917:$BL917)+'FD inverse'!$A$48*$C918/Setup!$B$17+INDEX('FD inverse'!$A$48:$BH$48,1,'FD mesh'!$B$15+1)*Setup!$B$22</f>
        <v>0</v>
      </c>
      <c r="AY918" s="0" t="n">
        <f aca="false">SUMPRODUCT('FD inverse'!$A$49:$BH$49,'FD mesh'!$B$84:$BI$84,$E917:$BL917)+'FD inverse'!$A$49*$C918/Setup!$B$17+INDEX('FD inverse'!$A$49:$BH$49,1,'FD mesh'!$B$15+1)*Setup!$B$22</f>
        <v>0</v>
      </c>
      <c r="AZ918" s="0" t="n">
        <f aca="false">SUMPRODUCT('FD inverse'!$A$50:$BH$50,'FD mesh'!$B$84:$BI$84,$E917:$BL917)+'FD inverse'!$A$50*$C918/Setup!$B$17+INDEX('FD inverse'!$A$50:$BH$50,1,'FD mesh'!$B$15+1)*Setup!$B$22</f>
        <v>0</v>
      </c>
      <c r="BA918" s="0" t="n">
        <f aca="false">SUMPRODUCT('FD inverse'!$A$51:$BH$51,'FD mesh'!$B$84:$BI$84,$E917:$BL917)+'FD inverse'!$A$51*$C918/Setup!$B$17+INDEX('FD inverse'!$A$51:$BH$51,1,'FD mesh'!$B$15+1)*Setup!$B$22</f>
        <v>0</v>
      </c>
      <c r="BB918" s="0" t="n">
        <f aca="false">SUMPRODUCT('FD inverse'!$A$52:$BH$52,'FD mesh'!$B$84:$BI$84,$E917:$BL917)+'FD inverse'!$A$52*$C918/Setup!$B$17+INDEX('FD inverse'!$A$52:$BH$52,1,'FD mesh'!$B$15+1)*Setup!$B$22</f>
        <v>0</v>
      </c>
      <c r="BC918" s="0" t="n">
        <f aca="false">SUMPRODUCT('FD inverse'!$A$53:$BH$53,'FD mesh'!$B$84:$BI$84,$E917:$BL917)+'FD inverse'!$A$53*$C918/Setup!$B$17+INDEX('FD inverse'!$A$53:$BH$53,1,'FD mesh'!$B$15+1)*Setup!$B$22</f>
        <v>0</v>
      </c>
      <c r="BD918" s="0" t="n">
        <f aca="false">SUMPRODUCT('FD inverse'!$A$54:$BH$54,'FD mesh'!$B$84:$BI$84,$E917:$BL917)+'FD inverse'!$A$54*$C918/Setup!$B$17+INDEX('FD inverse'!$A$54:$BH$54,1,'FD mesh'!$B$15+1)*Setup!$B$22</f>
        <v>0</v>
      </c>
      <c r="BE918" s="0" t="n">
        <f aca="false">SUMPRODUCT('FD inverse'!$A$55:$BH$55,'FD mesh'!$B$84:$BI$84,$E917:$BL917)+'FD inverse'!$A$55*$C918/Setup!$B$17+INDEX('FD inverse'!$A$55:$BH$55,1,'FD mesh'!$B$15+1)*Setup!$B$22</f>
        <v>0</v>
      </c>
      <c r="BF918" s="0" t="n">
        <f aca="false">SUMPRODUCT('FD inverse'!$A$56:$BH$56,'FD mesh'!$B$84:$BI$84,$E917:$BL917)+'FD inverse'!$A$56*$C918/Setup!$B$17+INDEX('FD inverse'!$A$56:$BH$56,1,'FD mesh'!$B$15+1)*Setup!$B$22</f>
        <v>0</v>
      </c>
      <c r="BG918" s="0" t="n">
        <f aca="false">SUMPRODUCT('FD inverse'!$A$57:$BH$57,'FD mesh'!$B$84:$BI$84,$E917:$BL917)+'FD inverse'!$A$57*$C918/Setup!$B$17+INDEX('FD inverse'!$A$57:$BH$57,1,'FD mesh'!$B$15+1)*Setup!$B$22</f>
        <v>0</v>
      </c>
      <c r="BH918" s="0" t="n">
        <f aca="false">SUMPRODUCT('FD inverse'!$A$58:$BH$58,'FD mesh'!$B$84:$BI$84,$E917:$BL917)+'FD inverse'!$A$58*$C918/Setup!$B$17+INDEX('FD inverse'!$A$58:$BH$58,1,'FD mesh'!$B$15+1)*Setup!$B$22</f>
        <v>0</v>
      </c>
      <c r="BI918" s="0" t="n">
        <f aca="false">SUMPRODUCT('FD inverse'!$A$59:$BH$59,'FD mesh'!$B$84:$BI$84,$E917:$BL917)+'FD inverse'!$A$59*$C918/Setup!$B$17+INDEX('FD inverse'!$A$59:$BH$59,1,'FD mesh'!$B$15+1)*Setup!$B$22</f>
        <v>0</v>
      </c>
      <c r="BJ918" s="0" t="n">
        <f aca="false">SUMPRODUCT('FD inverse'!$A$60:$BH$60,'FD mesh'!$B$84:$BI$84,$E917:$BL917)+'FD inverse'!$A$60*$C918/Setup!$B$17+INDEX('FD inverse'!$A$60:$BH$60,1,'FD mesh'!$B$15+1)*Setup!$B$22</f>
        <v>0</v>
      </c>
      <c r="BK918" s="0" t="n">
        <f aca="false">SUMPRODUCT('FD inverse'!$A$61:$BH$61,'FD mesh'!$B$84:$BI$84,$E917:$BL917)+'FD inverse'!$A$61*$C918/Setup!$B$17+INDEX('FD inverse'!$A$61:$BH$61,1,'FD mesh'!$B$15+1)*Setup!$B$22</f>
        <v>0</v>
      </c>
      <c r="BL918" s="0" t="n">
        <f aca="false">SUMPRODUCT('FD inverse'!$A$62:$BH$62,'FD mesh'!$B$84:$BI$84,$E917:$BL917)+'FD inverse'!$A$62*$C918/Setup!$B$17+INDEX('FD inverse'!$A$62:$BH$62,1,'FD mesh'!$B$15+1)*Setup!$B$22</f>
        <v>0</v>
      </c>
    </row>
    <row r="919" customFormat="false" ht="15" hidden="false" customHeight="false" outlineLevel="0" collapsed="false">
      <c r="A919" s="0" t="n">
        <v>914</v>
      </c>
      <c r="B919" s="0" t="n">
        <f aca="false">A919*Setup!$B$11/3600</f>
        <v>76.1666666666667</v>
      </c>
      <c r="C919" s="0" t="n">
        <f aca="false">Setup!$B$7+Setup!$B$8*COS(2*PI()*(B919-Setup!$B$9)/24)</f>
        <v>20.0038071136726</v>
      </c>
      <c r="D919" s="0" t="n">
        <f aca="false">(C919-E919)/Setup!$B$17</f>
        <v>-9.87339975893802</v>
      </c>
      <c r="E919" s="0" t="n">
        <f aca="false">SUMPRODUCT('FD inverse'!$A$3:$BH$3,'FD mesh'!$B$84:$BI$84,$E918:$BL918)+'FD inverse'!$A$3*$C919/Setup!$B$17+INDEX('FD inverse'!$A$3:$BH$3,1,'FD mesh'!$B$15+1)*Setup!$B$22</f>
        <v>21.2873490823345</v>
      </c>
      <c r="F919" s="0" t="n">
        <f aca="false">SUMPRODUCT('FD inverse'!$A$4:$BH$4,'FD mesh'!$B$84:$BI$84,$E918:$BL918)+'FD inverse'!$A$4*$C919/Setup!$B$17+INDEX('FD inverse'!$A$4:$BH$4,1,'FD mesh'!$B$15+1)*Setup!$B$22</f>
        <v>21.5795876792383</v>
      </c>
      <c r="G919" s="0" t="n">
        <f aca="false">SUMPRODUCT('FD inverse'!$A$5:$BH$5,'FD mesh'!$B$84:$BI$84,$E918:$BL918)+'FD inverse'!$A$5*$C919/Setup!$B$17+INDEX('FD inverse'!$A$5:$BH$5,1,'FD mesh'!$B$15+1)*Setup!$B$22</f>
        <v>21.8676875365343</v>
      </c>
      <c r="H919" s="0" t="n">
        <f aca="false">SUMPRODUCT('FD inverse'!$A$6:$BH$6,'FD mesh'!$B$84:$BI$84,$E918:$BL918)+'FD inverse'!$A$6*$C919/Setup!$B$17+INDEX('FD inverse'!$A$6:$BH$6,1,'FD mesh'!$B$15+1)*Setup!$B$22</f>
        <v>22.8275256165622</v>
      </c>
      <c r="I919" s="0" t="n">
        <f aca="false">SUMPRODUCT('FD inverse'!$A$7:$BH$7,'FD mesh'!$B$84:$BI$84,$E918:$BL918)+'FD inverse'!$A$7*$C919/Setup!$B$17+INDEX('FD inverse'!$A$7:$BH$7,1,'FD mesh'!$B$15+1)*Setup!$B$22</f>
        <v>22.9076692481766</v>
      </c>
      <c r="J919" s="0" t="n">
        <f aca="false">SUMPRODUCT('FD inverse'!$A$8:$BH$8,'FD mesh'!$B$84:$BI$84,$E918:$BL918)+'FD inverse'!$A$8*$C919/Setup!$B$17+INDEX('FD inverse'!$A$8:$BH$8,1,'FD mesh'!$B$15+1)*Setup!$B$22</f>
        <v>22.9779969674068</v>
      </c>
      <c r="K919" s="0" t="n">
        <f aca="false">SUMPRODUCT('FD inverse'!$A$9:$BH$9,'FD mesh'!$B$84:$BI$84,$E918:$BL918)+'FD inverse'!$A$9*$C919/Setup!$B$17+INDEX('FD inverse'!$A$9:$BH$9,1,'FD mesh'!$B$15+1)*Setup!$B$22</f>
        <v>23.038358560944</v>
      </c>
      <c r="L919" s="0" t="n">
        <f aca="false">SUMPRODUCT('FD inverse'!$A$10:$BH$10,'FD mesh'!$B$84:$BI$84,$E918:$BL918)+'FD inverse'!$A$10*$C919/Setup!$B$17+INDEX('FD inverse'!$A$10:$BH$10,1,'FD mesh'!$B$15+1)*Setup!$B$22</f>
        <v>23.0886591087638</v>
      </c>
      <c r="M919" s="0" t="n">
        <f aca="false">SUMPRODUCT('FD inverse'!$A$11:$BH$11,'FD mesh'!$B$84:$BI$84,$E918:$BL918)+'FD inverse'!$A$11*$C919/Setup!$B$17+INDEX('FD inverse'!$A$11:$BH$11,1,'FD mesh'!$B$15+1)*Setup!$B$22</f>
        <v>23.128845875904</v>
      </c>
      <c r="N919" s="0" t="n">
        <f aca="false">SUMPRODUCT('FD inverse'!$A$12:$BH$12,'FD mesh'!$B$84:$BI$84,$E918:$BL918)+'FD inverse'!$A$12*$C919/Setup!$B$17+INDEX('FD inverse'!$A$12:$BH$12,1,'FD mesh'!$B$15+1)*Setup!$B$22</f>
        <v>23.1588969320968</v>
      </c>
      <c r="O919" s="0" t="n">
        <f aca="false">SUMPRODUCT('FD inverse'!$A$13:$BH$13,'FD mesh'!$B$84:$BI$84,$E918:$BL918)+'FD inverse'!$A$13*$C919/Setup!$B$17+INDEX('FD inverse'!$A$13:$BH$13,1,'FD mesh'!$B$15+1)*Setup!$B$22</f>
        <v>23.1788115056863</v>
      </c>
      <c r="P919" s="0" t="n">
        <f aca="false">SUMPRODUCT('FD inverse'!$A$14:$BH$14,'FD mesh'!$B$84:$BI$84,$E918:$BL918)+'FD inverse'!$A$14*$C919/Setup!$B$17+INDEX('FD inverse'!$A$14:$BH$14,1,'FD mesh'!$B$15+1)*Setup!$B$22</f>
        <v>23.1886020734997</v>
      </c>
      <c r="Q919" s="0" t="n">
        <f aca="false">SUMPRODUCT('FD inverse'!$A$15:$BH$15,'FD mesh'!$B$84:$BI$84,$E918:$BL918)+'FD inverse'!$A$15*$C919/Setup!$B$17+INDEX('FD inverse'!$A$15:$BH$15,1,'FD mesh'!$B$15+1)*Setup!$B$22</f>
        <v>23.1882881851737</v>
      </c>
      <c r="R919" s="0" t="n">
        <f aca="false">SUMPRODUCT('FD inverse'!$A$16:$BH$16,'FD mesh'!$B$84:$BI$84,$E918:$BL918)+'FD inverse'!$A$16*$C919/Setup!$B$17+INDEX('FD inverse'!$A$16:$BH$16,1,'FD mesh'!$B$15+1)*Setup!$B$22</f>
        <v>23.1778920185803</v>
      </c>
      <c r="S919" s="0" t="n">
        <f aca="false">SUMPRODUCT('FD inverse'!$A$17:$BH$17,'FD mesh'!$B$84:$BI$84,$E918:$BL918)+'FD inverse'!$A$17*$C919/Setup!$B$17+INDEX('FD inverse'!$A$17:$BH$17,1,'FD mesh'!$B$15+1)*Setup!$B$22</f>
        <v>22.677335063811</v>
      </c>
      <c r="T919" s="0" t="n">
        <f aca="false">SUMPRODUCT('FD inverse'!$A$18:$BH$18,'FD mesh'!$B$84:$BI$84,$E918:$BL918)+'FD inverse'!$A$18*$C919/Setup!$B$17+INDEX('FD inverse'!$A$18:$BH$18,1,'FD mesh'!$B$15+1)*Setup!$B$22</f>
        <v>22.1721067999207</v>
      </c>
      <c r="U919" s="0" t="n">
        <f aca="false">SUMPRODUCT('FD inverse'!$A$19:$BH$19,'FD mesh'!$B$84:$BI$84,$E918:$BL918)+'FD inverse'!$A$19*$C919/Setup!$B$17+INDEX('FD inverse'!$A$19:$BH$19,1,'FD mesh'!$B$15+1)*Setup!$B$22</f>
        <v>21.6625528306115</v>
      </c>
      <c r="V919" s="0" t="n">
        <f aca="false">SUMPRODUCT('FD inverse'!$A$20:$BH$20,'FD mesh'!$B$84:$BI$84,$E918:$BL918)+'FD inverse'!$A$20*$C919/Setup!$B$17+INDEX('FD inverse'!$A$20:$BH$20,1,'FD mesh'!$B$15+1)*Setup!$B$22</f>
        <v>21.1490167207689</v>
      </c>
      <c r="W919" s="0" t="n">
        <f aca="false">SUMPRODUCT('FD inverse'!$A$21:$BH$21,'FD mesh'!$B$84:$BI$84,$E918:$BL918)+'FD inverse'!$A$21*$C919/Setup!$B$17+INDEX('FD inverse'!$A$21:$BH$21,1,'FD mesh'!$B$15+1)*Setup!$B$22</f>
        <v>20.6318393949993</v>
      </c>
      <c r="X919" s="0" t="n">
        <f aca="false">SUMPRODUCT('FD inverse'!$A$22:$BH$22,'FD mesh'!$B$84:$BI$84,$E918:$BL918)+'FD inverse'!$A$22*$C919/Setup!$B$17+INDEX('FD inverse'!$A$22:$BH$22,1,'FD mesh'!$B$15+1)*Setup!$B$22</f>
        <v>20.1113587053131</v>
      </c>
      <c r="Y919" s="0" t="n">
        <f aca="false">SUMPRODUCT('FD inverse'!$A$23:$BH$23,'FD mesh'!$B$84:$BI$84,$E918:$BL918)+'FD inverse'!$A$23*$C919/Setup!$B$17+INDEX('FD inverse'!$A$23:$BH$23,1,'FD mesh'!$B$15+1)*Setup!$B$22</f>
        <v>19.5879091534451</v>
      </c>
      <c r="Z919" s="0" t="n">
        <f aca="false">SUMPRODUCT('FD inverse'!$A$24:$BH$24,'FD mesh'!$B$84:$BI$84,$E918:$BL918)+'FD inverse'!$A$24*$C919/Setup!$B$17+INDEX('FD inverse'!$A$24:$BH$24,1,'FD mesh'!$B$15+1)*Setup!$B$22</f>
        <v>19.0618217534509</v>
      </c>
      <c r="AA919" s="0" t="n">
        <f aca="false">SUMPRODUCT('FD inverse'!$A$25:$BH$25,'FD mesh'!$B$84:$BI$84,$E918:$BL918)+'FD inverse'!$A$25*$C919/Setup!$B$17+INDEX('FD inverse'!$A$25:$BH$25,1,'FD mesh'!$B$15+1)*Setup!$B$22</f>
        <v>18.533424020364</v>
      </c>
      <c r="AB919" s="0" t="n">
        <f aca="false">SUMPRODUCT('FD inverse'!$A$26:$BH$26,'FD mesh'!$B$84:$BI$84,$E918:$BL918)+'FD inverse'!$A$26*$C919/Setup!$B$17+INDEX('FD inverse'!$A$26:$BH$26,1,'FD mesh'!$B$15+1)*Setup!$B$22</f>
        <v>18.0030400708568</v>
      </c>
      <c r="AC919" s="0" t="n">
        <f aca="false">SUMPRODUCT('FD inverse'!$A$27:$BH$27,'FD mesh'!$B$84:$BI$84,$E918:$BL918)+'FD inverse'!$A$27*$C919/Setup!$B$17+INDEX('FD inverse'!$A$27:$BH$27,1,'FD mesh'!$B$15+1)*Setup!$B$22</f>
        <v>17.4709908220022</v>
      </c>
      <c r="AD919" s="0" t="n">
        <f aca="false">SUMPRODUCT('FD inverse'!$A$28:$BH$28,'FD mesh'!$B$84:$BI$84,$E918:$BL918)+'FD inverse'!$A$28*$C919/Setup!$B$17+INDEX('FD inverse'!$A$28:$BH$28,1,'FD mesh'!$B$15+1)*Setup!$B$22</f>
        <v>16.9375942743807</v>
      </c>
      <c r="AE919" s="0" t="n">
        <f aca="false">SUMPRODUCT('FD inverse'!$A$29:$BH$29,'FD mesh'!$B$84:$BI$84,$E918:$BL918)+'FD inverse'!$A$29*$C919/Setup!$B$17+INDEX('FD inverse'!$A$29:$BH$29,1,'FD mesh'!$B$15+1)*Setup!$B$22</f>
        <v>16.4031658659189</v>
      </c>
      <c r="AF919" s="0" t="n">
        <f aca="false">SUMPRODUCT('FD inverse'!$A$30:$BH$30,'FD mesh'!$B$84:$BI$84,$E918:$BL918)+'FD inverse'!$A$30*$C919/Setup!$B$17+INDEX('FD inverse'!$A$30:$BH$30,1,'FD mesh'!$B$15+1)*Setup!$B$22</f>
        <v>15.8680188829696</v>
      </c>
      <c r="AG919" s="0" t="n">
        <f aca="false">SUMPRODUCT('FD inverse'!$A$31:$BH$31,'FD mesh'!$B$84:$BI$84,$E918:$BL918)+'FD inverse'!$A$31*$C919/Setup!$B$17+INDEX('FD inverse'!$A$31:$BH$31,1,'FD mesh'!$B$15+1)*Setup!$B$22</f>
        <v>15.3324649152569</v>
      </c>
      <c r="AH919" s="0" t="n">
        <f aca="false">SUMPRODUCT('FD inverse'!$A$32:$BH$32,'FD mesh'!$B$84:$BI$84,$E918:$BL918)+'FD inverse'!$A$32*$C919/Setup!$B$17+INDEX('FD inverse'!$A$32:$BH$32,1,'FD mesh'!$B$15+1)*Setup!$B$22</f>
        <v>15.309806853759</v>
      </c>
      <c r="AI919" s="0" t="n">
        <f aca="false">SUMPRODUCT('FD inverse'!$A$33:$BH$33,'FD mesh'!$B$84:$BI$84,$E918:$BL918)+'FD inverse'!$A$33*$C919/Setup!$B$17+INDEX('FD inverse'!$A$33:$BH$33,1,'FD mesh'!$B$15+1)*Setup!$B$22</f>
        <v>15.2870040427348</v>
      </c>
      <c r="AJ919" s="0" t="n">
        <f aca="false">SUMPRODUCT('FD inverse'!$A$34:$BH$34,'FD mesh'!$B$84:$BI$84,$E918:$BL918)+'FD inverse'!$A$34*$C919/Setup!$B$17+INDEX('FD inverse'!$A$34:$BH$34,1,'FD mesh'!$B$15+1)*Setup!$B$22</f>
        <v>15.264075890237</v>
      </c>
      <c r="AK919" s="0" t="n">
        <f aca="false">SUMPRODUCT('FD inverse'!$A$35:$BH$35,'FD mesh'!$B$84:$BI$84,$E918:$BL918)+'FD inverse'!$A$35*$C919/Setup!$B$17+INDEX('FD inverse'!$A$35:$BH$35,1,'FD mesh'!$B$15+1)*Setup!$B$22</f>
        <v>15.2410398747777</v>
      </c>
      <c r="AL919" s="0" t="n">
        <f aca="false">SUMPRODUCT('FD inverse'!$A$36:$BH$36,'FD mesh'!$B$84:$BI$84,$E918:$BL918)+'FD inverse'!$A$36*$C919/Setup!$B$17+INDEX('FD inverse'!$A$36:$BH$36,1,'FD mesh'!$B$15+1)*Setup!$B$22</f>
        <v>15.2179116539788</v>
      </c>
      <c r="AM919" s="0" t="n">
        <f aca="false">SUMPRODUCT('FD inverse'!$A$37:$BH$37,'FD mesh'!$B$84:$BI$84,$E918:$BL918)+'FD inverse'!$A$37*$C919/Setup!$B$17+INDEX('FD inverse'!$A$37:$BH$37,1,'FD mesh'!$B$15+1)*Setup!$B$22</f>
        <v>15.1947051872758</v>
      </c>
      <c r="AN919" s="0" t="n">
        <f aca="false">SUMPRODUCT('FD inverse'!$A$38:$BH$38,'FD mesh'!$B$84:$BI$84,$E918:$BL918)+'FD inverse'!$A$38*$C919/Setup!$B$17+INDEX('FD inverse'!$A$38:$BH$38,1,'FD mesh'!$B$15+1)*Setup!$B$22</f>
        <v>15.1714328706869</v>
      </c>
      <c r="AO919" s="0" t="n">
        <f aca="false">SUMPRODUCT('FD inverse'!$A$39:$BH$39,'FD mesh'!$B$84:$BI$84,$E918:$BL918)+'FD inverse'!$A$39*$C919/Setup!$B$17+INDEX('FD inverse'!$A$39:$BH$39,1,'FD mesh'!$B$15+1)*Setup!$B$22</f>
        <v>15.1481056818678</v>
      </c>
      <c r="AP919" s="0" t="n">
        <f aca="false">SUMPRODUCT('FD inverse'!$A$40:$BH$40,'FD mesh'!$B$84:$BI$84,$E918:$BL918)+'FD inverse'!$A$40*$C919/Setup!$B$17+INDEX('FD inverse'!$A$40:$BH$40,1,'FD mesh'!$B$15+1)*Setup!$B$22</f>
        <v>15.1247333338615</v>
      </c>
      <c r="AQ919" s="0" t="n">
        <f aca="false">SUMPRODUCT('FD inverse'!$A$41:$BH$41,'FD mesh'!$B$84:$BI$84,$E918:$BL918)+'FD inverse'!$A$41*$C919/Setup!$B$17+INDEX('FD inverse'!$A$41:$BH$41,1,'FD mesh'!$B$15+1)*Setup!$B$22</f>
        <v>15.1013244361269</v>
      </c>
      <c r="AR919" s="0" t="n">
        <f aca="false">SUMPRODUCT('FD inverse'!$A$42:$BH$42,'FD mesh'!$B$84:$BI$84,$E918:$BL918)+'FD inverse'!$A$42*$C919/Setup!$B$17+INDEX('FD inverse'!$A$42:$BH$42,1,'FD mesh'!$B$15+1)*Setup!$B$22</f>
        <v>15.0778866615812</v>
      </c>
      <c r="AS919" s="0" t="n">
        <f aca="false">SUMPRODUCT('FD inverse'!$A$43:$BH$43,'FD mesh'!$B$84:$BI$84,$E918:$BL918)+'FD inverse'!$A$43*$C919/Setup!$B$17+INDEX('FD inverse'!$A$43:$BH$43,1,'FD mesh'!$B$15+1)*Setup!$B$22</f>
        <v>0</v>
      </c>
      <c r="AT919" s="0" t="n">
        <f aca="false">SUMPRODUCT('FD inverse'!$A$44:$BH$44,'FD mesh'!$B$84:$BI$84,$E918:$BL918)+'FD inverse'!$A$44*$C919/Setup!$B$17+INDEX('FD inverse'!$A$44:$BH$44,1,'FD mesh'!$B$15+1)*Setup!$B$22</f>
        <v>0</v>
      </c>
      <c r="AU919" s="0" t="n">
        <f aca="false">SUMPRODUCT('FD inverse'!$A$45:$BH$45,'FD mesh'!$B$84:$BI$84,$E918:$BL918)+'FD inverse'!$A$45*$C919/Setup!$B$17+INDEX('FD inverse'!$A$45:$BH$45,1,'FD mesh'!$B$15+1)*Setup!$B$22</f>
        <v>0</v>
      </c>
      <c r="AV919" s="0" t="n">
        <f aca="false">SUMPRODUCT('FD inverse'!$A$46:$BH$46,'FD mesh'!$B$84:$BI$84,$E918:$BL918)+'FD inverse'!$A$46*$C919/Setup!$B$17+INDEX('FD inverse'!$A$46:$BH$46,1,'FD mesh'!$B$15+1)*Setup!$B$22</f>
        <v>0</v>
      </c>
      <c r="AW919" s="0" t="n">
        <f aca="false">SUMPRODUCT('FD inverse'!$A$47:$BH$47,'FD mesh'!$B$84:$BI$84,$E918:$BL918)+'FD inverse'!$A$47*$C919/Setup!$B$17+INDEX('FD inverse'!$A$47:$BH$47,1,'FD mesh'!$B$15+1)*Setup!$B$22</f>
        <v>0</v>
      </c>
      <c r="AX919" s="0" t="n">
        <f aca="false">SUMPRODUCT('FD inverse'!$A$48:$BH$48,'FD mesh'!$B$84:$BI$84,$E918:$BL918)+'FD inverse'!$A$48*$C919/Setup!$B$17+INDEX('FD inverse'!$A$48:$BH$48,1,'FD mesh'!$B$15+1)*Setup!$B$22</f>
        <v>0</v>
      </c>
      <c r="AY919" s="0" t="n">
        <f aca="false">SUMPRODUCT('FD inverse'!$A$49:$BH$49,'FD mesh'!$B$84:$BI$84,$E918:$BL918)+'FD inverse'!$A$49*$C919/Setup!$B$17+INDEX('FD inverse'!$A$49:$BH$49,1,'FD mesh'!$B$15+1)*Setup!$B$22</f>
        <v>0</v>
      </c>
      <c r="AZ919" s="0" t="n">
        <f aca="false">SUMPRODUCT('FD inverse'!$A$50:$BH$50,'FD mesh'!$B$84:$BI$84,$E918:$BL918)+'FD inverse'!$A$50*$C919/Setup!$B$17+INDEX('FD inverse'!$A$50:$BH$50,1,'FD mesh'!$B$15+1)*Setup!$B$22</f>
        <v>0</v>
      </c>
      <c r="BA919" s="0" t="n">
        <f aca="false">SUMPRODUCT('FD inverse'!$A$51:$BH$51,'FD mesh'!$B$84:$BI$84,$E918:$BL918)+'FD inverse'!$A$51*$C919/Setup!$B$17+INDEX('FD inverse'!$A$51:$BH$51,1,'FD mesh'!$B$15+1)*Setup!$B$22</f>
        <v>0</v>
      </c>
      <c r="BB919" s="0" t="n">
        <f aca="false">SUMPRODUCT('FD inverse'!$A$52:$BH$52,'FD mesh'!$B$84:$BI$84,$E918:$BL918)+'FD inverse'!$A$52*$C919/Setup!$B$17+INDEX('FD inverse'!$A$52:$BH$52,1,'FD mesh'!$B$15+1)*Setup!$B$22</f>
        <v>0</v>
      </c>
      <c r="BC919" s="0" t="n">
        <f aca="false">SUMPRODUCT('FD inverse'!$A$53:$BH$53,'FD mesh'!$B$84:$BI$84,$E918:$BL918)+'FD inverse'!$A$53*$C919/Setup!$B$17+INDEX('FD inverse'!$A$53:$BH$53,1,'FD mesh'!$B$15+1)*Setup!$B$22</f>
        <v>0</v>
      </c>
      <c r="BD919" s="0" t="n">
        <f aca="false">SUMPRODUCT('FD inverse'!$A$54:$BH$54,'FD mesh'!$B$84:$BI$84,$E918:$BL918)+'FD inverse'!$A$54*$C919/Setup!$B$17+INDEX('FD inverse'!$A$54:$BH$54,1,'FD mesh'!$B$15+1)*Setup!$B$22</f>
        <v>0</v>
      </c>
      <c r="BE919" s="0" t="n">
        <f aca="false">SUMPRODUCT('FD inverse'!$A$55:$BH$55,'FD mesh'!$B$84:$BI$84,$E918:$BL918)+'FD inverse'!$A$55*$C919/Setup!$B$17+INDEX('FD inverse'!$A$55:$BH$55,1,'FD mesh'!$B$15+1)*Setup!$B$22</f>
        <v>0</v>
      </c>
      <c r="BF919" s="0" t="n">
        <f aca="false">SUMPRODUCT('FD inverse'!$A$56:$BH$56,'FD mesh'!$B$84:$BI$84,$E918:$BL918)+'FD inverse'!$A$56*$C919/Setup!$B$17+INDEX('FD inverse'!$A$56:$BH$56,1,'FD mesh'!$B$15+1)*Setup!$B$22</f>
        <v>0</v>
      </c>
      <c r="BG919" s="0" t="n">
        <f aca="false">SUMPRODUCT('FD inverse'!$A$57:$BH$57,'FD mesh'!$B$84:$BI$84,$E918:$BL918)+'FD inverse'!$A$57*$C919/Setup!$B$17+INDEX('FD inverse'!$A$57:$BH$57,1,'FD mesh'!$B$15+1)*Setup!$B$22</f>
        <v>0</v>
      </c>
      <c r="BH919" s="0" t="n">
        <f aca="false">SUMPRODUCT('FD inverse'!$A$58:$BH$58,'FD mesh'!$B$84:$BI$84,$E918:$BL918)+'FD inverse'!$A$58*$C919/Setup!$B$17+INDEX('FD inverse'!$A$58:$BH$58,1,'FD mesh'!$B$15+1)*Setup!$B$22</f>
        <v>0</v>
      </c>
      <c r="BI919" s="0" t="n">
        <f aca="false">SUMPRODUCT('FD inverse'!$A$59:$BH$59,'FD mesh'!$B$84:$BI$84,$E918:$BL918)+'FD inverse'!$A$59*$C919/Setup!$B$17+INDEX('FD inverse'!$A$59:$BH$59,1,'FD mesh'!$B$15+1)*Setup!$B$22</f>
        <v>0</v>
      </c>
      <c r="BJ919" s="0" t="n">
        <f aca="false">SUMPRODUCT('FD inverse'!$A$60:$BH$60,'FD mesh'!$B$84:$BI$84,$E918:$BL918)+'FD inverse'!$A$60*$C919/Setup!$B$17+INDEX('FD inverse'!$A$60:$BH$60,1,'FD mesh'!$B$15+1)*Setup!$B$22</f>
        <v>0</v>
      </c>
      <c r="BK919" s="0" t="n">
        <f aca="false">SUMPRODUCT('FD inverse'!$A$61:$BH$61,'FD mesh'!$B$84:$BI$84,$E918:$BL918)+'FD inverse'!$A$61*$C919/Setup!$B$17+INDEX('FD inverse'!$A$61:$BH$61,1,'FD mesh'!$B$15+1)*Setup!$B$22</f>
        <v>0</v>
      </c>
      <c r="BL919" s="0" t="n">
        <f aca="false">SUMPRODUCT('FD inverse'!$A$62:$BH$62,'FD mesh'!$B$84:$BI$84,$E918:$BL918)+'FD inverse'!$A$62*$C919/Setup!$B$17+INDEX('FD inverse'!$A$62:$BH$62,1,'FD mesh'!$B$15+1)*Setup!$B$22</f>
        <v>0</v>
      </c>
    </row>
    <row r="920" customFormat="false" ht="15" hidden="false" customHeight="false" outlineLevel="0" collapsed="false">
      <c r="A920" s="0" t="n">
        <v>915</v>
      </c>
      <c r="B920" s="0" t="n">
        <f aca="false">A920*Setup!$B$11/3600</f>
        <v>76.25</v>
      </c>
      <c r="C920" s="0" t="n">
        <f aca="false">Setup!$B$7+Setup!$B$8*COS(2*PI()*(B920-Setup!$B$9)/24)</f>
        <v>20.0085643070456</v>
      </c>
      <c r="D920" s="0" t="n">
        <f aca="false">(C920-E920)/Setup!$B$17</f>
        <v>-9.78853550092341</v>
      </c>
      <c r="E920" s="0" t="n">
        <f aca="false">SUMPRODUCT('FD inverse'!$A$3:$BH$3,'FD mesh'!$B$84:$BI$84,$E919:$BL919)+'FD inverse'!$A$3*$C920/Setup!$B$17+INDEX('FD inverse'!$A$3:$BH$3,1,'FD mesh'!$B$15+1)*Setup!$B$22</f>
        <v>21.2810739221656</v>
      </c>
      <c r="F920" s="0" t="n">
        <f aca="false">SUMPRODUCT('FD inverse'!$A$4:$BH$4,'FD mesh'!$B$84:$BI$84,$E919:$BL919)+'FD inverse'!$A$4*$C920/Setup!$B$17+INDEX('FD inverse'!$A$4:$BH$4,1,'FD mesh'!$B$15+1)*Setup!$B$22</f>
        <v>21.571037586591</v>
      </c>
      <c r="G920" s="0" t="n">
        <f aca="false">SUMPRODUCT('FD inverse'!$A$5:$BH$5,'FD mesh'!$B$84:$BI$84,$E919:$BL919)+'FD inverse'!$A$5*$C920/Setup!$B$17+INDEX('FD inverse'!$A$5:$BH$5,1,'FD mesh'!$B$15+1)*Setup!$B$22</f>
        <v>21.8572902733048</v>
      </c>
      <c r="H920" s="0" t="n">
        <f aca="false">SUMPRODUCT('FD inverse'!$A$6:$BH$6,'FD mesh'!$B$84:$BI$84,$E919:$BL919)+'FD inverse'!$A$6*$C920/Setup!$B$17+INDEX('FD inverse'!$A$6:$BH$6,1,'FD mesh'!$B$15+1)*Setup!$B$22</f>
        <v>22.8115179628918</v>
      </c>
      <c r="I920" s="0" t="n">
        <f aca="false">SUMPRODUCT('FD inverse'!$A$7:$BH$7,'FD mesh'!$B$84:$BI$84,$E919:$BL919)+'FD inverse'!$A$7*$C920/Setup!$B$17+INDEX('FD inverse'!$A$7:$BH$7,1,'FD mesh'!$B$15+1)*Setup!$B$22</f>
        <v>22.8912408694422</v>
      </c>
      <c r="J920" s="0" t="n">
        <f aca="false">SUMPRODUCT('FD inverse'!$A$8:$BH$8,'FD mesh'!$B$84:$BI$84,$E919:$BL919)+'FD inverse'!$A$8*$C920/Setup!$B$17+INDEX('FD inverse'!$A$8:$BH$8,1,'FD mesh'!$B$15+1)*Setup!$B$22</f>
        <v>22.9612715171522</v>
      </c>
      <c r="K920" s="0" t="n">
        <f aca="false">SUMPRODUCT('FD inverse'!$A$9:$BH$9,'FD mesh'!$B$84:$BI$84,$E919:$BL919)+'FD inverse'!$A$9*$C920/Setup!$B$17+INDEX('FD inverse'!$A$9:$BH$9,1,'FD mesh'!$B$15+1)*Setup!$B$22</f>
        <v>23.021434642588</v>
      </c>
      <c r="L920" s="0" t="n">
        <f aca="false">SUMPRODUCT('FD inverse'!$A$10:$BH$10,'FD mesh'!$B$84:$BI$84,$E919:$BL919)+'FD inverse'!$A$10*$C920/Setup!$B$17+INDEX('FD inverse'!$A$10:$BH$10,1,'FD mesh'!$B$15+1)*Setup!$B$22</f>
        <v>23.0716131554245</v>
      </c>
      <c r="M920" s="0" t="n">
        <f aca="false">SUMPRODUCT('FD inverse'!$A$11:$BH$11,'FD mesh'!$B$84:$BI$84,$E919:$BL919)+'FD inverse'!$A$11*$C920/Setup!$B$17+INDEX('FD inverse'!$A$11:$BH$11,1,'FD mesh'!$B$15+1)*Setup!$B$22</f>
        <v>23.1117350586214</v>
      </c>
      <c r="N920" s="0" t="n">
        <f aca="false">SUMPRODUCT('FD inverse'!$A$12:$BH$12,'FD mesh'!$B$84:$BI$84,$E919:$BL919)+'FD inverse'!$A$12*$C920/Setup!$B$17+INDEX('FD inverse'!$A$12:$BH$12,1,'FD mesh'!$B$15+1)*Setup!$B$22</f>
        <v>23.1417620843653</v>
      </c>
      <c r="O920" s="0" t="n">
        <f aca="false">SUMPRODUCT('FD inverse'!$A$13:$BH$13,'FD mesh'!$B$84:$BI$84,$E919:$BL919)+'FD inverse'!$A$13*$C920/Setup!$B$17+INDEX('FD inverse'!$A$13:$BH$13,1,'FD mesh'!$B$15+1)*Setup!$B$22</f>
        <v>23.1616800554005</v>
      </c>
      <c r="P920" s="0" t="n">
        <f aca="false">SUMPRODUCT('FD inverse'!$A$14:$BH$14,'FD mesh'!$B$84:$BI$84,$E919:$BL919)+'FD inverse'!$A$14*$C920/Setup!$B$17+INDEX('FD inverse'!$A$14:$BH$14,1,'FD mesh'!$B$15+1)*Setup!$B$22</f>
        <v>23.1714909761195</v>
      </c>
      <c r="Q920" s="0" t="n">
        <f aca="false">SUMPRODUCT('FD inverse'!$A$15:$BH$15,'FD mesh'!$B$84:$BI$84,$E919:$BL919)+'FD inverse'!$A$15*$C920/Setup!$B$17+INDEX('FD inverse'!$A$15:$BH$15,1,'FD mesh'!$B$15+1)*Setup!$B$22</f>
        <v>23.1712068541363</v>
      </c>
      <c r="R920" s="0" t="n">
        <f aca="false">SUMPRODUCT('FD inverse'!$A$16:$BH$16,'FD mesh'!$B$84:$BI$84,$E919:$BL919)+'FD inverse'!$A$16*$C920/Setup!$B$17+INDEX('FD inverse'!$A$16:$BH$16,1,'FD mesh'!$B$15+1)*Setup!$B$22</f>
        <v>23.1608452507151</v>
      </c>
      <c r="S920" s="0" t="n">
        <f aca="false">SUMPRODUCT('FD inverse'!$A$17:$BH$17,'FD mesh'!$B$84:$BI$84,$E919:$BL919)+'FD inverse'!$A$17*$C920/Setup!$B$17+INDEX('FD inverse'!$A$17:$BH$17,1,'FD mesh'!$B$15+1)*Setup!$B$22</f>
        <v>22.6614550028435</v>
      </c>
      <c r="T920" s="0" t="n">
        <f aca="false">SUMPRODUCT('FD inverse'!$A$18:$BH$18,'FD mesh'!$B$84:$BI$84,$E919:$BL919)+'FD inverse'!$A$18*$C920/Setup!$B$17+INDEX('FD inverse'!$A$18:$BH$18,1,'FD mesh'!$B$15+1)*Setup!$B$22</f>
        <v>22.1573914798873</v>
      </c>
      <c r="U920" s="0" t="n">
        <f aca="false">SUMPRODUCT('FD inverse'!$A$19:$BH$19,'FD mesh'!$B$84:$BI$84,$E919:$BL919)+'FD inverse'!$A$19*$C920/Setup!$B$17+INDEX('FD inverse'!$A$19:$BH$19,1,'FD mesh'!$B$15+1)*Setup!$B$22</f>
        <v>21.6489974484641</v>
      </c>
      <c r="V920" s="0" t="n">
        <f aca="false">SUMPRODUCT('FD inverse'!$A$20:$BH$20,'FD mesh'!$B$84:$BI$84,$E919:$BL919)+'FD inverse'!$A$20*$C920/Setup!$B$17+INDEX('FD inverse'!$A$20:$BH$20,1,'FD mesh'!$B$15+1)*Setup!$B$22</f>
        <v>21.1366142617232</v>
      </c>
      <c r="W920" s="0" t="n">
        <f aca="false">SUMPRODUCT('FD inverse'!$A$21:$BH$21,'FD mesh'!$B$84:$BI$84,$E919:$BL919)+'FD inverse'!$A$21*$C920/Setup!$B$17+INDEX('FD inverse'!$A$21:$BH$21,1,'FD mesh'!$B$15+1)*Setup!$B$22</f>
        <v>20.6205812084631</v>
      </c>
      <c r="X920" s="0" t="n">
        <f aca="false">SUMPRODUCT('FD inverse'!$A$22:$BH$22,'FD mesh'!$B$84:$BI$84,$E919:$BL919)+'FD inverse'!$A$22*$C920/Setup!$B$17+INDEX('FD inverse'!$A$22:$BH$22,1,'FD mesh'!$B$15+1)*Setup!$B$22</f>
        <v>20.1012350317367</v>
      </c>
      <c r="Y920" s="0" t="n">
        <f aca="false">SUMPRODUCT('FD inverse'!$A$23:$BH$23,'FD mesh'!$B$84:$BI$84,$E919:$BL919)+'FD inverse'!$A$23*$C920/Setup!$B$17+INDEX('FD inverse'!$A$23:$BH$23,1,'FD mesh'!$B$15+1)*Setup!$B$22</f>
        <v>19.5789096025007</v>
      </c>
      <c r="Z920" s="0" t="n">
        <f aca="false">SUMPRODUCT('FD inverse'!$A$24:$BH$24,'FD mesh'!$B$84:$BI$84,$E919:$BL919)+'FD inverse'!$A$24*$C920/Setup!$B$17+INDEX('FD inverse'!$A$24:$BH$24,1,'FD mesh'!$B$15+1)*Setup!$B$22</f>
        <v>19.0539357339867</v>
      </c>
      <c r="AA920" s="0" t="n">
        <f aca="false">SUMPRODUCT('FD inverse'!$A$25:$BH$25,'FD mesh'!$B$84:$BI$84,$E919:$BL919)+'FD inverse'!$A$25*$C920/Setup!$B$17+INDEX('FD inverse'!$A$25:$BH$25,1,'FD mesh'!$B$15+1)*Setup!$B$22</f>
        <v>18.5266411226018</v>
      </c>
      <c r="AB920" s="0" t="n">
        <f aca="false">SUMPRODUCT('FD inverse'!$A$26:$BH$26,'FD mesh'!$B$84:$BI$84,$E919:$BL919)+'FD inverse'!$A$26*$C920/Setup!$B$17+INDEX('FD inverse'!$A$26:$BH$26,1,'FD mesh'!$B$15+1)*Setup!$B$22</f>
        <v>17.9973504013041</v>
      </c>
      <c r="AC920" s="0" t="n">
        <f aca="false">SUMPRODUCT('FD inverse'!$A$27:$BH$27,'FD mesh'!$B$84:$BI$84,$E919:$BL919)+'FD inverse'!$A$27*$C920/Setup!$B$17+INDEX('FD inverse'!$A$27:$BH$27,1,'FD mesh'!$B$15+1)*Setup!$B$22</f>
        <v>17.4663852915379</v>
      </c>
      <c r="AD920" s="0" t="n">
        <f aca="false">SUMPRODUCT('FD inverse'!$A$28:$BH$28,'FD mesh'!$B$84:$BI$84,$E919:$BL919)+'FD inverse'!$A$28*$C920/Setup!$B$17+INDEX('FD inverse'!$A$28:$BH$28,1,'FD mesh'!$B$15+1)*Setup!$B$22</f>
        <v>16.9340648399495</v>
      </c>
      <c r="AE920" s="0" t="n">
        <f aca="false">SUMPRODUCT('FD inverse'!$A$29:$BH$29,'FD mesh'!$B$84:$BI$84,$E919:$BL919)+'FD inverse'!$A$29*$C920/Setup!$B$17+INDEX('FD inverse'!$A$29:$BH$29,1,'FD mesh'!$B$15+1)*Setup!$B$22</f>
        <v>16.4007057262284</v>
      </c>
      <c r="AF920" s="0" t="n">
        <f aca="false">SUMPRODUCT('FD inverse'!$A$30:$BH$30,'FD mesh'!$B$84:$BI$84,$E919:$BL919)+'FD inverse'!$A$30*$C920/Setup!$B$17+INDEX('FD inverse'!$A$30:$BH$30,1,'FD mesh'!$B$15+1)*Setup!$B$22</f>
        <v>15.8666226285413</v>
      </c>
      <c r="AG920" s="0" t="n">
        <f aca="false">SUMPRODUCT('FD inverse'!$A$31:$BH$31,'FD mesh'!$B$84:$BI$84,$E919:$BL919)+'FD inverse'!$A$31*$C920/Setup!$B$17+INDEX('FD inverse'!$A$31:$BH$31,1,'FD mesh'!$B$15+1)*Setup!$B$22</f>
        <v>15.3321286331224</v>
      </c>
      <c r="AH920" s="0" t="n">
        <f aca="false">SUMPRODUCT('FD inverse'!$A$32:$BH$32,'FD mesh'!$B$84:$BI$84,$E919:$BL919)+'FD inverse'!$A$32*$C920/Setup!$B$17+INDEX('FD inverse'!$A$32:$BH$32,1,'FD mesh'!$B$15+1)*Setup!$B$22</f>
        <v>15.3095131713458</v>
      </c>
      <c r="AI920" s="0" t="n">
        <f aca="false">SUMPRODUCT('FD inverse'!$A$33:$BH$33,'FD mesh'!$B$84:$BI$84,$E919:$BL919)+'FD inverse'!$A$33*$C920/Setup!$B$17+INDEX('FD inverse'!$A$33:$BH$33,1,'FD mesh'!$B$15+1)*Setup!$B$22</f>
        <v>15.2867490407672</v>
      </c>
      <c r="AJ920" s="0" t="n">
        <f aca="false">SUMPRODUCT('FD inverse'!$A$34:$BH$34,'FD mesh'!$B$84:$BI$84,$E919:$BL919)+'FD inverse'!$A$34*$C920/Setup!$B$17+INDEX('FD inverse'!$A$34:$BH$34,1,'FD mesh'!$B$15+1)*Setup!$B$22</f>
        <v>15.2638558223192</v>
      </c>
      <c r="AK920" s="0" t="n">
        <f aca="false">SUMPRODUCT('FD inverse'!$A$35:$BH$35,'FD mesh'!$B$84:$BI$84,$E919:$BL919)+'FD inverse'!$A$35*$C920/Setup!$B$17+INDEX('FD inverse'!$A$35:$BH$35,1,'FD mesh'!$B$15+1)*Setup!$B$22</f>
        <v>15.2408512004223</v>
      </c>
      <c r="AL920" s="0" t="n">
        <f aca="false">SUMPRODUCT('FD inverse'!$A$36:$BH$36,'FD mesh'!$B$84:$BI$84,$E919:$BL919)+'FD inverse'!$A$36*$C920/Setup!$B$17+INDEX('FD inverse'!$A$36:$BH$36,1,'FD mesh'!$B$15+1)*Setup!$B$22</f>
        <v>15.217751067221</v>
      </c>
      <c r="AM920" s="0" t="n">
        <f aca="false">SUMPRODUCT('FD inverse'!$A$37:$BH$37,'FD mesh'!$B$84:$BI$84,$E919:$BL919)+'FD inverse'!$A$37*$C920/Setup!$B$17+INDEX('FD inverse'!$A$37:$BH$37,1,'FD mesh'!$B$15+1)*Setup!$B$22</f>
        <v>15.1945696413041</v>
      </c>
      <c r="AN920" s="0" t="n">
        <f aca="false">SUMPRODUCT('FD inverse'!$A$38:$BH$38,'FD mesh'!$B$84:$BI$84,$E919:$BL919)+'FD inverse'!$A$38*$C920/Setup!$B$17+INDEX('FD inverse'!$A$38:$BH$38,1,'FD mesh'!$B$15+1)*Setup!$B$22</f>
        <v>15.1713195988944</v>
      </c>
      <c r="AO920" s="0" t="n">
        <f aca="false">SUMPRODUCT('FD inverse'!$A$39:$BH$39,'FD mesh'!$B$84:$BI$84,$E919:$BL919)+'FD inverse'!$A$39*$C920/Setup!$B$17+INDEX('FD inverse'!$A$39:$BH$39,1,'FD mesh'!$B$15+1)*Setup!$B$22</f>
        <v>15.1480122156943</v>
      </c>
      <c r="AP920" s="0" t="n">
        <f aca="false">SUMPRODUCT('FD inverse'!$A$40:$BH$40,'FD mesh'!$B$84:$BI$84,$E919:$BL919)+'FD inverse'!$A$40*$C920/Setup!$B$17+INDEX('FD inverse'!$A$40:$BH$40,1,'FD mesh'!$B$15+1)*Setup!$B$22</f>
        <v>15.1246575177644</v>
      </c>
      <c r="AQ920" s="0" t="n">
        <f aca="false">SUMPRODUCT('FD inverse'!$A$41:$BH$41,'FD mesh'!$B$84:$BI$84,$E919:$BL919)+'FD inverse'!$A$41*$C920/Setup!$B$17+INDEX('FD inverse'!$A$41:$BH$41,1,'FD mesh'!$B$15+1)*Setup!$B$22</f>
        <v>15.1012644399799</v>
      </c>
      <c r="AR920" s="0" t="n">
        <f aca="false">SUMPRODUCT('FD inverse'!$A$42:$BH$42,'FD mesh'!$B$84:$BI$84,$E919:$BL919)+'FD inverse'!$A$42*$C920/Setup!$B$17+INDEX('FD inverse'!$A$42:$BH$42,1,'FD mesh'!$B$15+1)*Setup!$B$22</f>
        <v>15.077840990764</v>
      </c>
      <c r="AS920" s="0" t="n">
        <f aca="false">SUMPRODUCT('FD inverse'!$A$43:$BH$43,'FD mesh'!$B$84:$BI$84,$E919:$BL919)+'FD inverse'!$A$43*$C920/Setup!$B$17+INDEX('FD inverse'!$A$43:$BH$43,1,'FD mesh'!$B$15+1)*Setup!$B$22</f>
        <v>0</v>
      </c>
      <c r="AT920" s="0" t="n">
        <f aca="false">SUMPRODUCT('FD inverse'!$A$44:$BH$44,'FD mesh'!$B$84:$BI$84,$E919:$BL919)+'FD inverse'!$A$44*$C920/Setup!$B$17+INDEX('FD inverse'!$A$44:$BH$44,1,'FD mesh'!$B$15+1)*Setup!$B$22</f>
        <v>0</v>
      </c>
      <c r="AU920" s="0" t="n">
        <f aca="false">SUMPRODUCT('FD inverse'!$A$45:$BH$45,'FD mesh'!$B$84:$BI$84,$E919:$BL919)+'FD inverse'!$A$45*$C920/Setup!$B$17+INDEX('FD inverse'!$A$45:$BH$45,1,'FD mesh'!$B$15+1)*Setup!$B$22</f>
        <v>0</v>
      </c>
      <c r="AV920" s="0" t="n">
        <f aca="false">SUMPRODUCT('FD inverse'!$A$46:$BH$46,'FD mesh'!$B$84:$BI$84,$E919:$BL919)+'FD inverse'!$A$46*$C920/Setup!$B$17+INDEX('FD inverse'!$A$46:$BH$46,1,'FD mesh'!$B$15+1)*Setup!$B$22</f>
        <v>0</v>
      </c>
      <c r="AW920" s="0" t="n">
        <f aca="false">SUMPRODUCT('FD inverse'!$A$47:$BH$47,'FD mesh'!$B$84:$BI$84,$E919:$BL919)+'FD inverse'!$A$47*$C920/Setup!$B$17+INDEX('FD inverse'!$A$47:$BH$47,1,'FD mesh'!$B$15+1)*Setup!$B$22</f>
        <v>0</v>
      </c>
      <c r="AX920" s="0" t="n">
        <f aca="false">SUMPRODUCT('FD inverse'!$A$48:$BH$48,'FD mesh'!$B$84:$BI$84,$E919:$BL919)+'FD inverse'!$A$48*$C920/Setup!$B$17+INDEX('FD inverse'!$A$48:$BH$48,1,'FD mesh'!$B$15+1)*Setup!$B$22</f>
        <v>0</v>
      </c>
      <c r="AY920" s="0" t="n">
        <f aca="false">SUMPRODUCT('FD inverse'!$A$49:$BH$49,'FD mesh'!$B$84:$BI$84,$E919:$BL919)+'FD inverse'!$A$49*$C920/Setup!$B$17+INDEX('FD inverse'!$A$49:$BH$49,1,'FD mesh'!$B$15+1)*Setup!$B$22</f>
        <v>0</v>
      </c>
      <c r="AZ920" s="0" t="n">
        <f aca="false">SUMPRODUCT('FD inverse'!$A$50:$BH$50,'FD mesh'!$B$84:$BI$84,$E919:$BL919)+'FD inverse'!$A$50*$C920/Setup!$B$17+INDEX('FD inverse'!$A$50:$BH$50,1,'FD mesh'!$B$15+1)*Setup!$B$22</f>
        <v>0</v>
      </c>
      <c r="BA920" s="0" t="n">
        <f aca="false">SUMPRODUCT('FD inverse'!$A$51:$BH$51,'FD mesh'!$B$84:$BI$84,$E919:$BL919)+'FD inverse'!$A$51*$C920/Setup!$B$17+INDEX('FD inverse'!$A$51:$BH$51,1,'FD mesh'!$B$15+1)*Setup!$B$22</f>
        <v>0</v>
      </c>
      <c r="BB920" s="0" t="n">
        <f aca="false">SUMPRODUCT('FD inverse'!$A$52:$BH$52,'FD mesh'!$B$84:$BI$84,$E919:$BL919)+'FD inverse'!$A$52*$C920/Setup!$B$17+INDEX('FD inverse'!$A$52:$BH$52,1,'FD mesh'!$B$15+1)*Setup!$B$22</f>
        <v>0</v>
      </c>
      <c r="BC920" s="0" t="n">
        <f aca="false">SUMPRODUCT('FD inverse'!$A$53:$BH$53,'FD mesh'!$B$84:$BI$84,$E919:$BL919)+'FD inverse'!$A$53*$C920/Setup!$B$17+INDEX('FD inverse'!$A$53:$BH$53,1,'FD mesh'!$B$15+1)*Setup!$B$22</f>
        <v>0</v>
      </c>
      <c r="BD920" s="0" t="n">
        <f aca="false">SUMPRODUCT('FD inverse'!$A$54:$BH$54,'FD mesh'!$B$84:$BI$84,$E919:$BL919)+'FD inverse'!$A$54*$C920/Setup!$B$17+INDEX('FD inverse'!$A$54:$BH$54,1,'FD mesh'!$B$15+1)*Setup!$B$22</f>
        <v>0</v>
      </c>
      <c r="BE920" s="0" t="n">
        <f aca="false">SUMPRODUCT('FD inverse'!$A$55:$BH$55,'FD mesh'!$B$84:$BI$84,$E919:$BL919)+'FD inverse'!$A$55*$C920/Setup!$B$17+INDEX('FD inverse'!$A$55:$BH$55,1,'FD mesh'!$B$15+1)*Setup!$B$22</f>
        <v>0</v>
      </c>
      <c r="BF920" s="0" t="n">
        <f aca="false">SUMPRODUCT('FD inverse'!$A$56:$BH$56,'FD mesh'!$B$84:$BI$84,$E919:$BL919)+'FD inverse'!$A$56*$C920/Setup!$B$17+INDEX('FD inverse'!$A$56:$BH$56,1,'FD mesh'!$B$15+1)*Setup!$B$22</f>
        <v>0</v>
      </c>
      <c r="BG920" s="0" t="n">
        <f aca="false">SUMPRODUCT('FD inverse'!$A$57:$BH$57,'FD mesh'!$B$84:$BI$84,$E919:$BL919)+'FD inverse'!$A$57*$C920/Setup!$B$17+INDEX('FD inverse'!$A$57:$BH$57,1,'FD mesh'!$B$15+1)*Setup!$B$22</f>
        <v>0</v>
      </c>
      <c r="BH920" s="0" t="n">
        <f aca="false">SUMPRODUCT('FD inverse'!$A$58:$BH$58,'FD mesh'!$B$84:$BI$84,$E919:$BL919)+'FD inverse'!$A$58*$C920/Setup!$B$17+INDEX('FD inverse'!$A$58:$BH$58,1,'FD mesh'!$B$15+1)*Setup!$B$22</f>
        <v>0</v>
      </c>
      <c r="BI920" s="0" t="n">
        <f aca="false">SUMPRODUCT('FD inverse'!$A$59:$BH$59,'FD mesh'!$B$84:$BI$84,$E919:$BL919)+'FD inverse'!$A$59*$C920/Setup!$B$17+INDEX('FD inverse'!$A$59:$BH$59,1,'FD mesh'!$B$15+1)*Setup!$B$22</f>
        <v>0</v>
      </c>
      <c r="BJ920" s="0" t="n">
        <f aca="false">SUMPRODUCT('FD inverse'!$A$60:$BH$60,'FD mesh'!$B$84:$BI$84,$E919:$BL919)+'FD inverse'!$A$60*$C920/Setup!$B$17+INDEX('FD inverse'!$A$60:$BH$60,1,'FD mesh'!$B$15+1)*Setup!$B$22</f>
        <v>0</v>
      </c>
      <c r="BK920" s="0" t="n">
        <f aca="false">SUMPRODUCT('FD inverse'!$A$61:$BH$61,'FD mesh'!$B$84:$BI$84,$E919:$BL919)+'FD inverse'!$A$61*$C920/Setup!$B$17+INDEX('FD inverse'!$A$61:$BH$61,1,'FD mesh'!$B$15+1)*Setup!$B$22</f>
        <v>0</v>
      </c>
      <c r="BL920" s="0" t="n">
        <f aca="false">SUMPRODUCT('FD inverse'!$A$62:$BH$62,'FD mesh'!$B$84:$BI$84,$E919:$BL919)+'FD inverse'!$A$62*$C920/Setup!$B$17+INDEX('FD inverse'!$A$62:$BH$62,1,'FD mesh'!$B$15+1)*Setup!$B$22</f>
        <v>0</v>
      </c>
    </row>
    <row r="921" customFormat="false" ht="15" hidden="false" customHeight="false" outlineLevel="0" collapsed="false">
      <c r="A921" s="0" t="n">
        <v>916</v>
      </c>
      <c r="B921" s="0" t="n">
        <f aca="false">A921*Setup!$B$11/3600</f>
        <v>76.3333333333333</v>
      </c>
      <c r="C921" s="0" t="n">
        <f aca="false">Setup!$B$7+Setup!$B$8*COS(2*PI()*(B921-Setup!$B$9)/24)</f>
        <v>20.015221207633</v>
      </c>
      <c r="D921" s="0" t="n">
        <f aca="false">(C921-E921)/Setup!$B$17</f>
        <v>-9.69797137738599</v>
      </c>
      <c r="E921" s="0" t="n">
        <f aca="false">SUMPRODUCT('FD inverse'!$A$3:$BH$3,'FD mesh'!$B$84:$BI$84,$E920:$BL920)+'FD inverse'!$A$3*$C921/Setup!$B$17+INDEX('FD inverse'!$A$3:$BH$3,1,'FD mesh'!$B$15+1)*Setup!$B$22</f>
        <v>21.2759574866932</v>
      </c>
      <c r="F921" s="0" t="n">
        <f aca="false">SUMPRODUCT('FD inverse'!$A$4:$BH$4,'FD mesh'!$B$84:$BI$84,$E920:$BL920)+'FD inverse'!$A$4*$C921/Setup!$B$17+INDEX('FD inverse'!$A$4:$BH$4,1,'FD mesh'!$B$15+1)*Setup!$B$22</f>
        <v>21.5634772496515</v>
      </c>
      <c r="G921" s="0" t="n">
        <f aca="false">SUMPRODUCT('FD inverse'!$A$5:$BH$5,'FD mesh'!$B$84:$BI$84,$E920:$BL920)+'FD inverse'!$A$5*$C921/Setup!$B$17+INDEX('FD inverse'!$A$5:$BH$5,1,'FD mesh'!$B$15+1)*Setup!$B$22</f>
        <v>21.8477156163688</v>
      </c>
      <c r="H921" s="0" t="n">
        <f aca="false">SUMPRODUCT('FD inverse'!$A$6:$BH$6,'FD mesh'!$B$84:$BI$84,$E920:$BL920)+'FD inverse'!$A$6*$C921/Setup!$B$17+INDEX('FD inverse'!$A$6:$BH$6,1,'FD mesh'!$B$15+1)*Setup!$B$22</f>
        <v>22.7957750078561</v>
      </c>
      <c r="I921" s="0" t="n">
        <f aca="false">SUMPRODUCT('FD inverse'!$A$7:$BH$7,'FD mesh'!$B$84:$BI$84,$E920:$BL920)+'FD inverse'!$A$7*$C921/Setup!$B$17+INDEX('FD inverse'!$A$7:$BH$7,1,'FD mesh'!$B$15+1)*Setup!$B$22</f>
        <v>22.8750301295111</v>
      </c>
      <c r="J921" s="0" t="n">
        <f aca="false">SUMPRODUCT('FD inverse'!$A$8:$BH$8,'FD mesh'!$B$84:$BI$84,$E920:$BL920)+'FD inverse'!$A$8*$C921/Setup!$B$17+INDEX('FD inverse'!$A$8:$BH$8,1,'FD mesh'!$B$15+1)*Setup!$B$22</f>
        <v>22.9447213927997</v>
      </c>
      <c r="K921" s="0" t="n">
        <f aca="false">SUMPRODUCT('FD inverse'!$A$9:$BH$9,'FD mesh'!$B$84:$BI$84,$E920:$BL920)+'FD inverse'!$A$9*$C921/Setup!$B$17+INDEX('FD inverse'!$A$9:$BH$9,1,'FD mesh'!$B$15+1)*Setup!$B$22</f>
        <v>23.0046485709246</v>
      </c>
      <c r="L921" s="0" t="n">
        <f aca="false">SUMPRODUCT('FD inverse'!$A$10:$BH$10,'FD mesh'!$B$84:$BI$84,$E920:$BL920)+'FD inverse'!$A$10*$C921/Setup!$B$17+INDEX('FD inverse'!$A$10:$BH$10,1,'FD mesh'!$B$15+1)*Setup!$B$22</f>
        <v>23.0546724619324</v>
      </c>
      <c r="M921" s="0" t="n">
        <f aca="false">SUMPRODUCT('FD inverse'!$A$11:$BH$11,'FD mesh'!$B$84:$BI$84,$E920:$BL920)+'FD inverse'!$A$11*$C921/Setup!$B$17+INDEX('FD inverse'!$A$11:$BH$11,1,'FD mesh'!$B$15+1)*Setup!$B$22</f>
        <v>23.0947018435054</v>
      </c>
      <c r="N921" s="0" t="n">
        <f aca="false">SUMPRODUCT('FD inverse'!$A$12:$BH$12,'FD mesh'!$B$84:$BI$84,$E920:$BL920)+'FD inverse'!$A$12*$C921/Setup!$B$17+INDEX('FD inverse'!$A$12:$BH$12,1,'FD mesh'!$B$15+1)*Setup!$B$22</f>
        <v>23.1246821306146</v>
      </c>
      <c r="O921" s="0" t="n">
        <f aca="false">SUMPRODUCT('FD inverse'!$A$13:$BH$13,'FD mesh'!$B$84:$BI$84,$E920:$BL920)+'FD inverse'!$A$13*$C921/Setup!$B$17+INDEX('FD inverse'!$A$13:$BH$13,1,'FD mesh'!$B$15+1)*Setup!$B$22</f>
        <v>23.1445857488444</v>
      </c>
      <c r="P921" s="0" t="n">
        <f aca="false">SUMPRODUCT('FD inverse'!$A$14:$BH$14,'FD mesh'!$B$84:$BI$84,$E920:$BL920)+'FD inverse'!$A$14*$C921/Setup!$B$17+INDEX('FD inverse'!$A$14:$BH$14,1,'FD mesh'!$B$15+1)*Setup!$B$22</f>
        <v>23.1544042304628</v>
      </c>
      <c r="Q921" s="0" t="n">
        <f aca="false">SUMPRODUCT('FD inverse'!$A$15:$BH$15,'FD mesh'!$B$84:$BI$84,$E920:$BL920)+'FD inverse'!$A$15*$C921/Setup!$B$17+INDEX('FD inverse'!$A$15:$BH$15,1,'FD mesh'!$B$15+1)*Setup!$B$22</f>
        <v>23.1541420361777</v>
      </c>
      <c r="R921" s="0" t="n">
        <f aca="false">SUMPRODUCT('FD inverse'!$A$16:$BH$16,'FD mesh'!$B$84:$BI$84,$E920:$BL920)+'FD inverse'!$A$16*$C921/Setup!$B$17+INDEX('FD inverse'!$A$16:$BH$16,1,'FD mesh'!$B$15+1)*Setup!$B$22</f>
        <v>23.1438121026839</v>
      </c>
      <c r="S921" s="0" t="n">
        <f aca="false">SUMPRODUCT('FD inverse'!$A$17:$BH$17,'FD mesh'!$B$84:$BI$84,$E920:$BL920)+'FD inverse'!$A$17*$C921/Setup!$B$17+INDEX('FD inverse'!$A$17:$BH$17,1,'FD mesh'!$B$15+1)*Setup!$B$22</f>
        <v>22.6455760578075</v>
      </c>
      <c r="T921" s="0" t="n">
        <f aca="false">SUMPRODUCT('FD inverse'!$A$18:$BH$18,'FD mesh'!$B$84:$BI$84,$E920:$BL920)+'FD inverse'!$A$18*$C921/Setup!$B$17+INDEX('FD inverse'!$A$18:$BH$18,1,'FD mesh'!$B$15+1)*Setup!$B$22</f>
        <v>22.1426670662491</v>
      </c>
      <c r="U921" s="0" t="n">
        <f aca="false">SUMPRODUCT('FD inverse'!$A$19:$BH$19,'FD mesh'!$B$84:$BI$84,$E920:$BL920)+'FD inverse'!$A$19*$C921/Setup!$B$17+INDEX('FD inverse'!$A$19:$BH$19,1,'FD mesh'!$B$15+1)*Setup!$B$22</f>
        <v>21.6354248901058</v>
      </c>
      <c r="V921" s="0" t="n">
        <f aca="false">SUMPRODUCT('FD inverse'!$A$20:$BH$20,'FD mesh'!$B$84:$BI$84,$E920:$BL920)+'FD inverse'!$A$20*$C921/Setup!$B$17+INDEX('FD inverse'!$A$20:$BH$20,1,'FD mesh'!$B$15+1)*Setup!$B$22</f>
        <v>21.1241885039313</v>
      </c>
      <c r="W921" s="0" t="n">
        <f aca="false">SUMPRODUCT('FD inverse'!$A$21:$BH$21,'FD mesh'!$B$84:$BI$84,$E920:$BL920)+'FD inverse'!$A$21*$C921/Setup!$B$17+INDEX('FD inverse'!$A$21:$BH$21,1,'FD mesh'!$B$15+1)*Setup!$B$22</f>
        <v>20.6092953947495</v>
      </c>
      <c r="X921" s="0" t="n">
        <f aca="false">SUMPRODUCT('FD inverse'!$A$22:$BH$22,'FD mesh'!$B$84:$BI$84,$E920:$BL920)+'FD inverse'!$A$22*$C921/Setup!$B$17+INDEX('FD inverse'!$A$22:$BH$22,1,'FD mesh'!$B$15+1)*Setup!$B$22</f>
        <v>20.0910810318176</v>
      </c>
      <c r="Y921" s="0" t="n">
        <f aca="false">SUMPRODUCT('FD inverse'!$A$23:$BH$23,'FD mesh'!$B$84:$BI$84,$E920:$BL920)+'FD inverse'!$A$23*$C921/Setup!$B$17+INDEX('FD inverse'!$A$23:$BH$23,1,'FD mesh'!$B$15+1)*Setup!$B$22</f>
        <v>19.5698784917667</v>
      </c>
      <c r="Z921" s="0" t="n">
        <f aca="false">SUMPRODUCT('FD inverse'!$A$24:$BH$24,'FD mesh'!$B$84:$BI$84,$E920:$BL920)+'FD inverse'!$A$24*$C921/Setup!$B$17+INDEX('FD inverse'!$A$24:$BH$24,1,'FD mesh'!$B$15+1)*Setup!$B$22</f>
        <v>19.0460182248427</v>
      </c>
      <c r="AA921" s="0" t="n">
        <f aca="false">SUMPRODUCT('FD inverse'!$A$25:$BH$25,'FD mesh'!$B$84:$BI$84,$E920:$BL920)+'FD inverse'!$A$25*$C921/Setup!$B$17+INDEX('FD inverse'!$A$25:$BH$25,1,'FD mesh'!$B$15+1)*Setup!$B$22</f>
        <v>18.5198279480849</v>
      </c>
      <c r="AB921" s="0" t="n">
        <f aca="false">SUMPRODUCT('FD inverse'!$A$26:$BH$26,'FD mesh'!$B$84:$BI$84,$E920:$BL920)+'FD inverse'!$A$26*$C921/Setup!$B$17+INDEX('FD inverse'!$A$26:$BH$26,1,'FD mesh'!$B$15+1)*Setup!$B$22</f>
        <v>17.9916326513978</v>
      </c>
      <c r="AC921" s="0" t="n">
        <f aca="false">SUMPRODUCT('FD inverse'!$A$27:$BH$27,'FD mesh'!$B$84:$BI$84,$E920:$BL920)+'FD inverse'!$A$27*$C921/Setup!$B$17+INDEX('FD inverse'!$A$27:$BH$27,1,'FD mesh'!$B$15+1)*Setup!$B$22</f>
        <v>17.4617547025955</v>
      </c>
      <c r="AD921" s="0" t="n">
        <f aca="false">SUMPRODUCT('FD inverse'!$A$28:$BH$28,'FD mesh'!$B$84:$BI$84,$E920:$BL920)+'FD inverse'!$A$28*$C921/Setup!$B$17+INDEX('FD inverse'!$A$28:$BH$28,1,'FD mesh'!$B$15+1)*Setup!$B$22</f>
        <v>16.9305140376187</v>
      </c>
      <c r="AE921" s="0" t="n">
        <f aca="false">SUMPRODUCT('FD inverse'!$A$29:$BH$29,'FD mesh'!$B$84:$BI$84,$E920:$BL920)+'FD inverse'!$A$29*$C921/Setup!$B$17+INDEX('FD inverse'!$A$29:$BH$29,1,'FD mesh'!$B$15+1)*Setup!$B$22</f>
        <v>16.3982284222417</v>
      </c>
      <c r="AF921" s="0" t="n">
        <f aca="false">SUMPRODUCT('FD inverse'!$A$30:$BH$30,'FD mesh'!$B$84:$BI$84,$E920:$BL920)+'FD inverse'!$A$30*$C921/Setup!$B$17+INDEX('FD inverse'!$A$30:$BH$30,1,'FD mesh'!$B$15+1)*Setup!$B$22</f>
        <v>15.8652137716915</v>
      </c>
      <c r="AG921" s="0" t="n">
        <f aca="false">SUMPRODUCT('FD inverse'!$A$31:$BH$31,'FD mesh'!$B$84:$BI$84,$E920:$BL920)+'FD inverse'!$A$31*$C921/Setup!$B$17+INDEX('FD inverse'!$A$31:$BH$31,1,'FD mesh'!$B$15+1)*Setup!$B$22</f>
        <v>15.331784514697</v>
      </c>
      <c r="AH921" s="0" t="n">
        <f aca="false">SUMPRODUCT('FD inverse'!$A$32:$BH$32,'FD mesh'!$B$84:$BI$84,$E920:$BL920)+'FD inverse'!$A$32*$C921/Setup!$B$17+INDEX('FD inverse'!$A$32:$BH$32,1,'FD mesh'!$B$15+1)*Setup!$B$22</f>
        <v>15.3092118982698</v>
      </c>
      <c r="AI921" s="0" t="n">
        <f aca="false">SUMPRODUCT('FD inverse'!$A$33:$BH$33,'FD mesh'!$B$84:$BI$84,$E920:$BL920)+'FD inverse'!$A$33*$C921/Setup!$B$17+INDEX('FD inverse'!$A$33:$BH$33,1,'FD mesh'!$B$15+1)*Setup!$B$22</f>
        <v>15.2864867704722</v>
      </c>
      <c r="AJ921" s="0" t="n">
        <f aca="false">SUMPRODUCT('FD inverse'!$A$34:$BH$34,'FD mesh'!$B$84:$BI$84,$E920:$BL920)+'FD inverse'!$A$34*$C921/Setup!$B$17+INDEX('FD inverse'!$A$34:$BH$34,1,'FD mesh'!$B$15+1)*Setup!$B$22</f>
        <v>15.2636288754104</v>
      </c>
      <c r="AK921" s="0" t="n">
        <f aca="false">SUMPRODUCT('FD inverse'!$A$35:$BH$35,'FD mesh'!$B$84:$BI$84,$E920:$BL920)+'FD inverse'!$A$35*$C921/Setup!$B$17+INDEX('FD inverse'!$A$35:$BH$35,1,'FD mesh'!$B$15+1)*Setup!$B$22</f>
        <v>15.2406560945961</v>
      </c>
      <c r="AL921" s="0" t="n">
        <f aca="false">SUMPRODUCT('FD inverse'!$A$36:$BH$36,'FD mesh'!$B$84:$BI$84,$E920:$BL920)+'FD inverse'!$A$36*$C921/Setup!$B$17+INDEX('FD inverse'!$A$36:$BH$36,1,'FD mesh'!$B$15+1)*Setup!$B$22</f>
        <v>15.2175845467187</v>
      </c>
      <c r="AM921" s="0" t="n">
        <f aca="false">SUMPRODUCT('FD inverse'!$A$37:$BH$37,'FD mesh'!$B$84:$BI$84,$E920:$BL920)+'FD inverse'!$A$37*$C921/Setup!$B$17+INDEX('FD inverse'!$A$37:$BH$37,1,'FD mesh'!$B$15+1)*Setup!$B$22</f>
        <v>15.1944287023276</v>
      </c>
      <c r="AN921" s="0" t="n">
        <f aca="false">SUMPRODUCT('FD inverse'!$A$38:$BH$38,'FD mesh'!$B$84:$BI$84,$E920:$BL920)+'FD inverse'!$A$38*$C921/Setup!$B$17+INDEX('FD inverse'!$A$38:$BH$38,1,'FD mesh'!$B$15+1)*Setup!$B$22</f>
        <v>15.1712015113803</v>
      </c>
      <c r="AO921" s="0" t="n">
        <f aca="false">SUMPRODUCT('FD inverse'!$A$39:$BH$39,'FD mesh'!$B$84:$BI$84,$E920:$BL920)+'FD inverse'!$A$39*$C921/Setup!$B$17+INDEX('FD inverse'!$A$39:$BH$39,1,'FD mesh'!$B$15+1)*Setup!$B$22</f>
        <v>15.1479145418134</v>
      </c>
      <c r="AP921" s="0" t="n">
        <f aca="false">SUMPRODUCT('FD inverse'!$A$40:$BH$40,'FD mesh'!$B$84:$BI$84,$E920:$BL920)+'FD inverse'!$A$40*$C921/Setup!$B$17+INDEX('FD inverse'!$A$40:$BH$40,1,'FD mesh'!$B$15+1)*Setup!$B$22</f>
        <v>15.1245781274783</v>
      </c>
      <c r="AQ921" s="0" t="n">
        <f aca="false">SUMPRODUCT('FD inverse'!$A$41:$BH$41,'FD mesh'!$B$84:$BI$84,$E920:$BL920)+'FD inverse'!$A$41*$C921/Setup!$B$17+INDEX('FD inverse'!$A$41:$BH$41,1,'FD mesh'!$B$15+1)*Setup!$B$22</f>
        <v>15.1012015239518</v>
      </c>
      <c r="AR921" s="0" t="n">
        <f aca="false">SUMPRODUCT('FD inverse'!$A$42:$BH$42,'FD mesh'!$B$84:$BI$84,$E920:$BL920)+'FD inverse'!$A$42*$C921/Setup!$B$17+INDEX('FD inverse'!$A$42:$BH$42,1,'FD mesh'!$B$15+1)*Setup!$B$22</f>
        <v>15.0777930708827</v>
      </c>
      <c r="AS921" s="0" t="n">
        <f aca="false">SUMPRODUCT('FD inverse'!$A$43:$BH$43,'FD mesh'!$B$84:$BI$84,$E920:$BL920)+'FD inverse'!$A$43*$C921/Setup!$B$17+INDEX('FD inverse'!$A$43:$BH$43,1,'FD mesh'!$B$15+1)*Setup!$B$22</f>
        <v>0</v>
      </c>
      <c r="AT921" s="0" t="n">
        <f aca="false">SUMPRODUCT('FD inverse'!$A$44:$BH$44,'FD mesh'!$B$84:$BI$84,$E920:$BL920)+'FD inverse'!$A$44*$C921/Setup!$B$17+INDEX('FD inverse'!$A$44:$BH$44,1,'FD mesh'!$B$15+1)*Setup!$B$22</f>
        <v>0</v>
      </c>
      <c r="AU921" s="0" t="n">
        <f aca="false">SUMPRODUCT('FD inverse'!$A$45:$BH$45,'FD mesh'!$B$84:$BI$84,$E920:$BL920)+'FD inverse'!$A$45*$C921/Setup!$B$17+INDEX('FD inverse'!$A$45:$BH$45,1,'FD mesh'!$B$15+1)*Setup!$B$22</f>
        <v>0</v>
      </c>
      <c r="AV921" s="0" t="n">
        <f aca="false">SUMPRODUCT('FD inverse'!$A$46:$BH$46,'FD mesh'!$B$84:$BI$84,$E920:$BL920)+'FD inverse'!$A$46*$C921/Setup!$B$17+INDEX('FD inverse'!$A$46:$BH$46,1,'FD mesh'!$B$15+1)*Setup!$B$22</f>
        <v>0</v>
      </c>
      <c r="AW921" s="0" t="n">
        <f aca="false">SUMPRODUCT('FD inverse'!$A$47:$BH$47,'FD mesh'!$B$84:$BI$84,$E920:$BL920)+'FD inverse'!$A$47*$C921/Setup!$B$17+INDEX('FD inverse'!$A$47:$BH$47,1,'FD mesh'!$B$15+1)*Setup!$B$22</f>
        <v>0</v>
      </c>
      <c r="AX921" s="0" t="n">
        <f aca="false">SUMPRODUCT('FD inverse'!$A$48:$BH$48,'FD mesh'!$B$84:$BI$84,$E920:$BL920)+'FD inverse'!$A$48*$C921/Setup!$B$17+INDEX('FD inverse'!$A$48:$BH$48,1,'FD mesh'!$B$15+1)*Setup!$B$22</f>
        <v>0</v>
      </c>
      <c r="AY921" s="0" t="n">
        <f aca="false">SUMPRODUCT('FD inverse'!$A$49:$BH$49,'FD mesh'!$B$84:$BI$84,$E920:$BL920)+'FD inverse'!$A$49*$C921/Setup!$B$17+INDEX('FD inverse'!$A$49:$BH$49,1,'FD mesh'!$B$15+1)*Setup!$B$22</f>
        <v>0</v>
      </c>
      <c r="AZ921" s="0" t="n">
        <f aca="false">SUMPRODUCT('FD inverse'!$A$50:$BH$50,'FD mesh'!$B$84:$BI$84,$E920:$BL920)+'FD inverse'!$A$50*$C921/Setup!$B$17+INDEX('FD inverse'!$A$50:$BH$50,1,'FD mesh'!$B$15+1)*Setup!$B$22</f>
        <v>0</v>
      </c>
      <c r="BA921" s="0" t="n">
        <f aca="false">SUMPRODUCT('FD inverse'!$A$51:$BH$51,'FD mesh'!$B$84:$BI$84,$E920:$BL920)+'FD inverse'!$A$51*$C921/Setup!$B$17+INDEX('FD inverse'!$A$51:$BH$51,1,'FD mesh'!$B$15+1)*Setup!$B$22</f>
        <v>0</v>
      </c>
      <c r="BB921" s="0" t="n">
        <f aca="false">SUMPRODUCT('FD inverse'!$A$52:$BH$52,'FD mesh'!$B$84:$BI$84,$E920:$BL920)+'FD inverse'!$A$52*$C921/Setup!$B$17+INDEX('FD inverse'!$A$52:$BH$52,1,'FD mesh'!$B$15+1)*Setup!$B$22</f>
        <v>0</v>
      </c>
      <c r="BC921" s="0" t="n">
        <f aca="false">SUMPRODUCT('FD inverse'!$A$53:$BH$53,'FD mesh'!$B$84:$BI$84,$E920:$BL920)+'FD inverse'!$A$53*$C921/Setup!$B$17+INDEX('FD inverse'!$A$53:$BH$53,1,'FD mesh'!$B$15+1)*Setup!$B$22</f>
        <v>0</v>
      </c>
      <c r="BD921" s="0" t="n">
        <f aca="false">SUMPRODUCT('FD inverse'!$A$54:$BH$54,'FD mesh'!$B$84:$BI$84,$E920:$BL920)+'FD inverse'!$A$54*$C921/Setup!$B$17+INDEX('FD inverse'!$A$54:$BH$54,1,'FD mesh'!$B$15+1)*Setup!$B$22</f>
        <v>0</v>
      </c>
      <c r="BE921" s="0" t="n">
        <f aca="false">SUMPRODUCT('FD inverse'!$A$55:$BH$55,'FD mesh'!$B$84:$BI$84,$E920:$BL920)+'FD inverse'!$A$55*$C921/Setup!$B$17+INDEX('FD inverse'!$A$55:$BH$55,1,'FD mesh'!$B$15+1)*Setup!$B$22</f>
        <v>0</v>
      </c>
      <c r="BF921" s="0" t="n">
        <f aca="false">SUMPRODUCT('FD inverse'!$A$56:$BH$56,'FD mesh'!$B$84:$BI$84,$E920:$BL920)+'FD inverse'!$A$56*$C921/Setup!$B$17+INDEX('FD inverse'!$A$56:$BH$56,1,'FD mesh'!$B$15+1)*Setup!$B$22</f>
        <v>0</v>
      </c>
      <c r="BG921" s="0" t="n">
        <f aca="false">SUMPRODUCT('FD inverse'!$A$57:$BH$57,'FD mesh'!$B$84:$BI$84,$E920:$BL920)+'FD inverse'!$A$57*$C921/Setup!$B$17+INDEX('FD inverse'!$A$57:$BH$57,1,'FD mesh'!$B$15+1)*Setup!$B$22</f>
        <v>0</v>
      </c>
      <c r="BH921" s="0" t="n">
        <f aca="false">SUMPRODUCT('FD inverse'!$A$58:$BH$58,'FD mesh'!$B$84:$BI$84,$E920:$BL920)+'FD inverse'!$A$58*$C921/Setup!$B$17+INDEX('FD inverse'!$A$58:$BH$58,1,'FD mesh'!$B$15+1)*Setup!$B$22</f>
        <v>0</v>
      </c>
      <c r="BI921" s="0" t="n">
        <f aca="false">SUMPRODUCT('FD inverse'!$A$59:$BH$59,'FD mesh'!$B$84:$BI$84,$E920:$BL920)+'FD inverse'!$A$59*$C921/Setup!$B$17+INDEX('FD inverse'!$A$59:$BH$59,1,'FD mesh'!$B$15+1)*Setup!$B$22</f>
        <v>0</v>
      </c>
      <c r="BJ921" s="0" t="n">
        <f aca="false">SUMPRODUCT('FD inverse'!$A$60:$BH$60,'FD mesh'!$B$84:$BI$84,$E920:$BL920)+'FD inverse'!$A$60*$C921/Setup!$B$17+INDEX('FD inverse'!$A$60:$BH$60,1,'FD mesh'!$B$15+1)*Setup!$B$22</f>
        <v>0</v>
      </c>
      <c r="BK921" s="0" t="n">
        <f aca="false">SUMPRODUCT('FD inverse'!$A$61:$BH$61,'FD mesh'!$B$84:$BI$84,$E920:$BL920)+'FD inverse'!$A$61*$C921/Setup!$B$17+INDEX('FD inverse'!$A$61:$BH$61,1,'FD mesh'!$B$15+1)*Setup!$B$22</f>
        <v>0</v>
      </c>
      <c r="BL921" s="0" t="n">
        <f aca="false">SUMPRODUCT('FD inverse'!$A$62:$BH$62,'FD mesh'!$B$84:$BI$84,$E920:$BL920)+'FD inverse'!$A$62*$C921/Setup!$B$17+INDEX('FD inverse'!$A$62:$BH$62,1,'FD mesh'!$B$15+1)*Setup!$B$22</f>
        <v>0</v>
      </c>
    </row>
    <row r="922" customFormat="false" ht="15" hidden="false" customHeight="false" outlineLevel="0" collapsed="false">
      <c r="A922" s="0" t="n">
        <v>917</v>
      </c>
      <c r="B922" s="0" t="n">
        <f aca="false">A922*Setup!$B$11/3600</f>
        <v>76.4166666666667</v>
      </c>
      <c r="C922" s="0" t="n">
        <f aca="false">Setup!$B$7+Setup!$B$8*COS(2*PI()*(B922-Setup!$B$9)/24)</f>
        <v>20.0237746471107</v>
      </c>
      <c r="D922" s="0" t="n">
        <f aca="false">(C922-E922)/Setup!$B$17</f>
        <v>-9.60175125820089</v>
      </c>
      <c r="E922" s="0" t="n">
        <f aca="false">SUMPRODUCT('FD inverse'!$A$3:$BH$3,'FD mesh'!$B$84:$BI$84,$E921:$BL921)+'FD inverse'!$A$3*$C922/Setup!$B$17+INDEX('FD inverse'!$A$3:$BH$3,1,'FD mesh'!$B$15+1)*Setup!$B$22</f>
        <v>21.2720023106768</v>
      </c>
      <c r="F922" s="0" t="n">
        <f aca="false">SUMPRODUCT('FD inverse'!$A$4:$BH$4,'FD mesh'!$B$84:$BI$84,$E921:$BL921)+'FD inverse'!$A$4*$C922/Setup!$B$17+INDEX('FD inverse'!$A$4:$BH$4,1,'FD mesh'!$B$15+1)*Setup!$B$22</f>
        <v>21.5569103890424</v>
      </c>
      <c r="G922" s="0" t="n">
        <f aca="false">SUMPRODUCT('FD inverse'!$A$5:$BH$5,'FD mesh'!$B$84:$BI$84,$E921:$BL921)+'FD inverse'!$A$5*$C922/Setup!$B$17+INDEX('FD inverse'!$A$5:$BH$5,1,'FD mesh'!$B$15+1)*Setup!$B$22</f>
        <v>21.8389682674907</v>
      </c>
      <c r="H922" s="0" t="n">
        <f aca="false">SUMPRODUCT('FD inverse'!$A$6:$BH$6,'FD mesh'!$B$84:$BI$84,$E921:$BL921)+'FD inverse'!$A$6*$C922/Setup!$B$17+INDEX('FD inverse'!$A$6:$BH$6,1,'FD mesh'!$B$15+1)*Setup!$B$22</f>
        <v>22.7803044638536</v>
      </c>
      <c r="I922" s="0" t="n">
        <f aca="false">SUMPRODUCT('FD inverse'!$A$7:$BH$7,'FD mesh'!$B$84:$BI$84,$E921:$BL921)+'FD inverse'!$A$7*$C922/Setup!$B$17+INDEX('FD inverse'!$A$7:$BH$7,1,'FD mesh'!$B$15+1)*Setup!$B$22</f>
        <v>22.8590449697257</v>
      </c>
      <c r="J922" s="0" t="n">
        <f aca="false">SUMPRODUCT('FD inverse'!$A$8:$BH$8,'FD mesh'!$B$84:$BI$84,$E921:$BL921)+'FD inverse'!$A$8*$C922/Setup!$B$17+INDEX('FD inverse'!$A$8:$BH$8,1,'FD mesh'!$B$15+1)*Setup!$B$22</f>
        <v>22.9283547028631</v>
      </c>
      <c r="K922" s="0" t="n">
        <f aca="false">SUMPRODUCT('FD inverse'!$A$9:$BH$9,'FD mesh'!$B$84:$BI$84,$E921:$BL921)+'FD inverse'!$A$9*$C922/Setup!$B$17+INDEX('FD inverse'!$A$9:$BH$9,1,'FD mesh'!$B$15+1)*Setup!$B$22</f>
        <v>22.988008571731</v>
      </c>
      <c r="L922" s="0" t="n">
        <f aca="false">SUMPRODUCT('FD inverse'!$A$10:$BH$10,'FD mesh'!$B$84:$BI$84,$E921:$BL921)+'FD inverse'!$A$10*$C922/Setup!$B$17+INDEX('FD inverse'!$A$10:$BH$10,1,'FD mesh'!$B$15+1)*Setup!$B$22</f>
        <v>23.0378453319302</v>
      </c>
      <c r="M922" s="0" t="n">
        <f aca="false">SUMPRODUCT('FD inverse'!$A$11:$BH$11,'FD mesh'!$B$84:$BI$84,$E921:$BL921)+'FD inverse'!$A$11*$C922/Setup!$B$17+INDEX('FD inverse'!$A$11:$BH$11,1,'FD mesh'!$B$15+1)*Setup!$B$22</f>
        <v>23.0777545818036</v>
      </c>
      <c r="N922" s="0" t="n">
        <f aca="false">SUMPRODUCT('FD inverse'!$A$12:$BH$12,'FD mesh'!$B$84:$BI$84,$E921:$BL921)+'FD inverse'!$A$12*$C922/Setup!$B$17+INDEX('FD inverse'!$A$12:$BH$12,1,'FD mesh'!$B$15+1)*Setup!$B$22</f>
        <v>23.1076654471921</v>
      </c>
      <c r="O922" s="0" t="n">
        <f aca="false">SUMPRODUCT('FD inverse'!$A$13:$BH$13,'FD mesh'!$B$84:$BI$84,$E921:$BL921)+'FD inverse'!$A$13*$C922/Setup!$B$17+INDEX('FD inverse'!$A$13:$BH$13,1,'FD mesh'!$B$15+1)*Setup!$B$22</f>
        <v>23.1275369713285</v>
      </c>
      <c r="P922" s="0" t="n">
        <f aca="false">SUMPRODUCT('FD inverse'!$A$14:$BH$14,'FD mesh'!$B$84:$BI$84,$E921:$BL921)+'FD inverse'!$A$14*$C922/Setup!$B$17+INDEX('FD inverse'!$A$14:$BH$14,1,'FD mesh'!$B$15+1)*Setup!$B$22</f>
        <v>23.1373502196442</v>
      </c>
      <c r="Q922" s="0" t="n">
        <f aca="false">SUMPRODUCT('FD inverse'!$A$15:$BH$15,'FD mesh'!$B$84:$BI$84,$E921:$BL921)+'FD inverse'!$A$15*$C922/Setup!$B$17+INDEX('FD inverse'!$A$15:$BH$15,1,'FD mesh'!$B$15+1)*Setup!$B$22</f>
        <v>23.1371021046451</v>
      </c>
      <c r="R922" s="0" t="n">
        <f aca="false">SUMPRODUCT('FD inverse'!$A$16:$BH$16,'FD mesh'!$B$84:$BI$84,$E921:$BL921)+'FD inverse'!$A$16*$C922/Setup!$B$17+INDEX('FD inverse'!$A$16:$BH$16,1,'FD mesh'!$B$15+1)*Setup!$B$22</f>
        <v>23.1268009326947</v>
      </c>
      <c r="S922" s="0" t="n">
        <f aca="false">SUMPRODUCT('FD inverse'!$A$17:$BH$17,'FD mesh'!$B$84:$BI$84,$E921:$BL921)+'FD inverse'!$A$17*$C922/Setup!$B$17+INDEX('FD inverse'!$A$17:$BH$17,1,'FD mesh'!$B$15+1)*Setup!$B$22</f>
        <v>22.6297060233866</v>
      </c>
      <c r="T922" s="0" t="n">
        <f aca="false">SUMPRODUCT('FD inverse'!$A$18:$BH$18,'FD mesh'!$B$84:$BI$84,$E921:$BL921)+'FD inverse'!$A$18*$C922/Setup!$B$17+INDEX('FD inverse'!$A$18:$BH$18,1,'FD mesh'!$B$15+1)*Setup!$B$22</f>
        <v>22.1279407896632</v>
      </c>
      <c r="U922" s="0" t="n">
        <f aca="false">SUMPRODUCT('FD inverse'!$A$19:$BH$19,'FD mesh'!$B$84:$BI$84,$E921:$BL921)+'FD inverse'!$A$19*$C922/Setup!$B$17+INDEX('FD inverse'!$A$19:$BH$19,1,'FD mesh'!$B$15+1)*Setup!$B$22</f>
        <v>21.621841823116</v>
      </c>
      <c r="V922" s="0" t="n">
        <f aca="false">SUMPRODUCT('FD inverse'!$A$20:$BH$20,'FD mesh'!$B$84:$BI$84,$E921:$BL921)+'FD inverse'!$A$20*$C922/Setup!$B$17+INDEX('FD inverse'!$A$20:$BH$20,1,'FD mesh'!$B$15+1)*Setup!$B$22</f>
        <v>21.1117455539975</v>
      </c>
      <c r="W922" s="0" t="n">
        <f aca="false">SUMPRODUCT('FD inverse'!$A$21:$BH$21,'FD mesh'!$B$84:$BI$84,$E921:$BL921)+'FD inverse'!$A$21*$C922/Setup!$B$17+INDEX('FD inverse'!$A$21:$BH$21,1,'FD mesh'!$B$15+1)*Setup!$B$22</f>
        <v>20.5979875024699</v>
      </c>
      <c r="X922" s="0" t="n">
        <f aca="false">SUMPRODUCT('FD inverse'!$A$22:$BH$22,'FD mesh'!$B$84:$BI$84,$E921:$BL921)+'FD inverse'!$A$22*$C922/Setup!$B$17+INDEX('FD inverse'!$A$22:$BH$22,1,'FD mesh'!$B$15+1)*Setup!$B$22</f>
        <v>20.0809016997857</v>
      </c>
      <c r="Y922" s="0" t="n">
        <f aca="false">SUMPRODUCT('FD inverse'!$A$23:$BH$23,'FD mesh'!$B$84:$BI$84,$E921:$BL921)+'FD inverse'!$A$23*$C922/Setup!$B$17+INDEX('FD inverse'!$A$23:$BH$23,1,'FD mesh'!$B$15+1)*Setup!$B$22</f>
        <v>19.5608202651036</v>
      </c>
      <c r="Z922" s="0" t="n">
        <f aca="false">SUMPRODUCT('FD inverse'!$A$24:$BH$24,'FD mesh'!$B$84:$BI$84,$E921:$BL921)+'FD inverse'!$A$24*$C922/Setup!$B$17+INDEX('FD inverse'!$A$24:$BH$24,1,'FD mesh'!$B$15+1)*Setup!$B$22</f>
        <v>19.0380731237178</v>
      </c>
      <c r="AA922" s="0" t="n">
        <f aca="false">SUMPRODUCT('FD inverse'!$A$25:$BH$25,'FD mesh'!$B$84:$BI$84,$E921:$BL921)+'FD inverse'!$A$25*$C922/Setup!$B$17+INDEX('FD inverse'!$A$25:$BH$25,1,'FD mesh'!$B$15+1)*Setup!$B$22</f>
        <v>18.5129878525723</v>
      </c>
      <c r="AB922" s="0" t="n">
        <f aca="false">SUMPRODUCT('FD inverse'!$A$26:$BH$26,'FD mesh'!$B$84:$BI$84,$E921:$BL921)+'FD inverse'!$A$26*$C922/Setup!$B$17+INDEX('FD inverse'!$A$26:$BH$26,1,'FD mesh'!$B$15+1)*Setup!$B$22</f>
        <v>17.9858896390332</v>
      </c>
      <c r="AC922" s="0" t="n">
        <f aca="false">SUMPRODUCT('FD inverse'!$A$27:$BH$27,'FD mesh'!$B$84:$BI$84,$E921:$BL921)+'FD inverse'!$A$27*$C922/Setup!$B$17+INDEX('FD inverse'!$A$27:$BH$27,1,'FD mesh'!$B$15+1)*Setup!$B$22</f>
        <v>17.4571013389982</v>
      </c>
      <c r="AD922" s="0" t="n">
        <f aca="false">SUMPRODUCT('FD inverse'!$A$28:$BH$28,'FD mesh'!$B$84:$BI$84,$E921:$BL921)+'FD inverse'!$A$28*$C922/Setup!$B$17+INDEX('FD inverse'!$A$28:$BH$28,1,'FD mesh'!$B$15+1)*Setup!$B$22</f>
        <v>16.9269436205331</v>
      </c>
      <c r="AE922" s="0" t="n">
        <f aca="false">SUMPRODUCT('FD inverse'!$A$29:$BH$29,'FD mesh'!$B$84:$BI$84,$E921:$BL921)+'FD inverse'!$A$29*$C922/Setup!$B$17+INDEX('FD inverse'!$A$29:$BH$29,1,'FD mesh'!$B$15+1)*Setup!$B$22</f>
        <v>16.3957351793257</v>
      </c>
      <c r="AF922" s="0" t="n">
        <f aca="false">SUMPRODUCT('FD inverse'!$A$30:$BH$30,'FD mesh'!$B$84:$BI$84,$E921:$BL921)+'FD inverse'!$A$30*$C922/Setup!$B$17+INDEX('FD inverse'!$A$30:$BH$30,1,'FD mesh'!$B$15+1)*Setup!$B$22</f>
        <v>15.8637930123459</v>
      </c>
      <c r="AG922" s="0" t="n">
        <f aca="false">SUMPRODUCT('FD inverse'!$A$31:$BH$31,'FD mesh'!$B$84:$BI$84,$E921:$BL921)+'FD inverse'!$A$31*$C922/Setup!$B$17+INDEX('FD inverse'!$A$31:$BH$31,1,'FD mesh'!$B$15+1)*Setup!$B$22</f>
        <v>15.3314327361872</v>
      </c>
      <c r="AH922" s="0" t="n">
        <f aca="false">SUMPRODUCT('FD inverse'!$A$32:$BH$32,'FD mesh'!$B$84:$BI$84,$E921:$BL921)+'FD inverse'!$A$32*$C922/Setup!$B$17+INDEX('FD inverse'!$A$32:$BH$32,1,'FD mesh'!$B$15+1)*Setup!$B$22</f>
        <v>15.3089031896144</v>
      </c>
      <c r="AI922" s="0" t="n">
        <f aca="false">SUMPRODUCT('FD inverse'!$A$33:$BH$33,'FD mesh'!$B$84:$BI$84,$E921:$BL921)+'FD inverse'!$A$33*$C922/Setup!$B$17+INDEX('FD inverse'!$A$33:$BH$33,1,'FD mesh'!$B$15+1)*Setup!$B$22</f>
        <v>15.2862173676099</v>
      </c>
      <c r="AJ922" s="0" t="n">
        <f aca="false">SUMPRODUCT('FD inverse'!$A$34:$BH$34,'FD mesh'!$B$84:$BI$84,$E921:$BL921)+'FD inverse'!$A$34*$C922/Setup!$B$17+INDEX('FD inverse'!$A$34:$BH$34,1,'FD mesh'!$B$15+1)*Setup!$B$22</f>
        <v>15.2633951676712</v>
      </c>
      <c r="AK922" s="0" t="n">
        <f aca="false">SUMPRODUCT('FD inverse'!$A$35:$BH$35,'FD mesh'!$B$84:$BI$84,$E921:$BL921)+'FD inverse'!$A$35*$C922/Setup!$B$17+INDEX('FD inverse'!$A$35:$BH$35,1,'FD mesh'!$B$15+1)*Setup!$B$22</f>
        <v>15.2404546594918</v>
      </c>
      <c r="AL922" s="0" t="n">
        <f aca="false">SUMPRODUCT('FD inverse'!$A$36:$BH$36,'FD mesh'!$B$84:$BI$84,$E921:$BL921)+'FD inverse'!$A$36*$C922/Setup!$B$17+INDEX('FD inverse'!$A$36:$BH$36,1,'FD mesh'!$B$15+1)*Setup!$B$22</f>
        <v>15.217412180223</v>
      </c>
      <c r="AM922" s="0" t="n">
        <f aca="false">SUMPRODUCT('FD inverse'!$A$37:$BH$37,'FD mesh'!$B$84:$BI$84,$E921:$BL921)+'FD inverse'!$A$37*$C922/Setup!$B$17+INDEX('FD inverse'!$A$37:$BH$37,1,'FD mesh'!$B$15+1)*Setup!$B$22</f>
        <v>15.1942824450639</v>
      </c>
      <c r="AN922" s="0" t="n">
        <f aca="false">SUMPRODUCT('FD inverse'!$A$38:$BH$38,'FD mesh'!$B$84:$BI$84,$E921:$BL921)+'FD inverse'!$A$38*$C922/Setup!$B$17+INDEX('FD inverse'!$A$38:$BH$38,1,'FD mesh'!$B$15+1)*Setup!$B$22</f>
        <v>15.1710786711092</v>
      </c>
      <c r="AO922" s="0" t="n">
        <f aca="false">SUMPRODUCT('FD inverse'!$A$39:$BH$39,'FD mesh'!$B$84:$BI$84,$E921:$BL921)+'FD inverse'!$A$39*$C922/Setup!$B$17+INDEX('FD inverse'!$A$39:$BH$39,1,'FD mesh'!$B$15+1)*Setup!$B$22</f>
        <v>15.14781271258</v>
      </c>
      <c r="AP922" s="0" t="n">
        <f aca="false">SUMPRODUCT('FD inverse'!$A$40:$BH$40,'FD mesh'!$B$84:$BI$84,$E921:$BL921)+'FD inverse'!$A$40*$C922/Setup!$B$17+INDEX('FD inverse'!$A$40:$BH$40,1,'FD mesh'!$B$15+1)*Setup!$B$22</f>
        <v>15.1244952057474</v>
      </c>
      <c r="AQ922" s="0" t="n">
        <f aca="false">SUMPRODUCT('FD inverse'!$A$41:$BH$41,'FD mesh'!$B$84:$BI$84,$E921:$BL921)+'FD inverse'!$A$41*$C922/Setup!$B$17+INDEX('FD inverse'!$A$41:$BH$41,1,'FD mesh'!$B$15+1)*Setup!$B$22</f>
        <v>15.1011357220246</v>
      </c>
      <c r="AR922" s="0" t="n">
        <f aca="false">SUMPRODUCT('FD inverse'!$A$42:$BH$42,'FD mesh'!$B$84:$BI$84,$E921:$BL921)+'FD inverse'!$A$42*$C922/Setup!$B$17+INDEX('FD inverse'!$A$42:$BH$42,1,'FD mesh'!$B$15+1)*Setup!$B$22</f>
        <v>15.0777429278508</v>
      </c>
      <c r="AS922" s="0" t="n">
        <f aca="false">SUMPRODUCT('FD inverse'!$A$43:$BH$43,'FD mesh'!$B$84:$BI$84,$E921:$BL921)+'FD inverse'!$A$43*$C922/Setup!$B$17+INDEX('FD inverse'!$A$43:$BH$43,1,'FD mesh'!$B$15+1)*Setup!$B$22</f>
        <v>0</v>
      </c>
      <c r="AT922" s="0" t="n">
        <f aca="false">SUMPRODUCT('FD inverse'!$A$44:$BH$44,'FD mesh'!$B$84:$BI$84,$E921:$BL921)+'FD inverse'!$A$44*$C922/Setup!$B$17+INDEX('FD inverse'!$A$44:$BH$44,1,'FD mesh'!$B$15+1)*Setup!$B$22</f>
        <v>0</v>
      </c>
      <c r="AU922" s="0" t="n">
        <f aca="false">SUMPRODUCT('FD inverse'!$A$45:$BH$45,'FD mesh'!$B$84:$BI$84,$E921:$BL921)+'FD inverse'!$A$45*$C922/Setup!$B$17+INDEX('FD inverse'!$A$45:$BH$45,1,'FD mesh'!$B$15+1)*Setup!$B$22</f>
        <v>0</v>
      </c>
      <c r="AV922" s="0" t="n">
        <f aca="false">SUMPRODUCT('FD inverse'!$A$46:$BH$46,'FD mesh'!$B$84:$BI$84,$E921:$BL921)+'FD inverse'!$A$46*$C922/Setup!$B$17+INDEX('FD inverse'!$A$46:$BH$46,1,'FD mesh'!$B$15+1)*Setup!$B$22</f>
        <v>0</v>
      </c>
      <c r="AW922" s="0" t="n">
        <f aca="false">SUMPRODUCT('FD inverse'!$A$47:$BH$47,'FD mesh'!$B$84:$BI$84,$E921:$BL921)+'FD inverse'!$A$47*$C922/Setup!$B$17+INDEX('FD inverse'!$A$47:$BH$47,1,'FD mesh'!$B$15+1)*Setup!$B$22</f>
        <v>0</v>
      </c>
      <c r="AX922" s="0" t="n">
        <f aca="false">SUMPRODUCT('FD inverse'!$A$48:$BH$48,'FD mesh'!$B$84:$BI$84,$E921:$BL921)+'FD inverse'!$A$48*$C922/Setup!$B$17+INDEX('FD inverse'!$A$48:$BH$48,1,'FD mesh'!$B$15+1)*Setup!$B$22</f>
        <v>0</v>
      </c>
      <c r="AY922" s="0" t="n">
        <f aca="false">SUMPRODUCT('FD inverse'!$A$49:$BH$49,'FD mesh'!$B$84:$BI$84,$E921:$BL921)+'FD inverse'!$A$49*$C922/Setup!$B$17+INDEX('FD inverse'!$A$49:$BH$49,1,'FD mesh'!$B$15+1)*Setup!$B$22</f>
        <v>0</v>
      </c>
      <c r="AZ922" s="0" t="n">
        <f aca="false">SUMPRODUCT('FD inverse'!$A$50:$BH$50,'FD mesh'!$B$84:$BI$84,$E921:$BL921)+'FD inverse'!$A$50*$C922/Setup!$B$17+INDEX('FD inverse'!$A$50:$BH$50,1,'FD mesh'!$B$15+1)*Setup!$B$22</f>
        <v>0</v>
      </c>
      <c r="BA922" s="0" t="n">
        <f aca="false">SUMPRODUCT('FD inverse'!$A$51:$BH$51,'FD mesh'!$B$84:$BI$84,$E921:$BL921)+'FD inverse'!$A$51*$C922/Setup!$B$17+INDEX('FD inverse'!$A$51:$BH$51,1,'FD mesh'!$B$15+1)*Setup!$B$22</f>
        <v>0</v>
      </c>
      <c r="BB922" s="0" t="n">
        <f aca="false">SUMPRODUCT('FD inverse'!$A$52:$BH$52,'FD mesh'!$B$84:$BI$84,$E921:$BL921)+'FD inverse'!$A$52*$C922/Setup!$B$17+INDEX('FD inverse'!$A$52:$BH$52,1,'FD mesh'!$B$15+1)*Setup!$B$22</f>
        <v>0</v>
      </c>
      <c r="BC922" s="0" t="n">
        <f aca="false">SUMPRODUCT('FD inverse'!$A$53:$BH$53,'FD mesh'!$B$84:$BI$84,$E921:$BL921)+'FD inverse'!$A$53*$C922/Setup!$B$17+INDEX('FD inverse'!$A$53:$BH$53,1,'FD mesh'!$B$15+1)*Setup!$B$22</f>
        <v>0</v>
      </c>
      <c r="BD922" s="0" t="n">
        <f aca="false">SUMPRODUCT('FD inverse'!$A$54:$BH$54,'FD mesh'!$B$84:$BI$84,$E921:$BL921)+'FD inverse'!$A$54*$C922/Setup!$B$17+INDEX('FD inverse'!$A$54:$BH$54,1,'FD mesh'!$B$15+1)*Setup!$B$22</f>
        <v>0</v>
      </c>
      <c r="BE922" s="0" t="n">
        <f aca="false">SUMPRODUCT('FD inverse'!$A$55:$BH$55,'FD mesh'!$B$84:$BI$84,$E921:$BL921)+'FD inverse'!$A$55*$C922/Setup!$B$17+INDEX('FD inverse'!$A$55:$BH$55,1,'FD mesh'!$B$15+1)*Setup!$B$22</f>
        <v>0</v>
      </c>
      <c r="BF922" s="0" t="n">
        <f aca="false">SUMPRODUCT('FD inverse'!$A$56:$BH$56,'FD mesh'!$B$84:$BI$84,$E921:$BL921)+'FD inverse'!$A$56*$C922/Setup!$B$17+INDEX('FD inverse'!$A$56:$BH$56,1,'FD mesh'!$B$15+1)*Setup!$B$22</f>
        <v>0</v>
      </c>
      <c r="BG922" s="0" t="n">
        <f aca="false">SUMPRODUCT('FD inverse'!$A$57:$BH$57,'FD mesh'!$B$84:$BI$84,$E921:$BL921)+'FD inverse'!$A$57*$C922/Setup!$B$17+INDEX('FD inverse'!$A$57:$BH$57,1,'FD mesh'!$B$15+1)*Setup!$B$22</f>
        <v>0</v>
      </c>
      <c r="BH922" s="0" t="n">
        <f aca="false">SUMPRODUCT('FD inverse'!$A$58:$BH$58,'FD mesh'!$B$84:$BI$84,$E921:$BL921)+'FD inverse'!$A$58*$C922/Setup!$B$17+INDEX('FD inverse'!$A$58:$BH$58,1,'FD mesh'!$B$15+1)*Setup!$B$22</f>
        <v>0</v>
      </c>
      <c r="BI922" s="0" t="n">
        <f aca="false">SUMPRODUCT('FD inverse'!$A$59:$BH$59,'FD mesh'!$B$84:$BI$84,$E921:$BL921)+'FD inverse'!$A$59*$C922/Setup!$B$17+INDEX('FD inverse'!$A$59:$BH$59,1,'FD mesh'!$B$15+1)*Setup!$B$22</f>
        <v>0</v>
      </c>
      <c r="BJ922" s="0" t="n">
        <f aca="false">SUMPRODUCT('FD inverse'!$A$60:$BH$60,'FD mesh'!$B$84:$BI$84,$E921:$BL921)+'FD inverse'!$A$60*$C922/Setup!$B$17+INDEX('FD inverse'!$A$60:$BH$60,1,'FD mesh'!$B$15+1)*Setup!$B$22</f>
        <v>0</v>
      </c>
      <c r="BK922" s="0" t="n">
        <f aca="false">SUMPRODUCT('FD inverse'!$A$61:$BH$61,'FD mesh'!$B$84:$BI$84,$E921:$BL921)+'FD inverse'!$A$61*$C922/Setup!$B$17+INDEX('FD inverse'!$A$61:$BH$61,1,'FD mesh'!$B$15+1)*Setup!$B$22</f>
        <v>0</v>
      </c>
      <c r="BL922" s="0" t="n">
        <f aca="false">SUMPRODUCT('FD inverse'!$A$62:$BH$62,'FD mesh'!$B$84:$BI$84,$E921:$BL921)+'FD inverse'!$A$62*$C922/Setup!$B$17+INDEX('FD inverse'!$A$62:$BH$62,1,'FD mesh'!$B$15+1)*Setup!$B$22</f>
        <v>0</v>
      </c>
    </row>
    <row r="923" customFormat="false" ht="15" hidden="false" customHeight="false" outlineLevel="0" collapsed="false">
      <c r="A923" s="0" t="n">
        <v>918</v>
      </c>
      <c r="B923" s="0" t="n">
        <f aca="false">A923*Setup!$B$11/3600</f>
        <v>76.5</v>
      </c>
      <c r="C923" s="0" t="n">
        <f aca="false">Setup!$B$7+Setup!$B$8*COS(2*PI()*(B923-Setup!$B$9)/24)</f>
        <v>20.0342205545048</v>
      </c>
      <c r="D923" s="0" t="n">
        <f aca="false">(C923-E923)/Setup!$B$17</f>
        <v>-9.49992170141078</v>
      </c>
      <c r="E923" s="0" t="n">
        <f aca="false">SUMPRODUCT('FD inverse'!$A$3:$BH$3,'FD mesh'!$B$84:$BI$84,$E922:$BL922)+'FD inverse'!$A$3*$C923/Setup!$B$17+INDEX('FD inverse'!$A$3:$BH$3,1,'FD mesh'!$B$15+1)*Setup!$B$22</f>
        <v>21.2692103756882</v>
      </c>
      <c r="F923" s="0" t="n">
        <f aca="false">SUMPRODUCT('FD inverse'!$A$4:$BH$4,'FD mesh'!$B$84:$BI$84,$E922:$BL922)+'FD inverse'!$A$4*$C923/Setup!$B$17+INDEX('FD inverse'!$A$4:$BH$4,1,'FD mesh'!$B$15+1)*Setup!$B$22</f>
        <v>21.5513402519417</v>
      </c>
      <c r="G923" s="0" t="n">
        <f aca="false">SUMPRODUCT('FD inverse'!$A$5:$BH$5,'FD mesh'!$B$84:$BI$84,$E922:$BL922)+'FD inverse'!$A$5*$C923/Setup!$B$17+INDEX('FD inverse'!$A$5:$BH$5,1,'FD mesh'!$B$15+1)*Setup!$B$22</f>
        <v>21.8310525339675</v>
      </c>
      <c r="H923" s="0" t="n">
        <f aca="false">SUMPRODUCT('FD inverse'!$A$6:$BH$6,'FD mesh'!$B$84:$BI$84,$E922:$BL922)+'FD inverse'!$A$6*$C923/Setup!$B$17+INDEX('FD inverse'!$A$6:$BH$6,1,'FD mesh'!$B$15+1)*Setup!$B$22</f>
        <v>22.7651139125468</v>
      </c>
      <c r="I923" s="0" t="n">
        <f aca="false">SUMPRODUCT('FD inverse'!$A$7:$BH$7,'FD mesh'!$B$84:$BI$84,$E922:$BL922)+'FD inverse'!$A$7*$C923/Setup!$B$17+INDEX('FD inverse'!$A$7:$BH$7,1,'FD mesh'!$B$15+1)*Setup!$B$22</f>
        <v>22.84329322295</v>
      </c>
      <c r="J923" s="0" t="n">
        <f aca="false">SUMPRODUCT('FD inverse'!$A$8:$BH$8,'FD mesh'!$B$84:$BI$84,$E922:$BL922)+'FD inverse'!$A$8*$C923/Setup!$B$17+INDEX('FD inverse'!$A$8:$BH$8,1,'FD mesh'!$B$15+1)*Setup!$B$22</f>
        <v>22.9121794674089</v>
      </c>
      <c r="K923" s="0" t="n">
        <f aca="false">SUMPRODUCT('FD inverse'!$A$9:$BH$9,'FD mesh'!$B$84:$BI$84,$E922:$BL922)+'FD inverse'!$A$9*$C923/Setup!$B$17+INDEX('FD inverse'!$A$9:$BH$9,1,'FD mesh'!$B$15+1)*Setup!$B$22</f>
        <v>22.9715228000954</v>
      </c>
      <c r="L923" s="0" t="n">
        <f aca="false">SUMPRODUCT('FD inverse'!$A$10:$BH$10,'FD mesh'!$B$84:$BI$84,$E922:$BL922)+'FD inverse'!$A$10*$C923/Setup!$B$17+INDEX('FD inverse'!$A$10:$BH$10,1,'FD mesh'!$B$15+1)*Setup!$B$22</f>
        <v>23.0211400138227</v>
      </c>
      <c r="M923" s="0" t="n">
        <f aca="false">SUMPRODUCT('FD inverse'!$A$11:$BH$11,'FD mesh'!$B$84:$BI$84,$E922:$BL922)+'FD inverse'!$A$11*$C923/Setup!$B$17+INDEX('FD inverse'!$A$11:$BH$11,1,'FD mesh'!$B$15+1)*Setup!$B$22</f>
        <v>23.060901582649</v>
      </c>
      <c r="N923" s="0" t="n">
        <f aca="false">SUMPRODUCT('FD inverse'!$A$12:$BH$12,'FD mesh'!$B$84:$BI$84,$E922:$BL922)+'FD inverse'!$A$12*$C923/Setup!$B$17+INDEX('FD inverse'!$A$12:$BH$12,1,'FD mesh'!$B$15+1)*Setup!$B$22</f>
        <v>23.0907203791126</v>
      </c>
      <c r="O923" s="0" t="n">
        <f aca="false">SUMPRODUCT('FD inverse'!$A$13:$BH$13,'FD mesh'!$B$84:$BI$84,$E922:$BL922)+'FD inverse'!$A$13*$C923/Setup!$B$17+INDEX('FD inverse'!$A$13:$BH$13,1,'FD mesh'!$B$15+1)*Setup!$B$22</f>
        <v>23.1105420852639</v>
      </c>
      <c r="P923" s="0" t="n">
        <f aca="false">SUMPRODUCT('FD inverse'!$A$14:$BH$14,'FD mesh'!$B$84:$BI$84,$E922:$BL922)+'FD inverse'!$A$14*$C923/Setup!$B$17+INDEX('FD inverse'!$A$14:$BH$14,1,'FD mesh'!$B$15+1)*Setup!$B$22</f>
        <v>23.1203373099611</v>
      </c>
      <c r="Q923" s="0" t="n">
        <f aca="false">SUMPRODUCT('FD inverse'!$A$15:$BH$15,'FD mesh'!$B$84:$BI$84,$E922:$BL922)+'FD inverse'!$A$15*$C923/Setup!$B$17+INDEX('FD inverse'!$A$15:$BH$15,1,'FD mesh'!$B$15+1)*Setup!$B$22</f>
        <v>23.1200954198011</v>
      </c>
      <c r="R923" s="0" t="n">
        <f aca="false">SUMPRODUCT('FD inverse'!$A$16:$BH$16,'FD mesh'!$B$84:$BI$84,$E922:$BL922)+'FD inverse'!$A$16*$C923/Setup!$B$17+INDEX('FD inverse'!$A$16:$BH$16,1,'FD mesh'!$B$15+1)*Setup!$B$22</f>
        <v>23.1098200872552</v>
      </c>
      <c r="S923" s="0" t="n">
        <f aca="false">SUMPRODUCT('FD inverse'!$A$17:$BH$17,'FD mesh'!$B$84:$BI$84,$E922:$BL922)+'FD inverse'!$A$17*$C923/Setup!$B$17+INDEX('FD inverse'!$A$17:$BH$17,1,'FD mesh'!$B$15+1)*Setup!$B$22</f>
        <v>22.6138526888536</v>
      </c>
      <c r="T923" s="0" t="n">
        <f aca="false">SUMPRODUCT('FD inverse'!$A$18:$BH$18,'FD mesh'!$B$84:$BI$84,$E922:$BL922)+'FD inverse'!$A$18*$C923/Setup!$B$17+INDEX('FD inverse'!$A$18:$BH$18,1,'FD mesh'!$B$15+1)*Setup!$B$22</f>
        <v>22.1132198805751</v>
      </c>
      <c r="U923" s="0" t="n">
        <f aca="false">SUMPRODUCT('FD inverse'!$A$19:$BH$19,'FD mesh'!$B$84:$BI$84,$E922:$BL922)+'FD inverse'!$A$19*$C923/Setup!$B$17+INDEX('FD inverse'!$A$19:$BH$19,1,'FD mesh'!$B$15+1)*Setup!$B$22</f>
        <v>21.6082549190507</v>
      </c>
      <c r="V923" s="0" t="n">
        <f aca="false">SUMPRODUCT('FD inverse'!$A$20:$BH$20,'FD mesh'!$B$84:$BI$84,$E922:$BL922)+'FD inverse'!$A$20*$C923/Setup!$B$17+INDEX('FD inverse'!$A$20:$BH$20,1,'FD mesh'!$B$15+1)*Setup!$B$22</f>
        <v>21.0992915257584</v>
      </c>
      <c r="W923" s="0" t="n">
        <f aca="false">SUMPRODUCT('FD inverse'!$A$21:$BH$21,'FD mesh'!$B$84:$BI$84,$E922:$BL922)+'FD inverse'!$A$21*$C923/Setup!$B$17+INDEX('FD inverse'!$A$21:$BH$21,1,'FD mesh'!$B$15+1)*Setup!$B$22</f>
        <v>20.5866630898702</v>
      </c>
      <c r="X923" s="0" t="n">
        <f aca="false">SUMPRODUCT('FD inverse'!$A$22:$BH$22,'FD mesh'!$B$84:$BI$84,$E922:$BL922)+'FD inverse'!$A$22*$C923/Setup!$B$17+INDEX('FD inverse'!$A$22:$BH$22,1,'FD mesh'!$B$15+1)*Setup!$B$22</f>
        <v>20.0707020411311</v>
      </c>
      <c r="Y923" s="0" t="n">
        <f aca="false">SUMPRODUCT('FD inverse'!$A$23:$BH$23,'FD mesh'!$B$84:$BI$84,$E922:$BL922)+'FD inverse'!$A$23*$C923/Setup!$B$17+INDEX('FD inverse'!$A$23:$BH$23,1,'FD mesh'!$B$15+1)*Setup!$B$22</f>
        <v>19.5517393785594</v>
      </c>
      <c r="Z923" s="0" t="n">
        <f aca="false">SUMPRODUCT('FD inverse'!$A$24:$BH$24,'FD mesh'!$B$84:$BI$84,$E922:$BL922)+'FD inverse'!$A$24*$C923/Setup!$B$17+INDEX('FD inverse'!$A$24:$BH$24,1,'FD mesh'!$B$15+1)*Setup!$B$22</f>
        <v>19.0301043408047</v>
      </c>
      <c r="AA923" s="0" t="n">
        <f aca="false">SUMPRODUCT('FD inverse'!$A$25:$BH$25,'FD mesh'!$B$84:$BI$84,$E922:$BL922)+'FD inverse'!$A$25*$C923/Setup!$B$17+INDEX('FD inverse'!$A$25:$BH$25,1,'FD mesh'!$B$15+1)*Setup!$B$22</f>
        <v>18.5061242040784</v>
      </c>
      <c r="AB923" s="0" t="n">
        <f aca="false">SUMPRODUCT('FD inverse'!$A$26:$BH$26,'FD mesh'!$B$84:$BI$84,$E922:$BL922)+'FD inverse'!$A$26*$C923/Setup!$B$17+INDEX('FD inverse'!$A$26:$BH$26,1,'FD mesh'!$B$15+1)*Setup!$B$22</f>
        <v>17.9801241936524</v>
      </c>
      <c r="AC923" s="0" t="n">
        <f aca="false">SUMPRODUCT('FD inverse'!$A$27:$BH$27,'FD mesh'!$B$84:$BI$84,$E922:$BL922)+'FD inverse'!$A$27*$C923/Setup!$B$17+INDEX('FD inverse'!$A$27:$BH$27,1,'FD mesh'!$B$15+1)*Setup!$B$22</f>
        <v>17.4524274950145</v>
      </c>
      <c r="AD923" s="0" t="n">
        <f aca="false">SUMPRODUCT('FD inverse'!$A$28:$BH$28,'FD mesh'!$B$84:$BI$84,$E922:$BL922)+'FD inverse'!$A$28*$C923/Setup!$B$17+INDEX('FD inverse'!$A$28:$BH$28,1,'FD mesh'!$B$15+1)*Setup!$B$22</f>
        <v>16.9233553508613</v>
      </c>
      <c r="AE923" s="0" t="n">
        <f aca="false">SUMPRODUCT('FD inverse'!$A$29:$BH$29,'FD mesh'!$B$84:$BI$84,$E922:$BL922)+'FD inverse'!$A$29*$C923/Setup!$B$17+INDEX('FD inverse'!$A$29:$BH$29,1,'FD mesh'!$B$15+1)*Setup!$B$22</f>
        <v>16.3932272302048</v>
      </c>
      <c r="AF923" s="0" t="n">
        <f aca="false">SUMPRODUCT('FD inverse'!$A$30:$BH$30,'FD mesh'!$B$84:$BI$84,$E922:$BL922)+'FD inverse'!$A$30*$C923/Setup!$B$17+INDEX('FD inverse'!$A$30:$BH$30,1,'FD mesh'!$B$15+1)*Setup!$B$22</f>
        <v>15.8623610559498</v>
      </c>
      <c r="AG923" s="0" t="n">
        <f aca="false">SUMPRODUCT('FD inverse'!$A$31:$BH$31,'FD mesh'!$B$84:$BI$84,$E922:$BL922)+'FD inverse'!$A$31*$C923/Setup!$B$17+INDEX('FD inverse'!$A$31:$BH$31,1,'FD mesh'!$B$15+1)*Setup!$B$22</f>
        <v>15.3310734773839</v>
      </c>
      <c r="AH923" s="0" t="n">
        <f aca="false">SUMPRODUCT('FD inverse'!$A$32:$BH$32,'FD mesh'!$B$84:$BI$84,$E922:$BL922)+'FD inverse'!$A$32*$C923/Setup!$B$17+INDEX('FD inverse'!$A$32:$BH$32,1,'FD mesh'!$B$15+1)*Setup!$B$22</f>
        <v>15.3085872039446</v>
      </c>
      <c r="AI923" s="0" t="n">
        <f aca="false">SUMPRODUCT('FD inverse'!$A$33:$BH$33,'FD mesh'!$B$84:$BI$84,$E922:$BL922)+'FD inverse'!$A$33*$C923/Setup!$B$17+INDEX('FD inverse'!$A$33:$BH$33,1,'FD mesh'!$B$15+1)*Setup!$B$22</f>
        <v>15.285940971281</v>
      </c>
      <c r="AJ923" s="0" t="n">
        <f aca="false">SUMPRODUCT('FD inverse'!$A$34:$BH$34,'FD mesh'!$B$84:$BI$84,$E922:$BL922)+'FD inverse'!$A$34*$C923/Setup!$B$17+INDEX('FD inverse'!$A$34:$BH$34,1,'FD mesh'!$B$15+1)*Setup!$B$22</f>
        <v>15.2631548204296</v>
      </c>
      <c r="AK923" s="0" t="n">
        <f aca="false">SUMPRODUCT('FD inverse'!$A$35:$BH$35,'FD mesh'!$B$84:$BI$84,$E922:$BL922)+'FD inverse'!$A$35*$C923/Setup!$B$17+INDEX('FD inverse'!$A$35:$BH$35,1,'FD mesh'!$B$15+1)*Setup!$B$22</f>
        <v>15.2402470002684</v>
      </c>
      <c r="AL923" s="0" t="n">
        <f aca="false">SUMPRODUCT('FD inverse'!$A$36:$BH$36,'FD mesh'!$B$84:$BI$84,$E922:$BL922)+'FD inverse'!$A$36*$C923/Setup!$B$17+INDEX('FD inverse'!$A$36:$BH$36,1,'FD mesh'!$B$15+1)*Setup!$B$22</f>
        <v>15.2172340582254</v>
      </c>
      <c r="AM923" s="0" t="n">
        <f aca="false">SUMPRODUCT('FD inverse'!$A$37:$BH$37,'FD mesh'!$B$84:$BI$84,$E922:$BL922)+'FD inverse'!$A$37*$C923/Setup!$B$17+INDEX('FD inverse'!$A$37:$BH$37,1,'FD mesh'!$B$15+1)*Setup!$B$22</f>
        <v>15.1941309467245</v>
      </c>
      <c r="AN923" s="0" t="n">
        <f aca="false">SUMPRODUCT('FD inverse'!$A$38:$BH$38,'FD mesh'!$B$84:$BI$84,$E922:$BL922)+'FD inverse'!$A$38*$C923/Setup!$B$17+INDEX('FD inverse'!$A$38:$BH$38,1,'FD mesh'!$B$15+1)*Setup!$B$22</f>
        <v>15.1709511432748</v>
      </c>
      <c r="AO923" s="0" t="n">
        <f aca="false">SUMPRODUCT('FD inverse'!$A$39:$BH$39,'FD mesh'!$B$84:$BI$84,$E922:$BL922)+'FD inverse'!$A$39*$C923/Setup!$B$17+INDEX('FD inverse'!$A$39:$BH$39,1,'FD mesh'!$B$15+1)*Setup!$B$22</f>
        <v>15.1477067822978</v>
      </c>
      <c r="AP923" s="0" t="n">
        <f aca="false">SUMPRODUCT('FD inverse'!$A$40:$BH$40,'FD mesh'!$B$84:$BI$84,$E922:$BL922)+'FD inverse'!$A$40*$C923/Setup!$B$17+INDEX('FD inverse'!$A$40:$BH$40,1,'FD mesh'!$B$15+1)*Setup!$B$22</f>
        <v>15.1244087969722</v>
      </c>
      <c r="AQ923" s="0" t="n">
        <f aca="false">SUMPRODUCT('FD inverse'!$A$41:$BH$41,'FD mesh'!$B$84:$BI$84,$E922:$BL922)+'FD inverse'!$A$41*$C923/Setup!$B$17+INDEX('FD inverse'!$A$41:$BH$41,1,'FD mesh'!$B$15+1)*Setup!$B$22</f>
        <v>15.1010670695343</v>
      </c>
      <c r="AR923" s="0" t="n">
        <f aca="false">SUMPRODUCT('FD inverse'!$A$42:$BH$42,'FD mesh'!$B$84:$BI$84,$E922:$BL922)+'FD inverse'!$A$42*$C923/Setup!$B$17+INDEX('FD inverse'!$A$42:$BH$42,1,'FD mesh'!$B$15+1)*Setup!$B$22</f>
        <v>15.0776905886247</v>
      </c>
      <c r="AS923" s="0" t="n">
        <f aca="false">SUMPRODUCT('FD inverse'!$A$43:$BH$43,'FD mesh'!$B$84:$BI$84,$E922:$BL922)+'FD inverse'!$A$43*$C923/Setup!$B$17+INDEX('FD inverse'!$A$43:$BH$43,1,'FD mesh'!$B$15+1)*Setup!$B$22</f>
        <v>0</v>
      </c>
      <c r="AT923" s="0" t="n">
        <f aca="false">SUMPRODUCT('FD inverse'!$A$44:$BH$44,'FD mesh'!$B$84:$BI$84,$E922:$BL922)+'FD inverse'!$A$44*$C923/Setup!$B$17+INDEX('FD inverse'!$A$44:$BH$44,1,'FD mesh'!$B$15+1)*Setup!$B$22</f>
        <v>0</v>
      </c>
      <c r="AU923" s="0" t="n">
        <f aca="false">SUMPRODUCT('FD inverse'!$A$45:$BH$45,'FD mesh'!$B$84:$BI$84,$E922:$BL922)+'FD inverse'!$A$45*$C923/Setup!$B$17+INDEX('FD inverse'!$A$45:$BH$45,1,'FD mesh'!$B$15+1)*Setup!$B$22</f>
        <v>0</v>
      </c>
      <c r="AV923" s="0" t="n">
        <f aca="false">SUMPRODUCT('FD inverse'!$A$46:$BH$46,'FD mesh'!$B$84:$BI$84,$E922:$BL922)+'FD inverse'!$A$46*$C923/Setup!$B$17+INDEX('FD inverse'!$A$46:$BH$46,1,'FD mesh'!$B$15+1)*Setup!$B$22</f>
        <v>0</v>
      </c>
      <c r="AW923" s="0" t="n">
        <f aca="false">SUMPRODUCT('FD inverse'!$A$47:$BH$47,'FD mesh'!$B$84:$BI$84,$E922:$BL922)+'FD inverse'!$A$47*$C923/Setup!$B$17+INDEX('FD inverse'!$A$47:$BH$47,1,'FD mesh'!$B$15+1)*Setup!$B$22</f>
        <v>0</v>
      </c>
      <c r="AX923" s="0" t="n">
        <f aca="false">SUMPRODUCT('FD inverse'!$A$48:$BH$48,'FD mesh'!$B$84:$BI$84,$E922:$BL922)+'FD inverse'!$A$48*$C923/Setup!$B$17+INDEX('FD inverse'!$A$48:$BH$48,1,'FD mesh'!$B$15+1)*Setup!$B$22</f>
        <v>0</v>
      </c>
      <c r="AY923" s="0" t="n">
        <f aca="false">SUMPRODUCT('FD inverse'!$A$49:$BH$49,'FD mesh'!$B$84:$BI$84,$E922:$BL922)+'FD inverse'!$A$49*$C923/Setup!$B$17+INDEX('FD inverse'!$A$49:$BH$49,1,'FD mesh'!$B$15+1)*Setup!$B$22</f>
        <v>0</v>
      </c>
      <c r="AZ923" s="0" t="n">
        <f aca="false">SUMPRODUCT('FD inverse'!$A$50:$BH$50,'FD mesh'!$B$84:$BI$84,$E922:$BL922)+'FD inverse'!$A$50*$C923/Setup!$B$17+INDEX('FD inverse'!$A$50:$BH$50,1,'FD mesh'!$B$15+1)*Setup!$B$22</f>
        <v>0</v>
      </c>
      <c r="BA923" s="0" t="n">
        <f aca="false">SUMPRODUCT('FD inverse'!$A$51:$BH$51,'FD mesh'!$B$84:$BI$84,$E922:$BL922)+'FD inverse'!$A$51*$C923/Setup!$B$17+INDEX('FD inverse'!$A$51:$BH$51,1,'FD mesh'!$B$15+1)*Setup!$B$22</f>
        <v>0</v>
      </c>
      <c r="BB923" s="0" t="n">
        <f aca="false">SUMPRODUCT('FD inverse'!$A$52:$BH$52,'FD mesh'!$B$84:$BI$84,$E922:$BL922)+'FD inverse'!$A$52*$C923/Setup!$B$17+INDEX('FD inverse'!$A$52:$BH$52,1,'FD mesh'!$B$15+1)*Setup!$B$22</f>
        <v>0</v>
      </c>
      <c r="BC923" s="0" t="n">
        <f aca="false">SUMPRODUCT('FD inverse'!$A$53:$BH$53,'FD mesh'!$B$84:$BI$84,$E922:$BL922)+'FD inverse'!$A$53*$C923/Setup!$B$17+INDEX('FD inverse'!$A$53:$BH$53,1,'FD mesh'!$B$15+1)*Setup!$B$22</f>
        <v>0</v>
      </c>
      <c r="BD923" s="0" t="n">
        <f aca="false">SUMPRODUCT('FD inverse'!$A$54:$BH$54,'FD mesh'!$B$84:$BI$84,$E922:$BL922)+'FD inverse'!$A$54*$C923/Setup!$B$17+INDEX('FD inverse'!$A$54:$BH$54,1,'FD mesh'!$B$15+1)*Setup!$B$22</f>
        <v>0</v>
      </c>
      <c r="BE923" s="0" t="n">
        <f aca="false">SUMPRODUCT('FD inverse'!$A$55:$BH$55,'FD mesh'!$B$84:$BI$84,$E922:$BL922)+'FD inverse'!$A$55*$C923/Setup!$B$17+INDEX('FD inverse'!$A$55:$BH$55,1,'FD mesh'!$B$15+1)*Setup!$B$22</f>
        <v>0</v>
      </c>
      <c r="BF923" s="0" t="n">
        <f aca="false">SUMPRODUCT('FD inverse'!$A$56:$BH$56,'FD mesh'!$B$84:$BI$84,$E922:$BL922)+'FD inverse'!$A$56*$C923/Setup!$B$17+INDEX('FD inverse'!$A$56:$BH$56,1,'FD mesh'!$B$15+1)*Setup!$B$22</f>
        <v>0</v>
      </c>
      <c r="BG923" s="0" t="n">
        <f aca="false">SUMPRODUCT('FD inverse'!$A$57:$BH$57,'FD mesh'!$B$84:$BI$84,$E922:$BL922)+'FD inverse'!$A$57*$C923/Setup!$B$17+INDEX('FD inverse'!$A$57:$BH$57,1,'FD mesh'!$B$15+1)*Setup!$B$22</f>
        <v>0</v>
      </c>
      <c r="BH923" s="0" t="n">
        <f aca="false">SUMPRODUCT('FD inverse'!$A$58:$BH$58,'FD mesh'!$B$84:$BI$84,$E922:$BL922)+'FD inverse'!$A$58*$C923/Setup!$B$17+INDEX('FD inverse'!$A$58:$BH$58,1,'FD mesh'!$B$15+1)*Setup!$B$22</f>
        <v>0</v>
      </c>
      <c r="BI923" s="0" t="n">
        <f aca="false">SUMPRODUCT('FD inverse'!$A$59:$BH$59,'FD mesh'!$B$84:$BI$84,$E922:$BL922)+'FD inverse'!$A$59*$C923/Setup!$B$17+INDEX('FD inverse'!$A$59:$BH$59,1,'FD mesh'!$B$15+1)*Setup!$B$22</f>
        <v>0</v>
      </c>
      <c r="BJ923" s="0" t="n">
        <f aca="false">SUMPRODUCT('FD inverse'!$A$60:$BH$60,'FD mesh'!$B$84:$BI$84,$E922:$BL922)+'FD inverse'!$A$60*$C923/Setup!$B$17+INDEX('FD inverse'!$A$60:$BH$60,1,'FD mesh'!$B$15+1)*Setup!$B$22</f>
        <v>0</v>
      </c>
      <c r="BK923" s="0" t="n">
        <f aca="false">SUMPRODUCT('FD inverse'!$A$61:$BH$61,'FD mesh'!$B$84:$BI$84,$E922:$BL922)+'FD inverse'!$A$61*$C923/Setup!$B$17+INDEX('FD inverse'!$A$61:$BH$61,1,'FD mesh'!$B$15+1)*Setup!$B$22</f>
        <v>0</v>
      </c>
      <c r="BL923" s="0" t="n">
        <f aca="false">SUMPRODUCT('FD inverse'!$A$62:$BH$62,'FD mesh'!$B$84:$BI$84,$E922:$BL922)+'FD inverse'!$A$62*$C923/Setup!$B$17+INDEX('FD inverse'!$A$62:$BH$62,1,'FD mesh'!$B$15+1)*Setup!$B$22</f>
        <v>0</v>
      </c>
    </row>
    <row r="924" customFormat="false" ht="15" hidden="false" customHeight="false" outlineLevel="0" collapsed="false">
      <c r="A924" s="0" t="n">
        <v>919</v>
      </c>
      <c r="B924" s="0" t="n">
        <f aca="false">A924*Setup!$B$11/3600</f>
        <v>76.5833333333333</v>
      </c>
      <c r="C924" s="0" t="n">
        <f aca="false">Setup!$B$7+Setup!$B$8*COS(2*PI()*(B924-Setup!$B$9)/24)</f>
        <v>20.046553958129</v>
      </c>
      <c r="D924" s="0" t="n">
        <f aca="false">(C924-E924)/Setup!$B$17</f>
        <v>-9.39253193108558</v>
      </c>
      <c r="E924" s="0" t="n">
        <f aca="false">SUMPRODUCT('FD inverse'!$A$3:$BH$3,'FD mesh'!$B$84:$BI$84,$E923:$BL923)+'FD inverse'!$A$3*$C924/Setup!$B$17+INDEX('FD inverse'!$A$3:$BH$3,1,'FD mesh'!$B$15+1)*Setup!$B$22</f>
        <v>21.2675831091701</v>
      </c>
      <c r="F924" s="0" t="n">
        <f aca="false">SUMPRODUCT('FD inverse'!$A$4:$BH$4,'FD mesh'!$B$84:$BI$84,$E923:$BL923)+'FD inverse'!$A$4*$C924/Setup!$B$17+INDEX('FD inverse'!$A$4:$BH$4,1,'FD mesh'!$B$15+1)*Setup!$B$22</f>
        <v>21.5467696105409</v>
      </c>
      <c r="G924" s="0" t="n">
        <f aca="false">SUMPRODUCT('FD inverse'!$A$5:$BH$5,'FD mesh'!$B$84:$BI$84,$E923:$BL923)+'FD inverse'!$A$5*$C924/Setup!$B$17+INDEX('FD inverse'!$A$5:$BH$5,1,'FD mesh'!$B$15+1)*Setup!$B$22</f>
        <v>21.8239723265814</v>
      </c>
      <c r="H924" s="0" t="n">
        <f aca="false">SUMPRODUCT('FD inverse'!$A$6:$BH$6,'FD mesh'!$B$84:$BI$84,$E923:$BL923)+'FD inverse'!$A$6*$C924/Setup!$B$17+INDEX('FD inverse'!$A$6:$BH$6,1,'FD mesh'!$B$15+1)*Setup!$B$22</f>
        <v>22.7502108012587</v>
      </c>
      <c r="I924" s="0" t="n">
        <f aca="false">SUMPRODUCT('FD inverse'!$A$7:$BH$7,'FD mesh'!$B$84:$BI$84,$E923:$BL923)+'FD inverse'!$A$7*$C924/Setup!$B$17+INDEX('FD inverse'!$A$7:$BH$7,1,'FD mesh'!$B$15+1)*Setup!$B$22</f>
        <v>22.8277826098472</v>
      </c>
      <c r="J924" s="0" t="n">
        <f aca="false">SUMPRODUCT('FD inverse'!$A$8:$BH$8,'FD mesh'!$B$84:$BI$84,$E923:$BL923)+'FD inverse'!$A$8*$C924/Setup!$B$17+INDEX('FD inverse'!$A$8:$BH$8,1,'FD mesh'!$B$15+1)*Setup!$B$22</f>
        <v>22.8962036142452</v>
      </c>
      <c r="K924" s="0" t="n">
        <f aca="false">SUMPRODUCT('FD inverse'!$A$9:$BH$9,'FD mesh'!$B$84:$BI$84,$E923:$BL923)+'FD inverse'!$A$9*$C924/Setup!$B$17+INDEX('FD inverse'!$A$9:$BH$9,1,'FD mesh'!$B$15+1)*Setup!$B$22</f>
        <v>22.9551993365407</v>
      </c>
      <c r="L924" s="0" t="n">
        <f aca="false">SUMPRODUCT('FD inverse'!$A$10:$BH$10,'FD mesh'!$B$84:$BI$84,$E923:$BL923)+'FD inverse'!$A$10*$C924/Setup!$B$17+INDEX('FD inverse'!$A$10:$BH$10,1,'FD mesh'!$B$15+1)*Setup!$B$22</f>
        <v>23.0045646968571</v>
      </c>
      <c r="M924" s="0" t="n">
        <f aca="false">SUMPRODUCT('FD inverse'!$A$11:$BH$11,'FD mesh'!$B$84:$BI$84,$E923:$BL923)+'FD inverse'!$A$11*$C924/Setup!$B$17+INDEX('FD inverse'!$A$11:$BH$11,1,'FD mesh'!$B$15+1)*Setup!$B$22</f>
        <v>23.0441511091112</v>
      </c>
      <c r="N924" s="0" t="n">
        <f aca="false">SUMPRODUCT('FD inverse'!$A$12:$BH$12,'FD mesh'!$B$84:$BI$84,$E923:$BL923)+'FD inverse'!$A$12*$C924/Setup!$B$17+INDEX('FD inverse'!$A$12:$BH$12,1,'FD mesh'!$B$15+1)*Setup!$B$22</f>
        <v>23.0738552360924</v>
      </c>
      <c r="O924" s="0" t="n">
        <f aca="false">SUMPRODUCT('FD inverse'!$A$13:$BH$13,'FD mesh'!$B$84:$BI$84,$E923:$BL923)+'FD inverse'!$A$13*$C924/Setup!$B$17+INDEX('FD inverse'!$A$13:$BH$13,1,'FD mesh'!$B$15+1)*Setup!$B$22</f>
        <v>23.0936094261884</v>
      </c>
      <c r="P924" s="0" t="n">
        <f aca="false">SUMPRODUCT('FD inverse'!$A$14:$BH$14,'FD mesh'!$B$84:$BI$84,$E923:$BL923)+'FD inverse'!$A$14*$C924/Setup!$B$17+INDEX('FD inverse'!$A$14:$BH$14,1,'FD mesh'!$B$15+1)*Setup!$B$22</f>
        <v>23.1033738469183</v>
      </c>
      <c r="Q924" s="0" t="n">
        <f aca="false">SUMPRODUCT('FD inverse'!$A$15:$BH$15,'FD mesh'!$B$84:$BI$84,$E923:$BL923)+'FD inverse'!$A$15*$C924/Setup!$B$17+INDEX('FD inverse'!$A$15:$BH$15,1,'FD mesh'!$B$15+1)*Setup!$B$22</f>
        <v>23.1031303248502</v>
      </c>
      <c r="R924" s="0" t="n">
        <f aca="false">SUMPRODUCT('FD inverse'!$A$16:$BH$16,'FD mesh'!$B$84:$BI$84,$E923:$BL923)+'FD inverse'!$A$16*$C924/Setup!$B$17+INDEX('FD inverse'!$A$16:$BH$16,1,'FD mesh'!$B$15+1)*Setup!$B$22</f>
        <v>23.0928778972063</v>
      </c>
      <c r="S924" s="0" t="n">
        <f aca="false">SUMPRODUCT('FD inverse'!$A$17:$BH$17,'FD mesh'!$B$84:$BI$84,$E923:$BL923)+'FD inverse'!$A$17*$C924/Setup!$B$17+INDEX('FD inverse'!$A$17:$BH$17,1,'FD mesh'!$B$15+1)*Setup!$B$22</f>
        <v>22.5980238343687</v>
      </c>
      <c r="T924" s="0" t="n">
        <f aca="false">SUMPRODUCT('FD inverse'!$A$18:$BH$18,'FD mesh'!$B$84:$BI$84,$E923:$BL923)+'FD inverse'!$A$18*$C924/Setup!$B$17+INDEX('FD inverse'!$A$18:$BH$18,1,'FD mesh'!$B$15+1)*Setup!$B$22</f>
        <v>22.0985115657827</v>
      </c>
      <c r="U924" s="0" t="n">
        <f aca="false">SUMPRODUCT('FD inverse'!$A$19:$BH$19,'FD mesh'!$B$84:$BI$84,$E923:$BL923)+'FD inverse'!$A$19*$C924/Setup!$B$17+INDEX('FD inverse'!$A$19:$BH$19,1,'FD mesh'!$B$15+1)*Setup!$B$22</f>
        <v>21.594670850272</v>
      </c>
      <c r="V924" s="0" t="n">
        <f aca="false">SUMPRODUCT('FD inverse'!$A$20:$BH$20,'FD mesh'!$B$84:$BI$84,$E923:$BL923)+'FD inverse'!$A$20*$C924/Setup!$B$17+INDEX('FD inverse'!$A$20:$BH$20,1,'FD mesh'!$B$15+1)*Setup!$B$22</f>
        <v>21.086832537378</v>
      </c>
      <c r="W924" s="0" t="n">
        <f aca="false">SUMPRODUCT('FD inverse'!$A$21:$BH$21,'FD mesh'!$B$84:$BI$84,$E923:$BL923)+'FD inverse'!$A$21*$C924/Setup!$B$17+INDEX('FD inverse'!$A$21:$BH$21,1,'FD mesh'!$B$15+1)*Setup!$B$22</f>
        <v>20.5753277221891</v>
      </c>
      <c r="X924" s="0" t="n">
        <f aca="false">SUMPRODUCT('FD inverse'!$A$22:$BH$22,'FD mesh'!$B$84:$BI$84,$E923:$BL923)+'FD inverse'!$A$22*$C924/Setup!$B$17+INDEX('FD inverse'!$A$22:$BH$22,1,'FD mesh'!$B$15+1)*Setup!$B$22</f>
        <v>20.0604870702255</v>
      </c>
      <c r="Y924" s="0" t="n">
        <f aca="false">SUMPRODUCT('FD inverse'!$A$23:$BH$23,'FD mesh'!$B$84:$BI$84,$E923:$BL923)+'FD inverse'!$A$23*$C924/Setup!$B$17+INDEX('FD inverse'!$A$23:$BH$23,1,'FD mesh'!$B$15+1)*Setup!$B$22</f>
        <v>19.5426402982526</v>
      </c>
      <c r="Z924" s="0" t="n">
        <f aca="false">SUMPRODUCT('FD inverse'!$A$24:$BH$24,'FD mesh'!$B$84:$BI$84,$E923:$BL923)+'FD inverse'!$A$24*$C924/Setup!$B$17+INDEX('FD inverse'!$A$24:$BH$24,1,'FD mesh'!$B$15+1)*Setup!$B$22</f>
        <v>19.0221157969323</v>
      </c>
      <c r="AA924" s="0" t="n">
        <f aca="false">SUMPRODUCT('FD inverse'!$A$25:$BH$25,'FD mesh'!$B$84:$BI$84,$E923:$BL923)+'FD inverse'!$A$25*$C924/Setup!$B$17+INDEX('FD inverse'!$A$25:$BH$25,1,'FD mesh'!$B$15+1)*Setup!$B$22</f>
        <v>18.4992403812723</v>
      </c>
      <c r="AB924" s="0" t="n">
        <f aca="false">SUMPRODUCT('FD inverse'!$A$26:$BH$26,'FD mesh'!$B$84:$BI$84,$E923:$BL923)+'FD inverse'!$A$26*$C924/Setup!$B$17+INDEX('FD inverse'!$A$26:$BH$26,1,'FD mesh'!$B$15+1)*Setup!$B$22</f>
        <v>17.9743391549009</v>
      </c>
      <c r="AC924" s="0" t="n">
        <f aca="false">SUMPRODUCT('FD inverse'!$A$27:$BH$27,'FD mesh'!$B$84:$BI$84,$E923:$BL923)+'FD inverse'!$A$27*$C924/Setup!$B$17+INDEX('FD inverse'!$A$27:$BH$27,1,'FD mesh'!$B$15+1)*Setup!$B$22</f>
        <v>17.4477354742683</v>
      </c>
      <c r="AD924" s="0" t="n">
        <f aca="false">SUMPRODUCT('FD inverse'!$A$28:$BH$28,'FD mesh'!$B$84:$BI$84,$E923:$BL923)+'FD inverse'!$A$28*$C924/Setup!$B$17+INDEX('FD inverse'!$A$28:$BH$28,1,'FD mesh'!$B$15+1)*Setup!$B$22</f>
        <v>16.9197509989589</v>
      </c>
      <c r="AE924" s="0" t="n">
        <f aca="false">SUMPRODUCT('FD inverse'!$A$29:$BH$29,'FD mesh'!$B$84:$BI$84,$E923:$BL923)+'FD inverse'!$A$29*$C924/Setup!$B$17+INDEX('FD inverse'!$A$29:$BH$29,1,'FD mesh'!$B$15+1)*Setup!$B$22</f>
        <v>16.3907058143755</v>
      </c>
      <c r="AF924" s="0" t="n">
        <f aca="false">SUMPRODUCT('FD inverse'!$A$30:$BH$30,'FD mesh'!$B$84:$BI$84,$E923:$BL923)+'FD inverse'!$A$30*$C924/Setup!$B$17+INDEX('FD inverse'!$A$30:$BH$30,1,'FD mesh'!$B$15+1)*Setup!$B$22</f>
        <v>15.8609186131337</v>
      </c>
      <c r="AG924" s="0" t="n">
        <f aca="false">SUMPRODUCT('FD inverse'!$A$31:$BH$31,'FD mesh'!$B$84:$BI$84,$E923:$BL923)+'FD inverse'!$A$31*$C924/Setup!$B$17+INDEX('FD inverse'!$A$31:$BH$31,1,'FD mesh'!$B$15+1)*Setup!$B$22</f>
        <v>15.3307069215775</v>
      </c>
      <c r="AH924" s="0" t="n">
        <f aca="false">SUMPRODUCT('FD inverse'!$A$32:$BH$32,'FD mesh'!$B$84:$BI$84,$E923:$BL923)+'FD inverse'!$A$32*$C924/Setup!$B$17+INDEX('FD inverse'!$A$32:$BH$32,1,'FD mesh'!$B$15+1)*Setup!$B$22</f>
        <v>15.3082641032311</v>
      </c>
      <c r="AI924" s="0" t="n">
        <f aca="false">SUMPRODUCT('FD inverse'!$A$33:$BH$33,'FD mesh'!$B$84:$BI$84,$E923:$BL923)+'FD inverse'!$A$33*$C924/Setup!$B$17+INDEX('FD inverse'!$A$33:$BH$33,1,'FD mesh'!$B$15+1)*Setup!$B$22</f>
        <v>15.2856577238615</v>
      </c>
      <c r="AJ924" s="0" t="n">
        <f aca="false">SUMPRODUCT('FD inverse'!$A$34:$BH$34,'FD mesh'!$B$84:$BI$84,$E923:$BL923)+'FD inverse'!$A$34*$C924/Setup!$B$17+INDEX('FD inverse'!$A$34:$BH$34,1,'FD mesh'!$B$15+1)*Setup!$B$22</f>
        <v>15.2629079581241</v>
      </c>
      <c r="AK924" s="0" t="n">
        <f aca="false">SUMPRODUCT('FD inverse'!$A$35:$BH$35,'FD mesh'!$B$84:$BI$84,$E923:$BL923)+'FD inverse'!$A$35*$C924/Setup!$B$17+INDEX('FD inverse'!$A$35:$BH$35,1,'FD mesh'!$B$15+1)*Setup!$B$22</f>
        <v>15.2400332250016</v>
      </c>
      <c r="AL924" s="0" t="n">
        <f aca="false">SUMPRODUCT('FD inverse'!$A$36:$BH$36,'FD mesh'!$B$84:$BI$84,$E923:$BL923)+'FD inverse'!$A$36*$C924/Setup!$B$17+INDEX('FD inverse'!$A$36:$BH$36,1,'FD mesh'!$B$15+1)*Setup!$B$22</f>
        <v>15.2170502739151</v>
      </c>
      <c r="AM924" s="0" t="n">
        <f aca="false">SUMPRODUCT('FD inverse'!$A$37:$BH$37,'FD mesh'!$B$84:$BI$84,$E923:$BL923)+'FD inverse'!$A$37*$C924/Setup!$B$17+INDEX('FD inverse'!$A$37:$BH$37,1,'FD mesh'!$B$15+1)*Setup!$B$22</f>
        <v>15.1939742869777</v>
      </c>
      <c r="AN924" s="0" t="n">
        <f aca="false">SUMPRODUCT('FD inverse'!$A$38:$BH$38,'FD mesh'!$B$84:$BI$84,$E923:$BL923)+'FD inverse'!$A$38*$C924/Setup!$B$17+INDEX('FD inverse'!$A$38:$BH$38,1,'FD mesh'!$B$15+1)*Setup!$B$22</f>
        <v>15.1708189952681</v>
      </c>
      <c r="AO924" s="0" t="n">
        <f aca="false">SUMPRODUCT('FD inverse'!$A$39:$BH$39,'FD mesh'!$B$84:$BI$84,$E923:$BL923)+'FD inverse'!$A$39*$C924/Setup!$B$17+INDEX('FD inverse'!$A$39:$BH$39,1,'FD mesh'!$B$15+1)*Setup!$B$22</f>
        <v>15.1475968071937</v>
      </c>
      <c r="AP924" s="0" t="n">
        <f aca="false">SUMPRODUCT('FD inverse'!$A$40:$BH$40,'FD mesh'!$B$84:$BI$84,$E923:$BL923)+'FD inverse'!$A$40*$C924/Setup!$B$17+INDEX('FD inverse'!$A$40:$BH$40,1,'FD mesh'!$B$15+1)*Setup!$B$22</f>
        <v>15.1243189471887</v>
      </c>
      <c r="AQ924" s="0" t="n">
        <f aca="false">SUMPRODUCT('FD inverse'!$A$41:$BH$41,'FD mesh'!$B$84:$BI$84,$E923:$BL923)+'FD inverse'!$A$41*$C924/Setup!$B$17+INDEX('FD inverse'!$A$41:$BH$41,1,'FD mesh'!$B$15+1)*Setup!$B$22</f>
        <v>15.1009956031537</v>
      </c>
      <c r="AR924" s="0" t="n">
        <f aca="false">SUMPRODUCT('FD inverse'!$A$42:$BH$42,'FD mesh'!$B$84:$BI$84,$E923:$BL923)+'FD inverse'!$A$42*$C924/Setup!$B$17+INDEX('FD inverse'!$A$42:$BH$42,1,'FD mesh'!$B$15+1)*Setup!$B$22</f>
        <v>15.0776360811907</v>
      </c>
      <c r="AS924" s="0" t="n">
        <f aca="false">SUMPRODUCT('FD inverse'!$A$43:$BH$43,'FD mesh'!$B$84:$BI$84,$E923:$BL923)+'FD inverse'!$A$43*$C924/Setup!$B$17+INDEX('FD inverse'!$A$43:$BH$43,1,'FD mesh'!$B$15+1)*Setup!$B$22</f>
        <v>0</v>
      </c>
      <c r="AT924" s="0" t="n">
        <f aca="false">SUMPRODUCT('FD inverse'!$A$44:$BH$44,'FD mesh'!$B$84:$BI$84,$E923:$BL923)+'FD inverse'!$A$44*$C924/Setup!$B$17+INDEX('FD inverse'!$A$44:$BH$44,1,'FD mesh'!$B$15+1)*Setup!$B$22</f>
        <v>0</v>
      </c>
      <c r="AU924" s="0" t="n">
        <f aca="false">SUMPRODUCT('FD inverse'!$A$45:$BH$45,'FD mesh'!$B$84:$BI$84,$E923:$BL923)+'FD inverse'!$A$45*$C924/Setup!$B$17+INDEX('FD inverse'!$A$45:$BH$45,1,'FD mesh'!$B$15+1)*Setup!$B$22</f>
        <v>0</v>
      </c>
      <c r="AV924" s="0" t="n">
        <f aca="false">SUMPRODUCT('FD inverse'!$A$46:$BH$46,'FD mesh'!$B$84:$BI$84,$E923:$BL923)+'FD inverse'!$A$46*$C924/Setup!$B$17+INDEX('FD inverse'!$A$46:$BH$46,1,'FD mesh'!$B$15+1)*Setup!$B$22</f>
        <v>0</v>
      </c>
      <c r="AW924" s="0" t="n">
        <f aca="false">SUMPRODUCT('FD inverse'!$A$47:$BH$47,'FD mesh'!$B$84:$BI$84,$E923:$BL923)+'FD inverse'!$A$47*$C924/Setup!$B$17+INDEX('FD inverse'!$A$47:$BH$47,1,'FD mesh'!$B$15+1)*Setup!$B$22</f>
        <v>0</v>
      </c>
      <c r="AX924" s="0" t="n">
        <f aca="false">SUMPRODUCT('FD inverse'!$A$48:$BH$48,'FD mesh'!$B$84:$BI$84,$E923:$BL923)+'FD inverse'!$A$48*$C924/Setup!$B$17+INDEX('FD inverse'!$A$48:$BH$48,1,'FD mesh'!$B$15+1)*Setup!$B$22</f>
        <v>0</v>
      </c>
      <c r="AY924" s="0" t="n">
        <f aca="false">SUMPRODUCT('FD inverse'!$A$49:$BH$49,'FD mesh'!$B$84:$BI$84,$E923:$BL923)+'FD inverse'!$A$49*$C924/Setup!$B$17+INDEX('FD inverse'!$A$49:$BH$49,1,'FD mesh'!$B$15+1)*Setup!$B$22</f>
        <v>0</v>
      </c>
      <c r="AZ924" s="0" t="n">
        <f aca="false">SUMPRODUCT('FD inverse'!$A$50:$BH$50,'FD mesh'!$B$84:$BI$84,$E923:$BL923)+'FD inverse'!$A$50*$C924/Setup!$B$17+INDEX('FD inverse'!$A$50:$BH$50,1,'FD mesh'!$B$15+1)*Setup!$B$22</f>
        <v>0</v>
      </c>
      <c r="BA924" s="0" t="n">
        <f aca="false">SUMPRODUCT('FD inverse'!$A$51:$BH$51,'FD mesh'!$B$84:$BI$84,$E923:$BL923)+'FD inverse'!$A$51*$C924/Setup!$B$17+INDEX('FD inverse'!$A$51:$BH$51,1,'FD mesh'!$B$15+1)*Setup!$B$22</f>
        <v>0</v>
      </c>
      <c r="BB924" s="0" t="n">
        <f aca="false">SUMPRODUCT('FD inverse'!$A$52:$BH$52,'FD mesh'!$B$84:$BI$84,$E923:$BL923)+'FD inverse'!$A$52*$C924/Setup!$B$17+INDEX('FD inverse'!$A$52:$BH$52,1,'FD mesh'!$B$15+1)*Setup!$B$22</f>
        <v>0</v>
      </c>
      <c r="BC924" s="0" t="n">
        <f aca="false">SUMPRODUCT('FD inverse'!$A$53:$BH$53,'FD mesh'!$B$84:$BI$84,$E923:$BL923)+'FD inverse'!$A$53*$C924/Setup!$B$17+INDEX('FD inverse'!$A$53:$BH$53,1,'FD mesh'!$B$15+1)*Setup!$B$22</f>
        <v>0</v>
      </c>
      <c r="BD924" s="0" t="n">
        <f aca="false">SUMPRODUCT('FD inverse'!$A$54:$BH$54,'FD mesh'!$B$84:$BI$84,$E923:$BL923)+'FD inverse'!$A$54*$C924/Setup!$B$17+INDEX('FD inverse'!$A$54:$BH$54,1,'FD mesh'!$B$15+1)*Setup!$B$22</f>
        <v>0</v>
      </c>
      <c r="BE924" s="0" t="n">
        <f aca="false">SUMPRODUCT('FD inverse'!$A$55:$BH$55,'FD mesh'!$B$84:$BI$84,$E923:$BL923)+'FD inverse'!$A$55*$C924/Setup!$B$17+INDEX('FD inverse'!$A$55:$BH$55,1,'FD mesh'!$B$15+1)*Setup!$B$22</f>
        <v>0</v>
      </c>
      <c r="BF924" s="0" t="n">
        <f aca="false">SUMPRODUCT('FD inverse'!$A$56:$BH$56,'FD mesh'!$B$84:$BI$84,$E923:$BL923)+'FD inverse'!$A$56*$C924/Setup!$B$17+INDEX('FD inverse'!$A$56:$BH$56,1,'FD mesh'!$B$15+1)*Setup!$B$22</f>
        <v>0</v>
      </c>
      <c r="BG924" s="0" t="n">
        <f aca="false">SUMPRODUCT('FD inverse'!$A$57:$BH$57,'FD mesh'!$B$84:$BI$84,$E923:$BL923)+'FD inverse'!$A$57*$C924/Setup!$B$17+INDEX('FD inverse'!$A$57:$BH$57,1,'FD mesh'!$B$15+1)*Setup!$B$22</f>
        <v>0</v>
      </c>
      <c r="BH924" s="0" t="n">
        <f aca="false">SUMPRODUCT('FD inverse'!$A$58:$BH$58,'FD mesh'!$B$84:$BI$84,$E923:$BL923)+'FD inverse'!$A$58*$C924/Setup!$B$17+INDEX('FD inverse'!$A$58:$BH$58,1,'FD mesh'!$B$15+1)*Setup!$B$22</f>
        <v>0</v>
      </c>
      <c r="BI924" s="0" t="n">
        <f aca="false">SUMPRODUCT('FD inverse'!$A$59:$BH$59,'FD mesh'!$B$84:$BI$84,$E923:$BL923)+'FD inverse'!$A$59*$C924/Setup!$B$17+INDEX('FD inverse'!$A$59:$BH$59,1,'FD mesh'!$B$15+1)*Setup!$B$22</f>
        <v>0</v>
      </c>
      <c r="BJ924" s="0" t="n">
        <f aca="false">SUMPRODUCT('FD inverse'!$A$60:$BH$60,'FD mesh'!$B$84:$BI$84,$E923:$BL923)+'FD inverse'!$A$60*$C924/Setup!$B$17+INDEX('FD inverse'!$A$60:$BH$60,1,'FD mesh'!$B$15+1)*Setup!$B$22</f>
        <v>0</v>
      </c>
      <c r="BK924" s="0" t="n">
        <f aca="false">SUMPRODUCT('FD inverse'!$A$61:$BH$61,'FD mesh'!$B$84:$BI$84,$E923:$BL923)+'FD inverse'!$A$61*$C924/Setup!$B$17+INDEX('FD inverse'!$A$61:$BH$61,1,'FD mesh'!$B$15+1)*Setup!$B$22</f>
        <v>0</v>
      </c>
      <c r="BL924" s="0" t="n">
        <f aca="false">SUMPRODUCT('FD inverse'!$A$62:$BH$62,'FD mesh'!$B$84:$BI$84,$E923:$BL923)+'FD inverse'!$A$62*$C924/Setup!$B$17+INDEX('FD inverse'!$A$62:$BH$62,1,'FD mesh'!$B$15+1)*Setup!$B$22</f>
        <v>0</v>
      </c>
    </row>
    <row r="925" customFormat="false" ht="15" hidden="false" customHeight="false" outlineLevel="0" collapsed="false">
      <c r="A925" s="0" t="n">
        <v>920</v>
      </c>
      <c r="B925" s="0" t="n">
        <f aca="false">A925*Setup!$B$11/3600</f>
        <v>76.6666666666667</v>
      </c>
      <c r="C925" s="0" t="n">
        <f aca="false">Setup!$B$7+Setup!$B$8*COS(2*PI()*(B925-Setup!$B$9)/24)</f>
        <v>20.0607689879512</v>
      </c>
      <c r="D925" s="0" t="n">
        <f aca="false">(C925-E925)/Setup!$B$17</f>
        <v>-9.27963381391305</v>
      </c>
      <c r="E925" s="0" t="n">
        <f aca="false">SUMPRODUCT('FD inverse'!$A$3:$BH$3,'FD mesh'!$B$84:$BI$84,$E924:$BL924)+'FD inverse'!$A$3*$C925/Setup!$B$17+INDEX('FD inverse'!$A$3:$BH$3,1,'FD mesh'!$B$15+1)*Setup!$B$22</f>
        <v>21.2671213837599</v>
      </c>
      <c r="F925" s="0" t="n">
        <f aca="false">SUMPRODUCT('FD inverse'!$A$4:$BH$4,'FD mesh'!$B$84:$BI$84,$E924:$BL924)+'FD inverse'!$A$4*$C925/Setup!$B$17+INDEX('FD inverse'!$A$4:$BH$4,1,'FD mesh'!$B$15+1)*Setup!$B$22</f>
        <v>21.543200760728</v>
      </c>
      <c r="G925" s="0" t="n">
        <f aca="false">SUMPRODUCT('FD inverse'!$A$5:$BH$5,'FD mesh'!$B$84:$BI$84,$E924:$BL924)+'FD inverse'!$A$5*$C925/Setup!$B$17+INDEX('FD inverse'!$A$5:$BH$5,1,'FD mesh'!$B$15+1)*Setup!$B$22</f>
        <v>21.8177311577427</v>
      </c>
      <c r="H925" s="0" t="n">
        <f aca="false">SUMPRODUCT('FD inverse'!$A$6:$BH$6,'FD mesh'!$B$84:$BI$84,$E924:$BL924)+'FD inverse'!$A$6*$C925/Setup!$B$17+INDEX('FD inverse'!$A$6:$BH$6,1,'FD mesh'!$B$15+1)*Setup!$B$22</f>
        <v>22.7356024394338</v>
      </c>
      <c r="I925" s="0" t="n">
        <f aca="false">SUMPRODUCT('FD inverse'!$A$7:$BH$7,'FD mesh'!$B$84:$BI$84,$E924:$BL924)+'FD inverse'!$A$7*$C925/Setup!$B$17+INDEX('FD inverse'!$A$7:$BH$7,1,'FD mesh'!$B$15+1)*Setup!$B$22</f>
        <v>22.8125207352103</v>
      </c>
      <c r="J925" s="0" t="n">
        <f aca="false">SUMPRODUCT('FD inverse'!$A$8:$BH$8,'FD mesh'!$B$84:$BI$84,$E924:$BL924)+'FD inverse'!$A$8*$C925/Setup!$B$17+INDEX('FD inverse'!$A$8:$BH$8,1,'FD mesh'!$B$15+1)*Setup!$B$22</f>
        <v>22.8804349751539</v>
      </c>
      <c r="K925" s="0" t="n">
        <f aca="false">SUMPRODUCT('FD inverse'!$A$9:$BH$9,'FD mesh'!$B$84:$BI$84,$E924:$BL924)+'FD inverse'!$A$9*$C925/Setup!$B$17+INDEX('FD inverse'!$A$9:$BH$9,1,'FD mesh'!$B$15+1)*Setup!$B$22</f>
        <v>22.9390461831851</v>
      </c>
      <c r="L925" s="0" t="n">
        <f aca="false">SUMPRODUCT('FD inverse'!$A$10:$BH$10,'FD mesh'!$B$84:$BI$84,$E924:$BL924)+'FD inverse'!$A$10*$C925/Setup!$B$17+INDEX('FD inverse'!$A$10:$BH$10,1,'FD mesh'!$B$15+1)*Setup!$B$22</f>
        <v>22.9881275072308</v>
      </c>
      <c r="M925" s="0" t="n">
        <f aca="false">SUMPRODUCT('FD inverse'!$A$11:$BH$11,'FD mesh'!$B$84:$BI$84,$E924:$BL924)+'FD inverse'!$A$11*$C925/Setup!$B$17+INDEX('FD inverse'!$A$11:$BH$11,1,'FD mesh'!$B$15+1)*Setup!$B$22</f>
        <v>23.0275113742699</v>
      </c>
      <c r="N925" s="0" t="n">
        <f aca="false">SUMPRODUCT('FD inverse'!$A$12:$BH$12,'FD mesh'!$B$84:$BI$84,$E924:$BL924)+'FD inverse'!$A$12*$C925/Setup!$B$17+INDEX('FD inverse'!$A$12:$BH$12,1,'FD mesh'!$B$15+1)*Setup!$B$22</f>
        <v>23.0570782886001</v>
      </c>
      <c r="O925" s="0" t="n">
        <f aca="false">SUMPRODUCT('FD inverse'!$A$13:$BH$13,'FD mesh'!$B$84:$BI$84,$E924:$BL924)+'FD inverse'!$A$13*$C925/Setup!$B$17+INDEX('FD inverse'!$A$13:$BH$13,1,'FD mesh'!$B$15+1)*Setup!$B$22</f>
        <v>23.0767472988051</v>
      </c>
      <c r="P925" s="0" t="n">
        <f aca="false">SUMPRODUCT('FD inverse'!$A$14:$BH$14,'FD mesh'!$B$84:$BI$84,$E924:$BL924)+'FD inverse'!$A$14*$C925/Setup!$B$17+INDEX('FD inverse'!$A$14:$BH$14,1,'FD mesh'!$B$15+1)*Setup!$B$22</f>
        <v>23.0864681512619</v>
      </c>
      <c r="Q925" s="0" t="n">
        <f aca="false">SUMPRODUCT('FD inverse'!$A$15:$BH$15,'FD mesh'!$B$84:$BI$84,$E924:$BL924)+'FD inverse'!$A$15*$C925/Setup!$B$17+INDEX('FD inverse'!$A$15:$BH$15,1,'FD mesh'!$B$15+1)*Setup!$B$22</f>
        <v>23.0862151419745</v>
      </c>
      <c r="R925" s="0" t="n">
        <f aca="false">SUMPRODUCT('FD inverse'!$A$16:$BH$16,'FD mesh'!$B$84:$BI$84,$E924:$BL924)+'FD inverse'!$A$16*$C925/Setup!$B$17+INDEX('FD inverse'!$A$16:$BH$16,1,'FD mesh'!$B$15+1)*Setup!$B$22</f>
        <v>23.0759826737635</v>
      </c>
      <c r="S925" s="0" t="n">
        <f aca="false">SUMPRODUCT('FD inverse'!$A$17:$BH$17,'FD mesh'!$B$84:$BI$84,$E924:$BL924)+'FD inverse'!$A$17*$C925/Setup!$B$17+INDEX('FD inverse'!$A$17:$BH$17,1,'FD mesh'!$B$15+1)*Setup!$B$22</f>
        <v>22.5822272272827</v>
      </c>
      <c r="T925" s="0" t="n">
        <f aca="false">SUMPRODUCT('FD inverse'!$A$18:$BH$18,'FD mesh'!$B$84:$BI$84,$E924:$BL924)+'FD inverse'!$A$18*$C925/Setup!$B$17+INDEX('FD inverse'!$A$18:$BH$18,1,'FD mesh'!$B$15+1)*Setup!$B$22</f>
        <v>22.0838230650024</v>
      </c>
      <c r="U925" s="0" t="n">
        <f aca="false">SUMPRODUCT('FD inverse'!$A$19:$BH$19,'FD mesh'!$B$84:$BI$84,$E924:$BL924)+'FD inverse'!$A$19*$C925/Setup!$B$17+INDEX('FD inverse'!$A$19:$BH$19,1,'FD mesh'!$B$15+1)*Setup!$B$22</f>
        <v>21.5810962867781</v>
      </c>
      <c r="V925" s="0" t="n">
        <f aca="false">SUMPRODUCT('FD inverse'!$A$20:$BH$20,'FD mesh'!$B$84:$BI$84,$E924:$BL924)+'FD inverse'!$A$20*$C925/Setup!$B$17+INDEX('FD inverse'!$A$20:$BH$20,1,'FD mesh'!$B$15+1)*Setup!$B$22</f>
        <v>21.0743747084399</v>
      </c>
      <c r="W925" s="0" t="n">
        <f aca="false">SUMPRODUCT('FD inverse'!$A$21:$BH$21,'FD mesh'!$B$84:$BI$84,$E924:$BL924)+'FD inverse'!$A$21*$C925/Setup!$B$17+INDEX('FD inverse'!$A$21:$BH$21,1,'FD mesh'!$B$15+1)*Setup!$B$22</f>
        <v>20.5639869690142</v>
      </c>
      <c r="X925" s="0" t="n">
        <f aca="false">SUMPRODUCT('FD inverse'!$A$22:$BH$22,'FD mesh'!$B$84:$BI$84,$E924:$BL924)+'FD inverse'!$A$22*$C925/Setup!$B$17+INDEX('FD inverse'!$A$22:$BH$22,1,'FD mesh'!$B$15+1)*Setup!$B$22</f>
        <v>20.0502618079399</v>
      </c>
      <c r="Y925" s="0" t="n">
        <f aca="false">SUMPRODUCT('FD inverse'!$A$23:$BH$23,'FD mesh'!$B$84:$BI$84,$E924:$BL924)+'FD inverse'!$A$23*$C925/Setup!$B$17+INDEX('FD inverse'!$A$23:$BH$23,1,'FD mesh'!$B$15+1)*Setup!$B$22</f>
        <v>19.5335274982502</v>
      </c>
      <c r="Z925" s="0" t="n">
        <f aca="false">SUMPRODUCT('FD inverse'!$A$24:$BH$24,'FD mesh'!$B$84:$BI$84,$E924:$BL924)+'FD inverse'!$A$24*$C925/Setup!$B$17+INDEX('FD inverse'!$A$24:$BH$24,1,'FD mesh'!$B$15+1)*Setup!$B$22</f>
        <v>19.0141114217026</v>
      </c>
      <c r="AA925" s="0" t="n">
        <f aca="false">SUMPRODUCT('FD inverse'!$A$25:$BH$25,'FD mesh'!$B$84:$BI$84,$E924:$BL924)+'FD inverse'!$A$25*$C925/Setup!$B$17+INDEX('FD inverse'!$A$25:$BH$25,1,'FD mesh'!$B$15+1)*Setup!$B$22</f>
        <v>18.4923397718731</v>
      </c>
      <c r="AB925" s="0" t="n">
        <f aca="false">SUMPRODUCT('FD inverse'!$A$26:$BH$26,'FD mesh'!$B$84:$BI$84,$E924:$BL924)+'FD inverse'!$A$26*$C925/Setup!$B$17+INDEX('FD inverse'!$A$26:$BH$26,1,'FD mesh'!$B$15+1)*Setup!$B$22</f>
        <v>17.9685373712775</v>
      </c>
      <c r="AC925" s="0" t="n">
        <f aca="false">SUMPRODUCT('FD inverse'!$A$27:$BH$27,'FD mesh'!$B$84:$BI$84,$E924:$BL924)+'FD inverse'!$A$27*$C925/Setup!$B$17+INDEX('FD inverse'!$A$27:$BH$27,1,'FD mesh'!$B$15+1)*Setup!$B$22</f>
        <v>17.4430275886442</v>
      </c>
      <c r="AD925" s="0" t="n">
        <f aca="false">SUMPRODUCT('FD inverse'!$A$28:$BH$28,'FD mesh'!$B$84:$BI$84,$E924:$BL924)+'FD inverse'!$A$28*$C925/Setup!$B$17+INDEX('FD inverse'!$A$28:$BH$28,1,'FD mesh'!$B$15+1)*Setup!$B$22</f>
        <v>16.9161323425273</v>
      </c>
      <c r="AE925" s="0" t="n">
        <f aca="false">SUMPRODUCT('FD inverse'!$A$29:$BH$29,'FD mesh'!$B$84:$BI$84,$E924:$BL924)+'FD inverse'!$A$29*$C925/Setup!$B$17+INDEX('FD inverse'!$A$29:$BH$29,1,'FD mesh'!$B$15+1)*Setup!$B$22</f>
        <v>16.3881721775176</v>
      </c>
      <c r="AF925" s="0" t="n">
        <f aca="false">SUMPRODUCT('FD inverse'!$A$30:$BH$30,'FD mesh'!$B$84:$BI$84,$E924:$BL924)+'FD inverse'!$A$30*$C925/Setup!$B$17+INDEX('FD inverse'!$A$30:$BH$30,1,'FD mesh'!$B$15+1)*Setup!$B$22</f>
        <v>15.8594663993755</v>
      </c>
      <c r="AG925" s="0" t="n">
        <f aca="false">SUMPRODUCT('FD inverse'!$A$31:$BH$31,'FD mesh'!$B$84:$BI$84,$E924:$BL924)+'FD inverse'!$A$31*$C925/Setup!$B$17+INDEX('FD inverse'!$A$31:$BH$31,1,'FD mesh'!$B$15+1)*Setup!$B$22</f>
        <v>15.3303332554703</v>
      </c>
      <c r="AH925" s="0" t="n">
        <f aca="false">SUMPRODUCT('FD inverse'!$A$32:$BH$32,'FD mesh'!$B$84:$BI$84,$E924:$BL924)+'FD inverse'!$A$32*$C925/Setup!$B$17+INDEX('FD inverse'!$A$32:$BH$32,1,'FD mesh'!$B$15+1)*Setup!$B$22</f>
        <v>15.307934052774</v>
      </c>
      <c r="AI925" s="0" t="n">
        <f aca="false">SUMPRODUCT('FD inverse'!$A$33:$BH$33,'FD mesh'!$B$84:$BI$84,$E924:$BL924)+'FD inverse'!$A$33*$C925/Setup!$B$17+INDEX('FD inverse'!$A$33:$BH$33,1,'FD mesh'!$B$15+1)*Setup!$B$22</f>
        <v>15.2853677709343</v>
      </c>
      <c r="AJ925" s="0" t="n">
        <f aca="false">SUMPRODUCT('FD inverse'!$A$34:$BH$34,'FD mesh'!$B$84:$BI$84,$E924:$BL924)+'FD inverse'!$A$34*$C925/Setup!$B$17+INDEX('FD inverse'!$A$34:$BH$34,1,'FD mesh'!$B$15+1)*Setup!$B$22</f>
        <v>15.2626547082444</v>
      </c>
      <c r="AK925" s="0" t="n">
        <f aca="false">SUMPRODUCT('FD inverse'!$A$35:$BH$35,'FD mesh'!$B$84:$BI$84,$E924:$BL924)+'FD inverse'!$A$35*$C925/Setup!$B$17+INDEX('FD inverse'!$A$35:$BH$35,1,'FD mesh'!$B$15+1)*Setup!$B$22</f>
        <v>15.2398134446322</v>
      </c>
      <c r="AL925" s="0" t="n">
        <f aca="false">SUMPRODUCT('FD inverse'!$A$36:$BH$36,'FD mesh'!$B$84:$BI$84,$E924:$BL924)+'FD inverse'!$A$36*$C925/Setup!$B$17+INDEX('FD inverse'!$A$36:$BH$36,1,'FD mesh'!$B$15+1)*Setup!$B$22</f>
        <v>15.2168609231348</v>
      </c>
      <c r="AM925" s="0" t="n">
        <f aca="false">SUMPRODUCT('FD inverse'!$A$37:$BH$37,'FD mesh'!$B$84:$BI$84,$E924:$BL924)+'FD inverse'!$A$37*$C925/Setup!$B$17+INDEX('FD inverse'!$A$37:$BH$37,1,'FD mesh'!$B$15+1)*Setup!$B$22</f>
        <v>15.1938125479111</v>
      </c>
      <c r="AN925" s="0" t="n">
        <f aca="false">SUMPRODUCT('FD inverse'!$A$38:$BH$38,'FD mesh'!$B$84:$BI$84,$E924:$BL924)+'FD inverse'!$A$38*$C925/Setup!$B$17+INDEX('FD inverse'!$A$38:$BH$38,1,'FD mesh'!$B$15+1)*Setup!$B$22</f>
        <v>15.1706822966465</v>
      </c>
      <c r="AO925" s="0" t="n">
        <f aca="false">SUMPRODUCT('FD inverse'!$A$39:$BH$39,'FD mesh'!$B$84:$BI$84,$E924:$BL924)+'FD inverse'!$A$39*$C925/Setup!$B$17+INDEX('FD inverse'!$A$39:$BH$39,1,'FD mesh'!$B$15+1)*Setup!$B$22</f>
        <v>15.147482845391</v>
      </c>
      <c r="AP925" s="0" t="n">
        <f aca="false">SUMPRODUCT('FD inverse'!$A$40:$BH$40,'FD mesh'!$B$84:$BI$84,$E924:$BL924)+'FD inverse'!$A$40*$C925/Setup!$B$17+INDEX('FD inverse'!$A$40:$BH$40,1,'FD mesh'!$B$15+1)*Setup!$B$22</f>
        <v>15.1242257040461</v>
      </c>
      <c r="AQ925" s="0" t="n">
        <f aca="false">SUMPRODUCT('FD inverse'!$A$41:$BH$41,'FD mesh'!$B$84:$BI$84,$E924:$BL924)+'FD inverse'!$A$41*$C925/Setup!$B$17+INDEX('FD inverse'!$A$41:$BH$41,1,'FD mesh'!$B$15+1)*Setup!$B$22</f>
        <v>15.1009213608749</v>
      </c>
      <c r="AR925" s="0" t="n">
        <f aca="false">SUMPRODUCT('FD inverse'!$A$42:$BH$42,'FD mesh'!$B$84:$BI$84,$E924:$BL924)+'FD inverse'!$A$42*$C925/Setup!$B$17+INDEX('FD inverse'!$A$42:$BH$42,1,'FD mesh'!$B$15+1)*Setup!$B$22</f>
        <v>15.0775794345521</v>
      </c>
      <c r="AS925" s="0" t="n">
        <f aca="false">SUMPRODUCT('FD inverse'!$A$43:$BH$43,'FD mesh'!$B$84:$BI$84,$E924:$BL924)+'FD inverse'!$A$43*$C925/Setup!$B$17+INDEX('FD inverse'!$A$43:$BH$43,1,'FD mesh'!$B$15+1)*Setup!$B$22</f>
        <v>0</v>
      </c>
      <c r="AT925" s="0" t="n">
        <f aca="false">SUMPRODUCT('FD inverse'!$A$44:$BH$44,'FD mesh'!$B$84:$BI$84,$E924:$BL924)+'FD inverse'!$A$44*$C925/Setup!$B$17+INDEX('FD inverse'!$A$44:$BH$44,1,'FD mesh'!$B$15+1)*Setup!$B$22</f>
        <v>0</v>
      </c>
      <c r="AU925" s="0" t="n">
        <f aca="false">SUMPRODUCT('FD inverse'!$A$45:$BH$45,'FD mesh'!$B$84:$BI$84,$E924:$BL924)+'FD inverse'!$A$45*$C925/Setup!$B$17+INDEX('FD inverse'!$A$45:$BH$45,1,'FD mesh'!$B$15+1)*Setup!$B$22</f>
        <v>0</v>
      </c>
      <c r="AV925" s="0" t="n">
        <f aca="false">SUMPRODUCT('FD inverse'!$A$46:$BH$46,'FD mesh'!$B$84:$BI$84,$E924:$BL924)+'FD inverse'!$A$46*$C925/Setup!$B$17+INDEX('FD inverse'!$A$46:$BH$46,1,'FD mesh'!$B$15+1)*Setup!$B$22</f>
        <v>0</v>
      </c>
      <c r="AW925" s="0" t="n">
        <f aca="false">SUMPRODUCT('FD inverse'!$A$47:$BH$47,'FD mesh'!$B$84:$BI$84,$E924:$BL924)+'FD inverse'!$A$47*$C925/Setup!$B$17+INDEX('FD inverse'!$A$47:$BH$47,1,'FD mesh'!$B$15+1)*Setup!$B$22</f>
        <v>0</v>
      </c>
      <c r="AX925" s="0" t="n">
        <f aca="false">SUMPRODUCT('FD inverse'!$A$48:$BH$48,'FD mesh'!$B$84:$BI$84,$E924:$BL924)+'FD inverse'!$A$48*$C925/Setup!$B$17+INDEX('FD inverse'!$A$48:$BH$48,1,'FD mesh'!$B$15+1)*Setup!$B$22</f>
        <v>0</v>
      </c>
      <c r="AY925" s="0" t="n">
        <f aca="false">SUMPRODUCT('FD inverse'!$A$49:$BH$49,'FD mesh'!$B$84:$BI$84,$E924:$BL924)+'FD inverse'!$A$49*$C925/Setup!$B$17+INDEX('FD inverse'!$A$49:$BH$49,1,'FD mesh'!$B$15+1)*Setup!$B$22</f>
        <v>0</v>
      </c>
      <c r="AZ925" s="0" t="n">
        <f aca="false">SUMPRODUCT('FD inverse'!$A$50:$BH$50,'FD mesh'!$B$84:$BI$84,$E924:$BL924)+'FD inverse'!$A$50*$C925/Setup!$B$17+INDEX('FD inverse'!$A$50:$BH$50,1,'FD mesh'!$B$15+1)*Setup!$B$22</f>
        <v>0</v>
      </c>
      <c r="BA925" s="0" t="n">
        <f aca="false">SUMPRODUCT('FD inverse'!$A$51:$BH$51,'FD mesh'!$B$84:$BI$84,$E924:$BL924)+'FD inverse'!$A$51*$C925/Setup!$B$17+INDEX('FD inverse'!$A$51:$BH$51,1,'FD mesh'!$B$15+1)*Setup!$B$22</f>
        <v>0</v>
      </c>
      <c r="BB925" s="0" t="n">
        <f aca="false">SUMPRODUCT('FD inverse'!$A$52:$BH$52,'FD mesh'!$B$84:$BI$84,$E924:$BL924)+'FD inverse'!$A$52*$C925/Setup!$B$17+INDEX('FD inverse'!$A$52:$BH$52,1,'FD mesh'!$B$15+1)*Setup!$B$22</f>
        <v>0</v>
      </c>
      <c r="BC925" s="0" t="n">
        <f aca="false">SUMPRODUCT('FD inverse'!$A$53:$BH$53,'FD mesh'!$B$84:$BI$84,$E924:$BL924)+'FD inverse'!$A$53*$C925/Setup!$B$17+INDEX('FD inverse'!$A$53:$BH$53,1,'FD mesh'!$B$15+1)*Setup!$B$22</f>
        <v>0</v>
      </c>
      <c r="BD925" s="0" t="n">
        <f aca="false">SUMPRODUCT('FD inverse'!$A$54:$BH$54,'FD mesh'!$B$84:$BI$84,$E924:$BL924)+'FD inverse'!$A$54*$C925/Setup!$B$17+INDEX('FD inverse'!$A$54:$BH$54,1,'FD mesh'!$B$15+1)*Setup!$B$22</f>
        <v>0</v>
      </c>
      <c r="BE925" s="0" t="n">
        <f aca="false">SUMPRODUCT('FD inverse'!$A$55:$BH$55,'FD mesh'!$B$84:$BI$84,$E924:$BL924)+'FD inverse'!$A$55*$C925/Setup!$B$17+INDEX('FD inverse'!$A$55:$BH$55,1,'FD mesh'!$B$15+1)*Setup!$B$22</f>
        <v>0</v>
      </c>
      <c r="BF925" s="0" t="n">
        <f aca="false">SUMPRODUCT('FD inverse'!$A$56:$BH$56,'FD mesh'!$B$84:$BI$84,$E924:$BL924)+'FD inverse'!$A$56*$C925/Setup!$B$17+INDEX('FD inverse'!$A$56:$BH$56,1,'FD mesh'!$B$15+1)*Setup!$B$22</f>
        <v>0</v>
      </c>
      <c r="BG925" s="0" t="n">
        <f aca="false">SUMPRODUCT('FD inverse'!$A$57:$BH$57,'FD mesh'!$B$84:$BI$84,$E924:$BL924)+'FD inverse'!$A$57*$C925/Setup!$B$17+INDEX('FD inverse'!$A$57:$BH$57,1,'FD mesh'!$B$15+1)*Setup!$B$22</f>
        <v>0</v>
      </c>
      <c r="BH925" s="0" t="n">
        <f aca="false">SUMPRODUCT('FD inverse'!$A$58:$BH$58,'FD mesh'!$B$84:$BI$84,$E924:$BL924)+'FD inverse'!$A$58*$C925/Setup!$B$17+INDEX('FD inverse'!$A$58:$BH$58,1,'FD mesh'!$B$15+1)*Setup!$B$22</f>
        <v>0</v>
      </c>
      <c r="BI925" s="0" t="n">
        <f aca="false">SUMPRODUCT('FD inverse'!$A$59:$BH$59,'FD mesh'!$B$84:$BI$84,$E924:$BL924)+'FD inverse'!$A$59*$C925/Setup!$B$17+INDEX('FD inverse'!$A$59:$BH$59,1,'FD mesh'!$B$15+1)*Setup!$B$22</f>
        <v>0</v>
      </c>
      <c r="BJ925" s="0" t="n">
        <f aca="false">SUMPRODUCT('FD inverse'!$A$60:$BH$60,'FD mesh'!$B$84:$BI$84,$E924:$BL924)+'FD inverse'!$A$60*$C925/Setup!$B$17+INDEX('FD inverse'!$A$60:$BH$60,1,'FD mesh'!$B$15+1)*Setup!$B$22</f>
        <v>0</v>
      </c>
      <c r="BK925" s="0" t="n">
        <f aca="false">SUMPRODUCT('FD inverse'!$A$61:$BH$61,'FD mesh'!$B$84:$BI$84,$E924:$BL924)+'FD inverse'!$A$61*$C925/Setup!$B$17+INDEX('FD inverse'!$A$61:$BH$61,1,'FD mesh'!$B$15+1)*Setup!$B$22</f>
        <v>0</v>
      </c>
      <c r="BL925" s="0" t="n">
        <f aca="false">SUMPRODUCT('FD inverse'!$A$62:$BH$62,'FD mesh'!$B$84:$BI$84,$E924:$BL924)+'FD inverse'!$A$62*$C925/Setup!$B$17+INDEX('FD inverse'!$A$62:$BH$62,1,'FD mesh'!$B$15+1)*Setup!$B$22</f>
        <v>0</v>
      </c>
    </row>
    <row r="926" customFormat="false" ht="15" hidden="false" customHeight="false" outlineLevel="0" collapsed="false">
      <c r="A926" s="0" t="n">
        <v>921</v>
      </c>
      <c r="B926" s="0" t="n">
        <f aca="false">A926*Setup!$B$11/3600</f>
        <v>76.75</v>
      </c>
      <c r="C926" s="0" t="n">
        <f aca="false">Setup!$B$7+Setup!$B$8*COS(2*PI()*(B926-Setup!$B$9)/24)</f>
        <v>20.0768588783871</v>
      </c>
      <c r="D926" s="0" t="n">
        <f aca="false">(C926-E926)/Setup!$B$17</f>
        <v>-9.16128183453136</v>
      </c>
      <c r="E926" s="0" t="n">
        <f aca="false">SUMPRODUCT('FD inverse'!$A$3:$BH$3,'FD mesh'!$B$84:$BI$84,$E925:$BL925)+'FD inverse'!$A$3*$C926/Setup!$B$17+INDEX('FD inverse'!$A$3:$BH$3,1,'FD mesh'!$B$15+1)*Setup!$B$22</f>
        <v>21.2678255168762</v>
      </c>
      <c r="F926" s="0" t="n">
        <f aca="false">SUMPRODUCT('FD inverse'!$A$4:$BH$4,'FD mesh'!$B$84:$BI$84,$E925:$BL925)+'FD inverse'!$A$4*$C926/Setup!$B$17+INDEX('FD inverse'!$A$4:$BH$4,1,'FD mesh'!$B$15+1)*Setup!$B$22</f>
        <v>21.5406355209983</v>
      </c>
      <c r="G926" s="0" t="n">
        <f aca="false">SUMPRODUCT('FD inverse'!$A$5:$BH$5,'FD mesh'!$B$84:$BI$84,$E925:$BL925)+'FD inverse'!$A$5*$C926/Setup!$B$17+INDEX('FD inverse'!$A$5:$BH$5,1,'FD mesh'!$B$15+1)*Setup!$B$22</f>
        <v>21.8123321398211</v>
      </c>
      <c r="H926" s="0" t="n">
        <f aca="false">SUMPRODUCT('FD inverse'!$A$6:$BH$6,'FD mesh'!$B$84:$BI$84,$E925:$BL925)+'FD inverse'!$A$6*$C926/Setup!$B$17+INDEX('FD inverse'!$A$6:$BH$6,1,'FD mesh'!$B$15+1)*Setup!$B$22</f>
        <v>22.7212959951646</v>
      </c>
      <c r="I926" s="0" t="n">
        <f aca="false">SUMPRODUCT('FD inverse'!$A$7:$BH$7,'FD mesh'!$B$84:$BI$84,$E925:$BL925)+'FD inverse'!$A$7*$C926/Setup!$B$17+INDEX('FD inverse'!$A$7:$BH$7,1,'FD mesh'!$B$15+1)*Setup!$B$22</f>
        <v>22.7975150843486</v>
      </c>
      <c r="J926" s="0" t="n">
        <f aca="false">SUMPRODUCT('FD inverse'!$A$8:$BH$8,'FD mesh'!$B$84:$BI$84,$E925:$BL925)+'FD inverse'!$A$8*$C926/Setup!$B$17+INDEX('FD inverse'!$A$8:$BH$8,1,'FD mesh'!$B$15+1)*Setup!$B$22</f>
        <v>22.8648812821687</v>
      </c>
      <c r="K926" s="0" t="n">
        <f aca="false">SUMPRODUCT('FD inverse'!$A$9:$BH$9,'FD mesh'!$B$84:$BI$84,$E925:$BL925)+'FD inverse'!$A$9*$C926/Setup!$B$17+INDEX('FD inverse'!$A$9:$BH$9,1,'FD mesh'!$B$15+1)*Setup!$B$22</f>
        <v>22.9230712599387</v>
      </c>
      <c r="L926" s="0" t="n">
        <f aca="false">SUMPRODUCT('FD inverse'!$A$10:$BH$10,'FD mesh'!$B$84:$BI$84,$E925:$BL925)+'FD inverse'!$A$10*$C926/Setup!$B$17+INDEX('FD inverse'!$A$10:$BH$10,1,'FD mesh'!$B$15+1)*Setup!$B$22</f>
        <v>22.9718365042298</v>
      </c>
      <c r="M926" s="0" t="n">
        <f aca="false">SUMPRODUCT('FD inverse'!$A$11:$BH$11,'FD mesh'!$B$84:$BI$84,$E925:$BL925)+'FD inverse'!$A$11*$C926/Setup!$B$17+INDEX('FD inverse'!$A$11:$BH$11,1,'FD mesh'!$B$15+1)*Setup!$B$22</f>
        <v>23.010990537311</v>
      </c>
      <c r="N926" s="0" t="n">
        <f aca="false">SUMPRODUCT('FD inverse'!$A$12:$BH$12,'FD mesh'!$B$84:$BI$84,$E925:$BL925)+'FD inverse'!$A$12*$C926/Setup!$B$17+INDEX('FD inverse'!$A$12:$BH$12,1,'FD mesh'!$B$15+1)*Setup!$B$22</f>
        <v>23.0403977639268</v>
      </c>
      <c r="O926" s="0" t="n">
        <f aca="false">SUMPRODUCT('FD inverse'!$A$13:$BH$13,'FD mesh'!$B$84:$BI$84,$E925:$BL925)+'FD inverse'!$A$13*$C926/Setup!$B$17+INDEX('FD inverse'!$A$13:$BH$13,1,'FD mesh'!$B$15+1)*Setup!$B$22</f>
        <v>23.0599639730361</v>
      </c>
      <c r="P926" s="0" t="n">
        <f aca="false">SUMPRODUCT('FD inverse'!$A$14:$BH$14,'FD mesh'!$B$84:$BI$84,$E925:$BL925)+'FD inverse'!$A$14*$C926/Setup!$B$17+INDEX('FD inverse'!$A$14:$BH$14,1,'FD mesh'!$B$15+1)*Setup!$B$22</f>
        <v>23.0696285150251</v>
      </c>
      <c r="Q926" s="0" t="n">
        <f aca="false">SUMPRODUCT('FD inverse'!$A$15:$BH$15,'FD mesh'!$B$84:$BI$84,$E925:$BL925)+'FD inverse'!$A$15*$C926/Setup!$B$17+INDEX('FD inverse'!$A$15:$BH$15,1,'FD mesh'!$B$15+1)*Setup!$B$22</f>
        <v>23.0693581683789</v>
      </c>
      <c r="R926" s="0" t="n">
        <f aca="false">SUMPRODUCT('FD inverse'!$A$16:$BH$16,'FD mesh'!$B$84:$BI$84,$E925:$BL925)+'FD inverse'!$A$16*$C926/Setup!$B$17+INDEX('FD inverse'!$A$16:$BH$16,1,'FD mesh'!$B$15+1)*Setup!$B$22</f>
        <v>23.059142704567</v>
      </c>
      <c r="S926" s="0" t="n">
        <f aca="false">SUMPRODUCT('FD inverse'!$A$17:$BH$17,'FD mesh'!$B$84:$BI$84,$E925:$BL925)+'FD inverse'!$A$17*$C926/Setup!$B$17+INDEX('FD inverse'!$A$17:$BH$17,1,'FD mesh'!$B$15+1)*Setup!$B$22</f>
        <v>22.5664706184457</v>
      </c>
      <c r="T926" s="0" t="n">
        <f aca="false">SUMPRODUCT('FD inverse'!$A$18:$BH$18,'FD mesh'!$B$84:$BI$84,$E925:$BL925)+'FD inverse'!$A$18*$C926/Setup!$B$17+INDEX('FD inverse'!$A$18:$BH$18,1,'FD mesh'!$B$15+1)*Setup!$B$22</f>
        <v>22.0691615874381</v>
      </c>
      <c r="U926" s="0" t="n">
        <f aca="false">SUMPRODUCT('FD inverse'!$A$19:$BH$19,'FD mesh'!$B$84:$BI$84,$E925:$BL925)+'FD inverse'!$A$19*$C926/Setup!$B$17+INDEX('FD inverse'!$A$19:$BH$19,1,'FD mesh'!$B$15+1)*Setup!$B$22</f>
        <v>21.567537893033</v>
      </c>
      <c r="V926" s="0" t="n">
        <f aca="false">SUMPRODUCT('FD inverse'!$A$20:$BH$20,'FD mesh'!$B$84:$BI$84,$E925:$BL925)+'FD inverse'!$A$20*$C926/Setup!$B$17+INDEX('FD inverse'!$A$20:$BH$20,1,'FD mesh'!$B$15+1)*Setup!$B$22</f>
        <v>21.06192415704</v>
      </c>
      <c r="W926" s="0" t="n">
        <f aca="false">SUMPRODUCT('FD inverse'!$A$21:$BH$21,'FD mesh'!$B$84:$BI$84,$E925:$BL925)+'FD inverse'!$A$21*$C926/Setup!$B$17+INDEX('FD inverse'!$A$21:$BH$21,1,'FD mesh'!$B$15+1)*Setup!$B$22</f>
        <v>20.552646401635</v>
      </c>
      <c r="X926" s="0" t="n">
        <f aca="false">SUMPRODUCT('FD inverse'!$A$22:$BH$22,'FD mesh'!$B$84:$BI$84,$E925:$BL925)+'FD inverse'!$A$22*$C926/Setup!$B$17+INDEX('FD inverse'!$A$22:$BH$22,1,'FD mesh'!$B$15+1)*Setup!$B$22</f>
        <v>20.0400312792585</v>
      </c>
      <c r="Y926" s="0" t="n">
        <f aca="false">SUMPRODUCT('FD inverse'!$A$23:$BH$23,'FD mesh'!$B$84:$BI$84,$E925:$BL925)+'FD inverse'!$A$23*$C926/Setup!$B$17+INDEX('FD inverse'!$A$23:$BH$23,1,'FD mesh'!$B$15+1)*Setup!$B$22</f>
        <v>19.5244054584415</v>
      </c>
      <c r="Z926" s="0" t="n">
        <f aca="false">SUMPRODUCT('FD inverse'!$A$24:$BH$24,'FD mesh'!$B$84:$BI$84,$E925:$BL925)+'FD inverse'!$A$24*$C926/Setup!$B$17+INDEX('FD inverse'!$A$24:$BH$24,1,'FD mesh'!$B$15+1)*Setup!$B$22</f>
        <v>19.0060951516236</v>
      </c>
      <c r="AA926" s="0" t="n">
        <f aca="false">SUMPRODUCT('FD inverse'!$A$25:$BH$25,'FD mesh'!$B$84:$BI$84,$E925:$BL925)+'FD inverse'!$A$25*$C926/Setup!$B$17+INDEX('FD inverse'!$A$25:$BH$25,1,'FD mesh'!$B$15+1)*Setup!$B$22</f>
        <v>18.4854257710396</v>
      </c>
      <c r="AB926" s="0" t="n">
        <f aca="false">SUMPRODUCT('FD inverse'!$A$26:$BH$26,'FD mesh'!$B$84:$BI$84,$E925:$BL925)+'FD inverse'!$A$26*$C926/Setup!$B$17+INDEX('FD inverse'!$A$26:$BH$26,1,'FD mesh'!$B$15+1)*Setup!$B$22</f>
        <v>17.9627216987817</v>
      </c>
      <c r="AC926" s="0" t="n">
        <f aca="false">SUMPRODUCT('FD inverse'!$A$27:$BH$27,'FD mesh'!$B$84:$BI$84,$E925:$BL925)+'FD inverse'!$A$27*$C926/Setup!$B$17+INDEX('FD inverse'!$A$27:$BH$27,1,'FD mesh'!$B$15+1)*Setup!$B$22</f>
        <v>17.4383061571894</v>
      </c>
      <c r="AD926" s="0" t="n">
        <f aca="false">SUMPRODUCT('FD inverse'!$A$28:$BH$28,'FD mesh'!$B$84:$BI$84,$E925:$BL925)+'FD inverse'!$A$28*$C926/Setup!$B$17+INDEX('FD inverse'!$A$28:$BH$28,1,'FD mesh'!$B$15+1)*Setup!$B$22</f>
        <v>16.9125011657689</v>
      </c>
      <c r="AE926" s="0" t="n">
        <f aca="false">SUMPRODUCT('FD inverse'!$A$29:$BH$29,'FD mesh'!$B$84:$BI$84,$E925:$BL925)+'FD inverse'!$A$29*$C926/Setup!$B$17+INDEX('FD inverse'!$A$29:$BH$29,1,'FD mesh'!$B$15+1)*Setup!$B$22</f>
        <v>16.3856275709025</v>
      </c>
      <c r="AF926" s="0" t="n">
        <f aca="false">SUMPRODUCT('FD inverse'!$A$30:$BH$30,'FD mesh'!$B$84:$BI$84,$E925:$BL925)+'FD inverse'!$A$30*$C926/Setup!$B$17+INDEX('FD inverse'!$A$30:$BH$30,1,'FD mesh'!$B$15+1)*Setup!$B$22</f>
        <v>15.8580051346607</v>
      </c>
      <c r="AG926" s="0" t="n">
        <f aca="false">SUMPRODUCT('FD inverse'!$A$31:$BH$31,'FD mesh'!$B$84:$BI$84,$E925:$BL925)+'FD inverse'!$A$31*$C926/Setup!$B$17+INDEX('FD inverse'!$A$31:$BH$31,1,'FD mesh'!$B$15+1)*Setup!$B$22</f>
        <v>15.3299526690885</v>
      </c>
      <c r="AH926" s="0" t="n">
        <f aca="false">SUMPRODUCT('FD inverse'!$A$32:$BH$32,'FD mesh'!$B$84:$BI$84,$E925:$BL925)+'FD inverse'!$A$32*$C926/Setup!$B$17+INDEX('FD inverse'!$A$32:$BH$32,1,'FD mesh'!$B$15+1)*Setup!$B$22</f>
        <v>15.3075972211244</v>
      </c>
      <c r="AI926" s="0" t="n">
        <f aca="false">SUMPRODUCT('FD inverse'!$A$33:$BH$33,'FD mesh'!$B$84:$BI$84,$E925:$BL925)+'FD inverse'!$A$33*$C926/Setup!$B$17+INDEX('FD inverse'!$A$33:$BH$33,1,'FD mesh'!$B$15+1)*Setup!$B$22</f>
        <v>15.2850712612209</v>
      </c>
      <c r="AJ926" s="0" t="n">
        <f aca="false">SUMPRODUCT('FD inverse'!$A$34:$BH$34,'FD mesh'!$B$84:$BI$84,$E925:$BL925)+'FD inverse'!$A$34*$C926/Setup!$B$17+INDEX('FD inverse'!$A$34:$BH$34,1,'FD mesh'!$B$15+1)*Setup!$B$22</f>
        <v>15.262395201271</v>
      </c>
      <c r="AK926" s="0" t="n">
        <f aca="false">SUMPRODUCT('FD inverse'!$A$35:$BH$35,'FD mesh'!$B$84:$BI$84,$E925:$BL925)+'FD inverse'!$A$35*$C926/Setup!$B$17+INDEX('FD inverse'!$A$35:$BH$35,1,'FD mesh'!$B$15+1)*Setup!$B$22</f>
        <v>15.2395877729139</v>
      </c>
      <c r="AL926" s="0" t="n">
        <f aca="false">SUMPRODUCT('FD inverse'!$A$36:$BH$36,'FD mesh'!$B$84:$BI$84,$E925:$BL925)+'FD inverse'!$A$36*$C926/Setup!$B$17+INDEX('FD inverse'!$A$36:$BH$36,1,'FD mesh'!$B$15+1)*Setup!$B$22</f>
        <v>15.2166661043351</v>
      </c>
      <c r="AM926" s="0" t="n">
        <f aca="false">SUMPRODUCT('FD inverse'!$A$37:$BH$37,'FD mesh'!$B$84:$BI$84,$E925:$BL925)+'FD inverse'!$A$37*$C926/Setup!$B$17+INDEX('FD inverse'!$A$37:$BH$37,1,'FD mesh'!$B$15+1)*Setup!$B$22</f>
        <v>15.1936458139925</v>
      </c>
      <c r="AN926" s="0" t="n">
        <f aca="false">SUMPRODUCT('FD inverse'!$A$38:$BH$38,'FD mesh'!$B$84:$BI$84,$E925:$BL925)+'FD inverse'!$A$38*$C926/Setup!$B$17+INDEX('FD inverse'!$A$38:$BH$38,1,'FD mesh'!$B$15+1)*Setup!$B$22</f>
        <v>15.1705411191</v>
      </c>
      <c r="AO926" s="0" t="n">
        <f aca="false">SUMPRODUCT('FD inverse'!$A$39:$BH$39,'FD mesh'!$B$84:$BI$84,$E925:$BL925)+'FD inverse'!$A$39*$C926/Setup!$B$17+INDEX('FD inverse'!$A$39:$BH$39,1,'FD mesh'!$B$15+1)*Setup!$B$22</f>
        <v>15.1473649568818</v>
      </c>
      <c r="AP926" s="0" t="n">
        <f aca="false">SUMPRODUCT('FD inverse'!$A$40:$BH$40,'FD mesh'!$B$84:$BI$84,$E925:$BL925)+'FD inverse'!$A$40*$C926/Setup!$B$17+INDEX('FD inverse'!$A$40:$BH$40,1,'FD mesh'!$B$15+1)*Setup!$B$22</f>
        <v>15.124129116785</v>
      </c>
      <c r="AQ926" s="0" t="n">
        <f aca="false">SUMPRODUCT('FD inverse'!$A$41:$BH$41,'FD mesh'!$B$84:$BI$84,$E925:$BL925)+'FD inverse'!$A$41*$C926/Setup!$B$17+INDEX('FD inverse'!$A$41:$BH$41,1,'FD mesh'!$B$15+1)*Setup!$B$22</f>
        <v>15.1008443819918</v>
      </c>
      <c r="AR926" s="0" t="n">
        <f aca="false">SUMPRODUCT('FD inverse'!$A$42:$BH$42,'FD mesh'!$B$84:$BI$84,$E925:$BL925)+'FD inverse'!$A$42*$C926/Setup!$B$17+INDEX('FD inverse'!$A$42:$BH$42,1,'FD mesh'!$B$15+1)*Setup!$B$22</f>
        <v>15.077520678715</v>
      </c>
      <c r="AS926" s="0" t="n">
        <f aca="false">SUMPRODUCT('FD inverse'!$A$43:$BH$43,'FD mesh'!$B$84:$BI$84,$E925:$BL925)+'FD inverse'!$A$43*$C926/Setup!$B$17+INDEX('FD inverse'!$A$43:$BH$43,1,'FD mesh'!$B$15+1)*Setup!$B$22</f>
        <v>0</v>
      </c>
      <c r="AT926" s="0" t="n">
        <f aca="false">SUMPRODUCT('FD inverse'!$A$44:$BH$44,'FD mesh'!$B$84:$BI$84,$E925:$BL925)+'FD inverse'!$A$44*$C926/Setup!$B$17+INDEX('FD inverse'!$A$44:$BH$44,1,'FD mesh'!$B$15+1)*Setup!$B$22</f>
        <v>0</v>
      </c>
      <c r="AU926" s="0" t="n">
        <f aca="false">SUMPRODUCT('FD inverse'!$A$45:$BH$45,'FD mesh'!$B$84:$BI$84,$E925:$BL925)+'FD inverse'!$A$45*$C926/Setup!$B$17+INDEX('FD inverse'!$A$45:$BH$45,1,'FD mesh'!$B$15+1)*Setup!$B$22</f>
        <v>0</v>
      </c>
      <c r="AV926" s="0" t="n">
        <f aca="false">SUMPRODUCT('FD inverse'!$A$46:$BH$46,'FD mesh'!$B$84:$BI$84,$E925:$BL925)+'FD inverse'!$A$46*$C926/Setup!$B$17+INDEX('FD inverse'!$A$46:$BH$46,1,'FD mesh'!$B$15+1)*Setup!$B$22</f>
        <v>0</v>
      </c>
      <c r="AW926" s="0" t="n">
        <f aca="false">SUMPRODUCT('FD inverse'!$A$47:$BH$47,'FD mesh'!$B$84:$BI$84,$E925:$BL925)+'FD inverse'!$A$47*$C926/Setup!$B$17+INDEX('FD inverse'!$A$47:$BH$47,1,'FD mesh'!$B$15+1)*Setup!$B$22</f>
        <v>0</v>
      </c>
      <c r="AX926" s="0" t="n">
        <f aca="false">SUMPRODUCT('FD inverse'!$A$48:$BH$48,'FD mesh'!$B$84:$BI$84,$E925:$BL925)+'FD inverse'!$A$48*$C926/Setup!$B$17+INDEX('FD inverse'!$A$48:$BH$48,1,'FD mesh'!$B$15+1)*Setup!$B$22</f>
        <v>0</v>
      </c>
      <c r="AY926" s="0" t="n">
        <f aca="false">SUMPRODUCT('FD inverse'!$A$49:$BH$49,'FD mesh'!$B$84:$BI$84,$E925:$BL925)+'FD inverse'!$A$49*$C926/Setup!$B$17+INDEX('FD inverse'!$A$49:$BH$49,1,'FD mesh'!$B$15+1)*Setup!$B$22</f>
        <v>0</v>
      </c>
      <c r="AZ926" s="0" t="n">
        <f aca="false">SUMPRODUCT('FD inverse'!$A$50:$BH$50,'FD mesh'!$B$84:$BI$84,$E925:$BL925)+'FD inverse'!$A$50*$C926/Setup!$B$17+INDEX('FD inverse'!$A$50:$BH$50,1,'FD mesh'!$B$15+1)*Setup!$B$22</f>
        <v>0</v>
      </c>
      <c r="BA926" s="0" t="n">
        <f aca="false">SUMPRODUCT('FD inverse'!$A$51:$BH$51,'FD mesh'!$B$84:$BI$84,$E925:$BL925)+'FD inverse'!$A$51*$C926/Setup!$B$17+INDEX('FD inverse'!$A$51:$BH$51,1,'FD mesh'!$B$15+1)*Setup!$B$22</f>
        <v>0</v>
      </c>
      <c r="BB926" s="0" t="n">
        <f aca="false">SUMPRODUCT('FD inverse'!$A$52:$BH$52,'FD mesh'!$B$84:$BI$84,$E925:$BL925)+'FD inverse'!$A$52*$C926/Setup!$B$17+INDEX('FD inverse'!$A$52:$BH$52,1,'FD mesh'!$B$15+1)*Setup!$B$22</f>
        <v>0</v>
      </c>
      <c r="BC926" s="0" t="n">
        <f aca="false">SUMPRODUCT('FD inverse'!$A$53:$BH$53,'FD mesh'!$B$84:$BI$84,$E925:$BL925)+'FD inverse'!$A$53*$C926/Setup!$B$17+INDEX('FD inverse'!$A$53:$BH$53,1,'FD mesh'!$B$15+1)*Setup!$B$22</f>
        <v>0</v>
      </c>
      <c r="BD926" s="0" t="n">
        <f aca="false">SUMPRODUCT('FD inverse'!$A$54:$BH$54,'FD mesh'!$B$84:$BI$84,$E925:$BL925)+'FD inverse'!$A$54*$C926/Setup!$B$17+INDEX('FD inverse'!$A$54:$BH$54,1,'FD mesh'!$B$15+1)*Setup!$B$22</f>
        <v>0</v>
      </c>
      <c r="BE926" s="0" t="n">
        <f aca="false">SUMPRODUCT('FD inverse'!$A$55:$BH$55,'FD mesh'!$B$84:$BI$84,$E925:$BL925)+'FD inverse'!$A$55*$C926/Setup!$B$17+INDEX('FD inverse'!$A$55:$BH$55,1,'FD mesh'!$B$15+1)*Setup!$B$22</f>
        <v>0</v>
      </c>
      <c r="BF926" s="0" t="n">
        <f aca="false">SUMPRODUCT('FD inverse'!$A$56:$BH$56,'FD mesh'!$B$84:$BI$84,$E925:$BL925)+'FD inverse'!$A$56*$C926/Setup!$B$17+INDEX('FD inverse'!$A$56:$BH$56,1,'FD mesh'!$B$15+1)*Setup!$B$22</f>
        <v>0</v>
      </c>
      <c r="BG926" s="0" t="n">
        <f aca="false">SUMPRODUCT('FD inverse'!$A$57:$BH$57,'FD mesh'!$B$84:$BI$84,$E925:$BL925)+'FD inverse'!$A$57*$C926/Setup!$B$17+INDEX('FD inverse'!$A$57:$BH$57,1,'FD mesh'!$B$15+1)*Setup!$B$22</f>
        <v>0</v>
      </c>
      <c r="BH926" s="0" t="n">
        <f aca="false">SUMPRODUCT('FD inverse'!$A$58:$BH$58,'FD mesh'!$B$84:$BI$84,$E925:$BL925)+'FD inverse'!$A$58*$C926/Setup!$B$17+INDEX('FD inverse'!$A$58:$BH$58,1,'FD mesh'!$B$15+1)*Setup!$B$22</f>
        <v>0</v>
      </c>
      <c r="BI926" s="0" t="n">
        <f aca="false">SUMPRODUCT('FD inverse'!$A$59:$BH$59,'FD mesh'!$B$84:$BI$84,$E925:$BL925)+'FD inverse'!$A$59*$C926/Setup!$B$17+INDEX('FD inverse'!$A$59:$BH$59,1,'FD mesh'!$B$15+1)*Setup!$B$22</f>
        <v>0</v>
      </c>
      <c r="BJ926" s="0" t="n">
        <f aca="false">SUMPRODUCT('FD inverse'!$A$60:$BH$60,'FD mesh'!$B$84:$BI$84,$E925:$BL925)+'FD inverse'!$A$60*$C926/Setup!$B$17+INDEX('FD inverse'!$A$60:$BH$60,1,'FD mesh'!$B$15+1)*Setup!$B$22</f>
        <v>0</v>
      </c>
      <c r="BK926" s="0" t="n">
        <f aca="false">SUMPRODUCT('FD inverse'!$A$61:$BH$61,'FD mesh'!$B$84:$BI$84,$E925:$BL925)+'FD inverse'!$A$61*$C926/Setup!$B$17+INDEX('FD inverse'!$A$61:$BH$61,1,'FD mesh'!$B$15+1)*Setup!$B$22</f>
        <v>0</v>
      </c>
      <c r="BL926" s="0" t="n">
        <f aca="false">SUMPRODUCT('FD inverse'!$A$62:$BH$62,'FD mesh'!$B$84:$BI$84,$E925:$BL925)+'FD inverse'!$A$62*$C926/Setup!$B$17+INDEX('FD inverse'!$A$62:$BH$62,1,'FD mesh'!$B$15+1)*Setup!$B$22</f>
        <v>0</v>
      </c>
    </row>
    <row r="927" customFormat="false" ht="15" hidden="false" customHeight="false" outlineLevel="0" collapsed="false">
      <c r="A927" s="0" t="n">
        <v>922</v>
      </c>
      <c r="B927" s="0" t="n">
        <f aca="false">A927*Setup!$B$11/3600</f>
        <v>76.8333333333333</v>
      </c>
      <c r="C927" s="0" t="n">
        <f aca="false">Setup!$B$7+Setup!$B$8*COS(2*PI()*(B927-Setup!$B$9)/24)</f>
        <v>20.0948159715203</v>
      </c>
      <c r="D927" s="0" t="n">
        <f aca="false">(C927-E927)/Setup!$B$17</f>
        <v>-9.037533069616</v>
      </c>
      <c r="E927" s="0" t="n">
        <f aca="false">SUMPRODUCT('FD inverse'!$A$3:$BH$3,'FD mesh'!$B$84:$BI$84,$E926:$BL926)+'FD inverse'!$A$3*$C927/Setup!$B$17+INDEX('FD inverse'!$A$3:$BH$3,1,'FD mesh'!$B$15+1)*Setup!$B$22</f>
        <v>21.2696952705703</v>
      </c>
      <c r="F927" s="0" t="n">
        <f aca="false">SUMPRODUCT('FD inverse'!$A$4:$BH$4,'FD mesh'!$B$84:$BI$84,$E926:$BL926)+'FD inverse'!$A$4*$C927/Setup!$B$17+INDEX('FD inverse'!$A$4:$BH$4,1,'FD mesh'!$B$15+1)*Setup!$B$22</f>
        <v>21.5390752315913</v>
      </c>
      <c r="G927" s="0" t="n">
        <f aca="false">SUMPRODUCT('FD inverse'!$A$5:$BH$5,'FD mesh'!$B$84:$BI$84,$E926:$BL926)+'FD inverse'!$A$5*$C927/Setup!$B$17+INDEX('FD inverse'!$A$5:$BH$5,1,'FD mesh'!$B$15+1)*Setup!$B$22</f>
        <v>21.8077779836681</v>
      </c>
      <c r="H927" s="0" t="n">
        <f aca="false">SUMPRODUCT('FD inverse'!$A$6:$BH$6,'FD mesh'!$B$84:$BI$84,$E926:$BL926)+'FD inverse'!$A$6*$C927/Setup!$B$17+INDEX('FD inverse'!$A$6:$BH$6,1,'FD mesh'!$B$15+1)*Setup!$B$22</f>
        <v>22.7072984917849</v>
      </c>
      <c r="I927" s="0" t="n">
        <f aca="false">SUMPRODUCT('FD inverse'!$A$7:$BH$7,'FD mesh'!$B$84:$BI$84,$E926:$BL926)+'FD inverse'!$A$7*$C927/Setup!$B$17+INDEX('FD inverse'!$A$7:$BH$7,1,'FD mesh'!$B$15+1)*Setup!$B$22</f>
        <v>22.7827730195299</v>
      </c>
      <c r="J927" s="0" t="n">
        <f aca="false">SUMPRODUCT('FD inverse'!$A$8:$BH$8,'FD mesh'!$B$84:$BI$84,$E926:$BL926)+'FD inverse'!$A$8*$C927/Setup!$B$17+INDEX('FD inverse'!$A$8:$BH$8,1,'FD mesh'!$B$15+1)*Setup!$B$22</f>
        <v>22.849550163901</v>
      </c>
      <c r="K927" s="0" t="n">
        <f aca="false">SUMPRODUCT('FD inverse'!$A$9:$BH$9,'FD mesh'!$B$84:$BI$84,$E926:$BL926)+'FD inverse'!$A$9*$C927/Setup!$B$17+INDEX('FD inverse'!$A$9:$BH$9,1,'FD mesh'!$B$15+1)*Setup!$B$22</f>
        <v>22.9072824007396</v>
      </c>
      <c r="L927" s="0" t="n">
        <f aca="false">SUMPRODUCT('FD inverse'!$A$10:$BH$10,'FD mesh'!$B$84:$BI$84,$E926:$BL926)+'FD inverse'!$A$10*$C927/Setup!$B$17+INDEX('FD inverse'!$A$10:$BH$10,1,'FD mesh'!$B$15+1)*Setup!$B$22</f>
        <v>22.9556996763987</v>
      </c>
      <c r="M927" s="0" t="n">
        <f aca="false">SUMPRODUCT('FD inverse'!$A$11:$BH$11,'FD mesh'!$B$84:$BI$84,$E926:$BL926)+'FD inverse'!$A$11*$C927/Setup!$B$17+INDEX('FD inverse'!$A$11:$BH$11,1,'FD mesh'!$B$15+1)*Setup!$B$22</f>
        <v>22.9945966996501</v>
      </c>
      <c r="N927" s="0" t="n">
        <f aca="false">SUMPRODUCT('FD inverse'!$A$12:$BH$12,'FD mesh'!$B$84:$BI$84,$E926:$BL926)+'FD inverse'!$A$12*$C927/Setup!$B$17+INDEX('FD inverse'!$A$12:$BH$12,1,'FD mesh'!$B$15+1)*Setup!$B$22</f>
        <v>23.0238218422756</v>
      </c>
      <c r="O927" s="0" t="n">
        <f aca="false">SUMPRODUCT('FD inverse'!$A$13:$BH$13,'FD mesh'!$B$84:$BI$84,$E926:$BL926)+'FD inverse'!$A$13*$C927/Setup!$B$17+INDEX('FD inverse'!$A$13:$BH$13,1,'FD mesh'!$B$15+1)*Setup!$B$22</f>
        <v>23.0432676800921</v>
      </c>
      <c r="P927" s="0" t="n">
        <f aca="false">SUMPRODUCT('FD inverse'!$A$14:$BH$14,'FD mesh'!$B$84:$BI$84,$E926:$BL926)+'FD inverse'!$A$14*$C927/Setup!$B$17+INDEX('FD inverse'!$A$14:$BH$14,1,'FD mesh'!$B$15+1)*Setup!$B$22</f>
        <v>23.0528631975877</v>
      </c>
      <c r="Q927" s="0" t="n">
        <f aca="false">SUMPRODUCT('FD inverse'!$A$15:$BH$15,'FD mesh'!$B$84:$BI$84,$E926:$BL926)+'FD inverse'!$A$15*$C927/Setup!$B$17+INDEX('FD inverse'!$A$15:$BH$15,1,'FD mesh'!$B$15+1)*Setup!$B$22</f>
        <v>23.0525676723474</v>
      </c>
      <c r="R927" s="0" t="n">
        <f aca="false">SUMPRODUCT('FD inverse'!$A$16:$BH$16,'FD mesh'!$B$84:$BI$84,$E926:$BL926)+'FD inverse'!$A$16*$C927/Setup!$B$17+INDEX('FD inverse'!$A$16:$BH$16,1,'FD mesh'!$B$15+1)*Setup!$B$22</f>
        <v>23.0423662497434</v>
      </c>
      <c r="S927" s="0" t="n">
        <f aca="false">SUMPRODUCT('FD inverse'!$A$17:$BH$17,'FD mesh'!$B$84:$BI$84,$E926:$BL926)+'FD inverse'!$A$17*$C927/Setup!$B$17+INDEX('FD inverse'!$A$17:$BH$17,1,'FD mesh'!$B$15+1)*Setup!$B$22</f>
        <v>22.5507617385236</v>
      </c>
      <c r="T927" s="0" t="n">
        <f aca="false">SUMPRODUCT('FD inverse'!$A$18:$BH$18,'FD mesh'!$B$84:$BI$84,$E926:$BL926)+'FD inverse'!$A$18*$C927/Setup!$B$17+INDEX('FD inverse'!$A$18:$BH$18,1,'FD mesh'!$B$15+1)*Setup!$B$22</f>
        <v>22.0545343283554</v>
      </c>
      <c r="U927" s="0" t="n">
        <f aca="false">SUMPRODUCT('FD inverse'!$A$19:$BH$19,'FD mesh'!$B$84:$BI$84,$E926:$BL926)+'FD inverse'!$A$19*$C927/Setup!$B$17+INDEX('FD inverse'!$A$19:$BH$19,1,'FD mesh'!$B$15+1)*Setup!$B$22</f>
        <v>21.5540023247999</v>
      </c>
      <c r="V927" s="0" t="n">
        <f aca="false">SUMPRODUCT('FD inverse'!$A$20:$BH$20,'FD mesh'!$B$84:$BI$84,$E926:$BL926)+'FD inverse'!$A$20*$C927/Setup!$B$17+INDEX('FD inverse'!$A$20:$BH$20,1,'FD mesh'!$B$15+1)*Setup!$B$22</f>
        <v>21.0494869968787</v>
      </c>
      <c r="W927" s="0" t="n">
        <f aca="false">SUMPRODUCT('FD inverse'!$A$21:$BH$21,'FD mesh'!$B$84:$BI$84,$E926:$BL926)+'FD inverse'!$A$21*$C927/Setup!$B$17+INDEX('FD inverse'!$A$21:$BH$21,1,'FD mesh'!$B$15+1)*Setup!$B$22</f>
        <v>20.5413115903958</v>
      </c>
      <c r="X927" s="0" t="n">
        <f aca="false">SUMPRODUCT('FD inverse'!$A$22:$BH$22,'FD mesh'!$B$84:$BI$84,$E926:$BL926)+'FD inverse'!$A$22*$C927/Setup!$B$17+INDEX('FD inverse'!$A$22:$BH$22,1,'FD mesh'!$B$15+1)*Setup!$B$22</f>
        <v>20.0298005108911</v>
      </c>
      <c r="Y927" s="0" t="n">
        <f aca="false">SUMPRODUCT('FD inverse'!$A$23:$BH$23,'FD mesh'!$B$84:$BI$84,$E926:$BL926)+'FD inverse'!$A$23*$C927/Setup!$B$17+INDEX('FD inverse'!$A$23:$BH$23,1,'FD mesh'!$B$15+1)*Setup!$B$22</f>
        <v>19.5152786624096</v>
      </c>
      <c r="Z927" s="0" t="n">
        <f aca="false">SUMPRODUCT('FD inverse'!$A$24:$BH$24,'FD mesh'!$B$84:$BI$84,$E926:$BL926)+'FD inverse'!$A$24*$C927/Setup!$B$17+INDEX('FD inverse'!$A$24:$BH$24,1,'FD mesh'!$B$15+1)*Setup!$B$22</f>
        <v>18.9980709282388</v>
      </c>
      <c r="AA927" s="0" t="n">
        <f aca="false">SUMPRODUCT('FD inverse'!$A$25:$BH$25,'FD mesh'!$B$84:$BI$84,$E926:$BL926)+'FD inverse'!$A$25*$C927/Setup!$B$17+INDEX('FD inverse'!$A$25:$BH$25,1,'FD mesh'!$B$15+1)*Setup!$B$22</f>
        <v>18.4785017797576</v>
      </c>
      <c r="AB927" s="0" t="n">
        <f aca="false">SUMPRODUCT('FD inverse'!$A$26:$BH$26,'FD mesh'!$B$84:$BI$84,$E926:$BL926)+'FD inverse'!$A$26*$C927/Setup!$B$17+INDEX('FD inverse'!$A$26:$BH$26,1,'FD mesh'!$B$15+1)*Setup!$B$22</f>
        <v>17.9568949995563</v>
      </c>
      <c r="AC927" s="0" t="n">
        <f aca="false">SUMPRODUCT('FD inverse'!$A$27:$BH$27,'FD mesh'!$B$84:$BI$84,$E926:$BL926)+'FD inverse'!$A$27*$C927/Setup!$B$17+INDEX('FD inverse'!$A$27:$BH$27,1,'FD mesh'!$B$15+1)*Setup!$B$22</f>
        <v>17.4335735050115</v>
      </c>
      <c r="AD927" s="0" t="n">
        <f aca="false">SUMPRODUCT('FD inverse'!$A$28:$BH$28,'FD mesh'!$B$84:$BI$84,$E926:$BL926)+'FD inverse'!$A$28*$C927/Setup!$B$17+INDEX('FD inverse'!$A$28:$BH$28,1,'FD mesh'!$B$15+1)*Setup!$B$22</f>
        <v>16.90885925854</v>
      </c>
      <c r="AE927" s="0" t="n">
        <f aca="false">SUMPRODUCT('FD inverse'!$A$29:$BH$29,'FD mesh'!$B$84:$BI$84,$E926:$BL926)+'FD inverse'!$A$29*$C927/Setup!$B$17+INDEX('FD inverse'!$A$29:$BH$29,1,'FD mesh'!$B$15+1)*Setup!$B$22</f>
        <v>16.3830732507984</v>
      </c>
      <c r="AF927" s="0" t="n">
        <f aca="false">SUMPRODUCT('FD inverse'!$A$30:$BH$30,'FD mesh'!$B$84:$BI$84,$E926:$BL926)+'FD inverse'!$A$30*$C927/Setup!$B$17+INDEX('FD inverse'!$A$30:$BH$30,1,'FD mesh'!$B$15+1)*Setup!$B$22</f>
        <v>15.8565355431404</v>
      </c>
      <c r="AG927" s="0" t="n">
        <f aca="false">SUMPRODUCT('FD inverse'!$A$31:$BH$31,'FD mesh'!$B$84:$BI$84,$E926:$BL926)+'FD inverse'!$A$31*$C927/Setup!$B$17+INDEX('FD inverse'!$A$31:$BH$31,1,'FD mesh'!$B$15+1)*Setup!$B$22</f>
        <v>15.3295653556921</v>
      </c>
      <c r="AH927" s="0" t="n">
        <f aca="false">SUMPRODUCT('FD inverse'!$A$32:$BH$32,'FD mesh'!$B$84:$BI$84,$E926:$BL926)+'FD inverse'!$A$32*$C927/Setup!$B$17+INDEX('FD inverse'!$A$32:$BH$32,1,'FD mesh'!$B$15+1)*Setup!$B$22</f>
        <v>15.3072537800041</v>
      </c>
      <c r="AI927" s="0" t="n">
        <f aca="false">SUMPRODUCT('FD inverse'!$A$33:$BH$33,'FD mesh'!$B$84:$BI$84,$E926:$BL926)+'FD inverse'!$A$33*$C927/Setup!$B$17+INDEX('FD inverse'!$A$33:$BH$33,1,'FD mesh'!$B$15+1)*Setup!$B$22</f>
        <v>15.2847683465105</v>
      </c>
      <c r="AJ927" s="0" t="n">
        <f aca="false">SUMPRODUCT('FD inverse'!$A$34:$BH$34,'FD mesh'!$B$84:$BI$84,$E926:$BL926)+'FD inverse'!$A$34*$C927/Setup!$B$17+INDEX('FD inverse'!$A$34:$BH$34,1,'FD mesh'!$B$15+1)*Setup!$B$22</f>
        <v>15.2621295706134</v>
      </c>
      <c r="AK927" s="0" t="n">
        <f aca="false">SUMPRODUCT('FD inverse'!$A$35:$BH$35,'FD mesh'!$B$84:$BI$84,$E926:$BL926)+'FD inverse'!$A$35*$C927/Setup!$B$17+INDEX('FD inverse'!$A$35:$BH$35,1,'FD mesh'!$B$15+1)*Setup!$B$22</f>
        <v>15.2393563263592</v>
      </c>
      <c r="AL927" s="0" t="n">
        <f aca="false">SUMPRODUCT('FD inverse'!$A$36:$BH$36,'FD mesh'!$B$84:$BI$84,$E926:$BL926)+'FD inverse'!$A$36*$C927/Setup!$B$17+INDEX('FD inverse'!$A$36:$BH$36,1,'FD mesh'!$B$15+1)*Setup!$B$22</f>
        <v>15.216465918528</v>
      </c>
      <c r="AM927" s="0" t="n">
        <f aca="false">SUMPRODUCT('FD inverse'!$A$37:$BH$37,'FD mesh'!$B$84:$BI$84,$E926:$BL926)+'FD inverse'!$A$37*$C927/Setup!$B$17+INDEX('FD inverse'!$A$37:$BH$37,1,'FD mesh'!$B$15+1)*Setup!$B$22</f>
        <v>15.1934741720304</v>
      </c>
      <c r="AN927" s="0" t="n">
        <f aca="false">SUMPRODUCT('FD inverse'!$A$38:$BH$38,'FD mesh'!$B$84:$BI$84,$E926:$BL926)+'FD inverse'!$A$38*$C927/Setup!$B$17+INDEX('FD inverse'!$A$38:$BH$38,1,'FD mesh'!$B$15+1)*Setup!$B$22</f>
        <v>15.1703955364181</v>
      </c>
      <c r="AO927" s="0" t="n">
        <f aca="false">SUMPRODUCT('FD inverse'!$A$39:$BH$39,'FD mesh'!$B$84:$BI$84,$E926:$BL926)+'FD inverse'!$A$39*$C927/Setup!$B$17+INDEX('FD inverse'!$A$39:$BH$39,1,'FD mesh'!$B$15+1)*Setup!$B$22</f>
        <v>15.1472432034989</v>
      </c>
      <c r="AP927" s="0" t="n">
        <f aca="false">SUMPRODUCT('FD inverse'!$A$40:$BH$40,'FD mesh'!$B$84:$BI$84,$E926:$BL926)+'FD inverse'!$A$40*$C927/Setup!$B$17+INDEX('FD inverse'!$A$40:$BH$40,1,'FD mesh'!$B$15+1)*Setup!$B$22</f>
        <v>15.1240292362131</v>
      </c>
      <c r="AQ927" s="0" t="n">
        <f aca="false">SUMPRODUCT('FD inverse'!$A$41:$BH$41,'FD mesh'!$B$84:$BI$84,$E926:$BL926)+'FD inverse'!$A$41*$C927/Setup!$B$17+INDEX('FD inverse'!$A$41:$BH$41,1,'FD mesh'!$B$15+1)*Setup!$B$22</f>
        <v>15.1007647070812</v>
      </c>
      <c r="AR927" s="0" t="n">
        <f aca="false">SUMPRODUCT('FD inverse'!$A$42:$BH$42,'FD mesh'!$B$84:$BI$84,$E926:$BL926)+'FD inverse'!$A$42*$C927/Setup!$B$17+INDEX('FD inverse'!$A$42:$BH$42,1,'FD mesh'!$B$15+1)*Setup!$B$22</f>
        <v>15.0774598446744</v>
      </c>
      <c r="AS927" s="0" t="n">
        <f aca="false">SUMPRODUCT('FD inverse'!$A$43:$BH$43,'FD mesh'!$B$84:$BI$84,$E926:$BL926)+'FD inverse'!$A$43*$C927/Setup!$B$17+INDEX('FD inverse'!$A$43:$BH$43,1,'FD mesh'!$B$15+1)*Setup!$B$22</f>
        <v>0</v>
      </c>
      <c r="AT927" s="0" t="n">
        <f aca="false">SUMPRODUCT('FD inverse'!$A$44:$BH$44,'FD mesh'!$B$84:$BI$84,$E926:$BL926)+'FD inverse'!$A$44*$C927/Setup!$B$17+INDEX('FD inverse'!$A$44:$BH$44,1,'FD mesh'!$B$15+1)*Setup!$B$22</f>
        <v>0</v>
      </c>
      <c r="AU927" s="0" t="n">
        <f aca="false">SUMPRODUCT('FD inverse'!$A$45:$BH$45,'FD mesh'!$B$84:$BI$84,$E926:$BL926)+'FD inverse'!$A$45*$C927/Setup!$B$17+INDEX('FD inverse'!$A$45:$BH$45,1,'FD mesh'!$B$15+1)*Setup!$B$22</f>
        <v>0</v>
      </c>
      <c r="AV927" s="0" t="n">
        <f aca="false">SUMPRODUCT('FD inverse'!$A$46:$BH$46,'FD mesh'!$B$84:$BI$84,$E926:$BL926)+'FD inverse'!$A$46*$C927/Setup!$B$17+INDEX('FD inverse'!$A$46:$BH$46,1,'FD mesh'!$B$15+1)*Setup!$B$22</f>
        <v>0</v>
      </c>
      <c r="AW927" s="0" t="n">
        <f aca="false">SUMPRODUCT('FD inverse'!$A$47:$BH$47,'FD mesh'!$B$84:$BI$84,$E926:$BL926)+'FD inverse'!$A$47*$C927/Setup!$B$17+INDEX('FD inverse'!$A$47:$BH$47,1,'FD mesh'!$B$15+1)*Setup!$B$22</f>
        <v>0</v>
      </c>
      <c r="AX927" s="0" t="n">
        <f aca="false">SUMPRODUCT('FD inverse'!$A$48:$BH$48,'FD mesh'!$B$84:$BI$84,$E926:$BL926)+'FD inverse'!$A$48*$C927/Setup!$B$17+INDEX('FD inverse'!$A$48:$BH$48,1,'FD mesh'!$B$15+1)*Setup!$B$22</f>
        <v>0</v>
      </c>
      <c r="AY927" s="0" t="n">
        <f aca="false">SUMPRODUCT('FD inverse'!$A$49:$BH$49,'FD mesh'!$B$84:$BI$84,$E926:$BL926)+'FD inverse'!$A$49*$C927/Setup!$B$17+INDEX('FD inverse'!$A$49:$BH$49,1,'FD mesh'!$B$15+1)*Setup!$B$22</f>
        <v>0</v>
      </c>
      <c r="AZ927" s="0" t="n">
        <f aca="false">SUMPRODUCT('FD inverse'!$A$50:$BH$50,'FD mesh'!$B$84:$BI$84,$E926:$BL926)+'FD inverse'!$A$50*$C927/Setup!$B$17+INDEX('FD inverse'!$A$50:$BH$50,1,'FD mesh'!$B$15+1)*Setup!$B$22</f>
        <v>0</v>
      </c>
      <c r="BA927" s="0" t="n">
        <f aca="false">SUMPRODUCT('FD inverse'!$A$51:$BH$51,'FD mesh'!$B$84:$BI$84,$E926:$BL926)+'FD inverse'!$A$51*$C927/Setup!$B$17+INDEX('FD inverse'!$A$51:$BH$51,1,'FD mesh'!$B$15+1)*Setup!$B$22</f>
        <v>0</v>
      </c>
      <c r="BB927" s="0" t="n">
        <f aca="false">SUMPRODUCT('FD inverse'!$A$52:$BH$52,'FD mesh'!$B$84:$BI$84,$E926:$BL926)+'FD inverse'!$A$52*$C927/Setup!$B$17+INDEX('FD inverse'!$A$52:$BH$52,1,'FD mesh'!$B$15+1)*Setup!$B$22</f>
        <v>0</v>
      </c>
      <c r="BC927" s="0" t="n">
        <f aca="false">SUMPRODUCT('FD inverse'!$A$53:$BH$53,'FD mesh'!$B$84:$BI$84,$E926:$BL926)+'FD inverse'!$A$53*$C927/Setup!$B$17+INDEX('FD inverse'!$A$53:$BH$53,1,'FD mesh'!$B$15+1)*Setup!$B$22</f>
        <v>0</v>
      </c>
      <c r="BD927" s="0" t="n">
        <f aca="false">SUMPRODUCT('FD inverse'!$A$54:$BH$54,'FD mesh'!$B$84:$BI$84,$E926:$BL926)+'FD inverse'!$A$54*$C927/Setup!$B$17+INDEX('FD inverse'!$A$54:$BH$54,1,'FD mesh'!$B$15+1)*Setup!$B$22</f>
        <v>0</v>
      </c>
      <c r="BE927" s="0" t="n">
        <f aca="false">SUMPRODUCT('FD inverse'!$A$55:$BH$55,'FD mesh'!$B$84:$BI$84,$E926:$BL926)+'FD inverse'!$A$55*$C927/Setup!$B$17+INDEX('FD inverse'!$A$55:$BH$55,1,'FD mesh'!$B$15+1)*Setup!$B$22</f>
        <v>0</v>
      </c>
      <c r="BF927" s="0" t="n">
        <f aca="false">SUMPRODUCT('FD inverse'!$A$56:$BH$56,'FD mesh'!$B$84:$BI$84,$E926:$BL926)+'FD inverse'!$A$56*$C927/Setup!$B$17+INDEX('FD inverse'!$A$56:$BH$56,1,'FD mesh'!$B$15+1)*Setup!$B$22</f>
        <v>0</v>
      </c>
      <c r="BG927" s="0" t="n">
        <f aca="false">SUMPRODUCT('FD inverse'!$A$57:$BH$57,'FD mesh'!$B$84:$BI$84,$E926:$BL926)+'FD inverse'!$A$57*$C927/Setup!$B$17+INDEX('FD inverse'!$A$57:$BH$57,1,'FD mesh'!$B$15+1)*Setup!$B$22</f>
        <v>0</v>
      </c>
      <c r="BH927" s="0" t="n">
        <f aca="false">SUMPRODUCT('FD inverse'!$A$58:$BH$58,'FD mesh'!$B$84:$BI$84,$E926:$BL926)+'FD inverse'!$A$58*$C927/Setup!$B$17+INDEX('FD inverse'!$A$58:$BH$58,1,'FD mesh'!$B$15+1)*Setup!$B$22</f>
        <v>0</v>
      </c>
      <c r="BI927" s="0" t="n">
        <f aca="false">SUMPRODUCT('FD inverse'!$A$59:$BH$59,'FD mesh'!$B$84:$BI$84,$E926:$BL926)+'FD inverse'!$A$59*$C927/Setup!$B$17+INDEX('FD inverse'!$A$59:$BH$59,1,'FD mesh'!$B$15+1)*Setup!$B$22</f>
        <v>0</v>
      </c>
      <c r="BJ927" s="0" t="n">
        <f aca="false">SUMPRODUCT('FD inverse'!$A$60:$BH$60,'FD mesh'!$B$84:$BI$84,$E926:$BL926)+'FD inverse'!$A$60*$C927/Setup!$B$17+INDEX('FD inverse'!$A$60:$BH$60,1,'FD mesh'!$B$15+1)*Setup!$B$22</f>
        <v>0</v>
      </c>
      <c r="BK927" s="0" t="n">
        <f aca="false">SUMPRODUCT('FD inverse'!$A$61:$BH$61,'FD mesh'!$B$84:$BI$84,$E926:$BL926)+'FD inverse'!$A$61*$C927/Setup!$B$17+INDEX('FD inverse'!$A$61:$BH$61,1,'FD mesh'!$B$15+1)*Setup!$B$22</f>
        <v>0</v>
      </c>
      <c r="BL927" s="0" t="n">
        <f aca="false">SUMPRODUCT('FD inverse'!$A$62:$BH$62,'FD mesh'!$B$84:$BI$84,$E926:$BL926)+'FD inverse'!$A$62*$C927/Setup!$B$17+INDEX('FD inverse'!$A$62:$BH$62,1,'FD mesh'!$B$15+1)*Setup!$B$22</f>
        <v>0</v>
      </c>
    </row>
    <row r="928" customFormat="false" ht="15" hidden="false" customHeight="false" outlineLevel="0" collapsed="false">
      <c r="A928" s="0" t="n">
        <v>923</v>
      </c>
      <c r="B928" s="0" t="n">
        <f aca="false">A928*Setup!$B$11/3600</f>
        <v>76.9166666666667</v>
      </c>
      <c r="C928" s="0" t="n">
        <f aca="false">Setup!$B$7+Setup!$B$8*COS(2*PI()*(B928-Setup!$B$9)/24)</f>
        <v>20.114631720747</v>
      </c>
      <c r="D928" s="0" t="n">
        <f aca="false">(C928-E928)/Setup!$B$17</f>
        <v>-8.90844716073229</v>
      </c>
      <c r="E928" s="0" t="n">
        <f aca="false">SUMPRODUCT('FD inverse'!$A$3:$BH$3,'FD mesh'!$B$84:$BI$84,$E927:$BL927)+'FD inverse'!$A$3*$C928/Setup!$B$17+INDEX('FD inverse'!$A$3:$BH$3,1,'FD mesh'!$B$15+1)*Setup!$B$22</f>
        <v>21.2727298516422</v>
      </c>
      <c r="F928" s="0" t="n">
        <f aca="false">SUMPRODUCT('FD inverse'!$A$4:$BH$4,'FD mesh'!$B$84:$BI$84,$E927:$BL927)+'FD inverse'!$A$4*$C928/Setup!$B$17+INDEX('FD inverse'!$A$4:$BH$4,1,'FD mesh'!$B$15+1)*Setup!$B$22</f>
        <v>21.5385207538559</v>
      </c>
      <c r="G928" s="0" t="n">
        <f aca="false">SUMPRODUCT('FD inverse'!$A$5:$BH$5,'FD mesh'!$B$84:$BI$84,$E927:$BL927)+'FD inverse'!$A$5*$C928/Setup!$B$17+INDEX('FD inverse'!$A$5:$BH$5,1,'FD mesh'!$B$15+1)*Setup!$B$22</f>
        <v>21.8040709973303</v>
      </c>
      <c r="H928" s="0" t="n">
        <f aca="false">SUMPRODUCT('FD inverse'!$A$6:$BH$6,'FD mesh'!$B$84:$BI$84,$E927:$BL927)+'FD inverse'!$A$6*$C928/Setup!$B$17+INDEX('FD inverse'!$A$6:$BH$6,1,'FD mesh'!$B$15+1)*Setup!$B$22</f>
        <v>22.6936168045329</v>
      </c>
      <c r="I928" s="0" t="n">
        <f aca="false">SUMPRODUCT('FD inverse'!$A$7:$BH$7,'FD mesh'!$B$84:$BI$84,$E927:$BL927)+'FD inverse'!$A$7*$C928/Setup!$B$17+INDEX('FD inverse'!$A$7:$BH$7,1,'FD mesh'!$B$15+1)*Setup!$B$22</f>
        <v>22.7683017764824</v>
      </c>
      <c r="J928" s="0" t="n">
        <f aca="false">SUMPRODUCT('FD inverse'!$A$8:$BH$8,'FD mesh'!$B$84:$BI$84,$E927:$BL927)+'FD inverse'!$A$8*$C928/Setup!$B$17+INDEX('FD inverse'!$A$8:$BH$8,1,'FD mesh'!$B$15+1)*Setup!$B$22</f>
        <v>22.8344491419141</v>
      </c>
      <c r="K928" s="0" t="n">
        <f aca="false">SUMPRODUCT('FD inverse'!$A$9:$BH$9,'FD mesh'!$B$84:$BI$84,$E927:$BL927)+'FD inverse'!$A$9*$C928/Setup!$B$17+INDEX('FD inverse'!$A$9:$BH$9,1,'FD mesh'!$B$15+1)*Setup!$B$22</f>
        <v>22.8916873498315</v>
      </c>
      <c r="L928" s="0" t="n">
        <f aca="false">SUMPRODUCT('FD inverse'!$A$10:$BH$10,'FD mesh'!$B$84:$BI$84,$E927:$BL927)+'FD inverse'!$A$10*$C928/Setup!$B$17+INDEX('FD inverse'!$A$10:$BH$10,1,'FD mesh'!$B$15+1)*Setup!$B$22</f>
        <v>22.9397249377441</v>
      </c>
      <c r="M928" s="0" t="n">
        <f aca="false">SUMPRODUCT('FD inverse'!$A$11:$BH$11,'FD mesh'!$B$84:$BI$84,$E927:$BL927)+'FD inverse'!$A$11*$C928/Setup!$B$17+INDEX('FD inverse'!$A$11:$BH$11,1,'FD mesh'!$B$15+1)*Setup!$B$22</f>
        <v>22.9783379010818</v>
      </c>
      <c r="N928" s="0" t="n">
        <f aca="false">SUMPRODUCT('FD inverse'!$A$12:$BH$12,'FD mesh'!$B$84:$BI$84,$E927:$BL927)+'FD inverse'!$A$12*$C928/Setup!$B$17+INDEX('FD inverse'!$A$12:$BH$12,1,'FD mesh'!$B$15+1)*Setup!$B$22</f>
        <v>23.0073586528748</v>
      </c>
      <c r="O928" s="0" t="n">
        <f aca="false">SUMPRODUCT('FD inverse'!$A$13:$BH$13,'FD mesh'!$B$84:$BI$84,$E927:$BL927)+'FD inverse'!$A$13*$C928/Setup!$B$17+INDEX('FD inverse'!$A$13:$BH$13,1,'FD mesh'!$B$15+1)*Setup!$B$22</f>
        <v>23.026666608561</v>
      </c>
      <c r="P928" s="0" t="n">
        <f aca="false">SUMPRODUCT('FD inverse'!$A$14:$BH$14,'FD mesh'!$B$84:$BI$84,$E927:$BL927)+'FD inverse'!$A$14*$C928/Setup!$B$17+INDEX('FD inverse'!$A$14:$BH$14,1,'FD mesh'!$B$15+1)*Setup!$B$22</f>
        <v>23.0361804217511</v>
      </c>
      <c r="Q928" s="0" t="n">
        <f aca="false">SUMPRODUCT('FD inverse'!$A$15:$BH$15,'FD mesh'!$B$84:$BI$84,$E927:$BL927)+'FD inverse'!$A$15*$C928/Setup!$B$17+INDEX('FD inverse'!$A$15:$BH$15,1,'FD mesh'!$B$15+1)*Setup!$B$22</f>
        <v>23.0358518893149</v>
      </c>
      <c r="R928" s="0" t="n">
        <f aca="false">SUMPRODUCT('FD inverse'!$A$16:$BH$16,'FD mesh'!$B$84:$BI$84,$E927:$BL927)+'FD inverse'!$A$16*$C928/Setup!$B$17+INDEX('FD inverse'!$A$16:$BH$16,1,'FD mesh'!$B$15+1)*Setup!$B$22</f>
        <v>23.0256615379803</v>
      </c>
      <c r="S928" s="0" t="n">
        <f aca="false">SUMPRODUCT('FD inverse'!$A$17:$BH$17,'FD mesh'!$B$84:$BI$84,$E927:$BL927)+'FD inverse'!$A$17*$C928/Setup!$B$17+INDEX('FD inverse'!$A$17:$BH$17,1,'FD mesh'!$B$15+1)*Setup!$B$22</f>
        <v>22.5351082943249</v>
      </c>
      <c r="T928" s="0" t="n">
        <f aca="false">SUMPRODUCT('FD inverse'!$A$18:$BH$18,'FD mesh'!$B$84:$BI$84,$E927:$BL927)+'FD inverse'!$A$18*$C928/Setup!$B$17+INDEX('FD inverse'!$A$18:$BH$18,1,'FD mesh'!$B$15+1)*Setup!$B$22</f>
        <v>22.0399484656623</v>
      </c>
      <c r="U928" s="0" t="n">
        <f aca="false">SUMPRODUCT('FD inverse'!$A$19:$BH$19,'FD mesh'!$B$84:$BI$84,$E927:$BL927)+'FD inverse'!$A$19*$C928/Setup!$B$17+INDEX('FD inverse'!$A$19:$BH$19,1,'FD mesh'!$B$15+1)*Setup!$B$22</f>
        <v>21.5404962259787</v>
      </c>
      <c r="V928" s="0" t="n">
        <f aca="false">SUMPRODUCT('FD inverse'!$A$20:$BH$20,'FD mesh'!$B$84:$BI$84,$E927:$BL927)+'FD inverse'!$A$20*$C928/Setup!$B$17+INDEX('FD inverse'!$A$20:$BH$20,1,'FD mesh'!$B$15+1)*Setup!$B$22</f>
        <v>21.0370693343562</v>
      </c>
      <c r="W928" s="0" t="n">
        <f aca="false">SUMPRODUCT('FD inverse'!$A$21:$BH$21,'FD mesh'!$B$84:$BI$84,$E927:$BL927)+'FD inverse'!$A$21*$C928/Setup!$B$17+INDEX('FD inverse'!$A$21:$BH$21,1,'FD mesh'!$B$15+1)*Setup!$B$22</f>
        <v>20.5299881020485</v>
      </c>
      <c r="X928" s="0" t="n">
        <f aca="false">SUMPRODUCT('FD inverse'!$A$22:$BH$22,'FD mesh'!$B$84:$BI$84,$E927:$BL927)+'FD inverse'!$A$22*$C928/Setup!$B$17+INDEX('FD inverse'!$A$22:$BH$22,1,'FD mesh'!$B$15+1)*Setup!$B$22</f>
        <v>20.0195745288843</v>
      </c>
      <c r="Y928" s="0" t="n">
        <f aca="false">SUMPRODUCT('FD inverse'!$A$23:$BH$23,'FD mesh'!$B$84:$BI$84,$E927:$BL927)+'FD inverse'!$A$23*$C928/Setup!$B$17+INDEX('FD inverse'!$A$23:$BH$23,1,'FD mesh'!$B$15+1)*Setup!$B$22</f>
        <v>19.506151595301</v>
      </c>
      <c r="Z928" s="0" t="n">
        <f aca="false">SUMPRODUCT('FD inverse'!$A$24:$BH$24,'FD mesh'!$B$84:$BI$84,$E927:$BL927)+'FD inverse'!$A$24*$C928/Setup!$B$17+INDEX('FD inverse'!$A$24:$BH$24,1,'FD mesh'!$B$15+1)*Setup!$B$22</f>
        <v>18.9900426962544</v>
      </c>
      <c r="AA928" s="0" t="n">
        <f aca="false">SUMPRODUCT('FD inverse'!$A$25:$BH$25,'FD mesh'!$B$84:$BI$84,$E927:$BL927)+'FD inverse'!$A$25*$C928/Setup!$B$17+INDEX('FD inverse'!$A$25:$BH$25,1,'FD mesh'!$B$15+1)*Setup!$B$22</f>
        <v>18.4715712032237</v>
      </c>
      <c r="AB928" s="0" t="n">
        <f aca="false">SUMPRODUCT('FD inverse'!$A$26:$BH$26,'FD mesh'!$B$84:$BI$84,$E927:$BL927)+'FD inverse'!$A$26*$C928/Setup!$B$17+INDEX('FD inverse'!$A$26:$BH$26,1,'FD mesh'!$B$15+1)*Setup!$B$22</f>
        <v>17.9510601405274</v>
      </c>
      <c r="AC928" s="0" t="n">
        <f aca="false">SUMPRODUCT('FD inverse'!$A$27:$BH$27,'FD mesh'!$B$84:$BI$84,$E927:$BL927)+'FD inverse'!$A$27*$C928/Setup!$B$17+INDEX('FD inverse'!$A$27:$BH$27,1,'FD mesh'!$B$15+1)*Setup!$B$22</f>
        <v>17.428831962174</v>
      </c>
      <c r="AD928" s="0" t="n">
        <f aca="false">SUMPRODUCT('FD inverse'!$A$28:$BH$28,'FD mesh'!$B$84:$BI$84,$E927:$BL927)+'FD inverse'!$A$28*$C928/Setup!$B$17+INDEX('FD inverse'!$A$28:$BH$28,1,'FD mesh'!$B$15+1)*Setup!$B$22</f>
        <v>16.9052084154999</v>
      </c>
      <c r="AE928" s="0" t="n">
        <f aca="false">SUMPRODUCT('FD inverse'!$A$29:$BH$29,'FD mesh'!$B$84:$BI$84,$E927:$BL927)+'FD inverse'!$A$29*$C928/Setup!$B$17+INDEX('FD inverse'!$A$29:$BH$29,1,'FD mesh'!$B$15+1)*Setup!$B$22</f>
        <v>16.3805104778739</v>
      </c>
      <c r="AF928" s="0" t="n">
        <f aca="false">SUMPRODUCT('FD inverse'!$A$30:$BH$30,'FD mesh'!$B$84:$BI$84,$E927:$BL927)+'FD inverse'!$A$30*$C928/Setup!$B$17+INDEX('FD inverse'!$A$30:$BH$30,1,'FD mesh'!$B$15+1)*Setup!$B$22</f>
        <v>15.8550583527874</v>
      </c>
      <c r="AG928" s="0" t="n">
        <f aca="false">SUMPRODUCT('FD inverse'!$A$31:$BH$31,'FD mesh'!$B$84:$BI$84,$E927:$BL927)+'FD inverse'!$A$31*$C928/Setup!$B$17+INDEX('FD inverse'!$A$31:$BH$31,1,'FD mesh'!$B$15+1)*Setup!$B$22</f>
        <v>15.3291715116826</v>
      </c>
      <c r="AH928" s="0" t="n">
        <f aca="false">SUMPRODUCT('FD inverse'!$A$32:$BH$32,'FD mesh'!$B$84:$BI$84,$E927:$BL927)+'FD inverse'!$A$32*$C928/Setup!$B$17+INDEX('FD inverse'!$A$32:$BH$32,1,'FD mesh'!$B$15+1)*Setup!$B$22</f>
        <v>15.3069039042245</v>
      </c>
      <c r="AI928" s="0" t="n">
        <f aca="false">SUMPRODUCT('FD inverse'!$A$33:$BH$33,'FD mesh'!$B$84:$BI$84,$E927:$BL927)+'FD inverse'!$A$33*$C928/Setup!$B$17+INDEX('FD inverse'!$A$33:$BH$33,1,'FD mesh'!$B$15+1)*Setup!$B$22</f>
        <v>15.2844591815881</v>
      </c>
      <c r="AJ928" s="0" t="n">
        <f aca="false">SUMPRODUCT('FD inverse'!$A$34:$BH$34,'FD mesh'!$B$84:$BI$84,$E927:$BL927)+'FD inverse'!$A$34*$C928/Setup!$B$17+INDEX('FD inverse'!$A$34:$BH$34,1,'FD mesh'!$B$15+1)*Setup!$B$22</f>
        <v>15.2618579525469</v>
      </c>
      <c r="AK928" s="0" t="n">
        <f aca="false">SUMPRODUCT('FD inverse'!$A$35:$BH$35,'FD mesh'!$B$84:$BI$84,$E927:$BL927)+'FD inverse'!$A$35*$C928/Setup!$B$17+INDEX('FD inverse'!$A$35:$BH$35,1,'FD mesh'!$B$15+1)*Setup!$B$22</f>
        <v>15.2391192241841</v>
      </c>
      <c r="AL928" s="0" t="n">
        <f aca="false">SUMPRODUCT('FD inverse'!$A$36:$BH$36,'FD mesh'!$B$84:$BI$84,$E927:$BL927)+'FD inverse'!$A$36*$C928/Setup!$B$17+INDEX('FD inverse'!$A$36:$BH$36,1,'FD mesh'!$B$15+1)*Setup!$B$22</f>
        <v>15.2162604692392</v>
      </c>
      <c r="AM928" s="0" t="n">
        <f aca="false">SUMPRODUCT('FD inverse'!$A$37:$BH$37,'FD mesh'!$B$84:$BI$84,$E927:$BL927)+'FD inverse'!$A$37*$C928/Setup!$B$17+INDEX('FD inverse'!$A$37:$BH$37,1,'FD mesh'!$B$15+1)*Setup!$B$22</f>
        <v>15.1932977111321</v>
      </c>
      <c r="AN928" s="0" t="n">
        <f aca="false">SUMPRODUCT('FD inverse'!$A$38:$BH$38,'FD mesh'!$B$84:$BI$84,$E927:$BL927)+'FD inverse'!$A$38*$C928/Setup!$B$17+INDEX('FD inverse'!$A$38:$BH$38,1,'FD mesh'!$B$15+1)*Setup!$B$22</f>
        <v>15.1702456244538</v>
      </c>
      <c r="AO928" s="0" t="n">
        <f aca="false">SUMPRODUCT('FD inverse'!$A$39:$BH$39,'FD mesh'!$B$84:$BI$84,$E927:$BL927)+'FD inverse'!$A$39*$C928/Setup!$B$17+INDEX('FD inverse'!$A$39:$BH$39,1,'FD mesh'!$B$15+1)*Setup!$B$22</f>
        <v>15.1471176488863</v>
      </c>
      <c r="AP928" s="0" t="n">
        <f aca="false">SUMPRODUCT('FD inverse'!$A$40:$BH$40,'FD mesh'!$B$84:$BI$84,$E927:$BL927)+'FD inverse'!$A$40*$C928/Setup!$B$17+INDEX('FD inverse'!$A$40:$BH$40,1,'FD mesh'!$B$15+1)*Setup!$B$22</f>
        <v>15.123926114682</v>
      </c>
      <c r="AQ928" s="0" t="n">
        <f aca="false">SUMPRODUCT('FD inverse'!$A$41:$BH$41,'FD mesh'!$B$84:$BI$84,$E927:$BL927)+'FD inverse'!$A$41*$C928/Setup!$B$17+INDEX('FD inverse'!$A$41:$BH$41,1,'FD mesh'!$B$15+1)*Setup!$B$22</f>
        <v>15.1006823779836</v>
      </c>
      <c r="AR928" s="0" t="n">
        <f aca="false">SUMPRODUCT('FD inverse'!$A$42:$BH$42,'FD mesh'!$B$84:$BI$84,$E927:$BL927)+'FD inverse'!$A$42*$C928/Setup!$B$17+INDEX('FD inverse'!$A$42:$BH$42,1,'FD mesh'!$B$15+1)*Setup!$B$22</f>
        <v>15.0773969643996</v>
      </c>
      <c r="AS928" s="0" t="n">
        <f aca="false">SUMPRODUCT('FD inverse'!$A$43:$BH$43,'FD mesh'!$B$84:$BI$84,$E927:$BL927)+'FD inverse'!$A$43*$C928/Setup!$B$17+INDEX('FD inverse'!$A$43:$BH$43,1,'FD mesh'!$B$15+1)*Setup!$B$22</f>
        <v>0</v>
      </c>
      <c r="AT928" s="0" t="n">
        <f aca="false">SUMPRODUCT('FD inverse'!$A$44:$BH$44,'FD mesh'!$B$84:$BI$84,$E927:$BL927)+'FD inverse'!$A$44*$C928/Setup!$B$17+INDEX('FD inverse'!$A$44:$BH$44,1,'FD mesh'!$B$15+1)*Setup!$B$22</f>
        <v>0</v>
      </c>
      <c r="AU928" s="0" t="n">
        <f aca="false">SUMPRODUCT('FD inverse'!$A$45:$BH$45,'FD mesh'!$B$84:$BI$84,$E927:$BL927)+'FD inverse'!$A$45*$C928/Setup!$B$17+INDEX('FD inverse'!$A$45:$BH$45,1,'FD mesh'!$B$15+1)*Setup!$B$22</f>
        <v>0</v>
      </c>
      <c r="AV928" s="0" t="n">
        <f aca="false">SUMPRODUCT('FD inverse'!$A$46:$BH$46,'FD mesh'!$B$84:$BI$84,$E927:$BL927)+'FD inverse'!$A$46*$C928/Setup!$B$17+INDEX('FD inverse'!$A$46:$BH$46,1,'FD mesh'!$B$15+1)*Setup!$B$22</f>
        <v>0</v>
      </c>
      <c r="AW928" s="0" t="n">
        <f aca="false">SUMPRODUCT('FD inverse'!$A$47:$BH$47,'FD mesh'!$B$84:$BI$84,$E927:$BL927)+'FD inverse'!$A$47*$C928/Setup!$B$17+INDEX('FD inverse'!$A$47:$BH$47,1,'FD mesh'!$B$15+1)*Setup!$B$22</f>
        <v>0</v>
      </c>
      <c r="AX928" s="0" t="n">
        <f aca="false">SUMPRODUCT('FD inverse'!$A$48:$BH$48,'FD mesh'!$B$84:$BI$84,$E927:$BL927)+'FD inverse'!$A$48*$C928/Setup!$B$17+INDEX('FD inverse'!$A$48:$BH$48,1,'FD mesh'!$B$15+1)*Setup!$B$22</f>
        <v>0</v>
      </c>
      <c r="AY928" s="0" t="n">
        <f aca="false">SUMPRODUCT('FD inverse'!$A$49:$BH$49,'FD mesh'!$B$84:$BI$84,$E927:$BL927)+'FD inverse'!$A$49*$C928/Setup!$B$17+INDEX('FD inverse'!$A$49:$BH$49,1,'FD mesh'!$B$15+1)*Setup!$B$22</f>
        <v>0</v>
      </c>
      <c r="AZ928" s="0" t="n">
        <f aca="false">SUMPRODUCT('FD inverse'!$A$50:$BH$50,'FD mesh'!$B$84:$BI$84,$E927:$BL927)+'FD inverse'!$A$50*$C928/Setup!$B$17+INDEX('FD inverse'!$A$50:$BH$50,1,'FD mesh'!$B$15+1)*Setup!$B$22</f>
        <v>0</v>
      </c>
      <c r="BA928" s="0" t="n">
        <f aca="false">SUMPRODUCT('FD inverse'!$A$51:$BH$51,'FD mesh'!$B$84:$BI$84,$E927:$BL927)+'FD inverse'!$A$51*$C928/Setup!$B$17+INDEX('FD inverse'!$A$51:$BH$51,1,'FD mesh'!$B$15+1)*Setup!$B$22</f>
        <v>0</v>
      </c>
      <c r="BB928" s="0" t="n">
        <f aca="false">SUMPRODUCT('FD inverse'!$A$52:$BH$52,'FD mesh'!$B$84:$BI$84,$E927:$BL927)+'FD inverse'!$A$52*$C928/Setup!$B$17+INDEX('FD inverse'!$A$52:$BH$52,1,'FD mesh'!$B$15+1)*Setup!$B$22</f>
        <v>0</v>
      </c>
      <c r="BC928" s="0" t="n">
        <f aca="false">SUMPRODUCT('FD inverse'!$A$53:$BH$53,'FD mesh'!$B$84:$BI$84,$E927:$BL927)+'FD inverse'!$A$53*$C928/Setup!$B$17+INDEX('FD inverse'!$A$53:$BH$53,1,'FD mesh'!$B$15+1)*Setup!$B$22</f>
        <v>0</v>
      </c>
      <c r="BD928" s="0" t="n">
        <f aca="false">SUMPRODUCT('FD inverse'!$A$54:$BH$54,'FD mesh'!$B$84:$BI$84,$E927:$BL927)+'FD inverse'!$A$54*$C928/Setup!$B$17+INDEX('FD inverse'!$A$54:$BH$54,1,'FD mesh'!$B$15+1)*Setup!$B$22</f>
        <v>0</v>
      </c>
      <c r="BE928" s="0" t="n">
        <f aca="false">SUMPRODUCT('FD inverse'!$A$55:$BH$55,'FD mesh'!$B$84:$BI$84,$E927:$BL927)+'FD inverse'!$A$55*$C928/Setup!$B$17+INDEX('FD inverse'!$A$55:$BH$55,1,'FD mesh'!$B$15+1)*Setup!$B$22</f>
        <v>0</v>
      </c>
      <c r="BF928" s="0" t="n">
        <f aca="false">SUMPRODUCT('FD inverse'!$A$56:$BH$56,'FD mesh'!$B$84:$BI$84,$E927:$BL927)+'FD inverse'!$A$56*$C928/Setup!$B$17+INDEX('FD inverse'!$A$56:$BH$56,1,'FD mesh'!$B$15+1)*Setup!$B$22</f>
        <v>0</v>
      </c>
      <c r="BG928" s="0" t="n">
        <f aca="false">SUMPRODUCT('FD inverse'!$A$57:$BH$57,'FD mesh'!$B$84:$BI$84,$E927:$BL927)+'FD inverse'!$A$57*$C928/Setup!$B$17+INDEX('FD inverse'!$A$57:$BH$57,1,'FD mesh'!$B$15+1)*Setup!$B$22</f>
        <v>0</v>
      </c>
      <c r="BH928" s="0" t="n">
        <f aca="false">SUMPRODUCT('FD inverse'!$A$58:$BH$58,'FD mesh'!$B$84:$BI$84,$E927:$BL927)+'FD inverse'!$A$58*$C928/Setup!$B$17+INDEX('FD inverse'!$A$58:$BH$58,1,'FD mesh'!$B$15+1)*Setup!$B$22</f>
        <v>0</v>
      </c>
      <c r="BI928" s="0" t="n">
        <f aca="false">SUMPRODUCT('FD inverse'!$A$59:$BH$59,'FD mesh'!$B$84:$BI$84,$E927:$BL927)+'FD inverse'!$A$59*$C928/Setup!$B$17+INDEX('FD inverse'!$A$59:$BH$59,1,'FD mesh'!$B$15+1)*Setup!$B$22</f>
        <v>0</v>
      </c>
      <c r="BJ928" s="0" t="n">
        <f aca="false">SUMPRODUCT('FD inverse'!$A$60:$BH$60,'FD mesh'!$B$84:$BI$84,$E927:$BL927)+'FD inverse'!$A$60*$C928/Setup!$B$17+INDEX('FD inverse'!$A$60:$BH$60,1,'FD mesh'!$B$15+1)*Setup!$B$22</f>
        <v>0</v>
      </c>
      <c r="BK928" s="0" t="n">
        <f aca="false">SUMPRODUCT('FD inverse'!$A$61:$BH$61,'FD mesh'!$B$84:$BI$84,$E927:$BL927)+'FD inverse'!$A$61*$C928/Setup!$B$17+INDEX('FD inverse'!$A$61:$BH$61,1,'FD mesh'!$B$15+1)*Setup!$B$22</f>
        <v>0</v>
      </c>
      <c r="BL928" s="0" t="n">
        <f aca="false">SUMPRODUCT('FD inverse'!$A$62:$BH$62,'FD mesh'!$B$84:$BI$84,$E927:$BL927)+'FD inverse'!$A$62*$C928/Setup!$B$17+INDEX('FD inverse'!$A$62:$BH$62,1,'FD mesh'!$B$15+1)*Setup!$B$22</f>
        <v>0</v>
      </c>
    </row>
    <row r="929" customFormat="false" ht="15" hidden="false" customHeight="false" outlineLevel="0" collapsed="false">
      <c r="A929" s="0" t="n">
        <v>924</v>
      </c>
      <c r="B929" s="0" t="n">
        <f aca="false">A929*Setup!$B$11/3600</f>
        <v>77</v>
      </c>
      <c r="C929" s="0" t="n">
        <f aca="false">Setup!$B$7+Setup!$B$8*COS(2*PI()*(B929-Setup!$B$9)/24)</f>
        <v>20.1362966948437</v>
      </c>
      <c r="D929" s="0" t="n">
        <f aca="false">(C929-E929)/Setup!$B$17</f>
        <v>-8.77408628596784</v>
      </c>
      <c r="E929" s="0" t="n">
        <f aca="false">SUMPRODUCT('FD inverse'!$A$3:$BH$3,'FD mesh'!$B$84:$BI$84,$E928:$BL928)+'FD inverse'!$A$3*$C929/Setup!$B$17+INDEX('FD inverse'!$A$3:$BH$3,1,'FD mesh'!$B$15+1)*Setup!$B$22</f>
        <v>21.2769279120195</v>
      </c>
      <c r="F929" s="0" t="n">
        <f aca="false">SUMPRODUCT('FD inverse'!$A$4:$BH$4,'FD mesh'!$B$84:$BI$84,$E928:$BL928)+'FD inverse'!$A$4*$C929/Setup!$B$17+INDEX('FD inverse'!$A$4:$BH$4,1,'FD mesh'!$B$15+1)*Setup!$B$22</f>
        <v>21.5389724698435</v>
      </c>
      <c r="G929" s="0" t="n">
        <f aca="false">SUMPRODUCT('FD inverse'!$A$5:$BH$5,'FD mesh'!$B$84:$BI$84,$E928:$BL928)+'FD inverse'!$A$5*$C929/Setup!$B$17+INDEX('FD inverse'!$A$5:$BH$5,1,'FD mesh'!$B$15+1)*Setup!$B$22</f>
        <v>21.8012130849539</v>
      </c>
      <c r="H929" s="0" t="n">
        <f aca="false">SUMPRODUCT('FD inverse'!$A$6:$BH$6,'FD mesh'!$B$84:$BI$84,$E928:$BL928)+'FD inverse'!$A$6*$C929/Setup!$B$17+INDEX('FD inverse'!$A$6:$BH$6,1,'FD mesh'!$B$15+1)*Setup!$B$22</f>
        <v>22.6802576572834</v>
      </c>
      <c r="I929" s="0" t="n">
        <f aca="false">SUMPRODUCT('FD inverse'!$A$7:$BH$7,'FD mesh'!$B$84:$BI$84,$E928:$BL928)+'FD inverse'!$A$7*$C929/Setup!$B$17+INDEX('FD inverse'!$A$7:$BH$7,1,'FD mesh'!$B$15+1)*Setup!$B$22</f>
        <v>22.7541084609557</v>
      </c>
      <c r="J929" s="0" t="n">
        <f aca="false">SUMPRODUCT('FD inverse'!$A$8:$BH$8,'FD mesh'!$B$84:$BI$84,$E928:$BL928)+'FD inverse'!$A$8*$C929/Setup!$B$17+INDEX('FD inverse'!$A$8:$BH$8,1,'FD mesh'!$B$15+1)*Setup!$B$22</f>
        <v>22.8195856271493</v>
      </c>
      <c r="K929" s="0" t="n">
        <f aca="false">SUMPRODUCT('FD inverse'!$A$9:$BH$9,'FD mesh'!$B$84:$BI$84,$E928:$BL928)+'FD inverse'!$A$9*$C929/Setup!$B$17+INDEX('FD inverse'!$A$9:$BH$9,1,'FD mesh'!$B$15+1)*Setup!$B$22</f>
        <v>22.8762937580833</v>
      </c>
      <c r="L929" s="0" t="n">
        <f aca="false">SUMPRODUCT('FD inverse'!$A$10:$BH$10,'FD mesh'!$B$84:$BI$84,$E928:$BL928)+'FD inverse'!$A$10*$C929/Setup!$B$17+INDEX('FD inverse'!$A$10:$BH$10,1,'FD mesh'!$B$15+1)*Setup!$B$22</f>
        <v>22.9239201239741</v>
      </c>
      <c r="M929" s="0" t="n">
        <f aca="false">SUMPRODUCT('FD inverse'!$A$11:$BH$11,'FD mesh'!$B$84:$BI$84,$E928:$BL928)+'FD inverse'!$A$11*$C929/Setup!$B$17+INDEX('FD inverse'!$A$11:$BH$11,1,'FD mesh'!$B$15+1)*Setup!$B$22</f>
        <v>22.9622221159593</v>
      </c>
      <c r="N929" s="0" t="n">
        <f aca="false">SUMPRODUCT('FD inverse'!$A$12:$BH$12,'FD mesh'!$B$84:$BI$84,$E928:$BL928)+'FD inverse'!$A$12*$C929/Setup!$B$17+INDEX('FD inverse'!$A$12:$BH$12,1,'FD mesh'!$B$15+1)*Setup!$B$22</f>
        <v>22.9910162701142</v>
      </c>
      <c r="O929" s="0" t="n">
        <f aca="false">SUMPRODUCT('FD inverse'!$A$13:$BH$13,'FD mesh'!$B$84:$BI$84,$E928:$BL928)+'FD inverse'!$A$13*$C929/Setup!$B$17+INDEX('FD inverse'!$A$13:$BH$13,1,'FD mesh'!$B$15+1)*Setup!$B$22</f>
        <v>23.0101689005165</v>
      </c>
      <c r="P929" s="0" t="n">
        <f aca="false">SUMPRODUCT('FD inverse'!$A$14:$BH$14,'FD mesh'!$B$84:$BI$84,$E928:$BL928)+'FD inverse'!$A$14*$C929/Setup!$B$17+INDEX('FD inverse'!$A$14:$BH$14,1,'FD mesh'!$B$15+1)*Setup!$B$22</f>
        <v>23.0195883698305</v>
      </c>
      <c r="Q929" s="0" t="n">
        <f aca="false">SUMPRODUCT('FD inverse'!$A$15:$BH$15,'FD mesh'!$B$84:$BI$84,$E928:$BL928)+'FD inverse'!$A$15*$C929/Setup!$B$17+INDEX('FD inverse'!$A$15:$BH$15,1,'FD mesh'!$B$15+1)*Setup!$B$22</f>
        <v>23.0192190179525</v>
      </c>
      <c r="R929" s="0" t="n">
        <f aca="false">SUMPRODUCT('FD inverse'!$A$16:$BH$16,'FD mesh'!$B$84:$BI$84,$E928:$BL928)+'FD inverse'!$A$16*$C929/Setup!$B$17+INDEX('FD inverse'!$A$16:$BH$16,1,'FD mesh'!$B$15+1)*Setup!$B$22</f>
        <v>23.0090367626158</v>
      </c>
      <c r="S929" s="0" t="n">
        <f aca="false">SUMPRODUCT('FD inverse'!$A$17:$BH$17,'FD mesh'!$B$84:$BI$84,$E928:$BL928)+'FD inverse'!$A$17*$C929/Setup!$B$17+INDEX('FD inverse'!$A$17:$BH$17,1,'FD mesh'!$B$15+1)*Setup!$B$22</f>
        <v>22.5195179651375</v>
      </c>
      <c r="T929" s="0" t="n">
        <f aca="false">SUMPRODUCT('FD inverse'!$A$18:$BH$18,'FD mesh'!$B$84:$BI$84,$E928:$BL928)+'FD inverse'!$A$18*$C929/Setup!$B$17+INDEX('FD inverse'!$A$18:$BH$18,1,'FD mesh'!$B$15+1)*Setup!$B$22</f>
        <v>22.0254111564983</v>
      </c>
      <c r="U929" s="0" t="n">
        <f aca="false">SUMPRODUCT('FD inverse'!$A$19:$BH$19,'FD mesh'!$B$84:$BI$84,$E928:$BL928)+'FD inverse'!$A$19*$C929/Setup!$B$17+INDEX('FD inverse'!$A$19:$BH$19,1,'FD mesh'!$B$15+1)*Setup!$B$22</f>
        <v>21.527026225448</v>
      </c>
      <c r="V929" s="0" t="n">
        <f aca="false">SUMPRODUCT('FD inverse'!$A$20:$BH$20,'FD mesh'!$B$84:$BI$84,$E928:$BL928)+'FD inverse'!$A$20*$C929/Setup!$B$17+INDEX('FD inverse'!$A$20:$BH$20,1,'FD mesh'!$B$15+1)*Setup!$B$22</f>
        <v>21.0246772656702</v>
      </c>
      <c r="W929" s="0" t="n">
        <f aca="false">SUMPRODUCT('FD inverse'!$A$21:$BH$21,'FD mesh'!$B$84:$BI$84,$E928:$BL928)+'FD inverse'!$A$21*$C929/Setup!$B$17+INDEX('FD inverse'!$A$21:$BH$21,1,'FD mesh'!$B$15+1)*Setup!$B$22</f>
        <v>20.5186814971076</v>
      </c>
      <c r="X929" s="0" t="n">
        <f aca="false">SUMPRODUCT('FD inverse'!$A$22:$BH$22,'FD mesh'!$B$84:$BI$84,$E928:$BL928)+'FD inverse'!$A$22*$C929/Setup!$B$17+INDEX('FD inverse'!$A$22:$BH$22,1,'FD mesh'!$B$15+1)*Setup!$B$22</f>
        <v>20.0093583562338</v>
      </c>
      <c r="Y929" s="0" t="n">
        <f aca="false">SUMPRODUCT('FD inverse'!$A$23:$BH$23,'FD mesh'!$B$84:$BI$84,$E928:$BL928)+'FD inverse'!$A$23*$C929/Setup!$B$17+INDEX('FD inverse'!$A$23:$BH$23,1,'FD mesh'!$B$15+1)*Setup!$B$22</f>
        <v>19.4970287416942</v>
      </c>
      <c r="Z929" s="0" t="n">
        <f aca="false">SUMPRODUCT('FD inverse'!$A$24:$BH$24,'FD mesh'!$B$84:$BI$84,$E928:$BL928)+'FD inverse'!$A$24*$C929/Setup!$B$17+INDEX('FD inverse'!$A$24:$BH$24,1,'FD mesh'!$B$15+1)*Setup!$B$22</f>
        <v>18.9820144016647</v>
      </c>
      <c r="AA929" s="0" t="n">
        <f aca="false">SUMPRODUCT('FD inverse'!$A$25:$BH$25,'FD mesh'!$B$84:$BI$84,$E928:$BL928)+'FD inverse'!$A$25*$C929/Setup!$B$17+INDEX('FD inverse'!$A$25:$BH$25,1,'FD mesh'!$B$15+1)*Setup!$B$22</f>
        <v>18.4646374492274</v>
      </c>
      <c r="AB929" s="0" t="n">
        <f aca="false">SUMPRODUCT('FD inverse'!$A$26:$BH$26,'FD mesh'!$B$84:$BI$84,$E928:$BL928)+'FD inverse'!$A$26*$C929/Setup!$B$17+INDEX('FD inverse'!$A$26:$BH$26,1,'FD mesh'!$B$15+1)*Setup!$B$22</f>
        <v>17.9452199920425</v>
      </c>
      <c r="AC929" s="0" t="n">
        <f aca="false">SUMPRODUCT('FD inverse'!$A$27:$BH$27,'FD mesh'!$B$84:$BI$84,$E928:$BL928)+'FD inverse'!$A$27*$C929/Setup!$B$17+INDEX('FD inverse'!$A$27:$BH$27,1,'FD mesh'!$B$15+1)*Setup!$B$22</f>
        <v>17.4240838625893</v>
      </c>
      <c r="AD929" s="0" t="n">
        <f aca="false">SUMPRODUCT('FD inverse'!$A$28:$BH$28,'FD mesh'!$B$84:$BI$84,$E928:$BL928)+'FD inverse'!$A$28*$C929/Setup!$B$17+INDEX('FD inverse'!$A$28:$BH$28,1,'FD mesh'!$B$15+1)*Setup!$B$22</f>
        <v>16.9015504352583</v>
      </c>
      <c r="AE929" s="0" t="n">
        <f aca="false">SUMPRODUCT('FD inverse'!$A$29:$BH$29,'FD mesh'!$B$84:$BI$84,$E928:$BL928)+'FD inverse'!$A$29*$C929/Setup!$B$17+INDEX('FD inverse'!$A$29:$BH$29,1,'FD mesh'!$B$15+1)*Setup!$B$22</f>
        <v>16.3779405165991</v>
      </c>
      <c r="AF929" s="0" t="n">
        <f aca="false">SUMPRODUCT('FD inverse'!$A$30:$BH$30,'FD mesh'!$B$84:$BI$84,$E928:$BL928)+'FD inverse'!$A$30*$C929/Setup!$B$17+INDEX('FD inverse'!$A$30:$BH$30,1,'FD mesh'!$B$15+1)*Setup!$B$22</f>
        <v>15.8535742950504</v>
      </c>
      <c r="AG929" s="0" t="n">
        <f aca="false">SUMPRODUCT('FD inverse'!$A$31:$BH$31,'FD mesh'!$B$84:$BI$84,$E928:$BL928)+'FD inverse'!$A$31*$C929/Setup!$B$17+INDEX('FD inverse'!$A$31:$BH$31,1,'FD mesh'!$B$15+1)*Setup!$B$22</f>
        <v>15.3287713365106</v>
      </c>
      <c r="AH929" s="0" t="n">
        <f aca="false">SUMPRODUCT('FD inverse'!$A$32:$BH$32,'FD mesh'!$B$84:$BI$84,$E928:$BL928)+'FD inverse'!$A$32*$C929/Setup!$B$17+INDEX('FD inverse'!$A$32:$BH$32,1,'FD mesh'!$B$15+1)*Setup!$B$22</f>
        <v>15.3065477716036</v>
      </c>
      <c r="AI929" s="0" t="n">
        <f aca="false">SUMPRODUCT('FD inverse'!$A$33:$BH$33,'FD mesh'!$B$84:$BI$84,$E928:$BL928)+'FD inverse'!$A$33*$C929/Setup!$B$17+INDEX('FD inverse'!$A$33:$BH$33,1,'FD mesh'!$B$15+1)*Setup!$B$22</f>
        <v>15.2841439241611</v>
      </c>
      <c r="AJ929" s="0" t="n">
        <f aca="false">SUMPRODUCT('FD inverse'!$A$34:$BH$34,'FD mesh'!$B$84:$BI$84,$E928:$BL928)+'FD inverse'!$A$34*$C929/Setup!$B$17+INDEX('FD inverse'!$A$34:$BH$34,1,'FD mesh'!$B$15+1)*Setup!$B$22</f>
        <v>15.2615804861476</v>
      </c>
      <c r="AK929" s="0" t="n">
        <f aca="false">SUMPRODUCT('FD inverse'!$A$35:$BH$35,'FD mesh'!$B$84:$BI$84,$E928:$BL928)+'FD inverse'!$A$35*$C929/Setup!$B$17+INDEX('FD inverse'!$A$35:$BH$35,1,'FD mesh'!$B$15+1)*Setup!$B$22</f>
        <v>15.2388765882519</v>
      </c>
      <c r="AL929" s="0" t="n">
        <f aca="false">SUMPRODUCT('FD inverse'!$A$36:$BH$36,'FD mesh'!$B$84:$BI$84,$E928:$BL928)+'FD inverse'!$A$36*$C929/Setup!$B$17+INDEX('FD inverse'!$A$36:$BH$36,1,'FD mesh'!$B$15+1)*Setup!$B$22</f>
        <v>15.2160498624586</v>
      </c>
      <c r="AM929" s="0" t="n">
        <f aca="false">SUMPRODUCT('FD inverse'!$A$37:$BH$37,'FD mesh'!$B$84:$BI$84,$E928:$BL928)+'FD inverse'!$A$37*$C929/Setup!$B$17+INDEX('FD inverse'!$A$37:$BH$37,1,'FD mesh'!$B$15+1)*Setup!$B$22</f>
        <v>15.193116522662</v>
      </c>
      <c r="AN929" s="0" t="n">
        <f aca="false">SUMPRODUCT('FD inverse'!$A$38:$BH$38,'FD mesh'!$B$84:$BI$84,$E928:$BL928)+'FD inverse'!$A$38*$C929/Setup!$B$17+INDEX('FD inverse'!$A$38:$BH$38,1,'FD mesh'!$B$15+1)*Setup!$B$22</f>
        <v>15.1700914610887</v>
      </c>
      <c r="AO929" s="0" t="n">
        <f aca="false">SUMPRODUCT('FD inverse'!$A$39:$BH$39,'FD mesh'!$B$84:$BI$84,$E928:$BL928)+'FD inverse'!$A$39*$C929/Setup!$B$17+INDEX('FD inverse'!$A$39:$BH$39,1,'FD mesh'!$B$15+1)*Setup!$B$22</f>
        <v>15.146988358469</v>
      </c>
      <c r="AP929" s="0" t="n">
        <f aca="false">SUMPRODUCT('FD inverse'!$A$40:$BH$40,'FD mesh'!$B$84:$BI$84,$E928:$BL928)+'FD inverse'!$A$40*$C929/Setup!$B$17+INDEX('FD inverse'!$A$40:$BH$40,1,'FD mesh'!$B$15+1)*Setup!$B$22</f>
        <v>15.1238198060622</v>
      </c>
      <c r="AQ929" s="0" t="n">
        <f aca="false">SUMPRODUCT('FD inverse'!$A$41:$BH$41,'FD mesh'!$B$84:$BI$84,$E928:$BL928)+'FD inverse'!$A$41*$C929/Setup!$B$17+INDEX('FD inverse'!$A$41:$BH$41,1,'FD mesh'!$B$15+1)*Setup!$B$22</f>
        <v>15.1005974377834</v>
      </c>
      <c r="AR929" s="0" t="n">
        <f aca="false">SUMPRODUCT('FD inverse'!$A$42:$BH$42,'FD mesh'!$B$84:$BI$84,$E928:$BL928)+'FD inverse'!$A$42*$C929/Setup!$B$17+INDEX('FD inverse'!$A$42:$BH$42,1,'FD mesh'!$B$15+1)*Setup!$B$22</f>
        <v>15.0773320708188</v>
      </c>
      <c r="AS929" s="0" t="n">
        <f aca="false">SUMPRODUCT('FD inverse'!$A$43:$BH$43,'FD mesh'!$B$84:$BI$84,$E928:$BL928)+'FD inverse'!$A$43*$C929/Setup!$B$17+INDEX('FD inverse'!$A$43:$BH$43,1,'FD mesh'!$B$15+1)*Setup!$B$22</f>
        <v>0</v>
      </c>
      <c r="AT929" s="0" t="n">
        <f aca="false">SUMPRODUCT('FD inverse'!$A$44:$BH$44,'FD mesh'!$B$84:$BI$84,$E928:$BL928)+'FD inverse'!$A$44*$C929/Setup!$B$17+INDEX('FD inverse'!$A$44:$BH$44,1,'FD mesh'!$B$15+1)*Setup!$B$22</f>
        <v>0</v>
      </c>
      <c r="AU929" s="0" t="n">
        <f aca="false">SUMPRODUCT('FD inverse'!$A$45:$BH$45,'FD mesh'!$B$84:$BI$84,$E928:$BL928)+'FD inverse'!$A$45*$C929/Setup!$B$17+INDEX('FD inverse'!$A$45:$BH$45,1,'FD mesh'!$B$15+1)*Setup!$B$22</f>
        <v>0</v>
      </c>
      <c r="AV929" s="0" t="n">
        <f aca="false">SUMPRODUCT('FD inverse'!$A$46:$BH$46,'FD mesh'!$B$84:$BI$84,$E928:$BL928)+'FD inverse'!$A$46*$C929/Setup!$B$17+INDEX('FD inverse'!$A$46:$BH$46,1,'FD mesh'!$B$15+1)*Setup!$B$22</f>
        <v>0</v>
      </c>
      <c r="AW929" s="0" t="n">
        <f aca="false">SUMPRODUCT('FD inverse'!$A$47:$BH$47,'FD mesh'!$B$84:$BI$84,$E928:$BL928)+'FD inverse'!$A$47*$C929/Setup!$B$17+INDEX('FD inverse'!$A$47:$BH$47,1,'FD mesh'!$B$15+1)*Setup!$B$22</f>
        <v>0</v>
      </c>
      <c r="AX929" s="0" t="n">
        <f aca="false">SUMPRODUCT('FD inverse'!$A$48:$BH$48,'FD mesh'!$B$84:$BI$84,$E928:$BL928)+'FD inverse'!$A$48*$C929/Setup!$B$17+INDEX('FD inverse'!$A$48:$BH$48,1,'FD mesh'!$B$15+1)*Setup!$B$22</f>
        <v>0</v>
      </c>
      <c r="AY929" s="0" t="n">
        <f aca="false">SUMPRODUCT('FD inverse'!$A$49:$BH$49,'FD mesh'!$B$84:$BI$84,$E928:$BL928)+'FD inverse'!$A$49*$C929/Setup!$B$17+INDEX('FD inverse'!$A$49:$BH$49,1,'FD mesh'!$B$15+1)*Setup!$B$22</f>
        <v>0</v>
      </c>
      <c r="AZ929" s="0" t="n">
        <f aca="false">SUMPRODUCT('FD inverse'!$A$50:$BH$50,'FD mesh'!$B$84:$BI$84,$E928:$BL928)+'FD inverse'!$A$50*$C929/Setup!$B$17+INDEX('FD inverse'!$A$50:$BH$50,1,'FD mesh'!$B$15+1)*Setup!$B$22</f>
        <v>0</v>
      </c>
      <c r="BA929" s="0" t="n">
        <f aca="false">SUMPRODUCT('FD inverse'!$A$51:$BH$51,'FD mesh'!$B$84:$BI$84,$E928:$BL928)+'FD inverse'!$A$51*$C929/Setup!$B$17+INDEX('FD inverse'!$A$51:$BH$51,1,'FD mesh'!$B$15+1)*Setup!$B$22</f>
        <v>0</v>
      </c>
      <c r="BB929" s="0" t="n">
        <f aca="false">SUMPRODUCT('FD inverse'!$A$52:$BH$52,'FD mesh'!$B$84:$BI$84,$E928:$BL928)+'FD inverse'!$A$52*$C929/Setup!$B$17+INDEX('FD inverse'!$A$52:$BH$52,1,'FD mesh'!$B$15+1)*Setup!$B$22</f>
        <v>0</v>
      </c>
      <c r="BC929" s="0" t="n">
        <f aca="false">SUMPRODUCT('FD inverse'!$A$53:$BH$53,'FD mesh'!$B$84:$BI$84,$E928:$BL928)+'FD inverse'!$A$53*$C929/Setup!$B$17+INDEX('FD inverse'!$A$53:$BH$53,1,'FD mesh'!$B$15+1)*Setup!$B$22</f>
        <v>0</v>
      </c>
      <c r="BD929" s="0" t="n">
        <f aca="false">SUMPRODUCT('FD inverse'!$A$54:$BH$54,'FD mesh'!$B$84:$BI$84,$E928:$BL928)+'FD inverse'!$A$54*$C929/Setup!$B$17+INDEX('FD inverse'!$A$54:$BH$54,1,'FD mesh'!$B$15+1)*Setup!$B$22</f>
        <v>0</v>
      </c>
      <c r="BE929" s="0" t="n">
        <f aca="false">SUMPRODUCT('FD inverse'!$A$55:$BH$55,'FD mesh'!$B$84:$BI$84,$E928:$BL928)+'FD inverse'!$A$55*$C929/Setup!$B$17+INDEX('FD inverse'!$A$55:$BH$55,1,'FD mesh'!$B$15+1)*Setup!$B$22</f>
        <v>0</v>
      </c>
      <c r="BF929" s="0" t="n">
        <f aca="false">SUMPRODUCT('FD inverse'!$A$56:$BH$56,'FD mesh'!$B$84:$BI$84,$E928:$BL928)+'FD inverse'!$A$56*$C929/Setup!$B$17+INDEX('FD inverse'!$A$56:$BH$56,1,'FD mesh'!$B$15+1)*Setup!$B$22</f>
        <v>0</v>
      </c>
      <c r="BG929" s="0" t="n">
        <f aca="false">SUMPRODUCT('FD inverse'!$A$57:$BH$57,'FD mesh'!$B$84:$BI$84,$E928:$BL928)+'FD inverse'!$A$57*$C929/Setup!$B$17+INDEX('FD inverse'!$A$57:$BH$57,1,'FD mesh'!$B$15+1)*Setup!$B$22</f>
        <v>0</v>
      </c>
      <c r="BH929" s="0" t="n">
        <f aca="false">SUMPRODUCT('FD inverse'!$A$58:$BH$58,'FD mesh'!$B$84:$BI$84,$E928:$BL928)+'FD inverse'!$A$58*$C929/Setup!$B$17+INDEX('FD inverse'!$A$58:$BH$58,1,'FD mesh'!$B$15+1)*Setup!$B$22</f>
        <v>0</v>
      </c>
      <c r="BI929" s="0" t="n">
        <f aca="false">SUMPRODUCT('FD inverse'!$A$59:$BH$59,'FD mesh'!$B$84:$BI$84,$E928:$BL928)+'FD inverse'!$A$59*$C929/Setup!$B$17+INDEX('FD inverse'!$A$59:$BH$59,1,'FD mesh'!$B$15+1)*Setup!$B$22</f>
        <v>0</v>
      </c>
      <c r="BJ929" s="0" t="n">
        <f aca="false">SUMPRODUCT('FD inverse'!$A$60:$BH$60,'FD mesh'!$B$84:$BI$84,$E928:$BL928)+'FD inverse'!$A$60*$C929/Setup!$B$17+INDEX('FD inverse'!$A$60:$BH$60,1,'FD mesh'!$B$15+1)*Setup!$B$22</f>
        <v>0</v>
      </c>
      <c r="BK929" s="0" t="n">
        <f aca="false">SUMPRODUCT('FD inverse'!$A$61:$BH$61,'FD mesh'!$B$84:$BI$84,$E928:$BL928)+'FD inverse'!$A$61*$C929/Setup!$B$17+INDEX('FD inverse'!$A$61:$BH$61,1,'FD mesh'!$B$15+1)*Setup!$B$22</f>
        <v>0</v>
      </c>
      <c r="BL929" s="0" t="n">
        <f aca="false">SUMPRODUCT('FD inverse'!$A$62:$BH$62,'FD mesh'!$B$84:$BI$84,$E928:$BL928)+'FD inverse'!$A$62*$C929/Setup!$B$17+INDEX('FD inverse'!$A$62:$BH$62,1,'FD mesh'!$B$15+1)*Setup!$B$22</f>
        <v>0</v>
      </c>
    </row>
    <row r="930" customFormat="false" ht="15" hidden="false" customHeight="false" outlineLevel="0" collapsed="false">
      <c r="A930" s="0" t="n">
        <v>925</v>
      </c>
      <c r="B930" s="0" t="n">
        <f aca="false">A930*Setup!$B$11/3600</f>
        <v>77.0833333333333</v>
      </c>
      <c r="C930" s="0" t="n">
        <f aca="false">Setup!$B$7+Setup!$B$8*COS(2*PI()*(B930-Setup!$B$9)/24)</f>
        <v>20.1598005824563</v>
      </c>
      <c r="D930" s="0" t="n">
        <f aca="false">(C930-E930)/Setup!$B$17</f>
        <v>-8.63451513035679</v>
      </c>
      <c r="E930" s="0" t="n">
        <f aca="false">SUMPRODUCT('FD inverse'!$A$3:$BH$3,'FD mesh'!$B$84:$BI$84,$E929:$BL929)+'FD inverse'!$A$3*$C930/Setup!$B$17+INDEX('FD inverse'!$A$3:$BH$3,1,'FD mesh'!$B$15+1)*Setup!$B$22</f>
        <v>21.2822875494027</v>
      </c>
      <c r="F930" s="0" t="n">
        <f aca="false">SUMPRODUCT('FD inverse'!$A$4:$BH$4,'FD mesh'!$B$84:$BI$84,$E929:$BL929)+'FD inverse'!$A$4*$C930/Setup!$B$17+INDEX('FD inverse'!$A$4:$BH$4,1,'FD mesh'!$B$15+1)*Setup!$B$22</f>
        <v>21.5404302821291</v>
      </c>
      <c r="G930" s="0" t="n">
        <f aca="false">SUMPRODUCT('FD inverse'!$A$5:$BH$5,'FD mesh'!$B$84:$BI$84,$E929:$BL929)+'FD inverse'!$A$5*$C930/Setup!$B$17+INDEX('FD inverse'!$A$5:$BH$5,1,'FD mesh'!$B$15+1)*Setup!$B$22</f>
        <v>21.7992057458823</v>
      </c>
      <c r="H930" s="0" t="n">
        <f aca="false">SUMPRODUCT('FD inverse'!$A$6:$BH$6,'FD mesh'!$B$84:$BI$84,$E929:$BL929)+'FD inverse'!$A$6*$C930/Setup!$B$17+INDEX('FD inverse'!$A$6:$BH$6,1,'FD mesh'!$B$15+1)*Setup!$B$22</f>
        <v>22.6672276193533</v>
      </c>
      <c r="I930" s="0" t="n">
        <f aca="false">SUMPRODUCT('FD inverse'!$A$7:$BH$7,'FD mesh'!$B$84:$BI$84,$E929:$BL929)+'FD inverse'!$A$7*$C930/Setup!$B$17+INDEX('FD inverse'!$A$7:$BH$7,1,'FD mesh'!$B$15+1)*Setup!$B$22</f>
        <v>22.7402000453448</v>
      </c>
      <c r="J930" s="0" t="n">
        <f aca="false">SUMPRODUCT('FD inverse'!$A$8:$BH$8,'FD mesh'!$B$84:$BI$84,$E929:$BL929)+'FD inverse'!$A$8*$C930/Setup!$B$17+INDEX('FD inverse'!$A$8:$BH$8,1,'FD mesh'!$B$15+1)*Setup!$B$22</f>
        <v>22.8049669164037</v>
      </c>
      <c r="K930" s="0" t="n">
        <f aca="false">SUMPRODUCT('FD inverse'!$A$9:$BH$9,'FD mesh'!$B$84:$BI$84,$E929:$BL929)+'FD inverse'!$A$9*$C930/Setup!$B$17+INDEX('FD inverse'!$A$9:$BH$9,1,'FD mesh'!$B$15+1)*Setup!$B$22</f>
        <v>22.861109179353</v>
      </c>
      <c r="L930" s="0" t="n">
        <f aca="false">SUMPRODUCT('FD inverse'!$A$10:$BH$10,'FD mesh'!$B$84:$BI$84,$E929:$BL929)+'FD inverse'!$A$10*$C930/Setup!$B$17+INDEX('FD inverse'!$A$10:$BH$10,1,'FD mesh'!$B$15+1)*Setup!$B$22</f>
        <v>22.9082929887742</v>
      </c>
      <c r="M930" s="0" t="n">
        <f aca="false">SUMPRODUCT('FD inverse'!$A$11:$BH$11,'FD mesh'!$B$84:$BI$84,$E929:$BL929)+'FD inverse'!$A$11*$C930/Setup!$B$17+INDEX('FD inverse'!$A$11:$BH$11,1,'FD mesh'!$B$15+1)*Setup!$B$22</f>
        <v>22.9462572494048</v>
      </c>
      <c r="N930" s="0" t="n">
        <f aca="false">SUMPRODUCT('FD inverse'!$A$12:$BH$12,'FD mesh'!$B$84:$BI$84,$E929:$BL929)+'FD inverse'!$A$12*$C930/Setup!$B$17+INDEX('FD inverse'!$A$12:$BH$12,1,'FD mesh'!$B$15+1)*Setup!$B$22</f>
        <v>22.9748027097083</v>
      </c>
      <c r="O930" s="0" t="n">
        <f aca="false">SUMPRODUCT('FD inverse'!$A$13:$BH$13,'FD mesh'!$B$84:$BI$84,$E929:$BL929)+'FD inverse'!$A$13*$C930/Setup!$B$17+INDEX('FD inverse'!$A$13:$BH$13,1,'FD mesh'!$B$15+1)*Setup!$B$22</f>
        <v>22.9937826476484</v>
      </c>
      <c r="P930" s="0" t="n">
        <f aca="false">SUMPRODUCT('FD inverse'!$A$14:$BH$14,'FD mesh'!$B$84:$BI$84,$E929:$BL929)+'FD inverse'!$A$14*$C930/Setup!$B$17+INDEX('FD inverse'!$A$14:$BH$14,1,'FD mesh'!$B$15+1)*Setup!$B$22</f>
        <v>23.0030951797667</v>
      </c>
      <c r="Q930" s="0" t="n">
        <f aca="false">SUMPRODUCT('FD inverse'!$A$15:$BH$15,'FD mesh'!$B$84:$BI$84,$E929:$BL929)+'FD inverse'!$A$15*$C930/Setup!$B$17+INDEX('FD inverse'!$A$15:$BH$15,1,'FD mesh'!$B$15+1)*Setup!$B$22</f>
        <v>23.0026772162721</v>
      </c>
      <c r="R930" s="0" t="n">
        <f aca="false">SUMPRODUCT('FD inverse'!$A$16:$BH$16,'FD mesh'!$B$84:$BI$84,$E929:$BL929)+'FD inverse'!$A$16*$C930/Setup!$B$17+INDEX('FD inverse'!$A$16:$BH$16,1,'FD mesh'!$B$15+1)*Setup!$B$22</f>
        <v>22.9925000777448</v>
      </c>
      <c r="S930" s="0" t="n">
        <f aca="false">SUMPRODUCT('FD inverse'!$A$17:$BH$17,'FD mesh'!$B$84:$BI$84,$E929:$BL929)+'FD inverse'!$A$17*$C930/Setup!$B$17+INDEX('FD inverse'!$A$17:$BH$17,1,'FD mesh'!$B$15+1)*Setup!$B$22</f>
        <v>22.5039983990802</v>
      </c>
      <c r="T930" s="0" t="n">
        <f aca="false">SUMPRODUCT('FD inverse'!$A$18:$BH$18,'FD mesh'!$B$84:$BI$84,$E929:$BL929)+'FD inverse'!$A$18*$C930/Setup!$B$17+INDEX('FD inverse'!$A$18:$BH$18,1,'FD mesh'!$B$15+1)*Setup!$B$22</f>
        <v>22.0109295338331</v>
      </c>
      <c r="U930" s="0" t="n">
        <f aca="false">SUMPRODUCT('FD inverse'!$A$19:$BH$19,'FD mesh'!$B$84:$BI$84,$E929:$BL929)+'FD inverse'!$A$19*$C930/Setup!$B$17+INDEX('FD inverse'!$A$19:$BH$19,1,'FD mesh'!$B$15+1)*Setup!$B$22</f>
        <v>21.513598933916</v>
      </c>
      <c r="V930" s="0" t="n">
        <f aca="false">SUMPRODUCT('FD inverse'!$A$20:$BH$20,'FD mesh'!$B$84:$BI$84,$E929:$BL929)+'FD inverse'!$A$20*$C930/Setup!$B$17+INDEX('FD inverse'!$A$20:$BH$20,1,'FD mesh'!$B$15+1)*Setup!$B$22</f>
        <v>21.0123168739194</v>
      </c>
      <c r="W930" s="0" t="n">
        <f aca="false">SUMPRODUCT('FD inverse'!$A$21:$BH$21,'FD mesh'!$B$84:$BI$84,$E929:$BL929)+'FD inverse'!$A$21*$C930/Setup!$B$17+INDEX('FD inverse'!$A$21:$BH$21,1,'FD mesh'!$B$15+1)*Setup!$B$22</f>
        <v>20.5073973272076</v>
      </c>
      <c r="X930" s="0" t="n">
        <f aca="false">SUMPRODUCT('FD inverse'!$A$22:$BH$22,'FD mesh'!$B$84:$BI$84,$E929:$BL929)+'FD inverse'!$A$22*$C930/Setup!$B$17+INDEX('FD inverse'!$A$22:$BH$22,1,'FD mesh'!$B$15+1)*Setup!$B$22</f>
        <v>19.9991570104966</v>
      </c>
      <c r="Y930" s="0" t="n">
        <f aca="false">SUMPRODUCT('FD inverse'!$A$23:$BH$23,'FD mesh'!$B$84:$BI$84,$E929:$BL929)+'FD inverse'!$A$23*$C930/Setup!$B$17+INDEX('FD inverse'!$A$23:$BH$23,1,'FD mesh'!$B$15+1)*Setup!$B$22</f>
        <v>19.4879145834688</v>
      </c>
      <c r="Z930" s="0" t="n">
        <f aca="false">SUMPRODUCT('FD inverse'!$A$24:$BH$24,'FD mesh'!$B$84:$BI$84,$E929:$BL929)+'FD inverse'!$A$24*$C930/Setup!$B$17+INDEX('FD inverse'!$A$24:$BH$24,1,'FD mesh'!$B$15+1)*Setup!$B$22</f>
        <v>18.9739899898774</v>
      </c>
      <c r="AA930" s="0" t="n">
        <f aca="false">SUMPRODUCT('FD inverse'!$A$25:$BH$25,'FD mesh'!$B$84:$BI$84,$E929:$BL929)+'FD inverse'!$A$25*$C930/Setup!$B$17+INDEX('FD inverse'!$A$25:$BH$25,1,'FD mesh'!$B$15+1)*Setup!$B$22</f>
        <v>18.4577039265315</v>
      </c>
      <c r="AB930" s="0" t="n">
        <f aca="false">SUMPRODUCT('FD inverse'!$A$26:$BH$26,'FD mesh'!$B$84:$BI$84,$E929:$BL929)+'FD inverse'!$A$26*$C930/Setup!$B$17+INDEX('FD inverse'!$A$26:$BH$26,1,'FD mesh'!$B$15+1)*Setup!$B$22</f>
        <v>17.9393774265065</v>
      </c>
      <c r="AC930" s="0" t="n">
        <f aca="false">SUMPRODUCT('FD inverse'!$A$27:$BH$27,'FD mesh'!$B$84:$BI$84,$E929:$BL929)+'FD inverse'!$A$27*$C930/Setup!$B$17+INDEX('FD inverse'!$A$27:$BH$27,1,'FD mesh'!$B$15+1)*Setup!$B$22</f>
        <v>17.4193315429096</v>
      </c>
      <c r="AD930" s="0" t="n">
        <f aca="false">SUMPRODUCT('FD inverse'!$A$28:$BH$28,'FD mesh'!$B$84:$BI$84,$E929:$BL929)+'FD inverse'!$A$28*$C930/Setup!$B$17+INDEX('FD inverse'!$A$28:$BH$28,1,'FD mesh'!$B$15+1)*Setup!$B$22</f>
        <v>16.8978871195212</v>
      </c>
      <c r="AE930" s="0" t="n">
        <f aca="false">SUMPRODUCT('FD inverse'!$A$29:$BH$29,'FD mesh'!$B$84:$BI$84,$E929:$BL929)+'FD inverse'!$A$29*$C930/Setup!$B$17+INDEX('FD inverse'!$A$29:$BH$29,1,'FD mesh'!$B$15+1)*Setup!$B$22</f>
        <v>16.3753646346444</v>
      </c>
      <c r="AF930" s="0" t="n">
        <f aca="false">SUMPRODUCT('FD inverse'!$A$30:$BH$30,'FD mesh'!$B$84:$BI$84,$E929:$BL929)+'FD inverse'!$A$30*$C930/Setup!$B$17+INDEX('FD inverse'!$A$30:$BH$30,1,'FD mesh'!$B$15+1)*Setup!$B$22</f>
        <v>15.8520841045067</v>
      </c>
      <c r="AG930" s="0" t="n">
        <f aca="false">SUMPRODUCT('FD inverse'!$A$31:$BH$31,'FD mesh'!$B$84:$BI$84,$E929:$BL929)+'FD inverse'!$A$31*$C930/Setup!$B$17+INDEX('FD inverse'!$A$31:$BH$31,1,'FD mesh'!$B$15+1)*Setup!$B$22</f>
        <v>15.3283650325804</v>
      </c>
      <c r="AH930" s="0" t="n">
        <f aca="false">SUMPRODUCT('FD inverse'!$A$32:$BH$32,'FD mesh'!$B$84:$BI$84,$E929:$BL929)+'FD inverse'!$A$32*$C930/Setup!$B$17+INDEX('FD inverse'!$A$32:$BH$32,1,'FD mesh'!$B$15+1)*Setup!$B$22</f>
        <v>15.3061855628814</v>
      </c>
      <c r="AI930" s="0" t="n">
        <f aca="false">SUMPRODUCT('FD inverse'!$A$33:$BH$33,'FD mesh'!$B$84:$BI$84,$E929:$BL929)+'FD inverse'!$A$33*$C930/Setup!$B$17+INDEX('FD inverse'!$A$33:$BH$33,1,'FD mesh'!$B$15+1)*Setup!$B$22</f>
        <v>15.2838227347844</v>
      </c>
      <c r="AJ930" s="0" t="n">
        <f aca="false">SUMPRODUCT('FD inverse'!$A$34:$BH$34,'FD mesh'!$B$84:$BI$84,$E929:$BL929)+'FD inverse'!$A$34*$C930/Setup!$B$17+INDEX('FD inverse'!$A$34:$BH$34,1,'FD mesh'!$B$15+1)*Setup!$B$22</f>
        <v>15.261297313227</v>
      </c>
      <c r="AK930" s="0" t="n">
        <f aca="false">SUMPRODUCT('FD inverse'!$A$35:$BH$35,'FD mesh'!$B$84:$BI$84,$E929:$BL929)+'FD inverse'!$A$35*$C930/Setup!$B$17+INDEX('FD inverse'!$A$35:$BH$35,1,'FD mesh'!$B$15+1)*Setup!$B$22</f>
        <v>15.2386285430149</v>
      </c>
      <c r="AL930" s="0" t="n">
        <f aca="false">SUMPRODUCT('FD inverse'!$A$36:$BH$36,'FD mesh'!$B$84:$BI$84,$E929:$BL929)+'FD inverse'!$A$36*$C930/Setup!$B$17+INDEX('FD inverse'!$A$36:$BH$36,1,'FD mesh'!$B$15+1)*Setup!$B$22</f>
        <v>15.2158342065905</v>
      </c>
      <c r="AM930" s="0" t="n">
        <f aca="false">SUMPRODUCT('FD inverse'!$A$37:$BH$37,'FD mesh'!$B$84:$BI$84,$E929:$BL929)+'FD inverse'!$A$37*$C930/Setup!$B$17+INDEX('FD inverse'!$A$37:$BH$37,1,'FD mesh'!$B$15+1)*Setup!$B$22</f>
        <v>15.1929307001984</v>
      </c>
      <c r="AN930" s="0" t="n">
        <f aca="false">SUMPRODUCT('FD inverse'!$A$38:$BH$38,'FD mesh'!$B$84:$BI$84,$E929:$BL929)+'FD inverse'!$A$38*$C930/Setup!$B$17+INDEX('FD inverse'!$A$38:$BH$38,1,'FD mesh'!$B$15+1)*Setup!$B$22</f>
        <v>15.1699331261953</v>
      </c>
      <c r="AO930" s="0" t="n">
        <f aca="false">SUMPRODUCT('FD inverse'!$A$39:$BH$39,'FD mesh'!$B$84:$BI$84,$E929:$BL929)+'FD inverse'!$A$39*$C930/Setup!$B$17+INDEX('FD inverse'!$A$39:$BH$39,1,'FD mesh'!$B$15+1)*Setup!$B$22</f>
        <v>15.1468553994221</v>
      </c>
      <c r="AP930" s="0" t="n">
        <f aca="false">SUMPRODUCT('FD inverse'!$A$40:$BH$40,'FD mesh'!$B$84:$BI$84,$E929:$BL929)+'FD inverse'!$A$40*$C930/Setup!$B$17+INDEX('FD inverse'!$A$40:$BH$40,1,'FD mesh'!$B$15+1)*Setup!$B$22</f>
        <v>15.123710365717</v>
      </c>
      <c r="AQ930" s="0" t="n">
        <f aca="false">SUMPRODUCT('FD inverse'!$A$41:$BH$41,'FD mesh'!$B$84:$BI$84,$E929:$BL929)+'FD inverse'!$A$41*$C930/Setup!$B$17+INDEX('FD inverse'!$A$41:$BH$41,1,'FD mesh'!$B$15+1)*Setup!$B$22</f>
        <v>15.1005099307885</v>
      </c>
      <c r="AR930" s="0" t="n">
        <f aca="false">SUMPRODUCT('FD inverse'!$A$42:$BH$42,'FD mesh'!$B$84:$BI$84,$E929:$BL929)+'FD inverse'!$A$42*$C930/Setup!$B$17+INDEX('FD inverse'!$A$42:$BH$42,1,'FD mesh'!$B$15+1)*Setup!$B$22</f>
        <v>15.0772651978036</v>
      </c>
      <c r="AS930" s="0" t="n">
        <f aca="false">SUMPRODUCT('FD inverse'!$A$43:$BH$43,'FD mesh'!$B$84:$BI$84,$E929:$BL929)+'FD inverse'!$A$43*$C930/Setup!$B$17+INDEX('FD inverse'!$A$43:$BH$43,1,'FD mesh'!$B$15+1)*Setup!$B$22</f>
        <v>0</v>
      </c>
      <c r="AT930" s="0" t="n">
        <f aca="false">SUMPRODUCT('FD inverse'!$A$44:$BH$44,'FD mesh'!$B$84:$BI$84,$E929:$BL929)+'FD inverse'!$A$44*$C930/Setup!$B$17+INDEX('FD inverse'!$A$44:$BH$44,1,'FD mesh'!$B$15+1)*Setup!$B$22</f>
        <v>0</v>
      </c>
      <c r="AU930" s="0" t="n">
        <f aca="false">SUMPRODUCT('FD inverse'!$A$45:$BH$45,'FD mesh'!$B$84:$BI$84,$E929:$BL929)+'FD inverse'!$A$45*$C930/Setup!$B$17+INDEX('FD inverse'!$A$45:$BH$45,1,'FD mesh'!$B$15+1)*Setup!$B$22</f>
        <v>0</v>
      </c>
      <c r="AV930" s="0" t="n">
        <f aca="false">SUMPRODUCT('FD inverse'!$A$46:$BH$46,'FD mesh'!$B$84:$BI$84,$E929:$BL929)+'FD inverse'!$A$46*$C930/Setup!$B$17+INDEX('FD inverse'!$A$46:$BH$46,1,'FD mesh'!$B$15+1)*Setup!$B$22</f>
        <v>0</v>
      </c>
      <c r="AW930" s="0" t="n">
        <f aca="false">SUMPRODUCT('FD inverse'!$A$47:$BH$47,'FD mesh'!$B$84:$BI$84,$E929:$BL929)+'FD inverse'!$A$47*$C930/Setup!$B$17+INDEX('FD inverse'!$A$47:$BH$47,1,'FD mesh'!$B$15+1)*Setup!$B$22</f>
        <v>0</v>
      </c>
      <c r="AX930" s="0" t="n">
        <f aca="false">SUMPRODUCT('FD inverse'!$A$48:$BH$48,'FD mesh'!$B$84:$BI$84,$E929:$BL929)+'FD inverse'!$A$48*$C930/Setup!$B$17+INDEX('FD inverse'!$A$48:$BH$48,1,'FD mesh'!$B$15+1)*Setup!$B$22</f>
        <v>0</v>
      </c>
      <c r="AY930" s="0" t="n">
        <f aca="false">SUMPRODUCT('FD inverse'!$A$49:$BH$49,'FD mesh'!$B$84:$BI$84,$E929:$BL929)+'FD inverse'!$A$49*$C930/Setup!$B$17+INDEX('FD inverse'!$A$49:$BH$49,1,'FD mesh'!$B$15+1)*Setup!$B$22</f>
        <v>0</v>
      </c>
      <c r="AZ930" s="0" t="n">
        <f aca="false">SUMPRODUCT('FD inverse'!$A$50:$BH$50,'FD mesh'!$B$84:$BI$84,$E929:$BL929)+'FD inverse'!$A$50*$C930/Setup!$B$17+INDEX('FD inverse'!$A$50:$BH$50,1,'FD mesh'!$B$15+1)*Setup!$B$22</f>
        <v>0</v>
      </c>
      <c r="BA930" s="0" t="n">
        <f aca="false">SUMPRODUCT('FD inverse'!$A$51:$BH$51,'FD mesh'!$B$84:$BI$84,$E929:$BL929)+'FD inverse'!$A$51*$C930/Setup!$B$17+INDEX('FD inverse'!$A$51:$BH$51,1,'FD mesh'!$B$15+1)*Setup!$B$22</f>
        <v>0</v>
      </c>
      <c r="BB930" s="0" t="n">
        <f aca="false">SUMPRODUCT('FD inverse'!$A$52:$BH$52,'FD mesh'!$B$84:$BI$84,$E929:$BL929)+'FD inverse'!$A$52*$C930/Setup!$B$17+INDEX('FD inverse'!$A$52:$BH$52,1,'FD mesh'!$B$15+1)*Setup!$B$22</f>
        <v>0</v>
      </c>
      <c r="BC930" s="0" t="n">
        <f aca="false">SUMPRODUCT('FD inverse'!$A$53:$BH$53,'FD mesh'!$B$84:$BI$84,$E929:$BL929)+'FD inverse'!$A$53*$C930/Setup!$B$17+INDEX('FD inverse'!$A$53:$BH$53,1,'FD mesh'!$B$15+1)*Setup!$B$22</f>
        <v>0</v>
      </c>
      <c r="BD930" s="0" t="n">
        <f aca="false">SUMPRODUCT('FD inverse'!$A$54:$BH$54,'FD mesh'!$B$84:$BI$84,$E929:$BL929)+'FD inverse'!$A$54*$C930/Setup!$B$17+INDEX('FD inverse'!$A$54:$BH$54,1,'FD mesh'!$B$15+1)*Setup!$B$22</f>
        <v>0</v>
      </c>
      <c r="BE930" s="0" t="n">
        <f aca="false">SUMPRODUCT('FD inverse'!$A$55:$BH$55,'FD mesh'!$B$84:$BI$84,$E929:$BL929)+'FD inverse'!$A$55*$C930/Setup!$B$17+INDEX('FD inverse'!$A$55:$BH$55,1,'FD mesh'!$B$15+1)*Setup!$B$22</f>
        <v>0</v>
      </c>
      <c r="BF930" s="0" t="n">
        <f aca="false">SUMPRODUCT('FD inverse'!$A$56:$BH$56,'FD mesh'!$B$84:$BI$84,$E929:$BL929)+'FD inverse'!$A$56*$C930/Setup!$B$17+INDEX('FD inverse'!$A$56:$BH$56,1,'FD mesh'!$B$15+1)*Setup!$B$22</f>
        <v>0</v>
      </c>
      <c r="BG930" s="0" t="n">
        <f aca="false">SUMPRODUCT('FD inverse'!$A$57:$BH$57,'FD mesh'!$B$84:$BI$84,$E929:$BL929)+'FD inverse'!$A$57*$C930/Setup!$B$17+INDEX('FD inverse'!$A$57:$BH$57,1,'FD mesh'!$B$15+1)*Setup!$B$22</f>
        <v>0</v>
      </c>
      <c r="BH930" s="0" t="n">
        <f aca="false">SUMPRODUCT('FD inverse'!$A$58:$BH$58,'FD mesh'!$B$84:$BI$84,$E929:$BL929)+'FD inverse'!$A$58*$C930/Setup!$B$17+INDEX('FD inverse'!$A$58:$BH$58,1,'FD mesh'!$B$15+1)*Setup!$B$22</f>
        <v>0</v>
      </c>
      <c r="BI930" s="0" t="n">
        <f aca="false">SUMPRODUCT('FD inverse'!$A$59:$BH$59,'FD mesh'!$B$84:$BI$84,$E929:$BL929)+'FD inverse'!$A$59*$C930/Setup!$B$17+INDEX('FD inverse'!$A$59:$BH$59,1,'FD mesh'!$B$15+1)*Setup!$B$22</f>
        <v>0</v>
      </c>
      <c r="BJ930" s="0" t="n">
        <f aca="false">SUMPRODUCT('FD inverse'!$A$60:$BH$60,'FD mesh'!$B$84:$BI$84,$E929:$BL929)+'FD inverse'!$A$60*$C930/Setup!$B$17+INDEX('FD inverse'!$A$60:$BH$60,1,'FD mesh'!$B$15+1)*Setup!$B$22</f>
        <v>0</v>
      </c>
      <c r="BK930" s="0" t="n">
        <f aca="false">SUMPRODUCT('FD inverse'!$A$61:$BH$61,'FD mesh'!$B$84:$BI$84,$E929:$BL929)+'FD inverse'!$A$61*$C930/Setup!$B$17+INDEX('FD inverse'!$A$61:$BH$61,1,'FD mesh'!$B$15+1)*Setup!$B$22</f>
        <v>0</v>
      </c>
      <c r="BL930" s="0" t="n">
        <f aca="false">SUMPRODUCT('FD inverse'!$A$62:$BH$62,'FD mesh'!$B$84:$BI$84,$E929:$BL929)+'FD inverse'!$A$62*$C930/Setup!$B$17+INDEX('FD inverse'!$A$62:$BH$62,1,'FD mesh'!$B$15+1)*Setup!$B$22</f>
        <v>0</v>
      </c>
    </row>
    <row r="931" customFormat="false" ht="15" hidden="false" customHeight="false" outlineLevel="0" collapsed="false">
      <c r="A931" s="0" t="n">
        <v>926</v>
      </c>
      <c r="B931" s="0" t="n">
        <f aca="false">A931*Setup!$B$11/3600</f>
        <v>77.1666666666667</v>
      </c>
      <c r="C931" s="0" t="n">
        <f aca="false">Setup!$B$7+Setup!$B$8*COS(2*PI()*(B931-Setup!$B$9)/24)</f>
        <v>20.1851321970071</v>
      </c>
      <c r="D931" s="0" t="n">
        <f aca="false">(C931-E931)/Setup!$B$17</f>
        <v>-8.48980085511171</v>
      </c>
      <c r="E931" s="0" t="n">
        <f aca="false">SUMPRODUCT('FD inverse'!$A$3:$BH$3,'FD mesh'!$B$84:$BI$84,$E930:$BL930)+'FD inverse'!$A$3*$C931/Setup!$B$17+INDEX('FD inverse'!$A$3:$BH$3,1,'FD mesh'!$B$15+1)*Setup!$B$22</f>
        <v>21.2888063081716</v>
      </c>
      <c r="F931" s="0" t="n">
        <f aca="false">SUMPRODUCT('FD inverse'!$A$4:$BH$4,'FD mesh'!$B$84:$BI$84,$E930:$BL930)+'FD inverse'!$A$4*$C931/Setup!$B$17+INDEX('FD inverse'!$A$4:$BH$4,1,'FD mesh'!$B$15+1)*Setup!$B$22</f>
        <v>21.5428936138602</v>
      </c>
      <c r="G931" s="0" t="n">
        <f aca="false">SUMPRODUCT('FD inverse'!$A$5:$BH$5,'FD mesh'!$B$84:$BI$84,$E930:$BL930)+'FD inverse'!$A$5*$C931/Setup!$B$17+INDEX('FD inverse'!$A$5:$BH$5,1,'FD mesh'!$B$15+1)*Setup!$B$22</f>
        <v>21.7980500739459</v>
      </c>
      <c r="H931" s="0" t="n">
        <f aca="false">SUMPRODUCT('FD inverse'!$A$6:$BH$6,'FD mesh'!$B$84:$BI$84,$E930:$BL930)+'FD inverse'!$A$6*$C931/Setup!$B$17+INDEX('FD inverse'!$A$6:$BH$6,1,'FD mesh'!$B$15+1)*Setup!$B$22</f>
        <v>22.6545331023802</v>
      </c>
      <c r="I931" s="0" t="n">
        <f aca="false">SUMPRODUCT('FD inverse'!$A$7:$BH$7,'FD mesh'!$B$84:$BI$84,$E930:$BL930)+'FD inverse'!$A$7*$C931/Setup!$B$17+INDEX('FD inverse'!$A$7:$BH$7,1,'FD mesh'!$B$15+1)*Setup!$B$22</f>
        <v>22.7265833653764</v>
      </c>
      <c r="J931" s="0" t="n">
        <f aca="false">SUMPRODUCT('FD inverse'!$A$8:$BH$8,'FD mesh'!$B$84:$BI$84,$E930:$BL930)+'FD inverse'!$A$8*$C931/Setup!$B$17+INDEX('FD inverse'!$A$8:$BH$8,1,'FD mesh'!$B$15+1)*Setup!$B$22</f>
        <v>22.7906001888632</v>
      </c>
      <c r="K931" s="0" t="n">
        <f aca="false">SUMPRODUCT('FD inverse'!$A$9:$BH$9,'FD mesh'!$B$84:$BI$84,$E930:$BL930)+'FD inverse'!$A$9*$C931/Setup!$B$17+INDEX('FD inverse'!$A$9:$BH$9,1,'FD mesh'!$B$15+1)*Setup!$B$22</f>
        <v>22.8461410668984</v>
      </c>
      <c r="L931" s="0" t="n">
        <f aca="false">SUMPRODUCT('FD inverse'!$A$10:$BH$10,'FD mesh'!$B$84:$BI$84,$E930:$BL930)+'FD inverse'!$A$10*$C931/Setup!$B$17+INDEX('FD inverse'!$A$10:$BH$10,1,'FD mesh'!$B$15+1)*Setup!$B$22</f>
        <v>22.8928512001227</v>
      </c>
      <c r="M931" s="0" t="n">
        <f aca="false">SUMPRODUCT('FD inverse'!$A$11:$BH$11,'FD mesh'!$B$84:$BI$84,$E930:$BL930)+'FD inverse'!$A$11*$C931/Setup!$B$17+INDEX('FD inverse'!$A$11:$BH$11,1,'FD mesh'!$B$15+1)*Setup!$B$22</f>
        <v>22.9304511335526</v>
      </c>
      <c r="N931" s="0" t="n">
        <f aca="false">SUMPRODUCT('FD inverse'!$A$12:$BH$12,'FD mesh'!$B$84:$BI$84,$E930:$BL930)+'FD inverse'!$A$12*$C931/Setup!$B$17+INDEX('FD inverse'!$A$12:$BH$12,1,'FD mesh'!$B$15+1)*Setup!$B$22</f>
        <v>22.9587259248869</v>
      </c>
      <c r="O931" s="0" t="n">
        <f aca="false">SUMPRODUCT('FD inverse'!$A$13:$BH$13,'FD mesh'!$B$84:$BI$84,$E930:$BL930)+'FD inverse'!$A$13*$C931/Setup!$B$17+INDEX('FD inverse'!$A$13:$BH$13,1,'FD mesh'!$B$15+1)*Setup!$B$22</f>
        <v>22.977515887418</v>
      </c>
      <c r="P931" s="0" t="n">
        <f aca="false">SUMPRODUCT('FD inverse'!$A$14:$BH$14,'FD mesh'!$B$84:$BI$84,$E930:$BL930)+'FD inverse'!$A$14*$C931/Setup!$B$17+INDEX('FD inverse'!$A$14:$BH$14,1,'FD mesh'!$B$15+1)*Setup!$B$22</f>
        <v>22.9867089412585</v>
      </c>
      <c r="Q931" s="0" t="n">
        <f aca="false">SUMPRODUCT('FD inverse'!$A$15:$BH$15,'FD mesh'!$B$84:$BI$84,$E930:$BL930)+'FD inverse'!$A$15*$C931/Setup!$B$17+INDEX('FD inverse'!$A$15:$BH$15,1,'FD mesh'!$B$15+1)*Setup!$B$22</f>
        <v>22.9862345977491</v>
      </c>
      <c r="R931" s="0" t="n">
        <f aca="false">SUMPRODUCT('FD inverse'!$A$16:$BH$16,'FD mesh'!$B$84:$BI$84,$E930:$BL930)+'FD inverse'!$A$16*$C931/Setup!$B$17+INDEX('FD inverse'!$A$16:$BH$16,1,'FD mesh'!$B$15+1)*Setup!$B$22</f>
        <v>22.9760595943441</v>
      </c>
      <c r="S931" s="0" t="n">
        <f aca="false">SUMPRODUCT('FD inverse'!$A$17:$BH$17,'FD mesh'!$B$84:$BI$84,$E930:$BL930)+'FD inverse'!$A$17*$C931/Setup!$B$17+INDEX('FD inverse'!$A$17:$BH$17,1,'FD mesh'!$B$15+1)*Setup!$B$22</f>
        <v>22.4885572094678</v>
      </c>
      <c r="T931" s="0" t="n">
        <f aca="false">SUMPRODUCT('FD inverse'!$A$18:$BH$18,'FD mesh'!$B$84:$BI$84,$E930:$BL930)+'FD inverse'!$A$18*$C931/Setup!$B$17+INDEX('FD inverse'!$A$18:$BH$18,1,'FD mesh'!$B$15+1)*Setup!$B$22</f>
        <v>21.996510703077</v>
      </c>
      <c r="U931" s="0" t="n">
        <f aca="false">SUMPRODUCT('FD inverse'!$A$19:$BH$19,'FD mesh'!$B$84:$BI$84,$E930:$BL930)+'FD inverse'!$A$19*$C931/Setup!$B$17+INDEX('FD inverse'!$A$19:$BH$19,1,'FD mesh'!$B$15+1)*Setup!$B$22</f>
        <v>21.500220940778</v>
      </c>
      <c r="V931" s="0" t="n">
        <f aca="false">SUMPRODUCT('FD inverse'!$A$20:$BH$20,'FD mesh'!$B$84:$BI$84,$E930:$BL930)+'FD inverse'!$A$20*$C931/Setup!$B$17+INDEX('FD inverse'!$A$20:$BH$20,1,'FD mesh'!$B$15+1)*Setup!$B$22</f>
        <v>20.9999942262127</v>
      </c>
      <c r="W931" s="0" t="n">
        <f aca="false">SUMPRODUCT('FD inverse'!$A$21:$BH$21,'FD mesh'!$B$84:$BI$84,$E930:$BL930)+'FD inverse'!$A$21*$C931/Setup!$B$17+INDEX('FD inverse'!$A$21:$BH$21,1,'FD mesh'!$B$15+1)*Setup!$B$22</f>
        <v>20.4961411324652</v>
      </c>
      <c r="X931" s="0" t="n">
        <f aca="false">SUMPRODUCT('FD inverse'!$A$22:$BH$22,'FD mesh'!$B$84:$BI$84,$E930:$BL930)+'FD inverse'!$A$22*$C931/Setup!$B$17+INDEX('FD inverse'!$A$22:$BH$22,1,'FD mesh'!$B$15+1)*Setup!$B$22</f>
        <v>19.9889755014078</v>
      </c>
      <c r="Y931" s="0" t="n">
        <f aca="false">SUMPRODUCT('FD inverse'!$A$23:$BH$23,'FD mesh'!$B$84:$BI$84,$E930:$BL930)+'FD inverse'!$A$23*$C931/Setup!$B$17+INDEX('FD inverse'!$A$23:$BH$23,1,'FD mesh'!$B$15+1)*Setup!$B$22</f>
        <v>19.4788135976756</v>
      </c>
      <c r="Z931" s="0" t="n">
        <f aca="false">SUMPRODUCT('FD inverse'!$A$24:$BH$24,'FD mesh'!$B$84:$BI$84,$E930:$BL930)+'FD inverse'!$A$24*$C931/Setup!$B$17+INDEX('FD inverse'!$A$24:$BH$24,1,'FD mesh'!$B$15+1)*Setup!$B$22</f>
        <v>18.9659734038386</v>
      </c>
      <c r="AA931" s="0" t="n">
        <f aca="false">SUMPRODUCT('FD inverse'!$A$25:$BH$25,'FD mesh'!$B$84:$BI$84,$E930:$BL930)+'FD inverse'!$A$25*$C931/Setup!$B$17+INDEX('FD inverse'!$A$25:$BH$25,1,'FD mesh'!$B$15+1)*Setup!$B$22</f>
        <v>18.450774043253</v>
      </c>
      <c r="AB931" s="0" t="n">
        <f aca="false">SUMPRODUCT('FD inverse'!$A$26:$BH$26,'FD mesh'!$B$84:$BI$84,$E930:$BL930)+'FD inverse'!$A$26*$C931/Setup!$B$17+INDEX('FD inverse'!$A$26:$BH$26,1,'FD mesh'!$B$15+1)*Setup!$B$22</f>
        <v>17.9335353170169</v>
      </c>
      <c r="AC931" s="0" t="n">
        <f aca="false">SUMPRODUCT('FD inverse'!$A$27:$BH$27,'FD mesh'!$B$84:$BI$84,$E930:$BL930)+'FD inverse'!$A$27*$C931/Setup!$B$17+INDEX('FD inverse'!$A$27:$BH$27,1,'FD mesh'!$B$15+1)*Setup!$B$22</f>
        <v>17.4145773414166</v>
      </c>
      <c r="AD931" s="0" t="n">
        <f aca="false">SUMPRODUCT('FD inverse'!$A$28:$BH$28,'FD mesh'!$B$84:$BI$84,$E930:$BL930)+'FD inverse'!$A$28*$C931/Setup!$B$17+INDEX('FD inverse'!$A$28:$BH$28,1,'FD mesh'!$B$15+1)*Setup!$B$22</f>
        <v>16.8942202722342</v>
      </c>
      <c r="AE931" s="0" t="n">
        <f aca="false">SUMPRODUCT('FD inverse'!$A$29:$BH$29,'FD mesh'!$B$84:$BI$84,$E930:$BL930)+'FD inverse'!$A$29*$C931/Setup!$B$17+INDEX('FD inverse'!$A$29:$BH$29,1,'FD mesh'!$B$15+1)*Setup!$B$22</f>
        <v>16.3727841022788</v>
      </c>
      <c r="AF931" s="0" t="n">
        <f aca="false">SUMPRODUCT('FD inverse'!$A$30:$BH$30,'FD mesh'!$B$84:$BI$84,$E930:$BL930)+'FD inverse'!$A$30*$C931/Setup!$B$17+INDEX('FD inverse'!$A$30:$BH$30,1,'FD mesh'!$B$15+1)*Setup!$B$22</f>
        <v>15.850588518513</v>
      </c>
      <c r="AG931" s="0" t="n">
        <f aca="false">SUMPRODUCT('FD inverse'!$A$31:$BH$31,'FD mesh'!$B$84:$BI$84,$E930:$BL930)+'FD inverse'!$A$31*$C931/Setup!$B$17+INDEX('FD inverse'!$A$31:$BH$31,1,'FD mesh'!$B$15+1)*Setup!$B$22</f>
        <v>15.3279528051547</v>
      </c>
      <c r="AH931" s="0" t="n">
        <f aca="false">SUMPRODUCT('FD inverse'!$A$32:$BH$32,'FD mesh'!$B$84:$BI$84,$E930:$BL930)+'FD inverse'!$A$32*$C931/Setup!$B$17+INDEX('FD inverse'!$A$32:$BH$32,1,'FD mesh'!$B$15+1)*Setup!$B$22</f>
        <v>15.3058174616346</v>
      </c>
      <c r="AI931" s="0" t="n">
        <f aca="false">SUMPRODUCT('FD inverse'!$A$33:$BH$33,'FD mesh'!$B$84:$BI$84,$E930:$BL930)+'FD inverse'!$A$33*$C931/Setup!$B$17+INDEX('FD inverse'!$A$33:$BH$33,1,'FD mesh'!$B$15+1)*Setup!$B$22</f>
        <v>15.2834957767847</v>
      </c>
      <c r="AJ931" s="0" t="n">
        <f aca="false">SUMPRODUCT('FD inverse'!$A$34:$BH$34,'FD mesh'!$B$84:$BI$84,$E930:$BL930)+'FD inverse'!$A$34*$C931/Setup!$B$17+INDEX('FD inverse'!$A$34:$BH$34,1,'FD mesh'!$B$15+1)*Setup!$B$22</f>
        <v>15.2610085782645</v>
      </c>
      <c r="AK931" s="0" t="n">
        <f aca="false">SUMPRODUCT('FD inverse'!$A$35:$BH$35,'FD mesh'!$B$84:$BI$84,$E930:$BL930)+'FD inverse'!$A$35*$C931/Setup!$B$17+INDEX('FD inverse'!$A$35:$BH$35,1,'FD mesh'!$B$15+1)*Setup!$B$22</f>
        <v>15.2383752154558</v>
      </c>
      <c r="AL931" s="0" t="n">
        <f aca="false">SUMPRODUCT('FD inverse'!$A$36:$BH$36,'FD mesh'!$B$84:$BI$84,$E930:$BL930)+'FD inverse'!$A$36*$C931/Setup!$B$17+INDEX('FD inverse'!$A$36:$BH$36,1,'FD mesh'!$B$15+1)*Setup!$B$22</f>
        <v>15.2156136124019</v>
      </c>
      <c r="AM931" s="0" t="n">
        <f aca="false">SUMPRODUCT('FD inverse'!$A$37:$BH$37,'FD mesh'!$B$84:$BI$84,$E930:$BL930)+'FD inverse'!$A$37*$C931/Setup!$B$17+INDEX('FD inverse'!$A$37:$BH$37,1,'FD mesh'!$B$15+1)*Setup!$B$22</f>
        <v>15.1927403394887</v>
      </c>
      <c r="AN931" s="0" t="n">
        <f aca="false">SUMPRODUCT('FD inverse'!$A$38:$BH$38,'FD mesh'!$B$84:$BI$84,$E930:$BL930)+'FD inverse'!$A$38*$C931/Setup!$B$17+INDEX('FD inverse'!$A$38:$BH$38,1,'FD mesh'!$B$15+1)*Setup!$B$22</f>
        <v>15.1697707015996</v>
      </c>
      <c r="AO931" s="0" t="n">
        <f aca="false">SUMPRODUCT('FD inverse'!$A$39:$BH$39,'FD mesh'!$B$84:$BI$84,$E930:$BL930)+'FD inverse'!$A$39*$C931/Setup!$B$17+INDEX('FD inverse'!$A$39:$BH$39,1,'FD mesh'!$B$15+1)*Setup!$B$22</f>
        <v>15.1467188406391</v>
      </c>
      <c r="AP931" s="0" t="n">
        <f aca="false">SUMPRODUCT('FD inverse'!$A$40:$BH$40,'FD mesh'!$B$84:$BI$84,$E930:$BL930)+'FD inverse'!$A$40*$C931/Setup!$B$17+INDEX('FD inverse'!$A$40:$BH$40,1,'FD mesh'!$B$15+1)*Setup!$B$22</f>
        <v>15.1235978504772</v>
      </c>
      <c r="AQ931" s="0" t="n">
        <f aca="false">SUMPRODUCT('FD inverse'!$A$41:$BH$41,'FD mesh'!$B$84:$BI$84,$E930:$BL930)+'FD inverse'!$A$41*$C931/Setup!$B$17+INDEX('FD inverse'!$A$41:$BH$41,1,'FD mesh'!$B$15+1)*Setup!$B$22</f>
        <v>15.1004199025094</v>
      </c>
      <c r="AR931" s="0" t="n">
        <f aca="false">SUMPRODUCT('FD inverse'!$A$42:$BH$42,'FD mesh'!$B$84:$BI$84,$E930:$BL930)+'FD inverse'!$A$42*$C931/Setup!$B$17+INDEX('FD inverse'!$A$42:$BH$42,1,'FD mesh'!$B$15+1)*Setup!$B$22</f>
        <v>15.0771963801531</v>
      </c>
      <c r="AS931" s="0" t="n">
        <f aca="false">SUMPRODUCT('FD inverse'!$A$43:$BH$43,'FD mesh'!$B$84:$BI$84,$E930:$BL930)+'FD inverse'!$A$43*$C931/Setup!$B$17+INDEX('FD inverse'!$A$43:$BH$43,1,'FD mesh'!$B$15+1)*Setup!$B$22</f>
        <v>0</v>
      </c>
      <c r="AT931" s="0" t="n">
        <f aca="false">SUMPRODUCT('FD inverse'!$A$44:$BH$44,'FD mesh'!$B$84:$BI$84,$E930:$BL930)+'FD inverse'!$A$44*$C931/Setup!$B$17+INDEX('FD inverse'!$A$44:$BH$44,1,'FD mesh'!$B$15+1)*Setup!$B$22</f>
        <v>0</v>
      </c>
      <c r="AU931" s="0" t="n">
        <f aca="false">SUMPRODUCT('FD inverse'!$A$45:$BH$45,'FD mesh'!$B$84:$BI$84,$E930:$BL930)+'FD inverse'!$A$45*$C931/Setup!$B$17+INDEX('FD inverse'!$A$45:$BH$45,1,'FD mesh'!$B$15+1)*Setup!$B$22</f>
        <v>0</v>
      </c>
      <c r="AV931" s="0" t="n">
        <f aca="false">SUMPRODUCT('FD inverse'!$A$46:$BH$46,'FD mesh'!$B$84:$BI$84,$E930:$BL930)+'FD inverse'!$A$46*$C931/Setup!$B$17+INDEX('FD inverse'!$A$46:$BH$46,1,'FD mesh'!$B$15+1)*Setup!$B$22</f>
        <v>0</v>
      </c>
      <c r="AW931" s="0" t="n">
        <f aca="false">SUMPRODUCT('FD inverse'!$A$47:$BH$47,'FD mesh'!$B$84:$BI$84,$E930:$BL930)+'FD inverse'!$A$47*$C931/Setup!$B$17+INDEX('FD inverse'!$A$47:$BH$47,1,'FD mesh'!$B$15+1)*Setup!$B$22</f>
        <v>0</v>
      </c>
      <c r="AX931" s="0" t="n">
        <f aca="false">SUMPRODUCT('FD inverse'!$A$48:$BH$48,'FD mesh'!$B$84:$BI$84,$E930:$BL930)+'FD inverse'!$A$48*$C931/Setup!$B$17+INDEX('FD inverse'!$A$48:$BH$48,1,'FD mesh'!$B$15+1)*Setup!$B$22</f>
        <v>0</v>
      </c>
      <c r="AY931" s="0" t="n">
        <f aca="false">SUMPRODUCT('FD inverse'!$A$49:$BH$49,'FD mesh'!$B$84:$BI$84,$E930:$BL930)+'FD inverse'!$A$49*$C931/Setup!$B$17+INDEX('FD inverse'!$A$49:$BH$49,1,'FD mesh'!$B$15+1)*Setup!$B$22</f>
        <v>0</v>
      </c>
      <c r="AZ931" s="0" t="n">
        <f aca="false">SUMPRODUCT('FD inverse'!$A$50:$BH$50,'FD mesh'!$B$84:$BI$84,$E930:$BL930)+'FD inverse'!$A$50*$C931/Setup!$B$17+INDEX('FD inverse'!$A$50:$BH$50,1,'FD mesh'!$B$15+1)*Setup!$B$22</f>
        <v>0</v>
      </c>
      <c r="BA931" s="0" t="n">
        <f aca="false">SUMPRODUCT('FD inverse'!$A$51:$BH$51,'FD mesh'!$B$84:$BI$84,$E930:$BL930)+'FD inverse'!$A$51*$C931/Setup!$B$17+INDEX('FD inverse'!$A$51:$BH$51,1,'FD mesh'!$B$15+1)*Setup!$B$22</f>
        <v>0</v>
      </c>
      <c r="BB931" s="0" t="n">
        <f aca="false">SUMPRODUCT('FD inverse'!$A$52:$BH$52,'FD mesh'!$B$84:$BI$84,$E930:$BL930)+'FD inverse'!$A$52*$C931/Setup!$B$17+INDEX('FD inverse'!$A$52:$BH$52,1,'FD mesh'!$B$15+1)*Setup!$B$22</f>
        <v>0</v>
      </c>
      <c r="BC931" s="0" t="n">
        <f aca="false">SUMPRODUCT('FD inverse'!$A$53:$BH$53,'FD mesh'!$B$84:$BI$84,$E930:$BL930)+'FD inverse'!$A$53*$C931/Setup!$B$17+INDEX('FD inverse'!$A$53:$BH$53,1,'FD mesh'!$B$15+1)*Setup!$B$22</f>
        <v>0</v>
      </c>
      <c r="BD931" s="0" t="n">
        <f aca="false">SUMPRODUCT('FD inverse'!$A$54:$BH$54,'FD mesh'!$B$84:$BI$84,$E930:$BL930)+'FD inverse'!$A$54*$C931/Setup!$B$17+INDEX('FD inverse'!$A$54:$BH$54,1,'FD mesh'!$B$15+1)*Setup!$B$22</f>
        <v>0</v>
      </c>
      <c r="BE931" s="0" t="n">
        <f aca="false">SUMPRODUCT('FD inverse'!$A$55:$BH$55,'FD mesh'!$B$84:$BI$84,$E930:$BL930)+'FD inverse'!$A$55*$C931/Setup!$B$17+INDEX('FD inverse'!$A$55:$BH$55,1,'FD mesh'!$B$15+1)*Setup!$B$22</f>
        <v>0</v>
      </c>
      <c r="BF931" s="0" t="n">
        <f aca="false">SUMPRODUCT('FD inverse'!$A$56:$BH$56,'FD mesh'!$B$84:$BI$84,$E930:$BL930)+'FD inverse'!$A$56*$C931/Setup!$B$17+INDEX('FD inverse'!$A$56:$BH$56,1,'FD mesh'!$B$15+1)*Setup!$B$22</f>
        <v>0</v>
      </c>
      <c r="BG931" s="0" t="n">
        <f aca="false">SUMPRODUCT('FD inverse'!$A$57:$BH$57,'FD mesh'!$B$84:$BI$84,$E930:$BL930)+'FD inverse'!$A$57*$C931/Setup!$B$17+INDEX('FD inverse'!$A$57:$BH$57,1,'FD mesh'!$B$15+1)*Setup!$B$22</f>
        <v>0</v>
      </c>
      <c r="BH931" s="0" t="n">
        <f aca="false">SUMPRODUCT('FD inverse'!$A$58:$BH$58,'FD mesh'!$B$84:$BI$84,$E930:$BL930)+'FD inverse'!$A$58*$C931/Setup!$B$17+INDEX('FD inverse'!$A$58:$BH$58,1,'FD mesh'!$B$15+1)*Setup!$B$22</f>
        <v>0</v>
      </c>
      <c r="BI931" s="0" t="n">
        <f aca="false">SUMPRODUCT('FD inverse'!$A$59:$BH$59,'FD mesh'!$B$84:$BI$84,$E930:$BL930)+'FD inverse'!$A$59*$C931/Setup!$B$17+INDEX('FD inverse'!$A$59:$BH$59,1,'FD mesh'!$B$15+1)*Setup!$B$22</f>
        <v>0</v>
      </c>
      <c r="BJ931" s="0" t="n">
        <f aca="false">SUMPRODUCT('FD inverse'!$A$60:$BH$60,'FD mesh'!$B$84:$BI$84,$E930:$BL930)+'FD inverse'!$A$60*$C931/Setup!$B$17+INDEX('FD inverse'!$A$60:$BH$60,1,'FD mesh'!$B$15+1)*Setup!$B$22</f>
        <v>0</v>
      </c>
      <c r="BK931" s="0" t="n">
        <f aca="false">SUMPRODUCT('FD inverse'!$A$61:$BH$61,'FD mesh'!$B$84:$BI$84,$E930:$BL930)+'FD inverse'!$A$61*$C931/Setup!$B$17+INDEX('FD inverse'!$A$61:$BH$61,1,'FD mesh'!$B$15+1)*Setup!$B$22</f>
        <v>0</v>
      </c>
      <c r="BL931" s="0" t="n">
        <f aca="false">SUMPRODUCT('FD inverse'!$A$62:$BH$62,'FD mesh'!$B$84:$BI$84,$E930:$BL930)+'FD inverse'!$A$62*$C931/Setup!$B$17+INDEX('FD inverse'!$A$62:$BH$62,1,'FD mesh'!$B$15+1)*Setup!$B$22</f>
        <v>0</v>
      </c>
    </row>
    <row r="932" customFormat="false" ht="15" hidden="false" customHeight="false" outlineLevel="0" collapsed="false">
      <c r="A932" s="0" t="n">
        <v>927</v>
      </c>
      <c r="B932" s="0" t="n">
        <f aca="false">A932*Setup!$B$11/3600</f>
        <v>77.25</v>
      </c>
      <c r="C932" s="0" t="n">
        <f aca="false">Setup!$B$7+Setup!$B$8*COS(2*PI()*(B932-Setup!$B$9)/24)</f>
        <v>20.2122794820196</v>
      </c>
      <c r="D932" s="0" t="n">
        <f aca="false">(C932-E932)/Setup!$B$17</f>
        <v>-8.34001306567604</v>
      </c>
      <c r="E932" s="0" t="n">
        <f aca="false">SUMPRODUCT('FD inverse'!$A$3:$BH$3,'FD mesh'!$B$84:$BI$84,$E931:$BL931)+'FD inverse'!$A$3*$C932/Setup!$B$17+INDEX('FD inverse'!$A$3:$BH$3,1,'FD mesh'!$B$15+1)*Setup!$B$22</f>
        <v>21.2964811805575</v>
      </c>
      <c r="F932" s="0" t="n">
        <f aca="false">SUMPRODUCT('FD inverse'!$A$4:$BH$4,'FD mesh'!$B$84:$BI$84,$E931:$BL931)+'FD inverse'!$A$4*$C932/Setup!$B$17+INDEX('FD inverse'!$A$4:$BH$4,1,'FD mesh'!$B$15+1)*Setup!$B$22</f>
        <v>21.5463614090343</v>
      </c>
      <c r="G932" s="0" t="n">
        <f aca="false">SUMPRODUCT('FD inverse'!$A$5:$BH$5,'FD mesh'!$B$84:$BI$84,$E931:$BL931)+'FD inverse'!$A$5*$C932/Setup!$B$17+INDEX('FD inverse'!$A$5:$BH$5,1,'FD mesh'!$B$15+1)*Setup!$B$22</f>
        <v>21.7977467569444</v>
      </c>
      <c r="H932" s="0" t="n">
        <f aca="false">SUMPRODUCT('FD inverse'!$A$6:$BH$6,'FD mesh'!$B$84:$BI$84,$E931:$BL931)+'FD inverse'!$A$6*$C932/Setup!$B$17+INDEX('FD inverse'!$A$6:$BH$6,1,'FD mesh'!$B$15+1)*Setup!$B$22</f>
        <v>22.6421803572755</v>
      </c>
      <c r="I932" s="0" t="n">
        <f aca="false">SUMPRODUCT('FD inverse'!$A$7:$BH$7,'FD mesh'!$B$84:$BI$84,$E931:$BL931)+'FD inverse'!$A$7*$C932/Setup!$B$17+INDEX('FD inverse'!$A$7:$BH$7,1,'FD mesh'!$B$15+1)*Setup!$B$22</f>
        <v>22.7132651168609</v>
      </c>
      <c r="J932" s="0" t="n">
        <f aca="false">SUMPRODUCT('FD inverse'!$A$8:$BH$8,'FD mesh'!$B$84:$BI$84,$E931:$BL931)+'FD inverse'!$A$8*$C932/Setup!$B$17+INDEX('FD inverse'!$A$8:$BH$8,1,'FD mesh'!$B$15+1)*Setup!$B$22</f>
        <v>22.7764925026909</v>
      </c>
      <c r="K932" s="0" t="n">
        <f aca="false">SUMPRODUCT('FD inverse'!$A$9:$BH$9,'FD mesh'!$B$84:$BI$84,$E931:$BL931)+'FD inverse'!$A$9*$C932/Setup!$B$17+INDEX('FD inverse'!$A$9:$BH$9,1,'FD mesh'!$B$15+1)*Setup!$B$22</f>
        <v>22.8313967698352</v>
      </c>
      <c r="L932" s="0" t="n">
        <f aca="false">SUMPRODUCT('FD inverse'!$A$10:$BH$10,'FD mesh'!$B$84:$BI$84,$E931:$BL931)+'FD inverse'!$A$10*$C932/Setup!$B$17+INDEX('FD inverse'!$A$10:$BH$10,1,'FD mesh'!$B$15+1)*Setup!$B$22</f>
        <v>22.8776023366472</v>
      </c>
      <c r="M932" s="0" t="n">
        <f aca="false">SUMPRODUCT('FD inverse'!$A$11:$BH$11,'FD mesh'!$B$84:$BI$84,$E931:$BL931)+'FD inverse'!$A$11*$C932/Setup!$B$17+INDEX('FD inverse'!$A$11:$BH$11,1,'FD mesh'!$B$15+1)*Setup!$B$22</f>
        <v>22.9148115238276</v>
      </c>
      <c r="N932" s="0" t="n">
        <f aca="false">SUMPRODUCT('FD inverse'!$A$12:$BH$12,'FD mesh'!$B$84:$BI$84,$E931:$BL931)+'FD inverse'!$A$12*$C932/Setup!$B$17+INDEX('FD inverse'!$A$12:$BH$12,1,'FD mesh'!$B$15+1)*Setup!$B$22</f>
        <v>22.9427938026156</v>
      </c>
      <c r="O932" s="0" t="n">
        <f aca="false">SUMPRODUCT('FD inverse'!$A$13:$BH$13,'FD mesh'!$B$84:$BI$84,$E931:$BL931)+'FD inverse'!$A$13*$C932/Setup!$B$17+INDEX('FD inverse'!$A$13:$BH$13,1,'FD mesh'!$B$15+1)*Setup!$B$22</f>
        <v>22.9613765992377</v>
      </c>
      <c r="P932" s="0" t="n">
        <f aca="false">SUMPRODUCT('FD inverse'!$A$14:$BH$14,'FD mesh'!$B$84:$BI$84,$E931:$BL931)+'FD inverse'!$A$14*$C932/Setup!$B$17+INDEX('FD inverse'!$A$14:$BH$14,1,'FD mesh'!$B$15+1)*Setup!$B$22</f>
        <v>22.9704376919186</v>
      </c>
      <c r="Q932" s="0" t="n">
        <f aca="false">SUMPRODUCT('FD inverse'!$A$15:$BH$15,'FD mesh'!$B$84:$BI$84,$E931:$BL931)+'FD inverse'!$A$15*$C932/Setup!$B$17+INDEX('FD inverse'!$A$15:$BH$15,1,'FD mesh'!$B$15+1)*Setup!$B$22</f>
        <v>22.9698992274669</v>
      </c>
      <c r="R932" s="0" t="n">
        <f aca="false">SUMPRODUCT('FD inverse'!$A$16:$BH$16,'FD mesh'!$B$84:$BI$84,$E931:$BL931)+'FD inverse'!$A$16*$C932/Setup!$B$17+INDEX('FD inverse'!$A$16:$BH$16,1,'FD mesh'!$B$15+1)*Setup!$B$22</f>
        <v>22.9597233764181</v>
      </c>
      <c r="S932" s="0" t="n">
        <f aca="false">SUMPRODUCT('FD inverse'!$A$17:$BH$17,'FD mesh'!$B$84:$BI$84,$E931:$BL931)+'FD inverse'!$A$17*$C932/Setup!$B$17+INDEX('FD inverse'!$A$17:$BH$17,1,'FD mesh'!$B$15+1)*Setup!$B$22</f>
        <v>22.4732019711931</v>
      </c>
      <c r="T932" s="0" t="n">
        <f aca="false">SUMPRODUCT('FD inverse'!$A$18:$BH$18,'FD mesh'!$B$84:$BI$84,$E931:$BL931)+'FD inverse'!$A$18*$C932/Setup!$B$17+INDEX('FD inverse'!$A$18:$BH$18,1,'FD mesh'!$B$15+1)*Setup!$B$22</f>
        <v>21.9821617387044</v>
      </c>
      <c r="U932" s="0" t="n">
        <f aca="false">SUMPRODUCT('FD inverse'!$A$19:$BH$19,'FD mesh'!$B$84:$BI$84,$E931:$BL931)+'FD inverse'!$A$19*$C932/Setup!$B$17+INDEX('FD inverse'!$A$19:$BH$19,1,'FD mesh'!$B$15+1)*Setup!$B$22</f>
        <v>21.4868988109861</v>
      </c>
      <c r="V932" s="0" t="n">
        <f aca="false">SUMPRODUCT('FD inverse'!$A$20:$BH$20,'FD mesh'!$B$84:$BI$84,$E931:$BL931)+'FD inverse'!$A$20*$C932/Setup!$B$17+INDEX('FD inverse'!$A$20:$BH$20,1,'FD mesh'!$B$15+1)*Setup!$B$22</f>
        <v>20.9877153707862</v>
      </c>
      <c r="W932" s="0" t="n">
        <f aca="false">SUMPRODUCT('FD inverse'!$A$21:$BH$21,'FD mesh'!$B$84:$BI$84,$E931:$BL931)+'FD inverse'!$A$21*$C932/Setup!$B$17+INDEX('FD inverse'!$A$21:$BH$21,1,'FD mesh'!$B$15+1)*Setup!$B$22</f>
        <v>20.4849184388464</v>
      </c>
      <c r="X932" s="0" t="n">
        <f aca="false">SUMPRODUCT('FD inverse'!$A$22:$BH$22,'FD mesh'!$B$84:$BI$84,$E931:$BL931)+'FD inverse'!$A$22*$C932/Setup!$B$17+INDEX('FD inverse'!$A$22:$BH$22,1,'FD mesh'!$B$15+1)*Setup!$B$22</f>
        <v>19.9788188284989</v>
      </c>
      <c r="Y932" s="0" t="n">
        <f aca="false">SUMPRODUCT('FD inverse'!$A$23:$BH$23,'FD mesh'!$B$84:$BI$84,$E931:$BL931)+'FD inverse'!$A$23*$C932/Setup!$B$17+INDEX('FD inverse'!$A$23:$BH$23,1,'FD mesh'!$B$15+1)*Setup!$B$22</f>
        <v>19.4697302544096</v>
      </c>
      <c r="Z932" s="0" t="n">
        <f aca="false">SUMPRODUCT('FD inverse'!$A$24:$BH$24,'FD mesh'!$B$84:$BI$84,$E931:$BL931)+'FD inverse'!$A$24*$C932/Setup!$B$17+INDEX('FD inverse'!$A$24:$BH$24,1,'FD mesh'!$B$15+1)*Setup!$B$22</f>
        <v>18.9579685821591</v>
      </c>
      <c r="AA932" s="0" t="n">
        <f aca="false">SUMPRODUCT('FD inverse'!$A$25:$BH$25,'FD mesh'!$B$84:$BI$84,$E931:$BL931)+'FD inverse'!$A$25*$C932/Setup!$B$17+INDEX('FD inverse'!$A$25:$BH$25,1,'FD mesh'!$B$15+1)*Setup!$B$22</f>
        <v>18.443851205243</v>
      </c>
      <c r="AB932" s="0" t="n">
        <f aca="false">SUMPRODUCT('FD inverse'!$A$26:$BH$26,'FD mesh'!$B$84:$BI$84,$E931:$BL931)+'FD inverse'!$A$26*$C932/Setup!$B$17+INDEX('FD inverse'!$A$26:$BH$26,1,'FD mesh'!$B$15+1)*Setup!$B$22</f>
        <v>17.9276965359983</v>
      </c>
      <c r="AC932" s="0" t="n">
        <f aca="false">SUMPRODUCT('FD inverse'!$A$27:$BH$27,'FD mesh'!$B$84:$BI$84,$E931:$BL931)+'FD inverse'!$A$27*$C932/Setup!$B$17+INDEX('FD inverse'!$A$27:$BH$27,1,'FD mesh'!$B$15+1)*Setup!$B$22</f>
        <v>17.4098235969109</v>
      </c>
      <c r="AD932" s="0" t="n">
        <f aca="false">SUMPRODUCT('FD inverse'!$A$28:$BH$28,'FD mesh'!$B$84:$BI$84,$E931:$BL931)+'FD inverse'!$A$28*$C932/Setup!$B$17+INDEX('FD inverse'!$A$28:$BH$28,1,'FD mesh'!$B$15+1)*Setup!$B$22</f>
        <v>16.8905516987262</v>
      </c>
      <c r="AE932" s="0" t="n">
        <f aca="false">SUMPRODUCT('FD inverse'!$A$29:$BH$29,'FD mesh'!$B$84:$BI$84,$E931:$BL931)+'FD inverse'!$A$29*$C932/Setup!$B$17+INDEX('FD inverse'!$A$29:$BH$29,1,'FD mesh'!$B$15+1)*Setup!$B$22</f>
        <v>16.3702001917662</v>
      </c>
      <c r="AF932" s="0" t="n">
        <f aca="false">SUMPRODUCT('FD inverse'!$A$30:$BH$30,'FD mesh'!$B$84:$BI$84,$E931:$BL931)+'FD inverse'!$A$30*$C932/Setup!$B$17+INDEX('FD inverse'!$A$30:$BH$30,1,'FD mesh'!$B$15+1)*Setup!$B$22</f>
        <v>15.8490882768553</v>
      </c>
      <c r="AG932" s="0" t="n">
        <f aca="false">SUMPRODUCT('FD inverse'!$A$31:$BH$31,'FD mesh'!$B$84:$BI$84,$E931:$BL931)+'FD inverse'!$A$31*$C932/Setup!$B$17+INDEX('FD inverse'!$A$31:$BH$31,1,'FD mesh'!$B$15+1)*Setup!$B$22</f>
        <v>15.3275348622567</v>
      </c>
      <c r="AH932" s="0" t="n">
        <f aca="false">SUMPRODUCT('FD inverse'!$A$32:$BH$32,'FD mesh'!$B$84:$BI$84,$E931:$BL931)+'FD inverse'!$A$32*$C932/Setup!$B$17+INDEX('FD inverse'!$A$32:$BH$32,1,'FD mesh'!$B$15+1)*Setup!$B$22</f>
        <v>15.305443654189</v>
      </c>
      <c r="AI932" s="0" t="n">
        <f aca="false">SUMPRODUCT('FD inverse'!$A$33:$BH$33,'FD mesh'!$B$84:$BI$84,$E931:$BL931)+'FD inverse'!$A$33*$C932/Setup!$B$17+INDEX('FD inverse'!$A$33:$BH$33,1,'FD mesh'!$B$15+1)*Setup!$B$22</f>
        <v>15.2831632161823</v>
      </c>
      <c r="AJ932" s="0" t="n">
        <f aca="false">SUMPRODUCT('FD inverse'!$A$34:$BH$34,'FD mesh'!$B$84:$BI$84,$E931:$BL931)+'FD inverse'!$A$34*$C932/Setup!$B$17+INDEX('FD inverse'!$A$34:$BH$34,1,'FD mesh'!$B$15+1)*Setup!$B$22</f>
        <v>15.2607144283388</v>
      </c>
      <c r="AK932" s="0" t="n">
        <f aca="false">SUMPRODUCT('FD inverse'!$A$35:$BH$35,'FD mesh'!$B$84:$BI$84,$E931:$BL931)+'FD inverse'!$A$35*$C932/Setup!$B$17+INDEX('FD inverse'!$A$35:$BH$35,1,'FD mesh'!$B$15+1)*Setup!$B$22</f>
        <v>15.2381167350276</v>
      </c>
      <c r="AL932" s="0" t="n">
        <f aca="false">SUMPRODUCT('FD inverse'!$A$36:$BH$36,'FD mesh'!$B$84:$BI$84,$E931:$BL931)+'FD inverse'!$A$36*$C932/Setup!$B$17+INDEX('FD inverse'!$A$36:$BH$36,1,'FD mesh'!$B$15+1)*Setup!$B$22</f>
        <v>15.2153881929701</v>
      </c>
      <c r="AM932" s="0" t="n">
        <f aca="false">SUMPRODUCT('FD inverse'!$A$37:$BH$37,'FD mesh'!$B$84:$BI$84,$E931:$BL931)+'FD inverse'!$A$37*$C932/Setup!$B$17+INDEX('FD inverse'!$A$37:$BH$37,1,'FD mesh'!$B$15+1)*Setup!$B$22</f>
        <v>15.1925455384041</v>
      </c>
      <c r="AN932" s="0" t="n">
        <f aca="false">SUMPRODUCT('FD inverse'!$A$38:$BH$38,'FD mesh'!$B$84:$BI$84,$E931:$BL931)+'FD inverse'!$A$38*$C932/Setup!$B$17+INDEX('FD inverse'!$A$38:$BH$38,1,'FD mesh'!$B$15+1)*Setup!$B$22</f>
        <v>15.1696042710422</v>
      </c>
      <c r="AO932" s="0" t="n">
        <f aca="false">SUMPRODUCT('FD inverse'!$A$39:$BH$39,'FD mesh'!$B$84:$BI$84,$E931:$BL931)+'FD inverse'!$A$39*$C932/Setup!$B$17+INDEX('FD inverse'!$A$39:$BH$39,1,'FD mesh'!$B$15+1)*Setup!$B$22</f>
        <v>15.1465787526988</v>
      </c>
      <c r="AP932" s="0" t="n">
        <f aca="false">SUMPRODUCT('FD inverse'!$A$40:$BH$40,'FD mesh'!$B$84:$BI$84,$E931:$BL931)+'FD inverse'!$A$40*$C932/Setup!$B$17+INDEX('FD inverse'!$A$40:$BH$40,1,'FD mesh'!$B$15+1)*Setup!$B$22</f>
        <v>15.1234823186134</v>
      </c>
      <c r="AQ932" s="0" t="n">
        <f aca="false">SUMPRODUCT('FD inverse'!$A$41:$BH$41,'FD mesh'!$B$84:$BI$84,$E931:$BL931)+'FD inverse'!$A$41*$C932/Setup!$B$17+INDEX('FD inverse'!$A$41:$BH$41,1,'FD mesh'!$B$15+1)*Setup!$B$22</f>
        <v>15.1003273996375</v>
      </c>
      <c r="AR932" s="0" t="n">
        <f aca="false">SUMPRODUCT('FD inverse'!$A$42:$BH$42,'FD mesh'!$B$84:$BI$84,$E931:$BL931)+'FD inverse'!$A$42*$C932/Setup!$B$17+INDEX('FD inverse'!$A$42:$BH$42,1,'FD mesh'!$B$15+1)*Setup!$B$22</f>
        <v>15.0771256535772</v>
      </c>
      <c r="AS932" s="0" t="n">
        <f aca="false">SUMPRODUCT('FD inverse'!$A$43:$BH$43,'FD mesh'!$B$84:$BI$84,$E931:$BL931)+'FD inverse'!$A$43*$C932/Setup!$B$17+INDEX('FD inverse'!$A$43:$BH$43,1,'FD mesh'!$B$15+1)*Setup!$B$22</f>
        <v>0</v>
      </c>
      <c r="AT932" s="0" t="n">
        <f aca="false">SUMPRODUCT('FD inverse'!$A$44:$BH$44,'FD mesh'!$B$84:$BI$84,$E931:$BL931)+'FD inverse'!$A$44*$C932/Setup!$B$17+INDEX('FD inverse'!$A$44:$BH$44,1,'FD mesh'!$B$15+1)*Setup!$B$22</f>
        <v>0</v>
      </c>
      <c r="AU932" s="0" t="n">
        <f aca="false">SUMPRODUCT('FD inverse'!$A$45:$BH$45,'FD mesh'!$B$84:$BI$84,$E931:$BL931)+'FD inverse'!$A$45*$C932/Setup!$B$17+INDEX('FD inverse'!$A$45:$BH$45,1,'FD mesh'!$B$15+1)*Setup!$B$22</f>
        <v>0</v>
      </c>
      <c r="AV932" s="0" t="n">
        <f aca="false">SUMPRODUCT('FD inverse'!$A$46:$BH$46,'FD mesh'!$B$84:$BI$84,$E931:$BL931)+'FD inverse'!$A$46*$C932/Setup!$B$17+INDEX('FD inverse'!$A$46:$BH$46,1,'FD mesh'!$B$15+1)*Setup!$B$22</f>
        <v>0</v>
      </c>
      <c r="AW932" s="0" t="n">
        <f aca="false">SUMPRODUCT('FD inverse'!$A$47:$BH$47,'FD mesh'!$B$84:$BI$84,$E931:$BL931)+'FD inverse'!$A$47*$C932/Setup!$B$17+INDEX('FD inverse'!$A$47:$BH$47,1,'FD mesh'!$B$15+1)*Setup!$B$22</f>
        <v>0</v>
      </c>
      <c r="AX932" s="0" t="n">
        <f aca="false">SUMPRODUCT('FD inverse'!$A$48:$BH$48,'FD mesh'!$B$84:$BI$84,$E931:$BL931)+'FD inverse'!$A$48*$C932/Setup!$B$17+INDEX('FD inverse'!$A$48:$BH$48,1,'FD mesh'!$B$15+1)*Setup!$B$22</f>
        <v>0</v>
      </c>
      <c r="AY932" s="0" t="n">
        <f aca="false">SUMPRODUCT('FD inverse'!$A$49:$BH$49,'FD mesh'!$B$84:$BI$84,$E931:$BL931)+'FD inverse'!$A$49*$C932/Setup!$B$17+INDEX('FD inverse'!$A$49:$BH$49,1,'FD mesh'!$B$15+1)*Setup!$B$22</f>
        <v>0</v>
      </c>
      <c r="AZ932" s="0" t="n">
        <f aca="false">SUMPRODUCT('FD inverse'!$A$50:$BH$50,'FD mesh'!$B$84:$BI$84,$E931:$BL931)+'FD inverse'!$A$50*$C932/Setup!$B$17+INDEX('FD inverse'!$A$50:$BH$50,1,'FD mesh'!$B$15+1)*Setup!$B$22</f>
        <v>0</v>
      </c>
      <c r="BA932" s="0" t="n">
        <f aca="false">SUMPRODUCT('FD inverse'!$A$51:$BH$51,'FD mesh'!$B$84:$BI$84,$E931:$BL931)+'FD inverse'!$A$51*$C932/Setup!$B$17+INDEX('FD inverse'!$A$51:$BH$51,1,'FD mesh'!$B$15+1)*Setup!$B$22</f>
        <v>0</v>
      </c>
      <c r="BB932" s="0" t="n">
        <f aca="false">SUMPRODUCT('FD inverse'!$A$52:$BH$52,'FD mesh'!$B$84:$BI$84,$E931:$BL931)+'FD inverse'!$A$52*$C932/Setup!$B$17+INDEX('FD inverse'!$A$52:$BH$52,1,'FD mesh'!$B$15+1)*Setup!$B$22</f>
        <v>0</v>
      </c>
      <c r="BC932" s="0" t="n">
        <f aca="false">SUMPRODUCT('FD inverse'!$A$53:$BH$53,'FD mesh'!$B$84:$BI$84,$E931:$BL931)+'FD inverse'!$A$53*$C932/Setup!$B$17+INDEX('FD inverse'!$A$53:$BH$53,1,'FD mesh'!$B$15+1)*Setup!$B$22</f>
        <v>0</v>
      </c>
      <c r="BD932" s="0" t="n">
        <f aca="false">SUMPRODUCT('FD inverse'!$A$54:$BH$54,'FD mesh'!$B$84:$BI$84,$E931:$BL931)+'FD inverse'!$A$54*$C932/Setup!$B$17+INDEX('FD inverse'!$A$54:$BH$54,1,'FD mesh'!$B$15+1)*Setup!$B$22</f>
        <v>0</v>
      </c>
      <c r="BE932" s="0" t="n">
        <f aca="false">SUMPRODUCT('FD inverse'!$A$55:$BH$55,'FD mesh'!$B$84:$BI$84,$E931:$BL931)+'FD inverse'!$A$55*$C932/Setup!$B$17+INDEX('FD inverse'!$A$55:$BH$55,1,'FD mesh'!$B$15+1)*Setup!$B$22</f>
        <v>0</v>
      </c>
      <c r="BF932" s="0" t="n">
        <f aca="false">SUMPRODUCT('FD inverse'!$A$56:$BH$56,'FD mesh'!$B$84:$BI$84,$E931:$BL931)+'FD inverse'!$A$56*$C932/Setup!$B$17+INDEX('FD inverse'!$A$56:$BH$56,1,'FD mesh'!$B$15+1)*Setup!$B$22</f>
        <v>0</v>
      </c>
      <c r="BG932" s="0" t="n">
        <f aca="false">SUMPRODUCT('FD inverse'!$A$57:$BH$57,'FD mesh'!$B$84:$BI$84,$E931:$BL931)+'FD inverse'!$A$57*$C932/Setup!$B$17+INDEX('FD inverse'!$A$57:$BH$57,1,'FD mesh'!$B$15+1)*Setup!$B$22</f>
        <v>0</v>
      </c>
      <c r="BH932" s="0" t="n">
        <f aca="false">SUMPRODUCT('FD inverse'!$A$58:$BH$58,'FD mesh'!$B$84:$BI$84,$E931:$BL931)+'FD inverse'!$A$58*$C932/Setup!$B$17+INDEX('FD inverse'!$A$58:$BH$58,1,'FD mesh'!$B$15+1)*Setup!$B$22</f>
        <v>0</v>
      </c>
      <c r="BI932" s="0" t="n">
        <f aca="false">SUMPRODUCT('FD inverse'!$A$59:$BH$59,'FD mesh'!$B$84:$BI$84,$E931:$BL931)+'FD inverse'!$A$59*$C932/Setup!$B$17+INDEX('FD inverse'!$A$59:$BH$59,1,'FD mesh'!$B$15+1)*Setup!$B$22</f>
        <v>0</v>
      </c>
      <c r="BJ932" s="0" t="n">
        <f aca="false">SUMPRODUCT('FD inverse'!$A$60:$BH$60,'FD mesh'!$B$84:$BI$84,$E931:$BL931)+'FD inverse'!$A$60*$C932/Setup!$B$17+INDEX('FD inverse'!$A$60:$BH$60,1,'FD mesh'!$B$15+1)*Setup!$B$22</f>
        <v>0</v>
      </c>
      <c r="BK932" s="0" t="n">
        <f aca="false">SUMPRODUCT('FD inverse'!$A$61:$BH$61,'FD mesh'!$B$84:$BI$84,$E931:$BL931)+'FD inverse'!$A$61*$C932/Setup!$B$17+INDEX('FD inverse'!$A$61:$BH$61,1,'FD mesh'!$B$15+1)*Setup!$B$22</f>
        <v>0</v>
      </c>
      <c r="BL932" s="0" t="n">
        <f aca="false">SUMPRODUCT('FD inverse'!$A$62:$BH$62,'FD mesh'!$B$84:$BI$84,$E931:$BL931)+'FD inverse'!$A$62*$C932/Setup!$B$17+INDEX('FD inverse'!$A$62:$BH$62,1,'FD mesh'!$B$15+1)*Setup!$B$22</f>
        <v>0</v>
      </c>
    </row>
    <row r="933" customFormat="false" ht="15" hidden="false" customHeight="false" outlineLevel="0" collapsed="false">
      <c r="A933" s="0" t="n">
        <v>928</v>
      </c>
      <c r="B933" s="0" t="n">
        <f aca="false">A933*Setup!$B$11/3600</f>
        <v>77.3333333333333</v>
      </c>
      <c r="C933" s="0" t="n">
        <f aca="false">Setup!$B$7+Setup!$B$8*COS(2*PI()*(B933-Setup!$B$9)/24)</f>
        <v>20.2412295168564</v>
      </c>
      <c r="D933" s="0" t="n">
        <f aca="false">(C933-E933)/Setup!$B$17</f>
        <v>-8.1852237786137</v>
      </c>
      <c r="E933" s="0" t="n">
        <f aca="false">SUMPRODUCT('FD inverse'!$A$3:$BH$3,'FD mesh'!$B$84:$BI$84,$E932:$BL932)+'FD inverse'!$A$3*$C933/Setup!$B$17+INDEX('FD inverse'!$A$3:$BH$3,1,'FD mesh'!$B$15+1)*Setup!$B$22</f>
        <v>21.3053086080761</v>
      </c>
      <c r="F933" s="0" t="n">
        <f aca="false">SUMPRODUCT('FD inverse'!$A$4:$BH$4,'FD mesh'!$B$84:$BI$84,$E932:$BL932)+'FD inverse'!$A$4*$C933/Setup!$B$17+INDEX('FD inverse'!$A$4:$BH$4,1,'FD mesh'!$B$15+1)*Setup!$B$22</f>
        <v>21.5508321330048</v>
      </c>
      <c r="G933" s="0" t="n">
        <f aca="false">SUMPRODUCT('FD inverse'!$A$5:$BH$5,'FD mesh'!$B$84:$BI$84,$E932:$BL932)+'FD inverse'!$A$5*$C933/Setup!$B$17+INDEX('FD inverse'!$A$5:$BH$5,1,'FD mesh'!$B$15+1)*Setup!$B$22</f>
        <v>21.7982960763235</v>
      </c>
      <c r="H933" s="0" t="n">
        <f aca="false">SUMPRODUCT('FD inverse'!$A$6:$BH$6,'FD mesh'!$B$84:$BI$84,$E932:$BL932)+'FD inverse'!$A$6*$C933/Setup!$B$17+INDEX('FD inverse'!$A$6:$BH$6,1,'FD mesh'!$B$15+1)*Setup!$B$22</f>
        <v>22.6301754712548</v>
      </c>
      <c r="I933" s="0" t="n">
        <f aca="false">SUMPRODUCT('FD inverse'!$A$7:$BH$7,'FD mesh'!$B$84:$BI$84,$E932:$BL932)+'FD inverse'!$A$7*$C933/Setup!$B$17+INDEX('FD inverse'!$A$7:$BH$7,1,'FD mesh'!$B$15+1)*Setup!$B$22</f>
        <v>22.7002518525111</v>
      </c>
      <c r="J933" s="0" t="n">
        <f aca="false">SUMPRODUCT('FD inverse'!$A$8:$BH$8,'FD mesh'!$B$84:$BI$84,$E932:$BL932)+'FD inverse'!$A$8*$C933/Setup!$B$17+INDEX('FD inverse'!$A$8:$BH$8,1,'FD mesh'!$B$15+1)*Setup!$B$22</f>
        <v>22.762650791673</v>
      </c>
      <c r="K933" s="0" t="n">
        <f aca="false">SUMPRODUCT('FD inverse'!$A$9:$BH$9,'FD mesh'!$B$84:$BI$84,$E932:$BL932)+'FD inverse'!$A$9*$C933/Setup!$B$17+INDEX('FD inverse'!$A$9:$BH$9,1,'FD mesh'!$B$15+1)*Setup!$B$22</f>
        <v>22.8168835296445</v>
      </c>
      <c r="L933" s="0" t="n">
        <f aca="false">SUMPRODUCT('FD inverse'!$A$10:$BH$10,'FD mesh'!$B$84:$BI$84,$E932:$BL932)+'FD inverse'!$A$10*$C933/Setup!$B$17+INDEX('FD inverse'!$A$10:$BH$10,1,'FD mesh'!$B$15+1)*Setup!$B$22</f>
        <v>22.8625538840225</v>
      </c>
      <c r="M933" s="0" t="n">
        <f aca="false">SUMPRODUCT('FD inverse'!$A$11:$BH$11,'FD mesh'!$B$84:$BI$84,$E932:$BL932)+'FD inverse'!$A$11*$C933/Setup!$B$17+INDEX('FD inverse'!$A$11:$BH$11,1,'FD mesh'!$B$15+1)*Setup!$B$22</f>
        <v>22.8993460952592</v>
      </c>
      <c r="N933" s="0" t="n">
        <f aca="false">SUMPRODUCT('FD inverse'!$A$12:$BH$12,'FD mesh'!$B$84:$BI$84,$E932:$BL932)+'FD inverse'!$A$12*$C933/Setup!$B$17+INDEX('FD inverse'!$A$12:$BH$12,1,'FD mesh'!$B$15+1)*Setup!$B$22</f>
        <v>22.9270141598479</v>
      </c>
      <c r="O933" s="0" t="n">
        <f aca="false">SUMPRODUCT('FD inverse'!$A$13:$BH$13,'FD mesh'!$B$84:$BI$84,$E932:$BL932)+'FD inverse'!$A$13*$C933/Setup!$B$17+INDEX('FD inverse'!$A$13:$BH$13,1,'FD mesh'!$B$15+1)*Setup!$B$22</f>
        <v>22.9453727006798</v>
      </c>
      <c r="P933" s="0" t="n">
        <f aca="false">SUMPRODUCT('FD inverse'!$A$14:$BH$14,'FD mesh'!$B$84:$BI$84,$E932:$BL932)+'FD inverse'!$A$14*$C933/Setup!$B$17+INDEX('FD inverse'!$A$14:$BH$14,1,'FD mesh'!$B$15+1)*Setup!$B$22</f>
        <v>22.9542894134539</v>
      </c>
      <c r="Q933" s="0" t="n">
        <f aca="false">SUMPRODUCT('FD inverse'!$A$15:$BH$15,'FD mesh'!$B$84:$BI$84,$E932:$BL932)+'FD inverse'!$A$15*$C933/Setup!$B$17+INDEX('FD inverse'!$A$15:$BH$15,1,'FD mesh'!$B$15+1)*Setup!$B$22</f>
        <v>22.9536791182842</v>
      </c>
      <c r="R933" s="0" t="n">
        <f aca="false">SUMPRODUCT('FD inverse'!$A$16:$BH$16,'FD mesh'!$B$84:$BI$84,$E932:$BL932)+'FD inverse'!$A$16*$C933/Setup!$B$17+INDEX('FD inverse'!$A$16:$BH$16,1,'FD mesh'!$B$15+1)*Setup!$B$22</f>
        <v>22.943499437166</v>
      </c>
      <c r="S933" s="0" t="n">
        <f aca="false">SUMPRODUCT('FD inverse'!$A$17:$BH$17,'FD mesh'!$B$84:$BI$84,$E932:$BL932)+'FD inverse'!$A$17*$C933/Setup!$B$17+INDEX('FD inverse'!$A$17:$BH$17,1,'FD mesh'!$B$15+1)*Setup!$B$22</f>
        <v>22.4579402171272</v>
      </c>
      <c r="T933" s="0" t="n">
        <f aca="false">SUMPRODUCT('FD inverse'!$A$18:$BH$18,'FD mesh'!$B$84:$BI$84,$E932:$BL932)+'FD inverse'!$A$18*$C933/Setup!$B$17+INDEX('FD inverse'!$A$18:$BH$18,1,'FD mesh'!$B$15+1)*Setup!$B$22</f>
        <v>21.9678896808918</v>
      </c>
      <c r="U933" s="0" t="n">
        <f aca="false">SUMPRODUCT('FD inverse'!$A$19:$BH$19,'FD mesh'!$B$84:$BI$84,$E932:$BL932)+'FD inverse'!$A$19*$C933/Setup!$B$17+INDEX('FD inverse'!$A$19:$BH$19,1,'FD mesh'!$B$15+1)*Setup!$B$22</f>
        <v>21.4736390819286</v>
      </c>
      <c r="V933" s="0" t="n">
        <f aca="false">SUMPRODUCT('FD inverse'!$A$20:$BH$20,'FD mesh'!$B$84:$BI$84,$E932:$BL932)+'FD inverse'!$A$20*$C933/Setup!$B$17+INDEX('FD inverse'!$A$20:$BH$20,1,'FD mesh'!$B$15+1)*Setup!$B$22</f>
        <v>20.9754863341286</v>
      </c>
      <c r="W933" s="0" t="n">
        <f aca="false">SUMPRODUCT('FD inverse'!$A$21:$BH$21,'FD mesh'!$B$84:$BI$84,$E932:$BL932)+'FD inverse'!$A$21*$C933/Setup!$B$17+INDEX('FD inverse'!$A$21:$BH$21,1,'FD mesh'!$B$15+1)*Setup!$B$22</f>
        <v>20.4737347555408</v>
      </c>
      <c r="X933" s="0" t="n">
        <f aca="false">SUMPRODUCT('FD inverse'!$A$22:$BH$22,'FD mesh'!$B$84:$BI$84,$E932:$BL932)+'FD inverse'!$A$22*$C933/Setup!$B$17+INDEX('FD inverse'!$A$22:$BH$22,1,'FD mesh'!$B$15+1)*Setup!$B$22</f>
        <v>19.968691978723</v>
      </c>
      <c r="Y933" s="0" t="n">
        <f aca="false">SUMPRODUCT('FD inverse'!$A$23:$BH$23,'FD mesh'!$B$84:$BI$84,$E932:$BL932)+'FD inverse'!$A$23*$C933/Setup!$B$17+INDEX('FD inverse'!$A$23:$BH$23,1,'FD mesh'!$B$15+1)*Setup!$B$22</f>
        <v>19.4606690146854</v>
      </c>
      <c r="Z933" s="0" t="n">
        <f aca="false">SUMPRODUCT('FD inverse'!$A$24:$BH$24,'FD mesh'!$B$84:$BI$84,$E932:$BL932)+'FD inverse'!$A$24*$C933/Setup!$B$17+INDEX('FD inverse'!$A$24:$BH$24,1,'FD mesh'!$B$15+1)*Setup!$B$22</f>
        <v>18.9499794572433</v>
      </c>
      <c r="AA933" s="0" t="n">
        <f aca="false">SUMPRODUCT('FD inverse'!$A$25:$BH$25,'FD mesh'!$B$84:$BI$84,$E932:$BL932)+'FD inverse'!$A$25*$C933/Setup!$B$17+INDEX('FD inverse'!$A$25:$BH$25,1,'FD mesh'!$B$15+1)*Setup!$B$22</f>
        <v>18.4369388144689</v>
      </c>
      <c r="AB933" s="0" t="n">
        <f aca="false">SUMPRODUCT('FD inverse'!$A$26:$BH$26,'FD mesh'!$B$84:$BI$84,$E932:$BL932)+'FD inverse'!$A$26*$C933/Setup!$B$17+INDEX('FD inverse'!$A$26:$BH$26,1,'FD mesh'!$B$15+1)*Setup!$B$22</f>
        <v>17.921863953838</v>
      </c>
      <c r="AC933" s="0" t="n">
        <f aca="false">SUMPRODUCT('FD inverse'!$A$27:$BH$27,'FD mesh'!$B$84:$BI$84,$E932:$BL932)+'FD inverse'!$A$27*$C933/Setup!$B$17+INDEX('FD inverse'!$A$27:$BH$27,1,'FD mesh'!$B$15+1)*Setup!$B$22</f>
        <v>17.4050726476001</v>
      </c>
      <c r="AD933" s="0" t="n">
        <f aca="false">SUMPRODUCT('FD inverse'!$A$28:$BH$28,'FD mesh'!$B$84:$BI$84,$E932:$BL932)+'FD inverse'!$A$28*$C933/Setup!$B$17+INDEX('FD inverse'!$A$28:$BH$28,1,'FD mesh'!$B$15+1)*Setup!$B$22</f>
        <v>16.8868832048506</v>
      </c>
      <c r="AE933" s="0" t="n">
        <f aca="false">SUMPRODUCT('FD inverse'!$A$29:$BH$29,'FD mesh'!$B$84:$BI$84,$E932:$BL932)+'FD inverse'!$A$29*$C933/Setup!$B$17+INDEX('FD inverse'!$A$29:$BH$29,1,'FD mesh'!$B$15+1)*Setup!$B$22</f>
        <v>16.3676141767607</v>
      </c>
      <c r="AF933" s="0" t="n">
        <f aca="false">SUMPRODUCT('FD inverse'!$A$30:$BH$30,'FD mesh'!$B$84:$BI$84,$E932:$BL932)+'FD inverse'!$A$30*$C933/Setup!$B$17+INDEX('FD inverse'!$A$30:$BH$30,1,'FD mesh'!$B$15+1)*Setup!$B$22</f>
        <v>15.8475841213977</v>
      </c>
      <c r="AG933" s="0" t="n">
        <f aca="false">SUMPRODUCT('FD inverse'!$A$31:$BH$31,'FD mesh'!$B$84:$BI$84,$E932:$BL932)+'FD inverse'!$A$31*$C933/Setup!$B$17+INDEX('FD inverse'!$A$31:$BH$31,1,'FD mesh'!$B$15+1)*Setup!$B$22</f>
        <v>15.3271114145714</v>
      </c>
      <c r="AH933" s="0" t="n">
        <f aca="false">SUMPRODUCT('FD inverse'!$A$32:$BH$32,'FD mesh'!$B$84:$BI$84,$E932:$BL932)+'FD inverse'!$A$32*$C933/Setup!$B$17+INDEX('FD inverse'!$A$32:$BH$32,1,'FD mesh'!$B$15+1)*Setup!$B$22</f>
        <v>15.3050643295315</v>
      </c>
      <c r="AI933" s="0" t="n">
        <f aca="false">SUMPRODUCT('FD inverse'!$A$33:$BH$33,'FD mesh'!$B$84:$BI$84,$E932:$BL932)+'FD inverse'!$A$33*$C933/Setup!$B$17+INDEX('FD inverse'!$A$33:$BH$33,1,'FD mesh'!$B$15+1)*Setup!$B$22</f>
        <v>15.2828252216128</v>
      </c>
      <c r="AJ933" s="0" t="n">
        <f aca="false">SUMPRODUCT('FD inverse'!$A$34:$BH$34,'FD mesh'!$B$84:$BI$84,$E932:$BL932)+'FD inverse'!$A$34*$C933/Setup!$B$17+INDEX('FD inverse'!$A$34:$BH$34,1,'FD mesh'!$B$15+1)*Setup!$B$22</f>
        <v>15.260415013058</v>
      </c>
      <c r="AK933" s="0" t="n">
        <f aca="false">SUMPRODUCT('FD inverse'!$A$35:$BH$35,'FD mesh'!$B$84:$BI$84,$E932:$BL932)+'FD inverse'!$A$35*$C933/Setup!$B$17+INDEX('FD inverse'!$A$35:$BH$35,1,'FD mesh'!$B$15+1)*Setup!$B$22</f>
        <v>15.2378532335916</v>
      </c>
      <c r="AL933" s="0" t="n">
        <f aca="false">SUMPRODUCT('FD inverse'!$A$36:$BH$36,'FD mesh'!$B$84:$BI$84,$E932:$BL932)+'FD inverse'!$A$36*$C933/Setup!$B$17+INDEX('FD inverse'!$A$36:$BH$36,1,'FD mesh'!$B$15+1)*Setup!$B$22</f>
        <v>15.2151580636291</v>
      </c>
      <c r="AM933" s="0" t="n">
        <f aca="false">SUMPRODUCT('FD inverse'!$A$37:$BH$37,'FD mesh'!$B$84:$BI$84,$E932:$BL932)+'FD inverse'!$A$37*$C933/Setup!$B$17+INDEX('FD inverse'!$A$37:$BH$37,1,'FD mesh'!$B$15+1)*Setup!$B$22</f>
        <v>15.1923463968936</v>
      </c>
      <c r="AN933" s="0" t="n">
        <f aca="false">SUMPRODUCT('FD inverse'!$A$38:$BH$38,'FD mesh'!$B$84:$BI$84,$E932:$BL932)+'FD inverse'!$A$38*$C933/Setup!$B$17+INDEX('FD inverse'!$A$38:$BH$38,1,'FD mesh'!$B$15+1)*Setup!$B$22</f>
        <v>15.1694339201386</v>
      </c>
      <c r="AO933" s="0" t="n">
        <f aca="false">SUMPRODUCT('FD inverse'!$A$39:$BH$39,'FD mesh'!$B$84:$BI$84,$E932:$BL932)+'FD inverse'!$A$39*$C933/Setup!$B$17+INDEX('FD inverse'!$A$39:$BH$39,1,'FD mesh'!$B$15+1)*Setup!$B$22</f>
        <v>15.1464352078325</v>
      </c>
      <c r="AP933" s="0" t="n">
        <f aca="false">SUMPRODUCT('FD inverse'!$A$40:$BH$40,'FD mesh'!$B$84:$BI$84,$E932:$BL932)+'FD inverse'!$A$40*$C933/Setup!$B$17+INDEX('FD inverse'!$A$40:$BH$40,1,'FD mesh'!$B$15+1)*Setup!$B$22</f>
        <v>15.1233638298087</v>
      </c>
      <c r="AQ933" s="0" t="n">
        <f aca="false">SUMPRODUCT('FD inverse'!$A$41:$BH$41,'FD mesh'!$B$84:$BI$84,$E932:$BL932)+'FD inverse'!$A$41*$C933/Setup!$B$17+INDEX('FD inverse'!$A$41:$BH$41,1,'FD mesh'!$B$15+1)*Setup!$B$22</f>
        <v>15.1002324700229</v>
      </c>
      <c r="AR933" s="0" t="n">
        <f aca="false">SUMPRODUCT('FD inverse'!$A$42:$BH$42,'FD mesh'!$B$84:$BI$84,$E932:$BL932)+'FD inverse'!$A$42*$C933/Setup!$B$17+INDEX('FD inverse'!$A$42:$BH$42,1,'FD mesh'!$B$15+1)*Setup!$B$22</f>
        <v>15.0770530546797</v>
      </c>
      <c r="AS933" s="0" t="n">
        <f aca="false">SUMPRODUCT('FD inverse'!$A$43:$BH$43,'FD mesh'!$B$84:$BI$84,$E932:$BL932)+'FD inverse'!$A$43*$C933/Setup!$B$17+INDEX('FD inverse'!$A$43:$BH$43,1,'FD mesh'!$B$15+1)*Setup!$B$22</f>
        <v>0</v>
      </c>
      <c r="AT933" s="0" t="n">
        <f aca="false">SUMPRODUCT('FD inverse'!$A$44:$BH$44,'FD mesh'!$B$84:$BI$84,$E932:$BL932)+'FD inverse'!$A$44*$C933/Setup!$B$17+INDEX('FD inverse'!$A$44:$BH$44,1,'FD mesh'!$B$15+1)*Setup!$B$22</f>
        <v>0</v>
      </c>
      <c r="AU933" s="0" t="n">
        <f aca="false">SUMPRODUCT('FD inverse'!$A$45:$BH$45,'FD mesh'!$B$84:$BI$84,$E932:$BL932)+'FD inverse'!$A$45*$C933/Setup!$B$17+INDEX('FD inverse'!$A$45:$BH$45,1,'FD mesh'!$B$15+1)*Setup!$B$22</f>
        <v>0</v>
      </c>
      <c r="AV933" s="0" t="n">
        <f aca="false">SUMPRODUCT('FD inverse'!$A$46:$BH$46,'FD mesh'!$B$84:$BI$84,$E932:$BL932)+'FD inverse'!$A$46*$C933/Setup!$B$17+INDEX('FD inverse'!$A$46:$BH$46,1,'FD mesh'!$B$15+1)*Setup!$B$22</f>
        <v>0</v>
      </c>
      <c r="AW933" s="0" t="n">
        <f aca="false">SUMPRODUCT('FD inverse'!$A$47:$BH$47,'FD mesh'!$B$84:$BI$84,$E932:$BL932)+'FD inverse'!$A$47*$C933/Setup!$B$17+INDEX('FD inverse'!$A$47:$BH$47,1,'FD mesh'!$B$15+1)*Setup!$B$22</f>
        <v>0</v>
      </c>
      <c r="AX933" s="0" t="n">
        <f aca="false">SUMPRODUCT('FD inverse'!$A$48:$BH$48,'FD mesh'!$B$84:$BI$84,$E932:$BL932)+'FD inverse'!$A$48*$C933/Setup!$B$17+INDEX('FD inverse'!$A$48:$BH$48,1,'FD mesh'!$B$15+1)*Setup!$B$22</f>
        <v>0</v>
      </c>
      <c r="AY933" s="0" t="n">
        <f aca="false">SUMPRODUCT('FD inverse'!$A$49:$BH$49,'FD mesh'!$B$84:$BI$84,$E932:$BL932)+'FD inverse'!$A$49*$C933/Setup!$B$17+INDEX('FD inverse'!$A$49:$BH$49,1,'FD mesh'!$B$15+1)*Setup!$B$22</f>
        <v>0</v>
      </c>
      <c r="AZ933" s="0" t="n">
        <f aca="false">SUMPRODUCT('FD inverse'!$A$50:$BH$50,'FD mesh'!$B$84:$BI$84,$E932:$BL932)+'FD inverse'!$A$50*$C933/Setup!$B$17+INDEX('FD inverse'!$A$50:$BH$50,1,'FD mesh'!$B$15+1)*Setup!$B$22</f>
        <v>0</v>
      </c>
      <c r="BA933" s="0" t="n">
        <f aca="false">SUMPRODUCT('FD inverse'!$A$51:$BH$51,'FD mesh'!$B$84:$BI$84,$E932:$BL932)+'FD inverse'!$A$51*$C933/Setup!$B$17+INDEX('FD inverse'!$A$51:$BH$51,1,'FD mesh'!$B$15+1)*Setup!$B$22</f>
        <v>0</v>
      </c>
      <c r="BB933" s="0" t="n">
        <f aca="false">SUMPRODUCT('FD inverse'!$A$52:$BH$52,'FD mesh'!$B$84:$BI$84,$E932:$BL932)+'FD inverse'!$A$52*$C933/Setup!$B$17+INDEX('FD inverse'!$A$52:$BH$52,1,'FD mesh'!$B$15+1)*Setup!$B$22</f>
        <v>0</v>
      </c>
      <c r="BC933" s="0" t="n">
        <f aca="false">SUMPRODUCT('FD inverse'!$A$53:$BH$53,'FD mesh'!$B$84:$BI$84,$E932:$BL932)+'FD inverse'!$A$53*$C933/Setup!$B$17+INDEX('FD inverse'!$A$53:$BH$53,1,'FD mesh'!$B$15+1)*Setup!$B$22</f>
        <v>0</v>
      </c>
      <c r="BD933" s="0" t="n">
        <f aca="false">SUMPRODUCT('FD inverse'!$A$54:$BH$54,'FD mesh'!$B$84:$BI$84,$E932:$BL932)+'FD inverse'!$A$54*$C933/Setup!$B$17+INDEX('FD inverse'!$A$54:$BH$54,1,'FD mesh'!$B$15+1)*Setup!$B$22</f>
        <v>0</v>
      </c>
      <c r="BE933" s="0" t="n">
        <f aca="false">SUMPRODUCT('FD inverse'!$A$55:$BH$55,'FD mesh'!$B$84:$BI$84,$E932:$BL932)+'FD inverse'!$A$55*$C933/Setup!$B$17+INDEX('FD inverse'!$A$55:$BH$55,1,'FD mesh'!$B$15+1)*Setup!$B$22</f>
        <v>0</v>
      </c>
      <c r="BF933" s="0" t="n">
        <f aca="false">SUMPRODUCT('FD inverse'!$A$56:$BH$56,'FD mesh'!$B$84:$BI$84,$E932:$BL932)+'FD inverse'!$A$56*$C933/Setup!$B$17+INDEX('FD inverse'!$A$56:$BH$56,1,'FD mesh'!$B$15+1)*Setup!$B$22</f>
        <v>0</v>
      </c>
      <c r="BG933" s="0" t="n">
        <f aca="false">SUMPRODUCT('FD inverse'!$A$57:$BH$57,'FD mesh'!$B$84:$BI$84,$E932:$BL932)+'FD inverse'!$A$57*$C933/Setup!$B$17+INDEX('FD inverse'!$A$57:$BH$57,1,'FD mesh'!$B$15+1)*Setup!$B$22</f>
        <v>0</v>
      </c>
      <c r="BH933" s="0" t="n">
        <f aca="false">SUMPRODUCT('FD inverse'!$A$58:$BH$58,'FD mesh'!$B$84:$BI$84,$E932:$BL932)+'FD inverse'!$A$58*$C933/Setup!$B$17+INDEX('FD inverse'!$A$58:$BH$58,1,'FD mesh'!$B$15+1)*Setup!$B$22</f>
        <v>0</v>
      </c>
      <c r="BI933" s="0" t="n">
        <f aca="false">SUMPRODUCT('FD inverse'!$A$59:$BH$59,'FD mesh'!$B$84:$BI$84,$E932:$BL932)+'FD inverse'!$A$59*$C933/Setup!$B$17+INDEX('FD inverse'!$A$59:$BH$59,1,'FD mesh'!$B$15+1)*Setup!$B$22</f>
        <v>0</v>
      </c>
      <c r="BJ933" s="0" t="n">
        <f aca="false">SUMPRODUCT('FD inverse'!$A$60:$BH$60,'FD mesh'!$B$84:$BI$84,$E932:$BL932)+'FD inverse'!$A$60*$C933/Setup!$B$17+INDEX('FD inverse'!$A$60:$BH$60,1,'FD mesh'!$B$15+1)*Setup!$B$22</f>
        <v>0</v>
      </c>
      <c r="BK933" s="0" t="n">
        <f aca="false">SUMPRODUCT('FD inverse'!$A$61:$BH$61,'FD mesh'!$B$84:$BI$84,$E932:$BL932)+'FD inverse'!$A$61*$C933/Setup!$B$17+INDEX('FD inverse'!$A$61:$BH$61,1,'FD mesh'!$B$15+1)*Setup!$B$22</f>
        <v>0</v>
      </c>
      <c r="BL933" s="0" t="n">
        <f aca="false">SUMPRODUCT('FD inverse'!$A$62:$BH$62,'FD mesh'!$B$84:$BI$84,$E932:$BL932)+'FD inverse'!$A$62*$C933/Setup!$B$17+INDEX('FD inverse'!$A$62:$BH$62,1,'FD mesh'!$B$15+1)*Setup!$B$22</f>
        <v>0</v>
      </c>
    </row>
    <row r="934" customFormat="false" ht="15" hidden="false" customHeight="false" outlineLevel="0" collapsed="false">
      <c r="A934" s="0" t="n">
        <v>929</v>
      </c>
      <c r="B934" s="0" t="n">
        <f aca="false">A934*Setup!$B$11/3600</f>
        <v>77.4166666666667</v>
      </c>
      <c r="C934" s="0" t="n">
        <f aca="false">Setup!$B$7+Setup!$B$8*COS(2*PI()*(B934-Setup!$B$9)/24)</f>
        <v>20.2719685228688</v>
      </c>
      <c r="D934" s="0" t="n">
        <f aca="false">(C934-E934)/Setup!$B$17</f>
        <v>-8.02550738735076</v>
      </c>
      <c r="E934" s="0" t="n">
        <f aca="false">SUMPRODUCT('FD inverse'!$A$3:$BH$3,'FD mesh'!$B$84:$BI$84,$E933:$BL933)+'FD inverse'!$A$3*$C934/Setup!$B$17+INDEX('FD inverse'!$A$3:$BH$3,1,'FD mesh'!$B$15+1)*Setup!$B$22</f>
        <v>21.3152844832244</v>
      </c>
      <c r="F934" s="0" t="n">
        <f aca="false">SUMPRODUCT('FD inverse'!$A$4:$BH$4,'FD mesh'!$B$84:$BI$84,$E933:$BL933)+'FD inverse'!$A$4*$C934/Setup!$B$17+INDEX('FD inverse'!$A$4:$BH$4,1,'FD mesh'!$B$15+1)*Setup!$B$22</f>
        <v>21.5563037732137</v>
      </c>
      <c r="G934" s="0" t="n">
        <f aca="false">SUMPRODUCT('FD inverse'!$A$5:$BH$5,'FD mesh'!$B$84:$BI$84,$E933:$BL933)+'FD inverse'!$A$5*$C934/Setup!$B$17+INDEX('FD inverse'!$A$5:$BH$5,1,'FD mesh'!$B$15+1)*Setup!$B$22</f>
        <v>21.7996979070436</v>
      </c>
      <c r="H934" s="0" t="n">
        <f aca="false">SUMPRODUCT('FD inverse'!$A$6:$BH$6,'FD mesh'!$B$84:$BI$84,$E933:$BL933)+'FD inverse'!$A$6*$C934/Setup!$B$17+INDEX('FD inverse'!$A$6:$BH$6,1,'FD mesh'!$B$15+1)*Setup!$B$22</f>
        <v>22.6185243649457</v>
      </c>
      <c r="I934" s="0" t="n">
        <f aca="false">SUMPRODUCT('FD inverse'!$A$7:$BH$7,'FD mesh'!$B$84:$BI$84,$E933:$BL933)+'FD inverse'!$A$7*$C934/Setup!$B$17+INDEX('FD inverse'!$A$7:$BH$7,1,'FD mesh'!$B$15+1)*Setup!$B$22</f>
        <v>22.6875499788281</v>
      </c>
      <c r="J934" s="0" t="n">
        <f aca="false">SUMPRODUCT('FD inverse'!$A$8:$BH$8,'FD mesh'!$B$84:$BI$84,$E933:$BL933)+'FD inverse'!$A$8*$C934/Setup!$B$17+INDEX('FD inverse'!$A$8:$BH$8,1,'FD mesh'!$B$15+1)*Setup!$B$22</f>
        <v>22.7490818619242</v>
      </c>
      <c r="K934" s="0" t="n">
        <f aca="false">SUMPRODUCT('FD inverse'!$A$9:$BH$9,'FD mesh'!$B$84:$BI$84,$E933:$BL933)+'FD inverse'!$A$9*$C934/Setup!$B$17+INDEX('FD inverse'!$A$9:$BH$9,1,'FD mesh'!$B$15+1)*Setup!$B$22</f>
        <v>22.8026084767318</v>
      </c>
      <c r="L934" s="0" t="n">
        <f aca="false">SUMPRODUCT('FD inverse'!$A$10:$BH$10,'FD mesh'!$B$84:$BI$84,$E933:$BL933)+'FD inverse'!$A$10*$C934/Setup!$B$17+INDEX('FD inverse'!$A$10:$BH$10,1,'FD mesh'!$B$15+1)*Setup!$B$22</f>
        <v>22.8477132314141</v>
      </c>
      <c r="M934" s="0" t="n">
        <f aca="false">SUMPRODUCT('FD inverse'!$A$11:$BH$11,'FD mesh'!$B$84:$BI$84,$E933:$BL933)+'FD inverse'!$A$11*$C934/Setup!$B$17+INDEX('FD inverse'!$A$11:$BH$11,1,'FD mesh'!$B$15+1)*Setup!$B$22</f>
        <v>22.8840624388347</v>
      </c>
      <c r="N934" s="0" t="n">
        <f aca="false">SUMPRODUCT('FD inverse'!$A$12:$BH$12,'FD mesh'!$B$84:$BI$84,$E933:$BL933)+'FD inverse'!$A$12*$C934/Setup!$B$17+INDEX('FD inverse'!$A$12:$BH$12,1,'FD mesh'!$B$15+1)*Setup!$B$22</f>
        <v>22.9113947398102</v>
      </c>
      <c r="O934" s="0" t="n">
        <f aca="false">SUMPRODUCT('FD inverse'!$A$13:$BH$13,'FD mesh'!$B$84:$BI$84,$E933:$BL933)+'FD inverse'!$A$13*$C934/Setup!$B$17+INDEX('FD inverse'!$A$13:$BH$13,1,'FD mesh'!$B$15+1)*Setup!$B$22</f>
        <v>22.9295120437133</v>
      </c>
      <c r="P934" s="0" t="n">
        <f aca="false">SUMPRODUCT('FD inverse'!$A$14:$BH$14,'FD mesh'!$B$84:$BI$84,$E933:$BL933)+'FD inverse'!$A$14*$C934/Setup!$B$17+INDEX('FD inverse'!$A$14:$BH$14,1,'FD mesh'!$B$15+1)*Setup!$B$22</f>
        <v>22.9382720278721</v>
      </c>
      <c r="Q934" s="0" t="n">
        <f aca="false">SUMPRODUCT('FD inverse'!$A$15:$BH$15,'FD mesh'!$B$84:$BI$84,$E933:$BL933)+'FD inverse'!$A$15*$C934/Setup!$B$17+INDEX('FD inverse'!$A$15:$BH$15,1,'FD mesh'!$B$15+1)*Setup!$B$22</f>
        <v>22.937582227027</v>
      </c>
      <c r="R934" s="0" t="n">
        <f aca="false">SUMPRODUCT('FD inverse'!$A$16:$BH$16,'FD mesh'!$B$84:$BI$84,$E933:$BL933)+'FD inverse'!$A$16*$C934/Setup!$B$17+INDEX('FD inverse'!$A$16:$BH$16,1,'FD mesh'!$B$15+1)*Setup!$B$22</f>
        <v>22.9273957351746</v>
      </c>
      <c r="S934" s="0" t="n">
        <f aca="false">SUMPRODUCT('FD inverse'!$A$17:$BH$17,'FD mesh'!$B$84:$BI$84,$E933:$BL933)+'FD inverse'!$A$17*$C934/Setup!$B$17+INDEX('FD inverse'!$A$17:$BH$17,1,'FD mesh'!$B$15+1)*Setup!$B$22</f>
        <v>22.4427794345398</v>
      </c>
      <c r="T934" s="0" t="n">
        <f aca="false">SUMPRODUCT('FD inverse'!$A$18:$BH$18,'FD mesh'!$B$84:$BI$84,$E933:$BL933)+'FD inverse'!$A$18*$C934/Setup!$B$17+INDEX('FD inverse'!$A$18:$BH$18,1,'FD mesh'!$B$15+1)*Setup!$B$22</f>
        <v>21.9537015321721</v>
      </c>
      <c r="U934" s="0" t="n">
        <f aca="false">SUMPRODUCT('FD inverse'!$A$19:$BH$19,'FD mesh'!$B$84:$BI$84,$E933:$BL933)+'FD inverse'!$A$19*$C934/Setup!$B$17+INDEX('FD inverse'!$A$19:$BH$19,1,'FD mesh'!$B$15+1)*Setup!$B$22</f>
        <v>21.460448260324</v>
      </c>
      <c r="V934" s="0" t="n">
        <f aca="false">SUMPRODUCT('FD inverse'!$A$20:$BH$20,'FD mesh'!$B$84:$BI$84,$E933:$BL933)+'FD inverse'!$A$20*$C934/Setup!$B$17+INDEX('FD inverse'!$A$20:$BH$20,1,'FD mesh'!$B$15+1)*Setup!$B$22</f>
        <v>20.963313118118</v>
      </c>
      <c r="W934" s="0" t="n">
        <f aca="false">SUMPRODUCT('FD inverse'!$A$21:$BH$21,'FD mesh'!$B$84:$BI$84,$E933:$BL933)+'FD inverse'!$A$21*$C934/Setup!$B$17+INDEX('FD inverse'!$A$21:$BH$21,1,'FD mesh'!$B$15+1)*Setup!$B$22</f>
        <v>20.4625955723431</v>
      </c>
      <c r="X934" s="0" t="n">
        <f aca="false">SUMPRODUCT('FD inverse'!$A$22:$BH$22,'FD mesh'!$B$84:$BI$84,$E933:$BL933)+'FD inverse'!$A$22*$C934/Setup!$B$17+INDEX('FD inverse'!$A$22:$BH$22,1,'FD mesh'!$B$15+1)*Setup!$B$22</f>
        <v>19.9585999240844</v>
      </c>
      <c r="Y934" s="0" t="n">
        <f aca="false">SUMPRODUCT('FD inverse'!$A$23:$BH$23,'FD mesh'!$B$84:$BI$84,$E933:$BL933)+'FD inverse'!$A$23*$C934/Setup!$B$17+INDEX('FD inverse'!$A$23:$BH$23,1,'FD mesh'!$B$15+1)*Setup!$B$22</f>
        <v>19.4516343283178</v>
      </c>
      <c r="Z934" s="0" t="n">
        <f aca="false">SUMPRODUCT('FD inverse'!$A$24:$BH$24,'FD mesh'!$B$84:$BI$84,$E933:$BL933)+'FD inverse'!$A$24*$C934/Setup!$B$17+INDEX('FD inverse'!$A$24:$BH$24,1,'FD mesh'!$B$15+1)*Setup!$B$22</f>
        <v>18.9420099534201</v>
      </c>
      <c r="AA934" s="0" t="n">
        <f aca="false">SUMPRODUCT('FD inverse'!$A$25:$BH$25,'FD mesh'!$B$84:$BI$84,$E933:$BL933)+'FD inverse'!$A$25*$C934/Setup!$B$17+INDEX('FD inverse'!$A$25:$BH$25,1,'FD mesh'!$B$15+1)*Setup!$B$22</f>
        <v>18.4300402673973</v>
      </c>
      <c r="AB934" s="0" t="n">
        <f aca="false">SUMPRODUCT('FD inverse'!$A$26:$BH$26,'FD mesh'!$B$84:$BI$84,$E933:$BL933)+'FD inverse'!$A$26*$C934/Setup!$B$17+INDEX('FD inverse'!$A$26:$BH$26,1,'FD mesh'!$B$15+1)*Setup!$B$22</f>
        <v>17.9160404375221</v>
      </c>
      <c r="AC934" s="0" t="n">
        <f aca="false">SUMPRODUCT('FD inverse'!$A$27:$BH$27,'FD mesh'!$B$84:$BI$84,$E933:$BL933)+'FD inverse'!$A$27*$C934/Setup!$B$17+INDEX('FD inverse'!$A$27:$BH$27,1,'FD mesh'!$B$15+1)*Setup!$B$22</f>
        <v>17.4003268299881</v>
      </c>
      <c r="AD934" s="0" t="n">
        <f aca="false">SUMPRODUCT('FD inverse'!$A$28:$BH$28,'FD mesh'!$B$84:$BI$84,$E933:$BL933)+'FD inverse'!$A$28*$C934/Setup!$B$17+INDEX('FD inverse'!$A$28:$BH$28,1,'FD mesh'!$B$15+1)*Setup!$B$22</f>
        <v>16.8832165961284</v>
      </c>
      <c r="AE934" s="0" t="n">
        <f aca="false">SUMPRODUCT('FD inverse'!$A$29:$BH$29,'FD mesh'!$B$84:$BI$84,$E933:$BL933)+'FD inverse'!$A$29*$C934/Setup!$B$17+INDEX('FD inverse'!$A$29:$BH$29,1,'FD mesh'!$B$15+1)*Setup!$B$22</f>
        <v>16.3650273317018</v>
      </c>
      <c r="AF934" s="0" t="n">
        <f aca="false">SUMPRODUCT('FD inverse'!$A$30:$BH$30,'FD mesh'!$B$84:$BI$84,$E933:$BL933)+'FD inverse'!$A$30*$C934/Setup!$B$17+INDEX('FD inverse'!$A$30:$BH$30,1,'FD mesh'!$B$15+1)*Setup!$B$22</f>
        <v>15.8460767957294</v>
      </c>
      <c r="AG934" s="0" t="n">
        <f aca="false">SUMPRODUCT('FD inverse'!$A$31:$BH$31,'FD mesh'!$B$84:$BI$84,$E933:$BL933)+'FD inverse'!$A$31*$C934/Setup!$B$17+INDEX('FD inverse'!$A$31:$BH$31,1,'FD mesh'!$B$15+1)*Setup!$B$22</f>
        <v>15.326682675346</v>
      </c>
      <c r="AH934" s="0" t="n">
        <f aca="false">SUMPRODUCT('FD inverse'!$A$32:$BH$32,'FD mesh'!$B$84:$BI$84,$E933:$BL933)+'FD inverse'!$A$32*$C934/Setup!$B$17+INDEX('FD inverse'!$A$32:$BH$32,1,'FD mesh'!$B$15+1)*Setup!$B$22</f>
        <v>15.3046796792202</v>
      </c>
      <c r="AI934" s="0" t="n">
        <f aca="false">SUMPRODUCT('FD inverse'!$A$33:$BH$33,'FD mesh'!$B$84:$BI$84,$E933:$BL933)+'FD inverse'!$A$33*$C934/Setup!$B$17+INDEX('FD inverse'!$A$33:$BH$33,1,'FD mesh'!$B$15+1)*Setup!$B$22</f>
        <v>15.2824819642471</v>
      </c>
      <c r="AJ934" s="0" t="n">
        <f aca="false">SUMPRODUCT('FD inverse'!$A$34:$BH$34,'FD mesh'!$B$84:$BI$84,$E933:$BL933)+'FD inverse'!$A$34*$C934/Setup!$B$17+INDEX('FD inverse'!$A$34:$BH$34,1,'FD mesh'!$B$15+1)*Setup!$B$22</f>
        <v>15.2601104844892</v>
      </c>
      <c r="AK934" s="0" t="n">
        <f aca="false">SUMPRODUCT('FD inverse'!$A$35:$BH$35,'FD mesh'!$B$84:$BI$84,$E933:$BL933)+'FD inverse'!$A$35*$C934/Setup!$B$17+INDEX('FD inverse'!$A$35:$BH$35,1,'FD mesh'!$B$15+1)*Setup!$B$22</f>
        <v>15.2375848453555</v>
      </c>
      <c r="AL934" s="0" t="n">
        <f aca="false">SUMPRODUCT('FD inverse'!$A$36:$BH$36,'FD mesh'!$B$84:$BI$84,$E933:$BL933)+'FD inverse'!$A$36*$C934/Setup!$B$17+INDEX('FD inverse'!$A$36:$BH$36,1,'FD mesh'!$B$15+1)*Setup!$B$22</f>
        <v>15.2149233419148</v>
      </c>
      <c r="AM934" s="0" t="n">
        <f aca="false">SUMPRODUCT('FD inverse'!$A$37:$BH$37,'FD mesh'!$B$84:$BI$84,$E933:$BL933)+'FD inverse'!$A$37*$C934/Setup!$B$17+INDEX('FD inverse'!$A$37:$BH$37,1,'FD mesh'!$B$15+1)*Setup!$B$22</f>
        <v>15.1921430169361</v>
      </c>
      <c r="AN934" s="0" t="n">
        <f aca="false">SUMPRODUCT('FD inverse'!$A$38:$BH$38,'FD mesh'!$B$84:$BI$84,$E933:$BL933)+'FD inverse'!$A$38*$C934/Setup!$B$17+INDEX('FD inverse'!$A$38:$BH$38,1,'FD mesh'!$B$15+1)*Setup!$B$22</f>
        <v>15.1692597363384</v>
      </c>
      <c r="AO934" s="0" t="n">
        <f aca="false">SUMPRODUCT('FD inverse'!$A$39:$BH$39,'FD mesh'!$B$84:$BI$84,$E933:$BL933)+'FD inverse'!$A$39*$C934/Setup!$B$17+INDEX('FD inverse'!$A$39:$BH$39,1,'FD mesh'!$B$15+1)*Setup!$B$22</f>
        <v>15.146288279889</v>
      </c>
      <c r="AP934" s="0" t="n">
        <f aca="false">SUMPRODUCT('FD inverse'!$A$40:$BH$40,'FD mesh'!$B$84:$BI$84,$E933:$BL933)+'FD inverse'!$A$40*$C934/Setup!$B$17+INDEX('FD inverse'!$A$40:$BH$40,1,'FD mesh'!$B$15+1)*Setup!$B$22</f>
        <v>15.1232424451305</v>
      </c>
      <c r="AQ934" s="0" t="n">
        <f aca="false">SUMPRODUCT('FD inverse'!$A$41:$BH$41,'FD mesh'!$B$84:$BI$84,$E933:$BL933)+'FD inverse'!$A$41*$C934/Setup!$B$17+INDEX('FD inverse'!$A$41:$BH$41,1,'FD mesh'!$B$15+1)*Setup!$B$22</f>
        <v>15.100135162652</v>
      </c>
      <c r="AR934" s="0" t="n">
        <f aca="false">SUMPRODUCT('FD inverse'!$A$42:$BH$42,'FD mesh'!$B$84:$BI$84,$E933:$BL933)+'FD inverse'!$A$42*$C934/Setup!$B$17+INDEX('FD inverse'!$A$42:$BH$42,1,'FD mesh'!$B$15+1)*Setup!$B$22</f>
        <v>15.0769786209411</v>
      </c>
      <c r="AS934" s="0" t="n">
        <f aca="false">SUMPRODUCT('FD inverse'!$A$43:$BH$43,'FD mesh'!$B$84:$BI$84,$E933:$BL933)+'FD inverse'!$A$43*$C934/Setup!$B$17+INDEX('FD inverse'!$A$43:$BH$43,1,'FD mesh'!$B$15+1)*Setup!$B$22</f>
        <v>0</v>
      </c>
      <c r="AT934" s="0" t="n">
        <f aca="false">SUMPRODUCT('FD inverse'!$A$44:$BH$44,'FD mesh'!$B$84:$BI$84,$E933:$BL933)+'FD inverse'!$A$44*$C934/Setup!$B$17+INDEX('FD inverse'!$A$44:$BH$44,1,'FD mesh'!$B$15+1)*Setup!$B$22</f>
        <v>0</v>
      </c>
      <c r="AU934" s="0" t="n">
        <f aca="false">SUMPRODUCT('FD inverse'!$A$45:$BH$45,'FD mesh'!$B$84:$BI$84,$E933:$BL933)+'FD inverse'!$A$45*$C934/Setup!$B$17+INDEX('FD inverse'!$A$45:$BH$45,1,'FD mesh'!$B$15+1)*Setup!$B$22</f>
        <v>0</v>
      </c>
      <c r="AV934" s="0" t="n">
        <f aca="false">SUMPRODUCT('FD inverse'!$A$46:$BH$46,'FD mesh'!$B$84:$BI$84,$E933:$BL933)+'FD inverse'!$A$46*$C934/Setup!$B$17+INDEX('FD inverse'!$A$46:$BH$46,1,'FD mesh'!$B$15+1)*Setup!$B$22</f>
        <v>0</v>
      </c>
      <c r="AW934" s="0" t="n">
        <f aca="false">SUMPRODUCT('FD inverse'!$A$47:$BH$47,'FD mesh'!$B$84:$BI$84,$E933:$BL933)+'FD inverse'!$A$47*$C934/Setup!$B$17+INDEX('FD inverse'!$A$47:$BH$47,1,'FD mesh'!$B$15+1)*Setup!$B$22</f>
        <v>0</v>
      </c>
      <c r="AX934" s="0" t="n">
        <f aca="false">SUMPRODUCT('FD inverse'!$A$48:$BH$48,'FD mesh'!$B$84:$BI$84,$E933:$BL933)+'FD inverse'!$A$48*$C934/Setup!$B$17+INDEX('FD inverse'!$A$48:$BH$48,1,'FD mesh'!$B$15+1)*Setup!$B$22</f>
        <v>0</v>
      </c>
      <c r="AY934" s="0" t="n">
        <f aca="false">SUMPRODUCT('FD inverse'!$A$49:$BH$49,'FD mesh'!$B$84:$BI$84,$E933:$BL933)+'FD inverse'!$A$49*$C934/Setup!$B$17+INDEX('FD inverse'!$A$49:$BH$49,1,'FD mesh'!$B$15+1)*Setup!$B$22</f>
        <v>0</v>
      </c>
      <c r="AZ934" s="0" t="n">
        <f aca="false">SUMPRODUCT('FD inverse'!$A$50:$BH$50,'FD mesh'!$B$84:$BI$84,$E933:$BL933)+'FD inverse'!$A$50*$C934/Setup!$B$17+INDEX('FD inverse'!$A$50:$BH$50,1,'FD mesh'!$B$15+1)*Setup!$B$22</f>
        <v>0</v>
      </c>
      <c r="BA934" s="0" t="n">
        <f aca="false">SUMPRODUCT('FD inverse'!$A$51:$BH$51,'FD mesh'!$B$84:$BI$84,$E933:$BL933)+'FD inverse'!$A$51*$C934/Setup!$B$17+INDEX('FD inverse'!$A$51:$BH$51,1,'FD mesh'!$B$15+1)*Setup!$B$22</f>
        <v>0</v>
      </c>
      <c r="BB934" s="0" t="n">
        <f aca="false">SUMPRODUCT('FD inverse'!$A$52:$BH$52,'FD mesh'!$B$84:$BI$84,$E933:$BL933)+'FD inverse'!$A$52*$C934/Setup!$B$17+INDEX('FD inverse'!$A$52:$BH$52,1,'FD mesh'!$B$15+1)*Setup!$B$22</f>
        <v>0</v>
      </c>
      <c r="BC934" s="0" t="n">
        <f aca="false">SUMPRODUCT('FD inverse'!$A$53:$BH$53,'FD mesh'!$B$84:$BI$84,$E933:$BL933)+'FD inverse'!$A$53*$C934/Setup!$B$17+INDEX('FD inverse'!$A$53:$BH$53,1,'FD mesh'!$B$15+1)*Setup!$B$22</f>
        <v>0</v>
      </c>
      <c r="BD934" s="0" t="n">
        <f aca="false">SUMPRODUCT('FD inverse'!$A$54:$BH$54,'FD mesh'!$B$84:$BI$84,$E933:$BL933)+'FD inverse'!$A$54*$C934/Setup!$B$17+INDEX('FD inverse'!$A$54:$BH$54,1,'FD mesh'!$B$15+1)*Setup!$B$22</f>
        <v>0</v>
      </c>
      <c r="BE934" s="0" t="n">
        <f aca="false">SUMPRODUCT('FD inverse'!$A$55:$BH$55,'FD mesh'!$B$84:$BI$84,$E933:$BL933)+'FD inverse'!$A$55*$C934/Setup!$B$17+INDEX('FD inverse'!$A$55:$BH$55,1,'FD mesh'!$B$15+1)*Setup!$B$22</f>
        <v>0</v>
      </c>
      <c r="BF934" s="0" t="n">
        <f aca="false">SUMPRODUCT('FD inverse'!$A$56:$BH$56,'FD mesh'!$B$84:$BI$84,$E933:$BL933)+'FD inverse'!$A$56*$C934/Setup!$B$17+INDEX('FD inverse'!$A$56:$BH$56,1,'FD mesh'!$B$15+1)*Setup!$B$22</f>
        <v>0</v>
      </c>
      <c r="BG934" s="0" t="n">
        <f aca="false">SUMPRODUCT('FD inverse'!$A$57:$BH$57,'FD mesh'!$B$84:$BI$84,$E933:$BL933)+'FD inverse'!$A$57*$C934/Setup!$B$17+INDEX('FD inverse'!$A$57:$BH$57,1,'FD mesh'!$B$15+1)*Setup!$B$22</f>
        <v>0</v>
      </c>
      <c r="BH934" s="0" t="n">
        <f aca="false">SUMPRODUCT('FD inverse'!$A$58:$BH$58,'FD mesh'!$B$84:$BI$84,$E933:$BL933)+'FD inverse'!$A$58*$C934/Setup!$B$17+INDEX('FD inverse'!$A$58:$BH$58,1,'FD mesh'!$B$15+1)*Setup!$B$22</f>
        <v>0</v>
      </c>
      <c r="BI934" s="0" t="n">
        <f aca="false">SUMPRODUCT('FD inverse'!$A$59:$BH$59,'FD mesh'!$B$84:$BI$84,$E933:$BL933)+'FD inverse'!$A$59*$C934/Setup!$B$17+INDEX('FD inverse'!$A$59:$BH$59,1,'FD mesh'!$B$15+1)*Setup!$B$22</f>
        <v>0</v>
      </c>
      <c r="BJ934" s="0" t="n">
        <f aca="false">SUMPRODUCT('FD inverse'!$A$60:$BH$60,'FD mesh'!$B$84:$BI$84,$E933:$BL933)+'FD inverse'!$A$60*$C934/Setup!$B$17+INDEX('FD inverse'!$A$60:$BH$60,1,'FD mesh'!$B$15+1)*Setup!$B$22</f>
        <v>0</v>
      </c>
      <c r="BK934" s="0" t="n">
        <f aca="false">SUMPRODUCT('FD inverse'!$A$61:$BH$61,'FD mesh'!$B$84:$BI$84,$E933:$BL933)+'FD inverse'!$A$61*$C934/Setup!$B$17+INDEX('FD inverse'!$A$61:$BH$61,1,'FD mesh'!$B$15+1)*Setup!$B$22</f>
        <v>0</v>
      </c>
      <c r="BL934" s="0" t="n">
        <f aca="false">SUMPRODUCT('FD inverse'!$A$62:$BH$62,'FD mesh'!$B$84:$BI$84,$E933:$BL933)+'FD inverse'!$A$62*$C934/Setup!$B$17+INDEX('FD inverse'!$A$62:$BH$62,1,'FD mesh'!$B$15+1)*Setup!$B$22</f>
        <v>0</v>
      </c>
    </row>
    <row r="935" customFormat="false" ht="15" hidden="false" customHeight="false" outlineLevel="0" collapsed="false">
      <c r="A935" s="0" t="n">
        <v>930</v>
      </c>
      <c r="B935" s="0" t="n">
        <f aca="false">A935*Setup!$B$11/3600</f>
        <v>77.5</v>
      </c>
      <c r="C935" s="0" t="n">
        <f aca="false">Setup!$B$7+Setup!$B$8*COS(2*PI()*(B935-Setup!$B$9)/24)</f>
        <v>20.3044818699549</v>
      </c>
      <c r="D935" s="0" t="n">
        <f aca="false">(C935-E935)/Setup!$B$17</f>
        <v>-7.86094062678613</v>
      </c>
      <c r="E935" s="0" t="n">
        <f aca="false">SUMPRODUCT('FD inverse'!$A$3:$BH$3,'FD mesh'!$B$84:$BI$84,$E934:$BL934)+'FD inverse'!$A$3*$C935/Setup!$B$17+INDEX('FD inverse'!$A$3:$BH$3,1,'FD mesh'!$B$15+1)*Setup!$B$22</f>
        <v>21.326404151437</v>
      </c>
      <c r="F935" s="0" t="n">
        <f aca="false">SUMPRODUCT('FD inverse'!$A$4:$BH$4,'FD mesh'!$B$84:$BI$84,$E934:$BL934)+'FD inverse'!$A$4*$C935/Setup!$B$17+INDEX('FD inverse'!$A$4:$BH$4,1,'FD mesh'!$B$15+1)*Setup!$B$22</f>
        <v>21.5627738401524</v>
      </c>
      <c r="G935" s="0" t="n">
        <f aca="false">SUMPRODUCT('FD inverse'!$A$5:$BH$5,'FD mesh'!$B$84:$BI$84,$E934:$BL934)+'FD inverse'!$A$5*$C935/Setup!$B$17+INDEX('FD inverse'!$A$5:$BH$5,1,'FD mesh'!$B$15+1)*Setup!$B$22</f>
        <v>21.8019517176433</v>
      </c>
      <c r="H935" s="0" t="n">
        <f aca="false">SUMPRODUCT('FD inverse'!$A$6:$BH$6,'FD mesh'!$B$84:$BI$84,$E934:$BL934)+'FD inverse'!$A$6*$C935/Setup!$B$17+INDEX('FD inverse'!$A$6:$BH$6,1,'FD mesh'!$B$15+1)*Setup!$B$22</f>
        <v>22.6072327895748</v>
      </c>
      <c r="I935" s="0" t="n">
        <f aca="false">SUMPRODUCT('FD inverse'!$A$7:$BH$7,'FD mesh'!$B$84:$BI$84,$E934:$BL934)+'FD inverse'!$A$7*$C935/Setup!$B$17+INDEX('FD inverse'!$A$7:$BH$7,1,'FD mesh'!$B$15+1)*Setup!$B$22</f>
        <v>22.6751657530582</v>
      </c>
      <c r="J935" s="0" t="n">
        <f aca="false">SUMPRODUCT('FD inverse'!$A$8:$BH$8,'FD mesh'!$B$84:$BI$84,$E934:$BL934)+'FD inverse'!$A$8*$C935/Setup!$B$17+INDEX('FD inverse'!$A$8:$BH$8,1,'FD mesh'!$B$15+1)*Setup!$B$22</f>
        <v>22.7357923886536</v>
      </c>
      <c r="K935" s="0" t="n">
        <f aca="false">SUMPRODUCT('FD inverse'!$A$9:$BH$9,'FD mesh'!$B$84:$BI$84,$E934:$BL934)+'FD inverse'!$A$9*$C935/Setup!$B$17+INDEX('FD inverse'!$A$9:$BH$9,1,'FD mesh'!$B$15+1)*Setup!$B$22</f>
        <v>22.7885786270393</v>
      </c>
      <c r="L935" s="0" t="n">
        <f aca="false">SUMPRODUCT('FD inverse'!$A$10:$BH$10,'FD mesh'!$B$84:$BI$84,$E934:$BL934)+'FD inverse'!$A$10*$C935/Setup!$B$17+INDEX('FD inverse'!$A$10:$BH$10,1,'FD mesh'!$B$15+1)*Setup!$B$22</f>
        <v>22.8330876679663</v>
      </c>
      <c r="M935" s="0" t="n">
        <f aca="false">SUMPRODUCT('FD inverse'!$A$11:$BH$11,'FD mesh'!$B$84:$BI$84,$E934:$BL934)+'FD inverse'!$A$11*$C935/Setup!$B$17+INDEX('FD inverse'!$A$11:$BH$11,1,'FD mesh'!$B$15+1)*Setup!$B$22</f>
        <v>22.8689680578916</v>
      </c>
      <c r="N935" s="0" t="n">
        <f aca="false">SUMPRODUCT('FD inverse'!$A$12:$BH$12,'FD mesh'!$B$84:$BI$84,$E934:$BL934)+'FD inverse'!$A$12*$C935/Setup!$B$17+INDEX('FD inverse'!$A$12:$BH$12,1,'FD mesh'!$B$15+1)*Setup!$B$22</f>
        <v>22.8959432083224</v>
      </c>
      <c r="O935" s="0" t="n">
        <f aca="false">SUMPRODUCT('FD inverse'!$A$13:$BH$13,'FD mesh'!$B$84:$BI$84,$E934:$BL934)+'FD inverse'!$A$13*$C935/Setup!$B$17+INDEX('FD inverse'!$A$13:$BH$13,1,'FD mesh'!$B$15+1)*Setup!$B$22</f>
        <v>22.9138024109729</v>
      </c>
      <c r="P935" s="0" t="n">
        <f aca="false">SUMPRODUCT('FD inverse'!$A$14:$BH$14,'FD mesh'!$B$84:$BI$84,$E934:$BL934)+'FD inverse'!$A$14*$C935/Setup!$B$17+INDEX('FD inverse'!$A$14:$BH$14,1,'FD mesh'!$B$15+1)*Setup!$B$22</f>
        <v>22.9223933937176</v>
      </c>
      <c r="Q935" s="0" t="n">
        <f aca="false">SUMPRODUCT('FD inverse'!$A$15:$BH$15,'FD mesh'!$B$84:$BI$84,$E934:$BL934)+'FD inverse'!$A$15*$C935/Setup!$B$17+INDEX('FD inverse'!$A$15:$BH$15,1,'FD mesh'!$B$15+1)*Setup!$B$22</f>
        <v>22.9216164507074</v>
      </c>
      <c r="R935" s="0" t="n">
        <f aca="false">SUMPRODUCT('FD inverse'!$A$16:$BH$16,'FD mesh'!$B$84:$BI$84,$E934:$BL934)+'FD inverse'!$A$16*$C935/Setup!$B$17+INDEX('FD inverse'!$A$16:$BH$16,1,'FD mesh'!$B$15+1)*Setup!$B$22</f>
        <v>22.9114201706355</v>
      </c>
      <c r="S935" s="0" t="n">
        <f aca="false">SUMPRODUCT('FD inverse'!$A$17:$BH$17,'FD mesh'!$B$84:$BI$84,$E934:$BL934)+'FD inverse'!$A$17*$C935/Setup!$B$17+INDEX('FD inverse'!$A$17:$BH$17,1,'FD mesh'!$B$15+1)*Setup!$B$22</f>
        <v>22.4277270615411</v>
      </c>
      <c r="T935" s="0" t="n">
        <f aca="false">SUMPRODUCT('FD inverse'!$A$18:$BH$18,'FD mesh'!$B$84:$BI$84,$E934:$BL934)+'FD inverse'!$A$18*$C935/Setup!$B$17+INDEX('FD inverse'!$A$18:$BH$18,1,'FD mesh'!$B$15+1)*Setup!$B$22</f>
        <v>21.9396042541072</v>
      </c>
      <c r="U935" s="0" t="n">
        <f aca="false">SUMPRODUCT('FD inverse'!$A$19:$BH$19,'FD mesh'!$B$84:$BI$84,$E934:$BL934)+'FD inverse'!$A$19*$C935/Setup!$B$17+INDEX('FD inverse'!$A$19:$BH$19,1,'FD mesh'!$B$15+1)*Setup!$B$22</f>
        <v>21.4473328191284</v>
      </c>
      <c r="V935" s="0" t="n">
        <f aca="false">SUMPRODUCT('FD inverse'!$A$20:$BH$20,'FD mesh'!$B$84:$BI$84,$E934:$BL934)+'FD inverse'!$A$20*$C935/Setup!$B$17+INDEX('FD inverse'!$A$20:$BH$20,1,'FD mesh'!$B$15+1)*Setup!$B$22</f>
        <v>20.9512016971693</v>
      </c>
      <c r="W935" s="0" t="n">
        <f aca="false">SUMPRODUCT('FD inverse'!$A$21:$BH$21,'FD mesh'!$B$84:$BI$84,$E934:$BL934)+'FD inverse'!$A$21*$C935/Setup!$B$17+INDEX('FD inverse'!$A$21:$BH$21,1,'FD mesh'!$B$15+1)*Setup!$B$22</f>
        <v>20.4515063570452</v>
      </c>
      <c r="X935" s="0" t="n">
        <f aca="false">SUMPRODUCT('FD inverse'!$A$22:$BH$22,'FD mesh'!$B$84:$BI$84,$E934:$BL934)+'FD inverse'!$A$22*$C935/Setup!$B$17+INDEX('FD inverse'!$A$22:$BH$22,1,'FD mesh'!$B$15+1)*Setup!$B$22</f>
        <v>19.9485476192764</v>
      </c>
      <c r="Y935" s="0" t="n">
        <f aca="false">SUMPRODUCT('FD inverse'!$A$23:$BH$23,'FD mesh'!$B$84:$BI$84,$E934:$BL934)+'FD inverse'!$A$23*$C935/Setup!$B$17+INDEX('FD inverse'!$A$23:$BH$23,1,'FD mesh'!$B$15+1)*Setup!$B$22</f>
        <v>19.4426306318068</v>
      </c>
      <c r="Z935" s="0" t="n">
        <f aca="false">SUMPRODUCT('FD inverse'!$A$24:$BH$24,'FD mesh'!$B$84:$BI$84,$E934:$BL934)+'FD inverse'!$A$24*$C935/Setup!$B$17+INDEX('FD inverse'!$A$24:$BH$24,1,'FD mesh'!$B$15+1)*Setup!$B$22</f>
        <v>18.9340639850784</v>
      </c>
      <c r="AA935" s="0" t="n">
        <f aca="false">SUMPRODUCT('FD inverse'!$A$25:$BH$25,'FD mesh'!$B$84:$BI$84,$E934:$BL934)+'FD inverse'!$A$25*$C935/Setup!$B$17+INDEX('FD inverse'!$A$25:$BH$25,1,'FD mesh'!$B$15+1)*Setup!$B$22</f>
        <v>18.4231589533807</v>
      </c>
      <c r="AB935" s="0" t="n">
        <f aca="false">SUMPRODUCT('FD inverse'!$A$26:$BH$26,'FD mesh'!$B$84:$BI$84,$E934:$BL934)+'FD inverse'!$A$26*$C935/Setup!$B$17+INDEX('FD inverse'!$A$26:$BH$26,1,'FD mesh'!$B$15+1)*Setup!$B$22</f>
        <v>17.9102288492725</v>
      </c>
      <c r="AC935" s="0" t="n">
        <f aca="false">SUMPRODUCT('FD inverse'!$A$27:$BH$27,'FD mesh'!$B$84:$BI$84,$E934:$BL934)+'FD inverse'!$A$27*$C935/Setup!$B$17+INDEX('FD inverse'!$A$27:$BH$27,1,'FD mesh'!$B$15+1)*Setup!$B$22</f>
        <v>17.3955884777652</v>
      </c>
      <c r="AD935" s="0" t="n">
        <f aca="false">SUMPRODUCT('FD inverse'!$A$28:$BH$28,'FD mesh'!$B$84:$BI$84,$E934:$BL934)+'FD inverse'!$A$28*$C935/Setup!$B$17+INDEX('FD inverse'!$A$28:$BH$28,1,'FD mesh'!$B$15+1)*Setup!$B$22</f>
        <v>16.8795536768894</v>
      </c>
      <c r="AE935" s="0" t="n">
        <f aca="false">SUMPRODUCT('FD inverse'!$A$29:$BH$29,'FD mesh'!$B$84:$BI$84,$E934:$BL934)+'FD inverse'!$A$29*$C935/Setup!$B$17+INDEX('FD inverse'!$A$29:$BH$29,1,'FD mesh'!$B$15+1)*Setup!$B$22</f>
        <v>16.362440931209</v>
      </c>
      <c r="AF935" s="0" t="n">
        <f aca="false">SUMPRODUCT('FD inverse'!$A$30:$BH$30,'FD mesh'!$B$84:$BI$84,$E934:$BL934)+'FD inverse'!$A$30*$C935/Setup!$B$17+INDEX('FD inverse'!$A$30:$BH$30,1,'FD mesh'!$B$15+1)*Setup!$B$22</f>
        <v>15.8445670448121</v>
      </c>
      <c r="AG935" s="0" t="n">
        <f aca="false">SUMPRODUCT('FD inverse'!$A$31:$BH$31,'FD mesh'!$B$84:$BI$84,$E934:$BL934)+'FD inverse'!$A$31*$C935/Setup!$B$17+INDEX('FD inverse'!$A$31:$BH$31,1,'FD mesh'!$B$15+1)*Setup!$B$22</f>
        <v>15.3262488602881</v>
      </c>
      <c r="AH935" s="0" t="n">
        <f aca="false">SUMPRODUCT('FD inverse'!$A$32:$BH$32,'FD mesh'!$B$84:$BI$84,$E934:$BL934)+'FD inverse'!$A$32*$C935/Setup!$B$17+INDEX('FD inverse'!$A$32:$BH$32,1,'FD mesh'!$B$15+1)*Setup!$B$22</f>
        <v>15.3042898972936</v>
      </c>
      <c r="AI935" s="0" t="n">
        <f aca="false">SUMPRODUCT('FD inverse'!$A$33:$BH$33,'FD mesh'!$B$84:$BI$84,$E934:$BL934)+'FD inverse'!$A$33*$C935/Setup!$B$17+INDEX('FD inverse'!$A$33:$BH$33,1,'FD mesh'!$B$15+1)*Setup!$B$22</f>
        <v>15.2821336177099</v>
      </c>
      <c r="AJ935" s="0" t="n">
        <f aca="false">SUMPRODUCT('FD inverse'!$A$34:$BH$34,'FD mesh'!$B$84:$BI$84,$E934:$BL934)+'FD inverse'!$A$34*$C935/Setup!$B$17+INDEX('FD inverse'!$A$34:$BH$34,1,'FD mesh'!$B$15+1)*Setup!$B$22</f>
        <v>15.2598009970856</v>
      </c>
      <c r="AK935" s="0" t="n">
        <f aca="false">SUMPRODUCT('FD inverse'!$A$35:$BH$35,'FD mesh'!$B$84:$BI$84,$E934:$BL934)+'FD inverse'!$A$35*$C935/Setup!$B$17+INDEX('FD inverse'!$A$35:$BH$35,1,'FD mesh'!$B$15+1)*Setup!$B$22</f>
        <v>15.2373117068092</v>
      </c>
      <c r="AL935" s="0" t="n">
        <f aca="false">SUMPRODUCT('FD inverse'!$A$36:$BH$36,'FD mesh'!$B$84:$BI$84,$E934:$BL934)+'FD inverse'!$A$36*$C935/Setup!$B$17+INDEX('FD inverse'!$A$36:$BH$36,1,'FD mesh'!$B$15+1)*Setup!$B$22</f>
        <v>15.2146841475095</v>
      </c>
      <c r="AM935" s="0" t="n">
        <f aca="false">SUMPRODUCT('FD inverse'!$A$37:$BH$37,'FD mesh'!$B$84:$BI$84,$E934:$BL934)+'FD inverse'!$A$37*$C935/Setup!$B$17+INDEX('FD inverse'!$A$37:$BH$37,1,'FD mesh'!$B$15+1)*Setup!$B$22</f>
        <v>15.1919355024924</v>
      </c>
      <c r="AN935" s="0" t="n">
        <f aca="false">SUMPRODUCT('FD inverse'!$A$38:$BH$38,'FD mesh'!$B$84:$BI$84,$E934:$BL934)+'FD inverse'!$A$38*$C935/Setup!$B$17+INDEX('FD inverse'!$A$38:$BH$38,1,'FD mesh'!$B$15+1)*Setup!$B$22</f>
        <v>15.1690818088841</v>
      </c>
      <c r="AO935" s="0" t="n">
        <f aca="false">SUMPRODUCT('FD inverse'!$A$39:$BH$39,'FD mesh'!$B$84:$BI$84,$E934:$BL934)+'FD inverse'!$A$39*$C935/Setup!$B$17+INDEX('FD inverse'!$A$39:$BH$39,1,'FD mesh'!$B$15+1)*Setup!$B$22</f>
        <v>15.1461380443004</v>
      </c>
      <c r="AP935" s="0" t="n">
        <f aca="false">SUMPRODUCT('FD inverse'!$A$40:$BH$40,'FD mesh'!$B$84:$BI$84,$E934:$BL934)+'FD inverse'!$A$40*$C935/Setup!$B$17+INDEX('FD inverse'!$A$40:$BH$40,1,'FD mesh'!$B$15+1)*Setup!$B$22</f>
        <v>15.1231182270013</v>
      </c>
      <c r="AQ935" s="0" t="n">
        <f aca="false">SUMPRODUCT('FD inverse'!$A$41:$BH$41,'FD mesh'!$B$84:$BI$84,$E934:$BL934)+'FD inverse'!$A$41*$C935/Setup!$B$17+INDEX('FD inverse'!$A$41:$BH$41,1,'FD mesh'!$B$15+1)*Setup!$B$22</f>
        <v>15.1000355276241</v>
      </c>
      <c r="AR935" s="0" t="n">
        <f aca="false">SUMPRODUCT('FD inverse'!$A$42:$BH$42,'FD mesh'!$B$84:$BI$84,$E934:$BL934)+'FD inverse'!$A$42*$C935/Setup!$B$17+INDEX('FD inverse'!$A$42:$BH$42,1,'FD mesh'!$B$15+1)*Setup!$B$22</f>
        <v>15.0769023907008</v>
      </c>
      <c r="AS935" s="0" t="n">
        <f aca="false">SUMPRODUCT('FD inverse'!$A$43:$BH$43,'FD mesh'!$B$84:$BI$84,$E934:$BL934)+'FD inverse'!$A$43*$C935/Setup!$B$17+INDEX('FD inverse'!$A$43:$BH$43,1,'FD mesh'!$B$15+1)*Setup!$B$22</f>
        <v>0</v>
      </c>
      <c r="AT935" s="0" t="n">
        <f aca="false">SUMPRODUCT('FD inverse'!$A$44:$BH$44,'FD mesh'!$B$84:$BI$84,$E934:$BL934)+'FD inverse'!$A$44*$C935/Setup!$B$17+INDEX('FD inverse'!$A$44:$BH$44,1,'FD mesh'!$B$15+1)*Setup!$B$22</f>
        <v>0</v>
      </c>
      <c r="AU935" s="0" t="n">
        <f aca="false">SUMPRODUCT('FD inverse'!$A$45:$BH$45,'FD mesh'!$B$84:$BI$84,$E934:$BL934)+'FD inverse'!$A$45*$C935/Setup!$B$17+INDEX('FD inverse'!$A$45:$BH$45,1,'FD mesh'!$B$15+1)*Setup!$B$22</f>
        <v>0</v>
      </c>
      <c r="AV935" s="0" t="n">
        <f aca="false">SUMPRODUCT('FD inverse'!$A$46:$BH$46,'FD mesh'!$B$84:$BI$84,$E934:$BL934)+'FD inverse'!$A$46*$C935/Setup!$B$17+INDEX('FD inverse'!$A$46:$BH$46,1,'FD mesh'!$B$15+1)*Setup!$B$22</f>
        <v>0</v>
      </c>
      <c r="AW935" s="0" t="n">
        <f aca="false">SUMPRODUCT('FD inverse'!$A$47:$BH$47,'FD mesh'!$B$84:$BI$84,$E934:$BL934)+'FD inverse'!$A$47*$C935/Setup!$B$17+INDEX('FD inverse'!$A$47:$BH$47,1,'FD mesh'!$B$15+1)*Setup!$B$22</f>
        <v>0</v>
      </c>
      <c r="AX935" s="0" t="n">
        <f aca="false">SUMPRODUCT('FD inverse'!$A$48:$BH$48,'FD mesh'!$B$84:$BI$84,$E934:$BL934)+'FD inverse'!$A$48*$C935/Setup!$B$17+INDEX('FD inverse'!$A$48:$BH$48,1,'FD mesh'!$B$15+1)*Setup!$B$22</f>
        <v>0</v>
      </c>
      <c r="AY935" s="0" t="n">
        <f aca="false">SUMPRODUCT('FD inverse'!$A$49:$BH$49,'FD mesh'!$B$84:$BI$84,$E934:$BL934)+'FD inverse'!$A$49*$C935/Setup!$B$17+INDEX('FD inverse'!$A$49:$BH$49,1,'FD mesh'!$B$15+1)*Setup!$B$22</f>
        <v>0</v>
      </c>
      <c r="AZ935" s="0" t="n">
        <f aca="false">SUMPRODUCT('FD inverse'!$A$50:$BH$50,'FD mesh'!$B$84:$BI$84,$E934:$BL934)+'FD inverse'!$A$50*$C935/Setup!$B$17+INDEX('FD inverse'!$A$50:$BH$50,1,'FD mesh'!$B$15+1)*Setup!$B$22</f>
        <v>0</v>
      </c>
      <c r="BA935" s="0" t="n">
        <f aca="false">SUMPRODUCT('FD inverse'!$A$51:$BH$51,'FD mesh'!$B$84:$BI$84,$E934:$BL934)+'FD inverse'!$A$51*$C935/Setup!$B$17+INDEX('FD inverse'!$A$51:$BH$51,1,'FD mesh'!$B$15+1)*Setup!$B$22</f>
        <v>0</v>
      </c>
      <c r="BB935" s="0" t="n">
        <f aca="false">SUMPRODUCT('FD inverse'!$A$52:$BH$52,'FD mesh'!$B$84:$BI$84,$E934:$BL934)+'FD inverse'!$A$52*$C935/Setup!$B$17+INDEX('FD inverse'!$A$52:$BH$52,1,'FD mesh'!$B$15+1)*Setup!$B$22</f>
        <v>0</v>
      </c>
      <c r="BC935" s="0" t="n">
        <f aca="false">SUMPRODUCT('FD inverse'!$A$53:$BH$53,'FD mesh'!$B$84:$BI$84,$E934:$BL934)+'FD inverse'!$A$53*$C935/Setup!$B$17+INDEX('FD inverse'!$A$53:$BH$53,1,'FD mesh'!$B$15+1)*Setup!$B$22</f>
        <v>0</v>
      </c>
      <c r="BD935" s="0" t="n">
        <f aca="false">SUMPRODUCT('FD inverse'!$A$54:$BH$54,'FD mesh'!$B$84:$BI$84,$E934:$BL934)+'FD inverse'!$A$54*$C935/Setup!$B$17+INDEX('FD inverse'!$A$54:$BH$54,1,'FD mesh'!$B$15+1)*Setup!$B$22</f>
        <v>0</v>
      </c>
      <c r="BE935" s="0" t="n">
        <f aca="false">SUMPRODUCT('FD inverse'!$A$55:$BH$55,'FD mesh'!$B$84:$BI$84,$E934:$BL934)+'FD inverse'!$A$55*$C935/Setup!$B$17+INDEX('FD inverse'!$A$55:$BH$55,1,'FD mesh'!$B$15+1)*Setup!$B$22</f>
        <v>0</v>
      </c>
      <c r="BF935" s="0" t="n">
        <f aca="false">SUMPRODUCT('FD inverse'!$A$56:$BH$56,'FD mesh'!$B$84:$BI$84,$E934:$BL934)+'FD inverse'!$A$56*$C935/Setup!$B$17+INDEX('FD inverse'!$A$56:$BH$56,1,'FD mesh'!$B$15+1)*Setup!$B$22</f>
        <v>0</v>
      </c>
      <c r="BG935" s="0" t="n">
        <f aca="false">SUMPRODUCT('FD inverse'!$A$57:$BH$57,'FD mesh'!$B$84:$BI$84,$E934:$BL934)+'FD inverse'!$A$57*$C935/Setup!$B$17+INDEX('FD inverse'!$A$57:$BH$57,1,'FD mesh'!$B$15+1)*Setup!$B$22</f>
        <v>0</v>
      </c>
      <c r="BH935" s="0" t="n">
        <f aca="false">SUMPRODUCT('FD inverse'!$A$58:$BH$58,'FD mesh'!$B$84:$BI$84,$E934:$BL934)+'FD inverse'!$A$58*$C935/Setup!$B$17+INDEX('FD inverse'!$A$58:$BH$58,1,'FD mesh'!$B$15+1)*Setup!$B$22</f>
        <v>0</v>
      </c>
      <c r="BI935" s="0" t="n">
        <f aca="false">SUMPRODUCT('FD inverse'!$A$59:$BH$59,'FD mesh'!$B$84:$BI$84,$E934:$BL934)+'FD inverse'!$A$59*$C935/Setup!$B$17+INDEX('FD inverse'!$A$59:$BH$59,1,'FD mesh'!$B$15+1)*Setup!$B$22</f>
        <v>0</v>
      </c>
      <c r="BJ935" s="0" t="n">
        <f aca="false">SUMPRODUCT('FD inverse'!$A$60:$BH$60,'FD mesh'!$B$84:$BI$84,$E934:$BL934)+'FD inverse'!$A$60*$C935/Setup!$B$17+INDEX('FD inverse'!$A$60:$BH$60,1,'FD mesh'!$B$15+1)*Setup!$B$22</f>
        <v>0</v>
      </c>
      <c r="BK935" s="0" t="n">
        <f aca="false">SUMPRODUCT('FD inverse'!$A$61:$BH$61,'FD mesh'!$B$84:$BI$84,$E934:$BL934)+'FD inverse'!$A$61*$C935/Setup!$B$17+INDEX('FD inverse'!$A$61:$BH$61,1,'FD mesh'!$B$15+1)*Setup!$B$22</f>
        <v>0</v>
      </c>
      <c r="BL935" s="0" t="n">
        <f aca="false">SUMPRODUCT('FD inverse'!$A$62:$BH$62,'FD mesh'!$B$84:$BI$84,$E934:$BL934)+'FD inverse'!$A$62*$C935/Setup!$B$17+INDEX('FD inverse'!$A$62:$BH$62,1,'FD mesh'!$B$15+1)*Setup!$B$22</f>
        <v>0</v>
      </c>
    </row>
    <row r="936" customFormat="false" ht="15" hidden="false" customHeight="false" outlineLevel="0" collapsed="false">
      <c r="A936" s="0" t="n">
        <v>931</v>
      </c>
      <c r="B936" s="0" t="n">
        <f aca="false">A936*Setup!$B$11/3600</f>
        <v>77.5833333333333</v>
      </c>
      <c r="C936" s="0" t="n">
        <f aca="false">Setup!$B$7+Setup!$B$8*COS(2*PI()*(B936-Setup!$B$9)/24)</f>
        <v>20.3387540835222</v>
      </c>
      <c r="D936" s="0" t="n">
        <f aca="false">(C936-E936)/Setup!$B$17</f>
        <v>-7.6916025367869</v>
      </c>
      <c r="E936" s="0" t="n">
        <f aca="false">SUMPRODUCT('FD inverse'!$A$3:$BH$3,'FD mesh'!$B$84:$BI$84,$E935:$BL935)+'FD inverse'!$A$3*$C936/Setup!$B$17+INDEX('FD inverse'!$A$3:$BH$3,1,'FD mesh'!$B$15+1)*Setup!$B$22</f>
        <v>21.3386624133045</v>
      </c>
      <c r="F936" s="0" t="n">
        <f aca="false">SUMPRODUCT('FD inverse'!$A$4:$BH$4,'FD mesh'!$B$84:$BI$84,$E935:$BL935)+'FD inverse'!$A$4*$C936/Setup!$B$17+INDEX('FD inverse'!$A$4:$BH$4,1,'FD mesh'!$B$15+1)*Setup!$B$22</f>
        <v>21.5702393685497</v>
      </c>
      <c r="G936" s="0" t="n">
        <f aca="false">SUMPRODUCT('FD inverse'!$A$5:$BH$5,'FD mesh'!$B$84:$BI$84,$E935:$BL935)+'FD inverse'!$A$5*$C936/Setup!$B$17+INDEX('FD inverse'!$A$5:$BH$5,1,'FD mesh'!$B$15+1)*Setup!$B$22</f>
        <v>21.805056570495</v>
      </c>
      <c r="H936" s="0" t="n">
        <f aca="false">SUMPRODUCT('FD inverse'!$A$6:$BH$6,'FD mesh'!$B$84:$BI$84,$E935:$BL935)+'FD inverse'!$A$6*$C936/Setup!$B$17+INDEX('FD inverse'!$A$6:$BH$6,1,'FD mesh'!$B$15+1)*Setup!$B$22</f>
        <v>22.5963063242357</v>
      </c>
      <c r="I936" s="0" t="n">
        <f aca="false">SUMPRODUCT('FD inverse'!$A$7:$BH$7,'FD mesh'!$B$84:$BI$84,$E935:$BL935)+'FD inverse'!$A$7*$C936/Setup!$B$17+INDEX('FD inverse'!$A$7:$BH$7,1,'FD mesh'!$B$15+1)*Setup!$B$22</f>
        <v>22.663105280219</v>
      </c>
      <c r="J936" s="0" t="n">
        <f aca="false">SUMPRODUCT('FD inverse'!$A$8:$BH$8,'FD mesh'!$B$84:$BI$84,$E935:$BL935)+'FD inverse'!$A$8*$C936/Setup!$B$17+INDEX('FD inverse'!$A$8:$BH$8,1,'FD mesh'!$B$15+1)*Setup!$B$22</f>
        <v>22.7227889129932</v>
      </c>
      <c r="K936" s="0" t="n">
        <f aca="false">SUMPRODUCT('FD inverse'!$A$9:$BH$9,'FD mesh'!$B$84:$BI$84,$E935:$BL935)+'FD inverse'!$A$9*$C936/Setup!$B$17+INDEX('FD inverse'!$A$9:$BH$9,1,'FD mesh'!$B$15+1)*Setup!$B$22</f>
        <v>22.7748008787112</v>
      </c>
      <c r="L936" s="0" t="n">
        <f aca="false">SUMPRODUCT('FD inverse'!$A$10:$BH$10,'FD mesh'!$B$84:$BI$84,$E935:$BL935)+'FD inverse'!$A$10*$C936/Setup!$B$17+INDEX('FD inverse'!$A$10:$BH$10,1,'FD mesh'!$B$15+1)*Setup!$B$22</f>
        <v>22.8186843793389</v>
      </c>
      <c r="M936" s="0" t="n">
        <f aca="false">SUMPRODUCT('FD inverse'!$A$11:$BH$11,'FD mesh'!$B$84:$BI$84,$E935:$BL935)+'FD inverse'!$A$11*$C936/Setup!$B$17+INDEX('FD inverse'!$A$11:$BH$11,1,'FD mesh'!$B$15+1)*Setup!$B$22</f>
        <v>22.8540703645522</v>
      </c>
      <c r="N936" s="0" t="n">
        <f aca="false">SUMPRODUCT('FD inverse'!$A$12:$BH$12,'FD mesh'!$B$84:$BI$84,$E935:$BL935)+'FD inverse'!$A$12*$C936/Setup!$B$17+INDEX('FD inverse'!$A$12:$BH$12,1,'FD mesh'!$B$15+1)*Setup!$B$22</f>
        <v>22.8806671501552</v>
      </c>
      <c r="O936" s="0" t="n">
        <f aca="false">SUMPRODUCT('FD inverse'!$A$13:$BH$13,'FD mesh'!$B$84:$BI$84,$E935:$BL935)+'FD inverse'!$A$13*$C936/Setup!$B$17+INDEX('FD inverse'!$A$13:$BH$13,1,'FD mesh'!$B$15+1)*Setup!$B$22</f>
        <v>22.8982515120607</v>
      </c>
      <c r="P936" s="0" t="n">
        <f aca="false">SUMPRODUCT('FD inverse'!$A$14:$BH$14,'FD mesh'!$B$84:$BI$84,$E935:$BL935)+'FD inverse'!$A$14*$C936/Setup!$B$17+INDEX('FD inverse'!$A$14:$BH$14,1,'FD mesh'!$B$15+1)*Setup!$B$22</f>
        <v>22.9066613023365</v>
      </c>
      <c r="Q936" s="0" t="n">
        <f aca="false">SUMPRODUCT('FD inverse'!$A$15:$BH$15,'FD mesh'!$B$84:$BI$84,$E935:$BL935)+'FD inverse'!$A$15*$C936/Setup!$B$17+INDEX('FD inverse'!$A$15:$BH$15,1,'FD mesh'!$B$15+1)*Setup!$B$22</f>
        <v>22.9057896227711</v>
      </c>
      <c r="R936" s="0" t="n">
        <f aca="false">SUMPRODUCT('FD inverse'!$A$16:$BH$16,'FD mesh'!$B$84:$BI$84,$E935:$BL935)+'FD inverse'!$A$16*$C936/Setup!$B$17+INDEX('FD inverse'!$A$16:$BH$16,1,'FD mesh'!$B$15+1)*Setup!$B$22</f>
        <v>22.8955805815912</v>
      </c>
      <c r="S936" s="0" t="n">
        <f aca="false">SUMPRODUCT('FD inverse'!$A$17:$BH$17,'FD mesh'!$B$84:$BI$84,$E935:$BL935)+'FD inverse'!$A$17*$C936/Setup!$B$17+INDEX('FD inverse'!$A$17:$BH$17,1,'FD mesh'!$B$15+1)*Setup!$B$22</f>
        <v>22.4127904835474</v>
      </c>
      <c r="T936" s="0" t="n">
        <f aca="false">SUMPRODUCT('FD inverse'!$A$18:$BH$18,'FD mesh'!$B$84:$BI$84,$E935:$BL935)+'FD inverse'!$A$18*$C936/Setup!$B$17+INDEX('FD inverse'!$A$18:$BH$18,1,'FD mesh'!$B$15+1)*Setup!$B$22</f>
        <v>21.9256047639797</v>
      </c>
      <c r="U936" s="0" t="n">
        <f aca="false">SUMPRODUCT('FD inverse'!$A$19:$BH$19,'FD mesh'!$B$84:$BI$84,$E935:$BL935)+'FD inverse'!$A$19*$C936/Setup!$B$17+INDEX('FD inverse'!$A$19:$BH$19,1,'FD mesh'!$B$15+1)*Setup!$B$22</f>
        <v>21.4342991944601</v>
      </c>
      <c r="V936" s="0" t="n">
        <f aca="false">SUMPRODUCT('FD inverse'!$A$20:$BH$20,'FD mesh'!$B$84:$BI$84,$E935:$BL935)+'FD inverse'!$A$20*$C936/Setup!$B$17+INDEX('FD inverse'!$A$20:$BH$20,1,'FD mesh'!$B$15+1)*Setup!$B$22</f>
        <v>20.9391580153953</v>
      </c>
      <c r="W936" s="0" t="n">
        <f aca="false">SUMPRODUCT('FD inverse'!$A$21:$BH$21,'FD mesh'!$B$84:$BI$84,$E935:$BL935)+'FD inverse'!$A$21*$C936/Setup!$B$17+INDEX('FD inverse'!$A$21:$BH$21,1,'FD mesh'!$B$15+1)*Setup!$B$22</f>
        <v>20.4404725528371</v>
      </c>
      <c r="X936" s="0" t="n">
        <f aca="false">SUMPRODUCT('FD inverse'!$A$22:$BH$22,'FD mesh'!$B$84:$BI$84,$E935:$BL935)+'FD inverse'!$A$22*$C936/Setup!$B$17+INDEX('FD inverse'!$A$22:$BH$22,1,'FD mesh'!$B$15+1)*Setup!$B$22</f>
        <v>19.9385399993262</v>
      </c>
      <c r="Y936" s="0" t="n">
        <f aca="false">SUMPRODUCT('FD inverse'!$A$23:$BH$23,'FD mesh'!$B$84:$BI$84,$E935:$BL935)+'FD inverse'!$A$23*$C936/Setup!$B$17+INDEX('FD inverse'!$A$23:$BH$23,1,'FD mesh'!$B$15+1)*Setup!$B$22</f>
        <v>19.4336623462299</v>
      </c>
      <c r="Z936" s="0" t="n">
        <f aca="false">SUMPRODUCT('FD inverse'!$A$24:$BH$24,'FD mesh'!$B$84:$BI$84,$E935:$BL935)+'FD inverse'!$A$24*$C936/Setup!$B$17+INDEX('FD inverse'!$A$24:$BH$24,1,'FD mesh'!$B$15+1)*Setup!$B$22</f>
        <v>18.9261454548067</v>
      </c>
      <c r="AA936" s="0" t="n">
        <f aca="false">SUMPRODUCT('FD inverse'!$A$25:$BH$25,'FD mesh'!$B$84:$BI$84,$E935:$BL935)+'FD inverse'!$A$25*$C936/Setup!$B$17+INDEX('FD inverse'!$A$25:$BH$25,1,'FD mesh'!$B$15+1)*Setup!$B$22</f>
        <v>18.4162982530465</v>
      </c>
      <c r="AB936" s="0" t="n">
        <f aca="false">SUMPRODUCT('FD inverse'!$A$26:$BH$26,'FD mesh'!$B$84:$BI$84,$E935:$BL935)+'FD inverse'!$A$26*$C936/Setup!$B$17+INDEX('FD inverse'!$A$26:$BH$26,1,'FD mesh'!$B$15+1)*Setup!$B$22</f>
        <v>17.9044320451878</v>
      </c>
      <c r="AC936" s="0" t="n">
        <f aca="false">SUMPRODUCT('FD inverse'!$A$27:$BH$27,'FD mesh'!$B$84:$BI$84,$E935:$BL935)+'FD inverse'!$A$27*$C936/Setup!$B$17+INDEX('FD inverse'!$A$27:$BH$27,1,'FD mesh'!$B$15+1)*Setup!$B$22</f>
        <v>17.3908599206986</v>
      </c>
      <c r="AD936" s="0" t="n">
        <f aca="false">SUMPRODUCT('FD inverse'!$A$28:$BH$28,'FD mesh'!$B$84:$BI$84,$E935:$BL935)+'FD inverse'!$A$28*$C936/Setup!$B$17+INDEX('FD inverse'!$A$28:$BH$28,1,'FD mesh'!$B$15+1)*Setup!$B$22</f>
        <v>16.8758962494154</v>
      </c>
      <c r="AE936" s="0" t="n">
        <f aca="false">SUMPRODUCT('FD inverse'!$A$29:$BH$29,'FD mesh'!$B$84:$BI$84,$E935:$BL935)+'FD inverse'!$A$29*$C936/Setup!$B$17+INDEX('FD inverse'!$A$29:$BH$29,1,'FD mesh'!$B$15+1)*Setup!$B$22</f>
        <v>16.3598562494756</v>
      </c>
      <c r="AF936" s="0" t="n">
        <f aca="false">SUMPRODUCT('FD inverse'!$A$30:$BH$30,'FD mesh'!$B$84:$BI$84,$E935:$BL935)+'FD inverse'!$A$30*$C936/Setup!$B$17+INDEX('FD inverse'!$A$30:$BH$30,1,'FD mesh'!$B$15+1)*Setup!$B$22</f>
        <v>15.8430556146258</v>
      </c>
      <c r="AG936" s="0" t="n">
        <f aca="false">SUMPRODUCT('FD inverse'!$A$31:$BH$31,'FD mesh'!$B$84:$BI$84,$E935:$BL935)+'FD inverse'!$A$31*$C936/Setup!$B$17+INDEX('FD inverse'!$A$31:$BH$31,1,'FD mesh'!$B$15+1)*Setup!$B$22</f>
        <v>15.325810187464</v>
      </c>
      <c r="AH936" s="0" t="n">
        <f aca="false">SUMPRODUCT('FD inverse'!$A$32:$BH$32,'FD mesh'!$B$84:$BI$84,$E935:$BL935)+'FD inverse'!$A$32*$C936/Setup!$B$17+INDEX('FD inverse'!$A$32:$BH$32,1,'FD mesh'!$B$15+1)*Setup!$B$22</f>
        <v>15.3038951801785</v>
      </c>
      <c r="AI936" s="0" t="n">
        <f aca="false">SUMPRODUCT('FD inverse'!$A$33:$BH$33,'FD mesh'!$B$84:$BI$84,$E935:$BL935)+'FD inverse'!$A$33*$C936/Setup!$B$17+INDEX('FD inverse'!$A$33:$BH$33,1,'FD mesh'!$B$15+1)*Setup!$B$22</f>
        <v>15.2817803579977</v>
      </c>
      <c r="AJ936" s="0" t="n">
        <f aca="false">SUMPRODUCT('FD inverse'!$A$34:$BH$34,'FD mesh'!$B$84:$BI$84,$E935:$BL935)+'FD inverse'!$A$34*$C936/Setup!$B$17+INDEX('FD inverse'!$A$34:$BH$34,1,'FD mesh'!$B$15+1)*Setup!$B$22</f>
        <v>15.259486707614</v>
      </c>
      <c r="AK936" s="0" t="n">
        <f aca="false">SUMPRODUCT('FD inverse'!$A$35:$BH$35,'FD mesh'!$B$84:$BI$84,$E935:$BL935)+'FD inverse'!$A$35*$C936/Setup!$B$17+INDEX('FD inverse'!$A$35:$BH$35,1,'FD mesh'!$B$15+1)*Setup!$B$22</f>
        <v>15.2370339566607</v>
      </c>
      <c r="AL936" s="0" t="n">
        <f aca="false">SUMPRODUCT('FD inverse'!$A$36:$BH$36,'FD mesh'!$B$84:$BI$84,$E935:$BL935)+'FD inverse'!$A$36*$C936/Setup!$B$17+INDEX('FD inverse'!$A$36:$BH$36,1,'FD mesh'!$B$15+1)*Setup!$B$22</f>
        <v>15.2144406021847</v>
      </c>
      <c r="AM936" s="0" t="n">
        <f aca="false">SUMPRODUCT('FD inverse'!$A$37:$BH$37,'FD mesh'!$B$84:$BI$84,$E935:$BL935)+'FD inverse'!$A$37*$C936/Setup!$B$17+INDEX('FD inverse'!$A$37:$BH$37,1,'FD mesh'!$B$15+1)*Setup!$B$22</f>
        <v>15.1917239594556</v>
      </c>
      <c r="AN936" s="0" t="n">
        <f aca="false">SUMPRODUCT('FD inverse'!$A$38:$BH$38,'FD mesh'!$B$84:$BI$84,$E935:$BL935)+'FD inverse'!$A$38*$C936/Setup!$B$17+INDEX('FD inverse'!$A$38:$BH$38,1,'FD mesh'!$B$15+1)*Setup!$B$22</f>
        <v>15.1689002287689</v>
      </c>
      <c r="AO936" s="0" t="n">
        <f aca="false">SUMPRODUCT('FD inverse'!$A$39:$BH$39,'FD mesh'!$B$84:$BI$84,$E935:$BL935)+'FD inverse'!$A$39*$C936/Setup!$B$17+INDEX('FD inverse'!$A$39:$BH$39,1,'FD mesh'!$B$15+1)*Setup!$B$22</f>
        <v>15.1459845780456</v>
      </c>
      <c r="AP936" s="0" t="n">
        <f aca="false">SUMPRODUCT('FD inverse'!$A$40:$BH$40,'FD mesh'!$B$84:$BI$84,$E935:$BL935)+'FD inverse'!$A$40*$C936/Setup!$B$17+INDEX('FD inverse'!$A$40:$BH$40,1,'FD mesh'!$B$15+1)*Setup!$B$22</f>
        <v>15.1229912391692</v>
      </c>
      <c r="AQ936" s="0" t="n">
        <f aca="false">SUMPRODUCT('FD inverse'!$A$41:$BH$41,'FD mesh'!$B$84:$BI$84,$E935:$BL935)+'FD inverse'!$A$41*$C936/Setup!$B$17+INDEX('FD inverse'!$A$41:$BH$41,1,'FD mesh'!$B$15+1)*Setup!$B$22</f>
        <v>15.0999336161274</v>
      </c>
      <c r="AR936" s="0" t="n">
        <f aca="false">SUMPRODUCT('FD inverse'!$A$42:$BH$42,'FD mesh'!$B$84:$BI$84,$E935:$BL935)+'FD inverse'!$A$42*$C936/Setup!$B$17+INDEX('FD inverse'!$A$42:$BH$42,1,'FD mesh'!$B$15+1)*Setup!$B$22</f>
        <v>15.0768244031387</v>
      </c>
      <c r="AS936" s="0" t="n">
        <f aca="false">SUMPRODUCT('FD inverse'!$A$43:$BH$43,'FD mesh'!$B$84:$BI$84,$E935:$BL935)+'FD inverse'!$A$43*$C936/Setup!$B$17+INDEX('FD inverse'!$A$43:$BH$43,1,'FD mesh'!$B$15+1)*Setup!$B$22</f>
        <v>0</v>
      </c>
      <c r="AT936" s="0" t="n">
        <f aca="false">SUMPRODUCT('FD inverse'!$A$44:$BH$44,'FD mesh'!$B$84:$BI$84,$E935:$BL935)+'FD inverse'!$A$44*$C936/Setup!$B$17+INDEX('FD inverse'!$A$44:$BH$44,1,'FD mesh'!$B$15+1)*Setup!$B$22</f>
        <v>0</v>
      </c>
      <c r="AU936" s="0" t="n">
        <f aca="false">SUMPRODUCT('FD inverse'!$A$45:$BH$45,'FD mesh'!$B$84:$BI$84,$E935:$BL935)+'FD inverse'!$A$45*$C936/Setup!$B$17+INDEX('FD inverse'!$A$45:$BH$45,1,'FD mesh'!$B$15+1)*Setup!$B$22</f>
        <v>0</v>
      </c>
      <c r="AV936" s="0" t="n">
        <f aca="false">SUMPRODUCT('FD inverse'!$A$46:$BH$46,'FD mesh'!$B$84:$BI$84,$E935:$BL935)+'FD inverse'!$A$46*$C936/Setup!$B$17+INDEX('FD inverse'!$A$46:$BH$46,1,'FD mesh'!$B$15+1)*Setup!$B$22</f>
        <v>0</v>
      </c>
      <c r="AW936" s="0" t="n">
        <f aca="false">SUMPRODUCT('FD inverse'!$A$47:$BH$47,'FD mesh'!$B$84:$BI$84,$E935:$BL935)+'FD inverse'!$A$47*$C936/Setup!$B$17+INDEX('FD inverse'!$A$47:$BH$47,1,'FD mesh'!$B$15+1)*Setup!$B$22</f>
        <v>0</v>
      </c>
      <c r="AX936" s="0" t="n">
        <f aca="false">SUMPRODUCT('FD inverse'!$A$48:$BH$48,'FD mesh'!$B$84:$BI$84,$E935:$BL935)+'FD inverse'!$A$48*$C936/Setup!$B$17+INDEX('FD inverse'!$A$48:$BH$48,1,'FD mesh'!$B$15+1)*Setup!$B$22</f>
        <v>0</v>
      </c>
      <c r="AY936" s="0" t="n">
        <f aca="false">SUMPRODUCT('FD inverse'!$A$49:$BH$49,'FD mesh'!$B$84:$BI$84,$E935:$BL935)+'FD inverse'!$A$49*$C936/Setup!$B$17+INDEX('FD inverse'!$A$49:$BH$49,1,'FD mesh'!$B$15+1)*Setup!$B$22</f>
        <v>0</v>
      </c>
      <c r="AZ936" s="0" t="n">
        <f aca="false">SUMPRODUCT('FD inverse'!$A$50:$BH$50,'FD mesh'!$B$84:$BI$84,$E935:$BL935)+'FD inverse'!$A$50*$C936/Setup!$B$17+INDEX('FD inverse'!$A$50:$BH$50,1,'FD mesh'!$B$15+1)*Setup!$B$22</f>
        <v>0</v>
      </c>
      <c r="BA936" s="0" t="n">
        <f aca="false">SUMPRODUCT('FD inverse'!$A$51:$BH$51,'FD mesh'!$B$84:$BI$84,$E935:$BL935)+'FD inverse'!$A$51*$C936/Setup!$B$17+INDEX('FD inverse'!$A$51:$BH$51,1,'FD mesh'!$B$15+1)*Setup!$B$22</f>
        <v>0</v>
      </c>
      <c r="BB936" s="0" t="n">
        <f aca="false">SUMPRODUCT('FD inverse'!$A$52:$BH$52,'FD mesh'!$B$84:$BI$84,$E935:$BL935)+'FD inverse'!$A$52*$C936/Setup!$B$17+INDEX('FD inverse'!$A$52:$BH$52,1,'FD mesh'!$B$15+1)*Setup!$B$22</f>
        <v>0</v>
      </c>
      <c r="BC936" s="0" t="n">
        <f aca="false">SUMPRODUCT('FD inverse'!$A$53:$BH$53,'FD mesh'!$B$84:$BI$84,$E935:$BL935)+'FD inverse'!$A$53*$C936/Setup!$B$17+INDEX('FD inverse'!$A$53:$BH$53,1,'FD mesh'!$B$15+1)*Setup!$B$22</f>
        <v>0</v>
      </c>
      <c r="BD936" s="0" t="n">
        <f aca="false">SUMPRODUCT('FD inverse'!$A$54:$BH$54,'FD mesh'!$B$84:$BI$84,$E935:$BL935)+'FD inverse'!$A$54*$C936/Setup!$B$17+INDEX('FD inverse'!$A$54:$BH$54,1,'FD mesh'!$B$15+1)*Setup!$B$22</f>
        <v>0</v>
      </c>
      <c r="BE936" s="0" t="n">
        <f aca="false">SUMPRODUCT('FD inverse'!$A$55:$BH$55,'FD mesh'!$B$84:$BI$84,$E935:$BL935)+'FD inverse'!$A$55*$C936/Setup!$B$17+INDEX('FD inverse'!$A$55:$BH$55,1,'FD mesh'!$B$15+1)*Setup!$B$22</f>
        <v>0</v>
      </c>
      <c r="BF936" s="0" t="n">
        <f aca="false">SUMPRODUCT('FD inverse'!$A$56:$BH$56,'FD mesh'!$B$84:$BI$84,$E935:$BL935)+'FD inverse'!$A$56*$C936/Setup!$B$17+INDEX('FD inverse'!$A$56:$BH$56,1,'FD mesh'!$B$15+1)*Setup!$B$22</f>
        <v>0</v>
      </c>
      <c r="BG936" s="0" t="n">
        <f aca="false">SUMPRODUCT('FD inverse'!$A$57:$BH$57,'FD mesh'!$B$84:$BI$84,$E935:$BL935)+'FD inverse'!$A$57*$C936/Setup!$B$17+INDEX('FD inverse'!$A$57:$BH$57,1,'FD mesh'!$B$15+1)*Setup!$B$22</f>
        <v>0</v>
      </c>
      <c r="BH936" s="0" t="n">
        <f aca="false">SUMPRODUCT('FD inverse'!$A$58:$BH$58,'FD mesh'!$B$84:$BI$84,$E935:$BL935)+'FD inverse'!$A$58*$C936/Setup!$B$17+INDEX('FD inverse'!$A$58:$BH$58,1,'FD mesh'!$B$15+1)*Setup!$B$22</f>
        <v>0</v>
      </c>
      <c r="BI936" s="0" t="n">
        <f aca="false">SUMPRODUCT('FD inverse'!$A$59:$BH$59,'FD mesh'!$B$84:$BI$84,$E935:$BL935)+'FD inverse'!$A$59*$C936/Setup!$B$17+INDEX('FD inverse'!$A$59:$BH$59,1,'FD mesh'!$B$15+1)*Setup!$B$22</f>
        <v>0</v>
      </c>
      <c r="BJ936" s="0" t="n">
        <f aca="false">SUMPRODUCT('FD inverse'!$A$60:$BH$60,'FD mesh'!$B$84:$BI$84,$E935:$BL935)+'FD inverse'!$A$60*$C936/Setup!$B$17+INDEX('FD inverse'!$A$60:$BH$60,1,'FD mesh'!$B$15+1)*Setup!$B$22</f>
        <v>0</v>
      </c>
      <c r="BK936" s="0" t="n">
        <f aca="false">SUMPRODUCT('FD inverse'!$A$61:$BH$61,'FD mesh'!$B$84:$BI$84,$E935:$BL935)+'FD inverse'!$A$61*$C936/Setup!$B$17+INDEX('FD inverse'!$A$61:$BH$61,1,'FD mesh'!$B$15+1)*Setup!$B$22</f>
        <v>0</v>
      </c>
      <c r="BL936" s="0" t="n">
        <f aca="false">SUMPRODUCT('FD inverse'!$A$62:$BH$62,'FD mesh'!$B$84:$BI$84,$E935:$BL935)+'FD inverse'!$A$62*$C936/Setup!$B$17+INDEX('FD inverse'!$A$62:$BH$62,1,'FD mesh'!$B$15+1)*Setup!$B$22</f>
        <v>0</v>
      </c>
    </row>
    <row r="937" customFormat="false" ht="15" hidden="false" customHeight="false" outlineLevel="0" collapsed="false">
      <c r="A937" s="0" t="n">
        <v>932</v>
      </c>
      <c r="B937" s="0" t="n">
        <f aca="false">A937*Setup!$B$11/3600</f>
        <v>77.6666666666667</v>
      </c>
      <c r="C937" s="0" t="n">
        <f aca="false">Setup!$B$7+Setup!$B$8*COS(2*PI()*(B937-Setup!$B$9)/24)</f>
        <v>20.3747688518534</v>
      </c>
      <c r="D937" s="0" t="n">
        <f aca="false">(C937-E937)/Setup!$B$17</f>
        <v>-7.51757442458773</v>
      </c>
      <c r="E937" s="0" t="n">
        <f aca="false">SUMPRODUCT('FD inverse'!$A$3:$BH$3,'FD mesh'!$B$84:$BI$84,$E936:$BL936)+'FD inverse'!$A$3*$C937/Setup!$B$17+INDEX('FD inverse'!$A$3:$BH$3,1,'FD mesh'!$B$15+1)*Setup!$B$22</f>
        <v>21.3520535270498</v>
      </c>
      <c r="F937" s="0" t="n">
        <f aca="false">SUMPRODUCT('FD inverse'!$A$4:$BH$4,'FD mesh'!$B$84:$BI$84,$E936:$BL936)+'FD inverse'!$A$4*$C937/Setup!$B$17+INDEX('FD inverse'!$A$4:$BH$4,1,'FD mesh'!$B$15+1)*Setup!$B$22</f>
        <v>21.5786969187853</v>
      </c>
      <c r="G937" s="0" t="n">
        <f aca="false">SUMPRODUCT('FD inverse'!$A$5:$BH$5,'FD mesh'!$B$84:$BI$84,$E936:$BL936)+'FD inverse'!$A$5*$C937/Setup!$B$17+INDEX('FD inverse'!$A$5:$BH$5,1,'FD mesh'!$B$15+1)*Setup!$B$22</f>
        <v>21.8090111222551</v>
      </c>
      <c r="H937" s="0" t="n">
        <f aca="false">SUMPRODUCT('FD inverse'!$A$6:$BH$6,'FD mesh'!$B$84:$BI$84,$E936:$BL936)+'FD inverse'!$A$6*$C937/Setup!$B$17+INDEX('FD inverse'!$A$6:$BH$6,1,'FD mesh'!$B$15+1)*Setup!$B$22</f>
        <v>22.5857503732386</v>
      </c>
      <c r="I937" s="0" t="n">
        <f aca="false">SUMPRODUCT('FD inverse'!$A$7:$BH$7,'FD mesh'!$B$84:$BI$84,$E936:$BL936)+'FD inverse'!$A$7*$C937/Setup!$B$17+INDEX('FD inverse'!$A$7:$BH$7,1,'FD mesh'!$B$15+1)*Setup!$B$22</f>
        <v>22.6513745101997</v>
      </c>
      <c r="J937" s="0" t="n">
        <f aca="false">SUMPRODUCT('FD inverse'!$A$8:$BH$8,'FD mesh'!$B$84:$BI$84,$E936:$BL936)+'FD inverse'!$A$8*$C937/Setup!$B$17+INDEX('FD inverse'!$A$8:$BH$8,1,'FD mesh'!$B$15+1)*Setup!$B$22</f>
        <v>22.7100778388897</v>
      </c>
      <c r="K937" s="0" t="n">
        <f aca="false">SUMPRODUCT('FD inverse'!$A$9:$BH$9,'FD mesh'!$B$84:$BI$84,$E936:$BL936)+'FD inverse'!$A$9*$C937/Setup!$B$17+INDEX('FD inverse'!$A$9:$BH$9,1,'FD mesh'!$B$15+1)*Setup!$B$22</f>
        <v>22.7612820088167</v>
      </c>
      <c r="L937" s="0" t="n">
        <f aca="false">SUMPRODUCT('FD inverse'!$A$10:$BH$10,'FD mesh'!$B$84:$BI$84,$E936:$BL936)+'FD inverse'!$A$10*$C937/Setup!$B$17+INDEX('FD inverse'!$A$10:$BH$10,1,'FD mesh'!$B$15+1)*Setup!$B$22</f>
        <v>22.8045104442925</v>
      </c>
      <c r="M937" s="0" t="n">
        <f aca="false">SUMPRODUCT('FD inverse'!$A$11:$BH$11,'FD mesh'!$B$84:$BI$84,$E936:$BL936)+'FD inverse'!$A$11*$C937/Setup!$B$17+INDEX('FD inverse'!$A$11:$BH$11,1,'FD mesh'!$B$15+1)*Setup!$B$22</f>
        <v>22.8393766762013</v>
      </c>
      <c r="N937" s="0" t="n">
        <f aca="false">SUMPRODUCT('FD inverse'!$A$12:$BH$12,'FD mesh'!$B$84:$BI$84,$E936:$BL936)+'FD inverse'!$A$12*$C937/Setup!$B$17+INDEX('FD inverse'!$A$12:$BH$12,1,'FD mesh'!$B$15+1)*Setup!$B$22</f>
        <v>22.8655740654251</v>
      </c>
      <c r="O937" s="0" t="n">
        <f aca="false">SUMPRODUCT('FD inverse'!$A$13:$BH$13,'FD mesh'!$B$84:$BI$84,$E936:$BL936)+'FD inverse'!$A$13*$C937/Setup!$B$17+INDEX('FD inverse'!$A$13:$BH$13,1,'FD mesh'!$B$15+1)*Setup!$B$22</f>
        <v>22.882866979882</v>
      </c>
      <c r="P937" s="0" t="n">
        <f aca="false">SUMPRODUCT('FD inverse'!$A$14:$BH$14,'FD mesh'!$B$84:$BI$84,$E936:$BL936)+'FD inverse'!$A$14*$C937/Setup!$B$17+INDEX('FD inverse'!$A$14:$BH$14,1,'FD mesh'!$B$15+1)*Setup!$B$22</f>
        <v>22.8910834741745</v>
      </c>
      <c r="Q937" s="0" t="n">
        <f aca="false">SUMPRODUCT('FD inverse'!$A$15:$BH$15,'FD mesh'!$B$84:$BI$84,$E936:$BL936)+'FD inverse'!$A$15*$C937/Setup!$B$17+INDEX('FD inverse'!$A$15:$BH$15,1,'FD mesh'!$B$15+1)*Setup!$B$22</f>
        <v>22.8901095093743</v>
      </c>
      <c r="R937" s="0" t="n">
        <f aca="false">SUMPRODUCT('FD inverse'!$A$16:$BH$16,'FD mesh'!$B$84:$BI$84,$E936:$BL936)+'FD inverse'!$A$16*$C937/Setup!$B$17+INDEX('FD inverse'!$A$16:$BH$16,1,'FD mesh'!$B$15+1)*Setup!$B$22</f>
        <v>22.8798847402103</v>
      </c>
      <c r="S937" s="0" t="n">
        <f aca="false">SUMPRODUCT('FD inverse'!$A$17:$BH$17,'FD mesh'!$B$84:$BI$84,$E936:$BL936)+'FD inverse'!$A$17*$C937/Setup!$B$17+INDEX('FD inverse'!$A$17:$BH$17,1,'FD mesh'!$B$15+1)*Setup!$B$22</f>
        <v>22.3979770297707</v>
      </c>
      <c r="T937" s="0" t="n">
        <f aca="false">SUMPRODUCT('FD inverse'!$A$18:$BH$18,'FD mesh'!$B$84:$BI$84,$E936:$BL936)+'FD inverse'!$A$18*$C937/Setup!$B$17+INDEX('FD inverse'!$A$18:$BH$18,1,'FD mesh'!$B$15+1)*Setup!$B$22</f>
        <v>21.9117099315054</v>
      </c>
      <c r="U937" s="0" t="n">
        <f aca="false">SUMPRODUCT('FD inverse'!$A$19:$BH$19,'FD mesh'!$B$84:$BI$84,$E936:$BL936)+'FD inverse'!$A$19*$C937/Setup!$B$17+INDEX('FD inverse'!$A$19:$BH$19,1,'FD mesh'!$B$15+1)*Setup!$B$22</f>
        <v>21.4213537825406</v>
      </c>
      <c r="V937" s="0" t="n">
        <f aca="false">SUMPRODUCT('FD inverse'!$A$20:$BH$20,'FD mesh'!$B$84:$BI$84,$E936:$BL936)+'FD inverse'!$A$20*$C937/Setup!$B$17+INDEX('FD inverse'!$A$20:$BH$20,1,'FD mesh'!$B$15+1)*Setup!$B$22</f>
        <v>20.9271879837822</v>
      </c>
      <c r="W937" s="0" t="n">
        <f aca="false">SUMPRODUCT('FD inverse'!$A$21:$BH$21,'FD mesh'!$B$84:$BI$84,$E936:$BL936)+'FD inverse'!$A$21*$C937/Setup!$B$17+INDEX('FD inverse'!$A$21:$BH$21,1,'FD mesh'!$B$15+1)*Setup!$B$22</f>
        <v>20.4294995757206</v>
      </c>
      <c r="X937" s="0" t="n">
        <f aca="false">SUMPRODUCT('FD inverse'!$A$22:$BH$22,'FD mesh'!$B$84:$BI$84,$E936:$BL936)+'FD inverse'!$A$22*$C937/Setup!$B$17+INDEX('FD inverse'!$A$22:$BH$22,1,'FD mesh'!$B$15+1)*Setup!$B$22</f>
        <v>19.9285819772504</v>
      </c>
      <c r="Y937" s="0" t="n">
        <f aca="false">SUMPRODUCT('FD inverse'!$A$23:$BH$23,'FD mesh'!$B$84:$BI$84,$E936:$BL936)+'FD inverse'!$A$23*$C937/Setup!$B$17+INDEX('FD inverse'!$A$23:$BH$23,1,'FD mesh'!$B$15+1)*Setup!$B$22</f>
        <v>19.4247338751408</v>
      </c>
      <c r="Z937" s="0" t="n">
        <f aca="false">SUMPRODUCT('FD inverse'!$A$24:$BH$24,'FD mesh'!$B$84:$BI$84,$E936:$BL936)+'FD inverse'!$A$24*$C937/Setup!$B$17+INDEX('FD inverse'!$A$24:$BH$24,1,'FD mesh'!$B$15+1)*Setup!$B$22</f>
        <v>18.9182582515393</v>
      </c>
      <c r="AA937" s="0" t="n">
        <f aca="false">SUMPRODUCT('FD inverse'!$A$25:$BH$25,'FD mesh'!$B$84:$BI$84,$E936:$BL936)+'FD inverse'!$A$25*$C937/Setup!$B$17+INDEX('FD inverse'!$A$25:$BH$25,1,'FD mesh'!$B$15+1)*Setup!$B$22</f>
        <v>18.4094615366905</v>
      </c>
      <c r="AB937" s="0" t="n">
        <f aca="false">SUMPRODUCT('FD inverse'!$A$26:$BH$26,'FD mesh'!$B$84:$BI$84,$E936:$BL936)+'FD inverse'!$A$26*$C937/Setup!$B$17+INDEX('FD inverse'!$A$26:$BH$26,1,'FD mesh'!$B$15+1)*Setup!$B$22</f>
        <v>17.8986528738854</v>
      </c>
      <c r="AC937" s="0" t="n">
        <f aca="false">SUMPRODUCT('FD inverse'!$A$27:$BH$27,'FD mesh'!$B$84:$BI$84,$E936:$BL936)+'FD inverse'!$A$27*$C937/Setup!$B$17+INDEX('FD inverse'!$A$27:$BH$27,1,'FD mesh'!$B$15+1)*Setup!$B$22</f>
        <v>17.3861434835258</v>
      </c>
      <c r="AD937" s="0" t="n">
        <f aca="false">SUMPRODUCT('FD inverse'!$A$28:$BH$28,'FD mesh'!$B$84:$BI$84,$E936:$BL936)+'FD inverse'!$A$28*$C937/Setup!$B$17+INDEX('FD inverse'!$A$28:$BH$28,1,'FD mesh'!$B$15+1)*Setup!$B$22</f>
        <v>16.8722461130838</v>
      </c>
      <c r="AE937" s="0" t="n">
        <f aca="false">SUMPRODUCT('FD inverse'!$A$29:$BH$29,'FD mesh'!$B$84:$BI$84,$E936:$BL936)+'FD inverse'!$A$29*$C937/Setup!$B$17+INDEX('FD inverse'!$A$29:$BH$29,1,'FD mesh'!$B$15+1)*Setup!$B$22</f>
        <v>16.3572745596642</v>
      </c>
      <c r="AF937" s="0" t="n">
        <f aca="false">SUMPRODUCT('FD inverse'!$A$30:$BH$30,'FD mesh'!$B$84:$BI$84,$E936:$BL936)+'FD inverse'!$A$30*$C937/Setup!$B$17+INDEX('FD inverse'!$A$30:$BH$30,1,'FD mesh'!$B$15+1)*Setup!$B$22</f>
        <v>15.8415432518145</v>
      </c>
      <c r="AG937" s="0" t="n">
        <f aca="false">SUMPRODUCT('FD inverse'!$A$31:$BH$31,'FD mesh'!$B$84:$BI$84,$E936:$BL936)+'FD inverse'!$A$31*$C937/Setup!$B$17+INDEX('FD inverse'!$A$31:$BH$31,1,'FD mesh'!$B$15+1)*Setup!$B$22</f>
        <v>15.3253668771945</v>
      </c>
      <c r="AH937" s="0" t="n">
        <f aca="false">SUMPRODUCT('FD inverse'!$A$32:$BH$32,'FD mesh'!$B$84:$BI$84,$E936:$BL936)+'FD inverse'!$A$32*$C937/Setup!$B$17+INDEX('FD inverse'!$A$32:$BH$32,1,'FD mesh'!$B$15+1)*Setup!$B$22</f>
        <v>15.3034957265967</v>
      </c>
      <c r="AI937" s="0" t="n">
        <f aca="false">SUMPRODUCT('FD inverse'!$A$33:$BH$33,'FD mesh'!$B$84:$BI$84,$E936:$BL936)+'FD inverse'!$A$33*$C937/Setup!$B$17+INDEX('FD inverse'!$A$33:$BH$33,1,'FD mesh'!$B$15+1)*Setup!$B$22</f>
        <v>15.281422363395</v>
      </c>
      <c r="AJ937" s="0" t="n">
        <f aca="false">SUMPRODUCT('FD inverse'!$A$34:$BH$34,'FD mesh'!$B$84:$BI$84,$E936:$BL936)+'FD inverse'!$A$34*$C937/Setup!$B$17+INDEX('FD inverse'!$A$34:$BH$34,1,'FD mesh'!$B$15+1)*Setup!$B$22</f>
        <v>15.2591677750797</v>
      </c>
      <c r="AK937" s="0" t="n">
        <f aca="false">SUMPRODUCT('FD inverse'!$A$35:$BH$35,'FD mesh'!$B$84:$BI$84,$E936:$BL936)+'FD inverse'!$A$35*$C937/Setup!$B$17+INDEX('FD inverse'!$A$35:$BH$35,1,'FD mesh'!$B$15+1)*Setup!$B$22</f>
        <v>15.2367517357695</v>
      </c>
      <c r="AL937" s="0" t="n">
        <f aca="false">SUMPRODUCT('FD inverse'!$A$36:$BH$36,'FD mesh'!$B$84:$BI$84,$E936:$BL936)+'FD inverse'!$A$36*$C937/Setup!$B$17+INDEX('FD inverse'!$A$36:$BH$36,1,'FD mesh'!$B$15+1)*Setup!$B$22</f>
        <v>15.2141928297437</v>
      </c>
      <c r="AM937" s="0" t="n">
        <f aca="false">SUMPRODUCT('FD inverse'!$A$37:$BH$37,'FD mesh'!$B$84:$BI$84,$E936:$BL936)+'FD inverse'!$A$37*$C937/Setup!$B$17+INDEX('FD inverse'!$A$37:$BH$37,1,'FD mesh'!$B$15+1)*Setup!$B$22</f>
        <v>15.1915084956013</v>
      </c>
      <c r="AN937" s="0" t="n">
        <f aca="false">SUMPRODUCT('FD inverse'!$A$38:$BH$38,'FD mesh'!$B$84:$BI$84,$E936:$BL936)+'FD inverse'!$A$38*$C937/Setup!$B$17+INDEX('FD inverse'!$A$38:$BH$38,1,'FD mesh'!$B$15+1)*Setup!$B$22</f>
        <v>15.1687150886931</v>
      </c>
      <c r="AO937" s="0" t="n">
        <f aca="false">SUMPRODUCT('FD inverse'!$A$39:$BH$39,'FD mesh'!$B$84:$BI$84,$E936:$BL936)+'FD inverse'!$A$39*$C937/Setup!$B$17+INDEX('FD inverse'!$A$39:$BH$39,1,'FD mesh'!$B$15+1)*Setup!$B$22</f>
        <v>15.1458279596142</v>
      </c>
      <c r="AP937" s="0" t="n">
        <f aca="false">SUMPRODUCT('FD inverse'!$A$40:$BH$40,'FD mesh'!$B$84:$BI$84,$E936:$BL936)+'FD inverse'!$A$40*$C937/Setup!$B$17+INDEX('FD inverse'!$A$40:$BH$40,1,'FD mesh'!$B$15+1)*Setup!$B$22</f>
        <v>15.122861546678</v>
      </c>
      <c r="AQ937" s="0" t="n">
        <f aca="false">SUMPRODUCT('FD inverse'!$A$41:$BH$41,'FD mesh'!$B$84:$BI$84,$E936:$BL936)+'FD inverse'!$A$41*$C937/Setup!$B$17+INDEX('FD inverse'!$A$41:$BH$41,1,'FD mesh'!$B$15+1)*Setup!$B$22</f>
        <v>15.0998294804155</v>
      </c>
      <c r="AR937" s="0" t="n">
        <f aca="false">SUMPRODUCT('FD inverse'!$A$42:$BH$42,'FD mesh'!$B$84:$BI$84,$E936:$BL936)+'FD inverse'!$A$42*$C937/Setup!$B$17+INDEX('FD inverse'!$A$42:$BH$42,1,'FD mesh'!$B$15+1)*Setup!$B$22</f>
        <v>15.076744698257</v>
      </c>
      <c r="AS937" s="0" t="n">
        <f aca="false">SUMPRODUCT('FD inverse'!$A$43:$BH$43,'FD mesh'!$B$84:$BI$84,$E936:$BL936)+'FD inverse'!$A$43*$C937/Setup!$B$17+INDEX('FD inverse'!$A$43:$BH$43,1,'FD mesh'!$B$15+1)*Setup!$B$22</f>
        <v>0</v>
      </c>
      <c r="AT937" s="0" t="n">
        <f aca="false">SUMPRODUCT('FD inverse'!$A$44:$BH$44,'FD mesh'!$B$84:$BI$84,$E936:$BL936)+'FD inverse'!$A$44*$C937/Setup!$B$17+INDEX('FD inverse'!$A$44:$BH$44,1,'FD mesh'!$B$15+1)*Setup!$B$22</f>
        <v>0</v>
      </c>
      <c r="AU937" s="0" t="n">
        <f aca="false">SUMPRODUCT('FD inverse'!$A$45:$BH$45,'FD mesh'!$B$84:$BI$84,$E936:$BL936)+'FD inverse'!$A$45*$C937/Setup!$B$17+INDEX('FD inverse'!$A$45:$BH$45,1,'FD mesh'!$B$15+1)*Setup!$B$22</f>
        <v>0</v>
      </c>
      <c r="AV937" s="0" t="n">
        <f aca="false">SUMPRODUCT('FD inverse'!$A$46:$BH$46,'FD mesh'!$B$84:$BI$84,$E936:$BL936)+'FD inverse'!$A$46*$C937/Setup!$B$17+INDEX('FD inverse'!$A$46:$BH$46,1,'FD mesh'!$B$15+1)*Setup!$B$22</f>
        <v>0</v>
      </c>
      <c r="AW937" s="0" t="n">
        <f aca="false">SUMPRODUCT('FD inverse'!$A$47:$BH$47,'FD mesh'!$B$84:$BI$84,$E936:$BL936)+'FD inverse'!$A$47*$C937/Setup!$B$17+INDEX('FD inverse'!$A$47:$BH$47,1,'FD mesh'!$B$15+1)*Setup!$B$22</f>
        <v>0</v>
      </c>
      <c r="AX937" s="0" t="n">
        <f aca="false">SUMPRODUCT('FD inverse'!$A$48:$BH$48,'FD mesh'!$B$84:$BI$84,$E936:$BL936)+'FD inverse'!$A$48*$C937/Setup!$B$17+INDEX('FD inverse'!$A$48:$BH$48,1,'FD mesh'!$B$15+1)*Setup!$B$22</f>
        <v>0</v>
      </c>
      <c r="AY937" s="0" t="n">
        <f aca="false">SUMPRODUCT('FD inverse'!$A$49:$BH$49,'FD mesh'!$B$84:$BI$84,$E936:$BL936)+'FD inverse'!$A$49*$C937/Setup!$B$17+INDEX('FD inverse'!$A$49:$BH$49,1,'FD mesh'!$B$15+1)*Setup!$B$22</f>
        <v>0</v>
      </c>
      <c r="AZ937" s="0" t="n">
        <f aca="false">SUMPRODUCT('FD inverse'!$A$50:$BH$50,'FD mesh'!$B$84:$BI$84,$E936:$BL936)+'FD inverse'!$A$50*$C937/Setup!$B$17+INDEX('FD inverse'!$A$50:$BH$50,1,'FD mesh'!$B$15+1)*Setup!$B$22</f>
        <v>0</v>
      </c>
      <c r="BA937" s="0" t="n">
        <f aca="false">SUMPRODUCT('FD inverse'!$A$51:$BH$51,'FD mesh'!$B$84:$BI$84,$E936:$BL936)+'FD inverse'!$A$51*$C937/Setup!$B$17+INDEX('FD inverse'!$A$51:$BH$51,1,'FD mesh'!$B$15+1)*Setup!$B$22</f>
        <v>0</v>
      </c>
      <c r="BB937" s="0" t="n">
        <f aca="false">SUMPRODUCT('FD inverse'!$A$52:$BH$52,'FD mesh'!$B$84:$BI$84,$E936:$BL936)+'FD inverse'!$A$52*$C937/Setup!$B$17+INDEX('FD inverse'!$A$52:$BH$52,1,'FD mesh'!$B$15+1)*Setup!$B$22</f>
        <v>0</v>
      </c>
      <c r="BC937" s="0" t="n">
        <f aca="false">SUMPRODUCT('FD inverse'!$A$53:$BH$53,'FD mesh'!$B$84:$BI$84,$E936:$BL936)+'FD inverse'!$A$53*$C937/Setup!$B$17+INDEX('FD inverse'!$A$53:$BH$53,1,'FD mesh'!$B$15+1)*Setup!$B$22</f>
        <v>0</v>
      </c>
      <c r="BD937" s="0" t="n">
        <f aca="false">SUMPRODUCT('FD inverse'!$A$54:$BH$54,'FD mesh'!$B$84:$BI$84,$E936:$BL936)+'FD inverse'!$A$54*$C937/Setup!$B$17+INDEX('FD inverse'!$A$54:$BH$54,1,'FD mesh'!$B$15+1)*Setup!$B$22</f>
        <v>0</v>
      </c>
      <c r="BE937" s="0" t="n">
        <f aca="false">SUMPRODUCT('FD inverse'!$A$55:$BH$55,'FD mesh'!$B$84:$BI$84,$E936:$BL936)+'FD inverse'!$A$55*$C937/Setup!$B$17+INDEX('FD inverse'!$A$55:$BH$55,1,'FD mesh'!$B$15+1)*Setup!$B$22</f>
        <v>0</v>
      </c>
      <c r="BF937" s="0" t="n">
        <f aca="false">SUMPRODUCT('FD inverse'!$A$56:$BH$56,'FD mesh'!$B$84:$BI$84,$E936:$BL936)+'FD inverse'!$A$56*$C937/Setup!$B$17+INDEX('FD inverse'!$A$56:$BH$56,1,'FD mesh'!$B$15+1)*Setup!$B$22</f>
        <v>0</v>
      </c>
      <c r="BG937" s="0" t="n">
        <f aca="false">SUMPRODUCT('FD inverse'!$A$57:$BH$57,'FD mesh'!$B$84:$BI$84,$E936:$BL936)+'FD inverse'!$A$57*$C937/Setup!$B$17+INDEX('FD inverse'!$A$57:$BH$57,1,'FD mesh'!$B$15+1)*Setup!$B$22</f>
        <v>0</v>
      </c>
      <c r="BH937" s="0" t="n">
        <f aca="false">SUMPRODUCT('FD inverse'!$A$58:$BH$58,'FD mesh'!$B$84:$BI$84,$E936:$BL936)+'FD inverse'!$A$58*$C937/Setup!$B$17+INDEX('FD inverse'!$A$58:$BH$58,1,'FD mesh'!$B$15+1)*Setup!$B$22</f>
        <v>0</v>
      </c>
      <c r="BI937" s="0" t="n">
        <f aca="false">SUMPRODUCT('FD inverse'!$A$59:$BH$59,'FD mesh'!$B$84:$BI$84,$E936:$BL936)+'FD inverse'!$A$59*$C937/Setup!$B$17+INDEX('FD inverse'!$A$59:$BH$59,1,'FD mesh'!$B$15+1)*Setup!$B$22</f>
        <v>0</v>
      </c>
      <c r="BJ937" s="0" t="n">
        <f aca="false">SUMPRODUCT('FD inverse'!$A$60:$BH$60,'FD mesh'!$B$84:$BI$84,$E936:$BL936)+'FD inverse'!$A$60*$C937/Setup!$B$17+INDEX('FD inverse'!$A$60:$BH$60,1,'FD mesh'!$B$15+1)*Setup!$B$22</f>
        <v>0</v>
      </c>
      <c r="BK937" s="0" t="n">
        <f aca="false">SUMPRODUCT('FD inverse'!$A$61:$BH$61,'FD mesh'!$B$84:$BI$84,$E936:$BL936)+'FD inverse'!$A$61*$C937/Setup!$B$17+INDEX('FD inverse'!$A$61:$BH$61,1,'FD mesh'!$B$15+1)*Setup!$B$22</f>
        <v>0</v>
      </c>
      <c r="BL937" s="0" t="n">
        <f aca="false">SUMPRODUCT('FD inverse'!$A$62:$BH$62,'FD mesh'!$B$84:$BI$84,$E936:$BL936)+'FD inverse'!$A$62*$C937/Setup!$B$17+INDEX('FD inverse'!$A$62:$BH$62,1,'FD mesh'!$B$15+1)*Setup!$B$22</f>
        <v>0</v>
      </c>
    </row>
    <row r="938" customFormat="false" ht="15" hidden="false" customHeight="false" outlineLevel="0" collapsed="false">
      <c r="A938" s="0" t="n">
        <v>933</v>
      </c>
      <c r="B938" s="0" t="n">
        <f aca="false">A938*Setup!$B$11/3600</f>
        <v>77.75</v>
      </c>
      <c r="C938" s="0" t="n">
        <f aca="false">Setup!$B$7+Setup!$B$8*COS(2*PI()*(B938-Setup!$B$9)/24)</f>
        <v>20.4125090338693</v>
      </c>
      <c r="D938" s="0" t="n">
        <f aca="false">(C938-E938)/Setup!$B$17</f>
        <v>-7.33893982611015</v>
      </c>
      <c r="E938" s="0" t="n">
        <f aca="false">SUMPRODUCT('FD inverse'!$A$3:$BH$3,'FD mesh'!$B$84:$BI$84,$E937:$BL937)+'FD inverse'!$A$3*$C938/Setup!$B$17+INDEX('FD inverse'!$A$3:$BH$3,1,'FD mesh'!$B$15+1)*Setup!$B$22</f>
        <v>21.3665712112636</v>
      </c>
      <c r="F938" s="0" t="n">
        <f aca="false">SUMPRODUCT('FD inverse'!$A$4:$BH$4,'FD mesh'!$B$84:$BI$84,$E937:$BL937)+'FD inverse'!$A$4*$C938/Setup!$B$17+INDEX('FD inverse'!$A$4:$BH$4,1,'FD mesh'!$B$15+1)*Setup!$B$22</f>
        <v>21.5881425785305</v>
      </c>
      <c r="G938" s="0" t="n">
        <f aca="false">SUMPRODUCT('FD inverse'!$A$5:$BH$5,'FD mesh'!$B$84:$BI$84,$E937:$BL937)+'FD inverse'!$A$5*$C938/Setup!$B$17+INDEX('FD inverse'!$A$5:$BH$5,1,'FD mesh'!$B$15+1)*Setup!$B$22</f>
        <v>21.8138136245063</v>
      </c>
      <c r="H938" s="0" t="n">
        <f aca="false">SUMPRODUCT('FD inverse'!$A$6:$BH$6,'FD mesh'!$B$84:$BI$84,$E937:$BL937)+'FD inverse'!$A$6*$C938/Setup!$B$17+INDEX('FD inverse'!$A$6:$BH$6,1,'FD mesh'!$B$15+1)*Setup!$B$22</f>
        <v>22.575570163543</v>
      </c>
      <c r="I938" s="0" t="n">
        <f aca="false">SUMPRODUCT('FD inverse'!$A$7:$BH$7,'FD mesh'!$B$84:$BI$84,$E937:$BL937)+'FD inverse'!$A$7*$C938/Setup!$B$17+INDEX('FD inverse'!$A$7:$BH$7,1,'FD mesh'!$B$15+1)*Setup!$B$22</f>
        <v>22.639979234934</v>
      </c>
      <c r="J938" s="0" t="n">
        <f aca="false">SUMPRODUCT('FD inverse'!$A$8:$BH$8,'FD mesh'!$B$84:$BI$84,$E937:$BL937)+'FD inverse'!$A$8*$C938/Setup!$B$17+INDEX('FD inverse'!$A$8:$BH$8,1,'FD mesh'!$B$15+1)*Setup!$B$22</f>
        <v>22.697665430062</v>
      </c>
      <c r="K938" s="0" t="n">
        <f aca="false">SUMPRODUCT('FD inverse'!$A$9:$BH$9,'FD mesh'!$B$84:$BI$84,$E937:$BL937)+'FD inverse'!$A$9*$C938/Setup!$B$17+INDEX('FD inverse'!$A$9:$BH$9,1,'FD mesh'!$B$15+1)*Setup!$B$22</f>
        <v>22.7480286701293</v>
      </c>
      <c r="L938" s="0" t="n">
        <f aca="false">SUMPRODUCT('FD inverse'!$A$10:$BH$10,'FD mesh'!$B$84:$BI$84,$E937:$BL937)+'FD inverse'!$A$10*$C938/Setup!$B$17+INDEX('FD inverse'!$A$10:$BH$10,1,'FD mesh'!$B$15+1)*Setup!$B$22</f>
        <v>22.7905728313252</v>
      </c>
      <c r="M938" s="0" t="n">
        <f aca="false">SUMPRODUCT('FD inverse'!$A$11:$BH$11,'FD mesh'!$B$84:$BI$84,$E937:$BL937)+'FD inverse'!$A$11*$C938/Setup!$B$17+INDEX('FD inverse'!$A$11:$BH$11,1,'FD mesh'!$B$15+1)*Setup!$B$22</f>
        <v>22.8248942120092</v>
      </c>
      <c r="N938" s="0" t="n">
        <f aca="false">SUMPRODUCT('FD inverse'!$A$12:$BH$12,'FD mesh'!$B$84:$BI$84,$E937:$BL937)+'FD inverse'!$A$12*$C938/Setup!$B$17+INDEX('FD inverse'!$A$12:$BH$12,1,'FD mesh'!$B$15+1)*Setup!$B$22</f>
        <v>22.8506713660314</v>
      </c>
      <c r="O938" s="0" t="n">
        <f aca="false">SUMPRODUCT('FD inverse'!$A$13:$BH$13,'FD mesh'!$B$84:$BI$84,$E937:$BL937)+'FD inverse'!$A$13*$C938/Setup!$B$17+INDEX('FD inverse'!$A$13:$BH$13,1,'FD mesh'!$B$15+1)*Setup!$B$22</f>
        <v>22.8676563670188</v>
      </c>
      <c r="P938" s="0" t="n">
        <f aca="false">SUMPRODUCT('FD inverse'!$A$14:$BH$14,'FD mesh'!$B$84:$BI$84,$E937:$BL937)+'FD inverse'!$A$14*$C938/Setup!$B$17+INDEX('FD inverse'!$A$14:$BH$14,1,'FD mesh'!$B$15+1)*Setup!$B$22</f>
        <v>22.8756675551076</v>
      </c>
      <c r="Q938" s="0" t="n">
        <f aca="false">SUMPRODUCT('FD inverse'!$A$15:$BH$15,'FD mesh'!$B$84:$BI$84,$E937:$BL937)+'FD inverse'!$A$15*$C938/Setup!$B$17+INDEX('FD inverse'!$A$15:$BH$15,1,'FD mesh'!$B$15+1)*Setup!$B$22</f>
        <v>22.8745838056939</v>
      </c>
      <c r="R938" s="0" t="n">
        <f aca="false">SUMPRODUCT('FD inverse'!$A$16:$BH$16,'FD mesh'!$B$84:$BI$84,$E937:$BL937)+'FD inverse'!$A$16*$C938/Setup!$B$17+INDEX('FD inverse'!$A$16:$BH$16,1,'FD mesh'!$B$15+1)*Setup!$B$22</f>
        <v>22.864340349094</v>
      </c>
      <c r="S938" s="0" t="n">
        <f aca="false">SUMPRODUCT('FD inverse'!$A$17:$BH$17,'FD mesh'!$B$84:$BI$84,$E937:$BL937)+'FD inverse'!$A$17*$C938/Setup!$B$17+INDEX('FD inverse'!$A$17:$BH$17,1,'FD mesh'!$B$15+1)*Setup!$B$22</f>
        <v>22.3832939697367</v>
      </c>
      <c r="T938" s="0" t="n">
        <f aca="false">SUMPRODUCT('FD inverse'!$A$18:$BH$18,'FD mesh'!$B$84:$BI$84,$E937:$BL937)+'FD inverse'!$A$18*$C938/Setup!$B$17+INDEX('FD inverse'!$A$18:$BH$18,1,'FD mesh'!$B$15+1)*Setup!$B$22</f>
        <v>21.8979265755693</v>
      </c>
      <c r="U938" s="0" t="n">
        <f aca="false">SUMPRODUCT('FD inverse'!$A$19:$BH$19,'FD mesh'!$B$84:$BI$84,$E937:$BL937)+'FD inverse'!$A$19*$C938/Setup!$B$17+INDEX('FD inverse'!$A$19:$BH$19,1,'FD mesh'!$B$15+1)*Setup!$B$22</f>
        <v>21.4085029366551</v>
      </c>
      <c r="V938" s="0" t="n">
        <f aca="false">SUMPRODUCT('FD inverse'!$A$20:$BH$20,'FD mesh'!$B$84:$BI$84,$E937:$BL937)+'FD inverse'!$A$20*$C938/Setup!$B$17+INDEX('FD inverse'!$A$20:$BH$20,1,'FD mesh'!$B$15+1)*Setup!$B$22</f>
        <v>20.9152974773803</v>
      </c>
      <c r="W938" s="0" t="n">
        <f aca="false">SUMPRODUCT('FD inverse'!$A$21:$BH$21,'FD mesh'!$B$84:$BI$84,$E937:$BL937)+'FD inverse'!$A$21*$C938/Setup!$B$17+INDEX('FD inverse'!$A$21:$BH$21,1,'FD mesh'!$B$15+1)*Setup!$B$22</f>
        <v>20.4185928119357</v>
      </c>
      <c r="X938" s="0" t="n">
        <f aca="false">SUMPRODUCT('FD inverse'!$A$22:$BH$22,'FD mesh'!$B$84:$BI$84,$E937:$BL937)+'FD inverse'!$A$22*$C938/Setup!$B$17+INDEX('FD inverse'!$A$22:$BH$22,1,'FD mesh'!$B$15+1)*Setup!$B$22</f>
        <v>19.9186784417202</v>
      </c>
      <c r="Y938" s="0" t="n">
        <f aca="false">SUMPRODUCT('FD inverse'!$A$23:$BH$23,'FD mesh'!$B$84:$BI$84,$E937:$BL937)+'FD inverse'!$A$23*$C938/Setup!$B$17+INDEX('FD inverse'!$A$23:$BH$23,1,'FD mesh'!$B$15+1)*Setup!$B$22</f>
        <v>19.4158496024772</v>
      </c>
      <c r="Z938" s="0" t="n">
        <f aca="false">SUMPRODUCT('FD inverse'!$A$24:$BH$24,'FD mesh'!$B$84:$BI$84,$E937:$BL937)+'FD inverse'!$A$24*$C938/Setup!$B$17+INDEX('FD inverse'!$A$24:$BH$24,1,'FD mesh'!$B$15+1)*Setup!$B$22</f>
        <v>18.9104062487075</v>
      </c>
      <c r="AA938" s="0" t="n">
        <f aca="false">SUMPRODUCT('FD inverse'!$A$25:$BH$25,'FD mesh'!$B$84:$BI$84,$E937:$BL937)+'FD inverse'!$A$25*$C938/Setup!$B$17+INDEX('FD inverse'!$A$25:$BH$25,1,'FD mesh'!$B$15+1)*Setup!$B$22</f>
        <v>18.4026521626758</v>
      </c>
      <c r="AB938" s="0" t="n">
        <f aca="false">SUMPRODUCT('FD inverse'!$A$26:$BH$26,'FD mesh'!$B$84:$BI$84,$E937:$BL937)+'FD inverse'!$A$26*$C938/Setup!$B$17+INDEX('FD inverse'!$A$26:$BH$26,1,'FD mesh'!$B$15+1)*Setup!$B$22</f>
        <v>17.8928941751484</v>
      </c>
      <c r="AC938" s="0" t="n">
        <f aca="false">SUMPRODUCT('FD inverse'!$A$27:$BH$27,'FD mesh'!$B$84:$BI$84,$E937:$BL937)+'FD inverse'!$A$27*$C938/Setup!$B$17+INDEX('FD inverse'!$A$27:$BH$27,1,'FD mesh'!$B$15+1)*Setup!$B$22</f>
        <v>17.3814414848498</v>
      </c>
      <c r="AD938" s="0" t="n">
        <f aca="false">SUMPRODUCT('FD inverse'!$A$28:$BH$28,'FD mesh'!$B$84:$BI$84,$E937:$BL937)+'FD inverse'!$A$28*$C938/Setup!$B$17+INDEX('FD inverse'!$A$28:$BH$28,1,'FD mesh'!$B$15+1)*Setup!$B$22</f>
        <v>16.8686050635124</v>
      </c>
      <c r="AE938" s="0" t="n">
        <f aca="false">SUMPRODUCT('FD inverse'!$A$29:$BH$29,'FD mesh'!$B$84:$BI$84,$E937:$BL937)+'FD inverse'!$A$29*$C938/Setup!$B$17+INDEX('FD inverse'!$A$29:$BH$29,1,'FD mesh'!$B$15+1)*Setup!$B$22</f>
        <v>16.354697133301</v>
      </c>
      <c r="AF938" s="0" t="n">
        <f aca="false">SUMPRODUCT('FD inverse'!$A$30:$BH$30,'FD mesh'!$B$84:$BI$84,$E937:$BL937)+'FD inverse'!$A$30*$C938/Setup!$B$17+INDEX('FD inverse'!$A$30:$BH$30,1,'FD mesh'!$B$15+1)*Setup!$B$22</f>
        <v>15.8400307033314</v>
      </c>
      <c r="AG938" s="0" t="n">
        <f aca="false">SUMPRODUCT('FD inverse'!$A$31:$BH$31,'FD mesh'!$B$84:$BI$84,$E937:$BL937)+'FD inverse'!$A$31*$C938/Setup!$B$17+INDEX('FD inverse'!$A$31:$BH$31,1,'FD mesh'!$B$15+1)*Setup!$B$22</f>
        <v>15.324919151951</v>
      </c>
      <c r="AH938" s="0" t="n">
        <f aca="false">SUMPRODUCT('FD inverse'!$A$32:$BH$32,'FD mesh'!$B$84:$BI$84,$E937:$BL937)+'FD inverse'!$A$32*$C938/Setup!$B$17+INDEX('FD inverse'!$A$32:$BH$32,1,'FD mesh'!$B$15+1)*Setup!$B$22</f>
        <v>15.3030917374707</v>
      </c>
      <c r="AI938" s="0" t="n">
        <f aca="false">SUMPRODUCT('FD inverse'!$A$33:$BH$33,'FD mesh'!$B$84:$BI$84,$E937:$BL937)+'FD inverse'!$A$33*$C938/Setup!$B$17+INDEX('FD inverse'!$A$33:$BH$33,1,'FD mesh'!$B$15+1)*Setup!$B$22</f>
        <v>15.2810598143896</v>
      </c>
      <c r="AJ938" s="0" t="n">
        <f aca="false">SUMPRODUCT('FD inverse'!$A$34:$BH$34,'FD mesh'!$B$84:$BI$84,$E937:$BL937)+'FD inverse'!$A$34*$C938/Setup!$B$17+INDEX('FD inverse'!$A$34:$BH$34,1,'FD mesh'!$B$15+1)*Setup!$B$22</f>
        <v>15.2588443606514</v>
      </c>
      <c r="AK938" s="0" t="n">
        <f aca="false">SUMPRODUCT('FD inverse'!$A$35:$BH$35,'FD mesh'!$B$84:$BI$84,$E937:$BL937)+'FD inverse'!$A$35*$C938/Setup!$B$17+INDEX('FD inverse'!$A$35:$BH$35,1,'FD mesh'!$B$15+1)*Setup!$B$22</f>
        <v>15.2364651870804</v>
      </c>
      <c r="AL938" s="0" t="n">
        <f aca="false">SUMPRODUCT('FD inverse'!$A$36:$BH$36,'FD mesh'!$B$84:$BI$84,$E937:$BL937)+'FD inverse'!$A$36*$C938/Setup!$B$17+INDEX('FD inverse'!$A$36:$BH$36,1,'FD mesh'!$B$15+1)*Setup!$B$22</f>
        <v>15.2139409559628</v>
      </c>
      <c r="AM938" s="0" t="n">
        <f aca="false">SUMPRODUCT('FD inverse'!$A$37:$BH$37,'FD mesh'!$B$84:$BI$84,$E937:$BL937)+'FD inverse'!$A$37*$C938/Setup!$B$17+INDEX('FD inverse'!$A$37:$BH$37,1,'FD mesh'!$B$15+1)*Setup!$B$22</f>
        <v>15.191289220536</v>
      </c>
      <c r="AN938" s="0" t="n">
        <f aca="false">SUMPRODUCT('FD inverse'!$A$38:$BH$38,'FD mesh'!$B$84:$BI$84,$E937:$BL937)+'FD inverse'!$A$38*$C938/Setup!$B$17+INDEX('FD inverse'!$A$38:$BH$38,1,'FD mesh'!$B$15+1)*Setup!$B$22</f>
        <v>15.1685264830205</v>
      </c>
      <c r="AO938" s="0" t="n">
        <f aca="false">SUMPRODUCT('FD inverse'!$A$39:$BH$39,'FD mesh'!$B$84:$BI$84,$E937:$BL937)+'FD inverse'!$A$39*$C938/Setup!$B$17+INDEX('FD inverse'!$A$39:$BH$39,1,'FD mesh'!$B$15+1)*Setup!$B$22</f>
        <v>15.1456682689693</v>
      </c>
      <c r="AP938" s="0" t="n">
        <f aca="false">SUMPRODUCT('FD inverse'!$A$40:$BH$40,'FD mesh'!$B$84:$BI$84,$E937:$BL937)+'FD inverse'!$A$40*$C938/Setup!$B$17+INDEX('FD inverse'!$A$40:$BH$40,1,'FD mesh'!$B$15+1)*Setup!$B$22</f>
        <v>15.1227292158356</v>
      </c>
      <c r="AQ938" s="0" t="n">
        <f aca="false">SUMPRODUCT('FD inverse'!$A$41:$BH$41,'FD mesh'!$B$84:$BI$84,$E937:$BL937)+'FD inverse'!$A$41*$C938/Setup!$B$17+INDEX('FD inverse'!$A$41:$BH$41,1,'FD mesh'!$B$15+1)*Setup!$B$22</f>
        <v>15.0997231737815</v>
      </c>
      <c r="AR938" s="0" t="n">
        <f aca="false">SUMPRODUCT('FD inverse'!$A$42:$BH$42,'FD mesh'!$B$84:$BI$84,$E937:$BL937)+'FD inverse'!$A$42*$C938/Setup!$B$17+INDEX('FD inverse'!$A$42:$BH$42,1,'FD mesh'!$B$15+1)*Setup!$B$22</f>
        <v>15.0766633168608</v>
      </c>
      <c r="AS938" s="0" t="n">
        <f aca="false">SUMPRODUCT('FD inverse'!$A$43:$BH$43,'FD mesh'!$B$84:$BI$84,$E937:$BL937)+'FD inverse'!$A$43*$C938/Setup!$B$17+INDEX('FD inverse'!$A$43:$BH$43,1,'FD mesh'!$B$15+1)*Setup!$B$22</f>
        <v>0</v>
      </c>
      <c r="AT938" s="0" t="n">
        <f aca="false">SUMPRODUCT('FD inverse'!$A$44:$BH$44,'FD mesh'!$B$84:$BI$84,$E937:$BL937)+'FD inverse'!$A$44*$C938/Setup!$B$17+INDEX('FD inverse'!$A$44:$BH$44,1,'FD mesh'!$B$15+1)*Setup!$B$22</f>
        <v>0</v>
      </c>
      <c r="AU938" s="0" t="n">
        <f aca="false">SUMPRODUCT('FD inverse'!$A$45:$BH$45,'FD mesh'!$B$84:$BI$84,$E937:$BL937)+'FD inverse'!$A$45*$C938/Setup!$B$17+INDEX('FD inverse'!$A$45:$BH$45,1,'FD mesh'!$B$15+1)*Setup!$B$22</f>
        <v>0</v>
      </c>
      <c r="AV938" s="0" t="n">
        <f aca="false">SUMPRODUCT('FD inverse'!$A$46:$BH$46,'FD mesh'!$B$84:$BI$84,$E937:$BL937)+'FD inverse'!$A$46*$C938/Setup!$B$17+INDEX('FD inverse'!$A$46:$BH$46,1,'FD mesh'!$B$15+1)*Setup!$B$22</f>
        <v>0</v>
      </c>
      <c r="AW938" s="0" t="n">
        <f aca="false">SUMPRODUCT('FD inverse'!$A$47:$BH$47,'FD mesh'!$B$84:$BI$84,$E937:$BL937)+'FD inverse'!$A$47*$C938/Setup!$B$17+INDEX('FD inverse'!$A$47:$BH$47,1,'FD mesh'!$B$15+1)*Setup!$B$22</f>
        <v>0</v>
      </c>
      <c r="AX938" s="0" t="n">
        <f aca="false">SUMPRODUCT('FD inverse'!$A$48:$BH$48,'FD mesh'!$B$84:$BI$84,$E937:$BL937)+'FD inverse'!$A$48*$C938/Setup!$B$17+INDEX('FD inverse'!$A$48:$BH$48,1,'FD mesh'!$B$15+1)*Setup!$B$22</f>
        <v>0</v>
      </c>
      <c r="AY938" s="0" t="n">
        <f aca="false">SUMPRODUCT('FD inverse'!$A$49:$BH$49,'FD mesh'!$B$84:$BI$84,$E937:$BL937)+'FD inverse'!$A$49*$C938/Setup!$B$17+INDEX('FD inverse'!$A$49:$BH$49,1,'FD mesh'!$B$15+1)*Setup!$B$22</f>
        <v>0</v>
      </c>
      <c r="AZ938" s="0" t="n">
        <f aca="false">SUMPRODUCT('FD inverse'!$A$50:$BH$50,'FD mesh'!$B$84:$BI$84,$E937:$BL937)+'FD inverse'!$A$50*$C938/Setup!$B$17+INDEX('FD inverse'!$A$50:$BH$50,1,'FD mesh'!$B$15+1)*Setup!$B$22</f>
        <v>0</v>
      </c>
      <c r="BA938" s="0" t="n">
        <f aca="false">SUMPRODUCT('FD inverse'!$A$51:$BH$51,'FD mesh'!$B$84:$BI$84,$E937:$BL937)+'FD inverse'!$A$51*$C938/Setup!$B$17+INDEX('FD inverse'!$A$51:$BH$51,1,'FD mesh'!$B$15+1)*Setup!$B$22</f>
        <v>0</v>
      </c>
      <c r="BB938" s="0" t="n">
        <f aca="false">SUMPRODUCT('FD inverse'!$A$52:$BH$52,'FD mesh'!$B$84:$BI$84,$E937:$BL937)+'FD inverse'!$A$52*$C938/Setup!$B$17+INDEX('FD inverse'!$A$52:$BH$52,1,'FD mesh'!$B$15+1)*Setup!$B$22</f>
        <v>0</v>
      </c>
      <c r="BC938" s="0" t="n">
        <f aca="false">SUMPRODUCT('FD inverse'!$A$53:$BH$53,'FD mesh'!$B$84:$BI$84,$E937:$BL937)+'FD inverse'!$A$53*$C938/Setup!$B$17+INDEX('FD inverse'!$A$53:$BH$53,1,'FD mesh'!$B$15+1)*Setup!$B$22</f>
        <v>0</v>
      </c>
      <c r="BD938" s="0" t="n">
        <f aca="false">SUMPRODUCT('FD inverse'!$A$54:$BH$54,'FD mesh'!$B$84:$BI$84,$E937:$BL937)+'FD inverse'!$A$54*$C938/Setup!$B$17+INDEX('FD inverse'!$A$54:$BH$54,1,'FD mesh'!$B$15+1)*Setup!$B$22</f>
        <v>0</v>
      </c>
      <c r="BE938" s="0" t="n">
        <f aca="false">SUMPRODUCT('FD inverse'!$A$55:$BH$55,'FD mesh'!$B$84:$BI$84,$E937:$BL937)+'FD inverse'!$A$55*$C938/Setup!$B$17+INDEX('FD inverse'!$A$55:$BH$55,1,'FD mesh'!$B$15+1)*Setup!$B$22</f>
        <v>0</v>
      </c>
      <c r="BF938" s="0" t="n">
        <f aca="false">SUMPRODUCT('FD inverse'!$A$56:$BH$56,'FD mesh'!$B$84:$BI$84,$E937:$BL937)+'FD inverse'!$A$56*$C938/Setup!$B$17+INDEX('FD inverse'!$A$56:$BH$56,1,'FD mesh'!$B$15+1)*Setup!$B$22</f>
        <v>0</v>
      </c>
      <c r="BG938" s="0" t="n">
        <f aca="false">SUMPRODUCT('FD inverse'!$A$57:$BH$57,'FD mesh'!$B$84:$BI$84,$E937:$BL937)+'FD inverse'!$A$57*$C938/Setup!$B$17+INDEX('FD inverse'!$A$57:$BH$57,1,'FD mesh'!$B$15+1)*Setup!$B$22</f>
        <v>0</v>
      </c>
      <c r="BH938" s="0" t="n">
        <f aca="false">SUMPRODUCT('FD inverse'!$A$58:$BH$58,'FD mesh'!$B$84:$BI$84,$E937:$BL937)+'FD inverse'!$A$58*$C938/Setup!$B$17+INDEX('FD inverse'!$A$58:$BH$58,1,'FD mesh'!$B$15+1)*Setup!$B$22</f>
        <v>0</v>
      </c>
      <c r="BI938" s="0" t="n">
        <f aca="false">SUMPRODUCT('FD inverse'!$A$59:$BH$59,'FD mesh'!$B$84:$BI$84,$E937:$BL937)+'FD inverse'!$A$59*$C938/Setup!$B$17+INDEX('FD inverse'!$A$59:$BH$59,1,'FD mesh'!$B$15+1)*Setup!$B$22</f>
        <v>0</v>
      </c>
      <c r="BJ938" s="0" t="n">
        <f aca="false">SUMPRODUCT('FD inverse'!$A$60:$BH$60,'FD mesh'!$B$84:$BI$84,$E937:$BL937)+'FD inverse'!$A$60*$C938/Setup!$B$17+INDEX('FD inverse'!$A$60:$BH$60,1,'FD mesh'!$B$15+1)*Setup!$B$22</f>
        <v>0</v>
      </c>
      <c r="BK938" s="0" t="n">
        <f aca="false">SUMPRODUCT('FD inverse'!$A$61:$BH$61,'FD mesh'!$B$84:$BI$84,$E937:$BL937)+'FD inverse'!$A$61*$C938/Setup!$B$17+INDEX('FD inverse'!$A$61:$BH$61,1,'FD mesh'!$B$15+1)*Setup!$B$22</f>
        <v>0</v>
      </c>
      <c r="BL938" s="0" t="n">
        <f aca="false">SUMPRODUCT('FD inverse'!$A$62:$BH$62,'FD mesh'!$B$84:$BI$84,$E937:$BL937)+'FD inverse'!$A$62*$C938/Setup!$B$17+INDEX('FD inverse'!$A$62:$BH$62,1,'FD mesh'!$B$15+1)*Setup!$B$22</f>
        <v>0</v>
      </c>
    </row>
    <row r="939" customFormat="false" ht="15" hidden="false" customHeight="false" outlineLevel="0" collapsed="false">
      <c r="A939" s="0" t="n">
        <v>934</v>
      </c>
      <c r="B939" s="0" t="n">
        <f aca="false">A939*Setup!$B$11/3600</f>
        <v>77.8333333333333</v>
      </c>
      <c r="C939" s="0" t="n">
        <f aca="false">Setup!$B$7+Setup!$B$8*COS(2*PI()*(B939-Setup!$B$9)/24)</f>
        <v>20.4519566672871</v>
      </c>
      <c r="D939" s="0" t="n">
        <f aca="false">(C939-E939)/Setup!$B$17</f>
        <v>-7.15578446622133</v>
      </c>
      <c r="E939" s="0" t="n">
        <f aca="false">SUMPRODUCT('FD inverse'!$A$3:$BH$3,'FD mesh'!$B$84:$BI$84,$E938:$BL938)+'FD inverse'!$A$3*$C939/Setup!$B$17+INDEX('FD inverse'!$A$3:$BH$3,1,'FD mesh'!$B$15+1)*Setup!$B$22</f>
        <v>21.3822086478959</v>
      </c>
      <c r="F939" s="0" t="n">
        <f aca="false">SUMPRODUCT('FD inverse'!$A$4:$BH$4,'FD mesh'!$B$84:$BI$84,$E938:$BL938)+'FD inverse'!$A$4*$C939/Setup!$B$17+INDEX('FD inverse'!$A$4:$BH$4,1,'FD mesh'!$B$15+1)*Setup!$B$22</f>
        <v>21.5985719646121</v>
      </c>
      <c r="G939" s="0" t="n">
        <f aca="false">SUMPRODUCT('FD inverse'!$A$5:$BH$5,'FD mesh'!$B$84:$BI$84,$E938:$BL938)+'FD inverse'!$A$5*$C939/Setup!$B$17+INDEX('FD inverse'!$A$5:$BH$5,1,'FD mesh'!$B$15+1)*Setup!$B$22</f>
        <v>21.8194619245929</v>
      </c>
      <c r="H939" s="0" t="n">
        <f aca="false">SUMPRODUCT('FD inverse'!$A$6:$BH$6,'FD mesh'!$B$84:$BI$84,$E938:$BL938)+'FD inverse'!$A$6*$C939/Setup!$B$17+INDEX('FD inverse'!$A$6:$BH$6,1,'FD mesh'!$B$15+1)*Setup!$B$22</f>
        <v>22.565770742275</v>
      </c>
      <c r="I939" s="0" t="n">
        <f aca="false">SUMPRODUCT('FD inverse'!$A$7:$BH$7,'FD mesh'!$B$84:$BI$84,$E938:$BL938)+'FD inverse'!$A$7*$C939/Setup!$B$17+INDEX('FD inverse'!$A$7:$BH$7,1,'FD mesh'!$B$15+1)*Setup!$B$22</f>
        <v>22.6289250856486</v>
      </c>
      <c r="J939" s="0" t="n">
        <f aca="false">SUMPRODUCT('FD inverse'!$A$8:$BH$8,'FD mesh'!$B$84:$BI$84,$E938:$BL938)+'FD inverse'!$A$8*$C939/Setup!$B$17+INDEX('FD inverse'!$A$8:$BH$8,1,'FD mesh'!$B$15+1)*Setup!$B$22</f>
        <v>22.685557807025</v>
      </c>
      <c r="K939" s="0" t="n">
        <f aca="false">SUMPRODUCT('FD inverse'!$A$9:$BH$9,'FD mesh'!$B$84:$BI$84,$E938:$BL938)+'FD inverse'!$A$9*$C939/Setup!$B$17+INDEX('FD inverse'!$A$9:$BH$9,1,'FD mesh'!$B$15+1)*Setup!$B$22</f>
        <v>22.7350473879665</v>
      </c>
      <c r="L939" s="0" t="n">
        <f aca="false">SUMPRODUCT('FD inverse'!$A$10:$BH$10,'FD mesh'!$B$84:$BI$84,$E938:$BL938)+'FD inverse'!$A$10*$C939/Setup!$B$17+INDEX('FD inverse'!$A$10:$BH$10,1,'FD mesh'!$B$15+1)*Setup!$B$22</f>
        <v>22.7768783953606</v>
      </c>
      <c r="M939" s="0" t="n">
        <f aca="false">SUMPRODUCT('FD inverse'!$A$11:$BH$11,'FD mesh'!$B$84:$BI$84,$E938:$BL938)+'FD inverse'!$A$11*$C939/Setup!$B$17+INDEX('FD inverse'!$A$11:$BH$11,1,'FD mesh'!$B$15+1)*Setup!$B$22</f>
        <v>22.8106300895014</v>
      </c>
      <c r="N939" s="0" t="n">
        <f aca="false">SUMPRODUCT('FD inverse'!$A$12:$BH$12,'FD mesh'!$B$84:$BI$84,$E938:$BL938)+'FD inverse'!$A$12*$C939/Setup!$B$17+INDEX('FD inverse'!$A$12:$BH$12,1,'FD mesh'!$B$15+1)*Setup!$B$22</f>
        <v>22.835966372133</v>
      </c>
      <c r="O939" s="0" t="n">
        <f aca="false">SUMPRODUCT('FD inverse'!$A$13:$BH$13,'FD mesh'!$B$84:$BI$84,$E938:$BL938)+'FD inverse'!$A$13*$C939/Setup!$B$17+INDEX('FD inverse'!$A$13:$BH$13,1,'FD mesh'!$B$15+1)*Setup!$B$22</f>
        <v>22.8526271421403</v>
      </c>
      <c r="P939" s="0" t="n">
        <f aca="false">SUMPRODUCT('FD inverse'!$A$14:$BH$14,'FD mesh'!$B$84:$BI$84,$E938:$BL938)+'FD inverse'!$A$14*$C939/Setup!$B$17+INDEX('FD inverse'!$A$14:$BH$14,1,'FD mesh'!$B$15+1)*Setup!$B$22</f>
        <v>22.8604211128093</v>
      </c>
      <c r="Q939" s="0" t="n">
        <f aca="false">SUMPRODUCT('FD inverse'!$A$15:$BH$15,'FD mesh'!$B$84:$BI$84,$E938:$BL938)+'FD inverse'!$A$15*$C939/Setup!$B$17+INDEX('FD inverse'!$A$15:$BH$15,1,'FD mesh'!$B$15+1)*Setup!$B$22</f>
        <v>22.8592201322698</v>
      </c>
      <c r="R939" s="0" t="n">
        <f aca="false">SUMPRODUCT('FD inverse'!$A$16:$BH$16,'FD mesh'!$B$84:$BI$84,$E938:$BL938)+'FD inverse'!$A$16*$C939/Setup!$B$17+INDEX('FD inverse'!$A$16:$BH$16,1,'FD mesh'!$B$15+1)*Setup!$B$22</f>
        <v>22.8489550376158</v>
      </c>
      <c r="S939" s="0" t="n">
        <f aca="false">SUMPRODUCT('FD inverse'!$A$17:$BH$17,'FD mesh'!$B$84:$BI$84,$E938:$BL938)+'FD inverse'!$A$17*$C939/Setup!$B$17+INDEX('FD inverse'!$A$17:$BH$17,1,'FD mesh'!$B$15+1)*Setup!$B$22</f>
        <v>22.3687485098295</v>
      </c>
      <c r="T939" s="0" t="n">
        <f aca="false">SUMPRODUCT('FD inverse'!$A$18:$BH$18,'FD mesh'!$B$84:$BI$84,$E938:$BL938)+'FD inverse'!$A$18*$C939/Setup!$B$17+INDEX('FD inverse'!$A$18:$BH$18,1,'FD mesh'!$B$15+1)*Setup!$B$22</f>
        <v>21.8842614609848</v>
      </c>
      <c r="U939" s="0" t="n">
        <f aca="false">SUMPRODUCT('FD inverse'!$A$19:$BH$19,'FD mesh'!$B$84:$BI$84,$E938:$BL938)+'FD inverse'!$A$19*$C939/Setup!$B$17+INDEX('FD inverse'!$A$19:$BH$19,1,'FD mesh'!$B$15+1)*Setup!$B$22</f>
        <v>21.3957529641338</v>
      </c>
      <c r="V939" s="0" t="n">
        <f aca="false">SUMPRODUCT('FD inverse'!$A$20:$BH$20,'FD mesh'!$B$84:$BI$84,$E938:$BL938)+'FD inverse'!$A$20*$C939/Setup!$B$17+INDEX('FD inverse'!$A$20:$BH$20,1,'FD mesh'!$B$15+1)*Setup!$B$22</f>
        <v>20.9034923325122</v>
      </c>
      <c r="W939" s="0" t="n">
        <f aca="false">SUMPRODUCT('FD inverse'!$A$21:$BH$21,'FD mesh'!$B$84:$BI$84,$E938:$BL938)+'FD inverse'!$A$21*$C939/Setup!$B$17+INDEX('FD inverse'!$A$21:$BH$21,1,'FD mesh'!$B$15+1)*Setup!$B$22</f>
        <v>20.4077576154009</v>
      </c>
      <c r="X939" s="0" t="n">
        <f aca="false">SUMPRODUCT('FD inverse'!$A$22:$BH$22,'FD mesh'!$B$84:$BI$84,$E938:$BL938)+'FD inverse'!$A$22*$C939/Setup!$B$17+INDEX('FD inverse'!$A$22:$BH$22,1,'FD mesh'!$B$15+1)*Setup!$B$22</f>
        <v>19.9088342547379</v>
      </c>
      <c r="Y939" s="0" t="n">
        <f aca="false">SUMPRODUCT('FD inverse'!$A$23:$BH$23,'FD mesh'!$B$84:$BI$84,$E938:$BL938)+'FD inverse'!$A$23*$C939/Setup!$B$17+INDEX('FD inverse'!$A$23:$BH$23,1,'FD mesh'!$B$15+1)*Setup!$B$22</f>
        <v>19.4070138904772</v>
      </c>
      <c r="Z939" s="0" t="n">
        <f aca="false">SUMPRODUCT('FD inverse'!$A$24:$BH$24,'FD mesh'!$B$84:$BI$84,$E938:$BL938)+'FD inverse'!$A$24*$C939/Setup!$B$17+INDEX('FD inverse'!$A$24:$BH$24,1,'FD mesh'!$B$15+1)*Setup!$B$22</f>
        <v>18.9025933023995</v>
      </c>
      <c r="AA939" s="0" t="n">
        <f aca="false">SUMPRODUCT('FD inverse'!$A$25:$BH$25,'FD mesh'!$B$84:$BI$84,$E938:$BL938)+'FD inverse'!$A$25*$C939/Setup!$B$17+INDEX('FD inverse'!$A$25:$BH$25,1,'FD mesh'!$B$15+1)*Setup!$B$22</f>
        <v>18.3958734758368</v>
      </c>
      <c r="AB939" s="0" t="n">
        <f aca="false">SUMPRODUCT('FD inverse'!$A$26:$BH$26,'FD mesh'!$B$84:$BI$84,$E938:$BL938)+'FD inverse'!$A$26*$C939/Setup!$B$17+INDEX('FD inverse'!$A$26:$BH$26,1,'FD mesh'!$B$15+1)*Setup!$B$22</f>
        <v>17.8871587785758</v>
      </c>
      <c r="AC939" s="0" t="n">
        <f aca="false">SUMPRODUCT('FD inverse'!$A$27:$BH$27,'FD mesh'!$B$84:$BI$84,$E938:$BL938)+'FD inverse'!$A$27*$C939/Setup!$B$17+INDEX('FD inverse'!$A$27:$BH$27,1,'FD mesh'!$B$15+1)*Setup!$B$22</f>
        <v>17.3767562360377</v>
      </c>
      <c r="AD939" s="0" t="n">
        <f aca="false">SUMPRODUCT('FD inverse'!$A$28:$BH$28,'FD mesh'!$B$84:$BI$84,$E938:$BL938)+'FD inverse'!$A$28*$C939/Setup!$B$17+INDEX('FD inverse'!$A$28:$BH$28,1,'FD mesh'!$B$15+1)*Setup!$B$22</f>
        <v>16.8649748917063</v>
      </c>
      <c r="AE939" s="0" t="n">
        <f aca="false">SUMPRODUCT('FD inverse'!$A$29:$BH$29,'FD mesh'!$B$84:$BI$84,$E938:$BL938)+'FD inverse'!$A$29*$C939/Setup!$B$17+INDEX('FD inverse'!$A$29:$BH$29,1,'FD mesh'!$B$15+1)*Setup!$B$22</f>
        <v>16.3521252396721</v>
      </c>
      <c r="AF939" s="0" t="n">
        <f aca="false">SUMPRODUCT('FD inverse'!$A$30:$BH$30,'FD mesh'!$B$84:$BI$84,$E938:$BL938)+'FD inverse'!$A$30*$C939/Setup!$B$17+INDEX('FD inverse'!$A$30:$BH$30,1,'FD mesh'!$B$15+1)*Setup!$B$22</f>
        <v>15.8385187160842</v>
      </c>
      <c r="AG939" s="0" t="n">
        <f aca="false">SUMPRODUCT('FD inverse'!$A$31:$BH$31,'FD mesh'!$B$84:$BI$84,$E938:$BL938)+'FD inverse'!$A$31*$C939/Setup!$B$17+INDEX('FD inverse'!$A$31:$BH$31,1,'FD mesh'!$B$15+1)*Setup!$B$22</f>
        <v>15.3244672362492</v>
      </c>
      <c r="AH939" s="0" t="n">
        <f aca="false">SUMPRODUCT('FD inverse'!$A$32:$BH$32,'FD mesh'!$B$84:$BI$84,$E938:$BL938)+'FD inverse'!$A$32*$C939/Setup!$B$17+INDEX('FD inverse'!$A$32:$BH$32,1,'FD mesh'!$B$15+1)*Setup!$B$22</f>
        <v>15.3026834158284</v>
      </c>
      <c r="AI939" s="0" t="n">
        <f aca="false">SUMPRODUCT('FD inverse'!$A$33:$BH$33,'FD mesh'!$B$84:$BI$84,$E938:$BL938)+'FD inverse'!$A$33*$C939/Setup!$B$17+INDEX('FD inverse'!$A$33:$BH$33,1,'FD mesh'!$B$15+1)*Setup!$B$22</f>
        <v>15.2806928935874</v>
      </c>
      <c r="AJ939" s="0" t="n">
        <f aca="false">SUMPRODUCT('FD inverse'!$A$34:$BH$34,'FD mesh'!$B$84:$BI$84,$E938:$BL938)+'FD inverse'!$A$34*$C939/Setup!$B$17+INDEX('FD inverse'!$A$34:$BH$34,1,'FD mesh'!$B$15+1)*Setup!$B$22</f>
        <v>15.2585166275849</v>
      </c>
      <c r="AK939" s="0" t="n">
        <f aca="false">SUMPRODUCT('FD inverse'!$A$35:$BH$35,'FD mesh'!$B$84:$BI$84,$E938:$BL938)+'FD inverse'!$A$35*$C939/Setup!$B$17+INDEX('FD inverse'!$A$35:$BH$35,1,'FD mesh'!$B$15+1)*Setup!$B$22</f>
        <v>15.2361744555555</v>
      </c>
      <c r="AL939" s="0" t="n">
        <f aca="false">SUMPRODUCT('FD inverse'!$A$36:$BH$36,'FD mesh'!$B$84:$BI$84,$E938:$BL938)+'FD inverse'!$A$36*$C939/Setup!$B$17+INDEX('FD inverse'!$A$36:$BH$36,1,'FD mesh'!$B$15+1)*Setup!$B$22</f>
        <v>15.2136851085317</v>
      </c>
      <c r="AM939" s="0" t="n">
        <f aca="false">SUMPRODUCT('FD inverse'!$A$37:$BH$37,'FD mesh'!$B$84:$BI$84,$E938:$BL938)+'FD inverse'!$A$37*$C939/Setup!$B$17+INDEX('FD inverse'!$A$37:$BH$37,1,'FD mesh'!$B$15+1)*Setup!$B$22</f>
        <v>15.1910662456453</v>
      </c>
      <c r="AN939" s="0" t="n">
        <f aca="false">SUMPRODUCT('FD inverse'!$A$38:$BH$38,'FD mesh'!$B$84:$BI$84,$E938:$BL938)+'FD inverse'!$A$38*$C939/Setup!$B$17+INDEX('FD inverse'!$A$38:$BH$38,1,'FD mesh'!$B$15+1)*Setup!$B$22</f>
        <v>15.1683345077334</v>
      </c>
      <c r="AO939" s="0" t="n">
        <f aca="false">SUMPRODUCT('FD inverse'!$A$39:$BH$39,'FD mesh'!$B$84:$BI$84,$E938:$BL938)+'FD inverse'!$A$39*$C939/Setup!$B$17+INDEX('FD inverse'!$A$39:$BH$39,1,'FD mesh'!$B$15+1)*Setup!$B$22</f>
        <v>15.1455055875094</v>
      </c>
      <c r="AP939" s="0" t="n">
        <f aca="false">SUMPRODUCT('FD inverse'!$A$40:$BH$40,'FD mesh'!$B$84:$BI$84,$E938:$BL938)+'FD inverse'!$A$40*$C939/Setup!$B$17+INDEX('FD inverse'!$A$40:$BH$40,1,'FD mesh'!$B$15+1)*Setup!$B$22</f>
        <v>15.1225943141834</v>
      </c>
      <c r="AQ939" s="0" t="n">
        <f aca="false">SUMPRODUCT('FD inverse'!$A$41:$BH$41,'FD mesh'!$B$84:$BI$84,$E938:$BL938)+'FD inverse'!$A$41*$C939/Setup!$B$17+INDEX('FD inverse'!$A$41:$BH$41,1,'FD mesh'!$B$15+1)*Setup!$B$22</f>
        <v>15.0996147505339</v>
      </c>
      <c r="AR939" s="0" t="n">
        <f aca="false">SUMPRODUCT('FD inverse'!$A$42:$BH$42,'FD mesh'!$B$84:$BI$84,$E938:$BL938)+'FD inverse'!$A$42*$C939/Setup!$B$17+INDEX('FD inverse'!$A$42:$BH$42,1,'FD mesh'!$B$15+1)*Setup!$B$22</f>
        <v>15.0765803005391</v>
      </c>
      <c r="AS939" s="0" t="n">
        <f aca="false">SUMPRODUCT('FD inverse'!$A$43:$BH$43,'FD mesh'!$B$84:$BI$84,$E938:$BL938)+'FD inverse'!$A$43*$C939/Setup!$B$17+INDEX('FD inverse'!$A$43:$BH$43,1,'FD mesh'!$B$15+1)*Setup!$B$22</f>
        <v>0</v>
      </c>
      <c r="AT939" s="0" t="n">
        <f aca="false">SUMPRODUCT('FD inverse'!$A$44:$BH$44,'FD mesh'!$B$84:$BI$84,$E938:$BL938)+'FD inverse'!$A$44*$C939/Setup!$B$17+INDEX('FD inverse'!$A$44:$BH$44,1,'FD mesh'!$B$15+1)*Setup!$B$22</f>
        <v>0</v>
      </c>
      <c r="AU939" s="0" t="n">
        <f aca="false">SUMPRODUCT('FD inverse'!$A$45:$BH$45,'FD mesh'!$B$84:$BI$84,$E938:$BL938)+'FD inverse'!$A$45*$C939/Setup!$B$17+INDEX('FD inverse'!$A$45:$BH$45,1,'FD mesh'!$B$15+1)*Setup!$B$22</f>
        <v>0</v>
      </c>
      <c r="AV939" s="0" t="n">
        <f aca="false">SUMPRODUCT('FD inverse'!$A$46:$BH$46,'FD mesh'!$B$84:$BI$84,$E938:$BL938)+'FD inverse'!$A$46*$C939/Setup!$B$17+INDEX('FD inverse'!$A$46:$BH$46,1,'FD mesh'!$B$15+1)*Setup!$B$22</f>
        <v>0</v>
      </c>
      <c r="AW939" s="0" t="n">
        <f aca="false">SUMPRODUCT('FD inverse'!$A$47:$BH$47,'FD mesh'!$B$84:$BI$84,$E938:$BL938)+'FD inverse'!$A$47*$C939/Setup!$B$17+INDEX('FD inverse'!$A$47:$BH$47,1,'FD mesh'!$B$15+1)*Setup!$B$22</f>
        <v>0</v>
      </c>
      <c r="AX939" s="0" t="n">
        <f aca="false">SUMPRODUCT('FD inverse'!$A$48:$BH$48,'FD mesh'!$B$84:$BI$84,$E938:$BL938)+'FD inverse'!$A$48*$C939/Setup!$B$17+INDEX('FD inverse'!$A$48:$BH$48,1,'FD mesh'!$B$15+1)*Setup!$B$22</f>
        <v>0</v>
      </c>
      <c r="AY939" s="0" t="n">
        <f aca="false">SUMPRODUCT('FD inverse'!$A$49:$BH$49,'FD mesh'!$B$84:$BI$84,$E938:$BL938)+'FD inverse'!$A$49*$C939/Setup!$B$17+INDEX('FD inverse'!$A$49:$BH$49,1,'FD mesh'!$B$15+1)*Setup!$B$22</f>
        <v>0</v>
      </c>
      <c r="AZ939" s="0" t="n">
        <f aca="false">SUMPRODUCT('FD inverse'!$A$50:$BH$50,'FD mesh'!$B$84:$BI$84,$E938:$BL938)+'FD inverse'!$A$50*$C939/Setup!$B$17+INDEX('FD inverse'!$A$50:$BH$50,1,'FD mesh'!$B$15+1)*Setup!$B$22</f>
        <v>0</v>
      </c>
      <c r="BA939" s="0" t="n">
        <f aca="false">SUMPRODUCT('FD inverse'!$A$51:$BH$51,'FD mesh'!$B$84:$BI$84,$E938:$BL938)+'FD inverse'!$A$51*$C939/Setup!$B$17+INDEX('FD inverse'!$A$51:$BH$51,1,'FD mesh'!$B$15+1)*Setup!$B$22</f>
        <v>0</v>
      </c>
      <c r="BB939" s="0" t="n">
        <f aca="false">SUMPRODUCT('FD inverse'!$A$52:$BH$52,'FD mesh'!$B$84:$BI$84,$E938:$BL938)+'FD inverse'!$A$52*$C939/Setup!$B$17+INDEX('FD inverse'!$A$52:$BH$52,1,'FD mesh'!$B$15+1)*Setup!$B$22</f>
        <v>0</v>
      </c>
      <c r="BC939" s="0" t="n">
        <f aca="false">SUMPRODUCT('FD inverse'!$A$53:$BH$53,'FD mesh'!$B$84:$BI$84,$E938:$BL938)+'FD inverse'!$A$53*$C939/Setup!$B$17+INDEX('FD inverse'!$A$53:$BH$53,1,'FD mesh'!$B$15+1)*Setup!$B$22</f>
        <v>0</v>
      </c>
      <c r="BD939" s="0" t="n">
        <f aca="false">SUMPRODUCT('FD inverse'!$A$54:$BH$54,'FD mesh'!$B$84:$BI$84,$E938:$BL938)+'FD inverse'!$A$54*$C939/Setup!$B$17+INDEX('FD inverse'!$A$54:$BH$54,1,'FD mesh'!$B$15+1)*Setup!$B$22</f>
        <v>0</v>
      </c>
      <c r="BE939" s="0" t="n">
        <f aca="false">SUMPRODUCT('FD inverse'!$A$55:$BH$55,'FD mesh'!$B$84:$BI$84,$E938:$BL938)+'FD inverse'!$A$55*$C939/Setup!$B$17+INDEX('FD inverse'!$A$55:$BH$55,1,'FD mesh'!$B$15+1)*Setup!$B$22</f>
        <v>0</v>
      </c>
      <c r="BF939" s="0" t="n">
        <f aca="false">SUMPRODUCT('FD inverse'!$A$56:$BH$56,'FD mesh'!$B$84:$BI$84,$E938:$BL938)+'FD inverse'!$A$56*$C939/Setup!$B$17+INDEX('FD inverse'!$A$56:$BH$56,1,'FD mesh'!$B$15+1)*Setup!$B$22</f>
        <v>0</v>
      </c>
      <c r="BG939" s="0" t="n">
        <f aca="false">SUMPRODUCT('FD inverse'!$A$57:$BH$57,'FD mesh'!$B$84:$BI$84,$E938:$BL938)+'FD inverse'!$A$57*$C939/Setup!$B$17+INDEX('FD inverse'!$A$57:$BH$57,1,'FD mesh'!$B$15+1)*Setup!$B$22</f>
        <v>0</v>
      </c>
      <c r="BH939" s="0" t="n">
        <f aca="false">SUMPRODUCT('FD inverse'!$A$58:$BH$58,'FD mesh'!$B$84:$BI$84,$E938:$BL938)+'FD inverse'!$A$58*$C939/Setup!$B$17+INDEX('FD inverse'!$A$58:$BH$58,1,'FD mesh'!$B$15+1)*Setup!$B$22</f>
        <v>0</v>
      </c>
      <c r="BI939" s="0" t="n">
        <f aca="false">SUMPRODUCT('FD inverse'!$A$59:$BH$59,'FD mesh'!$B$84:$BI$84,$E938:$BL938)+'FD inverse'!$A$59*$C939/Setup!$B$17+INDEX('FD inverse'!$A$59:$BH$59,1,'FD mesh'!$B$15+1)*Setup!$B$22</f>
        <v>0</v>
      </c>
      <c r="BJ939" s="0" t="n">
        <f aca="false">SUMPRODUCT('FD inverse'!$A$60:$BH$60,'FD mesh'!$B$84:$BI$84,$E938:$BL938)+'FD inverse'!$A$60*$C939/Setup!$B$17+INDEX('FD inverse'!$A$60:$BH$60,1,'FD mesh'!$B$15+1)*Setup!$B$22</f>
        <v>0</v>
      </c>
      <c r="BK939" s="0" t="n">
        <f aca="false">SUMPRODUCT('FD inverse'!$A$61:$BH$61,'FD mesh'!$B$84:$BI$84,$E938:$BL938)+'FD inverse'!$A$61*$C939/Setup!$B$17+INDEX('FD inverse'!$A$61:$BH$61,1,'FD mesh'!$B$15+1)*Setup!$B$22</f>
        <v>0</v>
      </c>
      <c r="BL939" s="0" t="n">
        <f aca="false">SUMPRODUCT('FD inverse'!$A$62:$BH$62,'FD mesh'!$B$84:$BI$84,$E938:$BL938)+'FD inverse'!$A$62*$C939/Setup!$B$17+INDEX('FD inverse'!$A$62:$BH$62,1,'FD mesh'!$B$15+1)*Setup!$B$22</f>
        <v>0</v>
      </c>
    </row>
    <row r="940" customFormat="false" ht="15" hidden="false" customHeight="false" outlineLevel="0" collapsed="false">
      <c r="A940" s="0" t="n">
        <v>935</v>
      </c>
      <c r="B940" s="0" t="n">
        <f aca="false">A940*Setup!$B$11/3600</f>
        <v>77.9166666666667</v>
      </c>
      <c r="C940" s="0" t="n">
        <f aca="false">Setup!$B$7+Setup!$B$8*COS(2*PI()*(B940-Setup!$B$9)/24)</f>
        <v>20.49309297717</v>
      </c>
      <c r="D940" s="0" t="n">
        <f aca="false">(C940-E940)/Setup!$B$17</f>
        <v>-6.96819621795064</v>
      </c>
      <c r="E940" s="0" t="n">
        <f aca="false">SUMPRODUCT('FD inverse'!$A$3:$BH$3,'FD mesh'!$B$84:$BI$84,$E939:$BL939)+'FD inverse'!$A$3*$C940/Setup!$B$17+INDEX('FD inverse'!$A$3:$BH$3,1,'FD mesh'!$B$15+1)*Setup!$B$22</f>
        <v>21.3989584855036</v>
      </c>
      <c r="F940" s="0" t="n">
        <f aca="false">SUMPRODUCT('FD inverse'!$A$4:$BH$4,'FD mesh'!$B$84:$BI$84,$E939:$BL939)+'FD inverse'!$A$4*$C940/Setup!$B$17+INDEX('FD inverse'!$A$4:$BH$4,1,'FD mesh'!$B$15+1)*Setup!$B$22</f>
        <v>21.609980225102</v>
      </c>
      <c r="G940" s="0" t="n">
        <f aca="false">SUMPRODUCT('FD inverse'!$A$5:$BH$5,'FD mesh'!$B$84:$BI$84,$E939:$BL939)+'FD inverse'!$A$5*$C940/Setup!$B$17+INDEX('FD inverse'!$A$5:$BH$5,1,'FD mesh'!$B$15+1)*Setup!$B$22</f>
        <v>21.8259534666491</v>
      </c>
      <c r="H940" s="0" t="n">
        <f aca="false">SUMPRODUCT('FD inverse'!$A$6:$BH$6,'FD mesh'!$B$84:$BI$84,$E939:$BL939)+'FD inverse'!$A$6*$C940/Setup!$B$17+INDEX('FD inverse'!$A$6:$BH$6,1,'FD mesh'!$B$15+1)*Setup!$B$22</f>
        <v>22.5563569743301</v>
      </c>
      <c r="I940" s="0" t="n">
        <f aca="false">SUMPRODUCT('FD inverse'!$A$7:$BH$7,'FD mesh'!$B$84:$BI$84,$E939:$BL939)+'FD inverse'!$A$7*$C940/Setup!$B$17+INDEX('FD inverse'!$A$7:$BH$7,1,'FD mesh'!$B$15+1)*Setup!$B$22</f>
        <v>22.6182175301883</v>
      </c>
      <c r="J940" s="0" t="n">
        <f aca="false">SUMPRODUCT('FD inverse'!$A$8:$BH$8,'FD mesh'!$B$84:$BI$84,$E939:$BL939)+'FD inverse'!$A$8*$C940/Setup!$B$17+INDEX('FD inverse'!$A$8:$BH$8,1,'FD mesh'!$B$15+1)*Setup!$B$22</f>
        <v>22.6737609441821</v>
      </c>
      <c r="K940" s="0" t="n">
        <f aca="false">SUMPRODUCT('FD inverse'!$A$9:$BH$9,'FD mesh'!$B$84:$BI$84,$E939:$BL939)+'FD inverse'!$A$9*$C940/Setup!$B$17+INDEX('FD inverse'!$A$9:$BH$9,1,'FD mesh'!$B$15+1)*Setup!$B$22</f>
        <v>22.7223445570885</v>
      </c>
      <c r="L940" s="0" t="n">
        <f aca="false">SUMPRODUCT('FD inverse'!$A$10:$BH$10,'FD mesh'!$B$84:$BI$84,$E939:$BL939)+'FD inverse'!$A$10*$C940/Setup!$B$17+INDEX('FD inverse'!$A$10:$BH$10,1,'FD mesh'!$B$15+1)*Setup!$B$22</f>
        <v>22.7634338744918</v>
      </c>
      <c r="M940" s="0" t="n">
        <f aca="false">SUMPRODUCT('FD inverse'!$A$11:$BH$11,'FD mesh'!$B$84:$BI$84,$E939:$BL939)+'FD inverse'!$A$11*$C940/Setup!$B$17+INDEX('FD inverse'!$A$11:$BH$11,1,'FD mesh'!$B$15+1)*Setup!$B$22</f>
        <v>22.7965913211759</v>
      </c>
      <c r="N940" s="0" t="n">
        <f aca="false">SUMPRODUCT('FD inverse'!$A$12:$BH$12,'FD mesh'!$B$84:$BI$84,$E939:$BL939)+'FD inverse'!$A$12*$C940/Setup!$B$17+INDEX('FD inverse'!$A$12:$BH$12,1,'FD mesh'!$B$15+1)*Setup!$B$22</f>
        <v>22.8214663086711</v>
      </c>
      <c r="O940" s="0" t="n">
        <f aca="false">SUMPRODUCT('FD inverse'!$A$13:$BH$13,'FD mesh'!$B$84:$BI$84,$E939:$BL939)+'FD inverse'!$A$13*$C940/Setup!$B$17+INDEX('FD inverse'!$A$13:$BH$13,1,'FD mesh'!$B$15+1)*Setup!$B$22</f>
        <v>22.8377866864541</v>
      </c>
      <c r="P940" s="0" t="n">
        <f aca="false">SUMPRODUCT('FD inverse'!$A$14:$BH$14,'FD mesh'!$B$84:$BI$84,$E939:$BL939)+'FD inverse'!$A$14*$C940/Setup!$B$17+INDEX('FD inverse'!$A$14:$BH$14,1,'FD mesh'!$B$15+1)*Setup!$B$22</f>
        <v>22.8453516331539</v>
      </c>
      <c r="Q940" s="0" t="n">
        <f aca="false">SUMPRODUCT('FD inverse'!$A$15:$BH$15,'FD mesh'!$B$84:$BI$84,$E939:$BL939)+'FD inverse'!$A$15*$C940/Setup!$B$17+INDEX('FD inverse'!$A$15:$BH$15,1,'FD mesh'!$B$15+1)*Setup!$B$22</f>
        <v>22.8440260313843</v>
      </c>
      <c r="R940" s="0" t="n">
        <f aca="false">SUMPRODUCT('FD inverse'!$A$16:$BH$16,'FD mesh'!$B$84:$BI$84,$E939:$BL939)+'FD inverse'!$A$16*$C940/Setup!$B$17+INDEX('FD inverse'!$A$16:$BH$16,1,'FD mesh'!$B$15+1)*Setup!$B$22</f>
        <v>22.8337363582959</v>
      </c>
      <c r="S940" s="0" t="n">
        <f aca="false">SUMPRODUCT('FD inverse'!$A$17:$BH$17,'FD mesh'!$B$84:$BI$84,$E939:$BL939)+'FD inverse'!$A$17*$C940/Setup!$B$17+INDEX('FD inverse'!$A$17:$BH$17,1,'FD mesh'!$B$15+1)*Setup!$B$22</f>
        <v>22.3543477898676</v>
      </c>
      <c r="T940" s="0" t="n">
        <f aca="false">SUMPRODUCT('FD inverse'!$A$18:$BH$18,'FD mesh'!$B$84:$BI$84,$E939:$BL939)+'FD inverse'!$A$18*$C940/Setup!$B$17+INDEX('FD inverse'!$A$18:$BH$18,1,'FD mesh'!$B$15+1)*Setup!$B$22</f>
        <v>21.870721295279</v>
      </c>
      <c r="U940" s="0" t="n">
        <f aca="false">SUMPRODUCT('FD inverse'!$A$19:$BH$19,'FD mesh'!$B$84:$BI$84,$E939:$BL939)+'FD inverse'!$A$19*$C940/Setup!$B$17+INDEX('FD inverse'!$A$19:$BH$19,1,'FD mesh'!$B$15+1)*Setup!$B$22</f>
        <v>21.3831101233541</v>
      </c>
      <c r="V940" s="0" t="n">
        <f aca="false">SUMPRODUCT('FD inverse'!$A$20:$BH$20,'FD mesh'!$B$84:$BI$84,$E939:$BL939)+'FD inverse'!$A$20*$C940/Setup!$B$17+INDEX('FD inverse'!$A$20:$BH$20,1,'FD mesh'!$B$15+1)*Setup!$B$22</f>
        <v>20.8917783439998</v>
      </c>
      <c r="W940" s="0" t="n">
        <f aca="false">SUMPRODUCT('FD inverse'!$A$21:$BH$21,'FD mesh'!$B$84:$BI$84,$E939:$BL939)+'FD inverse'!$A$21*$C940/Setup!$B$17+INDEX('FD inverse'!$A$21:$BH$21,1,'FD mesh'!$B$15+1)*Setup!$B$22</f>
        <v>20.3969993051689</v>
      </c>
      <c r="X940" s="0" t="n">
        <f aca="false">SUMPRODUCT('FD inverse'!$A$22:$BH$22,'FD mesh'!$B$84:$BI$84,$E939:$BL939)+'FD inverse'!$A$22*$C940/Setup!$B$17+INDEX('FD inverse'!$A$22:$BH$22,1,'FD mesh'!$B$15+1)*Setup!$B$22</f>
        <v>19.899054249327</v>
      </c>
      <c r="Y940" s="0" t="n">
        <f aca="false">SUMPRODUCT('FD inverse'!$A$23:$BH$23,'FD mesh'!$B$84:$BI$84,$E939:$BL939)+'FD inverse'!$A$23*$C940/Setup!$B$17+INDEX('FD inverse'!$A$23:$BH$23,1,'FD mesh'!$B$15+1)*Setup!$B$22</f>
        <v>19.3982310776069</v>
      </c>
      <c r="Z940" s="0" t="n">
        <f aca="false">SUMPRODUCT('FD inverse'!$A$24:$BH$24,'FD mesh'!$B$84:$BI$84,$E939:$BL939)+'FD inverse'!$A$24*$C940/Setup!$B$17+INDEX('FD inverse'!$A$24:$BH$24,1,'FD mesh'!$B$15+1)*Setup!$B$22</f>
        <v>18.8948232495279</v>
      </c>
      <c r="AA940" s="0" t="n">
        <f aca="false">SUMPRODUCT('FD inverse'!$A$25:$BH$25,'FD mesh'!$B$84:$BI$84,$E939:$BL939)+'FD inverse'!$A$25*$C940/Setup!$B$17+INDEX('FD inverse'!$A$25:$BH$25,1,'FD mesh'!$B$15+1)*Setup!$B$22</f>
        <v>18.3891288058896</v>
      </c>
      <c r="AB940" s="0" t="n">
        <f aca="false">SUMPRODUCT('FD inverse'!$A$26:$BH$26,'FD mesh'!$B$84:$BI$84,$E939:$BL939)+'FD inverse'!$A$26*$C940/Setup!$B$17+INDEX('FD inverse'!$A$26:$BH$26,1,'FD mesh'!$B$15+1)*Setup!$B$22</f>
        <v>17.8814495022382</v>
      </c>
      <c r="AC940" s="0" t="n">
        <f aca="false">SUMPRODUCT('FD inverse'!$A$27:$BH$27,'FD mesh'!$B$84:$BI$84,$E939:$BL939)+'FD inverse'!$A$27*$C940/Setup!$B$17+INDEX('FD inverse'!$A$27:$BH$27,1,'FD mesh'!$B$15+1)*Setup!$B$22</f>
        <v>17.3720900401218</v>
      </c>
      <c r="AD940" s="0" t="n">
        <f aca="false">SUMPRODUCT('FD inverse'!$A$28:$BH$28,'FD mesh'!$B$84:$BI$84,$E939:$BL939)+'FD inverse'!$A$28*$C940/Setup!$B$17+INDEX('FD inverse'!$A$28:$BH$28,1,'FD mesh'!$B$15+1)*Setup!$B$22</f>
        <v>16.8613573832073</v>
      </c>
      <c r="AE940" s="0" t="n">
        <f aca="false">SUMPRODUCT('FD inverse'!$A$29:$BH$29,'FD mesh'!$B$84:$BI$84,$E939:$BL939)+'FD inverse'!$A$29*$C940/Setup!$B$17+INDEX('FD inverse'!$A$29:$BH$29,1,'FD mesh'!$B$15+1)*Setup!$B$22</f>
        <v>16.3495601452202</v>
      </c>
      <c r="AF940" s="0" t="n">
        <f aca="false">SUMPRODUCT('FD inverse'!$A$30:$BH$30,'FD mesh'!$B$84:$BI$84,$E939:$BL939)+'FD inverse'!$A$30*$C940/Setup!$B$17+INDEX('FD inverse'!$A$30:$BH$30,1,'FD mesh'!$B$15+1)*Setup!$B$22</f>
        <v>15.8370080365802</v>
      </c>
      <c r="AG940" s="0" t="n">
        <f aca="false">SUMPRODUCT('FD inverse'!$A$31:$BH$31,'FD mesh'!$B$84:$BI$84,$E939:$BL939)+'FD inverse'!$A$31*$C940/Setup!$B$17+INDEX('FD inverse'!$A$31:$BH$31,1,'FD mesh'!$B$15+1)*Setup!$B$22</f>
        <v>15.3240113565432</v>
      </c>
      <c r="AH940" s="0" t="n">
        <f aca="false">SUMPRODUCT('FD inverse'!$A$32:$BH$32,'FD mesh'!$B$84:$BI$84,$E939:$BL939)+'FD inverse'!$A$32*$C940/Setup!$B$17+INDEX('FD inverse'!$A$32:$BH$32,1,'FD mesh'!$B$15+1)*Setup!$B$22</f>
        <v>15.3022709667069</v>
      </c>
      <c r="AI940" s="0" t="n">
        <f aca="false">SUMPRODUCT('FD inverse'!$A$33:$BH$33,'FD mesh'!$B$84:$BI$84,$E939:$BL939)+'FD inverse'!$A$33*$C940/Setup!$B$17+INDEX('FD inverse'!$A$33:$BH$33,1,'FD mesh'!$B$15+1)*Setup!$B$22</f>
        <v>15.2803217856252</v>
      </c>
      <c r="AJ940" s="0" t="n">
        <f aca="false">SUMPRODUCT('FD inverse'!$A$34:$BH$34,'FD mesh'!$B$84:$BI$84,$E939:$BL939)+'FD inverse'!$A$34*$C940/Setup!$B$17+INDEX('FD inverse'!$A$34:$BH$34,1,'FD mesh'!$B$15+1)*Setup!$B$22</f>
        <v>15.2581847411453</v>
      </c>
      <c r="AK940" s="0" t="n">
        <f aca="false">SUMPRODUCT('FD inverse'!$A$35:$BH$35,'FD mesh'!$B$84:$BI$84,$E939:$BL939)+'FD inverse'!$A$35*$C940/Setup!$B$17+INDEX('FD inverse'!$A$35:$BH$35,1,'FD mesh'!$B$15+1)*Setup!$B$22</f>
        <v>15.2358796881053</v>
      </c>
      <c r="AL940" s="0" t="n">
        <f aca="false">SUMPRODUCT('FD inverse'!$A$36:$BH$36,'FD mesh'!$B$84:$BI$84,$E939:$BL939)+'FD inverse'!$A$36*$C940/Setup!$B$17+INDEX('FD inverse'!$A$36:$BH$36,1,'FD mesh'!$B$15+1)*Setup!$B$22</f>
        <v>15.2134254169925</v>
      </c>
      <c r="AM940" s="0" t="n">
        <f aca="false">SUMPRODUCT('FD inverse'!$A$37:$BH$37,'FD mesh'!$B$84:$BI$84,$E939:$BL939)+'FD inverse'!$A$37*$C940/Setup!$B$17+INDEX('FD inverse'!$A$37:$BH$37,1,'FD mesh'!$B$15+1)*Setup!$B$22</f>
        <v>15.1908396840411</v>
      </c>
      <c r="AN940" s="0" t="n">
        <f aca="false">SUMPRODUCT('FD inverse'!$A$38:$BH$38,'FD mesh'!$B$84:$BI$84,$E939:$BL939)+'FD inverse'!$A$38*$C940/Setup!$B$17+INDEX('FD inverse'!$A$38:$BH$38,1,'FD mesh'!$B$15+1)*Setup!$B$22</f>
        <v>15.1681392603873</v>
      </c>
      <c r="AO940" s="0" t="n">
        <f aca="false">SUMPRODUCT('FD inverse'!$A$39:$BH$39,'FD mesh'!$B$84:$BI$84,$E939:$BL939)+'FD inverse'!$A$39*$C940/Setup!$B$17+INDEX('FD inverse'!$A$39:$BH$39,1,'FD mesh'!$B$15+1)*Setup!$B$22</f>
        <v>15.1453399980298</v>
      </c>
      <c r="AP940" s="0" t="n">
        <f aca="false">SUMPRODUCT('FD inverse'!$A$40:$BH$40,'FD mesh'!$B$84:$BI$84,$E939:$BL939)+'FD inverse'!$A$40*$C940/Setup!$B$17+INDEX('FD inverse'!$A$40:$BH$40,1,'FD mesh'!$B$15+1)*Setup!$B$22</f>
        <v>15.1224569104637</v>
      </c>
      <c r="AQ940" s="0" t="n">
        <f aca="false">SUMPRODUCT('FD inverse'!$A$41:$BH$41,'FD mesh'!$B$84:$BI$84,$E939:$BL939)+'FD inverse'!$A$41*$C940/Setup!$B$17+INDEX('FD inverse'!$A$41:$BH$41,1,'FD mesh'!$B$15+1)*Setup!$B$22</f>
        <v>15.0995042659698</v>
      </c>
      <c r="AR940" s="0" t="n">
        <f aca="false">SUMPRODUCT('FD inverse'!$A$42:$BH$42,'FD mesh'!$B$84:$BI$84,$E939:$BL939)+'FD inverse'!$A$42*$C940/Setup!$B$17+INDEX('FD inverse'!$A$42:$BH$42,1,'FD mesh'!$B$15+1)*Setup!$B$22</f>
        <v>15.0764956916449</v>
      </c>
      <c r="AS940" s="0" t="n">
        <f aca="false">SUMPRODUCT('FD inverse'!$A$43:$BH$43,'FD mesh'!$B$84:$BI$84,$E939:$BL939)+'FD inverse'!$A$43*$C940/Setup!$B$17+INDEX('FD inverse'!$A$43:$BH$43,1,'FD mesh'!$B$15+1)*Setup!$B$22</f>
        <v>0</v>
      </c>
      <c r="AT940" s="0" t="n">
        <f aca="false">SUMPRODUCT('FD inverse'!$A$44:$BH$44,'FD mesh'!$B$84:$BI$84,$E939:$BL939)+'FD inverse'!$A$44*$C940/Setup!$B$17+INDEX('FD inverse'!$A$44:$BH$44,1,'FD mesh'!$B$15+1)*Setup!$B$22</f>
        <v>0</v>
      </c>
      <c r="AU940" s="0" t="n">
        <f aca="false">SUMPRODUCT('FD inverse'!$A$45:$BH$45,'FD mesh'!$B$84:$BI$84,$E939:$BL939)+'FD inverse'!$A$45*$C940/Setup!$B$17+INDEX('FD inverse'!$A$45:$BH$45,1,'FD mesh'!$B$15+1)*Setup!$B$22</f>
        <v>0</v>
      </c>
      <c r="AV940" s="0" t="n">
        <f aca="false">SUMPRODUCT('FD inverse'!$A$46:$BH$46,'FD mesh'!$B$84:$BI$84,$E939:$BL939)+'FD inverse'!$A$46*$C940/Setup!$B$17+INDEX('FD inverse'!$A$46:$BH$46,1,'FD mesh'!$B$15+1)*Setup!$B$22</f>
        <v>0</v>
      </c>
      <c r="AW940" s="0" t="n">
        <f aca="false">SUMPRODUCT('FD inverse'!$A$47:$BH$47,'FD mesh'!$B$84:$BI$84,$E939:$BL939)+'FD inverse'!$A$47*$C940/Setup!$B$17+INDEX('FD inverse'!$A$47:$BH$47,1,'FD mesh'!$B$15+1)*Setup!$B$22</f>
        <v>0</v>
      </c>
      <c r="AX940" s="0" t="n">
        <f aca="false">SUMPRODUCT('FD inverse'!$A$48:$BH$48,'FD mesh'!$B$84:$BI$84,$E939:$BL939)+'FD inverse'!$A$48*$C940/Setup!$B$17+INDEX('FD inverse'!$A$48:$BH$48,1,'FD mesh'!$B$15+1)*Setup!$B$22</f>
        <v>0</v>
      </c>
      <c r="AY940" s="0" t="n">
        <f aca="false">SUMPRODUCT('FD inverse'!$A$49:$BH$49,'FD mesh'!$B$84:$BI$84,$E939:$BL939)+'FD inverse'!$A$49*$C940/Setup!$B$17+INDEX('FD inverse'!$A$49:$BH$49,1,'FD mesh'!$B$15+1)*Setup!$B$22</f>
        <v>0</v>
      </c>
      <c r="AZ940" s="0" t="n">
        <f aca="false">SUMPRODUCT('FD inverse'!$A$50:$BH$50,'FD mesh'!$B$84:$BI$84,$E939:$BL939)+'FD inverse'!$A$50*$C940/Setup!$B$17+INDEX('FD inverse'!$A$50:$BH$50,1,'FD mesh'!$B$15+1)*Setup!$B$22</f>
        <v>0</v>
      </c>
      <c r="BA940" s="0" t="n">
        <f aca="false">SUMPRODUCT('FD inverse'!$A$51:$BH$51,'FD mesh'!$B$84:$BI$84,$E939:$BL939)+'FD inverse'!$A$51*$C940/Setup!$B$17+INDEX('FD inverse'!$A$51:$BH$51,1,'FD mesh'!$B$15+1)*Setup!$B$22</f>
        <v>0</v>
      </c>
      <c r="BB940" s="0" t="n">
        <f aca="false">SUMPRODUCT('FD inverse'!$A$52:$BH$52,'FD mesh'!$B$84:$BI$84,$E939:$BL939)+'FD inverse'!$A$52*$C940/Setup!$B$17+INDEX('FD inverse'!$A$52:$BH$52,1,'FD mesh'!$B$15+1)*Setup!$B$22</f>
        <v>0</v>
      </c>
      <c r="BC940" s="0" t="n">
        <f aca="false">SUMPRODUCT('FD inverse'!$A$53:$BH$53,'FD mesh'!$B$84:$BI$84,$E939:$BL939)+'FD inverse'!$A$53*$C940/Setup!$B$17+INDEX('FD inverse'!$A$53:$BH$53,1,'FD mesh'!$B$15+1)*Setup!$B$22</f>
        <v>0</v>
      </c>
      <c r="BD940" s="0" t="n">
        <f aca="false">SUMPRODUCT('FD inverse'!$A$54:$BH$54,'FD mesh'!$B$84:$BI$84,$E939:$BL939)+'FD inverse'!$A$54*$C940/Setup!$B$17+INDEX('FD inverse'!$A$54:$BH$54,1,'FD mesh'!$B$15+1)*Setup!$B$22</f>
        <v>0</v>
      </c>
      <c r="BE940" s="0" t="n">
        <f aca="false">SUMPRODUCT('FD inverse'!$A$55:$BH$55,'FD mesh'!$B$84:$BI$84,$E939:$BL939)+'FD inverse'!$A$55*$C940/Setup!$B$17+INDEX('FD inverse'!$A$55:$BH$55,1,'FD mesh'!$B$15+1)*Setup!$B$22</f>
        <v>0</v>
      </c>
      <c r="BF940" s="0" t="n">
        <f aca="false">SUMPRODUCT('FD inverse'!$A$56:$BH$56,'FD mesh'!$B$84:$BI$84,$E939:$BL939)+'FD inverse'!$A$56*$C940/Setup!$B$17+INDEX('FD inverse'!$A$56:$BH$56,1,'FD mesh'!$B$15+1)*Setup!$B$22</f>
        <v>0</v>
      </c>
      <c r="BG940" s="0" t="n">
        <f aca="false">SUMPRODUCT('FD inverse'!$A$57:$BH$57,'FD mesh'!$B$84:$BI$84,$E939:$BL939)+'FD inverse'!$A$57*$C940/Setup!$B$17+INDEX('FD inverse'!$A$57:$BH$57,1,'FD mesh'!$B$15+1)*Setup!$B$22</f>
        <v>0</v>
      </c>
      <c r="BH940" s="0" t="n">
        <f aca="false">SUMPRODUCT('FD inverse'!$A$58:$BH$58,'FD mesh'!$B$84:$BI$84,$E939:$BL939)+'FD inverse'!$A$58*$C940/Setup!$B$17+INDEX('FD inverse'!$A$58:$BH$58,1,'FD mesh'!$B$15+1)*Setup!$B$22</f>
        <v>0</v>
      </c>
      <c r="BI940" s="0" t="n">
        <f aca="false">SUMPRODUCT('FD inverse'!$A$59:$BH$59,'FD mesh'!$B$84:$BI$84,$E939:$BL939)+'FD inverse'!$A$59*$C940/Setup!$B$17+INDEX('FD inverse'!$A$59:$BH$59,1,'FD mesh'!$B$15+1)*Setup!$B$22</f>
        <v>0</v>
      </c>
      <c r="BJ940" s="0" t="n">
        <f aca="false">SUMPRODUCT('FD inverse'!$A$60:$BH$60,'FD mesh'!$B$84:$BI$84,$E939:$BL939)+'FD inverse'!$A$60*$C940/Setup!$B$17+INDEX('FD inverse'!$A$60:$BH$60,1,'FD mesh'!$B$15+1)*Setup!$B$22</f>
        <v>0</v>
      </c>
      <c r="BK940" s="0" t="n">
        <f aca="false">SUMPRODUCT('FD inverse'!$A$61:$BH$61,'FD mesh'!$B$84:$BI$84,$E939:$BL939)+'FD inverse'!$A$61*$C940/Setup!$B$17+INDEX('FD inverse'!$A$61:$BH$61,1,'FD mesh'!$B$15+1)*Setup!$B$22</f>
        <v>0</v>
      </c>
      <c r="BL940" s="0" t="n">
        <f aca="false">SUMPRODUCT('FD inverse'!$A$62:$BH$62,'FD mesh'!$B$84:$BI$84,$E939:$BL939)+'FD inverse'!$A$62*$C940/Setup!$B$17+INDEX('FD inverse'!$A$62:$BH$62,1,'FD mesh'!$B$15+1)*Setup!$B$22</f>
        <v>0</v>
      </c>
    </row>
    <row r="941" customFormat="false" ht="15" hidden="false" customHeight="false" outlineLevel="0" collapsed="false">
      <c r="A941" s="0" t="n">
        <v>936</v>
      </c>
      <c r="B941" s="0" t="n">
        <f aca="false">A941*Setup!$B$11/3600</f>
        <v>78</v>
      </c>
      <c r="C941" s="0" t="n">
        <f aca="false">Setup!$B$7+Setup!$B$8*COS(2*PI()*(B941-Setup!$B$9)/24)</f>
        <v>20.5358983848622</v>
      </c>
      <c r="D941" s="0" t="n">
        <f aca="false">(C941-E941)/Setup!$B$17</f>
        <v>-6.77626506068455</v>
      </c>
      <c r="E941" s="0" t="n">
        <f aca="false">SUMPRODUCT('FD inverse'!$A$3:$BH$3,'FD mesh'!$B$84:$BI$84,$E940:$BL940)+'FD inverse'!$A$3*$C941/Setup!$B$17+INDEX('FD inverse'!$A$3:$BH$3,1,'FD mesh'!$B$15+1)*Setup!$B$22</f>
        <v>21.4168128427512</v>
      </c>
      <c r="F941" s="0" t="n">
        <f aca="false">SUMPRODUCT('FD inverse'!$A$4:$BH$4,'FD mesh'!$B$84:$BI$84,$E940:$BL940)+'FD inverse'!$A$4*$C941/Setup!$B$17+INDEX('FD inverse'!$A$4:$BH$4,1,'FD mesh'!$B$15+1)*Setup!$B$22</f>
        <v>21.6223620416287</v>
      </c>
      <c r="G941" s="0" t="n">
        <f aca="false">SUMPRODUCT('FD inverse'!$A$5:$BH$5,'FD mesh'!$B$84:$BI$84,$E940:$BL940)+'FD inverse'!$A$5*$C941/Setup!$B$17+INDEX('FD inverse'!$A$5:$BH$5,1,'FD mesh'!$B$15+1)*Setup!$B$22</f>
        <v>21.8332852928181</v>
      </c>
      <c r="H941" s="0" t="n">
        <f aca="false">SUMPRODUCT('FD inverse'!$A$6:$BH$6,'FD mesh'!$B$84:$BI$84,$E940:$BL940)+'FD inverse'!$A$6*$C941/Setup!$B$17+INDEX('FD inverse'!$A$6:$BH$6,1,'FD mesh'!$B$15+1)*Setup!$B$22</f>
        <v>22.5473335400627</v>
      </c>
      <c r="I941" s="0" t="n">
        <f aca="false">SUMPRODUCT('FD inverse'!$A$7:$BH$7,'FD mesh'!$B$84:$BI$84,$E940:$BL940)+'FD inverse'!$A$7*$C941/Setup!$B$17+INDEX('FD inverse'!$A$7:$BH$7,1,'FD mesh'!$B$15+1)*Setup!$B$22</f>
        <v>22.6078618704184</v>
      </c>
      <c r="J941" s="0" t="n">
        <f aca="false">SUMPRODUCT('FD inverse'!$A$8:$BH$8,'FD mesh'!$B$84:$BI$84,$E940:$BL940)+'FD inverse'!$A$8*$C941/Setup!$B$17+INDEX('FD inverse'!$A$8:$BH$8,1,'FD mesh'!$B$15+1)*Setup!$B$22</f>
        <v>22.6622806669866</v>
      </c>
      <c r="K941" s="0" t="n">
        <f aca="false">SUMPRODUCT('FD inverse'!$A$9:$BH$9,'FD mesh'!$B$84:$BI$84,$E940:$BL940)+'FD inverse'!$A$9*$C941/Setup!$B$17+INDEX('FD inverse'!$A$9:$BH$9,1,'FD mesh'!$B$15+1)*Setup!$B$22</f>
        <v>22.7099264386608</v>
      </c>
      <c r="L941" s="0" t="n">
        <f aca="false">SUMPRODUCT('FD inverse'!$A$10:$BH$10,'FD mesh'!$B$84:$BI$84,$E940:$BL940)+'FD inverse'!$A$10*$C941/Setup!$B$17+INDEX('FD inverse'!$A$10:$BH$10,1,'FD mesh'!$B$15+1)*Setup!$B$22</f>
        <v>22.7502458867787</v>
      </c>
      <c r="M941" s="0" t="n">
        <f aca="false">SUMPRODUCT('FD inverse'!$A$11:$BH$11,'FD mesh'!$B$84:$BI$84,$E940:$BL940)+'FD inverse'!$A$11*$C941/Setup!$B$17+INDEX('FD inverse'!$A$11:$BH$11,1,'FD mesh'!$B$15+1)*Setup!$B$22</f>
        <v>22.7827848111721</v>
      </c>
      <c r="N941" s="0" t="n">
        <f aca="false">SUMPRODUCT('FD inverse'!$A$12:$BH$12,'FD mesh'!$B$84:$BI$84,$E940:$BL940)+'FD inverse'!$A$12*$C941/Setup!$B$17+INDEX('FD inverse'!$A$12:$BH$12,1,'FD mesh'!$B$15+1)*Setup!$B$22</f>
        <v>22.8071783019349</v>
      </c>
      <c r="O941" s="0" t="n">
        <f aca="false">SUMPRODUCT('FD inverse'!$A$13:$BH$13,'FD mesh'!$B$84:$BI$84,$E940:$BL940)+'FD inverse'!$A$13*$C941/Setup!$B$17+INDEX('FD inverse'!$A$13:$BH$13,1,'FD mesh'!$B$15+1)*Setup!$B$22</f>
        <v>22.8231422901986</v>
      </c>
      <c r="P941" s="0" t="n">
        <f aca="false">SUMPRODUCT('FD inverse'!$A$14:$BH$14,'FD mesh'!$B$84:$BI$84,$E940:$BL940)+'FD inverse'!$A$14*$C941/Setup!$B$17+INDEX('FD inverse'!$A$14:$BH$14,1,'FD mesh'!$B$15+1)*Setup!$B$22</f>
        <v>22.8304665166595</v>
      </c>
      <c r="Q941" s="0" t="n">
        <f aca="false">SUMPRODUCT('FD inverse'!$A$15:$BH$15,'FD mesh'!$B$84:$BI$84,$E940:$BL940)+'FD inverse'!$A$15*$C941/Setup!$B$17+INDEX('FD inverse'!$A$15:$BH$15,1,'FD mesh'!$B$15+1)*Setup!$B$22</f>
        <v>22.8290089634778</v>
      </c>
      <c r="R941" s="0" t="n">
        <f aca="false">SUMPRODUCT('FD inverse'!$A$16:$BH$16,'FD mesh'!$B$84:$BI$84,$E940:$BL940)+'FD inverse'!$A$16*$C941/Setup!$B$17+INDEX('FD inverse'!$A$16:$BH$16,1,'FD mesh'!$B$15+1)*Setup!$B$22</f>
        <v>22.8186917832125</v>
      </c>
      <c r="S941" s="0" t="n">
        <f aca="false">SUMPRODUCT('FD inverse'!$A$17:$BH$17,'FD mesh'!$B$84:$BI$84,$E940:$BL940)+'FD inverse'!$A$17*$C941/Setup!$B$17+INDEX('FD inverse'!$A$17:$BH$17,1,'FD mesh'!$B$15+1)*Setup!$B$22</f>
        <v>22.3400988797106</v>
      </c>
      <c r="T941" s="0" t="n">
        <f aca="false">SUMPRODUCT('FD inverse'!$A$18:$BH$18,'FD mesh'!$B$84:$BI$84,$E940:$BL940)+'FD inverse'!$A$18*$C941/Setup!$B$17+INDEX('FD inverse'!$A$18:$BH$18,1,'FD mesh'!$B$15+1)*Setup!$B$22</f>
        <v>21.8573127255055</v>
      </c>
      <c r="U941" s="0" t="n">
        <f aca="false">SUMPRODUCT('FD inverse'!$A$19:$BH$19,'FD mesh'!$B$84:$BI$84,$E940:$BL940)+'FD inverse'!$A$19*$C941/Setup!$B$17+INDEX('FD inverse'!$A$19:$BH$19,1,'FD mesh'!$B$15+1)*Setup!$B$22</f>
        <v>21.370580620767</v>
      </c>
      <c r="V941" s="0" t="n">
        <f aca="false">SUMPRODUCT('FD inverse'!$A$20:$BH$20,'FD mesh'!$B$84:$BI$84,$E940:$BL940)+'FD inverse'!$A$20*$C941/Setup!$B$17+INDEX('FD inverse'!$A$20:$BH$20,1,'FD mesh'!$B$15+1)*Setup!$B$22</f>
        <v>20.88016126241</v>
      </c>
      <c r="W941" s="0" t="n">
        <f aca="false">SUMPRODUCT('FD inverse'!$A$21:$BH$21,'FD mesh'!$B$84:$BI$84,$E940:$BL940)+'FD inverse'!$A$21*$C941/Setup!$B$17+INDEX('FD inverse'!$A$21:$BH$21,1,'FD mesh'!$B$15+1)*Setup!$B$22</f>
        <v>20.3863231628994</v>
      </c>
      <c r="X941" s="0" t="n">
        <f aca="false">SUMPRODUCT('FD inverse'!$A$22:$BH$22,'FD mesh'!$B$84:$BI$84,$E940:$BL940)+'FD inverse'!$A$22*$C941/Setup!$B$17+INDEX('FD inverse'!$A$22:$BH$22,1,'FD mesh'!$B$15+1)*Setup!$B$22</f>
        <v>19.8893432272352</v>
      </c>
      <c r="Y941" s="0" t="n">
        <f aca="false">SUMPRODUCT('FD inverse'!$A$23:$BH$23,'FD mesh'!$B$84:$BI$84,$E940:$BL940)+'FD inverse'!$A$23*$C941/Setup!$B$17+INDEX('FD inverse'!$A$23:$BH$23,1,'FD mesh'!$B$15+1)*Setup!$B$22</f>
        <v>19.3895054764983</v>
      </c>
      <c r="Z941" s="0" t="n">
        <f aca="false">SUMPRODUCT('FD inverse'!$A$24:$BH$24,'FD mesh'!$B$84:$BI$84,$E940:$BL940)+'FD inverse'!$A$24*$C941/Setup!$B$17+INDEX('FD inverse'!$A$24:$BH$24,1,'FD mesh'!$B$15+1)*Setup!$B$22</f>
        <v>18.8870999060065</v>
      </c>
      <c r="AA941" s="0" t="n">
        <f aca="false">SUMPRODUCT('FD inverse'!$A$25:$BH$25,'FD mesh'!$B$84:$BI$84,$E940:$BL940)+'FD inverse'!$A$25*$C941/Setup!$B$17+INDEX('FD inverse'!$A$25:$BH$25,1,'FD mesh'!$B$15+1)*Setup!$B$22</f>
        <v>18.3824214658499</v>
      </c>
      <c r="AB941" s="0" t="n">
        <f aca="false">SUMPRODUCT('FD inverse'!$A$26:$BH$26,'FD mesh'!$B$84:$BI$84,$E940:$BL940)+'FD inverse'!$A$26*$C941/Setup!$B$17+INDEX('FD inverse'!$A$26:$BH$26,1,'FD mesh'!$B$15+1)*Setup!$B$22</f>
        <v>17.8757691513388</v>
      </c>
      <c r="AC941" s="0" t="n">
        <f aca="false">SUMPRODUCT('FD inverse'!$A$27:$BH$27,'FD mesh'!$B$84:$BI$84,$E940:$BL940)+'FD inverse'!$A$27*$C941/Setup!$B$17+INDEX('FD inverse'!$A$27:$BH$27,1,'FD mesh'!$B$15+1)*Setup!$B$22</f>
        <v>17.3674451907058</v>
      </c>
      <c r="AD941" s="0" t="n">
        <f aca="false">SUMPRODUCT('FD inverse'!$A$28:$BH$28,'FD mesh'!$B$84:$BI$84,$E940:$BL940)+'FD inverse'!$A$28*$C941/Setup!$B$17+INDEX('FD inverse'!$A$28:$BH$28,1,'FD mesh'!$B$15+1)*Setup!$B$22</f>
        <v>16.8577543172447</v>
      </c>
      <c r="AE941" s="0" t="n">
        <f aca="false">SUMPRODUCT('FD inverse'!$A$29:$BH$29,'FD mesh'!$B$84:$BI$84,$E940:$BL940)+'FD inverse'!$A$29*$C941/Setup!$B$17+INDEX('FD inverse'!$A$29:$BH$29,1,'FD mesh'!$B$15+1)*Setup!$B$22</f>
        <v>16.3470031129432</v>
      </c>
      <c r="AF941" s="0" t="n">
        <f aca="false">SUMPRODUCT('FD inverse'!$A$30:$BH$30,'FD mesh'!$B$84:$BI$84,$E940:$BL940)+'FD inverse'!$A$30*$C941/Setup!$B$17+INDEX('FD inverse'!$A$30:$BH$30,1,'FD mesh'!$B$15+1)*Setup!$B$22</f>
        <v>15.8354994105717</v>
      </c>
      <c r="AG941" s="0" t="n">
        <f aca="false">SUMPRODUCT('FD inverse'!$A$31:$BH$31,'FD mesh'!$B$84:$BI$84,$E940:$BL940)+'FD inverse'!$A$31*$C941/Setup!$B$17+INDEX('FD inverse'!$A$31:$BH$31,1,'FD mesh'!$B$15+1)*Setup!$B$22</f>
        <v>15.3235517411176</v>
      </c>
      <c r="AH941" s="0" t="n">
        <f aca="false">SUMPRODUCT('FD inverse'!$A$32:$BH$32,'FD mesh'!$B$84:$BI$84,$E940:$BL940)+'FD inverse'!$A$32*$C941/Setup!$B$17+INDEX('FD inverse'!$A$32:$BH$32,1,'FD mesh'!$B$15+1)*Setup!$B$22</f>
        <v>15.3018545970547</v>
      </c>
      <c r="AI941" s="0" t="n">
        <f aca="false">SUMPRODUCT('FD inverse'!$A$33:$BH$33,'FD mesh'!$B$84:$BI$84,$E940:$BL940)+'FD inverse'!$A$33*$C941/Setup!$B$17+INDEX('FD inverse'!$A$33:$BH$33,1,'FD mesh'!$B$15+1)*Setup!$B$22</f>
        <v>15.2799466770835</v>
      </c>
      <c r="AJ941" s="0" t="n">
        <f aca="false">SUMPRODUCT('FD inverse'!$A$34:$BH$34,'FD mesh'!$B$84:$BI$84,$E940:$BL940)+'FD inverse'!$A$34*$C941/Setup!$B$17+INDEX('FD inverse'!$A$34:$BH$34,1,'FD mesh'!$B$15+1)*Setup!$B$22</f>
        <v>15.2578488685286</v>
      </c>
      <c r="AK941" s="0" t="n">
        <f aca="false">SUMPRODUCT('FD inverse'!$A$35:$BH$35,'FD mesh'!$B$84:$BI$84,$E940:$BL940)+'FD inverse'!$A$35*$C941/Setup!$B$17+INDEX('FD inverse'!$A$35:$BH$35,1,'FD mesh'!$B$15+1)*Setup!$B$22</f>
        <v>15.235581033519</v>
      </c>
      <c r="AL941" s="0" t="n">
        <f aca="false">SUMPRODUCT('FD inverse'!$A$36:$BH$36,'FD mesh'!$B$84:$BI$84,$E940:$BL940)+'FD inverse'!$A$36*$C941/Setup!$B$17+INDEX('FD inverse'!$A$36:$BH$36,1,'FD mesh'!$B$15+1)*Setup!$B$22</f>
        <v>15.2131620126788</v>
      </c>
      <c r="AM941" s="0" t="n">
        <f aca="false">SUMPRODUCT('FD inverse'!$A$37:$BH$37,'FD mesh'!$B$84:$BI$84,$E940:$BL940)+'FD inverse'!$A$37*$C941/Setup!$B$17+INDEX('FD inverse'!$A$37:$BH$37,1,'FD mesh'!$B$15+1)*Setup!$B$22</f>
        <v>15.1906096505081</v>
      </c>
      <c r="AN941" s="0" t="n">
        <f aca="false">SUMPRODUCT('FD inverse'!$A$38:$BH$38,'FD mesh'!$B$84:$BI$84,$E940:$BL940)+'FD inverse'!$A$38*$C941/Setup!$B$17+INDEX('FD inverse'!$A$38:$BH$38,1,'FD mesh'!$B$15+1)*Setup!$B$22</f>
        <v>15.1679408400646</v>
      </c>
      <c r="AO941" s="0" t="n">
        <f aca="false">SUMPRODUCT('FD inverse'!$A$39:$BH$39,'FD mesh'!$B$84:$BI$84,$E940:$BL940)+'FD inverse'!$A$39*$C941/Setup!$B$17+INDEX('FD inverse'!$A$39:$BH$39,1,'FD mesh'!$B$15+1)*Setup!$B$22</f>
        <v>15.1451715846834</v>
      </c>
      <c r="AP941" s="0" t="n">
        <f aca="false">SUMPRODUCT('FD inverse'!$A$40:$BH$40,'FD mesh'!$B$84:$BI$84,$E940:$BL940)+'FD inverse'!$A$40*$C941/Setup!$B$17+INDEX('FD inverse'!$A$40:$BH$40,1,'FD mesh'!$B$15+1)*Setup!$B$22</f>
        <v>15.1223170745873</v>
      </c>
      <c r="AQ941" s="0" t="n">
        <f aca="false">SUMPRODUCT('FD inverse'!$A$41:$BH$41,'FD mesh'!$B$84:$BI$84,$E940:$BL940)+'FD inverse'!$A$41*$C941/Setup!$B$17+INDEX('FD inverse'!$A$41:$BH$41,1,'FD mesh'!$B$15+1)*Setup!$B$22</f>
        <v>15.0993917763496</v>
      </c>
      <c r="AR941" s="0" t="n">
        <f aca="false">SUMPRODUCT('FD inverse'!$A$42:$BH$42,'FD mesh'!$B$84:$BI$84,$E940:$BL940)+'FD inverse'!$A$42*$C941/Setup!$B$17+INDEX('FD inverse'!$A$42:$BH$42,1,'FD mesh'!$B$15+1)*Setup!$B$22</f>
        <v>15.0764095332753</v>
      </c>
      <c r="AS941" s="0" t="n">
        <f aca="false">SUMPRODUCT('FD inverse'!$A$43:$BH$43,'FD mesh'!$B$84:$BI$84,$E940:$BL940)+'FD inverse'!$A$43*$C941/Setup!$B$17+INDEX('FD inverse'!$A$43:$BH$43,1,'FD mesh'!$B$15+1)*Setup!$B$22</f>
        <v>0</v>
      </c>
      <c r="AT941" s="0" t="n">
        <f aca="false">SUMPRODUCT('FD inverse'!$A$44:$BH$44,'FD mesh'!$B$84:$BI$84,$E940:$BL940)+'FD inverse'!$A$44*$C941/Setup!$B$17+INDEX('FD inverse'!$A$44:$BH$44,1,'FD mesh'!$B$15+1)*Setup!$B$22</f>
        <v>0</v>
      </c>
      <c r="AU941" s="0" t="n">
        <f aca="false">SUMPRODUCT('FD inverse'!$A$45:$BH$45,'FD mesh'!$B$84:$BI$84,$E940:$BL940)+'FD inverse'!$A$45*$C941/Setup!$B$17+INDEX('FD inverse'!$A$45:$BH$45,1,'FD mesh'!$B$15+1)*Setup!$B$22</f>
        <v>0</v>
      </c>
      <c r="AV941" s="0" t="n">
        <f aca="false">SUMPRODUCT('FD inverse'!$A$46:$BH$46,'FD mesh'!$B$84:$BI$84,$E940:$BL940)+'FD inverse'!$A$46*$C941/Setup!$B$17+INDEX('FD inverse'!$A$46:$BH$46,1,'FD mesh'!$B$15+1)*Setup!$B$22</f>
        <v>0</v>
      </c>
      <c r="AW941" s="0" t="n">
        <f aca="false">SUMPRODUCT('FD inverse'!$A$47:$BH$47,'FD mesh'!$B$84:$BI$84,$E940:$BL940)+'FD inverse'!$A$47*$C941/Setup!$B$17+INDEX('FD inverse'!$A$47:$BH$47,1,'FD mesh'!$B$15+1)*Setup!$B$22</f>
        <v>0</v>
      </c>
      <c r="AX941" s="0" t="n">
        <f aca="false">SUMPRODUCT('FD inverse'!$A$48:$BH$48,'FD mesh'!$B$84:$BI$84,$E940:$BL940)+'FD inverse'!$A$48*$C941/Setup!$B$17+INDEX('FD inverse'!$A$48:$BH$48,1,'FD mesh'!$B$15+1)*Setup!$B$22</f>
        <v>0</v>
      </c>
      <c r="AY941" s="0" t="n">
        <f aca="false">SUMPRODUCT('FD inverse'!$A$49:$BH$49,'FD mesh'!$B$84:$BI$84,$E940:$BL940)+'FD inverse'!$A$49*$C941/Setup!$B$17+INDEX('FD inverse'!$A$49:$BH$49,1,'FD mesh'!$B$15+1)*Setup!$B$22</f>
        <v>0</v>
      </c>
      <c r="AZ941" s="0" t="n">
        <f aca="false">SUMPRODUCT('FD inverse'!$A$50:$BH$50,'FD mesh'!$B$84:$BI$84,$E940:$BL940)+'FD inverse'!$A$50*$C941/Setup!$B$17+INDEX('FD inverse'!$A$50:$BH$50,1,'FD mesh'!$B$15+1)*Setup!$B$22</f>
        <v>0</v>
      </c>
      <c r="BA941" s="0" t="n">
        <f aca="false">SUMPRODUCT('FD inverse'!$A$51:$BH$51,'FD mesh'!$B$84:$BI$84,$E940:$BL940)+'FD inverse'!$A$51*$C941/Setup!$B$17+INDEX('FD inverse'!$A$51:$BH$51,1,'FD mesh'!$B$15+1)*Setup!$B$22</f>
        <v>0</v>
      </c>
      <c r="BB941" s="0" t="n">
        <f aca="false">SUMPRODUCT('FD inverse'!$A$52:$BH$52,'FD mesh'!$B$84:$BI$84,$E940:$BL940)+'FD inverse'!$A$52*$C941/Setup!$B$17+INDEX('FD inverse'!$A$52:$BH$52,1,'FD mesh'!$B$15+1)*Setup!$B$22</f>
        <v>0</v>
      </c>
      <c r="BC941" s="0" t="n">
        <f aca="false">SUMPRODUCT('FD inverse'!$A$53:$BH$53,'FD mesh'!$B$84:$BI$84,$E940:$BL940)+'FD inverse'!$A$53*$C941/Setup!$B$17+INDEX('FD inverse'!$A$53:$BH$53,1,'FD mesh'!$B$15+1)*Setup!$B$22</f>
        <v>0</v>
      </c>
      <c r="BD941" s="0" t="n">
        <f aca="false">SUMPRODUCT('FD inverse'!$A$54:$BH$54,'FD mesh'!$B$84:$BI$84,$E940:$BL940)+'FD inverse'!$A$54*$C941/Setup!$B$17+INDEX('FD inverse'!$A$54:$BH$54,1,'FD mesh'!$B$15+1)*Setup!$B$22</f>
        <v>0</v>
      </c>
      <c r="BE941" s="0" t="n">
        <f aca="false">SUMPRODUCT('FD inverse'!$A$55:$BH$55,'FD mesh'!$B$84:$BI$84,$E940:$BL940)+'FD inverse'!$A$55*$C941/Setup!$B$17+INDEX('FD inverse'!$A$55:$BH$55,1,'FD mesh'!$B$15+1)*Setup!$B$22</f>
        <v>0</v>
      </c>
      <c r="BF941" s="0" t="n">
        <f aca="false">SUMPRODUCT('FD inverse'!$A$56:$BH$56,'FD mesh'!$B$84:$BI$84,$E940:$BL940)+'FD inverse'!$A$56*$C941/Setup!$B$17+INDEX('FD inverse'!$A$56:$BH$56,1,'FD mesh'!$B$15+1)*Setup!$B$22</f>
        <v>0</v>
      </c>
      <c r="BG941" s="0" t="n">
        <f aca="false">SUMPRODUCT('FD inverse'!$A$57:$BH$57,'FD mesh'!$B$84:$BI$84,$E940:$BL940)+'FD inverse'!$A$57*$C941/Setup!$B$17+INDEX('FD inverse'!$A$57:$BH$57,1,'FD mesh'!$B$15+1)*Setup!$B$22</f>
        <v>0</v>
      </c>
      <c r="BH941" s="0" t="n">
        <f aca="false">SUMPRODUCT('FD inverse'!$A$58:$BH$58,'FD mesh'!$B$84:$BI$84,$E940:$BL940)+'FD inverse'!$A$58*$C941/Setup!$B$17+INDEX('FD inverse'!$A$58:$BH$58,1,'FD mesh'!$B$15+1)*Setup!$B$22</f>
        <v>0</v>
      </c>
      <c r="BI941" s="0" t="n">
        <f aca="false">SUMPRODUCT('FD inverse'!$A$59:$BH$59,'FD mesh'!$B$84:$BI$84,$E940:$BL940)+'FD inverse'!$A$59*$C941/Setup!$B$17+INDEX('FD inverse'!$A$59:$BH$59,1,'FD mesh'!$B$15+1)*Setup!$B$22</f>
        <v>0</v>
      </c>
      <c r="BJ941" s="0" t="n">
        <f aca="false">SUMPRODUCT('FD inverse'!$A$60:$BH$60,'FD mesh'!$B$84:$BI$84,$E940:$BL940)+'FD inverse'!$A$60*$C941/Setup!$B$17+INDEX('FD inverse'!$A$60:$BH$60,1,'FD mesh'!$B$15+1)*Setup!$B$22</f>
        <v>0</v>
      </c>
      <c r="BK941" s="0" t="n">
        <f aca="false">SUMPRODUCT('FD inverse'!$A$61:$BH$61,'FD mesh'!$B$84:$BI$84,$E940:$BL940)+'FD inverse'!$A$61*$C941/Setup!$B$17+INDEX('FD inverse'!$A$61:$BH$61,1,'FD mesh'!$B$15+1)*Setup!$B$22</f>
        <v>0</v>
      </c>
      <c r="BL941" s="0" t="n">
        <f aca="false">SUMPRODUCT('FD inverse'!$A$62:$BH$62,'FD mesh'!$B$84:$BI$84,$E940:$BL940)+'FD inverse'!$A$62*$C941/Setup!$B$17+INDEX('FD inverse'!$A$62:$BH$62,1,'FD mesh'!$B$15+1)*Setup!$B$22</f>
        <v>0</v>
      </c>
    </row>
    <row r="942" customFormat="false" ht="15" hidden="false" customHeight="false" outlineLevel="0" collapsed="false">
      <c r="A942" s="0" t="n">
        <v>937</v>
      </c>
      <c r="B942" s="0" t="n">
        <f aca="false">A942*Setup!$B$11/3600</f>
        <v>78.0833333333333</v>
      </c>
      <c r="C942" s="0" t="n">
        <f aca="false">Setup!$B$7+Setup!$B$8*COS(2*PI()*(B942-Setup!$B$9)/24)</f>
        <v>20.5803525173082</v>
      </c>
      <c r="D942" s="0" t="n">
        <f aca="false">(C942-E942)/Setup!$B$17</f>
        <v>-6.58008303735796</v>
      </c>
      <c r="E942" s="0" t="n">
        <f aca="false">SUMPRODUCT('FD inverse'!$A$3:$BH$3,'FD mesh'!$B$84:$BI$84,$E941:$BL941)+'FD inverse'!$A$3*$C942/Setup!$B$17+INDEX('FD inverse'!$A$3:$BH$3,1,'FD mesh'!$B$15+1)*Setup!$B$22</f>
        <v>21.4357633121647</v>
      </c>
      <c r="F942" s="0" t="n">
        <f aca="false">SUMPRODUCT('FD inverse'!$A$4:$BH$4,'FD mesh'!$B$84:$BI$84,$E941:$BL941)+'FD inverse'!$A$4*$C942/Setup!$B$17+INDEX('FD inverse'!$A$4:$BH$4,1,'FD mesh'!$B$15+1)*Setup!$B$22</f>
        <v>21.6357116319117</v>
      </c>
      <c r="G942" s="0" t="n">
        <f aca="false">SUMPRODUCT('FD inverse'!$A$5:$BH$5,'FD mesh'!$B$84:$BI$84,$E941:$BL941)+'FD inverse'!$A$5*$C942/Setup!$B$17+INDEX('FD inverse'!$A$5:$BH$5,1,'FD mesh'!$B$15+1)*Setup!$B$22</f>
        <v>21.8414540446635</v>
      </c>
      <c r="H942" s="0" t="n">
        <f aca="false">SUMPRODUCT('FD inverse'!$A$6:$BH$6,'FD mesh'!$B$84:$BI$84,$E941:$BL941)+'FD inverse'!$A$6*$C942/Setup!$B$17+INDEX('FD inverse'!$A$6:$BH$6,1,'FD mesh'!$B$15+1)*Setup!$B$22</f>
        <v>22.5387049330633</v>
      </c>
      <c r="I942" s="0" t="n">
        <f aca="false">SUMPRODUCT('FD inverse'!$A$7:$BH$7,'FD mesh'!$B$84:$BI$84,$E941:$BL941)+'FD inverse'!$A$7*$C942/Setup!$B$17+INDEX('FD inverse'!$A$7:$BH$7,1,'FD mesh'!$B$15+1)*Setup!$B$22</f>
        <v>22.5978632397065</v>
      </c>
      <c r="J942" s="0" t="n">
        <f aca="false">SUMPRODUCT('FD inverse'!$A$8:$BH$8,'FD mesh'!$B$84:$BI$84,$E941:$BL941)+'FD inverse'!$A$8*$C942/Setup!$B$17+INDEX('FD inverse'!$A$8:$BH$8,1,'FD mesh'!$B$15+1)*Setup!$B$22</f>
        <v>22.6511226491746</v>
      </c>
      <c r="K942" s="0" t="n">
        <f aca="false">SUMPRODUCT('FD inverse'!$A$9:$BH$9,'FD mesh'!$B$84:$BI$84,$E941:$BL941)+'FD inverse'!$A$9*$C942/Setup!$B$17+INDEX('FD inverse'!$A$9:$BH$9,1,'FD mesh'!$B$15+1)*Setup!$B$22</f>
        <v>22.6977991572787</v>
      </c>
      <c r="L942" s="0" t="n">
        <f aca="false">SUMPRODUCT('FD inverse'!$A$10:$BH$10,'FD mesh'!$B$84:$BI$84,$E941:$BL941)+'FD inverse'!$A$10*$C942/Setup!$B$17+INDEX('FD inverse'!$A$10:$BH$10,1,'FD mesh'!$B$15+1)*Setup!$B$22</f>
        <v>22.7373209271043</v>
      </c>
      <c r="M942" s="0" t="n">
        <f aca="false">SUMPRODUCT('FD inverse'!$A$11:$BH$11,'FD mesh'!$B$84:$BI$84,$E941:$BL941)+'FD inverse'!$A$11*$C942/Setup!$B$17+INDEX('FD inverse'!$A$11:$BH$11,1,'FD mesh'!$B$15+1)*Setup!$B$22</f>
        <v>22.7692173519893</v>
      </c>
      <c r="N942" s="0" t="n">
        <f aca="false">SUMPRODUCT('FD inverse'!$A$12:$BH$12,'FD mesh'!$B$84:$BI$84,$E941:$BL941)+'FD inverse'!$A$12*$C942/Setup!$B$17+INDEX('FD inverse'!$A$12:$BH$12,1,'FD mesh'!$B$15+1)*Setup!$B$22</f>
        <v>22.7931093761764</v>
      </c>
      <c r="O942" s="0" t="n">
        <f aca="false">SUMPRODUCT('FD inverse'!$A$13:$BH$13,'FD mesh'!$B$84:$BI$84,$E941:$BL941)+'FD inverse'!$A$13*$C942/Setup!$B$17+INDEX('FD inverse'!$A$13:$BH$13,1,'FD mesh'!$B$15+1)*Setup!$B$22</f>
        <v>22.8087011491787</v>
      </c>
      <c r="P942" s="0" t="n">
        <f aca="false">SUMPRODUCT('FD inverse'!$A$14:$BH$14,'FD mesh'!$B$84:$BI$84,$E941:$BL941)+'FD inverse'!$A$14*$C942/Setup!$B$17+INDEX('FD inverse'!$A$14:$BH$14,1,'FD mesh'!$B$15+1)*Setup!$B$22</f>
        <v>22.8157730749715</v>
      </c>
      <c r="Q942" s="0" t="n">
        <f aca="false">SUMPRODUCT('FD inverse'!$A$15:$BH$15,'FD mesh'!$B$84:$BI$84,$E941:$BL941)+'FD inverse'!$A$15*$C942/Setup!$B$17+INDEX('FD inverse'!$A$15:$BH$15,1,'FD mesh'!$B$15+1)*Setup!$B$22</f>
        <v>22.8141763036032</v>
      </c>
      <c r="R942" s="0" t="n">
        <f aca="false">SUMPRODUCT('FD inverse'!$A$16:$BH$16,'FD mesh'!$B$84:$BI$84,$E941:$BL941)+'FD inverse'!$A$16*$C942/Setup!$B$17+INDEX('FD inverse'!$A$16:$BH$16,1,'FD mesh'!$B$15+1)*Setup!$B$22</f>
        <v>22.8038287004506</v>
      </c>
      <c r="S942" s="0" t="n">
        <f aca="false">SUMPRODUCT('FD inverse'!$A$17:$BH$17,'FD mesh'!$B$84:$BI$84,$E941:$BL941)+'FD inverse'!$A$17*$C942/Setup!$B$17+INDEX('FD inverse'!$A$17:$BH$17,1,'FD mesh'!$B$15+1)*Setup!$B$22</f>
        <v>22.3260087759002</v>
      </c>
      <c r="T942" s="0" t="n">
        <f aca="false">SUMPRODUCT('FD inverse'!$A$18:$BH$18,'FD mesh'!$B$84:$BI$84,$E941:$BL941)+'FD inverse'!$A$18*$C942/Setup!$B$17+INDEX('FD inverse'!$A$18:$BH$18,1,'FD mesh'!$B$15+1)*Setup!$B$22</f>
        <v>21.8440423350856</v>
      </c>
      <c r="U942" s="0" t="n">
        <f aca="false">SUMPRODUCT('FD inverse'!$A$19:$BH$19,'FD mesh'!$B$84:$BI$84,$E941:$BL941)+'FD inverse'!$A$19*$C942/Setup!$B$17+INDEX('FD inverse'!$A$19:$BH$19,1,'FD mesh'!$B$15+1)*Setup!$B$22</f>
        <v>21.3581706079474</v>
      </c>
      <c r="V942" s="0" t="n">
        <f aca="false">SUMPRODUCT('FD inverse'!$A$20:$BH$20,'FD mesh'!$B$84:$BI$84,$E941:$BL941)+'FD inverse'!$A$20*$C942/Setup!$B$17+INDEX('FD inverse'!$A$20:$BH$20,1,'FD mesh'!$B$15+1)*Setup!$B$22</f>
        <v>20.8686467913224</v>
      </c>
      <c r="W942" s="0" t="n">
        <f aca="false">SUMPRODUCT('FD inverse'!$A$21:$BH$21,'FD mesh'!$B$84:$BI$84,$E941:$BL941)+'FD inverse'!$A$21*$C942/Setup!$B$17+INDEX('FD inverse'!$A$21:$BH$21,1,'FD mesh'!$B$15+1)*Setup!$B$22</f>
        <v>20.3757344303486</v>
      </c>
      <c r="X942" s="0" t="n">
        <f aca="false">SUMPRODUCT('FD inverse'!$A$22:$BH$22,'FD mesh'!$B$84:$BI$84,$E941:$BL941)+'FD inverse'!$A$22*$C942/Setup!$B$17+INDEX('FD inverse'!$A$22:$BH$22,1,'FD mesh'!$B$15+1)*Setup!$B$22</f>
        <v>19.8797059566529</v>
      </c>
      <c r="Y942" s="0" t="n">
        <f aca="false">SUMPRODUCT('FD inverse'!$A$23:$BH$23,'FD mesh'!$B$84:$BI$84,$E941:$BL941)+'FD inverse'!$A$23*$C942/Setup!$B$17+INDEX('FD inverse'!$A$23:$BH$23,1,'FD mesh'!$B$15+1)*Setup!$B$22</f>
        <v>19.3808413719</v>
      </c>
      <c r="Z942" s="0" t="n">
        <f aca="false">SUMPRODUCT('FD inverse'!$A$24:$BH$24,'FD mesh'!$B$84:$BI$84,$E941:$BL941)+'FD inverse'!$A$24*$C942/Setup!$B$17+INDEX('FD inverse'!$A$24:$BH$24,1,'FD mesh'!$B$15+1)*Setup!$B$22</f>
        <v>18.8794270649368</v>
      </c>
      <c r="AA942" s="0" t="n">
        <f aca="false">SUMPRODUCT('FD inverse'!$A$25:$BH$25,'FD mesh'!$B$84:$BI$84,$E941:$BL941)+'FD inverse'!$A$25*$C942/Setup!$B$17+INDEX('FD inverse'!$A$25:$BH$25,1,'FD mesh'!$B$15+1)*Setup!$B$22</f>
        <v>18.3757547504588</v>
      </c>
      <c r="AB942" s="0" t="n">
        <f aca="false">SUMPRODUCT('FD inverse'!$A$26:$BH$26,'FD mesh'!$B$84:$BI$84,$E941:$BL941)+'FD inverse'!$A$26*$C942/Setup!$B$17+INDEX('FD inverse'!$A$26:$BH$26,1,'FD mesh'!$B$15+1)*Setup!$B$22</f>
        <v>17.87012051688</v>
      </c>
      <c r="AC942" s="0" t="n">
        <f aca="false">SUMPRODUCT('FD inverse'!$A$27:$BH$27,'FD mesh'!$B$84:$BI$84,$E941:$BL941)+'FD inverse'!$A$27*$C942/Setup!$B$17+INDEX('FD inverse'!$A$27:$BH$27,1,'FD mesh'!$B$15+1)*Setup!$B$22</f>
        <v>17.3628239708748</v>
      </c>
      <c r="AD942" s="0" t="n">
        <f aca="false">SUMPRODUCT('FD inverse'!$A$28:$BH$28,'FD mesh'!$B$84:$BI$84,$E941:$BL941)+'FD inverse'!$A$28*$C942/Setup!$B$17+INDEX('FD inverse'!$A$28:$BH$28,1,'FD mesh'!$B$15+1)*Setup!$B$22</f>
        <v>16.8541674658907</v>
      </c>
      <c r="AE942" s="0" t="n">
        <f aca="false">SUMPRODUCT('FD inverse'!$A$29:$BH$29,'FD mesh'!$B$84:$BI$84,$E941:$BL941)+'FD inverse'!$A$29*$C942/Setup!$B$17+INDEX('FD inverse'!$A$29:$BH$29,1,'FD mesh'!$B$15+1)*Setup!$B$22</f>
        <v>16.3444554017938</v>
      </c>
      <c r="AF942" s="0" t="n">
        <f aca="false">SUMPRODUCT('FD inverse'!$A$30:$BH$30,'FD mesh'!$B$84:$BI$84,$E941:$BL941)+'FD inverse'!$A$30*$C942/Setup!$B$17+INDEX('FD inverse'!$A$30:$BH$30,1,'FD mesh'!$B$15+1)*Setup!$B$22</f>
        <v>15.8339935827016</v>
      </c>
      <c r="AG942" s="0" t="n">
        <f aca="false">SUMPRODUCT('FD inverse'!$A$31:$BH$31,'FD mesh'!$B$84:$BI$84,$E941:$BL941)+'FD inverse'!$A$31*$C942/Setup!$B$17+INDEX('FD inverse'!$A$31:$BH$31,1,'FD mesh'!$B$15+1)*Setup!$B$22</f>
        <v>15.323088619979</v>
      </c>
      <c r="AH942" s="0" t="n">
        <f aca="false">SUMPRODUCT('FD inverse'!$A$32:$BH$32,'FD mesh'!$B$84:$BI$84,$E941:$BL941)+'FD inverse'!$A$32*$C942/Setup!$B$17+INDEX('FD inverse'!$A$32:$BH$32,1,'FD mesh'!$B$15+1)*Setup!$B$22</f>
        <v>15.3014345156339</v>
      </c>
      <c r="AI942" s="0" t="n">
        <f aca="false">SUMPRODUCT('FD inverse'!$A$33:$BH$33,'FD mesh'!$B$84:$BI$84,$E941:$BL941)+'FD inverse'!$A$33*$C942/Setup!$B$17+INDEX('FD inverse'!$A$33:$BH$33,1,'FD mesh'!$B$15+1)*Setup!$B$22</f>
        <v>15.2795677563977</v>
      </c>
      <c r="AJ942" s="0" t="n">
        <f aca="false">SUMPRODUCT('FD inverse'!$A$34:$BH$34,'FD mesh'!$B$84:$BI$84,$E941:$BL941)+'FD inverse'!$A$34*$C942/Setup!$B$17+INDEX('FD inverse'!$A$34:$BH$34,1,'FD mesh'!$B$15+1)*Setup!$B$22</f>
        <v>15.2575091787827</v>
      </c>
      <c r="AK942" s="0" t="n">
        <f aca="false">SUMPRODUCT('FD inverse'!$A$35:$BH$35,'FD mesh'!$B$84:$BI$84,$E941:$BL941)+'FD inverse'!$A$35*$C942/Setup!$B$17+INDEX('FD inverse'!$A$35:$BH$35,1,'FD mesh'!$B$15+1)*Setup!$B$22</f>
        <v>15.2352786423941</v>
      </c>
      <c r="AL942" s="0" t="n">
        <f aca="false">SUMPRODUCT('FD inverse'!$A$36:$BH$36,'FD mesh'!$B$84:$BI$84,$E941:$BL941)+'FD inverse'!$A$36*$C942/Setup!$B$17+INDEX('FD inverse'!$A$36:$BH$36,1,'FD mesh'!$B$15+1)*Setup!$B$22</f>
        <v>15.2128950286531</v>
      </c>
      <c r="AM942" s="0" t="n">
        <f aca="false">SUMPRODUCT('FD inverse'!$A$37:$BH$37,'FD mesh'!$B$84:$BI$84,$E941:$BL941)+'FD inverse'!$A$37*$C942/Setup!$B$17+INDEX('FD inverse'!$A$37:$BH$37,1,'FD mesh'!$B$15+1)*Setup!$B$22</f>
        <v>15.1903762614489</v>
      </c>
      <c r="AN942" s="0" t="n">
        <f aca="false">SUMPRODUCT('FD inverse'!$A$38:$BH$38,'FD mesh'!$B$84:$BI$84,$E941:$BL941)+'FD inverse'!$A$38*$C942/Setup!$B$17+INDEX('FD inverse'!$A$38:$BH$38,1,'FD mesh'!$B$15+1)*Setup!$B$22</f>
        <v>15.1677393473272</v>
      </c>
      <c r="AO942" s="0" t="n">
        <f aca="false">SUMPRODUCT('FD inverse'!$A$39:$BH$39,'FD mesh'!$B$84:$BI$84,$E941:$BL941)+'FD inverse'!$A$39*$C942/Setup!$B$17+INDEX('FD inverse'!$A$39:$BH$39,1,'FD mesh'!$B$15+1)*Setup!$B$22</f>
        <v>15.1450004329408</v>
      </c>
      <c r="AP942" s="0" t="n">
        <f aca="false">SUMPRODUCT('FD inverse'!$A$40:$BH$40,'FD mesh'!$B$84:$BI$84,$E941:$BL941)+'FD inverse'!$A$40*$C942/Setup!$B$17+INDEX('FD inverse'!$A$40:$BH$40,1,'FD mesh'!$B$15+1)*Setup!$B$22</f>
        <v>15.1221748776002</v>
      </c>
      <c r="AQ942" s="0" t="n">
        <f aca="false">SUMPRODUCT('FD inverse'!$A$41:$BH$41,'FD mesh'!$B$84:$BI$84,$E941:$BL941)+'FD inverse'!$A$41*$C942/Setup!$B$17+INDEX('FD inverse'!$A$41:$BH$41,1,'FD mesh'!$B$15+1)*Setup!$B$22</f>
        <v>15.0992773388696</v>
      </c>
      <c r="AR942" s="0" t="n">
        <f aca="false">SUMPRODUCT('FD inverse'!$A$42:$BH$42,'FD mesh'!$B$84:$BI$84,$E941:$BL941)+'FD inverse'!$A$42*$C942/Setup!$B$17+INDEX('FD inverse'!$A$42:$BH$42,1,'FD mesh'!$B$15+1)*Setup!$B$22</f>
        <v>15.0763218692507</v>
      </c>
      <c r="AS942" s="0" t="n">
        <f aca="false">SUMPRODUCT('FD inverse'!$A$43:$BH$43,'FD mesh'!$B$84:$BI$84,$E941:$BL941)+'FD inverse'!$A$43*$C942/Setup!$B$17+INDEX('FD inverse'!$A$43:$BH$43,1,'FD mesh'!$B$15+1)*Setup!$B$22</f>
        <v>0</v>
      </c>
      <c r="AT942" s="0" t="n">
        <f aca="false">SUMPRODUCT('FD inverse'!$A$44:$BH$44,'FD mesh'!$B$84:$BI$84,$E941:$BL941)+'FD inverse'!$A$44*$C942/Setup!$B$17+INDEX('FD inverse'!$A$44:$BH$44,1,'FD mesh'!$B$15+1)*Setup!$B$22</f>
        <v>0</v>
      </c>
      <c r="AU942" s="0" t="n">
        <f aca="false">SUMPRODUCT('FD inverse'!$A$45:$BH$45,'FD mesh'!$B$84:$BI$84,$E941:$BL941)+'FD inverse'!$A$45*$C942/Setup!$B$17+INDEX('FD inverse'!$A$45:$BH$45,1,'FD mesh'!$B$15+1)*Setup!$B$22</f>
        <v>0</v>
      </c>
      <c r="AV942" s="0" t="n">
        <f aca="false">SUMPRODUCT('FD inverse'!$A$46:$BH$46,'FD mesh'!$B$84:$BI$84,$E941:$BL941)+'FD inverse'!$A$46*$C942/Setup!$B$17+INDEX('FD inverse'!$A$46:$BH$46,1,'FD mesh'!$B$15+1)*Setup!$B$22</f>
        <v>0</v>
      </c>
      <c r="AW942" s="0" t="n">
        <f aca="false">SUMPRODUCT('FD inverse'!$A$47:$BH$47,'FD mesh'!$B$84:$BI$84,$E941:$BL941)+'FD inverse'!$A$47*$C942/Setup!$B$17+INDEX('FD inverse'!$A$47:$BH$47,1,'FD mesh'!$B$15+1)*Setup!$B$22</f>
        <v>0</v>
      </c>
      <c r="AX942" s="0" t="n">
        <f aca="false">SUMPRODUCT('FD inverse'!$A$48:$BH$48,'FD mesh'!$B$84:$BI$84,$E941:$BL941)+'FD inverse'!$A$48*$C942/Setup!$B$17+INDEX('FD inverse'!$A$48:$BH$48,1,'FD mesh'!$B$15+1)*Setup!$B$22</f>
        <v>0</v>
      </c>
      <c r="AY942" s="0" t="n">
        <f aca="false">SUMPRODUCT('FD inverse'!$A$49:$BH$49,'FD mesh'!$B$84:$BI$84,$E941:$BL941)+'FD inverse'!$A$49*$C942/Setup!$B$17+INDEX('FD inverse'!$A$49:$BH$49,1,'FD mesh'!$B$15+1)*Setup!$B$22</f>
        <v>0</v>
      </c>
      <c r="AZ942" s="0" t="n">
        <f aca="false">SUMPRODUCT('FD inverse'!$A$50:$BH$50,'FD mesh'!$B$84:$BI$84,$E941:$BL941)+'FD inverse'!$A$50*$C942/Setup!$B$17+INDEX('FD inverse'!$A$50:$BH$50,1,'FD mesh'!$B$15+1)*Setup!$B$22</f>
        <v>0</v>
      </c>
      <c r="BA942" s="0" t="n">
        <f aca="false">SUMPRODUCT('FD inverse'!$A$51:$BH$51,'FD mesh'!$B$84:$BI$84,$E941:$BL941)+'FD inverse'!$A$51*$C942/Setup!$B$17+INDEX('FD inverse'!$A$51:$BH$51,1,'FD mesh'!$B$15+1)*Setup!$B$22</f>
        <v>0</v>
      </c>
      <c r="BB942" s="0" t="n">
        <f aca="false">SUMPRODUCT('FD inverse'!$A$52:$BH$52,'FD mesh'!$B$84:$BI$84,$E941:$BL941)+'FD inverse'!$A$52*$C942/Setup!$B$17+INDEX('FD inverse'!$A$52:$BH$52,1,'FD mesh'!$B$15+1)*Setup!$B$22</f>
        <v>0</v>
      </c>
      <c r="BC942" s="0" t="n">
        <f aca="false">SUMPRODUCT('FD inverse'!$A$53:$BH$53,'FD mesh'!$B$84:$BI$84,$E941:$BL941)+'FD inverse'!$A$53*$C942/Setup!$B$17+INDEX('FD inverse'!$A$53:$BH$53,1,'FD mesh'!$B$15+1)*Setup!$B$22</f>
        <v>0</v>
      </c>
      <c r="BD942" s="0" t="n">
        <f aca="false">SUMPRODUCT('FD inverse'!$A$54:$BH$54,'FD mesh'!$B$84:$BI$84,$E941:$BL941)+'FD inverse'!$A$54*$C942/Setup!$B$17+INDEX('FD inverse'!$A$54:$BH$54,1,'FD mesh'!$B$15+1)*Setup!$B$22</f>
        <v>0</v>
      </c>
      <c r="BE942" s="0" t="n">
        <f aca="false">SUMPRODUCT('FD inverse'!$A$55:$BH$55,'FD mesh'!$B$84:$BI$84,$E941:$BL941)+'FD inverse'!$A$55*$C942/Setup!$B$17+INDEX('FD inverse'!$A$55:$BH$55,1,'FD mesh'!$B$15+1)*Setup!$B$22</f>
        <v>0</v>
      </c>
      <c r="BF942" s="0" t="n">
        <f aca="false">SUMPRODUCT('FD inverse'!$A$56:$BH$56,'FD mesh'!$B$84:$BI$84,$E941:$BL941)+'FD inverse'!$A$56*$C942/Setup!$B$17+INDEX('FD inverse'!$A$56:$BH$56,1,'FD mesh'!$B$15+1)*Setup!$B$22</f>
        <v>0</v>
      </c>
      <c r="BG942" s="0" t="n">
        <f aca="false">SUMPRODUCT('FD inverse'!$A$57:$BH$57,'FD mesh'!$B$84:$BI$84,$E941:$BL941)+'FD inverse'!$A$57*$C942/Setup!$B$17+INDEX('FD inverse'!$A$57:$BH$57,1,'FD mesh'!$B$15+1)*Setup!$B$22</f>
        <v>0</v>
      </c>
      <c r="BH942" s="0" t="n">
        <f aca="false">SUMPRODUCT('FD inverse'!$A$58:$BH$58,'FD mesh'!$B$84:$BI$84,$E941:$BL941)+'FD inverse'!$A$58*$C942/Setup!$B$17+INDEX('FD inverse'!$A$58:$BH$58,1,'FD mesh'!$B$15+1)*Setup!$B$22</f>
        <v>0</v>
      </c>
      <c r="BI942" s="0" t="n">
        <f aca="false">SUMPRODUCT('FD inverse'!$A$59:$BH$59,'FD mesh'!$B$84:$BI$84,$E941:$BL941)+'FD inverse'!$A$59*$C942/Setup!$B$17+INDEX('FD inverse'!$A$59:$BH$59,1,'FD mesh'!$B$15+1)*Setup!$B$22</f>
        <v>0</v>
      </c>
      <c r="BJ942" s="0" t="n">
        <f aca="false">SUMPRODUCT('FD inverse'!$A$60:$BH$60,'FD mesh'!$B$84:$BI$84,$E941:$BL941)+'FD inverse'!$A$60*$C942/Setup!$B$17+INDEX('FD inverse'!$A$60:$BH$60,1,'FD mesh'!$B$15+1)*Setup!$B$22</f>
        <v>0</v>
      </c>
      <c r="BK942" s="0" t="n">
        <f aca="false">SUMPRODUCT('FD inverse'!$A$61:$BH$61,'FD mesh'!$B$84:$BI$84,$E941:$BL941)+'FD inverse'!$A$61*$C942/Setup!$B$17+INDEX('FD inverse'!$A$61:$BH$61,1,'FD mesh'!$B$15+1)*Setup!$B$22</f>
        <v>0</v>
      </c>
      <c r="BL942" s="0" t="n">
        <f aca="false">SUMPRODUCT('FD inverse'!$A$62:$BH$62,'FD mesh'!$B$84:$BI$84,$E941:$BL941)+'FD inverse'!$A$62*$C942/Setup!$B$17+INDEX('FD inverse'!$A$62:$BH$62,1,'FD mesh'!$B$15+1)*Setup!$B$22</f>
        <v>0</v>
      </c>
    </row>
    <row r="943" customFormat="false" ht="15" hidden="false" customHeight="false" outlineLevel="0" collapsed="false">
      <c r="A943" s="0" t="n">
        <v>938</v>
      </c>
      <c r="B943" s="0" t="n">
        <f aca="false">A943*Setup!$B$11/3600</f>
        <v>78.1666666666667</v>
      </c>
      <c r="C943" s="0" t="n">
        <f aca="false">Setup!$B$7+Setup!$B$8*COS(2*PI()*(B943-Setup!$B$9)/24)</f>
        <v>20.6264342167485</v>
      </c>
      <c r="D943" s="0" t="n">
        <f aca="false">(C943-E943)/Setup!$B$17</f>
        <v>-6.37974421066376</v>
      </c>
      <c r="E943" s="0" t="n">
        <f aca="false">SUMPRODUCT('FD inverse'!$A$3:$BH$3,'FD mesh'!$B$84:$BI$84,$E942:$BL942)+'FD inverse'!$A$3*$C943/Setup!$B$17+INDEX('FD inverse'!$A$3:$BH$3,1,'FD mesh'!$B$15+1)*Setup!$B$22</f>
        <v>21.4558009641348</v>
      </c>
      <c r="F943" s="0" t="n">
        <f aca="false">SUMPRODUCT('FD inverse'!$A$4:$BH$4,'FD mesh'!$B$84:$BI$84,$E942:$BL942)+'FD inverse'!$A$4*$C943/Setup!$B$17+INDEX('FD inverse'!$A$4:$BH$4,1,'FD mesh'!$B$15+1)*Setup!$B$22</f>
        <v>21.650022752516</v>
      </c>
      <c r="G943" s="0" t="n">
        <f aca="false">SUMPRODUCT('FD inverse'!$A$5:$BH$5,'FD mesh'!$B$84:$BI$84,$E942:$BL942)+'FD inverse'!$A$5*$C943/Setup!$B$17+INDEX('FD inverse'!$A$5:$BH$5,1,'FD mesh'!$B$15+1)*Setup!$B$22</f>
        <v>21.8504559647708</v>
      </c>
      <c r="H943" s="0" t="n">
        <f aca="false">SUMPRODUCT('FD inverse'!$A$6:$BH$6,'FD mesh'!$B$84:$BI$84,$E942:$BL942)+'FD inverse'!$A$6*$C943/Setup!$B$17+INDEX('FD inverse'!$A$6:$BH$6,1,'FD mesh'!$B$15+1)*Setup!$B$22</f>
        <v>22.5304754580248</v>
      </c>
      <c r="I943" s="0" t="n">
        <f aca="false">SUMPRODUCT('FD inverse'!$A$7:$BH$7,'FD mesh'!$B$84:$BI$84,$E942:$BL942)+'FD inverse'!$A$7*$C943/Setup!$B$17+INDEX('FD inverse'!$A$7:$BH$7,1,'FD mesh'!$B$15+1)*Setup!$B$22</f>
        <v>22.5882266004843</v>
      </c>
      <c r="J943" s="0" t="n">
        <f aca="false">SUMPRODUCT('FD inverse'!$A$8:$BH$8,'FD mesh'!$B$84:$BI$84,$E942:$BL942)+'FD inverse'!$A$8*$C943/Setup!$B$17+INDEX('FD inverse'!$A$8:$BH$8,1,'FD mesh'!$B$15+1)*Setup!$B$22</f>
        <v>22.6402924100694</v>
      </c>
      <c r="K943" s="0" t="n">
        <f aca="false">SUMPRODUCT('FD inverse'!$A$9:$BH$9,'FD mesh'!$B$84:$BI$84,$E942:$BL942)+'FD inverse'!$A$9*$C943/Setup!$B$17+INDEX('FD inverse'!$A$9:$BH$9,1,'FD mesh'!$B$15+1)*Setup!$B$22</f>
        <v>22.6859686980584</v>
      </c>
      <c r="L943" s="0" t="n">
        <f aca="false">SUMPRODUCT('FD inverse'!$A$10:$BH$10,'FD mesh'!$B$84:$BI$84,$E942:$BL942)+'FD inverse'!$A$10*$C943/Setup!$B$17+INDEX('FD inverse'!$A$10:$BH$10,1,'FD mesh'!$B$15+1)*Setup!$B$22</f>
        <v>22.7246653640885</v>
      </c>
      <c r="M943" s="0" t="n">
        <f aca="false">SUMPRODUCT('FD inverse'!$A$11:$BH$11,'FD mesh'!$B$84:$BI$84,$E942:$BL942)+'FD inverse'!$A$11*$C943/Setup!$B$17+INDEX('FD inverse'!$A$11:$BH$11,1,'FD mesh'!$B$15+1)*Setup!$B$22</f>
        <v>22.7558956212598</v>
      </c>
      <c r="N943" s="0" t="n">
        <f aca="false">SUMPRODUCT('FD inverse'!$A$12:$BH$12,'FD mesh'!$B$84:$BI$84,$E942:$BL942)+'FD inverse'!$A$12*$C943/Setup!$B$17+INDEX('FD inverse'!$A$12:$BH$12,1,'FD mesh'!$B$15+1)*Setup!$B$22</f>
        <v>22.7792664502721</v>
      </c>
      <c r="O943" s="0" t="n">
        <f aca="false">SUMPRODUCT('FD inverse'!$A$13:$BH$13,'FD mesh'!$B$84:$BI$84,$E942:$BL942)+'FD inverse'!$A$13*$C943/Setup!$B$17+INDEX('FD inverse'!$A$13:$BH$13,1,'FD mesh'!$B$15+1)*Setup!$B$22</f>
        <v>22.7944703613467</v>
      </c>
      <c r="P943" s="0" t="n">
        <f aca="false">SUMPRODUCT('FD inverse'!$A$14:$BH$14,'FD mesh'!$B$84:$BI$84,$E942:$BL942)+'FD inverse'!$A$14*$C943/Setup!$B$17+INDEX('FD inverse'!$A$14:$BH$14,1,'FD mesh'!$B$15+1)*Setup!$B$22</f>
        <v>22.8012785273878</v>
      </c>
      <c r="Q943" s="0" t="n">
        <f aca="false">SUMPRODUCT('FD inverse'!$A$15:$BH$15,'FD mesh'!$B$84:$BI$84,$E942:$BL942)+'FD inverse'!$A$15*$C943/Setup!$B$17+INDEX('FD inverse'!$A$15:$BH$15,1,'FD mesh'!$B$15+1)*Setup!$B$22</f>
        <v>22.7995353379223</v>
      </c>
      <c r="R943" s="0" t="n">
        <f aca="false">SUMPRODUCT('FD inverse'!$A$16:$BH$16,'FD mesh'!$B$84:$BI$84,$E942:$BL942)+'FD inverse'!$A$16*$C943/Setup!$B$17+INDEX('FD inverse'!$A$16:$BH$16,1,'FD mesh'!$B$15+1)*Setup!$B$22</f>
        <v>22.7891544105919</v>
      </c>
      <c r="S943" s="0" t="n">
        <f aca="false">SUMPRODUCT('FD inverse'!$A$17:$BH$17,'FD mesh'!$B$84:$BI$84,$E942:$BL942)+'FD inverse'!$A$17*$C943/Setup!$B$17+INDEX('FD inverse'!$A$17:$BH$17,1,'FD mesh'!$B$15+1)*Setup!$B$22</f>
        <v>22.3120843983348</v>
      </c>
      <c r="T943" s="0" t="n">
        <f aca="false">SUMPRODUCT('FD inverse'!$A$18:$BH$18,'FD mesh'!$B$84:$BI$84,$E942:$BL942)+'FD inverse'!$A$18*$C943/Setup!$B$17+INDEX('FD inverse'!$A$18:$BH$18,1,'FD mesh'!$B$15+1)*Setup!$B$22</f>
        <v>21.83091664068</v>
      </c>
      <c r="U943" s="0" t="n">
        <f aca="false">SUMPRODUCT('FD inverse'!$A$19:$BH$19,'FD mesh'!$B$84:$BI$84,$E942:$BL942)+'FD inverse'!$A$19*$C943/Setup!$B$17+INDEX('FD inverse'!$A$19:$BH$19,1,'FD mesh'!$B$15+1)*Setup!$B$22</f>
        <v>21.3458861786714</v>
      </c>
      <c r="V943" s="0" t="n">
        <f aca="false">SUMPRODUCT('FD inverse'!$A$20:$BH$20,'FD mesh'!$B$84:$BI$84,$E942:$BL942)+'FD inverse'!$A$20*$C943/Setup!$B$17+INDEX('FD inverse'!$A$20:$BH$20,1,'FD mesh'!$B$15+1)*Setup!$B$22</f>
        <v>20.8572405846188</v>
      </c>
      <c r="W943" s="0" t="n">
        <f aca="false">SUMPRODUCT('FD inverse'!$A$21:$BH$21,'FD mesh'!$B$84:$BI$84,$E942:$BL942)+'FD inverse'!$A$21*$C943/Setup!$B$17+INDEX('FD inverse'!$A$21:$BH$21,1,'FD mesh'!$B$15+1)*Setup!$B$22</f>
        <v>20.3652383068792</v>
      </c>
      <c r="X943" s="0" t="n">
        <f aca="false">SUMPRODUCT('FD inverse'!$A$22:$BH$22,'FD mesh'!$B$84:$BI$84,$E942:$BL942)+'FD inverse'!$A$22*$C943/Setup!$B$17+INDEX('FD inverse'!$A$22:$BH$22,1,'FD mesh'!$B$15+1)*Setup!$B$22</f>
        <v>19.8701471699471</v>
      </c>
      <c r="Y943" s="0" t="n">
        <f aca="false">SUMPRODUCT('FD inverse'!$A$23:$BH$23,'FD mesh'!$B$84:$BI$84,$E942:$BL942)+'FD inverse'!$A$23*$C943/Setup!$B$17+INDEX('FD inverse'!$A$23:$BH$23,1,'FD mesh'!$B$15+1)*Setup!$B$22</f>
        <v>19.3722430186415</v>
      </c>
      <c r="Z943" s="0" t="n">
        <f aca="false">SUMPRODUCT('FD inverse'!$A$24:$BH$24,'FD mesh'!$B$84:$BI$84,$E942:$BL942)+'FD inverse'!$A$24*$C943/Setup!$B$17+INDEX('FD inverse'!$A$24:$BH$24,1,'FD mesh'!$B$15+1)*Setup!$B$22</f>
        <v>18.8718084948057</v>
      </c>
      <c r="AA943" s="0" t="n">
        <f aca="false">SUMPRODUCT('FD inverse'!$A$25:$BH$25,'FD mesh'!$B$84:$BI$84,$E942:$BL942)+'FD inverse'!$A$25*$C943/Setup!$B$17+INDEX('FD inverse'!$A$25:$BH$25,1,'FD mesh'!$B$15+1)*Setup!$B$22</f>
        <v>18.369131934617</v>
      </c>
      <c r="AB943" s="0" t="n">
        <f aca="false">SUMPRODUCT('FD inverse'!$A$26:$BH$26,'FD mesh'!$B$84:$BI$84,$E942:$BL942)+'FD inverse'!$A$26*$C943/Setup!$B$17+INDEX('FD inverse'!$A$26:$BH$26,1,'FD mesh'!$B$15+1)*Setup!$B$22</f>
        <v>17.8645063743376</v>
      </c>
      <c r="AC943" s="0" t="n">
        <f aca="false">SUMPRODUCT('FD inverse'!$A$27:$BH$27,'FD mesh'!$B$84:$BI$84,$E942:$BL942)+'FD inverse'!$A$27*$C943/Setup!$B$17+INDEX('FD inverse'!$A$27:$BH$27,1,'FD mesh'!$B$15+1)*Setup!$B$22</f>
        <v>17.3582286521102</v>
      </c>
      <c r="AD943" s="0" t="n">
        <f aca="false">SUMPRODUCT('FD inverse'!$A$28:$BH$28,'FD mesh'!$B$84:$BI$84,$E942:$BL942)+'FD inverse'!$A$28*$C943/Setup!$B$17+INDEX('FD inverse'!$A$28:$BH$28,1,'FD mesh'!$B$15+1)*Setup!$B$22</f>
        <v>16.8505985932177</v>
      </c>
      <c r="AE943" s="0" t="n">
        <f aca="false">SUMPRODUCT('FD inverse'!$A$29:$BH$29,'FD mesh'!$B$84:$BI$84,$E942:$BL942)+'FD inverse'!$A$29*$C943/Setup!$B$17+INDEX('FD inverse'!$A$29:$BH$29,1,'FD mesh'!$B$15+1)*Setup!$B$22</f>
        <v>16.3419182660814</v>
      </c>
      <c r="AF943" s="0" t="n">
        <f aca="false">SUMPRODUCT('FD inverse'!$A$30:$BH$30,'FD mesh'!$B$84:$BI$84,$E942:$BL942)+'FD inverse'!$A$30*$C943/Setup!$B$17+INDEX('FD inverse'!$A$30:$BH$30,1,'FD mesh'!$B$15+1)*Setup!$B$22</f>
        <v>15.8324912961498</v>
      </c>
      <c r="AG943" s="0" t="n">
        <f aca="false">SUMPRODUCT('FD inverse'!$A$31:$BH$31,'FD mesh'!$B$84:$BI$84,$E942:$BL942)+'FD inverse'!$A$31*$C943/Setup!$B$17+INDEX('FD inverse'!$A$31:$BH$31,1,'FD mesh'!$B$15+1)*Setup!$B$22</f>
        <v>15.3226222247473</v>
      </c>
      <c r="AH943" s="0" t="n">
        <f aca="false">SUMPRODUCT('FD inverse'!$A$32:$BH$32,'FD mesh'!$B$84:$BI$84,$E942:$BL942)+'FD inverse'!$A$32*$C943/Setup!$B$17+INDEX('FD inverse'!$A$32:$BH$32,1,'FD mesh'!$B$15+1)*Setup!$B$22</f>
        <v>15.3010109329209</v>
      </c>
      <c r="AI943" s="0" t="n">
        <f aca="false">SUMPRODUCT('FD inverse'!$A$33:$BH$33,'FD mesh'!$B$84:$BI$84,$E942:$BL942)+'FD inverse'!$A$33*$C943/Setup!$B$17+INDEX('FD inverse'!$A$33:$BH$33,1,'FD mesh'!$B$15+1)*Setup!$B$22</f>
        <v>15.2791852137687</v>
      </c>
      <c r="AJ943" s="0" t="n">
        <f aca="false">SUMPRODUCT('FD inverse'!$A$34:$BH$34,'FD mesh'!$B$84:$BI$84,$E942:$BL942)+'FD inverse'!$A$34*$C943/Setup!$B$17+INDEX('FD inverse'!$A$34:$BH$34,1,'FD mesh'!$B$15+1)*Setup!$B$22</f>
        <v>15.2571658427266</v>
      </c>
      <c r="AK943" s="0" t="n">
        <f aca="false">SUMPRODUCT('FD inverse'!$A$35:$BH$35,'FD mesh'!$B$84:$BI$84,$E942:$BL942)+'FD inverse'!$A$35*$C943/Setup!$B$17+INDEX('FD inverse'!$A$35:$BH$35,1,'FD mesh'!$B$15+1)*Setup!$B$22</f>
        <v>15.2349726670648</v>
      </c>
      <c r="AL943" s="0" t="n">
        <f aca="false">SUMPRODUCT('FD inverse'!$A$36:$BH$36,'FD mesh'!$B$84:$BI$84,$E942:$BL942)+'FD inverse'!$A$36*$C943/Setup!$B$17+INDEX('FD inverse'!$A$36:$BH$36,1,'FD mesh'!$B$15+1)*Setup!$B$22</f>
        <v>15.2126245996436</v>
      </c>
      <c r="AM943" s="0" t="n">
        <f aca="false">SUMPRODUCT('FD inverse'!$A$37:$BH$37,'FD mesh'!$B$84:$BI$84,$E942:$BL942)+'FD inverse'!$A$37*$C943/Setup!$B$17+INDEX('FD inverse'!$A$37:$BH$37,1,'FD mesh'!$B$15+1)*Setup!$B$22</f>
        <v>15.1901396348291</v>
      </c>
      <c r="AN943" s="0" t="n">
        <f aca="false">SUMPRODUCT('FD inverse'!$A$38:$BH$38,'FD mesh'!$B$84:$BI$84,$E942:$BL942)+'FD inverse'!$A$38*$C943/Setup!$B$17+INDEX('FD inverse'!$A$38:$BH$38,1,'FD mesh'!$B$15+1)*Setup!$B$22</f>
        <v>15.1675348841694</v>
      </c>
      <c r="AO943" s="0" t="n">
        <f aca="false">SUMPRODUCT('FD inverse'!$A$39:$BH$39,'FD mesh'!$B$84:$BI$84,$E942:$BL942)+'FD inverse'!$A$39*$C943/Setup!$B$17+INDEX('FD inverse'!$A$39:$BH$39,1,'FD mesh'!$B$15+1)*Setup!$B$22</f>
        <v>15.1448266295497</v>
      </c>
      <c r="AP943" s="0" t="n">
        <f aca="false">SUMPRODUCT('FD inverse'!$A$40:$BH$40,'FD mesh'!$B$84:$BI$84,$E942:$BL942)+'FD inverse'!$A$40*$C943/Setup!$B$17+INDEX('FD inverse'!$A$40:$BH$40,1,'FD mesh'!$B$15+1)*Setup!$B$22</f>
        <v>15.1220303916503</v>
      </c>
      <c r="AQ943" s="0" t="n">
        <f aca="false">SUMPRODUCT('FD inverse'!$A$41:$BH$41,'FD mesh'!$B$84:$BI$84,$E942:$BL942)+'FD inverse'!$A$41*$C943/Setup!$B$17+INDEX('FD inverse'!$A$41:$BH$41,1,'FD mesh'!$B$15+1)*Setup!$B$22</f>
        <v>15.0991610116351</v>
      </c>
      <c r="AR943" s="0" t="n">
        <f aca="false">SUMPRODUCT('FD inverse'!$A$42:$BH$42,'FD mesh'!$B$84:$BI$84,$E942:$BL942)+'FD inverse'!$A$42*$C943/Setup!$B$17+INDEX('FD inverse'!$A$42:$BH$42,1,'FD mesh'!$B$15+1)*Setup!$B$22</f>
        <v>15.0762327440944</v>
      </c>
      <c r="AS943" s="0" t="n">
        <f aca="false">SUMPRODUCT('FD inverse'!$A$43:$BH$43,'FD mesh'!$B$84:$BI$84,$E942:$BL942)+'FD inverse'!$A$43*$C943/Setup!$B$17+INDEX('FD inverse'!$A$43:$BH$43,1,'FD mesh'!$B$15+1)*Setup!$B$22</f>
        <v>0</v>
      </c>
      <c r="AT943" s="0" t="n">
        <f aca="false">SUMPRODUCT('FD inverse'!$A$44:$BH$44,'FD mesh'!$B$84:$BI$84,$E942:$BL942)+'FD inverse'!$A$44*$C943/Setup!$B$17+INDEX('FD inverse'!$A$44:$BH$44,1,'FD mesh'!$B$15+1)*Setup!$B$22</f>
        <v>0</v>
      </c>
      <c r="AU943" s="0" t="n">
        <f aca="false">SUMPRODUCT('FD inverse'!$A$45:$BH$45,'FD mesh'!$B$84:$BI$84,$E942:$BL942)+'FD inverse'!$A$45*$C943/Setup!$B$17+INDEX('FD inverse'!$A$45:$BH$45,1,'FD mesh'!$B$15+1)*Setup!$B$22</f>
        <v>0</v>
      </c>
      <c r="AV943" s="0" t="n">
        <f aca="false">SUMPRODUCT('FD inverse'!$A$46:$BH$46,'FD mesh'!$B$84:$BI$84,$E942:$BL942)+'FD inverse'!$A$46*$C943/Setup!$B$17+INDEX('FD inverse'!$A$46:$BH$46,1,'FD mesh'!$B$15+1)*Setup!$B$22</f>
        <v>0</v>
      </c>
      <c r="AW943" s="0" t="n">
        <f aca="false">SUMPRODUCT('FD inverse'!$A$47:$BH$47,'FD mesh'!$B$84:$BI$84,$E942:$BL942)+'FD inverse'!$A$47*$C943/Setup!$B$17+INDEX('FD inverse'!$A$47:$BH$47,1,'FD mesh'!$B$15+1)*Setup!$B$22</f>
        <v>0</v>
      </c>
      <c r="AX943" s="0" t="n">
        <f aca="false">SUMPRODUCT('FD inverse'!$A$48:$BH$48,'FD mesh'!$B$84:$BI$84,$E942:$BL942)+'FD inverse'!$A$48*$C943/Setup!$B$17+INDEX('FD inverse'!$A$48:$BH$48,1,'FD mesh'!$B$15+1)*Setup!$B$22</f>
        <v>0</v>
      </c>
      <c r="AY943" s="0" t="n">
        <f aca="false">SUMPRODUCT('FD inverse'!$A$49:$BH$49,'FD mesh'!$B$84:$BI$84,$E942:$BL942)+'FD inverse'!$A$49*$C943/Setup!$B$17+INDEX('FD inverse'!$A$49:$BH$49,1,'FD mesh'!$B$15+1)*Setup!$B$22</f>
        <v>0</v>
      </c>
      <c r="AZ943" s="0" t="n">
        <f aca="false">SUMPRODUCT('FD inverse'!$A$50:$BH$50,'FD mesh'!$B$84:$BI$84,$E942:$BL942)+'FD inverse'!$A$50*$C943/Setup!$B$17+INDEX('FD inverse'!$A$50:$BH$50,1,'FD mesh'!$B$15+1)*Setup!$B$22</f>
        <v>0</v>
      </c>
      <c r="BA943" s="0" t="n">
        <f aca="false">SUMPRODUCT('FD inverse'!$A$51:$BH$51,'FD mesh'!$B$84:$BI$84,$E942:$BL942)+'FD inverse'!$A$51*$C943/Setup!$B$17+INDEX('FD inverse'!$A$51:$BH$51,1,'FD mesh'!$B$15+1)*Setup!$B$22</f>
        <v>0</v>
      </c>
      <c r="BB943" s="0" t="n">
        <f aca="false">SUMPRODUCT('FD inverse'!$A$52:$BH$52,'FD mesh'!$B$84:$BI$84,$E942:$BL942)+'FD inverse'!$A$52*$C943/Setup!$B$17+INDEX('FD inverse'!$A$52:$BH$52,1,'FD mesh'!$B$15+1)*Setup!$B$22</f>
        <v>0</v>
      </c>
      <c r="BC943" s="0" t="n">
        <f aca="false">SUMPRODUCT('FD inverse'!$A$53:$BH$53,'FD mesh'!$B$84:$BI$84,$E942:$BL942)+'FD inverse'!$A$53*$C943/Setup!$B$17+INDEX('FD inverse'!$A$53:$BH$53,1,'FD mesh'!$B$15+1)*Setup!$B$22</f>
        <v>0</v>
      </c>
      <c r="BD943" s="0" t="n">
        <f aca="false">SUMPRODUCT('FD inverse'!$A$54:$BH$54,'FD mesh'!$B$84:$BI$84,$E942:$BL942)+'FD inverse'!$A$54*$C943/Setup!$B$17+INDEX('FD inverse'!$A$54:$BH$54,1,'FD mesh'!$B$15+1)*Setup!$B$22</f>
        <v>0</v>
      </c>
      <c r="BE943" s="0" t="n">
        <f aca="false">SUMPRODUCT('FD inverse'!$A$55:$BH$55,'FD mesh'!$B$84:$BI$84,$E942:$BL942)+'FD inverse'!$A$55*$C943/Setup!$B$17+INDEX('FD inverse'!$A$55:$BH$55,1,'FD mesh'!$B$15+1)*Setup!$B$22</f>
        <v>0</v>
      </c>
      <c r="BF943" s="0" t="n">
        <f aca="false">SUMPRODUCT('FD inverse'!$A$56:$BH$56,'FD mesh'!$B$84:$BI$84,$E942:$BL942)+'FD inverse'!$A$56*$C943/Setup!$B$17+INDEX('FD inverse'!$A$56:$BH$56,1,'FD mesh'!$B$15+1)*Setup!$B$22</f>
        <v>0</v>
      </c>
      <c r="BG943" s="0" t="n">
        <f aca="false">SUMPRODUCT('FD inverse'!$A$57:$BH$57,'FD mesh'!$B$84:$BI$84,$E942:$BL942)+'FD inverse'!$A$57*$C943/Setup!$B$17+INDEX('FD inverse'!$A$57:$BH$57,1,'FD mesh'!$B$15+1)*Setup!$B$22</f>
        <v>0</v>
      </c>
      <c r="BH943" s="0" t="n">
        <f aca="false">SUMPRODUCT('FD inverse'!$A$58:$BH$58,'FD mesh'!$B$84:$BI$84,$E942:$BL942)+'FD inverse'!$A$58*$C943/Setup!$B$17+INDEX('FD inverse'!$A$58:$BH$58,1,'FD mesh'!$B$15+1)*Setup!$B$22</f>
        <v>0</v>
      </c>
      <c r="BI943" s="0" t="n">
        <f aca="false">SUMPRODUCT('FD inverse'!$A$59:$BH$59,'FD mesh'!$B$84:$BI$84,$E942:$BL942)+'FD inverse'!$A$59*$C943/Setup!$B$17+INDEX('FD inverse'!$A$59:$BH$59,1,'FD mesh'!$B$15+1)*Setup!$B$22</f>
        <v>0</v>
      </c>
      <c r="BJ943" s="0" t="n">
        <f aca="false">SUMPRODUCT('FD inverse'!$A$60:$BH$60,'FD mesh'!$B$84:$BI$84,$E942:$BL942)+'FD inverse'!$A$60*$C943/Setup!$B$17+INDEX('FD inverse'!$A$60:$BH$60,1,'FD mesh'!$B$15+1)*Setup!$B$22</f>
        <v>0</v>
      </c>
      <c r="BK943" s="0" t="n">
        <f aca="false">SUMPRODUCT('FD inverse'!$A$61:$BH$61,'FD mesh'!$B$84:$BI$84,$E942:$BL942)+'FD inverse'!$A$61*$C943/Setup!$B$17+INDEX('FD inverse'!$A$61:$BH$61,1,'FD mesh'!$B$15+1)*Setup!$B$22</f>
        <v>0</v>
      </c>
      <c r="BL943" s="0" t="n">
        <f aca="false">SUMPRODUCT('FD inverse'!$A$62:$BH$62,'FD mesh'!$B$84:$BI$84,$E942:$BL942)+'FD inverse'!$A$62*$C943/Setup!$B$17+INDEX('FD inverse'!$A$62:$BH$62,1,'FD mesh'!$B$15+1)*Setup!$B$22</f>
        <v>0</v>
      </c>
    </row>
    <row r="944" customFormat="false" ht="15" hidden="false" customHeight="false" outlineLevel="0" collapsed="false">
      <c r="A944" s="0" t="n">
        <v>939</v>
      </c>
      <c r="B944" s="0" t="n">
        <f aca="false">A944*Setup!$B$11/3600</f>
        <v>78.25</v>
      </c>
      <c r="C944" s="0" t="n">
        <f aca="false">Setup!$B$7+Setup!$B$8*COS(2*PI()*(B944-Setup!$B$9)/24)</f>
        <v>20.6741215507898</v>
      </c>
      <c r="D944" s="0" t="n">
        <f aca="false">(C944-E944)/Setup!$B$17</f>
        <v>-6.17534461830124</v>
      </c>
      <c r="E944" s="0" t="n">
        <f aca="false">SUMPRODUCT('FD inverse'!$A$3:$BH$3,'FD mesh'!$B$84:$BI$84,$E943:$BL943)+'FD inverse'!$A$3*$C944/Setup!$B$17+INDEX('FD inverse'!$A$3:$BH$3,1,'FD mesh'!$B$15+1)*Setup!$B$22</f>
        <v>21.476916351169</v>
      </c>
      <c r="F944" s="0" t="n">
        <f aca="false">SUMPRODUCT('FD inverse'!$A$4:$BH$4,'FD mesh'!$B$84:$BI$84,$E943:$BL943)+'FD inverse'!$A$4*$C944/Setup!$B$17+INDEX('FD inverse'!$A$4:$BH$4,1,'FD mesh'!$B$15+1)*Setup!$B$22</f>
        <v>21.6652887018265</v>
      </c>
      <c r="G944" s="0" t="n">
        <f aca="false">SUMPRODUCT('FD inverse'!$A$5:$BH$5,'FD mesh'!$B$84:$BI$84,$E943:$BL943)+'FD inverse'!$A$5*$C944/Setup!$B$17+INDEX('FD inverse'!$A$5:$BH$5,1,'FD mesh'!$B$15+1)*Setup!$B$22</f>
        <v>21.8602868985389</v>
      </c>
      <c r="H944" s="0" t="n">
        <f aca="false">SUMPRODUCT('FD inverse'!$A$6:$BH$6,'FD mesh'!$B$84:$BI$84,$E943:$BL943)+'FD inverse'!$A$6*$C944/Setup!$B$17+INDEX('FD inverse'!$A$6:$BH$6,1,'FD mesh'!$B$15+1)*Setup!$B$22</f>
        <v>22.5226492286984</v>
      </c>
      <c r="I944" s="0" t="n">
        <f aca="false">SUMPRODUCT('FD inverse'!$A$7:$BH$7,'FD mesh'!$B$84:$BI$84,$E943:$BL943)+'FD inverse'!$A$7*$C944/Setup!$B$17+INDEX('FD inverse'!$A$7:$BH$7,1,'FD mesh'!$B$15+1)*Setup!$B$22</f>
        <v>22.5789567418906</v>
      </c>
      <c r="J944" s="0" t="n">
        <f aca="false">SUMPRODUCT('FD inverse'!$A$8:$BH$8,'FD mesh'!$B$84:$BI$84,$E943:$BL943)+'FD inverse'!$A$8*$C944/Setup!$B$17+INDEX('FD inverse'!$A$8:$BH$8,1,'FD mesh'!$B$15+1)*Setup!$B$22</f>
        <v>22.6297953119597</v>
      </c>
      <c r="K944" s="0" t="n">
        <f aca="false">SUMPRODUCT('FD inverse'!$A$9:$BH$9,'FD mesh'!$B$84:$BI$84,$E943:$BL943)+'FD inverse'!$A$9*$C944/Setup!$B$17+INDEX('FD inverse'!$A$9:$BH$9,1,'FD mesh'!$B$15+1)*Setup!$B$22</f>
        <v>22.6744409037929</v>
      </c>
      <c r="L944" s="0" t="n">
        <f aca="false">SUMPRODUCT('FD inverse'!$A$10:$BH$10,'FD mesh'!$B$84:$BI$84,$E943:$BL943)+'FD inverse'!$A$10*$C944/Setup!$B$17+INDEX('FD inverse'!$A$10:$BH$10,1,'FD mesh'!$B$15+1)*Setup!$B$22</f>
        <v>22.7122854370624</v>
      </c>
      <c r="M944" s="0" t="n">
        <f aca="false">SUMPRODUCT('FD inverse'!$A$11:$BH$11,'FD mesh'!$B$84:$BI$84,$E943:$BL943)+'FD inverse'!$A$11*$C944/Setup!$B$17+INDEX('FD inverse'!$A$11:$BH$11,1,'FD mesh'!$B$15+1)*Setup!$B$22</f>
        <v>22.742826178576</v>
      </c>
      <c r="N944" s="0" t="n">
        <f aca="false">SUMPRODUCT('FD inverse'!$A$12:$BH$12,'FD mesh'!$B$84:$BI$84,$E943:$BL943)+'FD inverse'!$A$12*$C944/Setup!$B$17+INDEX('FD inverse'!$A$12:$BH$12,1,'FD mesh'!$B$15+1)*Setup!$B$22</f>
        <v>22.7656563344355</v>
      </c>
      <c r="O944" s="0" t="n">
        <f aca="false">SUMPRODUCT('FD inverse'!$A$13:$BH$13,'FD mesh'!$B$84:$BI$84,$E943:$BL943)+'FD inverse'!$A$13*$C944/Setup!$B$17+INDEX('FD inverse'!$A$13:$BH$13,1,'FD mesh'!$B$15+1)*Setup!$B$22</f>
        <v>22.7804569234298</v>
      </c>
      <c r="P944" s="0" t="n">
        <f aca="false">SUMPRODUCT('FD inverse'!$A$14:$BH$14,'FD mesh'!$B$84:$BI$84,$E943:$BL943)+'FD inverse'!$A$14*$C944/Setup!$B$17+INDEX('FD inverse'!$A$14:$BH$14,1,'FD mesh'!$B$15+1)*Setup!$B$22</f>
        <v>22.7869899974287</v>
      </c>
      <c r="Q944" s="0" t="n">
        <f aca="false">SUMPRODUCT('FD inverse'!$A$15:$BH$15,'FD mesh'!$B$84:$BI$84,$E943:$BL943)+'FD inverse'!$A$15*$C944/Setup!$B$17+INDEX('FD inverse'!$A$15:$BH$15,1,'FD mesh'!$B$15+1)*Setup!$B$22</f>
        <v>22.7850932602424</v>
      </c>
      <c r="R944" s="0" t="n">
        <f aca="false">SUMPRODUCT('FD inverse'!$A$16:$BH$16,'FD mesh'!$B$84:$BI$84,$E943:$BL943)+'FD inverse'!$A$16*$C944/Setup!$B$17+INDEX('FD inverse'!$A$16:$BH$16,1,'FD mesh'!$B$15+1)*Setup!$B$22</f>
        <v>22.774676123245</v>
      </c>
      <c r="S944" s="0" t="n">
        <f aca="false">SUMPRODUCT('FD inverse'!$A$17:$BH$17,'FD mesh'!$B$84:$BI$84,$E943:$BL943)+'FD inverse'!$A$17*$C944/Setup!$B$17+INDEX('FD inverse'!$A$17:$BH$17,1,'FD mesh'!$B$15+1)*Setup!$B$22</f>
        <v>22.2983325869818</v>
      </c>
      <c r="T944" s="0" t="n">
        <f aca="false">SUMPRODUCT('FD inverse'!$A$18:$BH$18,'FD mesh'!$B$84:$BI$84,$E943:$BL943)+'FD inverse'!$A$18*$C944/Setup!$B$17+INDEX('FD inverse'!$A$18:$BH$18,1,'FD mesh'!$B$15+1)*Setup!$B$22</f>
        <v>21.8179420890918</v>
      </c>
      <c r="U944" s="0" t="n">
        <f aca="false">SUMPRODUCT('FD inverse'!$A$19:$BH$19,'FD mesh'!$B$84:$BI$84,$E943:$BL943)+'FD inverse'!$A$19*$C944/Setup!$B$17+INDEX('FD inverse'!$A$19:$BH$19,1,'FD mesh'!$B$15+1)*Setup!$B$22</f>
        <v>21.3337333660201</v>
      </c>
      <c r="V944" s="0" t="n">
        <f aca="false">SUMPRODUCT('FD inverse'!$A$20:$BH$20,'FD mesh'!$B$84:$BI$84,$E943:$BL943)+'FD inverse'!$A$20*$C944/Setup!$B$17+INDEX('FD inverse'!$A$20:$BH$20,1,'FD mesh'!$B$15+1)*Setup!$B$22</f>
        <v>20.8459482437968</v>
      </c>
      <c r="W944" s="0" t="n">
        <f aca="false">SUMPRODUCT('FD inverse'!$A$21:$BH$21,'FD mesh'!$B$84:$BI$84,$E943:$BL943)+'FD inverse'!$A$21*$C944/Setup!$B$17+INDEX('FD inverse'!$A$21:$BH$21,1,'FD mesh'!$B$15+1)*Setup!$B$22</f>
        <v>20.3548399469887</v>
      </c>
      <c r="X944" s="0" t="n">
        <f aca="false">SUMPRODUCT('FD inverse'!$A$22:$BH$22,'FD mesh'!$B$84:$BI$84,$E943:$BL943)+'FD inverse'!$A$22*$C944/Setup!$B$17+INDEX('FD inverse'!$A$22:$BH$22,1,'FD mesh'!$B$15+1)*Setup!$B$22</f>
        <v>19.8606715614128</v>
      </c>
      <c r="Y944" s="0" t="n">
        <f aca="false">SUMPRODUCT('FD inverse'!$A$23:$BH$23,'FD mesh'!$B$84:$BI$84,$E943:$BL943)+'FD inverse'!$A$23*$C944/Setup!$B$17+INDEX('FD inverse'!$A$23:$BH$23,1,'FD mesh'!$B$15+1)*Setup!$B$22</f>
        <v>19.3637146396111</v>
      </c>
      <c r="Z944" s="0" t="n">
        <f aca="false">SUMPRODUCT('FD inverse'!$A$24:$BH$24,'FD mesh'!$B$84:$BI$84,$E943:$BL943)+'FD inverse'!$A$24*$C944/Setup!$B$17+INDEX('FD inverse'!$A$24:$BH$24,1,'FD mesh'!$B$15+1)*Setup!$B$22</f>
        <v>18.8642479376948</v>
      </c>
      <c r="AA944" s="0" t="n">
        <f aca="false">SUMPRODUCT('FD inverse'!$A$25:$BH$25,'FD mesh'!$B$84:$BI$84,$E943:$BL943)+'FD inverse'!$A$25*$C944/Setup!$B$17+INDEX('FD inverse'!$A$25:$BH$25,1,'FD mesh'!$B$15+1)*Setup!$B$22</f>
        <v>18.3625562718286</v>
      </c>
      <c r="AB944" s="0" t="n">
        <f aca="false">SUMPRODUCT('FD inverse'!$A$26:$BH$26,'FD mesh'!$B$84:$BI$84,$E943:$BL943)+'FD inverse'!$A$26*$C944/Setup!$B$17+INDEX('FD inverse'!$A$26:$BH$26,1,'FD mesh'!$B$15+1)*Setup!$B$22</f>
        <v>17.8589294823419</v>
      </c>
      <c r="AC944" s="0" t="n">
        <f aca="false">SUMPRODUCT('FD inverse'!$A$27:$BH$27,'FD mesh'!$B$84:$BI$84,$E943:$BL943)+'FD inverse'!$A$27*$C944/Setup!$B$17+INDEX('FD inverse'!$A$27:$BH$27,1,'FD mesh'!$B$15+1)*Setup!$B$22</f>
        <v>17.3536614932107</v>
      </c>
      <c r="AD944" s="0" t="n">
        <f aca="false">SUMPRODUCT('FD inverse'!$A$28:$BH$28,'FD mesh'!$B$84:$BI$84,$E943:$BL943)+'FD inverse'!$A$28*$C944/Setup!$B$17+INDEX('FD inverse'!$A$28:$BH$28,1,'FD mesh'!$B$15+1)*Setup!$B$22</f>
        <v>16.8470494544606</v>
      </c>
      <c r="AE944" s="0" t="n">
        <f aca="false">SUMPRODUCT('FD inverse'!$A$29:$BH$29,'FD mesh'!$B$84:$BI$84,$E943:$BL943)+'FD inverse'!$A$29*$C944/Setup!$B$17+INDEX('FD inverse'!$A$29:$BH$29,1,'FD mesh'!$B$15+1)*Setup!$B$22</f>
        <v>16.3393929548763</v>
      </c>
      <c r="AF944" s="0" t="n">
        <f aca="false">SUMPRODUCT('FD inverse'!$A$30:$BH$30,'FD mesh'!$B$84:$BI$84,$E943:$BL943)+'FD inverse'!$A$30*$C944/Setup!$B$17+INDEX('FD inverse'!$A$30:$BH$30,1,'FD mesh'!$B$15+1)*Setup!$B$22</f>
        <v>15.8309932922801</v>
      </c>
      <c r="AG944" s="0" t="n">
        <f aca="false">SUMPRODUCT('FD inverse'!$A$31:$BH$31,'FD mesh'!$B$84:$BI$84,$E943:$BL943)+'FD inverse'!$A$31*$C944/Setup!$B$17+INDEX('FD inverse'!$A$31:$BH$31,1,'FD mesh'!$B$15+1)*Setup!$B$22</f>
        <v>15.3221527885452</v>
      </c>
      <c r="AH944" s="0" t="n">
        <f aca="false">SUMPRODUCT('FD inverse'!$A$32:$BH$32,'FD mesh'!$B$84:$BI$84,$E943:$BL943)+'FD inverse'!$A$32*$C944/Setup!$B$17+INDEX('FD inverse'!$A$32:$BH$32,1,'FD mesh'!$B$15+1)*Setup!$B$22</f>
        <v>15.3005840610066</v>
      </c>
      <c r="AI944" s="0" t="n">
        <f aca="false">SUMPRODUCT('FD inverse'!$A$33:$BH$33,'FD mesh'!$B$84:$BI$84,$E943:$BL943)+'FD inverse'!$A$33*$C944/Setup!$B$17+INDEX('FD inverse'!$A$33:$BH$33,1,'FD mesh'!$B$15+1)*Setup!$B$22</f>
        <v>15.2787992410727</v>
      </c>
      <c r="AJ944" s="0" t="n">
        <f aca="false">SUMPRODUCT('FD inverse'!$A$34:$BH$34,'FD mesh'!$B$84:$BI$84,$E943:$BL943)+'FD inverse'!$A$34*$C944/Setup!$B$17+INDEX('FD inverse'!$A$34:$BH$34,1,'FD mesh'!$B$15+1)*Setup!$B$22</f>
        <v>15.2568190328698</v>
      </c>
      <c r="AK944" s="0" t="n">
        <f aca="false">SUMPRODUCT('FD inverse'!$A$35:$BH$35,'FD mesh'!$B$84:$BI$84,$E943:$BL943)+'FD inverse'!$A$35*$C944/Setup!$B$17+INDEX('FD inverse'!$A$35:$BH$35,1,'FD mesh'!$B$15+1)*Setup!$B$22</f>
        <v>15.2346632615294</v>
      </c>
      <c r="AL944" s="0" t="n">
        <f aca="false">SUMPRODUCT('FD inverse'!$A$36:$BH$36,'FD mesh'!$B$84:$BI$84,$E943:$BL943)+'FD inverse'!$A$36*$C944/Setup!$B$17+INDEX('FD inverse'!$A$36:$BH$36,1,'FD mesh'!$B$15+1)*Setup!$B$22</f>
        <v>15.2123508619804</v>
      </c>
      <c r="AM944" s="0" t="n">
        <f aca="false">SUMPRODUCT('FD inverse'!$A$37:$BH$37,'FD mesh'!$B$84:$BI$84,$E943:$BL943)+'FD inverse'!$A$37*$C944/Setup!$B$17+INDEX('FD inverse'!$A$37:$BH$37,1,'FD mesh'!$B$15+1)*Setup!$B$22</f>
        <v>15.1898998901213</v>
      </c>
      <c r="AN944" s="0" t="n">
        <f aca="false">SUMPRODUCT('FD inverse'!$A$38:$BH$38,'FD mesh'!$B$84:$BI$84,$E943:$BL943)+'FD inverse'!$A$38*$C944/Setup!$B$17+INDEX('FD inverse'!$A$38:$BH$38,1,'FD mesh'!$B$15+1)*Setup!$B$22</f>
        <v>15.167327553969</v>
      </c>
      <c r="AO944" s="0" t="n">
        <f aca="false">SUMPRODUCT('FD inverse'!$A$39:$BH$39,'FD mesh'!$B$84:$BI$84,$E943:$BL943)+'FD inverse'!$A$39*$C944/Setup!$B$17+INDEX('FD inverse'!$A$39:$BH$39,1,'FD mesh'!$B$15+1)*Setup!$B$22</f>
        <v>15.1446502624938</v>
      </c>
      <c r="AP944" s="0" t="n">
        <f aca="false">SUMPRODUCT('FD inverse'!$A$40:$BH$40,'FD mesh'!$B$84:$BI$84,$E943:$BL943)+'FD inverse'!$A$40*$C944/Setup!$B$17+INDEX('FD inverse'!$A$40:$BH$40,1,'FD mesh'!$B$15+1)*Setup!$B$22</f>
        <v>15.1218836899526</v>
      </c>
      <c r="AQ944" s="0" t="n">
        <f aca="false">SUMPRODUCT('FD inverse'!$A$41:$BH$41,'FD mesh'!$B$84:$BI$84,$E943:$BL943)+'FD inverse'!$A$41*$C944/Setup!$B$17+INDEX('FD inverse'!$A$41:$BH$41,1,'FD mesh'!$B$15+1)*Setup!$B$22</f>
        <v>15.099042853633</v>
      </c>
      <c r="AR944" s="0" t="n">
        <f aca="false">SUMPRODUCT('FD inverse'!$A$42:$BH$42,'FD mesh'!$B$84:$BI$84,$E943:$BL943)+'FD inverse'!$A$42*$C944/Setup!$B$17+INDEX('FD inverse'!$A$42:$BH$42,1,'FD mesh'!$B$15+1)*Setup!$B$22</f>
        <v>15.0761422030113</v>
      </c>
      <c r="AS944" s="0" t="n">
        <f aca="false">SUMPRODUCT('FD inverse'!$A$43:$BH$43,'FD mesh'!$B$84:$BI$84,$E943:$BL943)+'FD inverse'!$A$43*$C944/Setup!$B$17+INDEX('FD inverse'!$A$43:$BH$43,1,'FD mesh'!$B$15+1)*Setup!$B$22</f>
        <v>0</v>
      </c>
      <c r="AT944" s="0" t="n">
        <f aca="false">SUMPRODUCT('FD inverse'!$A$44:$BH$44,'FD mesh'!$B$84:$BI$84,$E943:$BL943)+'FD inverse'!$A$44*$C944/Setup!$B$17+INDEX('FD inverse'!$A$44:$BH$44,1,'FD mesh'!$B$15+1)*Setup!$B$22</f>
        <v>0</v>
      </c>
      <c r="AU944" s="0" t="n">
        <f aca="false">SUMPRODUCT('FD inverse'!$A$45:$BH$45,'FD mesh'!$B$84:$BI$84,$E943:$BL943)+'FD inverse'!$A$45*$C944/Setup!$B$17+INDEX('FD inverse'!$A$45:$BH$45,1,'FD mesh'!$B$15+1)*Setup!$B$22</f>
        <v>0</v>
      </c>
      <c r="AV944" s="0" t="n">
        <f aca="false">SUMPRODUCT('FD inverse'!$A$46:$BH$46,'FD mesh'!$B$84:$BI$84,$E943:$BL943)+'FD inverse'!$A$46*$C944/Setup!$B$17+INDEX('FD inverse'!$A$46:$BH$46,1,'FD mesh'!$B$15+1)*Setup!$B$22</f>
        <v>0</v>
      </c>
      <c r="AW944" s="0" t="n">
        <f aca="false">SUMPRODUCT('FD inverse'!$A$47:$BH$47,'FD mesh'!$B$84:$BI$84,$E943:$BL943)+'FD inverse'!$A$47*$C944/Setup!$B$17+INDEX('FD inverse'!$A$47:$BH$47,1,'FD mesh'!$B$15+1)*Setup!$B$22</f>
        <v>0</v>
      </c>
      <c r="AX944" s="0" t="n">
        <f aca="false">SUMPRODUCT('FD inverse'!$A$48:$BH$48,'FD mesh'!$B$84:$BI$84,$E943:$BL943)+'FD inverse'!$A$48*$C944/Setup!$B$17+INDEX('FD inverse'!$A$48:$BH$48,1,'FD mesh'!$B$15+1)*Setup!$B$22</f>
        <v>0</v>
      </c>
      <c r="AY944" s="0" t="n">
        <f aca="false">SUMPRODUCT('FD inverse'!$A$49:$BH$49,'FD mesh'!$B$84:$BI$84,$E943:$BL943)+'FD inverse'!$A$49*$C944/Setup!$B$17+INDEX('FD inverse'!$A$49:$BH$49,1,'FD mesh'!$B$15+1)*Setup!$B$22</f>
        <v>0</v>
      </c>
      <c r="AZ944" s="0" t="n">
        <f aca="false">SUMPRODUCT('FD inverse'!$A$50:$BH$50,'FD mesh'!$B$84:$BI$84,$E943:$BL943)+'FD inverse'!$A$50*$C944/Setup!$B$17+INDEX('FD inverse'!$A$50:$BH$50,1,'FD mesh'!$B$15+1)*Setup!$B$22</f>
        <v>0</v>
      </c>
      <c r="BA944" s="0" t="n">
        <f aca="false">SUMPRODUCT('FD inverse'!$A$51:$BH$51,'FD mesh'!$B$84:$BI$84,$E943:$BL943)+'FD inverse'!$A$51*$C944/Setup!$B$17+INDEX('FD inverse'!$A$51:$BH$51,1,'FD mesh'!$B$15+1)*Setup!$B$22</f>
        <v>0</v>
      </c>
      <c r="BB944" s="0" t="n">
        <f aca="false">SUMPRODUCT('FD inverse'!$A$52:$BH$52,'FD mesh'!$B$84:$BI$84,$E943:$BL943)+'FD inverse'!$A$52*$C944/Setup!$B$17+INDEX('FD inverse'!$A$52:$BH$52,1,'FD mesh'!$B$15+1)*Setup!$B$22</f>
        <v>0</v>
      </c>
      <c r="BC944" s="0" t="n">
        <f aca="false">SUMPRODUCT('FD inverse'!$A$53:$BH$53,'FD mesh'!$B$84:$BI$84,$E943:$BL943)+'FD inverse'!$A$53*$C944/Setup!$B$17+INDEX('FD inverse'!$A$53:$BH$53,1,'FD mesh'!$B$15+1)*Setup!$B$22</f>
        <v>0</v>
      </c>
      <c r="BD944" s="0" t="n">
        <f aca="false">SUMPRODUCT('FD inverse'!$A$54:$BH$54,'FD mesh'!$B$84:$BI$84,$E943:$BL943)+'FD inverse'!$A$54*$C944/Setup!$B$17+INDEX('FD inverse'!$A$54:$BH$54,1,'FD mesh'!$B$15+1)*Setup!$B$22</f>
        <v>0</v>
      </c>
      <c r="BE944" s="0" t="n">
        <f aca="false">SUMPRODUCT('FD inverse'!$A$55:$BH$55,'FD mesh'!$B$84:$BI$84,$E943:$BL943)+'FD inverse'!$A$55*$C944/Setup!$B$17+INDEX('FD inverse'!$A$55:$BH$55,1,'FD mesh'!$B$15+1)*Setup!$B$22</f>
        <v>0</v>
      </c>
      <c r="BF944" s="0" t="n">
        <f aca="false">SUMPRODUCT('FD inverse'!$A$56:$BH$56,'FD mesh'!$B$84:$BI$84,$E943:$BL943)+'FD inverse'!$A$56*$C944/Setup!$B$17+INDEX('FD inverse'!$A$56:$BH$56,1,'FD mesh'!$B$15+1)*Setup!$B$22</f>
        <v>0</v>
      </c>
      <c r="BG944" s="0" t="n">
        <f aca="false">SUMPRODUCT('FD inverse'!$A$57:$BH$57,'FD mesh'!$B$84:$BI$84,$E943:$BL943)+'FD inverse'!$A$57*$C944/Setup!$B$17+INDEX('FD inverse'!$A$57:$BH$57,1,'FD mesh'!$B$15+1)*Setup!$B$22</f>
        <v>0</v>
      </c>
      <c r="BH944" s="0" t="n">
        <f aca="false">SUMPRODUCT('FD inverse'!$A$58:$BH$58,'FD mesh'!$B$84:$BI$84,$E943:$BL943)+'FD inverse'!$A$58*$C944/Setup!$B$17+INDEX('FD inverse'!$A$58:$BH$58,1,'FD mesh'!$B$15+1)*Setup!$B$22</f>
        <v>0</v>
      </c>
      <c r="BI944" s="0" t="n">
        <f aca="false">SUMPRODUCT('FD inverse'!$A$59:$BH$59,'FD mesh'!$B$84:$BI$84,$E943:$BL943)+'FD inverse'!$A$59*$C944/Setup!$B$17+INDEX('FD inverse'!$A$59:$BH$59,1,'FD mesh'!$B$15+1)*Setup!$B$22</f>
        <v>0</v>
      </c>
      <c r="BJ944" s="0" t="n">
        <f aca="false">SUMPRODUCT('FD inverse'!$A$60:$BH$60,'FD mesh'!$B$84:$BI$84,$E943:$BL943)+'FD inverse'!$A$60*$C944/Setup!$B$17+INDEX('FD inverse'!$A$60:$BH$60,1,'FD mesh'!$B$15+1)*Setup!$B$22</f>
        <v>0</v>
      </c>
      <c r="BK944" s="0" t="n">
        <f aca="false">SUMPRODUCT('FD inverse'!$A$61:$BH$61,'FD mesh'!$B$84:$BI$84,$E943:$BL943)+'FD inverse'!$A$61*$C944/Setup!$B$17+INDEX('FD inverse'!$A$61:$BH$61,1,'FD mesh'!$B$15+1)*Setup!$B$22</f>
        <v>0</v>
      </c>
      <c r="BL944" s="0" t="n">
        <f aca="false">SUMPRODUCT('FD inverse'!$A$62:$BH$62,'FD mesh'!$B$84:$BI$84,$E943:$BL943)+'FD inverse'!$A$62*$C944/Setup!$B$17+INDEX('FD inverse'!$A$62:$BH$62,1,'FD mesh'!$B$15+1)*Setup!$B$22</f>
        <v>0</v>
      </c>
    </row>
    <row r="945" customFormat="false" ht="15" hidden="false" customHeight="false" outlineLevel="0" collapsed="false">
      <c r="A945" s="0" t="n">
        <v>940</v>
      </c>
      <c r="B945" s="0" t="n">
        <f aca="false">A945*Setup!$B$11/3600</f>
        <v>78.3333333333333</v>
      </c>
      <c r="C945" s="0" t="n">
        <f aca="false">Setup!$B$7+Setup!$B$8*COS(2*PI()*(B945-Setup!$B$9)/24)</f>
        <v>20.723391822844</v>
      </c>
      <c r="D945" s="0" t="n">
        <f aca="false">(C945-E945)/Setup!$B$17</f>
        <v>-5.96698222728364</v>
      </c>
      <c r="E945" s="0" t="n">
        <f aca="false">SUMPRODUCT('FD inverse'!$A$3:$BH$3,'FD mesh'!$B$84:$BI$84,$E944:$BL944)+'FD inverse'!$A$3*$C945/Setup!$B$17+INDEX('FD inverse'!$A$3:$BH$3,1,'FD mesh'!$B$15+1)*Setup!$B$22</f>
        <v>21.4990995123909</v>
      </c>
      <c r="F945" s="0" t="n">
        <f aca="false">SUMPRODUCT('FD inverse'!$A$4:$BH$4,'FD mesh'!$B$84:$BI$84,$E944:$BL944)+'FD inverse'!$A$4*$C945/Setup!$B$17+INDEX('FD inverse'!$A$4:$BH$4,1,'FD mesh'!$B$15+1)*Setup!$B$22</f>
        <v>21.6815023232399</v>
      </c>
      <c r="G945" s="0" t="n">
        <f aca="false">SUMPRODUCT('FD inverse'!$A$5:$BH$5,'FD mesh'!$B$84:$BI$84,$E944:$BL944)+'FD inverse'!$A$5*$C945/Setup!$B$17+INDEX('FD inverse'!$A$5:$BH$5,1,'FD mesh'!$B$15+1)*Setup!$B$22</f>
        <v>21.8709422961607</v>
      </c>
      <c r="H945" s="0" t="n">
        <f aca="false">SUMPRODUCT('FD inverse'!$A$6:$BH$6,'FD mesh'!$B$84:$BI$84,$E944:$BL944)+'FD inverse'!$A$6*$C945/Setup!$B$17+INDEX('FD inverse'!$A$6:$BH$6,1,'FD mesh'!$B$15+1)*Setup!$B$22</f>
        <v>22.5152301659406</v>
      </c>
      <c r="I945" s="0" t="n">
        <f aca="false">SUMPRODUCT('FD inverse'!$A$7:$BH$7,'FD mesh'!$B$84:$BI$84,$E944:$BL944)+'FD inverse'!$A$7*$C945/Setup!$B$17+INDEX('FD inverse'!$A$7:$BH$7,1,'FD mesh'!$B$15+1)*Setup!$B$22</f>
        <v>22.570058277497</v>
      </c>
      <c r="J945" s="0" t="n">
        <f aca="false">SUMPRODUCT('FD inverse'!$A$8:$BH$8,'FD mesh'!$B$84:$BI$84,$E944:$BL944)+'FD inverse'!$A$8*$C945/Setup!$B$17+INDEX('FD inverse'!$A$8:$BH$8,1,'FD mesh'!$B$15+1)*Setup!$B$22</f>
        <v>22.6196365575527</v>
      </c>
      <c r="K945" s="0" t="n">
        <f aca="false">SUMPRODUCT('FD inverse'!$A$9:$BH$9,'FD mesh'!$B$84:$BI$84,$E944:$BL944)+'FD inverse'!$A$9*$C945/Setup!$B$17+INDEX('FD inverse'!$A$9:$BH$9,1,'FD mesh'!$B$15+1)*Setup!$B$22</f>
        <v>22.6632214721766</v>
      </c>
      <c r="L945" s="0" t="n">
        <f aca="false">SUMPRODUCT('FD inverse'!$A$10:$BH$10,'FD mesh'!$B$84:$BI$84,$E944:$BL944)+'FD inverse'!$A$10*$C945/Setup!$B$17+INDEX('FD inverse'!$A$10:$BH$10,1,'FD mesh'!$B$15+1)*Setup!$B$22</f>
        <v>22.7001872531037</v>
      </c>
      <c r="M945" s="0" t="n">
        <f aca="false">SUMPRODUCT('FD inverse'!$A$11:$BH$11,'FD mesh'!$B$84:$BI$84,$E944:$BL944)+'FD inverse'!$A$11*$C945/Setup!$B$17+INDEX('FD inverse'!$A$11:$BH$11,1,'FD mesh'!$B$15+1)*Setup!$B$22</f>
        <v>22.7300154623736</v>
      </c>
      <c r="N945" s="0" t="n">
        <f aca="false">SUMPRODUCT('FD inverse'!$A$12:$BH$12,'FD mesh'!$B$84:$BI$84,$E944:$BL944)+'FD inverse'!$A$12*$C945/Setup!$B$17+INDEX('FD inverse'!$A$12:$BH$12,1,'FD mesh'!$B$15+1)*Setup!$B$22</f>
        <v>22.7522857269815</v>
      </c>
      <c r="O945" s="0" t="n">
        <f aca="false">SUMPRODUCT('FD inverse'!$A$13:$BH$13,'FD mesh'!$B$84:$BI$84,$E944:$BL944)+'FD inverse'!$A$13*$C945/Setup!$B$17+INDEX('FD inverse'!$A$13:$BH$13,1,'FD mesh'!$B$15+1)*Setup!$B$22</f>
        <v>22.7666677276046</v>
      </c>
      <c r="P945" s="0" t="n">
        <f aca="false">SUMPRODUCT('FD inverse'!$A$14:$BH$14,'FD mesh'!$B$84:$BI$84,$E944:$BL944)+'FD inverse'!$A$14*$C945/Setup!$B$17+INDEX('FD inverse'!$A$14:$BH$14,1,'FD mesh'!$B$15+1)*Setup!$B$22</f>
        <v>22.7729145094519</v>
      </c>
      <c r="Q945" s="0" t="n">
        <f aca="false">SUMPRODUCT('FD inverse'!$A$15:$BH$15,'FD mesh'!$B$84:$BI$84,$E944:$BL944)+'FD inverse'!$A$15*$C945/Setup!$B$17+INDEX('FD inverse'!$A$15:$BH$15,1,'FD mesh'!$B$15+1)*Setup!$B$22</f>
        <v>22.7708571685989</v>
      </c>
      <c r="R945" s="0" t="n">
        <f aca="false">SUMPRODUCT('FD inverse'!$A$16:$BH$16,'FD mesh'!$B$84:$BI$84,$E944:$BL944)+'FD inverse'!$A$16*$C945/Setup!$B$17+INDEX('FD inverse'!$A$16:$BH$16,1,'FD mesh'!$B$15+1)*Setup!$B$22</f>
        <v>22.76040095362</v>
      </c>
      <c r="S945" s="0" t="n">
        <f aca="false">SUMPRODUCT('FD inverse'!$A$17:$BH$17,'FD mesh'!$B$84:$BI$84,$E944:$BL944)+'FD inverse'!$A$17*$C945/Setup!$B$17+INDEX('FD inverse'!$A$17:$BH$17,1,'FD mesh'!$B$15+1)*Setup!$B$22</f>
        <v>22.2847600986268</v>
      </c>
      <c r="T945" s="0" t="n">
        <f aca="false">SUMPRODUCT('FD inverse'!$A$18:$BH$18,'FD mesh'!$B$84:$BI$84,$E944:$BL944)+'FD inverse'!$A$18*$C945/Setup!$B$17+INDEX('FD inverse'!$A$18:$BH$18,1,'FD mesh'!$B$15+1)*Setup!$B$22</f>
        <v>21.8051250542034</v>
      </c>
      <c r="U945" s="0" t="n">
        <f aca="false">SUMPRODUCT('FD inverse'!$A$19:$BH$19,'FD mesh'!$B$84:$BI$84,$E944:$BL944)+'FD inverse'!$A$19*$C945/Setup!$B$17+INDEX('FD inverse'!$A$19:$BH$19,1,'FD mesh'!$B$15+1)*Setup!$B$22</f>
        <v>21.3217181395129</v>
      </c>
      <c r="V945" s="0" t="n">
        <f aca="false">SUMPRODUCT('FD inverse'!$A$20:$BH$20,'FD mesh'!$B$84:$BI$84,$E944:$BL944)+'FD inverse'!$A$20*$C945/Setup!$B$17+INDEX('FD inverse'!$A$20:$BH$20,1,'FD mesh'!$B$15+1)*Setup!$B$22</f>
        <v>20.8347753153074</v>
      </c>
      <c r="W945" s="0" t="n">
        <f aca="false">SUMPRODUCT('FD inverse'!$A$21:$BH$21,'FD mesh'!$B$84:$BI$84,$E944:$BL944)+'FD inverse'!$A$21*$C945/Setup!$B$17+INDEX('FD inverse'!$A$21:$BH$21,1,'FD mesh'!$B$15+1)*Setup!$B$22</f>
        <v>20.3445444578608</v>
      </c>
      <c r="X945" s="0" t="n">
        <f aca="false">SUMPRODUCT('FD inverse'!$A$22:$BH$22,'FD mesh'!$B$84:$BI$84,$E944:$BL944)+'FD inverse'!$A$22*$C945/Setup!$B$17+INDEX('FD inverse'!$A$22:$BH$22,1,'FD mesh'!$B$15+1)*Setup!$B$22</f>
        <v>19.8512837850423</v>
      </c>
      <c r="Y945" s="0" t="n">
        <f aca="false">SUMPRODUCT('FD inverse'!$A$23:$BH$23,'FD mesh'!$B$84:$BI$84,$E944:$BL944)+'FD inverse'!$A$23*$C945/Setup!$B$17+INDEX('FD inverse'!$A$23:$BH$23,1,'FD mesh'!$B$15+1)*Setup!$B$22</f>
        <v>19.355260423749</v>
      </c>
      <c r="Z945" s="0" t="n">
        <f aca="false">SUMPRODUCT('FD inverse'!$A$24:$BH$24,'FD mesh'!$B$84:$BI$84,$E944:$BL944)+'FD inverse'!$A$24*$C945/Setup!$B$17+INDEX('FD inverse'!$A$24:$BH$24,1,'FD mesh'!$B$15+1)*Setup!$B$22</f>
        <v>18.856749107502</v>
      </c>
      <c r="AA945" s="0" t="n">
        <f aca="false">SUMPRODUCT('FD inverse'!$A$25:$BH$25,'FD mesh'!$B$84:$BI$84,$E944:$BL944)+'FD inverse'!$A$25*$C945/Setup!$B$17+INDEX('FD inverse'!$A$25:$BH$25,1,'FD mesh'!$B$15+1)*Setup!$B$22</f>
        <v>18.3560309926554</v>
      </c>
      <c r="AB945" s="0" t="n">
        <f aca="false">SUMPRODUCT('FD inverse'!$A$26:$BH$26,'FD mesh'!$B$84:$BI$84,$E944:$BL944)+'FD inverse'!$A$26*$C945/Setup!$B$17+INDEX('FD inverse'!$A$26:$BH$26,1,'FD mesh'!$B$15+1)*Setup!$B$22</f>
        <v>17.8533925813665</v>
      </c>
      <c r="AC945" s="0" t="n">
        <f aca="false">SUMPRODUCT('FD inverse'!$A$27:$BH$27,'FD mesh'!$B$84:$BI$84,$E944:$BL944)+'FD inverse'!$A$27*$C945/Setup!$B$17+INDEX('FD inverse'!$A$27:$BH$27,1,'FD mesh'!$B$15+1)*Setup!$B$22</f>
        <v>17.3491247392191</v>
      </c>
      <c r="AD945" s="0" t="n">
        <f aca="false">SUMPRODUCT('FD inverse'!$A$28:$BH$28,'FD mesh'!$B$84:$BI$84,$E944:$BL944)+'FD inverse'!$A$28*$C945/Setup!$B$17+INDEX('FD inverse'!$A$28:$BH$28,1,'FD mesh'!$B$15+1)*Setup!$B$22</f>
        <v>16.8435217951827</v>
      </c>
      <c r="AE945" s="0" t="n">
        <f aca="false">SUMPRODUCT('FD inverse'!$A$29:$BH$29,'FD mesh'!$B$84:$BI$84,$E944:$BL944)+'FD inverse'!$A$29*$C945/Setup!$B$17+INDEX('FD inverse'!$A$29:$BH$29,1,'FD mesh'!$B$15+1)*Setup!$B$22</f>
        <v>16.3368807114159</v>
      </c>
      <c r="AF945" s="0" t="n">
        <f aca="false">SUMPRODUCT('FD inverse'!$A$30:$BH$30,'FD mesh'!$B$84:$BI$84,$E944:$BL944)+'FD inverse'!$A$30*$C945/Setup!$B$17+INDEX('FD inverse'!$A$30:$BH$30,1,'FD mesh'!$B$15+1)*Setup!$B$22</f>
        <v>15.829500310288</v>
      </c>
      <c r="AG945" s="0" t="n">
        <f aca="false">SUMPRODUCT('FD inverse'!$A$31:$BH$31,'FD mesh'!$B$84:$BI$84,$E944:$BL944)+'FD inverse'!$A$31*$C945/Setup!$B$17+INDEX('FD inverse'!$A$31:$BH$31,1,'FD mesh'!$B$15+1)*Setup!$B$22</f>
        <v>15.321680545888</v>
      </c>
      <c r="AH945" s="0" t="n">
        <f aca="false">SUMPRODUCT('FD inverse'!$A$32:$BH$32,'FD mesh'!$B$84:$BI$84,$E944:$BL944)+'FD inverse'!$A$32*$C945/Setup!$B$17+INDEX('FD inverse'!$A$32:$BH$32,1,'FD mesh'!$B$15+1)*Setup!$B$22</f>
        <v>15.3001541134955</v>
      </c>
      <c r="AI945" s="0" t="n">
        <f aca="false">SUMPRODUCT('FD inverse'!$A$33:$BH$33,'FD mesh'!$B$84:$BI$84,$E944:$BL944)+'FD inverse'!$A$33*$C945/Setup!$B$17+INDEX('FD inverse'!$A$33:$BH$33,1,'FD mesh'!$B$15+1)*Setup!$B$22</f>
        <v>15.2784100317698</v>
      </c>
      <c r="AJ945" s="0" t="n">
        <f aca="false">SUMPRODUCT('FD inverse'!$A$34:$BH$34,'FD mesh'!$B$84:$BI$84,$E944:$BL944)+'FD inverse'!$A$34*$C945/Setup!$B$17+INDEX('FD inverse'!$A$34:$BH$34,1,'FD mesh'!$B$15+1)*Setup!$B$22</f>
        <v>15.2564689233303</v>
      </c>
      <c r="AK945" s="0" t="n">
        <f aca="false">SUMPRODUCT('FD inverse'!$A$35:$BH$35,'FD mesh'!$B$84:$BI$84,$E944:$BL944)+'FD inverse'!$A$35*$C945/Setup!$B$17+INDEX('FD inverse'!$A$35:$BH$35,1,'FD mesh'!$B$15+1)*Setup!$B$22</f>
        <v>15.2343505813779</v>
      </c>
      <c r="AL945" s="0" t="n">
        <f aca="false">SUMPRODUCT('FD inverse'!$A$36:$BH$36,'FD mesh'!$B$84:$BI$84,$E944:$BL944)+'FD inverse'!$A$36*$C945/Setup!$B$17+INDEX('FD inverse'!$A$36:$BH$36,1,'FD mesh'!$B$15+1)*Setup!$B$22</f>
        <v>15.2120739535307</v>
      </c>
      <c r="AM945" s="0" t="n">
        <f aca="false">SUMPRODUCT('FD inverse'!$A$37:$BH$37,'FD mesh'!$B$84:$BI$84,$E944:$BL944)+'FD inverse'!$A$37*$C945/Setup!$B$17+INDEX('FD inverse'!$A$37:$BH$37,1,'FD mesh'!$B$15+1)*Setup!$B$22</f>
        <v>15.1896571482482</v>
      </c>
      <c r="AN945" s="0" t="n">
        <f aca="false">SUMPRODUCT('FD inverse'!$A$38:$BH$38,'FD mesh'!$B$84:$BI$84,$E944:$BL944)+'FD inverse'!$A$38*$C945/Setup!$B$17+INDEX('FD inverse'!$A$38:$BH$38,1,'FD mesh'!$B$15+1)*Setup!$B$22</f>
        <v>15.1671174614385</v>
      </c>
      <c r="AO945" s="0" t="n">
        <f aca="false">SUMPRODUCT('FD inverse'!$A$39:$BH$39,'FD mesh'!$B$84:$BI$84,$E944:$BL944)+'FD inverse'!$A$39*$C945/Setup!$B$17+INDEX('FD inverse'!$A$39:$BH$39,1,'FD mesh'!$B$15+1)*Setup!$B$22</f>
        <v>15.1444714209508</v>
      </c>
      <c r="AP945" s="0" t="n">
        <f aca="false">SUMPRODUCT('FD inverse'!$A$40:$BH$40,'FD mesh'!$B$84:$BI$84,$E944:$BL944)+'FD inverse'!$A$40*$C945/Setup!$B$17+INDEX('FD inverse'!$A$40:$BH$40,1,'FD mesh'!$B$15+1)*Setup!$B$22</f>
        <v>15.1217348467547</v>
      </c>
      <c r="AQ945" s="0" t="n">
        <f aca="false">SUMPRODUCT('FD inverse'!$A$41:$BH$41,'FD mesh'!$B$84:$BI$84,$E944:$BL944)+'FD inverse'!$A$41*$C945/Setup!$B$17+INDEX('FD inverse'!$A$41:$BH$41,1,'FD mesh'!$B$15+1)*Setup!$B$22</f>
        <v>15.0989229247037</v>
      </c>
      <c r="AR945" s="0" t="n">
        <f aca="false">SUMPRODUCT('FD inverse'!$A$42:$BH$42,'FD mesh'!$B$84:$BI$84,$E944:$BL944)+'FD inverse'!$A$42*$C945/Setup!$B$17+INDEX('FD inverse'!$A$42:$BH$42,1,'FD mesh'!$B$15+1)*Setup!$B$22</f>
        <v>15.0760502918663</v>
      </c>
      <c r="AS945" s="0" t="n">
        <f aca="false">SUMPRODUCT('FD inverse'!$A$43:$BH$43,'FD mesh'!$B$84:$BI$84,$E944:$BL944)+'FD inverse'!$A$43*$C945/Setup!$B$17+INDEX('FD inverse'!$A$43:$BH$43,1,'FD mesh'!$B$15+1)*Setup!$B$22</f>
        <v>0</v>
      </c>
      <c r="AT945" s="0" t="n">
        <f aca="false">SUMPRODUCT('FD inverse'!$A$44:$BH$44,'FD mesh'!$B$84:$BI$84,$E944:$BL944)+'FD inverse'!$A$44*$C945/Setup!$B$17+INDEX('FD inverse'!$A$44:$BH$44,1,'FD mesh'!$B$15+1)*Setup!$B$22</f>
        <v>0</v>
      </c>
      <c r="AU945" s="0" t="n">
        <f aca="false">SUMPRODUCT('FD inverse'!$A$45:$BH$45,'FD mesh'!$B$84:$BI$84,$E944:$BL944)+'FD inverse'!$A$45*$C945/Setup!$B$17+INDEX('FD inverse'!$A$45:$BH$45,1,'FD mesh'!$B$15+1)*Setup!$B$22</f>
        <v>0</v>
      </c>
      <c r="AV945" s="0" t="n">
        <f aca="false">SUMPRODUCT('FD inverse'!$A$46:$BH$46,'FD mesh'!$B$84:$BI$84,$E944:$BL944)+'FD inverse'!$A$46*$C945/Setup!$B$17+INDEX('FD inverse'!$A$46:$BH$46,1,'FD mesh'!$B$15+1)*Setup!$B$22</f>
        <v>0</v>
      </c>
      <c r="AW945" s="0" t="n">
        <f aca="false">SUMPRODUCT('FD inverse'!$A$47:$BH$47,'FD mesh'!$B$84:$BI$84,$E944:$BL944)+'FD inverse'!$A$47*$C945/Setup!$B$17+INDEX('FD inverse'!$A$47:$BH$47,1,'FD mesh'!$B$15+1)*Setup!$B$22</f>
        <v>0</v>
      </c>
      <c r="AX945" s="0" t="n">
        <f aca="false">SUMPRODUCT('FD inverse'!$A$48:$BH$48,'FD mesh'!$B$84:$BI$84,$E944:$BL944)+'FD inverse'!$A$48*$C945/Setup!$B$17+INDEX('FD inverse'!$A$48:$BH$48,1,'FD mesh'!$B$15+1)*Setup!$B$22</f>
        <v>0</v>
      </c>
      <c r="AY945" s="0" t="n">
        <f aca="false">SUMPRODUCT('FD inverse'!$A$49:$BH$49,'FD mesh'!$B$84:$BI$84,$E944:$BL944)+'FD inverse'!$A$49*$C945/Setup!$B$17+INDEX('FD inverse'!$A$49:$BH$49,1,'FD mesh'!$B$15+1)*Setup!$B$22</f>
        <v>0</v>
      </c>
      <c r="AZ945" s="0" t="n">
        <f aca="false">SUMPRODUCT('FD inverse'!$A$50:$BH$50,'FD mesh'!$B$84:$BI$84,$E944:$BL944)+'FD inverse'!$A$50*$C945/Setup!$B$17+INDEX('FD inverse'!$A$50:$BH$50,1,'FD mesh'!$B$15+1)*Setup!$B$22</f>
        <v>0</v>
      </c>
      <c r="BA945" s="0" t="n">
        <f aca="false">SUMPRODUCT('FD inverse'!$A$51:$BH$51,'FD mesh'!$B$84:$BI$84,$E944:$BL944)+'FD inverse'!$A$51*$C945/Setup!$B$17+INDEX('FD inverse'!$A$51:$BH$51,1,'FD mesh'!$B$15+1)*Setup!$B$22</f>
        <v>0</v>
      </c>
      <c r="BB945" s="0" t="n">
        <f aca="false">SUMPRODUCT('FD inverse'!$A$52:$BH$52,'FD mesh'!$B$84:$BI$84,$E944:$BL944)+'FD inverse'!$A$52*$C945/Setup!$B$17+INDEX('FD inverse'!$A$52:$BH$52,1,'FD mesh'!$B$15+1)*Setup!$B$22</f>
        <v>0</v>
      </c>
      <c r="BC945" s="0" t="n">
        <f aca="false">SUMPRODUCT('FD inverse'!$A$53:$BH$53,'FD mesh'!$B$84:$BI$84,$E944:$BL944)+'FD inverse'!$A$53*$C945/Setup!$B$17+INDEX('FD inverse'!$A$53:$BH$53,1,'FD mesh'!$B$15+1)*Setup!$B$22</f>
        <v>0</v>
      </c>
      <c r="BD945" s="0" t="n">
        <f aca="false">SUMPRODUCT('FD inverse'!$A$54:$BH$54,'FD mesh'!$B$84:$BI$84,$E944:$BL944)+'FD inverse'!$A$54*$C945/Setup!$B$17+INDEX('FD inverse'!$A$54:$BH$54,1,'FD mesh'!$B$15+1)*Setup!$B$22</f>
        <v>0</v>
      </c>
      <c r="BE945" s="0" t="n">
        <f aca="false">SUMPRODUCT('FD inverse'!$A$55:$BH$55,'FD mesh'!$B$84:$BI$84,$E944:$BL944)+'FD inverse'!$A$55*$C945/Setup!$B$17+INDEX('FD inverse'!$A$55:$BH$55,1,'FD mesh'!$B$15+1)*Setup!$B$22</f>
        <v>0</v>
      </c>
      <c r="BF945" s="0" t="n">
        <f aca="false">SUMPRODUCT('FD inverse'!$A$56:$BH$56,'FD mesh'!$B$84:$BI$84,$E944:$BL944)+'FD inverse'!$A$56*$C945/Setup!$B$17+INDEX('FD inverse'!$A$56:$BH$56,1,'FD mesh'!$B$15+1)*Setup!$B$22</f>
        <v>0</v>
      </c>
      <c r="BG945" s="0" t="n">
        <f aca="false">SUMPRODUCT('FD inverse'!$A$57:$BH$57,'FD mesh'!$B$84:$BI$84,$E944:$BL944)+'FD inverse'!$A$57*$C945/Setup!$B$17+INDEX('FD inverse'!$A$57:$BH$57,1,'FD mesh'!$B$15+1)*Setup!$B$22</f>
        <v>0</v>
      </c>
      <c r="BH945" s="0" t="n">
        <f aca="false">SUMPRODUCT('FD inverse'!$A$58:$BH$58,'FD mesh'!$B$84:$BI$84,$E944:$BL944)+'FD inverse'!$A$58*$C945/Setup!$B$17+INDEX('FD inverse'!$A$58:$BH$58,1,'FD mesh'!$B$15+1)*Setup!$B$22</f>
        <v>0</v>
      </c>
      <c r="BI945" s="0" t="n">
        <f aca="false">SUMPRODUCT('FD inverse'!$A$59:$BH$59,'FD mesh'!$B$84:$BI$84,$E944:$BL944)+'FD inverse'!$A$59*$C945/Setup!$B$17+INDEX('FD inverse'!$A$59:$BH$59,1,'FD mesh'!$B$15+1)*Setup!$B$22</f>
        <v>0</v>
      </c>
      <c r="BJ945" s="0" t="n">
        <f aca="false">SUMPRODUCT('FD inverse'!$A$60:$BH$60,'FD mesh'!$B$84:$BI$84,$E944:$BL944)+'FD inverse'!$A$60*$C945/Setup!$B$17+INDEX('FD inverse'!$A$60:$BH$60,1,'FD mesh'!$B$15+1)*Setup!$B$22</f>
        <v>0</v>
      </c>
      <c r="BK945" s="0" t="n">
        <f aca="false">SUMPRODUCT('FD inverse'!$A$61:$BH$61,'FD mesh'!$B$84:$BI$84,$E944:$BL944)+'FD inverse'!$A$61*$C945/Setup!$B$17+INDEX('FD inverse'!$A$61:$BH$61,1,'FD mesh'!$B$15+1)*Setup!$B$22</f>
        <v>0</v>
      </c>
      <c r="BL945" s="0" t="n">
        <f aca="false">SUMPRODUCT('FD inverse'!$A$62:$BH$62,'FD mesh'!$B$84:$BI$84,$E944:$BL944)+'FD inverse'!$A$62*$C945/Setup!$B$17+INDEX('FD inverse'!$A$62:$BH$62,1,'FD mesh'!$B$15+1)*Setup!$B$22</f>
        <v>0</v>
      </c>
    </row>
    <row r="946" customFormat="false" ht="15" hidden="false" customHeight="false" outlineLevel="0" collapsed="false">
      <c r="A946" s="0" t="n">
        <v>941</v>
      </c>
      <c r="B946" s="0" t="n">
        <f aca="false">A946*Setup!$B$11/3600</f>
        <v>78.4166666666667</v>
      </c>
      <c r="C946" s="0" t="n">
        <f aca="false">Setup!$B$7+Setup!$B$8*COS(2*PI()*(B946-Setup!$B$9)/24)</f>
        <v>20.7742215829301</v>
      </c>
      <c r="D946" s="0" t="n">
        <f aca="false">(C946-E946)/Setup!$B$17</f>
        <v>-5.75475688732853</v>
      </c>
      <c r="E946" s="0" t="n">
        <f aca="false">SUMPRODUCT('FD inverse'!$A$3:$BH$3,'FD mesh'!$B$84:$BI$84,$E945:$BL945)+'FD inverse'!$A$3*$C946/Setup!$B$17+INDEX('FD inverse'!$A$3:$BH$3,1,'FD mesh'!$B$15+1)*Setup!$B$22</f>
        <v>21.5223399782828</v>
      </c>
      <c r="F946" s="0" t="n">
        <f aca="false">SUMPRODUCT('FD inverse'!$A$4:$BH$4,'FD mesh'!$B$84:$BI$84,$E945:$BL945)+'FD inverse'!$A$4*$C946/Setup!$B$17+INDEX('FD inverse'!$A$4:$BH$4,1,'FD mesh'!$B$15+1)*Setup!$B$22</f>
        <v>21.6986560085741</v>
      </c>
      <c r="G946" s="0" t="n">
        <f aca="false">SUMPRODUCT('FD inverse'!$A$5:$BH$5,'FD mesh'!$B$84:$BI$84,$E945:$BL945)+'FD inverse'!$A$5*$C946/Setup!$B$17+INDEX('FD inverse'!$A$5:$BH$5,1,'FD mesh'!$B$15+1)*Setup!$B$22</f>
        <v>21.8824172147918</v>
      </c>
      <c r="H946" s="0" t="n">
        <f aca="false">SUMPRODUCT('FD inverse'!$A$6:$BH$6,'FD mesh'!$B$84:$BI$84,$E945:$BL945)+'FD inverse'!$A$6*$C946/Setup!$B$17+INDEX('FD inverse'!$A$6:$BH$6,1,'FD mesh'!$B$15+1)*Setup!$B$22</f>
        <v>22.5082219958518</v>
      </c>
      <c r="I946" s="0" t="n">
        <f aca="false">SUMPRODUCT('FD inverse'!$A$7:$BH$7,'FD mesh'!$B$84:$BI$84,$E945:$BL945)+'FD inverse'!$A$7*$C946/Setup!$B$17+INDEX('FD inverse'!$A$7:$BH$7,1,'FD mesh'!$B$15+1)*Setup!$B$22</f>
        <v>22.561535643117</v>
      </c>
      <c r="J946" s="0" t="n">
        <f aca="false">SUMPRODUCT('FD inverse'!$A$8:$BH$8,'FD mesh'!$B$84:$BI$84,$E945:$BL945)+'FD inverse'!$A$8*$C946/Setup!$B$17+INDEX('FD inverse'!$A$8:$BH$8,1,'FD mesh'!$B$15+1)*Setup!$B$22</f>
        <v>22.6098211875032</v>
      </c>
      <c r="K946" s="0" t="n">
        <f aca="false">SUMPRODUCT('FD inverse'!$A$9:$BH$9,'FD mesh'!$B$84:$BI$84,$E945:$BL945)+'FD inverse'!$A$9*$C946/Setup!$B$17+INDEX('FD inverse'!$A$9:$BH$9,1,'FD mesh'!$B$15+1)*Setup!$B$22</f>
        <v>22.652315953099</v>
      </c>
      <c r="L946" s="0" t="n">
        <f aca="false">SUMPRODUCT('FD inverse'!$A$10:$BH$10,'FD mesh'!$B$84:$BI$84,$E945:$BL945)+'FD inverse'!$A$10*$C946/Setup!$B$17+INDEX('FD inverse'!$A$10:$BH$10,1,'FD mesh'!$B$15+1)*Setup!$B$22</f>
        <v>22.6883767841357</v>
      </c>
      <c r="M946" s="0" t="n">
        <f aca="false">SUMPRODUCT('FD inverse'!$A$11:$BH$11,'FD mesh'!$B$84:$BI$84,$E945:$BL945)+'FD inverse'!$A$11*$C946/Setup!$B$17+INDEX('FD inverse'!$A$11:$BH$11,1,'FD mesh'!$B$15+1)*Setup!$B$22</f>
        <v>22.7174697868728</v>
      </c>
      <c r="N946" s="0" t="n">
        <f aca="false">SUMPRODUCT('FD inverse'!$A$12:$BH$12,'FD mesh'!$B$84:$BI$84,$E945:$BL945)+'FD inverse'!$A$12*$C946/Setup!$B$17+INDEX('FD inverse'!$A$12:$BH$12,1,'FD mesh'!$B$15+1)*Setup!$B$22</f>
        <v>22.7391612111434</v>
      </c>
      <c r="O946" s="0" t="n">
        <f aca="false">SUMPRODUCT('FD inverse'!$A$13:$BH$13,'FD mesh'!$B$84:$BI$84,$E945:$BL945)+'FD inverse'!$A$13*$C946/Setup!$B$17+INDEX('FD inverse'!$A$13:$BH$13,1,'FD mesh'!$B$15+1)*Setup!$B$22</f>
        <v>22.7531095582234</v>
      </c>
      <c r="P946" s="0" t="n">
        <f aca="false">SUMPRODUCT('FD inverse'!$A$14:$BH$14,'FD mesh'!$B$84:$BI$84,$E945:$BL945)+'FD inverse'!$A$14*$C946/Setup!$B$17+INDEX('FD inverse'!$A$14:$BH$14,1,'FD mesh'!$B$15+1)*Setup!$B$22</f>
        <v>22.7590589853144</v>
      </c>
      <c r="Q946" s="0" t="n">
        <f aca="false">SUMPRODUCT('FD inverse'!$A$15:$BH$15,'FD mesh'!$B$84:$BI$84,$E945:$BL945)+'FD inverse'!$A$15*$C946/Setup!$B$17+INDEX('FD inverse'!$A$15:$BH$15,1,'FD mesh'!$B$15+1)*Setup!$B$22</f>
        <v>22.7568340618819</v>
      </c>
      <c r="R946" s="0" t="n">
        <f aca="false">SUMPRODUCT('FD inverse'!$A$16:$BH$16,'FD mesh'!$B$84:$BI$84,$E945:$BL945)+'FD inverse'!$A$16*$C946/Setup!$B$17+INDEX('FD inverse'!$A$16:$BH$16,1,'FD mesh'!$B$15+1)*Setup!$B$22</f>
        <v>22.7463359191472</v>
      </c>
      <c r="S946" s="0" t="n">
        <f aca="false">SUMPRODUCT('FD inverse'!$A$17:$BH$17,'FD mesh'!$B$84:$BI$84,$E945:$BL945)+'FD inverse'!$A$17*$C946/Setup!$B$17+INDEX('FD inverse'!$A$17:$BH$17,1,'FD mesh'!$B$15+1)*Setup!$B$22</f>
        <v>22.2713736036635</v>
      </c>
      <c r="T946" s="0" t="n">
        <f aca="false">SUMPRODUCT('FD inverse'!$A$18:$BH$18,'FD mesh'!$B$84:$BI$84,$E945:$BL945)+'FD inverse'!$A$18*$C946/Setup!$B$17+INDEX('FD inverse'!$A$18:$BH$18,1,'FD mesh'!$B$15+1)*Setup!$B$22</f>
        <v>21.7924718339477</v>
      </c>
      <c r="U946" s="0" t="n">
        <f aca="false">SUMPRODUCT('FD inverse'!$A$19:$BH$19,'FD mesh'!$B$84:$BI$84,$E945:$BL945)+'FD inverse'!$A$19*$C946/Setup!$B$17+INDEX('FD inverse'!$A$19:$BH$19,1,'FD mesh'!$B$15+1)*Setup!$B$22</f>
        <v>21.309846402271</v>
      </c>
      <c r="V946" s="0" t="n">
        <f aca="false">SUMPRODUCT('FD inverse'!$A$20:$BH$20,'FD mesh'!$B$84:$BI$84,$E945:$BL945)+'FD inverse'!$A$20*$C946/Setup!$B$17+INDEX('FD inverse'!$A$20:$BH$20,1,'FD mesh'!$B$15+1)*Setup!$B$22</f>
        <v>20.8237272879202</v>
      </c>
      <c r="W946" s="0" t="n">
        <f aca="false">SUMPRODUCT('FD inverse'!$A$21:$BH$21,'FD mesh'!$B$84:$BI$84,$E945:$BL945)+'FD inverse'!$A$21*$C946/Setup!$B$17+INDEX('FD inverse'!$A$21:$BH$21,1,'FD mesh'!$B$15+1)*Setup!$B$22</f>
        <v>20.3343568969383</v>
      </c>
      <c r="X946" s="0" t="n">
        <f aca="false">SUMPRODUCT('FD inverse'!$A$22:$BH$22,'FD mesh'!$B$84:$BI$84,$E945:$BL945)+'FD inverse'!$A$22*$C946/Setup!$B$17+INDEX('FD inverse'!$A$22:$BH$22,1,'FD mesh'!$B$15+1)*Setup!$B$22</f>
        <v>19.8419884523135</v>
      </c>
      <c r="Y946" s="0" t="n">
        <f aca="false">SUMPRODUCT('FD inverse'!$A$23:$BH$23,'FD mesh'!$B$84:$BI$84,$E945:$BL945)+'FD inverse'!$A$23*$C946/Setup!$B$17+INDEX('FD inverse'!$A$23:$BH$23,1,'FD mesh'!$B$15+1)*Setup!$B$22</f>
        <v>19.3468845240571</v>
      </c>
      <c r="Z946" s="0" t="n">
        <f aca="false">SUMPRODUCT('FD inverse'!$A$24:$BH$24,'FD mesh'!$B$84:$BI$84,$E945:$BL945)+'FD inverse'!$A$24*$C946/Setup!$B$17+INDEX('FD inverse'!$A$24:$BH$24,1,'FD mesh'!$B$15+1)*Setup!$B$22</f>
        <v>18.8493156881771</v>
      </c>
      <c r="AA946" s="0" t="n">
        <f aca="false">SUMPRODUCT('FD inverse'!$A$25:$BH$25,'FD mesh'!$B$84:$BI$84,$E945:$BL945)+'FD inverse'!$A$25*$C946/Setup!$B$17+INDEX('FD inverse'!$A$25:$BH$25,1,'FD mesh'!$B$15+1)*Setup!$B$22</f>
        <v>18.3495593031815</v>
      </c>
      <c r="AB946" s="0" t="n">
        <f aca="false">SUMPRODUCT('FD inverse'!$A$26:$BH$26,'FD mesh'!$B$84:$BI$84,$E945:$BL945)+'FD inverse'!$A$26*$C946/Setup!$B$17+INDEX('FD inverse'!$A$26:$BH$26,1,'FD mesh'!$B$15+1)*Setup!$B$22</f>
        <v>17.8478983924264</v>
      </c>
      <c r="AC946" s="0" t="n">
        <f aca="false">SUMPRODUCT('FD inverse'!$A$27:$BH$27,'FD mesh'!$B$84:$BI$84,$E945:$BL945)+'FD inverse'!$A$27*$C946/Setup!$B$17+INDEX('FD inverse'!$A$27:$BH$27,1,'FD mesh'!$B$15+1)*Setup!$B$22</f>
        <v>17.3446206203548</v>
      </c>
      <c r="AD946" s="0" t="n">
        <f aca="false">SUMPRODUCT('FD inverse'!$A$28:$BH$28,'FD mesh'!$B$84:$BI$84,$E945:$BL945)+'FD inverse'!$A$28*$C946/Setup!$B$17+INDEX('FD inverse'!$A$28:$BH$28,1,'FD mesh'!$B$15+1)*Setup!$B$22</f>
        <v>16.8400173504459</v>
      </c>
      <c r="AE946" s="0" t="n">
        <f aca="false">SUMPRODUCT('FD inverse'!$A$29:$BH$29,'FD mesh'!$B$84:$BI$84,$E945:$BL945)+'FD inverse'!$A$29*$C946/Setup!$B$17+INDEX('FD inverse'!$A$29:$BH$29,1,'FD mesh'!$B$15+1)*Setup!$B$22</f>
        <v>16.3343827725144</v>
      </c>
      <c r="AF946" s="0" t="n">
        <f aca="false">SUMPRODUCT('FD inverse'!$A$30:$BH$30,'FD mesh'!$B$84:$BI$84,$E945:$BL945)+'FD inverse'!$A$30*$C946/Setup!$B$17+INDEX('FD inverse'!$A$30:$BH$30,1,'FD mesh'!$B$15+1)*Setup!$B$22</f>
        <v>15.8280130868491</v>
      </c>
      <c r="AG946" s="0" t="n">
        <f aca="false">SUMPRODUCT('FD inverse'!$A$31:$BH$31,'FD mesh'!$B$84:$BI$84,$E945:$BL945)+'FD inverse'!$A$31*$C946/Setup!$B$17+INDEX('FD inverse'!$A$31:$BH$31,1,'FD mesh'!$B$15+1)*Setup!$B$22</f>
        <v>15.3212057325719</v>
      </c>
      <c r="AH946" s="0" t="n">
        <f aca="false">SUMPRODUCT('FD inverse'!$A$32:$BH$32,'FD mesh'!$B$84:$BI$84,$E945:$BL945)+'FD inverse'!$A$32*$C946/Setup!$B$17+INDEX('FD inverse'!$A$32:$BH$32,1,'FD mesh'!$B$15+1)*Setup!$B$22</f>
        <v>15.2997213054046</v>
      </c>
      <c r="AI946" s="0" t="n">
        <f aca="false">SUMPRODUCT('FD inverse'!$A$33:$BH$33,'FD mesh'!$B$84:$BI$84,$E945:$BL945)+'FD inverse'!$A$33*$C946/Setup!$B$17+INDEX('FD inverse'!$A$33:$BH$33,1,'FD mesh'!$B$15+1)*Setup!$B$22</f>
        <v>15.2780177808129</v>
      </c>
      <c r="AJ946" s="0" t="n">
        <f aca="false">SUMPRODUCT('FD inverse'!$A$34:$BH$34,'FD mesh'!$B$84:$BI$84,$E945:$BL945)+'FD inverse'!$A$34*$C946/Setup!$B$17+INDEX('FD inverse'!$A$34:$BH$34,1,'FD mesh'!$B$15+1)*Setup!$B$22</f>
        <v>15.2561156897519</v>
      </c>
      <c r="AK946" s="0" t="n">
        <f aca="false">SUMPRODUCT('FD inverse'!$A$35:$BH$35,'FD mesh'!$B$84:$BI$84,$E945:$BL945)+'FD inverse'!$A$35*$C946/Setup!$B$17+INDEX('FD inverse'!$A$35:$BH$35,1,'FD mesh'!$B$15+1)*Setup!$B$22</f>
        <v>15.2340347837174</v>
      </c>
      <c r="AL946" s="0" t="n">
        <f aca="false">SUMPRODUCT('FD inverse'!$A$36:$BH$36,'FD mesh'!$B$84:$BI$84,$E945:$BL945)+'FD inverse'!$A$36*$C946/Setup!$B$17+INDEX('FD inverse'!$A$36:$BH$36,1,'FD mesh'!$B$15+1)*Setup!$B$22</f>
        <v>15.2117940136334</v>
      </c>
      <c r="AM946" s="0" t="n">
        <f aca="false">SUMPRODUCT('FD inverse'!$A$37:$BH$37,'FD mesh'!$B$84:$BI$84,$E945:$BL945)+'FD inverse'!$A$37*$C946/Setup!$B$17+INDEX('FD inverse'!$A$37:$BH$37,1,'FD mesh'!$B$15+1)*Setup!$B$22</f>
        <v>15.1894115315256</v>
      </c>
      <c r="AN946" s="0" t="n">
        <f aca="false">SUMPRODUCT('FD inverse'!$A$38:$BH$38,'FD mesh'!$B$84:$BI$84,$E945:$BL945)+'FD inverse'!$A$38*$C946/Setup!$B$17+INDEX('FD inverse'!$A$38:$BH$38,1,'FD mesh'!$B$15+1)*Setup!$B$22</f>
        <v>15.1669047125754</v>
      </c>
      <c r="AO946" s="0" t="n">
        <f aca="false">SUMPRODUCT('FD inverse'!$A$39:$BH$39,'FD mesh'!$B$84:$BI$84,$E945:$BL945)+'FD inverse'!$A$39*$C946/Setup!$B$17+INDEX('FD inverse'!$A$39:$BH$39,1,'FD mesh'!$B$15+1)*Setup!$B$22</f>
        <v>15.1442901952505</v>
      </c>
      <c r="AP946" s="0" t="n">
        <f aca="false">SUMPRODUCT('FD inverse'!$A$40:$BH$40,'FD mesh'!$B$84:$BI$84,$E945:$BL945)+'FD inverse'!$A$40*$C946/Setup!$B$17+INDEX('FD inverse'!$A$40:$BH$40,1,'FD mesh'!$B$15+1)*Setup!$B$22</f>
        <v>15.1215839373019</v>
      </c>
      <c r="AQ946" s="0" t="n">
        <f aca="false">SUMPRODUCT('FD inverse'!$A$41:$BH$41,'FD mesh'!$B$84:$BI$84,$E945:$BL945)+'FD inverse'!$A$41*$C946/Setup!$B$17+INDEX('FD inverse'!$A$41:$BH$41,1,'FD mesh'!$B$15+1)*Setup!$B$22</f>
        <v>15.0988012855125</v>
      </c>
      <c r="AR946" s="0" t="n">
        <f aca="false">SUMPRODUCT('FD inverse'!$A$42:$BH$42,'FD mesh'!$B$84:$BI$84,$E945:$BL945)+'FD inverse'!$A$42*$C946/Setup!$B$17+INDEX('FD inverse'!$A$42:$BH$42,1,'FD mesh'!$B$15+1)*Setup!$B$22</f>
        <v>15.0759570571628</v>
      </c>
      <c r="AS946" s="0" t="n">
        <f aca="false">SUMPRODUCT('FD inverse'!$A$43:$BH$43,'FD mesh'!$B$84:$BI$84,$E945:$BL945)+'FD inverse'!$A$43*$C946/Setup!$B$17+INDEX('FD inverse'!$A$43:$BH$43,1,'FD mesh'!$B$15+1)*Setup!$B$22</f>
        <v>0</v>
      </c>
      <c r="AT946" s="0" t="n">
        <f aca="false">SUMPRODUCT('FD inverse'!$A$44:$BH$44,'FD mesh'!$B$84:$BI$84,$E945:$BL945)+'FD inverse'!$A$44*$C946/Setup!$B$17+INDEX('FD inverse'!$A$44:$BH$44,1,'FD mesh'!$B$15+1)*Setup!$B$22</f>
        <v>0</v>
      </c>
      <c r="AU946" s="0" t="n">
        <f aca="false">SUMPRODUCT('FD inverse'!$A$45:$BH$45,'FD mesh'!$B$84:$BI$84,$E945:$BL945)+'FD inverse'!$A$45*$C946/Setup!$B$17+INDEX('FD inverse'!$A$45:$BH$45,1,'FD mesh'!$B$15+1)*Setup!$B$22</f>
        <v>0</v>
      </c>
      <c r="AV946" s="0" t="n">
        <f aca="false">SUMPRODUCT('FD inverse'!$A$46:$BH$46,'FD mesh'!$B$84:$BI$84,$E945:$BL945)+'FD inverse'!$A$46*$C946/Setup!$B$17+INDEX('FD inverse'!$A$46:$BH$46,1,'FD mesh'!$B$15+1)*Setup!$B$22</f>
        <v>0</v>
      </c>
      <c r="AW946" s="0" t="n">
        <f aca="false">SUMPRODUCT('FD inverse'!$A$47:$BH$47,'FD mesh'!$B$84:$BI$84,$E945:$BL945)+'FD inverse'!$A$47*$C946/Setup!$B$17+INDEX('FD inverse'!$A$47:$BH$47,1,'FD mesh'!$B$15+1)*Setup!$B$22</f>
        <v>0</v>
      </c>
      <c r="AX946" s="0" t="n">
        <f aca="false">SUMPRODUCT('FD inverse'!$A$48:$BH$48,'FD mesh'!$B$84:$BI$84,$E945:$BL945)+'FD inverse'!$A$48*$C946/Setup!$B$17+INDEX('FD inverse'!$A$48:$BH$48,1,'FD mesh'!$B$15+1)*Setup!$B$22</f>
        <v>0</v>
      </c>
      <c r="AY946" s="0" t="n">
        <f aca="false">SUMPRODUCT('FD inverse'!$A$49:$BH$49,'FD mesh'!$B$84:$BI$84,$E945:$BL945)+'FD inverse'!$A$49*$C946/Setup!$B$17+INDEX('FD inverse'!$A$49:$BH$49,1,'FD mesh'!$B$15+1)*Setup!$B$22</f>
        <v>0</v>
      </c>
      <c r="AZ946" s="0" t="n">
        <f aca="false">SUMPRODUCT('FD inverse'!$A$50:$BH$50,'FD mesh'!$B$84:$BI$84,$E945:$BL945)+'FD inverse'!$A$50*$C946/Setup!$B$17+INDEX('FD inverse'!$A$50:$BH$50,1,'FD mesh'!$B$15+1)*Setup!$B$22</f>
        <v>0</v>
      </c>
      <c r="BA946" s="0" t="n">
        <f aca="false">SUMPRODUCT('FD inverse'!$A$51:$BH$51,'FD mesh'!$B$84:$BI$84,$E945:$BL945)+'FD inverse'!$A$51*$C946/Setup!$B$17+INDEX('FD inverse'!$A$51:$BH$51,1,'FD mesh'!$B$15+1)*Setup!$B$22</f>
        <v>0</v>
      </c>
      <c r="BB946" s="0" t="n">
        <f aca="false">SUMPRODUCT('FD inverse'!$A$52:$BH$52,'FD mesh'!$B$84:$BI$84,$E945:$BL945)+'FD inverse'!$A$52*$C946/Setup!$B$17+INDEX('FD inverse'!$A$52:$BH$52,1,'FD mesh'!$B$15+1)*Setup!$B$22</f>
        <v>0</v>
      </c>
      <c r="BC946" s="0" t="n">
        <f aca="false">SUMPRODUCT('FD inverse'!$A$53:$BH$53,'FD mesh'!$B$84:$BI$84,$E945:$BL945)+'FD inverse'!$A$53*$C946/Setup!$B$17+INDEX('FD inverse'!$A$53:$BH$53,1,'FD mesh'!$B$15+1)*Setup!$B$22</f>
        <v>0</v>
      </c>
      <c r="BD946" s="0" t="n">
        <f aca="false">SUMPRODUCT('FD inverse'!$A$54:$BH$54,'FD mesh'!$B$84:$BI$84,$E945:$BL945)+'FD inverse'!$A$54*$C946/Setup!$B$17+INDEX('FD inverse'!$A$54:$BH$54,1,'FD mesh'!$B$15+1)*Setup!$B$22</f>
        <v>0</v>
      </c>
      <c r="BE946" s="0" t="n">
        <f aca="false">SUMPRODUCT('FD inverse'!$A$55:$BH$55,'FD mesh'!$B$84:$BI$84,$E945:$BL945)+'FD inverse'!$A$55*$C946/Setup!$B$17+INDEX('FD inverse'!$A$55:$BH$55,1,'FD mesh'!$B$15+1)*Setup!$B$22</f>
        <v>0</v>
      </c>
      <c r="BF946" s="0" t="n">
        <f aca="false">SUMPRODUCT('FD inverse'!$A$56:$BH$56,'FD mesh'!$B$84:$BI$84,$E945:$BL945)+'FD inverse'!$A$56*$C946/Setup!$B$17+INDEX('FD inverse'!$A$56:$BH$56,1,'FD mesh'!$B$15+1)*Setup!$B$22</f>
        <v>0</v>
      </c>
      <c r="BG946" s="0" t="n">
        <f aca="false">SUMPRODUCT('FD inverse'!$A$57:$BH$57,'FD mesh'!$B$84:$BI$84,$E945:$BL945)+'FD inverse'!$A$57*$C946/Setup!$B$17+INDEX('FD inverse'!$A$57:$BH$57,1,'FD mesh'!$B$15+1)*Setup!$B$22</f>
        <v>0</v>
      </c>
      <c r="BH946" s="0" t="n">
        <f aca="false">SUMPRODUCT('FD inverse'!$A$58:$BH$58,'FD mesh'!$B$84:$BI$84,$E945:$BL945)+'FD inverse'!$A$58*$C946/Setup!$B$17+INDEX('FD inverse'!$A$58:$BH$58,1,'FD mesh'!$B$15+1)*Setup!$B$22</f>
        <v>0</v>
      </c>
      <c r="BI946" s="0" t="n">
        <f aca="false">SUMPRODUCT('FD inverse'!$A$59:$BH$59,'FD mesh'!$B$84:$BI$84,$E945:$BL945)+'FD inverse'!$A$59*$C946/Setup!$B$17+INDEX('FD inverse'!$A$59:$BH$59,1,'FD mesh'!$B$15+1)*Setup!$B$22</f>
        <v>0</v>
      </c>
      <c r="BJ946" s="0" t="n">
        <f aca="false">SUMPRODUCT('FD inverse'!$A$60:$BH$60,'FD mesh'!$B$84:$BI$84,$E945:$BL945)+'FD inverse'!$A$60*$C946/Setup!$B$17+INDEX('FD inverse'!$A$60:$BH$60,1,'FD mesh'!$B$15+1)*Setup!$B$22</f>
        <v>0</v>
      </c>
      <c r="BK946" s="0" t="n">
        <f aca="false">SUMPRODUCT('FD inverse'!$A$61:$BH$61,'FD mesh'!$B$84:$BI$84,$E945:$BL945)+'FD inverse'!$A$61*$C946/Setup!$B$17+INDEX('FD inverse'!$A$61:$BH$61,1,'FD mesh'!$B$15+1)*Setup!$B$22</f>
        <v>0</v>
      </c>
      <c r="BL946" s="0" t="n">
        <f aca="false">SUMPRODUCT('FD inverse'!$A$62:$BH$62,'FD mesh'!$B$84:$BI$84,$E945:$BL945)+'FD inverse'!$A$62*$C946/Setup!$B$17+INDEX('FD inverse'!$A$62:$BH$62,1,'FD mesh'!$B$15+1)*Setup!$B$22</f>
        <v>0</v>
      </c>
    </row>
    <row r="947" customFormat="false" ht="15" hidden="false" customHeight="false" outlineLevel="0" collapsed="false">
      <c r="A947" s="0" t="n">
        <v>942</v>
      </c>
      <c r="B947" s="0" t="n">
        <f aca="false">A947*Setup!$B$11/3600</f>
        <v>78.5</v>
      </c>
      <c r="C947" s="0" t="n">
        <f aca="false">Setup!$B$7+Setup!$B$8*COS(2*PI()*(B947-Setup!$B$9)/24)</f>
        <v>20.8265866388351</v>
      </c>
      <c r="D947" s="0" t="n">
        <f aca="false">(C947-E947)/Setup!$B$17</f>
        <v>-5.53877028335082</v>
      </c>
      <c r="E947" s="0" t="n">
        <f aca="false">SUMPRODUCT('FD inverse'!$A$3:$BH$3,'FD mesh'!$B$84:$BI$84,$E946:$BL946)+'FD inverse'!$A$3*$C947/Setup!$B$17+INDEX('FD inverse'!$A$3:$BH$3,1,'FD mesh'!$B$15+1)*Setup!$B$22</f>
        <v>21.5466267756707</v>
      </c>
      <c r="F947" s="0" t="n">
        <f aca="false">SUMPRODUCT('FD inverse'!$A$4:$BH$4,'FD mesh'!$B$84:$BI$84,$E946:$BL946)+'FD inverse'!$A$4*$C947/Setup!$B$17+INDEX('FD inverse'!$A$4:$BH$4,1,'FD mesh'!$B$15+1)*Setup!$B$22</f>
        <v>21.7167417016916</v>
      </c>
      <c r="G947" s="0" t="n">
        <f aca="false">SUMPRODUCT('FD inverse'!$A$5:$BH$5,'FD mesh'!$B$84:$BI$84,$E946:$BL946)+'FD inverse'!$A$5*$C947/Setup!$B$17+INDEX('FD inverse'!$A$5:$BH$5,1,'FD mesh'!$B$15+1)*Setup!$B$22</f>
        <v>21.8947063209059</v>
      </c>
      <c r="H947" s="0" t="n">
        <f aca="false">SUMPRODUCT('FD inverse'!$A$6:$BH$6,'FD mesh'!$B$84:$BI$84,$E946:$BL946)+'FD inverse'!$A$6*$C947/Setup!$B$17+INDEX('FD inverse'!$A$6:$BH$6,1,'FD mesh'!$B$15+1)*Setup!$B$22</f>
        <v>22.5016282480075</v>
      </c>
      <c r="I947" s="0" t="n">
        <f aca="false">SUMPRODUCT('FD inverse'!$A$7:$BH$7,'FD mesh'!$B$84:$BI$84,$E946:$BL946)+'FD inverse'!$A$7*$C947/Setup!$B$17+INDEX('FD inverse'!$A$7:$BH$7,1,'FD mesh'!$B$15+1)*Setup!$B$22</f>
        <v>22.5533930946997</v>
      </c>
      <c r="J947" s="0" t="n">
        <f aca="false">SUMPRODUCT('FD inverse'!$A$8:$BH$8,'FD mesh'!$B$84:$BI$84,$E946:$BL946)+'FD inverse'!$A$8*$C947/Setup!$B$17+INDEX('FD inverse'!$A$8:$BH$8,1,'FD mesh'!$B$15+1)*Setup!$B$22</f>
        <v>22.6003540780187</v>
      </c>
      <c r="K947" s="0" t="n">
        <f aca="false">SUMPRODUCT('FD inverse'!$A$9:$BH$9,'FD mesh'!$B$84:$BI$84,$E946:$BL946)+'FD inverse'!$A$9*$C947/Setup!$B$17+INDEX('FD inverse'!$A$9:$BH$9,1,'FD mesh'!$B$15+1)*Setup!$B$22</f>
        <v>22.6417297460077</v>
      </c>
      <c r="L947" s="0" t="n">
        <f aca="false">SUMPRODUCT('FD inverse'!$A$10:$BH$10,'FD mesh'!$B$84:$BI$84,$E946:$BL946)+'FD inverse'!$A$10*$C947/Setup!$B$17+INDEX('FD inverse'!$A$10:$BH$10,1,'FD mesh'!$B$15+1)*Setup!$B$22</f>
        <v>22.6768598640903</v>
      </c>
      <c r="M947" s="0" t="n">
        <f aca="false">SUMPRODUCT('FD inverse'!$A$11:$BH$11,'FD mesh'!$B$84:$BI$84,$E946:$BL946)+'FD inverse'!$A$11*$C947/Setup!$B$17+INDEX('FD inverse'!$A$11:$BH$11,1,'FD mesh'!$B$15+1)*Setup!$B$22</f>
        <v>22.7051953390782</v>
      </c>
      <c r="N947" s="0" t="n">
        <f aca="false">SUMPRODUCT('FD inverse'!$A$12:$BH$12,'FD mesh'!$B$84:$BI$84,$E946:$BL946)+'FD inverse'!$A$12*$C947/Setup!$B$17+INDEX('FD inverse'!$A$12:$BH$12,1,'FD mesh'!$B$15+1)*Setup!$B$22</f>
        <v>22.7262892519454</v>
      </c>
      <c r="O947" s="0" t="n">
        <f aca="false">SUMPRODUCT('FD inverse'!$A$13:$BH$13,'FD mesh'!$B$84:$BI$84,$E946:$BL946)+'FD inverse'!$A$13*$C947/Setup!$B$17+INDEX('FD inverse'!$A$13:$BH$13,1,'FD mesh'!$B$15+1)*Setup!$B$22</f>
        <v>22.7397890885896</v>
      </c>
      <c r="P947" s="0" t="n">
        <f aca="false">SUMPRODUCT('FD inverse'!$A$14:$BH$14,'FD mesh'!$B$84:$BI$84,$E946:$BL946)+'FD inverse'!$A$14*$C947/Setup!$B$17+INDEX('FD inverse'!$A$14:$BH$14,1,'FD mesh'!$B$15+1)*Setup!$B$22</f>
        <v>22.7454302410842</v>
      </c>
      <c r="Q947" s="0" t="n">
        <f aca="false">SUMPRODUCT('FD inverse'!$A$15:$BH$15,'FD mesh'!$B$84:$BI$84,$E946:$BL946)+'FD inverse'!$A$15*$C947/Setup!$B$17+INDEX('FD inverse'!$A$15:$BH$15,1,'FD mesh'!$B$15+1)*Setup!$B$22</f>
        <v>22.7430308365107</v>
      </c>
      <c r="R947" s="0" t="n">
        <f aca="false">SUMPRODUCT('FD inverse'!$A$16:$BH$16,'FD mesh'!$B$84:$BI$84,$E946:$BL946)+'FD inverse'!$A$16*$C947/Setup!$B$17+INDEX('FD inverse'!$A$16:$BH$16,1,'FD mesh'!$B$15+1)*Setup!$B$22</f>
        <v>22.732487936143</v>
      </c>
      <c r="S947" s="0" t="n">
        <f aca="false">SUMPRODUCT('FD inverse'!$A$17:$BH$17,'FD mesh'!$B$84:$BI$84,$E946:$BL946)+'FD inverse'!$A$17*$C947/Setup!$B$17+INDEX('FD inverse'!$A$17:$BH$17,1,'FD mesh'!$B$15+1)*Setup!$B$22</f>
        <v>22.2581796829237</v>
      </c>
      <c r="T947" s="0" t="n">
        <f aca="false">SUMPRODUCT('FD inverse'!$A$18:$BH$18,'FD mesh'!$B$84:$BI$84,$E946:$BL946)+'FD inverse'!$A$18*$C947/Setup!$B$17+INDEX('FD inverse'!$A$18:$BH$18,1,'FD mesh'!$B$15+1)*Setup!$B$22</f>
        <v>21.7799886473152</v>
      </c>
      <c r="U947" s="0" t="n">
        <f aca="false">SUMPRODUCT('FD inverse'!$A$19:$BH$19,'FD mesh'!$B$84:$BI$84,$E946:$BL946)+'FD inverse'!$A$19*$C947/Setup!$B$17+INDEX('FD inverse'!$A$19:$BH$19,1,'FD mesh'!$B$15+1)*Setup!$B$22</f>
        <v>21.2981239882121</v>
      </c>
      <c r="V947" s="0" t="n">
        <f aca="false">SUMPRODUCT('FD inverse'!$A$20:$BH$20,'FD mesh'!$B$84:$BI$84,$E946:$BL946)+'FD inverse'!$A$20*$C947/Setup!$B$17+INDEX('FD inverse'!$A$20:$BH$20,1,'FD mesh'!$B$15+1)*Setup!$B$22</f>
        <v>20.8128095901145</v>
      </c>
      <c r="W947" s="0" t="n">
        <f aca="false">SUMPRODUCT('FD inverse'!$A$21:$BH$21,'FD mesh'!$B$84:$BI$84,$E946:$BL946)+'FD inverse'!$A$21*$C947/Setup!$B$17+INDEX('FD inverse'!$A$21:$BH$21,1,'FD mesh'!$B$15+1)*Setup!$B$22</f>
        <v>20.3242822695197</v>
      </c>
      <c r="X947" s="0" t="n">
        <f aca="false">SUMPRODUCT('FD inverse'!$A$22:$BH$22,'FD mesh'!$B$84:$BI$84,$E946:$BL946)+'FD inverse'!$A$22*$C947/Setup!$B$17+INDEX('FD inverse'!$A$22:$BH$22,1,'FD mesh'!$B$15+1)*Setup!$B$22</f>
        <v>19.8327901299989</v>
      </c>
      <c r="Y947" s="0" t="n">
        <f aca="false">SUMPRODUCT('FD inverse'!$A$23:$BH$23,'FD mesh'!$B$84:$BI$84,$E946:$BL946)+'FD inverse'!$A$23*$C947/Setup!$B$17+INDEX('FD inverse'!$A$23:$BH$23,1,'FD mesh'!$B$15+1)*Setup!$B$22</f>
        <v>19.3385910556256</v>
      </c>
      <c r="Z947" s="0" t="n">
        <f aca="false">SUMPRODUCT('FD inverse'!$A$24:$BH$24,'FD mesh'!$B$84:$BI$84,$E946:$BL946)+'FD inverse'!$A$24*$C947/Setup!$B$17+INDEX('FD inverse'!$A$24:$BH$24,1,'FD mesh'!$B$15+1)*Setup!$B$22</f>
        <v>18.8419513319709</v>
      </c>
      <c r="AA947" s="0" t="n">
        <f aca="false">SUMPRODUCT('FD inverse'!$A$25:$BH$25,'FD mesh'!$B$84:$BI$84,$E946:$BL946)+'FD inverse'!$A$25*$C947/Setup!$B$17+INDEX('FD inverse'!$A$25:$BH$25,1,'FD mesh'!$B$15+1)*Setup!$B$22</f>
        <v>18.3431443834898</v>
      </c>
      <c r="AB947" s="0" t="n">
        <f aca="false">SUMPRODUCT('FD inverse'!$A$26:$BH$26,'FD mesh'!$B$84:$BI$84,$E946:$BL946)+'FD inverse'!$A$26*$C947/Setup!$B$17+INDEX('FD inverse'!$A$26:$BH$26,1,'FD mesh'!$B$15+1)*Setup!$B$22</f>
        <v>17.8424496157853</v>
      </c>
      <c r="AC947" s="0" t="n">
        <f aca="false">SUMPRODUCT('FD inverse'!$A$27:$BH$27,'FD mesh'!$B$84:$BI$84,$E946:$BL946)+'FD inverse'!$A$27*$C947/Setup!$B$17+INDEX('FD inverse'!$A$27:$BH$27,1,'FD mesh'!$B$15+1)*Setup!$B$22</f>
        <v>17.3401513509548</v>
      </c>
      <c r="AD947" s="0" t="n">
        <f aca="false">SUMPRODUCT('FD inverse'!$A$28:$BH$28,'FD mesh'!$B$84:$BI$84,$E946:$BL946)+'FD inverse'!$A$28*$C947/Setup!$B$17+INDEX('FD inverse'!$A$28:$BH$28,1,'FD mesh'!$B$15+1)*Setup!$B$22</f>
        <v>16.8365378439867</v>
      </c>
      <c r="AE947" s="0" t="n">
        <f aca="false">SUMPRODUCT('FD inverse'!$A$29:$BH$29,'FD mesh'!$B$84:$BI$84,$E946:$BL946)+'FD inverse'!$A$29*$C947/Setup!$B$17+INDEX('FD inverse'!$A$29:$BH$29,1,'FD mesh'!$B$15+1)*Setup!$B$22</f>
        <v>16.3319003679749</v>
      </c>
      <c r="AF947" s="0" t="n">
        <f aca="false">SUMPRODUCT('FD inverse'!$A$30:$BH$30,'FD mesh'!$B$84:$BI$84,$E946:$BL946)+'FD inverse'!$A$30*$C947/Setup!$B$17+INDEX('FD inverse'!$A$30:$BH$30,1,'FD mesh'!$B$15+1)*Setup!$B$22</f>
        <v>15.8265323557701</v>
      </c>
      <c r="AG947" s="0" t="n">
        <f aca="false">SUMPRODUCT('FD inverse'!$A$31:$BH$31,'FD mesh'!$B$84:$BI$84,$E946:$BL946)+'FD inverse'!$A$31*$C947/Setup!$B$17+INDEX('FD inverse'!$A$31:$BH$31,1,'FD mesh'!$B$15+1)*Setup!$B$22</f>
        <v>15.320728585562</v>
      </c>
      <c r="AH947" s="0" t="n">
        <f aca="false">SUMPRODUCT('FD inverse'!$A$32:$BH$32,'FD mesh'!$B$84:$BI$84,$E946:$BL946)+'FD inverse'!$A$32*$C947/Setup!$B$17+INDEX('FD inverse'!$A$32:$BH$32,1,'FD mesh'!$B$15+1)*Setup!$B$22</f>
        <v>15.2992858530611</v>
      </c>
      <c r="AI947" s="0" t="n">
        <f aca="false">SUMPRODUCT('FD inverse'!$A$33:$BH$33,'FD mesh'!$B$84:$BI$84,$E946:$BL946)+'FD inverse'!$A$33*$C947/Setup!$B$17+INDEX('FD inverse'!$A$33:$BH$33,1,'FD mesh'!$B$15+1)*Setup!$B$22</f>
        <v>15.2776226845541</v>
      </c>
      <c r="AJ947" s="0" t="n">
        <f aca="false">SUMPRODUCT('FD inverse'!$A$34:$BH$34,'FD mesh'!$B$84:$BI$84,$E946:$BL946)+'FD inverse'!$A$34*$C947/Setup!$B$17+INDEX('FD inverse'!$A$34:$BH$34,1,'FD mesh'!$B$15+1)*Setup!$B$22</f>
        <v>15.2557595092206</v>
      </c>
      <c r="AK947" s="0" t="n">
        <f aca="false">SUMPRODUCT('FD inverse'!$A$35:$BH$35,'FD mesh'!$B$84:$BI$84,$E946:$BL946)+'FD inverse'!$A$35*$C947/Setup!$B$17+INDEX('FD inverse'!$A$35:$BH$35,1,'FD mesh'!$B$15+1)*Setup!$B$22</f>
        <v>15.2337160270982</v>
      </c>
      <c r="AL947" s="0" t="n">
        <f aca="false">SUMPRODUCT('FD inverse'!$A$36:$BH$36,'FD mesh'!$B$84:$BI$84,$E946:$BL946)+'FD inverse'!$A$36*$C947/Setup!$B$17+INDEX('FD inverse'!$A$36:$BH$36,1,'FD mesh'!$B$15+1)*Setup!$B$22</f>
        <v>15.2115111830332</v>
      </c>
      <c r="AM947" s="0" t="n">
        <f aca="false">SUMPRODUCT('FD inverse'!$A$37:$BH$37,'FD mesh'!$B$84:$BI$84,$E946:$BL946)+'FD inverse'!$A$37*$C947/Setup!$B$17+INDEX('FD inverse'!$A$37:$BH$37,1,'FD mesh'!$B$15+1)*Setup!$B$22</f>
        <v>15.1891631636038</v>
      </c>
      <c r="AN947" s="0" t="n">
        <f aca="false">SUMPRODUCT('FD inverse'!$A$38:$BH$38,'FD mesh'!$B$84:$BI$84,$E946:$BL946)+'FD inverse'!$A$38*$C947/Setup!$B$17+INDEX('FD inverse'!$A$38:$BH$38,1,'FD mesh'!$B$15+1)*Setup!$B$22</f>
        <v>15.1666894146118</v>
      </c>
      <c r="AO947" s="0" t="n">
        <f aca="false">SUMPRODUCT('FD inverse'!$A$39:$BH$39,'FD mesh'!$B$84:$BI$84,$E946:$BL946)+'FD inverse'!$A$39*$C947/Setup!$B$17+INDEX('FD inverse'!$A$39:$BH$39,1,'FD mesh'!$B$15+1)*Setup!$B$22</f>
        <v>15.1441066768317</v>
      </c>
      <c r="AP947" s="0" t="n">
        <f aca="false">SUMPRODUCT('FD inverse'!$A$40:$BH$40,'FD mesh'!$B$84:$BI$84,$E946:$BL946)+'FD inverse'!$A$40*$C947/Setup!$B$17+INDEX('FD inverse'!$A$40:$BH$40,1,'FD mesh'!$B$15+1)*Setup!$B$22</f>
        <v>15.121431037801</v>
      </c>
      <c r="AQ947" s="0" t="n">
        <f aca="false">SUMPRODUCT('FD inverse'!$A$41:$BH$41,'FD mesh'!$B$84:$BI$84,$E946:$BL946)+'FD inverse'!$A$41*$C947/Setup!$B$17+INDEX('FD inverse'!$A$41:$BH$41,1,'FD mesh'!$B$15+1)*Setup!$B$22</f>
        <v>15.0986779975212</v>
      </c>
      <c r="AR947" s="0" t="n">
        <f aca="false">SUMPRODUCT('FD inverse'!$A$42:$BH$42,'FD mesh'!$B$84:$BI$84,$E946:$BL946)+'FD inverse'!$A$42*$C947/Setup!$B$17+INDEX('FD inverse'!$A$42:$BH$42,1,'FD mesh'!$B$15+1)*Setup!$B$22</f>
        <v>15.0758625460206</v>
      </c>
      <c r="AS947" s="0" t="n">
        <f aca="false">SUMPRODUCT('FD inverse'!$A$43:$BH$43,'FD mesh'!$B$84:$BI$84,$E946:$BL946)+'FD inverse'!$A$43*$C947/Setup!$B$17+INDEX('FD inverse'!$A$43:$BH$43,1,'FD mesh'!$B$15+1)*Setup!$B$22</f>
        <v>0</v>
      </c>
      <c r="AT947" s="0" t="n">
        <f aca="false">SUMPRODUCT('FD inverse'!$A$44:$BH$44,'FD mesh'!$B$84:$BI$84,$E946:$BL946)+'FD inverse'!$A$44*$C947/Setup!$B$17+INDEX('FD inverse'!$A$44:$BH$44,1,'FD mesh'!$B$15+1)*Setup!$B$22</f>
        <v>0</v>
      </c>
      <c r="AU947" s="0" t="n">
        <f aca="false">SUMPRODUCT('FD inverse'!$A$45:$BH$45,'FD mesh'!$B$84:$BI$84,$E946:$BL946)+'FD inverse'!$A$45*$C947/Setup!$B$17+INDEX('FD inverse'!$A$45:$BH$45,1,'FD mesh'!$B$15+1)*Setup!$B$22</f>
        <v>0</v>
      </c>
      <c r="AV947" s="0" t="n">
        <f aca="false">SUMPRODUCT('FD inverse'!$A$46:$BH$46,'FD mesh'!$B$84:$BI$84,$E946:$BL946)+'FD inverse'!$A$46*$C947/Setup!$B$17+INDEX('FD inverse'!$A$46:$BH$46,1,'FD mesh'!$B$15+1)*Setup!$B$22</f>
        <v>0</v>
      </c>
      <c r="AW947" s="0" t="n">
        <f aca="false">SUMPRODUCT('FD inverse'!$A$47:$BH$47,'FD mesh'!$B$84:$BI$84,$E946:$BL946)+'FD inverse'!$A$47*$C947/Setup!$B$17+INDEX('FD inverse'!$A$47:$BH$47,1,'FD mesh'!$B$15+1)*Setup!$B$22</f>
        <v>0</v>
      </c>
      <c r="AX947" s="0" t="n">
        <f aca="false">SUMPRODUCT('FD inverse'!$A$48:$BH$48,'FD mesh'!$B$84:$BI$84,$E946:$BL946)+'FD inverse'!$A$48*$C947/Setup!$B$17+INDEX('FD inverse'!$A$48:$BH$48,1,'FD mesh'!$B$15+1)*Setup!$B$22</f>
        <v>0</v>
      </c>
      <c r="AY947" s="0" t="n">
        <f aca="false">SUMPRODUCT('FD inverse'!$A$49:$BH$49,'FD mesh'!$B$84:$BI$84,$E946:$BL946)+'FD inverse'!$A$49*$C947/Setup!$B$17+INDEX('FD inverse'!$A$49:$BH$49,1,'FD mesh'!$B$15+1)*Setup!$B$22</f>
        <v>0</v>
      </c>
      <c r="AZ947" s="0" t="n">
        <f aca="false">SUMPRODUCT('FD inverse'!$A$50:$BH$50,'FD mesh'!$B$84:$BI$84,$E946:$BL946)+'FD inverse'!$A$50*$C947/Setup!$B$17+INDEX('FD inverse'!$A$50:$BH$50,1,'FD mesh'!$B$15+1)*Setup!$B$22</f>
        <v>0</v>
      </c>
      <c r="BA947" s="0" t="n">
        <f aca="false">SUMPRODUCT('FD inverse'!$A$51:$BH$51,'FD mesh'!$B$84:$BI$84,$E946:$BL946)+'FD inverse'!$A$51*$C947/Setup!$B$17+INDEX('FD inverse'!$A$51:$BH$51,1,'FD mesh'!$B$15+1)*Setup!$B$22</f>
        <v>0</v>
      </c>
      <c r="BB947" s="0" t="n">
        <f aca="false">SUMPRODUCT('FD inverse'!$A$52:$BH$52,'FD mesh'!$B$84:$BI$84,$E946:$BL946)+'FD inverse'!$A$52*$C947/Setup!$B$17+INDEX('FD inverse'!$A$52:$BH$52,1,'FD mesh'!$B$15+1)*Setup!$B$22</f>
        <v>0</v>
      </c>
      <c r="BC947" s="0" t="n">
        <f aca="false">SUMPRODUCT('FD inverse'!$A$53:$BH$53,'FD mesh'!$B$84:$BI$84,$E946:$BL946)+'FD inverse'!$A$53*$C947/Setup!$B$17+INDEX('FD inverse'!$A$53:$BH$53,1,'FD mesh'!$B$15+1)*Setup!$B$22</f>
        <v>0</v>
      </c>
      <c r="BD947" s="0" t="n">
        <f aca="false">SUMPRODUCT('FD inverse'!$A$54:$BH$54,'FD mesh'!$B$84:$BI$84,$E946:$BL946)+'FD inverse'!$A$54*$C947/Setup!$B$17+INDEX('FD inverse'!$A$54:$BH$54,1,'FD mesh'!$B$15+1)*Setup!$B$22</f>
        <v>0</v>
      </c>
      <c r="BE947" s="0" t="n">
        <f aca="false">SUMPRODUCT('FD inverse'!$A$55:$BH$55,'FD mesh'!$B$84:$BI$84,$E946:$BL946)+'FD inverse'!$A$55*$C947/Setup!$B$17+INDEX('FD inverse'!$A$55:$BH$55,1,'FD mesh'!$B$15+1)*Setup!$B$22</f>
        <v>0</v>
      </c>
      <c r="BF947" s="0" t="n">
        <f aca="false">SUMPRODUCT('FD inverse'!$A$56:$BH$56,'FD mesh'!$B$84:$BI$84,$E946:$BL946)+'FD inverse'!$A$56*$C947/Setup!$B$17+INDEX('FD inverse'!$A$56:$BH$56,1,'FD mesh'!$B$15+1)*Setup!$B$22</f>
        <v>0</v>
      </c>
      <c r="BG947" s="0" t="n">
        <f aca="false">SUMPRODUCT('FD inverse'!$A$57:$BH$57,'FD mesh'!$B$84:$BI$84,$E946:$BL946)+'FD inverse'!$A$57*$C947/Setup!$B$17+INDEX('FD inverse'!$A$57:$BH$57,1,'FD mesh'!$B$15+1)*Setup!$B$22</f>
        <v>0</v>
      </c>
      <c r="BH947" s="0" t="n">
        <f aca="false">SUMPRODUCT('FD inverse'!$A$58:$BH$58,'FD mesh'!$B$84:$BI$84,$E946:$BL946)+'FD inverse'!$A$58*$C947/Setup!$B$17+INDEX('FD inverse'!$A$58:$BH$58,1,'FD mesh'!$B$15+1)*Setup!$B$22</f>
        <v>0</v>
      </c>
      <c r="BI947" s="0" t="n">
        <f aca="false">SUMPRODUCT('FD inverse'!$A$59:$BH$59,'FD mesh'!$B$84:$BI$84,$E946:$BL946)+'FD inverse'!$A$59*$C947/Setup!$B$17+INDEX('FD inverse'!$A$59:$BH$59,1,'FD mesh'!$B$15+1)*Setup!$B$22</f>
        <v>0</v>
      </c>
      <c r="BJ947" s="0" t="n">
        <f aca="false">SUMPRODUCT('FD inverse'!$A$60:$BH$60,'FD mesh'!$B$84:$BI$84,$E946:$BL946)+'FD inverse'!$A$60*$C947/Setup!$B$17+INDEX('FD inverse'!$A$60:$BH$60,1,'FD mesh'!$B$15+1)*Setup!$B$22</f>
        <v>0</v>
      </c>
      <c r="BK947" s="0" t="n">
        <f aca="false">SUMPRODUCT('FD inverse'!$A$61:$BH$61,'FD mesh'!$B$84:$BI$84,$E946:$BL946)+'FD inverse'!$A$61*$C947/Setup!$B$17+INDEX('FD inverse'!$A$61:$BH$61,1,'FD mesh'!$B$15+1)*Setup!$B$22</f>
        <v>0</v>
      </c>
      <c r="BL947" s="0" t="n">
        <f aca="false">SUMPRODUCT('FD inverse'!$A$62:$BH$62,'FD mesh'!$B$84:$BI$84,$E946:$BL946)+'FD inverse'!$A$62*$C947/Setup!$B$17+INDEX('FD inverse'!$A$62:$BH$62,1,'FD mesh'!$B$15+1)*Setup!$B$22</f>
        <v>0</v>
      </c>
    </row>
    <row r="948" customFormat="false" ht="15" hidden="false" customHeight="false" outlineLevel="0" collapsed="false">
      <c r="A948" s="0" t="n">
        <v>943</v>
      </c>
      <c r="B948" s="0" t="n">
        <f aca="false">A948*Setup!$B$11/3600</f>
        <v>78.5833333333333</v>
      </c>
      <c r="C948" s="0" t="n">
        <f aca="false">Setup!$B$7+Setup!$B$8*COS(2*PI()*(B948-Setup!$B$9)/24)</f>
        <v>20.8804620676285</v>
      </c>
      <c r="D948" s="0" t="n">
        <f aca="false">(C948-E948)/Setup!$B$17</f>
        <v>-5.3191258870832</v>
      </c>
      <c r="E948" s="0" t="n">
        <f aca="false">SUMPRODUCT('FD inverse'!$A$3:$BH$3,'FD mesh'!$B$84:$BI$84,$E947:$BL947)+'FD inverse'!$A$3*$C948/Setup!$B$17+INDEX('FD inverse'!$A$3:$BH$3,1,'FD mesh'!$B$15+1)*Setup!$B$22</f>
        <v>21.5719484329493</v>
      </c>
      <c r="F948" s="0" t="n">
        <f aca="false">SUMPRODUCT('FD inverse'!$A$4:$BH$4,'FD mesh'!$B$84:$BI$84,$E947:$BL947)+'FD inverse'!$A$4*$C948/Setup!$B$17+INDEX('FD inverse'!$A$4:$BH$4,1,'FD mesh'!$B$15+1)*Setup!$B$22</f>
        <v>21.7357509023364</v>
      </c>
      <c r="G948" s="0" t="n">
        <f aca="false">SUMPRODUCT('FD inverse'!$A$5:$BH$5,'FD mesh'!$B$84:$BI$84,$E947:$BL947)+'FD inverse'!$A$5*$C948/Setup!$B$17+INDEX('FD inverse'!$A$5:$BH$5,1,'FD mesh'!$B$15+1)*Setup!$B$22</f>
        <v>21.9078038928367</v>
      </c>
      <c r="H948" s="0" t="n">
        <f aca="false">SUMPRODUCT('FD inverse'!$A$6:$BH$6,'FD mesh'!$B$84:$BI$84,$E947:$BL947)+'FD inverse'!$A$6*$C948/Setup!$B$17+INDEX('FD inverse'!$A$6:$BH$6,1,'FD mesh'!$B$15+1)*Setup!$B$22</f>
        <v>22.4954522537838</v>
      </c>
      <c r="I948" s="0" t="n">
        <f aca="false">SUMPRODUCT('FD inverse'!$A$7:$BH$7,'FD mesh'!$B$84:$BI$84,$E947:$BL947)+'FD inverse'!$A$7*$C948/Setup!$B$17+INDEX('FD inverse'!$A$7:$BH$7,1,'FD mesh'!$B$15+1)*Setup!$B$22</f>
        <v>22.5456347063089</v>
      </c>
      <c r="J948" s="0" t="n">
        <f aca="false">SUMPRODUCT('FD inverse'!$A$8:$BH$8,'FD mesh'!$B$84:$BI$84,$E947:$BL947)+'FD inverse'!$A$8*$C948/Setup!$B$17+INDEX('FD inverse'!$A$8:$BH$8,1,'FD mesh'!$B$15+1)*Setup!$B$22</f>
        <v>22.5912399385446</v>
      </c>
      <c r="K948" s="0" t="n">
        <f aca="false">SUMPRODUCT('FD inverse'!$A$9:$BH$9,'FD mesh'!$B$84:$BI$84,$E947:$BL947)+'FD inverse'!$A$9*$C948/Setup!$B$17+INDEX('FD inverse'!$A$9:$BH$9,1,'FD mesh'!$B$15+1)*Setup!$B$22</f>
        <v>22.6314680973442</v>
      </c>
      <c r="L948" s="0" t="n">
        <f aca="false">SUMPRODUCT('FD inverse'!$A$10:$BH$10,'FD mesh'!$B$84:$BI$84,$E947:$BL947)+'FD inverse'!$A$10*$C948/Setup!$B$17+INDEX('FD inverse'!$A$10:$BH$10,1,'FD mesh'!$B$15+1)*Setup!$B$22</f>
        <v>22.6656421861359</v>
      </c>
      <c r="M948" s="0" t="n">
        <f aca="false">SUMPRODUCT('FD inverse'!$A$11:$BH$11,'FD mesh'!$B$84:$BI$84,$E947:$BL947)+'FD inverse'!$A$11*$C948/Setup!$B$17+INDEX('FD inverse'!$A$11:$BH$11,1,'FD mesh'!$B$15+1)*Setup!$B$22</f>
        <v>22.6931981758394</v>
      </c>
      <c r="N948" s="0" t="n">
        <f aca="false">SUMPRODUCT('FD inverse'!$A$12:$BH$12,'FD mesh'!$B$84:$BI$84,$E947:$BL947)+'FD inverse'!$A$12*$C948/Setup!$B$17+INDEX('FD inverse'!$A$12:$BH$12,1,'FD mesh'!$B$15+1)*Setup!$B$22</f>
        <v>22.7136761931307</v>
      </c>
      <c r="O948" s="0" t="n">
        <f aca="false">SUMPRODUCT('FD inverse'!$A$13:$BH$13,'FD mesh'!$B$84:$BI$84,$E947:$BL947)+'FD inverse'!$A$13*$C948/Setup!$B$17+INDEX('FD inverse'!$A$13:$BH$13,1,'FD mesh'!$B$15+1)*Setup!$B$22</f>
        <v>22.7267128777878</v>
      </c>
      <c r="P948" s="0" t="n">
        <f aca="false">SUMPRODUCT('FD inverse'!$A$14:$BH$14,'FD mesh'!$B$84:$BI$84,$E947:$BL947)+'FD inverse'!$A$14*$C948/Setup!$B$17+INDEX('FD inverse'!$A$14:$BH$14,1,'FD mesh'!$B$15+1)*Setup!$B$22</f>
        <v>22.7320349838009</v>
      </c>
      <c r="Q948" s="0" t="n">
        <f aca="false">SUMPRODUCT('FD inverse'!$A$15:$BH$15,'FD mesh'!$B$84:$BI$84,$E947:$BL947)+'FD inverse'!$A$15*$C948/Setup!$B$17+INDEX('FD inverse'!$A$15:$BH$15,1,'FD mesh'!$B$15+1)*Setup!$B$22</f>
        <v>22.7294542831572</v>
      </c>
      <c r="R948" s="0" t="n">
        <f aca="false">SUMPRODUCT('FD inverse'!$A$16:$BH$16,'FD mesh'!$B$84:$BI$84,$E947:$BL947)+'FD inverse'!$A$16*$C948/Setup!$B$17+INDEX('FD inverse'!$A$16:$BH$16,1,'FD mesh'!$B$15+1)*Setup!$B$22</f>
        <v>22.7188638165232</v>
      </c>
      <c r="S948" s="0" t="n">
        <f aca="false">SUMPRODUCT('FD inverse'!$A$17:$BH$17,'FD mesh'!$B$84:$BI$84,$E947:$BL947)+'FD inverse'!$A$17*$C948/Setup!$B$17+INDEX('FD inverse'!$A$17:$BH$17,1,'FD mesh'!$B$15+1)*Setup!$B$22</f>
        <v>22.2451848245504</v>
      </c>
      <c r="T948" s="0" t="n">
        <f aca="false">SUMPRODUCT('FD inverse'!$A$18:$BH$18,'FD mesh'!$B$84:$BI$84,$E947:$BL947)+'FD inverse'!$A$18*$C948/Setup!$B$17+INDEX('FD inverse'!$A$18:$BH$18,1,'FD mesh'!$B$15+1)*Setup!$B$22</f>
        <v>21.7676816313992</v>
      </c>
      <c r="U948" s="0" t="n">
        <f aca="false">SUMPRODUCT('FD inverse'!$A$19:$BH$19,'FD mesh'!$B$84:$BI$84,$E947:$BL947)+'FD inverse'!$A$19*$C948/Setup!$B$17+INDEX('FD inverse'!$A$19:$BH$19,1,'FD mesh'!$B$15+1)*Setup!$B$22</f>
        <v>21.2865566592785</v>
      </c>
      <c r="V948" s="0" t="n">
        <f aca="false">SUMPRODUCT('FD inverse'!$A$20:$BH$20,'FD mesh'!$B$84:$BI$84,$E947:$BL947)+'FD inverse'!$A$20*$C948/Setup!$B$17+INDEX('FD inverse'!$A$20:$BH$20,1,'FD mesh'!$B$15+1)*Setup!$B$22</f>
        <v>20.8020275875001</v>
      </c>
      <c r="W948" s="0" t="n">
        <f aca="false">SUMPRODUCT('FD inverse'!$A$21:$BH$21,'FD mesh'!$B$84:$BI$84,$E947:$BL947)+'FD inverse'!$A$21*$C948/Setup!$B$17+INDEX('FD inverse'!$A$21:$BH$21,1,'FD mesh'!$B$15+1)*Setup!$B$22</f>
        <v>20.314325526381</v>
      </c>
      <c r="X948" s="0" t="n">
        <f aca="false">SUMPRODUCT('FD inverse'!$A$22:$BH$22,'FD mesh'!$B$84:$BI$84,$E947:$BL947)+'FD inverse'!$A$22*$C948/Setup!$B$17+INDEX('FD inverse'!$A$22:$BH$22,1,'FD mesh'!$B$15+1)*Setup!$B$22</f>
        <v>19.8236933379953</v>
      </c>
      <c r="Y948" s="0" t="n">
        <f aca="false">SUMPRODUCT('FD inverse'!$A$23:$BH$23,'FD mesh'!$B$84:$BI$84,$E947:$BL947)+'FD inverse'!$A$23*$C948/Setup!$B$17+INDEX('FD inverse'!$A$23:$BH$23,1,'FD mesh'!$B$15+1)*Setup!$B$22</f>
        <v>19.3303840936771</v>
      </c>
      <c r="Z948" s="0" t="n">
        <f aca="false">SUMPRODUCT('FD inverse'!$A$24:$BH$24,'FD mesh'!$B$84:$BI$84,$E947:$BL947)+'FD inverse'!$A$24*$C948/Setup!$B$17+INDEX('FD inverse'!$A$24:$BH$24,1,'FD mesh'!$B$15+1)*Setup!$B$22</f>
        <v>18.8346596576998</v>
      </c>
      <c r="AA948" s="0" t="n">
        <f aca="false">SUMPRODUCT('FD inverse'!$A$25:$BH$25,'FD mesh'!$B$84:$BI$84,$E947:$BL947)+'FD inverse'!$A$25*$C948/Setup!$B$17+INDEX('FD inverse'!$A$25:$BH$25,1,'FD mesh'!$B$15+1)*Setup!$B$22</f>
        <v>18.3367893861512</v>
      </c>
      <c r="AB948" s="0" t="n">
        <f aca="false">SUMPRODUCT('FD inverse'!$A$26:$BH$26,'FD mesh'!$B$84:$BI$84,$E947:$BL947)+'FD inverse'!$A$26*$C948/Setup!$B$17+INDEX('FD inverse'!$A$26:$BH$26,1,'FD mesh'!$B$15+1)*Setup!$B$22</f>
        <v>17.8370489296716</v>
      </c>
      <c r="AC948" s="0" t="n">
        <f aca="false">SUMPRODUCT('FD inverse'!$A$27:$BH$27,'FD mesh'!$B$84:$BI$84,$E947:$BL947)+'FD inverse'!$A$27*$C948/Setup!$B$17+INDEX('FD inverse'!$A$27:$BH$27,1,'FD mesh'!$B$15+1)*Setup!$B$22</f>
        <v>17.3357191284214</v>
      </c>
      <c r="AD948" s="0" t="n">
        <f aca="false">SUMPRODUCT('FD inverse'!$A$28:$BH$28,'FD mesh'!$B$84:$BI$84,$E947:$BL947)+'FD inverse'!$A$28*$C948/Setup!$B$17+INDEX('FD inverse'!$A$28:$BH$28,1,'FD mesh'!$B$15+1)*Setup!$B$22</f>
        <v>16.8330849873972</v>
      </c>
      <c r="AE948" s="0" t="n">
        <f aca="false">SUMPRODUCT('FD inverse'!$A$29:$BH$29,'FD mesh'!$B$84:$BI$84,$E947:$BL947)+'FD inverse'!$A$29*$C948/Setup!$B$17+INDEX('FD inverse'!$A$29:$BH$29,1,'FD mesh'!$B$15+1)*Setup!$B$22</f>
        <v>16.3294347200051</v>
      </c>
      <c r="AF948" s="0" t="n">
        <f aca="false">SUMPRODUCT('FD inverse'!$A$30:$BH$30,'FD mesh'!$B$84:$BI$84,$E947:$BL947)+'FD inverse'!$A$30*$C948/Setup!$B$17+INDEX('FD inverse'!$A$30:$BH$30,1,'FD mesh'!$B$15+1)*Setup!$B$22</f>
        <v>15.8250588476391</v>
      </c>
      <c r="AG948" s="0" t="n">
        <f aca="false">SUMPRODUCT('FD inverse'!$A$31:$BH$31,'FD mesh'!$B$84:$BI$84,$E947:$BL947)+'FD inverse'!$A$31*$C948/Setup!$B$17+INDEX('FD inverse'!$A$31:$BH$31,1,'FD mesh'!$B$15+1)*Setup!$B$22</f>
        <v>15.3202493428803</v>
      </c>
      <c r="AH948" s="0" t="n">
        <f aca="false">SUMPRODUCT('FD inverse'!$A$32:$BH$32,'FD mesh'!$B$84:$BI$84,$E947:$BL947)+'FD inverse'!$A$32*$C948/Setup!$B$17+INDEX('FD inverse'!$A$32:$BH$32,1,'FD mesh'!$B$15+1)*Setup!$B$22</f>
        <v>15.2988479739997</v>
      </c>
      <c r="AI948" s="0" t="n">
        <f aca="false">SUMPRODUCT('FD inverse'!$A$33:$BH$33,'FD mesh'!$B$84:$BI$84,$E947:$BL947)+'FD inverse'!$A$33*$C948/Setup!$B$17+INDEX('FD inverse'!$A$33:$BH$33,1,'FD mesh'!$B$15+1)*Setup!$B$22</f>
        <v>15.2772249406525</v>
      </c>
      <c r="AJ948" s="0" t="n">
        <f aca="false">SUMPRODUCT('FD inverse'!$A$34:$BH$34,'FD mesh'!$B$84:$BI$84,$E947:$BL947)+'FD inverse'!$A$34*$C948/Setup!$B$17+INDEX('FD inverse'!$A$34:$BH$34,1,'FD mesh'!$B$15+1)*Setup!$B$22</f>
        <v>15.255400560181</v>
      </c>
      <c r="AK948" s="0" t="n">
        <f aca="false">SUMPRODUCT('FD inverse'!$A$35:$BH$35,'FD mesh'!$B$84:$BI$84,$E947:$BL947)+'FD inverse'!$A$35*$C948/Setup!$B$17+INDEX('FD inverse'!$A$35:$BH$35,1,'FD mesh'!$B$15+1)*Setup!$B$22</f>
        <v>15.2333944714379</v>
      </c>
      <c r="AL948" s="0" t="n">
        <f aca="false">SUMPRODUCT('FD inverse'!$A$36:$BH$36,'FD mesh'!$B$84:$BI$84,$E947:$BL947)+'FD inverse'!$A$36*$C948/Setup!$B$17+INDEX('FD inverse'!$A$36:$BH$36,1,'FD mesh'!$B$15+1)*Setup!$B$22</f>
        <v>15.2112256038132</v>
      </c>
      <c r="AM948" s="0" t="n">
        <f aca="false">SUMPRODUCT('FD inverse'!$A$37:$BH$37,'FD mesh'!$B$84:$BI$84,$E947:$BL947)+'FD inverse'!$A$37*$C948/Setup!$B$17+INDEX('FD inverse'!$A$37:$BH$37,1,'FD mesh'!$B$15+1)*Setup!$B$22</f>
        <v>15.1889121694096</v>
      </c>
      <c r="AN948" s="0" t="n">
        <f aca="false">SUMPRODUCT('FD inverse'!$A$38:$BH$38,'FD mesh'!$B$84:$BI$84,$E947:$BL947)+'FD inverse'!$A$38*$C948/Setup!$B$17+INDEX('FD inverse'!$A$38:$BH$38,1,'FD mesh'!$B$15+1)*Setup!$B$22</f>
        <v>15.1664716759636</v>
      </c>
      <c r="AO948" s="0" t="n">
        <f aca="false">SUMPRODUCT('FD inverse'!$A$39:$BH$39,'FD mesh'!$B$84:$BI$84,$E947:$BL947)+'FD inverse'!$A$39*$C948/Setup!$B$17+INDEX('FD inverse'!$A$39:$BH$39,1,'FD mesh'!$B$15+1)*Setup!$B$22</f>
        <v>15.1439209581988</v>
      </c>
      <c r="AP948" s="0" t="n">
        <f aca="false">SUMPRODUCT('FD inverse'!$A$40:$BH$40,'FD mesh'!$B$84:$BI$84,$E947:$BL947)+'FD inverse'!$A$40*$C948/Setup!$B$17+INDEX('FD inverse'!$A$40:$BH$40,1,'FD mesh'!$B$15+1)*Setup!$B$22</f>
        <v>15.1212762253843</v>
      </c>
      <c r="AQ948" s="0" t="n">
        <f aca="false">SUMPRODUCT('FD inverse'!$A$41:$BH$41,'FD mesh'!$B$84:$BI$84,$E947:$BL947)+'FD inverse'!$A$41*$C948/Setup!$B$17+INDEX('FD inverse'!$A$41:$BH$41,1,'FD mesh'!$B$15+1)*Setup!$B$22</f>
        <v>15.0985531229587</v>
      </c>
      <c r="AR948" s="0" t="n">
        <f aca="false">SUMPRODUCT('FD inverse'!$A$42:$BH$42,'FD mesh'!$B$84:$BI$84,$E947:$BL947)+'FD inverse'!$A$42*$C948/Setup!$B$17+INDEX('FD inverse'!$A$42:$BH$42,1,'FD mesh'!$B$15+1)*Setup!$B$22</f>
        <v>15.0757668061533</v>
      </c>
      <c r="AS948" s="0" t="n">
        <f aca="false">SUMPRODUCT('FD inverse'!$A$43:$BH$43,'FD mesh'!$B$84:$BI$84,$E947:$BL947)+'FD inverse'!$A$43*$C948/Setup!$B$17+INDEX('FD inverse'!$A$43:$BH$43,1,'FD mesh'!$B$15+1)*Setup!$B$22</f>
        <v>0</v>
      </c>
      <c r="AT948" s="0" t="n">
        <f aca="false">SUMPRODUCT('FD inverse'!$A$44:$BH$44,'FD mesh'!$B$84:$BI$84,$E947:$BL947)+'FD inverse'!$A$44*$C948/Setup!$B$17+INDEX('FD inverse'!$A$44:$BH$44,1,'FD mesh'!$B$15+1)*Setup!$B$22</f>
        <v>0</v>
      </c>
      <c r="AU948" s="0" t="n">
        <f aca="false">SUMPRODUCT('FD inverse'!$A$45:$BH$45,'FD mesh'!$B$84:$BI$84,$E947:$BL947)+'FD inverse'!$A$45*$C948/Setup!$B$17+INDEX('FD inverse'!$A$45:$BH$45,1,'FD mesh'!$B$15+1)*Setup!$B$22</f>
        <v>0</v>
      </c>
      <c r="AV948" s="0" t="n">
        <f aca="false">SUMPRODUCT('FD inverse'!$A$46:$BH$46,'FD mesh'!$B$84:$BI$84,$E947:$BL947)+'FD inverse'!$A$46*$C948/Setup!$B$17+INDEX('FD inverse'!$A$46:$BH$46,1,'FD mesh'!$B$15+1)*Setup!$B$22</f>
        <v>0</v>
      </c>
      <c r="AW948" s="0" t="n">
        <f aca="false">SUMPRODUCT('FD inverse'!$A$47:$BH$47,'FD mesh'!$B$84:$BI$84,$E947:$BL947)+'FD inverse'!$A$47*$C948/Setup!$B$17+INDEX('FD inverse'!$A$47:$BH$47,1,'FD mesh'!$B$15+1)*Setup!$B$22</f>
        <v>0</v>
      </c>
      <c r="AX948" s="0" t="n">
        <f aca="false">SUMPRODUCT('FD inverse'!$A$48:$BH$48,'FD mesh'!$B$84:$BI$84,$E947:$BL947)+'FD inverse'!$A$48*$C948/Setup!$B$17+INDEX('FD inverse'!$A$48:$BH$48,1,'FD mesh'!$B$15+1)*Setup!$B$22</f>
        <v>0</v>
      </c>
      <c r="AY948" s="0" t="n">
        <f aca="false">SUMPRODUCT('FD inverse'!$A$49:$BH$49,'FD mesh'!$B$84:$BI$84,$E947:$BL947)+'FD inverse'!$A$49*$C948/Setup!$B$17+INDEX('FD inverse'!$A$49:$BH$49,1,'FD mesh'!$B$15+1)*Setup!$B$22</f>
        <v>0</v>
      </c>
      <c r="AZ948" s="0" t="n">
        <f aca="false">SUMPRODUCT('FD inverse'!$A$50:$BH$50,'FD mesh'!$B$84:$BI$84,$E947:$BL947)+'FD inverse'!$A$50*$C948/Setup!$B$17+INDEX('FD inverse'!$A$50:$BH$50,1,'FD mesh'!$B$15+1)*Setup!$B$22</f>
        <v>0</v>
      </c>
      <c r="BA948" s="0" t="n">
        <f aca="false">SUMPRODUCT('FD inverse'!$A$51:$BH$51,'FD mesh'!$B$84:$BI$84,$E947:$BL947)+'FD inverse'!$A$51*$C948/Setup!$B$17+INDEX('FD inverse'!$A$51:$BH$51,1,'FD mesh'!$B$15+1)*Setup!$B$22</f>
        <v>0</v>
      </c>
      <c r="BB948" s="0" t="n">
        <f aca="false">SUMPRODUCT('FD inverse'!$A$52:$BH$52,'FD mesh'!$B$84:$BI$84,$E947:$BL947)+'FD inverse'!$A$52*$C948/Setup!$B$17+INDEX('FD inverse'!$A$52:$BH$52,1,'FD mesh'!$B$15+1)*Setup!$B$22</f>
        <v>0</v>
      </c>
      <c r="BC948" s="0" t="n">
        <f aca="false">SUMPRODUCT('FD inverse'!$A$53:$BH$53,'FD mesh'!$B$84:$BI$84,$E947:$BL947)+'FD inverse'!$A$53*$C948/Setup!$B$17+INDEX('FD inverse'!$A$53:$BH$53,1,'FD mesh'!$B$15+1)*Setup!$B$22</f>
        <v>0</v>
      </c>
      <c r="BD948" s="0" t="n">
        <f aca="false">SUMPRODUCT('FD inverse'!$A$54:$BH$54,'FD mesh'!$B$84:$BI$84,$E947:$BL947)+'FD inverse'!$A$54*$C948/Setup!$B$17+INDEX('FD inverse'!$A$54:$BH$54,1,'FD mesh'!$B$15+1)*Setup!$B$22</f>
        <v>0</v>
      </c>
      <c r="BE948" s="0" t="n">
        <f aca="false">SUMPRODUCT('FD inverse'!$A$55:$BH$55,'FD mesh'!$B$84:$BI$84,$E947:$BL947)+'FD inverse'!$A$55*$C948/Setup!$B$17+INDEX('FD inverse'!$A$55:$BH$55,1,'FD mesh'!$B$15+1)*Setup!$B$22</f>
        <v>0</v>
      </c>
      <c r="BF948" s="0" t="n">
        <f aca="false">SUMPRODUCT('FD inverse'!$A$56:$BH$56,'FD mesh'!$B$84:$BI$84,$E947:$BL947)+'FD inverse'!$A$56*$C948/Setup!$B$17+INDEX('FD inverse'!$A$56:$BH$56,1,'FD mesh'!$B$15+1)*Setup!$B$22</f>
        <v>0</v>
      </c>
      <c r="BG948" s="0" t="n">
        <f aca="false">SUMPRODUCT('FD inverse'!$A$57:$BH$57,'FD mesh'!$B$84:$BI$84,$E947:$BL947)+'FD inverse'!$A$57*$C948/Setup!$B$17+INDEX('FD inverse'!$A$57:$BH$57,1,'FD mesh'!$B$15+1)*Setup!$B$22</f>
        <v>0</v>
      </c>
      <c r="BH948" s="0" t="n">
        <f aca="false">SUMPRODUCT('FD inverse'!$A$58:$BH$58,'FD mesh'!$B$84:$BI$84,$E947:$BL947)+'FD inverse'!$A$58*$C948/Setup!$B$17+INDEX('FD inverse'!$A$58:$BH$58,1,'FD mesh'!$B$15+1)*Setup!$B$22</f>
        <v>0</v>
      </c>
      <c r="BI948" s="0" t="n">
        <f aca="false">SUMPRODUCT('FD inverse'!$A$59:$BH$59,'FD mesh'!$B$84:$BI$84,$E947:$BL947)+'FD inverse'!$A$59*$C948/Setup!$B$17+INDEX('FD inverse'!$A$59:$BH$59,1,'FD mesh'!$B$15+1)*Setup!$B$22</f>
        <v>0</v>
      </c>
      <c r="BJ948" s="0" t="n">
        <f aca="false">SUMPRODUCT('FD inverse'!$A$60:$BH$60,'FD mesh'!$B$84:$BI$84,$E947:$BL947)+'FD inverse'!$A$60*$C948/Setup!$B$17+INDEX('FD inverse'!$A$60:$BH$60,1,'FD mesh'!$B$15+1)*Setup!$B$22</f>
        <v>0</v>
      </c>
      <c r="BK948" s="0" t="n">
        <f aca="false">SUMPRODUCT('FD inverse'!$A$61:$BH$61,'FD mesh'!$B$84:$BI$84,$E947:$BL947)+'FD inverse'!$A$61*$C948/Setup!$B$17+INDEX('FD inverse'!$A$61:$BH$61,1,'FD mesh'!$B$15+1)*Setup!$B$22</f>
        <v>0</v>
      </c>
      <c r="BL948" s="0" t="n">
        <f aca="false">SUMPRODUCT('FD inverse'!$A$62:$BH$62,'FD mesh'!$B$84:$BI$84,$E947:$BL947)+'FD inverse'!$A$62*$C948/Setup!$B$17+INDEX('FD inverse'!$A$62:$BH$62,1,'FD mesh'!$B$15+1)*Setup!$B$22</f>
        <v>0</v>
      </c>
    </row>
    <row r="949" customFormat="false" ht="15" hidden="false" customHeight="false" outlineLevel="0" collapsed="false">
      <c r="A949" s="0" t="n">
        <v>944</v>
      </c>
      <c r="B949" s="0" t="n">
        <f aca="false">A949*Setup!$B$11/3600</f>
        <v>78.6666666666667</v>
      </c>
      <c r="C949" s="0" t="n">
        <f aca="false">Setup!$B$7+Setup!$B$8*COS(2*PI()*(B949-Setup!$B$9)/24)</f>
        <v>20.9358222275241</v>
      </c>
      <c r="D949" s="0" t="n">
        <f aca="false">(C949-E949)/Setup!$B$17</f>
        <v>-5.09592890784544</v>
      </c>
      <c r="E949" s="0" t="n">
        <f aca="false">SUMPRODUCT('FD inverse'!$A$3:$BH$3,'FD mesh'!$B$84:$BI$84,$E948:$BL948)+'FD inverse'!$A$3*$C949/Setup!$B$17+INDEX('FD inverse'!$A$3:$BH$3,1,'FD mesh'!$B$15+1)*Setup!$B$22</f>
        <v>21.598292985544</v>
      </c>
      <c r="F949" s="0" t="n">
        <f aca="false">SUMPRODUCT('FD inverse'!$A$4:$BH$4,'FD mesh'!$B$84:$BI$84,$E948:$BL948)+'FD inverse'!$A$4*$C949/Setup!$B$17+INDEX('FD inverse'!$A$4:$BH$4,1,'FD mesh'!$B$15+1)*Setup!$B$22</f>
        <v>21.7556746701823</v>
      </c>
      <c r="G949" s="0" t="n">
        <f aca="false">SUMPRODUCT('FD inverse'!$A$5:$BH$5,'FD mesh'!$B$84:$BI$84,$E948:$BL948)+'FD inverse'!$A$5*$C949/Setup!$B$17+INDEX('FD inverse'!$A$5:$BH$5,1,'FD mesh'!$B$15+1)*Setup!$B$22</f>
        <v>21.9217038235038</v>
      </c>
      <c r="H949" s="0" t="n">
        <f aca="false">SUMPRODUCT('FD inverse'!$A$6:$BH$6,'FD mesh'!$B$84:$BI$84,$E948:$BL948)+'FD inverse'!$A$6*$C949/Setup!$B$17+INDEX('FD inverse'!$A$6:$BH$6,1,'FD mesh'!$B$15+1)*Setup!$B$22</f>
        <v>22.4896971447755</v>
      </c>
      <c r="I949" s="0" t="n">
        <f aca="false">SUMPRODUCT('FD inverse'!$A$7:$BH$7,'FD mesh'!$B$84:$BI$84,$E948:$BL948)+'FD inverse'!$A$7*$C949/Setup!$B$17+INDEX('FD inverse'!$A$7:$BH$7,1,'FD mesh'!$B$15+1)*Setup!$B$22</f>
        <v>22.5382643681895</v>
      </c>
      <c r="J949" s="0" t="n">
        <f aca="false">SUMPRODUCT('FD inverse'!$A$8:$BH$8,'FD mesh'!$B$84:$BI$84,$E948:$BL948)+'FD inverse'!$A$8*$C949/Setup!$B$17+INDEX('FD inverse'!$A$8:$BH$8,1,'FD mesh'!$B$15+1)*Setup!$B$22</f>
        <v>22.5824833095271</v>
      </c>
      <c r="K949" s="0" t="n">
        <f aca="false">SUMPRODUCT('FD inverse'!$A$9:$BH$9,'FD mesh'!$B$84:$BI$84,$E948:$BL948)+'FD inverse'!$A$9*$C949/Setup!$B$17+INDEX('FD inverse'!$A$9:$BH$9,1,'FD mesh'!$B$15+1)*Setup!$B$22</f>
        <v>22.6215360980519</v>
      </c>
      <c r="L949" s="0" t="n">
        <f aca="false">SUMPRODUCT('FD inverse'!$A$10:$BH$10,'FD mesh'!$B$84:$BI$84,$E948:$BL948)+'FD inverse'!$A$10*$C949/Setup!$B$17+INDEX('FD inverse'!$A$10:$BH$10,1,'FD mesh'!$B$15+1)*Setup!$B$22</f>
        <v>22.6547292999736</v>
      </c>
      <c r="M949" s="0" t="n">
        <f aca="false">SUMPRODUCT('FD inverse'!$A$11:$BH$11,'FD mesh'!$B$84:$BI$84,$E948:$BL948)+'FD inverse'!$A$11*$C949/Setup!$B$17+INDEX('FD inverse'!$A$11:$BH$11,1,'FD mesh'!$B$15+1)*Setup!$B$22</f>
        <v>22.6814842209737</v>
      </c>
      <c r="N949" s="0" t="n">
        <f aca="false">SUMPRODUCT('FD inverse'!$A$12:$BH$12,'FD mesh'!$B$84:$BI$84,$E948:$BL948)+'FD inverse'!$A$12*$C949/Setup!$B$17+INDEX('FD inverse'!$A$12:$BH$12,1,'FD mesh'!$B$15+1)*Setup!$B$22</f>
        <v>22.7013282541473</v>
      </c>
      <c r="O949" s="0" t="n">
        <f aca="false">SUMPRODUCT('FD inverse'!$A$13:$BH$13,'FD mesh'!$B$84:$BI$84,$E948:$BL948)+'FD inverse'!$A$13*$C949/Setup!$B$17+INDEX('FD inverse'!$A$13:$BH$13,1,'FD mesh'!$B$15+1)*Setup!$B$22</f>
        <v>22.7138873675668</v>
      </c>
      <c r="P949" s="0" t="n">
        <f aca="false">SUMPRODUCT('FD inverse'!$A$14:$BH$14,'FD mesh'!$B$84:$BI$84,$E948:$BL948)+'FD inverse'!$A$14*$C949/Setup!$B$17+INDEX('FD inverse'!$A$14:$BH$14,1,'FD mesh'!$B$15+1)*Setup!$B$22</f>
        <v>22.7188798082896</v>
      </c>
      <c r="Q949" s="0" t="n">
        <f aca="false">SUMPRODUCT('FD inverse'!$A$15:$BH$15,'FD mesh'!$B$84:$BI$84,$E948:$BL948)+'FD inverse'!$A$15*$C949/Setup!$B$17+INDEX('FD inverse'!$A$15:$BH$15,1,'FD mesh'!$B$15+1)*Setup!$B$22</f>
        <v>22.7161110835189</v>
      </c>
      <c r="R949" s="0" t="n">
        <f aca="false">SUMPRODUCT('FD inverse'!$A$16:$BH$16,'FD mesh'!$B$84:$BI$84,$E948:$BL948)+'FD inverse'!$A$16*$C949/Setup!$B$17+INDEX('FD inverse'!$A$16:$BH$16,1,'FD mesh'!$B$15+1)*Setup!$B$22</f>
        <v>22.7054702645664</v>
      </c>
      <c r="S949" s="0" t="n">
        <f aca="false">SUMPRODUCT('FD inverse'!$A$17:$BH$17,'FD mesh'!$B$84:$BI$84,$E948:$BL948)+'FD inverse'!$A$17*$C949/Setup!$B$17+INDEX('FD inverse'!$A$17:$BH$17,1,'FD mesh'!$B$15+1)*Setup!$B$22</f>
        <v>22.232395420915</v>
      </c>
      <c r="T949" s="0" t="n">
        <f aca="false">SUMPRODUCT('FD inverse'!$A$18:$BH$18,'FD mesh'!$B$84:$BI$84,$E948:$BL948)+'FD inverse'!$A$18*$C949/Setup!$B$17+INDEX('FD inverse'!$A$18:$BH$18,1,'FD mesh'!$B$15+1)*Setup!$B$22</f>
        <v>21.7555568384795</v>
      </c>
      <c r="U949" s="0" t="n">
        <f aca="false">SUMPRODUCT('FD inverse'!$A$19:$BH$19,'FD mesh'!$B$84:$BI$84,$E948:$BL948)+'FD inverse'!$A$19*$C949/Setup!$B$17+INDEX('FD inverse'!$A$19:$BH$19,1,'FD mesh'!$B$15+1)*Setup!$B$22</f>
        <v>21.275150102699</v>
      </c>
      <c r="V949" s="0" t="n">
        <f aca="false">SUMPRODUCT('FD inverse'!$A$20:$BH$20,'FD mesh'!$B$84:$BI$84,$E948:$BL948)+'FD inverse'!$A$20*$C949/Setup!$B$17+INDEX('FD inverse'!$A$20:$BH$20,1,'FD mesh'!$B$15+1)*Setup!$B$22</f>
        <v>20.791386580268</v>
      </c>
      <c r="W949" s="0" t="n">
        <f aca="false">SUMPRODUCT('FD inverse'!$A$21:$BH$21,'FD mesh'!$B$84:$BI$84,$E948:$BL948)+'FD inverse'!$A$21*$C949/Setup!$B$17+INDEX('FD inverse'!$A$21:$BH$21,1,'FD mesh'!$B$15+1)*Setup!$B$22</f>
        <v>20.3044915614229</v>
      </c>
      <c r="X949" s="0" t="n">
        <f aca="false">SUMPRODUCT('FD inverse'!$A$22:$BH$22,'FD mesh'!$B$84:$BI$84,$E948:$BL948)+'FD inverse'!$A$22*$C949/Setup!$B$17+INDEX('FD inverse'!$A$22:$BH$22,1,'FD mesh'!$B$15+1)*Setup!$B$22</f>
        <v>19.814702547176</v>
      </c>
      <c r="Y949" s="0" t="n">
        <f aca="false">SUMPRODUCT('FD inverse'!$A$23:$BH$23,'FD mesh'!$B$84:$BI$84,$E948:$BL948)+'FD inverse'!$A$23*$C949/Setup!$B$17+INDEX('FD inverse'!$A$23:$BH$23,1,'FD mesh'!$B$15+1)*Setup!$B$22</f>
        <v>19.3222676716307</v>
      </c>
      <c r="Z949" s="0" t="n">
        <f aca="false">SUMPRODUCT('FD inverse'!$A$24:$BH$24,'FD mesh'!$B$84:$BI$84,$E948:$BL948)+'FD inverse'!$A$24*$C949/Setup!$B$17+INDEX('FD inverse'!$A$24:$BH$24,1,'FD mesh'!$B$15+1)*Setup!$B$22</f>
        <v>18.8274442490262</v>
      </c>
      <c r="AA949" s="0" t="n">
        <f aca="false">SUMPRODUCT('FD inverse'!$A$25:$BH$25,'FD mesh'!$B$84:$BI$84,$E948:$BL948)+'FD inverse'!$A$25*$C949/Setup!$B$17+INDEX('FD inverse'!$A$25:$BH$25,1,'FD mesh'!$B$15+1)*Setup!$B$22</f>
        <v>18.3304974347263</v>
      </c>
      <c r="AB949" s="0" t="n">
        <f aca="false">SUMPRODUCT('FD inverse'!$A$26:$BH$26,'FD mesh'!$B$84:$BI$84,$E948:$BL948)+'FD inverse'!$A$26*$C949/Setup!$B$17+INDEX('FD inverse'!$A$26:$BH$26,1,'FD mesh'!$B$15+1)*Setup!$B$22</f>
        <v>17.831698989007</v>
      </c>
      <c r="AC949" s="0" t="n">
        <f aca="false">SUMPRODUCT('FD inverse'!$A$27:$BH$27,'FD mesh'!$B$84:$BI$84,$E948:$BL948)+'FD inverse'!$A$27*$C949/Setup!$B$17+INDEX('FD inverse'!$A$27:$BH$27,1,'FD mesh'!$B$15+1)*Setup!$B$22</f>
        <v>17.3313261321778</v>
      </c>
      <c r="AD949" s="0" t="n">
        <f aca="false">SUMPRODUCT('FD inverse'!$A$28:$BH$28,'FD mesh'!$B$84:$BI$84,$E948:$BL948)+'FD inverse'!$A$28*$C949/Setup!$B$17+INDEX('FD inverse'!$A$28:$BH$28,1,'FD mesh'!$B$15+1)*Setup!$B$22</f>
        <v>16.8296604793113</v>
      </c>
      <c r="AE949" s="0" t="n">
        <f aca="false">SUMPRODUCT('FD inverse'!$A$29:$BH$29,'FD mesh'!$B$84:$BI$84,$E948:$BL948)+'FD inverse'!$A$29*$C949/Setup!$B$17+INDEX('FD inverse'!$A$29:$BH$29,1,'FD mesh'!$B$15+1)*Setup!$B$22</f>
        <v>16.3269870426366</v>
      </c>
      <c r="AF949" s="0" t="n">
        <f aca="false">SUMPRODUCT('FD inverse'!$A$30:$BH$30,'FD mesh'!$B$84:$BI$84,$E948:$BL948)+'FD inverse'!$A$30*$C949/Setup!$B$17+INDEX('FD inverse'!$A$30:$BH$30,1,'FD mesh'!$B$15+1)*Setup!$B$22</f>
        <v>15.8235932894793</v>
      </c>
      <c r="AG949" s="0" t="n">
        <f aca="false">SUMPRODUCT('FD inverse'!$A$31:$BH$31,'FD mesh'!$B$84:$BI$84,$E948:$BL948)+'FD inverse'!$A$31*$C949/Setup!$B$17+INDEX('FD inverse'!$A$31:$BH$31,1,'FD mesh'!$B$15+1)*Setup!$B$22</f>
        <v>15.319768243492</v>
      </c>
      <c r="AH949" s="0" t="n">
        <f aca="false">SUMPRODUCT('FD inverse'!$A$32:$BH$32,'FD mesh'!$B$84:$BI$84,$E948:$BL948)+'FD inverse'!$A$32*$C949/Setup!$B$17+INDEX('FD inverse'!$A$32:$BH$32,1,'FD mesh'!$B$15+1)*Setup!$B$22</f>
        <v>15.2984078868593</v>
      </c>
      <c r="AI949" s="0" t="n">
        <f aca="false">SUMPRODUCT('FD inverse'!$A$33:$BH$33,'FD mesh'!$B$84:$BI$84,$E948:$BL948)+'FD inverse'!$A$33*$C949/Setup!$B$17+INDEX('FD inverse'!$A$33:$BH$33,1,'FD mesh'!$B$15+1)*Setup!$B$22</f>
        <v>15.2768247479796</v>
      </c>
      <c r="AJ949" s="0" t="n">
        <f aca="false">SUMPRODUCT('FD inverse'!$A$34:$BH$34,'FD mesh'!$B$84:$BI$84,$E948:$BL948)+'FD inverse'!$A$34*$C949/Setup!$B$17+INDEX('FD inverse'!$A$34:$BH$34,1,'FD mesh'!$B$15+1)*Setup!$B$22</f>
        <v>15.2550390223512</v>
      </c>
      <c r="AK949" s="0" t="n">
        <f aca="false">SUMPRODUCT('FD inverse'!$A$35:$BH$35,'FD mesh'!$B$84:$BI$84,$E948:$BL948)+'FD inverse'!$A$35*$C949/Setup!$B$17+INDEX('FD inverse'!$A$35:$BH$35,1,'FD mesh'!$B$15+1)*Setup!$B$22</f>
        <v>15.2330702779461</v>
      </c>
      <c r="AL949" s="0" t="n">
        <f aca="false">SUMPRODUCT('FD inverse'!$A$36:$BH$36,'FD mesh'!$B$84:$BI$84,$E948:$BL948)+'FD inverse'!$A$36*$C949/Setup!$B$17+INDEX('FD inverse'!$A$36:$BH$36,1,'FD mesh'!$B$15+1)*Setup!$B$22</f>
        <v>15.2109374193282</v>
      </c>
      <c r="AM949" s="0" t="n">
        <f aca="false">SUMPRODUCT('FD inverse'!$A$37:$BH$37,'FD mesh'!$B$84:$BI$84,$E948:$BL948)+'FD inverse'!$A$37*$C949/Setup!$B$17+INDEX('FD inverse'!$A$37:$BH$37,1,'FD mesh'!$B$15+1)*Setup!$B$22</f>
        <v>15.1886586750862</v>
      </c>
      <c r="AN949" s="0" t="n">
        <f aca="false">SUMPRODUCT('FD inverse'!$A$38:$BH$38,'FD mesh'!$B$84:$BI$84,$E948:$BL948)+'FD inverse'!$A$38*$C949/Setup!$B$17+INDEX('FD inverse'!$A$38:$BH$38,1,'FD mesh'!$B$15+1)*Setup!$B$22</f>
        <v>15.166251606179</v>
      </c>
      <c r="AO949" s="0" t="n">
        <f aca="false">SUMPRODUCT('FD inverse'!$A$39:$BH$39,'FD mesh'!$B$84:$BI$84,$E948:$BL948)+'FD inverse'!$A$39*$C949/Setup!$B$17+INDEX('FD inverse'!$A$39:$BH$39,1,'FD mesh'!$B$15+1)*Setup!$B$22</f>
        <v>15.1437331328779</v>
      </c>
      <c r="AP949" s="0" t="n">
        <f aca="false">SUMPRODUCT('FD inverse'!$A$40:$BH$40,'FD mesh'!$B$84:$BI$84,$E948:$BL948)+'FD inverse'!$A$40*$C949/Setup!$B$17+INDEX('FD inverse'!$A$40:$BH$40,1,'FD mesh'!$B$15+1)*Setup!$B$22</f>
        <v>15.1211195780731</v>
      </c>
      <c r="AQ949" s="0" t="n">
        <f aca="false">SUMPRODUCT('FD inverse'!$A$41:$BH$41,'FD mesh'!$B$84:$BI$84,$E948:$BL948)+'FD inverse'!$A$41*$C949/Setup!$B$17+INDEX('FD inverse'!$A$41:$BH$41,1,'FD mesh'!$B$15+1)*Setup!$B$22</f>
        <v>15.0984267247914</v>
      </c>
      <c r="AR949" s="0" t="n">
        <f aca="false">SUMPRODUCT('FD inverse'!$A$42:$BH$42,'FD mesh'!$B$84:$BI$84,$E948:$BL948)+'FD inverse'!$A$42*$C949/Setup!$B$17+INDEX('FD inverse'!$A$42:$BH$42,1,'FD mesh'!$B$15+1)*Setup!$B$22</f>
        <v>15.0756698858462</v>
      </c>
      <c r="AS949" s="0" t="n">
        <f aca="false">SUMPRODUCT('FD inverse'!$A$43:$BH$43,'FD mesh'!$B$84:$BI$84,$E948:$BL948)+'FD inverse'!$A$43*$C949/Setup!$B$17+INDEX('FD inverse'!$A$43:$BH$43,1,'FD mesh'!$B$15+1)*Setup!$B$22</f>
        <v>0</v>
      </c>
      <c r="AT949" s="0" t="n">
        <f aca="false">SUMPRODUCT('FD inverse'!$A$44:$BH$44,'FD mesh'!$B$84:$BI$84,$E948:$BL948)+'FD inverse'!$A$44*$C949/Setup!$B$17+INDEX('FD inverse'!$A$44:$BH$44,1,'FD mesh'!$B$15+1)*Setup!$B$22</f>
        <v>0</v>
      </c>
      <c r="AU949" s="0" t="n">
        <f aca="false">SUMPRODUCT('FD inverse'!$A$45:$BH$45,'FD mesh'!$B$84:$BI$84,$E948:$BL948)+'FD inverse'!$A$45*$C949/Setup!$B$17+INDEX('FD inverse'!$A$45:$BH$45,1,'FD mesh'!$B$15+1)*Setup!$B$22</f>
        <v>0</v>
      </c>
      <c r="AV949" s="0" t="n">
        <f aca="false">SUMPRODUCT('FD inverse'!$A$46:$BH$46,'FD mesh'!$B$84:$BI$84,$E948:$BL948)+'FD inverse'!$A$46*$C949/Setup!$B$17+INDEX('FD inverse'!$A$46:$BH$46,1,'FD mesh'!$B$15+1)*Setup!$B$22</f>
        <v>0</v>
      </c>
      <c r="AW949" s="0" t="n">
        <f aca="false">SUMPRODUCT('FD inverse'!$A$47:$BH$47,'FD mesh'!$B$84:$BI$84,$E948:$BL948)+'FD inverse'!$A$47*$C949/Setup!$B$17+INDEX('FD inverse'!$A$47:$BH$47,1,'FD mesh'!$B$15+1)*Setup!$B$22</f>
        <v>0</v>
      </c>
      <c r="AX949" s="0" t="n">
        <f aca="false">SUMPRODUCT('FD inverse'!$A$48:$BH$48,'FD mesh'!$B$84:$BI$84,$E948:$BL948)+'FD inverse'!$A$48*$C949/Setup!$B$17+INDEX('FD inverse'!$A$48:$BH$48,1,'FD mesh'!$B$15+1)*Setup!$B$22</f>
        <v>0</v>
      </c>
      <c r="AY949" s="0" t="n">
        <f aca="false">SUMPRODUCT('FD inverse'!$A$49:$BH$49,'FD mesh'!$B$84:$BI$84,$E948:$BL948)+'FD inverse'!$A$49*$C949/Setup!$B$17+INDEX('FD inverse'!$A$49:$BH$49,1,'FD mesh'!$B$15+1)*Setup!$B$22</f>
        <v>0</v>
      </c>
      <c r="AZ949" s="0" t="n">
        <f aca="false">SUMPRODUCT('FD inverse'!$A$50:$BH$50,'FD mesh'!$B$84:$BI$84,$E948:$BL948)+'FD inverse'!$A$50*$C949/Setup!$B$17+INDEX('FD inverse'!$A$50:$BH$50,1,'FD mesh'!$B$15+1)*Setup!$B$22</f>
        <v>0</v>
      </c>
      <c r="BA949" s="0" t="n">
        <f aca="false">SUMPRODUCT('FD inverse'!$A$51:$BH$51,'FD mesh'!$B$84:$BI$84,$E948:$BL948)+'FD inverse'!$A$51*$C949/Setup!$B$17+INDEX('FD inverse'!$A$51:$BH$51,1,'FD mesh'!$B$15+1)*Setup!$B$22</f>
        <v>0</v>
      </c>
      <c r="BB949" s="0" t="n">
        <f aca="false">SUMPRODUCT('FD inverse'!$A$52:$BH$52,'FD mesh'!$B$84:$BI$84,$E948:$BL948)+'FD inverse'!$A$52*$C949/Setup!$B$17+INDEX('FD inverse'!$A$52:$BH$52,1,'FD mesh'!$B$15+1)*Setup!$B$22</f>
        <v>0</v>
      </c>
      <c r="BC949" s="0" t="n">
        <f aca="false">SUMPRODUCT('FD inverse'!$A$53:$BH$53,'FD mesh'!$B$84:$BI$84,$E948:$BL948)+'FD inverse'!$A$53*$C949/Setup!$B$17+INDEX('FD inverse'!$A$53:$BH$53,1,'FD mesh'!$B$15+1)*Setup!$B$22</f>
        <v>0</v>
      </c>
      <c r="BD949" s="0" t="n">
        <f aca="false">SUMPRODUCT('FD inverse'!$A$54:$BH$54,'FD mesh'!$B$84:$BI$84,$E948:$BL948)+'FD inverse'!$A$54*$C949/Setup!$B$17+INDEX('FD inverse'!$A$54:$BH$54,1,'FD mesh'!$B$15+1)*Setup!$B$22</f>
        <v>0</v>
      </c>
      <c r="BE949" s="0" t="n">
        <f aca="false">SUMPRODUCT('FD inverse'!$A$55:$BH$55,'FD mesh'!$B$84:$BI$84,$E948:$BL948)+'FD inverse'!$A$55*$C949/Setup!$B$17+INDEX('FD inverse'!$A$55:$BH$55,1,'FD mesh'!$B$15+1)*Setup!$B$22</f>
        <v>0</v>
      </c>
      <c r="BF949" s="0" t="n">
        <f aca="false">SUMPRODUCT('FD inverse'!$A$56:$BH$56,'FD mesh'!$B$84:$BI$84,$E948:$BL948)+'FD inverse'!$A$56*$C949/Setup!$B$17+INDEX('FD inverse'!$A$56:$BH$56,1,'FD mesh'!$B$15+1)*Setup!$B$22</f>
        <v>0</v>
      </c>
      <c r="BG949" s="0" t="n">
        <f aca="false">SUMPRODUCT('FD inverse'!$A$57:$BH$57,'FD mesh'!$B$84:$BI$84,$E948:$BL948)+'FD inverse'!$A$57*$C949/Setup!$B$17+INDEX('FD inverse'!$A$57:$BH$57,1,'FD mesh'!$B$15+1)*Setup!$B$22</f>
        <v>0</v>
      </c>
      <c r="BH949" s="0" t="n">
        <f aca="false">SUMPRODUCT('FD inverse'!$A$58:$BH$58,'FD mesh'!$B$84:$BI$84,$E948:$BL948)+'FD inverse'!$A$58*$C949/Setup!$B$17+INDEX('FD inverse'!$A$58:$BH$58,1,'FD mesh'!$B$15+1)*Setup!$B$22</f>
        <v>0</v>
      </c>
      <c r="BI949" s="0" t="n">
        <f aca="false">SUMPRODUCT('FD inverse'!$A$59:$BH$59,'FD mesh'!$B$84:$BI$84,$E948:$BL948)+'FD inverse'!$A$59*$C949/Setup!$B$17+INDEX('FD inverse'!$A$59:$BH$59,1,'FD mesh'!$B$15+1)*Setup!$B$22</f>
        <v>0</v>
      </c>
      <c r="BJ949" s="0" t="n">
        <f aca="false">SUMPRODUCT('FD inverse'!$A$60:$BH$60,'FD mesh'!$B$84:$BI$84,$E948:$BL948)+'FD inverse'!$A$60*$C949/Setup!$B$17+INDEX('FD inverse'!$A$60:$BH$60,1,'FD mesh'!$B$15+1)*Setup!$B$22</f>
        <v>0</v>
      </c>
      <c r="BK949" s="0" t="n">
        <f aca="false">SUMPRODUCT('FD inverse'!$A$61:$BH$61,'FD mesh'!$B$84:$BI$84,$E948:$BL948)+'FD inverse'!$A$61*$C949/Setup!$B$17+INDEX('FD inverse'!$A$61:$BH$61,1,'FD mesh'!$B$15+1)*Setup!$B$22</f>
        <v>0</v>
      </c>
      <c r="BL949" s="0" t="n">
        <f aca="false">SUMPRODUCT('FD inverse'!$A$62:$BH$62,'FD mesh'!$B$84:$BI$84,$E948:$BL948)+'FD inverse'!$A$62*$C949/Setup!$B$17+INDEX('FD inverse'!$A$62:$BH$62,1,'FD mesh'!$B$15+1)*Setup!$B$22</f>
        <v>0</v>
      </c>
    </row>
    <row r="950" customFormat="false" ht="15" hidden="false" customHeight="false" outlineLevel="0" collapsed="false">
      <c r="A950" s="0" t="n">
        <v>945</v>
      </c>
      <c r="B950" s="0" t="n">
        <f aca="false">A950*Setup!$B$11/3600</f>
        <v>78.75</v>
      </c>
      <c r="C950" s="0" t="n">
        <f aca="false">Setup!$B$7+Setup!$B$8*COS(2*PI()*(B950-Setup!$B$9)/24)</f>
        <v>20.9926407700841</v>
      </c>
      <c r="D950" s="0" t="n">
        <f aca="false">(C950-E950)/Setup!$B$17</f>
        <v>-4.86928624248697</v>
      </c>
      <c r="E950" s="0" t="n">
        <f aca="false">SUMPRODUCT('FD inverse'!$A$3:$BH$3,'FD mesh'!$B$84:$BI$84,$E949:$BL949)+'FD inverse'!$A$3*$C950/Setup!$B$17+INDEX('FD inverse'!$A$3:$BH$3,1,'FD mesh'!$B$15+1)*Setup!$B$22</f>
        <v>21.6256479816074</v>
      </c>
      <c r="F950" s="0" t="n">
        <f aca="false">SUMPRODUCT('FD inverse'!$A$4:$BH$4,'FD mesh'!$B$84:$BI$84,$E949:$BL949)+'FD inverse'!$A$4*$C950/Setup!$B$17+INDEX('FD inverse'!$A$4:$BH$4,1,'FD mesh'!$B$15+1)*Setup!$B$22</f>
        <v>21.776503629091</v>
      </c>
      <c r="G950" s="0" t="n">
        <f aca="false">SUMPRODUCT('FD inverse'!$A$5:$BH$5,'FD mesh'!$B$84:$BI$84,$E949:$BL949)+'FD inverse'!$A$5*$C950/Setup!$B$17+INDEX('FD inverse'!$A$5:$BH$5,1,'FD mesh'!$B$15+1)*Setup!$B$22</f>
        <v>21.9363996233232</v>
      </c>
      <c r="H950" s="0" t="n">
        <f aca="false">SUMPRODUCT('FD inverse'!$A$6:$BH$6,'FD mesh'!$B$84:$BI$84,$E949:$BL949)+'FD inverse'!$A$6*$C950/Setup!$B$17+INDEX('FD inverse'!$A$6:$BH$6,1,'FD mesh'!$B$15+1)*Setup!$B$22</f>
        <v>22.4843658513115</v>
      </c>
      <c r="I950" s="0" t="n">
        <f aca="false">SUMPRODUCT('FD inverse'!$A$7:$BH$7,'FD mesh'!$B$84:$BI$84,$E949:$BL949)+'FD inverse'!$A$7*$C950/Setup!$B$17+INDEX('FD inverse'!$A$7:$BH$7,1,'FD mesh'!$B$15+1)*Setup!$B$22</f>
        <v>22.5312857849199</v>
      </c>
      <c r="J950" s="0" t="n">
        <f aca="false">SUMPRODUCT('FD inverse'!$A$8:$BH$8,'FD mesh'!$B$84:$BI$84,$E949:$BL949)+'FD inverse'!$A$8*$C950/Setup!$B$17+INDEX('FD inverse'!$A$8:$BH$8,1,'FD mesh'!$B$15+1)*Setup!$B$22</f>
        <v>22.5740885602572</v>
      </c>
      <c r="K950" s="0" t="n">
        <f aca="false">SUMPRODUCT('FD inverse'!$A$9:$BH$9,'FD mesh'!$B$84:$BI$84,$E949:$BL949)+'FD inverse'!$A$9*$C950/Setup!$B$17+INDEX('FD inverse'!$A$9:$BH$9,1,'FD mesh'!$B$15+1)*Setup!$B$22</f>
        <v>22.6119386811579</v>
      </c>
      <c r="L950" s="0" t="n">
        <f aca="false">SUMPRODUCT('FD inverse'!$A$10:$BH$10,'FD mesh'!$B$84:$BI$84,$E949:$BL949)+'FD inverse'!$A$10*$C950/Setup!$B$17+INDEX('FD inverse'!$A$10:$BH$10,1,'FD mesh'!$B$15+1)*Setup!$B$22</f>
        <v>22.6441266092009</v>
      </c>
      <c r="M950" s="0" t="n">
        <f aca="false">SUMPRODUCT('FD inverse'!$A$11:$BH$11,'FD mesh'!$B$84:$BI$84,$E949:$BL949)+'FD inverse'!$A$11*$C950/Setup!$B$17+INDEX('FD inverse'!$A$11:$BH$11,1,'FD mesh'!$B$15+1)*Setup!$B$22</f>
        <v>22.6700592624517</v>
      </c>
      <c r="N950" s="0" t="n">
        <f aca="false">SUMPRODUCT('FD inverse'!$A$12:$BH$12,'FD mesh'!$B$84:$BI$84,$E949:$BL949)+'FD inverse'!$A$12*$C950/Setup!$B$17+INDEX('FD inverse'!$A$12:$BH$12,1,'FD mesh'!$B$15+1)*Setup!$B$22</f>
        <v>22.6892515271939</v>
      </c>
      <c r="O950" s="0" t="n">
        <f aca="false">SUMPRODUCT('FD inverse'!$A$13:$BH$13,'FD mesh'!$B$84:$BI$84,$E949:$BL949)+'FD inverse'!$A$13*$C950/Setup!$B$17+INDEX('FD inverse'!$A$13:$BH$13,1,'FD mesh'!$B$15+1)*Setup!$B$22</f>
        <v>22.7013188792793</v>
      </c>
      <c r="P950" s="0" t="n">
        <f aca="false">SUMPRODUCT('FD inverse'!$A$14:$BH$14,'FD mesh'!$B$84:$BI$84,$E949:$BL949)+'FD inverse'!$A$14*$C950/Setup!$B$17+INDEX('FD inverse'!$A$14:$BH$14,1,'FD mesh'!$B$15+1)*Setup!$B$22</f>
        <v>22.7059711940269</v>
      </c>
      <c r="Q950" s="0" t="n">
        <f aca="false">SUMPRODUCT('FD inverse'!$A$15:$BH$15,'FD mesh'!$B$84:$BI$84,$E949:$BL949)+'FD inverse'!$A$15*$C950/Setup!$B$17+INDEX('FD inverse'!$A$15:$BH$15,1,'FD mesh'!$B$15+1)*Setup!$B$22</f>
        <v>22.7030078071446</v>
      </c>
      <c r="R950" s="0" t="n">
        <f aca="false">SUMPRODUCT('FD inverse'!$A$16:$BH$16,'FD mesh'!$B$84:$BI$84,$E949:$BL949)+'FD inverse'!$A$16*$C950/Setup!$B$17+INDEX('FD inverse'!$A$16:$BH$16,1,'FD mesh'!$B$15+1)*Setup!$B$22</f>
        <v>22.6923138737288</v>
      </c>
      <c r="S950" s="0" t="n">
        <f aca="false">SUMPRODUCT('FD inverse'!$A$17:$BH$17,'FD mesh'!$B$84:$BI$84,$E949:$BL949)+'FD inverse'!$A$17*$C950/Setup!$B$17+INDEX('FD inverse'!$A$17:$BH$17,1,'FD mesh'!$B$15+1)*Setup!$B$22</f>
        <v>22.2198177655799</v>
      </c>
      <c r="T950" s="0" t="n">
        <f aca="false">SUMPRODUCT('FD inverse'!$A$18:$BH$18,'FD mesh'!$B$84:$BI$84,$E949:$BL949)+'FD inverse'!$A$18*$C950/Setup!$B$17+INDEX('FD inverse'!$A$18:$BH$18,1,'FD mesh'!$B$15+1)*Setup!$B$22</f>
        <v>21.7436202331466</v>
      </c>
      <c r="U950" s="0" t="n">
        <f aca="false">SUMPRODUCT('FD inverse'!$A$19:$BH$19,'FD mesh'!$B$84:$BI$84,$E949:$BL949)+'FD inverse'!$A$19*$C950/Setup!$B$17+INDEX('FD inverse'!$A$19:$BH$19,1,'FD mesh'!$B$15+1)*Setup!$B$22</f>
        <v>21.2639099282867</v>
      </c>
      <c r="V950" s="0" t="n">
        <f aca="false">SUMPRODUCT('FD inverse'!$A$20:$BH$20,'FD mesh'!$B$84:$BI$84,$E949:$BL949)+'FD inverse'!$A$20*$C950/Setup!$B$17+INDEX('FD inverse'!$A$20:$BH$20,1,'FD mesh'!$B$15+1)*Setup!$B$22</f>
        <v>20.7808918006713</v>
      </c>
      <c r="W950" s="0" t="n">
        <f aca="false">SUMPRODUCT('FD inverse'!$A$21:$BH$21,'FD mesh'!$B$84:$BI$84,$E949:$BL949)+'FD inverse'!$A$21*$C950/Setup!$B$17+INDEX('FD inverse'!$A$21:$BH$21,1,'FD mesh'!$B$15+1)*Setup!$B$22</f>
        <v>20.294785209346</v>
      </c>
      <c r="X950" s="0" t="n">
        <f aca="false">SUMPRODUCT('FD inverse'!$A$22:$BH$22,'FD mesh'!$B$84:$BI$84,$E949:$BL949)+'FD inverse'!$A$22*$C950/Setup!$B$17+INDEX('FD inverse'!$A$22:$BH$22,1,'FD mesh'!$B$15+1)*Setup!$B$22</f>
        <v>19.8058221772666</v>
      </c>
      <c r="Y950" s="0" t="n">
        <f aca="false">SUMPRODUCT('FD inverse'!$A$23:$BH$23,'FD mesh'!$B$84:$BI$84,$E949:$BL949)+'FD inverse'!$A$23*$C950/Setup!$B$17+INDEX('FD inverse'!$A$23:$BH$23,1,'FD mesh'!$B$15+1)*Setup!$B$22</f>
        <v>19.3142457791853</v>
      </c>
      <c r="Z950" s="0" t="n">
        <f aca="false">SUMPRODUCT('FD inverse'!$A$24:$BH$24,'FD mesh'!$B$84:$BI$84,$E949:$BL949)+'FD inverse'!$A$24*$C950/Setup!$B$17+INDEX('FD inverse'!$A$24:$BH$24,1,'FD mesh'!$B$15+1)*Setup!$B$22</f>
        <v>18.8203086527558</v>
      </c>
      <c r="AA950" s="0" t="n">
        <f aca="false">SUMPRODUCT('FD inverse'!$A$25:$BH$25,'FD mesh'!$B$84:$BI$84,$E949:$BL949)+'FD inverse'!$A$25*$C950/Setup!$B$17+INDEX('FD inverse'!$A$25:$BH$25,1,'FD mesh'!$B$15+1)*Setup!$B$22</f>
        <v>18.3242716222811</v>
      </c>
      <c r="AB950" s="0" t="n">
        <f aca="false">SUMPRODUCT('FD inverse'!$A$26:$BH$26,'FD mesh'!$B$84:$BI$84,$E949:$BL949)+'FD inverse'!$A$26*$C950/Setup!$B$17+INDEX('FD inverse'!$A$26:$BH$26,1,'FD mesh'!$B$15+1)*Setup!$B$22</f>
        <v>17.8264024241439</v>
      </c>
      <c r="AC950" s="0" t="n">
        <f aca="false">SUMPRODUCT('FD inverse'!$A$27:$BH$27,'FD mesh'!$B$84:$BI$84,$E949:$BL949)+'FD inverse'!$A$27*$C950/Setup!$B$17+INDEX('FD inverse'!$A$27:$BH$27,1,'FD mesh'!$B$15+1)*Setup!$B$22</f>
        <v>17.3269745226327</v>
      </c>
      <c r="AD950" s="0" t="n">
        <f aca="false">SUMPRODUCT('FD inverse'!$A$28:$BH$28,'FD mesh'!$B$84:$BI$84,$E949:$BL949)+'FD inverse'!$A$28*$C950/Setup!$B$17+INDEX('FD inverse'!$A$28:$BH$28,1,'FD mesh'!$B$15+1)*Setup!$B$22</f>
        <v>16.8262660045982</v>
      </c>
      <c r="AE950" s="0" t="n">
        <f aca="false">SUMPRODUCT('FD inverse'!$A$29:$BH$29,'FD mesh'!$B$84:$BI$84,$E949:$BL949)+'FD inverse'!$A$29*$C950/Setup!$B$17+INDEX('FD inverse'!$A$29:$BH$29,1,'FD mesh'!$B$15+1)*Setup!$B$22</f>
        <v>16.3245585411482</v>
      </c>
      <c r="AF950" s="0" t="n">
        <f aca="false">SUMPRODUCT('FD inverse'!$A$30:$BH$30,'FD mesh'!$B$84:$BI$84,$E949:$BL949)+'FD inverse'!$A$30*$C950/Setup!$B$17+INDEX('FD inverse'!$A$30:$BH$30,1,'FD mesh'!$B$15+1)*Setup!$B$22</f>
        <v>15.822136404403</v>
      </c>
      <c r="AG950" s="0" t="n">
        <f aca="false">SUMPRODUCT('FD inverse'!$A$31:$BH$31,'FD mesh'!$B$84:$BI$84,$E949:$BL949)+'FD inverse'!$A$31*$C950/Setup!$B$17+INDEX('FD inverse'!$A$31:$BH$31,1,'FD mesh'!$B$15+1)*Setup!$B$22</f>
        <v>15.3192855271926</v>
      </c>
      <c r="AH950" s="0" t="n">
        <f aca="false">SUMPRODUCT('FD inverse'!$A$32:$BH$32,'FD mesh'!$B$84:$BI$84,$E949:$BL949)+'FD inverse'!$A$32*$C950/Setup!$B$17+INDEX('FD inverse'!$A$32:$BH$32,1,'FD mesh'!$B$15+1)*Setup!$B$22</f>
        <v>15.2979658112795</v>
      </c>
      <c r="AI950" s="0" t="n">
        <f aca="false">SUMPRODUCT('FD inverse'!$A$33:$BH$33,'FD mesh'!$B$84:$BI$84,$E949:$BL949)+'FD inverse'!$A$33*$C950/Setup!$B$17+INDEX('FD inverse'!$A$33:$BH$33,1,'FD mesh'!$B$15+1)*Setup!$B$22</f>
        <v>15.2764223065255</v>
      </c>
      <c r="AJ950" s="0" t="n">
        <f aca="false">SUMPRODUCT('FD inverse'!$A$34:$BH$34,'FD mesh'!$B$84:$BI$84,$E949:$BL949)+'FD inverse'!$A$34*$C950/Setup!$B$17+INDEX('FD inverse'!$A$34:$BH$34,1,'FD mesh'!$B$15+1)*Setup!$B$22</f>
        <v>15.2546750766379</v>
      </c>
      <c r="AK950" s="0" t="n">
        <f aca="false">SUMPRODUCT('FD inverse'!$A$35:$BH$35,'FD mesh'!$B$84:$BI$84,$E949:$BL949)+'FD inverse'!$A$35*$C950/Setup!$B$17+INDEX('FD inverse'!$A$35:$BH$35,1,'FD mesh'!$B$15+1)*Setup!$B$22</f>
        <v>15.2327436090474</v>
      </c>
      <c r="AL950" s="0" t="n">
        <f aca="false">SUMPRODUCT('FD inverse'!$A$36:$BH$36,'FD mesh'!$B$84:$BI$84,$E949:$BL949)+'FD inverse'!$A$36*$C950/Setup!$B$17+INDEX('FD inverse'!$A$36:$BH$36,1,'FD mesh'!$B$15+1)*Setup!$B$22</f>
        <v>15.2106467741361</v>
      </c>
      <c r="AM950" s="0" t="n">
        <f aca="false">SUMPRODUCT('FD inverse'!$A$37:$BH$37,'FD mesh'!$B$84:$BI$84,$E949:$BL949)+'FD inverse'!$A$37*$C950/Setup!$B$17+INDEX('FD inverse'!$A$37:$BH$37,1,'FD mesh'!$B$15+1)*Setup!$B$22</f>
        <v>15.1884028079341</v>
      </c>
      <c r="AN950" s="0" t="n">
        <f aca="false">SUMPRODUCT('FD inverse'!$A$38:$BH$38,'FD mesh'!$B$84:$BI$84,$E949:$BL949)+'FD inverse'!$A$38*$C950/Setup!$B$17+INDEX('FD inverse'!$A$38:$BH$38,1,'FD mesh'!$B$15+1)*Setup!$B$22</f>
        <v>15.1660293158863</v>
      </c>
      <c r="AO950" s="0" t="n">
        <f aca="false">SUMPRODUCT('FD inverse'!$A$39:$BH$39,'FD mesh'!$B$84:$BI$84,$E949:$BL949)+'FD inverse'!$A$39*$C950/Setup!$B$17+INDEX('FD inverse'!$A$39:$BH$39,1,'FD mesh'!$B$15+1)*Setup!$B$22</f>
        <v>15.1435432953724</v>
      </c>
      <c r="AP950" s="0" t="n">
        <f aca="false">SUMPRODUCT('FD inverse'!$A$40:$BH$40,'FD mesh'!$B$84:$BI$84,$E949:$BL949)+'FD inverse'!$A$40*$C950/Setup!$B$17+INDEX('FD inverse'!$A$40:$BH$40,1,'FD mesh'!$B$15+1)*Setup!$B$22</f>
        <v>15.1209611747407</v>
      </c>
      <c r="AQ950" s="0" t="n">
        <f aca="false">SUMPRODUCT('FD inverse'!$A$41:$BH$41,'FD mesh'!$B$84:$BI$84,$E949:$BL949)+'FD inverse'!$A$41*$C950/Setup!$B$17+INDEX('FD inverse'!$A$41:$BH$41,1,'FD mesh'!$B$15+1)*Setup!$B$22</f>
        <v>15.0982988666936</v>
      </c>
      <c r="AR950" s="0" t="n">
        <f aca="false">SUMPRODUCT('FD inverse'!$A$42:$BH$42,'FD mesh'!$B$84:$BI$84,$E949:$BL949)+'FD inverse'!$A$42*$C950/Setup!$B$17+INDEX('FD inverse'!$A$42:$BH$42,1,'FD mesh'!$B$15+1)*Setup!$B$22</f>
        <v>15.0755718339325</v>
      </c>
      <c r="AS950" s="0" t="n">
        <f aca="false">SUMPRODUCT('FD inverse'!$A$43:$BH$43,'FD mesh'!$B$84:$BI$84,$E949:$BL949)+'FD inverse'!$A$43*$C950/Setup!$B$17+INDEX('FD inverse'!$A$43:$BH$43,1,'FD mesh'!$B$15+1)*Setup!$B$22</f>
        <v>0</v>
      </c>
      <c r="AT950" s="0" t="n">
        <f aca="false">SUMPRODUCT('FD inverse'!$A$44:$BH$44,'FD mesh'!$B$84:$BI$84,$E949:$BL949)+'FD inverse'!$A$44*$C950/Setup!$B$17+INDEX('FD inverse'!$A$44:$BH$44,1,'FD mesh'!$B$15+1)*Setup!$B$22</f>
        <v>0</v>
      </c>
      <c r="AU950" s="0" t="n">
        <f aca="false">SUMPRODUCT('FD inverse'!$A$45:$BH$45,'FD mesh'!$B$84:$BI$84,$E949:$BL949)+'FD inverse'!$A$45*$C950/Setup!$B$17+INDEX('FD inverse'!$A$45:$BH$45,1,'FD mesh'!$B$15+1)*Setup!$B$22</f>
        <v>0</v>
      </c>
      <c r="AV950" s="0" t="n">
        <f aca="false">SUMPRODUCT('FD inverse'!$A$46:$BH$46,'FD mesh'!$B$84:$BI$84,$E949:$BL949)+'FD inverse'!$A$46*$C950/Setup!$B$17+INDEX('FD inverse'!$A$46:$BH$46,1,'FD mesh'!$B$15+1)*Setup!$B$22</f>
        <v>0</v>
      </c>
      <c r="AW950" s="0" t="n">
        <f aca="false">SUMPRODUCT('FD inverse'!$A$47:$BH$47,'FD mesh'!$B$84:$BI$84,$E949:$BL949)+'FD inverse'!$A$47*$C950/Setup!$B$17+INDEX('FD inverse'!$A$47:$BH$47,1,'FD mesh'!$B$15+1)*Setup!$B$22</f>
        <v>0</v>
      </c>
      <c r="AX950" s="0" t="n">
        <f aca="false">SUMPRODUCT('FD inverse'!$A$48:$BH$48,'FD mesh'!$B$84:$BI$84,$E949:$BL949)+'FD inverse'!$A$48*$C950/Setup!$B$17+INDEX('FD inverse'!$A$48:$BH$48,1,'FD mesh'!$B$15+1)*Setup!$B$22</f>
        <v>0</v>
      </c>
      <c r="AY950" s="0" t="n">
        <f aca="false">SUMPRODUCT('FD inverse'!$A$49:$BH$49,'FD mesh'!$B$84:$BI$84,$E949:$BL949)+'FD inverse'!$A$49*$C950/Setup!$B$17+INDEX('FD inverse'!$A$49:$BH$49,1,'FD mesh'!$B$15+1)*Setup!$B$22</f>
        <v>0</v>
      </c>
      <c r="AZ950" s="0" t="n">
        <f aca="false">SUMPRODUCT('FD inverse'!$A$50:$BH$50,'FD mesh'!$B$84:$BI$84,$E949:$BL949)+'FD inverse'!$A$50*$C950/Setup!$B$17+INDEX('FD inverse'!$A$50:$BH$50,1,'FD mesh'!$B$15+1)*Setup!$B$22</f>
        <v>0</v>
      </c>
      <c r="BA950" s="0" t="n">
        <f aca="false">SUMPRODUCT('FD inverse'!$A$51:$BH$51,'FD mesh'!$B$84:$BI$84,$E949:$BL949)+'FD inverse'!$A$51*$C950/Setup!$B$17+INDEX('FD inverse'!$A$51:$BH$51,1,'FD mesh'!$B$15+1)*Setup!$B$22</f>
        <v>0</v>
      </c>
      <c r="BB950" s="0" t="n">
        <f aca="false">SUMPRODUCT('FD inverse'!$A$52:$BH$52,'FD mesh'!$B$84:$BI$84,$E949:$BL949)+'FD inverse'!$A$52*$C950/Setup!$B$17+INDEX('FD inverse'!$A$52:$BH$52,1,'FD mesh'!$B$15+1)*Setup!$B$22</f>
        <v>0</v>
      </c>
      <c r="BC950" s="0" t="n">
        <f aca="false">SUMPRODUCT('FD inverse'!$A$53:$BH$53,'FD mesh'!$B$84:$BI$84,$E949:$BL949)+'FD inverse'!$A$53*$C950/Setup!$B$17+INDEX('FD inverse'!$A$53:$BH$53,1,'FD mesh'!$B$15+1)*Setup!$B$22</f>
        <v>0</v>
      </c>
      <c r="BD950" s="0" t="n">
        <f aca="false">SUMPRODUCT('FD inverse'!$A$54:$BH$54,'FD mesh'!$B$84:$BI$84,$E949:$BL949)+'FD inverse'!$A$54*$C950/Setup!$B$17+INDEX('FD inverse'!$A$54:$BH$54,1,'FD mesh'!$B$15+1)*Setup!$B$22</f>
        <v>0</v>
      </c>
      <c r="BE950" s="0" t="n">
        <f aca="false">SUMPRODUCT('FD inverse'!$A$55:$BH$55,'FD mesh'!$B$84:$BI$84,$E949:$BL949)+'FD inverse'!$A$55*$C950/Setup!$B$17+INDEX('FD inverse'!$A$55:$BH$55,1,'FD mesh'!$B$15+1)*Setup!$B$22</f>
        <v>0</v>
      </c>
      <c r="BF950" s="0" t="n">
        <f aca="false">SUMPRODUCT('FD inverse'!$A$56:$BH$56,'FD mesh'!$B$84:$BI$84,$E949:$BL949)+'FD inverse'!$A$56*$C950/Setup!$B$17+INDEX('FD inverse'!$A$56:$BH$56,1,'FD mesh'!$B$15+1)*Setup!$B$22</f>
        <v>0</v>
      </c>
      <c r="BG950" s="0" t="n">
        <f aca="false">SUMPRODUCT('FD inverse'!$A$57:$BH$57,'FD mesh'!$B$84:$BI$84,$E949:$BL949)+'FD inverse'!$A$57*$C950/Setup!$B$17+INDEX('FD inverse'!$A$57:$BH$57,1,'FD mesh'!$B$15+1)*Setup!$B$22</f>
        <v>0</v>
      </c>
      <c r="BH950" s="0" t="n">
        <f aca="false">SUMPRODUCT('FD inverse'!$A$58:$BH$58,'FD mesh'!$B$84:$BI$84,$E949:$BL949)+'FD inverse'!$A$58*$C950/Setup!$B$17+INDEX('FD inverse'!$A$58:$BH$58,1,'FD mesh'!$B$15+1)*Setup!$B$22</f>
        <v>0</v>
      </c>
      <c r="BI950" s="0" t="n">
        <f aca="false">SUMPRODUCT('FD inverse'!$A$59:$BH$59,'FD mesh'!$B$84:$BI$84,$E949:$BL949)+'FD inverse'!$A$59*$C950/Setup!$B$17+INDEX('FD inverse'!$A$59:$BH$59,1,'FD mesh'!$B$15+1)*Setup!$B$22</f>
        <v>0</v>
      </c>
      <c r="BJ950" s="0" t="n">
        <f aca="false">SUMPRODUCT('FD inverse'!$A$60:$BH$60,'FD mesh'!$B$84:$BI$84,$E949:$BL949)+'FD inverse'!$A$60*$C950/Setup!$B$17+INDEX('FD inverse'!$A$60:$BH$60,1,'FD mesh'!$B$15+1)*Setup!$B$22</f>
        <v>0</v>
      </c>
      <c r="BK950" s="0" t="n">
        <f aca="false">SUMPRODUCT('FD inverse'!$A$61:$BH$61,'FD mesh'!$B$84:$BI$84,$E949:$BL949)+'FD inverse'!$A$61*$C950/Setup!$B$17+INDEX('FD inverse'!$A$61:$BH$61,1,'FD mesh'!$B$15+1)*Setup!$B$22</f>
        <v>0</v>
      </c>
      <c r="BL950" s="0" t="n">
        <f aca="false">SUMPRODUCT('FD inverse'!$A$62:$BH$62,'FD mesh'!$B$84:$BI$84,$E949:$BL949)+'FD inverse'!$A$62*$C950/Setup!$B$17+INDEX('FD inverse'!$A$62:$BH$62,1,'FD mesh'!$B$15+1)*Setup!$B$22</f>
        <v>0</v>
      </c>
    </row>
    <row r="951" customFormat="false" ht="15" hidden="false" customHeight="false" outlineLevel="0" collapsed="false">
      <c r="A951" s="0" t="n">
        <v>946</v>
      </c>
      <c r="B951" s="0" t="n">
        <f aca="false">A951*Setup!$B$11/3600</f>
        <v>78.8333333333333</v>
      </c>
      <c r="C951" s="0" t="n">
        <f aca="false">Setup!$B$7+Setup!$B$8*COS(2*PI()*(B951-Setup!$B$9)/24)</f>
        <v>21.0508906527595</v>
      </c>
      <c r="D951" s="0" t="n">
        <f aca="false">(C951-E951)/Setup!$B$17</f>
        <v>-4.63930642452609</v>
      </c>
      <c r="E951" s="0" t="n">
        <f aca="false">SUMPRODUCT('FD inverse'!$A$3:$BH$3,'FD mesh'!$B$84:$BI$84,$E950:$BL950)+'FD inverse'!$A$3*$C951/Setup!$B$17+INDEX('FD inverse'!$A$3:$BH$3,1,'FD mesh'!$B$15+1)*Setup!$B$22</f>
        <v>21.6540004879479</v>
      </c>
      <c r="F951" s="0" t="n">
        <f aca="false">SUMPRODUCT('FD inverse'!$A$4:$BH$4,'FD mesh'!$B$84:$BI$84,$E950:$BL950)+'FD inverse'!$A$4*$C951/Setup!$B$17+INDEX('FD inverse'!$A$4:$BH$4,1,'FD mesh'!$B$15+1)*Setup!$B$22</f>
        <v>21.7982279715766</v>
      </c>
      <c r="G951" s="0" t="n">
        <f aca="false">SUMPRODUCT('FD inverse'!$A$5:$BH$5,'FD mesh'!$B$84:$BI$84,$E950:$BL950)+'FD inverse'!$A$5*$C951/Setup!$B$17+INDEX('FD inverse'!$A$5:$BH$5,1,'FD mesh'!$B$15+1)*Setup!$B$22</f>
        <v>21.9518844232981</v>
      </c>
      <c r="H951" s="0" t="n">
        <f aca="false">SUMPRODUCT('FD inverse'!$A$6:$BH$6,'FD mesh'!$B$84:$BI$84,$E950:$BL950)+'FD inverse'!$A$6*$C951/Setup!$B$17+INDEX('FD inverse'!$A$6:$BH$6,1,'FD mesh'!$B$15+1)*Setup!$B$22</f>
        <v>22.4794611010639</v>
      </c>
      <c r="I951" s="0" t="n">
        <f aca="false">SUMPRODUCT('FD inverse'!$A$7:$BH$7,'FD mesh'!$B$84:$BI$84,$E950:$BL950)+'FD inverse'!$A$7*$C951/Setup!$B$17+INDEX('FD inverse'!$A$7:$BH$7,1,'FD mesh'!$B$15+1)*Setup!$B$22</f>
        <v>22.5247024736545</v>
      </c>
      <c r="J951" s="0" t="n">
        <f aca="false">SUMPRODUCT('FD inverse'!$A$8:$BH$8,'FD mesh'!$B$84:$BI$84,$E950:$BL950)+'FD inverse'!$A$8*$C951/Setup!$B$17+INDEX('FD inverse'!$A$8:$BH$8,1,'FD mesh'!$B$15+1)*Setup!$B$22</f>
        <v>22.5660598867964</v>
      </c>
      <c r="K951" s="0" t="n">
        <f aca="false">SUMPRODUCT('FD inverse'!$A$9:$BH$9,'FD mesh'!$B$84:$BI$84,$E950:$BL950)+'FD inverse'!$A$9*$C951/Setup!$B$17+INDEX('FD inverse'!$A$9:$BH$9,1,'FD mesh'!$B$15+1)*Setup!$B$22</f>
        <v>22.6026806194305</v>
      </c>
      <c r="L951" s="0" t="n">
        <f aca="false">SUMPRODUCT('FD inverse'!$A$10:$BH$10,'FD mesh'!$B$84:$BI$84,$E950:$BL950)+'FD inverse'!$A$10*$C951/Setup!$B$17+INDEX('FD inverse'!$A$10:$BH$10,1,'FD mesh'!$B$15+1)*Setup!$B$22</f>
        <v>22.6338393687446</v>
      </c>
      <c r="M951" s="0" t="n">
        <f aca="false">SUMPRODUCT('FD inverse'!$A$11:$BH$11,'FD mesh'!$B$84:$BI$84,$E950:$BL950)+'FD inverse'!$A$11*$C951/Setup!$B$17+INDEX('FD inverse'!$A$11:$BH$11,1,'FD mesh'!$B$15+1)*Setup!$B$22</f>
        <v>22.6589289496479</v>
      </c>
      <c r="N951" s="0" t="n">
        <f aca="false">SUMPRODUCT('FD inverse'!$A$12:$BH$12,'FD mesh'!$B$84:$BI$84,$E950:$BL950)+'FD inverse'!$A$12*$C951/Setup!$B$17+INDEX('FD inverse'!$A$12:$BH$12,1,'FD mesh'!$B$15+1)*Setup!$B$22</f>
        <v>22.6774519743249</v>
      </c>
      <c r="O951" s="0" t="n">
        <f aca="false">SUMPRODUCT('FD inverse'!$A$13:$BH$13,'FD mesh'!$B$84:$BI$84,$E950:$BL950)+'FD inverse'!$A$13*$C951/Setup!$B$17+INDEX('FD inverse'!$A$13:$BH$13,1,'FD mesh'!$B$15+1)*Setup!$B$22</f>
        <v>22.6890136108784</v>
      </c>
      <c r="P951" s="0" t="n">
        <f aca="false">SUMPRODUCT('FD inverse'!$A$14:$BH$14,'FD mesh'!$B$84:$BI$84,$E950:$BL950)+'FD inverse'!$A$14*$C951/Setup!$B$17+INDEX('FD inverse'!$A$14:$BH$14,1,'FD mesh'!$B$15+1)*Setup!$B$22</f>
        <v>22.6933155020628</v>
      </c>
      <c r="Q951" s="0" t="n">
        <f aca="false">SUMPRODUCT('FD inverse'!$A$15:$BH$15,'FD mesh'!$B$84:$BI$84,$E950:$BL950)+'FD inverse'!$A$15*$C951/Setup!$B$17+INDEX('FD inverse'!$A$15:$BH$15,1,'FD mesh'!$B$15+1)*Setup!$B$22</f>
        <v>22.6901509083125</v>
      </c>
      <c r="R951" s="0" t="n">
        <f aca="false">SUMPRODUCT('FD inverse'!$A$16:$BH$16,'FD mesh'!$B$84:$BI$84,$E950:$BL950)+'FD inverse'!$A$16*$C951/Setup!$B$17+INDEX('FD inverse'!$A$16:$BH$16,1,'FD mesh'!$B$15+1)*Setup!$B$22</f>
        <v>22.6794011235109</v>
      </c>
      <c r="S951" s="0" t="n">
        <f aca="false">SUMPRODUCT('FD inverse'!$A$17:$BH$17,'FD mesh'!$B$84:$BI$84,$E950:$BL950)+'FD inverse'!$A$17*$C951/Setup!$B$17+INDEX('FD inverse'!$A$17:$BH$17,1,'FD mesh'!$B$15+1)*Setup!$B$22</f>
        <v>22.2074580503079</v>
      </c>
      <c r="T951" s="0" t="n">
        <f aca="false">SUMPRODUCT('FD inverse'!$A$18:$BH$18,'FD mesh'!$B$84:$BI$84,$E950:$BL950)+'FD inverse'!$A$18*$C951/Setup!$B$17+INDEX('FD inverse'!$A$18:$BH$18,1,'FD mesh'!$B$15+1)*Setup!$B$22</f>
        <v>21.7318776894677</v>
      </c>
      <c r="U951" s="0" t="n">
        <f aca="false">SUMPRODUCT('FD inverse'!$A$19:$BH$19,'FD mesh'!$B$84:$BI$84,$E950:$BL950)+'FD inverse'!$A$19*$C951/Setup!$B$17+INDEX('FD inverse'!$A$19:$BH$19,1,'FD mesh'!$B$15+1)*Setup!$B$22</f>
        <v>21.2528416657735</v>
      </c>
      <c r="V951" s="0" t="n">
        <f aca="false">SUMPRODUCT('FD inverse'!$A$20:$BH$20,'FD mesh'!$B$84:$BI$84,$E950:$BL950)+'FD inverse'!$A$20*$C951/Setup!$B$17+INDEX('FD inverse'!$A$20:$BH$20,1,'FD mesh'!$B$15+1)*Setup!$B$22</f>
        <v>20.7705484105396</v>
      </c>
      <c r="W951" s="0" t="n">
        <f aca="false">SUMPRODUCT('FD inverse'!$A$21:$BH$21,'FD mesh'!$B$84:$BI$84,$E950:$BL950)+'FD inverse'!$A$21*$C951/Setup!$B$17+INDEX('FD inverse'!$A$21:$BH$21,1,'FD mesh'!$B$15+1)*Setup!$B$22</f>
        <v>20.2852112433527</v>
      </c>
      <c r="X951" s="0" t="n">
        <f aca="false">SUMPRODUCT('FD inverse'!$A$22:$BH$22,'FD mesh'!$B$84:$BI$84,$E950:$BL950)+'FD inverse'!$A$22*$C951/Setup!$B$17+INDEX('FD inverse'!$A$22:$BH$22,1,'FD mesh'!$B$15+1)*Setup!$B$22</f>
        <v>19.7970565947449</v>
      </c>
      <c r="Y951" s="0" t="n">
        <f aca="false">SUMPRODUCT('FD inverse'!$A$23:$BH$23,'FD mesh'!$B$84:$BI$84,$E950:$BL950)+'FD inverse'!$A$23*$C951/Setup!$B$17+INDEX('FD inverse'!$A$23:$BH$23,1,'FD mesh'!$B$15+1)*Setup!$B$22</f>
        <v>19.3063223604235</v>
      </c>
      <c r="Z951" s="0" t="n">
        <f aca="false">SUMPRODUCT('FD inverse'!$A$24:$BH$24,'FD mesh'!$B$84:$BI$84,$E950:$BL950)+'FD inverse'!$A$24*$C951/Setup!$B$17+INDEX('FD inverse'!$A$24:$BH$24,1,'FD mesh'!$B$15+1)*Setup!$B$22</f>
        <v>18.8132563771523</v>
      </c>
      <c r="AA951" s="0" t="n">
        <f aca="false">SUMPRODUCT('FD inverse'!$A$25:$BH$25,'FD mesh'!$B$84:$BI$84,$E950:$BL950)+'FD inverse'!$A$25*$C951/Setup!$B$17+INDEX('FD inverse'!$A$25:$BH$25,1,'FD mesh'!$B$15+1)*Setup!$B$22</f>
        <v>18.3181150099177</v>
      </c>
      <c r="AB951" s="0" t="n">
        <f aca="false">SUMPRODUCT('FD inverse'!$A$26:$BH$26,'FD mesh'!$B$84:$BI$84,$E950:$BL950)+'FD inverse'!$A$26*$C951/Setup!$B$17+INDEX('FD inverse'!$A$26:$BH$26,1,'FD mesh'!$B$15+1)*Setup!$B$22</f>
        <v>17.8211618396162</v>
      </c>
      <c r="AC951" s="0" t="n">
        <f aca="false">SUMPRODUCT('FD inverse'!$A$27:$BH$27,'FD mesh'!$B$84:$BI$84,$E950:$BL950)+'FD inverse'!$A$27*$C951/Setup!$B$17+INDEX('FD inverse'!$A$27:$BH$27,1,'FD mesh'!$B$15+1)*Setup!$B$22</f>
        <v>17.3226664401536</v>
      </c>
      <c r="AD951" s="0" t="n">
        <f aca="false">SUMPRODUCT('FD inverse'!$A$28:$BH$28,'FD mesh'!$B$84:$BI$84,$E950:$BL950)+'FD inverse'!$A$28*$C951/Setup!$B$17+INDEX('FD inverse'!$A$28:$BH$28,1,'FD mesh'!$B$15+1)*Setup!$B$22</f>
        <v>16.8229032335616</v>
      </c>
      <c r="AE951" s="0" t="n">
        <f aca="false">SUMPRODUCT('FD inverse'!$A$29:$BH$29,'FD mesh'!$B$84:$BI$84,$E950:$BL950)+'FD inverse'!$A$29*$C951/Setup!$B$17+INDEX('FD inverse'!$A$29:$BH$29,1,'FD mesh'!$B$15+1)*Setup!$B$22</f>
        <v>16.322150411493</v>
      </c>
      <c r="AF951" s="0" t="n">
        <f aca="false">SUMPRODUCT('FD inverse'!$A$30:$BH$30,'FD mesh'!$B$84:$BI$84,$E950:$BL950)+'FD inverse'!$A$30*$C951/Setup!$B$17+INDEX('FD inverse'!$A$30:$BH$30,1,'FD mesh'!$B$15+1)*Setup!$B$22</f>
        <v>15.8206889112688</v>
      </c>
      <c r="AG951" s="0" t="n">
        <f aca="false">SUMPRODUCT('FD inverse'!$A$31:$BH$31,'FD mesh'!$B$84:$BI$84,$E950:$BL950)+'FD inverse'!$A$31*$C951/Setup!$B$17+INDEX('FD inverse'!$A$31:$BH$31,1,'FD mesh'!$B$15+1)*Setup!$B$22</f>
        <v>15.3188014344936</v>
      </c>
      <c r="AH951" s="0" t="n">
        <f aca="false">SUMPRODUCT('FD inverse'!$A$32:$BH$32,'FD mesh'!$B$84:$BI$84,$E950:$BL950)+'FD inverse'!$A$32*$C951/Setup!$B$17+INDEX('FD inverse'!$A$32:$BH$32,1,'FD mesh'!$B$15+1)*Setup!$B$22</f>
        <v>15.2975219677957</v>
      </c>
      <c r="AI951" s="0" t="n">
        <f aca="false">SUMPRODUCT('FD inverse'!$A$33:$BH$33,'FD mesh'!$B$84:$BI$84,$E950:$BL950)+'FD inverse'!$A$33*$C951/Setup!$B$17+INDEX('FD inverse'!$A$33:$BH$33,1,'FD mesh'!$B$15+1)*Setup!$B$22</f>
        <v>15.2760178173032</v>
      </c>
      <c r="AJ951" s="0" t="n">
        <f aca="false">SUMPRODUCT('FD inverse'!$A$34:$BH$34,'FD mesh'!$B$84:$BI$84,$E950:$BL950)+'FD inverse'!$A$34*$C951/Setup!$B$17+INDEX('FD inverse'!$A$34:$BH$34,1,'FD mesh'!$B$15+1)*Setup!$B$22</f>
        <v>15.2543089050498</v>
      </c>
      <c r="AK951" s="0" t="n">
        <f aca="false">SUMPRODUCT('FD inverse'!$A$35:$BH$35,'FD mesh'!$B$84:$BI$84,$E950:$BL950)+'FD inverse'!$A$35*$C951/Setup!$B$17+INDEX('FD inverse'!$A$35:$BH$35,1,'FD mesh'!$B$15+1)*Setup!$B$22</f>
        <v>15.2324146283044</v>
      </c>
      <c r="AL951" s="0" t="n">
        <f aca="false">SUMPRODUCT('FD inverse'!$A$36:$BH$36,'FD mesh'!$B$84:$BI$84,$E950:$BL950)+'FD inverse'!$A$36*$C951/Setup!$B$17+INDEX('FD inverse'!$A$36:$BH$36,1,'FD mesh'!$B$15+1)*Setup!$B$22</f>
        <v>15.2103538139295</v>
      </c>
      <c r="AM951" s="0" t="n">
        <f aca="false">SUMPRODUCT('FD inverse'!$A$37:$BH$37,'FD mesh'!$B$84:$BI$84,$E950:$BL950)+'FD inverse'!$A$37*$C951/Setup!$B$17+INDEX('FD inverse'!$A$37:$BH$37,1,'FD mesh'!$B$15+1)*Setup!$B$22</f>
        <v>15.1881446963502</v>
      </c>
      <c r="AN951" s="0" t="n">
        <f aca="false">SUMPRODUCT('FD inverse'!$A$38:$BH$38,'FD mesh'!$B$84:$BI$84,$E950:$BL950)+'FD inverse'!$A$38*$C951/Setup!$B$17+INDEX('FD inverse'!$A$38:$BH$38,1,'FD mesh'!$B$15+1)*Setup!$B$22</f>
        <v>15.165804916742</v>
      </c>
      <c r="AO951" s="0" t="n">
        <f aca="false">SUMPRODUCT('FD inverse'!$A$39:$BH$39,'FD mesh'!$B$84:$BI$84,$E950:$BL950)+'FD inverse'!$A$39*$C951/Setup!$B$17+INDEX('FD inverse'!$A$39:$BH$39,1,'FD mesh'!$B$15+1)*Setup!$B$22</f>
        <v>15.1433515411184</v>
      </c>
      <c r="AP951" s="0" t="n">
        <f aca="false">SUMPRODUCT('FD inverse'!$A$40:$BH$40,'FD mesh'!$B$84:$BI$84,$E950:$BL950)+'FD inverse'!$A$40*$C951/Setup!$B$17+INDEX('FD inverse'!$A$40:$BH$40,1,'FD mesh'!$B$15+1)*Setup!$B$22</f>
        <v>15.1208010950747</v>
      </c>
      <c r="AQ951" s="0" t="n">
        <f aca="false">SUMPRODUCT('FD inverse'!$A$41:$BH$41,'FD mesh'!$B$84:$BI$84,$E950:$BL950)+'FD inverse'!$A$41*$C951/Setup!$B$17+INDEX('FD inverse'!$A$41:$BH$41,1,'FD mesh'!$B$15+1)*Setup!$B$22</f>
        <v>15.098169613017</v>
      </c>
      <c r="AR951" s="0" t="n">
        <f aca="false">SUMPRODUCT('FD inverse'!$A$42:$BH$42,'FD mesh'!$B$84:$BI$84,$E950:$BL950)+'FD inverse'!$A$42*$C951/Setup!$B$17+INDEX('FD inverse'!$A$42:$BH$42,1,'FD mesh'!$B$15+1)*Setup!$B$22</f>
        <v>15.075472699771</v>
      </c>
      <c r="AS951" s="0" t="n">
        <f aca="false">SUMPRODUCT('FD inverse'!$A$43:$BH$43,'FD mesh'!$B$84:$BI$84,$E950:$BL950)+'FD inverse'!$A$43*$C951/Setup!$B$17+INDEX('FD inverse'!$A$43:$BH$43,1,'FD mesh'!$B$15+1)*Setup!$B$22</f>
        <v>0</v>
      </c>
      <c r="AT951" s="0" t="n">
        <f aca="false">SUMPRODUCT('FD inverse'!$A$44:$BH$44,'FD mesh'!$B$84:$BI$84,$E950:$BL950)+'FD inverse'!$A$44*$C951/Setup!$B$17+INDEX('FD inverse'!$A$44:$BH$44,1,'FD mesh'!$B$15+1)*Setup!$B$22</f>
        <v>0</v>
      </c>
      <c r="AU951" s="0" t="n">
        <f aca="false">SUMPRODUCT('FD inverse'!$A$45:$BH$45,'FD mesh'!$B$84:$BI$84,$E950:$BL950)+'FD inverse'!$A$45*$C951/Setup!$B$17+INDEX('FD inverse'!$A$45:$BH$45,1,'FD mesh'!$B$15+1)*Setup!$B$22</f>
        <v>0</v>
      </c>
      <c r="AV951" s="0" t="n">
        <f aca="false">SUMPRODUCT('FD inverse'!$A$46:$BH$46,'FD mesh'!$B$84:$BI$84,$E950:$BL950)+'FD inverse'!$A$46*$C951/Setup!$B$17+INDEX('FD inverse'!$A$46:$BH$46,1,'FD mesh'!$B$15+1)*Setup!$B$22</f>
        <v>0</v>
      </c>
      <c r="AW951" s="0" t="n">
        <f aca="false">SUMPRODUCT('FD inverse'!$A$47:$BH$47,'FD mesh'!$B$84:$BI$84,$E950:$BL950)+'FD inverse'!$A$47*$C951/Setup!$B$17+INDEX('FD inverse'!$A$47:$BH$47,1,'FD mesh'!$B$15+1)*Setup!$B$22</f>
        <v>0</v>
      </c>
      <c r="AX951" s="0" t="n">
        <f aca="false">SUMPRODUCT('FD inverse'!$A$48:$BH$48,'FD mesh'!$B$84:$BI$84,$E950:$BL950)+'FD inverse'!$A$48*$C951/Setup!$B$17+INDEX('FD inverse'!$A$48:$BH$48,1,'FD mesh'!$B$15+1)*Setup!$B$22</f>
        <v>0</v>
      </c>
      <c r="AY951" s="0" t="n">
        <f aca="false">SUMPRODUCT('FD inverse'!$A$49:$BH$49,'FD mesh'!$B$84:$BI$84,$E950:$BL950)+'FD inverse'!$A$49*$C951/Setup!$B$17+INDEX('FD inverse'!$A$49:$BH$49,1,'FD mesh'!$B$15+1)*Setup!$B$22</f>
        <v>0</v>
      </c>
      <c r="AZ951" s="0" t="n">
        <f aca="false">SUMPRODUCT('FD inverse'!$A$50:$BH$50,'FD mesh'!$B$84:$BI$84,$E950:$BL950)+'FD inverse'!$A$50*$C951/Setup!$B$17+INDEX('FD inverse'!$A$50:$BH$50,1,'FD mesh'!$B$15+1)*Setup!$B$22</f>
        <v>0</v>
      </c>
      <c r="BA951" s="0" t="n">
        <f aca="false">SUMPRODUCT('FD inverse'!$A$51:$BH$51,'FD mesh'!$B$84:$BI$84,$E950:$BL950)+'FD inverse'!$A$51*$C951/Setup!$B$17+INDEX('FD inverse'!$A$51:$BH$51,1,'FD mesh'!$B$15+1)*Setup!$B$22</f>
        <v>0</v>
      </c>
      <c r="BB951" s="0" t="n">
        <f aca="false">SUMPRODUCT('FD inverse'!$A$52:$BH$52,'FD mesh'!$B$84:$BI$84,$E950:$BL950)+'FD inverse'!$A$52*$C951/Setup!$B$17+INDEX('FD inverse'!$A$52:$BH$52,1,'FD mesh'!$B$15+1)*Setup!$B$22</f>
        <v>0</v>
      </c>
      <c r="BC951" s="0" t="n">
        <f aca="false">SUMPRODUCT('FD inverse'!$A$53:$BH$53,'FD mesh'!$B$84:$BI$84,$E950:$BL950)+'FD inverse'!$A$53*$C951/Setup!$B$17+INDEX('FD inverse'!$A$53:$BH$53,1,'FD mesh'!$B$15+1)*Setup!$B$22</f>
        <v>0</v>
      </c>
      <c r="BD951" s="0" t="n">
        <f aca="false">SUMPRODUCT('FD inverse'!$A$54:$BH$54,'FD mesh'!$B$84:$BI$84,$E950:$BL950)+'FD inverse'!$A$54*$C951/Setup!$B$17+INDEX('FD inverse'!$A$54:$BH$54,1,'FD mesh'!$B$15+1)*Setup!$B$22</f>
        <v>0</v>
      </c>
      <c r="BE951" s="0" t="n">
        <f aca="false">SUMPRODUCT('FD inverse'!$A$55:$BH$55,'FD mesh'!$B$84:$BI$84,$E950:$BL950)+'FD inverse'!$A$55*$C951/Setup!$B$17+INDEX('FD inverse'!$A$55:$BH$55,1,'FD mesh'!$B$15+1)*Setup!$B$22</f>
        <v>0</v>
      </c>
      <c r="BF951" s="0" t="n">
        <f aca="false">SUMPRODUCT('FD inverse'!$A$56:$BH$56,'FD mesh'!$B$84:$BI$84,$E950:$BL950)+'FD inverse'!$A$56*$C951/Setup!$B$17+INDEX('FD inverse'!$A$56:$BH$56,1,'FD mesh'!$B$15+1)*Setup!$B$22</f>
        <v>0</v>
      </c>
      <c r="BG951" s="0" t="n">
        <f aca="false">SUMPRODUCT('FD inverse'!$A$57:$BH$57,'FD mesh'!$B$84:$BI$84,$E950:$BL950)+'FD inverse'!$A$57*$C951/Setup!$B$17+INDEX('FD inverse'!$A$57:$BH$57,1,'FD mesh'!$B$15+1)*Setup!$B$22</f>
        <v>0</v>
      </c>
      <c r="BH951" s="0" t="n">
        <f aca="false">SUMPRODUCT('FD inverse'!$A$58:$BH$58,'FD mesh'!$B$84:$BI$84,$E950:$BL950)+'FD inverse'!$A$58*$C951/Setup!$B$17+INDEX('FD inverse'!$A$58:$BH$58,1,'FD mesh'!$B$15+1)*Setup!$B$22</f>
        <v>0</v>
      </c>
      <c r="BI951" s="0" t="n">
        <f aca="false">SUMPRODUCT('FD inverse'!$A$59:$BH$59,'FD mesh'!$B$84:$BI$84,$E950:$BL950)+'FD inverse'!$A$59*$C951/Setup!$B$17+INDEX('FD inverse'!$A$59:$BH$59,1,'FD mesh'!$B$15+1)*Setup!$B$22</f>
        <v>0</v>
      </c>
      <c r="BJ951" s="0" t="n">
        <f aca="false">SUMPRODUCT('FD inverse'!$A$60:$BH$60,'FD mesh'!$B$84:$BI$84,$E950:$BL950)+'FD inverse'!$A$60*$C951/Setup!$B$17+INDEX('FD inverse'!$A$60:$BH$60,1,'FD mesh'!$B$15+1)*Setup!$B$22</f>
        <v>0</v>
      </c>
      <c r="BK951" s="0" t="n">
        <f aca="false">SUMPRODUCT('FD inverse'!$A$61:$BH$61,'FD mesh'!$B$84:$BI$84,$E950:$BL950)+'FD inverse'!$A$61*$C951/Setup!$B$17+INDEX('FD inverse'!$A$61:$BH$61,1,'FD mesh'!$B$15+1)*Setup!$B$22</f>
        <v>0</v>
      </c>
      <c r="BL951" s="0" t="n">
        <f aca="false">SUMPRODUCT('FD inverse'!$A$62:$BH$62,'FD mesh'!$B$84:$BI$84,$E950:$BL950)+'FD inverse'!$A$62*$C951/Setup!$B$17+INDEX('FD inverse'!$A$62:$BH$62,1,'FD mesh'!$B$15+1)*Setup!$B$22</f>
        <v>0</v>
      </c>
    </row>
    <row r="952" customFormat="false" ht="15" hidden="false" customHeight="false" outlineLevel="0" collapsed="false">
      <c r="A952" s="0" t="n">
        <v>947</v>
      </c>
      <c r="B952" s="0" t="n">
        <f aca="false">A952*Setup!$B$11/3600</f>
        <v>78.9166666666667</v>
      </c>
      <c r="C952" s="0" t="n">
        <f aca="false">Setup!$B$7+Setup!$B$8*COS(2*PI()*(B952-Setup!$B$9)/24)</f>
        <v>21.110544151761</v>
      </c>
      <c r="D952" s="0" t="n">
        <f aca="false">(C952-E952)/Setup!$B$17</f>
        <v>-4.40609957250989</v>
      </c>
      <c r="E952" s="0" t="n">
        <f aca="false">SUMPRODUCT('FD inverse'!$A$3:$BH$3,'FD mesh'!$B$84:$BI$84,$E951:$BL951)+'FD inverse'!$A$3*$C952/Setup!$B$17+INDEX('FD inverse'!$A$3:$BH$3,1,'FD mesh'!$B$15+1)*Setup!$B$22</f>
        <v>21.6833370961873</v>
      </c>
      <c r="F952" s="0" t="n">
        <f aca="false">SUMPRODUCT('FD inverse'!$A$4:$BH$4,'FD mesh'!$B$84:$BI$84,$E951:$BL951)+'FD inverse'!$A$4*$C952/Setup!$B$17+INDEX('FD inverse'!$A$4:$BH$4,1,'FD mesh'!$B$15+1)*Setup!$B$22</f>
        <v>21.8208374634766</v>
      </c>
      <c r="G952" s="0" t="n">
        <f aca="false">SUMPRODUCT('FD inverse'!$A$5:$BH$5,'FD mesh'!$B$84:$BI$84,$E951:$BL951)+'FD inverse'!$A$5*$C952/Setup!$B$17+INDEX('FD inverse'!$A$5:$BH$5,1,'FD mesh'!$B$15+1)*Setup!$B$22</f>
        <v>21.968150978292</v>
      </c>
      <c r="H952" s="0" t="n">
        <f aca="false">SUMPRODUCT('FD inverse'!$A$6:$BH$6,'FD mesh'!$B$84:$BI$84,$E951:$BL951)+'FD inverse'!$A$6*$C952/Setup!$B$17+INDEX('FD inverse'!$A$6:$BH$6,1,'FD mesh'!$B$15+1)*Setup!$B$22</f>
        <v>22.4749854177548</v>
      </c>
      <c r="I952" s="0" t="n">
        <f aca="false">SUMPRODUCT('FD inverse'!$A$7:$BH$7,'FD mesh'!$B$84:$BI$84,$E951:$BL951)+'FD inverse'!$A$7*$C952/Setup!$B$17+INDEX('FD inverse'!$A$7:$BH$7,1,'FD mesh'!$B$15+1)*Setup!$B$22</f>
        <v>22.5185177624538</v>
      </c>
      <c r="J952" s="0" t="n">
        <f aca="false">SUMPRODUCT('FD inverse'!$A$8:$BH$8,'FD mesh'!$B$84:$BI$84,$E951:$BL951)+'FD inverse'!$A$8*$C952/Setup!$B$17+INDEX('FD inverse'!$A$8:$BH$8,1,'FD mesh'!$B$15+1)*Setup!$B$22</f>
        <v>22.5584013099843</v>
      </c>
      <c r="K952" s="0" t="n">
        <f aca="false">SUMPRODUCT('FD inverse'!$A$9:$BH$9,'FD mesh'!$B$84:$BI$84,$E951:$BL951)+'FD inverse'!$A$9*$C952/Setup!$B$17+INDEX('FD inverse'!$A$9:$BH$9,1,'FD mesh'!$B$15+1)*Setup!$B$22</f>
        <v>22.5937665231123</v>
      </c>
      <c r="L952" s="0" t="n">
        <f aca="false">SUMPRODUCT('FD inverse'!$A$10:$BH$10,'FD mesh'!$B$84:$BI$84,$E951:$BL951)+'FD inverse'!$A$10*$C952/Setup!$B$17+INDEX('FD inverse'!$A$10:$BH$10,1,'FD mesh'!$B$15+1)*Setup!$B$22</f>
        <v>22.6238726823653</v>
      </c>
      <c r="M952" s="0" t="n">
        <f aca="false">SUMPRODUCT('FD inverse'!$A$11:$BH$11,'FD mesh'!$B$84:$BI$84,$E951:$BL951)+'FD inverse'!$A$11*$C952/Setup!$B$17+INDEX('FD inverse'!$A$11:$BH$11,1,'FD mesh'!$B$15+1)*Setup!$B$22</f>
        <v>22.6480987906571</v>
      </c>
      <c r="N952" s="0" t="n">
        <f aca="false">SUMPRODUCT('FD inverse'!$A$12:$BH$12,'FD mesh'!$B$84:$BI$84,$E951:$BL951)+'FD inverse'!$A$12*$C952/Setup!$B$17+INDEX('FD inverse'!$A$12:$BH$12,1,'FD mesh'!$B$15+1)*Setup!$B$22</f>
        <v>22.6659354246181</v>
      </c>
      <c r="O952" s="0" t="n">
        <f aca="false">SUMPRODUCT('FD inverse'!$A$13:$BH$13,'FD mesh'!$B$84:$BI$84,$E951:$BL951)+'FD inverse'!$A$13*$C952/Setup!$B$17+INDEX('FD inverse'!$A$13:$BH$13,1,'FD mesh'!$B$15+1)*Setup!$B$22</f>
        <v>22.6769776339733</v>
      </c>
      <c r="P952" s="0" t="n">
        <f aca="false">SUMPRODUCT('FD inverse'!$A$14:$BH$14,'FD mesh'!$B$84:$BI$84,$E951:$BL951)+'FD inverse'!$A$14*$C952/Setup!$B$17+INDEX('FD inverse'!$A$14:$BH$14,1,'FD mesh'!$B$15+1)*Setup!$B$22</f>
        <v>22.6809189719981</v>
      </c>
      <c r="Q952" s="0" t="n">
        <f aca="false">SUMPRODUCT('FD inverse'!$A$15:$BH$15,'FD mesh'!$B$84:$BI$84,$E951:$BL951)+'FD inverse'!$A$15*$C952/Setup!$B$17+INDEX('FD inverse'!$A$15:$BH$15,1,'FD mesh'!$B$15+1)*Setup!$B$22</f>
        <v>22.677546722964</v>
      </c>
      <c r="R952" s="0" t="n">
        <f aca="false">SUMPRODUCT('FD inverse'!$A$16:$BH$16,'FD mesh'!$B$84:$BI$84,$E951:$BL951)+'FD inverse'!$A$16*$C952/Setup!$B$17+INDEX('FD inverse'!$A$16:$BH$16,1,'FD mesh'!$B$15+1)*Setup!$B$22</f>
        <v>22.6667383763793</v>
      </c>
      <c r="S952" s="0" t="n">
        <f aca="false">SUMPRODUCT('FD inverse'!$A$17:$BH$17,'FD mesh'!$B$84:$BI$84,$E951:$BL951)+'FD inverse'!$A$17*$C952/Setup!$B$17+INDEX('FD inverse'!$A$17:$BH$17,1,'FD mesh'!$B$15+1)*Setup!$B$22</f>
        <v>22.1953223621207</v>
      </c>
      <c r="T952" s="0" t="n">
        <f aca="false">SUMPRODUCT('FD inverse'!$A$18:$BH$18,'FD mesh'!$B$84:$BI$84,$E951:$BL951)+'FD inverse'!$A$18*$C952/Setup!$B$17+INDEX('FD inverse'!$A$18:$BH$18,1,'FD mesh'!$B$15+1)*Setup!$B$22</f>
        <v>21.7203349881957</v>
      </c>
      <c r="U952" s="0" t="n">
        <f aca="false">SUMPRODUCT('FD inverse'!$A$19:$BH$19,'FD mesh'!$B$84:$BI$84,$E951:$BL951)+'FD inverse'!$A$19*$C952/Setup!$B$17+INDEX('FD inverse'!$A$19:$BH$19,1,'FD mesh'!$B$15+1)*Setup!$B$22</f>
        <v>21.2419507621821</v>
      </c>
      <c r="V952" s="0" t="n">
        <f aca="false">SUMPRODUCT('FD inverse'!$A$20:$BH$20,'FD mesh'!$B$84:$BI$84,$E951:$BL951)+'FD inverse'!$A$20*$C952/Setup!$B$17+INDEX('FD inverse'!$A$20:$BH$20,1,'FD mesh'!$B$15+1)*Setup!$B$22</f>
        <v>20.7603614988259</v>
      </c>
      <c r="W952" s="0" t="n">
        <f aca="false">SUMPRODUCT('FD inverse'!$A$21:$BH$21,'FD mesh'!$B$84:$BI$84,$E951:$BL951)+'FD inverse'!$A$21*$C952/Setup!$B$17+INDEX('FD inverse'!$A$21:$BH$21,1,'FD mesh'!$B$15+1)*Setup!$B$22</f>
        <v>20.2757743728797</v>
      </c>
      <c r="X952" s="0" t="n">
        <f aca="false">SUMPRODUCT('FD inverse'!$A$22:$BH$22,'FD mesh'!$B$84:$BI$84,$E951:$BL951)+'FD inverse'!$A$22*$C952/Setup!$B$17+INDEX('FD inverse'!$A$22:$BH$22,1,'FD mesh'!$B$15+1)*Setup!$B$22</f>
        <v>19.7884101107657</v>
      </c>
      <c r="Y952" s="0" t="n">
        <f aca="false">SUMPRODUCT('FD inverse'!$A$23:$BH$23,'FD mesh'!$B$84:$BI$84,$E951:$BL951)+'FD inverse'!$A$23*$C952/Setup!$B$17+INDEX('FD inverse'!$A$23:$BH$23,1,'FD mesh'!$B$15+1)*Setup!$B$22</f>
        <v>19.2985013119378</v>
      </c>
      <c r="Z952" s="0" t="n">
        <f aca="false">SUMPRODUCT('FD inverse'!$A$24:$BH$24,'FD mesh'!$B$84:$BI$84,$E951:$BL951)+'FD inverse'!$A$24*$C952/Setup!$B$17+INDEX('FD inverse'!$A$24:$BH$24,1,'FD mesh'!$B$15+1)*Setup!$B$22</f>
        <v>18.8062908902699</v>
      </c>
      <c r="AA952" s="0" t="n">
        <f aca="false">SUMPRODUCT('FD inverse'!$A$25:$BH$25,'FD mesh'!$B$84:$BI$84,$E951:$BL951)+'FD inverse'!$A$25*$C952/Setup!$B$17+INDEX('FD inverse'!$A$25:$BH$25,1,'FD mesh'!$B$15+1)*Setup!$B$22</f>
        <v>18.3120306253194</v>
      </c>
      <c r="AB952" s="0" t="n">
        <f aca="false">SUMPRODUCT('FD inverse'!$A$26:$BH$26,'FD mesh'!$B$84:$BI$84,$E951:$BL951)+'FD inverse'!$A$26*$C952/Setup!$B$17+INDEX('FD inverse'!$A$26:$BH$26,1,'FD mesh'!$B$15+1)*Setup!$B$22</f>
        <v>17.8159798129014</v>
      </c>
      <c r="AC952" s="0" t="n">
        <f aca="false">SUMPRODUCT('FD inverse'!$A$27:$BH$27,'FD mesh'!$B$84:$BI$84,$E951:$BL951)+'FD inverse'!$A$27*$C952/Setup!$B$17+INDEX('FD inverse'!$A$27:$BH$27,1,'FD mesh'!$B$15+1)*Setup!$B$22</f>
        <v>17.3184040040502</v>
      </c>
      <c r="AD952" s="0" t="n">
        <f aca="false">SUMPRODUCT('FD inverse'!$A$28:$BH$28,'FD mesh'!$B$84:$BI$84,$E951:$BL951)+'FD inverse'!$A$28*$C952/Setup!$B$17+INDEX('FD inverse'!$A$28:$BH$28,1,'FD mesh'!$B$15+1)*Setup!$B$22</f>
        <v>16.8195738211458</v>
      </c>
      <c r="AE952" s="0" t="n">
        <f aca="false">SUMPRODUCT('FD inverse'!$A$29:$BH$29,'FD mesh'!$B$84:$BI$84,$E951:$BL951)+'FD inverse'!$A$29*$C952/Setup!$B$17+INDEX('FD inverse'!$A$29:$BH$29,1,'FD mesh'!$B$15+1)*Setup!$B$22</f>
        <v>16.3197638397304</v>
      </c>
      <c r="AF952" s="0" t="n">
        <f aca="false">SUMPRODUCT('FD inverse'!$A$30:$BH$30,'FD mesh'!$B$84:$BI$84,$E951:$BL951)+'FD inverse'!$A$30*$C952/Setup!$B$17+INDEX('FD inverse'!$A$30:$BH$30,1,'FD mesh'!$B$15+1)*Setup!$B$22</f>
        <v>15.8192515243392</v>
      </c>
      <c r="AG952" s="0" t="n">
        <f aca="false">SUMPRODUCT('FD inverse'!$A$31:$BH$31,'FD mesh'!$B$84:$BI$84,$E951:$BL951)+'FD inverse'!$A$31*$C952/Setup!$B$17+INDEX('FD inverse'!$A$31:$BH$31,1,'FD mesh'!$B$15+1)*Setup!$B$22</f>
        <v>15.3183162065087</v>
      </c>
      <c r="AH952" s="0" t="n">
        <f aca="false">SUMPRODUCT('FD inverse'!$A$32:$BH$32,'FD mesh'!$B$84:$BI$84,$E951:$BL951)+'FD inverse'!$A$32*$C952/Setup!$B$17+INDEX('FD inverse'!$A$32:$BH$32,1,'FD mesh'!$B$15+1)*Setup!$B$22</f>
        <v>15.2970765777351</v>
      </c>
      <c r="AI952" s="0" t="n">
        <f aca="false">SUMPRODUCT('FD inverse'!$A$33:$BH$33,'FD mesh'!$B$84:$BI$84,$E951:$BL951)+'FD inverse'!$A$33*$C952/Setup!$B$17+INDEX('FD inverse'!$A$33:$BH$33,1,'FD mesh'!$B$15+1)*Setup!$B$22</f>
        <v>15.2756114822541</v>
      </c>
      <c r="AJ952" s="0" t="n">
        <f aca="false">SUMPRODUCT('FD inverse'!$A$34:$BH$34,'FD mesh'!$B$84:$BI$84,$E951:$BL951)+'FD inverse'!$A$34*$C952/Setup!$B$17+INDEX('FD inverse'!$A$34:$BH$34,1,'FD mesh'!$B$15+1)*Setup!$B$22</f>
        <v>15.253940690612</v>
      </c>
      <c r="AK952" s="0" t="n">
        <f aca="false">SUMPRODUCT('FD inverse'!$A$35:$BH$35,'FD mesh'!$B$84:$BI$84,$E951:$BL951)+'FD inverse'!$A$35*$C952/Setup!$B$17+INDEX('FD inverse'!$A$35:$BH$35,1,'FD mesh'!$B$15+1)*Setup!$B$22</f>
        <v>15.2320835003404</v>
      </c>
      <c r="AL952" s="0" t="n">
        <f aca="false">SUMPRODUCT('FD inverse'!$A$36:$BH$36,'FD mesh'!$B$84:$BI$84,$E951:$BL951)+'FD inverse'!$A$36*$C952/Setup!$B$17+INDEX('FD inverse'!$A$36:$BH$36,1,'FD mesh'!$B$15+1)*Setup!$B$22</f>
        <v>15.2100586854665</v>
      </c>
      <c r="AM952" s="0" t="n">
        <f aca="false">SUMPRODUCT('FD inverse'!$A$37:$BH$37,'FD mesh'!$B$84:$BI$84,$E951:$BL951)+'FD inverse'!$A$37*$C952/Setup!$B$17+INDEX('FD inverse'!$A$37:$BH$37,1,'FD mesh'!$B$15+1)*Setup!$B$22</f>
        <v>15.1878844697669</v>
      </c>
      <c r="AN952" s="0" t="n">
        <f aca="false">SUMPRODUCT('FD inverse'!$A$38:$BH$38,'FD mesh'!$B$84:$BI$84,$E951:$BL951)+'FD inverse'!$A$38*$C952/Setup!$B$17+INDEX('FD inverse'!$A$38:$BH$38,1,'FD mesh'!$B$15+1)*Setup!$B$22</f>
        <v>15.1655785213771</v>
      </c>
      <c r="AO952" s="0" t="n">
        <f aca="false">SUMPRODUCT('FD inverse'!$A$39:$BH$39,'FD mesh'!$B$84:$BI$84,$E951:$BL951)+'FD inverse'!$A$39*$C952/Setup!$B$17+INDEX('FD inverse'!$A$39:$BH$39,1,'FD mesh'!$B$15+1)*Setup!$B$22</f>
        <v>15.1431579664389</v>
      </c>
      <c r="AP952" s="0" t="n">
        <f aca="false">SUMPRODUCT('FD inverse'!$A$40:$BH$40,'FD mesh'!$B$84:$BI$84,$E951:$BL951)+'FD inverse'!$A$40*$C952/Setup!$B$17+INDEX('FD inverse'!$A$40:$BH$40,1,'FD mesh'!$B$15+1)*Setup!$B$22</f>
        <v>15.1206394195394</v>
      </c>
      <c r="AQ952" s="0" t="n">
        <f aca="false">SUMPRODUCT('FD inverse'!$A$41:$BH$41,'FD mesh'!$B$84:$BI$84,$E951:$BL951)+'FD inverse'!$A$41*$C952/Setup!$B$17+INDEX('FD inverse'!$A$41:$BH$41,1,'FD mesh'!$B$15+1)*Setup!$B$22</f>
        <v>15.0980390287601</v>
      </c>
      <c r="AR952" s="0" t="n">
        <f aca="false">SUMPRODUCT('FD inverse'!$A$42:$BH$42,'FD mesh'!$B$84:$BI$84,$E951:$BL951)+'FD inverse'!$A$42*$C952/Setup!$B$17+INDEX('FD inverse'!$A$42:$BH$42,1,'FD mesh'!$B$15+1)*Setup!$B$22</f>
        <v>15.0753725332222</v>
      </c>
      <c r="AS952" s="0" t="n">
        <f aca="false">SUMPRODUCT('FD inverse'!$A$43:$BH$43,'FD mesh'!$B$84:$BI$84,$E951:$BL951)+'FD inverse'!$A$43*$C952/Setup!$B$17+INDEX('FD inverse'!$A$43:$BH$43,1,'FD mesh'!$B$15+1)*Setup!$B$22</f>
        <v>0</v>
      </c>
      <c r="AT952" s="0" t="n">
        <f aca="false">SUMPRODUCT('FD inverse'!$A$44:$BH$44,'FD mesh'!$B$84:$BI$84,$E951:$BL951)+'FD inverse'!$A$44*$C952/Setup!$B$17+INDEX('FD inverse'!$A$44:$BH$44,1,'FD mesh'!$B$15+1)*Setup!$B$22</f>
        <v>0</v>
      </c>
      <c r="AU952" s="0" t="n">
        <f aca="false">SUMPRODUCT('FD inverse'!$A$45:$BH$45,'FD mesh'!$B$84:$BI$84,$E951:$BL951)+'FD inverse'!$A$45*$C952/Setup!$B$17+INDEX('FD inverse'!$A$45:$BH$45,1,'FD mesh'!$B$15+1)*Setup!$B$22</f>
        <v>0</v>
      </c>
      <c r="AV952" s="0" t="n">
        <f aca="false">SUMPRODUCT('FD inverse'!$A$46:$BH$46,'FD mesh'!$B$84:$BI$84,$E951:$BL951)+'FD inverse'!$A$46*$C952/Setup!$B$17+INDEX('FD inverse'!$A$46:$BH$46,1,'FD mesh'!$B$15+1)*Setup!$B$22</f>
        <v>0</v>
      </c>
      <c r="AW952" s="0" t="n">
        <f aca="false">SUMPRODUCT('FD inverse'!$A$47:$BH$47,'FD mesh'!$B$84:$BI$84,$E951:$BL951)+'FD inverse'!$A$47*$C952/Setup!$B$17+INDEX('FD inverse'!$A$47:$BH$47,1,'FD mesh'!$B$15+1)*Setup!$B$22</f>
        <v>0</v>
      </c>
      <c r="AX952" s="0" t="n">
        <f aca="false">SUMPRODUCT('FD inverse'!$A$48:$BH$48,'FD mesh'!$B$84:$BI$84,$E951:$BL951)+'FD inverse'!$A$48*$C952/Setup!$B$17+INDEX('FD inverse'!$A$48:$BH$48,1,'FD mesh'!$B$15+1)*Setup!$B$22</f>
        <v>0</v>
      </c>
      <c r="AY952" s="0" t="n">
        <f aca="false">SUMPRODUCT('FD inverse'!$A$49:$BH$49,'FD mesh'!$B$84:$BI$84,$E951:$BL951)+'FD inverse'!$A$49*$C952/Setup!$B$17+INDEX('FD inverse'!$A$49:$BH$49,1,'FD mesh'!$B$15+1)*Setup!$B$22</f>
        <v>0</v>
      </c>
      <c r="AZ952" s="0" t="n">
        <f aca="false">SUMPRODUCT('FD inverse'!$A$50:$BH$50,'FD mesh'!$B$84:$BI$84,$E951:$BL951)+'FD inverse'!$A$50*$C952/Setup!$B$17+INDEX('FD inverse'!$A$50:$BH$50,1,'FD mesh'!$B$15+1)*Setup!$B$22</f>
        <v>0</v>
      </c>
      <c r="BA952" s="0" t="n">
        <f aca="false">SUMPRODUCT('FD inverse'!$A$51:$BH$51,'FD mesh'!$B$84:$BI$84,$E951:$BL951)+'FD inverse'!$A$51*$C952/Setup!$B$17+INDEX('FD inverse'!$A$51:$BH$51,1,'FD mesh'!$B$15+1)*Setup!$B$22</f>
        <v>0</v>
      </c>
      <c r="BB952" s="0" t="n">
        <f aca="false">SUMPRODUCT('FD inverse'!$A$52:$BH$52,'FD mesh'!$B$84:$BI$84,$E951:$BL951)+'FD inverse'!$A$52*$C952/Setup!$B$17+INDEX('FD inverse'!$A$52:$BH$52,1,'FD mesh'!$B$15+1)*Setup!$B$22</f>
        <v>0</v>
      </c>
      <c r="BC952" s="0" t="n">
        <f aca="false">SUMPRODUCT('FD inverse'!$A$53:$BH$53,'FD mesh'!$B$84:$BI$84,$E951:$BL951)+'FD inverse'!$A$53*$C952/Setup!$B$17+INDEX('FD inverse'!$A$53:$BH$53,1,'FD mesh'!$B$15+1)*Setup!$B$22</f>
        <v>0</v>
      </c>
      <c r="BD952" s="0" t="n">
        <f aca="false">SUMPRODUCT('FD inverse'!$A$54:$BH$54,'FD mesh'!$B$84:$BI$84,$E951:$BL951)+'FD inverse'!$A$54*$C952/Setup!$B$17+INDEX('FD inverse'!$A$54:$BH$54,1,'FD mesh'!$B$15+1)*Setup!$B$22</f>
        <v>0</v>
      </c>
      <c r="BE952" s="0" t="n">
        <f aca="false">SUMPRODUCT('FD inverse'!$A$55:$BH$55,'FD mesh'!$B$84:$BI$84,$E951:$BL951)+'FD inverse'!$A$55*$C952/Setup!$B$17+INDEX('FD inverse'!$A$55:$BH$55,1,'FD mesh'!$B$15+1)*Setup!$B$22</f>
        <v>0</v>
      </c>
      <c r="BF952" s="0" t="n">
        <f aca="false">SUMPRODUCT('FD inverse'!$A$56:$BH$56,'FD mesh'!$B$84:$BI$84,$E951:$BL951)+'FD inverse'!$A$56*$C952/Setup!$B$17+INDEX('FD inverse'!$A$56:$BH$56,1,'FD mesh'!$B$15+1)*Setup!$B$22</f>
        <v>0</v>
      </c>
      <c r="BG952" s="0" t="n">
        <f aca="false">SUMPRODUCT('FD inverse'!$A$57:$BH$57,'FD mesh'!$B$84:$BI$84,$E951:$BL951)+'FD inverse'!$A$57*$C952/Setup!$B$17+INDEX('FD inverse'!$A$57:$BH$57,1,'FD mesh'!$B$15+1)*Setup!$B$22</f>
        <v>0</v>
      </c>
      <c r="BH952" s="0" t="n">
        <f aca="false">SUMPRODUCT('FD inverse'!$A$58:$BH$58,'FD mesh'!$B$84:$BI$84,$E951:$BL951)+'FD inverse'!$A$58*$C952/Setup!$B$17+INDEX('FD inverse'!$A$58:$BH$58,1,'FD mesh'!$B$15+1)*Setup!$B$22</f>
        <v>0</v>
      </c>
      <c r="BI952" s="0" t="n">
        <f aca="false">SUMPRODUCT('FD inverse'!$A$59:$BH$59,'FD mesh'!$B$84:$BI$84,$E951:$BL951)+'FD inverse'!$A$59*$C952/Setup!$B$17+INDEX('FD inverse'!$A$59:$BH$59,1,'FD mesh'!$B$15+1)*Setup!$B$22</f>
        <v>0</v>
      </c>
      <c r="BJ952" s="0" t="n">
        <f aca="false">SUMPRODUCT('FD inverse'!$A$60:$BH$60,'FD mesh'!$B$84:$BI$84,$E951:$BL951)+'FD inverse'!$A$60*$C952/Setup!$B$17+INDEX('FD inverse'!$A$60:$BH$60,1,'FD mesh'!$B$15+1)*Setup!$B$22</f>
        <v>0</v>
      </c>
      <c r="BK952" s="0" t="n">
        <f aca="false">SUMPRODUCT('FD inverse'!$A$61:$BH$61,'FD mesh'!$B$84:$BI$84,$E951:$BL951)+'FD inverse'!$A$61*$C952/Setup!$B$17+INDEX('FD inverse'!$A$61:$BH$61,1,'FD mesh'!$B$15+1)*Setup!$B$22</f>
        <v>0</v>
      </c>
      <c r="BL952" s="0" t="n">
        <f aca="false">SUMPRODUCT('FD inverse'!$A$62:$BH$62,'FD mesh'!$B$84:$BI$84,$E951:$BL951)+'FD inverse'!$A$62*$C952/Setup!$B$17+INDEX('FD inverse'!$A$62:$BH$62,1,'FD mesh'!$B$15+1)*Setup!$B$22</f>
        <v>0</v>
      </c>
    </row>
    <row r="953" customFormat="false" ht="15" hidden="false" customHeight="false" outlineLevel="0" collapsed="false">
      <c r="A953" s="0" t="n">
        <v>948</v>
      </c>
      <c r="B953" s="0" t="n">
        <f aca="false">A953*Setup!$B$11/3600</f>
        <v>79</v>
      </c>
      <c r="C953" s="0" t="n">
        <f aca="false">Setup!$B$7+Setup!$B$8*COS(2*PI()*(B953-Setup!$B$9)/24)</f>
        <v>21.1715728752538</v>
      </c>
      <c r="D953" s="0" t="n">
        <f aca="false">(C953-E953)/Setup!$B$17</f>
        <v>-4.16977733762045</v>
      </c>
      <c r="E953" s="0" t="n">
        <f aca="false">SUMPRODUCT('FD inverse'!$A$3:$BH$3,'FD mesh'!$B$84:$BI$84,$E952:$BL952)+'FD inverse'!$A$3*$C953/Setup!$B$17+INDEX('FD inverse'!$A$3:$BH$3,1,'FD mesh'!$B$15+1)*Setup!$B$22</f>
        <v>21.7136439291445</v>
      </c>
      <c r="F953" s="0" t="n">
        <f aca="false">SUMPRODUCT('FD inverse'!$A$4:$BH$4,'FD mesh'!$B$84:$BI$84,$E952:$BL952)+'FD inverse'!$A$4*$C953/Setup!$B$17+INDEX('FD inverse'!$A$4:$BH$4,1,'FD mesh'!$B$15+1)*Setup!$B$22</f>
        <v>21.844321448825</v>
      </c>
      <c r="G953" s="0" t="n">
        <f aca="false">SUMPRODUCT('FD inverse'!$A$5:$BH$5,'FD mesh'!$B$84:$BI$84,$E952:$BL952)+'FD inverse'!$A$5*$C953/Setup!$B$17+INDEX('FD inverse'!$A$5:$BH$5,1,'FD mesh'!$B$15+1)*Setup!$B$22</f>
        <v>21.9851916704797</v>
      </c>
      <c r="H953" s="0" t="n">
        <f aca="false">SUMPRODUCT('FD inverse'!$A$6:$BH$6,'FD mesh'!$B$84:$BI$84,$E952:$BL952)+'FD inverse'!$A$6*$C953/Setup!$B$17+INDEX('FD inverse'!$A$6:$BH$6,1,'FD mesh'!$B$15+1)*Setup!$B$22</f>
        <v>22.4709411199597</v>
      </c>
      <c r="I953" s="0" t="n">
        <f aca="false">SUMPRODUCT('FD inverse'!$A$7:$BH$7,'FD mesh'!$B$84:$BI$84,$E952:$BL952)+'FD inverse'!$A$7*$C953/Setup!$B$17+INDEX('FD inverse'!$A$7:$BH$7,1,'FD mesh'!$B$15+1)*Setup!$B$22</f>
        <v>22.5127347887058</v>
      </c>
      <c r="J953" s="0" t="n">
        <f aca="false">SUMPRODUCT('FD inverse'!$A$8:$BH$8,'FD mesh'!$B$84:$BI$84,$E952:$BL952)+'FD inverse'!$A$8*$C953/Setup!$B$17+INDEX('FD inverse'!$A$8:$BH$8,1,'FD mesh'!$B$15+1)*Setup!$B$22</f>
        <v>22.5511166735296</v>
      </c>
      <c r="K953" s="0" t="n">
        <f aca="false">SUMPRODUCT('FD inverse'!$A$9:$BH$9,'FD mesh'!$B$84:$BI$84,$E952:$BL952)+'FD inverse'!$A$9*$C953/Setup!$B$17+INDEX('FD inverse'!$A$9:$BH$9,1,'FD mesh'!$B$15+1)*Setup!$B$22</f>
        <v>22.5852008377313</v>
      </c>
      <c r="L953" s="0" t="n">
        <f aca="false">SUMPRODUCT('FD inverse'!$A$10:$BH$10,'FD mesh'!$B$84:$BI$84,$E952:$BL952)+'FD inverse'!$A$10*$C953/Setup!$B$17+INDEX('FD inverse'!$A$10:$BH$10,1,'FD mesh'!$B$15+1)*Setup!$B$22</f>
        <v>22.6142315002332</v>
      </c>
      <c r="M953" s="0" t="n">
        <f aca="false">SUMPRODUCT('FD inverse'!$A$11:$BH$11,'FD mesh'!$B$84:$BI$84,$E952:$BL952)+'FD inverse'!$A$11*$C953/Setup!$B$17+INDEX('FD inverse'!$A$11:$BH$11,1,'FD mesh'!$B$15+1)*Setup!$B$22</f>
        <v>22.6375741496779</v>
      </c>
      <c r="N953" s="0" t="n">
        <f aca="false">SUMPRODUCT('FD inverse'!$A$12:$BH$12,'FD mesh'!$B$84:$BI$84,$E952:$BL952)+'FD inverse'!$A$12*$C953/Setup!$B$17+INDEX('FD inverse'!$A$12:$BH$12,1,'FD mesh'!$B$15+1)*Setup!$B$22</f>
        <v>22.6547075714061</v>
      </c>
      <c r="O953" s="0" t="n">
        <f aca="false">SUMPRODUCT('FD inverse'!$A$13:$BH$13,'FD mesh'!$B$84:$BI$84,$E952:$BL952)+'FD inverse'!$A$13*$C953/Setup!$B$17+INDEX('FD inverse'!$A$13:$BH$13,1,'FD mesh'!$B$15+1)*Setup!$B$22</f>
        <v>22.6652168909445</v>
      </c>
      <c r="P953" s="0" t="n">
        <f aca="false">SUMPRODUCT('FD inverse'!$A$14:$BH$14,'FD mesh'!$B$84:$BI$84,$E952:$BL952)+'FD inverse'!$A$14*$C953/Setup!$B$17+INDEX('FD inverse'!$A$14:$BH$14,1,'FD mesh'!$B$15+1)*Setup!$B$22</f>
        <v>22.6687877190203</v>
      </c>
      <c r="Q953" s="0" t="n">
        <f aca="false">SUMPRODUCT('FD inverse'!$A$15:$BH$15,'FD mesh'!$B$84:$BI$84,$E952:$BL952)+'FD inverse'!$A$15*$C953/Setup!$B$17+INDEX('FD inverse'!$A$15:$BH$15,1,'FD mesh'!$B$15+1)*Setup!$B$22</f>
        <v>22.6652014656934</v>
      </c>
      <c r="R953" s="0" t="n">
        <f aca="false">SUMPRODUCT('FD inverse'!$A$16:$BH$16,'FD mesh'!$B$84:$BI$84,$E952:$BL952)+'FD inverse'!$A$16*$C953/Setup!$B$17+INDEX('FD inverse'!$A$16:$BH$16,1,'FD mesh'!$B$15+1)*Setup!$B$22</f>
        <v>22.6543318747437</v>
      </c>
      <c r="S953" s="0" t="n">
        <f aca="false">SUMPRODUCT('FD inverse'!$A$17:$BH$17,'FD mesh'!$B$84:$BI$84,$E952:$BL952)+'FD inverse'!$A$17*$C953/Setup!$B$17+INDEX('FD inverse'!$A$17:$BH$17,1,'FD mesh'!$B$15+1)*Setup!$B$22</f>
        <v>22.1834166804067</v>
      </c>
      <c r="T953" s="0" t="n">
        <f aca="false">SUMPRODUCT('FD inverse'!$A$18:$BH$18,'FD mesh'!$B$84:$BI$84,$E952:$BL952)+'FD inverse'!$A$18*$C953/Setup!$B$17+INDEX('FD inverse'!$A$18:$BH$18,1,'FD mesh'!$B$15+1)*Setup!$B$22</f>
        <v>21.7089978140226</v>
      </c>
      <c r="U953" s="0" t="n">
        <f aca="false">SUMPRODUCT('FD inverse'!$A$19:$BH$19,'FD mesh'!$B$84:$BI$84,$E952:$BL952)+'FD inverse'!$A$19*$C953/Setup!$B$17+INDEX('FD inverse'!$A$19:$BH$19,1,'FD mesh'!$B$15+1)*Setup!$B$22</f>
        <v>21.2312425792388</v>
      </c>
      <c r="V953" s="0" t="n">
        <f aca="false">SUMPRODUCT('FD inverse'!$A$20:$BH$20,'FD mesh'!$B$84:$BI$84,$E952:$BL952)+'FD inverse'!$A$20*$C953/Setup!$B$17+INDEX('FD inverse'!$A$20:$BH$20,1,'FD mesh'!$B$15+1)*Setup!$B$22</f>
        <v>20.7503360791889</v>
      </c>
      <c r="W953" s="0" t="n">
        <f aca="false">SUMPRODUCT('FD inverse'!$A$21:$BH$21,'FD mesh'!$B$84:$BI$84,$E952:$BL952)+'FD inverse'!$A$21*$C953/Setup!$B$17+INDEX('FD inverse'!$A$21:$BH$21,1,'FD mesh'!$B$15+1)*Setup!$B$22</f>
        <v>20.2664792413602</v>
      </c>
      <c r="X953" s="0" t="n">
        <f aca="false">SUMPRODUCT('FD inverse'!$A$22:$BH$22,'FD mesh'!$B$84:$BI$84,$E952:$BL952)+'FD inverse'!$A$22*$C953/Setup!$B$17+INDEX('FD inverse'!$A$22:$BH$22,1,'FD mesh'!$B$15+1)*Setup!$B$22</f>
        <v>19.7798869791128</v>
      </c>
      <c r="Y953" s="0" t="n">
        <f aca="false">SUMPRODUCT('FD inverse'!$A$23:$BH$23,'FD mesh'!$B$84:$BI$84,$E952:$BL952)+'FD inverse'!$A$23*$C953/Setup!$B$17+INDEX('FD inverse'!$A$23:$BH$23,1,'FD mesh'!$B$15+1)*Setup!$B$22</f>
        <v>19.2907864809791</v>
      </c>
      <c r="Z953" s="0" t="n">
        <f aca="false">SUMPRODUCT('FD inverse'!$A$24:$BH$24,'FD mesh'!$B$84:$BI$84,$E952:$BL952)+'FD inverse'!$A$24*$C953/Setup!$B$17+INDEX('FD inverse'!$A$24:$BH$24,1,'FD mesh'!$B$15+1)*Setup!$B$22</f>
        <v>18.799415618306</v>
      </c>
      <c r="AA953" s="0" t="n">
        <f aca="false">SUMPRODUCT('FD inverse'!$A$25:$BH$25,'FD mesh'!$B$84:$BI$84,$E952:$BL952)+'FD inverse'!$A$25*$C953/Setup!$B$17+INDEX('FD inverse'!$A$25:$BH$25,1,'FD mesh'!$B$15+1)*Setup!$B$22</f>
        <v>18.3060214613122</v>
      </c>
      <c r="AB953" s="0" t="n">
        <f aca="false">SUMPRODUCT('FD inverse'!$A$26:$BH$26,'FD mesh'!$B$84:$BI$84,$E952:$BL952)+'FD inverse'!$A$26*$C953/Setup!$B$17+INDEX('FD inverse'!$A$26:$BH$26,1,'FD mesh'!$B$15+1)*Setup!$B$22</f>
        <v>17.8108588931962</v>
      </c>
      <c r="AC953" s="0" t="n">
        <f aca="false">SUMPRODUCT('FD inverse'!$A$27:$BH$27,'FD mesh'!$B$84:$BI$84,$E952:$BL952)+'FD inverse'!$A$27*$C953/Setup!$B$17+INDEX('FD inverse'!$A$27:$BH$27,1,'FD mesh'!$B$15+1)*Setup!$B$22</f>
        <v>17.314189311567</v>
      </c>
      <c r="AD953" s="0" t="n">
        <f aca="false">SUMPRODUCT('FD inverse'!$A$28:$BH$28,'FD mesh'!$B$84:$BI$84,$E952:$BL952)+'FD inverse'!$A$28*$C953/Setup!$B$17+INDEX('FD inverse'!$A$28:$BH$28,1,'FD mesh'!$B$15+1)*Setup!$B$22</f>
        <v>16.8162794061499</v>
      </c>
      <c r="AE953" s="0" t="n">
        <f aca="false">SUMPRODUCT('FD inverse'!$A$29:$BH$29,'FD mesh'!$B$84:$BI$84,$E952:$BL952)+'FD inverse'!$A$29*$C953/Setup!$B$17+INDEX('FD inverse'!$A$29:$BH$29,1,'FD mesh'!$B$15+1)*Setup!$B$22</f>
        <v>16.3174000014625</v>
      </c>
      <c r="AF953" s="0" t="n">
        <f aca="false">SUMPRODUCT('FD inverse'!$A$30:$BH$30,'FD mesh'!$B$84:$BI$84,$E952:$BL952)+'FD inverse'!$A$30*$C953/Setup!$B$17+INDEX('FD inverse'!$A$30:$BH$30,1,'FD mesh'!$B$15+1)*Setup!$B$22</f>
        <v>15.817824952942</v>
      </c>
      <c r="AG953" s="0" t="n">
        <f aca="false">SUMPRODUCT('FD inverse'!$A$31:$BH$31,'FD mesh'!$B$84:$BI$84,$E952:$BL952)+'FD inverse'!$A$31*$C953/Setup!$B$17+INDEX('FD inverse'!$A$31:$BH$31,1,'FD mesh'!$B$15+1)*Setup!$B$22</f>
        <v>15.317830084839</v>
      </c>
      <c r="AH953" s="0" t="n">
        <f aca="false">SUMPRODUCT('FD inverse'!$A$32:$BH$32,'FD mesh'!$B$84:$BI$84,$E952:$BL952)+'FD inverse'!$A$32*$C953/Setup!$B$17+INDEX('FD inverse'!$A$32:$BH$32,1,'FD mesh'!$B$15+1)*Setup!$B$22</f>
        <v>15.2966298631111</v>
      </c>
      <c r="AI953" s="0" t="n">
        <f aca="false">SUMPRODUCT('FD inverse'!$A$33:$BH$33,'FD mesh'!$B$84:$BI$84,$E952:$BL952)+'FD inverse'!$A$33*$C953/Setup!$B$17+INDEX('FD inverse'!$A$33:$BH$33,1,'FD mesh'!$B$15+1)*Setup!$B$22</f>
        <v>15.2752035041512</v>
      </c>
      <c r="AJ953" s="0" t="n">
        <f aca="false">SUMPRODUCT('FD inverse'!$A$34:$BH$34,'FD mesh'!$B$84:$BI$84,$E952:$BL952)+'FD inverse'!$A$34*$C953/Setup!$B$17+INDEX('FD inverse'!$A$34:$BH$34,1,'FD mesh'!$B$15+1)*Setup!$B$22</f>
        <v>15.2535706172786</v>
      </c>
      <c r="AK953" s="0" t="n">
        <f aca="false">SUMPRODUCT('FD inverse'!$A$35:$BH$35,'FD mesh'!$B$84:$BI$84,$E952:$BL952)+'FD inverse'!$A$35*$C953/Setup!$B$17+INDEX('FD inverse'!$A$35:$BH$35,1,'FD mesh'!$B$15+1)*Setup!$B$22</f>
        <v>15.2317503907608</v>
      </c>
      <c r="AL953" s="0" t="n">
        <f aca="false">SUMPRODUCT('FD inverse'!$A$36:$BH$36,'FD mesh'!$B$84:$BI$84,$E952:$BL952)+'FD inverse'!$A$36*$C953/Setup!$B$17+INDEX('FD inverse'!$A$36:$BH$36,1,'FD mesh'!$B$15+1)*Setup!$B$22</f>
        <v>15.2097615365011</v>
      </c>
      <c r="AM953" s="0" t="n">
        <f aca="false">SUMPRODUCT('FD inverse'!$A$37:$BH$37,'FD mesh'!$B$84:$BI$84,$E952:$BL952)+'FD inverse'!$A$37*$C953/Setup!$B$17+INDEX('FD inverse'!$A$37:$BH$37,1,'FD mesh'!$B$15+1)*Setup!$B$22</f>
        <v>15.1876222585909</v>
      </c>
      <c r="AN953" s="0" t="n">
        <f aca="false">SUMPRODUCT('FD inverse'!$A$38:$BH$38,'FD mesh'!$B$84:$BI$84,$E952:$BL952)+'FD inverse'!$A$38*$C953/Setup!$B$17+INDEX('FD inverse'!$A$38:$BH$38,1,'FD mesh'!$B$15+1)*Setup!$B$22</f>
        <v>15.165350243344</v>
      </c>
      <c r="AO953" s="0" t="n">
        <f aca="false">SUMPRODUCT('FD inverse'!$A$39:$BH$39,'FD mesh'!$B$84:$BI$84,$E952:$BL952)+'FD inverse'!$A$39*$C953/Setup!$B$17+INDEX('FD inverse'!$A$39:$BH$39,1,'FD mesh'!$B$15+1)*Setup!$B$22</f>
        <v>15.1429626684987</v>
      </c>
      <c r="AP953" s="0" t="n">
        <f aca="false">SUMPRODUCT('FD inverse'!$A$40:$BH$40,'FD mesh'!$B$84:$BI$84,$E952:$BL952)+'FD inverse'!$A$40*$C953/Setup!$B$17+INDEX('FD inverse'!$A$40:$BH$40,1,'FD mesh'!$B$15+1)*Setup!$B$22</f>
        <v>15.1204762293377</v>
      </c>
      <c r="AQ953" s="0" t="n">
        <f aca="false">SUMPRODUCT('FD inverse'!$A$41:$BH$41,'FD mesh'!$B$84:$BI$84,$E952:$BL952)+'FD inverse'!$A$41*$C953/Setup!$B$17+INDEX('FD inverse'!$A$41:$BH$41,1,'FD mesh'!$B$15+1)*Setup!$B$22</f>
        <v>15.0979071795379</v>
      </c>
      <c r="AR953" s="0" t="n">
        <f aca="false">SUMPRODUCT('FD inverse'!$A$42:$BH$42,'FD mesh'!$B$84:$BI$84,$E952:$BL952)+'FD inverse'!$A$42*$C953/Setup!$B$17+INDEX('FD inverse'!$A$42:$BH$42,1,'FD mesh'!$B$15+1)*Setup!$B$22</f>
        <v>15.0752713846249</v>
      </c>
      <c r="AS953" s="0" t="n">
        <f aca="false">SUMPRODUCT('FD inverse'!$A$43:$BH$43,'FD mesh'!$B$84:$BI$84,$E952:$BL952)+'FD inverse'!$A$43*$C953/Setup!$B$17+INDEX('FD inverse'!$A$43:$BH$43,1,'FD mesh'!$B$15+1)*Setup!$B$22</f>
        <v>0</v>
      </c>
      <c r="AT953" s="0" t="n">
        <f aca="false">SUMPRODUCT('FD inverse'!$A$44:$BH$44,'FD mesh'!$B$84:$BI$84,$E952:$BL952)+'FD inverse'!$A$44*$C953/Setup!$B$17+INDEX('FD inverse'!$A$44:$BH$44,1,'FD mesh'!$B$15+1)*Setup!$B$22</f>
        <v>0</v>
      </c>
      <c r="AU953" s="0" t="n">
        <f aca="false">SUMPRODUCT('FD inverse'!$A$45:$BH$45,'FD mesh'!$B$84:$BI$84,$E952:$BL952)+'FD inverse'!$A$45*$C953/Setup!$B$17+INDEX('FD inverse'!$A$45:$BH$45,1,'FD mesh'!$B$15+1)*Setup!$B$22</f>
        <v>0</v>
      </c>
      <c r="AV953" s="0" t="n">
        <f aca="false">SUMPRODUCT('FD inverse'!$A$46:$BH$46,'FD mesh'!$B$84:$BI$84,$E952:$BL952)+'FD inverse'!$A$46*$C953/Setup!$B$17+INDEX('FD inverse'!$A$46:$BH$46,1,'FD mesh'!$B$15+1)*Setup!$B$22</f>
        <v>0</v>
      </c>
      <c r="AW953" s="0" t="n">
        <f aca="false">SUMPRODUCT('FD inverse'!$A$47:$BH$47,'FD mesh'!$B$84:$BI$84,$E952:$BL952)+'FD inverse'!$A$47*$C953/Setup!$B$17+INDEX('FD inverse'!$A$47:$BH$47,1,'FD mesh'!$B$15+1)*Setup!$B$22</f>
        <v>0</v>
      </c>
      <c r="AX953" s="0" t="n">
        <f aca="false">SUMPRODUCT('FD inverse'!$A$48:$BH$48,'FD mesh'!$B$84:$BI$84,$E952:$BL952)+'FD inverse'!$A$48*$C953/Setup!$B$17+INDEX('FD inverse'!$A$48:$BH$48,1,'FD mesh'!$B$15+1)*Setup!$B$22</f>
        <v>0</v>
      </c>
      <c r="AY953" s="0" t="n">
        <f aca="false">SUMPRODUCT('FD inverse'!$A$49:$BH$49,'FD mesh'!$B$84:$BI$84,$E952:$BL952)+'FD inverse'!$A$49*$C953/Setup!$B$17+INDEX('FD inverse'!$A$49:$BH$49,1,'FD mesh'!$B$15+1)*Setup!$B$22</f>
        <v>0</v>
      </c>
      <c r="AZ953" s="0" t="n">
        <f aca="false">SUMPRODUCT('FD inverse'!$A$50:$BH$50,'FD mesh'!$B$84:$BI$84,$E952:$BL952)+'FD inverse'!$A$50*$C953/Setup!$B$17+INDEX('FD inverse'!$A$50:$BH$50,1,'FD mesh'!$B$15+1)*Setup!$B$22</f>
        <v>0</v>
      </c>
      <c r="BA953" s="0" t="n">
        <f aca="false">SUMPRODUCT('FD inverse'!$A$51:$BH$51,'FD mesh'!$B$84:$BI$84,$E952:$BL952)+'FD inverse'!$A$51*$C953/Setup!$B$17+INDEX('FD inverse'!$A$51:$BH$51,1,'FD mesh'!$B$15+1)*Setup!$B$22</f>
        <v>0</v>
      </c>
      <c r="BB953" s="0" t="n">
        <f aca="false">SUMPRODUCT('FD inverse'!$A$52:$BH$52,'FD mesh'!$B$84:$BI$84,$E952:$BL952)+'FD inverse'!$A$52*$C953/Setup!$B$17+INDEX('FD inverse'!$A$52:$BH$52,1,'FD mesh'!$B$15+1)*Setup!$B$22</f>
        <v>0</v>
      </c>
      <c r="BC953" s="0" t="n">
        <f aca="false">SUMPRODUCT('FD inverse'!$A$53:$BH$53,'FD mesh'!$B$84:$BI$84,$E952:$BL952)+'FD inverse'!$A$53*$C953/Setup!$B$17+INDEX('FD inverse'!$A$53:$BH$53,1,'FD mesh'!$B$15+1)*Setup!$B$22</f>
        <v>0</v>
      </c>
      <c r="BD953" s="0" t="n">
        <f aca="false">SUMPRODUCT('FD inverse'!$A$54:$BH$54,'FD mesh'!$B$84:$BI$84,$E952:$BL952)+'FD inverse'!$A$54*$C953/Setup!$B$17+INDEX('FD inverse'!$A$54:$BH$54,1,'FD mesh'!$B$15+1)*Setup!$B$22</f>
        <v>0</v>
      </c>
      <c r="BE953" s="0" t="n">
        <f aca="false">SUMPRODUCT('FD inverse'!$A$55:$BH$55,'FD mesh'!$B$84:$BI$84,$E952:$BL952)+'FD inverse'!$A$55*$C953/Setup!$B$17+INDEX('FD inverse'!$A$55:$BH$55,1,'FD mesh'!$B$15+1)*Setup!$B$22</f>
        <v>0</v>
      </c>
      <c r="BF953" s="0" t="n">
        <f aca="false">SUMPRODUCT('FD inverse'!$A$56:$BH$56,'FD mesh'!$B$84:$BI$84,$E952:$BL952)+'FD inverse'!$A$56*$C953/Setup!$B$17+INDEX('FD inverse'!$A$56:$BH$56,1,'FD mesh'!$B$15+1)*Setup!$B$22</f>
        <v>0</v>
      </c>
      <c r="BG953" s="0" t="n">
        <f aca="false">SUMPRODUCT('FD inverse'!$A$57:$BH$57,'FD mesh'!$B$84:$BI$84,$E952:$BL952)+'FD inverse'!$A$57*$C953/Setup!$B$17+INDEX('FD inverse'!$A$57:$BH$57,1,'FD mesh'!$B$15+1)*Setup!$B$22</f>
        <v>0</v>
      </c>
      <c r="BH953" s="0" t="n">
        <f aca="false">SUMPRODUCT('FD inverse'!$A$58:$BH$58,'FD mesh'!$B$84:$BI$84,$E952:$BL952)+'FD inverse'!$A$58*$C953/Setup!$B$17+INDEX('FD inverse'!$A$58:$BH$58,1,'FD mesh'!$B$15+1)*Setup!$B$22</f>
        <v>0</v>
      </c>
      <c r="BI953" s="0" t="n">
        <f aca="false">SUMPRODUCT('FD inverse'!$A$59:$BH$59,'FD mesh'!$B$84:$BI$84,$E952:$BL952)+'FD inverse'!$A$59*$C953/Setup!$B$17+INDEX('FD inverse'!$A$59:$BH$59,1,'FD mesh'!$B$15+1)*Setup!$B$22</f>
        <v>0</v>
      </c>
      <c r="BJ953" s="0" t="n">
        <f aca="false">SUMPRODUCT('FD inverse'!$A$60:$BH$60,'FD mesh'!$B$84:$BI$84,$E952:$BL952)+'FD inverse'!$A$60*$C953/Setup!$B$17+INDEX('FD inverse'!$A$60:$BH$60,1,'FD mesh'!$B$15+1)*Setup!$B$22</f>
        <v>0</v>
      </c>
      <c r="BK953" s="0" t="n">
        <f aca="false">SUMPRODUCT('FD inverse'!$A$61:$BH$61,'FD mesh'!$B$84:$BI$84,$E952:$BL952)+'FD inverse'!$A$61*$C953/Setup!$B$17+INDEX('FD inverse'!$A$61:$BH$61,1,'FD mesh'!$B$15+1)*Setup!$B$22</f>
        <v>0</v>
      </c>
      <c r="BL953" s="0" t="n">
        <f aca="false">SUMPRODUCT('FD inverse'!$A$62:$BH$62,'FD mesh'!$B$84:$BI$84,$E952:$BL952)+'FD inverse'!$A$62*$C953/Setup!$B$17+INDEX('FD inverse'!$A$62:$BH$62,1,'FD mesh'!$B$15+1)*Setup!$B$22</f>
        <v>0</v>
      </c>
    </row>
    <row r="954" customFormat="false" ht="15" hidden="false" customHeight="false" outlineLevel="0" collapsed="false">
      <c r="A954" s="0" t="n">
        <v>949</v>
      </c>
      <c r="B954" s="0" t="n">
        <f aca="false">A954*Setup!$B$11/3600</f>
        <v>79.0833333333333</v>
      </c>
      <c r="C954" s="0" t="n">
        <f aca="false">Setup!$B$7+Setup!$B$8*COS(2*PI()*(B954-Setup!$B$9)/24)</f>
        <v>21.2339477768709</v>
      </c>
      <c r="D954" s="0" t="n">
        <f aca="false">(C954-E954)/Setup!$B$17</f>
        <v>-3.93045285055049</v>
      </c>
      <c r="E954" s="0" t="n">
        <f aca="false">SUMPRODUCT('FD inverse'!$A$3:$BH$3,'FD mesh'!$B$84:$BI$84,$E953:$BL953)+'FD inverse'!$A$3*$C954/Setup!$B$17+INDEX('FD inverse'!$A$3:$BH$3,1,'FD mesh'!$B$15+1)*Setup!$B$22</f>
        <v>21.7449066474425</v>
      </c>
      <c r="F954" s="0" t="n">
        <f aca="false">SUMPRODUCT('FD inverse'!$A$4:$BH$4,'FD mesh'!$B$84:$BI$84,$E953:$BL953)+'FD inverse'!$A$4*$C954/Setup!$B$17+INDEX('FD inverse'!$A$4:$BH$4,1,'FD mesh'!$B$15+1)*Setup!$B$22</f>
        <v>21.8686688549268</v>
      </c>
      <c r="G954" s="0" t="n">
        <f aca="false">SUMPRODUCT('FD inverse'!$A$5:$BH$5,'FD mesh'!$B$84:$BI$84,$E953:$BL953)+'FD inverse'!$A$5*$C954/Setup!$B$17+INDEX('FD inverse'!$A$5:$BH$5,1,'FD mesh'!$B$15+1)*Setup!$B$22</f>
        <v>22.0029985129762</v>
      </c>
      <c r="H954" s="0" t="n">
        <f aca="false">SUMPRODUCT('FD inverse'!$A$6:$BH$6,'FD mesh'!$B$84:$BI$84,$E953:$BL953)+'FD inverse'!$A$6*$C954/Setup!$B$17+INDEX('FD inverse'!$A$6:$BH$6,1,'FD mesh'!$B$15+1)*Setup!$B$22</f>
        <v>22.4673303200089</v>
      </c>
      <c r="I954" s="0" t="n">
        <f aca="false">SUMPRODUCT('FD inverse'!$A$7:$BH$7,'FD mesh'!$B$84:$BI$84,$E953:$BL953)+'FD inverse'!$A$7*$C954/Setup!$B$17+INDEX('FD inverse'!$A$7:$BH$7,1,'FD mesh'!$B$15+1)*Setup!$B$22</f>
        <v>22.507356497637</v>
      </c>
      <c r="J954" s="0" t="n">
        <f aca="false">SUMPRODUCT('FD inverse'!$A$8:$BH$8,'FD mesh'!$B$84:$BI$84,$E953:$BL953)+'FD inverse'!$A$8*$C954/Setup!$B$17+INDEX('FD inverse'!$A$8:$BH$8,1,'FD mesh'!$B$15+1)*Setup!$B$22</f>
        <v>22.5442096421861</v>
      </c>
      <c r="K954" s="0" t="n">
        <f aca="false">SUMPRODUCT('FD inverse'!$A$9:$BH$9,'FD mesh'!$B$84:$BI$84,$E953:$BL953)+'FD inverse'!$A$9*$C954/Setup!$B$17+INDEX('FD inverse'!$A$9:$BH$9,1,'FD mesh'!$B$15+1)*Setup!$B$22</f>
        <v>22.5769878419897</v>
      </c>
      <c r="L954" s="0" t="n">
        <f aca="false">SUMPRODUCT('FD inverse'!$A$10:$BH$10,'FD mesh'!$B$84:$BI$84,$E953:$BL953)+'FD inverse'!$A$10*$C954/Setup!$B$17+INDEX('FD inverse'!$A$10:$BH$10,1,'FD mesh'!$B$15+1)*Setup!$B$22</f>
        <v>22.604920616577</v>
      </c>
      <c r="M954" s="0" t="n">
        <f aca="false">SUMPRODUCT('FD inverse'!$A$11:$BH$11,'FD mesh'!$B$84:$BI$84,$E953:$BL953)+'FD inverse'!$A$11*$C954/Setup!$B$17+INDEX('FD inverse'!$A$11:$BH$11,1,'FD mesh'!$B$15+1)*Setup!$B$22</f>
        <v>22.6273602444645</v>
      </c>
      <c r="N954" s="0" t="n">
        <f aca="false">SUMPRODUCT('FD inverse'!$A$12:$BH$12,'FD mesh'!$B$84:$BI$84,$E953:$BL953)+'FD inverse'!$A$12*$C954/Setup!$B$17+INDEX('FD inverse'!$A$12:$BH$12,1,'FD mesh'!$B$15+1)*Setup!$B$22</f>
        <v>22.6437739695713</v>
      </c>
      <c r="O954" s="0" t="n">
        <f aca="false">SUMPRODUCT('FD inverse'!$A$13:$BH$13,'FD mesh'!$B$84:$BI$84,$E953:$BL953)+'FD inverse'!$A$13*$C954/Setup!$B$17+INDEX('FD inverse'!$A$13:$BH$13,1,'FD mesh'!$B$15+1)*Setup!$B$22</f>
        <v>22.6537371921207</v>
      </c>
      <c r="P954" s="0" t="n">
        <f aca="false">SUMPRODUCT('FD inverse'!$A$14:$BH$14,'FD mesh'!$B$84:$BI$84,$E953:$BL953)+'FD inverse'!$A$14*$C954/Setup!$B$17+INDEX('FD inverse'!$A$14:$BH$14,1,'FD mesh'!$B$15+1)*Setup!$B$22</f>
        <v>22.6569277309983</v>
      </c>
      <c r="Q954" s="0" t="n">
        <f aca="false">SUMPRODUCT('FD inverse'!$A$15:$BH$15,'FD mesh'!$B$84:$BI$84,$E953:$BL953)+'FD inverse'!$A$15*$C954/Setup!$B$17+INDEX('FD inverse'!$A$15:$BH$15,1,'FD mesh'!$B$15+1)*Setup!$B$22</f>
        <v>22.6531212267951</v>
      </c>
      <c r="R954" s="0" t="n">
        <f aca="false">SUMPRODUCT('FD inverse'!$A$16:$BH$16,'FD mesh'!$B$84:$BI$84,$E953:$BL953)+'FD inverse'!$A$16*$C954/Setup!$B$17+INDEX('FD inverse'!$A$16:$BH$16,1,'FD mesh'!$B$15+1)*Setup!$B$22</f>
        <v>22.6421877379912</v>
      </c>
      <c r="S954" s="0" t="n">
        <f aca="false">SUMPRODUCT('FD inverse'!$A$17:$BH$17,'FD mesh'!$B$84:$BI$84,$E953:$BL953)+'FD inverse'!$A$17*$C954/Setup!$B$17+INDEX('FD inverse'!$A$17:$BH$17,1,'FD mesh'!$B$15+1)*Setup!$B$22</f>
        <v>22.1717468740799</v>
      </c>
      <c r="T954" s="0" t="n">
        <f aca="false">SUMPRODUCT('FD inverse'!$A$18:$BH$18,'FD mesh'!$B$84:$BI$84,$E953:$BL953)+'FD inverse'!$A$18*$C954/Setup!$B$17+INDEX('FD inverse'!$A$18:$BH$18,1,'FD mesh'!$B$15+1)*Setup!$B$22</f>
        <v>21.6978717528781</v>
      </c>
      <c r="U954" s="0" t="n">
        <f aca="false">SUMPRODUCT('FD inverse'!$A$19:$BH$19,'FD mesh'!$B$84:$BI$84,$E953:$BL953)+'FD inverse'!$A$19*$C954/Setup!$B$17+INDEX('FD inverse'!$A$19:$BH$19,1,'FD mesh'!$B$15+1)*Setup!$B$22</f>
        <v>21.2207223908253</v>
      </c>
      <c r="V954" s="0" t="n">
        <f aca="false">SUMPRODUCT('FD inverse'!$A$20:$BH$20,'FD mesh'!$B$84:$BI$84,$E953:$BL953)+'FD inverse'!$A$20*$C954/Setup!$B$17+INDEX('FD inverse'!$A$20:$BH$20,1,'FD mesh'!$B$15+1)*Setup!$B$22</f>
        <v>20.7404770876108</v>
      </c>
      <c r="W954" s="0" t="n">
        <f aca="false">SUMPRODUCT('FD inverse'!$A$21:$BH$21,'FD mesh'!$B$84:$BI$84,$E953:$BL953)+'FD inverse'!$A$21*$C954/Setup!$B$17+INDEX('FD inverse'!$A$21:$BH$21,1,'FD mesh'!$B$15+1)*Setup!$B$22</f>
        <v>20.2573304240175</v>
      </c>
      <c r="X954" s="0" t="n">
        <f aca="false">SUMPRODUCT('FD inverse'!$A$22:$BH$22,'FD mesh'!$B$84:$BI$84,$E953:$BL953)+'FD inverse'!$A$22*$C954/Setup!$B$17+INDEX('FD inverse'!$A$22:$BH$22,1,'FD mesh'!$B$15+1)*Setup!$B$22</f>
        <v>19.7714913941777</v>
      </c>
      <c r="Y954" s="0" t="n">
        <f aca="false">SUMPRODUCT('FD inverse'!$A$23:$BH$23,'FD mesh'!$B$84:$BI$84,$E953:$BL953)+'FD inverse'!$A$23*$C954/Setup!$B$17+INDEX('FD inverse'!$A$23:$BH$23,1,'FD mesh'!$B$15+1)*Setup!$B$22</f>
        <v>19.2831816636284</v>
      </c>
      <c r="Z954" s="0" t="n">
        <f aca="false">SUMPRODUCT('FD inverse'!$A$24:$BH$24,'FD mesh'!$B$84:$BI$84,$E953:$BL953)+'FD inverse'!$A$24*$C954/Setup!$B$17+INDEX('FD inverse'!$A$24:$BH$24,1,'FD mesh'!$B$15+1)*Setup!$B$22</f>
        <v>18.7926339439731</v>
      </c>
      <c r="AA954" s="0" t="n">
        <f aca="false">SUMPRODUCT('FD inverse'!$A$25:$BH$25,'FD mesh'!$B$84:$BI$84,$E953:$BL953)+'FD inverse'!$A$25*$C954/Setup!$B$17+INDEX('FD inverse'!$A$25:$BH$25,1,'FD mesh'!$B$15+1)*Setup!$B$22</f>
        <v>18.3000904744426</v>
      </c>
      <c r="AB954" s="0" t="n">
        <f aca="false">SUMPRODUCT('FD inverse'!$A$26:$BH$26,'FD mesh'!$B$84:$BI$84,$E953:$BL953)+'FD inverse'!$A$26*$C954/Setup!$B$17+INDEX('FD inverse'!$A$26:$BH$26,1,'FD mesh'!$B$15+1)*Setup!$B$22</f>
        <v>17.8058016002049</v>
      </c>
      <c r="AC954" s="0" t="n">
        <f aca="false">SUMPRODUCT('FD inverse'!$A$27:$BH$27,'FD mesh'!$B$84:$BI$84,$E953:$BL953)+'FD inverse'!$A$27*$C954/Setup!$B$17+INDEX('FD inverse'!$A$27:$BH$27,1,'FD mesh'!$B$15+1)*Setup!$B$22</f>
        <v>17.3100244368868</v>
      </c>
      <c r="AD954" s="0" t="n">
        <f aca="false">SUMPRODUCT('FD inverse'!$A$28:$BH$28,'FD mesh'!$B$84:$BI$84,$E953:$BL953)+'FD inverse'!$A$28*$C954/Setup!$B$17+INDEX('FD inverse'!$A$28:$BH$28,1,'FD mesh'!$B$15+1)*Setup!$B$22</f>
        <v>16.8130216104486</v>
      </c>
      <c r="AE954" s="0" t="n">
        <f aca="false">SUMPRODUCT('FD inverse'!$A$29:$BH$29,'FD mesh'!$B$84:$BI$84,$E953:$BL953)+'FD inverse'!$A$29*$C954/Setup!$B$17+INDEX('FD inverse'!$A$29:$BH$29,1,'FD mesh'!$B$15+1)*Setup!$B$22</f>
        <v>16.3150600612755</v>
      </c>
      <c r="AF954" s="0" t="n">
        <f aca="false">SUMPRODUCT('FD inverse'!$A$30:$BH$30,'FD mesh'!$B$84:$BI$84,$E953:$BL953)+'FD inverse'!$A$30*$C954/Setup!$B$17+INDEX('FD inverse'!$A$30:$BH$30,1,'FD mesh'!$B$15+1)*Setup!$B$22</f>
        <v>15.816409901133</v>
      </c>
      <c r="AG954" s="0" t="n">
        <f aca="false">SUMPRODUCT('FD inverse'!$A$31:$BH$31,'FD mesh'!$B$84:$BI$84,$E953:$BL953)+'FD inverse'!$A$31*$C954/Setup!$B$17+INDEX('FD inverse'!$A$31:$BH$31,1,'FD mesh'!$B$15+1)*Setup!$B$22</f>
        <v>15.3173433114582</v>
      </c>
      <c r="AH954" s="0" t="n">
        <f aca="false">SUMPRODUCT('FD inverse'!$A$32:$BH$32,'FD mesh'!$B$84:$BI$84,$E953:$BL953)+'FD inverse'!$A$32*$C954/Setup!$B$17+INDEX('FD inverse'!$A$32:$BH$32,1,'FD mesh'!$B$15+1)*Setup!$B$22</f>
        <v>15.2961820465179</v>
      </c>
      <c r="AI954" s="0" t="n">
        <f aca="false">SUMPRODUCT('FD inverse'!$A$33:$BH$33,'FD mesh'!$B$84:$BI$84,$E953:$BL953)+'FD inverse'!$A$33*$C954/Setup!$B$17+INDEX('FD inverse'!$A$33:$BH$33,1,'FD mesh'!$B$15+1)*Setup!$B$22</f>
        <v>15.2747940865035</v>
      </c>
      <c r="AJ954" s="0" t="n">
        <f aca="false">SUMPRODUCT('FD inverse'!$A$34:$BH$34,'FD mesh'!$B$84:$BI$84,$E953:$BL953)+'FD inverse'!$A$34*$C954/Setup!$B$17+INDEX('FD inverse'!$A$34:$BH$34,1,'FD mesh'!$B$15+1)*Setup!$B$22</f>
        <v>15.2531988698456</v>
      </c>
      <c r="AK954" s="0" t="n">
        <f aca="false">SUMPRODUCT('FD inverse'!$A$35:$BH$35,'FD mesh'!$B$84:$BI$84,$E953:$BL953)+'FD inverse'!$A$35*$C954/Setup!$B$17+INDEX('FD inverse'!$A$35:$BH$35,1,'FD mesh'!$B$15+1)*Setup!$B$22</f>
        <v>15.2314154660745</v>
      </c>
      <c r="AL954" s="0" t="n">
        <f aca="false">SUMPRODUCT('FD inverse'!$A$36:$BH$36,'FD mesh'!$B$84:$BI$84,$E953:$BL953)+'FD inverse'!$A$36*$C954/Setup!$B$17+INDEX('FD inverse'!$A$36:$BH$36,1,'FD mesh'!$B$15+1)*Setup!$B$22</f>
        <v>15.209462515713</v>
      </c>
      <c r="AM954" s="0" t="n">
        <f aca="false">SUMPRODUCT('FD inverse'!$A$37:$BH$37,'FD mesh'!$B$84:$BI$84,$E953:$BL953)+'FD inverse'!$A$37*$C954/Setup!$B$17+INDEX('FD inverse'!$A$37:$BH$37,1,'FD mesh'!$B$15+1)*Setup!$B$22</f>
        <v>15.1873581941411</v>
      </c>
      <c r="AN954" s="0" t="n">
        <f aca="false">SUMPRODUCT('FD inverse'!$A$38:$BH$38,'FD mesh'!$B$84:$BI$84,$E953:$BL953)+'FD inverse'!$A$38*$C954/Setup!$B$17+INDEX('FD inverse'!$A$38:$BH$38,1,'FD mesh'!$B$15+1)*Setup!$B$22</f>
        <v>15.1651201970625</v>
      </c>
      <c r="AO954" s="0" t="n">
        <f aca="false">SUMPRODUCT('FD inverse'!$A$39:$BH$39,'FD mesh'!$B$84:$BI$84,$E953:$BL953)+'FD inverse'!$A$39*$C954/Setup!$B$17+INDEX('FD inverse'!$A$39:$BH$39,1,'FD mesh'!$B$15+1)*Setup!$B$22</f>
        <v>15.1427657452575</v>
      </c>
      <c r="AP954" s="0" t="n">
        <f aca="false">SUMPRODUCT('FD inverse'!$A$40:$BH$40,'FD mesh'!$B$84:$BI$84,$E953:$BL953)+'FD inverse'!$A$40*$C954/Setup!$B$17+INDEX('FD inverse'!$A$40:$BH$40,1,'FD mesh'!$B$15+1)*Setup!$B$22</f>
        <v>15.1203116063722</v>
      </c>
      <c r="AQ954" s="0" t="n">
        <f aca="false">SUMPRODUCT('FD inverse'!$A$41:$BH$41,'FD mesh'!$B$84:$BI$84,$E953:$BL953)+'FD inverse'!$A$41*$C954/Setup!$B$17+INDEX('FD inverse'!$A$41:$BH$41,1,'FD mesh'!$B$15+1)*Setup!$B$22</f>
        <v>15.09777413155</v>
      </c>
      <c r="AR954" s="0" t="n">
        <f aca="false">SUMPRODUCT('FD inverse'!$A$42:$BH$42,'FD mesh'!$B$84:$BI$84,$E953:$BL953)+'FD inverse'!$A$42*$C954/Setup!$B$17+INDEX('FD inverse'!$A$42:$BH$42,1,'FD mesh'!$B$15+1)*Setup!$B$22</f>
        <v>15.0751693047718</v>
      </c>
      <c r="AS954" s="0" t="n">
        <f aca="false">SUMPRODUCT('FD inverse'!$A$43:$BH$43,'FD mesh'!$B$84:$BI$84,$E953:$BL953)+'FD inverse'!$A$43*$C954/Setup!$B$17+INDEX('FD inverse'!$A$43:$BH$43,1,'FD mesh'!$B$15+1)*Setup!$B$22</f>
        <v>0</v>
      </c>
      <c r="AT954" s="0" t="n">
        <f aca="false">SUMPRODUCT('FD inverse'!$A$44:$BH$44,'FD mesh'!$B$84:$BI$84,$E953:$BL953)+'FD inverse'!$A$44*$C954/Setup!$B$17+INDEX('FD inverse'!$A$44:$BH$44,1,'FD mesh'!$B$15+1)*Setup!$B$22</f>
        <v>0</v>
      </c>
      <c r="AU954" s="0" t="n">
        <f aca="false">SUMPRODUCT('FD inverse'!$A$45:$BH$45,'FD mesh'!$B$84:$BI$84,$E953:$BL953)+'FD inverse'!$A$45*$C954/Setup!$B$17+INDEX('FD inverse'!$A$45:$BH$45,1,'FD mesh'!$B$15+1)*Setup!$B$22</f>
        <v>0</v>
      </c>
      <c r="AV954" s="0" t="n">
        <f aca="false">SUMPRODUCT('FD inverse'!$A$46:$BH$46,'FD mesh'!$B$84:$BI$84,$E953:$BL953)+'FD inverse'!$A$46*$C954/Setup!$B$17+INDEX('FD inverse'!$A$46:$BH$46,1,'FD mesh'!$B$15+1)*Setup!$B$22</f>
        <v>0</v>
      </c>
      <c r="AW954" s="0" t="n">
        <f aca="false">SUMPRODUCT('FD inverse'!$A$47:$BH$47,'FD mesh'!$B$84:$BI$84,$E953:$BL953)+'FD inverse'!$A$47*$C954/Setup!$B$17+INDEX('FD inverse'!$A$47:$BH$47,1,'FD mesh'!$B$15+1)*Setup!$B$22</f>
        <v>0</v>
      </c>
      <c r="AX954" s="0" t="n">
        <f aca="false">SUMPRODUCT('FD inverse'!$A$48:$BH$48,'FD mesh'!$B$84:$BI$84,$E953:$BL953)+'FD inverse'!$A$48*$C954/Setup!$B$17+INDEX('FD inverse'!$A$48:$BH$48,1,'FD mesh'!$B$15+1)*Setup!$B$22</f>
        <v>0</v>
      </c>
      <c r="AY954" s="0" t="n">
        <f aca="false">SUMPRODUCT('FD inverse'!$A$49:$BH$49,'FD mesh'!$B$84:$BI$84,$E953:$BL953)+'FD inverse'!$A$49*$C954/Setup!$B$17+INDEX('FD inverse'!$A$49:$BH$49,1,'FD mesh'!$B$15+1)*Setup!$B$22</f>
        <v>0</v>
      </c>
      <c r="AZ954" s="0" t="n">
        <f aca="false">SUMPRODUCT('FD inverse'!$A$50:$BH$50,'FD mesh'!$B$84:$BI$84,$E953:$BL953)+'FD inverse'!$A$50*$C954/Setup!$B$17+INDEX('FD inverse'!$A$50:$BH$50,1,'FD mesh'!$B$15+1)*Setup!$B$22</f>
        <v>0</v>
      </c>
      <c r="BA954" s="0" t="n">
        <f aca="false">SUMPRODUCT('FD inverse'!$A$51:$BH$51,'FD mesh'!$B$84:$BI$84,$E953:$BL953)+'FD inverse'!$A$51*$C954/Setup!$B$17+INDEX('FD inverse'!$A$51:$BH$51,1,'FD mesh'!$B$15+1)*Setup!$B$22</f>
        <v>0</v>
      </c>
      <c r="BB954" s="0" t="n">
        <f aca="false">SUMPRODUCT('FD inverse'!$A$52:$BH$52,'FD mesh'!$B$84:$BI$84,$E953:$BL953)+'FD inverse'!$A$52*$C954/Setup!$B$17+INDEX('FD inverse'!$A$52:$BH$52,1,'FD mesh'!$B$15+1)*Setup!$B$22</f>
        <v>0</v>
      </c>
      <c r="BC954" s="0" t="n">
        <f aca="false">SUMPRODUCT('FD inverse'!$A$53:$BH$53,'FD mesh'!$B$84:$BI$84,$E953:$BL953)+'FD inverse'!$A$53*$C954/Setup!$B$17+INDEX('FD inverse'!$A$53:$BH$53,1,'FD mesh'!$B$15+1)*Setup!$B$22</f>
        <v>0</v>
      </c>
      <c r="BD954" s="0" t="n">
        <f aca="false">SUMPRODUCT('FD inverse'!$A$54:$BH$54,'FD mesh'!$B$84:$BI$84,$E953:$BL953)+'FD inverse'!$A$54*$C954/Setup!$B$17+INDEX('FD inverse'!$A$54:$BH$54,1,'FD mesh'!$B$15+1)*Setup!$B$22</f>
        <v>0</v>
      </c>
      <c r="BE954" s="0" t="n">
        <f aca="false">SUMPRODUCT('FD inverse'!$A$55:$BH$55,'FD mesh'!$B$84:$BI$84,$E953:$BL953)+'FD inverse'!$A$55*$C954/Setup!$B$17+INDEX('FD inverse'!$A$55:$BH$55,1,'FD mesh'!$B$15+1)*Setup!$B$22</f>
        <v>0</v>
      </c>
      <c r="BF954" s="0" t="n">
        <f aca="false">SUMPRODUCT('FD inverse'!$A$56:$BH$56,'FD mesh'!$B$84:$BI$84,$E953:$BL953)+'FD inverse'!$A$56*$C954/Setup!$B$17+INDEX('FD inverse'!$A$56:$BH$56,1,'FD mesh'!$B$15+1)*Setup!$B$22</f>
        <v>0</v>
      </c>
      <c r="BG954" s="0" t="n">
        <f aca="false">SUMPRODUCT('FD inverse'!$A$57:$BH$57,'FD mesh'!$B$84:$BI$84,$E953:$BL953)+'FD inverse'!$A$57*$C954/Setup!$B$17+INDEX('FD inverse'!$A$57:$BH$57,1,'FD mesh'!$B$15+1)*Setup!$B$22</f>
        <v>0</v>
      </c>
      <c r="BH954" s="0" t="n">
        <f aca="false">SUMPRODUCT('FD inverse'!$A$58:$BH$58,'FD mesh'!$B$84:$BI$84,$E953:$BL953)+'FD inverse'!$A$58*$C954/Setup!$B$17+INDEX('FD inverse'!$A$58:$BH$58,1,'FD mesh'!$B$15+1)*Setup!$B$22</f>
        <v>0</v>
      </c>
      <c r="BI954" s="0" t="n">
        <f aca="false">SUMPRODUCT('FD inverse'!$A$59:$BH$59,'FD mesh'!$B$84:$BI$84,$E953:$BL953)+'FD inverse'!$A$59*$C954/Setup!$B$17+INDEX('FD inverse'!$A$59:$BH$59,1,'FD mesh'!$B$15+1)*Setup!$B$22</f>
        <v>0</v>
      </c>
      <c r="BJ954" s="0" t="n">
        <f aca="false">SUMPRODUCT('FD inverse'!$A$60:$BH$60,'FD mesh'!$B$84:$BI$84,$E953:$BL953)+'FD inverse'!$A$60*$C954/Setup!$B$17+INDEX('FD inverse'!$A$60:$BH$60,1,'FD mesh'!$B$15+1)*Setup!$B$22</f>
        <v>0</v>
      </c>
      <c r="BK954" s="0" t="n">
        <f aca="false">SUMPRODUCT('FD inverse'!$A$61:$BH$61,'FD mesh'!$B$84:$BI$84,$E953:$BL953)+'FD inverse'!$A$61*$C954/Setup!$B$17+INDEX('FD inverse'!$A$61:$BH$61,1,'FD mesh'!$B$15+1)*Setup!$B$22</f>
        <v>0</v>
      </c>
      <c r="BL954" s="0" t="n">
        <f aca="false">SUMPRODUCT('FD inverse'!$A$62:$BH$62,'FD mesh'!$B$84:$BI$84,$E953:$BL953)+'FD inverse'!$A$62*$C954/Setup!$B$17+INDEX('FD inverse'!$A$62:$BH$62,1,'FD mesh'!$B$15+1)*Setup!$B$22</f>
        <v>0</v>
      </c>
    </row>
    <row r="955" customFormat="false" ht="15" hidden="false" customHeight="false" outlineLevel="0" collapsed="false">
      <c r="A955" s="0" t="n">
        <v>950</v>
      </c>
      <c r="B955" s="0" t="n">
        <f aca="false">A955*Setup!$B$11/3600</f>
        <v>79.1666666666667</v>
      </c>
      <c r="C955" s="0" t="n">
        <f aca="false">Setup!$B$7+Setup!$B$8*COS(2*PI()*(B955-Setup!$B$9)/24)</f>
        <v>21.2976391695374</v>
      </c>
      <c r="D955" s="0" t="n">
        <f aca="false">(C955-E955)/Setup!$B$17</f>
        <v>-3.68824066767538</v>
      </c>
      <c r="E955" s="0" t="n">
        <f aca="false">SUMPRODUCT('FD inverse'!$A$3:$BH$3,'FD mesh'!$B$84:$BI$84,$E954:$BL954)+'FD inverse'!$A$3*$C955/Setup!$B$17+INDEX('FD inverse'!$A$3:$BH$3,1,'FD mesh'!$B$15+1)*Setup!$B$22</f>
        <v>21.7771104563352</v>
      </c>
      <c r="F955" s="0" t="n">
        <f aca="false">SUMPRODUCT('FD inverse'!$A$4:$BH$4,'FD mesh'!$B$84:$BI$84,$E954:$BL954)+'FD inverse'!$A$4*$C955/Setup!$B$17+INDEX('FD inverse'!$A$4:$BH$4,1,'FD mesh'!$B$15+1)*Setup!$B$22</f>
        <v>21.8938681976303</v>
      </c>
      <c r="G955" s="0" t="n">
        <f aca="false">SUMPRODUCT('FD inverse'!$A$5:$BH$5,'FD mesh'!$B$84:$BI$84,$E954:$BL954)+'FD inverse'!$A$5*$C955/Setup!$B$17+INDEX('FD inverse'!$A$5:$BH$5,1,'FD mesh'!$B$15+1)*Setup!$B$22</f>
        <v>22.0215631536406</v>
      </c>
      <c r="H955" s="0" t="n">
        <f aca="false">SUMPRODUCT('FD inverse'!$A$6:$BH$6,'FD mesh'!$B$84:$BI$84,$E954:$BL954)+'FD inverse'!$A$6*$C955/Setup!$B$17+INDEX('FD inverse'!$A$6:$BH$6,1,'FD mesh'!$B$15+1)*Setup!$B$22</f>
        <v>22.4641549229862</v>
      </c>
      <c r="I955" s="0" t="n">
        <f aca="false">SUMPRODUCT('FD inverse'!$A$7:$BH$7,'FD mesh'!$B$84:$BI$84,$E954:$BL954)+'FD inverse'!$A$7*$C955/Setup!$B$17+INDEX('FD inverse'!$A$7:$BH$7,1,'FD mesh'!$B$15+1)*Setup!$B$22</f>
        <v>22.5023856409157</v>
      </c>
      <c r="J955" s="0" t="n">
        <f aca="false">SUMPRODUCT('FD inverse'!$A$8:$BH$8,'FD mesh'!$B$84:$BI$84,$E954:$BL954)+'FD inverse'!$A$8*$C955/Setup!$B$17+INDEX('FD inverse'!$A$8:$BH$8,1,'FD mesh'!$B$15+1)*Setup!$B$22</f>
        <v>22.5376837000125</v>
      </c>
      <c r="K955" s="0" t="n">
        <f aca="false">SUMPRODUCT('FD inverse'!$A$9:$BH$9,'FD mesh'!$B$84:$BI$84,$E954:$BL954)+'FD inverse'!$A$9*$C955/Setup!$B$17+INDEX('FD inverse'!$A$9:$BH$9,1,'FD mesh'!$B$15+1)*Setup!$B$22</f>
        <v>22.5691316457327</v>
      </c>
      <c r="L955" s="0" t="n">
        <f aca="false">SUMPRODUCT('FD inverse'!$A$10:$BH$10,'FD mesh'!$B$84:$BI$84,$E954:$BL954)+'FD inverse'!$A$10*$C955/Setup!$B$17+INDEX('FD inverse'!$A$10:$BH$10,1,'FD mesh'!$B$15+1)*Setup!$B$22</f>
        <v>22.5959446674073</v>
      </c>
      <c r="M955" s="0" t="n">
        <f aca="false">SUMPRODUCT('FD inverse'!$A$11:$BH$11,'FD mesh'!$B$84:$BI$84,$E954:$BL954)+'FD inverse'!$A$11*$C955/Setup!$B$17+INDEX('FD inverse'!$A$11:$BH$11,1,'FD mesh'!$B$15+1)*Setup!$B$22</f>
        <v>22.6174621438492</v>
      </c>
      <c r="N955" s="0" t="n">
        <f aca="false">SUMPRODUCT('FD inverse'!$A$12:$BH$12,'FD mesh'!$B$84:$BI$84,$E954:$BL954)+'FD inverse'!$A$12*$C955/Setup!$B$17+INDEX('FD inverse'!$A$12:$BH$12,1,'FD mesh'!$B$15+1)*Setup!$B$22</f>
        <v>22.6331400329074</v>
      </c>
      <c r="O955" s="0" t="n">
        <f aca="false">SUMPRODUCT('FD inverse'!$A$13:$BH$13,'FD mesh'!$B$84:$BI$84,$E954:$BL954)+'FD inverse'!$A$13*$C955/Setup!$B$17+INDEX('FD inverse'!$A$13:$BH$13,1,'FD mesh'!$B$15+1)*Setup!$B$22</f>
        <v>22.6425442130193</v>
      </c>
      <c r="P955" s="0" t="n">
        <f aca="false">SUMPRODUCT('FD inverse'!$A$14:$BH$14,'FD mesh'!$B$84:$BI$84,$E954:$BL954)+'FD inverse'!$A$14*$C955/Setup!$B$17+INDEX('FD inverse'!$A$14:$BH$14,1,'FD mesh'!$B$15+1)*Setup!$B$22</f>
        <v>22.6453448656376</v>
      </c>
      <c r="Q955" s="0" t="n">
        <f aca="false">SUMPRODUCT('FD inverse'!$A$15:$BH$15,'FD mesh'!$B$84:$BI$84,$E954:$BL954)+'FD inverse'!$A$15*$C955/Setup!$B$17+INDEX('FD inverse'!$A$15:$BH$15,1,'FD mesh'!$B$15+1)*Setup!$B$22</f>
        <v>22.6413119693707</v>
      </c>
      <c r="R955" s="0" t="n">
        <f aca="false">SUMPRODUCT('FD inverse'!$A$16:$BH$16,'FD mesh'!$B$84:$BI$84,$E954:$BL954)+'FD inverse'!$A$16*$C955/Setup!$B$17+INDEX('FD inverse'!$A$16:$BH$16,1,'FD mesh'!$B$15+1)*Setup!$B$22</f>
        <v>22.6303119595789</v>
      </c>
      <c r="S955" s="0" t="n">
        <f aca="false">SUMPRODUCT('FD inverse'!$A$17:$BH$17,'FD mesh'!$B$84:$BI$84,$E954:$BL954)+'FD inverse'!$A$17*$C955/Setup!$B$17+INDEX('FD inverse'!$A$17:$BH$17,1,'FD mesh'!$B$15+1)*Setup!$B$22</f>
        <v>22.1603186987916</v>
      </c>
      <c r="T955" s="0" t="n">
        <f aca="false">SUMPRODUCT('FD inverse'!$A$18:$BH$18,'FD mesh'!$B$84:$BI$84,$E954:$BL954)+'FD inverse'!$A$18*$C955/Setup!$B$17+INDEX('FD inverse'!$A$18:$BH$18,1,'FD mesh'!$B$15+1)*Setup!$B$22</f>
        <v>21.6869622892765</v>
      </c>
      <c r="U955" s="0" t="n">
        <f aca="false">SUMPRODUCT('FD inverse'!$A$19:$BH$19,'FD mesh'!$B$84:$BI$84,$E954:$BL954)+'FD inverse'!$A$19*$C955/Setup!$B$17+INDEX('FD inverse'!$A$19:$BH$19,1,'FD mesh'!$B$15+1)*Setup!$B$22</f>
        <v>21.210395380473</v>
      </c>
      <c r="V955" s="0" t="n">
        <f aca="false">SUMPRODUCT('FD inverse'!$A$20:$BH$20,'FD mesh'!$B$84:$BI$84,$E954:$BL954)+'FD inverse'!$A$20*$C955/Setup!$B$17+INDEX('FD inverse'!$A$20:$BH$20,1,'FD mesh'!$B$15+1)*Setup!$B$22</f>
        <v>20.7307893800516</v>
      </c>
      <c r="W955" s="0" t="n">
        <f aca="false">SUMPRODUCT('FD inverse'!$A$21:$BH$21,'FD mesh'!$B$84:$BI$84,$E954:$BL954)+'FD inverse'!$A$21*$C955/Setup!$B$17+INDEX('FD inverse'!$A$21:$BH$21,1,'FD mesh'!$B$15+1)*Setup!$B$22</f>
        <v>20.2483324256913</v>
      </c>
      <c r="X955" s="0" t="n">
        <f aca="false">SUMPRODUCT('FD inverse'!$A$22:$BH$22,'FD mesh'!$B$84:$BI$84,$E954:$BL954)+'FD inverse'!$A$22*$C955/Setup!$B$17+INDEX('FD inverse'!$A$22:$BH$22,1,'FD mesh'!$B$15+1)*Setup!$B$22</f>
        <v>19.7632274889664</v>
      </c>
      <c r="Y955" s="0" t="n">
        <f aca="false">SUMPRODUCT('FD inverse'!$A$23:$BH$23,'FD mesh'!$B$84:$BI$84,$E954:$BL954)+'FD inverse'!$A$23*$C955/Setup!$B$17+INDEX('FD inverse'!$A$23:$BH$23,1,'FD mesh'!$B$15+1)*Setup!$B$22</f>
        <v>19.2756906029936</v>
      </c>
      <c r="Z955" s="0" t="n">
        <f aca="false">SUMPRODUCT('FD inverse'!$A$24:$BH$24,'FD mesh'!$B$84:$BI$84,$E954:$BL954)+'FD inverse'!$A$24*$C955/Setup!$B$17+INDEX('FD inverse'!$A$24:$BH$24,1,'FD mesh'!$B$15+1)*Setup!$B$22</f>
        <v>18.7859492048912</v>
      </c>
      <c r="AA955" s="0" t="n">
        <f aca="false">SUMPRODUCT('FD inverse'!$A$25:$BH$25,'FD mesh'!$B$84:$BI$84,$E954:$BL954)+'FD inverse'!$A$25*$C955/Setup!$B$17+INDEX('FD inverse'!$A$25:$BH$25,1,'FD mesh'!$B$15+1)*Setup!$B$22</f>
        <v>18.2942405835733</v>
      </c>
      <c r="AB955" s="0" t="n">
        <f aca="false">SUMPRODUCT('FD inverse'!$A$26:$BH$26,'FD mesh'!$B$84:$BI$84,$E954:$BL954)+'FD inverse'!$A$26*$C955/Setup!$B$17+INDEX('FD inverse'!$A$26:$BH$26,1,'FD mesh'!$B$15+1)*Setup!$B$22</f>
        <v>17.8008104229423</v>
      </c>
      <c r="AC955" s="0" t="n">
        <f aca="false">SUMPRODUCT('FD inverse'!$A$27:$BH$27,'FD mesh'!$B$84:$BI$84,$E954:$BL954)+'FD inverse'!$A$27*$C955/Setup!$B$17+INDEX('FD inverse'!$A$27:$BH$27,1,'FD mesh'!$B$15+1)*Setup!$B$22</f>
        <v>17.3059114301456</v>
      </c>
      <c r="AD955" s="0" t="n">
        <f aca="false">SUMPRODUCT('FD inverse'!$A$28:$BH$28,'FD mesh'!$B$84:$BI$84,$E954:$BL954)+'FD inverse'!$A$28*$C955/Setup!$B$17+INDEX('FD inverse'!$A$28:$BH$28,1,'FD mesh'!$B$15+1)*Setup!$B$22</f>
        <v>16.8098020382221</v>
      </c>
      <c r="AE955" s="0" t="n">
        <f aca="false">SUMPRODUCT('FD inverse'!$A$29:$BH$29,'FD mesh'!$B$84:$BI$84,$E954:$BL954)+'FD inverse'!$A$29*$C955/Setup!$B$17+INDEX('FD inverse'!$A$29:$BH$29,1,'FD mesh'!$B$15+1)*Setup!$B$22</f>
        <v>16.3127451721863</v>
      </c>
      <c r="AF955" s="0" t="n">
        <f aca="false">SUMPRODUCT('FD inverse'!$A$30:$BH$30,'FD mesh'!$B$84:$BI$84,$E954:$BL954)+'FD inverse'!$A$30*$C955/Setup!$B$17+INDEX('FD inverse'!$A$30:$BH$30,1,'FD mesh'!$B$15+1)*Setup!$B$22</f>
        <v>15.8150070673615</v>
      </c>
      <c r="AG955" s="0" t="n">
        <f aca="false">SUMPRODUCT('FD inverse'!$A$31:$BH$31,'FD mesh'!$B$84:$BI$84,$E954:$BL954)+'FD inverse'!$A$31*$C955/Setup!$B$17+INDEX('FD inverse'!$A$31:$BH$31,1,'FD mesh'!$B$15+1)*Setup!$B$22</f>
        <v>15.3168561285981</v>
      </c>
      <c r="AH955" s="0" t="n">
        <f aca="false">SUMPRODUCT('FD inverse'!$A$32:$BH$32,'FD mesh'!$B$84:$BI$84,$E954:$BL954)+'FD inverse'!$A$32*$C955/Setup!$B$17+INDEX('FD inverse'!$A$32:$BH$32,1,'FD mesh'!$B$15+1)*Setup!$B$22</f>
        <v>15.2957333510251</v>
      </c>
      <c r="AI955" s="0" t="n">
        <f aca="false">SUMPRODUCT('FD inverse'!$A$33:$BH$33,'FD mesh'!$B$84:$BI$84,$E954:$BL954)+'FD inverse'!$A$33*$C955/Setup!$B$17+INDEX('FD inverse'!$A$33:$BH$33,1,'FD mesh'!$B$15+1)*Setup!$B$22</f>
        <v>15.2743834334588</v>
      </c>
      <c r="AJ955" s="0" t="n">
        <f aca="false">SUMPRODUCT('FD inverse'!$A$34:$BH$34,'FD mesh'!$B$84:$BI$84,$E954:$BL954)+'FD inverse'!$A$34*$C955/Setup!$B$17+INDEX('FD inverse'!$A$34:$BH$34,1,'FD mesh'!$B$15+1)*Setup!$B$22</f>
        <v>15.2528256338628</v>
      </c>
      <c r="AK955" s="0" t="n">
        <f aca="false">SUMPRODUCT('FD inverse'!$A$35:$BH$35,'FD mesh'!$B$84:$BI$84,$E954:$BL954)+'FD inverse'!$A$35*$C955/Setup!$B$17+INDEX('FD inverse'!$A$35:$BH$35,1,'FD mesh'!$B$15+1)*Setup!$B$22</f>
        <v>15.2310788936154</v>
      </c>
      <c r="AL955" s="0" t="n">
        <f aca="false">SUMPRODUCT('FD inverse'!$A$36:$BH$36,'FD mesh'!$B$84:$BI$84,$E954:$BL954)+'FD inverse'!$A$36*$C955/Setup!$B$17+INDEX('FD inverse'!$A$36:$BH$36,1,'FD mesh'!$B$15+1)*Setup!$B$22</f>
        <v>15.2091617726369</v>
      </c>
      <c r="AM955" s="0" t="n">
        <f aca="false">SUMPRODUCT('FD inverse'!$A$37:$BH$37,'FD mesh'!$B$84:$BI$84,$E954:$BL954)+'FD inverse'!$A$37*$C955/Setup!$B$17+INDEX('FD inverse'!$A$37:$BH$37,1,'FD mesh'!$B$15+1)*Setup!$B$22</f>
        <v>15.1870924085862</v>
      </c>
      <c r="AN955" s="0" t="n">
        <f aca="false">SUMPRODUCT('FD inverse'!$A$38:$BH$38,'FD mesh'!$B$84:$BI$84,$E954:$BL954)+'FD inverse'!$A$38*$C955/Setup!$B$17+INDEX('FD inverse'!$A$38:$BH$38,1,'FD mesh'!$B$15+1)*Setup!$B$22</f>
        <v>15.1648884977657</v>
      </c>
      <c r="AO955" s="0" t="n">
        <f aca="false">SUMPRODUCT('FD inverse'!$A$39:$BH$39,'FD mesh'!$B$84:$BI$84,$E954:$BL954)+'FD inverse'!$A$39*$C955/Setup!$B$17+INDEX('FD inverse'!$A$39:$BH$39,1,'FD mesh'!$B$15+1)*Setup!$B$22</f>
        <v>15.1425672954244</v>
      </c>
      <c r="AP955" s="0" t="n">
        <f aca="false">SUMPRODUCT('FD inverse'!$A$40:$BH$40,'FD mesh'!$B$84:$BI$84,$E954:$BL954)+'FD inverse'!$A$40*$C955/Setup!$B$17+INDEX('FD inverse'!$A$40:$BH$40,1,'FD mesh'!$B$15+1)*Setup!$B$22</f>
        <v>15.1201456332067</v>
      </c>
      <c r="AQ955" s="0" t="n">
        <f aca="false">SUMPRODUCT('FD inverse'!$A$41:$BH$41,'FD mesh'!$B$84:$BI$84,$E954:$BL954)+'FD inverse'!$A$41*$C955/Setup!$B$17+INDEX('FD inverse'!$A$41:$BH$41,1,'FD mesh'!$B$15+1)*Setup!$B$22</f>
        <v>15.0976399515498</v>
      </c>
      <c r="AR955" s="0" t="n">
        <f aca="false">SUMPRODUCT('FD inverse'!$A$42:$BH$42,'FD mesh'!$B$84:$BI$84,$E954:$BL954)+'FD inverse'!$A$42*$C955/Setup!$B$17+INDEX('FD inverse'!$A$42:$BH$42,1,'FD mesh'!$B$15+1)*Setup!$B$22</f>
        <v>15.0750663448861</v>
      </c>
      <c r="AS955" s="0" t="n">
        <f aca="false">SUMPRODUCT('FD inverse'!$A$43:$BH$43,'FD mesh'!$B$84:$BI$84,$E954:$BL954)+'FD inverse'!$A$43*$C955/Setup!$B$17+INDEX('FD inverse'!$A$43:$BH$43,1,'FD mesh'!$B$15+1)*Setup!$B$22</f>
        <v>0</v>
      </c>
      <c r="AT955" s="0" t="n">
        <f aca="false">SUMPRODUCT('FD inverse'!$A$44:$BH$44,'FD mesh'!$B$84:$BI$84,$E954:$BL954)+'FD inverse'!$A$44*$C955/Setup!$B$17+INDEX('FD inverse'!$A$44:$BH$44,1,'FD mesh'!$B$15+1)*Setup!$B$22</f>
        <v>0</v>
      </c>
      <c r="AU955" s="0" t="n">
        <f aca="false">SUMPRODUCT('FD inverse'!$A$45:$BH$45,'FD mesh'!$B$84:$BI$84,$E954:$BL954)+'FD inverse'!$A$45*$C955/Setup!$B$17+INDEX('FD inverse'!$A$45:$BH$45,1,'FD mesh'!$B$15+1)*Setup!$B$22</f>
        <v>0</v>
      </c>
      <c r="AV955" s="0" t="n">
        <f aca="false">SUMPRODUCT('FD inverse'!$A$46:$BH$46,'FD mesh'!$B$84:$BI$84,$E954:$BL954)+'FD inverse'!$A$46*$C955/Setup!$B$17+INDEX('FD inverse'!$A$46:$BH$46,1,'FD mesh'!$B$15+1)*Setup!$B$22</f>
        <v>0</v>
      </c>
      <c r="AW955" s="0" t="n">
        <f aca="false">SUMPRODUCT('FD inverse'!$A$47:$BH$47,'FD mesh'!$B$84:$BI$84,$E954:$BL954)+'FD inverse'!$A$47*$C955/Setup!$B$17+INDEX('FD inverse'!$A$47:$BH$47,1,'FD mesh'!$B$15+1)*Setup!$B$22</f>
        <v>0</v>
      </c>
      <c r="AX955" s="0" t="n">
        <f aca="false">SUMPRODUCT('FD inverse'!$A$48:$BH$48,'FD mesh'!$B$84:$BI$84,$E954:$BL954)+'FD inverse'!$A$48*$C955/Setup!$B$17+INDEX('FD inverse'!$A$48:$BH$48,1,'FD mesh'!$B$15+1)*Setup!$B$22</f>
        <v>0</v>
      </c>
      <c r="AY955" s="0" t="n">
        <f aca="false">SUMPRODUCT('FD inverse'!$A$49:$BH$49,'FD mesh'!$B$84:$BI$84,$E954:$BL954)+'FD inverse'!$A$49*$C955/Setup!$B$17+INDEX('FD inverse'!$A$49:$BH$49,1,'FD mesh'!$B$15+1)*Setup!$B$22</f>
        <v>0</v>
      </c>
      <c r="AZ955" s="0" t="n">
        <f aca="false">SUMPRODUCT('FD inverse'!$A$50:$BH$50,'FD mesh'!$B$84:$BI$84,$E954:$BL954)+'FD inverse'!$A$50*$C955/Setup!$B$17+INDEX('FD inverse'!$A$50:$BH$50,1,'FD mesh'!$B$15+1)*Setup!$B$22</f>
        <v>0</v>
      </c>
      <c r="BA955" s="0" t="n">
        <f aca="false">SUMPRODUCT('FD inverse'!$A$51:$BH$51,'FD mesh'!$B$84:$BI$84,$E954:$BL954)+'FD inverse'!$A$51*$C955/Setup!$B$17+INDEX('FD inverse'!$A$51:$BH$51,1,'FD mesh'!$B$15+1)*Setup!$B$22</f>
        <v>0</v>
      </c>
      <c r="BB955" s="0" t="n">
        <f aca="false">SUMPRODUCT('FD inverse'!$A$52:$BH$52,'FD mesh'!$B$84:$BI$84,$E954:$BL954)+'FD inverse'!$A$52*$C955/Setup!$B$17+INDEX('FD inverse'!$A$52:$BH$52,1,'FD mesh'!$B$15+1)*Setup!$B$22</f>
        <v>0</v>
      </c>
      <c r="BC955" s="0" t="n">
        <f aca="false">SUMPRODUCT('FD inverse'!$A$53:$BH$53,'FD mesh'!$B$84:$BI$84,$E954:$BL954)+'FD inverse'!$A$53*$C955/Setup!$B$17+INDEX('FD inverse'!$A$53:$BH$53,1,'FD mesh'!$B$15+1)*Setup!$B$22</f>
        <v>0</v>
      </c>
      <c r="BD955" s="0" t="n">
        <f aca="false">SUMPRODUCT('FD inverse'!$A$54:$BH$54,'FD mesh'!$B$84:$BI$84,$E954:$BL954)+'FD inverse'!$A$54*$C955/Setup!$B$17+INDEX('FD inverse'!$A$54:$BH$54,1,'FD mesh'!$B$15+1)*Setup!$B$22</f>
        <v>0</v>
      </c>
      <c r="BE955" s="0" t="n">
        <f aca="false">SUMPRODUCT('FD inverse'!$A$55:$BH$55,'FD mesh'!$B$84:$BI$84,$E954:$BL954)+'FD inverse'!$A$55*$C955/Setup!$B$17+INDEX('FD inverse'!$A$55:$BH$55,1,'FD mesh'!$B$15+1)*Setup!$B$22</f>
        <v>0</v>
      </c>
      <c r="BF955" s="0" t="n">
        <f aca="false">SUMPRODUCT('FD inverse'!$A$56:$BH$56,'FD mesh'!$B$84:$BI$84,$E954:$BL954)+'FD inverse'!$A$56*$C955/Setup!$B$17+INDEX('FD inverse'!$A$56:$BH$56,1,'FD mesh'!$B$15+1)*Setup!$B$22</f>
        <v>0</v>
      </c>
      <c r="BG955" s="0" t="n">
        <f aca="false">SUMPRODUCT('FD inverse'!$A$57:$BH$57,'FD mesh'!$B$84:$BI$84,$E954:$BL954)+'FD inverse'!$A$57*$C955/Setup!$B$17+INDEX('FD inverse'!$A$57:$BH$57,1,'FD mesh'!$B$15+1)*Setup!$B$22</f>
        <v>0</v>
      </c>
      <c r="BH955" s="0" t="n">
        <f aca="false">SUMPRODUCT('FD inverse'!$A$58:$BH$58,'FD mesh'!$B$84:$BI$84,$E954:$BL954)+'FD inverse'!$A$58*$C955/Setup!$B$17+INDEX('FD inverse'!$A$58:$BH$58,1,'FD mesh'!$B$15+1)*Setup!$B$22</f>
        <v>0</v>
      </c>
      <c r="BI955" s="0" t="n">
        <f aca="false">SUMPRODUCT('FD inverse'!$A$59:$BH$59,'FD mesh'!$B$84:$BI$84,$E954:$BL954)+'FD inverse'!$A$59*$C955/Setup!$B$17+INDEX('FD inverse'!$A$59:$BH$59,1,'FD mesh'!$B$15+1)*Setup!$B$22</f>
        <v>0</v>
      </c>
      <c r="BJ955" s="0" t="n">
        <f aca="false">SUMPRODUCT('FD inverse'!$A$60:$BH$60,'FD mesh'!$B$84:$BI$84,$E954:$BL954)+'FD inverse'!$A$60*$C955/Setup!$B$17+INDEX('FD inverse'!$A$60:$BH$60,1,'FD mesh'!$B$15+1)*Setup!$B$22</f>
        <v>0</v>
      </c>
      <c r="BK955" s="0" t="n">
        <f aca="false">SUMPRODUCT('FD inverse'!$A$61:$BH$61,'FD mesh'!$B$84:$BI$84,$E954:$BL954)+'FD inverse'!$A$61*$C955/Setup!$B$17+INDEX('FD inverse'!$A$61:$BH$61,1,'FD mesh'!$B$15+1)*Setup!$B$22</f>
        <v>0</v>
      </c>
      <c r="BL955" s="0" t="n">
        <f aca="false">SUMPRODUCT('FD inverse'!$A$62:$BH$62,'FD mesh'!$B$84:$BI$84,$E954:$BL954)+'FD inverse'!$A$62*$C955/Setup!$B$17+INDEX('FD inverse'!$A$62:$BH$62,1,'FD mesh'!$B$15+1)*Setup!$B$22</f>
        <v>0</v>
      </c>
    </row>
    <row r="956" customFormat="false" ht="15" hidden="false" customHeight="false" outlineLevel="0" collapsed="false">
      <c r="A956" s="0" t="n">
        <v>951</v>
      </c>
      <c r="B956" s="0" t="n">
        <f aca="false">A956*Setup!$B$11/3600</f>
        <v>79.25</v>
      </c>
      <c r="C956" s="0" t="n">
        <f aca="false">Setup!$B$7+Setup!$B$8*COS(2*PI()*(B956-Setup!$B$9)/24)</f>
        <v>21.3626167395997</v>
      </c>
      <c r="D956" s="0" t="n">
        <f aca="false">(C956-E956)/Setup!$B$17</f>
        <v>-3.44325671654695</v>
      </c>
      <c r="E956" s="0" t="n">
        <f aca="false">SUMPRODUCT('FD inverse'!$A$3:$BH$3,'FD mesh'!$B$84:$BI$84,$E955:$BL955)+'FD inverse'!$A$3*$C956/Setup!$B$17+INDEX('FD inverse'!$A$3:$BH$3,1,'FD mesh'!$B$15+1)*Setup!$B$22</f>
        <v>21.8102401127508</v>
      </c>
      <c r="F956" s="0" t="n">
        <f aca="false">SUMPRODUCT('FD inverse'!$A$4:$BH$4,'FD mesh'!$B$84:$BI$84,$E955:$BL955)+'FD inverse'!$A$4*$C956/Setup!$B$17+INDEX('FD inverse'!$A$4:$BH$4,1,'FD mesh'!$B$15+1)*Setup!$B$22</f>
        <v>21.9199075867958</v>
      </c>
      <c r="G956" s="0" t="n">
        <f aca="false">SUMPRODUCT('FD inverse'!$A$5:$BH$5,'FD mesh'!$B$84:$BI$84,$E955:$BL955)+'FD inverse'!$A$5*$C956/Setup!$B$17+INDEX('FD inverse'!$A$5:$BH$5,1,'FD mesh'!$B$15+1)*Setup!$B$22</f>
        <v>22.0408768790549</v>
      </c>
      <c r="H956" s="0" t="n">
        <f aca="false">SUMPRODUCT('FD inverse'!$A$6:$BH$6,'FD mesh'!$B$84:$BI$84,$E955:$BL955)+'FD inverse'!$A$6*$C956/Setup!$B$17+INDEX('FD inverse'!$A$6:$BH$6,1,'FD mesh'!$B$15+1)*Setup!$B$22</f>
        <v>22.461416625827</v>
      </c>
      <c r="I956" s="0" t="n">
        <f aca="false">SUMPRODUCT('FD inverse'!$A$7:$BH$7,'FD mesh'!$B$84:$BI$84,$E955:$BL955)+'FD inverse'!$A$7*$C956/Setup!$B$17+INDEX('FD inverse'!$A$7:$BH$7,1,'FD mesh'!$B$15+1)*Setup!$B$22</f>
        <v>22.4978247753469</v>
      </c>
      <c r="J956" s="0" t="n">
        <f aca="false">SUMPRODUCT('FD inverse'!$A$8:$BH$8,'FD mesh'!$B$84:$BI$84,$E955:$BL955)+'FD inverse'!$A$8*$C956/Setup!$B$17+INDEX('FD inverse'!$A$8:$BH$8,1,'FD mesh'!$B$15+1)*Setup!$B$22</f>
        <v>22.5315421487199</v>
      </c>
      <c r="K956" s="0" t="n">
        <f aca="false">SUMPRODUCT('FD inverse'!$A$9:$BH$9,'FD mesh'!$B$84:$BI$84,$E955:$BL955)+'FD inverse'!$A$9*$C956/Setup!$B$17+INDEX('FD inverse'!$A$9:$BH$9,1,'FD mesh'!$B$15+1)*Setup!$B$22</f>
        <v>22.5616361879971</v>
      </c>
      <c r="L956" s="0" t="n">
        <f aca="false">SUMPRODUCT('FD inverse'!$A$10:$BH$10,'FD mesh'!$B$84:$BI$84,$E955:$BL955)+'FD inverse'!$A$10*$C956/Setup!$B$17+INDEX('FD inverse'!$A$10:$BH$10,1,'FD mesh'!$B$15+1)*Setup!$B$22</f>
        <v>22.5873081283152</v>
      </c>
      <c r="M956" s="0" t="n">
        <f aca="false">SUMPRODUCT('FD inverse'!$A$11:$BH$11,'FD mesh'!$B$84:$BI$84,$E955:$BL955)+'FD inverse'!$A$11*$C956/Setup!$B$17+INDEX('FD inverse'!$A$11:$BH$11,1,'FD mesh'!$B$15+1)*Setup!$B$22</f>
        <v>22.6078847653341</v>
      </c>
      <c r="N956" s="0" t="n">
        <f aca="false">SUMPRODUCT('FD inverse'!$A$12:$BH$12,'FD mesh'!$B$84:$BI$84,$E955:$BL955)+'FD inverse'!$A$12*$C956/Setup!$B$17+INDEX('FD inverse'!$A$12:$BH$12,1,'FD mesh'!$B$15+1)*Setup!$B$22</f>
        <v>22.6228110315476</v>
      </c>
      <c r="O956" s="0" t="n">
        <f aca="false">SUMPRODUCT('FD inverse'!$A$13:$BH$13,'FD mesh'!$B$84:$BI$84,$E955:$BL955)+'FD inverse'!$A$13*$C956/Setup!$B$17+INDEX('FD inverse'!$A$13:$BH$13,1,'FD mesh'!$B$15+1)*Setup!$B$22</f>
        <v>22.6316434916492</v>
      </c>
      <c r="P956" s="0" t="n">
        <f aca="false">SUMPRODUCT('FD inverse'!$A$14:$BH$14,'FD mesh'!$B$84:$BI$84,$E955:$BL955)+'FD inverse'!$A$14*$C956/Setup!$B$17+INDEX('FD inverse'!$A$14:$BH$14,1,'FD mesh'!$B$15+1)*Setup!$B$22</f>
        <v>22.6340448476977</v>
      </c>
      <c r="Q956" s="0" t="n">
        <f aca="false">SUMPRODUCT('FD inverse'!$A$15:$BH$15,'FD mesh'!$B$84:$BI$84,$E955:$BL955)+'FD inverse'!$A$15*$C956/Setup!$B$17+INDEX('FD inverse'!$A$15:$BH$15,1,'FD mesh'!$B$15+1)*Setup!$B$22</f>
        <v>22.6297795264954</v>
      </c>
      <c r="R956" s="0" t="n">
        <f aca="false">SUMPRODUCT('FD inverse'!$A$16:$BH$16,'FD mesh'!$B$84:$BI$84,$E955:$BL955)+'FD inverse'!$A$16*$C956/Setup!$B$17+INDEX('FD inverse'!$A$16:$BH$16,1,'FD mesh'!$B$15+1)*Setup!$B$22</f>
        <v>22.6187104041868</v>
      </c>
      <c r="S956" s="0" t="n">
        <f aca="false">SUMPRODUCT('FD inverse'!$A$17:$BH$17,'FD mesh'!$B$84:$BI$84,$E955:$BL955)+'FD inverse'!$A$17*$C956/Setup!$B$17+INDEX('FD inverse'!$A$17:$BH$17,1,'FD mesh'!$B$15+1)*Setup!$B$22</f>
        <v>22.1491377941962</v>
      </c>
      <c r="T956" s="0" t="n">
        <f aca="false">SUMPRODUCT('FD inverse'!$A$18:$BH$18,'FD mesh'!$B$84:$BI$84,$E955:$BL955)+'FD inverse'!$A$18*$C956/Setup!$B$17+INDEX('FD inverse'!$A$18:$BH$18,1,'FD mesh'!$B$15+1)*Setup!$B$22</f>
        <v>21.6762748037103</v>
      </c>
      <c r="U956" s="0" t="n">
        <f aca="false">SUMPRODUCT('FD inverse'!$A$19:$BH$19,'FD mesh'!$B$84:$BI$84,$E955:$BL955)+'FD inverse'!$A$19*$C956/Setup!$B$17+INDEX('FD inverse'!$A$19:$BH$19,1,'FD mesh'!$B$15+1)*Setup!$B$22</f>
        <v>21.2002666389007</v>
      </c>
      <c r="V956" s="0" t="n">
        <f aca="false">SUMPRODUCT('FD inverse'!$A$20:$BH$20,'FD mesh'!$B$84:$BI$84,$E955:$BL955)+'FD inverse'!$A$20*$C956/Setup!$B$17+INDEX('FD inverse'!$A$20:$BH$20,1,'FD mesh'!$B$15+1)*Setup!$B$22</f>
        <v>20.7212777301426</v>
      </c>
      <c r="W956" s="0" t="n">
        <f aca="false">SUMPRODUCT('FD inverse'!$A$21:$BH$21,'FD mesh'!$B$84:$BI$84,$E955:$BL955)+'FD inverse'!$A$21*$C956/Setup!$B$17+INDEX('FD inverse'!$A$21:$BH$21,1,'FD mesh'!$B$15+1)*Setup!$B$22</f>
        <v>20.239489678697</v>
      </c>
      <c r="X956" s="0" t="n">
        <f aca="false">SUMPRODUCT('FD inverse'!$A$22:$BH$22,'FD mesh'!$B$84:$BI$84,$E955:$BL955)+'FD inverse'!$A$22*$C956/Setup!$B$17+INDEX('FD inverse'!$A$22:$BH$22,1,'FD mesh'!$B$15+1)*Setup!$B$22</f>
        <v>19.755099333136</v>
      </c>
      <c r="Y956" s="0" t="n">
        <f aca="false">SUMPRODUCT('FD inverse'!$A$23:$BH$23,'FD mesh'!$B$84:$BI$84,$E955:$BL955)+'FD inverse'!$A$23*$C956/Setup!$B$17+INDEX('FD inverse'!$A$23:$BH$23,1,'FD mesh'!$B$15+1)*Setup!$B$22</f>
        <v>19.2683169874306</v>
      </c>
      <c r="Z956" s="0" t="n">
        <f aca="false">SUMPRODUCT('FD inverse'!$A$24:$BH$24,'FD mesh'!$B$84:$BI$84,$E955:$BL955)+'FD inverse'!$A$24*$C956/Setup!$B$17+INDEX('FD inverse'!$A$24:$BH$24,1,'FD mesh'!$B$15+1)*Setup!$B$22</f>
        <v>18.7793646920024</v>
      </c>
      <c r="AA956" s="0" t="n">
        <f aca="false">SUMPRODUCT('FD inverse'!$A$25:$BH$25,'FD mesh'!$B$84:$BI$84,$E955:$BL955)+'FD inverse'!$A$25*$C956/Setup!$B$17+INDEX('FD inverse'!$A$25:$BH$25,1,'FD mesh'!$B$15+1)*Setup!$B$22</f>
        <v>18.2884746684955</v>
      </c>
      <c r="AB956" s="0" t="n">
        <f aca="false">SUMPRODUCT('FD inverse'!$A$26:$BH$26,'FD mesh'!$B$84:$BI$84,$E955:$BL955)+'FD inverse'!$A$26*$C956/Setup!$B$17+INDEX('FD inverse'!$A$26:$BH$26,1,'FD mesh'!$B$15+1)*Setup!$B$22</f>
        <v>17.7958878185514</v>
      </c>
      <c r="AC956" s="0" t="n">
        <f aca="false">SUMPRODUCT('FD inverse'!$A$27:$BH$27,'FD mesh'!$B$84:$BI$84,$E955:$BL955)+'FD inverse'!$A$27*$C956/Setup!$B$17+INDEX('FD inverse'!$A$27:$BH$27,1,'FD mesh'!$B$15+1)*Setup!$B$22</f>
        <v>17.301852316458</v>
      </c>
      <c r="AD956" s="0" t="n">
        <f aca="false">SUMPRODUCT('FD inverse'!$A$28:$BH$28,'FD mesh'!$B$84:$BI$84,$E955:$BL955)+'FD inverse'!$A$28*$C956/Setup!$B$17+INDEX('FD inverse'!$A$28:$BH$28,1,'FD mesh'!$B$15+1)*Setup!$B$22</f>
        <v>16.8066222751936</v>
      </c>
      <c r="AE956" s="0" t="n">
        <f aca="false">SUMPRODUCT('FD inverse'!$A$29:$BH$29,'FD mesh'!$B$84:$BI$84,$E955:$BL955)+'FD inverse'!$A$29*$C956/Setup!$B$17+INDEX('FD inverse'!$A$29:$BH$29,1,'FD mesh'!$B$15+1)*Setup!$B$22</f>
        <v>16.3104564750952</v>
      </c>
      <c r="AF956" s="0" t="n">
        <f aca="false">SUMPRODUCT('FD inverse'!$A$30:$BH$30,'FD mesh'!$B$84:$BI$84,$E955:$BL955)+'FD inverse'!$A$30*$C956/Setup!$B$17+INDEX('FD inverse'!$A$30:$BH$30,1,'FD mesh'!$B$15+1)*Setup!$B$22</f>
        <v>15.8136171441384</v>
      </c>
      <c r="AG956" s="0" t="n">
        <f aca="false">SUMPRODUCT('FD inverse'!$A$31:$BH$31,'FD mesh'!$B$84:$BI$84,$E955:$BL955)+'FD inverse'!$A$31*$C956/Setup!$B$17+INDEX('FD inverse'!$A$31:$BH$31,1,'FD mesh'!$B$15+1)*Setup!$B$22</f>
        <v>15.3163687786333</v>
      </c>
      <c r="AH956" s="0" t="n">
        <f aca="false">SUMPRODUCT('FD inverse'!$A$32:$BH$32,'FD mesh'!$B$84:$BI$84,$E955:$BL955)+'FD inverse'!$A$32*$C956/Setup!$B$17+INDEX('FD inverse'!$A$32:$BH$32,1,'FD mesh'!$B$15+1)*Setup!$B$22</f>
        <v>15.2952840000717</v>
      </c>
      <c r="AI956" s="0" t="n">
        <f aca="false">SUMPRODUCT('FD inverse'!$A$33:$BH$33,'FD mesh'!$B$84:$BI$84,$E955:$BL955)+'FD inverse'!$A$33*$C956/Setup!$B$17+INDEX('FD inverse'!$A$33:$BH$33,1,'FD mesh'!$B$15+1)*Setup!$B$22</f>
        <v>15.2739717497076</v>
      </c>
      <c r="AJ956" s="0" t="n">
        <f aca="false">SUMPRODUCT('FD inverse'!$A$34:$BH$34,'FD mesh'!$B$84:$BI$84,$E955:$BL955)+'FD inverse'!$A$34*$C956/Setup!$B$17+INDEX('FD inverse'!$A$34:$BH$34,1,'FD mesh'!$B$15+1)*Setup!$B$22</f>
        <v>15.2524510955461</v>
      </c>
      <c r="AK956" s="0" t="n">
        <f aca="false">SUMPRODUCT('FD inverse'!$A$35:$BH$35,'FD mesh'!$B$84:$BI$84,$E955:$BL955)+'FD inverse'!$A$35*$C956/Setup!$B$17+INDEX('FD inverse'!$A$35:$BH$35,1,'FD mesh'!$B$15+1)*Setup!$B$22</f>
        <v>15.2307408414621</v>
      </c>
      <c r="AL956" s="0" t="n">
        <f aca="false">SUMPRODUCT('FD inverse'!$A$36:$BH$36,'FD mesh'!$B$84:$BI$84,$E955:$BL955)+'FD inverse'!$A$36*$C956/Setup!$B$17+INDEX('FD inverse'!$A$36:$BH$36,1,'FD mesh'!$B$15+1)*Setup!$B$22</f>
        <v>15.2088594575916</v>
      </c>
      <c r="AM956" s="0" t="n">
        <f aca="false">SUMPRODUCT('FD inverse'!$A$37:$BH$37,'FD mesh'!$B$84:$BI$84,$E955:$BL955)+'FD inverse'!$A$37*$C956/Setup!$B$17+INDEX('FD inverse'!$A$37:$BH$37,1,'FD mesh'!$B$15+1)*Setup!$B$22</f>
        <v>15.186825034882</v>
      </c>
      <c r="AN956" s="0" t="n">
        <f aca="false">SUMPRODUCT('FD inverse'!$A$38:$BH$38,'FD mesh'!$B$84:$BI$84,$E955:$BL955)+'FD inverse'!$A$38*$C956/Setup!$B$17+INDEX('FD inverse'!$A$38:$BH$38,1,'FD mesh'!$B$15+1)*Setup!$B$22</f>
        <v>15.1646552614449</v>
      </c>
      <c r="AO956" s="0" t="n">
        <f aca="false">SUMPRODUCT('FD inverse'!$A$39:$BH$39,'FD mesh'!$B$84:$BI$84,$E955:$BL955)+'FD inverse'!$A$39*$C956/Setup!$B$17+INDEX('FD inverse'!$A$39:$BH$39,1,'FD mesh'!$B$15+1)*Setup!$B$22</f>
        <v>15.14236741841</v>
      </c>
      <c r="AP956" s="0" t="n">
        <f aca="false">SUMPRODUCT('FD inverse'!$A$40:$BH$40,'FD mesh'!$B$84:$BI$84,$E955:$BL955)+'FD inverse'!$A$40*$C956/Setup!$B$17+INDEX('FD inverse'!$A$40:$BH$40,1,'FD mesh'!$B$15+1)*Setup!$B$22</f>
        <v>15.1199783930268</v>
      </c>
      <c r="AQ956" s="0" t="n">
        <f aca="false">SUMPRODUCT('FD inverse'!$A$41:$BH$41,'FD mesh'!$B$84:$BI$84,$E955:$BL955)+'FD inverse'!$A$41*$C956/Setup!$B$17+INDEX('FD inverse'!$A$41:$BH$41,1,'FD mesh'!$B$15+1)*Setup!$B$22</f>
        <v>15.0975047068123</v>
      </c>
      <c r="AR956" s="0" t="n">
        <f aca="false">SUMPRODUCT('FD inverse'!$A$42:$BH$42,'FD mesh'!$B$84:$BI$84,$E955:$BL955)+'FD inverse'!$A$42*$C956/Setup!$B$17+INDEX('FD inverse'!$A$42:$BH$42,1,'FD mesh'!$B$15+1)*Setup!$B$22</f>
        <v>15.0749625565968</v>
      </c>
      <c r="AS956" s="0" t="n">
        <f aca="false">SUMPRODUCT('FD inverse'!$A$43:$BH$43,'FD mesh'!$B$84:$BI$84,$E955:$BL955)+'FD inverse'!$A$43*$C956/Setup!$B$17+INDEX('FD inverse'!$A$43:$BH$43,1,'FD mesh'!$B$15+1)*Setup!$B$22</f>
        <v>0</v>
      </c>
      <c r="AT956" s="0" t="n">
        <f aca="false">SUMPRODUCT('FD inverse'!$A$44:$BH$44,'FD mesh'!$B$84:$BI$84,$E955:$BL955)+'FD inverse'!$A$44*$C956/Setup!$B$17+INDEX('FD inverse'!$A$44:$BH$44,1,'FD mesh'!$B$15+1)*Setup!$B$22</f>
        <v>0</v>
      </c>
      <c r="AU956" s="0" t="n">
        <f aca="false">SUMPRODUCT('FD inverse'!$A$45:$BH$45,'FD mesh'!$B$84:$BI$84,$E955:$BL955)+'FD inverse'!$A$45*$C956/Setup!$B$17+INDEX('FD inverse'!$A$45:$BH$45,1,'FD mesh'!$B$15+1)*Setup!$B$22</f>
        <v>0</v>
      </c>
      <c r="AV956" s="0" t="n">
        <f aca="false">SUMPRODUCT('FD inverse'!$A$46:$BH$46,'FD mesh'!$B$84:$BI$84,$E955:$BL955)+'FD inverse'!$A$46*$C956/Setup!$B$17+INDEX('FD inverse'!$A$46:$BH$46,1,'FD mesh'!$B$15+1)*Setup!$B$22</f>
        <v>0</v>
      </c>
      <c r="AW956" s="0" t="n">
        <f aca="false">SUMPRODUCT('FD inverse'!$A$47:$BH$47,'FD mesh'!$B$84:$BI$84,$E955:$BL955)+'FD inverse'!$A$47*$C956/Setup!$B$17+INDEX('FD inverse'!$A$47:$BH$47,1,'FD mesh'!$B$15+1)*Setup!$B$22</f>
        <v>0</v>
      </c>
      <c r="AX956" s="0" t="n">
        <f aca="false">SUMPRODUCT('FD inverse'!$A$48:$BH$48,'FD mesh'!$B$84:$BI$84,$E955:$BL955)+'FD inverse'!$A$48*$C956/Setup!$B$17+INDEX('FD inverse'!$A$48:$BH$48,1,'FD mesh'!$B$15+1)*Setup!$B$22</f>
        <v>0</v>
      </c>
      <c r="AY956" s="0" t="n">
        <f aca="false">SUMPRODUCT('FD inverse'!$A$49:$BH$49,'FD mesh'!$B$84:$BI$84,$E955:$BL955)+'FD inverse'!$A$49*$C956/Setup!$B$17+INDEX('FD inverse'!$A$49:$BH$49,1,'FD mesh'!$B$15+1)*Setup!$B$22</f>
        <v>0</v>
      </c>
      <c r="AZ956" s="0" t="n">
        <f aca="false">SUMPRODUCT('FD inverse'!$A$50:$BH$50,'FD mesh'!$B$84:$BI$84,$E955:$BL955)+'FD inverse'!$A$50*$C956/Setup!$B$17+INDEX('FD inverse'!$A$50:$BH$50,1,'FD mesh'!$B$15+1)*Setup!$B$22</f>
        <v>0</v>
      </c>
      <c r="BA956" s="0" t="n">
        <f aca="false">SUMPRODUCT('FD inverse'!$A$51:$BH$51,'FD mesh'!$B$84:$BI$84,$E955:$BL955)+'FD inverse'!$A$51*$C956/Setup!$B$17+INDEX('FD inverse'!$A$51:$BH$51,1,'FD mesh'!$B$15+1)*Setup!$B$22</f>
        <v>0</v>
      </c>
      <c r="BB956" s="0" t="n">
        <f aca="false">SUMPRODUCT('FD inverse'!$A$52:$BH$52,'FD mesh'!$B$84:$BI$84,$E955:$BL955)+'FD inverse'!$A$52*$C956/Setup!$B$17+INDEX('FD inverse'!$A$52:$BH$52,1,'FD mesh'!$B$15+1)*Setup!$B$22</f>
        <v>0</v>
      </c>
      <c r="BC956" s="0" t="n">
        <f aca="false">SUMPRODUCT('FD inverse'!$A$53:$BH$53,'FD mesh'!$B$84:$BI$84,$E955:$BL955)+'FD inverse'!$A$53*$C956/Setup!$B$17+INDEX('FD inverse'!$A$53:$BH$53,1,'FD mesh'!$B$15+1)*Setup!$B$22</f>
        <v>0</v>
      </c>
      <c r="BD956" s="0" t="n">
        <f aca="false">SUMPRODUCT('FD inverse'!$A$54:$BH$54,'FD mesh'!$B$84:$BI$84,$E955:$BL955)+'FD inverse'!$A$54*$C956/Setup!$B$17+INDEX('FD inverse'!$A$54:$BH$54,1,'FD mesh'!$B$15+1)*Setup!$B$22</f>
        <v>0</v>
      </c>
      <c r="BE956" s="0" t="n">
        <f aca="false">SUMPRODUCT('FD inverse'!$A$55:$BH$55,'FD mesh'!$B$84:$BI$84,$E955:$BL955)+'FD inverse'!$A$55*$C956/Setup!$B$17+INDEX('FD inverse'!$A$55:$BH$55,1,'FD mesh'!$B$15+1)*Setup!$B$22</f>
        <v>0</v>
      </c>
      <c r="BF956" s="0" t="n">
        <f aca="false">SUMPRODUCT('FD inverse'!$A$56:$BH$56,'FD mesh'!$B$84:$BI$84,$E955:$BL955)+'FD inverse'!$A$56*$C956/Setup!$B$17+INDEX('FD inverse'!$A$56:$BH$56,1,'FD mesh'!$B$15+1)*Setup!$B$22</f>
        <v>0</v>
      </c>
      <c r="BG956" s="0" t="n">
        <f aca="false">SUMPRODUCT('FD inverse'!$A$57:$BH$57,'FD mesh'!$B$84:$BI$84,$E955:$BL955)+'FD inverse'!$A$57*$C956/Setup!$B$17+INDEX('FD inverse'!$A$57:$BH$57,1,'FD mesh'!$B$15+1)*Setup!$B$22</f>
        <v>0</v>
      </c>
      <c r="BH956" s="0" t="n">
        <f aca="false">SUMPRODUCT('FD inverse'!$A$58:$BH$58,'FD mesh'!$B$84:$BI$84,$E955:$BL955)+'FD inverse'!$A$58*$C956/Setup!$B$17+INDEX('FD inverse'!$A$58:$BH$58,1,'FD mesh'!$B$15+1)*Setup!$B$22</f>
        <v>0</v>
      </c>
      <c r="BI956" s="0" t="n">
        <f aca="false">SUMPRODUCT('FD inverse'!$A$59:$BH$59,'FD mesh'!$B$84:$BI$84,$E955:$BL955)+'FD inverse'!$A$59*$C956/Setup!$B$17+INDEX('FD inverse'!$A$59:$BH$59,1,'FD mesh'!$B$15+1)*Setup!$B$22</f>
        <v>0</v>
      </c>
      <c r="BJ956" s="0" t="n">
        <f aca="false">SUMPRODUCT('FD inverse'!$A$60:$BH$60,'FD mesh'!$B$84:$BI$84,$E955:$BL955)+'FD inverse'!$A$60*$C956/Setup!$B$17+INDEX('FD inverse'!$A$60:$BH$60,1,'FD mesh'!$B$15+1)*Setup!$B$22</f>
        <v>0</v>
      </c>
      <c r="BK956" s="0" t="n">
        <f aca="false">SUMPRODUCT('FD inverse'!$A$61:$BH$61,'FD mesh'!$B$84:$BI$84,$E955:$BL955)+'FD inverse'!$A$61*$C956/Setup!$B$17+INDEX('FD inverse'!$A$61:$BH$61,1,'FD mesh'!$B$15+1)*Setup!$B$22</f>
        <v>0</v>
      </c>
      <c r="BL956" s="0" t="n">
        <f aca="false">SUMPRODUCT('FD inverse'!$A$62:$BH$62,'FD mesh'!$B$84:$BI$84,$E955:$BL955)+'FD inverse'!$A$62*$C956/Setup!$B$17+INDEX('FD inverse'!$A$62:$BH$62,1,'FD mesh'!$B$15+1)*Setup!$B$22</f>
        <v>0</v>
      </c>
    </row>
    <row r="957" customFormat="false" ht="15" hidden="false" customHeight="false" outlineLevel="0" collapsed="false">
      <c r="A957" s="0" t="n">
        <v>952</v>
      </c>
      <c r="B957" s="0" t="n">
        <f aca="false">A957*Setup!$B$11/3600</f>
        <v>79.3333333333333</v>
      </c>
      <c r="C957" s="0" t="n">
        <f aca="false">Setup!$B$7+Setup!$B$8*COS(2*PI()*(B957-Setup!$B$9)/24)</f>
        <v>21.4288495612538</v>
      </c>
      <c r="D957" s="0" t="n">
        <f aca="false">(C957-E957)/Setup!$B$17</f>
        <v>-3.19561824073311</v>
      </c>
      <c r="E957" s="0" t="n">
        <f aca="false">SUMPRODUCT('FD inverse'!$A$3:$BH$3,'FD mesh'!$B$84:$BI$84,$E956:$BL956)+'FD inverse'!$A$3*$C957/Setup!$B$17+INDEX('FD inverse'!$A$3:$BH$3,1,'FD mesh'!$B$15+1)*Setup!$B$22</f>
        <v>21.8442799325491</v>
      </c>
      <c r="F957" s="0" t="n">
        <f aca="false">SUMPRODUCT('FD inverse'!$A$4:$BH$4,'FD mesh'!$B$84:$BI$84,$E956:$BL956)+'FD inverse'!$A$4*$C957/Setup!$B$17+INDEX('FD inverse'!$A$4:$BH$4,1,'FD mesh'!$B$15+1)*Setup!$B$22</f>
        <v>21.9467747319567</v>
      </c>
      <c r="G957" s="0" t="n">
        <f aca="false">SUMPRODUCT('FD inverse'!$A$5:$BH$5,'FD mesh'!$B$84:$BI$84,$E956:$BL956)+'FD inverse'!$A$5*$C957/Setup!$B$17+INDEX('FD inverse'!$A$5:$BH$5,1,'FD mesh'!$B$15+1)*Setup!$B$22</f>
        <v>22.0609306186738</v>
      </c>
      <c r="H957" s="0" t="n">
        <f aca="false">SUMPRODUCT('FD inverse'!$A$6:$BH$6,'FD mesh'!$B$84:$BI$84,$E956:$BL956)+'FD inverse'!$A$6*$C957/Setup!$B$17+INDEX('FD inverse'!$A$6:$BH$6,1,'FD mesh'!$B$15+1)*Setup!$B$22</f>
        <v>22.4591169165152</v>
      </c>
      <c r="I957" s="0" t="n">
        <f aca="false">SUMPRODUCT('FD inverse'!$A$7:$BH$7,'FD mesh'!$B$84:$BI$84,$E956:$BL956)+'FD inverse'!$A$7*$C957/Setup!$B$17+INDEX('FD inverse'!$A$7:$BH$7,1,'FD mesh'!$B$15+1)*Setup!$B$22</f>
        <v>22.49367626166</v>
      </c>
      <c r="J957" s="0" t="n">
        <f aca="false">SUMPRODUCT('FD inverse'!$A$8:$BH$8,'FD mesh'!$B$84:$BI$84,$E956:$BL956)+'FD inverse'!$A$8*$C957/Setup!$B$17+INDEX('FD inverse'!$A$8:$BH$8,1,'FD mesh'!$B$15+1)*Setup!$B$22</f>
        <v>22.5257881061045</v>
      </c>
      <c r="K957" s="0" t="n">
        <f aca="false">SUMPRODUCT('FD inverse'!$A$9:$BH$9,'FD mesh'!$B$84:$BI$84,$E956:$BL956)+'FD inverse'!$A$9*$C957/Setup!$B$17+INDEX('FD inverse'!$A$9:$BH$9,1,'FD mesh'!$B$15+1)*Setup!$B$22</f>
        <v>22.5545052351417</v>
      </c>
      <c r="L957" s="0" t="n">
        <f aca="false">SUMPRODUCT('FD inverse'!$A$10:$BH$10,'FD mesh'!$B$84:$BI$84,$E956:$BL956)+'FD inverse'!$A$10*$C957/Setup!$B$17+INDEX('FD inverse'!$A$10:$BH$10,1,'FD mesh'!$B$15+1)*Setup!$B$22</f>
        <v>22.5790153123467</v>
      </c>
      <c r="M957" s="0" t="n">
        <f aca="false">SUMPRODUCT('FD inverse'!$A$11:$BH$11,'FD mesh'!$B$84:$BI$84,$E956:$BL956)+'FD inverse'!$A$11*$C957/Setup!$B$17+INDEX('FD inverse'!$A$11:$BH$11,1,'FD mesh'!$B$15+1)*Setup!$B$22</f>
        <v>22.5986328727562</v>
      </c>
      <c r="N957" s="0" t="n">
        <f aca="false">SUMPRODUCT('FD inverse'!$A$12:$BH$12,'FD mesh'!$B$84:$BI$84,$E956:$BL956)+'FD inverse'!$A$12*$C957/Setup!$B$17+INDEX('FD inverse'!$A$12:$BH$12,1,'FD mesh'!$B$15+1)*Setup!$B$22</f>
        <v>22.612792089462</v>
      </c>
      <c r="O957" s="0" t="n">
        <f aca="false">SUMPRODUCT('FD inverse'!$A$13:$BH$13,'FD mesh'!$B$84:$BI$84,$E956:$BL956)+'FD inverse'!$A$13*$C957/Setup!$B$17+INDEX('FD inverse'!$A$13:$BH$13,1,'FD mesh'!$B$15+1)*Setup!$B$22</f>
        <v>22.6210404258813</v>
      </c>
      <c r="P957" s="0" t="n">
        <f aca="false">SUMPRODUCT('FD inverse'!$A$14:$BH$14,'FD mesh'!$B$84:$BI$84,$E956:$BL956)+'FD inverse'!$A$14*$C957/Setup!$B$17+INDEX('FD inverse'!$A$14:$BH$14,1,'FD mesh'!$B$15+1)*Setup!$B$22</f>
        <v>22.6230332662723</v>
      </c>
      <c r="Q957" s="0" t="n">
        <f aca="false">SUMPRODUCT('FD inverse'!$A$15:$BH$15,'FD mesh'!$B$84:$BI$84,$E956:$BL956)+'FD inverse'!$A$15*$C957/Setup!$B$17+INDEX('FD inverse'!$A$15:$BH$15,1,'FD mesh'!$B$15+1)*Setup!$B$22</f>
        <v>22.6185295984478</v>
      </c>
      <c r="R957" s="0" t="n">
        <f aca="false">SUMPRODUCT('FD inverse'!$A$16:$BH$16,'FD mesh'!$B$84:$BI$84,$E956:$BL956)+'FD inverse'!$A$16*$C957/Setup!$B$17+INDEX('FD inverse'!$A$16:$BH$16,1,'FD mesh'!$B$15+1)*Setup!$B$22</f>
        <v>22.6073888049314</v>
      </c>
      <c r="S957" s="0" t="n">
        <f aca="false">SUMPRODUCT('FD inverse'!$A$17:$BH$17,'FD mesh'!$B$84:$BI$84,$E956:$BL956)+'FD inverse'!$A$17*$C957/Setup!$B$17+INDEX('FD inverse'!$A$17:$BH$17,1,'FD mesh'!$B$15+1)*Setup!$B$22</f>
        <v>22.1382096812717</v>
      </c>
      <c r="T957" s="0" t="n">
        <f aca="false">SUMPRODUCT('FD inverse'!$A$18:$BH$18,'FD mesh'!$B$84:$BI$84,$E956:$BL956)+'FD inverse'!$A$18*$C957/Setup!$B$17+INDEX('FD inverse'!$A$18:$BH$18,1,'FD mesh'!$B$15+1)*Setup!$B$22</f>
        <v>21.6658145700941</v>
      </c>
      <c r="U957" s="0" t="n">
        <f aca="false">SUMPRODUCT('FD inverse'!$A$19:$BH$19,'FD mesh'!$B$84:$BI$84,$E956:$BL956)+'FD inverse'!$A$19*$C957/Setup!$B$17+INDEX('FD inverse'!$A$19:$BH$19,1,'FD mesh'!$B$15+1)*Setup!$B$22</f>
        <v>21.1903411615953</v>
      </c>
      <c r="V957" s="0" t="n">
        <f aca="false">SUMPRODUCT('FD inverse'!$A$20:$BH$20,'FD mesh'!$B$84:$BI$84,$E956:$BL956)+'FD inverse'!$A$20*$C957/Setup!$B$17+INDEX('FD inverse'!$A$20:$BH$20,1,'FD mesh'!$B$15+1)*Setup!$B$22</f>
        <v>20.711946826918</v>
      </c>
      <c r="W957" s="0" t="n">
        <f aca="false">SUMPRODUCT('FD inverse'!$A$21:$BH$21,'FD mesh'!$B$84:$BI$84,$E956:$BL956)+'FD inverse'!$A$21*$C957/Setup!$B$17+INDEX('FD inverse'!$A$21:$BH$21,1,'FD mesh'!$B$15+1)*Setup!$B$22</f>
        <v>20.2308065407203</v>
      </c>
      <c r="X957" s="0" t="n">
        <f aca="false">SUMPRODUCT('FD inverse'!$A$22:$BH$22,'FD mesh'!$B$84:$BI$84,$E956:$BL956)+'FD inverse'!$A$22*$C957/Setup!$B$17+INDEX('FD inverse'!$A$22:$BH$22,1,'FD mesh'!$B$15+1)*Setup!$B$22</f>
        <v>19.747110931061</v>
      </c>
      <c r="Y957" s="0" t="n">
        <f aca="false">SUMPRODUCT('FD inverse'!$A$23:$BH$23,'FD mesh'!$B$84:$BI$84,$E956:$BL956)+'FD inverse'!$A$23*$C957/Setup!$B$17+INDEX('FD inverse'!$A$23:$BH$23,1,'FD mesh'!$B$15+1)*Setup!$B$22</f>
        <v>19.2610644487909</v>
      </c>
      <c r="Z957" s="0" t="n">
        <f aca="false">SUMPRODUCT('FD inverse'!$A$24:$BH$24,'FD mesh'!$B$84:$BI$84,$E956:$BL956)+'FD inverse'!$A$24*$C957/Setup!$B$17+INDEX('FD inverse'!$A$24:$BH$24,1,'FD mesh'!$B$15+1)*Setup!$B$22</f>
        <v>18.7728836480069</v>
      </c>
      <c r="AA957" s="0" t="n">
        <f aca="false">SUMPRODUCT('FD inverse'!$A$25:$BH$25,'FD mesh'!$B$84:$BI$84,$E956:$BL956)+'FD inverse'!$A$25*$C957/Setup!$B$17+INDEX('FD inverse'!$A$25:$BH$25,1,'FD mesh'!$B$15+1)*Setup!$B$22</f>
        <v>18.2827955685614</v>
      </c>
      <c r="AB957" s="0" t="n">
        <f aca="false">SUMPRODUCT('FD inverse'!$A$26:$BH$26,'FD mesh'!$B$84:$BI$84,$E956:$BL956)+'FD inverse'!$A$26*$C957/Setup!$B$17+INDEX('FD inverse'!$A$26:$BH$26,1,'FD mesh'!$B$15+1)*Setup!$B$22</f>
        <v>17.7910362111352</v>
      </c>
      <c r="AC957" s="0" t="n">
        <f aca="false">SUMPRODUCT('FD inverse'!$A$27:$BH$27,'FD mesh'!$B$84:$BI$84,$E956:$BL956)+'FD inverse'!$A$27*$C957/Setup!$B$17+INDEX('FD inverse'!$A$27:$BH$27,1,'FD mesh'!$B$15+1)*Setup!$B$22</f>
        <v>17.2978490949552</v>
      </c>
      <c r="AD957" s="0" t="n">
        <f aca="false">SUMPRODUCT('FD inverse'!$A$28:$BH$28,'FD mesh'!$B$84:$BI$84,$E956:$BL956)+'FD inverse'!$A$28*$C957/Setup!$B$17+INDEX('FD inverse'!$A$28:$BH$28,1,'FD mesh'!$B$15+1)*Setup!$B$22</f>
        <v>16.8034838878758</v>
      </c>
      <c r="AE957" s="0" t="n">
        <f aca="false">SUMPRODUCT('FD inverse'!$A$29:$BH$29,'FD mesh'!$B$84:$BI$84,$E956:$BL956)+'FD inverse'!$A$29*$C957/Setup!$B$17+INDEX('FD inverse'!$A$29:$BH$29,1,'FD mesh'!$B$15+1)*Setup!$B$22</f>
        <v>16.3081950982429</v>
      </c>
      <c r="AF957" s="0" t="n">
        <f aca="false">SUMPRODUCT('FD inverse'!$A$30:$BH$30,'FD mesh'!$B$84:$BI$84,$E956:$BL956)+'FD inverse'!$A$30*$C957/Setup!$B$17+INDEX('FD inverse'!$A$30:$BH$30,1,'FD mesh'!$B$15+1)*Setup!$B$22</f>
        <v>15.8122408177078</v>
      </c>
      <c r="AG957" s="0" t="n">
        <f aca="false">SUMPRODUCT('FD inverse'!$A$31:$BH$31,'FD mesh'!$B$84:$BI$84,$E956:$BL956)+'FD inverse'!$A$31*$C957/Setup!$B$17+INDEX('FD inverse'!$A$31:$BH$31,1,'FD mesh'!$B$15+1)*Setup!$B$22</f>
        <v>15.3158815039659</v>
      </c>
      <c r="AH957" s="0" t="n">
        <f aca="false">SUMPRODUCT('FD inverse'!$A$32:$BH$32,'FD mesh'!$B$84:$BI$84,$E956:$BL956)+'FD inverse'!$A$32*$C957/Setup!$B$17+INDEX('FD inverse'!$A$32:$BH$32,1,'FD mesh'!$B$15+1)*Setup!$B$22</f>
        <v>15.2948342173597</v>
      </c>
      <c r="AI957" s="0" t="n">
        <f aca="false">SUMPRODUCT('FD inverse'!$A$33:$BH$33,'FD mesh'!$B$84:$BI$84,$E956:$BL956)+'FD inverse'!$A$33*$C957/Setup!$B$17+INDEX('FD inverse'!$A$33:$BH$33,1,'FD mesh'!$B$15+1)*Setup!$B$22</f>
        <v>15.2735592403847</v>
      </c>
      <c r="AJ957" s="0" t="n">
        <f aca="false">SUMPRODUCT('FD inverse'!$A$34:$BH$34,'FD mesh'!$B$84:$BI$84,$E956:$BL956)+'FD inverse'!$A$34*$C957/Setup!$B$17+INDEX('FD inverse'!$A$34:$BH$34,1,'FD mesh'!$B$15+1)*Setup!$B$22</f>
        <v>15.2520754416892</v>
      </c>
      <c r="AK957" s="0" t="n">
        <f aca="false">SUMPRODUCT('FD inverse'!$A$35:$BH$35,'FD mesh'!$B$84:$BI$84,$E956:$BL956)+'FD inverse'!$A$35*$C957/Setup!$B$17+INDEX('FD inverse'!$A$35:$BH$35,1,'FD mesh'!$B$15+1)*Setup!$B$22</f>
        <v>15.2304014783588</v>
      </c>
      <c r="AL957" s="0" t="n">
        <f aca="false">SUMPRODUCT('FD inverse'!$A$36:$BH$36,'FD mesh'!$B$84:$BI$84,$E956:$BL956)+'FD inverse'!$A$36*$C957/Setup!$B$17+INDEX('FD inverse'!$A$36:$BH$36,1,'FD mesh'!$B$15+1)*Setup!$B$22</f>
        <v>15.2085557216089</v>
      </c>
      <c r="AM957" s="0" t="n">
        <f aca="false">SUMPRODUCT('FD inverse'!$A$37:$BH$37,'FD mesh'!$B$84:$BI$84,$E956:$BL956)+'FD inverse'!$A$37*$C957/Setup!$B$17+INDEX('FD inverse'!$A$37:$BH$37,1,'FD mesh'!$B$15+1)*Setup!$B$22</f>
        <v>15.1865562067085</v>
      </c>
      <c r="AN957" s="0" t="n">
        <f aca="false">SUMPRODUCT('FD inverse'!$A$38:$BH$38,'FD mesh'!$B$84:$BI$84,$E956:$BL956)+'FD inverse'!$A$38*$C957/Setup!$B$17+INDEX('FD inverse'!$A$38:$BH$38,1,'FD mesh'!$B$15+1)*Setup!$B$22</f>
        <v>15.1644206047948</v>
      </c>
      <c r="AO957" s="0" t="n">
        <f aca="false">SUMPRODUCT('FD inverse'!$A$39:$BH$39,'FD mesh'!$B$84:$BI$84,$E956:$BL956)+'FD inverse'!$A$39*$C957/Setup!$B$17+INDEX('FD inverse'!$A$39:$BH$39,1,'FD mesh'!$B$15+1)*Setup!$B$22</f>
        <v>15.1421662142801</v>
      </c>
      <c r="AP957" s="0" t="n">
        <f aca="false">SUMPRODUCT('FD inverse'!$A$40:$BH$40,'FD mesh'!$B$84:$BI$84,$E956:$BL956)+'FD inverse'!$A$40*$C957/Setup!$B$17+INDEX('FD inverse'!$A$40:$BH$40,1,'FD mesh'!$B$15+1)*Setup!$B$22</f>
        <v>15.1198099696003</v>
      </c>
      <c r="AQ957" s="0" t="n">
        <f aca="false">SUMPRODUCT('FD inverse'!$A$41:$BH$41,'FD mesh'!$B$84:$BI$84,$E956:$BL956)+'FD inverse'!$A$41*$C957/Setup!$B$17+INDEX('FD inverse'!$A$41:$BH$41,1,'FD mesh'!$B$15+1)*Setup!$B$22</f>
        <v>15.0973684651028</v>
      </c>
      <c r="AR957" s="0" t="n">
        <f aca="false">SUMPRODUCT('FD inverse'!$A$42:$BH$42,'FD mesh'!$B$84:$BI$84,$E956:$BL956)+'FD inverse'!$A$42*$C957/Setup!$B$17+INDEX('FD inverse'!$A$42:$BH$42,1,'FD mesh'!$B$15+1)*Setup!$B$22</f>
        <v>15.0748579919139</v>
      </c>
      <c r="AS957" s="0" t="n">
        <f aca="false">SUMPRODUCT('FD inverse'!$A$43:$BH$43,'FD mesh'!$B$84:$BI$84,$E956:$BL956)+'FD inverse'!$A$43*$C957/Setup!$B$17+INDEX('FD inverse'!$A$43:$BH$43,1,'FD mesh'!$B$15+1)*Setup!$B$22</f>
        <v>0</v>
      </c>
      <c r="AT957" s="0" t="n">
        <f aca="false">SUMPRODUCT('FD inverse'!$A$44:$BH$44,'FD mesh'!$B$84:$BI$84,$E956:$BL956)+'FD inverse'!$A$44*$C957/Setup!$B$17+INDEX('FD inverse'!$A$44:$BH$44,1,'FD mesh'!$B$15+1)*Setup!$B$22</f>
        <v>0</v>
      </c>
      <c r="AU957" s="0" t="n">
        <f aca="false">SUMPRODUCT('FD inverse'!$A$45:$BH$45,'FD mesh'!$B$84:$BI$84,$E956:$BL956)+'FD inverse'!$A$45*$C957/Setup!$B$17+INDEX('FD inverse'!$A$45:$BH$45,1,'FD mesh'!$B$15+1)*Setup!$B$22</f>
        <v>0</v>
      </c>
      <c r="AV957" s="0" t="n">
        <f aca="false">SUMPRODUCT('FD inverse'!$A$46:$BH$46,'FD mesh'!$B$84:$BI$84,$E956:$BL956)+'FD inverse'!$A$46*$C957/Setup!$B$17+INDEX('FD inverse'!$A$46:$BH$46,1,'FD mesh'!$B$15+1)*Setup!$B$22</f>
        <v>0</v>
      </c>
      <c r="AW957" s="0" t="n">
        <f aca="false">SUMPRODUCT('FD inverse'!$A$47:$BH$47,'FD mesh'!$B$84:$BI$84,$E956:$BL956)+'FD inverse'!$A$47*$C957/Setup!$B$17+INDEX('FD inverse'!$A$47:$BH$47,1,'FD mesh'!$B$15+1)*Setup!$B$22</f>
        <v>0</v>
      </c>
      <c r="AX957" s="0" t="n">
        <f aca="false">SUMPRODUCT('FD inverse'!$A$48:$BH$48,'FD mesh'!$B$84:$BI$84,$E956:$BL956)+'FD inverse'!$A$48*$C957/Setup!$B$17+INDEX('FD inverse'!$A$48:$BH$48,1,'FD mesh'!$B$15+1)*Setup!$B$22</f>
        <v>0</v>
      </c>
      <c r="AY957" s="0" t="n">
        <f aca="false">SUMPRODUCT('FD inverse'!$A$49:$BH$49,'FD mesh'!$B$84:$BI$84,$E956:$BL956)+'FD inverse'!$A$49*$C957/Setup!$B$17+INDEX('FD inverse'!$A$49:$BH$49,1,'FD mesh'!$B$15+1)*Setup!$B$22</f>
        <v>0</v>
      </c>
      <c r="AZ957" s="0" t="n">
        <f aca="false">SUMPRODUCT('FD inverse'!$A$50:$BH$50,'FD mesh'!$B$84:$BI$84,$E956:$BL956)+'FD inverse'!$A$50*$C957/Setup!$B$17+INDEX('FD inverse'!$A$50:$BH$50,1,'FD mesh'!$B$15+1)*Setup!$B$22</f>
        <v>0</v>
      </c>
      <c r="BA957" s="0" t="n">
        <f aca="false">SUMPRODUCT('FD inverse'!$A$51:$BH$51,'FD mesh'!$B$84:$BI$84,$E956:$BL956)+'FD inverse'!$A$51*$C957/Setup!$B$17+INDEX('FD inverse'!$A$51:$BH$51,1,'FD mesh'!$B$15+1)*Setup!$B$22</f>
        <v>0</v>
      </c>
      <c r="BB957" s="0" t="n">
        <f aca="false">SUMPRODUCT('FD inverse'!$A$52:$BH$52,'FD mesh'!$B$84:$BI$84,$E956:$BL956)+'FD inverse'!$A$52*$C957/Setup!$B$17+INDEX('FD inverse'!$A$52:$BH$52,1,'FD mesh'!$B$15+1)*Setup!$B$22</f>
        <v>0</v>
      </c>
      <c r="BC957" s="0" t="n">
        <f aca="false">SUMPRODUCT('FD inverse'!$A$53:$BH$53,'FD mesh'!$B$84:$BI$84,$E956:$BL956)+'FD inverse'!$A$53*$C957/Setup!$B$17+INDEX('FD inverse'!$A$53:$BH$53,1,'FD mesh'!$B$15+1)*Setup!$B$22</f>
        <v>0</v>
      </c>
      <c r="BD957" s="0" t="n">
        <f aca="false">SUMPRODUCT('FD inverse'!$A$54:$BH$54,'FD mesh'!$B$84:$BI$84,$E956:$BL956)+'FD inverse'!$A$54*$C957/Setup!$B$17+INDEX('FD inverse'!$A$54:$BH$54,1,'FD mesh'!$B$15+1)*Setup!$B$22</f>
        <v>0</v>
      </c>
      <c r="BE957" s="0" t="n">
        <f aca="false">SUMPRODUCT('FD inverse'!$A$55:$BH$55,'FD mesh'!$B$84:$BI$84,$E956:$BL956)+'FD inverse'!$A$55*$C957/Setup!$B$17+INDEX('FD inverse'!$A$55:$BH$55,1,'FD mesh'!$B$15+1)*Setup!$B$22</f>
        <v>0</v>
      </c>
      <c r="BF957" s="0" t="n">
        <f aca="false">SUMPRODUCT('FD inverse'!$A$56:$BH$56,'FD mesh'!$B$84:$BI$84,$E956:$BL956)+'FD inverse'!$A$56*$C957/Setup!$B$17+INDEX('FD inverse'!$A$56:$BH$56,1,'FD mesh'!$B$15+1)*Setup!$B$22</f>
        <v>0</v>
      </c>
      <c r="BG957" s="0" t="n">
        <f aca="false">SUMPRODUCT('FD inverse'!$A$57:$BH$57,'FD mesh'!$B$84:$BI$84,$E956:$BL956)+'FD inverse'!$A$57*$C957/Setup!$B$17+INDEX('FD inverse'!$A$57:$BH$57,1,'FD mesh'!$B$15+1)*Setup!$B$22</f>
        <v>0</v>
      </c>
      <c r="BH957" s="0" t="n">
        <f aca="false">SUMPRODUCT('FD inverse'!$A$58:$BH$58,'FD mesh'!$B$84:$BI$84,$E956:$BL956)+'FD inverse'!$A$58*$C957/Setup!$B$17+INDEX('FD inverse'!$A$58:$BH$58,1,'FD mesh'!$B$15+1)*Setup!$B$22</f>
        <v>0</v>
      </c>
      <c r="BI957" s="0" t="n">
        <f aca="false">SUMPRODUCT('FD inverse'!$A$59:$BH$59,'FD mesh'!$B$84:$BI$84,$E956:$BL956)+'FD inverse'!$A$59*$C957/Setup!$B$17+INDEX('FD inverse'!$A$59:$BH$59,1,'FD mesh'!$B$15+1)*Setup!$B$22</f>
        <v>0</v>
      </c>
      <c r="BJ957" s="0" t="n">
        <f aca="false">SUMPRODUCT('FD inverse'!$A$60:$BH$60,'FD mesh'!$B$84:$BI$84,$E956:$BL956)+'FD inverse'!$A$60*$C957/Setup!$B$17+INDEX('FD inverse'!$A$60:$BH$60,1,'FD mesh'!$B$15+1)*Setup!$B$22</f>
        <v>0</v>
      </c>
      <c r="BK957" s="0" t="n">
        <f aca="false">SUMPRODUCT('FD inverse'!$A$61:$BH$61,'FD mesh'!$B$84:$BI$84,$E956:$BL956)+'FD inverse'!$A$61*$C957/Setup!$B$17+INDEX('FD inverse'!$A$61:$BH$61,1,'FD mesh'!$B$15+1)*Setup!$B$22</f>
        <v>0</v>
      </c>
      <c r="BL957" s="0" t="n">
        <f aca="false">SUMPRODUCT('FD inverse'!$A$62:$BH$62,'FD mesh'!$B$84:$BI$84,$E956:$BL956)+'FD inverse'!$A$62*$C957/Setup!$B$17+INDEX('FD inverse'!$A$62:$BH$62,1,'FD mesh'!$B$15+1)*Setup!$B$22</f>
        <v>0</v>
      </c>
    </row>
    <row r="958" customFormat="false" ht="15" hidden="false" customHeight="false" outlineLevel="0" collapsed="false">
      <c r="A958" s="0" t="n">
        <v>953</v>
      </c>
      <c r="B958" s="0" t="n">
        <f aca="false">A958*Setup!$B$11/3600</f>
        <v>79.4166666666667</v>
      </c>
      <c r="C958" s="0" t="n">
        <f aca="false">Setup!$B$7+Setup!$B$8*COS(2*PI()*(B958-Setup!$B$9)/24)</f>
        <v>21.4963061112638</v>
      </c>
      <c r="D958" s="0" t="n">
        <f aca="false">(C958-E958)/Setup!$B$17</f>
        <v>-2.94544374403287</v>
      </c>
      <c r="E958" s="0" t="n">
        <f aca="false">SUMPRODUCT('FD inverse'!$A$3:$BH$3,'FD mesh'!$B$84:$BI$84,$E957:$BL957)+'FD inverse'!$A$3*$C958/Setup!$B$17+INDEX('FD inverse'!$A$3:$BH$3,1,'FD mesh'!$B$15+1)*Setup!$B$22</f>
        <v>21.879213797988</v>
      </c>
      <c r="F958" s="0" t="n">
        <f aca="false">SUMPRODUCT('FD inverse'!$A$4:$BH$4,'FD mesh'!$B$84:$BI$84,$E957:$BL957)+'FD inverse'!$A$4*$C958/Setup!$B$17+INDEX('FD inverse'!$A$4:$BH$4,1,'FD mesh'!$B$15+1)*Setup!$B$22</f>
        <v>21.9744569481723</v>
      </c>
      <c r="G958" s="0" t="n">
        <f aca="false">SUMPRODUCT('FD inverse'!$A$5:$BH$5,'FD mesh'!$B$84:$BI$84,$E957:$BL957)+'FD inverse'!$A$5*$C958/Setup!$B$17+INDEX('FD inverse'!$A$5:$BH$5,1,'FD mesh'!$B$15+1)*Setup!$B$22</f>
        <v>22.0817149491446</v>
      </c>
      <c r="H958" s="0" t="n">
        <f aca="false">SUMPRODUCT('FD inverse'!$A$6:$BH$6,'FD mesh'!$B$84:$BI$84,$E957:$BL957)+'FD inverse'!$A$6*$C958/Setup!$B$17+INDEX('FD inverse'!$A$6:$BH$6,1,'FD mesh'!$B$15+1)*Setup!$B$22</f>
        <v>22.4572570733797</v>
      </c>
      <c r="I958" s="0" t="n">
        <f aca="false">SUMPRODUCT('FD inverse'!$A$7:$BH$7,'FD mesh'!$B$84:$BI$84,$E957:$BL957)+'FD inverse'!$A$7*$C958/Setup!$B$17+INDEX('FD inverse'!$A$7:$BH$7,1,'FD mesh'!$B$15+1)*Setup!$B$22</f>
        <v>22.4899422633901</v>
      </c>
      <c r="J958" s="0" t="n">
        <f aca="false">SUMPRODUCT('FD inverse'!$A$8:$BH$8,'FD mesh'!$B$84:$BI$84,$E957:$BL957)+'FD inverse'!$A$8*$C958/Setup!$B$17+INDEX('FD inverse'!$A$8:$BH$8,1,'FD mesh'!$B$15+1)*Setup!$B$22</f>
        <v>22.5204245045686</v>
      </c>
      <c r="K958" s="0" t="n">
        <f aca="false">SUMPRODUCT('FD inverse'!$A$9:$BH$9,'FD mesh'!$B$84:$BI$84,$E957:$BL957)+'FD inverse'!$A$9*$C958/Setup!$B$17+INDEX('FD inverse'!$A$9:$BH$9,1,'FD mesh'!$B$15+1)*Setup!$B$22</f>
        <v>22.5477423790592</v>
      </c>
      <c r="L958" s="0" t="n">
        <f aca="false">SUMPRODUCT('FD inverse'!$A$10:$BH$10,'FD mesh'!$B$84:$BI$84,$E957:$BL957)+'FD inverse'!$A$10*$C958/Setup!$B$17+INDEX('FD inverse'!$A$10:$BH$10,1,'FD mesh'!$B$15+1)*Setup!$B$22</f>
        <v>22.5710703679555</v>
      </c>
      <c r="M958" s="0" t="n">
        <f aca="false">SUMPRODUCT('FD inverse'!$A$11:$BH$11,'FD mesh'!$B$84:$BI$84,$E957:$BL957)+'FD inverse'!$A$11*$C958/Setup!$B$17+INDEX('FD inverse'!$A$11:$BH$11,1,'FD mesh'!$B$15+1)*Setup!$B$22</f>
        <v>22.5897110740252</v>
      </c>
      <c r="N958" s="0" t="n">
        <f aca="false">SUMPRODUCT('FD inverse'!$A$12:$BH$12,'FD mesh'!$B$84:$BI$84,$E957:$BL957)+'FD inverse'!$A$12*$C958/Setup!$B$17+INDEX('FD inverse'!$A$12:$BH$12,1,'FD mesh'!$B$15+1)*Setup!$B$22</f>
        <v>22.6030881820234</v>
      </c>
      <c r="O958" s="0" t="n">
        <f aca="false">SUMPRODUCT('FD inverse'!$A$13:$BH$13,'FD mesh'!$B$84:$BI$84,$E957:$BL957)+'FD inverse'!$A$13*$C958/Setup!$B$17+INDEX('FD inverse'!$A$13:$BH$13,1,'FD mesh'!$B$15+1)*Setup!$B$22</f>
        <v>22.6107402708837</v>
      </c>
      <c r="P958" s="0" t="n">
        <f aca="false">SUMPRODUCT('FD inverse'!$A$14:$BH$14,'FD mesh'!$B$84:$BI$84,$E957:$BL957)+'FD inverse'!$A$14*$C958/Setup!$B$17+INDEX('FD inverse'!$A$14:$BH$14,1,'FD mesh'!$B$15+1)*Setup!$B$22</f>
        <v>22.6123155721349</v>
      </c>
      <c r="Q958" s="0" t="n">
        <f aca="false">SUMPRODUCT('FD inverse'!$A$15:$BH$15,'FD mesh'!$B$84:$BI$84,$E957:$BL957)+'FD inverse'!$A$15*$C958/Setup!$B$17+INDEX('FD inverse'!$A$15:$BH$15,1,'FD mesh'!$B$15+1)*Setup!$B$22</f>
        <v>22.6075677500013</v>
      </c>
      <c r="R958" s="0" t="n">
        <f aca="false">SUMPRODUCT('FD inverse'!$A$16:$BH$16,'FD mesh'!$B$84:$BI$84,$E957:$BL957)+'FD inverse'!$A$16*$C958/Setup!$B$17+INDEX('FD inverse'!$A$16:$BH$16,1,'FD mesh'!$B$15+1)*Setup!$B$22</f>
        <v>22.5963527606425</v>
      </c>
      <c r="S958" s="0" t="n">
        <f aca="false">SUMPRODUCT('FD inverse'!$A$17:$BH$17,'FD mesh'!$B$84:$BI$84,$E957:$BL957)+'FD inverse'!$A$17*$C958/Setup!$B$17+INDEX('FD inverse'!$A$17:$BH$17,1,'FD mesh'!$B$15+1)*Setup!$B$22</f>
        <v>22.127539759697</v>
      </c>
      <c r="T958" s="0" t="n">
        <f aca="false">SUMPRODUCT('FD inverse'!$A$18:$BH$18,'FD mesh'!$B$84:$BI$84,$E957:$BL957)+'FD inverse'!$A$18*$C958/Setup!$B$17+INDEX('FD inverse'!$A$18:$BH$18,1,'FD mesh'!$B$15+1)*Setup!$B$22</f>
        <v>21.6555867532595</v>
      </c>
      <c r="U958" s="0" t="n">
        <f aca="false">SUMPRODUCT('FD inverse'!$A$19:$BH$19,'FD mesh'!$B$84:$BI$84,$E957:$BL957)+'FD inverse'!$A$19*$C958/Setup!$B$17+INDEX('FD inverse'!$A$19:$BH$19,1,'FD mesh'!$B$15+1)*Setup!$B$22</f>
        <v>21.1806238464392</v>
      </c>
      <c r="V958" s="0" t="n">
        <f aca="false">SUMPRODUCT('FD inverse'!$A$20:$BH$20,'FD mesh'!$B$84:$BI$84,$E957:$BL957)+'FD inverse'!$A$20*$C958/Setup!$B$17+INDEX('FD inverse'!$A$20:$BH$20,1,'FD mesh'!$B$15+1)*Setup!$B$22</f>
        <v>20.7028012725872</v>
      </c>
      <c r="W958" s="0" t="n">
        <f aca="false">SUMPRODUCT('FD inverse'!$A$21:$BH$21,'FD mesh'!$B$84:$BI$84,$E957:$BL957)+'FD inverse'!$A$21*$C958/Setup!$B$17+INDEX('FD inverse'!$A$21:$BH$21,1,'FD mesh'!$B$15+1)*Setup!$B$22</f>
        <v>20.2222872927464</v>
      </c>
      <c r="X958" s="0" t="n">
        <f aca="false">SUMPRODUCT('FD inverse'!$A$22:$BH$22,'FD mesh'!$B$84:$BI$84,$E957:$BL957)+'FD inverse'!$A$22*$C958/Setup!$B$17+INDEX('FD inverse'!$A$22:$BH$22,1,'FD mesh'!$B$15+1)*Setup!$B$22</f>
        <v>19.7392662199305</v>
      </c>
      <c r="Y958" s="0" t="n">
        <f aca="false">SUMPRODUCT('FD inverse'!$A$23:$BH$23,'FD mesh'!$B$84:$BI$84,$E957:$BL957)+'FD inverse'!$A$23*$C958/Setup!$B$17+INDEX('FD inverse'!$A$23:$BH$23,1,'FD mesh'!$B$15+1)*Setup!$B$22</f>
        <v>19.2539365606962</v>
      </c>
      <c r="Z958" s="0" t="n">
        <f aca="false">SUMPRODUCT('FD inverse'!$A$24:$BH$24,'FD mesh'!$B$84:$BI$84,$E957:$BL957)+'FD inverse'!$A$24*$C958/Setup!$B$17+INDEX('FD inverse'!$A$24:$BH$24,1,'FD mesh'!$B$15+1)*Setup!$B$22</f>
        <v>18.7665092658225</v>
      </c>
      <c r="AA958" s="0" t="n">
        <f aca="false">SUMPRODUCT('FD inverse'!$A$25:$BH$25,'FD mesh'!$B$84:$BI$84,$E957:$BL957)+'FD inverse'!$A$25*$C958/Setup!$B$17+INDEX('FD inverse'!$A$25:$BH$25,1,'FD mesh'!$B$15+1)*Setup!$B$22</f>
        <v>18.2772060813347</v>
      </c>
      <c r="AB958" s="0" t="n">
        <f aca="false">SUMPRODUCT('FD inverse'!$A$26:$BH$26,'FD mesh'!$B$84:$BI$84,$E957:$BL957)+'FD inverse'!$A$26*$C958/Setup!$B$17+INDEX('FD inverse'!$A$26:$BH$26,1,'FD mesh'!$B$15+1)*Setup!$B$22</f>
        <v>17.7862579906058</v>
      </c>
      <c r="AC958" s="0" t="n">
        <f aca="false">SUMPRODUCT('FD inverse'!$A$27:$BH$27,'FD mesh'!$B$84:$BI$84,$E957:$BL957)+'FD inverse'!$A$27*$C958/Setup!$B$17+INDEX('FD inverse'!$A$27:$BH$27,1,'FD mesh'!$B$15+1)*Setup!$B$22</f>
        <v>17.2939037378354</v>
      </c>
      <c r="AD958" s="0" t="n">
        <f aca="false">SUMPRODUCT('FD inverse'!$A$28:$BH$28,'FD mesh'!$B$84:$BI$84,$E957:$BL957)+'FD inverse'!$A$28*$C958/Setup!$B$17+INDEX('FD inverse'!$A$28:$BH$28,1,'FD mesh'!$B$15+1)*Setup!$B$22</f>
        <v>16.8003884228269</v>
      </c>
      <c r="AE958" s="0" t="n">
        <f aca="false">SUMPRODUCT('FD inverse'!$A$29:$BH$29,'FD mesh'!$B$84:$BI$84,$E957:$BL957)+'FD inverse'!$A$29*$C958/Setup!$B$17+INDEX('FD inverse'!$A$29:$BH$29,1,'FD mesh'!$B$15+1)*Setup!$B$22</f>
        <v>16.3059621566755</v>
      </c>
      <c r="AF958" s="0" t="n">
        <f aca="false">SUMPRODUCT('FD inverse'!$A$30:$BH$30,'FD mesh'!$B$84:$BI$84,$E957:$BL957)+'FD inverse'!$A$30*$C958/Setup!$B$17+INDEX('FD inverse'!$A$30:$BH$30,1,'FD mesh'!$B$15+1)*Setup!$B$22</f>
        <v>15.81087876772</v>
      </c>
      <c r="AG958" s="0" t="n">
        <f aca="false">SUMPRODUCT('FD inverse'!$A$31:$BH$31,'FD mesh'!$B$84:$BI$84,$E957:$BL957)+'FD inverse'!$A$31*$C958/Setup!$B$17+INDEX('FD inverse'!$A$31:$BH$31,1,'FD mesh'!$B$15+1)*Setup!$B$22</f>
        <v>15.3153945469109</v>
      </c>
      <c r="AH958" s="0" t="n">
        <f aca="false">SUMPRODUCT('FD inverse'!$A$32:$BH$32,'FD mesh'!$B$84:$BI$84,$E957:$BL957)+'FD inverse'!$A$32*$C958/Setup!$B$17+INDEX('FD inverse'!$A$32:$BH$32,1,'FD mesh'!$B$15+1)*Setup!$B$22</f>
        <v>15.2943842267481</v>
      </c>
      <c r="AI958" s="0" t="n">
        <f aca="false">SUMPRODUCT('FD inverse'!$A$33:$BH$33,'FD mesh'!$B$84:$BI$84,$E957:$BL957)+'FD inverse'!$A$33*$C958/Setup!$B$17+INDEX('FD inverse'!$A$33:$BH$33,1,'FD mesh'!$B$15+1)*Setup!$B$22</f>
        <v>15.2731461109731</v>
      </c>
      <c r="AJ958" s="0" t="n">
        <f aca="false">SUMPRODUCT('FD inverse'!$A$34:$BH$34,'FD mesh'!$B$84:$BI$84,$E957:$BL957)+'FD inverse'!$A$34*$C958/Setup!$B$17+INDEX('FD inverse'!$A$34:$BH$34,1,'FD mesh'!$B$15+1)*Setup!$B$22</f>
        <v>15.2516988595742</v>
      </c>
      <c r="AK958" s="0" t="n">
        <f aca="false">SUMPRODUCT('FD inverse'!$A$35:$BH$35,'FD mesh'!$B$84:$BI$84,$E957:$BL957)+'FD inverse'!$A$35*$C958/Setup!$B$17+INDEX('FD inverse'!$A$35:$BH$35,1,'FD mesh'!$B$15+1)*Setup!$B$22</f>
        <v>15.2300609736348</v>
      </c>
      <c r="AL958" s="0" t="n">
        <f aca="false">SUMPRODUCT('FD inverse'!$A$36:$BH$36,'FD mesh'!$B$84:$BI$84,$E957:$BL957)+'FD inverse'!$A$36*$C958/Setup!$B$17+INDEX('FD inverse'!$A$36:$BH$36,1,'FD mesh'!$B$15+1)*Setup!$B$22</f>
        <v>15.2082507163613</v>
      </c>
      <c r="AM958" s="0" t="n">
        <f aca="false">SUMPRODUCT('FD inverse'!$A$37:$BH$37,'FD mesh'!$B$84:$BI$84,$E957:$BL957)+'FD inverse'!$A$37*$C958/Setup!$B$17+INDEX('FD inverse'!$A$37:$BH$37,1,'FD mesh'!$B$15+1)*Setup!$B$22</f>
        <v>15.1862860584063</v>
      </c>
      <c r="AN958" s="0" t="n">
        <f aca="false">SUMPRODUCT('FD inverse'!$A$38:$BH$38,'FD mesh'!$B$84:$BI$84,$E957:$BL957)+'FD inverse'!$A$38*$C958/Setup!$B$17+INDEX('FD inverse'!$A$38:$BH$38,1,'FD mesh'!$B$15+1)*Setup!$B$22</f>
        <v>15.1641846451583</v>
      </c>
      <c r="AO958" s="0" t="n">
        <f aca="false">SUMPRODUCT('FD inverse'!$A$39:$BH$39,'FD mesh'!$B$84:$BI$84,$E957:$BL957)+'FD inverse'!$A$39*$C958/Setup!$B$17+INDEX('FD inverse'!$A$39:$BH$39,1,'FD mesh'!$B$15+1)*Setup!$B$22</f>
        <v>15.1419637837073</v>
      </c>
      <c r="AP958" s="0" t="n">
        <f aca="false">SUMPRODUCT('FD inverse'!$A$40:$BH$40,'FD mesh'!$B$84:$BI$84,$E957:$BL957)+'FD inverse'!$A$40*$C958/Setup!$B$17+INDEX('FD inverse'!$A$40:$BH$40,1,'FD mesh'!$B$15+1)*Setup!$B$22</f>
        <v>15.1196404472379</v>
      </c>
      <c r="AQ958" s="0" t="n">
        <f aca="false">SUMPRODUCT('FD inverse'!$A$41:$BH$41,'FD mesh'!$B$84:$BI$84,$E957:$BL957)+'FD inverse'!$A$41*$C958/Setup!$B$17+INDEX('FD inverse'!$A$41:$BH$41,1,'FD mesh'!$B$15+1)*Setup!$B$22</f>
        <v>15.097231294644</v>
      </c>
      <c r="AR958" s="0" t="n">
        <f aca="false">SUMPRODUCT('FD inverse'!$A$42:$BH$42,'FD mesh'!$B$84:$BI$84,$E957:$BL957)+'FD inverse'!$A$42*$C958/Setup!$B$17+INDEX('FD inverse'!$A$42:$BH$42,1,'FD mesh'!$B$15+1)*Setup!$B$22</f>
        <v>15.0747527032045</v>
      </c>
      <c r="AS958" s="0" t="n">
        <f aca="false">SUMPRODUCT('FD inverse'!$A$43:$BH$43,'FD mesh'!$B$84:$BI$84,$E957:$BL957)+'FD inverse'!$A$43*$C958/Setup!$B$17+INDEX('FD inverse'!$A$43:$BH$43,1,'FD mesh'!$B$15+1)*Setup!$B$22</f>
        <v>0</v>
      </c>
      <c r="AT958" s="0" t="n">
        <f aca="false">SUMPRODUCT('FD inverse'!$A$44:$BH$44,'FD mesh'!$B$84:$BI$84,$E957:$BL957)+'FD inverse'!$A$44*$C958/Setup!$B$17+INDEX('FD inverse'!$A$44:$BH$44,1,'FD mesh'!$B$15+1)*Setup!$B$22</f>
        <v>0</v>
      </c>
      <c r="AU958" s="0" t="n">
        <f aca="false">SUMPRODUCT('FD inverse'!$A$45:$BH$45,'FD mesh'!$B$84:$BI$84,$E957:$BL957)+'FD inverse'!$A$45*$C958/Setup!$B$17+INDEX('FD inverse'!$A$45:$BH$45,1,'FD mesh'!$B$15+1)*Setup!$B$22</f>
        <v>0</v>
      </c>
      <c r="AV958" s="0" t="n">
        <f aca="false">SUMPRODUCT('FD inverse'!$A$46:$BH$46,'FD mesh'!$B$84:$BI$84,$E957:$BL957)+'FD inverse'!$A$46*$C958/Setup!$B$17+INDEX('FD inverse'!$A$46:$BH$46,1,'FD mesh'!$B$15+1)*Setup!$B$22</f>
        <v>0</v>
      </c>
      <c r="AW958" s="0" t="n">
        <f aca="false">SUMPRODUCT('FD inverse'!$A$47:$BH$47,'FD mesh'!$B$84:$BI$84,$E957:$BL957)+'FD inverse'!$A$47*$C958/Setup!$B$17+INDEX('FD inverse'!$A$47:$BH$47,1,'FD mesh'!$B$15+1)*Setup!$B$22</f>
        <v>0</v>
      </c>
      <c r="AX958" s="0" t="n">
        <f aca="false">SUMPRODUCT('FD inverse'!$A$48:$BH$48,'FD mesh'!$B$84:$BI$84,$E957:$BL957)+'FD inverse'!$A$48*$C958/Setup!$B$17+INDEX('FD inverse'!$A$48:$BH$48,1,'FD mesh'!$B$15+1)*Setup!$B$22</f>
        <v>0</v>
      </c>
      <c r="AY958" s="0" t="n">
        <f aca="false">SUMPRODUCT('FD inverse'!$A$49:$BH$49,'FD mesh'!$B$84:$BI$84,$E957:$BL957)+'FD inverse'!$A$49*$C958/Setup!$B$17+INDEX('FD inverse'!$A$49:$BH$49,1,'FD mesh'!$B$15+1)*Setup!$B$22</f>
        <v>0</v>
      </c>
      <c r="AZ958" s="0" t="n">
        <f aca="false">SUMPRODUCT('FD inverse'!$A$50:$BH$50,'FD mesh'!$B$84:$BI$84,$E957:$BL957)+'FD inverse'!$A$50*$C958/Setup!$B$17+INDEX('FD inverse'!$A$50:$BH$50,1,'FD mesh'!$B$15+1)*Setup!$B$22</f>
        <v>0</v>
      </c>
      <c r="BA958" s="0" t="n">
        <f aca="false">SUMPRODUCT('FD inverse'!$A$51:$BH$51,'FD mesh'!$B$84:$BI$84,$E957:$BL957)+'FD inverse'!$A$51*$C958/Setup!$B$17+INDEX('FD inverse'!$A$51:$BH$51,1,'FD mesh'!$B$15+1)*Setup!$B$22</f>
        <v>0</v>
      </c>
      <c r="BB958" s="0" t="n">
        <f aca="false">SUMPRODUCT('FD inverse'!$A$52:$BH$52,'FD mesh'!$B$84:$BI$84,$E957:$BL957)+'FD inverse'!$A$52*$C958/Setup!$B$17+INDEX('FD inverse'!$A$52:$BH$52,1,'FD mesh'!$B$15+1)*Setup!$B$22</f>
        <v>0</v>
      </c>
      <c r="BC958" s="0" t="n">
        <f aca="false">SUMPRODUCT('FD inverse'!$A$53:$BH$53,'FD mesh'!$B$84:$BI$84,$E957:$BL957)+'FD inverse'!$A$53*$C958/Setup!$B$17+INDEX('FD inverse'!$A$53:$BH$53,1,'FD mesh'!$B$15+1)*Setup!$B$22</f>
        <v>0</v>
      </c>
      <c r="BD958" s="0" t="n">
        <f aca="false">SUMPRODUCT('FD inverse'!$A$54:$BH$54,'FD mesh'!$B$84:$BI$84,$E957:$BL957)+'FD inverse'!$A$54*$C958/Setup!$B$17+INDEX('FD inverse'!$A$54:$BH$54,1,'FD mesh'!$B$15+1)*Setup!$B$22</f>
        <v>0</v>
      </c>
      <c r="BE958" s="0" t="n">
        <f aca="false">SUMPRODUCT('FD inverse'!$A$55:$BH$55,'FD mesh'!$B$84:$BI$84,$E957:$BL957)+'FD inverse'!$A$55*$C958/Setup!$B$17+INDEX('FD inverse'!$A$55:$BH$55,1,'FD mesh'!$B$15+1)*Setup!$B$22</f>
        <v>0</v>
      </c>
      <c r="BF958" s="0" t="n">
        <f aca="false">SUMPRODUCT('FD inverse'!$A$56:$BH$56,'FD mesh'!$B$84:$BI$84,$E957:$BL957)+'FD inverse'!$A$56*$C958/Setup!$B$17+INDEX('FD inverse'!$A$56:$BH$56,1,'FD mesh'!$B$15+1)*Setup!$B$22</f>
        <v>0</v>
      </c>
      <c r="BG958" s="0" t="n">
        <f aca="false">SUMPRODUCT('FD inverse'!$A$57:$BH$57,'FD mesh'!$B$84:$BI$84,$E957:$BL957)+'FD inverse'!$A$57*$C958/Setup!$B$17+INDEX('FD inverse'!$A$57:$BH$57,1,'FD mesh'!$B$15+1)*Setup!$B$22</f>
        <v>0</v>
      </c>
      <c r="BH958" s="0" t="n">
        <f aca="false">SUMPRODUCT('FD inverse'!$A$58:$BH$58,'FD mesh'!$B$84:$BI$84,$E957:$BL957)+'FD inverse'!$A$58*$C958/Setup!$B$17+INDEX('FD inverse'!$A$58:$BH$58,1,'FD mesh'!$B$15+1)*Setup!$B$22</f>
        <v>0</v>
      </c>
      <c r="BI958" s="0" t="n">
        <f aca="false">SUMPRODUCT('FD inverse'!$A$59:$BH$59,'FD mesh'!$B$84:$BI$84,$E957:$BL957)+'FD inverse'!$A$59*$C958/Setup!$B$17+INDEX('FD inverse'!$A$59:$BH$59,1,'FD mesh'!$B$15+1)*Setup!$B$22</f>
        <v>0</v>
      </c>
      <c r="BJ958" s="0" t="n">
        <f aca="false">SUMPRODUCT('FD inverse'!$A$60:$BH$60,'FD mesh'!$B$84:$BI$84,$E957:$BL957)+'FD inverse'!$A$60*$C958/Setup!$B$17+INDEX('FD inverse'!$A$60:$BH$60,1,'FD mesh'!$B$15+1)*Setup!$B$22</f>
        <v>0</v>
      </c>
      <c r="BK958" s="0" t="n">
        <f aca="false">SUMPRODUCT('FD inverse'!$A$61:$BH$61,'FD mesh'!$B$84:$BI$84,$E957:$BL957)+'FD inverse'!$A$61*$C958/Setup!$B$17+INDEX('FD inverse'!$A$61:$BH$61,1,'FD mesh'!$B$15+1)*Setup!$B$22</f>
        <v>0</v>
      </c>
      <c r="BL958" s="0" t="n">
        <f aca="false">SUMPRODUCT('FD inverse'!$A$62:$BH$62,'FD mesh'!$B$84:$BI$84,$E957:$BL957)+'FD inverse'!$A$62*$C958/Setup!$B$17+INDEX('FD inverse'!$A$62:$BH$62,1,'FD mesh'!$B$15+1)*Setup!$B$22</f>
        <v>0</v>
      </c>
    </row>
    <row r="959" customFormat="false" ht="15" hidden="false" customHeight="false" outlineLevel="0" collapsed="false">
      <c r="A959" s="0" t="n">
        <v>954</v>
      </c>
      <c r="B959" s="0" t="n">
        <f aca="false">A959*Setup!$B$11/3600</f>
        <v>79.5</v>
      </c>
      <c r="C959" s="0" t="n">
        <f aca="false">Setup!$B$7+Setup!$B$8*COS(2*PI()*(B959-Setup!$B$9)/24)</f>
        <v>21.5649542839651</v>
      </c>
      <c r="D959" s="0" t="n">
        <f aca="false">(C959-E959)/Setup!$B$17</f>
        <v>-2.6928529340905</v>
      </c>
      <c r="E959" s="0" t="n">
        <f aca="false">SUMPRODUCT('FD inverse'!$A$3:$BH$3,'FD mesh'!$B$84:$BI$84,$E958:$BL958)+'FD inverse'!$A$3*$C959/Setup!$B$17+INDEX('FD inverse'!$A$3:$BH$3,1,'FD mesh'!$B$15+1)*Setup!$B$22</f>
        <v>21.9150251653969</v>
      </c>
      <c r="F959" s="0" t="n">
        <f aca="false">SUMPRODUCT('FD inverse'!$A$4:$BH$4,'FD mesh'!$B$84:$BI$84,$E958:$BL958)+'FD inverse'!$A$4*$C959/Setup!$B$17+INDEX('FD inverse'!$A$4:$BH$4,1,'FD mesh'!$B$15+1)*Setup!$B$22</f>
        <v>22.0029411620669</v>
      </c>
      <c r="G959" s="0" t="n">
        <f aca="false">SUMPRODUCT('FD inverse'!$A$5:$BH$5,'FD mesh'!$B$84:$BI$84,$E958:$BL958)+'FD inverse'!$A$5*$C959/Setup!$B$17+INDEX('FD inverse'!$A$5:$BH$5,1,'FD mesh'!$B$15+1)*Setup!$B$22</f>
        <v>22.1032200987954</v>
      </c>
      <c r="H959" s="0" t="n">
        <f aca="false">SUMPRODUCT('FD inverse'!$A$6:$BH$6,'FD mesh'!$B$84:$BI$84,$E958:$BL958)+'FD inverse'!$A$6*$C959/Setup!$B$17+INDEX('FD inverse'!$A$6:$BH$6,1,'FD mesh'!$B$15+1)*Setup!$B$22</f>
        <v>22.4558381644901</v>
      </c>
      <c r="I959" s="0" t="n">
        <f aca="false">SUMPRODUCT('FD inverse'!$A$7:$BH$7,'FD mesh'!$B$84:$BI$84,$E958:$BL958)+'FD inverse'!$A$7*$C959/Setup!$B$17+INDEX('FD inverse'!$A$7:$BH$7,1,'FD mesh'!$B$15+1)*Setup!$B$22</f>
        <v>22.4866247458526</v>
      </c>
      <c r="J959" s="0" t="n">
        <f aca="false">SUMPRODUCT('FD inverse'!$A$8:$BH$8,'FD mesh'!$B$84:$BI$84,$E958:$BL958)+'FD inverse'!$A$8*$C959/Setup!$B$17+INDEX('FD inverse'!$A$8:$BH$8,1,'FD mesh'!$B$15+1)*Setup!$B$22</f>
        <v>22.5154540897298</v>
      </c>
      <c r="K959" s="0" t="n">
        <f aca="false">SUMPRODUCT('FD inverse'!$A$9:$BH$9,'FD mesh'!$B$84:$BI$84,$E958:$BL958)+'FD inverse'!$A$9*$C959/Setup!$B$17+INDEX('FD inverse'!$A$9:$BH$9,1,'FD mesh'!$B$15+1)*Setup!$B$22</f>
        <v>22.541351035472</v>
      </c>
      <c r="L959" s="0" t="n">
        <f aca="false">SUMPRODUCT('FD inverse'!$A$10:$BH$10,'FD mesh'!$B$84:$BI$84,$E958:$BL958)+'FD inverse'!$A$10*$C959/Setup!$B$17+INDEX('FD inverse'!$A$10:$BH$10,1,'FD mesh'!$B$15+1)*Setup!$B$22</f>
        <v>22.563477277033</v>
      </c>
      <c r="M959" s="0" t="n">
        <f aca="false">SUMPRODUCT('FD inverse'!$A$11:$BH$11,'FD mesh'!$B$84:$BI$84,$E958:$BL958)+'FD inverse'!$A$11*$C959/Setup!$B$17+INDEX('FD inverse'!$A$11:$BH$11,1,'FD mesh'!$B$15+1)*Setup!$B$22</f>
        <v>22.5811238189347</v>
      </c>
      <c r="N959" s="0" t="n">
        <f aca="false">SUMPRODUCT('FD inverse'!$A$12:$BH$12,'FD mesh'!$B$84:$BI$84,$E958:$BL958)+'FD inverse'!$A$12*$C959/Setup!$B$17+INDEX('FD inverse'!$A$12:$BH$12,1,'FD mesh'!$B$15+1)*Setup!$B$22</f>
        <v>22.5937041336445</v>
      </c>
      <c r="O959" s="0" t="n">
        <f aca="false">SUMPRODUCT('FD inverse'!$A$13:$BH$13,'FD mesh'!$B$84:$BI$84,$E958:$BL958)+'FD inverse'!$A$13*$C959/Setup!$B$17+INDEX('FD inverse'!$A$13:$BH$13,1,'FD mesh'!$B$15+1)*Setup!$B$22</f>
        <v>22.6007481366262</v>
      </c>
      <c r="P959" s="0" t="n">
        <f aca="false">SUMPRODUCT('FD inverse'!$A$14:$BH$14,'FD mesh'!$B$84:$BI$84,$E958:$BL958)+'FD inverse'!$A$14*$C959/Setup!$B$17+INDEX('FD inverse'!$A$14:$BH$14,1,'FD mesh'!$B$15+1)*Setup!$B$22</f>
        <v>22.6018970751493</v>
      </c>
      <c r="Q959" s="0" t="n">
        <f aca="false">SUMPRODUCT('FD inverse'!$A$15:$BH$15,'FD mesh'!$B$84:$BI$84,$E958:$BL958)+'FD inverse'!$A$15*$C959/Setup!$B$17+INDEX('FD inverse'!$A$15:$BH$15,1,'FD mesh'!$B$15+1)*Setup!$B$22</f>
        <v>22.5968994077811</v>
      </c>
      <c r="R959" s="0" t="n">
        <f aca="false">SUMPRODUCT('FD inverse'!$A$16:$BH$16,'FD mesh'!$B$84:$BI$84,$E958:$BL958)+'FD inverse'!$A$16*$C959/Setup!$B$17+INDEX('FD inverse'!$A$16:$BH$16,1,'FD mesh'!$B$15+1)*Setup!$B$22</f>
        <v>22.5856077332035</v>
      </c>
      <c r="S959" s="0" t="n">
        <f aca="false">SUMPRODUCT('FD inverse'!$A$17:$BH$17,'FD mesh'!$B$84:$BI$84,$E958:$BL958)+'FD inverse'!$A$17*$C959/Setup!$B$17+INDEX('FD inverse'!$A$17:$BH$17,1,'FD mesh'!$B$15+1)*Setup!$B$22</f>
        <v>22.1171333052867</v>
      </c>
      <c r="T959" s="0" t="n">
        <f aca="false">SUMPRODUCT('FD inverse'!$A$18:$BH$18,'FD mesh'!$B$84:$BI$84,$E958:$BL958)+'FD inverse'!$A$18*$C959/Setup!$B$17+INDEX('FD inverse'!$A$18:$BH$18,1,'FD mesh'!$B$15+1)*Setup!$B$22</f>
        <v>21.6455964065007</v>
      </c>
      <c r="U959" s="0" t="n">
        <f aca="false">SUMPRODUCT('FD inverse'!$A$19:$BH$19,'FD mesh'!$B$84:$BI$84,$E958:$BL958)+'FD inverse'!$A$19*$C959/Setup!$B$17+INDEX('FD inverse'!$A$19:$BH$19,1,'FD mesh'!$B$15+1)*Setup!$B$22</f>
        <v>21.1711194913828</v>
      </c>
      <c r="V959" s="0" t="n">
        <f aca="false">SUMPRODUCT('FD inverse'!$A$20:$BH$20,'FD mesh'!$B$84:$BI$84,$E958:$BL958)+'FD inverse'!$A$20*$C959/Setup!$B$17+INDEX('FD inverse'!$A$20:$BH$20,1,'FD mesh'!$B$15+1)*Setup!$B$22</f>
        <v>20.6938455803483</v>
      </c>
      <c r="W959" s="0" t="n">
        <f aca="false">SUMPRODUCT('FD inverse'!$A$21:$BH$21,'FD mesh'!$B$84:$BI$84,$E958:$BL958)+'FD inverse'!$A$21*$C959/Setup!$B$17+INDEX('FD inverse'!$A$21:$BH$21,1,'FD mesh'!$B$15+1)*Setup!$B$22</f>
        <v>20.2139361370263</v>
      </c>
      <c r="X959" s="0" t="n">
        <f aca="false">SUMPRODUCT('FD inverse'!$A$22:$BH$22,'FD mesh'!$B$84:$BI$84,$E958:$BL958)+'FD inverse'!$A$22*$C959/Setup!$B$17+INDEX('FD inverse'!$A$22:$BH$22,1,'FD mesh'!$B$15+1)*Setup!$B$22</f>
        <v>19.7315690678781</v>
      </c>
      <c r="Y959" s="0" t="n">
        <f aca="false">SUMPRODUCT('FD inverse'!$A$23:$BH$23,'FD mesh'!$B$84:$BI$84,$E958:$BL958)+'FD inverse'!$A$23*$C959/Setup!$B$17+INDEX('FD inverse'!$A$23:$BH$23,1,'FD mesh'!$B$15+1)*Setup!$B$22</f>
        <v>19.2469368368403</v>
      </c>
      <c r="Z959" s="0" t="n">
        <f aca="false">SUMPRODUCT('FD inverse'!$A$24:$BH$24,'FD mesh'!$B$84:$BI$84,$E958:$BL958)+'FD inverse'!$A$24*$C959/Setup!$B$17+INDEX('FD inverse'!$A$24:$BH$24,1,'FD mesh'!$B$15+1)*Setup!$B$22</f>
        <v>18.7602446870677</v>
      </c>
      <c r="AA959" s="0" t="n">
        <f aca="false">SUMPRODUCT('FD inverse'!$A$25:$BH$25,'FD mesh'!$B$84:$BI$84,$E958:$BL958)+'FD inverse'!$A$25*$C959/Setup!$B$17+INDEX('FD inverse'!$A$25:$BH$25,1,'FD mesh'!$B$15+1)*Setup!$B$22</f>
        <v>18.2717089612616</v>
      </c>
      <c r="AB959" s="0" t="n">
        <f aca="false">SUMPRODUCT('FD inverse'!$A$26:$BH$26,'FD mesh'!$B$84:$BI$84,$E958:$BL958)+'FD inverse'!$A$26*$C959/Setup!$B$17+INDEX('FD inverse'!$A$26:$BH$26,1,'FD mesh'!$B$15+1)*Setup!$B$22</f>
        <v>17.7815555115482</v>
      </c>
      <c r="AC959" s="0" t="n">
        <f aca="false">SUMPRODUCT('FD inverse'!$A$27:$BH$27,'FD mesh'!$B$84:$BI$84,$E958:$BL958)+'FD inverse'!$A$27*$C959/Setup!$B$17+INDEX('FD inverse'!$A$27:$BH$27,1,'FD mesh'!$B$15+1)*Setup!$B$22</f>
        <v>17.2900181894264</v>
      </c>
      <c r="AD959" s="0" t="n">
        <f aca="false">SUMPRODUCT('FD inverse'!$A$28:$BH$28,'FD mesh'!$B$84:$BI$84,$E958:$BL958)+'FD inverse'!$A$28*$C959/Setup!$B$17+INDEX('FD inverse'!$A$28:$BH$28,1,'FD mesh'!$B$15+1)*Setup!$B$22</f>
        <v>16.7973374059158</v>
      </c>
      <c r="AE959" s="0" t="n">
        <f aca="false">SUMPRODUCT('FD inverse'!$A$29:$BH$29,'FD mesh'!$B$84:$BI$84,$E958:$BL958)+'FD inverse'!$A$29*$C959/Setup!$B$17+INDEX('FD inverse'!$A$29:$BH$29,1,'FD mesh'!$B$15+1)*Setup!$B$22</f>
        <v>16.3037587517141</v>
      </c>
      <c r="AF959" s="0" t="n">
        <f aca="false">SUMPRODUCT('FD inverse'!$A$30:$BH$30,'FD mesh'!$B$84:$BI$84,$E958:$BL958)+'FD inverse'!$A$30*$C959/Setup!$B$17+INDEX('FD inverse'!$A$30:$BH$30,1,'FD mesh'!$B$15+1)*Setup!$B$22</f>
        <v>15.8095316669095</v>
      </c>
      <c r="AG959" s="0" t="n">
        <f aca="false">SUMPRODUCT('FD inverse'!$A$31:$BH$31,'FD mesh'!$B$84:$BI$84,$E958:$BL958)+'FD inverse'!$A$31*$C959/Setup!$B$17+INDEX('FD inverse'!$A$31:$BH$31,1,'FD mesh'!$B$15+1)*Setup!$B$22</f>
        <v>15.3149081495807</v>
      </c>
      <c r="AH959" s="0" t="n">
        <f aca="false">SUMPRODUCT('FD inverse'!$A$32:$BH$32,'FD mesh'!$B$84:$BI$84,$E958:$BL958)+'FD inverse'!$A$32*$C959/Setup!$B$17+INDEX('FD inverse'!$A$32:$BH$32,1,'FD mesh'!$B$15+1)*Setup!$B$22</f>
        <v>15.2939342521468</v>
      </c>
      <c r="AI959" s="0" t="n">
        <f aca="false">SUMPRODUCT('FD inverse'!$A$33:$BH$33,'FD mesh'!$B$84:$BI$84,$E958:$BL958)+'FD inverse'!$A$33*$C959/Setup!$B$17+INDEX('FD inverse'!$A$33:$BH$33,1,'FD mesh'!$B$15+1)*Setup!$B$22</f>
        <v>15.2727325672053</v>
      </c>
      <c r="AJ959" s="0" t="n">
        <f aca="false">SUMPRODUCT('FD inverse'!$A$34:$BH$34,'FD mesh'!$B$84:$BI$84,$E958:$BL958)+'FD inverse'!$A$34*$C959/Setup!$B$17+INDEX('FD inverse'!$A$34:$BH$34,1,'FD mesh'!$B$15+1)*Setup!$B$22</f>
        <v>15.2513215368834</v>
      </c>
      <c r="AK959" s="0" t="n">
        <f aca="false">SUMPRODUCT('FD inverse'!$A$35:$BH$35,'FD mesh'!$B$84:$BI$84,$E958:$BL958)+'FD inverse'!$A$35*$C959/Setup!$B$17+INDEX('FD inverse'!$A$35:$BH$35,1,'FD mesh'!$B$15+1)*Setup!$B$22</f>
        <v>15.2297194971244</v>
      </c>
      <c r="AL959" s="0" t="n">
        <f aca="false">SUMPRODUCT('FD inverse'!$A$36:$BH$36,'FD mesh'!$B$84:$BI$84,$E958:$BL958)+'FD inverse'!$A$36*$C959/Setup!$B$17+INDEX('FD inverse'!$A$36:$BH$36,1,'FD mesh'!$B$15+1)*Setup!$B$22</f>
        <v>15.2079445940906</v>
      </c>
      <c r="AM959" s="0" t="n">
        <f aca="false">SUMPRODUCT('FD inverse'!$A$37:$BH$37,'FD mesh'!$B$84:$BI$84,$E958:$BL958)+'FD inverse'!$A$37*$C959/Setup!$B$17+INDEX('FD inverse'!$A$37:$BH$37,1,'FD mesh'!$B$15+1)*Setup!$B$22</f>
        <v>15.1860147249124</v>
      </c>
      <c r="AN959" s="0" t="n">
        <f aca="false">SUMPRODUCT('FD inverse'!$A$38:$BH$38,'FD mesh'!$B$84:$BI$84,$E958:$BL958)+'FD inverse'!$A$38*$C959/Setup!$B$17+INDEX('FD inverse'!$A$38:$BH$38,1,'FD mesh'!$B$15+1)*Setup!$B$22</f>
        <v>15.16394750047</v>
      </c>
      <c r="AO959" s="0" t="n">
        <f aca="false">SUMPRODUCT('FD inverse'!$A$39:$BH$39,'FD mesh'!$B$84:$BI$84,$E958:$BL958)+'FD inverse'!$A$39*$C959/Setup!$B$17+INDEX('FD inverse'!$A$39:$BH$39,1,'FD mesh'!$B$15+1)*Setup!$B$22</f>
        <v>15.1417602279243</v>
      </c>
      <c r="AP959" s="0" t="n">
        <f aca="false">SUMPRODUCT('FD inverse'!$A$40:$BH$40,'FD mesh'!$B$84:$BI$84,$E958:$BL958)+'FD inverse'!$A$40*$C959/Setup!$B$17+INDEX('FD inverse'!$A$40:$BH$40,1,'FD mesh'!$B$15+1)*Setup!$B$22</f>
        <v>15.1194699107526</v>
      </c>
      <c r="AQ959" s="0" t="n">
        <f aca="false">SUMPRODUCT('FD inverse'!$A$41:$BH$41,'FD mesh'!$B$84:$BI$84,$E958:$BL958)+'FD inverse'!$A$41*$C959/Setup!$B$17+INDEX('FD inverse'!$A$41:$BH$41,1,'FD mesh'!$B$15+1)*Setup!$B$22</f>
        <v>15.0970932640842</v>
      </c>
      <c r="AR959" s="0" t="n">
        <f aca="false">SUMPRODUCT('FD inverse'!$A$42:$BH$42,'FD mesh'!$B$84:$BI$84,$E958:$BL958)+'FD inverse'!$A$42*$C959/Setup!$B$17+INDEX('FD inverse'!$A$42:$BH$42,1,'FD mesh'!$B$15+1)*Setup!$B$22</f>
        <v>15.074646743167</v>
      </c>
      <c r="AS959" s="0" t="n">
        <f aca="false">SUMPRODUCT('FD inverse'!$A$43:$BH$43,'FD mesh'!$B$84:$BI$84,$E958:$BL958)+'FD inverse'!$A$43*$C959/Setup!$B$17+INDEX('FD inverse'!$A$43:$BH$43,1,'FD mesh'!$B$15+1)*Setup!$B$22</f>
        <v>0</v>
      </c>
      <c r="AT959" s="0" t="n">
        <f aca="false">SUMPRODUCT('FD inverse'!$A$44:$BH$44,'FD mesh'!$B$84:$BI$84,$E958:$BL958)+'FD inverse'!$A$44*$C959/Setup!$B$17+INDEX('FD inverse'!$A$44:$BH$44,1,'FD mesh'!$B$15+1)*Setup!$B$22</f>
        <v>0</v>
      </c>
      <c r="AU959" s="0" t="n">
        <f aca="false">SUMPRODUCT('FD inverse'!$A$45:$BH$45,'FD mesh'!$B$84:$BI$84,$E958:$BL958)+'FD inverse'!$A$45*$C959/Setup!$B$17+INDEX('FD inverse'!$A$45:$BH$45,1,'FD mesh'!$B$15+1)*Setup!$B$22</f>
        <v>0</v>
      </c>
      <c r="AV959" s="0" t="n">
        <f aca="false">SUMPRODUCT('FD inverse'!$A$46:$BH$46,'FD mesh'!$B$84:$BI$84,$E958:$BL958)+'FD inverse'!$A$46*$C959/Setup!$B$17+INDEX('FD inverse'!$A$46:$BH$46,1,'FD mesh'!$B$15+1)*Setup!$B$22</f>
        <v>0</v>
      </c>
      <c r="AW959" s="0" t="n">
        <f aca="false">SUMPRODUCT('FD inverse'!$A$47:$BH$47,'FD mesh'!$B$84:$BI$84,$E958:$BL958)+'FD inverse'!$A$47*$C959/Setup!$B$17+INDEX('FD inverse'!$A$47:$BH$47,1,'FD mesh'!$B$15+1)*Setup!$B$22</f>
        <v>0</v>
      </c>
      <c r="AX959" s="0" t="n">
        <f aca="false">SUMPRODUCT('FD inverse'!$A$48:$BH$48,'FD mesh'!$B$84:$BI$84,$E958:$BL958)+'FD inverse'!$A$48*$C959/Setup!$B$17+INDEX('FD inverse'!$A$48:$BH$48,1,'FD mesh'!$B$15+1)*Setup!$B$22</f>
        <v>0</v>
      </c>
      <c r="AY959" s="0" t="n">
        <f aca="false">SUMPRODUCT('FD inverse'!$A$49:$BH$49,'FD mesh'!$B$84:$BI$84,$E958:$BL958)+'FD inverse'!$A$49*$C959/Setup!$B$17+INDEX('FD inverse'!$A$49:$BH$49,1,'FD mesh'!$B$15+1)*Setup!$B$22</f>
        <v>0</v>
      </c>
      <c r="AZ959" s="0" t="n">
        <f aca="false">SUMPRODUCT('FD inverse'!$A$50:$BH$50,'FD mesh'!$B$84:$BI$84,$E958:$BL958)+'FD inverse'!$A$50*$C959/Setup!$B$17+INDEX('FD inverse'!$A$50:$BH$50,1,'FD mesh'!$B$15+1)*Setup!$B$22</f>
        <v>0</v>
      </c>
      <c r="BA959" s="0" t="n">
        <f aca="false">SUMPRODUCT('FD inverse'!$A$51:$BH$51,'FD mesh'!$B$84:$BI$84,$E958:$BL958)+'FD inverse'!$A$51*$C959/Setup!$B$17+INDEX('FD inverse'!$A$51:$BH$51,1,'FD mesh'!$B$15+1)*Setup!$B$22</f>
        <v>0</v>
      </c>
      <c r="BB959" s="0" t="n">
        <f aca="false">SUMPRODUCT('FD inverse'!$A$52:$BH$52,'FD mesh'!$B$84:$BI$84,$E958:$BL958)+'FD inverse'!$A$52*$C959/Setup!$B$17+INDEX('FD inverse'!$A$52:$BH$52,1,'FD mesh'!$B$15+1)*Setup!$B$22</f>
        <v>0</v>
      </c>
      <c r="BC959" s="0" t="n">
        <f aca="false">SUMPRODUCT('FD inverse'!$A$53:$BH$53,'FD mesh'!$B$84:$BI$84,$E958:$BL958)+'FD inverse'!$A$53*$C959/Setup!$B$17+INDEX('FD inverse'!$A$53:$BH$53,1,'FD mesh'!$B$15+1)*Setup!$B$22</f>
        <v>0</v>
      </c>
      <c r="BD959" s="0" t="n">
        <f aca="false">SUMPRODUCT('FD inverse'!$A$54:$BH$54,'FD mesh'!$B$84:$BI$84,$E958:$BL958)+'FD inverse'!$A$54*$C959/Setup!$B$17+INDEX('FD inverse'!$A$54:$BH$54,1,'FD mesh'!$B$15+1)*Setup!$B$22</f>
        <v>0</v>
      </c>
      <c r="BE959" s="0" t="n">
        <f aca="false">SUMPRODUCT('FD inverse'!$A$55:$BH$55,'FD mesh'!$B$84:$BI$84,$E958:$BL958)+'FD inverse'!$A$55*$C959/Setup!$B$17+INDEX('FD inverse'!$A$55:$BH$55,1,'FD mesh'!$B$15+1)*Setup!$B$22</f>
        <v>0</v>
      </c>
      <c r="BF959" s="0" t="n">
        <f aca="false">SUMPRODUCT('FD inverse'!$A$56:$BH$56,'FD mesh'!$B$84:$BI$84,$E958:$BL958)+'FD inverse'!$A$56*$C959/Setup!$B$17+INDEX('FD inverse'!$A$56:$BH$56,1,'FD mesh'!$B$15+1)*Setup!$B$22</f>
        <v>0</v>
      </c>
      <c r="BG959" s="0" t="n">
        <f aca="false">SUMPRODUCT('FD inverse'!$A$57:$BH$57,'FD mesh'!$B$84:$BI$84,$E958:$BL958)+'FD inverse'!$A$57*$C959/Setup!$B$17+INDEX('FD inverse'!$A$57:$BH$57,1,'FD mesh'!$B$15+1)*Setup!$B$22</f>
        <v>0</v>
      </c>
      <c r="BH959" s="0" t="n">
        <f aca="false">SUMPRODUCT('FD inverse'!$A$58:$BH$58,'FD mesh'!$B$84:$BI$84,$E958:$BL958)+'FD inverse'!$A$58*$C959/Setup!$B$17+INDEX('FD inverse'!$A$58:$BH$58,1,'FD mesh'!$B$15+1)*Setup!$B$22</f>
        <v>0</v>
      </c>
      <c r="BI959" s="0" t="n">
        <f aca="false">SUMPRODUCT('FD inverse'!$A$59:$BH$59,'FD mesh'!$B$84:$BI$84,$E958:$BL958)+'FD inverse'!$A$59*$C959/Setup!$B$17+INDEX('FD inverse'!$A$59:$BH$59,1,'FD mesh'!$B$15+1)*Setup!$B$22</f>
        <v>0</v>
      </c>
      <c r="BJ959" s="0" t="n">
        <f aca="false">SUMPRODUCT('FD inverse'!$A$60:$BH$60,'FD mesh'!$B$84:$BI$84,$E958:$BL958)+'FD inverse'!$A$60*$C959/Setup!$B$17+INDEX('FD inverse'!$A$60:$BH$60,1,'FD mesh'!$B$15+1)*Setup!$B$22</f>
        <v>0</v>
      </c>
      <c r="BK959" s="0" t="n">
        <f aca="false">SUMPRODUCT('FD inverse'!$A$61:$BH$61,'FD mesh'!$B$84:$BI$84,$E958:$BL958)+'FD inverse'!$A$61*$C959/Setup!$B$17+INDEX('FD inverse'!$A$61:$BH$61,1,'FD mesh'!$B$15+1)*Setup!$B$22</f>
        <v>0</v>
      </c>
      <c r="BL959" s="0" t="n">
        <f aca="false">SUMPRODUCT('FD inverse'!$A$62:$BH$62,'FD mesh'!$B$84:$BI$84,$E958:$BL958)+'FD inverse'!$A$62*$C959/Setup!$B$17+INDEX('FD inverse'!$A$62:$BH$62,1,'FD mesh'!$B$15+1)*Setup!$B$22</f>
        <v>0</v>
      </c>
    </row>
    <row r="960" customFormat="false" ht="15" hidden="false" customHeight="false" outlineLevel="0" collapsed="false">
      <c r="A960" s="0" t="n">
        <v>955</v>
      </c>
      <c r="B960" s="0" t="n">
        <f aca="false">A960*Setup!$B$11/3600</f>
        <v>79.5833333333333</v>
      </c>
      <c r="C960" s="0" t="n">
        <f aca="false">Setup!$B$7+Setup!$B$8*COS(2*PI()*(B960-Setup!$B$9)/24)</f>
        <v>21.6347614065457</v>
      </c>
      <c r="D960" s="0" t="n">
        <f aca="false">(C960-E960)/Setup!$B$17</f>
        <v>-2.43796666543644</v>
      </c>
      <c r="E960" s="0" t="n">
        <f aca="false">SUMPRODUCT('FD inverse'!$A$3:$BH$3,'FD mesh'!$B$84:$BI$84,$E959:$BL959)+'FD inverse'!$A$3*$C960/Setup!$B$17+INDEX('FD inverse'!$A$3:$BH$3,1,'FD mesh'!$B$15+1)*Setup!$B$22</f>
        <v>21.9516970730524</v>
      </c>
      <c r="F960" s="0" t="n">
        <f aca="false">SUMPRODUCT('FD inverse'!$A$4:$BH$4,'FD mesh'!$B$84:$BI$84,$E959:$BL959)+'FD inverse'!$A$4*$C960/Setup!$B$17+INDEX('FD inverse'!$A$4:$BH$4,1,'FD mesh'!$B$15+1)*Setup!$B$22</f>
        <v>22.0322139180551</v>
      </c>
      <c r="G960" s="0" t="n">
        <f aca="false">SUMPRODUCT('FD inverse'!$A$5:$BH$5,'FD mesh'!$B$84:$BI$84,$E959:$BL959)+'FD inverse'!$A$5*$C960/Setup!$B$17+INDEX('FD inverse'!$A$5:$BH$5,1,'FD mesh'!$B$15+1)*Setup!$B$22</f>
        <v>22.1254359522888</v>
      </c>
      <c r="H960" s="0" t="n">
        <f aca="false">SUMPRODUCT('FD inverse'!$A$6:$BH$6,'FD mesh'!$B$84:$BI$84,$E959:$BL959)+'FD inverse'!$A$6*$C960/Setup!$B$17+INDEX('FD inverse'!$A$6:$BH$6,1,'FD mesh'!$B$15+1)*Setup!$B$22</f>
        <v>22.454861047153</v>
      </c>
      <c r="I960" s="0" t="n">
        <f aca="false">SUMPRODUCT('FD inverse'!$A$7:$BH$7,'FD mesh'!$B$84:$BI$84,$E959:$BL959)+'FD inverse'!$A$7*$C960/Setup!$B$17+INDEX('FD inverse'!$A$7:$BH$7,1,'FD mesh'!$B$15+1)*Setup!$B$22</f>
        <v>22.4837254752126</v>
      </c>
      <c r="J960" s="0" t="n">
        <f aca="false">SUMPRODUCT('FD inverse'!$A$8:$BH$8,'FD mesh'!$B$84:$BI$84,$E959:$BL959)+'FD inverse'!$A$8*$C960/Setup!$B$17+INDEX('FD inverse'!$A$8:$BH$8,1,'FD mesh'!$B$15+1)*Setup!$B$22</f>
        <v>22.5108794191189</v>
      </c>
      <c r="K960" s="0" t="n">
        <f aca="false">SUMPRODUCT('FD inverse'!$A$9:$BH$9,'FD mesh'!$B$84:$BI$84,$E959:$BL959)+'FD inverse'!$A$9*$C960/Setup!$B$17+INDEX('FD inverse'!$A$9:$BH$9,1,'FD mesh'!$B$15+1)*Setup!$B$22</f>
        <v>22.5353344423108</v>
      </c>
      <c r="L960" s="0" t="n">
        <f aca="false">SUMPRODUCT('FD inverse'!$A$10:$BH$10,'FD mesh'!$B$84:$BI$84,$E959:$BL959)+'FD inverse'!$A$10*$C960/Setup!$B$17+INDEX('FD inverse'!$A$10:$BH$10,1,'FD mesh'!$B$15+1)*Setup!$B$22</f>
        <v>22.5562398530183</v>
      </c>
      <c r="M960" s="0" t="n">
        <f aca="false">SUMPRODUCT('FD inverse'!$A$11:$BH$11,'FD mesh'!$B$84:$BI$84,$E959:$BL959)+'FD inverse'!$A$11*$C960/Setup!$B$17+INDEX('FD inverse'!$A$11:$BH$11,1,'FD mesh'!$B$15+1)*Setup!$B$22</f>
        <v>22.5728753970503</v>
      </c>
      <c r="N960" s="0" t="n">
        <f aca="false">SUMPRODUCT('FD inverse'!$A$12:$BH$12,'FD mesh'!$B$84:$BI$84,$E959:$BL959)+'FD inverse'!$A$12*$C960/Setup!$B$17+INDEX('FD inverse'!$A$12:$BH$12,1,'FD mesh'!$B$15+1)*Setup!$B$22</f>
        <v>22.5846446154869</v>
      </c>
      <c r="O960" s="0" t="n">
        <f aca="false">SUMPRODUCT('FD inverse'!$A$13:$BH$13,'FD mesh'!$B$84:$BI$84,$E959:$BL959)+'FD inverse'!$A$13*$C960/Setup!$B$17+INDEX('FD inverse'!$A$13:$BH$13,1,'FD mesh'!$B$15+1)*Setup!$B$22</f>
        <v>22.5910689854529</v>
      </c>
      <c r="P960" s="0" t="n">
        <f aca="false">SUMPRODUCT('FD inverse'!$A$14:$BH$14,'FD mesh'!$B$84:$BI$84,$E959:$BL959)+'FD inverse'!$A$14*$C960/Setup!$B$17+INDEX('FD inverse'!$A$14:$BH$14,1,'FD mesh'!$B$15+1)*Setup!$B$22</f>
        <v>22.5917829417474</v>
      </c>
      <c r="Q960" s="0" t="n">
        <f aca="false">SUMPRODUCT('FD inverse'!$A$15:$BH$15,'FD mesh'!$B$84:$BI$84,$E959:$BL959)+'FD inverse'!$A$15*$C960/Setup!$B$17+INDEX('FD inverse'!$A$15:$BH$15,1,'FD mesh'!$B$15+1)*Setup!$B$22</f>
        <v>22.5865298576867</v>
      </c>
      <c r="R960" s="0" t="n">
        <f aca="false">SUMPRODUCT('FD inverse'!$A$16:$BH$16,'FD mesh'!$B$84:$BI$84,$E959:$BL959)+'FD inverse'!$A$16*$C960/Setup!$B$17+INDEX('FD inverse'!$A$16:$BH$16,1,'FD mesh'!$B$15+1)*Setup!$B$22</f>
        <v>22.5751590449568</v>
      </c>
      <c r="S960" s="0" t="n">
        <f aca="false">SUMPRODUCT('FD inverse'!$A$17:$BH$17,'FD mesh'!$B$84:$BI$84,$E959:$BL959)+'FD inverse'!$A$17*$C960/Setup!$B$17+INDEX('FD inverse'!$A$17:$BH$17,1,'FD mesh'!$B$15+1)*Setup!$B$22</f>
        <v>22.1069954674852</v>
      </c>
      <c r="T960" s="0" t="n">
        <f aca="false">SUMPRODUCT('FD inverse'!$A$18:$BH$18,'FD mesh'!$B$84:$BI$84,$E959:$BL959)+'FD inverse'!$A$18*$C960/Setup!$B$17+INDEX('FD inverse'!$A$18:$BH$18,1,'FD mesh'!$B$15+1)*Setup!$B$22</f>
        <v>21.6358484691748</v>
      </c>
      <c r="U960" s="0" t="n">
        <f aca="false">SUMPRODUCT('FD inverse'!$A$19:$BH$19,'FD mesh'!$B$84:$BI$84,$E959:$BL959)+'FD inverse'!$A$19*$C960/Setup!$B$17+INDEX('FD inverse'!$A$19:$BH$19,1,'FD mesh'!$B$15+1)*Setup!$B$22</f>
        <v>21.1618327921656</v>
      </c>
      <c r="V960" s="0" t="n">
        <f aca="false">SUMPRODUCT('FD inverse'!$A$20:$BH$20,'FD mesh'!$B$84:$BI$84,$E959:$BL959)+'FD inverse'!$A$20*$C960/Setup!$B$17+INDEX('FD inverse'!$A$20:$BH$20,1,'FD mesh'!$B$15+1)*Setup!$B$22</f>
        <v>20.685084172244</v>
      </c>
      <c r="W960" s="0" t="n">
        <f aca="false">SUMPRODUCT('FD inverse'!$A$21:$BH$21,'FD mesh'!$B$84:$BI$84,$E959:$BL959)+'FD inverse'!$A$21*$C960/Setup!$B$17+INDEX('FD inverse'!$A$21:$BH$21,1,'FD mesh'!$B$15+1)*Setup!$B$22</f>
        <v>20.2057571950803</v>
      </c>
      <c r="X960" s="0" t="n">
        <f aca="false">SUMPRODUCT('FD inverse'!$A$22:$BH$22,'FD mesh'!$B$84:$BI$84,$E959:$BL959)+'FD inverse'!$A$22*$C960/Setup!$B$17+INDEX('FD inverse'!$A$22:$BH$22,1,'FD mesh'!$B$15+1)*Setup!$B$22</f>
        <v>19.7240232721439</v>
      </c>
      <c r="Y960" s="0" t="n">
        <f aca="false">SUMPRODUCT('FD inverse'!$A$23:$BH$23,'FD mesh'!$B$84:$BI$84,$E959:$BL959)+'FD inverse'!$A$23*$C960/Setup!$B$17+INDEX('FD inverse'!$A$23:$BH$23,1,'FD mesh'!$B$15+1)*Setup!$B$22</f>
        <v>19.24006872932</v>
      </c>
      <c r="Z960" s="0" t="n">
        <f aca="false">SUMPRODUCT('FD inverse'!$A$24:$BH$24,'FD mesh'!$B$84:$BI$84,$E959:$BL959)+'FD inverse'!$A$24*$C960/Setup!$B$17+INDEX('FD inverse'!$A$24:$BH$24,1,'FD mesh'!$B$15+1)*Setup!$B$22</f>
        <v>18.7540930005687</v>
      </c>
      <c r="AA960" s="0" t="n">
        <f aca="false">SUMPRODUCT('FD inverse'!$A$25:$BH$25,'FD mesh'!$B$84:$BI$84,$E959:$BL959)+'FD inverse'!$A$25*$C960/Setup!$B$17+INDEX('FD inverse'!$A$25:$BH$25,1,'FD mesh'!$B$15+1)*Setup!$B$22</f>
        <v>18.266306918362</v>
      </c>
      <c r="AB960" s="0" t="n">
        <f aca="false">SUMPRODUCT('FD inverse'!$A$26:$BH$26,'FD mesh'!$B$84:$BI$84,$E959:$BL959)+'FD inverse'!$A$26*$C960/Setup!$B$17+INDEX('FD inverse'!$A$26:$BH$26,1,'FD mesh'!$B$15+1)*Setup!$B$22</f>
        <v>17.776931092102</v>
      </c>
      <c r="AC960" s="0" t="n">
        <f aca="false">SUMPRODUCT('FD inverse'!$A$27:$BH$27,'FD mesh'!$B$84:$BI$84,$E959:$BL959)+'FD inverse'!$A$27*$C960/Setup!$B$17+INDEX('FD inverse'!$A$27:$BH$27,1,'FD mesh'!$B$15+1)*Setup!$B$22</f>
        <v>17.2861943652621</v>
      </c>
      <c r="AD960" s="0" t="n">
        <f aca="false">SUMPRODUCT('FD inverse'!$A$28:$BH$28,'FD mesh'!$B$84:$BI$84,$E959:$BL959)+'FD inverse'!$A$28*$C960/Setup!$B$17+INDEX('FD inverse'!$A$28:$BH$28,1,'FD mesh'!$B$15+1)*Setup!$B$22</f>
        <v>16.7943323415967</v>
      </c>
      <c r="AE960" s="0" t="n">
        <f aca="false">SUMPRODUCT('FD inverse'!$A$29:$BH$29,'FD mesh'!$B$84:$BI$84,$E959:$BL959)+'FD inverse'!$A$29*$C960/Setup!$B$17+INDEX('FD inverse'!$A$29:$BH$29,1,'FD mesh'!$B$15+1)*Setup!$B$22</f>
        <v>16.3015859704317</v>
      </c>
      <c r="AF960" s="0" t="n">
        <f aca="false">SUMPRODUCT('FD inverse'!$A$30:$BH$30,'FD mesh'!$B$84:$BI$84,$E959:$BL959)+'FD inverse'!$A$30*$C960/Setup!$B$17+INDEX('FD inverse'!$A$30:$BH$30,1,'FD mesh'!$B$15+1)*Setup!$B$22</f>
        <v>15.808200180775</v>
      </c>
      <c r="AG960" s="0" t="n">
        <f aca="false">SUMPRODUCT('FD inverse'!$A$31:$BH$31,'FD mesh'!$B$84:$BI$84,$E959:$BL959)+'FD inverse'!$A$31*$C960/Setup!$B$17+INDEX('FD inverse'!$A$31:$BH$31,1,'FD mesh'!$B$15+1)*Setup!$B$22</f>
        <v>15.3144225537702</v>
      </c>
      <c r="AH960" s="0" t="n">
        <f aca="false">SUMPRODUCT('FD inverse'!$A$32:$BH$32,'FD mesh'!$B$84:$BI$84,$E959:$BL959)+'FD inverse'!$A$32*$C960/Setup!$B$17+INDEX('FD inverse'!$A$32:$BH$32,1,'FD mesh'!$B$15+1)*Setup!$B$22</f>
        <v>15.2934845174097</v>
      </c>
      <c r="AI960" s="0" t="n">
        <f aca="false">SUMPRODUCT('FD inverse'!$A$33:$BH$33,'FD mesh'!$B$84:$BI$84,$E959:$BL959)+'FD inverse'!$A$33*$C960/Setup!$B$17+INDEX('FD inverse'!$A$33:$BH$33,1,'FD mesh'!$B$15+1)*Setup!$B$22</f>
        <v>15.2723188149664</v>
      </c>
      <c r="AJ960" s="0" t="n">
        <f aca="false">SUMPRODUCT('FD inverse'!$A$34:$BH$34,'FD mesh'!$B$84:$BI$84,$E959:$BL959)+'FD inverse'!$A$34*$C960/Setup!$B$17+INDEX('FD inverse'!$A$34:$BH$34,1,'FD mesh'!$B$15+1)*Setup!$B$22</f>
        <v>15.2509436616097</v>
      </c>
      <c r="AK960" s="0" t="n">
        <f aca="false">SUMPRODUCT('FD inverse'!$A$35:$BH$35,'FD mesh'!$B$84:$BI$84,$E959:$BL959)+'FD inverse'!$A$35*$C960/Setup!$B$17+INDEX('FD inverse'!$A$35:$BH$35,1,'FD mesh'!$B$15+1)*Setup!$B$22</f>
        <v>15.2293772190859</v>
      </c>
      <c r="AL960" s="0" t="n">
        <f aca="false">SUMPRODUCT('FD inverse'!$A$36:$BH$36,'FD mesh'!$B$84:$BI$84,$E959:$BL959)+'FD inverse'!$A$36*$C960/Setup!$B$17+INDEX('FD inverse'!$A$36:$BH$36,1,'FD mesh'!$B$15+1)*Setup!$B$22</f>
        <v>15.2076375075352</v>
      </c>
      <c r="AM960" s="0" t="n">
        <f aca="false">SUMPRODUCT('FD inverse'!$A$37:$BH$37,'FD mesh'!$B$84:$BI$84,$E959:$BL959)+'FD inverse'!$A$37*$C960/Setup!$B$17+INDEX('FD inverse'!$A$37:$BH$37,1,'FD mesh'!$B$15+1)*Setup!$B$22</f>
        <v>15.185742341697</v>
      </c>
      <c r="AN960" s="0" t="n">
        <f aca="false">SUMPRODUCT('FD inverse'!$A$38:$BH$38,'FD mesh'!$B$84:$BI$84,$E959:$BL959)+'FD inverse'!$A$38*$C960/Setup!$B$17+INDEX('FD inverse'!$A$38:$BH$38,1,'FD mesh'!$B$15+1)*Setup!$B$22</f>
        <v>15.1637092892013</v>
      </c>
      <c r="AO960" s="0" t="n">
        <f aca="false">SUMPRODUCT('FD inverse'!$A$39:$BH$39,'FD mesh'!$B$84:$BI$84,$E959:$BL959)+'FD inverse'!$A$39*$C960/Setup!$B$17+INDEX('FD inverse'!$A$39:$BH$39,1,'FD mesh'!$B$15+1)*Setup!$B$22</f>
        <v>15.1415556486747</v>
      </c>
      <c r="AP960" s="0" t="n">
        <f aca="false">SUMPRODUCT('FD inverse'!$A$40:$BH$40,'FD mesh'!$B$84:$BI$84,$E959:$BL959)+'FD inverse'!$A$40*$C960/Setup!$B$17+INDEX('FD inverse'!$A$40:$BH$40,1,'FD mesh'!$B$15+1)*Setup!$B$22</f>
        <v>15.1192984454198</v>
      </c>
      <c r="AQ960" s="0" t="n">
        <f aca="false">SUMPRODUCT('FD inverse'!$A$41:$BH$41,'FD mesh'!$B$84:$BI$84,$E959:$BL959)+'FD inverse'!$A$41*$C960/Setup!$B$17+INDEX('FD inverse'!$A$41:$BH$41,1,'FD mesh'!$B$15+1)*Setup!$B$22</f>
        <v>15.0969544424642</v>
      </c>
      <c r="AR960" s="0" t="n">
        <f aca="false">SUMPRODUCT('FD inverse'!$A$42:$BH$42,'FD mesh'!$B$84:$BI$84,$E959:$BL959)+'FD inverse'!$A$42*$C960/Setup!$B$17+INDEX('FD inverse'!$A$42:$BH$42,1,'FD mesh'!$B$15+1)*Setup!$B$22</f>
        <v>15.074540164807</v>
      </c>
      <c r="AS960" s="0" t="n">
        <f aca="false">SUMPRODUCT('FD inverse'!$A$43:$BH$43,'FD mesh'!$B$84:$BI$84,$E959:$BL959)+'FD inverse'!$A$43*$C960/Setup!$B$17+INDEX('FD inverse'!$A$43:$BH$43,1,'FD mesh'!$B$15+1)*Setup!$B$22</f>
        <v>0</v>
      </c>
      <c r="AT960" s="0" t="n">
        <f aca="false">SUMPRODUCT('FD inverse'!$A$44:$BH$44,'FD mesh'!$B$84:$BI$84,$E959:$BL959)+'FD inverse'!$A$44*$C960/Setup!$B$17+INDEX('FD inverse'!$A$44:$BH$44,1,'FD mesh'!$B$15+1)*Setup!$B$22</f>
        <v>0</v>
      </c>
      <c r="AU960" s="0" t="n">
        <f aca="false">SUMPRODUCT('FD inverse'!$A$45:$BH$45,'FD mesh'!$B$84:$BI$84,$E959:$BL959)+'FD inverse'!$A$45*$C960/Setup!$B$17+INDEX('FD inverse'!$A$45:$BH$45,1,'FD mesh'!$B$15+1)*Setup!$B$22</f>
        <v>0</v>
      </c>
      <c r="AV960" s="0" t="n">
        <f aca="false">SUMPRODUCT('FD inverse'!$A$46:$BH$46,'FD mesh'!$B$84:$BI$84,$E959:$BL959)+'FD inverse'!$A$46*$C960/Setup!$B$17+INDEX('FD inverse'!$A$46:$BH$46,1,'FD mesh'!$B$15+1)*Setup!$B$22</f>
        <v>0</v>
      </c>
      <c r="AW960" s="0" t="n">
        <f aca="false">SUMPRODUCT('FD inverse'!$A$47:$BH$47,'FD mesh'!$B$84:$BI$84,$E959:$BL959)+'FD inverse'!$A$47*$C960/Setup!$B$17+INDEX('FD inverse'!$A$47:$BH$47,1,'FD mesh'!$B$15+1)*Setup!$B$22</f>
        <v>0</v>
      </c>
      <c r="AX960" s="0" t="n">
        <f aca="false">SUMPRODUCT('FD inverse'!$A$48:$BH$48,'FD mesh'!$B$84:$BI$84,$E959:$BL959)+'FD inverse'!$A$48*$C960/Setup!$B$17+INDEX('FD inverse'!$A$48:$BH$48,1,'FD mesh'!$B$15+1)*Setup!$B$22</f>
        <v>0</v>
      </c>
      <c r="AY960" s="0" t="n">
        <f aca="false">SUMPRODUCT('FD inverse'!$A$49:$BH$49,'FD mesh'!$B$84:$BI$84,$E959:$BL959)+'FD inverse'!$A$49*$C960/Setup!$B$17+INDEX('FD inverse'!$A$49:$BH$49,1,'FD mesh'!$B$15+1)*Setup!$B$22</f>
        <v>0</v>
      </c>
      <c r="AZ960" s="0" t="n">
        <f aca="false">SUMPRODUCT('FD inverse'!$A$50:$BH$50,'FD mesh'!$B$84:$BI$84,$E959:$BL959)+'FD inverse'!$A$50*$C960/Setup!$B$17+INDEX('FD inverse'!$A$50:$BH$50,1,'FD mesh'!$B$15+1)*Setup!$B$22</f>
        <v>0</v>
      </c>
      <c r="BA960" s="0" t="n">
        <f aca="false">SUMPRODUCT('FD inverse'!$A$51:$BH$51,'FD mesh'!$B$84:$BI$84,$E959:$BL959)+'FD inverse'!$A$51*$C960/Setup!$B$17+INDEX('FD inverse'!$A$51:$BH$51,1,'FD mesh'!$B$15+1)*Setup!$B$22</f>
        <v>0</v>
      </c>
      <c r="BB960" s="0" t="n">
        <f aca="false">SUMPRODUCT('FD inverse'!$A$52:$BH$52,'FD mesh'!$B$84:$BI$84,$E959:$BL959)+'FD inverse'!$A$52*$C960/Setup!$B$17+INDEX('FD inverse'!$A$52:$BH$52,1,'FD mesh'!$B$15+1)*Setup!$B$22</f>
        <v>0</v>
      </c>
      <c r="BC960" s="0" t="n">
        <f aca="false">SUMPRODUCT('FD inverse'!$A$53:$BH$53,'FD mesh'!$B$84:$BI$84,$E959:$BL959)+'FD inverse'!$A$53*$C960/Setup!$B$17+INDEX('FD inverse'!$A$53:$BH$53,1,'FD mesh'!$B$15+1)*Setup!$B$22</f>
        <v>0</v>
      </c>
      <c r="BD960" s="0" t="n">
        <f aca="false">SUMPRODUCT('FD inverse'!$A$54:$BH$54,'FD mesh'!$B$84:$BI$84,$E959:$BL959)+'FD inverse'!$A$54*$C960/Setup!$B$17+INDEX('FD inverse'!$A$54:$BH$54,1,'FD mesh'!$B$15+1)*Setup!$B$22</f>
        <v>0</v>
      </c>
      <c r="BE960" s="0" t="n">
        <f aca="false">SUMPRODUCT('FD inverse'!$A$55:$BH$55,'FD mesh'!$B$84:$BI$84,$E959:$BL959)+'FD inverse'!$A$55*$C960/Setup!$B$17+INDEX('FD inverse'!$A$55:$BH$55,1,'FD mesh'!$B$15+1)*Setup!$B$22</f>
        <v>0</v>
      </c>
      <c r="BF960" s="0" t="n">
        <f aca="false">SUMPRODUCT('FD inverse'!$A$56:$BH$56,'FD mesh'!$B$84:$BI$84,$E959:$BL959)+'FD inverse'!$A$56*$C960/Setup!$B$17+INDEX('FD inverse'!$A$56:$BH$56,1,'FD mesh'!$B$15+1)*Setup!$B$22</f>
        <v>0</v>
      </c>
      <c r="BG960" s="0" t="n">
        <f aca="false">SUMPRODUCT('FD inverse'!$A$57:$BH$57,'FD mesh'!$B$84:$BI$84,$E959:$BL959)+'FD inverse'!$A$57*$C960/Setup!$B$17+INDEX('FD inverse'!$A$57:$BH$57,1,'FD mesh'!$B$15+1)*Setup!$B$22</f>
        <v>0</v>
      </c>
      <c r="BH960" s="0" t="n">
        <f aca="false">SUMPRODUCT('FD inverse'!$A$58:$BH$58,'FD mesh'!$B$84:$BI$84,$E959:$BL959)+'FD inverse'!$A$58*$C960/Setup!$B$17+INDEX('FD inverse'!$A$58:$BH$58,1,'FD mesh'!$B$15+1)*Setup!$B$22</f>
        <v>0</v>
      </c>
      <c r="BI960" s="0" t="n">
        <f aca="false">SUMPRODUCT('FD inverse'!$A$59:$BH$59,'FD mesh'!$B$84:$BI$84,$E959:$BL959)+'FD inverse'!$A$59*$C960/Setup!$B$17+INDEX('FD inverse'!$A$59:$BH$59,1,'FD mesh'!$B$15+1)*Setup!$B$22</f>
        <v>0</v>
      </c>
      <c r="BJ960" s="0" t="n">
        <f aca="false">SUMPRODUCT('FD inverse'!$A$60:$BH$60,'FD mesh'!$B$84:$BI$84,$E959:$BL959)+'FD inverse'!$A$60*$C960/Setup!$B$17+INDEX('FD inverse'!$A$60:$BH$60,1,'FD mesh'!$B$15+1)*Setup!$B$22</f>
        <v>0</v>
      </c>
      <c r="BK960" s="0" t="n">
        <f aca="false">SUMPRODUCT('FD inverse'!$A$61:$BH$61,'FD mesh'!$B$84:$BI$84,$E959:$BL959)+'FD inverse'!$A$61*$C960/Setup!$B$17+INDEX('FD inverse'!$A$61:$BH$61,1,'FD mesh'!$B$15+1)*Setup!$B$22</f>
        <v>0</v>
      </c>
      <c r="BL960" s="0" t="n">
        <f aca="false">SUMPRODUCT('FD inverse'!$A$62:$BH$62,'FD mesh'!$B$84:$BI$84,$E959:$BL959)+'FD inverse'!$A$62*$C960/Setup!$B$17+INDEX('FD inverse'!$A$62:$BH$62,1,'FD mesh'!$B$15+1)*Setup!$B$22</f>
        <v>0</v>
      </c>
    </row>
    <row r="961" customFormat="false" ht="15" hidden="false" customHeight="false" outlineLevel="0" collapsed="false">
      <c r="A961" s="0" t="n">
        <v>956</v>
      </c>
      <c r="B961" s="0" t="n">
        <f aca="false">A961*Setup!$B$11/3600</f>
        <v>79.6666666666667</v>
      </c>
      <c r="C961" s="0" t="n">
        <f aca="false">Setup!$B$7+Setup!$B$8*COS(2*PI()*(B961-Setup!$B$9)/24)</f>
        <v>21.7056942545958</v>
      </c>
      <c r="D961" s="0" t="n">
        <f aca="false">(C961-E961)/Setup!$B$17</f>
        <v>-2.1809068819826</v>
      </c>
      <c r="E961" s="0" t="n">
        <f aca="false">SUMPRODUCT('FD inverse'!$A$3:$BH$3,'FD mesh'!$B$84:$BI$84,$E960:$BL960)+'FD inverse'!$A$3*$C961/Setup!$B$17+INDEX('FD inverse'!$A$3:$BH$3,1,'FD mesh'!$B$15+1)*Setup!$B$22</f>
        <v>21.9892121492536</v>
      </c>
      <c r="F961" s="0" t="n">
        <f aca="false">SUMPRODUCT('FD inverse'!$A$4:$BH$4,'FD mesh'!$B$84:$BI$84,$E960:$BL960)+'FD inverse'!$A$4*$C961/Setup!$B$17+INDEX('FD inverse'!$A$4:$BH$4,1,'FD mesh'!$B$15+1)*Setup!$B$22</f>
        <v>22.0622613847481</v>
      </c>
      <c r="G961" s="0" t="n">
        <f aca="false">SUMPRODUCT('FD inverse'!$A$5:$BH$5,'FD mesh'!$B$84:$BI$84,$E960:$BL960)+'FD inverse'!$A$5*$C961/Setup!$B$17+INDEX('FD inverse'!$A$5:$BH$5,1,'FD mesh'!$B$15+1)*Setup!$B$22</f>
        <v>22.1483520554392</v>
      </c>
      <c r="H961" s="0" t="n">
        <f aca="false">SUMPRODUCT('FD inverse'!$A$6:$BH$6,'FD mesh'!$B$84:$BI$84,$E960:$BL960)+'FD inverse'!$A$6*$C961/Setup!$B$17+INDEX('FD inverse'!$A$6:$BH$6,1,'FD mesh'!$B$15+1)*Setup!$B$22</f>
        <v>22.4543263675086</v>
      </c>
      <c r="I961" s="0" t="n">
        <f aca="false">SUMPRODUCT('FD inverse'!$A$7:$BH$7,'FD mesh'!$B$84:$BI$84,$E960:$BL960)+'FD inverse'!$A$7*$C961/Setup!$B$17+INDEX('FD inverse'!$A$7:$BH$7,1,'FD mesh'!$B$15+1)*Setup!$B$22</f>
        <v>22.4812460176491</v>
      </c>
      <c r="J961" s="0" t="n">
        <f aca="false">SUMPRODUCT('FD inverse'!$A$8:$BH$8,'FD mesh'!$B$84:$BI$84,$E960:$BL960)+'FD inverse'!$A$8*$C961/Setup!$B$17+INDEX('FD inverse'!$A$8:$BH$8,1,'FD mesh'!$B$15+1)*Setup!$B$22</f>
        <v>22.5067028609674</v>
      </c>
      <c r="K961" s="0" t="n">
        <f aca="false">SUMPRODUCT('FD inverse'!$A$9:$BH$9,'FD mesh'!$B$84:$BI$84,$E960:$BL960)+'FD inverse'!$A$9*$C961/Setup!$B$17+INDEX('FD inverse'!$A$9:$BH$9,1,'FD mesh'!$B$15+1)*Setup!$B$22</f>
        <v>22.5296956581787</v>
      </c>
      <c r="L961" s="0" t="n">
        <f aca="false">SUMPRODUCT('FD inverse'!$A$10:$BH$10,'FD mesh'!$B$84:$BI$84,$E960:$BL960)+'FD inverse'!$A$10*$C961/Setup!$B$17+INDEX('FD inverse'!$A$10:$BH$10,1,'FD mesh'!$B$15+1)*Setup!$B$22</f>
        <v>22.5493617390878</v>
      </c>
      <c r="M961" s="0" t="n">
        <f aca="false">SUMPRODUCT('FD inverse'!$A$11:$BH$11,'FD mesh'!$B$84:$BI$84,$E960:$BL960)+'FD inverse'!$A$11*$C961/Setup!$B$17+INDEX('FD inverse'!$A$11:$BH$11,1,'FD mesh'!$B$15+1)*Setup!$B$22</f>
        <v>22.5649699356722</v>
      </c>
      <c r="N961" s="0" t="n">
        <f aca="false">SUMPRODUCT('FD inverse'!$A$12:$BH$12,'FD mesh'!$B$84:$BI$84,$E960:$BL960)+'FD inverse'!$A$12*$C961/Setup!$B$17+INDEX('FD inverse'!$A$12:$BH$12,1,'FD mesh'!$B$15+1)*Setup!$B$22</f>
        <v>22.5759141432429</v>
      </c>
      <c r="O961" s="0" t="n">
        <f aca="false">SUMPRODUCT('FD inverse'!$A$13:$BH$13,'FD mesh'!$B$84:$BI$84,$E960:$BL960)+'FD inverse'!$A$13*$C961/Setup!$B$17+INDEX('FD inverse'!$A$13:$BH$13,1,'FD mesh'!$B$15+1)*Setup!$B$22</f>
        <v>22.5817076297257</v>
      </c>
      <c r="P961" s="0" t="n">
        <f aca="false">SUMPRODUCT('FD inverse'!$A$14:$BH$14,'FD mesh'!$B$84:$BI$84,$E960:$BL960)+'FD inverse'!$A$14*$C961/Setup!$B$17+INDEX('FD inverse'!$A$14:$BH$14,1,'FD mesh'!$B$15+1)*Setup!$B$22</f>
        <v>22.5819781924755</v>
      </c>
      <c r="Q961" s="0" t="n">
        <f aca="false">SUMPRODUCT('FD inverse'!$A$15:$BH$15,'FD mesh'!$B$84:$BI$84,$E960:$BL960)+'FD inverse'!$A$15*$C961/Setup!$B$17+INDEX('FD inverse'!$A$15:$BH$15,1,'FD mesh'!$B$15+1)*Setup!$B$22</f>
        <v>22.5764642423807</v>
      </c>
      <c r="R961" s="0" t="n">
        <f aca="false">SUMPRODUCT('FD inverse'!$A$16:$BH$16,'FD mesh'!$B$84:$BI$84,$E960:$BL960)+'FD inverse'!$A$16*$C961/Setup!$B$17+INDEX('FD inverse'!$A$16:$BH$16,1,'FD mesh'!$B$15+1)*Setup!$B$22</f>
        <v>22.5650118761761</v>
      </c>
      <c r="S961" s="0" t="n">
        <f aca="false">SUMPRODUCT('FD inverse'!$A$17:$BH$17,'FD mesh'!$B$84:$BI$84,$E960:$BL960)+'FD inverse'!$A$17*$C961/Setup!$B$17+INDEX('FD inverse'!$A$17:$BH$17,1,'FD mesh'!$B$15+1)*Setup!$B$22</f>
        <v>22.0971312669201</v>
      </c>
      <c r="T961" s="0" t="n">
        <f aca="false">SUMPRODUCT('FD inverse'!$A$18:$BH$18,'FD mesh'!$B$84:$BI$84,$E960:$BL960)+'FD inverse'!$A$18*$C961/Setup!$B$17+INDEX('FD inverse'!$A$18:$BH$18,1,'FD mesh'!$B$15+1)*Setup!$B$22</f>
        <v>21.6263477643548</v>
      </c>
      <c r="U961" s="0" t="n">
        <f aca="false">SUMPRODUCT('FD inverse'!$A$19:$BH$19,'FD mesh'!$B$84:$BI$84,$E960:$BL960)+'FD inverse'!$A$19*$C961/Setup!$B$17+INDEX('FD inverse'!$A$19:$BH$19,1,'FD mesh'!$B$15+1)*Setup!$B$22</f>
        <v>21.1527683400855</v>
      </c>
      <c r="V961" s="0" t="n">
        <f aca="false">SUMPRODUCT('FD inverse'!$A$20:$BH$20,'FD mesh'!$B$84:$BI$84,$E960:$BL960)+'FD inverse'!$A$20*$C961/Setup!$B$17+INDEX('FD inverse'!$A$20:$BH$20,1,'FD mesh'!$B$15+1)*Setup!$B$22</f>
        <v>20.6765213770611</v>
      </c>
      <c r="W961" s="0" t="n">
        <f aca="false">SUMPRODUCT('FD inverse'!$A$21:$BH$21,'FD mesh'!$B$84:$BI$84,$E960:$BL960)+'FD inverse'!$A$21*$C961/Setup!$B$17+INDEX('FD inverse'!$A$21:$BH$21,1,'FD mesh'!$B$15+1)*Setup!$B$22</f>
        <v>20.19775450574</v>
      </c>
      <c r="X961" s="0" t="n">
        <f aca="false">SUMPRODUCT('FD inverse'!$A$22:$BH$22,'FD mesh'!$B$84:$BI$84,$E960:$BL960)+'FD inverse'!$A$22*$C961/Setup!$B$17+INDEX('FD inverse'!$A$22:$BH$22,1,'FD mesh'!$B$15+1)*Setup!$B$22</f>
        <v>19.7166325572703</v>
      </c>
      <c r="Y961" s="0" t="n">
        <f aca="false">SUMPRODUCT('FD inverse'!$A$23:$BH$23,'FD mesh'!$B$84:$BI$84,$E960:$BL960)+'FD inverse'!$A$23*$C961/Setup!$B$17+INDEX('FD inverse'!$A$23:$BH$23,1,'FD mesh'!$B$15+1)*Setup!$B$22</f>
        <v>19.2333356269949</v>
      </c>
      <c r="Z961" s="0" t="n">
        <f aca="false">SUMPRODUCT('FD inverse'!$A$24:$BH$24,'FD mesh'!$B$84:$BI$84,$E960:$BL960)+'FD inverse'!$A$24*$C961/Setup!$B$17+INDEX('FD inverse'!$A$24:$BH$24,1,'FD mesh'!$B$15+1)*Setup!$B$22</f>
        <v>18.7480572408923</v>
      </c>
      <c r="AA961" s="0" t="n">
        <f aca="false">SUMPRODUCT('FD inverse'!$A$25:$BH$25,'FD mesh'!$B$84:$BI$84,$E960:$BL960)+'FD inverse'!$A$25*$C961/Setup!$B$17+INDEX('FD inverse'!$A$25:$BH$25,1,'FD mesh'!$B$15+1)*Setup!$B$22</f>
        <v>18.2610026169422</v>
      </c>
      <c r="AB961" s="0" t="n">
        <f aca="false">SUMPRODUCT('FD inverse'!$A$26:$BH$26,'FD mesh'!$B$84:$BI$84,$E960:$BL960)+'FD inverse'!$A$26*$C961/Setup!$B$17+INDEX('FD inverse'!$A$26:$BH$26,1,'FD mesh'!$B$15+1)*Setup!$B$22</f>
        <v>17.7723870128599</v>
      </c>
      <c r="AC961" s="0" t="n">
        <f aca="false">SUMPRODUCT('FD inverse'!$A$27:$BH$27,'FD mesh'!$B$84:$BI$84,$E960:$BL960)+'FD inverse'!$A$27*$C961/Setup!$B$17+INDEX('FD inverse'!$A$27:$BH$27,1,'FD mesh'!$B$15+1)*Setup!$B$22</f>
        <v>17.2824341511721</v>
      </c>
      <c r="AD961" s="0" t="n">
        <f aca="false">SUMPRODUCT('FD inverse'!$A$28:$BH$28,'FD mesh'!$B$84:$BI$84,$E960:$BL960)+'FD inverse'!$A$28*$C961/Setup!$B$17+INDEX('FD inverse'!$A$28:$BH$28,1,'FD mesh'!$B$15+1)*Setup!$B$22</f>
        <v>16.791374712195</v>
      </c>
      <c r="AE961" s="0" t="n">
        <f aca="false">SUMPRODUCT('FD inverse'!$A$29:$BH$29,'FD mesh'!$B$84:$BI$84,$E960:$BL960)+'FD inverse'!$A$29*$C961/Setup!$B$17+INDEX('FD inverse'!$A$29:$BH$29,1,'FD mesh'!$B$15+1)*Setup!$B$22</f>
        <v>16.2994448851369</v>
      </c>
      <c r="AF961" s="0" t="n">
        <f aca="false">SUMPRODUCT('FD inverse'!$A$30:$BH$30,'FD mesh'!$B$84:$BI$84,$E960:$BL960)+'FD inverse'!$A$30*$C961/Setup!$B$17+INDEX('FD inverse'!$A$30:$BH$30,1,'FD mesh'!$B$15+1)*Setup!$B$22</f>
        <v>15.8068849672634</v>
      </c>
      <c r="AG961" s="0" t="n">
        <f aca="false">SUMPRODUCT('FD inverse'!$A$31:$BH$31,'FD mesh'!$B$84:$BI$84,$E960:$BL960)+'FD inverse'!$A$31*$C961/Setup!$B$17+INDEX('FD inverse'!$A$31:$BH$31,1,'FD mesh'!$B$15+1)*Setup!$B$22</f>
        <v>15.3139380008423</v>
      </c>
      <c r="AH961" s="0" t="n">
        <f aca="false">SUMPRODUCT('FD inverse'!$A$32:$BH$32,'FD mesh'!$B$84:$BI$84,$E960:$BL960)+'FD inverse'!$A$32*$C961/Setup!$B$17+INDEX('FD inverse'!$A$32:$BH$32,1,'FD mesh'!$B$15+1)*Setup!$B$22</f>
        <v>15.2930352462289</v>
      </c>
      <c r="AI961" s="0" t="n">
        <f aca="false">SUMPRODUCT('FD inverse'!$A$33:$BH$33,'FD mesh'!$B$84:$BI$84,$E960:$BL960)+'FD inverse'!$A$33*$C961/Setup!$B$17+INDEX('FD inverse'!$A$33:$BH$33,1,'FD mesh'!$B$15+1)*Setup!$B$22</f>
        <v>15.2719050601958</v>
      </c>
      <c r="AJ961" s="0" t="n">
        <f aca="false">SUMPRODUCT('FD inverse'!$A$34:$BH$34,'FD mesh'!$B$84:$BI$84,$E960:$BL960)+'FD inverse'!$A$34*$C961/Setup!$B$17+INDEX('FD inverse'!$A$34:$BH$34,1,'FD mesh'!$B$15+1)*Setup!$B$22</f>
        <v>15.2505654219677</v>
      </c>
      <c r="AK961" s="0" t="n">
        <f aca="false">SUMPRODUCT('FD inverse'!$A$35:$BH$35,'FD mesh'!$B$84:$BI$84,$E960:$BL960)+'FD inverse'!$A$35*$C961/Setup!$B$17+INDEX('FD inverse'!$A$35:$BH$35,1,'FD mesh'!$B$15+1)*Setup!$B$22</f>
        <v>15.2290343101209</v>
      </c>
      <c r="AL961" s="0" t="n">
        <f aca="false">SUMPRODUCT('FD inverse'!$A$36:$BH$36,'FD mesh'!$B$84:$BI$84,$E960:$BL960)+'FD inverse'!$A$36*$C961/Setup!$B$17+INDEX('FD inverse'!$A$36:$BH$36,1,'FD mesh'!$B$15+1)*Setup!$B$22</f>
        <v>15.2073296098577</v>
      </c>
      <c r="AM961" s="0" t="n">
        <f aca="false">SUMPRODUCT('FD inverse'!$A$37:$BH$37,'FD mesh'!$B$84:$BI$84,$E960:$BL960)+'FD inverse'!$A$37*$C961/Setup!$B$17+INDEX('FD inverse'!$A$37:$BH$37,1,'FD mesh'!$B$15+1)*Setup!$B$22</f>
        <v>15.1854690446983</v>
      </c>
      <c r="AN961" s="0" t="n">
        <f aca="false">SUMPRODUCT('FD inverse'!$A$38:$BH$38,'FD mesh'!$B$84:$BI$84,$E960:$BL960)+'FD inverse'!$A$38*$C961/Setup!$B$17+INDEX('FD inverse'!$A$38:$BH$38,1,'FD mesh'!$B$15+1)*Setup!$B$22</f>
        <v>15.1634701303033</v>
      </c>
      <c r="AO961" s="0" t="n">
        <f aca="false">SUMPRODUCT('FD inverse'!$A$39:$BH$39,'FD mesh'!$B$84:$BI$84,$E960:$BL960)+'FD inverse'!$A$39*$C961/Setup!$B$17+INDEX('FD inverse'!$A$39:$BH$39,1,'FD mesh'!$B$15+1)*Setup!$B$22</f>
        <v>15.1413501481655</v>
      </c>
      <c r="AP961" s="0" t="n">
        <f aca="false">SUMPRODUCT('FD inverse'!$A$40:$BH$40,'FD mesh'!$B$84:$BI$84,$E960:$BL960)+'FD inverse'!$A$40*$C961/Setup!$B$17+INDEX('FD inverse'!$A$40:$BH$40,1,'FD mesh'!$B$15+1)*Setup!$B$22</f>
        <v>15.1191261369367</v>
      </c>
      <c r="AQ961" s="0" t="n">
        <f aca="false">SUMPRODUCT('FD inverse'!$A$41:$BH$41,'FD mesh'!$B$84:$BI$84,$E960:$BL960)+'FD inverse'!$A$41*$C961/Setup!$B$17+INDEX('FD inverse'!$A$41:$BH$41,1,'FD mesh'!$B$15+1)*Setup!$B$22</f>
        <v>15.096814899185</v>
      </c>
      <c r="AR961" s="0" t="n">
        <f aca="false">SUMPRODUCT('FD inverse'!$A$42:$BH$42,'FD mesh'!$B$84:$BI$84,$E960:$BL960)+'FD inverse'!$A$42*$C961/Setup!$B$17+INDEX('FD inverse'!$A$42:$BH$42,1,'FD mesh'!$B$15+1)*Setup!$B$22</f>
        <v>15.0744330214113</v>
      </c>
      <c r="AS961" s="0" t="n">
        <f aca="false">SUMPRODUCT('FD inverse'!$A$43:$BH$43,'FD mesh'!$B$84:$BI$84,$E960:$BL960)+'FD inverse'!$A$43*$C961/Setup!$B$17+INDEX('FD inverse'!$A$43:$BH$43,1,'FD mesh'!$B$15+1)*Setup!$B$22</f>
        <v>0</v>
      </c>
      <c r="AT961" s="0" t="n">
        <f aca="false">SUMPRODUCT('FD inverse'!$A$44:$BH$44,'FD mesh'!$B$84:$BI$84,$E960:$BL960)+'FD inverse'!$A$44*$C961/Setup!$B$17+INDEX('FD inverse'!$A$44:$BH$44,1,'FD mesh'!$B$15+1)*Setup!$B$22</f>
        <v>0</v>
      </c>
      <c r="AU961" s="0" t="n">
        <f aca="false">SUMPRODUCT('FD inverse'!$A$45:$BH$45,'FD mesh'!$B$84:$BI$84,$E960:$BL960)+'FD inverse'!$A$45*$C961/Setup!$B$17+INDEX('FD inverse'!$A$45:$BH$45,1,'FD mesh'!$B$15+1)*Setup!$B$22</f>
        <v>0</v>
      </c>
      <c r="AV961" s="0" t="n">
        <f aca="false">SUMPRODUCT('FD inverse'!$A$46:$BH$46,'FD mesh'!$B$84:$BI$84,$E960:$BL960)+'FD inverse'!$A$46*$C961/Setup!$B$17+INDEX('FD inverse'!$A$46:$BH$46,1,'FD mesh'!$B$15+1)*Setup!$B$22</f>
        <v>0</v>
      </c>
      <c r="AW961" s="0" t="n">
        <f aca="false">SUMPRODUCT('FD inverse'!$A$47:$BH$47,'FD mesh'!$B$84:$BI$84,$E960:$BL960)+'FD inverse'!$A$47*$C961/Setup!$B$17+INDEX('FD inverse'!$A$47:$BH$47,1,'FD mesh'!$B$15+1)*Setup!$B$22</f>
        <v>0</v>
      </c>
      <c r="AX961" s="0" t="n">
        <f aca="false">SUMPRODUCT('FD inverse'!$A$48:$BH$48,'FD mesh'!$B$84:$BI$84,$E960:$BL960)+'FD inverse'!$A$48*$C961/Setup!$B$17+INDEX('FD inverse'!$A$48:$BH$48,1,'FD mesh'!$B$15+1)*Setup!$B$22</f>
        <v>0</v>
      </c>
      <c r="AY961" s="0" t="n">
        <f aca="false">SUMPRODUCT('FD inverse'!$A$49:$BH$49,'FD mesh'!$B$84:$BI$84,$E960:$BL960)+'FD inverse'!$A$49*$C961/Setup!$B$17+INDEX('FD inverse'!$A$49:$BH$49,1,'FD mesh'!$B$15+1)*Setup!$B$22</f>
        <v>0</v>
      </c>
      <c r="AZ961" s="0" t="n">
        <f aca="false">SUMPRODUCT('FD inverse'!$A$50:$BH$50,'FD mesh'!$B$84:$BI$84,$E960:$BL960)+'FD inverse'!$A$50*$C961/Setup!$B$17+INDEX('FD inverse'!$A$50:$BH$50,1,'FD mesh'!$B$15+1)*Setup!$B$22</f>
        <v>0</v>
      </c>
      <c r="BA961" s="0" t="n">
        <f aca="false">SUMPRODUCT('FD inverse'!$A$51:$BH$51,'FD mesh'!$B$84:$BI$84,$E960:$BL960)+'FD inverse'!$A$51*$C961/Setup!$B$17+INDEX('FD inverse'!$A$51:$BH$51,1,'FD mesh'!$B$15+1)*Setup!$B$22</f>
        <v>0</v>
      </c>
      <c r="BB961" s="0" t="n">
        <f aca="false">SUMPRODUCT('FD inverse'!$A$52:$BH$52,'FD mesh'!$B$84:$BI$84,$E960:$BL960)+'FD inverse'!$A$52*$C961/Setup!$B$17+INDEX('FD inverse'!$A$52:$BH$52,1,'FD mesh'!$B$15+1)*Setup!$B$22</f>
        <v>0</v>
      </c>
      <c r="BC961" s="0" t="n">
        <f aca="false">SUMPRODUCT('FD inverse'!$A$53:$BH$53,'FD mesh'!$B$84:$BI$84,$E960:$BL960)+'FD inverse'!$A$53*$C961/Setup!$B$17+INDEX('FD inverse'!$A$53:$BH$53,1,'FD mesh'!$B$15+1)*Setup!$B$22</f>
        <v>0</v>
      </c>
      <c r="BD961" s="0" t="n">
        <f aca="false">SUMPRODUCT('FD inverse'!$A$54:$BH$54,'FD mesh'!$B$84:$BI$84,$E960:$BL960)+'FD inverse'!$A$54*$C961/Setup!$B$17+INDEX('FD inverse'!$A$54:$BH$54,1,'FD mesh'!$B$15+1)*Setup!$B$22</f>
        <v>0</v>
      </c>
      <c r="BE961" s="0" t="n">
        <f aca="false">SUMPRODUCT('FD inverse'!$A$55:$BH$55,'FD mesh'!$B$84:$BI$84,$E960:$BL960)+'FD inverse'!$A$55*$C961/Setup!$B$17+INDEX('FD inverse'!$A$55:$BH$55,1,'FD mesh'!$B$15+1)*Setup!$B$22</f>
        <v>0</v>
      </c>
      <c r="BF961" s="0" t="n">
        <f aca="false">SUMPRODUCT('FD inverse'!$A$56:$BH$56,'FD mesh'!$B$84:$BI$84,$E960:$BL960)+'FD inverse'!$A$56*$C961/Setup!$B$17+INDEX('FD inverse'!$A$56:$BH$56,1,'FD mesh'!$B$15+1)*Setup!$B$22</f>
        <v>0</v>
      </c>
      <c r="BG961" s="0" t="n">
        <f aca="false">SUMPRODUCT('FD inverse'!$A$57:$BH$57,'FD mesh'!$B$84:$BI$84,$E960:$BL960)+'FD inverse'!$A$57*$C961/Setup!$B$17+INDEX('FD inverse'!$A$57:$BH$57,1,'FD mesh'!$B$15+1)*Setup!$B$22</f>
        <v>0</v>
      </c>
      <c r="BH961" s="0" t="n">
        <f aca="false">SUMPRODUCT('FD inverse'!$A$58:$BH$58,'FD mesh'!$B$84:$BI$84,$E960:$BL960)+'FD inverse'!$A$58*$C961/Setup!$B$17+INDEX('FD inverse'!$A$58:$BH$58,1,'FD mesh'!$B$15+1)*Setup!$B$22</f>
        <v>0</v>
      </c>
      <c r="BI961" s="0" t="n">
        <f aca="false">SUMPRODUCT('FD inverse'!$A$59:$BH$59,'FD mesh'!$B$84:$BI$84,$E960:$BL960)+'FD inverse'!$A$59*$C961/Setup!$B$17+INDEX('FD inverse'!$A$59:$BH$59,1,'FD mesh'!$B$15+1)*Setup!$B$22</f>
        <v>0</v>
      </c>
      <c r="BJ961" s="0" t="n">
        <f aca="false">SUMPRODUCT('FD inverse'!$A$60:$BH$60,'FD mesh'!$B$84:$BI$84,$E960:$BL960)+'FD inverse'!$A$60*$C961/Setup!$B$17+INDEX('FD inverse'!$A$60:$BH$60,1,'FD mesh'!$B$15+1)*Setup!$B$22</f>
        <v>0</v>
      </c>
      <c r="BK961" s="0" t="n">
        <f aca="false">SUMPRODUCT('FD inverse'!$A$61:$BH$61,'FD mesh'!$B$84:$BI$84,$E960:$BL960)+'FD inverse'!$A$61*$C961/Setup!$B$17+INDEX('FD inverse'!$A$61:$BH$61,1,'FD mesh'!$B$15+1)*Setup!$B$22</f>
        <v>0</v>
      </c>
      <c r="BL961" s="0" t="n">
        <f aca="false">SUMPRODUCT('FD inverse'!$A$62:$BH$62,'FD mesh'!$B$84:$BI$84,$E960:$BL960)+'FD inverse'!$A$62*$C961/Setup!$B$17+INDEX('FD inverse'!$A$62:$BH$62,1,'FD mesh'!$B$15+1)*Setup!$B$22</f>
        <v>0</v>
      </c>
    </row>
    <row r="962" customFormat="false" ht="15" hidden="false" customHeight="false" outlineLevel="0" collapsed="false">
      <c r="A962" s="0" t="n">
        <v>957</v>
      </c>
      <c r="B962" s="0" t="n">
        <f aca="false">A962*Setup!$B$11/3600</f>
        <v>79.75</v>
      </c>
      <c r="C962" s="0" t="n">
        <f aca="false">Setup!$B$7+Setup!$B$8*COS(2*PI()*(B962-Setup!$B$9)/24)</f>
        <v>21.7777190679216</v>
      </c>
      <c r="D962" s="0" t="n">
        <f aca="false">(C962-E962)/Setup!$B$17</f>
        <v>-1.92179655899976</v>
      </c>
      <c r="E962" s="0" t="n">
        <f aca="false">SUMPRODUCT('FD inverse'!$A$3:$BH$3,'FD mesh'!$B$84:$BI$84,$E961:$BL961)+'FD inverse'!$A$3*$C962/Setup!$B$17+INDEX('FD inverse'!$A$3:$BH$3,1,'FD mesh'!$B$15+1)*Setup!$B$22</f>
        <v>22.0275526205916</v>
      </c>
      <c r="F962" s="0" t="n">
        <f aca="false">SUMPRODUCT('FD inverse'!$A$4:$BH$4,'FD mesh'!$B$84:$BI$84,$E961:$BL961)+'FD inverse'!$A$4*$C962/Setup!$B$17+INDEX('FD inverse'!$A$4:$BH$4,1,'FD mesh'!$B$15+1)*Setup!$B$22</f>
        <v>22.0930693615392</v>
      </c>
      <c r="G962" s="0" t="n">
        <f aca="false">SUMPRODUCT('FD inverse'!$A$5:$BH$5,'FD mesh'!$B$84:$BI$84,$E961:$BL961)+'FD inverse'!$A$5*$C962/Setup!$B$17+INDEX('FD inverse'!$A$5:$BH$5,1,'FD mesh'!$B$15+1)*Setup!$B$22</f>
        <v>22.1719576201912</v>
      </c>
      <c r="H962" s="0" t="n">
        <f aca="false">SUMPRODUCT('FD inverse'!$A$6:$BH$6,'FD mesh'!$B$84:$BI$84,$E961:$BL961)+'FD inverse'!$A$6*$C962/Setup!$B$17+INDEX('FD inverse'!$A$6:$BH$6,1,'FD mesh'!$B$15+1)*Setup!$B$22</f>
        <v>22.4542345602272</v>
      </c>
      <c r="I962" s="0" t="n">
        <f aca="false">SUMPRODUCT('FD inverse'!$A$7:$BH$7,'FD mesh'!$B$84:$BI$84,$E961:$BL961)+'FD inverse'!$A$7*$C962/Setup!$B$17+INDEX('FD inverse'!$A$7:$BH$7,1,'FD mesh'!$B$15+1)*Setup!$B$22</f>
        <v>22.4791877386134</v>
      </c>
      <c r="J962" s="0" t="n">
        <f aca="false">SUMPRODUCT('FD inverse'!$A$8:$BH$8,'FD mesh'!$B$84:$BI$84,$E961:$BL961)+'FD inverse'!$A$8*$C962/Setup!$B$17+INDEX('FD inverse'!$A$8:$BH$8,1,'FD mesh'!$B$15+1)*Setup!$B$22</f>
        <v>22.5029265930849</v>
      </c>
      <c r="K962" s="0" t="n">
        <f aca="false">SUMPRODUCT('FD inverse'!$A$9:$BH$9,'FD mesh'!$B$84:$BI$84,$E961:$BL961)+'FD inverse'!$A$9*$C962/Setup!$B$17+INDEX('FD inverse'!$A$9:$BH$9,1,'FD mesh'!$B$15+1)*Setup!$B$22</f>
        <v>22.5244375608999</v>
      </c>
      <c r="L962" s="0" t="n">
        <f aca="false">SUMPRODUCT('FD inverse'!$A$10:$BH$10,'FD mesh'!$B$84:$BI$84,$E961:$BL961)+'FD inverse'!$A$10*$C962/Setup!$B$17+INDEX('FD inverse'!$A$10:$BH$10,1,'FD mesh'!$B$15+1)*Setup!$B$22</f>
        <v>22.5428464064266</v>
      </c>
      <c r="M962" s="0" t="n">
        <f aca="false">SUMPRODUCT('FD inverse'!$A$11:$BH$11,'FD mesh'!$B$84:$BI$84,$E961:$BL961)+'FD inverse'!$A$11*$C962/Setup!$B$17+INDEX('FD inverse'!$A$11:$BH$11,1,'FD mesh'!$B$15+1)*Setup!$B$22</f>
        <v>22.5574113978758</v>
      </c>
      <c r="N962" s="0" t="n">
        <f aca="false">SUMPRODUCT('FD inverse'!$A$12:$BH$12,'FD mesh'!$B$84:$BI$84,$E961:$BL961)+'FD inverse'!$A$12*$C962/Setup!$B$17+INDEX('FD inverse'!$A$12:$BH$12,1,'FD mesh'!$B$15+1)*Setup!$B$22</f>
        <v>22.567517074991</v>
      </c>
      <c r="O962" s="0" t="n">
        <f aca="false">SUMPRODUCT('FD inverse'!$A$13:$BH$13,'FD mesh'!$B$84:$BI$84,$E961:$BL961)+'FD inverse'!$A$13*$C962/Setup!$B$17+INDEX('FD inverse'!$A$13:$BH$13,1,'FD mesh'!$B$15+1)*Setup!$B$22</f>
        <v>22.5726687295386</v>
      </c>
      <c r="P962" s="0" t="n">
        <f aca="false">SUMPRODUCT('FD inverse'!$A$14:$BH$14,'FD mesh'!$B$84:$BI$84,$E961:$BL961)+'FD inverse'!$A$14*$C962/Setup!$B$17+INDEX('FD inverse'!$A$14:$BH$14,1,'FD mesh'!$B$15+1)*Setup!$B$22</f>
        <v>22.5724876996101</v>
      </c>
      <c r="Q962" s="0" t="n">
        <f aca="false">SUMPRODUCT('FD inverse'!$A$15:$BH$15,'FD mesh'!$B$84:$BI$84,$E961:$BL961)+'FD inverse'!$A$15*$C962/Setup!$B$17+INDEX('FD inverse'!$A$15:$BH$15,1,'FD mesh'!$B$15+1)*Setup!$B$22</f>
        <v>22.5667075588466</v>
      </c>
      <c r="R962" s="0" t="n">
        <f aca="false">SUMPRODUCT('FD inverse'!$A$16:$BH$16,'FD mesh'!$B$84:$BI$84,$E961:$BL961)+'FD inverse'!$A$16*$C962/Setup!$B$17+INDEX('FD inverse'!$A$16:$BH$16,1,'FD mesh'!$B$15+1)*Setup!$B$22</f>
        <v>22.5551712626057</v>
      </c>
      <c r="S962" s="0" t="n">
        <f aca="false">SUMPRODUCT('FD inverse'!$A$17:$BH$17,'FD mesh'!$B$84:$BI$84,$E961:$BL961)+'FD inverse'!$A$17*$C962/Setup!$B$17+INDEX('FD inverse'!$A$17:$BH$17,1,'FD mesh'!$B$15+1)*Setup!$B$22</f>
        <v>22.087545593018</v>
      </c>
      <c r="T962" s="0" t="n">
        <f aca="false">SUMPRODUCT('FD inverse'!$A$18:$BH$18,'FD mesh'!$B$84:$BI$84,$E961:$BL961)+'FD inverse'!$A$18*$C962/Setup!$B$17+INDEX('FD inverse'!$A$18:$BH$18,1,'FD mesh'!$B$15+1)*Setup!$B$22</f>
        <v>21.6170989965391</v>
      </c>
      <c r="U962" s="0" t="n">
        <f aca="false">SUMPRODUCT('FD inverse'!$A$19:$BH$19,'FD mesh'!$B$84:$BI$84,$E961:$BL961)+'FD inverse'!$A$19*$C962/Setup!$B$17+INDEX('FD inverse'!$A$19:$BH$19,1,'FD mesh'!$B$15+1)*Setup!$B$22</f>
        <v>21.1439306198173</v>
      </c>
      <c r="V962" s="0" t="n">
        <f aca="false">SUMPRODUCT('FD inverse'!$A$20:$BH$20,'FD mesh'!$B$84:$BI$84,$E961:$BL961)+'FD inverse'!$A$20*$C962/Setup!$B$17+INDEX('FD inverse'!$A$20:$BH$20,1,'FD mesh'!$B$15+1)*Setup!$B$22</f>
        <v>20.6681614282737</v>
      </c>
      <c r="W962" s="0" t="n">
        <f aca="false">SUMPRODUCT('FD inverse'!$A$21:$BH$21,'FD mesh'!$B$84:$BI$84,$E961:$BL961)+'FD inverse'!$A$21*$C962/Setup!$B$17+INDEX('FD inverse'!$A$21:$BH$21,1,'FD mesh'!$B$15+1)*Setup!$B$22</f>
        <v>20.1899320232298</v>
      </c>
      <c r="X962" s="0" t="n">
        <f aca="false">SUMPRODUCT('FD inverse'!$A$22:$BH$22,'FD mesh'!$B$84:$BI$84,$E961:$BL961)+'FD inverse'!$A$22*$C962/Setup!$B$17+INDEX('FD inverse'!$A$22:$BH$22,1,'FD mesh'!$B$15+1)*Setup!$B$22</f>
        <v>19.7094005733329</v>
      </c>
      <c r="Y962" s="0" t="n">
        <f aca="false">SUMPRODUCT('FD inverse'!$A$23:$BH$23,'FD mesh'!$B$84:$BI$84,$E961:$BL961)+'FD inverse'!$A$23*$C962/Setup!$B$17+INDEX('FD inverse'!$A$23:$BH$23,1,'FD mesh'!$B$15+1)*Setup!$B$22</f>
        <v>19.2267408538772</v>
      </c>
      <c r="Z962" s="0" t="n">
        <f aca="false">SUMPRODUCT('FD inverse'!$A$24:$BH$24,'FD mesh'!$B$84:$BI$84,$E961:$BL961)+'FD inverse'!$A$24*$C962/Setup!$B$17+INDEX('FD inverse'!$A$24:$BH$24,1,'FD mesh'!$B$15+1)*Setup!$B$22</f>
        <v>18.7421403869041</v>
      </c>
      <c r="AA962" s="0" t="n">
        <f aca="false">SUMPRODUCT('FD inverse'!$A$25:$BH$25,'FD mesh'!$B$84:$BI$84,$E961:$BL961)+'FD inverse'!$A$25*$C962/Setup!$B$17+INDEX('FD inverse'!$A$25:$BH$25,1,'FD mesh'!$B$15+1)*Setup!$B$22</f>
        <v>18.2557986743288</v>
      </c>
      <c r="AB962" s="0" t="n">
        <f aca="false">SUMPRODUCT('FD inverse'!$A$26:$BH$26,'FD mesh'!$B$84:$BI$84,$E961:$BL961)+'FD inverse'!$A$26*$C962/Setup!$B$17+INDEX('FD inverse'!$A$26:$BH$26,1,'FD mesh'!$B$15+1)*Setup!$B$22</f>
        <v>17.7679255157844</v>
      </c>
      <c r="AC962" s="0" t="n">
        <f aca="false">SUMPRODUCT('FD inverse'!$A$27:$BH$27,'FD mesh'!$B$84:$BI$84,$E961:$BL961)+'FD inverse'!$A$27*$C962/Setup!$B$17+INDEX('FD inverse'!$A$27:$BH$27,1,'FD mesh'!$B$15+1)*Setup!$B$22</f>
        <v>17.2787394023863</v>
      </c>
      <c r="AD962" s="0" t="n">
        <f aca="false">SUMPRODUCT('FD inverse'!$A$28:$BH$28,'FD mesh'!$B$84:$BI$84,$E961:$BL961)+'FD inverse'!$A$28*$C962/Setup!$B$17+INDEX('FD inverse'!$A$28:$BH$28,1,'FD mesh'!$B$15+1)*Setup!$B$22</f>
        <v>16.7884659772027</v>
      </c>
      <c r="AE962" s="0" t="n">
        <f aca="false">SUMPRODUCT('FD inverse'!$A$29:$BH$29,'FD mesh'!$B$84:$BI$84,$E961:$BL961)+'FD inverse'!$A$29*$C962/Setup!$B$17+INDEX('FD inverse'!$A$29:$BH$29,1,'FD mesh'!$B$15+1)*Setup!$B$22</f>
        <v>16.2973365528643</v>
      </c>
      <c r="AF962" s="0" t="n">
        <f aca="false">SUMPRODUCT('FD inverse'!$A$30:$BH$30,'FD mesh'!$B$84:$BI$84,$E961:$BL961)+'FD inverse'!$A$30*$C962/Setup!$B$17+INDEX('FD inverse'!$A$30:$BH$30,1,'FD mesh'!$B$15+1)*Setup!$B$22</f>
        <v>15.8055866764571</v>
      </c>
      <c r="AG962" s="0" t="n">
        <f aca="false">SUMPRODUCT('FD inverse'!$A$31:$BH$31,'FD mesh'!$B$84:$BI$84,$E961:$BL961)+'FD inverse'!$A$31*$C962/Setup!$B$17+INDEX('FD inverse'!$A$31:$BH$31,1,'FD mesh'!$B$15+1)*Setup!$B$22</f>
        <v>15.3134547316125</v>
      </c>
      <c r="AH962" s="0" t="n">
        <f aca="false">SUMPRODUCT('FD inverse'!$A$32:$BH$32,'FD mesh'!$B$84:$BI$84,$E961:$BL961)+'FD inverse'!$A$32*$C962/Setup!$B$17+INDEX('FD inverse'!$A$32:$BH$32,1,'FD mesh'!$B$15+1)*Setup!$B$22</f>
        <v>15.2925866620285</v>
      </c>
      <c r="AI962" s="0" t="n">
        <f aca="false">SUMPRODUCT('FD inverse'!$A$33:$BH$33,'FD mesh'!$B$84:$BI$84,$E961:$BL961)+'FD inverse'!$A$33*$C962/Setup!$B$17+INDEX('FD inverse'!$A$33:$BH$33,1,'FD mesh'!$B$15+1)*Setup!$B$22</f>
        <v>15.2714915087899</v>
      </c>
      <c r="AJ962" s="0" t="n">
        <f aca="false">SUMPRODUCT('FD inverse'!$A$34:$BH$34,'FD mesh'!$B$84:$BI$84,$E961:$BL961)+'FD inverse'!$A$34*$C962/Setup!$B$17+INDEX('FD inverse'!$A$34:$BH$34,1,'FD mesh'!$B$15+1)*Setup!$B$22</f>
        <v>15.2501870063042</v>
      </c>
      <c r="AK962" s="0" t="n">
        <f aca="false">SUMPRODUCT('FD inverse'!$A$35:$BH$35,'FD mesh'!$B$84:$BI$84,$E961:$BL961)+'FD inverse'!$A$35*$C962/Setup!$B$17+INDEX('FD inverse'!$A$35:$BH$35,1,'FD mesh'!$B$15+1)*Setup!$B$22</f>
        <v>15.2286909410935</v>
      </c>
      <c r="AL962" s="0" t="n">
        <f aca="false">SUMPRODUCT('FD inverse'!$A$36:$BH$36,'FD mesh'!$B$84:$BI$84,$E961:$BL961)+'FD inverse'!$A$36*$C962/Setup!$B$17+INDEX('FD inverse'!$A$36:$BH$36,1,'FD mesh'!$B$15+1)*Setup!$B$22</f>
        <v>15.2070210545722</v>
      </c>
      <c r="AM962" s="0" t="n">
        <f aca="false">SUMPRODUCT('FD inverse'!$A$37:$BH$37,'FD mesh'!$B$84:$BI$84,$E961:$BL961)+'FD inverse'!$A$37*$C962/Setup!$B$17+INDEX('FD inverse'!$A$37:$BH$37,1,'FD mesh'!$B$15+1)*Setup!$B$22</f>
        <v>15.1851949702585</v>
      </c>
      <c r="AN962" s="0" t="n">
        <f aca="false">SUMPRODUCT('FD inverse'!$A$38:$BH$38,'FD mesh'!$B$84:$BI$84,$E961:$BL961)+'FD inverse'!$A$38*$C962/Setup!$B$17+INDEX('FD inverse'!$A$38:$BH$38,1,'FD mesh'!$B$15+1)*Setup!$B$22</f>
        <v>15.1632301431506</v>
      </c>
      <c r="AO962" s="0" t="n">
        <f aca="false">SUMPRODUCT('FD inverse'!$A$39:$BH$39,'FD mesh'!$B$84:$BI$84,$E961:$BL961)+'FD inverse'!$A$39*$C962/Setup!$B$17+INDEX('FD inverse'!$A$39:$BH$39,1,'FD mesh'!$B$15+1)*Setup!$B$22</f>
        <v>15.1411438290184</v>
      </c>
      <c r="AP962" s="0" t="n">
        <f aca="false">SUMPRODUCT('FD inverse'!$A$40:$BH$40,'FD mesh'!$B$84:$BI$84,$E961:$BL961)+'FD inverse'!$A$40*$C962/Setup!$B$17+INDEX('FD inverse'!$A$40:$BH$40,1,'FD mesh'!$B$15+1)*Setup!$B$22</f>
        <v>15.1189530713817</v>
      </c>
      <c r="AQ962" s="0" t="n">
        <f aca="false">SUMPRODUCT('FD inverse'!$A$41:$BH$41,'FD mesh'!$B$84:$BI$84,$E961:$BL961)+'FD inverse'!$A$41*$C962/Setup!$B$17+INDEX('FD inverse'!$A$41:$BH$41,1,'FD mesh'!$B$15+1)*Setup!$B$22</f>
        <v>15.0966747039748</v>
      </c>
      <c r="AR962" s="0" t="n">
        <f aca="false">SUMPRODUCT('FD inverse'!$A$42:$BH$42,'FD mesh'!$B$84:$BI$84,$E961:$BL961)+'FD inverse'!$A$42*$C962/Setup!$B$17+INDEX('FD inverse'!$A$42:$BH$42,1,'FD mesh'!$B$15+1)*Setup!$B$22</f>
        <v>15.0743253665234</v>
      </c>
      <c r="AS962" s="0" t="n">
        <f aca="false">SUMPRODUCT('FD inverse'!$A$43:$BH$43,'FD mesh'!$B$84:$BI$84,$E961:$BL961)+'FD inverse'!$A$43*$C962/Setup!$B$17+INDEX('FD inverse'!$A$43:$BH$43,1,'FD mesh'!$B$15+1)*Setup!$B$22</f>
        <v>0</v>
      </c>
      <c r="AT962" s="0" t="n">
        <f aca="false">SUMPRODUCT('FD inverse'!$A$44:$BH$44,'FD mesh'!$B$84:$BI$84,$E961:$BL961)+'FD inverse'!$A$44*$C962/Setup!$B$17+INDEX('FD inverse'!$A$44:$BH$44,1,'FD mesh'!$B$15+1)*Setup!$B$22</f>
        <v>0</v>
      </c>
      <c r="AU962" s="0" t="n">
        <f aca="false">SUMPRODUCT('FD inverse'!$A$45:$BH$45,'FD mesh'!$B$84:$BI$84,$E961:$BL961)+'FD inverse'!$A$45*$C962/Setup!$B$17+INDEX('FD inverse'!$A$45:$BH$45,1,'FD mesh'!$B$15+1)*Setup!$B$22</f>
        <v>0</v>
      </c>
      <c r="AV962" s="0" t="n">
        <f aca="false">SUMPRODUCT('FD inverse'!$A$46:$BH$46,'FD mesh'!$B$84:$BI$84,$E961:$BL961)+'FD inverse'!$A$46*$C962/Setup!$B$17+INDEX('FD inverse'!$A$46:$BH$46,1,'FD mesh'!$B$15+1)*Setup!$B$22</f>
        <v>0</v>
      </c>
      <c r="AW962" s="0" t="n">
        <f aca="false">SUMPRODUCT('FD inverse'!$A$47:$BH$47,'FD mesh'!$B$84:$BI$84,$E961:$BL961)+'FD inverse'!$A$47*$C962/Setup!$B$17+INDEX('FD inverse'!$A$47:$BH$47,1,'FD mesh'!$B$15+1)*Setup!$B$22</f>
        <v>0</v>
      </c>
      <c r="AX962" s="0" t="n">
        <f aca="false">SUMPRODUCT('FD inverse'!$A$48:$BH$48,'FD mesh'!$B$84:$BI$84,$E961:$BL961)+'FD inverse'!$A$48*$C962/Setup!$B$17+INDEX('FD inverse'!$A$48:$BH$48,1,'FD mesh'!$B$15+1)*Setup!$B$22</f>
        <v>0</v>
      </c>
      <c r="AY962" s="0" t="n">
        <f aca="false">SUMPRODUCT('FD inverse'!$A$49:$BH$49,'FD mesh'!$B$84:$BI$84,$E961:$BL961)+'FD inverse'!$A$49*$C962/Setup!$B$17+INDEX('FD inverse'!$A$49:$BH$49,1,'FD mesh'!$B$15+1)*Setup!$B$22</f>
        <v>0</v>
      </c>
      <c r="AZ962" s="0" t="n">
        <f aca="false">SUMPRODUCT('FD inverse'!$A$50:$BH$50,'FD mesh'!$B$84:$BI$84,$E961:$BL961)+'FD inverse'!$A$50*$C962/Setup!$B$17+INDEX('FD inverse'!$A$50:$BH$50,1,'FD mesh'!$B$15+1)*Setup!$B$22</f>
        <v>0</v>
      </c>
      <c r="BA962" s="0" t="n">
        <f aca="false">SUMPRODUCT('FD inverse'!$A$51:$BH$51,'FD mesh'!$B$84:$BI$84,$E961:$BL961)+'FD inverse'!$A$51*$C962/Setup!$B$17+INDEX('FD inverse'!$A$51:$BH$51,1,'FD mesh'!$B$15+1)*Setup!$B$22</f>
        <v>0</v>
      </c>
      <c r="BB962" s="0" t="n">
        <f aca="false">SUMPRODUCT('FD inverse'!$A$52:$BH$52,'FD mesh'!$B$84:$BI$84,$E961:$BL961)+'FD inverse'!$A$52*$C962/Setup!$B$17+INDEX('FD inverse'!$A$52:$BH$52,1,'FD mesh'!$B$15+1)*Setup!$B$22</f>
        <v>0</v>
      </c>
      <c r="BC962" s="0" t="n">
        <f aca="false">SUMPRODUCT('FD inverse'!$A$53:$BH$53,'FD mesh'!$B$84:$BI$84,$E961:$BL961)+'FD inverse'!$A$53*$C962/Setup!$B$17+INDEX('FD inverse'!$A$53:$BH$53,1,'FD mesh'!$B$15+1)*Setup!$B$22</f>
        <v>0</v>
      </c>
      <c r="BD962" s="0" t="n">
        <f aca="false">SUMPRODUCT('FD inverse'!$A$54:$BH$54,'FD mesh'!$B$84:$BI$84,$E961:$BL961)+'FD inverse'!$A$54*$C962/Setup!$B$17+INDEX('FD inverse'!$A$54:$BH$54,1,'FD mesh'!$B$15+1)*Setup!$B$22</f>
        <v>0</v>
      </c>
      <c r="BE962" s="0" t="n">
        <f aca="false">SUMPRODUCT('FD inverse'!$A$55:$BH$55,'FD mesh'!$B$84:$BI$84,$E961:$BL961)+'FD inverse'!$A$55*$C962/Setup!$B$17+INDEX('FD inverse'!$A$55:$BH$55,1,'FD mesh'!$B$15+1)*Setup!$B$22</f>
        <v>0</v>
      </c>
      <c r="BF962" s="0" t="n">
        <f aca="false">SUMPRODUCT('FD inverse'!$A$56:$BH$56,'FD mesh'!$B$84:$BI$84,$E961:$BL961)+'FD inverse'!$A$56*$C962/Setup!$B$17+INDEX('FD inverse'!$A$56:$BH$56,1,'FD mesh'!$B$15+1)*Setup!$B$22</f>
        <v>0</v>
      </c>
      <c r="BG962" s="0" t="n">
        <f aca="false">SUMPRODUCT('FD inverse'!$A$57:$BH$57,'FD mesh'!$B$84:$BI$84,$E961:$BL961)+'FD inverse'!$A$57*$C962/Setup!$B$17+INDEX('FD inverse'!$A$57:$BH$57,1,'FD mesh'!$B$15+1)*Setup!$B$22</f>
        <v>0</v>
      </c>
      <c r="BH962" s="0" t="n">
        <f aca="false">SUMPRODUCT('FD inverse'!$A$58:$BH$58,'FD mesh'!$B$84:$BI$84,$E961:$BL961)+'FD inverse'!$A$58*$C962/Setup!$B$17+INDEX('FD inverse'!$A$58:$BH$58,1,'FD mesh'!$B$15+1)*Setup!$B$22</f>
        <v>0</v>
      </c>
      <c r="BI962" s="0" t="n">
        <f aca="false">SUMPRODUCT('FD inverse'!$A$59:$BH$59,'FD mesh'!$B$84:$BI$84,$E961:$BL961)+'FD inverse'!$A$59*$C962/Setup!$B$17+INDEX('FD inverse'!$A$59:$BH$59,1,'FD mesh'!$B$15+1)*Setup!$B$22</f>
        <v>0</v>
      </c>
      <c r="BJ962" s="0" t="n">
        <f aca="false">SUMPRODUCT('FD inverse'!$A$60:$BH$60,'FD mesh'!$B$84:$BI$84,$E961:$BL961)+'FD inverse'!$A$60*$C962/Setup!$B$17+INDEX('FD inverse'!$A$60:$BH$60,1,'FD mesh'!$B$15+1)*Setup!$B$22</f>
        <v>0</v>
      </c>
      <c r="BK962" s="0" t="n">
        <f aca="false">SUMPRODUCT('FD inverse'!$A$61:$BH$61,'FD mesh'!$B$84:$BI$84,$E961:$BL961)+'FD inverse'!$A$61*$C962/Setup!$B$17+INDEX('FD inverse'!$A$61:$BH$61,1,'FD mesh'!$B$15+1)*Setup!$B$22</f>
        <v>0</v>
      </c>
      <c r="BL962" s="0" t="n">
        <f aca="false">SUMPRODUCT('FD inverse'!$A$62:$BH$62,'FD mesh'!$B$84:$BI$84,$E961:$BL961)+'FD inverse'!$A$62*$C962/Setup!$B$17+INDEX('FD inverse'!$A$62:$BH$62,1,'FD mesh'!$B$15+1)*Setup!$B$22</f>
        <v>0</v>
      </c>
    </row>
    <row r="963" customFormat="false" ht="15" hidden="false" customHeight="false" outlineLevel="0" collapsed="false">
      <c r="A963" s="0" t="n">
        <v>958</v>
      </c>
      <c r="B963" s="0" t="n">
        <f aca="false">A963*Setup!$B$11/3600</f>
        <v>79.8333333333333</v>
      </c>
      <c r="C963" s="0" t="n">
        <f aca="false">Setup!$B$7+Setup!$B$8*COS(2*PI()*(B963-Setup!$B$9)/24)</f>
        <v>21.8508015666127</v>
      </c>
      <c r="D963" s="0" t="n">
        <f aca="false">(C963-E963)/Setup!$B$17</f>
        <v>-1.66075964460263</v>
      </c>
      <c r="E963" s="0" t="n">
        <f aca="false">SUMPRODUCT('FD inverse'!$A$3:$BH$3,'FD mesh'!$B$84:$BI$84,$E962:$BL962)+'FD inverse'!$A$3*$C963/Setup!$B$17+INDEX('FD inverse'!$A$3:$BH$3,1,'FD mesh'!$B$15+1)*Setup!$B$22</f>
        <v>22.066700320411</v>
      </c>
      <c r="F963" s="0" t="n">
        <f aca="false">SUMPRODUCT('FD inverse'!$A$4:$BH$4,'FD mesh'!$B$84:$BI$84,$E962:$BL962)+'FD inverse'!$A$4*$C963/Setup!$B$17+INDEX('FD inverse'!$A$4:$BH$4,1,'FD mesh'!$B$15+1)*Setup!$B$22</f>
        <v>22.124623285365</v>
      </c>
      <c r="G963" s="0" t="n">
        <f aca="false">SUMPRODUCT('FD inverse'!$A$5:$BH$5,'FD mesh'!$B$84:$BI$84,$E962:$BL962)+'FD inverse'!$A$5*$C963/Setup!$B$17+INDEX('FD inverse'!$A$5:$BH$5,1,'FD mesh'!$B$15+1)*Setup!$B$22</f>
        <v>22.1962415297573</v>
      </c>
      <c r="H963" s="0" t="n">
        <f aca="false">SUMPRODUCT('FD inverse'!$A$6:$BH$6,'FD mesh'!$B$84:$BI$84,$E962:$BL962)+'FD inverse'!$A$6*$C963/Setup!$B$17+INDEX('FD inverse'!$A$6:$BH$6,1,'FD mesh'!$B$15+1)*Setup!$B$22</f>
        <v>22.4545858483072</v>
      </c>
      <c r="I963" s="0" t="n">
        <f aca="false">SUMPRODUCT('FD inverse'!$A$7:$BH$7,'FD mesh'!$B$84:$BI$84,$E962:$BL962)+'FD inverse'!$A$7*$C963/Setup!$B$17+INDEX('FD inverse'!$A$7:$BH$7,1,'FD mesh'!$B$15+1)*Setup!$B$22</f>
        <v>22.4775518021847</v>
      </c>
      <c r="J963" s="0" t="n">
        <f aca="false">SUMPRODUCT('FD inverse'!$A$8:$BH$8,'FD mesh'!$B$84:$BI$84,$E962:$BL962)+'FD inverse'!$A$8*$C963/Setup!$B$17+INDEX('FD inverse'!$A$8:$BH$8,1,'FD mesh'!$B$15+1)*Setup!$B$22</f>
        <v>22.4995526018271</v>
      </c>
      <c r="K963" s="0" t="n">
        <f aca="false">SUMPRODUCT('FD inverse'!$A$9:$BH$9,'FD mesh'!$B$84:$BI$84,$E962:$BL962)+'FD inverse'!$A$9*$C963/Setup!$B$17+INDEX('FD inverse'!$A$9:$BH$9,1,'FD mesh'!$B$15+1)*Setup!$B$22</f>
        <v>22.5195628461551</v>
      </c>
      <c r="L963" s="0" t="n">
        <f aca="false">SUMPRODUCT('FD inverse'!$A$10:$BH$10,'FD mesh'!$B$84:$BI$84,$E962:$BL962)+'FD inverse'!$A$10*$C963/Setup!$B$17+INDEX('FD inverse'!$A$10:$BH$10,1,'FD mesh'!$B$15+1)*Setup!$B$22</f>
        <v>22.5366971525806</v>
      </c>
      <c r="M963" s="0" t="n">
        <f aca="false">SUMPRODUCT('FD inverse'!$A$11:$BH$11,'FD mesh'!$B$84:$BI$84,$E962:$BL962)+'FD inverse'!$A$11*$C963/Setup!$B$17+INDEX('FD inverse'!$A$11:$BH$11,1,'FD mesh'!$B$15+1)*Setup!$B$22</f>
        <v>22.550203580631</v>
      </c>
      <c r="N963" s="0" t="n">
        <f aca="false">SUMPRODUCT('FD inverse'!$A$12:$BH$12,'FD mesh'!$B$84:$BI$84,$E962:$BL962)+'FD inverse'!$A$12*$C963/Setup!$B$17+INDEX('FD inverse'!$A$12:$BH$12,1,'FD mesh'!$B$15+1)*Setup!$B$22</f>
        <v>22.5594576091269</v>
      </c>
      <c r="O963" s="0" t="n">
        <f aca="false">SUMPRODUCT('FD inverse'!$A$13:$BH$13,'FD mesh'!$B$84:$BI$84,$E962:$BL962)+'FD inverse'!$A$13*$C963/Setup!$B$17+INDEX('FD inverse'!$A$13:$BH$13,1,'FD mesh'!$B$15+1)*Setup!$B$22</f>
        <v>22.5639567905053</v>
      </c>
      <c r="P963" s="0" t="n">
        <f aca="false">SUMPRODUCT('FD inverse'!$A$14:$BH$14,'FD mesh'!$B$84:$BI$84,$E962:$BL962)+'FD inverse'!$A$14*$C963/Setup!$B$17+INDEX('FD inverse'!$A$14:$BH$14,1,'FD mesh'!$B$15+1)*Setup!$B$22</f>
        <v>22.5633161848435</v>
      </c>
      <c r="Q963" s="0" t="n">
        <f aca="false">SUMPRODUCT('FD inverse'!$A$15:$BH$15,'FD mesh'!$B$84:$BI$84,$E962:$BL962)+'FD inverse'!$A$15*$C963/Setup!$B$17+INDEX('FD inverse'!$A$15:$BH$15,1,'FD mesh'!$B$15+1)*Setup!$B$22</f>
        <v>22.5572646560154</v>
      </c>
      <c r="R963" s="0" t="n">
        <f aca="false">SUMPRODUCT('FD inverse'!$A$16:$BH$16,'FD mesh'!$B$84:$BI$84,$E962:$BL962)+'FD inverse'!$A$16*$C963/Setup!$B$17+INDEX('FD inverse'!$A$16:$BH$16,1,'FD mesh'!$B$15+1)*Setup!$B$22</f>
        <v>22.5456420930687</v>
      </c>
      <c r="S963" s="0" t="n">
        <f aca="false">SUMPRODUCT('FD inverse'!$A$17:$BH$17,'FD mesh'!$B$84:$BI$84,$E962:$BL962)+'FD inverse'!$A$17*$C963/Setup!$B$17+INDEX('FD inverse'!$A$17:$BH$17,1,'FD mesh'!$B$15+1)*Setup!$B$22</f>
        <v>22.0782432016819</v>
      </c>
      <c r="T963" s="0" t="n">
        <f aca="false">SUMPRODUCT('FD inverse'!$A$18:$BH$18,'FD mesh'!$B$84:$BI$84,$E962:$BL962)+'FD inverse'!$A$18*$C963/Setup!$B$17+INDEX('FD inverse'!$A$18:$BH$18,1,'FD mesh'!$B$15+1)*Setup!$B$22</f>
        <v>21.6081067494162</v>
      </c>
      <c r="U963" s="0" t="n">
        <f aca="false">SUMPRODUCT('FD inverse'!$A$19:$BH$19,'FD mesh'!$B$84:$BI$84,$E962:$BL962)+'FD inverse'!$A$19*$C963/Setup!$B$17+INDEX('FD inverse'!$A$19:$BH$19,1,'FD mesh'!$B$15+1)*Setup!$B$22</f>
        <v>21.1353240072829</v>
      </c>
      <c r="V963" s="0" t="n">
        <f aca="false">SUMPRODUCT('FD inverse'!$A$20:$BH$20,'FD mesh'!$B$84:$BI$84,$E962:$BL962)+'FD inverse'!$A$20*$C963/Setup!$B$17+INDEX('FD inverse'!$A$20:$BH$20,1,'FD mesh'!$B$15+1)*Setup!$B$22</f>
        <v>20.6600084620324</v>
      </c>
      <c r="W963" s="0" t="n">
        <f aca="false">SUMPRODUCT('FD inverse'!$A$21:$BH$21,'FD mesh'!$B$84:$BI$84,$E962:$BL962)+'FD inverse'!$A$21*$C963/Setup!$B$17+INDEX('FD inverse'!$A$21:$BH$21,1,'FD mesh'!$B$15+1)*Setup!$B$22</f>
        <v>20.1822936152879</v>
      </c>
      <c r="X963" s="0" t="n">
        <f aca="false">SUMPRODUCT('FD inverse'!$A$22:$BH$22,'FD mesh'!$B$84:$BI$84,$E962:$BL962)+'FD inverse'!$A$22*$C963/Setup!$B$17+INDEX('FD inverse'!$A$22:$BH$22,1,'FD mesh'!$B$15+1)*Setup!$B$22</f>
        <v>19.7023308942063</v>
      </c>
      <c r="Y963" s="0" t="n">
        <f aca="false">SUMPRODUCT('FD inverse'!$A$23:$BH$23,'FD mesh'!$B$84:$BI$84,$E962:$BL962)+'FD inverse'!$A$23*$C963/Setup!$B$17+INDEX('FD inverse'!$A$23:$BH$23,1,'FD mesh'!$B$15+1)*Setup!$B$22</f>
        <v>19.2202876675532</v>
      </c>
      <c r="Z963" s="0" t="n">
        <f aca="false">SUMPRODUCT('FD inverse'!$A$24:$BH$24,'FD mesh'!$B$84:$BI$84,$E962:$BL962)+'FD inverse'!$A$24*$C963/Setup!$B$17+INDEX('FD inverse'!$A$24:$BH$24,1,'FD mesh'!$B$15+1)*Setup!$B$22</f>
        <v>18.7363453603533</v>
      </c>
      <c r="AA963" s="0" t="n">
        <f aca="false">SUMPRODUCT('FD inverse'!$A$25:$BH$25,'FD mesh'!$B$84:$BI$84,$E962:$BL962)+'FD inverse'!$A$25*$C963/Setup!$B$17+INDEX('FD inverse'!$A$25:$BH$25,1,'FD mesh'!$B$15+1)*Setup!$B$22</f>
        <v>18.2506976596256</v>
      </c>
      <c r="AB963" s="0" t="n">
        <f aca="false">SUMPRODUCT('FD inverse'!$A$26:$BH$26,'FD mesh'!$B$84:$BI$84,$E962:$BL962)+'FD inverse'!$A$26*$C963/Setup!$B$17+INDEX('FD inverse'!$A$26:$BH$26,1,'FD mesh'!$B$15+1)*Setup!$B$22</f>
        <v>17.7635488031423</v>
      </c>
      <c r="AC963" s="0" t="n">
        <f aca="false">SUMPRODUCT('FD inverse'!$A$27:$BH$27,'FD mesh'!$B$84:$BI$84,$E962:$BL962)+'FD inverse'!$A$27*$C963/Setup!$B$17+INDEX('FD inverse'!$A$27:$BH$27,1,'FD mesh'!$B$15+1)*Setup!$B$22</f>
        <v>17.275111942653</v>
      </c>
      <c r="AD963" s="0" t="n">
        <f aca="false">SUMPRODUCT('FD inverse'!$A$28:$BH$28,'FD mesh'!$B$84:$BI$84,$E962:$BL962)+'FD inverse'!$A$28*$C963/Setup!$B$17+INDEX('FD inverse'!$A$28:$BH$28,1,'FD mesh'!$B$15+1)*Setup!$B$22</f>
        <v>16.7856075725851</v>
      </c>
      <c r="AE963" s="0" t="n">
        <f aca="false">SUMPRODUCT('FD inverse'!$A$29:$BH$29,'FD mesh'!$B$84:$BI$84,$E962:$BL962)+'FD inverse'!$A$29*$C963/Setup!$B$17+INDEX('FD inverse'!$A$29:$BH$29,1,'FD mesh'!$B$15+1)*Setup!$B$22</f>
        <v>16.2952620148725</v>
      </c>
      <c r="AF963" s="0" t="n">
        <f aca="false">SUMPRODUCT('FD inverse'!$A$30:$BH$30,'FD mesh'!$B$84:$BI$84,$E962:$BL962)+'FD inverse'!$A$30*$C963/Setup!$B$17+INDEX('FD inverse'!$A$30:$BH$30,1,'FD mesh'!$B$15+1)*Setup!$B$22</f>
        <v>15.8043059502651</v>
      </c>
      <c r="AG963" s="0" t="n">
        <f aca="false">SUMPRODUCT('FD inverse'!$A$31:$BH$31,'FD mesh'!$B$84:$BI$84,$E962:$BL962)+'FD inverse'!$A$31*$C963/Setup!$B$17+INDEX('FD inverse'!$A$31:$BH$31,1,'FD mesh'!$B$15+1)*Setup!$B$22</f>
        <v>15.3129729862356</v>
      </c>
      <c r="AH963" s="0" t="n">
        <f aca="false">SUMPRODUCT('FD inverse'!$A$32:$BH$32,'FD mesh'!$B$84:$BI$84,$E962:$BL962)+'FD inverse'!$A$32*$C963/Setup!$B$17+INDEX('FD inverse'!$A$32:$BH$32,1,'FD mesh'!$B$15+1)*Setup!$B$22</f>
        <v>15.2921389878579</v>
      </c>
      <c r="AI963" s="0" t="n">
        <f aca="false">SUMPRODUCT('FD inverse'!$A$33:$BH$33,'FD mesh'!$B$84:$BI$84,$E962:$BL962)+'FD inverse'!$A$33*$C963/Setup!$B$17+INDEX('FD inverse'!$A$33:$BH$33,1,'FD mesh'!$B$15+1)*Setup!$B$22</f>
        <v>15.2710783665037</v>
      </c>
      <c r="AJ963" s="0" t="n">
        <f aca="false">SUMPRODUCT('FD inverse'!$A$34:$BH$34,'FD mesh'!$B$84:$BI$84,$E962:$BL962)+'FD inverse'!$A$34*$C963/Setup!$B$17+INDEX('FD inverse'!$A$34:$BH$34,1,'FD mesh'!$B$15+1)*Setup!$B$22</f>
        <v>15.2498086030084</v>
      </c>
      <c r="AK963" s="0" t="n">
        <f aca="false">SUMPRODUCT('FD inverse'!$A$35:$BH$35,'FD mesh'!$B$84:$BI$84,$E962:$BL962)+'FD inverse'!$A$35*$C963/Setup!$B$17+INDEX('FD inverse'!$A$35:$BH$35,1,'FD mesh'!$B$15+1)*Setup!$B$22</f>
        <v>15.2283472830488</v>
      </c>
      <c r="AL963" s="0" t="n">
        <f aca="false">SUMPRODUCT('FD inverse'!$A$36:$BH$36,'FD mesh'!$B$84:$BI$84,$E962:$BL962)+'FD inverse'!$A$36*$C963/Setup!$B$17+INDEX('FD inverse'!$A$36:$BH$36,1,'FD mesh'!$B$15+1)*Setup!$B$22</f>
        <v>15.2067119954715</v>
      </c>
      <c r="AM963" s="0" t="n">
        <f aca="false">SUMPRODUCT('FD inverse'!$A$37:$BH$37,'FD mesh'!$B$84:$BI$84,$E962:$BL962)+'FD inverse'!$A$37*$C963/Setup!$B$17+INDEX('FD inverse'!$A$37:$BH$37,1,'FD mesh'!$B$15+1)*Setup!$B$22</f>
        <v>15.1849202550589</v>
      </c>
      <c r="AN963" s="0" t="n">
        <f aca="false">SUMPRODUCT('FD inverse'!$A$38:$BH$38,'FD mesh'!$B$84:$BI$84,$E962:$BL962)+'FD inverse'!$A$38*$C963/Setup!$B$17+INDEX('FD inverse'!$A$38:$BH$38,1,'FD mesh'!$B$15+1)*Setup!$B$22</f>
        <v>15.1629894474848</v>
      </c>
      <c r="AO963" s="0" t="n">
        <f aca="false">SUMPRODUCT('FD inverse'!$A$39:$BH$39,'FD mesh'!$B$84:$BI$84,$E962:$BL962)+'FD inverse'!$A$39*$C963/Setup!$B$17+INDEX('FD inverse'!$A$39:$BH$39,1,'FD mesh'!$B$15+1)*Setup!$B$22</f>
        <v>15.1409367942206</v>
      </c>
      <c r="AP963" s="0" t="n">
        <f aca="false">SUMPRODUCT('FD inverse'!$A$40:$BH$40,'FD mesh'!$B$84:$BI$84,$E962:$BL962)+'FD inverse'!$A$40*$C963/Setup!$B$17+INDEX('FD inverse'!$A$40:$BH$40,1,'FD mesh'!$B$15+1)*Setup!$B$22</f>
        <v>15.1187793351732</v>
      </c>
      <c r="AQ963" s="0" t="n">
        <f aca="false">SUMPRODUCT('FD inverse'!$A$41:$BH$41,'FD mesh'!$B$84:$BI$84,$E962:$BL962)+'FD inverse'!$A$41*$C963/Setup!$B$17+INDEX('FD inverse'!$A$41:$BH$41,1,'FD mesh'!$B$15+1)*Setup!$B$22</f>
        <v>15.0965339268553</v>
      </c>
      <c r="AR963" s="0" t="n">
        <f aca="false">SUMPRODUCT('FD inverse'!$A$42:$BH$42,'FD mesh'!$B$84:$BI$84,$E962:$BL962)+'FD inverse'!$A$42*$C963/Setup!$B$17+INDEX('FD inverse'!$A$42:$BH$42,1,'FD mesh'!$B$15+1)*Setup!$B$22</f>
        <v>15.0742172539172</v>
      </c>
      <c r="AS963" s="0" t="n">
        <f aca="false">SUMPRODUCT('FD inverse'!$A$43:$BH$43,'FD mesh'!$B$84:$BI$84,$E962:$BL962)+'FD inverse'!$A$43*$C963/Setup!$B$17+INDEX('FD inverse'!$A$43:$BH$43,1,'FD mesh'!$B$15+1)*Setup!$B$22</f>
        <v>0</v>
      </c>
      <c r="AT963" s="0" t="n">
        <f aca="false">SUMPRODUCT('FD inverse'!$A$44:$BH$44,'FD mesh'!$B$84:$BI$84,$E962:$BL962)+'FD inverse'!$A$44*$C963/Setup!$B$17+INDEX('FD inverse'!$A$44:$BH$44,1,'FD mesh'!$B$15+1)*Setup!$B$22</f>
        <v>0</v>
      </c>
      <c r="AU963" s="0" t="n">
        <f aca="false">SUMPRODUCT('FD inverse'!$A$45:$BH$45,'FD mesh'!$B$84:$BI$84,$E962:$BL962)+'FD inverse'!$A$45*$C963/Setup!$B$17+INDEX('FD inverse'!$A$45:$BH$45,1,'FD mesh'!$B$15+1)*Setup!$B$22</f>
        <v>0</v>
      </c>
      <c r="AV963" s="0" t="n">
        <f aca="false">SUMPRODUCT('FD inverse'!$A$46:$BH$46,'FD mesh'!$B$84:$BI$84,$E962:$BL962)+'FD inverse'!$A$46*$C963/Setup!$B$17+INDEX('FD inverse'!$A$46:$BH$46,1,'FD mesh'!$B$15+1)*Setup!$B$22</f>
        <v>0</v>
      </c>
      <c r="AW963" s="0" t="n">
        <f aca="false">SUMPRODUCT('FD inverse'!$A$47:$BH$47,'FD mesh'!$B$84:$BI$84,$E962:$BL962)+'FD inverse'!$A$47*$C963/Setup!$B$17+INDEX('FD inverse'!$A$47:$BH$47,1,'FD mesh'!$B$15+1)*Setup!$B$22</f>
        <v>0</v>
      </c>
      <c r="AX963" s="0" t="n">
        <f aca="false">SUMPRODUCT('FD inverse'!$A$48:$BH$48,'FD mesh'!$B$84:$BI$84,$E962:$BL962)+'FD inverse'!$A$48*$C963/Setup!$B$17+INDEX('FD inverse'!$A$48:$BH$48,1,'FD mesh'!$B$15+1)*Setup!$B$22</f>
        <v>0</v>
      </c>
      <c r="AY963" s="0" t="n">
        <f aca="false">SUMPRODUCT('FD inverse'!$A$49:$BH$49,'FD mesh'!$B$84:$BI$84,$E962:$BL962)+'FD inverse'!$A$49*$C963/Setup!$B$17+INDEX('FD inverse'!$A$49:$BH$49,1,'FD mesh'!$B$15+1)*Setup!$B$22</f>
        <v>0</v>
      </c>
      <c r="AZ963" s="0" t="n">
        <f aca="false">SUMPRODUCT('FD inverse'!$A$50:$BH$50,'FD mesh'!$B$84:$BI$84,$E962:$BL962)+'FD inverse'!$A$50*$C963/Setup!$B$17+INDEX('FD inverse'!$A$50:$BH$50,1,'FD mesh'!$B$15+1)*Setup!$B$22</f>
        <v>0</v>
      </c>
      <c r="BA963" s="0" t="n">
        <f aca="false">SUMPRODUCT('FD inverse'!$A$51:$BH$51,'FD mesh'!$B$84:$BI$84,$E962:$BL962)+'FD inverse'!$A$51*$C963/Setup!$B$17+INDEX('FD inverse'!$A$51:$BH$51,1,'FD mesh'!$B$15+1)*Setup!$B$22</f>
        <v>0</v>
      </c>
      <c r="BB963" s="0" t="n">
        <f aca="false">SUMPRODUCT('FD inverse'!$A$52:$BH$52,'FD mesh'!$B$84:$BI$84,$E962:$BL962)+'FD inverse'!$A$52*$C963/Setup!$B$17+INDEX('FD inverse'!$A$52:$BH$52,1,'FD mesh'!$B$15+1)*Setup!$B$22</f>
        <v>0</v>
      </c>
      <c r="BC963" s="0" t="n">
        <f aca="false">SUMPRODUCT('FD inverse'!$A$53:$BH$53,'FD mesh'!$B$84:$BI$84,$E962:$BL962)+'FD inverse'!$A$53*$C963/Setup!$B$17+INDEX('FD inverse'!$A$53:$BH$53,1,'FD mesh'!$B$15+1)*Setup!$B$22</f>
        <v>0</v>
      </c>
      <c r="BD963" s="0" t="n">
        <f aca="false">SUMPRODUCT('FD inverse'!$A$54:$BH$54,'FD mesh'!$B$84:$BI$84,$E962:$BL962)+'FD inverse'!$A$54*$C963/Setup!$B$17+INDEX('FD inverse'!$A$54:$BH$54,1,'FD mesh'!$B$15+1)*Setup!$B$22</f>
        <v>0</v>
      </c>
      <c r="BE963" s="0" t="n">
        <f aca="false">SUMPRODUCT('FD inverse'!$A$55:$BH$55,'FD mesh'!$B$84:$BI$84,$E962:$BL962)+'FD inverse'!$A$55*$C963/Setup!$B$17+INDEX('FD inverse'!$A$55:$BH$55,1,'FD mesh'!$B$15+1)*Setup!$B$22</f>
        <v>0</v>
      </c>
      <c r="BF963" s="0" t="n">
        <f aca="false">SUMPRODUCT('FD inverse'!$A$56:$BH$56,'FD mesh'!$B$84:$BI$84,$E962:$BL962)+'FD inverse'!$A$56*$C963/Setup!$B$17+INDEX('FD inverse'!$A$56:$BH$56,1,'FD mesh'!$B$15+1)*Setup!$B$22</f>
        <v>0</v>
      </c>
      <c r="BG963" s="0" t="n">
        <f aca="false">SUMPRODUCT('FD inverse'!$A$57:$BH$57,'FD mesh'!$B$84:$BI$84,$E962:$BL962)+'FD inverse'!$A$57*$C963/Setup!$B$17+INDEX('FD inverse'!$A$57:$BH$57,1,'FD mesh'!$B$15+1)*Setup!$B$22</f>
        <v>0</v>
      </c>
      <c r="BH963" s="0" t="n">
        <f aca="false">SUMPRODUCT('FD inverse'!$A$58:$BH$58,'FD mesh'!$B$84:$BI$84,$E962:$BL962)+'FD inverse'!$A$58*$C963/Setup!$B$17+INDEX('FD inverse'!$A$58:$BH$58,1,'FD mesh'!$B$15+1)*Setup!$B$22</f>
        <v>0</v>
      </c>
      <c r="BI963" s="0" t="n">
        <f aca="false">SUMPRODUCT('FD inverse'!$A$59:$BH$59,'FD mesh'!$B$84:$BI$84,$E962:$BL962)+'FD inverse'!$A$59*$C963/Setup!$B$17+INDEX('FD inverse'!$A$59:$BH$59,1,'FD mesh'!$B$15+1)*Setup!$B$22</f>
        <v>0</v>
      </c>
      <c r="BJ963" s="0" t="n">
        <f aca="false">SUMPRODUCT('FD inverse'!$A$60:$BH$60,'FD mesh'!$B$84:$BI$84,$E962:$BL962)+'FD inverse'!$A$60*$C963/Setup!$B$17+INDEX('FD inverse'!$A$60:$BH$60,1,'FD mesh'!$B$15+1)*Setup!$B$22</f>
        <v>0</v>
      </c>
      <c r="BK963" s="0" t="n">
        <f aca="false">SUMPRODUCT('FD inverse'!$A$61:$BH$61,'FD mesh'!$B$84:$BI$84,$E962:$BL962)+'FD inverse'!$A$61*$C963/Setup!$B$17+INDEX('FD inverse'!$A$61:$BH$61,1,'FD mesh'!$B$15+1)*Setup!$B$22</f>
        <v>0</v>
      </c>
      <c r="BL963" s="0" t="n">
        <f aca="false">SUMPRODUCT('FD inverse'!$A$62:$BH$62,'FD mesh'!$B$84:$BI$84,$E962:$BL962)+'FD inverse'!$A$62*$C963/Setup!$B$17+INDEX('FD inverse'!$A$62:$BH$62,1,'FD mesh'!$B$15+1)*Setup!$B$22</f>
        <v>0</v>
      </c>
    </row>
    <row r="964" customFormat="false" ht="15" hidden="false" customHeight="false" outlineLevel="0" collapsed="false">
      <c r="A964" s="0" t="n">
        <v>959</v>
      </c>
      <c r="B964" s="0" t="n">
        <f aca="false">A964*Setup!$B$11/3600</f>
        <v>79.9166666666667</v>
      </c>
      <c r="C964" s="0" t="n">
        <f aca="false">Setup!$B$7+Setup!$B$8*COS(2*PI()*(B964-Setup!$B$9)/24)</f>
        <v>21.9249069673579</v>
      </c>
      <c r="D964" s="0" t="n">
        <f aca="false">(C964-E964)/Setup!$B$17</f>
        <v>-1.39792100077288</v>
      </c>
      <c r="E964" s="0" t="n">
        <f aca="false">SUMPRODUCT('FD inverse'!$A$3:$BH$3,'FD mesh'!$B$84:$BI$84,$E963:$BL963)+'FD inverse'!$A$3*$C964/Setup!$B$17+INDEX('FD inverse'!$A$3:$BH$3,1,'FD mesh'!$B$15+1)*Setup!$B$22</f>
        <v>22.1066366974584</v>
      </c>
      <c r="F964" s="0" t="n">
        <f aca="false">SUMPRODUCT('FD inverse'!$A$4:$BH$4,'FD mesh'!$B$84:$BI$84,$E963:$BL963)+'FD inverse'!$A$4*$C964/Setup!$B$17+INDEX('FD inverse'!$A$4:$BH$4,1,'FD mesh'!$B$15+1)*Setup!$B$22</f>
        <v>22.1569082376392</v>
      </c>
      <c r="G964" s="0" t="n">
        <f aca="false">SUMPRODUCT('FD inverse'!$A$5:$BH$5,'FD mesh'!$B$84:$BI$84,$E963:$BL963)+'FD inverse'!$A$5*$C964/Setup!$B$17+INDEX('FD inverse'!$A$5:$BH$5,1,'FD mesh'!$B$15+1)*Setup!$B$22</f>
        <v>22.2211923439113</v>
      </c>
      <c r="H964" s="0" t="n">
        <f aca="false">SUMPRODUCT('FD inverse'!$A$6:$BH$6,'FD mesh'!$B$84:$BI$84,$E963:$BL963)+'FD inverse'!$A$6*$C964/Setup!$B$17+INDEX('FD inverse'!$A$6:$BH$6,1,'FD mesh'!$B$15+1)*Setup!$B$22</f>
        <v>22.4553802429729</v>
      </c>
      <c r="I964" s="0" t="n">
        <f aca="false">SUMPRODUCT('FD inverse'!$A$7:$BH$7,'FD mesh'!$B$84:$BI$84,$E963:$BL963)+'FD inverse'!$A$7*$C964/Setup!$B$17+INDEX('FD inverse'!$A$7:$BH$7,1,'FD mesh'!$B$15+1)*Setup!$B$22</f>
        <v>22.4763391705199</v>
      </c>
      <c r="J964" s="0" t="n">
        <f aca="false">SUMPRODUCT('FD inverse'!$A$8:$BH$8,'FD mesh'!$B$84:$BI$84,$E963:$BL963)+'FD inverse'!$A$8*$C964/Setup!$B$17+INDEX('FD inverse'!$A$8:$BH$8,1,'FD mesh'!$B$15+1)*Setup!$B$22</f>
        <v>22.4965826811555</v>
      </c>
      <c r="K964" s="0" t="n">
        <f aca="false">SUMPRODUCT('FD inverse'!$A$9:$BH$9,'FD mesh'!$B$84:$BI$84,$E963:$BL963)+'FD inverse'!$A$9*$C964/Setup!$B$17+INDEX('FD inverse'!$A$9:$BH$9,1,'FD mesh'!$B$15+1)*Setup!$B$22</f>
        <v>22.5150740262031</v>
      </c>
      <c r="L964" s="0" t="n">
        <f aca="false">SUMPRODUCT('FD inverse'!$A$10:$BH$10,'FD mesh'!$B$84:$BI$84,$E963:$BL963)+'FD inverse'!$A$10*$C964/Setup!$B$17+INDEX('FD inverse'!$A$10:$BH$10,1,'FD mesh'!$B$15+1)*Setup!$B$22</f>
        <v>22.5309170998926</v>
      </c>
      <c r="M964" s="0" t="n">
        <f aca="false">SUMPRODUCT('FD inverse'!$A$11:$BH$11,'FD mesh'!$B$84:$BI$84,$E963:$BL963)+'FD inverse'!$A$11*$C964/Setup!$B$17+INDEX('FD inverse'!$A$11:$BH$11,1,'FD mesh'!$B$15+1)*Setup!$B$22</f>
        <v>22.5433501129992</v>
      </c>
      <c r="N964" s="0" t="n">
        <f aca="false">SUMPRODUCT('FD inverse'!$A$12:$BH$12,'FD mesh'!$B$84:$BI$84,$E963:$BL963)+'FD inverse'!$A$12*$C964/Setup!$B$17+INDEX('FD inverse'!$A$12:$BH$12,1,'FD mesh'!$B$15+1)*Setup!$B$22</f>
        <v>22.5517397823702</v>
      </c>
      <c r="O964" s="0" t="n">
        <f aca="false">SUMPRODUCT('FD inverse'!$A$13:$BH$13,'FD mesh'!$B$84:$BI$84,$E963:$BL963)+'FD inverse'!$A$13*$C964/Setup!$B$17+INDEX('FD inverse'!$A$13:$BH$13,1,'FD mesh'!$B$15+1)*Setup!$B$22</f>
        <v>22.5555761616192</v>
      </c>
      <c r="P964" s="0" t="n">
        <f aca="false">SUMPRODUCT('FD inverse'!$A$14:$BH$14,'FD mesh'!$B$84:$BI$84,$E963:$BL963)+'FD inverse'!$A$14*$C964/Setup!$B$17+INDEX('FD inverse'!$A$14:$BH$14,1,'FD mesh'!$B$15+1)*Setup!$B$22</f>
        <v>22.5544682170417</v>
      </c>
      <c r="Q964" s="0" t="n">
        <f aca="false">SUMPRODUCT('FD inverse'!$A$15:$BH$15,'FD mesh'!$B$84:$BI$84,$E963:$BL963)+'FD inverse'!$A$15*$C964/Setup!$B$17+INDEX('FD inverse'!$A$15:$BH$15,1,'FD mesh'!$B$15+1)*Setup!$B$22</f>
        <v>22.548140232463</v>
      </c>
      <c r="R964" s="0" t="n">
        <f aca="false">SUMPRODUCT('FD inverse'!$A$16:$BH$16,'FD mesh'!$B$84:$BI$84,$E963:$BL963)+'FD inverse'!$A$16*$C964/Setup!$B$17+INDEX('FD inverse'!$A$16:$BH$16,1,'FD mesh'!$B$15+1)*Setup!$B$22</f>
        <v>22.5364291071456</v>
      </c>
      <c r="S964" s="0" t="n">
        <f aca="false">SUMPRODUCT('FD inverse'!$A$17:$BH$17,'FD mesh'!$B$84:$BI$84,$E963:$BL963)+'FD inverse'!$A$17*$C964/Setup!$B$17+INDEX('FD inverse'!$A$17:$BH$17,1,'FD mesh'!$B$15+1)*Setup!$B$22</f>
        <v>22.0692287130325</v>
      </c>
      <c r="T964" s="0" t="n">
        <f aca="false">SUMPRODUCT('FD inverse'!$A$18:$BH$18,'FD mesh'!$B$84:$BI$84,$E963:$BL963)+'FD inverse'!$A$18*$C964/Setup!$B$17+INDEX('FD inverse'!$A$18:$BH$18,1,'FD mesh'!$B$15+1)*Setup!$B$22</f>
        <v>21.5993754836882</v>
      </c>
      <c r="U964" s="0" t="n">
        <f aca="false">SUMPRODUCT('FD inverse'!$A$19:$BH$19,'FD mesh'!$B$84:$BI$84,$E963:$BL963)+'FD inverse'!$A$19*$C964/Setup!$B$17+INDEX('FD inverse'!$A$19:$BH$19,1,'FD mesh'!$B$15+1)*Setup!$B$22</f>
        <v>21.1269527675726</v>
      </c>
      <c r="V964" s="0" t="n">
        <f aca="false">SUMPRODUCT('FD inverse'!$A$20:$BH$20,'FD mesh'!$B$84:$BI$84,$E963:$BL963)+'FD inverse'!$A$20*$C964/Setup!$B$17+INDEX('FD inverse'!$A$20:$BH$20,1,'FD mesh'!$B$15+1)*Setup!$B$22</f>
        <v>20.6520665151995</v>
      </c>
      <c r="W964" s="0" t="n">
        <f aca="false">SUMPRODUCT('FD inverse'!$A$21:$BH$21,'FD mesh'!$B$84:$BI$84,$E963:$BL963)+'FD inverse'!$A$21*$C964/Setup!$B$17+INDEX('FD inverse'!$A$21:$BH$21,1,'FD mesh'!$B$15+1)*Setup!$B$22</f>
        <v>20.1748430613298</v>
      </c>
      <c r="X964" s="0" t="n">
        <f aca="false">SUMPRODUCT('FD inverse'!$A$22:$BH$22,'FD mesh'!$B$84:$BI$84,$E963:$BL963)+'FD inverse'!$A$22*$C964/Setup!$B$17+INDEX('FD inverse'!$A$22:$BH$22,1,'FD mesh'!$B$15+1)*Setup!$B$22</f>
        <v>19.6954270158666</v>
      </c>
      <c r="Y964" s="0" t="n">
        <f aca="false">SUMPRODUCT('FD inverse'!$A$23:$BH$23,'FD mesh'!$B$84:$BI$84,$E963:$BL963)+'FD inverse'!$A$23*$C964/Setup!$B$17+INDEX('FD inverse'!$A$23:$BH$23,1,'FD mesh'!$B$15+1)*Setup!$B$22</f>
        <v>19.213979257635</v>
      </c>
      <c r="Z964" s="0" t="n">
        <f aca="false">SUMPRODUCT('FD inverse'!$A$24:$BH$24,'FD mesh'!$B$84:$BI$84,$E963:$BL963)+'FD inverse'!$A$24*$C964/Setup!$B$17+INDEX('FD inverse'!$A$24:$BH$24,1,'FD mesh'!$B$15+1)*Setup!$B$22</f>
        <v>18.7306750244846</v>
      </c>
      <c r="AA964" s="0" t="n">
        <f aca="false">SUMPRODUCT('FD inverse'!$A$25:$BH$25,'FD mesh'!$B$84:$BI$84,$E963:$BL963)+'FD inverse'!$A$25*$C964/Setup!$B$17+INDEX('FD inverse'!$A$25:$BH$25,1,'FD mesh'!$B$15+1)*Setup!$B$22</f>
        <v>18.2457020924928</v>
      </c>
      <c r="AB964" s="0" t="n">
        <f aca="false">SUMPRODUCT('FD inverse'!$A$26:$BH$26,'FD mesh'!$B$84:$BI$84,$E963:$BL963)+'FD inverse'!$A$26*$C964/Setup!$B$17+INDEX('FD inverse'!$A$26:$BH$26,1,'FD mesh'!$B$15+1)*Setup!$B$22</f>
        <v>17.759259036459</v>
      </c>
      <c r="AC964" s="0" t="n">
        <f aca="false">SUMPRODUCT('FD inverse'!$A$27:$BH$27,'FD mesh'!$B$84:$BI$84,$E963:$BL963)+'FD inverse'!$A$27*$C964/Setup!$B$17+INDEX('FD inverse'!$A$27:$BH$27,1,'FD mesh'!$B$15+1)*Setup!$B$22</f>
        <v>17.2715535633727</v>
      </c>
      <c r="AD964" s="0" t="n">
        <f aca="false">SUMPRODUCT('FD inverse'!$A$28:$BH$28,'FD mesh'!$B$84:$BI$84,$E963:$BL963)+'FD inverse'!$A$28*$C964/Setup!$B$17+INDEX('FD inverse'!$A$28:$BH$28,1,'FD mesh'!$B$15+1)*Setup!$B$22</f>
        <v>16.7828009100983</v>
      </c>
      <c r="AE964" s="0" t="n">
        <f aca="false">SUMPRODUCT('FD inverse'!$A$29:$BH$29,'FD mesh'!$B$84:$BI$84,$E963:$BL963)+'FD inverse'!$A$29*$C964/Setup!$B$17+INDEX('FD inverse'!$A$29:$BH$29,1,'FD mesh'!$B$15+1)*Setup!$B$22</f>
        <v>16.2932222961492</v>
      </c>
      <c r="AF964" s="0" t="n">
        <f aca="false">SUMPRODUCT('FD inverse'!$A$30:$BH$30,'FD mesh'!$B$84:$BI$84,$E963:$BL963)+'FD inverse'!$A$30*$C964/Setup!$B$17+INDEX('FD inverse'!$A$30:$BH$30,1,'FD mesh'!$B$15+1)*Setup!$B$22</f>
        <v>15.8030434221187</v>
      </c>
      <c r="AG964" s="0" t="n">
        <f aca="false">SUMPRODUCT('FD inverse'!$A$31:$BH$31,'FD mesh'!$B$84:$BI$84,$E963:$BL963)+'FD inverse'!$A$31*$C964/Setup!$B$17+INDEX('FD inverse'!$A$31:$BH$31,1,'FD mesh'!$B$15+1)*Setup!$B$22</f>
        <v>15.3124930040908</v>
      </c>
      <c r="AH964" s="0" t="n">
        <f aca="false">SUMPRODUCT('FD inverse'!$A$32:$BH$32,'FD mesh'!$B$84:$BI$84,$E963:$BL963)+'FD inverse'!$A$32*$C964/Setup!$B$17+INDEX('FD inverse'!$A$32:$BH$32,1,'FD mesh'!$B$15+1)*Setup!$B$22</f>
        <v>15.2916924462867</v>
      </c>
      <c r="AI964" s="0" t="n">
        <f aca="false">SUMPRODUCT('FD inverse'!$A$33:$BH$33,'FD mesh'!$B$84:$BI$84,$E963:$BL963)+'FD inverse'!$A$33*$C964/Setup!$B$17+INDEX('FD inverse'!$A$33:$BH$33,1,'FD mesh'!$B$15+1)*Setup!$B$22</f>
        <v>15.2706658388539</v>
      </c>
      <c r="AJ964" s="0" t="n">
        <f aca="false">SUMPRODUCT('FD inverse'!$A$34:$BH$34,'FD mesh'!$B$84:$BI$84,$E963:$BL963)+'FD inverse'!$A$34*$C964/Setup!$B$17+INDEX('FD inverse'!$A$34:$BH$34,1,'FD mesh'!$B$15+1)*Setup!$B$22</f>
        <v>15.2494304004229</v>
      </c>
      <c r="AK964" s="0" t="n">
        <f aca="false">SUMPRODUCT('FD inverse'!$A$35:$BH$35,'FD mesh'!$B$84:$BI$84,$E963:$BL963)+'FD inverse'!$A$35*$C964/Setup!$B$17+INDEX('FD inverse'!$A$35:$BH$35,1,'FD mesh'!$B$15+1)*Setup!$B$22</f>
        <v>15.2280035071321</v>
      </c>
      <c r="AL964" s="0" t="n">
        <f aca="false">SUMPRODUCT('FD inverse'!$A$36:$BH$36,'FD mesh'!$B$84:$BI$84,$E963:$BL963)+'FD inverse'!$A$36*$C964/Setup!$B$17+INDEX('FD inverse'!$A$36:$BH$36,1,'FD mesh'!$B$15+1)*Setup!$B$22</f>
        <v>15.2064025865539</v>
      </c>
      <c r="AM964" s="0" t="n">
        <f aca="false">SUMPRODUCT('FD inverse'!$A$37:$BH$37,'FD mesh'!$B$84:$BI$84,$E963:$BL963)+'FD inverse'!$A$37*$C964/Setup!$B$17+INDEX('FD inverse'!$A$37:$BH$37,1,'FD mesh'!$B$15+1)*Setup!$B$22</f>
        <v>15.1846450360551</v>
      </c>
      <c r="AN964" s="0" t="n">
        <f aca="false">SUMPRODUCT('FD inverse'!$A$38:$BH$38,'FD mesh'!$B$84:$BI$84,$E963:$BL963)+'FD inverse'!$A$38*$C964/Setup!$B$17+INDEX('FD inverse'!$A$38:$BH$38,1,'FD mesh'!$B$15+1)*Setup!$B$22</f>
        <v>15.1627481633573</v>
      </c>
      <c r="AO964" s="0" t="n">
        <f aca="false">SUMPRODUCT('FD inverse'!$A$39:$BH$39,'FD mesh'!$B$84:$BI$84,$E963:$BL963)+'FD inverse'!$A$39*$C964/Setup!$B$17+INDEX('FD inverse'!$A$39:$BH$39,1,'FD mesh'!$B$15+1)*Setup!$B$22</f>
        <v>15.1407291470767</v>
      </c>
      <c r="AP964" s="0" t="n">
        <f aca="false">SUMPRODUCT('FD inverse'!$A$40:$BH$40,'FD mesh'!$B$84:$BI$84,$E963:$BL963)+'FD inverse'!$A$40*$C964/Setup!$B$17+INDEX('FD inverse'!$A$40:$BH$40,1,'FD mesh'!$B$15+1)*Setup!$B$22</f>
        <v>15.1186050150291</v>
      </c>
      <c r="AQ964" s="0" t="n">
        <f aca="false">SUMPRODUCT('FD inverse'!$A$41:$BH$41,'FD mesh'!$B$84:$BI$84,$E963:$BL963)+'FD inverse'!$A$41*$C964/Setup!$B$17+INDEX('FD inverse'!$A$41:$BH$41,1,'FD mesh'!$B$15+1)*Setup!$B$22</f>
        <v>15.0963926381094</v>
      </c>
      <c r="AR964" s="0" t="n">
        <f aca="false">SUMPRODUCT('FD inverse'!$A$42:$BH$42,'FD mesh'!$B$84:$BI$84,$E963:$BL963)+'FD inverse'!$A$42*$C964/Setup!$B$17+INDEX('FD inverse'!$A$42:$BH$42,1,'FD mesh'!$B$15+1)*Setup!$B$22</f>
        <v>15.0741087375722</v>
      </c>
      <c r="AS964" s="0" t="n">
        <f aca="false">SUMPRODUCT('FD inverse'!$A$43:$BH$43,'FD mesh'!$B$84:$BI$84,$E963:$BL963)+'FD inverse'!$A$43*$C964/Setup!$B$17+INDEX('FD inverse'!$A$43:$BH$43,1,'FD mesh'!$B$15+1)*Setup!$B$22</f>
        <v>0</v>
      </c>
      <c r="AT964" s="0" t="n">
        <f aca="false">SUMPRODUCT('FD inverse'!$A$44:$BH$44,'FD mesh'!$B$84:$BI$84,$E963:$BL963)+'FD inverse'!$A$44*$C964/Setup!$B$17+INDEX('FD inverse'!$A$44:$BH$44,1,'FD mesh'!$B$15+1)*Setup!$B$22</f>
        <v>0</v>
      </c>
      <c r="AU964" s="0" t="n">
        <f aca="false">SUMPRODUCT('FD inverse'!$A$45:$BH$45,'FD mesh'!$B$84:$BI$84,$E963:$BL963)+'FD inverse'!$A$45*$C964/Setup!$B$17+INDEX('FD inverse'!$A$45:$BH$45,1,'FD mesh'!$B$15+1)*Setup!$B$22</f>
        <v>0</v>
      </c>
      <c r="AV964" s="0" t="n">
        <f aca="false">SUMPRODUCT('FD inverse'!$A$46:$BH$46,'FD mesh'!$B$84:$BI$84,$E963:$BL963)+'FD inverse'!$A$46*$C964/Setup!$B$17+INDEX('FD inverse'!$A$46:$BH$46,1,'FD mesh'!$B$15+1)*Setup!$B$22</f>
        <v>0</v>
      </c>
      <c r="AW964" s="0" t="n">
        <f aca="false">SUMPRODUCT('FD inverse'!$A$47:$BH$47,'FD mesh'!$B$84:$BI$84,$E963:$BL963)+'FD inverse'!$A$47*$C964/Setup!$B$17+INDEX('FD inverse'!$A$47:$BH$47,1,'FD mesh'!$B$15+1)*Setup!$B$22</f>
        <v>0</v>
      </c>
      <c r="AX964" s="0" t="n">
        <f aca="false">SUMPRODUCT('FD inverse'!$A$48:$BH$48,'FD mesh'!$B$84:$BI$84,$E963:$BL963)+'FD inverse'!$A$48*$C964/Setup!$B$17+INDEX('FD inverse'!$A$48:$BH$48,1,'FD mesh'!$B$15+1)*Setup!$B$22</f>
        <v>0</v>
      </c>
      <c r="AY964" s="0" t="n">
        <f aca="false">SUMPRODUCT('FD inverse'!$A$49:$BH$49,'FD mesh'!$B$84:$BI$84,$E963:$BL963)+'FD inverse'!$A$49*$C964/Setup!$B$17+INDEX('FD inverse'!$A$49:$BH$49,1,'FD mesh'!$B$15+1)*Setup!$B$22</f>
        <v>0</v>
      </c>
      <c r="AZ964" s="0" t="n">
        <f aca="false">SUMPRODUCT('FD inverse'!$A$50:$BH$50,'FD mesh'!$B$84:$BI$84,$E963:$BL963)+'FD inverse'!$A$50*$C964/Setup!$B$17+INDEX('FD inverse'!$A$50:$BH$50,1,'FD mesh'!$B$15+1)*Setup!$B$22</f>
        <v>0</v>
      </c>
      <c r="BA964" s="0" t="n">
        <f aca="false">SUMPRODUCT('FD inverse'!$A$51:$BH$51,'FD mesh'!$B$84:$BI$84,$E963:$BL963)+'FD inverse'!$A$51*$C964/Setup!$B$17+INDEX('FD inverse'!$A$51:$BH$51,1,'FD mesh'!$B$15+1)*Setup!$B$22</f>
        <v>0</v>
      </c>
      <c r="BB964" s="0" t="n">
        <f aca="false">SUMPRODUCT('FD inverse'!$A$52:$BH$52,'FD mesh'!$B$84:$BI$84,$E963:$BL963)+'FD inverse'!$A$52*$C964/Setup!$B$17+INDEX('FD inverse'!$A$52:$BH$52,1,'FD mesh'!$B$15+1)*Setup!$B$22</f>
        <v>0</v>
      </c>
      <c r="BC964" s="0" t="n">
        <f aca="false">SUMPRODUCT('FD inverse'!$A$53:$BH$53,'FD mesh'!$B$84:$BI$84,$E963:$BL963)+'FD inverse'!$A$53*$C964/Setup!$B$17+INDEX('FD inverse'!$A$53:$BH$53,1,'FD mesh'!$B$15+1)*Setup!$B$22</f>
        <v>0</v>
      </c>
      <c r="BD964" s="0" t="n">
        <f aca="false">SUMPRODUCT('FD inverse'!$A$54:$BH$54,'FD mesh'!$B$84:$BI$84,$E963:$BL963)+'FD inverse'!$A$54*$C964/Setup!$B$17+INDEX('FD inverse'!$A$54:$BH$54,1,'FD mesh'!$B$15+1)*Setup!$B$22</f>
        <v>0</v>
      </c>
      <c r="BE964" s="0" t="n">
        <f aca="false">SUMPRODUCT('FD inverse'!$A$55:$BH$55,'FD mesh'!$B$84:$BI$84,$E963:$BL963)+'FD inverse'!$A$55*$C964/Setup!$B$17+INDEX('FD inverse'!$A$55:$BH$55,1,'FD mesh'!$B$15+1)*Setup!$B$22</f>
        <v>0</v>
      </c>
      <c r="BF964" s="0" t="n">
        <f aca="false">SUMPRODUCT('FD inverse'!$A$56:$BH$56,'FD mesh'!$B$84:$BI$84,$E963:$BL963)+'FD inverse'!$A$56*$C964/Setup!$B$17+INDEX('FD inverse'!$A$56:$BH$56,1,'FD mesh'!$B$15+1)*Setup!$B$22</f>
        <v>0</v>
      </c>
      <c r="BG964" s="0" t="n">
        <f aca="false">SUMPRODUCT('FD inverse'!$A$57:$BH$57,'FD mesh'!$B$84:$BI$84,$E963:$BL963)+'FD inverse'!$A$57*$C964/Setup!$B$17+INDEX('FD inverse'!$A$57:$BH$57,1,'FD mesh'!$B$15+1)*Setup!$B$22</f>
        <v>0</v>
      </c>
      <c r="BH964" s="0" t="n">
        <f aca="false">SUMPRODUCT('FD inverse'!$A$58:$BH$58,'FD mesh'!$B$84:$BI$84,$E963:$BL963)+'FD inverse'!$A$58*$C964/Setup!$B$17+INDEX('FD inverse'!$A$58:$BH$58,1,'FD mesh'!$B$15+1)*Setup!$B$22</f>
        <v>0</v>
      </c>
      <c r="BI964" s="0" t="n">
        <f aca="false">SUMPRODUCT('FD inverse'!$A$59:$BH$59,'FD mesh'!$B$84:$BI$84,$E963:$BL963)+'FD inverse'!$A$59*$C964/Setup!$B$17+INDEX('FD inverse'!$A$59:$BH$59,1,'FD mesh'!$B$15+1)*Setup!$B$22</f>
        <v>0</v>
      </c>
      <c r="BJ964" s="0" t="n">
        <f aca="false">SUMPRODUCT('FD inverse'!$A$60:$BH$60,'FD mesh'!$B$84:$BI$84,$E963:$BL963)+'FD inverse'!$A$60*$C964/Setup!$B$17+INDEX('FD inverse'!$A$60:$BH$60,1,'FD mesh'!$B$15+1)*Setup!$B$22</f>
        <v>0</v>
      </c>
      <c r="BK964" s="0" t="n">
        <f aca="false">SUMPRODUCT('FD inverse'!$A$61:$BH$61,'FD mesh'!$B$84:$BI$84,$E963:$BL963)+'FD inverse'!$A$61*$C964/Setup!$B$17+INDEX('FD inverse'!$A$61:$BH$61,1,'FD mesh'!$B$15+1)*Setup!$B$22</f>
        <v>0</v>
      </c>
      <c r="BL964" s="0" t="n">
        <f aca="false">SUMPRODUCT('FD inverse'!$A$62:$BH$62,'FD mesh'!$B$84:$BI$84,$E963:$BL963)+'FD inverse'!$A$62*$C964/Setup!$B$17+INDEX('FD inverse'!$A$62:$BH$62,1,'FD mesh'!$B$15+1)*Setup!$B$22</f>
        <v>0</v>
      </c>
    </row>
    <row r="965" customFormat="false" ht="15" hidden="false" customHeight="false" outlineLevel="0" collapsed="false">
      <c r="A965" s="0" t="n">
        <v>960</v>
      </c>
      <c r="B965" s="0" t="n">
        <f aca="false">A965*Setup!$B$11/3600</f>
        <v>80</v>
      </c>
      <c r="C965" s="0" t="n">
        <f aca="false">Setup!$B$7+Setup!$B$8*COS(2*PI()*(B965-Setup!$B$9)/24)</f>
        <v>22</v>
      </c>
      <c r="D965" s="0" t="n">
        <f aca="false">(C965-E965)/Setup!$B$17</f>
        <v>-1.13340634394708</v>
      </c>
      <c r="E965" s="0" t="n">
        <f aca="false">SUMPRODUCT('FD inverse'!$A$3:$BH$3,'FD mesh'!$B$84:$BI$84,$E964:$BL964)+'FD inverse'!$A$3*$C965/Setup!$B$17+INDEX('FD inverse'!$A$3:$BH$3,1,'FD mesh'!$B$15+1)*Setup!$B$22</f>
        <v>22.1473428247131</v>
      </c>
      <c r="F965" s="0" t="n">
        <f aca="false">SUMPRODUCT('FD inverse'!$A$4:$BH$4,'FD mesh'!$B$84:$BI$84,$E964:$BL964)+'FD inverse'!$A$4*$C965/Setup!$B$17+INDEX('FD inverse'!$A$4:$BH$4,1,'FD mesh'!$B$15+1)*Setup!$B$22</f>
        <v>22.1899089513554</v>
      </c>
      <c r="G965" s="0" t="n">
        <f aca="false">SUMPRODUCT('FD inverse'!$A$5:$BH$5,'FD mesh'!$B$84:$BI$84,$E964:$BL964)+'FD inverse'!$A$5*$C965/Setup!$B$17+INDEX('FD inverse'!$A$5:$BH$5,1,'FD mesh'!$B$15+1)*Setup!$B$22</f>
        <v>22.2467983044369</v>
      </c>
      <c r="H965" s="0" t="n">
        <f aca="false">SUMPRODUCT('FD inverse'!$A$6:$BH$6,'FD mesh'!$B$84:$BI$84,$E964:$BL964)+'FD inverse'!$A$6*$C965/Setup!$B$17+INDEX('FD inverse'!$A$6:$BH$6,1,'FD mesh'!$B$15+1)*Setup!$B$22</f>
        <v>22.456617543674</v>
      </c>
      <c r="I965" s="0" t="n">
        <f aca="false">SUMPRODUCT('FD inverse'!$A$7:$BH$7,'FD mesh'!$B$84:$BI$84,$E964:$BL964)+'FD inverse'!$A$7*$C965/Setup!$B$17+INDEX('FD inverse'!$A$7:$BH$7,1,'FD mesh'!$B$15+1)*Setup!$B$22</f>
        <v>22.4755506034004</v>
      </c>
      <c r="J965" s="0" t="n">
        <f aca="false">SUMPRODUCT('FD inverse'!$A$8:$BH$8,'FD mesh'!$B$84:$BI$84,$E964:$BL964)+'FD inverse'!$A$8*$C965/Setup!$B$17+INDEX('FD inverse'!$A$8:$BH$8,1,'FD mesh'!$B$15+1)*Setup!$B$22</f>
        <v>22.4940184317877</v>
      </c>
      <c r="K965" s="0" t="n">
        <f aca="false">SUMPRODUCT('FD inverse'!$A$9:$BH$9,'FD mesh'!$B$84:$BI$84,$E964:$BL964)+'FD inverse'!$A$9*$C965/Setup!$B$17+INDEX('FD inverse'!$A$9:$BH$9,1,'FD mesh'!$B$15+1)*Setup!$B$22</f>
        <v>22.5109734286896</v>
      </c>
      <c r="L965" s="0" t="n">
        <f aca="false">SUMPRODUCT('FD inverse'!$A$10:$BH$10,'FD mesh'!$B$84:$BI$84,$E964:$BL964)+'FD inverse'!$A$10*$C965/Setup!$B$17+INDEX('FD inverse'!$A$10:$BH$10,1,'FD mesh'!$B$15+1)*Setup!$B$22</f>
        <v>22.5255091940202</v>
      </c>
      <c r="M965" s="0" t="n">
        <f aca="false">SUMPRODUCT('FD inverse'!$A$11:$BH$11,'FD mesh'!$B$84:$BI$84,$E964:$BL964)+'FD inverse'!$A$11*$C965/Setup!$B$17+INDEX('FD inverse'!$A$11:$BH$11,1,'FD mesh'!$B$15+1)*Setup!$B$22</f>
        <v>22.5368544544113</v>
      </c>
      <c r="N965" s="0" t="n">
        <f aca="false">SUMPRODUCT('FD inverse'!$A$12:$BH$12,'FD mesh'!$B$84:$BI$84,$E964:$BL964)+'FD inverse'!$A$12*$C965/Setup!$B$17+INDEX('FD inverse'!$A$12:$BH$12,1,'FD mesh'!$B$15+1)*Setup!$B$22</f>
        <v>22.5443674678479</v>
      </c>
      <c r="O965" s="0" t="n">
        <f aca="false">SUMPRODUCT('FD inverse'!$A$13:$BH$13,'FD mesh'!$B$84:$BI$84,$E964:$BL964)+'FD inverse'!$A$13*$C965/Setup!$B$17+INDEX('FD inverse'!$A$13:$BH$13,1,'FD mesh'!$B$15+1)*Setup!$B$22</f>
        <v>22.5475310331888</v>
      </c>
      <c r="P965" s="0" t="n">
        <f aca="false">SUMPRODUCT('FD inverse'!$A$14:$BH$14,'FD mesh'!$B$84:$BI$84,$E964:$BL964)+'FD inverse'!$A$14*$C965/Setup!$B$17+INDEX('FD inverse'!$A$14:$BH$14,1,'FD mesh'!$B$15+1)*Setup!$B$22</f>
        <v>22.5459482100751</v>
      </c>
      <c r="Q965" s="0" t="n">
        <f aca="false">SUMPRODUCT('FD inverse'!$A$15:$BH$15,'FD mesh'!$B$84:$BI$84,$E964:$BL964)+'FD inverse'!$A$15*$C965/Setup!$B$17+INDEX('FD inverse'!$A$15:$BH$15,1,'FD mesh'!$B$15+1)*Setup!$B$22</f>
        <v>22.5393388341787</v>
      </c>
      <c r="R965" s="0" t="n">
        <f aca="false">SUMPRODUCT('FD inverse'!$A$16:$BH$16,'FD mesh'!$B$84:$BI$84,$E964:$BL964)+'FD inverse'!$A$16*$C965/Setup!$B$17+INDEX('FD inverse'!$A$16:$BH$16,1,'FD mesh'!$B$15+1)*Setup!$B$22</f>
        <v>22.5275368929229</v>
      </c>
      <c r="S965" s="0" t="n">
        <f aca="false">SUMPRODUCT('FD inverse'!$A$17:$BH$17,'FD mesh'!$B$84:$BI$84,$E964:$BL964)+'FD inverse'!$A$17*$C965/Setup!$B$17+INDEX('FD inverse'!$A$17:$BH$17,1,'FD mesh'!$B$15+1)*Setup!$B$22</f>
        <v>22.0605066092136</v>
      </c>
      <c r="T965" s="0" t="n">
        <f aca="false">SUMPRODUCT('FD inverse'!$A$18:$BH$18,'FD mesh'!$B$84:$BI$84,$E964:$BL964)+'FD inverse'!$A$18*$C965/Setup!$B$17+INDEX('FD inverse'!$A$18:$BH$18,1,'FD mesh'!$B$15+1)*Setup!$B$22</f>
        <v>21.590909534952</v>
      </c>
      <c r="U965" s="0" t="n">
        <f aca="false">SUMPRODUCT('FD inverse'!$A$19:$BH$19,'FD mesh'!$B$84:$BI$84,$E964:$BL964)+'FD inverse'!$A$19*$C965/Setup!$B$17+INDEX('FD inverse'!$A$19:$BH$19,1,'FD mesh'!$B$15+1)*Setup!$B$22</f>
        <v>21.1188210529193</v>
      </c>
      <c r="V965" s="0" t="n">
        <f aca="false">SUMPRODUCT('FD inverse'!$A$20:$BH$20,'FD mesh'!$B$84:$BI$84,$E964:$BL964)+'FD inverse'!$A$20*$C965/Setup!$B$17+INDEX('FD inverse'!$A$20:$BH$20,1,'FD mesh'!$B$15+1)*Setup!$B$22</f>
        <v>20.6443395234316</v>
      </c>
      <c r="W965" s="0" t="n">
        <f aca="false">SUMPRODUCT('FD inverse'!$A$21:$BH$21,'FD mesh'!$B$84:$BI$84,$E964:$BL964)+'FD inverse'!$A$21*$C965/Setup!$B$17+INDEX('FD inverse'!$A$21:$BH$21,1,'FD mesh'!$B$15+1)*Setup!$B$22</f>
        <v>20.1675840506521</v>
      </c>
      <c r="X965" s="0" t="n">
        <f aca="false">SUMPRODUCT('FD inverse'!$A$22:$BH$22,'FD mesh'!$B$84:$BI$84,$E964:$BL964)+'FD inverse'!$A$22*$C965/Setup!$B$17+INDEX('FD inverse'!$A$22:$BH$22,1,'FD mesh'!$B$15+1)*Setup!$B$22</f>
        <v>19.6886923547304</v>
      </c>
      <c r="Y965" s="0" t="n">
        <f aca="false">SUMPRODUCT('FD inverse'!$A$23:$BH$23,'FD mesh'!$B$84:$BI$84,$E964:$BL964)+'FD inverse'!$A$23*$C965/Setup!$B$17+INDEX('FD inverse'!$A$23:$BH$23,1,'FD mesh'!$B$15+1)*Setup!$B$22</f>
        <v>19.2078187442458</v>
      </c>
      <c r="Z965" s="0" t="n">
        <f aca="false">SUMPRODUCT('FD inverse'!$A$24:$BH$24,'FD mesh'!$B$84:$BI$84,$E964:$BL964)+'FD inverse'!$A$24*$C965/Setup!$B$17+INDEX('FD inverse'!$A$24:$BH$24,1,'FD mesh'!$B$15+1)*Setup!$B$22</f>
        <v>18.7251321826781</v>
      </c>
      <c r="AA965" s="0" t="n">
        <f aca="false">SUMPRODUCT('FD inverse'!$A$25:$BH$25,'FD mesh'!$B$84:$BI$84,$E964:$BL964)+'FD inverse'!$A$25*$C965/Setup!$B$17+INDEX('FD inverse'!$A$25:$BH$25,1,'FD mesh'!$B$15+1)*Setup!$B$22</f>
        <v>18.2408144419501</v>
      </c>
      <c r="AB965" s="0" t="n">
        <f aca="false">SUMPRODUCT('FD inverse'!$A$26:$BH$26,'FD mesh'!$B$84:$BI$84,$E964:$BL964)+'FD inverse'!$A$26*$C965/Setup!$B$17+INDEX('FD inverse'!$A$26:$BH$26,1,'FD mesh'!$B$15+1)*Setup!$B$22</f>
        <v>17.7550583354911</v>
      </c>
      <c r="AC965" s="0" t="n">
        <f aca="false">SUMPRODUCT('FD inverse'!$A$27:$BH$27,'FD mesh'!$B$84:$BI$84,$E964:$BL964)+'FD inverse'!$A$27*$C965/Setup!$B$17+INDEX('FD inverse'!$A$27:$BH$27,1,'FD mesh'!$B$15+1)*Setup!$B$22</f>
        <v>17.2680660227472</v>
      </c>
      <c r="AD965" s="0" t="n">
        <f aca="false">SUMPRODUCT('FD inverse'!$A$28:$BH$28,'FD mesh'!$B$84:$BI$84,$E964:$BL964)+'FD inverse'!$A$28*$C965/Setup!$B$17+INDEX('FD inverse'!$A$28:$BH$28,1,'FD mesh'!$B$15+1)*Setup!$B$22</f>
        <v>16.7800473766193</v>
      </c>
      <c r="AE965" s="0" t="n">
        <f aca="false">SUMPRODUCT('FD inverse'!$A$29:$BH$29,'FD mesh'!$B$84:$BI$84,$E964:$BL964)+'FD inverse'!$A$29*$C965/Setup!$B$17+INDEX('FD inverse'!$A$29:$BH$29,1,'FD mesh'!$B$15+1)*Setup!$B$22</f>
        <v>16.2912184049246</v>
      </c>
      <c r="AF965" s="0" t="n">
        <f aca="false">SUMPRODUCT('FD inverse'!$A$30:$BH$30,'FD mesh'!$B$84:$BI$84,$E964:$BL964)+'FD inverse'!$A$30*$C965/Setup!$B$17+INDEX('FD inverse'!$A$30:$BH$30,1,'FD mesh'!$B$15+1)*Setup!$B$22</f>
        <v>15.8017997166696</v>
      </c>
      <c r="AG965" s="0" t="n">
        <f aca="false">SUMPRODUCT('FD inverse'!$A$31:$BH$31,'FD mesh'!$B$84:$BI$84,$E964:$BL964)+'FD inverse'!$A$31*$C965/Setup!$B$17+INDEX('FD inverse'!$A$31:$BH$31,1,'FD mesh'!$B$15+1)*Setup!$B$22</f>
        <v>15.3120150236682</v>
      </c>
      <c r="AH965" s="0" t="n">
        <f aca="false">SUMPRODUCT('FD inverse'!$A$32:$BH$32,'FD mesh'!$B$84:$BI$84,$E964:$BL964)+'FD inverse'!$A$32*$C965/Setup!$B$17+INDEX('FD inverse'!$A$32:$BH$32,1,'FD mesh'!$B$15+1)*Setup!$B$22</f>
        <v>15.2912472592981</v>
      </c>
      <c r="AI965" s="0" t="n">
        <f aca="false">SUMPRODUCT('FD inverse'!$A$33:$BH$33,'FD mesh'!$B$84:$BI$84,$E964:$BL964)+'FD inverse'!$A$33*$C965/Setup!$B$17+INDEX('FD inverse'!$A$33:$BH$33,1,'FD mesh'!$B$15+1)*Setup!$B$22</f>
        <v>15.2702541310204</v>
      </c>
      <c r="AJ965" s="0" t="n">
        <f aca="false">SUMPRODUCT('FD inverse'!$A$34:$BH$34,'FD mesh'!$B$84:$BI$84,$E964:$BL964)+'FD inverse'!$A$34*$C965/Setup!$B$17+INDEX('FD inverse'!$A$34:$BH$34,1,'FD mesh'!$B$15+1)*Setup!$B$22</f>
        <v>15.2490525867544</v>
      </c>
      <c r="AK965" s="0" t="n">
        <f aca="false">SUMPRODUCT('FD inverse'!$A$35:$BH$35,'FD mesh'!$B$84:$BI$84,$E964:$BL964)+'FD inverse'!$A$35*$C965/Setup!$B$17+INDEX('FD inverse'!$A$35:$BH$35,1,'FD mesh'!$B$15+1)*Setup!$B$22</f>
        <v>15.2276597845071</v>
      </c>
      <c r="AL965" s="0" t="n">
        <f aca="false">SUMPRODUCT('FD inverse'!$A$36:$BH$36,'FD mesh'!$B$84:$BI$84,$E964:$BL964)+'FD inverse'!$A$36*$C965/Setup!$B$17+INDEX('FD inverse'!$A$36:$BH$36,1,'FD mesh'!$B$15+1)*Setup!$B$22</f>
        <v>15.2060929819501</v>
      </c>
      <c r="AM965" s="0" t="n">
        <f aca="false">SUMPRODUCT('FD inverse'!$A$37:$BH$37,'FD mesh'!$B$84:$BI$84,$E964:$BL964)+'FD inverse'!$A$37*$C965/Setup!$B$17+INDEX('FD inverse'!$A$37:$BH$37,1,'FD mesh'!$B$15+1)*Setup!$B$22</f>
        <v>15.1843694504116</v>
      </c>
      <c r="AN965" s="0" t="n">
        <f aca="false">SUMPRODUCT('FD inverse'!$A$38:$BH$38,'FD mesh'!$B$84:$BI$84,$E964:$BL964)+'FD inverse'!$A$38*$C965/Setup!$B$17+INDEX('FD inverse'!$A$38:$BH$38,1,'FD mesh'!$B$15+1)*Setup!$B$22</f>
        <v>15.1625064110726</v>
      </c>
      <c r="AO965" s="0" t="n">
        <f aca="false">SUMPRODUCT('FD inverse'!$A$39:$BH$39,'FD mesh'!$B$84:$BI$84,$E964:$BL964)+'FD inverse'!$A$39*$C965/Setup!$B$17+INDEX('FD inverse'!$A$39:$BH$39,1,'FD mesh'!$B$15+1)*Setup!$B$22</f>
        <v>15.1405209911589</v>
      </c>
      <c r="AP965" s="0" t="n">
        <f aca="false">SUMPRODUCT('FD inverse'!$A$40:$BH$40,'FD mesh'!$B$84:$BI$84,$E964:$BL964)+'FD inverse'!$A$40*$C965/Setup!$B$17+INDEX('FD inverse'!$A$40:$BH$40,1,'FD mesh'!$B$15+1)*Setup!$B$22</f>
        <v>15.1184301979252</v>
      </c>
      <c r="AQ965" s="0" t="n">
        <f aca="false">SUMPRODUCT('FD inverse'!$A$41:$BH$41,'FD mesh'!$B$84:$BI$84,$E964:$BL964)+'FD inverse'!$A$41*$C965/Setup!$B$17+INDEX('FD inverse'!$A$41:$BH$41,1,'FD mesh'!$B$15+1)*Setup!$B$22</f>
        <v>15.0962509082469</v>
      </c>
      <c r="AR965" s="0" t="n">
        <f aca="false">SUMPRODUCT('FD inverse'!$A$42:$BH$42,'FD mesh'!$B$84:$BI$84,$E964:$BL964)+'FD inverse'!$A$42*$C965/Setup!$B$17+INDEX('FD inverse'!$A$42:$BH$42,1,'FD mesh'!$B$15+1)*Setup!$B$22</f>
        <v>15.0739998716477</v>
      </c>
      <c r="AS965" s="0" t="n">
        <f aca="false">SUMPRODUCT('FD inverse'!$A$43:$BH$43,'FD mesh'!$B$84:$BI$84,$E964:$BL964)+'FD inverse'!$A$43*$C965/Setup!$B$17+INDEX('FD inverse'!$A$43:$BH$43,1,'FD mesh'!$B$15+1)*Setup!$B$22</f>
        <v>0</v>
      </c>
      <c r="AT965" s="0" t="n">
        <f aca="false">SUMPRODUCT('FD inverse'!$A$44:$BH$44,'FD mesh'!$B$84:$BI$84,$E964:$BL964)+'FD inverse'!$A$44*$C965/Setup!$B$17+INDEX('FD inverse'!$A$44:$BH$44,1,'FD mesh'!$B$15+1)*Setup!$B$22</f>
        <v>0</v>
      </c>
      <c r="AU965" s="0" t="n">
        <f aca="false">SUMPRODUCT('FD inverse'!$A$45:$BH$45,'FD mesh'!$B$84:$BI$84,$E964:$BL964)+'FD inverse'!$A$45*$C965/Setup!$B$17+INDEX('FD inverse'!$A$45:$BH$45,1,'FD mesh'!$B$15+1)*Setup!$B$22</f>
        <v>0</v>
      </c>
      <c r="AV965" s="0" t="n">
        <f aca="false">SUMPRODUCT('FD inverse'!$A$46:$BH$46,'FD mesh'!$B$84:$BI$84,$E964:$BL964)+'FD inverse'!$A$46*$C965/Setup!$B$17+INDEX('FD inverse'!$A$46:$BH$46,1,'FD mesh'!$B$15+1)*Setup!$B$22</f>
        <v>0</v>
      </c>
      <c r="AW965" s="0" t="n">
        <f aca="false">SUMPRODUCT('FD inverse'!$A$47:$BH$47,'FD mesh'!$B$84:$BI$84,$E964:$BL964)+'FD inverse'!$A$47*$C965/Setup!$B$17+INDEX('FD inverse'!$A$47:$BH$47,1,'FD mesh'!$B$15+1)*Setup!$B$22</f>
        <v>0</v>
      </c>
      <c r="AX965" s="0" t="n">
        <f aca="false">SUMPRODUCT('FD inverse'!$A$48:$BH$48,'FD mesh'!$B$84:$BI$84,$E964:$BL964)+'FD inverse'!$A$48*$C965/Setup!$B$17+INDEX('FD inverse'!$A$48:$BH$48,1,'FD mesh'!$B$15+1)*Setup!$B$22</f>
        <v>0</v>
      </c>
      <c r="AY965" s="0" t="n">
        <f aca="false">SUMPRODUCT('FD inverse'!$A$49:$BH$49,'FD mesh'!$B$84:$BI$84,$E964:$BL964)+'FD inverse'!$A$49*$C965/Setup!$B$17+INDEX('FD inverse'!$A$49:$BH$49,1,'FD mesh'!$B$15+1)*Setup!$B$22</f>
        <v>0</v>
      </c>
      <c r="AZ965" s="0" t="n">
        <f aca="false">SUMPRODUCT('FD inverse'!$A$50:$BH$50,'FD mesh'!$B$84:$BI$84,$E964:$BL964)+'FD inverse'!$A$50*$C965/Setup!$B$17+INDEX('FD inverse'!$A$50:$BH$50,1,'FD mesh'!$B$15+1)*Setup!$B$22</f>
        <v>0</v>
      </c>
      <c r="BA965" s="0" t="n">
        <f aca="false">SUMPRODUCT('FD inverse'!$A$51:$BH$51,'FD mesh'!$B$84:$BI$84,$E964:$BL964)+'FD inverse'!$A$51*$C965/Setup!$B$17+INDEX('FD inverse'!$A$51:$BH$51,1,'FD mesh'!$B$15+1)*Setup!$B$22</f>
        <v>0</v>
      </c>
      <c r="BB965" s="0" t="n">
        <f aca="false">SUMPRODUCT('FD inverse'!$A$52:$BH$52,'FD mesh'!$B$84:$BI$84,$E964:$BL964)+'FD inverse'!$A$52*$C965/Setup!$B$17+INDEX('FD inverse'!$A$52:$BH$52,1,'FD mesh'!$B$15+1)*Setup!$B$22</f>
        <v>0</v>
      </c>
      <c r="BC965" s="0" t="n">
        <f aca="false">SUMPRODUCT('FD inverse'!$A$53:$BH$53,'FD mesh'!$B$84:$BI$84,$E964:$BL964)+'FD inverse'!$A$53*$C965/Setup!$B$17+INDEX('FD inverse'!$A$53:$BH$53,1,'FD mesh'!$B$15+1)*Setup!$B$22</f>
        <v>0</v>
      </c>
      <c r="BD965" s="0" t="n">
        <f aca="false">SUMPRODUCT('FD inverse'!$A$54:$BH$54,'FD mesh'!$B$84:$BI$84,$E964:$BL964)+'FD inverse'!$A$54*$C965/Setup!$B$17+INDEX('FD inverse'!$A$54:$BH$54,1,'FD mesh'!$B$15+1)*Setup!$B$22</f>
        <v>0</v>
      </c>
      <c r="BE965" s="0" t="n">
        <f aca="false">SUMPRODUCT('FD inverse'!$A$55:$BH$55,'FD mesh'!$B$84:$BI$84,$E964:$BL964)+'FD inverse'!$A$55*$C965/Setup!$B$17+INDEX('FD inverse'!$A$55:$BH$55,1,'FD mesh'!$B$15+1)*Setup!$B$22</f>
        <v>0</v>
      </c>
      <c r="BF965" s="0" t="n">
        <f aca="false">SUMPRODUCT('FD inverse'!$A$56:$BH$56,'FD mesh'!$B$84:$BI$84,$E964:$BL964)+'FD inverse'!$A$56*$C965/Setup!$B$17+INDEX('FD inverse'!$A$56:$BH$56,1,'FD mesh'!$B$15+1)*Setup!$B$22</f>
        <v>0</v>
      </c>
      <c r="BG965" s="0" t="n">
        <f aca="false">SUMPRODUCT('FD inverse'!$A$57:$BH$57,'FD mesh'!$B$84:$BI$84,$E964:$BL964)+'FD inverse'!$A$57*$C965/Setup!$B$17+INDEX('FD inverse'!$A$57:$BH$57,1,'FD mesh'!$B$15+1)*Setup!$B$22</f>
        <v>0</v>
      </c>
      <c r="BH965" s="0" t="n">
        <f aca="false">SUMPRODUCT('FD inverse'!$A$58:$BH$58,'FD mesh'!$B$84:$BI$84,$E964:$BL964)+'FD inverse'!$A$58*$C965/Setup!$B$17+INDEX('FD inverse'!$A$58:$BH$58,1,'FD mesh'!$B$15+1)*Setup!$B$22</f>
        <v>0</v>
      </c>
      <c r="BI965" s="0" t="n">
        <f aca="false">SUMPRODUCT('FD inverse'!$A$59:$BH$59,'FD mesh'!$B$84:$BI$84,$E964:$BL964)+'FD inverse'!$A$59*$C965/Setup!$B$17+INDEX('FD inverse'!$A$59:$BH$59,1,'FD mesh'!$B$15+1)*Setup!$B$22</f>
        <v>0</v>
      </c>
      <c r="BJ965" s="0" t="n">
        <f aca="false">SUMPRODUCT('FD inverse'!$A$60:$BH$60,'FD mesh'!$B$84:$BI$84,$E964:$BL964)+'FD inverse'!$A$60*$C965/Setup!$B$17+INDEX('FD inverse'!$A$60:$BH$60,1,'FD mesh'!$B$15+1)*Setup!$B$22</f>
        <v>0</v>
      </c>
      <c r="BK965" s="0" t="n">
        <f aca="false">SUMPRODUCT('FD inverse'!$A$61:$BH$61,'FD mesh'!$B$84:$BI$84,$E964:$BL964)+'FD inverse'!$A$61*$C965/Setup!$B$17+INDEX('FD inverse'!$A$61:$BH$61,1,'FD mesh'!$B$15+1)*Setup!$B$22</f>
        <v>0</v>
      </c>
      <c r="BL965" s="0" t="n">
        <f aca="false">SUMPRODUCT('FD inverse'!$A$62:$BH$62,'FD mesh'!$B$84:$BI$84,$E964:$BL964)+'FD inverse'!$A$62*$C965/Setup!$B$17+INDEX('FD inverse'!$A$62:$BH$62,1,'FD mesh'!$B$15+1)*Setup!$B$22</f>
        <v>0</v>
      </c>
    </row>
    <row r="966" customFormat="false" ht="15" hidden="false" customHeight="false" outlineLevel="0" collapsed="false">
      <c r="A966" s="0" t="n">
        <v>961</v>
      </c>
      <c r="B966" s="0" t="n">
        <f aca="false">A966*Setup!$B$11/3600</f>
        <v>80.0833333333333</v>
      </c>
      <c r="C966" s="0" t="n">
        <f aca="false">Setup!$B$7+Setup!$B$8*COS(2*PI()*(B966-Setup!$B$9)/24)</f>
        <v>22.0760449243224</v>
      </c>
      <c r="D966" s="0" t="n">
        <f aca="false">(C966-E966)/Setup!$B$17</f>
        <v>-0.867342185196908</v>
      </c>
      <c r="E966" s="0" t="n">
        <f aca="false">SUMPRODUCT('FD inverse'!$A$3:$BH$3,'FD mesh'!$B$84:$BI$84,$E965:$BL965)+'FD inverse'!$A$3*$C966/Setup!$B$17+INDEX('FD inverse'!$A$3:$BH$3,1,'FD mesh'!$B$15+1)*Setup!$B$22</f>
        <v>22.188799408398</v>
      </c>
      <c r="F966" s="0" t="n">
        <f aca="false">SUMPRODUCT('FD inverse'!$A$4:$BH$4,'FD mesh'!$B$84:$BI$84,$E965:$BL965)+'FD inverse'!$A$4*$C966/Setup!$B$17+INDEX('FD inverse'!$A$4:$BH$4,1,'FD mesh'!$B$15+1)*Setup!$B$22</f>
        <v>22.2236098183554</v>
      </c>
      <c r="G966" s="0" t="n">
        <f aca="false">SUMPRODUCT('FD inverse'!$A$5:$BH$5,'FD mesh'!$B$84:$BI$84,$E965:$BL965)+'FD inverse'!$A$5*$C966/Setup!$B$17+INDEX('FD inverse'!$A$5:$BH$5,1,'FD mesh'!$B$15+1)*Setup!$B$22</f>
        <v>22.2730473407259</v>
      </c>
      <c r="H966" s="0" t="n">
        <f aca="false">SUMPRODUCT('FD inverse'!$A$6:$BH$6,'FD mesh'!$B$84:$BI$84,$E965:$BL965)+'FD inverse'!$A$6*$C966/Setup!$B$17+INDEX('FD inverse'!$A$6:$BH$6,1,'FD mesh'!$B$15+1)*Setup!$B$22</f>
        <v>22.4582973381849</v>
      </c>
      <c r="I966" s="0" t="n">
        <f aca="false">SUMPRODUCT('FD inverse'!$A$7:$BH$7,'FD mesh'!$B$84:$BI$84,$E965:$BL965)+'FD inverse'!$A$7*$C966/Setup!$B$17+INDEX('FD inverse'!$A$7:$BH$7,1,'FD mesh'!$B$15+1)*Setup!$B$22</f>
        <v>22.4751866578748</v>
      </c>
      <c r="J966" s="0" t="n">
        <f aca="false">SUMPRODUCT('FD inverse'!$A$8:$BH$8,'FD mesh'!$B$84:$BI$84,$E965:$BL965)+'FD inverse'!$A$8*$C966/Setup!$B$17+INDEX('FD inverse'!$A$8:$BH$8,1,'FD mesh'!$B$15+1)*Setup!$B$22</f>
        <v>22.4918612604404</v>
      </c>
      <c r="K966" s="0" t="n">
        <f aca="false">SUMPRODUCT('FD inverse'!$A$9:$BH$9,'FD mesh'!$B$84:$BI$84,$E965:$BL965)+'FD inverse'!$A$9*$C966/Setup!$B$17+INDEX('FD inverse'!$A$9:$BH$9,1,'FD mesh'!$B$15+1)*Setup!$B$22</f>
        <v>22.5072631955444</v>
      </c>
      <c r="L966" s="0" t="n">
        <f aca="false">SUMPRODUCT('FD inverse'!$A$10:$BH$10,'FD mesh'!$B$84:$BI$84,$E965:$BL965)+'FD inverse'!$A$10*$C966/Setup!$B$17+INDEX('FD inverse'!$A$10:$BH$10,1,'FD mesh'!$B$15+1)*Setup!$B$22</f>
        <v>22.5204762025392</v>
      </c>
      <c r="M966" s="0" t="n">
        <f aca="false">SUMPRODUCT('FD inverse'!$A$11:$BH$11,'FD mesh'!$B$84:$BI$84,$E965:$BL965)+'FD inverse'!$A$11*$C966/Setup!$B$17+INDEX('FD inverse'!$A$11:$BH$11,1,'FD mesh'!$B$15+1)*Setup!$B$22</f>
        <v>22.530719893026</v>
      </c>
      <c r="N966" s="0" t="n">
        <f aca="false">SUMPRODUCT('FD inverse'!$A$12:$BH$12,'FD mesh'!$B$84:$BI$84,$E965:$BL965)+'FD inverse'!$A$12*$C966/Setup!$B$17+INDEX('FD inverse'!$A$12:$BH$12,1,'FD mesh'!$B$15+1)*Setup!$B$22</f>
        <v>22.5373443732561</v>
      </c>
      <c r="O966" s="0" t="n">
        <f aca="false">SUMPRODUCT('FD inverse'!$A$13:$BH$13,'FD mesh'!$B$84:$BI$84,$E965:$BL965)+'FD inverse'!$A$13*$C966/Setup!$B$17+INDEX('FD inverse'!$A$13:$BH$13,1,'FD mesh'!$B$15+1)*Setup!$B$22</f>
        <v>22.5398254348479</v>
      </c>
      <c r="P966" s="0" t="n">
        <f aca="false">SUMPRODUCT('FD inverse'!$A$14:$BH$14,'FD mesh'!$B$84:$BI$84,$E965:$BL965)+'FD inverse'!$A$14*$C966/Setup!$B$17+INDEX('FD inverse'!$A$14:$BH$14,1,'FD mesh'!$B$15+1)*Setup!$B$22</f>
        <v>22.5377604207224</v>
      </c>
      <c r="Q966" s="0" t="n">
        <f aca="false">SUMPRODUCT('FD inverse'!$A$15:$BH$15,'FD mesh'!$B$84:$BI$84,$E965:$BL965)+'FD inverse'!$A$15*$C966/Setup!$B$17+INDEX('FD inverse'!$A$15:$BH$15,1,'FD mesh'!$B$15+1)*Setup!$B$22</f>
        <v>22.5308648524066</v>
      </c>
      <c r="R966" s="0" t="n">
        <f aca="false">SUMPRODUCT('FD inverse'!$A$16:$BH$16,'FD mesh'!$B$84:$BI$84,$E965:$BL965)+'FD inverse'!$A$16*$C966/Setup!$B$17+INDEX('FD inverse'!$A$16:$BH$16,1,'FD mesh'!$B$15+1)*Setup!$B$22</f>
        <v>22.5189698848152</v>
      </c>
      <c r="S966" s="0" t="n">
        <f aca="false">SUMPRODUCT('FD inverse'!$A$17:$BH$17,'FD mesh'!$B$84:$BI$84,$E965:$BL965)+'FD inverse'!$A$17*$C966/Setup!$B$17+INDEX('FD inverse'!$A$17:$BH$17,1,'FD mesh'!$B$15+1)*Setup!$B$22</f>
        <v>22.0520812322643</v>
      </c>
      <c r="T966" s="0" t="n">
        <f aca="false">SUMPRODUCT('FD inverse'!$A$18:$BH$18,'FD mesh'!$B$84:$BI$84,$E965:$BL965)+'FD inverse'!$A$18*$C966/Setup!$B$17+INDEX('FD inverse'!$A$18:$BH$18,1,'FD mesh'!$B$15+1)*Setup!$B$22</f>
        <v>21.5827131116398</v>
      </c>
      <c r="U966" s="0" t="n">
        <f aca="false">SUMPRODUCT('FD inverse'!$A$19:$BH$19,'FD mesh'!$B$84:$BI$84,$E965:$BL965)+'FD inverse'!$A$19*$C966/Setup!$B$17+INDEX('FD inverse'!$A$19:$BH$19,1,'FD mesh'!$B$15+1)*Setup!$B$22</f>
        <v>21.1109329007262</v>
      </c>
      <c r="V966" s="0" t="n">
        <f aca="false">SUMPRODUCT('FD inverse'!$A$20:$BH$20,'FD mesh'!$B$84:$BI$84,$E965:$BL965)+'FD inverse'!$A$20*$C966/Setup!$B$17+INDEX('FD inverse'!$A$20:$BH$20,1,'FD mesh'!$B$15+1)*Setup!$B$22</f>
        <v>20.6368313193101</v>
      </c>
      <c r="W966" s="0" t="n">
        <f aca="false">SUMPRODUCT('FD inverse'!$A$21:$BH$21,'FD mesh'!$B$84:$BI$84,$E965:$BL965)+'FD inverse'!$A$21*$C966/Setup!$B$17+INDEX('FD inverse'!$A$21:$BH$21,1,'FD mesh'!$B$15+1)*Setup!$B$22</f>
        <v>20.1605201806812</v>
      </c>
      <c r="X966" s="0" t="n">
        <f aca="false">SUMPRODUCT('FD inverse'!$A$22:$BH$22,'FD mesh'!$B$84:$BI$84,$E965:$BL965)+'FD inverse'!$A$22*$C966/Setup!$B$17+INDEX('FD inverse'!$A$22:$BH$22,1,'FD mesh'!$B$15+1)*Setup!$B$22</f>
        <v>19.6821302460322</v>
      </c>
      <c r="Y966" s="0" t="n">
        <f aca="false">SUMPRODUCT('FD inverse'!$A$23:$BH$23,'FD mesh'!$B$84:$BI$84,$E965:$BL965)+'FD inverse'!$A$23*$C966/Setup!$B$17+INDEX('FD inverse'!$A$23:$BH$23,1,'FD mesh'!$B$15+1)*Setup!$B$22</f>
        <v>19.2018091765377</v>
      </c>
      <c r="Z966" s="0" t="n">
        <f aca="false">SUMPRODUCT('FD inverse'!$A$24:$BH$24,'FD mesh'!$B$84:$BI$84,$E965:$BL965)+'FD inverse'!$A$24*$C966/Setup!$B$17+INDEX('FD inverse'!$A$24:$BH$24,1,'FD mesh'!$B$15+1)*Setup!$B$22</f>
        <v>18.7197195771177</v>
      </c>
      <c r="AA966" s="0" t="n">
        <f aca="false">SUMPRODUCT('FD inverse'!$A$25:$BH$25,'FD mesh'!$B$84:$BI$84,$E965:$BL965)+'FD inverse'!$A$25*$C966/Setup!$B$17+INDEX('FD inverse'!$A$25:$BH$25,1,'FD mesh'!$B$15+1)*Setup!$B$22</f>
        <v>18.2360371252042</v>
      </c>
      <c r="AB966" s="0" t="n">
        <f aca="false">SUMPRODUCT('FD inverse'!$A$26:$BH$26,'FD mesh'!$B$84:$BI$84,$E965:$BL965)+'FD inverse'!$A$26*$C966/Setup!$B$17+INDEX('FD inverse'!$A$26:$BH$26,1,'FD mesh'!$B$15+1)*Setup!$B$22</f>
        <v>17.7509487772198</v>
      </c>
      <c r="AC966" s="0" t="n">
        <f aca="false">SUMPRODUCT('FD inverse'!$A$27:$BH$27,'FD mesh'!$B$84:$BI$84,$E965:$BL965)+'FD inverse'!$A$27*$C966/Setup!$B$17+INDEX('FD inverse'!$A$27:$BH$27,1,'FD mesh'!$B$15+1)*Setup!$B$22</f>
        <v>17.2646510449441</v>
      </c>
      <c r="AD966" s="0" t="n">
        <f aca="false">SUMPRODUCT('FD inverse'!$A$28:$BH$28,'FD mesh'!$B$84:$BI$84,$E965:$BL965)+'FD inverse'!$A$28*$C966/Setup!$B$17+INDEX('FD inverse'!$A$28:$BH$28,1,'FD mesh'!$B$15+1)*Setup!$B$22</f>
        <v>16.7773483334863</v>
      </c>
      <c r="AE966" s="0" t="n">
        <f aca="false">SUMPRODUCT('FD inverse'!$A$29:$BH$29,'FD mesh'!$B$84:$BI$84,$E965:$BL965)+'FD inverse'!$A$29*$C966/Setup!$B$17+INDEX('FD inverse'!$A$29:$BH$29,1,'FD mesh'!$B$15+1)*Setup!$B$22</f>
        <v>16.2892513321923</v>
      </c>
      <c r="AF966" s="0" t="n">
        <f aca="false">SUMPRODUCT('FD inverse'!$A$30:$BH$30,'FD mesh'!$B$84:$BI$84,$E965:$BL965)+'FD inverse'!$A$30*$C966/Setup!$B$17+INDEX('FD inverse'!$A$30:$BH$30,1,'FD mesh'!$B$15+1)*Setup!$B$22</f>
        <v>15.8005754494942</v>
      </c>
      <c r="AG966" s="0" t="n">
        <f aca="false">SUMPRODUCT('FD inverse'!$A$31:$BH$31,'FD mesh'!$B$84:$BI$84,$E965:$BL965)+'FD inverse'!$A$31*$C966/Setup!$B$17+INDEX('FD inverse'!$A$31:$BH$31,1,'FD mesh'!$B$15+1)*Setup!$B$22</f>
        <v>15.3115392824559</v>
      </c>
      <c r="AH966" s="0" t="n">
        <f aca="false">SUMPRODUCT('FD inverse'!$A$32:$BH$32,'FD mesh'!$B$84:$BI$84,$E965:$BL965)+'FD inverse'!$A$32*$C966/Setup!$B$17+INDEX('FD inverse'!$A$32:$BH$32,1,'FD mesh'!$B$15+1)*Setup!$B$22</f>
        <v>15.2908036481844</v>
      </c>
      <c r="AI966" s="0" t="n">
        <f aca="false">SUMPRODUCT('FD inverse'!$A$33:$BH$33,'FD mesh'!$B$84:$BI$84,$E965:$BL965)+'FD inverse'!$A$33*$C966/Setup!$B$17+INDEX('FD inverse'!$A$33:$BH$33,1,'FD mesh'!$B$15+1)*Setup!$B$22</f>
        <v>15.2698434477495</v>
      </c>
      <c r="AJ966" s="0" t="n">
        <f aca="false">SUMPRODUCT('FD inverse'!$A$34:$BH$34,'FD mesh'!$B$84:$BI$84,$E965:$BL965)+'FD inverse'!$A$34*$C966/Setup!$B$17+INDEX('FD inverse'!$A$34:$BH$34,1,'FD mesh'!$B$15+1)*Setup!$B$22</f>
        <v>15.2486753499836</v>
      </c>
      <c r="AK966" s="0" t="n">
        <f aca="false">SUMPRODUCT('FD inverse'!$A$35:$BH$35,'FD mesh'!$B$84:$BI$84,$E965:$BL965)+'FD inverse'!$A$35*$C966/Setup!$B$17+INDEX('FD inverse'!$A$35:$BH$35,1,'FD mesh'!$B$15+1)*Setup!$B$22</f>
        <v>15.2273162862753</v>
      </c>
      <c r="AL966" s="0" t="n">
        <f aca="false">SUMPRODUCT('FD inverse'!$A$36:$BH$36,'FD mesh'!$B$84:$BI$84,$E965:$BL965)+'FD inverse'!$A$36*$C966/Setup!$B$17+INDEX('FD inverse'!$A$36:$BH$36,1,'FD mesh'!$B$15+1)*Setup!$B$22</f>
        <v>15.2057833358501</v>
      </c>
      <c r="AM966" s="0" t="n">
        <f aca="false">SUMPRODUCT('FD inverse'!$A$37:$BH$37,'FD mesh'!$B$84:$BI$84,$E965:$BL965)+'FD inverse'!$A$37*$C966/Setup!$B$17+INDEX('FD inverse'!$A$37:$BH$37,1,'FD mesh'!$B$15+1)*Setup!$B$22</f>
        <v>15.1840936354371</v>
      </c>
      <c r="AN966" s="0" t="n">
        <f aca="false">SUMPRODUCT('FD inverse'!$A$38:$BH$38,'FD mesh'!$B$84:$BI$84,$E965:$BL965)+'FD inverse'!$A$38*$C966/Setup!$B$17+INDEX('FD inverse'!$A$38:$BH$38,1,'FD mesh'!$B$15+1)*Setup!$B$22</f>
        <v>15.1622643111311</v>
      </c>
      <c r="AO966" s="0" t="n">
        <f aca="false">SUMPRODUCT('FD inverse'!$A$39:$BH$39,'FD mesh'!$B$84:$BI$84,$E965:$BL965)+'FD inverse'!$A$39*$C966/Setup!$B$17+INDEX('FD inverse'!$A$39:$BH$39,1,'FD mesh'!$B$15+1)*Setup!$B$22</f>
        <v>15.1403124302584</v>
      </c>
      <c r="AP966" s="0" t="n">
        <f aca="false">SUMPRODUCT('FD inverse'!$A$40:$BH$40,'FD mesh'!$B$84:$BI$84,$E965:$BL965)+'FD inverse'!$A$40*$C966/Setup!$B$17+INDEX('FD inverse'!$A$40:$BH$40,1,'FD mesh'!$B$15+1)*Setup!$B$22</f>
        <v>15.1182549710541</v>
      </c>
      <c r="AQ966" s="0" t="n">
        <f aca="false">SUMPRODUCT('FD inverse'!$A$41:$BH$41,'FD mesh'!$B$84:$BI$84,$E965:$BL965)+'FD inverse'!$A$41*$C966/Setup!$B$17+INDEX('FD inverse'!$A$41:$BH$41,1,'FD mesh'!$B$15+1)*Setup!$B$22</f>
        <v>15.0961088079717</v>
      </c>
      <c r="AR966" s="0" t="n">
        <f aca="false">SUMPRODUCT('FD inverse'!$A$42:$BH$42,'FD mesh'!$B$84:$BI$84,$E965:$BL965)+'FD inverse'!$A$42*$C966/Setup!$B$17+INDEX('FD inverse'!$A$42:$BH$42,1,'FD mesh'!$B$15+1)*Setup!$B$22</f>
        <v>15.0738907104569</v>
      </c>
      <c r="AS966" s="0" t="n">
        <f aca="false">SUMPRODUCT('FD inverse'!$A$43:$BH$43,'FD mesh'!$B$84:$BI$84,$E965:$BL965)+'FD inverse'!$A$43*$C966/Setup!$B$17+INDEX('FD inverse'!$A$43:$BH$43,1,'FD mesh'!$B$15+1)*Setup!$B$22</f>
        <v>0</v>
      </c>
      <c r="AT966" s="0" t="n">
        <f aca="false">SUMPRODUCT('FD inverse'!$A$44:$BH$44,'FD mesh'!$B$84:$BI$84,$E965:$BL965)+'FD inverse'!$A$44*$C966/Setup!$B$17+INDEX('FD inverse'!$A$44:$BH$44,1,'FD mesh'!$B$15+1)*Setup!$B$22</f>
        <v>0</v>
      </c>
      <c r="AU966" s="0" t="n">
        <f aca="false">SUMPRODUCT('FD inverse'!$A$45:$BH$45,'FD mesh'!$B$84:$BI$84,$E965:$BL965)+'FD inverse'!$A$45*$C966/Setup!$B$17+INDEX('FD inverse'!$A$45:$BH$45,1,'FD mesh'!$B$15+1)*Setup!$B$22</f>
        <v>0</v>
      </c>
      <c r="AV966" s="0" t="n">
        <f aca="false">SUMPRODUCT('FD inverse'!$A$46:$BH$46,'FD mesh'!$B$84:$BI$84,$E965:$BL965)+'FD inverse'!$A$46*$C966/Setup!$B$17+INDEX('FD inverse'!$A$46:$BH$46,1,'FD mesh'!$B$15+1)*Setup!$B$22</f>
        <v>0</v>
      </c>
      <c r="AW966" s="0" t="n">
        <f aca="false">SUMPRODUCT('FD inverse'!$A$47:$BH$47,'FD mesh'!$B$84:$BI$84,$E965:$BL965)+'FD inverse'!$A$47*$C966/Setup!$B$17+INDEX('FD inverse'!$A$47:$BH$47,1,'FD mesh'!$B$15+1)*Setup!$B$22</f>
        <v>0</v>
      </c>
      <c r="AX966" s="0" t="n">
        <f aca="false">SUMPRODUCT('FD inverse'!$A$48:$BH$48,'FD mesh'!$B$84:$BI$84,$E965:$BL965)+'FD inverse'!$A$48*$C966/Setup!$B$17+INDEX('FD inverse'!$A$48:$BH$48,1,'FD mesh'!$B$15+1)*Setup!$B$22</f>
        <v>0</v>
      </c>
      <c r="AY966" s="0" t="n">
        <f aca="false">SUMPRODUCT('FD inverse'!$A$49:$BH$49,'FD mesh'!$B$84:$BI$84,$E965:$BL965)+'FD inverse'!$A$49*$C966/Setup!$B$17+INDEX('FD inverse'!$A$49:$BH$49,1,'FD mesh'!$B$15+1)*Setup!$B$22</f>
        <v>0</v>
      </c>
      <c r="AZ966" s="0" t="n">
        <f aca="false">SUMPRODUCT('FD inverse'!$A$50:$BH$50,'FD mesh'!$B$84:$BI$84,$E965:$BL965)+'FD inverse'!$A$50*$C966/Setup!$B$17+INDEX('FD inverse'!$A$50:$BH$50,1,'FD mesh'!$B$15+1)*Setup!$B$22</f>
        <v>0</v>
      </c>
      <c r="BA966" s="0" t="n">
        <f aca="false">SUMPRODUCT('FD inverse'!$A$51:$BH$51,'FD mesh'!$B$84:$BI$84,$E965:$BL965)+'FD inverse'!$A$51*$C966/Setup!$B$17+INDEX('FD inverse'!$A$51:$BH$51,1,'FD mesh'!$B$15+1)*Setup!$B$22</f>
        <v>0</v>
      </c>
      <c r="BB966" s="0" t="n">
        <f aca="false">SUMPRODUCT('FD inverse'!$A$52:$BH$52,'FD mesh'!$B$84:$BI$84,$E965:$BL965)+'FD inverse'!$A$52*$C966/Setup!$B$17+INDEX('FD inverse'!$A$52:$BH$52,1,'FD mesh'!$B$15+1)*Setup!$B$22</f>
        <v>0</v>
      </c>
      <c r="BC966" s="0" t="n">
        <f aca="false">SUMPRODUCT('FD inverse'!$A$53:$BH$53,'FD mesh'!$B$84:$BI$84,$E965:$BL965)+'FD inverse'!$A$53*$C966/Setup!$B$17+INDEX('FD inverse'!$A$53:$BH$53,1,'FD mesh'!$B$15+1)*Setup!$B$22</f>
        <v>0</v>
      </c>
      <c r="BD966" s="0" t="n">
        <f aca="false">SUMPRODUCT('FD inverse'!$A$54:$BH$54,'FD mesh'!$B$84:$BI$84,$E965:$BL965)+'FD inverse'!$A$54*$C966/Setup!$B$17+INDEX('FD inverse'!$A$54:$BH$54,1,'FD mesh'!$B$15+1)*Setup!$B$22</f>
        <v>0</v>
      </c>
      <c r="BE966" s="0" t="n">
        <f aca="false">SUMPRODUCT('FD inverse'!$A$55:$BH$55,'FD mesh'!$B$84:$BI$84,$E965:$BL965)+'FD inverse'!$A$55*$C966/Setup!$B$17+INDEX('FD inverse'!$A$55:$BH$55,1,'FD mesh'!$B$15+1)*Setup!$B$22</f>
        <v>0</v>
      </c>
      <c r="BF966" s="0" t="n">
        <f aca="false">SUMPRODUCT('FD inverse'!$A$56:$BH$56,'FD mesh'!$B$84:$BI$84,$E965:$BL965)+'FD inverse'!$A$56*$C966/Setup!$B$17+INDEX('FD inverse'!$A$56:$BH$56,1,'FD mesh'!$B$15+1)*Setup!$B$22</f>
        <v>0</v>
      </c>
      <c r="BG966" s="0" t="n">
        <f aca="false">SUMPRODUCT('FD inverse'!$A$57:$BH$57,'FD mesh'!$B$84:$BI$84,$E965:$BL965)+'FD inverse'!$A$57*$C966/Setup!$B$17+INDEX('FD inverse'!$A$57:$BH$57,1,'FD mesh'!$B$15+1)*Setup!$B$22</f>
        <v>0</v>
      </c>
      <c r="BH966" s="0" t="n">
        <f aca="false">SUMPRODUCT('FD inverse'!$A$58:$BH$58,'FD mesh'!$B$84:$BI$84,$E965:$BL965)+'FD inverse'!$A$58*$C966/Setup!$B$17+INDEX('FD inverse'!$A$58:$BH$58,1,'FD mesh'!$B$15+1)*Setup!$B$22</f>
        <v>0</v>
      </c>
      <c r="BI966" s="0" t="n">
        <f aca="false">SUMPRODUCT('FD inverse'!$A$59:$BH$59,'FD mesh'!$B$84:$BI$84,$E965:$BL965)+'FD inverse'!$A$59*$C966/Setup!$B$17+INDEX('FD inverse'!$A$59:$BH$59,1,'FD mesh'!$B$15+1)*Setup!$B$22</f>
        <v>0</v>
      </c>
      <c r="BJ966" s="0" t="n">
        <f aca="false">SUMPRODUCT('FD inverse'!$A$60:$BH$60,'FD mesh'!$B$84:$BI$84,$E965:$BL965)+'FD inverse'!$A$60*$C966/Setup!$B$17+INDEX('FD inverse'!$A$60:$BH$60,1,'FD mesh'!$B$15+1)*Setup!$B$22</f>
        <v>0</v>
      </c>
      <c r="BK966" s="0" t="n">
        <f aca="false">SUMPRODUCT('FD inverse'!$A$61:$BH$61,'FD mesh'!$B$84:$BI$84,$E965:$BL965)+'FD inverse'!$A$61*$C966/Setup!$B$17+INDEX('FD inverse'!$A$61:$BH$61,1,'FD mesh'!$B$15+1)*Setup!$B$22</f>
        <v>0</v>
      </c>
      <c r="BL966" s="0" t="n">
        <f aca="false">SUMPRODUCT('FD inverse'!$A$62:$BH$62,'FD mesh'!$B$84:$BI$84,$E965:$BL965)+'FD inverse'!$A$62*$C966/Setup!$B$17+INDEX('FD inverse'!$A$62:$BH$62,1,'FD mesh'!$B$15+1)*Setup!$B$22</f>
        <v>0</v>
      </c>
    </row>
    <row r="967" customFormat="false" ht="15" hidden="false" customHeight="false" outlineLevel="0" collapsed="false">
      <c r="A967" s="0" t="n">
        <v>962</v>
      </c>
      <c r="B967" s="0" t="n">
        <f aca="false">A967*Setup!$B$11/3600</f>
        <v>80.1666666666667</v>
      </c>
      <c r="C967" s="0" t="n">
        <f aca="false">Setup!$B$7+Setup!$B$8*COS(2*PI()*(B967-Setup!$B$9)/24)</f>
        <v>22.1530055470599</v>
      </c>
      <c r="D967" s="0" t="n">
        <f aca="false">(C967-E967)/Setup!$B$17</f>
        <v>-0.599855770032539</v>
      </c>
      <c r="E967" s="0" t="n">
        <f aca="false">SUMPRODUCT('FD inverse'!$A$3:$BH$3,'FD mesh'!$B$84:$BI$84,$E966:$BL966)+'FD inverse'!$A$3*$C967/Setup!$B$17+INDEX('FD inverse'!$A$3:$BH$3,1,'FD mesh'!$B$15+1)*Setup!$B$22</f>
        <v>22.2309867971641</v>
      </c>
      <c r="F967" s="0" t="n">
        <f aca="false">SUMPRODUCT('FD inverse'!$A$4:$BH$4,'FD mesh'!$B$84:$BI$84,$E966:$BL966)+'FD inverse'!$A$4*$C967/Setup!$B$17+INDEX('FD inverse'!$A$4:$BH$4,1,'FD mesh'!$B$15+1)*Setup!$B$22</f>
        <v>22.2579948967609</v>
      </c>
      <c r="G967" s="0" t="n">
        <f aca="false">SUMPRODUCT('FD inverse'!$A$5:$BH$5,'FD mesh'!$B$84:$BI$84,$E966:$BL966)+'FD inverse'!$A$5*$C967/Setup!$B$17+INDEX('FD inverse'!$A$5:$BH$5,1,'FD mesh'!$B$15+1)*Setup!$B$22</f>
        <v>22.2999270755267</v>
      </c>
      <c r="H967" s="0" t="n">
        <f aca="false">SUMPRODUCT('FD inverse'!$A$6:$BH$6,'FD mesh'!$B$84:$BI$84,$E966:$BL966)+'FD inverse'!$A$6*$C967/Setup!$B$17+INDEX('FD inverse'!$A$6:$BH$6,1,'FD mesh'!$B$15+1)*Setup!$B$22</f>
        <v>22.4604190028055</v>
      </c>
      <c r="I967" s="0" t="n">
        <f aca="false">SUMPRODUCT('FD inverse'!$A$7:$BH$7,'FD mesh'!$B$84:$BI$84,$E966:$BL966)+'FD inverse'!$A$7*$C967/Setup!$B$17+INDEX('FD inverse'!$A$7:$BH$7,1,'FD mesh'!$B$15+1)*Setup!$B$22</f>
        <v>22.4752476879985</v>
      </c>
      <c r="J967" s="0" t="n">
        <f aca="false">SUMPRODUCT('FD inverse'!$A$8:$BH$8,'FD mesh'!$B$84:$BI$84,$E966:$BL966)+'FD inverse'!$A$8*$C967/Setup!$B$17+INDEX('FD inverse'!$A$8:$BH$8,1,'FD mesh'!$B$15+1)*Setup!$B$22</f>
        <v>22.4901123791642</v>
      </c>
      <c r="K967" s="0" t="n">
        <f aca="false">SUMPRODUCT('FD inverse'!$A$9:$BH$9,'FD mesh'!$B$84:$BI$84,$E966:$BL966)+'FD inverse'!$A$9*$C967/Setup!$B$17+INDEX('FD inverse'!$A$9:$BH$9,1,'FD mesh'!$B$15+1)*Setup!$B$22</f>
        <v>22.5039452819663</v>
      </c>
      <c r="L967" s="0" t="n">
        <f aca="false">SUMPRODUCT('FD inverse'!$A$10:$BH$10,'FD mesh'!$B$84:$BI$84,$E966:$BL966)+'FD inverse'!$A$10*$C967/Setup!$B$17+INDEX('FD inverse'!$A$10:$BH$10,1,'FD mesh'!$B$15+1)*Setup!$B$22</f>
        <v>22.5158207136309</v>
      </c>
      <c r="M967" s="0" t="n">
        <f aca="false">SUMPRODUCT('FD inverse'!$A$11:$BH$11,'FD mesh'!$B$84:$BI$84,$E966:$BL966)+'FD inverse'!$A$11*$C967/Setup!$B$17+INDEX('FD inverse'!$A$11:$BH$11,1,'FD mesh'!$B$15+1)*Setup!$B$22</f>
        <v>22.5249495441697</v>
      </c>
      <c r="N967" s="0" t="n">
        <f aca="false">SUMPRODUCT('FD inverse'!$A$12:$BH$12,'FD mesh'!$B$84:$BI$84,$E966:$BL966)+'FD inverse'!$A$12*$C967/Setup!$B$17+INDEX('FD inverse'!$A$12:$BH$12,1,'FD mesh'!$B$15+1)*Setup!$B$22</f>
        <v>22.5306740391</v>
      </c>
      <c r="O967" s="0" t="n">
        <f aca="false">SUMPRODUCT('FD inverse'!$A$13:$BH$13,'FD mesh'!$B$84:$BI$84,$E966:$BL966)+'FD inverse'!$A$13*$C967/Setup!$B$17+INDEX('FD inverse'!$A$13:$BH$13,1,'FD mesh'!$B$15+1)*Setup!$B$22</f>
        <v>22.5324632336433</v>
      </c>
      <c r="P967" s="0" t="n">
        <f aca="false">SUMPRODUCT('FD inverse'!$A$14:$BH$14,'FD mesh'!$B$84:$BI$84,$E966:$BL966)+'FD inverse'!$A$14*$C967/Setup!$B$17+INDEX('FD inverse'!$A$14:$BH$14,1,'FD mesh'!$B$15+1)*Setup!$B$22</f>
        <v>22.5299089466498</v>
      </c>
      <c r="Q967" s="0" t="n">
        <f aca="false">SUMPRODUCT('FD inverse'!$A$15:$BH$15,'FD mesh'!$B$84:$BI$84,$E966:$BL966)+'FD inverse'!$A$15*$C967/Setup!$B$17+INDEX('FD inverse'!$A$15:$BH$15,1,'FD mesh'!$B$15+1)*Setup!$B$22</f>
        <v>22.5227225215605</v>
      </c>
      <c r="R967" s="0" t="n">
        <f aca="false">SUMPRODUCT('FD inverse'!$A$16:$BH$16,'FD mesh'!$B$84:$BI$84,$E966:$BL966)+'FD inverse'!$A$16*$C967/Setup!$B$17+INDEX('FD inverse'!$A$16:$BH$16,1,'FD mesh'!$B$15+1)*Setup!$B$22</f>
        <v>22.5107323614588</v>
      </c>
      <c r="S967" s="0" t="n">
        <f aca="false">SUMPRODUCT('FD inverse'!$A$17:$BH$17,'FD mesh'!$B$84:$BI$84,$E966:$BL966)+'FD inverse'!$A$17*$C967/Setup!$B$17+INDEX('FD inverse'!$A$17:$BH$17,1,'FD mesh'!$B$15+1)*Setup!$B$22</f>
        <v>22.0439567820562</v>
      </c>
      <c r="T967" s="0" t="n">
        <f aca="false">SUMPRODUCT('FD inverse'!$A$18:$BH$18,'FD mesh'!$B$84:$BI$84,$E966:$BL966)+'FD inverse'!$A$18*$C967/Setup!$B$17+INDEX('FD inverse'!$A$18:$BH$18,1,'FD mesh'!$B$15+1)*Setup!$B$22</f>
        <v>21.5747902930211</v>
      </c>
      <c r="U967" s="0" t="n">
        <f aca="false">SUMPRODUCT('FD inverse'!$A$19:$BH$19,'FD mesh'!$B$84:$BI$84,$E966:$BL966)+'FD inverse'!$A$19*$C967/Setup!$B$17+INDEX('FD inverse'!$A$19:$BH$19,1,'FD mesh'!$B$15+1)*Setup!$B$22</f>
        <v>21.1032922316495</v>
      </c>
      <c r="V967" s="0" t="n">
        <f aca="false">SUMPRODUCT('FD inverse'!$A$20:$BH$20,'FD mesh'!$B$84:$BI$84,$E966:$BL966)+'FD inverse'!$A$20*$C967/Setup!$B$17+INDEX('FD inverse'!$A$20:$BH$20,1,'FD mesh'!$B$15+1)*Setup!$B$22</f>
        <v>20.6295456305211</v>
      </c>
      <c r="W967" s="0" t="n">
        <f aca="false">SUMPRODUCT('FD inverse'!$A$21:$BH$21,'FD mesh'!$B$84:$BI$84,$E966:$BL966)+'FD inverse'!$A$21*$C967/Setup!$B$17+INDEX('FD inverse'!$A$21:$BH$21,1,'FD mesh'!$B$15+1)*Setup!$B$22</f>
        <v>20.1536549552634</v>
      </c>
      <c r="X967" s="0" t="n">
        <f aca="false">SUMPRODUCT('FD inverse'!$A$22:$BH$22,'FD mesh'!$B$84:$BI$84,$E966:$BL966)+'FD inverse'!$A$22*$C967/Setup!$B$17+INDEX('FD inverse'!$A$22:$BH$22,1,'FD mesh'!$B$15+1)*Setup!$B$22</f>
        <v>19.6757439422399</v>
      </c>
      <c r="Y967" s="0" t="n">
        <f aca="false">SUMPRODUCT('FD inverse'!$A$23:$BH$23,'FD mesh'!$B$84:$BI$84,$E966:$BL966)+'FD inverse'!$A$23*$C967/Setup!$B$17+INDEX('FD inverse'!$A$23:$BH$23,1,'FD mesh'!$B$15+1)*Setup!$B$22</f>
        <v>19.1959535312432</v>
      </c>
      <c r="Z967" s="0" t="n">
        <f aca="false">SUMPRODUCT('FD inverse'!$A$24:$BH$24,'FD mesh'!$B$84:$BI$84,$E966:$BL966)+'FD inverse'!$A$24*$C967/Setup!$B$17+INDEX('FD inverse'!$A$24:$BH$24,1,'FD mesh'!$B$15+1)*Setup!$B$22</f>
        <v>18.7144398874884</v>
      </c>
      <c r="AA967" s="0" t="n">
        <f aca="false">SUMPRODUCT('FD inverse'!$A$25:$BH$25,'FD mesh'!$B$84:$BI$84,$E966:$BL966)+'FD inverse'!$A$25*$C967/Setup!$B$17+INDEX('FD inverse'!$A$25:$BH$25,1,'FD mesh'!$B$15+1)*Setup!$B$22</f>
        <v>18.2313725064999</v>
      </c>
      <c r="AB967" s="0" t="n">
        <f aca="false">SUMPRODUCT('FD inverse'!$A$26:$BH$26,'FD mesh'!$B$84:$BI$84,$E966:$BL966)+'FD inverse'!$A$26*$C967/Setup!$B$17+INDEX('FD inverse'!$A$26:$BH$26,1,'FD mesh'!$B$15+1)*Setup!$B$22</f>
        <v>17.746932394864</v>
      </c>
      <c r="AC967" s="0" t="n">
        <f aca="false">SUMPRODUCT('FD inverse'!$A$27:$BH$27,'FD mesh'!$B$84:$BI$84,$E966:$BL966)+'FD inverse'!$A$27*$C967/Setup!$B$17+INDEX('FD inverse'!$A$27:$BH$27,1,'FD mesh'!$B$15+1)*Setup!$B$22</f>
        <v>17.2613103192778</v>
      </c>
      <c r="AD967" s="0" t="n">
        <f aca="false">SUMPRODUCT('FD inverse'!$A$28:$BH$28,'FD mesh'!$B$84:$BI$84,$E966:$BL966)+'FD inverse'!$A$28*$C967/Setup!$B$17+INDEX('FD inverse'!$A$28:$BH$28,1,'FD mesh'!$B$15+1)*Setup!$B$22</f>
        <v>16.7747051158527</v>
      </c>
      <c r="AE967" s="0" t="n">
        <f aca="false">SUMPRODUCT('FD inverse'!$A$29:$BH$29,'FD mesh'!$B$84:$BI$84,$E966:$BL966)+'FD inverse'!$A$29*$C967/Setup!$B$17+INDEX('FD inverse'!$A$29:$BH$29,1,'FD mesh'!$B$15+1)*Setup!$B$22</f>
        <v>16.2873220512383</v>
      </c>
      <c r="AF967" s="0" t="n">
        <f aca="false">SUMPRODUCT('FD inverse'!$A$30:$BH$30,'FD mesh'!$B$84:$BI$84,$E966:$BL966)+'FD inverse'!$A$30*$C967/Setup!$B$17+INDEX('FD inverse'!$A$30:$BH$30,1,'FD mesh'!$B$15+1)*Setup!$B$22</f>
        <v>15.7993712268003</v>
      </c>
      <c r="AG967" s="0" t="n">
        <f aca="false">SUMPRODUCT('FD inverse'!$A$31:$BH$31,'FD mesh'!$B$84:$BI$84,$E966:$BL966)+'FD inverse'!$A$31*$C967/Setup!$B$17+INDEX('FD inverse'!$A$31:$BH$31,1,'FD mesh'!$B$15+1)*Setup!$B$22</f>
        <v>15.3110660168267</v>
      </c>
      <c r="AH967" s="0" t="n">
        <f aca="false">SUMPRODUCT('FD inverse'!$A$32:$BH$32,'FD mesh'!$B$84:$BI$84,$E966:$BL966)+'FD inverse'!$A$32*$C967/Setup!$B$17+INDEX('FD inverse'!$A$32:$BH$32,1,'FD mesh'!$B$15+1)*Setup!$B$22</f>
        <v>15.2903618334413</v>
      </c>
      <c r="AI967" s="0" t="n">
        <f aca="false">SUMPRODUCT('FD inverse'!$A$33:$BH$33,'FD mesh'!$B$84:$BI$84,$E966:$BL966)+'FD inverse'!$A$33*$C967/Setup!$B$17+INDEX('FD inverse'!$A$33:$BH$33,1,'FD mesh'!$B$15+1)*Setup!$B$22</f>
        <v>15.2694339932566</v>
      </c>
      <c r="AJ967" s="0" t="n">
        <f aca="false">SUMPRODUCT('FD inverse'!$A$34:$BH$34,'FD mesh'!$B$84:$BI$84,$E966:$BL966)+'FD inverse'!$A$34*$C967/Setup!$B$17+INDEX('FD inverse'!$A$34:$BH$34,1,'FD mesh'!$B$15+1)*Setup!$B$22</f>
        <v>15.2482988777765</v>
      </c>
      <c r="AK967" s="0" t="n">
        <f aca="false">SUMPRODUCT('FD inverse'!$A$35:$BH$35,'FD mesh'!$B$84:$BI$84,$E966:$BL966)+'FD inverse'!$A$35*$C967/Setup!$B$17+INDEX('FD inverse'!$A$35:$BH$35,1,'FD mesh'!$B$15+1)*Setup!$B$22</f>
        <v>15.2269731833939</v>
      </c>
      <c r="AL967" s="0" t="n">
        <f aca="false">SUMPRODUCT('FD inverse'!$A$36:$BH$36,'FD mesh'!$B$84:$BI$84,$E966:$BL966)+'FD inverse'!$A$36*$C967/Setup!$B$17+INDEX('FD inverse'!$A$36:$BH$36,1,'FD mesh'!$B$15+1)*Setup!$B$22</f>
        <v>15.20547380243</v>
      </c>
      <c r="AM967" s="0" t="n">
        <f aca="false">SUMPRODUCT('FD inverse'!$A$37:$BH$37,'FD mesh'!$B$84:$BI$84,$E966:$BL966)+'FD inverse'!$A$37*$C967/Setup!$B$17+INDEX('FD inverse'!$A$37:$BH$37,1,'FD mesh'!$B$15+1)*Setup!$B$22</f>
        <v>15.1838177285192</v>
      </c>
      <c r="AN967" s="0" t="n">
        <f aca="false">SUMPRODUCT('FD inverse'!$A$38:$BH$38,'FD mesh'!$B$84:$BI$84,$E966:$BL966)+'FD inverse'!$A$38*$C967/Setup!$B$17+INDEX('FD inverse'!$A$38:$BH$38,1,'FD mesh'!$B$15+1)*Setup!$B$22</f>
        <v>15.1620219841717</v>
      </c>
      <c r="AO967" s="0" t="n">
        <f aca="false">SUMPRODUCT('FD inverse'!$A$39:$BH$39,'FD mesh'!$B$84:$BI$84,$E966:$BL966)+'FD inverse'!$A$39*$C967/Setup!$B$17+INDEX('FD inverse'!$A$39:$BH$39,1,'FD mesh'!$B$15+1)*Setup!$B$22</f>
        <v>15.1401035683357</v>
      </c>
      <c r="AP967" s="0" t="n">
        <f aca="false">SUMPRODUCT('FD inverse'!$A$40:$BH$40,'FD mesh'!$B$84:$BI$84,$E966:$BL966)+'FD inverse'!$A$40*$C967/Setup!$B$17+INDEX('FD inverse'!$A$40:$BH$40,1,'FD mesh'!$B$15+1)*Setup!$B$22</f>
        <v>15.1180794217838</v>
      </c>
      <c r="AQ967" s="0" t="n">
        <f aca="false">SUMPRODUCT('FD inverse'!$A$41:$BH$41,'FD mesh'!$B$84:$BI$84,$E966:$BL966)+'FD inverse'!$A$41*$C967/Setup!$B$17+INDEX('FD inverse'!$A$41:$BH$41,1,'FD mesh'!$B$15+1)*Setup!$B$22</f>
        <v>15.0959664081478</v>
      </c>
      <c r="AR967" s="0" t="n">
        <f aca="false">SUMPRODUCT('FD inverse'!$A$42:$BH$42,'FD mesh'!$B$84:$BI$84,$E966:$BL966)+'FD inverse'!$A$42*$C967/Setup!$B$17+INDEX('FD inverse'!$A$42:$BH$42,1,'FD mesh'!$B$15+1)*Setup!$B$22</f>
        <v>15.0737813084411</v>
      </c>
      <c r="AS967" s="0" t="n">
        <f aca="false">SUMPRODUCT('FD inverse'!$A$43:$BH$43,'FD mesh'!$B$84:$BI$84,$E966:$BL966)+'FD inverse'!$A$43*$C967/Setup!$B$17+INDEX('FD inverse'!$A$43:$BH$43,1,'FD mesh'!$B$15+1)*Setup!$B$22</f>
        <v>0</v>
      </c>
      <c r="AT967" s="0" t="n">
        <f aca="false">SUMPRODUCT('FD inverse'!$A$44:$BH$44,'FD mesh'!$B$84:$BI$84,$E966:$BL966)+'FD inverse'!$A$44*$C967/Setup!$B$17+INDEX('FD inverse'!$A$44:$BH$44,1,'FD mesh'!$B$15+1)*Setup!$B$22</f>
        <v>0</v>
      </c>
      <c r="AU967" s="0" t="n">
        <f aca="false">SUMPRODUCT('FD inverse'!$A$45:$BH$45,'FD mesh'!$B$84:$BI$84,$E966:$BL966)+'FD inverse'!$A$45*$C967/Setup!$B$17+INDEX('FD inverse'!$A$45:$BH$45,1,'FD mesh'!$B$15+1)*Setup!$B$22</f>
        <v>0</v>
      </c>
      <c r="AV967" s="0" t="n">
        <f aca="false">SUMPRODUCT('FD inverse'!$A$46:$BH$46,'FD mesh'!$B$84:$BI$84,$E966:$BL966)+'FD inverse'!$A$46*$C967/Setup!$B$17+INDEX('FD inverse'!$A$46:$BH$46,1,'FD mesh'!$B$15+1)*Setup!$B$22</f>
        <v>0</v>
      </c>
      <c r="AW967" s="0" t="n">
        <f aca="false">SUMPRODUCT('FD inverse'!$A$47:$BH$47,'FD mesh'!$B$84:$BI$84,$E966:$BL966)+'FD inverse'!$A$47*$C967/Setup!$B$17+INDEX('FD inverse'!$A$47:$BH$47,1,'FD mesh'!$B$15+1)*Setup!$B$22</f>
        <v>0</v>
      </c>
      <c r="AX967" s="0" t="n">
        <f aca="false">SUMPRODUCT('FD inverse'!$A$48:$BH$48,'FD mesh'!$B$84:$BI$84,$E966:$BL966)+'FD inverse'!$A$48*$C967/Setup!$B$17+INDEX('FD inverse'!$A$48:$BH$48,1,'FD mesh'!$B$15+1)*Setup!$B$22</f>
        <v>0</v>
      </c>
      <c r="AY967" s="0" t="n">
        <f aca="false">SUMPRODUCT('FD inverse'!$A$49:$BH$49,'FD mesh'!$B$84:$BI$84,$E966:$BL966)+'FD inverse'!$A$49*$C967/Setup!$B$17+INDEX('FD inverse'!$A$49:$BH$49,1,'FD mesh'!$B$15+1)*Setup!$B$22</f>
        <v>0</v>
      </c>
      <c r="AZ967" s="0" t="n">
        <f aca="false">SUMPRODUCT('FD inverse'!$A$50:$BH$50,'FD mesh'!$B$84:$BI$84,$E966:$BL966)+'FD inverse'!$A$50*$C967/Setup!$B$17+INDEX('FD inverse'!$A$50:$BH$50,1,'FD mesh'!$B$15+1)*Setup!$B$22</f>
        <v>0</v>
      </c>
      <c r="BA967" s="0" t="n">
        <f aca="false">SUMPRODUCT('FD inverse'!$A$51:$BH$51,'FD mesh'!$B$84:$BI$84,$E966:$BL966)+'FD inverse'!$A$51*$C967/Setup!$B$17+INDEX('FD inverse'!$A$51:$BH$51,1,'FD mesh'!$B$15+1)*Setup!$B$22</f>
        <v>0</v>
      </c>
      <c r="BB967" s="0" t="n">
        <f aca="false">SUMPRODUCT('FD inverse'!$A$52:$BH$52,'FD mesh'!$B$84:$BI$84,$E966:$BL966)+'FD inverse'!$A$52*$C967/Setup!$B$17+INDEX('FD inverse'!$A$52:$BH$52,1,'FD mesh'!$B$15+1)*Setup!$B$22</f>
        <v>0</v>
      </c>
      <c r="BC967" s="0" t="n">
        <f aca="false">SUMPRODUCT('FD inverse'!$A$53:$BH$53,'FD mesh'!$B$84:$BI$84,$E966:$BL966)+'FD inverse'!$A$53*$C967/Setup!$B$17+INDEX('FD inverse'!$A$53:$BH$53,1,'FD mesh'!$B$15+1)*Setup!$B$22</f>
        <v>0</v>
      </c>
      <c r="BD967" s="0" t="n">
        <f aca="false">SUMPRODUCT('FD inverse'!$A$54:$BH$54,'FD mesh'!$B$84:$BI$84,$E966:$BL966)+'FD inverse'!$A$54*$C967/Setup!$B$17+INDEX('FD inverse'!$A$54:$BH$54,1,'FD mesh'!$B$15+1)*Setup!$B$22</f>
        <v>0</v>
      </c>
      <c r="BE967" s="0" t="n">
        <f aca="false">SUMPRODUCT('FD inverse'!$A$55:$BH$55,'FD mesh'!$B$84:$BI$84,$E966:$BL966)+'FD inverse'!$A$55*$C967/Setup!$B$17+INDEX('FD inverse'!$A$55:$BH$55,1,'FD mesh'!$B$15+1)*Setup!$B$22</f>
        <v>0</v>
      </c>
      <c r="BF967" s="0" t="n">
        <f aca="false">SUMPRODUCT('FD inverse'!$A$56:$BH$56,'FD mesh'!$B$84:$BI$84,$E966:$BL966)+'FD inverse'!$A$56*$C967/Setup!$B$17+INDEX('FD inverse'!$A$56:$BH$56,1,'FD mesh'!$B$15+1)*Setup!$B$22</f>
        <v>0</v>
      </c>
      <c r="BG967" s="0" t="n">
        <f aca="false">SUMPRODUCT('FD inverse'!$A$57:$BH$57,'FD mesh'!$B$84:$BI$84,$E966:$BL966)+'FD inverse'!$A$57*$C967/Setup!$B$17+INDEX('FD inverse'!$A$57:$BH$57,1,'FD mesh'!$B$15+1)*Setup!$B$22</f>
        <v>0</v>
      </c>
      <c r="BH967" s="0" t="n">
        <f aca="false">SUMPRODUCT('FD inverse'!$A$58:$BH$58,'FD mesh'!$B$84:$BI$84,$E966:$BL966)+'FD inverse'!$A$58*$C967/Setup!$B$17+INDEX('FD inverse'!$A$58:$BH$58,1,'FD mesh'!$B$15+1)*Setup!$B$22</f>
        <v>0</v>
      </c>
      <c r="BI967" s="0" t="n">
        <f aca="false">SUMPRODUCT('FD inverse'!$A$59:$BH$59,'FD mesh'!$B$84:$BI$84,$E966:$BL966)+'FD inverse'!$A$59*$C967/Setup!$B$17+INDEX('FD inverse'!$A$59:$BH$59,1,'FD mesh'!$B$15+1)*Setup!$B$22</f>
        <v>0</v>
      </c>
      <c r="BJ967" s="0" t="n">
        <f aca="false">SUMPRODUCT('FD inverse'!$A$60:$BH$60,'FD mesh'!$B$84:$BI$84,$E966:$BL966)+'FD inverse'!$A$60*$C967/Setup!$B$17+INDEX('FD inverse'!$A$60:$BH$60,1,'FD mesh'!$B$15+1)*Setup!$B$22</f>
        <v>0</v>
      </c>
      <c r="BK967" s="0" t="n">
        <f aca="false">SUMPRODUCT('FD inverse'!$A$61:$BH$61,'FD mesh'!$B$84:$BI$84,$E966:$BL966)+'FD inverse'!$A$61*$C967/Setup!$B$17+INDEX('FD inverse'!$A$61:$BH$61,1,'FD mesh'!$B$15+1)*Setup!$B$22</f>
        <v>0</v>
      </c>
      <c r="BL967" s="0" t="n">
        <f aca="false">SUMPRODUCT('FD inverse'!$A$62:$BH$62,'FD mesh'!$B$84:$BI$84,$E966:$BL966)+'FD inverse'!$A$62*$C967/Setup!$B$17+INDEX('FD inverse'!$A$62:$BH$62,1,'FD mesh'!$B$15+1)*Setup!$B$22</f>
        <v>0</v>
      </c>
    </row>
    <row r="968" customFormat="false" ht="15" hidden="false" customHeight="false" outlineLevel="0" collapsed="false">
      <c r="A968" s="0" t="n">
        <v>963</v>
      </c>
      <c r="B968" s="0" t="n">
        <f aca="false">A968*Setup!$B$11/3600</f>
        <v>80.25</v>
      </c>
      <c r="C968" s="0" t="n">
        <f aca="false">Setup!$B$7+Setup!$B$8*COS(2*PI()*(B968-Setup!$B$9)/24)</f>
        <v>22.230845239124</v>
      </c>
      <c r="D968" s="0" t="n">
        <f aca="false">(C968-E968)/Setup!$B$17</f>
        <v>-0.331075017855462</v>
      </c>
      <c r="E968" s="0" t="n">
        <f aca="false">SUMPRODUCT('FD inverse'!$A$3:$BH$3,'FD mesh'!$B$84:$BI$84,$E967:$BL967)+'FD inverse'!$A$3*$C968/Setup!$B$17+INDEX('FD inverse'!$A$3:$BH$3,1,'FD mesh'!$B$15+1)*Setup!$B$22</f>
        <v>22.2738849914452</v>
      </c>
      <c r="F968" s="0" t="n">
        <f aca="false">SUMPRODUCT('FD inverse'!$A$4:$BH$4,'FD mesh'!$B$84:$BI$84,$E967:$BL967)+'FD inverse'!$A$4*$C968/Setup!$B$17+INDEX('FD inverse'!$A$4:$BH$4,1,'FD mesh'!$B$15+1)*Setup!$B$22</f>
        <v>22.2930479185629</v>
      </c>
      <c r="G968" s="0" t="n">
        <f aca="false">SUMPRODUCT('FD inverse'!$A$5:$BH$5,'FD mesh'!$B$84:$BI$84,$E967:$BL967)+'FD inverse'!$A$5*$C968/Setup!$B$17+INDEX('FD inverse'!$A$5:$BH$5,1,'FD mesh'!$B$15+1)*Setup!$B$22</f>
        <v>22.3274248308378</v>
      </c>
      <c r="H968" s="0" t="n">
        <f aca="false">SUMPRODUCT('FD inverse'!$A$6:$BH$6,'FD mesh'!$B$84:$BI$84,$E967:$BL967)+'FD inverse'!$A$6*$C968/Setup!$B$17+INDEX('FD inverse'!$A$6:$BH$6,1,'FD mesh'!$B$15+1)*Setup!$B$22</f>
        <v>22.4629817026623</v>
      </c>
      <c r="I968" s="0" t="n">
        <f aca="false">SUMPRODUCT('FD inverse'!$A$7:$BH$7,'FD mesh'!$B$84:$BI$84,$E967:$BL967)+'FD inverse'!$A$7*$C968/Setup!$B$17+INDEX('FD inverse'!$A$7:$BH$7,1,'FD mesh'!$B$15+1)*Setup!$B$22</f>
        <v>22.4757338446694</v>
      </c>
      <c r="J968" s="0" t="n">
        <f aca="false">SUMPRODUCT('FD inverse'!$A$8:$BH$8,'FD mesh'!$B$84:$BI$84,$E967:$BL967)+'FD inverse'!$A$8*$C968/Setup!$B$17+INDEX('FD inverse'!$A$8:$BH$8,1,'FD mesh'!$B$15+1)*Setup!$B$22</f>
        <v>22.4887728047715</v>
      </c>
      <c r="K968" s="0" t="n">
        <f aca="false">SUMPRODUCT('FD inverse'!$A$9:$BH$9,'FD mesh'!$B$84:$BI$84,$E967:$BL967)+'FD inverse'!$A$9*$C968/Setup!$B$17+INDEX('FD inverse'!$A$9:$BH$9,1,'FD mesh'!$B$15+1)*Setup!$B$22</f>
        <v>22.5010214554973</v>
      </c>
      <c r="L968" s="0" t="n">
        <f aca="false">SUMPRODUCT('FD inverse'!$A$10:$BH$10,'FD mesh'!$B$84:$BI$84,$E967:$BL967)+'FD inverse'!$A$10*$C968/Setup!$B$17+INDEX('FD inverse'!$A$10:$BH$10,1,'FD mesh'!$B$15+1)*Setup!$B$22</f>
        <v>22.511545134855</v>
      </c>
      <c r="M968" s="0" t="n">
        <f aca="false">SUMPRODUCT('FD inverse'!$A$11:$BH$11,'FD mesh'!$B$84:$BI$84,$E967:$BL967)+'FD inverse'!$A$11*$C968/Setup!$B$17+INDEX('FD inverse'!$A$11:$BH$11,1,'FD mesh'!$B$15+1)*Setup!$B$22</f>
        <v>22.5195463488582</v>
      </c>
      <c r="N968" s="0" t="n">
        <f aca="false">SUMPRODUCT('FD inverse'!$A$12:$BH$12,'FD mesh'!$B$84:$BI$84,$E967:$BL967)+'FD inverse'!$A$12*$C968/Setup!$B$17+INDEX('FD inverse'!$A$12:$BH$12,1,'FD mesh'!$B$15+1)*Setup!$B$22</f>
        <v>22.5243598370138</v>
      </c>
      <c r="O968" s="0" t="n">
        <f aca="false">SUMPRODUCT('FD inverse'!$A$13:$BH$13,'FD mesh'!$B$84:$BI$84,$E967:$BL967)+'FD inverse'!$A$13*$C968/Setup!$B$17+INDEX('FD inverse'!$A$13:$BH$13,1,'FD mesh'!$B$15+1)*Setup!$B$22</f>
        <v>22.5254481321983</v>
      </c>
      <c r="P968" s="0" t="n">
        <f aca="false">SUMPRODUCT('FD inverse'!$A$14:$BH$14,'FD mesh'!$B$84:$BI$84,$E967:$BL967)+'FD inverse'!$A$14*$C968/Setup!$B$17+INDEX('FD inverse'!$A$14:$BH$14,1,'FD mesh'!$B$15+1)*Setup!$B$22</f>
        <v>22.5223977244654</v>
      </c>
      <c r="Q968" s="0" t="n">
        <f aca="false">SUMPRODUCT('FD inverse'!$A$15:$BH$15,'FD mesh'!$B$84:$BI$84,$E967:$BL967)+'FD inverse'!$A$15*$C968/Setup!$B$17+INDEX('FD inverse'!$A$15:$BH$15,1,'FD mesh'!$B$15+1)*Setup!$B$22</f>
        <v>22.5149159172137</v>
      </c>
      <c r="R968" s="0" t="n">
        <f aca="false">SUMPRODUCT('FD inverse'!$A$16:$BH$16,'FD mesh'!$B$84:$BI$84,$E967:$BL967)+'FD inverse'!$A$16*$C968/Setup!$B$17+INDEX('FD inverse'!$A$16:$BH$16,1,'FD mesh'!$B$15+1)*Setup!$B$22</f>
        <v>22.5028284436806</v>
      </c>
      <c r="S968" s="0" t="n">
        <f aca="false">SUMPRODUCT('FD inverse'!$A$17:$BH$17,'FD mesh'!$B$84:$BI$84,$E967:$BL967)+'FD inverse'!$A$17*$C968/Setup!$B$17+INDEX('FD inverse'!$A$17:$BH$17,1,'FD mesh'!$B$15+1)*Setup!$B$22</f>
        <v>22.0361373142998</v>
      </c>
      <c r="T968" s="0" t="n">
        <f aca="false">SUMPRODUCT('FD inverse'!$A$18:$BH$18,'FD mesh'!$B$84:$BI$84,$E967:$BL967)+'FD inverse'!$A$18*$C968/Setup!$B$17+INDEX('FD inverse'!$A$18:$BH$18,1,'FD mesh'!$B$15+1)*Setup!$B$22</f>
        <v>21.5671450272651</v>
      </c>
      <c r="U968" s="0" t="n">
        <f aca="false">SUMPRODUCT('FD inverse'!$A$19:$BH$19,'FD mesh'!$B$84:$BI$84,$E967:$BL967)+'FD inverse'!$A$19*$C968/Setup!$B$17+INDEX('FD inverse'!$A$19:$BH$19,1,'FD mesh'!$B$15+1)*Setup!$B$22</f>
        <v>21.0959028477364</v>
      </c>
      <c r="V968" s="0" t="n">
        <f aca="false">SUMPRODUCT('FD inverse'!$A$20:$BH$20,'FD mesh'!$B$84:$BI$84,$E967:$BL967)+'FD inverse'!$A$20*$C968/Setup!$B$17+INDEX('FD inverse'!$A$20:$BH$20,1,'FD mesh'!$B$15+1)*Setup!$B$22</f>
        <v>20.6224860780847</v>
      </c>
      <c r="W968" s="0" t="n">
        <f aca="false">SUMPRODUCT('FD inverse'!$A$21:$BH$21,'FD mesh'!$B$84:$BI$84,$E967:$BL967)+'FD inverse'!$A$21*$C968/Setup!$B$17+INDEX('FD inverse'!$A$21:$BH$21,1,'FD mesh'!$B$15+1)*Setup!$B$22</f>
        <v>20.1469917830017</v>
      </c>
      <c r="X968" s="0" t="n">
        <f aca="false">SUMPRODUCT('FD inverse'!$A$22:$BH$22,'FD mesh'!$B$84:$BI$84,$E967:$BL967)+'FD inverse'!$A$22*$C968/Setup!$B$17+INDEX('FD inverse'!$A$22:$BH$22,1,'FD mesh'!$B$15+1)*Setup!$B$22</f>
        <v>19.6695366115103</v>
      </c>
      <c r="Y968" s="0" t="n">
        <f aca="false">SUMPRODUCT('FD inverse'!$A$23:$BH$23,'FD mesh'!$B$84:$BI$84,$E967:$BL967)+'FD inverse'!$A$23*$C968/Setup!$B$17+INDEX('FD inverse'!$A$23:$BH$23,1,'FD mesh'!$B$15+1)*Setup!$B$22</f>
        <v>19.1902547112614</v>
      </c>
      <c r="Z968" s="0" t="n">
        <f aca="false">SUMPRODUCT('FD inverse'!$A$24:$BH$24,'FD mesh'!$B$84:$BI$84,$E967:$BL967)+'FD inverse'!$A$24*$C968/Setup!$B$17+INDEX('FD inverse'!$A$24:$BH$24,1,'FD mesh'!$B$15+1)*Setup!$B$22</f>
        <v>18.7092957297035</v>
      </c>
      <c r="AA968" s="0" t="n">
        <f aca="false">SUMPRODUCT('FD inverse'!$A$25:$BH$25,'FD mesh'!$B$84:$BI$84,$E967:$BL967)+'FD inverse'!$A$25*$C968/Setup!$B$17+INDEX('FD inverse'!$A$25:$BH$25,1,'FD mesh'!$B$15+1)*Setup!$B$22</f>
        <v>18.2268228959974</v>
      </c>
      <c r="AB968" s="0" t="n">
        <f aca="false">SUMPRODUCT('FD inverse'!$A$26:$BH$26,'FD mesh'!$B$84:$BI$84,$E967:$BL967)+'FD inverse'!$A$26*$C968/Setup!$B$17+INDEX('FD inverse'!$A$26:$BH$26,1,'FD mesh'!$B$15+1)*Setup!$B$22</f>
        <v>17.743011176915</v>
      </c>
      <c r="AC968" s="0" t="n">
        <f aca="false">SUMPRODUCT('FD inverse'!$A$27:$BH$27,'FD mesh'!$B$84:$BI$84,$E967:$BL967)+'FD inverse'!$A$27*$C968/Setup!$B$17+INDEX('FD inverse'!$A$27:$BH$27,1,'FD mesh'!$B$15+1)*Setup!$B$22</f>
        <v>17.2580454994075</v>
      </c>
      <c r="AD968" s="0" t="n">
        <f aca="false">SUMPRODUCT('FD inverse'!$A$28:$BH$28,'FD mesh'!$B$84:$BI$84,$E967:$BL967)+'FD inverse'!$A$28*$C968/Setup!$B$17+INDEX('FD inverse'!$A$28:$BH$28,1,'FD mesh'!$B$15+1)*Setup!$B$22</f>
        <v>16.7721190320526</v>
      </c>
      <c r="AE968" s="0" t="n">
        <f aca="false">SUMPRODUCT('FD inverse'!$A$29:$BH$29,'FD mesh'!$B$84:$BI$84,$E967:$BL967)+'FD inverse'!$A$29*$C968/Setup!$B$17+INDEX('FD inverse'!$A$29:$BH$29,1,'FD mesh'!$B$15+1)*Setup!$B$22</f>
        <v>16.2854315171792</v>
      </c>
      <c r="AF968" s="0" t="n">
        <f aca="false">SUMPRODUCT('FD inverse'!$A$30:$BH$30,'FD mesh'!$B$84:$BI$84,$E967:$BL967)+'FD inverse'!$A$30*$C968/Setup!$B$17+INDEX('FD inverse'!$A$30:$BH$30,1,'FD mesh'!$B$15+1)*Setup!$B$22</f>
        <v>15.79818764514</v>
      </c>
      <c r="AG968" s="0" t="n">
        <f aca="false">SUMPRODUCT('FD inverse'!$A$31:$BH$31,'FD mesh'!$B$84:$BI$84,$E967:$BL967)+'FD inverse'!$A$31*$C968/Setup!$B$17+INDEX('FD inverse'!$A$31:$BH$31,1,'FD mesh'!$B$15+1)*Setup!$B$22</f>
        <v>15.3105954619264</v>
      </c>
      <c r="AH968" s="0" t="n">
        <f aca="false">SUMPRODUCT('FD inverse'!$A$32:$BH$32,'FD mesh'!$B$84:$BI$84,$E967:$BL967)+'FD inverse'!$A$32*$C968/Setup!$B$17+INDEX('FD inverse'!$A$32:$BH$32,1,'FD mesh'!$B$15+1)*Setup!$B$22</f>
        <v>15.2899220346633</v>
      </c>
      <c r="AI968" s="0" t="n">
        <f aca="false">SUMPRODUCT('FD inverse'!$A$33:$BH$33,'FD mesh'!$B$84:$BI$84,$E967:$BL967)+'FD inverse'!$A$33*$C968/Setup!$B$17+INDEX('FD inverse'!$A$33:$BH$33,1,'FD mesh'!$B$15+1)*Setup!$B$22</f>
        <v>15.2690259711289</v>
      </c>
      <c r="AJ968" s="0" t="n">
        <f aca="false">SUMPRODUCT('FD inverse'!$A$34:$BH$34,'FD mesh'!$B$84:$BI$84,$E967:$BL967)+'FD inverse'!$A$34*$C968/Setup!$B$17+INDEX('FD inverse'!$A$34:$BH$34,1,'FD mesh'!$B$15+1)*Setup!$B$22</f>
        <v>15.2479233573953</v>
      </c>
      <c r="AK968" s="0" t="n">
        <f aca="false">SUMPRODUCT('FD inverse'!$A$35:$BH$35,'FD mesh'!$B$84:$BI$84,$E967:$BL967)+'FD inverse'!$A$35*$C968/Setup!$B$17+INDEX('FD inverse'!$A$35:$BH$35,1,'FD mesh'!$B$15+1)*Setup!$B$22</f>
        <v>15.2266306465954</v>
      </c>
      <c r="AL968" s="0" t="n">
        <f aca="false">SUMPRODUCT('FD inverse'!$A$36:$BH$36,'FD mesh'!$B$84:$BI$84,$E967:$BL967)+'FD inverse'!$A$36*$C968/Setup!$B$17+INDEX('FD inverse'!$A$36:$BH$36,1,'FD mesh'!$B$15+1)*Setup!$B$22</f>
        <v>15.2051645357784</v>
      </c>
      <c r="AM968" s="0" t="n">
        <f aca="false">SUMPRODUCT('FD inverse'!$A$37:$BH$37,'FD mesh'!$B$84:$BI$84,$E967:$BL967)+'FD inverse'!$A$37*$C968/Setup!$B$17+INDEX('FD inverse'!$A$37:$BH$37,1,'FD mesh'!$B$15+1)*Setup!$B$22</f>
        <v>15.1835418670591</v>
      </c>
      <c r="AN968" s="0" t="n">
        <f aca="false">SUMPRODUCT('FD inverse'!$A$38:$BH$38,'FD mesh'!$B$84:$BI$84,$E967:$BL967)+'FD inverse'!$A$38*$C968/Setup!$B$17+INDEX('FD inverse'!$A$38:$BH$38,1,'FD mesh'!$B$15+1)*Setup!$B$22</f>
        <v>15.1617795509146</v>
      </c>
      <c r="AO968" s="0" t="n">
        <f aca="false">SUMPRODUCT('FD inverse'!$A$39:$BH$39,'FD mesh'!$B$84:$BI$84,$E967:$BL967)+'FD inverse'!$A$39*$C968/Setup!$B$17+INDEX('FD inverse'!$A$39:$BH$39,1,'FD mesh'!$B$15+1)*Setup!$B$22</f>
        <v>15.1398945094715</v>
      </c>
      <c r="AP968" s="0" t="n">
        <f aca="false">SUMPRODUCT('FD inverse'!$A$40:$BH$40,'FD mesh'!$B$84:$BI$84,$E967:$BL967)+'FD inverse'!$A$40*$C968/Setup!$B$17+INDEX('FD inverse'!$A$40:$BH$40,1,'FD mesh'!$B$15+1)*Setup!$B$22</f>
        <v>15.117903637616</v>
      </c>
      <c r="AQ968" s="0" t="n">
        <f aca="false">SUMPRODUCT('FD inverse'!$A$41:$BH$41,'FD mesh'!$B$84:$BI$84,$E967:$BL967)+'FD inverse'!$A$41*$C968/Setup!$B$17+INDEX('FD inverse'!$A$41:$BH$41,1,'FD mesh'!$B$15+1)*Setup!$B$22</f>
        <v>15.095823779766</v>
      </c>
      <c r="AR968" s="0" t="n">
        <f aca="false">SUMPRODUCT('FD inverse'!$A$42:$BH$42,'FD mesh'!$B$84:$BI$84,$E967:$BL967)+'FD inverse'!$A$42*$C968/Setup!$B$17+INDEX('FD inverse'!$A$42:$BH$42,1,'FD mesh'!$B$15+1)*Setup!$B$22</f>
        <v>15.073671720144</v>
      </c>
      <c r="AS968" s="0" t="n">
        <f aca="false">SUMPRODUCT('FD inverse'!$A$43:$BH$43,'FD mesh'!$B$84:$BI$84,$E967:$BL967)+'FD inverse'!$A$43*$C968/Setup!$B$17+INDEX('FD inverse'!$A$43:$BH$43,1,'FD mesh'!$B$15+1)*Setup!$B$22</f>
        <v>0</v>
      </c>
      <c r="AT968" s="0" t="n">
        <f aca="false">SUMPRODUCT('FD inverse'!$A$44:$BH$44,'FD mesh'!$B$84:$BI$84,$E967:$BL967)+'FD inverse'!$A$44*$C968/Setup!$B$17+INDEX('FD inverse'!$A$44:$BH$44,1,'FD mesh'!$B$15+1)*Setup!$B$22</f>
        <v>0</v>
      </c>
      <c r="AU968" s="0" t="n">
        <f aca="false">SUMPRODUCT('FD inverse'!$A$45:$BH$45,'FD mesh'!$B$84:$BI$84,$E967:$BL967)+'FD inverse'!$A$45*$C968/Setup!$B$17+INDEX('FD inverse'!$A$45:$BH$45,1,'FD mesh'!$B$15+1)*Setup!$B$22</f>
        <v>0</v>
      </c>
      <c r="AV968" s="0" t="n">
        <f aca="false">SUMPRODUCT('FD inverse'!$A$46:$BH$46,'FD mesh'!$B$84:$BI$84,$E967:$BL967)+'FD inverse'!$A$46*$C968/Setup!$B$17+INDEX('FD inverse'!$A$46:$BH$46,1,'FD mesh'!$B$15+1)*Setup!$B$22</f>
        <v>0</v>
      </c>
      <c r="AW968" s="0" t="n">
        <f aca="false">SUMPRODUCT('FD inverse'!$A$47:$BH$47,'FD mesh'!$B$84:$BI$84,$E967:$BL967)+'FD inverse'!$A$47*$C968/Setup!$B$17+INDEX('FD inverse'!$A$47:$BH$47,1,'FD mesh'!$B$15+1)*Setup!$B$22</f>
        <v>0</v>
      </c>
      <c r="AX968" s="0" t="n">
        <f aca="false">SUMPRODUCT('FD inverse'!$A$48:$BH$48,'FD mesh'!$B$84:$BI$84,$E967:$BL967)+'FD inverse'!$A$48*$C968/Setup!$B$17+INDEX('FD inverse'!$A$48:$BH$48,1,'FD mesh'!$B$15+1)*Setup!$B$22</f>
        <v>0</v>
      </c>
      <c r="AY968" s="0" t="n">
        <f aca="false">SUMPRODUCT('FD inverse'!$A$49:$BH$49,'FD mesh'!$B$84:$BI$84,$E967:$BL967)+'FD inverse'!$A$49*$C968/Setup!$B$17+INDEX('FD inverse'!$A$49:$BH$49,1,'FD mesh'!$B$15+1)*Setup!$B$22</f>
        <v>0</v>
      </c>
      <c r="AZ968" s="0" t="n">
        <f aca="false">SUMPRODUCT('FD inverse'!$A$50:$BH$50,'FD mesh'!$B$84:$BI$84,$E967:$BL967)+'FD inverse'!$A$50*$C968/Setup!$B$17+INDEX('FD inverse'!$A$50:$BH$50,1,'FD mesh'!$B$15+1)*Setup!$B$22</f>
        <v>0</v>
      </c>
      <c r="BA968" s="0" t="n">
        <f aca="false">SUMPRODUCT('FD inverse'!$A$51:$BH$51,'FD mesh'!$B$84:$BI$84,$E967:$BL967)+'FD inverse'!$A$51*$C968/Setup!$B$17+INDEX('FD inverse'!$A$51:$BH$51,1,'FD mesh'!$B$15+1)*Setup!$B$22</f>
        <v>0</v>
      </c>
      <c r="BB968" s="0" t="n">
        <f aca="false">SUMPRODUCT('FD inverse'!$A$52:$BH$52,'FD mesh'!$B$84:$BI$84,$E967:$BL967)+'FD inverse'!$A$52*$C968/Setup!$B$17+INDEX('FD inverse'!$A$52:$BH$52,1,'FD mesh'!$B$15+1)*Setup!$B$22</f>
        <v>0</v>
      </c>
      <c r="BC968" s="0" t="n">
        <f aca="false">SUMPRODUCT('FD inverse'!$A$53:$BH$53,'FD mesh'!$B$84:$BI$84,$E967:$BL967)+'FD inverse'!$A$53*$C968/Setup!$B$17+INDEX('FD inverse'!$A$53:$BH$53,1,'FD mesh'!$B$15+1)*Setup!$B$22</f>
        <v>0</v>
      </c>
      <c r="BD968" s="0" t="n">
        <f aca="false">SUMPRODUCT('FD inverse'!$A$54:$BH$54,'FD mesh'!$B$84:$BI$84,$E967:$BL967)+'FD inverse'!$A$54*$C968/Setup!$B$17+INDEX('FD inverse'!$A$54:$BH$54,1,'FD mesh'!$B$15+1)*Setup!$B$22</f>
        <v>0</v>
      </c>
      <c r="BE968" s="0" t="n">
        <f aca="false">SUMPRODUCT('FD inverse'!$A$55:$BH$55,'FD mesh'!$B$84:$BI$84,$E967:$BL967)+'FD inverse'!$A$55*$C968/Setup!$B$17+INDEX('FD inverse'!$A$55:$BH$55,1,'FD mesh'!$B$15+1)*Setup!$B$22</f>
        <v>0</v>
      </c>
      <c r="BF968" s="0" t="n">
        <f aca="false">SUMPRODUCT('FD inverse'!$A$56:$BH$56,'FD mesh'!$B$84:$BI$84,$E967:$BL967)+'FD inverse'!$A$56*$C968/Setup!$B$17+INDEX('FD inverse'!$A$56:$BH$56,1,'FD mesh'!$B$15+1)*Setup!$B$22</f>
        <v>0</v>
      </c>
      <c r="BG968" s="0" t="n">
        <f aca="false">SUMPRODUCT('FD inverse'!$A$57:$BH$57,'FD mesh'!$B$84:$BI$84,$E967:$BL967)+'FD inverse'!$A$57*$C968/Setup!$B$17+INDEX('FD inverse'!$A$57:$BH$57,1,'FD mesh'!$B$15+1)*Setup!$B$22</f>
        <v>0</v>
      </c>
      <c r="BH968" s="0" t="n">
        <f aca="false">SUMPRODUCT('FD inverse'!$A$58:$BH$58,'FD mesh'!$B$84:$BI$84,$E967:$BL967)+'FD inverse'!$A$58*$C968/Setup!$B$17+INDEX('FD inverse'!$A$58:$BH$58,1,'FD mesh'!$B$15+1)*Setup!$B$22</f>
        <v>0</v>
      </c>
      <c r="BI968" s="0" t="n">
        <f aca="false">SUMPRODUCT('FD inverse'!$A$59:$BH$59,'FD mesh'!$B$84:$BI$84,$E967:$BL967)+'FD inverse'!$A$59*$C968/Setup!$B$17+INDEX('FD inverse'!$A$59:$BH$59,1,'FD mesh'!$B$15+1)*Setup!$B$22</f>
        <v>0</v>
      </c>
      <c r="BJ968" s="0" t="n">
        <f aca="false">SUMPRODUCT('FD inverse'!$A$60:$BH$60,'FD mesh'!$B$84:$BI$84,$E967:$BL967)+'FD inverse'!$A$60*$C968/Setup!$B$17+INDEX('FD inverse'!$A$60:$BH$60,1,'FD mesh'!$B$15+1)*Setup!$B$22</f>
        <v>0</v>
      </c>
      <c r="BK968" s="0" t="n">
        <f aca="false">SUMPRODUCT('FD inverse'!$A$61:$BH$61,'FD mesh'!$B$84:$BI$84,$E967:$BL967)+'FD inverse'!$A$61*$C968/Setup!$B$17+INDEX('FD inverse'!$A$61:$BH$61,1,'FD mesh'!$B$15+1)*Setup!$B$22</f>
        <v>0</v>
      </c>
      <c r="BL968" s="0" t="n">
        <f aca="false">SUMPRODUCT('FD inverse'!$A$62:$BH$62,'FD mesh'!$B$84:$BI$84,$E967:$BL967)+'FD inverse'!$A$62*$C968/Setup!$B$17+INDEX('FD inverse'!$A$62:$BH$62,1,'FD mesh'!$B$15+1)*Setup!$B$22</f>
        <v>0</v>
      </c>
    </row>
    <row r="969" customFormat="false" ht="15" hidden="false" customHeight="false" outlineLevel="0" collapsed="false">
      <c r="A969" s="0" t="n">
        <v>964</v>
      </c>
      <c r="B969" s="0" t="n">
        <f aca="false">A969*Setup!$B$11/3600</f>
        <v>80.3333333333333</v>
      </c>
      <c r="C969" s="0" t="n">
        <f aca="false">Setup!$B$7+Setup!$B$8*COS(2*PI()*(B969-Setup!$B$9)/24)</f>
        <v>22.3095269530372</v>
      </c>
      <c r="D969" s="0" t="n">
        <f aca="false">(C969-E969)/Setup!$B$17</f>
        <v>-0.0611284610905581</v>
      </c>
      <c r="E969" s="0" t="n">
        <f aca="false">SUMPRODUCT('FD inverse'!$A$3:$BH$3,'FD mesh'!$B$84:$BI$84,$E968:$BL968)+'FD inverse'!$A$3*$C969/Setup!$B$17+INDEX('FD inverse'!$A$3:$BH$3,1,'FD mesh'!$B$15+1)*Setup!$B$22</f>
        <v>22.317473652979</v>
      </c>
      <c r="F969" s="0" t="n">
        <f aca="false">SUMPRODUCT('FD inverse'!$A$4:$BH$4,'FD mesh'!$B$84:$BI$84,$E968:$BL968)+'FD inverse'!$A$4*$C969/Setup!$B$17+INDEX('FD inverse'!$A$4:$BH$4,1,'FD mesh'!$B$15+1)*Setup!$B$22</f>
        <v>22.3287522973671</v>
      </c>
      <c r="G969" s="0" t="n">
        <f aca="false">SUMPRODUCT('FD inverse'!$A$5:$BH$5,'FD mesh'!$B$84:$BI$84,$E968:$BL968)+'FD inverse'!$A$5*$C969/Setup!$B$17+INDEX('FD inverse'!$A$5:$BH$5,1,'FD mesh'!$B$15+1)*Setup!$B$22</f>
        <v>22.3555276339445</v>
      </c>
      <c r="H969" s="0" t="n">
        <f aca="false">SUMPRODUCT('FD inverse'!$A$6:$BH$6,'FD mesh'!$B$84:$BI$84,$E968:$BL968)+'FD inverse'!$A$6*$C969/Setup!$B$17+INDEX('FD inverse'!$A$6:$BH$6,1,'FD mesh'!$B$15+1)*Setup!$B$22</f>
        <v>22.46598439211</v>
      </c>
      <c r="I969" s="0" t="n">
        <f aca="false">SUMPRODUCT('FD inverse'!$A$7:$BH$7,'FD mesh'!$B$84:$BI$84,$E968:$BL968)+'FD inverse'!$A$7*$C969/Setup!$B$17+INDEX('FD inverse'!$A$7:$BH$7,1,'FD mesh'!$B$15+1)*Setup!$B$22</f>
        <v>22.4766450755606</v>
      </c>
      <c r="J969" s="0" t="n">
        <f aca="false">SUMPRODUCT('FD inverse'!$A$8:$BH$8,'FD mesh'!$B$84:$BI$84,$E968:$BL968)+'FD inverse'!$A$8*$C969/Setup!$B$17+INDEX('FD inverse'!$A$8:$BH$8,1,'FD mesh'!$B$15+1)*Setup!$B$22</f>
        <v>22.4878433583569</v>
      </c>
      <c r="K969" s="0" t="n">
        <f aca="false">SUMPRODUCT('FD inverse'!$A$9:$BH$9,'FD mesh'!$B$84:$BI$84,$E968:$BL968)+'FD inverse'!$A$9*$C969/Setup!$B$17+INDEX('FD inverse'!$A$9:$BH$9,1,'FD mesh'!$B$15+1)*Setup!$B$22</f>
        <v>22.498493295186</v>
      </c>
      <c r="L969" s="0" t="n">
        <f aca="false">SUMPRODUCT('FD inverse'!$A$10:$BH$10,'FD mesh'!$B$84:$BI$84,$E968:$BL968)+'FD inverse'!$A$10*$C969/Setup!$B$17+INDEX('FD inverse'!$A$10:$BH$10,1,'FD mesh'!$B$15+1)*Setup!$B$22</f>
        <v>22.5076516920083</v>
      </c>
      <c r="M969" s="0" t="n">
        <f aca="false">SUMPRODUCT('FD inverse'!$A$11:$BH$11,'FD mesh'!$B$84:$BI$84,$E968:$BL968)+'FD inverse'!$A$11*$C969/Setup!$B$17+INDEX('FD inverse'!$A$11:$BH$11,1,'FD mesh'!$B$15+1)*Setup!$B$22</f>
        <v>22.514513072402</v>
      </c>
      <c r="N969" s="0" t="n">
        <f aca="false">SUMPRODUCT('FD inverse'!$A$12:$BH$12,'FD mesh'!$B$84:$BI$84,$E968:$BL968)+'FD inverse'!$A$12*$C969/Setup!$B$17+INDEX('FD inverse'!$A$12:$BH$12,1,'FD mesh'!$B$15+1)*Setup!$B$22</f>
        <v>22.5184049681608</v>
      </c>
      <c r="O969" s="0" t="n">
        <f aca="false">SUMPRODUCT('FD inverse'!$A$13:$BH$13,'FD mesh'!$B$84:$BI$84,$E968:$BL968)+'FD inverse'!$A$13*$C969/Setup!$B$17+INDEX('FD inverse'!$A$13:$BH$13,1,'FD mesh'!$B$15+1)*Setup!$B$22</f>
        <v>22.5187836669561</v>
      </c>
      <c r="P969" s="0" t="n">
        <f aca="false">SUMPRODUCT('FD inverse'!$A$14:$BH$14,'FD mesh'!$B$84:$BI$84,$E968:$BL968)+'FD inverse'!$A$14*$C969/Setup!$B$17+INDEX('FD inverse'!$A$14:$BH$14,1,'FD mesh'!$B$15+1)*Setup!$B$22</f>
        <v>22.5152305278504</v>
      </c>
      <c r="Q969" s="0" t="n">
        <f aca="false">SUMPRODUCT('FD inverse'!$A$15:$BH$15,'FD mesh'!$B$84:$BI$84,$E968:$BL968)+'FD inverse'!$A$15*$C969/Setup!$B$17+INDEX('FD inverse'!$A$15:$BH$15,1,'FD mesh'!$B$15+1)*Setup!$B$22</f>
        <v>22.5074489541637</v>
      </c>
      <c r="R969" s="0" t="n">
        <f aca="false">SUMPRODUCT('FD inverse'!$A$16:$BH$16,'FD mesh'!$B$84:$BI$84,$E968:$BL968)+'FD inverse'!$A$16*$C969/Setup!$B$17+INDEX('FD inverse'!$A$16:$BH$16,1,'FD mesh'!$B$15+1)*Setup!$B$22</f>
        <v>22.4952620925418</v>
      </c>
      <c r="S969" s="0" t="n">
        <f aca="false">SUMPRODUCT('FD inverse'!$A$17:$BH$17,'FD mesh'!$B$84:$BI$84,$E968:$BL968)+'FD inverse'!$A$17*$C969/Setup!$B$17+INDEX('FD inverse'!$A$17:$BH$17,1,'FD mesh'!$B$15+1)*Setup!$B$22</f>
        <v>22.0286267386185</v>
      </c>
      <c r="T969" s="0" t="n">
        <f aca="false">SUMPRODUCT('FD inverse'!$A$18:$BH$18,'FD mesh'!$B$84:$BI$84,$E968:$BL968)+'FD inverse'!$A$18*$C969/Setup!$B$17+INDEX('FD inverse'!$A$18:$BH$18,1,'FD mesh'!$B$15+1)*Setup!$B$22</f>
        <v>21.5597811295661</v>
      </c>
      <c r="U969" s="0" t="n">
        <f aca="false">SUMPRODUCT('FD inverse'!$A$19:$BH$19,'FD mesh'!$B$84:$BI$84,$E968:$BL968)+'FD inverse'!$A$19*$C969/Setup!$B$17+INDEX('FD inverse'!$A$19:$BH$19,1,'FD mesh'!$B$15+1)*Setup!$B$22</f>
        <v>21.0887684306194</v>
      </c>
      <c r="V969" s="0" t="n">
        <f aca="false">SUMPRODUCT('FD inverse'!$A$20:$BH$20,'FD mesh'!$B$84:$BI$84,$E968:$BL968)+'FD inverse'!$A$20*$C969/Setup!$B$17+INDEX('FD inverse'!$A$20:$BH$20,1,'FD mesh'!$B$15+1)*Setup!$B$22</f>
        <v>20.6156561746355</v>
      </c>
      <c r="W969" s="0" t="n">
        <f aca="false">SUMPRODUCT('FD inverse'!$A$21:$BH$21,'FD mesh'!$B$84:$BI$84,$E968:$BL968)+'FD inverse'!$A$21*$C969/Setup!$B$17+INDEX('FD inverse'!$A$21:$BH$21,1,'FD mesh'!$B$15+1)*Setup!$B$22</f>
        <v>20.1405339756365</v>
      </c>
      <c r="X969" s="0" t="n">
        <f aca="false">SUMPRODUCT('FD inverse'!$A$22:$BH$22,'FD mesh'!$B$84:$BI$84,$E968:$BL968)+'FD inverse'!$A$22*$C969/Setup!$B$17+INDEX('FD inverse'!$A$22:$BH$22,1,'FD mesh'!$B$15+1)*Setup!$B$22</f>
        <v>19.6635113361843</v>
      </c>
      <c r="Y969" s="0" t="n">
        <f aca="false">SUMPRODUCT('FD inverse'!$A$23:$BH$23,'FD mesh'!$B$84:$BI$84,$E968:$BL968)+'FD inverse'!$A$23*$C969/Setup!$B$17+INDEX('FD inverse'!$A$23:$BH$23,1,'FD mesh'!$B$15+1)*Setup!$B$22</f>
        <v>19.1847155442791</v>
      </c>
      <c r="Z969" s="0" t="n">
        <f aca="false">SUMPRODUCT('FD inverse'!$A$24:$BH$24,'FD mesh'!$B$84:$BI$84,$E968:$BL968)+'FD inverse'!$A$24*$C969/Setup!$B$17+INDEX('FD inverse'!$A$24:$BH$24,1,'FD mesh'!$B$15+1)*Setup!$B$22</f>
        <v>18.7042896546619</v>
      </c>
      <c r="AA969" s="0" t="n">
        <f aca="false">SUMPRODUCT('FD inverse'!$A$25:$BH$25,'FD mesh'!$B$84:$BI$84,$E968:$BL968)+'FD inverse'!$A$25*$C969/Setup!$B$17+INDEX('FD inverse'!$A$25:$BH$25,1,'FD mesh'!$B$15+1)*Setup!$B$22</f>
        <v>18.2223905486753</v>
      </c>
      <c r="AB969" s="0" t="n">
        <f aca="false">SUMPRODUCT('FD inverse'!$A$26:$BH$26,'FD mesh'!$B$84:$BI$84,$E968:$BL968)+'FD inverse'!$A$26*$C969/Setup!$B$17+INDEX('FD inverse'!$A$26:$BH$26,1,'FD mesh'!$B$15+1)*Setup!$B$22</f>
        <v>17.7391870661911</v>
      </c>
      <c r="AC969" s="0" t="n">
        <f aca="false">SUMPRODUCT('FD inverse'!$A$27:$BH$27,'FD mesh'!$B$84:$BI$84,$E968:$BL968)+'FD inverse'!$A$27*$C969/Setup!$B$17+INDEX('FD inverse'!$A$27:$BH$27,1,'FD mesh'!$B$15+1)*Setup!$B$22</f>
        <v>17.2548582025511</v>
      </c>
      <c r="AD969" s="0" t="n">
        <f aca="false">SUMPRODUCT('FD inverse'!$A$28:$BH$28,'FD mesh'!$B$84:$BI$84,$E968:$BL968)+'FD inverse'!$A$28*$C969/Setup!$B$17+INDEX('FD inverse'!$A$28:$BH$28,1,'FD mesh'!$B$15+1)*Setup!$B$22</f>
        <v>16.769591362979</v>
      </c>
      <c r="AE969" s="0" t="n">
        <f aca="false">SUMPRODUCT('FD inverse'!$A$29:$BH$29,'FD mesh'!$B$84:$BI$84,$E968:$BL968)+'FD inverse'!$A$29*$C969/Setup!$B$17+INDEX('FD inverse'!$A$29:$BH$29,1,'FD mesh'!$B$15+1)*Setup!$B$22</f>
        <v>16.2835806665081</v>
      </c>
      <c r="AF969" s="0" t="n">
        <f aca="false">SUMPRODUCT('FD inverse'!$A$30:$BH$30,'FD mesh'!$B$84:$BI$84,$E968:$BL968)+'FD inverse'!$A$30*$C969/Setup!$B$17+INDEX('FD inverse'!$A$30:$BH$30,1,'FD mesh'!$B$15+1)*Setup!$B$22</f>
        <v>15.7970252911255</v>
      </c>
      <c r="AG969" s="0" t="n">
        <f aca="false">SUMPRODUCT('FD inverse'!$A$31:$BH$31,'FD mesh'!$B$84:$BI$84,$E968:$BL968)+'FD inverse'!$A$31*$C969/Setup!$B$17+INDEX('FD inverse'!$A$31:$BH$31,1,'FD mesh'!$B$15+1)*Setup!$B$22</f>
        <v>15.3101278515614</v>
      </c>
      <c r="AH969" s="0" t="n">
        <f aca="false">SUMPRODUCT('FD inverse'!$A$32:$BH$32,'FD mesh'!$B$84:$BI$84,$E968:$BL968)+'FD inverse'!$A$32*$C969/Setup!$B$17+INDEX('FD inverse'!$A$32:$BH$32,1,'FD mesh'!$B$15+1)*Setup!$B$22</f>
        <v>15.2894844704395</v>
      </c>
      <c r="AI969" s="0" t="n">
        <f aca="false">SUMPRODUCT('FD inverse'!$A$33:$BH$33,'FD mesh'!$B$84:$BI$84,$E968:$BL968)+'FD inverse'!$A$33*$C969/Setup!$B$17+INDEX('FD inverse'!$A$33:$BH$33,1,'FD mesh'!$B$15+1)*Setup!$B$22</f>
        <v>15.2686195842289</v>
      </c>
      <c r="AJ969" s="0" t="n">
        <f aca="false">SUMPRODUCT('FD inverse'!$A$34:$BH$34,'FD mesh'!$B$84:$BI$84,$E968:$BL968)+'FD inverse'!$A$34*$C969/Setup!$B$17+INDEX('FD inverse'!$A$34:$BH$34,1,'FD mesh'!$B$15+1)*Setup!$B$22</f>
        <v>15.2475489756092</v>
      </c>
      <c r="AK969" s="0" t="n">
        <f aca="false">SUMPRODUCT('FD inverse'!$A$35:$BH$35,'FD mesh'!$B$84:$BI$84,$E968:$BL968)+'FD inverse'!$A$35*$C969/Setup!$B$17+INDEX('FD inverse'!$A$35:$BH$35,1,'FD mesh'!$B$15+1)*Setup!$B$22</f>
        <v>15.2262888463062</v>
      </c>
      <c r="AL969" s="0" t="n">
        <f aca="false">SUMPRODUCT('FD inverse'!$A$36:$BH$36,'FD mesh'!$B$84:$BI$84,$E968:$BL968)+'FD inverse'!$A$36*$C969/Setup!$B$17+INDEX('FD inverse'!$A$36:$BH$36,1,'FD mesh'!$B$15+1)*Setup!$B$22</f>
        <v>15.204855689824</v>
      </c>
      <c r="AM969" s="0" t="n">
        <f aca="false">SUMPRODUCT('FD inverse'!$A$37:$BH$37,'FD mesh'!$B$84:$BI$84,$E968:$BL968)+'FD inverse'!$A$37*$C969/Setup!$B$17+INDEX('FD inverse'!$A$37:$BH$37,1,'FD mesh'!$B$15+1)*Setup!$B$22</f>
        <v>15.1832661884061</v>
      </c>
      <c r="AN969" s="0" t="n">
        <f aca="false">SUMPRODUCT('FD inverse'!$A$38:$BH$38,'FD mesh'!$B$84:$BI$84,$E968:$BL968)+'FD inverse'!$A$38*$C969/Setup!$B$17+INDEX('FD inverse'!$A$38:$BH$38,1,'FD mesh'!$B$15+1)*Setup!$B$22</f>
        <v>15.1615371321043</v>
      </c>
      <c r="AO969" s="0" t="n">
        <f aca="false">SUMPRODUCT('FD inverse'!$A$39:$BH$39,'FD mesh'!$B$84:$BI$84,$E968:$BL968)+'FD inverse'!$A$39*$C969/Setup!$B$17+INDEX('FD inverse'!$A$39:$BH$39,1,'FD mesh'!$B$15+1)*Setup!$B$22</f>
        <v>15.1396853578171</v>
      </c>
      <c r="AP969" s="0" t="n">
        <f aca="false">SUMPRODUCT('FD inverse'!$A$40:$BH$40,'FD mesh'!$B$84:$BI$84,$E968:$BL968)+'FD inverse'!$A$40*$C969/Setup!$B$17+INDEX('FD inverse'!$A$40:$BH$40,1,'FD mesh'!$B$15+1)*Setup!$B$22</f>
        <v>15.117727706145</v>
      </c>
      <c r="AQ969" s="0" t="n">
        <f aca="false">SUMPRODUCT('FD inverse'!$A$41:$BH$41,'FD mesh'!$B$84:$BI$84,$E968:$BL968)+'FD inverse'!$A$41*$C969/Setup!$B$17+INDEX('FD inverse'!$A$41:$BH$41,1,'FD mesh'!$B$15+1)*Setup!$B$22</f>
        <v>15.09568099391</v>
      </c>
      <c r="AR969" s="0" t="n">
        <f aca="false">SUMPRODUCT('FD inverse'!$A$42:$BH$42,'FD mesh'!$B$84:$BI$84,$E968:$BL968)+'FD inverse'!$A$42*$C969/Setup!$B$17+INDEX('FD inverse'!$A$42:$BH$42,1,'FD mesh'!$B$15+1)*Setup!$B$22</f>
        <v>15.0735620001859</v>
      </c>
      <c r="AS969" s="0" t="n">
        <f aca="false">SUMPRODUCT('FD inverse'!$A$43:$BH$43,'FD mesh'!$B$84:$BI$84,$E968:$BL968)+'FD inverse'!$A$43*$C969/Setup!$B$17+INDEX('FD inverse'!$A$43:$BH$43,1,'FD mesh'!$B$15+1)*Setup!$B$22</f>
        <v>0</v>
      </c>
      <c r="AT969" s="0" t="n">
        <f aca="false">SUMPRODUCT('FD inverse'!$A$44:$BH$44,'FD mesh'!$B$84:$BI$84,$E968:$BL968)+'FD inverse'!$A$44*$C969/Setup!$B$17+INDEX('FD inverse'!$A$44:$BH$44,1,'FD mesh'!$B$15+1)*Setup!$B$22</f>
        <v>0</v>
      </c>
      <c r="AU969" s="0" t="n">
        <f aca="false">SUMPRODUCT('FD inverse'!$A$45:$BH$45,'FD mesh'!$B$84:$BI$84,$E968:$BL968)+'FD inverse'!$A$45*$C969/Setup!$B$17+INDEX('FD inverse'!$A$45:$BH$45,1,'FD mesh'!$B$15+1)*Setup!$B$22</f>
        <v>0</v>
      </c>
      <c r="AV969" s="0" t="n">
        <f aca="false">SUMPRODUCT('FD inverse'!$A$46:$BH$46,'FD mesh'!$B$84:$BI$84,$E968:$BL968)+'FD inverse'!$A$46*$C969/Setup!$B$17+INDEX('FD inverse'!$A$46:$BH$46,1,'FD mesh'!$B$15+1)*Setup!$B$22</f>
        <v>0</v>
      </c>
      <c r="AW969" s="0" t="n">
        <f aca="false">SUMPRODUCT('FD inverse'!$A$47:$BH$47,'FD mesh'!$B$84:$BI$84,$E968:$BL968)+'FD inverse'!$A$47*$C969/Setup!$B$17+INDEX('FD inverse'!$A$47:$BH$47,1,'FD mesh'!$B$15+1)*Setup!$B$22</f>
        <v>0</v>
      </c>
      <c r="AX969" s="0" t="n">
        <f aca="false">SUMPRODUCT('FD inverse'!$A$48:$BH$48,'FD mesh'!$B$84:$BI$84,$E968:$BL968)+'FD inverse'!$A$48*$C969/Setup!$B$17+INDEX('FD inverse'!$A$48:$BH$48,1,'FD mesh'!$B$15+1)*Setup!$B$22</f>
        <v>0</v>
      </c>
      <c r="AY969" s="0" t="n">
        <f aca="false">SUMPRODUCT('FD inverse'!$A$49:$BH$49,'FD mesh'!$B$84:$BI$84,$E968:$BL968)+'FD inverse'!$A$49*$C969/Setup!$B$17+INDEX('FD inverse'!$A$49:$BH$49,1,'FD mesh'!$B$15+1)*Setup!$B$22</f>
        <v>0</v>
      </c>
      <c r="AZ969" s="0" t="n">
        <f aca="false">SUMPRODUCT('FD inverse'!$A$50:$BH$50,'FD mesh'!$B$84:$BI$84,$E968:$BL968)+'FD inverse'!$A$50*$C969/Setup!$B$17+INDEX('FD inverse'!$A$50:$BH$50,1,'FD mesh'!$B$15+1)*Setup!$B$22</f>
        <v>0</v>
      </c>
      <c r="BA969" s="0" t="n">
        <f aca="false">SUMPRODUCT('FD inverse'!$A$51:$BH$51,'FD mesh'!$B$84:$BI$84,$E968:$BL968)+'FD inverse'!$A$51*$C969/Setup!$B$17+INDEX('FD inverse'!$A$51:$BH$51,1,'FD mesh'!$B$15+1)*Setup!$B$22</f>
        <v>0</v>
      </c>
      <c r="BB969" s="0" t="n">
        <f aca="false">SUMPRODUCT('FD inverse'!$A$52:$BH$52,'FD mesh'!$B$84:$BI$84,$E968:$BL968)+'FD inverse'!$A$52*$C969/Setup!$B$17+INDEX('FD inverse'!$A$52:$BH$52,1,'FD mesh'!$B$15+1)*Setup!$B$22</f>
        <v>0</v>
      </c>
      <c r="BC969" s="0" t="n">
        <f aca="false">SUMPRODUCT('FD inverse'!$A$53:$BH$53,'FD mesh'!$B$84:$BI$84,$E968:$BL968)+'FD inverse'!$A$53*$C969/Setup!$B$17+INDEX('FD inverse'!$A$53:$BH$53,1,'FD mesh'!$B$15+1)*Setup!$B$22</f>
        <v>0</v>
      </c>
      <c r="BD969" s="0" t="n">
        <f aca="false">SUMPRODUCT('FD inverse'!$A$54:$BH$54,'FD mesh'!$B$84:$BI$84,$E968:$BL968)+'FD inverse'!$A$54*$C969/Setup!$B$17+INDEX('FD inverse'!$A$54:$BH$54,1,'FD mesh'!$B$15+1)*Setup!$B$22</f>
        <v>0</v>
      </c>
      <c r="BE969" s="0" t="n">
        <f aca="false">SUMPRODUCT('FD inverse'!$A$55:$BH$55,'FD mesh'!$B$84:$BI$84,$E968:$BL968)+'FD inverse'!$A$55*$C969/Setup!$B$17+INDEX('FD inverse'!$A$55:$BH$55,1,'FD mesh'!$B$15+1)*Setup!$B$22</f>
        <v>0</v>
      </c>
      <c r="BF969" s="0" t="n">
        <f aca="false">SUMPRODUCT('FD inverse'!$A$56:$BH$56,'FD mesh'!$B$84:$BI$84,$E968:$BL968)+'FD inverse'!$A$56*$C969/Setup!$B$17+INDEX('FD inverse'!$A$56:$BH$56,1,'FD mesh'!$B$15+1)*Setup!$B$22</f>
        <v>0</v>
      </c>
      <c r="BG969" s="0" t="n">
        <f aca="false">SUMPRODUCT('FD inverse'!$A$57:$BH$57,'FD mesh'!$B$84:$BI$84,$E968:$BL968)+'FD inverse'!$A$57*$C969/Setup!$B$17+INDEX('FD inverse'!$A$57:$BH$57,1,'FD mesh'!$B$15+1)*Setup!$B$22</f>
        <v>0</v>
      </c>
      <c r="BH969" s="0" t="n">
        <f aca="false">SUMPRODUCT('FD inverse'!$A$58:$BH$58,'FD mesh'!$B$84:$BI$84,$E968:$BL968)+'FD inverse'!$A$58*$C969/Setup!$B$17+INDEX('FD inverse'!$A$58:$BH$58,1,'FD mesh'!$B$15+1)*Setup!$B$22</f>
        <v>0</v>
      </c>
      <c r="BI969" s="0" t="n">
        <f aca="false">SUMPRODUCT('FD inverse'!$A$59:$BH$59,'FD mesh'!$B$84:$BI$84,$E968:$BL968)+'FD inverse'!$A$59*$C969/Setup!$B$17+INDEX('FD inverse'!$A$59:$BH$59,1,'FD mesh'!$B$15+1)*Setup!$B$22</f>
        <v>0</v>
      </c>
      <c r="BJ969" s="0" t="n">
        <f aca="false">SUMPRODUCT('FD inverse'!$A$60:$BH$60,'FD mesh'!$B$84:$BI$84,$E968:$BL968)+'FD inverse'!$A$60*$C969/Setup!$B$17+INDEX('FD inverse'!$A$60:$BH$60,1,'FD mesh'!$B$15+1)*Setup!$B$22</f>
        <v>0</v>
      </c>
      <c r="BK969" s="0" t="n">
        <f aca="false">SUMPRODUCT('FD inverse'!$A$61:$BH$61,'FD mesh'!$B$84:$BI$84,$E968:$BL968)+'FD inverse'!$A$61*$C969/Setup!$B$17+INDEX('FD inverse'!$A$61:$BH$61,1,'FD mesh'!$B$15+1)*Setup!$B$22</f>
        <v>0</v>
      </c>
      <c r="BL969" s="0" t="n">
        <f aca="false">SUMPRODUCT('FD inverse'!$A$62:$BH$62,'FD mesh'!$B$84:$BI$84,$E968:$BL968)+'FD inverse'!$A$62*$C969/Setup!$B$17+INDEX('FD inverse'!$A$62:$BH$62,1,'FD mesh'!$B$15+1)*Setup!$B$22</f>
        <v>0</v>
      </c>
    </row>
    <row r="970" customFormat="false" ht="15" hidden="false" customHeight="false" outlineLevel="0" collapsed="false">
      <c r="A970" s="0" t="n">
        <v>965</v>
      </c>
      <c r="B970" s="0" t="n">
        <f aca="false">A970*Setup!$B$11/3600</f>
        <v>80.4166666666667</v>
      </c>
      <c r="C970" s="0" t="n">
        <f aca="false">Setup!$B$7+Setup!$B$8*COS(2*PI()*(B970-Setup!$B$9)/24)</f>
        <v>22.3890132405651</v>
      </c>
      <c r="D970" s="0" t="n">
        <f aca="false">(C970-E970)/Setup!$B$17</f>
        <v>0.209854815973697</v>
      </c>
      <c r="E970" s="0" t="n">
        <f aca="false">SUMPRODUCT('FD inverse'!$A$3:$BH$3,'FD mesh'!$B$84:$BI$84,$E969:$BL969)+'FD inverse'!$A$3*$C970/Setup!$B$17+INDEX('FD inverse'!$A$3:$BH$3,1,'FD mesh'!$B$15+1)*Setup!$B$22</f>
        <v>22.3617321144885</v>
      </c>
      <c r="F970" s="0" t="n">
        <f aca="false">SUMPRODUCT('FD inverse'!$A$4:$BH$4,'FD mesh'!$B$84:$BI$84,$E969:$BL969)+'FD inverse'!$A$4*$C970/Setup!$B$17+INDEX('FD inverse'!$A$4:$BH$4,1,'FD mesh'!$B$15+1)*Setup!$B$22</f>
        <v>22.36509113629</v>
      </c>
      <c r="G970" s="0" t="n">
        <f aca="false">SUMPRODUCT('FD inverse'!$A$5:$BH$5,'FD mesh'!$B$84:$BI$84,$E969:$BL969)+'FD inverse'!$A$5*$C970/Setup!$B$17+INDEX('FD inverse'!$A$5:$BH$5,1,'FD mesh'!$B$15+1)*Setup!$B$22</f>
        <v>22.3842222235964</v>
      </c>
      <c r="H970" s="0" t="n">
        <f aca="false">SUMPRODUCT('FD inverse'!$A$6:$BH$6,'FD mesh'!$B$84:$BI$84,$E969:$BL969)+'FD inverse'!$A$6*$C970/Setup!$B$17+INDEX('FD inverse'!$A$6:$BH$6,1,'FD mesh'!$B$15+1)*Setup!$B$22</f>
        <v>22.4694258152335</v>
      </c>
      <c r="I970" s="0" t="n">
        <f aca="false">SUMPRODUCT('FD inverse'!$A$7:$BH$7,'FD mesh'!$B$84:$BI$84,$E969:$BL969)+'FD inverse'!$A$7*$C970/Setup!$B$17+INDEX('FD inverse'!$A$7:$BH$7,1,'FD mesh'!$B$15+1)*Setup!$B$22</f>
        <v>22.4779811251494</v>
      </c>
      <c r="J970" s="0" t="n">
        <f aca="false">SUMPRODUCT('FD inverse'!$A$8:$BH$8,'FD mesh'!$B$84:$BI$84,$E969:$BL969)+'FD inverse'!$A$8*$C970/Setup!$B$17+INDEX('FD inverse'!$A$8:$BH$8,1,'FD mesh'!$B$15+1)*Setup!$B$22</f>
        <v>22.4873246649111</v>
      </c>
      <c r="K970" s="0" t="n">
        <f aca="false">SUMPRODUCT('FD inverse'!$A$9:$BH$9,'FD mesh'!$B$84:$BI$84,$E969:$BL969)+'FD inverse'!$A$9*$C970/Setup!$B$17+INDEX('FD inverse'!$A$9:$BH$9,1,'FD mesh'!$B$15+1)*Setup!$B$22</f>
        <v>22.4963621908404</v>
      </c>
      <c r="L970" s="0" t="n">
        <f aca="false">SUMPRODUCT('FD inverse'!$A$10:$BH$10,'FD mesh'!$B$84:$BI$84,$E969:$BL969)+'FD inverse'!$A$10*$C970/Setup!$B$17+INDEX('FD inverse'!$A$10:$BH$10,1,'FD mesh'!$B$15+1)*Setup!$B$22</f>
        <v>22.5041424280704</v>
      </c>
      <c r="M970" s="0" t="n">
        <f aca="false">SUMPRODUCT('FD inverse'!$A$11:$BH$11,'FD mesh'!$B$84:$BI$84,$E969:$BL969)+'FD inverse'!$A$11*$C970/Setup!$B$17+INDEX('FD inverse'!$A$11:$BH$11,1,'FD mesh'!$B$15+1)*Setup!$B$22</f>
        <v>22.509852303095</v>
      </c>
      <c r="N970" s="0" t="n">
        <f aca="false">SUMPRODUCT('FD inverse'!$A$12:$BH$12,'FD mesh'!$B$84:$BI$84,$E969:$BL969)+'FD inverse'!$A$12*$C970/Setup!$B$17+INDEX('FD inverse'!$A$12:$BH$12,1,'FD mesh'!$B$15+1)*Setup!$B$22</f>
        <v>22.5128124617143</v>
      </c>
      <c r="O970" s="0" t="n">
        <f aca="false">SUMPRODUCT('FD inverse'!$A$13:$BH$13,'FD mesh'!$B$84:$BI$84,$E969:$BL969)+'FD inverse'!$A$13*$C970/Setup!$B$17+INDEX('FD inverse'!$A$13:$BH$13,1,'FD mesh'!$B$15+1)*Setup!$B$22</f>
        <v>22.512473206501</v>
      </c>
      <c r="P970" s="0" t="n">
        <f aca="false">SUMPRODUCT('FD inverse'!$A$14:$BH$14,'FD mesh'!$B$84:$BI$84,$E969:$BL969)+'FD inverse'!$A$14*$C970/Setup!$B$17+INDEX('FD inverse'!$A$14:$BH$14,1,'FD mesh'!$B$15+1)*Setup!$B$22</f>
        <v>22.5084109657684</v>
      </c>
      <c r="Q970" s="0" t="n">
        <f aca="false">SUMPRODUCT('FD inverse'!$A$15:$BH$15,'FD mesh'!$B$84:$BI$84,$E969:$BL969)+'FD inverse'!$A$15*$C970/Setup!$B$17+INDEX('FD inverse'!$A$15:$BH$15,1,'FD mesh'!$B$15+1)*Setup!$B$22</f>
        <v>22.5003253845743</v>
      </c>
      <c r="R970" s="0" t="n">
        <f aca="false">SUMPRODUCT('FD inverse'!$A$16:$BH$16,'FD mesh'!$B$84:$BI$84,$E969:$BL969)+'FD inverse'!$A$16*$C970/Setup!$B$17+INDEX('FD inverse'!$A$16:$BH$16,1,'FD mesh'!$B$15+1)*Setup!$B$22</f>
        <v>22.4880371074574</v>
      </c>
      <c r="S970" s="0" t="n">
        <f aca="false">SUMPRODUCT('FD inverse'!$A$17:$BH$17,'FD mesh'!$B$84:$BI$84,$E969:$BL969)+'FD inverse'!$A$17*$C970/Setup!$B$17+INDEX('FD inverse'!$A$17:$BH$17,1,'FD mesh'!$B$15+1)*Setup!$B$22</f>
        <v>22.0214288166924</v>
      </c>
      <c r="T970" s="0" t="n">
        <f aca="false">SUMPRODUCT('FD inverse'!$A$18:$BH$18,'FD mesh'!$B$84:$BI$84,$E969:$BL969)+'FD inverse'!$A$18*$C970/Setup!$B$17+INDEX('FD inverse'!$A$18:$BH$18,1,'FD mesh'!$B$15+1)*Setup!$B$22</f>
        <v>21.552702280332</v>
      </c>
      <c r="U970" s="0" t="n">
        <f aca="false">SUMPRODUCT('FD inverse'!$A$19:$BH$19,'FD mesh'!$B$84:$BI$84,$E969:$BL969)+'FD inverse'!$A$19*$C970/Setup!$B$17+INDEX('FD inverse'!$A$19:$BH$19,1,'FD mesh'!$B$15+1)*Setup!$B$22</f>
        <v>21.0818925397685</v>
      </c>
      <c r="V970" s="0" t="n">
        <f aca="false">SUMPRODUCT('FD inverse'!$A$20:$BH$20,'FD mesh'!$B$84:$BI$84,$E969:$BL969)+'FD inverse'!$A$20*$C970/Setup!$B$17+INDEX('FD inverse'!$A$20:$BH$20,1,'FD mesh'!$B$15+1)*Setup!$B$22</f>
        <v>20.6090593227546</v>
      </c>
      <c r="W970" s="0" t="n">
        <f aca="false">SUMPRODUCT('FD inverse'!$A$21:$BH$21,'FD mesh'!$B$84:$BI$84,$E969:$BL969)+'FD inverse'!$A$21*$C970/Setup!$B$17+INDEX('FD inverse'!$A$21:$BH$21,1,'FD mesh'!$B$15+1)*Setup!$B$22</f>
        <v>20.1342847464728</v>
      </c>
      <c r="X970" s="0" t="n">
        <f aca="false">SUMPRODUCT('FD inverse'!$A$22:$BH$22,'FD mesh'!$B$84:$BI$84,$E969:$BL969)+'FD inverse'!$A$22*$C970/Setup!$B$17+INDEX('FD inverse'!$A$22:$BH$22,1,'FD mesh'!$B$15+1)*Setup!$B$22</f>
        <v>19.6576711113228</v>
      </c>
      <c r="Y970" s="0" t="n">
        <f aca="false">SUMPRODUCT('FD inverse'!$A$23:$BH$23,'FD mesh'!$B$84:$BI$84,$E969:$BL969)+'FD inverse'!$A$23*$C970/Setup!$B$17+INDEX('FD inverse'!$A$23:$BH$23,1,'FD mesh'!$B$15+1)*Setup!$B$22</f>
        <v>19.1793387814279</v>
      </c>
      <c r="Z970" s="0" t="n">
        <f aca="false">SUMPRODUCT('FD inverse'!$A$24:$BH$24,'FD mesh'!$B$84:$BI$84,$E969:$BL969)+'FD inverse'!$A$24*$C970/Setup!$B$17+INDEX('FD inverse'!$A$24:$BH$24,1,'FD mesh'!$B$15+1)*Setup!$B$22</f>
        <v>18.6994241470369</v>
      </c>
      <c r="AA970" s="0" t="n">
        <f aca="false">SUMPRODUCT('FD inverse'!$A$25:$BH$25,'FD mesh'!$B$84:$BI$84,$E969:$BL969)+'FD inverse'!$A$25*$C970/Setup!$B$17+INDEX('FD inverse'!$A$25:$BH$25,1,'FD mesh'!$B$15+1)*Setup!$B$22</f>
        <v>18.218077663259</v>
      </c>
      <c r="AB970" s="0" t="n">
        <f aca="false">SUMPRODUCT('FD inverse'!$A$26:$BH$26,'FD mesh'!$B$84:$BI$84,$E969:$BL969)+'FD inverse'!$A$26*$C970/Setup!$B$17+INDEX('FD inverse'!$A$26:$BH$26,1,'FD mesh'!$B$15+1)*Setup!$B$22</f>
        <v>17.7354619589158</v>
      </c>
      <c r="AC970" s="0" t="n">
        <f aca="false">SUMPRODUCT('FD inverse'!$A$27:$BH$27,'FD mesh'!$B$84:$BI$84,$E969:$BL969)+'FD inverse'!$A$27*$C970/Setup!$B$17+INDEX('FD inverse'!$A$27:$BH$27,1,'FD mesh'!$B$15+1)*Setup!$B$22</f>
        <v>17.2517500087172</v>
      </c>
      <c r="AD970" s="0" t="n">
        <f aca="false">SUMPRODUCT('FD inverse'!$A$28:$BH$28,'FD mesh'!$B$84:$BI$84,$E969:$BL969)+'FD inverse'!$A$28*$C970/Setup!$B$17+INDEX('FD inverse'!$A$28:$BH$28,1,'FD mesh'!$B$15+1)*Setup!$B$22</f>
        <v>16.7671233614761</v>
      </c>
      <c r="AE970" s="0" t="n">
        <f aca="false">SUMPRODUCT('FD inverse'!$A$29:$BH$29,'FD mesh'!$B$84:$BI$84,$E969:$BL969)+'FD inverse'!$A$29*$C970/Setup!$B$17+INDEX('FD inverse'!$A$29:$BH$29,1,'FD mesh'!$B$15+1)*Setup!$B$22</f>
        <v>16.2817704166499</v>
      </c>
      <c r="AF970" s="0" t="n">
        <f aca="false">SUMPRODUCT('FD inverse'!$A$30:$BH$30,'FD mesh'!$B$84:$BI$84,$E969:$BL969)+'FD inverse'!$A$30*$C970/Setup!$B$17+INDEX('FD inverse'!$A$30:$BH$30,1,'FD mesh'!$B$15+1)*Setup!$B$22</f>
        <v>15.7958847411512</v>
      </c>
      <c r="AG970" s="0" t="n">
        <f aca="false">SUMPRODUCT('FD inverse'!$A$31:$BH$31,'FD mesh'!$B$84:$BI$84,$E969:$BL969)+'FD inverse'!$A$31*$C970/Setup!$B$17+INDEX('FD inverse'!$A$31:$BH$31,1,'FD mesh'!$B$15+1)*Setup!$B$22</f>
        <v>15.3096634180886</v>
      </c>
      <c r="AH970" s="0" t="n">
        <f aca="false">SUMPRODUCT('FD inverse'!$A$32:$BH$32,'FD mesh'!$B$84:$BI$84,$E969:$BL969)+'FD inverse'!$A$32*$C970/Setup!$B$17+INDEX('FD inverse'!$A$32:$BH$32,1,'FD mesh'!$B$15+1)*Setup!$B$22</f>
        <v>15.2890493582496</v>
      </c>
      <c r="AI970" s="0" t="n">
        <f aca="false">SUMPRODUCT('FD inverse'!$A$33:$BH$33,'FD mesh'!$B$84:$BI$84,$E969:$BL969)+'FD inverse'!$A$33*$C970/Setup!$B$17+INDEX('FD inverse'!$A$33:$BH$33,1,'FD mesh'!$B$15+1)*Setup!$B$22</f>
        <v>15.2682150345983</v>
      </c>
      <c r="AJ970" s="0" t="n">
        <f aca="false">SUMPRODUCT('FD inverse'!$A$34:$BH$34,'FD mesh'!$B$84:$BI$84,$E969:$BL969)+'FD inverse'!$A$34*$C970/Setup!$B$17+INDEX('FD inverse'!$A$34:$BH$34,1,'FD mesh'!$B$15+1)*Setup!$B$22</f>
        <v>15.2471759186058</v>
      </c>
      <c r="AK970" s="0" t="n">
        <f aca="false">SUMPRODUCT('FD inverse'!$A$35:$BH$35,'FD mesh'!$B$84:$BI$84,$E969:$BL969)+'FD inverse'!$A$35*$C970/Setup!$B$17+INDEX('FD inverse'!$A$35:$BH$35,1,'FD mesh'!$B$15+1)*Setup!$B$22</f>
        <v>15.2259479525655</v>
      </c>
      <c r="AL970" s="0" t="n">
        <f aca="false">SUMPRODUCT('FD inverse'!$A$36:$BH$36,'FD mesh'!$B$84:$BI$84,$E969:$BL969)+'FD inverse'!$A$36*$C970/Setup!$B$17+INDEX('FD inverse'!$A$36:$BH$36,1,'FD mesh'!$B$15+1)*Setup!$B$22</f>
        <v>15.2045474182618</v>
      </c>
      <c r="AM970" s="0" t="n">
        <f aca="false">SUMPRODUCT('FD inverse'!$A$37:$BH$37,'FD mesh'!$B$84:$BI$84,$E969:$BL969)+'FD inverse'!$A$37*$C970/Setup!$B$17+INDEX('FD inverse'!$A$37:$BH$37,1,'FD mesh'!$B$15+1)*Setup!$B$22</f>
        <v>15.1829908297929</v>
      </c>
      <c r="AN970" s="0" t="n">
        <f aca="false">SUMPRODUCT('FD inverse'!$A$38:$BH$38,'FD mesh'!$B$84:$BI$84,$E969:$BL969)+'FD inverse'!$A$38*$C970/Setup!$B$17+INDEX('FD inverse'!$A$38:$BH$38,1,'FD mesh'!$B$15+1)*Setup!$B$22</f>
        <v>15.1612948484517</v>
      </c>
      <c r="AO970" s="0" t="n">
        <f aca="false">SUMPRODUCT('FD inverse'!$A$39:$BH$39,'FD mesh'!$B$84:$BI$84,$E969:$BL969)+'FD inverse'!$A$39*$C970/Setup!$B$17+INDEX('FD inverse'!$A$39:$BH$39,1,'FD mesh'!$B$15+1)*Setup!$B$22</f>
        <v>15.139476217545</v>
      </c>
      <c r="AP970" s="0" t="n">
        <f aca="false">SUMPRODUCT('FD inverse'!$A$40:$BH$40,'FD mesh'!$B$84:$BI$84,$E969:$BL969)+'FD inverse'!$A$40*$C970/Setup!$B$17+INDEX('FD inverse'!$A$40:$BH$40,1,'FD mesh'!$B$15+1)*Setup!$B$22</f>
        <v>15.1175517150154</v>
      </c>
      <c r="AQ970" s="0" t="n">
        <f aca="false">SUMPRODUCT('FD inverse'!$A$41:$BH$41,'FD mesh'!$B$84:$BI$84,$E969:$BL969)+'FD inverse'!$A$41*$C970/Setup!$B$17+INDEX('FD inverse'!$A$41:$BH$41,1,'FD mesh'!$B$15+1)*Setup!$B$22</f>
        <v>15.0955381217225</v>
      </c>
      <c r="AR970" s="0" t="n">
        <f aca="false">SUMPRODUCT('FD inverse'!$A$42:$BH$42,'FD mesh'!$B$84:$BI$84,$E969:$BL969)+'FD inverse'!$A$42*$C970/Setup!$B$17+INDEX('FD inverse'!$A$42:$BH$42,1,'FD mesh'!$B$15+1)*Setup!$B$22</f>
        <v>15.0734522032374</v>
      </c>
      <c r="AS970" s="0" t="n">
        <f aca="false">SUMPRODUCT('FD inverse'!$A$43:$BH$43,'FD mesh'!$B$84:$BI$84,$E969:$BL969)+'FD inverse'!$A$43*$C970/Setup!$B$17+INDEX('FD inverse'!$A$43:$BH$43,1,'FD mesh'!$B$15+1)*Setup!$B$22</f>
        <v>0</v>
      </c>
      <c r="AT970" s="0" t="n">
        <f aca="false">SUMPRODUCT('FD inverse'!$A$44:$BH$44,'FD mesh'!$B$84:$BI$84,$E969:$BL969)+'FD inverse'!$A$44*$C970/Setup!$B$17+INDEX('FD inverse'!$A$44:$BH$44,1,'FD mesh'!$B$15+1)*Setup!$B$22</f>
        <v>0</v>
      </c>
      <c r="AU970" s="0" t="n">
        <f aca="false">SUMPRODUCT('FD inverse'!$A$45:$BH$45,'FD mesh'!$B$84:$BI$84,$E969:$BL969)+'FD inverse'!$A$45*$C970/Setup!$B$17+INDEX('FD inverse'!$A$45:$BH$45,1,'FD mesh'!$B$15+1)*Setup!$B$22</f>
        <v>0</v>
      </c>
      <c r="AV970" s="0" t="n">
        <f aca="false">SUMPRODUCT('FD inverse'!$A$46:$BH$46,'FD mesh'!$B$84:$BI$84,$E969:$BL969)+'FD inverse'!$A$46*$C970/Setup!$B$17+INDEX('FD inverse'!$A$46:$BH$46,1,'FD mesh'!$B$15+1)*Setup!$B$22</f>
        <v>0</v>
      </c>
      <c r="AW970" s="0" t="n">
        <f aca="false">SUMPRODUCT('FD inverse'!$A$47:$BH$47,'FD mesh'!$B$84:$BI$84,$E969:$BL969)+'FD inverse'!$A$47*$C970/Setup!$B$17+INDEX('FD inverse'!$A$47:$BH$47,1,'FD mesh'!$B$15+1)*Setup!$B$22</f>
        <v>0</v>
      </c>
      <c r="AX970" s="0" t="n">
        <f aca="false">SUMPRODUCT('FD inverse'!$A$48:$BH$48,'FD mesh'!$B$84:$BI$84,$E969:$BL969)+'FD inverse'!$A$48*$C970/Setup!$B$17+INDEX('FD inverse'!$A$48:$BH$48,1,'FD mesh'!$B$15+1)*Setup!$B$22</f>
        <v>0</v>
      </c>
      <c r="AY970" s="0" t="n">
        <f aca="false">SUMPRODUCT('FD inverse'!$A$49:$BH$49,'FD mesh'!$B$84:$BI$84,$E969:$BL969)+'FD inverse'!$A$49*$C970/Setup!$B$17+INDEX('FD inverse'!$A$49:$BH$49,1,'FD mesh'!$B$15+1)*Setup!$B$22</f>
        <v>0</v>
      </c>
      <c r="AZ970" s="0" t="n">
        <f aca="false">SUMPRODUCT('FD inverse'!$A$50:$BH$50,'FD mesh'!$B$84:$BI$84,$E969:$BL969)+'FD inverse'!$A$50*$C970/Setup!$B$17+INDEX('FD inverse'!$A$50:$BH$50,1,'FD mesh'!$B$15+1)*Setup!$B$22</f>
        <v>0</v>
      </c>
      <c r="BA970" s="0" t="n">
        <f aca="false">SUMPRODUCT('FD inverse'!$A$51:$BH$51,'FD mesh'!$B$84:$BI$84,$E969:$BL969)+'FD inverse'!$A$51*$C970/Setup!$B$17+INDEX('FD inverse'!$A$51:$BH$51,1,'FD mesh'!$B$15+1)*Setup!$B$22</f>
        <v>0</v>
      </c>
      <c r="BB970" s="0" t="n">
        <f aca="false">SUMPRODUCT('FD inverse'!$A$52:$BH$52,'FD mesh'!$B$84:$BI$84,$E969:$BL969)+'FD inverse'!$A$52*$C970/Setup!$B$17+INDEX('FD inverse'!$A$52:$BH$52,1,'FD mesh'!$B$15+1)*Setup!$B$22</f>
        <v>0</v>
      </c>
      <c r="BC970" s="0" t="n">
        <f aca="false">SUMPRODUCT('FD inverse'!$A$53:$BH$53,'FD mesh'!$B$84:$BI$84,$E969:$BL969)+'FD inverse'!$A$53*$C970/Setup!$B$17+INDEX('FD inverse'!$A$53:$BH$53,1,'FD mesh'!$B$15+1)*Setup!$B$22</f>
        <v>0</v>
      </c>
      <c r="BD970" s="0" t="n">
        <f aca="false">SUMPRODUCT('FD inverse'!$A$54:$BH$54,'FD mesh'!$B$84:$BI$84,$E969:$BL969)+'FD inverse'!$A$54*$C970/Setup!$B$17+INDEX('FD inverse'!$A$54:$BH$54,1,'FD mesh'!$B$15+1)*Setup!$B$22</f>
        <v>0</v>
      </c>
      <c r="BE970" s="0" t="n">
        <f aca="false">SUMPRODUCT('FD inverse'!$A$55:$BH$55,'FD mesh'!$B$84:$BI$84,$E969:$BL969)+'FD inverse'!$A$55*$C970/Setup!$B$17+INDEX('FD inverse'!$A$55:$BH$55,1,'FD mesh'!$B$15+1)*Setup!$B$22</f>
        <v>0</v>
      </c>
      <c r="BF970" s="0" t="n">
        <f aca="false">SUMPRODUCT('FD inverse'!$A$56:$BH$56,'FD mesh'!$B$84:$BI$84,$E969:$BL969)+'FD inverse'!$A$56*$C970/Setup!$B$17+INDEX('FD inverse'!$A$56:$BH$56,1,'FD mesh'!$B$15+1)*Setup!$B$22</f>
        <v>0</v>
      </c>
      <c r="BG970" s="0" t="n">
        <f aca="false">SUMPRODUCT('FD inverse'!$A$57:$BH$57,'FD mesh'!$B$84:$BI$84,$E969:$BL969)+'FD inverse'!$A$57*$C970/Setup!$B$17+INDEX('FD inverse'!$A$57:$BH$57,1,'FD mesh'!$B$15+1)*Setup!$B$22</f>
        <v>0</v>
      </c>
      <c r="BH970" s="0" t="n">
        <f aca="false">SUMPRODUCT('FD inverse'!$A$58:$BH$58,'FD mesh'!$B$84:$BI$84,$E969:$BL969)+'FD inverse'!$A$58*$C970/Setup!$B$17+INDEX('FD inverse'!$A$58:$BH$58,1,'FD mesh'!$B$15+1)*Setup!$B$22</f>
        <v>0</v>
      </c>
      <c r="BI970" s="0" t="n">
        <f aca="false">SUMPRODUCT('FD inverse'!$A$59:$BH$59,'FD mesh'!$B$84:$BI$84,$E969:$BL969)+'FD inverse'!$A$59*$C970/Setup!$B$17+INDEX('FD inverse'!$A$59:$BH$59,1,'FD mesh'!$B$15+1)*Setup!$B$22</f>
        <v>0</v>
      </c>
      <c r="BJ970" s="0" t="n">
        <f aca="false">SUMPRODUCT('FD inverse'!$A$60:$BH$60,'FD mesh'!$B$84:$BI$84,$E969:$BL969)+'FD inverse'!$A$60*$C970/Setup!$B$17+INDEX('FD inverse'!$A$60:$BH$60,1,'FD mesh'!$B$15+1)*Setup!$B$22</f>
        <v>0</v>
      </c>
      <c r="BK970" s="0" t="n">
        <f aca="false">SUMPRODUCT('FD inverse'!$A$61:$BH$61,'FD mesh'!$B$84:$BI$84,$E969:$BL969)+'FD inverse'!$A$61*$C970/Setup!$B$17+INDEX('FD inverse'!$A$61:$BH$61,1,'FD mesh'!$B$15+1)*Setup!$B$22</f>
        <v>0</v>
      </c>
      <c r="BL970" s="0" t="n">
        <f aca="false">SUMPRODUCT('FD inverse'!$A$62:$BH$62,'FD mesh'!$B$84:$BI$84,$E969:$BL969)+'FD inverse'!$A$62*$C970/Setup!$B$17+INDEX('FD inverse'!$A$62:$BH$62,1,'FD mesh'!$B$15+1)*Setup!$B$22</f>
        <v>0</v>
      </c>
    </row>
    <row r="971" customFormat="false" ht="15" hidden="false" customHeight="false" outlineLevel="0" collapsed="false">
      <c r="A971" s="0" t="n">
        <v>966</v>
      </c>
      <c r="B971" s="0" t="n">
        <f aca="false">A971*Setup!$B$11/3600</f>
        <v>80.5</v>
      </c>
      <c r="C971" s="0" t="n">
        <f aca="false">Setup!$B$7+Setup!$B$8*COS(2*PI()*(B971-Setup!$B$9)/24)</f>
        <v>22.4692662705396</v>
      </c>
      <c r="D971" s="0" t="n">
        <f aca="false">(C971-E971)/Setup!$B$17</f>
        <v>0.481745238606926</v>
      </c>
      <c r="E971" s="0" t="n">
        <f aca="false">SUMPRODUCT('FD inverse'!$A$3:$BH$3,'FD mesh'!$B$84:$BI$84,$E970:$BL970)+'FD inverse'!$A$3*$C971/Setup!$B$17+INDEX('FD inverse'!$A$3:$BH$3,1,'FD mesh'!$B$15+1)*Setup!$B$22</f>
        <v>22.4066393895207</v>
      </c>
      <c r="F971" s="0" t="n">
        <f aca="false">SUMPRODUCT('FD inverse'!$A$4:$BH$4,'FD mesh'!$B$84:$BI$84,$E970:$BL970)+'FD inverse'!$A$4*$C971/Setup!$B$17+INDEX('FD inverse'!$A$4:$BH$4,1,'FD mesh'!$B$15+1)*Setup!$B$22</f>
        <v>22.402047236004</v>
      </c>
      <c r="G971" s="0" t="n">
        <f aca="false">SUMPRODUCT('FD inverse'!$A$5:$BH$5,'FD mesh'!$B$84:$BI$84,$E970:$BL970)+'FD inverse'!$A$5*$C971/Setup!$B$17+INDEX('FD inverse'!$A$5:$BH$5,1,'FD mesh'!$B$15+1)*Setup!$B$22</f>
        <v>22.4134950563214</v>
      </c>
      <c r="H971" s="0" t="n">
        <f aca="false">SUMPRODUCT('FD inverse'!$A$6:$BH$6,'FD mesh'!$B$84:$BI$84,$E970:$BL970)+'FD inverse'!$A$6*$C971/Setup!$B$17+INDEX('FD inverse'!$A$6:$BH$6,1,'FD mesh'!$B$15+1)*Setup!$B$22</f>
        <v>22.4733045064499</v>
      </c>
      <c r="I971" s="0" t="n">
        <f aca="false">SUMPRODUCT('FD inverse'!$A$7:$BH$7,'FD mesh'!$B$84:$BI$84,$E970:$BL970)+'FD inverse'!$A$7*$C971/Setup!$B$17+INDEX('FD inverse'!$A$7:$BH$7,1,'FD mesh'!$B$15+1)*Setup!$B$22</f>
        <v>22.4797415348436</v>
      </c>
      <c r="J971" s="0" t="n">
        <f aca="false">SUMPRODUCT('FD inverse'!$A$8:$BH$8,'FD mesh'!$B$84:$BI$84,$E970:$BL970)+'FD inverse'!$A$8*$C971/Setup!$B$17+INDEX('FD inverse'!$A$8:$BH$8,1,'FD mesh'!$B$15+1)*Setup!$B$22</f>
        <v>22.4872171530275</v>
      </c>
      <c r="K971" s="0" t="n">
        <f aca="false">SUMPRODUCT('FD inverse'!$A$9:$BH$9,'FD mesh'!$B$84:$BI$84,$E970:$BL970)+'FD inverse'!$A$9*$C971/Setup!$B$17+INDEX('FD inverse'!$A$9:$BH$9,1,'FD mesh'!$B$15+1)*Setup!$B$22</f>
        <v>22.4946293423715</v>
      </c>
      <c r="L971" s="0" t="n">
        <f aca="false">SUMPRODUCT('FD inverse'!$A$10:$BH$10,'FD mesh'!$B$84:$BI$84,$E970:$BL970)+'FD inverse'!$A$10*$C971/Setup!$B$17+INDEX('FD inverse'!$A$10:$BH$10,1,'FD mesh'!$B$15+1)*Setup!$B$22</f>
        <v>22.5010192022353</v>
      </c>
      <c r="M971" s="0" t="n">
        <f aca="false">SUMPRODUCT('FD inverse'!$A$11:$BH$11,'FD mesh'!$B$84:$BI$84,$E970:$BL970)+'FD inverse'!$A$11*$C971/Setup!$B$17+INDEX('FD inverse'!$A$11:$BH$11,1,'FD mesh'!$B$15+1)*Setup!$B$22</f>
        <v>22.505566450987</v>
      </c>
      <c r="N971" s="0" t="n">
        <f aca="false">SUMPRODUCT('FD inverse'!$A$12:$BH$12,'FD mesh'!$B$84:$BI$84,$E970:$BL970)+'FD inverse'!$A$12*$C971/Setup!$B$17+INDEX('FD inverse'!$A$12:$BH$12,1,'FD mesh'!$B$15+1)*Setup!$B$22</f>
        <v>22.5075851734213</v>
      </c>
      <c r="O971" s="0" t="n">
        <f aca="false">SUMPRODUCT('FD inverse'!$A$13:$BH$13,'FD mesh'!$B$84:$BI$84,$E970:$BL970)+'FD inverse'!$A$13*$C971/Setup!$B$17+INDEX('FD inverse'!$A$13:$BH$13,1,'FD mesh'!$B$15+1)*Setup!$B$22</f>
        <v>22.50651994996</v>
      </c>
      <c r="P971" s="0" t="n">
        <f aca="false">SUMPRODUCT('FD inverse'!$A$14:$BH$14,'FD mesh'!$B$84:$BI$84,$E970:$BL970)+'FD inverse'!$A$14*$C971/Setup!$B$17+INDEX('FD inverse'!$A$14:$BH$14,1,'FD mesh'!$B$15+1)*Setup!$B$22</f>
        <v>22.5019424807518</v>
      </c>
      <c r="Q971" s="0" t="n">
        <f aca="false">SUMPRODUCT('FD inverse'!$A$15:$BH$15,'FD mesh'!$B$84:$BI$84,$E970:$BL970)+'FD inverse'!$A$15*$C971/Setup!$B$17+INDEX('FD inverse'!$A$15:$BH$15,1,'FD mesh'!$B$15+1)*Setup!$B$22</f>
        <v>22.4935487961946</v>
      </c>
      <c r="R971" s="0" t="n">
        <f aca="false">SUMPRODUCT('FD inverse'!$A$16:$BH$16,'FD mesh'!$B$84:$BI$84,$E970:$BL970)+'FD inverse'!$A$16*$C971/Setup!$B$17+INDEX('FD inverse'!$A$16:$BH$16,1,'FD mesh'!$B$15+1)*Setup!$B$22</f>
        <v>22.4811571243926</v>
      </c>
      <c r="S971" s="0" t="n">
        <f aca="false">SUMPRODUCT('FD inverse'!$A$17:$BH$17,'FD mesh'!$B$84:$BI$84,$E970:$BL970)+'FD inverse'!$A$17*$C971/Setup!$B$17+INDEX('FD inverse'!$A$17:$BH$17,1,'FD mesh'!$B$15+1)*Setup!$B$22</f>
        <v>22.0145471604728</v>
      </c>
      <c r="T971" s="0" t="n">
        <f aca="false">SUMPRODUCT('FD inverse'!$A$18:$BH$18,'FD mesh'!$B$84:$BI$84,$E970:$BL970)+'FD inverse'!$A$18*$C971/Setup!$B$17+INDEX('FD inverse'!$A$18:$BH$18,1,'FD mesh'!$B$15+1)*Setup!$B$22</f>
        <v>21.545912023437</v>
      </c>
      <c r="U971" s="0" t="n">
        <f aca="false">SUMPRODUCT('FD inverse'!$A$19:$BH$19,'FD mesh'!$B$84:$BI$84,$E970:$BL970)+'FD inverse'!$A$19*$C971/Setup!$B$17+INDEX('FD inverse'!$A$19:$BH$19,1,'FD mesh'!$B$15+1)*Setup!$B$22</f>
        <v>21.0752786108006</v>
      </c>
      <c r="V971" s="0" t="n">
        <f aca="false">SUMPRODUCT('FD inverse'!$A$20:$BH$20,'FD mesh'!$B$84:$BI$84,$E970:$BL970)+'FD inverse'!$A$20*$C971/Setup!$B$17+INDEX('FD inverse'!$A$20:$BH$20,1,'FD mesh'!$B$15+1)*Setup!$B$22</f>
        <v>20.6026988133536</v>
      </c>
      <c r="W971" s="0" t="n">
        <f aca="false">SUMPRODUCT('FD inverse'!$A$21:$BH$21,'FD mesh'!$B$84:$BI$84,$E970:$BL970)+'FD inverse'!$A$21*$C971/Setup!$B$17+INDEX('FD inverse'!$A$21:$BH$21,1,'FD mesh'!$B$15+1)*Setup!$B$22</f>
        <v>20.1282472088544</v>
      </c>
      <c r="X971" s="0" t="n">
        <f aca="false">SUMPRODUCT('FD inverse'!$A$22:$BH$22,'FD mesh'!$B$84:$BI$84,$E970:$BL970)+'FD inverse'!$A$22*$C971/Setup!$B$17+INDEX('FD inverse'!$A$22:$BH$22,1,'FD mesh'!$B$15+1)*Setup!$B$22</f>
        <v>19.6520188432846</v>
      </c>
      <c r="Y971" s="0" t="n">
        <f aca="false">SUMPRODUCT('FD inverse'!$A$23:$BH$23,'FD mesh'!$B$84:$BI$84,$E970:$BL970)+'FD inverse'!$A$23*$C971/Setup!$B$17+INDEX('FD inverse'!$A$23:$BH$23,1,'FD mesh'!$B$15+1)*Setup!$B$22</f>
        <v>19.1741270959778</v>
      </c>
      <c r="Z971" s="0" t="n">
        <f aca="false">SUMPRODUCT('FD inverse'!$A$24:$BH$24,'FD mesh'!$B$84:$BI$84,$E970:$BL970)+'FD inverse'!$A$24*$C971/Setup!$B$17+INDEX('FD inverse'!$A$24:$BH$24,1,'FD mesh'!$B$15+1)*Setup!$B$22</f>
        <v>18.6947016240957</v>
      </c>
      <c r="AA971" s="0" t="n">
        <f aca="false">SUMPRODUCT('FD inverse'!$A$25:$BH$25,'FD mesh'!$B$84:$BI$84,$E970:$BL970)+'FD inverse'!$A$25*$C971/Setup!$B$17+INDEX('FD inverse'!$A$25:$BH$25,1,'FD mesh'!$B$15+1)*Setup!$B$22</f>
        <v>18.2138863811766</v>
      </c>
      <c r="AB971" s="0" t="n">
        <f aca="false">SUMPRODUCT('FD inverse'!$A$26:$BH$26,'FD mesh'!$B$84:$BI$84,$E970:$BL970)+'FD inverse'!$A$26*$C971/Setup!$B$17+INDEX('FD inverse'!$A$26:$BH$26,1,'FD mesh'!$B$15+1)*Setup!$B$22</f>
        <v>17.7318377038162</v>
      </c>
      <c r="AC971" s="0" t="n">
        <f aca="false">SUMPRODUCT('FD inverse'!$A$27:$BH$27,'FD mesh'!$B$84:$BI$84,$E970:$BL970)+'FD inverse'!$A$27*$C971/Setup!$B$17+INDEX('FD inverse'!$A$27:$BH$27,1,'FD mesh'!$B$15+1)*Setup!$B$22</f>
        <v>17.248722459955</v>
      </c>
      <c r="AD971" s="0" t="n">
        <f aca="false">SUMPRODUCT('FD inverse'!$A$28:$BH$28,'FD mesh'!$B$84:$BI$84,$E970:$BL970)+'FD inverse'!$A$28*$C971/Setup!$B$17+INDEX('FD inverse'!$A$28:$BH$28,1,'FD mesh'!$B$15+1)*Setup!$B$22</f>
        <v>16.7647162517438</v>
      </c>
      <c r="AE971" s="0" t="n">
        <f aca="false">SUMPRODUCT('FD inverse'!$A$29:$BH$29,'FD mesh'!$B$84:$BI$84,$E970:$BL970)+'FD inverse'!$A$29*$C971/Setup!$B$17+INDEX('FD inverse'!$A$29:$BH$29,1,'FD mesh'!$B$15+1)*Setup!$B$22</f>
        <v>16.2800016655256</v>
      </c>
      <c r="AF971" s="0" t="n">
        <f aca="false">SUMPRODUCT('FD inverse'!$A$30:$BH$30,'FD mesh'!$B$84:$BI$84,$E970:$BL970)+'FD inverse'!$A$30*$C971/Setup!$B$17+INDEX('FD inverse'!$A$30:$BH$30,1,'FD mesh'!$B$15+1)*Setup!$B$22</f>
        <v>15.7947665611194</v>
      </c>
      <c r="AG971" s="0" t="n">
        <f aca="false">SUMPRODUCT('FD inverse'!$A$31:$BH$31,'FD mesh'!$B$84:$BI$84,$E970:$BL970)+'FD inverse'!$A$31*$C971/Setup!$B$17+INDEX('FD inverse'!$A$31:$BH$31,1,'FD mesh'!$B$15+1)*Setup!$B$22</f>
        <v>15.309202392304</v>
      </c>
      <c r="AH971" s="0" t="n">
        <f aca="false">SUMPRODUCT('FD inverse'!$A$32:$BH$32,'FD mesh'!$B$84:$BI$84,$E970:$BL970)+'FD inverse'!$A$32*$C971/Setup!$B$17+INDEX('FD inverse'!$A$32:$BH$32,1,'FD mesh'!$B$15+1)*Setup!$B$22</f>
        <v>15.2886169143612</v>
      </c>
      <c r="AI971" s="0" t="n">
        <f aca="false">SUMPRODUCT('FD inverse'!$A$33:$BH$33,'FD mesh'!$B$84:$BI$84,$E970:$BL970)+'FD inverse'!$A$33*$C971/Setup!$B$17+INDEX('FD inverse'!$A$33:$BH$33,1,'FD mesh'!$B$15+1)*Setup!$B$22</f>
        <v>15.2678125233615</v>
      </c>
      <c r="AJ971" s="0" t="n">
        <f aca="false">SUMPRODUCT('FD inverse'!$A$34:$BH$34,'FD mesh'!$B$84:$BI$84,$E970:$BL970)+'FD inverse'!$A$34*$C971/Setup!$B$17+INDEX('FD inverse'!$A$34:$BH$34,1,'FD mesh'!$B$15+1)*Setup!$B$22</f>
        <v>15.2468043719027</v>
      </c>
      <c r="AK971" s="0" t="n">
        <f aca="false">SUMPRODUCT('FD inverse'!$A$35:$BH$35,'FD mesh'!$B$84:$BI$84,$E970:$BL970)+'FD inverse'!$A$35*$C971/Setup!$B$17+INDEX('FD inverse'!$A$35:$BH$35,1,'FD mesh'!$B$15+1)*Setup!$B$22</f>
        <v>15.2256081349449</v>
      </c>
      <c r="AL971" s="0" t="n">
        <f aca="false">SUMPRODUCT('FD inverse'!$A$36:$BH$36,'FD mesh'!$B$84:$BI$84,$E970:$BL970)+'FD inverse'!$A$36*$C971/Setup!$B$17+INDEX('FD inverse'!$A$36:$BH$36,1,'FD mesh'!$B$15+1)*Setup!$B$22</f>
        <v>15.2042398744804</v>
      </c>
      <c r="AM971" s="0" t="n">
        <f aca="false">SUMPRODUCT('FD inverse'!$A$37:$BH$37,'FD mesh'!$B$84:$BI$84,$E970:$BL970)+'FD inverse'!$A$37*$C971/Setup!$B$17+INDEX('FD inverse'!$A$37:$BH$37,1,'FD mesh'!$B$15+1)*Setup!$B$22</f>
        <v>15.1827159282701</v>
      </c>
      <c r="AN971" s="0" t="n">
        <f aca="false">SUMPRODUCT('FD inverse'!$A$38:$BH$38,'FD mesh'!$B$84:$BI$84,$E970:$BL970)+'FD inverse'!$A$38*$C971/Setup!$B$17+INDEX('FD inverse'!$A$38:$BH$38,1,'FD mesh'!$B$15+1)*Setup!$B$22</f>
        <v>15.1610528205772</v>
      </c>
      <c r="AO971" s="0" t="n">
        <f aca="false">SUMPRODUCT('FD inverse'!$A$39:$BH$39,'FD mesh'!$B$84:$BI$84,$E970:$BL970)+'FD inverse'!$A$39*$C971/Setup!$B$17+INDEX('FD inverse'!$A$39:$BH$39,1,'FD mesh'!$B$15+1)*Setup!$B$22</f>
        <v>15.1392671927996</v>
      </c>
      <c r="AP971" s="0" t="n">
        <f aca="false">SUMPRODUCT('FD inverse'!$A$40:$BH$40,'FD mesh'!$B$84:$BI$84,$E970:$BL970)+'FD inverse'!$A$40*$C971/Setup!$B$17+INDEX('FD inverse'!$A$40:$BH$40,1,'FD mesh'!$B$15+1)*Setup!$B$22</f>
        <v>15.1173757518813</v>
      </c>
      <c r="AQ971" s="0" t="n">
        <f aca="false">SUMPRODUCT('FD inverse'!$A$41:$BH$41,'FD mesh'!$B$84:$BI$84,$E970:$BL970)+'FD inverse'!$A$41*$C971/Setup!$B$17+INDEX('FD inverse'!$A$41:$BH$41,1,'FD mesh'!$B$15+1)*Setup!$B$22</f>
        <v>15.0953952343716</v>
      </c>
      <c r="AR971" s="0" t="n">
        <f aca="false">SUMPRODUCT('FD inverse'!$A$42:$BH$42,'FD mesh'!$B$84:$BI$84,$E970:$BL970)+'FD inverse'!$A$42*$C971/Setup!$B$17+INDEX('FD inverse'!$A$42:$BH$42,1,'FD mesh'!$B$15+1)*Setup!$B$22</f>
        <v>15.0733423839939</v>
      </c>
      <c r="AS971" s="0" t="n">
        <f aca="false">SUMPRODUCT('FD inverse'!$A$43:$BH$43,'FD mesh'!$B$84:$BI$84,$E970:$BL970)+'FD inverse'!$A$43*$C971/Setup!$B$17+INDEX('FD inverse'!$A$43:$BH$43,1,'FD mesh'!$B$15+1)*Setup!$B$22</f>
        <v>0</v>
      </c>
      <c r="AT971" s="0" t="n">
        <f aca="false">SUMPRODUCT('FD inverse'!$A$44:$BH$44,'FD mesh'!$B$84:$BI$84,$E970:$BL970)+'FD inverse'!$A$44*$C971/Setup!$B$17+INDEX('FD inverse'!$A$44:$BH$44,1,'FD mesh'!$B$15+1)*Setup!$B$22</f>
        <v>0</v>
      </c>
      <c r="AU971" s="0" t="n">
        <f aca="false">SUMPRODUCT('FD inverse'!$A$45:$BH$45,'FD mesh'!$B$84:$BI$84,$E970:$BL970)+'FD inverse'!$A$45*$C971/Setup!$B$17+INDEX('FD inverse'!$A$45:$BH$45,1,'FD mesh'!$B$15+1)*Setup!$B$22</f>
        <v>0</v>
      </c>
      <c r="AV971" s="0" t="n">
        <f aca="false">SUMPRODUCT('FD inverse'!$A$46:$BH$46,'FD mesh'!$B$84:$BI$84,$E970:$BL970)+'FD inverse'!$A$46*$C971/Setup!$B$17+INDEX('FD inverse'!$A$46:$BH$46,1,'FD mesh'!$B$15+1)*Setup!$B$22</f>
        <v>0</v>
      </c>
      <c r="AW971" s="0" t="n">
        <f aca="false">SUMPRODUCT('FD inverse'!$A$47:$BH$47,'FD mesh'!$B$84:$BI$84,$E970:$BL970)+'FD inverse'!$A$47*$C971/Setup!$B$17+INDEX('FD inverse'!$A$47:$BH$47,1,'FD mesh'!$B$15+1)*Setup!$B$22</f>
        <v>0</v>
      </c>
      <c r="AX971" s="0" t="n">
        <f aca="false">SUMPRODUCT('FD inverse'!$A$48:$BH$48,'FD mesh'!$B$84:$BI$84,$E970:$BL970)+'FD inverse'!$A$48*$C971/Setup!$B$17+INDEX('FD inverse'!$A$48:$BH$48,1,'FD mesh'!$B$15+1)*Setup!$B$22</f>
        <v>0</v>
      </c>
      <c r="AY971" s="0" t="n">
        <f aca="false">SUMPRODUCT('FD inverse'!$A$49:$BH$49,'FD mesh'!$B$84:$BI$84,$E970:$BL970)+'FD inverse'!$A$49*$C971/Setup!$B$17+INDEX('FD inverse'!$A$49:$BH$49,1,'FD mesh'!$B$15+1)*Setup!$B$22</f>
        <v>0</v>
      </c>
      <c r="AZ971" s="0" t="n">
        <f aca="false">SUMPRODUCT('FD inverse'!$A$50:$BH$50,'FD mesh'!$B$84:$BI$84,$E970:$BL970)+'FD inverse'!$A$50*$C971/Setup!$B$17+INDEX('FD inverse'!$A$50:$BH$50,1,'FD mesh'!$B$15+1)*Setup!$B$22</f>
        <v>0</v>
      </c>
      <c r="BA971" s="0" t="n">
        <f aca="false">SUMPRODUCT('FD inverse'!$A$51:$BH$51,'FD mesh'!$B$84:$BI$84,$E970:$BL970)+'FD inverse'!$A$51*$C971/Setup!$B$17+INDEX('FD inverse'!$A$51:$BH$51,1,'FD mesh'!$B$15+1)*Setup!$B$22</f>
        <v>0</v>
      </c>
      <c r="BB971" s="0" t="n">
        <f aca="false">SUMPRODUCT('FD inverse'!$A$52:$BH$52,'FD mesh'!$B$84:$BI$84,$E970:$BL970)+'FD inverse'!$A$52*$C971/Setup!$B$17+INDEX('FD inverse'!$A$52:$BH$52,1,'FD mesh'!$B$15+1)*Setup!$B$22</f>
        <v>0</v>
      </c>
      <c r="BC971" s="0" t="n">
        <f aca="false">SUMPRODUCT('FD inverse'!$A$53:$BH$53,'FD mesh'!$B$84:$BI$84,$E970:$BL970)+'FD inverse'!$A$53*$C971/Setup!$B$17+INDEX('FD inverse'!$A$53:$BH$53,1,'FD mesh'!$B$15+1)*Setup!$B$22</f>
        <v>0</v>
      </c>
      <c r="BD971" s="0" t="n">
        <f aca="false">SUMPRODUCT('FD inverse'!$A$54:$BH$54,'FD mesh'!$B$84:$BI$84,$E970:$BL970)+'FD inverse'!$A$54*$C971/Setup!$B$17+INDEX('FD inverse'!$A$54:$BH$54,1,'FD mesh'!$B$15+1)*Setup!$B$22</f>
        <v>0</v>
      </c>
      <c r="BE971" s="0" t="n">
        <f aca="false">SUMPRODUCT('FD inverse'!$A$55:$BH$55,'FD mesh'!$B$84:$BI$84,$E970:$BL970)+'FD inverse'!$A$55*$C971/Setup!$B$17+INDEX('FD inverse'!$A$55:$BH$55,1,'FD mesh'!$B$15+1)*Setup!$B$22</f>
        <v>0</v>
      </c>
      <c r="BF971" s="0" t="n">
        <f aca="false">SUMPRODUCT('FD inverse'!$A$56:$BH$56,'FD mesh'!$B$84:$BI$84,$E970:$BL970)+'FD inverse'!$A$56*$C971/Setup!$B$17+INDEX('FD inverse'!$A$56:$BH$56,1,'FD mesh'!$B$15+1)*Setup!$B$22</f>
        <v>0</v>
      </c>
      <c r="BG971" s="0" t="n">
        <f aca="false">SUMPRODUCT('FD inverse'!$A$57:$BH$57,'FD mesh'!$B$84:$BI$84,$E970:$BL970)+'FD inverse'!$A$57*$C971/Setup!$B$17+INDEX('FD inverse'!$A$57:$BH$57,1,'FD mesh'!$B$15+1)*Setup!$B$22</f>
        <v>0</v>
      </c>
      <c r="BH971" s="0" t="n">
        <f aca="false">SUMPRODUCT('FD inverse'!$A$58:$BH$58,'FD mesh'!$B$84:$BI$84,$E970:$BL970)+'FD inverse'!$A$58*$C971/Setup!$B$17+INDEX('FD inverse'!$A$58:$BH$58,1,'FD mesh'!$B$15+1)*Setup!$B$22</f>
        <v>0</v>
      </c>
      <c r="BI971" s="0" t="n">
        <f aca="false">SUMPRODUCT('FD inverse'!$A$59:$BH$59,'FD mesh'!$B$84:$BI$84,$E970:$BL970)+'FD inverse'!$A$59*$C971/Setup!$B$17+INDEX('FD inverse'!$A$59:$BH$59,1,'FD mesh'!$B$15+1)*Setup!$B$22</f>
        <v>0</v>
      </c>
      <c r="BJ971" s="0" t="n">
        <f aca="false">SUMPRODUCT('FD inverse'!$A$60:$BH$60,'FD mesh'!$B$84:$BI$84,$E970:$BL970)+'FD inverse'!$A$60*$C971/Setup!$B$17+INDEX('FD inverse'!$A$60:$BH$60,1,'FD mesh'!$B$15+1)*Setup!$B$22</f>
        <v>0</v>
      </c>
      <c r="BK971" s="0" t="n">
        <f aca="false">SUMPRODUCT('FD inverse'!$A$61:$BH$61,'FD mesh'!$B$84:$BI$84,$E970:$BL970)+'FD inverse'!$A$61*$C971/Setup!$B$17+INDEX('FD inverse'!$A$61:$BH$61,1,'FD mesh'!$B$15+1)*Setup!$B$22</f>
        <v>0</v>
      </c>
      <c r="BL971" s="0" t="n">
        <f aca="false">SUMPRODUCT('FD inverse'!$A$62:$BH$62,'FD mesh'!$B$84:$BI$84,$E970:$BL970)+'FD inverse'!$A$62*$C971/Setup!$B$17+INDEX('FD inverse'!$A$62:$BH$62,1,'FD mesh'!$B$15+1)*Setup!$B$22</f>
        <v>0</v>
      </c>
    </row>
    <row r="972" customFormat="false" ht="15" hidden="false" customHeight="false" outlineLevel="0" collapsed="false">
      <c r="A972" s="0" t="n">
        <v>967</v>
      </c>
      <c r="B972" s="0" t="n">
        <f aca="false">A972*Setup!$B$11/3600</f>
        <v>80.5833333333333</v>
      </c>
      <c r="C972" s="0" t="n">
        <f aca="false">Setup!$B$7+Setup!$B$8*COS(2*PI()*(B972-Setup!$B$9)/24)</f>
        <v>22.5502478468652</v>
      </c>
      <c r="D972" s="0" t="n">
        <f aca="false">(C972-E972)/Setup!$B$17</f>
        <v>0.754412803293319</v>
      </c>
      <c r="E972" s="0" t="n">
        <f aca="false">SUMPRODUCT('FD inverse'!$A$3:$BH$3,'FD mesh'!$B$84:$BI$84,$E971:$BL971)+'FD inverse'!$A$3*$C972/Setup!$B$17+INDEX('FD inverse'!$A$3:$BH$3,1,'FD mesh'!$B$15+1)*Setup!$B$22</f>
        <v>22.4521741824371</v>
      </c>
      <c r="F972" s="0" t="n">
        <f aca="false">SUMPRODUCT('FD inverse'!$A$4:$BH$4,'FD mesh'!$B$84:$BI$84,$E971:$BL971)+'FD inverse'!$A$4*$C972/Setup!$B$17+INDEX('FD inverse'!$A$4:$BH$4,1,'FD mesh'!$B$15+1)*Setup!$B$22</f>
        <v>22.4396031029248</v>
      </c>
      <c r="G972" s="0" t="n">
        <f aca="false">SUMPRODUCT('FD inverse'!$A$5:$BH$5,'FD mesh'!$B$84:$BI$84,$E971:$BL971)+'FD inverse'!$A$5*$C972/Setup!$B$17+INDEX('FD inverse'!$A$5:$BH$5,1,'FD mesh'!$B$15+1)*Setup!$B$22</f>
        <v>22.4433323128747</v>
      </c>
      <c r="H972" s="0" t="n">
        <f aca="false">SUMPRODUCT('FD inverse'!$A$6:$BH$6,'FD mesh'!$B$84:$BI$84,$E971:$BL971)+'FD inverse'!$A$6*$C972/Setup!$B$17+INDEX('FD inverse'!$A$6:$BH$6,1,'FD mesh'!$B$15+1)*Setup!$B$22</f>
        <v>22.4776187912099</v>
      </c>
      <c r="I972" s="0" t="n">
        <f aca="false">SUMPRODUCT('FD inverse'!$A$7:$BH$7,'FD mesh'!$B$84:$BI$84,$E971:$BL971)+'FD inverse'!$A$7*$C972/Setup!$B$17+INDEX('FD inverse'!$A$7:$BH$7,1,'FD mesh'!$B$15+1)*Setup!$B$22</f>
        <v>22.4819256432041</v>
      </c>
      <c r="J972" s="0" t="n">
        <f aca="false">SUMPRODUCT('FD inverse'!$A$8:$BH$8,'FD mesh'!$B$84:$BI$84,$E971:$BL971)+'FD inverse'!$A$8*$C972/Setup!$B$17+INDEX('FD inverse'!$A$8:$BH$8,1,'FD mesh'!$B$15+1)*Setup!$B$22</f>
        <v>22.4875210547031</v>
      </c>
      <c r="K972" s="0" t="n">
        <f aca="false">SUMPRODUCT('FD inverse'!$A$9:$BH$9,'FD mesh'!$B$84:$BI$84,$E971:$BL971)+'FD inverse'!$A$9*$C972/Setup!$B$17+INDEX('FD inverse'!$A$9:$BH$9,1,'FD mesh'!$B$15+1)*Setup!$B$22</f>
        <v>22.4932957592261</v>
      </c>
      <c r="L972" s="0" t="n">
        <f aca="false">SUMPRODUCT('FD inverse'!$A$10:$BH$10,'FD mesh'!$B$84:$BI$84,$E971:$BL971)+'FD inverse'!$A$10*$C972/Setup!$B$17+INDEX('FD inverse'!$A$10:$BH$10,1,'FD mesh'!$B$15+1)*Setup!$B$22</f>
        <v>22.498283689032</v>
      </c>
      <c r="M972" s="0" t="n">
        <f aca="false">SUMPRODUCT('FD inverse'!$A$11:$BH$11,'FD mesh'!$B$84:$BI$84,$E971:$BL971)+'FD inverse'!$A$11*$C972/Setup!$B$17+INDEX('FD inverse'!$A$11:$BH$11,1,'FD mesh'!$B$15+1)*Setup!$B$22</f>
        <v>22.5016577467415</v>
      </c>
      <c r="N972" s="0" t="n">
        <f aca="false">SUMPRODUCT('FD inverse'!$A$12:$BH$12,'FD mesh'!$B$84:$BI$84,$E971:$BL971)+'FD inverse'!$A$12*$C972/Setup!$B$17+INDEX('FD inverse'!$A$12:$BH$12,1,'FD mesh'!$B$15+1)*Setup!$B$22</f>
        <v>22.5027257842473</v>
      </c>
      <c r="O972" s="0" t="n">
        <f aca="false">SUMPRODUCT('FD inverse'!$A$13:$BH$13,'FD mesh'!$B$84:$BI$84,$E971:$BL971)+'FD inverse'!$A$13*$C972/Setup!$B$17+INDEX('FD inverse'!$A$13:$BH$13,1,'FD mesh'!$B$15+1)*Setup!$B$22</f>
        <v>22.5009269254852</v>
      </c>
      <c r="P972" s="0" t="n">
        <f aca="false">SUMPRODUCT('FD inverse'!$A$14:$BH$14,'FD mesh'!$B$84:$BI$84,$E971:$BL971)+'FD inverse'!$A$14*$C972/Setup!$B$17+INDEX('FD inverse'!$A$14:$BH$14,1,'FD mesh'!$B$15+1)*Setup!$B$22</f>
        <v>22.4958283472689</v>
      </c>
      <c r="Q972" s="0" t="n">
        <f aca="false">SUMPRODUCT('FD inverse'!$A$15:$BH$15,'FD mesh'!$B$84:$BI$84,$E971:$BL971)+'FD inverse'!$A$15*$C972/Setup!$B$17+INDEX('FD inverse'!$A$15:$BH$15,1,'FD mesh'!$B$15+1)*Setup!$B$22</f>
        <v>22.4871226106556</v>
      </c>
      <c r="R972" s="0" t="n">
        <f aca="false">SUMPRODUCT('FD inverse'!$A$16:$BH$16,'FD mesh'!$B$84:$BI$84,$E971:$BL971)+'FD inverse'!$A$16*$C972/Setup!$B$17+INDEX('FD inverse'!$A$16:$BH$16,1,'FD mesh'!$B$15+1)*Setup!$B$22</f>
        <v>22.4746256141374</v>
      </c>
      <c r="S972" s="0" t="n">
        <f aca="false">SUMPRODUCT('FD inverse'!$A$17:$BH$17,'FD mesh'!$B$84:$BI$84,$E971:$BL971)+'FD inverse'!$A$17*$C972/Setup!$B$17+INDEX('FD inverse'!$A$17:$BH$17,1,'FD mesh'!$B$15+1)*Setup!$B$22</f>
        <v>22.0079852304674</v>
      </c>
      <c r="T972" s="0" t="n">
        <f aca="false">SUMPRODUCT('FD inverse'!$A$18:$BH$18,'FD mesh'!$B$84:$BI$84,$E971:$BL971)+'FD inverse'!$A$18*$C972/Setup!$B$17+INDEX('FD inverse'!$A$18:$BH$18,1,'FD mesh'!$B$15+1)*Setup!$B$22</f>
        <v>21.5394137645387</v>
      </c>
      <c r="U972" s="0" t="n">
        <f aca="false">SUMPRODUCT('FD inverse'!$A$19:$BH$19,'FD mesh'!$B$84:$BI$84,$E971:$BL971)+'FD inverse'!$A$19*$C972/Setup!$B$17+INDEX('FD inverse'!$A$19:$BH$19,1,'FD mesh'!$B$15+1)*Setup!$B$22</f>
        <v>21.0689299538485</v>
      </c>
      <c r="V972" s="0" t="n">
        <f aca="false">SUMPRODUCT('FD inverse'!$A$20:$BH$20,'FD mesh'!$B$84:$BI$84,$E971:$BL971)+'FD inverse'!$A$20*$C972/Setup!$B$17+INDEX('FD inverse'!$A$20:$BH$20,1,'FD mesh'!$B$15+1)*Setup!$B$22</f>
        <v>20.5965778241125</v>
      </c>
      <c r="W972" s="0" t="n">
        <f aca="false">SUMPRODUCT('FD inverse'!$A$21:$BH$21,'FD mesh'!$B$84:$BI$84,$E971:$BL971)+'FD inverse'!$A$21*$C972/Setup!$B$17+INDEX('FD inverse'!$A$21:$BH$21,1,'FD mesh'!$B$15+1)*Setup!$B$22</f>
        <v>20.1224243746854</v>
      </c>
      <c r="X972" s="0" t="n">
        <f aca="false">SUMPRODUCT('FD inverse'!$A$22:$BH$22,'FD mesh'!$B$84:$BI$84,$E971:$BL971)+'FD inverse'!$A$22*$C972/Setup!$B$17+INDEX('FD inverse'!$A$22:$BH$22,1,'FD mesh'!$B$15+1)*Setup!$B$22</f>
        <v>19.6465573483458</v>
      </c>
      <c r="Y972" s="0" t="n">
        <f aca="false">SUMPRODUCT('FD inverse'!$A$23:$BH$23,'FD mesh'!$B$84:$BI$84,$E971:$BL971)+'FD inverse'!$A$23*$C972/Setup!$B$17+INDEX('FD inverse'!$A$23:$BH$23,1,'FD mesh'!$B$15+1)*Setup!$B$22</f>
        <v>19.1690830820671</v>
      </c>
      <c r="Z972" s="0" t="n">
        <f aca="false">SUMPRODUCT('FD inverse'!$A$24:$BH$24,'FD mesh'!$B$84:$BI$84,$E971:$BL971)+'FD inverse'!$A$24*$C972/Setup!$B$17+INDEX('FD inverse'!$A$24:$BH$24,1,'FD mesh'!$B$15+1)*Setup!$B$22</f>
        <v>18.6901244345518</v>
      </c>
      <c r="AA972" s="0" t="n">
        <f aca="false">SUMPRODUCT('FD inverse'!$A$25:$BH$25,'FD mesh'!$B$84:$BI$84,$E971:$BL971)+'FD inverse'!$A$25*$C972/Setup!$B$17+INDEX('FD inverse'!$A$25:$BH$25,1,'FD mesh'!$B$15+1)*Setup!$B$22</f>
        <v>18.2098187855421</v>
      </c>
      <c r="AB972" s="0" t="n">
        <f aca="false">SUMPRODUCT('FD inverse'!$A$26:$BH$26,'FD mesh'!$B$84:$BI$84,$E971:$BL971)+'FD inverse'!$A$26*$C972/Setup!$B$17+INDEX('FD inverse'!$A$26:$BH$26,1,'FD mesh'!$B$15+1)*Setup!$B$22</f>
        <v>17.7283161012457</v>
      </c>
      <c r="AC972" s="0" t="n">
        <f aca="false">SUMPRODUCT('FD inverse'!$A$27:$BH$27,'FD mesh'!$B$84:$BI$84,$E971:$BL971)+'FD inverse'!$A$27*$C972/Setup!$B$17+INDEX('FD inverse'!$A$27:$BH$27,1,'FD mesh'!$B$15+1)*Setup!$B$22</f>
        <v>17.2457770596214</v>
      </c>
      <c r="AD972" s="0" t="n">
        <f aca="false">SUMPRODUCT('FD inverse'!$A$28:$BH$28,'FD mesh'!$B$84:$BI$84,$E971:$BL971)+'FD inverse'!$A$28*$C972/Setup!$B$17+INDEX('FD inverse'!$A$28:$BH$28,1,'FD mesh'!$B$15+1)*Setup!$B$22</f>
        <v>16.762371228756</v>
      </c>
      <c r="AE972" s="0" t="n">
        <f aca="false">SUMPRODUCT('FD inverse'!$A$29:$BH$29,'FD mesh'!$B$84:$BI$84,$E971:$BL971)+'FD inverse'!$A$29*$C972/Setup!$B$17+INDEX('FD inverse'!$A$29:$BH$29,1,'FD mesh'!$B$15+1)*Setup!$B$22</f>
        <v>16.2782752911258</v>
      </c>
      <c r="AF972" s="0" t="n">
        <f aca="false">SUMPRODUCT('FD inverse'!$A$30:$BH$30,'FD mesh'!$B$84:$BI$84,$E971:$BL971)+'FD inverse'!$A$30*$C972/Setup!$B$17+INDEX('FD inverse'!$A$30:$BH$30,1,'FD mesh'!$B$15+1)*Setup!$B$22</f>
        <v>15.7936713061721</v>
      </c>
      <c r="AG972" s="0" t="n">
        <f aca="false">SUMPRODUCT('FD inverse'!$A$31:$BH$31,'FD mesh'!$B$84:$BI$84,$E971:$BL971)+'FD inverse'!$A$31*$C972/Setup!$B$17+INDEX('FD inverse'!$A$31:$BH$31,1,'FD mesh'!$B$15+1)*Setup!$B$22</f>
        <v>15.3087450033339</v>
      </c>
      <c r="AH972" s="0" t="n">
        <f aca="false">SUMPRODUCT('FD inverse'!$A$32:$BH$32,'FD mesh'!$B$84:$BI$84,$E971:$BL971)+'FD inverse'!$A$32*$C972/Setup!$B$17+INDEX('FD inverse'!$A$32:$BH$32,1,'FD mesh'!$B$15+1)*Setup!$B$22</f>
        <v>15.2881873537261</v>
      </c>
      <c r="AI972" s="0" t="n">
        <f aca="false">SUMPRODUCT('FD inverse'!$A$33:$BH$33,'FD mesh'!$B$84:$BI$84,$E971:$BL971)+'FD inverse'!$A$33*$C972/Setup!$B$17+INDEX('FD inverse'!$A$33:$BH$33,1,'FD mesh'!$B$15+1)*Setup!$B$22</f>
        <v>15.2674122506307</v>
      </c>
      <c r="AJ972" s="0" t="n">
        <f aca="false">SUMPRODUCT('FD inverse'!$A$34:$BH$34,'FD mesh'!$B$84:$BI$84,$E971:$BL971)+'FD inverse'!$A$34*$C972/Setup!$B$17+INDEX('FD inverse'!$A$34:$BH$34,1,'FD mesh'!$B$15+1)*Setup!$B$22</f>
        <v>15.2464345202594</v>
      </c>
      <c r="AK972" s="0" t="n">
        <f aca="false">SUMPRODUCT('FD inverse'!$A$35:$BH$35,'FD mesh'!$B$84:$BI$84,$E971:$BL971)+'FD inverse'!$A$35*$C972/Setup!$B$17+INDEX('FD inverse'!$A$35:$BH$35,1,'FD mesh'!$B$15+1)*Setup!$B$22</f>
        <v>15.2252695624675</v>
      </c>
      <c r="AL972" s="0" t="n">
        <f aca="false">SUMPRODUCT('FD inverse'!$A$36:$BH$36,'FD mesh'!$B$84:$BI$84,$E971:$BL971)+'FD inverse'!$A$36*$C972/Setup!$B$17+INDEX('FD inverse'!$A$36:$BH$36,1,'FD mesh'!$B$15+1)*Setup!$B$22</f>
        <v>15.2039332114891</v>
      </c>
      <c r="AM972" s="0" t="n">
        <f aca="false">SUMPRODUCT('FD inverse'!$A$37:$BH$37,'FD mesh'!$B$84:$BI$84,$E971:$BL971)+'FD inverse'!$A$37*$C972/Setup!$B$17+INDEX('FD inverse'!$A$37:$BH$37,1,'FD mesh'!$B$15+1)*Setup!$B$22</f>
        <v>15.1824416206412</v>
      </c>
      <c r="AN972" s="0" t="n">
        <f aca="false">SUMPRODUCT('FD inverse'!$A$38:$BH$38,'FD mesh'!$B$84:$BI$84,$E971:$BL971)+'FD inverse'!$A$38*$C972/Setup!$B$17+INDEX('FD inverse'!$A$38:$BH$38,1,'FD mesh'!$B$15+1)*Setup!$B$22</f>
        <v>15.1608111689533</v>
      </c>
      <c r="AO972" s="0" t="n">
        <f aca="false">SUMPRODUCT('FD inverse'!$A$39:$BH$39,'FD mesh'!$B$84:$BI$84,$E971:$BL971)+'FD inverse'!$A$39*$C972/Setup!$B$17+INDEX('FD inverse'!$A$39:$BH$39,1,'FD mesh'!$B$15+1)*Setup!$B$22</f>
        <v>15.1390583876474</v>
      </c>
      <c r="AP972" s="0" t="n">
        <f aca="false">SUMPRODUCT('FD inverse'!$A$40:$BH$40,'FD mesh'!$B$84:$BI$84,$E971:$BL971)+'FD inverse'!$A$40*$C972/Setup!$B$17+INDEX('FD inverse'!$A$40:$BH$40,1,'FD mesh'!$B$15+1)*Setup!$B$22</f>
        <v>15.1171999043641</v>
      </c>
      <c r="AQ972" s="0" t="n">
        <f aca="false">SUMPRODUCT('FD inverse'!$A$41:$BH$41,'FD mesh'!$B$84:$BI$84,$E971:$BL971)+'FD inverse'!$A$41*$C972/Setup!$B$17+INDEX('FD inverse'!$A$41:$BH$41,1,'FD mesh'!$B$15+1)*Setup!$B$22</f>
        <v>15.0952524030173</v>
      </c>
      <c r="AR972" s="0" t="n">
        <f aca="false">SUMPRODUCT('FD inverse'!$A$42:$BH$42,'FD mesh'!$B$84:$BI$84,$E971:$BL971)+'FD inverse'!$A$42*$C972/Setup!$B$17+INDEX('FD inverse'!$A$42:$BH$42,1,'FD mesh'!$B$15+1)*Setup!$B$22</f>
        <v>15.0732325971491</v>
      </c>
      <c r="AS972" s="0" t="n">
        <f aca="false">SUMPRODUCT('FD inverse'!$A$43:$BH$43,'FD mesh'!$B$84:$BI$84,$E971:$BL971)+'FD inverse'!$A$43*$C972/Setup!$B$17+INDEX('FD inverse'!$A$43:$BH$43,1,'FD mesh'!$B$15+1)*Setup!$B$22</f>
        <v>0</v>
      </c>
      <c r="AT972" s="0" t="n">
        <f aca="false">SUMPRODUCT('FD inverse'!$A$44:$BH$44,'FD mesh'!$B$84:$BI$84,$E971:$BL971)+'FD inverse'!$A$44*$C972/Setup!$B$17+INDEX('FD inverse'!$A$44:$BH$44,1,'FD mesh'!$B$15+1)*Setup!$B$22</f>
        <v>0</v>
      </c>
      <c r="AU972" s="0" t="n">
        <f aca="false">SUMPRODUCT('FD inverse'!$A$45:$BH$45,'FD mesh'!$B$84:$BI$84,$E971:$BL971)+'FD inverse'!$A$45*$C972/Setup!$B$17+INDEX('FD inverse'!$A$45:$BH$45,1,'FD mesh'!$B$15+1)*Setup!$B$22</f>
        <v>0</v>
      </c>
      <c r="AV972" s="0" t="n">
        <f aca="false">SUMPRODUCT('FD inverse'!$A$46:$BH$46,'FD mesh'!$B$84:$BI$84,$E971:$BL971)+'FD inverse'!$A$46*$C972/Setup!$B$17+INDEX('FD inverse'!$A$46:$BH$46,1,'FD mesh'!$B$15+1)*Setup!$B$22</f>
        <v>0</v>
      </c>
      <c r="AW972" s="0" t="n">
        <f aca="false">SUMPRODUCT('FD inverse'!$A$47:$BH$47,'FD mesh'!$B$84:$BI$84,$E971:$BL971)+'FD inverse'!$A$47*$C972/Setup!$B$17+INDEX('FD inverse'!$A$47:$BH$47,1,'FD mesh'!$B$15+1)*Setup!$B$22</f>
        <v>0</v>
      </c>
      <c r="AX972" s="0" t="n">
        <f aca="false">SUMPRODUCT('FD inverse'!$A$48:$BH$48,'FD mesh'!$B$84:$BI$84,$E971:$BL971)+'FD inverse'!$A$48*$C972/Setup!$B$17+INDEX('FD inverse'!$A$48:$BH$48,1,'FD mesh'!$B$15+1)*Setup!$B$22</f>
        <v>0</v>
      </c>
      <c r="AY972" s="0" t="n">
        <f aca="false">SUMPRODUCT('FD inverse'!$A$49:$BH$49,'FD mesh'!$B$84:$BI$84,$E971:$BL971)+'FD inverse'!$A$49*$C972/Setup!$B$17+INDEX('FD inverse'!$A$49:$BH$49,1,'FD mesh'!$B$15+1)*Setup!$B$22</f>
        <v>0</v>
      </c>
      <c r="AZ972" s="0" t="n">
        <f aca="false">SUMPRODUCT('FD inverse'!$A$50:$BH$50,'FD mesh'!$B$84:$BI$84,$E971:$BL971)+'FD inverse'!$A$50*$C972/Setup!$B$17+INDEX('FD inverse'!$A$50:$BH$50,1,'FD mesh'!$B$15+1)*Setup!$B$22</f>
        <v>0</v>
      </c>
      <c r="BA972" s="0" t="n">
        <f aca="false">SUMPRODUCT('FD inverse'!$A$51:$BH$51,'FD mesh'!$B$84:$BI$84,$E971:$BL971)+'FD inverse'!$A$51*$C972/Setup!$B$17+INDEX('FD inverse'!$A$51:$BH$51,1,'FD mesh'!$B$15+1)*Setup!$B$22</f>
        <v>0</v>
      </c>
      <c r="BB972" s="0" t="n">
        <f aca="false">SUMPRODUCT('FD inverse'!$A$52:$BH$52,'FD mesh'!$B$84:$BI$84,$E971:$BL971)+'FD inverse'!$A$52*$C972/Setup!$B$17+INDEX('FD inverse'!$A$52:$BH$52,1,'FD mesh'!$B$15+1)*Setup!$B$22</f>
        <v>0</v>
      </c>
      <c r="BC972" s="0" t="n">
        <f aca="false">SUMPRODUCT('FD inverse'!$A$53:$BH$53,'FD mesh'!$B$84:$BI$84,$E971:$BL971)+'FD inverse'!$A$53*$C972/Setup!$B$17+INDEX('FD inverse'!$A$53:$BH$53,1,'FD mesh'!$B$15+1)*Setup!$B$22</f>
        <v>0</v>
      </c>
      <c r="BD972" s="0" t="n">
        <f aca="false">SUMPRODUCT('FD inverse'!$A$54:$BH$54,'FD mesh'!$B$84:$BI$84,$E971:$BL971)+'FD inverse'!$A$54*$C972/Setup!$B$17+INDEX('FD inverse'!$A$54:$BH$54,1,'FD mesh'!$B$15+1)*Setup!$B$22</f>
        <v>0</v>
      </c>
      <c r="BE972" s="0" t="n">
        <f aca="false">SUMPRODUCT('FD inverse'!$A$55:$BH$55,'FD mesh'!$B$84:$BI$84,$E971:$BL971)+'FD inverse'!$A$55*$C972/Setup!$B$17+INDEX('FD inverse'!$A$55:$BH$55,1,'FD mesh'!$B$15+1)*Setup!$B$22</f>
        <v>0</v>
      </c>
      <c r="BF972" s="0" t="n">
        <f aca="false">SUMPRODUCT('FD inverse'!$A$56:$BH$56,'FD mesh'!$B$84:$BI$84,$E971:$BL971)+'FD inverse'!$A$56*$C972/Setup!$B$17+INDEX('FD inverse'!$A$56:$BH$56,1,'FD mesh'!$B$15+1)*Setup!$B$22</f>
        <v>0</v>
      </c>
      <c r="BG972" s="0" t="n">
        <f aca="false">SUMPRODUCT('FD inverse'!$A$57:$BH$57,'FD mesh'!$B$84:$BI$84,$E971:$BL971)+'FD inverse'!$A$57*$C972/Setup!$B$17+INDEX('FD inverse'!$A$57:$BH$57,1,'FD mesh'!$B$15+1)*Setup!$B$22</f>
        <v>0</v>
      </c>
      <c r="BH972" s="0" t="n">
        <f aca="false">SUMPRODUCT('FD inverse'!$A$58:$BH$58,'FD mesh'!$B$84:$BI$84,$E971:$BL971)+'FD inverse'!$A$58*$C972/Setup!$B$17+INDEX('FD inverse'!$A$58:$BH$58,1,'FD mesh'!$B$15+1)*Setup!$B$22</f>
        <v>0</v>
      </c>
      <c r="BI972" s="0" t="n">
        <f aca="false">SUMPRODUCT('FD inverse'!$A$59:$BH$59,'FD mesh'!$B$84:$BI$84,$E971:$BL971)+'FD inverse'!$A$59*$C972/Setup!$B$17+INDEX('FD inverse'!$A$59:$BH$59,1,'FD mesh'!$B$15+1)*Setup!$B$22</f>
        <v>0</v>
      </c>
      <c r="BJ972" s="0" t="n">
        <f aca="false">SUMPRODUCT('FD inverse'!$A$60:$BH$60,'FD mesh'!$B$84:$BI$84,$E971:$BL971)+'FD inverse'!$A$60*$C972/Setup!$B$17+INDEX('FD inverse'!$A$60:$BH$60,1,'FD mesh'!$B$15+1)*Setup!$B$22</f>
        <v>0</v>
      </c>
      <c r="BK972" s="0" t="n">
        <f aca="false">SUMPRODUCT('FD inverse'!$A$61:$BH$61,'FD mesh'!$B$84:$BI$84,$E971:$BL971)+'FD inverse'!$A$61*$C972/Setup!$B$17+INDEX('FD inverse'!$A$61:$BH$61,1,'FD mesh'!$B$15+1)*Setup!$B$22</f>
        <v>0</v>
      </c>
      <c r="BL972" s="0" t="n">
        <f aca="false">SUMPRODUCT('FD inverse'!$A$62:$BH$62,'FD mesh'!$B$84:$BI$84,$E971:$BL971)+'FD inverse'!$A$62*$C972/Setup!$B$17+INDEX('FD inverse'!$A$62:$BH$62,1,'FD mesh'!$B$15+1)*Setup!$B$22</f>
        <v>0</v>
      </c>
    </row>
    <row r="973" customFormat="false" ht="15" hidden="false" customHeight="false" outlineLevel="0" collapsed="false">
      <c r="A973" s="0" t="n">
        <v>968</v>
      </c>
      <c r="B973" s="0" t="n">
        <f aca="false">A973*Setup!$B$11/3600</f>
        <v>80.6666666666667</v>
      </c>
      <c r="C973" s="0" t="n">
        <f aca="false">Setup!$B$7+Setup!$B$8*COS(2*PI()*(B973-Setup!$B$9)/24)</f>
        <v>22.6319194266973</v>
      </c>
      <c r="D973" s="0" t="n">
        <f aca="false">(C973-E973)/Setup!$B$17</f>
        <v>1.02772713959154</v>
      </c>
      <c r="E973" s="0" t="n">
        <f aca="false">SUMPRODUCT('FD inverse'!$A$3:$BH$3,'FD mesh'!$B$84:$BI$84,$E972:$BL972)+'FD inverse'!$A$3*$C973/Setup!$B$17+INDEX('FD inverse'!$A$3:$BH$3,1,'FD mesh'!$B$15+1)*Setup!$B$22</f>
        <v>22.4983148985504</v>
      </c>
      <c r="F973" s="0" t="n">
        <f aca="false">SUMPRODUCT('FD inverse'!$A$4:$BH$4,'FD mesh'!$B$84:$BI$84,$E972:$BL972)+'FD inverse'!$A$4*$C973/Setup!$B$17+INDEX('FD inverse'!$A$4:$BH$4,1,'FD mesh'!$B$15+1)*Setup!$B$22</f>
        <v>22.4777409575406</v>
      </c>
      <c r="G973" s="0" t="n">
        <f aca="false">SUMPRODUCT('FD inverse'!$A$5:$BH$5,'FD mesh'!$B$84:$BI$84,$E972:$BL972)+'FD inverse'!$A$5*$C973/Setup!$B$17+INDEX('FD inverse'!$A$5:$BH$5,1,'FD mesh'!$B$15+1)*Setup!$B$22</f>
        <v>22.4737199048188</v>
      </c>
      <c r="H973" s="0" t="n">
        <f aca="false">SUMPRODUCT('FD inverse'!$A$6:$BH$6,'FD mesh'!$B$84:$BI$84,$E972:$BL972)+'FD inverse'!$A$6*$C973/Setup!$B$17+INDEX('FD inverse'!$A$6:$BH$6,1,'FD mesh'!$B$15+1)*Setup!$B$22</f>
        <v>22.4823667867995</v>
      </c>
      <c r="I973" s="0" t="n">
        <f aca="false">SUMPRODUCT('FD inverse'!$A$7:$BH$7,'FD mesh'!$B$84:$BI$84,$E972:$BL972)+'FD inverse'!$A$7*$C973/Setup!$B$17+INDEX('FD inverse'!$A$7:$BH$7,1,'FD mesh'!$B$15+1)*Setup!$B$22</f>
        <v>22.4845325862638</v>
      </c>
      <c r="J973" s="0" t="n">
        <f aca="false">SUMPRODUCT('FD inverse'!$A$8:$BH$8,'FD mesh'!$B$84:$BI$84,$E972:$BL972)+'FD inverse'!$A$8*$C973/Setup!$B$17+INDEX('FD inverse'!$A$8:$BH$8,1,'FD mesh'!$B$15+1)*Setup!$B$22</f>
        <v>22.4882364052323</v>
      </c>
      <c r="K973" s="0" t="n">
        <f aca="false">SUMPRODUCT('FD inverse'!$A$9:$BH$9,'FD mesh'!$B$84:$BI$84,$E972:$BL972)+'FD inverse'!$A$9*$C973/Setup!$B$17+INDEX('FD inverse'!$A$9:$BH$9,1,'FD mesh'!$B$15+1)*Setup!$B$22</f>
        <v>22.4923622599113</v>
      </c>
      <c r="L973" s="0" t="n">
        <f aca="false">SUMPRODUCT('FD inverse'!$A$10:$BH$10,'FD mesh'!$B$84:$BI$84,$E972:$BL972)+'FD inverse'!$A$10*$C973/Setup!$B$17+INDEX('FD inverse'!$A$10:$BH$10,1,'FD mesh'!$B$15+1)*Setup!$B$22</f>
        <v>22.4959373775314</v>
      </c>
      <c r="M973" s="0" t="n">
        <f aca="false">SUMPRODUCT('FD inverse'!$A$11:$BH$11,'FD mesh'!$B$84:$BI$84,$E972:$BL972)+'FD inverse'!$A$11*$C973/Setup!$B$17+INDEX('FD inverse'!$A$11:$BH$11,1,'FD mesh'!$B$15+1)*Setup!$B$22</f>
        <v>22.4981282405788</v>
      </c>
      <c r="N973" s="0" t="n">
        <f aca="false">SUMPRODUCT('FD inverse'!$A$12:$BH$12,'FD mesh'!$B$84:$BI$84,$E972:$BL972)+'FD inverse'!$A$12*$C973/Setup!$B$17+INDEX('FD inverse'!$A$12:$BH$12,1,'FD mesh'!$B$15+1)*Setup!$B$22</f>
        <v>22.4982367991055</v>
      </c>
      <c r="O973" s="0" t="n">
        <f aca="false">SUMPRODUCT('FD inverse'!$A$13:$BH$13,'FD mesh'!$B$84:$BI$84,$E972:$BL972)+'FD inverse'!$A$13*$C973/Setup!$B$17+INDEX('FD inverse'!$A$13:$BH$13,1,'FD mesh'!$B$15+1)*Setup!$B$22</f>
        <v>22.4956969888171</v>
      </c>
      <c r="P973" s="0" t="n">
        <f aca="false">SUMPRODUCT('FD inverse'!$A$14:$BH$14,'FD mesh'!$B$84:$BI$84,$E972:$BL972)+'FD inverse'!$A$14*$C973/Setup!$B$17+INDEX('FD inverse'!$A$14:$BH$14,1,'FD mesh'!$B$15+1)*Setup!$B$22</f>
        <v>22.4900716701698</v>
      </c>
      <c r="Q973" s="0" t="n">
        <f aca="false">SUMPRODUCT('FD inverse'!$A$15:$BH$15,'FD mesh'!$B$84:$BI$84,$E972:$BL972)+'FD inverse'!$A$15*$C973/Setup!$B$17+INDEX('FD inverse'!$A$15:$BH$15,1,'FD mesh'!$B$15+1)*Setup!$B$22</f>
        <v>22.4810500818476</v>
      </c>
      <c r="R973" s="0" t="n">
        <f aca="false">SUMPRODUCT('FD inverse'!$A$16:$BH$16,'FD mesh'!$B$84:$BI$84,$E972:$BL972)+'FD inverse'!$A$16*$C973/Setup!$B$17+INDEX('FD inverse'!$A$16:$BH$16,1,'FD mesh'!$B$15+1)*Setup!$B$22</f>
        <v>22.4684458806592</v>
      </c>
      <c r="S973" s="0" t="n">
        <f aca="false">SUMPRODUCT('FD inverse'!$A$17:$BH$17,'FD mesh'!$B$84:$BI$84,$E972:$BL972)+'FD inverse'!$A$17*$C973/Setup!$B$17+INDEX('FD inverse'!$A$17:$BH$17,1,'FD mesh'!$B$15+1)*Setup!$B$22</f>
        <v>22.001746334098</v>
      </c>
      <c r="T973" s="0" t="n">
        <f aca="false">SUMPRODUCT('FD inverse'!$A$18:$BH$18,'FD mesh'!$B$84:$BI$84,$E972:$BL972)+'FD inverse'!$A$18*$C973/Setup!$B$17+INDEX('FD inverse'!$A$18:$BH$18,1,'FD mesh'!$B$15+1)*Setup!$B$22</f>
        <v>21.5332107694623</v>
      </c>
      <c r="U973" s="0" t="n">
        <f aca="false">SUMPRODUCT('FD inverse'!$A$19:$BH$19,'FD mesh'!$B$84:$BI$84,$E972:$BL972)+'FD inverse'!$A$19*$C973/Setup!$B$17+INDEX('FD inverse'!$A$19:$BH$19,1,'FD mesh'!$B$15+1)*Setup!$B$22</f>
        <v>21.0628497519898</v>
      </c>
      <c r="V973" s="0" t="n">
        <f aca="false">SUMPRODUCT('FD inverse'!$A$20:$BH$20,'FD mesh'!$B$84:$BI$84,$E972:$BL972)+'FD inverse'!$A$20*$C973/Setup!$B$17+INDEX('FD inverse'!$A$20:$BH$20,1,'FD mesh'!$B$15+1)*Setup!$B$22</f>
        <v>20.5906994179703</v>
      </c>
      <c r="W973" s="0" t="n">
        <f aca="false">SUMPRODUCT('FD inverse'!$A$21:$BH$21,'FD mesh'!$B$84:$BI$84,$E972:$BL972)+'FD inverse'!$A$21*$C973/Setup!$B$17+INDEX('FD inverse'!$A$21:$BH$21,1,'FD mesh'!$B$15+1)*Setup!$B$22</f>
        <v>20.1168191530004</v>
      </c>
      <c r="X973" s="0" t="n">
        <f aca="false">SUMPRODUCT('FD inverse'!$A$22:$BH$22,'FD mesh'!$B$84:$BI$84,$E972:$BL972)+'FD inverse'!$A$22*$C973/Setup!$B$17+INDEX('FD inverse'!$A$22:$BH$22,1,'FD mesh'!$B$15+1)*Setup!$B$22</f>
        <v>19.6412893513631</v>
      </c>
      <c r="Y973" s="0" t="n">
        <f aca="false">SUMPRODUCT('FD inverse'!$A$23:$BH$23,'FD mesh'!$B$84:$BI$84,$E972:$BL972)+'FD inverse'!$A$23*$C973/Setup!$B$17+INDEX('FD inverse'!$A$23:$BH$23,1,'FD mesh'!$B$15+1)*Setup!$B$22</f>
        <v>19.164209253471</v>
      </c>
      <c r="Z973" s="0" t="n">
        <f aca="false">SUMPRODUCT('FD inverse'!$A$24:$BH$24,'FD mesh'!$B$84:$BI$84,$E972:$BL972)+'FD inverse'!$A$24*$C973/Setup!$B$17+INDEX('FD inverse'!$A$24:$BH$24,1,'FD mesh'!$B$15+1)*Setup!$B$22</f>
        <v>18.6856948574491</v>
      </c>
      <c r="AA973" s="0" t="n">
        <f aca="false">SUMPRODUCT('FD inverse'!$A$25:$BH$25,'FD mesh'!$B$84:$BI$84,$E972:$BL972)+'FD inverse'!$A$25*$C973/Setup!$B$17+INDEX('FD inverse'!$A$25:$BH$25,1,'FD mesh'!$B$15+1)*Setup!$B$22</f>
        <v>18.2058769001657</v>
      </c>
      <c r="AB973" s="0" t="n">
        <f aca="false">SUMPRODUCT('FD inverse'!$A$26:$BH$26,'FD mesh'!$B$84:$BI$84,$E972:$BL972)+'FD inverse'!$A$26*$C973/Setup!$B$17+INDEX('FD inverse'!$A$26:$BH$26,1,'FD mesh'!$B$15+1)*Setup!$B$22</f>
        <v>17.7248989023286</v>
      </c>
      <c r="AC973" s="0" t="n">
        <f aca="false">SUMPRODUCT('FD inverse'!$A$27:$BH$27,'FD mesh'!$B$84:$BI$84,$E972:$BL972)+'FD inverse'!$A$27*$C973/Setup!$B$17+INDEX('FD inverse'!$A$27:$BH$27,1,'FD mesh'!$B$15+1)*Setup!$B$22</f>
        <v>17.2429152716673</v>
      </c>
      <c r="AD973" s="0" t="n">
        <f aca="false">SUMPRODUCT('FD inverse'!$A$28:$BH$28,'FD mesh'!$B$84:$BI$84,$E972:$BL972)+'FD inverse'!$A$28*$C973/Setup!$B$17+INDEX('FD inverse'!$A$28:$BH$28,1,'FD mesh'!$B$15+1)*Setup!$B$22</f>
        <v>16.7600894576938</v>
      </c>
      <c r="AE973" s="0" t="n">
        <f aca="false">SUMPRODUCT('FD inverse'!$A$29:$BH$29,'FD mesh'!$B$84:$BI$84,$E972:$BL972)+'FD inverse'!$A$29*$C973/Setup!$B$17+INDEX('FD inverse'!$A$29:$BH$29,1,'FD mesh'!$B$15+1)*Setup!$B$22</f>
        <v>16.2765921510935</v>
      </c>
      <c r="AF973" s="0" t="n">
        <f aca="false">SUMPRODUCT('FD inverse'!$A$30:$BH$30,'FD mesh'!$B$84:$BI$84,$E972:$BL972)+'FD inverse'!$A$30*$C973/Setup!$B$17+INDEX('FD inverse'!$A$30:$BH$30,1,'FD mesh'!$B$15+1)*Setup!$B$22</f>
        <v>15.7925995204266</v>
      </c>
      <c r="AG973" s="0" t="n">
        <f aca="false">SUMPRODUCT('FD inverse'!$A$31:$BH$31,'FD mesh'!$B$84:$BI$84,$E972:$BL972)+'FD inverse'!$A$31*$C973/Setup!$B$17+INDEX('FD inverse'!$A$31:$BH$31,1,'FD mesh'!$B$15+1)*Setup!$B$22</f>
        <v>15.308291478526</v>
      </c>
      <c r="AH973" s="0" t="n">
        <f aca="false">SUMPRODUCT('FD inverse'!$A$32:$BH$32,'FD mesh'!$B$84:$BI$84,$E972:$BL972)+'FD inverse'!$A$32*$C973/Setup!$B$17+INDEX('FD inverse'!$A$32:$BH$32,1,'FD mesh'!$B$15+1)*Setup!$B$22</f>
        <v>15.2877608898792</v>
      </c>
      <c r="AI973" s="0" t="n">
        <f aca="false">SUMPRODUCT('FD inverse'!$A$33:$BH$33,'FD mesh'!$B$84:$BI$84,$E972:$BL972)+'FD inverse'!$A$33*$C973/Setup!$B$17+INDEX('FD inverse'!$A$33:$BH$33,1,'FD mesh'!$B$15+1)*Setup!$B$22</f>
        <v>15.2670144154104</v>
      </c>
      <c r="AJ973" s="0" t="n">
        <f aca="false">SUMPRODUCT('FD inverse'!$A$34:$BH$34,'FD mesh'!$B$84:$BI$84,$E972:$BL972)+'FD inverse'!$A$34*$C973/Setup!$B$17+INDEX('FD inverse'!$A$34:$BH$34,1,'FD mesh'!$B$15+1)*Setup!$B$22</f>
        <v>15.2460665475897</v>
      </c>
      <c r="AK973" s="0" t="n">
        <f aca="false">SUMPRODUCT('FD inverse'!$A$35:$BH$35,'FD mesh'!$B$84:$BI$84,$E972:$BL972)+'FD inverse'!$A$35*$C973/Setup!$B$17+INDEX('FD inverse'!$A$35:$BH$35,1,'FD mesh'!$B$15+1)*Setup!$B$22</f>
        <v>15.224932403528</v>
      </c>
      <c r="AL973" s="0" t="n">
        <f aca="false">SUMPRODUCT('FD inverse'!$A$36:$BH$36,'FD mesh'!$B$84:$BI$84,$E972:$BL972)+'FD inverse'!$A$36*$C973/Setup!$B$17+INDEX('FD inverse'!$A$36:$BH$36,1,'FD mesh'!$B$15+1)*Setup!$B$22</f>
        <v>15.2036275818453</v>
      </c>
      <c r="AM973" s="0" t="n">
        <f aca="false">SUMPRODUCT('FD inverse'!$A$37:$BH$37,'FD mesh'!$B$84:$BI$84,$E972:$BL972)+'FD inverse'!$A$37*$C973/Setup!$B$17+INDEX('FD inverse'!$A$37:$BH$37,1,'FD mesh'!$B$15+1)*Setup!$B$22</f>
        <v>15.1821680433974</v>
      </c>
      <c r="AN973" s="0" t="n">
        <f aca="false">SUMPRODUCT('FD inverse'!$A$38:$BH$38,'FD mesh'!$B$84:$BI$84,$E972:$BL972)+'FD inverse'!$A$38*$C973/Setup!$B$17+INDEX('FD inverse'!$A$38:$BH$38,1,'FD mesh'!$B$15+1)*Setup!$B$22</f>
        <v>15.1605700138473</v>
      </c>
      <c r="AO973" s="0" t="n">
        <f aca="false">SUMPRODUCT('FD inverse'!$A$39:$BH$39,'FD mesh'!$B$84:$BI$84,$E972:$BL972)+'FD inverse'!$A$39*$C973/Setup!$B$17+INDEX('FD inverse'!$A$39:$BH$39,1,'FD mesh'!$B$15+1)*Setup!$B$22</f>
        <v>15.138849906028</v>
      </c>
      <c r="AP973" s="0" t="n">
        <f aca="false">SUMPRODUCT('FD inverse'!$A$40:$BH$40,'FD mesh'!$B$84:$BI$84,$E972:$BL972)+'FD inverse'!$A$40*$C973/Setup!$B$17+INDEX('FD inverse'!$A$40:$BH$40,1,'FD mesh'!$B$15+1)*Setup!$B$22</f>
        <v>15.1170242600111</v>
      </c>
      <c r="AQ973" s="0" t="n">
        <f aca="false">SUMPRODUCT('FD inverse'!$A$41:$BH$41,'FD mesh'!$B$84:$BI$84,$E972:$BL972)+'FD inverse'!$A$41*$C973/Setup!$B$17+INDEX('FD inverse'!$A$41:$BH$41,1,'FD mesh'!$B$15+1)*Setup!$B$22</f>
        <v>15.095109698777</v>
      </c>
      <c r="AR973" s="0" t="n">
        <f aca="false">SUMPRODUCT('FD inverse'!$A$42:$BH$42,'FD mesh'!$B$84:$BI$84,$E972:$BL972)+'FD inverse'!$A$42*$C973/Setup!$B$17+INDEX('FD inverse'!$A$42:$BH$42,1,'FD mesh'!$B$15+1)*Setup!$B$22</f>
        <v>15.0731228973695</v>
      </c>
      <c r="AS973" s="0" t="n">
        <f aca="false">SUMPRODUCT('FD inverse'!$A$43:$BH$43,'FD mesh'!$B$84:$BI$84,$E972:$BL972)+'FD inverse'!$A$43*$C973/Setup!$B$17+INDEX('FD inverse'!$A$43:$BH$43,1,'FD mesh'!$B$15+1)*Setup!$B$22</f>
        <v>0</v>
      </c>
      <c r="AT973" s="0" t="n">
        <f aca="false">SUMPRODUCT('FD inverse'!$A$44:$BH$44,'FD mesh'!$B$84:$BI$84,$E972:$BL972)+'FD inverse'!$A$44*$C973/Setup!$B$17+INDEX('FD inverse'!$A$44:$BH$44,1,'FD mesh'!$B$15+1)*Setup!$B$22</f>
        <v>0</v>
      </c>
      <c r="AU973" s="0" t="n">
        <f aca="false">SUMPRODUCT('FD inverse'!$A$45:$BH$45,'FD mesh'!$B$84:$BI$84,$E972:$BL972)+'FD inverse'!$A$45*$C973/Setup!$B$17+INDEX('FD inverse'!$A$45:$BH$45,1,'FD mesh'!$B$15+1)*Setup!$B$22</f>
        <v>0</v>
      </c>
      <c r="AV973" s="0" t="n">
        <f aca="false">SUMPRODUCT('FD inverse'!$A$46:$BH$46,'FD mesh'!$B$84:$BI$84,$E972:$BL972)+'FD inverse'!$A$46*$C973/Setup!$B$17+INDEX('FD inverse'!$A$46:$BH$46,1,'FD mesh'!$B$15+1)*Setup!$B$22</f>
        <v>0</v>
      </c>
      <c r="AW973" s="0" t="n">
        <f aca="false">SUMPRODUCT('FD inverse'!$A$47:$BH$47,'FD mesh'!$B$84:$BI$84,$E972:$BL972)+'FD inverse'!$A$47*$C973/Setup!$B$17+INDEX('FD inverse'!$A$47:$BH$47,1,'FD mesh'!$B$15+1)*Setup!$B$22</f>
        <v>0</v>
      </c>
      <c r="AX973" s="0" t="n">
        <f aca="false">SUMPRODUCT('FD inverse'!$A$48:$BH$48,'FD mesh'!$B$84:$BI$84,$E972:$BL972)+'FD inverse'!$A$48*$C973/Setup!$B$17+INDEX('FD inverse'!$A$48:$BH$48,1,'FD mesh'!$B$15+1)*Setup!$B$22</f>
        <v>0</v>
      </c>
      <c r="AY973" s="0" t="n">
        <f aca="false">SUMPRODUCT('FD inverse'!$A$49:$BH$49,'FD mesh'!$B$84:$BI$84,$E972:$BL972)+'FD inverse'!$A$49*$C973/Setup!$B$17+INDEX('FD inverse'!$A$49:$BH$49,1,'FD mesh'!$B$15+1)*Setup!$B$22</f>
        <v>0</v>
      </c>
      <c r="AZ973" s="0" t="n">
        <f aca="false">SUMPRODUCT('FD inverse'!$A$50:$BH$50,'FD mesh'!$B$84:$BI$84,$E972:$BL972)+'FD inverse'!$A$50*$C973/Setup!$B$17+INDEX('FD inverse'!$A$50:$BH$50,1,'FD mesh'!$B$15+1)*Setup!$B$22</f>
        <v>0</v>
      </c>
      <c r="BA973" s="0" t="n">
        <f aca="false">SUMPRODUCT('FD inverse'!$A$51:$BH$51,'FD mesh'!$B$84:$BI$84,$E972:$BL972)+'FD inverse'!$A$51*$C973/Setup!$B$17+INDEX('FD inverse'!$A$51:$BH$51,1,'FD mesh'!$B$15+1)*Setup!$B$22</f>
        <v>0</v>
      </c>
      <c r="BB973" s="0" t="n">
        <f aca="false">SUMPRODUCT('FD inverse'!$A$52:$BH$52,'FD mesh'!$B$84:$BI$84,$E972:$BL972)+'FD inverse'!$A$52*$C973/Setup!$B$17+INDEX('FD inverse'!$A$52:$BH$52,1,'FD mesh'!$B$15+1)*Setup!$B$22</f>
        <v>0</v>
      </c>
      <c r="BC973" s="0" t="n">
        <f aca="false">SUMPRODUCT('FD inverse'!$A$53:$BH$53,'FD mesh'!$B$84:$BI$84,$E972:$BL972)+'FD inverse'!$A$53*$C973/Setup!$B$17+INDEX('FD inverse'!$A$53:$BH$53,1,'FD mesh'!$B$15+1)*Setup!$B$22</f>
        <v>0</v>
      </c>
      <c r="BD973" s="0" t="n">
        <f aca="false">SUMPRODUCT('FD inverse'!$A$54:$BH$54,'FD mesh'!$B$84:$BI$84,$E972:$BL972)+'FD inverse'!$A$54*$C973/Setup!$B$17+INDEX('FD inverse'!$A$54:$BH$54,1,'FD mesh'!$B$15+1)*Setup!$B$22</f>
        <v>0</v>
      </c>
      <c r="BE973" s="0" t="n">
        <f aca="false">SUMPRODUCT('FD inverse'!$A$55:$BH$55,'FD mesh'!$B$84:$BI$84,$E972:$BL972)+'FD inverse'!$A$55*$C973/Setup!$B$17+INDEX('FD inverse'!$A$55:$BH$55,1,'FD mesh'!$B$15+1)*Setup!$B$22</f>
        <v>0</v>
      </c>
      <c r="BF973" s="0" t="n">
        <f aca="false">SUMPRODUCT('FD inverse'!$A$56:$BH$56,'FD mesh'!$B$84:$BI$84,$E972:$BL972)+'FD inverse'!$A$56*$C973/Setup!$B$17+INDEX('FD inverse'!$A$56:$BH$56,1,'FD mesh'!$B$15+1)*Setup!$B$22</f>
        <v>0</v>
      </c>
      <c r="BG973" s="0" t="n">
        <f aca="false">SUMPRODUCT('FD inverse'!$A$57:$BH$57,'FD mesh'!$B$84:$BI$84,$E972:$BL972)+'FD inverse'!$A$57*$C973/Setup!$B$17+INDEX('FD inverse'!$A$57:$BH$57,1,'FD mesh'!$B$15+1)*Setup!$B$22</f>
        <v>0</v>
      </c>
      <c r="BH973" s="0" t="n">
        <f aca="false">SUMPRODUCT('FD inverse'!$A$58:$BH$58,'FD mesh'!$B$84:$BI$84,$E972:$BL972)+'FD inverse'!$A$58*$C973/Setup!$B$17+INDEX('FD inverse'!$A$58:$BH$58,1,'FD mesh'!$B$15+1)*Setup!$B$22</f>
        <v>0</v>
      </c>
      <c r="BI973" s="0" t="n">
        <f aca="false">SUMPRODUCT('FD inverse'!$A$59:$BH$59,'FD mesh'!$B$84:$BI$84,$E972:$BL972)+'FD inverse'!$A$59*$C973/Setup!$B$17+INDEX('FD inverse'!$A$59:$BH$59,1,'FD mesh'!$B$15+1)*Setup!$B$22</f>
        <v>0</v>
      </c>
      <c r="BJ973" s="0" t="n">
        <f aca="false">SUMPRODUCT('FD inverse'!$A$60:$BH$60,'FD mesh'!$B$84:$BI$84,$E972:$BL972)+'FD inverse'!$A$60*$C973/Setup!$B$17+INDEX('FD inverse'!$A$60:$BH$60,1,'FD mesh'!$B$15+1)*Setup!$B$22</f>
        <v>0</v>
      </c>
      <c r="BK973" s="0" t="n">
        <f aca="false">SUMPRODUCT('FD inverse'!$A$61:$BH$61,'FD mesh'!$B$84:$BI$84,$E972:$BL972)+'FD inverse'!$A$61*$C973/Setup!$B$17+INDEX('FD inverse'!$A$61:$BH$61,1,'FD mesh'!$B$15+1)*Setup!$B$22</f>
        <v>0</v>
      </c>
      <c r="BL973" s="0" t="n">
        <f aca="false">SUMPRODUCT('FD inverse'!$A$62:$BH$62,'FD mesh'!$B$84:$BI$84,$E972:$BL972)+'FD inverse'!$A$62*$C973/Setup!$B$17+INDEX('FD inverse'!$A$62:$BH$62,1,'FD mesh'!$B$15+1)*Setup!$B$22</f>
        <v>0</v>
      </c>
    </row>
    <row r="974" customFormat="false" ht="15" hidden="false" customHeight="false" outlineLevel="0" collapsed="false">
      <c r="A974" s="0" t="n">
        <v>969</v>
      </c>
      <c r="B974" s="0" t="n">
        <f aca="false">A974*Setup!$B$11/3600</f>
        <v>80.75</v>
      </c>
      <c r="C974" s="0" t="n">
        <f aca="false">Setup!$B$7+Setup!$B$8*COS(2*PI()*(B974-Setup!$B$9)/24)</f>
        <v>22.7142421387873</v>
      </c>
      <c r="D974" s="0" t="n">
        <f aca="false">(C974-E974)/Setup!$B$17</f>
        <v>1.30155757216889</v>
      </c>
      <c r="E974" s="0" t="n">
        <f aca="false">SUMPRODUCT('FD inverse'!$A$3:$BH$3,'FD mesh'!$B$84:$BI$84,$E973:$BL973)+'FD inverse'!$A$3*$C974/Setup!$B$17+INDEX('FD inverse'!$A$3:$BH$3,1,'FD mesh'!$B$15+1)*Setup!$B$22</f>
        <v>22.5450396544054</v>
      </c>
      <c r="F974" s="0" t="n">
        <f aca="false">SUMPRODUCT('FD inverse'!$A$4:$BH$4,'FD mesh'!$B$84:$BI$84,$E973:$BL973)+'FD inverse'!$A$4*$C974/Setup!$B$17+INDEX('FD inverse'!$A$4:$BH$4,1,'FD mesh'!$B$15+1)*Setup!$B$22</f>
        <v>22.5164427428758</v>
      </c>
      <c r="G974" s="0" t="n">
        <f aca="false">SUMPRODUCT('FD inverse'!$A$5:$BH$5,'FD mesh'!$B$84:$BI$84,$E973:$BL973)+'FD inverse'!$A$5*$C974/Setup!$B$17+INDEX('FD inverse'!$A$5:$BH$5,1,'FD mesh'!$B$15+1)*Setup!$B$22</f>
        <v>22.5046434812314</v>
      </c>
      <c r="H974" s="0" t="n">
        <f aca="false">SUMPRODUCT('FD inverse'!$A$6:$BH$6,'FD mesh'!$B$84:$BI$84,$E973:$BL973)+'FD inverse'!$A$6*$C974/Setup!$B$17+INDEX('FD inverse'!$A$6:$BH$6,1,'FD mesh'!$B$15+1)*Setup!$B$22</f>
        <v>22.4875464032402</v>
      </c>
      <c r="I974" s="0" t="n">
        <f aca="false">SUMPRODUCT('FD inverse'!$A$7:$BH$7,'FD mesh'!$B$84:$BI$84,$E973:$BL973)+'FD inverse'!$A$7*$C974/Setup!$B$17+INDEX('FD inverse'!$A$7:$BH$7,1,'FD mesh'!$B$15+1)*Setup!$B$22</f>
        <v>22.4875612979432</v>
      </c>
      <c r="J974" s="0" t="n">
        <f aca="false">SUMPRODUCT('FD inverse'!$A$8:$BH$8,'FD mesh'!$B$84:$BI$84,$E973:$BL973)+'FD inverse'!$A$8*$C974/Setup!$B$17+INDEX('FD inverse'!$A$8:$BH$8,1,'FD mesh'!$B$15+1)*Setup!$B$22</f>
        <v>22.4893630431945</v>
      </c>
      <c r="K974" s="0" t="n">
        <f aca="false">SUMPRODUCT('FD inverse'!$A$9:$BH$9,'FD mesh'!$B$84:$BI$84,$E973:$BL973)+'FD inverse'!$A$9*$C974/Setup!$B$17+INDEX('FD inverse'!$A$9:$BH$9,1,'FD mesh'!$B$15+1)*Setup!$B$22</f>
        <v>22.4918294716093</v>
      </c>
      <c r="L974" s="0" t="n">
        <f aca="false">SUMPRODUCT('FD inverse'!$A$10:$BH$10,'FD mesh'!$B$84:$BI$84,$E973:$BL973)+'FD inverse'!$A$10*$C974/Setup!$B$17+INDEX('FD inverse'!$A$10:$BH$10,1,'FD mesh'!$B$15+1)*Setup!$B$22</f>
        <v>22.4939815706425</v>
      </c>
      <c r="M974" s="0" t="n">
        <f aca="false">SUMPRODUCT('FD inverse'!$A$11:$BH$11,'FD mesh'!$B$84:$BI$84,$E973:$BL973)+'FD inverse'!$A$11*$C974/Setup!$B$17+INDEX('FD inverse'!$A$11:$BH$11,1,'FD mesh'!$B$15+1)*Setup!$B$22</f>
        <v>22.4949798013047</v>
      </c>
      <c r="N974" s="0" t="n">
        <f aca="false">SUMPRODUCT('FD inverse'!$A$12:$BH$12,'FD mesh'!$B$84:$BI$84,$E973:$BL973)+'FD inverse'!$A$12*$C974/Setup!$B$17+INDEX('FD inverse'!$A$12:$BH$12,1,'FD mesh'!$B$15+1)*Setup!$B$22</f>
        <v>22.4941205456694</v>
      </c>
      <c r="O974" s="0" t="n">
        <f aca="false">SUMPRODUCT('FD inverse'!$A$13:$BH$13,'FD mesh'!$B$84:$BI$84,$E973:$BL973)+'FD inverse'!$A$13*$C974/Setup!$B$17+INDEX('FD inverse'!$A$13:$BH$13,1,'FD mesh'!$B$15+1)*Setup!$B$22</f>
        <v>22.4908328219302</v>
      </c>
      <c r="P974" s="0" t="n">
        <f aca="false">SUMPRODUCT('FD inverse'!$A$14:$BH$14,'FD mesh'!$B$84:$BI$84,$E973:$BL973)+'FD inverse'!$A$14*$C974/Setup!$B$17+INDEX('FD inverse'!$A$14:$BH$14,1,'FD mesh'!$B$15+1)*Setup!$B$22</f>
        <v>22.4846753832135</v>
      </c>
      <c r="Q974" s="0" t="n">
        <f aca="false">SUMPRODUCT('FD inverse'!$A$15:$BH$15,'FD mesh'!$B$84:$BI$84,$E973:$BL973)+'FD inverse'!$A$15*$C974/Setup!$B$17+INDEX('FD inverse'!$A$15:$BH$15,1,'FD mesh'!$B$15+1)*Setup!$B$22</f>
        <v>22.4753342943751</v>
      </c>
      <c r="R974" s="0" t="n">
        <f aca="false">SUMPRODUCT('FD inverse'!$A$16:$BH$16,'FD mesh'!$B$84:$BI$84,$E973:$BL973)+'FD inverse'!$A$16*$C974/Setup!$B$17+INDEX('FD inverse'!$A$16:$BH$16,1,'FD mesh'!$B$15+1)*Setup!$B$22</f>
        <v>22.4626210595352</v>
      </c>
      <c r="S974" s="0" t="n">
        <f aca="false">SUMPRODUCT('FD inverse'!$A$17:$BH$17,'FD mesh'!$B$84:$BI$84,$E973:$BL973)+'FD inverse'!$A$17*$C974/Setup!$B$17+INDEX('FD inverse'!$A$17:$BH$17,1,'FD mesh'!$B$15+1)*Setup!$B$22</f>
        <v>21.9958336241304</v>
      </c>
      <c r="T974" s="0" t="n">
        <f aca="false">SUMPRODUCT('FD inverse'!$A$18:$BH$18,'FD mesh'!$B$84:$BI$84,$E973:$BL973)+'FD inverse'!$A$18*$C974/Setup!$B$17+INDEX('FD inverse'!$A$18:$BH$18,1,'FD mesh'!$B$15+1)*Setup!$B$22</f>
        <v>21.5273061626495</v>
      </c>
      <c r="U974" s="0" t="n">
        <f aca="false">SUMPRODUCT('FD inverse'!$A$19:$BH$19,'FD mesh'!$B$84:$BI$84,$E973:$BL973)+'FD inverse'!$A$19*$C974/Setup!$B$17+INDEX('FD inverse'!$A$19:$BH$19,1,'FD mesh'!$B$15+1)*Setup!$B$22</f>
        <v>21.0570410597351</v>
      </c>
      <c r="V974" s="0" t="n">
        <f aca="false">SUMPRODUCT('FD inverse'!$A$20:$BH$20,'FD mesh'!$B$84:$BI$84,$E973:$BL973)+'FD inverse'!$A$20*$C974/Setup!$B$17+INDEX('FD inverse'!$A$20:$BH$20,1,'FD mesh'!$B$15+1)*Setup!$B$22</f>
        <v>20.5850665416714</v>
      </c>
      <c r="W974" s="0" t="n">
        <f aca="false">SUMPRODUCT('FD inverse'!$A$21:$BH$21,'FD mesh'!$B$84:$BI$84,$E973:$BL973)+'FD inverse'!$A$21*$C974/Setup!$B$17+INDEX('FD inverse'!$A$21:$BH$21,1,'FD mesh'!$B$15+1)*Setup!$B$22</f>
        <v>20.1114343485826</v>
      </c>
      <c r="X974" s="0" t="n">
        <f aca="false">SUMPRODUCT('FD inverse'!$A$22:$BH$22,'FD mesh'!$B$84:$BI$84,$E973:$BL973)+'FD inverse'!$A$22*$C974/Setup!$B$17+INDEX('FD inverse'!$A$22:$BH$22,1,'FD mesh'!$B$15+1)*Setup!$B$22</f>
        <v>19.6362174844795</v>
      </c>
      <c r="Y974" s="0" t="n">
        <f aca="false">SUMPRODUCT('FD inverse'!$A$23:$BH$23,'FD mesh'!$B$84:$BI$84,$E973:$BL973)+'FD inverse'!$A$23*$C974/Setup!$B$17+INDEX('FD inverse'!$A$23:$BH$23,1,'FD mesh'!$B$15+1)*Setup!$B$22</f>
        <v>19.1595080424078</v>
      </c>
      <c r="Z974" s="0" t="n">
        <f aca="false">SUMPRODUCT('FD inverse'!$A$24:$BH$24,'FD mesh'!$B$84:$BI$84,$E973:$BL973)+'FD inverse'!$A$24*$C974/Setup!$B$17+INDEX('FD inverse'!$A$24:$BH$24,1,'FD mesh'!$B$15+1)*Setup!$B$22</f>
        <v>18.6814151010804</v>
      </c>
      <c r="AA974" s="0" t="n">
        <f aca="false">SUMPRODUCT('FD inverse'!$A$25:$BH$25,'FD mesh'!$B$84:$BI$84,$E973:$BL973)+'FD inverse'!$A$25*$C974/Setup!$B$17+INDEX('FD inverse'!$A$25:$BH$25,1,'FD mesh'!$B$15+1)*Setup!$B$22</f>
        <v>18.202062688593</v>
      </c>
      <c r="AB974" s="0" t="n">
        <f aca="false">SUMPRODUCT('FD inverse'!$A$26:$BH$26,'FD mesh'!$B$84:$BI$84,$E973:$BL973)+'FD inverse'!$A$26*$C974/Setup!$B$17+INDEX('FD inverse'!$A$26:$BH$26,1,'FD mesh'!$B$15+1)*Setup!$B$22</f>
        <v>17.7215878081286</v>
      </c>
      <c r="AC974" s="0" t="n">
        <f aca="false">SUMPRODUCT('FD inverse'!$A$27:$BH$27,'FD mesh'!$B$84:$BI$84,$E973:$BL973)+'FD inverse'!$A$27*$C974/Setup!$B$17+INDEX('FD inverse'!$A$27:$BH$27,1,'FD mesh'!$B$15+1)*Setup!$B$22</f>
        <v>17.2401385199424</v>
      </c>
      <c r="AD974" s="0" t="n">
        <f aca="false">SUMPRODUCT('FD inverse'!$A$28:$BH$28,'FD mesh'!$B$84:$BI$84,$E973:$BL973)+'FD inverse'!$A$28*$C974/Setup!$B$17+INDEX('FD inverse'!$A$28:$BH$28,1,'FD mesh'!$B$15+1)*Setup!$B$22</f>
        <v>16.7578720733915</v>
      </c>
      <c r="AE974" s="0" t="n">
        <f aca="false">SUMPRODUCT('FD inverse'!$A$29:$BH$29,'FD mesh'!$B$84:$BI$84,$E973:$BL973)+'FD inverse'!$A$29*$C974/Setup!$B$17+INDEX('FD inverse'!$A$29:$BH$29,1,'FD mesh'!$B$15+1)*Setup!$B$22</f>
        <v>16.2749530823174</v>
      </c>
      <c r="AF974" s="0" t="n">
        <f aca="false">SUMPRODUCT('FD inverse'!$A$30:$BH$30,'FD mesh'!$B$84:$BI$84,$E973:$BL973)+'FD inverse'!$A$30*$C974/Setup!$B$17+INDEX('FD inverse'!$A$30:$BH$30,1,'FD mesh'!$B$15+1)*Setup!$B$22</f>
        <v>15.7915517367176</v>
      </c>
      <c r="AG974" s="0" t="n">
        <f aca="false">SUMPRODUCT('FD inverse'!$A$31:$BH$31,'FD mesh'!$B$84:$BI$84,$E973:$BL973)+'FD inverse'!$A$31*$C974/Setup!$B$17+INDEX('FD inverse'!$A$31:$BH$31,1,'FD mesh'!$B$15+1)*Setup!$B$22</f>
        <v>15.3078420433407</v>
      </c>
      <c r="AH974" s="0" t="n">
        <f aca="false">SUMPRODUCT('FD inverse'!$A$32:$BH$32,'FD mesh'!$B$84:$BI$84,$E973:$BL973)+'FD inverse'!$A$32*$C974/Setup!$B$17+INDEX('FD inverse'!$A$32:$BH$32,1,'FD mesh'!$B$15+1)*Setup!$B$22</f>
        <v>15.2873377348366</v>
      </c>
      <c r="AI974" s="0" t="n">
        <f aca="false">SUMPRODUCT('FD inverse'!$A$33:$BH$33,'FD mesh'!$B$84:$BI$84,$E973:$BL973)+'FD inverse'!$A$33*$C974/Setup!$B$17+INDEX('FD inverse'!$A$33:$BH$33,1,'FD mesh'!$B$15+1)*Setup!$B$22</f>
        <v>15.2666192155032</v>
      </c>
      <c r="AJ974" s="0" t="n">
        <f aca="false">SUMPRODUCT('FD inverse'!$A$34:$BH$34,'FD mesh'!$B$84:$BI$84,$E973:$BL973)+'FD inverse'!$A$34*$C974/Setup!$B$17+INDEX('FD inverse'!$A$34:$BH$34,1,'FD mesh'!$B$15+1)*Setup!$B$22</f>
        <v>15.245700636874</v>
      </c>
      <c r="AK974" s="0" t="n">
        <f aca="false">SUMPRODUCT('FD inverse'!$A$35:$BH$35,'FD mesh'!$B$84:$BI$84,$E973:$BL973)+'FD inverse'!$A$35*$C974/Setup!$B$17+INDEX('FD inverse'!$A$35:$BH$35,1,'FD mesh'!$B$15+1)*Setup!$B$22</f>
        <v>15.2245968258125</v>
      </c>
      <c r="AL974" s="0" t="n">
        <f aca="false">SUMPRODUCT('FD inverse'!$A$36:$BH$36,'FD mesh'!$B$84:$BI$84,$E973:$BL973)+'FD inverse'!$A$36*$C974/Setup!$B$17+INDEX('FD inverse'!$A$36:$BH$36,1,'FD mesh'!$B$15+1)*Setup!$B$22</f>
        <v>15.2033231375821</v>
      </c>
      <c r="AM974" s="0" t="n">
        <f aca="false">SUMPRODUCT('FD inverse'!$A$37:$BH$37,'FD mesh'!$B$84:$BI$84,$E973:$BL973)+'FD inverse'!$A$37*$C974/Setup!$B$17+INDEX('FD inverse'!$A$37:$BH$37,1,'FD mesh'!$B$15+1)*Setup!$B$22</f>
        <v>15.1818953326532</v>
      </c>
      <c r="AN974" s="0" t="n">
        <f aca="false">SUMPRODUCT('FD inverse'!$A$38:$BH$38,'FD mesh'!$B$84:$BI$84,$E973:$BL973)+'FD inverse'!$A$38*$C974/Setup!$B$17+INDEX('FD inverse'!$A$38:$BH$38,1,'FD mesh'!$B$15+1)*Setup!$B$22</f>
        <v>15.1603294752643</v>
      </c>
      <c r="AO974" s="0" t="n">
        <f aca="false">SUMPRODUCT('FD inverse'!$A$39:$BH$39,'FD mesh'!$B$84:$BI$84,$E973:$BL973)+'FD inverse'!$A$39*$C974/Setup!$B$17+INDEX('FD inverse'!$A$39:$BH$39,1,'FD mesh'!$B$15+1)*Setup!$B$22</f>
        <v>15.1386418517044</v>
      </c>
      <c r="AP974" s="0" t="n">
        <f aca="false">SUMPRODUCT('FD inverse'!$A$40:$BH$40,'FD mesh'!$B$84:$BI$84,$E973:$BL973)+'FD inverse'!$A$40*$C974/Setup!$B$17+INDEX('FD inverse'!$A$40:$BH$40,1,'FD mesh'!$B$15+1)*Setup!$B$22</f>
        <v>15.1168489062538</v>
      </c>
      <c r="AQ974" s="0" t="n">
        <f aca="false">SUMPRODUCT('FD inverse'!$A$41:$BH$41,'FD mesh'!$B$84:$BI$84,$E973:$BL973)+'FD inverse'!$A$41*$C974/Setup!$B$17+INDEX('FD inverse'!$A$41:$BH$41,1,'FD mesh'!$B$15+1)*Setup!$B$22</f>
        <v>15.0949671926922</v>
      </c>
      <c r="AR974" s="0" t="n">
        <f aca="false">SUMPRODUCT('FD inverse'!$A$42:$BH$42,'FD mesh'!$B$84:$BI$84,$E973:$BL973)+'FD inverse'!$A$42*$C974/Setup!$B$17+INDEX('FD inverse'!$A$42:$BH$42,1,'FD mesh'!$B$15+1)*Setup!$B$22</f>
        <v>15.0730133392683</v>
      </c>
      <c r="AS974" s="0" t="n">
        <f aca="false">SUMPRODUCT('FD inverse'!$A$43:$BH$43,'FD mesh'!$B$84:$BI$84,$E973:$BL973)+'FD inverse'!$A$43*$C974/Setup!$B$17+INDEX('FD inverse'!$A$43:$BH$43,1,'FD mesh'!$B$15+1)*Setup!$B$22</f>
        <v>0</v>
      </c>
      <c r="AT974" s="0" t="n">
        <f aca="false">SUMPRODUCT('FD inverse'!$A$44:$BH$44,'FD mesh'!$B$84:$BI$84,$E973:$BL973)+'FD inverse'!$A$44*$C974/Setup!$B$17+INDEX('FD inverse'!$A$44:$BH$44,1,'FD mesh'!$B$15+1)*Setup!$B$22</f>
        <v>0</v>
      </c>
      <c r="AU974" s="0" t="n">
        <f aca="false">SUMPRODUCT('FD inverse'!$A$45:$BH$45,'FD mesh'!$B$84:$BI$84,$E973:$BL973)+'FD inverse'!$A$45*$C974/Setup!$B$17+INDEX('FD inverse'!$A$45:$BH$45,1,'FD mesh'!$B$15+1)*Setup!$B$22</f>
        <v>0</v>
      </c>
      <c r="AV974" s="0" t="n">
        <f aca="false">SUMPRODUCT('FD inverse'!$A$46:$BH$46,'FD mesh'!$B$84:$BI$84,$E973:$BL973)+'FD inverse'!$A$46*$C974/Setup!$B$17+INDEX('FD inverse'!$A$46:$BH$46,1,'FD mesh'!$B$15+1)*Setup!$B$22</f>
        <v>0</v>
      </c>
      <c r="AW974" s="0" t="n">
        <f aca="false">SUMPRODUCT('FD inverse'!$A$47:$BH$47,'FD mesh'!$B$84:$BI$84,$E973:$BL973)+'FD inverse'!$A$47*$C974/Setup!$B$17+INDEX('FD inverse'!$A$47:$BH$47,1,'FD mesh'!$B$15+1)*Setup!$B$22</f>
        <v>0</v>
      </c>
      <c r="AX974" s="0" t="n">
        <f aca="false">SUMPRODUCT('FD inverse'!$A$48:$BH$48,'FD mesh'!$B$84:$BI$84,$E973:$BL973)+'FD inverse'!$A$48*$C974/Setup!$B$17+INDEX('FD inverse'!$A$48:$BH$48,1,'FD mesh'!$B$15+1)*Setup!$B$22</f>
        <v>0</v>
      </c>
      <c r="AY974" s="0" t="n">
        <f aca="false">SUMPRODUCT('FD inverse'!$A$49:$BH$49,'FD mesh'!$B$84:$BI$84,$E973:$BL973)+'FD inverse'!$A$49*$C974/Setup!$B$17+INDEX('FD inverse'!$A$49:$BH$49,1,'FD mesh'!$B$15+1)*Setup!$B$22</f>
        <v>0</v>
      </c>
      <c r="AZ974" s="0" t="n">
        <f aca="false">SUMPRODUCT('FD inverse'!$A$50:$BH$50,'FD mesh'!$B$84:$BI$84,$E973:$BL973)+'FD inverse'!$A$50*$C974/Setup!$B$17+INDEX('FD inverse'!$A$50:$BH$50,1,'FD mesh'!$B$15+1)*Setup!$B$22</f>
        <v>0</v>
      </c>
      <c r="BA974" s="0" t="n">
        <f aca="false">SUMPRODUCT('FD inverse'!$A$51:$BH$51,'FD mesh'!$B$84:$BI$84,$E973:$BL973)+'FD inverse'!$A$51*$C974/Setup!$B$17+INDEX('FD inverse'!$A$51:$BH$51,1,'FD mesh'!$B$15+1)*Setup!$B$22</f>
        <v>0</v>
      </c>
      <c r="BB974" s="0" t="n">
        <f aca="false">SUMPRODUCT('FD inverse'!$A$52:$BH$52,'FD mesh'!$B$84:$BI$84,$E973:$BL973)+'FD inverse'!$A$52*$C974/Setup!$B$17+INDEX('FD inverse'!$A$52:$BH$52,1,'FD mesh'!$B$15+1)*Setup!$B$22</f>
        <v>0</v>
      </c>
      <c r="BC974" s="0" t="n">
        <f aca="false">SUMPRODUCT('FD inverse'!$A$53:$BH$53,'FD mesh'!$B$84:$BI$84,$E973:$BL973)+'FD inverse'!$A$53*$C974/Setup!$B$17+INDEX('FD inverse'!$A$53:$BH$53,1,'FD mesh'!$B$15+1)*Setup!$B$22</f>
        <v>0</v>
      </c>
      <c r="BD974" s="0" t="n">
        <f aca="false">SUMPRODUCT('FD inverse'!$A$54:$BH$54,'FD mesh'!$B$84:$BI$84,$E973:$BL973)+'FD inverse'!$A$54*$C974/Setup!$B$17+INDEX('FD inverse'!$A$54:$BH$54,1,'FD mesh'!$B$15+1)*Setup!$B$22</f>
        <v>0</v>
      </c>
      <c r="BE974" s="0" t="n">
        <f aca="false">SUMPRODUCT('FD inverse'!$A$55:$BH$55,'FD mesh'!$B$84:$BI$84,$E973:$BL973)+'FD inverse'!$A$55*$C974/Setup!$B$17+INDEX('FD inverse'!$A$55:$BH$55,1,'FD mesh'!$B$15+1)*Setup!$B$22</f>
        <v>0</v>
      </c>
      <c r="BF974" s="0" t="n">
        <f aca="false">SUMPRODUCT('FD inverse'!$A$56:$BH$56,'FD mesh'!$B$84:$BI$84,$E973:$BL973)+'FD inverse'!$A$56*$C974/Setup!$B$17+INDEX('FD inverse'!$A$56:$BH$56,1,'FD mesh'!$B$15+1)*Setup!$B$22</f>
        <v>0</v>
      </c>
      <c r="BG974" s="0" t="n">
        <f aca="false">SUMPRODUCT('FD inverse'!$A$57:$BH$57,'FD mesh'!$B$84:$BI$84,$E973:$BL973)+'FD inverse'!$A$57*$C974/Setup!$B$17+INDEX('FD inverse'!$A$57:$BH$57,1,'FD mesh'!$B$15+1)*Setup!$B$22</f>
        <v>0</v>
      </c>
      <c r="BH974" s="0" t="n">
        <f aca="false">SUMPRODUCT('FD inverse'!$A$58:$BH$58,'FD mesh'!$B$84:$BI$84,$E973:$BL973)+'FD inverse'!$A$58*$C974/Setup!$B$17+INDEX('FD inverse'!$A$58:$BH$58,1,'FD mesh'!$B$15+1)*Setup!$B$22</f>
        <v>0</v>
      </c>
      <c r="BI974" s="0" t="n">
        <f aca="false">SUMPRODUCT('FD inverse'!$A$59:$BH$59,'FD mesh'!$B$84:$BI$84,$E973:$BL973)+'FD inverse'!$A$59*$C974/Setup!$B$17+INDEX('FD inverse'!$A$59:$BH$59,1,'FD mesh'!$B$15+1)*Setup!$B$22</f>
        <v>0</v>
      </c>
      <c r="BJ974" s="0" t="n">
        <f aca="false">SUMPRODUCT('FD inverse'!$A$60:$BH$60,'FD mesh'!$B$84:$BI$84,$E973:$BL973)+'FD inverse'!$A$60*$C974/Setup!$B$17+INDEX('FD inverse'!$A$60:$BH$60,1,'FD mesh'!$B$15+1)*Setup!$B$22</f>
        <v>0</v>
      </c>
      <c r="BK974" s="0" t="n">
        <f aca="false">SUMPRODUCT('FD inverse'!$A$61:$BH$61,'FD mesh'!$B$84:$BI$84,$E973:$BL973)+'FD inverse'!$A$61*$C974/Setup!$B$17+INDEX('FD inverse'!$A$61:$BH$61,1,'FD mesh'!$B$15+1)*Setup!$B$22</f>
        <v>0</v>
      </c>
      <c r="BL974" s="0" t="n">
        <f aca="false">SUMPRODUCT('FD inverse'!$A$62:$BH$62,'FD mesh'!$B$84:$BI$84,$E973:$BL973)+'FD inverse'!$A$62*$C974/Setup!$B$17+INDEX('FD inverse'!$A$62:$BH$62,1,'FD mesh'!$B$15+1)*Setup!$B$22</f>
        <v>0</v>
      </c>
    </row>
    <row r="975" customFormat="false" ht="15" hidden="false" customHeight="false" outlineLevel="0" collapsed="false">
      <c r="A975" s="0" t="n">
        <v>970</v>
      </c>
      <c r="B975" s="0" t="n">
        <f aca="false">A975*Setup!$B$11/3600</f>
        <v>80.8333333333333</v>
      </c>
      <c r="C975" s="0" t="n">
        <f aca="false">Setup!$B$7+Setup!$B$8*COS(2*PI()*(B975-Setup!$B$9)/24)</f>
        <v>22.7971768019829</v>
      </c>
      <c r="D975" s="0" t="n">
        <f aca="false">(C975-E975)/Setup!$B$17</f>
        <v>1.5757731829822</v>
      </c>
      <c r="E975" s="0" t="n">
        <f aca="false">SUMPRODUCT('FD inverse'!$A$3:$BH$3,'FD mesh'!$B$84:$BI$84,$E974:$BL974)+'FD inverse'!$A$3*$C975/Setup!$B$17+INDEX('FD inverse'!$A$3:$BH$3,1,'FD mesh'!$B$15+1)*Setup!$B$22</f>
        <v>22.5923262881952</v>
      </c>
      <c r="F975" s="0" t="n">
        <f aca="false">SUMPRODUCT('FD inverse'!$A$4:$BH$4,'FD mesh'!$B$84:$BI$84,$E974:$BL974)+'FD inverse'!$A$4*$C975/Setup!$B$17+INDEX('FD inverse'!$A$4:$BH$4,1,'FD mesh'!$B$15+1)*Setup!$B$22</f>
        <v>22.5556901330881</v>
      </c>
      <c r="G975" s="0" t="n">
        <f aca="false">SUMPRODUCT('FD inverse'!$A$5:$BH$5,'FD mesh'!$B$84:$BI$84,$E974:$BL974)+'FD inverse'!$A$5*$C975/Setup!$B$17+INDEX('FD inverse'!$A$5:$BH$5,1,'FD mesh'!$B$15+1)*Setup!$B$22</f>
        <v>22.5360884355385</v>
      </c>
      <c r="H975" s="0" t="n">
        <f aca="false">SUMPRODUCT('FD inverse'!$A$6:$BH$6,'FD mesh'!$B$84:$BI$84,$E974:$BL974)+'FD inverse'!$A$6*$C975/Setup!$B$17+INDEX('FD inverse'!$A$6:$BH$6,1,'FD mesh'!$B$15+1)*Setup!$B$22</f>
        <v>22.4931553442872</v>
      </c>
      <c r="I975" s="0" t="n">
        <f aca="false">SUMPRODUCT('FD inverse'!$A$7:$BH$7,'FD mesh'!$B$84:$BI$84,$E974:$BL974)+'FD inverse'!$A$7*$C975/Setup!$B$17+INDEX('FD inverse'!$A$7:$BH$7,1,'FD mesh'!$B$15+1)*Setup!$B$22</f>
        <v>22.491010510562</v>
      </c>
      <c r="J975" s="0" t="n">
        <f aca="false">SUMPRODUCT('FD inverse'!$A$8:$BH$8,'FD mesh'!$B$84:$BI$84,$E974:$BL974)+'FD inverse'!$A$8*$C975/Setup!$B$17+INDEX('FD inverse'!$A$8:$BH$8,1,'FD mesh'!$B$15+1)*Setup!$B$22</f>
        <v>22.4909006105353</v>
      </c>
      <c r="K975" s="0" t="n">
        <f aca="false">SUMPRODUCT('FD inverse'!$A$9:$BH$9,'FD mesh'!$B$84:$BI$84,$E974:$BL974)+'FD inverse'!$A$9*$C975/Setup!$B$17+INDEX('FD inverse'!$A$9:$BH$9,1,'FD mesh'!$B$15+1)*Setup!$B$22</f>
        <v>22.4916978298836</v>
      </c>
      <c r="L975" s="0" t="n">
        <f aca="false">SUMPRODUCT('FD inverse'!$A$10:$BH$10,'FD mesh'!$B$84:$BI$84,$E974:$BL974)+'FD inverse'!$A$10*$C975/Setup!$B$17+INDEX('FD inverse'!$A$10:$BH$10,1,'FD mesh'!$B$15+1)*Setup!$B$22</f>
        <v>22.4924173844969</v>
      </c>
      <c r="M975" s="0" t="n">
        <f aca="false">SUMPRODUCT('FD inverse'!$A$11:$BH$11,'FD mesh'!$B$84:$BI$84,$E974:$BL974)+'FD inverse'!$A$11*$C975/Setup!$B$17+INDEX('FD inverse'!$A$11:$BH$11,1,'FD mesh'!$B$15+1)*Setup!$B$22</f>
        <v>22.4922141154255</v>
      </c>
      <c r="N975" s="0" t="n">
        <f aca="false">SUMPRODUCT('FD inverse'!$A$12:$BH$12,'FD mesh'!$B$84:$BI$84,$E974:$BL974)+'FD inverse'!$A$12*$C975/Setup!$B$17+INDEX('FD inverse'!$A$12:$BH$12,1,'FD mesh'!$B$15+1)*Setup!$B$22</f>
        <v>22.4903791732691</v>
      </c>
      <c r="O975" s="0" t="n">
        <f aca="false">SUMPRODUCT('FD inverse'!$A$13:$BH$13,'FD mesh'!$B$84:$BI$84,$E974:$BL974)+'FD inverse'!$A$13*$C975/Setup!$B$17+INDEX('FD inverse'!$A$13:$BH$13,1,'FD mesh'!$B$15+1)*Setup!$B$22</f>
        <v>22.4863369317614</v>
      </c>
      <c r="P975" s="0" t="n">
        <f aca="false">SUMPRODUCT('FD inverse'!$A$14:$BH$14,'FD mesh'!$B$84:$BI$84,$E974:$BL974)+'FD inverse'!$A$14*$C975/Setup!$B$17+INDEX('FD inverse'!$A$14:$BH$14,1,'FD mesh'!$B$15+1)*Setup!$B$22</f>
        <v>22.4796422476763</v>
      </c>
      <c r="Q975" s="0" t="n">
        <f aca="false">SUMPRODUCT('FD inverse'!$A$15:$BH$15,'FD mesh'!$B$84:$BI$84,$E974:$BL974)+'FD inverse'!$A$15*$C975/Setup!$B$17+INDEX('FD inverse'!$A$15:$BH$15,1,'FD mesh'!$B$15+1)*Setup!$B$22</f>
        <v>22.4699781620944</v>
      </c>
      <c r="R975" s="0" t="n">
        <f aca="false">SUMPRODUCT('FD inverse'!$A$16:$BH$16,'FD mesh'!$B$84:$BI$84,$E974:$BL974)+'FD inverse'!$A$16*$C975/Setup!$B$17+INDEX('FD inverse'!$A$16:$BH$16,1,'FD mesh'!$B$15+1)*Setup!$B$22</f>
        <v>22.4571541164648</v>
      </c>
      <c r="S975" s="0" t="n">
        <f aca="false">SUMPRODUCT('FD inverse'!$A$17:$BH$17,'FD mesh'!$B$84:$BI$84,$E974:$BL974)+'FD inverse'!$A$17*$C975/Setup!$B$17+INDEX('FD inverse'!$A$17:$BH$17,1,'FD mesh'!$B$15+1)*Setup!$B$22</f>
        <v>21.9902500971792</v>
      </c>
      <c r="T975" s="0" t="n">
        <f aca="false">SUMPRODUCT('FD inverse'!$A$18:$BH$18,'FD mesh'!$B$84:$BI$84,$E974:$BL974)+'FD inverse'!$A$18*$C975/Setup!$B$17+INDEX('FD inverse'!$A$18:$BH$18,1,'FD mesh'!$B$15+1)*Setup!$B$22</f>
        <v>21.5217029256764</v>
      </c>
      <c r="U975" s="0" t="n">
        <f aca="false">SUMPRODUCT('FD inverse'!$A$19:$BH$19,'FD mesh'!$B$84:$BI$84,$E974:$BL974)+'FD inverse'!$A$19*$C975/Setup!$B$17+INDEX('FD inverse'!$A$19:$BH$19,1,'FD mesh'!$B$15+1)*Setup!$B$22</f>
        <v>21.0515068015788</v>
      </c>
      <c r="V975" s="0" t="n">
        <f aca="false">SUMPRODUCT('FD inverse'!$A$20:$BH$20,'FD mesh'!$B$84:$BI$84,$E974:$BL974)+'FD inverse'!$A$20*$C975/Setup!$B$17+INDEX('FD inverse'!$A$20:$BH$20,1,'FD mesh'!$B$15+1)*Setup!$B$22</f>
        <v>20.5796820243666</v>
      </c>
      <c r="W975" s="0" t="n">
        <f aca="false">SUMPRODUCT('FD inverse'!$A$21:$BH$21,'FD mesh'!$B$84:$BI$84,$E974:$BL974)+'FD inverse'!$A$21*$C975/Setup!$B$17+INDEX('FD inverse'!$A$21:$BH$21,1,'FD mesh'!$B$15+1)*Setup!$B$22</f>
        <v>20.1062726606333</v>
      </c>
      <c r="X975" s="0" t="n">
        <f aca="false">SUMPRODUCT('FD inverse'!$A$22:$BH$22,'FD mesh'!$B$84:$BI$84,$E974:$BL974)+'FD inverse'!$A$22*$C975/Setup!$B$17+INDEX('FD inverse'!$A$22:$BH$22,1,'FD mesh'!$B$15+1)*Setup!$B$22</f>
        <v>19.6313442858748</v>
      </c>
      <c r="Y975" s="0" t="n">
        <f aca="false">SUMPRODUCT('FD inverse'!$A$23:$BH$23,'FD mesh'!$B$84:$BI$84,$E974:$BL974)+'FD inverse'!$A$23*$C975/Setup!$B$17+INDEX('FD inverse'!$A$23:$BH$23,1,'FD mesh'!$B$15+1)*Setup!$B$22</f>
        <v>19.1549817983842</v>
      </c>
      <c r="Z975" s="0" t="n">
        <f aca="false">SUMPRODUCT('FD inverse'!$A$24:$BH$24,'FD mesh'!$B$84:$BI$84,$E974:$BL974)+'FD inverse'!$A$24*$C975/Setup!$B$17+INDEX('FD inverse'!$A$24:$BH$24,1,'FD mesh'!$B$15+1)*Setup!$B$22</f>
        <v>18.677287301938</v>
      </c>
      <c r="AA975" s="0" t="n">
        <f aca="false">SUMPRODUCT('FD inverse'!$A$25:$BH$25,'FD mesh'!$B$84:$BI$84,$E974:$BL974)+'FD inverse'!$A$25*$C975/Setup!$B$17+INDEX('FD inverse'!$A$25:$BH$25,1,'FD mesh'!$B$15+1)*Setup!$B$22</f>
        <v>18.1983780531727</v>
      </c>
      <c r="AB975" s="0" t="n">
        <f aca="false">SUMPRODUCT('FD inverse'!$A$26:$BH$26,'FD mesh'!$B$84:$BI$84,$E974:$BL974)+'FD inverse'!$A$26*$C975/Setup!$B$17+INDEX('FD inverse'!$A$26:$BH$26,1,'FD mesh'!$B$15+1)*Setup!$B$22</f>
        <v>17.718384468841</v>
      </c>
      <c r="AC975" s="0" t="n">
        <f aca="false">SUMPRODUCT('FD inverse'!$A$27:$BH$27,'FD mesh'!$B$84:$BI$84,$E974:$BL974)+'FD inverse'!$A$27*$C975/Setup!$B$17+INDEX('FD inverse'!$A$27:$BH$27,1,'FD mesh'!$B$15+1)*Setup!$B$22</f>
        <v>17.2374481875189</v>
      </c>
      <c r="AD975" s="0" t="n">
        <f aca="false">SUMPRODUCT('FD inverse'!$A$28:$BH$28,'FD mesh'!$B$84:$BI$84,$E974:$BL974)+'FD inverse'!$A$28*$C975/Setup!$B$17+INDEX('FD inverse'!$A$28:$BH$28,1,'FD mesh'!$B$15+1)*Setup!$B$22</f>
        <v>16.7557201797978</v>
      </c>
      <c r="AE975" s="0" t="n">
        <f aca="false">SUMPRODUCT('FD inverse'!$A$29:$BH$29,'FD mesh'!$B$84:$BI$84,$E974:$BL974)+'FD inverse'!$A$29*$C975/Setup!$B$17+INDEX('FD inverse'!$A$29:$BH$29,1,'FD mesh'!$B$15+1)*Setup!$B$22</f>
        <v>16.2733589005335</v>
      </c>
      <c r="AF975" s="0" t="n">
        <f aca="false">SUMPRODUCT('FD inverse'!$A$30:$BH$30,'FD mesh'!$B$84:$BI$84,$E974:$BL974)+'FD inverse'!$A$30*$C975/Setup!$B$17+INDEX('FD inverse'!$A$30:$BH$30,1,'FD mesh'!$B$15+1)*Setup!$B$22</f>
        <v>15.7905284763443</v>
      </c>
      <c r="AG975" s="0" t="n">
        <f aca="false">SUMPRODUCT('FD inverse'!$A$31:$BH$31,'FD mesh'!$B$84:$BI$84,$E974:$BL974)+'FD inverse'!$A$31*$C975/Setup!$B$17+INDEX('FD inverse'!$A$31:$BH$31,1,'FD mesh'!$B$15+1)*Setup!$B$22</f>
        <v>15.3073969212452</v>
      </c>
      <c r="AH975" s="0" t="n">
        <f aca="false">SUMPRODUCT('FD inverse'!$A$32:$BH$32,'FD mesh'!$B$84:$BI$84,$E974:$BL974)+'FD inverse'!$A$32*$C975/Setup!$B$17+INDEX('FD inverse'!$A$32:$BH$32,1,'FD mesh'!$B$15+1)*Setup!$B$22</f>
        <v>15.2869180989947</v>
      </c>
      <c r="AI975" s="0" t="n">
        <f aca="false">SUMPRODUCT('FD inverse'!$A$33:$BH$33,'FD mesh'!$B$84:$BI$84,$E974:$BL974)+'FD inverse'!$A$33*$C975/Setup!$B$17+INDEX('FD inverse'!$A$33:$BH$33,1,'FD mesh'!$B$15+1)*Setup!$B$22</f>
        <v>15.2662268474155</v>
      </c>
      <c r="AJ975" s="0" t="n">
        <f aca="false">SUMPRODUCT('FD inverse'!$A$34:$BH$34,'FD mesh'!$B$84:$BI$84,$E974:$BL974)+'FD inverse'!$A$34*$C975/Setup!$B$17+INDEX('FD inverse'!$A$34:$BH$34,1,'FD mesh'!$B$15+1)*Setup!$B$22</f>
        <v>15.2453369700728</v>
      </c>
      <c r="AK975" s="0" t="n">
        <f aca="false">SUMPRODUCT('FD inverse'!$A$35:$BH$35,'FD mesh'!$B$84:$BI$84,$E974:$BL974)+'FD inverse'!$A$35*$C975/Setup!$B$17+INDEX('FD inverse'!$A$35:$BH$35,1,'FD mesh'!$B$15+1)*Setup!$B$22</f>
        <v>15.224262996219</v>
      </c>
      <c r="AL975" s="0" t="n">
        <f aca="false">SUMPRODUCT('FD inverse'!$A$36:$BH$36,'FD mesh'!$B$84:$BI$84,$E974:$BL974)+'FD inverse'!$A$36*$C975/Setup!$B$17+INDEX('FD inverse'!$A$36:$BH$36,1,'FD mesh'!$B$15+1)*Setup!$B$22</f>
        <v>15.2030200301357</v>
      </c>
      <c r="AM975" s="0" t="n">
        <f aca="false">SUMPRODUCT('FD inverse'!$A$37:$BH$37,'FD mesh'!$B$84:$BI$84,$E974:$BL974)+'FD inverse'!$A$37*$C975/Setup!$B$17+INDEX('FD inverse'!$A$37:$BH$37,1,'FD mesh'!$B$15+1)*Setup!$B$22</f>
        <v>15.1816236240816</v>
      </c>
      <c r="AN975" s="0" t="n">
        <f aca="false">SUMPRODUCT('FD inverse'!$A$38:$BH$38,'FD mesh'!$B$84:$BI$84,$E974:$BL974)+'FD inverse'!$A$38*$C975/Setup!$B$17+INDEX('FD inverse'!$A$38:$BH$38,1,'FD mesh'!$B$15+1)*Setup!$B$22</f>
        <v>15.1600896728903</v>
      </c>
      <c r="AO975" s="0" t="n">
        <f aca="false">SUMPRODUCT('FD inverse'!$A$39:$BH$39,'FD mesh'!$B$84:$BI$84,$E974:$BL974)+'FD inverse'!$A$39*$C975/Setup!$B$17+INDEX('FD inverse'!$A$39:$BH$39,1,'FD mesh'!$B$15+1)*Setup!$B$22</f>
        <v>15.1384343282138</v>
      </c>
      <c r="AP975" s="0" t="n">
        <f aca="false">SUMPRODUCT('FD inverse'!$A$40:$BH$40,'FD mesh'!$B$84:$BI$84,$E974:$BL974)+'FD inverse'!$A$40*$C975/Setup!$B$17+INDEX('FD inverse'!$A$40:$BH$40,1,'FD mesh'!$B$15+1)*Setup!$B$22</f>
        <v>15.1166739303666</v>
      </c>
      <c r="AQ975" s="0" t="n">
        <f aca="false">SUMPRODUCT('FD inverse'!$A$41:$BH$41,'FD mesh'!$B$84:$BI$84,$E974:$BL974)+'FD inverse'!$A$41*$C975/Setup!$B$17+INDEX('FD inverse'!$A$41:$BH$41,1,'FD mesh'!$B$15+1)*Setup!$B$22</f>
        <v>15.094824955695</v>
      </c>
      <c r="AR975" s="0" t="n">
        <f aca="false">SUMPRODUCT('FD inverse'!$A$42:$BH$42,'FD mesh'!$B$84:$BI$84,$E974:$BL974)+'FD inverse'!$A$42*$C975/Setup!$B$17+INDEX('FD inverse'!$A$42:$BH$42,1,'FD mesh'!$B$15+1)*Setup!$B$22</f>
        <v>15.0729039773793</v>
      </c>
      <c r="AS975" s="0" t="n">
        <f aca="false">SUMPRODUCT('FD inverse'!$A$43:$BH$43,'FD mesh'!$B$84:$BI$84,$E974:$BL974)+'FD inverse'!$A$43*$C975/Setup!$B$17+INDEX('FD inverse'!$A$43:$BH$43,1,'FD mesh'!$B$15+1)*Setup!$B$22</f>
        <v>0</v>
      </c>
      <c r="AT975" s="0" t="n">
        <f aca="false">SUMPRODUCT('FD inverse'!$A$44:$BH$44,'FD mesh'!$B$84:$BI$84,$E974:$BL974)+'FD inverse'!$A$44*$C975/Setup!$B$17+INDEX('FD inverse'!$A$44:$BH$44,1,'FD mesh'!$B$15+1)*Setup!$B$22</f>
        <v>0</v>
      </c>
      <c r="AU975" s="0" t="n">
        <f aca="false">SUMPRODUCT('FD inverse'!$A$45:$BH$45,'FD mesh'!$B$84:$BI$84,$E974:$BL974)+'FD inverse'!$A$45*$C975/Setup!$B$17+INDEX('FD inverse'!$A$45:$BH$45,1,'FD mesh'!$B$15+1)*Setup!$B$22</f>
        <v>0</v>
      </c>
      <c r="AV975" s="0" t="n">
        <f aca="false">SUMPRODUCT('FD inverse'!$A$46:$BH$46,'FD mesh'!$B$84:$BI$84,$E974:$BL974)+'FD inverse'!$A$46*$C975/Setup!$B$17+INDEX('FD inverse'!$A$46:$BH$46,1,'FD mesh'!$B$15+1)*Setup!$B$22</f>
        <v>0</v>
      </c>
      <c r="AW975" s="0" t="n">
        <f aca="false">SUMPRODUCT('FD inverse'!$A$47:$BH$47,'FD mesh'!$B$84:$BI$84,$E974:$BL974)+'FD inverse'!$A$47*$C975/Setup!$B$17+INDEX('FD inverse'!$A$47:$BH$47,1,'FD mesh'!$B$15+1)*Setup!$B$22</f>
        <v>0</v>
      </c>
      <c r="AX975" s="0" t="n">
        <f aca="false">SUMPRODUCT('FD inverse'!$A$48:$BH$48,'FD mesh'!$B$84:$BI$84,$E974:$BL974)+'FD inverse'!$A$48*$C975/Setup!$B$17+INDEX('FD inverse'!$A$48:$BH$48,1,'FD mesh'!$B$15+1)*Setup!$B$22</f>
        <v>0</v>
      </c>
      <c r="AY975" s="0" t="n">
        <f aca="false">SUMPRODUCT('FD inverse'!$A$49:$BH$49,'FD mesh'!$B$84:$BI$84,$E974:$BL974)+'FD inverse'!$A$49*$C975/Setup!$B$17+INDEX('FD inverse'!$A$49:$BH$49,1,'FD mesh'!$B$15+1)*Setup!$B$22</f>
        <v>0</v>
      </c>
      <c r="AZ975" s="0" t="n">
        <f aca="false">SUMPRODUCT('FD inverse'!$A$50:$BH$50,'FD mesh'!$B$84:$BI$84,$E974:$BL974)+'FD inverse'!$A$50*$C975/Setup!$B$17+INDEX('FD inverse'!$A$50:$BH$50,1,'FD mesh'!$B$15+1)*Setup!$B$22</f>
        <v>0</v>
      </c>
      <c r="BA975" s="0" t="n">
        <f aca="false">SUMPRODUCT('FD inverse'!$A$51:$BH$51,'FD mesh'!$B$84:$BI$84,$E974:$BL974)+'FD inverse'!$A$51*$C975/Setup!$B$17+INDEX('FD inverse'!$A$51:$BH$51,1,'FD mesh'!$B$15+1)*Setup!$B$22</f>
        <v>0</v>
      </c>
      <c r="BB975" s="0" t="n">
        <f aca="false">SUMPRODUCT('FD inverse'!$A$52:$BH$52,'FD mesh'!$B$84:$BI$84,$E974:$BL974)+'FD inverse'!$A$52*$C975/Setup!$B$17+INDEX('FD inverse'!$A$52:$BH$52,1,'FD mesh'!$B$15+1)*Setup!$B$22</f>
        <v>0</v>
      </c>
      <c r="BC975" s="0" t="n">
        <f aca="false">SUMPRODUCT('FD inverse'!$A$53:$BH$53,'FD mesh'!$B$84:$BI$84,$E974:$BL974)+'FD inverse'!$A$53*$C975/Setup!$B$17+INDEX('FD inverse'!$A$53:$BH$53,1,'FD mesh'!$B$15+1)*Setup!$B$22</f>
        <v>0</v>
      </c>
      <c r="BD975" s="0" t="n">
        <f aca="false">SUMPRODUCT('FD inverse'!$A$54:$BH$54,'FD mesh'!$B$84:$BI$84,$E974:$BL974)+'FD inverse'!$A$54*$C975/Setup!$B$17+INDEX('FD inverse'!$A$54:$BH$54,1,'FD mesh'!$B$15+1)*Setup!$B$22</f>
        <v>0</v>
      </c>
      <c r="BE975" s="0" t="n">
        <f aca="false">SUMPRODUCT('FD inverse'!$A$55:$BH$55,'FD mesh'!$B$84:$BI$84,$E974:$BL974)+'FD inverse'!$A$55*$C975/Setup!$B$17+INDEX('FD inverse'!$A$55:$BH$55,1,'FD mesh'!$B$15+1)*Setup!$B$22</f>
        <v>0</v>
      </c>
      <c r="BF975" s="0" t="n">
        <f aca="false">SUMPRODUCT('FD inverse'!$A$56:$BH$56,'FD mesh'!$B$84:$BI$84,$E974:$BL974)+'FD inverse'!$A$56*$C975/Setup!$B$17+INDEX('FD inverse'!$A$56:$BH$56,1,'FD mesh'!$B$15+1)*Setup!$B$22</f>
        <v>0</v>
      </c>
      <c r="BG975" s="0" t="n">
        <f aca="false">SUMPRODUCT('FD inverse'!$A$57:$BH$57,'FD mesh'!$B$84:$BI$84,$E974:$BL974)+'FD inverse'!$A$57*$C975/Setup!$B$17+INDEX('FD inverse'!$A$57:$BH$57,1,'FD mesh'!$B$15+1)*Setup!$B$22</f>
        <v>0</v>
      </c>
      <c r="BH975" s="0" t="n">
        <f aca="false">SUMPRODUCT('FD inverse'!$A$58:$BH$58,'FD mesh'!$B$84:$BI$84,$E974:$BL974)+'FD inverse'!$A$58*$C975/Setup!$B$17+INDEX('FD inverse'!$A$58:$BH$58,1,'FD mesh'!$B$15+1)*Setup!$B$22</f>
        <v>0</v>
      </c>
      <c r="BI975" s="0" t="n">
        <f aca="false">SUMPRODUCT('FD inverse'!$A$59:$BH$59,'FD mesh'!$B$84:$BI$84,$E974:$BL974)+'FD inverse'!$A$59*$C975/Setup!$B$17+INDEX('FD inverse'!$A$59:$BH$59,1,'FD mesh'!$B$15+1)*Setup!$B$22</f>
        <v>0</v>
      </c>
      <c r="BJ975" s="0" t="n">
        <f aca="false">SUMPRODUCT('FD inverse'!$A$60:$BH$60,'FD mesh'!$B$84:$BI$84,$E974:$BL974)+'FD inverse'!$A$60*$C975/Setup!$B$17+INDEX('FD inverse'!$A$60:$BH$60,1,'FD mesh'!$B$15+1)*Setup!$B$22</f>
        <v>0</v>
      </c>
      <c r="BK975" s="0" t="n">
        <f aca="false">SUMPRODUCT('FD inverse'!$A$61:$BH$61,'FD mesh'!$B$84:$BI$84,$E974:$BL974)+'FD inverse'!$A$61*$C975/Setup!$B$17+INDEX('FD inverse'!$A$61:$BH$61,1,'FD mesh'!$B$15+1)*Setup!$B$22</f>
        <v>0</v>
      </c>
      <c r="BL975" s="0" t="n">
        <f aca="false">SUMPRODUCT('FD inverse'!$A$62:$BH$62,'FD mesh'!$B$84:$BI$84,$E974:$BL974)+'FD inverse'!$A$62*$C975/Setup!$B$17+INDEX('FD inverse'!$A$62:$BH$62,1,'FD mesh'!$B$15+1)*Setup!$B$22</f>
        <v>0</v>
      </c>
    </row>
    <row r="976" customFormat="false" ht="15" hidden="false" customHeight="false" outlineLevel="0" collapsed="false">
      <c r="A976" s="0" t="n">
        <v>971</v>
      </c>
      <c r="B976" s="0" t="n">
        <f aca="false">A976*Setup!$B$11/3600</f>
        <v>80.9166666666667</v>
      </c>
      <c r="C976" s="0" t="n">
        <f aca="false">Setup!$B$7+Setup!$B$8*COS(2*PI()*(B976-Setup!$B$9)/24)</f>
        <v>22.880683943876</v>
      </c>
      <c r="D976" s="0" t="n">
        <f aca="false">(C976-E976)/Setup!$B$17</f>
        <v>1.85024287357236</v>
      </c>
      <c r="E976" s="0" t="n">
        <f aca="false">SUMPRODUCT('FD inverse'!$A$3:$BH$3,'FD mesh'!$B$84:$BI$84,$E975:$BL975)+'FD inverse'!$A$3*$C976/Setup!$B$17+INDEX('FD inverse'!$A$3:$BH$3,1,'FD mesh'!$B$15+1)*Setup!$B$22</f>
        <v>22.6401523703116</v>
      </c>
      <c r="F976" s="0" t="n">
        <f aca="false">SUMPRODUCT('FD inverse'!$A$4:$BH$4,'FD mesh'!$B$84:$BI$84,$E975:$BL975)+'FD inverse'!$A$4*$C976/Setup!$B$17+INDEX('FD inverse'!$A$4:$BH$4,1,'FD mesh'!$B$15+1)*Setup!$B$22</f>
        <v>22.5954645421924</v>
      </c>
      <c r="G976" s="0" t="n">
        <f aca="false">SUMPRODUCT('FD inverse'!$A$5:$BH$5,'FD mesh'!$B$84:$BI$84,$E975:$BL975)+'FD inverse'!$A$5*$C976/Setup!$B$17+INDEX('FD inverse'!$A$5:$BH$5,1,'FD mesh'!$B$15+1)*Setup!$B$22</f>
        <v>22.5680399124691</v>
      </c>
      <c r="H976" s="0" t="n">
        <f aca="false">SUMPRODUCT('FD inverse'!$A$6:$BH$6,'FD mesh'!$B$84:$BI$84,$E975:$BL975)+'FD inverse'!$A$6*$C976/Setup!$B$17+INDEX('FD inverse'!$A$6:$BH$6,1,'FD mesh'!$B$15+1)*Setup!$B$22</f>
        <v>22.4991911085273</v>
      </c>
      <c r="I976" s="0" t="n">
        <f aca="false">SUMPRODUCT('FD inverse'!$A$7:$BH$7,'FD mesh'!$B$84:$BI$84,$E975:$BL975)+'FD inverse'!$A$7*$C976/Setup!$B$17+INDEX('FD inverse'!$A$7:$BH$7,1,'FD mesh'!$B$15+1)*Setup!$B$22</f>
        <v>22.4948787554469</v>
      </c>
      <c r="J976" s="0" t="n">
        <f aca="false">SUMPRODUCT('FD inverse'!$A$8:$BH$8,'FD mesh'!$B$84:$BI$84,$E975:$BL975)+'FD inverse'!$A$8*$C976/Setup!$B$17+INDEX('FD inverse'!$A$8:$BH$8,1,'FD mesh'!$B$15+1)*Setup!$B$22</f>
        <v>22.4928485527412</v>
      </c>
      <c r="K976" s="0" t="n">
        <f aca="false">SUMPRODUCT('FD inverse'!$A$9:$BH$9,'FD mesh'!$B$84:$BI$84,$E975:$BL975)+'FD inverse'!$A$9*$C976/Setup!$B$17+INDEX('FD inverse'!$A$9:$BH$9,1,'FD mesh'!$B$15+1)*Setup!$B$22</f>
        <v>22.4919675784755</v>
      </c>
      <c r="L976" s="0" t="n">
        <f aca="false">SUMPRODUCT('FD inverse'!$A$10:$BH$10,'FD mesh'!$B$84:$BI$84,$E975:$BL975)+'FD inverse'!$A$10*$C976/Setup!$B$17+INDEX('FD inverse'!$A$10:$BH$10,1,'FD mesh'!$B$15+1)*Setup!$B$22</f>
        <v>22.4912457479218</v>
      </c>
      <c r="M976" s="0" t="n">
        <f aca="false">SUMPRODUCT('FD inverse'!$A$11:$BH$11,'FD mesh'!$B$84:$BI$84,$E975:$BL975)+'FD inverse'!$A$11*$C976/Setup!$B$17+INDEX('FD inverse'!$A$11:$BH$11,1,'FD mesh'!$B$15+1)*Setup!$B$22</f>
        <v>22.4898326863504</v>
      </c>
      <c r="N976" s="0" t="n">
        <f aca="false">SUMPRODUCT('FD inverse'!$A$12:$BH$12,'FD mesh'!$B$84:$BI$84,$E975:$BL975)+'FD inverse'!$A$12*$C976/Setup!$B$17+INDEX('FD inverse'!$A$12:$BH$12,1,'FD mesh'!$B$15+1)*Setup!$B$22</f>
        <v>22.4870146518734</v>
      </c>
      <c r="O976" s="0" t="n">
        <f aca="false">SUMPRODUCT('FD inverse'!$A$13:$BH$13,'FD mesh'!$B$84:$BI$84,$E975:$BL975)+'FD inverse'!$A$13*$C976/Setup!$B$17+INDEX('FD inverse'!$A$13:$BH$13,1,'FD mesh'!$B$15+1)*Setup!$B$22</f>
        <v>22.4822116490214</v>
      </c>
      <c r="P976" s="0" t="n">
        <f aca="false">SUMPRODUCT('FD inverse'!$A$14:$BH$14,'FD mesh'!$B$84:$BI$84,$E975:$BL975)+'FD inverse'!$A$14*$C976/Setup!$B$17+INDEX('FD inverse'!$A$14:$BH$14,1,'FD mesh'!$B$15+1)*Setup!$B$22</f>
        <v>22.4749748510425</v>
      </c>
      <c r="Q976" s="0" t="n">
        <f aca="false">SUMPRODUCT('FD inverse'!$A$15:$BH$15,'FD mesh'!$B$84:$BI$84,$E975:$BL975)+'FD inverse'!$A$15*$C976/Setup!$B$17+INDEX('FD inverse'!$A$15:$BH$15,1,'FD mesh'!$B$15+1)*Setup!$B$22</f>
        <v>22.464984426731</v>
      </c>
      <c r="R976" s="0" t="n">
        <f aca="false">SUMPRODUCT('FD inverse'!$A$16:$BH$16,'FD mesh'!$B$84:$BI$84,$E975:$BL975)+'FD inverse'!$A$16*$C976/Setup!$B$17+INDEX('FD inverse'!$A$16:$BH$16,1,'FD mesh'!$B$15+1)*Setup!$B$22</f>
        <v>22.4520478458628</v>
      </c>
      <c r="S976" s="0" t="n">
        <f aca="false">SUMPRODUCT('FD inverse'!$A$17:$BH$17,'FD mesh'!$B$84:$BI$84,$E975:$BL975)+'FD inverse'!$A$17*$C976/Setup!$B$17+INDEX('FD inverse'!$A$17:$BH$17,1,'FD mesh'!$B$15+1)*Setup!$B$22</f>
        <v>21.9849985922851</v>
      </c>
      <c r="T976" s="0" t="n">
        <f aca="false">SUMPRODUCT('FD inverse'!$A$18:$BH$18,'FD mesh'!$B$84:$BI$84,$E975:$BL975)+'FD inverse'!$A$18*$C976/Setup!$B$17+INDEX('FD inverse'!$A$18:$BH$18,1,'FD mesh'!$B$15+1)*Setup!$B$22</f>
        <v>21.5164038958385</v>
      </c>
      <c r="U976" s="0" t="n">
        <f aca="false">SUMPRODUCT('FD inverse'!$A$19:$BH$19,'FD mesh'!$B$84:$BI$84,$E975:$BL975)+'FD inverse'!$A$19*$C976/Setup!$B$17+INDEX('FD inverse'!$A$19:$BH$19,1,'FD mesh'!$B$15+1)*Setup!$B$22</f>
        <v>21.046249770611</v>
      </c>
      <c r="V976" s="0" t="n">
        <f aca="false">SUMPRODUCT('FD inverse'!$A$20:$BH$20,'FD mesh'!$B$84:$BI$84,$E975:$BL975)+'FD inverse'!$A$20*$C976/Setup!$B$17+INDEX('FD inverse'!$A$20:$BH$20,1,'FD mesh'!$B$15+1)*Setup!$B$22</f>
        <v>20.5745485762701</v>
      </c>
      <c r="W976" s="0" t="n">
        <f aca="false">SUMPRODUCT('FD inverse'!$A$21:$BH$21,'FD mesh'!$B$84:$BI$84,$E975:$BL975)+'FD inverse'!$A$21*$C976/Setup!$B$17+INDEX('FD inverse'!$A$21:$BH$21,1,'FD mesh'!$B$15+1)*Setup!$B$22</f>
        <v>20.1013366814894</v>
      </c>
      <c r="X976" s="0" t="n">
        <f aca="false">SUMPRODUCT('FD inverse'!$A$22:$BH$22,'FD mesh'!$B$84:$BI$84,$E975:$BL975)+'FD inverse'!$A$22*$C976/Setup!$B$17+INDEX('FD inverse'!$A$22:$BH$22,1,'FD mesh'!$B$15+1)*Setup!$B$22</f>
        <v>19.6266721985606</v>
      </c>
      <c r="Y976" s="0" t="n">
        <f aca="false">SUMPRODUCT('FD inverse'!$A$23:$BH$23,'FD mesh'!$B$84:$BI$84,$E975:$BL975)+'FD inverse'!$A$23*$C976/Setup!$B$17+INDEX('FD inverse'!$A$23:$BH$23,1,'FD mesh'!$B$15+1)*Setup!$B$22</f>
        <v>19.1506327870793</v>
      </c>
      <c r="Z976" s="0" t="n">
        <f aca="false">SUMPRODUCT('FD inverse'!$A$24:$BH$24,'FD mesh'!$B$84:$BI$84,$E975:$BL975)+'FD inverse'!$A$24*$C976/Setup!$B$17+INDEX('FD inverse'!$A$24:$BH$24,1,'FD mesh'!$B$15+1)*Setup!$B$22</f>
        <v>18.6733135236998</v>
      </c>
      <c r="AA976" s="0" t="n">
        <f aca="false">SUMPRODUCT('FD inverse'!$A$25:$BH$25,'FD mesh'!$B$84:$BI$84,$E975:$BL975)+'FD inverse'!$A$25*$C976/Setup!$B$17+INDEX('FD inverse'!$A$25:$BH$25,1,'FD mesh'!$B$15+1)*Setup!$B$22</f>
        <v>18.1948248341531</v>
      </c>
      <c r="AB976" s="0" t="n">
        <f aca="false">SUMPRODUCT('FD inverse'!$A$26:$BH$26,'FD mesh'!$B$84:$BI$84,$E975:$BL975)+'FD inverse'!$A$26*$C976/Setup!$B$17+INDEX('FD inverse'!$A$26:$BH$26,1,'FD mesh'!$B$15+1)*Setup!$B$22</f>
        <v>17.7152904830091</v>
      </c>
      <c r="AC976" s="0" t="n">
        <f aca="false">SUMPRODUCT('FD inverse'!$A$27:$BH$27,'FD mesh'!$B$84:$BI$84,$E975:$BL975)+'FD inverse'!$A$27*$C976/Setup!$B$17+INDEX('FD inverse'!$A$27:$BH$27,1,'FD mesh'!$B$15+1)*Setup!$B$22</f>
        <v>17.2348456160346</v>
      </c>
      <c r="AD976" s="0" t="n">
        <f aca="false">SUMPRODUCT('FD inverse'!$A$28:$BH$28,'FD mesh'!$B$84:$BI$84,$E975:$BL975)+'FD inverse'!$A$28*$C976/Setup!$B$17+INDEX('FD inverse'!$A$28:$BH$28,1,'FD mesh'!$B$15+1)*Setup!$B$22</f>
        <v>16.7536348494519</v>
      </c>
      <c r="AE976" s="0" t="n">
        <f aca="false">SUMPRODUCT('FD inverse'!$A$29:$BH$29,'FD mesh'!$B$84:$BI$84,$E975:$BL975)+'FD inverse'!$A$29*$C976/Setup!$B$17+INDEX('FD inverse'!$A$29:$BH$29,1,'FD mesh'!$B$15+1)*Setup!$B$22</f>
        <v>16.2718103999388</v>
      </c>
      <c r="AF976" s="0" t="n">
        <f aca="false">SUMPRODUCT('FD inverse'!$A$30:$BH$30,'FD mesh'!$B$84:$BI$84,$E975:$BL975)+'FD inverse'!$A$30*$C976/Setup!$B$17+INDEX('FD inverse'!$A$30:$BH$30,1,'FD mesh'!$B$15+1)*Setup!$B$22</f>
        <v>15.7895302488222</v>
      </c>
      <c r="AG976" s="0" t="n">
        <f aca="false">SUMPRODUCT('FD inverse'!$A$31:$BH$31,'FD mesh'!$B$84:$BI$84,$E975:$BL975)+'FD inverse'!$A$31*$C976/Setup!$B$17+INDEX('FD inverse'!$A$31:$BH$31,1,'FD mesh'!$B$15+1)*Setup!$B$22</f>
        <v>15.3069563336062</v>
      </c>
      <c r="AH976" s="0" t="n">
        <f aca="false">SUMPRODUCT('FD inverse'!$A$32:$BH$32,'FD mesh'!$B$84:$BI$84,$E975:$BL975)+'FD inverse'!$A$32*$C976/Setup!$B$17+INDEX('FD inverse'!$A$32:$BH$32,1,'FD mesh'!$B$15+1)*Setup!$B$22</f>
        <v>15.2865021910309</v>
      </c>
      <c r="AI976" s="0" t="n">
        <f aca="false">SUMPRODUCT('FD inverse'!$A$33:$BH$33,'FD mesh'!$B$84:$BI$84,$E975:$BL975)+'FD inverse'!$A$33*$C976/Setup!$B$17+INDEX('FD inverse'!$A$33:$BH$33,1,'FD mesh'!$B$15+1)*Setup!$B$22</f>
        <v>15.2658375062646</v>
      </c>
      <c r="AJ976" s="0" t="n">
        <f aca="false">SUMPRODUCT('FD inverse'!$A$34:$BH$34,'FD mesh'!$B$84:$BI$84,$E975:$BL975)+'FD inverse'!$A$34*$C976/Setup!$B$17+INDEX('FD inverse'!$A$34:$BH$34,1,'FD mesh'!$B$15+1)*Setup!$B$22</f>
        <v>15.2449757280399</v>
      </c>
      <c r="AK976" s="0" t="n">
        <f aca="false">SUMPRODUCT('FD inverse'!$A$35:$BH$35,'FD mesh'!$B$84:$BI$84,$E975:$BL975)+'FD inverse'!$A$35*$C976/Setup!$B$17+INDEX('FD inverse'!$A$35:$BH$35,1,'FD mesh'!$B$15+1)*Setup!$B$22</f>
        <v>15.2239310807778</v>
      </c>
      <c r="AL976" s="0" t="n">
        <f aca="false">SUMPRODUCT('FD inverse'!$A$36:$BH$36,'FD mesh'!$B$84:$BI$84,$E975:$BL975)+'FD inverse'!$A$36*$C976/Setup!$B$17+INDEX('FD inverse'!$A$36:$BH$36,1,'FD mesh'!$B$15+1)*Setup!$B$22</f>
        <v>15.2027184102742</v>
      </c>
      <c r="AM976" s="0" t="n">
        <f aca="false">SUMPRODUCT('FD inverse'!$A$37:$BH$37,'FD mesh'!$B$84:$BI$84,$E975:$BL975)+'FD inverse'!$A$37*$C976/Setup!$B$17+INDEX('FD inverse'!$A$37:$BH$37,1,'FD mesh'!$B$15+1)*Setup!$B$22</f>
        <v>15.1813530528495</v>
      </c>
      <c r="AN976" s="0" t="n">
        <f aca="false">SUMPRODUCT('FD inverse'!$A$38:$BH$38,'FD mesh'!$B$84:$BI$84,$E975:$BL975)+'FD inverse'!$A$38*$C976/Setup!$B$17+INDEX('FD inverse'!$A$38:$BH$38,1,'FD mesh'!$B$15+1)*Setup!$B$22</f>
        <v>15.159850726035</v>
      </c>
      <c r="AO976" s="0" t="n">
        <f aca="false">SUMPRODUCT('FD inverse'!$A$39:$BH$39,'FD mesh'!$B$84:$BI$84,$E975:$BL975)+'FD inverse'!$A$39*$C976/Setup!$B$17+INDEX('FD inverse'!$A$39:$BH$39,1,'FD mesh'!$B$15+1)*Setup!$B$22</f>
        <v>15.1382274388187</v>
      </c>
      <c r="AP976" s="0" t="n">
        <f aca="false">SUMPRODUCT('FD inverse'!$A$40:$BH$40,'FD mesh'!$B$84:$BI$84,$E975:$BL975)+'FD inverse'!$A$40*$C976/Setup!$B$17+INDEX('FD inverse'!$A$40:$BH$40,1,'FD mesh'!$B$15+1)*Setup!$B$22</f>
        <v>15.1164994194252</v>
      </c>
      <c r="AQ976" s="0" t="n">
        <f aca="false">SUMPRODUCT('FD inverse'!$A$41:$BH$41,'FD mesh'!$B$84:$BI$84,$E975:$BL975)+'FD inverse'!$A$41*$C976/Setup!$B$17+INDEX('FD inverse'!$A$41:$BH$41,1,'FD mesh'!$B$15+1)*Setup!$B$22</f>
        <v>15.0946830585737</v>
      </c>
      <c r="AR976" s="0" t="n">
        <f aca="false">SUMPRODUCT('FD inverse'!$A$42:$BH$42,'FD mesh'!$B$84:$BI$84,$E975:$BL975)+'FD inverse'!$A$42*$C976/Setup!$B$17+INDEX('FD inverse'!$A$42:$BH$42,1,'FD mesh'!$B$15+1)*Setup!$B$22</f>
        <v>15.0727948661311</v>
      </c>
      <c r="AS976" s="0" t="n">
        <f aca="false">SUMPRODUCT('FD inverse'!$A$43:$BH$43,'FD mesh'!$B$84:$BI$84,$E975:$BL975)+'FD inverse'!$A$43*$C976/Setup!$B$17+INDEX('FD inverse'!$A$43:$BH$43,1,'FD mesh'!$B$15+1)*Setup!$B$22</f>
        <v>0</v>
      </c>
      <c r="AT976" s="0" t="n">
        <f aca="false">SUMPRODUCT('FD inverse'!$A$44:$BH$44,'FD mesh'!$B$84:$BI$84,$E975:$BL975)+'FD inverse'!$A$44*$C976/Setup!$B$17+INDEX('FD inverse'!$A$44:$BH$44,1,'FD mesh'!$B$15+1)*Setup!$B$22</f>
        <v>0</v>
      </c>
      <c r="AU976" s="0" t="n">
        <f aca="false">SUMPRODUCT('FD inverse'!$A$45:$BH$45,'FD mesh'!$B$84:$BI$84,$E975:$BL975)+'FD inverse'!$A$45*$C976/Setup!$B$17+INDEX('FD inverse'!$A$45:$BH$45,1,'FD mesh'!$B$15+1)*Setup!$B$22</f>
        <v>0</v>
      </c>
      <c r="AV976" s="0" t="n">
        <f aca="false">SUMPRODUCT('FD inverse'!$A$46:$BH$46,'FD mesh'!$B$84:$BI$84,$E975:$BL975)+'FD inverse'!$A$46*$C976/Setup!$B$17+INDEX('FD inverse'!$A$46:$BH$46,1,'FD mesh'!$B$15+1)*Setup!$B$22</f>
        <v>0</v>
      </c>
      <c r="AW976" s="0" t="n">
        <f aca="false">SUMPRODUCT('FD inverse'!$A$47:$BH$47,'FD mesh'!$B$84:$BI$84,$E975:$BL975)+'FD inverse'!$A$47*$C976/Setup!$B$17+INDEX('FD inverse'!$A$47:$BH$47,1,'FD mesh'!$B$15+1)*Setup!$B$22</f>
        <v>0</v>
      </c>
      <c r="AX976" s="0" t="n">
        <f aca="false">SUMPRODUCT('FD inverse'!$A$48:$BH$48,'FD mesh'!$B$84:$BI$84,$E975:$BL975)+'FD inverse'!$A$48*$C976/Setup!$B$17+INDEX('FD inverse'!$A$48:$BH$48,1,'FD mesh'!$B$15+1)*Setup!$B$22</f>
        <v>0</v>
      </c>
      <c r="AY976" s="0" t="n">
        <f aca="false">SUMPRODUCT('FD inverse'!$A$49:$BH$49,'FD mesh'!$B$84:$BI$84,$E975:$BL975)+'FD inverse'!$A$49*$C976/Setup!$B$17+INDEX('FD inverse'!$A$49:$BH$49,1,'FD mesh'!$B$15+1)*Setup!$B$22</f>
        <v>0</v>
      </c>
      <c r="AZ976" s="0" t="n">
        <f aca="false">SUMPRODUCT('FD inverse'!$A$50:$BH$50,'FD mesh'!$B$84:$BI$84,$E975:$BL975)+'FD inverse'!$A$50*$C976/Setup!$B$17+INDEX('FD inverse'!$A$50:$BH$50,1,'FD mesh'!$B$15+1)*Setup!$B$22</f>
        <v>0</v>
      </c>
      <c r="BA976" s="0" t="n">
        <f aca="false">SUMPRODUCT('FD inverse'!$A$51:$BH$51,'FD mesh'!$B$84:$BI$84,$E975:$BL975)+'FD inverse'!$A$51*$C976/Setup!$B$17+INDEX('FD inverse'!$A$51:$BH$51,1,'FD mesh'!$B$15+1)*Setup!$B$22</f>
        <v>0</v>
      </c>
      <c r="BB976" s="0" t="n">
        <f aca="false">SUMPRODUCT('FD inverse'!$A$52:$BH$52,'FD mesh'!$B$84:$BI$84,$E975:$BL975)+'FD inverse'!$A$52*$C976/Setup!$B$17+INDEX('FD inverse'!$A$52:$BH$52,1,'FD mesh'!$B$15+1)*Setup!$B$22</f>
        <v>0</v>
      </c>
      <c r="BC976" s="0" t="n">
        <f aca="false">SUMPRODUCT('FD inverse'!$A$53:$BH$53,'FD mesh'!$B$84:$BI$84,$E975:$BL975)+'FD inverse'!$A$53*$C976/Setup!$B$17+INDEX('FD inverse'!$A$53:$BH$53,1,'FD mesh'!$B$15+1)*Setup!$B$22</f>
        <v>0</v>
      </c>
      <c r="BD976" s="0" t="n">
        <f aca="false">SUMPRODUCT('FD inverse'!$A$54:$BH$54,'FD mesh'!$B$84:$BI$84,$E975:$BL975)+'FD inverse'!$A$54*$C976/Setup!$B$17+INDEX('FD inverse'!$A$54:$BH$54,1,'FD mesh'!$B$15+1)*Setup!$B$22</f>
        <v>0</v>
      </c>
      <c r="BE976" s="0" t="n">
        <f aca="false">SUMPRODUCT('FD inverse'!$A$55:$BH$55,'FD mesh'!$B$84:$BI$84,$E975:$BL975)+'FD inverse'!$A$55*$C976/Setup!$B$17+INDEX('FD inverse'!$A$55:$BH$55,1,'FD mesh'!$B$15+1)*Setup!$B$22</f>
        <v>0</v>
      </c>
      <c r="BF976" s="0" t="n">
        <f aca="false">SUMPRODUCT('FD inverse'!$A$56:$BH$56,'FD mesh'!$B$84:$BI$84,$E975:$BL975)+'FD inverse'!$A$56*$C976/Setup!$B$17+INDEX('FD inverse'!$A$56:$BH$56,1,'FD mesh'!$B$15+1)*Setup!$B$22</f>
        <v>0</v>
      </c>
      <c r="BG976" s="0" t="n">
        <f aca="false">SUMPRODUCT('FD inverse'!$A$57:$BH$57,'FD mesh'!$B$84:$BI$84,$E975:$BL975)+'FD inverse'!$A$57*$C976/Setup!$B$17+INDEX('FD inverse'!$A$57:$BH$57,1,'FD mesh'!$B$15+1)*Setup!$B$22</f>
        <v>0</v>
      </c>
      <c r="BH976" s="0" t="n">
        <f aca="false">SUMPRODUCT('FD inverse'!$A$58:$BH$58,'FD mesh'!$B$84:$BI$84,$E975:$BL975)+'FD inverse'!$A$58*$C976/Setup!$B$17+INDEX('FD inverse'!$A$58:$BH$58,1,'FD mesh'!$B$15+1)*Setup!$B$22</f>
        <v>0</v>
      </c>
      <c r="BI976" s="0" t="n">
        <f aca="false">SUMPRODUCT('FD inverse'!$A$59:$BH$59,'FD mesh'!$B$84:$BI$84,$E975:$BL975)+'FD inverse'!$A$59*$C976/Setup!$B$17+INDEX('FD inverse'!$A$59:$BH$59,1,'FD mesh'!$B$15+1)*Setup!$B$22</f>
        <v>0</v>
      </c>
      <c r="BJ976" s="0" t="n">
        <f aca="false">SUMPRODUCT('FD inverse'!$A$60:$BH$60,'FD mesh'!$B$84:$BI$84,$E975:$BL975)+'FD inverse'!$A$60*$C976/Setup!$B$17+INDEX('FD inverse'!$A$60:$BH$60,1,'FD mesh'!$B$15+1)*Setup!$B$22</f>
        <v>0</v>
      </c>
      <c r="BK976" s="0" t="n">
        <f aca="false">SUMPRODUCT('FD inverse'!$A$61:$BH$61,'FD mesh'!$B$84:$BI$84,$E975:$BL975)+'FD inverse'!$A$61*$C976/Setup!$B$17+INDEX('FD inverse'!$A$61:$BH$61,1,'FD mesh'!$B$15+1)*Setup!$B$22</f>
        <v>0</v>
      </c>
      <c r="BL976" s="0" t="n">
        <f aca="false">SUMPRODUCT('FD inverse'!$A$62:$BH$62,'FD mesh'!$B$84:$BI$84,$E975:$BL975)+'FD inverse'!$A$62*$C976/Setup!$B$17+INDEX('FD inverse'!$A$62:$BH$62,1,'FD mesh'!$B$15+1)*Setup!$B$22</f>
        <v>0</v>
      </c>
    </row>
    <row r="977" customFormat="false" ht="15" hidden="false" customHeight="false" outlineLevel="0" collapsed="false">
      <c r="A977" s="0" t="n">
        <v>972</v>
      </c>
      <c r="B977" s="0" t="n">
        <f aca="false">A977*Setup!$B$11/3600</f>
        <v>81</v>
      </c>
      <c r="C977" s="0" t="n">
        <f aca="false">Setup!$B$7+Setup!$B$8*COS(2*PI()*(B977-Setup!$B$9)/24)</f>
        <v>22.9647238195899</v>
      </c>
      <c r="D977" s="0" t="n">
        <f aca="false">(C977-E977)/Setup!$B$17</f>
        <v>2.12483542744611</v>
      </c>
      <c r="E977" s="0" t="n">
        <f aca="false">SUMPRODUCT('FD inverse'!$A$3:$BH$3,'FD mesh'!$B$84:$BI$84,$E976:$BL976)+'FD inverse'!$A$3*$C977/Setup!$B$17+INDEX('FD inverse'!$A$3:$BH$3,1,'FD mesh'!$B$15+1)*Setup!$B$22</f>
        <v>22.6884952140219</v>
      </c>
      <c r="F977" s="0" t="n">
        <f aca="false">SUMPRODUCT('FD inverse'!$A$4:$BH$4,'FD mesh'!$B$84:$BI$84,$E976:$BL976)+'FD inverse'!$A$4*$C977/Setup!$B$17+INDEX('FD inverse'!$A$4:$BH$4,1,'FD mesh'!$B$15+1)*Setup!$B$22</f>
        <v>22.6357471329091</v>
      </c>
      <c r="G977" s="0" t="n">
        <f aca="false">SUMPRODUCT('FD inverse'!$A$5:$BH$5,'FD mesh'!$B$84:$BI$84,$E976:$BL976)+'FD inverse'!$A$5*$C977/Setup!$B$17+INDEX('FD inverse'!$A$5:$BH$5,1,'FD mesh'!$B$15+1)*Setup!$B$22</f>
        <v>22.6004828151281</v>
      </c>
      <c r="H977" s="0" t="n">
        <f aca="false">SUMPRODUCT('FD inverse'!$A$6:$BH$6,'FD mesh'!$B$84:$BI$84,$E976:$BL976)+'FD inverse'!$A$6*$C977/Setup!$B$17+INDEX('FD inverse'!$A$6:$BH$6,1,'FD mesh'!$B$15+1)*Setup!$B$22</f>
        <v>22.505650990573</v>
      </c>
      <c r="I977" s="0" t="n">
        <f aca="false">SUMPRODUCT('FD inverse'!$A$7:$BH$7,'FD mesh'!$B$84:$BI$84,$E976:$BL976)+'FD inverse'!$A$7*$C977/Setup!$B$17+INDEX('FD inverse'!$A$7:$BH$7,1,'FD mesh'!$B$15+1)*Setup!$B$22</f>
        <v>22.4991643636347</v>
      </c>
      <c r="J977" s="0" t="n">
        <f aca="false">SUMPRODUCT('FD inverse'!$A$8:$BH$8,'FD mesh'!$B$84:$BI$84,$E976:$BL976)+'FD inverse'!$A$8*$C977/Setup!$B$17+INDEX('FD inverse'!$A$8:$BH$8,1,'FD mesh'!$B$15+1)*Setup!$B$22</f>
        <v>22.4952061191081</v>
      </c>
      <c r="K977" s="0" t="n">
        <f aca="false">SUMPRODUCT('FD inverse'!$A$9:$BH$9,'FD mesh'!$B$84:$BI$84,$E976:$BL976)+'FD inverse'!$A$9*$C977/Setup!$B$17+INDEX('FD inverse'!$A$9:$BH$9,1,'FD mesh'!$B$15+1)*Setup!$B$22</f>
        <v>22.4926387691933</v>
      </c>
      <c r="L977" s="0" t="n">
        <f aca="false">SUMPRODUCT('FD inverse'!$A$10:$BH$10,'FD mesh'!$B$84:$BI$84,$E976:$BL976)+'FD inverse'!$A$10*$C977/Setup!$B$17+INDEX('FD inverse'!$A$10:$BH$10,1,'FD mesh'!$B$15+1)*Setup!$B$22</f>
        <v>22.4904674020028</v>
      </c>
      <c r="M977" s="0" t="n">
        <f aca="false">SUMPRODUCT('FD inverse'!$A$11:$BH$11,'FD mesh'!$B$84:$BI$84,$E976:$BL976)+'FD inverse'!$A$11*$C977/Setup!$B$17+INDEX('FD inverse'!$A$11:$BH$11,1,'FD mesh'!$B$15+1)*Setup!$B$22</f>
        <v>22.4878368336802</v>
      </c>
      <c r="N977" s="0" t="n">
        <f aca="false">SUMPRODUCT('FD inverse'!$A$12:$BH$12,'FD mesh'!$B$84:$BI$84,$E976:$BL976)+'FD inverse'!$A$12*$C977/Setup!$B$17+INDEX('FD inverse'!$A$12:$BH$12,1,'FD mesh'!$B$15+1)*Setup!$B$22</f>
        <v>22.4840287711569</v>
      </c>
      <c r="O977" s="0" t="n">
        <f aca="false">SUMPRODUCT('FD inverse'!$A$13:$BH$13,'FD mesh'!$B$84:$BI$84,$E976:$BL976)+'FD inverse'!$A$13*$C977/Setup!$B$17+INDEX('FD inverse'!$A$13:$BH$13,1,'FD mesh'!$B$15+1)*Setup!$B$22</f>
        <v>22.4784591270899</v>
      </c>
      <c r="P977" s="0" t="n">
        <f aca="false">SUMPRODUCT('FD inverse'!$A$14:$BH$14,'FD mesh'!$B$84:$BI$84,$E976:$BL976)+'FD inverse'!$A$14*$C977/Setup!$B$17+INDEX('FD inverse'!$A$14:$BH$14,1,'FD mesh'!$B$15+1)*Setup!$B$22</f>
        <v>22.4706756057772</v>
      </c>
      <c r="Q977" s="0" t="n">
        <f aca="false">SUMPRODUCT('FD inverse'!$A$15:$BH$15,'FD mesh'!$B$84:$BI$84,$E976:$BL976)+'FD inverse'!$A$15*$C977/Setup!$B$17+INDEX('FD inverse'!$A$15:$BH$15,1,'FD mesh'!$B$15+1)*Setup!$B$22</f>
        <v>22.4603556565795</v>
      </c>
      <c r="R977" s="0" t="n">
        <f aca="false">SUMPRODUCT('FD inverse'!$A$16:$BH$16,'FD mesh'!$B$84:$BI$84,$E976:$BL976)+'FD inverse'!$A$16*$C977/Setup!$B$17+INDEX('FD inverse'!$A$16:$BH$16,1,'FD mesh'!$B$15+1)*Setup!$B$22</f>
        <v>22.4473048695342</v>
      </c>
      <c r="S977" s="0" t="n">
        <f aca="false">SUMPRODUCT('FD inverse'!$A$17:$BH$17,'FD mesh'!$B$84:$BI$84,$E976:$BL976)+'FD inverse'!$A$17*$C977/Setup!$B$17+INDEX('FD inverse'!$A$17:$BH$17,1,'FD mesh'!$B$15+1)*Setup!$B$22</f>
        <v>21.9800817895687</v>
      </c>
      <c r="T977" s="0" t="n">
        <f aca="false">SUMPRODUCT('FD inverse'!$A$18:$BH$18,'FD mesh'!$B$84:$BI$84,$E976:$BL976)+'FD inverse'!$A$18*$C977/Setup!$B$17+INDEX('FD inverse'!$A$18:$BH$18,1,'FD mesh'!$B$15+1)*Setup!$B$22</f>
        <v>21.5114117648039</v>
      </c>
      <c r="U977" s="0" t="n">
        <f aca="false">SUMPRODUCT('FD inverse'!$A$19:$BH$19,'FD mesh'!$B$84:$BI$84,$E976:$BL976)+'FD inverse'!$A$19*$C977/Setup!$B$17+INDEX('FD inverse'!$A$19:$BH$19,1,'FD mesh'!$B$15+1)*Setup!$B$22</f>
        <v>21.0412726271917</v>
      </c>
      <c r="V977" s="0" t="n">
        <f aca="false">SUMPRODUCT('FD inverse'!$A$20:$BH$20,'FD mesh'!$B$84:$BI$84,$E976:$BL976)+'FD inverse'!$A$20*$C977/Setup!$B$17+INDEX('FD inverse'!$A$20:$BH$20,1,'FD mesh'!$B$15+1)*Setup!$B$22</f>
        <v>20.5696687873732</v>
      </c>
      <c r="W977" s="0" t="n">
        <f aca="false">SUMPRODUCT('FD inverse'!$A$21:$BH$21,'FD mesh'!$B$84:$BI$84,$E976:$BL976)+'FD inverse'!$A$21*$C977/Setup!$B$17+INDEX('FD inverse'!$A$21:$BH$21,1,'FD mesh'!$B$15+1)*Setup!$B$22</f>
        <v>20.0966288953937</v>
      </c>
      <c r="X977" s="0" t="n">
        <f aca="false">SUMPRODUCT('FD inverse'!$A$22:$BH$22,'FD mesh'!$B$84:$BI$84,$E976:$BL976)+'FD inverse'!$A$22*$C977/Setup!$B$17+INDEX('FD inverse'!$A$22:$BH$22,1,'FD mesh'!$B$15+1)*Setup!$B$22</f>
        <v>19.6222035692204</v>
      </c>
      <c r="Y977" s="0" t="n">
        <f aca="false">SUMPRODUCT('FD inverse'!$A$23:$BH$23,'FD mesh'!$B$84:$BI$84,$E976:$BL976)+'FD inverse'!$A$23*$C977/Setup!$B$17+INDEX('FD inverse'!$A$23:$BH$23,1,'FD mesh'!$B$15+1)*Setup!$B$22</f>
        <v>19.1464631892698</v>
      </c>
      <c r="Z977" s="0" t="n">
        <f aca="false">SUMPRODUCT('FD inverse'!$A$24:$BH$24,'FD mesh'!$B$84:$BI$84,$E976:$BL976)+'FD inverse'!$A$24*$C977/Setup!$B$17+INDEX('FD inverse'!$A$24:$BH$24,1,'FD mesh'!$B$15+1)*Setup!$B$22</f>
        <v>18.6694957562495</v>
      </c>
      <c r="AA977" s="0" t="n">
        <f aca="false">SUMPRODUCT('FD inverse'!$A$25:$BH$25,'FD mesh'!$B$84:$BI$84,$E976:$BL976)+'FD inverse'!$A$25*$C977/Setup!$B$17+INDEX('FD inverse'!$A$25:$BH$25,1,'FD mesh'!$B$15+1)*Setup!$B$22</f>
        <v>18.1914048088081</v>
      </c>
      <c r="AB977" s="0" t="n">
        <f aca="false">SUMPRODUCT('FD inverse'!$A$26:$BH$26,'FD mesh'!$B$84:$BI$84,$E976:$BL976)+'FD inverse'!$A$26*$C977/Setup!$B$17+INDEX('FD inverse'!$A$26:$BH$26,1,'FD mesh'!$B$15+1)*Setup!$B$22</f>
        <v>17.7123073967652</v>
      </c>
      <c r="AC977" s="0" t="n">
        <f aca="false">SUMPRODUCT('FD inverse'!$A$27:$BH$27,'FD mesh'!$B$84:$BI$84,$E976:$BL976)+'FD inverse'!$A$27*$C977/Setup!$B$17+INDEX('FD inverse'!$A$27:$BH$27,1,'FD mesh'!$B$15+1)*Setup!$B$22</f>
        <v>17.2323321050563</v>
      </c>
      <c r="AD977" s="0" t="n">
        <f aca="false">SUMPRODUCT('FD inverse'!$A$28:$BH$28,'FD mesh'!$B$84:$BI$84,$E976:$BL976)+'FD inverse'!$A$28*$C977/Setup!$B$17+INDEX('FD inverse'!$A$28:$BH$28,1,'FD mesh'!$B$15+1)*Setup!$B$22</f>
        <v>16.7516171229738</v>
      </c>
      <c r="AE977" s="0" t="n">
        <f aca="false">SUMPRODUCT('FD inverse'!$A$29:$BH$29,'FD mesh'!$B$84:$BI$84,$E976:$BL976)+'FD inverse'!$A$29*$C977/Setup!$B$17+INDEX('FD inverse'!$A$29:$BH$29,1,'FD mesh'!$B$15+1)*Setup!$B$22</f>
        <v>16.2703083528134</v>
      </c>
      <c r="AF977" s="0" t="n">
        <f aca="false">SUMPRODUCT('FD inverse'!$A$30:$BH$30,'FD mesh'!$B$84:$BI$84,$E976:$BL976)+'FD inverse'!$A$30*$C977/Setup!$B$17+INDEX('FD inverse'!$A$30:$BH$30,1,'FD mesh'!$B$15+1)*Setup!$B$22</f>
        <v>15.7885575516418</v>
      </c>
      <c r="AG977" s="0" t="n">
        <f aca="false">SUMPRODUCT('FD inverse'!$A$31:$BH$31,'FD mesh'!$B$84:$BI$84,$E976:$BL976)+'FD inverse'!$A$31*$C977/Setup!$B$17+INDEX('FD inverse'!$A$31:$BH$31,1,'FD mesh'!$B$15+1)*Setup!$B$22</f>
        <v>15.3065204995857</v>
      </c>
      <c r="AH977" s="0" t="n">
        <f aca="false">SUMPRODUCT('FD inverse'!$A$32:$BH$32,'FD mesh'!$B$84:$BI$84,$E976:$BL976)+'FD inverse'!$A$32*$C977/Setup!$B$17+INDEX('FD inverse'!$A$32:$BH$32,1,'FD mesh'!$B$15+1)*Setup!$B$22</f>
        <v>15.286090217804</v>
      </c>
      <c r="AI977" s="0" t="n">
        <f aca="false">SUMPRODUCT('FD inverse'!$A$33:$BH$33,'FD mesh'!$B$84:$BI$84,$E976:$BL976)+'FD inverse'!$A$33*$C977/Setup!$B$17+INDEX('FD inverse'!$A$33:$BH$33,1,'FD mesh'!$B$15+1)*Setup!$B$22</f>
        <v>15.2654513856858</v>
      </c>
      <c r="AJ977" s="0" t="n">
        <f aca="false">SUMPRODUCT('FD inverse'!$A$34:$BH$34,'FD mesh'!$B$84:$BI$84,$E976:$BL976)+'FD inverse'!$A$34*$C977/Setup!$B$17+INDEX('FD inverse'!$A$34:$BH$34,1,'FD mesh'!$B$15+1)*Setup!$B$22</f>
        <v>15.244617090437</v>
      </c>
      <c r="AK977" s="0" t="n">
        <f aca="false">SUMPRODUCT('FD inverse'!$A$35:$BH$35,'FD mesh'!$B$84:$BI$84,$E976:$BL976)+'FD inverse'!$A$35*$C977/Setup!$B$17+INDEX('FD inverse'!$A$35:$BH$35,1,'FD mesh'!$B$15+1)*Setup!$B$22</f>
        <v>15.2236012445732</v>
      </c>
      <c r="AL977" s="0" t="n">
        <f aca="false">SUMPRODUCT('FD inverse'!$A$36:$BH$36,'FD mesh'!$B$84:$BI$84,$E976:$BL976)+'FD inverse'!$A$36*$C977/Setup!$B$17+INDEX('FD inverse'!$A$36:$BH$36,1,'FD mesh'!$B$15+1)*Setup!$B$22</f>
        <v>15.2024184280253</v>
      </c>
      <c r="AM977" s="0" t="n">
        <f aca="false">SUMPRODUCT('FD inverse'!$A$37:$BH$37,'FD mesh'!$B$84:$BI$84,$E976:$BL976)+'FD inverse'!$A$37*$C977/Setup!$B$17+INDEX('FD inverse'!$A$37:$BH$37,1,'FD mesh'!$B$15+1)*Setup!$B$22</f>
        <v>15.1810837535536</v>
      </c>
      <c r="AN977" s="0" t="n">
        <f aca="false">SUMPRODUCT('FD inverse'!$A$38:$BH$38,'FD mesh'!$B$84:$BI$84,$E976:$BL976)+'FD inverse'!$A$38*$C977/Setup!$B$17+INDEX('FD inverse'!$A$38:$BH$38,1,'FD mesh'!$B$15+1)*Setup!$B$22</f>
        <v>15.1596127535755</v>
      </c>
      <c r="AO977" s="0" t="n">
        <f aca="false">SUMPRODUCT('FD inverse'!$A$39:$BH$39,'FD mesh'!$B$84:$BI$84,$E976:$BL976)+'FD inverse'!$A$39*$C977/Setup!$B$17+INDEX('FD inverse'!$A$39:$BH$39,1,'FD mesh'!$B$15+1)*Setup!$B$22</f>
        <v>15.1380212864572</v>
      </c>
      <c r="AP977" s="0" t="n">
        <f aca="false">SUMPRODUCT('FD inverse'!$A$40:$BH$40,'FD mesh'!$B$84:$BI$84,$E976:$BL976)+'FD inverse'!$A$40*$C977/Setup!$B$17+INDEX('FD inverse'!$A$40:$BH$40,1,'FD mesh'!$B$15+1)*Setup!$B$22</f>
        <v>15.1163254602653</v>
      </c>
      <c r="AQ977" s="0" t="n">
        <f aca="false">SUMPRODUCT('FD inverse'!$A$41:$BH$41,'FD mesh'!$B$84:$BI$84,$E976:$BL976)+'FD inverse'!$A$41*$C977/Setup!$B$17+INDEX('FD inverse'!$A$41:$BH$41,1,'FD mesh'!$B$15+1)*Setup!$B$22</f>
        <v>15.0945415719398</v>
      </c>
      <c r="AR977" s="0" t="n">
        <f aca="false">SUMPRODUCT('FD inverse'!$A$42:$BH$42,'FD mesh'!$B$84:$BI$84,$E976:$BL976)+'FD inverse'!$A$42*$C977/Setup!$B$17+INDEX('FD inverse'!$A$42:$BH$42,1,'FD mesh'!$B$15+1)*Setup!$B$22</f>
        <v>15.0726860598214</v>
      </c>
      <c r="AS977" s="0" t="n">
        <f aca="false">SUMPRODUCT('FD inverse'!$A$43:$BH$43,'FD mesh'!$B$84:$BI$84,$E976:$BL976)+'FD inverse'!$A$43*$C977/Setup!$B$17+INDEX('FD inverse'!$A$43:$BH$43,1,'FD mesh'!$B$15+1)*Setup!$B$22</f>
        <v>0</v>
      </c>
      <c r="AT977" s="0" t="n">
        <f aca="false">SUMPRODUCT('FD inverse'!$A$44:$BH$44,'FD mesh'!$B$84:$BI$84,$E976:$BL976)+'FD inverse'!$A$44*$C977/Setup!$B$17+INDEX('FD inverse'!$A$44:$BH$44,1,'FD mesh'!$B$15+1)*Setup!$B$22</f>
        <v>0</v>
      </c>
      <c r="AU977" s="0" t="n">
        <f aca="false">SUMPRODUCT('FD inverse'!$A$45:$BH$45,'FD mesh'!$B$84:$BI$84,$E976:$BL976)+'FD inverse'!$A$45*$C977/Setup!$B$17+INDEX('FD inverse'!$A$45:$BH$45,1,'FD mesh'!$B$15+1)*Setup!$B$22</f>
        <v>0</v>
      </c>
      <c r="AV977" s="0" t="n">
        <f aca="false">SUMPRODUCT('FD inverse'!$A$46:$BH$46,'FD mesh'!$B$84:$BI$84,$E976:$BL976)+'FD inverse'!$A$46*$C977/Setup!$B$17+INDEX('FD inverse'!$A$46:$BH$46,1,'FD mesh'!$B$15+1)*Setup!$B$22</f>
        <v>0</v>
      </c>
      <c r="AW977" s="0" t="n">
        <f aca="false">SUMPRODUCT('FD inverse'!$A$47:$BH$47,'FD mesh'!$B$84:$BI$84,$E976:$BL976)+'FD inverse'!$A$47*$C977/Setup!$B$17+INDEX('FD inverse'!$A$47:$BH$47,1,'FD mesh'!$B$15+1)*Setup!$B$22</f>
        <v>0</v>
      </c>
      <c r="AX977" s="0" t="n">
        <f aca="false">SUMPRODUCT('FD inverse'!$A$48:$BH$48,'FD mesh'!$B$84:$BI$84,$E976:$BL976)+'FD inverse'!$A$48*$C977/Setup!$B$17+INDEX('FD inverse'!$A$48:$BH$48,1,'FD mesh'!$B$15+1)*Setup!$B$22</f>
        <v>0</v>
      </c>
      <c r="AY977" s="0" t="n">
        <f aca="false">SUMPRODUCT('FD inverse'!$A$49:$BH$49,'FD mesh'!$B$84:$BI$84,$E976:$BL976)+'FD inverse'!$A$49*$C977/Setup!$B$17+INDEX('FD inverse'!$A$49:$BH$49,1,'FD mesh'!$B$15+1)*Setup!$B$22</f>
        <v>0</v>
      </c>
      <c r="AZ977" s="0" t="n">
        <f aca="false">SUMPRODUCT('FD inverse'!$A$50:$BH$50,'FD mesh'!$B$84:$BI$84,$E976:$BL976)+'FD inverse'!$A$50*$C977/Setup!$B$17+INDEX('FD inverse'!$A$50:$BH$50,1,'FD mesh'!$B$15+1)*Setup!$B$22</f>
        <v>0</v>
      </c>
      <c r="BA977" s="0" t="n">
        <f aca="false">SUMPRODUCT('FD inverse'!$A$51:$BH$51,'FD mesh'!$B$84:$BI$84,$E976:$BL976)+'FD inverse'!$A$51*$C977/Setup!$B$17+INDEX('FD inverse'!$A$51:$BH$51,1,'FD mesh'!$B$15+1)*Setup!$B$22</f>
        <v>0</v>
      </c>
      <c r="BB977" s="0" t="n">
        <f aca="false">SUMPRODUCT('FD inverse'!$A$52:$BH$52,'FD mesh'!$B$84:$BI$84,$E976:$BL976)+'FD inverse'!$A$52*$C977/Setup!$B$17+INDEX('FD inverse'!$A$52:$BH$52,1,'FD mesh'!$B$15+1)*Setup!$B$22</f>
        <v>0</v>
      </c>
      <c r="BC977" s="0" t="n">
        <f aca="false">SUMPRODUCT('FD inverse'!$A$53:$BH$53,'FD mesh'!$B$84:$BI$84,$E976:$BL976)+'FD inverse'!$A$53*$C977/Setup!$B$17+INDEX('FD inverse'!$A$53:$BH$53,1,'FD mesh'!$B$15+1)*Setup!$B$22</f>
        <v>0</v>
      </c>
      <c r="BD977" s="0" t="n">
        <f aca="false">SUMPRODUCT('FD inverse'!$A$54:$BH$54,'FD mesh'!$B$84:$BI$84,$E976:$BL976)+'FD inverse'!$A$54*$C977/Setup!$B$17+INDEX('FD inverse'!$A$54:$BH$54,1,'FD mesh'!$B$15+1)*Setup!$B$22</f>
        <v>0</v>
      </c>
      <c r="BE977" s="0" t="n">
        <f aca="false">SUMPRODUCT('FD inverse'!$A$55:$BH$55,'FD mesh'!$B$84:$BI$84,$E976:$BL976)+'FD inverse'!$A$55*$C977/Setup!$B$17+INDEX('FD inverse'!$A$55:$BH$55,1,'FD mesh'!$B$15+1)*Setup!$B$22</f>
        <v>0</v>
      </c>
      <c r="BF977" s="0" t="n">
        <f aca="false">SUMPRODUCT('FD inverse'!$A$56:$BH$56,'FD mesh'!$B$84:$BI$84,$E976:$BL976)+'FD inverse'!$A$56*$C977/Setup!$B$17+INDEX('FD inverse'!$A$56:$BH$56,1,'FD mesh'!$B$15+1)*Setup!$B$22</f>
        <v>0</v>
      </c>
      <c r="BG977" s="0" t="n">
        <f aca="false">SUMPRODUCT('FD inverse'!$A$57:$BH$57,'FD mesh'!$B$84:$BI$84,$E976:$BL976)+'FD inverse'!$A$57*$C977/Setup!$B$17+INDEX('FD inverse'!$A$57:$BH$57,1,'FD mesh'!$B$15+1)*Setup!$B$22</f>
        <v>0</v>
      </c>
      <c r="BH977" s="0" t="n">
        <f aca="false">SUMPRODUCT('FD inverse'!$A$58:$BH$58,'FD mesh'!$B$84:$BI$84,$E976:$BL976)+'FD inverse'!$A$58*$C977/Setup!$B$17+INDEX('FD inverse'!$A$58:$BH$58,1,'FD mesh'!$B$15+1)*Setup!$B$22</f>
        <v>0</v>
      </c>
      <c r="BI977" s="0" t="n">
        <f aca="false">SUMPRODUCT('FD inverse'!$A$59:$BH$59,'FD mesh'!$B$84:$BI$84,$E976:$BL976)+'FD inverse'!$A$59*$C977/Setup!$B$17+INDEX('FD inverse'!$A$59:$BH$59,1,'FD mesh'!$B$15+1)*Setup!$B$22</f>
        <v>0</v>
      </c>
      <c r="BJ977" s="0" t="n">
        <f aca="false">SUMPRODUCT('FD inverse'!$A$60:$BH$60,'FD mesh'!$B$84:$BI$84,$E976:$BL976)+'FD inverse'!$A$60*$C977/Setup!$B$17+INDEX('FD inverse'!$A$60:$BH$60,1,'FD mesh'!$B$15+1)*Setup!$B$22</f>
        <v>0</v>
      </c>
      <c r="BK977" s="0" t="n">
        <f aca="false">SUMPRODUCT('FD inverse'!$A$61:$BH$61,'FD mesh'!$B$84:$BI$84,$E976:$BL976)+'FD inverse'!$A$61*$C977/Setup!$B$17+INDEX('FD inverse'!$A$61:$BH$61,1,'FD mesh'!$B$15+1)*Setup!$B$22</f>
        <v>0</v>
      </c>
      <c r="BL977" s="0" t="n">
        <f aca="false">SUMPRODUCT('FD inverse'!$A$62:$BH$62,'FD mesh'!$B$84:$BI$84,$E976:$BL976)+'FD inverse'!$A$62*$C977/Setup!$B$17+INDEX('FD inverse'!$A$62:$BH$62,1,'FD mesh'!$B$15+1)*Setup!$B$22</f>
        <v>0</v>
      </c>
    </row>
    <row r="978" customFormat="false" ht="15" hidden="false" customHeight="false" outlineLevel="0" collapsed="false">
      <c r="A978" s="0" t="n">
        <v>973</v>
      </c>
      <c r="B978" s="0" t="n">
        <f aca="false">A978*Setup!$B$11/3600</f>
        <v>81.0833333333333</v>
      </c>
      <c r="C978" s="0" t="n">
        <f aca="false">Setup!$B$7+Setup!$B$8*COS(2*PI()*(B978-Setup!$B$9)/24)</f>
        <v>23.0492564306953</v>
      </c>
      <c r="D978" s="0" t="n">
        <f aca="false">(C978-E978)/Setup!$B$17</f>
        <v>2.3994195725138</v>
      </c>
      <c r="E978" s="0" t="n">
        <f aca="false">SUMPRODUCT('FD inverse'!$A$3:$BH$3,'FD mesh'!$B$84:$BI$84,$E977:$BL977)+'FD inverse'!$A$3*$C978/Setup!$B$17+INDEX('FD inverse'!$A$3:$BH$3,1,'FD mesh'!$B$15+1)*Setup!$B$22</f>
        <v>22.7373318862685</v>
      </c>
      <c r="F978" s="0" t="n">
        <f aca="false">SUMPRODUCT('FD inverse'!$A$4:$BH$4,'FD mesh'!$B$84:$BI$84,$E977:$BL977)+'FD inverse'!$A$4*$C978/Setup!$B$17+INDEX('FD inverse'!$A$4:$BH$4,1,'FD mesh'!$B$15+1)*Setup!$B$22</f>
        <v>22.6765188256321</v>
      </c>
      <c r="G978" s="0" t="n">
        <f aca="false">SUMPRODUCT('FD inverse'!$A$5:$BH$5,'FD mesh'!$B$84:$BI$84,$E977:$BL977)+'FD inverse'!$A$5*$C978/Setup!$B$17+INDEX('FD inverse'!$A$5:$BH$5,1,'FD mesh'!$B$15+1)*Setup!$B$22</f>
        <v>22.6334018121846</v>
      </c>
      <c r="H978" s="0" t="n">
        <f aca="false">SUMPRODUCT('FD inverse'!$A$6:$BH$6,'FD mesh'!$B$84:$BI$84,$E977:$BL977)+'FD inverse'!$A$6*$C978/Setup!$B$17+INDEX('FD inverse'!$A$6:$BH$6,1,'FD mesh'!$B$15+1)*Setup!$B$22</f>
        <v>22.5125320823545</v>
      </c>
      <c r="I978" s="0" t="n">
        <f aca="false">SUMPRODUCT('FD inverse'!$A$7:$BH$7,'FD mesh'!$B$84:$BI$84,$E977:$BL977)+'FD inverse'!$A$7*$C978/Setup!$B$17+INDEX('FD inverse'!$A$7:$BH$7,1,'FD mesh'!$B$15+1)*Setup!$B$22</f>
        <v>22.5038654666708</v>
      </c>
      <c r="J978" s="0" t="n">
        <f aca="false">SUMPRODUCT('FD inverse'!$A$8:$BH$8,'FD mesh'!$B$84:$BI$84,$E977:$BL977)+'FD inverse'!$A$8*$C978/Setup!$B$17+INDEX('FD inverse'!$A$8:$BH$8,1,'FD mesh'!$B$15+1)*Setup!$B$22</f>
        <v>22.4979723631028</v>
      </c>
      <c r="K978" s="0" t="n">
        <f aca="false">SUMPRODUCT('FD inverse'!$A$9:$BH$9,'FD mesh'!$B$84:$BI$84,$E977:$BL977)+'FD inverse'!$A$9*$C978/Setup!$B$17+INDEX('FD inverse'!$A$9:$BH$9,1,'FD mesh'!$B$15+1)*Setup!$B$22</f>
        <v>22.4937112618916</v>
      </c>
      <c r="L978" s="0" t="n">
        <f aca="false">SUMPRODUCT('FD inverse'!$A$10:$BH$10,'FD mesh'!$B$84:$BI$84,$E977:$BL977)+'FD inverse'!$A$10*$C978/Setup!$B$17+INDEX('FD inverse'!$A$10:$BH$10,1,'FD mesh'!$B$15+1)*Setup!$B$22</f>
        <v>22.4900828997354</v>
      </c>
      <c r="M978" s="0" t="n">
        <f aca="false">SUMPRODUCT('FD inverse'!$A$11:$BH$11,'FD mesh'!$B$84:$BI$84,$E977:$BL977)+'FD inverse'!$A$11*$C978/Setup!$B$17+INDEX('FD inverse'!$A$11:$BH$11,1,'FD mesh'!$B$15+1)*Setup!$B$22</f>
        <v>22.4862276925837</v>
      </c>
      <c r="N978" s="0" t="n">
        <f aca="false">SUMPRODUCT('FD inverse'!$A$12:$BH$12,'FD mesh'!$B$84:$BI$84,$E977:$BL977)+'FD inverse'!$A$12*$C978/Setup!$B$17+INDEX('FD inverse'!$A$12:$BH$12,1,'FD mesh'!$B$15+1)*Setup!$B$22</f>
        <v>22.4814231396524</v>
      </c>
      <c r="O978" s="0" t="n">
        <f aca="false">SUMPRODUCT('FD inverse'!$A$13:$BH$13,'FD mesh'!$B$84:$BI$84,$E977:$BL977)+'FD inverse'!$A$13*$C978/Setup!$B$17+INDEX('FD inverse'!$A$13:$BH$13,1,'FD mesh'!$B$15+1)*Setup!$B$22</f>
        <v>22.4750813409958</v>
      </c>
      <c r="P978" s="0" t="n">
        <f aca="false">SUMPRODUCT('FD inverse'!$A$14:$BH$14,'FD mesh'!$B$84:$BI$84,$E977:$BL977)+'FD inverse'!$A$14*$C978/Setup!$B$17+INDEX('FD inverse'!$A$14:$BH$14,1,'FD mesh'!$B$15+1)*Setup!$B$22</f>
        <v>22.4667467481833</v>
      </c>
      <c r="Q978" s="0" t="n">
        <f aca="false">SUMPRODUCT('FD inverse'!$A$15:$BH$15,'FD mesh'!$B$84:$BI$84,$E977:$BL977)+'FD inverse'!$A$15*$C978/Setup!$B$17+INDEX('FD inverse'!$A$15:$BH$15,1,'FD mesh'!$B$15+1)*Setup!$B$22</f>
        <v>22.4560942452859</v>
      </c>
      <c r="R978" s="0" t="n">
        <f aca="false">SUMPRODUCT('FD inverse'!$A$16:$BH$16,'FD mesh'!$B$84:$BI$84,$E977:$BL977)+'FD inverse'!$A$16*$C978/Setup!$B$17+INDEX('FD inverse'!$A$16:$BH$16,1,'FD mesh'!$B$15+1)*Setup!$B$22</f>
        <v>22.4429276354307</v>
      </c>
      <c r="S978" s="0" t="n">
        <f aca="false">SUMPRODUCT('FD inverse'!$A$17:$BH$17,'FD mesh'!$B$84:$BI$84,$E977:$BL977)+'FD inverse'!$A$17*$C978/Setup!$B$17+INDEX('FD inverse'!$A$17:$BH$17,1,'FD mesh'!$B$15+1)*Setup!$B$22</f>
        <v>21.9755022089593</v>
      </c>
      <c r="T978" s="0" t="n">
        <f aca="false">SUMPRODUCT('FD inverse'!$A$18:$BH$18,'FD mesh'!$B$84:$BI$84,$E977:$BL977)+'FD inverse'!$A$18*$C978/Setup!$B$17+INDEX('FD inverse'!$A$18:$BH$18,1,'FD mesh'!$B$15+1)*Setup!$B$22</f>
        <v>21.506729077337</v>
      </c>
      <c r="U978" s="0" t="n">
        <f aca="false">SUMPRODUCT('FD inverse'!$A$19:$BH$19,'FD mesh'!$B$84:$BI$84,$E977:$BL977)+'FD inverse'!$A$19*$C978/Setup!$B$17+INDEX('FD inverse'!$A$19:$BH$19,1,'FD mesh'!$B$15+1)*Setup!$B$22</f>
        <v>21.0365778976888</v>
      </c>
      <c r="V978" s="0" t="n">
        <f aca="false">SUMPRODUCT('FD inverse'!$A$20:$BH$20,'FD mesh'!$B$84:$BI$84,$E977:$BL977)+'FD inverse'!$A$20*$C978/Setup!$B$17+INDEX('FD inverse'!$A$20:$BH$20,1,'FD mesh'!$B$15+1)*Setup!$B$22</f>
        <v>20.5650451262155</v>
      </c>
      <c r="W978" s="0" t="n">
        <f aca="false">SUMPRODUCT('FD inverse'!$A$21:$BH$21,'FD mesh'!$B$84:$BI$84,$E977:$BL977)+'FD inverse'!$A$21*$C978/Setup!$B$17+INDEX('FD inverse'!$A$21:$BH$21,1,'FD mesh'!$B$15+1)*Setup!$B$22</f>
        <v>20.0921516773158</v>
      </c>
      <c r="X978" s="0" t="n">
        <f aca="false">SUMPRODUCT('FD inverse'!$A$22:$BH$22,'FD mesh'!$B$84:$BI$84,$E977:$BL977)+'FD inverse'!$A$22*$C978/Setup!$B$17+INDEX('FD inverse'!$A$22:$BH$22,1,'FD mesh'!$B$15+1)*Setup!$B$22</f>
        <v>19.617940647096</v>
      </c>
      <c r="Y978" s="0" t="n">
        <f aca="false">SUMPRODUCT('FD inverse'!$A$23:$BH$23,'FD mesh'!$B$84:$BI$84,$E977:$BL977)+'FD inverse'!$A$23*$C978/Setup!$B$17+INDEX('FD inverse'!$A$23:$BH$23,1,'FD mesh'!$B$15+1)*Setup!$B$22</f>
        <v>19.1424750997938</v>
      </c>
      <c r="Z978" s="0" t="n">
        <f aca="false">SUMPRODUCT('FD inverse'!$A$24:$BH$24,'FD mesh'!$B$84:$BI$84,$E977:$BL977)+'FD inverse'!$A$24*$C978/Setup!$B$17+INDEX('FD inverse'!$A$24:$BH$24,1,'FD mesh'!$B$15+1)*Setup!$B$22</f>
        <v>18.6658359147316</v>
      </c>
      <c r="AA978" s="0" t="n">
        <f aca="false">SUMPRODUCT('FD inverse'!$A$25:$BH$25,'FD mesh'!$B$84:$BI$84,$E977:$BL977)+'FD inverse'!$A$25*$C978/Setup!$B$17+INDEX('FD inverse'!$A$25:$BH$25,1,'FD mesh'!$B$15+1)*Setup!$B$22</f>
        <v>18.1881196905942</v>
      </c>
      <c r="AB978" s="0" t="n">
        <f aca="false">SUMPRODUCT('FD inverse'!$A$26:$BH$26,'FD mesh'!$B$84:$BI$84,$E977:$BL977)+'FD inverse'!$A$26*$C978/Setup!$B$17+INDEX('FD inverse'!$A$26:$BH$26,1,'FD mesh'!$B$15+1)*Setup!$B$22</f>
        <v>17.7094367030966</v>
      </c>
      <c r="AC978" s="0" t="n">
        <f aca="false">SUMPRODUCT('FD inverse'!$A$27:$BH$27,'FD mesh'!$B$84:$BI$84,$E977:$BL977)+'FD inverse'!$A$27*$C978/Setup!$B$17+INDEX('FD inverse'!$A$27:$BH$27,1,'FD mesh'!$B$15+1)*Setup!$B$22</f>
        <v>17.2299089114623</v>
      </c>
      <c r="AD978" s="0" t="n">
        <f aca="false">SUMPRODUCT('FD inverse'!$A$28:$BH$28,'FD mesh'!$B$84:$BI$84,$E977:$BL977)+'FD inverse'!$A$28*$C978/Setup!$B$17+INDEX('FD inverse'!$A$28:$BH$28,1,'FD mesh'!$B$15+1)*Setup!$B$22</f>
        <v>16.7496680085703</v>
      </c>
      <c r="AE978" s="0" t="n">
        <f aca="false">SUMPRODUCT('FD inverse'!$A$29:$BH$29,'FD mesh'!$B$84:$BI$84,$E977:$BL977)+'FD inverse'!$A$29*$C978/Setup!$B$17+INDEX('FD inverse'!$A$29:$BH$29,1,'FD mesh'!$B$15+1)*Setup!$B$22</f>
        <v>16.2688535091539</v>
      </c>
      <c r="AF978" s="0" t="n">
        <f aca="false">SUMPRODUCT('FD inverse'!$A$30:$BH$30,'FD mesh'!$B$84:$BI$84,$E977:$BL977)+'FD inverse'!$A$30*$C978/Setup!$B$17+INDEX('FD inverse'!$A$30:$BH$30,1,'FD mesh'!$B$15+1)*Setup!$B$22</f>
        <v>15.787610870032</v>
      </c>
      <c r="AG978" s="0" t="n">
        <f aca="false">SUMPRODUCT('FD inverse'!$A$31:$BH$31,'FD mesh'!$B$84:$BI$84,$E977:$BL977)+'FD inverse'!$A$31*$C978/Setup!$B$17+INDEX('FD inverse'!$A$31:$BH$31,1,'FD mesh'!$B$15+1)*Setup!$B$22</f>
        <v>15.3060896360363</v>
      </c>
      <c r="AH978" s="0" t="n">
        <f aca="false">SUMPRODUCT('FD inverse'!$A$32:$BH$32,'FD mesh'!$B$84:$BI$84,$E977:$BL977)+'FD inverse'!$A$32*$C978/Setup!$B$17+INDEX('FD inverse'!$A$32:$BH$32,1,'FD mesh'!$B$15+1)*Setup!$B$22</f>
        <v>15.2856823842562</v>
      </c>
      <c r="AI978" s="0" t="n">
        <f aca="false">SUMPRODUCT('FD inverse'!$A$33:$BH$33,'FD mesh'!$B$84:$BI$84,$E977:$BL977)+'FD inverse'!$A$33*$C978/Setup!$B$17+INDEX('FD inverse'!$A$33:$BH$33,1,'FD mesh'!$B$15+1)*Setup!$B$22</f>
        <v>15.2650686777405</v>
      </c>
      <c r="AJ978" s="0" t="n">
        <f aca="false">SUMPRODUCT('FD inverse'!$A$34:$BH$34,'FD mesh'!$B$84:$BI$84,$E977:$BL977)+'FD inverse'!$A$34*$C978/Setup!$B$17+INDEX('FD inverse'!$A$34:$BH$34,1,'FD mesh'!$B$15+1)*Setup!$B$22</f>
        <v>15.2442612356479</v>
      </c>
      <c r="AK978" s="0" t="n">
        <f aca="false">SUMPRODUCT('FD inverse'!$A$35:$BH$35,'FD mesh'!$B$84:$BI$84,$E977:$BL977)+'FD inverse'!$A$35*$C978/Setup!$B$17+INDEX('FD inverse'!$A$35:$BH$35,1,'FD mesh'!$B$15+1)*Setup!$B$22</f>
        <v>15.2232736516646</v>
      </c>
      <c r="AL978" s="0" t="n">
        <f aca="false">SUMPRODUCT('FD inverse'!$A$36:$BH$36,'FD mesh'!$B$84:$BI$84,$E977:$BL977)+'FD inverse'!$A$36*$C978/Setup!$B$17+INDEX('FD inverse'!$A$36:$BH$36,1,'FD mesh'!$B$15+1)*Setup!$B$22</f>
        <v>15.2021202326056</v>
      </c>
      <c r="AM978" s="0" t="n">
        <f aca="false">SUMPRODUCT('FD inverse'!$A$37:$BH$37,'FD mesh'!$B$84:$BI$84,$E977:$BL977)+'FD inverse'!$A$37*$C978/Setup!$B$17+INDEX('FD inverse'!$A$37:$BH$37,1,'FD mesh'!$B$15+1)*Setup!$B$22</f>
        <v>15.1808158601567</v>
      </c>
      <c r="AN978" s="0" t="n">
        <f aca="false">SUMPRODUCT('FD inverse'!$A$38:$BH$38,'FD mesh'!$B$84:$BI$84,$E977:$BL977)+'FD inverse'!$A$38*$C978/Setup!$B$17+INDEX('FD inverse'!$A$38:$BH$38,1,'FD mesh'!$B$15+1)*Setup!$B$22</f>
        <v>15.1593758738999</v>
      </c>
      <c r="AO978" s="0" t="n">
        <f aca="false">SUMPRODUCT('FD inverse'!$A$39:$BH$39,'FD mesh'!$B$84:$BI$84,$E977:$BL977)+'FD inverse'!$A$39*$C978/Setup!$B$17+INDEX('FD inverse'!$A$39:$BH$39,1,'FD mesh'!$B$15+1)*Setup!$B$22</f>
        <v>15.1378159736952</v>
      </c>
      <c r="AP978" s="0" t="n">
        <f aca="false">SUMPRODUCT('FD inverse'!$A$40:$BH$40,'FD mesh'!$B$84:$BI$84,$E977:$BL977)+'FD inverse'!$A$40*$C978/Setup!$B$17+INDEX('FD inverse'!$A$40:$BH$40,1,'FD mesh'!$B$15+1)*Setup!$B$22</f>
        <v>15.1161521394413</v>
      </c>
      <c r="AQ978" s="0" t="n">
        <f aca="false">SUMPRODUCT('FD inverse'!$A$41:$BH$41,'FD mesh'!$B$84:$BI$84,$E977:$BL977)+'FD inverse'!$A$41*$C978/Setup!$B$17+INDEX('FD inverse'!$A$41:$BH$41,1,'FD mesh'!$B$15+1)*Setup!$B$22</f>
        <v>15.0944005661943</v>
      </c>
      <c r="AR978" s="0" t="n">
        <f aca="false">SUMPRODUCT('FD inverse'!$A$42:$BH$42,'FD mesh'!$B$84:$BI$84,$E977:$BL977)+'FD inverse'!$A$42*$C978/Setup!$B$17+INDEX('FD inverse'!$A$42:$BH$42,1,'FD mesh'!$B$15+1)*Setup!$B$22</f>
        <v>15.072577612591</v>
      </c>
      <c r="AS978" s="0" t="n">
        <f aca="false">SUMPRODUCT('FD inverse'!$A$43:$BH$43,'FD mesh'!$B$84:$BI$84,$E977:$BL977)+'FD inverse'!$A$43*$C978/Setup!$B$17+INDEX('FD inverse'!$A$43:$BH$43,1,'FD mesh'!$B$15+1)*Setup!$B$22</f>
        <v>0</v>
      </c>
      <c r="AT978" s="0" t="n">
        <f aca="false">SUMPRODUCT('FD inverse'!$A$44:$BH$44,'FD mesh'!$B$84:$BI$84,$E977:$BL977)+'FD inverse'!$A$44*$C978/Setup!$B$17+INDEX('FD inverse'!$A$44:$BH$44,1,'FD mesh'!$B$15+1)*Setup!$B$22</f>
        <v>0</v>
      </c>
      <c r="AU978" s="0" t="n">
        <f aca="false">SUMPRODUCT('FD inverse'!$A$45:$BH$45,'FD mesh'!$B$84:$BI$84,$E977:$BL977)+'FD inverse'!$A$45*$C978/Setup!$B$17+INDEX('FD inverse'!$A$45:$BH$45,1,'FD mesh'!$B$15+1)*Setup!$B$22</f>
        <v>0</v>
      </c>
      <c r="AV978" s="0" t="n">
        <f aca="false">SUMPRODUCT('FD inverse'!$A$46:$BH$46,'FD mesh'!$B$84:$BI$84,$E977:$BL977)+'FD inverse'!$A$46*$C978/Setup!$B$17+INDEX('FD inverse'!$A$46:$BH$46,1,'FD mesh'!$B$15+1)*Setup!$B$22</f>
        <v>0</v>
      </c>
      <c r="AW978" s="0" t="n">
        <f aca="false">SUMPRODUCT('FD inverse'!$A$47:$BH$47,'FD mesh'!$B$84:$BI$84,$E977:$BL977)+'FD inverse'!$A$47*$C978/Setup!$B$17+INDEX('FD inverse'!$A$47:$BH$47,1,'FD mesh'!$B$15+1)*Setup!$B$22</f>
        <v>0</v>
      </c>
      <c r="AX978" s="0" t="n">
        <f aca="false">SUMPRODUCT('FD inverse'!$A$48:$BH$48,'FD mesh'!$B$84:$BI$84,$E977:$BL977)+'FD inverse'!$A$48*$C978/Setup!$B$17+INDEX('FD inverse'!$A$48:$BH$48,1,'FD mesh'!$B$15+1)*Setup!$B$22</f>
        <v>0</v>
      </c>
      <c r="AY978" s="0" t="n">
        <f aca="false">SUMPRODUCT('FD inverse'!$A$49:$BH$49,'FD mesh'!$B$84:$BI$84,$E977:$BL977)+'FD inverse'!$A$49*$C978/Setup!$B$17+INDEX('FD inverse'!$A$49:$BH$49,1,'FD mesh'!$B$15+1)*Setup!$B$22</f>
        <v>0</v>
      </c>
      <c r="AZ978" s="0" t="n">
        <f aca="false">SUMPRODUCT('FD inverse'!$A$50:$BH$50,'FD mesh'!$B$84:$BI$84,$E977:$BL977)+'FD inverse'!$A$50*$C978/Setup!$B$17+INDEX('FD inverse'!$A$50:$BH$50,1,'FD mesh'!$B$15+1)*Setup!$B$22</f>
        <v>0</v>
      </c>
      <c r="BA978" s="0" t="n">
        <f aca="false">SUMPRODUCT('FD inverse'!$A$51:$BH$51,'FD mesh'!$B$84:$BI$84,$E977:$BL977)+'FD inverse'!$A$51*$C978/Setup!$B$17+INDEX('FD inverse'!$A$51:$BH$51,1,'FD mesh'!$B$15+1)*Setup!$B$22</f>
        <v>0</v>
      </c>
      <c r="BB978" s="0" t="n">
        <f aca="false">SUMPRODUCT('FD inverse'!$A$52:$BH$52,'FD mesh'!$B$84:$BI$84,$E977:$BL977)+'FD inverse'!$A$52*$C978/Setup!$B$17+INDEX('FD inverse'!$A$52:$BH$52,1,'FD mesh'!$B$15+1)*Setup!$B$22</f>
        <v>0</v>
      </c>
      <c r="BC978" s="0" t="n">
        <f aca="false">SUMPRODUCT('FD inverse'!$A$53:$BH$53,'FD mesh'!$B$84:$BI$84,$E977:$BL977)+'FD inverse'!$A$53*$C978/Setup!$B$17+INDEX('FD inverse'!$A$53:$BH$53,1,'FD mesh'!$B$15+1)*Setup!$B$22</f>
        <v>0</v>
      </c>
      <c r="BD978" s="0" t="n">
        <f aca="false">SUMPRODUCT('FD inverse'!$A$54:$BH$54,'FD mesh'!$B$84:$BI$84,$E977:$BL977)+'FD inverse'!$A$54*$C978/Setup!$B$17+INDEX('FD inverse'!$A$54:$BH$54,1,'FD mesh'!$B$15+1)*Setup!$B$22</f>
        <v>0</v>
      </c>
      <c r="BE978" s="0" t="n">
        <f aca="false">SUMPRODUCT('FD inverse'!$A$55:$BH$55,'FD mesh'!$B$84:$BI$84,$E977:$BL977)+'FD inverse'!$A$55*$C978/Setup!$B$17+INDEX('FD inverse'!$A$55:$BH$55,1,'FD mesh'!$B$15+1)*Setup!$B$22</f>
        <v>0</v>
      </c>
      <c r="BF978" s="0" t="n">
        <f aca="false">SUMPRODUCT('FD inverse'!$A$56:$BH$56,'FD mesh'!$B$84:$BI$84,$E977:$BL977)+'FD inverse'!$A$56*$C978/Setup!$B$17+INDEX('FD inverse'!$A$56:$BH$56,1,'FD mesh'!$B$15+1)*Setup!$B$22</f>
        <v>0</v>
      </c>
      <c r="BG978" s="0" t="n">
        <f aca="false">SUMPRODUCT('FD inverse'!$A$57:$BH$57,'FD mesh'!$B$84:$BI$84,$E977:$BL977)+'FD inverse'!$A$57*$C978/Setup!$B$17+INDEX('FD inverse'!$A$57:$BH$57,1,'FD mesh'!$B$15+1)*Setup!$B$22</f>
        <v>0</v>
      </c>
      <c r="BH978" s="0" t="n">
        <f aca="false">SUMPRODUCT('FD inverse'!$A$58:$BH$58,'FD mesh'!$B$84:$BI$84,$E977:$BL977)+'FD inverse'!$A$58*$C978/Setup!$B$17+INDEX('FD inverse'!$A$58:$BH$58,1,'FD mesh'!$B$15+1)*Setup!$B$22</f>
        <v>0</v>
      </c>
      <c r="BI978" s="0" t="n">
        <f aca="false">SUMPRODUCT('FD inverse'!$A$59:$BH$59,'FD mesh'!$B$84:$BI$84,$E977:$BL977)+'FD inverse'!$A$59*$C978/Setup!$B$17+INDEX('FD inverse'!$A$59:$BH$59,1,'FD mesh'!$B$15+1)*Setup!$B$22</f>
        <v>0</v>
      </c>
      <c r="BJ978" s="0" t="n">
        <f aca="false">SUMPRODUCT('FD inverse'!$A$60:$BH$60,'FD mesh'!$B$84:$BI$84,$E977:$BL977)+'FD inverse'!$A$60*$C978/Setup!$B$17+INDEX('FD inverse'!$A$60:$BH$60,1,'FD mesh'!$B$15+1)*Setup!$B$22</f>
        <v>0</v>
      </c>
      <c r="BK978" s="0" t="n">
        <f aca="false">SUMPRODUCT('FD inverse'!$A$61:$BH$61,'FD mesh'!$B$84:$BI$84,$E977:$BL977)+'FD inverse'!$A$61*$C978/Setup!$B$17+INDEX('FD inverse'!$A$61:$BH$61,1,'FD mesh'!$B$15+1)*Setup!$B$22</f>
        <v>0</v>
      </c>
      <c r="BL978" s="0" t="n">
        <f aca="false">SUMPRODUCT('FD inverse'!$A$62:$BH$62,'FD mesh'!$B$84:$BI$84,$E977:$BL977)+'FD inverse'!$A$62*$C978/Setup!$B$17+INDEX('FD inverse'!$A$62:$BH$62,1,'FD mesh'!$B$15+1)*Setup!$B$22</f>
        <v>0</v>
      </c>
    </row>
    <row r="979" customFormat="false" ht="15" hidden="false" customHeight="false" outlineLevel="0" collapsed="false">
      <c r="A979" s="0" t="n">
        <v>974</v>
      </c>
      <c r="B979" s="0" t="n">
        <f aca="false">A979*Setup!$B$11/3600</f>
        <v>81.1666666666667</v>
      </c>
      <c r="C979" s="0" t="n">
        <f aca="false">Setup!$B$7+Setup!$B$8*COS(2*PI()*(B979-Setup!$B$9)/24)</f>
        <v>23.1342415442476</v>
      </c>
      <c r="D979" s="0" t="n">
        <f aca="false">(C979-E979)/Setup!$B$17</f>
        <v>2.67386404355354</v>
      </c>
      <c r="E979" s="0" t="n">
        <f aca="false">SUMPRODUCT('FD inverse'!$A$3:$BH$3,'FD mesh'!$B$84:$BI$84,$E978:$BL978)+'FD inverse'!$A$3*$C979/Setup!$B$17+INDEX('FD inverse'!$A$3:$BH$3,1,'FD mesh'!$B$15+1)*Setup!$B$22</f>
        <v>22.7866392185856</v>
      </c>
      <c r="F979" s="0" t="n">
        <f aca="false">SUMPRODUCT('FD inverse'!$A$4:$BH$4,'FD mesh'!$B$84:$BI$84,$E978:$BL978)+'FD inverse'!$A$4*$C979/Setup!$B$17+INDEX('FD inverse'!$A$4:$BH$4,1,'FD mesh'!$B$15+1)*Setup!$B$22</f>
        <v>22.717760307512</v>
      </c>
      <c r="G979" s="0" t="n">
        <f aca="false">SUMPRODUCT('FD inverse'!$A$5:$BH$5,'FD mesh'!$B$84:$BI$84,$E978:$BL978)+'FD inverse'!$A$5*$C979/Setup!$B$17+INDEX('FD inverse'!$A$5:$BH$5,1,'FD mesh'!$B$15+1)*Setup!$B$22</f>
        <v>22.6667813451709</v>
      </c>
      <c r="H979" s="0" t="n">
        <f aca="false">SUMPRODUCT('FD inverse'!$A$6:$BH$6,'FD mesh'!$B$84:$BI$84,$E978:$BL978)+'FD inverse'!$A$6*$C979/Setup!$B$17+INDEX('FD inverse'!$A$6:$BH$6,1,'FD mesh'!$B$15+1)*Setup!$B$22</f>
        <v>22.5198312745074</v>
      </c>
      <c r="I979" s="0" t="n">
        <f aca="false">SUMPRODUCT('FD inverse'!$A$7:$BH$7,'FD mesh'!$B$84:$BI$84,$E978:$BL978)+'FD inverse'!$A$7*$C979/Setup!$B$17+INDEX('FD inverse'!$A$7:$BH$7,1,'FD mesh'!$B$15+1)*Setup!$B$22</f>
        <v>22.5089799975027</v>
      </c>
      <c r="J979" s="0" t="n">
        <f aca="false">SUMPRODUCT('FD inverse'!$A$8:$BH$8,'FD mesh'!$B$84:$BI$84,$E978:$BL978)+'FD inverse'!$A$8*$C979/Setup!$B$17+INDEX('FD inverse'!$A$8:$BH$8,1,'FD mesh'!$B$15+1)*Setup!$B$22</f>
        <v>22.5011461428176</v>
      </c>
      <c r="K979" s="0" t="n">
        <f aca="false">SUMPRODUCT('FD inverse'!$A$9:$BH$9,'FD mesh'!$B$84:$BI$84,$E978:$BL978)+'FD inverse'!$A$9*$C979/Setup!$B$17+INDEX('FD inverse'!$A$9:$BH$9,1,'FD mesh'!$B$15+1)*Setup!$B$22</f>
        <v>22.4951847245425</v>
      </c>
      <c r="L979" s="0" t="n">
        <f aca="false">SUMPRODUCT('FD inverse'!$A$10:$BH$10,'FD mesh'!$B$84:$BI$84,$E978:$BL978)+'FD inverse'!$A$10*$C979/Setup!$B$17+INDEX('FD inverse'!$A$10:$BH$10,1,'FD mesh'!$B$15+1)*Setup!$B$22</f>
        <v>22.4900926057664</v>
      </c>
      <c r="M979" s="0" t="n">
        <f aca="false">SUMPRODUCT('FD inverse'!$A$11:$BH$11,'FD mesh'!$B$84:$BI$84,$E978:$BL978)+'FD inverse'!$A$11*$C979/Setup!$B$17+INDEX('FD inverse'!$A$11:$BH$11,1,'FD mesh'!$B$15+1)*Setup!$B$22</f>
        <v>22.4850062132623</v>
      </c>
      <c r="N979" s="0" t="n">
        <f aca="false">SUMPRODUCT('FD inverse'!$A$12:$BH$12,'FD mesh'!$B$84:$BI$84,$E978:$BL978)+'FD inverse'!$A$12*$C979/Setup!$B$17+INDEX('FD inverse'!$A$12:$BH$12,1,'FD mesh'!$B$15+1)*Setup!$B$22</f>
        <v>22.4791991839904</v>
      </c>
      <c r="O979" s="0" t="n">
        <f aca="false">SUMPRODUCT('FD inverse'!$A$13:$BH$13,'FD mesh'!$B$84:$BI$84,$E978:$BL978)+'FD inverse'!$A$13*$C979/Setup!$B$17+INDEX('FD inverse'!$A$13:$BH$13,1,'FD mesh'!$B$15+1)*Setup!$B$22</f>
        <v>22.4720800864813</v>
      </c>
      <c r="P979" s="0" t="n">
        <f aca="false">SUMPRODUCT('FD inverse'!$A$14:$BH$14,'FD mesh'!$B$84:$BI$84,$E978:$BL978)+'FD inverse'!$A$14*$C979/Setup!$B$17+INDEX('FD inverse'!$A$14:$BH$14,1,'FD mesh'!$B$15+1)*Setup!$B$22</f>
        <v>22.4631903373413</v>
      </c>
      <c r="Q979" s="0" t="n">
        <f aca="false">SUMPRODUCT('FD inverse'!$A$15:$BH$15,'FD mesh'!$B$84:$BI$84,$E978:$BL978)+'FD inverse'!$A$15*$C979/Setup!$B$17+INDEX('FD inverse'!$A$15:$BH$15,1,'FD mesh'!$B$15+1)*Setup!$B$22</f>
        <v>22.4522024107133</v>
      </c>
      <c r="R979" s="0" t="n">
        <f aca="false">SUMPRODUCT('FD inverse'!$A$16:$BH$16,'FD mesh'!$B$84:$BI$84,$E978:$BL978)+'FD inverse'!$A$16*$C979/Setup!$B$17+INDEX('FD inverse'!$A$16:$BH$16,1,'FD mesh'!$B$15+1)*Setup!$B$22</f>
        <v>22.4389184164908</v>
      </c>
      <c r="S979" s="0" t="n">
        <f aca="false">SUMPRODUCT('FD inverse'!$A$17:$BH$17,'FD mesh'!$B$84:$BI$84,$E978:$BL978)+'FD inverse'!$A$17*$C979/Setup!$B$17+INDEX('FD inverse'!$A$17:$BH$17,1,'FD mesh'!$B$15+1)*Setup!$B$22</f>
        <v>21.9712622089995</v>
      </c>
      <c r="T979" s="0" t="n">
        <f aca="false">SUMPRODUCT('FD inverse'!$A$18:$BH$18,'FD mesh'!$B$84:$BI$84,$E978:$BL978)+'FD inverse'!$A$18*$C979/Setup!$B$17+INDEX('FD inverse'!$A$18:$BH$18,1,'FD mesh'!$B$15+1)*Setup!$B$22</f>
        <v>21.5023582300914</v>
      </c>
      <c r="U979" s="0" t="n">
        <f aca="false">SUMPRODUCT('FD inverse'!$A$19:$BH$19,'FD mesh'!$B$84:$BI$84,$E978:$BL978)+'FD inverse'!$A$19*$C979/Setup!$B$17+INDEX('FD inverse'!$A$19:$BH$19,1,'FD mesh'!$B$15+1)*Setup!$B$22</f>
        <v>21.0321679732796</v>
      </c>
      <c r="V979" s="0" t="n">
        <f aca="false">SUMPRODUCT('FD inverse'!$A$20:$BH$20,'FD mesh'!$B$84:$BI$84,$E978:$BL978)+'FD inverse'!$A$20*$C979/Setup!$B$17+INDEX('FD inverse'!$A$20:$BH$20,1,'FD mesh'!$B$15+1)*Setup!$B$22</f>
        <v>20.5606799387131</v>
      </c>
      <c r="W979" s="0" t="n">
        <f aca="false">SUMPRODUCT('FD inverse'!$A$21:$BH$21,'FD mesh'!$B$84:$BI$84,$E978:$BL978)+'FD inverse'!$A$21*$C979/Setup!$B$17+INDEX('FD inverse'!$A$21:$BH$21,1,'FD mesh'!$B$15+1)*Setup!$B$22</f>
        <v>20.0879072918244</v>
      </c>
      <c r="X979" s="0" t="n">
        <f aca="false">SUMPRODUCT('FD inverse'!$A$22:$BH$22,'FD mesh'!$B$84:$BI$84,$E978:$BL978)+'FD inverse'!$A$22*$C979/Setup!$B$17+INDEX('FD inverse'!$A$22:$BH$22,1,'FD mesh'!$B$15+1)*Setup!$B$22</f>
        <v>19.6138855829197</v>
      </c>
      <c r="Y979" s="0" t="n">
        <f aca="false">SUMPRODUCT('FD inverse'!$A$23:$BH$23,'FD mesh'!$B$84:$BI$84,$E978:$BL978)+'FD inverse'!$A$23*$C979/Setup!$B$17+INDEX('FD inverse'!$A$23:$BH$23,1,'FD mesh'!$B$15+1)*Setup!$B$22</f>
        <v>19.1386705265574</v>
      </c>
      <c r="Z979" s="0" t="n">
        <f aca="false">SUMPRODUCT('FD inverse'!$A$24:$BH$24,'FD mesh'!$B$84:$BI$84,$E978:$BL978)+'FD inverse'!$A$24*$C979/Setup!$B$17+INDEX('FD inverse'!$A$24:$BH$24,1,'FD mesh'!$B$15+1)*Setup!$B$22</f>
        <v>18.6623358386427</v>
      </c>
      <c r="AA979" s="0" t="n">
        <f aca="false">SUMPRODUCT('FD inverse'!$A$25:$BH$25,'FD mesh'!$B$84:$BI$84,$E978:$BL978)+'FD inverse'!$A$25*$C979/Setup!$B$17+INDEX('FD inverse'!$A$25:$BH$25,1,'FD mesh'!$B$15+1)*Setup!$B$22</f>
        <v>18.1849711283362</v>
      </c>
      <c r="AB979" s="0" t="n">
        <f aca="false">SUMPRODUCT('FD inverse'!$A$26:$BH$26,'FD mesh'!$B$84:$BI$84,$E978:$BL978)+'FD inverse'!$A$26*$C979/Setup!$B$17+INDEX('FD inverse'!$A$26:$BH$26,1,'FD mesh'!$B$15+1)*Setup!$B$22</f>
        <v>17.7066798411366</v>
      </c>
      <c r="AC979" s="0" t="n">
        <f aca="false">SUMPRODUCT('FD inverse'!$A$27:$BH$27,'FD mesh'!$B$84:$BI$84,$E978:$BL978)+'FD inverse'!$A$27*$C979/Setup!$B$17+INDEX('FD inverse'!$A$27:$BH$27,1,'FD mesh'!$B$15+1)*Setup!$B$22</f>
        <v>17.2275772488459</v>
      </c>
      <c r="AD979" s="0" t="n">
        <f aca="false">SUMPRODUCT('FD inverse'!$A$28:$BH$28,'FD mesh'!$B$84:$BI$84,$E978:$BL978)+'FD inverse'!$A$28*$C979/Setup!$B$17+INDEX('FD inverse'!$A$28:$BH$28,1,'FD mesh'!$B$15+1)*Setup!$B$22</f>
        <v>16.7477884815566</v>
      </c>
      <c r="AE979" s="0" t="n">
        <f aca="false">SUMPRODUCT('FD inverse'!$A$29:$BH$29,'FD mesh'!$B$84:$BI$84,$E978:$BL978)+'FD inverse'!$A$29*$C979/Setup!$B$17+INDEX('FD inverse'!$A$29:$BH$29,1,'FD mesh'!$B$15+1)*Setup!$B$22</f>
        <v>16.2674465963176</v>
      </c>
      <c r="AF979" s="0" t="n">
        <f aca="false">SUMPRODUCT('FD inverse'!$A$30:$BH$30,'FD mesh'!$B$84:$BI$84,$E978:$BL978)+'FD inverse'!$A$30*$C979/Setup!$B$17+INDEX('FD inverse'!$A$30:$BH$30,1,'FD mesh'!$B$15+1)*Setup!$B$22</f>
        <v>15.7866906767297</v>
      </c>
      <c r="AG979" s="0" t="n">
        <f aca="false">SUMPRODUCT('FD inverse'!$A$31:$BH$31,'FD mesh'!$B$84:$BI$84,$E978:$BL978)+'FD inverse'!$A$31*$C979/Setup!$B$17+INDEX('FD inverse'!$A$31:$BH$31,1,'FD mesh'!$B$15+1)*Setup!$B$22</f>
        <v>15.3056639573986</v>
      </c>
      <c r="AH979" s="0" t="n">
        <f aca="false">SUMPRODUCT('FD inverse'!$A$32:$BH$32,'FD mesh'!$B$84:$BI$84,$E978:$BL978)+'FD inverse'!$A$32*$C979/Setup!$B$17+INDEX('FD inverse'!$A$32:$BH$32,1,'FD mesh'!$B$15+1)*Setup!$B$22</f>
        <v>15.2852788933156</v>
      </c>
      <c r="AI979" s="0" t="n">
        <f aca="false">SUMPRODUCT('FD inverse'!$A$33:$BH$33,'FD mesh'!$B$84:$BI$84,$E978:$BL978)+'FD inverse'!$A$33*$C979/Setup!$B$17+INDEX('FD inverse'!$A$33:$BH$33,1,'FD mesh'!$B$15+1)*Setup!$B$22</f>
        <v>15.2646895728249</v>
      </c>
      <c r="AJ979" s="0" t="n">
        <f aca="false">SUMPRODUCT('FD inverse'!$A$34:$BH$34,'FD mesh'!$B$84:$BI$84,$E978:$BL978)+'FD inverse'!$A$34*$C979/Setup!$B$17+INDEX('FD inverse'!$A$34:$BH$34,1,'FD mesh'!$B$15+1)*Setup!$B$22</f>
        <v>15.243908340694</v>
      </c>
      <c r="AK979" s="0" t="n">
        <f aca="false">SUMPRODUCT('FD inverse'!$A$35:$BH$35,'FD mesh'!$B$84:$BI$84,$E978:$BL978)+'FD inverse'!$A$35*$C979/Setup!$B$17+INDEX('FD inverse'!$A$35:$BH$35,1,'FD mesh'!$B$15+1)*Setup!$B$22</f>
        <v>15.2229484650092</v>
      </c>
      <c r="AL979" s="0" t="n">
        <f aca="false">SUMPRODUCT('FD inverse'!$A$36:$BH$36,'FD mesh'!$B$84:$BI$84,$E978:$BL978)+'FD inverse'!$A$36*$C979/Setup!$B$17+INDEX('FD inverse'!$A$36:$BH$36,1,'FD mesh'!$B$15+1)*Setup!$B$22</f>
        <v>15.2018239723492</v>
      </c>
      <c r="AM979" s="0" t="n">
        <f aca="false">SUMPRODUCT('FD inverse'!$A$37:$BH$37,'FD mesh'!$B$84:$BI$84,$E978:$BL978)+'FD inverse'!$A$37*$C979/Setup!$B$17+INDEX('FD inverse'!$A$37:$BH$37,1,'FD mesh'!$B$15+1)*Setup!$B$22</f>
        <v>15.1805495059237</v>
      </c>
      <c r="AN979" s="0" t="n">
        <f aca="false">SUMPRODUCT('FD inverse'!$A$38:$BH$38,'FD mesh'!$B$84:$BI$84,$E978:$BL978)+'FD inverse'!$A$38*$C979/Setup!$B$17+INDEX('FD inverse'!$A$38:$BH$38,1,'FD mesh'!$B$15+1)*Setup!$B$22</f>
        <v>15.1591402048505</v>
      </c>
      <c r="AO979" s="0" t="n">
        <f aca="false">SUMPRODUCT('FD inverse'!$A$39:$BH$39,'FD mesh'!$B$84:$BI$84,$E978:$BL978)+'FD inverse'!$A$39*$C979/Setup!$B$17+INDEX('FD inverse'!$A$39:$BH$39,1,'FD mesh'!$B$15+1)*Setup!$B$22</f>
        <v>15.1376116026764</v>
      </c>
      <c r="AP979" s="0" t="n">
        <f aca="false">SUMPRODUCT('FD inverse'!$A$40:$BH$40,'FD mesh'!$B$84:$BI$84,$E978:$BL978)+'FD inverse'!$A$40*$C979/Setup!$B$17+INDEX('FD inverse'!$A$40:$BH$40,1,'FD mesh'!$B$15+1)*Setup!$B$22</f>
        <v>15.1159795431853</v>
      </c>
      <c r="AQ979" s="0" t="n">
        <f aca="false">SUMPRODUCT('FD inverse'!$A$41:$BH$41,'FD mesh'!$B$84:$BI$84,$E978:$BL978)+'FD inverse'!$A$41*$C979/Setup!$B$17+INDEX('FD inverse'!$A$41:$BH$41,1,'FD mesh'!$B$15+1)*Setup!$B$22</f>
        <v>15.094260111494</v>
      </c>
      <c r="AR979" s="0" t="n">
        <f aca="false">SUMPRODUCT('FD inverse'!$A$42:$BH$42,'FD mesh'!$B$84:$BI$84,$E978:$BL978)+'FD inverse'!$A$42*$C979/Setup!$B$17+INDEX('FD inverse'!$A$42:$BH$42,1,'FD mesh'!$B$15+1)*Setup!$B$22</f>
        <v>15.0724695783983</v>
      </c>
      <c r="AS979" s="0" t="n">
        <f aca="false">SUMPRODUCT('FD inverse'!$A$43:$BH$43,'FD mesh'!$B$84:$BI$84,$E978:$BL978)+'FD inverse'!$A$43*$C979/Setup!$B$17+INDEX('FD inverse'!$A$43:$BH$43,1,'FD mesh'!$B$15+1)*Setup!$B$22</f>
        <v>0</v>
      </c>
      <c r="AT979" s="0" t="n">
        <f aca="false">SUMPRODUCT('FD inverse'!$A$44:$BH$44,'FD mesh'!$B$84:$BI$84,$E978:$BL978)+'FD inverse'!$A$44*$C979/Setup!$B$17+INDEX('FD inverse'!$A$44:$BH$44,1,'FD mesh'!$B$15+1)*Setup!$B$22</f>
        <v>0</v>
      </c>
      <c r="AU979" s="0" t="n">
        <f aca="false">SUMPRODUCT('FD inverse'!$A$45:$BH$45,'FD mesh'!$B$84:$BI$84,$E978:$BL978)+'FD inverse'!$A$45*$C979/Setup!$B$17+INDEX('FD inverse'!$A$45:$BH$45,1,'FD mesh'!$B$15+1)*Setup!$B$22</f>
        <v>0</v>
      </c>
      <c r="AV979" s="0" t="n">
        <f aca="false">SUMPRODUCT('FD inverse'!$A$46:$BH$46,'FD mesh'!$B$84:$BI$84,$E978:$BL978)+'FD inverse'!$A$46*$C979/Setup!$B$17+INDEX('FD inverse'!$A$46:$BH$46,1,'FD mesh'!$B$15+1)*Setup!$B$22</f>
        <v>0</v>
      </c>
      <c r="AW979" s="0" t="n">
        <f aca="false">SUMPRODUCT('FD inverse'!$A$47:$BH$47,'FD mesh'!$B$84:$BI$84,$E978:$BL978)+'FD inverse'!$A$47*$C979/Setup!$B$17+INDEX('FD inverse'!$A$47:$BH$47,1,'FD mesh'!$B$15+1)*Setup!$B$22</f>
        <v>0</v>
      </c>
      <c r="AX979" s="0" t="n">
        <f aca="false">SUMPRODUCT('FD inverse'!$A$48:$BH$48,'FD mesh'!$B$84:$BI$84,$E978:$BL978)+'FD inverse'!$A$48*$C979/Setup!$B$17+INDEX('FD inverse'!$A$48:$BH$48,1,'FD mesh'!$B$15+1)*Setup!$B$22</f>
        <v>0</v>
      </c>
      <c r="AY979" s="0" t="n">
        <f aca="false">SUMPRODUCT('FD inverse'!$A$49:$BH$49,'FD mesh'!$B$84:$BI$84,$E978:$BL978)+'FD inverse'!$A$49*$C979/Setup!$B$17+INDEX('FD inverse'!$A$49:$BH$49,1,'FD mesh'!$B$15+1)*Setup!$B$22</f>
        <v>0</v>
      </c>
      <c r="AZ979" s="0" t="n">
        <f aca="false">SUMPRODUCT('FD inverse'!$A$50:$BH$50,'FD mesh'!$B$84:$BI$84,$E978:$BL978)+'FD inverse'!$A$50*$C979/Setup!$B$17+INDEX('FD inverse'!$A$50:$BH$50,1,'FD mesh'!$B$15+1)*Setup!$B$22</f>
        <v>0</v>
      </c>
      <c r="BA979" s="0" t="n">
        <f aca="false">SUMPRODUCT('FD inverse'!$A$51:$BH$51,'FD mesh'!$B$84:$BI$84,$E978:$BL978)+'FD inverse'!$A$51*$C979/Setup!$B$17+INDEX('FD inverse'!$A$51:$BH$51,1,'FD mesh'!$B$15+1)*Setup!$B$22</f>
        <v>0</v>
      </c>
      <c r="BB979" s="0" t="n">
        <f aca="false">SUMPRODUCT('FD inverse'!$A$52:$BH$52,'FD mesh'!$B$84:$BI$84,$E978:$BL978)+'FD inverse'!$A$52*$C979/Setup!$B$17+INDEX('FD inverse'!$A$52:$BH$52,1,'FD mesh'!$B$15+1)*Setup!$B$22</f>
        <v>0</v>
      </c>
      <c r="BC979" s="0" t="n">
        <f aca="false">SUMPRODUCT('FD inverse'!$A$53:$BH$53,'FD mesh'!$B$84:$BI$84,$E978:$BL978)+'FD inverse'!$A$53*$C979/Setup!$B$17+INDEX('FD inverse'!$A$53:$BH$53,1,'FD mesh'!$B$15+1)*Setup!$B$22</f>
        <v>0</v>
      </c>
      <c r="BD979" s="0" t="n">
        <f aca="false">SUMPRODUCT('FD inverse'!$A$54:$BH$54,'FD mesh'!$B$84:$BI$84,$E978:$BL978)+'FD inverse'!$A$54*$C979/Setup!$B$17+INDEX('FD inverse'!$A$54:$BH$54,1,'FD mesh'!$B$15+1)*Setup!$B$22</f>
        <v>0</v>
      </c>
      <c r="BE979" s="0" t="n">
        <f aca="false">SUMPRODUCT('FD inverse'!$A$55:$BH$55,'FD mesh'!$B$84:$BI$84,$E978:$BL978)+'FD inverse'!$A$55*$C979/Setup!$B$17+INDEX('FD inverse'!$A$55:$BH$55,1,'FD mesh'!$B$15+1)*Setup!$B$22</f>
        <v>0</v>
      </c>
      <c r="BF979" s="0" t="n">
        <f aca="false">SUMPRODUCT('FD inverse'!$A$56:$BH$56,'FD mesh'!$B$84:$BI$84,$E978:$BL978)+'FD inverse'!$A$56*$C979/Setup!$B$17+INDEX('FD inverse'!$A$56:$BH$56,1,'FD mesh'!$B$15+1)*Setup!$B$22</f>
        <v>0</v>
      </c>
      <c r="BG979" s="0" t="n">
        <f aca="false">SUMPRODUCT('FD inverse'!$A$57:$BH$57,'FD mesh'!$B$84:$BI$84,$E978:$BL978)+'FD inverse'!$A$57*$C979/Setup!$B$17+INDEX('FD inverse'!$A$57:$BH$57,1,'FD mesh'!$B$15+1)*Setup!$B$22</f>
        <v>0</v>
      </c>
      <c r="BH979" s="0" t="n">
        <f aca="false">SUMPRODUCT('FD inverse'!$A$58:$BH$58,'FD mesh'!$B$84:$BI$84,$E978:$BL978)+'FD inverse'!$A$58*$C979/Setup!$B$17+INDEX('FD inverse'!$A$58:$BH$58,1,'FD mesh'!$B$15+1)*Setup!$B$22</f>
        <v>0</v>
      </c>
      <c r="BI979" s="0" t="n">
        <f aca="false">SUMPRODUCT('FD inverse'!$A$59:$BH$59,'FD mesh'!$B$84:$BI$84,$E978:$BL978)+'FD inverse'!$A$59*$C979/Setup!$B$17+INDEX('FD inverse'!$A$59:$BH$59,1,'FD mesh'!$B$15+1)*Setup!$B$22</f>
        <v>0</v>
      </c>
      <c r="BJ979" s="0" t="n">
        <f aca="false">SUMPRODUCT('FD inverse'!$A$60:$BH$60,'FD mesh'!$B$84:$BI$84,$E978:$BL978)+'FD inverse'!$A$60*$C979/Setup!$B$17+INDEX('FD inverse'!$A$60:$BH$60,1,'FD mesh'!$B$15+1)*Setup!$B$22</f>
        <v>0</v>
      </c>
      <c r="BK979" s="0" t="n">
        <f aca="false">SUMPRODUCT('FD inverse'!$A$61:$BH$61,'FD mesh'!$B$84:$BI$84,$E978:$BL978)+'FD inverse'!$A$61*$C979/Setup!$B$17+INDEX('FD inverse'!$A$61:$BH$61,1,'FD mesh'!$B$15+1)*Setup!$B$22</f>
        <v>0</v>
      </c>
      <c r="BL979" s="0" t="n">
        <f aca="false">SUMPRODUCT('FD inverse'!$A$62:$BH$62,'FD mesh'!$B$84:$BI$84,$E978:$BL978)+'FD inverse'!$A$62*$C979/Setup!$B$17+INDEX('FD inverse'!$A$62:$BH$62,1,'FD mesh'!$B$15+1)*Setup!$B$22</f>
        <v>0</v>
      </c>
    </row>
    <row r="980" customFormat="false" ht="15" hidden="false" customHeight="false" outlineLevel="0" collapsed="false">
      <c r="A980" s="0" t="n">
        <v>975</v>
      </c>
      <c r="B980" s="0" t="n">
        <f aca="false">A980*Setup!$B$11/3600</f>
        <v>81.25</v>
      </c>
      <c r="C980" s="0" t="n">
        <f aca="false">Setup!$B$7+Setup!$B$8*COS(2*PI()*(B980-Setup!$B$9)/24)</f>
        <v>23.2196387119355</v>
      </c>
      <c r="D980" s="0" t="n">
        <f aca="false">(C980-E980)/Setup!$B$17</f>
        <v>2.94803764467204</v>
      </c>
      <c r="E980" s="0" t="n">
        <f aca="false">SUMPRODUCT('FD inverse'!$A$3:$BH$3,'FD mesh'!$B$84:$BI$84,$E979:$BL979)+'FD inverse'!$A$3*$C980/Setup!$B$17+INDEX('FD inverse'!$A$3:$BH$3,1,'FD mesh'!$B$15+1)*Setup!$B$22</f>
        <v>22.8363938181281</v>
      </c>
      <c r="F980" s="0" t="n">
        <f aca="false">SUMPRODUCT('FD inverse'!$A$4:$BH$4,'FD mesh'!$B$84:$BI$84,$E979:$BL979)+'FD inverse'!$A$4*$C980/Setup!$B$17+INDEX('FD inverse'!$A$4:$BH$4,1,'FD mesh'!$B$15+1)*Setup!$B$22</f>
        <v>22.7594520416497</v>
      </c>
      <c r="G980" s="0" t="n">
        <f aca="false">SUMPRODUCT('FD inverse'!$A$5:$BH$5,'FD mesh'!$B$84:$BI$84,$E979:$BL979)+'FD inverse'!$A$5*$C980/Setup!$B$17+INDEX('FD inverse'!$A$5:$BH$5,1,'FD mesh'!$B$15+1)*Setup!$B$22</f>
        <v>22.7006056358908</v>
      </c>
      <c r="H980" s="0" t="n">
        <f aca="false">SUMPRODUCT('FD inverse'!$A$6:$BH$6,'FD mesh'!$B$84:$BI$84,$E979:$BL979)+'FD inverse'!$A$6*$C980/Setup!$B$17+INDEX('FD inverse'!$A$6:$BH$6,1,'FD mesh'!$B$15+1)*Setup!$B$22</f>
        <v>22.5275452578574</v>
      </c>
      <c r="I980" s="0" t="n">
        <f aca="false">SUMPRODUCT('FD inverse'!$A$7:$BH$7,'FD mesh'!$B$84:$BI$84,$E979:$BL979)+'FD inverse'!$A$7*$C980/Setup!$B$17+INDEX('FD inverse'!$A$7:$BH$7,1,'FD mesh'!$B$15+1)*Setup!$B$22</f>
        <v>22.514505691468</v>
      </c>
      <c r="J980" s="0" t="n">
        <f aca="false">SUMPRODUCT('FD inverse'!$A$8:$BH$8,'FD mesh'!$B$84:$BI$84,$E979:$BL979)+'FD inverse'!$A$8*$C980/Setup!$B$17+INDEX('FD inverse'!$A$8:$BH$8,1,'FD mesh'!$B$15+1)*Setup!$B$22</f>
        <v>22.5047261215183</v>
      </c>
      <c r="K980" s="0" t="n">
        <f aca="false">SUMPRODUCT('FD inverse'!$A$9:$BH$9,'FD mesh'!$B$84:$BI$84,$E979:$BL979)+'FD inverse'!$A$9*$C980/Setup!$B$17+INDEX('FD inverse'!$A$9:$BH$9,1,'FD mesh'!$B$15+1)*Setup!$B$22</f>
        <v>22.4970586333979</v>
      </c>
      <c r="L980" s="0" t="n">
        <f aca="false">SUMPRODUCT('FD inverse'!$A$10:$BH$10,'FD mesh'!$B$84:$BI$84,$E979:$BL979)+'FD inverse'!$A$10*$C980/Setup!$B$17+INDEX('FD inverse'!$A$10:$BH$10,1,'FD mesh'!$B$15+1)*Setup!$B$22</f>
        <v>22.4904966962247</v>
      </c>
      <c r="M980" s="0" t="n">
        <f aca="false">SUMPRODUCT('FD inverse'!$A$11:$BH$11,'FD mesh'!$B$84:$BI$84,$E979:$BL979)+'FD inverse'!$A$11*$C980/Setup!$B$17+INDEX('FD inverse'!$A$11:$BH$11,1,'FD mesh'!$B$15+1)*Setup!$B$22</f>
        <v>22.4841731605019</v>
      </c>
      <c r="N980" s="0" t="n">
        <f aca="false">SUMPRODUCT('FD inverse'!$A$12:$BH$12,'FD mesh'!$B$84:$BI$84,$E979:$BL979)+'FD inverse'!$A$12*$C980/Setup!$B$17+INDEX('FD inverse'!$A$12:$BH$12,1,'FD mesh'!$B$15+1)*Setup!$B$22</f>
        <v>22.4773581482242</v>
      </c>
      <c r="O980" s="0" t="n">
        <f aca="false">SUMPRODUCT('FD inverse'!$A$13:$BH$13,'FD mesh'!$B$84:$BI$84,$E979:$BL979)+'FD inverse'!$A$13*$C980/Setup!$B$17+INDEX('FD inverse'!$A$13:$BH$13,1,'FD mesh'!$B$15+1)*Setup!$B$22</f>
        <v>22.4694569791523</v>
      </c>
      <c r="P980" s="0" t="n">
        <f aca="false">SUMPRODUCT('FD inverse'!$A$14:$BH$14,'FD mesh'!$B$84:$BI$84,$E979:$BL979)+'FD inverse'!$A$14*$C980/Setup!$B$17+INDEX('FD inverse'!$A$14:$BH$14,1,'FD mesh'!$B$15+1)*Setup!$B$22</f>
        <v>22.4600082541341</v>
      </c>
      <c r="Q980" s="0" t="n">
        <f aca="false">SUMPRODUCT('FD inverse'!$A$15:$BH$15,'FD mesh'!$B$84:$BI$84,$E979:$BL979)+'FD inverse'!$A$15*$C980/Setup!$B$17+INDEX('FD inverse'!$A$15:$BH$15,1,'FD mesh'!$B$15+1)*Setup!$B$22</f>
        <v>22.4486821938903</v>
      </c>
      <c r="R980" s="0" t="n">
        <f aca="false">SUMPRODUCT('FD inverse'!$A$16:$BH$16,'FD mesh'!$B$84:$BI$84,$E979:$BL979)+'FD inverse'!$A$16*$C980/Setup!$B$17+INDEX('FD inverse'!$A$16:$BH$16,1,'FD mesh'!$B$15+1)*Setup!$B$22</f>
        <v>22.4352793095623</v>
      </c>
      <c r="S980" s="0" t="n">
        <f aca="false">SUMPRODUCT('FD inverse'!$A$17:$BH$17,'FD mesh'!$B$84:$BI$84,$E979:$BL979)+'FD inverse'!$A$17*$C980/Setup!$B$17+INDEX('FD inverse'!$A$17:$BH$17,1,'FD mesh'!$B$15+1)*Setup!$B$22</f>
        <v>21.9673639857276</v>
      </c>
      <c r="T980" s="0" t="n">
        <f aca="false">SUMPRODUCT('FD inverse'!$A$18:$BH$18,'FD mesh'!$B$84:$BI$84,$E979:$BL979)+'FD inverse'!$A$18*$C980/Setup!$B$17+INDEX('FD inverse'!$A$18:$BH$18,1,'FD mesh'!$B$15+1)*Setup!$B$22</f>
        <v>21.4983014704729</v>
      </c>
      <c r="U980" s="0" t="n">
        <f aca="false">SUMPRODUCT('FD inverse'!$A$19:$BH$19,'FD mesh'!$B$84:$BI$84,$E979:$BL979)+'FD inverse'!$A$19*$C980/Setup!$B$17+INDEX('FD inverse'!$A$19:$BH$19,1,'FD mesh'!$B$15+1)*Setup!$B$22</f>
        <v>21.0280451088161</v>
      </c>
      <c r="V980" s="0" t="n">
        <f aca="false">SUMPRODUCT('FD inverse'!$A$20:$BH$20,'FD mesh'!$B$84:$BI$84,$E979:$BL979)+'FD inverse'!$A$20*$C980/Setup!$B$17+INDEX('FD inverse'!$A$20:$BH$20,1,'FD mesh'!$B$15+1)*Setup!$B$22</f>
        <v>20.5565754470459</v>
      </c>
      <c r="W980" s="0" t="n">
        <f aca="false">SUMPRODUCT('FD inverse'!$A$21:$BH$21,'FD mesh'!$B$84:$BI$84,$E979:$BL979)+'FD inverse'!$A$21*$C980/Setup!$B$17+INDEX('FD inverse'!$A$21:$BH$21,1,'FD mesh'!$B$15+1)*Setup!$B$22</f>
        <v>20.0838978920135</v>
      </c>
      <c r="X980" s="0" t="n">
        <f aca="false">SUMPRODUCT('FD inverse'!$A$22:$BH$22,'FD mesh'!$B$84:$BI$84,$E979:$BL979)+'FD inverse'!$A$22*$C980/Setup!$B$17+INDEX('FD inverse'!$A$22:$BH$22,1,'FD mesh'!$B$15+1)*Setup!$B$22</f>
        <v>19.610040427894</v>
      </c>
      <c r="Y980" s="0" t="n">
        <f aca="false">SUMPRODUCT('FD inverse'!$A$23:$BH$23,'FD mesh'!$B$84:$BI$84,$E979:$BL979)+'FD inverse'!$A$23*$C980/Setup!$B$17+INDEX('FD inverse'!$A$23:$BH$23,1,'FD mesh'!$B$15+1)*Setup!$B$22</f>
        <v>19.1350513895812</v>
      </c>
      <c r="Z980" s="0" t="n">
        <f aca="false">SUMPRODUCT('FD inverse'!$A$24:$BH$24,'FD mesh'!$B$84:$BI$84,$E979:$BL979)+'FD inverse'!$A$24*$C980/Setup!$B$17+INDEX('FD inverse'!$A$24:$BH$24,1,'FD mesh'!$B$15+1)*Setup!$B$22</f>
        <v>18.6589972909582</v>
      </c>
      <c r="AA980" s="0" t="n">
        <f aca="false">SUMPRODUCT('FD inverse'!$A$25:$BH$25,'FD mesh'!$B$84:$BI$84,$E979:$BL979)+'FD inverse'!$A$25*$C980/Setup!$B$17+INDEX('FD inverse'!$A$25:$BH$25,1,'FD mesh'!$B$15+1)*Setup!$B$22</f>
        <v>18.1819607054452</v>
      </c>
      <c r="AB980" s="0" t="n">
        <f aca="false">SUMPRODUCT('FD inverse'!$A$26:$BH$26,'FD mesh'!$B$84:$BI$84,$E979:$BL979)+'FD inverse'!$A$26*$C980/Setup!$B$17+INDEX('FD inverse'!$A$26:$BH$26,1,'FD mesh'!$B$15+1)*Setup!$B$22</f>
        <v>17.7040381954814</v>
      </c>
      <c r="AC980" s="0" t="n">
        <f aca="false">SUMPRODUCT('FD inverse'!$A$27:$BH$27,'FD mesh'!$B$84:$BI$84,$E979:$BL979)+'FD inverse'!$A$27*$C980/Setup!$B$17+INDEX('FD inverse'!$A$27:$BH$27,1,'FD mesh'!$B$15+1)*Setup!$B$22</f>
        <v>17.2253382869392</v>
      </c>
      <c r="AD980" s="0" t="n">
        <f aca="false">SUMPRODUCT('FD inverse'!$A$28:$BH$28,'FD mesh'!$B$84:$BI$84,$E979:$BL979)+'FD inverse'!$A$28*$C980/Setup!$B$17+INDEX('FD inverse'!$A$28:$BH$28,1,'FD mesh'!$B$15+1)*Setup!$B$22</f>
        <v>16.745979483893</v>
      </c>
      <c r="AE980" s="0" t="n">
        <f aca="false">SUMPRODUCT('FD inverse'!$A$29:$BH$29,'FD mesh'!$B$84:$BI$84,$E979:$BL979)+'FD inverse'!$A$29*$C980/Setup!$B$17+INDEX('FD inverse'!$A$29:$BH$29,1,'FD mesh'!$B$15+1)*Setup!$B$22</f>
        <v>16.2660883186771</v>
      </c>
      <c r="AF980" s="0" t="n">
        <f aca="false">SUMPRODUCT('FD inverse'!$A$30:$BH$30,'FD mesh'!$B$84:$BI$84,$E979:$BL979)+'FD inverse'!$A$30*$C980/Setup!$B$17+INDEX('FD inverse'!$A$30:$BH$30,1,'FD mesh'!$B$15+1)*Setup!$B$22</f>
        <v>15.7857974317557</v>
      </c>
      <c r="AG980" s="0" t="n">
        <f aca="false">SUMPRODUCT('FD inverse'!$A$31:$BH$31,'FD mesh'!$B$84:$BI$84,$E979:$BL979)+'FD inverse'!$A$31*$C980/Setup!$B$17+INDEX('FD inverse'!$A$31:$BH$31,1,'FD mesh'!$B$15+1)*Setup!$B$22</f>
        <v>15.3052436755991</v>
      </c>
      <c r="AH980" s="0" t="n">
        <f aca="false">SUMPRODUCT('FD inverse'!$A$32:$BH$32,'FD mesh'!$B$84:$BI$84,$E979:$BL979)+'FD inverse'!$A$32*$C980/Setup!$B$17+INDEX('FD inverse'!$A$32:$BH$32,1,'FD mesh'!$B$15+1)*Setup!$B$22</f>
        <v>15.2848799458002</v>
      </c>
      <c r="AI980" s="0" t="n">
        <f aca="false">SUMPRODUCT('FD inverse'!$A$33:$BH$33,'FD mesh'!$B$84:$BI$84,$E979:$BL979)+'FD inverse'!$A$33*$C980/Setup!$B$17+INDEX('FD inverse'!$A$33:$BH$33,1,'FD mesh'!$B$15+1)*Setup!$B$22</f>
        <v>15.2643142595799</v>
      </c>
      <c r="AJ980" s="0" t="n">
        <f aca="false">SUMPRODUCT('FD inverse'!$A$34:$BH$34,'FD mesh'!$B$84:$BI$84,$E979:$BL979)+'FD inverse'!$A$34*$C980/Setup!$B$17+INDEX('FD inverse'!$A$34:$BH$34,1,'FD mesh'!$B$15+1)*Setup!$B$22</f>
        <v>15.2435585811503</v>
      </c>
      <c r="AK980" s="0" t="n">
        <f aca="false">SUMPRODUCT('FD inverse'!$A$35:$BH$35,'FD mesh'!$B$84:$BI$84,$E979:$BL979)+'FD inverse'!$A$35*$C980/Setup!$B$17+INDEX('FD inverse'!$A$35:$BH$35,1,'FD mesh'!$B$15+1)*Setup!$B$22</f>
        <v>15.2226258463836</v>
      </c>
      <c r="AL980" s="0" t="n">
        <f aca="false">SUMPRODUCT('FD inverse'!$A$36:$BH$36,'FD mesh'!$B$84:$BI$84,$E979:$BL979)+'FD inverse'!$A$36*$C980/Setup!$B$17+INDEX('FD inverse'!$A$36:$BH$36,1,'FD mesh'!$B$15+1)*Setup!$B$22</f>
        <v>15.2015297946378</v>
      </c>
      <c r="AM980" s="0" t="n">
        <f aca="false">SUMPRODUCT('FD inverse'!$A$37:$BH$37,'FD mesh'!$B$84:$BI$84,$E979:$BL979)+'FD inverse'!$A$37*$C980/Setup!$B$17+INDEX('FD inverse'!$A$37:$BH$37,1,'FD mesh'!$B$15+1)*Setup!$B$22</f>
        <v>15.1802848233587</v>
      </c>
      <c r="AN980" s="0" t="n">
        <f aca="false">SUMPRODUCT('FD inverse'!$A$38:$BH$38,'FD mesh'!$B$84:$BI$84,$E979:$BL979)+'FD inverse'!$A$38*$C980/Setup!$B$17+INDEX('FD inverse'!$A$38:$BH$38,1,'FD mesh'!$B$15+1)*Setup!$B$22</f>
        <v>15.1589058636687</v>
      </c>
      <c r="AO980" s="0" t="n">
        <f aca="false">SUMPRODUCT('FD inverse'!$A$39:$BH$39,'FD mesh'!$B$84:$BI$84,$E979:$BL979)+'FD inverse'!$A$39*$C980/Setup!$B$17+INDEX('FD inverse'!$A$39:$BH$39,1,'FD mesh'!$B$15+1)*Setup!$B$22</f>
        <v>15.1374082750749</v>
      </c>
      <c r="AP980" s="0" t="n">
        <f aca="false">SUMPRODUCT('FD inverse'!$A$40:$BH$40,'FD mesh'!$B$84:$BI$84,$E979:$BL979)+'FD inverse'!$A$40*$C980/Setup!$B$17+INDEX('FD inverse'!$A$40:$BH$40,1,'FD mesh'!$B$15+1)*Setup!$B$22</f>
        <v>15.115807757366</v>
      </c>
      <c r="AQ980" s="0" t="n">
        <f aca="false">SUMPRODUCT('FD inverse'!$A$41:$BH$41,'FD mesh'!$B$84:$BI$84,$E979:$BL979)+'FD inverse'!$A$41*$C980/Setup!$B$17+INDEX('FD inverse'!$A$41:$BH$41,1,'FD mesh'!$B$15+1)*Setup!$B$22</f>
        <v>15.0941202777186</v>
      </c>
      <c r="AR980" s="0" t="n">
        <f aca="false">SUMPRODUCT('FD inverse'!$A$42:$BH$42,'FD mesh'!$B$84:$BI$84,$E979:$BL979)+'FD inverse'!$A$42*$C980/Setup!$B$17+INDEX('FD inverse'!$A$42:$BH$42,1,'FD mesh'!$B$15+1)*Setup!$B$22</f>
        <v>15.0723620109933</v>
      </c>
      <c r="AS980" s="0" t="n">
        <f aca="false">SUMPRODUCT('FD inverse'!$A$43:$BH$43,'FD mesh'!$B$84:$BI$84,$E979:$BL979)+'FD inverse'!$A$43*$C980/Setup!$B$17+INDEX('FD inverse'!$A$43:$BH$43,1,'FD mesh'!$B$15+1)*Setup!$B$22</f>
        <v>0</v>
      </c>
      <c r="AT980" s="0" t="n">
        <f aca="false">SUMPRODUCT('FD inverse'!$A$44:$BH$44,'FD mesh'!$B$84:$BI$84,$E979:$BL979)+'FD inverse'!$A$44*$C980/Setup!$B$17+INDEX('FD inverse'!$A$44:$BH$44,1,'FD mesh'!$B$15+1)*Setup!$B$22</f>
        <v>0</v>
      </c>
      <c r="AU980" s="0" t="n">
        <f aca="false">SUMPRODUCT('FD inverse'!$A$45:$BH$45,'FD mesh'!$B$84:$BI$84,$E979:$BL979)+'FD inverse'!$A$45*$C980/Setup!$B$17+INDEX('FD inverse'!$A$45:$BH$45,1,'FD mesh'!$B$15+1)*Setup!$B$22</f>
        <v>0</v>
      </c>
      <c r="AV980" s="0" t="n">
        <f aca="false">SUMPRODUCT('FD inverse'!$A$46:$BH$46,'FD mesh'!$B$84:$BI$84,$E979:$BL979)+'FD inverse'!$A$46*$C980/Setup!$B$17+INDEX('FD inverse'!$A$46:$BH$46,1,'FD mesh'!$B$15+1)*Setup!$B$22</f>
        <v>0</v>
      </c>
      <c r="AW980" s="0" t="n">
        <f aca="false">SUMPRODUCT('FD inverse'!$A$47:$BH$47,'FD mesh'!$B$84:$BI$84,$E979:$BL979)+'FD inverse'!$A$47*$C980/Setup!$B$17+INDEX('FD inverse'!$A$47:$BH$47,1,'FD mesh'!$B$15+1)*Setup!$B$22</f>
        <v>0</v>
      </c>
      <c r="AX980" s="0" t="n">
        <f aca="false">SUMPRODUCT('FD inverse'!$A$48:$BH$48,'FD mesh'!$B$84:$BI$84,$E979:$BL979)+'FD inverse'!$A$48*$C980/Setup!$B$17+INDEX('FD inverse'!$A$48:$BH$48,1,'FD mesh'!$B$15+1)*Setup!$B$22</f>
        <v>0</v>
      </c>
      <c r="AY980" s="0" t="n">
        <f aca="false">SUMPRODUCT('FD inverse'!$A$49:$BH$49,'FD mesh'!$B$84:$BI$84,$E979:$BL979)+'FD inverse'!$A$49*$C980/Setup!$B$17+INDEX('FD inverse'!$A$49:$BH$49,1,'FD mesh'!$B$15+1)*Setup!$B$22</f>
        <v>0</v>
      </c>
      <c r="AZ980" s="0" t="n">
        <f aca="false">SUMPRODUCT('FD inverse'!$A$50:$BH$50,'FD mesh'!$B$84:$BI$84,$E979:$BL979)+'FD inverse'!$A$50*$C980/Setup!$B$17+INDEX('FD inverse'!$A$50:$BH$50,1,'FD mesh'!$B$15+1)*Setup!$B$22</f>
        <v>0</v>
      </c>
      <c r="BA980" s="0" t="n">
        <f aca="false">SUMPRODUCT('FD inverse'!$A$51:$BH$51,'FD mesh'!$B$84:$BI$84,$E979:$BL979)+'FD inverse'!$A$51*$C980/Setup!$B$17+INDEX('FD inverse'!$A$51:$BH$51,1,'FD mesh'!$B$15+1)*Setup!$B$22</f>
        <v>0</v>
      </c>
      <c r="BB980" s="0" t="n">
        <f aca="false">SUMPRODUCT('FD inverse'!$A$52:$BH$52,'FD mesh'!$B$84:$BI$84,$E979:$BL979)+'FD inverse'!$A$52*$C980/Setup!$B$17+INDEX('FD inverse'!$A$52:$BH$52,1,'FD mesh'!$B$15+1)*Setup!$B$22</f>
        <v>0</v>
      </c>
      <c r="BC980" s="0" t="n">
        <f aca="false">SUMPRODUCT('FD inverse'!$A$53:$BH$53,'FD mesh'!$B$84:$BI$84,$E979:$BL979)+'FD inverse'!$A$53*$C980/Setup!$B$17+INDEX('FD inverse'!$A$53:$BH$53,1,'FD mesh'!$B$15+1)*Setup!$B$22</f>
        <v>0</v>
      </c>
      <c r="BD980" s="0" t="n">
        <f aca="false">SUMPRODUCT('FD inverse'!$A$54:$BH$54,'FD mesh'!$B$84:$BI$84,$E979:$BL979)+'FD inverse'!$A$54*$C980/Setup!$B$17+INDEX('FD inverse'!$A$54:$BH$54,1,'FD mesh'!$B$15+1)*Setup!$B$22</f>
        <v>0</v>
      </c>
      <c r="BE980" s="0" t="n">
        <f aca="false">SUMPRODUCT('FD inverse'!$A$55:$BH$55,'FD mesh'!$B$84:$BI$84,$E979:$BL979)+'FD inverse'!$A$55*$C980/Setup!$B$17+INDEX('FD inverse'!$A$55:$BH$55,1,'FD mesh'!$B$15+1)*Setup!$B$22</f>
        <v>0</v>
      </c>
      <c r="BF980" s="0" t="n">
        <f aca="false">SUMPRODUCT('FD inverse'!$A$56:$BH$56,'FD mesh'!$B$84:$BI$84,$E979:$BL979)+'FD inverse'!$A$56*$C980/Setup!$B$17+INDEX('FD inverse'!$A$56:$BH$56,1,'FD mesh'!$B$15+1)*Setup!$B$22</f>
        <v>0</v>
      </c>
      <c r="BG980" s="0" t="n">
        <f aca="false">SUMPRODUCT('FD inverse'!$A$57:$BH$57,'FD mesh'!$B$84:$BI$84,$E979:$BL979)+'FD inverse'!$A$57*$C980/Setup!$B$17+INDEX('FD inverse'!$A$57:$BH$57,1,'FD mesh'!$B$15+1)*Setup!$B$22</f>
        <v>0</v>
      </c>
      <c r="BH980" s="0" t="n">
        <f aca="false">SUMPRODUCT('FD inverse'!$A$58:$BH$58,'FD mesh'!$B$84:$BI$84,$E979:$BL979)+'FD inverse'!$A$58*$C980/Setup!$B$17+INDEX('FD inverse'!$A$58:$BH$58,1,'FD mesh'!$B$15+1)*Setup!$B$22</f>
        <v>0</v>
      </c>
      <c r="BI980" s="0" t="n">
        <f aca="false">SUMPRODUCT('FD inverse'!$A$59:$BH$59,'FD mesh'!$B$84:$BI$84,$E979:$BL979)+'FD inverse'!$A$59*$C980/Setup!$B$17+INDEX('FD inverse'!$A$59:$BH$59,1,'FD mesh'!$B$15+1)*Setup!$B$22</f>
        <v>0</v>
      </c>
      <c r="BJ980" s="0" t="n">
        <f aca="false">SUMPRODUCT('FD inverse'!$A$60:$BH$60,'FD mesh'!$B$84:$BI$84,$E979:$BL979)+'FD inverse'!$A$60*$C980/Setup!$B$17+INDEX('FD inverse'!$A$60:$BH$60,1,'FD mesh'!$B$15+1)*Setup!$B$22</f>
        <v>0</v>
      </c>
      <c r="BK980" s="0" t="n">
        <f aca="false">SUMPRODUCT('FD inverse'!$A$61:$BH$61,'FD mesh'!$B$84:$BI$84,$E979:$BL979)+'FD inverse'!$A$61*$C980/Setup!$B$17+INDEX('FD inverse'!$A$61:$BH$61,1,'FD mesh'!$B$15+1)*Setup!$B$22</f>
        <v>0</v>
      </c>
      <c r="BL980" s="0" t="n">
        <f aca="false">SUMPRODUCT('FD inverse'!$A$62:$BH$62,'FD mesh'!$B$84:$BI$84,$E979:$BL979)+'FD inverse'!$A$62*$C980/Setup!$B$17+INDEX('FD inverse'!$A$62:$BH$62,1,'FD mesh'!$B$15+1)*Setup!$B$22</f>
        <v>0</v>
      </c>
    </row>
    <row r="981" customFormat="false" ht="15" hidden="false" customHeight="false" outlineLevel="0" collapsed="false">
      <c r="A981" s="0" t="n">
        <v>976</v>
      </c>
      <c r="B981" s="0" t="n">
        <f aca="false">A981*Setup!$B$11/3600</f>
        <v>81.3333333333333</v>
      </c>
      <c r="C981" s="0" t="n">
        <f aca="false">Setup!$B$7+Setup!$B$8*COS(2*PI()*(B981-Setup!$B$9)/24)</f>
        <v>23.3054072893323</v>
      </c>
      <c r="D981" s="0" t="n">
        <f aca="false">(C981-E981)/Setup!$B$17</f>
        <v>3.22180931173295</v>
      </c>
      <c r="E981" s="0" t="n">
        <f aca="false">SUMPRODUCT('FD inverse'!$A$3:$BH$3,'FD mesh'!$B$84:$BI$84,$E980:$BL980)+'FD inverse'!$A$3*$C981/Setup!$B$17+INDEX('FD inverse'!$A$3:$BH$3,1,'FD mesh'!$B$15+1)*Setup!$B$22</f>
        <v>22.886572078807</v>
      </c>
      <c r="F981" s="0" t="n">
        <f aca="false">SUMPRODUCT('FD inverse'!$A$4:$BH$4,'FD mesh'!$B$84:$BI$84,$E980:$BL980)+'FD inverse'!$A$4*$C981/Setup!$B$17+INDEX('FD inverse'!$A$4:$BH$4,1,'FD mesh'!$B$15+1)*Setup!$B$22</f>
        <v>22.8015742763978</v>
      </c>
      <c r="G981" s="0" t="n">
        <f aca="false">SUMPRODUCT('FD inverse'!$A$5:$BH$5,'FD mesh'!$B$84:$BI$84,$E980:$BL980)+'FD inverse'!$A$5*$C981/Setup!$B$17+INDEX('FD inverse'!$A$5:$BH$5,1,'FD mesh'!$B$15+1)*Setup!$B$22</f>
        <v>22.7348586939313</v>
      </c>
      <c r="H981" s="0" t="n">
        <f aca="false">SUMPRODUCT('FD inverse'!$A$6:$BH$6,'FD mesh'!$B$84:$BI$84,$E980:$BL980)+'FD inverse'!$A$6*$C981/Setup!$B$17+INDEX('FD inverse'!$A$6:$BH$6,1,'FD mesh'!$B$15+1)*Setup!$B$22</f>
        <v>22.5356705249985</v>
      </c>
      <c r="I981" s="0" t="n">
        <f aca="false">SUMPRODUCT('FD inverse'!$A$7:$BH$7,'FD mesh'!$B$84:$BI$84,$E980:$BL980)+'FD inverse'!$A$7*$C981/Setup!$B$17+INDEX('FD inverse'!$A$7:$BH$7,1,'FD mesh'!$B$15+1)*Setup!$B$22</f>
        <v>22.5204400873765</v>
      </c>
      <c r="J981" s="0" t="n">
        <f aca="false">SUMPRODUCT('FD inverse'!$A$8:$BH$8,'FD mesh'!$B$84:$BI$84,$E980:$BL980)+'FD inverse'!$A$8*$C981/Setup!$B$17+INDEX('FD inverse'!$A$8:$BH$8,1,'FD mesh'!$B$15+1)*Setup!$B$22</f>
        <v>22.5087107682845</v>
      </c>
      <c r="K981" s="0" t="n">
        <f aca="false">SUMPRODUCT('FD inverse'!$A$9:$BH$9,'FD mesh'!$B$84:$BI$84,$E980:$BL980)+'FD inverse'!$A$9*$C981/Setup!$B$17+INDEX('FD inverse'!$A$9:$BH$9,1,'FD mesh'!$B$15+1)*Setup!$B$22</f>
        <v>22.4993322732434</v>
      </c>
      <c r="L981" s="0" t="n">
        <f aca="false">SUMPRODUCT('FD inverse'!$A$10:$BH$10,'FD mesh'!$B$84:$BI$84,$E980:$BL980)+'FD inverse'!$A$10*$C981/Setup!$B$17+INDEX('FD inverse'!$A$10:$BH$10,1,'FD mesh'!$B$15+1)*Setup!$B$22</f>
        <v>22.4912951586421</v>
      </c>
      <c r="M981" s="0" t="n">
        <f aca="false">SUMPRODUCT('FD inverse'!$A$11:$BH$11,'FD mesh'!$B$84:$BI$84,$E980:$BL980)+'FD inverse'!$A$11*$C981/Setup!$B$17+INDEX('FD inverse'!$A$11:$BH$11,1,'FD mesh'!$B$15+1)*Setup!$B$22</f>
        <v>22.4837291133135</v>
      </c>
      <c r="N981" s="0" t="n">
        <f aca="false">SUMPRODUCT('FD inverse'!$A$12:$BH$12,'FD mesh'!$B$84:$BI$84,$E980:$BL980)+'FD inverse'!$A$12*$C981/Setup!$B$17+INDEX('FD inverse'!$A$12:$BH$12,1,'FD mesh'!$B$15+1)*Setup!$B$22</f>
        <v>22.4759010932427</v>
      </c>
      <c r="O981" s="0" t="n">
        <f aca="false">SUMPRODUCT('FD inverse'!$A$13:$BH$13,'FD mesh'!$B$84:$BI$84,$E980:$BL980)+'FD inverse'!$A$13*$C981/Setup!$B$17+INDEX('FD inverse'!$A$13:$BH$13,1,'FD mesh'!$B$15+1)*Setup!$B$22</f>
        <v>22.4672134537136</v>
      </c>
      <c r="P981" s="0" t="n">
        <f aca="false">SUMPRODUCT('FD inverse'!$A$14:$BH$14,'FD mesh'!$B$84:$BI$84,$E980:$BL980)+'FD inverse'!$A$14*$C981/Setup!$B$17+INDEX('FD inverse'!$A$14:$BH$14,1,'FD mesh'!$B$15+1)*Setup!$B$22</f>
        <v>22.4572022003565</v>
      </c>
      <c r="Q981" s="0" t="n">
        <f aca="false">SUMPRODUCT('FD inverse'!$A$15:$BH$15,'FD mesh'!$B$84:$BI$84,$E980:$BL980)+'FD inverse'!$A$15*$C981/Setup!$B$17+INDEX('FD inverse'!$A$15:$BH$15,1,'FD mesh'!$B$15+1)*Setup!$B$22</f>
        <v>22.445535458045</v>
      </c>
      <c r="R981" s="0" t="n">
        <f aca="false">SUMPRODUCT('FD inverse'!$A$16:$BH$16,'FD mesh'!$B$84:$BI$84,$E980:$BL980)+'FD inverse'!$A$16*$C981/Setup!$B$17+INDEX('FD inverse'!$A$16:$BH$16,1,'FD mesh'!$B$15+1)*Setup!$B$22</f>
        <v>22.4320122344088</v>
      </c>
      <c r="S981" s="0" t="n">
        <f aca="false">SUMPRODUCT('FD inverse'!$A$17:$BH$17,'FD mesh'!$B$84:$BI$84,$E980:$BL980)+'FD inverse'!$A$17*$C981/Setup!$B$17+INDEX('FD inverse'!$A$17:$BH$17,1,'FD mesh'!$B$15+1)*Setup!$B$22</f>
        <v>21.9638095716364</v>
      </c>
      <c r="T981" s="0" t="n">
        <f aca="false">SUMPRODUCT('FD inverse'!$A$18:$BH$18,'FD mesh'!$B$84:$BI$84,$E980:$BL980)+'FD inverse'!$A$18*$C981/Setup!$B$17+INDEX('FD inverse'!$A$18:$BH$18,1,'FD mesh'!$B$15+1)*Setup!$B$22</f>
        <v>21.4945608955743</v>
      </c>
      <c r="U981" s="0" t="n">
        <f aca="false">SUMPRODUCT('FD inverse'!$A$19:$BH$19,'FD mesh'!$B$84:$BI$84,$E980:$BL980)+'FD inverse'!$A$19*$C981/Setup!$B$17+INDEX('FD inverse'!$A$19:$BH$19,1,'FD mesh'!$B$15+1)*Setup!$B$22</f>
        <v>21.0242114217562</v>
      </c>
      <c r="V981" s="0" t="n">
        <f aca="false">SUMPRODUCT('FD inverse'!$A$20:$BH$20,'FD mesh'!$B$84:$BI$84,$E980:$BL980)+'FD inverse'!$A$20*$C981/Setup!$B$17+INDEX('FD inverse'!$A$20:$BH$20,1,'FD mesh'!$B$15+1)*Setup!$B$22</f>
        <v>20.5527337486035</v>
      </c>
      <c r="W981" s="0" t="n">
        <f aca="false">SUMPRODUCT('FD inverse'!$A$21:$BH$21,'FD mesh'!$B$84:$BI$84,$E980:$BL980)+'FD inverse'!$A$21*$C981/Setup!$B$17+INDEX('FD inverse'!$A$21:$BH$21,1,'FD mesh'!$B$15+1)*Setup!$B$22</f>
        <v>20.0801255184805</v>
      </c>
      <c r="X981" s="0" t="n">
        <f aca="false">SUMPRODUCT('FD inverse'!$A$22:$BH$22,'FD mesh'!$B$84:$BI$84,$E980:$BL980)+'FD inverse'!$A$22*$C981/Setup!$B$17+INDEX('FD inverse'!$A$22:$BH$22,1,'FD mesh'!$B$15+1)*Setup!$B$22</f>
        <v>19.6064071327178</v>
      </c>
      <c r="Y981" s="0" t="n">
        <f aca="false">SUMPRODUCT('FD inverse'!$A$23:$BH$23,'FD mesh'!$B$84:$BI$84,$E980:$BL980)+'FD inverse'!$A$23*$C981/Setup!$B$17+INDEX('FD inverse'!$A$23:$BH$23,1,'FD mesh'!$B$15+1)*Setup!$B$22</f>
        <v>19.131619520089</v>
      </c>
      <c r="Z981" s="0" t="n">
        <f aca="false">SUMPRODUCT('FD inverse'!$A$24:$BH$24,'FD mesh'!$B$84:$BI$84,$E980:$BL980)+'FD inverse'!$A$24*$C981/Setup!$B$17+INDEX('FD inverse'!$A$24:$BH$24,1,'FD mesh'!$B$15+1)*Setup!$B$22</f>
        <v>18.6558219572954</v>
      </c>
      <c r="AA981" s="0" t="n">
        <f aca="false">SUMPRODUCT('FD inverse'!$A$25:$BH$25,'FD mesh'!$B$84:$BI$84,$E980:$BL980)+'FD inverse'!$A$25*$C981/Setup!$B$17+INDEX('FD inverse'!$A$25:$BH$25,1,'FD mesh'!$B$15+1)*Setup!$B$22</f>
        <v>18.1790899391667</v>
      </c>
      <c r="AB981" s="0" t="n">
        <f aca="false">SUMPRODUCT('FD inverse'!$A$26:$BH$26,'FD mesh'!$B$84:$BI$84,$E980:$BL980)+'FD inverse'!$A$26*$C981/Setup!$B$17+INDEX('FD inverse'!$A$26:$BH$26,1,'FD mesh'!$B$15+1)*Setup!$B$22</f>
        <v>17.7015130955333</v>
      </c>
      <c r="AC981" s="0" t="n">
        <f aca="false">SUMPRODUCT('FD inverse'!$A$27:$BH$27,'FD mesh'!$B$84:$BI$84,$E980:$BL980)+'FD inverse'!$A$27*$C981/Setup!$B$17+INDEX('FD inverse'!$A$27:$BH$27,1,'FD mesh'!$B$15+1)*Setup!$B$22</f>
        <v>17.2231931510579</v>
      </c>
      <c r="AD981" s="0" t="n">
        <f aca="false">SUMPRODUCT('FD inverse'!$A$28:$BH$28,'FD mesh'!$B$84:$BI$84,$E980:$BL980)+'FD inverse'!$A$28*$C981/Setup!$B$17+INDEX('FD inverse'!$A$28:$BH$28,1,'FD mesh'!$B$15+1)*Setup!$B$22</f>
        <v>16.7442419237376</v>
      </c>
      <c r="AE981" s="0" t="n">
        <f aca="false">SUMPRODUCT('FD inverse'!$A$29:$BH$29,'FD mesh'!$B$84:$BI$84,$E980:$BL980)+'FD inverse'!$A$29*$C981/Setup!$B$17+INDEX('FD inverse'!$A$29:$BH$29,1,'FD mesh'!$B$15+1)*Setup!$B$22</f>
        <v>16.2647793572857</v>
      </c>
      <c r="AF981" s="0" t="n">
        <f aca="false">SUMPRODUCT('FD inverse'!$A$30:$BH$30,'FD mesh'!$B$84:$BI$84,$E980:$BL980)+'FD inverse'!$A$30*$C981/Setup!$B$17+INDEX('FD inverse'!$A$30:$BH$30,1,'FD mesh'!$B$15+1)*Setup!$B$22</f>
        <v>15.7849315821959</v>
      </c>
      <c r="AG981" s="0" t="n">
        <f aca="false">SUMPRODUCT('FD inverse'!$A$31:$BH$31,'FD mesh'!$B$84:$BI$84,$E980:$BL980)+'FD inverse'!$A$31*$C981/Setup!$B$17+INDEX('FD inverse'!$A$31:$BH$31,1,'FD mesh'!$B$15+1)*Setup!$B$22</f>
        <v>15.3048289999498</v>
      </c>
      <c r="AH981" s="0" t="n">
        <f aca="false">SUMPRODUCT('FD inverse'!$A$32:$BH$32,'FD mesh'!$B$84:$BI$84,$E980:$BL980)+'FD inverse'!$A$32*$C981/Setup!$B$17+INDEX('FD inverse'!$A$32:$BH$32,1,'FD mesh'!$B$15+1)*Setup!$B$22</f>
        <v>15.2844857403218</v>
      </c>
      <c r="AI981" s="0" t="n">
        <f aca="false">SUMPRODUCT('FD inverse'!$A$33:$BH$33,'FD mesh'!$B$84:$BI$84,$E980:$BL980)+'FD inverse'!$A$33*$C981/Setup!$B$17+INDEX('FD inverse'!$A$33:$BH$33,1,'FD mesh'!$B$15+1)*Setup!$B$22</f>
        <v>15.2639429248009</v>
      </c>
      <c r="AJ981" s="0" t="n">
        <f aca="false">SUMPRODUCT('FD inverse'!$A$34:$BH$34,'FD mesh'!$B$84:$BI$84,$E980:$BL980)+'FD inverse'!$A$34*$C981/Setup!$B$17+INDEX('FD inverse'!$A$34:$BH$34,1,'FD mesh'!$B$15+1)*Setup!$B$22</f>
        <v>15.2432121310619</v>
      </c>
      <c r="AK981" s="0" t="n">
        <f aca="false">SUMPRODUCT('FD inverse'!$A$35:$BH$35,'FD mesh'!$B$84:$BI$84,$E980:$BL980)+'FD inverse'!$A$35*$C981/Setup!$B$17+INDEX('FD inverse'!$A$35:$BH$35,1,'FD mesh'!$B$15+1)*Setup!$B$22</f>
        <v>15.2223059563083</v>
      </c>
      <c r="AL981" s="0" t="n">
        <f aca="false">SUMPRODUCT('FD inverse'!$A$36:$BH$36,'FD mesh'!$B$84:$BI$84,$E980:$BL980)+'FD inverse'!$A$36*$C981/Setup!$B$17+INDEX('FD inverse'!$A$36:$BH$36,1,'FD mesh'!$B$15+1)*Setup!$B$22</f>
        <v>15.2012378458304</v>
      </c>
      <c r="AM981" s="0" t="n">
        <f aca="false">SUMPRODUCT('FD inverse'!$A$37:$BH$37,'FD mesh'!$B$84:$BI$84,$E980:$BL980)+'FD inverse'!$A$37*$C981/Setup!$B$17+INDEX('FD inverse'!$A$37:$BH$37,1,'FD mesh'!$B$15+1)*Setup!$B$22</f>
        <v>15.1800219441418</v>
      </c>
      <c r="AN981" s="0" t="n">
        <f aca="false">SUMPRODUCT('FD inverse'!$A$38:$BH$38,'FD mesh'!$B$84:$BI$84,$E980:$BL980)+'FD inverse'!$A$38*$C981/Setup!$B$17+INDEX('FD inverse'!$A$38:$BH$38,1,'FD mesh'!$B$15+1)*Setup!$B$22</f>
        <v>15.1586729669386</v>
      </c>
      <c r="AO981" s="0" t="n">
        <f aca="false">SUMPRODUCT('FD inverse'!$A$39:$BH$39,'FD mesh'!$B$84:$BI$84,$E980:$BL980)+'FD inverse'!$A$39*$C981/Setup!$B$17+INDEX('FD inverse'!$A$39:$BH$39,1,'FD mesh'!$B$15+1)*Setup!$B$22</f>
        <v>15.1372060920463</v>
      </c>
      <c r="AP981" s="0" t="n">
        <f aca="false">SUMPRODUCT('FD inverse'!$A$40:$BH$40,'FD mesh'!$B$84:$BI$84,$E980:$BL980)+'FD inverse'!$A$40*$C981/Setup!$B$17+INDEX('FD inverse'!$A$40:$BH$40,1,'FD mesh'!$B$15+1)*Setup!$B$22</f>
        <v>15.1156368674481</v>
      </c>
      <c r="AQ981" s="0" t="n">
        <f aca="false">SUMPRODUCT('FD inverse'!$A$41:$BH$41,'FD mesh'!$B$84:$BI$84,$E980:$BL980)+'FD inverse'!$A$41*$C981/Setup!$B$17+INDEX('FD inverse'!$A$41:$BH$41,1,'FD mesh'!$B$15+1)*Setup!$B$22</f>
        <v>15.0939811344373</v>
      </c>
      <c r="AR981" s="0" t="n">
        <f aca="false">SUMPRODUCT('FD inverse'!$A$42:$BH$42,'FD mesh'!$B$84:$BI$84,$E980:$BL980)+'FD inverse'!$A$42*$C981/Setup!$B$17+INDEX('FD inverse'!$A$42:$BH$42,1,'FD mesh'!$B$15+1)*Setup!$B$22</f>
        <v>15.0722549638927</v>
      </c>
      <c r="AS981" s="0" t="n">
        <f aca="false">SUMPRODUCT('FD inverse'!$A$43:$BH$43,'FD mesh'!$B$84:$BI$84,$E980:$BL980)+'FD inverse'!$A$43*$C981/Setup!$B$17+INDEX('FD inverse'!$A$43:$BH$43,1,'FD mesh'!$B$15+1)*Setup!$B$22</f>
        <v>0</v>
      </c>
      <c r="AT981" s="0" t="n">
        <f aca="false">SUMPRODUCT('FD inverse'!$A$44:$BH$44,'FD mesh'!$B$84:$BI$84,$E980:$BL980)+'FD inverse'!$A$44*$C981/Setup!$B$17+INDEX('FD inverse'!$A$44:$BH$44,1,'FD mesh'!$B$15+1)*Setup!$B$22</f>
        <v>0</v>
      </c>
      <c r="AU981" s="0" t="n">
        <f aca="false">SUMPRODUCT('FD inverse'!$A$45:$BH$45,'FD mesh'!$B$84:$BI$84,$E980:$BL980)+'FD inverse'!$A$45*$C981/Setup!$B$17+INDEX('FD inverse'!$A$45:$BH$45,1,'FD mesh'!$B$15+1)*Setup!$B$22</f>
        <v>0</v>
      </c>
      <c r="AV981" s="0" t="n">
        <f aca="false">SUMPRODUCT('FD inverse'!$A$46:$BH$46,'FD mesh'!$B$84:$BI$84,$E980:$BL980)+'FD inverse'!$A$46*$C981/Setup!$B$17+INDEX('FD inverse'!$A$46:$BH$46,1,'FD mesh'!$B$15+1)*Setup!$B$22</f>
        <v>0</v>
      </c>
      <c r="AW981" s="0" t="n">
        <f aca="false">SUMPRODUCT('FD inverse'!$A$47:$BH$47,'FD mesh'!$B$84:$BI$84,$E980:$BL980)+'FD inverse'!$A$47*$C981/Setup!$B$17+INDEX('FD inverse'!$A$47:$BH$47,1,'FD mesh'!$B$15+1)*Setup!$B$22</f>
        <v>0</v>
      </c>
      <c r="AX981" s="0" t="n">
        <f aca="false">SUMPRODUCT('FD inverse'!$A$48:$BH$48,'FD mesh'!$B$84:$BI$84,$E980:$BL980)+'FD inverse'!$A$48*$C981/Setup!$B$17+INDEX('FD inverse'!$A$48:$BH$48,1,'FD mesh'!$B$15+1)*Setup!$B$22</f>
        <v>0</v>
      </c>
      <c r="AY981" s="0" t="n">
        <f aca="false">SUMPRODUCT('FD inverse'!$A$49:$BH$49,'FD mesh'!$B$84:$BI$84,$E980:$BL980)+'FD inverse'!$A$49*$C981/Setup!$B$17+INDEX('FD inverse'!$A$49:$BH$49,1,'FD mesh'!$B$15+1)*Setup!$B$22</f>
        <v>0</v>
      </c>
      <c r="AZ981" s="0" t="n">
        <f aca="false">SUMPRODUCT('FD inverse'!$A$50:$BH$50,'FD mesh'!$B$84:$BI$84,$E980:$BL980)+'FD inverse'!$A$50*$C981/Setup!$B$17+INDEX('FD inverse'!$A$50:$BH$50,1,'FD mesh'!$B$15+1)*Setup!$B$22</f>
        <v>0</v>
      </c>
      <c r="BA981" s="0" t="n">
        <f aca="false">SUMPRODUCT('FD inverse'!$A$51:$BH$51,'FD mesh'!$B$84:$BI$84,$E980:$BL980)+'FD inverse'!$A$51*$C981/Setup!$B$17+INDEX('FD inverse'!$A$51:$BH$51,1,'FD mesh'!$B$15+1)*Setup!$B$22</f>
        <v>0</v>
      </c>
      <c r="BB981" s="0" t="n">
        <f aca="false">SUMPRODUCT('FD inverse'!$A$52:$BH$52,'FD mesh'!$B$84:$BI$84,$E980:$BL980)+'FD inverse'!$A$52*$C981/Setup!$B$17+INDEX('FD inverse'!$A$52:$BH$52,1,'FD mesh'!$B$15+1)*Setup!$B$22</f>
        <v>0</v>
      </c>
      <c r="BC981" s="0" t="n">
        <f aca="false">SUMPRODUCT('FD inverse'!$A$53:$BH$53,'FD mesh'!$B$84:$BI$84,$E980:$BL980)+'FD inverse'!$A$53*$C981/Setup!$B$17+INDEX('FD inverse'!$A$53:$BH$53,1,'FD mesh'!$B$15+1)*Setup!$B$22</f>
        <v>0</v>
      </c>
      <c r="BD981" s="0" t="n">
        <f aca="false">SUMPRODUCT('FD inverse'!$A$54:$BH$54,'FD mesh'!$B$84:$BI$84,$E980:$BL980)+'FD inverse'!$A$54*$C981/Setup!$B$17+INDEX('FD inverse'!$A$54:$BH$54,1,'FD mesh'!$B$15+1)*Setup!$B$22</f>
        <v>0</v>
      </c>
      <c r="BE981" s="0" t="n">
        <f aca="false">SUMPRODUCT('FD inverse'!$A$55:$BH$55,'FD mesh'!$B$84:$BI$84,$E980:$BL980)+'FD inverse'!$A$55*$C981/Setup!$B$17+INDEX('FD inverse'!$A$55:$BH$55,1,'FD mesh'!$B$15+1)*Setup!$B$22</f>
        <v>0</v>
      </c>
      <c r="BF981" s="0" t="n">
        <f aca="false">SUMPRODUCT('FD inverse'!$A$56:$BH$56,'FD mesh'!$B$84:$BI$84,$E980:$BL980)+'FD inverse'!$A$56*$C981/Setup!$B$17+INDEX('FD inverse'!$A$56:$BH$56,1,'FD mesh'!$B$15+1)*Setup!$B$22</f>
        <v>0</v>
      </c>
      <c r="BG981" s="0" t="n">
        <f aca="false">SUMPRODUCT('FD inverse'!$A$57:$BH$57,'FD mesh'!$B$84:$BI$84,$E980:$BL980)+'FD inverse'!$A$57*$C981/Setup!$B$17+INDEX('FD inverse'!$A$57:$BH$57,1,'FD mesh'!$B$15+1)*Setup!$B$22</f>
        <v>0</v>
      </c>
      <c r="BH981" s="0" t="n">
        <f aca="false">SUMPRODUCT('FD inverse'!$A$58:$BH$58,'FD mesh'!$B$84:$BI$84,$E980:$BL980)+'FD inverse'!$A$58*$C981/Setup!$B$17+INDEX('FD inverse'!$A$58:$BH$58,1,'FD mesh'!$B$15+1)*Setup!$B$22</f>
        <v>0</v>
      </c>
      <c r="BI981" s="0" t="n">
        <f aca="false">SUMPRODUCT('FD inverse'!$A$59:$BH$59,'FD mesh'!$B$84:$BI$84,$E980:$BL980)+'FD inverse'!$A$59*$C981/Setup!$B$17+INDEX('FD inverse'!$A$59:$BH$59,1,'FD mesh'!$B$15+1)*Setup!$B$22</f>
        <v>0</v>
      </c>
      <c r="BJ981" s="0" t="n">
        <f aca="false">SUMPRODUCT('FD inverse'!$A$60:$BH$60,'FD mesh'!$B$84:$BI$84,$E980:$BL980)+'FD inverse'!$A$60*$C981/Setup!$B$17+INDEX('FD inverse'!$A$60:$BH$60,1,'FD mesh'!$B$15+1)*Setup!$B$22</f>
        <v>0</v>
      </c>
      <c r="BK981" s="0" t="n">
        <f aca="false">SUMPRODUCT('FD inverse'!$A$61:$BH$61,'FD mesh'!$B$84:$BI$84,$E980:$BL980)+'FD inverse'!$A$61*$C981/Setup!$B$17+INDEX('FD inverse'!$A$61:$BH$61,1,'FD mesh'!$B$15+1)*Setup!$B$22</f>
        <v>0</v>
      </c>
      <c r="BL981" s="0" t="n">
        <f aca="false">SUMPRODUCT('FD inverse'!$A$62:$BH$62,'FD mesh'!$B$84:$BI$84,$E980:$BL980)+'FD inverse'!$A$62*$C981/Setup!$B$17+INDEX('FD inverse'!$A$62:$BH$62,1,'FD mesh'!$B$15+1)*Setup!$B$22</f>
        <v>0</v>
      </c>
    </row>
    <row r="982" customFormat="false" ht="15" hidden="false" customHeight="false" outlineLevel="0" collapsed="false">
      <c r="A982" s="0" t="n">
        <v>977</v>
      </c>
      <c r="B982" s="0" t="n">
        <f aca="false">A982*Setup!$B$11/3600</f>
        <v>81.4166666666667</v>
      </c>
      <c r="C982" s="0" t="n">
        <f aca="false">Setup!$B$7+Setup!$B$8*COS(2*PI()*(B982-Setup!$B$9)/24)</f>
        <v>23.3915064552403</v>
      </c>
      <c r="D982" s="0" t="n">
        <f aca="false">(C982-E982)/Setup!$B$17</f>
        <v>3.4950481747221</v>
      </c>
      <c r="E982" s="0" t="n">
        <f aca="false">SUMPRODUCT('FD inverse'!$A$3:$BH$3,'FD mesh'!$B$84:$BI$84,$E981:$BL981)+'FD inverse'!$A$3*$C982/Setup!$B$17+INDEX('FD inverse'!$A$3:$BH$3,1,'FD mesh'!$B$15+1)*Setup!$B$22</f>
        <v>22.9371501925265</v>
      </c>
      <c r="F982" s="0" t="n">
        <f aca="false">SUMPRODUCT('FD inverse'!$A$4:$BH$4,'FD mesh'!$B$84:$BI$84,$E981:$BL981)+'FD inverse'!$A$4*$C982/Setup!$B$17+INDEX('FD inverse'!$A$4:$BH$4,1,'FD mesh'!$B$15+1)*Setup!$B$22</f>
        <v>22.844107054763</v>
      </c>
      <c r="G982" s="0" t="n">
        <f aca="false">SUMPRODUCT('FD inverse'!$A$5:$BH$5,'FD mesh'!$B$84:$BI$84,$E981:$BL981)+'FD inverse'!$A$5*$C982/Setup!$B$17+INDEX('FD inverse'!$A$5:$BH$5,1,'FD mesh'!$B$15+1)*Setup!$B$22</f>
        <v>22.7695243242762</v>
      </c>
      <c r="H982" s="0" t="n">
        <f aca="false">SUMPRODUCT('FD inverse'!$A$6:$BH$6,'FD mesh'!$B$84:$BI$84,$E981:$BL981)+'FD inverse'!$A$6*$C982/Setup!$B$17+INDEX('FD inverse'!$A$6:$BH$6,1,'FD mesh'!$B$15+1)*Setup!$B$22</f>
        <v>22.544203371967</v>
      </c>
      <c r="I982" s="0" t="n">
        <f aca="false">SUMPRODUCT('FD inverse'!$A$7:$BH$7,'FD mesh'!$B$84:$BI$84,$E981:$BL981)+'FD inverse'!$A$7*$C982/Setup!$B$17+INDEX('FD inverse'!$A$7:$BH$7,1,'FD mesh'!$B$15+1)*Setup!$B$22</f>
        <v>22.5267805286855</v>
      </c>
      <c r="J982" s="0" t="n">
        <f aca="false">SUMPRODUCT('FD inverse'!$A$8:$BH$8,'FD mesh'!$B$84:$BI$84,$E981:$BL981)+'FD inverse'!$A$8*$C982/Setup!$B$17+INDEX('FD inverse'!$A$8:$BH$8,1,'FD mesh'!$B$15+1)*Setup!$B$22</f>
        <v>22.5130983587426</v>
      </c>
      <c r="K982" s="0" t="n">
        <f aca="false">SUMPRODUCT('FD inverse'!$A$9:$BH$9,'FD mesh'!$B$84:$BI$84,$E981:$BL981)+'FD inverse'!$A$9*$C982/Setup!$B$17+INDEX('FD inverse'!$A$9:$BH$9,1,'FD mesh'!$B$15+1)*Setup!$B$22</f>
        <v>22.5020047377426</v>
      </c>
      <c r="L982" s="0" t="n">
        <f aca="false">SUMPRODUCT('FD inverse'!$A$10:$BH$10,'FD mesh'!$B$84:$BI$84,$E981:$BL981)+'FD inverse'!$A$10*$C982/Setup!$B$17+INDEX('FD inverse'!$A$10:$BH$10,1,'FD mesh'!$B$15+1)*Setup!$B$22</f>
        <v>22.4924877919632</v>
      </c>
      <c r="M982" s="0" t="n">
        <f aca="false">SUMPRODUCT('FD inverse'!$A$11:$BH$11,'FD mesh'!$B$84:$BI$84,$E981:$BL981)+'FD inverse'!$A$11*$C982/Setup!$B$17+INDEX('FD inverse'!$A$11:$BH$11,1,'FD mesh'!$B$15+1)*Setup!$B$22</f>
        <v>22.4836744646625</v>
      </c>
      <c r="N982" s="0" t="n">
        <f aca="false">SUMPRODUCT('FD inverse'!$A$12:$BH$12,'FD mesh'!$B$84:$BI$84,$E981:$BL981)+'FD inverse'!$A$12*$C982/Setup!$B$17+INDEX('FD inverse'!$A$12:$BH$12,1,'FD mesh'!$B$15+1)*Setup!$B$22</f>
        <v>22.4748288962697</v>
      </c>
      <c r="O982" s="0" t="n">
        <f aca="false">SUMPRODUCT('FD inverse'!$A$13:$BH$13,'FD mesh'!$B$84:$BI$84,$E981:$BL981)+'FD inverse'!$A$13*$C982/Setup!$B$17+INDEX('FD inverse'!$A$13:$BH$13,1,'FD mesh'!$B$15+1)*Setup!$B$22</f>
        <v>22.4653507632911</v>
      </c>
      <c r="P982" s="0" t="n">
        <f aca="false">SUMPRODUCT('FD inverse'!$A$14:$BH$14,'FD mesh'!$B$84:$BI$84,$E981:$BL981)+'FD inverse'!$A$14*$C982/Setup!$B$17+INDEX('FD inverse'!$A$14:$BH$14,1,'FD mesh'!$B$15+1)*Setup!$B$22</f>
        <v>22.4547736979097</v>
      </c>
      <c r="Q982" s="0" t="n">
        <f aca="false">SUMPRODUCT('FD inverse'!$A$15:$BH$15,'FD mesh'!$B$84:$BI$84,$E981:$BL981)+'FD inverse'!$A$15*$C982/Setup!$B$17+INDEX('FD inverse'!$A$15:$BH$15,1,'FD mesh'!$B$15+1)*Setup!$B$22</f>
        <v>22.4427638877221</v>
      </c>
      <c r="R982" s="0" t="n">
        <f aca="false">SUMPRODUCT('FD inverse'!$A$16:$BH$16,'FD mesh'!$B$84:$BI$84,$E981:$BL981)+'FD inverse'!$A$16*$C982/Setup!$B$17+INDEX('FD inverse'!$A$16:$BH$16,1,'FD mesh'!$B$15+1)*Setup!$B$22</f>
        <v>22.4291189328011</v>
      </c>
      <c r="S982" s="0" t="n">
        <f aca="false">SUMPRODUCT('FD inverse'!$A$17:$BH$17,'FD mesh'!$B$84:$BI$84,$E981:$BL981)+'FD inverse'!$A$17*$C982/Setup!$B$17+INDEX('FD inverse'!$A$17:$BH$17,1,'FD mesh'!$B$15+1)*Setup!$B$22</f>
        <v>21.9606008347103</v>
      </c>
      <c r="T982" s="0" t="n">
        <f aca="false">SUMPRODUCT('FD inverse'!$A$18:$BH$18,'FD mesh'!$B$84:$BI$84,$E981:$BL981)+'FD inverse'!$A$18*$C982/Setup!$B$17+INDEX('FD inverse'!$A$18:$BH$18,1,'FD mesh'!$B$15+1)*Setup!$B$22</f>
        <v>21.4911384511812</v>
      </c>
      <c r="U982" s="0" t="n">
        <f aca="false">SUMPRODUCT('FD inverse'!$A$19:$BH$19,'FD mesh'!$B$84:$BI$84,$E981:$BL981)+'FD inverse'!$A$19*$C982/Setup!$B$17+INDEX('FD inverse'!$A$19:$BH$19,1,'FD mesh'!$B$15+1)*Setup!$B$22</f>
        <v>21.0206688911594</v>
      </c>
      <c r="V982" s="0" t="n">
        <f aca="false">SUMPRODUCT('FD inverse'!$A$20:$BH$20,'FD mesh'!$B$84:$BI$84,$E981:$BL981)+'FD inverse'!$A$20*$C982/Setup!$B$17+INDEX('FD inverse'!$A$20:$BH$20,1,'FD mesh'!$B$15+1)*Setup!$B$22</f>
        <v>20.5491568149904</v>
      </c>
      <c r="W982" s="0" t="n">
        <f aca="false">SUMPRODUCT('FD inverse'!$A$21:$BH$21,'FD mesh'!$B$84:$BI$84,$E981:$BL981)+'FD inverse'!$A$21*$C982/Setup!$B$17+INDEX('FD inverse'!$A$21:$BH$21,1,'FD mesh'!$B$15+1)*Setup!$B$22</f>
        <v>20.0765920983582</v>
      </c>
      <c r="X982" s="0" t="n">
        <f aca="false">SUMPRODUCT('FD inverse'!$A$22:$BH$22,'FD mesh'!$B$84:$BI$84,$E981:$BL981)+'FD inverse'!$A$22*$C982/Setup!$B$17+INDEX('FD inverse'!$A$22:$BH$22,1,'FD mesh'!$B$15+1)*Setup!$B$22</f>
        <v>19.6029875466615</v>
      </c>
      <c r="Y982" s="0" t="n">
        <f aca="false">SUMPRODUCT('FD inverse'!$A$23:$BH$23,'FD mesh'!$B$84:$BI$84,$E981:$BL981)+'FD inverse'!$A$23*$C982/Setup!$B$17+INDEX('FD inverse'!$A$23:$BH$23,1,'FD mesh'!$B$15+1)*Setup!$B$22</f>
        <v>19.1283766596396</v>
      </c>
      <c r="Z982" s="0" t="n">
        <f aca="false">SUMPRODUCT('FD inverse'!$A$24:$BH$24,'FD mesh'!$B$84:$BI$84,$E981:$BL981)+'FD inverse'!$A$24*$C982/Setup!$B$17+INDEX('FD inverse'!$A$24:$BH$24,1,'FD mesh'!$B$15+1)*Setup!$B$22</f>
        <v>18.652811445114</v>
      </c>
      <c r="AA982" s="0" t="n">
        <f aca="false">SUMPRODUCT('FD inverse'!$A$25:$BH$25,'FD mesh'!$B$84:$BI$84,$E981:$BL981)+'FD inverse'!$A$25*$C982/Setup!$B$17+INDEX('FD inverse'!$A$25:$BH$25,1,'FD mesh'!$B$15+1)*Setup!$B$22</f>
        <v>18.1763602798608</v>
      </c>
      <c r="AB982" s="0" t="n">
        <f aca="false">SUMPRODUCT('FD inverse'!$A$26:$BH$26,'FD mesh'!$B$84:$BI$84,$E981:$BL981)+'FD inverse'!$A$26*$C982/Setup!$B$17+INDEX('FD inverse'!$A$26:$BH$26,1,'FD mesh'!$B$15+1)*Setup!$B$22</f>
        <v>17.6991058148689</v>
      </c>
      <c r="AC982" s="0" t="n">
        <f aca="false">SUMPRODUCT('FD inverse'!$A$27:$BH$27,'FD mesh'!$B$84:$BI$84,$E981:$BL981)+'FD inverse'!$A$27*$C982/Setup!$B$17+INDEX('FD inverse'!$A$27:$BH$27,1,'FD mesh'!$B$15+1)*Setup!$B$22</f>
        <v>17.2211429215673</v>
      </c>
      <c r="AD982" s="0" t="n">
        <f aca="false">SUMPRODUCT('FD inverse'!$A$28:$BH$28,'FD mesh'!$B$84:$BI$84,$E981:$BL981)+'FD inverse'!$A$28*$C982/Setup!$B$17+INDEX('FD inverse'!$A$28:$BH$28,1,'FD mesh'!$B$15+1)*Setup!$B$22</f>
        <v>16.7425766750156</v>
      </c>
      <c r="AE982" s="0" t="n">
        <f aca="false">SUMPRODUCT('FD inverse'!$A$29:$BH$29,'FD mesh'!$B$84:$BI$84,$E981:$BL981)+'FD inverse'!$A$29*$C982/Setup!$B$17+INDEX('FD inverse'!$A$29:$BH$29,1,'FD mesh'!$B$15+1)*Setup!$B$22</f>
        <v>16.2635203695542</v>
      </c>
      <c r="AF982" s="0" t="n">
        <f aca="false">SUMPRODUCT('FD inverse'!$A$30:$BH$30,'FD mesh'!$B$84:$BI$84,$E981:$BL981)+'FD inverse'!$A$30*$C982/Setup!$B$17+INDEX('FD inverse'!$A$30:$BH$30,1,'FD mesh'!$B$15+1)*Setup!$B$22</f>
        <v>15.7840935619891</v>
      </c>
      <c r="AG982" s="0" t="n">
        <f aca="false">SUMPRODUCT('FD inverse'!$A$31:$BH$31,'FD mesh'!$B$84:$BI$84,$E981:$BL981)+'FD inverse'!$A$31*$C982/Setup!$B$17+INDEX('FD inverse'!$A$31:$BH$31,1,'FD mesh'!$B$15+1)*Setup!$B$22</f>
        <v>15.3044201370488</v>
      </c>
      <c r="AH982" s="0" t="n">
        <f aca="false">SUMPRODUCT('FD inverse'!$A$32:$BH$32,'FD mesh'!$B$84:$BI$84,$E981:$BL981)+'FD inverse'!$A$32*$C982/Setup!$B$17+INDEX('FD inverse'!$A$32:$BH$32,1,'FD mesh'!$B$15+1)*Setup!$B$22</f>
        <v>15.2840964731927</v>
      </c>
      <c r="AI982" s="0" t="n">
        <f aca="false">SUMPRODUCT('FD inverse'!$A$33:$BH$33,'FD mesh'!$B$84:$BI$84,$E981:$BL981)+'FD inverse'!$A$33*$C982/Setup!$B$17+INDEX('FD inverse'!$A$33:$BH$33,1,'FD mesh'!$B$15+1)*Setup!$B$22</f>
        <v>15.2635757533499</v>
      </c>
      <c r="AJ982" s="0" t="n">
        <f aca="false">SUMPRODUCT('FD inverse'!$A$34:$BH$34,'FD mesh'!$B$84:$BI$84,$E981:$BL981)+'FD inverse'!$A$34*$C982/Setup!$B$17+INDEX('FD inverse'!$A$34:$BH$34,1,'FD mesh'!$B$15+1)*Setup!$B$22</f>
        <v>15.2428691628614</v>
      </c>
      <c r="AK982" s="0" t="n">
        <f aca="false">SUMPRODUCT('FD inverse'!$A$35:$BH$35,'FD mesh'!$B$84:$BI$84,$E981:$BL981)+'FD inverse'!$A$35*$C982/Setup!$B$17+INDEX('FD inverse'!$A$35:$BH$35,1,'FD mesh'!$B$15+1)*Setup!$B$22</f>
        <v>15.2219889539701</v>
      </c>
      <c r="AL982" s="0" t="n">
        <f aca="false">SUMPRODUCT('FD inverse'!$A$36:$BH$36,'FD mesh'!$B$84:$BI$84,$E981:$BL981)+'FD inverse'!$A$36*$C982/Setup!$B$17+INDEX('FD inverse'!$A$36:$BH$36,1,'FD mesh'!$B$15+1)*Setup!$B$22</f>
        <v>15.2009482711938</v>
      </c>
      <c r="AM982" s="0" t="n">
        <f aca="false">SUMPRODUCT('FD inverse'!$A$37:$BH$37,'FD mesh'!$B$84:$BI$84,$E981:$BL981)+'FD inverse'!$A$37*$C982/Setup!$B$17+INDEX('FD inverse'!$A$37:$BH$37,1,'FD mesh'!$B$15+1)*Setup!$B$22</f>
        <v>15.1797609990666</v>
      </c>
      <c r="AN982" s="0" t="n">
        <f aca="false">SUMPRODUCT('FD inverse'!$A$38:$BH$38,'FD mesh'!$B$84:$BI$84,$E981:$BL981)+'FD inverse'!$A$38*$C982/Setup!$B$17+INDEX('FD inverse'!$A$38:$BH$38,1,'FD mesh'!$B$15+1)*Setup!$B$22</f>
        <v>15.158441630532</v>
      </c>
      <c r="AO982" s="0" t="n">
        <f aca="false">SUMPRODUCT('FD inverse'!$A$39:$BH$39,'FD mesh'!$B$84:$BI$84,$E981:$BL981)+'FD inverse'!$A$39*$C982/Setup!$B$17+INDEX('FD inverse'!$A$39:$BH$39,1,'FD mesh'!$B$15+1)*Setup!$B$22</f>
        <v>15.1370051541799</v>
      </c>
      <c r="AP982" s="0" t="n">
        <f aca="false">SUMPRODUCT('FD inverse'!$A$40:$BH$40,'FD mesh'!$B$84:$BI$84,$E981:$BL981)+'FD inverse'!$A$40*$C982/Setup!$B$17+INDEX('FD inverse'!$A$40:$BH$40,1,'FD mesh'!$B$15+1)*Setup!$B$22</f>
        <v>15.1154669584516</v>
      </c>
      <c r="AQ982" s="0" t="n">
        <f aca="false">SUMPRODUCT('FD inverse'!$A$41:$BH$41,'FD mesh'!$B$84:$BI$84,$E981:$BL981)+'FD inverse'!$A$41*$C982/Setup!$B$17+INDEX('FD inverse'!$A$41:$BH$41,1,'FD mesh'!$B$15+1)*Setup!$B$22</f>
        <v>15.0938427508758</v>
      </c>
      <c r="AR982" s="0" t="n">
        <f aca="false">SUMPRODUCT('FD inverse'!$A$42:$BH$42,'FD mesh'!$B$84:$BI$84,$E981:$BL981)+'FD inverse'!$A$42*$C982/Setup!$B$17+INDEX('FD inverse'!$A$42:$BH$42,1,'FD mesh'!$B$15+1)*Setup!$B$22</f>
        <v>15.0721484903538</v>
      </c>
      <c r="AS982" s="0" t="n">
        <f aca="false">SUMPRODUCT('FD inverse'!$A$43:$BH$43,'FD mesh'!$B$84:$BI$84,$E981:$BL981)+'FD inverse'!$A$43*$C982/Setup!$B$17+INDEX('FD inverse'!$A$43:$BH$43,1,'FD mesh'!$B$15+1)*Setup!$B$22</f>
        <v>0</v>
      </c>
      <c r="AT982" s="0" t="n">
        <f aca="false">SUMPRODUCT('FD inverse'!$A$44:$BH$44,'FD mesh'!$B$84:$BI$84,$E981:$BL981)+'FD inverse'!$A$44*$C982/Setup!$B$17+INDEX('FD inverse'!$A$44:$BH$44,1,'FD mesh'!$B$15+1)*Setup!$B$22</f>
        <v>0</v>
      </c>
      <c r="AU982" s="0" t="n">
        <f aca="false">SUMPRODUCT('FD inverse'!$A$45:$BH$45,'FD mesh'!$B$84:$BI$84,$E981:$BL981)+'FD inverse'!$A$45*$C982/Setup!$B$17+INDEX('FD inverse'!$A$45:$BH$45,1,'FD mesh'!$B$15+1)*Setup!$B$22</f>
        <v>0</v>
      </c>
      <c r="AV982" s="0" t="n">
        <f aca="false">SUMPRODUCT('FD inverse'!$A$46:$BH$46,'FD mesh'!$B$84:$BI$84,$E981:$BL981)+'FD inverse'!$A$46*$C982/Setup!$B$17+INDEX('FD inverse'!$A$46:$BH$46,1,'FD mesh'!$B$15+1)*Setup!$B$22</f>
        <v>0</v>
      </c>
      <c r="AW982" s="0" t="n">
        <f aca="false">SUMPRODUCT('FD inverse'!$A$47:$BH$47,'FD mesh'!$B$84:$BI$84,$E981:$BL981)+'FD inverse'!$A$47*$C982/Setup!$B$17+INDEX('FD inverse'!$A$47:$BH$47,1,'FD mesh'!$B$15+1)*Setup!$B$22</f>
        <v>0</v>
      </c>
      <c r="AX982" s="0" t="n">
        <f aca="false">SUMPRODUCT('FD inverse'!$A$48:$BH$48,'FD mesh'!$B$84:$BI$84,$E981:$BL981)+'FD inverse'!$A$48*$C982/Setup!$B$17+INDEX('FD inverse'!$A$48:$BH$48,1,'FD mesh'!$B$15+1)*Setup!$B$22</f>
        <v>0</v>
      </c>
      <c r="AY982" s="0" t="n">
        <f aca="false">SUMPRODUCT('FD inverse'!$A$49:$BH$49,'FD mesh'!$B$84:$BI$84,$E981:$BL981)+'FD inverse'!$A$49*$C982/Setup!$B$17+INDEX('FD inverse'!$A$49:$BH$49,1,'FD mesh'!$B$15+1)*Setup!$B$22</f>
        <v>0</v>
      </c>
      <c r="AZ982" s="0" t="n">
        <f aca="false">SUMPRODUCT('FD inverse'!$A$50:$BH$50,'FD mesh'!$B$84:$BI$84,$E981:$BL981)+'FD inverse'!$A$50*$C982/Setup!$B$17+INDEX('FD inverse'!$A$50:$BH$50,1,'FD mesh'!$B$15+1)*Setup!$B$22</f>
        <v>0</v>
      </c>
      <c r="BA982" s="0" t="n">
        <f aca="false">SUMPRODUCT('FD inverse'!$A$51:$BH$51,'FD mesh'!$B$84:$BI$84,$E981:$BL981)+'FD inverse'!$A$51*$C982/Setup!$B$17+INDEX('FD inverse'!$A$51:$BH$51,1,'FD mesh'!$B$15+1)*Setup!$B$22</f>
        <v>0</v>
      </c>
      <c r="BB982" s="0" t="n">
        <f aca="false">SUMPRODUCT('FD inverse'!$A$52:$BH$52,'FD mesh'!$B$84:$BI$84,$E981:$BL981)+'FD inverse'!$A$52*$C982/Setup!$B$17+INDEX('FD inverse'!$A$52:$BH$52,1,'FD mesh'!$B$15+1)*Setup!$B$22</f>
        <v>0</v>
      </c>
      <c r="BC982" s="0" t="n">
        <f aca="false">SUMPRODUCT('FD inverse'!$A$53:$BH$53,'FD mesh'!$B$84:$BI$84,$E981:$BL981)+'FD inverse'!$A$53*$C982/Setup!$B$17+INDEX('FD inverse'!$A$53:$BH$53,1,'FD mesh'!$B$15+1)*Setup!$B$22</f>
        <v>0</v>
      </c>
      <c r="BD982" s="0" t="n">
        <f aca="false">SUMPRODUCT('FD inverse'!$A$54:$BH$54,'FD mesh'!$B$84:$BI$84,$E981:$BL981)+'FD inverse'!$A$54*$C982/Setup!$B$17+INDEX('FD inverse'!$A$54:$BH$54,1,'FD mesh'!$B$15+1)*Setup!$B$22</f>
        <v>0</v>
      </c>
      <c r="BE982" s="0" t="n">
        <f aca="false">SUMPRODUCT('FD inverse'!$A$55:$BH$55,'FD mesh'!$B$84:$BI$84,$E981:$BL981)+'FD inverse'!$A$55*$C982/Setup!$B$17+INDEX('FD inverse'!$A$55:$BH$55,1,'FD mesh'!$B$15+1)*Setup!$B$22</f>
        <v>0</v>
      </c>
      <c r="BF982" s="0" t="n">
        <f aca="false">SUMPRODUCT('FD inverse'!$A$56:$BH$56,'FD mesh'!$B$84:$BI$84,$E981:$BL981)+'FD inverse'!$A$56*$C982/Setup!$B$17+INDEX('FD inverse'!$A$56:$BH$56,1,'FD mesh'!$B$15+1)*Setup!$B$22</f>
        <v>0</v>
      </c>
      <c r="BG982" s="0" t="n">
        <f aca="false">SUMPRODUCT('FD inverse'!$A$57:$BH$57,'FD mesh'!$B$84:$BI$84,$E981:$BL981)+'FD inverse'!$A$57*$C982/Setup!$B$17+INDEX('FD inverse'!$A$57:$BH$57,1,'FD mesh'!$B$15+1)*Setup!$B$22</f>
        <v>0</v>
      </c>
      <c r="BH982" s="0" t="n">
        <f aca="false">SUMPRODUCT('FD inverse'!$A$58:$BH$58,'FD mesh'!$B$84:$BI$84,$E981:$BL981)+'FD inverse'!$A$58*$C982/Setup!$B$17+INDEX('FD inverse'!$A$58:$BH$58,1,'FD mesh'!$B$15+1)*Setup!$B$22</f>
        <v>0</v>
      </c>
      <c r="BI982" s="0" t="n">
        <f aca="false">SUMPRODUCT('FD inverse'!$A$59:$BH$59,'FD mesh'!$B$84:$BI$84,$E981:$BL981)+'FD inverse'!$A$59*$C982/Setup!$B$17+INDEX('FD inverse'!$A$59:$BH$59,1,'FD mesh'!$B$15+1)*Setup!$B$22</f>
        <v>0</v>
      </c>
      <c r="BJ982" s="0" t="n">
        <f aca="false">SUMPRODUCT('FD inverse'!$A$60:$BH$60,'FD mesh'!$B$84:$BI$84,$E981:$BL981)+'FD inverse'!$A$60*$C982/Setup!$B$17+INDEX('FD inverse'!$A$60:$BH$60,1,'FD mesh'!$B$15+1)*Setup!$B$22</f>
        <v>0</v>
      </c>
      <c r="BK982" s="0" t="n">
        <f aca="false">SUMPRODUCT('FD inverse'!$A$61:$BH$61,'FD mesh'!$B$84:$BI$84,$E981:$BL981)+'FD inverse'!$A$61*$C982/Setup!$B$17+INDEX('FD inverse'!$A$61:$BH$61,1,'FD mesh'!$B$15+1)*Setup!$B$22</f>
        <v>0</v>
      </c>
      <c r="BL982" s="0" t="n">
        <f aca="false">SUMPRODUCT('FD inverse'!$A$62:$BH$62,'FD mesh'!$B$84:$BI$84,$E981:$BL981)+'FD inverse'!$A$62*$C982/Setup!$B$17+INDEX('FD inverse'!$A$62:$BH$62,1,'FD mesh'!$B$15+1)*Setup!$B$22</f>
        <v>0</v>
      </c>
    </row>
    <row r="983" customFormat="false" ht="15" hidden="false" customHeight="false" outlineLevel="0" collapsed="false">
      <c r="A983" s="0" t="n">
        <v>978</v>
      </c>
      <c r="B983" s="0" t="n">
        <f aca="false">A983*Setup!$B$11/3600</f>
        <v>81.5</v>
      </c>
      <c r="C983" s="0" t="n">
        <f aca="false">Setup!$B$7+Setup!$B$8*COS(2*PI()*(B983-Setup!$B$9)/24)</f>
        <v>23.4778952311198</v>
      </c>
      <c r="D983" s="0" t="n">
        <f aca="false">(C983-E983)/Setup!$B$17</f>
        <v>3.76762362002046</v>
      </c>
      <c r="E983" s="0" t="n">
        <f aca="false">SUMPRODUCT('FD inverse'!$A$3:$BH$3,'FD mesh'!$B$84:$BI$84,$E982:$BL982)+'FD inverse'!$A$3*$C983/Setup!$B$17+INDEX('FD inverse'!$A$3:$BH$3,1,'FD mesh'!$B$15+1)*Setup!$B$22</f>
        <v>22.9881041605171</v>
      </c>
      <c r="F983" s="0" t="n">
        <f aca="false">SUMPRODUCT('FD inverse'!$A$4:$BH$4,'FD mesh'!$B$84:$BI$84,$E982:$BL982)+'FD inverse'!$A$4*$C983/Setup!$B$17+INDEX('FD inverse'!$A$4:$BH$4,1,'FD mesh'!$B$15+1)*Setup!$B$22</f>
        <v>22.8870302239074</v>
      </c>
      <c r="G983" s="0" t="n">
        <f aca="false">SUMPRODUCT('FD inverse'!$A$5:$BH$5,'FD mesh'!$B$84:$BI$84,$E982:$BL982)+'FD inverse'!$A$5*$C983/Setup!$B$17+INDEX('FD inverse'!$A$5:$BH$5,1,'FD mesh'!$B$15+1)*Setup!$B$22</f>
        <v>22.8045861350165</v>
      </c>
      <c r="H983" s="0" t="n">
        <f aca="false">SUMPRODUCT('FD inverse'!$A$6:$BH$6,'FD mesh'!$B$84:$BI$84,$E982:$BL982)+'FD inverse'!$A$6*$C983/Setup!$B$17+INDEX('FD inverse'!$A$6:$BH$6,1,'FD mesh'!$B$15+1)*Setup!$B$22</f>
        <v>22.5531399000079</v>
      </c>
      <c r="I983" s="0" t="n">
        <f aca="false">SUMPRODUCT('FD inverse'!$A$7:$BH$7,'FD mesh'!$B$84:$BI$84,$E982:$BL982)+'FD inverse'!$A$7*$C983/Setup!$B$17+INDEX('FD inverse'!$A$7:$BH$7,1,'FD mesh'!$B$15+1)*Setup!$B$22</f>
        <v>22.5335241647684</v>
      </c>
      <c r="J983" s="0" t="n">
        <f aca="false">SUMPRODUCT('FD inverse'!$A$8:$BH$8,'FD mesh'!$B$84:$BI$84,$E982:$BL982)+'FD inverse'!$A$8*$C983/Setup!$B$17+INDEX('FD inverse'!$A$8:$BH$8,1,'FD mesh'!$B$15+1)*Setup!$B$22</f>
        <v>22.5178869758906</v>
      </c>
      <c r="K983" s="0" t="n">
        <f aca="false">SUMPRODUCT('FD inverse'!$A$9:$BH$9,'FD mesh'!$B$84:$BI$84,$E982:$BL982)+'FD inverse'!$A$9*$C983/Setup!$B$17+INDEX('FD inverse'!$A$9:$BH$9,1,'FD mesh'!$B$15+1)*Setup!$B$22</f>
        <v>22.505074929873</v>
      </c>
      <c r="L983" s="0" t="n">
        <f aca="false">SUMPRODUCT('FD inverse'!$A$10:$BH$10,'FD mesh'!$B$84:$BI$84,$E982:$BL982)+'FD inverse'!$A$10*$C983/Setup!$B$17+INDEX('FD inverse'!$A$10:$BH$10,1,'FD mesh'!$B$15+1)*Setup!$B$22</f>
        <v>22.4940742066461</v>
      </c>
      <c r="M983" s="0" t="n">
        <f aca="false">SUMPRODUCT('FD inverse'!$A$11:$BH$11,'FD mesh'!$B$84:$BI$84,$E982:$BL982)+'FD inverse'!$A$11*$C983/Setup!$B$17+INDEX('FD inverse'!$A$11:$BH$11,1,'FD mesh'!$B$15+1)*Setup!$B$22</f>
        <v>22.4840094212853</v>
      </c>
      <c r="N983" s="0" t="n">
        <f aca="false">SUMPRODUCT('FD inverse'!$A$12:$BH$12,'FD mesh'!$B$84:$BI$84,$E982:$BL982)+'FD inverse'!$A$12*$C983/Setup!$B$17+INDEX('FD inverse'!$A$12:$BH$12,1,'FD mesh'!$B$15+1)*Setup!$B$22</f>
        <v>22.4741422504512</v>
      </c>
      <c r="O983" s="0" t="n">
        <f aca="false">SUMPRODUCT('FD inverse'!$A$13:$BH$13,'FD mesh'!$B$84:$BI$84,$E982:$BL982)+'FD inverse'!$A$13*$C983/Setup!$B$17+INDEX('FD inverse'!$A$13:$BH$13,1,'FD mesh'!$B$15+1)*Setup!$B$22</f>
        <v>22.4638699788393</v>
      </c>
      <c r="P983" s="0" t="n">
        <f aca="false">SUMPRODUCT('FD inverse'!$A$14:$BH$14,'FD mesh'!$B$84:$BI$84,$E982:$BL982)+'FD inverse'!$A$14*$C983/Setup!$B$17+INDEX('FD inverse'!$A$14:$BH$14,1,'FD mesh'!$B$15+1)*Setup!$B$22</f>
        <v>22.4527240880817</v>
      </c>
      <c r="Q983" s="0" t="n">
        <f aca="false">SUMPRODUCT('FD inverse'!$A$15:$BH$15,'FD mesh'!$B$84:$BI$84,$E982:$BL982)+'FD inverse'!$A$15*$C983/Setup!$B$17+INDEX('FD inverse'!$A$15:$BH$15,1,'FD mesh'!$B$15+1)*Setup!$B$22</f>
        <v>22.4403689879861</v>
      </c>
      <c r="R983" s="0" t="n">
        <f aca="false">SUMPRODUCT('FD inverse'!$A$16:$BH$16,'FD mesh'!$B$84:$BI$84,$E982:$BL982)+'FD inverse'!$A$16*$C983/Setup!$B$17+INDEX('FD inverse'!$A$16:$BH$16,1,'FD mesh'!$B$15+1)*Setup!$B$22</f>
        <v>22.4266009676922</v>
      </c>
      <c r="S983" s="0" t="n">
        <f aca="false">SUMPRODUCT('FD inverse'!$A$17:$BH$17,'FD mesh'!$B$84:$BI$84,$E982:$BL982)+'FD inverse'!$A$17*$C983/Setup!$B$17+INDEX('FD inverse'!$A$17:$BH$17,1,'FD mesh'!$B$15+1)*Setup!$B$22</f>
        <v>21.9577394775405</v>
      </c>
      <c r="T983" s="0" t="n">
        <f aca="false">SUMPRODUCT('FD inverse'!$A$18:$BH$18,'FD mesh'!$B$84:$BI$84,$E982:$BL982)+'FD inverse'!$A$18*$C983/Setup!$B$17+INDEX('FD inverse'!$A$18:$BH$18,1,'FD mesh'!$B$15+1)*Setup!$B$22</f>
        <v>21.4880359308503</v>
      </c>
      <c r="U983" s="0" t="n">
        <f aca="false">SUMPRODUCT('FD inverse'!$A$19:$BH$19,'FD mesh'!$B$84:$BI$84,$E982:$BL982)+'FD inverse'!$A$19*$C983/Setup!$B$17+INDEX('FD inverse'!$A$19:$BH$19,1,'FD mesh'!$B$15+1)*Setup!$B$22</f>
        <v>21.0174193567485</v>
      </c>
      <c r="V983" s="0" t="n">
        <f aca="false">SUMPRODUCT('FD inverse'!$A$20:$BH$20,'FD mesh'!$B$84:$BI$84,$E982:$BL982)+'FD inverse'!$A$20*$C983/Setup!$B$17+INDEX('FD inverse'!$A$20:$BH$20,1,'FD mesh'!$B$15+1)*Setup!$B$22</f>
        <v>20.5458464910914</v>
      </c>
      <c r="W983" s="0" t="n">
        <f aca="false">SUMPRODUCT('FD inverse'!$A$21:$BH$21,'FD mesh'!$B$84:$BI$84,$E982:$BL982)+'FD inverse'!$A$21*$C983/Setup!$B$17+INDEX('FD inverse'!$A$21:$BH$21,1,'FD mesh'!$B$15+1)*Setup!$B$22</f>
        <v>20.0732994444011</v>
      </c>
      <c r="X983" s="0" t="n">
        <f aca="false">SUMPRODUCT('FD inverse'!$A$22:$BH$22,'FD mesh'!$B$84:$BI$84,$E982:$BL982)+'FD inverse'!$A$22*$C983/Setup!$B$17+INDEX('FD inverse'!$A$22:$BH$22,1,'FD mesh'!$B$15+1)*Setup!$B$22</f>
        <v>19.5997834166892</v>
      </c>
      <c r="Y983" s="0" t="n">
        <f aca="false">SUMPRODUCT('FD inverse'!$A$23:$BH$23,'FD mesh'!$B$84:$BI$84,$E982:$BL982)+'FD inverse'!$A$23*$C983/Setup!$B$17+INDEX('FD inverse'!$A$23:$BH$23,1,'FD mesh'!$B$15+1)*Setup!$B$22</f>
        <v>19.1253244592998</v>
      </c>
      <c r="Z983" s="0" t="n">
        <f aca="false">SUMPRODUCT('FD inverse'!$A$24:$BH$24,'FD mesh'!$B$84:$BI$84,$E982:$BL982)+'FD inverse'!$A$24*$C983/Setup!$B$17+INDEX('FD inverse'!$A$24:$BH$24,1,'FD mesh'!$B$15+1)*Setup!$B$22</f>
        <v>18.6499672829531</v>
      </c>
      <c r="AA983" s="0" t="n">
        <f aca="false">SUMPRODUCT('FD inverse'!$A$25:$BH$25,'FD mesh'!$B$84:$BI$84,$E982:$BL982)+'FD inverse'!$A$25*$C983/Setup!$B$17+INDEX('FD inverse'!$A$25:$BH$25,1,'FD mesh'!$B$15+1)*Setup!$B$22</f>
        <v>18.1737731103135</v>
      </c>
      <c r="AB983" s="0" t="n">
        <f aca="false">SUMPRODUCT('FD inverse'!$A$26:$BH$26,'FD mesh'!$B$84:$BI$84,$E982:$BL982)+'FD inverse'!$A$26*$C983/Setup!$B$17+INDEX('FD inverse'!$A$26:$BH$26,1,'FD mesh'!$B$15+1)*Setup!$B$22</f>
        <v>17.6968175706356</v>
      </c>
      <c r="AC983" s="0" t="n">
        <f aca="false">SUMPRODUCT('FD inverse'!$A$27:$BH$27,'FD mesh'!$B$84:$BI$84,$E982:$BL982)+'FD inverse'!$A$27*$C983/Setup!$B$17+INDEX('FD inverse'!$A$27:$BH$27,1,'FD mesh'!$B$15+1)*Setup!$B$22</f>
        <v>17.2191886333691</v>
      </c>
      <c r="AD983" s="0" t="n">
        <f aca="false">SUMPRODUCT('FD inverse'!$A$28:$BH$28,'FD mesh'!$B$84:$BI$84,$E982:$BL982)+'FD inverse'!$A$28*$C983/Setup!$B$17+INDEX('FD inverse'!$A$28:$BH$28,1,'FD mesh'!$B$15+1)*Setup!$B$22</f>
        <v>16.7409845770043</v>
      </c>
      <c r="AE983" s="0" t="n">
        <f aca="false">SUMPRODUCT('FD inverse'!$A$29:$BH$29,'FD mesh'!$B$84:$BI$84,$E982:$BL982)+'FD inverse'!$A$29*$C983/Setup!$B$17+INDEX('FD inverse'!$A$29:$BH$29,1,'FD mesh'!$B$15+1)*Setup!$B$22</f>
        <v>16.262311988939</v>
      </c>
      <c r="AF983" s="0" t="n">
        <f aca="false">SUMPRODUCT('FD inverse'!$A$30:$BH$30,'FD mesh'!$B$84:$BI$84,$E982:$BL982)+'FD inverse'!$A$30*$C983/Setup!$B$17+INDEX('FD inverse'!$A$30:$BH$30,1,'FD mesh'!$B$15+1)*Setup!$B$22</f>
        <v>15.7832837917212</v>
      </c>
      <c r="AG983" s="0" t="n">
        <f aca="false">SUMPRODUCT('FD inverse'!$A$31:$BH$31,'FD mesh'!$B$84:$BI$84,$E982:$BL982)+'FD inverse'!$A$31*$C983/Setup!$B$17+INDEX('FD inverse'!$A$31:$BH$31,1,'FD mesh'!$B$15+1)*Setup!$B$22</f>
        <v>15.3040172906817</v>
      </c>
      <c r="AH983" s="0" t="n">
        <f aca="false">SUMPRODUCT('FD inverse'!$A$32:$BH$32,'FD mesh'!$B$84:$BI$84,$E982:$BL982)+'FD inverse'!$A$32*$C983/Setup!$B$17+INDEX('FD inverse'!$A$32:$BH$32,1,'FD mesh'!$B$15+1)*Setup!$B$22</f>
        <v>15.2837123383316</v>
      </c>
      <c r="AI983" s="0" t="n">
        <f aca="false">SUMPRODUCT('FD inverse'!$A$33:$BH$33,'FD mesh'!$B$84:$BI$84,$E982:$BL982)+'FD inverse'!$A$33*$C983/Setup!$B$17+INDEX('FD inverse'!$A$33:$BH$33,1,'FD mesh'!$B$15+1)*Setup!$B$22</f>
        <v>15.2632129280669</v>
      </c>
      <c r="AJ983" s="0" t="n">
        <f aca="false">SUMPRODUCT('FD inverse'!$A$34:$BH$34,'FD mesh'!$B$84:$BI$84,$E982:$BL982)+'FD inverse'!$A$34*$C983/Setup!$B$17+INDEX('FD inverse'!$A$34:$BH$34,1,'FD mesh'!$B$15+1)*Setup!$B$22</f>
        <v>15.242529847287</v>
      </c>
      <c r="AK983" s="0" t="n">
        <f aca="false">SUMPRODUCT('FD inverse'!$A$35:$BH$35,'FD mesh'!$B$84:$BI$84,$E982:$BL982)+'FD inverse'!$A$35*$C983/Setup!$B$17+INDEX('FD inverse'!$A$35:$BH$35,1,'FD mesh'!$B$15+1)*Setup!$B$22</f>
        <v>15.2216749971478</v>
      </c>
      <c r="AL983" s="0" t="n">
        <f aca="false">SUMPRODUCT('FD inverse'!$A$36:$BH$36,'FD mesh'!$B$84:$BI$84,$E982:$BL982)+'FD inverse'!$A$36*$C983/Setup!$B$17+INDEX('FD inverse'!$A$36:$BH$36,1,'FD mesh'!$B$15+1)*Setup!$B$22</f>
        <v>15.2006612148336</v>
      </c>
      <c r="AM983" s="0" t="n">
        <f aca="false">SUMPRODUCT('FD inverse'!$A$37:$BH$37,'FD mesh'!$B$84:$BI$84,$E982:$BL982)+'FD inverse'!$A$37*$C983/Setup!$B$17+INDEX('FD inverse'!$A$37:$BH$37,1,'FD mesh'!$B$15+1)*Setup!$B$22</f>
        <v>15.1795021179782</v>
      </c>
      <c r="AN983" s="0" t="n">
        <f aca="false">SUMPRODUCT('FD inverse'!$A$38:$BH$38,'FD mesh'!$B$84:$BI$84,$E982:$BL982)+'FD inverse'!$A$38*$C983/Setup!$B$17+INDEX('FD inverse'!$A$38:$BH$38,1,'FD mesh'!$B$15+1)*Setup!$B$22</f>
        <v>15.1582119695531</v>
      </c>
      <c r="AO983" s="0" t="n">
        <f aca="false">SUMPRODUCT('FD inverse'!$A$39:$BH$39,'FD mesh'!$B$84:$BI$84,$E982:$BL982)+'FD inverse'!$A$39*$C983/Setup!$B$17+INDEX('FD inverse'!$A$39:$BH$39,1,'FD mesh'!$B$15+1)*Setup!$B$22</f>
        <v>15.1368055614507</v>
      </c>
      <c r="AP983" s="0" t="n">
        <f aca="false">SUMPRODUCT('FD inverse'!$A$40:$BH$40,'FD mesh'!$B$84:$BI$84,$E982:$BL982)+'FD inverse'!$A$40*$C983/Setup!$B$17+INDEX('FD inverse'!$A$40:$BH$40,1,'FD mesh'!$B$15+1)*Setup!$B$22</f>
        <v>15.1152981149115</v>
      </c>
      <c r="AQ983" s="0" t="n">
        <f aca="false">SUMPRODUCT('FD inverse'!$A$41:$BH$41,'FD mesh'!$B$84:$BI$84,$E982:$BL982)+'FD inverse'!$A$41*$C983/Setup!$B$17+INDEX('FD inverse'!$A$41:$BH$41,1,'FD mesh'!$B$15+1)*Setup!$B$22</f>
        <v>15.0937051958833</v>
      </c>
      <c r="AR983" s="0" t="n">
        <f aca="false">SUMPRODUCT('FD inverse'!$A$42:$BH$42,'FD mesh'!$B$84:$BI$84,$E982:$BL982)+'FD inverse'!$A$42*$C983/Setup!$B$17+INDEX('FD inverse'!$A$42:$BH$42,1,'FD mesh'!$B$15+1)*Setup!$B$22</f>
        <v>15.0720426433496</v>
      </c>
      <c r="AS983" s="0" t="n">
        <f aca="false">SUMPRODUCT('FD inverse'!$A$43:$BH$43,'FD mesh'!$B$84:$BI$84,$E982:$BL982)+'FD inverse'!$A$43*$C983/Setup!$B$17+INDEX('FD inverse'!$A$43:$BH$43,1,'FD mesh'!$B$15+1)*Setup!$B$22</f>
        <v>0</v>
      </c>
      <c r="AT983" s="0" t="n">
        <f aca="false">SUMPRODUCT('FD inverse'!$A$44:$BH$44,'FD mesh'!$B$84:$BI$84,$E982:$BL982)+'FD inverse'!$A$44*$C983/Setup!$B$17+INDEX('FD inverse'!$A$44:$BH$44,1,'FD mesh'!$B$15+1)*Setup!$B$22</f>
        <v>0</v>
      </c>
      <c r="AU983" s="0" t="n">
        <f aca="false">SUMPRODUCT('FD inverse'!$A$45:$BH$45,'FD mesh'!$B$84:$BI$84,$E982:$BL982)+'FD inverse'!$A$45*$C983/Setup!$B$17+INDEX('FD inverse'!$A$45:$BH$45,1,'FD mesh'!$B$15+1)*Setup!$B$22</f>
        <v>0</v>
      </c>
      <c r="AV983" s="0" t="n">
        <f aca="false">SUMPRODUCT('FD inverse'!$A$46:$BH$46,'FD mesh'!$B$84:$BI$84,$E982:$BL982)+'FD inverse'!$A$46*$C983/Setup!$B$17+INDEX('FD inverse'!$A$46:$BH$46,1,'FD mesh'!$B$15+1)*Setup!$B$22</f>
        <v>0</v>
      </c>
      <c r="AW983" s="0" t="n">
        <f aca="false">SUMPRODUCT('FD inverse'!$A$47:$BH$47,'FD mesh'!$B$84:$BI$84,$E982:$BL982)+'FD inverse'!$A$47*$C983/Setup!$B$17+INDEX('FD inverse'!$A$47:$BH$47,1,'FD mesh'!$B$15+1)*Setup!$B$22</f>
        <v>0</v>
      </c>
      <c r="AX983" s="0" t="n">
        <f aca="false">SUMPRODUCT('FD inverse'!$A$48:$BH$48,'FD mesh'!$B$84:$BI$84,$E982:$BL982)+'FD inverse'!$A$48*$C983/Setup!$B$17+INDEX('FD inverse'!$A$48:$BH$48,1,'FD mesh'!$B$15+1)*Setup!$B$22</f>
        <v>0</v>
      </c>
      <c r="AY983" s="0" t="n">
        <f aca="false">SUMPRODUCT('FD inverse'!$A$49:$BH$49,'FD mesh'!$B$84:$BI$84,$E982:$BL982)+'FD inverse'!$A$49*$C983/Setup!$B$17+INDEX('FD inverse'!$A$49:$BH$49,1,'FD mesh'!$B$15+1)*Setup!$B$22</f>
        <v>0</v>
      </c>
      <c r="AZ983" s="0" t="n">
        <f aca="false">SUMPRODUCT('FD inverse'!$A$50:$BH$50,'FD mesh'!$B$84:$BI$84,$E982:$BL982)+'FD inverse'!$A$50*$C983/Setup!$B$17+INDEX('FD inverse'!$A$50:$BH$50,1,'FD mesh'!$B$15+1)*Setup!$B$22</f>
        <v>0</v>
      </c>
      <c r="BA983" s="0" t="n">
        <f aca="false">SUMPRODUCT('FD inverse'!$A$51:$BH$51,'FD mesh'!$B$84:$BI$84,$E982:$BL982)+'FD inverse'!$A$51*$C983/Setup!$B$17+INDEX('FD inverse'!$A$51:$BH$51,1,'FD mesh'!$B$15+1)*Setup!$B$22</f>
        <v>0</v>
      </c>
      <c r="BB983" s="0" t="n">
        <f aca="false">SUMPRODUCT('FD inverse'!$A$52:$BH$52,'FD mesh'!$B$84:$BI$84,$E982:$BL982)+'FD inverse'!$A$52*$C983/Setup!$B$17+INDEX('FD inverse'!$A$52:$BH$52,1,'FD mesh'!$B$15+1)*Setup!$B$22</f>
        <v>0</v>
      </c>
      <c r="BC983" s="0" t="n">
        <f aca="false">SUMPRODUCT('FD inverse'!$A$53:$BH$53,'FD mesh'!$B$84:$BI$84,$E982:$BL982)+'FD inverse'!$A$53*$C983/Setup!$B$17+INDEX('FD inverse'!$A$53:$BH$53,1,'FD mesh'!$B$15+1)*Setup!$B$22</f>
        <v>0</v>
      </c>
      <c r="BD983" s="0" t="n">
        <f aca="false">SUMPRODUCT('FD inverse'!$A$54:$BH$54,'FD mesh'!$B$84:$BI$84,$E982:$BL982)+'FD inverse'!$A$54*$C983/Setup!$B$17+INDEX('FD inverse'!$A$54:$BH$54,1,'FD mesh'!$B$15+1)*Setup!$B$22</f>
        <v>0</v>
      </c>
      <c r="BE983" s="0" t="n">
        <f aca="false">SUMPRODUCT('FD inverse'!$A$55:$BH$55,'FD mesh'!$B$84:$BI$84,$E982:$BL982)+'FD inverse'!$A$55*$C983/Setup!$B$17+INDEX('FD inverse'!$A$55:$BH$55,1,'FD mesh'!$B$15+1)*Setup!$B$22</f>
        <v>0</v>
      </c>
      <c r="BF983" s="0" t="n">
        <f aca="false">SUMPRODUCT('FD inverse'!$A$56:$BH$56,'FD mesh'!$B$84:$BI$84,$E982:$BL982)+'FD inverse'!$A$56*$C983/Setup!$B$17+INDEX('FD inverse'!$A$56:$BH$56,1,'FD mesh'!$B$15+1)*Setup!$B$22</f>
        <v>0</v>
      </c>
      <c r="BG983" s="0" t="n">
        <f aca="false">SUMPRODUCT('FD inverse'!$A$57:$BH$57,'FD mesh'!$B$84:$BI$84,$E982:$BL982)+'FD inverse'!$A$57*$C983/Setup!$B$17+INDEX('FD inverse'!$A$57:$BH$57,1,'FD mesh'!$B$15+1)*Setup!$B$22</f>
        <v>0</v>
      </c>
      <c r="BH983" s="0" t="n">
        <f aca="false">SUMPRODUCT('FD inverse'!$A$58:$BH$58,'FD mesh'!$B$84:$BI$84,$E982:$BL982)+'FD inverse'!$A$58*$C983/Setup!$B$17+INDEX('FD inverse'!$A$58:$BH$58,1,'FD mesh'!$B$15+1)*Setup!$B$22</f>
        <v>0</v>
      </c>
      <c r="BI983" s="0" t="n">
        <f aca="false">SUMPRODUCT('FD inverse'!$A$59:$BH$59,'FD mesh'!$B$84:$BI$84,$E982:$BL982)+'FD inverse'!$A$59*$C983/Setup!$B$17+INDEX('FD inverse'!$A$59:$BH$59,1,'FD mesh'!$B$15+1)*Setup!$B$22</f>
        <v>0</v>
      </c>
      <c r="BJ983" s="0" t="n">
        <f aca="false">SUMPRODUCT('FD inverse'!$A$60:$BH$60,'FD mesh'!$B$84:$BI$84,$E982:$BL982)+'FD inverse'!$A$60*$C983/Setup!$B$17+INDEX('FD inverse'!$A$60:$BH$60,1,'FD mesh'!$B$15+1)*Setup!$B$22</f>
        <v>0</v>
      </c>
      <c r="BK983" s="0" t="n">
        <f aca="false">SUMPRODUCT('FD inverse'!$A$61:$BH$61,'FD mesh'!$B$84:$BI$84,$E982:$BL982)+'FD inverse'!$A$61*$C983/Setup!$B$17+INDEX('FD inverse'!$A$61:$BH$61,1,'FD mesh'!$B$15+1)*Setup!$B$22</f>
        <v>0</v>
      </c>
      <c r="BL983" s="0" t="n">
        <f aca="false">SUMPRODUCT('FD inverse'!$A$62:$BH$62,'FD mesh'!$B$84:$BI$84,$E982:$BL982)+'FD inverse'!$A$62*$C983/Setup!$B$17+INDEX('FD inverse'!$A$62:$BH$62,1,'FD mesh'!$B$15+1)*Setup!$B$22</f>
        <v>0</v>
      </c>
    </row>
    <row r="984" customFormat="false" ht="15" hidden="false" customHeight="false" outlineLevel="0" collapsed="false">
      <c r="A984" s="0" t="n">
        <v>979</v>
      </c>
      <c r="B984" s="0" t="n">
        <f aca="false">A984*Setup!$B$11/3600</f>
        <v>81.5833333333333</v>
      </c>
      <c r="C984" s="0" t="n">
        <f aca="false">Setup!$B$7+Setup!$B$8*COS(2*PI()*(B984-Setup!$B$9)/24)</f>
        <v>23.5645325005921</v>
      </c>
      <c r="D984" s="0" t="n">
        <f aca="false">(C984-E984)/Setup!$B$17</f>
        <v>4.0394053525557</v>
      </c>
      <c r="E984" s="0" t="n">
        <f aca="false">SUMPRODUCT('FD inverse'!$A$3:$BH$3,'FD mesh'!$B$84:$BI$84,$E983:$BL983)+'FD inverse'!$A$3*$C984/Setup!$B$17+INDEX('FD inverse'!$A$3:$BH$3,1,'FD mesh'!$B$15+1)*Setup!$B$22</f>
        <v>23.0394098047599</v>
      </c>
      <c r="F984" s="0" t="n">
        <f aca="false">SUMPRODUCT('FD inverse'!$A$4:$BH$4,'FD mesh'!$B$84:$BI$84,$E983:$BL983)+'FD inverse'!$A$4*$C984/Setup!$B$17+INDEX('FD inverse'!$A$4:$BH$4,1,'FD mesh'!$B$15+1)*Setup!$B$22</f>
        <v>22.9303234447415</v>
      </c>
      <c r="G984" s="0" t="n">
        <f aca="false">SUMPRODUCT('FD inverse'!$A$5:$BH$5,'FD mesh'!$B$84:$BI$84,$E983:$BL983)+'FD inverse'!$A$5*$C984/Setup!$B$17+INDEX('FD inverse'!$A$5:$BH$5,1,'FD mesh'!$B$15+1)*Setup!$B$22</f>
        <v>22.8400275451545</v>
      </c>
      <c r="H984" s="0" t="n">
        <f aca="false">SUMPRODUCT('FD inverse'!$A$6:$BH$6,'FD mesh'!$B$84:$BI$84,$E983:$BL983)+'FD inverse'!$A$6*$C984/Setup!$B$17+INDEX('FD inverse'!$A$6:$BH$6,1,'FD mesh'!$B$15+1)*Setup!$B$22</f>
        <v>22.5624760174347</v>
      </c>
      <c r="I984" s="0" t="n">
        <f aca="false">SUMPRODUCT('FD inverse'!$A$7:$BH$7,'FD mesh'!$B$84:$BI$84,$E983:$BL983)+'FD inverse'!$A$7*$C984/Setup!$B$17+INDEX('FD inverse'!$A$7:$BH$7,1,'FD mesh'!$B$15+1)*Setup!$B$22</f>
        <v>22.5406679522757</v>
      </c>
      <c r="J984" s="0" t="n">
        <f aca="false">SUMPRODUCT('FD inverse'!$A$8:$BH$8,'FD mesh'!$B$84:$BI$84,$E983:$BL983)+'FD inverse'!$A$8*$C984/Setup!$B$17+INDEX('FD inverse'!$A$8:$BH$8,1,'FD mesh'!$B$15+1)*Setup!$B$22</f>
        <v>22.5230745110148</v>
      </c>
      <c r="K984" s="0" t="n">
        <f aca="false">SUMPRODUCT('FD inverse'!$A$9:$BH$9,'FD mesh'!$B$84:$BI$84,$E983:$BL983)+'FD inverse'!$A$9*$C984/Setup!$B$17+INDEX('FD inverse'!$A$9:$BH$9,1,'FD mesh'!$B$15+1)*Setup!$B$22</f>
        <v>22.5085415624525</v>
      </c>
      <c r="L984" s="0" t="n">
        <f aca="false">SUMPRODUCT('FD inverse'!$A$10:$BH$10,'FD mesh'!$B$84:$BI$84,$E983:$BL983)+'FD inverse'!$A$10*$C984/Setup!$B$17+INDEX('FD inverse'!$A$10:$BH$10,1,'FD mesh'!$B$15+1)*Setup!$B$22</f>
        <v>22.4960538248516</v>
      </c>
      <c r="M984" s="0" t="n">
        <f aca="false">SUMPRODUCT('FD inverse'!$A$11:$BH$11,'FD mesh'!$B$84:$BI$84,$E983:$BL983)+'FD inverse'!$A$11*$C984/Setup!$B$17+INDEX('FD inverse'!$A$11:$BH$11,1,'FD mesh'!$B$15+1)*Setup!$B$22</f>
        <v>22.484734003596</v>
      </c>
      <c r="N984" s="0" t="n">
        <f aca="false">SUMPRODUCT('FD inverse'!$A$12:$BH$12,'FD mesh'!$B$84:$BI$84,$E983:$BL983)+'FD inverse'!$A$12*$C984/Setup!$B$17+INDEX('FD inverse'!$A$12:$BH$12,1,'FD mesh'!$B$15+1)*Setup!$B$22</f>
        <v>22.4738416645297</v>
      </c>
      <c r="O984" s="0" t="n">
        <f aca="false">SUMPRODUCT('FD inverse'!$A$13:$BH$13,'FD mesh'!$B$84:$BI$84,$E983:$BL983)+'FD inverse'!$A$13*$C984/Setup!$B$17+INDEX('FD inverse'!$A$13:$BH$13,1,'FD mesh'!$B$15+1)*Setup!$B$22</f>
        <v>22.4627719886366</v>
      </c>
      <c r="P984" s="0" t="n">
        <f aca="false">SUMPRODUCT('FD inverse'!$A$14:$BH$14,'FD mesh'!$B$84:$BI$84,$E983:$BL983)+'FD inverse'!$A$14*$C984/Setup!$B$17+INDEX('FD inverse'!$A$14:$BH$14,1,'FD mesh'!$B$15+1)*Setup!$B$22</f>
        <v>22.4510545309131</v>
      </c>
      <c r="Q984" s="0" t="n">
        <f aca="false">SUMPRODUCT('FD inverse'!$A$15:$BH$15,'FD mesh'!$B$84:$BI$84,$E983:$BL983)+'FD inverse'!$A$15*$C984/Setup!$B$17+INDEX('FD inverse'!$A$15:$BH$15,1,'FD mesh'!$B$15+1)*Setup!$B$22</f>
        <v>22.4383520837095</v>
      </c>
      <c r="R984" s="0" t="n">
        <f aca="false">SUMPRODUCT('FD inverse'!$A$16:$BH$16,'FD mesh'!$B$84:$BI$84,$E983:$BL983)+'FD inverse'!$A$16*$C984/Setup!$B$17+INDEX('FD inverse'!$A$16:$BH$16,1,'FD mesh'!$B$15+1)*Setup!$B$22</f>
        <v>22.4244597224784</v>
      </c>
      <c r="S984" s="0" t="n">
        <f aca="false">SUMPRODUCT('FD inverse'!$A$17:$BH$17,'FD mesh'!$B$84:$BI$84,$E983:$BL983)+'FD inverse'!$A$17*$C984/Setup!$B$17+INDEX('FD inverse'!$A$17:$BH$17,1,'FD mesh'!$B$15+1)*Setup!$B$22</f>
        <v>21.9552270365191</v>
      </c>
      <c r="T984" s="0" t="n">
        <f aca="false">SUMPRODUCT('FD inverse'!$A$18:$BH$18,'FD mesh'!$B$84:$BI$84,$E983:$BL983)+'FD inverse'!$A$18*$C984/Setup!$B$17+INDEX('FD inverse'!$A$18:$BH$18,1,'FD mesh'!$B$15+1)*Setup!$B$22</f>
        <v>21.4852549750593</v>
      </c>
      <c r="U984" s="0" t="n">
        <f aca="false">SUMPRODUCT('FD inverse'!$A$19:$BH$19,'FD mesh'!$B$84:$BI$84,$E983:$BL983)+'FD inverse'!$A$19*$C984/Setup!$B$17+INDEX('FD inverse'!$A$19:$BH$19,1,'FD mesh'!$B$15+1)*Setup!$B$22</f>
        <v>21.014464518038</v>
      </c>
      <c r="V984" s="0" t="n">
        <f aca="false">SUMPRODUCT('FD inverse'!$A$20:$BH$20,'FD mesh'!$B$84:$BI$84,$E983:$BL983)+'FD inverse'!$A$20*$C984/Setup!$B$17+INDEX('FD inverse'!$A$20:$BH$20,1,'FD mesh'!$B$15+1)*Setup!$B$22</f>
        <v>20.5428044941963</v>
      </c>
      <c r="W984" s="0" t="n">
        <f aca="false">SUMPRODUCT('FD inverse'!$A$21:$BH$21,'FD mesh'!$B$84:$BI$84,$E983:$BL983)+'FD inverse'!$A$21*$C984/Setup!$B$17+INDEX('FD inverse'!$A$21:$BH$21,1,'FD mesh'!$B$15+1)*Setup!$B$22</f>
        <v>20.0702492541255</v>
      </c>
      <c r="X984" s="0" t="n">
        <f aca="false">SUMPRODUCT('FD inverse'!$A$22:$BH$22,'FD mesh'!$B$84:$BI$84,$E983:$BL983)+'FD inverse'!$A$22*$C984/Setup!$B$17+INDEX('FD inverse'!$A$22:$BH$22,1,'FD mesh'!$B$15+1)*Setup!$B$22</f>
        <v>19.5967963866307</v>
      </c>
      <c r="Y984" s="0" t="n">
        <f aca="false">SUMPRODUCT('FD inverse'!$A$23:$BH$23,'FD mesh'!$B$84:$BI$84,$E983:$BL983)+'FD inverse'!$A$23*$C984/Setup!$B$17+INDEX('FD inverse'!$A$23:$BH$23,1,'FD mesh'!$B$15+1)*Setup!$B$22</f>
        <v>19.1224644788615</v>
      </c>
      <c r="Z984" s="0" t="n">
        <f aca="false">SUMPRODUCT('FD inverse'!$A$24:$BH$24,'FD mesh'!$B$84:$BI$84,$E983:$BL983)+'FD inverse'!$A$24*$C984/Setup!$B$17+INDEX('FD inverse'!$A$24:$BH$24,1,'FD mesh'!$B$15+1)*Setup!$B$22</f>
        <v>18.6472909197062</v>
      </c>
      <c r="AA984" s="0" t="n">
        <f aca="false">SUMPRODUCT('FD inverse'!$A$25:$BH$25,'FD mesh'!$B$84:$BI$84,$E983:$BL983)+'FD inverse'!$A$25*$C984/Setup!$B$17+INDEX('FD inverse'!$A$25:$BH$25,1,'FD mesh'!$B$15+1)*Setup!$B$22</f>
        <v>18.1713297450811</v>
      </c>
      <c r="AB984" s="0" t="n">
        <f aca="false">SUMPRODUCT('FD inverse'!$A$26:$BH$26,'FD mesh'!$B$84:$BI$84,$E983:$BL983)+'FD inverse'!$A$26*$C984/Setup!$B$17+INDEX('FD inverse'!$A$26:$BH$26,1,'FD mesh'!$B$15+1)*Setup!$B$22</f>
        <v>17.6946495229734</v>
      </c>
      <c r="AC984" s="0" t="n">
        <f aca="false">SUMPRODUCT('FD inverse'!$A$27:$BH$27,'FD mesh'!$B$84:$BI$84,$E983:$BL983)+'FD inverse'!$A$27*$C984/Setup!$B$17+INDEX('FD inverse'!$A$27:$BH$27,1,'FD mesh'!$B$15+1)*Setup!$B$22</f>
        <v>17.2173312754108</v>
      </c>
      <c r="AD984" s="0" t="n">
        <f aca="false">SUMPRODUCT('FD inverse'!$A$28:$BH$28,'FD mesh'!$B$84:$BI$84,$E983:$BL983)+'FD inverse'!$A$28*$C984/Setup!$B$17+INDEX('FD inverse'!$A$28:$BH$28,1,'FD mesh'!$B$15+1)*Setup!$B$22</f>
        <v>16.7394664339347</v>
      </c>
      <c r="AE984" s="0" t="n">
        <f aca="false">SUMPRODUCT('FD inverse'!$A$29:$BH$29,'FD mesh'!$B$84:$BI$84,$E983:$BL983)+'FD inverse'!$A$29*$C984/Setup!$B$17+INDEX('FD inverse'!$A$29:$BH$29,1,'FD mesh'!$B$15+1)*Setup!$B$22</f>
        <v>16.2611548246411</v>
      </c>
      <c r="AF984" s="0" t="n">
        <f aca="false">SUMPRODUCT('FD inverse'!$A$30:$BH$30,'FD mesh'!$B$84:$BI$84,$E983:$BL983)+'FD inverse'!$A$30*$C984/Setup!$B$17+INDEX('FD inverse'!$A$30:$BH$30,1,'FD mesh'!$B$15+1)*Setup!$B$22</f>
        <v>15.7825026784255</v>
      </c>
      <c r="AG984" s="0" t="n">
        <f aca="false">SUMPRODUCT('FD inverse'!$A$31:$BH$31,'FD mesh'!$B$84:$BI$84,$E983:$BL983)+'FD inverse'!$A$31*$C984/Setup!$B$17+INDEX('FD inverse'!$A$31:$BH$31,1,'FD mesh'!$B$15+1)*Setup!$B$22</f>
        <v>15.3036206617257</v>
      </c>
      <c r="AH984" s="0" t="n">
        <f aca="false">SUMPRODUCT('FD inverse'!$A$32:$BH$32,'FD mesh'!$B$84:$BI$84,$E983:$BL983)+'FD inverse'!$A$32*$C984/Setup!$B$17+INDEX('FD inverse'!$A$32:$BH$32,1,'FD mesh'!$B$15+1)*Setup!$B$22</f>
        <v>15.2833335271719</v>
      </c>
      <c r="AI984" s="0" t="n">
        <f aca="false">SUMPRODUCT('FD inverse'!$A$33:$BH$33,'FD mesh'!$B$84:$BI$84,$E983:$BL983)+'FD inverse'!$A$33*$C984/Setup!$B$17+INDEX('FD inverse'!$A$33:$BH$33,1,'FD mesh'!$B$15+1)*Setup!$B$22</f>
        <v>15.2628546296838</v>
      </c>
      <c r="AJ984" s="0" t="n">
        <f aca="false">SUMPRODUCT('FD inverse'!$A$34:$BH$34,'FD mesh'!$B$84:$BI$84,$E983:$BL983)+'FD inverse'!$A$34*$C984/Setup!$B$17+INDEX('FD inverse'!$A$34:$BH$34,1,'FD mesh'!$B$15+1)*Setup!$B$22</f>
        <v>15.2421943533014</v>
      </c>
      <c r="AK984" s="0" t="n">
        <f aca="false">SUMPRODUCT('FD inverse'!$A$35:$BH$35,'FD mesh'!$B$84:$BI$84,$E983:$BL983)+'FD inverse'!$A$35*$C984/Setup!$B$17+INDEX('FD inverse'!$A$35:$BH$35,1,'FD mesh'!$B$15+1)*Setup!$B$22</f>
        <v>15.221364242136</v>
      </c>
      <c r="AL984" s="0" t="n">
        <f aca="false">SUMPRODUCT('FD inverse'!$A$36:$BH$36,'FD mesh'!$B$84:$BI$84,$E983:$BL983)+'FD inverse'!$A$36*$C984/Setup!$B$17+INDEX('FD inverse'!$A$36:$BH$36,1,'FD mesh'!$B$15+1)*Setup!$B$22</f>
        <v>15.2003768196261</v>
      </c>
      <c r="AM984" s="0" t="n">
        <f aca="false">SUMPRODUCT('FD inverse'!$A$37:$BH$37,'FD mesh'!$B$84:$BI$84,$E983:$BL983)+'FD inverse'!$A$37*$C984/Setup!$B$17+INDEX('FD inverse'!$A$37:$BH$37,1,'FD mesh'!$B$15+1)*Setup!$B$22</f>
        <v>15.1792454297117</v>
      </c>
      <c r="AN984" s="0" t="n">
        <f aca="false">SUMPRODUCT('FD inverse'!$A$38:$BH$38,'FD mesh'!$B$84:$BI$84,$E983:$BL983)+'FD inverse'!$A$38*$C984/Setup!$B$17+INDEX('FD inverse'!$A$38:$BH$38,1,'FD mesh'!$B$15+1)*Setup!$B$22</f>
        <v>15.1579840982843</v>
      </c>
      <c r="AO984" s="0" t="n">
        <f aca="false">SUMPRODUCT('FD inverse'!$A$39:$BH$39,'FD mesh'!$B$84:$BI$84,$E983:$BL983)+'FD inverse'!$A$39*$C984/Setup!$B$17+INDEX('FD inverse'!$A$39:$BH$39,1,'FD mesh'!$B$15+1)*Setup!$B$22</f>
        <v>15.1366074131721</v>
      </c>
      <c r="AP984" s="0" t="n">
        <f aca="false">SUMPRODUCT('FD inverse'!$A$40:$BH$40,'FD mesh'!$B$84:$BI$84,$E983:$BL983)+'FD inverse'!$A$40*$C984/Setup!$B$17+INDEX('FD inverse'!$A$40:$BH$40,1,'FD mesh'!$B$15+1)*Setup!$B$22</f>
        <v>15.1151304208374</v>
      </c>
      <c r="AQ984" s="0" t="n">
        <f aca="false">SUMPRODUCT('FD inverse'!$A$41:$BH$41,'FD mesh'!$B$84:$BI$84,$E983:$BL983)+'FD inverse'!$A$41*$C984/Setup!$B$17+INDEX('FD inverse'!$A$41:$BH$41,1,'FD mesh'!$B$15+1)*Setup!$B$22</f>
        <v>15.0935685378999</v>
      </c>
      <c r="AR984" s="0" t="n">
        <f aca="false">SUMPRODUCT('FD inverse'!$A$42:$BH$42,'FD mesh'!$B$84:$BI$84,$E983:$BL983)+'FD inverse'!$A$42*$C984/Setup!$B$17+INDEX('FD inverse'!$A$42:$BH$42,1,'FD mesh'!$B$15+1)*Setup!$B$22</f>
        <v>15.0719374755437</v>
      </c>
      <c r="AS984" s="0" t="n">
        <f aca="false">SUMPRODUCT('FD inverse'!$A$43:$BH$43,'FD mesh'!$B$84:$BI$84,$E983:$BL983)+'FD inverse'!$A$43*$C984/Setup!$B$17+INDEX('FD inverse'!$A$43:$BH$43,1,'FD mesh'!$B$15+1)*Setup!$B$22</f>
        <v>0</v>
      </c>
      <c r="AT984" s="0" t="n">
        <f aca="false">SUMPRODUCT('FD inverse'!$A$44:$BH$44,'FD mesh'!$B$84:$BI$84,$E983:$BL983)+'FD inverse'!$A$44*$C984/Setup!$B$17+INDEX('FD inverse'!$A$44:$BH$44,1,'FD mesh'!$B$15+1)*Setup!$B$22</f>
        <v>0</v>
      </c>
      <c r="AU984" s="0" t="n">
        <f aca="false">SUMPRODUCT('FD inverse'!$A$45:$BH$45,'FD mesh'!$B$84:$BI$84,$E983:$BL983)+'FD inverse'!$A$45*$C984/Setup!$B$17+INDEX('FD inverse'!$A$45:$BH$45,1,'FD mesh'!$B$15+1)*Setup!$B$22</f>
        <v>0</v>
      </c>
      <c r="AV984" s="0" t="n">
        <f aca="false">SUMPRODUCT('FD inverse'!$A$46:$BH$46,'FD mesh'!$B$84:$BI$84,$E983:$BL983)+'FD inverse'!$A$46*$C984/Setup!$B$17+INDEX('FD inverse'!$A$46:$BH$46,1,'FD mesh'!$B$15+1)*Setup!$B$22</f>
        <v>0</v>
      </c>
      <c r="AW984" s="0" t="n">
        <f aca="false">SUMPRODUCT('FD inverse'!$A$47:$BH$47,'FD mesh'!$B$84:$BI$84,$E983:$BL983)+'FD inverse'!$A$47*$C984/Setup!$B$17+INDEX('FD inverse'!$A$47:$BH$47,1,'FD mesh'!$B$15+1)*Setup!$B$22</f>
        <v>0</v>
      </c>
      <c r="AX984" s="0" t="n">
        <f aca="false">SUMPRODUCT('FD inverse'!$A$48:$BH$48,'FD mesh'!$B$84:$BI$84,$E983:$BL983)+'FD inverse'!$A$48*$C984/Setup!$B$17+INDEX('FD inverse'!$A$48:$BH$48,1,'FD mesh'!$B$15+1)*Setup!$B$22</f>
        <v>0</v>
      </c>
      <c r="AY984" s="0" t="n">
        <f aca="false">SUMPRODUCT('FD inverse'!$A$49:$BH$49,'FD mesh'!$B$84:$BI$84,$E983:$BL983)+'FD inverse'!$A$49*$C984/Setup!$B$17+INDEX('FD inverse'!$A$49:$BH$49,1,'FD mesh'!$B$15+1)*Setup!$B$22</f>
        <v>0</v>
      </c>
      <c r="AZ984" s="0" t="n">
        <f aca="false">SUMPRODUCT('FD inverse'!$A$50:$BH$50,'FD mesh'!$B$84:$BI$84,$E983:$BL983)+'FD inverse'!$A$50*$C984/Setup!$B$17+INDEX('FD inverse'!$A$50:$BH$50,1,'FD mesh'!$B$15+1)*Setup!$B$22</f>
        <v>0</v>
      </c>
      <c r="BA984" s="0" t="n">
        <f aca="false">SUMPRODUCT('FD inverse'!$A$51:$BH$51,'FD mesh'!$B$84:$BI$84,$E983:$BL983)+'FD inverse'!$A$51*$C984/Setup!$B$17+INDEX('FD inverse'!$A$51:$BH$51,1,'FD mesh'!$B$15+1)*Setup!$B$22</f>
        <v>0</v>
      </c>
      <c r="BB984" s="0" t="n">
        <f aca="false">SUMPRODUCT('FD inverse'!$A$52:$BH$52,'FD mesh'!$B$84:$BI$84,$E983:$BL983)+'FD inverse'!$A$52*$C984/Setup!$B$17+INDEX('FD inverse'!$A$52:$BH$52,1,'FD mesh'!$B$15+1)*Setup!$B$22</f>
        <v>0</v>
      </c>
      <c r="BC984" s="0" t="n">
        <f aca="false">SUMPRODUCT('FD inverse'!$A$53:$BH$53,'FD mesh'!$B$84:$BI$84,$E983:$BL983)+'FD inverse'!$A$53*$C984/Setup!$B$17+INDEX('FD inverse'!$A$53:$BH$53,1,'FD mesh'!$B$15+1)*Setup!$B$22</f>
        <v>0</v>
      </c>
      <c r="BD984" s="0" t="n">
        <f aca="false">SUMPRODUCT('FD inverse'!$A$54:$BH$54,'FD mesh'!$B$84:$BI$84,$E983:$BL983)+'FD inverse'!$A$54*$C984/Setup!$B$17+INDEX('FD inverse'!$A$54:$BH$54,1,'FD mesh'!$B$15+1)*Setup!$B$22</f>
        <v>0</v>
      </c>
      <c r="BE984" s="0" t="n">
        <f aca="false">SUMPRODUCT('FD inverse'!$A$55:$BH$55,'FD mesh'!$B$84:$BI$84,$E983:$BL983)+'FD inverse'!$A$55*$C984/Setup!$B$17+INDEX('FD inverse'!$A$55:$BH$55,1,'FD mesh'!$B$15+1)*Setup!$B$22</f>
        <v>0</v>
      </c>
      <c r="BF984" s="0" t="n">
        <f aca="false">SUMPRODUCT('FD inverse'!$A$56:$BH$56,'FD mesh'!$B$84:$BI$84,$E983:$BL983)+'FD inverse'!$A$56*$C984/Setup!$B$17+INDEX('FD inverse'!$A$56:$BH$56,1,'FD mesh'!$B$15+1)*Setup!$B$22</f>
        <v>0</v>
      </c>
      <c r="BG984" s="0" t="n">
        <f aca="false">SUMPRODUCT('FD inverse'!$A$57:$BH$57,'FD mesh'!$B$84:$BI$84,$E983:$BL983)+'FD inverse'!$A$57*$C984/Setup!$B$17+INDEX('FD inverse'!$A$57:$BH$57,1,'FD mesh'!$B$15+1)*Setup!$B$22</f>
        <v>0</v>
      </c>
      <c r="BH984" s="0" t="n">
        <f aca="false">SUMPRODUCT('FD inverse'!$A$58:$BH$58,'FD mesh'!$B$84:$BI$84,$E983:$BL983)+'FD inverse'!$A$58*$C984/Setup!$B$17+INDEX('FD inverse'!$A$58:$BH$58,1,'FD mesh'!$B$15+1)*Setup!$B$22</f>
        <v>0</v>
      </c>
      <c r="BI984" s="0" t="n">
        <f aca="false">SUMPRODUCT('FD inverse'!$A$59:$BH$59,'FD mesh'!$B$84:$BI$84,$E983:$BL983)+'FD inverse'!$A$59*$C984/Setup!$B$17+INDEX('FD inverse'!$A$59:$BH$59,1,'FD mesh'!$B$15+1)*Setup!$B$22</f>
        <v>0</v>
      </c>
      <c r="BJ984" s="0" t="n">
        <f aca="false">SUMPRODUCT('FD inverse'!$A$60:$BH$60,'FD mesh'!$B$84:$BI$84,$E983:$BL983)+'FD inverse'!$A$60*$C984/Setup!$B$17+INDEX('FD inverse'!$A$60:$BH$60,1,'FD mesh'!$B$15+1)*Setup!$B$22</f>
        <v>0</v>
      </c>
      <c r="BK984" s="0" t="n">
        <f aca="false">SUMPRODUCT('FD inverse'!$A$61:$BH$61,'FD mesh'!$B$84:$BI$84,$E983:$BL983)+'FD inverse'!$A$61*$C984/Setup!$B$17+INDEX('FD inverse'!$A$61:$BH$61,1,'FD mesh'!$B$15+1)*Setup!$B$22</f>
        <v>0</v>
      </c>
      <c r="BL984" s="0" t="n">
        <f aca="false">SUMPRODUCT('FD inverse'!$A$62:$BH$62,'FD mesh'!$B$84:$BI$84,$E983:$BL983)+'FD inverse'!$A$62*$C984/Setup!$B$17+INDEX('FD inverse'!$A$62:$BH$62,1,'FD mesh'!$B$15+1)*Setup!$B$22</f>
        <v>0</v>
      </c>
    </row>
    <row r="985" customFormat="false" ht="15" hidden="false" customHeight="false" outlineLevel="0" collapsed="false">
      <c r="A985" s="0" t="n">
        <v>980</v>
      </c>
      <c r="B985" s="0" t="n">
        <f aca="false">A985*Setup!$B$11/3600</f>
        <v>81.6666666666667</v>
      </c>
      <c r="C985" s="0" t="n">
        <f aca="false">Setup!$B$7+Setup!$B$8*COS(2*PI()*(B985-Setup!$B$9)/24)</f>
        <v>23.6513770290094</v>
      </c>
      <c r="D985" s="0" t="n">
        <f aca="false">(C985-E985)/Setup!$B$17</f>
        <v>4.31026345780164</v>
      </c>
      <c r="E985" s="0" t="n">
        <f aca="false">SUMPRODUCT('FD inverse'!$A$3:$BH$3,'FD mesh'!$B$84:$BI$84,$E984:$BL984)+'FD inverse'!$A$3*$C985/Setup!$B$17+INDEX('FD inverse'!$A$3:$BH$3,1,'FD mesh'!$B$15+1)*Setup!$B$22</f>
        <v>23.0910427794952</v>
      </c>
      <c r="F985" s="0" t="n">
        <f aca="false">SUMPRODUCT('FD inverse'!$A$4:$BH$4,'FD mesh'!$B$84:$BI$84,$E984:$BL984)+'FD inverse'!$A$4*$C985/Setup!$B$17+INDEX('FD inverse'!$A$4:$BH$4,1,'FD mesh'!$B$15+1)*Setup!$B$22</f>
        <v>22.9739662016075</v>
      </c>
      <c r="G985" s="0" t="n">
        <f aca="false">SUMPRODUCT('FD inverse'!$A$5:$BH$5,'FD mesh'!$B$84:$BI$84,$E984:$BL984)+'FD inverse'!$A$5*$C985/Setup!$B$17+INDEX('FD inverse'!$A$5:$BH$5,1,'FD mesh'!$B$15+1)*Setup!$B$22</f>
        <v>22.8758317924986</v>
      </c>
      <c r="H985" s="0" t="n">
        <f aca="false">SUMPRODUCT('FD inverse'!$A$6:$BH$6,'FD mesh'!$B$84:$BI$84,$E984:$BL984)+'FD inverse'!$A$6*$C985/Setup!$B$17+INDEX('FD inverse'!$A$6:$BH$6,1,'FD mesh'!$B$15+1)*Setup!$B$22</f>
        <v>22.572207441581</v>
      </c>
      <c r="I985" s="0" t="n">
        <f aca="false">SUMPRODUCT('FD inverse'!$A$7:$BH$7,'FD mesh'!$B$84:$BI$84,$E984:$BL984)+'FD inverse'!$A$7*$C985/Setup!$B$17+INDEX('FD inverse'!$A$7:$BH$7,1,'FD mesh'!$B$15+1)*Setup!$B$22</f>
        <v>22.5482086565872</v>
      </c>
      <c r="J985" s="0" t="n">
        <f aca="false">SUMPRODUCT('FD inverse'!$A$8:$BH$8,'FD mesh'!$B$84:$BI$84,$E984:$BL984)+'FD inverse'!$A$8*$C985/Setup!$B$17+INDEX('FD inverse'!$A$8:$BH$8,1,'FD mesh'!$B$15+1)*Setup!$B$22</f>
        <v>22.5286586646974</v>
      </c>
      <c r="K985" s="0" t="n">
        <f aca="false">SUMPRODUCT('FD inverse'!$A$9:$BH$9,'FD mesh'!$B$84:$BI$84,$E984:$BL984)+'FD inverse'!$A$9*$C985/Setup!$B$17+INDEX('FD inverse'!$A$9:$BH$9,1,'FD mesh'!$B$15+1)*Setup!$B$22</f>
        <v>22.5124031587562</v>
      </c>
      <c r="L985" s="0" t="n">
        <f aca="false">SUMPRODUCT('FD inverse'!$A$10:$BH$10,'FD mesh'!$B$84:$BI$84,$E984:$BL984)+'FD inverse'!$A$10*$C985/Setup!$B$17+INDEX('FD inverse'!$A$10:$BH$10,1,'FD mesh'!$B$15+1)*Setup!$B$22</f>
        <v>22.4984258807226</v>
      </c>
      <c r="M985" s="0" t="n">
        <f aca="false">SUMPRODUCT('FD inverse'!$A$11:$BH$11,'FD mesh'!$B$84:$BI$84,$E984:$BL984)+'FD inverse'!$A$11*$C985/Setup!$B$17+INDEX('FD inverse'!$A$11:$BH$11,1,'FD mesh'!$B$15+1)*Setup!$B$22</f>
        <v>22.4858480456809</v>
      </c>
      <c r="N985" s="0" t="n">
        <f aca="false">SUMPRODUCT('FD inverse'!$A$12:$BH$12,'FD mesh'!$B$84:$BI$84,$E984:$BL984)+'FD inverse'!$A$12*$C985/Setup!$B$17+INDEX('FD inverse'!$A$12:$BH$12,1,'FD mesh'!$B$15+1)*Setup!$B$22</f>
        <v>22.4739274626067</v>
      </c>
      <c r="O985" s="0" t="n">
        <f aca="false">SUMPRODUCT('FD inverse'!$A$13:$BH$13,'FD mesh'!$B$84:$BI$84,$E984:$BL984)+'FD inverse'!$A$13*$C985/Setup!$B$17+INDEX('FD inverse'!$A$13:$BH$13,1,'FD mesh'!$B$15+1)*Setup!$B$22</f>
        <v>22.462057497867</v>
      </c>
      <c r="P985" s="0" t="n">
        <f aca="false">SUMPRODUCT('FD inverse'!$A$14:$BH$14,'FD mesh'!$B$84:$BI$84,$E984:$BL984)+'FD inverse'!$A$14*$C985/Setup!$B$17+INDEX('FD inverse'!$A$14:$BH$14,1,'FD mesh'!$B$15+1)*Setup!$B$22</f>
        <v>22.4497660046497</v>
      </c>
      <c r="Q985" s="0" t="n">
        <f aca="false">SUMPRODUCT('FD inverse'!$A$15:$BH$15,'FD mesh'!$B$84:$BI$84,$E984:$BL984)+'FD inverse'!$A$15*$C985/Setup!$B$17+INDEX('FD inverse'!$A$15:$BH$15,1,'FD mesh'!$B$15+1)*Setup!$B$22</f>
        <v>22.4367143189466</v>
      </c>
      <c r="R985" s="0" t="n">
        <f aca="false">SUMPRODUCT('FD inverse'!$A$16:$BH$16,'FD mesh'!$B$84:$BI$84,$E984:$BL984)+'FD inverse'!$A$16*$C985/Setup!$B$17+INDEX('FD inverse'!$A$16:$BH$16,1,'FD mesh'!$B$15+1)*Setup!$B$22</f>
        <v>22.4226964003451</v>
      </c>
      <c r="S985" s="0" t="n">
        <f aca="false">SUMPRODUCT('FD inverse'!$A$17:$BH$17,'FD mesh'!$B$84:$BI$84,$E984:$BL984)+'FD inverse'!$A$17*$C985/Setup!$B$17+INDEX('FD inverse'!$A$17:$BH$17,1,'FD mesh'!$B$15+1)*Setup!$B$22</f>
        <v>21.9530648811118</v>
      </c>
      <c r="T985" s="0" t="n">
        <f aca="false">SUMPRODUCT('FD inverse'!$A$18:$BH$18,'FD mesh'!$B$84:$BI$84,$E984:$BL984)+'FD inverse'!$A$18*$C985/Setup!$B$17+INDEX('FD inverse'!$A$18:$BH$18,1,'FD mesh'!$B$15+1)*Setup!$B$22</f>
        <v>21.4827970704302</v>
      </c>
      <c r="U985" s="0" t="n">
        <f aca="false">SUMPRODUCT('FD inverse'!$A$19:$BH$19,'FD mesh'!$B$84:$BI$84,$E984:$BL984)+'FD inverse'!$A$19*$C985/Setup!$B$17+INDEX('FD inverse'!$A$19:$BH$19,1,'FD mesh'!$B$15+1)*Setup!$B$22</f>
        <v>21.0118059335292</v>
      </c>
      <c r="V985" s="0" t="n">
        <f aca="false">SUMPRODUCT('FD inverse'!$A$20:$BH$20,'FD mesh'!$B$84:$BI$84,$E984:$BL984)+'FD inverse'!$A$20*$C985/Setup!$B$17+INDEX('FD inverse'!$A$20:$BH$20,1,'FD mesh'!$B$15+1)*Setup!$B$22</f>
        <v>20.540032413187</v>
      </c>
      <c r="W985" s="0" t="n">
        <f aca="false">SUMPRODUCT('FD inverse'!$A$21:$BH$21,'FD mesh'!$B$84:$BI$84,$E984:$BL984)+'FD inverse'!$A$21*$C985/Setup!$B$17+INDEX('FD inverse'!$A$21:$BH$21,1,'FD mesh'!$B$15+1)*Setup!$B$22</f>
        <v>20.0674431090049</v>
      </c>
      <c r="X985" s="0" t="n">
        <f aca="false">SUMPRODUCT('FD inverse'!$A$22:$BH$22,'FD mesh'!$B$84:$BI$84,$E984:$BL984)+'FD inverse'!$A$22*$C985/Setup!$B$17+INDEX('FD inverse'!$A$22:$BH$22,1,'FD mesh'!$B$15+1)*Setup!$B$22</f>
        <v>19.5940279964015</v>
      </c>
      <c r="Y985" s="0" t="n">
        <f aca="false">SUMPRODUCT('FD inverse'!$A$23:$BH$23,'FD mesh'!$B$84:$BI$84,$E984:$BL984)+'FD inverse'!$A$23*$C985/Setup!$B$17+INDEX('FD inverse'!$A$23:$BH$23,1,'FD mesh'!$B$15+1)*Setup!$B$22</f>
        <v>19.1197981861022</v>
      </c>
      <c r="Z985" s="0" t="n">
        <f aca="false">SUMPRODUCT('FD inverse'!$A$24:$BH$24,'FD mesh'!$B$84:$BI$84,$E984:$BL984)+'FD inverse'!$A$24*$C985/Setup!$B$17+INDEX('FD inverse'!$A$24:$BH$24,1,'FD mesh'!$B$15+1)*Setup!$B$22</f>
        <v>18.6447837239338</v>
      </c>
      <c r="AA985" s="0" t="n">
        <f aca="false">SUMPRODUCT('FD inverse'!$A$25:$BH$25,'FD mesh'!$B$84:$BI$84,$E984:$BL984)+'FD inverse'!$A$25*$C985/Setup!$B$17+INDEX('FD inverse'!$A$25:$BH$25,1,'FD mesh'!$B$15+1)*Setup!$B$22</f>
        <v>18.1690314298665</v>
      </c>
      <c r="AB985" s="0" t="n">
        <f aca="false">SUMPRODUCT('FD inverse'!$A$26:$BH$26,'FD mesh'!$B$84:$BI$84,$E984:$BL984)+'FD inverse'!$A$26*$C985/Setup!$B$17+INDEX('FD inverse'!$A$26:$BH$26,1,'FD mesh'!$B$15+1)*Setup!$B$22</f>
        <v>17.6926027744647</v>
      </c>
      <c r="AC985" s="0" t="n">
        <f aca="false">SUMPRODUCT('FD inverse'!$A$27:$BH$27,'FD mesh'!$B$84:$BI$84,$E984:$BL984)+'FD inverse'!$A$27*$C985/Setup!$B$17+INDEX('FD inverse'!$A$27:$BH$27,1,'FD mesh'!$B$15+1)*Setup!$B$22</f>
        <v>17.2155717902161</v>
      </c>
      <c r="AD985" s="0" t="n">
        <f aca="false">SUMPRODUCT('FD inverse'!$A$28:$BH$28,'FD mesh'!$B$84:$BI$84,$E984:$BL984)+'FD inverse'!$A$28*$C985/Setup!$B$17+INDEX('FD inverse'!$A$28:$BH$28,1,'FD mesh'!$B$15+1)*Setup!$B$22</f>
        <v>16.7380230146102</v>
      </c>
      <c r="AE985" s="0" t="n">
        <f aca="false">SUMPRODUCT('FD inverse'!$A$29:$BH$29,'FD mesh'!$B$84:$BI$84,$E984:$BL984)+'FD inverse'!$A$29*$C985/Setup!$B$17+INDEX('FD inverse'!$A$29:$BH$29,1,'FD mesh'!$B$15+1)*Setup!$B$22</f>
        <v>16.2600494613174</v>
      </c>
      <c r="AF985" s="0" t="n">
        <f aca="false">SUMPRODUCT('FD inverse'!$A$30:$BH$30,'FD mesh'!$B$84:$BI$84,$E984:$BL984)+'FD inverse'!$A$30*$C985/Setup!$B$17+INDEX('FD inverse'!$A$30:$BH$30,1,'FD mesh'!$B$15+1)*Setup!$B$22</f>
        <v>15.7817506153893</v>
      </c>
      <c r="AG985" s="0" t="n">
        <f aca="false">SUMPRODUCT('FD inverse'!$A$31:$BH$31,'FD mesh'!$B$84:$BI$84,$E984:$BL984)+'FD inverse'!$A$31*$C985/Setup!$B$17+INDEX('FD inverse'!$A$31:$BH$31,1,'FD mesh'!$B$15+1)*Setup!$B$22</f>
        <v>15.3032304480534</v>
      </c>
      <c r="AH985" s="0" t="n">
        <f aca="false">SUMPRODUCT('FD inverse'!$A$32:$BH$32,'FD mesh'!$B$84:$BI$84,$E984:$BL984)+'FD inverse'!$A$32*$C985/Setup!$B$17+INDEX('FD inverse'!$A$32:$BH$32,1,'FD mesh'!$B$15+1)*Setup!$B$22</f>
        <v>15.2829602285708</v>
      </c>
      <c r="AI985" s="0" t="n">
        <f aca="false">SUMPRODUCT('FD inverse'!$A$33:$BH$33,'FD mesh'!$B$84:$BI$84,$E984:$BL984)+'FD inverse'!$A$33*$C985/Setup!$B$17+INDEX('FD inverse'!$A$33:$BH$33,1,'FD mesh'!$B$15+1)*Setup!$B$22</f>
        <v>15.262501036738</v>
      </c>
      <c r="AJ985" s="0" t="n">
        <f aca="false">SUMPRODUCT('FD inverse'!$A$34:$BH$34,'FD mesh'!$B$84:$BI$84,$E984:$BL984)+'FD inverse'!$A$34*$C985/Setup!$B$17+INDEX('FD inverse'!$A$34:$BH$34,1,'FD mesh'!$B$15+1)*Setup!$B$22</f>
        <v>15.2418628480117</v>
      </c>
      <c r="AK985" s="0" t="n">
        <f aca="false">SUMPRODUCT('FD inverse'!$A$35:$BH$35,'FD mesh'!$B$84:$BI$84,$E984:$BL984)+'FD inverse'!$A$35*$C985/Setup!$B$17+INDEX('FD inverse'!$A$35:$BH$35,1,'FD mesh'!$B$15+1)*Setup!$B$22</f>
        <v>15.2210568436722</v>
      </c>
      <c r="AL985" s="0" t="n">
        <f aca="false">SUMPRODUCT('FD inverse'!$A$36:$BH$36,'FD mesh'!$B$84:$BI$84,$E984:$BL984)+'FD inverse'!$A$36*$C985/Setup!$B$17+INDEX('FD inverse'!$A$36:$BH$36,1,'FD mesh'!$B$15+1)*Setup!$B$22</f>
        <v>15.20009522715</v>
      </c>
      <c r="AM985" s="0" t="n">
        <f aca="false">SUMPRODUCT('FD inverse'!$A$37:$BH$37,'FD mesh'!$B$84:$BI$84,$E984:$BL984)+'FD inverse'!$A$37*$C985/Setup!$B$17+INDEX('FD inverse'!$A$37:$BH$37,1,'FD mesh'!$B$15+1)*Setup!$B$22</f>
        <v>15.1789910620303</v>
      </c>
      <c r="AN985" s="0" t="n">
        <f aca="false">SUMPRODUCT('FD inverse'!$A$38:$BH$38,'FD mesh'!$B$84:$BI$84,$E984:$BL984)+'FD inverse'!$A$38*$C985/Setup!$B$17+INDEX('FD inverse'!$A$38:$BH$38,1,'FD mesh'!$B$15+1)*Setup!$B$22</f>
        <v>15.1577581301315</v>
      </c>
      <c r="AO985" s="0" t="n">
        <f aca="false">SUMPRODUCT('FD inverse'!$A$39:$BH$39,'FD mesh'!$B$84:$BI$84,$E984:$BL984)+'FD inverse'!$A$39*$C985/Setup!$B$17+INDEX('FD inverse'!$A$39:$BH$39,1,'FD mesh'!$B$15+1)*Setup!$B$22</f>
        <v>15.136410807949</v>
      </c>
      <c r="AP985" s="0" t="n">
        <f aca="false">SUMPRODUCT('FD inverse'!$A$40:$BH$40,'FD mesh'!$B$84:$BI$84,$E984:$BL984)+'FD inverse'!$A$40*$C985/Setup!$B$17+INDEX('FD inverse'!$A$40:$BH$40,1,'FD mesh'!$B$15+1)*Setup!$B$22</f>
        <v>15.1149639596742</v>
      </c>
      <c r="AQ985" s="0" t="n">
        <f aca="false">SUMPRODUCT('FD inverse'!$A$41:$BH$41,'FD mesh'!$B$84:$BI$84,$E984:$BL984)+'FD inverse'!$A$41*$C985/Setup!$B$17+INDEX('FD inverse'!$A$41:$BH$41,1,'FD mesh'!$B$15+1)*Setup!$B$22</f>
        <v>15.0934328449244</v>
      </c>
      <c r="AR985" s="0" t="n">
        <f aca="false">SUMPRODUCT('FD inverse'!$A$42:$BH$42,'FD mesh'!$B$84:$BI$84,$E984:$BL984)+'FD inverse'!$A$42*$C985/Setup!$B$17+INDEX('FD inverse'!$A$42:$BH$42,1,'FD mesh'!$B$15+1)*Setup!$B$22</f>
        <v>15.071833039265</v>
      </c>
      <c r="AS985" s="0" t="n">
        <f aca="false">SUMPRODUCT('FD inverse'!$A$43:$BH$43,'FD mesh'!$B$84:$BI$84,$E984:$BL984)+'FD inverse'!$A$43*$C985/Setup!$B$17+INDEX('FD inverse'!$A$43:$BH$43,1,'FD mesh'!$B$15+1)*Setup!$B$22</f>
        <v>0</v>
      </c>
      <c r="AT985" s="0" t="n">
        <f aca="false">SUMPRODUCT('FD inverse'!$A$44:$BH$44,'FD mesh'!$B$84:$BI$84,$E984:$BL984)+'FD inverse'!$A$44*$C985/Setup!$B$17+INDEX('FD inverse'!$A$44:$BH$44,1,'FD mesh'!$B$15+1)*Setup!$B$22</f>
        <v>0</v>
      </c>
      <c r="AU985" s="0" t="n">
        <f aca="false">SUMPRODUCT('FD inverse'!$A$45:$BH$45,'FD mesh'!$B$84:$BI$84,$E984:$BL984)+'FD inverse'!$A$45*$C985/Setup!$B$17+INDEX('FD inverse'!$A$45:$BH$45,1,'FD mesh'!$B$15+1)*Setup!$B$22</f>
        <v>0</v>
      </c>
      <c r="AV985" s="0" t="n">
        <f aca="false">SUMPRODUCT('FD inverse'!$A$46:$BH$46,'FD mesh'!$B$84:$BI$84,$E984:$BL984)+'FD inverse'!$A$46*$C985/Setup!$B$17+INDEX('FD inverse'!$A$46:$BH$46,1,'FD mesh'!$B$15+1)*Setup!$B$22</f>
        <v>0</v>
      </c>
      <c r="AW985" s="0" t="n">
        <f aca="false">SUMPRODUCT('FD inverse'!$A$47:$BH$47,'FD mesh'!$B$84:$BI$84,$E984:$BL984)+'FD inverse'!$A$47*$C985/Setup!$B$17+INDEX('FD inverse'!$A$47:$BH$47,1,'FD mesh'!$B$15+1)*Setup!$B$22</f>
        <v>0</v>
      </c>
      <c r="AX985" s="0" t="n">
        <f aca="false">SUMPRODUCT('FD inverse'!$A$48:$BH$48,'FD mesh'!$B$84:$BI$84,$E984:$BL984)+'FD inverse'!$A$48*$C985/Setup!$B$17+INDEX('FD inverse'!$A$48:$BH$48,1,'FD mesh'!$B$15+1)*Setup!$B$22</f>
        <v>0</v>
      </c>
      <c r="AY985" s="0" t="n">
        <f aca="false">SUMPRODUCT('FD inverse'!$A$49:$BH$49,'FD mesh'!$B$84:$BI$84,$E984:$BL984)+'FD inverse'!$A$49*$C985/Setup!$B$17+INDEX('FD inverse'!$A$49:$BH$49,1,'FD mesh'!$B$15+1)*Setup!$B$22</f>
        <v>0</v>
      </c>
      <c r="AZ985" s="0" t="n">
        <f aca="false">SUMPRODUCT('FD inverse'!$A$50:$BH$50,'FD mesh'!$B$84:$BI$84,$E984:$BL984)+'FD inverse'!$A$50*$C985/Setup!$B$17+INDEX('FD inverse'!$A$50:$BH$50,1,'FD mesh'!$B$15+1)*Setup!$B$22</f>
        <v>0</v>
      </c>
      <c r="BA985" s="0" t="n">
        <f aca="false">SUMPRODUCT('FD inverse'!$A$51:$BH$51,'FD mesh'!$B$84:$BI$84,$E984:$BL984)+'FD inverse'!$A$51*$C985/Setup!$B$17+INDEX('FD inverse'!$A$51:$BH$51,1,'FD mesh'!$B$15+1)*Setup!$B$22</f>
        <v>0</v>
      </c>
      <c r="BB985" s="0" t="n">
        <f aca="false">SUMPRODUCT('FD inverse'!$A$52:$BH$52,'FD mesh'!$B$84:$BI$84,$E984:$BL984)+'FD inverse'!$A$52*$C985/Setup!$B$17+INDEX('FD inverse'!$A$52:$BH$52,1,'FD mesh'!$B$15+1)*Setup!$B$22</f>
        <v>0</v>
      </c>
      <c r="BC985" s="0" t="n">
        <f aca="false">SUMPRODUCT('FD inverse'!$A$53:$BH$53,'FD mesh'!$B$84:$BI$84,$E984:$BL984)+'FD inverse'!$A$53*$C985/Setup!$B$17+INDEX('FD inverse'!$A$53:$BH$53,1,'FD mesh'!$B$15+1)*Setup!$B$22</f>
        <v>0</v>
      </c>
      <c r="BD985" s="0" t="n">
        <f aca="false">SUMPRODUCT('FD inverse'!$A$54:$BH$54,'FD mesh'!$B$84:$BI$84,$E984:$BL984)+'FD inverse'!$A$54*$C985/Setup!$B$17+INDEX('FD inverse'!$A$54:$BH$54,1,'FD mesh'!$B$15+1)*Setup!$B$22</f>
        <v>0</v>
      </c>
      <c r="BE985" s="0" t="n">
        <f aca="false">SUMPRODUCT('FD inverse'!$A$55:$BH$55,'FD mesh'!$B$84:$BI$84,$E984:$BL984)+'FD inverse'!$A$55*$C985/Setup!$B$17+INDEX('FD inverse'!$A$55:$BH$55,1,'FD mesh'!$B$15+1)*Setup!$B$22</f>
        <v>0</v>
      </c>
      <c r="BF985" s="0" t="n">
        <f aca="false">SUMPRODUCT('FD inverse'!$A$56:$BH$56,'FD mesh'!$B$84:$BI$84,$E984:$BL984)+'FD inverse'!$A$56*$C985/Setup!$B$17+INDEX('FD inverse'!$A$56:$BH$56,1,'FD mesh'!$B$15+1)*Setup!$B$22</f>
        <v>0</v>
      </c>
      <c r="BG985" s="0" t="n">
        <f aca="false">SUMPRODUCT('FD inverse'!$A$57:$BH$57,'FD mesh'!$B$84:$BI$84,$E984:$BL984)+'FD inverse'!$A$57*$C985/Setup!$B$17+INDEX('FD inverse'!$A$57:$BH$57,1,'FD mesh'!$B$15+1)*Setup!$B$22</f>
        <v>0</v>
      </c>
      <c r="BH985" s="0" t="n">
        <f aca="false">SUMPRODUCT('FD inverse'!$A$58:$BH$58,'FD mesh'!$B$84:$BI$84,$E984:$BL984)+'FD inverse'!$A$58*$C985/Setup!$B$17+INDEX('FD inverse'!$A$58:$BH$58,1,'FD mesh'!$B$15+1)*Setup!$B$22</f>
        <v>0</v>
      </c>
      <c r="BI985" s="0" t="n">
        <f aca="false">SUMPRODUCT('FD inverse'!$A$59:$BH$59,'FD mesh'!$B$84:$BI$84,$E984:$BL984)+'FD inverse'!$A$59*$C985/Setup!$B$17+INDEX('FD inverse'!$A$59:$BH$59,1,'FD mesh'!$B$15+1)*Setup!$B$22</f>
        <v>0</v>
      </c>
      <c r="BJ985" s="0" t="n">
        <f aca="false">SUMPRODUCT('FD inverse'!$A$60:$BH$60,'FD mesh'!$B$84:$BI$84,$E984:$BL984)+'FD inverse'!$A$60*$C985/Setup!$B$17+INDEX('FD inverse'!$A$60:$BH$60,1,'FD mesh'!$B$15+1)*Setup!$B$22</f>
        <v>0</v>
      </c>
      <c r="BK985" s="0" t="n">
        <f aca="false">SUMPRODUCT('FD inverse'!$A$61:$BH$61,'FD mesh'!$B$84:$BI$84,$E984:$BL984)+'FD inverse'!$A$61*$C985/Setup!$B$17+INDEX('FD inverse'!$A$61:$BH$61,1,'FD mesh'!$B$15+1)*Setup!$B$22</f>
        <v>0</v>
      </c>
      <c r="BL985" s="0" t="n">
        <f aca="false">SUMPRODUCT('FD inverse'!$A$62:$BH$62,'FD mesh'!$B$84:$BI$84,$E984:$BL984)+'FD inverse'!$A$62*$C985/Setup!$B$17+INDEX('FD inverse'!$A$62:$BH$62,1,'FD mesh'!$B$15+1)*Setup!$B$22</f>
        <v>0</v>
      </c>
    </row>
    <row r="986" customFormat="false" ht="15" hidden="false" customHeight="false" outlineLevel="0" collapsed="false">
      <c r="A986" s="0" t="n">
        <v>981</v>
      </c>
      <c r="B986" s="0" t="n">
        <f aca="false">A986*Setup!$B$11/3600</f>
        <v>81.75</v>
      </c>
      <c r="C986" s="0" t="n">
        <f aca="false">Setup!$B$7+Setup!$B$8*COS(2*PI()*(B986-Setup!$B$9)/24)</f>
        <v>23.7383874830794</v>
      </c>
      <c r="D986" s="0" t="n">
        <f aca="false">(C986-E986)/Setup!$B$17</f>
        <v>4.58006846359657</v>
      </c>
      <c r="E986" s="0" t="n">
        <f aca="false">SUMPRODUCT('FD inverse'!$A$3:$BH$3,'FD mesh'!$B$84:$BI$84,$E985:$BL985)+'FD inverse'!$A$3*$C986/Setup!$B$17+INDEX('FD inverse'!$A$3:$BH$3,1,'FD mesh'!$B$15+1)*Setup!$B$22</f>
        <v>23.1429785828119</v>
      </c>
      <c r="F986" s="0" t="n">
        <f aca="false">SUMPRODUCT('FD inverse'!$A$4:$BH$4,'FD mesh'!$B$84:$BI$84,$E985:$BL985)+'FD inverse'!$A$4*$C986/Setup!$B$17+INDEX('FD inverse'!$A$4:$BH$4,1,'FD mesh'!$B$15+1)*Setup!$B$22</f>
        <v>23.0179378120456</v>
      </c>
      <c r="G986" s="0" t="n">
        <f aca="false">SUMPRODUCT('FD inverse'!$A$5:$BH$5,'FD mesh'!$B$84:$BI$84,$E985:$BL985)+'FD inverse'!$A$5*$C986/Setup!$B$17+INDEX('FD inverse'!$A$5:$BH$5,1,'FD mesh'!$B$15+1)*Setup!$B$22</f>
        <v>22.9119819416432</v>
      </c>
      <c r="H986" s="0" t="n">
        <f aca="false">SUMPRODUCT('FD inverse'!$A$6:$BH$6,'FD mesh'!$B$84:$BI$84,$E985:$BL985)+'FD inverse'!$A$6*$C986/Setup!$B$17+INDEX('FD inverse'!$A$6:$BH$6,1,'FD mesh'!$B$15+1)*Setup!$B$22</f>
        <v>22.5823297008421</v>
      </c>
      <c r="I986" s="0" t="n">
        <f aca="false">SUMPRODUCT('FD inverse'!$A$7:$BH$7,'FD mesh'!$B$84:$BI$84,$E985:$BL985)+'FD inverse'!$A$7*$C986/Setup!$B$17+INDEX('FD inverse'!$A$7:$BH$7,1,'FD mesh'!$B$15+1)*Setup!$B$22</f>
        <v>22.5561428533556</v>
      </c>
      <c r="J986" s="0" t="n">
        <f aca="false">SUMPRODUCT('FD inverse'!$A$8:$BH$8,'FD mesh'!$B$84:$BI$84,$E985:$BL985)+'FD inverse'!$A$8*$C986/Setup!$B$17+INDEX('FD inverse'!$A$8:$BH$8,1,'FD mesh'!$B$15+1)*Setup!$B$22</f>
        <v>22.5346369479154</v>
      </c>
      <c r="K986" s="0" t="n">
        <f aca="false">SUMPRODUCT('FD inverse'!$A$9:$BH$9,'FD mesh'!$B$84:$BI$84,$E985:$BL985)+'FD inverse'!$A$9*$C986/Setup!$B$17+INDEX('FD inverse'!$A$9:$BH$9,1,'FD mesh'!$B$15+1)*Setup!$B$22</f>
        <v>22.5166580532232</v>
      </c>
      <c r="L986" s="0" t="n">
        <f aca="false">SUMPRODUCT('FD inverse'!$A$10:$BH$10,'FD mesh'!$B$84:$BI$84,$E985:$BL985)+'FD inverse'!$A$10*$C986/Setup!$B$17+INDEX('FD inverse'!$A$10:$BH$10,1,'FD mesh'!$B$15+1)*Setup!$B$22</f>
        <v>22.5011894207535</v>
      </c>
      <c r="M986" s="0" t="n">
        <f aca="false">SUMPRODUCT('FD inverse'!$A$11:$BH$11,'FD mesh'!$B$84:$BI$84,$E985:$BL985)+'FD inverse'!$A$11*$C986/Setup!$B$17+INDEX('FD inverse'!$A$11:$BH$11,1,'FD mesh'!$B$15+1)*Setup!$B$22</f>
        <v>22.4873511953817</v>
      </c>
      <c r="N986" s="0" t="n">
        <f aca="false">SUMPRODUCT('FD inverse'!$A$12:$BH$12,'FD mesh'!$B$84:$BI$84,$E985:$BL985)+'FD inverse'!$A$12*$C986/Setup!$B$17+INDEX('FD inverse'!$A$12:$BH$12,1,'FD mesh'!$B$15+1)*Setup!$B$22</f>
        <v>22.4743997839927</v>
      </c>
      <c r="O986" s="0" t="n">
        <f aca="false">SUMPRODUCT('FD inverse'!$A$13:$BH$13,'FD mesh'!$B$84:$BI$84,$E985:$BL985)+'FD inverse'!$A$13*$C986/Setup!$B$17+INDEX('FD inverse'!$A$13:$BH$13,1,'FD mesh'!$B$15+1)*Setup!$B$22</f>
        <v>22.4617270282886</v>
      </c>
      <c r="P986" s="0" t="n">
        <f aca="false">SUMPRODUCT('FD inverse'!$A$14:$BH$14,'FD mesh'!$B$84:$BI$84,$E985:$BL985)+'FD inverse'!$A$14*$C986/Setup!$B$17+INDEX('FD inverse'!$A$14:$BH$14,1,'FD mesh'!$B$15+1)*Setup!$B$22</f>
        <v>22.4488593052816</v>
      </c>
      <c r="Q986" s="0" t="n">
        <f aca="false">SUMPRODUCT('FD inverse'!$A$15:$BH$15,'FD mesh'!$B$84:$BI$84,$E985:$BL985)+'FD inverse'!$A$15*$C986/Setup!$B$17+INDEX('FD inverse'!$A$15:$BH$15,1,'FD mesh'!$B$15+1)*Setup!$B$22</f>
        <v>22.4354566563937</v>
      </c>
      <c r="R986" s="0" t="n">
        <f aca="false">SUMPRODUCT('FD inverse'!$A$16:$BH$16,'FD mesh'!$B$84:$BI$84,$E985:$BL985)+'FD inverse'!$A$16*$C986/Setup!$B$17+INDEX('FD inverse'!$A$16:$BH$16,1,'FD mesh'!$B$15+1)*Setup!$B$22</f>
        <v>22.4213120236988</v>
      </c>
      <c r="S986" s="0" t="n">
        <f aca="false">SUMPRODUCT('FD inverse'!$A$17:$BH$17,'FD mesh'!$B$84:$BI$84,$E985:$BL985)+'FD inverse'!$A$17*$C986/Setup!$B$17+INDEX('FD inverse'!$A$17:$BH$17,1,'FD mesh'!$B$15+1)*Setup!$B$22</f>
        <v>21.9512542132108</v>
      </c>
      <c r="T986" s="0" t="n">
        <f aca="false">SUMPRODUCT('FD inverse'!$A$18:$BH$18,'FD mesh'!$B$84:$BI$84,$E985:$BL985)+'FD inverse'!$A$18*$C986/Setup!$B$17+INDEX('FD inverse'!$A$18:$BH$18,1,'FD mesh'!$B$15+1)*Setup!$B$22</f>
        <v>21.4806635490263</v>
      </c>
      <c r="U986" s="0" t="n">
        <f aca="false">SUMPRODUCT('FD inverse'!$A$19:$BH$19,'FD mesh'!$B$84:$BI$84,$E985:$BL985)+'FD inverse'!$A$19*$C986/Setup!$B$17+INDEX('FD inverse'!$A$19:$BH$19,1,'FD mesh'!$B$15+1)*Setup!$B$22</f>
        <v>21.0094450199714</v>
      </c>
      <c r="V986" s="0" t="n">
        <f aca="false">SUMPRODUCT('FD inverse'!$A$20:$BH$20,'FD mesh'!$B$84:$BI$84,$E985:$BL985)+'FD inverse'!$A$20*$C986/Setup!$B$17+INDEX('FD inverse'!$A$20:$BH$20,1,'FD mesh'!$B$15+1)*Setup!$B$22</f>
        <v>20.5375317077838</v>
      </c>
      <c r="W986" s="0" t="n">
        <f aca="false">SUMPRODUCT('FD inverse'!$A$21:$BH$21,'FD mesh'!$B$84:$BI$84,$E985:$BL985)+'FD inverse'!$A$21*$C986/Setup!$B$17+INDEX('FD inverse'!$A$21:$BH$21,1,'FD mesh'!$B$15+1)*Setup!$B$22</f>
        <v>20.0648824737205</v>
      </c>
      <c r="X986" s="0" t="n">
        <f aca="false">SUMPRODUCT('FD inverse'!$A$22:$BH$22,'FD mesh'!$B$84:$BI$84,$E985:$BL985)+'FD inverse'!$A$22*$C986/Setup!$B$17+INDEX('FD inverse'!$A$22:$BH$22,1,'FD mesh'!$B$15+1)*Setup!$B$22</f>
        <v>19.5914796812734</v>
      </c>
      <c r="Y986" s="0" t="n">
        <f aca="false">SUMPRODUCT('FD inverse'!$A$23:$BH$23,'FD mesh'!$B$84:$BI$84,$E985:$BL985)+'FD inverse'!$A$23*$C986/Setup!$B$17+INDEX('FD inverse'!$A$23:$BH$23,1,'FD mesh'!$B$15+1)*Setup!$B$22</f>
        <v>19.1173269560887</v>
      </c>
      <c r="Z986" s="0" t="n">
        <f aca="false">SUMPRODUCT('FD inverse'!$A$24:$BH$24,'FD mesh'!$B$84:$BI$84,$E985:$BL985)+'FD inverse'!$A$24*$C986/Setup!$B$17+INDEX('FD inverse'!$A$24:$BH$24,1,'FD mesh'!$B$15+1)*Setup!$B$22</f>
        <v>18.6424469832143</v>
      </c>
      <c r="AA986" s="0" t="n">
        <f aca="false">SUMPRODUCT('FD inverse'!$A$25:$BH$25,'FD mesh'!$B$84:$BI$84,$E985:$BL985)+'FD inverse'!$A$25*$C986/Setup!$B$17+INDEX('FD inverse'!$A$25:$BH$25,1,'FD mesh'!$B$15+1)*Setup!$B$22</f>
        <v>18.1668793409281</v>
      </c>
      <c r="AB986" s="0" t="n">
        <f aca="false">SUMPRODUCT('FD inverse'!$A$26:$BH$26,'FD mesh'!$B$84:$BI$84,$E985:$BL985)+'FD inverse'!$A$26*$C986/Setup!$B$17+INDEX('FD inverse'!$A$26:$BH$26,1,'FD mesh'!$B$15+1)*Setup!$B$22</f>
        <v>17.6906783696115</v>
      </c>
      <c r="AC986" s="0" t="n">
        <f aca="false">SUMPRODUCT('FD inverse'!$A$27:$BH$27,'FD mesh'!$B$84:$BI$84,$E985:$BL985)+'FD inverse'!$A$27*$C986/Setup!$B$17+INDEX('FD inverse'!$A$27:$BH$27,1,'FD mesh'!$B$15+1)*Setup!$B$22</f>
        <v>17.213911073438</v>
      </c>
      <c r="AD986" s="0" t="n">
        <f aca="false">SUMPRODUCT('FD inverse'!$A$28:$BH$28,'FD mesh'!$B$84:$BI$84,$E985:$BL985)+'FD inverse'!$A$28*$C986/Setup!$B$17+INDEX('FD inverse'!$A$28:$BH$28,1,'FD mesh'!$B$15+1)*Setup!$B$22</f>
        <v>16.7366550520414</v>
      </c>
      <c r="AE986" s="0" t="n">
        <f aca="false">SUMPRODUCT('FD inverse'!$A$29:$BH$29,'FD mesh'!$B$84:$BI$84,$E985:$BL985)+'FD inverse'!$A$29*$C986/Setup!$B$17+INDEX('FD inverse'!$A$29:$BH$29,1,'FD mesh'!$B$15+1)*Setup!$B$22</f>
        <v>16.258996458803</v>
      </c>
      <c r="AF986" s="0" t="n">
        <f aca="false">SUMPRODUCT('FD inverse'!$A$30:$BH$30,'FD mesh'!$B$84:$BI$84,$E985:$BL985)+'FD inverse'!$A$30*$C986/Setup!$B$17+INDEX('FD inverse'!$A$30:$BH$30,1,'FD mesh'!$B$15+1)*Setup!$B$22</f>
        <v>15.7810279819675</v>
      </c>
      <c r="AG986" s="0" t="n">
        <f aca="false">SUMPRODUCT('FD inverse'!$A$31:$BH$31,'FD mesh'!$B$84:$BI$84,$E985:$BL985)+'FD inverse'!$A$31*$C986/Setup!$B$17+INDEX('FD inverse'!$A$31:$BH$31,1,'FD mesh'!$B$15+1)*Setup!$B$22</f>
        <v>15.3028468444394</v>
      </c>
      <c r="AH986" s="0" t="n">
        <f aca="false">SUMPRODUCT('FD inverse'!$A$32:$BH$32,'FD mesh'!$B$84:$BI$84,$E985:$BL985)+'FD inverse'!$A$32*$C986/Setup!$B$17+INDEX('FD inverse'!$A$32:$BH$32,1,'FD mesh'!$B$15+1)*Setup!$B$22</f>
        <v>15.2825926287196</v>
      </c>
      <c r="AI986" s="0" t="n">
        <f aca="false">SUMPRODUCT('FD inverse'!$A$33:$BH$33,'FD mesh'!$B$84:$BI$84,$E985:$BL985)+'FD inverse'!$A$33*$C986/Setup!$B$17+INDEX('FD inverse'!$A$33:$BH$33,1,'FD mesh'!$B$15+1)*Setup!$B$22</f>
        <v>15.2621523254881</v>
      </c>
      <c r="AJ986" s="0" t="n">
        <f aca="false">SUMPRODUCT('FD inverse'!$A$34:$BH$34,'FD mesh'!$B$84:$BI$84,$E985:$BL985)+'FD inverse'!$A$34*$C986/Setup!$B$17+INDEX('FD inverse'!$A$34:$BH$34,1,'FD mesh'!$B$15+1)*Setup!$B$22</f>
        <v>15.2415354965899</v>
      </c>
      <c r="AK986" s="0" t="n">
        <f aca="false">SUMPRODUCT('FD inverse'!$A$35:$BH$35,'FD mesh'!$B$84:$BI$84,$E985:$BL985)+'FD inverse'!$A$35*$C986/Setup!$B$17+INDEX('FD inverse'!$A$35:$BH$35,1,'FD mesh'!$B$15+1)*Setup!$B$22</f>
        <v>15.2207529548621</v>
      </c>
      <c r="AL986" s="0" t="n">
        <f aca="false">SUMPRODUCT('FD inverse'!$A$36:$BH$36,'FD mesh'!$B$84:$BI$84,$E985:$BL985)+'FD inverse'!$A$36*$C986/Setup!$B$17+INDEX('FD inverse'!$A$36:$BH$36,1,'FD mesh'!$B$15+1)*Setup!$B$22</f>
        <v>15.1998165776192</v>
      </c>
      <c r="AM986" s="0" t="n">
        <f aca="false">SUMPRODUCT('FD inverse'!$A$37:$BH$37,'FD mesh'!$B$84:$BI$84,$E985:$BL985)+'FD inverse'!$A$37*$C986/Setup!$B$17+INDEX('FD inverse'!$A$37:$BH$37,1,'FD mesh'!$B$15+1)*Setup!$B$22</f>
        <v>15.1787391415657</v>
      </c>
      <c r="AN986" s="0" t="n">
        <f aca="false">SUMPRODUCT('FD inverse'!$A$38:$BH$38,'FD mesh'!$B$84:$BI$84,$E985:$BL985)+'FD inverse'!$A$38*$C986/Setup!$B$17+INDEX('FD inverse'!$A$38:$BH$38,1,'FD mesh'!$B$15+1)*Setup!$B$22</f>
        <v>15.1575341775704</v>
      </c>
      <c r="AO986" s="0" t="n">
        <f aca="false">SUMPRODUCT('FD inverse'!$A$39:$BH$39,'FD mesh'!$B$84:$BI$84,$E985:$BL985)+'FD inverse'!$A$39*$C986/Setup!$B$17+INDEX('FD inverse'!$A$39:$BH$39,1,'FD mesh'!$B$15+1)*Setup!$B$22</f>
        <v>15.1362158436304</v>
      </c>
      <c r="AP986" s="0" t="n">
        <f aca="false">SUMPRODUCT('FD inverse'!$A$40:$BH$40,'FD mesh'!$B$84:$BI$84,$E985:$BL985)+'FD inverse'!$A$40*$C986/Setup!$B$17+INDEX('FD inverse'!$A$40:$BH$40,1,'FD mesh'!$B$15+1)*Setup!$B$22</f>
        <v>15.1147988142617</v>
      </c>
      <c r="AQ986" s="0" t="n">
        <f aca="false">SUMPRODUCT('FD inverse'!$A$41:$BH$41,'FD mesh'!$B$84:$BI$84,$E985:$BL985)+'FD inverse'!$A$41*$C986/Setup!$B$17+INDEX('FD inverse'!$A$41:$BH$41,1,'FD mesh'!$B$15+1)*Setup!$B$22</f>
        <v>15.0932981844814</v>
      </c>
      <c r="AR986" s="0" t="n">
        <f aca="false">SUMPRODUCT('FD inverse'!$A$42:$BH$42,'FD mesh'!$B$84:$BI$84,$E985:$BL985)+'FD inverse'!$A$42*$C986/Setup!$B$17+INDEX('FD inverse'!$A$42:$BH$42,1,'FD mesh'!$B$15+1)*Setup!$B$22</f>
        <v>15.0717293864832</v>
      </c>
      <c r="AS986" s="0" t="n">
        <f aca="false">SUMPRODUCT('FD inverse'!$A$43:$BH$43,'FD mesh'!$B$84:$BI$84,$E985:$BL985)+'FD inverse'!$A$43*$C986/Setup!$B$17+INDEX('FD inverse'!$A$43:$BH$43,1,'FD mesh'!$B$15+1)*Setup!$B$22</f>
        <v>0</v>
      </c>
      <c r="AT986" s="0" t="n">
        <f aca="false">SUMPRODUCT('FD inverse'!$A$44:$BH$44,'FD mesh'!$B$84:$BI$84,$E985:$BL985)+'FD inverse'!$A$44*$C986/Setup!$B$17+INDEX('FD inverse'!$A$44:$BH$44,1,'FD mesh'!$B$15+1)*Setup!$B$22</f>
        <v>0</v>
      </c>
      <c r="AU986" s="0" t="n">
        <f aca="false">SUMPRODUCT('FD inverse'!$A$45:$BH$45,'FD mesh'!$B$84:$BI$84,$E985:$BL985)+'FD inverse'!$A$45*$C986/Setup!$B$17+INDEX('FD inverse'!$A$45:$BH$45,1,'FD mesh'!$B$15+1)*Setup!$B$22</f>
        <v>0</v>
      </c>
      <c r="AV986" s="0" t="n">
        <f aca="false">SUMPRODUCT('FD inverse'!$A$46:$BH$46,'FD mesh'!$B$84:$BI$84,$E985:$BL985)+'FD inverse'!$A$46*$C986/Setup!$B$17+INDEX('FD inverse'!$A$46:$BH$46,1,'FD mesh'!$B$15+1)*Setup!$B$22</f>
        <v>0</v>
      </c>
      <c r="AW986" s="0" t="n">
        <f aca="false">SUMPRODUCT('FD inverse'!$A$47:$BH$47,'FD mesh'!$B$84:$BI$84,$E985:$BL985)+'FD inverse'!$A$47*$C986/Setup!$B$17+INDEX('FD inverse'!$A$47:$BH$47,1,'FD mesh'!$B$15+1)*Setup!$B$22</f>
        <v>0</v>
      </c>
      <c r="AX986" s="0" t="n">
        <f aca="false">SUMPRODUCT('FD inverse'!$A$48:$BH$48,'FD mesh'!$B$84:$BI$84,$E985:$BL985)+'FD inverse'!$A$48*$C986/Setup!$B$17+INDEX('FD inverse'!$A$48:$BH$48,1,'FD mesh'!$B$15+1)*Setup!$B$22</f>
        <v>0</v>
      </c>
      <c r="AY986" s="0" t="n">
        <f aca="false">SUMPRODUCT('FD inverse'!$A$49:$BH$49,'FD mesh'!$B$84:$BI$84,$E985:$BL985)+'FD inverse'!$A$49*$C986/Setup!$B$17+INDEX('FD inverse'!$A$49:$BH$49,1,'FD mesh'!$B$15+1)*Setup!$B$22</f>
        <v>0</v>
      </c>
      <c r="AZ986" s="0" t="n">
        <f aca="false">SUMPRODUCT('FD inverse'!$A$50:$BH$50,'FD mesh'!$B$84:$BI$84,$E985:$BL985)+'FD inverse'!$A$50*$C986/Setup!$B$17+INDEX('FD inverse'!$A$50:$BH$50,1,'FD mesh'!$B$15+1)*Setup!$B$22</f>
        <v>0</v>
      </c>
      <c r="BA986" s="0" t="n">
        <f aca="false">SUMPRODUCT('FD inverse'!$A$51:$BH$51,'FD mesh'!$B$84:$BI$84,$E985:$BL985)+'FD inverse'!$A$51*$C986/Setup!$B$17+INDEX('FD inverse'!$A$51:$BH$51,1,'FD mesh'!$B$15+1)*Setup!$B$22</f>
        <v>0</v>
      </c>
      <c r="BB986" s="0" t="n">
        <f aca="false">SUMPRODUCT('FD inverse'!$A$52:$BH$52,'FD mesh'!$B$84:$BI$84,$E985:$BL985)+'FD inverse'!$A$52*$C986/Setup!$B$17+INDEX('FD inverse'!$A$52:$BH$52,1,'FD mesh'!$B$15+1)*Setup!$B$22</f>
        <v>0</v>
      </c>
      <c r="BC986" s="0" t="n">
        <f aca="false">SUMPRODUCT('FD inverse'!$A$53:$BH$53,'FD mesh'!$B$84:$BI$84,$E985:$BL985)+'FD inverse'!$A$53*$C986/Setup!$B$17+INDEX('FD inverse'!$A$53:$BH$53,1,'FD mesh'!$B$15+1)*Setup!$B$22</f>
        <v>0</v>
      </c>
      <c r="BD986" s="0" t="n">
        <f aca="false">SUMPRODUCT('FD inverse'!$A$54:$BH$54,'FD mesh'!$B$84:$BI$84,$E985:$BL985)+'FD inverse'!$A$54*$C986/Setup!$B$17+INDEX('FD inverse'!$A$54:$BH$54,1,'FD mesh'!$B$15+1)*Setup!$B$22</f>
        <v>0</v>
      </c>
      <c r="BE986" s="0" t="n">
        <f aca="false">SUMPRODUCT('FD inverse'!$A$55:$BH$55,'FD mesh'!$B$84:$BI$84,$E985:$BL985)+'FD inverse'!$A$55*$C986/Setup!$B$17+INDEX('FD inverse'!$A$55:$BH$55,1,'FD mesh'!$B$15+1)*Setup!$B$22</f>
        <v>0</v>
      </c>
      <c r="BF986" s="0" t="n">
        <f aca="false">SUMPRODUCT('FD inverse'!$A$56:$BH$56,'FD mesh'!$B$84:$BI$84,$E985:$BL985)+'FD inverse'!$A$56*$C986/Setup!$B$17+INDEX('FD inverse'!$A$56:$BH$56,1,'FD mesh'!$B$15+1)*Setup!$B$22</f>
        <v>0</v>
      </c>
      <c r="BG986" s="0" t="n">
        <f aca="false">SUMPRODUCT('FD inverse'!$A$57:$BH$57,'FD mesh'!$B$84:$BI$84,$E985:$BL985)+'FD inverse'!$A$57*$C986/Setup!$B$17+INDEX('FD inverse'!$A$57:$BH$57,1,'FD mesh'!$B$15+1)*Setup!$B$22</f>
        <v>0</v>
      </c>
      <c r="BH986" s="0" t="n">
        <f aca="false">SUMPRODUCT('FD inverse'!$A$58:$BH$58,'FD mesh'!$B$84:$BI$84,$E985:$BL985)+'FD inverse'!$A$58*$C986/Setup!$B$17+INDEX('FD inverse'!$A$58:$BH$58,1,'FD mesh'!$B$15+1)*Setup!$B$22</f>
        <v>0</v>
      </c>
      <c r="BI986" s="0" t="n">
        <f aca="false">SUMPRODUCT('FD inverse'!$A$59:$BH$59,'FD mesh'!$B$84:$BI$84,$E985:$BL985)+'FD inverse'!$A$59*$C986/Setup!$B$17+INDEX('FD inverse'!$A$59:$BH$59,1,'FD mesh'!$B$15+1)*Setup!$B$22</f>
        <v>0</v>
      </c>
      <c r="BJ986" s="0" t="n">
        <f aca="false">SUMPRODUCT('FD inverse'!$A$60:$BH$60,'FD mesh'!$B$84:$BI$84,$E985:$BL985)+'FD inverse'!$A$60*$C986/Setup!$B$17+INDEX('FD inverse'!$A$60:$BH$60,1,'FD mesh'!$B$15+1)*Setup!$B$22</f>
        <v>0</v>
      </c>
      <c r="BK986" s="0" t="n">
        <f aca="false">SUMPRODUCT('FD inverse'!$A$61:$BH$61,'FD mesh'!$B$84:$BI$84,$E985:$BL985)+'FD inverse'!$A$61*$C986/Setup!$B$17+INDEX('FD inverse'!$A$61:$BH$61,1,'FD mesh'!$B$15+1)*Setup!$B$22</f>
        <v>0</v>
      </c>
      <c r="BL986" s="0" t="n">
        <f aca="false">SUMPRODUCT('FD inverse'!$A$62:$BH$62,'FD mesh'!$B$84:$BI$84,$E985:$BL985)+'FD inverse'!$A$62*$C986/Setup!$B$17+INDEX('FD inverse'!$A$62:$BH$62,1,'FD mesh'!$B$15+1)*Setup!$B$22</f>
        <v>0</v>
      </c>
    </row>
    <row r="987" customFormat="false" ht="15" hidden="false" customHeight="false" outlineLevel="0" collapsed="false">
      <c r="A987" s="0" t="n">
        <v>982</v>
      </c>
      <c r="B987" s="0" t="n">
        <f aca="false">A987*Setup!$B$11/3600</f>
        <v>81.8333333333333</v>
      </c>
      <c r="C987" s="0" t="n">
        <f aca="false">Setup!$B$7+Setup!$B$8*COS(2*PI()*(B987-Setup!$B$9)/24)</f>
        <v>23.8255224505387</v>
      </c>
      <c r="D987" s="0" t="n">
        <f aca="false">(C987-E987)/Setup!$B$17</f>
        <v>4.84869140175158</v>
      </c>
      <c r="E987" s="0" t="n">
        <f aca="false">SUMPRODUCT('FD inverse'!$A$3:$BH$3,'FD mesh'!$B$84:$BI$84,$E986:$BL986)+'FD inverse'!$A$3*$C987/Setup!$B$17+INDEX('FD inverse'!$A$3:$BH$3,1,'FD mesh'!$B$15+1)*Setup!$B$22</f>
        <v>23.1951925683109</v>
      </c>
      <c r="F987" s="0" t="n">
        <f aca="false">SUMPRODUCT('FD inverse'!$A$4:$BH$4,'FD mesh'!$B$84:$BI$84,$E986:$BL986)+'FD inverse'!$A$4*$C987/Setup!$B$17+INDEX('FD inverse'!$A$4:$BH$4,1,'FD mesh'!$B$15+1)*Setup!$B$22</f>
        <v>23.0622174366397</v>
      </c>
      <c r="G987" s="0" t="n">
        <f aca="false">SUMPRODUCT('FD inverse'!$A$5:$BH$5,'FD mesh'!$B$84:$BI$84,$E986:$BL986)+'FD inverse'!$A$5*$C987/Setup!$B$17+INDEX('FD inverse'!$A$5:$BH$5,1,'FD mesh'!$B$15+1)*Setup!$B$22</f>
        <v>22.9484608920318</v>
      </c>
      <c r="H987" s="0" t="n">
        <f aca="false">SUMPRODUCT('FD inverse'!$A$6:$BH$6,'FD mesh'!$B$84:$BI$84,$E986:$BL986)+'FD inverse'!$A$6*$C987/Setup!$B$17+INDEX('FD inverse'!$A$6:$BH$6,1,'FD mesh'!$B$15+1)*Setup!$B$22</f>
        <v>22.5928381368078</v>
      </c>
      <c r="I987" s="0" t="n">
        <f aca="false">SUMPRODUCT('FD inverse'!$A$7:$BH$7,'FD mesh'!$B$84:$BI$84,$E986:$BL986)+'FD inverse'!$A$7*$C987/Setup!$B$17+INDEX('FD inverse'!$A$7:$BH$7,1,'FD mesh'!$B$15+1)*Setup!$B$22</f>
        <v>22.5644669301407</v>
      </c>
      <c r="J987" s="0" t="n">
        <f aca="false">SUMPRODUCT('FD inverse'!$A$8:$BH$8,'FD mesh'!$B$84:$BI$84,$E986:$BL986)+'FD inverse'!$A$8*$C987/Setup!$B$17+INDEX('FD inverse'!$A$8:$BH$8,1,'FD mesh'!$B$15+1)*Setup!$B$22</f>
        <v>22.5410066832289</v>
      </c>
      <c r="K987" s="0" t="n">
        <f aca="false">SUMPRODUCT('FD inverse'!$A$9:$BH$9,'FD mesh'!$B$84:$BI$84,$E986:$BL986)+'FD inverse'!$A$9*$C987/Setup!$B$17+INDEX('FD inverse'!$A$9:$BH$9,1,'FD mesh'!$B$15+1)*Setup!$B$22</f>
        <v>22.5213043922542</v>
      </c>
      <c r="L987" s="0" t="n">
        <f aca="false">SUMPRODUCT('FD inverse'!$A$10:$BH$10,'FD mesh'!$B$84:$BI$84,$E986:$BL986)+'FD inverse'!$A$10*$C987/Setup!$B$17+INDEX('FD inverse'!$A$10:$BH$10,1,'FD mesh'!$B$15+1)*Setup!$B$22</f>
        <v>22.5043433042476</v>
      </c>
      <c r="M987" s="0" t="n">
        <f aca="false">SUMPRODUCT('FD inverse'!$A$11:$BH$11,'FD mesh'!$B$84:$BI$84,$E986:$BL986)+'FD inverse'!$A$11*$C987/Setup!$B$17+INDEX('FD inverse'!$A$11:$BH$11,1,'FD mesh'!$B$15+1)*Setup!$B$22</f>
        <v>22.4892429144676</v>
      </c>
      <c r="N987" s="0" t="n">
        <f aca="false">SUMPRODUCT('FD inverse'!$A$12:$BH$12,'FD mesh'!$B$84:$BI$84,$E986:$BL986)+'FD inverse'!$A$12*$C987/Setup!$B$17+INDEX('FD inverse'!$A$12:$BH$12,1,'FD mesh'!$B$15+1)*Setup!$B$22</f>
        <v>22.4752585831453</v>
      </c>
      <c r="O987" s="0" t="n">
        <f aca="false">SUMPRODUCT('FD inverse'!$A$13:$BH$13,'FD mesh'!$B$84:$BI$84,$E986:$BL986)+'FD inverse'!$A$13*$C987/Setup!$B$17+INDEX('FD inverse'!$A$13:$BH$13,1,'FD mesh'!$B$15+1)*Setup!$B$22</f>
        <v>22.4617809179898</v>
      </c>
      <c r="P987" s="0" t="n">
        <f aca="false">SUMPRODUCT('FD inverse'!$A$14:$BH$14,'FD mesh'!$B$84:$BI$84,$E986:$BL986)+'FD inverse'!$A$14*$C987/Setup!$B$17+INDEX('FD inverse'!$A$14:$BH$14,1,'FD mesh'!$B$15+1)*Setup!$B$22</f>
        <v>22.4483350461684</v>
      </c>
      <c r="Q987" s="0" t="n">
        <f aca="false">SUMPRODUCT('FD inverse'!$A$15:$BH$15,'FD mesh'!$B$84:$BI$84,$E986:$BL986)+'FD inverse'!$A$15*$C987/Setup!$B$17+INDEX('FD inverse'!$A$15:$BH$15,1,'FD mesh'!$B$15+1)*Setup!$B$22</f>
        <v>22.4345798769351</v>
      </c>
      <c r="R987" s="0" t="n">
        <f aca="false">SUMPRODUCT('FD inverse'!$A$16:$BH$16,'FD mesh'!$B$84:$BI$84,$E986:$BL986)+'FD inverse'!$A$16*$C987/Setup!$B$17+INDEX('FD inverse'!$A$16:$BH$16,1,'FD mesh'!$B$15+1)*Setup!$B$22</f>
        <v>22.420307433685</v>
      </c>
      <c r="S987" s="0" t="n">
        <f aca="false">SUMPRODUCT('FD inverse'!$A$17:$BH$17,'FD mesh'!$B$84:$BI$84,$E986:$BL986)+'FD inverse'!$A$17*$C987/Setup!$B$17+INDEX('FD inverse'!$A$17:$BH$17,1,'FD mesh'!$B$15+1)*Setup!$B$22</f>
        <v>21.9497960665665</v>
      </c>
      <c r="T987" s="0" t="n">
        <f aca="false">SUMPRODUCT('FD inverse'!$A$18:$BH$18,'FD mesh'!$B$84:$BI$84,$E986:$BL986)+'FD inverse'!$A$18*$C987/Setup!$B$17+INDEX('FD inverse'!$A$18:$BH$18,1,'FD mesh'!$B$15+1)*Setup!$B$22</f>
        <v>21.4788555877213</v>
      </c>
      <c r="U987" s="0" t="n">
        <f aca="false">SUMPRODUCT('FD inverse'!$A$19:$BH$19,'FD mesh'!$B$84:$BI$84,$E986:$BL986)+'FD inverse'!$A$19*$C987/Setup!$B$17+INDEX('FD inverse'!$A$19:$BH$19,1,'FD mesh'!$B$15+1)*Setup!$B$22</f>
        <v>21.0073830516921</v>
      </c>
      <c r="V987" s="0" t="n">
        <f aca="false">SUMPRODUCT('FD inverse'!$A$20:$BH$20,'FD mesh'!$B$84:$BI$84,$E986:$BL986)+'FD inverse'!$A$20*$C987/Setup!$B$17+INDEX('FD inverse'!$A$20:$BH$20,1,'FD mesh'!$B$15+1)*Setup!$B$22</f>
        <v>20.5353037078549</v>
      </c>
      <c r="W987" s="0" t="n">
        <f aca="false">SUMPRODUCT('FD inverse'!$A$21:$BH$21,'FD mesh'!$B$84:$BI$84,$E986:$BL986)+'FD inverse'!$A$21*$C987/Setup!$B$17+INDEX('FD inverse'!$A$21:$BH$21,1,'FD mesh'!$B$15+1)*Setup!$B$22</f>
        <v>20.0625686954673</v>
      </c>
      <c r="X987" s="0" t="n">
        <f aca="false">SUMPRODUCT('FD inverse'!$A$22:$BH$22,'FD mesh'!$B$84:$BI$84,$E986:$BL986)+'FD inverse'!$A$22*$C987/Setup!$B$17+INDEX('FD inverse'!$A$22:$BH$22,1,'FD mesh'!$B$15+1)*Setup!$B$22</f>
        <v>19.5891527711937</v>
      </c>
      <c r="Y987" s="0" t="n">
        <f aca="false">SUMPRODUCT('FD inverse'!$A$23:$BH$23,'FD mesh'!$B$84:$BI$84,$E986:$BL986)+'FD inverse'!$A$23*$C987/Setup!$B$17+INDEX('FD inverse'!$A$23:$BH$23,1,'FD mesh'!$B$15+1)*Setup!$B$22</f>
        <v>19.1150520705252</v>
      </c>
      <c r="Z987" s="0" t="n">
        <f aca="false">SUMPRODUCT('FD inverse'!$A$24:$BH$24,'FD mesh'!$B$84:$BI$84,$E986:$BL986)+'FD inverse'!$A$24*$C987/Setup!$B$17+INDEX('FD inverse'!$A$24:$BH$24,1,'FD mesh'!$B$15+1)*Setup!$B$22</f>
        <v>18.6402819035337</v>
      </c>
      <c r="AA987" s="0" t="n">
        <f aca="false">SUMPRODUCT('FD inverse'!$A$25:$BH$25,'FD mesh'!$B$84:$BI$84,$E986:$BL986)+'FD inverse'!$A$25*$C987/Setup!$B$17+INDEX('FD inverse'!$A$25:$BH$25,1,'FD mesh'!$B$15+1)*Setup!$B$22</f>
        <v>18.164874584522</v>
      </c>
      <c r="AB987" s="0" t="n">
        <f aca="false">SUMPRODUCT('FD inverse'!$A$26:$BH$26,'FD mesh'!$B$84:$BI$84,$E986:$BL986)+'FD inverse'!$A$26*$C987/Setup!$B$17+INDEX('FD inverse'!$A$26:$BH$26,1,'FD mesh'!$B$15+1)*Setup!$B$22</f>
        <v>17.6888772943394</v>
      </c>
      <c r="AC987" s="0" t="n">
        <f aca="false">SUMPRODUCT('FD inverse'!$A$27:$BH$27,'FD mesh'!$B$84:$BI$84,$E986:$BL986)+'FD inverse'!$A$27*$C987/Setup!$B$17+INDEX('FD inverse'!$A$27:$BH$27,1,'FD mesh'!$B$15+1)*Setup!$B$22</f>
        <v>17.2123499734338</v>
      </c>
      <c r="AD987" s="0" t="n">
        <f aca="false">SUMPRODUCT('FD inverse'!$A$28:$BH$28,'FD mesh'!$B$84:$BI$84,$E986:$BL986)+'FD inverse'!$A$28*$C987/Setup!$B$17+INDEX('FD inverse'!$A$28:$BH$28,1,'FD mesh'!$B$15+1)*Setup!$B$22</f>
        <v>16.7353632430985</v>
      </c>
      <c r="AE987" s="0" t="n">
        <f aca="false">SUMPRODUCT('FD inverse'!$A$29:$BH$29,'FD mesh'!$B$84:$BI$84,$E986:$BL986)+'FD inverse'!$A$29*$C987/Setup!$B$17+INDEX('FD inverse'!$A$29:$BH$29,1,'FD mesh'!$B$15+1)*Setup!$B$22</f>
        <v>16.2579963518456</v>
      </c>
      <c r="AF987" s="0" t="n">
        <f aca="false">SUMPRODUCT('FD inverse'!$A$30:$BH$30,'FD mesh'!$B$84:$BI$84,$E986:$BL986)+'FD inverse'!$A$30*$C987/Setup!$B$17+INDEX('FD inverse'!$A$30:$BH$30,1,'FD mesh'!$B$15+1)*Setup!$B$22</f>
        <v>15.7803351434025</v>
      </c>
      <c r="AG987" s="0" t="n">
        <f aca="false">SUMPRODUCT('FD inverse'!$A$31:$BH$31,'FD mesh'!$B$84:$BI$84,$E986:$BL986)+'FD inverse'!$A$31*$C987/Setup!$B$17+INDEX('FD inverse'!$A$31:$BH$31,1,'FD mesh'!$B$15+1)*Setup!$B$22</f>
        <v>15.3024700424674</v>
      </c>
      <c r="AH987" s="0" t="n">
        <f aca="false">SUMPRODUCT('FD inverse'!$A$32:$BH$32,'FD mesh'!$B$84:$BI$84,$E986:$BL986)+'FD inverse'!$A$32*$C987/Setup!$B$17+INDEX('FD inverse'!$A$32:$BH$32,1,'FD mesh'!$B$15+1)*Setup!$B$22</f>
        <v>15.2822309110552</v>
      </c>
      <c r="AI987" s="0" t="n">
        <f aca="false">SUMPRODUCT('FD inverse'!$A$33:$BH$33,'FD mesh'!$B$84:$BI$84,$E986:$BL986)+'FD inverse'!$A$33*$C987/Setup!$B$17+INDEX('FD inverse'!$A$33:$BH$33,1,'FD mesh'!$B$15+1)*Setup!$B$22</f>
        <v>15.2618086698297</v>
      </c>
      <c r="AJ987" s="0" t="n">
        <f aca="false">SUMPRODUCT('FD inverse'!$A$34:$BH$34,'FD mesh'!$B$84:$BI$84,$E986:$BL986)+'FD inverse'!$A$34*$C987/Setup!$B$17+INDEX('FD inverse'!$A$34:$BH$34,1,'FD mesh'!$B$15+1)*Setup!$B$22</f>
        <v>15.2412124621945</v>
      </c>
      <c r="AK987" s="0" t="n">
        <f aca="false">SUMPRODUCT('FD inverse'!$A$35:$BH$35,'FD mesh'!$B$84:$BI$84,$E986:$BL986)+'FD inverse'!$A$35*$C987/Setup!$B$17+INDEX('FD inverse'!$A$35:$BH$35,1,'FD mesh'!$B$15+1)*Setup!$B$22</f>
        <v>15.2204527271078</v>
      </c>
      <c r="AL987" s="0" t="n">
        <f aca="false">SUMPRODUCT('FD inverse'!$A$36:$BH$36,'FD mesh'!$B$84:$BI$84,$E986:$BL986)+'FD inverse'!$A$36*$C987/Setup!$B$17+INDEX('FD inverse'!$A$36:$BH$36,1,'FD mesh'!$B$15+1)*Setup!$B$22</f>
        <v>15.1995410098168</v>
      </c>
      <c r="AM987" s="0" t="n">
        <f aca="false">SUMPRODUCT('FD inverse'!$A$37:$BH$37,'FD mesh'!$B$84:$BI$84,$E986:$BL986)+'FD inverse'!$A$37*$C987/Setup!$B$17+INDEX('FD inverse'!$A$37:$BH$37,1,'FD mesh'!$B$15+1)*Setup!$B$22</f>
        <v>15.1784897937569</v>
      </c>
      <c r="AN987" s="0" t="n">
        <f aca="false">SUMPRODUCT('FD inverse'!$A$38:$BH$38,'FD mesh'!$B$84:$BI$84,$E986:$BL986)+'FD inverse'!$A$38*$C987/Setup!$B$17+INDEX('FD inverse'!$A$38:$BH$38,1,'FD mesh'!$B$15+1)*Setup!$B$22</f>
        <v>15.1573123520931</v>
      </c>
      <c r="AO987" s="0" t="n">
        <f aca="false">SUMPRODUCT('FD inverse'!$A$39:$BH$39,'FD mesh'!$B$84:$BI$84,$E986:$BL986)+'FD inverse'!$A$39*$C987/Setup!$B$17+INDEX('FD inverse'!$A$39:$BH$39,1,'FD mesh'!$B$15+1)*Setup!$B$22</f>
        <v>15.1360226172633</v>
      </c>
      <c r="AP987" s="0" t="n">
        <f aca="false">SUMPRODUCT('FD inverse'!$A$40:$BH$40,'FD mesh'!$B$84:$BI$84,$E986:$BL986)+'FD inverse'!$A$40*$C987/Setup!$B$17+INDEX('FD inverse'!$A$40:$BH$40,1,'FD mesh'!$B$15+1)*Setup!$B$22</f>
        <v>15.1146350667959</v>
      </c>
      <c r="AQ987" s="0" t="n">
        <f aca="false">SUMPRODUCT('FD inverse'!$A$41:$BH$41,'FD mesh'!$B$84:$BI$84,$E986:$BL986)+'FD inverse'!$A$41*$C987/Setup!$B$17+INDEX('FD inverse'!$A$41:$BH$41,1,'FD mesh'!$B$15+1)*Setup!$B$22</f>
        <v>15.0931646235896</v>
      </c>
      <c r="AR987" s="0" t="n">
        <f aca="false">SUMPRODUCT('FD inverse'!$A$42:$BH$42,'FD mesh'!$B$84:$BI$84,$E986:$BL986)+'FD inverse'!$A$42*$C987/Setup!$B$17+INDEX('FD inverse'!$A$42:$BH$42,1,'FD mesh'!$B$15+1)*Setup!$B$22</f>
        <v>15.0716265687837</v>
      </c>
      <c r="AS987" s="0" t="n">
        <f aca="false">SUMPRODUCT('FD inverse'!$A$43:$BH$43,'FD mesh'!$B$84:$BI$84,$E986:$BL986)+'FD inverse'!$A$43*$C987/Setup!$B$17+INDEX('FD inverse'!$A$43:$BH$43,1,'FD mesh'!$B$15+1)*Setup!$B$22</f>
        <v>0</v>
      </c>
      <c r="AT987" s="0" t="n">
        <f aca="false">SUMPRODUCT('FD inverse'!$A$44:$BH$44,'FD mesh'!$B$84:$BI$84,$E986:$BL986)+'FD inverse'!$A$44*$C987/Setup!$B$17+INDEX('FD inverse'!$A$44:$BH$44,1,'FD mesh'!$B$15+1)*Setup!$B$22</f>
        <v>0</v>
      </c>
      <c r="AU987" s="0" t="n">
        <f aca="false">SUMPRODUCT('FD inverse'!$A$45:$BH$45,'FD mesh'!$B$84:$BI$84,$E986:$BL986)+'FD inverse'!$A$45*$C987/Setup!$B$17+INDEX('FD inverse'!$A$45:$BH$45,1,'FD mesh'!$B$15+1)*Setup!$B$22</f>
        <v>0</v>
      </c>
      <c r="AV987" s="0" t="n">
        <f aca="false">SUMPRODUCT('FD inverse'!$A$46:$BH$46,'FD mesh'!$B$84:$BI$84,$E986:$BL986)+'FD inverse'!$A$46*$C987/Setup!$B$17+INDEX('FD inverse'!$A$46:$BH$46,1,'FD mesh'!$B$15+1)*Setup!$B$22</f>
        <v>0</v>
      </c>
      <c r="AW987" s="0" t="n">
        <f aca="false">SUMPRODUCT('FD inverse'!$A$47:$BH$47,'FD mesh'!$B$84:$BI$84,$E986:$BL986)+'FD inverse'!$A$47*$C987/Setup!$B$17+INDEX('FD inverse'!$A$47:$BH$47,1,'FD mesh'!$B$15+1)*Setup!$B$22</f>
        <v>0</v>
      </c>
      <c r="AX987" s="0" t="n">
        <f aca="false">SUMPRODUCT('FD inverse'!$A$48:$BH$48,'FD mesh'!$B$84:$BI$84,$E986:$BL986)+'FD inverse'!$A$48*$C987/Setup!$B$17+INDEX('FD inverse'!$A$48:$BH$48,1,'FD mesh'!$B$15+1)*Setup!$B$22</f>
        <v>0</v>
      </c>
      <c r="AY987" s="0" t="n">
        <f aca="false">SUMPRODUCT('FD inverse'!$A$49:$BH$49,'FD mesh'!$B$84:$BI$84,$E986:$BL986)+'FD inverse'!$A$49*$C987/Setup!$B$17+INDEX('FD inverse'!$A$49:$BH$49,1,'FD mesh'!$B$15+1)*Setup!$B$22</f>
        <v>0</v>
      </c>
      <c r="AZ987" s="0" t="n">
        <f aca="false">SUMPRODUCT('FD inverse'!$A$50:$BH$50,'FD mesh'!$B$84:$BI$84,$E986:$BL986)+'FD inverse'!$A$50*$C987/Setup!$B$17+INDEX('FD inverse'!$A$50:$BH$50,1,'FD mesh'!$B$15+1)*Setup!$B$22</f>
        <v>0</v>
      </c>
      <c r="BA987" s="0" t="n">
        <f aca="false">SUMPRODUCT('FD inverse'!$A$51:$BH$51,'FD mesh'!$B$84:$BI$84,$E986:$BL986)+'FD inverse'!$A$51*$C987/Setup!$B$17+INDEX('FD inverse'!$A$51:$BH$51,1,'FD mesh'!$B$15+1)*Setup!$B$22</f>
        <v>0</v>
      </c>
      <c r="BB987" s="0" t="n">
        <f aca="false">SUMPRODUCT('FD inverse'!$A$52:$BH$52,'FD mesh'!$B$84:$BI$84,$E986:$BL986)+'FD inverse'!$A$52*$C987/Setup!$B$17+INDEX('FD inverse'!$A$52:$BH$52,1,'FD mesh'!$B$15+1)*Setup!$B$22</f>
        <v>0</v>
      </c>
      <c r="BC987" s="0" t="n">
        <f aca="false">SUMPRODUCT('FD inverse'!$A$53:$BH$53,'FD mesh'!$B$84:$BI$84,$E986:$BL986)+'FD inverse'!$A$53*$C987/Setup!$B$17+INDEX('FD inverse'!$A$53:$BH$53,1,'FD mesh'!$B$15+1)*Setup!$B$22</f>
        <v>0</v>
      </c>
      <c r="BD987" s="0" t="n">
        <f aca="false">SUMPRODUCT('FD inverse'!$A$54:$BH$54,'FD mesh'!$B$84:$BI$84,$E986:$BL986)+'FD inverse'!$A$54*$C987/Setup!$B$17+INDEX('FD inverse'!$A$54:$BH$54,1,'FD mesh'!$B$15+1)*Setup!$B$22</f>
        <v>0</v>
      </c>
      <c r="BE987" s="0" t="n">
        <f aca="false">SUMPRODUCT('FD inverse'!$A$55:$BH$55,'FD mesh'!$B$84:$BI$84,$E986:$BL986)+'FD inverse'!$A$55*$C987/Setup!$B$17+INDEX('FD inverse'!$A$55:$BH$55,1,'FD mesh'!$B$15+1)*Setup!$B$22</f>
        <v>0</v>
      </c>
      <c r="BF987" s="0" t="n">
        <f aca="false">SUMPRODUCT('FD inverse'!$A$56:$BH$56,'FD mesh'!$B$84:$BI$84,$E986:$BL986)+'FD inverse'!$A$56*$C987/Setup!$B$17+INDEX('FD inverse'!$A$56:$BH$56,1,'FD mesh'!$B$15+1)*Setup!$B$22</f>
        <v>0</v>
      </c>
      <c r="BG987" s="0" t="n">
        <f aca="false">SUMPRODUCT('FD inverse'!$A$57:$BH$57,'FD mesh'!$B$84:$BI$84,$E986:$BL986)+'FD inverse'!$A$57*$C987/Setup!$B$17+INDEX('FD inverse'!$A$57:$BH$57,1,'FD mesh'!$B$15+1)*Setup!$B$22</f>
        <v>0</v>
      </c>
      <c r="BH987" s="0" t="n">
        <f aca="false">SUMPRODUCT('FD inverse'!$A$58:$BH$58,'FD mesh'!$B$84:$BI$84,$E986:$BL986)+'FD inverse'!$A$58*$C987/Setup!$B$17+INDEX('FD inverse'!$A$58:$BH$58,1,'FD mesh'!$B$15+1)*Setup!$B$22</f>
        <v>0</v>
      </c>
      <c r="BI987" s="0" t="n">
        <f aca="false">SUMPRODUCT('FD inverse'!$A$59:$BH$59,'FD mesh'!$B$84:$BI$84,$E986:$BL986)+'FD inverse'!$A$59*$C987/Setup!$B$17+INDEX('FD inverse'!$A$59:$BH$59,1,'FD mesh'!$B$15+1)*Setup!$B$22</f>
        <v>0</v>
      </c>
      <c r="BJ987" s="0" t="n">
        <f aca="false">SUMPRODUCT('FD inverse'!$A$60:$BH$60,'FD mesh'!$B$84:$BI$84,$E986:$BL986)+'FD inverse'!$A$60*$C987/Setup!$B$17+INDEX('FD inverse'!$A$60:$BH$60,1,'FD mesh'!$B$15+1)*Setup!$B$22</f>
        <v>0</v>
      </c>
      <c r="BK987" s="0" t="n">
        <f aca="false">SUMPRODUCT('FD inverse'!$A$61:$BH$61,'FD mesh'!$B$84:$BI$84,$E986:$BL986)+'FD inverse'!$A$61*$C987/Setup!$B$17+INDEX('FD inverse'!$A$61:$BH$61,1,'FD mesh'!$B$15+1)*Setup!$B$22</f>
        <v>0</v>
      </c>
      <c r="BL987" s="0" t="n">
        <f aca="false">SUMPRODUCT('FD inverse'!$A$62:$BH$62,'FD mesh'!$B$84:$BI$84,$E986:$BL986)+'FD inverse'!$A$62*$C987/Setup!$B$17+INDEX('FD inverse'!$A$62:$BH$62,1,'FD mesh'!$B$15+1)*Setup!$B$22</f>
        <v>0</v>
      </c>
    </row>
    <row r="988" customFormat="false" ht="15" hidden="false" customHeight="false" outlineLevel="0" collapsed="false">
      <c r="A988" s="0" t="n">
        <v>983</v>
      </c>
      <c r="B988" s="0" t="n">
        <f aca="false">A988*Setup!$B$11/3600</f>
        <v>81.9166666666667</v>
      </c>
      <c r="C988" s="0" t="n">
        <f aca="false">Setup!$B$7+Setup!$B$8*COS(2*PI()*(B988-Setup!$B$9)/24)</f>
        <v>23.9127404598618</v>
      </c>
      <c r="D988" s="0" t="n">
        <f aca="false">(C988-E988)/Setup!$B$17</f>
        <v>5.11600386941886</v>
      </c>
      <c r="E988" s="0" t="n">
        <f aca="false">SUMPRODUCT('FD inverse'!$A$3:$BH$3,'FD mesh'!$B$84:$BI$84,$E987:$BL987)+'FD inverse'!$A$3*$C988/Setup!$B$17+INDEX('FD inverse'!$A$3:$BH$3,1,'FD mesh'!$B$15+1)*Setup!$B$22</f>
        <v>23.2476599568373</v>
      </c>
      <c r="F988" s="0" t="n">
        <f aca="false">SUMPRODUCT('FD inverse'!$A$4:$BH$4,'FD mesh'!$B$84:$BI$84,$E987:$BL987)+'FD inverse'!$A$4*$C988/Setup!$B$17+INDEX('FD inverse'!$A$4:$BH$4,1,'FD mesh'!$B$15+1)*Setup!$B$22</f>
        <v>23.1067840889381</v>
      </c>
      <c r="G988" s="0" t="n">
        <f aca="false">SUMPRODUCT('FD inverse'!$A$5:$BH$5,'FD mesh'!$B$84:$BI$84,$E987:$BL987)+'FD inverse'!$A$5*$C988/Setup!$B$17+INDEX('FD inverse'!$A$5:$BH$5,1,'FD mesh'!$B$15+1)*Setup!$B$22</f>
        <v>22.9852513860989</v>
      </c>
      <c r="H988" s="0" t="n">
        <f aca="false">SUMPRODUCT('FD inverse'!$A$6:$BH$6,'FD mesh'!$B$84:$BI$84,$E987:$BL987)+'FD inverse'!$A$6*$C988/Setup!$B$17+INDEX('FD inverse'!$A$6:$BH$6,1,'FD mesh'!$B$15+1)*Setup!$B$22</f>
        <v>22.6037279064832</v>
      </c>
      <c r="I988" s="0" t="n">
        <f aca="false">SUMPRODUCT('FD inverse'!$A$7:$BH$7,'FD mesh'!$B$84:$BI$84,$E987:$BL987)+'FD inverse'!$A$7*$C988/Setup!$B$17+INDEX('FD inverse'!$A$7:$BH$7,1,'FD mesh'!$B$15+1)*Setup!$B$22</f>
        <v>22.5731770881324</v>
      </c>
      <c r="J988" s="0" t="n">
        <f aca="false">SUMPRODUCT('FD inverse'!$A$8:$BH$8,'FD mesh'!$B$84:$BI$84,$E987:$BL987)+'FD inverse'!$A$8*$C988/Setup!$B$17+INDEX('FD inverse'!$A$8:$BH$8,1,'FD mesh'!$B$15+1)*Setup!$B$22</f>
        <v>22.5477650060599</v>
      </c>
      <c r="K988" s="0" t="n">
        <f aca="false">SUMPRODUCT('FD inverse'!$A$9:$BH$9,'FD mesh'!$B$84:$BI$84,$E987:$BL987)+'FD inverse'!$A$9*$C988/Setup!$B$17+INDEX('FD inverse'!$A$9:$BH$9,1,'FD mesh'!$B$15+1)*Setup!$B$22</f>
        <v>22.526340135097</v>
      </c>
      <c r="L988" s="0" t="n">
        <f aca="false">SUMPRODUCT('FD inverse'!$A$10:$BH$10,'FD mesh'!$B$84:$BI$84,$E987:$BL987)+'FD inverse'!$A$10*$C988/Setup!$B$17+INDEX('FD inverse'!$A$10:$BH$10,1,'FD mesh'!$B$15+1)*Setup!$B$22</f>
        <v>22.5078862038645</v>
      </c>
      <c r="M988" s="0" t="n">
        <f aca="false">SUMPRODUCT('FD inverse'!$A$11:$BH$11,'FD mesh'!$B$84:$BI$84,$E987:$BL987)+'FD inverse'!$A$11*$C988/Setup!$B$17+INDEX('FD inverse'!$A$11:$BH$11,1,'FD mesh'!$B$15+1)*Setup!$B$22</f>
        <v>22.4915224788957</v>
      </c>
      <c r="N988" s="0" t="n">
        <f aca="false">SUMPRODUCT('FD inverse'!$A$12:$BH$12,'FD mesh'!$B$84:$BI$84,$E987:$BL987)+'FD inverse'!$A$12*$C988/Setup!$B$17+INDEX('FD inverse'!$A$12:$BH$12,1,'FD mesh'!$B$15+1)*Setup!$B$22</f>
        <v>22.4765036296956</v>
      </c>
      <c r="O988" s="0" t="n">
        <f aca="false">SUMPRODUCT('FD inverse'!$A$13:$BH$13,'FD mesh'!$B$84:$BI$84,$E987:$BL987)+'FD inverse'!$A$13*$C988/Setup!$B$17+INDEX('FD inverse'!$A$13:$BH$13,1,'FD mesh'!$B$15+1)*Setup!$B$22</f>
        <v>22.4622193212332</v>
      </c>
      <c r="P988" s="0" t="n">
        <f aca="false">SUMPRODUCT('FD inverse'!$A$14:$BH$14,'FD mesh'!$B$84:$BI$84,$E987:$BL987)+'FD inverse'!$A$14*$C988/Setup!$B$17+INDEX('FD inverse'!$A$14:$BH$14,1,'FD mesh'!$B$15+1)*Setup!$B$22</f>
        <v>22.4481936577522</v>
      </c>
      <c r="Q988" s="0" t="n">
        <f aca="false">SUMPRODUCT('FD inverse'!$A$15:$BH$15,'FD mesh'!$B$84:$BI$84,$E987:$BL987)+'FD inverse'!$A$15*$C988/Setup!$B$17+INDEX('FD inverse'!$A$15:$BH$15,1,'FD mesh'!$B$15+1)*Setup!$B$22</f>
        <v>22.4340845792763</v>
      </c>
      <c r="R988" s="0" t="n">
        <f aca="false">SUMPRODUCT('FD inverse'!$A$16:$BH$16,'FD mesh'!$B$84:$BI$84,$E987:$BL987)+'FD inverse'!$A$16*$C988/Setup!$B$17+INDEX('FD inverse'!$A$16:$BH$16,1,'FD mesh'!$B$15+1)*Setup!$B$22</f>
        <v>22.4196832897923</v>
      </c>
      <c r="S988" s="0" t="n">
        <f aca="false">SUMPRODUCT('FD inverse'!$A$17:$BH$17,'FD mesh'!$B$84:$BI$84,$E987:$BL987)+'FD inverse'!$A$17*$C988/Setup!$B$17+INDEX('FD inverse'!$A$17:$BH$17,1,'FD mesh'!$B$15+1)*Setup!$B$22</f>
        <v>21.9486913063002</v>
      </c>
      <c r="T988" s="0" t="n">
        <f aca="false">SUMPRODUCT('FD inverse'!$A$18:$BH$18,'FD mesh'!$B$84:$BI$84,$E987:$BL987)+'FD inverse'!$A$18*$C988/Setup!$B$17+INDEX('FD inverse'!$A$18:$BH$18,1,'FD mesh'!$B$15+1)*Setup!$B$22</f>
        <v>21.477374207644</v>
      </c>
      <c r="U988" s="0" t="n">
        <f aca="false">SUMPRODUCT('FD inverse'!$A$19:$BH$19,'FD mesh'!$B$84:$BI$84,$E987:$BL987)+'FD inverse'!$A$19*$C988/Setup!$B$17+INDEX('FD inverse'!$A$19:$BH$19,1,'FD mesh'!$B$15+1)*Setup!$B$22</f>
        <v>21.0056211599936</v>
      </c>
      <c r="V988" s="0" t="n">
        <f aca="false">SUMPRODUCT('FD inverse'!$A$20:$BH$20,'FD mesh'!$B$84:$BI$84,$E987:$BL987)+'FD inverse'!$A$20*$C988/Setup!$B$17+INDEX('FD inverse'!$A$20:$BH$20,1,'FD mesh'!$B$15+1)*Setup!$B$22</f>
        <v>20.5333496127863</v>
      </c>
      <c r="W988" s="0" t="n">
        <f aca="false">SUMPRODUCT('FD inverse'!$A$21:$BH$21,'FD mesh'!$B$84:$BI$84,$E987:$BL987)+'FD inverse'!$A$21*$C988/Setup!$B$17+INDEX('FD inverse'!$A$21:$BH$21,1,'FD mesh'!$B$15+1)*Setup!$B$22</f>
        <v>20.0605030033159</v>
      </c>
      <c r="X988" s="0" t="n">
        <f aca="false">SUMPRODUCT('FD inverse'!$A$22:$BH$22,'FD mesh'!$B$84:$BI$84,$E987:$BL987)+'FD inverse'!$A$22*$C988/Setup!$B$17+INDEX('FD inverse'!$A$22:$BH$22,1,'FD mesh'!$B$15+1)*Setup!$B$22</f>
        <v>19.5870484901552</v>
      </c>
      <c r="Y988" s="0" t="n">
        <f aca="false">SUMPRODUCT('FD inverse'!$A$23:$BH$23,'FD mesh'!$B$84:$BI$84,$E987:$BL987)+'FD inverse'!$A$23*$C988/Setup!$B$17+INDEX('FD inverse'!$A$23:$BH$23,1,'FD mesh'!$B$15+1)*Setup!$B$22</f>
        <v>19.1129747171461</v>
      </c>
      <c r="Z988" s="0" t="n">
        <f aca="false">SUMPRODUCT('FD inverse'!$A$24:$BH$24,'FD mesh'!$B$84:$BI$84,$E987:$BL987)+'FD inverse'!$A$24*$C988/Setup!$B$17+INDEX('FD inverse'!$A$24:$BH$24,1,'FD mesh'!$B$15+1)*Setup!$B$22</f>
        <v>18.638289608714</v>
      </c>
      <c r="AA988" s="0" t="n">
        <f aca="false">SUMPRODUCT('FD inverse'!$A$25:$BH$25,'FD mesh'!$B$84:$BI$84,$E987:$BL987)+'FD inverse'!$A$25*$C988/Setup!$B$17+INDEX('FD inverse'!$A$25:$BH$25,1,'FD mesh'!$B$15+1)*Setup!$B$22</f>
        <v>18.1630181963779</v>
      </c>
      <c r="AB988" s="0" t="n">
        <f aca="false">SUMPRODUCT('FD inverse'!$A$26:$BH$26,'FD mesh'!$B$84:$BI$84,$E987:$BL987)+'FD inverse'!$A$26*$C988/Setup!$B$17+INDEX('FD inverse'!$A$26:$BH$26,1,'FD mesh'!$B$15+1)*Setup!$B$22</f>
        <v>17.6872004755307</v>
      </c>
      <c r="AC988" s="0" t="n">
        <f aca="false">SUMPRODUCT('FD inverse'!$A$27:$BH$27,'FD mesh'!$B$84:$BI$84,$E987:$BL987)+'FD inverse'!$A$27*$C988/Setup!$B$17+INDEX('FD inverse'!$A$27:$BH$27,1,'FD mesh'!$B$15+1)*Setup!$B$22</f>
        <v>17.2108892908627</v>
      </c>
      <c r="AD988" s="0" t="n">
        <f aca="false">SUMPRODUCT('FD inverse'!$A$28:$BH$28,'FD mesh'!$B$84:$BI$84,$E987:$BL987)+'FD inverse'!$A$28*$C988/Setup!$B$17+INDEX('FD inverse'!$A$28:$BH$28,1,'FD mesh'!$B$15+1)*Setup!$B$22</f>
        <v>16.734148248181</v>
      </c>
      <c r="AE988" s="0" t="n">
        <f aca="false">SUMPRODUCT('FD inverse'!$A$29:$BH$29,'FD mesh'!$B$84:$BI$84,$E987:$BL987)+'FD inverse'!$A$29*$C988/Setup!$B$17+INDEX('FD inverse'!$A$29:$BH$29,1,'FD mesh'!$B$15+1)*Setup!$B$22</f>
        <v>16.257049649852</v>
      </c>
      <c r="AF988" s="0" t="n">
        <f aca="false">SUMPRODUCT('FD inverse'!$A$30:$BH$30,'FD mesh'!$B$84:$BI$84,$E987:$BL987)+'FD inverse'!$A$30*$C988/Setup!$B$17+INDEX('FD inverse'!$A$30:$BH$30,1,'FD mesh'!$B$15+1)*Setup!$B$22</f>
        <v>15.7796724506507</v>
      </c>
      <c r="AG988" s="0" t="n">
        <f aca="false">SUMPRODUCT('FD inverse'!$A$31:$BH$31,'FD mesh'!$B$84:$BI$84,$E987:$BL987)+'FD inverse'!$A$31*$C988/Setup!$B$17+INDEX('FD inverse'!$A$31:$BH$31,1,'FD mesh'!$B$15+1)*Setup!$B$22</f>
        <v>15.3021002304396</v>
      </c>
      <c r="AH988" s="0" t="n">
        <f aca="false">SUMPRODUCT('FD inverse'!$A$32:$BH$32,'FD mesh'!$B$84:$BI$84,$E987:$BL987)+'FD inverse'!$A$32*$C988/Setup!$B$17+INDEX('FD inverse'!$A$32:$BH$32,1,'FD mesh'!$B$15+1)*Setup!$B$22</f>
        <v>15.2818752561731</v>
      </c>
      <c r="AI988" s="0" t="n">
        <f aca="false">SUMPRODUCT('FD inverse'!$A$33:$BH$33,'FD mesh'!$B$84:$BI$84,$E987:$BL987)+'FD inverse'!$A$33*$C988/Setup!$B$17+INDEX('FD inverse'!$A$33:$BH$33,1,'FD mesh'!$B$15+1)*Setup!$B$22</f>
        <v>15.2614702412134</v>
      </c>
      <c r="AJ988" s="0" t="n">
        <f aca="false">SUMPRODUCT('FD inverse'!$A$34:$BH$34,'FD mesh'!$B$84:$BI$84,$E987:$BL987)+'FD inverse'!$A$34*$C988/Setup!$B$17+INDEX('FD inverse'!$A$34:$BH$34,1,'FD mesh'!$B$15+1)*Setup!$B$22</f>
        <v>15.240893905893</v>
      </c>
      <c r="AK988" s="0" t="n">
        <f aca="false">SUMPRODUCT('FD inverse'!$A$35:$BH$35,'FD mesh'!$B$84:$BI$84,$E987:$BL987)+'FD inverse'!$A$35*$C988/Setup!$B$17+INDEX('FD inverse'!$A$35:$BH$35,1,'FD mesh'!$B$15+1)*Setup!$B$22</f>
        <v>15.2201563100354</v>
      </c>
      <c r="AL988" s="0" t="n">
        <f aca="false">SUMPRODUCT('FD inverse'!$A$36:$BH$36,'FD mesh'!$B$84:$BI$84,$E987:$BL987)+'FD inverse'!$A$36*$C988/Setup!$B$17+INDEX('FD inverse'!$A$36:$BH$36,1,'FD mesh'!$B$15+1)*Setup!$B$22</f>
        <v>15.1992686610284</v>
      </c>
      <c r="AM988" s="0" t="n">
        <f aca="false">SUMPRODUCT('FD inverse'!$A$37:$BH$37,'FD mesh'!$B$84:$BI$84,$E987:$BL987)+'FD inverse'!$A$37*$C988/Setup!$B$17+INDEX('FD inverse'!$A$37:$BH$37,1,'FD mesh'!$B$15+1)*Setup!$B$22</f>
        <v>15.1782431427916</v>
      </c>
      <c r="AN988" s="0" t="n">
        <f aca="false">SUMPRODUCT('FD inverse'!$A$38:$BH$38,'FD mesh'!$B$84:$BI$84,$E987:$BL987)+'FD inverse'!$A$38*$C988/Setup!$B$17+INDEX('FD inverse'!$A$38:$BH$38,1,'FD mesh'!$B$15+1)*Setup!$B$22</f>
        <v>15.1570927641551</v>
      </c>
      <c r="AO988" s="0" t="n">
        <f aca="false">SUMPRODUCT('FD inverse'!$A$39:$BH$39,'FD mesh'!$B$84:$BI$84,$E987:$BL987)+'FD inverse'!$A$39*$C988/Setup!$B$17+INDEX('FD inverse'!$A$39:$BH$39,1,'FD mesh'!$B$15+1)*Setup!$B$22</f>
        <v>15.1358312250465</v>
      </c>
      <c r="AP988" s="0" t="n">
        <f aca="false">SUMPRODUCT('FD inverse'!$A$40:$BH$40,'FD mesh'!$B$84:$BI$84,$E987:$BL987)+'FD inverse'!$A$40*$C988/Setup!$B$17+INDEX('FD inverse'!$A$40:$BH$40,1,'FD mesh'!$B$15+1)*Setup!$B$22</f>
        <v>15.1144727987895</v>
      </c>
      <c r="AQ988" s="0" t="n">
        <f aca="false">SUMPRODUCT('FD inverse'!$A$41:$BH$41,'FD mesh'!$B$84:$BI$84,$E987:$BL987)+'FD inverse'!$A$41*$C988/Setup!$B$17+INDEX('FD inverse'!$A$41:$BH$41,1,'FD mesh'!$B$15+1)*Setup!$B$22</f>
        <v>15.0930322287302</v>
      </c>
      <c r="AR988" s="0" t="n">
        <f aca="false">SUMPRODUCT('FD inverse'!$A$42:$BH$42,'FD mesh'!$B$84:$BI$84,$E987:$BL987)+'FD inverse'!$A$42*$C988/Setup!$B$17+INDEX('FD inverse'!$A$42:$BH$42,1,'FD mesh'!$B$15+1)*Setup!$B$22</f>
        <v>15.0715246373436</v>
      </c>
      <c r="AS988" s="0" t="n">
        <f aca="false">SUMPRODUCT('FD inverse'!$A$43:$BH$43,'FD mesh'!$B$84:$BI$84,$E987:$BL987)+'FD inverse'!$A$43*$C988/Setup!$B$17+INDEX('FD inverse'!$A$43:$BH$43,1,'FD mesh'!$B$15+1)*Setup!$B$22</f>
        <v>0</v>
      </c>
      <c r="AT988" s="0" t="n">
        <f aca="false">SUMPRODUCT('FD inverse'!$A$44:$BH$44,'FD mesh'!$B$84:$BI$84,$E987:$BL987)+'FD inverse'!$A$44*$C988/Setup!$B$17+INDEX('FD inverse'!$A$44:$BH$44,1,'FD mesh'!$B$15+1)*Setup!$B$22</f>
        <v>0</v>
      </c>
      <c r="AU988" s="0" t="n">
        <f aca="false">SUMPRODUCT('FD inverse'!$A$45:$BH$45,'FD mesh'!$B$84:$BI$84,$E987:$BL987)+'FD inverse'!$A$45*$C988/Setup!$B$17+INDEX('FD inverse'!$A$45:$BH$45,1,'FD mesh'!$B$15+1)*Setup!$B$22</f>
        <v>0</v>
      </c>
      <c r="AV988" s="0" t="n">
        <f aca="false">SUMPRODUCT('FD inverse'!$A$46:$BH$46,'FD mesh'!$B$84:$BI$84,$E987:$BL987)+'FD inverse'!$A$46*$C988/Setup!$B$17+INDEX('FD inverse'!$A$46:$BH$46,1,'FD mesh'!$B$15+1)*Setup!$B$22</f>
        <v>0</v>
      </c>
      <c r="AW988" s="0" t="n">
        <f aca="false">SUMPRODUCT('FD inverse'!$A$47:$BH$47,'FD mesh'!$B$84:$BI$84,$E987:$BL987)+'FD inverse'!$A$47*$C988/Setup!$B$17+INDEX('FD inverse'!$A$47:$BH$47,1,'FD mesh'!$B$15+1)*Setup!$B$22</f>
        <v>0</v>
      </c>
      <c r="AX988" s="0" t="n">
        <f aca="false">SUMPRODUCT('FD inverse'!$A$48:$BH$48,'FD mesh'!$B$84:$BI$84,$E987:$BL987)+'FD inverse'!$A$48*$C988/Setup!$B$17+INDEX('FD inverse'!$A$48:$BH$48,1,'FD mesh'!$B$15+1)*Setup!$B$22</f>
        <v>0</v>
      </c>
      <c r="AY988" s="0" t="n">
        <f aca="false">SUMPRODUCT('FD inverse'!$A$49:$BH$49,'FD mesh'!$B$84:$BI$84,$E987:$BL987)+'FD inverse'!$A$49*$C988/Setup!$B$17+INDEX('FD inverse'!$A$49:$BH$49,1,'FD mesh'!$B$15+1)*Setup!$B$22</f>
        <v>0</v>
      </c>
      <c r="AZ988" s="0" t="n">
        <f aca="false">SUMPRODUCT('FD inverse'!$A$50:$BH$50,'FD mesh'!$B$84:$BI$84,$E987:$BL987)+'FD inverse'!$A$50*$C988/Setup!$B$17+INDEX('FD inverse'!$A$50:$BH$50,1,'FD mesh'!$B$15+1)*Setup!$B$22</f>
        <v>0</v>
      </c>
      <c r="BA988" s="0" t="n">
        <f aca="false">SUMPRODUCT('FD inverse'!$A$51:$BH$51,'FD mesh'!$B$84:$BI$84,$E987:$BL987)+'FD inverse'!$A$51*$C988/Setup!$B$17+INDEX('FD inverse'!$A$51:$BH$51,1,'FD mesh'!$B$15+1)*Setup!$B$22</f>
        <v>0</v>
      </c>
      <c r="BB988" s="0" t="n">
        <f aca="false">SUMPRODUCT('FD inverse'!$A$52:$BH$52,'FD mesh'!$B$84:$BI$84,$E987:$BL987)+'FD inverse'!$A$52*$C988/Setup!$B$17+INDEX('FD inverse'!$A$52:$BH$52,1,'FD mesh'!$B$15+1)*Setup!$B$22</f>
        <v>0</v>
      </c>
      <c r="BC988" s="0" t="n">
        <f aca="false">SUMPRODUCT('FD inverse'!$A$53:$BH$53,'FD mesh'!$B$84:$BI$84,$E987:$BL987)+'FD inverse'!$A$53*$C988/Setup!$B$17+INDEX('FD inverse'!$A$53:$BH$53,1,'FD mesh'!$B$15+1)*Setup!$B$22</f>
        <v>0</v>
      </c>
      <c r="BD988" s="0" t="n">
        <f aca="false">SUMPRODUCT('FD inverse'!$A$54:$BH$54,'FD mesh'!$B$84:$BI$84,$E987:$BL987)+'FD inverse'!$A$54*$C988/Setup!$B$17+INDEX('FD inverse'!$A$54:$BH$54,1,'FD mesh'!$B$15+1)*Setup!$B$22</f>
        <v>0</v>
      </c>
      <c r="BE988" s="0" t="n">
        <f aca="false">SUMPRODUCT('FD inverse'!$A$55:$BH$55,'FD mesh'!$B$84:$BI$84,$E987:$BL987)+'FD inverse'!$A$55*$C988/Setup!$B$17+INDEX('FD inverse'!$A$55:$BH$55,1,'FD mesh'!$B$15+1)*Setup!$B$22</f>
        <v>0</v>
      </c>
      <c r="BF988" s="0" t="n">
        <f aca="false">SUMPRODUCT('FD inverse'!$A$56:$BH$56,'FD mesh'!$B$84:$BI$84,$E987:$BL987)+'FD inverse'!$A$56*$C988/Setup!$B$17+INDEX('FD inverse'!$A$56:$BH$56,1,'FD mesh'!$B$15+1)*Setup!$B$22</f>
        <v>0</v>
      </c>
      <c r="BG988" s="0" t="n">
        <f aca="false">SUMPRODUCT('FD inverse'!$A$57:$BH$57,'FD mesh'!$B$84:$BI$84,$E987:$BL987)+'FD inverse'!$A$57*$C988/Setup!$B$17+INDEX('FD inverse'!$A$57:$BH$57,1,'FD mesh'!$B$15+1)*Setup!$B$22</f>
        <v>0</v>
      </c>
      <c r="BH988" s="0" t="n">
        <f aca="false">SUMPRODUCT('FD inverse'!$A$58:$BH$58,'FD mesh'!$B$84:$BI$84,$E987:$BL987)+'FD inverse'!$A$58*$C988/Setup!$B$17+INDEX('FD inverse'!$A$58:$BH$58,1,'FD mesh'!$B$15+1)*Setup!$B$22</f>
        <v>0</v>
      </c>
      <c r="BI988" s="0" t="n">
        <f aca="false">SUMPRODUCT('FD inverse'!$A$59:$BH$59,'FD mesh'!$B$84:$BI$84,$E987:$BL987)+'FD inverse'!$A$59*$C988/Setup!$B$17+INDEX('FD inverse'!$A$59:$BH$59,1,'FD mesh'!$B$15+1)*Setup!$B$22</f>
        <v>0</v>
      </c>
      <c r="BJ988" s="0" t="n">
        <f aca="false">SUMPRODUCT('FD inverse'!$A$60:$BH$60,'FD mesh'!$B$84:$BI$84,$E987:$BL987)+'FD inverse'!$A$60*$C988/Setup!$B$17+INDEX('FD inverse'!$A$60:$BH$60,1,'FD mesh'!$B$15+1)*Setup!$B$22</f>
        <v>0</v>
      </c>
      <c r="BK988" s="0" t="n">
        <f aca="false">SUMPRODUCT('FD inverse'!$A$61:$BH$61,'FD mesh'!$B$84:$BI$84,$E987:$BL987)+'FD inverse'!$A$61*$C988/Setup!$B$17+INDEX('FD inverse'!$A$61:$BH$61,1,'FD mesh'!$B$15+1)*Setup!$B$22</f>
        <v>0</v>
      </c>
      <c r="BL988" s="0" t="n">
        <f aca="false">SUMPRODUCT('FD inverse'!$A$62:$BH$62,'FD mesh'!$B$84:$BI$84,$E987:$BL987)+'FD inverse'!$A$62*$C988/Setup!$B$17+INDEX('FD inverse'!$A$62:$BH$62,1,'FD mesh'!$B$15+1)*Setup!$B$22</f>
        <v>0</v>
      </c>
    </row>
    <row r="989" customFormat="false" ht="15" hidden="false" customHeight="false" outlineLevel="0" collapsed="false">
      <c r="A989" s="0" t="n">
        <v>984</v>
      </c>
      <c r="B989" s="0" t="n">
        <f aca="false">A989*Setup!$B$11/3600</f>
        <v>82</v>
      </c>
      <c r="C989" s="0" t="n">
        <f aca="false">Setup!$B$7+Setup!$B$8*COS(2*PI()*(B989-Setup!$B$9)/24)</f>
        <v>24</v>
      </c>
      <c r="D989" s="0" t="n">
        <f aca="false">(C989-E989)/Setup!$B$17</f>
        <v>5.38187809019067</v>
      </c>
      <c r="E989" s="0" t="n">
        <f aca="false">SUMPRODUCT('FD inverse'!$A$3:$BH$3,'FD mesh'!$B$84:$BI$84,$E988:$BL988)+'FD inverse'!$A$3*$C989/Setup!$B$17+INDEX('FD inverse'!$A$3:$BH$3,1,'FD mesh'!$B$15+1)*Setup!$B$22</f>
        <v>23.3003558482752</v>
      </c>
      <c r="F989" s="0" t="n">
        <f aca="false">SUMPRODUCT('FD inverse'!$A$4:$BH$4,'FD mesh'!$B$84:$BI$84,$E988:$BL988)+'FD inverse'!$A$4*$C989/Setup!$B$17+INDEX('FD inverse'!$A$4:$BH$4,1,'FD mesh'!$B$15+1)*Setup!$B$22</f>
        <v>23.1516166454442</v>
      </c>
      <c r="G989" s="0" t="n">
        <f aca="false">SUMPRODUCT('FD inverse'!$A$5:$BH$5,'FD mesh'!$B$84:$BI$84,$E988:$BL988)+'FD inverse'!$A$5*$C989/Setup!$B$17+INDEX('FD inverse'!$A$5:$BH$5,1,'FD mesh'!$B$15+1)*Setup!$B$22</f>
        <v>23.0223360174856</v>
      </c>
      <c r="H989" s="0" t="n">
        <f aca="false">SUMPRODUCT('FD inverse'!$A$6:$BH$6,'FD mesh'!$B$84:$BI$84,$E988:$BL988)+'FD inverse'!$A$6*$C989/Setup!$B$17+INDEX('FD inverse'!$A$6:$BH$6,1,'FD mesh'!$B$15+1)*Setup!$B$22</f>
        <v>22.6149939845975</v>
      </c>
      <c r="I989" s="0" t="n">
        <f aca="false">SUMPRODUCT('FD inverse'!$A$7:$BH$7,'FD mesh'!$B$84:$BI$84,$E988:$BL988)+'FD inverse'!$A$7*$C989/Setup!$B$17+INDEX('FD inverse'!$A$7:$BH$7,1,'FD mesh'!$B$15+1)*Setup!$B$22</f>
        <v>22.5822693439627</v>
      </c>
      <c r="J989" s="0" t="n">
        <f aca="false">SUMPRODUCT('FD inverse'!$A$8:$BH$8,'FD mesh'!$B$84:$BI$84,$E988:$BL988)+'FD inverse'!$A$8*$C989/Setup!$B$17+INDEX('FD inverse'!$A$8:$BH$8,1,'FD mesh'!$B$15+1)*Setup!$B$22</f>
        <v>22.5549088660596</v>
      </c>
      <c r="K989" s="0" t="n">
        <f aca="false">SUMPRODUCT('FD inverse'!$A$9:$BH$9,'FD mesh'!$B$84:$BI$84,$E988:$BL988)+'FD inverse'!$A$9*$C989/Setup!$B$17+INDEX('FD inverse'!$A$9:$BH$9,1,'FD mesh'!$B$15+1)*Setup!$B$22</f>
        <v>22.5317630548229</v>
      </c>
      <c r="L989" s="0" t="n">
        <f aca="false">SUMPRODUCT('FD inverse'!$A$10:$BH$10,'FD mesh'!$B$84:$BI$84,$E988:$BL988)+'FD inverse'!$A$10*$C989/Setup!$B$17+INDEX('FD inverse'!$A$10:$BH$10,1,'FD mesh'!$B$15+1)*Setup!$B$22</f>
        <v>22.5118166062564</v>
      </c>
      <c r="M989" s="0" t="n">
        <f aca="false">SUMPRODUCT('FD inverse'!$A$11:$BH$11,'FD mesh'!$B$84:$BI$84,$E988:$BL988)+'FD inverse'!$A$11*$C989/Setup!$B$17+INDEX('FD inverse'!$A$11:$BH$11,1,'FD mesh'!$B$15+1)*Setup!$B$22</f>
        <v>22.49418897916</v>
      </c>
      <c r="N989" s="0" t="n">
        <f aca="false">SUMPRODUCT('FD inverse'!$A$12:$BH$12,'FD mesh'!$B$84:$BI$84,$E988:$BL988)+'FD inverse'!$A$12*$C989/Setup!$B$17+INDEX('FD inverse'!$A$12:$BH$12,1,'FD mesh'!$B$15+1)*Setup!$B$22</f>
        <v>22.4781345085618</v>
      </c>
      <c r="O989" s="0" t="n">
        <f aca="false">SUMPRODUCT('FD inverse'!$A$13:$BH$13,'FD mesh'!$B$84:$BI$84,$E988:$BL988)+'FD inverse'!$A$13*$C989/Setup!$B$17+INDEX('FD inverse'!$A$13:$BH$13,1,'FD mesh'!$B$15+1)*Setup!$B$22</f>
        <v>22.4630422083861</v>
      </c>
      <c r="P989" s="0" t="n">
        <f aca="false">SUMPRODUCT('FD inverse'!$A$14:$BH$14,'FD mesh'!$B$84:$BI$84,$E988:$BL988)+'FD inverse'!$A$14*$C989/Setup!$B$17+INDEX('FD inverse'!$A$14:$BH$14,1,'FD mesh'!$B$15+1)*Setup!$B$22</f>
        <v>22.4484353873566</v>
      </c>
      <c r="Q989" s="0" t="n">
        <f aca="false">SUMPRODUCT('FD inverse'!$A$15:$BH$15,'FD mesh'!$B$84:$BI$84,$E988:$BL988)+'FD inverse'!$A$15*$C989/Setup!$B$17+INDEX('FD inverse'!$A$15:$BH$15,1,'FD mesh'!$B$15+1)*Setup!$B$22</f>
        <v>22.4339711796631</v>
      </c>
      <c r="R989" s="0" t="n">
        <f aca="false">SUMPRODUCT('FD inverse'!$A$16:$BH$16,'FD mesh'!$B$84:$BI$84,$E988:$BL988)+'FD inverse'!$A$16*$C989/Setup!$B$17+INDEX('FD inverse'!$A$16:$BH$16,1,'FD mesh'!$B$15+1)*Setup!$B$22</f>
        <v>22.4194400695428</v>
      </c>
      <c r="S989" s="0" t="n">
        <f aca="false">SUMPRODUCT('FD inverse'!$A$17:$BH$17,'FD mesh'!$B$84:$BI$84,$E988:$BL988)+'FD inverse'!$A$17*$C989/Setup!$B$17+INDEX('FD inverse'!$A$17:$BH$17,1,'FD mesh'!$B$15+1)*Setup!$B$22</f>
        <v>21.9479406284961</v>
      </c>
      <c r="T989" s="0" t="n">
        <f aca="false">SUMPRODUCT('FD inverse'!$A$18:$BH$18,'FD mesh'!$B$84:$BI$84,$E988:$BL988)+'FD inverse'!$A$18*$C989/Setup!$B$17+INDEX('FD inverse'!$A$18:$BH$18,1,'FD mesh'!$B$15+1)*Setup!$B$22</f>
        <v>21.4762202736955</v>
      </c>
      <c r="U989" s="0" t="n">
        <f aca="false">SUMPRODUCT('FD inverse'!$A$19:$BH$19,'FD mesh'!$B$84:$BI$84,$E988:$BL988)+'FD inverse'!$A$19*$C989/Setup!$B$17+INDEX('FD inverse'!$A$19:$BH$19,1,'FD mesh'!$B$15+1)*Setup!$B$22</f>
        <v>21.0041603326187</v>
      </c>
      <c r="V989" s="0" t="n">
        <f aca="false">SUMPRODUCT('FD inverse'!$A$20:$BH$20,'FD mesh'!$B$84:$BI$84,$E988:$BL988)+'FD inverse'!$A$20*$C989/Setup!$B$17+INDEX('FD inverse'!$A$20:$BH$20,1,'FD mesh'!$B$15+1)*Setup!$B$22</f>
        <v>20.5316704909145</v>
      </c>
      <c r="W989" s="0" t="n">
        <f aca="false">SUMPRODUCT('FD inverse'!$A$21:$BH$21,'FD mesh'!$B$84:$BI$84,$E988:$BL988)+'FD inverse'!$A$21*$C989/Setup!$B$17+INDEX('FD inverse'!$A$21:$BH$21,1,'FD mesh'!$B$15+1)*Setup!$B$22</f>
        <v>20.0586865076308</v>
      </c>
      <c r="X989" s="0" t="n">
        <f aca="false">SUMPRODUCT('FD inverse'!$A$22:$BH$22,'FD mesh'!$B$84:$BI$84,$E988:$BL988)+'FD inverse'!$A$22*$C989/Setup!$B$17+INDEX('FD inverse'!$A$22:$BH$22,1,'FD mesh'!$B$15+1)*Setup!$B$22</f>
        <v>19.5851679556169</v>
      </c>
      <c r="Y989" s="0" t="n">
        <f aca="false">SUMPRODUCT('FD inverse'!$A$23:$BH$23,'FD mesh'!$B$84:$BI$84,$E988:$BL988)+'FD inverse'!$A$23*$C989/Setup!$B$17+INDEX('FD inverse'!$A$23:$BH$23,1,'FD mesh'!$B$15+1)*Setup!$B$22</f>
        <v>19.1110959891532</v>
      </c>
      <c r="Z989" s="0" t="n">
        <f aca="false">SUMPRODUCT('FD inverse'!$A$24:$BH$24,'FD mesh'!$B$84:$BI$84,$E988:$BL988)+'FD inverse'!$A$24*$C989/Setup!$B$17+INDEX('FD inverse'!$A$24:$BH$24,1,'FD mesh'!$B$15+1)*Setup!$B$22</f>
        <v>18.6364711398802</v>
      </c>
      <c r="AA989" s="0" t="n">
        <f aca="false">SUMPRODUCT('FD inverse'!$A$25:$BH$25,'FD mesh'!$B$84:$BI$84,$E988:$BL988)+'FD inverse'!$A$25*$C989/Setup!$B$17+INDEX('FD inverse'!$A$25:$BH$25,1,'FD mesh'!$B$15+1)*Setup!$B$22</f>
        <v>18.1613111412075</v>
      </c>
      <c r="AB989" s="0" t="n">
        <f aca="false">SUMPRODUCT('FD inverse'!$A$26:$BH$26,'FD mesh'!$B$84:$BI$84,$E988:$BL988)+'FD inverse'!$A$26*$C989/Setup!$B$17+INDEX('FD inverse'!$A$26:$BH$26,1,'FD mesh'!$B$15+1)*Setup!$B$22</f>
        <v>17.6856487805846</v>
      </c>
      <c r="AC989" s="0" t="n">
        <f aca="false">SUMPRODUCT('FD inverse'!$A$27:$BH$27,'FD mesh'!$B$84:$BI$84,$E988:$BL988)+'FD inverse'!$A$27*$C989/Setup!$B$17+INDEX('FD inverse'!$A$27:$BH$27,1,'FD mesh'!$B$15+1)*Setup!$B$22</f>
        <v>17.2095297783063</v>
      </c>
      <c r="AD989" s="0" t="n">
        <f aca="false">SUMPRODUCT('FD inverse'!$A$28:$BH$28,'FD mesh'!$B$84:$BI$84,$E988:$BL988)+'FD inverse'!$A$28*$C989/Setup!$B$17+INDEX('FD inverse'!$A$28:$BH$28,1,'FD mesh'!$B$15+1)*Setup!$B$22</f>
        <v>16.7330106909041</v>
      </c>
      <c r="AE989" s="0" t="n">
        <f aca="false">SUMPRODUCT('FD inverse'!$A$29:$BH$29,'FD mesh'!$B$84:$BI$84,$E988:$BL988)+'FD inverse'!$A$29*$C989/Setup!$B$17+INDEX('FD inverse'!$A$29:$BH$29,1,'FD mesh'!$B$15+1)*Setup!$B$22</f>
        <v>16.2561568366462</v>
      </c>
      <c r="AF989" s="0" t="n">
        <f aca="false">SUMPRODUCT('FD inverse'!$A$30:$BH$30,'FD mesh'!$B$84:$BI$84,$E988:$BL988)+'FD inverse'!$A$30*$C989/Setup!$B$17+INDEX('FD inverse'!$A$30:$BH$30,1,'FD mesh'!$B$15+1)*Setup!$B$22</f>
        <v>15.7790402402163</v>
      </c>
      <c r="AG989" s="0" t="n">
        <f aca="false">SUMPRODUCT('FD inverse'!$A$31:$BH$31,'FD mesh'!$B$84:$BI$84,$E988:$BL988)+'FD inverse'!$A$31*$C989/Setup!$B$17+INDEX('FD inverse'!$A$31:$BH$31,1,'FD mesh'!$B$15+1)*Setup!$B$22</f>
        <v>15.3017375932872</v>
      </c>
      <c r="AH989" s="0" t="n">
        <f aca="false">SUMPRODUCT('FD inverse'!$A$32:$BH$32,'FD mesh'!$B$84:$BI$84,$E988:$BL988)+'FD inverse'!$A$32*$C989/Setup!$B$17+INDEX('FD inverse'!$A$32:$BH$32,1,'FD mesh'!$B$15+1)*Setup!$B$22</f>
        <v>15.2815258417417</v>
      </c>
      <c r="AI989" s="0" t="n">
        <f aca="false">SUMPRODUCT('FD inverse'!$A$33:$BH$33,'FD mesh'!$B$84:$BI$84,$E988:$BL988)+'FD inverse'!$A$33*$C989/Setup!$B$17+INDEX('FD inverse'!$A$33:$BH$33,1,'FD mesh'!$B$15+1)*Setup!$B$22</f>
        <v>15.2611372085628</v>
      </c>
      <c r="AJ989" s="0" t="n">
        <f aca="false">SUMPRODUCT('FD inverse'!$A$34:$BH$34,'FD mesh'!$B$84:$BI$84,$E988:$BL988)+'FD inverse'!$A$34*$C989/Setup!$B$17+INDEX('FD inverse'!$A$34:$BH$34,1,'FD mesh'!$B$15+1)*Setup!$B$22</f>
        <v>15.2405799865854</v>
      </c>
      <c r="AK989" s="0" t="n">
        <f aca="false">SUMPRODUCT('FD inverse'!$A$35:$BH$35,'FD mesh'!$B$84:$BI$84,$E988:$BL988)+'FD inverse'!$A$35*$C989/Setup!$B$17+INDEX('FD inverse'!$A$35:$BH$35,1,'FD mesh'!$B$15+1)*Setup!$B$22</f>
        <v>15.2198638514241</v>
      </c>
      <c r="AL989" s="0" t="n">
        <f aca="false">SUMPRODUCT('FD inverse'!$A$36:$BH$36,'FD mesh'!$B$84:$BI$84,$E988:$BL988)+'FD inverse'!$A$36*$C989/Setup!$B$17+INDEX('FD inverse'!$A$36:$BH$36,1,'FD mesh'!$B$15+1)*Setup!$B$22</f>
        <v>15.1989996669774</v>
      </c>
      <c r="AM989" s="0" t="n">
        <f aca="false">SUMPRODUCT('FD inverse'!$A$37:$BH$37,'FD mesh'!$B$84:$BI$84,$E988:$BL988)+'FD inverse'!$A$37*$C989/Setup!$B$17+INDEX('FD inverse'!$A$37:$BH$37,1,'FD mesh'!$B$15+1)*Setup!$B$22</f>
        <v>15.1779993115464</v>
      </c>
      <c r="AN989" s="0" t="n">
        <f aca="false">SUMPRODUCT('FD inverse'!$A$38:$BH$38,'FD mesh'!$B$84:$BI$84,$E988:$BL988)+'FD inverse'!$A$38*$C989/Setup!$B$17+INDEX('FD inverse'!$A$38:$BH$38,1,'FD mesh'!$B$15+1)*Setup!$B$22</f>
        <v>15.1568755231229</v>
      </c>
      <c r="AO989" s="0" t="n">
        <f aca="false">SUMPRODUCT('FD inverse'!$A$39:$BH$39,'FD mesh'!$B$84:$BI$84,$E988:$BL988)+'FD inverse'!$A$39*$C989/Setup!$B$17+INDEX('FD inverse'!$A$39:$BH$39,1,'FD mesh'!$B$15+1)*Setup!$B$22</f>
        <v>15.1356417622851</v>
      </c>
      <c r="AP989" s="0" t="n">
        <f aca="false">SUMPRODUCT('FD inverse'!$A$40:$BH$40,'FD mesh'!$B$84:$BI$84,$E988:$BL988)+'FD inverse'!$A$40*$C989/Setup!$B$17+INDEX('FD inverse'!$A$40:$BH$40,1,'FD mesh'!$B$15+1)*Setup!$B$22</f>
        <v>15.1143120910337</v>
      </c>
      <c r="AQ989" s="0" t="n">
        <f aca="false">SUMPRODUCT('FD inverse'!$A$41:$BH$41,'FD mesh'!$B$84:$BI$84,$E988:$BL988)+'FD inverse'!$A$41*$C989/Setup!$B$17+INDEX('FD inverse'!$A$41:$BH$41,1,'FD mesh'!$B$15+1)*Setup!$B$22</f>
        <v>15.0929010658147</v>
      </c>
      <c r="AR989" s="0" t="n">
        <f aca="false">SUMPRODUCT('FD inverse'!$A$42:$BH$42,'FD mesh'!$B$84:$BI$84,$E988:$BL988)+'FD inverse'!$A$42*$C989/Setup!$B$17+INDEX('FD inverse'!$A$42:$BH$42,1,'FD mesh'!$B$15+1)*Setup!$B$22</f>
        <v>15.0714236429068</v>
      </c>
      <c r="AS989" s="0" t="n">
        <f aca="false">SUMPRODUCT('FD inverse'!$A$43:$BH$43,'FD mesh'!$B$84:$BI$84,$E988:$BL988)+'FD inverse'!$A$43*$C989/Setup!$B$17+INDEX('FD inverse'!$A$43:$BH$43,1,'FD mesh'!$B$15+1)*Setup!$B$22</f>
        <v>0</v>
      </c>
      <c r="AT989" s="0" t="n">
        <f aca="false">SUMPRODUCT('FD inverse'!$A$44:$BH$44,'FD mesh'!$B$84:$BI$84,$E988:$BL988)+'FD inverse'!$A$44*$C989/Setup!$B$17+INDEX('FD inverse'!$A$44:$BH$44,1,'FD mesh'!$B$15+1)*Setup!$B$22</f>
        <v>0</v>
      </c>
      <c r="AU989" s="0" t="n">
        <f aca="false">SUMPRODUCT('FD inverse'!$A$45:$BH$45,'FD mesh'!$B$84:$BI$84,$E988:$BL988)+'FD inverse'!$A$45*$C989/Setup!$B$17+INDEX('FD inverse'!$A$45:$BH$45,1,'FD mesh'!$B$15+1)*Setup!$B$22</f>
        <v>0</v>
      </c>
      <c r="AV989" s="0" t="n">
        <f aca="false">SUMPRODUCT('FD inverse'!$A$46:$BH$46,'FD mesh'!$B$84:$BI$84,$E988:$BL988)+'FD inverse'!$A$46*$C989/Setup!$B$17+INDEX('FD inverse'!$A$46:$BH$46,1,'FD mesh'!$B$15+1)*Setup!$B$22</f>
        <v>0</v>
      </c>
      <c r="AW989" s="0" t="n">
        <f aca="false">SUMPRODUCT('FD inverse'!$A$47:$BH$47,'FD mesh'!$B$84:$BI$84,$E988:$BL988)+'FD inverse'!$A$47*$C989/Setup!$B$17+INDEX('FD inverse'!$A$47:$BH$47,1,'FD mesh'!$B$15+1)*Setup!$B$22</f>
        <v>0</v>
      </c>
      <c r="AX989" s="0" t="n">
        <f aca="false">SUMPRODUCT('FD inverse'!$A$48:$BH$48,'FD mesh'!$B$84:$BI$84,$E988:$BL988)+'FD inverse'!$A$48*$C989/Setup!$B$17+INDEX('FD inverse'!$A$48:$BH$48,1,'FD mesh'!$B$15+1)*Setup!$B$22</f>
        <v>0</v>
      </c>
      <c r="AY989" s="0" t="n">
        <f aca="false">SUMPRODUCT('FD inverse'!$A$49:$BH$49,'FD mesh'!$B$84:$BI$84,$E988:$BL988)+'FD inverse'!$A$49*$C989/Setup!$B$17+INDEX('FD inverse'!$A$49:$BH$49,1,'FD mesh'!$B$15+1)*Setup!$B$22</f>
        <v>0</v>
      </c>
      <c r="AZ989" s="0" t="n">
        <f aca="false">SUMPRODUCT('FD inverse'!$A$50:$BH$50,'FD mesh'!$B$84:$BI$84,$E988:$BL988)+'FD inverse'!$A$50*$C989/Setup!$B$17+INDEX('FD inverse'!$A$50:$BH$50,1,'FD mesh'!$B$15+1)*Setup!$B$22</f>
        <v>0</v>
      </c>
      <c r="BA989" s="0" t="n">
        <f aca="false">SUMPRODUCT('FD inverse'!$A$51:$BH$51,'FD mesh'!$B$84:$BI$84,$E988:$BL988)+'FD inverse'!$A$51*$C989/Setup!$B$17+INDEX('FD inverse'!$A$51:$BH$51,1,'FD mesh'!$B$15+1)*Setup!$B$22</f>
        <v>0</v>
      </c>
      <c r="BB989" s="0" t="n">
        <f aca="false">SUMPRODUCT('FD inverse'!$A$52:$BH$52,'FD mesh'!$B$84:$BI$84,$E988:$BL988)+'FD inverse'!$A$52*$C989/Setup!$B$17+INDEX('FD inverse'!$A$52:$BH$52,1,'FD mesh'!$B$15+1)*Setup!$B$22</f>
        <v>0</v>
      </c>
      <c r="BC989" s="0" t="n">
        <f aca="false">SUMPRODUCT('FD inverse'!$A$53:$BH$53,'FD mesh'!$B$84:$BI$84,$E988:$BL988)+'FD inverse'!$A$53*$C989/Setup!$B$17+INDEX('FD inverse'!$A$53:$BH$53,1,'FD mesh'!$B$15+1)*Setup!$B$22</f>
        <v>0</v>
      </c>
      <c r="BD989" s="0" t="n">
        <f aca="false">SUMPRODUCT('FD inverse'!$A$54:$BH$54,'FD mesh'!$B$84:$BI$84,$E988:$BL988)+'FD inverse'!$A$54*$C989/Setup!$B$17+INDEX('FD inverse'!$A$54:$BH$54,1,'FD mesh'!$B$15+1)*Setup!$B$22</f>
        <v>0</v>
      </c>
      <c r="BE989" s="0" t="n">
        <f aca="false">SUMPRODUCT('FD inverse'!$A$55:$BH$55,'FD mesh'!$B$84:$BI$84,$E988:$BL988)+'FD inverse'!$A$55*$C989/Setup!$B$17+INDEX('FD inverse'!$A$55:$BH$55,1,'FD mesh'!$B$15+1)*Setup!$B$22</f>
        <v>0</v>
      </c>
      <c r="BF989" s="0" t="n">
        <f aca="false">SUMPRODUCT('FD inverse'!$A$56:$BH$56,'FD mesh'!$B$84:$BI$84,$E988:$BL988)+'FD inverse'!$A$56*$C989/Setup!$B$17+INDEX('FD inverse'!$A$56:$BH$56,1,'FD mesh'!$B$15+1)*Setup!$B$22</f>
        <v>0</v>
      </c>
      <c r="BG989" s="0" t="n">
        <f aca="false">SUMPRODUCT('FD inverse'!$A$57:$BH$57,'FD mesh'!$B$84:$BI$84,$E988:$BL988)+'FD inverse'!$A$57*$C989/Setup!$B$17+INDEX('FD inverse'!$A$57:$BH$57,1,'FD mesh'!$B$15+1)*Setup!$B$22</f>
        <v>0</v>
      </c>
      <c r="BH989" s="0" t="n">
        <f aca="false">SUMPRODUCT('FD inverse'!$A$58:$BH$58,'FD mesh'!$B$84:$BI$84,$E988:$BL988)+'FD inverse'!$A$58*$C989/Setup!$B$17+INDEX('FD inverse'!$A$58:$BH$58,1,'FD mesh'!$B$15+1)*Setup!$B$22</f>
        <v>0</v>
      </c>
      <c r="BI989" s="0" t="n">
        <f aca="false">SUMPRODUCT('FD inverse'!$A$59:$BH$59,'FD mesh'!$B$84:$BI$84,$E988:$BL988)+'FD inverse'!$A$59*$C989/Setup!$B$17+INDEX('FD inverse'!$A$59:$BH$59,1,'FD mesh'!$B$15+1)*Setup!$B$22</f>
        <v>0</v>
      </c>
      <c r="BJ989" s="0" t="n">
        <f aca="false">SUMPRODUCT('FD inverse'!$A$60:$BH$60,'FD mesh'!$B$84:$BI$84,$E988:$BL988)+'FD inverse'!$A$60*$C989/Setup!$B$17+INDEX('FD inverse'!$A$60:$BH$60,1,'FD mesh'!$B$15+1)*Setup!$B$22</f>
        <v>0</v>
      </c>
      <c r="BK989" s="0" t="n">
        <f aca="false">SUMPRODUCT('FD inverse'!$A$61:$BH$61,'FD mesh'!$B$84:$BI$84,$E988:$BL988)+'FD inverse'!$A$61*$C989/Setup!$B$17+INDEX('FD inverse'!$A$61:$BH$61,1,'FD mesh'!$B$15+1)*Setup!$B$22</f>
        <v>0</v>
      </c>
      <c r="BL989" s="0" t="n">
        <f aca="false">SUMPRODUCT('FD inverse'!$A$62:$BH$62,'FD mesh'!$B$84:$BI$84,$E988:$BL988)+'FD inverse'!$A$62*$C989/Setup!$B$17+INDEX('FD inverse'!$A$62:$BH$62,1,'FD mesh'!$B$15+1)*Setup!$B$22</f>
        <v>0</v>
      </c>
    </row>
    <row r="990" customFormat="false" ht="15" hidden="false" customHeight="false" outlineLevel="0" collapsed="false">
      <c r="A990" s="0" t="n">
        <v>985</v>
      </c>
      <c r="B990" s="0" t="n">
        <f aca="false">A990*Setup!$B$11/3600</f>
        <v>82.0833333333333</v>
      </c>
      <c r="C990" s="0" t="n">
        <f aca="false">Setup!$B$7+Setup!$B$8*COS(2*PI()*(B990-Setup!$B$9)/24)</f>
        <v>24.0872595401382</v>
      </c>
      <c r="D990" s="0" t="n">
        <f aca="false">(C990-E990)/Setup!$B$17</f>
        <v>5.64618697490095</v>
      </c>
      <c r="E990" s="0" t="n">
        <f aca="false">SUMPRODUCT('FD inverse'!$A$3:$BH$3,'FD mesh'!$B$84:$BI$84,$E989:$BL989)+'FD inverse'!$A$3*$C990/Setup!$B$17+INDEX('FD inverse'!$A$3:$BH$3,1,'FD mesh'!$B$15+1)*Setup!$B$22</f>
        <v>23.3532552334011</v>
      </c>
      <c r="F990" s="0" t="n">
        <f aca="false">SUMPRODUCT('FD inverse'!$A$4:$BH$4,'FD mesh'!$B$84:$BI$84,$E989:$BL989)+'FD inverse'!$A$4*$C990/Setup!$B$17+INDEX('FD inverse'!$A$4:$BH$4,1,'FD mesh'!$B$15+1)*Setup!$B$22</f>
        <v>23.1966938556722</v>
      </c>
      <c r="G990" s="0" t="n">
        <f aca="false">SUMPRODUCT('FD inverse'!$A$5:$BH$5,'FD mesh'!$B$84:$BI$84,$E989:$BL989)+'FD inverse'!$A$5*$C990/Setup!$B$17+INDEX('FD inverse'!$A$5:$BH$5,1,'FD mesh'!$B$15+1)*Setup!$B$22</f>
        <v>23.059697239327</v>
      </c>
      <c r="H990" s="0" t="n">
        <f aca="false">SUMPRODUCT('FD inverse'!$A$6:$BH$6,'FD mesh'!$B$84:$BI$84,$E989:$BL989)+'FD inverse'!$A$6*$C990/Setup!$B$17+INDEX('FD inverse'!$A$6:$BH$6,1,'FD mesh'!$B$15+1)*Setup!$B$22</f>
        <v>22.6266311659997</v>
      </c>
      <c r="I990" s="0" t="n">
        <f aca="false">SUMPRODUCT('FD inverse'!$A$7:$BH$7,'FD mesh'!$B$84:$BI$84,$E989:$BL989)+'FD inverse'!$A$7*$C990/Setup!$B$17+INDEX('FD inverse'!$A$7:$BH$7,1,'FD mesh'!$B$15+1)*Setup!$B$22</f>
        <v>22.5917395316056</v>
      </c>
      <c r="J990" s="0" t="n">
        <f aca="false">SUMPRODUCT('FD inverse'!$A$8:$BH$8,'FD mesh'!$B$84:$BI$84,$E989:$BL989)+'FD inverse'!$A$8*$C990/Setup!$B$17+INDEX('FD inverse'!$A$8:$BH$8,1,'FD mesh'!$B$15+1)*Setup!$B$22</f>
        <v>22.5624350285643</v>
      </c>
      <c r="K990" s="0" t="n">
        <f aca="false">SUMPRODUCT('FD inverse'!$A$9:$BH$9,'FD mesh'!$B$84:$BI$84,$E989:$BL989)+'FD inverse'!$A$9*$C990/Setup!$B$17+INDEX('FD inverse'!$A$9:$BH$9,1,'FD mesh'!$B$15+1)*Setup!$B$22</f>
        <v>22.53757073939</v>
      </c>
      <c r="L990" s="0" t="n">
        <f aca="false">SUMPRODUCT('FD inverse'!$A$10:$BH$10,'FD mesh'!$B$84:$BI$84,$E989:$BL989)+'FD inverse'!$A$10*$C990/Setup!$B$17+INDEX('FD inverse'!$A$10:$BH$10,1,'FD mesh'!$B$15+1)*Setup!$B$22</f>
        <v>22.5161328127921</v>
      </c>
      <c r="M990" s="0" t="n">
        <f aca="false">SUMPRODUCT('FD inverse'!$A$11:$BH$11,'FD mesh'!$B$84:$BI$84,$E989:$BL989)+'FD inverse'!$A$11*$C990/Setup!$B$17+INDEX('FD inverse'!$A$11:$BH$11,1,'FD mesh'!$B$15+1)*Setup!$B$22</f>
        <v>22.4972413207287</v>
      </c>
      <c r="N990" s="0" t="n">
        <f aca="false">SUMPRODUCT('FD inverse'!$A$12:$BH$12,'FD mesh'!$B$84:$BI$84,$E989:$BL989)+'FD inverse'!$A$12*$C990/Setup!$B$17+INDEX('FD inverse'!$A$12:$BH$12,1,'FD mesh'!$B$15+1)*Setup!$B$22</f>
        <v>22.4801506201512</v>
      </c>
      <c r="O990" s="0" t="n">
        <f aca="false">SUMPRODUCT('FD inverse'!$A$13:$BH$13,'FD mesh'!$B$84:$BI$84,$E989:$BL989)+'FD inverse'!$A$13*$C990/Setup!$B$17+INDEX('FD inverse'!$A$13:$BH$13,1,'FD mesh'!$B$15+1)*Setup!$B$22</f>
        <v>22.4642493659391</v>
      </c>
      <c r="P990" s="0" t="n">
        <f aca="false">SUMPRODUCT('FD inverse'!$A$14:$BH$14,'FD mesh'!$B$84:$BI$84,$E989:$BL989)+'FD inverse'!$A$14*$C990/Setup!$B$17+INDEX('FD inverse'!$A$14:$BH$14,1,'FD mesh'!$B$15+1)*Setup!$B$22</f>
        <v>22.4490602990739</v>
      </c>
      <c r="Q990" s="0" t="n">
        <f aca="false">SUMPRODUCT('FD inverse'!$A$15:$BH$15,'FD mesh'!$B$84:$BI$84,$E989:$BL989)+'FD inverse'!$A$15*$C990/Setup!$B$17+INDEX('FD inverse'!$A$15:$BH$15,1,'FD mesh'!$B$15+1)*Setup!$B$22</f>
        <v>22.434239911688</v>
      </c>
      <c r="R990" s="0" t="n">
        <f aca="false">SUMPRODUCT('FD inverse'!$A$16:$BH$16,'FD mesh'!$B$84:$BI$84,$E989:$BL989)+'FD inverse'!$A$16*$C990/Setup!$B$17+INDEX('FD inverse'!$A$16:$BH$16,1,'FD mesh'!$B$15+1)*Setup!$B$22</f>
        <v>22.4195780682695</v>
      </c>
      <c r="S990" s="0" t="n">
        <f aca="false">SUMPRODUCT('FD inverse'!$A$17:$BH$17,'FD mesh'!$B$84:$BI$84,$E989:$BL989)+'FD inverse'!$A$17*$C990/Setup!$B$17+INDEX('FD inverse'!$A$17:$BH$17,1,'FD mesh'!$B$15+1)*Setup!$B$22</f>
        <v>21.9475445598744</v>
      </c>
      <c r="T990" s="0" t="n">
        <f aca="false">SUMPRODUCT('FD inverse'!$A$18:$BH$18,'FD mesh'!$B$84:$BI$84,$E989:$BL989)+'FD inverse'!$A$18*$C990/Setup!$B$17+INDEX('FD inverse'!$A$18:$BH$18,1,'FD mesh'!$B$15+1)*Setup!$B$22</f>
        <v>21.475394494142</v>
      </c>
      <c r="U990" s="0" t="n">
        <f aca="false">SUMPRODUCT('FD inverse'!$A$19:$BH$19,'FD mesh'!$B$84:$BI$84,$E989:$BL989)+'FD inverse'!$A$19*$C990/Setup!$B$17+INDEX('FD inverse'!$A$19:$BH$19,1,'FD mesh'!$B$15+1)*Setup!$B$22</f>
        <v>21.0030014132839</v>
      </c>
      <c r="V990" s="0" t="n">
        <f aca="false">SUMPRODUCT('FD inverse'!$A$20:$BH$20,'FD mesh'!$B$84:$BI$84,$E989:$BL989)+'FD inverse'!$A$20*$C990/Setup!$B$17+INDEX('FD inverse'!$A$20:$BH$20,1,'FD mesh'!$B$15+1)*Setup!$B$22</f>
        <v>20.5302672790215</v>
      </c>
      <c r="W990" s="0" t="n">
        <f aca="false">SUMPRODUCT('FD inverse'!$A$21:$BH$21,'FD mesh'!$B$84:$BI$84,$E989:$BL989)+'FD inverse'!$A$21*$C990/Setup!$B$17+INDEX('FD inverse'!$A$21:$BH$21,1,'FD mesh'!$B$15+1)*Setup!$B$22</f>
        <v>20.0571201995449</v>
      </c>
      <c r="X990" s="0" t="n">
        <f aca="false">SUMPRODUCT('FD inverse'!$A$22:$BH$22,'FD mesh'!$B$84:$BI$84,$E989:$BL989)+'FD inverse'!$A$22*$C990/Setup!$B$17+INDEX('FD inverse'!$A$22:$BH$22,1,'FD mesh'!$B$15+1)*Setup!$B$22</f>
        <v>19.5835121779745</v>
      </c>
      <c r="Y990" s="0" t="n">
        <f aca="false">SUMPRODUCT('FD inverse'!$A$23:$BH$23,'FD mesh'!$B$84:$BI$84,$E989:$BL989)+'FD inverse'!$A$23*$C990/Setup!$B$17+INDEX('FD inverse'!$A$23:$BH$23,1,'FD mesh'!$B$15+1)*Setup!$B$22</f>
        <v>19.1094168846979</v>
      </c>
      <c r="Z990" s="0" t="n">
        <f aca="false">SUMPRODUCT('FD inverse'!$A$24:$BH$24,'FD mesh'!$B$84:$BI$84,$E989:$BL989)+'FD inverse'!$A$24*$C990/Setup!$B$17+INDEX('FD inverse'!$A$24:$BH$24,1,'FD mesh'!$B$15+1)*Setup!$B$22</f>
        <v>18.6348274549672</v>
      </c>
      <c r="AA990" s="0" t="n">
        <f aca="false">SUMPRODUCT('FD inverse'!$A$25:$BH$25,'FD mesh'!$B$84:$BI$84,$E989:$BL989)+'FD inverse'!$A$25*$C990/Setup!$B$17+INDEX('FD inverse'!$A$25:$BH$25,1,'FD mesh'!$B$15+1)*Setup!$B$22</f>
        <v>18.1597543122479</v>
      </c>
      <c r="AB990" s="0" t="n">
        <f aca="false">SUMPRODUCT('FD inverse'!$A$26:$BH$26,'FD mesh'!$B$84:$BI$84,$E989:$BL989)+'FD inverse'!$A$26*$C990/Setup!$B$17+INDEX('FD inverse'!$A$26:$BH$26,1,'FD mesh'!$B$15+1)*Setup!$B$22</f>
        <v>17.6842230170062</v>
      </c>
      <c r="AC990" s="0" t="n">
        <f aca="false">SUMPRODUCT('FD inverse'!$A$27:$BH$27,'FD mesh'!$B$84:$BI$84,$E989:$BL989)+'FD inverse'!$A$27*$C990/Setup!$B$17+INDEX('FD inverse'!$A$27:$BH$27,1,'FD mesh'!$B$15+1)*Setup!$B$22</f>
        <v>17.2082721399115</v>
      </c>
      <c r="AD990" s="0" t="n">
        <f aca="false">SUMPRODUCT('FD inverse'!$A$28:$BH$28,'FD mesh'!$B$84:$BI$84,$E989:$BL989)+'FD inverse'!$A$28*$C990/Setup!$B$17+INDEX('FD inverse'!$A$28:$BH$28,1,'FD mesh'!$B$15+1)*Setup!$B$22</f>
        <v>16.7319511578034</v>
      </c>
      <c r="AE990" s="0" t="n">
        <f aca="false">SUMPRODUCT('FD inverse'!$A$29:$BH$29,'FD mesh'!$B$84:$BI$84,$E989:$BL989)+'FD inverse'!$A$29*$C990/Setup!$B$17+INDEX('FD inverse'!$A$29:$BH$29,1,'FD mesh'!$B$15+1)*Setup!$B$22</f>
        <v>16.2553183702401</v>
      </c>
      <c r="AF990" s="0" t="n">
        <f aca="false">SUMPRODUCT('FD inverse'!$A$30:$BH$30,'FD mesh'!$B$84:$BI$84,$E989:$BL989)+'FD inverse'!$A$30*$C990/Setup!$B$17+INDEX('FD inverse'!$A$30:$BH$30,1,'FD mesh'!$B$15+1)*Setup!$B$22</f>
        <v>15.7784388339914</v>
      </c>
      <c r="AG990" s="0" t="n">
        <f aca="false">SUMPRODUCT('FD inverse'!$A$31:$BH$31,'FD mesh'!$B$84:$BI$84,$E989:$BL989)+'FD inverse'!$A$31*$C990/Setup!$B$17+INDEX('FD inverse'!$A$31:$BH$31,1,'FD mesh'!$B$15+1)*Setup!$B$22</f>
        <v>15.3013823124824</v>
      </c>
      <c r="AH990" s="0" t="n">
        <f aca="false">SUMPRODUCT('FD inverse'!$A$32:$BH$32,'FD mesh'!$B$84:$BI$84,$E989:$BL989)+'FD inverse'!$A$32*$C990/Setup!$B$17+INDEX('FD inverse'!$A$32:$BH$32,1,'FD mesh'!$B$15+1)*Setup!$B$22</f>
        <v>15.2811828424177</v>
      </c>
      <c r="AI990" s="0" t="n">
        <f aca="false">SUMPRODUCT('FD inverse'!$A$33:$BH$33,'FD mesh'!$B$84:$BI$84,$E989:$BL989)+'FD inverse'!$A$33*$C990/Setup!$B$17+INDEX('FD inverse'!$A$33:$BH$33,1,'FD mesh'!$B$15+1)*Setup!$B$22</f>
        <v>15.2608097381949</v>
      </c>
      <c r="AJ990" s="0" t="n">
        <f aca="false">SUMPRODUCT('FD inverse'!$A$34:$BH$34,'FD mesh'!$B$84:$BI$84,$E989:$BL989)+'FD inverse'!$A$34*$C990/Setup!$B$17+INDEX('FD inverse'!$A$34:$BH$34,1,'FD mesh'!$B$15+1)*Setup!$B$22</f>
        <v>15.2402708609291</v>
      </c>
      <c r="AK990" s="0" t="n">
        <f aca="false">SUMPRODUCT('FD inverse'!$A$35:$BH$35,'FD mesh'!$B$84:$BI$84,$E989:$BL989)+'FD inverse'!$A$35*$C990/Setup!$B$17+INDEX('FD inverse'!$A$35:$BH$35,1,'FD mesh'!$B$15+1)*Setup!$B$22</f>
        <v>15.219575497136</v>
      </c>
      <c r="AL990" s="0" t="n">
        <f aca="false">SUMPRODUCT('FD inverse'!$A$36:$BH$36,'FD mesh'!$B$84:$BI$84,$E989:$BL989)+'FD inverse'!$A$36*$C990/Setup!$B$17+INDEX('FD inverse'!$A$36:$BH$36,1,'FD mesh'!$B$15+1)*Setup!$B$22</f>
        <v>15.1987341617606</v>
      </c>
      <c r="AM990" s="0" t="n">
        <f aca="false">SUMPRODUCT('FD inverse'!$A$37:$BH$37,'FD mesh'!$B$84:$BI$84,$E989:$BL989)+'FD inverse'!$A$37*$C990/Setup!$B$17+INDEX('FD inverse'!$A$37:$BH$37,1,'FD mesh'!$B$15+1)*Setup!$B$22</f>
        <v>15.177758421529</v>
      </c>
      <c r="AN990" s="0" t="n">
        <f aca="false">SUMPRODUCT('FD inverse'!$A$38:$BH$38,'FD mesh'!$B$84:$BI$84,$E989:$BL989)+'FD inverse'!$A$38*$C990/Setup!$B$17+INDEX('FD inverse'!$A$38:$BH$38,1,'FD mesh'!$B$15+1)*Setup!$B$22</f>
        <v>15.1566607372221</v>
      </c>
      <c r="AO990" s="0" t="n">
        <f aca="false">SUMPRODUCT('FD inverse'!$A$39:$BH$39,'FD mesh'!$B$84:$BI$84,$E989:$BL989)+'FD inverse'!$A$39*$C990/Setup!$B$17+INDEX('FD inverse'!$A$39:$BH$39,1,'FD mesh'!$B$15+1)*Setup!$B$22</f>
        <v>15.1354543233451</v>
      </c>
      <c r="AP990" s="0" t="n">
        <f aca="false">SUMPRODUCT('FD inverse'!$A$40:$BH$40,'FD mesh'!$B$84:$BI$84,$E989:$BL989)+'FD inverse'!$A$40*$C990/Setup!$B$17+INDEX('FD inverse'!$A$40:$BH$40,1,'FD mesh'!$B$15+1)*Setup!$B$22</f>
        <v>15.1141530235593</v>
      </c>
      <c r="AQ990" s="0" t="n">
        <f aca="false">SUMPRODUCT('FD inverse'!$A$41:$BH$41,'FD mesh'!$B$84:$BI$84,$E989:$BL989)+'FD inverse'!$A$41*$C990/Setup!$B$17+INDEX('FD inverse'!$A$41:$BH$41,1,'FD mesh'!$B$15+1)*Setup!$B$22</f>
        <v>15.0927712001542</v>
      </c>
      <c r="AR990" s="0" t="n">
        <f aca="false">SUMPRODUCT('FD inverse'!$A$42:$BH$42,'FD mesh'!$B$84:$BI$84,$E989:$BL989)+'FD inverse'!$A$42*$C990/Setup!$B$17+INDEX('FD inverse'!$A$42:$BH$42,1,'FD mesh'!$B$15+1)*Setup!$B$22</f>
        <v>15.0713236357605</v>
      </c>
      <c r="AS990" s="0" t="n">
        <f aca="false">SUMPRODUCT('FD inverse'!$A$43:$BH$43,'FD mesh'!$B$84:$BI$84,$E989:$BL989)+'FD inverse'!$A$43*$C990/Setup!$B$17+INDEX('FD inverse'!$A$43:$BH$43,1,'FD mesh'!$B$15+1)*Setup!$B$22</f>
        <v>0</v>
      </c>
      <c r="AT990" s="0" t="n">
        <f aca="false">SUMPRODUCT('FD inverse'!$A$44:$BH$44,'FD mesh'!$B$84:$BI$84,$E989:$BL989)+'FD inverse'!$A$44*$C990/Setup!$B$17+INDEX('FD inverse'!$A$44:$BH$44,1,'FD mesh'!$B$15+1)*Setup!$B$22</f>
        <v>0</v>
      </c>
      <c r="AU990" s="0" t="n">
        <f aca="false">SUMPRODUCT('FD inverse'!$A$45:$BH$45,'FD mesh'!$B$84:$BI$84,$E989:$BL989)+'FD inverse'!$A$45*$C990/Setup!$B$17+INDEX('FD inverse'!$A$45:$BH$45,1,'FD mesh'!$B$15+1)*Setup!$B$22</f>
        <v>0</v>
      </c>
      <c r="AV990" s="0" t="n">
        <f aca="false">SUMPRODUCT('FD inverse'!$A$46:$BH$46,'FD mesh'!$B$84:$BI$84,$E989:$BL989)+'FD inverse'!$A$46*$C990/Setup!$B$17+INDEX('FD inverse'!$A$46:$BH$46,1,'FD mesh'!$B$15+1)*Setup!$B$22</f>
        <v>0</v>
      </c>
      <c r="AW990" s="0" t="n">
        <f aca="false">SUMPRODUCT('FD inverse'!$A$47:$BH$47,'FD mesh'!$B$84:$BI$84,$E989:$BL989)+'FD inverse'!$A$47*$C990/Setup!$B$17+INDEX('FD inverse'!$A$47:$BH$47,1,'FD mesh'!$B$15+1)*Setup!$B$22</f>
        <v>0</v>
      </c>
      <c r="AX990" s="0" t="n">
        <f aca="false">SUMPRODUCT('FD inverse'!$A$48:$BH$48,'FD mesh'!$B$84:$BI$84,$E989:$BL989)+'FD inverse'!$A$48*$C990/Setup!$B$17+INDEX('FD inverse'!$A$48:$BH$48,1,'FD mesh'!$B$15+1)*Setup!$B$22</f>
        <v>0</v>
      </c>
      <c r="AY990" s="0" t="n">
        <f aca="false">SUMPRODUCT('FD inverse'!$A$49:$BH$49,'FD mesh'!$B$84:$BI$84,$E989:$BL989)+'FD inverse'!$A$49*$C990/Setup!$B$17+INDEX('FD inverse'!$A$49:$BH$49,1,'FD mesh'!$B$15+1)*Setup!$B$22</f>
        <v>0</v>
      </c>
      <c r="AZ990" s="0" t="n">
        <f aca="false">SUMPRODUCT('FD inverse'!$A$50:$BH$50,'FD mesh'!$B$84:$BI$84,$E989:$BL989)+'FD inverse'!$A$50*$C990/Setup!$B$17+INDEX('FD inverse'!$A$50:$BH$50,1,'FD mesh'!$B$15+1)*Setup!$B$22</f>
        <v>0</v>
      </c>
      <c r="BA990" s="0" t="n">
        <f aca="false">SUMPRODUCT('FD inverse'!$A$51:$BH$51,'FD mesh'!$B$84:$BI$84,$E989:$BL989)+'FD inverse'!$A$51*$C990/Setup!$B$17+INDEX('FD inverse'!$A$51:$BH$51,1,'FD mesh'!$B$15+1)*Setup!$B$22</f>
        <v>0</v>
      </c>
      <c r="BB990" s="0" t="n">
        <f aca="false">SUMPRODUCT('FD inverse'!$A$52:$BH$52,'FD mesh'!$B$84:$BI$84,$E989:$BL989)+'FD inverse'!$A$52*$C990/Setup!$B$17+INDEX('FD inverse'!$A$52:$BH$52,1,'FD mesh'!$B$15+1)*Setup!$B$22</f>
        <v>0</v>
      </c>
      <c r="BC990" s="0" t="n">
        <f aca="false">SUMPRODUCT('FD inverse'!$A$53:$BH$53,'FD mesh'!$B$84:$BI$84,$E989:$BL989)+'FD inverse'!$A$53*$C990/Setup!$B$17+INDEX('FD inverse'!$A$53:$BH$53,1,'FD mesh'!$B$15+1)*Setup!$B$22</f>
        <v>0</v>
      </c>
      <c r="BD990" s="0" t="n">
        <f aca="false">SUMPRODUCT('FD inverse'!$A$54:$BH$54,'FD mesh'!$B$84:$BI$84,$E989:$BL989)+'FD inverse'!$A$54*$C990/Setup!$B$17+INDEX('FD inverse'!$A$54:$BH$54,1,'FD mesh'!$B$15+1)*Setup!$B$22</f>
        <v>0</v>
      </c>
      <c r="BE990" s="0" t="n">
        <f aca="false">SUMPRODUCT('FD inverse'!$A$55:$BH$55,'FD mesh'!$B$84:$BI$84,$E989:$BL989)+'FD inverse'!$A$55*$C990/Setup!$B$17+INDEX('FD inverse'!$A$55:$BH$55,1,'FD mesh'!$B$15+1)*Setup!$B$22</f>
        <v>0</v>
      </c>
      <c r="BF990" s="0" t="n">
        <f aca="false">SUMPRODUCT('FD inverse'!$A$56:$BH$56,'FD mesh'!$B$84:$BI$84,$E989:$BL989)+'FD inverse'!$A$56*$C990/Setup!$B$17+INDEX('FD inverse'!$A$56:$BH$56,1,'FD mesh'!$B$15+1)*Setup!$B$22</f>
        <v>0</v>
      </c>
      <c r="BG990" s="0" t="n">
        <f aca="false">SUMPRODUCT('FD inverse'!$A$57:$BH$57,'FD mesh'!$B$84:$BI$84,$E989:$BL989)+'FD inverse'!$A$57*$C990/Setup!$B$17+INDEX('FD inverse'!$A$57:$BH$57,1,'FD mesh'!$B$15+1)*Setup!$B$22</f>
        <v>0</v>
      </c>
      <c r="BH990" s="0" t="n">
        <f aca="false">SUMPRODUCT('FD inverse'!$A$58:$BH$58,'FD mesh'!$B$84:$BI$84,$E989:$BL989)+'FD inverse'!$A$58*$C990/Setup!$B$17+INDEX('FD inverse'!$A$58:$BH$58,1,'FD mesh'!$B$15+1)*Setup!$B$22</f>
        <v>0</v>
      </c>
      <c r="BI990" s="0" t="n">
        <f aca="false">SUMPRODUCT('FD inverse'!$A$59:$BH$59,'FD mesh'!$B$84:$BI$84,$E989:$BL989)+'FD inverse'!$A$59*$C990/Setup!$B$17+INDEX('FD inverse'!$A$59:$BH$59,1,'FD mesh'!$B$15+1)*Setup!$B$22</f>
        <v>0</v>
      </c>
      <c r="BJ990" s="0" t="n">
        <f aca="false">SUMPRODUCT('FD inverse'!$A$60:$BH$60,'FD mesh'!$B$84:$BI$84,$E989:$BL989)+'FD inverse'!$A$60*$C990/Setup!$B$17+INDEX('FD inverse'!$A$60:$BH$60,1,'FD mesh'!$B$15+1)*Setup!$B$22</f>
        <v>0</v>
      </c>
      <c r="BK990" s="0" t="n">
        <f aca="false">SUMPRODUCT('FD inverse'!$A$61:$BH$61,'FD mesh'!$B$84:$BI$84,$E989:$BL989)+'FD inverse'!$A$61*$C990/Setup!$B$17+INDEX('FD inverse'!$A$61:$BH$61,1,'FD mesh'!$B$15+1)*Setup!$B$22</f>
        <v>0</v>
      </c>
      <c r="BL990" s="0" t="n">
        <f aca="false">SUMPRODUCT('FD inverse'!$A$62:$BH$62,'FD mesh'!$B$84:$BI$84,$E989:$BL989)+'FD inverse'!$A$62*$C990/Setup!$B$17+INDEX('FD inverse'!$A$62:$BH$62,1,'FD mesh'!$B$15+1)*Setup!$B$22</f>
        <v>0</v>
      </c>
    </row>
    <row r="991" customFormat="false" ht="15" hidden="false" customHeight="false" outlineLevel="0" collapsed="false">
      <c r="A991" s="0" t="n">
        <v>986</v>
      </c>
      <c r="B991" s="0" t="n">
        <f aca="false">A991*Setup!$B$11/3600</f>
        <v>82.1666666666667</v>
      </c>
      <c r="C991" s="0" t="n">
        <f aca="false">Setup!$B$7+Setup!$B$8*COS(2*PI()*(B991-Setup!$B$9)/24)</f>
        <v>24.1744775494613</v>
      </c>
      <c r="D991" s="0" t="n">
        <f aca="false">(C991-E991)/Setup!$B$17</f>
        <v>5.9088041820995</v>
      </c>
      <c r="E991" s="0" t="n">
        <f aca="false">SUMPRODUCT('FD inverse'!$A$3:$BH$3,'FD mesh'!$B$84:$BI$84,$E990:$BL990)+'FD inverse'!$A$3*$C991/Setup!$B$17+INDEX('FD inverse'!$A$3:$BH$3,1,'FD mesh'!$B$15+1)*Setup!$B$22</f>
        <v>23.4063330057884</v>
      </c>
      <c r="F991" s="0" t="n">
        <f aca="false">SUMPRODUCT('FD inverse'!$A$4:$BH$4,'FD mesh'!$B$84:$BI$84,$E990:$BL990)+'FD inverse'!$A$4*$C991/Setup!$B$17+INDEX('FD inverse'!$A$4:$BH$4,1,'FD mesh'!$B$15+1)*Setup!$B$22</f>
        <v>23.2419943522633</v>
      </c>
      <c r="G991" s="0" t="n">
        <f aca="false">SUMPRODUCT('FD inverse'!$A$5:$BH$5,'FD mesh'!$B$84:$BI$84,$E990:$BL990)+'FD inverse'!$A$5*$C991/Setup!$B$17+INDEX('FD inverse'!$A$5:$BH$5,1,'FD mesh'!$B$15+1)*Setup!$B$22</f>
        <v>23.097317372606</v>
      </c>
      <c r="H991" s="0" t="n">
        <f aca="false">SUMPRODUCT('FD inverse'!$A$6:$BH$6,'FD mesh'!$B$84:$BI$84,$E990:$BL990)+'FD inverse'!$A$6*$C991/Setup!$B$17+INDEX('FD inverse'!$A$6:$BH$6,1,'FD mesh'!$B$15+1)*Setup!$B$22</f>
        <v>22.6386340681398</v>
      </c>
      <c r="I991" s="0" t="n">
        <f aca="false">SUMPRODUCT('FD inverse'!$A$7:$BH$7,'FD mesh'!$B$84:$BI$84,$E990:$BL990)+'FD inverse'!$A$7*$C991/Setup!$B$17+INDEX('FD inverse'!$A$7:$BH$7,1,'FD mesh'!$B$15+1)*Setup!$B$22</f>
        <v>22.601583304364</v>
      </c>
      <c r="J991" s="0" t="n">
        <f aca="false">SUMPRODUCT('FD inverse'!$A$8:$BH$8,'FD mesh'!$B$84:$BI$84,$E990:$BL990)+'FD inverse'!$A$8*$C991/Setup!$B$17+INDEX('FD inverse'!$A$8:$BH$8,1,'FD mesh'!$B$15+1)*Setup!$B$22</f>
        <v>22.5703400761389</v>
      </c>
      <c r="K991" s="0" t="n">
        <f aca="false">SUMPRODUCT('FD inverse'!$A$9:$BH$9,'FD mesh'!$B$84:$BI$84,$E990:$BL990)+'FD inverse'!$A$9*$C991/Setup!$B$17+INDEX('FD inverse'!$A$9:$BH$9,1,'FD mesh'!$B$15+1)*Setup!$B$22</f>
        <v>22.5437605927957</v>
      </c>
      <c r="L991" s="0" t="n">
        <f aca="false">SUMPRODUCT('FD inverse'!$A$10:$BH$10,'FD mesh'!$B$84:$BI$84,$E990:$BL990)+'FD inverse'!$A$10*$C991/Setup!$B$17+INDEX('FD inverse'!$A$10:$BH$10,1,'FD mesh'!$B$15+1)*Setup!$B$22</f>
        <v>22.5208329403702</v>
      </c>
      <c r="M991" s="0" t="n">
        <f aca="false">SUMPRODUCT('FD inverse'!$A$11:$BH$11,'FD mesh'!$B$84:$BI$84,$E990:$BL990)+'FD inverse'!$A$11*$C991/Setup!$B$17+INDEX('FD inverse'!$A$11:$BH$11,1,'FD mesh'!$B$15+1)*Setup!$B$22</f>
        <v>22.500678224569</v>
      </c>
      <c r="N991" s="0" t="n">
        <f aca="false">SUMPRODUCT('FD inverse'!$A$12:$BH$12,'FD mesh'!$B$84:$BI$84,$E990:$BL990)+'FD inverse'!$A$12*$C991/Setup!$B$17+INDEX('FD inverse'!$A$12:$BH$12,1,'FD mesh'!$B$15+1)*Setup!$B$22</f>
        <v>22.48255118065</v>
      </c>
      <c r="O991" s="0" t="n">
        <f aca="false">SUMPRODUCT('FD inverse'!$A$13:$BH$13,'FD mesh'!$B$84:$BI$84,$E990:$BL990)+'FD inverse'!$A$13*$C991/Setup!$B$17+INDEX('FD inverse'!$A$13:$BH$13,1,'FD mesh'!$B$15+1)*Setup!$B$22</f>
        <v>22.4658403966123</v>
      </c>
      <c r="P991" s="0" t="n">
        <f aca="false">SUMPRODUCT('FD inverse'!$A$14:$BH$14,'FD mesh'!$B$84:$BI$84,$E990:$BL990)+'FD inverse'!$A$14*$C991/Setup!$B$17+INDEX('FD inverse'!$A$14:$BH$14,1,'FD mesh'!$B$15+1)*Setup!$B$22</f>
        <v>22.4500682737387</v>
      </c>
      <c r="Q991" s="0" t="n">
        <f aca="false">SUMPRODUCT('FD inverse'!$A$15:$BH$15,'FD mesh'!$B$84:$BI$84,$E990:$BL990)+'FD inverse'!$A$15*$C991/Setup!$B$17+INDEX('FD inverse'!$A$15:$BH$15,1,'FD mesh'!$B$15+1)*Setup!$B$22</f>
        <v>22.4348908261836</v>
      </c>
      <c r="R991" s="0" t="n">
        <f aca="false">SUMPRODUCT('FD inverse'!$A$16:$BH$16,'FD mesh'!$B$84:$BI$84,$E990:$BL990)+'FD inverse'!$A$16*$C991/Setup!$B$17+INDEX('FD inverse'!$A$16:$BH$16,1,'FD mesh'!$B$15+1)*Setup!$B$22</f>
        <v>22.4200973989799</v>
      </c>
      <c r="S991" s="0" t="n">
        <f aca="false">SUMPRODUCT('FD inverse'!$A$17:$BH$17,'FD mesh'!$B$84:$BI$84,$E990:$BL990)+'FD inverse'!$A$17*$C991/Setup!$B$17+INDEX('FD inverse'!$A$17:$BH$17,1,'FD mesh'!$B$15+1)*Setup!$B$22</f>
        <v>21.9475034575447</v>
      </c>
      <c r="T991" s="0" t="n">
        <f aca="false">SUMPRODUCT('FD inverse'!$A$18:$BH$18,'FD mesh'!$B$84:$BI$84,$E990:$BL990)+'FD inverse'!$A$18*$C991/Setup!$B$17+INDEX('FD inverse'!$A$18:$BH$18,1,'FD mesh'!$B$15+1)*Setup!$B$22</f>
        <v>21.4748974202812</v>
      </c>
      <c r="U991" s="0" t="n">
        <f aca="false">SUMPRODUCT('FD inverse'!$A$19:$BH$19,'FD mesh'!$B$84:$BI$84,$E990:$BL990)+'FD inverse'!$A$19*$C991/Setup!$B$17+INDEX('FD inverse'!$A$19:$BH$19,1,'FD mesh'!$B$15+1)*Setup!$B$22</f>
        <v>21.0021451012814</v>
      </c>
      <c r="V991" s="0" t="n">
        <f aca="false">SUMPRODUCT('FD inverse'!$A$20:$BH$20,'FD mesh'!$B$84:$BI$84,$E990:$BL990)+'FD inverse'!$A$20*$C991/Setup!$B$17+INDEX('FD inverse'!$A$20:$BH$20,1,'FD mesh'!$B$15+1)*Setup!$B$22</f>
        <v>20.5291407818924</v>
      </c>
      <c r="W991" s="0" t="n">
        <f aca="false">SUMPRODUCT('FD inverse'!$A$21:$BH$21,'FD mesh'!$B$84:$BI$84,$E990:$BL990)+'FD inverse'!$A$21*$C991/Setup!$B$17+INDEX('FD inverse'!$A$21:$BH$21,1,'FD mesh'!$B$15+1)*Setup!$B$22</f>
        <v>20.0558049504911</v>
      </c>
      <c r="X991" s="0" t="n">
        <f aca="false">SUMPRODUCT('FD inverse'!$A$22:$BH$22,'FD mesh'!$B$84:$BI$84,$E990:$BL990)+'FD inverse'!$A$22*$C991/Setup!$B$17+INDEX('FD inverse'!$A$22:$BH$22,1,'FD mesh'!$B$15+1)*Setup!$B$22</f>
        <v>19.5820820600824</v>
      </c>
      <c r="Y991" s="0" t="n">
        <f aca="false">SUMPRODUCT('FD inverse'!$A$23:$BH$23,'FD mesh'!$B$84:$BI$84,$E990:$BL990)+'FD inverse'!$A$23*$C991/Setup!$B$17+INDEX('FD inverse'!$A$23:$BH$23,1,'FD mesh'!$B$15+1)*Setup!$B$22</f>
        <v>19.1079383064085</v>
      </c>
      <c r="Z991" s="0" t="n">
        <f aca="false">SUMPRODUCT('FD inverse'!$A$24:$BH$24,'FD mesh'!$B$84:$BI$84,$E990:$BL990)+'FD inverse'!$A$24*$C991/Setup!$B$17+INDEX('FD inverse'!$A$24:$BH$24,1,'FD mesh'!$B$15+1)*Setup!$B$22</f>
        <v>18.6333594282665</v>
      </c>
      <c r="AA991" s="0" t="n">
        <f aca="false">SUMPRODUCT('FD inverse'!$A$25:$BH$25,'FD mesh'!$B$84:$BI$84,$E990:$BL990)+'FD inverse'!$A$25*$C991/Setup!$B$17+INDEX('FD inverse'!$A$25:$BH$25,1,'FD mesh'!$B$15+1)*Setup!$B$22</f>
        <v>18.1583485308382</v>
      </c>
      <c r="AB991" s="0" t="n">
        <f aca="false">SUMPRODUCT('FD inverse'!$A$26:$BH$26,'FD mesh'!$B$84:$BI$84,$E990:$BL990)+'FD inverse'!$A$26*$C991/Setup!$B$17+INDEX('FD inverse'!$A$26:$BH$26,1,'FD mesh'!$B$15+1)*Setup!$B$22</f>
        <v>17.6829239320238</v>
      </c>
      <c r="AC991" s="0" t="n">
        <f aca="false">SUMPRODUCT('FD inverse'!$A$27:$BH$27,'FD mesh'!$B$84:$BI$84,$E990:$BL990)+'FD inverse'!$A$27*$C991/Setup!$B$17+INDEX('FD inverse'!$A$27:$BH$27,1,'FD mesh'!$B$15+1)*Setup!$B$22</f>
        <v>17.2071170310573</v>
      </c>
      <c r="AD991" s="0" t="n">
        <f aca="false">SUMPRODUCT('FD inverse'!$A$28:$BH$28,'FD mesh'!$B$84:$BI$84,$E990:$BL990)+'FD inverse'!$A$28*$C991/Setup!$B$17+INDEX('FD inverse'!$A$28:$BH$28,1,'FD mesh'!$B$15+1)*Setup!$B$22</f>
        <v>16.7309701980566</v>
      </c>
      <c r="AE991" s="0" t="n">
        <f aca="false">SUMPRODUCT('FD inverse'!$A$29:$BH$29,'FD mesh'!$B$84:$BI$84,$E990:$BL990)+'FD inverse'!$A$29*$C991/Setup!$B$17+INDEX('FD inverse'!$A$29:$BH$29,1,'FD mesh'!$B$15+1)*Setup!$B$22</f>
        <v>16.2545346826161</v>
      </c>
      <c r="AF991" s="0" t="n">
        <f aca="false">SUMPRODUCT('FD inverse'!$A$30:$BH$30,'FD mesh'!$B$84:$BI$84,$E990:$BL990)+'FD inverse'!$A$30*$C991/Setup!$B$17+INDEX('FD inverse'!$A$30:$BH$30,1,'FD mesh'!$B$15+1)*Setup!$B$22</f>
        <v>15.7778685391034</v>
      </c>
      <c r="AG991" s="0" t="n">
        <f aca="false">SUMPRODUCT('FD inverse'!$A$31:$BH$31,'FD mesh'!$B$84:$BI$84,$E990:$BL990)+'FD inverse'!$A$31*$C991/Setup!$B$17+INDEX('FD inverse'!$A$31:$BH$31,1,'FD mesh'!$B$15+1)*Setup!$B$22</f>
        <v>15.3010345659523</v>
      </c>
      <c r="AH991" s="0" t="n">
        <f aca="false">SUMPRODUCT('FD inverse'!$A$32:$BH$32,'FD mesh'!$B$84:$BI$84,$E990:$BL990)+'FD inverse'!$A$32*$C991/Setup!$B$17+INDEX('FD inverse'!$A$32:$BH$32,1,'FD mesh'!$B$15+1)*Setup!$B$22</f>
        <v>15.2808464297635</v>
      </c>
      <c r="AI991" s="0" t="n">
        <f aca="false">SUMPRODUCT('FD inverse'!$A$33:$BH$33,'FD mesh'!$B$84:$BI$84,$E990:$BL990)+'FD inverse'!$A$33*$C991/Setup!$B$17+INDEX('FD inverse'!$A$33:$BH$33,1,'FD mesh'!$B$15+1)*Setup!$B$22</f>
        <v>15.2604879937405</v>
      </c>
      <c r="AJ991" s="0" t="n">
        <f aca="false">SUMPRODUCT('FD inverse'!$A$34:$BH$34,'FD mesh'!$B$84:$BI$84,$E990:$BL990)+'FD inverse'!$A$34*$C991/Setup!$B$17+INDEX('FD inverse'!$A$34:$BH$34,1,'FD mesh'!$B$15+1)*Setup!$B$22</f>
        <v>15.2399666832639</v>
      </c>
      <c r="AK991" s="0" t="n">
        <f aca="false">SUMPRODUCT('FD inverse'!$A$35:$BH$35,'FD mesh'!$B$84:$BI$84,$E990:$BL990)+'FD inverse'!$A$35*$C991/Setup!$B$17+INDEX('FD inverse'!$A$35:$BH$35,1,'FD mesh'!$B$15+1)*Setup!$B$22</f>
        <v>15.219291391047</v>
      </c>
      <c r="AL991" s="0" t="n">
        <f aca="false">SUMPRODUCT('FD inverse'!$A$36:$BH$36,'FD mesh'!$B$84:$BI$84,$E990:$BL990)+'FD inverse'!$A$36*$C991/Setup!$B$17+INDEX('FD inverse'!$A$36:$BH$36,1,'FD mesh'!$B$15+1)*Setup!$B$22</f>
        <v>15.198472277784</v>
      </c>
      <c r="AM991" s="0" t="n">
        <f aca="false">SUMPRODUCT('FD inverse'!$A$37:$BH$37,'FD mesh'!$B$84:$BI$84,$E990:$BL990)+'FD inverse'!$A$37*$C991/Setup!$B$17+INDEX('FD inverse'!$A$37:$BH$37,1,'FD mesh'!$B$15+1)*Setup!$B$22</f>
        <v>15.1775205928201</v>
      </c>
      <c r="AN991" s="0" t="n">
        <f aca="false">SUMPRODUCT('FD inverse'!$A$38:$BH$38,'FD mesh'!$B$84:$BI$84,$E990:$BL990)+'FD inverse'!$A$38*$C991/Setup!$B$17+INDEX('FD inverse'!$A$38:$BH$38,1,'FD mesh'!$B$15+1)*Setup!$B$22</f>
        <v>15.1564485134859</v>
      </c>
      <c r="AO991" s="0" t="n">
        <f aca="false">SUMPRODUCT('FD inverse'!$A$39:$BH$39,'FD mesh'!$B$84:$BI$84,$E990:$BL990)+'FD inverse'!$A$39*$C991/Setup!$B$17+INDEX('FD inverse'!$A$39:$BH$39,1,'FD mesh'!$B$15+1)*Setup!$B$22</f>
        <v>15.1352690016083</v>
      </c>
      <c r="AP991" s="0" t="n">
        <f aca="false">SUMPRODUCT('FD inverse'!$A$40:$BH$40,'FD mesh'!$B$84:$BI$84,$E990:$BL990)+'FD inverse'!$A$40*$C991/Setup!$B$17+INDEX('FD inverse'!$A$40:$BH$40,1,'FD mesh'!$B$15+1)*Setup!$B$22</f>
        <v>15.113995675599</v>
      </c>
      <c r="AQ991" s="0" t="n">
        <f aca="false">SUMPRODUCT('FD inverse'!$A$41:$BH$41,'FD mesh'!$B$84:$BI$84,$E990:$BL990)+'FD inverse'!$A$41*$C991/Setup!$B$17+INDEX('FD inverse'!$A$41:$BH$41,1,'FD mesh'!$B$15+1)*Setup!$B$22</f>
        <v>15.092642696428</v>
      </c>
      <c r="AR991" s="0" t="n">
        <f aca="false">SUMPRODUCT('FD inverse'!$A$42:$BH$42,'FD mesh'!$B$84:$BI$84,$E990:$BL990)+'FD inverse'!$A$42*$C991/Setup!$B$17+INDEX('FD inverse'!$A$42:$BH$42,1,'FD mesh'!$B$15+1)*Setup!$B$22</f>
        <v>15.0712246657111</v>
      </c>
      <c r="AS991" s="0" t="n">
        <f aca="false">SUMPRODUCT('FD inverse'!$A$43:$BH$43,'FD mesh'!$B$84:$BI$84,$E990:$BL990)+'FD inverse'!$A$43*$C991/Setup!$B$17+INDEX('FD inverse'!$A$43:$BH$43,1,'FD mesh'!$B$15+1)*Setup!$B$22</f>
        <v>0</v>
      </c>
      <c r="AT991" s="0" t="n">
        <f aca="false">SUMPRODUCT('FD inverse'!$A$44:$BH$44,'FD mesh'!$B$84:$BI$84,$E990:$BL990)+'FD inverse'!$A$44*$C991/Setup!$B$17+INDEX('FD inverse'!$A$44:$BH$44,1,'FD mesh'!$B$15+1)*Setup!$B$22</f>
        <v>0</v>
      </c>
      <c r="AU991" s="0" t="n">
        <f aca="false">SUMPRODUCT('FD inverse'!$A$45:$BH$45,'FD mesh'!$B$84:$BI$84,$E990:$BL990)+'FD inverse'!$A$45*$C991/Setup!$B$17+INDEX('FD inverse'!$A$45:$BH$45,1,'FD mesh'!$B$15+1)*Setup!$B$22</f>
        <v>0</v>
      </c>
      <c r="AV991" s="0" t="n">
        <f aca="false">SUMPRODUCT('FD inverse'!$A$46:$BH$46,'FD mesh'!$B$84:$BI$84,$E990:$BL990)+'FD inverse'!$A$46*$C991/Setup!$B$17+INDEX('FD inverse'!$A$46:$BH$46,1,'FD mesh'!$B$15+1)*Setup!$B$22</f>
        <v>0</v>
      </c>
      <c r="AW991" s="0" t="n">
        <f aca="false">SUMPRODUCT('FD inverse'!$A$47:$BH$47,'FD mesh'!$B$84:$BI$84,$E990:$BL990)+'FD inverse'!$A$47*$C991/Setup!$B$17+INDEX('FD inverse'!$A$47:$BH$47,1,'FD mesh'!$B$15+1)*Setup!$B$22</f>
        <v>0</v>
      </c>
      <c r="AX991" s="0" t="n">
        <f aca="false">SUMPRODUCT('FD inverse'!$A$48:$BH$48,'FD mesh'!$B$84:$BI$84,$E990:$BL990)+'FD inverse'!$A$48*$C991/Setup!$B$17+INDEX('FD inverse'!$A$48:$BH$48,1,'FD mesh'!$B$15+1)*Setup!$B$22</f>
        <v>0</v>
      </c>
      <c r="AY991" s="0" t="n">
        <f aca="false">SUMPRODUCT('FD inverse'!$A$49:$BH$49,'FD mesh'!$B$84:$BI$84,$E990:$BL990)+'FD inverse'!$A$49*$C991/Setup!$B$17+INDEX('FD inverse'!$A$49:$BH$49,1,'FD mesh'!$B$15+1)*Setup!$B$22</f>
        <v>0</v>
      </c>
      <c r="AZ991" s="0" t="n">
        <f aca="false">SUMPRODUCT('FD inverse'!$A$50:$BH$50,'FD mesh'!$B$84:$BI$84,$E990:$BL990)+'FD inverse'!$A$50*$C991/Setup!$B$17+INDEX('FD inverse'!$A$50:$BH$50,1,'FD mesh'!$B$15+1)*Setup!$B$22</f>
        <v>0</v>
      </c>
      <c r="BA991" s="0" t="n">
        <f aca="false">SUMPRODUCT('FD inverse'!$A$51:$BH$51,'FD mesh'!$B$84:$BI$84,$E990:$BL990)+'FD inverse'!$A$51*$C991/Setup!$B$17+INDEX('FD inverse'!$A$51:$BH$51,1,'FD mesh'!$B$15+1)*Setup!$B$22</f>
        <v>0</v>
      </c>
      <c r="BB991" s="0" t="n">
        <f aca="false">SUMPRODUCT('FD inverse'!$A$52:$BH$52,'FD mesh'!$B$84:$BI$84,$E990:$BL990)+'FD inverse'!$A$52*$C991/Setup!$B$17+INDEX('FD inverse'!$A$52:$BH$52,1,'FD mesh'!$B$15+1)*Setup!$B$22</f>
        <v>0</v>
      </c>
      <c r="BC991" s="0" t="n">
        <f aca="false">SUMPRODUCT('FD inverse'!$A$53:$BH$53,'FD mesh'!$B$84:$BI$84,$E990:$BL990)+'FD inverse'!$A$53*$C991/Setup!$B$17+INDEX('FD inverse'!$A$53:$BH$53,1,'FD mesh'!$B$15+1)*Setup!$B$22</f>
        <v>0</v>
      </c>
      <c r="BD991" s="0" t="n">
        <f aca="false">SUMPRODUCT('FD inverse'!$A$54:$BH$54,'FD mesh'!$B$84:$BI$84,$E990:$BL990)+'FD inverse'!$A$54*$C991/Setup!$B$17+INDEX('FD inverse'!$A$54:$BH$54,1,'FD mesh'!$B$15+1)*Setup!$B$22</f>
        <v>0</v>
      </c>
      <c r="BE991" s="0" t="n">
        <f aca="false">SUMPRODUCT('FD inverse'!$A$55:$BH$55,'FD mesh'!$B$84:$BI$84,$E990:$BL990)+'FD inverse'!$A$55*$C991/Setup!$B$17+INDEX('FD inverse'!$A$55:$BH$55,1,'FD mesh'!$B$15+1)*Setup!$B$22</f>
        <v>0</v>
      </c>
      <c r="BF991" s="0" t="n">
        <f aca="false">SUMPRODUCT('FD inverse'!$A$56:$BH$56,'FD mesh'!$B$84:$BI$84,$E990:$BL990)+'FD inverse'!$A$56*$C991/Setup!$B$17+INDEX('FD inverse'!$A$56:$BH$56,1,'FD mesh'!$B$15+1)*Setup!$B$22</f>
        <v>0</v>
      </c>
      <c r="BG991" s="0" t="n">
        <f aca="false">SUMPRODUCT('FD inverse'!$A$57:$BH$57,'FD mesh'!$B$84:$BI$84,$E990:$BL990)+'FD inverse'!$A$57*$C991/Setup!$B$17+INDEX('FD inverse'!$A$57:$BH$57,1,'FD mesh'!$B$15+1)*Setup!$B$22</f>
        <v>0</v>
      </c>
      <c r="BH991" s="0" t="n">
        <f aca="false">SUMPRODUCT('FD inverse'!$A$58:$BH$58,'FD mesh'!$B$84:$BI$84,$E990:$BL990)+'FD inverse'!$A$58*$C991/Setup!$B$17+INDEX('FD inverse'!$A$58:$BH$58,1,'FD mesh'!$B$15+1)*Setup!$B$22</f>
        <v>0</v>
      </c>
      <c r="BI991" s="0" t="n">
        <f aca="false">SUMPRODUCT('FD inverse'!$A$59:$BH$59,'FD mesh'!$B$84:$BI$84,$E990:$BL990)+'FD inverse'!$A$59*$C991/Setup!$B$17+INDEX('FD inverse'!$A$59:$BH$59,1,'FD mesh'!$B$15+1)*Setup!$B$22</f>
        <v>0</v>
      </c>
      <c r="BJ991" s="0" t="n">
        <f aca="false">SUMPRODUCT('FD inverse'!$A$60:$BH$60,'FD mesh'!$B$84:$BI$84,$E990:$BL990)+'FD inverse'!$A$60*$C991/Setup!$B$17+INDEX('FD inverse'!$A$60:$BH$60,1,'FD mesh'!$B$15+1)*Setup!$B$22</f>
        <v>0</v>
      </c>
      <c r="BK991" s="0" t="n">
        <f aca="false">SUMPRODUCT('FD inverse'!$A$61:$BH$61,'FD mesh'!$B$84:$BI$84,$E990:$BL990)+'FD inverse'!$A$61*$C991/Setup!$B$17+INDEX('FD inverse'!$A$61:$BH$61,1,'FD mesh'!$B$15+1)*Setup!$B$22</f>
        <v>0</v>
      </c>
      <c r="BL991" s="0" t="n">
        <f aca="false">SUMPRODUCT('FD inverse'!$A$62:$BH$62,'FD mesh'!$B$84:$BI$84,$E990:$BL990)+'FD inverse'!$A$62*$C991/Setup!$B$17+INDEX('FD inverse'!$A$62:$BH$62,1,'FD mesh'!$B$15+1)*Setup!$B$22</f>
        <v>0</v>
      </c>
    </row>
    <row r="992" customFormat="false" ht="15" hidden="false" customHeight="false" outlineLevel="0" collapsed="false">
      <c r="A992" s="0" t="n">
        <v>987</v>
      </c>
      <c r="B992" s="0" t="n">
        <f aca="false">A992*Setup!$B$11/3600</f>
        <v>82.25</v>
      </c>
      <c r="C992" s="0" t="n">
        <f aca="false">Setup!$B$7+Setup!$B$8*COS(2*PI()*(B992-Setup!$B$9)/24)</f>
        <v>24.2616125169206</v>
      </c>
      <c r="D992" s="0" t="n">
        <f aca="false">(C992-E992)/Setup!$B$17</f>
        <v>6.16960417816971</v>
      </c>
      <c r="E992" s="0" t="n">
        <f aca="false">SUMPRODUCT('FD inverse'!$A$3:$BH$3,'FD mesh'!$B$84:$BI$84,$E991:$BL991)+'FD inverse'!$A$3*$C992/Setup!$B$17+INDEX('FD inverse'!$A$3:$BH$3,1,'FD mesh'!$B$15+1)*Setup!$B$22</f>
        <v>23.4595639737585</v>
      </c>
      <c r="F992" s="0" t="n">
        <f aca="false">SUMPRODUCT('FD inverse'!$A$4:$BH$4,'FD mesh'!$B$84:$BI$84,$E991:$BL991)+'FD inverse'!$A$4*$C992/Setup!$B$17+INDEX('FD inverse'!$A$4:$BH$4,1,'FD mesh'!$B$15+1)*Setup!$B$22</f>
        <v>23.2874966611577</v>
      </c>
      <c r="G992" s="0" t="n">
        <f aca="false">SUMPRODUCT('FD inverse'!$A$5:$BH$5,'FD mesh'!$B$84:$BI$84,$E991:$BL991)+'FD inverse'!$A$5*$C992/Setup!$B$17+INDEX('FD inverse'!$A$5:$BH$5,1,'FD mesh'!$B$15+1)*Setup!$B$22</f>
        <v>23.13517861457</v>
      </c>
      <c r="H992" s="0" t="n">
        <f aca="false">SUMPRODUCT('FD inverse'!$A$6:$BH$6,'FD mesh'!$B$84:$BI$84,$E991:$BL991)+'FD inverse'!$A$6*$C992/Setup!$B$17+INDEX('FD inverse'!$A$6:$BH$6,1,'FD mesh'!$B$15+1)*Setup!$B$22</f>
        <v>22.6509971336343</v>
      </c>
      <c r="I992" s="0" t="n">
        <f aca="false">SUMPRODUCT('FD inverse'!$A$7:$BH$7,'FD mesh'!$B$84:$BI$84,$E991:$BL991)+'FD inverse'!$A$7*$C992/Setup!$B$17+INDEX('FD inverse'!$A$7:$BH$7,1,'FD mesh'!$B$15+1)*Setup!$B$22</f>
        <v>22.6117961369422</v>
      </c>
      <c r="J992" s="0" t="n">
        <f aca="false">SUMPRODUCT('FD inverse'!$A$8:$BH$8,'FD mesh'!$B$84:$BI$84,$E991:$BL991)+'FD inverse'!$A$8*$C992/Setup!$B$17+INDEX('FD inverse'!$A$8:$BH$8,1,'FD mesh'!$B$15+1)*Setup!$B$22</f>
        <v>22.5786204102078</v>
      </c>
      <c r="K992" s="0" t="n">
        <f aca="false">SUMPRODUCT('FD inverse'!$A$9:$BH$9,'FD mesh'!$B$84:$BI$84,$E991:$BL991)+'FD inverse'!$A$9*$C992/Setup!$B$17+INDEX('FD inverse'!$A$9:$BH$9,1,'FD mesh'!$B$15+1)*Setup!$B$22</f>
        <v>22.5503298363163</v>
      </c>
      <c r="L992" s="0" t="n">
        <f aca="false">SUMPRODUCT('FD inverse'!$A$10:$BH$10,'FD mesh'!$B$84:$BI$84,$E991:$BL991)+'FD inverse'!$A$10*$C992/Setup!$B$17+INDEX('FD inverse'!$A$10:$BH$10,1,'FD mesh'!$B$15+1)*Setup!$B$22</f>
        <v>22.525914922319</v>
      </c>
      <c r="M992" s="0" t="n">
        <f aca="false">SUMPRODUCT('FD inverse'!$A$11:$BH$11,'FD mesh'!$B$84:$BI$84,$E991:$BL991)+'FD inverse'!$A$11*$C992/Setup!$B$17+INDEX('FD inverse'!$A$11:$BH$11,1,'FD mesh'!$B$15+1)*Setup!$B$22</f>
        <v>22.5044982277605</v>
      </c>
      <c r="N992" s="0" t="n">
        <f aca="false">SUMPRODUCT('FD inverse'!$A$12:$BH$12,'FD mesh'!$B$84:$BI$84,$E991:$BL991)+'FD inverse'!$A$12*$C992/Setup!$B$17+INDEX('FD inverse'!$A$12:$BH$12,1,'FD mesh'!$B$15+1)*Setup!$B$22</f>
        <v>22.4853352224006</v>
      </c>
      <c r="O992" s="0" t="n">
        <f aca="false">SUMPRODUCT('FD inverse'!$A$13:$BH$13,'FD mesh'!$B$84:$BI$84,$E991:$BL991)+'FD inverse'!$A$13*$C992/Setup!$B$17+INDEX('FD inverse'!$A$13:$BH$13,1,'FD mesh'!$B$15+1)*Setup!$B$22</f>
        <v>22.4678147195485</v>
      </c>
      <c r="P992" s="0" t="n">
        <f aca="false">SUMPRODUCT('FD inverse'!$A$14:$BH$14,'FD mesh'!$B$84:$BI$84,$E991:$BL991)+'FD inverse'!$A$14*$C992/Setup!$B$17+INDEX('FD inverse'!$A$14:$BH$14,1,'FD mesh'!$B$15+1)*Setup!$B$22</f>
        <v>22.451459008989</v>
      </c>
      <c r="Q992" s="0" t="n">
        <f aca="false">SUMPRODUCT('FD inverse'!$A$15:$BH$15,'FD mesh'!$B$84:$BI$84,$E991:$BL991)+'FD inverse'!$A$15*$C992/Setup!$B$17+INDEX('FD inverse'!$A$15:$BH$15,1,'FD mesh'!$B$15+1)*Setup!$B$22</f>
        <v>22.4359237912027</v>
      </c>
      <c r="R992" s="0" t="n">
        <f aca="false">SUMPRODUCT('FD inverse'!$A$16:$BH$16,'FD mesh'!$B$84:$BI$84,$E991:$BL991)+'FD inverse'!$A$16*$C992/Setup!$B$17+INDEX('FD inverse'!$A$16:$BH$16,1,'FD mesh'!$B$15+1)*Setup!$B$22</f>
        <v>22.4209979923066</v>
      </c>
      <c r="S992" s="0" t="n">
        <f aca="false">SUMPRODUCT('FD inverse'!$A$17:$BH$17,'FD mesh'!$B$84:$BI$84,$E991:$BL991)+'FD inverse'!$A$17*$C992/Setup!$B$17+INDEX('FD inverse'!$A$17:$BH$17,1,'FD mesh'!$B$15+1)*Setup!$B$22</f>
        <v>21.9478175088404</v>
      </c>
      <c r="T992" s="0" t="n">
        <f aca="false">SUMPRODUCT('FD inverse'!$A$18:$BH$18,'FD mesh'!$B$84:$BI$84,$E991:$BL991)+'FD inverse'!$A$18*$C992/Setup!$B$17+INDEX('FD inverse'!$A$18:$BH$18,1,'FD mesh'!$B$15+1)*Setup!$B$22</f>
        <v>21.4747294461839</v>
      </c>
      <c r="U992" s="0" t="n">
        <f aca="false">SUMPRODUCT('FD inverse'!$A$19:$BH$19,'FD mesh'!$B$84:$BI$84,$E991:$BL991)+'FD inverse'!$A$19*$C992/Setup!$B$17+INDEX('FD inverse'!$A$19:$BH$19,1,'FD mesh'!$B$15+1)*Setup!$B$22</f>
        <v>21.0015919511504</v>
      </c>
      <c r="V992" s="0" t="n">
        <f aca="false">SUMPRODUCT('FD inverse'!$A$20:$BH$20,'FD mesh'!$B$84:$BI$84,$E991:$BL991)+'FD inverse'!$A$20*$C992/Setup!$B$17+INDEX('FD inverse'!$A$20:$BH$20,1,'FD mesh'!$B$15+1)*Setup!$B$22</f>
        <v>20.5282916719354</v>
      </c>
      <c r="W992" s="0" t="n">
        <f aca="false">SUMPRODUCT('FD inverse'!$A$21:$BH$21,'FD mesh'!$B$84:$BI$84,$E991:$BL991)+'FD inverse'!$A$21*$C992/Setup!$B$17+INDEX('FD inverse'!$A$21:$BH$21,1,'FD mesh'!$B$15+1)*Setup!$B$22</f>
        <v>20.0547415117901</v>
      </c>
      <c r="X992" s="0" t="n">
        <f aca="false">SUMPRODUCT('FD inverse'!$A$22:$BH$22,'FD mesh'!$B$84:$BI$84,$E991:$BL991)+'FD inverse'!$A$22*$C992/Setup!$B$17+INDEX('FD inverse'!$A$22:$BH$22,1,'FD mesh'!$B$15+1)*Setup!$B$22</f>
        <v>19.5808783968272</v>
      </c>
      <c r="Y992" s="0" t="n">
        <f aca="false">SUMPRODUCT('FD inverse'!$A$23:$BH$23,'FD mesh'!$B$84:$BI$84,$E991:$BL991)+'FD inverse'!$A$23*$C992/Setup!$B$17+INDEX('FD inverse'!$A$23:$BH$23,1,'FD mesh'!$B$15+1)*Setup!$B$22</f>
        <v>19.1066610609635</v>
      </c>
      <c r="Z992" s="0" t="n">
        <f aca="false">SUMPRODUCT('FD inverse'!$A$24:$BH$24,'FD mesh'!$B$84:$BI$84,$E991:$BL991)+'FD inverse'!$A$24*$C992/Setup!$B$17+INDEX('FD inverse'!$A$24:$BH$24,1,'FD mesh'!$B$15+1)*Setup!$B$22</f>
        <v>18.6320678500117</v>
      </c>
      <c r="AA992" s="0" t="n">
        <f aca="false">SUMPRODUCT('FD inverse'!$A$25:$BH$25,'FD mesh'!$B$84:$BI$84,$E991:$BL991)+'FD inverse'!$A$25*$C992/Setup!$B$17+INDEX('FD inverse'!$A$25:$BH$25,1,'FD mesh'!$B$15+1)*Setup!$B$22</f>
        <v>18.1570945460306</v>
      </c>
      <c r="AB992" s="0" t="n">
        <f aca="false">SUMPRODUCT('FD inverse'!$A$26:$BH$26,'FD mesh'!$B$84:$BI$84,$E991:$BL991)+'FD inverse'!$A$26*$C992/Setup!$B$17+INDEX('FD inverse'!$A$26:$BH$26,1,'FD mesh'!$B$15+1)*Setup!$B$22</f>
        <v>17.6817522122347</v>
      </c>
      <c r="AC992" s="0" t="n">
        <f aca="false">SUMPRODUCT('FD inverse'!$A$27:$BH$27,'FD mesh'!$B$84:$BI$84,$E991:$BL991)+'FD inverse'!$A$27*$C992/Setup!$B$17+INDEX('FD inverse'!$A$27:$BH$27,1,'FD mesh'!$B$15+1)*Setup!$B$22</f>
        <v>17.2060650580437</v>
      </c>
      <c r="AD992" s="0" t="n">
        <f aca="false">SUMPRODUCT('FD inverse'!$A$28:$BH$28,'FD mesh'!$B$84:$BI$84,$E991:$BL991)+'FD inverse'!$A$28*$C992/Setup!$B$17+INDEX('FD inverse'!$A$28:$BH$28,1,'FD mesh'!$B$15+1)*Setup!$B$22</f>
        <v>16.730068323223</v>
      </c>
      <c r="AE992" s="0" t="n">
        <f aca="false">SUMPRODUCT('FD inverse'!$A$29:$BH$29,'FD mesh'!$B$84:$BI$84,$E991:$BL991)+'FD inverse'!$A$29*$C992/Setup!$B$17+INDEX('FD inverse'!$A$29:$BH$29,1,'FD mesh'!$B$15+1)*Setup!$B$22</f>
        <v>16.2538061795228</v>
      </c>
      <c r="AF992" s="0" t="n">
        <f aca="false">SUMPRODUCT('FD inverse'!$A$30:$BH$30,'FD mesh'!$B$84:$BI$84,$E991:$BL991)+'FD inverse'!$A$30*$C992/Setup!$B$17+INDEX('FD inverse'!$A$30:$BH$30,1,'FD mesh'!$B$15+1)*Setup!$B$22</f>
        <v>15.7773296477694</v>
      </c>
      <c r="AG992" s="0" t="n">
        <f aca="false">SUMPRODUCT('FD inverse'!$A$31:$BH$31,'FD mesh'!$B$84:$BI$84,$E991:$BL991)+'FD inverse'!$A$31*$C992/Setup!$B$17+INDEX('FD inverse'!$A$31:$BH$31,1,'FD mesh'!$B$15+1)*Setup!$B$22</f>
        <v>15.3006945279948</v>
      </c>
      <c r="AH992" s="0" t="n">
        <f aca="false">SUMPRODUCT('FD inverse'!$A$32:$BH$32,'FD mesh'!$B$84:$BI$84,$E991:$BL991)+'FD inverse'!$A$32*$C992/Setup!$B$17+INDEX('FD inverse'!$A$32:$BH$32,1,'FD mesh'!$B$15+1)*Setup!$B$22</f>
        <v>15.2805167721655</v>
      </c>
      <c r="AI992" s="0" t="n">
        <f aca="false">SUMPRODUCT('FD inverse'!$A$33:$BH$33,'FD mesh'!$B$84:$BI$84,$E991:$BL991)+'FD inverse'!$A$33*$C992/Setup!$B$17+INDEX('FD inverse'!$A$33:$BH$33,1,'FD mesh'!$B$15+1)*Setup!$B$22</f>
        <v>15.2601721360671</v>
      </c>
      <c r="AJ992" s="0" t="n">
        <f aca="false">SUMPRODUCT('FD inverse'!$A$34:$BH$34,'FD mesh'!$B$84:$BI$84,$E991:$BL991)+'FD inverse'!$A$34*$C992/Setup!$B$17+INDEX('FD inverse'!$A$34:$BH$34,1,'FD mesh'!$B$15+1)*Setup!$B$22</f>
        <v>15.2396676055392</v>
      </c>
      <c r="AK992" s="0" t="n">
        <f aca="false">SUMPRODUCT('FD inverse'!$A$35:$BH$35,'FD mesh'!$B$84:$BI$84,$E991:$BL991)+'FD inverse'!$A$35*$C992/Setup!$B$17+INDEX('FD inverse'!$A$35:$BH$35,1,'FD mesh'!$B$15+1)*Setup!$B$22</f>
        <v>15.2190116749783</v>
      </c>
      <c r="AL992" s="0" t="n">
        <f aca="false">SUMPRODUCT('FD inverse'!$A$36:$BH$36,'FD mesh'!$B$84:$BI$84,$E991:$BL991)+'FD inverse'!$A$36*$C992/Setup!$B$17+INDEX('FD inverse'!$A$36:$BH$36,1,'FD mesh'!$B$15+1)*Setup!$B$22</f>
        <v>15.1982141457007</v>
      </c>
      <c r="AM992" s="0" t="n">
        <f aca="false">SUMPRODUCT('FD inverse'!$A$37:$BH$37,'FD mesh'!$B$84:$BI$84,$E991:$BL991)+'FD inverse'!$A$37*$C992/Setup!$B$17+INDEX('FD inverse'!$A$37:$BH$37,1,'FD mesh'!$B$15+1)*Setup!$B$22</f>
        <v>15.177285944017</v>
      </c>
      <c r="AN992" s="0" t="n">
        <f aca="false">SUMPRODUCT('FD inverse'!$A$38:$BH$38,'FD mesh'!$B$84:$BI$84,$E991:$BL991)+'FD inverse'!$A$38*$C992/Setup!$B$17+INDEX('FD inverse'!$A$38:$BH$38,1,'FD mesh'!$B$15+1)*Setup!$B$22</f>
        <v>15.1562389577044</v>
      </c>
      <c r="AO992" s="0" t="n">
        <f aca="false">SUMPRODUCT('FD inverse'!$A$39:$BH$39,'FD mesh'!$B$84:$BI$84,$E991:$BL991)+'FD inverse'!$A$39*$C992/Setup!$B$17+INDEX('FD inverse'!$A$39:$BH$39,1,'FD mesh'!$B$15+1)*Setup!$B$22</f>
        <v>15.1350858894286</v>
      </c>
      <c r="AP992" s="0" t="n">
        <f aca="false">SUMPRODUCT('FD inverse'!$A$40:$BH$40,'FD mesh'!$B$84:$BI$84,$E991:$BL991)+'FD inverse'!$A$40*$C992/Setup!$B$17+INDEX('FD inverse'!$A$40:$BH$40,1,'FD mesh'!$B$15+1)*Setup!$B$22</f>
        <v>15.1138401255498</v>
      </c>
      <c r="AQ992" s="0" t="n">
        <f aca="false">SUMPRODUCT('FD inverse'!$A$41:$BH$41,'FD mesh'!$B$84:$BI$84,$E991:$BL991)+'FD inverse'!$A$41*$C992/Setup!$B$17+INDEX('FD inverse'!$A$41:$BH$41,1,'FD mesh'!$B$15+1)*Setup!$B$22</f>
        <v>15.0925156186532</v>
      </c>
      <c r="AR992" s="0" t="n">
        <f aca="false">SUMPRODUCT('FD inverse'!$A$42:$BH$42,'FD mesh'!$B$84:$BI$84,$E991:$BL991)+'FD inverse'!$A$42*$C992/Setup!$B$17+INDEX('FD inverse'!$A$42:$BH$42,1,'FD mesh'!$B$15+1)*Setup!$B$22</f>
        <v>15.0711267820602</v>
      </c>
      <c r="AS992" s="0" t="n">
        <f aca="false">SUMPRODUCT('FD inverse'!$A$43:$BH$43,'FD mesh'!$B$84:$BI$84,$E991:$BL991)+'FD inverse'!$A$43*$C992/Setup!$B$17+INDEX('FD inverse'!$A$43:$BH$43,1,'FD mesh'!$B$15+1)*Setup!$B$22</f>
        <v>0</v>
      </c>
      <c r="AT992" s="0" t="n">
        <f aca="false">SUMPRODUCT('FD inverse'!$A$44:$BH$44,'FD mesh'!$B$84:$BI$84,$E991:$BL991)+'FD inverse'!$A$44*$C992/Setup!$B$17+INDEX('FD inverse'!$A$44:$BH$44,1,'FD mesh'!$B$15+1)*Setup!$B$22</f>
        <v>0</v>
      </c>
      <c r="AU992" s="0" t="n">
        <f aca="false">SUMPRODUCT('FD inverse'!$A$45:$BH$45,'FD mesh'!$B$84:$BI$84,$E991:$BL991)+'FD inverse'!$A$45*$C992/Setup!$B$17+INDEX('FD inverse'!$A$45:$BH$45,1,'FD mesh'!$B$15+1)*Setup!$B$22</f>
        <v>0</v>
      </c>
      <c r="AV992" s="0" t="n">
        <f aca="false">SUMPRODUCT('FD inverse'!$A$46:$BH$46,'FD mesh'!$B$84:$BI$84,$E991:$BL991)+'FD inverse'!$A$46*$C992/Setup!$B$17+INDEX('FD inverse'!$A$46:$BH$46,1,'FD mesh'!$B$15+1)*Setup!$B$22</f>
        <v>0</v>
      </c>
      <c r="AW992" s="0" t="n">
        <f aca="false">SUMPRODUCT('FD inverse'!$A$47:$BH$47,'FD mesh'!$B$84:$BI$84,$E991:$BL991)+'FD inverse'!$A$47*$C992/Setup!$B$17+INDEX('FD inverse'!$A$47:$BH$47,1,'FD mesh'!$B$15+1)*Setup!$B$22</f>
        <v>0</v>
      </c>
      <c r="AX992" s="0" t="n">
        <f aca="false">SUMPRODUCT('FD inverse'!$A$48:$BH$48,'FD mesh'!$B$84:$BI$84,$E991:$BL991)+'FD inverse'!$A$48*$C992/Setup!$B$17+INDEX('FD inverse'!$A$48:$BH$48,1,'FD mesh'!$B$15+1)*Setup!$B$22</f>
        <v>0</v>
      </c>
      <c r="AY992" s="0" t="n">
        <f aca="false">SUMPRODUCT('FD inverse'!$A$49:$BH$49,'FD mesh'!$B$84:$BI$84,$E991:$BL991)+'FD inverse'!$A$49*$C992/Setup!$B$17+INDEX('FD inverse'!$A$49:$BH$49,1,'FD mesh'!$B$15+1)*Setup!$B$22</f>
        <v>0</v>
      </c>
      <c r="AZ992" s="0" t="n">
        <f aca="false">SUMPRODUCT('FD inverse'!$A$50:$BH$50,'FD mesh'!$B$84:$BI$84,$E991:$BL991)+'FD inverse'!$A$50*$C992/Setup!$B$17+INDEX('FD inverse'!$A$50:$BH$50,1,'FD mesh'!$B$15+1)*Setup!$B$22</f>
        <v>0</v>
      </c>
      <c r="BA992" s="0" t="n">
        <f aca="false">SUMPRODUCT('FD inverse'!$A$51:$BH$51,'FD mesh'!$B$84:$BI$84,$E991:$BL991)+'FD inverse'!$A$51*$C992/Setup!$B$17+INDEX('FD inverse'!$A$51:$BH$51,1,'FD mesh'!$B$15+1)*Setup!$B$22</f>
        <v>0</v>
      </c>
      <c r="BB992" s="0" t="n">
        <f aca="false">SUMPRODUCT('FD inverse'!$A$52:$BH$52,'FD mesh'!$B$84:$BI$84,$E991:$BL991)+'FD inverse'!$A$52*$C992/Setup!$B$17+INDEX('FD inverse'!$A$52:$BH$52,1,'FD mesh'!$B$15+1)*Setup!$B$22</f>
        <v>0</v>
      </c>
      <c r="BC992" s="0" t="n">
        <f aca="false">SUMPRODUCT('FD inverse'!$A$53:$BH$53,'FD mesh'!$B$84:$BI$84,$E991:$BL991)+'FD inverse'!$A$53*$C992/Setup!$B$17+INDEX('FD inverse'!$A$53:$BH$53,1,'FD mesh'!$B$15+1)*Setup!$B$22</f>
        <v>0</v>
      </c>
      <c r="BD992" s="0" t="n">
        <f aca="false">SUMPRODUCT('FD inverse'!$A$54:$BH$54,'FD mesh'!$B$84:$BI$84,$E991:$BL991)+'FD inverse'!$A$54*$C992/Setup!$B$17+INDEX('FD inverse'!$A$54:$BH$54,1,'FD mesh'!$B$15+1)*Setup!$B$22</f>
        <v>0</v>
      </c>
      <c r="BE992" s="0" t="n">
        <f aca="false">SUMPRODUCT('FD inverse'!$A$55:$BH$55,'FD mesh'!$B$84:$BI$84,$E991:$BL991)+'FD inverse'!$A$55*$C992/Setup!$B$17+INDEX('FD inverse'!$A$55:$BH$55,1,'FD mesh'!$B$15+1)*Setup!$B$22</f>
        <v>0</v>
      </c>
      <c r="BF992" s="0" t="n">
        <f aca="false">SUMPRODUCT('FD inverse'!$A$56:$BH$56,'FD mesh'!$B$84:$BI$84,$E991:$BL991)+'FD inverse'!$A$56*$C992/Setup!$B$17+INDEX('FD inverse'!$A$56:$BH$56,1,'FD mesh'!$B$15+1)*Setup!$B$22</f>
        <v>0</v>
      </c>
      <c r="BG992" s="0" t="n">
        <f aca="false">SUMPRODUCT('FD inverse'!$A$57:$BH$57,'FD mesh'!$B$84:$BI$84,$E991:$BL991)+'FD inverse'!$A$57*$C992/Setup!$B$17+INDEX('FD inverse'!$A$57:$BH$57,1,'FD mesh'!$B$15+1)*Setup!$B$22</f>
        <v>0</v>
      </c>
      <c r="BH992" s="0" t="n">
        <f aca="false">SUMPRODUCT('FD inverse'!$A$58:$BH$58,'FD mesh'!$B$84:$BI$84,$E991:$BL991)+'FD inverse'!$A$58*$C992/Setup!$B$17+INDEX('FD inverse'!$A$58:$BH$58,1,'FD mesh'!$B$15+1)*Setup!$B$22</f>
        <v>0</v>
      </c>
      <c r="BI992" s="0" t="n">
        <f aca="false">SUMPRODUCT('FD inverse'!$A$59:$BH$59,'FD mesh'!$B$84:$BI$84,$E991:$BL991)+'FD inverse'!$A$59*$C992/Setup!$B$17+INDEX('FD inverse'!$A$59:$BH$59,1,'FD mesh'!$B$15+1)*Setup!$B$22</f>
        <v>0</v>
      </c>
      <c r="BJ992" s="0" t="n">
        <f aca="false">SUMPRODUCT('FD inverse'!$A$60:$BH$60,'FD mesh'!$B$84:$BI$84,$E991:$BL991)+'FD inverse'!$A$60*$C992/Setup!$B$17+INDEX('FD inverse'!$A$60:$BH$60,1,'FD mesh'!$B$15+1)*Setup!$B$22</f>
        <v>0</v>
      </c>
      <c r="BK992" s="0" t="n">
        <f aca="false">SUMPRODUCT('FD inverse'!$A$61:$BH$61,'FD mesh'!$B$84:$BI$84,$E991:$BL991)+'FD inverse'!$A$61*$C992/Setup!$B$17+INDEX('FD inverse'!$A$61:$BH$61,1,'FD mesh'!$B$15+1)*Setup!$B$22</f>
        <v>0</v>
      </c>
      <c r="BL992" s="0" t="n">
        <f aca="false">SUMPRODUCT('FD inverse'!$A$62:$BH$62,'FD mesh'!$B$84:$BI$84,$E991:$BL991)+'FD inverse'!$A$62*$C992/Setup!$B$17+INDEX('FD inverse'!$A$62:$BH$62,1,'FD mesh'!$B$15+1)*Setup!$B$22</f>
        <v>0</v>
      </c>
    </row>
    <row r="993" customFormat="false" ht="15" hidden="false" customHeight="false" outlineLevel="0" collapsed="false">
      <c r="A993" s="0" t="n">
        <v>988</v>
      </c>
      <c r="B993" s="0" t="n">
        <f aca="false">A993*Setup!$B$11/3600</f>
        <v>82.3333333333333</v>
      </c>
      <c r="C993" s="0" t="n">
        <f aca="false">Setup!$B$7+Setup!$B$8*COS(2*PI()*(B993-Setup!$B$9)/24)</f>
        <v>24.3486229709906</v>
      </c>
      <c r="D993" s="0" t="n">
        <f aca="false">(C993-E993)/Setup!$B$17</f>
        <v>6.42846229706322</v>
      </c>
      <c r="E993" s="0" t="n">
        <f aca="false">SUMPRODUCT('FD inverse'!$A$3:$BH$3,'FD mesh'!$B$84:$BI$84,$E992:$BL992)+'FD inverse'!$A$3*$C993/Setup!$B$17+INDEX('FD inverse'!$A$3:$BH$3,1,'FD mesh'!$B$15+1)*Setup!$B$22</f>
        <v>23.5129228723724</v>
      </c>
      <c r="F993" s="0" t="n">
        <f aca="false">SUMPRODUCT('FD inverse'!$A$4:$BH$4,'FD mesh'!$B$84:$BI$84,$E992:$BL992)+'FD inverse'!$A$4*$C993/Setup!$B$17+INDEX('FD inverse'!$A$4:$BH$4,1,'FD mesh'!$B$15+1)*Setup!$B$22</f>
        <v>23.3331792118167</v>
      </c>
      <c r="G993" s="0" t="n">
        <f aca="false">SUMPRODUCT('FD inverse'!$A$5:$BH$5,'FD mesh'!$B$84:$BI$84,$E992:$BL992)+'FD inverse'!$A$5*$C993/Setup!$B$17+INDEX('FD inverse'!$A$5:$BH$5,1,'FD mesh'!$B$15+1)*Setup!$B$22</f>
        <v>23.1732630472069</v>
      </c>
      <c r="H993" s="0" t="n">
        <f aca="false">SUMPRODUCT('FD inverse'!$A$6:$BH$6,'FD mesh'!$B$84:$BI$84,$E992:$BL992)+'FD inverse'!$A$6*$C993/Setup!$B$17+INDEX('FD inverse'!$A$6:$BH$6,1,'FD mesh'!$B$15+1)*Setup!$B$22</f>
        <v>22.6637146329154</v>
      </c>
      <c r="I993" s="0" t="n">
        <f aca="false">SUMPRODUCT('FD inverse'!$A$7:$BH$7,'FD mesh'!$B$84:$BI$84,$E992:$BL992)+'FD inverse'!$A$7*$C993/Setup!$B$17+INDEX('FD inverse'!$A$7:$BH$7,1,'FD mesh'!$B$15+1)*Setup!$B$22</f>
        <v>22.6223733276038</v>
      </c>
      <c r="J993" s="0" t="n">
        <f aca="false">SUMPRODUCT('FD inverse'!$A$8:$BH$8,'FD mesh'!$B$84:$BI$84,$E992:$BL992)+'FD inverse'!$A$8*$C993/Setup!$B$17+INDEX('FD inverse'!$A$8:$BH$8,1,'FD mesh'!$B$15+1)*Setup!$B$22</f>
        <v>22.5872722527709</v>
      </c>
      <c r="K993" s="0" t="n">
        <f aca="false">SUMPRODUCT('FD inverse'!$A$9:$BH$9,'FD mesh'!$B$84:$BI$84,$E992:$BL992)+'FD inverse'!$A$9*$C993/Setup!$B$17+INDEX('FD inverse'!$A$9:$BH$9,1,'FD mesh'!$B$15+1)*Setup!$B$22</f>
        <v>22.5572755098337</v>
      </c>
      <c r="L993" s="0" t="n">
        <f aca="false">SUMPRODUCT('FD inverse'!$A$10:$BH$10,'FD mesh'!$B$84:$BI$84,$E992:$BL992)+'FD inverse'!$A$10*$C993/Setup!$B$17+INDEX('FD inverse'!$A$10:$BH$10,1,'FD mesh'!$B$15+1)*Setup!$B$22</f>
        <v>22.5313765093847</v>
      </c>
      <c r="M993" s="0" t="n">
        <f aca="false">SUMPRODUCT('FD inverse'!$A$11:$BH$11,'FD mesh'!$B$84:$BI$84,$E992:$BL992)+'FD inverse'!$A$11*$C993/Setup!$B$17+INDEX('FD inverse'!$A$11:$BH$11,1,'FD mesh'!$B$15+1)*Setup!$B$22</f>
        <v>22.5086996841956</v>
      </c>
      <c r="N993" s="0" t="n">
        <f aca="false">SUMPRODUCT('FD inverse'!$A$12:$BH$12,'FD mesh'!$B$84:$BI$84,$E992:$BL992)+'FD inverse'!$A$12*$C993/Setup!$B$17+INDEX('FD inverse'!$A$12:$BH$12,1,'FD mesh'!$B$15+1)*Setup!$B$22</f>
        <v>22.4885015943665</v>
      </c>
      <c r="O993" s="0" t="n">
        <f aca="false">SUMPRODUCT('FD inverse'!$A$13:$BH$13,'FD mesh'!$B$84:$BI$84,$E992:$BL992)+'FD inverse'!$A$13*$C993/Setup!$B$17+INDEX('FD inverse'!$A$13:$BH$13,1,'FD mesh'!$B$15+1)*Setup!$B$22</f>
        <v>22.470171570594</v>
      </c>
      <c r="P993" s="0" t="n">
        <f aca="false">SUMPRODUCT('FD inverse'!$A$14:$BH$14,'FD mesh'!$B$84:$BI$84,$E992:$BL992)+'FD inverse'!$A$14*$C993/Setup!$B$17+INDEX('FD inverse'!$A$14:$BH$14,1,'FD mesh'!$B$15+1)*Setup!$B$22</f>
        <v>22.4532320194146</v>
      </c>
      <c r="Q993" s="0" t="n">
        <f aca="false">SUMPRODUCT('FD inverse'!$A$15:$BH$15,'FD mesh'!$B$84:$BI$84,$E992:$BL992)+'FD inverse'!$A$15*$C993/Setup!$B$17+INDEX('FD inverse'!$A$15:$BH$15,1,'FD mesh'!$B$15+1)*Setup!$B$22</f>
        <v>22.4373384920852</v>
      </c>
      <c r="R993" s="0" t="n">
        <f aca="false">SUMPRODUCT('FD inverse'!$A$16:$BH$16,'FD mesh'!$B$84:$BI$84,$E992:$BL992)+'FD inverse'!$A$16*$C993/Setup!$B$17+INDEX('FD inverse'!$A$16:$BH$16,1,'FD mesh'!$B$15+1)*Setup!$B$22</f>
        <v>22.4222795965449</v>
      </c>
      <c r="S993" s="0" t="n">
        <f aca="false">SUMPRODUCT('FD inverse'!$A$17:$BH$17,'FD mesh'!$B$84:$BI$84,$E992:$BL992)+'FD inverse'!$A$17*$C993/Setup!$B$17+INDEX('FD inverse'!$A$17:$BH$17,1,'FD mesh'!$B$15+1)*Setup!$B$22</f>
        <v>21.9484867312329</v>
      </c>
      <c r="T993" s="0" t="n">
        <f aca="false">SUMPRODUCT('FD inverse'!$A$18:$BH$18,'FD mesh'!$B$84:$BI$84,$E992:$BL992)+'FD inverse'!$A$18*$C993/Setup!$B$17+INDEX('FD inverse'!$A$18:$BH$18,1,'FD mesh'!$B$15+1)*Setup!$B$22</f>
        <v>21.4748908085107</v>
      </c>
      <c r="U993" s="0" t="n">
        <f aca="false">SUMPRODUCT('FD inverse'!$A$19:$BH$19,'FD mesh'!$B$84:$BI$84,$E992:$BL992)+'FD inverse'!$A$19*$C993/Setup!$B$17+INDEX('FD inverse'!$A$19:$BH$19,1,'FD mesh'!$B$15+1)*Setup!$B$22</f>
        <v>21.001342372416</v>
      </c>
      <c r="V993" s="0" t="n">
        <f aca="false">SUMPRODUCT('FD inverse'!$A$20:$BH$20,'FD mesh'!$B$84:$BI$84,$E992:$BL992)+'FD inverse'!$A$20*$C993/Setup!$B$17+INDEX('FD inverse'!$A$20:$BH$20,1,'FD mesh'!$B$15+1)*Setup!$B$22</f>
        <v>20.5277204888653</v>
      </c>
      <c r="W993" s="0" t="n">
        <f aca="false">SUMPRODUCT('FD inverse'!$A$21:$BH$21,'FD mesh'!$B$84:$BI$84,$E992:$BL992)+'FD inverse'!$A$21*$C993/Setup!$B$17+INDEX('FD inverse'!$A$21:$BH$21,1,'FD mesh'!$B$15+1)*Setup!$B$22</f>
        <v>20.0539305142968</v>
      </c>
      <c r="X993" s="0" t="n">
        <f aca="false">SUMPRODUCT('FD inverse'!$A$22:$BH$22,'FD mesh'!$B$84:$BI$84,$E992:$BL992)+'FD inverse'!$A$22*$C993/Setup!$B$17+INDEX('FD inverse'!$A$22:$BH$22,1,'FD mesh'!$B$15+1)*Setup!$B$22</f>
        <v>19.5799018747517</v>
      </c>
      <c r="Y993" s="0" t="n">
        <f aca="false">SUMPRODUCT('FD inverse'!$A$23:$BH$23,'FD mesh'!$B$84:$BI$84,$E992:$BL992)+'FD inverse'!$A$23*$C993/Setup!$B$17+INDEX('FD inverse'!$A$23:$BH$23,1,'FD mesh'!$B$15+1)*Setup!$B$22</f>
        <v>19.10558585871</v>
      </c>
      <c r="Z993" s="0" t="n">
        <f aca="false">SUMPRODUCT('FD inverse'!$A$24:$BH$24,'FD mesh'!$B$84:$BI$84,$E992:$BL992)+'FD inverse'!$A$24*$C993/Setup!$B$17+INDEX('FD inverse'!$A$24:$BH$24,1,'FD mesh'!$B$15+1)*Setup!$B$22</f>
        <v>18.6309534260052</v>
      </c>
      <c r="AA993" s="0" t="n">
        <f aca="false">SUMPRODUCT('FD inverse'!$A$25:$BH$25,'FD mesh'!$B$84:$BI$84,$E992:$BL992)+'FD inverse'!$A$25*$C993/Setup!$B$17+INDEX('FD inverse'!$A$25:$BH$25,1,'FD mesh'!$B$15+1)*Setup!$B$22</f>
        <v>18.1559930342356</v>
      </c>
      <c r="AB993" s="0" t="n">
        <f aca="false">SUMPRODUCT('FD inverse'!$A$26:$BH$26,'FD mesh'!$B$84:$BI$84,$E992:$BL992)+'FD inverse'!$A$26*$C993/Setup!$B$17+INDEX('FD inverse'!$A$26:$BH$26,1,'FD mesh'!$B$15+1)*Setup!$B$22</f>
        <v>17.6807084832806</v>
      </c>
      <c r="AC993" s="0" t="n">
        <f aca="false">SUMPRODUCT('FD inverse'!$A$27:$BH$27,'FD mesh'!$B$84:$BI$84,$E992:$BL992)+'FD inverse'!$A$27*$C993/Setup!$B$17+INDEX('FD inverse'!$A$27:$BH$27,1,'FD mesh'!$B$15+1)*Setup!$B$22</f>
        <v>17.2051167778049</v>
      </c>
      <c r="AD993" s="0" t="n">
        <f aca="false">SUMPRODUCT('FD inverse'!$A$28:$BH$28,'FD mesh'!$B$84:$BI$84,$E992:$BL992)+'FD inverse'!$A$28*$C993/Setup!$B$17+INDEX('FD inverse'!$A$28:$BH$28,1,'FD mesh'!$B$15+1)*Setup!$B$22</f>
        <v>16.7292460070018</v>
      </c>
      <c r="AE993" s="0" t="n">
        <f aca="false">SUMPRODUCT('FD inverse'!$A$29:$BH$29,'FD mesh'!$B$84:$BI$84,$E992:$BL992)+'FD inverse'!$A$29*$C993/Setup!$B$17+INDEX('FD inverse'!$A$29:$BH$29,1,'FD mesh'!$B$15+1)*Setup!$B$22</f>
        <v>16.2531332402822</v>
      </c>
      <c r="AF993" s="0" t="n">
        <f aca="false">SUMPRODUCT('FD inverse'!$A$30:$BH$30,'FD mesh'!$B$84:$BI$84,$E992:$BL992)+'FD inverse'!$A$30*$C993/Setup!$B$17+INDEX('FD inverse'!$A$30:$BH$30,1,'FD mesh'!$B$15+1)*Setup!$B$22</f>
        <v>15.7768224371574</v>
      </c>
      <c r="AG993" s="0" t="n">
        <f aca="false">SUMPRODUCT('FD inverse'!$A$31:$BH$31,'FD mesh'!$B$84:$BI$84,$E992:$BL992)+'FD inverse'!$A$31*$C993/Setup!$B$17+INDEX('FD inverse'!$A$31:$BH$31,1,'FD mesh'!$B$15+1)*Setup!$B$22</f>
        <v>15.3003623691954</v>
      </c>
      <c r="AH993" s="0" t="n">
        <f aca="false">SUMPRODUCT('FD inverse'!$A$32:$BH$32,'FD mesh'!$B$84:$BI$84,$E992:$BL992)+'FD inverse'!$A$32*$C993/Setup!$B$17+INDEX('FD inverse'!$A$32:$BH$32,1,'FD mesh'!$B$15+1)*Setup!$B$22</f>
        <v>15.2801940347544</v>
      </c>
      <c r="AI993" s="0" t="n">
        <f aca="false">SUMPRODUCT('FD inverse'!$A$33:$BH$33,'FD mesh'!$B$84:$BI$84,$E992:$BL992)+'FD inverse'!$A$33*$C993/Setup!$B$17+INDEX('FD inverse'!$A$33:$BH$33,1,'FD mesh'!$B$15+1)*Setup!$B$22</f>
        <v>15.2598623232021</v>
      </c>
      <c r="AJ993" s="0" t="n">
        <f aca="false">SUMPRODUCT('FD inverse'!$A$34:$BH$34,'FD mesh'!$B$84:$BI$84,$E992:$BL992)+'FD inverse'!$A$34*$C993/Setup!$B$17+INDEX('FD inverse'!$A$34:$BH$34,1,'FD mesh'!$B$15+1)*Setup!$B$22</f>
        <v>15.2393737772416</v>
      </c>
      <c r="AK993" s="0" t="n">
        <f aca="false">SUMPRODUCT('FD inverse'!$A$35:$BH$35,'FD mesh'!$B$84:$BI$84,$E992:$BL992)+'FD inverse'!$A$35*$C993/Setup!$B$17+INDEX('FD inverse'!$A$35:$BH$35,1,'FD mesh'!$B$15+1)*Setup!$B$22</f>
        <v>15.2187364886291</v>
      </c>
      <c r="AL993" s="0" t="n">
        <f aca="false">SUMPRODUCT('FD inverse'!$A$36:$BH$36,'FD mesh'!$B$84:$BI$84,$E992:$BL992)+'FD inverse'!$A$36*$C993/Setup!$B$17+INDEX('FD inverse'!$A$36:$BH$36,1,'FD mesh'!$B$15+1)*Setup!$B$22</f>
        <v>15.1979598943482</v>
      </c>
      <c r="AM993" s="0" t="n">
        <f aca="false">SUMPRODUCT('FD inverse'!$A$37:$BH$37,'FD mesh'!$B$84:$BI$84,$E992:$BL992)+'FD inverse'!$A$37*$C993/Setup!$B$17+INDEX('FD inverse'!$A$37:$BH$37,1,'FD mesh'!$B$15+1)*Setup!$B$22</f>
        <v>15.1770545921765</v>
      </c>
      <c r="AN993" s="0" t="n">
        <f aca="false">SUMPRODUCT('FD inverse'!$A$38:$BH$38,'FD mesh'!$B$84:$BI$84,$E992:$BL992)+'FD inverse'!$A$38*$C993/Setup!$B$17+INDEX('FD inverse'!$A$38:$BH$38,1,'FD mesh'!$B$15+1)*Setup!$B$22</f>
        <v>15.1560321743743</v>
      </c>
      <c r="AO993" s="0" t="n">
        <f aca="false">SUMPRODUCT('FD inverse'!$A$39:$BH$39,'FD mesh'!$B$84:$BI$84,$E992:$BL992)+'FD inverse'!$A$39*$C993/Setup!$B$17+INDEX('FD inverse'!$A$39:$BH$39,1,'FD mesh'!$B$15+1)*Setup!$B$22</f>
        <v>15.1349050780876</v>
      </c>
      <c r="AP993" s="0" t="n">
        <f aca="false">SUMPRODUCT('FD inverse'!$A$40:$BH$40,'FD mesh'!$B$84:$BI$84,$E992:$BL992)+'FD inverse'!$A$40*$C993/Setup!$B$17+INDEX('FD inverse'!$A$40:$BH$40,1,'FD mesh'!$B$15+1)*Setup!$B$22</f>
        <v>15.1136864509355</v>
      </c>
      <c r="AQ993" s="0" t="n">
        <f aca="false">SUMPRODUCT('FD inverse'!$A$41:$BH$41,'FD mesh'!$B$84:$BI$84,$E992:$BL992)+'FD inverse'!$A$41*$C993/Setup!$B$17+INDEX('FD inverse'!$A$41:$BH$41,1,'FD mesh'!$B$15+1)*Setup!$B$22</f>
        <v>15.0923900301541</v>
      </c>
      <c r="AR993" s="0" t="n">
        <f aca="false">SUMPRODUCT('FD inverse'!$A$42:$BH$42,'FD mesh'!$B$84:$BI$84,$E992:$BL992)+'FD inverse'!$A$42*$C993/Setup!$B$17+INDEX('FD inverse'!$A$42:$BH$42,1,'FD mesh'!$B$15+1)*Setup!$B$22</f>
        <v>15.0710300335817</v>
      </c>
      <c r="AS993" s="0" t="n">
        <f aca="false">SUMPRODUCT('FD inverse'!$A$43:$BH$43,'FD mesh'!$B$84:$BI$84,$E992:$BL992)+'FD inverse'!$A$43*$C993/Setup!$B$17+INDEX('FD inverse'!$A$43:$BH$43,1,'FD mesh'!$B$15+1)*Setup!$B$22</f>
        <v>0</v>
      </c>
      <c r="AT993" s="0" t="n">
        <f aca="false">SUMPRODUCT('FD inverse'!$A$44:$BH$44,'FD mesh'!$B$84:$BI$84,$E992:$BL992)+'FD inverse'!$A$44*$C993/Setup!$B$17+INDEX('FD inverse'!$A$44:$BH$44,1,'FD mesh'!$B$15+1)*Setup!$B$22</f>
        <v>0</v>
      </c>
      <c r="AU993" s="0" t="n">
        <f aca="false">SUMPRODUCT('FD inverse'!$A$45:$BH$45,'FD mesh'!$B$84:$BI$84,$E992:$BL992)+'FD inverse'!$A$45*$C993/Setup!$B$17+INDEX('FD inverse'!$A$45:$BH$45,1,'FD mesh'!$B$15+1)*Setup!$B$22</f>
        <v>0</v>
      </c>
      <c r="AV993" s="0" t="n">
        <f aca="false">SUMPRODUCT('FD inverse'!$A$46:$BH$46,'FD mesh'!$B$84:$BI$84,$E992:$BL992)+'FD inverse'!$A$46*$C993/Setup!$B$17+INDEX('FD inverse'!$A$46:$BH$46,1,'FD mesh'!$B$15+1)*Setup!$B$22</f>
        <v>0</v>
      </c>
      <c r="AW993" s="0" t="n">
        <f aca="false">SUMPRODUCT('FD inverse'!$A$47:$BH$47,'FD mesh'!$B$84:$BI$84,$E992:$BL992)+'FD inverse'!$A$47*$C993/Setup!$B$17+INDEX('FD inverse'!$A$47:$BH$47,1,'FD mesh'!$B$15+1)*Setup!$B$22</f>
        <v>0</v>
      </c>
      <c r="AX993" s="0" t="n">
        <f aca="false">SUMPRODUCT('FD inverse'!$A$48:$BH$48,'FD mesh'!$B$84:$BI$84,$E992:$BL992)+'FD inverse'!$A$48*$C993/Setup!$B$17+INDEX('FD inverse'!$A$48:$BH$48,1,'FD mesh'!$B$15+1)*Setup!$B$22</f>
        <v>0</v>
      </c>
      <c r="AY993" s="0" t="n">
        <f aca="false">SUMPRODUCT('FD inverse'!$A$49:$BH$49,'FD mesh'!$B$84:$BI$84,$E992:$BL992)+'FD inverse'!$A$49*$C993/Setup!$B$17+INDEX('FD inverse'!$A$49:$BH$49,1,'FD mesh'!$B$15+1)*Setup!$B$22</f>
        <v>0</v>
      </c>
      <c r="AZ993" s="0" t="n">
        <f aca="false">SUMPRODUCT('FD inverse'!$A$50:$BH$50,'FD mesh'!$B$84:$BI$84,$E992:$BL992)+'FD inverse'!$A$50*$C993/Setup!$B$17+INDEX('FD inverse'!$A$50:$BH$50,1,'FD mesh'!$B$15+1)*Setup!$B$22</f>
        <v>0</v>
      </c>
      <c r="BA993" s="0" t="n">
        <f aca="false">SUMPRODUCT('FD inverse'!$A$51:$BH$51,'FD mesh'!$B$84:$BI$84,$E992:$BL992)+'FD inverse'!$A$51*$C993/Setup!$B$17+INDEX('FD inverse'!$A$51:$BH$51,1,'FD mesh'!$B$15+1)*Setup!$B$22</f>
        <v>0</v>
      </c>
      <c r="BB993" s="0" t="n">
        <f aca="false">SUMPRODUCT('FD inverse'!$A$52:$BH$52,'FD mesh'!$B$84:$BI$84,$E992:$BL992)+'FD inverse'!$A$52*$C993/Setup!$B$17+INDEX('FD inverse'!$A$52:$BH$52,1,'FD mesh'!$B$15+1)*Setup!$B$22</f>
        <v>0</v>
      </c>
      <c r="BC993" s="0" t="n">
        <f aca="false">SUMPRODUCT('FD inverse'!$A$53:$BH$53,'FD mesh'!$B$84:$BI$84,$E992:$BL992)+'FD inverse'!$A$53*$C993/Setup!$B$17+INDEX('FD inverse'!$A$53:$BH$53,1,'FD mesh'!$B$15+1)*Setup!$B$22</f>
        <v>0</v>
      </c>
      <c r="BD993" s="0" t="n">
        <f aca="false">SUMPRODUCT('FD inverse'!$A$54:$BH$54,'FD mesh'!$B$84:$BI$84,$E992:$BL992)+'FD inverse'!$A$54*$C993/Setup!$B$17+INDEX('FD inverse'!$A$54:$BH$54,1,'FD mesh'!$B$15+1)*Setup!$B$22</f>
        <v>0</v>
      </c>
      <c r="BE993" s="0" t="n">
        <f aca="false">SUMPRODUCT('FD inverse'!$A$55:$BH$55,'FD mesh'!$B$84:$BI$84,$E992:$BL992)+'FD inverse'!$A$55*$C993/Setup!$B$17+INDEX('FD inverse'!$A$55:$BH$55,1,'FD mesh'!$B$15+1)*Setup!$B$22</f>
        <v>0</v>
      </c>
      <c r="BF993" s="0" t="n">
        <f aca="false">SUMPRODUCT('FD inverse'!$A$56:$BH$56,'FD mesh'!$B$84:$BI$84,$E992:$BL992)+'FD inverse'!$A$56*$C993/Setup!$B$17+INDEX('FD inverse'!$A$56:$BH$56,1,'FD mesh'!$B$15+1)*Setup!$B$22</f>
        <v>0</v>
      </c>
      <c r="BG993" s="0" t="n">
        <f aca="false">SUMPRODUCT('FD inverse'!$A$57:$BH$57,'FD mesh'!$B$84:$BI$84,$E992:$BL992)+'FD inverse'!$A$57*$C993/Setup!$B$17+INDEX('FD inverse'!$A$57:$BH$57,1,'FD mesh'!$B$15+1)*Setup!$B$22</f>
        <v>0</v>
      </c>
      <c r="BH993" s="0" t="n">
        <f aca="false">SUMPRODUCT('FD inverse'!$A$58:$BH$58,'FD mesh'!$B$84:$BI$84,$E992:$BL992)+'FD inverse'!$A$58*$C993/Setup!$B$17+INDEX('FD inverse'!$A$58:$BH$58,1,'FD mesh'!$B$15+1)*Setup!$B$22</f>
        <v>0</v>
      </c>
      <c r="BI993" s="0" t="n">
        <f aca="false">SUMPRODUCT('FD inverse'!$A$59:$BH$59,'FD mesh'!$B$84:$BI$84,$E992:$BL992)+'FD inverse'!$A$59*$C993/Setup!$B$17+INDEX('FD inverse'!$A$59:$BH$59,1,'FD mesh'!$B$15+1)*Setup!$B$22</f>
        <v>0</v>
      </c>
      <c r="BJ993" s="0" t="n">
        <f aca="false">SUMPRODUCT('FD inverse'!$A$60:$BH$60,'FD mesh'!$B$84:$BI$84,$E992:$BL992)+'FD inverse'!$A$60*$C993/Setup!$B$17+INDEX('FD inverse'!$A$60:$BH$60,1,'FD mesh'!$B$15+1)*Setup!$B$22</f>
        <v>0</v>
      </c>
      <c r="BK993" s="0" t="n">
        <f aca="false">SUMPRODUCT('FD inverse'!$A$61:$BH$61,'FD mesh'!$B$84:$BI$84,$E992:$BL992)+'FD inverse'!$A$61*$C993/Setup!$B$17+INDEX('FD inverse'!$A$61:$BH$61,1,'FD mesh'!$B$15+1)*Setup!$B$22</f>
        <v>0</v>
      </c>
      <c r="BL993" s="0" t="n">
        <f aca="false">SUMPRODUCT('FD inverse'!$A$62:$BH$62,'FD mesh'!$B$84:$BI$84,$E992:$BL992)+'FD inverse'!$A$62*$C993/Setup!$B$17+INDEX('FD inverse'!$A$62:$BH$62,1,'FD mesh'!$B$15+1)*Setup!$B$22</f>
        <v>0</v>
      </c>
    </row>
    <row r="994" customFormat="false" ht="15" hidden="false" customHeight="false" outlineLevel="0" collapsed="false">
      <c r="A994" s="0" t="n">
        <v>989</v>
      </c>
      <c r="B994" s="0" t="n">
        <f aca="false">A994*Setup!$B$11/3600</f>
        <v>82.4166666666667</v>
      </c>
      <c r="C994" s="0" t="n">
        <f aca="false">Setup!$B$7+Setup!$B$8*COS(2*PI()*(B994-Setup!$B$9)/24)</f>
        <v>24.4354674994079</v>
      </c>
      <c r="D994" s="0" t="n">
        <f aca="false">(C994-E994)/Setup!$B$17</f>
        <v>6.68525479962076</v>
      </c>
      <c r="E994" s="0" t="n">
        <f aca="false">SUMPRODUCT('FD inverse'!$A$3:$BH$3,'FD mesh'!$B$84:$BI$84,$E993:$BL993)+'FD inverse'!$A$3*$C994/Setup!$B$17+INDEX('FD inverse'!$A$3:$BH$3,1,'FD mesh'!$B$15+1)*Setup!$B$22</f>
        <v>23.5663843754572</v>
      </c>
      <c r="F994" s="0" t="n">
        <f aca="false">SUMPRODUCT('FD inverse'!$A$4:$BH$4,'FD mesh'!$B$84:$BI$84,$E993:$BL993)+'FD inverse'!$A$4*$C994/Setup!$B$17+INDEX('FD inverse'!$A$4:$BH$4,1,'FD mesh'!$B$15+1)*Setup!$B$22</f>
        <v>23.379020347492</v>
      </c>
      <c r="G994" s="0" t="n">
        <f aca="false">SUMPRODUCT('FD inverse'!$A$5:$BH$5,'FD mesh'!$B$84:$BI$84,$E993:$BL993)+'FD inverse'!$A$5*$C994/Setup!$B$17+INDEX('FD inverse'!$A$5:$BH$5,1,'FD mesh'!$B$15+1)*Setup!$B$22</f>
        <v>23.2115526457749</v>
      </c>
      <c r="H994" s="0" t="n">
        <f aca="false">SUMPRODUCT('FD inverse'!$A$6:$BH$6,'FD mesh'!$B$84:$BI$84,$E993:$BL993)+'FD inverse'!$A$6*$C994/Setup!$B$17+INDEX('FD inverse'!$A$6:$BH$6,1,'FD mesh'!$B$15+1)*Setup!$B$22</f>
        <v>22.6767806669612</v>
      </c>
      <c r="I994" s="0" t="n">
        <f aca="false">SUMPRODUCT('FD inverse'!$A$7:$BH$7,'FD mesh'!$B$84:$BI$84,$E993:$BL993)+'FD inverse'!$A$7*$C994/Setup!$B$17+INDEX('FD inverse'!$A$7:$BH$7,1,'FD mesh'!$B$15+1)*Setup!$B$22</f>
        <v>22.633310000413</v>
      </c>
      <c r="J994" s="0" t="n">
        <f aca="false">SUMPRODUCT('FD inverse'!$A$8:$BH$8,'FD mesh'!$B$84:$BI$84,$E993:$BL993)+'FD inverse'!$A$8*$C994/Setup!$B$17+INDEX('FD inverse'!$A$8:$BH$8,1,'FD mesh'!$B$15+1)*Setup!$B$22</f>
        <v>22.5962916482065</v>
      </c>
      <c r="K994" s="0" t="n">
        <f aca="false">SUMPRODUCT('FD inverse'!$A$9:$BH$9,'FD mesh'!$B$84:$BI$84,$E993:$BL993)+'FD inverse'!$A$9*$C994/Setup!$B$17+INDEX('FD inverse'!$A$9:$BH$9,1,'FD mesh'!$B$15+1)*Setup!$B$22</f>
        <v>22.5645944732482</v>
      </c>
      <c r="L994" s="0" t="n">
        <f aca="false">SUMPRODUCT('FD inverse'!$A$10:$BH$10,'FD mesh'!$B$84:$BI$84,$E993:$BL993)+'FD inverse'!$A$10*$C994/Setup!$B$17+INDEX('FD inverse'!$A$10:$BH$10,1,'FD mesh'!$B$15+1)*Setup!$B$22</f>
        <v>22.5372152708058</v>
      </c>
      <c r="M994" s="0" t="n">
        <f aca="false">SUMPRODUCT('FD inverse'!$A$11:$BH$11,'FD mesh'!$B$84:$BI$84,$E993:$BL993)+'FD inverse'!$A$11*$C994/Setup!$B$17+INDEX('FD inverse'!$A$11:$BH$11,1,'FD mesh'!$B$15+1)*Setup!$B$22</f>
        <v>22.513280765367</v>
      </c>
      <c r="N994" s="0" t="n">
        <f aca="false">SUMPRODUCT('FD inverse'!$A$12:$BH$12,'FD mesh'!$B$84:$BI$84,$E993:$BL993)+'FD inverse'!$A$12*$C994/Setup!$B$17+INDEX('FD inverse'!$A$12:$BH$12,1,'FD mesh'!$B$15+1)*Setup!$B$22</f>
        <v>22.4920489626842</v>
      </c>
      <c r="O994" s="0" t="n">
        <f aca="false">SUMPRODUCT('FD inverse'!$A$13:$BH$13,'FD mesh'!$B$84:$BI$84,$E993:$BL993)+'FD inverse'!$A$13*$C994/Setup!$B$17+INDEX('FD inverse'!$A$13:$BH$13,1,'FD mesh'!$B$15+1)*Setup!$B$22</f>
        <v>22.4729100026666</v>
      </c>
      <c r="P994" s="0" t="n">
        <f aca="false">SUMPRODUCT('FD inverse'!$A$14:$BH$14,'FD mesh'!$B$84:$BI$84,$E993:$BL993)+'FD inverse'!$A$14*$C994/Setup!$B$17+INDEX('FD inverse'!$A$14:$BH$14,1,'FD mesh'!$B$15+1)*Setup!$B$22</f>
        <v>22.4553866367923</v>
      </c>
      <c r="Q994" s="0" t="n">
        <f aca="false">SUMPRODUCT('FD inverse'!$A$15:$BH$15,'FD mesh'!$B$84:$BI$84,$E993:$BL993)+'FD inverse'!$A$15*$C994/Setup!$B$17+INDEX('FD inverse'!$A$15:$BH$15,1,'FD mesh'!$B$15+1)*Setup!$B$22</f>
        <v>22.4391344316127</v>
      </c>
      <c r="R994" s="0" t="n">
        <f aca="false">SUMPRODUCT('FD inverse'!$A$16:$BH$16,'FD mesh'!$B$84:$BI$84,$E993:$BL993)+'FD inverse'!$A$16*$C994/Setup!$B$17+INDEX('FD inverse'!$A$16:$BH$16,1,'FD mesh'!$B$15+1)*Setup!$B$22</f>
        <v>22.4239417777767</v>
      </c>
      <c r="S994" s="0" t="n">
        <f aca="false">SUMPRODUCT('FD inverse'!$A$17:$BH$17,'FD mesh'!$B$84:$BI$84,$E993:$BL993)+'FD inverse'!$A$17*$C994/Setup!$B$17+INDEX('FD inverse'!$A$17:$BH$17,1,'FD mesh'!$B$15+1)*Setup!$B$22</f>
        <v>21.9495109723283</v>
      </c>
      <c r="T994" s="0" t="n">
        <f aca="false">SUMPRODUCT('FD inverse'!$A$18:$BH$18,'FD mesh'!$B$84:$BI$84,$E993:$BL993)+'FD inverse'!$A$18*$C994/Setup!$B$17+INDEX('FD inverse'!$A$18:$BH$18,1,'FD mesh'!$B$15+1)*Setup!$B$22</f>
        <v>21.4753815864023</v>
      </c>
      <c r="U994" s="0" t="n">
        <f aca="false">SUMPRODUCT('FD inverse'!$A$19:$BH$19,'FD mesh'!$B$84:$BI$84,$E993:$BL993)+'FD inverse'!$A$19*$C994/Setup!$B$17+INDEX('FD inverse'!$A$19:$BH$19,1,'FD mesh'!$B$15+1)*Setup!$B$22</f>
        <v>21.0013966293987</v>
      </c>
      <c r="V994" s="0" t="n">
        <f aca="false">SUMPRODUCT('FD inverse'!$A$20:$BH$20,'FD mesh'!$B$84:$BI$84,$E993:$BL993)+'FD inverse'!$A$20*$C994/Setup!$B$17+INDEX('FD inverse'!$A$20:$BH$20,1,'FD mesh'!$B$15+1)*Setup!$B$22</f>
        <v>20.52742763945</v>
      </c>
      <c r="W994" s="0" t="n">
        <f aca="false">SUMPRODUCT('FD inverse'!$A$21:$BH$21,'FD mesh'!$B$84:$BI$84,$E993:$BL993)+'FD inverse'!$A$21*$C994/Setup!$B$17+INDEX('FD inverse'!$A$21:$BH$21,1,'FD mesh'!$B$15+1)*Setup!$B$22</f>
        <v>20.053372468102</v>
      </c>
      <c r="X994" s="0" t="n">
        <f aca="false">SUMPRODUCT('FD inverse'!$A$22:$BH$22,'FD mesh'!$B$84:$BI$84,$E993:$BL993)+'FD inverse'!$A$22*$C994/Setup!$B$17+INDEX('FD inverse'!$A$22:$BH$22,1,'FD mesh'!$B$15+1)*Setup!$B$22</f>
        <v>19.5791530717309</v>
      </c>
      <c r="Y994" s="0" t="n">
        <f aca="false">SUMPRODUCT('FD inverse'!$A$23:$BH$23,'FD mesh'!$B$84:$BI$84,$E993:$BL993)+'FD inverse'!$A$23*$C994/Setup!$B$17+INDEX('FD inverse'!$A$23:$BH$23,1,'FD mesh'!$B$15+1)*Setup!$B$22</f>
        <v>19.104713313328</v>
      </c>
      <c r="Z994" s="0" t="n">
        <f aca="false">SUMPRODUCT('FD inverse'!$A$24:$BH$24,'FD mesh'!$B$84:$BI$84,$E993:$BL993)+'FD inverse'!$A$24*$C994/Setup!$B$17+INDEX('FD inverse'!$A$24:$BH$24,1,'FD mesh'!$B$15+1)*Setup!$B$22</f>
        <v>18.6300167772842</v>
      </c>
      <c r="AA994" s="0" t="n">
        <f aca="false">SUMPRODUCT('FD inverse'!$A$25:$BH$25,'FD mesh'!$B$84:$BI$84,$E993:$BL993)+'FD inverse'!$A$25*$C994/Setup!$B$17+INDEX('FD inverse'!$A$25:$BH$25,1,'FD mesh'!$B$15+1)*Setup!$B$22</f>
        <v>18.1550445989025</v>
      </c>
      <c r="AB994" s="0" t="n">
        <f aca="false">SUMPRODUCT('FD inverse'!$A$26:$BH$26,'FD mesh'!$B$84:$BI$84,$E993:$BL993)+'FD inverse'!$A$26*$C994/Setup!$B$17+INDEX('FD inverse'!$A$26:$BH$26,1,'FD mesh'!$B$15+1)*Setup!$B$22</f>
        <v>17.6797933095513</v>
      </c>
      <c r="AC994" s="0" t="n">
        <f aca="false">SUMPRODUCT('FD inverse'!$A$27:$BH$27,'FD mesh'!$B$84:$BI$84,$E993:$BL993)+'FD inverse'!$A$27*$C994/Setup!$B$17+INDEX('FD inverse'!$A$27:$BH$27,1,'FD mesh'!$B$15+1)*Setup!$B$22</f>
        <v>17.2042726976454</v>
      </c>
      <c r="AD994" s="0" t="n">
        <f aca="false">SUMPRODUCT('FD inverse'!$A$28:$BH$28,'FD mesh'!$B$84:$BI$84,$E993:$BL993)+'FD inverse'!$A$28*$C994/Setup!$B$17+INDEX('FD inverse'!$A$28:$BH$28,1,'FD mesh'!$B$15+1)*Setup!$B$22</f>
        <v>16.728503685007</v>
      </c>
      <c r="AE994" s="0" t="n">
        <f aca="false">SUMPRODUCT('FD inverse'!$A$29:$BH$29,'FD mesh'!$B$84:$BI$84,$E993:$BL993)+'FD inverse'!$A$29*$C994/Setup!$B$17+INDEX('FD inverse'!$A$29:$BH$29,1,'FD mesh'!$B$15+1)*Setup!$B$22</f>
        <v>16.25251621761</v>
      </c>
      <c r="AF994" s="0" t="n">
        <f aca="false">SUMPRODUCT('FD inverse'!$A$30:$BH$30,'FD mesh'!$B$84:$BI$84,$E993:$BL993)+'FD inverse'!$A$30*$C994/Setup!$B$17+INDEX('FD inverse'!$A$30:$BH$30,1,'FD mesh'!$B$15+1)*Setup!$B$22</f>
        <v>15.7763471692553</v>
      </c>
      <c r="AG994" s="0" t="n">
        <f aca="false">SUMPRODUCT('FD inverse'!$A$31:$BH$31,'FD mesh'!$B$84:$BI$84,$E993:$BL993)+'FD inverse'!$A$31*$C994/Setup!$B$17+INDEX('FD inverse'!$A$31:$BH$31,1,'FD mesh'!$B$15+1)*Setup!$B$22</f>
        <v>15.3000382563465</v>
      </c>
      <c r="AH994" s="0" t="n">
        <f aca="false">SUMPRODUCT('FD inverse'!$A$32:$BH$32,'FD mesh'!$B$84:$BI$84,$E993:$BL993)+'FD inverse'!$A$32*$C994/Setup!$B$17+INDEX('FD inverse'!$A$32:$BH$32,1,'FD mesh'!$B$15+1)*Setup!$B$22</f>
        <v>15.2798783793263</v>
      </c>
      <c r="AI994" s="0" t="n">
        <f aca="false">SUMPRODUCT('FD inverse'!$A$33:$BH$33,'FD mesh'!$B$84:$BI$84,$E993:$BL993)+'FD inverse'!$A$33*$C994/Setup!$B$17+INDEX('FD inverse'!$A$33:$BH$33,1,'FD mesh'!$B$15+1)*Setup!$B$22</f>
        <v>15.259558710258</v>
      </c>
      <c r="AJ994" s="0" t="n">
        <f aca="false">SUMPRODUCT('FD inverse'!$A$34:$BH$34,'FD mesh'!$B$84:$BI$84,$E993:$BL993)+'FD inverse'!$A$34*$C994/Setup!$B$17+INDEX('FD inverse'!$A$34:$BH$34,1,'FD mesh'!$B$15+1)*Setup!$B$22</f>
        <v>15.2390853453242</v>
      </c>
      <c r="AK994" s="0" t="n">
        <f aca="false">SUMPRODUCT('FD inverse'!$A$35:$BH$35,'FD mesh'!$B$84:$BI$84,$E993:$BL993)+'FD inverse'!$A$35*$C994/Setup!$B$17+INDEX('FD inverse'!$A$35:$BH$35,1,'FD mesh'!$B$15+1)*Setup!$B$22</f>
        <v>15.2184659695102</v>
      </c>
      <c r="AL994" s="0" t="n">
        <f aca="false">SUMPRODUCT('FD inverse'!$A$36:$BH$36,'FD mesh'!$B$84:$BI$84,$E993:$BL993)+'FD inverse'!$A$36*$C994/Setup!$B$17+INDEX('FD inverse'!$A$36:$BH$36,1,'FD mesh'!$B$15+1)*Setup!$B$22</f>
        <v>15.1977096506875</v>
      </c>
      <c r="AM994" s="0" t="n">
        <f aca="false">SUMPRODUCT('FD inverse'!$A$37:$BH$37,'FD mesh'!$B$84:$BI$84,$E993:$BL993)+'FD inverse'!$A$37*$C994/Setup!$B$17+INDEX('FD inverse'!$A$37:$BH$37,1,'FD mesh'!$B$15+1)*Setup!$B$22</f>
        <v>15.1768266527598</v>
      </c>
      <c r="AN994" s="0" t="n">
        <f aca="false">SUMPRODUCT('FD inverse'!$A$38:$BH$38,'FD mesh'!$B$84:$BI$84,$E993:$BL993)+'FD inverse'!$A$38*$C994/Setup!$B$17+INDEX('FD inverse'!$A$38:$BH$38,1,'FD mesh'!$B$15+1)*Setup!$B$22</f>
        <v>15.1558282666492</v>
      </c>
      <c r="AO994" s="0" t="n">
        <f aca="false">SUMPRODUCT('FD inverse'!$A$39:$BH$39,'FD mesh'!$B$84:$BI$84,$E993:$BL993)+'FD inverse'!$A$39*$C994/Setup!$B$17+INDEX('FD inverse'!$A$39:$BH$39,1,'FD mesh'!$B$15+1)*Setup!$B$22</f>
        <v>15.1347266577516</v>
      </c>
      <c r="AP994" s="0" t="n">
        <f aca="false">SUMPRODUCT('FD inverse'!$A$40:$BH$40,'FD mesh'!$B$84:$BI$84,$E993:$BL993)+'FD inverse'!$A$40*$C994/Setup!$B$17+INDEX('FD inverse'!$A$40:$BH$40,1,'FD mesh'!$B$15+1)*Setup!$B$22</f>
        <v>15.1135347283703</v>
      </c>
      <c r="AQ994" s="0" t="n">
        <f aca="false">SUMPRODUCT('FD inverse'!$A$41:$BH$41,'FD mesh'!$B$84:$BI$84,$E993:$BL993)+'FD inverse'!$A$41*$C994/Setup!$B$17+INDEX('FD inverse'!$A$41:$BH$41,1,'FD mesh'!$B$15+1)*Setup!$B$22</f>
        <v>15.0922659935319</v>
      </c>
      <c r="AR994" s="0" t="n">
        <f aca="false">SUMPRODUCT('FD inverse'!$A$42:$BH$42,'FD mesh'!$B$84:$BI$84,$E993:$BL993)+'FD inverse'!$A$42*$C994/Setup!$B$17+INDEX('FD inverse'!$A$42:$BH$42,1,'FD mesh'!$B$15+1)*Setup!$B$22</f>
        <v>15.0709344684985</v>
      </c>
      <c r="AS994" s="0" t="n">
        <f aca="false">SUMPRODUCT('FD inverse'!$A$43:$BH$43,'FD mesh'!$B$84:$BI$84,$E993:$BL993)+'FD inverse'!$A$43*$C994/Setup!$B$17+INDEX('FD inverse'!$A$43:$BH$43,1,'FD mesh'!$B$15+1)*Setup!$B$22</f>
        <v>0</v>
      </c>
      <c r="AT994" s="0" t="n">
        <f aca="false">SUMPRODUCT('FD inverse'!$A$44:$BH$44,'FD mesh'!$B$84:$BI$84,$E993:$BL993)+'FD inverse'!$A$44*$C994/Setup!$B$17+INDEX('FD inverse'!$A$44:$BH$44,1,'FD mesh'!$B$15+1)*Setup!$B$22</f>
        <v>0</v>
      </c>
      <c r="AU994" s="0" t="n">
        <f aca="false">SUMPRODUCT('FD inverse'!$A$45:$BH$45,'FD mesh'!$B$84:$BI$84,$E993:$BL993)+'FD inverse'!$A$45*$C994/Setup!$B$17+INDEX('FD inverse'!$A$45:$BH$45,1,'FD mesh'!$B$15+1)*Setup!$B$22</f>
        <v>0</v>
      </c>
      <c r="AV994" s="0" t="n">
        <f aca="false">SUMPRODUCT('FD inverse'!$A$46:$BH$46,'FD mesh'!$B$84:$BI$84,$E993:$BL993)+'FD inverse'!$A$46*$C994/Setup!$B$17+INDEX('FD inverse'!$A$46:$BH$46,1,'FD mesh'!$B$15+1)*Setup!$B$22</f>
        <v>0</v>
      </c>
      <c r="AW994" s="0" t="n">
        <f aca="false">SUMPRODUCT('FD inverse'!$A$47:$BH$47,'FD mesh'!$B$84:$BI$84,$E993:$BL993)+'FD inverse'!$A$47*$C994/Setup!$B$17+INDEX('FD inverse'!$A$47:$BH$47,1,'FD mesh'!$B$15+1)*Setup!$B$22</f>
        <v>0</v>
      </c>
      <c r="AX994" s="0" t="n">
        <f aca="false">SUMPRODUCT('FD inverse'!$A$48:$BH$48,'FD mesh'!$B$84:$BI$84,$E993:$BL993)+'FD inverse'!$A$48*$C994/Setup!$B$17+INDEX('FD inverse'!$A$48:$BH$48,1,'FD mesh'!$B$15+1)*Setup!$B$22</f>
        <v>0</v>
      </c>
      <c r="AY994" s="0" t="n">
        <f aca="false">SUMPRODUCT('FD inverse'!$A$49:$BH$49,'FD mesh'!$B$84:$BI$84,$E993:$BL993)+'FD inverse'!$A$49*$C994/Setup!$B$17+INDEX('FD inverse'!$A$49:$BH$49,1,'FD mesh'!$B$15+1)*Setup!$B$22</f>
        <v>0</v>
      </c>
      <c r="AZ994" s="0" t="n">
        <f aca="false">SUMPRODUCT('FD inverse'!$A$50:$BH$50,'FD mesh'!$B$84:$BI$84,$E993:$BL993)+'FD inverse'!$A$50*$C994/Setup!$B$17+INDEX('FD inverse'!$A$50:$BH$50,1,'FD mesh'!$B$15+1)*Setup!$B$22</f>
        <v>0</v>
      </c>
      <c r="BA994" s="0" t="n">
        <f aca="false">SUMPRODUCT('FD inverse'!$A$51:$BH$51,'FD mesh'!$B$84:$BI$84,$E993:$BL993)+'FD inverse'!$A$51*$C994/Setup!$B$17+INDEX('FD inverse'!$A$51:$BH$51,1,'FD mesh'!$B$15+1)*Setup!$B$22</f>
        <v>0</v>
      </c>
      <c r="BB994" s="0" t="n">
        <f aca="false">SUMPRODUCT('FD inverse'!$A$52:$BH$52,'FD mesh'!$B$84:$BI$84,$E993:$BL993)+'FD inverse'!$A$52*$C994/Setup!$B$17+INDEX('FD inverse'!$A$52:$BH$52,1,'FD mesh'!$B$15+1)*Setup!$B$22</f>
        <v>0</v>
      </c>
      <c r="BC994" s="0" t="n">
        <f aca="false">SUMPRODUCT('FD inverse'!$A$53:$BH$53,'FD mesh'!$B$84:$BI$84,$E993:$BL993)+'FD inverse'!$A$53*$C994/Setup!$B$17+INDEX('FD inverse'!$A$53:$BH$53,1,'FD mesh'!$B$15+1)*Setup!$B$22</f>
        <v>0</v>
      </c>
      <c r="BD994" s="0" t="n">
        <f aca="false">SUMPRODUCT('FD inverse'!$A$54:$BH$54,'FD mesh'!$B$84:$BI$84,$E993:$BL993)+'FD inverse'!$A$54*$C994/Setup!$B$17+INDEX('FD inverse'!$A$54:$BH$54,1,'FD mesh'!$B$15+1)*Setup!$B$22</f>
        <v>0</v>
      </c>
      <c r="BE994" s="0" t="n">
        <f aca="false">SUMPRODUCT('FD inverse'!$A$55:$BH$55,'FD mesh'!$B$84:$BI$84,$E993:$BL993)+'FD inverse'!$A$55*$C994/Setup!$B$17+INDEX('FD inverse'!$A$55:$BH$55,1,'FD mesh'!$B$15+1)*Setup!$B$22</f>
        <v>0</v>
      </c>
      <c r="BF994" s="0" t="n">
        <f aca="false">SUMPRODUCT('FD inverse'!$A$56:$BH$56,'FD mesh'!$B$84:$BI$84,$E993:$BL993)+'FD inverse'!$A$56*$C994/Setup!$B$17+INDEX('FD inverse'!$A$56:$BH$56,1,'FD mesh'!$B$15+1)*Setup!$B$22</f>
        <v>0</v>
      </c>
      <c r="BG994" s="0" t="n">
        <f aca="false">SUMPRODUCT('FD inverse'!$A$57:$BH$57,'FD mesh'!$B$84:$BI$84,$E993:$BL993)+'FD inverse'!$A$57*$C994/Setup!$B$17+INDEX('FD inverse'!$A$57:$BH$57,1,'FD mesh'!$B$15+1)*Setup!$B$22</f>
        <v>0</v>
      </c>
      <c r="BH994" s="0" t="n">
        <f aca="false">SUMPRODUCT('FD inverse'!$A$58:$BH$58,'FD mesh'!$B$84:$BI$84,$E993:$BL993)+'FD inverse'!$A$58*$C994/Setup!$B$17+INDEX('FD inverse'!$A$58:$BH$58,1,'FD mesh'!$B$15+1)*Setup!$B$22</f>
        <v>0</v>
      </c>
      <c r="BI994" s="0" t="n">
        <f aca="false">SUMPRODUCT('FD inverse'!$A$59:$BH$59,'FD mesh'!$B$84:$BI$84,$E993:$BL993)+'FD inverse'!$A$59*$C994/Setup!$B$17+INDEX('FD inverse'!$A$59:$BH$59,1,'FD mesh'!$B$15+1)*Setup!$B$22</f>
        <v>0</v>
      </c>
      <c r="BJ994" s="0" t="n">
        <f aca="false">SUMPRODUCT('FD inverse'!$A$60:$BH$60,'FD mesh'!$B$84:$BI$84,$E993:$BL993)+'FD inverse'!$A$60*$C994/Setup!$B$17+INDEX('FD inverse'!$A$60:$BH$60,1,'FD mesh'!$B$15+1)*Setup!$B$22</f>
        <v>0</v>
      </c>
      <c r="BK994" s="0" t="n">
        <f aca="false">SUMPRODUCT('FD inverse'!$A$61:$BH$61,'FD mesh'!$B$84:$BI$84,$E993:$BL993)+'FD inverse'!$A$61*$C994/Setup!$B$17+INDEX('FD inverse'!$A$61:$BH$61,1,'FD mesh'!$B$15+1)*Setup!$B$22</f>
        <v>0</v>
      </c>
      <c r="BL994" s="0" t="n">
        <f aca="false">SUMPRODUCT('FD inverse'!$A$62:$BH$62,'FD mesh'!$B$84:$BI$84,$E993:$BL993)+'FD inverse'!$A$62*$C994/Setup!$B$17+INDEX('FD inverse'!$A$62:$BH$62,1,'FD mesh'!$B$15+1)*Setup!$B$22</f>
        <v>0</v>
      </c>
    </row>
    <row r="995" customFormat="false" ht="15" hidden="false" customHeight="false" outlineLevel="0" collapsed="false">
      <c r="A995" s="0" t="n">
        <v>990</v>
      </c>
      <c r="B995" s="0" t="n">
        <f aca="false">A995*Setup!$B$11/3600</f>
        <v>82.5</v>
      </c>
      <c r="C995" s="0" t="n">
        <f aca="false">Setup!$B$7+Setup!$B$8*COS(2*PI()*(B995-Setup!$B$9)/24)</f>
        <v>24.5221047688802</v>
      </c>
      <c r="D995" s="0" t="n">
        <f aca="false">(C995-E995)/Setup!$B$17</f>
        <v>6.93985893245188</v>
      </c>
      <c r="E995" s="0" t="n">
        <f aca="false">SUMPRODUCT('FD inverse'!$A$3:$BH$3,'FD mesh'!$B$84:$BI$84,$E994:$BL994)+'FD inverse'!$A$3*$C995/Setup!$B$17+INDEX('FD inverse'!$A$3:$BH$3,1,'FD mesh'!$B$15+1)*Setup!$B$22</f>
        <v>23.6199231076615</v>
      </c>
      <c r="F995" s="0" t="n">
        <f aca="false">SUMPRODUCT('FD inverse'!$A$4:$BH$4,'FD mesh'!$B$84:$BI$84,$E994:$BL994)+'FD inverse'!$A$4*$C995/Setup!$B$17+INDEX('FD inverse'!$A$4:$BH$4,1,'FD mesh'!$B$15+1)*Setup!$B$22</f>
        <v>23.4249983355346</v>
      </c>
      <c r="G995" s="0" t="n">
        <f aca="false">SUMPRODUCT('FD inverse'!$A$5:$BH$5,'FD mesh'!$B$84:$BI$84,$E994:$BL994)+'FD inverse'!$A$5*$C995/Setup!$B$17+INDEX('FD inverse'!$A$5:$BH$5,1,'FD mesh'!$B$15+1)*Setup!$B$22</f>
        <v>23.2500292873846</v>
      </c>
      <c r="H995" s="0" t="n">
        <f aca="false">SUMPRODUCT('FD inverse'!$A$6:$BH$6,'FD mesh'!$B$84:$BI$84,$E994:$BL994)+'FD inverse'!$A$6*$C995/Setup!$B$17+INDEX('FD inverse'!$A$6:$BH$6,1,'FD mesh'!$B$15+1)*Setup!$B$22</f>
        <v>22.6901891701074</v>
      </c>
      <c r="I995" s="0" t="n">
        <f aca="false">SUMPRODUCT('FD inverse'!$A$7:$BH$7,'FD mesh'!$B$84:$BI$84,$E994:$BL994)+'FD inverse'!$A$7*$C995/Setup!$B$17+INDEX('FD inverse'!$A$7:$BH$7,1,'FD mesh'!$B$15+1)*Setup!$B$22</f>
        <v>22.6446011075597</v>
      </c>
      <c r="J995" s="0" t="n">
        <f aca="false">SUMPRODUCT('FD inverse'!$A$8:$BH$8,'FD mesh'!$B$84:$BI$84,$E994:$BL994)+'FD inverse'!$A$8*$C995/Setup!$B$17+INDEX('FD inverse'!$A$8:$BH$8,1,'FD mesh'!$B$15+1)*Setup!$B$22</f>
        <v>22.6056744651574</v>
      </c>
      <c r="K995" s="0" t="n">
        <f aca="false">SUMPRODUCT('FD inverse'!$A$9:$BH$9,'FD mesh'!$B$84:$BI$84,$E994:$BL994)+'FD inverse'!$A$9*$C995/Setup!$B$17+INDEX('FD inverse'!$A$9:$BH$9,1,'FD mesh'!$B$15+1)*Setup!$B$22</f>
        <v>22.572283407977</v>
      </c>
      <c r="L995" s="0" t="n">
        <f aca="false">SUMPRODUCT('FD inverse'!$A$10:$BH$10,'FD mesh'!$B$84:$BI$84,$E994:$BL994)+'FD inverse'!$A$10*$C995/Setup!$B$17+INDEX('FD inverse'!$A$10:$BH$10,1,'FD mesh'!$B$15+1)*Setup!$B$22</f>
        <v>22.5434285954744</v>
      </c>
      <c r="M995" s="0" t="n">
        <f aca="false">SUMPRODUCT('FD inverse'!$A$11:$BH$11,'FD mesh'!$B$84:$BI$84,$E994:$BL994)+'FD inverse'!$A$11*$C995/Setup!$B$17+INDEX('FD inverse'!$A$11:$BH$11,1,'FD mesh'!$B$15+1)*Setup!$B$22</f>
        <v>22.5182394612422</v>
      </c>
      <c r="N995" s="0" t="n">
        <f aca="false">SUMPRODUCT('FD inverse'!$A$12:$BH$12,'FD mesh'!$B$84:$BI$84,$E994:$BL994)+'FD inverse'!$A$12*$C995/Setup!$B$17+INDEX('FD inverse'!$A$12:$BH$12,1,'FD mesh'!$B$15+1)*Setup!$B$22</f>
        <v>22.4959758113023</v>
      </c>
      <c r="O995" s="0" t="n">
        <f aca="false">SUMPRODUCT('FD inverse'!$A$13:$BH$13,'FD mesh'!$B$84:$BI$84,$E994:$BL994)+'FD inverse'!$A$13*$C995/Setup!$B$17+INDEX('FD inverse'!$A$13:$BH$13,1,'FD mesh'!$B$15+1)*Setup!$B$22</f>
        <v>22.4760288862109</v>
      </c>
      <c r="P995" s="0" t="n">
        <f aca="false">SUMPRODUCT('FD inverse'!$A$14:$BH$14,'FD mesh'!$B$84:$BI$84,$E994:$BL994)+'FD inverse'!$A$14*$C995/Setup!$B$17+INDEX('FD inverse'!$A$14:$BH$14,1,'FD mesh'!$B$15+1)*Setup!$B$22</f>
        <v>22.4579220104081</v>
      </c>
      <c r="Q995" s="0" t="n">
        <f aca="false">SUMPRODUCT('FD inverse'!$A$15:$BH$15,'FD mesh'!$B$84:$BI$84,$E994:$BL994)+'FD inverse'!$A$15*$C995/Setup!$B$17+INDEX('FD inverse'!$A$15:$BH$15,1,'FD mesh'!$B$15+1)*Setup!$B$22</f>
        <v>22.4413109302488</v>
      </c>
      <c r="R995" s="0" t="n">
        <f aca="false">SUMPRODUCT('FD inverse'!$A$16:$BH$16,'FD mesh'!$B$84:$BI$84,$E994:$BL994)+'FD inverse'!$A$16*$C995/Setup!$B$17+INDEX('FD inverse'!$A$16:$BH$16,1,'FD mesh'!$B$15+1)*Setup!$B$22</f>
        <v>22.4259839200813</v>
      </c>
      <c r="S995" s="0" t="n">
        <f aca="false">SUMPRODUCT('FD inverse'!$A$17:$BH$17,'FD mesh'!$B$84:$BI$84,$E994:$BL994)+'FD inverse'!$A$17*$C995/Setup!$B$17+INDEX('FD inverse'!$A$17:$BH$17,1,'FD mesh'!$B$15+1)*Setup!$B$22</f>
        <v>21.9508899099435</v>
      </c>
      <c r="T995" s="0" t="n">
        <f aca="false">SUMPRODUCT('FD inverse'!$A$18:$BH$18,'FD mesh'!$B$84:$BI$84,$E994:$BL994)+'FD inverse'!$A$18*$C995/Setup!$B$17+INDEX('FD inverse'!$A$18:$BH$18,1,'FD mesh'!$B$15+1)*Setup!$B$22</f>
        <v>21.4762017014467</v>
      </c>
      <c r="U995" s="0" t="n">
        <f aca="false">SUMPRODUCT('FD inverse'!$A$19:$BH$19,'FD mesh'!$B$84:$BI$84,$E994:$BL994)+'FD inverse'!$A$19*$C995/Setup!$B$17+INDEX('FD inverse'!$A$19:$BH$19,1,'FD mesh'!$B$15+1)*Setup!$B$22</f>
        <v>21.0017548410915</v>
      </c>
      <c r="V995" s="0" t="n">
        <f aca="false">SUMPRODUCT('FD inverse'!$A$20:$BH$20,'FD mesh'!$B$84:$BI$84,$E994:$BL994)+'FD inverse'!$A$20*$C995/Setup!$B$17+INDEX('FD inverse'!$A$20:$BH$20,1,'FD mesh'!$B$15+1)*Setup!$B$22</f>
        <v>20.5274133973202</v>
      </c>
      <c r="W995" s="0" t="n">
        <f aca="false">SUMPRODUCT('FD inverse'!$A$21:$BH$21,'FD mesh'!$B$84:$BI$84,$E994:$BL994)+'FD inverse'!$A$21*$C995/Setup!$B$17+INDEX('FD inverse'!$A$21:$BH$21,1,'FD mesh'!$B$15+1)*Setup!$B$22</f>
        <v>20.0530677622935</v>
      </c>
      <c r="X995" s="0" t="n">
        <f aca="false">SUMPRODUCT('FD inverse'!$A$22:$BH$22,'FD mesh'!$B$84:$BI$84,$E994:$BL994)+'FD inverse'!$A$22*$C995/Setup!$B$17+INDEX('FD inverse'!$A$22:$BH$22,1,'FD mesh'!$B$15+1)*Setup!$B$22</f>
        <v>19.5786324567004</v>
      </c>
      <c r="Y995" s="0" t="n">
        <f aca="false">SUMPRODUCT('FD inverse'!$A$23:$BH$23,'FD mesh'!$B$84:$BI$84,$E994:$BL994)+'FD inverse'!$A$23*$C995/Setup!$B$17+INDEX('FD inverse'!$A$23:$BH$23,1,'FD mesh'!$B$15+1)*Setup!$B$22</f>
        <v>19.1040439415411</v>
      </c>
      <c r="Z995" s="0" t="n">
        <f aca="false">SUMPRODUCT('FD inverse'!$A$24:$BH$24,'FD mesh'!$B$84:$BI$84,$E994:$BL994)+'FD inverse'!$A$24*$C995/Setup!$B$17+INDEX('FD inverse'!$A$24:$BH$24,1,'FD mesh'!$B$15+1)*Setup!$B$22</f>
        <v>18.6292584398275</v>
      </c>
      <c r="AA995" s="0" t="n">
        <f aca="false">SUMPRODUCT('FD inverse'!$A$25:$BH$25,'FD mesh'!$B$84:$BI$84,$E994:$BL994)+'FD inverse'!$A$25*$C995/Setup!$B$17+INDEX('FD inverse'!$A$25:$BH$25,1,'FD mesh'!$B$15+1)*Setup!$B$22</f>
        <v>18.1542497702336</v>
      </c>
      <c r="AB995" s="0" t="n">
        <f aca="false">SUMPRODUCT('FD inverse'!$A$26:$BH$26,'FD mesh'!$B$84:$BI$84,$E994:$BL994)+'FD inverse'!$A$26*$C995/Setup!$B$17+INDEX('FD inverse'!$A$26:$BH$26,1,'FD mesh'!$B$15+1)*Setup!$B$22</f>
        <v>17.6790071939173</v>
      </c>
      <c r="AC995" s="0" t="n">
        <f aca="false">SUMPRODUCT('FD inverse'!$A$27:$BH$27,'FD mesh'!$B$84:$BI$84,$E994:$BL994)+'FD inverse'!$A$27*$C995/Setup!$B$17+INDEX('FD inverse'!$A$27:$BH$27,1,'FD mesh'!$B$15+1)*Setup!$B$22</f>
        <v>17.2035332750001</v>
      </c>
      <c r="AD995" s="0" t="n">
        <f aca="false">SUMPRODUCT('FD inverse'!$A$28:$BH$28,'FD mesh'!$B$84:$BI$84,$E994:$BL994)+'FD inverse'!$A$28*$C995/Setup!$B$17+INDEX('FD inverse'!$A$28:$BH$28,1,'FD mesh'!$B$15+1)*Setup!$B$22</f>
        <v>16.7278417545615</v>
      </c>
      <c r="AE995" s="0" t="n">
        <f aca="false">SUMPRODUCT('FD inverse'!$A$29:$BH$29,'FD mesh'!$B$84:$BI$84,$E994:$BL994)+'FD inverse'!$A$29*$C995/Setup!$B$17+INDEX('FD inverse'!$A$29:$BH$29,1,'FD mesh'!$B$15+1)*Setup!$B$22</f>
        <v>16.251955437449</v>
      </c>
      <c r="AF995" s="0" t="n">
        <f aca="false">SUMPRODUCT('FD inverse'!$A$30:$BH$30,'FD mesh'!$B$84:$BI$84,$E994:$BL994)+'FD inverse'!$A$30*$C995/Setup!$B$17+INDEX('FD inverse'!$A$30:$BH$30,1,'FD mesh'!$B$15+1)*Setup!$B$22</f>
        <v>15.7759040907462</v>
      </c>
      <c r="AG995" s="0" t="n">
        <f aca="false">SUMPRODUCT('FD inverse'!$A$31:$BH$31,'FD mesh'!$B$84:$BI$84,$E994:$BL994)+'FD inverse'!$A$31*$C995/Setup!$B$17+INDEX('FD inverse'!$A$31:$BH$31,1,'FD mesh'!$B$15+1)*Setup!$B$22</f>
        <v>15.299722352368</v>
      </c>
      <c r="AH995" s="0" t="n">
        <f aca="false">SUMPRODUCT('FD inverse'!$A$32:$BH$32,'FD mesh'!$B$84:$BI$84,$E994:$BL994)+'FD inverse'!$A$32*$C995/Setup!$B$17+INDEX('FD inverse'!$A$32:$BH$32,1,'FD mesh'!$B$15+1)*Setup!$B$22</f>
        <v>15.2795699642668</v>
      </c>
      <c r="AI995" s="0" t="n">
        <f aca="false">SUMPRODUCT('FD inverse'!$A$33:$BH$33,'FD mesh'!$B$84:$BI$84,$E994:$BL994)+'FD inverse'!$A$33*$C995/Setup!$B$17+INDEX('FD inverse'!$A$33:$BH$33,1,'FD mesh'!$B$15+1)*Setup!$B$22</f>
        <v>15.2592614493587</v>
      </c>
      <c r="AJ995" s="0" t="n">
        <f aca="false">SUMPRODUCT('FD inverse'!$A$34:$BH$34,'FD mesh'!$B$84:$BI$84,$E994:$BL994)+'FD inverse'!$A$34*$C995/Setup!$B$17+INDEX('FD inverse'!$A$34:$BH$34,1,'FD mesh'!$B$15+1)*Setup!$B$22</f>
        <v>15.2388024541364</v>
      </c>
      <c r="AK995" s="0" t="n">
        <f aca="false">SUMPRODUCT('FD inverse'!$A$35:$BH$35,'FD mesh'!$B$84:$BI$84,$E994:$BL994)+'FD inverse'!$A$35*$C995/Setup!$B$17+INDEX('FD inverse'!$A$35:$BH$35,1,'FD mesh'!$B$15+1)*Setup!$B$22</f>
        <v>15.2182002528791</v>
      </c>
      <c r="AL995" s="0" t="n">
        <f aca="false">SUMPRODUCT('FD inverse'!$A$36:$BH$36,'FD mesh'!$B$84:$BI$84,$E994:$BL994)+'FD inverse'!$A$36*$C995/Setup!$B$17+INDEX('FD inverse'!$A$36:$BH$36,1,'FD mesh'!$B$15+1)*Setup!$B$22</f>
        <v>15.1974635397428</v>
      </c>
      <c r="AM995" s="0" t="n">
        <f aca="false">SUMPRODUCT('FD inverse'!$A$37:$BH$37,'FD mesh'!$B$84:$BI$84,$E994:$BL994)+'FD inverse'!$A$37*$C995/Setup!$B$17+INDEX('FD inverse'!$A$37:$BH$37,1,'FD mesh'!$B$15+1)*Setup!$B$22</f>
        <v>15.1766022395777</v>
      </c>
      <c r="AN995" s="0" t="n">
        <f aca="false">SUMPRODUCT('FD inverse'!$A$38:$BH$38,'FD mesh'!$B$84:$BI$84,$E994:$BL994)+'FD inverse'!$A$38*$C995/Setup!$B$17+INDEX('FD inverse'!$A$38:$BH$38,1,'FD mesh'!$B$15+1)*Setup!$B$22</f>
        <v>15.1556273362908</v>
      </c>
      <c r="AO995" s="0" t="n">
        <f aca="false">SUMPRODUCT('FD inverse'!$A$39:$BH$39,'FD mesh'!$B$84:$BI$84,$E994:$BL994)+'FD inverse'!$A$39*$C995/Setup!$B$17+INDEX('FD inverse'!$A$39:$BH$39,1,'FD mesh'!$B$15+1)*Setup!$B$22</f>
        <v>15.1345507174285</v>
      </c>
      <c r="AP995" s="0" t="n">
        <f aca="false">SUMPRODUCT('FD inverse'!$A$40:$BH$40,'FD mesh'!$B$84:$BI$84,$E994:$BL994)+'FD inverse'!$A$40*$C995/Setup!$B$17+INDEX('FD inverse'!$A$40:$BH$40,1,'FD mesh'!$B$15+1)*Setup!$B$22</f>
        <v>15.1133850335221</v>
      </c>
      <c r="AQ995" s="0" t="n">
        <f aca="false">SUMPRODUCT('FD inverse'!$A$41:$BH$41,'FD mesh'!$B$84:$BI$84,$E994:$BL994)+'FD inverse'!$A$41*$C995/Setup!$B$17+INDEX('FD inverse'!$A$41:$BH$41,1,'FD mesh'!$B$15+1)*Setup!$B$22</f>
        <v>15.0921435706357</v>
      </c>
      <c r="AR995" s="0" t="n">
        <f aca="false">SUMPRODUCT('FD inverse'!$A$42:$BH$42,'FD mesh'!$B$84:$BI$84,$E994:$BL994)+'FD inverse'!$A$42*$C995/Setup!$B$17+INDEX('FD inverse'!$A$42:$BH$42,1,'FD mesh'!$B$15+1)*Setup!$B$22</f>
        <v>15.0708401344594</v>
      </c>
      <c r="AS995" s="0" t="n">
        <f aca="false">SUMPRODUCT('FD inverse'!$A$43:$BH$43,'FD mesh'!$B$84:$BI$84,$E994:$BL994)+'FD inverse'!$A$43*$C995/Setup!$B$17+INDEX('FD inverse'!$A$43:$BH$43,1,'FD mesh'!$B$15+1)*Setup!$B$22</f>
        <v>0</v>
      </c>
      <c r="AT995" s="0" t="n">
        <f aca="false">SUMPRODUCT('FD inverse'!$A$44:$BH$44,'FD mesh'!$B$84:$BI$84,$E994:$BL994)+'FD inverse'!$A$44*$C995/Setup!$B$17+INDEX('FD inverse'!$A$44:$BH$44,1,'FD mesh'!$B$15+1)*Setup!$B$22</f>
        <v>0</v>
      </c>
      <c r="AU995" s="0" t="n">
        <f aca="false">SUMPRODUCT('FD inverse'!$A$45:$BH$45,'FD mesh'!$B$84:$BI$84,$E994:$BL994)+'FD inverse'!$A$45*$C995/Setup!$B$17+INDEX('FD inverse'!$A$45:$BH$45,1,'FD mesh'!$B$15+1)*Setup!$B$22</f>
        <v>0</v>
      </c>
      <c r="AV995" s="0" t="n">
        <f aca="false">SUMPRODUCT('FD inverse'!$A$46:$BH$46,'FD mesh'!$B$84:$BI$84,$E994:$BL994)+'FD inverse'!$A$46*$C995/Setup!$B$17+INDEX('FD inverse'!$A$46:$BH$46,1,'FD mesh'!$B$15+1)*Setup!$B$22</f>
        <v>0</v>
      </c>
      <c r="AW995" s="0" t="n">
        <f aca="false">SUMPRODUCT('FD inverse'!$A$47:$BH$47,'FD mesh'!$B$84:$BI$84,$E994:$BL994)+'FD inverse'!$A$47*$C995/Setup!$B$17+INDEX('FD inverse'!$A$47:$BH$47,1,'FD mesh'!$B$15+1)*Setup!$B$22</f>
        <v>0</v>
      </c>
      <c r="AX995" s="0" t="n">
        <f aca="false">SUMPRODUCT('FD inverse'!$A$48:$BH$48,'FD mesh'!$B$84:$BI$84,$E994:$BL994)+'FD inverse'!$A$48*$C995/Setup!$B$17+INDEX('FD inverse'!$A$48:$BH$48,1,'FD mesh'!$B$15+1)*Setup!$B$22</f>
        <v>0</v>
      </c>
      <c r="AY995" s="0" t="n">
        <f aca="false">SUMPRODUCT('FD inverse'!$A$49:$BH$49,'FD mesh'!$B$84:$BI$84,$E994:$BL994)+'FD inverse'!$A$49*$C995/Setup!$B$17+INDEX('FD inverse'!$A$49:$BH$49,1,'FD mesh'!$B$15+1)*Setup!$B$22</f>
        <v>0</v>
      </c>
      <c r="AZ995" s="0" t="n">
        <f aca="false">SUMPRODUCT('FD inverse'!$A$50:$BH$50,'FD mesh'!$B$84:$BI$84,$E994:$BL994)+'FD inverse'!$A$50*$C995/Setup!$B$17+INDEX('FD inverse'!$A$50:$BH$50,1,'FD mesh'!$B$15+1)*Setup!$B$22</f>
        <v>0</v>
      </c>
      <c r="BA995" s="0" t="n">
        <f aca="false">SUMPRODUCT('FD inverse'!$A$51:$BH$51,'FD mesh'!$B$84:$BI$84,$E994:$BL994)+'FD inverse'!$A$51*$C995/Setup!$B$17+INDEX('FD inverse'!$A$51:$BH$51,1,'FD mesh'!$B$15+1)*Setup!$B$22</f>
        <v>0</v>
      </c>
      <c r="BB995" s="0" t="n">
        <f aca="false">SUMPRODUCT('FD inverse'!$A$52:$BH$52,'FD mesh'!$B$84:$BI$84,$E994:$BL994)+'FD inverse'!$A$52*$C995/Setup!$B$17+INDEX('FD inverse'!$A$52:$BH$52,1,'FD mesh'!$B$15+1)*Setup!$B$22</f>
        <v>0</v>
      </c>
      <c r="BC995" s="0" t="n">
        <f aca="false">SUMPRODUCT('FD inverse'!$A$53:$BH$53,'FD mesh'!$B$84:$BI$84,$E994:$BL994)+'FD inverse'!$A$53*$C995/Setup!$B$17+INDEX('FD inverse'!$A$53:$BH$53,1,'FD mesh'!$B$15+1)*Setup!$B$22</f>
        <v>0</v>
      </c>
      <c r="BD995" s="0" t="n">
        <f aca="false">SUMPRODUCT('FD inverse'!$A$54:$BH$54,'FD mesh'!$B$84:$BI$84,$E994:$BL994)+'FD inverse'!$A$54*$C995/Setup!$B$17+INDEX('FD inverse'!$A$54:$BH$54,1,'FD mesh'!$B$15+1)*Setup!$B$22</f>
        <v>0</v>
      </c>
      <c r="BE995" s="0" t="n">
        <f aca="false">SUMPRODUCT('FD inverse'!$A$55:$BH$55,'FD mesh'!$B$84:$BI$84,$E994:$BL994)+'FD inverse'!$A$55*$C995/Setup!$B$17+INDEX('FD inverse'!$A$55:$BH$55,1,'FD mesh'!$B$15+1)*Setup!$B$22</f>
        <v>0</v>
      </c>
      <c r="BF995" s="0" t="n">
        <f aca="false">SUMPRODUCT('FD inverse'!$A$56:$BH$56,'FD mesh'!$B$84:$BI$84,$E994:$BL994)+'FD inverse'!$A$56*$C995/Setup!$B$17+INDEX('FD inverse'!$A$56:$BH$56,1,'FD mesh'!$B$15+1)*Setup!$B$22</f>
        <v>0</v>
      </c>
      <c r="BG995" s="0" t="n">
        <f aca="false">SUMPRODUCT('FD inverse'!$A$57:$BH$57,'FD mesh'!$B$84:$BI$84,$E994:$BL994)+'FD inverse'!$A$57*$C995/Setup!$B$17+INDEX('FD inverse'!$A$57:$BH$57,1,'FD mesh'!$B$15+1)*Setup!$B$22</f>
        <v>0</v>
      </c>
      <c r="BH995" s="0" t="n">
        <f aca="false">SUMPRODUCT('FD inverse'!$A$58:$BH$58,'FD mesh'!$B$84:$BI$84,$E994:$BL994)+'FD inverse'!$A$58*$C995/Setup!$B$17+INDEX('FD inverse'!$A$58:$BH$58,1,'FD mesh'!$B$15+1)*Setup!$B$22</f>
        <v>0</v>
      </c>
      <c r="BI995" s="0" t="n">
        <f aca="false">SUMPRODUCT('FD inverse'!$A$59:$BH$59,'FD mesh'!$B$84:$BI$84,$E994:$BL994)+'FD inverse'!$A$59*$C995/Setup!$B$17+INDEX('FD inverse'!$A$59:$BH$59,1,'FD mesh'!$B$15+1)*Setup!$B$22</f>
        <v>0</v>
      </c>
      <c r="BJ995" s="0" t="n">
        <f aca="false">SUMPRODUCT('FD inverse'!$A$60:$BH$60,'FD mesh'!$B$84:$BI$84,$E994:$BL994)+'FD inverse'!$A$60*$C995/Setup!$B$17+INDEX('FD inverse'!$A$60:$BH$60,1,'FD mesh'!$B$15+1)*Setup!$B$22</f>
        <v>0</v>
      </c>
      <c r="BK995" s="0" t="n">
        <f aca="false">SUMPRODUCT('FD inverse'!$A$61:$BH$61,'FD mesh'!$B$84:$BI$84,$E994:$BL994)+'FD inverse'!$A$61*$C995/Setup!$B$17+INDEX('FD inverse'!$A$61:$BH$61,1,'FD mesh'!$B$15+1)*Setup!$B$22</f>
        <v>0</v>
      </c>
      <c r="BL995" s="0" t="n">
        <f aca="false">SUMPRODUCT('FD inverse'!$A$62:$BH$62,'FD mesh'!$B$84:$BI$84,$E994:$BL994)+'FD inverse'!$A$62*$C995/Setup!$B$17+INDEX('FD inverse'!$A$62:$BH$62,1,'FD mesh'!$B$15+1)*Setup!$B$22</f>
        <v>0</v>
      </c>
    </row>
    <row r="996" customFormat="false" ht="15" hidden="false" customHeight="false" outlineLevel="0" collapsed="false">
      <c r="A996" s="0" t="n">
        <v>991</v>
      </c>
      <c r="B996" s="0" t="n">
        <f aca="false">A996*Setup!$B$11/3600</f>
        <v>82.5833333333333</v>
      </c>
      <c r="C996" s="0" t="n">
        <f aca="false">Setup!$B$7+Setup!$B$8*COS(2*PI()*(B996-Setup!$B$9)/24)</f>
        <v>24.6084935447597</v>
      </c>
      <c r="D996" s="0" t="n">
        <f aca="false">(C996-E996)/Setup!$B$17</f>
        <v>7.19215298634652</v>
      </c>
      <c r="E996" s="0" t="n">
        <f aca="false">SUMPRODUCT('FD inverse'!$A$3:$BH$3,'FD mesh'!$B$84:$BI$84,$E995:$BL995)+'FD inverse'!$A$3*$C996/Setup!$B$17+INDEX('FD inverse'!$A$3:$BH$3,1,'FD mesh'!$B$15+1)*Setup!$B$22</f>
        <v>23.6735136565346</v>
      </c>
      <c r="F996" s="0" t="n">
        <f aca="false">SUMPRODUCT('FD inverse'!$A$4:$BH$4,'FD mesh'!$B$84:$BI$84,$E995:$BL995)+'FD inverse'!$A$4*$C996/Setup!$B$17+INDEX('FD inverse'!$A$4:$BH$4,1,'FD mesh'!$B$15+1)*Setup!$B$22</f>
        <v>23.4710913777406</v>
      </c>
      <c r="G996" s="0" t="n">
        <f aca="false">SUMPRODUCT('FD inverse'!$A$5:$BH$5,'FD mesh'!$B$84:$BI$84,$E995:$BL995)+'FD inverse'!$A$5*$C996/Setup!$B$17+INDEX('FD inverse'!$A$5:$BH$5,1,'FD mesh'!$B$15+1)*Setup!$B$22</f>
        <v>23.2886747596262</v>
      </c>
      <c r="H996" s="0" t="n">
        <f aca="false">SUMPRODUCT('FD inverse'!$A$6:$BH$6,'FD mesh'!$B$84:$BI$84,$E995:$BL995)+'FD inverse'!$A$6*$C996/Setup!$B$17+INDEX('FD inverse'!$A$6:$BH$6,1,'FD mesh'!$B$15+1)*Setup!$B$22</f>
        <v>22.7039339129381</v>
      </c>
      <c r="I996" s="0" t="n">
        <f aca="false">SUMPRODUCT('FD inverse'!$A$7:$BH$7,'FD mesh'!$B$84:$BI$84,$E995:$BL995)+'FD inverse'!$A$7*$C996/Setup!$B$17+INDEX('FD inverse'!$A$7:$BH$7,1,'FD mesh'!$B$15+1)*Setup!$B$22</f>
        <v>22.6562414317653</v>
      </c>
      <c r="J996" s="0" t="n">
        <f aca="false">SUMPRODUCT('FD inverse'!$A$8:$BH$8,'FD mesh'!$B$84:$BI$84,$E995:$BL995)+'FD inverse'!$A$8*$C996/Setup!$B$17+INDEX('FD inverse'!$A$8:$BH$8,1,'FD mesh'!$B$15+1)*Setup!$B$22</f>
        <v>22.6154163985015</v>
      </c>
      <c r="K996" s="0" t="n">
        <f aca="false">SUMPRODUCT('FD inverse'!$A$9:$BH$9,'FD mesh'!$B$84:$BI$84,$E995:$BL995)+'FD inverse'!$A$9*$C996/Setup!$B$17+INDEX('FD inverse'!$A$9:$BH$9,1,'FD mesh'!$B$15+1)*Setup!$B$22</f>
        <v>22.580338818538</v>
      </c>
      <c r="L996" s="0" t="n">
        <f aca="false">SUMPRODUCT('FD inverse'!$A$10:$BH$10,'FD mesh'!$B$84:$BI$84,$E995:$BL995)+'FD inverse'!$A$10*$C996/Setup!$B$17+INDEX('FD inverse'!$A$10:$BH$10,1,'FD mesh'!$B$15+1)*Setup!$B$22</f>
        <v>22.5500136931827</v>
      </c>
      <c r="M996" s="0" t="n">
        <f aca="false">SUMPRODUCT('FD inverse'!$A$11:$BH$11,'FD mesh'!$B$84:$BI$84,$E995:$BL995)+'FD inverse'!$A$11*$C996/Setup!$B$17+INDEX('FD inverse'!$A$11:$BH$11,1,'FD mesh'!$B$15+1)*Setup!$B$22</f>
        <v>22.5235735812247</v>
      </c>
      <c r="N996" s="0" t="n">
        <f aca="false">SUMPRODUCT('FD inverse'!$A$12:$BH$12,'FD mesh'!$B$84:$BI$84,$E995:$BL995)+'FD inverse'!$A$12*$C996/Setup!$B$17+INDEX('FD inverse'!$A$12:$BH$12,1,'FD mesh'!$B$15+1)*Setup!$B$22</f>
        <v>22.5002804427076</v>
      </c>
      <c r="O996" s="0" t="n">
        <f aca="false">SUMPRODUCT('FD inverse'!$A$13:$BH$13,'FD mesh'!$B$84:$BI$84,$E995:$BL995)+'FD inverse'!$A$13*$C996/Setup!$B$17+INDEX('FD inverse'!$A$13:$BH$13,1,'FD mesh'!$B$15+1)*Setup!$B$22</f>
        <v>22.4795269097395</v>
      </c>
      <c r="P996" s="0" t="n">
        <f aca="false">SUMPRODUCT('FD inverse'!$A$14:$BH$14,'FD mesh'!$B$84:$BI$84,$E995:$BL995)+'FD inverse'!$A$14*$C996/Setup!$B$17+INDEX('FD inverse'!$A$14:$BH$14,1,'FD mesh'!$B$15+1)*Setup!$B$22</f>
        <v>22.4608371074667</v>
      </c>
      <c r="Q996" s="0" t="n">
        <f aca="false">SUMPRODUCT('FD inverse'!$A$15:$BH$15,'FD mesh'!$B$84:$BI$84,$E995:$BL995)+'FD inverse'!$A$15*$C996/Setup!$B$17+INDEX('FD inverse'!$A$15:$BH$15,1,'FD mesh'!$B$15+1)*Setup!$B$22</f>
        <v>22.4438671264674</v>
      </c>
      <c r="R996" s="0" t="n">
        <f aca="false">SUMPRODUCT('FD inverse'!$A$16:$BH$16,'FD mesh'!$B$84:$BI$84,$E995:$BL995)+'FD inverse'!$A$16*$C996/Setup!$B$17+INDEX('FD inverse'!$A$16:$BH$16,1,'FD mesh'!$B$15+1)*Setup!$B$22</f>
        <v>22.428405225833</v>
      </c>
      <c r="S996" s="0" t="n">
        <f aca="false">SUMPRODUCT('FD inverse'!$A$17:$BH$17,'FD mesh'!$B$84:$BI$84,$E995:$BL995)+'FD inverse'!$A$17*$C996/Setup!$B$17+INDEX('FD inverse'!$A$17:$BH$17,1,'FD mesh'!$B$15+1)*Setup!$B$22</f>
        <v>21.9526230522634</v>
      </c>
      <c r="T996" s="0" t="n">
        <f aca="false">SUMPRODUCT('FD inverse'!$A$18:$BH$18,'FD mesh'!$B$84:$BI$84,$E995:$BL995)+'FD inverse'!$A$18*$C996/Setup!$B$17+INDEX('FD inverse'!$A$18:$BH$18,1,'FD mesh'!$B$15+1)*Setup!$B$22</f>
        <v>21.4773509177194</v>
      </c>
      <c r="U996" s="0" t="n">
        <f aca="false">SUMPRODUCT('FD inverse'!$A$19:$BH$19,'FD mesh'!$B$84:$BI$84,$E995:$BL995)+'FD inverse'!$A$19*$C996/Setup!$B$17+INDEX('FD inverse'!$A$19:$BH$19,1,'FD mesh'!$B$15+1)*Setup!$B$22</f>
        <v>21.002416981107</v>
      </c>
      <c r="V996" s="0" t="n">
        <f aca="false">SUMPRODUCT('FD inverse'!$A$20:$BH$20,'FD mesh'!$B$84:$BI$84,$E995:$BL995)+'FD inverse'!$A$20*$C996/Setup!$B$17+INDEX('FD inverse'!$A$20:$BH$20,1,'FD mesh'!$B$15+1)*Setup!$B$22</f>
        <v>20.5276779028421</v>
      </c>
      <c r="W996" s="0" t="n">
        <f aca="false">SUMPRODUCT('FD inverse'!$A$21:$BH$21,'FD mesh'!$B$84:$BI$84,$E995:$BL995)+'FD inverse'!$A$21*$C996/Setup!$B$17+INDEX('FD inverse'!$A$21:$BH$21,1,'FD mesh'!$B$15+1)*Setup!$B$22</f>
        <v>20.0530166647737</v>
      </c>
      <c r="X996" s="0" t="n">
        <f aca="false">SUMPRODUCT('FD inverse'!$A$22:$BH$22,'FD mesh'!$B$84:$BI$84,$E995:$BL995)+'FD inverse'!$A$22*$C996/Setup!$B$17+INDEX('FD inverse'!$A$22:$BH$22,1,'FD mesh'!$B$15+1)*Setup!$B$22</f>
        <v>19.5783403894351</v>
      </c>
      <c r="Y996" s="0" t="n">
        <f aca="false">SUMPRODUCT('FD inverse'!$A$23:$BH$23,'FD mesh'!$B$84:$BI$84,$E995:$BL995)+'FD inverse'!$A$23*$C996/Setup!$B$17+INDEX('FD inverse'!$A$23:$BH$23,1,'FD mesh'!$B$15+1)*Setup!$B$22</f>
        <v>19.1035781628727</v>
      </c>
      <c r="Z996" s="0" t="n">
        <f aca="false">SUMPRODUCT('FD inverse'!$A$24:$BH$24,'FD mesh'!$B$84:$BI$84,$E995:$BL995)+'FD inverse'!$A$24*$C996/Setup!$B$17+INDEX('FD inverse'!$A$24:$BH$24,1,'FD mesh'!$B$15+1)*Setup!$B$22</f>
        <v>18.6286788643023</v>
      </c>
      <c r="AA996" s="0" t="n">
        <f aca="false">SUMPRODUCT('FD inverse'!$A$25:$BH$25,'FD mesh'!$B$84:$BI$84,$E995:$BL995)+'FD inverse'!$A$25*$C996/Setup!$B$17+INDEX('FD inverse'!$A$25:$BH$25,1,'FD mesh'!$B$15+1)*Setup!$B$22</f>
        <v>18.1536090049344</v>
      </c>
      <c r="AB996" s="0" t="n">
        <f aca="false">SUMPRODUCT('FD inverse'!$A$26:$BH$26,'FD mesh'!$B$84:$BI$84,$E995:$BL995)+'FD inverse'!$A$26*$C996/Setup!$B$17+INDEX('FD inverse'!$A$26:$BH$26,1,'FD mesh'!$B$15+1)*Setup!$B$22</f>
        <v>17.6783505774927</v>
      </c>
      <c r="AC996" s="0" t="n">
        <f aca="false">SUMPRODUCT('FD inverse'!$A$27:$BH$27,'FD mesh'!$B$84:$BI$84,$E995:$BL995)+'FD inverse'!$A$27*$C996/Setup!$B$17+INDEX('FD inverse'!$A$27:$BH$27,1,'FD mesh'!$B$15+1)*Setup!$B$22</f>
        <v>17.2028989172175</v>
      </c>
      <c r="AD996" s="0" t="n">
        <f aca="false">SUMPRODUCT('FD inverse'!$A$28:$BH$28,'FD mesh'!$B$84:$BI$84,$E995:$BL995)+'FD inverse'!$A$28*$C996/Setup!$B$17+INDEX('FD inverse'!$A$28:$BH$28,1,'FD mesh'!$B$15+1)*Setup!$B$22</f>
        <v>16.7272605745092</v>
      </c>
      <c r="AE996" s="0" t="n">
        <f aca="false">SUMPRODUCT('FD inverse'!$A$29:$BH$29,'FD mesh'!$B$84:$BI$84,$E995:$BL995)+'FD inverse'!$A$29*$C996/Setup!$B$17+INDEX('FD inverse'!$A$29:$BH$29,1,'FD mesh'!$B$15+1)*Setup!$B$22</f>
        <v>16.2514511988141</v>
      </c>
      <c r="AF996" s="0" t="n">
        <f aca="false">SUMPRODUCT('FD inverse'!$A$30:$BH$30,'FD mesh'!$B$84:$BI$84,$E995:$BL995)+'FD inverse'!$A$30*$C996/Setup!$B$17+INDEX('FD inverse'!$A$30:$BH$30,1,'FD mesh'!$B$15+1)*Setup!$B$22</f>
        <v>15.7754934328921</v>
      </c>
      <c r="AG996" s="0" t="n">
        <f aca="false">SUMPRODUCT('FD inverse'!$A$31:$BH$31,'FD mesh'!$B$84:$BI$84,$E995:$BL995)+'FD inverse'!$A$31*$C996/Setup!$B$17+INDEX('FD inverse'!$A$31:$BH$31,1,'FD mesh'!$B$15+1)*Setup!$B$22</f>
        <v>15.2994148162302</v>
      </c>
      <c r="AH996" s="0" t="n">
        <f aca="false">SUMPRODUCT('FD inverse'!$A$32:$BH$32,'FD mesh'!$B$84:$BI$84,$E995:$BL995)+'FD inverse'!$A$32*$C996/Setup!$B$17+INDEX('FD inverse'!$A$32:$BH$32,1,'FD mesh'!$B$15+1)*Setup!$B$22</f>
        <v>15.2792689444747</v>
      </c>
      <c r="AI996" s="0" t="n">
        <f aca="false">SUMPRODUCT('FD inverse'!$A$33:$BH$33,'FD mesh'!$B$84:$BI$84,$E995:$BL995)+'FD inverse'!$A$33*$C996/Setup!$B$17+INDEX('FD inverse'!$A$33:$BH$33,1,'FD mesh'!$B$15+1)*Setup!$B$22</f>
        <v>15.2589706895671</v>
      </c>
      <c r="AJ996" s="0" t="n">
        <f aca="false">SUMPRODUCT('FD inverse'!$A$34:$BH$34,'FD mesh'!$B$84:$BI$84,$E995:$BL995)+'FD inverse'!$A$34*$C996/Setup!$B$17+INDEX('FD inverse'!$A$34:$BH$34,1,'FD mesh'!$B$15+1)*Setup!$B$22</f>
        <v>15.238525245356</v>
      </c>
      <c r="AK996" s="0" t="n">
        <f aca="false">SUMPRODUCT('FD inverse'!$A$35:$BH$35,'FD mesh'!$B$84:$BI$84,$E995:$BL995)+'FD inverse'!$A$35*$C996/Setup!$B$17+INDEX('FD inverse'!$A$35:$BH$35,1,'FD mesh'!$B$15+1)*Setup!$B$22</f>
        <v>15.2179394716752</v>
      </c>
      <c r="AL996" s="0" t="n">
        <f aca="false">SUMPRODUCT('FD inverse'!$A$36:$BH$36,'FD mesh'!$B$84:$BI$84,$E995:$BL995)+'FD inverse'!$A$36*$C996/Setup!$B$17+INDEX('FD inverse'!$A$36:$BH$36,1,'FD mesh'!$B$15+1)*Setup!$B$22</f>
        <v>15.1972216845423</v>
      </c>
      <c r="AM996" s="0" t="n">
        <f aca="false">SUMPRODUCT('FD inverse'!$A$37:$BH$37,'FD mesh'!$B$84:$BI$84,$E995:$BL995)+'FD inverse'!$A$37*$C996/Setup!$B$17+INDEX('FD inverse'!$A$37:$BH$37,1,'FD mesh'!$B$15+1)*Setup!$B$22</f>
        <v>15.1763814647363</v>
      </c>
      <c r="AN996" s="0" t="n">
        <f aca="false">SUMPRODUCT('FD inverse'!$A$38:$BH$38,'FD mesh'!$B$84:$BI$84,$E995:$BL995)+'FD inverse'!$A$38*$C996/Setup!$B$17+INDEX('FD inverse'!$A$38:$BH$38,1,'FD mesh'!$B$15+1)*Setup!$B$22</f>
        <v>15.1554294836204</v>
      </c>
      <c r="AO996" s="0" t="n">
        <f aca="false">SUMPRODUCT('FD inverse'!$A$39:$BH$39,'FD mesh'!$B$84:$BI$84,$E995:$BL995)+'FD inverse'!$A$39*$C996/Setup!$B$17+INDEX('FD inverse'!$A$39:$BH$39,1,'FD mesh'!$B$15+1)*Setup!$B$22</f>
        <v>15.1343773449256</v>
      </c>
      <c r="AP996" s="0" t="n">
        <f aca="false">SUMPRODUCT('FD inverse'!$A$40:$BH$40,'FD mesh'!$B$84:$BI$84,$E995:$BL995)+'FD inverse'!$A$40*$C996/Setup!$B$17+INDEX('FD inverse'!$A$40:$BH$40,1,'FD mesh'!$B$15+1)*Setup!$B$22</f>
        <v>15.1132374410766</v>
      </c>
      <c r="AQ996" s="0" t="n">
        <f aca="false">SUMPRODUCT('FD inverse'!$A$41:$BH$41,'FD mesh'!$B$84:$BI$84,$E995:$BL995)+'FD inverse'!$A$41*$C996/Setup!$B$17+INDEX('FD inverse'!$A$41:$BH$41,1,'FD mesh'!$B$15+1)*Setup!$B$22</f>
        <v>15.0920228225322</v>
      </c>
      <c r="AR996" s="0" t="n">
        <f aca="false">SUMPRODUCT('FD inverse'!$A$42:$BH$42,'FD mesh'!$B$84:$BI$84,$E995:$BL995)+'FD inverse'!$A$42*$C996/Setup!$B$17+INDEX('FD inverse'!$A$42:$BH$42,1,'FD mesh'!$B$15+1)*Setup!$B$22</f>
        <v>15.0707470785167</v>
      </c>
      <c r="AS996" s="0" t="n">
        <f aca="false">SUMPRODUCT('FD inverse'!$A$43:$BH$43,'FD mesh'!$B$84:$BI$84,$E995:$BL995)+'FD inverse'!$A$43*$C996/Setup!$B$17+INDEX('FD inverse'!$A$43:$BH$43,1,'FD mesh'!$B$15+1)*Setup!$B$22</f>
        <v>0</v>
      </c>
      <c r="AT996" s="0" t="n">
        <f aca="false">SUMPRODUCT('FD inverse'!$A$44:$BH$44,'FD mesh'!$B$84:$BI$84,$E995:$BL995)+'FD inverse'!$A$44*$C996/Setup!$B$17+INDEX('FD inverse'!$A$44:$BH$44,1,'FD mesh'!$B$15+1)*Setup!$B$22</f>
        <v>0</v>
      </c>
      <c r="AU996" s="0" t="n">
        <f aca="false">SUMPRODUCT('FD inverse'!$A$45:$BH$45,'FD mesh'!$B$84:$BI$84,$E995:$BL995)+'FD inverse'!$A$45*$C996/Setup!$B$17+INDEX('FD inverse'!$A$45:$BH$45,1,'FD mesh'!$B$15+1)*Setup!$B$22</f>
        <v>0</v>
      </c>
      <c r="AV996" s="0" t="n">
        <f aca="false">SUMPRODUCT('FD inverse'!$A$46:$BH$46,'FD mesh'!$B$84:$BI$84,$E995:$BL995)+'FD inverse'!$A$46*$C996/Setup!$B$17+INDEX('FD inverse'!$A$46:$BH$46,1,'FD mesh'!$B$15+1)*Setup!$B$22</f>
        <v>0</v>
      </c>
      <c r="AW996" s="0" t="n">
        <f aca="false">SUMPRODUCT('FD inverse'!$A$47:$BH$47,'FD mesh'!$B$84:$BI$84,$E995:$BL995)+'FD inverse'!$A$47*$C996/Setup!$B$17+INDEX('FD inverse'!$A$47:$BH$47,1,'FD mesh'!$B$15+1)*Setup!$B$22</f>
        <v>0</v>
      </c>
      <c r="AX996" s="0" t="n">
        <f aca="false">SUMPRODUCT('FD inverse'!$A$48:$BH$48,'FD mesh'!$B$84:$BI$84,$E995:$BL995)+'FD inverse'!$A$48*$C996/Setup!$B$17+INDEX('FD inverse'!$A$48:$BH$48,1,'FD mesh'!$B$15+1)*Setup!$B$22</f>
        <v>0</v>
      </c>
      <c r="AY996" s="0" t="n">
        <f aca="false">SUMPRODUCT('FD inverse'!$A$49:$BH$49,'FD mesh'!$B$84:$BI$84,$E995:$BL995)+'FD inverse'!$A$49*$C996/Setup!$B$17+INDEX('FD inverse'!$A$49:$BH$49,1,'FD mesh'!$B$15+1)*Setup!$B$22</f>
        <v>0</v>
      </c>
      <c r="AZ996" s="0" t="n">
        <f aca="false">SUMPRODUCT('FD inverse'!$A$50:$BH$50,'FD mesh'!$B$84:$BI$84,$E995:$BL995)+'FD inverse'!$A$50*$C996/Setup!$B$17+INDEX('FD inverse'!$A$50:$BH$50,1,'FD mesh'!$B$15+1)*Setup!$B$22</f>
        <v>0</v>
      </c>
      <c r="BA996" s="0" t="n">
        <f aca="false">SUMPRODUCT('FD inverse'!$A$51:$BH$51,'FD mesh'!$B$84:$BI$84,$E995:$BL995)+'FD inverse'!$A$51*$C996/Setup!$B$17+INDEX('FD inverse'!$A$51:$BH$51,1,'FD mesh'!$B$15+1)*Setup!$B$22</f>
        <v>0</v>
      </c>
      <c r="BB996" s="0" t="n">
        <f aca="false">SUMPRODUCT('FD inverse'!$A$52:$BH$52,'FD mesh'!$B$84:$BI$84,$E995:$BL995)+'FD inverse'!$A$52*$C996/Setup!$B$17+INDEX('FD inverse'!$A$52:$BH$52,1,'FD mesh'!$B$15+1)*Setup!$B$22</f>
        <v>0</v>
      </c>
      <c r="BC996" s="0" t="n">
        <f aca="false">SUMPRODUCT('FD inverse'!$A$53:$BH$53,'FD mesh'!$B$84:$BI$84,$E995:$BL995)+'FD inverse'!$A$53*$C996/Setup!$B$17+INDEX('FD inverse'!$A$53:$BH$53,1,'FD mesh'!$B$15+1)*Setup!$B$22</f>
        <v>0</v>
      </c>
      <c r="BD996" s="0" t="n">
        <f aca="false">SUMPRODUCT('FD inverse'!$A$54:$BH$54,'FD mesh'!$B$84:$BI$84,$E995:$BL995)+'FD inverse'!$A$54*$C996/Setup!$B$17+INDEX('FD inverse'!$A$54:$BH$54,1,'FD mesh'!$B$15+1)*Setup!$B$22</f>
        <v>0</v>
      </c>
      <c r="BE996" s="0" t="n">
        <f aca="false">SUMPRODUCT('FD inverse'!$A$55:$BH$55,'FD mesh'!$B$84:$BI$84,$E995:$BL995)+'FD inverse'!$A$55*$C996/Setup!$B$17+INDEX('FD inverse'!$A$55:$BH$55,1,'FD mesh'!$B$15+1)*Setup!$B$22</f>
        <v>0</v>
      </c>
      <c r="BF996" s="0" t="n">
        <f aca="false">SUMPRODUCT('FD inverse'!$A$56:$BH$56,'FD mesh'!$B$84:$BI$84,$E995:$BL995)+'FD inverse'!$A$56*$C996/Setup!$B$17+INDEX('FD inverse'!$A$56:$BH$56,1,'FD mesh'!$B$15+1)*Setup!$B$22</f>
        <v>0</v>
      </c>
      <c r="BG996" s="0" t="n">
        <f aca="false">SUMPRODUCT('FD inverse'!$A$57:$BH$57,'FD mesh'!$B$84:$BI$84,$E995:$BL995)+'FD inverse'!$A$57*$C996/Setup!$B$17+INDEX('FD inverse'!$A$57:$BH$57,1,'FD mesh'!$B$15+1)*Setup!$B$22</f>
        <v>0</v>
      </c>
      <c r="BH996" s="0" t="n">
        <f aca="false">SUMPRODUCT('FD inverse'!$A$58:$BH$58,'FD mesh'!$B$84:$BI$84,$E995:$BL995)+'FD inverse'!$A$58*$C996/Setup!$B$17+INDEX('FD inverse'!$A$58:$BH$58,1,'FD mesh'!$B$15+1)*Setup!$B$22</f>
        <v>0</v>
      </c>
      <c r="BI996" s="0" t="n">
        <f aca="false">SUMPRODUCT('FD inverse'!$A$59:$BH$59,'FD mesh'!$B$84:$BI$84,$E995:$BL995)+'FD inverse'!$A$59*$C996/Setup!$B$17+INDEX('FD inverse'!$A$59:$BH$59,1,'FD mesh'!$B$15+1)*Setup!$B$22</f>
        <v>0</v>
      </c>
      <c r="BJ996" s="0" t="n">
        <f aca="false">SUMPRODUCT('FD inverse'!$A$60:$BH$60,'FD mesh'!$B$84:$BI$84,$E995:$BL995)+'FD inverse'!$A$60*$C996/Setup!$B$17+INDEX('FD inverse'!$A$60:$BH$60,1,'FD mesh'!$B$15+1)*Setup!$B$22</f>
        <v>0</v>
      </c>
      <c r="BK996" s="0" t="n">
        <f aca="false">SUMPRODUCT('FD inverse'!$A$61:$BH$61,'FD mesh'!$B$84:$BI$84,$E995:$BL995)+'FD inverse'!$A$61*$C996/Setup!$B$17+INDEX('FD inverse'!$A$61:$BH$61,1,'FD mesh'!$B$15+1)*Setup!$B$22</f>
        <v>0</v>
      </c>
      <c r="BL996" s="0" t="n">
        <f aca="false">SUMPRODUCT('FD inverse'!$A$62:$BH$62,'FD mesh'!$B$84:$BI$84,$E995:$BL995)+'FD inverse'!$A$62*$C996/Setup!$B$17+INDEX('FD inverse'!$A$62:$BH$62,1,'FD mesh'!$B$15+1)*Setup!$B$22</f>
        <v>0</v>
      </c>
    </row>
    <row r="997" customFormat="false" ht="15" hidden="false" customHeight="false" outlineLevel="0" collapsed="false">
      <c r="A997" s="0" t="n">
        <v>992</v>
      </c>
      <c r="B997" s="0" t="n">
        <f aca="false">A997*Setup!$B$11/3600</f>
        <v>82.6666666666667</v>
      </c>
      <c r="C997" s="0" t="n">
        <f aca="false">Setup!$B$7+Setup!$B$8*COS(2*PI()*(B997-Setup!$B$9)/24)</f>
        <v>24.6945927106677</v>
      </c>
      <c r="D997" s="0" t="n">
        <f aca="false">(C997-E997)/Setup!$B$17</f>
        <v>7.44201635418851</v>
      </c>
      <c r="E997" s="0" t="n">
        <f aca="false">SUMPRODUCT('FD inverse'!$A$3:$BH$3,'FD mesh'!$B$84:$BI$84,$E996:$BL996)+'FD inverse'!$A$3*$C997/Setup!$B$17+INDEX('FD inverse'!$A$3:$BH$3,1,'FD mesh'!$B$15+1)*Setup!$B$22</f>
        <v>23.7271305846232</v>
      </c>
      <c r="F997" s="0" t="n">
        <f aca="false">SUMPRODUCT('FD inverse'!$A$4:$BH$4,'FD mesh'!$B$84:$BI$84,$E996:$BL996)+'FD inverse'!$A$4*$C997/Setup!$B$17+INDEX('FD inverse'!$A$4:$BH$4,1,'FD mesh'!$B$15+1)*Setup!$B$22</f>
        <v>23.5172776207281</v>
      </c>
      <c r="G997" s="0" t="n">
        <f aca="false">SUMPRODUCT('FD inverse'!$A$5:$BH$5,'FD mesh'!$B$84:$BI$84,$E996:$BL996)+'FD inverse'!$A$5*$C997/Setup!$B$17+INDEX('FD inverse'!$A$5:$BH$5,1,'FD mesh'!$B$15+1)*Setup!$B$22</f>
        <v>23.3274707692408</v>
      </c>
      <c r="H997" s="0" t="n">
        <f aca="false">SUMPRODUCT('FD inverse'!$A$6:$BH$6,'FD mesh'!$B$84:$BI$84,$E996:$BL996)+'FD inverse'!$A$6*$C997/Setup!$B$17+INDEX('FD inverse'!$A$6:$BH$6,1,'FD mesh'!$B$15+1)*Setup!$B$22</f>
        <v>22.718008505254</v>
      </c>
      <c r="I997" s="0" t="n">
        <f aca="false">SUMPRODUCT('FD inverse'!$A$7:$BH$7,'FD mesh'!$B$84:$BI$84,$E996:$BL996)+'FD inverse'!$A$7*$C997/Setup!$B$17+INDEX('FD inverse'!$A$7:$BH$7,1,'FD mesh'!$B$15+1)*Setup!$B$22</f>
        <v>22.6682255887702</v>
      </c>
      <c r="J997" s="0" t="n">
        <f aca="false">SUMPRODUCT('FD inverse'!$A$8:$BH$8,'FD mesh'!$B$84:$BI$84,$E996:$BL996)+'FD inverse'!$A$8*$C997/Setup!$B$17+INDEX('FD inverse'!$A$8:$BH$8,1,'FD mesh'!$B$15+1)*Setup!$B$22</f>
        <v>22.6255129714043</v>
      </c>
      <c r="K997" s="0" t="n">
        <f aca="false">SUMPRODUCT('FD inverse'!$A$9:$BH$9,'FD mesh'!$B$84:$BI$84,$E996:$BL996)+'FD inverse'!$A$9*$C997/Setup!$B$17+INDEX('FD inverse'!$A$9:$BH$9,1,'FD mesh'!$B$15+1)*Setup!$B$22</f>
        <v>22.5887570342171</v>
      </c>
      <c r="L997" s="0" t="n">
        <f aca="false">SUMPRODUCT('FD inverse'!$A$10:$BH$10,'FD mesh'!$B$84:$BI$84,$E996:$BL996)+'FD inverse'!$A$10*$C997/Setup!$B$17+INDEX('FD inverse'!$A$10:$BH$10,1,'FD mesh'!$B$15+1)*Setup!$B$22</f>
        <v>22.5569675959555</v>
      </c>
      <c r="M997" s="0" t="n">
        <f aca="false">SUMPRODUCT('FD inverse'!$A$11:$BH$11,'FD mesh'!$B$84:$BI$84,$E996:$BL996)+'FD inverse'!$A$11*$C997/Setup!$B$17+INDEX('FD inverse'!$A$11:$BH$11,1,'FD mesh'!$B$15+1)*Setup!$B$22</f>
        <v>22.5292807552001</v>
      </c>
      <c r="N997" s="0" t="n">
        <f aca="false">SUMPRODUCT('FD inverse'!$A$12:$BH$12,'FD mesh'!$B$84:$BI$84,$E996:$BL996)+'FD inverse'!$A$12*$C997/Setup!$B$17+INDEX('FD inverse'!$A$12:$BH$12,1,'FD mesh'!$B$15+1)*Setup!$B$22</f>
        <v>22.5049609787369</v>
      </c>
      <c r="O997" s="0" t="n">
        <f aca="false">SUMPRODUCT('FD inverse'!$A$13:$BH$13,'FD mesh'!$B$84:$BI$84,$E996:$BL996)+'FD inverse'!$A$13*$C997/Setup!$B$17+INDEX('FD inverse'!$A$13:$BH$13,1,'FD mesh'!$B$15+1)*Setup!$B$22</f>
        <v>22.4834025804621</v>
      </c>
      <c r="P997" s="0" t="n">
        <f aca="false">SUMPRODUCT('FD inverse'!$A$14:$BH$14,'FD mesh'!$B$84:$BI$84,$E996:$BL996)+'FD inverse'!$A$14*$C997/Setup!$B$17+INDEX('FD inverse'!$A$14:$BH$14,1,'FD mesh'!$B$15+1)*Setup!$B$22</f>
        <v>22.4641307135871</v>
      </c>
      <c r="Q997" s="0" t="n">
        <f aca="false">SUMPRODUCT('FD inverse'!$A$15:$BH$15,'FD mesh'!$B$84:$BI$84,$E996:$BL996)+'FD inverse'!$A$15*$C997/Setup!$B$17+INDEX('FD inverse'!$A$15:$BH$15,1,'FD mesh'!$B$15+1)*Setup!$B$22</f>
        <v>22.4468019771666</v>
      </c>
      <c r="R997" s="0" t="n">
        <f aca="false">SUMPRODUCT('FD inverse'!$A$16:$BH$16,'FD mesh'!$B$84:$BI$84,$E996:$BL996)+'FD inverse'!$A$16*$C997/Setup!$B$17+INDEX('FD inverse'!$A$16:$BH$16,1,'FD mesh'!$B$15+1)*Setup!$B$22</f>
        <v>22.4312047160849</v>
      </c>
      <c r="S997" s="0" t="n">
        <f aca="false">SUMPRODUCT('FD inverse'!$A$17:$BH$17,'FD mesh'!$B$84:$BI$84,$E996:$BL996)+'FD inverse'!$A$17*$C997/Setup!$B$17+INDEX('FD inverse'!$A$17:$BH$17,1,'FD mesh'!$B$15+1)*Setup!$B$22</f>
        <v>21.9547097380796</v>
      </c>
      <c r="T997" s="0" t="n">
        <f aca="false">SUMPRODUCT('FD inverse'!$A$18:$BH$18,'FD mesh'!$B$84:$BI$84,$E996:$BL996)+'FD inverse'!$A$18*$C997/Setup!$B$17+INDEX('FD inverse'!$A$18:$BH$18,1,'FD mesh'!$B$15+1)*Setup!$B$22</f>
        <v>21.4788288419001</v>
      </c>
      <c r="U997" s="0" t="n">
        <f aca="false">SUMPRODUCT('FD inverse'!$A$19:$BH$19,'FD mesh'!$B$84:$BI$84,$E996:$BL996)+'FD inverse'!$A$19*$C997/Setup!$B$17+INDEX('FD inverse'!$A$19:$BH$19,1,'FD mesh'!$B$15+1)*Setup!$B$22</f>
        <v>21.0033828776938</v>
      </c>
      <c r="V997" s="0" t="n">
        <f aca="false">SUMPRODUCT('FD inverse'!$A$20:$BH$20,'FD mesh'!$B$84:$BI$84,$E996:$BL996)+'FD inverse'!$A$20*$C997/Setup!$B$17+INDEX('FD inverse'!$A$20:$BH$20,1,'FD mesh'!$B$15+1)*Setup!$B$22</f>
        <v>20.5282211630545</v>
      </c>
      <c r="W997" s="0" t="n">
        <f aca="false">SUMPRODUCT('FD inverse'!$A$21:$BH$21,'FD mesh'!$B$84:$BI$84,$E996:$BL996)+'FD inverse'!$A$21*$C997/Setup!$B$17+INDEX('FD inverse'!$A$21:$BH$21,1,'FD mesh'!$B$15+1)*Setup!$B$22</f>
        <v>20.0532193221347</v>
      </c>
      <c r="X997" s="0" t="n">
        <f aca="false">SUMPRODUCT('FD inverse'!$A$22:$BH$22,'FD mesh'!$B$84:$BI$84,$E996:$BL996)+'FD inverse'!$A$22*$C997/Setup!$B$17+INDEX('FD inverse'!$A$22:$BH$22,1,'FD mesh'!$B$15+1)*Setup!$B$22</f>
        <v>19.5782771203813</v>
      </c>
      <c r="Y997" s="0" t="n">
        <f aca="false">SUMPRODUCT('FD inverse'!$A$23:$BH$23,'FD mesh'!$B$84:$BI$84,$E996:$BL996)+'FD inverse'!$A$23*$C997/Setup!$B$17+INDEX('FD inverse'!$A$23:$BH$23,1,'FD mesh'!$B$15+1)*Setup!$B$22</f>
        <v>19.1033162994491</v>
      </c>
      <c r="Z997" s="0" t="n">
        <f aca="false">SUMPRODUCT('FD inverse'!$A$24:$BH$24,'FD mesh'!$B$84:$BI$84,$E996:$BL996)+'FD inverse'!$A$24*$C997/Setup!$B$17+INDEX('FD inverse'!$A$24:$BH$24,1,'FD mesh'!$B$15+1)*Setup!$B$22</f>
        <v>18.6282784158523</v>
      </c>
      <c r="AA997" s="0" t="n">
        <f aca="false">SUMPRODUCT('FD inverse'!$A$25:$BH$25,'FD mesh'!$B$84:$BI$84,$E996:$BL996)+'FD inverse'!$A$25*$C997/Setup!$B$17+INDEX('FD inverse'!$A$25:$BH$25,1,'FD mesh'!$B$15+1)*Setup!$B$22</f>
        <v>18.1531226859973</v>
      </c>
      <c r="AB997" s="0" t="n">
        <f aca="false">SUMPRODUCT('FD inverse'!$A$26:$BH$26,'FD mesh'!$B$84:$BI$84,$E996:$BL996)+'FD inverse'!$A$26*$C997/Setup!$B$17+INDEX('FD inverse'!$A$26:$BH$26,1,'FD mesh'!$B$15+1)*Setup!$B$22</f>
        <v>17.6778238394267</v>
      </c>
      <c r="AC997" s="0" t="n">
        <f aca="false">SUMPRODUCT('FD inverse'!$A$27:$BH$27,'FD mesh'!$B$84:$BI$84,$E996:$BL996)+'FD inverse'!$A$27*$C997/Setup!$B$17+INDEX('FD inverse'!$A$27:$BH$27,1,'FD mesh'!$B$15+1)*Setup!$B$22</f>
        <v>17.202369981368</v>
      </c>
      <c r="AD997" s="0" t="n">
        <f aca="false">SUMPRODUCT('FD inverse'!$A$28:$BH$28,'FD mesh'!$B$84:$BI$84,$E996:$BL996)+'FD inverse'!$A$28*$C997/Setup!$B$17+INDEX('FD inverse'!$A$28:$BH$28,1,'FD mesh'!$B$15+1)*Setup!$B$22</f>
        <v>16.726760465045</v>
      </c>
      <c r="AE997" s="0" t="n">
        <f aca="false">SUMPRODUCT('FD inverse'!$A$29:$BH$29,'FD mesh'!$B$84:$BI$84,$E996:$BL996)+'FD inverse'!$A$29*$C997/Setup!$B$17+INDEX('FD inverse'!$A$29:$BH$29,1,'FD mesh'!$B$15+1)*Setup!$B$22</f>
        <v>16.2510037736511</v>
      </c>
      <c r="AF997" s="0" t="n">
        <f aca="false">SUMPRODUCT('FD inverse'!$A$30:$BH$30,'FD mesh'!$B$84:$BI$84,$E996:$BL996)+'FD inverse'!$A$30*$C997/Setup!$B$17+INDEX('FD inverse'!$A$30:$BH$30,1,'FD mesh'!$B$15+1)*Setup!$B$22</f>
        <v>15.7751154114236</v>
      </c>
      <c r="AG997" s="0" t="n">
        <f aca="false">SUMPRODUCT('FD inverse'!$A$31:$BH$31,'FD mesh'!$B$84:$BI$84,$E996:$BL996)+'FD inverse'!$A$31*$C997/Setup!$B$17+INDEX('FD inverse'!$A$31:$BH$31,1,'FD mesh'!$B$15+1)*Setup!$B$22</f>
        <v>15.2991158028782</v>
      </c>
      <c r="AH997" s="0" t="n">
        <f aca="false">SUMPRODUCT('FD inverse'!$A$32:$BH$32,'FD mesh'!$B$84:$BI$84,$E996:$BL996)+'FD inverse'!$A$32*$C997/Setup!$B$17+INDEX('FD inverse'!$A$32:$BH$32,1,'FD mesh'!$B$15+1)*Setup!$B$22</f>
        <v>15.2789754712895</v>
      </c>
      <c r="AI997" s="0" t="n">
        <f aca="false">SUMPRODUCT('FD inverse'!$A$33:$BH$33,'FD mesh'!$B$84:$BI$84,$E996:$BL996)+'FD inverse'!$A$33*$C997/Setup!$B$17+INDEX('FD inverse'!$A$33:$BH$33,1,'FD mesh'!$B$15+1)*Setup!$B$22</f>
        <v>15.2586865768149</v>
      </c>
      <c r="AJ997" s="0" t="n">
        <f aca="false">SUMPRODUCT('FD inverse'!$A$34:$BH$34,'FD mesh'!$B$84:$BI$84,$E996:$BL996)+'FD inverse'!$A$34*$C997/Setup!$B$17+INDEX('FD inverse'!$A$34:$BH$34,1,'FD mesh'!$B$15+1)*Setup!$B$22</f>
        <v>15.2382538579212</v>
      </c>
      <c r="AK997" s="0" t="n">
        <f aca="false">SUMPRODUCT('FD inverse'!$A$35:$BH$35,'FD mesh'!$B$84:$BI$84,$E996:$BL996)+'FD inverse'!$A$35*$C997/Setup!$B$17+INDEX('FD inverse'!$A$35:$BH$35,1,'FD mesh'!$B$15+1)*Setup!$B$22</f>
        <v>15.217683756457</v>
      </c>
      <c r="AL997" s="0" t="n">
        <f aca="false">SUMPRODUCT('FD inverse'!$A$36:$BH$36,'FD mesh'!$B$84:$BI$84,$E996:$BL996)+'FD inverse'!$A$36*$C997/Setup!$B$17+INDEX('FD inverse'!$A$36:$BH$36,1,'FD mesh'!$B$15+1)*Setup!$B$22</f>
        <v>15.1969842060594</v>
      </c>
      <c r="AM997" s="0" t="n">
        <f aca="false">SUMPRODUCT('FD inverse'!$A$37:$BH$37,'FD mesh'!$B$84:$BI$84,$E996:$BL996)+'FD inverse'!$A$37*$C997/Setup!$B$17+INDEX('FD inverse'!$A$37:$BH$37,1,'FD mesh'!$B$15+1)*Setup!$B$22</f>
        <v>15.176164438584</v>
      </c>
      <c r="AN997" s="0" t="n">
        <f aca="false">SUMPRODUCT('FD inverse'!$A$38:$BH$38,'FD mesh'!$B$84:$BI$84,$E996:$BL996)+'FD inverse'!$A$38*$C997/Setup!$B$17+INDEX('FD inverse'!$A$38:$BH$38,1,'FD mesh'!$B$15+1)*Setup!$B$22</f>
        <v>15.1552348074714</v>
      </c>
      <c r="AO997" s="0" t="n">
        <f aca="false">SUMPRODUCT('FD inverse'!$A$39:$BH$39,'FD mesh'!$B$84:$BI$84,$E996:$BL996)+'FD inverse'!$A$39*$C997/Setup!$B$17+INDEX('FD inverse'!$A$39:$BH$39,1,'FD mesh'!$B$15+1)*Setup!$B$22</f>
        <v>15.1342066268083</v>
      </c>
      <c r="AP997" s="0" t="n">
        <f aca="false">SUMPRODUCT('FD inverse'!$A$40:$BH$40,'FD mesh'!$B$84:$BI$84,$E996:$BL996)+'FD inverse'!$A$40*$C997/Setup!$B$17+INDEX('FD inverse'!$A$40:$BH$40,1,'FD mesh'!$B$15+1)*Setup!$B$22</f>
        <v>15.113092024702</v>
      </c>
      <c r="AQ997" s="0" t="n">
        <f aca="false">SUMPRODUCT('FD inverse'!$A$41:$BH$41,'FD mesh'!$B$84:$BI$84,$E996:$BL996)+'FD inverse'!$A$41*$C997/Setup!$B$17+INDEX('FD inverse'!$A$41:$BH$41,1,'FD mesh'!$B$15+1)*Setup!$B$22</f>
        <v>15.0919038094776</v>
      </c>
      <c r="AR997" s="0" t="n">
        <f aca="false">SUMPRODUCT('FD inverse'!$A$42:$BH$42,'FD mesh'!$B$84:$BI$84,$E996:$BL996)+'FD inverse'!$A$42*$C997/Setup!$B$17+INDEX('FD inverse'!$A$42:$BH$42,1,'FD mesh'!$B$15+1)*Setup!$B$22</f>
        <v>15.0706553471036</v>
      </c>
      <c r="AS997" s="0" t="n">
        <f aca="false">SUMPRODUCT('FD inverse'!$A$43:$BH$43,'FD mesh'!$B$84:$BI$84,$E996:$BL996)+'FD inverse'!$A$43*$C997/Setup!$B$17+INDEX('FD inverse'!$A$43:$BH$43,1,'FD mesh'!$B$15+1)*Setup!$B$22</f>
        <v>0</v>
      </c>
      <c r="AT997" s="0" t="n">
        <f aca="false">SUMPRODUCT('FD inverse'!$A$44:$BH$44,'FD mesh'!$B$84:$BI$84,$E996:$BL996)+'FD inverse'!$A$44*$C997/Setup!$B$17+INDEX('FD inverse'!$A$44:$BH$44,1,'FD mesh'!$B$15+1)*Setup!$B$22</f>
        <v>0</v>
      </c>
      <c r="AU997" s="0" t="n">
        <f aca="false">SUMPRODUCT('FD inverse'!$A$45:$BH$45,'FD mesh'!$B$84:$BI$84,$E996:$BL996)+'FD inverse'!$A$45*$C997/Setup!$B$17+INDEX('FD inverse'!$A$45:$BH$45,1,'FD mesh'!$B$15+1)*Setup!$B$22</f>
        <v>0</v>
      </c>
      <c r="AV997" s="0" t="n">
        <f aca="false">SUMPRODUCT('FD inverse'!$A$46:$BH$46,'FD mesh'!$B$84:$BI$84,$E996:$BL996)+'FD inverse'!$A$46*$C997/Setup!$B$17+INDEX('FD inverse'!$A$46:$BH$46,1,'FD mesh'!$B$15+1)*Setup!$B$22</f>
        <v>0</v>
      </c>
      <c r="AW997" s="0" t="n">
        <f aca="false">SUMPRODUCT('FD inverse'!$A$47:$BH$47,'FD mesh'!$B$84:$BI$84,$E996:$BL996)+'FD inverse'!$A$47*$C997/Setup!$B$17+INDEX('FD inverse'!$A$47:$BH$47,1,'FD mesh'!$B$15+1)*Setup!$B$22</f>
        <v>0</v>
      </c>
      <c r="AX997" s="0" t="n">
        <f aca="false">SUMPRODUCT('FD inverse'!$A$48:$BH$48,'FD mesh'!$B$84:$BI$84,$E996:$BL996)+'FD inverse'!$A$48*$C997/Setup!$B$17+INDEX('FD inverse'!$A$48:$BH$48,1,'FD mesh'!$B$15+1)*Setup!$B$22</f>
        <v>0</v>
      </c>
      <c r="AY997" s="0" t="n">
        <f aca="false">SUMPRODUCT('FD inverse'!$A$49:$BH$49,'FD mesh'!$B$84:$BI$84,$E996:$BL996)+'FD inverse'!$A$49*$C997/Setup!$B$17+INDEX('FD inverse'!$A$49:$BH$49,1,'FD mesh'!$B$15+1)*Setup!$B$22</f>
        <v>0</v>
      </c>
      <c r="AZ997" s="0" t="n">
        <f aca="false">SUMPRODUCT('FD inverse'!$A$50:$BH$50,'FD mesh'!$B$84:$BI$84,$E996:$BL996)+'FD inverse'!$A$50*$C997/Setup!$B$17+INDEX('FD inverse'!$A$50:$BH$50,1,'FD mesh'!$B$15+1)*Setup!$B$22</f>
        <v>0</v>
      </c>
      <c r="BA997" s="0" t="n">
        <f aca="false">SUMPRODUCT('FD inverse'!$A$51:$BH$51,'FD mesh'!$B$84:$BI$84,$E996:$BL996)+'FD inverse'!$A$51*$C997/Setup!$B$17+INDEX('FD inverse'!$A$51:$BH$51,1,'FD mesh'!$B$15+1)*Setup!$B$22</f>
        <v>0</v>
      </c>
      <c r="BB997" s="0" t="n">
        <f aca="false">SUMPRODUCT('FD inverse'!$A$52:$BH$52,'FD mesh'!$B$84:$BI$84,$E996:$BL996)+'FD inverse'!$A$52*$C997/Setup!$B$17+INDEX('FD inverse'!$A$52:$BH$52,1,'FD mesh'!$B$15+1)*Setup!$B$22</f>
        <v>0</v>
      </c>
      <c r="BC997" s="0" t="n">
        <f aca="false">SUMPRODUCT('FD inverse'!$A$53:$BH$53,'FD mesh'!$B$84:$BI$84,$E996:$BL996)+'FD inverse'!$A$53*$C997/Setup!$B$17+INDEX('FD inverse'!$A$53:$BH$53,1,'FD mesh'!$B$15+1)*Setup!$B$22</f>
        <v>0</v>
      </c>
      <c r="BD997" s="0" t="n">
        <f aca="false">SUMPRODUCT('FD inverse'!$A$54:$BH$54,'FD mesh'!$B$84:$BI$84,$E996:$BL996)+'FD inverse'!$A$54*$C997/Setup!$B$17+INDEX('FD inverse'!$A$54:$BH$54,1,'FD mesh'!$B$15+1)*Setup!$B$22</f>
        <v>0</v>
      </c>
      <c r="BE997" s="0" t="n">
        <f aca="false">SUMPRODUCT('FD inverse'!$A$55:$BH$55,'FD mesh'!$B$84:$BI$84,$E996:$BL996)+'FD inverse'!$A$55*$C997/Setup!$B$17+INDEX('FD inverse'!$A$55:$BH$55,1,'FD mesh'!$B$15+1)*Setup!$B$22</f>
        <v>0</v>
      </c>
      <c r="BF997" s="0" t="n">
        <f aca="false">SUMPRODUCT('FD inverse'!$A$56:$BH$56,'FD mesh'!$B$84:$BI$84,$E996:$BL996)+'FD inverse'!$A$56*$C997/Setup!$B$17+INDEX('FD inverse'!$A$56:$BH$56,1,'FD mesh'!$B$15+1)*Setup!$B$22</f>
        <v>0</v>
      </c>
      <c r="BG997" s="0" t="n">
        <f aca="false">SUMPRODUCT('FD inverse'!$A$57:$BH$57,'FD mesh'!$B$84:$BI$84,$E996:$BL996)+'FD inverse'!$A$57*$C997/Setup!$B$17+INDEX('FD inverse'!$A$57:$BH$57,1,'FD mesh'!$B$15+1)*Setup!$B$22</f>
        <v>0</v>
      </c>
      <c r="BH997" s="0" t="n">
        <f aca="false">SUMPRODUCT('FD inverse'!$A$58:$BH$58,'FD mesh'!$B$84:$BI$84,$E996:$BL996)+'FD inverse'!$A$58*$C997/Setup!$B$17+INDEX('FD inverse'!$A$58:$BH$58,1,'FD mesh'!$B$15+1)*Setup!$B$22</f>
        <v>0</v>
      </c>
      <c r="BI997" s="0" t="n">
        <f aca="false">SUMPRODUCT('FD inverse'!$A$59:$BH$59,'FD mesh'!$B$84:$BI$84,$E996:$BL996)+'FD inverse'!$A$59*$C997/Setup!$B$17+INDEX('FD inverse'!$A$59:$BH$59,1,'FD mesh'!$B$15+1)*Setup!$B$22</f>
        <v>0</v>
      </c>
      <c r="BJ997" s="0" t="n">
        <f aca="false">SUMPRODUCT('FD inverse'!$A$60:$BH$60,'FD mesh'!$B$84:$BI$84,$E996:$BL996)+'FD inverse'!$A$60*$C997/Setup!$B$17+INDEX('FD inverse'!$A$60:$BH$60,1,'FD mesh'!$B$15+1)*Setup!$B$22</f>
        <v>0</v>
      </c>
      <c r="BK997" s="0" t="n">
        <f aca="false">SUMPRODUCT('FD inverse'!$A$61:$BH$61,'FD mesh'!$B$84:$BI$84,$E996:$BL996)+'FD inverse'!$A$61*$C997/Setup!$B$17+INDEX('FD inverse'!$A$61:$BH$61,1,'FD mesh'!$B$15+1)*Setup!$B$22</f>
        <v>0</v>
      </c>
      <c r="BL997" s="0" t="n">
        <f aca="false">SUMPRODUCT('FD inverse'!$A$62:$BH$62,'FD mesh'!$B$84:$BI$84,$E996:$BL996)+'FD inverse'!$A$62*$C997/Setup!$B$17+INDEX('FD inverse'!$A$62:$BH$62,1,'FD mesh'!$B$15+1)*Setup!$B$22</f>
        <v>0</v>
      </c>
    </row>
    <row r="998" customFormat="false" ht="15" hidden="false" customHeight="false" outlineLevel="0" collapsed="false">
      <c r="A998" s="0" t="n">
        <v>993</v>
      </c>
      <c r="B998" s="0" t="n">
        <f aca="false">A998*Setup!$B$11/3600</f>
        <v>82.75</v>
      </c>
      <c r="C998" s="0" t="n">
        <f aca="false">Setup!$B$7+Setup!$B$8*COS(2*PI()*(B998-Setup!$B$9)/24)</f>
        <v>24.7803612880645</v>
      </c>
      <c r="D998" s="0" t="n">
        <f aca="false">(C998-E998)/Setup!$B$17</f>
        <v>7.68932958834487</v>
      </c>
      <c r="E998" s="0" t="n">
        <f aca="false">SUMPRODUCT('FD inverse'!$A$3:$BH$3,'FD mesh'!$B$84:$BI$84,$E997:$BL997)+'FD inverse'!$A$3*$C998/Setup!$B$17+INDEX('FD inverse'!$A$3:$BH$3,1,'FD mesh'!$B$15+1)*Setup!$B$22</f>
        <v>23.7807484415797</v>
      </c>
      <c r="F998" s="0" t="n">
        <f aca="false">SUMPRODUCT('FD inverse'!$A$4:$BH$4,'FD mesh'!$B$84:$BI$84,$E997:$BL997)+'FD inverse'!$A$4*$C998/Setup!$B$17+INDEX('FD inverse'!$A$4:$BH$4,1,'FD mesh'!$B$15+1)*Setup!$B$22</f>
        <v>23.5635351663405</v>
      </c>
      <c r="G998" s="0" t="n">
        <f aca="false">SUMPRODUCT('FD inverse'!$A$5:$BH$5,'FD mesh'!$B$84:$BI$84,$E997:$BL997)+'FD inverse'!$A$5*$C998/Setup!$B$17+INDEX('FD inverse'!$A$5:$BH$5,1,'FD mesh'!$B$15+1)*Setup!$B$22</f>
        <v>23.3663989508289</v>
      </c>
      <c r="H998" s="0" t="n">
        <f aca="false">SUMPRODUCT('FD inverse'!$A$6:$BH$6,'FD mesh'!$B$84:$BI$84,$E997:$BL997)+'FD inverse'!$A$6*$C998/Setup!$B$17+INDEX('FD inverse'!$A$6:$BH$6,1,'FD mesh'!$B$15+1)*Setup!$B$22</f>
        <v>22.7324063991178</v>
      </c>
      <c r="I998" s="0" t="n">
        <f aca="false">SUMPRODUCT('FD inverse'!$A$7:$BH$7,'FD mesh'!$B$84:$BI$84,$E997:$BL997)+'FD inverse'!$A$7*$C998/Setup!$B$17+INDEX('FD inverse'!$A$7:$BH$7,1,'FD mesh'!$B$15+1)*Setup!$B$22</f>
        <v>22.6805480298997</v>
      </c>
      <c r="J998" s="0" t="n">
        <f aca="false">SUMPRODUCT('FD inverse'!$A$8:$BH$8,'FD mesh'!$B$84:$BI$84,$E997:$BL997)+'FD inverse'!$A$8*$C998/Setup!$B$17+INDEX('FD inverse'!$A$8:$BH$8,1,'FD mesh'!$B$15+1)*Setup!$B$22</f>
        <v>22.635959537454</v>
      </c>
      <c r="K998" s="0" t="n">
        <f aca="false">SUMPRODUCT('FD inverse'!$A$9:$BH$9,'FD mesh'!$B$84:$BI$84,$E997:$BL997)+'FD inverse'!$A$9*$C998/Setup!$B$17+INDEX('FD inverse'!$A$9:$BH$9,1,'FD mesh'!$B$15+1)*Setup!$B$22</f>
        <v>22.5975342108195</v>
      </c>
      <c r="L998" s="0" t="n">
        <f aca="false">SUMPRODUCT('FD inverse'!$A$10:$BH$10,'FD mesh'!$B$84:$BI$84,$E997:$BL997)+'FD inverse'!$A$10*$C998/Setup!$B$17+INDEX('FD inverse'!$A$10:$BH$10,1,'FD mesh'!$B$15+1)*Setup!$B$22</f>
        <v>22.5642871594665</v>
      </c>
      <c r="M998" s="0" t="n">
        <f aca="false">SUMPRODUCT('FD inverse'!$A$11:$BH$11,'FD mesh'!$B$84:$BI$84,$E997:$BL997)+'FD inverse'!$A$11*$C998/Setup!$B$17+INDEX('FD inverse'!$A$11:$BH$11,1,'FD mesh'!$B$15+1)*Setup!$B$22</f>
        <v>22.5353584346688</v>
      </c>
      <c r="N998" s="0" t="n">
        <f aca="false">SUMPRODUCT('FD inverse'!$A$12:$BH$12,'FD mesh'!$B$84:$BI$84,$E997:$BL997)+'FD inverse'!$A$12*$C998/Setup!$B$17+INDEX('FD inverse'!$A$12:$BH$12,1,'FD mesh'!$B$15+1)*Setup!$B$22</f>
        <v>22.510015361475</v>
      </c>
      <c r="O998" s="0" t="n">
        <f aca="false">SUMPRODUCT('FD inverse'!$A$13:$BH$13,'FD mesh'!$B$84:$BI$84,$E997:$BL997)+'FD inverse'!$A$13*$C998/Setup!$B$17+INDEX('FD inverse'!$A$13:$BH$13,1,'FD mesh'!$B$15+1)*Setup!$B$22</f>
        <v>22.4876542249999</v>
      </c>
      <c r="P998" s="0" t="n">
        <f aca="false">SUMPRODUCT('FD inverse'!$A$14:$BH$14,'FD mesh'!$B$84:$BI$84,$E997:$BL997)+'FD inverse'!$A$14*$C998/Setup!$B$17+INDEX('FD inverse'!$A$14:$BH$14,1,'FD mesh'!$B$15+1)*Setup!$B$22</f>
        <v>22.4678014333849</v>
      </c>
      <c r="Q998" s="0" t="n">
        <f aca="false">SUMPRODUCT('FD inverse'!$A$15:$BH$15,'FD mesh'!$B$84:$BI$84,$E997:$BL997)+'FD inverse'!$A$15*$C998/Setup!$B$17+INDEX('FD inverse'!$A$15:$BH$15,1,'FD mesh'!$B$15+1)*Setup!$B$22</f>
        <v>22.4501142581698</v>
      </c>
      <c r="R998" s="0" t="n">
        <f aca="false">SUMPRODUCT('FD inverse'!$A$16:$BH$16,'FD mesh'!$B$84:$BI$84,$E997:$BL997)+'FD inverse'!$A$16*$C998/Setup!$B$17+INDEX('FD inverse'!$A$16:$BH$16,1,'FD mesh'!$B$15+1)*Setup!$B$22</f>
        <v>22.4343812310391</v>
      </c>
      <c r="S998" s="0" t="n">
        <f aca="false">SUMPRODUCT('FD inverse'!$A$17:$BH$17,'FD mesh'!$B$84:$BI$84,$E997:$BL997)+'FD inverse'!$A$17*$C998/Setup!$B$17+INDEX('FD inverse'!$A$17:$BH$17,1,'FD mesh'!$B$15+1)*Setup!$B$22</f>
        <v>21.9571491371084</v>
      </c>
      <c r="T998" s="0" t="n">
        <f aca="false">SUMPRODUCT('FD inverse'!$A$18:$BH$18,'FD mesh'!$B$84:$BI$84,$E997:$BL997)+'FD inverse'!$A$18*$C998/Setup!$B$17+INDEX('FD inverse'!$A$18:$BH$18,1,'FD mesh'!$B$15+1)*Setup!$B$22</f>
        <v>21.4806349234633</v>
      </c>
      <c r="U998" s="0" t="n">
        <f aca="false">SUMPRODUCT('FD inverse'!$A$19:$BH$19,'FD mesh'!$B$84:$BI$84,$E997:$BL997)+'FD inverse'!$A$19*$C998/Setup!$B$17+INDEX('FD inverse'!$A$19:$BH$19,1,'FD mesh'!$B$15+1)*Setup!$B$22</f>
        <v>21.0046522138211</v>
      </c>
      <c r="V998" s="0" t="n">
        <f aca="false">SUMPRODUCT('FD inverse'!$A$20:$BH$20,'FD mesh'!$B$84:$BI$84,$E997:$BL997)+'FD inverse'!$A$20*$C998/Setup!$B$17+INDEX('FD inverse'!$A$20:$BH$20,1,'FD mesh'!$B$15+1)*Setup!$B$22</f>
        <v>20.5290430516679</v>
      </c>
      <c r="W998" s="0" t="n">
        <f aca="false">SUMPRODUCT('FD inverse'!$A$21:$BH$21,'FD mesh'!$B$84:$BI$84,$E997:$BL997)+'FD inverse'!$A$21*$C998/Setup!$B$17+INDEX('FD inverse'!$A$21:$BH$21,1,'FD mesh'!$B$15+1)*Setup!$B$22</f>
        <v>20.0536757595923</v>
      </c>
      <c r="X998" s="0" t="n">
        <f aca="false">SUMPRODUCT('FD inverse'!$A$22:$BH$22,'FD mesh'!$B$84:$BI$84,$E997:$BL997)+'FD inverse'!$A$22*$C998/Setup!$B$17+INDEX('FD inverse'!$A$22:$BH$22,1,'FD mesh'!$B$15+1)*Setup!$B$22</f>
        <v>19.5784427905399</v>
      </c>
      <c r="Y998" s="0" t="n">
        <f aca="false">SUMPRODUCT('FD inverse'!$A$23:$BH$23,'FD mesh'!$B$84:$BI$84,$E997:$BL997)+'FD inverse'!$A$23*$C998/Setup!$B$17+INDEX('FD inverse'!$A$23:$BH$23,1,'FD mesh'!$B$15+1)*Setup!$B$22</f>
        <v>19.1032585758484</v>
      </c>
      <c r="Z998" s="0" t="n">
        <f aca="false">SUMPRODUCT('FD inverse'!$A$24:$BH$24,'FD mesh'!$B$84:$BI$84,$E997:$BL997)+'FD inverse'!$A$24*$C998/Setup!$B$17+INDEX('FD inverse'!$A$24:$BH$24,1,'FD mesh'!$B$15+1)*Setup!$B$22</f>
        <v>18.6280573739259</v>
      </c>
      <c r="AA998" s="0" t="n">
        <f aca="false">SUMPRODUCT('FD inverse'!$A$25:$BH$25,'FD mesh'!$B$84:$BI$84,$E997:$BL997)+'FD inverse'!$A$25*$C998/Setup!$B$17+INDEX('FD inverse'!$A$25:$BH$25,1,'FD mesh'!$B$15+1)*Setup!$B$22</f>
        <v>18.1527911225223</v>
      </c>
      <c r="AB998" s="0" t="n">
        <f aca="false">SUMPRODUCT('FD inverse'!$A$26:$BH$26,'FD mesh'!$B$84:$BI$84,$E997:$BL997)+'FD inverse'!$A$26*$C998/Setup!$B$17+INDEX('FD inverse'!$A$26:$BH$26,1,'FD mesh'!$B$15+1)*Setup!$B$22</f>
        <v>17.6774272967245</v>
      </c>
      <c r="AC998" s="0" t="n">
        <f aca="false">SUMPRODUCT('FD inverse'!$A$27:$BH$27,'FD mesh'!$B$84:$BI$84,$E997:$BL997)+'FD inverse'!$A$27*$C998/Setup!$B$17+INDEX('FD inverse'!$A$27:$BH$27,1,'FD mesh'!$B$15+1)*Setup!$B$22</f>
        <v>17.2019467740744</v>
      </c>
      <c r="AD998" s="0" t="n">
        <f aca="false">SUMPRODUCT('FD inverse'!$A$28:$BH$28,'FD mesh'!$B$84:$BI$84,$E997:$BL997)+'FD inverse'!$A$28*$C998/Setup!$B$17+INDEX('FD inverse'!$A$28:$BH$28,1,'FD mesh'!$B$15+1)*Setup!$B$22</f>
        <v>16.7263417075636</v>
      </c>
      <c r="AE998" s="0" t="n">
        <f aca="false">SUMPRODUCT('FD inverse'!$A$29:$BH$29,'FD mesh'!$B$84:$BI$84,$E997:$BL997)+'FD inverse'!$A$29*$C998/Setup!$B$17+INDEX('FD inverse'!$A$29:$BH$29,1,'FD mesh'!$B$15+1)*Setup!$B$22</f>
        <v>16.2506134067083</v>
      </c>
      <c r="AF998" s="0" t="n">
        <f aca="false">SUMPRODUCT('FD inverse'!$A$30:$BH$30,'FD mesh'!$B$84:$BI$84,$E997:$BL997)+'FD inverse'!$A$30*$C998/Setup!$B$17+INDEX('FD inverse'!$A$30:$BH$30,1,'FD mesh'!$B$15+1)*Setup!$B$22</f>
        <v>15.7747702264383</v>
      </c>
      <c r="AG998" s="0" t="n">
        <f aca="false">SUMPRODUCT('FD inverse'!$A$31:$BH$31,'FD mesh'!$B$84:$BI$84,$E997:$BL997)+'FD inverse'!$A$31*$C998/Setup!$B$17+INDEX('FD inverse'!$A$31:$BH$31,1,'FD mesh'!$B$15+1)*Setup!$B$22</f>
        <v>15.2988254631585</v>
      </c>
      <c r="AH998" s="0" t="n">
        <f aca="false">SUMPRODUCT('FD inverse'!$A$32:$BH$32,'FD mesh'!$B$84:$BI$84,$E997:$BL997)+'FD inverse'!$A$32*$C998/Setup!$B$17+INDEX('FD inverse'!$A$32:$BH$32,1,'FD mesh'!$B$15+1)*Setup!$B$22</f>
        <v>15.2786896924189</v>
      </c>
      <c r="AI998" s="0" t="n">
        <f aca="false">SUMPRODUCT('FD inverse'!$A$33:$BH$33,'FD mesh'!$B$84:$BI$84,$E997:$BL997)+'FD inverse'!$A$33*$C998/Setup!$B$17+INDEX('FD inverse'!$A$33:$BH$33,1,'FD mesh'!$B$15+1)*Setup!$B$22</f>
        <v>15.2584092538326</v>
      </c>
      <c r="AJ998" s="0" t="n">
        <f aca="false">SUMPRODUCT('FD inverse'!$A$34:$BH$34,'FD mesh'!$B$84:$BI$84,$E997:$BL997)+'FD inverse'!$A$34*$C998/Setup!$B$17+INDEX('FD inverse'!$A$34:$BH$34,1,'FD mesh'!$B$15+1)*Setup!$B$22</f>
        <v>15.2379884279651</v>
      </c>
      <c r="AK998" s="0" t="n">
        <f aca="false">SUMPRODUCT('FD inverse'!$A$35:$BH$35,'FD mesh'!$B$84:$BI$84,$E997:$BL997)+'FD inverse'!$A$35*$C998/Setup!$B$17+INDEX('FD inverse'!$A$35:$BH$35,1,'FD mesh'!$B$15+1)*Setup!$B$22</f>
        <v>15.2174332353402</v>
      </c>
      <c r="AL998" s="0" t="n">
        <f aca="false">SUMPRODUCT('FD inverse'!$A$36:$BH$36,'FD mesh'!$B$84:$BI$84,$E997:$BL997)+'FD inverse'!$A$36*$C998/Setup!$B$17+INDEX('FD inverse'!$A$36:$BH$36,1,'FD mesh'!$B$15+1)*Setup!$B$22</f>
        <v>15.1967512231557</v>
      </c>
      <c r="AM998" s="0" t="n">
        <f aca="false">SUMPRODUCT('FD inverse'!$A$37:$BH$37,'FD mesh'!$B$84:$BI$84,$E997:$BL997)+'FD inverse'!$A$37*$C998/Setup!$B$17+INDEX('FD inverse'!$A$37:$BH$37,1,'FD mesh'!$B$15+1)*Setup!$B$22</f>
        <v>15.1759512696589</v>
      </c>
      <c r="AN998" s="0" t="n">
        <f aca="false">SUMPRODUCT('FD inverse'!$A$38:$BH$38,'FD mesh'!$B$84:$BI$84,$E997:$BL997)+'FD inverse'!$A$38*$C998/Setup!$B$17+INDEX('FD inverse'!$A$38:$BH$38,1,'FD mesh'!$B$15+1)*Setup!$B$22</f>
        <v>15.1550434051424</v>
      </c>
      <c r="AO998" s="0" t="n">
        <f aca="false">SUMPRODUCT('FD inverse'!$A$39:$BH$39,'FD mesh'!$B$84:$BI$84,$E997:$BL997)+'FD inverse'!$A$39*$C998/Setup!$B$17+INDEX('FD inverse'!$A$39:$BH$39,1,'FD mesh'!$B$15+1)*Setup!$B$22</f>
        <v>15.1340386483584</v>
      </c>
      <c r="AP998" s="0" t="n">
        <f aca="false">SUMPRODUCT('FD inverse'!$A$40:$BH$40,'FD mesh'!$B$84:$BI$84,$E997:$BL997)+'FD inverse'!$A$40*$C998/Setup!$B$17+INDEX('FD inverse'!$A$40:$BH$40,1,'FD mesh'!$B$15+1)*Setup!$B$22</f>
        <v>15.1129488570139</v>
      </c>
      <c r="AQ998" s="0" t="n">
        <f aca="false">SUMPRODUCT('FD inverse'!$A$41:$BH$41,'FD mesh'!$B$84:$BI$84,$E997:$BL997)+'FD inverse'!$A$41*$C998/Setup!$B$17+INDEX('FD inverse'!$A$41:$BH$41,1,'FD mesh'!$B$15+1)*Setup!$B$22</f>
        <v>15.0917865908882</v>
      </c>
      <c r="AR998" s="0" t="n">
        <f aca="false">SUMPRODUCT('FD inverse'!$A$42:$BH$42,'FD mesh'!$B$84:$BI$84,$E997:$BL997)+'FD inverse'!$A$42*$C998/Setup!$B$17+INDEX('FD inverse'!$A$42:$BH$42,1,'FD mesh'!$B$15+1)*Setup!$B$22</f>
        <v>15.0705649860126</v>
      </c>
      <c r="AS998" s="0" t="n">
        <f aca="false">SUMPRODUCT('FD inverse'!$A$43:$BH$43,'FD mesh'!$B$84:$BI$84,$E997:$BL997)+'FD inverse'!$A$43*$C998/Setup!$B$17+INDEX('FD inverse'!$A$43:$BH$43,1,'FD mesh'!$B$15+1)*Setup!$B$22</f>
        <v>0</v>
      </c>
      <c r="AT998" s="0" t="n">
        <f aca="false">SUMPRODUCT('FD inverse'!$A$44:$BH$44,'FD mesh'!$B$84:$BI$84,$E997:$BL997)+'FD inverse'!$A$44*$C998/Setup!$B$17+INDEX('FD inverse'!$A$44:$BH$44,1,'FD mesh'!$B$15+1)*Setup!$B$22</f>
        <v>0</v>
      </c>
      <c r="AU998" s="0" t="n">
        <f aca="false">SUMPRODUCT('FD inverse'!$A$45:$BH$45,'FD mesh'!$B$84:$BI$84,$E997:$BL997)+'FD inverse'!$A$45*$C998/Setup!$B$17+INDEX('FD inverse'!$A$45:$BH$45,1,'FD mesh'!$B$15+1)*Setup!$B$22</f>
        <v>0</v>
      </c>
      <c r="AV998" s="0" t="n">
        <f aca="false">SUMPRODUCT('FD inverse'!$A$46:$BH$46,'FD mesh'!$B$84:$BI$84,$E997:$BL997)+'FD inverse'!$A$46*$C998/Setup!$B$17+INDEX('FD inverse'!$A$46:$BH$46,1,'FD mesh'!$B$15+1)*Setup!$B$22</f>
        <v>0</v>
      </c>
      <c r="AW998" s="0" t="n">
        <f aca="false">SUMPRODUCT('FD inverse'!$A$47:$BH$47,'FD mesh'!$B$84:$BI$84,$E997:$BL997)+'FD inverse'!$A$47*$C998/Setup!$B$17+INDEX('FD inverse'!$A$47:$BH$47,1,'FD mesh'!$B$15+1)*Setup!$B$22</f>
        <v>0</v>
      </c>
      <c r="AX998" s="0" t="n">
        <f aca="false">SUMPRODUCT('FD inverse'!$A$48:$BH$48,'FD mesh'!$B$84:$BI$84,$E997:$BL997)+'FD inverse'!$A$48*$C998/Setup!$B$17+INDEX('FD inverse'!$A$48:$BH$48,1,'FD mesh'!$B$15+1)*Setup!$B$22</f>
        <v>0</v>
      </c>
      <c r="AY998" s="0" t="n">
        <f aca="false">SUMPRODUCT('FD inverse'!$A$49:$BH$49,'FD mesh'!$B$84:$BI$84,$E997:$BL997)+'FD inverse'!$A$49*$C998/Setup!$B$17+INDEX('FD inverse'!$A$49:$BH$49,1,'FD mesh'!$B$15+1)*Setup!$B$22</f>
        <v>0</v>
      </c>
      <c r="AZ998" s="0" t="n">
        <f aca="false">SUMPRODUCT('FD inverse'!$A$50:$BH$50,'FD mesh'!$B$84:$BI$84,$E997:$BL997)+'FD inverse'!$A$50*$C998/Setup!$B$17+INDEX('FD inverse'!$A$50:$BH$50,1,'FD mesh'!$B$15+1)*Setup!$B$22</f>
        <v>0</v>
      </c>
      <c r="BA998" s="0" t="n">
        <f aca="false">SUMPRODUCT('FD inverse'!$A$51:$BH$51,'FD mesh'!$B$84:$BI$84,$E997:$BL997)+'FD inverse'!$A$51*$C998/Setup!$B$17+INDEX('FD inverse'!$A$51:$BH$51,1,'FD mesh'!$B$15+1)*Setup!$B$22</f>
        <v>0</v>
      </c>
      <c r="BB998" s="0" t="n">
        <f aca="false">SUMPRODUCT('FD inverse'!$A$52:$BH$52,'FD mesh'!$B$84:$BI$84,$E997:$BL997)+'FD inverse'!$A$52*$C998/Setup!$B$17+INDEX('FD inverse'!$A$52:$BH$52,1,'FD mesh'!$B$15+1)*Setup!$B$22</f>
        <v>0</v>
      </c>
      <c r="BC998" s="0" t="n">
        <f aca="false">SUMPRODUCT('FD inverse'!$A$53:$BH$53,'FD mesh'!$B$84:$BI$84,$E997:$BL997)+'FD inverse'!$A$53*$C998/Setup!$B$17+INDEX('FD inverse'!$A$53:$BH$53,1,'FD mesh'!$B$15+1)*Setup!$B$22</f>
        <v>0</v>
      </c>
      <c r="BD998" s="0" t="n">
        <f aca="false">SUMPRODUCT('FD inverse'!$A$54:$BH$54,'FD mesh'!$B$84:$BI$84,$E997:$BL997)+'FD inverse'!$A$54*$C998/Setup!$B$17+INDEX('FD inverse'!$A$54:$BH$54,1,'FD mesh'!$B$15+1)*Setup!$B$22</f>
        <v>0</v>
      </c>
      <c r="BE998" s="0" t="n">
        <f aca="false">SUMPRODUCT('FD inverse'!$A$55:$BH$55,'FD mesh'!$B$84:$BI$84,$E997:$BL997)+'FD inverse'!$A$55*$C998/Setup!$B$17+INDEX('FD inverse'!$A$55:$BH$55,1,'FD mesh'!$B$15+1)*Setup!$B$22</f>
        <v>0</v>
      </c>
      <c r="BF998" s="0" t="n">
        <f aca="false">SUMPRODUCT('FD inverse'!$A$56:$BH$56,'FD mesh'!$B$84:$BI$84,$E997:$BL997)+'FD inverse'!$A$56*$C998/Setup!$B$17+INDEX('FD inverse'!$A$56:$BH$56,1,'FD mesh'!$B$15+1)*Setup!$B$22</f>
        <v>0</v>
      </c>
      <c r="BG998" s="0" t="n">
        <f aca="false">SUMPRODUCT('FD inverse'!$A$57:$BH$57,'FD mesh'!$B$84:$BI$84,$E997:$BL997)+'FD inverse'!$A$57*$C998/Setup!$B$17+INDEX('FD inverse'!$A$57:$BH$57,1,'FD mesh'!$B$15+1)*Setup!$B$22</f>
        <v>0</v>
      </c>
      <c r="BH998" s="0" t="n">
        <f aca="false">SUMPRODUCT('FD inverse'!$A$58:$BH$58,'FD mesh'!$B$84:$BI$84,$E997:$BL997)+'FD inverse'!$A$58*$C998/Setup!$B$17+INDEX('FD inverse'!$A$58:$BH$58,1,'FD mesh'!$B$15+1)*Setup!$B$22</f>
        <v>0</v>
      </c>
      <c r="BI998" s="0" t="n">
        <f aca="false">SUMPRODUCT('FD inverse'!$A$59:$BH$59,'FD mesh'!$B$84:$BI$84,$E997:$BL997)+'FD inverse'!$A$59*$C998/Setup!$B$17+INDEX('FD inverse'!$A$59:$BH$59,1,'FD mesh'!$B$15+1)*Setup!$B$22</f>
        <v>0</v>
      </c>
      <c r="BJ998" s="0" t="n">
        <f aca="false">SUMPRODUCT('FD inverse'!$A$60:$BH$60,'FD mesh'!$B$84:$BI$84,$E997:$BL997)+'FD inverse'!$A$60*$C998/Setup!$B$17+INDEX('FD inverse'!$A$60:$BH$60,1,'FD mesh'!$B$15+1)*Setup!$B$22</f>
        <v>0</v>
      </c>
      <c r="BK998" s="0" t="n">
        <f aca="false">SUMPRODUCT('FD inverse'!$A$61:$BH$61,'FD mesh'!$B$84:$BI$84,$E997:$BL997)+'FD inverse'!$A$61*$C998/Setup!$B$17+INDEX('FD inverse'!$A$61:$BH$61,1,'FD mesh'!$B$15+1)*Setup!$B$22</f>
        <v>0</v>
      </c>
      <c r="BL998" s="0" t="n">
        <f aca="false">SUMPRODUCT('FD inverse'!$A$62:$BH$62,'FD mesh'!$B$84:$BI$84,$E997:$BL997)+'FD inverse'!$A$62*$C998/Setup!$B$17+INDEX('FD inverse'!$A$62:$BH$62,1,'FD mesh'!$B$15+1)*Setup!$B$22</f>
        <v>0</v>
      </c>
    </row>
    <row r="999" customFormat="false" ht="15" hidden="false" customHeight="false" outlineLevel="0" collapsed="false">
      <c r="A999" s="0" t="n">
        <v>994</v>
      </c>
      <c r="B999" s="0" t="n">
        <f aca="false">A999*Setup!$B$11/3600</f>
        <v>82.8333333333333</v>
      </c>
      <c r="C999" s="0" t="n">
        <f aca="false">Setup!$B$7+Setup!$B$8*COS(2*PI()*(B999-Setup!$B$9)/24)</f>
        <v>24.8657584557524</v>
      </c>
      <c r="D999" s="0" t="n">
        <f aca="false">(C999-E999)/Setup!$B$17</f>
        <v>7.93397445750416</v>
      </c>
      <c r="E999" s="0" t="n">
        <f aca="false">SUMPRODUCT('FD inverse'!$A$3:$BH$3,'FD mesh'!$B$84:$BI$84,$E998:$BL998)+'FD inverse'!$A$3*$C999/Setup!$B$17+INDEX('FD inverse'!$A$3:$BH$3,1,'FD mesh'!$B$15+1)*Setup!$B$22</f>
        <v>23.8343417762769</v>
      </c>
      <c r="F999" s="0" t="n">
        <f aca="false">SUMPRODUCT('FD inverse'!$A$4:$BH$4,'FD mesh'!$B$84:$BI$84,$E998:$BL998)+'FD inverse'!$A$4*$C999/Setup!$B$17+INDEX('FD inverse'!$A$4:$BH$4,1,'FD mesh'!$B$15+1)*Setup!$B$22</f>
        <v>23.6098420820704</v>
      </c>
      <c r="G999" s="0" t="n">
        <f aca="false">SUMPRODUCT('FD inverse'!$A$5:$BH$5,'FD mesh'!$B$84:$BI$84,$E998:$BL998)+'FD inverse'!$A$5*$C999/Setup!$B$17+INDEX('FD inverse'!$A$5:$BH$5,1,'FD mesh'!$B$15+1)*Setup!$B$22</f>
        <v>23.4054408755939</v>
      </c>
      <c r="H999" s="0" t="n">
        <f aca="false">SUMPRODUCT('FD inverse'!$A$6:$BH$6,'FD mesh'!$B$84:$BI$84,$E998:$BL998)+'FD inverse'!$A$6*$C999/Setup!$B$17+INDEX('FD inverse'!$A$6:$BH$6,1,'FD mesh'!$B$15+1)*Setup!$B$22</f>
        <v>22.7471208919742</v>
      </c>
      <c r="I999" s="0" t="n">
        <f aca="false">SUMPRODUCT('FD inverse'!$A$7:$BH$7,'FD mesh'!$B$84:$BI$84,$E998:$BL998)+'FD inverse'!$A$7*$C999/Setup!$B$17+INDEX('FD inverse'!$A$7:$BH$7,1,'FD mesh'!$B$15+1)*Setup!$B$22</f>
        <v>22.6932030447089</v>
      </c>
      <c r="J999" s="0" t="n">
        <f aca="false">SUMPRODUCT('FD inverse'!$A$8:$BH$8,'FD mesh'!$B$84:$BI$84,$E998:$BL998)+'FD inverse'!$A$8*$C999/Setup!$B$17+INDEX('FD inverse'!$A$8:$BH$8,1,'FD mesh'!$B$15+1)*Setup!$B$22</f>
        <v>22.6467512828767</v>
      </c>
      <c r="K999" s="0" t="n">
        <f aca="false">SUMPRODUCT('FD inverse'!$A$9:$BH$9,'FD mesh'!$B$84:$BI$84,$E998:$BL998)+'FD inverse'!$A$9*$C999/Setup!$B$17+INDEX('FD inverse'!$A$9:$BH$9,1,'FD mesh'!$B$15+1)*Setup!$B$22</f>
        <v>22.6066663325032</v>
      </c>
      <c r="L999" s="0" t="n">
        <f aca="false">SUMPRODUCT('FD inverse'!$A$10:$BH$10,'FD mesh'!$B$84:$BI$84,$E998:$BL998)+'FD inverse'!$A$10*$C999/Setup!$B$17+INDEX('FD inverse'!$A$10:$BH$10,1,'FD mesh'!$B$15+1)*Setup!$B$22</f>
        <v>22.5719690645391</v>
      </c>
      <c r="M999" s="0" t="n">
        <f aca="false">SUMPRODUCT('FD inverse'!$A$11:$BH$11,'FD mesh'!$B$84:$BI$84,$E998:$BL998)+'FD inverse'!$A$11*$C999/Setup!$B$17+INDEX('FD inverse'!$A$11:$BH$11,1,'FD mesh'!$B$15+1)*Setup!$B$22</f>
        <v>22.5418038939629</v>
      </c>
      <c r="N999" s="0" t="n">
        <f aca="false">SUMPRODUCT('FD inverse'!$A$12:$BH$12,'FD mesh'!$B$84:$BI$84,$E998:$BL998)+'FD inverse'!$A$12*$C999/Setup!$B$17+INDEX('FD inverse'!$A$12:$BH$12,1,'FD mesh'!$B$15+1)*Setup!$B$22</f>
        <v>22.5154413542387</v>
      </c>
      <c r="O999" s="0" t="n">
        <f aca="false">SUMPRODUCT('FD inverse'!$A$13:$BH$13,'FD mesh'!$B$84:$BI$84,$E998:$BL998)+'FD inverse'!$A$13*$C999/Setup!$B$17+INDEX('FD inverse'!$A$13:$BH$13,1,'FD mesh'!$B$15+1)*Setup!$B$22</f>
        <v>22.4922799901863</v>
      </c>
      <c r="P999" s="0" t="n">
        <f aca="false">SUMPRODUCT('FD inverse'!$A$14:$BH$14,'FD mesh'!$B$84:$BI$84,$E998:$BL998)+'FD inverse'!$A$14*$C999/Setup!$B$17+INDEX('FD inverse'!$A$14:$BH$14,1,'FD mesh'!$B$15+1)*Setup!$B$22</f>
        <v>22.4718476911405</v>
      </c>
      <c r="Q999" s="0" t="n">
        <f aca="false">SUMPRODUCT('FD inverse'!$A$15:$BH$15,'FD mesh'!$B$84:$BI$84,$E998:$BL998)+'FD inverse'!$A$15*$C999/Setup!$B$17+INDEX('FD inverse'!$A$15:$BH$15,1,'FD mesh'!$B$15+1)*Setup!$B$22</f>
        <v>22.453802564812</v>
      </c>
      <c r="R999" s="0" t="n">
        <f aca="false">SUMPRODUCT('FD inverse'!$A$16:$BH$16,'FD mesh'!$B$84:$BI$84,$E998:$BL998)+'FD inverse'!$A$16*$C999/Setup!$B$17+INDEX('FD inverse'!$A$16:$BH$16,1,'FD mesh'!$B$15+1)*Setup!$B$22</f>
        <v>22.4379334306028</v>
      </c>
      <c r="S999" s="0" t="n">
        <f aca="false">SUMPRODUCT('FD inverse'!$A$17:$BH$17,'FD mesh'!$B$84:$BI$84,$E998:$BL998)+'FD inverse'!$A$17*$C999/Setup!$B$17+INDEX('FD inverse'!$A$17:$BH$17,1,'FD mesh'!$B$15+1)*Setup!$B$22</f>
        <v>21.9599402503906</v>
      </c>
      <c r="T999" s="0" t="n">
        <f aca="false">SUMPRODUCT('FD inverse'!$A$18:$BH$18,'FD mesh'!$B$84:$BI$84,$E998:$BL998)+'FD inverse'!$A$18*$C999/Setup!$B$17+INDEX('FD inverse'!$A$18:$BH$18,1,'FD mesh'!$B$15+1)*Setup!$B$22</f>
        <v>21.4827684549443</v>
      </c>
      <c r="U999" s="0" t="n">
        <f aca="false">SUMPRODUCT('FD inverse'!$A$19:$BH$19,'FD mesh'!$B$84:$BI$84,$E998:$BL998)+'FD inverse'!$A$19*$C999/Setup!$B$17+INDEX('FD inverse'!$A$19:$BH$19,1,'FD mesh'!$B$15+1)*Setup!$B$22</f>
        <v>21.0062245273339</v>
      </c>
      <c r="V999" s="0" t="n">
        <f aca="false">SUMPRODUCT('FD inverse'!$A$20:$BH$20,'FD mesh'!$B$84:$BI$84,$E998:$BL998)+'FD inverse'!$A$20*$C999/Setup!$B$17+INDEX('FD inverse'!$A$20:$BH$20,1,'FD mesh'!$B$15+1)*Setup!$B$22</f>
        <v>20.5301433091286</v>
      </c>
      <c r="W999" s="0" t="n">
        <f aca="false">SUMPRODUCT('FD inverse'!$A$21:$BH$21,'FD mesh'!$B$84:$BI$84,$E998:$BL998)+'FD inverse'!$A$21*$C999/Setup!$B$17+INDEX('FD inverse'!$A$21:$BH$21,1,'FD mesh'!$B$15+1)*Setup!$B$22</f>
        <v>20.054385880976</v>
      </c>
      <c r="X999" s="0" t="n">
        <f aca="false">SUMPRODUCT('FD inverse'!$A$22:$BH$22,'FD mesh'!$B$84:$BI$84,$E998:$BL998)+'FD inverse'!$A$22*$C999/Setup!$B$17+INDEX('FD inverse'!$A$22:$BH$22,1,'FD mesh'!$B$15+1)*Setup!$B$22</f>
        <v>19.5788374314021</v>
      </c>
      <c r="Y999" s="0" t="n">
        <f aca="false">SUMPRODUCT('FD inverse'!$A$23:$BH$23,'FD mesh'!$B$84:$BI$84,$E998:$BL998)+'FD inverse'!$A$23*$C999/Setup!$B$17+INDEX('FD inverse'!$A$23:$BH$23,1,'FD mesh'!$B$15+1)*Setup!$B$22</f>
        <v>19.1034051189963</v>
      </c>
      <c r="Z999" s="0" t="n">
        <f aca="false">SUMPRODUCT('FD inverse'!$A$24:$BH$24,'FD mesh'!$B$84:$BI$84,$E998:$BL998)+'FD inverse'!$A$24*$C999/Setup!$B$17+INDEX('FD inverse'!$A$24:$BH$24,1,'FD mesh'!$B$15+1)*Setup!$B$22</f>
        <v>18.6280159321454</v>
      </c>
      <c r="AA999" s="0" t="n">
        <f aca="false">SUMPRODUCT('FD inverse'!$A$25:$BH$25,'FD mesh'!$B$84:$BI$84,$E998:$BL998)+'FD inverse'!$A$25*$C999/Setup!$B$17+INDEX('FD inverse'!$A$25:$BH$25,1,'FD mesh'!$B$15+1)*Setup!$B$22</f>
        <v>18.1526145495706</v>
      </c>
      <c r="AB999" s="0" t="n">
        <f aca="false">SUMPRODUCT('FD inverse'!$A$26:$BH$26,'FD mesh'!$B$84:$BI$84,$E998:$BL998)+'FD inverse'!$A$26*$C999/Setup!$B$17+INDEX('FD inverse'!$A$26:$BH$26,1,'FD mesh'!$B$15+1)*Setup!$B$22</f>
        <v>17.6771612040985</v>
      </c>
      <c r="AC999" s="0" t="n">
        <f aca="false">SUMPRODUCT('FD inverse'!$A$27:$BH$27,'FD mesh'!$B$84:$BI$84,$E998:$BL998)+'FD inverse'!$A$27*$C999/Setup!$B$17+INDEX('FD inverse'!$A$27:$BH$27,1,'FD mesh'!$B$15+1)*Setup!$B$22</f>
        <v>17.2016295513679</v>
      </c>
      <c r="AD999" s="0" t="n">
        <f aca="false">SUMPRODUCT('FD inverse'!$A$28:$BH$28,'FD mesh'!$B$84:$BI$84,$E998:$BL998)+'FD inverse'!$A$28*$C999/Setup!$B$17+INDEX('FD inverse'!$A$28:$BH$28,1,'FD mesh'!$B$15+1)*Setup!$B$22</f>
        <v>16.7260045445266</v>
      </c>
      <c r="AE999" s="0" t="n">
        <f aca="false">SUMPRODUCT('FD inverse'!$A$29:$BH$29,'FD mesh'!$B$84:$BI$84,$E998:$BL998)+'FD inverse'!$A$29*$C999/Setup!$B$17+INDEX('FD inverse'!$A$29:$BH$29,1,'FD mesh'!$B$15+1)*Setup!$B$22</f>
        <v>16.2502803154201</v>
      </c>
      <c r="AF999" s="0" t="n">
        <f aca="false">SUMPRODUCT('FD inverse'!$A$30:$BH$30,'FD mesh'!$B$84:$BI$84,$E998:$BL998)+'FD inverse'!$A$30*$C999/Setup!$B$17+INDEX('FD inverse'!$A$30:$BH$30,1,'FD mesh'!$B$15+1)*Setup!$B$22</f>
        <v>15.774458062306</v>
      </c>
      <c r="AG999" s="0" t="n">
        <f aca="false">SUMPRODUCT('FD inverse'!$A$31:$BH$31,'FD mesh'!$B$84:$BI$84,$E998:$BL998)+'FD inverse'!$A$31*$C999/Setup!$B$17+INDEX('FD inverse'!$A$31:$BH$31,1,'FD mesh'!$B$15+1)*Setup!$B$22</f>
        <v>15.2985439437472</v>
      </c>
      <c r="AH999" s="0" t="n">
        <f aca="false">SUMPRODUCT('FD inverse'!$A$32:$BH$32,'FD mesh'!$B$84:$BI$84,$E998:$BL998)+'FD inverse'!$A$32*$C999/Setup!$B$17+INDEX('FD inverse'!$A$32:$BH$32,1,'FD mesh'!$B$15+1)*Setup!$B$22</f>
        <v>15.2784117518689</v>
      </c>
      <c r="AI999" s="0" t="n">
        <f aca="false">SUMPRODUCT('FD inverse'!$A$33:$BH$33,'FD mesh'!$B$84:$BI$84,$E998:$BL998)+'FD inverse'!$A$33*$C999/Setup!$B$17+INDEX('FD inverse'!$A$33:$BH$33,1,'FD mesh'!$B$15+1)*Setup!$B$22</f>
        <v>15.2581388600823</v>
      </c>
      <c r="AJ999" s="0" t="n">
        <f aca="false">SUMPRODUCT('FD inverse'!$A$34:$BH$34,'FD mesh'!$B$84:$BI$84,$E998:$BL998)+'FD inverse'!$A$34*$C999/Setup!$B$17+INDEX('FD inverse'!$A$34:$BH$34,1,'FD mesh'!$B$15+1)*Setup!$B$22</f>
        <v>15.2377290887512</v>
      </c>
      <c r="AK999" s="0" t="n">
        <f aca="false">SUMPRODUCT('FD inverse'!$A$35:$BH$35,'FD mesh'!$B$84:$BI$84,$E998:$BL998)+'FD inverse'!$A$35*$C999/Setup!$B$17+INDEX('FD inverse'!$A$35:$BH$35,1,'FD mesh'!$B$15+1)*Setup!$B$22</f>
        <v>15.2171880339367</v>
      </c>
      <c r="AL999" s="0" t="n">
        <f aca="false">SUMPRODUCT('FD inverse'!$A$36:$BH$36,'FD mesh'!$B$84:$BI$84,$E998:$BL998)+'FD inverse'!$A$36*$C999/Setup!$B$17+INDEX('FD inverse'!$A$36:$BH$36,1,'FD mesh'!$B$15+1)*Setup!$B$22</f>
        <v>15.1965228525241</v>
      </c>
      <c r="AM999" s="0" t="n">
        <f aca="false">SUMPRODUCT('FD inverse'!$A$37:$BH$37,'FD mesh'!$B$84:$BI$84,$E998:$BL998)+'FD inverse'!$A$37*$C999/Setup!$B$17+INDEX('FD inverse'!$A$37:$BH$37,1,'FD mesh'!$B$15+1)*Setup!$B$22</f>
        <v>15.1757420646376</v>
      </c>
      <c r="AN999" s="0" t="n">
        <f aca="false">SUMPRODUCT('FD inverse'!$A$38:$BH$38,'FD mesh'!$B$84:$BI$84,$E998:$BL998)+'FD inverse'!$A$38*$C999/Setup!$B$17+INDEX('FD inverse'!$A$38:$BH$38,1,'FD mesh'!$B$15+1)*Setup!$B$22</f>
        <v>15.1548553723508</v>
      </c>
      <c r="AO999" s="0" t="n">
        <f aca="false">SUMPRODUCT('FD inverse'!$A$39:$BH$39,'FD mesh'!$B$84:$BI$84,$E998:$BL998)+'FD inverse'!$A$39*$C999/Setup!$B$17+INDEX('FD inverse'!$A$39:$BH$39,1,'FD mesh'!$B$15+1)*Setup!$B$22</f>
        <v>15.1338734935339</v>
      </c>
      <c r="AP999" s="0" t="n">
        <f aca="false">SUMPRODUCT('FD inverse'!$A$40:$BH$40,'FD mesh'!$B$84:$BI$84,$E998:$BL998)+'FD inverse'!$A$40*$C999/Setup!$B$17+INDEX('FD inverse'!$A$40:$BH$40,1,'FD mesh'!$B$15+1)*Setup!$B$22</f>
        <v>15.1128080095408</v>
      </c>
      <c r="AQ999" s="0" t="n">
        <f aca="false">SUMPRODUCT('FD inverse'!$A$41:$BH$41,'FD mesh'!$B$84:$BI$84,$E998:$BL998)+'FD inverse'!$A$41*$C999/Setup!$B$17+INDEX('FD inverse'!$A$41:$BH$41,1,'FD mesh'!$B$15+1)*Setup!$B$22</f>
        <v>15.0916712253127</v>
      </c>
      <c r="AR999" s="0" t="n">
        <f aca="false">SUMPRODUCT('FD inverse'!$A$42:$BH$42,'FD mesh'!$B$84:$BI$84,$E998:$BL998)+'FD inverse'!$A$42*$C999/Setup!$B$17+INDEX('FD inverse'!$A$42:$BH$42,1,'FD mesh'!$B$15+1)*Setup!$B$22</f>
        <v>15.0704760403732</v>
      </c>
      <c r="AS999" s="0" t="n">
        <f aca="false">SUMPRODUCT('FD inverse'!$A$43:$BH$43,'FD mesh'!$B$84:$BI$84,$E998:$BL998)+'FD inverse'!$A$43*$C999/Setup!$B$17+INDEX('FD inverse'!$A$43:$BH$43,1,'FD mesh'!$B$15+1)*Setup!$B$22</f>
        <v>0</v>
      </c>
      <c r="AT999" s="0" t="n">
        <f aca="false">SUMPRODUCT('FD inverse'!$A$44:$BH$44,'FD mesh'!$B$84:$BI$84,$E998:$BL998)+'FD inverse'!$A$44*$C999/Setup!$B$17+INDEX('FD inverse'!$A$44:$BH$44,1,'FD mesh'!$B$15+1)*Setup!$B$22</f>
        <v>0</v>
      </c>
      <c r="AU999" s="0" t="n">
        <f aca="false">SUMPRODUCT('FD inverse'!$A$45:$BH$45,'FD mesh'!$B$84:$BI$84,$E998:$BL998)+'FD inverse'!$A$45*$C999/Setup!$B$17+INDEX('FD inverse'!$A$45:$BH$45,1,'FD mesh'!$B$15+1)*Setup!$B$22</f>
        <v>0</v>
      </c>
      <c r="AV999" s="0" t="n">
        <f aca="false">SUMPRODUCT('FD inverse'!$A$46:$BH$46,'FD mesh'!$B$84:$BI$84,$E998:$BL998)+'FD inverse'!$A$46*$C999/Setup!$B$17+INDEX('FD inverse'!$A$46:$BH$46,1,'FD mesh'!$B$15+1)*Setup!$B$22</f>
        <v>0</v>
      </c>
      <c r="AW999" s="0" t="n">
        <f aca="false">SUMPRODUCT('FD inverse'!$A$47:$BH$47,'FD mesh'!$B$84:$BI$84,$E998:$BL998)+'FD inverse'!$A$47*$C999/Setup!$B$17+INDEX('FD inverse'!$A$47:$BH$47,1,'FD mesh'!$B$15+1)*Setup!$B$22</f>
        <v>0</v>
      </c>
      <c r="AX999" s="0" t="n">
        <f aca="false">SUMPRODUCT('FD inverse'!$A$48:$BH$48,'FD mesh'!$B$84:$BI$84,$E998:$BL998)+'FD inverse'!$A$48*$C999/Setup!$B$17+INDEX('FD inverse'!$A$48:$BH$48,1,'FD mesh'!$B$15+1)*Setup!$B$22</f>
        <v>0</v>
      </c>
      <c r="AY999" s="0" t="n">
        <f aca="false">SUMPRODUCT('FD inverse'!$A$49:$BH$49,'FD mesh'!$B$84:$BI$84,$E998:$BL998)+'FD inverse'!$A$49*$C999/Setup!$B$17+INDEX('FD inverse'!$A$49:$BH$49,1,'FD mesh'!$B$15+1)*Setup!$B$22</f>
        <v>0</v>
      </c>
      <c r="AZ999" s="0" t="n">
        <f aca="false">SUMPRODUCT('FD inverse'!$A$50:$BH$50,'FD mesh'!$B$84:$BI$84,$E998:$BL998)+'FD inverse'!$A$50*$C999/Setup!$B$17+INDEX('FD inverse'!$A$50:$BH$50,1,'FD mesh'!$B$15+1)*Setup!$B$22</f>
        <v>0</v>
      </c>
      <c r="BA999" s="0" t="n">
        <f aca="false">SUMPRODUCT('FD inverse'!$A$51:$BH$51,'FD mesh'!$B$84:$BI$84,$E998:$BL998)+'FD inverse'!$A$51*$C999/Setup!$B$17+INDEX('FD inverse'!$A$51:$BH$51,1,'FD mesh'!$B$15+1)*Setup!$B$22</f>
        <v>0</v>
      </c>
      <c r="BB999" s="0" t="n">
        <f aca="false">SUMPRODUCT('FD inverse'!$A$52:$BH$52,'FD mesh'!$B$84:$BI$84,$E998:$BL998)+'FD inverse'!$A$52*$C999/Setup!$B$17+INDEX('FD inverse'!$A$52:$BH$52,1,'FD mesh'!$B$15+1)*Setup!$B$22</f>
        <v>0</v>
      </c>
      <c r="BC999" s="0" t="n">
        <f aca="false">SUMPRODUCT('FD inverse'!$A$53:$BH$53,'FD mesh'!$B$84:$BI$84,$E998:$BL998)+'FD inverse'!$A$53*$C999/Setup!$B$17+INDEX('FD inverse'!$A$53:$BH$53,1,'FD mesh'!$B$15+1)*Setup!$B$22</f>
        <v>0</v>
      </c>
      <c r="BD999" s="0" t="n">
        <f aca="false">SUMPRODUCT('FD inverse'!$A$54:$BH$54,'FD mesh'!$B$84:$BI$84,$E998:$BL998)+'FD inverse'!$A$54*$C999/Setup!$B$17+INDEX('FD inverse'!$A$54:$BH$54,1,'FD mesh'!$B$15+1)*Setup!$B$22</f>
        <v>0</v>
      </c>
      <c r="BE999" s="0" t="n">
        <f aca="false">SUMPRODUCT('FD inverse'!$A$55:$BH$55,'FD mesh'!$B$84:$BI$84,$E998:$BL998)+'FD inverse'!$A$55*$C999/Setup!$B$17+INDEX('FD inverse'!$A$55:$BH$55,1,'FD mesh'!$B$15+1)*Setup!$B$22</f>
        <v>0</v>
      </c>
      <c r="BF999" s="0" t="n">
        <f aca="false">SUMPRODUCT('FD inverse'!$A$56:$BH$56,'FD mesh'!$B$84:$BI$84,$E998:$BL998)+'FD inverse'!$A$56*$C999/Setup!$B$17+INDEX('FD inverse'!$A$56:$BH$56,1,'FD mesh'!$B$15+1)*Setup!$B$22</f>
        <v>0</v>
      </c>
      <c r="BG999" s="0" t="n">
        <f aca="false">SUMPRODUCT('FD inverse'!$A$57:$BH$57,'FD mesh'!$B$84:$BI$84,$E998:$BL998)+'FD inverse'!$A$57*$C999/Setup!$B$17+INDEX('FD inverse'!$A$57:$BH$57,1,'FD mesh'!$B$15+1)*Setup!$B$22</f>
        <v>0</v>
      </c>
      <c r="BH999" s="0" t="n">
        <f aca="false">SUMPRODUCT('FD inverse'!$A$58:$BH$58,'FD mesh'!$B$84:$BI$84,$E998:$BL998)+'FD inverse'!$A$58*$C999/Setup!$B$17+INDEX('FD inverse'!$A$58:$BH$58,1,'FD mesh'!$B$15+1)*Setup!$B$22</f>
        <v>0</v>
      </c>
      <c r="BI999" s="0" t="n">
        <f aca="false">SUMPRODUCT('FD inverse'!$A$59:$BH$59,'FD mesh'!$B$84:$BI$84,$E998:$BL998)+'FD inverse'!$A$59*$C999/Setup!$B$17+INDEX('FD inverse'!$A$59:$BH$59,1,'FD mesh'!$B$15+1)*Setup!$B$22</f>
        <v>0</v>
      </c>
      <c r="BJ999" s="0" t="n">
        <f aca="false">SUMPRODUCT('FD inverse'!$A$60:$BH$60,'FD mesh'!$B$84:$BI$84,$E998:$BL998)+'FD inverse'!$A$60*$C999/Setup!$B$17+INDEX('FD inverse'!$A$60:$BH$60,1,'FD mesh'!$B$15+1)*Setup!$B$22</f>
        <v>0</v>
      </c>
      <c r="BK999" s="0" t="n">
        <f aca="false">SUMPRODUCT('FD inverse'!$A$61:$BH$61,'FD mesh'!$B$84:$BI$84,$E998:$BL998)+'FD inverse'!$A$61*$C999/Setup!$B$17+INDEX('FD inverse'!$A$61:$BH$61,1,'FD mesh'!$B$15+1)*Setup!$B$22</f>
        <v>0</v>
      </c>
      <c r="BL999" s="0" t="n">
        <f aca="false">SUMPRODUCT('FD inverse'!$A$62:$BH$62,'FD mesh'!$B$84:$BI$84,$E998:$BL998)+'FD inverse'!$A$62*$C999/Setup!$B$17+INDEX('FD inverse'!$A$62:$BH$62,1,'FD mesh'!$B$15+1)*Setup!$B$22</f>
        <v>0</v>
      </c>
    </row>
    <row r="1000" customFormat="false" ht="15" hidden="false" customHeight="false" outlineLevel="0" collapsed="false">
      <c r="A1000" s="0" t="n">
        <v>995</v>
      </c>
      <c r="B1000" s="0" t="n">
        <f aca="false">A1000*Setup!$B$11/3600</f>
        <v>82.9166666666667</v>
      </c>
      <c r="C1000" s="0" t="n">
        <f aca="false">Setup!$B$7+Setup!$B$8*COS(2*PI()*(B1000-Setup!$B$9)/24)</f>
        <v>24.9507435693047</v>
      </c>
      <c r="D1000" s="0" t="n">
        <f aca="false">(C1000-E1000)/Setup!$B$17</f>
        <v>8.17583400293526</v>
      </c>
      <c r="E1000" s="0" t="n">
        <f aca="false">SUMPRODUCT('FD inverse'!$A$3:$BH$3,'FD mesh'!$B$84:$BI$84,$E999:$BL999)+'FD inverse'!$A$3*$C1000/Setup!$B$17+INDEX('FD inverse'!$A$3:$BH$3,1,'FD mesh'!$B$15+1)*Setup!$B$22</f>
        <v>23.8878851489231</v>
      </c>
      <c r="F1000" s="0" t="n">
        <f aca="false">SUMPRODUCT('FD inverse'!$A$4:$BH$4,'FD mesh'!$B$84:$BI$84,$E999:$BL999)+'FD inverse'!$A$4*$C1000/Setup!$B$17+INDEX('FD inverse'!$A$4:$BH$4,1,'FD mesh'!$B$15+1)*Setup!$B$22</f>
        <v>23.6561764115008</v>
      </c>
      <c r="G1000" s="0" t="n">
        <f aca="false">SUMPRODUCT('FD inverse'!$A$5:$BH$5,'FD mesh'!$B$84:$BI$84,$E999:$BL999)+'FD inverse'!$A$5*$C1000/Setup!$B$17+INDEX('FD inverse'!$A$5:$BH$5,1,'FD mesh'!$B$15+1)*Setup!$B$22</f>
        <v>23.444578060116</v>
      </c>
      <c r="H1000" s="0" t="n">
        <f aca="false">SUMPRODUCT('FD inverse'!$A$6:$BH$6,'FD mesh'!$B$84:$BI$84,$E999:$BL999)+'FD inverse'!$A$6*$C1000/Setup!$B$17+INDEX('FD inverse'!$A$6:$BH$6,1,'FD mesh'!$B$15+1)*Setup!$B$22</f>
        <v>22.7621451298437</v>
      </c>
      <c r="I1000" s="0" t="n">
        <f aca="false">SUMPRODUCT('FD inverse'!$A$7:$BH$7,'FD mesh'!$B$84:$BI$84,$E999:$BL999)+'FD inverse'!$A$7*$C1000/Setup!$B$17+INDEX('FD inverse'!$A$7:$BH$7,1,'FD mesh'!$B$15+1)*Setup!$B$22</f>
        <v>22.7061847637044</v>
      </c>
      <c r="J1000" s="0" t="n">
        <f aca="false">SUMPRODUCT('FD inverse'!$A$8:$BH$8,'FD mesh'!$B$84:$BI$84,$E999:$BL999)+'FD inverse'!$A$8*$C1000/Setup!$B$17+INDEX('FD inverse'!$A$8:$BH$8,1,'FD mesh'!$B$15+1)*Setup!$B$22</f>
        <v>22.6578832288309</v>
      </c>
      <c r="K1000" s="0" t="n">
        <f aca="false">SUMPRODUCT('FD inverse'!$A$9:$BH$9,'FD mesh'!$B$84:$BI$84,$E999:$BL999)+'FD inverse'!$A$9*$C1000/Setup!$B$17+INDEX('FD inverse'!$A$9:$BH$9,1,'FD mesh'!$B$15+1)*Setup!$B$22</f>
        <v>22.6161492136945</v>
      </c>
      <c r="L1000" s="0" t="n">
        <f aca="false">SUMPRODUCT('FD inverse'!$A$10:$BH$10,'FD mesh'!$B$84:$BI$84,$E999:$BL999)+'FD inverse'!$A$10*$C1000/Setup!$B$17+INDEX('FD inverse'!$A$10:$BH$10,1,'FD mesh'!$B$15+1)*Setup!$B$22</f>
        <v>22.5800098187299</v>
      </c>
      <c r="M1000" s="0" t="n">
        <f aca="false">SUMPRODUCT('FD inverse'!$A$11:$BH$11,'FD mesh'!$B$84:$BI$84,$E999:$BL999)+'FD inverse'!$A$11*$C1000/Setup!$B$17+INDEX('FD inverse'!$A$11:$BH$11,1,'FD mesh'!$B$15+1)*Setup!$B$22</f>
        <v>22.5486142315475</v>
      </c>
      <c r="N1000" s="0" t="n">
        <f aca="false">SUMPRODUCT('FD inverse'!$A$12:$BH$12,'FD mesh'!$B$84:$BI$84,$E999:$BL999)+'FD inverse'!$A$12*$C1000/Setup!$B$17+INDEX('FD inverse'!$A$12:$BH$12,1,'FD mesh'!$B$15+1)*Setup!$B$22</f>
        <v>22.521236542645</v>
      </c>
      <c r="O1000" s="0" t="n">
        <f aca="false">SUMPRODUCT('FD inverse'!$A$13:$BH$13,'FD mesh'!$B$84:$BI$84,$E999:$BL999)+'FD inverse'!$A$13*$C1000/Setup!$B$17+INDEX('FD inverse'!$A$13:$BH$13,1,'FD mesh'!$B$15+1)*Setup!$B$22</f>
        <v>22.4972778439528</v>
      </c>
      <c r="P1000" s="0" t="n">
        <f aca="false">SUMPRODUCT('FD inverse'!$A$14:$BH$14,'FD mesh'!$B$84:$BI$84,$E999:$BL999)+'FD inverse'!$A$14*$C1000/Setup!$B$17+INDEX('FD inverse'!$A$14:$BH$14,1,'FD mesh'!$B$15+1)*Setup!$B$22</f>
        <v>22.4762677315535</v>
      </c>
      <c r="Q1000" s="0" t="n">
        <f aca="false">SUMPRODUCT('FD inverse'!$A$15:$BH$15,'FD mesh'!$B$84:$BI$84,$E999:$BL999)+'FD inverse'!$A$15*$C1000/Setup!$B$17+INDEX('FD inverse'!$A$15:$BH$15,1,'FD mesh'!$B$15+1)*Setup!$B$22</f>
        <v>22.4578653126132</v>
      </c>
      <c r="R1000" s="0" t="n">
        <f aca="false">SUMPRODUCT('FD inverse'!$A$16:$BH$16,'FD mesh'!$B$84:$BI$84,$E999:$BL999)+'FD inverse'!$A$16*$C1000/Setup!$B$17+INDEX('FD inverse'!$A$16:$BH$16,1,'FD mesh'!$B$15+1)*Setup!$B$22</f>
        <v>22.4418597950305</v>
      </c>
      <c r="S1000" s="0" t="n">
        <f aca="false">SUMPRODUCT('FD inverse'!$A$17:$BH$17,'FD mesh'!$B$84:$BI$84,$E999:$BL999)+'FD inverse'!$A$17*$C1000/Setup!$B$17+INDEX('FD inverse'!$A$17:$BH$17,1,'FD mesh'!$B$15+1)*Setup!$B$22</f>
        <v>21.9630819107705</v>
      </c>
      <c r="T1000" s="0" t="n">
        <f aca="false">SUMPRODUCT('FD inverse'!$A$18:$BH$18,'FD mesh'!$B$84:$BI$84,$E999:$BL999)+'FD inverse'!$A$18*$C1000/Setup!$B$17+INDEX('FD inverse'!$A$18:$BH$18,1,'FD mesh'!$B$15+1)*Setup!$B$22</f>
        <v>21.4852285722794</v>
      </c>
      <c r="U1000" s="0" t="n">
        <f aca="false">SUMPRODUCT('FD inverse'!$A$19:$BH$19,'FD mesh'!$B$84:$BI$84,$E999:$BL999)+'FD inverse'!$A$19*$C1000/Setup!$B$17+INDEX('FD inverse'!$A$19:$BH$19,1,'FD mesh'!$B$15+1)*Setup!$B$22</f>
        <v>21.0080992111755</v>
      </c>
      <c r="V1000" s="0" t="n">
        <f aca="false">SUMPRODUCT('FD inverse'!$A$20:$BH$20,'FD mesh'!$B$84:$BI$84,$E999:$BL999)+'FD inverse'!$A$20*$C1000/Setup!$B$17+INDEX('FD inverse'!$A$20:$BH$20,1,'FD mesh'!$B$15+1)*Setup!$B$22</f>
        <v>20.531521542745</v>
      </c>
      <c r="W1000" s="0" t="n">
        <f aca="false">SUMPRODUCT('FD inverse'!$A$21:$BH$21,'FD mesh'!$B$84:$BI$84,$E999:$BL999)+'FD inverse'!$A$21*$C1000/Setup!$B$17+INDEX('FD inverse'!$A$21:$BH$21,1,'FD mesh'!$B$15+1)*Setup!$B$22</f>
        <v>20.0553494687788</v>
      </c>
      <c r="X1000" s="0" t="n">
        <f aca="false">SUMPRODUCT('FD inverse'!$A$22:$BH$22,'FD mesh'!$B$84:$BI$84,$E999:$BL999)+'FD inverse'!$A$22*$C1000/Setup!$B$17+INDEX('FD inverse'!$A$22:$BH$22,1,'FD mesh'!$B$15+1)*Setup!$B$22</f>
        <v>19.5794609649375</v>
      </c>
      <c r="Y1000" s="0" t="n">
        <f aca="false">SUMPRODUCT('FD inverse'!$A$23:$BH$23,'FD mesh'!$B$84:$BI$84,$E999:$BL999)+'FD inverse'!$A$23*$C1000/Setup!$B$17+INDEX('FD inverse'!$A$23:$BH$23,1,'FD mesh'!$B$15+1)*Setup!$B$22</f>
        <v>19.1037559581079</v>
      </c>
      <c r="Z1000" s="0" t="n">
        <f aca="false">SUMPRODUCT('FD inverse'!$A$24:$BH$24,'FD mesh'!$B$84:$BI$84,$E999:$BL999)+'FD inverse'!$A$24*$C1000/Setup!$B$17+INDEX('FD inverse'!$A$24:$BH$24,1,'FD mesh'!$B$15+1)*Setup!$B$22</f>
        <v>18.6281541982169</v>
      </c>
      <c r="AA1000" s="0" t="n">
        <f aca="false">SUMPRODUCT('FD inverse'!$A$25:$BH$25,'FD mesh'!$B$84:$BI$84,$E999:$BL999)+'FD inverse'!$A$25*$C1000/Setup!$B$17+INDEX('FD inverse'!$A$25:$BH$25,1,'FD mesh'!$B$15+1)*Setup!$B$22</f>
        <v>18.1525931280555</v>
      </c>
      <c r="AB1000" s="0" t="n">
        <f aca="false">SUMPRODUCT('FD inverse'!$A$26:$BH$26,'FD mesh'!$B$84:$BI$84,$E999:$BL999)+'FD inverse'!$A$26*$C1000/Setup!$B$17+INDEX('FD inverse'!$A$26:$BH$26,1,'FD mesh'!$B$15+1)*Setup!$B$22</f>
        <v>17.6770257538483</v>
      </c>
      <c r="AC1000" s="0" t="n">
        <f aca="false">SUMPRODUCT('FD inverse'!$A$27:$BH$27,'FD mesh'!$B$84:$BI$84,$E999:$BL999)+'FD inverse'!$A$27*$C1000/Setup!$B$17+INDEX('FD inverse'!$A$27:$BH$27,1,'FD mesh'!$B$15+1)*Setup!$B$22</f>
        <v>17.2014185185675</v>
      </c>
      <c r="AD1000" s="0" t="n">
        <f aca="false">SUMPRODUCT('FD inverse'!$A$28:$BH$28,'FD mesh'!$B$84:$BI$84,$E999:$BL999)+'FD inverse'!$A$28*$C1000/Setup!$B$17+INDEX('FD inverse'!$A$28:$BH$28,1,'FD mesh'!$B$15+1)*Setup!$B$22</f>
        <v>16.7257491793483</v>
      </c>
      <c r="AE1000" s="0" t="n">
        <f aca="false">SUMPRODUCT('FD inverse'!$A$29:$BH$29,'FD mesh'!$B$84:$BI$84,$E999:$BL999)+'FD inverse'!$A$29*$C1000/Setup!$B$17+INDEX('FD inverse'!$A$29:$BH$29,1,'FD mesh'!$B$15+1)*Setup!$B$22</f>
        <v>16.2500046898052</v>
      </c>
      <c r="AF1000" s="0" t="n">
        <f aca="false">SUMPRODUCT('FD inverse'!$A$30:$BH$30,'FD mesh'!$B$84:$BI$84,$E999:$BL999)+'FD inverse'!$A$30*$C1000/Setup!$B$17+INDEX('FD inverse'!$A$30:$BH$30,1,'FD mesh'!$B$15+1)*Setup!$B$22</f>
        <v>15.774179087581</v>
      </c>
      <c r="AG1000" s="0" t="n">
        <f aca="false">SUMPRODUCT('FD inverse'!$A$31:$BH$31,'FD mesh'!$B$84:$BI$84,$E999:$BL999)+'FD inverse'!$A$31*$C1000/Setup!$B$17+INDEX('FD inverse'!$A$31:$BH$31,1,'FD mesh'!$B$15+1)*Setup!$B$22</f>
        <v>15.2982713870808</v>
      </c>
      <c r="AH1000" s="0" t="n">
        <f aca="false">SUMPRODUCT('FD inverse'!$A$32:$BH$32,'FD mesh'!$B$84:$BI$84,$E999:$BL999)+'FD inverse'!$A$32*$C1000/Setup!$B$17+INDEX('FD inverse'!$A$32:$BH$32,1,'FD mesh'!$B$15+1)*Setup!$B$22</f>
        <v>15.2781417898755</v>
      </c>
      <c r="AI1000" s="0" t="n">
        <f aca="false">SUMPRODUCT('FD inverse'!$A$33:$BH$33,'FD mesh'!$B$84:$BI$84,$E999:$BL999)+'FD inverse'!$A$33*$C1000/Setup!$B$17+INDEX('FD inverse'!$A$33:$BH$33,1,'FD mesh'!$B$15+1)*Setup!$B$22</f>
        <v>15.2578755316911</v>
      </c>
      <c r="AJ1000" s="0" t="n">
        <f aca="false">SUMPRODUCT('FD inverse'!$A$34:$BH$34,'FD mesh'!$B$84:$BI$84,$E999:$BL999)+'FD inverse'!$A$34*$C1000/Setup!$B$17+INDEX('FD inverse'!$A$34:$BH$34,1,'FD mesh'!$B$15+1)*Setup!$B$22</f>
        <v>15.2374759706098</v>
      </c>
      <c r="AK1000" s="0" t="n">
        <f aca="false">SUMPRODUCT('FD inverse'!$A$35:$BH$35,'FD mesh'!$B$84:$BI$84,$E999:$BL999)+'FD inverse'!$A$35*$C1000/Setup!$B$17+INDEX('FD inverse'!$A$35:$BH$35,1,'FD mesh'!$B$15+1)*Setup!$B$22</f>
        <v>15.2169482752952</v>
      </c>
      <c r="AL1000" s="0" t="n">
        <f aca="false">SUMPRODUCT('FD inverse'!$A$36:$BH$36,'FD mesh'!$B$84:$BI$84,$E999:$BL999)+'FD inverse'!$A$36*$C1000/Setup!$B$17+INDEX('FD inverse'!$A$36:$BH$36,1,'FD mesh'!$B$15+1)*Setup!$B$22</f>
        <v>15.1962992086339</v>
      </c>
      <c r="AM1000" s="0" t="n">
        <f aca="false">SUMPRODUCT('FD inverse'!$A$37:$BH$37,'FD mesh'!$B$84:$BI$84,$E999:$BL999)+'FD inverse'!$A$37*$C1000/Setup!$B$17+INDEX('FD inverse'!$A$37:$BH$37,1,'FD mesh'!$B$15+1)*Setup!$B$22</f>
        <v>15.1755369282843</v>
      </c>
      <c r="AN1000" s="0" t="n">
        <f aca="false">SUMPRODUCT('FD inverse'!$A$38:$BH$38,'FD mesh'!$B$84:$BI$84,$E999:$BL999)+'FD inverse'!$A$38*$C1000/Setup!$B$17+INDEX('FD inverse'!$A$38:$BH$38,1,'FD mesh'!$B$15+1)*Setup!$B$22</f>
        <v>15.1546708031876</v>
      </c>
      <c r="AO1000" s="0" t="n">
        <f aca="false">SUMPRODUCT('FD inverse'!$A$39:$BH$39,'FD mesh'!$B$84:$BI$84,$E999:$BL999)+'FD inverse'!$A$39*$C1000/Setup!$B$17+INDEX('FD inverse'!$A$39:$BH$39,1,'FD mesh'!$B$15+1)*Setup!$B$22</f>
        <v>15.1337112449293</v>
      </c>
      <c r="AP1000" s="0" t="n">
        <f aca="false">SUMPRODUCT('FD inverse'!$A$40:$BH$40,'FD mesh'!$B$84:$BI$84,$E999:$BL999)+'FD inverse'!$A$40*$C1000/Setup!$B$17+INDEX('FD inverse'!$A$40:$BH$40,1,'FD mesh'!$B$15+1)*Setup!$B$22</f>
        <v>15.1126695526903</v>
      </c>
      <c r="AQ1000" s="0" t="n">
        <f aca="false">SUMPRODUCT('FD inverse'!$A$41:$BH$41,'FD mesh'!$B$84:$BI$84,$E999:$BL999)+'FD inverse'!$A$41*$C1000/Setup!$B$17+INDEX('FD inverse'!$A$41:$BH$41,1,'FD mesh'!$B$15+1)*Setup!$B$22</f>
        <v>15.0915577704044</v>
      </c>
      <c r="AR1000" s="0" t="n">
        <f aca="false">SUMPRODUCT('FD inverse'!$A$42:$BH$42,'FD mesh'!$B$84:$BI$84,$E999:$BL999)+'FD inverse'!$A$42*$C1000/Setup!$B$17+INDEX('FD inverse'!$A$42:$BH$42,1,'FD mesh'!$B$15+1)*Setup!$B$22</f>
        <v>15.0703885546308</v>
      </c>
      <c r="AS1000" s="0" t="n">
        <f aca="false">SUMPRODUCT('FD inverse'!$A$43:$BH$43,'FD mesh'!$B$84:$BI$84,$E999:$BL999)+'FD inverse'!$A$43*$C1000/Setup!$B$17+INDEX('FD inverse'!$A$43:$BH$43,1,'FD mesh'!$B$15+1)*Setup!$B$22</f>
        <v>0</v>
      </c>
      <c r="AT1000" s="0" t="n">
        <f aca="false">SUMPRODUCT('FD inverse'!$A$44:$BH$44,'FD mesh'!$B$84:$BI$84,$E999:$BL999)+'FD inverse'!$A$44*$C1000/Setup!$B$17+INDEX('FD inverse'!$A$44:$BH$44,1,'FD mesh'!$B$15+1)*Setup!$B$22</f>
        <v>0</v>
      </c>
      <c r="AU1000" s="0" t="n">
        <f aca="false">SUMPRODUCT('FD inverse'!$A$45:$BH$45,'FD mesh'!$B$84:$BI$84,$E999:$BL999)+'FD inverse'!$A$45*$C1000/Setup!$B$17+INDEX('FD inverse'!$A$45:$BH$45,1,'FD mesh'!$B$15+1)*Setup!$B$22</f>
        <v>0</v>
      </c>
      <c r="AV1000" s="0" t="n">
        <f aca="false">SUMPRODUCT('FD inverse'!$A$46:$BH$46,'FD mesh'!$B$84:$BI$84,$E999:$BL999)+'FD inverse'!$A$46*$C1000/Setup!$B$17+INDEX('FD inverse'!$A$46:$BH$46,1,'FD mesh'!$B$15+1)*Setup!$B$22</f>
        <v>0</v>
      </c>
      <c r="AW1000" s="0" t="n">
        <f aca="false">SUMPRODUCT('FD inverse'!$A$47:$BH$47,'FD mesh'!$B$84:$BI$84,$E999:$BL999)+'FD inverse'!$A$47*$C1000/Setup!$B$17+INDEX('FD inverse'!$A$47:$BH$47,1,'FD mesh'!$B$15+1)*Setup!$B$22</f>
        <v>0</v>
      </c>
      <c r="AX1000" s="0" t="n">
        <f aca="false">SUMPRODUCT('FD inverse'!$A$48:$BH$48,'FD mesh'!$B$84:$BI$84,$E999:$BL999)+'FD inverse'!$A$48*$C1000/Setup!$B$17+INDEX('FD inverse'!$A$48:$BH$48,1,'FD mesh'!$B$15+1)*Setup!$B$22</f>
        <v>0</v>
      </c>
      <c r="AY1000" s="0" t="n">
        <f aca="false">SUMPRODUCT('FD inverse'!$A$49:$BH$49,'FD mesh'!$B$84:$BI$84,$E999:$BL999)+'FD inverse'!$A$49*$C1000/Setup!$B$17+INDEX('FD inverse'!$A$49:$BH$49,1,'FD mesh'!$B$15+1)*Setup!$B$22</f>
        <v>0</v>
      </c>
      <c r="AZ1000" s="0" t="n">
        <f aca="false">SUMPRODUCT('FD inverse'!$A$50:$BH$50,'FD mesh'!$B$84:$BI$84,$E999:$BL999)+'FD inverse'!$A$50*$C1000/Setup!$B$17+INDEX('FD inverse'!$A$50:$BH$50,1,'FD mesh'!$B$15+1)*Setup!$B$22</f>
        <v>0</v>
      </c>
      <c r="BA1000" s="0" t="n">
        <f aca="false">SUMPRODUCT('FD inverse'!$A$51:$BH$51,'FD mesh'!$B$84:$BI$84,$E999:$BL999)+'FD inverse'!$A$51*$C1000/Setup!$B$17+INDEX('FD inverse'!$A$51:$BH$51,1,'FD mesh'!$B$15+1)*Setup!$B$22</f>
        <v>0</v>
      </c>
      <c r="BB1000" s="0" t="n">
        <f aca="false">SUMPRODUCT('FD inverse'!$A$52:$BH$52,'FD mesh'!$B$84:$BI$84,$E999:$BL999)+'FD inverse'!$A$52*$C1000/Setup!$B$17+INDEX('FD inverse'!$A$52:$BH$52,1,'FD mesh'!$B$15+1)*Setup!$B$22</f>
        <v>0</v>
      </c>
      <c r="BC1000" s="0" t="n">
        <f aca="false">SUMPRODUCT('FD inverse'!$A$53:$BH$53,'FD mesh'!$B$84:$BI$84,$E999:$BL999)+'FD inverse'!$A$53*$C1000/Setup!$B$17+INDEX('FD inverse'!$A$53:$BH$53,1,'FD mesh'!$B$15+1)*Setup!$B$22</f>
        <v>0</v>
      </c>
      <c r="BD1000" s="0" t="n">
        <f aca="false">SUMPRODUCT('FD inverse'!$A$54:$BH$54,'FD mesh'!$B$84:$BI$84,$E999:$BL999)+'FD inverse'!$A$54*$C1000/Setup!$B$17+INDEX('FD inverse'!$A$54:$BH$54,1,'FD mesh'!$B$15+1)*Setup!$B$22</f>
        <v>0</v>
      </c>
      <c r="BE1000" s="0" t="n">
        <f aca="false">SUMPRODUCT('FD inverse'!$A$55:$BH$55,'FD mesh'!$B$84:$BI$84,$E999:$BL999)+'FD inverse'!$A$55*$C1000/Setup!$B$17+INDEX('FD inverse'!$A$55:$BH$55,1,'FD mesh'!$B$15+1)*Setup!$B$22</f>
        <v>0</v>
      </c>
      <c r="BF1000" s="0" t="n">
        <f aca="false">SUMPRODUCT('FD inverse'!$A$56:$BH$56,'FD mesh'!$B$84:$BI$84,$E999:$BL999)+'FD inverse'!$A$56*$C1000/Setup!$B$17+INDEX('FD inverse'!$A$56:$BH$56,1,'FD mesh'!$B$15+1)*Setup!$B$22</f>
        <v>0</v>
      </c>
      <c r="BG1000" s="0" t="n">
        <f aca="false">SUMPRODUCT('FD inverse'!$A$57:$BH$57,'FD mesh'!$B$84:$BI$84,$E999:$BL999)+'FD inverse'!$A$57*$C1000/Setup!$B$17+INDEX('FD inverse'!$A$57:$BH$57,1,'FD mesh'!$B$15+1)*Setup!$B$22</f>
        <v>0</v>
      </c>
      <c r="BH1000" s="0" t="n">
        <f aca="false">SUMPRODUCT('FD inverse'!$A$58:$BH$58,'FD mesh'!$B$84:$BI$84,$E999:$BL999)+'FD inverse'!$A$58*$C1000/Setup!$B$17+INDEX('FD inverse'!$A$58:$BH$58,1,'FD mesh'!$B$15+1)*Setup!$B$22</f>
        <v>0</v>
      </c>
      <c r="BI1000" s="0" t="n">
        <f aca="false">SUMPRODUCT('FD inverse'!$A$59:$BH$59,'FD mesh'!$B$84:$BI$84,$E999:$BL999)+'FD inverse'!$A$59*$C1000/Setup!$B$17+INDEX('FD inverse'!$A$59:$BH$59,1,'FD mesh'!$B$15+1)*Setup!$B$22</f>
        <v>0</v>
      </c>
      <c r="BJ1000" s="0" t="n">
        <f aca="false">SUMPRODUCT('FD inverse'!$A$60:$BH$60,'FD mesh'!$B$84:$BI$84,$E999:$BL999)+'FD inverse'!$A$60*$C1000/Setup!$B$17+INDEX('FD inverse'!$A$60:$BH$60,1,'FD mesh'!$B$15+1)*Setup!$B$22</f>
        <v>0</v>
      </c>
      <c r="BK1000" s="0" t="n">
        <f aca="false">SUMPRODUCT('FD inverse'!$A$61:$BH$61,'FD mesh'!$B$84:$BI$84,$E999:$BL999)+'FD inverse'!$A$61*$C1000/Setup!$B$17+INDEX('FD inverse'!$A$61:$BH$61,1,'FD mesh'!$B$15+1)*Setup!$B$22</f>
        <v>0</v>
      </c>
      <c r="BL1000" s="0" t="n">
        <f aca="false">SUMPRODUCT('FD inverse'!$A$62:$BH$62,'FD mesh'!$B$84:$BI$84,$E999:$BL999)+'FD inverse'!$A$62*$C1000/Setup!$B$17+INDEX('FD inverse'!$A$62:$BH$62,1,'FD mesh'!$B$15+1)*Setup!$B$22</f>
        <v>0</v>
      </c>
    </row>
    <row r="1001" customFormat="false" ht="15" hidden="false" customHeight="false" outlineLevel="0" collapsed="false">
      <c r="A1001" s="0" t="n">
        <v>996</v>
      </c>
      <c r="B1001" s="0" t="n">
        <f aca="false">A1001*Setup!$B$11/3600</f>
        <v>83</v>
      </c>
      <c r="C1001" s="0" t="n">
        <f aca="false">Setup!$B$7+Setup!$B$8*COS(2*PI()*(B1001-Setup!$B$9)/24)</f>
        <v>25.0352761804101</v>
      </c>
      <c r="D1001" s="0" t="n">
        <f aca="false">(C1001-E1001)/Setup!$B$17</f>
        <v>8.41479259414002</v>
      </c>
      <c r="E1001" s="0" t="n">
        <f aca="false">SUMPRODUCT('FD inverse'!$A$3:$BH$3,'FD mesh'!$B$84:$BI$84,$E1000:$BL1000)+'FD inverse'!$A$3*$C1001/Setup!$B$17+INDEX('FD inverse'!$A$3:$BH$3,1,'FD mesh'!$B$15+1)*Setup!$B$22</f>
        <v>23.9413531431719</v>
      </c>
      <c r="F1001" s="0" t="n">
        <f aca="false">SUMPRODUCT('FD inverse'!$A$4:$BH$4,'FD mesh'!$B$84:$BI$84,$E1000:$BL1000)+'FD inverse'!$A$4*$C1001/Setup!$B$17+INDEX('FD inverse'!$A$4:$BH$4,1,'FD mesh'!$B$15+1)*Setup!$B$22</f>
        <v>23.7025161847569</v>
      </c>
      <c r="G1001" s="0" t="n">
        <f aca="false">SUMPRODUCT('FD inverse'!$A$5:$BH$5,'FD mesh'!$B$84:$BI$84,$E1000:$BL1000)+'FD inverse'!$A$5*$C1001/Setup!$B$17+INDEX('FD inverse'!$A$5:$BH$5,1,'FD mesh'!$B$15+1)*Setup!$B$22</f>
        <v>23.483791975151</v>
      </c>
      <c r="H1001" s="0" t="n">
        <f aca="false">SUMPRODUCT('FD inverse'!$A$6:$BH$6,'FD mesh'!$B$84:$BI$84,$E1000:$BL1000)+'FD inverse'!$A$6*$C1001/Setup!$B$17+INDEX('FD inverse'!$A$6:$BH$6,1,'FD mesh'!$B$15+1)*Setup!$B$22</f>
        <v>22.7774721105884</v>
      </c>
      <c r="I1001" s="0" t="n">
        <f aca="false">SUMPRODUCT('FD inverse'!$A$7:$BH$7,'FD mesh'!$B$84:$BI$84,$E1000:$BL1000)+'FD inverse'!$A$7*$C1001/Setup!$B$17+INDEX('FD inverse'!$A$7:$BH$7,1,'FD mesh'!$B$15+1)*Setup!$B$22</f>
        <v>22.7194871611417</v>
      </c>
      <c r="J1001" s="0" t="n">
        <f aca="false">SUMPRODUCT('FD inverse'!$A$8:$BH$8,'FD mesh'!$B$84:$BI$84,$E1000:$BL1000)+'FD inverse'!$A$8*$C1001/Setup!$B$17+INDEX('FD inverse'!$A$8:$BH$8,1,'FD mesh'!$B$15+1)*Setup!$B$22</f>
        <v>22.6693502337819</v>
      </c>
      <c r="K1001" s="0" t="n">
        <f aca="false">SUMPRODUCT('FD inverse'!$A$9:$BH$9,'FD mesh'!$B$84:$BI$84,$E1000:$BL1000)+'FD inverse'!$A$9*$C1001/Setup!$B$17+INDEX('FD inverse'!$A$9:$BH$9,1,'FD mesh'!$B$15+1)*Setup!$B$22</f>
        <v>22.6259785010835</v>
      </c>
      <c r="L1001" s="0" t="n">
        <f aca="false">SUMPRODUCT('FD inverse'!$A$10:$BH$10,'FD mesh'!$B$84:$BI$84,$E1000:$BL1000)+'FD inverse'!$A$10*$C1001/Setup!$B$17+INDEX('FD inverse'!$A$10:$BH$10,1,'FD mesh'!$B$15+1)*Setup!$B$22</f>
        <v>22.5884057579952</v>
      </c>
      <c r="M1001" s="0" t="n">
        <f aca="false">SUMPRODUCT('FD inverse'!$A$11:$BH$11,'FD mesh'!$B$84:$BI$84,$E1000:$BL1000)+'FD inverse'!$A$11*$C1001/Setup!$B$17+INDEX('FD inverse'!$A$11:$BH$11,1,'FD mesh'!$B$15+1)*Setup!$B$22</f>
        <v>22.5557863714056</v>
      </c>
      <c r="N1001" s="0" t="n">
        <f aca="false">SUMPRODUCT('FD inverse'!$A$12:$BH$12,'FD mesh'!$B$84:$BI$84,$E1000:$BL1000)+'FD inverse'!$A$12*$C1001/Setup!$B$17+INDEX('FD inverse'!$A$12:$BH$12,1,'FD mesh'!$B$15+1)*Setup!$B$22</f>
        <v>22.5273983357648</v>
      </c>
      <c r="O1001" s="0" t="n">
        <f aca="false">SUMPRODUCT('FD inverse'!$A$13:$BH$13,'FD mesh'!$B$84:$BI$84,$E1000:$BL1000)+'FD inverse'!$A$13*$C1001/Setup!$B$17+INDEX('FD inverse'!$A$13:$BH$13,1,'FD mesh'!$B$15+1)*Setup!$B$22</f>
        <v>22.5026455763008</v>
      </c>
      <c r="P1001" s="0" t="n">
        <f aca="false">SUMPRODUCT('FD inverse'!$A$14:$BH$14,'FD mesh'!$B$84:$BI$84,$E1000:$BL1000)+'FD inverse'!$A$14*$C1001/Setup!$B$17+INDEX('FD inverse'!$A$14:$BH$14,1,'FD mesh'!$B$15+1)*Setup!$B$22</f>
        <v>22.4810596205819</v>
      </c>
      <c r="Q1001" s="0" t="n">
        <f aca="false">SUMPRODUCT('FD inverse'!$A$15:$BH$15,'FD mesh'!$B$84:$BI$84,$E1000:$BL1000)+'FD inverse'!$A$15*$C1001/Setup!$B$17+INDEX('FD inverse'!$A$15:$BH$15,1,'FD mesh'!$B$15+1)*Setup!$B$22</f>
        <v>22.4623007380361</v>
      </c>
      <c r="R1001" s="0" t="n">
        <f aca="false">SUMPRODUCT('FD inverse'!$A$16:$BH$16,'FD mesh'!$B$84:$BI$84,$E1000:$BL1000)+'FD inverse'!$A$16*$C1001/Setup!$B$17+INDEX('FD inverse'!$A$16:$BH$16,1,'FD mesh'!$B$15+1)*Setup!$B$22</f>
        <v>22.4461586256512</v>
      </c>
      <c r="S1001" s="0" t="n">
        <f aca="false">SUMPRODUCT('FD inverse'!$A$17:$BH$17,'FD mesh'!$B$84:$BI$84,$E1000:$BL1000)+'FD inverse'!$A$17*$C1001/Setup!$B$17+INDEX('FD inverse'!$A$17:$BH$17,1,'FD mesh'!$B$15+1)*Setup!$B$22</f>
        <v>21.9665727834553</v>
      </c>
      <c r="T1001" s="0" t="n">
        <f aca="false">SUMPRODUCT('FD inverse'!$A$18:$BH$18,'FD mesh'!$B$84:$BI$84,$E1000:$BL1000)+'FD inverse'!$A$18*$C1001/Setup!$B$17+INDEX('FD inverse'!$A$18:$BH$18,1,'FD mesh'!$B$15+1)*Setup!$B$22</f>
        <v>21.488014255221</v>
      </c>
      <c r="U1001" s="0" t="n">
        <f aca="false">SUMPRODUCT('FD inverse'!$A$19:$BH$19,'FD mesh'!$B$84:$BI$84,$E1000:$BL1000)+'FD inverse'!$A$19*$C1001/Setup!$B$17+INDEX('FD inverse'!$A$19:$BH$19,1,'FD mesh'!$B$15+1)*Setup!$B$22</f>
        <v>21.0102755136808</v>
      </c>
      <c r="V1001" s="0" t="n">
        <f aca="false">SUMPRODUCT('FD inverse'!$A$20:$BH$20,'FD mesh'!$B$84:$BI$84,$E1000:$BL1000)+'FD inverse'!$A$20*$C1001/Setup!$B$17+INDEX('FD inverse'!$A$20:$BH$20,1,'FD mesh'!$B$15+1)*Setup!$B$22</f>
        <v>20.533177226878</v>
      </c>
      <c r="W1001" s="0" t="n">
        <f aca="false">SUMPRODUCT('FD inverse'!$A$21:$BH$21,'FD mesh'!$B$84:$BI$84,$E1000:$BL1000)+'FD inverse'!$A$21*$C1001/Setup!$B$17+INDEX('FD inverse'!$A$21:$BH$21,1,'FD mesh'!$B$15+1)*Setup!$B$22</f>
        <v>20.0565661842628</v>
      </c>
      <c r="X1001" s="0" t="n">
        <f aca="false">SUMPRODUCT('FD inverse'!$A$22:$BH$22,'FD mesh'!$B$84:$BI$84,$E1000:$BL1000)+'FD inverse'!$A$22*$C1001/Setup!$B$17+INDEX('FD inverse'!$A$22:$BH$22,1,'FD mesh'!$B$15+1)*Setup!$B$22</f>
        <v>19.580313203633</v>
      </c>
      <c r="Y1001" s="0" t="n">
        <f aca="false">SUMPRODUCT('FD inverse'!$A$23:$BH$23,'FD mesh'!$B$84:$BI$84,$E1000:$BL1000)+'FD inverse'!$A$23*$C1001/Setup!$B$17+INDEX('FD inverse'!$A$23:$BH$23,1,'FD mesh'!$B$15+1)*Setup!$B$22</f>
        <v>19.1043110246764</v>
      </c>
      <c r="Z1001" s="0" t="n">
        <f aca="false">SUMPRODUCT('FD inverse'!$A$24:$BH$24,'FD mesh'!$B$84:$BI$84,$E1000:$BL1000)+'FD inverse'!$A$24*$C1001/Setup!$B$17+INDEX('FD inverse'!$A$24:$BH$24,1,'FD mesh'!$B$15+1)*Setup!$B$22</f>
        <v>18.6284721938814</v>
      </c>
      <c r="AA1001" s="0" t="n">
        <f aca="false">SUMPRODUCT('FD inverse'!$A$25:$BH$25,'FD mesh'!$B$84:$BI$84,$E1000:$BL1000)+'FD inverse'!$A$25*$C1001/Setup!$B$17+INDEX('FD inverse'!$A$25:$BH$25,1,'FD mesh'!$B$15+1)*Setup!$B$22</f>
        <v>18.1527269446676</v>
      </c>
      <c r="AB1001" s="0" t="n">
        <f aca="false">SUMPRODUCT('FD inverse'!$A$26:$BH$26,'FD mesh'!$B$84:$BI$84,$E1000:$BL1000)+'FD inverse'!$A$26*$C1001/Setup!$B$17+INDEX('FD inverse'!$A$26:$BH$26,1,'FD mesh'!$B$15+1)*Setup!$B$22</f>
        <v>17.6770210757711</v>
      </c>
      <c r="AC1001" s="0" t="n">
        <f aca="false">SUMPRODUCT('FD inverse'!$A$27:$BH$27,'FD mesh'!$B$84:$BI$84,$E1000:$BL1000)+'FD inverse'!$A$27*$C1001/Setup!$B$17+INDEX('FD inverse'!$A$27:$BH$27,1,'FD mesh'!$B$15+1)*Setup!$B$22</f>
        <v>17.2013138301833</v>
      </c>
      <c r="AD1001" s="0" t="n">
        <f aca="false">SUMPRODUCT('FD inverse'!$A$28:$BH$28,'FD mesh'!$B$84:$BI$84,$E1000:$BL1000)+'FD inverse'!$A$28*$C1001/Setup!$B$17+INDEX('FD inverse'!$A$28:$BH$28,1,'FD mesh'!$B$15+1)*Setup!$B$22</f>
        <v>16.7255757762996</v>
      </c>
      <c r="AE1001" s="0" t="n">
        <f aca="false">SUMPRODUCT('FD inverse'!$A$29:$BH$29,'FD mesh'!$B$84:$BI$84,$E1000:$BL1000)+'FD inverse'!$A$29*$C1001/Setup!$B$17+INDEX('FD inverse'!$A$29:$BH$29,1,'FD mesh'!$B$15+1)*Setup!$B$22</f>
        <v>16.2497866923759</v>
      </c>
      <c r="AF1001" s="0" t="n">
        <f aca="false">SUMPRODUCT('FD inverse'!$A$30:$BH$30,'FD mesh'!$B$84:$BI$84,$E1000:$BL1000)+'FD inverse'!$A$30*$C1001/Setup!$B$17+INDEX('FD inverse'!$A$30:$BH$30,1,'FD mesh'!$B$15+1)*Setup!$B$22</f>
        <v>15.773933454923</v>
      </c>
      <c r="AG1001" s="0" t="n">
        <f aca="false">SUMPRODUCT('FD inverse'!$A$31:$BH$31,'FD mesh'!$B$84:$BI$84,$E1000:$BL1000)+'FD inverse'!$A$31*$C1001/Setup!$B$17+INDEX('FD inverse'!$A$31:$BH$31,1,'FD mesh'!$B$15+1)*Setup!$B$22</f>
        <v>15.2980079312879</v>
      </c>
      <c r="AH1001" s="0" t="n">
        <f aca="false">SUMPRODUCT('FD inverse'!$A$32:$BH$32,'FD mesh'!$B$84:$BI$84,$E1000:$BL1000)+'FD inverse'!$A$32*$C1001/Setup!$B$17+INDEX('FD inverse'!$A$32:$BH$32,1,'FD mesh'!$B$15+1)*Setup!$B$22</f>
        <v>15.2778799428381</v>
      </c>
      <c r="AI1001" s="0" t="n">
        <f aca="false">SUMPRODUCT('FD inverse'!$A$33:$BH$33,'FD mesh'!$B$84:$BI$84,$E1000:$BL1000)+'FD inverse'!$A$33*$C1001/Setup!$B$17+INDEX('FD inverse'!$A$33:$BH$33,1,'FD mesh'!$B$15+1)*Setup!$B$22</f>
        <v>15.2576194013869</v>
      </c>
      <c r="AJ1001" s="0" t="n">
        <f aca="false">SUMPRODUCT('FD inverse'!$A$34:$BH$34,'FD mesh'!$B$84:$BI$84,$E1000:$BL1000)+'FD inverse'!$A$34*$C1001/Setup!$B$17+INDEX('FD inverse'!$A$34:$BH$34,1,'FD mesh'!$B$15+1)*Setup!$B$22</f>
        <v>15.2372292008762</v>
      </c>
      <c r="AK1001" s="0" t="n">
        <f aca="false">SUMPRODUCT('FD inverse'!$A$35:$BH$35,'FD mesh'!$B$84:$BI$84,$E1000:$BL1000)+'FD inverse'!$A$35*$C1001/Setup!$B$17+INDEX('FD inverse'!$A$35:$BH$35,1,'FD mesh'!$B$15+1)*Setup!$B$22</f>
        <v>15.2167140798425</v>
      </c>
      <c r="AL1001" s="0" t="n">
        <f aca="false">SUMPRODUCT('FD inverse'!$A$36:$BH$36,'FD mesh'!$B$84:$BI$84,$E1000:$BL1000)+'FD inverse'!$A$36*$C1001/Setup!$B$17+INDEX('FD inverse'!$A$36:$BH$36,1,'FD mesh'!$B$15+1)*Setup!$B$22</f>
        <v>15.1960804036763</v>
      </c>
      <c r="AM1001" s="0" t="n">
        <f aca="false">SUMPRODUCT('FD inverse'!$A$37:$BH$37,'FD mesh'!$B$84:$BI$84,$E1000:$BL1000)+'FD inverse'!$A$37*$C1001/Setup!$B$17+INDEX('FD inverse'!$A$37:$BH$37,1,'FD mesh'!$B$15+1)*Setup!$B$22</f>
        <v>15.1753359634008</v>
      </c>
      <c r="AN1001" s="0" t="n">
        <f aca="false">SUMPRODUCT('FD inverse'!$A$38:$BH$38,'FD mesh'!$B$84:$BI$84,$E1000:$BL1000)+'FD inverse'!$A$38*$C1001/Setup!$B$17+INDEX('FD inverse'!$A$38:$BH$38,1,'FD mesh'!$B$15+1)*Setup!$B$22</f>
        <v>15.1544897900725</v>
      </c>
      <c r="AO1001" s="0" t="n">
        <f aca="false">SUMPRODUCT('FD inverse'!$A$39:$BH$39,'FD mesh'!$B$84:$BI$84,$E1000:$BL1000)+'FD inverse'!$A$39*$C1001/Setup!$B$17+INDEX('FD inverse'!$A$39:$BH$39,1,'FD mesh'!$B$15+1)*Setup!$B$22</f>
        <v>15.1335519837361</v>
      </c>
      <c r="AP1001" s="0" t="n">
        <f aca="false">SUMPRODUCT('FD inverse'!$A$40:$BH$40,'FD mesh'!$B$84:$BI$84,$E1000:$BL1000)+'FD inverse'!$A$40*$C1001/Setup!$B$17+INDEX('FD inverse'!$A$40:$BH$40,1,'FD mesh'!$B$15+1)*Setup!$B$22</f>
        <v>15.1125335557154</v>
      </c>
      <c r="AQ1001" s="0" t="n">
        <f aca="false">SUMPRODUCT('FD inverse'!$A$41:$BH$41,'FD mesh'!$B$84:$BI$84,$E1000:$BL1000)+'FD inverse'!$A$41*$C1001/Setup!$B$17+INDEX('FD inverse'!$A$41:$BH$41,1,'FD mesh'!$B$15+1)*Setup!$B$22</f>
        <v>15.0914462828936</v>
      </c>
      <c r="AR1001" s="0" t="n">
        <f aca="false">SUMPRODUCT('FD inverse'!$A$42:$BH$42,'FD mesh'!$B$84:$BI$84,$E1000:$BL1000)+'FD inverse'!$A$42*$C1001/Setup!$B$17+INDEX('FD inverse'!$A$42:$BH$42,1,'FD mesh'!$B$15+1)*Setup!$B$22</f>
        <v>15.0703025725259</v>
      </c>
      <c r="AS1001" s="0" t="n">
        <f aca="false">SUMPRODUCT('FD inverse'!$A$43:$BH$43,'FD mesh'!$B$84:$BI$84,$E1000:$BL1000)+'FD inverse'!$A$43*$C1001/Setup!$B$17+INDEX('FD inverse'!$A$43:$BH$43,1,'FD mesh'!$B$15+1)*Setup!$B$22</f>
        <v>0</v>
      </c>
      <c r="AT1001" s="0" t="n">
        <f aca="false">SUMPRODUCT('FD inverse'!$A$44:$BH$44,'FD mesh'!$B$84:$BI$84,$E1000:$BL1000)+'FD inverse'!$A$44*$C1001/Setup!$B$17+INDEX('FD inverse'!$A$44:$BH$44,1,'FD mesh'!$B$15+1)*Setup!$B$22</f>
        <v>0</v>
      </c>
      <c r="AU1001" s="0" t="n">
        <f aca="false">SUMPRODUCT('FD inverse'!$A$45:$BH$45,'FD mesh'!$B$84:$BI$84,$E1000:$BL1000)+'FD inverse'!$A$45*$C1001/Setup!$B$17+INDEX('FD inverse'!$A$45:$BH$45,1,'FD mesh'!$B$15+1)*Setup!$B$22</f>
        <v>0</v>
      </c>
      <c r="AV1001" s="0" t="n">
        <f aca="false">SUMPRODUCT('FD inverse'!$A$46:$BH$46,'FD mesh'!$B$84:$BI$84,$E1000:$BL1000)+'FD inverse'!$A$46*$C1001/Setup!$B$17+INDEX('FD inverse'!$A$46:$BH$46,1,'FD mesh'!$B$15+1)*Setup!$B$22</f>
        <v>0</v>
      </c>
      <c r="AW1001" s="0" t="n">
        <f aca="false">SUMPRODUCT('FD inverse'!$A$47:$BH$47,'FD mesh'!$B$84:$BI$84,$E1000:$BL1000)+'FD inverse'!$A$47*$C1001/Setup!$B$17+INDEX('FD inverse'!$A$47:$BH$47,1,'FD mesh'!$B$15+1)*Setup!$B$22</f>
        <v>0</v>
      </c>
      <c r="AX1001" s="0" t="n">
        <f aca="false">SUMPRODUCT('FD inverse'!$A$48:$BH$48,'FD mesh'!$B$84:$BI$84,$E1000:$BL1000)+'FD inverse'!$A$48*$C1001/Setup!$B$17+INDEX('FD inverse'!$A$48:$BH$48,1,'FD mesh'!$B$15+1)*Setup!$B$22</f>
        <v>0</v>
      </c>
      <c r="AY1001" s="0" t="n">
        <f aca="false">SUMPRODUCT('FD inverse'!$A$49:$BH$49,'FD mesh'!$B$84:$BI$84,$E1000:$BL1000)+'FD inverse'!$A$49*$C1001/Setup!$B$17+INDEX('FD inverse'!$A$49:$BH$49,1,'FD mesh'!$B$15+1)*Setup!$B$22</f>
        <v>0</v>
      </c>
      <c r="AZ1001" s="0" t="n">
        <f aca="false">SUMPRODUCT('FD inverse'!$A$50:$BH$50,'FD mesh'!$B$84:$BI$84,$E1000:$BL1000)+'FD inverse'!$A$50*$C1001/Setup!$B$17+INDEX('FD inverse'!$A$50:$BH$50,1,'FD mesh'!$B$15+1)*Setup!$B$22</f>
        <v>0</v>
      </c>
      <c r="BA1001" s="0" t="n">
        <f aca="false">SUMPRODUCT('FD inverse'!$A$51:$BH$51,'FD mesh'!$B$84:$BI$84,$E1000:$BL1000)+'FD inverse'!$A$51*$C1001/Setup!$B$17+INDEX('FD inverse'!$A$51:$BH$51,1,'FD mesh'!$B$15+1)*Setup!$B$22</f>
        <v>0</v>
      </c>
      <c r="BB1001" s="0" t="n">
        <f aca="false">SUMPRODUCT('FD inverse'!$A$52:$BH$52,'FD mesh'!$B$84:$BI$84,$E1000:$BL1000)+'FD inverse'!$A$52*$C1001/Setup!$B$17+INDEX('FD inverse'!$A$52:$BH$52,1,'FD mesh'!$B$15+1)*Setup!$B$22</f>
        <v>0</v>
      </c>
      <c r="BC1001" s="0" t="n">
        <f aca="false">SUMPRODUCT('FD inverse'!$A$53:$BH$53,'FD mesh'!$B$84:$BI$84,$E1000:$BL1000)+'FD inverse'!$A$53*$C1001/Setup!$B$17+INDEX('FD inverse'!$A$53:$BH$53,1,'FD mesh'!$B$15+1)*Setup!$B$22</f>
        <v>0</v>
      </c>
      <c r="BD1001" s="0" t="n">
        <f aca="false">SUMPRODUCT('FD inverse'!$A$54:$BH$54,'FD mesh'!$B$84:$BI$84,$E1000:$BL1000)+'FD inverse'!$A$54*$C1001/Setup!$B$17+INDEX('FD inverse'!$A$54:$BH$54,1,'FD mesh'!$B$15+1)*Setup!$B$22</f>
        <v>0</v>
      </c>
      <c r="BE1001" s="0" t="n">
        <f aca="false">SUMPRODUCT('FD inverse'!$A$55:$BH$55,'FD mesh'!$B$84:$BI$84,$E1000:$BL1000)+'FD inverse'!$A$55*$C1001/Setup!$B$17+INDEX('FD inverse'!$A$55:$BH$55,1,'FD mesh'!$B$15+1)*Setup!$B$22</f>
        <v>0</v>
      </c>
      <c r="BF1001" s="0" t="n">
        <f aca="false">SUMPRODUCT('FD inverse'!$A$56:$BH$56,'FD mesh'!$B$84:$BI$84,$E1000:$BL1000)+'FD inverse'!$A$56*$C1001/Setup!$B$17+INDEX('FD inverse'!$A$56:$BH$56,1,'FD mesh'!$B$15+1)*Setup!$B$22</f>
        <v>0</v>
      </c>
      <c r="BG1001" s="0" t="n">
        <f aca="false">SUMPRODUCT('FD inverse'!$A$57:$BH$57,'FD mesh'!$B$84:$BI$84,$E1000:$BL1000)+'FD inverse'!$A$57*$C1001/Setup!$B$17+INDEX('FD inverse'!$A$57:$BH$57,1,'FD mesh'!$B$15+1)*Setup!$B$22</f>
        <v>0</v>
      </c>
      <c r="BH1001" s="0" t="n">
        <f aca="false">SUMPRODUCT('FD inverse'!$A$58:$BH$58,'FD mesh'!$B$84:$BI$84,$E1000:$BL1000)+'FD inverse'!$A$58*$C1001/Setup!$B$17+INDEX('FD inverse'!$A$58:$BH$58,1,'FD mesh'!$B$15+1)*Setup!$B$22</f>
        <v>0</v>
      </c>
      <c r="BI1001" s="0" t="n">
        <f aca="false">SUMPRODUCT('FD inverse'!$A$59:$BH$59,'FD mesh'!$B$84:$BI$84,$E1000:$BL1000)+'FD inverse'!$A$59*$C1001/Setup!$B$17+INDEX('FD inverse'!$A$59:$BH$59,1,'FD mesh'!$B$15+1)*Setup!$B$22</f>
        <v>0</v>
      </c>
      <c r="BJ1001" s="0" t="n">
        <f aca="false">SUMPRODUCT('FD inverse'!$A$60:$BH$60,'FD mesh'!$B$84:$BI$84,$E1000:$BL1000)+'FD inverse'!$A$60*$C1001/Setup!$B$17+INDEX('FD inverse'!$A$60:$BH$60,1,'FD mesh'!$B$15+1)*Setup!$B$22</f>
        <v>0</v>
      </c>
      <c r="BK1001" s="0" t="n">
        <f aca="false">SUMPRODUCT('FD inverse'!$A$61:$BH$61,'FD mesh'!$B$84:$BI$84,$E1000:$BL1000)+'FD inverse'!$A$61*$C1001/Setup!$B$17+INDEX('FD inverse'!$A$61:$BH$61,1,'FD mesh'!$B$15+1)*Setup!$B$22</f>
        <v>0</v>
      </c>
      <c r="BL1001" s="0" t="n">
        <f aca="false">SUMPRODUCT('FD inverse'!$A$62:$BH$62,'FD mesh'!$B$84:$BI$84,$E1000:$BL1000)+'FD inverse'!$A$62*$C1001/Setup!$B$17+INDEX('FD inverse'!$A$62:$BH$62,1,'FD mesh'!$B$15+1)*Setup!$B$22</f>
        <v>0</v>
      </c>
    </row>
    <row r="1002" customFormat="false" ht="15" hidden="false" customHeight="false" outlineLevel="0" collapsed="false">
      <c r="A1002" s="0" t="n">
        <v>997</v>
      </c>
      <c r="B1002" s="0" t="n">
        <f aca="false">A1002*Setup!$B$11/3600</f>
        <v>83.0833333333333</v>
      </c>
      <c r="C1002" s="0" t="n">
        <f aca="false">Setup!$B$7+Setup!$B$8*COS(2*PI()*(B1002-Setup!$B$9)/24)</f>
        <v>25.119316056124</v>
      </c>
      <c r="D1002" s="0" t="n">
        <f aca="false">(C1002-E1002)/Setup!$B$17</f>
        <v>8.65073598387515</v>
      </c>
      <c r="E1002" s="0" t="n">
        <f aca="false">SUMPRODUCT('FD inverse'!$A$3:$BH$3,'FD mesh'!$B$84:$BI$84,$E1001:$BL1001)+'FD inverse'!$A$3*$C1002/Setup!$B$17+INDEX('FD inverse'!$A$3:$BH$3,1,'FD mesh'!$B$15+1)*Setup!$B$22</f>
        <v>23.9947203782202</v>
      </c>
      <c r="F1002" s="0" t="n">
        <f aca="false">SUMPRODUCT('FD inverse'!$A$4:$BH$4,'FD mesh'!$B$84:$BI$84,$E1001:$BL1001)+'FD inverse'!$A$4*$C1002/Setup!$B$17+INDEX('FD inverse'!$A$4:$BH$4,1,'FD mesh'!$B$15+1)*Setup!$B$22</f>
        <v>23.7488394289648</v>
      </c>
      <c r="G1002" s="0" t="n">
        <f aca="false">SUMPRODUCT('FD inverse'!$A$5:$BH$5,'FD mesh'!$B$84:$BI$84,$E1001:$BL1001)+'FD inverse'!$A$5*$C1002/Setup!$B$17+INDEX('FD inverse'!$A$5:$BH$5,1,'FD mesh'!$B$15+1)*Setup!$B$22</f>
        <v>23.5230640544524</v>
      </c>
      <c r="H1002" s="0" t="n">
        <f aca="false">SUMPRODUCT('FD inverse'!$A$6:$BH$6,'FD mesh'!$B$84:$BI$84,$E1001:$BL1001)+'FD inverse'!$A$6*$C1002/Setup!$B$17+INDEX('FD inverse'!$A$6:$BH$6,1,'FD mesh'!$B$15+1)*Setup!$B$22</f>
        <v>22.793094687248</v>
      </c>
      <c r="I1002" s="0" t="n">
        <f aca="false">SUMPRODUCT('FD inverse'!$A$7:$BH$7,'FD mesh'!$B$84:$BI$84,$E1001:$BL1001)+'FD inverse'!$A$7*$C1002/Setup!$B$17+INDEX('FD inverse'!$A$7:$BH$7,1,'FD mesh'!$B$15+1)*Setup!$B$22</f>
        <v>22.7331040578965</v>
      </c>
      <c r="J1002" s="0" t="n">
        <f aca="false">SUMPRODUCT('FD inverse'!$A$8:$BH$8,'FD mesh'!$B$84:$BI$84,$E1001:$BL1001)+'FD inverse'!$A$8*$C1002/Setup!$B$17+INDEX('FD inverse'!$A$8:$BH$8,1,'FD mesh'!$B$15+1)*Setup!$B$22</f>
        <v>22.681146995952</v>
      </c>
      <c r="K1002" s="0" t="n">
        <f aca="false">SUMPRODUCT('FD inverse'!$A$9:$BH$9,'FD mesh'!$B$84:$BI$84,$E1001:$BL1001)+'FD inverse'!$A$9*$C1002/Setup!$B$17+INDEX('FD inverse'!$A$9:$BH$9,1,'FD mesh'!$B$15+1)*Setup!$B$22</f>
        <v>22.6361496757007</v>
      </c>
      <c r="L1002" s="0" t="n">
        <f aca="false">SUMPRODUCT('FD inverse'!$A$10:$BH$10,'FD mesh'!$B$84:$BI$84,$E1001:$BL1001)+'FD inverse'!$A$10*$C1002/Setup!$B$17+INDEX('FD inverse'!$A$10:$BH$10,1,'FD mesh'!$B$15+1)*Setup!$B$22</f>
        <v>22.5971530484388</v>
      </c>
      <c r="M1002" s="0" t="n">
        <f aca="false">SUMPRODUCT('FD inverse'!$A$11:$BH$11,'FD mesh'!$B$84:$BI$84,$E1001:$BL1001)+'FD inverse'!$A$11*$C1002/Setup!$B$17+INDEX('FD inverse'!$A$11:$BH$11,1,'FD mesh'!$B$15+1)*Setup!$B$22</f>
        <v>22.5633170645066</v>
      </c>
      <c r="N1002" s="0" t="n">
        <f aca="false">SUMPRODUCT('FD inverse'!$A$12:$BH$12,'FD mesh'!$B$84:$BI$84,$E1001:$BL1001)+'FD inverse'!$A$12*$C1002/Setup!$B$17+INDEX('FD inverse'!$A$12:$BH$12,1,'FD mesh'!$B$15+1)*Setup!$B$22</f>
        <v>22.5339239673596</v>
      </c>
      <c r="O1002" s="0" t="n">
        <f aca="false">SUMPRODUCT('FD inverse'!$A$13:$BH$13,'FD mesh'!$B$84:$BI$84,$E1001:$BL1001)+'FD inverse'!$A$13*$C1002/Setup!$B$17+INDEX('FD inverse'!$A$13:$BH$13,1,'FD mesh'!$B$15+1)*Setup!$B$22</f>
        <v>22.508380800357</v>
      </c>
      <c r="P1002" s="0" t="n">
        <f aca="false">SUMPRODUCT('FD inverse'!$A$14:$BH$14,'FD mesh'!$B$84:$BI$84,$E1001:$BL1001)+'FD inverse'!$A$14*$C1002/Setup!$B$17+INDEX('FD inverse'!$A$14:$BH$14,1,'FD mesh'!$B$15+1)*Setup!$B$22</f>
        <v>22.4862212463671</v>
      </c>
      <c r="Q1002" s="0" t="n">
        <f aca="false">SUMPRODUCT('FD inverse'!$A$15:$BH$15,'FD mesh'!$B$84:$BI$84,$E1001:$BL1001)+'FD inverse'!$A$15*$C1002/Setup!$B$17+INDEX('FD inverse'!$A$15:$BH$15,1,'FD mesh'!$B$15+1)*Setup!$B$22</f>
        <v>22.46710689933</v>
      </c>
      <c r="R1002" s="0" t="n">
        <f aca="false">SUMPRODUCT('FD inverse'!$A$16:$BH$16,'FD mesh'!$B$84:$BI$84,$E1001:$BL1001)+'FD inverse'!$A$16*$C1002/Setup!$B$17+INDEX('FD inverse'!$A$16:$BH$16,1,'FD mesh'!$B$15+1)*Setup!$B$22</f>
        <v>22.4508280456817</v>
      </c>
      <c r="S1002" s="0" t="n">
        <f aca="false">SUMPRODUCT('FD inverse'!$A$17:$BH$17,'FD mesh'!$B$84:$BI$84,$E1001:$BL1001)+'FD inverse'!$A$17*$C1002/Setup!$B$17+INDEX('FD inverse'!$A$17:$BH$17,1,'FD mesh'!$B$15+1)*Setup!$B$22</f>
        <v>21.9704113666549</v>
      </c>
      <c r="T1002" s="0" t="n">
        <f aca="false">SUMPRODUCT('FD inverse'!$A$18:$BH$18,'FD mesh'!$B$84:$BI$84,$E1001:$BL1001)+'FD inverse'!$A$18*$C1002/Setup!$B$17+INDEX('FD inverse'!$A$18:$BH$18,1,'FD mesh'!$B$15+1)*Setup!$B$22</f>
        <v>21.4911243278268</v>
      </c>
      <c r="U1002" s="0" t="n">
        <f aca="false">SUMPRODUCT('FD inverse'!$A$19:$BH$19,'FD mesh'!$B$84:$BI$84,$E1001:$BL1001)+'FD inverse'!$A$19*$C1002/Setup!$B$17+INDEX('FD inverse'!$A$19:$BH$19,1,'FD mesh'!$B$15+1)*Setup!$B$22</f>
        <v>21.0127525389369</v>
      </c>
      <c r="V1002" s="0" t="n">
        <f aca="false">SUMPRODUCT('FD inverse'!$A$20:$BH$20,'FD mesh'!$B$84:$BI$84,$E1001:$BL1001)+'FD inverse'!$A$20*$C1002/Setup!$B$17+INDEX('FD inverse'!$A$20:$BH$20,1,'FD mesh'!$B$15+1)*Setup!$B$22</f>
        <v>20.5351097031939</v>
      </c>
      <c r="W1002" s="0" t="n">
        <f aca="false">SUMPRODUCT('FD inverse'!$A$21:$BH$21,'FD mesh'!$B$84:$BI$84,$E1001:$BL1001)+'FD inverse'!$A$21*$C1002/Setup!$B$17+INDEX('FD inverse'!$A$21:$BH$21,1,'FD mesh'!$B$15+1)*Setup!$B$22</f>
        <v>20.0580355676238</v>
      </c>
      <c r="X1002" s="0" t="n">
        <f aca="false">SUMPRODUCT('FD inverse'!$A$22:$BH$22,'FD mesh'!$B$84:$BI$84,$E1001:$BL1001)+'FD inverse'!$A$22*$C1002/Setup!$B$17+INDEX('FD inverse'!$A$22:$BH$22,1,'FD mesh'!$B$15+1)*Setup!$B$22</f>
        <v>19.5813938505857</v>
      </c>
      <c r="Y1002" s="0" t="n">
        <f aca="false">SUMPRODUCT('FD inverse'!$A$23:$BH$23,'FD mesh'!$B$84:$BI$84,$E1001:$BL1001)+'FD inverse'!$A$23*$C1002/Setup!$B$17+INDEX('FD inverse'!$A$23:$BH$23,1,'FD mesh'!$B$15+1)*Setup!$B$22</f>
        <v>19.1050701525079</v>
      </c>
      <c r="Z1002" s="0" t="n">
        <f aca="false">SUMPRODUCT('FD inverse'!$A$24:$BH$24,'FD mesh'!$B$84:$BI$84,$E1001:$BL1001)+'FD inverse'!$A$24*$C1002/Setup!$B$17+INDEX('FD inverse'!$A$24:$BH$24,1,'FD mesh'!$B$15+1)*Setup!$B$22</f>
        <v>18.6289698549063</v>
      </c>
      <c r="AA1002" s="0" t="n">
        <f aca="false">SUMPRODUCT('FD inverse'!$A$25:$BH$25,'FD mesh'!$B$84:$BI$84,$E1001:$BL1001)+'FD inverse'!$A$25*$C1002/Setup!$B$17+INDEX('FD inverse'!$A$25:$BH$25,1,'FD mesh'!$B$15+1)*Setup!$B$22</f>
        <v>18.1530160118348</v>
      </c>
      <c r="AB1002" s="0" t="n">
        <f aca="false">SUMPRODUCT('FD inverse'!$A$26:$BH$26,'FD mesh'!$B$84:$BI$84,$E1001:$BL1001)+'FD inverse'!$A$26*$C1002/Setup!$B$17+INDEX('FD inverse'!$A$26:$BH$26,1,'FD mesh'!$B$15+1)*Setup!$B$22</f>
        <v>17.6771472371012</v>
      </c>
      <c r="AC1002" s="0" t="n">
        <f aca="false">SUMPRODUCT('FD inverse'!$A$27:$BH$27,'FD mesh'!$B$84:$BI$84,$E1001:$BL1001)+'FD inverse'!$A$27*$C1002/Setup!$B$17+INDEX('FD inverse'!$A$27:$BH$27,1,'FD mesh'!$B$15+1)*Setup!$B$22</f>
        <v>17.2013155898446</v>
      </c>
      <c r="AD1002" s="0" t="n">
        <f aca="false">SUMPRODUCT('FD inverse'!$A$28:$BH$28,'FD mesh'!$B$84:$BI$84,$E1001:$BL1001)+'FD inverse'!$A$28*$C1002/Setup!$B$17+INDEX('FD inverse'!$A$28:$BH$28,1,'FD mesh'!$B$15+1)*Setup!$B$22</f>
        <v>16.7254844604313</v>
      </c>
      <c r="AE1002" s="0" t="n">
        <f aca="false">SUMPRODUCT('FD inverse'!$A$29:$BH$29,'FD mesh'!$B$84:$BI$84,$E1001:$BL1001)+'FD inverse'!$A$29*$C1002/Setup!$B$17+INDEX('FD inverse'!$A$29:$BH$29,1,'FD mesh'!$B$15+1)*Setup!$B$22</f>
        <v>16.2496264580625</v>
      </c>
      <c r="AF1002" s="0" t="n">
        <f aca="false">SUMPRODUCT('FD inverse'!$A$30:$BH$30,'FD mesh'!$B$84:$BI$84,$E1001:$BL1001)+'FD inverse'!$A$30*$C1002/Setup!$B$17+INDEX('FD inverse'!$A$30:$BH$30,1,'FD mesh'!$B$15+1)*Setup!$B$22</f>
        <v>15.7737213010243</v>
      </c>
      <c r="AG1002" s="0" t="n">
        <f aca="false">SUMPRODUCT('FD inverse'!$A$31:$BH$31,'FD mesh'!$B$84:$BI$84,$E1001:$BL1001)+'FD inverse'!$A$31*$C1002/Setup!$B$17+INDEX('FD inverse'!$A$31:$BH$31,1,'FD mesh'!$B$15+1)*Setup!$B$22</f>
        <v>15.2977537101245</v>
      </c>
      <c r="AH1002" s="0" t="n">
        <f aca="false">SUMPRODUCT('FD inverse'!$A$32:$BH$32,'FD mesh'!$B$84:$BI$84,$E1001:$BL1001)+'FD inverse'!$A$32*$C1002/Setup!$B$17+INDEX('FD inverse'!$A$32:$BH$32,1,'FD mesh'!$B$15+1)*Setup!$B$22</f>
        <v>15.2776263432549</v>
      </c>
      <c r="AI1002" s="0" t="n">
        <f aca="false">SUMPRODUCT('FD inverse'!$A$33:$BH$33,'FD mesh'!$B$84:$BI$84,$E1001:$BL1001)+'FD inverse'!$A$33*$C1002/Setup!$B$17+INDEX('FD inverse'!$A$33:$BH$33,1,'FD mesh'!$B$15+1)*Setup!$B$22</f>
        <v>15.2573705984351</v>
      </c>
      <c r="AJ1002" s="0" t="n">
        <f aca="false">SUMPRODUCT('FD inverse'!$A$34:$BH$34,'FD mesh'!$B$84:$BI$84,$E1001:$BL1001)+'FD inverse'!$A$34*$C1002/Setup!$B$17+INDEX('FD inverse'!$A$34:$BH$34,1,'FD mesh'!$B$15+1)*Setup!$B$22</f>
        <v>15.2369889038304</v>
      </c>
      <c r="AK1002" s="0" t="n">
        <f aca="false">SUMPRODUCT('FD inverse'!$A$35:$BH$35,'FD mesh'!$B$84:$BI$84,$E1001:$BL1001)+'FD inverse'!$A$35*$C1002/Setup!$B$17+INDEX('FD inverse'!$A$35:$BH$35,1,'FD mesh'!$B$15+1)*Setup!$B$22</f>
        <v>15.2164855653263</v>
      </c>
      <c r="AL1002" s="0" t="n">
        <f aca="false">SUMPRODUCT('FD inverse'!$A$36:$BH$36,'FD mesh'!$B$84:$BI$84,$E1001:$BL1001)+'FD inverse'!$A$36*$C1002/Setup!$B$17+INDEX('FD inverse'!$A$36:$BH$36,1,'FD mesh'!$B$15+1)*Setup!$B$22</f>
        <v>15.1958665475108</v>
      </c>
      <c r="AM1002" s="0" t="n">
        <f aca="false">SUMPRODUCT('FD inverse'!$A$37:$BH$37,'FD mesh'!$B$84:$BI$84,$E1001:$BL1001)+'FD inverse'!$A$37*$C1002/Setup!$B$17+INDEX('FD inverse'!$A$37:$BH$37,1,'FD mesh'!$B$15+1)*Setup!$B$22</f>
        <v>15.1751392707785</v>
      </c>
      <c r="AN1002" s="0" t="n">
        <f aca="false">SUMPRODUCT('FD inverse'!$A$38:$BH$38,'FD mesh'!$B$84:$BI$84,$E1001:$BL1001)+'FD inverse'!$A$38*$C1002/Setup!$B$17+INDEX('FD inverse'!$A$38:$BH$38,1,'FD mesh'!$B$15+1)*Setup!$B$22</f>
        <v>15.1543124237103</v>
      </c>
      <c r="AO1002" s="0" t="n">
        <f aca="false">SUMPRODUCT('FD inverse'!$A$39:$BH$39,'FD mesh'!$B$84:$BI$84,$E1001:$BL1001)+'FD inverse'!$A$39*$C1002/Setup!$B$17+INDEX('FD inverse'!$A$39:$BH$39,1,'FD mesh'!$B$15+1)*Setup!$B$22</f>
        <v>15.1333957897043</v>
      </c>
      <c r="AP1002" s="0" t="n">
        <f aca="false">SUMPRODUCT('FD inverse'!$A$40:$BH$40,'FD mesh'!$B$84:$BI$84,$E1001:$BL1001)+'FD inverse'!$A$40*$C1002/Setup!$B$17+INDEX('FD inverse'!$A$40:$BH$40,1,'FD mesh'!$B$15+1)*Setup!$B$22</f>
        <v>15.1124000866819</v>
      </c>
      <c r="AQ1002" s="0" t="n">
        <f aca="false">SUMPRODUCT('FD inverse'!$A$41:$BH$41,'FD mesh'!$B$84:$BI$84,$E1001:$BL1001)+'FD inverse'!$A$41*$C1002/Setup!$B$17+INDEX('FD inverse'!$A$41:$BH$41,1,'FD mesh'!$B$15+1)*Setup!$B$22</f>
        <v>15.0913368185605</v>
      </c>
      <c r="AR1002" s="0" t="n">
        <f aca="false">SUMPRODUCT('FD inverse'!$A$42:$BH$42,'FD mesh'!$B$84:$BI$84,$E1001:$BL1001)+'FD inverse'!$A$42*$C1002/Setup!$B$17+INDEX('FD inverse'!$A$42:$BH$42,1,'FD mesh'!$B$15+1)*Setup!$B$22</f>
        <v>15.0702181370724</v>
      </c>
      <c r="AS1002" s="0" t="n">
        <f aca="false">SUMPRODUCT('FD inverse'!$A$43:$BH$43,'FD mesh'!$B$84:$BI$84,$E1001:$BL1001)+'FD inverse'!$A$43*$C1002/Setup!$B$17+INDEX('FD inverse'!$A$43:$BH$43,1,'FD mesh'!$B$15+1)*Setup!$B$22</f>
        <v>0</v>
      </c>
      <c r="AT1002" s="0" t="n">
        <f aca="false">SUMPRODUCT('FD inverse'!$A$44:$BH$44,'FD mesh'!$B$84:$BI$84,$E1001:$BL1001)+'FD inverse'!$A$44*$C1002/Setup!$B$17+INDEX('FD inverse'!$A$44:$BH$44,1,'FD mesh'!$B$15+1)*Setup!$B$22</f>
        <v>0</v>
      </c>
      <c r="AU1002" s="0" t="n">
        <f aca="false">SUMPRODUCT('FD inverse'!$A$45:$BH$45,'FD mesh'!$B$84:$BI$84,$E1001:$BL1001)+'FD inverse'!$A$45*$C1002/Setup!$B$17+INDEX('FD inverse'!$A$45:$BH$45,1,'FD mesh'!$B$15+1)*Setup!$B$22</f>
        <v>0</v>
      </c>
      <c r="AV1002" s="0" t="n">
        <f aca="false">SUMPRODUCT('FD inverse'!$A$46:$BH$46,'FD mesh'!$B$84:$BI$84,$E1001:$BL1001)+'FD inverse'!$A$46*$C1002/Setup!$B$17+INDEX('FD inverse'!$A$46:$BH$46,1,'FD mesh'!$B$15+1)*Setup!$B$22</f>
        <v>0</v>
      </c>
      <c r="AW1002" s="0" t="n">
        <f aca="false">SUMPRODUCT('FD inverse'!$A$47:$BH$47,'FD mesh'!$B$84:$BI$84,$E1001:$BL1001)+'FD inverse'!$A$47*$C1002/Setup!$B$17+INDEX('FD inverse'!$A$47:$BH$47,1,'FD mesh'!$B$15+1)*Setup!$B$22</f>
        <v>0</v>
      </c>
      <c r="AX1002" s="0" t="n">
        <f aca="false">SUMPRODUCT('FD inverse'!$A$48:$BH$48,'FD mesh'!$B$84:$BI$84,$E1001:$BL1001)+'FD inverse'!$A$48*$C1002/Setup!$B$17+INDEX('FD inverse'!$A$48:$BH$48,1,'FD mesh'!$B$15+1)*Setup!$B$22</f>
        <v>0</v>
      </c>
      <c r="AY1002" s="0" t="n">
        <f aca="false">SUMPRODUCT('FD inverse'!$A$49:$BH$49,'FD mesh'!$B$84:$BI$84,$E1001:$BL1001)+'FD inverse'!$A$49*$C1002/Setup!$B$17+INDEX('FD inverse'!$A$49:$BH$49,1,'FD mesh'!$B$15+1)*Setup!$B$22</f>
        <v>0</v>
      </c>
      <c r="AZ1002" s="0" t="n">
        <f aca="false">SUMPRODUCT('FD inverse'!$A$50:$BH$50,'FD mesh'!$B$84:$BI$84,$E1001:$BL1001)+'FD inverse'!$A$50*$C1002/Setup!$B$17+INDEX('FD inverse'!$A$50:$BH$50,1,'FD mesh'!$B$15+1)*Setup!$B$22</f>
        <v>0</v>
      </c>
      <c r="BA1002" s="0" t="n">
        <f aca="false">SUMPRODUCT('FD inverse'!$A$51:$BH$51,'FD mesh'!$B$84:$BI$84,$E1001:$BL1001)+'FD inverse'!$A$51*$C1002/Setup!$B$17+INDEX('FD inverse'!$A$51:$BH$51,1,'FD mesh'!$B$15+1)*Setup!$B$22</f>
        <v>0</v>
      </c>
      <c r="BB1002" s="0" t="n">
        <f aca="false">SUMPRODUCT('FD inverse'!$A$52:$BH$52,'FD mesh'!$B$84:$BI$84,$E1001:$BL1001)+'FD inverse'!$A$52*$C1002/Setup!$B$17+INDEX('FD inverse'!$A$52:$BH$52,1,'FD mesh'!$B$15+1)*Setup!$B$22</f>
        <v>0</v>
      </c>
      <c r="BC1002" s="0" t="n">
        <f aca="false">SUMPRODUCT('FD inverse'!$A$53:$BH$53,'FD mesh'!$B$84:$BI$84,$E1001:$BL1001)+'FD inverse'!$A$53*$C1002/Setup!$B$17+INDEX('FD inverse'!$A$53:$BH$53,1,'FD mesh'!$B$15+1)*Setup!$B$22</f>
        <v>0</v>
      </c>
      <c r="BD1002" s="0" t="n">
        <f aca="false">SUMPRODUCT('FD inverse'!$A$54:$BH$54,'FD mesh'!$B$84:$BI$84,$E1001:$BL1001)+'FD inverse'!$A$54*$C1002/Setup!$B$17+INDEX('FD inverse'!$A$54:$BH$54,1,'FD mesh'!$B$15+1)*Setup!$B$22</f>
        <v>0</v>
      </c>
      <c r="BE1002" s="0" t="n">
        <f aca="false">SUMPRODUCT('FD inverse'!$A$55:$BH$55,'FD mesh'!$B$84:$BI$84,$E1001:$BL1001)+'FD inverse'!$A$55*$C1002/Setup!$B$17+INDEX('FD inverse'!$A$55:$BH$55,1,'FD mesh'!$B$15+1)*Setup!$B$22</f>
        <v>0</v>
      </c>
      <c r="BF1002" s="0" t="n">
        <f aca="false">SUMPRODUCT('FD inverse'!$A$56:$BH$56,'FD mesh'!$B$84:$BI$84,$E1001:$BL1001)+'FD inverse'!$A$56*$C1002/Setup!$B$17+INDEX('FD inverse'!$A$56:$BH$56,1,'FD mesh'!$B$15+1)*Setup!$B$22</f>
        <v>0</v>
      </c>
      <c r="BG1002" s="0" t="n">
        <f aca="false">SUMPRODUCT('FD inverse'!$A$57:$BH$57,'FD mesh'!$B$84:$BI$84,$E1001:$BL1001)+'FD inverse'!$A$57*$C1002/Setup!$B$17+INDEX('FD inverse'!$A$57:$BH$57,1,'FD mesh'!$B$15+1)*Setup!$B$22</f>
        <v>0</v>
      </c>
      <c r="BH1002" s="0" t="n">
        <f aca="false">SUMPRODUCT('FD inverse'!$A$58:$BH$58,'FD mesh'!$B$84:$BI$84,$E1001:$BL1001)+'FD inverse'!$A$58*$C1002/Setup!$B$17+INDEX('FD inverse'!$A$58:$BH$58,1,'FD mesh'!$B$15+1)*Setup!$B$22</f>
        <v>0</v>
      </c>
      <c r="BI1002" s="0" t="n">
        <f aca="false">SUMPRODUCT('FD inverse'!$A$59:$BH$59,'FD mesh'!$B$84:$BI$84,$E1001:$BL1001)+'FD inverse'!$A$59*$C1002/Setup!$B$17+INDEX('FD inverse'!$A$59:$BH$59,1,'FD mesh'!$B$15+1)*Setup!$B$22</f>
        <v>0</v>
      </c>
      <c r="BJ1002" s="0" t="n">
        <f aca="false">SUMPRODUCT('FD inverse'!$A$60:$BH$60,'FD mesh'!$B$84:$BI$84,$E1001:$BL1001)+'FD inverse'!$A$60*$C1002/Setup!$B$17+INDEX('FD inverse'!$A$60:$BH$60,1,'FD mesh'!$B$15+1)*Setup!$B$22</f>
        <v>0</v>
      </c>
      <c r="BK1002" s="0" t="n">
        <f aca="false">SUMPRODUCT('FD inverse'!$A$61:$BH$61,'FD mesh'!$B$84:$BI$84,$E1001:$BL1001)+'FD inverse'!$A$61*$C1002/Setup!$B$17+INDEX('FD inverse'!$A$61:$BH$61,1,'FD mesh'!$B$15+1)*Setup!$B$22</f>
        <v>0</v>
      </c>
      <c r="BL1002" s="0" t="n">
        <f aca="false">SUMPRODUCT('FD inverse'!$A$62:$BH$62,'FD mesh'!$B$84:$BI$84,$E1001:$BL1001)+'FD inverse'!$A$62*$C1002/Setup!$B$17+INDEX('FD inverse'!$A$62:$BH$62,1,'FD mesh'!$B$15+1)*Setup!$B$22</f>
        <v>0</v>
      </c>
    </row>
    <row r="1003" customFormat="false" ht="15" hidden="false" customHeight="false" outlineLevel="0" collapsed="false">
      <c r="A1003" s="0" t="n">
        <v>998</v>
      </c>
      <c r="B1003" s="0" t="n">
        <f aca="false">A1003*Setup!$B$11/3600</f>
        <v>83.1666666666667</v>
      </c>
      <c r="C1003" s="0" t="n">
        <f aca="false">Setup!$B$7+Setup!$B$8*COS(2*PI()*(B1003-Setup!$B$9)/24)</f>
        <v>25.2028231980171</v>
      </c>
      <c r="D1003" s="0" t="n">
        <f aca="false">(C1003-E1003)/Setup!$B$17</f>
        <v>8.88355136251502</v>
      </c>
      <c r="E1003" s="0" t="n">
        <f aca="false">SUMPRODUCT('FD inverse'!$A$3:$BH$3,'FD mesh'!$B$84:$BI$84,$E1002:$BL1002)+'FD inverse'!$A$3*$C1003/Setup!$B$17+INDEX('FD inverse'!$A$3:$BH$3,1,'FD mesh'!$B$15+1)*Setup!$B$22</f>
        <v>24.0479615208901</v>
      </c>
      <c r="F1003" s="0" t="n">
        <f aca="false">SUMPRODUCT('FD inverse'!$A$4:$BH$4,'FD mesh'!$B$84:$BI$84,$E1002:$BL1002)+'FD inverse'!$A$4*$C1003/Setup!$B$17+INDEX('FD inverse'!$A$4:$BH$4,1,'FD mesh'!$B$15+1)*Setup!$B$22</f>
        <v>23.7951241787112</v>
      </c>
      <c r="G1003" s="0" t="n">
        <f aca="false">SUMPRODUCT('FD inverse'!$A$5:$BH$5,'FD mesh'!$B$84:$BI$84,$E1002:$BL1002)+'FD inverse'!$A$5*$C1003/Setup!$B$17+INDEX('FD inverse'!$A$5:$BH$5,1,'FD mesh'!$B$15+1)*Setup!$B$22</f>
        <v>23.5623757036096</v>
      </c>
      <c r="H1003" s="0" t="n">
        <f aca="false">SUMPRODUCT('FD inverse'!$A$6:$BH$6,'FD mesh'!$B$84:$BI$84,$E1002:$BL1002)+'FD inverse'!$A$6*$C1003/Setup!$B$17+INDEX('FD inverse'!$A$6:$BH$6,1,'FD mesh'!$B$15+1)*Setup!$B$22</f>
        <v>22.8090055714456</v>
      </c>
      <c r="I1003" s="0" t="n">
        <f aca="false">SUMPRODUCT('FD inverse'!$A$7:$BH$7,'FD mesh'!$B$84:$BI$84,$E1002:$BL1002)+'FD inverse'!$A$7*$C1003/Setup!$B$17+INDEX('FD inverse'!$A$7:$BH$7,1,'FD mesh'!$B$15+1)*Setup!$B$22</f>
        <v>22.7470291244098</v>
      </c>
      <c r="J1003" s="0" t="n">
        <f aca="false">SUMPRODUCT('FD inverse'!$A$8:$BH$8,'FD mesh'!$B$84:$BI$84,$E1002:$BL1002)+'FD inverse'!$A$8*$C1003/Setup!$B$17+INDEX('FD inverse'!$A$8:$BH$8,1,'FD mesh'!$B$15+1)*Setup!$B$22</f>
        <v>22.6932680558478</v>
      </c>
      <c r="K1003" s="0" t="n">
        <f aca="false">SUMPRODUCT('FD inverse'!$A$9:$BH$9,'FD mesh'!$B$84:$BI$84,$E1002:$BL1002)+'FD inverse'!$A$9*$C1003/Setup!$B$17+INDEX('FD inverse'!$A$9:$BH$9,1,'FD mesh'!$B$15+1)*Setup!$B$22</f>
        <v>22.6466580550709</v>
      </c>
      <c r="L1003" s="0" t="n">
        <f aca="false">SUMPRODUCT('FD inverse'!$A$10:$BH$10,'FD mesh'!$B$84:$BI$84,$E1002:$BL1002)+'FD inverse'!$A$10*$C1003/Setup!$B$17+INDEX('FD inverse'!$A$10:$BH$10,1,'FD mesh'!$B$15+1)*Setup!$B$22</f>
        <v>22.6062476881407</v>
      </c>
      <c r="M1003" s="0" t="n">
        <f aca="false">SUMPRODUCT('FD inverse'!$A$11:$BH$11,'FD mesh'!$B$84:$BI$84,$E1002:$BL1002)+'FD inverse'!$A$11*$C1003/Setup!$B$17+INDEX('FD inverse'!$A$11:$BH$11,1,'FD mesh'!$B$15+1)*Setup!$B$22</f>
        <v>22.5712028903562</v>
      </c>
      <c r="N1003" s="0" t="n">
        <f aca="false">SUMPRODUCT('FD inverse'!$A$12:$BH$12,'FD mesh'!$B$84:$BI$84,$E1002:$BL1002)+'FD inverse'!$A$12*$C1003/Setup!$B$17+INDEX('FD inverse'!$A$12:$BH$12,1,'FD mesh'!$B$15+1)*Setup!$B$22</f>
        <v>22.5408104972027</v>
      </c>
      <c r="O1003" s="0" t="n">
        <f aca="false">SUMPRODUCT('FD inverse'!$A$13:$BH$13,'FD mesh'!$B$84:$BI$84,$E1002:$BL1002)+'FD inverse'!$A$13*$C1003/Setup!$B$17+INDEX('FD inverse'!$A$13:$BH$13,1,'FD mesh'!$B$15+1)*Setup!$B$22</f>
        <v>22.5144809535143</v>
      </c>
      <c r="P1003" s="0" t="n">
        <f aca="false">SUMPRODUCT('FD inverse'!$A$14:$BH$14,'FD mesh'!$B$84:$BI$84,$E1002:$BL1002)+'FD inverse'!$A$14*$C1003/Setup!$B$17+INDEX('FD inverse'!$A$14:$BH$14,1,'FD mesh'!$B$15+1)*Setup!$B$22</f>
        <v>22.491750320243</v>
      </c>
      <c r="Q1003" s="0" t="n">
        <f aca="false">SUMPRODUCT('FD inverse'!$A$15:$BH$15,'FD mesh'!$B$84:$BI$84,$E1002:$BL1002)+'FD inverse'!$A$15*$C1003/Setup!$B$17+INDEX('FD inverse'!$A$15:$BH$15,1,'FD mesh'!$B$15+1)*Setup!$B$22</f>
        <v>22.4722816774591</v>
      </c>
      <c r="R1003" s="0" t="n">
        <f aca="false">SUMPRODUCT('FD inverse'!$A$16:$BH$16,'FD mesh'!$B$84:$BI$84,$E1002:$BL1002)+'FD inverse'!$A$16*$C1003/Setup!$B$17+INDEX('FD inverse'!$A$16:$BH$16,1,'FD mesh'!$B$15+1)*Setup!$B$22</f>
        <v>22.455866001123</v>
      </c>
      <c r="S1003" s="0" t="n">
        <f aca="false">SUMPRODUCT('FD inverse'!$A$17:$BH$17,'FD mesh'!$B$84:$BI$84,$E1002:$BL1002)+'FD inverse'!$A$17*$C1003/Setup!$B$17+INDEX('FD inverse'!$A$17:$BH$17,1,'FD mesh'!$B$15+1)*Setup!$B$22</f>
        <v>21.9745959922996</v>
      </c>
      <c r="T1003" s="0" t="n">
        <f aca="false">SUMPRODUCT('FD inverse'!$A$18:$BH$18,'FD mesh'!$B$84:$BI$84,$E1002:$BL1002)+'FD inverse'!$A$18*$C1003/Setup!$B$17+INDEX('FD inverse'!$A$18:$BH$18,1,'FD mesh'!$B$15+1)*Setup!$B$22</f>
        <v>21.4945574590232</v>
      </c>
      <c r="U1003" s="0" t="n">
        <f aca="false">SUMPRODUCT('FD inverse'!$A$19:$BH$19,'FD mesh'!$B$84:$BI$84,$E1002:$BL1002)+'FD inverse'!$A$19*$C1003/Setup!$B$17+INDEX('FD inverse'!$A$19:$BH$19,1,'FD mesh'!$B$15+1)*Setup!$B$22</f>
        <v>21.0155292472131</v>
      </c>
      <c r="V1003" s="0" t="n">
        <f aca="false">SUMPRODUCT('FD inverse'!$A$20:$BH$20,'FD mesh'!$B$84:$BI$84,$E1002:$BL1002)+'FD inverse'!$A$20*$C1003/Setup!$B$17+INDEX('FD inverse'!$A$20:$BH$20,1,'FD mesh'!$B$15+1)*Setup!$B$22</f>
        <v>20.5373181809814</v>
      </c>
      <c r="W1003" s="0" t="n">
        <f aca="false">SUMPRODUCT('FD inverse'!$A$21:$BH$21,'FD mesh'!$B$84:$BI$84,$E1002:$BL1002)+'FD inverse'!$A$21*$C1003/Setup!$B$17+INDEX('FD inverse'!$A$21:$BH$21,1,'FD mesh'!$B$15+1)*Setup!$B$22</f>
        <v>20.0597570382128</v>
      </c>
      <c r="X1003" s="0" t="n">
        <f aca="false">SUMPRODUCT('FD inverse'!$A$22:$BH$22,'FD mesh'!$B$84:$BI$84,$E1002:$BL1002)+'FD inverse'!$A$22*$C1003/Setup!$B$17+INDEX('FD inverse'!$A$22:$BH$22,1,'FD mesh'!$B$15+1)*Setup!$B$22</f>
        <v>19.5827024996462</v>
      </c>
      <c r="Y1003" s="0" t="n">
        <f aca="false">SUMPRODUCT('FD inverse'!$A$23:$BH$23,'FD mesh'!$B$84:$BI$84,$E1002:$BL1002)+'FD inverse'!$A$23*$C1003/Setup!$B$17+INDEX('FD inverse'!$A$23:$BH$23,1,'FD mesh'!$B$15+1)*Setup!$B$22</f>
        <v>19.1060330778032</v>
      </c>
      <c r="Z1003" s="0" t="n">
        <f aca="false">SUMPRODUCT('FD inverse'!$A$24:$BH$24,'FD mesh'!$B$84:$BI$84,$E1002:$BL1002)+'FD inverse'!$A$24*$C1003/Setup!$B$17+INDEX('FD inverse'!$A$24:$BH$24,1,'FD mesh'!$B$15+1)*Setup!$B$22</f>
        <v>18.6296470311184</v>
      </c>
      <c r="AA1003" s="0" t="n">
        <f aca="false">SUMPRODUCT('FD inverse'!$A$25:$BH$25,'FD mesh'!$B$84:$BI$84,$E1002:$BL1002)+'FD inverse'!$A$25*$C1003/Setup!$B$17+INDEX('FD inverse'!$A$25:$BH$25,1,'FD mesh'!$B$15+1)*Setup!$B$22</f>
        <v>18.153460267719</v>
      </c>
      <c r="AB1003" s="0" t="n">
        <f aca="false">SUMPRODUCT('FD inverse'!$A$26:$BH$26,'FD mesh'!$B$84:$BI$84,$E1002:$BL1002)+'FD inverse'!$A$26*$C1003/Setup!$B$17+INDEX('FD inverse'!$A$26:$BH$26,1,'FD mesh'!$B$15+1)*Setup!$B$22</f>
        <v>17.6774042424797</v>
      </c>
      <c r="AC1003" s="0" t="n">
        <f aca="false">SUMPRODUCT('FD inverse'!$A$27:$BH$27,'FD mesh'!$B$84:$BI$84,$E1002:$BL1002)+'FD inverse'!$A$27*$C1003/Setup!$B$17+INDEX('FD inverse'!$A$27:$BH$27,1,'FD mesh'!$B$15+1)*Setup!$B$22</f>
        <v>17.2014238502519</v>
      </c>
      <c r="AD1003" s="0" t="n">
        <f aca="false">SUMPRODUCT('FD inverse'!$A$28:$BH$28,'FD mesh'!$B$84:$BI$84,$E1002:$BL1002)+'FD inverse'!$A$28*$C1003/Setup!$B$17+INDEX('FD inverse'!$A$28:$BH$28,1,'FD mesh'!$B$15+1)*Setup!$B$22</f>
        <v>16.7254753175153</v>
      </c>
      <c r="AE1003" s="0" t="n">
        <f aca="false">SUMPRODUCT('FD inverse'!$A$29:$BH$29,'FD mesh'!$B$84:$BI$84,$E1002:$BL1002)+'FD inverse'!$A$29*$C1003/Setup!$B$17+INDEX('FD inverse'!$A$29:$BH$29,1,'FD mesh'!$B$15+1)*Setup!$B$22</f>
        <v>16.2495240941492</v>
      </c>
      <c r="AF1003" s="0" t="n">
        <f aca="false">SUMPRODUCT('FD inverse'!$A$30:$BH$30,'FD mesh'!$B$84:$BI$84,$E1002:$BL1002)+'FD inverse'!$A$30*$C1003/Setup!$B$17+INDEX('FD inverse'!$A$30:$BH$30,1,'FD mesh'!$B$15+1)*Setup!$B$22</f>
        <v>15.7735427465458</v>
      </c>
      <c r="AG1003" s="0" t="n">
        <f aca="false">SUMPRODUCT('FD inverse'!$A$31:$BH$31,'FD mesh'!$B$84:$BI$84,$E1002:$BL1002)+'FD inverse'!$A$31*$C1003/Setup!$B$17+INDEX('FD inverse'!$A$31:$BH$31,1,'FD mesh'!$B$15+1)*Setup!$B$22</f>
        <v>15.2975088529101</v>
      </c>
      <c r="AH1003" s="0" t="n">
        <f aca="false">SUMPRODUCT('FD inverse'!$A$32:$BH$32,'FD mesh'!$B$84:$BI$84,$E1002:$BL1002)+'FD inverse'!$A$32*$C1003/Setup!$B$17+INDEX('FD inverse'!$A$32:$BH$32,1,'FD mesh'!$B$15+1)*Setup!$B$22</f>
        <v>15.2773811196598</v>
      </c>
      <c r="AI1003" s="0" t="n">
        <f aca="false">SUMPRODUCT('FD inverse'!$A$33:$BH$33,'FD mesh'!$B$84:$BI$84,$E1002:$BL1002)+'FD inverse'!$A$33*$C1003/Setup!$B$17+INDEX('FD inverse'!$A$33:$BH$33,1,'FD mesh'!$B$15+1)*Setup!$B$22</f>
        <v>15.2571292485775</v>
      </c>
      <c r="AJ1003" s="0" t="n">
        <f aca="false">SUMPRODUCT('FD inverse'!$A$34:$BH$34,'FD mesh'!$B$84:$BI$84,$E1002:$BL1002)+'FD inverse'!$A$34*$C1003/Setup!$B$17+INDEX('FD inverse'!$A$34:$BH$34,1,'FD mesh'!$B$15+1)*Setup!$B$22</f>
        <v>15.2367552006381</v>
      </c>
      <c r="AK1003" s="0" t="n">
        <f aca="false">SUMPRODUCT('FD inverse'!$A$35:$BH$35,'FD mesh'!$B$84:$BI$84,$E1002:$BL1002)+'FD inverse'!$A$35*$C1003/Setup!$B$17+INDEX('FD inverse'!$A$35:$BH$35,1,'FD mesh'!$B$15+1)*Setup!$B$22</f>
        <v>15.2162628467599</v>
      </c>
      <c r="AL1003" s="0" t="n">
        <f aca="false">SUMPRODUCT('FD inverse'!$A$36:$BH$36,'FD mesh'!$B$84:$BI$84,$E1002:$BL1002)+'FD inverse'!$A$36*$C1003/Setup!$B$17+INDEX('FD inverse'!$A$36:$BH$36,1,'FD mesh'!$B$15+1)*Setup!$B$22</f>
        <v>15.1956577476134</v>
      </c>
      <c r="AM1003" s="0" t="n">
        <f aca="false">SUMPRODUCT('FD inverse'!$A$37:$BH$37,'FD mesh'!$B$84:$BI$84,$E1002:$BL1002)+'FD inverse'!$A$37*$C1003/Setup!$B$17+INDEX('FD inverse'!$A$37:$BH$37,1,'FD mesh'!$B$15+1)*Setup!$B$22</f>
        <v>15.1749469491497</v>
      </c>
      <c r="AN1003" s="0" t="n">
        <f aca="false">SUMPRODUCT('FD inverse'!$A$38:$BH$38,'FD mesh'!$B$84:$BI$84,$E1002:$BL1002)+'FD inverse'!$A$38*$C1003/Setup!$B$17+INDEX('FD inverse'!$A$38:$BH$38,1,'FD mesh'!$B$15+1)*Setup!$B$22</f>
        <v>15.1541387930476</v>
      </c>
      <c r="AO1003" s="0" t="n">
        <f aca="false">SUMPRODUCT('FD inverse'!$A$39:$BH$39,'FD mesh'!$B$84:$BI$84,$E1002:$BL1002)+'FD inverse'!$A$39*$C1003/Setup!$B$17+INDEX('FD inverse'!$A$39:$BH$39,1,'FD mesh'!$B$15+1)*Setup!$B$22</f>
        <v>15.1332427411049</v>
      </c>
      <c r="AP1003" s="0" t="n">
        <f aca="false">SUMPRODUCT('FD inverse'!$A$40:$BH$40,'FD mesh'!$B$84:$BI$84,$E1002:$BL1002)+'FD inverse'!$A$40*$C1003/Setup!$B$17+INDEX('FD inverse'!$A$40:$BH$40,1,'FD mesh'!$B$15+1)*Setup!$B$22</f>
        <v>15.1122692124359</v>
      </c>
      <c r="AQ1003" s="0" t="n">
        <f aca="false">SUMPRODUCT('FD inverse'!$A$41:$BH$41,'FD mesh'!$B$84:$BI$84,$E1002:$BL1002)+'FD inverse'!$A$41*$C1003/Setup!$B$17+INDEX('FD inverse'!$A$41:$BH$41,1,'FD mesh'!$B$15+1)*Setup!$B$22</f>
        <v>15.0912294322093</v>
      </c>
      <c r="AR1003" s="0" t="n">
        <f aca="false">SUMPRODUCT('FD inverse'!$A$42:$BH$42,'FD mesh'!$B$84:$BI$84,$E1002:$BL1002)+'FD inverse'!$A$42*$C1003/Setup!$B$17+INDEX('FD inverse'!$A$42:$BH$42,1,'FD mesh'!$B$15+1)*Setup!$B$22</f>
        <v>15.0701352905383</v>
      </c>
      <c r="AS1003" s="0" t="n">
        <f aca="false">SUMPRODUCT('FD inverse'!$A$43:$BH$43,'FD mesh'!$B$84:$BI$84,$E1002:$BL1002)+'FD inverse'!$A$43*$C1003/Setup!$B$17+INDEX('FD inverse'!$A$43:$BH$43,1,'FD mesh'!$B$15+1)*Setup!$B$22</f>
        <v>0</v>
      </c>
      <c r="AT1003" s="0" t="n">
        <f aca="false">SUMPRODUCT('FD inverse'!$A$44:$BH$44,'FD mesh'!$B$84:$BI$84,$E1002:$BL1002)+'FD inverse'!$A$44*$C1003/Setup!$B$17+INDEX('FD inverse'!$A$44:$BH$44,1,'FD mesh'!$B$15+1)*Setup!$B$22</f>
        <v>0</v>
      </c>
      <c r="AU1003" s="0" t="n">
        <f aca="false">SUMPRODUCT('FD inverse'!$A$45:$BH$45,'FD mesh'!$B$84:$BI$84,$E1002:$BL1002)+'FD inverse'!$A$45*$C1003/Setup!$B$17+INDEX('FD inverse'!$A$45:$BH$45,1,'FD mesh'!$B$15+1)*Setup!$B$22</f>
        <v>0</v>
      </c>
      <c r="AV1003" s="0" t="n">
        <f aca="false">SUMPRODUCT('FD inverse'!$A$46:$BH$46,'FD mesh'!$B$84:$BI$84,$E1002:$BL1002)+'FD inverse'!$A$46*$C1003/Setup!$B$17+INDEX('FD inverse'!$A$46:$BH$46,1,'FD mesh'!$B$15+1)*Setup!$B$22</f>
        <v>0</v>
      </c>
      <c r="AW1003" s="0" t="n">
        <f aca="false">SUMPRODUCT('FD inverse'!$A$47:$BH$47,'FD mesh'!$B$84:$BI$84,$E1002:$BL1002)+'FD inverse'!$A$47*$C1003/Setup!$B$17+INDEX('FD inverse'!$A$47:$BH$47,1,'FD mesh'!$B$15+1)*Setup!$B$22</f>
        <v>0</v>
      </c>
      <c r="AX1003" s="0" t="n">
        <f aca="false">SUMPRODUCT('FD inverse'!$A$48:$BH$48,'FD mesh'!$B$84:$BI$84,$E1002:$BL1002)+'FD inverse'!$A$48*$C1003/Setup!$B$17+INDEX('FD inverse'!$A$48:$BH$48,1,'FD mesh'!$B$15+1)*Setup!$B$22</f>
        <v>0</v>
      </c>
      <c r="AY1003" s="0" t="n">
        <f aca="false">SUMPRODUCT('FD inverse'!$A$49:$BH$49,'FD mesh'!$B$84:$BI$84,$E1002:$BL1002)+'FD inverse'!$A$49*$C1003/Setup!$B$17+INDEX('FD inverse'!$A$49:$BH$49,1,'FD mesh'!$B$15+1)*Setup!$B$22</f>
        <v>0</v>
      </c>
      <c r="AZ1003" s="0" t="n">
        <f aca="false">SUMPRODUCT('FD inverse'!$A$50:$BH$50,'FD mesh'!$B$84:$BI$84,$E1002:$BL1002)+'FD inverse'!$A$50*$C1003/Setup!$B$17+INDEX('FD inverse'!$A$50:$BH$50,1,'FD mesh'!$B$15+1)*Setup!$B$22</f>
        <v>0</v>
      </c>
      <c r="BA1003" s="0" t="n">
        <f aca="false">SUMPRODUCT('FD inverse'!$A$51:$BH$51,'FD mesh'!$B$84:$BI$84,$E1002:$BL1002)+'FD inverse'!$A$51*$C1003/Setup!$B$17+INDEX('FD inverse'!$A$51:$BH$51,1,'FD mesh'!$B$15+1)*Setup!$B$22</f>
        <v>0</v>
      </c>
      <c r="BB1003" s="0" t="n">
        <f aca="false">SUMPRODUCT('FD inverse'!$A$52:$BH$52,'FD mesh'!$B$84:$BI$84,$E1002:$BL1002)+'FD inverse'!$A$52*$C1003/Setup!$B$17+INDEX('FD inverse'!$A$52:$BH$52,1,'FD mesh'!$B$15+1)*Setup!$B$22</f>
        <v>0</v>
      </c>
      <c r="BC1003" s="0" t="n">
        <f aca="false">SUMPRODUCT('FD inverse'!$A$53:$BH$53,'FD mesh'!$B$84:$BI$84,$E1002:$BL1002)+'FD inverse'!$A$53*$C1003/Setup!$B$17+INDEX('FD inverse'!$A$53:$BH$53,1,'FD mesh'!$B$15+1)*Setup!$B$22</f>
        <v>0</v>
      </c>
      <c r="BD1003" s="0" t="n">
        <f aca="false">SUMPRODUCT('FD inverse'!$A$54:$BH$54,'FD mesh'!$B$84:$BI$84,$E1002:$BL1002)+'FD inverse'!$A$54*$C1003/Setup!$B$17+INDEX('FD inverse'!$A$54:$BH$54,1,'FD mesh'!$B$15+1)*Setup!$B$22</f>
        <v>0</v>
      </c>
      <c r="BE1003" s="0" t="n">
        <f aca="false">SUMPRODUCT('FD inverse'!$A$55:$BH$55,'FD mesh'!$B$84:$BI$84,$E1002:$BL1002)+'FD inverse'!$A$55*$C1003/Setup!$B$17+INDEX('FD inverse'!$A$55:$BH$55,1,'FD mesh'!$B$15+1)*Setup!$B$22</f>
        <v>0</v>
      </c>
      <c r="BF1003" s="0" t="n">
        <f aca="false">SUMPRODUCT('FD inverse'!$A$56:$BH$56,'FD mesh'!$B$84:$BI$84,$E1002:$BL1002)+'FD inverse'!$A$56*$C1003/Setup!$B$17+INDEX('FD inverse'!$A$56:$BH$56,1,'FD mesh'!$B$15+1)*Setup!$B$22</f>
        <v>0</v>
      </c>
      <c r="BG1003" s="0" t="n">
        <f aca="false">SUMPRODUCT('FD inverse'!$A$57:$BH$57,'FD mesh'!$B$84:$BI$84,$E1002:$BL1002)+'FD inverse'!$A$57*$C1003/Setup!$B$17+INDEX('FD inverse'!$A$57:$BH$57,1,'FD mesh'!$B$15+1)*Setup!$B$22</f>
        <v>0</v>
      </c>
      <c r="BH1003" s="0" t="n">
        <f aca="false">SUMPRODUCT('FD inverse'!$A$58:$BH$58,'FD mesh'!$B$84:$BI$84,$E1002:$BL1002)+'FD inverse'!$A$58*$C1003/Setup!$B$17+INDEX('FD inverse'!$A$58:$BH$58,1,'FD mesh'!$B$15+1)*Setup!$B$22</f>
        <v>0</v>
      </c>
      <c r="BI1003" s="0" t="n">
        <f aca="false">SUMPRODUCT('FD inverse'!$A$59:$BH$59,'FD mesh'!$B$84:$BI$84,$E1002:$BL1002)+'FD inverse'!$A$59*$C1003/Setup!$B$17+INDEX('FD inverse'!$A$59:$BH$59,1,'FD mesh'!$B$15+1)*Setup!$B$22</f>
        <v>0</v>
      </c>
      <c r="BJ1003" s="0" t="n">
        <f aca="false">SUMPRODUCT('FD inverse'!$A$60:$BH$60,'FD mesh'!$B$84:$BI$84,$E1002:$BL1002)+'FD inverse'!$A$60*$C1003/Setup!$B$17+INDEX('FD inverse'!$A$60:$BH$60,1,'FD mesh'!$B$15+1)*Setup!$B$22</f>
        <v>0</v>
      </c>
      <c r="BK1003" s="0" t="n">
        <f aca="false">SUMPRODUCT('FD inverse'!$A$61:$BH$61,'FD mesh'!$B$84:$BI$84,$E1002:$BL1002)+'FD inverse'!$A$61*$C1003/Setup!$B$17+INDEX('FD inverse'!$A$61:$BH$61,1,'FD mesh'!$B$15+1)*Setup!$B$22</f>
        <v>0</v>
      </c>
      <c r="BL1003" s="0" t="n">
        <f aca="false">SUMPRODUCT('FD inverse'!$A$62:$BH$62,'FD mesh'!$B$84:$BI$84,$E1002:$BL1002)+'FD inverse'!$A$62*$C1003/Setup!$B$17+INDEX('FD inverse'!$A$62:$BH$62,1,'FD mesh'!$B$15+1)*Setup!$B$22</f>
        <v>0</v>
      </c>
    </row>
    <row r="1004" customFormat="false" ht="15" hidden="false" customHeight="false" outlineLevel="0" collapsed="false">
      <c r="A1004" s="0" t="n">
        <v>999</v>
      </c>
      <c r="B1004" s="0" t="n">
        <f aca="false">A1004*Setup!$B$11/3600</f>
        <v>83.25</v>
      </c>
      <c r="C1004" s="0" t="n">
        <f aca="false">Setup!$B$7+Setup!$B$8*COS(2*PI()*(B1004-Setup!$B$9)/24)</f>
        <v>25.2857578612126</v>
      </c>
      <c r="D1004" s="0" t="n">
        <f aca="false">(C1004-E1004)/Setup!$B$17</f>
        <v>9.11312741172966</v>
      </c>
      <c r="E1004" s="0" t="n">
        <f aca="false">SUMPRODUCT('FD inverse'!$A$3:$BH$3,'FD mesh'!$B$84:$BI$84,$E1003:$BL1003)+'FD inverse'!$A$3*$C1004/Setup!$B$17+INDEX('FD inverse'!$A$3:$BH$3,1,'FD mesh'!$B$15+1)*Setup!$B$22</f>
        <v>24.1010512976878</v>
      </c>
      <c r="F1004" s="0" t="n">
        <f aca="false">SUMPRODUCT('FD inverse'!$A$4:$BH$4,'FD mesh'!$B$84:$BI$84,$E1003:$BL1003)+'FD inverse'!$A$4*$C1004/Setup!$B$17+INDEX('FD inverse'!$A$4:$BH$4,1,'FD mesh'!$B$15+1)*Setup!$B$22</f>
        <v>23.8413484864999</v>
      </c>
      <c r="G1004" s="0" t="n">
        <f aca="false">SUMPRODUCT('FD inverse'!$A$5:$BH$5,'FD mesh'!$B$84:$BI$84,$E1003:$BL1003)+'FD inverse'!$A$5*$C1004/Setup!$B$17+INDEX('FD inverse'!$A$5:$BH$5,1,'FD mesh'!$B$15+1)*Setup!$B$22</f>
        <v>23.6017083089008</v>
      </c>
      <c r="H1004" s="0" t="n">
        <f aca="false">SUMPRODUCT('FD inverse'!$A$6:$BH$6,'FD mesh'!$B$84:$BI$84,$E1003:$BL1003)+'FD inverse'!$A$6*$C1004/Setup!$B$17+INDEX('FD inverse'!$A$6:$BH$6,1,'FD mesh'!$B$15+1)*Setup!$B$22</f>
        <v>22.8251973368595</v>
      </c>
      <c r="I1004" s="0" t="n">
        <f aca="false">SUMPRODUCT('FD inverse'!$A$7:$BH$7,'FD mesh'!$B$84:$BI$84,$E1003:$BL1003)+'FD inverse'!$A$7*$C1004/Setup!$B$17+INDEX('FD inverse'!$A$7:$BH$7,1,'FD mesh'!$B$15+1)*Setup!$B$22</f>
        <v>22.7612558837036</v>
      </c>
      <c r="J1004" s="0" t="n">
        <f aca="false">SUMPRODUCT('FD inverse'!$A$8:$BH$8,'FD mesh'!$B$84:$BI$84,$E1003:$BL1003)+'FD inverse'!$A$8*$C1004/Setup!$B$17+INDEX('FD inverse'!$A$8:$BH$8,1,'FD mesh'!$B$15+1)*Setup!$B$22</f>
        <v>22.7057077988626</v>
      </c>
      <c r="K1004" s="0" t="n">
        <f aca="false">SUMPRODUCT('FD inverse'!$A$9:$BH$9,'FD mesh'!$B$84:$BI$84,$E1003:$BL1003)+'FD inverse'!$A$9*$C1004/Setup!$B$17+INDEX('FD inverse'!$A$9:$BH$9,1,'FD mesh'!$B$15+1)*Setup!$B$22</f>
        <v>22.6574987954462</v>
      </c>
      <c r="L1004" s="0" t="n">
        <f aca="false">SUMPRODUCT('FD inverse'!$A$10:$BH$10,'FD mesh'!$B$84:$BI$84,$E1003:$BL1003)+'FD inverse'!$A$10*$C1004/Setup!$B$17+INDEX('FD inverse'!$A$10:$BH$10,1,'FD mesh'!$B$15+1)*Setup!$B$22</f>
        <v>22.6156855090655</v>
      </c>
      <c r="M1004" s="0" t="n">
        <f aca="false">SUMPRODUCT('FD inverse'!$A$11:$BH$11,'FD mesh'!$B$84:$BI$84,$E1003:$BL1003)+'FD inverse'!$A$11*$C1004/Setup!$B$17+INDEX('FD inverse'!$A$11:$BH$11,1,'FD mesh'!$B$15+1)*Setup!$B$22</f>
        <v>22.5794402586287</v>
      </c>
      <c r="N1004" s="0" t="n">
        <f aca="false">SUMPRODUCT('FD inverse'!$A$12:$BH$12,'FD mesh'!$B$84:$BI$84,$E1003:$BL1003)+'FD inverse'!$A$12*$C1004/Setup!$B$17+INDEX('FD inverse'!$A$12:$BH$12,1,'FD mesh'!$B$15+1)*Setup!$B$22</f>
        <v>22.5480548124824</v>
      </c>
      <c r="O1004" s="0" t="n">
        <f aca="false">SUMPRODUCT('FD inverse'!$A$13:$BH$13,'FD mesh'!$B$84:$BI$84,$E1003:$BL1003)+'FD inverse'!$A$13*$C1004/Setup!$B$17+INDEX('FD inverse'!$A$13:$BH$13,1,'FD mesh'!$B$15+1)*Setup!$B$22</f>
        <v>22.5209432986545</v>
      </c>
      <c r="P1004" s="0" t="n">
        <f aca="false">SUMPRODUCT('FD inverse'!$A$14:$BH$14,'FD mesh'!$B$84:$BI$84,$E1003:$BL1003)+'FD inverse'!$A$14*$C1004/Setup!$B$17+INDEX('FD inverse'!$A$14:$BH$14,1,'FD mesh'!$B$15+1)*Setup!$B$22</f>
        <v>22.4976443778296</v>
      </c>
      <c r="Q1004" s="0" t="n">
        <f aca="false">SUMPRODUCT('FD inverse'!$A$15:$BH$15,'FD mesh'!$B$84:$BI$84,$E1003:$BL1003)+'FD inverse'!$A$15*$C1004/Setup!$B$17+INDEX('FD inverse'!$A$15:$BH$15,1,'FD mesh'!$B$15+1)*Setup!$B$22</f>
        <v>22.4778227771149</v>
      </c>
      <c r="R1004" s="0" t="n">
        <f aca="false">SUMPRODUCT('FD inverse'!$A$16:$BH$16,'FD mesh'!$B$84:$BI$84,$E1003:$BL1003)+'FD inverse'!$A$16*$C1004/Setup!$B$17+INDEX('FD inverse'!$A$16:$BH$16,1,'FD mesh'!$B$15+1)*Setup!$B$22</f>
        <v>22.4612702617428</v>
      </c>
      <c r="S1004" s="0" t="n">
        <f aca="false">SUMPRODUCT('FD inverse'!$A$17:$BH$17,'FD mesh'!$B$84:$BI$84,$E1003:$BL1003)+'FD inverse'!$A$17*$C1004/Setup!$B$17+INDEX('FD inverse'!$A$17:$BH$17,1,'FD mesh'!$B$15+1)*Setup!$B$22</f>
        <v>21.979124826839</v>
      </c>
      <c r="T1004" s="0" t="n">
        <f aca="false">SUMPRODUCT('FD inverse'!$A$18:$BH$18,'FD mesh'!$B$84:$BI$84,$E1003:$BL1003)+'FD inverse'!$A$18*$C1004/Setup!$B$17+INDEX('FD inverse'!$A$18:$BH$18,1,'FD mesh'!$B$15+1)*Setup!$B$22</f>
        <v>21.4983121632424</v>
      </c>
      <c r="U1004" s="0" t="n">
        <f aca="false">SUMPRODUCT('FD inverse'!$A$19:$BH$19,'FD mesh'!$B$84:$BI$84,$E1003:$BL1003)+'FD inverse'!$A$19*$C1004/Setup!$B$17+INDEX('FD inverse'!$A$19:$BH$19,1,'FD mesh'!$B$15+1)*Setup!$B$22</f>
        <v>21.018604455459</v>
      </c>
      <c r="V1004" s="0" t="n">
        <f aca="false">SUMPRODUCT('FD inverse'!$A$20:$BH$20,'FD mesh'!$B$84:$BI$84,$E1003:$BL1003)+'FD inverse'!$A$20*$C1004/Setup!$B$17+INDEX('FD inverse'!$A$20:$BH$20,1,'FD mesh'!$B$15+1)*Setup!$B$22</f>
        <v>20.5398017375308</v>
      </c>
      <c r="W1004" s="0" t="n">
        <f aca="false">SUMPRODUCT('FD inverse'!$A$21:$BH$21,'FD mesh'!$B$84:$BI$84,$E1003:$BL1003)+'FD inverse'!$A$21*$C1004/Setup!$B$17+INDEX('FD inverse'!$A$21:$BH$21,1,'FD mesh'!$B$15+1)*Setup!$B$22</f>
        <v>20.0617298948156</v>
      </c>
      <c r="X1004" s="0" t="n">
        <f aca="false">SUMPRODUCT('FD inverse'!$A$22:$BH$22,'FD mesh'!$B$84:$BI$84,$E1003:$BL1003)+'FD inverse'!$A$22*$C1004/Setup!$B$17+INDEX('FD inverse'!$A$22:$BH$22,1,'FD mesh'!$B$15+1)*Setup!$B$22</f>
        <v>19.5842386356151</v>
      </c>
      <c r="Y1004" s="0" t="n">
        <f aca="false">SUMPRODUCT('FD inverse'!$A$23:$BH$23,'FD mesh'!$B$84:$BI$84,$E1003:$BL1003)+'FD inverse'!$A$23*$C1004/Setup!$B$17+INDEX('FD inverse'!$A$23:$BH$23,1,'FD mesh'!$B$15+1)*Setup!$B$22</f>
        <v>19.1071994392853</v>
      </c>
      <c r="Z1004" s="0" t="n">
        <f aca="false">SUMPRODUCT('FD inverse'!$A$24:$BH$24,'FD mesh'!$B$84:$BI$84,$E1003:$BL1003)+'FD inverse'!$A$24*$C1004/Setup!$B$17+INDEX('FD inverse'!$A$24:$BH$24,1,'FD mesh'!$B$15+1)*Setup!$B$22</f>
        <v>18.6305034864775</v>
      </c>
      <c r="AA1004" s="0" t="n">
        <f aca="false">SUMPRODUCT('FD inverse'!$A$25:$BH$25,'FD mesh'!$B$84:$BI$84,$E1003:$BL1003)+'FD inverse'!$A$25*$C1004/Setup!$B$17+INDEX('FD inverse'!$A$25:$BH$25,1,'FD mesh'!$B$15+1)*Setup!$B$22</f>
        <v>18.1540595762468</v>
      </c>
      <c r="AB1004" s="0" t="n">
        <f aca="false">SUMPRODUCT('FD inverse'!$A$26:$BH$26,'FD mesh'!$B$84:$BI$84,$E1003:$BL1003)+'FD inverse'!$A$26*$C1004/Setup!$B$17+INDEX('FD inverse'!$A$26:$BH$26,1,'FD mesh'!$B$15+1)*Setup!$B$22</f>
        <v>17.6777920339542</v>
      </c>
      <c r="AC1004" s="0" t="n">
        <f aca="false">SUMPRODUCT('FD inverse'!$A$27:$BH$27,'FD mesh'!$B$84:$BI$84,$E1003:$BL1003)+'FD inverse'!$A$27*$C1004/Setup!$B$17+INDEX('FD inverse'!$A$27:$BH$27,1,'FD mesh'!$B$15+1)*Setup!$B$22</f>
        <v>17.2016386131527</v>
      </c>
      <c r="AD1004" s="0" t="n">
        <f aca="false">SUMPRODUCT('FD inverse'!$A$28:$BH$28,'FD mesh'!$B$84:$BI$84,$E1003:$BL1003)+'FD inverse'!$A$28*$C1004/Setup!$B$17+INDEX('FD inverse'!$A$28:$BH$28,1,'FD mesh'!$B$15+1)*Setup!$B$22</f>
        <v>16.7255483940049</v>
      </c>
      <c r="AE1004" s="0" t="n">
        <f aca="false">SUMPRODUCT('FD inverse'!$A$29:$BH$29,'FD mesh'!$B$84:$BI$84,$E1003:$BL1003)+'FD inverse'!$A$29*$C1004/Setup!$B$17+INDEX('FD inverse'!$A$29:$BH$29,1,'FD mesh'!$B$15+1)*Setup!$B$22</f>
        <v>16.249479680224</v>
      </c>
      <c r="AF1004" s="0" t="n">
        <f aca="false">SUMPRODUCT('FD inverse'!$A$30:$BH$30,'FD mesh'!$B$84:$BI$84,$E1003:$BL1003)+'FD inverse'!$A$30*$C1004/Setup!$B$17+INDEX('FD inverse'!$A$30:$BH$30,1,'FD mesh'!$B$15+1)*Setup!$B$22</f>
        <v>15.7733978960595</v>
      </c>
      <c r="AG1004" s="0" t="n">
        <f aca="false">SUMPRODUCT('FD inverse'!$A$31:$BH$31,'FD mesh'!$B$84:$BI$84,$E1003:$BL1003)+'FD inverse'!$A$31*$C1004/Setup!$B$17+INDEX('FD inverse'!$A$31:$BH$31,1,'FD mesh'!$B$15+1)*Setup!$B$22</f>
        <v>15.2972734844661</v>
      </c>
      <c r="AH1004" s="0" t="n">
        <f aca="false">SUMPRODUCT('FD inverse'!$A$32:$BH$32,'FD mesh'!$B$84:$BI$84,$E1003:$BL1003)+'FD inverse'!$A$32*$C1004/Setup!$B$17+INDEX('FD inverse'!$A$32:$BH$32,1,'FD mesh'!$B$15+1)*Setup!$B$22</f>
        <v>15.2771443965616</v>
      </c>
      <c r="AI1004" s="0" t="n">
        <f aca="false">SUMPRODUCT('FD inverse'!$A$33:$BH$33,'FD mesh'!$B$84:$BI$84,$E1003:$BL1003)+'FD inverse'!$A$33*$C1004/Setup!$B$17+INDEX('FD inverse'!$A$33:$BH$33,1,'FD mesh'!$B$15+1)*Setup!$B$22</f>
        <v>15.2568954739722</v>
      </c>
      <c r="AJ1004" s="0" t="n">
        <f aca="false">SUMPRODUCT('FD inverse'!$A$34:$BH$34,'FD mesh'!$B$84:$BI$84,$E1003:$BL1003)+'FD inverse'!$A$34*$C1004/Setup!$B$17+INDEX('FD inverse'!$A$34:$BH$34,1,'FD mesh'!$B$15+1)*Setup!$B$22</f>
        <v>15.2365282092931</v>
      </c>
      <c r="AK1004" s="0" t="n">
        <f aca="false">SUMPRODUCT('FD inverse'!$A$35:$BH$35,'FD mesh'!$B$84:$BI$84,$E1003:$BL1003)+'FD inverse'!$A$35*$C1004/Setup!$B$17+INDEX('FD inverse'!$A$35:$BH$35,1,'FD mesh'!$B$15+1)*Setup!$B$22</f>
        <v>15.2160460363668</v>
      </c>
      <c r="AL1004" s="0" t="n">
        <f aca="false">SUMPRODUCT('FD inverse'!$A$36:$BH$36,'FD mesh'!$B$84:$BI$84,$E1003:$BL1003)+'FD inverse'!$A$36*$C1004/Setup!$B$17+INDEX('FD inverse'!$A$36:$BH$36,1,'FD mesh'!$B$15+1)*Setup!$B$22</f>
        <v>15.1954541090258</v>
      </c>
      <c r="AM1004" s="0" t="n">
        <f aca="false">SUMPRODUCT('FD inverse'!$A$37:$BH$37,'FD mesh'!$B$84:$BI$84,$E1003:$BL1003)+'FD inverse'!$A$37*$C1004/Setup!$B$17+INDEX('FD inverse'!$A$37:$BH$37,1,'FD mesh'!$B$15+1)*Setup!$B$22</f>
        <v>15.1747590951412</v>
      </c>
      <c r="AN1004" s="0" t="n">
        <f aca="false">SUMPRODUCT('FD inverse'!$A$38:$BH$38,'FD mesh'!$B$84:$BI$84,$E1003:$BL1003)+'FD inverse'!$A$38*$C1004/Setup!$B$17+INDEX('FD inverse'!$A$38:$BH$38,1,'FD mesh'!$B$15+1)*Setup!$B$22</f>
        <v>15.1539689852307</v>
      </c>
      <c r="AO1004" s="0" t="n">
        <f aca="false">SUMPRODUCT('FD inverse'!$A$39:$BH$39,'FD mesh'!$B$84:$BI$84,$E1003:$BL1003)+'FD inverse'!$A$39*$C1004/Setup!$B$17+INDEX('FD inverse'!$A$39:$BH$39,1,'FD mesh'!$B$15+1)*Setup!$B$22</f>
        <v>15.1330929146921</v>
      </c>
      <c r="AP1004" s="0" t="n">
        <f aca="false">SUMPRODUCT('FD inverse'!$A$40:$BH$40,'FD mesh'!$B$84:$BI$84,$E1003:$BL1003)+'FD inverse'!$A$40*$C1004/Setup!$B$17+INDEX('FD inverse'!$A$40:$BH$40,1,'FD mesh'!$B$15+1)*Setup!$B$22</f>
        <v>15.1121409985723</v>
      </c>
      <c r="AQ1004" s="0" t="n">
        <f aca="false">SUMPRODUCT('FD inverse'!$A$41:$BH$41,'FD mesh'!$B$84:$BI$84,$E1003:$BL1003)+'FD inverse'!$A$41*$C1004/Setup!$B$17+INDEX('FD inverse'!$A$41:$BH$41,1,'FD mesh'!$B$15+1)*Setup!$B$22</f>
        <v>15.0911241776417</v>
      </c>
      <c r="AR1004" s="0" t="n">
        <f aca="false">SUMPRODUCT('FD inverse'!$A$42:$BH$42,'FD mesh'!$B$84:$BI$84,$E1003:$BL1003)+'FD inverse'!$A$42*$C1004/Setup!$B$17+INDEX('FD inverse'!$A$42:$BH$42,1,'FD mesh'!$B$15+1)*Setup!$B$22</f>
        <v>15.0700540744246</v>
      </c>
      <c r="AS1004" s="0" t="n">
        <f aca="false">SUMPRODUCT('FD inverse'!$A$43:$BH$43,'FD mesh'!$B$84:$BI$84,$E1003:$BL1003)+'FD inverse'!$A$43*$C1004/Setup!$B$17+INDEX('FD inverse'!$A$43:$BH$43,1,'FD mesh'!$B$15+1)*Setup!$B$22</f>
        <v>0</v>
      </c>
      <c r="AT1004" s="0" t="n">
        <f aca="false">SUMPRODUCT('FD inverse'!$A$44:$BH$44,'FD mesh'!$B$84:$BI$84,$E1003:$BL1003)+'FD inverse'!$A$44*$C1004/Setup!$B$17+INDEX('FD inverse'!$A$44:$BH$44,1,'FD mesh'!$B$15+1)*Setup!$B$22</f>
        <v>0</v>
      </c>
      <c r="AU1004" s="0" t="n">
        <f aca="false">SUMPRODUCT('FD inverse'!$A$45:$BH$45,'FD mesh'!$B$84:$BI$84,$E1003:$BL1003)+'FD inverse'!$A$45*$C1004/Setup!$B$17+INDEX('FD inverse'!$A$45:$BH$45,1,'FD mesh'!$B$15+1)*Setup!$B$22</f>
        <v>0</v>
      </c>
      <c r="AV1004" s="0" t="n">
        <f aca="false">SUMPRODUCT('FD inverse'!$A$46:$BH$46,'FD mesh'!$B$84:$BI$84,$E1003:$BL1003)+'FD inverse'!$A$46*$C1004/Setup!$B$17+INDEX('FD inverse'!$A$46:$BH$46,1,'FD mesh'!$B$15+1)*Setup!$B$22</f>
        <v>0</v>
      </c>
      <c r="AW1004" s="0" t="n">
        <f aca="false">SUMPRODUCT('FD inverse'!$A$47:$BH$47,'FD mesh'!$B$84:$BI$84,$E1003:$BL1003)+'FD inverse'!$A$47*$C1004/Setup!$B$17+INDEX('FD inverse'!$A$47:$BH$47,1,'FD mesh'!$B$15+1)*Setup!$B$22</f>
        <v>0</v>
      </c>
      <c r="AX1004" s="0" t="n">
        <f aca="false">SUMPRODUCT('FD inverse'!$A$48:$BH$48,'FD mesh'!$B$84:$BI$84,$E1003:$BL1003)+'FD inverse'!$A$48*$C1004/Setup!$B$17+INDEX('FD inverse'!$A$48:$BH$48,1,'FD mesh'!$B$15+1)*Setup!$B$22</f>
        <v>0</v>
      </c>
      <c r="AY1004" s="0" t="n">
        <f aca="false">SUMPRODUCT('FD inverse'!$A$49:$BH$49,'FD mesh'!$B$84:$BI$84,$E1003:$BL1003)+'FD inverse'!$A$49*$C1004/Setup!$B$17+INDEX('FD inverse'!$A$49:$BH$49,1,'FD mesh'!$B$15+1)*Setup!$B$22</f>
        <v>0</v>
      </c>
      <c r="AZ1004" s="0" t="n">
        <f aca="false">SUMPRODUCT('FD inverse'!$A$50:$BH$50,'FD mesh'!$B$84:$BI$84,$E1003:$BL1003)+'FD inverse'!$A$50*$C1004/Setup!$B$17+INDEX('FD inverse'!$A$50:$BH$50,1,'FD mesh'!$B$15+1)*Setup!$B$22</f>
        <v>0</v>
      </c>
      <c r="BA1004" s="0" t="n">
        <f aca="false">SUMPRODUCT('FD inverse'!$A$51:$BH$51,'FD mesh'!$B$84:$BI$84,$E1003:$BL1003)+'FD inverse'!$A$51*$C1004/Setup!$B$17+INDEX('FD inverse'!$A$51:$BH$51,1,'FD mesh'!$B$15+1)*Setup!$B$22</f>
        <v>0</v>
      </c>
      <c r="BB1004" s="0" t="n">
        <f aca="false">SUMPRODUCT('FD inverse'!$A$52:$BH$52,'FD mesh'!$B$84:$BI$84,$E1003:$BL1003)+'FD inverse'!$A$52*$C1004/Setup!$B$17+INDEX('FD inverse'!$A$52:$BH$52,1,'FD mesh'!$B$15+1)*Setup!$B$22</f>
        <v>0</v>
      </c>
      <c r="BC1004" s="0" t="n">
        <f aca="false">SUMPRODUCT('FD inverse'!$A$53:$BH$53,'FD mesh'!$B$84:$BI$84,$E1003:$BL1003)+'FD inverse'!$A$53*$C1004/Setup!$B$17+INDEX('FD inverse'!$A$53:$BH$53,1,'FD mesh'!$B$15+1)*Setup!$B$22</f>
        <v>0</v>
      </c>
      <c r="BD1004" s="0" t="n">
        <f aca="false">SUMPRODUCT('FD inverse'!$A$54:$BH$54,'FD mesh'!$B$84:$BI$84,$E1003:$BL1003)+'FD inverse'!$A$54*$C1004/Setup!$B$17+INDEX('FD inverse'!$A$54:$BH$54,1,'FD mesh'!$B$15+1)*Setup!$B$22</f>
        <v>0</v>
      </c>
      <c r="BE1004" s="0" t="n">
        <f aca="false">SUMPRODUCT('FD inverse'!$A$55:$BH$55,'FD mesh'!$B$84:$BI$84,$E1003:$BL1003)+'FD inverse'!$A$55*$C1004/Setup!$B$17+INDEX('FD inverse'!$A$55:$BH$55,1,'FD mesh'!$B$15+1)*Setup!$B$22</f>
        <v>0</v>
      </c>
      <c r="BF1004" s="0" t="n">
        <f aca="false">SUMPRODUCT('FD inverse'!$A$56:$BH$56,'FD mesh'!$B$84:$BI$84,$E1003:$BL1003)+'FD inverse'!$A$56*$C1004/Setup!$B$17+INDEX('FD inverse'!$A$56:$BH$56,1,'FD mesh'!$B$15+1)*Setup!$B$22</f>
        <v>0</v>
      </c>
      <c r="BG1004" s="0" t="n">
        <f aca="false">SUMPRODUCT('FD inverse'!$A$57:$BH$57,'FD mesh'!$B$84:$BI$84,$E1003:$BL1003)+'FD inverse'!$A$57*$C1004/Setup!$B$17+INDEX('FD inverse'!$A$57:$BH$57,1,'FD mesh'!$B$15+1)*Setup!$B$22</f>
        <v>0</v>
      </c>
      <c r="BH1004" s="0" t="n">
        <f aca="false">SUMPRODUCT('FD inverse'!$A$58:$BH$58,'FD mesh'!$B$84:$BI$84,$E1003:$BL1003)+'FD inverse'!$A$58*$C1004/Setup!$B$17+INDEX('FD inverse'!$A$58:$BH$58,1,'FD mesh'!$B$15+1)*Setup!$B$22</f>
        <v>0</v>
      </c>
      <c r="BI1004" s="0" t="n">
        <f aca="false">SUMPRODUCT('FD inverse'!$A$59:$BH$59,'FD mesh'!$B$84:$BI$84,$E1003:$BL1003)+'FD inverse'!$A$59*$C1004/Setup!$B$17+INDEX('FD inverse'!$A$59:$BH$59,1,'FD mesh'!$B$15+1)*Setup!$B$22</f>
        <v>0</v>
      </c>
      <c r="BJ1004" s="0" t="n">
        <f aca="false">SUMPRODUCT('FD inverse'!$A$60:$BH$60,'FD mesh'!$B$84:$BI$84,$E1003:$BL1003)+'FD inverse'!$A$60*$C1004/Setup!$B$17+INDEX('FD inverse'!$A$60:$BH$60,1,'FD mesh'!$B$15+1)*Setup!$B$22</f>
        <v>0</v>
      </c>
      <c r="BK1004" s="0" t="n">
        <f aca="false">SUMPRODUCT('FD inverse'!$A$61:$BH$61,'FD mesh'!$B$84:$BI$84,$E1003:$BL1003)+'FD inverse'!$A$61*$C1004/Setup!$B$17+INDEX('FD inverse'!$A$61:$BH$61,1,'FD mesh'!$B$15+1)*Setup!$B$22</f>
        <v>0</v>
      </c>
      <c r="BL1004" s="0" t="n">
        <f aca="false">SUMPRODUCT('FD inverse'!$A$62:$BH$62,'FD mesh'!$B$84:$BI$84,$E1003:$BL1003)+'FD inverse'!$A$62*$C1004/Setup!$B$17+INDEX('FD inverse'!$A$62:$BH$62,1,'FD mesh'!$B$15+1)*Setup!$B$22</f>
        <v>0</v>
      </c>
    </row>
    <row r="1005" customFormat="false" ht="15" hidden="false" customHeight="false" outlineLevel="0" collapsed="false">
      <c r="A1005" s="0" t="n">
        <v>1000</v>
      </c>
      <c r="B1005" s="0" t="n">
        <f aca="false">A1005*Setup!$B$11/3600</f>
        <v>83.3333333333333</v>
      </c>
      <c r="C1005" s="0" t="n">
        <f aca="false">Setup!$B$7+Setup!$B$8*COS(2*PI()*(B1005-Setup!$B$9)/24)</f>
        <v>25.3680805733027</v>
      </c>
      <c r="D1005" s="0" t="n">
        <f aca="false">(C1005-E1005)/Setup!$B$17</f>
        <v>9.33935435745494</v>
      </c>
      <c r="E1005" s="0" t="n">
        <f aca="false">SUMPRODUCT('FD inverse'!$A$3:$BH$3,'FD mesh'!$B$84:$BI$84,$E1004:$BL1004)+'FD inverse'!$A$3*$C1005/Setup!$B$17+INDEX('FD inverse'!$A$3:$BH$3,1,'FD mesh'!$B$15+1)*Setup!$B$22</f>
        <v>24.1539645068335</v>
      </c>
      <c r="F1005" s="0" t="n">
        <f aca="false">SUMPRODUCT('FD inverse'!$A$4:$BH$4,'FD mesh'!$B$84:$BI$84,$E1004:$BL1004)+'FD inverse'!$A$4*$C1005/Setup!$B$17+INDEX('FD inverse'!$A$4:$BH$4,1,'FD mesh'!$B$15+1)*Setup!$B$22</f>
        <v>23.8874904331996</v>
      </c>
      <c r="G1005" s="0" t="n">
        <f aca="false">SUMPRODUCT('FD inverse'!$A$5:$BH$5,'FD mesh'!$B$84:$BI$84,$E1004:$BL1004)+'FD inverse'!$A$5*$C1005/Setup!$B$17+INDEX('FD inverse'!$A$5:$BH$5,1,'FD mesh'!$B$15+1)*Setup!$B$22</f>
        <v>23.641043246154</v>
      </c>
      <c r="H1005" s="0" t="n">
        <f aca="false">SUMPRODUCT('FD inverse'!$A$6:$BH$6,'FD mesh'!$B$84:$BI$84,$E1004:$BL1004)+'FD inverse'!$A$6*$C1005/Setup!$B$17+INDEX('FD inverse'!$A$6:$BH$6,1,'FD mesh'!$B$15+1)*Setup!$B$22</f>
        <v>22.8416624227615</v>
      </c>
      <c r="I1005" s="0" t="n">
        <f aca="false">SUMPRODUCT('FD inverse'!$A$7:$BH$7,'FD mesh'!$B$84:$BI$84,$E1004:$BL1004)+'FD inverse'!$A$7*$C1005/Setup!$B$17+INDEX('FD inverse'!$A$7:$BH$7,1,'FD mesh'!$B$15+1)*Setup!$B$22</f>
        <v>22.7757777144678</v>
      </c>
      <c r="J1005" s="0" t="n">
        <f aca="false">SUMPRODUCT('FD inverse'!$A$8:$BH$8,'FD mesh'!$B$84:$BI$84,$E1004:$BL1004)+'FD inverse'!$A$8*$C1005/Setup!$B$17+INDEX('FD inverse'!$A$8:$BH$8,1,'FD mesh'!$B$15+1)*Setup!$B$22</f>
        <v>22.7184604579524</v>
      </c>
      <c r="K1005" s="0" t="n">
        <f aca="false">SUMPRODUCT('FD inverse'!$A$9:$BH$9,'FD mesh'!$B$84:$BI$84,$E1004:$BL1004)+'FD inverse'!$A$9*$C1005/Setup!$B$17+INDEX('FD inverse'!$A$9:$BH$9,1,'FD mesh'!$B$15+1)*Setup!$B$22</f>
        <v>22.6686668941153</v>
      </c>
      <c r="L1005" s="0" t="n">
        <f aca="false">SUMPRODUCT('FD inverse'!$A$10:$BH$10,'FD mesh'!$B$84:$BI$84,$E1004:$BL1004)+'FD inverse'!$A$10*$C1005/Setup!$B$17+INDEX('FD inverse'!$A$10:$BH$10,1,'FD mesh'!$B$15+1)*Setup!$B$22</f>
        <v>22.6254621790505</v>
      </c>
      <c r="M1005" s="0" t="n">
        <f aca="false">SUMPRODUCT('FD inverse'!$A$11:$BH$11,'FD mesh'!$B$84:$BI$84,$E1004:$BL1004)+'FD inverse'!$A$11*$C1005/Setup!$B$17+INDEX('FD inverse'!$A$11:$BH$11,1,'FD mesh'!$B$15+1)*Setup!$B$22</f>
        <v>22.5880254108795</v>
      </c>
      <c r="N1005" s="0" t="n">
        <f aca="false">SUMPRODUCT('FD inverse'!$A$12:$BH$12,'FD mesh'!$B$84:$BI$84,$E1004:$BL1004)+'FD inverse'!$A$12*$C1005/Setup!$B$17+INDEX('FD inverse'!$A$12:$BH$12,1,'FD mesh'!$B$15+1)*Setup!$B$22</f>
        <v>22.5556536292873</v>
      </c>
      <c r="O1005" s="0" t="n">
        <f aca="false">SUMPRODUCT('FD inverse'!$A$13:$BH$13,'FD mesh'!$B$84:$BI$84,$E1004:$BL1004)+'FD inverse'!$A$13*$C1005/Setup!$B$17+INDEX('FD inverse'!$A$13:$BH$13,1,'FD mesh'!$B$15+1)*Setup!$B$22</f>
        <v>22.527764925456</v>
      </c>
      <c r="P1005" s="0" t="n">
        <f aca="false">SUMPRODUCT('FD inverse'!$A$14:$BH$14,'FD mesh'!$B$84:$BI$84,$E1004:$BL1004)+'FD inverse'!$A$14*$C1005/Setup!$B$17+INDEX('FD inverse'!$A$14:$BH$14,1,'FD mesh'!$B$15+1)*Setup!$B$22</f>
        <v>22.5039007802097</v>
      </c>
      <c r="Q1005" s="0" t="n">
        <f aca="false">SUMPRODUCT('FD inverse'!$A$15:$BH$15,'FD mesh'!$B$84:$BI$84,$E1004:$BL1004)+'FD inverse'!$A$15*$C1005/Setup!$B$17+INDEX('FD inverse'!$A$15:$BH$15,1,'FD mesh'!$B$15+1)*Setup!$B$22</f>
        <v>22.483727727813</v>
      </c>
      <c r="R1005" s="0" t="n">
        <f aca="false">SUMPRODUCT('FD inverse'!$A$16:$BH$16,'FD mesh'!$B$84:$BI$84,$E1004:$BL1004)+'FD inverse'!$A$16*$C1005/Setup!$B$17+INDEX('FD inverse'!$A$16:$BH$16,1,'FD mesh'!$B$15+1)*Setup!$B$22</f>
        <v>22.4670384221408</v>
      </c>
      <c r="S1005" s="0" t="n">
        <f aca="false">SUMPRODUCT('FD inverse'!$A$17:$BH$17,'FD mesh'!$B$84:$BI$84,$E1004:$BL1004)+'FD inverse'!$A$17*$C1005/Setup!$B$17+INDEX('FD inverse'!$A$17:$BH$17,1,'FD mesh'!$B$15+1)*Setup!$B$22</f>
        <v>21.9839958721175</v>
      </c>
      <c r="T1005" s="0" t="n">
        <f aca="false">SUMPRODUCT('FD inverse'!$A$18:$BH$18,'FD mesh'!$B$84:$BI$84,$E1004:$BL1004)+'FD inverse'!$A$18*$C1005/Setup!$B$17+INDEX('FD inverse'!$A$18:$BH$18,1,'FD mesh'!$B$15+1)*Setup!$B$22</f>
        <v>21.5023868011333</v>
      </c>
      <c r="U1005" s="0" t="n">
        <f aca="false">SUMPRODUCT('FD inverse'!$A$19:$BH$19,'FD mesh'!$B$84:$BI$84,$E1004:$BL1004)+'FD inverse'!$A$19*$C1005/Setup!$B$17+INDEX('FD inverse'!$A$19:$BH$19,1,'FD mesh'!$B$15+1)*Setup!$B$22</f>
        <v>21.0219768378713</v>
      </c>
      <c r="V1005" s="0" t="n">
        <f aca="false">SUMPRODUCT('FD inverse'!$A$20:$BH$20,'FD mesh'!$B$84:$BI$84,$E1004:$BL1004)+'FD inverse'!$A$20*$C1005/Setup!$B$17+INDEX('FD inverse'!$A$20:$BH$20,1,'FD mesh'!$B$15+1)*Setup!$B$22</f>
        <v>20.5425593185764</v>
      </c>
      <c r="W1005" s="0" t="n">
        <f aca="false">SUMPRODUCT('FD inverse'!$A$21:$BH$21,'FD mesh'!$B$84:$BI$84,$E1004:$BL1004)+'FD inverse'!$A$21*$C1005/Setup!$B$17+INDEX('FD inverse'!$A$21:$BH$21,1,'FD mesh'!$B$15+1)*Setup!$B$22</f>
        <v>20.0639533159892</v>
      </c>
      <c r="X1005" s="0" t="n">
        <f aca="false">SUMPRODUCT('FD inverse'!$A$22:$BH$22,'FD mesh'!$B$84:$BI$84,$E1004:$BL1004)+'FD inverse'!$A$22*$C1005/Setup!$B$17+INDEX('FD inverse'!$A$22:$BH$22,1,'FD mesh'!$B$15+1)*Setup!$B$22</f>
        <v>19.5860016344901</v>
      </c>
      <c r="Y1005" s="0" t="n">
        <f aca="false">SUMPRODUCT('FD inverse'!$A$23:$BH$23,'FD mesh'!$B$84:$BI$84,$E1004:$BL1004)+'FD inverse'!$A$23*$C1005/Setup!$B$17+INDEX('FD inverse'!$A$23:$BH$23,1,'FD mesh'!$B$15+1)*Setup!$B$22</f>
        <v>19.1085687783743</v>
      </c>
      <c r="Z1005" s="0" t="n">
        <f aca="false">SUMPRODUCT('FD inverse'!$A$24:$BH$24,'FD mesh'!$B$84:$BI$84,$E1004:$BL1004)+'FD inverse'!$A$24*$C1005/Setup!$B$17+INDEX('FD inverse'!$A$24:$BH$24,1,'FD mesh'!$B$15+1)*Setup!$B$22</f>
        <v>18.6315388991905</v>
      </c>
      <c r="AA1005" s="0" t="n">
        <f aca="false">SUMPRODUCT('FD inverse'!$A$25:$BH$25,'FD mesh'!$B$84:$BI$84,$E1004:$BL1004)+'FD inverse'!$A$25*$C1005/Setup!$B$17+INDEX('FD inverse'!$A$25:$BH$25,1,'FD mesh'!$B$15+1)*Setup!$B$22</f>
        <v>18.1548137271764</v>
      </c>
      <c r="AB1005" s="0" t="n">
        <f aca="false">SUMPRODUCT('FD inverse'!$A$26:$BH$26,'FD mesh'!$B$84:$BI$84,$E1004:$BL1004)+'FD inverse'!$A$26*$C1005/Setup!$B$17+INDEX('FD inverse'!$A$26:$BH$26,1,'FD mesh'!$B$15+1)*Setup!$B$22</f>
        <v>17.6783104910074</v>
      </c>
      <c r="AC1005" s="0" t="n">
        <f aca="false">SUMPRODUCT('FD inverse'!$A$27:$BH$27,'FD mesh'!$B$84:$BI$84,$E1004:$BL1004)+'FD inverse'!$A$27*$C1005/Setup!$B$17+INDEX('FD inverse'!$A$27:$BH$27,1,'FD mesh'!$B$15+1)*Setup!$B$22</f>
        <v>17.2019598293426</v>
      </c>
      <c r="AD1005" s="0" t="n">
        <f aca="false">SUMPRODUCT('FD inverse'!$A$28:$BH$28,'FD mesh'!$B$84:$BI$84,$E1004:$BL1004)+'FD inverse'!$A$28*$C1005/Setup!$B$17+INDEX('FD inverse'!$A$28:$BH$28,1,'FD mesh'!$B$15+1)*Setup!$B$22</f>
        <v>16.7257036970137</v>
      </c>
      <c r="AE1005" s="0" t="n">
        <f aca="false">SUMPRODUCT('FD inverse'!$A$29:$BH$29,'FD mesh'!$B$84:$BI$84,$E1004:$BL1004)+'FD inverse'!$A$29*$C1005/Setup!$B$17+INDEX('FD inverse'!$A$29:$BH$29,1,'FD mesh'!$B$15+1)*Setup!$B$22</f>
        <v>16.2494932681417</v>
      </c>
      <c r="AF1005" s="0" t="n">
        <f aca="false">SUMPRODUCT('FD inverse'!$A$30:$BH$30,'FD mesh'!$B$84:$BI$84,$E1004:$BL1004)+'FD inverse'!$A$30*$C1005/Setup!$B$17+INDEX('FD inverse'!$A$30:$BH$30,1,'FD mesh'!$B$15+1)*Setup!$B$22</f>
        <v>15.7732868379997</v>
      </c>
      <c r="AG1005" s="0" t="n">
        <f aca="false">SUMPRODUCT('FD inverse'!$A$31:$BH$31,'FD mesh'!$B$84:$BI$84,$E1004:$BL1004)+'FD inverse'!$A$31*$C1005/Setup!$B$17+INDEX('FD inverse'!$A$31:$BH$31,1,'FD mesh'!$B$15+1)*Setup!$B$22</f>
        <v>15.2970477250573</v>
      </c>
      <c r="AH1005" s="0" t="n">
        <f aca="false">SUMPRODUCT('FD inverse'!$A$32:$BH$32,'FD mesh'!$B$84:$BI$84,$E1004:$BL1004)+'FD inverse'!$A$32*$C1005/Setup!$B$17+INDEX('FD inverse'!$A$32:$BH$32,1,'FD mesh'!$B$15+1)*Setup!$B$22</f>
        <v>15.2769162943847</v>
      </c>
      <c r="AI1005" s="0" t="n">
        <f aca="false">SUMPRODUCT('FD inverse'!$A$33:$BH$33,'FD mesh'!$B$84:$BI$84,$E1004:$BL1004)+'FD inverse'!$A$33*$C1005/Setup!$B$17+INDEX('FD inverse'!$A$33:$BH$33,1,'FD mesh'!$B$15+1)*Setup!$B$22</f>
        <v>15.2566693931363</v>
      </c>
      <c r="AJ1005" s="0" t="n">
        <f aca="false">SUMPRODUCT('FD inverse'!$A$34:$BH$34,'FD mesh'!$B$84:$BI$84,$E1004:$BL1004)+'FD inverse'!$A$34*$C1005/Setup!$B$17+INDEX('FD inverse'!$A$34:$BH$34,1,'FD mesh'!$B$15+1)*Setup!$B$22</f>
        <v>15.2363080445613</v>
      </c>
      <c r="AK1005" s="0" t="n">
        <f aca="false">SUMPRODUCT('FD inverse'!$A$35:$BH$35,'FD mesh'!$B$84:$BI$84,$E1004:$BL1004)+'FD inverse'!$A$35*$C1005/Setup!$B$17+INDEX('FD inverse'!$A$35:$BH$35,1,'FD mesh'!$B$15+1)*Setup!$B$22</f>
        <v>15.2158352435281</v>
      </c>
      <c r="AL1005" s="0" t="n">
        <f aca="false">SUMPRODUCT('FD inverse'!$A$36:$BH$36,'FD mesh'!$B$84:$BI$84,$E1004:$BL1004)+'FD inverse'!$A$36*$C1005/Setup!$B$17+INDEX('FD inverse'!$A$36:$BH$36,1,'FD mesh'!$B$15+1)*Setup!$B$22</f>
        <v>15.1952557343048</v>
      </c>
      <c r="AM1005" s="0" t="n">
        <f aca="false">SUMPRODUCT('FD inverse'!$A$37:$BH$37,'FD mesh'!$B$84:$BI$84,$E1004:$BL1004)+'FD inverse'!$A$37*$C1005/Setup!$B$17+INDEX('FD inverse'!$A$37:$BH$37,1,'FD mesh'!$B$15+1)*Setup!$B$22</f>
        <v>15.1745758032284</v>
      </c>
      <c r="AN1005" s="0" t="n">
        <f aca="false">SUMPRODUCT('FD inverse'!$A$38:$BH$38,'FD mesh'!$B$84:$BI$84,$E1004:$BL1004)+'FD inverse'!$A$38*$C1005/Setup!$B$17+INDEX('FD inverse'!$A$38:$BH$38,1,'FD mesh'!$B$15+1)*Setup!$B$22</f>
        <v>15.1538030855641</v>
      </c>
      <c r="AO1005" s="0" t="n">
        <f aca="false">SUMPRODUCT('FD inverse'!$A$39:$BH$39,'FD mesh'!$B$84:$BI$84,$E1004:$BL1004)+'FD inverse'!$A$39*$C1005/Setup!$B$17+INDEX('FD inverse'!$A$39:$BH$39,1,'FD mesh'!$B$15+1)*Setup!$B$22</f>
        <v>15.1329463856674</v>
      </c>
      <c r="AP1005" s="0" t="n">
        <f aca="false">SUMPRODUCT('FD inverse'!$A$40:$BH$40,'FD mesh'!$B$84:$BI$84,$E1004:$BL1004)+'FD inverse'!$A$40*$C1005/Setup!$B$17+INDEX('FD inverse'!$A$40:$BH$40,1,'FD mesh'!$B$15+1)*Setup!$B$22</f>
        <v>15.1120155094033</v>
      </c>
      <c r="AQ1005" s="0" t="n">
        <f aca="false">SUMPRODUCT('FD inverse'!$A$41:$BH$41,'FD mesh'!$B$84:$BI$84,$E1004:$BL1004)+'FD inverse'!$A$41*$C1005/Setup!$B$17+INDEX('FD inverse'!$A$41:$BH$41,1,'FD mesh'!$B$15+1)*Setup!$B$22</f>
        <v>15.0910211076315</v>
      </c>
      <c r="AR1005" s="0" t="n">
        <f aca="false">SUMPRODUCT('FD inverse'!$A$42:$BH$42,'FD mesh'!$B$84:$BI$84,$E1004:$BL1004)+'FD inverse'!$A$42*$C1005/Setup!$B$17+INDEX('FD inverse'!$A$42:$BH$42,1,'FD mesh'!$B$15+1)*Setup!$B$22</f>
        <v>15.0699745294466</v>
      </c>
      <c r="AS1005" s="0" t="n">
        <f aca="false">SUMPRODUCT('FD inverse'!$A$43:$BH$43,'FD mesh'!$B$84:$BI$84,$E1004:$BL1004)+'FD inverse'!$A$43*$C1005/Setup!$B$17+INDEX('FD inverse'!$A$43:$BH$43,1,'FD mesh'!$B$15+1)*Setup!$B$22</f>
        <v>0</v>
      </c>
      <c r="AT1005" s="0" t="n">
        <f aca="false">SUMPRODUCT('FD inverse'!$A$44:$BH$44,'FD mesh'!$B$84:$BI$84,$E1004:$BL1004)+'FD inverse'!$A$44*$C1005/Setup!$B$17+INDEX('FD inverse'!$A$44:$BH$44,1,'FD mesh'!$B$15+1)*Setup!$B$22</f>
        <v>0</v>
      </c>
      <c r="AU1005" s="0" t="n">
        <f aca="false">SUMPRODUCT('FD inverse'!$A$45:$BH$45,'FD mesh'!$B$84:$BI$84,$E1004:$BL1004)+'FD inverse'!$A$45*$C1005/Setup!$B$17+INDEX('FD inverse'!$A$45:$BH$45,1,'FD mesh'!$B$15+1)*Setup!$B$22</f>
        <v>0</v>
      </c>
      <c r="AV1005" s="0" t="n">
        <f aca="false">SUMPRODUCT('FD inverse'!$A$46:$BH$46,'FD mesh'!$B$84:$BI$84,$E1004:$BL1004)+'FD inverse'!$A$46*$C1005/Setup!$B$17+INDEX('FD inverse'!$A$46:$BH$46,1,'FD mesh'!$B$15+1)*Setup!$B$22</f>
        <v>0</v>
      </c>
      <c r="AW1005" s="0" t="n">
        <f aca="false">SUMPRODUCT('FD inverse'!$A$47:$BH$47,'FD mesh'!$B$84:$BI$84,$E1004:$BL1004)+'FD inverse'!$A$47*$C1005/Setup!$B$17+INDEX('FD inverse'!$A$47:$BH$47,1,'FD mesh'!$B$15+1)*Setup!$B$22</f>
        <v>0</v>
      </c>
      <c r="AX1005" s="0" t="n">
        <f aca="false">SUMPRODUCT('FD inverse'!$A$48:$BH$48,'FD mesh'!$B$84:$BI$84,$E1004:$BL1004)+'FD inverse'!$A$48*$C1005/Setup!$B$17+INDEX('FD inverse'!$A$48:$BH$48,1,'FD mesh'!$B$15+1)*Setup!$B$22</f>
        <v>0</v>
      </c>
      <c r="AY1005" s="0" t="n">
        <f aca="false">SUMPRODUCT('FD inverse'!$A$49:$BH$49,'FD mesh'!$B$84:$BI$84,$E1004:$BL1004)+'FD inverse'!$A$49*$C1005/Setup!$B$17+INDEX('FD inverse'!$A$49:$BH$49,1,'FD mesh'!$B$15+1)*Setup!$B$22</f>
        <v>0</v>
      </c>
      <c r="AZ1005" s="0" t="n">
        <f aca="false">SUMPRODUCT('FD inverse'!$A$50:$BH$50,'FD mesh'!$B$84:$BI$84,$E1004:$BL1004)+'FD inverse'!$A$50*$C1005/Setup!$B$17+INDEX('FD inverse'!$A$50:$BH$50,1,'FD mesh'!$B$15+1)*Setup!$B$22</f>
        <v>0</v>
      </c>
      <c r="BA1005" s="0" t="n">
        <f aca="false">SUMPRODUCT('FD inverse'!$A$51:$BH$51,'FD mesh'!$B$84:$BI$84,$E1004:$BL1004)+'FD inverse'!$A$51*$C1005/Setup!$B$17+INDEX('FD inverse'!$A$51:$BH$51,1,'FD mesh'!$B$15+1)*Setup!$B$22</f>
        <v>0</v>
      </c>
      <c r="BB1005" s="0" t="n">
        <f aca="false">SUMPRODUCT('FD inverse'!$A$52:$BH$52,'FD mesh'!$B$84:$BI$84,$E1004:$BL1004)+'FD inverse'!$A$52*$C1005/Setup!$B$17+INDEX('FD inverse'!$A$52:$BH$52,1,'FD mesh'!$B$15+1)*Setup!$B$22</f>
        <v>0</v>
      </c>
      <c r="BC1005" s="0" t="n">
        <f aca="false">SUMPRODUCT('FD inverse'!$A$53:$BH$53,'FD mesh'!$B$84:$BI$84,$E1004:$BL1004)+'FD inverse'!$A$53*$C1005/Setup!$B$17+INDEX('FD inverse'!$A$53:$BH$53,1,'FD mesh'!$B$15+1)*Setup!$B$22</f>
        <v>0</v>
      </c>
      <c r="BD1005" s="0" t="n">
        <f aca="false">SUMPRODUCT('FD inverse'!$A$54:$BH$54,'FD mesh'!$B$84:$BI$84,$E1004:$BL1004)+'FD inverse'!$A$54*$C1005/Setup!$B$17+INDEX('FD inverse'!$A$54:$BH$54,1,'FD mesh'!$B$15+1)*Setup!$B$22</f>
        <v>0</v>
      </c>
      <c r="BE1005" s="0" t="n">
        <f aca="false">SUMPRODUCT('FD inverse'!$A$55:$BH$55,'FD mesh'!$B$84:$BI$84,$E1004:$BL1004)+'FD inverse'!$A$55*$C1005/Setup!$B$17+INDEX('FD inverse'!$A$55:$BH$55,1,'FD mesh'!$B$15+1)*Setup!$B$22</f>
        <v>0</v>
      </c>
      <c r="BF1005" s="0" t="n">
        <f aca="false">SUMPRODUCT('FD inverse'!$A$56:$BH$56,'FD mesh'!$B$84:$BI$84,$E1004:$BL1004)+'FD inverse'!$A$56*$C1005/Setup!$B$17+INDEX('FD inverse'!$A$56:$BH$56,1,'FD mesh'!$B$15+1)*Setup!$B$22</f>
        <v>0</v>
      </c>
      <c r="BG1005" s="0" t="n">
        <f aca="false">SUMPRODUCT('FD inverse'!$A$57:$BH$57,'FD mesh'!$B$84:$BI$84,$E1004:$BL1004)+'FD inverse'!$A$57*$C1005/Setup!$B$17+INDEX('FD inverse'!$A$57:$BH$57,1,'FD mesh'!$B$15+1)*Setup!$B$22</f>
        <v>0</v>
      </c>
      <c r="BH1005" s="0" t="n">
        <f aca="false">SUMPRODUCT('FD inverse'!$A$58:$BH$58,'FD mesh'!$B$84:$BI$84,$E1004:$BL1004)+'FD inverse'!$A$58*$C1005/Setup!$B$17+INDEX('FD inverse'!$A$58:$BH$58,1,'FD mesh'!$B$15+1)*Setup!$B$22</f>
        <v>0</v>
      </c>
      <c r="BI1005" s="0" t="n">
        <f aca="false">SUMPRODUCT('FD inverse'!$A$59:$BH$59,'FD mesh'!$B$84:$BI$84,$E1004:$BL1004)+'FD inverse'!$A$59*$C1005/Setup!$B$17+INDEX('FD inverse'!$A$59:$BH$59,1,'FD mesh'!$B$15+1)*Setup!$B$22</f>
        <v>0</v>
      </c>
      <c r="BJ1005" s="0" t="n">
        <f aca="false">SUMPRODUCT('FD inverse'!$A$60:$BH$60,'FD mesh'!$B$84:$BI$84,$E1004:$BL1004)+'FD inverse'!$A$60*$C1005/Setup!$B$17+INDEX('FD inverse'!$A$60:$BH$60,1,'FD mesh'!$B$15+1)*Setup!$B$22</f>
        <v>0</v>
      </c>
      <c r="BK1005" s="0" t="n">
        <f aca="false">SUMPRODUCT('FD inverse'!$A$61:$BH$61,'FD mesh'!$B$84:$BI$84,$E1004:$BL1004)+'FD inverse'!$A$61*$C1005/Setup!$B$17+INDEX('FD inverse'!$A$61:$BH$61,1,'FD mesh'!$B$15+1)*Setup!$B$22</f>
        <v>0</v>
      </c>
      <c r="BL1005" s="0" t="n">
        <f aca="false">SUMPRODUCT('FD inverse'!$A$62:$BH$62,'FD mesh'!$B$84:$BI$84,$E1004:$BL1004)+'FD inverse'!$A$62*$C1005/Setup!$B$17+INDEX('FD inverse'!$A$62:$BH$62,1,'FD mesh'!$B$15+1)*Setup!$B$22</f>
        <v>0</v>
      </c>
    </row>
    <row r="1006" customFormat="false" ht="15" hidden="false" customHeight="false" outlineLevel="0" collapsed="false">
      <c r="A1006" s="0" t="n">
        <v>1001</v>
      </c>
      <c r="B1006" s="0" t="n">
        <f aca="false">A1006*Setup!$B$11/3600</f>
        <v>83.4166666666667</v>
      </c>
      <c r="C1006" s="0" t="n">
        <f aca="false">Setup!$B$7+Setup!$B$8*COS(2*PI()*(B1006-Setup!$B$9)/24)</f>
        <v>25.4497521531348</v>
      </c>
      <c r="D1006" s="0" t="n">
        <f aca="false">(C1006-E1006)/Setup!$B$17</f>
        <v>9.56212402212577</v>
      </c>
      <c r="E1006" s="0" t="n">
        <f aca="false">SUMPRODUCT('FD inverse'!$A$3:$BH$3,'FD mesh'!$B$84:$BI$84,$E1005:$BL1005)+'FD inverse'!$A$3*$C1006/Setup!$B$17+INDEX('FD inverse'!$A$3:$BH$3,1,'FD mesh'!$B$15+1)*Setup!$B$22</f>
        <v>24.2066760302585</v>
      </c>
      <c r="F1006" s="0" t="n">
        <f aca="false">SUMPRODUCT('FD inverse'!$A$4:$BH$4,'FD mesh'!$B$84:$BI$84,$E1005:$BL1005)+'FD inverse'!$A$4*$C1006/Setup!$B$17+INDEX('FD inverse'!$A$4:$BH$4,1,'FD mesh'!$B$15+1)*Setup!$B$22</f>
        <v>23.9335281384781</v>
      </c>
      <c r="G1006" s="0" t="n">
        <f aca="false">SUMPRODUCT('FD inverse'!$A$5:$BH$5,'FD mesh'!$B$84:$BI$84,$E1005:$BL1005)+'FD inverse'!$A$5*$C1006/Setup!$B$17+INDEX('FD inverse'!$A$5:$BH$5,1,'FD mesh'!$B$15+1)*Setup!$B$22</f>
        <v>23.6803618896139</v>
      </c>
      <c r="H1006" s="0" t="n">
        <f aca="false">SUMPRODUCT('FD inverse'!$A$6:$BH$6,'FD mesh'!$B$84:$BI$84,$E1005:$BL1005)+'FD inverse'!$A$6*$C1006/Setup!$B$17+INDEX('FD inverse'!$A$6:$BH$6,1,'FD mesh'!$B$15+1)*Setup!$B$22</f>
        <v>22.8583931376193</v>
      </c>
      <c r="I1006" s="0" t="n">
        <f aca="false">SUMPRODUCT('FD inverse'!$A$7:$BH$7,'FD mesh'!$B$84:$BI$84,$E1005:$BL1005)+'FD inverse'!$A$7*$C1006/Setup!$B$17+INDEX('FD inverse'!$A$7:$BH$7,1,'FD mesh'!$B$15+1)*Setup!$B$22</f>
        <v>22.790587854215</v>
      </c>
      <c r="J1006" s="0" t="n">
        <f aca="false">SUMPRODUCT('FD inverse'!$A$8:$BH$8,'FD mesh'!$B$84:$BI$84,$E1005:$BL1005)+'FD inverse'!$A$8*$C1006/Setup!$B$17+INDEX('FD inverse'!$A$8:$BH$8,1,'FD mesh'!$B$15+1)*Setup!$B$22</f>
        <v>22.7315201163843</v>
      </c>
      <c r="K1006" s="0" t="n">
        <f aca="false">SUMPRODUCT('FD inverse'!$A$9:$BH$9,'FD mesh'!$B$84:$BI$84,$E1005:$BL1005)+'FD inverse'!$A$9*$C1006/Setup!$B$17+INDEX('FD inverse'!$A$9:$BH$9,1,'FD mesh'!$B$15+1)*Setup!$B$22</f>
        <v>22.6801571917878</v>
      </c>
      <c r="L1006" s="0" t="n">
        <f aca="false">SUMPRODUCT('FD inverse'!$A$10:$BH$10,'FD mesh'!$B$84:$BI$84,$E1005:$BL1005)+'FD inverse'!$A$10*$C1006/Setup!$B$17+INDEX('FD inverse'!$A$10:$BH$10,1,'FD mesh'!$B$15+1)*Setup!$B$22</f>
        <v>22.6355732038711</v>
      </c>
      <c r="M1006" s="0" t="n">
        <f aca="false">SUMPRODUCT('FD inverse'!$A$11:$BH$11,'FD mesh'!$B$84:$BI$84,$E1005:$BL1005)+'FD inverse'!$A$11*$C1006/Setup!$B$17+INDEX('FD inverse'!$A$11:$BH$11,1,'FD mesh'!$B$15+1)*Setup!$B$22</f>
        <v>22.5969544223384</v>
      </c>
      <c r="N1006" s="0" t="n">
        <f aca="false">SUMPRODUCT('FD inverse'!$A$12:$BH$12,'FD mesh'!$B$84:$BI$84,$E1005:$BL1005)+'FD inverse'!$A$12*$C1006/Setup!$B$17+INDEX('FD inverse'!$A$12:$BH$12,1,'FD mesh'!$B$15+1)*Setup!$B$22</f>
        <v>22.5636034941737</v>
      </c>
      <c r="O1006" s="0" t="n">
        <f aca="false">SUMPRODUCT('FD inverse'!$A$13:$BH$13,'FD mesh'!$B$84:$BI$84,$E1005:$BL1005)+'FD inverse'!$A$13*$C1006/Setup!$B$17+INDEX('FD inverse'!$A$13:$BH$13,1,'FD mesh'!$B$15+1)*Setup!$B$22</f>
        <v>22.5349427517826</v>
      </c>
      <c r="P1006" s="0" t="n">
        <f aca="false">SUMPRODUCT('FD inverse'!$A$14:$BH$14,'FD mesh'!$B$84:$BI$84,$E1005:$BL1005)+'FD inverse'!$A$14*$C1006/Setup!$B$17+INDEX('FD inverse'!$A$14:$BH$14,1,'FD mesh'!$B$15+1)*Setup!$B$22</f>
        <v>22.510516715189</v>
      </c>
      <c r="Q1006" s="0" t="n">
        <f aca="false">SUMPRODUCT('FD inverse'!$A$15:$BH$15,'FD mesh'!$B$84:$BI$84,$E1005:$BL1005)+'FD inverse'!$A$15*$C1006/Setup!$B$17+INDEX('FD inverse'!$A$15:$BH$15,1,'FD mesh'!$B$15+1)*Setup!$B$22</f>
        <v>22.4899938850728</v>
      </c>
      <c r="R1006" s="0" t="n">
        <f aca="false">SUMPRODUCT('FD inverse'!$A$16:$BH$16,'FD mesh'!$B$84:$BI$84,$E1005:$BL1005)+'FD inverse'!$A$16*$C1006/Setup!$B$17+INDEX('FD inverse'!$A$16:$BH$16,1,'FD mesh'!$B$15+1)*Setup!$B$22</f>
        <v>22.4731679028976</v>
      </c>
      <c r="S1006" s="0" t="n">
        <f aca="false">SUMPRODUCT('FD inverse'!$A$17:$BH$17,'FD mesh'!$B$84:$BI$84,$E1005:$BL1005)+'FD inverse'!$A$17*$C1006/Setup!$B$17+INDEX('FD inverse'!$A$17:$BH$17,1,'FD mesh'!$B$15+1)*Setup!$B$22</f>
        <v>21.98920696633</v>
      </c>
      <c r="T1006" s="0" t="n">
        <f aca="false">SUMPRODUCT('FD inverse'!$A$18:$BH$18,'FD mesh'!$B$84:$BI$84,$E1005:$BL1005)+'FD inverse'!$A$18*$C1006/Setup!$B$17+INDEX('FD inverse'!$A$18:$BH$18,1,'FD mesh'!$B$15+1)*Setup!$B$22</f>
        <v>21.506779580345</v>
      </c>
      <c r="U1006" s="0" t="n">
        <f aca="false">SUMPRODUCT('FD inverse'!$A$19:$BH$19,'FD mesh'!$B$84:$BI$84,$E1005:$BL1005)+'FD inverse'!$A$19*$C1006/Setup!$B$17+INDEX('FD inverse'!$A$19:$BH$19,1,'FD mesh'!$B$15+1)*Setup!$B$22</f>
        <v>21.025644926528</v>
      </c>
      <c r="V1006" s="0" t="n">
        <f aca="false">SUMPRODUCT('FD inverse'!$A$20:$BH$20,'FD mesh'!$B$84:$BI$84,$E1005:$BL1005)+'FD inverse'!$A$20*$C1006/Setup!$B$17+INDEX('FD inverse'!$A$20:$BH$20,1,'FD mesh'!$B$15+1)*Setup!$B$22</f>
        <v>20.5455897388014</v>
      </c>
      <c r="W1006" s="0" t="n">
        <f aca="false">SUMPRODUCT('FD inverse'!$A$21:$BH$21,'FD mesh'!$B$84:$BI$84,$E1005:$BL1005)+'FD inverse'!$A$21*$C1006/Setup!$B$17+INDEX('FD inverse'!$A$21:$BH$21,1,'FD mesh'!$B$15+1)*Setup!$B$22</f>
        <v>20.0664263604554</v>
      </c>
      <c r="X1006" s="0" t="n">
        <f aca="false">SUMPRODUCT('FD inverse'!$A$22:$BH$22,'FD mesh'!$B$84:$BI$84,$E1005:$BL1005)+'FD inverse'!$A$22*$C1006/Setup!$B$17+INDEX('FD inverse'!$A$22:$BH$22,1,'FD mesh'!$B$15+1)*Setup!$B$22</f>
        <v>19.5879907637665</v>
      </c>
      <c r="Y1006" s="0" t="n">
        <f aca="false">SUMPRODUCT('FD inverse'!$A$23:$BH$23,'FD mesh'!$B$84:$BI$84,$E1005:$BL1005)+'FD inverse'!$A$23*$C1006/Setup!$B$17+INDEX('FD inverse'!$A$23:$BH$23,1,'FD mesh'!$B$15+1)*Setup!$B$22</f>
        <v>19.1101405394075</v>
      </c>
      <c r="Z1006" s="0" t="n">
        <f aca="false">SUMPRODUCT('FD inverse'!$A$24:$BH$24,'FD mesh'!$B$84:$BI$84,$E1005:$BL1005)+'FD inverse'!$A$24*$C1006/Setup!$B$17+INDEX('FD inverse'!$A$24:$BH$24,1,'FD mesh'!$B$15+1)*Setup!$B$22</f>
        <v>18.6327528618669</v>
      </c>
      <c r="AA1006" s="0" t="n">
        <f aca="false">SUMPRODUCT('FD inverse'!$A$25:$BH$25,'FD mesh'!$B$84:$BI$84,$E1005:$BL1005)+'FD inverse'!$A$25*$C1006/Setup!$B$17+INDEX('FD inverse'!$A$25:$BH$25,1,'FD mesh'!$B$15+1)*Setup!$B$22</f>
        <v>18.1557224361997</v>
      </c>
      <c r="AB1006" s="0" t="n">
        <f aca="false">SUMPRODUCT('FD inverse'!$A$26:$BH$26,'FD mesh'!$B$84:$BI$84,$E1005:$BL1005)+'FD inverse'!$A$26*$C1006/Setup!$B$17+INDEX('FD inverse'!$A$26:$BH$26,1,'FD mesh'!$B$15+1)*Setup!$B$22</f>
        <v>17.6789594306164</v>
      </c>
      <c r="AC1006" s="0" t="n">
        <f aca="false">SUMPRODUCT('FD inverse'!$A$27:$BH$27,'FD mesh'!$B$84:$BI$84,$E1005:$BL1005)+'FD inverse'!$A$27*$C1006/Setup!$B$17+INDEX('FD inverse'!$A$27:$BH$27,1,'FD mesh'!$B$15+1)*Setup!$B$22</f>
        <v>17.2023873986895</v>
      </c>
      <c r="AD1006" s="0" t="n">
        <f aca="false">SUMPRODUCT('FD inverse'!$A$28:$BH$28,'FD mesh'!$B$84:$BI$84,$E1005:$BL1005)+'FD inverse'!$A$28*$C1006/Setup!$B$17+INDEX('FD inverse'!$A$28:$BH$28,1,'FD mesh'!$B$15+1)*Setup!$B$22</f>
        <v>16.7259411943133</v>
      </c>
      <c r="AE1006" s="0" t="n">
        <f aca="false">SUMPRODUCT('FD inverse'!$A$29:$BH$29,'FD mesh'!$B$84:$BI$84,$E1005:$BL1005)+'FD inverse'!$A$29*$C1006/Setup!$B$17+INDEX('FD inverse'!$A$29:$BH$29,1,'FD mesh'!$B$15+1)*Setup!$B$22</f>
        <v>16.2495648819996</v>
      </c>
      <c r="AF1006" s="0" t="n">
        <f aca="false">SUMPRODUCT('FD inverse'!$A$30:$BH$30,'FD mesh'!$B$84:$BI$84,$E1005:$BL1005)+'FD inverse'!$A$30*$C1006/Setup!$B$17+INDEX('FD inverse'!$A$30:$BH$30,1,'FD mesh'!$B$15+1)*Setup!$B$22</f>
        <v>15.7732096446212</v>
      </c>
      <c r="AG1006" s="0" t="n">
        <f aca="false">SUMPRODUCT('FD inverse'!$A$31:$BH$31,'FD mesh'!$B$84:$BI$84,$E1005:$BL1005)+'FD inverse'!$A$31*$C1006/Setup!$B$17+INDEX('FD inverse'!$A$31:$BH$31,1,'FD mesh'!$B$15+1)*Setup!$B$22</f>
        <v>15.2968316903342</v>
      </c>
      <c r="AH1006" s="0" t="n">
        <f aca="false">SUMPRODUCT('FD inverse'!$A$32:$BH$32,'FD mesh'!$B$84:$BI$84,$E1005:$BL1005)+'FD inverse'!$A$32*$C1006/Setup!$B$17+INDEX('FD inverse'!$A$32:$BH$32,1,'FD mesh'!$B$15+1)*Setup!$B$22</f>
        <v>15.2766969294124</v>
      </c>
      <c r="AI1006" s="0" t="n">
        <f aca="false">SUMPRODUCT('FD inverse'!$A$33:$BH$33,'FD mesh'!$B$84:$BI$84,$E1005:$BL1005)+'FD inverse'!$A$33*$C1006/Setup!$B$17+INDEX('FD inverse'!$A$33:$BH$33,1,'FD mesh'!$B$15+1)*Setup!$B$22</f>
        <v>15.256451120889</v>
      </c>
      <c r="AJ1006" s="0" t="n">
        <f aca="false">SUMPRODUCT('FD inverse'!$A$34:$BH$34,'FD mesh'!$B$84:$BI$84,$E1005:$BL1005)+'FD inverse'!$A$34*$C1006/Setup!$B$17+INDEX('FD inverse'!$A$34:$BH$34,1,'FD mesh'!$B$15+1)*Setup!$B$22</f>
        <v>15.2360948179265</v>
      </c>
      <c r="AK1006" s="0" t="n">
        <f aca="false">SUMPRODUCT('FD inverse'!$A$35:$BH$35,'FD mesh'!$B$84:$BI$84,$E1005:$BL1005)+'FD inverse'!$A$35*$C1006/Setup!$B$17+INDEX('FD inverse'!$A$35:$BH$35,1,'FD mesh'!$B$15+1)*Setup!$B$22</f>
        <v>15.2156305747303</v>
      </c>
      <c r="AL1006" s="0" t="n">
        <f aca="false">SUMPRODUCT('FD inverse'!$A$36:$BH$36,'FD mesh'!$B$84:$BI$84,$E1005:$BL1005)+'FD inverse'!$A$36*$C1006/Setup!$B$17+INDEX('FD inverse'!$A$36:$BH$36,1,'FD mesh'!$B$15+1)*Setup!$B$22</f>
        <v>15.1950627234743</v>
      </c>
      <c r="AM1006" s="0" t="n">
        <f aca="false">SUMPRODUCT('FD inverse'!$A$37:$BH$37,'FD mesh'!$B$84:$BI$84,$E1005:$BL1005)+'FD inverse'!$A$37*$C1006/Setup!$B$17+INDEX('FD inverse'!$A$37:$BH$37,1,'FD mesh'!$B$15+1)*Setup!$B$22</f>
        <v>15.1743971656904</v>
      </c>
      <c r="AN1006" s="0" t="n">
        <f aca="false">SUMPRODUCT('FD inverse'!$A$38:$BH$38,'FD mesh'!$B$84:$BI$84,$E1005:$BL1005)+'FD inverse'!$A$38*$C1006/Setup!$B$17+INDEX('FD inverse'!$A$38:$BH$38,1,'FD mesh'!$B$15+1)*Setup!$B$22</f>
        <v>15.1536411774702</v>
      </c>
      <c r="AO1006" s="0" t="n">
        <f aca="false">SUMPRODUCT('FD inverse'!$A$39:$BH$39,'FD mesh'!$B$84:$BI$84,$E1005:$BL1005)+'FD inverse'!$A$39*$C1006/Setup!$B$17+INDEX('FD inverse'!$A$39:$BH$39,1,'FD mesh'!$B$15+1)*Setup!$B$22</f>
        <v>15.1328032276436</v>
      </c>
      <c r="AP1006" s="0" t="n">
        <f aca="false">SUMPRODUCT('FD inverse'!$A$40:$BH$40,'FD mesh'!$B$84:$BI$84,$E1005:$BL1005)+'FD inverse'!$A$40*$C1006/Setup!$B$17+INDEX('FD inverse'!$A$40:$BH$40,1,'FD mesh'!$B$15+1)*Setup!$B$22</f>
        <v>15.1118928079281</v>
      </c>
      <c r="AQ1006" s="0" t="n">
        <f aca="false">SUMPRODUCT('FD inverse'!$A$41:$BH$41,'FD mesh'!$B$84:$BI$84,$E1005:$BL1005)+'FD inverse'!$A$41*$C1006/Setup!$B$17+INDEX('FD inverse'!$A$41:$BH$41,1,'FD mesh'!$B$15+1)*Setup!$B$22</f>
        <v>15.0909202738997</v>
      </c>
      <c r="AR1006" s="0" t="n">
        <f aca="false">SUMPRODUCT('FD inverse'!$A$42:$BH$42,'FD mesh'!$B$84:$BI$84,$E1005:$BL1005)+'FD inverse'!$A$42*$C1006/Setup!$B$17+INDEX('FD inverse'!$A$42:$BH$42,1,'FD mesh'!$B$15+1)*Setup!$B$22</f>
        <v>15.0698966955137</v>
      </c>
      <c r="AS1006" s="0" t="n">
        <f aca="false">SUMPRODUCT('FD inverse'!$A$43:$BH$43,'FD mesh'!$B$84:$BI$84,$E1005:$BL1005)+'FD inverse'!$A$43*$C1006/Setup!$B$17+INDEX('FD inverse'!$A$43:$BH$43,1,'FD mesh'!$B$15+1)*Setup!$B$22</f>
        <v>0</v>
      </c>
      <c r="AT1006" s="0" t="n">
        <f aca="false">SUMPRODUCT('FD inverse'!$A$44:$BH$44,'FD mesh'!$B$84:$BI$84,$E1005:$BL1005)+'FD inverse'!$A$44*$C1006/Setup!$B$17+INDEX('FD inverse'!$A$44:$BH$44,1,'FD mesh'!$B$15+1)*Setup!$B$22</f>
        <v>0</v>
      </c>
      <c r="AU1006" s="0" t="n">
        <f aca="false">SUMPRODUCT('FD inverse'!$A$45:$BH$45,'FD mesh'!$B$84:$BI$84,$E1005:$BL1005)+'FD inverse'!$A$45*$C1006/Setup!$B$17+INDEX('FD inverse'!$A$45:$BH$45,1,'FD mesh'!$B$15+1)*Setup!$B$22</f>
        <v>0</v>
      </c>
      <c r="AV1006" s="0" t="n">
        <f aca="false">SUMPRODUCT('FD inverse'!$A$46:$BH$46,'FD mesh'!$B$84:$BI$84,$E1005:$BL1005)+'FD inverse'!$A$46*$C1006/Setup!$B$17+INDEX('FD inverse'!$A$46:$BH$46,1,'FD mesh'!$B$15+1)*Setup!$B$22</f>
        <v>0</v>
      </c>
      <c r="AW1006" s="0" t="n">
        <f aca="false">SUMPRODUCT('FD inverse'!$A$47:$BH$47,'FD mesh'!$B$84:$BI$84,$E1005:$BL1005)+'FD inverse'!$A$47*$C1006/Setup!$B$17+INDEX('FD inverse'!$A$47:$BH$47,1,'FD mesh'!$B$15+1)*Setup!$B$22</f>
        <v>0</v>
      </c>
      <c r="AX1006" s="0" t="n">
        <f aca="false">SUMPRODUCT('FD inverse'!$A$48:$BH$48,'FD mesh'!$B$84:$BI$84,$E1005:$BL1005)+'FD inverse'!$A$48*$C1006/Setup!$B$17+INDEX('FD inverse'!$A$48:$BH$48,1,'FD mesh'!$B$15+1)*Setup!$B$22</f>
        <v>0</v>
      </c>
      <c r="AY1006" s="0" t="n">
        <f aca="false">SUMPRODUCT('FD inverse'!$A$49:$BH$49,'FD mesh'!$B$84:$BI$84,$E1005:$BL1005)+'FD inverse'!$A$49*$C1006/Setup!$B$17+INDEX('FD inverse'!$A$49:$BH$49,1,'FD mesh'!$B$15+1)*Setup!$B$22</f>
        <v>0</v>
      </c>
      <c r="AZ1006" s="0" t="n">
        <f aca="false">SUMPRODUCT('FD inverse'!$A$50:$BH$50,'FD mesh'!$B$84:$BI$84,$E1005:$BL1005)+'FD inverse'!$A$50*$C1006/Setup!$B$17+INDEX('FD inverse'!$A$50:$BH$50,1,'FD mesh'!$B$15+1)*Setup!$B$22</f>
        <v>0</v>
      </c>
      <c r="BA1006" s="0" t="n">
        <f aca="false">SUMPRODUCT('FD inverse'!$A$51:$BH$51,'FD mesh'!$B$84:$BI$84,$E1005:$BL1005)+'FD inverse'!$A$51*$C1006/Setup!$B$17+INDEX('FD inverse'!$A$51:$BH$51,1,'FD mesh'!$B$15+1)*Setup!$B$22</f>
        <v>0</v>
      </c>
      <c r="BB1006" s="0" t="n">
        <f aca="false">SUMPRODUCT('FD inverse'!$A$52:$BH$52,'FD mesh'!$B$84:$BI$84,$E1005:$BL1005)+'FD inverse'!$A$52*$C1006/Setup!$B$17+INDEX('FD inverse'!$A$52:$BH$52,1,'FD mesh'!$B$15+1)*Setup!$B$22</f>
        <v>0</v>
      </c>
      <c r="BC1006" s="0" t="n">
        <f aca="false">SUMPRODUCT('FD inverse'!$A$53:$BH$53,'FD mesh'!$B$84:$BI$84,$E1005:$BL1005)+'FD inverse'!$A$53*$C1006/Setup!$B$17+INDEX('FD inverse'!$A$53:$BH$53,1,'FD mesh'!$B$15+1)*Setup!$B$22</f>
        <v>0</v>
      </c>
      <c r="BD1006" s="0" t="n">
        <f aca="false">SUMPRODUCT('FD inverse'!$A$54:$BH$54,'FD mesh'!$B$84:$BI$84,$E1005:$BL1005)+'FD inverse'!$A$54*$C1006/Setup!$B$17+INDEX('FD inverse'!$A$54:$BH$54,1,'FD mesh'!$B$15+1)*Setup!$B$22</f>
        <v>0</v>
      </c>
      <c r="BE1006" s="0" t="n">
        <f aca="false">SUMPRODUCT('FD inverse'!$A$55:$BH$55,'FD mesh'!$B$84:$BI$84,$E1005:$BL1005)+'FD inverse'!$A$55*$C1006/Setup!$B$17+INDEX('FD inverse'!$A$55:$BH$55,1,'FD mesh'!$B$15+1)*Setup!$B$22</f>
        <v>0</v>
      </c>
      <c r="BF1006" s="0" t="n">
        <f aca="false">SUMPRODUCT('FD inverse'!$A$56:$BH$56,'FD mesh'!$B$84:$BI$84,$E1005:$BL1005)+'FD inverse'!$A$56*$C1006/Setup!$B$17+INDEX('FD inverse'!$A$56:$BH$56,1,'FD mesh'!$B$15+1)*Setup!$B$22</f>
        <v>0</v>
      </c>
      <c r="BG1006" s="0" t="n">
        <f aca="false">SUMPRODUCT('FD inverse'!$A$57:$BH$57,'FD mesh'!$B$84:$BI$84,$E1005:$BL1005)+'FD inverse'!$A$57*$C1006/Setup!$B$17+INDEX('FD inverse'!$A$57:$BH$57,1,'FD mesh'!$B$15+1)*Setup!$B$22</f>
        <v>0</v>
      </c>
      <c r="BH1006" s="0" t="n">
        <f aca="false">SUMPRODUCT('FD inverse'!$A$58:$BH$58,'FD mesh'!$B$84:$BI$84,$E1005:$BL1005)+'FD inverse'!$A$58*$C1006/Setup!$B$17+INDEX('FD inverse'!$A$58:$BH$58,1,'FD mesh'!$B$15+1)*Setup!$B$22</f>
        <v>0</v>
      </c>
      <c r="BI1006" s="0" t="n">
        <f aca="false">SUMPRODUCT('FD inverse'!$A$59:$BH$59,'FD mesh'!$B$84:$BI$84,$E1005:$BL1005)+'FD inverse'!$A$59*$C1006/Setup!$B$17+INDEX('FD inverse'!$A$59:$BH$59,1,'FD mesh'!$B$15+1)*Setup!$B$22</f>
        <v>0</v>
      </c>
      <c r="BJ1006" s="0" t="n">
        <f aca="false">SUMPRODUCT('FD inverse'!$A$60:$BH$60,'FD mesh'!$B$84:$BI$84,$E1005:$BL1005)+'FD inverse'!$A$60*$C1006/Setup!$B$17+INDEX('FD inverse'!$A$60:$BH$60,1,'FD mesh'!$B$15+1)*Setup!$B$22</f>
        <v>0</v>
      </c>
      <c r="BK1006" s="0" t="n">
        <f aca="false">SUMPRODUCT('FD inverse'!$A$61:$BH$61,'FD mesh'!$B$84:$BI$84,$E1005:$BL1005)+'FD inverse'!$A$61*$C1006/Setup!$B$17+INDEX('FD inverse'!$A$61:$BH$61,1,'FD mesh'!$B$15+1)*Setup!$B$22</f>
        <v>0</v>
      </c>
      <c r="BL1006" s="0" t="n">
        <f aca="false">SUMPRODUCT('FD inverse'!$A$62:$BH$62,'FD mesh'!$B$84:$BI$84,$E1005:$BL1005)+'FD inverse'!$A$62*$C1006/Setup!$B$17+INDEX('FD inverse'!$A$62:$BH$62,1,'FD mesh'!$B$15+1)*Setup!$B$22</f>
        <v>0</v>
      </c>
    </row>
    <row r="1007" customFormat="false" ht="15" hidden="false" customHeight="false" outlineLevel="0" collapsed="false">
      <c r="A1007" s="0" t="n">
        <v>1002</v>
      </c>
      <c r="B1007" s="0" t="n">
        <f aca="false">A1007*Setup!$B$11/3600</f>
        <v>83.5</v>
      </c>
      <c r="C1007" s="0" t="n">
        <f aca="false">Setup!$B$7+Setup!$B$8*COS(2*PI()*(B1007-Setup!$B$9)/24)</f>
        <v>25.5307337294604</v>
      </c>
      <c r="D1007" s="0" t="n">
        <f aca="false">(C1007-E1007)/Setup!$B$17</f>
        <v>9.78132987615043</v>
      </c>
      <c r="E1007" s="0" t="n">
        <f aca="false">SUMPRODUCT('FD inverse'!$A$3:$BH$3,'FD mesh'!$B$84:$BI$84,$E1006:$BL1006)+'FD inverse'!$A$3*$C1007/Setup!$B$17+INDEX('FD inverse'!$A$3:$BH$3,1,'FD mesh'!$B$15+1)*Setup!$B$22</f>
        <v>24.2591608455608</v>
      </c>
      <c r="F1007" s="0" t="n">
        <f aca="false">SUMPRODUCT('FD inverse'!$A$4:$BH$4,'FD mesh'!$B$84:$BI$84,$E1006:$BL1006)+'FD inverse'!$A$4*$C1007/Setup!$B$17+INDEX('FD inverse'!$A$4:$BH$4,1,'FD mesh'!$B$15+1)*Setup!$B$22</f>
        <v>23.9794397712184</v>
      </c>
      <c r="G1007" s="0" t="n">
        <f aca="false">SUMPRODUCT('FD inverse'!$A$5:$BH$5,'FD mesh'!$B$84:$BI$84,$E1006:$BL1006)+'FD inverse'!$A$5*$C1007/Setup!$B$17+INDEX('FD inverse'!$A$5:$BH$5,1,'FD mesh'!$B$15+1)*Setup!$B$22</f>
        <v>23.7196456208085</v>
      </c>
      <c r="H1007" s="0" t="n">
        <f aca="false">SUMPRODUCT('FD inverse'!$A$6:$BH$6,'FD mesh'!$B$84:$BI$84,$E1006:$BL1006)+'FD inverse'!$A$6*$C1007/Setup!$B$17+INDEX('FD inverse'!$A$6:$BH$6,1,'FD mesh'!$B$15+1)*Setup!$B$22</f>
        <v>22.8753816627604</v>
      </c>
      <c r="I1007" s="0" t="n">
        <f aca="false">SUMPRODUCT('FD inverse'!$A$7:$BH$7,'FD mesh'!$B$84:$BI$84,$E1006:$BL1006)+'FD inverse'!$A$7*$C1007/Setup!$B$17+INDEX('FD inverse'!$A$7:$BH$7,1,'FD mesh'!$B$15+1)*Setup!$B$22</f>
        <v>22.8056794025028</v>
      </c>
      <c r="J1007" s="0" t="n">
        <f aca="false">SUMPRODUCT('FD inverse'!$A$8:$BH$8,'FD mesh'!$B$84:$BI$84,$E1006:$BL1006)+'FD inverse'!$A$8*$C1007/Setup!$B$17+INDEX('FD inverse'!$A$8:$BH$8,1,'FD mesh'!$B$15+1)*Setup!$B$22</f>
        <v>22.7448807105565</v>
      </c>
      <c r="K1007" s="0" t="n">
        <f aca="false">SUMPRODUCT('FD inverse'!$A$9:$BH$9,'FD mesh'!$B$84:$BI$84,$E1006:$BL1006)+'FD inverse'!$A$9*$C1007/Setup!$B$17+INDEX('FD inverse'!$A$9:$BH$9,1,'FD mesh'!$B$15+1)*Setup!$B$22</f>
        <v>22.691964375054</v>
      </c>
      <c r="L1007" s="0" t="n">
        <f aca="false">SUMPRODUCT('FD inverse'!$A$10:$BH$10,'FD mesh'!$B$84:$BI$84,$E1006:$BL1006)+'FD inverse'!$A$10*$C1007/Setup!$B$17+INDEX('FD inverse'!$A$10:$BH$10,1,'FD mesh'!$B$15+1)*Setup!$B$22</f>
        <v>22.646013929384</v>
      </c>
      <c r="M1007" s="0" t="n">
        <f aca="false">SUMPRODUCT('FD inverse'!$A$11:$BH$11,'FD mesh'!$B$84:$BI$84,$E1006:$BL1006)+'FD inverse'!$A$11*$C1007/Setup!$B$17+INDEX('FD inverse'!$A$11:$BH$11,1,'FD mesh'!$B$15+1)*Setup!$B$22</f>
        <v>22.6062232037807</v>
      </c>
      <c r="N1007" s="0" t="n">
        <f aca="false">SUMPRODUCT('FD inverse'!$A$12:$BH$12,'FD mesh'!$B$84:$BI$84,$E1006:$BL1006)+'FD inverse'!$A$12*$C1007/Setup!$B$17+INDEX('FD inverse'!$A$12:$BH$12,1,'FD mesh'!$B$15+1)*Setup!$B$22</f>
        <v>22.5719007858129</v>
      </c>
      <c r="O1007" s="0" t="n">
        <f aca="false">SUMPRODUCT('FD inverse'!$A$13:$BH$13,'FD mesh'!$B$84:$BI$84,$E1006:$BL1006)+'FD inverse'!$A$13*$C1007/Setup!$B$17+INDEX('FD inverse'!$A$13:$BH$13,1,'FD mesh'!$B$15+1)*Setup!$B$22</f>
        <v>22.5424735251545</v>
      </c>
      <c r="P1007" s="0" t="n">
        <f aca="false">SUMPRODUCT('FD inverse'!$A$14:$BH$14,'FD mesh'!$B$84:$BI$84,$E1006:$BL1006)+'FD inverse'!$A$14*$C1007/Setup!$B$17+INDEX('FD inverse'!$A$14:$BH$14,1,'FD mesh'!$B$15+1)*Setup!$B$22</f>
        <v>22.5174891986388</v>
      </c>
      <c r="Q1007" s="0" t="n">
        <f aca="false">SUMPRODUCT('FD inverse'!$A$15:$BH$15,'FD mesh'!$B$84:$BI$84,$E1006:$BL1006)+'FD inverse'!$A$15*$C1007/Setup!$B$17+INDEX('FD inverse'!$A$15:$BH$15,1,'FD mesh'!$B$15+1)*Setup!$B$22</f>
        <v>22.4966184316805</v>
      </c>
      <c r="R1007" s="0" t="n">
        <f aca="false">SUMPRODUCT('FD inverse'!$A$16:$BH$16,'FD mesh'!$B$84:$BI$84,$E1006:$BL1006)+'FD inverse'!$A$16*$C1007/Setup!$B$17+INDEX('FD inverse'!$A$16:$BH$16,1,'FD mesh'!$B$15+1)*Setup!$B$22</f>
        <v>22.4796559518063</v>
      </c>
      <c r="S1007" s="0" t="n">
        <f aca="false">SUMPRODUCT('FD inverse'!$A$17:$BH$17,'FD mesh'!$B$84:$BI$84,$E1006:$BL1006)+'FD inverse'!$A$17*$C1007/Setup!$B$17+INDEX('FD inverse'!$A$17:$BH$17,1,'FD mesh'!$B$15+1)*Setup!$B$22</f>
        <v>21.9947557850542</v>
      </c>
      <c r="T1007" s="0" t="n">
        <f aca="false">SUMPRODUCT('FD inverse'!$A$18:$BH$18,'FD mesh'!$B$84:$BI$84,$E1006:$BL1006)+'FD inverse'!$A$18*$C1007/Setup!$B$17+INDEX('FD inverse'!$A$18:$BH$18,1,'FD mesh'!$B$15+1)*Setup!$B$22</f>
        <v>21.5114885563837</v>
      </c>
      <c r="U1007" s="0" t="n">
        <f aca="false">SUMPRODUCT('FD inverse'!$A$19:$BH$19,'FD mesh'!$B$84:$BI$84,$E1006:$BL1006)+'FD inverse'!$A$19*$C1007/Setup!$B$17+INDEX('FD inverse'!$A$19:$BH$19,1,'FD mesh'!$B$15+1)*Setup!$B$22</f>
        <v>21.0296071120903</v>
      </c>
      <c r="V1007" s="0" t="n">
        <f aca="false">SUMPRODUCT('FD inverse'!$A$20:$BH$20,'FD mesh'!$B$84:$BI$84,$E1006:$BL1006)+'FD inverse'!$A$20*$C1007/Setup!$B$17+INDEX('FD inverse'!$A$20:$BH$20,1,'FD mesh'!$B$15+1)*Setup!$B$22</f>
        <v>20.5488916824053</v>
      </c>
      <c r="W1007" s="0" t="n">
        <f aca="false">SUMPRODUCT('FD inverse'!$A$21:$BH$21,'FD mesh'!$B$84:$BI$84,$E1006:$BL1006)+'FD inverse'!$A$21*$C1007/Setup!$B$17+INDEX('FD inverse'!$A$21:$BH$21,1,'FD mesh'!$B$15+1)*Setup!$B$22</f>
        <v>20.0691479675522</v>
      </c>
      <c r="X1007" s="0" t="n">
        <f aca="false">SUMPRODUCT('FD inverse'!$A$22:$BH$22,'FD mesh'!$B$84:$BI$84,$E1006:$BL1006)+'FD inverse'!$A$22*$C1007/Setup!$B$17+INDEX('FD inverse'!$A$22:$BH$22,1,'FD mesh'!$B$15+1)*Setup!$B$22</f>
        <v>19.5902051827877</v>
      </c>
      <c r="Y1007" s="0" t="n">
        <f aca="false">SUMPRODUCT('FD inverse'!$A$23:$BH$23,'FD mesh'!$B$84:$BI$84,$E1006:$BL1006)+'FD inverse'!$A$23*$C1007/Setup!$B$17+INDEX('FD inverse'!$A$23:$BH$23,1,'FD mesh'!$B$15+1)*Setup!$B$22</f>
        <v>19.1119140699065</v>
      </c>
      <c r="Z1007" s="0" t="n">
        <f aca="false">SUMPRODUCT('FD inverse'!$A$24:$BH$24,'FD mesh'!$B$84:$BI$84,$E1006:$BL1006)+'FD inverse'!$A$24*$C1007/Setup!$B$17+INDEX('FD inverse'!$A$24:$BH$24,1,'FD mesh'!$B$15+1)*Setup!$B$22</f>
        <v>18.634144881715</v>
      </c>
      <c r="AA1007" s="0" t="n">
        <f aca="false">SUMPRODUCT('FD inverse'!$A$25:$BH$25,'FD mesh'!$B$84:$BI$84,$E1006:$BL1006)+'FD inverse'!$A$25*$C1007/Setup!$B$17+INDEX('FD inverse'!$A$25:$BH$25,1,'FD mesh'!$B$15+1)*Setup!$B$22</f>
        <v>18.1567853450788</v>
      </c>
      <c r="AB1007" s="0" t="n">
        <f aca="false">SUMPRODUCT('FD inverse'!$A$26:$BH$26,'FD mesh'!$B$84:$BI$84,$E1006:$BL1006)+'FD inverse'!$A$26*$C1007/Setup!$B$17+INDEX('FD inverse'!$A$26:$BH$26,1,'FD mesh'!$B$15+1)*Setup!$B$22</f>
        <v>17.6797386073413</v>
      </c>
      <c r="AC1007" s="0" t="n">
        <f aca="false">SUMPRODUCT('FD inverse'!$A$27:$BH$27,'FD mesh'!$B$84:$BI$84,$E1006:$BL1006)+'FD inverse'!$A$27*$C1007/Setup!$B$17+INDEX('FD inverse'!$A$27:$BH$27,1,'FD mesh'!$B$15+1)*Setup!$B$22</f>
        <v>17.2029211701829</v>
      </c>
      <c r="AD1007" s="0" t="n">
        <f aca="false">SUMPRODUCT('FD inverse'!$A$28:$BH$28,'FD mesh'!$B$84:$BI$84,$E1006:$BL1006)+'FD inverse'!$A$28*$C1007/Setup!$B$17+INDEX('FD inverse'!$A$28:$BH$28,1,'FD mesh'!$B$15+1)*Setup!$B$22</f>
        <v>16.7262608143497</v>
      </c>
      <c r="AE1007" s="0" t="n">
        <f aca="false">SUMPRODUCT('FD inverse'!$A$29:$BH$29,'FD mesh'!$B$84:$BI$84,$E1006:$BL1006)+'FD inverse'!$A$29*$C1007/Setup!$B$17+INDEX('FD inverse'!$A$29:$BH$29,1,'FD mesh'!$B$15+1)*Setup!$B$22</f>
        <v>16.2496945181272</v>
      </c>
      <c r="AF1007" s="0" t="n">
        <f aca="false">SUMPRODUCT('FD inverse'!$A$30:$BH$30,'FD mesh'!$B$84:$BI$84,$E1006:$BL1006)+'FD inverse'!$A$30*$C1007/Setup!$B$17+INDEX('FD inverse'!$A$30:$BH$30,1,'FD mesh'!$B$15+1)*Setup!$B$22</f>
        <v>15.7731663719651</v>
      </c>
      <c r="AG1007" s="0" t="n">
        <f aca="false">SUMPRODUCT('FD inverse'!$A$31:$BH$31,'FD mesh'!$B$84:$BI$84,$E1006:$BL1006)+'FD inverse'!$A$31*$C1007/Setup!$B$17+INDEX('FD inverse'!$A$31:$BH$31,1,'FD mesh'!$B$15+1)*Setup!$B$22</f>
        <v>15.2966254912785</v>
      </c>
      <c r="AH1007" s="0" t="n">
        <f aca="false">SUMPRODUCT('FD inverse'!$A$32:$BH$32,'FD mesh'!$B$84:$BI$84,$E1006:$BL1006)+'FD inverse'!$A$32*$C1007/Setup!$B$17+INDEX('FD inverse'!$A$32:$BH$32,1,'FD mesh'!$B$15+1)*Setup!$B$22</f>
        <v>15.2764864137314</v>
      </c>
      <c r="AI1007" s="0" t="n">
        <f aca="false">SUMPRODUCT('FD inverse'!$A$33:$BH$33,'FD mesh'!$B$84:$BI$84,$E1006:$BL1006)+'FD inverse'!$A$33*$C1007/Setup!$B$17+INDEX('FD inverse'!$A$33:$BH$33,1,'FD mesh'!$B$15+1)*Setup!$B$22</f>
        <v>15.2562407682977</v>
      </c>
      <c r="AJ1007" s="0" t="n">
        <f aca="false">SUMPRODUCT('FD inverse'!$A$34:$BH$34,'FD mesh'!$B$84:$BI$84,$E1006:$BL1006)+'FD inverse'!$A$34*$C1007/Setup!$B$17+INDEX('FD inverse'!$A$34:$BH$34,1,'FD mesh'!$B$15+1)*Setup!$B$22</f>
        <v>15.2358886375371</v>
      </c>
      <c r="AK1007" s="0" t="n">
        <f aca="false">SUMPRODUCT('FD inverse'!$A$35:$BH$35,'FD mesh'!$B$84:$BI$84,$E1006:$BL1006)+'FD inverse'!$A$35*$C1007/Setup!$B$17+INDEX('FD inverse'!$A$35:$BH$35,1,'FD mesh'!$B$15+1)*Setup!$B$22</f>
        <v>15.2154321335145</v>
      </c>
      <c r="AL1007" s="0" t="n">
        <f aca="false">SUMPRODUCT('FD inverse'!$A$36:$BH$36,'FD mesh'!$B$84:$BI$84,$E1006:$BL1006)+'FD inverse'!$A$36*$C1007/Setup!$B$17+INDEX('FD inverse'!$A$36:$BH$36,1,'FD mesh'!$B$15+1)*Setup!$B$22</f>
        <v>15.1948751739778</v>
      </c>
      <c r="AM1007" s="0" t="n">
        <f aca="false">SUMPRODUCT('FD inverse'!$A$37:$BH$37,'FD mesh'!$B$84:$BI$84,$E1006:$BL1006)+'FD inverse'!$A$37*$C1007/Setup!$B$17+INDEX('FD inverse'!$A$37:$BH$37,1,'FD mesh'!$B$15+1)*Setup!$B$22</f>
        <v>15.1742232725661</v>
      </c>
      <c r="AN1007" s="0" t="n">
        <f aca="false">SUMPRODUCT('FD inverse'!$A$38:$BH$38,'FD mesh'!$B$84:$BI$84,$E1006:$BL1006)+'FD inverse'!$A$38*$C1007/Setup!$B$17+INDEX('FD inverse'!$A$38:$BH$38,1,'FD mesh'!$B$15+1)*Setup!$B$22</f>
        <v>15.1534833424496</v>
      </c>
      <c r="AO1007" s="0" t="n">
        <f aca="false">SUMPRODUCT('FD inverse'!$A$39:$BH$39,'FD mesh'!$B$84:$BI$84,$E1006:$BL1006)+'FD inverse'!$A$39*$C1007/Setup!$B$17+INDEX('FD inverse'!$A$39:$BH$39,1,'FD mesh'!$B$15+1)*Setup!$B$22</f>
        <v>15.1326635126103</v>
      </c>
      <c r="AP1007" s="0" t="n">
        <f aca="false">SUMPRODUCT('FD inverse'!$A$40:$BH$40,'FD mesh'!$B$84:$BI$84,$E1006:$BL1006)+'FD inverse'!$A$40*$C1007/Setup!$B$17+INDEX('FD inverse'!$A$40:$BH$40,1,'FD mesh'!$B$15+1)*Setup!$B$22</f>
        <v>15.1117729558031</v>
      </c>
      <c r="AQ1007" s="0" t="n">
        <f aca="false">SUMPRODUCT('FD inverse'!$A$41:$BH$41,'FD mesh'!$B$84:$BI$84,$E1006:$BL1006)+'FD inverse'!$A$41*$C1007/Setup!$B$17+INDEX('FD inverse'!$A$41:$BH$41,1,'FD mesh'!$B$15+1)*Setup!$B$22</f>
        <v>15.0908217270896</v>
      </c>
      <c r="AR1007" s="0" t="n">
        <f aca="false">SUMPRODUCT('FD inverse'!$A$42:$BH$42,'FD mesh'!$B$84:$BI$84,$E1006:$BL1006)+'FD inverse'!$A$42*$C1007/Setup!$B$17+INDEX('FD inverse'!$A$42:$BH$42,1,'FD mesh'!$B$15+1)*Setup!$B$22</f>
        <v>15.069820611711</v>
      </c>
      <c r="AS1007" s="0" t="n">
        <f aca="false">SUMPRODUCT('FD inverse'!$A$43:$BH$43,'FD mesh'!$B$84:$BI$84,$E1006:$BL1006)+'FD inverse'!$A$43*$C1007/Setup!$B$17+INDEX('FD inverse'!$A$43:$BH$43,1,'FD mesh'!$B$15+1)*Setup!$B$22</f>
        <v>0</v>
      </c>
      <c r="AT1007" s="0" t="n">
        <f aca="false">SUMPRODUCT('FD inverse'!$A$44:$BH$44,'FD mesh'!$B$84:$BI$84,$E1006:$BL1006)+'FD inverse'!$A$44*$C1007/Setup!$B$17+INDEX('FD inverse'!$A$44:$BH$44,1,'FD mesh'!$B$15+1)*Setup!$B$22</f>
        <v>0</v>
      </c>
      <c r="AU1007" s="0" t="n">
        <f aca="false">SUMPRODUCT('FD inverse'!$A$45:$BH$45,'FD mesh'!$B$84:$BI$84,$E1006:$BL1006)+'FD inverse'!$A$45*$C1007/Setup!$B$17+INDEX('FD inverse'!$A$45:$BH$45,1,'FD mesh'!$B$15+1)*Setup!$B$22</f>
        <v>0</v>
      </c>
      <c r="AV1007" s="0" t="n">
        <f aca="false">SUMPRODUCT('FD inverse'!$A$46:$BH$46,'FD mesh'!$B$84:$BI$84,$E1006:$BL1006)+'FD inverse'!$A$46*$C1007/Setup!$B$17+INDEX('FD inverse'!$A$46:$BH$46,1,'FD mesh'!$B$15+1)*Setup!$B$22</f>
        <v>0</v>
      </c>
      <c r="AW1007" s="0" t="n">
        <f aca="false">SUMPRODUCT('FD inverse'!$A$47:$BH$47,'FD mesh'!$B$84:$BI$84,$E1006:$BL1006)+'FD inverse'!$A$47*$C1007/Setup!$B$17+INDEX('FD inverse'!$A$47:$BH$47,1,'FD mesh'!$B$15+1)*Setup!$B$22</f>
        <v>0</v>
      </c>
      <c r="AX1007" s="0" t="n">
        <f aca="false">SUMPRODUCT('FD inverse'!$A$48:$BH$48,'FD mesh'!$B$84:$BI$84,$E1006:$BL1006)+'FD inverse'!$A$48*$C1007/Setup!$B$17+INDEX('FD inverse'!$A$48:$BH$48,1,'FD mesh'!$B$15+1)*Setup!$B$22</f>
        <v>0</v>
      </c>
      <c r="AY1007" s="0" t="n">
        <f aca="false">SUMPRODUCT('FD inverse'!$A$49:$BH$49,'FD mesh'!$B$84:$BI$84,$E1006:$BL1006)+'FD inverse'!$A$49*$C1007/Setup!$B$17+INDEX('FD inverse'!$A$49:$BH$49,1,'FD mesh'!$B$15+1)*Setup!$B$22</f>
        <v>0</v>
      </c>
      <c r="AZ1007" s="0" t="n">
        <f aca="false">SUMPRODUCT('FD inverse'!$A$50:$BH$50,'FD mesh'!$B$84:$BI$84,$E1006:$BL1006)+'FD inverse'!$A$50*$C1007/Setup!$B$17+INDEX('FD inverse'!$A$50:$BH$50,1,'FD mesh'!$B$15+1)*Setup!$B$22</f>
        <v>0</v>
      </c>
      <c r="BA1007" s="0" t="n">
        <f aca="false">SUMPRODUCT('FD inverse'!$A$51:$BH$51,'FD mesh'!$B$84:$BI$84,$E1006:$BL1006)+'FD inverse'!$A$51*$C1007/Setup!$B$17+INDEX('FD inverse'!$A$51:$BH$51,1,'FD mesh'!$B$15+1)*Setup!$B$22</f>
        <v>0</v>
      </c>
      <c r="BB1007" s="0" t="n">
        <f aca="false">SUMPRODUCT('FD inverse'!$A$52:$BH$52,'FD mesh'!$B$84:$BI$84,$E1006:$BL1006)+'FD inverse'!$A$52*$C1007/Setup!$B$17+INDEX('FD inverse'!$A$52:$BH$52,1,'FD mesh'!$B$15+1)*Setup!$B$22</f>
        <v>0</v>
      </c>
      <c r="BC1007" s="0" t="n">
        <f aca="false">SUMPRODUCT('FD inverse'!$A$53:$BH$53,'FD mesh'!$B$84:$BI$84,$E1006:$BL1006)+'FD inverse'!$A$53*$C1007/Setup!$B$17+INDEX('FD inverse'!$A$53:$BH$53,1,'FD mesh'!$B$15+1)*Setup!$B$22</f>
        <v>0</v>
      </c>
      <c r="BD1007" s="0" t="n">
        <f aca="false">SUMPRODUCT('FD inverse'!$A$54:$BH$54,'FD mesh'!$B$84:$BI$84,$E1006:$BL1006)+'FD inverse'!$A$54*$C1007/Setup!$B$17+INDEX('FD inverse'!$A$54:$BH$54,1,'FD mesh'!$B$15+1)*Setup!$B$22</f>
        <v>0</v>
      </c>
      <c r="BE1007" s="0" t="n">
        <f aca="false">SUMPRODUCT('FD inverse'!$A$55:$BH$55,'FD mesh'!$B$84:$BI$84,$E1006:$BL1006)+'FD inverse'!$A$55*$C1007/Setup!$B$17+INDEX('FD inverse'!$A$55:$BH$55,1,'FD mesh'!$B$15+1)*Setup!$B$22</f>
        <v>0</v>
      </c>
      <c r="BF1007" s="0" t="n">
        <f aca="false">SUMPRODUCT('FD inverse'!$A$56:$BH$56,'FD mesh'!$B$84:$BI$84,$E1006:$BL1006)+'FD inverse'!$A$56*$C1007/Setup!$B$17+INDEX('FD inverse'!$A$56:$BH$56,1,'FD mesh'!$B$15+1)*Setup!$B$22</f>
        <v>0</v>
      </c>
      <c r="BG1007" s="0" t="n">
        <f aca="false">SUMPRODUCT('FD inverse'!$A$57:$BH$57,'FD mesh'!$B$84:$BI$84,$E1006:$BL1006)+'FD inverse'!$A$57*$C1007/Setup!$B$17+INDEX('FD inverse'!$A$57:$BH$57,1,'FD mesh'!$B$15+1)*Setup!$B$22</f>
        <v>0</v>
      </c>
      <c r="BH1007" s="0" t="n">
        <f aca="false">SUMPRODUCT('FD inverse'!$A$58:$BH$58,'FD mesh'!$B$84:$BI$84,$E1006:$BL1006)+'FD inverse'!$A$58*$C1007/Setup!$B$17+INDEX('FD inverse'!$A$58:$BH$58,1,'FD mesh'!$B$15+1)*Setup!$B$22</f>
        <v>0</v>
      </c>
      <c r="BI1007" s="0" t="n">
        <f aca="false">SUMPRODUCT('FD inverse'!$A$59:$BH$59,'FD mesh'!$B$84:$BI$84,$E1006:$BL1006)+'FD inverse'!$A$59*$C1007/Setup!$B$17+INDEX('FD inverse'!$A$59:$BH$59,1,'FD mesh'!$B$15+1)*Setup!$B$22</f>
        <v>0</v>
      </c>
      <c r="BJ1007" s="0" t="n">
        <f aca="false">SUMPRODUCT('FD inverse'!$A$60:$BH$60,'FD mesh'!$B$84:$BI$84,$E1006:$BL1006)+'FD inverse'!$A$60*$C1007/Setup!$B$17+INDEX('FD inverse'!$A$60:$BH$60,1,'FD mesh'!$B$15+1)*Setup!$B$22</f>
        <v>0</v>
      </c>
      <c r="BK1007" s="0" t="n">
        <f aca="false">SUMPRODUCT('FD inverse'!$A$61:$BH$61,'FD mesh'!$B$84:$BI$84,$E1006:$BL1006)+'FD inverse'!$A$61*$C1007/Setup!$B$17+INDEX('FD inverse'!$A$61:$BH$61,1,'FD mesh'!$B$15+1)*Setup!$B$22</f>
        <v>0</v>
      </c>
      <c r="BL1007" s="0" t="n">
        <f aca="false">SUMPRODUCT('FD inverse'!$A$62:$BH$62,'FD mesh'!$B$84:$BI$84,$E1006:$BL1006)+'FD inverse'!$A$62*$C1007/Setup!$B$17+INDEX('FD inverse'!$A$62:$BH$62,1,'FD mesh'!$B$15+1)*Setup!$B$22</f>
        <v>0</v>
      </c>
    </row>
    <row r="1008" customFormat="false" ht="15" hidden="false" customHeight="false" outlineLevel="0" collapsed="false">
      <c r="A1008" s="0" t="n">
        <v>1003</v>
      </c>
      <c r="B1008" s="0" t="n">
        <f aca="false">A1008*Setup!$B$11/3600</f>
        <v>83.5833333333333</v>
      </c>
      <c r="C1008" s="0" t="n">
        <f aca="false">Setup!$B$7+Setup!$B$8*COS(2*PI()*(B1008-Setup!$B$9)/24)</f>
        <v>25.6109867594349</v>
      </c>
      <c r="D1008" s="0" t="n">
        <f aca="false">(C1008-E1008)/Setup!$B$17</f>
        <v>9.99686708860093</v>
      </c>
      <c r="E1008" s="0" t="n">
        <f aca="false">SUMPRODUCT('FD inverse'!$A$3:$BH$3,'FD mesh'!$B$84:$BI$84,$E1007:$BL1007)+'FD inverse'!$A$3*$C1008/Setup!$B$17+INDEX('FD inverse'!$A$3:$BH$3,1,'FD mesh'!$B$15+1)*Setup!$B$22</f>
        <v>24.3113940379168</v>
      </c>
      <c r="F1008" s="0" t="n">
        <f aca="false">SUMPRODUCT('FD inverse'!$A$4:$BH$4,'FD mesh'!$B$84:$BI$84,$E1007:$BL1007)+'FD inverse'!$A$4*$C1008/Setup!$B$17+INDEX('FD inverse'!$A$4:$BH$4,1,'FD mesh'!$B$15+1)*Setup!$B$22</f>
        <v>24.0252035599107</v>
      </c>
      <c r="G1008" s="0" t="n">
        <f aca="false">SUMPRODUCT('FD inverse'!$A$5:$BH$5,'FD mesh'!$B$84:$BI$84,$E1007:$BL1007)+'FD inverse'!$A$5*$C1008/Setup!$B$17+INDEX('FD inverse'!$A$5:$BH$5,1,'FD mesh'!$B$15+1)*Setup!$B$22</f>
        <v>23.7588758374134</v>
      </c>
      <c r="H1008" s="0" t="n">
        <f aca="false">SUMPRODUCT('FD inverse'!$A$6:$BH$6,'FD mesh'!$B$84:$BI$84,$E1007:$BL1007)+'FD inverse'!$A$6*$C1008/Setup!$B$17+INDEX('FD inverse'!$A$6:$BH$6,1,'FD mesh'!$B$15+1)*Setup!$B$22</f>
        <v>22.892620056097</v>
      </c>
      <c r="I1008" s="0" t="n">
        <f aca="false">SUMPRODUCT('FD inverse'!$A$7:$BH$7,'FD mesh'!$B$84:$BI$84,$E1007:$BL1007)+'FD inverse'!$A$7*$C1008/Setup!$B$17+INDEX('FD inverse'!$A$7:$BH$7,1,'FD mesh'!$B$15+1)*Setup!$B$22</f>
        <v>22.8210453242214</v>
      </c>
      <c r="J1008" s="0" t="n">
        <f aca="false">SUMPRODUCT('FD inverse'!$A$8:$BH$8,'FD mesh'!$B$84:$BI$84,$E1007:$BL1007)+'FD inverse'!$A$8*$C1008/Setup!$B$17+INDEX('FD inverse'!$A$8:$BH$8,1,'FD mesh'!$B$15+1)*Setup!$B$22</f>
        <v>22.7585360328877</v>
      </c>
      <c r="K1008" s="0" t="n">
        <f aca="false">SUMPRODUCT('FD inverse'!$A$9:$BH$9,'FD mesh'!$B$84:$BI$84,$E1007:$BL1007)+'FD inverse'!$A$9*$C1008/Setup!$B$17+INDEX('FD inverse'!$A$9:$BH$9,1,'FD mesh'!$B$15+1)*Setup!$B$22</f>
        <v>22.7040829789175</v>
      </c>
      <c r="L1008" s="0" t="n">
        <f aca="false">SUMPRODUCT('FD inverse'!$A$10:$BH$10,'FD mesh'!$B$84:$BI$84,$E1007:$BL1007)+'FD inverse'!$A$10*$C1008/Setup!$B$17+INDEX('FD inverse'!$A$10:$BH$10,1,'FD mesh'!$B$15+1)*Setup!$B$22</f>
        <v>22.6567795437459</v>
      </c>
      <c r="M1008" s="0" t="n">
        <f aca="false">SUMPRODUCT('FD inverse'!$A$11:$BH$11,'FD mesh'!$B$84:$BI$84,$E1007:$BL1007)+'FD inverse'!$A$11*$C1008/Setup!$B$17+INDEX('FD inverse'!$A$11:$BH$11,1,'FD mesh'!$B$15+1)*Setup!$B$22</f>
        <v>22.6158275034782</v>
      </c>
      <c r="N1008" s="0" t="n">
        <f aca="false">SUMPRODUCT('FD inverse'!$A$12:$BH$12,'FD mesh'!$B$84:$BI$84,$E1007:$BL1007)+'FD inverse'!$A$12*$C1008/Setup!$B$17+INDEX('FD inverse'!$A$12:$BH$12,1,'FD mesh'!$B$15+1)*Setup!$B$22</f>
        <v>22.5805417167192</v>
      </c>
      <c r="O1008" s="0" t="n">
        <f aca="false">SUMPRODUCT('FD inverse'!$A$13:$BH$13,'FD mesh'!$B$84:$BI$84,$E1007:$BL1007)+'FD inverse'!$A$13*$C1008/Setup!$B$17+INDEX('FD inverse'!$A$13:$BH$13,1,'FD mesh'!$B$15+1)*Setup!$B$22</f>
        <v>22.5503538243003</v>
      </c>
      <c r="P1008" s="0" t="n">
        <f aca="false">SUMPRODUCT('FD inverse'!$A$14:$BH$14,'FD mesh'!$B$84:$BI$84,$E1007:$BL1007)+'FD inverse'!$A$14*$C1008/Setup!$B$17+INDEX('FD inverse'!$A$14:$BH$14,1,'FD mesh'!$B$15+1)*Setup!$B$22</f>
        <v>22.5248150759201</v>
      </c>
      <c r="Q1008" s="0" t="n">
        <f aca="false">SUMPRODUCT('FD inverse'!$A$15:$BH$15,'FD mesh'!$B$84:$BI$84,$E1007:$BL1007)+'FD inverse'!$A$15*$C1008/Setup!$B$17+INDEX('FD inverse'!$A$15:$BH$15,1,'FD mesh'!$B$15+1)*Setup!$B$22</f>
        <v>22.5035983790334</v>
      </c>
      <c r="R1008" s="0" t="n">
        <f aca="false">SUMPRODUCT('FD inverse'!$A$16:$BH$16,'FD mesh'!$B$84:$BI$84,$E1007:$BL1007)+'FD inverse'!$A$16*$C1008/Setup!$B$17+INDEX('FD inverse'!$A$16:$BH$16,1,'FD mesh'!$B$15+1)*Setup!$B$22</f>
        <v>22.4864996451868</v>
      </c>
      <c r="S1008" s="0" t="n">
        <f aca="false">SUMPRODUCT('FD inverse'!$A$17:$BH$17,'FD mesh'!$B$84:$BI$84,$E1007:$BL1007)+'FD inverse'!$A$17*$C1008/Setup!$B$17+INDEX('FD inverse'!$A$17:$BH$17,1,'FD mesh'!$B$15+1)*Setup!$B$22</f>
        <v>22.0006398423606</v>
      </c>
      <c r="T1008" s="0" t="n">
        <f aca="false">SUMPRODUCT('FD inverse'!$A$18:$BH$18,'FD mesh'!$B$84:$BI$84,$E1007:$BL1007)+'FD inverse'!$A$18*$C1008/Setup!$B$17+INDEX('FD inverse'!$A$18:$BH$18,1,'FD mesh'!$B$15+1)*Setup!$B$22</f>
        <v>21.5165116335416</v>
      </c>
      <c r="U1008" s="0" t="n">
        <f aca="false">SUMPRODUCT('FD inverse'!$A$19:$BH$19,'FD mesh'!$B$84:$BI$84,$E1007:$BL1007)+'FD inverse'!$A$19*$C1008/Setup!$B$17+INDEX('FD inverse'!$A$19:$BH$19,1,'FD mesh'!$B$15+1)*Setup!$B$22</f>
        <v>21.033861644572</v>
      </c>
      <c r="V1008" s="0" t="n">
        <f aca="false">SUMPRODUCT('FD inverse'!$A$20:$BH$20,'FD mesh'!$B$84:$BI$84,$E1007:$BL1007)+'FD inverse'!$A$20*$C1008/Setup!$B$17+INDEX('FD inverse'!$A$20:$BH$20,1,'FD mesh'!$B$15+1)*Setup!$B$22</f>
        <v>20.5524637037327</v>
      </c>
      <c r="W1008" s="0" t="n">
        <f aca="false">SUMPRODUCT('FD inverse'!$A$21:$BH$21,'FD mesh'!$B$84:$BI$84,$E1007:$BL1007)+'FD inverse'!$A$21*$C1008/Setup!$B$17+INDEX('FD inverse'!$A$21:$BH$21,1,'FD mesh'!$B$15+1)*Setup!$B$22</f>
        <v>20.0721169577412</v>
      </c>
      <c r="X1008" s="0" t="n">
        <f aca="false">SUMPRODUCT('FD inverse'!$A$22:$BH$22,'FD mesh'!$B$84:$BI$84,$E1007:$BL1007)+'FD inverse'!$A$22*$C1008/Setup!$B$17+INDEX('FD inverse'!$A$22:$BH$22,1,'FD mesh'!$B$15+1)*Setup!$B$22</f>
        <v>19.5926439431482</v>
      </c>
      <c r="Y1008" s="0" t="n">
        <f aca="false">SUMPRODUCT('FD inverse'!$A$23:$BH$23,'FD mesh'!$B$84:$BI$84,$E1007:$BL1007)+'FD inverse'!$A$23*$C1008/Setup!$B$17+INDEX('FD inverse'!$A$23:$BH$23,1,'FD mesh'!$B$15+1)*Setup!$B$22</f>
        <v>19.1138886208898</v>
      </c>
      <c r="Z1008" s="0" t="n">
        <f aca="false">SUMPRODUCT('FD inverse'!$A$24:$BH$24,'FD mesh'!$B$84:$BI$84,$E1007:$BL1007)+'FD inverse'!$A$24*$C1008/Setup!$B$17+INDEX('FD inverse'!$A$24:$BH$24,1,'FD mesh'!$B$15+1)*Setup!$B$22</f>
        <v>18.635714380778</v>
      </c>
      <c r="AA1008" s="0" t="n">
        <f aca="false">SUMPRODUCT('FD inverse'!$A$25:$BH$25,'FD mesh'!$B$84:$BI$84,$E1007:$BL1007)+'FD inverse'!$A$25*$C1008/Setup!$B$17+INDEX('FD inverse'!$A$25:$BH$25,1,'FD mesh'!$B$15+1)*Setup!$B$22</f>
        <v>18.158002021819</v>
      </c>
      <c r="AB1008" s="0" t="n">
        <f aca="false">SUMPRODUCT('FD inverse'!$A$26:$BH$26,'FD mesh'!$B$84:$BI$84,$E1007:$BL1007)+'FD inverse'!$A$26*$C1008/Setup!$B$17+INDEX('FD inverse'!$A$26:$BH$26,1,'FD mesh'!$B$15+1)*Setup!$B$22</f>
        <v>17.6806477134435</v>
      </c>
      <c r="AC1008" s="0" t="n">
        <f aca="false">SUMPRODUCT('FD inverse'!$A$27:$BH$27,'FD mesh'!$B$84:$BI$84,$E1007:$BL1007)+'FD inverse'!$A$27*$C1008/Setup!$B$17+INDEX('FD inverse'!$A$27:$BH$27,1,'FD mesh'!$B$15+1)*Setup!$B$22</f>
        <v>17.2035609420068</v>
      </c>
      <c r="AD1008" s="0" t="n">
        <f aca="false">SUMPRODUCT('FD inverse'!$A$28:$BH$28,'FD mesh'!$B$84:$BI$84,$E1007:$BL1007)+'FD inverse'!$A$28*$C1008/Setup!$B$17+INDEX('FD inverse'!$A$28:$BH$28,1,'FD mesh'!$B$15+1)*Setup!$B$22</f>
        <v>16.7266624462781</v>
      </c>
      <c r="AE1008" s="0" t="n">
        <f aca="false">SUMPRODUCT('FD inverse'!$A$29:$BH$29,'FD mesh'!$B$84:$BI$84,$E1007:$BL1007)+'FD inverse'!$A$29*$C1008/Setup!$B$17+INDEX('FD inverse'!$A$29:$BH$29,1,'FD mesh'!$B$15+1)*Setup!$B$22</f>
        <v>16.2498821450885</v>
      </c>
      <c r="AF1008" s="0" t="n">
        <f aca="false">SUMPRODUCT('FD inverse'!$A$30:$BH$30,'FD mesh'!$B$84:$BI$84,$E1007:$BL1007)+'FD inverse'!$A$30*$C1008/Setup!$B$17+INDEX('FD inverse'!$A$30:$BH$30,1,'FD mesh'!$B$15+1)*Setup!$B$22</f>
        <v>15.7731570598332</v>
      </c>
      <c r="AG1008" s="0" t="n">
        <f aca="false">SUMPRODUCT('FD inverse'!$A$31:$BH$31,'FD mesh'!$B$84:$BI$84,$E1007:$BL1007)+'FD inverse'!$A$31*$C1008/Setup!$B$17+INDEX('FD inverse'!$A$31:$BH$31,1,'FD mesh'!$B$15+1)*Setup!$B$22</f>
        <v>15.2964292341504</v>
      </c>
      <c r="AH1008" s="0" t="n">
        <f aca="false">SUMPRODUCT('FD inverse'!$A$32:$BH$32,'FD mesh'!$B$84:$BI$84,$E1007:$BL1007)+'FD inverse'!$A$32*$C1008/Setup!$B$17+INDEX('FD inverse'!$A$32:$BH$32,1,'FD mesh'!$B$15+1)*Setup!$B$22</f>
        <v>15.2762848551786</v>
      </c>
      <c r="AI1008" s="0" t="n">
        <f aca="false">SUMPRODUCT('FD inverse'!$A$33:$BH$33,'FD mesh'!$B$84:$BI$84,$E1007:$BL1007)+'FD inverse'!$A$33*$C1008/Setup!$B$17+INDEX('FD inverse'!$A$33:$BH$33,1,'FD mesh'!$B$15+1)*Setup!$B$22</f>
        <v>15.2560384426248</v>
      </c>
      <c r="AJ1008" s="0" t="n">
        <f aca="false">SUMPRODUCT('FD inverse'!$A$34:$BH$34,'FD mesh'!$B$84:$BI$84,$E1007:$BL1007)+'FD inverse'!$A$34*$C1008/Setup!$B$17+INDEX('FD inverse'!$A$34:$BH$34,1,'FD mesh'!$B$15+1)*Setup!$B$22</f>
        <v>15.2356896081551</v>
      </c>
      <c r="AK1008" s="0" t="n">
        <f aca="false">SUMPRODUCT('FD inverse'!$A$35:$BH$35,'FD mesh'!$B$84:$BI$84,$E1007:$BL1007)+'FD inverse'!$A$35*$C1008/Setup!$B$17+INDEX('FD inverse'!$A$35:$BH$35,1,'FD mesh'!$B$15+1)*Setup!$B$22</f>
        <v>15.2152400204281</v>
      </c>
      <c r="AL1008" s="0" t="n">
        <f aca="false">SUMPRODUCT('FD inverse'!$A$36:$BH$36,'FD mesh'!$B$84:$BI$84,$E1007:$BL1007)+'FD inverse'!$A$36*$C1008/Setup!$B$17+INDEX('FD inverse'!$A$36:$BH$36,1,'FD mesh'!$B$15+1)*Setup!$B$22</f>
        <v>15.1946931806317</v>
      </c>
      <c r="AM1008" s="0" t="n">
        <f aca="false">SUMPRODUCT('FD inverse'!$A$37:$BH$37,'FD mesh'!$B$84:$BI$84,$E1007:$BL1007)+'FD inverse'!$A$37*$C1008/Setup!$B$17+INDEX('FD inverse'!$A$37:$BH$37,1,'FD mesh'!$B$15+1)*Setup!$B$22</f>
        <v>15.1740542116117</v>
      </c>
      <c r="AN1008" s="0" t="n">
        <f aca="false">SUMPRODUCT('FD inverse'!$A$38:$BH$38,'FD mesh'!$B$84:$BI$84,$E1007:$BL1007)+'FD inverse'!$A$38*$C1008/Setup!$B$17+INDEX('FD inverse'!$A$38:$BH$38,1,'FD mesh'!$B$15+1)*Setup!$B$22</f>
        <v>15.1533296600425</v>
      </c>
      <c r="AO1008" s="0" t="n">
        <f aca="false">SUMPRODUCT('FD inverse'!$A$39:$BH$39,'FD mesh'!$B$84:$BI$84,$E1007:$BL1007)+'FD inverse'!$A$39*$C1008/Setup!$B$17+INDEX('FD inverse'!$A$39:$BH$39,1,'FD mesh'!$B$15+1)*Setup!$B$22</f>
        <v>15.132527310899</v>
      </c>
      <c r="AP1008" s="0" t="n">
        <f aca="false">SUMPRODUCT('FD inverse'!$A$40:$BH$40,'FD mesh'!$B$84:$BI$84,$E1007:$BL1007)+'FD inverse'!$A$40*$C1008/Setup!$B$17+INDEX('FD inverse'!$A$40:$BH$40,1,'FD mesh'!$B$15+1)*Setup!$B$22</f>
        <v>15.1116560133122</v>
      </c>
      <c r="AQ1008" s="0" t="n">
        <f aca="false">SUMPRODUCT('FD inverse'!$A$41:$BH$41,'FD mesh'!$B$84:$BI$84,$E1007:$BL1007)+'FD inverse'!$A$41*$C1008/Setup!$B$17+INDEX('FD inverse'!$A$41:$BH$41,1,'FD mesh'!$B$15+1)*Setup!$B$22</f>
        <v>15.090725516743</v>
      </c>
      <c r="AR1008" s="0" t="n">
        <f aca="false">SUMPRODUCT('FD inverse'!$A$42:$BH$42,'FD mesh'!$B$84:$BI$84,$E1007:$BL1007)+'FD inverse'!$A$42*$C1008/Setup!$B$17+INDEX('FD inverse'!$A$42:$BH$42,1,'FD mesh'!$B$15+1)*Setup!$B$22</f>
        <v>15.0697463162804</v>
      </c>
      <c r="AS1008" s="0" t="n">
        <f aca="false">SUMPRODUCT('FD inverse'!$A$43:$BH$43,'FD mesh'!$B$84:$BI$84,$E1007:$BL1007)+'FD inverse'!$A$43*$C1008/Setup!$B$17+INDEX('FD inverse'!$A$43:$BH$43,1,'FD mesh'!$B$15+1)*Setup!$B$22</f>
        <v>0</v>
      </c>
      <c r="AT1008" s="0" t="n">
        <f aca="false">SUMPRODUCT('FD inverse'!$A$44:$BH$44,'FD mesh'!$B$84:$BI$84,$E1007:$BL1007)+'FD inverse'!$A$44*$C1008/Setup!$B$17+INDEX('FD inverse'!$A$44:$BH$44,1,'FD mesh'!$B$15+1)*Setup!$B$22</f>
        <v>0</v>
      </c>
      <c r="AU1008" s="0" t="n">
        <f aca="false">SUMPRODUCT('FD inverse'!$A$45:$BH$45,'FD mesh'!$B$84:$BI$84,$E1007:$BL1007)+'FD inverse'!$A$45*$C1008/Setup!$B$17+INDEX('FD inverse'!$A$45:$BH$45,1,'FD mesh'!$B$15+1)*Setup!$B$22</f>
        <v>0</v>
      </c>
      <c r="AV1008" s="0" t="n">
        <f aca="false">SUMPRODUCT('FD inverse'!$A$46:$BH$46,'FD mesh'!$B$84:$BI$84,$E1007:$BL1007)+'FD inverse'!$A$46*$C1008/Setup!$B$17+INDEX('FD inverse'!$A$46:$BH$46,1,'FD mesh'!$B$15+1)*Setup!$B$22</f>
        <v>0</v>
      </c>
      <c r="AW1008" s="0" t="n">
        <f aca="false">SUMPRODUCT('FD inverse'!$A$47:$BH$47,'FD mesh'!$B$84:$BI$84,$E1007:$BL1007)+'FD inverse'!$A$47*$C1008/Setup!$B$17+INDEX('FD inverse'!$A$47:$BH$47,1,'FD mesh'!$B$15+1)*Setup!$B$22</f>
        <v>0</v>
      </c>
      <c r="AX1008" s="0" t="n">
        <f aca="false">SUMPRODUCT('FD inverse'!$A$48:$BH$48,'FD mesh'!$B$84:$BI$84,$E1007:$BL1007)+'FD inverse'!$A$48*$C1008/Setup!$B$17+INDEX('FD inverse'!$A$48:$BH$48,1,'FD mesh'!$B$15+1)*Setup!$B$22</f>
        <v>0</v>
      </c>
      <c r="AY1008" s="0" t="n">
        <f aca="false">SUMPRODUCT('FD inverse'!$A$49:$BH$49,'FD mesh'!$B$84:$BI$84,$E1007:$BL1007)+'FD inverse'!$A$49*$C1008/Setup!$B$17+INDEX('FD inverse'!$A$49:$BH$49,1,'FD mesh'!$B$15+1)*Setup!$B$22</f>
        <v>0</v>
      </c>
      <c r="AZ1008" s="0" t="n">
        <f aca="false">SUMPRODUCT('FD inverse'!$A$50:$BH$50,'FD mesh'!$B$84:$BI$84,$E1007:$BL1007)+'FD inverse'!$A$50*$C1008/Setup!$B$17+INDEX('FD inverse'!$A$50:$BH$50,1,'FD mesh'!$B$15+1)*Setup!$B$22</f>
        <v>0</v>
      </c>
      <c r="BA1008" s="0" t="n">
        <f aca="false">SUMPRODUCT('FD inverse'!$A$51:$BH$51,'FD mesh'!$B$84:$BI$84,$E1007:$BL1007)+'FD inverse'!$A$51*$C1008/Setup!$B$17+INDEX('FD inverse'!$A$51:$BH$51,1,'FD mesh'!$B$15+1)*Setup!$B$22</f>
        <v>0</v>
      </c>
      <c r="BB1008" s="0" t="n">
        <f aca="false">SUMPRODUCT('FD inverse'!$A$52:$BH$52,'FD mesh'!$B$84:$BI$84,$E1007:$BL1007)+'FD inverse'!$A$52*$C1008/Setup!$B$17+INDEX('FD inverse'!$A$52:$BH$52,1,'FD mesh'!$B$15+1)*Setup!$B$22</f>
        <v>0</v>
      </c>
      <c r="BC1008" s="0" t="n">
        <f aca="false">SUMPRODUCT('FD inverse'!$A$53:$BH$53,'FD mesh'!$B$84:$BI$84,$E1007:$BL1007)+'FD inverse'!$A$53*$C1008/Setup!$B$17+INDEX('FD inverse'!$A$53:$BH$53,1,'FD mesh'!$B$15+1)*Setup!$B$22</f>
        <v>0</v>
      </c>
      <c r="BD1008" s="0" t="n">
        <f aca="false">SUMPRODUCT('FD inverse'!$A$54:$BH$54,'FD mesh'!$B$84:$BI$84,$E1007:$BL1007)+'FD inverse'!$A$54*$C1008/Setup!$B$17+INDEX('FD inverse'!$A$54:$BH$54,1,'FD mesh'!$B$15+1)*Setup!$B$22</f>
        <v>0</v>
      </c>
      <c r="BE1008" s="0" t="n">
        <f aca="false">SUMPRODUCT('FD inverse'!$A$55:$BH$55,'FD mesh'!$B$84:$BI$84,$E1007:$BL1007)+'FD inverse'!$A$55*$C1008/Setup!$B$17+INDEX('FD inverse'!$A$55:$BH$55,1,'FD mesh'!$B$15+1)*Setup!$B$22</f>
        <v>0</v>
      </c>
      <c r="BF1008" s="0" t="n">
        <f aca="false">SUMPRODUCT('FD inverse'!$A$56:$BH$56,'FD mesh'!$B$84:$BI$84,$E1007:$BL1007)+'FD inverse'!$A$56*$C1008/Setup!$B$17+INDEX('FD inverse'!$A$56:$BH$56,1,'FD mesh'!$B$15+1)*Setup!$B$22</f>
        <v>0</v>
      </c>
      <c r="BG1008" s="0" t="n">
        <f aca="false">SUMPRODUCT('FD inverse'!$A$57:$BH$57,'FD mesh'!$B$84:$BI$84,$E1007:$BL1007)+'FD inverse'!$A$57*$C1008/Setup!$B$17+INDEX('FD inverse'!$A$57:$BH$57,1,'FD mesh'!$B$15+1)*Setup!$B$22</f>
        <v>0</v>
      </c>
      <c r="BH1008" s="0" t="n">
        <f aca="false">SUMPRODUCT('FD inverse'!$A$58:$BH$58,'FD mesh'!$B$84:$BI$84,$E1007:$BL1007)+'FD inverse'!$A$58*$C1008/Setup!$B$17+INDEX('FD inverse'!$A$58:$BH$58,1,'FD mesh'!$B$15+1)*Setup!$B$22</f>
        <v>0</v>
      </c>
      <c r="BI1008" s="0" t="n">
        <f aca="false">SUMPRODUCT('FD inverse'!$A$59:$BH$59,'FD mesh'!$B$84:$BI$84,$E1007:$BL1007)+'FD inverse'!$A$59*$C1008/Setup!$B$17+INDEX('FD inverse'!$A$59:$BH$59,1,'FD mesh'!$B$15+1)*Setup!$B$22</f>
        <v>0</v>
      </c>
      <c r="BJ1008" s="0" t="n">
        <f aca="false">SUMPRODUCT('FD inverse'!$A$60:$BH$60,'FD mesh'!$B$84:$BI$84,$E1007:$BL1007)+'FD inverse'!$A$60*$C1008/Setup!$B$17+INDEX('FD inverse'!$A$60:$BH$60,1,'FD mesh'!$B$15+1)*Setup!$B$22</f>
        <v>0</v>
      </c>
      <c r="BK1008" s="0" t="n">
        <f aca="false">SUMPRODUCT('FD inverse'!$A$61:$BH$61,'FD mesh'!$B$84:$BI$84,$E1007:$BL1007)+'FD inverse'!$A$61*$C1008/Setup!$B$17+INDEX('FD inverse'!$A$61:$BH$61,1,'FD mesh'!$B$15+1)*Setup!$B$22</f>
        <v>0</v>
      </c>
      <c r="BL1008" s="0" t="n">
        <f aca="false">SUMPRODUCT('FD inverse'!$A$62:$BH$62,'FD mesh'!$B$84:$BI$84,$E1007:$BL1007)+'FD inverse'!$A$62*$C1008/Setup!$B$17+INDEX('FD inverse'!$A$62:$BH$62,1,'FD mesh'!$B$15+1)*Setup!$B$22</f>
        <v>0</v>
      </c>
    </row>
    <row r="1009" customFormat="false" ht="15" hidden="false" customHeight="false" outlineLevel="0" collapsed="false">
      <c r="A1009" s="0" t="n">
        <v>1004</v>
      </c>
      <c r="B1009" s="0" t="n">
        <f aca="false">A1009*Setup!$B$11/3600</f>
        <v>83.6666666666667</v>
      </c>
      <c r="C1009" s="0" t="n">
        <f aca="false">Setup!$B$7+Setup!$B$8*COS(2*PI()*(B1009-Setup!$B$9)/24)</f>
        <v>25.6904730469628</v>
      </c>
      <c r="D1009" s="0" t="n">
        <f aca="false">(C1009-E1009)/Setup!$B$17</f>
        <v>10.2086325770948</v>
      </c>
      <c r="E1009" s="0" t="n">
        <f aca="false">SUMPRODUCT('FD inverse'!$A$3:$BH$3,'FD mesh'!$B$84:$BI$84,$E1008:$BL1008)+'FD inverse'!$A$3*$C1009/Setup!$B$17+INDEX('FD inverse'!$A$3:$BH$3,1,'FD mesh'!$B$15+1)*Setup!$B$22</f>
        <v>24.3633508119405</v>
      </c>
      <c r="F1009" s="0" t="n">
        <f aca="false">SUMPRODUCT('FD inverse'!$A$4:$BH$4,'FD mesh'!$B$84:$BI$84,$E1008:$BL1008)+'FD inverse'!$A$4*$C1009/Setup!$B$17+INDEX('FD inverse'!$A$4:$BH$4,1,'FD mesh'!$B$15+1)*Setup!$B$22</f>
        <v>24.0707978030167</v>
      </c>
      <c r="G1009" s="0" t="n">
        <f aca="false">SUMPRODUCT('FD inverse'!$A$5:$BH$5,'FD mesh'!$B$84:$BI$84,$E1008:$BL1008)+'FD inverse'!$A$5*$C1009/Setup!$B$17+INDEX('FD inverse'!$A$5:$BH$5,1,'FD mesh'!$B$15+1)*Setup!$B$22</f>
        <v>23.7980339621077</v>
      </c>
      <c r="H1009" s="0" t="n">
        <f aca="false">SUMPRODUCT('FD inverse'!$A$6:$BH$6,'FD mesh'!$B$84:$BI$84,$E1008:$BL1008)+'FD inverse'!$A$6*$C1009/Setup!$B$17+INDEX('FD inverse'!$A$6:$BH$6,1,'FD mesh'!$B$15+1)*Setup!$B$22</f>
        <v>22.9101002559096</v>
      </c>
      <c r="I1009" s="0" t="n">
        <f aca="false">SUMPRODUCT('FD inverse'!$A$7:$BH$7,'FD mesh'!$B$84:$BI$84,$E1008:$BL1008)+'FD inverse'!$A$7*$C1009/Setup!$B$17+INDEX('FD inverse'!$A$7:$BH$7,1,'FD mesh'!$B$15+1)*Setup!$B$22</f>
        <v>22.8366784529459</v>
      </c>
      <c r="J1009" s="0" t="n">
        <f aca="false">SUMPRODUCT('FD inverse'!$A$8:$BH$8,'FD mesh'!$B$84:$BI$84,$E1008:$BL1008)+'FD inverse'!$A$8*$C1009/Setup!$B$17+INDEX('FD inverse'!$A$8:$BH$8,1,'FD mesh'!$B$15+1)*Setup!$B$22</f>
        <v>22.7724797347755</v>
      </c>
      <c r="K1009" s="0" t="n">
        <f aca="false">SUMPRODUCT('FD inverse'!$A$9:$BH$9,'FD mesh'!$B$84:$BI$84,$E1008:$BL1008)+'FD inverse'!$A$9*$C1009/Setup!$B$17+INDEX('FD inverse'!$A$9:$BH$9,1,'FD mesh'!$B$15+1)*Setup!$B$22</f>
        <v>22.7165073894002</v>
      </c>
      <c r="L1009" s="0" t="n">
        <f aca="false">SUMPRODUCT('FD inverse'!$A$10:$BH$10,'FD mesh'!$B$84:$BI$84,$E1008:$BL1008)+'FD inverse'!$A$10*$C1009/Setup!$B$17+INDEX('FD inverse'!$A$10:$BH$10,1,'FD mesh'!$B$15+1)*Setup!$B$22</f>
        <v>22.6678650797079</v>
      </c>
      <c r="M1009" s="0" t="n">
        <f aca="false">SUMPRODUCT('FD inverse'!$A$11:$BH$11,'FD mesh'!$B$84:$BI$84,$E1008:$BL1008)+'FD inverse'!$A$11*$C1009/Setup!$B$17+INDEX('FD inverse'!$A$11:$BH$11,1,'FD mesh'!$B$15+1)*Setup!$B$22</f>
        <v>22.6257629092261</v>
      </c>
      <c r="N1009" s="0" t="n">
        <f aca="false">SUMPRODUCT('FD inverse'!$A$12:$BH$12,'FD mesh'!$B$84:$BI$84,$E1008:$BL1008)+'FD inverse'!$A$12*$C1009/Setup!$B$17+INDEX('FD inverse'!$A$12:$BH$12,1,'FD mesh'!$B$15+1)*Setup!$B$22</f>
        <v>22.5895223350559</v>
      </c>
      <c r="O1009" s="0" t="n">
        <f aca="false">SUMPRODUCT('FD inverse'!$A$13:$BH$13,'FD mesh'!$B$84:$BI$84,$E1008:$BL1008)+'FD inverse'!$A$13*$C1009/Setup!$B$17+INDEX('FD inverse'!$A$13:$BH$13,1,'FD mesh'!$B$15+1)*Setup!$B$22</f>
        <v>22.5585800607893</v>
      </c>
      <c r="P1009" s="0" t="n">
        <f aca="false">SUMPRODUCT('FD inverse'!$A$14:$BH$14,'FD mesh'!$B$84:$BI$84,$E1008:$BL1008)+'FD inverse'!$A$14*$C1009/Setup!$B$17+INDEX('FD inverse'!$A$14:$BH$14,1,'FD mesh'!$B$15+1)*Setup!$B$22</f>
        <v>22.5324910233893</v>
      </c>
      <c r="Q1009" s="0" t="n">
        <f aca="false">SUMPRODUCT('FD inverse'!$A$15:$BH$15,'FD mesh'!$B$84:$BI$84,$E1008:$BL1008)+'FD inverse'!$A$15*$C1009/Setup!$B$17+INDEX('FD inverse'!$A$15:$BH$15,1,'FD mesh'!$B$15+1)*Setup!$B$22</f>
        <v>22.5109305685671</v>
      </c>
      <c r="R1009" s="0" t="n">
        <f aca="false">SUMPRODUCT('FD inverse'!$A$16:$BH$16,'FD mesh'!$B$84:$BI$84,$E1008:$BL1008)+'FD inverse'!$A$16*$C1009/Setup!$B$17+INDEX('FD inverse'!$A$16:$BH$16,1,'FD mesh'!$B$15+1)*Setup!$B$22</f>
        <v>22.493695889281</v>
      </c>
      <c r="S1009" s="0" t="n">
        <f aca="false">SUMPRODUCT('FD inverse'!$A$17:$BH$17,'FD mesh'!$B$84:$BI$84,$E1008:$BL1008)+'FD inverse'!$A$17*$C1009/Setup!$B$17+INDEX('FD inverse'!$A$17:$BH$17,1,'FD mesh'!$B$15+1)*Setup!$B$22</f>
        <v>22.0068564919998</v>
      </c>
      <c r="T1009" s="0" t="n">
        <f aca="false">SUMPRODUCT('FD inverse'!$A$18:$BH$18,'FD mesh'!$B$84:$BI$84,$E1008:$BL1008)+'FD inverse'!$A$18*$C1009/Setup!$B$17+INDEX('FD inverse'!$A$18:$BH$18,1,'FD mesh'!$B$15+1)*Setup!$B$22</f>
        <v>21.5218465658981</v>
      </c>
      <c r="U1009" s="0" t="n">
        <f aca="false">SUMPRODUCT('FD inverse'!$A$19:$BH$19,'FD mesh'!$B$84:$BI$84,$E1008:$BL1008)+'FD inverse'!$A$19*$C1009/Setup!$B$17+INDEX('FD inverse'!$A$19:$BH$19,1,'FD mesh'!$B$15+1)*Setup!$B$22</f>
        <v>21.0384066341757</v>
      </c>
      <c r="V1009" s="0" t="n">
        <f aca="false">SUMPRODUCT('FD inverse'!$A$20:$BH$20,'FD mesh'!$B$84:$BI$84,$E1008:$BL1008)+'FD inverse'!$A$20*$C1009/Setup!$B$17+INDEX('FD inverse'!$A$20:$BH$20,1,'FD mesh'!$B$15+1)*Setup!$B$22</f>
        <v>20.5563042279652</v>
      </c>
      <c r="W1009" s="0" t="n">
        <f aca="false">SUMPRODUCT('FD inverse'!$A$21:$BH$21,'FD mesh'!$B$84:$BI$84,$E1008:$BL1008)+'FD inverse'!$A$21*$C1009/Setup!$B$17+INDEX('FD inverse'!$A$21:$BH$21,1,'FD mesh'!$B$15+1)*Setup!$B$22</f>
        <v>20.0753320331717</v>
      </c>
      <c r="X1009" s="0" t="n">
        <f aca="false">SUMPRODUCT('FD inverse'!$A$22:$BH$22,'FD mesh'!$B$84:$BI$84,$E1008:$BL1008)+'FD inverse'!$A$22*$C1009/Setup!$B$17+INDEX('FD inverse'!$A$22:$BH$22,1,'FD mesh'!$B$15+1)*Setup!$B$22</f>
        <v>19.5953059891477</v>
      </c>
      <c r="Y1009" s="0" t="n">
        <f aca="false">SUMPRODUCT('FD inverse'!$A$23:$BH$23,'FD mesh'!$B$84:$BI$84,$E1008:$BL1008)+'FD inverse'!$A$23*$C1009/Setup!$B$17+INDEX('FD inverse'!$A$23:$BH$23,1,'FD mesh'!$B$15+1)*Setup!$B$22</f>
        <v>19.1160633472321</v>
      </c>
      <c r="Z1009" s="0" t="n">
        <f aca="false">SUMPRODUCT('FD inverse'!$A$24:$BH$24,'FD mesh'!$B$84:$BI$84,$E1008:$BL1008)+'FD inverse'!$A$24*$C1009/Setup!$B$17+INDEX('FD inverse'!$A$24:$BH$24,1,'FD mesh'!$B$15+1)*Setup!$B$22</f>
        <v>18.6374606962116</v>
      </c>
      <c r="AA1009" s="0" t="n">
        <f aca="false">SUMPRODUCT('FD inverse'!$A$25:$BH$25,'FD mesh'!$B$84:$BI$84,$E1008:$BL1008)+'FD inverse'!$A$25*$C1009/Setup!$B$17+INDEX('FD inverse'!$A$25:$BH$25,1,'FD mesh'!$B$15+1)*Setup!$B$22</f>
        <v>18.1593719608758</v>
      </c>
      <c r="AB1009" s="0" t="n">
        <f aca="false">SUMPRODUCT('FD inverse'!$A$26:$BH$26,'FD mesh'!$B$84:$BI$84,$E1008:$BL1008)+'FD inverse'!$A$26*$C1009/Setup!$B$17+INDEX('FD inverse'!$A$26:$BH$26,1,'FD mesh'!$B$15+1)*Setup!$B$22</f>
        <v>17.6816863790338</v>
      </c>
      <c r="AC1009" s="0" t="n">
        <f aca="false">SUMPRODUCT('FD inverse'!$A$27:$BH$27,'FD mesh'!$B$84:$BI$84,$E1008:$BL1008)+'FD inverse'!$A$27*$C1009/Setup!$B$17+INDEX('FD inverse'!$A$27:$BH$27,1,'FD mesh'!$B$15+1)*Setup!$B$22</f>
        <v>17.2043064616371</v>
      </c>
      <c r="AD1009" s="0" t="n">
        <f aca="false">SUMPRODUCT('FD inverse'!$A$28:$BH$28,'FD mesh'!$B$84:$BI$84,$E1008:$BL1008)+'FD inverse'!$A$28*$C1009/Setup!$B$17+INDEX('FD inverse'!$A$28:$BH$28,1,'FD mesh'!$B$15+1)*Setup!$B$22</f>
        <v>16.7271459400172</v>
      </c>
      <c r="AE1009" s="0" t="n">
        <f aca="false">SUMPRODUCT('FD inverse'!$A$29:$BH$29,'FD mesh'!$B$84:$BI$84,$E1008:$BL1008)+'FD inverse'!$A$29*$C1009/Setup!$B$17+INDEX('FD inverse'!$A$29:$BH$29,1,'FD mesh'!$B$15+1)*Setup!$B$22</f>
        <v>16.2501277036977</v>
      </c>
      <c r="AF1009" s="0" t="n">
        <f aca="false">SUMPRODUCT('FD inverse'!$A$30:$BH$30,'FD mesh'!$B$84:$BI$84,$E1008:$BL1008)+'FD inverse'!$A$30*$C1009/Setup!$B$17+INDEX('FD inverse'!$A$30:$BH$30,1,'FD mesh'!$B$15+1)*Setup!$B$22</f>
        <v>15.7731817317689</v>
      </c>
      <c r="AG1009" s="0" t="n">
        <f aca="false">SUMPRODUCT('FD inverse'!$A$31:$BH$31,'FD mesh'!$B$84:$BI$84,$E1008:$BL1008)+'FD inverse'!$A$31*$C1009/Setup!$B$17+INDEX('FD inverse'!$A$31:$BH$31,1,'FD mesh'!$B$15+1)*Setup!$B$22</f>
        <v>15.2962430204383</v>
      </c>
      <c r="AH1009" s="0" t="n">
        <f aca="false">SUMPRODUCT('FD inverse'!$A$32:$BH$32,'FD mesh'!$B$84:$BI$84,$E1008:$BL1008)+'FD inverse'!$A$32*$C1009/Setup!$B$17+INDEX('FD inverse'!$A$32:$BH$32,1,'FD mesh'!$B$15+1)*Setup!$B$22</f>
        <v>15.2760923572902</v>
      </c>
      <c r="AI1009" s="0" t="n">
        <f aca="false">SUMPRODUCT('FD inverse'!$A$33:$BH$33,'FD mesh'!$B$84:$BI$84,$E1008:$BL1008)+'FD inverse'!$A$33*$C1009/Setup!$B$17+INDEX('FD inverse'!$A$33:$BH$33,1,'FD mesh'!$B$15+1)*Setup!$B$22</f>
        <v>15.2558442472772</v>
      </c>
      <c r="AJ1009" s="0" t="n">
        <f aca="false">SUMPRODUCT('FD inverse'!$A$34:$BH$34,'FD mesh'!$B$84:$BI$84,$E1008:$BL1008)+'FD inverse'!$A$34*$C1009/Setup!$B$17+INDEX('FD inverse'!$A$34:$BH$34,1,'FD mesh'!$B$15+1)*Setup!$B$22</f>
        <v>15.2354978311063</v>
      </c>
      <c r="AK1009" s="0" t="n">
        <f aca="false">SUMPRODUCT('FD inverse'!$A$35:$BH$35,'FD mesh'!$B$84:$BI$84,$E1008:$BL1008)+'FD inverse'!$A$35*$C1009/Setup!$B$17+INDEX('FD inverse'!$A$35:$BH$35,1,'FD mesh'!$B$15+1)*Setup!$B$22</f>
        <v>15.2150543329761</v>
      </c>
      <c r="AL1009" s="0" t="n">
        <f aca="false">SUMPRODUCT('FD inverse'!$A$36:$BH$36,'FD mesh'!$B$84:$BI$84,$E1008:$BL1008)+'FD inverse'!$A$36*$C1009/Setup!$B$17+INDEX('FD inverse'!$A$36:$BH$36,1,'FD mesh'!$B$15+1)*Setup!$B$22</f>
        <v>15.1945168355807</v>
      </c>
      <c r="AM1009" s="0" t="n">
        <f aca="false">SUMPRODUCT('FD inverse'!$A$37:$BH$37,'FD mesh'!$B$84:$BI$84,$E1008:$BL1008)+'FD inverse'!$A$37*$C1009/Setup!$B$17+INDEX('FD inverse'!$A$37:$BH$37,1,'FD mesh'!$B$15+1)*Setup!$B$22</f>
        <v>15.1738900682587</v>
      </c>
      <c r="AN1009" s="0" t="n">
        <f aca="false">SUMPRODUCT('FD inverse'!$A$38:$BH$38,'FD mesh'!$B$84:$BI$84,$E1008:$BL1008)+'FD inverse'!$A$38*$C1009/Setup!$B$17+INDEX('FD inverse'!$A$38:$BH$38,1,'FD mesh'!$B$15+1)*Setup!$B$22</f>
        <v>15.1531802077907</v>
      </c>
      <c r="AO1009" s="0" t="n">
        <f aca="false">SUMPRODUCT('FD inverse'!$A$39:$BH$39,'FD mesh'!$B$84:$BI$84,$E1008:$BL1008)+'FD inverse'!$A$39*$C1009/Setup!$B$17+INDEX('FD inverse'!$A$39:$BH$39,1,'FD mesh'!$B$15+1)*Setup!$B$22</f>
        <v>15.1323946911505</v>
      </c>
      <c r="AP1009" s="0" t="n">
        <f aca="false">SUMPRODUCT('FD inverse'!$A$40:$BH$40,'FD mesh'!$B$84:$BI$84,$E1008:$BL1008)+'FD inverse'!$A$40*$C1009/Setup!$B$17+INDEX('FD inverse'!$A$40:$BH$40,1,'FD mesh'!$B$15+1)*Setup!$B$22</f>
        <v>15.1115420393389</v>
      </c>
      <c r="AQ1009" s="0" t="n">
        <f aca="false">SUMPRODUCT('FD inverse'!$A$41:$BH$41,'FD mesh'!$B$84:$BI$84,$E1008:$BL1008)+'FD inverse'!$A$41*$C1009/Setup!$B$17+INDEX('FD inverse'!$A$41:$BH$41,1,'FD mesh'!$B$15+1)*Setup!$B$22</f>
        <v>15.0906316912769</v>
      </c>
      <c r="AR1009" s="0" t="n">
        <f aca="false">SUMPRODUCT('FD inverse'!$A$42:$BH$42,'FD mesh'!$B$84:$BI$84,$E1008:$BL1008)+'FD inverse'!$A$42*$C1009/Setup!$B$17+INDEX('FD inverse'!$A$42:$BH$42,1,'FD mesh'!$B$15+1)*Setup!$B$22</f>
        <v>15.0696738466028</v>
      </c>
      <c r="AS1009" s="0" t="n">
        <f aca="false">SUMPRODUCT('FD inverse'!$A$43:$BH$43,'FD mesh'!$B$84:$BI$84,$E1008:$BL1008)+'FD inverse'!$A$43*$C1009/Setup!$B$17+INDEX('FD inverse'!$A$43:$BH$43,1,'FD mesh'!$B$15+1)*Setup!$B$22</f>
        <v>0</v>
      </c>
      <c r="AT1009" s="0" t="n">
        <f aca="false">SUMPRODUCT('FD inverse'!$A$44:$BH$44,'FD mesh'!$B$84:$BI$84,$E1008:$BL1008)+'FD inverse'!$A$44*$C1009/Setup!$B$17+INDEX('FD inverse'!$A$44:$BH$44,1,'FD mesh'!$B$15+1)*Setup!$B$22</f>
        <v>0</v>
      </c>
      <c r="AU1009" s="0" t="n">
        <f aca="false">SUMPRODUCT('FD inverse'!$A$45:$BH$45,'FD mesh'!$B$84:$BI$84,$E1008:$BL1008)+'FD inverse'!$A$45*$C1009/Setup!$B$17+INDEX('FD inverse'!$A$45:$BH$45,1,'FD mesh'!$B$15+1)*Setup!$B$22</f>
        <v>0</v>
      </c>
      <c r="AV1009" s="0" t="n">
        <f aca="false">SUMPRODUCT('FD inverse'!$A$46:$BH$46,'FD mesh'!$B$84:$BI$84,$E1008:$BL1008)+'FD inverse'!$A$46*$C1009/Setup!$B$17+INDEX('FD inverse'!$A$46:$BH$46,1,'FD mesh'!$B$15+1)*Setup!$B$22</f>
        <v>0</v>
      </c>
      <c r="AW1009" s="0" t="n">
        <f aca="false">SUMPRODUCT('FD inverse'!$A$47:$BH$47,'FD mesh'!$B$84:$BI$84,$E1008:$BL1008)+'FD inverse'!$A$47*$C1009/Setup!$B$17+INDEX('FD inverse'!$A$47:$BH$47,1,'FD mesh'!$B$15+1)*Setup!$B$22</f>
        <v>0</v>
      </c>
      <c r="AX1009" s="0" t="n">
        <f aca="false">SUMPRODUCT('FD inverse'!$A$48:$BH$48,'FD mesh'!$B$84:$BI$84,$E1008:$BL1008)+'FD inverse'!$A$48*$C1009/Setup!$B$17+INDEX('FD inverse'!$A$48:$BH$48,1,'FD mesh'!$B$15+1)*Setup!$B$22</f>
        <v>0</v>
      </c>
      <c r="AY1009" s="0" t="n">
        <f aca="false">SUMPRODUCT('FD inverse'!$A$49:$BH$49,'FD mesh'!$B$84:$BI$84,$E1008:$BL1008)+'FD inverse'!$A$49*$C1009/Setup!$B$17+INDEX('FD inverse'!$A$49:$BH$49,1,'FD mesh'!$B$15+1)*Setup!$B$22</f>
        <v>0</v>
      </c>
      <c r="AZ1009" s="0" t="n">
        <f aca="false">SUMPRODUCT('FD inverse'!$A$50:$BH$50,'FD mesh'!$B$84:$BI$84,$E1008:$BL1008)+'FD inverse'!$A$50*$C1009/Setup!$B$17+INDEX('FD inverse'!$A$50:$BH$50,1,'FD mesh'!$B$15+1)*Setup!$B$22</f>
        <v>0</v>
      </c>
      <c r="BA1009" s="0" t="n">
        <f aca="false">SUMPRODUCT('FD inverse'!$A$51:$BH$51,'FD mesh'!$B$84:$BI$84,$E1008:$BL1008)+'FD inverse'!$A$51*$C1009/Setup!$B$17+INDEX('FD inverse'!$A$51:$BH$51,1,'FD mesh'!$B$15+1)*Setup!$B$22</f>
        <v>0</v>
      </c>
      <c r="BB1009" s="0" t="n">
        <f aca="false">SUMPRODUCT('FD inverse'!$A$52:$BH$52,'FD mesh'!$B$84:$BI$84,$E1008:$BL1008)+'FD inverse'!$A$52*$C1009/Setup!$B$17+INDEX('FD inverse'!$A$52:$BH$52,1,'FD mesh'!$B$15+1)*Setup!$B$22</f>
        <v>0</v>
      </c>
      <c r="BC1009" s="0" t="n">
        <f aca="false">SUMPRODUCT('FD inverse'!$A$53:$BH$53,'FD mesh'!$B$84:$BI$84,$E1008:$BL1008)+'FD inverse'!$A$53*$C1009/Setup!$B$17+INDEX('FD inverse'!$A$53:$BH$53,1,'FD mesh'!$B$15+1)*Setup!$B$22</f>
        <v>0</v>
      </c>
      <c r="BD1009" s="0" t="n">
        <f aca="false">SUMPRODUCT('FD inverse'!$A$54:$BH$54,'FD mesh'!$B$84:$BI$84,$E1008:$BL1008)+'FD inverse'!$A$54*$C1009/Setup!$B$17+INDEX('FD inverse'!$A$54:$BH$54,1,'FD mesh'!$B$15+1)*Setup!$B$22</f>
        <v>0</v>
      </c>
      <c r="BE1009" s="0" t="n">
        <f aca="false">SUMPRODUCT('FD inverse'!$A$55:$BH$55,'FD mesh'!$B$84:$BI$84,$E1008:$BL1008)+'FD inverse'!$A$55*$C1009/Setup!$B$17+INDEX('FD inverse'!$A$55:$BH$55,1,'FD mesh'!$B$15+1)*Setup!$B$22</f>
        <v>0</v>
      </c>
      <c r="BF1009" s="0" t="n">
        <f aca="false">SUMPRODUCT('FD inverse'!$A$56:$BH$56,'FD mesh'!$B$84:$BI$84,$E1008:$BL1008)+'FD inverse'!$A$56*$C1009/Setup!$B$17+INDEX('FD inverse'!$A$56:$BH$56,1,'FD mesh'!$B$15+1)*Setup!$B$22</f>
        <v>0</v>
      </c>
      <c r="BG1009" s="0" t="n">
        <f aca="false">SUMPRODUCT('FD inverse'!$A$57:$BH$57,'FD mesh'!$B$84:$BI$84,$E1008:$BL1008)+'FD inverse'!$A$57*$C1009/Setup!$B$17+INDEX('FD inverse'!$A$57:$BH$57,1,'FD mesh'!$B$15+1)*Setup!$B$22</f>
        <v>0</v>
      </c>
      <c r="BH1009" s="0" t="n">
        <f aca="false">SUMPRODUCT('FD inverse'!$A$58:$BH$58,'FD mesh'!$B$84:$BI$84,$E1008:$BL1008)+'FD inverse'!$A$58*$C1009/Setup!$B$17+INDEX('FD inverse'!$A$58:$BH$58,1,'FD mesh'!$B$15+1)*Setup!$B$22</f>
        <v>0</v>
      </c>
      <c r="BI1009" s="0" t="n">
        <f aca="false">SUMPRODUCT('FD inverse'!$A$59:$BH$59,'FD mesh'!$B$84:$BI$84,$E1008:$BL1008)+'FD inverse'!$A$59*$C1009/Setup!$B$17+INDEX('FD inverse'!$A$59:$BH$59,1,'FD mesh'!$B$15+1)*Setup!$B$22</f>
        <v>0</v>
      </c>
      <c r="BJ1009" s="0" t="n">
        <f aca="false">SUMPRODUCT('FD inverse'!$A$60:$BH$60,'FD mesh'!$B$84:$BI$84,$E1008:$BL1008)+'FD inverse'!$A$60*$C1009/Setup!$B$17+INDEX('FD inverse'!$A$60:$BH$60,1,'FD mesh'!$B$15+1)*Setup!$B$22</f>
        <v>0</v>
      </c>
      <c r="BK1009" s="0" t="n">
        <f aca="false">SUMPRODUCT('FD inverse'!$A$61:$BH$61,'FD mesh'!$B$84:$BI$84,$E1008:$BL1008)+'FD inverse'!$A$61*$C1009/Setup!$B$17+INDEX('FD inverse'!$A$61:$BH$61,1,'FD mesh'!$B$15+1)*Setup!$B$22</f>
        <v>0</v>
      </c>
      <c r="BL1009" s="0" t="n">
        <f aca="false">SUMPRODUCT('FD inverse'!$A$62:$BH$62,'FD mesh'!$B$84:$BI$84,$E1008:$BL1008)+'FD inverse'!$A$62*$C1009/Setup!$B$17+INDEX('FD inverse'!$A$62:$BH$62,1,'FD mesh'!$B$15+1)*Setup!$B$22</f>
        <v>0</v>
      </c>
    </row>
    <row r="1010" customFormat="false" ht="15" hidden="false" customHeight="false" outlineLevel="0" collapsed="false">
      <c r="A1010" s="0" t="n">
        <v>1005</v>
      </c>
      <c r="B1010" s="0" t="n">
        <f aca="false">A1010*Setup!$B$11/3600</f>
        <v>83.75</v>
      </c>
      <c r="C1010" s="0" t="n">
        <f aca="false">Setup!$B$7+Setup!$B$8*COS(2*PI()*(B1010-Setup!$B$9)/24)</f>
        <v>25.769154760876</v>
      </c>
      <c r="D1010" s="0" t="n">
        <f aca="false">(C1010-E1010)/Setup!$B$17</f>
        <v>10.4165250568436</v>
      </c>
      <c r="E1010" s="0" t="n">
        <f aca="false">SUMPRODUCT('FD inverse'!$A$3:$BH$3,'FD mesh'!$B$84:$BI$84,$E1009:$BL1009)+'FD inverse'!$A$3*$C1010/Setup!$B$17+INDEX('FD inverse'!$A$3:$BH$3,1,'FD mesh'!$B$15+1)*Setup!$B$22</f>
        <v>24.4150065034863</v>
      </c>
      <c r="F1010" s="0" t="n">
        <f aca="false">SUMPRODUCT('FD inverse'!$A$4:$BH$4,'FD mesh'!$B$84:$BI$84,$E1009:$BL1009)+'FD inverse'!$A$4*$C1010/Setup!$B$17+INDEX('FD inverse'!$A$4:$BH$4,1,'FD mesh'!$B$15+1)*Setup!$B$22</f>
        <v>24.1162008793002</v>
      </c>
      <c r="G1010" s="0" t="n">
        <f aca="false">SUMPRODUCT('FD inverse'!$A$5:$BH$5,'FD mesh'!$B$84:$BI$84,$E1009:$BL1009)+'FD inverse'!$A$5*$C1010/Setup!$B$17+INDEX('FD inverse'!$A$5:$BH$5,1,'FD mesh'!$B$15+1)*Setup!$B$22</f>
        <v>23.8371014514176</v>
      </c>
      <c r="H1010" s="0" t="n">
        <f aca="false">SUMPRODUCT('FD inverse'!$A$6:$BH$6,'FD mesh'!$B$84:$BI$84,$E1009:$BL1009)+'FD inverse'!$A$6*$C1010/Setup!$B$17+INDEX('FD inverse'!$A$6:$BH$6,1,'FD mesh'!$B$15+1)*Setup!$B$22</f>
        <v>22.9278140846873</v>
      </c>
      <c r="I1010" s="0" t="n">
        <f aca="false">SUMPRODUCT('FD inverse'!$A$7:$BH$7,'FD mesh'!$B$84:$BI$84,$E1009:$BL1009)+'FD inverse'!$A$7*$C1010/Setup!$B$17+INDEX('FD inverse'!$A$7:$BH$7,1,'FD mesh'!$B$15+1)*Setup!$B$22</f>
        <v>22.8525714943506</v>
      </c>
      <c r="J1010" s="0" t="n">
        <f aca="false">SUMPRODUCT('FD inverse'!$A$8:$BH$8,'FD mesh'!$B$84:$BI$84,$E1009:$BL1009)+'FD inverse'!$A$8*$C1010/Setup!$B$17+INDEX('FD inverse'!$A$8:$BH$8,1,'FD mesh'!$B$15+1)*Setup!$B$22</f>
        <v>22.7867053296215</v>
      </c>
      <c r="K1010" s="0" t="n">
        <f aca="false">SUMPRODUCT('FD inverse'!$A$9:$BH$9,'FD mesh'!$B$84:$BI$84,$E1009:$BL1009)+'FD inverse'!$A$9*$C1010/Setup!$B$17+INDEX('FD inverse'!$A$9:$BH$9,1,'FD mesh'!$B$15+1)*Setup!$B$22</f>
        <v>22.7292318462174</v>
      </c>
      <c r="L1010" s="0" t="n">
        <f aca="false">SUMPRODUCT('FD inverse'!$A$10:$BH$10,'FD mesh'!$B$84:$BI$84,$E1009:$BL1009)+'FD inverse'!$A$10*$C1010/Setup!$B$17+INDEX('FD inverse'!$A$10:$BH$10,1,'FD mesh'!$B$15+1)*Setup!$B$22</f>
        <v>22.6792654169829</v>
      </c>
      <c r="M1010" s="0" t="n">
        <f aca="false">SUMPRODUCT('FD inverse'!$A$11:$BH$11,'FD mesh'!$B$84:$BI$84,$E1009:$BL1009)+'FD inverse'!$A$11*$C1010/Setup!$B$17+INDEX('FD inverse'!$A$11:$BH$11,1,'FD mesh'!$B$15+1)*Setup!$B$22</f>
        <v>22.6360248504474</v>
      </c>
      <c r="N1010" s="0" t="n">
        <f aca="false">SUMPRODUCT('FD inverse'!$A$12:$BH$12,'FD mesh'!$B$84:$BI$84,$E1009:$BL1009)+'FD inverse'!$A$12*$C1010/Setup!$B$17+INDEX('FD inverse'!$A$12:$BH$12,1,'FD mesh'!$B$15+1)*Setup!$B$22</f>
        <v>22.5988385265204</v>
      </c>
      <c r="O1010" s="0" t="n">
        <f aca="false">SUMPRODUCT('FD inverse'!$A$13:$BH$13,'FD mesh'!$B$84:$BI$84,$E1009:$BL1009)+'FD inverse'!$A$13*$C1010/Setup!$B$17+INDEX('FD inverse'!$A$13:$BH$13,1,'FD mesh'!$B$15+1)*Setup!$B$22</f>
        <v>22.5671484807435</v>
      </c>
      <c r="P1010" s="0" t="n">
        <f aca="false">SUMPRODUCT('FD inverse'!$A$14:$BH$14,'FD mesh'!$B$84:$BI$84,$E1009:$BL1009)+'FD inverse'!$A$14*$C1010/Setup!$B$17+INDEX('FD inverse'!$A$14:$BH$14,1,'FD mesh'!$B$15+1)*Setup!$B$22</f>
        <v>22.5405135499838</v>
      </c>
      <c r="Q1010" s="0" t="n">
        <f aca="false">SUMPRODUCT('FD inverse'!$A$15:$BH$15,'FD mesh'!$B$84:$BI$84,$E1009:$BL1009)+'FD inverse'!$A$15*$C1010/Setup!$B$17+INDEX('FD inverse'!$A$15:$BH$15,1,'FD mesh'!$B$15+1)*Setup!$B$22</f>
        <v>22.5186116732621</v>
      </c>
      <c r="R1010" s="0" t="n">
        <f aca="false">SUMPRODUCT('FD inverse'!$A$16:$BH$16,'FD mesh'!$B$84:$BI$84,$E1009:$BL1009)+'FD inverse'!$A$16*$C1010/Setup!$B$17+INDEX('FD inverse'!$A$16:$BH$16,1,'FD mesh'!$B$15+1)*Setup!$B$22</f>
        <v>22.5012414217293</v>
      </c>
      <c r="S1010" s="0" t="n">
        <f aca="false">SUMPRODUCT('FD inverse'!$A$17:$BH$17,'FD mesh'!$B$84:$BI$84,$E1009:$BL1009)+'FD inverse'!$A$17*$C1010/Setup!$B$17+INDEX('FD inverse'!$A$17:$BH$17,1,'FD mesh'!$B$15+1)*Setup!$B$22</f>
        <v>22.0134029286656</v>
      </c>
      <c r="T1010" s="0" t="n">
        <f aca="false">SUMPRODUCT('FD inverse'!$A$18:$BH$18,'FD mesh'!$B$84:$BI$84,$E1009:$BL1009)+'FD inverse'!$A$18*$C1010/Setup!$B$17+INDEX('FD inverse'!$A$18:$BH$18,1,'FD mesh'!$B$15+1)*Setup!$B$22</f>
        <v>21.5274909583922</v>
      </c>
      <c r="U1010" s="0" t="n">
        <f aca="false">SUMPRODUCT('FD inverse'!$A$19:$BH$19,'FD mesh'!$B$84:$BI$84,$E1009:$BL1009)+'FD inverse'!$A$19*$C1010/Setup!$B$17+INDEX('FD inverse'!$A$19:$BH$19,1,'FD mesh'!$B$15+1)*Setup!$B$22</f>
        <v>21.0432400521955</v>
      </c>
      <c r="V1010" s="0" t="n">
        <f aca="false">SUMPRODUCT('FD inverse'!$A$20:$BH$20,'FD mesh'!$B$84:$BI$84,$E1009:$BL1009)+'FD inverse'!$A$20*$C1010/Setup!$B$17+INDEX('FD inverse'!$A$20:$BH$20,1,'FD mesh'!$B$15+1)*Setup!$B$22</f>
        <v>20.5604115518733</v>
      </c>
      <c r="W1010" s="0" t="n">
        <f aca="false">SUMPRODUCT('FD inverse'!$A$21:$BH$21,'FD mesh'!$B$84:$BI$84,$E1009:$BL1009)+'FD inverse'!$A$21*$C1010/Setup!$B$17+INDEX('FD inverse'!$A$21:$BH$21,1,'FD mesh'!$B$15+1)*Setup!$B$22</f>
        <v>20.0787917783012</v>
      </c>
      <c r="X1010" s="0" t="n">
        <f aca="false">SUMPRODUCT('FD inverse'!$A$22:$BH$22,'FD mesh'!$B$84:$BI$84,$E1009:$BL1009)+'FD inverse'!$A$22*$C1010/Setup!$B$17+INDEX('FD inverse'!$A$22:$BH$22,1,'FD mesh'!$B$15+1)*Setup!$B$22</f>
        <v>19.5981901582959</v>
      </c>
      <c r="Y1010" s="0" t="n">
        <f aca="false">SUMPRODUCT('FD inverse'!$A$23:$BH$23,'FD mesh'!$B$84:$BI$84,$E1009:$BL1009)+'FD inverse'!$A$23*$C1010/Setup!$B$17+INDEX('FD inverse'!$A$23:$BH$23,1,'FD mesh'!$B$15+1)*Setup!$B$22</f>
        <v>19.1184373080684</v>
      </c>
      <c r="Z1010" s="0" t="n">
        <f aca="false">SUMPRODUCT('FD inverse'!$A$24:$BH$24,'FD mesh'!$B$84:$BI$84,$E1009:$BL1009)+'FD inverse'!$A$24*$C1010/Setup!$B$17+INDEX('FD inverse'!$A$24:$BH$24,1,'FD mesh'!$B$15+1)*Setup!$B$22</f>
        <v>18.6393830806012</v>
      </c>
      <c r="AA1010" s="0" t="n">
        <f aca="false">SUMPRODUCT('FD inverse'!$A$25:$BH$25,'FD mesh'!$B$84:$BI$84,$E1009:$BL1009)+'FD inverse'!$A$25*$C1010/Setup!$B$17+INDEX('FD inverse'!$A$25:$BH$25,1,'FD mesh'!$B$15+1)*Setup!$B$22</f>
        <v>18.1608945833974</v>
      </c>
      <c r="AB1010" s="0" t="n">
        <f aca="false">SUMPRODUCT('FD inverse'!$A$26:$BH$26,'FD mesh'!$B$84:$BI$84,$E1009:$BL1009)+'FD inverse'!$A$26*$C1010/Setup!$B$17+INDEX('FD inverse'!$A$26:$BH$26,1,'FD mesh'!$B$15+1)*Setup!$B$22</f>
        <v>17.6828541722499</v>
      </c>
      <c r="AC1010" s="0" t="n">
        <f aca="false">SUMPRODUCT('FD inverse'!$A$27:$BH$27,'FD mesh'!$B$84:$BI$84,$E1009:$BL1009)+'FD inverse'!$A$27*$C1010/Setup!$B$17+INDEX('FD inverse'!$A$27:$BH$27,1,'FD mesh'!$B$15+1)*Setup!$B$22</f>
        <v>17.2051574259631</v>
      </c>
      <c r="AD1010" s="0" t="n">
        <f aca="false">SUMPRODUCT('FD inverse'!$A$28:$BH$28,'FD mesh'!$B$84:$BI$84,$E1009:$BL1009)+'FD inverse'!$A$28*$C1010/Setup!$B$17+INDEX('FD inverse'!$A$28:$BH$28,1,'FD mesh'!$B$15+1)*Setup!$B$22</f>
        <v>16.7277111063209</v>
      </c>
      <c r="AE1010" s="0" t="n">
        <f aca="false">SUMPRODUCT('FD inverse'!$A$29:$BH$29,'FD mesh'!$B$84:$BI$84,$E1009:$BL1009)+'FD inverse'!$A$29*$C1010/Setup!$B$17+INDEX('FD inverse'!$A$29:$BH$29,1,'FD mesh'!$B$15+1)*Setup!$B$22</f>
        <v>16.2504311070481</v>
      </c>
      <c r="AF1010" s="0" t="n">
        <f aca="false">SUMPRODUCT('FD inverse'!$A$30:$BH$30,'FD mesh'!$B$84:$BI$84,$E1009:$BL1009)+'FD inverse'!$A$30*$C1010/Setup!$B$17+INDEX('FD inverse'!$A$30:$BH$30,1,'FD mesh'!$B$15+1)*Setup!$B$22</f>
        <v>15.7732403950469</v>
      </c>
      <c r="AG1010" s="0" t="n">
        <f aca="false">SUMPRODUCT('FD inverse'!$A$31:$BH$31,'FD mesh'!$B$84:$BI$84,$E1009:$BL1009)+'FD inverse'!$A$31*$C1010/Setup!$B$17+INDEX('FD inverse'!$A$31:$BH$31,1,'FD mesh'!$B$15+1)*Setup!$B$22</f>
        <v>15.2960669468105</v>
      </c>
      <c r="AH1010" s="0" t="n">
        <f aca="false">SUMPRODUCT('FD inverse'!$A$32:$BH$32,'FD mesh'!$B$84:$BI$84,$E1009:$BL1009)+'FD inverse'!$A$32*$C1010/Setup!$B$17+INDEX('FD inverse'!$A$32:$BH$32,1,'FD mesh'!$B$15+1)*Setup!$B$22</f>
        <v>15.2759090192526</v>
      </c>
      <c r="AI1010" s="0" t="n">
        <f aca="false">SUMPRODUCT('FD inverse'!$A$33:$BH$33,'FD mesh'!$B$84:$BI$84,$E1009:$BL1009)+'FD inverse'!$A$33*$C1010/Setup!$B$17+INDEX('FD inverse'!$A$33:$BH$33,1,'FD mesh'!$B$15+1)*Setup!$B$22</f>
        <v>15.2556582817571</v>
      </c>
      <c r="AJ1010" s="0" t="n">
        <f aca="false">SUMPRODUCT('FD inverse'!$A$34:$BH$34,'FD mesh'!$B$84:$BI$84,$E1009:$BL1009)+'FD inverse'!$A$34*$C1010/Setup!$B$17+INDEX('FD inverse'!$A$34:$BH$34,1,'FD mesh'!$B$15+1)*Setup!$B$22</f>
        <v>15.2353134042321</v>
      </c>
      <c r="AK1010" s="0" t="n">
        <f aca="false">SUMPRODUCT('FD inverse'!$A$35:$BH$35,'FD mesh'!$B$84:$BI$84,$E1009:$BL1009)+'FD inverse'!$A$35*$C1010/Setup!$B$17+INDEX('FD inverse'!$A$35:$BH$35,1,'FD mesh'!$B$15+1)*Setup!$B$22</f>
        <v>15.2148751655755</v>
      </c>
      <c r="AL1010" s="0" t="n">
        <f aca="false">SUMPRODUCT('FD inverse'!$A$36:$BH$36,'FD mesh'!$B$84:$BI$84,$E1009:$BL1009)+'FD inverse'!$A$36*$C1010/Setup!$B$17+INDEX('FD inverse'!$A$36:$BH$36,1,'FD mesh'!$B$15+1)*Setup!$B$22</f>
        <v>15.1943462282538</v>
      </c>
      <c r="AM1010" s="0" t="n">
        <f aca="false">SUMPRODUCT('FD inverse'!$A$37:$BH$37,'FD mesh'!$B$84:$BI$84,$E1009:$BL1009)+'FD inverse'!$A$37*$C1010/Setup!$B$17+INDEX('FD inverse'!$A$37:$BH$37,1,'FD mesh'!$B$15+1)*Setup!$B$22</f>
        <v>15.1737309255738</v>
      </c>
      <c r="AN1010" s="0" t="n">
        <f aca="false">SUMPRODUCT('FD inverse'!$A$38:$BH$38,'FD mesh'!$B$84:$BI$84,$E1009:$BL1009)+'FD inverse'!$A$38*$C1010/Setup!$B$17+INDEX('FD inverse'!$A$38:$BH$38,1,'FD mesh'!$B$15+1)*Setup!$B$22</f>
        <v>15.1530350612011</v>
      </c>
      <c r="AO1010" s="0" t="n">
        <f aca="false">SUMPRODUCT('FD inverse'!$A$39:$BH$39,'FD mesh'!$B$84:$BI$84,$E1009:$BL1009)+'FD inverse'!$A$39*$C1010/Setup!$B$17+INDEX('FD inverse'!$A$39:$BH$39,1,'FD mesh'!$B$15+1)*Setup!$B$22</f>
        <v>15.1322657202815</v>
      </c>
      <c r="AP1010" s="0" t="n">
        <f aca="false">SUMPRODUCT('FD inverse'!$A$40:$BH$40,'FD mesh'!$B$84:$BI$84,$E1009:$BL1009)+'FD inverse'!$A$40*$C1010/Setup!$B$17+INDEX('FD inverse'!$A$40:$BH$40,1,'FD mesh'!$B$15+1)*Setup!$B$22</f>
        <v>15.1114310913376</v>
      </c>
      <c r="AQ1010" s="0" t="n">
        <f aca="false">SUMPRODUCT('FD inverse'!$A$41:$BH$41,'FD mesh'!$B$84:$BI$84,$E1009:$BL1009)+'FD inverse'!$A$41*$C1010/Setup!$B$17+INDEX('FD inverse'!$A$41:$BH$41,1,'FD mesh'!$B$15+1)*Setup!$B$22</f>
        <v>15.0905402979599</v>
      </c>
      <c r="AR1010" s="0" t="n">
        <f aca="false">SUMPRODUCT('FD inverse'!$A$42:$BH$42,'FD mesh'!$B$84:$BI$84,$E1009:$BL1009)+'FD inverse'!$A$42*$C1010/Setup!$B$17+INDEX('FD inverse'!$A$42:$BH$42,1,'FD mesh'!$B$15+1)*Setup!$B$22</f>
        <v>15.0696032391801</v>
      </c>
      <c r="AS1010" s="0" t="n">
        <f aca="false">SUMPRODUCT('FD inverse'!$A$43:$BH$43,'FD mesh'!$B$84:$BI$84,$E1009:$BL1009)+'FD inverse'!$A$43*$C1010/Setup!$B$17+INDEX('FD inverse'!$A$43:$BH$43,1,'FD mesh'!$B$15+1)*Setup!$B$22</f>
        <v>0</v>
      </c>
      <c r="AT1010" s="0" t="n">
        <f aca="false">SUMPRODUCT('FD inverse'!$A$44:$BH$44,'FD mesh'!$B$84:$BI$84,$E1009:$BL1009)+'FD inverse'!$A$44*$C1010/Setup!$B$17+INDEX('FD inverse'!$A$44:$BH$44,1,'FD mesh'!$B$15+1)*Setup!$B$22</f>
        <v>0</v>
      </c>
      <c r="AU1010" s="0" t="n">
        <f aca="false">SUMPRODUCT('FD inverse'!$A$45:$BH$45,'FD mesh'!$B$84:$BI$84,$E1009:$BL1009)+'FD inverse'!$A$45*$C1010/Setup!$B$17+INDEX('FD inverse'!$A$45:$BH$45,1,'FD mesh'!$B$15+1)*Setup!$B$22</f>
        <v>0</v>
      </c>
      <c r="AV1010" s="0" t="n">
        <f aca="false">SUMPRODUCT('FD inverse'!$A$46:$BH$46,'FD mesh'!$B$84:$BI$84,$E1009:$BL1009)+'FD inverse'!$A$46*$C1010/Setup!$B$17+INDEX('FD inverse'!$A$46:$BH$46,1,'FD mesh'!$B$15+1)*Setup!$B$22</f>
        <v>0</v>
      </c>
      <c r="AW1010" s="0" t="n">
        <f aca="false">SUMPRODUCT('FD inverse'!$A$47:$BH$47,'FD mesh'!$B$84:$BI$84,$E1009:$BL1009)+'FD inverse'!$A$47*$C1010/Setup!$B$17+INDEX('FD inverse'!$A$47:$BH$47,1,'FD mesh'!$B$15+1)*Setup!$B$22</f>
        <v>0</v>
      </c>
      <c r="AX1010" s="0" t="n">
        <f aca="false">SUMPRODUCT('FD inverse'!$A$48:$BH$48,'FD mesh'!$B$84:$BI$84,$E1009:$BL1009)+'FD inverse'!$A$48*$C1010/Setup!$B$17+INDEX('FD inverse'!$A$48:$BH$48,1,'FD mesh'!$B$15+1)*Setup!$B$22</f>
        <v>0</v>
      </c>
      <c r="AY1010" s="0" t="n">
        <f aca="false">SUMPRODUCT('FD inverse'!$A$49:$BH$49,'FD mesh'!$B$84:$BI$84,$E1009:$BL1009)+'FD inverse'!$A$49*$C1010/Setup!$B$17+INDEX('FD inverse'!$A$49:$BH$49,1,'FD mesh'!$B$15+1)*Setup!$B$22</f>
        <v>0</v>
      </c>
      <c r="AZ1010" s="0" t="n">
        <f aca="false">SUMPRODUCT('FD inverse'!$A$50:$BH$50,'FD mesh'!$B$84:$BI$84,$E1009:$BL1009)+'FD inverse'!$A$50*$C1010/Setup!$B$17+INDEX('FD inverse'!$A$50:$BH$50,1,'FD mesh'!$B$15+1)*Setup!$B$22</f>
        <v>0</v>
      </c>
      <c r="BA1010" s="0" t="n">
        <f aca="false">SUMPRODUCT('FD inverse'!$A$51:$BH$51,'FD mesh'!$B$84:$BI$84,$E1009:$BL1009)+'FD inverse'!$A$51*$C1010/Setup!$B$17+INDEX('FD inverse'!$A$51:$BH$51,1,'FD mesh'!$B$15+1)*Setup!$B$22</f>
        <v>0</v>
      </c>
      <c r="BB1010" s="0" t="n">
        <f aca="false">SUMPRODUCT('FD inverse'!$A$52:$BH$52,'FD mesh'!$B$84:$BI$84,$E1009:$BL1009)+'FD inverse'!$A$52*$C1010/Setup!$B$17+INDEX('FD inverse'!$A$52:$BH$52,1,'FD mesh'!$B$15+1)*Setup!$B$22</f>
        <v>0</v>
      </c>
      <c r="BC1010" s="0" t="n">
        <f aca="false">SUMPRODUCT('FD inverse'!$A$53:$BH$53,'FD mesh'!$B$84:$BI$84,$E1009:$BL1009)+'FD inverse'!$A$53*$C1010/Setup!$B$17+INDEX('FD inverse'!$A$53:$BH$53,1,'FD mesh'!$B$15+1)*Setup!$B$22</f>
        <v>0</v>
      </c>
      <c r="BD1010" s="0" t="n">
        <f aca="false">SUMPRODUCT('FD inverse'!$A$54:$BH$54,'FD mesh'!$B$84:$BI$84,$E1009:$BL1009)+'FD inverse'!$A$54*$C1010/Setup!$B$17+INDEX('FD inverse'!$A$54:$BH$54,1,'FD mesh'!$B$15+1)*Setup!$B$22</f>
        <v>0</v>
      </c>
      <c r="BE1010" s="0" t="n">
        <f aca="false">SUMPRODUCT('FD inverse'!$A$55:$BH$55,'FD mesh'!$B$84:$BI$84,$E1009:$BL1009)+'FD inverse'!$A$55*$C1010/Setup!$B$17+INDEX('FD inverse'!$A$55:$BH$55,1,'FD mesh'!$B$15+1)*Setup!$B$22</f>
        <v>0</v>
      </c>
      <c r="BF1010" s="0" t="n">
        <f aca="false">SUMPRODUCT('FD inverse'!$A$56:$BH$56,'FD mesh'!$B$84:$BI$84,$E1009:$BL1009)+'FD inverse'!$A$56*$C1010/Setup!$B$17+INDEX('FD inverse'!$A$56:$BH$56,1,'FD mesh'!$B$15+1)*Setup!$B$22</f>
        <v>0</v>
      </c>
      <c r="BG1010" s="0" t="n">
        <f aca="false">SUMPRODUCT('FD inverse'!$A$57:$BH$57,'FD mesh'!$B$84:$BI$84,$E1009:$BL1009)+'FD inverse'!$A$57*$C1010/Setup!$B$17+INDEX('FD inverse'!$A$57:$BH$57,1,'FD mesh'!$B$15+1)*Setup!$B$22</f>
        <v>0</v>
      </c>
      <c r="BH1010" s="0" t="n">
        <f aca="false">SUMPRODUCT('FD inverse'!$A$58:$BH$58,'FD mesh'!$B$84:$BI$84,$E1009:$BL1009)+'FD inverse'!$A$58*$C1010/Setup!$B$17+INDEX('FD inverse'!$A$58:$BH$58,1,'FD mesh'!$B$15+1)*Setup!$B$22</f>
        <v>0</v>
      </c>
      <c r="BI1010" s="0" t="n">
        <f aca="false">SUMPRODUCT('FD inverse'!$A$59:$BH$59,'FD mesh'!$B$84:$BI$84,$E1009:$BL1009)+'FD inverse'!$A$59*$C1010/Setup!$B$17+INDEX('FD inverse'!$A$59:$BH$59,1,'FD mesh'!$B$15+1)*Setup!$B$22</f>
        <v>0</v>
      </c>
      <c r="BJ1010" s="0" t="n">
        <f aca="false">SUMPRODUCT('FD inverse'!$A$60:$BH$60,'FD mesh'!$B$84:$BI$84,$E1009:$BL1009)+'FD inverse'!$A$60*$C1010/Setup!$B$17+INDEX('FD inverse'!$A$60:$BH$60,1,'FD mesh'!$B$15+1)*Setup!$B$22</f>
        <v>0</v>
      </c>
      <c r="BK1010" s="0" t="n">
        <f aca="false">SUMPRODUCT('FD inverse'!$A$61:$BH$61,'FD mesh'!$B$84:$BI$84,$E1009:$BL1009)+'FD inverse'!$A$61*$C1010/Setup!$B$17+INDEX('FD inverse'!$A$61:$BH$61,1,'FD mesh'!$B$15+1)*Setup!$B$22</f>
        <v>0</v>
      </c>
      <c r="BL1010" s="0" t="n">
        <f aca="false">SUMPRODUCT('FD inverse'!$A$62:$BH$62,'FD mesh'!$B$84:$BI$84,$E1009:$BL1009)+'FD inverse'!$A$62*$C1010/Setup!$B$17+INDEX('FD inverse'!$A$62:$BH$62,1,'FD mesh'!$B$15+1)*Setup!$B$22</f>
        <v>0</v>
      </c>
    </row>
    <row r="1011" customFormat="false" ht="15" hidden="false" customHeight="false" outlineLevel="0" collapsed="false">
      <c r="A1011" s="0" t="n">
        <v>1006</v>
      </c>
      <c r="B1011" s="0" t="n">
        <f aca="false">A1011*Setup!$B$11/3600</f>
        <v>83.8333333333333</v>
      </c>
      <c r="C1011" s="0" t="n">
        <f aca="false">Setup!$B$7+Setup!$B$8*COS(2*PI()*(B1011-Setup!$B$9)/24)</f>
        <v>25.8469944529401</v>
      </c>
      <c r="D1011" s="0" t="n">
        <f aca="false">(C1011-E1011)/Setup!$B$17</f>
        <v>10.620445088848</v>
      </c>
      <c r="E1011" s="0" t="n">
        <f aca="false">SUMPRODUCT('FD inverse'!$A$3:$BH$3,'FD mesh'!$B$84:$BI$84,$E1010:$BL1010)+'FD inverse'!$A$3*$C1011/Setup!$B$17+INDEX('FD inverse'!$A$3:$BH$3,1,'FD mesh'!$B$15+1)*Setup!$B$22</f>
        <v>24.4663365913899</v>
      </c>
      <c r="F1011" s="0" t="n">
        <f aca="false">SUMPRODUCT('FD inverse'!$A$4:$BH$4,'FD mesh'!$B$84:$BI$84,$E1010:$BL1010)+'FD inverse'!$A$4*$C1011/Setup!$B$17+INDEX('FD inverse'!$A$4:$BH$4,1,'FD mesh'!$B$15+1)*Setup!$B$22</f>
        <v>24.1613912581195</v>
      </c>
      <c r="G1011" s="0" t="n">
        <f aca="false">SUMPRODUCT('FD inverse'!$A$5:$BH$5,'FD mesh'!$B$84:$BI$84,$E1010:$BL1010)+'FD inverse'!$A$5*$C1011/Setup!$B$17+INDEX('FD inverse'!$A$5:$BH$5,1,'FD mesh'!$B$15+1)*Setup!$B$22</f>
        <v>23.8760598045451</v>
      </c>
      <c r="H1011" s="0" t="n">
        <f aca="false">SUMPRODUCT('FD inverse'!$A$6:$BH$6,'FD mesh'!$B$84:$BI$84,$E1010:$BL1010)+'FD inverse'!$A$6*$C1011/Setup!$B$17+INDEX('FD inverse'!$A$6:$BH$6,1,'FD mesh'!$B$15+1)*Setup!$B$22</f>
        <v>22.9457532530236</v>
      </c>
      <c r="I1011" s="0" t="n">
        <f aca="false">SUMPRODUCT('FD inverse'!$A$7:$BH$7,'FD mesh'!$B$84:$BI$84,$E1010:$BL1010)+'FD inverse'!$A$7*$C1011/Setup!$B$17+INDEX('FD inverse'!$A$7:$BH$7,1,'FD mesh'!$B$15+1)*Setup!$B$22</f>
        <v>22.8687170296843</v>
      </c>
      <c r="J1011" s="0" t="n">
        <f aca="false">SUMPRODUCT('FD inverse'!$A$8:$BH$8,'FD mesh'!$B$84:$BI$84,$E1010:$BL1010)+'FD inverse'!$A$8*$C1011/Setup!$B$17+INDEX('FD inverse'!$A$8:$BH$8,1,'FD mesh'!$B$15+1)*Setup!$B$22</f>
        <v>22.8012061959225</v>
      </c>
      <c r="K1011" s="0" t="n">
        <f aca="false">SUMPRODUCT('FD inverse'!$A$9:$BH$9,'FD mesh'!$B$84:$BI$84,$E1010:$BL1010)+'FD inverse'!$A$9*$C1011/Setup!$B$17+INDEX('FD inverse'!$A$9:$BH$9,1,'FD mesh'!$B$15+1)*Setup!$B$22</f>
        <v>22.742250445524</v>
      </c>
      <c r="L1011" s="0" t="n">
        <f aca="false">SUMPRODUCT('FD inverse'!$A$10:$BH$10,'FD mesh'!$B$84:$BI$84,$E1010:$BL1010)+'FD inverse'!$A$10*$C1011/Setup!$B$17+INDEX('FD inverse'!$A$10:$BH$10,1,'FD mesh'!$B$15+1)*Setup!$B$22</f>
        <v>22.690975284687</v>
      </c>
      <c r="M1011" s="0" t="n">
        <f aca="false">SUMPRODUCT('FD inverse'!$A$11:$BH$11,'FD mesh'!$B$84:$BI$84,$E1010:$BL1010)+'FD inverse'!$A$11*$C1011/Setup!$B$17+INDEX('FD inverse'!$A$11:$BH$11,1,'FD mesh'!$B$15+1)*Setup!$B$22</f>
        <v>22.6466086003715</v>
      </c>
      <c r="N1011" s="0" t="n">
        <f aca="false">SUMPRODUCT('FD inverse'!$A$12:$BH$12,'FD mesh'!$B$84:$BI$84,$E1010:$BL1010)+'FD inverse'!$A$12*$C1011/Setup!$B$17+INDEX('FD inverse'!$A$12:$BH$12,1,'FD mesh'!$B$15+1)*Setup!$B$22</f>
        <v>22.6084860163063</v>
      </c>
      <c r="O1011" s="0" t="n">
        <f aca="false">SUMPRODUCT('FD inverse'!$A$13:$BH$13,'FD mesh'!$B$84:$BI$84,$E1010:$BL1010)+'FD inverse'!$A$13*$C1011/Setup!$B$17+INDEX('FD inverse'!$A$13:$BH$13,1,'FD mesh'!$B$15+1)*Setup!$B$22</f>
        <v>22.576055166628</v>
      </c>
      <c r="P1011" s="0" t="n">
        <f aca="false">SUMPRODUCT('FD inverse'!$A$14:$BH$14,'FD mesh'!$B$84:$BI$84,$E1010:$BL1010)+'FD inverse'!$A$14*$C1011/Setup!$B$17+INDEX('FD inverse'!$A$14:$BH$14,1,'FD mesh'!$B$15+1)*Setup!$B$22</f>
        <v>22.5488789988875</v>
      </c>
      <c r="Q1011" s="0" t="n">
        <f aca="false">SUMPRODUCT('FD inverse'!$A$15:$BH$15,'FD mesh'!$B$84:$BI$84,$E1010:$BL1010)+'FD inverse'!$A$15*$C1011/Setup!$B$17+INDEX('FD inverse'!$A$15:$BH$15,1,'FD mesh'!$B$15+1)*Setup!$B$22</f>
        <v>22.5266381992318</v>
      </c>
      <c r="R1011" s="0" t="n">
        <f aca="false">SUMPRODUCT('FD inverse'!$A$16:$BH$16,'FD mesh'!$B$84:$BI$84,$E1010:$BL1010)+'FD inverse'!$A$16*$C1011/Setup!$B$17+INDEX('FD inverse'!$A$16:$BH$16,1,'FD mesh'!$B$15+1)*Setup!$B$22</f>
        <v>22.5091328131275</v>
      </c>
      <c r="S1011" s="0" t="n">
        <f aca="false">SUMPRODUCT('FD inverse'!$A$17:$BH$17,'FD mesh'!$B$84:$BI$84,$E1010:$BL1010)+'FD inverse'!$A$17*$C1011/Setup!$B$17+INDEX('FD inverse'!$A$17:$BH$17,1,'FD mesh'!$B$15+1)*Setup!$B$22</f>
        <v>22.0202761893339</v>
      </c>
      <c r="T1011" s="0" t="n">
        <f aca="false">SUMPRODUCT('FD inverse'!$A$18:$BH$18,'FD mesh'!$B$84:$BI$84,$E1010:$BL1010)+'FD inverse'!$A$18*$C1011/Setup!$B$17+INDEX('FD inverse'!$A$18:$BH$18,1,'FD mesh'!$B$15+1)*Setup!$B$22</f>
        <v>21.5334422679656</v>
      </c>
      <c r="U1011" s="0" t="n">
        <f aca="false">SUMPRODUCT('FD inverse'!$A$19:$BH$19,'FD mesh'!$B$84:$BI$84,$E1010:$BL1010)+'FD inverse'!$A$19*$C1011/Setup!$B$17+INDEX('FD inverse'!$A$19:$BH$19,1,'FD mesh'!$B$15+1)*Setup!$B$22</f>
        <v>21.0483597319861</v>
      </c>
      <c r="V1011" s="0" t="n">
        <f aca="false">SUMPRODUCT('FD inverse'!$A$20:$BH$20,'FD mesh'!$B$84:$BI$84,$E1010:$BL1010)+'FD inverse'!$A$20*$C1011/Setup!$B$17+INDEX('FD inverse'!$A$20:$BH$20,1,'FD mesh'!$B$15+1)*Setup!$B$22</f>
        <v>20.5647838446307</v>
      </c>
      <c r="W1011" s="0" t="n">
        <f aca="false">SUMPRODUCT('FD inverse'!$A$21:$BH$21,'FD mesh'!$B$84:$BI$84,$E1010:$BL1010)+'FD inverse'!$A$21*$C1011/Setup!$B$17+INDEX('FD inverse'!$A$21:$BH$21,1,'FD mesh'!$B$15+1)*Setup!$B$22</f>
        <v>20.0824946605725</v>
      </c>
      <c r="X1011" s="0" t="n">
        <f aca="false">SUMPRODUCT('FD inverse'!$A$22:$BH$22,'FD mesh'!$B$84:$BI$84,$E1010:$BL1010)+'FD inverse'!$A$22*$C1011/Setup!$B$17+INDEX('FD inverse'!$A$22:$BH$22,1,'FD mesh'!$B$15+1)*Setup!$B$22</f>
        <v>19.6012951818683</v>
      </c>
      <c r="Y1011" s="0" t="n">
        <f aca="false">SUMPRODUCT('FD inverse'!$A$23:$BH$23,'FD mesh'!$B$84:$BI$84,$E1010:$BL1010)+'FD inverse'!$A$23*$C1011/Setup!$B$17+INDEX('FD inverse'!$A$23:$BH$23,1,'FD mesh'!$B$15+1)*Setup!$B$22</f>
        <v>19.1210094672441</v>
      </c>
      <c r="Z1011" s="0" t="n">
        <f aca="false">SUMPRODUCT('FD inverse'!$A$24:$BH$24,'FD mesh'!$B$84:$BI$84,$E1010:$BL1010)+'FD inverse'!$A$24*$C1011/Setup!$B$17+INDEX('FD inverse'!$A$24:$BH$24,1,'FD mesh'!$B$15+1)*Setup!$B$22</f>
        <v>18.6414807023202</v>
      </c>
      <c r="AA1011" s="0" t="n">
        <f aca="false">SUMPRODUCT('FD inverse'!$A$25:$BH$25,'FD mesh'!$B$84:$BI$84,$E1010:$BL1010)+'FD inverse'!$A$25*$C1011/Setup!$B$17+INDEX('FD inverse'!$A$25:$BH$25,1,'FD mesh'!$B$15+1)*Setup!$B$22</f>
        <v>18.1625692375021</v>
      </c>
      <c r="AB1011" s="0" t="n">
        <f aca="false">SUMPRODUCT('FD inverse'!$A$26:$BH$26,'FD mesh'!$B$84:$BI$84,$E1010:$BL1010)+'FD inverse'!$A$26*$C1011/Setup!$B$17+INDEX('FD inverse'!$A$26:$BH$26,1,'FD mesh'!$B$15+1)*Setup!$B$22</f>
        <v>17.6841505994634</v>
      </c>
      <c r="AC1011" s="0" t="n">
        <f aca="false">SUMPRODUCT('FD inverse'!$A$27:$BH$27,'FD mesh'!$B$84:$BI$84,$E1010:$BL1010)+'FD inverse'!$A$27*$C1011/Setup!$B$17+INDEX('FD inverse'!$A$27:$BH$27,1,'FD mesh'!$B$15+1)*Setup!$B$22</f>
        <v>17.2061134814333</v>
      </c>
      <c r="AD1011" s="0" t="n">
        <f aca="false">SUMPRODUCT('FD inverse'!$A$28:$BH$28,'FD mesh'!$B$84:$BI$84,$E1010:$BL1010)+'FD inverse'!$A$28*$C1011/Setup!$B$17+INDEX('FD inverse'!$A$28:$BH$28,1,'FD mesh'!$B$15+1)*Setup!$B$22</f>
        <v>16.7283577168701</v>
      </c>
      <c r="AE1011" s="0" t="n">
        <f aca="false">SUMPRODUCT('FD inverse'!$A$29:$BH$29,'FD mesh'!$B$84:$BI$84,$E1010:$BL1010)+'FD inverse'!$A$29*$C1011/Setup!$B$17+INDEX('FD inverse'!$A$29:$BH$29,1,'FD mesh'!$B$15+1)*Setup!$B$22</f>
        <v>16.2507922405542</v>
      </c>
      <c r="AF1011" s="0" t="n">
        <f aca="false">SUMPRODUCT('FD inverse'!$A$30:$BH$30,'FD mesh'!$B$84:$BI$84,$E1010:$BL1010)+'FD inverse'!$A$30*$C1011/Setup!$B$17+INDEX('FD inverse'!$A$30:$BH$30,1,'FD mesh'!$B$15+1)*Setup!$B$22</f>
        <v>15.7733330406701</v>
      </c>
      <c r="AG1011" s="0" t="n">
        <f aca="false">SUMPRODUCT('FD inverse'!$A$31:$BH$31,'FD mesh'!$B$84:$BI$84,$E1010:$BL1010)+'FD inverse'!$A$31*$C1011/Setup!$B$17+INDEX('FD inverse'!$A$31:$BH$31,1,'FD mesh'!$B$15+1)*Setup!$B$22</f>
        <v>15.2959011050694</v>
      </c>
      <c r="AH1011" s="0" t="n">
        <f aca="false">SUMPRODUCT('FD inverse'!$A$32:$BH$32,'FD mesh'!$B$84:$BI$84,$E1010:$BL1010)+'FD inverse'!$A$32*$C1011/Setup!$B$17+INDEX('FD inverse'!$A$32:$BH$32,1,'FD mesh'!$B$15+1)*Setup!$B$22</f>
        <v>15.275734935855</v>
      </c>
      <c r="AI1011" s="0" t="n">
        <f aca="false">SUMPRODUCT('FD inverse'!$A$33:$BH$33,'FD mesh'!$B$84:$BI$84,$E1010:$BL1010)+'FD inverse'!$A$33*$C1011/Setup!$B$17+INDEX('FD inverse'!$A$33:$BH$33,1,'FD mesh'!$B$15+1)*Setup!$B$22</f>
        <v>15.255480641615</v>
      </c>
      <c r="AJ1011" s="0" t="n">
        <f aca="false">SUMPRODUCT('FD inverse'!$A$34:$BH$34,'FD mesh'!$B$84:$BI$84,$E1010:$BL1010)+'FD inverse'!$A$34*$C1011/Setup!$B$17+INDEX('FD inverse'!$A$34:$BH$34,1,'FD mesh'!$B$15+1)*Setup!$B$22</f>
        <v>15.2351364218434</v>
      </c>
      <c r="AK1011" s="0" t="n">
        <f aca="false">SUMPRODUCT('FD inverse'!$A$35:$BH$35,'FD mesh'!$B$84:$BI$84,$E1010:$BL1010)+'FD inverse'!$A$35*$C1011/Setup!$B$17+INDEX('FD inverse'!$A$35:$BH$35,1,'FD mesh'!$B$15+1)*Setup!$B$22</f>
        <v>15.2147026095103</v>
      </c>
      <c r="AL1011" s="0" t="n">
        <f aca="false">SUMPRODUCT('FD inverse'!$A$36:$BH$36,'FD mesh'!$B$84:$BI$84,$E1010:$BL1010)+'FD inverse'!$A$36*$C1011/Setup!$B$17+INDEX('FD inverse'!$A$36:$BH$36,1,'FD mesh'!$B$15+1)*Setup!$B$22</f>
        <v>15.1941814453224</v>
      </c>
      <c r="AM1011" s="0" t="n">
        <f aca="false">SUMPRODUCT('FD inverse'!$A$37:$BH$37,'FD mesh'!$B$84:$BI$84,$E1010:$BL1010)+'FD inverse'!$A$37*$C1011/Setup!$B$17+INDEX('FD inverse'!$A$37:$BH$37,1,'FD mesh'!$B$15+1)*Setup!$B$22</f>
        <v>15.1735768642191</v>
      </c>
      <c r="AN1011" s="0" t="n">
        <f aca="false">SUMPRODUCT('FD inverse'!$A$38:$BH$38,'FD mesh'!$B$84:$BI$84,$E1010:$BL1010)+'FD inverse'!$A$38*$C1011/Setup!$B$17+INDEX('FD inverse'!$A$38:$BH$38,1,'FD mesh'!$B$15+1)*Setup!$B$22</f>
        <v>15.1528942937097</v>
      </c>
      <c r="AO1011" s="0" t="n">
        <f aca="false">SUMPRODUCT('FD inverse'!$A$39:$BH$39,'FD mesh'!$B$84:$BI$84,$E1010:$BL1010)+'FD inverse'!$A$39*$C1011/Setup!$B$17+INDEX('FD inverse'!$A$39:$BH$39,1,'FD mesh'!$B$15+1)*Setup!$B$22</f>
        <v>15.1321404634538</v>
      </c>
      <c r="AP1011" s="0" t="n">
        <f aca="false">SUMPRODUCT('FD inverse'!$A$40:$BH$40,'FD mesh'!$B$84:$BI$84,$E1010:$BL1010)+'FD inverse'!$A$40*$C1011/Setup!$B$17+INDEX('FD inverse'!$A$40:$BH$40,1,'FD mesh'!$B$15+1)*Setup!$B$22</f>
        <v>15.1113232253067</v>
      </c>
      <c r="AQ1011" s="0" t="n">
        <f aca="false">SUMPRODUCT('FD inverse'!$A$41:$BH$41,'FD mesh'!$B$84:$BI$84,$E1010:$BL1010)+'FD inverse'!$A$41*$C1011/Setup!$B$17+INDEX('FD inverse'!$A$41:$BH$41,1,'FD mesh'!$B$15+1)*Setup!$B$22</f>
        <v>15.0904513828904</v>
      </c>
      <c r="AR1011" s="0" t="n">
        <f aca="false">SUMPRODUCT('FD inverse'!$A$42:$BH$42,'FD mesh'!$B$84:$BI$84,$E1010:$BL1010)+'FD inverse'!$A$42*$C1011/Setup!$B$17+INDEX('FD inverse'!$A$42:$BH$42,1,'FD mesh'!$B$15+1)*Setup!$B$22</f>
        <v>15.0695345296178</v>
      </c>
      <c r="AS1011" s="0" t="n">
        <f aca="false">SUMPRODUCT('FD inverse'!$A$43:$BH$43,'FD mesh'!$B$84:$BI$84,$E1010:$BL1010)+'FD inverse'!$A$43*$C1011/Setup!$B$17+INDEX('FD inverse'!$A$43:$BH$43,1,'FD mesh'!$B$15+1)*Setup!$B$22</f>
        <v>0</v>
      </c>
      <c r="AT1011" s="0" t="n">
        <f aca="false">SUMPRODUCT('FD inverse'!$A$44:$BH$44,'FD mesh'!$B$84:$BI$84,$E1010:$BL1010)+'FD inverse'!$A$44*$C1011/Setup!$B$17+INDEX('FD inverse'!$A$44:$BH$44,1,'FD mesh'!$B$15+1)*Setup!$B$22</f>
        <v>0</v>
      </c>
      <c r="AU1011" s="0" t="n">
        <f aca="false">SUMPRODUCT('FD inverse'!$A$45:$BH$45,'FD mesh'!$B$84:$BI$84,$E1010:$BL1010)+'FD inverse'!$A$45*$C1011/Setup!$B$17+INDEX('FD inverse'!$A$45:$BH$45,1,'FD mesh'!$B$15+1)*Setup!$B$22</f>
        <v>0</v>
      </c>
      <c r="AV1011" s="0" t="n">
        <f aca="false">SUMPRODUCT('FD inverse'!$A$46:$BH$46,'FD mesh'!$B$84:$BI$84,$E1010:$BL1010)+'FD inverse'!$A$46*$C1011/Setup!$B$17+INDEX('FD inverse'!$A$46:$BH$46,1,'FD mesh'!$B$15+1)*Setup!$B$22</f>
        <v>0</v>
      </c>
      <c r="AW1011" s="0" t="n">
        <f aca="false">SUMPRODUCT('FD inverse'!$A$47:$BH$47,'FD mesh'!$B$84:$BI$84,$E1010:$BL1010)+'FD inverse'!$A$47*$C1011/Setup!$B$17+INDEX('FD inverse'!$A$47:$BH$47,1,'FD mesh'!$B$15+1)*Setup!$B$22</f>
        <v>0</v>
      </c>
      <c r="AX1011" s="0" t="n">
        <f aca="false">SUMPRODUCT('FD inverse'!$A$48:$BH$48,'FD mesh'!$B$84:$BI$84,$E1010:$BL1010)+'FD inverse'!$A$48*$C1011/Setup!$B$17+INDEX('FD inverse'!$A$48:$BH$48,1,'FD mesh'!$B$15+1)*Setup!$B$22</f>
        <v>0</v>
      </c>
      <c r="AY1011" s="0" t="n">
        <f aca="false">SUMPRODUCT('FD inverse'!$A$49:$BH$49,'FD mesh'!$B$84:$BI$84,$E1010:$BL1010)+'FD inverse'!$A$49*$C1011/Setup!$B$17+INDEX('FD inverse'!$A$49:$BH$49,1,'FD mesh'!$B$15+1)*Setup!$B$22</f>
        <v>0</v>
      </c>
      <c r="AZ1011" s="0" t="n">
        <f aca="false">SUMPRODUCT('FD inverse'!$A$50:$BH$50,'FD mesh'!$B$84:$BI$84,$E1010:$BL1010)+'FD inverse'!$A$50*$C1011/Setup!$B$17+INDEX('FD inverse'!$A$50:$BH$50,1,'FD mesh'!$B$15+1)*Setup!$B$22</f>
        <v>0</v>
      </c>
      <c r="BA1011" s="0" t="n">
        <f aca="false">SUMPRODUCT('FD inverse'!$A$51:$BH$51,'FD mesh'!$B$84:$BI$84,$E1010:$BL1010)+'FD inverse'!$A$51*$C1011/Setup!$B$17+INDEX('FD inverse'!$A$51:$BH$51,1,'FD mesh'!$B$15+1)*Setup!$B$22</f>
        <v>0</v>
      </c>
      <c r="BB1011" s="0" t="n">
        <f aca="false">SUMPRODUCT('FD inverse'!$A$52:$BH$52,'FD mesh'!$B$84:$BI$84,$E1010:$BL1010)+'FD inverse'!$A$52*$C1011/Setup!$B$17+INDEX('FD inverse'!$A$52:$BH$52,1,'FD mesh'!$B$15+1)*Setup!$B$22</f>
        <v>0</v>
      </c>
      <c r="BC1011" s="0" t="n">
        <f aca="false">SUMPRODUCT('FD inverse'!$A$53:$BH$53,'FD mesh'!$B$84:$BI$84,$E1010:$BL1010)+'FD inverse'!$A$53*$C1011/Setup!$B$17+INDEX('FD inverse'!$A$53:$BH$53,1,'FD mesh'!$B$15+1)*Setup!$B$22</f>
        <v>0</v>
      </c>
      <c r="BD1011" s="0" t="n">
        <f aca="false">SUMPRODUCT('FD inverse'!$A$54:$BH$54,'FD mesh'!$B$84:$BI$84,$E1010:$BL1010)+'FD inverse'!$A$54*$C1011/Setup!$B$17+INDEX('FD inverse'!$A$54:$BH$54,1,'FD mesh'!$B$15+1)*Setup!$B$22</f>
        <v>0</v>
      </c>
      <c r="BE1011" s="0" t="n">
        <f aca="false">SUMPRODUCT('FD inverse'!$A$55:$BH$55,'FD mesh'!$B$84:$BI$84,$E1010:$BL1010)+'FD inverse'!$A$55*$C1011/Setup!$B$17+INDEX('FD inverse'!$A$55:$BH$55,1,'FD mesh'!$B$15+1)*Setup!$B$22</f>
        <v>0</v>
      </c>
      <c r="BF1011" s="0" t="n">
        <f aca="false">SUMPRODUCT('FD inverse'!$A$56:$BH$56,'FD mesh'!$B$84:$BI$84,$E1010:$BL1010)+'FD inverse'!$A$56*$C1011/Setup!$B$17+INDEX('FD inverse'!$A$56:$BH$56,1,'FD mesh'!$B$15+1)*Setup!$B$22</f>
        <v>0</v>
      </c>
      <c r="BG1011" s="0" t="n">
        <f aca="false">SUMPRODUCT('FD inverse'!$A$57:$BH$57,'FD mesh'!$B$84:$BI$84,$E1010:$BL1010)+'FD inverse'!$A$57*$C1011/Setup!$B$17+INDEX('FD inverse'!$A$57:$BH$57,1,'FD mesh'!$B$15+1)*Setup!$B$22</f>
        <v>0</v>
      </c>
      <c r="BH1011" s="0" t="n">
        <f aca="false">SUMPRODUCT('FD inverse'!$A$58:$BH$58,'FD mesh'!$B$84:$BI$84,$E1010:$BL1010)+'FD inverse'!$A$58*$C1011/Setup!$B$17+INDEX('FD inverse'!$A$58:$BH$58,1,'FD mesh'!$B$15+1)*Setup!$B$22</f>
        <v>0</v>
      </c>
      <c r="BI1011" s="0" t="n">
        <f aca="false">SUMPRODUCT('FD inverse'!$A$59:$BH$59,'FD mesh'!$B$84:$BI$84,$E1010:$BL1010)+'FD inverse'!$A$59*$C1011/Setup!$B$17+INDEX('FD inverse'!$A$59:$BH$59,1,'FD mesh'!$B$15+1)*Setup!$B$22</f>
        <v>0</v>
      </c>
      <c r="BJ1011" s="0" t="n">
        <f aca="false">SUMPRODUCT('FD inverse'!$A$60:$BH$60,'FD mesh'!$B$84:$BI$84,$E1010:$BL1010)+'FD inverse'!$A$60*$C1011/Setup!$B$17+INDEX('FD inverse'!$A$60:$BH$60,1,'FD mesh'!$B$15+1)*Setup!$B$22</f>
        <v>0</v>
      </c>
      <c r="BK1011" s="0" t="n">
        <f aca="false">SUMPRODUCT('FD inverse'!$A$61:$BH$61,'FD mesh'!$B$84:$BI$84,$E1010:$BL1010)+'FD inverse'!$A$61*$C1011/Setup!$B$17+INDEX('FD inverse'!$A$61:$BH$61,1,'FD mesh'!$B$15+1)*Setup!$B$22</f>
        <v>0</v>
      </c>
      <c r="BL1011" s="0" t="n">
        <f aca="false">SUMPRODUCT('FD inverse'!$A$62:$BH$62,'FD mesh'!$B$84:$BI$84,$E1010:$BL1010)+'FD inverse'!$A$62*$C1011/Setup!$B$17+INDEX('FD inverse'!$A$62:$BH$62,1,'FD mesh'!$B$15+1)*Setup!$B$22</f>
        <v>0</v>
      </c>
    </row>
    <row r="1012" customFormat="false" ht="15" hidden="false" customHeight="false" outlineLevel="0" collapsed="false">
      <c r="A1012" s="0" t="n">
        <v>1007</v>
      </c>
      <c r="B1012" s="0" t="n">
        <f aca="false">A1012*Setup!$B$11/3600</f>
        <v>83.9166666666667</v>
      </c>
      <c r="C1012" s="0" t="n">
        <f aca="false">Setup!$B$7+Setup!$B$8*COS(2*PI()*(B1012-Setup!$B$9)/24)</f>
        <v>25.9239550756776</v>
      </c>
      <c r="D1012" s="0" t="n">
        <f aca="false">(C1012-E1012)/Setup!$B$17</f>
        <v>10.8202951272124</v>
      </c>
      <c r="E1012" s="0" t="n">
        <f aca="false">SUMPRODUCT('FD inverse'!$A$3:$BH$3,'FD mesh'!$B$84:$BI$84,$E1011:$BL1011)+'FD inverse'!$A$3*$C1012/Setup!$B$17+INDEX('FD inverse'!$A$3:$BH$3,1,'FD mesh'!$B$15+1)*Setup!$B$22</f>
        <v>24.5173167091399</v>
      </c>
      <c r="F1012" s="0" t="n">
        <f aca="false">SUMPRODUCT('FD inverse'!$A$4:$BH$4,'FD mesh'!$B$84:$BI$84,$E1011:$BL1011)+'FD inverse'!$A$4*$C1012/Setup!$B$17+INDEX('FD inverse'!$A$4:$BH$4,1,'FD mesh'!$B$15+1)*Setup!$B$22</f>
        <v>24.2063475096771</v>
      </c>
      <c r="G1012" s="0" t="n">
        <f aca="false">SUMPRODUCT('FD inverse'!$A$5:$BH$5,'FD mesh'!$B$84:$BI$84,$E1011:$BL1011)+'FD inverse'!$A$5*$C1012/Setup!$B$17+INDEX('FD inverse'!$A$5:$BH$5,1,'FD mesh'!$B$15+1)*Setup!$B$22</f>
        <v>23.914890572175</v>
      </c>
      <c r="H1012" s="0" t="n">
        <f aca="false">SUMPRODUCT('FD inverse'!$A$6:$BH$6,'FD mesh'!$B$84:$BI$84,$E1011:$BL1011)+'FD inverse'!$A$6*$C1012/Setup!$B$17+INDEX('FD inverse'!$A$6:$BH$6,1,'FD mesh'!$B$15+1)*Setup!$B$22</f>
        <v>22.9639093635648</v>
      </c>
      <c r="I1012" s="0" t="n">
        <f aca="false">SUMPRODUCT('FD inverse'!$A$7:$BH$7,'FD mesh'!$B$84:$BI$84,$E1011:$BL1011)+'FD inverse'!$A$7*$C1012/Setup!$B$17+INDEX('FD inverse'!$A$7:$BH$7,1,'FD mesh'!$B$15+1)*Setup!$B$22</f>
        <v>22.8851075193047</v>
      </c>
      <c r="J1012" s="0" t="n">
        <f aca="false">SUMPRODUCT('FD inverse'!$A$8:$BH$8,'FD mesh'!$B$84:$BI$84,$E1011:$BL1011)+'FD inverse'!$A$8*$C1012/Setup!$B$17+INDEX('FD inverse'!$A$8:$BH$8,1,'FD mesh'!$B$15+1)*Setup!$B$22</f>
        <v>22.8159755804252</v>
      </c>
      <c r="K1012" s="0" t="n">
        <f aca="false">SUMPRODUCT('FD inverse'!$A$9:$BH$9,'FD mesh'!$B$84:$BI$84,$E1011:$BL1011)+'FD inverse'!$A$9*$C1012/Setup!$B$17+INDEX('FD inverse'!$A$9:$BH$9,1,'FD mesh'!$B$15+1)*Setup!$B$22</f>
        <v>22.7555571427274</v>
      </c>
      <c r="L1012" s="0" t="n">
        <f aca="false">SUMPRODUCT('FD inverse'!$A$10:$BH$10,'FD mesh'!$B$84:$BI$84,$E1011:$BL1011)+'FD inverse'!$A$10*$C1012/Setup!$B$17+INDEX('FD inverse'!$A$10:$BH$10,1,'FD mesh'!$B$15+1)*Setup!$B$22</f>
        <v>22.7029892638516</v>
      </c>
      <c r="M1012" s="0" t="n">
        <f aca="false">SUMPRODUCT('FD inverse'!$A$11:$BH$11,'FD mesh'!$B$84:$BI$84,$E1011:$BL1011)+'FD inverse'!$A$11*$C1012/Setup!$B$17+INDEX('FD inverse'!$A$11:$BH$11,1,'FD mesh'!$B$15+1)*Setup!$B$22</f>
        <v>22.6575092782882</v>
      </c>
      <c r="N1012" s="0" t="n">
        <f aca="false">SUMPRODUCT('FD inverse'!$A$12:$BH$12,'FD mesh'!$B$84:$BI$84,$E1011:$BL1011)+'FD inverse'!$A$12*$C1012/Setup!$B$17+INDEX('FD inverse'!$A$12:$BH$12,1,'FD mesh'!$B$15+1)*Setup!$B$22</f>
        <v>22.6184603711418</v>
      </c>
      <c r="O1012" s="0" t="n">
        <f aca="false">SUMPRODUCT('FD inverse'!$A$13:$BH$13,'FD mesh'!$B$84:$BI$84,$E1011:$BL1011)+'FD inverse'!$A$13*$C1012/Setup!$B$17+INDEX('FD inverse'!$A$13:$BH$13,1,'FD mesh'!$B$15+1)*Setup!$B$22</f>
        <v>22.5852960391197</v>
      </c>
      <c r="P1012" s="0" t="n">
        <f aca="false">SUMPRODUCT('FD inverse'!$A$14:$BH$14,'FD mesh'!$B$84:$BI$84,$E1011:$BL1011)+'FD inverse'!$A$14*$C1012/Setup!$B$17+INDEX('FD inverse'!$A$14:$BH$14,1,'FD mesh'!$B$15+1)*Setup!$B$22</f>
        <v>22.5575835492755</v>
      </c>
      <c r="Q1012" s="0" t="n">
        <f aca="false">SUMPRODUCT('FD inverse'!$A$15:$BH$15,'FD mesh'!$B$84:$BI$84,$E1011:$BL1011)+'FD inverse'!$A$15*$C1012/Setup!$B$17+INDEX('FD inverse'!$A$15:$BH$15,1,'FD mesh'!$B$15+1)*Setup!$B$22</f>
        <v>22.5350064873888</v>
      </c>
      <c r="R1012" s="0" t="n">
        <f aca="false">SUMPRODUCT('FD inverse'!$A$16:$BH$16,'FD mesh'!$B$84:$BI$84,$E1011:$BL1011)+'FD inverse'!$A$16*$C1012/Setup!$B$17+INDEX('FD inverse'!$A$16:$BH$16,1,'FD mesh'!$B$15+1)*Setup!$B$22</f>
        <v>22.5173664686626</v>
      </c>
      <c r="S1012" s="0" t="n">
        <f aca="false">SUMPRODUCT('FD inverse'!$A$17:$BH$17,'FD mesh'!$B$84:$BI$84,$E1011:$BL1011)+'FD inverse'!$A$17*$C1012/Setup!$B$17+INDEX('FD inverse'!$A$17:$BH$17,1,'FD mesh'!$B$15+1)*Setup!$B$22</f>
        <v>22.0274731546767</v>
      </c>
      <c r="T1012" s="0" t="n">
        <f aca="false">SUMPRODUCT('FD inverse'!$A$18:$BH$18,'FD mesh'!$B$84:$BI$84,$E1011:$BL1011)+'FD inverse'!$A$18*$C1012/Setup!$B$17+INDEX('FD inverse'!$A$18:$BH$18,1,'FD mesh'!$B$15+1)*Setup!$B$22</f>
        <v>21.5396978047774</v>
      </c>
      <c r="U1012" s="0" t="n">
        <f aca="false">SUMPRODUCT('FD inverse'!$A$19:$BH$19,'FD mesh'!$B$84:$BI$84,$E1011:$BL1011)+'FD inverse'!$A$19*$C1012/Setup!$B$17+INDEX('FD inverse'!$A$19:$BH$19,1,'FD mesh'!$B$15+1)*Setup!$B$22</f>
        <v>21.0537633699969</v>
      </c>
      <c r="V1012" s="0" t="n">
        <f aca="false">SUMPRODUCT('FD inverse'!$A$20:$BH$20,'FD mesh'!$B$84:$BI$84,$E1011:$BL1011)+'FD inverse'!$A$20*$C1012/Setup!$B$17+INDEX('FD inverse'!$A$20:$BH$20,1,'FD mesh'!$B$15+1)*Setup!$B$22</f>
        <v>20.5694191486882</v>
      </c>
      <c r="W1012" s="0" t="n">
        <f aca="false">SUMPRODUCT('FD inverse'!$A$21:$BH$21,'FD mesh'!$B$84:$BI$84,$E1011:$BL1011)+'FD inverse'!$A$21*$C1012/Setup!$B$17+INDEX('FD inverse'!$A$21:$BH$21,1,'FD mesh'!$B$15+1)*Setup!$B$22</f>
        <v>20.086439031145</v>
      </c>
      <c r="X1012" s="0" t="n">
        <f aca="false">SUMPRODUCT('FD inverse'!$A$22:$BH$22,'FD mesh'!$B$84:$BI$84,$E1011:$BL1011)+'FD inverse'!$A$22*$C1012/Setup!$B$17+INDEX('FD inverse'!$A$22:$BH$22,1,'FD mesh'!$B$15+1)*Setup!$B$22</f>
        <v>19.6046196855131</v>
      </c>
      <c r="Y1012" s="0" t="n">
        <f aca="false">SUMPRODUCT('FD inverse'!$A$23:$BH$23,'FD mesh'!$B$84:$BI$84,$E1011:$BL1011)+'FD inverse'!$A$23*$C1012/Setup!$B$17+INDEX('FD inverse'!$A$23:$BH$23,1,'FD mesh'!$B$15+1)*Setup!$B$22</f>
        <v>19.1237786938109</v>
      </c>
      <c r="Z1012" s="0" t="n">
        <f aca="false">SUMPRODUCT('FD inverse'!$A$24:$BH$24,'FD mesh'!$B$84:$BI$84,$E1011:$BL1011)+'FD inverse'!$A$24*$C1012/Setup!$B$17+INDEX('FD inverse'!$A$24:$BH$24,1,'FD mesh'!$B$15+1)*Setup!$B$22</f>
        <v>18.643752645927</v>
      </c>
      <c r="AA1012" s="0" t="n">
        <f aca="false">SUMPRODUCT('FD inverse'!$A$25:$BH$25,'FD mesh'!$B$84:$BI$84,$E1011:$BL1011)+'FD inverse'!$A$25*$C1012/Setup!$B$17+INDEX('FD inverse'!$A$25:$BH$25,1,'FD mesh'!$B$15+1)*Setup!$B$22</f>
        <v>18.1643951985902</v>
      </c>
      <c r="AB1012" s="0" t="n">
        <f aca="false">SUMPRODUCT('FD inverse'!$A$26:$BH$26,'FD mesh'!$B$84:$BI$84,$E1011:$BL1011)+'FD inverse'!$A$26*$C1012/Setup!$B$17+INDEX('FD inverse'!$A$26:$BH$26,1,'FD mesh'!$B$15+1)*Setup!$B$22</f>
        <v>17.6855751055165</v>
      </c>
      <c r="AC1012" s="0" t="n">
        <f aca="false">SUMPRODUCT('FD inverse'!$A$27:$BH$27,'FD mesh'!$B$84:$BI$84,$E1011:$BL1011)+'FD inverse'!$A$27*$C1012/Setup!$B$17+INDEX('FD inverse'!$A$27:$BH$27,1,'FD mesh'!$B$15+1)*Setup!$B$22</f>
        <v>17.2071742242242</v>
      </c>
      <c r="AD1012" s="0" t="n">
        <f aca="false">SUMPRODUCT('FD inverse'!$A$28:$BH$28,'FD mesh'!$B$84:$BI$84,$E1011:$BL1011)+'FD inverse'!$A$28*$C1012/Setup!$B$17+INDEX('FD inverse'!$A$28:$BH$28,1,'FD mesh'!$B$15+1)*Setup!$B$22</f>
        <v>16.7290855043817</v>
      </c>
      <c r="AE1012" s="0" t="n">
        <f aca="false">SUMPRODUCT('FD inverse'!$A$29:$BH$29,'FD mesh'!$B$84:$BI$84,$E1011:$BL1011)+'FD inverse'!$A$29*$C1012/Setup!$B$17+INDEX('FD inverse'!$A$29:$BH$29,1,'FD mesh'!$B$15+1)*Setup!$B$22</f>
        <v>16.251210962007</v>
      </c>
      <c r="AF1012" s="0" t="n">
        <f aca="false">SUMPRODUCT('FD inverse'!$A$30:$BH$30,'FD mesh'!$B$84:$BI$84,$E1011:$BL1011)+'FD inverse'!$A$30*$C1012/Setup!$B$17+INDEX('FD inverse'!$A$30:$BH$30,1,'FD mesh'!$B$15+1)*Setup!$B$22</f>
        <v>15.7734596433741</v>
      </c>
      <c r="AG1012" s="0" t="n">
        <f aca="false">SUMPRODUCT('FD inverse'!$A$31:$BH$31,'FD mesh'!$B$84:$BI$84,$E1011:$BL1011)+'FD inverse'!$A$31*$C1012/Setup!$B$17+INDEX('FD inverse'!$A$31:$BH$31,1,'FD mesh'!$B$15+1)*Setup!$B$22</f>
        <v>15.2957455821085</v>
      </c>
      <c r="AH1012" s="0" t="n">
        <f aca="false">SUMPRODUCT('FD inverse'!$A$32:$BH$32,'FD mesh'!$B$84:$BI$84,$E1011:$BL1011)+'FD inverse'!$A$32*$C1012/Setup!$B$17+INDEX('FD inverse'!$A$32:$BH$32,1,'FD mesh'!$B$15+1)*Setup!$B$22</f>
        <v>15.275570197445</v>
      </c>
      <c r="AI1012" s="0" t="n">
        <f aca="false">SUMPRODUCT('FD inverse'!$A$33:$BH$33,'FD mesh'!$B$84:$BI$84,$E1011:$BL1011)+'FD inverse'!$A$33*$C1012/Setup!$B$17+INDEX('FD inverse'!$A$33:$BH$33,1,'FD mesh'!$B$15+1)*Setup!$B$22</f>
        <v>15.2553114184039</v>
      </c>
      <c r="AJ1012" s="0" t="n">
        <f aca="false">SUMPRODUCT('FD inverse'!$A$34:$BH$34,'FD mesh'!$B$84:$BI$84,$E1011:$BL1011)+'FD inverse'!$A$34*$C1012/Setup!$B$17+INDEX('FD inverse'!$A$34:$BH$34,1,'FD mesh'!$B$15+1)*Setup!$B$22</f>
        <v>15.2349669746756</v>
      </c>
      <c r="AK1012" s="0" t="n">
        <f aca="false">SUMPRODUCT('FD inverse'!$A$35:$BH$35,'FD mesh'!$B$84:$BI$84,$E1011:$BL1011)+'FD inverse'!$A$35*$C1012/Setup!$B$17+INDEX('FD inverse'!$A$35:$BH$35,1,'FD mesh'!$B$15+1)*Setup!$B$22</f>
        <v>15.2145367528881</v>
      </c>
      <c r="AL1012" s="0" t="n">
        <f aca="false">SUMPRODUCT('FD inverse'!$A$36:$BH$36,'FD mesh'!$B$84:$BI$84,$E1011:$BL1011)+'FD inverse'!$A$36*$C1012/Setup!$B$17+INDEX('FD inverse'!$A$36:$BH$36,1,'FD mesh'!$B$15+1)*Setup!$B$22</f>
        <v>15.1940225706584</v>
      </c>
      <c r="AM1012" s="0" t="n">
        <f aca="false">SUMPRODUCT('FD inverse'!$A$37:$BH$37,'FD mesh'!$B$84:$BI$84,$E1011:$BL1011)+'FD inverse'!$A$37*$C1012/Setup!$B$17+INDEX('FD inverse'!$A$37:$BH$37,1,'FD mesh'!$B$15+1)*Setup!$B$22</f>
        <v>15.1734279624143</v>
      </c>
      <c r="AN1012" s="0" t="n">
        <f aca="false">SUMPRODUCT('FD inverse'!$A$38:$BH$38,'FD mesh'!$B$84:$BI$84,$E1011:$BL1011)+'FD inverse'!$A$38*$C1012/Setup!$B$17+INDEX('FD inverse'!$A$38:$BH$38,1,'FD mesh'!$B$15+1)*Setup!$B$22</f>
        <v>15.1527579766469</v>
      </c>
      <c r="AO1012" s="0" t="n">
        <f aca="false">SUMPRODUCT('FD inverse'!$A$39:$BH$39,'FD mesh'!$B$84:$BI$84,$E1011:$BL1011)+'FD inverse'!$A$39*$C1012/Setup!$B$17+INDEX('FD inverse'!$A$39:$BH$39,1,'FD mesh'!$B$15+1)*Setup!$B$22</f>
        <v>15.1320189840426</v>
      </c>
      <c r="AP1012" s="0" t="n">
        <f aca="false">SUMPRODUCT('FD inverse'!$A$40:$BH$40,'FD mesh'!$B$84:$BI$84,$E1011:$BL1011)+'FD inverse'!$A$40*$C1012/Setup!$B$17+INDEX('FD inverse'!$A$40:$BH$40,1,'FD mesh'!$B$15+1)*Setup!$B$22</f>
        <v>15.1112184957623</v>
      </c>
      <c r="AQ1012" s="0" t="n">
        <f aca="false">SUMPRODUCT('FD inverse'!$A$41:$BH$41,'FD mesh'!$B$84:$BI$84,$E1011:$BL1011)+'FD inverse'!$A$41*$C1012/Setup!$B$17+INDEX('FD inverse'!$A$41:$BH$41,1,'FD mesh'!$B$15+1)*Setup!$B$22</f>
        <v>15.0903649909743</v>
      </c>
      <c r="AR1012" s="0" t="n">
        <f aca="false">SUMPRODUCT('FD inverse'!$A$42:$BH$42,'FD mesh'!$B$84:$BI$84,$E1011:$BL1011)+'FD inverse'!$A$42*$C1012/Setup!$B$17+INDEX('FD inverse'!$A$42:$BH$42,1,'FD mesh'!$B$15+1)*Setup!$B$22</f>
        <v>15.0694677526086</v>
      </c>
      <c r="AS1012" s="0" t="n">
        <f aca="false">SUMPRODUCT('FD inverse'!$A$43:$BH$43,'FD mesh'!$B$84:$BI$84,$E1011:$BL1011)+'FD inverse'!$A$43*$C1012/Setup!$B$17+INDEX('FD inverse'!$A$43:$BH$43,1,'FD mesh'!$B$15+1)*Setup!$B$22</f>
        <v>0</v>
      </c>
      <c r="AT1012" s="0" t="n">
        <f aca="false">SUMPRODUCT('FD inverse'!$A$44:$BH$44,'FD mesh'!$B$84:$BI$84,$E1011:$BL1011)+'FD inverse'!$A$44*$C1012/Setup!$B$17+INDEX('FD inverse'!$A$44:$BH$44,1,'FD mesh'!$B$15+1)*Setup!$B$22</f>
        <v>0</v>
      </c>
      <c r="AU1012" s="0" t="n">
        <f aca="false">SUMPRODUCT('FD inverse'!$A$45:$BH$45,'FD mesh'!$B$84:$BI$84,$E1011:$BL1011)+'FD inverse'!$A$45*$C1012/Setup!$B$17+INDEX('FD inverse'!$A$45:$BH$45,1,'FD mesh'!$B$15+1)*Setup!$B$22</f>
        <v>0</v>
      </c>
      <c r="AV1012" s="0" t="n">
        <f aca="false">SUMPRODUCT('FD inverse'!$A$46:$BH$46,'FD mesh'!$B$84:$BI$84,$E1011:$BL1011)+'FD inverse'!$A$46*$C1012/Setup!$B$17+INDEX('FD inverse'!$A$46:$BH$46,1,'FD mesh'!$B$15+1)*Setup!$B$22</f>
        <v>0</v>
      </c>
      <c r="AW1012" s="0" t="n">
        <f aca="false">SUMPRODUCT('FD inverse'!$A$47:$BH$47,'FD mesh'!$B$84:$BI$84,$E1011:$BL1011)+'FD inverse'!$A$47*$C1012/Setup!$B$17+INDEX('FD inverse'!$A$47:$BH$47,1,'FD mesh'!$B$15+1)*Setup!$B$22</f>
        <v>0</v>
      </c>
      <c r="AX1012" s="0" t="n">
        <f aca="false">SUMPRODUCT('FD inverse'!$A$48:$BH$48,'FD mesh'!$B$84:$BI$84,$E1011:$BL1011)+'FD inverse'!$A$48*$C1012/Setup!$B$17+INDEX('FD inverse'!$A$48:$BH$48,1,'FD mesh'!$B$15+1)*Setup!$B$22</f>
        <v>0</v>
      </c>
      <c r="AY1012" s="0" t="n">
        <f aca="false">SUMPRODUCT('FD inverse'!$A$49:$BH$49,'FD mesh'!$B$84:$BI$84,$E1011:$BL1011)+'FD inverse'!$A$49*$C1012/Setup!$B$17+INDEX('FD inverse'!$A$49:$BH$49,1,'FD mesh'!$B$15+1)*Setup!$B$22</f>
        <v>0</v>
      </c>
      <c r="AZ1012" s="0" t="n">
        <f aca="false">SUMPRODUCT('FD inverse'!$A$50:$BH$50,'FD mesh'!$B$84:$BI$84,$E1011:$BL1011)+'FD inverse'!$A$50*$C1012/Setup!$B$17+INDEX('FD inverse'!$A$50:$BH$50,1,'FD mesh'!$B$15+1)*Setup!$B$22</f>
        <v>0</v>
      </c>
      <c r="BA1012" s="0" t="n">
        <f aca="false">SUMPRODUCT('FD inverse'!$A$51:$BH$51,'FD mesh'!$B$84:$BI$84,$E1011:$BL1011)+'FD inverse'!$A$51*$C1012/Setup!$B$17+INDEX('FD inverse'!$A$51:$BH$51,1,'FD mesh'!$B$15+1)*Setup!$B$22</f>
        <v>0</v>
      </c>
      <c r="BB1012" s="0" t="n">
        <f aca="false">SUMPRODUCT('FD inverse'!$A$52:$BH$52,'FD mesh'!$B$84:$BI$84,$E1011:$BL1011)+'FD inverse'!$A$52*$C1012/Setup!$B$17+INDEX('FD inverse'!$A$52:$BH$52,1,'FD mesh'!$B$15+1)*Setup!$B$22</f>
        <v>0</v>
      </c>
      <c r="BC1012" s="0" t="n">
        <f aca="false">SUMPRODUCT('FD inverse'!$A$53:$BH$53,'FD mesh'!$B$84:$BI$84,$E1011:$BL1011)+'FD inverse'!$A$53*$C1012/Setup!$B$17+INDEX('FD inverse'!$A$53:$BH$53,1,'FD mesh'!$B$15+1)*Setup!$B$22</f>
        <v>0</v>
      </c>
      <c r="BD1012" s="0" t="n">
        <f aca="false">SUMPRODUCT('FD inverse'!$A$54:$BH$54,'FD mesh'!$B$84:$BI$84,$E1011:$BL1011)+'FD inverse'!$A$54*$C1012/Setup!$B$17+INDEX('FD inverse'!$A$54:$BH$54,1,'FD mesh'!$B$15+1)*Setup!$B$22</f>
        <v>0</v>
      </c>
      <c r="BE1012" s="0" t="n">
        <f aca="false">SUMPRODUCT('FD inverse'!$A$55:$BH$55,'FD mesh'!$B$84:$BI$84,$E1011:$BL1011)+'FD inverse'!$A$55*$C1012/Setup!$B$17+INDEX('FD inverse'!$A$55:$BH$55,1,'FD mesh'!$B$15+1)*Setup!$B$22</f>
        <v>0</v>
      </c>
      <c r="BF1012" s="0" t="n">
        <f aca="false">SUMPRODUCT('FD inverse'!$A$56:$BH$56,'FD mesh'!$B$84:$BI$84,$E1011:$BL1011)+'FD inverse'!$A$56*$C1012/Setup!$B$17+INDEX('FD inverse'!$A$56:$BH$56,1,'FD mesh'!$B$15+1)*Setup!$B$22</f>
        <v>0</v>
      </c>
      <c r="BG1012" s="0" t="n">
        <f aca="false">SUMPRODUCT('FD inverse'!$A$57:$BH$57,'FD mesh'!$B$84:$BI$84,$E1011:$BL1011)+'FD inverse'!$A$57*$C1012/Setup!$B$17+INDEX('FD inverse'!$A$57:$BH$57,1,'FD mesh'!$B$15+1)*Setup!$B$22</f>
        <v>0</v>
      </c>
      <c r="BH1012" s="0" t="n">
        <f aca="false">SUMPRODUCT('FD inverse'!$A$58:$BH$58,'FD mesh'!$B$84:$BI$84,$E1011:$BL1011)+'FD inverse'!$A$58*$C1012/Setup!$B$17+INDEX('FD inverse'!$A$58:$BH$58,1,'FD mesh'!$B$15+1)*Setup!$B$22</f>
        <v>0</v>
      </c>
      <c r="BI1012" s="0" t="n">
        <f aca="false">SUMPRODUCT('FD inverse'!$A$59:$BH$59,'FD mesh'!$B$84:$BI$84,$E1011:$BL1011)+'FD inverse'!$A$59*$C1012/Setup!$B$17+INDEX('FD inverse'!$A$59:$BH$59,1,'FD mesh'!$B$15+1)*Setup!$B$22</f>
        <v>0</v>
      </c>
      <c r="BJ1012" s="0" t="n">
        <f aca="false">SUMPRODUCT('FD inverse'!$A$60:$BH$60,'FD mesh'!$B$84:$BI$84,$E1011:$BL1011)+'FD inverse'!$A$60*$C1012/Setup!$B$17+INDEX('FD inverse'!$A$60:$BH$60,1,'FD mesh'!$B$15+1)*Setup!$B$22</f>
        <v>0</v>
      </c>
      <c r="BK1012" s="0" t="n">
        <f aca="false">SUMPRODUCT('FD inverse'!$A$61:$BH$61,'FD mesh'!$B$84:$BI$84,$E1011:$BL1011)+'FD inverse'!$A$61*$C1012/Setup!$B$17+INDEX('FD inverse'!$A$61:$BH$61,1,'FD mesh'!$B$15+1)*Setup!$B$22</f>
        <v>0</v>
      </c>
      <c r="BL1012" s="0" t="n">
        <f aca="false">SUMPRODUCT('FD inverse'!$A$62:$BH$62,'FD mesh'!$B$84:$BI$84,$E1011:$BL1011)+'FD inverse'!$A$62*$C1012/Setup!$B$17+INDEX('FD inverse'!$A$62:$BH$62,1,'FD mesh'!$B$15+1)*Setup!$B$22</f>
        <v>0</v>
      </c>
    </row>
    <row r="1013" customFormat="false" ht="15" hidden="false" customHeight="false" outlineLevel="0" collapsed="false">
      <c r="A1013" s="0" t="n">
        <v>1008</v>
      </c>
      <c r="B1013" s="0" t="n">
        <f aca="false">A1013*Setup!$B$11/3600</f>
        <v>84</v>
      </c>
      <c r="C1013" s="0" t="n">
        <f aca="false">Setup!$B$7+Setup!$B$8*COS(2*PI()*(B1013-Setup!$B$9)/24)</f>
        <v>26</v>
      </c>
      <c r="D1013" s="0" t="n">
        <f aca="false">(C1013-E1013)/Setup!$B$17</f>
        <v>11.01597956556</v>
      </c>
      <c r="E1013" s="0" t="n">
        <f aca="false">SUMPRODUCT('FD inverse'!$A$3:$BH$3,'FD mesh'!$B$84:$BI$84,$E1012:$BL1012)+'FD inverse'!$A$3*$C1013/Setup!$B$17+INDEX('FD inverse'!$A$3:$BH$3,1,'FD mesh'!$B$15+1)*Setup!$B$22</f>
        <v>24.5679226564772</v>
      </c>
      <c r="F1013" s="0" t="n">
        <f aca="false">SUMPRODUCT('FD inverse'!$A$4:$BH$4,'FD mesh'!$B$84:$BI$84,$E1012:$BL1012)+'FD inverse'!$A$4*$C1013/Setup!$B$17+INDEX('FD inverse'!$A$4:$BH$4,1,'FD mesh'!$B$15+1)*Setup!$B$22</f>
        <v>24.2510483152205</v>
      </c>
      <c r="G1013" s="0" t="n">
        <f aca="false">SUMPRODUCT('FD inverse'!$A$5:$BH$5,'FD mesh'!$B$84:$BI$84,$E1012:$BL1012)+'FD inverse'!$A$5*$C1013/Setup!$B$17+INDEX('FD inverse'!$A$5:$BH$5,1,'FD mesh'!$B$15+1)*Setup!$B$22</f>
        <v>23.9535753652586</v>
      </c>
      <c r="H1013" s="0" t="n">
        <f aca="false">SUMPRODUCT('FD inverse'!$A$6:$BH$6,'FD mesh'!$B$84:$BI$84,$E1012:$BL1012)+'FD inverse'!$A$6*$C1013/Setup!$B$17+INDEX('FD inverse'!$A$6:$BH$6,1,'FD mesh'!$B$15+1)*Setup!$B$22</f>
        <v>22.9822739150103</v>
      </c>
      <c r="I1013" s="0" t="n">
        <f aca="false">SUMPRODUCT('FD inverse'!$A$7:$BH$7,'FD mesh'!$B$84:$BI$84,$E1012:$BL1012)+'FD inverse'!$A$7*$C1013/Setup!$B$17+INDEX('FD inverse'!$A$7:$BH$7,1,'FD mesh'!$B$15+1)*Setup!$B$22</f>
        <v>22.9017353062702</v>
      </c>
      <c r="J1013" s="0" t="n">
        <f aca="false">SUMPRODUCT('FD inverse'!$A$8:$BH$8,'FD mesh'!$B$84:$BI$84,$E1012:$BL1012)+'FD inverse'!$A$8*$C1013/Setup!$B$17+INDEX('FD inverse'!$A$8:$BH$8,1,'FD mesh'!$B$15+1)*Setup!$B$22</f>
        <v>22.8310066013446</v>
      </c>
      <c r="K1013" s="0" t="n">
        <f aca="false">SUMPRODUCT('FD inverse'!$A$9:$BH$9,'FD mesh'!$B$84:$BI$84,$E1012:$BL1012)+'FD inverse'!$A$9*$C1013/Setup!$B$17+INDEX('FD inverse'!$A$9:$BH$9,1,'FD mesh'!$B$15+1)*Setup!$B$22</f>
        <v>22.7691457553684</v>
      </c>
      <c r="L1013" s="0" t="n">
        <f aca="false">SUMPRODUCT('FD inverse'!$A$10:$BH$10,'FD mesh'!$B$84:$BI$84,$E1012:$BL1012)+'FD inverse'!$A$10*$C1013/Setup!$B$17+INDEX('FD inverse'!$A$10:$BH$10,1,'FD mesh'!$B$15+1)*Setup!$B$22</f>
        <v>22.7153017900064</v>
      </c>
      <c r="M1013" s="0" t="n">
        <f aca="false">SUMPRODUCT('FD inverse'!$A$11:$BH$11,'FD mesh'!$B$84:$BI$84,$E1012:$BL1012)+'FD inverse'!$A$11*$C1013/Setup!$B$17+INDEX('FD inverse'!$A$11:$BH$11,1,'FD mesh'!$B$15+1)*Setup!$B$22</f>
        <v>22.6687218518744</v>
      </c>
      <c r="N1013" s="0" t="n">
        <f aca="false">SUMPRODUCT('FD inverse'!$A$12:$BH$12,'FD mesh'!$B$84:$BI$84,$E1012:$BL1012)+'FD inverse'!$A$12*$C1013/Setup!$B$17+INDEX('FD inverse'!$A$12:$BH$12,1,'FD mesh'!$B$15+1)*Setup!$B$22</f>
        <v>22.6287570014038</v>
      </c>
      <c r="O1013" s="0" t="n">
        <f aca="false">SUMPRODUCT('FD inverse'!$A$13:$BH$13,'FD mesh'!$B$84:$BI$84,$E1012:$BL1012)+'FD inverse'!$A$13*$C1013/Setup!$B$17+INDEX('FD inverse'!$A$13:$BH$13,1,'FD mesh'!$B$15+1)*Setup!$B$22</f>
        <v>22.5948668590524</v>
      </c>
      <c r="P1013" s="0" t="n">
        <f aca="false">SUMPRODUCT('FD inverse'!$A$14:$BH$14,'FD mesh'!$B$84:$BI$84,$E1012:$BL1012)+'FD inverse'!$A$14*$C1013/Setup!$B$17+INDEX('FD inverse'!$A$14:$BH$14,1,'FD mesh'!$B$15+1)*Setup!$B$22</f>
        <v>22.5666232181362</v>
      </c>
      <c r="Q1013" s="0" t="n">
        <f aca="false">SUMPRODUCT('FD inverse'!$A$15:$BH$15,'FD mesh'!$B$84:$BI$84,$E1012:$BL1012)+'FD inverse'!$A$15*$C1013/Setup!$B$17+INDEX('FD inverse'!$A$15:$BH$15,1,'FD mesh'!$B$15+1)*Setup!$B$22</f>
        <v>22.543712715191</v>
      </c>
      <c r="R1013" s="0" t="n">
        <f aca="false">SUMPRODUCT('FD inverse'!$A$16:$BH$16,'FD mesh'!$B$84:$BI$84,$E1012:$BL1012)+'FD inverse'!$A$16*$C1013/Setup!$B$17+INDEX('FD inverse'!$A$16:$BH$16,1,'FD mesh'!$B$15+1)*Setup!$B$22</f>
        <v>22.5259386298282</v>
      </c>
      <c r="S1013" s="0" t="n">
        <f aca="false">SUMPRODUCT('FD inverse'!$A$17:$BH$17,'FD mesh'!$B$84:$BI$84,$E1012:$BL1012)+'FD inverse'!$A$17*$C1013/Setup!$B$17+INDEX('FD inverse'!$A$17:$BH$17,1,'FD mesh'!$B$15+1)*Setup!$B$22</f>
        <v>22.0349905505503</v>
      </c>
      <c r="T1013" s="0" t="n">
        <f aca="false">SUMPRODUCT('FD inverse'!$A$18:$BH$18,'FD mesh'!$B$84:$BI$84,$E1012:$BL1012)+'FD inverse'!$A$18*$C1013/Setup!$B$17+INDEX('FD inverse'!$A$18:$BH$18,1,'FD mesh'!$B$15+1)*Setup!$B$22</f>
        <v>21.5462547334867</v>
      </c>
      <c r="U1013" s="0" t="n">
        <f aca="false">SUMPRODUCT('FD inverse'!$A$19:$BH$19,'FD mesh'!$B$84:$BI$84,$E1012:$BL1012)+'FD inverse'!$A$19*$C1013/Setup!$B$17+INDEX('FD inverse'!$A$19:$BH$19,1,'FD mesh'!$B$15+1)*Setup!$B$22</f>
        <v>21.0594485268718</v>
      </c>
      <c r="V1013" s="0" t="n">
        <f aca="false">SUMPRODUCT('FD inverse'!$A$20:$BH$20,'FD mesh'!$B$84:$BI$84,$E1012:$BL1012)+'FD inverse'!$A$20*$C1013/Setup!$B$17+INDEX('FD inverse'!$A$20:$BH$20,1,'FD mesh'!$B$15+1)*Setup!$B$22</f>
        <v>20.5743153807086</v>
      </c>
      <c r="W1013" s="0" t="n">
        <f aca="false">SUMPRODUCT('FD inverse'!$A$21:$BH$21,'FD mesh'!$B$84:$BI$84,$E1012:$BL1012)+'FD inverse'!$A$21*$C1013/Setup!$B$17+INDEX('FD inverse'!$A$21:$BH$21,1,'FD mesh'!$B$15+1)*Setup!$B$22</f>
        <v>20.0906231256829</v>
      </c>
      <c r="X1013" s="0" t="n">
        <f aca="false">SUMPRODUCT('FD inverse'!$A$22:$BH$22,'FD mesh'!$B$84:$BI$84,$E1012:$BL1012)+'FD inverse'!$A$22*$C1013/Setup!$B$17+INDEX('FD inverse'!$A$22:$BH$22,1,'FD mesh'!$B$15+1)*Setup!$B$22</f>
        <v>19.6081621899069</v>
      </c>
      <c r="Y1013" s="0" t="n">
        <f aca="false">SUMPRODUCT('FD inverse'!$A$23:$BH$23,'FD mesh'!$B$84:$BI$84,$E1012:$BL1012)+'FD inverse'!$A$23*$C1013/Setup!$B$17+INDEX('FD inverse'!$A$23:$BH$23,1,'FD mesh'!$B$15+1)*Setup!$B$22</f>
        <v>19.1267437625669</v>
      </c>
      <c r="Z1013" s="0" t="n">
        <f aca="false">SUMPRODUCT('FD inverse'!$A$24:$BH$24,'FD mesh'!$B$84:$BI$84,$E1012:$BL1012)+'FD inverse'!$A$24*$C1013/Setup!$B$17+INDEX('FD inverse'!$A$24:$BH$24,1,'FD mesh'!$B$15+1)*Setup!$B$22</f>
        <v>18.6461979126035</v>
      </c>
      <c r="AA1013" s="0" t="n">
        <f aca="false">SUMPRODUCT('FD inverse'!$A$25:$BH$25,'FD mesh'!$B$84:$BI$84,$E1012:$BL1012)+'FD inverse'!$A$25*$C1013/Setup!$B$17+INDEX('FD inverse'!$A$25:$BH$25,1,'FD mesh'!$B$15+1)*Setup!$B$22</f>
        <v>18.1663716696908</v>
      </c>
      <c r="AB1013" s="0" t="n">
        <f aca="false">SUMPRODUCT('FD inverse'!$A$26:$BH$26,'FD mesh'!$B$84:$BI$84,$E1012:$BL1012)+'FD inverse'!$A$26*$C1013/Setup!$B$17+INDEX('FD inverse'!$A$26:$BH$26,1,'FD mesh'!$B$15+1)*Setup!$B$22</f>
        <v>17.6871270739876</v>
      </c>
      <c r="AC1013" s="0" t="n">
        <f aca="false">SUMPRODUCT('FD inverse'!$A$27:$BH$27,'FD mesh'!$B$84:$BI$84,$E1012:$BL1012)+'FD inverse'!$A$27*$C1013/Setup!$B$17+INDEX('FD inverse'!$A$27:$BH$27,1,'FD mesh'!$B$15+1)*Setup!$B$22</f>
        <v>17.2083392004345</v>
      </c>
      <c r="AD1013" s="0" t="n">
        <f aca="false">SUMPRODUCT('FD inverse'!$A$28:$BH$28,'FD mesh'!$B$84:$BI$84,$E1012:$BL1012)+'FD inverse'!$A$28*$C1013/Setup!$B$17+INDEX('FD inverse'!$A$28:$BH$28,1,'FD mesh'!$B$15+1)*Setup!$B$22</f>
        <v>16.7298941627375</v>
      </c>
      <c r="AE1013" s="0" t="n">
        <f aca="false">SUMPRODUCT('FD inverse'!$A$29:$BH$29,'FD mesh'!$B$84:$BI$84,$E1012:$BL1012)+'FD inverse'!$A$29*$C1013/Setup!$B$17+INDEX('FD inverse'!$A$29:$BH$29,1,'FD mesh'!$B$15+1)*Setup!$B$22</f>
        <v>16.2516871016425</v>
      </c>
      <c r="AF1013" s="0" t="n">
        <f aca="false">SUMPRODUCT('FD inverse'!$A$30:$BH$30,'FD mesh'!$B$84:$BI$84,$E1012:$BL1012)+'FD inverse'!$A$30*$C1013/Setup!$B$17+INDEX('FD inverse'!$A$30:$BH$30,1,'FD mesh'!$B$15+1)*Setup!$B$22</f>
        <v>15.7736201616401</v>
      </c>
      <c r="AG1013" s="0" t="n">
        <f aca="false">SUMPRODUCT('FD inverse'!$A$31:$BH$31,'FD mesh'!$B$84:$BI$84,$E1012:$BL1012)+'FD inverse'!$A$31*$C1013/Setup!$B$17+INDEX('FD inverse'!$A$31:$BH$31,1,'FD mesh'!$B$15+1)*Setup!$B$22</f>
        <v>15.2956004598703</v>
      </c>
      <c r="AH1013" s="0" t="n">
        <f aca="false">SUMPRODUCT('FD inverse'!$A$32:$BH$32,'FD mesh'!$B$84:$BI$84,$E1012:$BL1012)+'FD inverse'!$A$32*$C1013/Setup!$B$17+INDEX('FD inverse'!$A$32:$BH$32,1,'FD mesh'!$B$15+1)*Setup!$B$22</f>
        <v>15.2754148898854</v>
      </c>
      <c r="AI1013" s="0" t="n">
        <f aca="false">SUMPRODUCT('FD inverse'!$A$33:$BH$33,'FD mesh'!$B$84:$BI$84,$E1012:$BL1012)+'FD inverse'!$A$33*$C1013/Setup!$B$17+INDEX('FD inverse'!$A$33:$BH$33,1,'FD mesh'!$B$15+1)*Setup!$B$22</f>
        <v>15.2551506996365</v>
      </c>
      <c r="AJ1013" s="0" t="n">
        <f aca="false">SUMPRODUCT('FD inverse'!$A$34:$BH$34,'FD mesh'!$B$84:$BI$84,$E1012:$BL1012)+'FD inverse'!$A$34*$C1013/Setup!$B$17+INDEX('FD inverse'!$A$34:$BH$34,1,'FD mesh'!$B$15+1)*Setup!$B$22</f>
        <v>15.2348051498457</v>
      </c>
      <c r="AK1013" s="0" t="n">
        <f aca="false">SUMPRODUCT('FD inverse'!$A$35:$BH$35,'FD mesh'!$B$84:$BI$84,$E1012:$BL1012)+'FD inverse'!$A$35*$C1013/Setup!$B$17+INDEX('FD inverse'!$A$35:$BH$35,1,'FD mesh'!$B$15+1)*Setup!$B$22</f>
        <v>15.2143776805988</v>
      </c>
      <c r="AL1013" s="0" t="n">
        <f aca="false">SUMPRODUCT('FD inverse'!$A$36:$BH$36,'FD mesh'!$B$84:$BI$84,$E1012:$BL1012)+'FD inverse'!$A$36*$C1013/Setup!$B$17+INDEX('FD inverse'!$A$36:$BH$36,1,'FD mesh'!$B$15+1)*Setup!$B$22</f>
        <v>15.193869685295</v>
      </c>
      <c r="AM1013" s="0" t="n">
        <f aca="false">SUMPRODUCT('FD inverse'!$A$37:$BH$37,'FD mesh'!$B$84:$BI$84,$E1012:$BL1012)+'FD inverse'!$A$37*$C1013/Setup!$B$17+INDEX('FD inverse'!$A$37:$BH$37,1,'FD mesh'!$B$15+1)*Setup!$B$22</f>
        <v>15.1732842958988</v>
      </c>
      <c r="AN1013" s="0" t="n">
        <f aca="false">SUMPRODUCT('FD inverse'!$A$38:$BH$38,'FD mesh'!$B$84:$BI$84,$E1012:$BL1012)+'FD inverse'!$A$38*$C1013/Setup!$B$17+INDEX('FD inverse'!$A$38:$BH$38,1,'FD mesh'!$B$15+1)*Setup!$B$22</f>
        <v>15.1526261792035</v>
      </c>
      <c r="AO1013" s="0" t="n">
        <f aca="false">SUMPRODUCT('FD inverse'!$A$39:$BH$39,'FD mesh'!$B$84:$BI$84,$E1012:$BL1012)+'FD inverse'!$A$39*$C1013/Setup!$B$17+INDEX('FD inverse'!$A$39:$BH$39,1,'FD mesh'!$B$15+1)*Setup!$B$22</f>
        <v>15.1319013436067</v>
      </c>
      <c r="AP1013" s="0" t="n">
        <f aca="false">SUMPRODUCT('FD inverse'!$A$40:$BH$40,'FD mesh'!$B$84:$BI$84,$E1012:$BL1012)+'FD inverse'!$A$40*$C1013/Setup!$B$17+INDEX('FD inverse'!$A$40:$BH$40,1,'FD mesh'!$B$15+1)*Setup!$B$22</f>
        <v>15.1111169557116</v>
      </c>
      <c r="AQ1013" s="0" t="n">
        <f aca="false">SUMPRODUCT('FD inverse'!$A$41:$BH$41,'FD mesh'!$B$84:$BI$84,$E1012:$BL1012)+'FD inverse'!$A$41*$C1013/Setup!$B$17+INDEX('FD inverse'!$A$41:$BH$41,1,'FD mesh'!$B$15+1)*Setup!$B$22</f>
        <v>15.0902811659041</v>
      </c>
      <c r="AR1013" s="0" t="n">
        <f aca="false">SUMPRODUCT('FD inverse'!$A$42:$BH$42,'FD mesh'!$B$84:$BI$84,$E1012:$BL1012)+'FD inverse'!$A$42*$C1013/Setup!$B$17+INDEX('FD inverse'!$A$42:$BH$42,1,'FD mesh'!$B$15+1)*Setup!$B$22</f>
        <v>15.0694029419154</v>
      </c>
      <c r="AS1013" s="0" t="n">
        <f aca="false">SUMPRODUCT('FD inverse'!$A$43:$BH$43,'FD mesh'!$B$84:$BI$84,$E1012:$BL1012)+'FD inverse'!$A$43*$C1013/Setup!$B$17+INDEX('FD inverse'!$A$43:$BH$43,1,'FD mesh'!$B$15+1)*Setup!$B$22</f>
        <v>0</v>
      </c>
      <c r="AT1013" s="0" t="n">
        <f aca="false">SUMPRODUCT('FD inverse'!$A$44:$BH$44,'FD mesh'!$B$84:$BI$84,$E1012:$BL1012)+'FD inverse'!$A$44*$C1013/Setup!$B$17+INDEX('FD inverse'!$A$44:$BH$44,1,'FD mesh'!$B$15+1)*Setup!$B$22</f>
        <v>0</v>
      </c>
      <c r="AU1013" s="0" t="n">
        <f aca="false">SUMPRODUCT('FD inverse'!$A$45:$BH$45,'FD mesh'!$B$84:$BI$84,$E1012:$BL1012)+'FD inverse'!$A$45*$C1013/Setup!$B$17+INDEX('FD inverse'!$A$45:$BH$45,1,'FD mesh'!$B$15+1)*Setup!$B$22</f>
        <v>0</v>
      </c>
      <c r="AV1013" s="0" t="n">
        <f aca="false">SUMPRODUCT('FD inverse'!$A$46:$BH$46,'FD mesh'!$B$84:$BI$84,$E1012:$BL1012)+'FD inverse'!$A$46*$C1013/Setup!$B$17+INDEX('FD inverse'!$A$46:$BH$46,1,'FD mesh'!$B$15+1)*Setup!$B$22</f>
        <v>0</v>
      </c>
      <c r="AW1013" s="0" t="n">
        <f aca="false">SUMPRODUCT('FD inverse'!$A$47:$BH$47,'FD mesh'!$B$84:$BI$84,$E1012:$BL1012)+'FD inverse'!$A$47*$C1013/Setup!$B$17+INDEX('FD inverse'!$A$47:$BH$47,1,'FD mesh'!$B$15+1)*Setup!$B$22</f>
        <v>0</v>
      </c>
      <c r="AX1013" s="0" t="n">
        <f aca="false">SUMPRODUCT('FD inverse'!$A$48:$BH$48,'FD mesh'!$B$84:$BI$84,$E1012:$BL1012)+'FD inverse'!$A$48*$C1013/Setup!$B$17+INDEX('FD inverse'!$A$48:$BH$48,1,'FD mesh'!$B$15+1)*Setup!$B$22</f>
        <v>0</v>
      </c>
      <c r="AY1013" s="0" t="n">
        <f aca="false">SUMPRODUCT('FD inverse'!$A$49:$BH$49,'FD mesh'!$B$84:$BI$84,$E1012:$BL1012)+'FD inverse'!$A$49*$C1013/Setup!$B$17+INDEX('FD inverse'!$A$49:$BH$49,1,'FD mesh'!$B$15+1)*Setup!$B$22</f>
        <v>0</v>
      </c>
      <c r="AZ1013" s="0" t="n">
        <f aca="false">SUMPRODUCT('FD inverse'!$A$50:$BH$50,'FD mesh'!$B$84:$BI$84,$E1012:$BL1012)+'FD inverse'!$A$50*$C1013/Setup!$B$17+INDEX('FD inverse'!$A$50:$BH$50,1,'FD mesh'!$B$15+1)*Setup!$B$22</f>
        <v>0</v>
      </c>
      <c r="BA1013" s="0" t="n">
        <f aca="false">SUMPRODUCT('FD inverse'!$A$51:$BH$51,'FD mesh'!$B$84:$BI$84,$E1012:$BL1012)+'FD inverse'!$A$51*$C1013/Setup!$B$17+INDEX('FD inverse'!$A$51:$BH$51,1,'FD mesh'!$B$15+1)*Setup!$B$22</f>
        <v>0</v>
      </c>
      <c r="BB1013" s="0" t="n">
        <f aca="false">SUMPRODUCT('FD inverse'!$A$52:$BH$52,'FD mesh'!$B$84:$BI$84,$E1012:$BL1012)+'FD inverse'!$A$52*$C1013/Setup!$B$17+INDEX('FD inverse'!$A$52:$BH$52,1,'FD mesh'!$B$15+1)*Setup!$B$22</f>
        <v>0</v>
      </c>
      <c r="BC1013" s="0" t="n">
        <f aca="false">SUMPRODUCT('FD inverse'!$A$53:$BH$53,'FD mesh'!$B$84:$BI$84,$E1012:$BL1012)+'FD inverse'!$A$53*$C1013/Setup!$B$17+INDEX('FD inverse'!$A$53:$BH$53,1,'FD mesh'!$B$15+1)*Setup!$B$22</f>
        <v>0</v>
      </c>
      <c r="BD1013" s="0" t="n">
        <f aca="false">SUMPRODUCT('FD inverse'!$A$54:$BH$54,'FD mesh'!$B$84:$BI$84,$E1012:$BL1012)+'FD inverse'!$A$54*$C1013/Setup!$B$17+INDEX('FD inverse'!$A$54:$BH$54,1,'FD mesh'!$B$15+1)*Setup!$B$22</f>
        <v>0</v>
      </c>
      <c r="BE1013" s="0" t="n">
        <f aca="false">SUMPRODUCT('FD inverse'!$A$55:$BH$55,'FD mesh'!$B$84:$BI$84,$E1012:$BL1012)+'FD inverse'!$A$55*$C1013/Setup!$B$17+INDEX('FD inverse'!$A$55:$BH$55,1,'FD mesh'!$B$15+1)*Setup!$B$22</f>
        <v>0</v>
      </c>
      <c r="BF1013" s="0" t="n">
        <f aca="false">SUMPRODUCT('FD inverse'!$A$56:$BH$56,'FD mesh'!$B$84:$BI$84,$E1012:$BL1012)+'FD inverse'!$A$56*$C1013/Setup!$B$17+INDEX('FD inverse'!$A$56:$BH$56,1,'FD mesh'!$B$15+1)*Setup!$B$22</f>
        <v>0</v>
      </c>
      <c r="BG1013" s="0" t="n">
        <f aca="false">SUMPRODUCT('FD inverse'!$A$57:$BH$57,'FD mesh'!$B$84:$BI$84,$E1012:$BL1012)+'FD inverse'!$A$57*$C1013/Setup!$B$17+INDEX('FD inverse'!$A$57:$BH$57,1,'FD mesh'!$B$15+1)*Setup!$B$22</f>
        <v>0</v>
      </c>
      <c r="BH1013" s="0" t="n">
        <f aca="false">SUMPRODUCT('FD inverse'!$A$58:$BH$58,'FD mesh'!$B$84:$BI$84,$E1012:$BL1012)+'FD inverse'!$A$58*$C1013/Setup!$B$17+INDEX('FD inverse'!$A$58:$BH$58,1,'FD mesh'!$B$15+1)*Setup!$B$22</f>
        <v>0</v>
      </c>
      <c r="BI1013" s="0" t="n">
        <f aca="false">SUMPRODUCT('FD inverse'!$A$59:$BH$59,'FD mesh'!$B$84:$BI$84,$E1012:$BL1012)+'FD inverse'!$A$59*$C1013/Setup!$B$17+INDEX('FD inverse'!$A$59:$BH$59,1,'FD mesh'!$B$15+1)*Setup!$B$22</f>
        <v>0</v>
      </c>
      <c r="BJ1013" s="0" t="n">
        <f aca="false">SUMPRODUCT('FD inverse'!$A$60:$BH$60,'FD mesh'!$B$84:$BI$84,$E1012:$BL1012)+'FD inverse'!$A$60*$C1013/Setup!$B$17+INDEX('FD inverse'!$A$60:$BH$60,1,'FD mesh'!$B$15+1)*Setup!$B$22</f>
        <v>0</v>
      </c>
      <c r="BK1013" s="0" t="n">
        <f aca="false">SUMPRODUCT('FD inverse'!$A$61:$BH$61,'FD mesh'!$B$84:$BI$84,$E1012:$BL1012)+'FD inverse'!$A$61*$C1013/Setup!$B$17+INDEX('FD inverse'!$A$61:$BH$61,1,'FD mesh'!$B$15+1)*Setup!$B$22</f>
        <v>0</v>
      </c>
      <c r="BL1013" s="0" t="n">
        <f aca="false">SUMPRODUCT('FD inverse'!$A$62:$BH$62,'FD mesh'!$B$84:$BI$84,$E1012:$BL1012)+'FD inverse'!$A$62*$C1013/Setup!$B$17+INDEX('FD inverse'!$A$62:$BH$62,1,'FD mesh'!$B$15+1)*Setup!$B$22</f>
        <v>0</v>
      </c>
    </row>
    <row r="1014" customFormat="false" ht="15" hidden="false" customHeight="false" outlineLevel="0" collapsed="false">
      <c r="A1014" s="0" t="n">
        <v>1009</v>
      </c>
      <c r="B1014" s="0" t="n">
        <f aca="false">A1014*Setup!$B$11/3600</f>
        <v>84.0833333333333</v>
      </c>
      <c r="C1014" s="0" t="n">
        <f aca="false">Setup!$B$7+Setup!$B$8*COS(2*PI()*(B1014-Setup!$B$9)/24)</f>
        <v>26.0750930326421</v>
      </c>
      <c r="D1014" s="0" t="n">
        <f aca="false">(C1014-E1014)/Setup!$B$17</f>
        <v>11.2074047825242</v>
      </c>
      <c r="E1014" s="0" t="n">
        <f aca="false">SUMPRODUCT('FD inverse'!$A$3:$BH$3,'FD mesh'!$B$84:$BI$84,$E1013:$BL1013)+'FD inverse'!$A$3*$C1014/Setup!$B$17+INDEX('FD inverse'!$A$3:$BH$3,1,'FD mesh'!$B$15+1)*Setup!$B$22</f>
        <v>24.6181304109139</v>
      </c>
      <c r="F1014" s="0" t="n">
        <f aca="false">SUMPRODUCT('FD inverse'!$A$4:$BH$4,'FD mesh'!$B$84:$BI$84,$E1013:$BL1013)+'FD inverse'!$A$4*$C1014/Setup!$B$17+INDEX('FD inverse'!$A$4:$BH$4,1,'FD mesh'!$B$15+1)*Setup!$B$22</f>
        <v>24.295472477191</v>
      </c>
      <c r="G1014" s="0" t="n">
        <f aca="false">SUMPRODUCT('FD inverse'!$A$5:$BH$5,'FD mesh'!$B$84:$BI$84,$E1013:$BL1013)+'FD inverse'!$A$5*$C1014/Setup!$B$17+INDEX('FD inverse'!$A$5:$BH$5,1,'FD mesh'!$B$15+1)*Setup!$B$22</f>
        <v>23.9920958637679</v>
      </c>
      <c r="H1014" s="0" t="n">
        <f aca="false">SUMPRODUCT('FD inverse'!$A$6:$BH$6,'FD mesh'!$B$84:$BI$84,$E1013:$BL1013)+'FD inverse'!$A$6*$C1014/Setup!$B$17+INDEX('FD inverse'!$A$6:$BH$6,1,'FD mesh'!$B$15+1)*Setup!$B$22</f>
        <v>23.0008383061623</v>
      </c>
      <c r="I1014" s="0" t="n">
        <f aca="false">SUMPRODUCT('FD inverse'!$A$7:$BH$7,'FD mesh'!$B$84:$BI$84,$E1013:$BL1013)+'FD inverse'!$A$7*$C1014/Setup!$B$17+INDEX('FD inverse'!$A$7:$BH$7,1,'FD mesh'!$B$15+1)*Setup!$B$22</f>
        <v>22.9185926199883</v>
      </c>
      <c r="J1014" s="0" t="n">
        <f aca="false">SUMPRODUCT('FD inverse'!$A$8:$BH$8,'FD mesh'!$B$84:$BI$84,$E1013:$BL1013)+'FD inverse'!$A$8*$C1014/Setup!$B$17+INDEX('FD inverse'!$A$8:$BH$8,1,'FD mesh'!$B$15+1)*Setup!$B$22</f>
        <v>22.8462922516422</v>
      </c>
      <c r="K1014" s="0" t="n">
        <f aca="false">SUMPRODUCT('FD inverse'!$A$9:$BH$9,'FD mesh'!$B$84:$BI$84,$E1013:$BL1013)+'FD inverse'!$A$9*$C1014/Setup!$B$17+INDEX('FD inverse'!$A$9:$BH$9,1,'FD mesh'!$B$15+1)*Setup!$B$22</f>
        <v>22.7830099660675</v>
      </c>
      <c r="L1014" s="0" t="n">
        <f aca="false">SUMPRODUCT('FD inverse'!$A$10:$BH$10,'FD mesh'!$B$84:$BI$84,$E1013:$BL1013)+'FD inverse'!$A$10*$C1014/Setup!$B$17+INDEX('FD inverse'!$A$10:$BH$10,1,'FD mesh'!$B$15+1)*Setup!$B$22</f>
        <v>22.7279071558315</v>
      </c>
      <c r="M1014" s="0" t="n">
        <f aca="false">SUMPRODUCT('FD inverse'!$A$11:$BH$11,'FD mesh'!$B$84:$BI$84,$E1013:$BL1013)+'FD inverse'!$A$11*$C1014/Setup!$B$17+INDEX('FD inverse'!$A$11:$BH$11,1,'FD mesh'!$B$15+1)*Setup!$B$22</f>
        <v>22.6802411395927</v>
      </c>
      <c r="N1014" s="0" t="n">
        <f aca="false">SUMPRODUCT('FD inverse'!$A$12:$BH$12,'FD mesh'!$B$84:$BI$84,$E1013:$BL1013)+'FD inverse'!$A$12*$C1014/Setup!$B$17+INDEX('FD inverse'!$A$12:$BH$12,1,'FD mesh'!$B$15+1)*Setup!$B$22</f>
        <v>22.6393711633057</v>
      </c>
      <c r="O1014" s="0" t="n">
        <f aca="false">SUMPRODUCT('FD inverse'!$A$13:$BH$13,'FD mesh'!$B$84:$BI$84,$E1013:$BL1013)+'FD inverse'!$A$13*$C1014/Setup!$B$17+INDEX('FD inverse'!$A$13:$BH$13,1,'FD mesh'!$B$15+1)*Setup!$B$22</f>
        <v>22.6047632294387</v>
      </c>
      <c r="P1014" s="0" t="n">
        <f aca="false">SUMPRODUCT('FD inverse'!$A$14:$BH$14,'FD mesh'!$B$84:$BI$84,$E1013:$BL1013)+'FD inverse'!$A$14*$C1014/Setup!$B$17+INDEX('FD inverse'!$A$14:$BH$14,1,'FD mesh'!$B$15+1)*Setup!$B$22</f>
        <v>22.5759938621713</v>
      </c>
      <c r="Q1014" s="0" t="n">
        <f aca="false">SUMPRODUCT('FD inverse'!$A$15:$BH$15,'FD mesh'!$B$84:$BI$84,$E1013:$BL1013)+'FD inverse'!$A$15*$C1014/Setup!$B$17+INDEX('FD inverse'!$A$15:$BH$15,1,'FD mesh'!$B$15+1)*Setup!$B$22</f>
        <v>22.5527528984644</v>
      </c>
      <c r="R1014" s="0" t="n">
        <f aca="false">SUMPRODUCT('FD inverse'!$A$16:$BH$16,'FD mesh'!$B$84:$BI$84,$E1013:$BL1013)+'FD inverse'!$A$16*$C1014/Setup!$B$17+INDEX('FD inverse'!$A$16:$BH$16,1,'FD mesh'!$B$15+1)*Setup!$B$22</f>
        <v>22.5348453762168</v>
      </c>
      <c r="S1014" s="0" t="n">
        <f aca="false">SUMPRODUCT('FD inverse'!$A$17:$BH$17,'FD mesh'!$B$84:$BI$84,$E1013:$BL1013)+'FD inverse'!$A$17*$C1014/Setup!$B$17+INDEX('FD inverse'!$A$17:$BH$17,1,'FD mesh'!$B$15+1)*Setup!$B$22</f>
        <v>22.0428249495577</v>
      </c>
      <c r="T1014" s="0" t="n">
        <f aca="false">SUMPRODUCT('FD inverse'!$A$18:$BH$18,'FD mesh'!$B$84:$BI$84,$E1013:$BL1013)+'FD inverse'!$A$18*$C1014/Setup!$B$17+INDEX('FD inverse'!$A$18:$BH$18,1,'FD mesh'!$B$15+1)*Setup!$B$22</f>
        <v>21.5531100746065</v>
      </c>
      <c r="U1014" s="0" t="n">
        <f aca="false">SUMPRODUCT('FD inverse'!$A$19:$BH$19,'FD mesh'!$B$84:$BI$84,$E1013:$BL1013)+'FD inverse'!$A$19*$C1014/Setup!$B$17+INDEX('FD inverse'!$A$19:$BH$19,1,'FD mesh'!$B$15+1)*Setup!$B$22</f>
        <v>21.0654126286134</v>
      </c>
      <c r="V1014" s="0" t="n">
        <f aca="false">SUMPRODUCT('FD inverse'!$A$20:$BH$20,'FD mesh'!$B$84:$BI$84,$E1013:$BL1013)+'FD inverse'!$A$20*$C1014/Setup!$B$17+INDEX('FD inverse'!$A$20:$BH$20,1,'FD mesh'!$B$15+1)*Setup!$B$22</f>
        <v>20.5794703325614</v>
      </c>
      <c r="W1014" s="0" t="n">
        <f aca="false">SUMPRODUCT('FD inverse'!$A$21:$BH$21,'FD mesh'!$B$84:$BI$84,$E1013:$BL1013)+'FD inverse'!$A$21*$C1014/Setup!$B$17+INDEX('FD inverse'!$A$21:$BH$21,1,'FD mesh'!$B$15+1)*Setup!$B$22</f>
        <v>20.0950450651976</v>
      </c>
      <c r="X1014" s="0" t="n">
        <f aca="false">SUMPRODUCT('FD inverse'!$A$22:$BH$22,'FD mesh'!$B$84:$BI$84,$E1013:$BL1013)+'FD inverse'!$A$22*$C1014/Setup!$B$17+INDEX('FD inverse'!$A$22:$BH$22,1,'FD mesh'!$B$15+1)*Setup!$B$22</f>
        <v>19.6119211114623</v>
      </c>
      <c r="Y1014" s="0" t="n">
        <f aca="false">SUMPRODUCT('FD inverse'!$A$23:$BH$23,'FD mesh'!$B$84:$BI$84,$E1013:$BL1013)+'FD inverse'!$A$23*$C1014/Setup!$B$17+INDEX('FD inverse'!$A$23:$BH$23,1,'FD mesh'!$B$15+1)*Setup!$B$22</f>
        <v>19.129903354642</v>
      </c>
      <c r="Z1014" s="0" t="n">
        <f aca="false">SUMPRODUCT('FD inverse'!$A$24:$BH$24,'FD mesh'!$B$84:$BI$84,$E1013:$BL1013)+'FD inverse'!$A$24*$C1014/Setup!$B$17+INDEX('FD inverse'!$A$24:$BH$24,1,'FD mesh'!$B$15+1)*Setup!$B$22</f>
        <v>18.6488154206323</v>
      </c>
      <c r="AA1014" s="0" t="n">
        <f aca="false">SUMPRODUCT('FD inverse'!$A$25:$BH$25,'FD mesh'!$B$84:$BI$84,$E1013:$BL1013)+'FD inverse'!$A$25*$C1014/Setup!$B$17+INDEX('FD inverse'!$A$25:$BH$25,1,'FD mesh'!$B$15+1)*Setup!$B$22</f>
        <v>18.1684977818426</v>
      </c>
      <c r="AB1014" s="0" t="n">
        <f aca="false">SUMPRODUCT('FD inverse'!$A$26:$BH$26,'FD mesh'!$B$84:$BI$84,$E1013:$BL1013)+'FD inverse'!$A$26*$C1014/Setup!$B$17+INDEX('FD inverse'!$A$26:$BH$26,1,'FD mesh'!$B$15+1)*Setup!$B$22</f>
        <v>17.6888058274861</v>
      </c>
      <c r="AC1014" s="0" t="n">
        <f aca="false">SUMPRODUCT('FD inverse'!$A$27:$BH$27,'FD mesh'!$B$84:$BI$84,$E1013:$BL1013)+'FD inverse'!$A$27*$C1014/Setup!$B$17+INDEX('FD inverse'!$A$27:$BH$27,1,'FD mesh'!$B$15+1)*Setup!$B$22</f>
        <v>17.209607906302</v>
      </c>
      <c r="AD1014" s="0" t="n">
        <f aca="false">SUMPRODUCT('FD inverse'!$A$28:$BH$28,'FD mesh'!$B$84:$BI$84,$E1013:$BL1013)+'FD inverse'!$A$28*$C1014/Setup!$B$17+INDEX('FD inverse'!$A$28:$BH$28,1,'FD mesh'!$B$15+1)*Setup!$B$22</f>
        <v>16.7307833471303</v>
      </c>
      <c r="AE1014" s="0" t="n">
        <f aca="false">SUMPRODUCT('FD inverse'!$A$29:$BH$29,'FD mesh'!$B$84:$BI$84,$E1013:$BL1013)+'FD inverse'!$A$29*$C1014/Setup!$B$17+INDEX('FD inverse'!$A$29:$BH$29,1,'FD mesh'!$B$15+1)*Setup!$B$22</f>
        <v>16.2522204622229</v>
      </c>
      <c r="AF1014" s="0" t="n">
        <f aca="false">SUMPRODUCT('FD inverse'!$A$30:$BH$30,'FD mesh'!$B$84:$BI$84,$E1013:$BL1013)+'FD inverse'!$A$30*$C1014/Setup!$B$17+INDEX('FD inverse'!$A$30:$BH$30,1,'FD mesh'!$B$15+1)*Setup!$B$22</f>
        <v>15.7738145377148</v>
      </c>
      <c r="AG1014" s="0" t="n">
        <f aca="false">SUMPRODUCT('FD inverse'!$A$31:$BH$31,'FD mesh'!$B$84:$BI$84,$E1013:$BL1013)+'FD inverse'!$A$31*$C1014/Setup!$B$17+INDEX('FD inverse'!$A$31:$BH$31,1,'FD mesh'!$B$15+1)*Setup!$B$22</f>
        <v>15.2954658153086</v>
      </c>
      <c r="AH1014" s="0" t="n">
        <f aca="false">SUMPRODUCT('FD inverse'!$A$32:$BH$32,'FD mesh'!$B$84:$BI$84,$E1013:$BL1013)+'FD inverse'!$A$32*$C1014/Setup!$B$17+INDEX('FD inverse'!$A$32:$BH$32,1,'FD mesh'!$B$15+1)*Setup!$B$22</f>
        <v>15.2752690945137</v>
      </c>
      <c r="AI1014" s="0" t="n">
        <f aca="false">SUMPRODUCT('FD inverse'!$A$33:$BH$33,'FD mesh'!$B$84:$BI$84,$E1013:$BL1013)+'FD inverse'!$A$33*$C1014/Setup!$B$17+INDEX('FD inverse'!$A$33:$BH$33,1,'FD mesh'!$B$15+1)*Setup!$B$22</f>
        <v>15.2549985687434</v>
      </c>
      <c r="AJ1014" s="0" t="n">
        <f aca="false">SUMPRODUCT('FD inverse'!$A$34:$BH$34,'FD mesh'!$B$84:$BI$84,$E1013:$BL1013)+'FD inverse'!$A$34*$C1014/Setup!$B$17+INDEX('FD inverse'!$A$34:$BH$34,1,'FD mesh'!$B$15+1)*Setup!$B$22</f>
        <v>15.234651030811</v>
      </c>
      <c r="AK1014" s="0" t="n">
        <f aca="false">SUMPRODUCT('FD inverse'!$A$35:$BH$35,'FD mesh'!$B$84:$BI$84,$E1013:$BL1013)+'FD inverse'!$A$35*$C1014/Setup!$B$17+INDEX('FD inverse'!$A$35:$BH$35,1,'FD mesh'!$B$15+1)*Setup!$B$22</f>
        <v>15.2142254742734</v>
      </c>
      <c r="AL1014" s="0" t="n">
        <f aca="false">SUMPRODUCT('FD inverse'!$A$36:$BH$36,'FD mesh'!$B$84:$BI$84,$E1013:$BL1013)+'FD inverse'!$A$36*$C1014/Setup!$B$17+INDEX('FD inverse'!$A$36:$BH$36,1,'FD mesh'!$B$15+1)*Setup!$B$22</f>
        <v>15.1937228673882</v>
      </c>
      <c r="AM1014" s="0" t="n">
        <f aca="false">SUMPRODUCT('FD inverse'!$A$37:$BH$37,'FD mesh'!$B$84:$BI$84,$E1013:$BL1013)+'FD inverse'!$A$37*$C1014/Setup!$B$17+INDEX('FD inverse'!$A$37:$BH$37,1,'FD mesh'!$B$15+1)*Setup!$B$22</f>
        <v>15.1731459378968</v>
      </c>
      <c r="AN1014" s="0" t="n">
        <f aca="false">SUMPRODUCT('FD inverse'!$A$38:$BH$38,'FD mesh'!$B$84:$BI$84,$E1013:$BL1013)+'FD inverse'!$A$38*$C1014/Setup!$B$17+INDEX('FD inverse'!$A$38:$BH$38,1,'FD mesh'!$B$15+1)*Setup!$B$22</f>
        <v>15.152498968398</v>
      </c>
      <c r="AO1014" s="0" t="n">
        <f aca="false">SUMPRODUCT('FD inverse'!$A$39:$BH$39,'FD mesh'!$B$84:$BI$84,$E1013:$BL1013)+'FD inverse'!$A$39*$C1014/Setup!$B$17+INDEX('FD inverse'!$A$39:$BH$39,1,'FD mesh'!$B$15+1)*Setup!$B$22</f>
        <v>15.1317876018594</v>
      </c>
      <c r="AP1014" s="0" t="n">
        <f aca="false">SUMPRODUCT('FD inverse'!$A$40:$BH$40,'FD mesh'!$B$84:$BI$84,$E1013:$BL1013)+'FD inverse'!$A$40*$C1014/Setup!$B$17+INDEX('FD inverse'!$A$40:$BH$40,1,'FD mesh'!$B$15+1)*Setup!$B$22</f>
        <v>15.1110186566285</v>
      </c>
      <c r="AQ1014" s="0" t="n">
        <f aca="false">SUMPRODUCT('FD inverse'!$A$41:$BH$41,'FD mesh'!$B$84:$BI$84,$E1013:$BL1013)+'FD inverse'!$A$41*$C1014/Setup!$B$17+INDEX('FD inverse'!$A$41:$BH$41,1,'FD mesh'!$B$15+1)*Setup!$B$22</f>
        <v>15.0901999501377</v>
      </c>
      <c r="AR1014" s="0" t="n">
        <f aca="false">SUMPRODUCT('FD inverse'!$A$42:$BH$42,'FD mesh'!$B$84:$BI$84,$E1013:$BL1013)+'FD inverse'!$A$42*$C1014/Setup!$B$17+INDEX('FD inverse'!$A$42:$BH$42,1,'FD mesh'!$B$15+1)*Setup!$B$22</f>
        <v>15.0693401303552</v>
      </c>
      <c r="AS1014" s="0" t="n">
        <f aca="false">SUMPRODUCT('FD inverse'!$A$43:$BH$43,'FD mesh'!$B$84:$BI$84,$E1013:$BL1013)+'FD inverse'!$A$43*$C1014/Setup!$B$17+INDEX('FD inverse'!$A$43:$BH$43,1,'FD mesh'!$B$15+1)*Setup!$B$22</f>
        <v>0</v>
      </c>
      <c r="AT1014" s="0" t="n">
        <f aca="false">SUMPRODUCT('FD inverse'!$A$44:$BH$44,'FD mesh'!$B$84:$BI$84,$E1013:$BL1013)+'FD inverse'!$A$44*$C1014/Setup!$B$17+INDEX('FD inverse'!$A$44:$BH$44,1,'FD mesh'!$B$15+1)*Setup!$B$22</f>
        <v>0</v>
      </c>
      <c r="AU1014" s="0" t="n">
        <f aca="false">SUMPRODUCT('FD inverse'!$A$45:$BH$45,'FD mesh'!$B$84:$BI$84,$E1013:$BL1013)+'FD inverse'!$A$45*$C1014/Setup!$B$17+INDEX('FD inverse'!$A$45:$BH$45,1,'FD mesh'!$B$15+1)*Setup!$B$22</f>
        <v>0</v>
      </c>
      <c r="AV1014" s="0" t="n">
        <f aca="false">SUMPRODUCT('FD inverse'!$A$46:$BH$46,'FD mesh'!$B$84:$BI$84,$E1013:$BL1013)+'FD inverse'!$A$46*$C1014/Setup!$B$17+INDEX('FD inverse'!$A$46:$BH$46,1,'FD mesh'!$B$15+1)*Setup!$B$22</f>
        <v>0</v>
      </c>
      <c r="AW1014" s="0" t="n">
        <f aca="false">SUMPRODUCT('FD inverse'!$A$47:$BH$47,'FD mesh'!$B$84:$BI$84,$E1013:$BL1013)+'FD inverse'!$A$47*$C1014/Setup!$B$17+INDEX('FD inverse'!$A$47:$BH$47,1,'FD mesh'!$B$15+1)*Setup!$B$22</f>
        <v>0</v>
      </c>
      <c r="AX1014" s="0" t="n">
        <f aca="false">SUMPRODUCT('FD inverse'!$A$48:$BH$48,'FD mesh'!$B$84:$BI$84,$E1013:$BL1013)+'FD inverse'!$A$48*$C1014/Setup!$B$17+INDEX('FD inverse'!$A$48:$BH$48,1,'FD mesh'!$B$15+1)*Setup!$B$22</f>
        <v>0</v>
      </c>
      <c r="AY1014" s="0" t="n">
        <f aca="false">SUMPRODUCT('FD inverse'!$A$49:$BH$49,'FD mesh'!$B$84:$BI$84,$E1013:$BL1013)+'FD inverse'!$A$49*$C1014/Setup!$B$17+INDEX('FD inverse'!$A$49:$BH$49,1,'FD mesh'!$B$15+1)*Setup!$B$22</f>
        <v>0</v>
      </c>
      <c r="AZ1014" s="0" t="n">
        <f aca="false">SUMPRODUCT('FD inverse'!$A$50:$BH$50,'FD mesh'!$B$84:$BI$84,$E1013:$BL1013)+'FD inverse'!$A$50*$C1014/Setup!$B$17+INDEX('FD inverse'!$A$50:$BH$50,1,'FD mesh'!$B$15+1)*Setup!$B$22</f>
        <v>0</v>
      </c>
      <c r="BA1014" s="0" t="n">
        <f aca="false">SUMPRODUCT('FD inverse'!$A$51:$BH$51,'FD mesh'!$B$84:$BI$84,$E1013:$BL1013)+'FD inverse'!$A$51*$C1014/Setup!$B$17+INDEX('FD inverse'!$A$51:$BH$51,1,'FD mesh'!$B$15+1)*Setup!$B$22</f>
        <v>0</v>
      </c>
      <c r="BB1014" s="0" t="n">
        <f aca="false">SUMPRODUCT('FD inverse'!$A$52:$BH$52,'FD mesh'!$B$84:$BI$84,$E1013:$BL1013)+'FD inverse'!$A$52*$C1014/Setup!$B$17+INDEX('FD inverse'!$A$52:$BH$52,1,'FD mesh'!$B$15+1)*Setup!$B$22</f>
        <v>0</v>
      </c>
      <c r="BC1014" s="0" t="n">
        <f aca="false">SUMPRODUCT('FD inverse'!$A$53:$BH$53,'FD mesh'!$B$84:$BI$84,$E1013:$BL1013)+'FD inverse'!$A$53*$C1014/Setup!$B$17+INDEX('FD inverse'!$A$53:$BH$53,1,'FD mesh'!$B$15+1)*Setup!$B$22</f>
        <v>0</v>
      </c>
      <c r="BD1014" s="0" t="n">
        <f aca="false">SUMPRODUCT('FD inverse'!$A$54:$BH$54,'FD mesh'!$B$84:$BI$84,$E1013:$BL1013)+'FD inverse'!$A$54*$C1014/Setup!$B$17+INDEX('FD inverse'!$A$54:$BH$54,1,'FD mesh'!$B$15+1)*Setup!$B$22</f>
        <v>0</v>
      </c>
      <c r="BE1014" s="0" t="n">
        <f aca="false">SUMPRODUCT('FD inverse'!$A$55:$BH$55,'FD mesh'!$B$84:$BI$84,$E1013:$BL1013)+'FD inverse'!$A$55*$C1014/Setup!$B$17+INDEX('FD inverse'!$A$55:$BH$55,1,'FD mesh'!$B$15+1)*Setup!$B$22</f>
        <v>0</v>
      </c>
      <c r="BF1014" s="0" t="n">
        <f aca="false">SUMPRODUCT('FD inverse'!$A$56:$BH$56,'FD mesh'!$B$84:$BI$84,$E1013:$BL1013)+'FD inverse'!$A$56*$C1014/Setup!$B$17+INDEX('FD inverse'!$A$56:$BH$56,1,'FD mesh'!$B$15+1)*Setup!$B$22</f>
        <v>0</v>
      </c>
      <c r="BG1014" s="0" t="n">
        <f aca="false">SUMPRODUCT('FD inverse'!$A$57:$BH$57,'FD mesh'!$B$84:$BI$84,$E1013:$BL1013)+'FD inverse'!$A$57*$C1014/Setup!$B$17+INDEX('FD inverse'!$A$57:$BH$57,1,'FD mesh'!$B$15+1)*Setup!$B$22</f>
        <v>0</v>
      </c>
      <c r="BH1014" s="0" t="n">
        <f aca="false">SUMPRODUCT('FD inverse'!$A$58:$BH$58,'FD mesh'!$B$84:$BI$84,$E1013:$BL1013)+'FD inverse'!$A$58*$C1014/Setup!$B$17+INDEX('FD inverse'!$A$58:$BH$58,1,'FD mesh'!$B$15+1)*Setup!$B$22</f>
        <v>0</v>
      </c>
      <c r="BI1014" s="0" t="n">
        <f aca="false">SUMPRODUCT('FD inverse'!$A$59:$BH$59,'FD mesh'!$B$84:$BI$84,$E1013:$BL1013)+'FD inverse'!$A$59*$C1014/Setup!$B$17+INDEX('FD inverse'!$A$59:$BH$59,1,'FD mesh'!$B$15+1)*Setup!$B$22</f>
        <v>0</v>
      </c>
      <c r="BJ1014" s="0" t="n">
        <f aca="false">SUMPRODUCT('FD inverse'!$A$60:$BH$60,'FD mesh'!$B$84:$BI$84,$E1013:$BL1013)+'FD inverse'!$A$60*$C1014/Setup!$B$17+INDEX('FD inverse'!$A$60:$BH$60,1,'FD mesh'!$B$15+1)*Setup!$B$22</f>
        <v>0</v>
      </c>
      <c r="BK1014" s="0" t="n">
        <f aca="false">SUMPRODUCT('FD inverse'!$A$61:$BH$61,'FD mesh'!$B$84:$BI$84,$E1013:$BL1013)+'FD inverse'!$A$61*$C1014/Setup!$B$17+INDEX('FD inverse'!$A$61:$BH$61,1,'FD mesh'!$B$15+1)*Setup!$B$22</f>
        <v>0</v>
      </c>
      <c r="BL1014" s="0" t="n">
        <f aca="false">SUMPRODUCT('FD inverse'!$A$62:$BH$62,'FD mesh'!$B$84:$BI$84,$E1013:$BL1013)+'FD inverse'!$A$62*$C1014/Setup!$B$17+INDEX('FD inverse'!$A$62:$BH$62,1,'FD mesh'!$B$15+1)*Setup!$B$22</f>
        <v>0</v>
      </c>
    </row>
    <row r="1015" customFormat="false" ht="15" hidden="false" customHeight="false" outlineLevel="0" collapsed="false">
      <c r="A1015" s="0" t="n">
        <v>1010</v>
      </c>
      <c r="B1015" s="0" t="n">
        <f aca="false">A1015*Setup!$B$11/3600</f>
        <v>84.1666666666667</v>
      </c>
      <c r="C1015" s="0" t="n">
        <f aca="false">Setup!$B$7+Setup!$B$8*COS(2*PI()*(B1015-Setup!$B$9)/24)</f>
        <v>26.1491984333873</v>
      </c>
      <c r="D1015" s="0" t="n">
        <f aca="false">(C1015-E1015)/Setup!$B$17</f>
        <v>11.3944791862952</v>
      </c>
      <c r="E1015" s="0" t="n">
        <f aca="false">SUMPRODUCT('FD inverse'!$A$3:$BH$3,'FD mesh'!$B$84:$BI$84,$E1014:$BL1014)+'FD inverse'!$A$3*$C1015/Setup!$B$17+INDEX('FD inverse'!$A$3:$BH$3,1,'FD mesh'!$B$15+1)*Setup!$B$22</f>
        <v>24.6679161391689</v>
      </c>
      <c r="F1015" s="0" t="n">
        <f aca="false">SUMPRODUCT('FD inverse'!$A$4:$BH$4,'FD mesh'!$B$84:$BI$84,$E1014:$BL1014)+'FD inverse'!$A$4*$C1015/Setup!$B$17+INDEX('FD inverse'!$A$4:$BH$4,1,'FD mesh'!$B$15+1)*Setup!$B$22</f>
        <v>24.3395989293147</v>
      </c>
      <c r="G1015" s="0" t="n">
        <f aca="false">SUMPRODUCT('FD inverse'!$A$5:$BH$5,'FD mesh'!$B$84:$BI$84,$E1014:$BL1014)+'FD inverse'!$A$5*$C1015/Setup!$B$17+INDEX('FD inverse'!$A$5:$BH$5,1,'FD mesh'!$B$15+1)*Setup!$B$22</f>
        <v>24.0304338254169</v>
      </c>
      <c r="H1015" s="0" t="n">
        <f aca="false">SUMPRODUCT('FD inverse'!$A$6:$BH$6,'FD mesh'!$B$84:$BI$84,$E1014:$BL1014)+'FD inverse'!$A$6*$C1015/Setup!$B$17+INDEX('FD inverse'!$A$6:$BH$6,1,'FD mesh'!$B$15+1)*Setup!$B$22</f>
        <v>23.0195938400227</v>
      </c>
      <c r="I1015" s="0" t="n">
        <f aca="false">SUMPRODUCT('FD inverse'!$A$7:$BH$7,'FD mesh'!$B$84:$BI$84,$E1014:$BL1014)+'FD inverse'!$A$7*$C1015/Setup!$B$17+INDEX('FD inverse'!$A$7:$BH$7,1,'FD mesh'!$B$15+1)*Setup!$B$22</f>
        <v>22.9356715799171</v>
      </c>
      <c r="J1015" s="0" t="n">
        <f aca="false">SUMPRODUCT('FD inverse'!$A$8:$BH$8,'FD mesh'!$B$84:$BI$84,$E1014:$BL1014)+'FD inverse'!$A$8*$C1015/Setup!$B$17+INDEX('FD inverse'!$A$8:$BH$8,1,'FD mesh'!$B$15+1)*Setup!$B$22</f>
        <v>22.8618254023653</v>
      </c>
      <c r="K1015" s="0" t="n">
        <f aca="false">SUMPRODUCT('FD inverse'!$A$9:$BH$9,'FD mesh'!$B$84:$BI$84,$E1014:$BL1014)+'FD inverse'!$A$9*$C1015/Setup!$B$17+INDEX('FD inverse'!$A$9:$BH$9,1,'FD mesh'!$B$15+1)*Setup!$B$22</f>
        <v>22.7971433255352</v>
      </c>
      <c r="L1015" s="0" t="n">
        <f aca="false">SUMPRODUCT('FD inverse'!$A$10:$BH$10,'FD mesh'!$B$84:$BI$84,$E1014:$BL1014)+'FD inverse'!$A$10*$C1015/Setup!$B$17+INDEX('FD inverse'!$A$10:$BH$10,1,'FD mesh'!$B$15+1)*Setup!$B$22</f>
        <v>22.7407995138777</v>
      </c>
      <c r="M1015" s="0" t="n">
        <f aca="false">SUMPRODUCT('FD inverse'!$A$11:$BH$11,'FD mesh'!$B$84:$BI$84,$E1014:$BL1014)+'FD inverse'!$A$11*$C1015/Setup!$B$17+INDEX('FD inverse'!$A$11:$BH$11,1,'FD mesh'!$B$15+1)*Setup!$B$22</f>
        <v>22.6920618131619</v>
      </c>
      <c r="N1015" s="0" t="n">
        <f aca="false">SUMPRODUCT('FD inverse'!$A$12:$BH$12,'FD mesh'!$B$84:$BI$84,$E1014:$BL1014)+'FD inverse'!$A$12*$C1015/Setup!$B$17+INDEX('FD inverse'!$A$12:$BH$12,1,'FD mesh'!$B$15+1)*Setup!$B$22</f>
        <v>22.6502979611594</v>
      </c>
      <c r="O1015" s="0" t="n">
        <f aca="false">SUMPRODUCT('FD inverse'!$A$13:$BH$13,'FD mesh'!$B$84:$BI$84,$E1014:$BL1014)+'FD inverse'!$A$13*$C1015/Setup!$B$17+INDEX('FD inverse'!$A$13:$BH$13,1,'FD mesh'!$B$15+1)*Setup!$B$22</f>
        <v>22.6149805975663</v>
      </c>
      <c r="P1015" s="0" t="n">
        <f aca="false">SUMPRODUCT('FD inverse'!$A$14:$BH$14,'FD mesh'!$B$84:$BI$84,$E1014:$BL1014)+'FD inverse'!$A$14*$C1015/Setup!$B$17+INDEX('FD inverse'!$A$14:$BH$14,1,'FD mesh'!$B$15+1)*Setup!$B$22</f>
        <v>22.5856911797712</v>
      </c>
      <c r="Q1015" s="0" t="n">
        <f aca="false">SUMPRODUCT('FD inverse'!$A$15:$BH$15,'FD mesh'!$B$84:$BI$84,$E1014:$BL1014)+'FD inverse'!$A$15*$C1015/Setup!$B$17+INDEX('FD inverse'!$A$15:$BH$15,1,'FD mesh'!$B$15+1)*Setup!$B$22</f>
        <v>22.5621228933034</v>
      </c>
      <c r="R1015" s="0" t="n">
        <f aca="false">SUMPRODUCT('FD inverse'!$A$16:$BH$16,'FD mesh'!$B$84:$BI$84,$E1014:$BL1014)+'FD inverse'!$A$16*$C1015/Setup!$B$17+INDEX('FD inverse'!$A$16:$BH$16,1,'FD mesh'!$B$15+1)*Setup!$B$22</f>
        <v>22.5440826273896</v>
      </c>
      <c r="S1015" s="0" t="n">
        <f aca="false">SUMPRODUCT('FD inverse'!$A$17:$BH$17,'FD mesh'!$B$84:$BI$84,$E1014:$BL1014)+'FD inverse'!$A$17*$C1015/Setup!$B$17+INDEX('FD inverse'!$A$17:$BH$17,1,'FD mesh'!$B$15+1)*Setup!$B$22</f>
        <v>22.050972772683</v>
      </c>
      <c r="T1015" s="0" t="n">
        <f aca="false">SUMPRODUCT('FD inverse'!$A$18:$BH$18,'FD mesh'!$B$84:$BI$84,$E1014:$BL1014)+'FD inverse'!$A$18*$C1015/Setup!$B$17+INDEX('FD inverse'!$A$18:$BH$18,1,'FD mesh'!$B$15+1)*Setup!$B$22</f>
        <v>21.5602607059247</v>
      </c>
      <c r="U1015" s="0" t="n">
        <f aca="false">SUMPRODUCT('FD inverse'!$A$19:$BH$19,'FD mesh'!$B$84:$BI$84,$E1014:$BL1014)+'FD inverse'!$A$19*$C1015/Setup!$B$17+INDEX('FD inverse'!$A$19:$BH$19,1,'FD mesh'!$B$15+1)*Setup!$B$22</f>
        <v>21.0716529678115</v>
      </c>
      <c r="V1015" s="0" t="n">
        <f aca="false">SUMPRODUCT('FD inverse'!$A$20:$BH$20,'FD mesh'!$B$84:$BI$84,$E1014:$BL1014)+'FD inverse'!$A$20*$C1015/Setup!$B$17+INDEX('FD inverse'!$A$20:$BH$20,1,'FD mesh'!$B$15+1)*Setup!$B$22</f>
        <v>20.5848816723766</v>
      </c>
      <c r="W1015" s="0" t="n">
        <f aca="false">SUMPRODUCT('FD inverse'!$A$21:$BH$21,'FD mesh'!$B$84:$BI$84,$E1014:$BL1014)+'FD inverse'!$A$21*$C1015/Setup!$B$17+INDEX('FD inverse'!$A$21:$BH$21,1,'FD mesh'!$B$15+1)*Setup!$B$22</f>
        <v>20.0997028569445</v>
      </c>
      <c r="X1015" s="0" t="n">
        <f aca="false">SUMPRODUCT('FD inverse'!$A$22:$BH$22,'FD mesh'!$B$84:$BI$84,$E1014:$BL1014)+'FD inverse'!$A$22*$C1015/Setup!$B$17+INDEX('FD inverse'!$A$22:$BH$22,1,'FD mesh'!$B$15+1)*Setup!$B$22</f>
        <v>19.6158947630835</v>
      </c>
      <c r="Y1015" s="0" t="n">
        <f aca="false">SUMPRODUCT('FD inverse'!$A$23:$BH$23,'FD mesh'!$B$84:$BI$84,$E1014:$BL1014)+'FD inverse'!$A$23*$C1015/Setup!$B$17+INDEX('FD inverse'!$A$23:$BH$23,1,'FD mesh'!$B$15+1)*Setup!$B$22</f>
        <v>19.1332560581283</v>
      </c>
      <c r="Z1015" s="0" t="n">
        <f aca="false">SUMPRODUCT('FD inverse'!$A$24:$BH$24,'FD mesh'!$B$84:$BI$84,$E1014:$BL1014)+'FD inverse'!$A$24*$C1015/Setup!$B$17+INDEX('FD inverse'!$A$24:$BH$24,1,'FD mesh'!$B$15+1)*Setup!$B$22</f>
        <v>18.6516040059133</v>
      </c>
      <c r="AA1015" s="0" t="n">
        <f aca="false">SUMPRODUCT('FD inverse'!$A$25:$BH$25,'FD mesh'!$B$84:$BI$84,$E1014:$BL1014)+'FD inverse'!$A$25*$C1015/Setup!$B$17+INDEX('FD inverse'!$A$25:$BH$25,1,'FD mesh'!$B$15+1)*Setup!$B$22</f>
        <v>18.1707725945095</v>
      </c>
      <c r="AB1015" s="0" t="n">
        <f aca="false">SUMPRODUCT('FD inverse'!$A$26:$BH$26,'FD mesh'!$B$84:$BI$84,$E1014:$BL1014)+'FD inverse'!$A$26*$C1015/Setup!$B$17+INDEX('FD inverse'!$A$26:$BH$26,1,'FD mesh'!$B$15+1)*Setup!$B$22</f>
        <v>17.6906106279764</v>
      </c>
      <c r="AC1015" s="0" t="n">
        <f aca="false">SUMPRODUCT('FD inverse'!$A$27:$BH$27,'FD mesh'!$B$84:$BI$84,$E1014:$BL1014)+'FD inverse'!$A$27*$C1015/Setup!$B$17+INDEX('FD inverse'!$A$27:$BH$27,1,'FD mesh'!$B$15+1)*Setup!$B$22</f>
        <v>17.2109797884447</v>
      </c>
      <c r="AD1015" s="0" t="n">
        <f aca="false">SUMPRODUCT('FD inverse'!$A$28:$BH$28,'FD mesh'!$B$84:$BI$84,$E1014:$BL1014)+'FD inverse'!$A$28*$C1015/Setup!$B$17+INDEX('FD inverse'!$A$28:$BH$28,1,'FD mesh'!$B$15+1)*Setup!$B$22</f>
        <v>16.7317526742292</v>
      </c>
      <c r="AE1015" s="0" t="n">
        <f aca="false">SUMPRODUCT('FD inverse'!$A$29:$BH$29,'FD mesh'!$B$84:$BI$84,$E1014:$BL1014)+'FD inverse'!$A$29*$C1015/Setup!$B$17+INDEX('FD inverse'!$A$29:$BH$29,1,'FD mesh'!$B$15+1)*Setup!$B$22</f>
        <v>16.2528108191315</v>
      </c>
      <c r="AF1015" s="0" t="n">
        <f aca="false">SUMPRODUCT('FD inverse'!$A$30:$BH$30,'FD mesh'!$B$84:$BI$84,$E1014:$BL1014)+'FD inverse'!$A$30*$C1015/Setup!$B$17+INDEX('FD inverse'!$A$30:$BH$30,1,'FD mesh'!$B$15+1)*Setup!$B$22</f>
        <v>15.7740426976383</v>
      </c>
      <c r="AG1015" s="0" t="n">
        <f aca="false">SUMPRODUCT('FD inverse'!$A$31:$BH$31,'FD mesh'!$B$84:$BI$84,$E1014:$BL1014)+'FD inverse'!$A$31*$C1015/Setup!$B$17+INDEX('FD inverse'!$A$31:$BH$31,1,'FD mesh'!$B$15+1)*Setup!$B$22</f>
        <v>15.2953417203512</v>
      </c>
      <c r="AH1015" s="0" t="n">
        <f aca="false">SUMPRODUCT('FD inverse'!$A$32:$BH$32,'FD mesh'!$B$84:$BI$84,$E1014:$BL1014)+'FD inverse'!$A$32*$C1015/Setup!$B$17+INDEX('FD inverse'!$A$32:$BH$32,1,'FD mesh'!$B$15+1)*Setup!$B$22</f>
        <v>15.2751328881034</v>
      </c>
      <c r="AI1015" s="0" t="n">
        <f aca="false">SUMPRODUCT('FD inverse'!$A$33:$BH$33,'FD mesh'!$B$84:$BI$84,$E1014:$BL1014)+'FD inverse'!$A$33*$C1015/Setup!$B$17+INDEX('FD inverse'!$A$33:$BH$33,1,'FD mesh'!$B$15+1)*Setup!$B$22</f>
        <v>15.2548551050336</v>
      </c>
      <c r="AJ1015" s="0" t="n">
        <f aca="false">SUMPRODUCT('FD inverse'!$A$34:$BH$34,'FD mesh'!$B$84:$BI$84,$E1014:$BL1014)+'FD inverse'!$A$34*$C1015/Setup!$B$17+INDEX('FD inverse'!$A$34:$BH$34,1,'FD mesh'!$B$15+1)*Setup!$B$22</f>
        <v>15.2345046973294</v>
      </c>
      <c r="AK1015" s="0" t="n">
        <f aca="false">SUMPRODUCT('FD inverse'!$A$35:$BH$35,'FD mesh'!$B$84:$BI$84,$E1014:$BL1014)+'FD inverse'!$A$35*$C1015/Setup!$B$17+INDEX('FD inverse'!$A$35:$BH$35,1,'FD mesh'!$B$15+1)*Setup!$B$22</f>
        <v>15.2140802122464</v>
      </c>
      <c r="AL1015" s="0" t="n">
        <f aca="false">SUMPRODUCT('FD inverse'!$A$36:$BH$36,'FD mesh'!$B$84:$BI$84,$E1014:$BL1014)+'FD inverse'!$A$36*$C1015/Setup!$B$17+INDEX('FD inverse'!$A$36:$BH$36,1,'FD mesh'!$B$15+1)*Setup!$B$22</f>
        <v>15.1935821921794</v>
      </c>
      <c r="AM1015" s="0" t="n">
        <f aca="false">SUMPRODUCT('FD inverse'!$A$37:$BH$37,'FD mesh'!$B$84:$BI$84,$E1014:$BL1014)+'FD inverse'!$A$37*$C1015/Setup!$B$17+INDEX('FD inverse'!$A$37:$BH$37,1,'FD mesh'!$B$15+1)*Setup!$B$22</f>
        <v>15.1730129590816</v>
      </c>
      <c r="AN1015" s="0" t="n">
        <f aca="false">SUMPRODUCT('FD inverse'!$A$38:$BH$38,'FD mesh'!$B$84:$BI$84,$E1014:$BL1014)+'FD inverse'!$A$38*$C1015/Setup!$B$17+INDEX('FD inverse'!$A$38:$BH$38,1,'FD mesh'!$B$15+1)*Setup!$B$22</f>
        <v>15.1523764090446</v>
      </c>
      <c r="AO1015" s="0" t="n">
        <f aca="false">SUMPRODUCT('FD inverse'!$A$39:$BH$39,'FD mesh'!$B$84:$BI$84,$E1014:$BL1014)+'FD inverse'!$A$39*$C1015/Setup!$B$17+INDEX('FD inverse'!$A$39:$BH$39,1,'FD mesh'!$B$15+1)*Setup!$B$22</f>
        <v>15.13167781664</v>
      </c>
      <c r="AP1015" s="0" t="n">
        <f aca="false">SUMPRODUCT('FD inverse'!$A$40:$BH$40,'FD mesh'!$B$84:$BI$84,$E1014:$BL1014)+'FD inverse'!$A$40*$C1015/Setup!$B$17+INDEX('FD inverse'!$A$40:$BH$40,1,'FD mesh'!$B$15+1)*Setup!$B$22</f>
        <v>15.1109236484288</v>
      </c>
      <c r="AQ1015" s="0" t="n">
        <f aca="false">SUMPRODUCT('FD inverse'!$A$41:$BH$41,'FD mesh'!$B$84:$BI$84,$E1014:$BL1014)+'FD inverse'!$A$41*$C1015/Setup!$B$17+INDEX('FD inverse'!$A$41:$BH$41,1,'FD mesh'!$B$15+1)*Setup!$B$22</f>
        <v>15.0901213848785</v>
      </c>
      <c r="AR1015" s="0" t="n">
        <f aca="false">SUMPRODUCT('FD inverse'!$A$42:$BH$42,'FD mesh'!$B$84:$BI$84,$E1014:$BL1014)+'FD inverse'!$A$42*$C1015/Setup!$B$17+INDEX('FD inverse'!$A$42:$BH$42,1,'FD mesh'!$B$15+1)*Setup!$B$22</f>
        <v>15.0692793497844</v>
      </c>
      <c r="AS1015" s="0" t="n">
        <f aca="false">SUMPRODUCT('FD inverse'!$A$43:$BH$43,'FD mesh'!$B$84:$BI$84,$E1014:$BL1014)+'FD inverse'!$A$43*$C1015/Setup!$B$17+INDEX('FD inverse'!$A$43:$BH$43,1,'FD mesh'!$B$15+1)*Setup!$B$22</f>
        <v>0</v>
      </c>
      <c r="AT1015" s="0" t="n">
        <f aca="false">SUMPRODUCT('FD inverse'!$A$44:$BH$44,'FD mesh'!$B$84:$BI$84,$E1014:$BL1014)+'FD inverse'!$A$44*$C1015/Setup!$B$17+INDEX('FD inverse'!$A$44:$BH$44,1,'FD mesh'!$B$15+1)*Setup!$B$22</f>
        <v>0</v>
      </c>
      <c r="AU1015" s="0" t="n">
        <f aca="false">SUMPRODUCT('FD inverse'!$A$45:$BH$45,'FD mesh'!$B$84:$BI$84,$E1014:$BL1014)+'FD inverse'!$A$45*$C1015/Setup!$B$17+INDEX('FD inverse'!$A$45:$BH$45,1,'FD mesh'!$B$15+1)*Setup!$B$22</f>
        <v>0</v>
      </c>
      <c r="AV1015" s="0" t="n">
        <f aca="false">SUMPRODUCT('FD inverse'!$A$46:$BH$46,'FD mesh'!$B$84:$BI$84,$E1014:$BL1014)+'FD inverse'!$A$46*$C1015/Setup!$B$17+INDEX('FD inverse'!$A$46:$BH$46,1,'FD mesh'!$B$15+1)*Setup!$B$22</f>
        <v>0</v>
      </c>
      <c r="AW1015" s="0" t="n">
        <f aca="false">SUMPRODUCT('FD inverse'!$A$47:$BH$47,'FD mesh'!$B$84:$BI$84,$E1014:$BL1014)+'FD inverse'!$A$47*$C1015/Setup!$B$17+INDEX('FD inverse'!$A$47:$BH$47,1,'FD mesh'!$B$15+1)*Setup!$B$22</f>
        <v>0</v>
      </c>
      <c r="AX1015" s="0" t="n">
        <f aca="false">SUMPRODUCT('FD inverse'!$A$48:$BH$48,'FD mesh'!$B$84:$BI$84,$E1014:$BL1014)+'FD inverse'!$A$48*$C1015/Setup!$B$17+INDEX('FD inverse'!$A$48:$BH$48,1,'FD mesh'!$B$15+1)*Setup!$B$22</f>
        <v>0</v>
      </c>
      <c r="AY1015" s="0" t="n">
        <f aca="false">SUMPRODUCT('FD inverse'!$A$49:$BH$49,'FD mesh'!$B$84:$BI$84,$E1014:$BL1014)+'FD inverse'!$A$49*$C1015/Setup!$B$17+INDEX('FD inverse'!$A$49:$BH$49,1,'FD mesh'!$B$15+1)*Setup!$B$22</f>
        <v>0</v>
      </c>
      <c r="AZ1015" s="0" t="n">
        <f aca="false">SUMPRODUCT('FD inverse'!$A$50:$BH$50,'FD mesh'!$B$84:$BI$84,$E1014:$BL1014)+'FD inverse'!$A$50*$C1015/Setup!$B$17+INDEX('FD inverse'!$A$50:$BH$50,1,'FD mesh'!$B$15+1)*Setup!$B$22</f>
        <v>0</v>
      </c>
      <c r="BA1015" s="0" t="n">
        <f aca="false">SUMPRODUCT('FD inverse'!$A$51:$BH$51,'FD mesh'!$B$84:$BI$84,$E1014:$BL1014)+'FD inverse'!$A$51*$C1015/Setup!$B$17+INDEX('FD inverse'!$A$51:$BH$51,1,'FD mesh'!$B$15+1)*Setup!$B$22</f>
        <v>0</v>
      </c>
      <c r="BB1015" s="0" t="n">
        <f aca="false">SUMPRODUCT('FD inverse'!$A$52:$BH$52,'FD mesh'!$B$84:$BI$84,$E1014:$BL1014)+'FD inverse'!$A$52*$C1015/Setup!$B$17+INDEX('FD inverse'!$A$52:$BH$52,1,'FD mesh'!$B$15+1)*Setup!$B$22</f>
        <v>0</v>
      </c>
      <c r="BC1015" s="0" t="n">
        <f aca="false">SUMPRODUCT('FD inverse'!$A$53:$BH$53,'FD mesh'!$B$84:$BI$84,$E1014:$BL1014)+'FD inverse'!$A$53*$C1015/Setup!$B$17+INDEX('FD inverse'!$A$53:$BH$53,1,'FD mesh'!$B$15+1)*Setup!$B$22</f>
        <v>0</v>
      </c>
      <c r="BD1015" s="0" t="n">
        <f aca="false">SUMPRODUCT('FD inverse'!$A$54:$BH$54,'FD mesh'!$B$84:$BI$84,$E1014:$BL1014)+'FD inverse'!$A$54*$C1015/Setup!$B$17+INDEX('FD inverse'!$A$54:$BH$54,1,'FD mesh'!$B$15+1)*Setup!$B$22</f>
        <v>0</v>
      </c>
      <c r="BE1015" s="0" t="n">
        <f aca="false">SUMPRODUCT('FD inverse'!$A$55:$BH$55,'FD mesh'!$B$84:$BI$84,$E1014:$BL1014)+'FD inverse'!$A$55*$C1015/Setup!$B$17+INDEX('FD inverse'!$A$55:$BH$55,1,'FD mesh'!$B$15+1)*Setup!$B$22</f>
        <v>0</v>
      </c>
      <c r="BF1015" s="0" t="n">
        <f aca="false">SUMPRODUCT('FD inverse'!$A$56:$BH$56,'FD mesh'!$B$84:$BI$84,$E1014:$BL1014)+'FD inverse'!$A$56*$C1015/Setup!$B$17+INDEX('FD inverse'!$A$56:$BH$56,1,'FD mesh'!$B$15+1)*Setup!$B$22</f>
        <v>0</v>
      </c>
      <c r="BG1015" s="0" t="n">
        <f aca="false">SUMPRODUCT('FD inverse'!$A$57:$BH$57,'FD mesh'!$B$84:$BI$84,$E1014:$BL1014)+'FD inverse'!$A$57*$C1015/Setup!$B$17+INDEX('FD inverse'!$A$57:$BH$57,1,'FD mesh'!$B$15+1)*Setup!$B$22</f>
        <v>0</v>
      </c>
      <c r="BH1015" s="0" t="n">
        <f aca="false">SUMPRODUCT('FD inverse'!$A$58:$BH$58,'FD mesh'!$B$84:$BI$84,$E1014:$BL1014)+'FD inverse'!$A$58*$C1015/Setup!$B$17+INDEX('FD inverse'!$A$58:$BH$58,1,'FD mesh'!$B$15+1)*Setup!$B$22</f>
        <v>0</v>
      </c>
      <c r="BI1015" s="0" t="n">
        <f aca="false">SUMPRODUCT('FD inverse'!$A$59:$BH$59,'FD mesh'!$B$84:$BI$84,$E1014:$BL1014)+'FD inverse'!$A$59*$C1015/Setup!$B$17+INDEX('FD inverse'!$A$59:$BH$59,1,'FD mesh'!$B$15+1)*Setup!$B$22</f>
        <v>0</v>
      </c>
      <c r="BJ1015" s="0" t="n">
        <f aca="false">SUMPRODUCT('FD inverse'!$A$60:$BH$60,'FD mesh'!$B$84:$BI$84,$E1014:$BL1014)+'FD inverse'!$A$60*$C1015/Setup!$B$17+INDEX('FD inverse'!$A$60:$BH$60,1,'FD mesh'!$B$15+1)*Setup!$B$22</f>
        <v>0</v>
      </c>
      <c r="BK1015" s="0" t="n">
        <f aca="false">SUMPRODUCT('FD inverse'!$A$61:$BH$61,'FD mesh'!$B$84:$BI$84,$E1014:$BL1014)+'FD inverse'!$A$61*$C1015/Setup!$B$17+INDEX('FD inverse'!$A$61:$BH$61,1,'FD mesh'!$B$15+1)*Setup!$B$22</f>
        <v>0</v>
      </c>
      <c r="BL1015" s="0" t="n">
        <f aca="false">SUMPRODUCT('FD inverse'!$A$62:$BH$62,'FD mesh'!$B$84:$BI$84,$E1014:$BL1014)+'FD inverse'!$A$62*$C1015/Setup!$B$17+INDEX('FD inverse'!$A$62:$BH$62,1,'FD mesh'!$B$15+1)*Setup!$B$22</f>
        <v>0</v>
      </c>
    </row>
    <row r="1016" customFormat="false" ht="15" hidden="false" customHeight="false" outlineLevel="0" collapsed="false">
      <c r="A1016" s="0" t="n">
        <v>1011</v>
      </c>
      <c r="B1016" s="0" t="n">
        <f aca="false">A1016*Setup!$B$11/3600</f>
        <v>84.25</v>
      </c>
      <c r="C1016" s="0" t="n">
        <f aca="false">Setup!$B$7+Setup!$B$8*COS(2*PI()*(B1016-Setup!$B$9)/24)</f>
        <v>26.2222809320784</v>
      </c>
      <c r="D1016" s="0" t="n">
        <f aca="false">(C1016-E1016)/Setup!$B$17</f>
        <v>11.5771132582012</v>
      </c>
      <c r="E1016" s="0" t="n">
        <f aca="false">SUMPRODUCT('FD inverse'!$A$3:$BH$3,'FD mesh'!$B$84:$BI$84,$E1015:$BL1015)+'FD inverse'!$A$3*$C1016/Setup!$B$17+INDEX('FD inverse'!$A$3:$BH$3,1,'FD mesh'!$B$15+1)*Setup!$B$22</f>
        <v>24.7172562085122</v>
      </c>
      <c r="F1016" s="0" t="n">
        <f aca="false">SUMPRODUCT('FD inverse'!$A$4:$BH$4,'FD mesh'!$B$84:$BI$84,$E1015:$BL1015)+'FD inverse'!$A$4*$C1016/Setup!$B$17+INDEX('FD inverse'!$A$4:$BH$4,1,'FD mesh'!$B$15+1)*Setup!$B$22</f>
        <v>24.3834067466301</v>
      </c>
      <c r="G1016" s="0" t="n">
        <f aca="false">SUMPRODUCT('FD inverse'!$A$5:$BH$5,'FD mesh'!$B$84:$BI$84,$E1015:$BL1015)+'FD inverse'!$A$5*$C1016/Setup!$B$17+INDEX('FD inverse'!$A$5:$BH$5,1,'FD mesh'!$B$15+1)*Setup!$B$22</f>
        <v>24.0685710943467</v>
      </c>
      <c r="H1016" s="0" t="n">
        <f aca="false">SUMPRODUCT('FD inverse'!$A$6:$BH$6,'FD mesh'!$B$84:$BI$84,$E1015:$BL1015)+'FD inverse'!$A$6*$C1016/Setup!$B$17+INDEX('FD inverse'!$A$6:$BH$6,1,'FD mesh'!$B$15+1)*Setup!$B$22</f>
        <v>23.0385317279358</v>
      </c>
      <c r="I1016" s="0" t="n">
        <f aca="false">SUMPRODUCT('FD inverse'!$A$7:$BH$7,'FD mesh'!$B$84:$BI$84,$E1015:$BL1015)+'FD inverse'!$A$7*$C1016/Setup!$B$17+INDEX('FD inverse'!$A$7:$BH$7,1,'FD mesh'!$B$15+1)*Setup!$B$22</f>
        <v>22.9529641993192</v>
      </c>
      <c r="J1016" s="0" t="n">
        <f aca="false">SUMPRODUCT('FD inverse'!$A$8:$BH$8,'FD mesh'!$B$84:$BI$84,$E1015:$BL1015)+'FD inverse'!$A$8*$C1016/Setup!$B$17+INDEX('FD inverse'!$A$8:$BH$8,1,'FD mesh'!$B$15+1)*Setup!$B$22</f>
        <v>22.8775988060432</v>
      </c>
      <c r="K1016" s="0" t="n">
        <f aca="false">SUMPRODUCT('FD inverse'!$A$9:$BH$9,'FD mesh'!$B$84:$BI$84,$E1015:$BL1015)+'FD inverse'!$A$9*$C1016/Setup!$B$17+INDEX('FD inverse'!$A$9:$BH$9,1,'FD mesh'!$B$15+1)*Setup!$B$22</f>
        <v>22.811539255645</v>
      </c>
      <c r="L1016" s="0" t="n">
        <f aca="false">SUMPRODUCT('FD inverse'!$A$10:$BH$10,'FD mesh'!$B$84:$BI$84,$E1015:$BL1015)+'FD inverse'!$A$10*$C1016/Setup!$B$17+INDEX('FD inverse'!$A$10:$BH$10,1,'FD mesh'!$B$15+1)*Setup!$B$22</f>
        <v>22.7539728793528</v>
      </c>
      <c r="M1016" s="0" t="n">
        <f aca="false">SUMPRODUCT('FD inverse'!$A$11:$BH$11,'FD mesh'!$B$84:$BI$84,$E1015:$BL1015)+'FD inverse'!$A$11*$C1016/Setup!$B$17+INDEX('FD inverse'!$A$11:$BH$11,1,'FD mesh'!$B$15+1)*Setup!$B$22</f>
        <v>22.7041784000961</v>
      </c>
      <c r="N1016" s="0" t="n">
        <f aca="false">SUMPRODUCT('FD inverse'!$A$12:$BH$12,'FD mesh'!$B$84:$BI$84,$E1015:$BL1015)+'FD inverse'!$A$12*$C1016/Setup!$B$17+INDEX('FD inverse'!$A$12:$BH$12,1,'FD mesh'!$B$15+1)*Setup!$B$22</f>
        <v>22.6615323497092</v>
      </c>
      <c r="O1016" s="0" t="n">
        <f aca="false">SUMPRODUCT('FD inverse'!$A$13:$BH$13,'FD mesh'!$B$84:$BI$84,$E1015:$BL1015)+'FD inverse'!$A$13*$C1016/Setup!$B$17+INDEX('FD inverse'!$A$13:$BH$13,1,'FD mesh'!$B$15+1)*Setup!$B$22</f>
        <v>22.6255142571688</v>
      </c>
      <c r="P1016" s="0" t="n">
        <f aca="false">SUMPRODUCT('FD inverse'!$A$14:$BH$14,'FD mesh'!$B$84:$BI$84,$E1015:$BL1015)+'FD inverse'!$A$14*$C1016/Setup!$B$17+INDEX('FD inverse'!$A$14:$BH$14,1,'FD mesh'!$B$15+1)*Setup!$B$22</f>
        <v>22.5957107130665</v>
      </c>
      <c r="Q1016" s="0" t="n">
        <f aca="false">SUMPRODUCT('FD inverse'!$A$15:$BH$15,'FD mesh'!$B$84:$BI$84,$E1015:$BL1015)+'FD inverse'!$A$15*$C1016/Setup!$B$17+INDEX('FD inverse'!$A$15:$BH$15,1,'FD mesh'!$B$15+1)*Setup!$B$22</f>
        <v>22.5718183980469</v>
      </c>
      <c r="R1016" s="0" t="n">
        <f aca="false">SUMPRODUCT('FD inverse'!$A$16:$BH$16,'FD mesh'!$B$84:$BI$84,$E1015:$BL1015)+'FD inverse'!$A$16*$C1016/Setup!$B$17+INDEX('FD inverse'!$A$16:$BH$16,1,'FD mesh'!$B$15+1)*Setup!$B$22</f>
        <v>22.553646144823</v>
      </c>
      <c r="S1016" s="0" t="n">
        <f aca="false">SUMPRODUCT('FD inverse'!$A$17:$BH$17,'FD mesh'!$B$84:$BI$84,$E1015:$BL1015)+'FD inverse'!$A$17*$C1016/Setup!$B$17+INDEX('FD inverse'!$A$17:$BH$17,1,'FD mesh'!$B$15+1)*Setup!$B$22</f>
        <v>22.059430290999</v>
      </c>
      <c r="T1016" s="0" t="n">
        <f aca="false">SUMPRODUCT('FD inverse'!$A$18:$BH$18,'FD mesh'!$B$84:$BI$84,$E1015:$BL1015)+'FD inverse'!$A$18*$C1016/Setup!$B$17+INDEX('FD inverse'!$A$18:$BH$18,1,'FD mesh'!$B$15+1)*Setup!$B$22</f>
        <v>21.5677033639938</v>
      </c>
      <c r="U1016" s="0" t="n">
        <f aca="false">SUMPRODUCT('FD inverse'!$A$19:$BH$19,'FD mesh'!$B$84:$BI$84,$E1015:$BL1015)+'FD inverse'!$A$19*$C1016/Setup!$B$17+INDEX('FD inverse'!$A$19:$BH$19,1,'FD mesh'!$B$15+1)*Setup!$B$22</f>
        <v>21.0781667049347</v>
      </c>
      <c r="V1016" s="0" t="n">
        <f aca="false">SUMPRODUCT('FD inverse'!$A$20:$BH$20,'FD mesh'!$B$84:$BI$84,$E1015:$BL1015)+'FD inverse'!$A$20*$C1016/Setup!$B$17+INDEX('FD inverse'!$A$20:$BH$20,1,'FD mesh'!$B$15+1)*Setup!$B$22</f>
        <v>20.5905469456574</v>
      </c>
      <c r="W1016" s="0" t="n">
        <f aca="false">SUMPRODUCT('FD inverse'!$A$21:$BH$21,'FD mesh'!$B$84:$BI$84,$E1015:$BL1015)+'FD inverse'!$A$21*$C1016/Setup!$B$17+INDEX('FD inverse'!$A$21:$BH$21,1,'FD mesh'!$B$15+1)*Setup!$B$22</f>
        <v>20.1045943953743</v>
      </c>
      <c r="X1016" s="0" t="n">
        <f aca="false">SUMPRODUCT('FD inverse'!$A$22:$BH$22,'FD mesh'!$B$84:$BI$84,$E1015:$BL1015)+'FD inverse'!$A$22*$C1016/Setup!$B$17+INDEX('FD inverse'!$A$22:$BH$22,1,'FD mesh'!$B$15+1)*Setup!$B$22</f>
        <v>19.6200813549719</v>
      </c>
      <c r="Y1016" s="0" t="n">
        <f aca="false">SUMPRODUCT('FD inverse'!$A$23:$BH$23,'FD mesh'!$B$84:$BI$84,$E1015:$BL1015)+'FD inverse'!$A$23*$C1016/Setup!$B$17+INDEX('FD inverse'!$A$23:$BH$23,1,'FD mesh'!$B$15+1)*Setup!$B$22</f>
        <v>19.1368003687538</v>
      </c>
      <c r="Z1016" s="0" t="n">
        <f aca="false">SUMPRODUCT('FD inverse'!$A$24:$BH$24,'FD mesh'!$B$84:$BI$84,$E1015:$BL1015)+'FD inverse'!$A$24*$C1016/Setup!$B$17+INDEX('FD inverse'!$A$24:$BH$24,1,'FD mesh'!$B$15+1)*Setup!$B$22</f>
        <v>18.6545624225199</v>
      </c>
      <c r="AA1016" s="0" t="n">
        <f aca="false">SUMPRODUCT('FD inverse'!$A$25:$BH$25,'FD mesh'!$B$84:$BI$84,$E1015:$BL1015)+'FD inverse'!$A$25*$C1016/Setup!$B$17+INDEX('FD inverse'!$A$25:$BH$25,1,'FD mesh'!$B$15+1)*Setup!$B$22</f>
        <v>18.1731950960301</v>
      </c>
      <c r="AB1016" s="0" t="n">
        <f aca="false">SUMPRODUCT('FD inverse'!$A$26:$BH$26,'FD mesh'!$B$84:$BI$84,$E1015:$BL1015)+'FD inverse'!$A$26*$C1016/Setup!$B$17+INDEX('FD inverse'!$A$26:$BH$26,1,'FD mesh'!$B$15+1)*Setup!$B$22</f>
        <v>17.6925406771307</v>
      </c>
      <c r="AC1016" s="0" t="n">
        <f aca="false">SUMPRODUCT('FD inverse'!$A$27:$BH$27,'FD mesh'!$B$84:$BI$84,$E1015:$BL1015)+'FD inverse'!$A$27*$C1016/Setup!$B$17+INDEX('FD inverse'!$A$27:$BH$27,1,'FD mesh'!$B$15+1)*Setup!$B$22</f>
        <v>17.2124542441253</v>
      </c>
      <c r="AD1016" s="0" t="n">
        <f aca="false">SUMPRODUCT('FD inverse'!$A$28:$BH$28,'FD mesh'!$B$84:$BI$84,$E1015:$BL1015)+'FD inverse'!$A$28*$C1016/Setup!$B$17+INDEX('FD inverse'!$A$28:$BH$28,1,'FD mesh'!$B$15+1)*Setup!$B$22</f>
        <v>16.7328017223631</v>
      </c>
      <c r="AE1016" s="0" t="n">
        <f aca="false">SUMPRODUCT('FD inverse'!$A$29:$BH$29,'FD mesh'!$B$84:$BI$84,$E1015:$BL1015)+'FD inverse'!$A$29*$C1016/Setup!$B$17+INDEX('FD inverse'!$A$29:$BH$29,1,'FD mesh'!$B$15+1)*Setup!$B$22</f>
        <v>16.2534579204803</v>
      </c>
      <c r="AF1016" s="0" t="n">
        <f aca="false">SUMPRODUCT('FD inverse'!$A$30:$BH$30,'FD mesh'!$B$84:$BI$84,$E1015:$BL1015)+'FD inverse'!$A$30*$C1016/Setup!$B$17+INDEX('FD inverse'!$A$30:$BH$30,1,'FD mesh'!$B$15+1)*Setup!$B$22</f>
        <v>15.7743045512801</v>
      </c>
      <c r="AG1016" s="0" t="n">
        <f aca="false">SUMPRODUCT('FD inverse'!$A$31:$BH$31,'FD mesh'!$B$84:$BI$84,$E1015:$BL1015)+'FD inverse'!$A$31*$C1016/Setup!$B$17+INDEX('FD inverse'!$A$31:$BH$31,1,'FD mesh'!$B$15+1)*Setup!$B$22</f>
        <v>15.295228241866</v>
      </c>
      <c r="AH1016" s="0" t="n">
        <f aca="false">SUMPRODUCT('FD inverse'!$A$32:$BH$32,'FD mesh'!$B$84:$BI$84,$E1015:$BL1015)+'FD inverse'!$A$32*$C1016/Setup!$B$17+INDEX('FD inverse'!$A$32:$BH$32,1,'FD mesh'!$B$15+1)*Setup!$B$22</f>
        <v>15.275006342828</v>
      </c>
      <c r="AI1016" s="0" t="n">
        <f aca="false">SUMPRODUCT('FD inverse'!$A$33:$BH$33,'FD mesh'!$B$84:$BI$84,$E1015:$BL1015)+'FD inverse'!$A$33*$C1016/Setup!$B$17+INDEX('FD inverse'!$A$33:$BH$33,1,'FD mesh'!$B$15+1)*Setup!$B$22</f>
        <v>15.2547203836569</v>
      </c>
      <c r="AJ1016" s="0" t="n">
        <f aca="false">SUMPRODUCT('FD inverse'!$A$34:$BH$34,'FD mesh'!$B$84:$BI$84,$E1015:$BL1015)+'FD inverse'!$A$34*$C1016/Setup!$B$17+INDEX('FD inverse'!$A$34:$BH$34,1,'FD mesh'!$B$15+1)*Setup!$B$22</f>
        <v>15.2343662254218</v>
      </c>
      <c r="AK1016" s="0" t="n">
        <f aca="false">SUMPRODUCT('FD inverse'!$A$35:$BH$35,'FD mesh'!$B$84:$BI$84,$E1015:$BL1015)+'FD inverse'!$A$35*$C1016/Setup!$B$17+INDEX('FD inverse'!$A$35:$BH$35,1,'FD mesh'!$B$15+1)*Setup!$B$22</f>
        <v>15.2139419695177</v>
      </c>
      <c r="AL1016" s="0" t="n">
        <f aca="false">SUMPRODUCT('FD inverse'!$A$36:$BH$36,'FD mesh'!$B$84:$BI$84,$E1015:$BL1015)+'FD inverse'!$A$36*$C1016/Setup!$B$17+INDEX('FD inverse'!$A$36:$BH$36,1,'FD mesh'!$B$15+1)*Setup!$B$22</f>
        <v>15.1934477319602</v>
      </c>
      <c r="AM1016" s="0" t="n">
        <f aca="false">SUMPRODUCT('FD inverse'!$A$37:$BH$37,'FD mesh'!$B$84:$BI$84,$E1015:$BL1015)+'FD inverse'!$A$37*$C1016/Setup!$B$17+INDEX('FD inverse'!$A$37:$BH$37,1,'FD mesh'!$B$15+1)*Setup!$B$22</f>
        <v>15.1728854275427</v>
      </c>
      <c r="AN1016" s="0" t="n">
        <f aca="false">SUMPRODUCT('FD inverse'!$A$38:$BH$38,'FD mesh'!$B$84:$BI$84,$E1015:$BL1015)+'FD inverse'!$A$38*$C1016/Setup!$B$17+INDEX('FD inverse'!$A$38:$BH$38,1,'FD mesh'!$B$15+1)*Setup!$B$22</f>
        <v>15.1522585637228</v>
      </c>
      <c r="AO1016" s="0" t="n">
        <f aca="false">SUMPRODUCT('FD inverse'!$A$39:$BH$39,'FD mesh'!$B$84:$BI$84,$E1015:$BL1015)+'FD inverse'!$A$39*$C1016/Setup!$B$17+INDEX('FD inverse'!$A$39:$BH$39,1,'FD mesh'!$B$15+1)*Setup!$B$22</f>
        <v>15.1315720438866</v>
      </c>
      <c r="AP1016" s="0" t="n">
        <f aca="false">SUMPRODUCT('FD inverse'!$A$40:$BH$40,'FD mesh'!$B$84:$BI$84,$E1015:$BL1015)+'FD inverse'!$A$40*$C1016/Setup!$B$17+INDEX('FD inverse'!$A$40:$BH$40,1,'FD mesh'!$B$15+1)*Setup!$B$22</f>
        <v>15.1108319794463</v>
      </c>
      <c r="AQ1016" s="0" t="n">
        <f aca="false">SUMPRODUCT('FD inverse'!$A$41:$BH$41,'FD mesh'!$B$84:$BI$84,$E1015:$BL1015)+'FD inverse'!$A$41*$C1016/Setup!$B$17+INDEX('FD inverse'!$A$41:$BH$41,1,'FD mesh'!$B$15+1)*Setup!$B$22</f>
        <v>15.0900455100558</v>
      </c>
      <c r="AR1016" s="0" t="n">
        <f aca="false">SUMPRODUCT('FD inverse'!$A$42:$BH$42,'FD mesh'!$B$84:$BI$84,$E1015:$BL1015)+'FD inverse'!$A$42*$C1016/Setup!$B$17+INDEX('FD inverse'!$A$42:$BH$42,1,'FD mesh'!$B$15+1)*Setup!$B$22</f>
        <v>15.0692206310825</v>
      </c>
      <c r="AS1016" s="0" t="n">
        <f aca="false">SUMPRODUCT('FD inverse'!$A$43:$BH$43,'FD mesh'!$B$84:$BI$84,$E1015:$BL1015)+'FD inverse'!$A$43*$C1016/Setup!$B$17+INDEX('FD inverse'!$A$43:$BH$43,1,'FD mesh'!$B$15+1)*Setup!$B$22</f>
        <v>0</v>
      </c>
      <c r="AT1016" s="0" t="n">
        <f aca="false">SUMPRODUCT('FD inverse'!$A$44:$BH$44,'FD mesh'!$B$84:$BI$84,$E1015:$BL1015)+'FD inverse'!$A$44*$C1016/Setup!$B$17+INDEX('FD inverse'!$A$44:$BH$44,1,'FD mesh'!$B$15+1)*Setup!$B$22</f>
        <v>0</v>
      </c>
      <c r="AU1016" s="0" t="n">
        <f aca="false">SUMPRODUCT('FD inverse'!$A$45:$BH$45,'FD mesh'!$B$84:$BI$84,$E1015:$BL1015)+'FD inverse'!$A$45*$C1016/Setup!$B$17+INDEX('FD inverse'!$A$45:$BH$45,1,'FD mesh'!$B$15+1)*Setup!$B$22</f>
        <v>0</v>
      </c>
      <c r="AV1016" s="0" t="n">
        <f aca="false">SUMPRODUCT('FD inverse'!$A$46:$BH$46,'FD mesh'!$B$84:$BI$84,$E1015:$BL1015)+'FD inverse'!$A$46*$C1016/Setup!$B$17+INDEX('FD inverse'!$A$46:$BH$46,1,'FD mesh'!$B$15+1)*Setup!$B$22</f>
        <v>0</v>
      </c>
      <c r="AW1016" s="0" t="n">
        <f aca="false">SUMPRODUCT('FD inverse'!$A$47:$BH$47,'FD mesh'!$B$84:$BI$84,$E1015:$BL1015)+'FD inverse'!$A$47*$C1016/Setup!$B$17+INDEX('FD inverse'!$A$47:$BH$47,1,'FD mesh'!$B$15+1)*Setup!$B$22</f>
        <v>0</v>
      </c>
      <c r="AX1016" s="0" t="n">
        <f aca="false">SUMPRODUCT('FD inverse'!$A$48:$BH$48,'FD mesh'!$B$84:$BI$84,$E1015:$BL1015)+'FD inverse'!$A$48*$C1016/Setup!$B$17+INDEX('FD inverse'!$A$48:$BH$48,1,'FD mesh'!$B$15+1)*Setup!$B$22</f>
        <v>0</v>
      </c>
      <c r="AY1016" s="0" t="n">
        <f aca="false">SUMPRODUCT('FD inverse'!$A$49:$BH$49,'FD mesh'!$B$84:$BI$84,$E1015:$BL1015)+'FD inverse'!$A$49*$C1016/Setup!$B$17+INDEX('FD inverse'!$A$49:$BH$49,1,'FD mesh'!$B$15+1)*Setup!$B$22</f>
        <v>0</v>
      </c>
      <c r="AZ1016" s="0" t="n">
        <f aca="false">SUMPRODUCT('FD inverse'!$A$50:$BH$50,'FD mesh'!$B$84:$BI$84,$E1015:$BL1015)+'FD inverse'!$A$50*$C1016/Setup!$B$17+INDEX('FD inverse'!$A$50:$BH$50,1,'FD mesh'!$B$15+1)*Setup!$B$22</f>
        <v>0</v>
      </c>
      <c r="BA1016" s="0" t="n">
        <f aca="false">SUMPRODUCT('FD inverse'!$A$51:$BH$51,'FD mesh'!$B$84:$BI$84,$E1015:$BL1015)+'FD inverse'!$A$51*$C1016/Setup!$B$17+INDEX('FD inverse'!$A$51:$BH$51,1,'FD mesh'!$B$15+1)*Setup!$B$22</f>
        <v>0</v>
      </c>
      <c r="BB1016" s="0" t="n">
        <f aca="false">SUMPRODUCT('FD inverse'!$A$52:$BH$52,'FD mesh'!$B$84:$BI$84,$E1015:$BL1015)+'FD inverse'!$A$52*$C1016/Setup!$B$17+INDEX('FD inverse'!$A$52:$BH$52,1,'FD mesh'!$B$15+1)*Setup!$B$22</f>
        <v>0</v>
      </c>
      <c r="BC1016" s="0" t="n">
        <f aca="false">SUMPRODUCT('FD inverse'!$A$53:$BH$53,'FD mesh'!$B$84:$BI$84,$E1015:$BL1015)+'FD inverse'!$A$53*$C1016/Setup!$B$17+INDEX('FD inverse'!$A$53:$BH$53,1,'FD mesh'!$B$15+1)*Setup!$B$22</f>
        <v>0</v>
      </c>
      <c r="BD1016" s="0" t="n">
        <f aca="false">SUMPRODUCT('FD inverse'!$A$54:$BH$54,'FD mesh'!$B$84:$BI$84,$E1015:$BL1015)+'FD inverse'!$A$54*$C1016/Setup!$B$17+INDEX('FD inverse'!$A$54:$BH$54,1,'FD mesh'!$B$15+1)*Setup!$B$22</f>
        <v>0</v>
      </c>
      <c r="BE1016" s="0" t="n">
        <f aca="false">SUMPRODUCT('FD inverse'!$A$55:$BH$55,'FD mesh'!$B$84:$BI$84,$E1015:$BL1015)+'FD inverse'!$A$55*$C1016/Setup!$B$17+INDEX('FD inverse'!$A$55:$BH$55,1,'FD mesh'!$B$15+1)*Setup!$B$22</f>
        <v>0</v>
      </c>
      <c r="BF1016" s="0" t="n">
        <f aca="false">SUMPRODUCT('FD inverse'!$A$56:$BH$56,'FD mesh'!$B$84:$BI$84,$E1015:$BL1015)+'FD inverse'!$A$56*$C1016/Setup!$B$17+INDEX('FD inverse'!$A$56:$BH$56,1,'FD mesh'!$B$15+1)*Setup!$B$22</f>
        <v>0</v>
      </c>
      <c r="BG1016" s="0" t="n">
        <f aca="false">SUMPRODUCT('FD inverse'!$A$57:$BH$57,'FD mesh'!$B$84:$BI$84,$E1015:$BL1015)+'FD inverse'!$A$57*$C1016/Setup!$B$17+INDEX('FD inverse'!$A$57:$BH$57,1,'FD mesh'!$B$15+1)*Setup!$B$22</f>
        <v>0</v>
      </c>
      <c r="BH1016" s="0" t="n">
        <f aca="false">SUMPRODUCT('FD inverse'!$A$58:$BH$58,'FD mesh'!$B$84:$BI$84,$E1015:$BL1015)+'FD inverse'!$A$58*$C1016/Setup!$B$17+INDEX('FD inverse'!$A$58:$BH$58,1,'FD mesh'!$B$15+1)*Setup!$B$22</f>
        <v>0</v>
      </c>
      <c r="BI1016" s="0" t="n">
        <f aca="false">SUMPRODUCT('FD inverse'!$A$59:$BH$59,'FD mesh'!$B$84:$BI$84,$E1015:$BL1015)+'FD inverse'!$A$59*$C1016/Setup!$B$17+INDEX('FD inverse'!$A$59:$BH$59,1,'FD mesh'!$B$15+1)*Setup!$B$22</f>
        <v>0</v>
      </c>
      <c r="BJ1016" s="0" t="n">
        <f aca="false">SUMPRODUCT('FD inverse'!$A$60:$BH$60,'FD mesh'!$B$84:$BI$84,$E1015:$BL1015)+'FD inverse'!$A$60*$C1016/Setup!$B$17+INDEX('FD inverse'!$A$60:$BH$60,1,'FD mesh'!$B$15+1)*Setup!$B$22</f>
        <v>0</v>
      </c>
      <c r="BK1016" s="0" t="n">
        <f aca="false">SUMPRODUCT('FD inverse'!$A$61:$BH$61,'FD mesh'!$B$84:$BI$84,$E1015:$BL1015)+'FD inverse'!$A$61*$C1016/Setup!$B$17+INDEX('FD inverse'!$A$61:$BH$61,1,'FD mesh'!$B$15+1)*Setup!$B$22</f>
        <v>0</v>
      </c>
      <c r="BL1016" s="0" t="n">
        <f aca="false">SUMPRODUCT('FD inverse'!$A$62:$BH$62,'FD mesh'!$B$84:$BI$84,$E1015:$BL1015)+'FD inverse'!$A$62*$C1016/Setup!$B$17+INDEX('FD inverse'!$A$62:$BH$62,1,'FD mesh'!$B$15+1)*Setup!$B$22</f>
        <v>0</v>
      </c>
    </row>
    <row r="1017" customFormat="false" ht="15" hidden="false" customHeight="false" outlineLevel="0" collapsed="false">
      <c r="A1017" s="0" t="n">
        <v>1012</v>
      </c>
      <c r="B1017" s="0" t="n">
        <f aca="false">A1017*Setup!$B$11/3600</f>
        <v>84.3333333333333</v>
      </c>
      <c r="C1017" s="0" t="n">
        <f aca="false">Setup!$B$7+Setup!$B$8*COS(2*PI()*(B1017-Setup!$B$9)/24)</f>
        <v>26.2943057454042</v>
      </c>
      <c r="D1017" s="0" t="n">
        <f aca="false">(C1017-E1017)/Setup!$B$17</f>
        <v>11.7552195953027</v>
      </c>
      <c r="E1017" s="0" t="n">
        <f aca="false">SUMPRODUCT('FD inverse'!$A$3:$BH$3,'FD mesh'!$B$84:$BI$84,$E1016:$BL1016)+'FD inverse'!$A$3*$C1017/Setup!$B$17+INDEX('FD inverse'!$A$3:$BH$3,1,'FD mesh'!$B$15+1)*Setup!$B$22</f>
        <v>24.7661271980148</v>
      </c>
      <c r="F1017" s="0" t="n">
        <f aca="false">SUMPRODUCT('FD inverse'!$A$4:$BH$4,'FD mesh'!$B$84:$BI$84,$E1016:$BL1016)+'FD inverse'!$A$4*$C1017/Setup!$B$17+INDEX('FD inverse'!$A$4:$BH$4,1,'FD mesh'!$B$15+1)*Setup!$B$22</f>
        <v>24.42687515545</v>
      </c>
      <c r="G1017" s="0" t="n">
        <f aca="false">SUMPRODUCT('FD inverse'!$A$5:$BH$5,'FD mesh'!$B$84:$BI$84,$E1016:$BL1016)+'FD inverse'!$A$5*$C1017/Setup!$B$17+INDEX('FD inverse'!$A$5:$BH$5,1,'FD mesh'!$B$15+1)*Setup!$B$22</f>
        <v>24.1064896097687</v>
      </c>
      <c r="H1017" s="0" t="n">
        <f aca="false">SUMPRODUCT('FD inverse'!$A$6:$BH$6,'FD mesh'!$B$84:$BI$84,$E1016:$BL1016)+'FD inverse'!$A$6*$C1017/Setup!$B$17+INDEX('FD inverse'!$A$6:$BH$6,1,'FD mesh'!$B$15+1)*Setup!$B$22</f>
        <v>23.0576430937749</v>
      </c>
      <c r="I1017" s="0" t="n">
        <f aca="false">SUMPRODUCT('FD inverse'!$A$7:$BH$7,'FD mesh'!$B$84:$BI$84,$E1016:$BL1016)+'FD inverse'!$A$7*$C1017/Setup!$B$17+INDEX('FD inverse'!$A$7:$BH$7,1,'FD mesh'!$B$15+1)*Setup!$B$22</f>
        <v>22.9704623890673</v>
      </c>
      <c r="J1017" s="0" t="n">
        <f aca="false">SUMPRODUCT('FD inverse'!$A$8:$BH$8,'FD mesh'!$B$84:$BI$84,$E1016:$BL1016)+'FD inverse'!$A$8*$C1017/Setup!$B$17+INDEX('FD inverse'!$A$8:$BH$8,1,'FD mesh'!$B$15+1)*Setup!$B$22</f>
        <v>22.8936051001401</v>
      </c>
      <c r="K1017" s="0" t="n">
        <f aca="false">SUMPRODUCT('FD inverse'!$A$9:$BH$9,'FD mesh'!$B$84:$BI$84,$E1016:$BL1016)+'FD inverse'!$A$9*$C1017/Setup!$B$17+INDEX('FD inverse'!$A$9:$BH$9,1,'FD mesh'!$B$15+1)*Setup!$B$22</f>
        <v>22.8261910525681</v>
      </c>
      <c r="L1017" s="0" t="n">
        <f aca="false">SUMPRODUCT('FD inverse'!$A$10:$BH$10,'FD mesh'!$B$84:$BI$84,$E1016:$BL1016)+'FD inverse'!$A$10*$C1017/Setup!$B$17+INDEX('FD inverse'!$A$10:$BH$10,1,'FD mesh'!$B$15+1)*Setup!$B$22</f>
        <v>22.7674211329744</v>
      </c>
      <c r="M1017" s="0" t="n">
        <f aca="false">SUMPRODUCT('FD inverse'!$A$11:$BH$11,'FD mesh'!$B$84:$BI$84,$E1016:$BL1016)+'FD inverse'!$A$11*$C1017/Setup!$B$17+INDEX('FD inverse'!$A$11:$BH$11,1,'FD mesh'!$B$15+1)*Setup!$B$22</f>
        <v>22.7165852863137</v>
      </c>
      <c r="N1017" s="0" t="n">
        <f aca="false">SUMPRODUCT('FD inverse'!$A$12:$BH$12,'FD mesh'!$B$84:$BI$84,$E1016:$BL1016)+'FD inverse'!$A$12*$C1017/Setup!$B$17+INDEX('FD inverse'!$A$12:$BH$12,1,'FD mesh'!$B$15+1)*Setup!$B$22</f>
        <v>22.6730691365366</v>
      </c>
      <c r="O1017" s="0" t="n">
        <f aca="false">SUMPRODUCT('FD inverse'!$A$13:$BH$13,'FD mesh'!$B$84:$BI$84,$E1016:$BL1016)+'FD inverse'!$A$13*$C1017/Setup!$B$17+INDEX('FD inverse'!$A$13:$BH$13,1,'FD mesh'!$B$15+1)*Setup!$B$22</f>
        <v>22.6363593506695</v>
      </c>
      <c r="P1017" s="0" t="n">
        <f aca="false">SUMPRODUCT('FD inverse'!$A$14:$BH$14,'FD mesh'!$B$84:$BI$84,$E1016:$BL1016)+'FD inverse'!$A$14*$C1017/Setup!$B$17+INDEX('FD inverse'!$A$14:$BH$14,1,'FD mesh'!$B$15+1)*Setup!$B$22</f>
        <v>22.6060478500536</v>
      </c>
      <c r="Q1017" s="0" t="n">
        <f aca="false">SUMPRODUCT('FD inverse'!$A$15:$BH$15,'FD mesh'!$B$84:$BI$84,$E1016:$BL1016)+'FD inverse'!$A$15*$C1017/Setup!$B$17+INDEX('FD inverse'!$A$15:$BH$15,1,'FD mesh'!$B$15+1)*Setup!$B$22</f>
        <v>22.5818349553297</v>
      </c>
      <c r="R1017" s="0" t="n">
        <f aca="false">SUMPRODUCT('FD inverse'!$A$16:$BH$16,'FD mesh'!$B$84:$BI$84,$E1016:$BL1016)+'FD inverse'!$A$16*$C1017/Setup!$B$17+INDEX('FD inverse'!$A$16:$BH$16,1,'FD mesh'!$B$15+1)*Setup!$B$22</f>
        <v>22.563531533929</v>
      </c>
      <c r="S1017" s="0" t="n">
        <f aca="false">SUMPRODUCT('FD inverse'!$A$17:$BH$17,'FD mesh'!$B$84:$BI$84,$E1016:$BL1016)+'FD inverse'!$A$17*$C1017/Setup!$B$17+INDEX('FD inverse'!$A$17:$BH$17,1,'FD mesh'!$B$15+1)*Setup!$B$22</f>
        <v>22.0681936274453</v>
      </c>
      <c r="T1017" s="0" t="n">
        <f aca="false">SUMPRODUCT('FD inverse'!$A$18:$BH$18,'FD mesh'!$B$84:$BI$84,$E1016:$BL1016)+'FD inverse'!$A$18*$C1017/Setup!$B$17+INDEX('FD inverse'!$A$18:$BH$18,1,'FD mesh'!$B$15+1)*Setup!$B$22</f>
        <v>21.5754346456873</v>
      </c>
      <c r="U1017" s="0" t="n">
        <f aca="false">SUMPRODUCT('FD inverse'!$A$19:$BH$19,'FD mesh'!$B$84:$BI$84,$E1016:$BL1016)+'FD inverse'!$A$19*$C1017/Setup!$B$17+INDEX('FD inverse'!$A$19:$BH$19,1,'FD mesh'!$B$15+1)*Setup!$B$22</f>
        <v>21.0849508696848</v>
      </c>
      <c r="V1017" s="0" t="n">
        <f aca="false">SUMPRODUCT('FD inverse'!$A$20:$BH$20,'FD mesh'!$B$84:$BI$84,$E1016:$BL1016)+'FD inverse'!$A$20*$C1017/Setup!$B$17+INDEX('FD inverse'!$A$20:$BH$20,1,'FD mesh'!$B$15+1)*Setup!$B$22</f>
        <v>20.5964635764517</v>
      </c>
      <c r="W1017" s="0" t="n">
        <f aca="false">SUMPRODUCT('FD inverse'!$A$21:$BH$21,'FD mesh'!$B$84:$BI$84,$E1016:$BL1016)+'FD inverse'!$A$21*$C1017/Setup!$B$17+INDEX('FD inverse'!$A$21:$BH$21,1,'FD mesh'!$B$15+1)*Setup!$B$22</f>
        <v>20.109717463138</v>
      </c>
      <c r="X1017" s="0" t="n">
        <f aca="false">SUMPRODUCT('FD inverse'!$A$22:$BH$22,'FD mesh'!$B$84:$BI$84,$E1016:$BL1016)+'FD inverse'!$A$22*$C1017/Setup!$B$17+INDEX('FD inverse'!$A$22:$BH$22,1,'FD mesh'!$B$15+1)*Setup!$B$22</f>
        <v>19.6244789954804</v>
      </c>
      <c r="Y1017" s="0" t="n">
        <f aca="false">SUMPRODUCT('FD inverse'!$A$23:$BH$23,'FD mesh'!$B$84:$BI$84,$E1016:$BL1016)+'FD inverse'!$A$23*$C1017/Setup!$B$17+INDEX('FD inverse'!$A$23:$BH$23,1,'FD mesh'!$B$15+1)*Setup!$B$22</f>
        <v>19.1405346906011</v>
      </c>
      <c r="Z1017" s="0" t="n">
        <f aca="false">SUMPRODUCT('FD inverse'!$A$24:$BH$24,'FD mesh'!$B$84:$BI$84,$E1016:$BL1016)+'FD inverse'!$A$24*$C1017/Setup!$B$17+INDEX('FD inverse'!$A$24:$BH$24,1,'FD mesh'!$B$15+1)*Setup!$B$22</f>
        <v>18.657689343294</v>
      </c>
      <c r="AA1017" s="0" t="n">
        <f aca="false">SUMPRODUCT('FD inverse'!$A$25:$BH$25,'FD mesh'!$B$84:$BI$84,$E1016:$BL1016)+'FD inverse'!$A$25*$C1017/Setup!$B$17+INDEX('FD inverse'!$A$25:$BH$25,1,'FD mesh'!$B$15+1)*Setup!$B$22</f>
        <v>18.1757642041005</v>
      </c>
      <c r="AB1017" s="0" t="n">
        <f aca="false">SUMPRODUCT('FD inverse'!$A$26:$BH$26,'FD mesh'!$B$84:$BI$84,$E1016:$BL1016)+'FD inverse'!$A$26*$C1017/Setup!$B$17+INDEX('FD inverse'!$A$26:$BH$26,1,'FD mesh'!$B$15+1)*Setup!$B$22</f>
        <v>17.6945951167105</v>
      </c>
      <c r="AC1017" s="0" t="n">
        <f aca="false">SUMPRODUCT('FD inverse'!$A$27:$BH$27,'FD mesh'!$B$84:$BI$84,$E1016:$BL1016)+'FD inverse'!$A$27*$C1017/Setup!$B$17+INDEX('FD inverse'!$A$27:$BH$27,1,'FD mesh'!$B$15+1)*Setup!$B$22</f>
        <v>17.2140306215397</v>
      </c>
      <c r="AD1017" s="0" t="n">
        <f aca="false">SUMPRODUCT('FD inverse'!$A$28:$BH$28,'FD mesh'!$B$84:$BI$84,$E1016:$BL1016)+'FD inverse'!$A$28*$C1017/Setup!$B$17+INDEX('FD inverse'!$A$28:$BH$28,1,'FD mesh'!$B$15+1)*Setup!$B$22</f>
        <v>16.7339300317222</v>
      </c>
      <c r="AE1017" s="0" t="n">
        <f aca="false">SUMPRODUCT('FD inverse'!$A$29:$BH$29,'FD mesh'!$B$84:$BI$84,$E1016:$BL1016)+'FD inverse'!$A$29*$C1017/Setup!$B$17+INDEX('FD inverse'!$A$29:$BH$29,1,'FD mesh'!$B$15+1)*Setup!$B$22</f>
        <v>16.2541614872305</v>
      </c>
      <c r="AF1017" s="0" t="n">
        <f aca="false">SUMPRODUCT('FD inverse'!$A$30:$BH$30,'FD mesh'!$B$84:$BI$84,$E1016:$BL1016)+'FD inverse'!$A$30*$C1017/Setup!$B$17+INDEX('FD inverse'!$A$30:$BH$30,1,'FD mesh'!$B$15+1)*Setup!$B$22</f>
        <v>15.7745999923823</v>
      </c>
      <c r="AG1017" s="0" t="n">
        <f aca="false">SUMPRODUCT('FD inverse'!$A$31:$BH$31,'FD mesh'!$B$84:$BI$84,$E1016:$BL1016)+'FD inverse'!$A$31*$C1017/Setup!$B$17+INDEX('FD inverse'!$A$31:$BH$31,1,'FD mesh'!$B$15+1)*Setup!$B$22</f>
        <v>15.29512544163</v>
      </c>
      <c r="AH1017" s="0" t="n">
        <f aca="false">SUMPRODUCT('FD inverse'!$A$32:$BH$32,'FD mesh'!$B$84:$BI$84,$E1016:$BL1016)+'FD inverse'!$A$32*$C1017/Setup!$B$17+INDEX('FD inverse'!$A$32:$BH$32,1,'FD mesh'!$B$15+1)*Setup!$B$22</f>
        <v>15.2748895262264</v>
      </c>
      <c r="AI1017" s="0" t="n">
        <f aca="false">SUMPRODUCT('FD inverse'!$A$33:$BH$33,'FD mesh'!$B$84:$BI$84,$E1016:$BL1016)+'FD inverse'!$A$33*$C1017/Setup!$B$17+INDEX('FD inverse'!$A$33:$BH$33,1,'FD mesh'!$B$15+1)*Setup!$B$22</f>
        <v>15.2545944755684</v>
      </c>
      <c r="AJ1017" s="0" t="n">
        <f aca="false">SUMPRODUCT('FD inverse'!$A$34:$BH$34,'FD mesh'!$B$84:$BI$84,$E1016:$BL1016)+'FD inverse'!$A$34*$C1017/Setup!$B$17+INDEX('FD inverse'!$A$34:$BH$34,1,'FD mesh'!$B$15+1)*Setup!$B$22</f>
        <v>15.234235687336</v>
      </c>
      <c r="AK1017" s="0" t="n">
        <f aca="false">SUMPRODUCT('FD inverse'!$A$35:$BH$35,'FD mesh'!$B$84:$BI$84,$E1016:$BL1016)+'FD inverse'!$A$35*$C1017/Setup!$B$17+INDEX('FD inverse'!$A$35:$BH$35,1,'FD mesh'!$B$15+1)*Setup!$B$22</f>
        <v>15.2138108177178</v>
      </c>
      <c r="AL1017" s="0" t="n">
        <f aca="false">SUMPRODUCT('FD inverse'!$A$36:$BH$36,'FD mesh'!$B$84:$BI$84,$E1016:$BL1016)+'FD inverse'!$A$36*$C1017/Setup!$B$17+INDEX('FD inverse'!$A$36:$BH$36,1,'FD mesh'!$B$15+1)*Setup!$B$22</f>
        <v>15.1933195560377</v>
      </c>
      <c r="AM1017" s="0" t="n">
        <f aca="false">SUMPRODUCT('FD inverse'!$A$37:$BH$37,'FD mesh'!$B$84:$BI$84,$E1016:$BL1016)+'FD inverse'!$A$37*$C1017/Setup!$B$17+INDEX('FD inverse'!$A$37:$BH$37,1,'FD mesh'!$B$15+1)*Setup!$B$22</f>
        <v>15.1727634087533</v>
      </c>
      <c r="AN1017" s="0" t="n">
        <f aca="false">SUMPRODUCT('FD inverse'!$A$38:$BH$38,'FD mesh'!$B$84:$BI$84,$E1016:$BL1016)+'FD inverse'!$A$38*$C1017/Setup!$B$17+INDEX('FD inverse'!$A$38:$BH$38,1,'FD mesh'!$B$15+1)*Setup!$B$22</f>
        <v>15.1521454927473</v>
      </c>
      <c r="AO1017" s="0" t="n">
        <f aca="false">SUMPRODUCT('FD inverse'!$A$39:$BH$39,'FD mesh'!$B$84:$BI$84,$E1016:$BL1016)+'FD inverse'!$A$39*$C1017/Setup!$B$17+INDEX('FD inverse'!$A$39:$BH$39,1,'FD mesh'!$B$15+1)*Setup!$B$22</f>
        <v>15.1314703376091</v>
      </c>
      <c r="AP1017" s="0" t="n">
        <f aca="false">SUMPRODUCT('FD inverse'!$A$40:$BH$40,'FD mesh'!$B$84:$BI$84,$E1016:$BL1016)+'FD inverse'!$A$40*$C1017/Setup!$B$17+INDEX('FD inverse'!$A$40:$BH$40,1,'FD mesh'!$B$15+1)*Setup!$B$22</f>
        <v>15.1107436964106</v>
      </c>
      <c r="AQ1017" s="0" t="n">
        <f aca="false">SUMPRODUCT('FD inverse'!$A$41:$BH$41,'FD mesh'!$B$84:$BI$84,$E1016:$BL1016)+'FD inverse'!$A$41*$C1017/Setup!$B$17+INDEX('FD inverse'!$A$41:$BH$41,1,'FD mesh'!$B$15+1)*Setup!$B$22</f>
        <v>15.0899723643061</v>
      </c>
      <c r="AR1017" s="0" t="n">
        <f aca="false">SUMPRODUCT('FD inverse'!$A$42:$BH$42,'FD mesh'!$B$84:$BI$84,$E1016:$BL1016)+'FD inverse'!$A$42*$C1017/Setup!$B$17+INDEX('FD inverse'!$A$42:$BH$42,1,'FD mesh'!$B$15+1)*Setup!$B$22</f>
        <v>15.0691640041383</v>
      </c>
      <c r="AS1017" s="0" t="n">
        <f aca="false">SUMPRODUCT('FD inverse'!$A$43:$BH$43,'FD mesh'!$B$84:$BI$84,$E1016:$BL1016)+'FD inverse'!$A$43*$C1017/Setup!$B$17+INDEX('FD inverse'!$A$43:$BH$43,1,'FD mesh'!$B$15+1)*Setup!$B$22</f>
        <v>0</v>
      </c>
      <c r="AT1017" s="0" t="n">
        <f aca="false">SUMPRODUCT('FD inverse'!$A$44:$BH$44,'FD mesh'!$B$84:$BI$84,$E1016:$BL1016)+'FD inverse'!$A$44*$C1017/Setup!$B$17+INDEX('FD inverse'!$A$44:$BH$44,1,'FD mesh'!$B$15+1)*Setup!$B$22</f>
        <v>0</v>
      </c>
      <c r="AU1017" s="0" t="n">
        <f aca="false">SUMPRODUCT('FD inverse'!$A$45:$BH$45,'FD mesh'!$B$84:$BI$84,$E1016:$BL1016)+'FD inverse'!$A$45*$C1017/Setup!$B$17+INDEX('FD inverse'!$A$45:$BH$45,1,'FD mesh'!$B$15+1)*Setup!$B$22</f>
        <v>0</v>
      </c>
      <c r="AV1017" s="0" t="n">
        <f aca="false">SUMPRODUCT('FD inverse'!$A$46:$BH$46,'FD mesh'!$B$84:$BI$84,$E1016:$BL1016)+'FD inverse'!$A$46*$C1017/Setup!$B$17+INDEX('FD inverse'!$A$46:$BH$46,1,'FD mesh'!$B$15+1)*Setup!$B$22</f>
        <v>0</v>
      </c>
      <c r="AW1017" s="0" t="n">
        <f aca="false">SUMPRODUCT('FD inverse'!$A$47:$BH$47,'FD mesh'!$B$84:$BI$84,$E1016:$BL1016)+'FD inverse'!$A$47*$C1017/Setup!$B$17+INDEX('FD inverse'!$A$47:$BH$47,1,'FD mesh'!$B$15+1)*Setup!$B$22</f>
        <v>0</v>
      </c>
      <c r="AX1017" s="0" t="n">
        <f aca="false">SUMPRODUCT('FD inverse'!$A$48:$BH$48,'FD mesh'!$B$84:$BI$84,$E1016:$BL1016)+'FD inverse'!$A$48*$C1017/Setup!$B$17+INDEX('FD inverse'!$A$48:$BH$48,1,'FD mesh'!$B$15+1)*Setup!$B$22</f>
        <v>0</v>
      </c>
      <c r="AY1017" s="0" t="n">
        <f aca="false">SUMPRODUCT('FD inverse'!$A$49:$BH$49,'FD mesh'!$B$84:$BI$84,$E1016:$BL1016)+'FD inverse'!$A$49*$C1017/Setup!$B$17+INDEX('FD inverse'!$A$49:$BH$49,1,'FD mesh'!$B$15+1)*Setup!$B$22</f>
        <v>0</v>
      </c>
      <c r="AZ1017" s="0" t="n">
        <f aca="false">SUMPRODUCT('FD inverse'!$A$50:$BH$50,'FD mesh'!$B$84:$BI$84,$E1016:$BL1016)+'FD inverse'!$A$50*$C1017/Setup!$B$17+INDEX('FD inverse'!$A$50:$BH$50,1,'FD mesh'!$B$15+1)*Setup!$B$22</f>
        <v>0</v>
      </c>
      <c r="BA1017" s="0" t="n">
        <f aca="false">SUMPRODUCT('FD inverse'!$A$51:$BH$51,'FD mesh'!$B$84:$BI$84,$E1016:$BL1016)+'FD inverse'!$A$51*$C1017/Setup!$B$17+INDEX('FD inverse'!$A$51:$BH$51,1,'FD mesh'!$B$15+1)*Setup!$B$22</f>
        <v>0</v>
      </c>
      <c r="BB1017" s="0" t="n">
        <f aca="false">SUMPRODUCT('FD inverse'!$A$52:$BH$52,'FD mesh'!$B$84:$BI$84,$E1016:$BL1016)+'FD inverse'!$A$52*$C1017/Setup!$B$17+INDEX('FD inverse'!$A$52:$BH$52,1,'FD mesh'!$B$15+1)*Setup!$B$22</f>
        <v>0</v>
      </c>
      <c r="BC1017" s="0" t="n">
        <f aca="false">SUMPRODUCT('FD inverse'!$A$53:$BH$53,'FD mesh'!$B$84:$BI$84,$E1016:$BL1016)+'FD inverse'!$A$53*$C1017/Setup!$B$17+INDEX('FD inverse'!$A$53:$BH$53,1,'FD mesh'!$B$15+1)*Setup!$B$22</f>
        <v>0</v>
      </c>
      <c r="BD1017" s="0" t="n">
        <f aca="false">SUMPRODUCT('FD inverse'!$A$54:$BH$54,'FD mesh'!$B$84:$BI$84,$E1016:$BL1016)+'FD inverse'!$A$54*$C1017/Setup!$B$17+INDEX('FD inverse'!$A$54:$BH$54,1,'FD mesh'!$B$15+1)*Setup!$B$22</f>
        <v>0</v>
      </c>
      <c r="BE1017" s="0" t="n">
        <f aca="false">SUMPRODUCT('FD inverse'!$A$55:$BH$55,'FD mesh'!$B$84:$BI$84,$E1016:$BL1016)+'FD inverse'!$A$55*$C1017/Setup!$B$17+INDEX('FD inverse'!$A$55:$BH$55,1,'FD mesh'!$B$15+1)*Setup!$B$22</f>
        <v>0</v>
      </c>
      <c r="BF1017" s="0" t="n">
        <f aca="false">SUMPRODUCT('FD inverse'!$A$56:$BH$56,'FD mesh'!$B$84:$BI$84,$E1016:$BL1016)+'FD inverse'!$A$56*$C1017/Setup!$B$17+INDEX('FD inverse'!$A$56:$BH$56,1,'FD mesh'!$B$15+1)*Setup!$B$22</f>
        <v>0</v>
      </c>
      <c r="BG1017" s="0" t="n">
        <f aca="false">SUMPRODUCT('FD inverse'!$A$57:$BH$57,'FD mesh'!$B$84:$BI$84,$E1016:$BL1016)+'FD inverse'!$A$57*$C1017/Setup!$B$17+INDEX('FD inverse'!$A$57:$BH$57,1,'FD mesh'!$B$15+1)*Setup!$B$22</f>
        <v>0</v>
      </c>
      <c r="BH1017" s="0" t="n">
        <f aca="false">SUMPRODUCT('FD inverse'!$A$58:$BH$58,'FD mesh'!$B$84:$BI$84,$E1016:$BL1016)+'FD inverse'!$A$58*$C1017/Setup!$B$17+INDEX('FD inverse'!$A$58:$BH$58,1,'FD mesh'!$B$15+1)*Setup!$B$22</f>
        <v>0</v>
      </c>
      <c r="BI1017" s="0" t="n">
        <f aca="false">SUMPRODUCT('FD inverse'!$A$59:$BH$59,'FD mesh'!$B$84:$BI$84,$E1016:$BL1016)+'FD inverse'!$A$59*$C1017/Setup!$B$17+INDEX('FD inverse'!$A$59:$BH$59,1,'FD mesh'!$B$15+1)*Setup!$B$22</f>
        <v>0</v>
      </c>
      <c r="BJ1017" s="0" t="n">
        <f aca="false">SUMPRODUCT('FD inverse'!$A$60:$BH$60,'FD mesh'!$B$84:$BI$84,$E1016:$BL1016)+'FD inverse'!$A$60*$C1017/Setup!$B$17+INDEX('FD inverse'!$A$60:$BH$60,1,'FD mesh'!$B$15+1)*Setup!$B$22</f>
        <v>0</v>
      </c>
      <c r="BK1017" s="0" t="n">
        <f aca="false">SUMPRODUCT('FD inverse'!$A$61:$BH$61,'FD mesh'!$B$84:$BI$84,$E1016:$BL1016)+'FD inverse'!$A$61*$C1017/Setup!$B$17+INDEX('FD inverse'!$A$61:$BH$61,1,'FD mesh'!$B$15+1)*Setup!$B$22</f>
        <v>0</v>
      </c>
      <c r="BL1017" s="0" t="n">
        <f aca="false">SUMPRODUCT('FD inverse'!$A$62:$BH$62,'FD mesh'!$B$84:$BI$84,$E1016:$BL1016)+'FD inverse'!$A$62*$C1017/Setup!$B$17+INDEX('FD inverse'!$A$62:$BH$62,1,'FD mesh'!$B$15+1)*Setup!$B$22</f>
        <v>0</v>
      </c>
    </row>
    <row r="1018" customFormat="false" ht="15" hidden="false" customHeight="false" outlineLevel="0" collapsed="false">
      <c r="A1018" s="0" t="n">
        <v>1013</v>
      </c>
      <c r="B1018" s="0" t="n">
        <f aca="false">A1018*Setup!$B$11/3600</f>
        <v>84.4166666666667</v>
      </c>
      <c r="C1018" s="0" t="n">
        <f aca="false">Setup!$B$7+Setup!$B$8*COS(2*PI()*(B1018-Setup!$B$9)/24)</f>
        <v>26.3652385934543</v>
      </c>
      <c r="D1018" s="0" t="n">
        <f aca="false">(C1018-E1018)/Setup!$B$17</f>
        <v>11.9287129519793</v>
      </c>
      <c r="E1018" s="0" t="n">
        <f aca="false">SUMPRODUCT('FD inverse'!$A$3:$BH$3,'FD mesh'!$B$84:$BI$84,$E1017:$BL1017)+'FD inverse'!$A$3*$C1018/Setup!$B$17+INDEX('FD inverse'!$A$3:$BH$3,1,'FD mesh'!$B$15+1)*Setup!$B$22</f>
        <v>24.814505909697</v>
      </c>
      <c r="F1018" s="0" t="n">
        <f aca="false">SUMPRODUCT('FD inverse'!$A$4:$BH$4,'FD mesh'!$B$84:$BI$84,$E1017:$BL1017)+'FD inverse'!$A$4*$C1018/Setup!$B$17+INDEX('FD inverse'!$A$4:$BH$4,1,'FD mesh'!$B$15+1)*Setup!$B$22</f>
        <v>24.4699835432497</v>
      </c>
      <c r="G1018" s="0" t="n">
        <f aca="false">SUMPRODUCT('FD inverse'!$A$5:$BH$5,'FD mesh'!$B$84:$BI$84,$E1017:$BL1017)+'FD inverse'!$A$5*$C1018/Setup!$B$17+INDEX('FD inverse'!$A$5:$BH$5,1,'FD mesh'!$B$15+1)*Setup!$B$22</f>
        <v>24.1441714145627</v>
      </c>
      <c r="H1018" s="0" t="n">
        <f aca="false">SUMPRODUCT('FD inverse'!$A$6:$BH$6,'FD mesh'!$B$84:$BI$84,$E1017:$BL1017)+'FD inverse'!$A$6*$C1018/Setup!$B$17+INDEX('FD inverse'!$A$6:$BH$6,1,'FD mesh'!$B$15+1)*Setup!$B$22</f>
        <v>23.07691897817</v>
      </c>
      <c r="I1018" s="0" t="n">
        <f aca="false">SUMPRODUCT('FD inverse'!$A$7:$BH$7,'FD mesh'!$B$84:$BI$84,$E1017:$BL1017)+'FD inverse'!$A$7*$C1018/Setup!$B$17+INDEX('FD inverse'!$A$7:$BH$7,1,'FD mesh'!$B$15+1)*Setup!$B$22</f>
        <v>22.9881579614965</v>
      </c>
      <c r="J1018" s="0" t="n">
        <f aca="false">SUMPRODUCT('FD inverse'!$A$8:$BH$8,'FD mesh'!$B$84:$BI$84,$E1017:$BL1017)+'FD inverse'!$A$8*$C1018/Setup!$B$17+INDEX('FD inverse'!$A$8:$BH$8,1,'FD mesh'!$B$15+1)*Setup!$B$22</f>
        <v>22.9098368105631</v>
      </c>
      <c r="K1018" s="0" t="n">
        <f aca="false">SUMPRODUCT('FD inverse'!$A$9:$BH$9,'FD mesh'!$B$84:$BI$84,$E1017:$BL1017)+'FD inverse'!$A$9*$C1018/Setup!$B$17+INDEX('FD inverse'!$A$9:$BH$9,1,'FD mesh'!$B$15+1)*Setup!$B$22</f>
        <v>22.8410918899678</v>
      </c>
      <c r="L1018" s="0" t="n">
        <f aca="false">SUMPRODUCT('FD inverse'!$A$10:$BH$10,'FD mesh'!$B$84:$BI$84,$E1017:$BL1017)+'FD inverse'!$A$10*$C1018/Setup!$B$17+INDEX('FD inverse'!$A$10:$BH$10,1,'FD mesh'!$B$15+1)*Setup!$B$22</f>
        <v>22.7811380238855</v>
      </c>
      <c r="M1018" s="0" t="n">
        <f aca="false">SUMPRODUCT('FD inverse'!$A$11:$BH$11,'FD mesh'!$B$84:$BI$84,$E1017:$BL1017)+'FD inverse'!$A$11*$C1018/Setup!$B$17+INDEX('FD inverse'!$A$11:$BH$11,1,'FD mesh'!$B$15+1)*Setup!$B$22</f>
        <v>22.7292767188127</v>
      </c>
      <c r="N1018" s="0" t="n">
        <f aca="false">SUMPRODUCT('FD inverse'!$A$12:$BH$12,'FD mesh'!$B$84:$BI$84,$E1017:$BL1017)+'FD inverse'!$A$12*$C1018/Setup!$B$17+INDEX('FD inverse'!$A$12:$BH$12,1,'FD mesh'!$B$15+1)*Setup!$B$22</f>
        <v>22.6849029845357</v>
      </c>
      <c r="O1018" s="0" t="n">
        <f aca="false">SUMPRODUCT('FD inverse'!$A$13:$BH$13,'FD mesh'!$B$84:$BI$84,$E1017:$BL1017)+'FD inverse'!$A$13*$C1018/Setup!$B$17+INDEX('FD inverse'!$A$13:$BH$13,1,'FD mesh'!$B$15+1)*Setup!$B$22</f>
        <v>22.6475108714971</v>
      </c>
      <c r="P1018" s="0" t="n">
        <f aca="false">SUMPRODUCT('FD inverse'!$A$14:$BH$14,'FD mesh'!$B$84:$BI$84,$E1017:$BL1017)+'FD inverse'!$A$14*$C1018/Setup!$B$17+INDEX('FD inverse'!$A$14:$BH$14,1,'FD mesh'!$B$15+1)*Setup!$B$22</f>
        <v>22.6166978267933</v>
      </c>
      <c r="Q1018" s="0" t="n">
        <f aca="false">SUMPRODUCT('FD inverse'!$A$15:$BH$15,'FD mesh'!$B$84:$BI$84,$E1017:$BL1017)+'FD inverse'!$A$15*$C1018/Setup!$B$17+INDEX('FD inverse'!$A$15:$BH$15,1,'FD mesh'!$B$15+1)*Setup!$B$22</f>
        <v>22.5921679542074</v>
      </c>
      <c r="R1018" s="0" t="n">
        <f aca="false">SUMPRODUCT('FD inverse'!$A$16:$BH$16,'FD mesh'!$B$84:$BI$84,$E1017:$BL1017)+'FD inverse'!$A$16*$C1018/Setup!$B$17+INDEX('FD inverse'!$A$16:$BH$16,1,'FD mesh'!$B$15+1)*Setup!$B$22</f>
        <v>22.5737342461511</v>
      </c>
      <c r="S1018" s="0" t="n">
        <f aca="false">SUMPRODUCT('FD inverse'!$A$17:$BH$17,'FD mesh'!$B$84:$BI$84,$E1017:$BL1017)+'FD inverse'!$A$17*$C1018/Setup!$B$17+INDEX('FD inverse'!$A$17:$BH$17,1,'FD mesh'!$B$15+1)*Setup!$B$22</f>
        <v>22.0772587586772</v>
      </c>
      <c r="T1018" s="0" t="n">
        <f aca="false">SUMPRODUCT('FD inverse'!$A$18:$BH$18,'FD mesh'!$B$84:$BI$84,$E1017:$BL1017)+'FD inverse'!$A$18*$C1018/Setup!$B$17+INDEX('FD inverse'!$A$18:$BH$18,1,'FD mesh'!$B$15+1)*Setup!$B$22</f>
        <v>21.583451009823</v>
      </c>
      <c r="U1018" s="0" t="n">
        <f aca="false">SUMPRODUCT('FD inverse'!$A$19:$BH$19,'FD mesh'!$B$84:$BI$84,$E1017:$BL1017)+'FD inverse'!$A$19*$C1018/Setup!$B$17+INDEX('FD inverse'!$A$19:$BH$19,1,'FD mesh'!$B$15+1)*Setup!$B$22</f>
        <v>21.0920023624144</v>
      </c>
      <c r="V1018" s="0" t="n">
        <f aca="false">SUMPRODUCT('FD inverse'!$A$20:$BH$20,'FD mesh'!$B$84:$BI$84,$E1017:$BL1017)+'FD inverse'!$A$20*$C1018/Setup!$B$17+INDEX('FD inverse'!$A$20:$BH$20,1,'FD mesh'!$B$15+1)*Setup!$B$22</f>
        <v>20.6026288685806</v>
      </c>
      <c r="W1018" s="0" t="n">
        <f aca="false">SUMPRODUCT('FD inverse'!$A$21:$BH$21,'FD mesh'!$B$84:$BI$84,$E1017:$BL1017)+'FD inverse'!$A$21*$C1018/Setup!$B$17+INDEX('FD inverse'!$A$21:$BH$21,1,'FD mesh'!$B$15+1)*Setup!$B$22</f>
        <v>20.1150697321446</v>
      </c>
      <c r="X1018" s="0" t="n">
        <f aca="false">SUMPRODUCT('FD inverse'!$A$22:$BH$22,'FD mesh'!$B$84:$BI$84,$E1017:$BL1017)+'FD inverse'!$A$22*$C1018/Setup!$B$17+INDEX('FD inverse'!$A$22:$BH$22,1,'FD mesh'!$B$15+1)*Setup!$B$22</f>
        <v>19.6290856920164</v>
      </c>
      <c r="Y1018" s="0" t="n">
        <f aca="false">SUMPRODUCT('FD inverse'!$A$23:$BH$23,'FD mesh'!$B$84:$BI$84,$E1017:$BL1017)+'FD inverse'!$A$23*$C1018/Setup!$B$17+INDEX('FD inverse'!$A$23:$BH$23,1,'FD mesh'!$B$15+1)*Setup!$B$22</f>
        <v>19.1444573368687</v>
      </c>
      <c r="Z1018" s="0" t="n">
        <f aca="false">SUMPRODUCT('FD inverse'!$A$24:$BH$24,'FD mesh'!$B$84:$BI$84,$E1017:$BL1017)+'FD inverse'!$A$24*$C1018/Setup!$B$17+INDEX('FD inverse'!$A$24:$BH$24,1,'FD mesh'!$B$15+1)*Setup!$B$22</f>
        <v>18.6609833604798</v>
      </c>
      <c r="AA1018" s="0" t="n">
        <f aca="false">SUMPRODUCT('FD inverse'!$A$25:$BH$25,'FD mesh'!$B$84:$BI$84,$E1017:$BL1017)+'FD inverse'!$A$25*$C1018/Setup!$B$17+INDEX('FD inverse'!$A$25:$BH$25,1,'FD mesh'!$B$15+1)*Setup!$B$22</f>
        <v>18.1784787662913</v>
      </c>
      <c r="AB1018" s="0" t="n">
        <f aca="false">SUMPRODUCT('FD inverse'!$A$26:$BH$26,'FD mesh'!$B$84:$BI$84,$E1017:$BL1017)+'FD inverse'!$A$26*$C1018/Setup!$B$17+INDEX('FD inverse'!$A$26:$BH$26,1,'FD mesh'!$B$15+1)*Setup!$B$22</f>
        <v>17.6967730289761</v>
      </c>
      <c r="AC1018" s="0" t="n">
        <f aca="false">SUMPRODUCT('FD inverse'!$A$27:$BH$27,'FD mesh'!$B$84:$BI$84,$E1017:$BL1017)+'FD inverse'!$A$27*$C1018/Setup!$B$17+INDEX('FD inverse'!$A$27:$BH$27,1,'FD mesh'!$B$15+1)*Setup!$B$22</f>
        <v>17.2157082201277</v>
      </c>
      <c r="AD1018" s="0" t="n">
        <f aca="false">SUMPRODUCT('FD inverse'!$A$28:$BH$28,'FD mesh'!$B$84:$BI$84,$E1017:$BL1017)+'FD inverse'!$A$28*$C1018/Setup!$B$17+INDEX('FD inverse'!$A$28:$BH$28,1,'FD mesh'!$B$15+1)*Setup!$B$22</f>
        <v>16.735137104578</v>
      </c>
      <c r="AE1018" s="0" t="n">
        <f aca="false">SUMPRODUCT('FD inverse'!$A$29:$BH$29,'FD mesh'!$B$84:$BI$84,$E1017:$BL1017)+'FD inverse'!$A$29*$C1018/Setup!$B$17+INDEX('FD inverse'!$A$29:$BH$29,1,'FD mesh'!$B$15+1)*Setup!$B$22</f>
        <v>16.2549212133258</v>
      </c>
      <c r="AF1018" s="0" t="n">
        <f aca="false">SUMPRODUCT('FD inverse'!$A$30:$BH$30,'FD mesh'!$B$84:$BI$84,$E1017:$BL1017)+'FD inverse'!$A$30*$C1018/Setup!$B$17+INDEX('FD inverse'!$A$30:$BH$30,1,'FD mesh'!$B$15+1)*Setup!$B$22</f>
        <v>15.7749288986104</v>
      </c>
      <c r="AG1018" s="0" t="n">
        <f aca="false">SUMPRODUCT('FD inverse'!$A$31:$BH$31,'FD mesh'!$B$84:$BI$84,$E1017:$BL1017)+'FD inverse'!$A$31*$C1018/Setup!$B$17+INDEX('FD inverse'!$A$31:$BH$31,1,'FD mesh'!$B$15+1)*Setup!$B$22</f>
        <v>15.2950333762991</v>
      </c>
      <c r="AH1018" s="0" t="n">
        <f aca="false">SUMPRODUCT('FD inverse'!$A$32:$BH$32,'FD mesh'!$B$84:$BI$84,$E1017:$BL1017)+'FD inverse'!$A$32*$C1018/Setup!$B$17+INDEX('FD inverse'!$A$32:$BH$32,1,'FD mesh'!$B$15+1)*Setup!$B$22</f>
        <v>15.274782501171</v>
      </c>
      <c r="AI1018" s="0" t="n">
        <f aca="false">SUMPRODUCT('FD inverse'!$A$33:$BH$33,'FD mesh'!$B$84:$BI$84,$E1017:$BL1017)+'FD inverse'!$A$33*$C1018/Setup!$B$17+INDEX('FD inverse'!$A$33:$BH$33,1,'FD mesh'!$B$15+1)*Setup!$B$22</f>
        <v>15.2544774474948</v>
      </c>
      <c r="AJ1018" s="0" t="n">
        <f aca="false">SUMPRODUCT('FD inverse'!$A$34:$BH$34,'FD mesh'!$B$84:$BI$84,$E1017:$BL1017)+'FD inverse'!$A$34*$C1018/Setup!$B$17+INDEX('FD inverse'!$A$34:$BH$34,1,'FD mesh'!$B$15+1)*Setup!$B$22</f>
        <v>15.2341131515122</v>
      </c>
      <c r="AK1018" s="0" t="n">
        <f aca="false">SUMPRODUCT('FD inverse'!$A$35:$BH$35,'FD mesh'!$B$84:$BI$84,$E1017:$BL1017)+'FD inverse'!$A$35*$C1018/Setup!$B$17+INDEX('FD inverse'!$A$35:$BH$35,1,'FD mesh'!$B$15+1)*Setup!$B$22</f>
        <v>15.2136868250733</v>
      </c>
      <c r="AL1018" s="0" t="n">
        <f aca="false">SUMPRODUCT('FD inverse'!$A$36:$BH$36,'FD mesh'!$B$84:$BI$84,$E1017:$BL1017)+'FD inverse'!$A$36*$C1018/Setup!$B$17+INDEX('FD inverse'!$A$36:$BH$36,1,'FD mesh'!$B$15+1)*Setup!$B$22</f>
        <v>15.1931977307018</v>
      </c>
      <c r="AM1018" s="0" t="n">
        <f aca="false">SUMPRODUCT('FD inverse'!$A$37:$BH$37,'FD mesh'!$B$84:$BI$84,$E1017:$BL1017)+'FD inverse'!$A$37*$C1018/Setup!$B$17+INDEX('FD inverse'!$A$37:$BH$37,1,'FD mesh'!$B$15+1)*Setup!$B$22</f>
        <v>15.1726469655393</v>
      </c>
      <c r="AN1018" s="0" t="n">
        <f aca="false">SUMPRODUCT('FD inverse'!$A$38:$BH$38,'FD mesh'!$B$84:$BI$84,$E1017:$BL1017)+'FD inverse'!$A$38*$C1018/Setup!$B$17+INDEX('FD inverse'!$A$38:$BH$38,1,'FD mesh'!$B$15+1)*Setup!$B$22</f>
        <v>15.1520372541398</v>
      </c>
      <c r="AO1018" s="0" t="n">
        <f aca="false">SUMPRODUCT('FD inverse'!$A$39:$BH$39,'FD mesh'!$B$84:$BI$84,$E1017:$BL1017)+'FD inverse'!$A$39*$C1018/Setup!$B$17+INDEX('FD inverse'!$A$39:$BH$39,1,'FD mesh'!$B$15+1)*Setup!$B$22</f>
        <v>15.1313727498641</v>
      </c>
      <c r="AP1018" s="0" t="n">
        <f aca="false">SUMPRODUCT('FD inverse'!$A$40:$BH$40,'FD mesh'!$B$84:$BI$84,$E1017:$BL1017)+'FD inverse'!$A$40*$C1018/Setup!$B$17+INDEX('FD inverse'!$A$40:$BH$40,1,'FD mesh'!$B$15+1)*Setup!$B$22</f>
        <v>15.1106588444242</v>
      </c>
      <c r="AQ1018" s="0" t="n">
        <f aca="false">SUMPRODUCT('FD inverse'!$A$41:$BH$41,'FD mesh'!$B$84:$BI$84,$E1017:$BL1017)+'FD inverse'!$A$41*$C1018/Setup!$B$17+INDEX('FD inverse'!$A$41:$BH$41,1,'FD mesh'!$B$15+1)*Setup!$B$22</f>
        <v>15.0899019849543</v>
      </c>
      <c r="AR1018" s="0" t="n">
        <f aca="false">SUMPRODUCT('FD inverse'!$A$42:$BH$42,'FD mesh'!$B$84:$BI$84,$E1017:$BL1017)+'FD inverse'!$A$42*$C1018/Setup!$B$17+INDEX('FD inverse'!$A$42:$BH$42,1,'FD mesh'!$B$15+1)*Setup!$B$22</f>
        <v>15.0691094978356</v>
      </c>
      <c r="AS1018" s="0" t="n">
        <f aca="false">SUMPRODUCT('FD inverse'!$A$43:$BH$43,'FD mesh'!$B$84:$BI$84,$E1017:$BL1017)+'FD inverse'!$A$43*$C1018/Setup!$B$17+INDEX('FD inverse'!$A$43:$BH$43,1,'FD mesh'!$B$15+1)*Setup!$B$22</f>
        <v>0</v>
      </c>
      <c r="AT1018" s="0" t="n">
        <f aca="false">SUMPRODUCT('FD inverse'!$A$44:$BH$44,'FD mesh'!$B$84:$BI$84,$E1017:$BL1017)+'FD inverse'!$A$44*$C1018/Setup!$B$17+INDEX('FD inverse'!$A$44:$BH$44,1,'FD mesh'!$B$15+1)*Setup!$B$22</f>
        <v>0</v>
      </c>
      <c r="AU1018" s="0" t="n">
        <f aca="false">SUMPRODUCT('FD inverse'!$A$45:$BH$45,'FD mesh'!$B$84:$BI$84,$E1017:$BL1017)+'FD inverse'!$A$45*$C1018/Setup!$B$17+INDEX('FD inverse'!$A$45:$BH$45,1,'FD mesh'!$B$15+1)*Setup!$B$22</f>
        <v>0</v>
      </c>
      <c r="AV1018" s="0" t="n">
        <f aca="false">SUMPRODUCT('FD inverse'!$A$46:$BH$46,'FD mesh'!$B$84:$BI$84,$E1017:$BL1017)+'FD inverse'!$A$46*$C1018/Setup!$B$17+INDEX('FD inverse'!$A$46:$BH$46,1,'FD mesh'!$B$15+1)*Setup!$B$22</f>
        <v>0</v>
      </c>
      <c r="AW1018" s="0" t="n">
        <f aca="false">SUMPRODUCT('FD inverse'!$A$47:$BH$47,'FD mesh'!$B$84:$BI$84,$E1017:$BL1017)+'FD inverse'!$A$47*$C1018/Setup!$B$17+INDEX('FD inverse'!$A$47:$BH$47,1,'FD mesh'!$B$15+1)*Setup!$B$22</f>
        <v>0</v>
      </c>
      <c r="AX1018" s="0" t="n">
        <f aca="false">SUMPRODUCT('FD inverse'!$A$48:$BH$48,'FD mesh'!$B$84:$BI$84,$E1017:$BL1017)+'FD inverse'!$A$48*$C1018/Setup!$B$17+INDEX('FD inverse'!$A$48:$BH$48,1,'FD mesh'!$B$15+1)*Setup!$B$22</f>
        <v>0</v>
      </c>
      <c r="AY1018" s="0" t="n">
        <f aca="false">SUMPRODUCT('FD inverse'!$A$49:$BH$49,'FD mesh'!$B$84:$BI$84,$E1017:$BL1017)+'FD inverse'!$A$49*$C1018/Setup!$B$17+INDEX('FD inverse'!$A$49:$BH$49,1,'FD mesh'!$B$15+1)*Setup!$B$22</f>
        <v>0</v>
      </c>
      <c r="AZ1018" s="0" t="n">
        <f aca="false">SUMPRODUCT('FD inverse'!$A$50:$BH$50,'FD mesh'!$B$84:$BI$84,$E1017:$BL1017)+'FD inverse'!$A$50*$C1018/Setup!$B$17+INDEX('FD inverse'!$A$50:$BH$50,1,'FD mesh'!$B$15+1)*Setup!$B$22</f>
        <v>0</v>
      </c>
      <c r="BA1018" s="0" t="n">
        <f aca="false">SUMPRODUCT('FD inverse'!$A$51:$BH$51,'FD mesh'!$B$84:$BI$84,$E1017:$BL1017)+'FD inverse'!$A$51*$C1018/Setup!$B$17+INDEX('FD inverse'!$A$51:$BH$51,1,'FD mesh'!$B$15+1)*Setup!$B$22</f>
        <v>0</v>
      </c>
      <c r="BB1018" s="0" t="n">
        <f aca="false">SUMPRODUCT('FD inverse'!$A$52:$BH$52,'FD mesh'!$B$84:$BI$84,$E1017:$BL1017)+'FD inverse'!$A$52*$C1018/Setup!$B$17+INDEX('FD inverse'!$A$52:$BH$52,1,'FD mesh'!$B$15+1)*Setup!$B$22</f>
        <v>0</v>
      </c>
      <c r="BC1018" s="0" t="n">
        <f aca="false">SUMPRODUCT('FD inverse'!$A$53:$BH$53,'FD mesh'!$B$84:$BI$84,$E1017:$BL1017)+'FD inverse'!$A$53*$C1018/Setup!$B$17+INDEX('FD inverse'!$A$53:$BH$53,1,'FD mesh'!$B$15+1)*Setup!$B$22</f>
        <v>0</v>
      </c>
      <c r="BD1018" s="0" t="n">
        <f aca="false">SUMPRODUCT('FD inverse'!$A$54:$BH$54,'FD mesh'!$B$84:$BI$84,$E1017:$BL1017)+'FD inverse'!$A$54*$C1018/Setup!$B$17+INDEX('FD inverse'!$A$54:$BH$54,1,'FD mesh'!$B$15+1)*Setup!$B$22</f>
        <v>0</v>
      </c>
      <c r="BE1018" s="0" t="n">
        <f aca="false">SUMPRODUCT('FD inverse'!$A$55:$BH$55,'FD mesh'!$B$84:$BI$84,$E1017:$BL1017)+'FD inverse'!$A$55*$C1018/Setup!$B$17+INDEX('FD inverse'!$A$55:$BH$55,1,'FD mesh'!$B$15+1)*Setup!$B$22</f>
        <v>0</v>
      </c>
      <c r="BF1018" s="0" t="n">
        <f aca="false">SUMPRODUCT('FD inverse'!$A$56:$BH$56,'FD mesh'!$B$84:$BI$84,$E1017:$BL1017)+'FD inverse'!$A$56*$C1018/Setup!$B$17+INDEX('FD inverse'!$A$56:$BH$56,1,'FD mesh'!$B$15+1)*Setup!$B$22</f>
        <v>0</v>
      </c>
      <c r="BG1018" s="0" t="n">
        <f aca="false">SUMPRODUCT('FD inverse'!$A$57:$BH$57,'FD mesh'!$B$84:$BI$84,$E1017:$BL1017)+'FD inverse'!$A$57*$C1018/Setup!$B$17+INDEX('FD inverse'!$A$57:$BH$57,1,'FD mesh'!$B$15+1)*Setup!$B$22</f>
        <v>0</v>
      </c>
      <c r="BH1018" s="0" t="n">
        <f aca="false">SUMPRODUCT('FD inverse'!$A$58:$BH$58,'FD mesh'!$B$84:$BI$84,$E1017:$BL1017)+'FD inverse'!$A$58*$C1018/Setup!$B$17+INDEX('FD inverse'!$A$58:$BH$58,1,'FD mesh'!$B$15+1)*Setup!$B$22</f>
        <v>0</v>
      </c>
      <c r="BI1018" s="0" t="n">
        <f aca="false">SUMPRODUCT('FD inverse'!$A$59:$BH$59,'FD mesh'!$B$84:$BI$84,$E1017:$BL1017)+'FD inverse'!$A$59*$C1018/Setup!$B$17+INDEX('FD inverse'!$A$59:$BH$59,1,'FD mesh'!$B$15+1)*Setup!$B$22</f>
        <v>0</v>
      </c>
      <c r="BJ1018" s="0" t="n">
        <f aca="false">SUMPRODUCT('FD inverse'!$A$60:$BH$60,'FD mesh'!$B$84:$BI$84,$E1017:$BL1017)+'FD inverse'!$A$60*$C1018/Setup!$B$17+INDEX('FD inverse'!$A$60:$BH$60,1,'FD mesh'!$B$15+1)*Setup!$B$22</f>
        <v>0</v>
      </c>
      <c r="BK1018" s="0" t="n">
        <f aca="false">SUMPRODUCT('FD inverse'!$A$61:$BH$61,'FD mesh'!$B$84:$BI$84,$E1017:$BL1017)+'FD inverse'!$A$61*$C1018/Setup!$B$17+INDEX('FD inverse'!$A$61:$BH$61,1,'FD mesh'!$B$15+1)*Setup!$B$22</f>
        <v>0</v>
      </c>
      <c r="BL1018" s="0" t="n">
        <f aca="false">SUMPRODUCT('FD inverse'!$A$62:$BH$62,'FD mesh'!$B$84:$BI$84,$E1017:$BL1017)+'FD inverse'!$A$62*$C1018/Setup!$B$17+INDEX('FD inverse'!$A$62:$BH$62,1,'FD mesh'!$B$15+1)*Setup!$B$22</f>
        <v>0</v>
      </c>
    </row>
    <row r="1019" customFormat="false" ht="15" hidden="false" customHeight="false" outlineLevel="0" collapsed="false">
      <c r="A1019" s="0" t="n">
        <v>1014</v>
      </c>
      <c r="B1019" s="0" t="n">
        <f aca="false">A1019*Setup!$B$11/3600</f>
        <v>84.5</v>
      </c>
      <c r="C1019" s="0" t="n">
        <f aca="false">Setup!$B$7+Setup!$B$8*COS(2*PI()*(B1019-Setup!$B$9)/24)</f>
        <v>26.4350457160349</v>
      </c>
      <c r="D1019" s="0" t="n">
        <f aca="false">(C1019-E1019)/Setup!$B$17</f>
        <v>12.0975102804909</v>
      </c>
      <c r="E1019" s="0" t="n">
        <f aca="false">SUMPRODUCT('FD inverse'!$A$3:$BH$3,'FD mesh'!$B$84:$BI$84,$E1018:$BL1018)+'FD inverse'!$A$3*$C1019/Setup!$B$17+INDEX('FD inverse'!$A$3:$BH$3,1,'FD mesh'!$B$15+1)*Setup!$B$22</f>
        <v>24.8623693795711</v>
      </c>
      <c r="F1019" s="0" t="n">
        <f aca="false">SUMPRODUCT('FD inverse'!$A$4:$BH$4,'FD mesh'!$B$84:$BI$84,$E1018:$BL1018)+'FD inverse'!$A$4*$C1019/Setup!$B$17+INDEX('FD inverse'!$A$4:$BH$4,1,'FD mesh'!$B$15+1)*Setup!$B$22</f>
        <v>24.51271146848</v>
      </c>
      <c r="G1019" s="0" t="n">
        <f aca="false">SUMPRODUCT('FD inverse'!$A$5:$BH$5,'FD mesh'!$B$84:$BI$84,$E1018:$BL1018)+'FD inverse'!$A$5*$C1019/Setup!$B$17+INDEX('FD inverse'!$A$5:$BH$5,1,'FD mesh'!$B$15+1)*Setup!$B$22</f>
        <v>24.1815986638257</v>
      </c>
      <c r="H1019" s="0" t="n">
        <f aca="false">SUMPRODUCT('FD inverse'!$A$6:$BH$6,'FD mesh'!$B$84:$BI$84,$E1018:$BL1018)+'FD inverse'!$A$6*$C1019/Setup!$B$17+INDEX('FD inverse'!$A$6:$BH$6,1,'FD mesh'!$B$15+1)*Setup!$B$22</f>
        <v>23.0963503427749</v>
      </c>
      <c r="I1019" s="0" t="n">
        <f aca="false">SUMPRODUCT('FD inverse'!$A$7:$BH$7,'FD mesh'!$B$84:$BI$84,$E1018:$BL1018)+'FD inverse'!$A$7*$C1019/Setup!$B$17+INDEX('FD inverse'!$A$7:$BH$7,1,'FD mesh'!$B$15+1)*Setup!$B$22</f>
        <v>23.0060426343058</v>
      </c>
      <c r="J1019" s="0" t="n">
        <f aca="false">SUMPRODUCT('FD inverse'!$A$8:$BH$8,'FD mesh'!$B$84:$BI$84,$E1018:$BL1018)+'FD inverse'!$A$8*$C1019/Setup!$B$17+INDEX('FD inverse'!$A$8:$BH$8,1,'FD mesh'!$B$15+1)*Setup!$B$22</f>
        <v>22.9262863552227</v>
      </c>
      <c r="K1019" s="0" t="n">
        <f aca="false">SUMPRODUCT('FD inverse'!$A$9:$BH$9,'FD mesh'!$B$84:$BI$84,$E1018:$BL1018)+'FD inverse'!$A$9*$C1019/Setup!$B$17+INDEX('FD inverse'!$A$9:$BH$9,1,'FD mesh'!$B$15+1)*Setup!$B$22</f>
        <v>22.8562348222515</v>
      </c>
      <c r="L1019" s="0" t="n">
        <f aca="false">SUMPRODUCT('FD inverse'!$A$10:$BH$10,'FD mesh'!$B$84:$BI$84,$E1018:$BL1018)+'FD inverse'!$A$10*$C1019/Setup!$B$17+INDEX('FD inverse'!$A$10:$BH$10,1,'FD mesh'!$B$15+1)*Setup!$B$22</f>
        <v>22.7951171726334</v>
      </c>
      <c r="M1019" s="0" t="n">
        <f aca="false">SUMPRODUCT('FD inverse'!$A$11:$BH$11,'FD mesh'!$B$84:$BI$84,$E1018:$BL1018)+'FD inverse'!$A$11*$C1019/Setup!$B$17+INDEX('FD inverse'!$A$11:$BH$11,1,'FD mesh'!$B$15+1)*Setup!$B$22</f>
        <v>22.7422468084124</v>
      </c>
      <c r="N1019" s="0" t="n">
        <f aca="false">SUMPRODUCT('FD inverse'!$A$12:$BH$12,'FD mesh'!$B$84:$BI$84,$E1018:$BL1018)+'FD inverse'!$A$12*$C1019/Setup!$B$17+INDEX('FD inverse'!$A$12:$BH$12,1,'FD mesh'!$B$15+1)*Setup!$B$22</f>
        <v>22.6970284144567</v>
      </c>
      <c r="O1019" s="0" t="n">
        <f aca="false">SUMPRODUCT('FD inverse'!$A$13:$BH$13,'FD mesh'!$B$84:$BI$84,$E1018:$BL1018)+'FD inverse'!$A$13*$C1019/Setup!$B$17+INDEX('FD inverse'!$A$13:$BH$13,1,'FD mesh'!$B$15+1)*Setup!$B$22</f>
        <v>22.6589636664722</v>
      </c>
      <c r="P1019" s="0" t="n">
        <f aca="false">SUMPRODUCT('FD inverse'!$A$14:$BH$14,'FD mesh'!$B$84:$BI$84,$E1018:$BL1018)+'FD inverse'!$A$14*$C1019/Setup!$B$17+INDEX('FD inverse'!$A$14:$BH$14,1,'FD mesh'!$B$15+1)*Setup!$B$22</f>
        <v>22.6276557296825</v>
      </c>
      <c r="Q1019" s="0" t="n">
        <f aca="false">SUMPRODUCT('FD inverse'!$A$15:$BH$15,'FD mesh'!$B$84:$BI$84,$E1018:$BL1018)+'FD inverse'!$A$15*$C1019/Setup!$B$17+INDEX('FD inverse'!$A$15:$BH$15,1,'FD mesh'!$B$15+1)*Setup!$B$22</f>
        <v>22.6028126323553</v>
      </c>
      <c r="R1019" s="0" t="n">
        <f aca="false">SUMPRODUCT('FD inverse'!$A$16:$BH$16,'FD mesh'!$B$84:$BI$84,$E1018:$BL1018)+'FD inverse'!$A$16*$C1019/Setup!$B$17+INDEX('FD inverse'!$A$16:$BH$16,1,'FD mesh'!$B$15+1)*Setup!$B$22</f>
        <v>22.5842495811332</v>
      </c>
      <c r="S1019" s="0" t="n">
        <f aca="false">SUMPRODUCT('FD inverse'!$A$17:$BH$17,'FD mesh'!$B$84:$BI$84,$E1018:$BL1018)+'FD inverse'!$A$17*$C1019/Setup!$B$17+INDEX('FD inverse'!$A$17:$BH$17,1,'FD mesh'!$B$15+1)*Setup!$B$22</f>
        <v>22.0866215169844</v>
      </c>
      <c r="T1019" s="0" t="n">
        <f aca="false">SUMPRODUCT('FD inverse'!$A$18:$BH$18,'FD mesh'!$B$84:$BI$84,$E1018:$BL1018)+'FD inverse'!$A$18*$C1019/Setup!$B$17+INDEX('FD inverse'!$A$18:$BH$18,1,'FD mesh'!$B$15+1)*Setup!$B$22</f>
        <v>21.5917487788517</v>
      </c>
      <c r="U1019" s="0" t="n">
        <f aca="false">SUMPRODUCT('FD inverse'!$A$19:$BH$19,'FD mesh'!$B$84:$BI$84,$E1018:$BL1018)+'FD inverse'!$A$19*$C1019/Setup!$B$17+INDEX('FD inverse'!$A$19:$BH$19,1,'FD mesh'!$B$15+1)*Setup!$B$22</f>
        <v>21.0993179556046</v>
      </c>
      <c r="V1019" s="0" t="n">
        <f aca="false">SUMPRODUCT('FD inverse'!$A$20:$BH$20,'FD mesh'!$B$84:$BI$84,$E1018:$BL1018)+'FD inverse'!$A$20*$C1019/Setup!$B$17+INDEX('FD inverse'!$A$20:$BH$20,1,'FD mesh'!$B$15+1)*Setup!$B$22</f>
        <v>20.609040006925</v>
      </c>
      <c r="W1019" s="0" t="n">
        <f aca="false">SUMPRODUCT('FD inverse'!$A$21:$BH$21,'FD mesh'!$B$84:$BI$84,$E1018:$BL1018)+'FD inverse'!$A$21*$C1019/Setup!$B$17+INDEX('FD inverse'!$A$21:$BH$21,1,'FD mesh'!$B$15+1)*Setup!$B$22</f>
        <v>20.1206487646724</v>
      </c>
      <c r="X1019" s="0" t="n">
        <f aca="false">SUMPRODUCT('FD inverse'!$A$22:$BH$22,'FD mesh'!$B$84:$BI$84,$E1018:$BL1018)+'FD inverse'!$A$22*$C1019/Setup!$B$17+INDEX('FD inverse'!$A$22:$BH$22,1,'FD mesh'!$B$15+1)*Setup!$B$22</f>
        <v>19.6338993519922</v>
      </c>
      <c r="Y1019" s="0" t="n">
        <f aca="false">SUMPRODUCT('FD inverse'!$A$23:$BH$23,'FD mesh'!$B$84:$BI$84,$E1018:$BL1018)+'FD inverse'!$A$23*$C1019/Setup!$B$17+INDEX('FD inverse'!$A$23:$BH$23,1,'FD mesh'!$B$15+1)*Setup!$B$22</f>
        <v>19.1485665306764</v>
      </c>
      <c r="Z1019" s="0" t="n">
        <f aca="false">SUMPRODUCT('FD inverse'!$A$24:$BH$24,'FD mesh'!$B$84:$BI$84,$E1018:$BL1018)+'FD inverse'!$A$24*$C1019/Setup!$B$17+INDEX('FD inverse'!$A$24:$BH$24,1,'FD mesh'!$B$15+1)*Setup!$B$22</f>
        <v>18.6644429863954</v>
      </c>
      <c r="AA1019" s="0" t="n">
        <f aca="false">SUMPRODUCT('FD inverse'!$A$25:$BH$25,'FD mesh'!$B$84:$BI$84,$E1018:$BL1018)+'FD inverse'!$A$25*$C1019/Setup!$B$17+INDEX('FD inverse'!$A$25:$BH$25,1,'FD mesh'!$B$15+1)*Setup!$B$22</f>
        <v>18.1813375605982</v>
      </c>
      <c r="AB1019" s="0" t="n">
        <f aca="false">SUMPRODUCT('FD inverse'!$A$26:$BH$26,'FD mesh'!$B$84:$BI$84,$E1018:$BL1018)+'FD inverse'!$A$26*$C1019/Setup!$B$17+INDEX('FD inverse'!$A$26:$BH$26,1,'FD mesh'!$B$15+1)*Setup!$B$22</f>
        <v>17.6990734371256</v>
      </c>
      <c r="AC1019" s="0" t="n">
        <f aca="false">SUMPRODUCT('FD inverse'!$A$27:$BH$27,'FD mesh'!$B$84:$BI$84,$E1018:$BL1018)+'FD inverse'!$A$27*$C1019/Setup!$B$17+INDEX('FD inverse'!$A$27:$BH$27,1,'FD mesh'!$B$15+1)*Setup!$B$22</f>
        <v>17.2174862909083</v>
      </c>
      <c r="AD1019" s="0" t="n">
        <f aca="false">SUMPRODUCT('FD inverse'!$A$28:$BH$28,'FD mesh'!$B$84:$BI$84,$E1018:$BL1018)+'FD inverse'!$A$28*$C1019/Setup!$B$17+INDEX('FD inverse'!$A$28:$BH$28,1,'FD mesh'!$B$15+1)*Setup!$B$22</f>
        <v>16.7364224055209</v>
      </c>
      <c r="AE1019" s="0" t="n">
        <f aca="false">SUMPRODUCT('FD inverse'!$A$29:$BH$29,'FD mesh'!$B$84:$BI$84,$E1018:$BL1018)+'FD inverse'!$A$29*$C1019/Setup!$B$17+INDEX('FD inverse'!$A$29:$BH$29,1,'FD mesh'!$B$15+1)*Setup!$B$22</f>
        <v>16.2557367658394</v>
      </c>
      <c r="AF1019" s="0" t="n">
        <f aca="false">SUMPRODUCT('FD inverse'!$A$30:$BH$30,'FD mesh'!$B$84:$BI$84,$E1018:$BL1018)+'FD inverse'!$A$30*$C1019/Setup!$B$17+INDEX('FD inverse'!$A$30:$BH$30,1,'FD mesh'!$B$15+1)*Setup!$B$22</f>
        <v>15.7752911316121</v>
      </c>
      <c r="AG1019" s="0" t="n">
        <f aca="false">SUMPRODUCT('FD inverse'!$A$31:$BH$31,'FD mesh'!$B$84:$BI$84,$E1018:$BL1018)+'FD inverse'!$A$31*$C1019/Setup!$B$17+INDEX('FD inverse'!$A$31:$BH$31,1,'FD mesh'!$B$15+1)*Setup!$B$22</f>
        <v>15.2949520973823</v>
      </c>
      <c r="AH1019" s="0" t="n">
        <f aca="false">SUMPRODUCT('FD inverse'!$A$32:$BH$32,'FD mesh'!$B$84:$BI$84,$E1018:$BL1018)+'FD inverse'!$A$32*$C1019/Setup!$B$17+INDEX('FD inverse'!$A$32:$BH$32,1,'FD mesh'!$B$15+1)*Setup!$B$22</f>
        <v>15.2746853258384</v>
      </c>
      <c r="AI1019" s="0" t="n">
        <f aca="false">SUMPRODUCT('FD inverse'!$A$33:$BH$33,'FD mesh'!$B$84:$BI$84,$E1018:$BL1018)+'FD inverse'!$A$33*$C1019/Setup!$B$17+INDEX('FD inverse'!$A$33:$BH$33,1,'FD mesh'!$B$15+1)*Setup!$B$22</f>
        <v>15.2543693619029</v>
      </c>
      <c r="AJ1019" s="0" t="n">
        <f aca="false">SUMPRODUCT('FD inverse'!$A$34:$BH$34,'FD mesh'!$B$84:$BI$84,$E1018:$BL1018)+'FD inverse'!$A$34*$C1019/Setup!$B$17+INDEX('FD inverse'!$A$34:$BH$34,1,'FD mesh'!$B$15+1)*Setup!$B$22</f>
        <v>15.2339986825512</v>
      </c>
      <c r="AK1019" s="0" t="n">
        <f aca="false">SUMPRODUCT('FD inverse'!$A$35:$BH$35,'FD mesh'!$B$84:$BI$84,$E1018:$BL1018)+'FD inverse'!$A$35*$C1019/Setup!$B$17+INDEX('FD inverse'!$A$35:$BH$35,1,'FD mesh'!$B$15+1)*Setup!$B$22</f>
        <v>15.2135700563749</v>
      </c>
      <c r="AL1019" s="0" t="n">
        <f aca="false">SUMPRODUCT('FD inverse'!$A$36:$BH$36,'FD mesh'!$B$84:$BI$84,$E1018:$BL1018)+'FD inverse'!$A$36*$C1019/Setup!$B$17+INDEX('FD inverse'!$A$36:$BH$36,1,'FD mesh'!$B$15+1)*Setup!$B$22</f>
        <v>15.1930823191939</v>
      </c>
      <c r="AM1019" s="0" t="n">
        <f aca="false">SUMPRODUCT('FD inverse'!$A$37:$BH$37,'FD mesh'!$B$84:$BI$84,$E1018:$BL1018)+'FD inverse'!$A$37*$C1019/Setup!$B$17+INDEX('FD inverse'!$A$37:$BH$37,1,'FD mesh'!$B$15+1)*Setup!$B$22</f>
        <v>15.1725361580494</v>
      </c>
      <c r="AN1019" s="0" t="n">
        <f aca="false">SUMPRODUCT('FD inverse'!$A$38:$BH$38,'FD mesh'!$B$84:$BI$84,$E1018:$BL1018)+'FD inverse'!$A$38*$C1019/Setup!$B$17+INDEX('FD inverse'!$A$38:$BH$38,1,'FD mesh'!$B$15+1)*Setup!$B$22</f>
        <v>15.1519339036012</v>
      </c>
      <c r="AO1019" s="0" t="n">
        <f aca="false">SUMPRODUCT('FD inverse'!$A$39:$BH$39,'FD mesh'!$B$84:$BI$84,$E1018:$BL1018)+'FD inverse'!$A$39*$C1019/Setup!$B$17+INDEX('FD inverse'!$A$39:$BH$39,1,'FD mesh'!$B$15+1)*Setup!$B$22</f>
        <v>15.1312793307299</v>
      </c>
      <c r="AP1019" s="0" t="n">
        <f aca="false">SUMPRODUCT('FD inverse'!$A$40:$BH$40,'FD mesh'!$B$84:$BI$84,$E1018:$BL1018)+'FD inverse'!$A$40*$C1019/Setup!$B$17+INDEX('FD inverse'!$A$40:$BH$40,1,'FD mesh'!$B$15+1)*Setup!$B$22</f>
        <v>15.1105774669413</v>
      </c>
      <c r="AQ1019" s="0" t="n">
        <f aca="false">SUMPRODUCT('FD inverse'!$A$41:$BH$41,'FD mesh'!$B$84:$BI$84,$E1018:$BL1018)+'FD inverse'!$A$41*$C1019/Setup!$B$17+INDEX('FD inverse'!$A$41:$BH$41,1,'FD mesh'!$B$15+1)*Setup!$B$22</f>
        <v>15.0898344079964</v>
      </c>
      <c r="AR1019" s="0" t="n">
        <f aca="false">SUMPRODUCT('FD inverse'!$A$42:$BH$42,'FD mesh'!$B$84:$BI$84,$E1018:$BL1018)+'FD inverse'!$A$42*$C1019/Setup!$B$17+INDEX('FD inverse'!$A$42:$BH$42,1,'FD mesh'!$B$15+1)*Setup!$B$22</f>
        <v>15.069057140039</v>
      </c>
      <c r="AS1019" s="0" t="n">
        <f aca="false">SUMPRODUCT('FD inverse'!$A$43:$BH$43,'FD mesh'!$B$84:$BI$84,$E1018:$BL1018)+'FD inverse'!$A$43*$C1019/Setup!$B$17+INDEX('FD inverse'!$A$43:$BH$43,1,'FD mesh'!$B$15+1)*Setup!$B$22</f>
        <v>0</v>
      </c>
      <c r="AT1019" s="0" t="n">
        <f aca="false">SUMPRODUCT('FD inverse'!$A$44:$BH$44,'FD mesh'!$B$84:$BI$84,$E1018:$BL1018)+'FD inverse'!$A$44*$C1019/Setup!$B$17+INDEX('FD inverse'!$A$44:$BH$44,1,'FD mesh'!$B$15+1)*Setup!$B$22</f>
        <v>0</v>
      </c>
      <c r="AU1019" s="0" t="n">
        <f aca="false">SUMPRODUCT('FD inverse'!$A$45:$BH$45,'FD mesh'!$B$84:$BI$84,$E1018:$BL1018)+'FD inverse'!$A$45*$C1019/Setup!$B$17+INDEX('FD inverse'!$A$45:$BH$45,1,'FD mesh'!$B$15+1)*Setup!$B$22</f>
        <v>0</v>
      </c>
      <c r="AV1019" s="0" t="n">
        <f aca="false">SUMPRODUCT('FD inverse'!$A$46:$BH$46,'FD mesh'!$B$84:$BI$84,$E1018:$BL1018)+'FD inverse'!$A$46*$C1019/Setup!$B$17+INDEX('FD inverse'!$A$46:$BH$46,1,'FD mesh'!$B$15+1)*Setup!$B$22</f>
        <v>0</v>
      </c>
      <c r="AW1019" s="0" t="n">
        <f aca="false">SUMPRODUCT('FD inverse'!$A$47:$BH$47,'FD mesh'!$B$84:$BI$84,$E1018:$BL1018)+'FD inverse'!$A$47*$C1019/Setup!$B$17+INDEX('FD inverse'!$A$47:$BH$47,1,'FD mesh'!$B$15+1)*Setup!$B$22</f>
        <v>0</v>
      </c>
      <c r="AX1019" s="0" t="n">
        <f aca="false">SUMPRODUCT('FD inverse'!$A$48:$BH$48,'FD mesh'!$B$84:$BI$84,$E1018:$BL1018)+'FD inverse'!$A$48*$C1019/Setup!$B$17+INDEX('FD inverse'!$A$48:$BH$48,1,'FD mesh'!$B$15+1)*Setup!$B$22</f>
        <v>0</v>
      </c>
      <c r="AY1019" s="0" t="n">
        <f aca="false">SUMPRODUCT('FD inverse'!$A$49:$BH$49,'FD mesh'!$B$84:$BI$84,$E1018:$BL1018)+'FD inverse'!$A$49*$C1019/Setup!$B$17+INDEX('FD inverse'!$A$49:$BH$49,1,'FD mesh'!$B$15+1)*Setup!$B$22</f>
        <v>0</v>
      </c>
      <c r="AZ1019" s="0" t="n">
        <f aca="false">SUMPRODUCT('FD inverse'!$A$50:$BH$50,'FD mesh'!$B$84:$BI$84,$E1018:$BL1018)+'FD inverse'!$A$50*$C1019/Setup!$B$17+INDEX('FD inverse'!$A$50:$BH$50,1,'FD mesh'!$B$15+1)*Setup!$B$22</f>
        <v>0</v>
      </c>
      <c r="BA1019" s="0" t="n">
        <f aca="false">SUMPRODUCT('FD inverse'!$A$51:$BH$51,'FD mesh'!$B$84:$BI$84,$E1018:$BL1018)+'FD inverse'!$A$51*$C1019/Setup!$B$17+INDEX('FD inverse'!$A$51:$BH$51,1,'FD mesh'!$B$15+1)*Setup!$B$22</f>
        <v>0</v>
      </c>
      <c r="BB1019" s="0" t="n">
        <f aca="false">SUMPRODUCT('FD inverse'!$A$52:$BH$52,'FD mesh'!$B$84:$BI$84,$E1018:$BL1018)+'FD inverse'!$A$52*$C1019/Setup!$B$17+INDEX('FD inverse'!$A$52:$BH$52,1,'FD mesh'!$B$15+1)*Setup!$B$22</f>
        <v>0</v>
      </c>
      <c r="BC1019" s="0" t="n">
        <f aca="false">SUMPRODUCT('FD inverse'!$A$53:$BH$53,'FD mesh'!$B$84:$BI$84,$E1018:$BL1018)+'FD inverse'!$A$53*$C1019/Setup!$B$17+INDEX('FD inverse'!$A$53:$BH$53,1,'FD mesh'!$B$15+1)*Setup!$B$22</f>
        <v>0</v>
      </c>
      <c r="BD1019" s="0" t="n">
        <f aca="false">SUMPRODUCT('FD inverse'!$A$54:$BH$54,'FD mesh'!$B$84:$BI$84,$E1018:$BL1018)+'FD inverse'!$A$54*$C1019/Setup!$B$17+INDEX('FD inverse'!$A$54:$BH$54,1,'FD mesh'!$B$15+1)*Setup!$B$22</f>
        <v>0</v>
      </c>
      <c r="BE1019" s="0" t="n">
        <f aca="false">SUMPRODUCT('FD inverse'!$A$55:$BH$55,'FD mesh'!$B$84:$BI$84,$E1018:$BL1018)+'FD inverse'!$A$55*$C1019/Setup!$B$17+INDEX('FD inverse'!$A$55:$BH$55,1,'FD mesh'!$B$15+1)*Setup!$B$22</f>
        <v>0</v>
      </c>
      <c r="BF1019" s="0" t="n">
        <f aca="false">SUMPRODUCT('FD inverse'!$A$56:$BH$56,'FD mesh'!$B$84:$BI$84,$E1018:$BL1018)+'FD inverse'!$A$56*$C1019/Setup!$B$17+INDEX('FD inverse'!$A$56:$BH$56,1,'FD mesh'!$B$15+1)*Setup!$B$22</f>
        <v>0</v>
      </c>
      <c r="BG1019" s="0" t="n">
        <f aca="false">SUMPRODUCT('FD inverse'!$A$57:$BH$57,'FD mesh'!$B$84:$BI$84,$E1018:$BL1018)+'FD inverse'!$A$57*$C1019/Setup!$B$17+INDEX('FD inverse'!$A$57:$BH$57,1,'FD mesh'!$B$15+1)*Setup!$B$22</f>
        <v>0</v>
      </c>
      <c r="BH1019" s="0" t="n">
        <f aca="false">SUMPRODUCT('FD inverse'!$A$58:$BH$58,'FD mesh'!$B$84:$BI$84,$E1018:$BL1018)+'FD inverse'!$A$58*$C1019/Setup!$B$17+INDEX('FD inverse'!$A$58:$BH$58,1,'FD mesh'!$B$15+1)*Setup!$B$22</f>
        <v>0</v>
      </c>
      <c r="BI1019" s="0" t="n">
        <f aca="false">SUMPRODUCT('FD inverse'!$A$59:$BH$59,'FD mesh'!$B$84:$BI$84,$E1018:$BL1018)+'FD inverse'!$A$59*$C1019/Setup!$B$17+INDEX('FD inverse'!$A$59:$BH$59,1,'FD mesh'!$B$15+1)*Setup!$B$22</f>
        <v>0</v>
      </c>
      <c r="BJ1019" s="0" t="n">
        <f aca="false">SUMPRODUCT('FD inverse'!$A$60:$BH$60,'FD mesh'!$B$84:$BI$84,$E1018:$BL1018)+'FD inverse'!$A$60*$C1019/Setup!$B$17+INDEX('FD inverse'!$A$60:$BH$60,1,'FD mesh'!$B$15+1)*Setup!$B$22</f>
        <v>0</v>
      </c>
      <c r="BK1019" s="0" t="n">
        <f aca="false">SUMPRODUCT('FD inverse'!$A$61:$BH$61,'FD mesh'!$B$84:$BI$84,$E1018:$BL1018)+'FD inverse'!$A$61*$C1019/Setup!$B$17+INDEX('FD inverse'!$A$61:$BH$61,1,'FD mesh'!$B$15+1)*Setup!$B$22</f>
        <v>0</v>
      </c>
      <c r="BL1019" s="0" t="n">
        <f aca="false">SUMPRODUCT('FD inverse'!$A$62:$BH$62,'FD mesh'!$B$84:$BI$84,$E1018:$BL1018)+'FD inverse'!$A$62*$C1019/Setup!$B$17+INDEX('FD inverse'!$A$62:$BH$62,1,'FD mesh'!$B$15+1)*Setup!$B$22</f>
        <v>0</v>
      </c>
    </row>
    <row r="1020" customFormat="false" ht="15" hidden="false" customHeight="false" outlineLevel="0" collapsed="false">
      <c r="A1020" s="0" t="n">
        <v>1015</v>
      </c>
      <c r="B1020" s="0" t="n">
        <f aca="false">A1020*Setup!$B$11/3600</f>
        <v>84.5833333333333</v>
      </c>
      <c r="C1020" s="0" t="n">
        <f aca="false">Setup!$B$7+Setup!$B$8*COS(2*PI()*(B1020-Setup!$B$9)/24)</f>
        <v>26.5036938887362</v>
      </c>
      <c r="D1020" s="0" t="n">
        <f aca="false">(C1020-E1020)/Setup!$B$17</f>
        <v>12.2615307704924</v>
      </c>
      <c r="E1020" s="0" t="n">
        <f aca="false">SUMPRODUCT('FD inverse'!$A$3:$BH$3,'FD mesh'!$B$84:$BI$84,$E1019:$BL1019)+'FD inverse'!$A$3*$C1020/Setup!$B$17+INDEX('FD inverse'!$A$3:$BH$3,1,'FD mesh'!$B$15+1)*Setup!$B$22</f>
        <v>24.9096948885722</v>
      </c>
      <c r="F1020" s="0" t="n">
        <f aca="false">SUMPRODUCT('FD inverse'!$A$4:$BH$4,'FD mesh'!$B$84:$BI$84,$E1019:$BL1019)+'FD inverse'!$A$4*$C1020/Setup!$B$17+INDEX('FD inverse'!$A$4:$BH$4,1,'FD mesh'!$B$15+1)*Setup!$B$22</f>
        <v>24.5550386702976</v>
      </c>
      <c r="G1020" s="0" t="n">
        <f aca="false">SUMPRODUCT('FD inverse'!$A$5:$BH$5,'FD mesh'!$B$84:$BI$84,$E1019:$BL1019)+'FD inverse'!$A$5*$C1020/Setup!$B$17+INDEX('FD inverse'!$A$5:$BH$5,1,'FD mesh'!$B$15+1)*Setup!$B$22</f>
        <v>24.2187536333675</v>
      </c>
      <c r="H1020" s="0" t="n">
        <f aca="false">SUMPRODUCT('FD inverse'!$A$6:$BH$6,'FD mesh'!$B$84:$BI$84,$E1019:$BL1019)+'FD inverse'!$A$6*$C1020/Setup!$B$17+INDEX('FD inverse'!$A$6:$BH$6,1,'FD mesh'!$B$15+1)*Setup!$B$22</f>
        <v>23.1159280745733</v>
      </c>
      <c r="I1020" s="0" t="n">
        <f aca="false">SUMPRODUCT('FD inverse'!$A$7:$BH$7,'FD mesh'!$B$84:$BI$84,$E1019:$BL1019)+'FD inverse'!$A$7*$C1020/Setup!$B$17+INDEX('FD inverse'!$A$7:$BH$7,1,'FD mesh'!$B$15+1)*Setup!$B$22</f>
        <v>23.0241080345025</v>
      </c>
      <c r="J1020" s="0" t="n">
        <f aca="false">SUMPRODUCT('FD inverse'!$A$8:$BH$8,'FD mesh'!$B$84:$BI$84,$E1019:$BL1019)+'FD inverse'!$A$8*$C1020/Setup!$B$17+INDEX('FD inverse'!$A$8:$BH$8,1,'FD mesh'!$B$15+1)*Setup!$B$22</f>
        <v>22.9429460476451</v>
      </c>
      <c r="K1020" s="0" t="n">
        <f aca="false">SUMPRODUCT('FD inverse'!$A$9:$BH$9,'FD mesh'!$B$84:$BI$84,$E1019:$BL1019)+'FD inverse'!$A$9*$C1020/Setup!$B$17+INDEX('FD inverse'!$A$9:$BH$9,1,'FD mesh'!$B$15+1)*Setup!$B$22</f>
        <v>22.8716127878806</v>
      </c>
      <c r="L1020" s="0" t="n">
        <f aca="false">SUMPRODUCT('FD inverse'!$A$10:$BH$10,'FD mesh'!$B$84:$BI$84,$E1019:$BL1019)+'FD inverse'!$A$10*$C1020/Setup!$B$17+INDEX('FD inverse'!$A$10:$BH$10,1,'FD mesh'!$B$15+1)*Setup!$B$22</f>
        <v>22.8093520742099</v>
      </c>
      <c r="M1020" s="0" t="n">
        <f aca="false">SUMPRODUCT('FD inverse'!$A$11:$BH$11,'FD mesh'!$B$84:$BI$84,$E1019:$BL1019)+'FD inverse'!$A$11*$C1020/Setup!$B$17+INDEX('FD inverse'!$A$11:$BH$11,1,'FD mesh'!$B$15+1)*Setup!$B$22</f>
        <v>22.7554895325607</v>
      </c>
      <c r="N1020" s="0" t="n">
        <f aca="false">SUMPRODUCT('FD inverse'!$A$12:$BH$12,'FD mesh'!$B$84:$BI$84,$E1019:$BL1019)+'FD inverse'!$A$12*$C1020/Setup!$B$17+INDEX('FD inverse'!$A$12:$BH$12,1,'FD mesh'!$B$15+1)*Setup!$B$22</f>
        <v>22.7094398075182</v>
      </c>
      <c r="O1020" s="0" t="n">
        <f aca="false">SUMPRODUCT('FD inverse'!$A$13:$BH$13,'FD mesh'!$B$84:$BI$84,$E1019:$BL1019)+'FD inverse'!$A$13*$C1020/Setup!$B$17+INDEX('FD inverse'!$A$13:$BH$13,1,'FD mesh'!$B$15+1)*Setup!$B$22</f>
        <v>22.6707124382641</v>
      </c>
      <c r="P1020" s="0" t="n">
        <f aca="false">SUMPRODUCT('FD inverse'!$A$14:$BH$14,'FD mesh'!$B$84:$BI$84,$E1019:$BL1019)+'FD inverse'!$A$14*$C1020/Setup!$B$17+INDEX('FD inverse'!$A$14:$BH$14,1,'FD mesh'!$B$15+1)*Setup!$B$22</f>
        <v>22.6389164977959</v>
      </c>
      <c r="Q1020" s="0" t="n">
        <f aca="false">SUMPRODUCT('FD inverse'!$A$15:$BH$15,'FD mesh'!$B$84:$BI$84,$E1019:$BL1019)+'FD inverse'!$A$15*$C1020/Setup!$B$17+INDEX('FD inverse'!$A$15:$BH$15,1,'FD mesh'!$B$15+1)*Setup!$B$22</f>
        <v>22.6137640783385</v>
      </c>
      <c r="R1020" s="0" t="n">
        <f aca="false">SUMPRODUCT('FD inverse'!$A$16:$BH$16,'FD mesh'!$B$84:$BI$84,$E1019:$BL1019)+'FD inverse'!$A$16*$C1020/Setup!$B$17+INDEX('FD inverse'!$A$16:$BH$16,1,'FD mesh'!$B$15+1)*Setup!$B$22</f>
        <v>22.5950726889597</v>
      </c>
      <c r="S1020" s="0" t="n">
        <f aca="false">SUMPRODUCT('FD inverse'!$A$17:$BH$17,'FD mesh'!$B$84:$BI$84,$E1019:$BL1019)+'FD inverse'!$A$17*$C1020/Setup!$B$17+INDEX('FD inverse'!$A$17:$BH$17,1,'FD mesh'!$B$15+1)*Setup!$B$22</f>
        <v>22.0962775922779</v>
      </c>
      <c r="T1020" s="0" t="n">
        <f aca="false">SUMPRODUCT('FD inverse'!$A$18:$BH$18,'FD mesh'!$B$84:$BI$84,$E1019:$BL1019)+'FD inverse'!$A$18*$C1020/Setup!$B$17+INDEX('FD inverse'!$A$18:$BH$18,1,'FD mesh'!$B$15+1)*Setup!$B$22</f>
        <v>21.600324140611</v>
      </c>
      <c r="U1020" s="0" t="n">
        <f aca="false">SUMPRODUCT('FD inverse'!$A$19:$BH$19,'FD mesh'!$B$84:$BI$84,$E1019:$BL1019)+'FD inverse'!$A$19*$C1020/Setup!$B$17+INDEX('FD inverse'!$A$19:$BH$19,1,'FD mesh'!$B$15+1)*Setup!$B$22</f>
        <v>21.1068942954047</v>
      </c>
      <c r="V1020" s="0" t="n">
        <f aca="false">SUMPRODUCT('FD inverse'!$A$20:$BH$20,'FD mesh'!$B$84:$BI$84,$E1019:$BL1019)+'FD inverse'!$A$20*$C1020/Setup!$B$17+INDEX('FD inverse'!$A$20:$BH$20,1,'FD mesh'!$B$15+1)*Setup!$B$22</f>
        <v>20.6156940587681</v>
      </c>
      <c r="W1020" s="0" t="n">
        <f aca="false">SUMPRODUCT('FD inverse'!$A$21:$BH$21,'FD mesh'!$B$84:$BI$84,$E1019:$BL1019)+'FD inverse'!$A$21*$C1020/Setup!$B$17+INDEX('FD inverse'!$A$21:$BH$21,1,'FD mesh'!$B$15+1)*Setup!$B$22</f>
        <v>20.1264520145311</v>
      </c>
      <c r="X1020" s="0" t="n">
        <f aca="false">SUMPRODUCT('FD inverse'!$A$22:$BH$22,'FD mesh'!$B$84:$BI$84,$E1019:$BL1019)+'FD inverse'!$A$22*$C1020/Setup!$B$17+INDEX('FD inverse'!$A$22:$BH$22,1,'FD mesh'!$B$15+1)*Setup!$B$22</f>
        <v>19.638917783824</v>
      </c>
      <c r="Y1020" s="0" t="n">
        <f aca="false">SUMPRODUCT('FD inverse'!$A$23:$BH$23,'FD mesh'!$B$84:$BI$84,$E1019:$BL1019)+'FD inverse'!$A$23*$C1020/Setup!$B$17+INDEX('FD inverse'!$A$23:$BH$23,1,'FD mesh'!$B$15+1)*Setup!$B$22</f>
        <v>19.152860405913</v>
      </c>
      <c r="Z1020" s="0" t="n">
        <f aca="false">SUMPRODUCT('FD inverse'!$A$24:$BH$24,'FD mesh'!$B$84:$BI$84,$E1019:$BL1019)+'FD inverse'!$A$24*$C1020/Setup!$B$17+INDEX('FD inverse'!$A$24:$BH$24,1,'FD mesh'!$B$15+1)*Setup!$B$22</f>
        <v>18.6680666541432</v>
      </c>
      <c r="AA1020" s="0" t="n">
        <f aca="false">SUMPRODUCT('FD inverse'!$A$25:$BH$25,'FD mesh'!$B$84:$BI$84,$E1019:$BL1019)+'FD inverse'!$A$25*$C1020/Setup!$B$17+INDEX('FD inverse'!$A$25:$BH$25,1,'FD mesh'!$B$15+1)*Setup!$B$22</f>
        <v>18.1843392960248</v>
      </c>
      <c r="AB1020" s="0" t="n">
        <f aca="false">SUMPRODUCT('FD inverse'!$A$26:$BH$26,'FD mesh'!$B$84:$BI$84,$E1019:$BL1019)+'FD inverse'!$A$26*$C1020/Setup!$B$17+INDEX('FD inverse'!$A$26:$BH$26,1,'FD mesh'!$B$15+1)*Setup!$B$22</f>
        <v>17.7014953057605</v>
      </c>
      <c r="AC1020" s="0" t="n">
        <f aca="false">SUMPRODUCT('FD inverse'!$A$27:$BH$27,'FD mesh'!$B$84:$BI$84,$E1019:$BL1019)+'FD inverse'!$A$27*$C1020/Setup!$B$17+INDEX('FD inverse'!$A$27:$BH$27,1,'FD mesh'!$B$15+1)*Setup!$B$22</f>
        <v>17.2193640368374</v>
      </c>
      <c r="AD1020" s="0" t="n">
        <f aca="false">SUMPRODUCT('FD inverse'!$A$28:$BH$28,'FD mesh'!$B$84:$BI$84,$E1019:$BL1019)+'FD inverse'!$A$28*$C1020/Setup!$B$17+INDEX('FD inverse'!$A$28:$BH$28,1,'FD mesh'!$B$15+1)*Setup!$B$22</f>
        <v>16.7377853617162</v>
      </c>
      <c r="AE1020" s="0" t="n">
        <f aca="false">SUMPRODUCT('FD inverse'!$A$29:$BH$29,'FD mesh'!$B$84:$BI$84,$E1019:$BL1019)+'FD inverse'!$A$29*$C1020/Setup!$B$17+INDEX('FD inverse'!$A$29:$BH$29,1,'FD mesh'!$B$15+1)*Setup!$B$22</f>
        <v>16.2566077851326</v>
      </c>
      <c r="AF1020" s="0" t="n">
        <f aca="false">SUMPRODUCT('FD inverse'!$A$30:$BH$30,'FD mesh'!$B$84:$BI$84,$E1019:$BL1019)+'FD inverse'!$A$30*$C1020/Setup!$B$17+INDEX('FD inverse'!$A$30:$BH$30,1,'FD mesh'!$B$15+1)*Setup!$B$22</f>
        <v>15.7756865370837</v>
      </c>
      <c r="AG1020" s="0" t="n">
        <f aca="false">SUMPRODUCT('FD inverse'!$A$31:$BH$31,'FD mesh'!$B$84:$BI$84,$E1019:$BL1019)+'FD inverse'!$A$31*$C1020/Setup!$B$17+INDEX('FD inverse'!$A$31:$BH$31,1,'FD mesh'!$B$15+1)*Setup!$B$22</f>
        <v>15.2948816512166</v>
      </c>
      <c r="AH1020" s="0" t="n">
        <f aca="false">SUMPRODUCT('FD inverse'!$A$32:$BH$32,'FD mesh'!$B$84:$BI$84,$E1019:$BL1019)+'FD inverse'!$A$32*$C1020/Setup!$B$17+INDEX('FD inverse'!$A$32:$BH$32,1,'FD mesh'!$B$15+1)*Setup!$B$22</f>
        <v>15.2745980536813</v>
      </c>
      <c r="AI1020" s="0" t="n">
        <f aca="false">SUMPRODUCT('FD inverse'!$A$33:$BH$33,'FD mesh'!$B$84:$BI$84,$E1019:$BL1019)+'FD inverse'!$A$33*$C1020/Setup!$B$17+INDEX('FD inverse'!$A$33:$BH$33,1,'FD mesh'!$B$15+1)*Setup!$B$22</f>
        <v>15.2542702769699</v>
      </c>
      <c r="AJ1020" s="0" t="n">
        <f aca="false">SUMPRODUCT('FD inverse'!$A$34:$BH$34,'FD mesh'!$B$84:$BI$84,$E1019:$BL1019)+'FD inverse'!$A$34*$C1020/Setup!$B$17+INDEX('FD inverse'!$A$34:$BH$34,1,'FD mesh'!$B$15+1)*Setup!$B$22</f>
        <v>15.2338923411832</v>
      </c>
      <c r="AK1020" s="0" t="n">
        <f aca="false">SUMPRODUCT('FD inverse'!$A$35:$BH$35,'FD mesh'!$B$84:$BI$84,$E1019:$BL1019)+'FD inverse'!$A$35*$C1020/Setup!$B$17+INDEX('FD inverse'!$A$35:$BH$35,1,'FD mesh'!$B$15+1)*Setup!$B$22</f>
        <v>15.2134605729466</v>
      </c>
      <c r="AL1020" s="0" t="n">
        <f aca="false">SUMPRODUCT('FD inverse'!$A$36:$BH$36,'FD mesh'!$B$84:$BI$84,$E1019:$BL1019)+'FD inverse'!$A$36*$C1020/Setup!$B$17+INDEX('FD inverse'!$A$36:$BH$36,1,'FD mesh'!$B$15+1)*Setup!$B$22</f>
        <v>15.1929733816768</v>
      </c>
      <c r="AM1020" s="0" t="n">
        <f aca="false">SUMPRODUCT('FD inverse'!$A$37:$BH$37,'FD mesh'!$B$84:$BI$84,$E1019:$BL1019)+'FD inverse'!$A$37*$C1020/Setup!$B$17+INDEX('FD inverse'!$A$37:$BH$37,1,'FD mesh'!$B$15+1)*Setup!$B$22</f>
        <v>15.1724310437267</v>
      </c>
      <c r="AN1020" s="0" t="n">
        <f aca="false">SUMPRODUCT('FD inverse'!$A$38:$BH$38,'FD mesh'!$B$84:$BI$84,$E1019:$BL1019)+'FD inverse'!$A$38*$C1020/Setup!$B$17+INDEX('FD inverse'!$A$38:$BH$38,1,'FD mesh'!$B$15+1)*Setup!$B$22</f>
        <v>15.1518354944854</v>
      </c>
      <c r="AO1020" s="0" t="n">
        <f aca="false">SUMPRODUCT('FD inverse'!$A$39:$BH$39,'FD mesh'!$B$84:$BI$84,$E1019:$BL1019)+'FD inverse'!$A$39*$C1020/Setup!$B$17+INDEX('FD inverse'!$A$39:$BH$39,1,'FD mesh'!$B$15+1)*Setup!$B$22</f>
        <v>15.131190128283</v>
      </c>
      <c r="AP1020" s="0" t="n">
        <f aca="false">SUMPRODUCT('FD inverse'!$A$40:$BH$40,'FD mesh'!$B$84:$BI$84,$E1019:$BL1019)+'FD inverse'!$A$40*$C1020/Setup!$B$17+INDEX('FD inverse'!$A$40:$BH$40,1,'FD mesh'!$B$15+1)*Setup!$B$22</f>
        <v>15.1104996057475</v>
      </c>
      <c r="AQ1020" s="0" t="n">
        <f aca="false">SUMPRODUCT('FD inverse'!$A$41:$BH$41,'FD mesh'!$B$84:$BI$84,$E1019:$BL1019)+'FD inverse'!$A$41*$C1020/Setup!$B$17+INDEX('FD inverse'!$A$41:$BH$41,1,'FD mesh'!$B$15+1)*Setup!$B$22</f>
        <v>15.0897696680823</v>
      </c>
      <c r="AR1020" s="0" t="n">
        <f aca="false">SUMPRODUCT('FD inverse'!$A$42:$BH$42,'FD mesh'!$B$84:$BI$84,$E1019:$BL1019)+'FD inverse'!$A$42*$C1020/Setup!$B$17+INDEX('FD inverse'!$A$42:$BH$42,1,'FD mesh'!$B$15+1)*Setup!$B$22</f>
        <v>15.0690069575814</v>
      </c>
      <c r="AS1020" s="0" t="n">
        <f aca="false">SUMPRODUCT('FD inverse'!$A$43:$BH$43,'FD mesh'!$B$84:$BI$84,$E1019:$BL1019)+'FD inverse'!$A$43*$C1020/Setup!$B$17+INDEX('FD inverse'!$A$43:$BH$43,1,'FD mesh'!$B$15+1)*Setup!$B$22</f>
        <v>0</v>
      </c>
      <c r="AT1020" s="0" t="n">
        <f aca="false">SUMPRODUCT('FD inverse'!$A$44:$BH$44,'FD mesh'!$B$84:$BI$84,$E1019:$BL1019)+'FD inverse'!$A$44*$C1020/Setup!$B$17+INDEX('FD inverse'!$A$44:$BH$44,1,'FD mesh'!$B$15+1)*Setup!$B$22</f>
        <v>0</v>
      </c>
      <c r="AU1020" s="0" t="n">
        <f aca="false">SUMPRODUCT('FD inverse'!$A$45:$BH$45,'FD mesh'!$B$84:$BI$84,$E1019:$BL1019)+'FD inverse'!$A$45*$C1020/Setup!$B$17+INDEX('FD inverse'!$A$45:$BH$45,1,'FD mesh'!$B$15+1)*Setup!$B$22</f>
        <v>0</v>
      </c>
      <c r="AV1020" s="0" t="n">
        <f aca="false">SUMPRODUCT('FD inverse'!$A$46:$BH$46,'FD mesh'!$B$84:$BI$84,$E1019:$BL1019)+'FD inverse'!$A$46*$C1020/Setup!$B$17+INDEX('FD inverse'!$A$46:$BH$46,1,'FD mesh'!$B$15+1)*Setup!$B$22</f>
        <v>0</v>
      </c>
      <c r="AW1020" s="0" t="n">
        <f aca="false">SUMPRODUCT('FD inverse'!$A$47:$BH$47,'FD mesh'!$B$84:$BI$84,$E1019:$BL1019)+'FD inverse'!$A$47*$C1020/Setup!$B$17+INDEX('FD inverse'!$A$47:$BH$47,1,'FD mesh'!$B$15+1)*Setup!$B$22</f>
        <v>0</v>
      </c>
      <c r="AX1020" s="0" t="n">
        <f aca="false">SUMPRODUCT('FD inverse'!$A$48:$BH$48,'FD mesh'!$B$84:$BI$84,$E1019:$BL1019)+'FD inverse'!$A$48*$C1020/Setup!$B$17+INDEX('FD inverse'!$A$48:$BH$48,1,'FD mesh'!$B$15+1)*Setup!$B$22</f>
        <v>0</v>
      </c>
      <c r="AY1020" s="0" t="n">
        <f aca="false">SUMPRODUCT('FD inverse'!$A$49:$BH$49,'FD mesh'!$B$84:$BI$84,$E1019:$BL1019)+'FD inverse'!$A$49*$C1020/Setup!$B$17+INDEX('FD inverse'!$A$49:$BH$49,1,'FD mesh'!$B$15+1)*Setup!$B$22</f>
        <v>0</v>
      </c>
      <c r="AZ1020" s="0" t="n">
        <f aca="false">SUMPRODUCT('FD inverse'!$A$50:$BH$50,'FD mesh'!$B$84:$BI$84,$E1019:$BL1019)+'FD inverse'!$A$50*$C1020/Setup!$B$17+INDEX('FD inverse'!$A$50:$BH$50,1,'FD mesh'!$B$15+1)*Setup!$B$22</f>
        <v>0</v>
      </c>
      <c r="BA1020" s="0" t="n">
        <f aca="false">SUMPRODUCT('FD inverse'!$A$51:$BH$51,'FD mesh'!$B$84:$BI$84,$E1019:$BL1019)+'FD inverse'!$A$51*$C1020/Setup!$B$17+INDEX('FD inverse'!$A$51:$BH$51,1,'FD mesh'!$B$15+1)*Setup!$B$22</f>
        <v>0</v>
      </c>
      <c r="BB1020" s="0" t="n">
        <f aca="false">SUMPRODUCT('FD inverse'!$A$52:$BH$52,'FD mesh'!$B$84:$BI$84,$E1019:$BL1019)+'FD inverse'!$A$52*$C1020/Setup!$B$17+INDEX('FD inverse'!$A$52:$BH$52,1,'FD mesh'!$B$15+1)*Setup!$B$22</f>
        <v>0</v>
      </c>
      <c r="BC1020" s="0" t="n">
        <f aca="false">SUMPRODUCT('FD inverse'!$A$53:$BH$53,'FD mesh'!$B$84:$BI$84,$E1019:$BL1019)+'FD inverse'!$A$53*$C1020/Setup!$B$17+INDEX('FD inverse'!$A$53:$BH$53,1,'FD mesh'!$B$15+1)*Setup!$B$22</f>
        <v>0</v>
      </c>
      <c r="BD1020" s="0" t="n">
        <f aca="false">SUMPRODUCT('FD inverse'!$A$54:$BH$54,'FD mesh'!$B$84:$BI$84,$E1019:$BL1019)+'FD inverse'!$A$54*$C1020/Setup!$B$17+INDEX('FD inverse'!$A$54:$BH$54,1,'FD mesh'!$B$15+1)*Setup!$B$22</f>
        <v>0</v>
      </c>
      <c r="BE1020" s="0" t="n">
        <f aca="false">SUMPRODUCT('FD inverse'!$A$55:$BH$55,'FD mesh'!$B$84:$BI$84,$E1019:$BL1019)+'FD inverse'!$A$55*$C1020/Setup!$B$17+INDEX('FD inverse'!$A$55:$BH$55,1,'FD mesh'!$B$15+1)*Setup!$B$22</f>
        <v>0</v>
      </c>
      <c r="BF1020" s="0" t="n">
        <f aca="false">SUMPRODUCT('FD inverse'!$A$56:$BH$56,'FD mesh'!$B$84:$BI$84,$E1019:$BL1019)+'FD inverse'!$A$56*$C1020/Setup!$B$17+INDEX('FD inverse'!$A$56:$BH$56,1,'FD mesh'!$B$15+1)*Setup!$B$22</f>
        <v>0</v>
      </c>
      <c r="BG1020" s="0" t="n">
        <f aca="false">SUMPRODUCT('FD inverse'!$A$57:$BH$57,'FD mesh'!$B$84:$BI$84,$E1019:$BL1019)+'FD inverse'!$A$57*$C1020/Setup!$B$17+INDEX('FD inverse'!$A$57:$BH$57,1,'FD mesh'!$B$15+1)*Setup!$B$22</f>
        <v>0</v>
      </c>
      <c r="BH1020" s="0" t="n">
        <f aca="false">SUMPRODUCT('FD inverse'!$A$58:$BH$58,'FD mesh'!$B$84:$BI$84,$E1019:$BL1019)+'FD inverse'!$A$58*$C1020/Setup!$B$17+INDEX('FD inverse'!$A$58:$BH$58,1,'FD mesh'!$B$15+1)*Setup!$B$22</f>
        <v>0</v>
      </c>
      <c r="BI1020" s="0" t="n">
        <f aca="false">SUMPRODUCT('FD inverse'!$A$59:$BH$59,'FD mesh'!$B$84:$BI$84,$E1019:$BL1019)+'FD inverse'!$A$59*$C1020/Setup!$B$17+INDEX('FD inverse'!$A$59:$BH$59,1,'FD mesh'!$B$15+1)*Setup!$B$22</f>
        <v>0</v>
      </c>
      <c r="BJ1020" s="0" t="n">
        <f aca="false">SUMPRODUCT('FD inverse'!$A$60:$BH$60,'FD mesh'!$B$84:$BI$84,$E1019:$BL1019)+'FD inverse'!$A$60*$C1020/Setup!$B$17+INDEX('FD inverse'!$A$60:$BH$60,1,'FD mesh'!$B$15+1)*Setup!$B$22</f>
        <v>0</v>
      </c>
      <c r="BK1020" s="0" t="n">
        <f aca="false">SUMPRODUCT('FD inverse'!$A$61:$BH$61,'FD mesh'!$B$84:$BI$84,$E1019:$BL1019)+'FD inverse'!$A$61*$C1020/Setup!$B$17+INDEX('FD inverse'!$A$61:$BH$61,1,'FD mesh'!$B$15+1)*Setup!$B$22</f>
        <v>0</v>
      </c>
      <c r="BL1020" s="0" t="n">
        <f aca="false">SUMPRODUCT('FD inverse'!$A$62:$BH$62,'FD mesh'!$B$84:$BI$84,$E1019:$BL1019)+'FD inverse'!$A$62*$C1020/Setup!$B$17+INDEX('FD inverse'!$A$62:$BH$62,1,'FD mesh'!$B$15+1)*Setup!$B$22</f>
        <v>0</v>
      </c>
    </row>
    <row r="1021" customFormat="false" ht="15" hidden="false" customHeight="false" outlineLevel="0" collapsed="false">
      <c r="A1021" s="0" t="n">
        <v>1016</v>
      </c>
      <c r="B1021" s="0" t="n">
        <f aca="false">A1021*Setup!$B$11/3600</f>
        <v>84.6666666666667</v>
      </c>
      <c r="C1021" s="0" t="n">
        <f aca="false">Setup!$B$7+Setup!$B$8*COS(2*PI()*(B1021-Setup!$B$9)/24)</f>
        <v>26.5711504387462</v>
      </c>
      <c r="D1021" s="0" t="n">
        <f aca="false">(C1021-E1021)/Setup!$B$17</f>
        <v>12.4206958874831</v>
      </c>
      <c r="E1021" s="0" t="n">
        <f aca="false">SUMPRODUCT('FD inverse'!$A$3:$BH$3,'FD mesh'!$B$84:$BI$84,$E1020:$BL1020)+'FD inverse'!$A$3*$C1021/Setup!$B$17+INDEX('FD inverse'!$A$3:$BH$3,1,'FD mesh'!$B$15+1)*Setup!$B$22</f>
        <v>24.9564599733734</v>
      </c>
      <c r="F1021" s="0" t="n">
        <f aca="false">SUMPRODUCT('FD inverse'!$A$4:$BH$4,'FD mesh'!$B$84:$BI$84,$E1020:$BL1020)+'FD inverse'!$A$4*$C1021/Setup!$B$17+INDEX('FD inverse'!$A$4:$BH$4,1,'FD mesh'!$B$15+1)*Setup!$B$22</f>
        <v>24.5969450782104</v>
      </c>
      <c r="G1021" s="0" t="n">
        <f aca="false">SUMPRODUCT('FD inverse'!$A$5:$BH$5,'FD mesh'!$B$84:$BI$84,$E1020:$BL1020)+'FD inverse'!$A$5*$C1021/Setup!$B$17+INDEX('FD inverse'!$A$5:$BH$5,1,'FD mesh'!$B$15+1)*Setup!$B$22</f>
        <v>24.2556187281485</v>
      </c>
      <c r="H1021" s="0" t="n">
        <f aca="false">SUMPRODUCT('FD inverse'!$A$6:$BH$6,'FD mesh'!$B$84:$BI$84,$E1020:$BL1020)+'FD inverse'!$A$6*$C1021/Setup!$B$17+INDEX('FD inverse'!$A$6:$BH$6,1,'FD mesh'!$B$15+1)*Setup!$B$22</f>
        <v>23.1356429902183</v>
      </c>
      <c r="I1021" s="0" t="n">
        <f aca="false">SUMPRODUCT('FD inverse'!$A$7:$BH$7,'FD mesh'!$B$84:$BI$84,$E1020:$BL1020)+'FD inverse'!$A$7*$C1021/Setup!$B$17+INDEX('FD inverse'!$A$7:$BH$7,1,'FD mesh'!$B$15+1)*Setup!$B$22</f>
        <v>23.0423457023912</v>
      </c>
      <c r="J1021" s="0" t="n">
        <f aca="false">SUMPRODUCT('FD inverse'!$A$8:$BH$8,'FD mesh'!$B$84:$BI$84,$E1020:$BL1020)+'FD inverse'!$A$8*$C1021/Setup!$B$17+INDEX('FD inverse'!$A$8:$BH$8,1,'FD mesh'!$B$15+1)*Setup!$B$22</f>
        <v>22.959808100634</v>
      </c>
      <c r="K1021" s="0" t="n">
        <f aca="false">SUMPRODUCT('FD inverse'!$A$9:$BH$9,'FD mesh'!$B$84:$BI$84,$E1020:$BL1020)+'FD inverse'!$A$9*$C1021/Setup!$B$17+INDEX('FD inverse'!$A$9:$BH$9,1,'FD mesh'!$B$15+1)*Setup!$B$22</f>
        <v>22.8872186127346</v>
      </c>
      <c r="L1021" s="0" t="n">
        <f aca="false">SUMPRODUCT('FD inverse'!$A$10:$BH$10,'FD mesh'!$B$84:$BI$84,$E1020:$BL1020)+'FD inverse'!$A$10*$C1021/Setup!$B$17+INDEX('FD inverse'!$A$10:$BH$10,1,'FD mesh'!$B$15+1)*Setup!$B$22</f>
        <v>22.8238361011503</v>
      </c>
      <c r="M1021" s="0" t="n">
        <f aca="false">SUMPRODUCT('FD inverse'!$A$11:$BH$11,'FD mesh'!$B$84:$BI$84,$E1020:$BL1020)+'FD inverse'!$A$11*$C1021/Setup!$B$17+INDEX('FD inverse'!$A$11:$BH$11,1,'FD mesh'!$B$15+1)*Setup!$B$22</f>
        <v>22.7689987382035</v>
      </c>
      <c r="N1021" s="0" t="n">
        <f aca="false">SUMPRODUCT('FD inverse'!$A$12:$BH$12,'FD mesh'!$B$84:$BI$84,$E1020:$BL1020)+'FD inverse'!$A$12*$C1021/Setup!$B$17+INDEX('FD inverse'!$A$12:$BH$12,1,'FD mesh'!$B$15+1)*Setup!$B$22</f>
        <v>22.7221314080843</v>
      </c>
      <c r="O1021" s="0" t="n">
        <f aca="false">SUMPRODUCT('FD inverse'!$A$13:$BH$13,'FD mesh'!$B$84:$BI$84,$E1020:$BL1020)+'FD inverse'!$A$13*$C1021/Setup!$B$17+INDEX('FD inverse'!$A$13:$BH$13,1,'FD mesh'!$B$15+1)*Setup!$B$22</f>
        <v>22.6827517479155</v>
      </c>
      <c r="P1021" s="0" t="n">
        <f aca="false">SUMPRODUCT('FD inverse'!$A$14:$BH$14,'FD mesh'!$B$84:$BI$84,$E1020:$BL1020)+'FD inverse'!$A$14*$C1021/Setup!$B$17+INDEX('FD inverse'!$A$14:$BH$14,1,'FD mesh'!$B$15+1)*Setup!$B$22</f>
        <v>22.6504749252992</v>
      </c>
      <c r="Q1021" s="0" t="n">
        <f aca="false">SUMPRODUCT('FD inverse'!$A$15:$BH$15,'FD mesh'!$B$84:$BI$84,$E1020:$BL1020)+'FD inverse'!$A$15*$C1021/Setup!$B$17+INDEX('FD inverse'!$A$15:$BH$15,1,'FD mesh'!$B$15+1)*Setup!$B$22</f>
        <v>22.6250172339533</v>
      </c>
      <c r="R1021" s="0" t="n">
        <f aca="false">SUMPRODUCT('FD inverse'!$A$16:$BH$16,'FD mesh'!$B$84:$BI$84,$E1020:$BL1020)+'FD inverse'!$A$16*$C1021/Setup!$B$17+INDEX('FD inverse'!$A$16:$BH$16,1,'FD mesh'!$B$15+1)*Setup!$B$22</f>
        <v>22.6061985724686</v>
      </c>
      <c r="S1021" s="0" t="n">
        <f aca="false">SUMPRODUCT('FD inverse'!$A$17:$BH$17,'FD mesh'!$B$84:$BI$84,$E1020:$BL1020)+'FD inverse'!$A$17*$C1021/Setup!$B$17+INDEX('FD inverse'!$A$17:$BH$17,1,'FD mesh'!$B$15+1)*Setup!$B$22</f>
        <v>22.1062225341452</v>
      </c>
      <c r="T1021" s="0" t="n">
        <f aca="false">SUMPRODUCT('FD inverse'!$A$18:$BH$18,'FD mesh'!$B$84:$BI$84,$E1020:$BL1020)+'FD inverse'!$A$18*$C1021/Setup!$B$17+INDEX('FD inverse'!$A$18:$BH$18,1,'FD mesh'!$B$15+1)*Setup!$B$22</f>
        <v>21.6091731501429</v>
      </c>
      <c r="U1021" s="0" t="n">
        <f aca="false">SUMPRODUCT('FD inverse'!$A$19:$BH$19,'FD mesh'!$B$84:$BI$84,$E1020:$BL1020)+'FD inverse'!$A$19*$C1021/Setup!$B$17+INDEX('FD inverse'!$A$19:$BH$19,1,'FD mesh'!$B$15+1)*Setup!$B$22</f>
        <v>21.1147279032313</v>
      </c>
      <c r="V1021" s="0" t="n">
        <f aca="false">SUMPRODUCT('FD inverse'!$A$20:$BH$20,'FD mesh'!$B$84:$BI$84,$E1020:$BL1020)+'FD inverse'!$A$20*$C1021/Setup!$B$17+INDEX('FD inverse'!$A$20:$BH$20,1,'FD mesh'!$B$15+1)*Setup!$B$22</f>
        <v>20.6225879751944</v>
      </c>
      <c r="W1021" s="0" t="n">
        <f aca="false">SUMPRODUCT('FD inverse'!$A$21:$BH$21,'FD mesh'!$B$84:$BI$84,$E1020:$BL1020)+'FD inverse'!$A$21*$C1021/Setup!$B$17+INDEX('FD inverse'!$A$21:$BH$21,1,'FD mesh'!$B$15+1)*Setup!$B$22</f>
        <v>20.1324768282772</v>
      </c>
      <c r="X1021" s="0" t="n">
        <f aca="false">SUMPRODUCT('FD inverse'!$A$22:$BH$22,'FD mesh'!$B$84:$BI$84,$E1020:$BL1020)+'FD inverse'!$A$22*$C1021/Setup!$B$17+INDEX('FD inverse'!$A$22:$BH$22,1,'FD mesh'!$B$15+1)*Setup!$B$22</f>
        <v>19.6441386979767</v>
      </c>
      <c r="Y1021" s="0" t="n">
        <f aca="false">SUMPRODUCT('FD inverse'!$A$23:$BH$23,'FD mesh'!$B$84:$BI$84,$E1020:$BL1020)+'FD inverse'!$A$23*$C1021/Setup!$B$17+INDEX('FD inverse'!$A$23:$BH$23,1,'FD mesh'!$B$15+1)*Setup!$B$22</f>
        <v>19.1573370081269</v>
      </c>
      <c r="Z1021" s="0" t="n">
        <f aca="false">SUMPRODUCT('FD inverse'!$A$24:$BH$24,'FD mesh'!$B$84:$BI$84,$E1020:$BL1020)+'FD inverse'!$A$24*$C1021/Setup!$B$17+INDEX('FD inverse'!$A$24:$BH$24,1,'FD mesh'!$B$15+1)*Setup!$B$22</f>
        <v>18.6718527183572</v>
      </c>
      <c r="AA1021" s="0" t="n">
        <f aca="false">SUMPRODUCT('FD inverse'!$A$25:$BH$25,'FD mesh'!$B$84:$BI$84,$E1020:$BL1020)+'FD inverse'!$A$25*$C1021/Setup!$B$17+INDEX('FD inverse'!$A$25:$BH$25,1,'FD mesh'!$B$15+1)*Setup!$B$22</f>
        <v>18.187482613199</v>
      </c>
      <c r="AB1021" s="0" t="n">
        <f aca="false">SUMPRODUCT('FD inverse'!$A$26:$BH$26,'FD mesh'!$B$84:$BI$84,$E1020:$BL1020)+'FD inverse'!$A$26*$C1021/Setup!$B$17+INDEX('FD inverse'!$A$26:$BH$26,1,'FD mesh'!$B$15+1)*Setup!$B$22</f>
        <v>17.7040375413806</v>
      </c>
      <c r="AC1021" s="0" t="n">
        <f aca="false">SUMPRODUCT('FD inverse'!$A$27:$BH$27,'FD mesh'!$B$84:$BI$84,$E1020:$BL1020)+'FD inverse'!$A$27*$C1021/Setup!$B$17+INDEX('FD inverse'!$A$27:$BH$27,1,'FD mesh'!$B$15+1)*Setup!$B$22</f>
        <v>17.2213406131877</v>
      </c>
      <c r="AD1021" s="0" t="n">
        <f aca="false">SUMPRODUCT('FD inverse'!$A$28:$BH$28,'FD mesh'!$B$84:$BI$84,$E1020:$BL1020)+'FD inverse'!$A$28*$C1021/Setup!$B$17+INDEX('FD inverse'!$A$28:$BH$28,1,'FD mesh'!$B$15+1)*Setup!$B$22</f>
        <v>16.7392253631778</v>
      </c>
      <c r="AE1021" s="0" t="n">
        <f aca="false">SUMPRODUCT('FD inverse'!$A$29:$BH$29,'FD mesh'!$B$84:$BI$84,$E1020:$BL1020)+'FD inverse'!$A$29*$C1021/Setup!$B$17+INDEX('FD inverse'!$A$29:$BH$29,1,'FD mesh'!$B$15+1)*Setup!$B$22</f>
        <v>16.2575338850266</v>
      </c>
      <c r="AF1021" s="0" t="n">
        <f aca="false">SUMPRODUCT('FD inverse'!$A$30:$BH$30,'FD mesh'!$B$84:$BI$84,$E1020:$BL1020)+'FD inverse'!$A$30*$C1021/Setup!$B$17+INDEX('FD inverse'!$A$30:$BH$30,1,'FD mesh'!$B$15+1)*Setup!$B$22</f>
        <v>15.7761149448442</v>
      </c>
      <c r="AG1021" s="0" t="n">
        <f aca="false">SUMPRODUCT('FD inverse'!$A$31:$BH$31,'FD mesh'!$B$84:$BI$84,$E1020:$BL1020)+'FD inverse'!$A$31*$C1021/Setup!$B$17+INDEX('FD inverse'!$A$31:$BH$31,1,'FD mesh'!$B$15+1)*Setup!$B$22</f>
        <v>15.2948220789456</v>
      </c>
      <c r="AH1021" s="0" t="n">
        <f aca="false">SUMPRODUCT('FD inverse'!$A$32:$BH$32,'FD mesh'!$B$84:$BI$84,$E1020:$BL1020)+'FD inverse'!$A$32*$C1021/Setup!$B$17+INDEX('FD inverse'!$A$32:$BH$32,1,'FD mesh'!$B$15+1)*Setup!$B$22</f>
        <v>15.2745207334035</v>
      </c>
      <c r="AI1021" s="0" t="n">
        <f aca="false">SUMPRODUCT('FD inverse'!$A$33:$BH$33,'FD mesh'!$B$84:$BI$84,$E1020:$BL1020)+'FD inverse'!$A$33*$C1021/Setup!$B$17+INDEX('FD inverse'!$A$33:$BH$33,1,'FD mesh'!$B$15+1)*Setup!$B$22</f>
        <v>15.254180246556</v>
      </c>
      <c r="AJ1021" s="0" t="n">
        <f aca="false">SUMPRODUCT('FD inverse'!$A$34:$BH$34,'FD mesh'!$B$84:$BI$84,$E1020:$BL1020)+'FD inverse'!$A$34*$C1021/Setup!$B$17+INDEX('FD inverse'!$A$34:$BH$34,1,'FD mesh'!$B$15+1)*Setup!$B$22</f>
        <v>15.2337941842392</v>
      </c>
      <c r="AK1021" s="0" t="n">
        <f aca="false">SUMPRODUCT('FD inverse'!$A$35:$BH$35,'FD mesh'!$B$84:$BI$84,$E1020:$BL1020)+'FD inverse'!$A$35*$C1021/Setup!$B$17+INDEX('FD inverse'!$A$35:$BH$35,1,'FD mesh'!$B$15+1)*Setup!$B$22</f>
        <v>15.2133584326165</v>
      </c>
      <c r="AL1021" s="0" t="n">
        <f aca="false">SUMPRODUCT('FD inverse'!$A$36:$BH$36,'FD mesh'!$B$84:$BI$84,$E1020:$BL1020)+'FD inverse'!$A$36*$C1021/Setup!$B$17+INDEX('FD inverse'!$A$36:$BH$36,1,'FD mesh'!$B$15+1)*Setup!$B$22</f>
        <v>15.1928709752061</v>
      </c>
      <c r="AM1021" s="0" t="n">
        <f aca="false">SUMPRODUCT('FD inverse'!$A$37:$BH$37,'FD mesh'!$B$84:$BI$84,$E1020:$BL1020)+'FD inverse'!$A$37*$C1021/Setup!$B$17+INDEX('FD inverse'!$A$37:$BH$37,1,'FD mesh'!$B$15+1)*Setup!$B$22</f>
        <v>15.1723316772816</v>
      </c>
      <c r="AN1021" s="0" t="n">
        <f aca="false">SUMPRODUCT('FD inverse'!$A$38:$BH$38,'FD mesh'!$B$84:$BI$84,$E1020:$BL1020)+'FD inverse'!$A$38*$C1021/Setup!$B$17+INDEX('FD inverse'!$A$38:$BH$38,1,'FD mesh'!$B$15+1)*Setup!$B$22</f>
        <v>15.1517420777739</v>
      </c>
      <c r="AO1021" s="0" t="n">
        <f aca="false">SUMPRODUCT('FD inverse'!$A$39:$BH$39,'FD mesh'!$B$84:$BI$84,$E1020:$BL1020)+'FD inverse'!$A$39*$C1021/Setup!$B$17+INDEX('FD inverse'!$A$39:$BH$39,1,'FD mesh'!$B$15+1)*Setup!$B$22</f>
        <v>15.1311051885751</v>
      </c>
      <c r="AP1021" s="0" t="n">
        <f aca="false">SUMPRODUCT('FD inverse'!$A$40:$BH$40,'FD mesh'!$B$84:$BI$84,$E1020:$BL1020)+'FD inverse'!$A$40*$C1021/Setup!$B$17+INDEX('FD inverse'!$A$40:$BH$40,1,'FD mesh'!$B$15+1)*Setup!$B$22</f>
        <v>15.1104253009397</v>
      </c>
      <c r="AQ1021" s="0" t="n">
        <f aca="false">SUMPRODUCT('FD inverse'!$A$41:$BH$41,'FD mesh'!$B$84:$BI$84,$E1020:$BL1020)+'FD inverse'!$A$41*$C1021/Setup!$B$17+INDEX('FD inverse'!$A$41:$BH$41,1,'FD mesh'!$B$15+1)*Setup!$B$22</f>
        <v>15.0897077984991</v>
      </c>
      <c r="AR1021" s="0" t="n">
        <f aca="false">SUMPRODUCT('FD inverse'!$A$42:$BH$42,'FD mesh'!$B$84:$BI$84,$E1020:$BL1020)+'FD inverse'!$A$42*$C1021/Setup!$B$17+INDEX('FD inverse'!$A$42:$BH$42,1,'FD mesh'!$B$15+1)*Setup!$B$22</f>
        <v>15.0689589762506</v>
      </c>
      <c r="AS1021" s="0" t="n">
        <f aca="false">SUMPRODUCT('FD inverse'!$A$43:$BH$43,'FD mesh'!$B$84:$BI$84,$E1020:$BL1020)+'FD inverse'!$A$43*$C1021/Setup!$B$17+INDEX('FD inverse'!$A$43:$BH$43,1,'FD mesh'!$B$15+1)*Setup!$B$22</f>
        <v>0</v>
      </c>
      <c r="AT1021" s="0" t="n">
        <f aca="false">SUMPRODUCT('FD inverse'!$A$44:$BH$44,'FD mesh'!$B$84:$BI$84,$E1020:$BL1020)+'FD inverse'!$A$44*$C1021/Setup!$B$17+INDEX('FD inverse'!$A$44:$BH$44,1,'FD mesh'!$B$15+1)*Setup!$B$22</f>
        <v>0</v>
      </c>
      <c r="AU1021" s="0" t="n">
        <f aca="false">SUMPRODUCT('FD inverse'!$A$45:$BH$45,'FD mesh'!$B$84:$BI$84,$E1020:$BL1020)+'FD inverse'!$A$45*$C1021/Setup!$B$17+INDEX('FD inverse'!$A$45:$BH$45,1,'FD mesh'!$B$15+1)*Setup!$B$22</f>
        <v>0</v>
      </c>
      <c r="AV1021" s="0" t="n">
        <f aca="false">SUMPRODUCT('FD inverse'!$A$46:$BH$46,'FD mesh'!$B$84:$BI$84,$E1020:$BL1020)+'FD inverse'!$A$46*$C1021/Setup!$B$17+INDEX('FD inverse'!$A$46:$BH$46,1,'FD mesh'!$B$15+1)*Setup!$B$22</f>
        <v>0</v>
      </c>
      <c r="AW1021" s="0" t="n">
        <f aca="false">SUMPRODUCT('FD inverse'!$A$47:$BH$47,'FD mesh'!$B$84:$BI$84,$E1020:$BL1020)+'FD inverse'!$A$47*$C1021/Setup!$B$17+INDEX('FD inverse'!$A$47:$BH$47,1,'FD mesh'!$B$15+1)*Setup!$B$22</f>
        <v>0</v>
      </c>
      <c r="AX1021" s="0" t="n">
        <f aca="false">SUMPRODUCT('FD inverse'!$A$48:$BH$48,'FD mesh'!$B$84:$BI$84,$E1020:$BL1020)+'FD inverse'!$A$48*$C1021/Setup!$B$17+INDEX('FD inverse'!$A$48:$BH$48,1,'FD mesh'!$B$15+1)*Setup!$B$22</f>
        <v>0</v>
      </c>
      <c r="AY1021" s="0" t="n">
        <f aca="false">SUMPRODUCT('FD inverse'!$A$49:$BH$49,'FD mesh'!$B$84:$BI$84,$E1020:$BL1020)+'FD inverse'!$A$49*$C1021/Setup!$B$17+INDEX('FD inverse'!$A$49:$BH$49,1,'FD mesh'!$B$15+1)*Setup!$B$22</f>
        <v>0</v>
      </c>
      <c r="AZ1021" s="0" t="n">
        <f aca="false">SUMPRODUCT('FD inverse'!$A$50:$BH$50,'FD mesh'!$B$84:$BI$84,$E1020:$BL1020)+'FD inverse'!$A$50*$C1021/Setup!$B$17+INDEX('FD inverse'!$A$50:$BH$50,1,'FD mesh'!$B$15+1)*Setup!$B$22</f>
        <v>0</v>
      </c>
      <c r="BA1021" s="0" t="n">
        <f aca="false">SUMPRODUCT('FD inverse'!$A$51:$BH$51,'FD mesh'!$B$84:$BI$84,$E1020:$BL1020)+'FD inverse'!$A$51*$C1021/Setup!$B$17+INDEX('FD inverse'!$A$51:$BH$51,1,'FD mesh'!$B$15+1)*Setup!$B$22</f>
        <v>0</v>
      </c>
      <c r="BB1021" s="0" t="n">
        <f aca="false">SUMPRODUCT('FD inverse'!$A$52:$BH$52,'FD mesh'!$B$84:$BI$84,$E1020:$BL1020)+'FD inverse'!$A$52*$C1021/Setup!$B$17+INDEX('FD inverse'!$A$52:$BH$52,1,'FD mesh'!$B$15+1)*Setup!$B$22</f>
        <v>0</v>
      </c>
      <c r="BC1021" s="0" t="n">
        <f aca="false">SUMPRODUCT('FD inverse'!$A$53:$BH$53,'FD mesh'!$B$84:$BI$84,$E1020:$BL1020)+'FD inverse'!$A$53*$C1021/Setup!$B$17+INDEX('FD inverse'!$A$53:$BH$53,1,'FD mesh'!$B$15+1)*Setup!$B$22</f>
        <v>0</v>
      </c>
      <c r="BD1021" s="0" t="n">
        <f aca="false">SUMPRODUCT('FD inverse'!$A$54:$BH$54,'FD mesh'!$B$84:$BI$84,$E1020:$BL1020)+'FD inverse'!$A$54*$C1021/Setup!$B$17+INDEX('FD inverse'!$A$54:$BH$54,1,'FD mesh'!$B$15+1)*Setup!$B$22</f>
        <v>0</v>
      </c>
      <c r="BE1021" s="0" t="n">
        <f aca="false">SUMPRODUCT('FD inverse'!$A$55:$BH$55,'FD mesh'!$B$84:$BI$84,$E1020:$BL1020)+'FD inverse'!$A$55*$C1021/Setup!$B$17+INDEX('FD inverse'!$A$55:$BH$55,1,'FD mesh'!$B$15+1)*Setup!$B$22</f>
        <v>0</v>
      </c>
      <c r="BF1021" s="0" t="n">
        <f aca="false">SUMPRODUCT('FD inverse'!$A$56:$BH$56,'FD mesh'!$B$84:$BI$84,$E1020:$BL1020)+'FD inverse'!$A$56*$C1021/Setup!$B$17+INDEX('FD inverse'!$A$56:$BH$56,1,'FD mesh'!$B$15+1)*Setup!$B$22</f>
        <v>0</v>
      </c>
      <c r="BG1021" s="0" t="n">
        <f aca="false">SUMPRODUCT('FD inverse'!$A$57:$BH$57,'FD mesh'!$B$84:$BI$84,$E1020:$BL1020)+'FD inverse'!$A$57*$C1021/Setup!$B$17+INDEX('FD inverse'!$A$57:$BH$57,1,'FD mesh'!$B$15+1)*Setup!$B$22</f>
        <v>0</v>
      </c>
      <c r="BH1021" s="0" t="n">
        <f aca="false">SUMPRODUCT('FD inverse'!$A$58:$BH$58,'FD mesh'!$B$84:$BI$84,$E1020:$BL1020)+'FD inverse'!$A$58*$C1021/Setup!$B$17+INDEX('FD inverse'!$A$58:$BH$58,1,'FD mesh'!$B$15+1)*Setup!$B$22</f>
        <v>0</v>
      </c>
      <c r="BI1021" s="0" t="n">
        <f aca="false">SUMPRODUCT('FD inverse'!$A$59:$BH$59,'FD mesh'!$B$84:$BI$84,$E1020:$BL1020)+'FD inverse'!$A$59*$C1021/Setup!$B$17+INDEX('FD inverse'!$A$59:$BH$59,1,'FD mesh'!$B$15+1)*Setup!$B$22</f>
        <v>0</v>
      </c>
      <c r="BJ1021" s="0" t="n">
        <f aca="false">SUMPRODUCT('FD inverse'!$A$60:$BH$60,'FD mesh'!$B$84:$BI$84,$E1020:$BL1020)+'FD inverse'!$A$60*$C1021/Setup!$B$17+INDEX('FD inverse'!$A$60:$BH$60,1,'FD mesh'!$B$15+1)*Setup!$B$22</f>
        <v>0</v>
      </c>
      <c r="BK1021" s="0" t="n">
        <f aca="false">SUMPRODUCT('FD inverse'!$A$61:$BH$61,'FD mesh'!$B$84:$BI$84,$E1020:$BL1020)+'FD inverse'!$A$61*$C1021/Setup!$B$17+INDEX('FD inverse'!$A$61:$BH$61,1,'FD mesh'!$B$15+1)*Setup!$B$22</f>
        <v>0</v>
      </c>
      <c r="BL1021" s="0" t="n">
        <f aca="false">SUMPRODUCT('FD inverse'!$A$62:$BH$62,'FD mesh'!$B$84:$BI$84,$E1020:$BL1020)+'FD inverse'!$A$62*$C1021/Setup!$B$17+INDEX('FD inverse'!$A$62:$BH$62,1,'FD mesh'!$B$15+1)*Setup!$B$22</f>
        <v>0</v>
      </c>
    </row>
    <row r="1022" customFormat="false" ht="15" hidden="false" customHeight="false" outlineLevel="0" collapsed="false">
      <c r="A1022" s="0" t="n">
        <v>1017</v>
      </c>
      <c r="B1022" s="0" t="n">
        <f aca="false">A1022*Setup!$B$11/3600</f>
        <v>84.75</v>
      </c>
      <c r="C1022" s="0" t="n">
        <f aca="false">Setup!$B$7+Setup!$B$8*COS(2*PI()*(B1022-Setup!$B$9)/24)</f>
        <v>26.6373832604003</v>
      </c>
      <c r="D1022" s="0" t="n">
        <f aca="false">(C1022-E1022)/Setup!$B$17</f>
        <v>12.5749294101733</v>
      </c>
      <c r="E1022" s="0" t="n">
        <f aca="false">SUMPRODUCT('FD inverse'!$A$3:$BH$3,'FD mesh'!$B$84:$BI$84,$E1021:$BL1021)+'FD inverse'!$A$3*$C1022/Setup!$B$17+INDEX('FD inverse'!$A$3:$BH$3,1,'FD mesh'!$B$15+1)*Setup!$B$22</f>
        <v>25.0026424370777</v>
      </c>
      <c r="F1022" s="0" t="n">
        <f aca="false">SUMPRODUCT('FD inverse'!$A$4:$BH$4,'FD mesh'!$B$84:$BI$84,$E1021:$BL1021)+'FD inverse'!$A$4*$C1022/Setup!$B$17+INDEX('FD inverse'!$A$4:$BH$4,1,'FD mesh'!$B$15+1)*Setup!$B$22</f>
        <v>24.6384108216314</v>
      </c>
      <c r="G1022" s="0" t="n">
        <f aca="false">SUMPRODUCT('FD inverse'!$A$5:$BH$5,'FD mesh'!$B$84:$BI$84,$E1021:$BL1021)+'FD inverse'!$A$5*$C1022/Setup!$B$17+INDEX('FD inverse'!$A$5:$BH$5,1,'FD mesh'!$B$15+1)*Setup!$B$22</f>
        <v>24.2921764906561</v>
      </c>
      <c r="H1022" s="0" t="n">
        <f aca="false">SUMPRODUCT('FD inverse'!$A$6:$BH$6,'FD mesh'!$B$84:$BI$84,$E1021:$BL1021)+'FD inverse'!$A$6*$C1022/Setup!$B$17+INDEX('FD inverse'!$A$6:$BH$6,1,'FD mesh'!$B$15+1)*Setup!$B$22</f>
        <v>23.1554858404073</v>
      </c>
      <c r="I1022" s="0" t="n">
        <f aca="false">SUMPRODUCT('FD inverse'!$A$7:$BH$7,'FD mesh'!$B$84:$BI$84,$E1021:$BL1021)+'FD inverse'!$A$7*$C1022/Setup!$B$17+INDEX('FD inverse'!$A$7:$BH$7,1,'FD mesh'!$B$15+1)*Setup!$B$22</f>
        <v>23.0607470956033</v>
      </c>
      <c r="J1022" s="0" t="n">
        <f aca="false">SUMPRODUCT('FD inverse'!$A$8:$BH$8,'FD mesh'!$B$84:$BI$84,$E1021:$BL1021)+'FD inverse'!$A$8*$C1022/Setup!$B$17+INDEX('FD inverse'!$A$8:$BH$8,1,'FD mesh'!$B$15+1)*Setup!$B$22</f>
        <v>22.9768646299804</v>
      </c>
      <c r="K1022" s="0" t="n">
        <f aca="false">SUMPRODUCT('FD inverse'!$A$9:$BH$9,'FD mesh'!$B$84:$BI$84,$E1021:$BL1021)+'FD inverse'!$A$9*$C1022/Setup!$B$17+INDEX('FD inverse'!$A$9:$BH$9,1,'FD mesh'!$B$15+1)*Setup!$B$22</f>
        <v>22.9030450135295</v>
      </c>
      <c r="L1022" s="0" t="n">
        <f aca="false">SUMPRODUCT('FD inverse'!$A$10:$BH$10,'FD mesh'!$B$84:$BI$84,$E1021:$BL1021)+'FD inverse'!$A$10*$C1022/Setup!$B$17+INDEX('FD inverse'!$A$10:$BH$10,1,'FD mesh'!$B$15+1)*Setup!$B$22</f>
        <v>22.8385625066922</v>
      </c>
      <c r="M1022" s="0" t="n">
        <f aca="false">SUMPRODUCT('FD inverse'!$A$11:$BH$11,'FD mesh'!$B$84:$BI$84,$E1021:$BL1021)+'FD inverse'!$A$11*$C1022/Setup!$B$17+INDEX('FD inverse'!$A$11:$BH$11,1,'FD mesh'!$B$15+1)*Setup!$B$22</f>
        <v>22.7827681447172</v>
      </c>
      <c r="N1022" s="0" t="n">
        <f aca="false">SUMPRODUCT('FD inverse'!$A$12:$BH$12,'FD mesh'!$B$84:$BI$84,$E1021:$BL1021)+'FD inverse'!$A$12*$C1022/Setup!$B$17+INDEX('FD inverse'!$A$12:$BH$12,1,'FD mesh'!$B$15+1)*Setup!$B$22</f>
        <v>22.7350973264082</v>
      </c>
      <c r="O1022" s="0" t="n">
        <f aca="false">SUMPRODUCT('FD inverse'!$A$13:$BH$13,'FD mesh'!$B$84:$BI$84,$E1021:$BL1021)+'FD inverse'!$A$13*$C1022/Setup!$B$17+INDEX('FD inverse'!$A$13:$BH$13,1,'FD mesh'!$B$15+1)*Setup!$B$22</f>
        <v>22.6950760174349</v>
      </c>
      <c r="P1022" s="0" t="n">
        <f aca="false">SUMPRODUCT('FD inverse'!$A$14:$BH$14,'FD mesh'!$B$84:$BI$84,$E1021:$BL1021)+'FD inverse'!$A$14*$C1022/Setup!$B$17+INDEX('FD inverse'!$A$14:$BH$14,1,'FD mesh'!$B$15+1)*Setup!$B$22</f>
        <v>22.6623256639301</v>
      </c>
      <c r="Q1022" s="0" t="n">
        <f aca="false">SUMPRODUCT('FD inverse'!$A$15:$BH$15,'FD mesh'!$B$84:$BI$84,$E1021:$BL1021)+'FD inverse'!$A$15*$C1022/Setup!$B$17+INDEX('FD inverse'!$A$15:$BH$15,1,'FD mesh'!$B$15+1)*Setup!$B$22</f>
        <v>22.6365668966384</v>
      </c>
      <c r="R1022" s="0" t="n">
        <f aca="false">SUMPRODUCT('FD inverse'!$A$16:$BH$16,'FD mesh'!$B$84:$BI$84,$E1021:$BL1021)+'FD inverse'!$A$16*$C1022/Setup!$B$17+INDEX('FD inverse'!$A$16:$BH$16,1,'FD mesh'!$B$15+1)*Setup!$B$22</f>
        <v>22.6176220896328</v>
      </c>
      <c r="S1022" s="0" t="n">
        <f aca="false">SUMPRODUCT('FD inverse'!$A$17:$BH$17,'FD mesh'!$B$84:$BI$84,$E1021:$BL1021)+'FD inverse'!$A$17*$C1022/Setup!$B$17+INDEX('FD inverse'!$A$17:$BH$17,1,'FD mesh'!$B$15+1)*Setup!$B$22</f>
        <v>22.1164517539721</v>
      </c>
      <c r="T1022" s="0" t="n">
        <f aca="false">SUMPRODUCT('FD inverse'!$A$18:$BH$18,'FD mesh'!$B$84:$BI$84,$E1021:$BL1021)+'FD inverse'!$A$18*$C1022/Setup!$B$17+INDEX('FD inverse'!$A$18:$BH$18,1,'FD mesh'!$B$15+1)*Setup!$B$22</f>
        <v>21.6182917315747</v>
      </c>
      <c r="U1022" s="0" t="n">
        <f aca="false">SUMPRODUCT('FD inverse'!$A$19:$BH$19,'FD mesh'!$B$84:$BI$84,$E1021:$BL1021)+'FD inverse'!$A$19*$C1022/Setup!$B$17+INDEX('FD inverse'!$A$19:$BH$19,1,'FD mesh'!$B$15+1)*Setup!$B$22</f>
        <v>21.1228151774272</v>
      </c>
      <c r="V1022" s="0" t="n">
        <f aca="false">SUMPRODUCT('FD inverse'!$A$20:$BH$20,'FD mesh'!$B$84:$BI$84,$E1021:$BL1021)+'FD inverse'!$A$20*$C1022/Setup!$B$17+INDEX('FD inverse'!$A$20:$BH$20,1,'FD mesh'!$B$15+1)*Setup!$B$22</f>
        <v>20.6297185925431</v>
      </c>
      <c r="W1022" s="0" t="n">
        <f aca="false">SUMPRODUCT('FD inverse'!$A$21:$BH$21,'FD mesh'!$B$84:$BI$84,$E1021:$BL1021)+'FD inverse'!$A$21*$C1022/Setup!$B$17+INDEX('FD inverse'!$A$21:$BH$21,1,'FD mesh'!$B$15+1)*Setup!$B$22</f>
        <v>20.1387204464788</v>
      </c>
      <c r="X1022" s="0" t="n">
        <f aca="false">SUMPRODUCT('FD inverse'!$A$22:$BH$22,'FD mesh'!$B$84:$BI$84,$E1021:$BL1021)+'FD inverse'!$A$22*$C1022/Setup!$B$17+INDEX('FD inverse'!$A$22:$BH$22,1,'FD mesh'!$B$15+1)*Setup!$B$22</f>
        <v>19.6495597080567</v>
      </c>
      <c r="Y1022" s="0" t="n">
        <f aca="false">SUMPRODUCT('FD inverse'!$A$23:$BH$23,'FD mesh'!$B$84:$BI$84,$E1021:$BL1021)+'FD inverse'!$A$23*$C1022/Setup!$B$17+INDEX('FD inverse'!$A$23:$BH$23,1,'FD mesh'!$B$15+1)*Setup!$B$22</f>
        <v>19.1619942954581</v>
      </c>
      <c r="Z1022" s="0" t="n">
        <f aca="false">SUMPRODUCT('FD inverse'!$A$24:$BH$24,'FD mesh'!$B$84:$BI$84,$E1021:$BL1021)+'FD inverse'!$A$24*$C1022/Setup!$B$17+INDEX('FD inverse'!$A$24:$BH$24,1,'FD mesh'!$B$15+1)*Setup!$B$22</f>
        <v>18.6757994559884</v>
      </c>
      <c r="AA1022" s="0" t="n">
        <f aca="false">SUMPRODUCT('FD inverse'!$A$25:$BH$25,'FD mesh'!$B$84:$BI$84,$E1021:$BL1021)+'FD inverse'!$A$25*$C1022/Setup!$B$17+INDEX('FD inverse'!$A$25:$BH$25,1,'FD mesh'!$B$15+1)*Setup!$B$22</f>
        <v>18.1907660850217</v>
      </c>
      <c r="AB1022" s="0" t="n">
        <f aca="false">SUMPRODUCT('FD inverse'!$A$26:$BH$26,'FD mesh'!$B$84:$BI$84,$E1021:$BL1021)+'FD inverse'!$A$26*$C1022/Setup!$B$17+INDEX('FD inverse'!$A$26:$BH$26,1,'FD mesh'!$B$15+1)*Setup!$B$22</f>
        <v>17.7066989929056</v>
      </c>
      <c r="AC1022" s="0" t="n">
        <f aca="false">SUMPRODUCT('FD inverse'!$A$27:$BH$27,'FD mesh'!$B$84:$BI$84,$E1021:$BL1021)+'FD inverse'!$A$27*$C1022/Setup!$B$17+INDEX('FD inverse'!$A$27:$BH$27,1,'FD mesh'!$B$15+1)*Setup!$B$22</f>
        <v>17.2234151279525</v>
      </c>
      <c r="AD1022" s="0" t="n">
        <f aca="false">SUMPRODUCT('FD inverse'!$A$28:$BH$28,'FD mesh'!$B$84:$BI$84,$E1021:$BL1021)+'FD inverse'!$A$28*$C1022/Setup!$B$17+INDEX('FD inverse'!$A$28:$BH$28,1,'FD mesh'!$B$15+1)*Setup!$B$22</f>
        <v>16.7407417630589</v>
      </c>
      <c r="AE1022" s="0" t="n">
        <f aca="false">SUMPRODUCT('FD inverse'!$A$29:$BH$29,'FD mesh'!$B$84:$BI$84,$E1021:$BL1021)+'FD inverse'!$A$29*$C1022/Setup!$B$17+INDEX('FD inverse'!$A$29:$BH$29,1,'FD mesh'!$B$15+1)*Setup!$B$22</f>
        <v>16.2585146529875</v>
      </c>
      <c r="AF1022" s="0" t="n">
        <f aca="false">SUMPRODUCT('FD inverse'!$A$30:$BH$30,'FD mesh'!$B$84:$BI$84,$E1021:$BL1021)+'FD inverse'!$A$30*$C1022/Setup!$B$17+INDEX('FD inverse'!$A$30:$BH$30,1,'FD mesh'!$B$15+1)*Setup!$B$22</f>
        <v>15.7765761689159</v>
      </c>
      <c r="AG1022" s="0" t="n">
        <f aca="false">SUMPRODUCT('FD inverse'!$A$31:$BH$31,'FD mesh'!$B$84:$BI$84,$E1021:$BL1021)+'FD inverse'!$A$31*$C1022/Setup!$B$17+INDEX('FD inverse'!$A$31:$BH$31,1,'FD mesh'!$B$15+1)*Setup!$B$22</f>
        <v>15.2947734164998</v>
      </c>
      <c r="AH1022" s="0" t="n">
        <f aca="false">SUMPRODUCT('FD inverse'!$A$32:$BH$32,'FD mesh'!$B$84:$BI$84,$E1021:$BL1021)+'FD inverse'!$A$32*$C1022/Setup!$B$17+INDEX('FD inverse'!$A$32:$BH$32,1,'FD mesh'!$B$15+1)*Setup!$B$22</f>
        <v>15.2744534089371</v>
      </c>
      <c r="AI1022" s="0" t="n">
        <f aca="false">SUMPRODUCT('FD inverse'!$A$33:$BH$33,'FD mesh'!$B$84:$BI$84,$E1021:$BL1021)+'FD inverse'!$A$33*$C1022/Setup!$B$17+INDEX('FD inverse'!$A$33:$BH$33,1,'FD mesh'!$B$15+1)*Setup!$B$22</f>
        <v>15.2540993201788</v>
      </c>
      <c r="AJ1022" s="0" t="n">
        <f aca="false">SUMPRODUCT('FD inverse'!$A$34:$BH$34,'FD mesh'!$B$84:$BI$84,$E1021:$BL1021)+'FD inverse'!$A$34*$C1022/Setup!$B$17+INDEX('FD inverse'!$A$34:$BH$34,1,'FD mesh'!$B$15+1)*Setup!$B$22</f>
        <v>15.2337042646244</v>
      </c>
      <c r="AK1022" s="0" t="n">
        <f aca="false">SUMPRODUCT('FD inverse'!$A$35:$BH$35,'FD mesh'!$B$84:$BI$84,$E1021:$BL1021)+'FD inverse'!$A$35*$C1022/Setup!$B$17+INDEX('FD inverse'!$A$35:$BH$35,1,'FD mesh'!$B$15+1)*Setup!$B$22</f>
        <v>15.2132636896898</v>
      </c>
      <c r="AL1022" s="0" t="n">
        <f aca="false">SUMPRODUCT('FD inverse'!$A$36:$BH$36,'FD mesh'!$B$84:$BI$84,$E1021:$BL1021)+'FD inverse'!$A$36*$C1022/Setup!$B$17+INDEX('FD inverse'!$A$36:$BH$36,1,'FD mesh'!$B$15+1)*Setup!$B$22</f>
        <v>15.1927751537035</v>
      </c>
      <c r="AM1022" s="0" t="n">
        <f aca="false">SUMPRODUCT('FD inverse'!$A$37:$BH$37,'FD mesh'!$B$84:$BI$84,$E1021:$BL1021)+'FD inverse'!$A$37*$C1022/Setup!$B$17+INDEX('FD inverse'!$A$37:$BH$37,1,'FD mesh'!$B$15+1)*Setup!$B$22</f>
        <v>15.1722381106655</v>
      </c>
      <c r="AN1022" s="0" t="n">
        <f aca="false">SUMPRODUCT('FD inverse'!$A$38:$BH$38,'FD mesh'!$B$84:$BI$84,$E1021:$BL1021)+'FD inverse'!$A$38*$C1022/Setup!$B$17+INDEX('FD inverse'!$A$38:$BH$38,1,'FD mesh'!$B$15+1)*Setup!$B$22</f>
        <v>15.1516537020514</v>
      </c>
      <c r="AO1022" s="0" t="n">
        <f aca="false">SUMPRODUCT('FD inverse'!$A$39:$BH$39,'FD mesh'!$B$84:$BI$84,$E1021:$BL1021)+'FD inverse'!$A$39*$C1022/Setup!$B$17+INDEX('FD inverse'!$A$39:$BH$39,1,'FD mesh'!$B$15+1)*Setup!$B$22</f>
        <v>15.1310245556111</v>
      </c>
      <c r="AP1022" s="0" t="n">
        <f aca="false">SUMPRODUCT('FD inverse'!$A$40:$BH$40,'FD mesh'!$B$84:$BI$84,$E1021:$BL1021)+'FD inverse'!$A$40*$C1022/Setup!$B$17+INDEX('FD inverse'!$A$40:$BH$40,1,'FD mesh'!$B$15+1)*Setup!$B$22</f>
        <v>15.1103545909071</v>
      </c>
      <c r="AQ1022" s="0" t="n">
        <f aca="false">SUMPRODUCT('FD inverse'!$A$41:$BH$41,'FD mesh'!$B$84:$BI$84,$E1021:$BL1021)+'FD inverse'!$A$41*$C1022/Setup!$B$17+INDEX('FD inverse'!$A$41:$BH$41,1,'FD mesh'!$B$15+1)*Setup!$B$22</f>
        <v>15.089648831156</v>
      </c>
      <c r="AR1022" s="0" t="n">
        <f aca="false">SUMPRODUCT('FD inverse'!$A$42:$BH$42,'FD mesh'!$B$84:$BI$84,$E1021:$BL1021)+'FD inverse'!$A$42*$C1022/Setup!$B$17+INDEX('FD inverse'!$A$42:$BH$42,1,'FD mesh'!$B$15+1)*Setup!$B$22</f>
        <v>15.0689132207777</v>
      </c>
      <c r="AS1022" s="0" t="n">
        <f aca="false">SUMPRODUCT('FD inverse'!$A$43:$BH$43,'FD mesh'!$B$84:$BI$84,$E1021:$BL1021)+'FD inverse'!$A$43*$C1022/Setup!$B$17+INDEX('FD inverse'!$A$43:$BH$43,1,'FD mesh'!$B$15+1)*Setup!$B$22</f>
        <v>0</v>
      </c>
      <c r="AT1022" s="0" t="n">
        <f aca="false">SUMPRODUCT('FD inverse'!$A$44:$BH$44,'FD mesh'!$B$84:$BI$84,$E1021:$BL1021)+'FD inverse'!$A$44*$C1022/Setup!$B$17+INDEX('FD inverse'!$A$44:$BH$44,1,'FD mesh'!$B$15+1)*Setup!$B$22</f>
        <v>0</v>
      </c>
      <c r="AU1022" s="0" t="n">
        <f aca="false">SUMPRODUCT('FD inverse'!$A$45:$BH$45,'FD mesh'!$B$84:$BI$84,$E1021:$BL1021)+'FD inverse'!$A$45*$C1022/Setup!$B$17+INDEX('FD inverse'!$A$45:$BH$45,1,'FD mesh'!$B$15+1)*Setup!$B$22</f>
        <v>0</v>
      </c>
      <c r="AV1022" s="0" t="n">
        <f aca="false">SUMPRODUCT('FD inverse'!$A$46:$BH$46,'FD mesh'!$B$84:$BI$84,$E1021:$BL1021)+'FD inverse'!$A$46*$C1022/Setup!$B$17+INDEX('FD inverse'!$A$46:$BH$46,1,'FD mesh'!$B$15+1)*Setup!$B$22</f>
        <v>0</v>
      </c>
      <c r="AW1022" s="0" t="n">
        <f aca="false">SUMPRODUCT('FD inverse'!$A$47:$BH$47,'FD mesh'!$B$84:$BI$84,$E1021:$BL1021)+'FD inverse'!$A$47*$C1022/Setup!$B$17+INDEX('FD inverse'!$A$47:$BH$47,1,'FD mesh'!$B$15+1)*Setup!$B$22</f>
        <v>0</v>
      </c>
      <c r="AX1022" s="0" t="n">
        <f aca="false">SUMPRODUCT('FD inverse'!$A$48:$BH$48,'FD mesh'!$B$84:$BI$84,$E1021:$BL1021)+'FD inverse'!$A$48*$C1022/Setup!$B$17+INDEX('FD inverse'!$A$48:$BH$48,1,'FD mesh'!$B$15+1)*Setup!$B$22</f>
        <v>0</v>
      </c>
      <c r="AY1022" s="0" t="n">
        <f aca="false">SUMPRODUCT('FD inverse'!$A$49:$BH$49,'FD mesh'!$B$84:$BI$84,$E1021:$BL1021)+'FD inverse'!$A$49*$C1022/Setup!$B$17+INDEX('FD inverse'!$A$49:$BH$49,1,'FD mesh'!$B$15+1)*Setup!$B$22</f>
        <v>0</v>
      </c>
      <c r="AZ1022" s="0" t="n">
        <f aca="false">SUMPRODUCT('FD inverse'!$A$50:$BH$50,'FD mesh'!$B$84:$BI$84,$E1021:$BL1021)+'FD inverse'!$A$50*$C1022/Setup!$B$17+INDEX('FD inverse'!$A$50:$BH$50,1,'FD mesh'!$B$15+1)*Setup!$B$22</f>
        <v>0</v>
      </c>
      <c r="BA1022" s="0" t="n">
        <f aca="false">SUMPRODUCT('FD inverse'!$A$51:$BH$51,'FD mesh'!$B$84:$BI$84,$E1021:$BL1021)+'FD inverse'!$A$51*$C1022/Setup!$B$17+INDEX('FD inverse'!$A$51:$BH$51,1,'FD mesh'!$B$15+1)*Setup!$B$22</f>
        <v>0</v>
      </c>
      <c r="BB1022" s="0" t="n">
        <f aca="false">SUMPRODUCT('FD inverse'!$A$52:$BH$52,'FD mesh'!$B$84:$BI$84,$E1021:$BL1021)+'FD inverse'!$A$52*$C1022/Setup!$B$17+INDEX('FD inverse'!$A$52:$BH$52,1,'FD mesh'!$B$15+1)*Setup!$B$22</f>
        <v>0</v>
      </c>
      <c r="BC1022" s="0" t="n">
        <f aca="false">SUMPRODUCT('FD inverse'!$A$53:$BH$53,'FD mesh'!$B$84:$BI$84,$E1021:$BL1021)+'FD inverse'!$A$53*$C1022/Setup!$B$17+INDEX('FD inverse'!$A$53:$BH$53,1,'FD mesh'!$B$15+1)*Setup!$B$22</f>
        <v>0</v>
      </c>
      <c r="BD1022" s="0" t="n">
        <f aca="false">SUMPRODUCT('FD inverse'!$A$54:$BH$54,'FD mesh'!$B$84:$BI$84,$E1021:$BL1021)+'FD inverse'!$A$54*$C1022/Setup!$B$17+INDEX('FD inverse'!$A$54:$BH$54,1,'FD mesh'!$B$15+1)*Setup!$B$22</f>
        <v>0</v>
      </c>
      <c r="BE1022" s="0" t="n">
        <f aca="false">SUMPRODUCT('FD inverse'!$A$55:$BH$55,'FD mesh'!$B$84:$BI$84,$E1021:$BL1021)+'FD inverse'!$A$55*$C1022/Setup!$B$17+INDEX('FD inverse'!$A$55:$BH$55,1,'FD mesh'!$B$15+1)*Setup!$B$22</f>
        <v>0</v>
      </c>
      <c r="BF1022" s="0" t="n">
        <f aca="false">SUMPRODUCT('FD inverse'!$A$56:$BH$56,'FD mesh'!$B$84:$BI$84,$E1021:$BL1021)+'FD inverse'!$A$56*$C1022/Setup!$B$17+INDEX('FD inverse'!$A$56:$BH$56,1,'FD mesh'!$B$15+1)*Setup!$B$22</f>
        <v>0</v>
      </c>
      <c r="BG1022" s="0" t="n">
        <f aca="false">SUMPRODUCT('FD inverse'!$A$57:$BH$57,'FD mesh'!$B$84:$BI$84,$E1021:$BL1021)+'FD inverse'!$A$57*$C1022/Setup!$B$17+INDEX('FD inverse'!$A$57:$BH$57,1,'FD mesh'!$B$15+1)*Setup!$B$22</f>
        <v>0</v>
      </c>
      <c r="BH1022" s="0" t="n">
        <f aca="false">SUMPRODUCT('FD inverse'!$A$58:$BH$58,'FD mesh'!$B$84:$BI$84,$E1021:$BL1021)+'FD inverse'!$A$58*$C1022/Setup!$B$17+INDEX('FD inverse'!$A$58:$BH$58,1,'FD mesh'!$B$15+1)*Setup!$B$22</f>
        <v>0</v>
      </c>
      <c r="BI1022" s="0" t="n">
        <f aca="false">SUMPRODUCT('FD inverse'!$A$59:$BH$59,'FD mesh'!$B$84:$BI$84,$E1021:$BL1021)+'FD inverse'!$A$59*$C1022/Setup!$B$17+INDEX('FD inverse'!$A$59:$BH$59,1,'FD mesh'!$B$15+1)*Setup!$B$22</f>
        <v>0</v>
      </c>
      <c r="BJ1022" s="0" t="n">
        <f aca="false">SUMPRODUCT('FD inverse'!$A$60:$BH$60,'FD mesh'!$B$84:$BI$84,$E1021:$BL1021)+'FD inverse'!$A$60*$C1022/Setup!$B$17+INDEX('FD inverse'!$A$60:$BH$60,1,'FD mesh'!$B$15+1)*Setup!$B$22</f>
        <v>0</v>
      </c>
      <c r="BK1022" s="0" t="n">
        <f aca="false">SUMPRODUCT('FD inverse'!$A$61:$BH$61,'FD mesh'!$B$84:$BI$84,$E1021:$BL1021)+'FD inverse'!$A$61*$C1022/Setup!$B$17+INDEX('FD inverse'!$A$61:$BH$61,1,'FD mesh'!$B$15+1)*Setup!$B$22</f>
        <v>0</v>
      </c>
      <c r="BL1022" s="0" t="n">
        <f aca="false">SUMPRODUCT('FD inverse'!$A$62:$BH$62,'FD mesh'!$B$84:$BI$84,$E1021:$BL1021)+'FD inverse'!$A$62*$C1022/Setup!$B$17+INDEX('FD inverse'!$A$62:$BH$62,1,'FD mesh'!$B$15+1)*Setup!$B$22</f>
        <v>0</v>
      </c>
    </row>
    <row r="1023" customFormat="false" ht="15" hidden="false" customHeight="false" outlineLevel="0" collapsed="false">
      <c r="A1023" s="0" t="n">
        <v>1018</v>
      </c>
      <c r="B1023" s="0" t="n">
        <f aca="false">A1023*Setup!$B$11/3600</f>
        <v>84.8333333333333</v>
      </c>
      <c r="C1023" s="0" t="n">
        <f aca="false">Setup!$B$7+Setup!$B$8*COS(2*PI()*(B1023-Setup!$B$9)/24)</f>
        <v>26.7023608304626</v>
      </c>
      <c r="D1023" s="0" t="n">
        <f aca="false">(C1023-E1023)/Setup!$B$17</f>
        <v>12.7241574667508</v>
      </c>
      <c r="E1023" s="0" t="n">
        <f aca="false">SUMPRODUCT('FD inverse'!$A$3:$BH$3,'FD mesh'!$B$84:$BI$84,$E1022:$BL1022)+'FD inverse'!$A$3*$C1023/Setup!$B$17+INDEX('FD inverse'!$A$3:$BH$3,1,'FD mesh'!$B$15+1)*Setup!$B$22</f>
        <v>25.048220359785</v>
      </c>
      <c r="F1023" s="0" t="n">
        <f aca="false">SUMPRODUCT('FD inverse'!$A$4:$BH$4,'FD mesh'!$B$84:$BI$84,$E1022:$BL1022)+'FD inverse'!$A$4*$C1023/Setup!$B$17+INDEX('FD inverse'!$A$4:$BH$4,1,'FD mesh'!$B$15+1)*Setup!$B$22</f>
        <v>24.6794162393383</v>
      </c>
      <c r="G1023" s="0" t="n">
        <f aca="false">SUMPRODUCT('FD inverse'!$A$5:$BH$5,'FD mesh'!$B$84:$BI$84,$E1022:$BL1022)+'FD inverse'!$A$5*$C1023/Setup!$B$17+INDEX('FD inverse'!$A$5:$BH$5,1,'FD mesh'!$B$15+1)*Setup!$B$22</f>
        <v>24.3284096092157</v>
      </c>
      <c r="H1023" s="0" t="n">
        <f aca="false">SUMPRODUCT('FD inverse'!$A$6:$BH$6,'FD mesh'!$B$84:$BI$84,$E1022:$BL1022)+'FD inverse'!$A$6*$C1023/Setup!$B$17+INDEX('FD inverse'!$A$6:$BH$6,1,'FD mesh'!$B$15+1)*Setup!$B$22</f>
        <v>23.175447314287</v>
      </c>
      <c r="I1023" s="0" t="n">
        <f aca="false">SUMPRODUCT('FD inverse'!$A$7:$BH$7,'FD mesh'!$B$84:$BI$84,$E1022:$BL1022)+'FD inverse'!$A$7*$C1023/Setup!$B$17+INDEX('FD inverse'!$A$7:$BH$7,1,'FD mesh'!$B$15+1)*Setup!$B$22</f>
        <v>23.0793035931663</v>
      </c>
      <c r="J1023" s="0" t="n">
        <f aca="false">SUMPRODUCT('FD inverse'!$A$8:$BH$8,'FD mesh'!$B$84:$BI$84,$E1022:$BL1022)+'FD inverse'!$A$8*$C1023/Setup!$B$17+INDEX('FD inverse'!$A$8:$BH$8,1,'FD mesh'!$B$15+1)*Setup!$B$22</f>
        <v>22.9941076582186</v>
      </c>
      <c r="K1023" s="0" t="n">
        <f aca="false">SUMPRODUCT('FD inverse'!$A$9:$BH$9,'FD mesh'!$B$84:$BI$84,$E1022:$BL1022)+'FD inverse'!$A$9*$C1023/Setup!$B$17+INDEX('FD inverse'!$A$9:$BH$9,1,'FD mesh'!$B$15+1)*Setup!$B$22</f>
        <v>22.9190846012874</v>
      </c>
      <c r="L1023" s="0" t="n">
        <f aca="false">SUMPRODUCT('FD inverse'!$A$10:$BH$10,'FD mesh'!$B$84:$BI$84,$E1022:$BL1022)+'FD inverse'!$A$10*$C1023/Setup!$B$17+INDEX('FD inverse'!$A$10:$BH$10,1,'FD mesh'!$B$15+1)*Setup!$B$22</f>
        <v>22.8535244279892</v>
      </c>
      <c r="M1023" s="0" t="n">
        <f aca="false">SUMPRODUCT('FD inverse'!$A$11:$BH$11,'FD mesh'!$B$84:$BI$84,$E1022:$BL1022)+'FD inverse'!$A$11*$C1023/Setup!$B$17+INDEX('FD inverse'!$A$11:$BH$11,1,'FD mesh'!$B$15+1)*Setup!$B$22</f>
        <v>22.7967913469017</v>
      </c>
      <c r="N1023" s="0" t="n">
        <f aca="false">SUMPRODUCT('FD inverse'!$A$12:$BH$12,'FD mesh'!$B$84:$BI$84,$E1022:$BL1022)+'FD inverse'!$A$12*$C1023/Setup!$B$17+INDEX('FD inverse'!$A$12:$BH$12,1,'FD mesh'!$B$15+1)*Setup!$B$22</f>
        <v>22.7483315414392</v>
      </c>
      <c r="O1023" s="0" t="n">
        <f aca="false">SUMPRODUCT('FD inverse'!$A$13:$BH$13,'FD mesh'!$B$84:$BI$84,$E1022:$BL1022)+'FD inverse'!$A$13*$C1023/Setup!$B$17+INDEX('FD inverse'!$A$13:$BH$13,1,'FD mesh'!$B$15+1)*Setup!$B$22</f>
        <v>22.7076795324551</v>
      </c>
      <c r="P1023" s="0" t="n">
        <f aca="false">SUMPRODUCT('FD inverse'!$A$14:$BH$14,'FD mesh'!$B$84:$BI$84,$E1022:$BL1022)+'FD inverse'!$A$14*$C1023/Setup!$B$17+INDEX('FD inverse'!$A$14:$BH$14,1,'FD mesh'!$B$15+1)*Setup!$B$22</f>
        <v>22.6744632255478</v>
      </c>
      <c r="Q1023" s="0" t="n">
        <f aca="false">SUMPRODUCT('FD inverse'!$A$15:$BH$15,'FD mesh'!$B$84:$BI$84,$E1022:$BL1022)+'FD inverse'!$A$15*$C1023/Setup!$B$17+INDEX('FD inverse'!$A$15:$BH$15,1,'FD mesh'!$B$15+1)*Setup!$B$22</f>
        <v>22.6484077219549</v>
      </c>
      <c r="R1023" s="0" t="n">
        <f aca="false">SUMPRODUCT('FD inverse'!$A$16:$BH$16,'FD mesh'!$B$84:$BI$84,$E1022:$BL1022)+'FD inverse'!$A$16*$C1023/Setup!$B$17+INDEX('FD inverse'!$A$16:$BH$16,1,'FD mesh'!$B$15+1)*Setup!$B$22</f>
        <v>22.6293379560118</v>
      </c>
      <c r="S1023" s="0" t="n">
        <f aca="false">SUMPRODUCT('FD inverse'!$A$17:$BH$17,'FD mesh'!$B$84:$BI$84,$E1022:$BL1022)+'FD inverse'!$A$17*$C1023/Setup!$B$17+INDEX('FD inverse'!$A$17:$BH$17,1,'FD mesh'!$B$15+1)*Setup!$B$22</f>
        <v>22.1269605271296</v>
      </c>
      <c r="T1023" s="0" t="n">
        <f aca="false">SUMPRODUCT('FD inverse'!$A$18:$BH$18,'FD mesh'!$B$84:$BI$84,$E1022:$BL1022)+'FD inverse'!$A$18*$C1023/Setup!$B$17+INDEX('FD inverse'!$A$18:$BH$18,1,'FD mesh'!$B$15+1)*Setup!$B$22</f>
        <v>21.6276756800625</v>
      </c>
      <c r="U1023" s="0" t="n">
        <f aca="false">SUMPRODUCT('FD inverse'!$A$19:$BH$19,'FD mesh'!$B$84:$BI$84,$E1022:$BL1022)+'FD inverse'!$A$19*$C1023/Setup!$B$17+INDEX('FD inverse'!$A$19:$BH$19,1,'FD mesh'!$B$15+1)*Setup!$B$22</f>
        <v>21.1311523949788</v>
      </c>
      <c r="V1023" s="0" t="n">
        <f aca="false">SUMPRODUCT('FD inverse'!$A$20:$BH$20,'FD mesh'!$B$84:$BI$84,$E1022:$BL1022)+'FD inverse'!$A$20*$C1023/Setup!$B$17+INDEX('FD inverse'!$A$20:$BH$20,1,'FD mesh'!$B$15+1)*Setup!$B$22</f>
        <v>20.6370826339175</v>
      </c>
      <c r="W1023" s="0" t="n">
        <f aca="false">SUMPRODUCT('FD inverse'!$A$21:$BH$21,'FD mesh'!$B$84:$BI$84,$E1022:$BL1022)+'FD inverse'!$A$21*$C1023/Setup!$B$17+INDEX('FD inverse'!$A$21:$BH$21,1,'FD mesh'!$B$15+1)*Setup!$B$22</f>
        <v>20.1451800050321</v>
      </c>
      <c r="X1023" s="0" t="n">
        <f aca="false">SUMPRODUCT('FD inverse'!$A$22:$BH$22,'FD mesh'!$B$84:$BI$84,$E1022:$BL1022)+'FD inverse'!$A$22*$C1023/Setup!$B$17+INDEX('FD inverse'!$A$22:$BH$22,1,'FD mesh'!$B$15+1)*Setup!$B$22</f>
        <v>19.6551783319496</v>
      </c>
      <c r="Y1023" s="0" t="n">
        <f aca="false">SUMPRODUCT('FD inverse'!$A$23:$BH$23,'FD mesh'!$B$84:$BI$84,$E1022:$BL1022)+'FD inverse'!$A$23*$C1023/Setup!$B$17+INDEX('FD inverse'!$A$23:$BH$23,1,'FD mesh'!$B$15+1)*Setup!$B$22</f>
        <v>19.1668301396126</v>
      </c>
      <c r="Z1023" s="0" t="n">
        <f aca="false">SUMPRODUCT('FD inverse'!$A$24:$BH$24,'FD mesh'!$B$84:$BI$84,$E1022:$BL1022)+'FD inverse'!$A$24*$C1023/Setup!$B$17+INDEX('FD inverse'!$A$24:$BH$24,1,'FD mesh'!$B$15+1)*Setup!$B$22</f>
        <v>18.6799050671268</v>
      </c>
      <c r="AA1023" s="0" t="n">
        <f aca="false">SUMPRODUCT('FD inverse'!$A$25:$BH$25,'FD mesh'!$B$84:$BI$84,$E1022:$BL1022)+'FD inverse'!$A$25*$C1023/Setup!$B$17+INDEX('FD inverse'!$A$25:$BH$25,1,'FD mesh'!$B$15+1)*Setup!$B$22</f>
        <v>18.1941882173475</v>
      </c>
      <c r="AB1023" s="0" t="n">
        <f aca="false">SUMPRODUCT('FD inverse'!$A$26:$BH$26,'FD mesh'!$B$84:$BI$84,$E1022:$BL1022)+'FD inverse'!$A$26*$C1023/Setup!$B$17+INDEX('FD inverse'!$A$26:$BH$26,1,'FD mesh'!$B$15+1)*Setup!$B$22</f>
        <v>17.7094784522241</v>
      </c>
      <c r="AC1023" s="0" t="n">
        <f aca="false">SUMPRODUCT('FD inverse'!$A$27:$BH$27,'FD mesh'!$B$84:$BI$84,$E1022:$BL1022)+'FD inverse'!$A$27*$C1023/Setup!$B$17+INDEX('FD inverse'!$A$27:$BH$27,1,'FD mesh'!$B$15+1)*Setup!$B$22</f>
        <v>17.2255866422716</v>
      </c>
      <c r="AD1023" s="0" t="n">
        <f aca="false">SUMPRODUCT('FD inverse'!$A$28:$BH$28,'FD mesh'!$B$84:$BI$84,$E1022:$BL1022)+'FD inverse'!$A$28*$C1023/Setup!$B$17+INDEX('FD inverse'!$A$28:$BH$28,1,'FD mesh'!$B$15+1)*Setup!$B$22</f>
        <v>16.7423338779616</v>
      </c>
      <c r="AE1023" s="0" t="n">
        <f aca="false">SUMPRODUCT('FD inverse'!$A$29:$BH$29,'FD mesh'!$B$84:$BI$84,$E1022:$BL1022)+'FD inverse'!$A$29*$C1023/Setup!$B$17+INDEX('FD inverse'!$A$29:$BH$29,1,'FD mesh'!$B$15+1)*Setup!$B$22</f>
        <v>16.2595496503229</v>
      </c>
      <c r="AF1023" s="0" t="n">
        <f aca="false">SUMPRODUCT('FD inverse'!$A$30:$BH$30,'FD mesh'!$B$84:$BI$84,$E1022:$BL1022)+'FD inverse'!$A$30*$C1023/Setup!$B$17+INDEX('FD inverse'!$A$30:$BH$30,1,'FD mesh'!$B$15+1)*Setup!$B$22</f>
        <v>15.7770700076144</v>
      </c>
      <c r="AG1023" s="0" t="n">
        <f aca="false">SUMPRODUCT('FD inverse'!$A$31:$BH$31,'FD mesh'!$B$84:$BI$84,$E1022:$BL1022)+'FD inverse'!$A$31*$C1023/Setup!$B$17+INDEX('FD inverse'!$A$31:$BH$31,1,'FD mesh'!$B$15+1)*Setup!$B$22</f>
        <v>15.2947356945801</v>
      </c>
      <c r="AH1023" s="0" t="n">
        <f aca="false">SUMPRODUCT('FD inverse'!$A$32:$BH$32,'FD mesh'!$B$84:$BI$84,$E1022:$BL1022)+'FD inverse'!$A$32*$C1023/Setup!$B$17+INDEX('FD inverse'!$A$32:$BH$32,1,'FD mesh'!$B$15+1)*Setup!$B$22</f>
        <v>15.2743961194213</v>
      </c>
      <c r="AI1023" s="0" t="n">
        <f aca="false">SUMPRODUCT('FD inverse'!$A$33:$BH$33,'FD mesh'!$B$84:$BI$84,$E1022:$BL1022)+'FD inverse'!$A$33*$C1023/Setup!$B$17+INDEX('FD inverse'!$A$33:$BH$33,1,'FD mesh'!$B$15+1)*Setup!$B$22</f>
        <v>15.2540275429901</v>
      </c>
      <c r="AJ1023" s="0" t="n">
        <f aca="false">SUMPRODUCT('FD inverse'!$A$34:$BH$34,'FD mesh'!$B$84:$BI$84,$E1022:$BL1022)+'FD inverse'!$A$34*$C1023/Setup!$B$17+INDEX('FD inverse'!$A$34:$BH$34,1,'FD mesh'!$B$15+1)*Setup!$B$22</f>
        <v>15.2336226312928</v>
      </c>
      <c r="AK1023" s="0" t="n">
        <f aca="false">SUMPRODUCT('FD inverse'!$A$35:$BH$35,'FD mesh'!$B$84:$BI$84,$E1022:$BL1022)+'FD inverse'!$A$35*$C1023/Setup!$B$17+INDEX('FD inverse'!$A$35:$BH$35,1,'FD mesh'!$B$15+1)*Setup!$B$22</f>
        <v>15.2131763949227</v>
      </c>
      <c r="AL1023" s="0" t="n">
        <f aca="false">SUMPRODUCT('FD inverse'!$A$36:$BH$36,'FD mesh'!$B$84:$BI$84,$E1022:$BL1022)+'FD inverse'!$A$36*$C1023/Setup!$B$17+INDEX('FD inverse'!$A$36:$BH$36,1,'FD mesh'!$B$15+1)*Setup!$B$22</f>
        <v>15.1926859679308</v>
      </c>
      <c r="AM1023" s="0" t="n">
        <f aca="false">SUMPRODUCT('FD inverse'!$A$37:$BH$37,'FD mesh'!$B$84:$BI$84,$E1022:$BL1022)+'FD inverse'!$A$37*$C1023/Setup!$B$17+INDEX('FD inverse'!$A$37:$BH$37,1,'FD mesh'!$B$15+1)*Setup!$B$22</f>
        <v>15.1721503930467</v>
      </c>
      <c r="AN1023" s="0" t="n">
        <f aca="false">SUMPRODUCT('FD inverse'!$A$38:$BH$38,'FD mesh'!$B$84:$BI$84,$E1022:$BL1022)+'FD inverse'!$A$38*$C1023/Setup!$B$17+INDEX('FD inverse'!$A$38:$BH$38,1,'FD mesh'!$B$15+1)*Setup!$B$22</f>
        <v>15.1515704134834</v>
      </c>
      <c r="AO1023" s="0" t="n">
        <f aca="false">SUMPRODUCT('FD inverse'!$A$39:$BH$39,'FD mesh'!$B$84:$BI$84,$E1022:$BL1022)+'FD inverse'!$A$39*$C1023/Setup!$B$17+INDEX('FD inverse'!$A$39:$BH$39,1,'FD mesh'!$B$15+1)*Setup!$B$22</f>
        <v>15.1309482713287</v>
      </c>
      <c r="AP1023" s="0" t="n">
        <f aca="false">SUMPRODUCT('FD inverse'!$A$40:$BH$40,'FD mesh'!$B$84:$BI$84,$E1022:$BL1022)+'FD inverse'!$A$40*$C1023/Setup!$B$17+INDEX('FD inverse'!$A$40:$BH$40,1,'FD mesh'!$B$15+1)*Setup!$B$22</f>
        <v>15.1102875123132</v>
      </c>
      <c r="AQ1023" s="0" t="n">
        <f aca="false">SUMPRODUCT('FD inverse'!$A$41:$BH$41,'FD mesh'!$B$84:$BI$84,$E1022:$BL1022)+'FD inverse'!$A$41*$C1023/Setup!$B$17+INDEX('FD inverse'!$A$41:$BH$41,1,'FD mesh'!$B$15+1)*Setup!$B$22</f>
        <v>15.0895927965684</v>
      </c>
      <c r="AR1023" s="0" t="n">
        <f aca="false">SUMPRODUCT('FD inverse'!$A$42:$BH$42,'FD mesh'!$B$84:$BI$84,$E1022:$BL1022)+'FD inverse'!$A$42*$C1023/Setup!$B$17+INDEX('FD inverse'!$A$42:$BH$42,1,'FD mesh'!$B$15+1)*Setup!$B$22</f>
        <v>15.0688697148248</v>
      </c>
      <c r="AS1023" s="0" t="n">
        <f aca="false">SUMPRODUCT('FD inverse'!$A$43:$BH$43,'FD mesh'!$B$84:$BI$84,$E1022:$BL1022)+'FD inverse'!$A$43*$C1023/Setup!$B$17+INDEX('FD inverse'!$A$43:$BH$43,1,'FD mesh'!$B$15+1)*Setup!$B$22</f>
        <v>0</v>
      </c>
      <c r="AT1023" s="0" t="n">
        <f aca="false">SUMPRODUCT('FD inverse'!$A$44:$BH$44,'FD mesh'!$B$84:$BI$84,$E1022:$BL1022)+'FD inverse'!$A$44*$C1023/Setup!$B$17+INDEX('FD inverse'!$A$44:$BH$44,1,'FD mesh'!$B$15+1)*Setup!$B$22</f>
        <v>0</v>
      </c>
      <c r="AU1023" s="0" t="n">
        <f aca="false">SUMPRODUCT('FD inverse'!$A$45:$BH$45,'FD mesh'!$B$84:$BI$84,$E1022:$BL1022)+'FD inverse'!$A$45*$C1023/Setup!$B$17+INDEX('FD inverse'!$A$45:$BH$45,1,'FD mesh'!$B$15+1)*Setup!$B$22</f>
        <v>0</v>
      </c>
      <c r="AV1023" s="0" t="n">
        <f aca="false">SUMPRODUCT('FD inverse'!$A$46:$BH$46,'FD mesh'!$B$84:$BI$84,$E1022:$BL1022)+'FD inverse'!$A$46*$C1023/Setup!$B$17+INDEX('FD inverse'!$A$46:$BH$46,1,'FD mesh'!$B$15+1)*Setup!$B$22</f>
        <v>0</v>
      </c>
      <c r="AW1023" s="0" t="n">
        <f aca="false">SUMPRODUCT('FD inverse'!$A$47:$BH$47,'FD mesh'!$B$84:$BI$84,$E1022:$BL1022)+'FD inverse'!$A$47*$C1023/Setup!$B$17+INDEX('FD inverse'!$A$47:$BH$47,1,'FD mesh'!$B$15+1)*Setup!$B$22</f>
        <v>0</v>
      </c>
      <c r="AX1023" s="0" t="n">
        <f aca="false">SUMPRODUCT('FD inverse'!$A$48:$BH$48,'FD mesh'!$B$84:$BI$84,$E1022:$BL1022)+'FD inverse'!$A$48*$C1023/Setup!$B$17+INDEX('FD inverse'!$A$48:$BH$48,1,'FD mesh'!$B$15+1)*Setup!$B$22</f>
        <v>0</v>
      </c>
      <c r="AY1023" s="0" t="n">
        <f aca="false">SUMPRODUCT('FD inverse'!$A$49:$BH$49,'FD mesh'!$B$84:$BI$84,$E1022:$BL1022)+'FD inverse'!$A$49*$C1023/Setup!$B$17+INDEX('FD inverse'!$A$49:$BH$49,1,'FD mesh'!$B$15+1)*Setup!$B$22</f>
        <v>0</v>
      </c>
      <c r="AZ1023" s="0" t="n">
        <f aca="false">SUMPRODUCT('FD inverse'!$A$50:$BH$50,'FD mesh'!$B$84:$BI$84,$E1022:$BL1022)+'FD inverse'!$A$50*$C1023/Setup!$B$17+INDEX('FD inverse'!$A$50:$BH$50,1,'FD mesh'!$B$15+1)*Setup!$B$22</f>
        <v>0</v>
      </c>
      <c r="BA1023" s="0" t="n">
        <f aca="false">SUMPRODUCT('FD inverse'!$A$51:$BH$51,'FD mesh'!$B$84:$BI$84,$E1022:$BL1022)+'FD inverse'!$A$51*$C1023/Setup!$B$17+INDEX('FD inverse'!$A$51:$BH$51,1,'FD mesh'!$B$15+1)*Setup!$B$22</f>
        <v>0</v>
      </c>
      <c r="BB1023" s="0" t="n">
        <f aca="false">SUMPRODUCT('FD inverse'!$A$52:$BH$52,'FD mesh'!$B$84:$BI$84,$E1022:$BL1022)+'FD inverse'!$A$52*$C1023/Setup!$B$17+INDEX('FD inverse'!$A$52:$BH$52,1,'FD mesh'!$B$15+1)*Setup!$B$22</f>
        <v>0</v>
      </c>
      <c r="BC1023" s="0" t="n">
        <f aca="false">SUMPRODUCT('FD inverse'!$A$53:$BH$53,'FD mesh'!$B$84:$BI$84,$E1022:$BL1022)+'FD inverse'!$A$53*$C1023/Setup!$B$17+INDEX('FD inverse'!$A$53:$BH$53,1,'FD mesh'!$B$15+1)*Setup!$B$22</f>
        <v>0</v>
      </c>
      <c r="BD1023" s="0" t="n">
        <f aca="false">SUMPRODUCT('FD inverse'!$A$54:$BH$54,'FD mesh'!$B$84:$BI$84,$E1022:$BL1022)+'FD inverse'!$A$54*$C1023/Setup!$B$17+INDEX('FD inverse'!$A$54:$BH$54,1,'FD mesh'!$B$15+1)*Setup!$B$22</f>
        <v>0</v>
      </c>
      <c r="BE1023" s="0" t="n">
        <f aca="false">SUMPRODUCT('FD inverse'!$A$55:$BH$55,'FD mesh'!$B$84:$BI$84,$E1022:$BL1022)+'FD inverse'!$A$55*$C1023/Setup!$B$17+INDEX('FD inverse'!$A$55:$BH$55,1,'FD mesh'!$B$15+1)*Setup!$B$22</f>
        <v>0</v>
      </c>
      <c r="BF1023" s="0" t="n">
        <f aca="false">SUMPRODUCT('FD inverse'!$A$56:$BH$56,'FD mesh'!$B$84:$BI$84,$E1022:$BL1022)+'FD inverse'!$A$56*$C1023/Setup!$B$17+INDEX('FD inverse'!$A$56:$BH$56,1,'FD mesh'!$B$15+1)*Setup!$B$22</f>
        <v>0</v>
      </c>
      <c r="BG1023" s="0" t="n">
        <f aca="false">SUMPRODUCT('FD inverse'!$A$57:$BH$57,'FD mesh'!$B$84:$BI$84,$E1022:$BL1022)+'FD inverse'!$A$57*$C1023/Setup!$B$17+INDEX('FD inverse'!$A$57:$BH$57,1,'FD mesh'!$B$15+1)*Setup!$B$22</f>
        <v>0</v>
      </c>
      <c r="BH1023" s="0" t="n">
        <f aca="false">SUMPRODUCT('FD inverse'!$A$58:$BH$58,'FD mesh'!$B$84:$BI$84,$E1022:$BL1022)+'FD inverse'!$A$58*$C1023/Setup!$B$17+INDEX('FD inverse'!$A$58:$BH$58,1,'FD mesh'!$B$15+1)*Setup!$B$22</f>
        <v>0</v>
      </c>
      <c r="BI1023" s="0" t="n">
        <f aca="false">SUMPRODUCT('FD inverse'!$A$59:$BH$59,'FD mesh'!$B$84:$BI$84,$E1022:$BL1022)+'FD inverse'!$A$59*$C1023/Setup!$B$17+INDEX('FD inverse'!$A$59:$BH$59,1,'FD mesh'!$B$15+1)*Setup!$B$22</f>
        <v>0</v>
      </c>
      <c r="BJ1023" s="0" t="n">
        <f aca="false">SUMPRODUCT('FD inverse'!$A$60:$BH$60,'FD mesh'!$B$84:$BI$84,$E1022:$BL1022)+'FD inverse'!$A$60*$C1023/Setup!$B$17+INDEX('FD inverse'!$A$60:$BH$60,1,'FD mesh'!$B$15+1)*Setup!$B$22</f>
        <v>0</v>
      </c>
      <c r="BK1023" s="0" t="n">
        <f aca="false">SUMPRODUCT('FD inverse'!$A$61:$BH$61,'FD mesh'!$B$84:$BI$84,$E1022:$BL1022)+'FD inverse'!$A$61*$C1023/Setup!$B$17+INDEX('FD inverse'!$A$61:$BH$61,1,'FD mesh'!$B$15+1)*Setup!$B$22</f>
        <v>0</v>
      </c>
      <c r="BL1023" s="0" t="n">
        <f aca="false">SUMPRODUCT('FD inverse'!$A$62:$BH$62,'FD mesh'!$B$84:$BI$84,$E1022:$BL1022)+'FD inverse'!$A$62*$C1023/Setup!$B$17+INDEX('FD inverse'!$A$62:$BH$62,1,'FD mesh'!$B$15+1)*Setup!$B$22</f>
        <v>0</v>
      </c>
    </row>
    <row r="1024" customFormat="false" ht="15" hidden="false" customHeight="false" outlineLevel="0" collapsed="false">
      <c r="A1024" s="0" t="n">
        <v>1019</v>
      </c>
      <c r="B1024" s="0" t="n">
        <f aca="false">A1024*Setup!$B$11/3600</f>
        <v>84.9166666666667</v>
      </c>
      <c r="C1024" s="0" t="n">
        <f aca="false">Setup!$B$7+Setup!$B$8*COS(2*PI()*(B1024-Setup!$B$9)/24)</f>
        <v>26.7660522231291</v>
      </c>
      <c r="D1024" s="0" t="n">
        <f aca="false">(C1024-E1024)/Setup!$B$17</f>
        <v>12.8683085700278</v>
      </c>
      <c r="E1024" s="0" t="n">
        <f aca="false">SUMPRODUCT('FD inverse'!$A$3:$BH$3,'FD mesh'!$B$84:$BI$84,$E1023:$BL1023)+'FD inverse'!$A$3*$C1024/Setup!$B$17+INDEX('FD inverse'!$A$3:$BH$3,1,'FD mesh'!$B$15+1)*Setup!$B$22</f>
        <v>25.0931721090255</v>
      </c>
      <c r="F1024" s="0" t="n">
        <f aca="false">SUMPRODUCT('FD inverse'!$A$4:$BH$4,'FD mesh'!$B$84:$BI$84,$E1023:$BL1023)+'FD inverse'!$A$4*$C1024/Setup!$B$17+INDEX('FD inverse'!$A$4:$BH$4,1,'FD mesh'!$B$15+1)*Setup!$B$22</f>
        <v>24.7199418888325</v>
      </c>
      <c r="G1024" s="0" t="n">
        <f aca="false">SUMPRODUCT('FD inverse'!$A$5:$BH$5,'FD mesh'!$B$84:$BI$84,$E1023:$BL1023)+'FD inverse'!$A$5*$C1024/Setup!$B$17+INDEX('FD inverse'!$A$5:$BH$5,1,'FD mesh'!$B$15+1)*Setup!$B$22</f>
        <v>24.3643009262326</v>
      </c>
      <c r="H1024" s="0" t="n">
        <f aca="false">SUMPRODUCT('FD inverse'!$A$6:$BH$6,'FD mesh'!$B$84:$BI$84,$E1023:$BL1023)+'FD inverse'!$A$6*$C1024/Setup!$B$17+INDEX('FD inverse'!$A$6:$BH$6,1,'FD mesh'!$B$15+1)*Setup!$B$22</f>
        <v>23.1955180438881</v>
      </c>
      <c r="I1024" s="0" t="n">
        <f aca="false">SUMPRODUCT('FD inverse'!$A$7:$BH$7,'FD mesh'!$B$84:$BI$84,$E1023:$BL1023)+'FD inverse'!$A$7*$C1024/Setup!$B$17+INDEX('FD inverse'!$A$7:$BH$7,1,'FD mesh'!$B$15+1)*Setup!$B$22</f>
        <v>23.0980064996102</v>
      </c>
      <c r="J1024" s="0" t="n">
        <f aca="false">SUMPRODUCT('FD inverse'!$A$8:$BH$8,'FD mesh'!$B$84:$BI$84,$E1023:$BL1023)+'FD inverse'!$A$8*$C1024/Setup!$B$17+INDEX('FD inverse'!$A$8:$BH$8,1,'FD mesh'!$B$15+1)*Setup!$B$22</f>
        <v>23.011529118426</v>
      </c>
      <c r="K1024" s="0" t="n">
        <f aca="false">SUMPRODUCT('FD inverse'!$A$9:$BH$9,'FD mesh'!$B$84:$BI$84,$E1023:$BL1023)+'FD inverse'!$A$9*$C1024/Setup!$B$17+INDEX('FD inverse'!$A$9:$BH$9,1,'FD mesh'!$B$15+1)*Setup!$B$22</f>
        <v>22.9353298848569</v>
      </c>
      <c r="L1024" s="0" t="n">
        <f aca="false">SUMPRODUCT('FD inverse'!$A$10:$BH$10,'FD mesh'!$B$84:$BI$84,$E1023:$BL1023)+'FD inverse'!$A$10*$C1024/Setup!$B$17+INDEX('FD inverse'!$A$10:$BH$10,1,'FD mesh'!$B$15+1)*Setup!$B$22</f>
        <v>22.8687148893818</v>
      </c>
      <c r="M1024" s="0" t="n">
        <f aca="false">SUMPRODUCT('FD inverse'!$A$11:$BH$11,'FD mesh'!$B$84:$BI$84,$E1023:$BL1023)+'FD inverse'!$A$11*$C1024/Setup!$B$17+INDEX('FD inverse'!$A$11:$BH$11,1,'FD mesh'!$B$15+1)*Setup!$B$22</f>
        <v>22.811061818032</v>
      </c>
      <c r="N1024" s="0" t="n">
        <f aca="false">SUMPRODUCT('FD inverse'!$A$12:$BH$12,'FD mesh'!$B$84:$BI$84,$E1023:$BL1023)+'FD inverse'!$A$12*$C1024/Setup!$B$17+INDEX('FD inverse'!$A$12:$BH$12,1,'FD mesh'!$B$15+1)*Setup!$B$22</f>
        <v>22.7618279036914</v>
      </c>
      <c r="O1024" s="0" t="n">
        <f aca="false">SUMPRODUCT('FD inverse'!$A$13:$BH$13,'FD mesh'!$B$84:$BI$84,$E1023:$BL1023)+'FD inverse'!$A$13*$C1024/Setup!$B$17+INDEX('FD inverse'!$A$13:$BH$13,1,'FD mesh'!$B$15+1)*Setup!$B$22</f>
        <v>22.7205564449569</v>
      </c>
      <c r="P1024" s="0" t="n">
        <f aca="false">SUMPRODUCT('FD inverse'!$A$14:$BH$14,'FD mesh'!$B$84:$BI$84,$E1023:$BL1023)+'FD inverse'!$A$14*$C1024/Setup!$B$17+INDEX('FD inverse'!$A$14:$BH$14,1,'FD mesh'!$B$15+1)*Setup!$B$22</f>
        <v>22.6868819847486</v>
      </c>
      <c r="Q1024" s="0" t="n">
        <f aca="false">SUMPRODUCT('FD inverse'!$A$15:$BH$15,'FD mesh'!$B$84:$BI$84,$E1023:$BL1023)+'FD inverse'!$A$15*$C1024/Setup!$B$17+INDEX('FD inverse'!$A$15:$BH$15,1,'FD mesh'!$B$15+1)*Setup!$B$22</f>
        <v>22.6605342261335</v>
      </c>
      <c r="R1024" s="0" t="n">
        <f aca="false">SUMPRODUCT('FD inverse'!$A$16:$BH$16,'FD mesh'!$B$84:$BI$84,$E1023:$BL1023)+'FD inverse'!$A$16*$C1024/Setup!$B$17+INDEX('FD inverse'!$A$16:$BH$16,1,'FD mesh'!$B$15+1)*Setup!$B$22</f>
        <v>22.6413407472699</v>
      </c>
      <c r="S1024" s="0" t="n">
        <f aca="false">SUMPRODUCT('FD inverse'!$A$17:$BH$17,'FD mesh'!$B$84:$BI$84,$E1023:$BL1023)+'FD inverse'!$A$17*$C1024/Setup!$B$17+INDEX('FD inverse'!$A$17:$BH$17,1,'FD mesh'!$B$15+1)*Setup!$B$22</f>
        <v>22.1377439952269</v>
      </c>
      <c r="T1024" s="0" t="n">
        <f aca="false">SUMPRODUCT('FD inverse'!$A$18:$BH$18,'FD mesh'!$B$84:$BI$84,$E1023:$BL1023)+'FD inverse'!$A$18*$C1024/Setup!$B$17+INDEX('FD inverse'!$A$18:$BH$18,1,'FD mesh'!$B$15+1)*Setup!$B$22</f>
        <v>21.6373206637954</v>
      </c>
      <c r="U1024" s="0" t="n">
        <f aca="false">SUMPRODUCT('FD inverse'!$A$19:$BH$19,'FD mesh'!$B$84:$BI$84,$E1023:$BL1023)+'FD inverse'!$A$19*$C1024/Setup!$B$17+INDEX('FD inverse'!$A$19:$BH$19,1,'FD mesh'!$B$15+1)*Setup!$B$22</f>
        <v>21.1397357132909</v>
      </c>
      <c r="V1024" s="0" t="n">
        <f aca="false">SUMPRODUCT('FD inverse'!$A$20:$BH$20,'FD mesh'!$B$84:$BI$84,$E1023:$BL1023)+'FD inverse'!$A$20*$C1024/Setup!$B$17+INDEX('FD inverse'!$A$20:$BH$20,1,'FD mesh'!$B$15+1)*Setup!$B$22</f>
        <v>20.6446767107469</v>
      </c>
      <c r="W1024" s="0" t="n">
        <f aca="false">SUMPRODUCT('FD inverse'!$A$21:$BH$21,'FD mesh'!$B$84:$BI$84,$E1023:$BL1023)+'FD inverse'!$A$21*$C1024/Setup!$B$17+INDEX('FD inverse'!$A$21:$BH$21,1,'FD mesh'!$B$15+1)*Setup!$B$22</f>
        <v>20.151852536527</v>
      </c>
      <c r="X1024" s="0" t="n">
        <f aca="false">SUMPRODUCT('FD inverse'!$A$22:$BH$22,'FD mesh'!$B$84:$BI$84,$E1023:$BL1023)+'FD inverse'!$A$22*$C1024/Setup!$B$17+INDEX('FD inverse'!$A$22:$BH$22,1,'FD mesh'!$B$15+1)*Setup!$B$22</f>
        <v>19.6609919930041</v>
      </c>
      <c r="Y1024" s="0" t="n">
        <f aca="false">SUMPRODUCT('FD inverse'!$A$23:$BH$23,'FD mesh'!$B$84:$BI$84,$E1023:$BL1023)+'FD inverse'!$A$23*$C1024/Setup!$B$17+INDEX('FD inverse'!$A$23:$BH$23,1,'FD mesh'!$B$15+1)*Setup!$B$22</f>
        <v>19.1718423268773</v>
      </c>
      <c r="Z1024" s="0" t="n">
        <f aca="false">SUMPRODUCT('FD inverse'!$A$24:$BH$24,'FD mesh'!$B$84:$BI$84,$E1023:$BL1023)+'FD inverse'!$A$24*$C1024/Setup!$B$17+INDEX('FD inverse'!$A$24:$BH$24,1,'FD mesh'!$B$15+1)*Setup!$B$22</f>
        <v>18.6841676758598</v>
      </c>
      <c r="AA1024" s="0" t="n">
        <f aca="false">SUMPRODUCT('FD inverse'!$A$25:$BH$25,'FD mesh'!$B$84:$BI$84,$E1023:$BL1023)+'FD inverse'!$A$25*$C1024/Setup!$B$17+INDEX('FD inverse'!$A$25:$BH$25,1,'FD mesh'!$B$15+1)*Setup!$B$22</f>
        <v>18.197747449698</v>
      </c>
      <c r="AB1024" s="0" t="n">
        <f aca="false">SUMPRODUCT('FD inverse'!$A$26:$BH$26,'FD mesh'!$B$84:$BI$84,$E1023:$BL1023)+'FD inverse'!$A$26*$C1024/Setup!$B$17+INDEX('FD inverse'!$A$26:$BH$26,1,'FD mesh'!$B$15+1)*Setup!$B$22</f>
        <v>17.7123746547708</v>
      </c>
      <c r="AC1024" s="0" t="n">
        <f aca="false">SUMPRODUCT('FD inverse'!$A$27:$BH$27,'FD mesh'!$B$84:$BI$84,$E1023:$BL1023)+'FD inverse'!$A$27*$C1024/Setup!$B$17+INDEX('FD inverse'!$A$27:$BH$27,1,'FD mesh'!$B$15+1)*Setup!$B$22</f>
        <v>17.2278541708787</v>
      </c>
      <c r="AD1024" s="0" t="n">
        <f aca="false">SUMPRODUCT('FD inverse'!$A$28:$BH$28,'FD mesh'!$B$84:$BI$84,$E1023:$BL1023)+'FD inverse'!$A$28*$C1024/Setup!$B$17+INDEX('FD inverse'!$A$28:$BH$28,1,'FD mesh'!$B$15+1)*Setup!$B$22</f>
        <v>16.7440009882624</v>
      </c>
      <c r="AE1024" s="0" t="n">
        <f aca="false">SUMPRODUCT('FD inverse'!$A$29:$BH$29,'FD mesh'!$B$84:$BI$84,$E1023:$BL1023)+'FD inverse'!$A$29*$C1024/Setup!$B$17+INDEX('FD inverse'!$A$29:$BH$29,1,'FD mesh'!$B$15+1)*Setup!$B$22</f>
        <v>16.2606384123918</v>
      </c>
      <c r="AF1024" s="0" t="n">
        <f aca="false">SUMPRODUCT('FD inverse'!$A$30:$BH$30,'FD mesh'!$B$84:$BI$84,$E1023:$BL1023)+'FD inverse'!$A$30*$C1024/Setup!$B$17+INDEX('FD inverse'!$A$30:$BH$30,1,'FD mesh'!$B$15+1)*Setup!$B$22</f>
        <v>15.7775962436443</v>
      </c>
      <c r="AG1024" s="0" t="n">
        <f aca="false">SUMPRODUCT('FD inverse'!$A$31:$BH$31,'FD mesh'!$B$84:$BI$84,$E1023:$BL1023)+'FD inverse'!$A$31*$C1024/Setup!$B$17+INDEX('FD inverse'!$A$31:$BH$31,1,'FD mesh'!$B$15+1)*Setup!$B$22</f>
        <v>15.2947089386428</v>
      </c>
      <c r="AH1024" s="0" t="n">
        <f aca="false">SUMPRODUCT('FD inverse'!$A$32:$BH$32,'FD mesh'!$B$84:$BI$84,$E1023:$BL1023)+'FD inverse'!$A$32*$C1024/Setup!$B$17+INDEX('FD inverse'!$A$32:$BH$32,1,'FD mesh'!$B$15+1)*Setup!$B$22</f>
        <v>15.2743488991844</v>
      </c>
      <c r="AI1024" s="0" t="n">
        <f aca="false">SUMPRODUCT('FD inverse'!$A$33:$BH$33,'FD mesh'!$B$84:$BI$84,$E1023:$BL1023)+'FD inverse'!$A$33*$C1024/Setup!$B$17+INDEX('FD inverse'!$A$33:$BH$33,1,'FD mesh'!$B$15+1)*Setup!$B$22</f>
        <v>15.2539649557545</v>
      </c>
      <c r="AJ1024" s="0" t="n">
        <f aca="false">SUMPRODUCT('FD inverse'!$A$34:$BH$34,'FD mesh'!$B$84:$BI$84,$E1023:$BL1023)+'FD inverse'!$A$34*$C1024/Setup!$B$17+INDEX('FD inverse'!$A$34:$BH$34,1,'FD mesh'!$B$15+1)*Setup!$B$22</f>
        <v>15.2335493292242</v>
      </c>
      <c r="AK1024" s="0" t="n">
        <f aca="false">SUMPRODUCT('FD inverse'!$A$35:$BH$35,'FD mesh'!$B$84:$BI$84,$E1023:$BL1023)+'FD inverse'!$A$35*$C1024/Setup!$B$17+INDEX('FD inverse'!$A$35:$BH$35,1,'FD mesh'!$B$15+1)*Setup!$B$22</f>
        <v>15.2130965954986</v>
      </c>
      <c r="AL1024" s="0" t="n">
        <f aca="false">SUMPRODUCT('FD inverse'!$A$36:$BH$36,'FD mesh'!$B$84:$BI$84,$E1023:$BL1023)+'FD inverse'!$A$36*$C1024/Setup!$B$17+INDEX('FD inverse'!$A$36:$BH$36,1,'FD mesh'!$B$15+1)*Setup!$B$22</f>
        <v>15.1926034654664</v>
      </c>
      <c r="AM1024" s="0" t="n">
        <f aca="false">SUMPRODUCT('FD inverse'!$A$37:$BH$37,'FD mesh'!$B$84:$BI$84,$E1023:$BL1023)+'FD inverse'!$A$37*$C1024/Setup!$B$17+INDEX('FD inverse'!$A$37:$BH$37,1,'FD mesh'!$B$15+1)*Setup!$B$22</f>
        <v>15.1720685707864</v>
      </c>
      <c r="AN1024" s="0" t="n">
        <f aca="false">SUMPRODUCT('FD inverse'!$A$38:$BH$38,'FD mesh'!$B$84:$BI$84,$E1023:$BL1023)+'FD inverse'!$A$38*$C1024/Setup!$B$17+INDEX('FD inverse'!$A$38:$BH$38,1,'FD mesh'!$B$15+1)*Setup!$B$22</f>
        <v>15.1514922557937</v>
      </c>
      <c r="AO1024" s="0" t="n">
        <f aca="false">SUMPRODUCT('FD inverse'!$A$39:$BH$39,'FD mesh'!$B$84:$BI$84,$E1023:$BL1023)+'FD inverse'!$A$39*$C1024/Setup!$B$17+INDEX('FD inverse'!$A$39:$BH$39,1,'FD mesh'!$B$15+1)*Setup!$B$22</f>
        <v>15.1308763755783</v>
      </c>
      <c r="AP1024" s="0" t="n">
        <f aca="false">SUMPRODUCT('FD inverse'!$A$40:$BH$40,'FD mesh'!$B$84:$BI$84,$E1023:$BL1023)+'FD inverse'!$A$40*$C1024/Setup!$B$17+INDEX('FD inverse'!$A$40:$BH$40,1,'FD mesh'!$B$15+1)*Setup!$B$22</f>
        <v>15.1102241000781</v>
      </c>
      <c r="AQ1024" s="0" t="n">
        <f aca="false">SUMPRODUCT('FD inverse'!$A$41:$BH$41,'FD mesh'!$B$84:$BI$84,$E1023:$BL1023)+'FD inverse'!$A$41*$C1024/Setup!$B$17+INDEX('FD inverse'!$A$41:$BH$41,1,'FD mesh'!$B$15+1)*Setup!$B$22</f>
        <v>15.0895397238439</v>
      </c>
      <c r="AR1024" s="0" t="n">
        <f aca="false">SUMPRODUCT('FD inverse'!$A$42:$BH$42,'FD mesh'!$B$84:$BI$84,$E1023:$BL1023)+'FD inverse'!$A$42*$C1024/Setup!$B$17+INDEX('FD inverse'!$A$42:$BH$42,1,'FD mesh'!$B$15+1)*Setup!$B$22</f>
        <v>15.0688284809742</v>
      </c>
      <c r="AS1024" s="0" t="n">
        <f aca="false">SUMPRODUCT('FD inverse'!$A$43:$BH$43,'FD mesh'!$B$84:$BI$84,$E1023:$BL1023)+'FD inverse'!$A$43*$C1024/Setup!$B$17+INDEX('FD inverse'!$A$43:$BH$43,1,'FD mesh'!$B$15+1)*Setup!$B$22</f>
        <v>0</v>
      </c>
      <c r="AT1024" s="0" t="n">
        <f aca="false">SUMPRODUCT('FD inverse'!$A$44:$BH$44,'FD mesh'!$B$84:$BI$84,$E1023:$BL1023)+'FD inverse'!$A$44*$C1024/Setup!$B$17+INDEX('FD inverse'!$A$44:$BH$44,1,'FD mesh'!$B$15+1)*Setup!$B$22</f>
        <v>0</v>
      </c>
      <c r="AU1024" s="0" t="n">
        <f aca="false">SUMPRODUCT('FD inverse'!$A$45:$BH$45,'FD mesh'!$B$84:$BI$84,$E1023:$BL1023)+'FD inverse'!$A$45*$C1024/Setup!$B$17+INDEX('FD inverse'!$A$45:$BH$45,1,'FD mesh'!$B$15+1)*Setup!$B$22</f>
        <v>0</v>
      </c>
      <c r="AV1024" s="0" t="n">
        <f aca="false">SUMPRODUCT('FD inverse'!$A$46:$BH$46,'FD mesh'!$B$84:$BI$84,$E1023:$BL1023)+'FD inverse'!$A$46*$C1024/Setup!$B$17+INDEX('FD inverse'!$A$46:$BH$46,1,'FD mesh'!$B$15+1)*Setup!$B$22</f>
        <v>0</v>
      </c>
      <c r="AW1024" s="0" t="n">
        <f aca="false">SUMPRODUCT('FD inverse'!$A$47:$BH$47,'FD mesh'!$B$84:$BI$84,$E1023:$BL1023)+'FD inverse'!$A$47*$C1024/Setup!$B$17+INDEX('FD inverse'!$A$47:$BH$47,1,'FD mesh'!$B$15+1)*Setup!$B$22</f>
        <v>0</v>
      </c>
      <c r="AX1024" s="0" t="n">
        <f aca="false">SUMPRODUCT('FD inverse'!$A$48:$BH$48,'FD mesh'!$B$84:$BI$84,$E1023:$BL1023)+'FD inverse'!$A$48*$C1024/Setup!$B$17+INDEX('FD inverse'!$A$48:$BH$48,1,'FD mesh'!$B$15+1)*Setup!$B$22</f>
        <v>0</v>
      </c>
      <c r="AY1024" s="0" t="n">
        <f aca="false">SUMPRODUCT('FD inverse'!$A$49:$BH$49,'FD mesh'!$B$84:$BI$84,$E1023:$BL1023)+'FD inverse'!$A$49*$C1024/Setup!$B$17+INDEX('FD inverse'!$A$49:$BH$49,1,'FD mesh'!$B$15+1)*Setup!$B$22</f>
        <v>0</v>
      </c>
      <c r="AZ1024" s="0" t="n">
        <f aca="false">SUMPRODUCT('FD inverse'!$A$50:$BH$50,'FD mesh'!$B$84:$BI$84,$E1023:$BL1023)+'FD inverse'!$A$50*$C1024/Setup!$B$17+INDEX('FD inverse'!$A$50:$BH$50,1,'FD mesh'!$B$15+1)*Setup!$B$22</f>
        <v>0</v>
      </c>
      <c r="BA1024" s="0" t="n">
        <f aca="false">SUMPRODUCT('FD inverse'!$A$51:$BH$51,'FD mesh'!$B$84:$BI$84,$E1023:$BL1023)+'FD inverse'!$A$51*$C1024/Setup!$B$17+INDEX('FD inverse'!$A$51:$BH$51,1,'FD mesh'!$B$15+1)*Setup!$B$22</f>
        <v>0</v>
      </c>
      <c r="BB1024" s="0" t="n">
        <f aca="false">SUMPRODUCT('FD inverse'!$A$52:$BH$52,'FD mesh'!$B$84:$BI$84,$E1023:$BL1023)+'FD inverse'!$A$52*$C1024/Setup!$B$17+INDEX('FD inverse'!$A$52:$BH$52,1,'FD mesh'!$B$15+1)*Setup!$B$22</f>
        <v>0</v>
      </c>
      <c r="BC1024" s="0" t="n">
        <f aca="false">SUMPRODUCT('FD inverse'!$A$53:$BH$53,'FD mesh'!$B$84:$BI$84,$E1023:$BL1023)+'FD inverse'!$A$53*$C1024/Setup!$B$17+INDEX('FD inverse'!$A$53:$BH$53,1,'FD mesh'!$B$15+1)*Setup!$B$22</f>
        <v>0</v>
      </c>
      <c r="BD1024" s="0" t="n">
        <f aca="false">SUMPRODUCT('FD inverse'!$A$54:$BH$54,'FD mesh'!$B$84:$BI$84,$E1023:$BL1023)+'FD inverse'!$A$54*$C1024/Setup!$B$17+INDEX('FD inverse'!$A$54:$BH$54,1,'FD mesh'!$B$15+1)*Setup!$B$22</f>
        <v>0</v>
      </c>
      <c r="BE1024" s="0" t="n">
        <f aca="false">SUMPRODUCT('FD inverse'!$A$55:$BH$55,'FD mesh'!$B$84:$BI$84,$E1023:$BL1023)+'FD inverse'!$A$55*$C1024/Setup!$B$17+INDEX('FD inverse'!$A$55:$BH$55,1,'FD mesh'!$B$15+1)*Setup!$B$22</f>
        <v>0</v>
      </c>
      <c r="BF1024" s="0" t="n">
        <f aca="false">SUMPRODUCT('FD inverse'!$A$56:$BH$56,'FD mesh'!$B$84:$BI$84,$E1023:$BL1023)+'FD inverse'!$A$56*$C1024/Setup!$B$17+INDEX('FD inverse'!$A$56:$BH$56,1,'FD mesh'!$B$15+1)*Setup!$B$22</f>
        <v>0</v>
      </c>
      <c r="BG1024" s="0" t="n">
        <f aca="false">SUMPRODUCT('FD inverse'!$A$57:$BH$57,'FD mesh'!$B$84:$BI$84,$E1023:$BL1023)+'FD inverse'!$A$57*$C1024/Setup!$B$17+INDEX('FD inverse'!$A$57:$BH$57,1,'FD mesh'!$B$15+1)*Setup!$B$22</f>
        <v>0</v>
      </c>
      <c r="BH1024" s="0" t="n">
        <f aca="false">SUMPRODUCT('FD inverse'!$A$58:$BH$58,'FD mesh'!$B$84:$BI$84,$E1023:$BL1023)+'FD inverse'!$A$58*$C1024/Setup!$B$17+INDEX('FD inverse'!$A$58:$BH$58,1,'FD mesh'!$B$15+1)*Setup!$B$22</f>
        <v>0</v>
      </c>
      <c r="BI1024" s="0" t="n">
        <f aca="false">SUMPRODUCT('FD inverse'!$A$59:$BH$59,'FD mesh'!$B$84:$BI$84,$E1023:$BL1023)+'FD inverse'!$A$59*$C1024/Setup!$B$17+INDEX('FD inverse'!$A$59:$BH$59,1,'FD mesh'!$B$15+1)*Setup!$B$22</f>
        <v>0</v>
      </c>
      <c r="BJ1024" s="0" t="n">
        <f aca="false">SUMPRODUCT('FD inverse'!$A$60:$BH$60,'FD mesh'!$B$84:$BI$84,$E1023:$BL1023)+'FD inverse'!$A$60*$C1024/Setup!$B$17+INDEX('FD inverse'!$A$60:$BH$60,1,'FD mesh'!$B$15+1)*Setup!$B$22</f>
        <v>0</v>
      </c>
      <c r="BK1024" s="0" t="n">
        <f aca="false">SUMPRODUCT('FD inverse'!$A$61:$BH$61,'FD mesh'!$B$84:$BI$84,$E1023:$BL1023)+'FD inverse'!$A$61*$C1024/Setup!$B$17+INDEX('FD inverse'!$A$61:$BH$61,1,'FD mesh'!$B$15+1)*Setup!$B$22</f>
        <v>0</v>
      </c>
      <c r="BL1024" s="0" t="n">
        <f aca="false">SUMPRODUCT('FD inverse'!$A$62:$BH$62,'FD mesh'!$B$84:$BI$84,$E1023:$BL1023)+'FD inverse'!$A$62*$C1024/Setup!$B$17+INDEX('FD inverse'!$A$62:$BH$62,1,'FD mesh'!$B$15+1)*Setup!$B$22</f>
        <v>0</v>
      </c>
    </row>
    <row r="1025" customFormat="false" ht="15" hidden="false" customHeight="false" outlineLevel="0" collapsed="false">
      <c r="A1025" s="0" t="n">
        <v>1020</v>
      </c>
      <c r="B1025" s="0" t="n">
        <f aca="false">A1025*Setup!$B$11/3600</f>
        <v>85</v>
      </c>
      <c r="C1025" s="0" t="n">
        <f aca="false">Setup!$B$7+Setup!$B$8*COS(2*PI()*(B1025-Setup!$B$9)/24)</f>
        <v>26.8284271247462</v>
      </c>
      <c r="D1025" s="0" t="n">
        <f aca="false">(C1025-E1025)/Setup!$B$17</f>
        <v>13.0073136514536</v>
      </c>
      <c r="E1025" s="0" t="n">
        <f aca="false">SUMPRODUCT('FD inverse'!$A$3:$BH$3,'FD mesh'!$B$84:$BI$84,$E1024:$BL1024)+'FD inverse'!$A$3*$C1025/Setup!$B$17+INDEX('FD inverse'!$A$3:$BH$3,1,'FD mesh'!$B$15+1)*Setup!$B$22</f>
        <v>25.1374763500572</v>
      </c>
      <c r="F1025" s="0" t="n">
        <f aca="false">SUMPRODUCT('FD inverse'!$A$4:$BH$4,'FD mesh'!$B$84:$BI$84,$E1024:$BL1024)+'FD inverse'!$A$4*$C1025/Setup!$B$17+INDEX('FD inverse'!$A$4:$BH$4,1,'FD mesh'!$B$15+1)*Setup!$B$22</f>
        <v>24.759968555595</v>
      </c>
      <c r="G1025" s="0" t="n">
        <f aca="false">SUMPRODUCT('FD inverse'!$A$5:$BH$5,'FD mesh'!$B$84:$BI$84,$E1024:$BL1024)+'FD inverse'!$A$5*$C1025/Setup!$B$17+INDEX('FD inverse'!$A$5:$BH$5,1,'FD mesh'!$B$15+1)*Setup!$B$22</f>
        <v>24.3998334463595</v>
      </c>
      <c r="H1025" s="0" t="n">
        <f aca="false">SUMPRODUCT('FD inverse'!$A$6:$BH$6,'FD mesh'!$B$84:$BI$84,$E1024:$BL1024)+'FD inverse'!$A$6*$C1025/Setup!$B$17+INDEX('FD inverse'!$A$6:$BH$6,1,'FD mesh'!$B$15+1)*Setup!$B$22</f>
        <v>23.2156886085877</v>
      </c>
      <c r="I1025" s="0" t="n">
        <f aca="false">SUMPRODUCT('FD inverse'!$A$7:$BH$7,'FD mesh'!$B$84:$BI$84,$E1024:$BL1024)+'FD inverse'!$A$7*$C1025/Setup!$B$17+INDEX('FD inverse'!$A$7:$BH$7,1,'FD mesh'!$B$15+1)*Setup!$B$22</f>
        <v>23.1168470491092</v>
      </c>
      <c r="J1025" s="0" t="n">
        <f aca="false">SUMPRODUCT('FD inverse'!$A$8:$BH$8,'FD mesh'!$B$84:$BI$84,$E1024:$BL1024)+'FD inverse'!$A$8*$C1025/Setup!$B$17+INDEX('FD inverse'!$A$8:$BH$8,1,'FD mesh'!$B$15+1)*Setup!$B$22</f>
        <v>23.0291208580667</v>
      </c>
      <c r="K1025" s="0" t="n">
        <f aca="false">SUMPRODUCT('FD inverse'!$A$9:$BH$9,'FD mesh'!$B$84:$BI$84,$E1024:$BL1024)+'FD inverse'!$A$9*$C1025/Setup!$B$17+INDEX('FD inverse'!$A$9:$BH$9,1,'FD mesh'!$B$15+1)*Setup!$B$22</f>
        <v>22.9517732744819</v>
      </c>
      <c r="L1025" s="0" t="n">
        <f aca="false">SUMPRODUCT('FD inverse'!$A$10:$BH$10,'FD mesh'!$B$84:$BI$84,$E1024:$BL1024)+'FD inverse'!$A$10*$C1025/Setup!$B$17+INDEX('FD inverse'!$A$10:$BH$10,1,'FD mesh'!$B$15+1)*Setup!$B$22</f>
        <v>22.8841268057201</v>
      </c>
      <c r="M1025" s="0" t="n">
        <f aca="false">SUMPRODUCT('FD inverse'!$A$11:$BH$11,'FD mesh'!$B$84:$BI$84,$E1024:$BL1024)+'FD inverse'!$A$11*$C1025/Setup!$B$17+INDEX('FD inverse'!$A$11:$BH$11,1,'FD mesh'!$B$15+1)*Setup!$B$22</f>
        <v>22.8255729129691</v>
      </c>
      <c r="N1025" s="0" t="n">
        <f aca="false">SUMPRODUCT('FD inverse'!$A$12:$BH$12,'FD mesh'!$B$84:$BI$84,$E1024:$BL1024)+'FD inverse'!$A$12*$C1025/Setup!$B$17+INDEX('FD inverse'!$A$12:$BH$12,1,'FD mesh'!$B$15+1)*Setup!$B$22</f>
        <v>22.7755801381752</v>
      </c>
      <c r="O1025" s="0" t="n">
        <f aca="false">SUMPRODUCT('FD inverse'!$A$13:$BH$13,'FD mesh'!$B$84:$BI$84,$E1024:$BL1024)+'FD inverse'!$A$13*$C1025/Setup!$B$17+INDEX('FD inverse'!$A$13:$BH$13,1,'FD mesh'!$B$15+1)*Setup!$B$22</f>
        <v>22.7337007760559</v>
      </c>
      <c r="P1025" s="0" t="n">
        <f aca="false">SUMPRODUCT('FD inverse'!$A$14:$BH$14,'FD mesh'!$B$84:$BI$84,$E1024:$BL1024)+'FD inverse'!$A$14*$C1025/Setup!$B$17+INDEX('FD inverse'!$A$14:$BH$14,1,'FD mesh'!$B$15+1)*Setup!$B$22</f>
        <v>22.6995761815468</v>
      </c>
      <c r="Q1025" s="0" t="n">
        <f aca="false">SUMPRODUCT('FD inverse'!$A$15:$BH$15,'FD mesh'!$B$84:$BI$84,$E1024:$BL1024)+'FD inverse'!$A$15*$C1025/Setup!$B$17+INDEX('FD inverse'!$A$15:$BH$15,1,'FD mesh'!$B$15+1)*Setup!$B$22</f>
        <v>22.6729407886885</v>
      </c>
      <c r="R1025" s="0" t="n">
        <f aca="false">SUMPRODUCT('FD inverse'!$A$16:$BH$16,'FD mesh'!$B$84:$BI$84,$E1024:$BL1024)+'FD inverse'!$A$16*$C1025/Setup!$B$17+INDEX('FD inverse'!$A$16:$BH$16,1,'FD mesh'!$B$15+1)*Setup!$B$22</f>
        <v>22.6536249017623</v>
      </c>
      <c r="S1025" s="0" t="n">
        <f aca="false">SUMPRODUCT('FD inverse'!$A$17:$BH$17,'FD mesh'!$B$84:$BI$84,$E1024:$BL1024)+'FD inverse'!$A$17*$C1025/Setup!$B$17+INDEX('FD inverse'!$A$17:$BH$17,1,'FD mesh'!$B$15+1)*Setup!$B$22</f>
        <v>22.1487971684264</v>
      </c>
      <c r="T1025" s="0" t="n">
        <f aca="false">SUMPRODUCT('FD inverse'!$A$18:$BH$18,'FD mesh'!$B$84:$BI$84,$E1024:$BL1024)+'FD inverse'!$A$18*$C1025/Setup!$B$17+INDEX('FD inverse'!$A$18:$BH$18,1,'FD mesh'!$B$15+1)*Setup!$B$22</f>
        <v>21.6472222260607</v>
      </c>
      <c r="U1025" s="0" t="n">
        <f aca="false">SUMPRODUCT('FD inverse'!$A$19:$BH$19,'FD mesh'!$B$84:$BI$84,$E1024:$BL1024)+'FD inverse'!$A$19*$C1025/Setup!$B$17+INDEX('FD inverse'!$A$19:$BH$19,1,'FD mesh'!$B$15+1)*Setup!$B$22</f>
        <v>21.1485611720188</v>
      </c>
      <c r="V1025" s="0" t="n">
        <f aca="false">SUMPRODUCT('FD inverse'!$A$20:$BH$20,'FD mesh'!$B$84:$BI$84,$E1024:$BL1024)+'FD inverse'!$A$20*$C1025/Setup!$B$17+INDEX('FD inverse'!$A$20:$BH$20,1,'FD mesh'!$B$15+1)*Setup!$B$22</f>
        <v>20.6524973244024</v>
      </c>
      <c r="W1025" s="0" t="n">
        <f aca="false">SUMPRODUCT('FD inverse'!$A$21:$BH$21,'FD mesh'!$B$84:$BI$84,$E1024:$BL1024)+'FD inverse'!$A$21*$C1025/Setup!$B$17+INDEX('FD inverse'!$A$21:$BH$21,1,'FD mesh'!$B$15+1)*Setup!$B$22</f>
        <v>20.1587349716619</v>
      </c>
      <c r="X1025" s="0" t="n">
        <f aca="false">SUMPRODUCT('FD inverse'!$A$22:$BH$22,'FD mesh'!$B$84:$BI$84,$E1024:$BL1024)+'FD inverse'!$A$22*$C1025/Setup!$B$17+INDEX('FD inverse'!$A$22:$BH$22,1,'FD mesh'!$B$15+1)*Setup!$B$22</f>
        <v>19.666998021261</v>
      </c>
      <c r="Y1025" s="0" t="n">
        <f aca="false">SUMPRODUCT('FD inverse'!$A$23:$BH$23,'FD mesh'!$B$84:$BI$84,$E1024:$BL1024)+'FD inverse'!$A$23*$C1025/Setup!$B$17+INDEX('FD inverse'!$A$23:$BH$23,1,'FD mesh'!$B$15+1)*Setup!$B$22</f>
        <v>19.1770285591757</v>
      </c>
      <c r="Z1025" s="0" t="n">
        <f aca="false">SUMPRODUCT('FD inverse'!$A$24:$BH$24,'FD mesh'!$B$84:$BI$84,$E1024:$BL1024)+'FD inverse'!$A$24*$C1025/Setup!$B$17+INDEX('FD inverse'!$A$24:$BH$24,1,'FD mesh'!$B$15+1)*Setup!$B$22</f>
        <v>18.6885853311668</v>
      </c>
      <c r="AA1025" s="0" t="n">
        <f aca="false">SUMPRODUCT('FD inverse'!$A$25:$BH$25,'FD mesh'!$B$84:$BI$84,$E1024:$BL1024)+'FD inverse'!$A$25*$C1025/Setup!$B$17+INDEX('FD inverse'!$A$25:$BH$25,1,'FD mesh'!$B$15+1)*Setup!$B$22</f>
        <v>18.2014421560054</v>
      </c>
      <c r="AB1025" s="0" t="n">
        <f aca="false">SUMPRODUCT('FD inverse'!$A$26:$BH$26,'FD mesh'!$B$84:$BI$84,$E1024:$BL1024)+'FD inverse'!$A$26*$C1025/Setup!$B$17+INDEX('FD inverse'!$A$26:$BH$26,1,'FD mesh'!$B$15+1)*Setup!$B$22</f>
        <v>17.7153862801288</v>
      </c>
      <c r="AC1025" s="0" t="n">
        <f aca="false">SUMPRODUCT('FD inverse'!$A$27:$BH$27,'FD mesh'!$B$84:$BI$84,$E1024:$BL1024)+'FD inverse'!$A$27*$C1025/Setup!$B$17+INDEX('FD inverse'!$A$27:$BH$27,1,'FD mesh'!$B$15+1)*Setup!$B$22</f>
        <v>17.2302166825719</v>
      </c>
      <c r="AD1025" s="0" t="n">
        <f aca="false">SUMPRODUCT('FD inverse'!$A$28:$BH$28,'FD mesh'!$B$84:$BI$84,$E1024:$BL1024)+'FD inverse'!$A$28*$C1025/Setup!$B$17+INDEX('FD inverse'!$A$28:$BH$28,1,'FD mesh'!$B$15+1)*Setup!$B$22</f>
        <v>16.7457423384561</v>
      </c>
      <c r="AE1025" s="0" t="n">
        <f aca="false">SUMPRODUCT('FD inverse'!$A$29:$BH$29,'FD mesh'!$B$84:$BI$84,$E1024:$BL1024)+'FD inverse'!$A$29*$C1025/Setup!$B$17+INDEX('FD inverse'!$A$29:$BH$29,1,'FD mesh'!$B$15+1)*Setup!$B$22</f>
        <v>16.2617804488258</v>
      </c>
      <c r="AF1025" s="0" t="n">
        <f aca="false">SUMPRODUCT('FD inverse'!$A$30:$BH$30,'FD mesh'!$B$84:$BI$84,$E1024:$BL1024)+'FD inverse'!$A$30*$C1025/Setup!$B$17+INDEX('FD inverse'!$A$30:$BH$30,1,'FD mesh'!$B$15+1)*Setup!$B$22</f>
        <v>15.7781546442033</v>
      </c>
      <c r="AG1025" s="0" t="n">
        <f aca="false">SUMPRODUCT('FD inverse'!$A$31:$BH$31,'FD mesh'!$B$84:$BI$84,$E1024:$BL1024)+'FD inverse'!$A$31*$C1025/Setup!$B$17+INDEX('FD inverse'!$A$31:$BH$31,1,'FD mesh'!$B$15+1)*Setup!$B$22</f>
        <v>15.2946931688882</v>
      </c>
      <c r="AH1025" s="0" t="n">
        <f aca="false">SUMPRODUCT('FD inverse'!$A$32:$BH$32,'FD mesh'!$B$84:$BI$84,$E1024:$BL1024)+'FD inverse'!$A$32*$C1025/Setup!$B$17+INDEX('FD inverse'!$A$32:$BH$32,1,'FD mesh'!$B$15+1)*Setup!$B$22</f>
        <v>15.2743117777273</v>
      </c>
      <c r="AI1025" s="0" t="n">
        <f aca="false">SUMPRODUCT('FD inverse'!$A$33:$BH$33,'FD mesh'!$B$84:$BI$84,$E1024:$BL1024)+'FD inverse'!$A$33*$C1025/Setup!$B$17+INDEX('FD inverse'!$A$33:$BH$33,1,'FD mesh'!$B$15+1)*Setup!$B$22</f>
        <v>15.2539115948298</v>
      </c>
      <c r="AJ1025" s="0" t="n">
        <f aca="false">SUMPRODUCT('FD inverse'!$A$34:$BH$34,'FD mesh'!$B$84:$BI$84,$E1024:$BL1024)+'FD inverse'!$A$34*$C1025/Setup!$B$17+INDEX('FD inverse'!$A$34:$BH$34,1,'FD mesh'!$B$15+1)*Setup!$B$22</f>
        <v>15.2334843994032</v>
      </c>
      <c r="AK1025" s="0" t="n">
        <f aca="false">SUMPRODUCT('FD inverse'!$A$35:$BH$35,'FD mesh'!$B$84:$BI$84,$E1024:$BL1024)+'FD inverse'!$A$35*$C1025/Setup!$B$17+INDEX('FD inverse'!$A$35:$BH$35,1,'FD mesh'!$B$15+1)*Setup!$B$22</f>
        <v>15.2130243350056</v>
      </c>
      <c r="AL1025" s="0" t="n">
        <f aca="false">SUMPRODUCT('FD inverse'!$A$36:$BH$36,'FD mesh'!$B$84:$BI$84,$E1024:$BL1024)+'FD inverse'!$A$36*$C1025/Setup!$B$17+INDEX('FD inverse'!$A$36:$BH$36,1,'FD mesh'!$B$15+1)*Setup!$B$22</f>
        <v>15.1925276906822</v>
      </c>
      <c r="AM1025" s="0" t="n">
        <f aca="false">SUMPRODUCT('FD inverse'!$A$37:$BH$37,'FD mesh'!$B$84:$BI$84,$E1024:$BL1024)+'FD inverse'!$A$37*$C1025/Setup!$B$17+INDEX('FD inverse'!$A$37:$BH$37,1,'FD mesh'!$B$15+1)*Setup!$B$22</f>
        <v>15.1719926874176</v>
      </c>
      <c r="AN1025" s="0" t="n">
        <f aca="false">SUMPRODUCT('FD inverse'!$A$38:$BH$38,'FD mesh'!$B$84:$BI$84,$E1024:$BL1024)+'FD inverse'!$A$38*$C1025/Setup!$B$17+INDEX('FD inverse'!$A$38:$BH$38,1,'FD mesh'!$B$15+1)*Setup!$B$22</f>
        <v>15.151419270244</v>
      </c>
      <c r="AO1025" s="0" t="n">
        <f aca="false">SUMPRODUCT('FD inverse'!$A$39:$BH$39,'FD mesh'!$B$84:$BI$84,$E1024:$BL1024)+'FD inverse'!$A$39*$C1025/Setup!$B$17+INDEX('FD inverse'!$A$39:$BH$39,1,'FD mesh'!$B$15+1)*Setup!$B$22</f>
        <v>15.1308089061041</v>
      </c>
      <c r="AP1025" s="0" t="n">
        <f aca="false">SUMPRODUCT('FD inverse'!$A$40:$BH$40,'FD mesh'!$B$84:$BI$84,$E1024:$BL1024)+'FD inverse'!$A$40*$C1025/Setup!$B$17+INDEX('FD inverse'!$A$40:$BH$40,1,'FD mesh'!$B$15+1)*Setup!$B$22</f>
        <v>15.1101643873623</v>
      </c>
      <c r="AQ1025" s="0" t="n">
        <f aca="false">SUMPRODUCT('FD inverse'!$A$41:$BH$41,'FD mesh'!$B$84:$BI$84,$E1024:$BL1024)+'FD inverse'!$A$41*$C1025/Setup!$B$17+INDEX('FD inverse'!$A$41:$BH$41,1,'FD mesh'!$B$15+1)*Setup!$B$22</f>
        <v>15.0894896406684</v>
      </c>
      <c r="AR1025" s="0" t="n">
        <f aca="false">SUMPRODUCT('FD inverse'!$A$42:$BH$42,'FD mesh'!$B$84:$BI$84,$E1024:$BL1024)+'FD inverse'!$A$42*$C1025/Setup!$B$17+INDEX('FD inverse'!$A$42:$BH$42,1,'FD mesh'!$B$15+1)*Setup!$B$22</f>
        <v>15.0687895407176</v>
      </c>
      <c r="AS1025" s="0" t="n">
        <f aca="false">SUMPRODUCT('FD inverse'!$A$43:$BH$43,'FD mesh'!$B$84:$BI$84,$E1024:$BL1024)+'FD inverse'!$A$43*$C1025/Setup!$B$17+INDEX('FD inverse'!$A$43:$BH$43,1,'FD mesh'!$B$15+1)*Setup!$B$22</f>
        <v>0</v>
      </c>
      <c r="AT1025" s="0" t="n">
        <f aca="false">SUMPRODUCT('FD inverse'!$A$44:$BH$44,'FD mesh'!$B$84:$BI$84,$E1024:$BL1024)+'FD inverse'!$A$44*$C1025/Setup!$B$17+INDEX('FD inverse'!$A$44:$BH$44,1,'FD mesh'!$B$15+1)*Setup!$B$22</f>
        <v>0</v>
      </c>
      <c r="AU1025" s="0" t="n">
        <f aca="false">SUMPRODUCT('FD inverse'!$A$45:$BH$45,'FD mesh'!$B$84:$BI$84,$E1024:$BL1024)+'FD inverse'!$A$45*$C1025/Setup!$B$17+INDEX('FD inverse'!$A$45:$BH$45,1,'FD mesh'!$B$15+1)*Setup!$B$22</f>
        <v>0</v>
      </c>
      <c r="AV1025" s="0" t="n">
        <f aca="false">SUMPRODUCT('FD inverse'!$A$46:$BH$46,'FD mesh'!$B$84:$BI$84,$E1024:$BL1024)+'FD inverse'!$A$46*$C1025/Setup!$B$17+INDEX('FD inverse'!$A$46:$BH$46,1,'FD mesh'!$B$15+1)*Setup!$B$22</f>
        <v>0</v>
      </c>
      <c r="AW1025" s="0" t="n">
        <f aca="false">SUMPRODUCT('FD inverse'!$A$47:$BH$47,'FD mesh'!$B$84:$BI$84,$E1024:$BL1024)+'FD inverse'!$A$47*$C1025/Setup!$B$17+INDEX('FD inverse'!$A$47:$BH$47,1,'FD mesh'!$B$15+1)*Setup!$B$22</f>
        <v>0</v>
      </c>
      <c r="AX1025" s="0" t="n">
        <f aca="false">SUMPRODUCT('FD inverse'!$A$48:$BH$48,'FD mesh'!$B$84:$BI$84,$E1024:$BL1024)+'FD inverse'!$A$48*$C1025/Setup!$B$17+INDEX('FD inverse'!$A$48:$BH$48,1,'FD mesh'!$B$15+1)*Setup!$B$22</f>
        <v>0</v>
      </c>
      <c r="AY1025" s="0" t="n">
        <f aca="false">SUMPRODUCT('FD inverse'!$A$49:$BH$49,'FD mesh'!$B$84:$BI$84,$E1024:$BL1024)+'FD inverse'!$A$49*$C1025/Setup!$B$17+INDEX('FD inverse'!$A$49:$BH$49,1,'FD mesh'!$B$15+1)*Setup!$B$22</f>
        <v>0</v>
      </c>
      <c r="AZ1025" s="0" t="n">
        <f aca="false">SUMPRODUCT('FD inverse'!$A$50:$BH$50,'FD mesh'!$B$84:$BI$84,$E1024:$BL1024)+'FD inverse'!$A$50*$C1025/Setup!$B$17+INDEX('FD inverse'!$A$50:$BH$50,1,'FD mesh'!$B$15+1)*Setup!$B$22</f>
        <v>0</v>
      </c>
      <c r="BA1025" s="0" t="n">
        <f aca="false">SUMPRODUCT('FD inverse'!$A$51:$BH$51,'FD mesh'!$B$84:$BI$84,$E1024:$BL1024)+'FD inverse'!$A$51*$C1025/Setup!$B$17+INDEX('FD inverse'!$A$51:$BH$51,1,'FD mesh'!$B$15+1)*Setup!$B$22</f>
        <v>0</v>
      </c>
      <c r="BB1025" s="0" t="n">
        <f aca="false">SUMPRODUCT('FD inverse'!$A$52:$BH$52,'FD mesh'!$B$84:$BI$84,$E1024:$BL1024)+'FD inverse'!$A$52*$C1025/Setup!$B$17+INDEX('FD inverse'!$A$52:$BH$52,1,'FD mesh'!$B$15+1)*Setup!$B$22</f>
        <v>0</v>
      </c>
      <c r="BC1025" s="0" t="n">
        <f aca="false">SUMPRODUCT('FD inverse'!$A$53:$BH$53,'FD mesh'!$B$84:$BI$84,$E1024:$BL1024)+'FD inverse'!$A$53*$C1025/Setup!$B$17+INDEX('FD inverse'!$A$53:$BH$53,1,'FD mesh'!$B$15+1)*Setup!$B$22</f>
        <v>0</v>
      </c>
      <c r="BD1025" s="0" t="n">
        <f aca="false">SUMPRODUCT('FD inverse'!$A$54:$BH$54,'FD mesh'!$B$84:$BI$84,$E1024:$BL1024)+'FD inverse'!$A$54*$C1025/Setup!$B$17+INDEX('FD inverse'!$A$54:$BH$54,1,'FD mesh'!$B$15+1)*Setup!$B$22</f>
        <v>0</v>
      </c>
      <c r="BE1025" s="0" t="n">
        <f aca="false">SUMPRODUCT('FD inverse'!$A$55:$BH$55,'FD mesh'!$B$84:$BI$84,$E1024:$BL1024)+'FD inverse'!$A$55*$C1025/Setup!$B$17+INDEX('FD inverse'!$A$55:$BH$55,1,'FD mesh'!$B$15+1)*Setup!$B$22</f>
        <v>0</v>
      </c>
      <c r="BF1025" s="0" t="n">
        <f aca="false">SUMPRODUCT('FD inverse'!$A$56:$BH$56,'FD mesh'!$B$84:$BI$84,$E1024:$BL1024)+'FD inverse'!$A$56*$C1025/Setup!$B$17+INDEX('FD inverse'!$A$56:$BH$56,1,'FD mesh'!$B$15+1)*Setup!$B$22</f>
        <v>0</v>
      </c>
      <c r="BG1025" s="0" t="n">
        <f aca="false">SUMPRODUCT('FD inverse'!$A$57:$BH$57,'FD mesh'!$B$84:$BI$84,$E1024:$BL1024)+'FD inverse'!$A$57*$C1025/Setup!$B$17+INDEX('FD inverse'!$A$57:$BH$57,1,'FD mesh'!$B$15+1)*Setup!$B$22</f>
        <v>0</v>
      </c>
      <c r="BH1025" s="0" t="n">
        <f aca="false">SUMPRODUCT('FD inverse'!$A$58:$BH$58,'FD mesh'!$B$84:$BI$84,$E1024:$BL1024)+'FD inverse'!$A$58*$C1025/Setup!$B$17+INDEX('FD inverse'!$A$58:$BH$58,1,'FD mesh'!$B$15+1)*Setup!$B$22</f>
        <v>0</v>
      </c>
      <c r="BI1025" s="0" t="n">
        <f aca="false">SUMPRODUCT('FD inverse'!$A$59:$BH$59,'FD mesh'!$B$84:$BI$84,$E1024:$BL1024)+'FD inverse'!$A$59*$C1025/Setup!$B$17+INDEX('FD inverse'!$A$59:$BH$59,1,'FD mesh'!$B$15+1)*Setup!$B$22</f>
        <v>0</v>
      </c>
      <c r="BJ1025" s="0" t="n">
        <f aca="false">SUMPRODUCT('FD inverse'!$A$60:$BH$60,'FD mesh'!$B$84:$BI$84,$E1024:$BL1024)+'FD inverse'!$A$60*$C1025/Setup!$B$17+INDEX('FD inverse'!$A$60:$BH$60,1,'FD mesh'!$B$15+1)*Setup!$B$22</f>
        <v>0</v>
      </c>
      <c r="BK1025" s="0" t="n">
        <f aca="false">SUMPRODUCT('FD inverse'!$A$61:$BH$61,'FD mesh'!$B$84:$BI$84,$E1024:$BL1024)+'FD inverse'!$A$61*$C1025/Setup!$B$17+INDEX('FD inverse'!$A$61:$BH$61,1,'FD mesh'!$B$15+1)*Setup!$B$22</f>
        <v>0</v>
      </c>
      <c r="BL1025" s="0" t="n">
        <f aca="false">SUMPRODUCT('FD inverse'!$A$62:$BH$62,'FD mesh'!$B$84:$BI$84,$E1024:$BL1024)+'FD inverse'!$A$62*$C1025/Setup!$B$17+INDEX('FD inverse'!$A$62:$BH$62,1,'FD mesh'!$B$15+1)*Setup!$B$22</f>
        <v>0</v>
      </c>
    </row>
    <row r="1026" customFormat="false" ht="15" hidden="false" customHeight="false" outlineLevel="0" collapsed="false">
      <c r="A1026" s="0" t="n">
        <v>1021</v>
      </c>
      <c r="B1026" s="0" t="n">
        <f aca="false">A1026*Setup!$B$11/3600</f>
        <v>85.0833333333333</v>
      </c>
      <c r="C1026" s="0" t="n">
        <f aca="false">Setup!$B$7+Setup!$B$8*COS(2*PI()*(B1026-Setup!$B$9)/24)</f>
        <v>26.889455848239</v>
      </c>
      <c r="D1026" s="0" t="n">
        <f aca="false">(C1026-E1026)/Setup!$B$17</f>
        <v>13.1411060939771</v>
      </c>
      <c r="E1026" s="0" t="n">
        <f aca="false">SUMPRODUCT('FD inverse'!$A$3:$BH$3,'FD mesh'!$B$84:$BI$84,$E1025:$BL1025)+'FD inverse'!$A$3*$C1026/Setup!$B$17+INDEX('FD inverse'!$A$3:$BH$3,1,'FD mesh'!$B$15+1)*Setup!$B$22</f>
        <v>25.181112056022</v>
      </c>
      <c r="F1026" s="0" t="n">
        <f aca="false">SUMPRODUCT('FD inverse'!$A$4:$BH$4,'FD mesh'!$B$84:$BI$84,$E1025:$BL1025)+'FD inverse'!$A$4*$C1026/Setup!$B$17+INDEX('FD inverse'!$A$4:$BH$4,1,'FD mesh'!$B$15+1)*Setup!$B$22</f>
        <v>24.7994772622328</v>
      </c>
      <c r="G1026" s="0" t="n">
        <f aca="false">SUMPRODUCT('FD inverse'!$A$5:$BH$5,'FD mesh'!$B$84:$BI$84,$E1025:$BL1025)+'FD inverse'!$A$5*$C1026/Setup!$B$17+INDEX('FD inverse'!$A$5:$BH$5,1,'FD mesh'!$B$15+1)*Setup!$B$22</f>
        <v>24.4349903445885</v>
      </c>
      <c r="H1026" s="0" t="n">
        <f aca="false">SUMPRODUCT('FD inverse'!$A$6:$BH$6,'FD mesh'!$B$84:$BI$84,$E1025:$BL1025)+'FD inverse'!$A$6*$C1026/Setup!$B$17+INDEX('FD inverse'!$A$6:$BH$6,1,'FD mesh'!$B$15+1)*Setup!$B$22</f>
        <v>23.2359495395955</v>
      </c>
      <c r="I1026" s="0" t="n">
        <f aca="false">SUMPRODUCT('FD inverse'!$A$7:$BH$7,'FD mesh'!$B$84:$BI$84,$E1025:$BL1025)+'FD inverse'!$A$7*$C1026/Setup!$B$17+INDEX('FD inverse'!$A$7:$BH$7,1,'FD mesh'!$B$15+1)*Setup!$B$22</f>
        <v>23.1358164096574</v>
      </c>
      <c r="J1026" s="0" t="n">
        <f aca="false">SUMPRODUCT('FD inverse'!$A$8:$BH$8,'FD mesh'!$B$84:$BI$84,$E1025:$BL1025)+'FD inverse'!$A$8*$C1026/Setup!$B$17+INDEX('FD inverse'!$A$8:$BH$8,1,'FD mesh'!$B$15+1)*Setup!$B$22</f>
        <v>23.0468746428745</v>
      </c>
      <c r="K1026" s="0" t="n">
        <f aca="false">SUMPRODUCT('FD inverse'!$A$9:$BH$9,'FD mesh'!$B$84:$BI$84,$E1025:$BL1025)+'FD inverse'!$A$9*$C1026/Setup!$B$17+INDEX('FD inverse'!$A$9:$BH$9,1,'FD mesh'!$B$15+1)*Setup!$B$22</f>
        <v>22.9684070854178</v>
      </c>
      <c r="L1026" s="0" t="n">
        <f aca="false">SUMPRODUCT('FD inverse'!$A$10:$BH$10,'FD mesh'!$B$84:$BI$84,$E1025:$BL1025)+'FD inverse'!$A$10*$C1026/Setup!$B$17+INDEX('FD inverse'!$A$10:$BH$10,1,'FD mesh'!$B$15+1)*Setup!$B$22</f>
        <v>22.8997529857403</v>
      </c>
      <c r="M1026" s="0" t="n">
        <f aca="false">SUMPRODUCT('FD inverse'!$A$11:$BH$11,'FD mesh'!$B$84:$BI$84,$E1025:$BL1025)+'FD inverse'!$A$11*$C1026/Setup!$B$17+INDEX('FD inverse'!$A$11:$BH$11,1,'FD mesh'!$B$15+1)*Setup!$B$22</f>
        <v>22.8403178713254</v>
      </c>
      <c r="N1026" s="0" t="n">
        <f aca="false">SUMPRODUCT('FD inverse'!$A$12:$BH$12,'FD mesh'!$B$84:$BI$84,$E1025:$BL1025)+'FD inverse'!$A$12*$C1026/Setup!$B$17+INDEX('FD inverse'!$A$12:$BH$12,1,'FD mesh'!$B$15+1)*Setup!$B$22</f>
        <v>22.7895818473863</v>
      </c>
      <c r="O1026" s="0" t="n">
        <f aca="false">SUMPRODUCT('FD inverse'!$A$13:$BH$13,'FD mesh'!$B$84:$BI$84,$E1025:$BL1025)+'FD inverse'!$A$13*$C1026/Setup!$B$17+INDEX('FD inverse'!$A$13:$BH$13,1,'FD mesh'!$B$15+1)*Setup!$B$22</f>
        <v>22.7471064188519</v>
      </c>
      <c r="P1026" s="0" t="n">
        <f aca="false">SUMPRODUCT('FD inverse'!$A$14:$BH$14,'FD mesh'!$B$84:$BI$84,$E1025:$BL1025)+'FD inverse'!$A$14*$C1026/Setup!$B$17+INDEX('FD inverse'!$A$14:$BH$14,1,'FD mesh'!$B$15+1)*Setup!$B$22</f>
        <v>22.7125399241204</v>
      </c>
      <c r="Q1026" s="0" t="n">
        <f aca="false">SUMPRODUCT('FD inverse'!$A$15:$BH$15,'FD mesh'!$B$84:$BI$84,$E1025:$BL1025)+'FD inverse'!$A$15*$C1026/Setup!$B$17+INDEX('FD inverse'!$A$15:$BH$15,1,'FD mesh'!$B$15+1)*Setup!$B$22</f>
        <v>22.6856216550961</v>
      </c>
      <c r="R1026" s="0" t="n">
        <f aca="false">SUMPRODUCT('FD inverse'!$A$16:$BH$16,'FD mesh'!$B$84:$BI$84,$E1025:$BL1025)+'FD inverse'!$A$16*$C1026/Setup!$B$17+INDEX('FD inverse'!$A$16:$BH$16,1,'FD mesh'!$B$15+1)*Setup!$B$22</f>
        <v>22.6661847231854</v>
      </c>
      <c r="S1026" s="0" t="n">
        <f aca="false">SUMPRODUCT('FD inverse'!$A$17:$BH$17,'FD mesh'!$B$84:$BI$84,$E1025:$BL1025)+'FD inverse'!$A$17*$C1026/Setup!$B$17+INDEX('FD inverse'!$A$17:$BH$17,1,'FD mesh'!$B$15+1)*Setup!$B$22</f>
        <v>22.1601149278229</v>
      </c>
      <c r="T1026" s="0" t="n">
        <f aca="false">SUMPRODUCT('FD inverse'!$A$18:$BH$18,'FD mesh'!$B$84:$BI$84,$E1025:$BL1025)+'FD inverse'!$A$18*$C1026/Setup!$B$17+INDEX('FD inverse'!$A$18:$BH$18,1,'FD mesh'!$B$15+1)*Setup!$B$22</f>
        <v>21.6573757873684</v>
      </c>
      <c r="U1026" s="0" t="n">
        <f aca="false">SUMPRODUCT('FD inverse'!$A$19:$BH$19,'FD mesh'!$B$84:$BI$84,$E1025:$BL1025)+'FD inverse'!$A$19*$C1026/Setup!$B$17+INDEX('FD inverse'!$A$19:$BH$19,1,'FD mesh'!$B$15+1)*Setup!$B$22</f>
        <v>21.1576246949559</v>
      </c>
      <c r="V1026" s="0" t="n">
        <f aca="false">SUMPRODUCT('FD inverse'!$A$20:$BH$20,'FD mesh'!$B$84:$BI$84,$E1025:$BL1025)+'FD inverse'!$A$20*$C1026/Setup!$B$17+INDEX('FD inverse'!$A$20:$BH$20,1,'FD mesh'!$B$15+1)*Setup!$B$22</f>
        <v>20.660540867865</v>
      </c>
      <c r="W1026" s="0" t="n">
        <f aca="false">SUMPRODUCT('FD inverse'!$A$21:$BH$21,'FD mesh'!$B$84:$BI$84,$E1025:$BL1025)+'FD inverse'!$A$21*$C1026/Setup!$B$17+INDEX('FD inverse'!$A$21:$BH$21,1,'FD mesh'!$B$15+1)*Setup!$B$22</f>
        <v>20.1658241407073</v>
      </c>
      <c r="X1026" s="0" t="n">
        <f aca="false">SUMPRODUCT('FD inverse'!$A$22:$BH$22,'FD mesh'!$B$84:$BI$84,$E1025:$BL1025)+'FD inverse'!$A$22*$C1026/Setup!$B$17+INDEX('FD inverse'!$A$22:$BH$22,1,'FD mesh'!$B$15+1)*Setup!$B$22</f>
        <v>19.6731936547258</v>
      </c>
      <c r="Y1026" s="0" t="n">
        <f aca="false">SUMPRODUCT('FD inverse'!$A$23:$BH$23,'FD mesh'!$B$84:$BI$84,$E1025:$BL1025)+'FD inverse'!$A$23*$C1026/Setup!$B$17+INDEX('FD inverse'!$A$23:$BH$23,1,'FD mesh'!$B$15+1)*Setup!$B$22</f>
        <v>19.182386455164</v>
      </c>
      <c r="Z1026" s="0" t="n">
        <f aca="false">SUMPRODUCT('FD inverse'!$A$24:$BH$24,'FD mesh'!$B$84:$BI$84,$E1025:$BL1025)+'FD inverse'!$A$24*$C1026/Setup!$B$17+INDEX('FD inverse'!$A$24:$BH$24,1,'FD mesh'!$B$15+1)*Setup!$B$22</f>
        <v>18.6931560078502</v>
      </c>
      <c r="AA1026" s="0" t="n">
        <f aca="false">SUMPRODUCT('FD inverse'!$A$25:$BH$25,'FD mesh'!$B$84:$BI$84,$E1025:$BL1025)+'FD inverse'!$A$25*$C1026/Setup!$B$17+INDEX('FD inverse'!$A$25:$BH$25,1,'FD mesh'!$B$15+1)*Setup!$B$22</f>
        <v>18.2052706453889</v>
      </c>
      <c r="AB1026" s="0" t="n">
        <f aca="false">SUMPRODUCT('FD inverse'!$A$26:$BH$26,'FD mesh'!$B$84:$BI$84,$E1025:$BL1025)+'FD inverse'!$A$26*$C1026/Setup!$B$17+INDEX('FD inverse'!$A$26:$BH$26,1,'FD mesh'!$B$15+1)*Setup!$B$22</f>
        <v>17.7185119526605</v>
      </c>
      <c r="AC1026" s="0" t="n">
        <f aca="false">SUMPRODUCT('FD inverse'!$A$27:$BH$27,'FD mesh'!$B$84:$BI$84,$E1025:$BL1025)+'FD inverse'!$A$27*$C1026/Setup!$B$17+INDEX('FD inverse'!$A$27:$BH$27,1,'FD mesh'!$B$15+1)*Setup!$B$22</f>
        <v>17.2326731007056</v>
      </c>
      <c r="AD1026" s="0" t="n">
        <f aca="false">SUMPRODUCT('FD inverse'!$A$28:$BH$28,'FD mesh'!$B$84:$BI$84,$E1025:$BL1025)+'FD inverse'!$A$28*$C1026/Setup!$B$17+INDEX('FD inverse'!$A$28:$BH$28,1,'FD mesh'!$B$15+1)*Setup!$B$22</f>
        <v>16.7475571375159</v>
      </c>
      <c r="AE1026" s="0" t="n">
        <f aca="false">SUMPRODUCT('FD inverse'!$A$29:$BH$29,'FD mesh'!$B$84:$BI$84,$E1025:$BL1025)+'FD inverse'!$A$29*$C1026/Setup!$B$17+INDEX('FD inverse'!$A$29:$BH$29,1,'FD mesh'!$B$15+1)*Setup!$B$22</f>
        <v>16.2629752437638</v>
      </c>
      <c r="AF1026" s="0" t="n">
        <f aca="false">SUMPRODUCT('FD inverse'!$A$30:$BH$30,'FD mesh'!$B$84:$BI$84,$E1025:$BL1025)+'FD inverse'!$A$30*$C1026/Setup!$B$17+INDEX('FD inverse'!$A$30:$BH$30,1,'FD mesh'!$B$15+1)*Setup!$B$22</f>
        <v>15.7787449610935</v>
      </c>
      <c r="AG1026" s="0" t="n">
        <f aca="false">SUMPRODUCT('FD inverse'!$A$31:$BH$31,'FD mesh'!$B$84:$BI$84,$E1025:$BL1025)+'FD inverse'!$A$31*$C1026/Setup!$B$17+INDEX('FD inverse'!$A$31:$BH$31,1,'FD mesh'!$B$15+1)*Setup!$B$22</f>
        <v>15.2946884002508</v>
      </c>
      <c r="AH1026" s="0" t="n">
        <f aca="false">SUMPRODUCT('FD inverse'!$A$32:$BH$32,'FD mesh'!$B$84:$BI$84,$E1025:$BL1025)+'FD inverse'!$A$32*$C1026/Setup!$B$17+INDEX('FD inverse'!$A$32:$BH$32,1,'FD mesh'!$B$15+1)*Setup!$B$22</f>
        <v>15.2742847797098</v>
      </c>
      <c r="AI1026" s="0" t="n">
        <f aca="false">SUMPRODUCT('FD inverse'!$A$33:$BH$33,'FD mesh'!$B$84:$BI$84,$E1025:$BL1025)+'FD inverse'!$A$33*$C1026/Setup!$B$17+INDEX('FD inverse'!$A$33:$BH$33,1,'FD mesh'!$B$15+1)*Setup!$B$22</f>
        <v>15.2538674921505</v>
      </c>
      <c r="AJ1026" s="0" t="n">
        <f aca="false">SUMPRODUCT('FD inverse'!$A$34:$BH$34,'FD mesh'!$B$84:$BI$84,$E1025:$BL1025)+'FD inverse'!$A$34*$C1026/Setup!$B$17+INDEX('FD inverse'!$A$34:$BH$34,1,'FD mesh'!$B$15+1)*Setup!$B$22</f>
        <v>15.2334278787992</v>
      </c>
      <c r="AK1026" s="0" t="n">
        <f aca="false">SUMPRODUCT('FD inverse'!$A$35:$BH$35,'FD mesh'!$B$84:$BI$84,$E1025:$BL1025)+'FD inverse'!$A$35*$C1026/Setup!$B$17+INDEX('FD inverse'!$A$35:$BH$35,1,'FD mesh'!$B$15+1)*Setup!$B$22</f>
        <v>15.2129596534163</v>
      </c>
      <c r="AL1026" s="0" t="n">
        <f aca="false">SUMPRODUCT('FD inverse'!$A$36:$BH$36,'FD mesh'!$B$84:$BI$84,$E1025:$BL1025)+'FD inverse'!$A$36*$C1026/Setup!$B$17+INDEX('FD inverse'!$A$36:$BH$36,1,'FD mesh'!$B$15+1)*Setup!$B$22</f>
        <v>15.1924586847231</v>
      </c>
      <c r="AM1026" s="0" t="n">
        <f aca="false">SUMPRODUCT('FD inverse'!$A$37:$BH$37,'FD mesh'!$B$84:$BI$84,$E1025:$BL1025)+'FD inverse'!$A$37*$C1026/Setup!$B$17+INDEX('FD inverse'!$A$37:$BH$37,1,'FD mesh'!$B$15+1)*Setup!$B$22</f>
        <v>15.1719227836239</v>
      </c>
      <c r="AN1026" s="0" t="n">
        <f aca="false">SUMPRODUCT('FD inverse'!$A$38:$BH$38,'FD mesh'!$B$84:$BI$84,$E1025:$BL1025)+'FD inverse'!$A$38*$C1026/Setup!$B$17+INDEX('FD inverse'!$A$38:$BH$38,1,'FD mesh'!$B$15+1)*Setup!$B$22</f>
        <v>15.1513514956143</v>
      </c>
      <c r="AO1026" s="0" t="n">
        <f aca="false">SUMPRODUCT('FD inverse'!$A$39:$BH$39,'FD mesh'!$B$84:$BI$84,$E1025:$BL1025)+'FD inverse'!$A$39*$C1026/Setup!$B$17+INDEX('FD inverse'!$A$39:$BH$39,1,'FD mesh'!$B$15+1)*Setup!$B$22</f>
        <v>15.1307458985261</v>
      </c>
      <c r="AP1026" s="0" t="n">
        <f aca="false">SUMPRODUCT('FD inverse'!$A$40:$BH$40,'FD mesh'!$B$84:$BI$84,$E1025:$BL1025)+'FD inverse'!$A$40*$C1026/Setup!$B$17+INDEX('FD inverse'!$A$40:$BH$40,1,'FD mesh'!$B$15+1)*Setup!$B$22</f>
        <v>15.1101084055508</v>
      </c>
      <c r="AQ1026" s="0" t="n">
        <f aca="false">SUMPRODUCT('FD inverse'!$A$41:$BH$41,'FD mesh'!$B$84:$BI$84,$E1025:$BL1025)+'FD inverse'!$A$41*$C1026/Setup!$B$17+INDEX('FD inverse'!$A$41:$BH$41,1,'FD mesh'!$B$15+1)*Setup!$B$22</f>
        <v>15.089442573293</v>
      </c>
      <c r="AR1026" s="0" t="n">
        <f aca="false">SUMPRODUCT('FD inverse'!$A$42:$BH$42,'FD mesh'!$B$84:$BI$84,$E1025:$BL1025)+'FD inverse'!$A$42*$C1026/Setup!$B$17+INDEX('FD inverse'!$A$42:$BH$42,1,'FD mesh'!$B$15+1)*Setup!$B$22</f>
        <v>15.0687529144457</v>
      </c>
      <c r="AS1026" s="0" t="n">
        <f aca="false">SUMPRODUCT('FD inverse'!$A$43:$BH$43,'FD mesh'!$B$84:$BI$84,$E1025:$BL1025)+'FD inverse'!$A$43*$C1026/Setup!$B$17+INDEX('FD inverse'!$A$43:$BH$43,1,'FD mesh'!$B$15+1)*Setup!$B$22</f>
        <v>0</v>
      </c>
      <c r="AT1026" s="0" t="n">
        <f aca="false">SUMPRODUCT('FD inverse'!$A$44:$BH$44,'FD mesh'!$B$84:$BI$84,$E1025:$BL1025)+'FD inverse'!$A$44*$C1026/Setup!$B$17+INDEX('FD inverse'!$A$44:$BH$44,1,'FD mesh'!$B$15+1)*Setup!$B$22</f>
        <v>0</v>
      </c>
      <c r="AU1026" s="0" t="n">
        <f aca="false">SUMPRODUCT('FD inverse'!$A$45:$BH$45,'FD mesh'!$B$84:$BI$84,$E1025:$BL1025)+'FD inverse'!$A$45*$C1026/Setup!$B$17+INDEX('FD inverse'!$A$45:$BH$45,1,'FD mesh'!$B$15+1)*Setup!$B$22</f>
        <v>0</v>
      </c>
      <c r="AV1026" s="0" t="n">
        <f aca="false">SUMPRODUCT('FD inverse'!$A$46:$BH$46,'FD mesh'!$B$84:$BI$84,$E1025:$BL1025)+'FD inverse'!$A$46*$C1026/Setup!$B$17+INDEX('FD inverse'!$A$46:$BH$46,1,'FD mesh'!$B$15+1)*Setup!$B$22</f>
        <v>0</v>
      </c>
      <c r="AW1026" s="0" t="n">
        <f aca="false">SUMPRODUCT('FD inverse'!$A$47:$BH$47,'FD mesh'!$B$84:$BI$84,$E1025:$BL1025)+'FD inverse'!$A$47*$C1026/Setup!$B$17+INDEX('FD inverse'!$A$47:$BH$47,1,'FD mesh'!$B$15+1)*Setup!$B$22</f>
        <v>0</v>
      </c>
      <c r="AX1026" s="0" t="n">
        <f aca="false">SUMPRODUCT('FD inverse'!$A$48:$BH$48,'FD mesh'!$B$84:$BI$84,$E1025:$BL1025)+'FD inverse'!$A$48*$C1026/Setup!$B$17+INDEX('FD inverse'!$A$48:$BH$48,1,'FD mesh'!$B$15+1)*Setup!$B$22</f>
        <v>0</v>
      </c>
      <c r="AY1026" s="0" t="n">
        <f aca="false">SUMPRODUCT('FD inverse'!$A$49:$BH$49,'FD mesh'!$B$84:$BI$84,$E1025:$BL1025)+'FD inverse'!$A$49*$C1026/Setup!$B$17+INDEX('FD inverse'!$A$49:$BH$49,1,'FD mesh'!$B$15+1)*Setup!$B$22</f>
        <v>0</v>
      </c>
      <c r="AZ1026" s="0" t="n">
        <f aca="false">SUMPRODUCT('FD inverse'!$A$50:$BH$50,'FD mesh'!$B$84:$BI$84,$E1025:$BL1025)+'FD inverse'!$A$50*$C1026/Setup!$B$17+INDEX('FD inverse'!$A$50:$BH$50,1,'FD mesh'!$B$15+1)*Setup!$B$22</f>
        <v>0</v>
      </c>
      <c r="BA1026" s="0" t="n">
        <f aca="false">SUMPRODUCT('FD inverse'!$A$51:$BH$51,'FD mesh'!$B$84:$BI$84,$E1025:$BL1025)+'FD inverse'!$A$51*$C1026/Setup!$B$17+INDEX('FD inverse'!$A$51:$BH$51,1,'FD mesh'!$B$15+1)*Setup!$B$22</f>
        <v>0</v>
      </c>
      <c r="BB1026" s="0" t="n">
        <f aca="false">SUMPRODUCT('FD inverse'!$A$52:$BH$52,'FD mesh'!$B$84:$BI$84,$E1025:$BL1025)+'FD inverse'!$A$52*$C1026/Setup!$B$17+INDEX('FD inverse'!$A$52:$BH$52,1,'FD mesh'!$B$15+1)*Setup!$B$22</f>
        <v>0</v>
      </c>
      <c r="BC1026" s="0" t="n">
        <f aca="false">SUMPRODUCT('FD inverse'!$A$53:$BH$53,'FD mesh'!$B$84:$BI$84,$E1025:$BL1025)+'FD inverse'!$A$53*$C1026/Setup!$B$17+INDEX('FD inverse'!$A$53:$BH$53,1,'FD mesh'!$B$15+1)*Setup!$B$22</f>
        <v>0</v>
      </c>
      <c r="BD1026" s="0" t="n">
        <f aca="false">SUMPRODUCT('FD inverse'!$A$54:$BH$54,'FD mesh'!$B$84:$BI$84,$E1025:$BL1025)+'FD inverse'!$A$54*$C1026/Setup!$B$17+INDEX('FD inverse'!$A$54:$BH$54,1,'FD mesh'!$B$15+1)*Setup!$B$22</f>
        <v>0</v>
      </c>
      <c r="BE1026" s="0" t="n">
        <f aca="false">SUMPRODUCT('FD inverse'!$A$55:$BH$55,'FD mesh'!$B$84:$BI$84,$E1025:$BL1025)+'FD inverse'!$A$55*$C1026/Setup!$B$17+INDEX('FD inverse'!$A$55:$BH$55,1,'FD mesh'!$B$15+1)*Setup!$B$22</f>
        <v>0</v>
      </c>
      <c r="BF1026" s="0" t="n">
        <f aca="false">SUMPRODUCT('FD inverse'!$A$56:$BH$56,'FD mesh'!$B$84:$BI$84,$E1025:$BL1025)+'FD inverse'!$A$56*$C1026/Setup!$B$17+INDEX('FD inverse'!$A$56:$BH$56,1,'FD mesh'!$B$15+1)*Setup!$B$22</f>
        <v>0</v>
      </c>
      <c r="BG1026" s="0" t="n">
        <f aca="false">SUMPRODUCT('FD inverse'!$A$57:$BH$57,'FD mesh'!$B$84:$BI$84,$E1025:$BL1025)+'FD inverse'!$A$57*$C1026/Setup!$B$17+INDEX('FD inverse'!$A$57:$BH$57,1,'FD mesh'!$B$15+1)*Setup!$B$22</f>
        <v>0</v>
      </c>
      <c r="BH1026" s="0" t="n">
        <f aca="false">SUMPRODUCT('FD inverse'!$A$58:$BH$58,'FD mesh'!$B$84:$BI$84,$E1025:$BL1025)+'FD inverse'!$A$58*$C1026/Setup!$B$17+INDEX('FD inverse'!$A$58:$BH$58,1,'FD mesh'!$B$15+1)*Setup!$B$22</f>
        <v>0</v>
      </c>
      <c r="BI1026" s="0" t="n">
        <f aca="false">SUMPRODUCT('FD inverse'!$A$59:$BH$59,'FD mesh'!$B$84:$BI$84,$E1025:$BL1025)+'FD inverse'!$A$59*$C1026/Setup!$B$17+INDEX('FD inverse'!$A$59:$BH$59,1,'FD mesh'!$B$15+1)*Setup!$B$22</f>
        <v>0</v>
      </c>
      <c r="BJ1026" s="0" t="n">
        <f aca="false">SUMPRODUCT('FD inverse'!$A$60:$BH$60,'FD mesh'!$B$84:$BI$84,$E1025:$BL1025)+'FD inverse'!$A$60*$C1026/Setup!$B$17+INDEX('FD inverse'!$A$60:$BH$60,1,'FD mesh'!$B$15+1)*Setup!$B$22</f>
        <v>0</v>
      </c>
      <c r="BK1026" s="0" t="n">
        <f aca="false">SUMPRODUCT('FD inverse'!$A$61:$BH$61,'FD mesh'!$B$84:$BI$84,$E1025:$BL1025)+'FD inverse'!$A$61*$C1026/Setup!$B$17+INDEX('FD inverse'!$A$61:$BH$61,1,'FD mesh'!$B$15+1)*Setup!$B$22</f>
        <v>0</v>
      </c>
      <c r="BL1026" s="0" t="n">
        <f aca="false">SUMPRODUCT('FD inverse'!$A$62:$BH$62,'FD mesh'!$B$84:$BI$84,$E1025:$BL1025)+'FD inverse'!$A$62*$C1026/Setup!$B$17+INDEX('FD inverse'!$A$62:$BH$62,1,'FD mesh'!$B$15+1)*Setup!$B$22</f>
        <v>0</v>
      </c>
    </row>
    <row r="1027" customFormat="false" ht="15" hidden="false" customHeight="false" outlineLevel="0" collapsed="false">
      <c r="A1027" s="0" t="n">
        <v>1022</v>
      </c>
      <c r="B1027" s="0" t="n">
        <f aca="false">A1027*Setup!$B$11/3600</f>
        <v>85.1666666666667</v>
      </c>
      <c r="C1027" s="0" t="n">
        <f aca="false">Setup!$B$7+Setup!$B$8*COS(2*PI()*(B1027-Setup!$B$9)/24)</f>
        <v>26.9491093472405</v>
      </c>
      <c r="D1027" s="0" t="n">
        <f aca="false">(C1027-E1027)/Setup!$B$17</f>
        <v>13.2696217637406</v>
      </c>
      <c r="E1027" s="0" t="n">
        <f aca="false">SUMPRODUCT('FD inverse'!$A$3:$BH$3,'FD mesh'!$B$84:$BI$84,$E1026:$BL1026)+'FD inverse'!$A$3*$C1027/Setup!$B$17+INDEX('FD inverse'!$A$3:$BH$3,1,'FD mesh'!$B$15+1)*Setup!$B$22</f>
        <v>25.2240585179542</v>
      </c>
      <c r="F1027" s="0" t="n">
        <f aca="false">SUMPRODUCT('FD inverse'!$A$4:$BH$4,'FD mesh'!$B$84:$BI$84,$E1026:$BL1026)+'FD inverse'!$A$4*$C1027/Setup!$B$17+INDEX('FD inverse'!$A$4:$BH$4,1,'FD mesh'!$B$15+1)*Setup!$B$22</f>
        <v>24.8384492775132</v>
      </c>
      <c r="G1027" s="0" t="n">
        <f aca="false">SUMPRODUCT('FD inverse'!$A$5:$BH$5,'FD mesh'!$B$84:$BI$84,$E1026:$BL1026)+'FD inverse'!$A$5*$C1027/Setup!$B$17+INDEX('FD inverse'!$A$5:$BH$5,1,'FD mesh'!$B$15+1)*Setup!$B$22</f>
        <v>24.4697549742599</v>
      </c>
      <c r="H1027" s="0" t="n">
        <f aca="false">SUMPRODUCT('FD inverse'!$A$6:$BH$6,'FD mesh'!$B$84:$BI$84,$E1026:$BL1026)+'FD inverse'!$A$6*$C1027/Setup!$B$17+INDEX('FD inverse'!$A$6:$BH$6,1,'FD mesh'!$B$15+1)*Setup!$B$22</f>
        <v>23.2562913244641</v>
      </c>
      <c r="I1027" s="0" t="n">
        <f aca="false">SUMPRODUCT('FD inverse'!$A$7:$BH$7,'FD mesh'!$B$84:$BI$84,$E1026:$BL1026)+'FD inverse'!$A$7*$C1027/Setup!$B$17+INDEX('FD inverse'!$A$7:$BH$7,1,'FD mesh'!$B$15+1)*Setup!$B$22</f>
        <v>23.1549056872752</v>
      </c>
      <c r="J1027" s="0" t="n">
        <f aca="false">SUMPRODUCT('FD inverse'!$A$8:$BH$8,'FD mesh'!$B$84:$BI$84,$E1026:$BL1026)+'FD inverse'!$A$8*$C1027/Setup!$B$17+INDEX('FD inverse'!$A$8:$BH$8,1,'FD mesh'!$B$15+1)*Setup!$B$22</f>
        <v>23.0647821607754</v>
      </c>
      <c r="K1027" s="0" t="n">
        <f aca="false">SUMPRODUCT('FD inverse'!$A$9:$BH$9,'FD mesh'!$B$84:$BI$84,$E1026:$BL1026)+'FD inverse'!$A$9*$C1027/Setup!$B$17+INDEX('FD inverse'!$A$9:$BH$9,1,'FD mesh'!$B$15+1)*Setup!$B$22</f>
        <v>22.9852235415918</v>
      </c>
      <c r="L1027" s="0" t="n">
        <f aca="false">SUMPRODUCT('FD inverse'!$A$10:$BH$10,'FD mesh'!$B$84:$BI$84,$E1026:$BL1026)+'FD inverse'!$A$10*$C1027/Setup!$B$17+INDEX('FD inverse'!$A$10:$BH$10,1,'FD mesh'!$B$15+1)*Setup!$B$22</f>
        <v>22.9155861354901</v>
      </c>
      <c r="M1027" s="0" t="n">
        <f aca="false">SUMPRODUCT('FD inverse'!$A$11:$BH$11,'FD mesh'!$B$84:$BI$84,$E1026:$BL1026)+'FD inverse'!$A$11*$C1027/Setup!$B$17+INDEX('FD inverse'!$A$11:$BH$11,1,'FD mesh'!$B$15+1)*Setup!$B$22</f>
        <v>22.8552898206863</v>
      </c>
      <c r="N1027" s="0" t="n">
        <f aca="false">SUMPRODUCT('FD inverse'!$A$12:$BH$12,'FD mesh'!$B$84:$BI$84,$E1026:$BL1026)+'FD inverse'!$A$12*$C1027/Setup!$B$17+INDEX('FD inverse'!$A$12:$BH$12,1,'FD mesh'!$B$15+1)*Setup!$B$22</f>
        <v>22.8038265143551</v>
      </c>
      <c r="O1027" s="0" t="n">
        <f aca="false">SUMPRODUCT('FD inverse'!$A$13:$BH$13,'FD mesh'!$B$84:$BI$84,$E1026:$BL1026)+'FD inverse'!$A$13*$C1027/Setup!$B$17+INDEX('FD inverse'!$A$13:$BH$13,1,'FD mesh'!$B$15+1)*Setup!$B$22</f>
        <v>22.7607671413388</v>
      </c>
      <c r="P1027" s="0" t="n">
        <f aca="false">SUMPRODUCT('FD inverse'!$A$14:$BH$14,'FD mesh'!$B$84:$BI$84,$E1026:$BL1026)+'FD inverse'!$A$14*$C1027/Setup!$B$17+INDEX('FD inverse'!$A$14:$BH$14,1,'FD mesh'!$B$15+1)*Setup!$B$22</f>
        <v>22.7257671916185</v>
      </c>
      <c r="Q1027" s="0" t="n">
        <f aca="false">SUMPRODUCT('FD inverse'!$A$15:$BH$15,'FD mesh'!$B$84:$BI$84,$E1026:$BL1026)+'FD inverse'!$A$15*$C1027/Setup!$B$17+INDEX('FD inverse'!$A$15:$BH$15,1,'FD mesh'!$B$15+1)*Setup!$B$22</f>
        <v>22.6985709395373</v>
      </c>
      <c r="R1027" s="0" t="n">
        <f aca="false">SUMPRODUCT('FD inverse'!$A$16:$BH$16,'FD mesh'!$B$84:$BI$84,$E1026:$BL1026)+'FD inverse'!$A$16*$C1027/Setup!$B$17+INDEX('FD inverse'!$A$16:$BH$16,1,'FD mesh'!$B$15+1)*Setup!$B$22</f>
        <v>22.6790143832916</v>
      </c>
      <c r="S1027" s="0" t="n">
        <f aca="false">SUMPRODUCT('FD inverse'!$A$17:$BH$17,'FD mesh'!$B$84:$BI$84,$E1026:$BL1026)+'FD inverse'!$A$17*$C1027/Setup!$B$17+INDEX('FD inverse'!$A$17:$BH$17,1,'FD mesh'!$B$15+1)*Setup!$B$22</f>
        <v>22.1716920278825</v>
      </c>
      <c r="T1027" s="0" t="n">
        <f aca="false">SUMPRODUCT('FD inverse'!$A$18:$BH$18,'FD mesh'!$B$84:$BI$84,$E1026:$BL1026)+'FD inverse'!$A$18*$C1027/Setup!$B$17+INDEX('FD inverse'!$A$18:$BH$18,1,'FD mesh'!$B$15+1)*Setup!$B$22</f>
        <v>21.6677766476339</v>
      </c>
      <c r="U1027" s="0" t="n">
        <f aca="false">SUMPRODUCT('FD inverse'!$A$19:$BH$19,'FD mesh'!$B$84:$BI$84,$E1026:$BL1026)+'FD inverse'!$A$19*$C1027/Setup!$B$17+INDEX('FD inverse'!$A$19:$BH$19,1,'FD mesh'!$B$15+1)*Setup!$B$22</f>
        <v>21.1669220919776</v>
      </c>
      <c r="V1027" s="0" t="n">
        <f aca="false">SUMPRODUCT('FD inverse'!$A$20:$BH$20,'FD mesh'!$B$84:$BI$84,$E1026:$BL1026)+'FD inverse'!$A$20*$C1027/Setup!$B$17+INDEX('FD inverse'!$A$20:$BH$20,1,'FD mesh'!$B$15+1)*Setup!$B$22</f>
        <v>20.6688036274449</v>
      </c>
      <c r="W1027" s="0" t="n">
        <f aca="false">SUMPRODUCT('FD inverse'!$A$21:$BH$21,'FD mesh'!$B$84:$BI$84,$E1026:$BL1026)+'FD inverse'!$A$21*$C1027/Setup!$B$17+INDEX('FD inverse'!$A$21:$BH$21,1,'FD mesh'!$B$15+1)*Setup!$B$22</f>
        <v>20.1731167750171</v>
      </c>
      <c r="X1027" s="0" t="n">
        <f aca="false">SUMPRODUCT('FD inverse'!$A$22:$BH$22,'FD mesh'!$B$84:$BI$84,$E1026:$BL1026)+'FD inverse'!$A$22*$C1027/Setup!$B$17+INDEX('FD inverse'!$A$22:$BH$22,1,'FD mesh'!$B$15+1)*Setup!$B$22</f>
        <v>19.6795760406862</v>
      </c>
      <c r="Y1027" s="0" t="n">
        <f aca="false">SUMPRODUCT('FD inverse'!$A$23:$BH$23,'FD mesh'!$B$84:$BI$84,$E1026:$BL1026)+'FD inverse'!$A$23*$C1027/Setup!$B$17+INDEX('FD inverse'!$A$23:$BH$23,1,'FD mesh'!$B$15+1)*Setup!$B$22</f>
        <v>19.1879135513665</v>
      </c>
      <c r="Z1027" s="0" t="n">
        <f aca="false">SUMPRODUCT('FD inverse'!$A$24:$BH$24,'FD mesh'!$B$84:$BI$84,$E1026:$BL1026)+'FD inverse'!$A$24*$C1027/Setup!$B$17+INDEX('FD inverse'!$A$24:$BH$24,1,'FD mesh'!$B$15+1)*Setup!$B$22</f>
        <v>18.6978776075006</v>
      </c>
      <c r="AA1027" s="0" t="n">
        <f aca="false">SUMPRODUCT('FD inverse'!$A$25:$BH$25,'FD mesh'!$B$84:$BI$84,$E1026:$BL1026)+'FD inverse'!$A$25*$C1027/Setup!$B$17+INDEX('FD inverse'!$A$25:$BH$25,1,'FD mesh'!$B$15+1)*Setup!$B$22</f>
        <v>18.2092311629605</v>
      </c>
      <c r="AB1027" s="0" t="n">
        <f aca="false">SUMPRODUCT('FD inverse'!$A$26:$BH$26,'FD mesh'!$B$84:$BI$84,$E1026:$BL1026)+'FD inverse'!$A$26*$C1027/Setup!$B$17+INDEX('FD inverse'!$A$26:$BH$26,1,'FD mesh'!$B$15+1)*Setup!$B$22</f>
        <v>17.7217502421628</v>
      </c>
      <c r="AC1027" s="0" t="n">
        <f aca="false">SUMPRODUCT('FD inverse'!$A$27:$BH$27,'FD mesh'!$B$84:$BI$84,$E1026:$BL1026)+'FD inverse'!$A$27*$C1027/Setup!$B$17+INDEX('FD inverse'!$A$27:$BH$27,1,'FD mesh'!$B$15+1)*Setup!$B$22</f>
        <v>17.2352223037044</v>
      </c>
      <c r="AD1027" s="0" t="n">
        <f aca="false">SUMPRODUCT('FD inverse'!$A$28:$BH$28,'FD mesh'!$B$84:$BI$84,$E1026:$BL1026)+'FD inverse'!$A$28*$C1027/Setup!$B$17+INDEX('FD inverse'!$A$28:$BH$28,1,'FD mesh'!$B$15+1)*Setup!$B$22</f>
        <v>16.7494445592714</v>
      </c>
      <c r="AE1027" s="0" t="n">
        <f aca="false">SUMPRODUCT('FD inverse'!$A$29:$BH$29,'FD mesh'!$B$84:$BI$84,$E1026:$BL1026)+'FD inverse'!$A$29*$C1027/Setup!$B$17+INDEX('FD inverse'!$A$29:$BH$29,1,'FD mesh'!$B$15+1)*Setup!$B$22</f>
        <v>16.2642222560978</v>
      </c>
      <c r="AF1027" s="0" t="n">
        <f aca="false">SUMPRODUCT('FD inverse'!$A$30:$BH$30,'FD mesh'!$B$84:$BI$84,$E1026:$BL1026)+'FD inverse'!$A$30*$C1027/Setup!$B$17+INDEX('FD inverse'!$A$30:$BH$30,1,'FD mesh'!$B$15+1)*Setup!$B$22</f>
        <v>15.7793669308397</v>
      </c>
      <c r="AG1027" s="0" t="n">
        <f aca="false">SUMPRODUCT('FD inverse'!$A$31:$BH$31,'FD mesh'!$B$84:$BI$84,$E1026:$BL1026)+'FD inverse'!$A$31*$C1027/Setup!$B$17+INDEX('FD inverse'!$A$31:$BH$31,1,'FD mesh'!$B$15+1)*Setup!$B$22</f>
        <v>15.2946946423927</v>
      </c>
      <c r="AH1027" s="0" t="n">
        <f aca="false">SUMPRODUCT('FD inverse'!$A$32:$BH$32,'FD mesh'!$B$84:$BI$84,$E1026:$BL1026)+'FD inverse'!$A$32*$C1027/Setup!$B$17+INDEX('FD inverse'!$A$32:$BH$32,1,'FD mesh'!$B$15+1)*Setup!$B$22</f>
        <v>15.2742679249391</v>
      </c>
      <c r="AI1027" s="0" t="n">
        <f aca="false">SUMPRODUCT('FD inverse'!$A$33:$BH$33,'FD mesh'!$B$84:$BI$84,$E1026:$BL1026)+'FD inverse'!$A$33*$C1027/Setup!$B$17+INDEX('FD inverse'!$A$33:$BH$33,1,'FD mesh'!$B$15+1)*Setup!$B$22</f>
        <v>15.2538326752124</v>
      </c>
      <c r="AJ1027" s="0" t="n">
        <f aca="false">SUMPRODUCT('FD inverse'!$A$34:$BH$34,'FD mesh'!$B$84:$BI$84,$E1026:$BL1026)+'FD inverse'!$A$34*$C1027/Setup!$B$17+INDEX('FD inverse'!$A$34:$BH$34,1,'FD mesh'!$B$15+1)*Setup!$B$22</f>
        <v>15.2333798003496</v>
      </c>
      <c r="AK1027" s="0" t="n">
        <f aca="false">SUMPRODUCT('FD inverse'!$A$35:$BH$35,'FD mesh'!$B$84:$BI$84,$E1026:$BL1026)+'FD inverse'!$A$35*$C1027/Setup!$B$17+INDEX('FD inverse'!$A$35:$BH$35,1,'FD mesh'!$B$15+1)*Setup!$B$22</f>
        <v>15.2129025870683</v>
      </c>
      <c r="AL1027" s="0" t="n">
        <f aca="false">SUMPRODUCT('FD inverse'!$A$36:$BH$36,'FD mesh'!$B$84:$BI$84,$E1026:$BL1026)+'FD inverse'!$A$36*$C1027/Setup!$B$17+INDEX('FD inverse'!$A$36:$BH$36,1,'FD mesh'!$B$15+1)*Setup!$B$22</f>
        <v>15.1923964854873</v>
      </c>
      <c r="AM1027" s="0" t="n">
        <f aca="false">SUMPRODUCT('FD inverse'!$A$37:$BH$37,'FD mesh'!$B$84:$BI$84,$E1026:$BL1026)+'FD inverse'!$A$37*$C1027/Setup!$B$17+INDEX('FD inverse'!$A$37:$BH$37,1,'FD mesh'!$B$15+1)*Setup!$B$22</f>
        <v>15.1718588972204</v>
      </c>
      <c r="AN1027" s="0" t="n">
        <f aca="false">SUMPRODUCT('FD inverse'!$A$38:$BH$38,'FD mesh'!$B$84:$BI$84,$E1026:$BL1026)+'FD inverse'!$A$38*$C1027/Setup!$B$17+INDEX('FD inverse'!$A$38:$BH$38,1,'FD mesh'!$B$15+1)*Setup!$B$22</f>
        <v>15.1512889681846</v>
      </c>
      <c r="AO1027" s="0" t="n">
        <f aca="false">SUMPRODUCT('FD inverse'!$A$39:$BH$39,'FD mesh'!$B$84:$BI$84,$E1026:$BL1026)+'FD inverse'!$A$39*$C1027/Setup!$B$17+INDEX('FD inverse'!$A$39:$BH$39,1,'FD mesh'!$B$15+1)*Setup!$B$22</f>
        <v>15.1306873863236</v>
      </c>
      <c r="AP1027" s="0" t="n">
        <f aca="false">SUMPRODUCT('FD inverse'!$A$40:$BH$40,'FD mesh'!$B$84:$BI$84,$E1026:$BL1026)+'FD inverse'!$A$40*$C1027/Setup!$B$17+INDEX('FD inverse'!$A$40:$BH$40,1,'FD mesh'!$B$15+1)*Setup!$B$22</f>
        <v>15.1100561842381</v>
      </c>
      <c r="AQ1027" s="0" t="n">
        <f aca="false">SUMPRODUCT('FD inverse'!$A$41:$BH$41,'FD mesh'!$B$84:$BI$84,$E1026:$BL1026)+'FD inverse'!$A$41*$C1027/Setup!$B$17+INDEX('FD inverse'!$A$41:$BH$41,1,'FD mesh'!$B$15+1)*Setup!$B$22</f>
        <v>15.0893985465213</v>
      </c>
      <c r="AR1027" s="0" t="n">
        <f aca="false">SUMPRODUCT('FD inverse'!$A$42:$BH$42,'FD mesh'!$B$84:$BI$84,$E1026:$BL1026)+'FD inverse'!$A$42*$C1027/Setup!$B$17+INDEX('FD inverse'!$A$42:$BH$42,1,'FD mesh'!$B$15+1)*Setup!$B$22</f>
        <v>15.0687186214387</v>
      </c>
      <c r="AS1027" s="0" t="n">
        <f aca="false">SUMPRODUCT('FD inverse'!$A$43:$BH$43,'FD mesh'!$B$84:$BI$84,$E1026:$BL1026)+'FD inverse'!$A$43*$C1027/Setup!$B$17+INDEX('FD inverse'!$A$43:$BH$43,1,'FD mesh'!$B$15+1)*Setup!$B$22</f>
        <v>0</v>
      </c>
      <c r="AT1027" s="0" t="n">
        <f aca="false">SUMPRODUCT('FD inverse'!$A$44:$BH$44,'FD mesh'!$B$84:$BI$84,$E1026:$BL1026)+'FD inverse'!$A$44*$C1027/Setup!$B$17+INDEX('FD inverse'!$A$44:$BH$44,1,'FD mesh'!$B$15+1)*Setup!$B$22</f>
        <v>0</v>
      </c>
      <c r="AU1027" s="0" t="n">
        <f aca="false">SUMPRODUCT('FD inverse'!$A$45:$BH$45,'FD mesh'!$B$84:$BI$84,$E1026:$BL1026)+'FD inverse'!$A$45*$C1027/Setup!$B$17+INDEX('FD inverse'!$A$45:$BH$45,1,'FD mesh'!$B$15+1)*Setup!$B$22</f>
        <v>0</v>
      </c>
      <c r="AV1027" s="0" t="n">
        <f aca="false">SUMPRODUCT('FD inverse'!$A$46:$BH$46,'FD mesh'!$B$84:$BI$84,$E1026:$BL1026)+'FD inverse'!$A$46*$C1027/Setup!$B$17+INDEX('FD inverse'!$A$46:$BH$46,1,'FD mesh'!$B$15+1)*Setup!$B$22</f>
        <v>0</v>
      </c>
      <c r="AW1027" s="0" t="n">
        <f aca="false">SUMPRODUCT('FD inverse'!$A$47:$BH$47,'FD mesh'!$B$84:$BI$84,$E1026:$BL1026)+'FD inverse'!$A$47*$C1027/Setup!$B$17+INDEX('FD inverse'!$A$47:$BH$47,1,'FD mesh'!$B$15+1)*Setup!$B$22</f>
        <v>0</v>
      </c>
      <c r="AX1027" s="0" t="n">
        <f aca="false">SUMPRODUCT('FD inverse'!$A$48:$BH$48,'FD mesh'!$B$84:$BI$84,$E1026:$BL1026)+'FD inverse'!$A$48*$C1027/Setup!$B$17+INDEX('FD inverse'!$A$48:$BH$48,1,'FD mesh'!$B$15+1)*Setup!$B$22</f>
        <v>0</v>
      </c>
      <c r="AY1027" s="0" t="n">
        <f aca="false">SUMPRODUCT('FD inverse'!$A$49:$BH$49,'FD mesh'!$B$84:$BI$84,$E1026:$BL1026)+'FD inverse'!$A$49*$C1027/Setup!$B$17+INDEX('FD inverse'!$A$49:$BH$49,1,'FD mesh'!$B$15+1)*Setup!$B$22</f>
        <v>0</v>
      </c>
      <c r="AZ1027" s="0" t="n">
        <f aca="false">SUMPRODUCT('FD inverse'!$A$50:$BH$50,'FD mesh'!$B$84:$BI$84,$E1026:$BL1026)+'FD inverse'!$A$50*$C1027/Setup!$B$17+INDEX('FD inverse'!$A$50:$BH$50,1,'FD mesh'!$B$15+1)*Setup!$B$22</f>
        <v>0</v>
      </c>
      <c r="BA1027" s="0" t="n">
        <f aca="false">SUMPRODUCT('FD inverse'!$A$51:$BH$51,'FD mesh'!$B$84:$BI$84,$E1026:$BL1026)+'FD inverse'!$A$51*$C1027/Setup!$B$17+INDEX('FD inverse'!$A$51:$BH$51,1,'FD mesh'!$B$15+1)*Setup!$B$22</f>
        <v>0</v>
      </c>
      <c r="BB1027" s="0" t="n">
        <f aca="false">SUMPRODUCT('FD inverse'!$A$52:$BH$52,'FD mesh'!$B$84:$BI$84,$E1026:$BL1026)+'FD inverse'!$A$52*$C1027/Setup!$B$17+INDEX('FD inverse'!$A$52:$BH$52,1,'FD mesh'!$B$15+1)*Setup!$B$22</f>
        <v>0</v>
      </c>
      <c r="BC1027" s="0" t="n">
        <f aca="false">SUMPRODUCT('FD inverse'!$A$53:$BH$53,'FD mesh'!$B$84:$BI$84,$E1026:$BL1026)+'FD inverse'!$A$53*$C1027/Setup!$B$17+INDEX('FD inverse'!$A$53:$BH$53,1,'FD mesh'!$B$15+1)*Setup!$B$22</f>
        <v>0</v>
      </c>
      <c r="BD1027" s="0" t="n">
        <f aca="false">SUMPRODUCT('FD inverse'!$A$54:$BH$54,'FD mesh'!$B$84:$BI$84,$E1026:$BL1026)+'FD inverse'!$A$54*$C1027/Setup!$B$17+INDEX('FD inverse'!$A$54:$BH$54,1,'FD mesh'!$B$15+1)*Setup!$B$22</f>
        <v>0</v>
      </c>
      <c r="BE1027" s="0" t="n">
        <f aca="false">SUMPRODUCT('FD inverse'!$A$55:$BH$55,'FD mesh'!$B$84:$BI$84,$E1026:$BL1026)+'FD inverse'!$A$55*$C1027/Setup!$B$17+INDEX('FD inverse'!$A$55:$BH$55,1,'FD mesh'!$B$15+1)*Setup!$B$22</f>
        <v>0</v>
      </c>
      <c r="BF1027" s="0" t="n">
        <f aca="false">SUMPRODUCT('FD inverse'!$A$56:$BH$56,'FD mesh'!$B$84:$BI$84,$E1026:$BL1026)+'FD inverse'!$A$56*$C1027/Setup!$B$17+INDEX('FD inverse'!$A$56:$BH$56,1,'FD mesh'!$B$15+1)*Setup!$B$22</f>
        <v>0</v>
      </c>
      <c r="BG1027" s="0" t="n">
        <f aca="false">SUMPRODUCT('FD inverse'!$A$57:$BH$57,'FD mesh'!$B$84:$BI$84,$E1026:$BL1026)+'FD inverse'!$A$57*$C1027/Setup!$B$17+INDEX('FD inverse'!$A$57:$BH$57,1,'FD mesh'!$B$15+1)*Setup!$B$22</f>
        <v>0</v>
      </c>
      <c r="BH1027" s="0" t="n">
        <f aca="false">SUMPRODUCT('FD inverse'!$A$58:$BH$58,'FD mesh'!$B$84:$BI$84,$E1026:$BL1026)+'FD inverse'!$A$58*$C1027/Setup!$B$17+INDEX('FD inverse'!$A$58:$BH$58,1,'FD mesh'!$B$15+1)*Setup!$B$22</f>
        <v>0</v>
      </c>
      <c r="BI1027" s="0" t="n">
        <f aca="false">SUMPRODUCT('FD inverse'!$A$59:$BH$59,'FD mesh'!$B$84:$BI$84,$E1026:$BL1026)+'FD inverse'!$A$59*$C1027/Setup!$B$17+INDEX('FD inverse'!$A$59:$BH$59,1,'FD mesh'!$B$15+1)*Setup!$B$22</f>
        <v>0</v>
      </c>
      <c r="BJ1027" s="0" t="n">
        <f aca="false">SUMPRODUCT('FD inverse'!$A$60:$BH$60,'FD mesh'!$B$84:$BI$84,$E1026:$BL1026)+'FD inverse'!$A$60*$C1027/Setup!$B$17+INDEX('FD inverse'!$A$60:$BH$60,1,'FD mesh'!$B$15+1)*Setup!$B$22</f>
        <v>0</v>
      </c>
      <c r="BK1027" s="0" t="n">
        <f aca="false">SUMPRODUCT('FD inverse'!$A$61:$BH$61,'FD mesh'!$B$84:$BI$84,$E1026:$BL1026)+'FD inverse'!$A$61*$C1027/Setup!$B$17+INDEX('FD inverse'!$A$61:$BH$61,1,'FD mesh'!$B$15+1)*Setup!$B$22</f>
        <v>0</v>
      </c>
      <c r="BL1027" s="0" t="n">
        <f aca="false">SUMPRODUCT('FD inverse'!$A$62:$BH$62,'FD mesh'!$B$84:$BI$84,$E1026:$BL1026)+'FD inverse'!$A$62*$C1027/Setup!$B$17+INDEX('FD inverse'!$A$62:$BH$62,1,'FD mesh'!$B$15+1)*Setup!$B$22</f>
        <v>0</v>
      </c>
    </row>
    <row r="1028" customFormat="false" ht="15" hidden="false" customHeight="false" outlineLevel="0" collapsed="false">
      <c r="A1028" s="0" t="n">
        <v>1023</v>
      </c>
      <c r="B1028" s="0" t="n">
        <f aca="false">A1028*Setup!$B$11/3600</f>
        <v>85.25</v>
      </c>
      <c r="C1028" s="0" t="n">
        <f aca="false">Setup!$B$7+Setup!$B$8*COS(2*PI()*(B1028-Setup!$B$9)/24)</f>
        <v>27.0073592299159</v>
      </c>
      <c r="D1028" s="0" t="n">
        <f aca="false">(C1028-E1028)/Setup!$B$17</f>
        <v>13.3927990405935</v>
      </c>
      <c r="E1028" s="0" t="n">
        <f aca="false">SUMPRODUCT('FD inverse'!$A$3:$BH$3,'FD mesh'!$B$84:$BI$84,$E1027:$BL1027)+'FD inverse'!$A$3*$C1028/Setup!$B$17+INDEX('FD inverse'!$A$3:$BH$3,1,'FD mesh'!$B$15+1)*Setup!$B$22</f>
        <v>25.2662953546388</v>
      </c>
      <c r="F1028" s="0" t="n">
        <f aca="false">SUMPRODUCT('FD inverse'!$A$4:$BH$4,'FD mesh'!$B$84:$BI$84,$E1027:$BL1027)+'FD inverse'!$A$4*$C1028/Setup!$B$17+INDEX('FD inverse'!$A$4:$BH$4,1,'FD mesh'!$B$15+1)*Setup!$B$22</f>
        <v>24.8768661252806</v>
      </c>
      <c r="G1028" s="0" t="n">
        <f aca="false">SUMPRODUCT('FD inverse'!$A$5:$BH$5,'FD mesh'!$B$84:$BI$84,$E1027:$BL1027)+'FD inverse'!$A$5*$C1028/Setup!$B$17+INDEX('FD inverse'!$A$5:$BH$5,1,'FD mesh'!$B$15+1)*Setup!$B$22</f>
        <v>24.5041108749881</v>
      </c>
      <c r="H1028" s="0" t="n">
        <f aca="false">SUMPRODUCT('FD inverse'!$A$6:$BH$6,'FD mesh'!$B$84:$BI$84,$E1027:$BL1027)+'FD inverse'!$A$6*$C1028/Setup!$B$17+INDEX('FD inverse'!$A$6:$BH$6,1,'FD mesh'!$B$15+1)*Setup!$B$22</f>
        <v>23.2767044116196</v>
      </c>
      <c r="I1028" s="0" t="n">
        <f aca="false">SUMPRODUCT('FD inverse'!$A$7:$BH$7,'FD mesh'!$B$84:$BI$84,$E1027:$BL1027)+'FD inverse'!$A$7*$C1028/Setup!$B$17+INDEX('FD inverse'!$A$7:$BH$7,1,'FD mesh'!$B$15+1)*Setup!$B$22</f>
        <v>23.1741059302464</v>
      </c>
      <c r="J1028" s="0" t="n">
        <f aca="false">SUMPRODUCT('FD inverse'!$A$8:$BH$8,'FD mesh'!$B$84:$BI$84,$E1027:$BL1027)+'FD inverse'!$A$8*$C1028/Setup!$B$17+INDEX('FD inverse'!$A$8:$BH$8,1,'FD mesh'!$B$15+1)*Setup!$B$22</f>
        <v>23.0828350258474</v>
      </c>
      <c r="K1028" s="0" t="n">
        <f aca="false">SUMPRODUCT('FD inverse'!$A$9:$BH$9,'FD mesh'!$B$84:$BI$84,$E1027:$BL1027)+'FD inverse'!$A$9*$C1028/Setup!$B$17+INDEX('FD inverse'!$A$9:$BH$9,1,'FD mesh'!$B$15+1)*Setup!$B$22</f>
        <v>23.0022147793079</v>
      </c>
      <c r="L1028" s="0" t="n">
        <f aca="false">SUMPRODUCT('FD inverse'!$A$10:$BH$10,'FD mesh'!$B$84:$BI$84,$E1027:$BL1027)+'FD inverse'!$A$10*$C1028/Setup!$B$17+INDEX('FD inverse'!$A$10:$BH$10,1,'FD mesh'!$B$15+1)*Setup!$B$22</f>
        <v>22.9316188618045</v>
      </c>
      <c r="M1028" s="0" t="n">
        <f aca="false">SUMPRODUCT('FD inverse'!$A$11:$BH$11,'FD mesh'!$B$84:$BI$84,$E1027:$BL1027)+'FD inverse'!$A$11*$C1028/Setup!$B$17+INDEX('FD inverse'!$A$11:$BH$11,1,'FD mesh'!$B$15+1)*Setup!$B$22</f>
        <v>22.8704817798847</v>
      </c>
      <c r="N1028" s="0" t="n">
        <f aca="false">SUMPRODUCT('FD inverse'!$A$12:$BH$12,'FD mesh'!$B$84:$BI$84,$E1027:$BL1027)+'FD inverse'!$A$12*$C1028/Setup!$B$17+INDEX('FD inverse'!$A$12:$BH$12,1,'FD mesh'!$B$15+1)*Setup!$B$22</f>
        <v>22.8183075057517</v>
      </c>
      <c r="O1028" s="0" t="n">
        <f aca="false">SUMPRODUCT('FD inverse'!$A$13:$BH$13,'FD mesh'!$B$84:$BI$84,$E1027:$BL1027)+'FD inverse'!$A$13*$C1028/Setup!$B$17+INDEX('FD inverse'!$A$13:$BH$13,1,'FD mesh'!$B$15+1)*Setup!$B$22</f>
        <v>22.7746765893747</v>
      </c>
      <c r="P1028" s="0" t="n">
        <f aca="false">SUMPRODUCT('FD inverse'!$A$14:$BH$14,'FD mesh'!$B$84:$BI$84,$E1027:$BL1027)+'FD inverse'!$A$14*$C1028/Setup!$B$17+INDEX('FD inverse'!$A$14:$BH$14,1,'FD mesh'!$B$15+1)*Setup!$B$22</f>
        <v>22.7392518370307</v>
      </c>
      <c r="Q1028" s="0" t="n">
        <f aca="false">SUMPRODUCT('FD inverse'!$A$15:$BH$15,'FD mesh'!$B$84:$BI$84,$E1027:$BL1027)+'FD inverse'!$A$15*$C1028/Setup!$B$17+INDEX('FD inverse'!$A$15:$BH$15,1,'FD mesh'!$B$15+1)*Setup!$B$22</f>
        <v>22.7117826277028</v>
      </c>
      <c r="R1028" s="0" t="n">
        <f aca="false">SUMPRODUCT('FD inverse'!$A$16:$BH$16,'FD mesh'!$B$84:$BI$84,$E1027:$BL1027)+'FD inverse'!$A$16*$C1028/Setup!$B$17+INDEX('FD inverse'!$A$16:$BH$16,1,'FD mesh'!$B$15+1)*Setup!$B$22</f>
        <v>22.6921079246672</v>
      </c>
      <c r="S1028" s="0" t="n">
        <f aca="false">SUMPRODUCT('FD inverse'!$A$17:$BH$17,'FD mesh'!$B$84:$BI$84,$E1027:$BL1027)+'FD inverse'!$A$17*$C1028/Setup!$B$17+INDEX('FD inverse'!$A$17:$BH$17,1,'FD mesh'!$B$15+1)*Setup!$B$22</f>
        <v>22.1835230989437</v>
      </c>
      <c r="T1028" s="0" t="n">
        <f aca="false">SUMPRODUCT('FD inverse'!$A$18:$BH$18,'FD mesh'!$B$84:$BI$84,$E1027:$BL1027)+'FD inverse'!$A$18*$C1028/Setup!$B$17+INDEX('FD inverse'!$A$18:$BH$18,1,'FD mesh'!$B$15+1)*Setup!$B$22</f>
        <v>21.6784199884181</v>
      </c>
      <c r="U1028" s="0" t="n">
        <f aca="false">SUMPRODUCT('FD inverse'!$A$19:$BH$19,'FD mesh'!$B$84:$BI$84,$E1027:$BL1027)+'FD inverse'!$A$19*$C1028/Setup!$B$17+INDEX('FD inverse'!$A$19:$BH$19,1,'FD mesh'!$B$15+1)*Setup!$B$22</f>
        <v>21.1764490610377</v>
      </c>
      <c r="V1028" s="0" t="n">
        <f aca="false">SUMPRODUCT('FD inverse'!$A$20:$BH$20,'FD mesh'!$B$84:$BI$84,$E1027:$BL1027)+'FD inverse'!$A$20*$C1028/Setup!$B$17+INDEX('FD inverse'!$A$20:$BH$20,1,'FD mesh'!$B$15+1)*Setup!$B$22</f>
        <v>20.6772817845521</v>
      </c>
      <c r="W1028" s="0" t="n">
        <f aca="false">SUMPRODUCT('FD inverse'!$A$21:$BH$21,'FD mesh'!$B$84:$BI$84,$E1027:$BL1027)+'FD inverse'!$A$21*$C1028/Setup!$B$17+INDEX('FD inverse'!$A$21:$BH$21,1,'FD mesh'!$B$15+1)*Setup!$B$22</f>
        <v>20.1806095085866</v>
      </c>
      <c r="X1028" s="0" t="n">
        <f aca="false">SUMPRODUCT('FD inverse'!$A$22:$BH$22,'FD mesh'!$B$84:$BI$84,$E1027:$BL1027)+'FD inverse'!$A$22*$C1028/Setup!$B$17+INDEX('FD inverse'!$A$22:$BH$22,1,'FD mesh'!$B$15+1)*Setup!$B$22</f>
        <v>19.6861422370716</v>
      </c>
      <c r="Y1028" s="0" t="n">
        <f aca="false">SUMPRODUCT('FD inverse'!$A$23:$BH$23,'FD mesh'!$B$84:$BI$84,$E1027:$BL1027)+'FD inverse'!$A$23*$C1028/Setup!$B$17+INDEX('FD inverse'!$A$23:$BH$23,1,'FD mesh'!$B$15+1)*Setup!$B$22</f>
        <v>19.19360730335</v>
      </c>
      <c r="Z1028" s="0" t="n">
        <f aca="false">SUMPRODUCT('FD inverse'!$A$24:$BH$24,'FD mesh'!$B$84:$BI$84,$E1027:$BL1027)+'FD inverse'!$A$24*$C1028/Setup!$B$17+INDEX('FD inverse'!$A$24:$BH$24,1,'FD mesh'!$B$15+1)*Setup!$B$22</f>
        <v>18.7027479594979</v>
      </c>
      <c r="AA1028" s="0" t="n">
        <f aca="false">SUMPRODUCT('FD inverse'!$A$25:$BH$25,'FD mesh'!$B$84:$BI$84,$E1027:$BL1027)+'FD inverse'!$A$25*$C1028/Setup!$B$17+INDEX('FD inverse'!$A$25:$BH$25,1,'FD mesh'!$B$15+1)*Setup!$B$22</f>
        <v>18.2133218906621</v>
      </c>
      <c r="AB1028" s="0" t="n">
        <f aca="false">SUMPRODUCT('FD inverse'!$A$26:$BH$26,'FD mesh'!$B$84:$BI$84,$E1027:$BL1027)+'FD inverse'!$A$26*$C1028/Setup!$B$17+INDEX('FD inverse'!$A$26:$BH$26,1,'FD mesh'!$B$15+1)*Setup!$B$22</f>
        <v>17.7250996645499</v>
      </c>
      <c r="AC1028" s="0" t="n">
        <f aca="false">SUMPRODUCT('FD inverse'!$A$27:$BH$27,'FD mesh'!$B$84:$BI$84,$E1027:$BL1027)+'FD inverse'!$A$27*$C1028/Setup!$B$17+INDEX('FD inverse'!$A$27:$BH$27,1,'FD mesh'!$B$15+1)*Setup!$B$22</f>
        <v>17.2378631255974</v>
      </c>
      <c r="AD1028" s="0" t="n">
        <f aca="false">SUMPRODUCT('FD inverse'!$A$28:$BH$28,'FD mesh'!$B$84:$BI$84,$E1027:$BL1027)+'FD inverse'!$A$28*$C1028/Setup!$B$17+INDEX('FD inverse'!$A$28:$BH$28,1,'FD mesh'!$B$15+1)*Setup!$B$22</f>
        <v>16.751403742802</v>
      </c>
      <c r="AE1028" s="0" t="n">
        <f aca="false">SUMPRODUCT('FD inverse'!$A$29:$BH$29,'FD mesh'!$B$84:$BI$84,$E1027:$BL1027)+'FD inverse'!$A$29*$C1028/Setup!$B$17+INDEX('FD inverse'!$A$29:$BH$29,1,'FD mesh'!$B$15+1)*Setup!$B$22</f>
        <v>16.2655209197314</v>
      </c>
      <c r="AF1028" s="0" t="n">
        <f aca="false">SUMPRODUCT('FD inverse'!$A$30:$BH$30,'FD mesh'!$B$84:$BI$84,$E1027:$BL1027)+'FD inverse'!$A$30*$C1028/Setup!$B$17+INDEX('FD inverse'!$A$30:$BH$30,1,'FD mesh'!$B$15+1)*Setup!$B$22</f>
        <v>15.7800202748157</v>
      </c>
      <c r="AG1028" s="0" t="n">
        <f aca="false">SUMPRODUCT('FD inverse'!$A$31:$BH$31,'FD mesh'!$B$84:$BI$84,$E1027:$BL1027)+'FD inverse'!$A$31*$C1028/Setup!$B$17+INDEX('FD inverse'!$A$31:$BH$31,1,'FD mesh'!$B$15+1)*Setup!$B$22</f>
        <v>15.2947118996987</v>
      </c>
      <c r="AH1028" s="0" t="n">
        <f aca="false">SUMPRODUCT('FD inverse'!$A$32:$BH$32,'FD mesh'!$B$84:$BI$84,$E1027:$BL1027)+'FD inverse'!$A$32*$C1028/Setup!$B$17+INDEX('FD inverse'!$A$32:$BH$32,1,'FD mesh'!$B$15+1)*Setup!$B$22</f>
        <v>15.2742612283603</v>
      </c>
      <c r="AI1028" s="0" t="n">
        <f aca="false">SUMPRODUCT('FD inverse'!$A$33:$BH$33,'FD mesh'!$B$84:$BI$84,$E1027:$BL1027)+'FD inverse'!$A$33*$C1028/Setup!$B$17+INDEX('FD inverse'!$A$33:$BH$33,1,'FD mesh'!$B$15+1)*Setup!$B$22</f>
        <v>15.2538071670594</v>
      </c>
      <c r="AJ1028" s="0" t="n">
        <f aca="false">SUMPRODUCT('FD inverse'!$A$34:$BH$34,'FD mesh'!$B$84:$BI$84,$E1027:$BL1027)+'FD inverse'!$A$34*$C1028/Setup!$B$17+INDEX('FD inverse'!$A$34:$BH$34,1,'FD mesh'!$B$15+1)*Setup!$B$22</f>
        <v>15.233340192944</v>
      </c>
      <c r="AK1028" s="0" t="n">
        <f aca="false">SUMPRODUCT('FD inverse'!$A$35:$BH$35,'FD mesh'!$B$84:$BI$84,$E1027:$BL1027)+'FD inverse'!$A$35*$C1028/Setup!$B$17+INDEX('FD inverse'!$A$35:$BH$35,1,'FD mesh'!$B$15+1)*Setup!$B$22</f>
        <v>15.2128531686476</v>
      </c>
      <c r="AL1028" s="0" t="n">
        <f aca="false">SUMPRODUCT('FD inverse'!$A$36:$BH$36,'FD mesh'!$B$84:$BI$84,$E1027:$BL1027)+'FD inverse'!$A$36*$C1028/Setup!$B$17+INDEX('FD inverse'!$A$36:$BH$36,1,'FD mesh'!$B$15+1)*Setup!$B$22</f>
        <v>15.1923411276084</v>
      </c>
      <c r="AM1028" s="0" t="n">
        <f aca="false">SUMPRODUCT('FD inverse'!$A$37:$BH$37,'FD mesh'!$B$84:$BI$84,$E1027:$BL1027)+'FD inverse'!$A$37*$C1028/Setup!$B$17+INDEX('FD inverse'!$A$37:$BH$37,1,'FD mesh'!$B$15+1)*Setup!$B$22</f>
        <v>15.1718010631358</v>
      </c>
      <c r="AN1028" s="0" t="n">
        <f aca="false">SUMPRODUCT('FD inverse'!$A$38:$BH$38,'FD mesh'!$B$84:$BI$84,$E1027:$BL1027)+'FD inverse'!$A$38*$C1028/Setup!$B$17+INDEX('FD inverse'!$A$38:$BH$38,1,'FD mesh'!$B$15+1)*Setup!$B$22</f>
        <v>15.1512317217175</v>
      </c>
      <c r="AO1028" s="0" t="n">
        <f aca="false">SUMPRODUCT('FD inverse'!$A$39:$BH$39,'FD mesh'!$B$84:$BI$84,$E1027:$BL1027)+'FD inverse'!$A$39*$C1028/Setup!$B$17+INDEX('FD inverse'!$A$39:$BH$39,1,'FD mesh'!$B$15+1)*Setup!$B$22</f>
        <v>15.130633400819</v>
      </c>
      <c r="AP1028" s="0" t="n">
        <f aca="false">SUMPRODUCT('FD inverse'!$A$40:$BH$40,'FD mesh'!$B$84:$BI$84,$E1027:$BL1027)+'FD inverse'!$A$40*$C1028/Setup!$B$17+INDEX('FD inverse'!$A$40:$BH$40,1,'FD mesh'!$B$15+1)*Setup!$B$22</f>
        <v>15.1100077512147</v>
      </c>
      <c r="AQ1028" s="0" t="n">
        <f aca="false">SUMPRODUCT('FD inverse'!$A$41:$BH$41,'FD mesh'!$B$84:$BI$84,$E1027:$BL1027)+'FD inverse'!$A$41*$C1028/Setup!$B$17+INDEX('FD inverse'!$A$41:$BH$41,1,'FD mesh'!$B$15+1)*Setup!$B$22</f>
        <v>15.0893575836983</v>
      </c>
      <c r="AR1028" s="0" t="n">
        <f aca="false">SUMPRODUCT('FD inverse'!$A$42:$BH$42,'FD mesh'!$B$84:$BI$84,$E1027:$BL1027)+'FD inverse'!$A$42*$C1028/Setup!$B$17+INDEX('FD inverse'!$A$42:$BH$42,1,'FD mesh'!$B$15+1)*Setup!$B$22</f>
        <v>15.0686866798574</v>
      </c>
      <c r="AS1028" s="0" t="n">
        <f aca="false">SUMPRODUCT('FD inverse'!$A$43:$BH$43,'FD mesh'!$B$84:$BI$84,$E1027:$BL1027)+'FD inverse'!$A$43*$C1028/Setup!$B$17+INDEX('FD inverse'!$A$43:$BH$43,1,'FD mesh'!$B$15+1)*Setup!$B$22</f>
        <v>0</v>
      </c>
      <c r="AT1028" s="0" t="n">
        <f aca="false">SUMPRODUCT('FD inverse'!$A$44:$BH$44,'FD mesh'!$B$84:$BI$84,$E1027:$BL1027)+'FD inverse'!$A$44*$C1028/Setup!$B$17+INDEX('FD inverse'!$A$44:$BH$44,1,'FD mesh'!$B$15+1)*Setup!$B$22</f>
        <v>0</v>
      </c>
      <c r="AU1028" s="0" t="n">
        <f aca="false">SUMPRODUCT('FD inverse'!$A$45:$BH$45,'FD mesh'!$B$84:$BI$84,$E1027:$BL1027)+'FD inverse'!$A$45*$C1028/Setup!$B$17+INDEX('FD inverse'!$A$45:$BH$45,1,'FD mesh'!$B$15+1)*Setup!$B$22</f>
        <v>0</v>
      </c>
      <c r="AV1028" s="0" t="n">
        <f aca="false">SUMPRODUCT('FD inverse'!$A$46:$BH$46,'FD mesh'!$B$84:$BI$84,$E1027:$BL1027)+'FD inverse'!$A$46*$C1028/Setup!$B$17+INDEX('FD inverse'!$A$46:$BH$46,1,'FD mesh'!$B$15+1)*Setup!$B$22</f>
        <v>0</v>
      </c>
      <c r="AW1028" s="0" t="n">
        <f aca="false">SUMPRODUCT('FD inverse'!$A$47:$BH$47,'FD mesh'!$B$84:$BI$84,$E1027:$BL1027)+'FD inverse'!$A$47*$C1028/Setup!$B$17+INDEX('FD inverse'!$A$47:$BH$47,1,'FD mesh'!$B$15+1)*Setup!$B$22</f>
        <v>0</v>
      </c>
      <c r="AX1028" s="0" t="n">
        <f aca="false">SUMPRODUCT('FD inverse'!$A$48:$BH$48,'FD mesh'!$B$84:$BI$84,$E1027:$BL1027)+'FD inverse'!$A$48*$C1028/Setup!$B$17+INDEX('FD inverse'!$A$48:$BH$48,1,'FD mesh'!$B$15+1)*Setup!$B$22</f>
        <v>0</v>
      </c>
      <c r="AY1028" s="0" t="n">
        <f aca="false">SUMPRODUCT('FD inverse'!$A$49:$BH$49,'FD mesh'!$B$84:$BI$84,$E1027:$BL1027)+'FD inverse'!$A$49*$C1028/Setup!$B$17+INDEX('FD inverse'!$A$49:$BH$49,1,'FD mesh'!$B$15+1)*Setup!$B$22</f>
        <v>0</v>
      </c>
      <c r="AZ1028" s="0" t="n">
        <f aca="false">SUMPRODUCT('FD inverse'!$A$50:$BH$50,'FD mesh'!$B$84:$BI$84,$E1027:$BL1027)+'FD inverse'!$A$50*$C1028/Setup!$B$17+INDEX('FD inverse'!$A$50:$BH$50,1,'FD mesh'!$B$15+1)*Setup!$B$22</f>
        <v>0</v>
      </c>
      <c r="BA1028" s="0" t="n">
        <f aca="false">SUMPRODUCT('FD inverse'!$A$51:$BH$51,'FD mesh'!$B$84:$BI$84,$E1027:$BL1027)+'FD inverse'!$A$51*$C1028/Setup!$B$17+INDEX('FD inverse'!$A$51:$BH$51,1,'FD mesh'!$B$15+1)*Setup!$B$22</f>
        <v>0</v>
      </c>
      <c r="BB1028" s="0" t="n">
        <f aca="false">SUMPRODUCT('FD inverse'!$A$52:$BH$52,'FD mesh'!$B$84:$BI$84,$E1027:$BL1027)+'FD inverse'!$A$52*$C1028/Setup!$B$17+INDEX('FD inverse'!$A$52:$BH$52,1,'FD mesh'!$B$15+1)*Setup!$B$22</f>
        <v>0</v>
      </c>
      <c r="BC1028" s="0" t="n">
        <f aca="false">SUMPRODUCT('FD inverse'!$A$53:$BH$53,'FD mesh'!$B$84:$BI$84,$E1027:$BL1027)+'FD inverse'!$A$53*$C1028/Setup!$B$17+INDEX('FD inverse'!$A$53:$BH$53,1,'FD mesh'!$B$15+1)*Setup!$B$22</f>
        <v>0</v>
      </c>
      <c r="BD1028" s="0" t="n">
        <f aca="false">SUMPRODUCT('FD inverse'!$A$54:$BH$54,'FD mesh'!$B$84:$BI$84,$E1027:$BL1027)+'FD inverse'!$A$54*$C1028/Setup!$B$17+INDEX('FD inverse'!$A$54:$BH$54,1,'FD mesh'!$B$15+1)*Setup!$B$22</f>
        <v>0</v>
      </c>
      <c r="BE1028" s="0" t="n">
        <f aca="false">SUMPRODUCT('FD inverse'!$A$55:$BH$55,'FD mesh'!$B$84:$BI$84,$E1027:$BL1027)+'FD inverse'!$A$55*$C1028/Setup!$B$17+INDEX('FD inverse'!$A$55:$BH$55,1,'FD mesh'!$B$15+1)*Setup!$B$22</f>
        <v>0</v>
      </c>
      <c r="BF1028" s="0" t="n">
        <f aca="false">SUMPRODUCT('FD inverse'!$A$56:$BH$56,'FD mesh'!$B$84:$BI$84,$E1027:$BL1027)+'FD inverse'!$A$56*$C1028/Setup!$B$17+INDEX('FD inverse'!$A$56:$BH$56,1,'FD mesh'!$B$15+1)*Setup!$B$22</f>
        <v>0</v>
      </c>
      <c r="BG1028" s="0" t="n">
        <f aca="false">SUMPRODUCT('FD inverse'!$A$57:$BH$57,'FD mesh'!$B$84:$BI$84,$E1027:$BL1027)+'FD inverse'!$A$57*$C1028/Setup!$B$17+INDEX('FD inverse'!$A$57:$BH$57,1,'FD mesh'!$B$15+1)*Setup!$B$22</f>
        <v>0</v>
      </c>
      <c r="BH1028" s="0" t="n">
        <f aca="false">SUMPRODUCT('FD inverse'!$A$58:$BH$58,'FD mesh'!$B$84:$BI$84,$E1027:$BL1027)+'FD inverse'!$A$58*$C1028/Setup!$B$17+INDEX('FD inverse'!$A$58:$BH$58,1,'FD mesh'!$B$15+1)*Setup!$B$22</f>
        <v>0</v>
      </c>
      <c r="BI1028" s="0" t="n">
        <f aca="false">SUMPRODUCT('FD inverse'!$A$59:$BH$59,'FD mesh'!$B$84:$BI$84,$E1027:$BL1027)+'FD inverse'!$A$59*$C1028/Setup!$B$17+INDEX('FD inverse'!$A$59:$BH$59,1,'FD mesh'!$B$15+1)*Setup!$B$22</f>
        <v>0</v>
      </c>
      <c r="BJ1028" s="0" t="n">
        <f aca="false">SUMPRODUCT('FD inverse'!$A$60:$BH$60,'FD mesh'!$B$84:$BI$84,$E1027:$BL1027)+'FD inverse'!$A$60*$C1028/Setup!$B$17+INDEX('FD inverse'!$A$60:$BH$60,1,'FD mesh'!$B$15+1)*Setup!$B$22</f>
        <v>0</v>
      </c>
      <c r="BK1028" s="0" t="n">
        <f aca="false">SUMPRODUCT('FD inverse'!$A$61:$BH$61,'FD mesh'!$B$84:$BI$84,$E1027:$BL1027)+'FD inverse'!$A$61*$C1028/Setup!$B$17+INDEX('FD inverse'!$A$61:$BH$61,1,'FD mesh'!$B$15+1)*Setup!$B$22</f>
        <v>0</v>
      </c>
      <c r="BL1028" s="0" t="n">
        <f aca="false">SUMPRODUCT('FD inverse'!$A$62:$BH$62,'FD mesh'!$B$84:$BI$84,$E1027:$BL1027)+'FD inverse'!$A$62*$C1028/Setup!$B$17+INDEX('FD inverse'!$A$62:$BH$62,1,'FD mesh'!$B$15+1)*Setup!$B$22</f>
        <v>0</v>
      </c>
    </row>
    <row r="1029" customFormat="false" ht="15" hidden="false" customHeight="false" outlineLevel="0" collapsed="false">
      <c r="A1029" s="0" t="n">
        <v>1024</v>
      </c>
      <c r="B1029" s="0" t="n">
        <f aca="false">A1029*Setup!$B$11/3600</f>
        <v>85.3333333333333</v>
      </c>
      <c r="C1029" s="0" t="n">
        <f aca="false">Setup!$B$7+Setup!$B$8*COS(2*PI()*(B1029-Setup!$B$9)/24)</f>
        <v>27.0641777724759</v>
      </c>
      <c r="D1029" s="0" t="n">
        <f aca="false">(C1029-E1029)/Setup!$B$17</f>
        <v>13.5105788474089</v>
      </c>
      <c r="E1029" s="0" t="n">
        <f aca="false">SUMPRODUCT('FD inverse'!$A$3:$BH$3,'FD mesh'!$B$84:$BI$84,$E1028:$BL1028)+'FD inverse'!$A$3*$C1029/Setup!$B$17+INDEX('FD inverse'!$A$3:$BH$3,1,'FD mesh'!$B$15+1)*Setup!$B$22</f>
        <v>25.3078025223128</v>
      </c>
      <c r="F1029" s="0" t="n">
        <f aca="false">SUMPRODUCT('FD inverse'!$A$4:$BH$4,'FD mesh'!$B$84:$BI$84,$E1028:$BL1028)+'FD inverse'!$A$4*$C1029/Setup!$B$17+INDEX('FD inverse'!$A$4:$BH$4,1,'FD mesh'!$B$15+1)*Setup!$B$22</f>
        <v>24.9147095932516</v>
      </c>
      <c r="G1029" s="0" t="n">
        <f aca="false">SUMPRODUCT('FD inverse'!$A$5:$BH$5,'FD mesh'!$B$84:$BI$84,$E1028:$BL1028)+'FD inverse'!$A$5*$C1029/Setup!$B$17+INDEX('FD inverse'!$A$5:$BH$5,1,'FD mesh'!$B$15+1)*Setup!$B$22</f>
        <v>24.5380417804975</v>
      </c>
      <c r="H1029" s="0" t="n">
        <f aca="false">SUMPRODUCT('FD inverse'!$A$6:$BH$6,'FD mesh'!$B$84:$BI$84,$E1028:$BL1028)+'FD inverse'!$A$6*$C1029/Setup!$B$17+INDEX('FD inverse'!$A$6:$BH$6,1,'FD mesh'!$B$15+1)*Setup!$B$22</f>
        <v>23.2971792149106</v>
      </c>
      <c r="I1029" s="0" t="n">
        <f aca="false">SUMPRODUCT('FD inverse'!$A$7:$BH$7,'FD mesh'!$B$84:$BI$84,$E1028:$BL1028)+'FD inverse'!$A$7*$C1029/Setup!$B$17+INDEX('FD inverse'!$A$7:$BH$7,1,'FD mesh'!$B$15+1)*Setup!$B$22</f>
        <v>23.1934081333811</v>
      </c>
      <c r="J1029" s="0" t="n">
        <f aca="false">SUMPRODUCT('FD inverse'!$A$8:$BH$8,'FD mesh'!$B$84:$BI$84,$E1028:$BL1028)+'FD inverse'!$A$8*$C1029/Setup!$B$17+INDEX('FD inverse'!$A$8:$BH$8,1,'FD mesh'!$B$15+1)*Setup!$B$22</f>
        <v>23.1010247823146</v>
      </c>
      <c r="K1029" s="0" t="n">
        <f aca="false">SUMPRODUCT('FD inverse'!$A$9:$BH$9,'FD mesh'!$B$84:$BI$84,$E1028:$BL1028)+'FD inverse'!$A$9*$C1029/Setup!$B$17+INDEX('FD inverse'!$A$9:$BH$9,1,'FD mesh'!$B$15+1)*Setup!$B$22</f>
        <v>23.0193728509928</v>
      </c>
      <c r="L1029" s="0" t="n">
        <f aca="false">SUMPRODUCT('FD inverse'!$A$10:$BH$10,'FD mesh'!$B$84:$BI$84,$E1028:$BL1028)+'FD inverse'!$A$10*$C1029/Setup!$B$17+INDEX('FD inverse'!$A$10:$BH$10,1,'FD mesh'!$B$15+1)*Setup!$B$22</f>
        <v>22.9478436758272</v>
      </c>
      <c r="M1029" s="0" t="n">
        <f aca="false">SUMPRODUCT('FD inverse'!$A$11:$BH$11,'FD mesh'!$B$84:$BI$84,$E1028:$BL1028)+'FD inverse'!$A$11*$C1029/Setup!$B$17+INDEX('FD inverse'!$A$11:$BH$11,1,'FD mesh'!$B$15+1)*Setup!$B$22</f>
        <v>22.885886662327</v>
      </c>
      <c r="N1029" s="0" t="n">
        <f aca="false">SUMPRODUCT('FD inverse'!$A$12:$BH$12,'FD mesh'!$B$84:$BI$84,$E1028:$BL1028)+'FD inverse'!$A$12*$C1029/Setup!$B$17+INDEX('FD inverse'!$A$12:$BH$12,1,'FD mesh'!$B$15+1)*Setup!$B$22</f>
        <v>22.8330180750464</v>
      </c>
      <c r="O1029" s="0" t="n">
        <f aca="false">SUMPRODUCT('FD inverse'!$A$13:$BH$13,'FD mesh'!$B$84:$BI$84,$E1028:$BL1028)+'FD inverse'!$A$13*$C1029/Setup!$B$17+INDEX('FD inverse'!$A$13:$BH$13,1,'FD mesh'!$B$15+1)*Setup!$B$22</f>
        <v>22.7888282897097</v>
      </c>
      <c r="P1029" s="0" t="n">
        <f aca="false">SUMPRODUCT('FD inverse'!$A$14:$BH$14,'FD mesh'!$B$84:$BI$84,$E1028:$BL1028)+'FD inverse'!$A$14*$C1029/Setup!$B$17+INDEX('FD inverse'!$A$14:$BH$14,1,'FD mesh'!$B$15+1)*Setup!$B$22</f>
        <v>22.7529875901163</v>
      </c>
      <c r="Q1029" s="0" t="n">
        <f aca="false">SUMPRODUCT('FD inverse'!$A$15:$BH$15,'FD mesh'!$B$84:$BI$84,$E1028:$BL1028)+'FD inverse'!$A$15*$C1029/Setup!$B$17+INDEX('FD inverse'!$A$15:$BH$15,1,'FD mesh'!$B$15+1)*Setup!$B$22</f>
        <v>22.7252505796589</v>
      </c>
      <c r="R1029" s="0" t="n">
        <f aca="false">SUMPRODUCT('FD inverse'!$A$16:$BH$16,'FD mesh'!$B$84:$BI$84,$E1028:$BL1028)+'FD inverse'!$A$16*$C1029/Setup!$B$17+INDEX('FD inverse'!$A$16:$BH$16,1,'FD mesh'!$B$15+1)*Setup!$B$22</f>
        <v>22.7054592635709</v>
      </c>
      <c r="S1029" s="0" t="n">
        <f aca="false">SUMPRODUCT('FD inverse'!$A$17:$BH$17,'FD mesh'!$B$84:$BI$84,$E1028:$BL1028)+'FD inverse'!$A$17*$C1029/Setup!$B$17+INDEX('FD inverse'!$A$17:$BH$17,1,'FD mesh'!$B$15+1)*Setup!$B$22</f>
        <v>22.1956026497753</v>
      </c>
      <c r="T1029" s="0" t="n">
        <f aca="false">SUMPRODUCT('FD inverse'!$A$18:$BH$18,'FD mesh'!$B$84:$BI$84,$E1028:$BL1028)+'FD inverse'!$A$18*$C1029/Setup!$B$17+INDEX('FD inverse'!$A$18:$BH$18,1,'FD mesh'!$B$15+1)*Setup!$B$22</f>
        <v>21.6893008752244</v>
      </c>
      <c r="U1029" s="0" t="n">
        <f aca="false">SUMPRODUCT('FD inverse'!$A$19:$BH$19,'FD mesh'!$B$84:$BI$84,$E1028:$BL1028)+'FD inverse'!$A$19*$C1029/Setup!$B$17+INDEX('FD inverse'!$A$19:$BH$19,1,'FD mesh'!$B$15+1)*Setup!$B$22</f>
        <v>21.1862011902195</v>
      </c>
      <c r="V1029" s="0" t="n">
        <f aca="false">SUMPRODUCT('FD inverse'!$A$20:$BH$20,'FD mesh'!$B$84:$BI$84,$E1028:$BL1028)+'FD inverse'!$A$20*$C1029/Setup!$B$17+INDEX('FD inverse'!$A$20:$BH$20,1,'FD mesh'!$B$15+1)*Setup!$B$22</f>
        <v>20.6859714175165</v>
      </c>
      <c r="W1029" s="0" t="n">
        <f aca="false">SUMPRODUCT('FD inverse'!$A$21:$BH$21,'FD mesh'!$B$84:$BI$84,$E1028:$BL1028)+'FD inverse'!$A$21*$C1029/Setup!$B$17+INDEX('FD inverse'!$A$21:$BH$21,1,'FD mesh'!$B$15+1)*Setup!$B$22</f>
        <v>20.1882988796574</v>
      </c>
      <c r="X1029" s="0" t="n">
        <f aca="false">SUMPRODUCT('FD inverse'!$A$22:$BH$22,'FD mesh'!$B$84:$BI$84,$E1028:$BL1028)+'FD inverse'!$A$22*$C1029/Setup!$B$17+INDEX('FD inverse'!$A$22:$BH$22,1,'FD mesh'!$B$15+1)*Setup!$B$22</f>
        <v>19.6928892138563</v>
      </c>
      <c r="Y1029" s="0" t="n">
        <f aca="false">SUMPRODUCT('FD inverse'!$A$23:$BH$23,'FD mesh'!$B$84:$BI$84,$E1028:$BL1028)+'FD inverse'!$A$23*$C1029/Setup!$B$17+INDEX('FD inverse'!$A$23:$BH$23,1,'FD mesh'!$B$15+1)*Setup!$B$22</f>
        <v>19.1994650869375</v>
      </c>
      <c r="Z1029" s="0" t="n">
        <f aca="false">SUMPRODUCT('FD inverse'!$A$24:$BH$24,'FD mesh'!$B$84:$BI$84,$E1028:$BL1028)+'FD inverse'!$A$24*$C1029/Setup!$B$17+INDEX('FD inverse'!$A$24:$BH$24,1,'FD mesh'!$B$15+1)*Setup!$B$22</f>
        <v>18.7077648220459</v>
      </c>
      <c r="AA1029" s="0" t="n">
        <f aca="false">SUMPRODUCT('FD inverse'!$A$25:$BH$25,'FD mesh'!$B$84:$BI$84,$E1028:$BL1028)+'FD inverse'!$A$25*$C1029/Setup!$B$17+INDEX('FD inverse'!$A$25:$BH$25,1,'FD mesh'!$B$15+1)*Setup!$B$22</f>
        <v>18.2175409481326</v>
      </c>
      <c r="AB1029" s="0" t="n">
        <f aca="false">SUMPRODUCT('FD inverse'!$A$26:$BH$26,'FD mesh'!$B$84:$BI$84,$E1028:$BL1028)+'FD inverse'!$A$26*$C1029/Setup!$B$17+INDEX('FD inverse'!$A$26:$BH$26,1,'FD mesh'!$B$15+1)*Setup!$B$22</f>
        <v>17.7285586825608</v>
      </c>
      <c r="AC1029" s="0" t="n">
        <f aca="false">SUMPRODUCT('FD inverse'!$A$27:$BH$27,'FD mesh'!$B$84:$BI$84,$E1028:$BL1028)+'FD inverse'!$A$27*$C1029/Setup!$B$17+INDEX('FD inverse'!$A$27:$BH$27,1,'FD mesh'!$B$15+1)*Setup!$B$22</f>
        <v>17.240594356575</v>
      </c>
      <c r="AD1029" s="0" t="n">
        <f aca="false">SUMPRODUCT('FD inverse'!$A$28:$BH$28,'FD mesh'!$B$84:$BI$84,$E1028:$BL1028)+'FD inverse'!$A$28*$C1029/Setup!$B$17+INDEX('FD inverse'!$A$28:$BH$28,1,'FD mesh'!$B$15+1)*Setup!$B$22</f>
        <v>16.7534337928482</v>
      </c>
      <c r="AE1029" s="0" t="n">
        <f aca="false">SUMPRODUCT('FD inverse'!$A$29:$BH$29,'FD mesh'!$B$84:$BI$84,$E1028:$BL1028)+'FD inverse'!$A$29*$C1029/Setup!$B$17+INDEX('FD inverse'!$A$29:$BH$29,1,'FD mesh'!$B$15+1)*Setup!$B$22</f>
        <v>16.2668706438494</v>
      </c>
      <c r="AF1029" s="0" t="n">
        <f aca="false">SUMPRODUCT('FD inverse'!$A$30:$BH$30,'FD mesh'!$B$84:$BI$84,$E1028:$BL1028)+'FD inverse'!$A$30*$C1029/Setup!$B$17+INDEX('FD inverse'!$A$30:$BH$30,1,'FD mesh'!$B$15+1)*Setup!$B$22</f>
        <v>15.7807046993768</v>
      </c>
      <c r="AG1029" s="0" t="n">
        <f aca="false">SUMPRODUCT('FD inverse'!$A$31:$BH$31,'FD mesh'!$B$84:$BI$84,$E1028:$BL1028)+'FD inverse'!$A$31*$C1029/Setup!$B$17+INDEX('FD inverse'!$A$31:$BH$31,1,'FD mesh'!$B$15+1)*Setup!$B$22</f>
        <v>15.294740171275</v>
      </c>
      <c r="AH1029" s="0" t="n">
        <f aca="false">SUMPRODUCT('FD inverse'!$A$32:$BH$32,'FD mesh'!$B$84:$BI$84,$E1028:$BL1028)+'FD inverse'!$A$32*$C1029/Setup!$B$17+INDEX('FD inverse'!$A$32:$BH$32,1,'FD mesh'!$B$15+1)*Setup!$B$22</f>
        <v>15.2742647000496</v>
      </c>
      <c r="AI1029" s="0" t="n">
        <f aca="false">SUMPRODUCT('FD inverse'!$A$33:$BH$33,'FD mesh'!$B$84:$BI$84,$E1028:$BL1028)+'FD inverse'!$A$33*$C1029/Setup!$B$17+INDEX('FD inverse'!$A$33:$BH$33,1,'FD mesh'!$B$15+1)*Setup!$B$22</f>
        <v>15.2537909862733</v>
      </c>
      <c r="AJ1029" s="0" t="n">
        <f aca="false">SUMPRODUCT('FD inverse'!$A$34:$BH$34,'FD mesh'!$B$84:$BI$84,$E1028:$BL1028)+'FD inverse'!$A$34*$C1029/Setup!$B$17+INDEX('FD inverse'!$A$34:$BH$34,1,'FD mesh'!$B$15+1)*Setup!$B$22</f>
        <v>15.2333090814105</v>
      </c>
      <c r="AK1029" s="0" t="n">
        <f aca="false">SUMPRODUCT('FD inverse'!$A$35:$BH$35,'FD mesh'!$B$84:$BI$84,$E1028:$BL1028)+'FD inverse'!$A$35*$C1029/Setup!$B$17+INDEX('FD inverse'!$A$35:$BH$35,1,'FD mesh'!$B$15+1)*Setup!$B$22</f>
        <v>15.2128114271728</v>
      </c>
      <c r="AL1029" s="0" t="n">
        <f aca="false">SUMPRODUCT('FD inverse'!$A$36:$BH$36,'FD mesh'!$B$84:$BI$84,$E1028:$BL1028)+'FD inverse'!$A$36*$C1029/Setup!$B$17+INDEX('FD inverse'!$A$36:$BH$36,1,'FD mesh'!$B$15+1)*Setup!$B$22</f>
        <v>15.1922926424391</v>
      </c>
      <c r="AM1029" s="0" t="n">
        <f aca="false">SUMPRODUCT('FD inverse'!$A$37:$BH$37,'FD mesh'!$B$84:$BI$84,$E1028:$BL1028)+'FD inverse'!$A$37*$C1029/Setup!$B$17+INDEX('FD inverse'!$A$37:$BH$37,1,'FD mesh'!$B$15+1)*Setup!$B$22</f>
        <v>15.1717493133959</v>
      </c>
      <c r="AN1029" s="0" t="n">
        <f aca="false">SUMPRODUCT('FD inverse'!$A$38:$BH$38,'FD mesh'!$B$84:$BI$84,$E1028:$BL1028)+'FD inverse'!$A$38*$C1029/Setup!$B$17+INDEX('FD inverse'!$A$38:$BH$38,1,'FD mesh'!$B$15+1)*Setup!$B$22</f>
        <v>15.1511797874426</v>
      </c>
      <c r="AO1029" s="0" t="n">
        <f aca="false">SUMPRODUCT('FD inverse'!$A$39:$BH$39,'FD mesh'!$B$84:$BI$84,$E1028:$BL1028)+'FD inverse'!$A$39*$C1029/Setup!$B$17+INDEX('FD inverse'!$A$39:$BH$39,1,'FD mesh'!$B$15+1)*Setup!$B$22</f>
        <v>15.130583971163</v>
      </c>
      <c r="AP1029" s="0" t="n">
        <f aca="false">SUMPRODUCT('FD inverse'!$A$40:$BH$40,'FD mesh'!$B$84:$BI$84,$E1028:$BL1028)+'FD inverse'!$A$40*$C1029/Setup!$B$17+INDEX('FD inverse'!$A$40:$BH$40,1,'FD mesh'!$B$15+1)*Setup!$B$22</f>
        <v>15.1099631324532</v>
      </c>
      <c r="AQ1029" s="0" t="n">
        <f aca="false">SUMPRODUCT('FD inverse'!$A$41:$BH$41,'FD mesh'!$B$84:$BI$84,$E1028:$BL1028)+'FD inverse'!$A$41*$C1029/Setup!$B$17+INDEX('FD inverse'!$A$41:$BH$41,1,'FD mesh'!$B$15+1)*Setup!$B$22</f>
        <v>15.0893197066985</v>
      </c>
      <c r="AR1029" s="0" t="n">
        <f aca="false">SUMPRODUCT('FD inverse'!$A$42:$BH$42,'FD mesh'!$B$84:$BI$84,$E1028:$BL1028)+'FD inverse'!$A$42*$C1029/Setup!$B$17+INDEX('FD inverse'!$A$42:$BH$42,1,'FD mesh'!$B$15+1)*Setup!$B$22</f>
        <v>15.0686571067342</v>
      </c>
      <c r="AS1029" s="0" t="n">
        <f aca="false">SUMPRODUCT('FD inverse'!$A$43:$BH$43,'FD mesh'!$B$84:$BI$84,$E1028:$BL1028)+'FD inverse'!$A$43*$C1029/Setup!$B$17+INDEX('FD inverse'!$A$43:$BH$43,1,'FD mesh'!$B$15+1)*Setup!$B$22</f>
        <v>0</v>
      </c>
      <c r="AT1029" s="0" t="n">
        <f aca="false">SUMPRODUCT('FD inverse'!$A$44:$BH$44,'FD mesh'!$B$84:$BI$84,$E1028:$BL1028)+'FD inverse'!$A$44*$C1029/Setup!$B$17+INDEX('FD inverse'!$A$44:$BH$44,1,'FD mesh'!$B$15+1)*Setup!$B$22</f>
        <v>0</v>
      </c>
      <c r="AU1029" s="0" t="n">
        <f aca="false">SUMPRODUCT('FD inverse'!$A$45:$BH$45,'FD mesh'!$B$84:$BI$84,$E1028:$BL1028)+'FD inverse'!$A$45*$C1029/Setup!$B$17+INDEX('FD inverse'!$A$45:$BH$45,1,'FD mesh'!$B$15+1)*Setup!$B$22</f>
        <v>0</v>
      </c>
      <c r="AV1029" s="0" t="n">
        <f aca="false">SUMPRODUCT('FD inverse'!$A$46:$BH$46,'FD mesh'!$B$84:$BI$84,$E1028:$BL1028)+'FD inverse'!$A$46*$C1029/Setup!$B$17+INDEX('FD inverse'!$A$46:$BH$46,1,'FD mesh'!$B$15+1)*Setup!$B$22</f>
        <v>0</v>
      </c>
      <c r="AW1029" s="0" t="n">
        <f aca="false">SUMPRODUCT('FD inverse'!$A$47:$BH$47,'FD mesh'!$B$84:$BI$84,$E1028:$BL1028)+'FD inverse'!$A$47*$C1029/Setup!$B$17+INDEX('FD inverse'!$A$47:$BH$47,1,'FD mesh'!$B$15+1)*Setup!$B$22</f>
        <v>0</v>
      </c>
      <c r="AX1029" s="0" t="n">
        <f aca="false">SUMPRODUCT('FD inverse'!$A$48:$BH$48,'FD mesh'!$B$84:$BI$84,$E1028:$BL1028)+'FD inverse'!$A$48*$C1029/Setup!$B$17+INDEX('FD inverse'!$A$48:$BH$48,1,'FD mesh'!$B$15+1)*Setup!$B$22</f>
        <v>0</v>
      </c>
      <c r="AY1029" s="0" t="n">
        <f aca="false">SUMPRODUCT('FD inverse'!$A$49:$BH$49,'FD mesh'!$B$84:$BI$84,$E1028:$BL1028)+'FD inverse'!$A$49*$C1029/Setup!$B$17+INDEX('FD inverse'!$A$49:$BH$49,1,'FD mesh'!$B$15+1)*Setup!$B$22</f>
        <v>0</v>
      </c>
      <c r="AZ1029" s="0" t="n">
        <f aca="false">SUMPRODUCT('FD inverse'!$A$50:$BH$50,'FD mesh'!$B$84:$BI$84,$E1028:$BL1028)+'FD inverse'!$A$50*$C1029/Setup!$B$17+INDEX('FD inverse'!$A$50:$BH$50,1,'FD mesh'!$B$15+1)*Setup!$B$22</f>
        <v>0</v>
      </c>
      <c r="BA1029" s="0" t="n">
        <f aca="false">SUMPRODUCT('FD inverse'!$A$51:$BH$51,'FD mesh'!$B$84:$BI$84,$E1028:$BL1028)+'FD inverse'!$A$51*$C1029/Setup!$B$17+INDEX('FD inverse'!$A$51:$BH$51,1,'FD mesh'!$B$15+1)*Setup!$B$22</f>
        <v>0</v>
      </c>
      <c r="BB1029" s="0" t="n">
        <f aca="false">SUMPRODUCT('FD inverse'!$A$52:$BH$52,'FD mesh'!$B$84:$BI$84,$E1028:$BL1028)+'FD inverse'!$A$52*$C1029/Setup!$B$17+INDEX('FD inverse'!$A$52:$BH$52,1,'FD mesh'!$B$15+1)*Setup!$B$22</f>
        <v>0</v>
      </c>
      <c r="BC1029" s="0" t="n">
        <f aca="false">SUMPRODUCT('FD inverse'!$A$53:$BH$53,'FD mesh'!$B$84:$BI$84,$E1028:$BL1028)+'FD inverse'!$A$53*$C1029/Setup!$B$17+INDEX('FD inverse'!$A$53:$BH$53,1,'FD mesh'!$B$15+1)*Setup!$B$22</f>
        <v>0</v>
      </c>
      <c r="BD1029" s="0" t="n">
        <f aca="false">SUMPRODUCT('FD inverse'!$A$54:$BH$54,'FD mesh'!$B$84:$BI$84,$E1028:$BL1028)+'FD inverse'!$A$54*$C1029/Setup!$B$17+INDEX('FD inverse'!$A$54:$BH$54,1,'FD mesh'!$B$15+1)*Setup!$B$22</f>
        <v>0</v>
      </c>
      <c r="BE1029" s="0" t="n">
        <f aca="false">SUMPRODUCT('FD inverse'!$A$55:$BH$55,'FD mesh'!$B$84:$BI$84,$E1028:$BL1028)+'FD inverse'!$A$55*$C1029/Setup!$B$17+INDEX('FD inverse'!$A$55:$BH$55,1,'FD mesh'!$B$15+1)*Setup!$B$22</f>
        <v>0</v>
      </c>
      <c r="BF1029" s="0" t="n">
        <f aca="false">SUMPRODUCT('FD inverse'!$A$56:$BH$56,'FD mesh'!$B$84:$BI$84,$E1028:$BL1028)+'FD inverse'!$A$56*$C1029/Setup!$B$17+INDEX('FD inverse'!$A$56:$BH$56,1,'FD mesh'!$B$15+1)*Setup!$B$22</f>
        <v>0</v>
      </c>
      <c r="BG1029" s="0" t="n">
        <f aca="false">SUMPRODUCT('FD inverse'!$A$57:$BH$57,'FD mesh'!$B$84:$BI$84,$E1028:$BL1028)+'FD inverse'!$A$57*$C1029/Setup!$B$17+INDEX('FD inverse'!$A$57:$BH$57,1,'FD mesh'!$B$15+1)*Setup!$B$22</f>
        <v>0</v>
      </c>
      <c r="BH1029" s="0" t="n">
        <f aca="false">SUMPRODUCT('FD inverse'!$A$58:$BH$58,'FD mesh'!$B$84:$BI$84,$E1028:$BL1028)+'FD inverse'!$A$58*$C1029/Setup!$B$17+INDEX('FD inverse'!$A$58:$BH$58,1,'FD mesh'!$B$15+1)*Setup!$B$22</f>
        <v>0</v>
      </c>
      <c r="BI1029" s="0" t="n">
        <f aca="false">SUMPRODUCT('FD inverse'!$A$59:$BH$59,'FD mesh'!$B$84:$BI$84,$E1028:$BL1028)+'FD inverse'!$A$59*$C1029/Setup!$B$17+INDEX('FD inverse'!$A$59:$BH$59,1,'FD mesh'!$B$15+1)*Setup!$B$22</f>
        <v>0</v>
      </c>
      <c r="BJ1029" s="0" t="n">
        <f aca="false">SUMPRODUCT('FD inverse'!$A$60:$BH$60,'FD mesh'!$B$84:$BI$84,$E1028:$BL1028)+'FD inverse'!$A$60*$C1029/Setup!$B$17+INDEX('FD inverse'!$A$60:$BH$60,1,'FD mesh'!$B$15+1)*Setup!$B$22</f>
        <v>0</v>
      </c>
      <c r="BK1029" s="0" t="n">
        <f aca="false">SUMPRODUCT('FD inverse'!$A$61:$BH$61,'FD mesh'!$B$84:$BI$84,$E1028:$BL1028)+'FD inverse'!$A$61*$C1029/Setup!$B$17+INDEX('FD inverse'!$A$61:$BH$61,1,'FD mesh'!$B$15+1)*Setup!$B$22</f>
        <v>0</v>
      </c>
      <c r="BL1029" s="0" t="n">
        <f aca="false">SUMPRODUCT('FD inverse'!$A$62:$BH$62,'FD mesh'!$B$84:$BI$84,$E1028:$BL1028)+'FD inverse'!$A$62*$C1029/Setup!$B$17+INDEX('FD inverse'!$A$62:$BH$62,1,'FD mesh'!$B$15+1)*Setup!$B$22</f>
        <v>0</v>
      </c>
    </row>
    <row r="1030" customFormat="false" ht="15" hidden="false" customHeight="false" outlineLevel="0" collapsed="false">
      <c r="A1030" s="0" t="n">
        <v>1025</v>
      </c>
      <c r="B1030" s="0" t="n">
        <f aca="false">A1030*Setup!$B$11/3600</f>
        <v>85.4166666666667</v>
      </c>
      <c r="C1030" s="0" t="n">
        <f aca="false">Setup!$B$7+Setup!$B$8*COS(2*PI()*(B1030-Setup!$B$9)/24)</f>
        <v>27.1195379323715</v>
      </c>
      <c r="D1030" s="0" t="n">
        <f aca="false">(C1030-E1030)/Setup!$B$17</f>
        <v>13.6229046781904</v>
      </c>
      <c r="E1030" s="0" t="n">
        <f aca="false">SUMPRODUCT('FD inverse'!$A$3:$BH$3,'FD mesh'!$B$84:$BI$84,$E1029:$BL1029)+'FD inverse'!$A$3*$C1030/Setup!$B$17+INDEX('FD inverse'!$A$3:$BH$3,1,'FD mesh'!$B$15+1)*Setup!$B$22</f>
        <v>25.3485603242068</v>
      </c>
      <c r="F1030" s="0" t="n">
        <f aca="false">SUMPRODUCT('FD inverse'!$A$4:$BH$4,'FD mesh'!$B$84:$BI$84,$E1029:$BL1029)+'FD inverse'!$A$4*$C1030/Setup!$B$17+INDEX('FD inverse'!$A$4:$BH$4,1,'FD mesh'!$B$15+1)*Setup!$B$22</f>
        <v>24.9519617416855</v>
      </c>
      <c r="G1030" s="0" t="n">
        <f aca="false">SUMPRODUCT('FD inverse'!$A$5:$BH$5,'FD mesh'!$B$84:$BI$84,$E1029:$BL1029)+'FD inverse'!$A$5*$C1030/Setup!$B$17+INDEX('FD inverse'!$A$5:$BH$5,1,'FD mesh'!$B$15+1)*Setup!$B$22</f>
        <v>24.5715316263665</v>
      </c>
      <c r="H1030" s="0" t="n">
        <f aca="false">SUMPRODUCT('FD inverse'!$A$6:$BH$6,'FD mesh'!$B$84:$BI$84,$E1029:$BL1029)+'FD inverse'!$A$6*$C1030/Setup!$B$17+INDEX('FD inverse'!$A$6:$BH$6,1,'FD mesh'!$B$15+1)*Setup!$B$22</f>
        <v>23.3177061181742</v>
      </c>
      <c r="I1030" s="0" t="n">
        <f aca="false">SUMPRODUCT('FD inverse'!$A$7:$BH$7,'FD mesh'!$B$84:$BI$84,$E1029:$BL1029)+'FD inverse'!$A$7*$C1030/Setup!$B$17+INDEX('FD inverse'!$A$7:$BH$7,1,'FD mesh'!$B$15+1)*Setup!$B$22</f>
        <v>23.2128032423057</v>
      </c>
      <c r="J1030" s="0" t="n">
        <f aca="false">SUMPRODUCT('FD inverse'!$A$8:$BH$8,'FD mesh'!$B$84:$BI$84,$E1029:$BL1029)+'FD inverse'!$A$8*$C1030/Setup!$B$17+INDEX('FD inverse'!$A$8:$BH$8,1,'FD mesh'!$B$15+1)*Setup!$B$22</f>
        <v>23.1193429085756</v>
      </c>
      <c r="K1030" s="0" t="n">
        <f aca="false">SUMPRODUCT('FD inverse'!$A$9:$BH$9,'FD mesh'!$B$84:$BI$84,$E1029:$BL1029)+'FD inverse'!$A$9*$C1030/Setup!$B$17+INDEX('FD inverse'!$A$9:$BH$9,1,'FD mesh'!$B$15+1)*Setup!$B$22</f>
        <v>23.0366897289818</v>
      </c>
      <c r="L1030" s="0" t="n">
        <f aca="false">SUMPRODUCT('FD inverse'!$A$10:$BH$10,'FD mesh'!$B$84:$BI$84,$E1029:$BL1029)+'FD inverse'!$A$10*$C1030/Setup!$B$17+INDEX('FD inverse'!$A$10:$BH$10,1,'FD mesh'!$B$15+1)*Setup!$B$22</f>
        <v>22.9642529965792</v>
      </c>
      <c r="M1030" s="0" t="n">
        <f aca="false">SUMPRODUCT('FD inverse'!$A$11:$BH$11,'FD mesh'!$B$84:$BI$84,$E1029:$BL1029)+'FD inverse'!$A$11*$C1030/Setup!$B$17+INDEX('FD inverse'!$A$11:$BH$11,1,'FD mesh'!$B$15+1)*Setup!$B$22</f>
        <v>22.9014972793695</v>
      </c>
      <c r="N1030" s="0" t="n">
        <f aca="false">SUMPRODUCT('FD inverse'!$A$12:$BH$12,'FD mesh'!$B$84:$BI$84,$E1029:$BL1029)+'FD inverse'!$A$12*$C1030/Setup!$B$17+INDEX('FD inverse'!$A$12:$BH$12,1,'FD mesh'!$B$15+1)*Setup!$B$22</f>
        <v>22.8479513657247</v>
      </c>
      <c r="O1030" s="0" t="n">
        <f aca="false">SUMPRODUCT('FD inverse'!$A$13:$BH$13,'FD mesh'!$B$84:$BI$84,$E1029:$BL1029)+'FD inverse'!$A$13*$C1030/Setup!$B$17+INDEX('FD inverse'!$A$13:$BH$13,1,'FD mesh'!$B$15+1)*Setup!$B$22</f>
        <v>22.8032156530701</v>
      </c>
      <c r="P1030" s="0" t="n">
        <f aca="false">SUMPRODUCT('FD inverse'!$A$14:$BH$14,'FD mesh'!$B$84:$BI$84,$E1029:$BL1029)+'FD inverse'!$A$14*$C1030/Setup!$B$17+INDEX('FD inverse'!$A$14:$BH$14,1,'FD mesh'!$B$15+1)*Setup!$B$22</f>
        <v>22.7669680603921</v>
      </c>
      <c r="Q1030" s="0" t="n">
        <f aca="false">SUMPRODUCT('FD inverse'!$A$15:$BH$15,'FD mesh'!$B$84:$BI$84,$E1029:$BL1029)+'FD inverse'!$A$15*$C1030/Setup!$B$17+INDEX('FD inverse'!$A$15:$BH$15,1,'FD mesh'!$B$15+1)*Setup!$B$22</f>
        <v>22.7389685327737</v>
      </c>
      <c r="R1030" s="0" t="n">
        <f aca="false">SUMPRODUCT('FD inverse'!$A$16:$BH$16,'FD mesh'!$B$84:$BI$84,$E1029:$BL1029)+'FD inverse'!$A$16*$C1030/Setup!$B$17+INDEX('FD inverse'!$A$16:$BH$16,1,'FD mesh'!$B$15+1)*Setup!$B$22</f>
        <v>22.7190621928336</v>
      </c>
      <c r="S1030" s="0" t="n">
        <f aca="false">SUMPRODUCT('FD inverse'!$A$17:$BH$17,'FD mesh'!$B$84:$BI$84,$E1029:$BL1029)+'FD inverse'!$A$17*$C1030/Setup!$B$17+INDEX('FD inverse'!$A$17:$BH$17,1,'FD mesh'!$B$15+1)*Setup!$B$22</f>
        <v>22.2079250701944</v>
      </c>
      <c r="T1030" s="0" t="n">
        <f aca="false">SUMPRODUCT('FD inverse'!$A$18:$BH$18,'FD mesh'!$B$84:$BI$84,$E1029:$BL1029)+'FD inverse'!$A$18*$C1030/Setup!$B$17+INDEX('FD inverse'!$A$18:$BH$18,1,'FD mesh'!$B$15+1)*Setup!$B$22</f>
        <v>21.70041425985</v>
      </c>
      <c r="U1030" s="0" t="n">
        <f aca="false">SUMPRODUCT('FD inverse'!$A$19:$BH$19,'FD mesh'!$B$84:$BI$84,$E1029:$BL1029)+'FD inverse'!$A$19*$C1030/Setup!$B$17+INDEX('FD inverse'!$A$19:$BH$19,1,'FD mesh'!$B$15+1)*Setup!$B$22</f>
        <v>21.1961739598383</v>
      </c>
      <c r="V1030" s="0" t="n">
        <f aca="false">SUMPRODUCT('FD inverse'!$A$20:$BH$20,'FD mesh'!$B$84:$BI$84,$E1029:$BL1029)+'FD inverse'!$A$20*$C1030/Setup!$B$17+INDEX('FD inverse'!$A$20:$BH$20,1,'FD mesh'!$B$15+1)*Setup!$B$22</f>
        <v>20.6948685034572</v>
      </c>
      <c r="W1030" s="0" t="n">
        <f aca="false">SUMPRODUCT('FD inverse'!$A$21:$BH$21,'FD mesh'!$B$84:$BI$84,$E1029:$BL1029)+'FD inverse'!$A$21*$C1030/Setup!$B$17+INDEX('FD inverse'!$A$21:$BH$21,1,'FD mesh'!$B$15+1)*Setup!$B$22</f>
        <v>20.1961813323673</v>
      </c>
      <c r="X1030" s="0" t="n">
        <f aca="false">SUMPRODUCT('FD inverse'!$A$22:$BH$22,'FD mesh'!$B$84:$BI$84,$E1029:$BL1029)+'FD inverse'!$A$22*$C1030/Setup!$B$17+INDEX('FD inverse'!$A$22:$BH$22,1,'FD mesh'!$B$15+1)*Setup!$B$22</f>
        <v>19.6998138545034</v>
      </c>
      <c r="Y1030" s="0" t="n">
        <f aca="false">SUMPRODUCT('FD inverse'!$A$23:$BH$23,'FD mesh'!$B$84:$BI$84,$E1029:$BL1029)+'FD inverse'!$A$23*$C1030/Setup!$B$17+INDEX('FD inverse'!$A$23:$BH$23,1,'FD mesh'!$B$15+1)*Setup!$B$22</f>
        <v>19.2054841994585</v>
      </c>
      <c r="Z1030" s="0" t="n">
        <f aca="false">SUMPRODUCT('FD inverse'!$A$24:$BH$24,'FD mesh'!$B$84:$BI$84,$E1029:$BL1029)+'FD inverse'!$A$24*$C1030/Setup!$B$17+INDEX('FD inverse'!$A$24:$BH$24,1,'FD mesh'!$B$15+1)*Setup!$B$22</f>
        <v>18.7129258832413</v>
      </c>
      <c r="AA1030" s="0" t="n">
        <f aca="false">SUMPRODUCT('FD inverse'!$A$25:$BH$25,'FD mesh'!$B$84:$BI$84,$E1029:$BL1029)+'FD inverse'!$A$25*$C1030/Setup!$B$17+INDEX('FD inverse'!$A$25:$BH$25,1,'FD mesh'!$B$15+1)*Setup!$B$22</f>
        <v>18.2218863936044</v>
      </c>
      <c r="AB1030" s="0" t="n">
        <f aca="false">SUMPRODUCT('FD inverse'!$A$26:$BH$26,'FD mesh'!$B$84:$BI$84,$E1029:$BL1029)+'FD inverse'!$A$26*$C1030/Setup!$B$17+INDEX('FD inverse'!$A$26:$BH$26,1,'FD mesh'!$B$15+1)*Setup!$B$22</f>
        <v>17.732125706492</v>
      </c>
      <c r="AC1030" s="0" t="n">
        <f aca="false">SUMPRODUCT('FD inverse'!$A$27:$BH$27,'FD mesh'!$B$84:$BI$84,$E1029:$BL1029)+'FD inverse'!$A$27*$C1030/Setup!$B$17+INDEX('FD inverse'!$A$27:$BH$27,1,'FD mesh'!$B$15+1)*Setup!$B$22</f>
        <v>17.2434147435652</v>
      </c>
      <c r="AD1030" s="0" t="n">
        <f aca="false">SUMPRODUCT('FD inverse'!$A$28:$BH$28,'FD mesh'!$B$84:$BI$84,$E1029:$BL1029)+'FD inverse'!$A$28*$C1030/Setup!$B$17+INDEX('FD inverse'!$A$28:$BH$28,1,'FD mesh'!$B$15+1)*Setup!$B$22</f>
        <v>16.7555337802383</v>
      </c>
      <c r="AE1030" s="0" t="n">
        <f aca="false">SUMPRODUCT('FD inverse'!$A$29:$BH$29,'FD mesh'!$B$84:$BI$84,$E1029:$BL1029)+'FD inverse'!$A$29*$C1030/Setup!$B$17+INDEX('FD inverse'!$A$29:$BH$29,1,'FD mesh'!$B$15+1)*Setup!$B$22</f>
        <v>16.2682708132005</v>
      </c>
      <c r="AF1030" s="0" t="n">
        <f aca="false">SUMPRODUCT('FD inverse'!$A$30:$BH$30,'FD mesh'!$B$84:$BI$84,$E1029:$BL1029)+'FD inverse'!$A$30*$C1030/Setup!$B$17+INDEX('FD inverse'!$A$30:$BH$30,1,'FD mesh'!$B$15+1)*Setup!$B$22</f>
        <v>15.7814198960003</v>
      </c>
      <c r="AG1030" s="0" t="n">
        <f aca="false">SUMPRODUCT('FD inverse'!$A$31:$BH$31,'FD mesh'!$B$84:$BI$84,$E1029:$BL1029)+'FD inverse'!$A$31*$C1030/Setup!$B$17+INDEX('FD inverse'!$A$31:$BH$31,1,'FD mesh'!$B$15+1)*Setup!$B$22</f>
        <v>15.2947794509493</v>
      </c>
      <c r="AH1030" s="0" t="n">
        <f aca="false">SUMPRODUCT('FD inverse'!$A$32:$BH$32,'FD mesh'!$B$84:$BI$84,$E1029:$BL1029)+'FD inverse'!$A$32*$C1030/Setup!$B$17+INDEX('FD inverse'!$A$32:$BH$32,1,'FD mesh'!$B$15+1)*Setup!$B$22</f>
        <v>15.2742783452099</v>
      </c>
      <c r="AI1030" s="0" t="n">
        <f aca="false">SUMPRODUCT('FD inverse'!$A$33:$BH$33,'FD mesh'!$B$84:$BI$84,$E1029:$BL1029)+'FD inverse'!$A$33*$C1030/Setup!$B$17+INDEX('FD inverse'!$A$33:$BH$33,1,'FD mesh'!$B$15+1)*Setup!$B$22</f>
        <v>15.2537841469648</v>
      </c>
      <c r="AJ1030" s="0" t="n">
        <f aca="false">SUMPRODUCT('FD inverse'!$A$34:$BH$34,'FD mesh'!$B$84:$BI$84,$E1029:$BL1029)+'FD inverse'!$A$34*$C1030/Setup!$B$17+INDEX('FD inverse'!$A$34:$BH$34,1,'FD mesh'!$B$15+1)*Setup!$B$22</f>
        <v>15.2332864865042</v>
      </c>
      <c r="AK1030" s="0" t="n">
        <f aca="false">SUMPRODUCT('FD inverse'!$A$35:$BH$35,'FD mesh'!$B$84:$BI$84,$E1029:$BL1029)+'FD inverse'!$A$35*$C1030/Setup!$B$17+INDEX('FD inverse'!$A$35:$BH$35,1,'FD mesh'!$B$15+1)*Setup!$B$22</f>
        <v>15.2127773879816</v>
      </c>
      <c r="AL1030" s="0" t="n">
        <f aca="false">SUMPRODUCT('FD inverse'!$A$36:$BH$36,'FD mesh'!$B$84:$BI$84,$E1029:$BL1029)+'FD inverse'!$A$36*$C1030/Setup!$B$17+INDEX('FD inverse'!$A$36:$BH$36,1,'FD mesh'!$B$15+1)*Setup!$B$22</f>
        <v>15.1922510580364</v>
      </c>
      <c r="AM1030" s="0" t="n">
        <f aca="false">SUMPRODUCT('FD inverse'!$A$37:$BH$37,'FD mesh'!$B$84:$BI$84,$E1029:$BL1029)+'FD inverse'!$A$37*$C1030/Setup!$B$17+INDEX('FD inverse'!$A$37:$BH$37,1,'FD mesh'!$B$15+1)*Setup!$B$22</f>
        <v>15.1717036771087</v>
      </c>
      <c r="AN1030" s="0" t="n">
        <f aca="false">SUMPRODUCT('FD inverse'!$A$38:$BH$38,'FD mesh'!$B$84:$BI$84,$E1029:$BL1029)+'FD inverse'!$A$38*$C1030/Setup!$B$17+INDEX('FD inverse'!$A$38:$BH$38,1,'FD mesh'!$B$15+1)*Setup!$B$22</f>
        <v>15.1511331940414</v>
      </c>
      <c r="AO1030" s="0" t="n">
        <f aca="false">SUMPRODUCT('FD inverse'!$A$39:$BH$39,'FD mesh'!$B$84:$BI$84,$E1029:$BL1029)+'FD inverse'!$A$39*$C1030/Setup!$B$17+INDEX('FD inverse'!$A$39:$BH$39,1,'FD mesh'!$B$15+1)*Setup!$B$22</f>
        <v>15.1305391243211</v>
      </c>
      <c r="AP1030" s="0" t="n">
        <f aca="false">SUMPRODUCT('FD inverse'!$A$40:$BH$40,'FD mesh'!$B$84:$BI$84,$E1029:$BL1029)+'FD inverse'!$A$40*$C1030/Setup!$B$17+INDEX('FD inverse'!$A$40:$BH$40,1,'FD mesh'!$B$15+1)*Setup!$B$22</f>
        <v>15.1099223520966</v>
      </c>
      <c r="AQ1030" s="0" t="n">
        <f aca="false">SUMPRODUCT('FD inverse'!$A$41:$BH$41,'FD mesh'!$B$84:$BI$84,$E1029:$BL1029)+'FD inverse'!$A$41*$C1030/Setup!$B$17+INDEX('FD inverse'!$A$41:$BH$41,1,'FD mesh'!$B$15+1)*Setup!$B$22</f>
        <v>15.0892849359163</v>
      </c>
      <c r="AR1030" s="0" t="n">
        <f aca="false">SUMPRODUCT('FD inverse'!$A$42:$BH$42,'FD mesh'!$B$84:$BI$84,$E1029:$BL1029)+'FD inverse'!$A$42*$C1030/Setup!$B$17+INDEX('FD inverse'!$A$42:$BH$42,1,'FD mesh'!$B$15+1)*Setup!$B$22</f>
        <v>15.0686299179653</v>
      </c>
      <c r="AS1030" s="0" t="n">
        <f aca="false">SUMPRODUCT('FD inverse'!$A$43:$BH$43,'FD mesh'!$B$84:$BI$84,$E1029:$BL1029)+'FD inverse'!$A$43*$C1030/Setup!$B$17+INDEX('FD inverse'!$A$43:$BH$43,1,'FD mesh'!$B$15+1)*Setup!$B$22</f>
        <v>0</v>
      </c>
      <c r="AT1030" s="0" t="n">
        <f aca="false">SUMPRODUCT('FD inverse'!$A$44:$BH$44,'FD mesh'!$B$84:$BI$84,$E1029:$BL1029)+'FD inverse'!$A$44*$C1030/Setup!$B$17+INDEX('FD inverse'!$A$44:$BH$44,1,'FD mesh'!$B$15+1)*Setup!$B$22</f>
        <v>0</v>
      </c>
      <c r="AU1030" s="0" t="n">
        <f aca="false">SUMPRODUCT('FD inverse'!$A$45:$BH$45,'FD mesh'!$B$84:$BI$84,$E1029:$BL1029)+'FD inverse'!$A$45*$C1030/Setup!$B$17+INDEX('FD inverse'!$A$45:$BH$45,1,'FD mesh'!$B$15+1)*Setup!$B$22</f>
        <v>0</v>
      </c>
      <c r="AV1030" s="0" t="n">
        <f aca="false">SUMPRODUCT('FD inverse'!$A$46:$BH$46,'FD mesh'!$B$84:$BI$84,$E1029:$BL1029)+'FD inverse'!$A$46*$C1030/Setup!$B$17+INDEX('FD inverse'!$A$46:$BH$46,1,'FD mesh'!$B$15+1)*Setup!$B$22</f>
        <v>0</v>
      </c>
      <c r="AW1030" s="0" t="n">
        <f aca="false">SUMPRODUCT('FD inverse'!$A$47:$BH$47,'FD mesh'!$B$84:$BI$84,$E1029:$BL1029)+'FD inverse'!$A$47*$C1030/Setup!$B$17+INDEX('FD inverse'!$A$47:$BH$47,1,'FD mesh'!$B$15+1)*Setup!$B$22</f>
        <v>0</v>
      </c>
      <c r="AX1030" s="0" t="n">
        <f aca="false">SUMPRODUCT('FD inverse'!$A$48:$BH$48,'FD mesh'!$B$84:$BI$84,$E1029:$BL1029)+'FD inverse'!$A$48*$C1030/Setup!$B$17+INDEX('FD inverse'!$A$48:$BH$48,1,'FD mesh'!$B$15+1)*Setup!$B$22</f>
        <v>0</v>
      </c>
      <c r="AY1030" s="0" t="n">
        <f aca="false">SUMPRODUCT('FD inverse'!$A$49:$BH$49,'FD mesh'!$B$84:$BI$84,$E1029:$BL1029)+'FD inverse'!$A$49*$C1030/Setup!$B$17+INDEX('FD inverse'!$A$49:$BH$49,1,'FD mesh'!$B$15+1)*Setup!$B$22</f>
        <v>0</v>
      </c>
      <c r="AZ1030" s="0" t="n">
        <f aca="false">SUMPRODUCT('FD inverse'!$A$50:$BH$50,'FD mesh'!$B$84:$BI$84,$E1029:$BL1029)+'FD inverse'!$A$50*$C1030/Setup!$B$17+INDEX('FD inverse'!$A$50:$BH$50,1,'FD mesh'!$B$15+1)*Setup!$B$22</f>
        <v>0</v>
      </c>
      <c r="BA1030" s="0" t="n">
        <f aca="false">SUMPRODUCT('FD inverse'!$A$51:$BH$51,'FD mesh'!$B$84:$BI$84,$E1029:$BL1029)+'FD inverse'!$A$51*$C1030/Setup!$B$17+INDEX('FD inverse'!$A$51:$BH$51,1,'FD mesh'!$B$15+1)*Setup!$B$22</f>
        <v>0</v>
      </c>
      <c r="BB1030" s="0" t="n">
        <f aca="false">SUMPRODUCT('FD inverse'!$A$52:$BH$52,'FD mesh'!$B$84:$BI$84,$E1029:$BL1029)+'FD inverse'!$A$52*$C1030/Setup!$B$17+INDEX('FD inverse'!$A$52:$BH$52,1,'FD mesh'!$B$15+1)*Setup!$B$22</f>
        <v>0</v>
      </c>
      <c r="BC1030" s="0" t="n">
        <f aca="false">SUMPRODUCT('FD inverse'!$A$53:$BH$53,'FD mesh'!$B$84:$BI$84,$E1029:$BL1029)+'FD inverse'!$A$53*$C1030/Setup!$B$17+INDEX('FD inverse'!$A$53:$BH$53,1,'FD mesh'!$B$15+1)*Setup!$B$22</f>
        <v>0</v>
      </c>
      <c r="BD1030" s="0" t="n">
        <f aca="false">SUMPRODUCT('FD inverse'!$A$54:$BH$54,'FD mesh'!$B$84:$BI$84,$E1029:$BL1029)+'FD inverse'!$A$54*$C1030/Setup!$B$17+INDEX('FD inverse'!$A$54:$BH$54,1,'FD mesh'!$B$15+1)*Setup!$B$22</f>
        <v>0</v>
      </c>
      <c r="BE1030" s="0" t="n">
        <f aca="false">SUMPRODUCT('FD inverse'!$A$55:$BH$55,'FD mesh'!$B$84:$BI$84,$E1029:$BL1029)+'FD inverse'!$A$55*$C1030/Setup!$B$17+INDEX('FD inverse'!$A$55:$BH$55,1,'FD mesh'!$B$15+1)*Setup!$B$22</f>
        <v>0</v>
      </c>
      <c r="BF1030" s="0" t="n">
        <f aca="false">SUMPRODUCT('FD inverse'!$A$56:$BH$56,'FD mesh'!$B$84:$BI$84,$E1029:$BL1029)+'FD inverse'!$A$56*$C1030/Setup!$B$17+INDEX('FD inverse'!$A$56:$BH$56,1,'FD mesh'!$B$15+1)*Setup!$B$22</f>
        <v>0</v>
      </c>
      <c r="BG1030" s="0" t="n">
        <f aca="false">SUMPRODUCT('FD inverse'!$A$57:$BH$57,'FD mesh'!$B$84:$BI$84,$E1029:$BL1029)+'FD inverse'!$A$57*$C1030/Setup!$B$17+INDEX('FD inverse'!$A$57:$BH$57,1,'FD mesh'!$B$15+1)*Setup!$B$22</f>
        <v>0</v>
      </c>
      <c r="BH1030" s="0" t="n">
        <f aca="false">SUMPRODUCT('FD inverse'!$A$58:$BH$58,'FD mesh'!$B$84:$BI$84,$E1029:$BL1029)+'FD inverse'!$A$58*$C1030/Setup!$B$17+INDEX('FD inverse'!$A$58:$BH$58,1,'FD mesh'!$B$15+1)*Setup!$B$22</f>
        <v>0</v>
      </c>
      <c r="BI1030" s="0" t="n">
        <f aca="false">SUMPRODUCT('FD inverse'!$A$59:$BH$59,'FD mesh'!$B$84:$BI$84,$E1029:$BL1029)+'FD inverse'!$A$59*$C1030/Setup!$B$17+INDEX('FD inverse'!$A$59:$BH$59,1,'FD mesh'!$B$15+1)*Setup!$B$22</f>
        <v>0</v>
      </c>
      <c r="BJ1030" s="0" t="n">
        <f aca="false">SUMPRODUCT('FD inverse'!$A$60:$BH$60,'FD mesh'!$B$84:$BI$84,$E1029:$BL1029)+'FD inverse'!$A$60*$C1030/Setup!$B$17+INDEX('FD inverse'!$A$60:$BH$60,1,'FD mesh'!$B$15+1)*Setup!$B$22</f>
        <v>0</v>
      </c>
      <c r="BK1030" s="0" t="n">
        <f aca="false">SUMPRODUCT('FD inverse'!$A$61:$BH$61,'FD mesh'!$B$84:$BI$84,$E1029:$BL1029)+'FD inverse'!$A$61*$C1030/Setup!$B$17+INDEX('FD inverse'!$A$61:$BH$61,1,'FD mesh'!$B$15+1)*Setup!$B$22</f>
        <v>0</v>
      </c>
      <c r="BL1030" s="0" t="n">
        <f aca="false">SUMPRODUCT('FD inverse'!$A$62:$BH$62,'FD mesh'!$B$84:$BI$84,$E1029:$BL1029)+'FD inverse'!$A$62*$C1030/Setup!$B$17+INDEX('FD inverse'!$A$62:$BH$62,1,'FD mesh'!$B$15+1)*Setup!$B$22</f>
        <v>0</v>
      </c>
    </row>
    <row r="1031" customFormat="false" ht="15" hidden="false" customHeight="false" outlineLevel="0" collapsed="false">
      <c r="A1031" s="0" t="n">
        <v>1026</v>
      </c>
      <c r="B1031" s="0" t="n">
        <f aca="false">A1031*Setup!$B$11/3600</f>
        <v>85.5</v>
      </c>
      <c r="C1031" s="0" t="n">
        <f aca="false">Setup!$B$7+Setup!$B$8*COS(2*PI()*(B1031-Setup!$B$9)/24)</f>
        <v>27.1734133611649</v>
      </c>
      <c r="D1031" s="0" t="n">
        <f aca="false">(C1031-E1031)/Setup!$B$17</f>
        <v>13.7297226249543</v>
      </c>
      <c r="E1031" s="0" t="n">
        <f aca="false">SUMPRODUCT('FD inverse'!$A$3:$BH$3,'FD mesh'!$B$84:$BI$84,$E1030:$BL1030)+'FD inverse'!$A$3*$C1031/Setup!$B$17+INDEX('FD inverse'!$A$3:$BH$3,1,'FD mesh'!$B$15+1)*Setup!$B$22</f>
        <v>25.3885494199209</v>
      </c>
      <c r="F1031" s="0" t="n">
        <f aca="false">SUMPRODUCT('FD inverse'!$A$4:$BH$4,'FD mesh'!$B$84:$BI$84,$E1030:$BL1030)+'FD inverse'!$A$4*$C1031/Setup!$B$17+INDEX('FD inverse'!$A$4:$BH$4,1,'FD mesh'!$B$15+1)*Setup!$B$22</f>
        <v>24.9886049119237</v>
      </c>
      <c r="G1031" s="0" t="n">
        <f aca="false">SUMPRODUCT('FD inverse'!$A$5:$BH$5,'FD mesh'!$B$84:$BI$84,$E1030:$BL1030)+'FD inverse'!$A$5*$C1031/Setup!$B$17+INDEX('FD inverse'!$A$5:$BH$5,1,'FD mesh'!$B$15+1)*Setup!$B$22</f>
        <v>24.6045645576757</v>
      </c>
      <c r="H1031" s="0" t="n">
        <f aca="false">SUMPRODUCT('FD inverse'!$A$6:$BH$6,'FD mesh'!$B$84:$BI$84,$E1030:$BL1030)+'FD inverse'!$A$6*$C1031/Setup!$B$17+INDEX('FD inverse'!$A$6:$BH$6,1,'FD mesh'!$B$15+1)*Setup!$B$22</f>
        <v>23.3382754798154</v>
      </c>
      <c r="I1031" s="0" t="n">
        <f aca="false">SUMPRODUCT('FD inverse'!$A$7:$BH$7,'FD mesh'!$B$84:$BI$84,$E1030:$BL1030)+'FD inverse'!$A$7*$C1031/Setup!$B$17+INDEX('FD inverse'!$A$7:$BH$7,1,'FD mesh'!$B$15+1)*Setup!$B$22</f>
        <v>23.232282157775</v>
      </c>
      <c r="J1031" s="0" t="n">
        <f aca="false">SUMPRODUCT('FD inverse'!$A$8:$BH$8,'FD mesh'!$B$84:$BI$84,$E1030:$BL1030)+'FD inverse'!$A$8*$C1031/Setup!$B$17+INDEX('FD inverse'!$A$8:$BH$8,1,'FD mesh'!$B$15+1)*Setup!$B$22</f>
        <v>23.1377808212622</v>
      </c>
      <c r="K1031" s="0" t="n">
        <f aca="false">SUMPRODUCT('FD inverse'!$A$9:$BH$9,'FD mesh'!$B$84:$BI$84,$E1030:$BL1030)+'FD inverse'!$A$9*$C1031/Setup!$B$17+INDEX('FD inverse'!$A$9:$BH$9,1,'FD mesh'!$B$15+1)*Setup!$B$22</f>
        <v>23.0541573093433</v>
      </c>
      <c r="L1031" s="0" t="n">
        <f aca="false">SUMPRODUCT('FD inverse'!$A$10:$BH$10,'FD mesh'!$B$84:$BI$84,$E1030:$BL1030)+'FD inverse'!$A$10*$C1031/Setup!$B$17+INDEX('FD inverse'!$A$10:$BH$10,1,'FD mesh'!$B$15+1)*Setup!$B$22</f>
        <v>22.9808391545698</v>
      </c>
      <c r="M1031" s="0" t="n">
        <f aca="false">SUMPRODUCT('FD inverse'!$A$11:$BH$11,'FD mesh'!$B$84:$BI$84,$E1030:$BL1030)+'FD inverse'!$A$11*$C1031/Setup!$B$17+INDEX('FD inverse'!$A$11:$BH$11,1,'FD mesh'!$B$15+1)*Setup!$B$22</f>
        <v>22.9173063437435</v>
      </c>
      <c r="N1031" s="0" t="n">
        <f aca="false">SUMPRODUCT('FD inverse'!$A$12:$BH$12,'FD mesh'!$B$84:$BI$84,$E1030:$BL1030)+'FD inverse'!$A$12*$C1031/Setup!$B$17+INDEX('FD inverse'!$A$12:$BH$12,1,'FD mesh'!$B$15+1)*Setup!$B$22</f>
        <v>22.8631004145537</v>
      </c>
      <c r="O1031" s="0" t="n">
        <f aca="false">SUMPRODUCT('FD inverse'!$A$13:$BH$13,'FD mesh'!$B$84:$BI$84,$E1030:$BL1030)+'FD inverse'!$A$13*$C1031/Setup!$B$17+INDEX('FD inverse'!$A$13:$BH$13,1,'FD mesh'!$B$15+1)*Setup!$B$22</f>
        <v>22.8178319772985</v>
      </c>
      <c r="P1031" s="0" t="n">
        <f aca="false">SUMPRODUCT('FD inverse'!$A$14:$BH$14,'FD mesh'!$B$84:$BI$84,$E1030:$BL1030)+'FD inverse'!$A$14*$C1031/Setup!$B$17+INDEX('FD inverse'!$A$14:$BH$14,1,'FD mesh'!$B$15+1)*Setup!$B$22</f>
        <v>22.7811867401781</v>
      </c>
      <c r="Q1031" s="0" t="n">
        <f aca="false">SUMPRODUCT('FD inverse'!$A$15:$BH$15,'FD mesh'!$B$84:$BI$84,$E1030:$BL1030)+'FD inverse'!$A$15*$C1031/Setup!$B$17+INDEX('FD inverse'!$A$15:$BH$15,1,'FD mesh'!$B$15+1)*Setup!$B$22</f>
        <v>22.7529301047012</v>
      </c>
      <c r="R1031" s="0" t="n">
        <f aca="false">SUMPRODUCT('FD inverse'!$A$16:$BH$16,'FD mesh'!$B$84:$BI$84,$E1030:$BL1030)+'FD inverse'!$A$16*$C1031/Setup!$B$17+INDEX('FD inverse'!$A$16:$BH$16,1,'FD mesh'!$B$15+1)*Setup!$B$22</f>
        <v>22.7329103848158</v>
      </c>
      <c r="S1031" s="0" t="n">
        <f aca="false">SUMPRODUCT('FD inverse'!$A$17:$BH$17,'FD mesh'!$B$84:$BI$84,$E1030:$BL1030)+'FD inverse'!$A$17*$C1031/Setup!$B$17+INDEX('FD inverse'!$A$17:$BH$17,1,'FD mesh'!$B$15+1)*Setup!$B$22</f>
        <v>22.2204846337394</v>
      </c>
      <c r="T1031" s="0" t="n">
        <f aca="false">SUMPRODUCT('FD inverse'!$A$18:$BH$18,'FD mesh'!$B$84:$BI$84,$E1030:$BL1030)+'FD inverse'!$A$18*$C1031/Setup!$B$17+INDEX('FD inverse'!$A$18:$BH$18,1,'FD mesh'!$B$15+1)*Setup!$B$22</f>
        <v>21.7117549827919</v>
      </c>
      <c r="U1031" s="0" t="n">
        <f aca="false">SUMPRODUCT('FD inverse'!$A$19:$BH$19,'FD mesh'!$B$84:$BI$84,$E1030:$BL1030)+'FD inverse'!$A$19*$C1031/Setup!$B$17+INDEX('FD inverse'!$A$19:$BH$19,1,'FD mesh'!$B$15+1)*Setup!$B$22</f>
        <v>21.2063627445958</v>
      </c>
      <c r="V1031" s="0" t="n">
        <f aca="false">SUMPRODUCT('FD inverse'!$A$20:$BH$20,'FD mesh'!$B$84:$BI$84,$E1030:$BL1030)+'FD inverse'!$A$20*$C1031/Setup!$B$17+INDEX('FD inverse'!$A$20:$BH$20,1,'FD mesh'!$B$15+1)*Setup!$B$22</f>
        <v>20.7039689201999</v>
      </c>
      <c r="W1031" s="0" t="n">
        <f aca="false">SUMPRODUCT('FD inverse'!$A$21:$BH$21,'FD mesh'!$B$84:$BI$84,$E1030:$BL1030)+'FD inverse'!$A$21*$C1031/Setup!$B$17+INDEX('FD inverse'!$A$21:$BH$21,1,'FD mesh'!$B$15+1)*Setup!$B$22</f>
        <v>20.2042532184453</v>
      </c>
      <c r="X1031" s="0" t="n">
        <f aca="false">SUMPRODUCT('FD inverse'!$A$22:$BH$22,'FD mesh'!$B$84:$BI$84,$E1030:$BL1030)+'FD inverse'!$A$22*$C1031/Setup!$B$17+INDEX('FD inverse'!$A$22:$BH$22,1,'FD mesh'!$B$15+1)*Setup!$B$22</f>
        <v>19.7069129574509</v>
      </c>
      <c r="Y1031" s="0" t="n">
        <f aca="false">SUMPRODUCT('FD inverse'!$A$23:$BH$23,'FD mesh'!$B$84:$BI$84,$E1030:$BL1030)+'FD inverse'!$A$23*$C1031/Setup!$B$17+INDEX('FD inverse'!$A$23:$BH$23,1,'FD mesh'!$B$15+1)*Setup!$B$22</f>
        <v>19.2116618610381</v>
      </c>
      <c r="Z1031" s="0" t="n">
        <f aca="false">SUMPRODUCT('FD inverse'!$A$24:$BH$24,'FD mesh'!$B$84:$BI$84,$E1030:$BL1030)+'FD inverse'!$A$24*$C1031/Setup!$B$17+INDEX('FD inverse'!$A$24:$BH$24,1,'FD mesh'!$B$15+1)*Setup!$B$22</f>
        <v>18.7182287621759</v>
      </c>
      <c r="AA1031" s="0" t="n">
        <f aca="false">SUMPRODUCT('FD inverse'!$A$25:$BH$25,'FD mesh'!$B$84:$BI$84,$E1030:$BL1030)+'FD inverse'!$A$25*$C1031/Setup!$B$17+INDEX('FD inverse'!$A$25:$BH$25,1,'FD mesh'!$B$15+1)*Setup!$B$22</f>
        <v>18.2263562248288</v>
      </c>
      <c r="AB1031" s="0" t="n">
        <f aca="false">SUMPRODUCT('FD inverse'!$A$26:$BH$26,'FD mesh'!$B$84:$BI$84,$E1030:$BL1030)+'FD inverse'!$A$26*$C1031/Setup!$B$17+INDEX('FD inverse'!$A$26:$BH$26,1,'FD mesh'!$B$15+1)*Setup!$B$22</f>
        <v>17.7357990949562</v>
      </c>
      <c r="AC1031" s="0" t="n">
        <f aca="false">SUMPRODUCT('FD inverse'!$A$27:$BH$27,'FD mesh'!$B$84:$BI$84,$E1030:$BL1030)+'FD inverse'!$A$27*$C1031/Setup!$B$17+INDEX('FD inverse'!$A$27:$BH$27,1,'FD mesh'!$B$15+1)*Setup!$B$22</f>
        <v>17.2463229908317</v>
      </c>
      <c r="AD1031" s="0" t="n">
        <f aca="false">SUMPRODUCT('FD inverse'!$A$28:$BH$28,'FD mesh'!$B$84:$BI$84,$E1030:$BL1030)+'FD inverse'!$A$28*$C1031/Setup!$B$17+INDEX('FD inverse'!$A$28:$BH$28,1,'FD mesh'!$B$15+1)*Setup!$B$22</f>
        <v>16.7577027423314</v>
      </c>
      <c r="AE1031" s="0" t="n">
        <f aca="false">SUMPRODUCT('FD inverse'!$A$29:$BH$29,'FD mesh'!$B$84:$BI$84,$E1030:$BL1030)+'FD inverse'!$A$29*$C1031/Setup!$B$17+INDEX('FD inverse'!$A$29:$BH$29,1,'FD mesh'!$B$15+1)*Setup!$B$22</f>
        <v>16.2697207883899</v>
      </c>
      <c r="AF1031" s="0" t="n">
        <f aca="false">SUMPRODUCT('FD inverse'!$A$30:$BH$30,'FD mesh'!$B$84:$BI$84,$E1030:$BL1030)+'FD inverse'!$A$30*$C1031/Setup!$B$17+INDEX('FD inverse'!$A$30:$BH$30,1,'FD mesh'!$B$15+1)*Setup!$B$22</f>
        <v>15.7821655414328</v>
      </c>
      <c r="AG1031" s="0" t="n">
        <f aca="false">SUMPRODUCT('FD inverse'!$A$31:$BH$31,'FD mesh'!$B$84:$BI$84,$E1030:$BL1030)+'FD inverse'!$A$31*$C1031/Setup!$B$17+INDEX('FD inverse'!$A$31:$BH$31,1,'FD mesh'!$B$15+1)*Setup!$B$22</f>
        <v>15.2948297272743</v>
      </c>
      <c r="AH1031" s="0" t="n">
        <f aca="false">SUMPRODUCT('FD inverse'!$A$32:$BH$32,'FD mesh'!$B$84:$BI$84,$E1030:$BL1030)+'FD inverse'!$A$32*$C1031/Setup!$B$17+INDEX('FD inverse'!$A$32:$BH$32,1,'FD mesh'!$B$15+1)*Setup!$B$22</f>
        <v>15.2743021641679</v>
      </c>
      <c r="AI1031" s="0" t="n">
        <f aca="false">SUMPRODUCT('FD inverse'!$A$33:$BH$33,'FD mesh'!$B$84:$BI$84,$E1030:$BL1030)+'FD inverse'!$A$33*$C1031/Setup!$B$17+INDEX('FD inverse'!$A$33:$BH$33,1,'FD mesh'!$B$15+1)*Setup!$B$22</f>
        <v>15.2537866587666</v>
      </c>
      <c r="AJ1031" s="0" t="n">
        <f aca="false">SUMPRODUCT('FD inverse'!$A$34:$BH$34,'FD mesh'!$B$84:$BI$84,$E1030:$BL1030)+'FD inverse'!$A$34*$C1031/Setup!$B$17+INDEX('FD inverse'!$A$34:$BH$34,1,'FD mesh'!$B$15+1)*Setup!$B$22</f>
        <v>15.2332724248974</v>
      </c>
      <c r="AK1031" s="0" t="n">
        <f aca="false">SUMPRODUCT('FD inverse'!$A$35:$BH$35,'FD mesh'!$B$84:$BI$84,$E1030:$BL1030)+'FD inverse'!$A$35*$C1031/Setup!$B$17+INDEX('FD inverse'!$A$35:$BH$35,1,'FD mesh'!$B$15+1)*Setup!$B$22</f>
        <v>15.2127510727189</v>
      </c>
      <c r="AL1031" s="0" t="n">
        <f aca="false">SUMPRODUCT('FD inverse'!$A$36:$BH$36,'FD mesh'!$B$84:$BI$84,$E1030:$BL1030)+'FD inverse'!$A$36*$C1031/Setup!$B$17+INDEX('FD inverse'!$A$36:$BH$36,1,'FD mesh'!$B$15+1)*Setup!$B$22</f>
        <v>15.1922163991483</v>
      </c>
      <c r="AM1031" s="0" t="n">
        <f aca="false">SUMPRODUCT('FD inverse'!$A$37:$BH$37,'FD mesh'!$B$84:$BI$84,$E1030:$BL1030)+'FD inverse'!$A$37*$C1031/Setup!$B$17+INDEX('FD inverse'!$A$37:$BH$37,1,'FD mesh'!$B$15+1)*Setup!$B$22</f>
        <v>15.1716641804502</v>
      </c>
      <c r="AN1031" s="0" t="n">
        <f aca="false">SUMPRODUCT('FD inverse'!$A$38:$BH$38,'FD mesh'!$B$84:$BI$84,$E1030:$BL1030)+'FD inverse'!$A$38*$C1031/Setup!$B$17+INDEX('FD inverse'!$A$38:$BH$38,1,'FD mesh'!$B$15+1)*Setup!$B$22</f>
        <v>15.1510919676339</v>
      </c>
      <c r="AO1031" s="0" t="n">
        <f aca="false">SUMPRODUCT('FD inverse'!$A$39:$BH$39,'FD mesh'!$B$84:$BI$84,$E1030:$BL1030)+'FD inverse'!$A$39*$C1031/Setup!$B$17+INDEX('FD inverse'!$A$39:$BH$39,1,'FD mesh'!$B$15+1)*Setup!$B$22</f>
        <v>15.1304988850606</v>
      </c>
      <c r="AP1031" s="0" t="n">
        <f aca="false">SUMPRODUCT('FD inverse'!$A$40:$BH$40,'FD mesh'!$B$84:$BI$84,$E1030:$BL1030)+'FD inverse'!$A$40*$C1031/Setup!$B$17+INDEX('FD inverse'!$A$40:$BH$40,1,'FD mesh'!$B$15+1)*Setup!$B$22</f>
        <v>15.1098854324468</v>
      </c>
      <c r="AQ1031" s="0" t="n">
        <f aca="false">SUMPRODUCT('FD inverse'!$A$41:$BH$41,'FD mesh'!$B$84:$BI$84,$E1030:$BL1030)+'FD inverse'!$A$41*$C1031/Setup!$B$17+INDEX('FD inverse'!$A$41:$BH$41,1,'FD mesh'!$B$15+1)*Setup!$B$22</f>
        <v>15.0892532902559</v>
      </c>
      <c r="AR1031" s="0" t="n">
        <f aca="false">SUMPRODUCT('FD inverse'!$A$42:$BH$42,'FD mesh'!$B$84:$BI$84,$E1030:$BL1030)+'FD inverse'!$A$42*$C1031/Setup!$B$17+INDEX('FD inverse'!$A$42:$BH$42,1,'FD mesh'!$B$15+1)*Setup!$B$22</f>
        <v>15.0686051283029</v>
      </c>
      <c r="AS1031" s="0" t="n">
        <f aca="false">SUMPRODUCT('FD inverse'!$A$43:$BH$43,'FD mesh'!$B$84:$BI$84,$E1030:$BL1030)+'FD inverse'!$A$43*$C1031/Setup!$B$17+INDEX('FD inverse'!$A$43:$BH$43,1,'FD mesh'!$B$15+1)*Setup!$B$22</f>
        <v>0</v>
      </c>
      <c r="AT1031" s="0" t="n">
        <f aca="false">SUMPRODUCT('FD inverse'!$A$44:$BH$44,'FD mesh'!$B$84:$BI$84,$E1030:$BL1030)+'FD inverse'!$A$44*$C1031/Setup!$B$17+INDEX('FD inverse'!$A$44:$BH$44,1,'FD mesh'!$B$15+1)*Setup!$B$22</f>
        <v>0</v>
      </c>
      <c r="AU1031" s="0" t="n">
        <f aca="false">SUMPRODUCT('FD inverse'!$A$45:$BH$45,'FD mesh'!$B$84:$BI$84,$E1030:$BL1030)+'FD inverse'!$A$45*$C1031/Setup!$B$17+INDEX('FD inverse'!$A$45:$BH$45,1,'FD mesh'!$B$15+1)*Setup!$B$22</f>
        <v>0</v>
      </c>
      <c r="AV1031" s="0" t="n">
        <f aca="false">SUMPRODUCT('FD inverse'!$A$46:$BH$46,'FD mesh'!$B$84:$BI$84,$E1030:$BL1030)+'FD inverse'!$A$46*$C1031/Setup!$B$17+INDEX('FD inverse'!$A$46:$BH$46,1,'FD mesh'!$B$15+1)*Setup!$B$22</f>
        <v>0</v>
      </c>
      <c r="AW1031" s="0" t="n">
        <f aca="false">SUMPRODUCT('FD inverse'!$A$47:$BH$47,'FD mesh'!$B$84:$BI$84,$E1030:$BL1030)+'FD inverse'!$A$47*$C1031/Setup!$B$17+INDEX('FD inverse'!$A$47:$BH$47,1,'FD mesh'!$B$15+1)*Setup!$B$22</f>
        <v>0</v>
      </c>
      <c r="AX1031" s="0" t="n">
        <f aca="false">SUMPRODUCT('FD inverse'!$A$48:$BH$48,'FD mesh'!$B$84:$BI$84,$E1030:$BL1030)+'FD inverse'!$A$48*$C1031/Setup!$B$17+INDEX('FD inverse'!$A$48:$BH$48,1,'FD mesh'!$B$15+1)*Setup!$B$22</f>
        <v>0</v>
      </c>
      <c r="AY1031" s="0" t="n">
        <f aca="false">SUMPRODUCT('FD inverse'!$A$49:$BH$49,'FD mesh'!$B$84:$BI$84,$E1030:$BL1030)+'FD inverse'!$A$49*$C1031/Setup!$B$17+INDEX('FD inverse'!$A$49:$BH$49,1,'FD mesh'!$B$15+1)*Setup!$B$22</f>
        <v>0</v>
      </c>
      <c r="AZ1031" s="0" t="n">
        <f aca="false">SUMPRODUCT('FD inverse'!$A$50:$BH$50,'FD mesh'!$B$84:$BI$84,$E1030:$BL1030)+'FD inverse'!$A$50*$C1031/Setup!$B$17+INDEX('FD inverse'!$A$50:$BH$50,1,'FD mesh'!$B$15+1)*Setup!$B$22</f>
        <v>0</v>
      </c>
      <c r="BA1031" s="0" t="n">
        <f aca="false">SUMPRODUCT('FD inverse'!$A$51:$BH$51,'FD mesh'!$B$84:$BI$84,$E1030:$BL1030)+'FD inverse'!$A$51*$C1031/Setup!$B$17+INDEX('FD inverse'!$A$51:$BH$51,1,'FD mesh'!$B$15+1)*Setup!$B$22</f>
        <v>0</v>
      </c>
      <c r="BB1031" s="0" t="n">
        <f aca="false">SUMPRODUCT('FD inverse'!$A$52:$BH$52,'FD mesh'!$B$84:$BI$84,$E1030:$BL1030)+'FD inverse'!$A$52*$C1031/Setup!$B$17+INDEX('FD inverse'!$A$52:$BH$52,1,'FD mesh'!$B$15+1)*Setup!$B$22</f>
        <v>0</v>
      </c>
      <c r="BC1031" s="0" t="n">
        <f aca="false">SUMPRODUCT('FD inverse'!$A$53:$BH$53,'FD mesh'!$B$84:$BI$84,$E1030:$BL1030)+'FD inverse'!$A$53*$C1031/Setup!$B$17+INDEX('FD inverse'!$A$53:$BH$53,1,'FD mesh'!$B$15+1)*Setup!$B$22</f>
        <v>0</v>
      </c>
      <c r="BD1031" s="0" t="n">
        <f aca="false">SUMPRODUCT('FD inverse'!$A$54:$BH$54,'FD mesh'!$B$84:$BI$84,$E1030:$BL1030)+'FD inverse'!$A$54*$C1031/Setup!$B$17+INDEX('FD inverse'!$A$54:$BH$54,1,'FD mesh'!$B$15+1)*Setup!$B$22</f>
        <v>0</v>
      </c>
      <c r="BE1031" s="0" t="n">
        <f aca="false">SUMPRODUCT('FD inverse'!$A$55:$BH$55,'FD mesh'!$B$84:$BI$84,$E1030:$BL1030)+'FD inverse'!$A$55*$C1031/Setup!$B$17+INDEX('FD inverse'!$A$55:$BH$55,1,'FD mesh'!$B$15+1)*Setup!$B$22</f>
        <v>0</v>
      </c>
      <c r="BF1031" s="0" t="n">
        <f aca="false">SUMPRODUCT('FD inverse'!$A$56:$BH$56,'FD mesh'!$B$84:$BI$84,$E1030:$BL1030)+'FD inverse'!$A$56*$C1031/Setup!$B$17+INDEX('FD inverse'!$A$56:$BH$56,1,'FD mesh'!$B$15+1)*Setup!$B$22</f>
        <v>0</v>
      </c>
      <c r="BG1031" s="0" t="n">
        <f aca="false">SUMPRODUCT('FD inverse'!$A$57:$BH$57,'FD mesh'!$B$84:$BI$84,$E1030:$BL1030)+'FD inverse'!$A$57*$C1031/Setup!$B$17+INDEX('FD inverse'!$A$57:$BH$57,1,'FD mesh'!$B$15+1)*Setup!$B$22</f>
        <v>0</v>
      </c>
      <c r="BH1031" s="0" t="n">
        <f aca="false">SUMPRODUCT('FD inverse'!$A$58:$BH$58,'FD mesh'!$B$84:$BI$84,$E1030:$BL1030)+'FD inverse'!$A$58*$C1031/Setup!$B$17+INDEX('FD inverse'!$A$58:$BH$58,1,'FD mesh'!$B$15+1)*Setup!$B$22</f>
        <v>0</v>
      </c>
      <c r="BI1031" s="0" t="n">
        <f aca="false">SUMPRODUCT('FD inverse'!$A$59:$BH$59,'FD mesh'!$B$84:$BI$84,$E1030:$BL1030)+'FD inverse'!$A$59*$C1031/Setup!$B$17+INDEX('FD inverse'!$A$59:$BH$59,1,'FD mesh'!$B$15+1)*Setup!$B$22</f>
        <v>0</v>
      </c>
      <c r="BJ1031" s="0" t="n">
        <f aca="false">SUMPRODUCT('FD inverse'!$A$60:$BH$60,'FD mesh'!$B$84:$BI$84,$E1030:$BL1030)+'FD inverse'!$A$60*$C1031/Setup!$B$17+INDEX('FD inverse'!$A$60:$BH$60,1,'FD mesh'!$B$15+1)*Setup!$B$22</f>
        <v>0</v>
      </c>
      <c r="BK1031" s="0" t="n">
        <f aca="false">SUMPRODUCT('FD inverse'!$A$61:$BH$61,'FD mesh'!$B$84:$BI$84,$E1030:$BL1030)+'FD inverse'!$A$61*$C1031/Setup!$B$17+INDEX('FD inverse'!$A$61:$BH$61,1,'FD mesh'!$B$15+1)*Setup!$B$22</f>
        <v>0</v>
      </c>
      <c r="BL1031" s="0" t="n">
        <f aca="false">SUMPRODUCT('FD inverse'!$A$62:$BH$62,'FD mesh'!$B$84:$BI$84,$E1030:$BL1030)+'FD inverse'!$A$62*$C1031/Setup!$B$17+INDEX('FD inverse'!$A$62:$BH$62,1,'FD mesh'!$B$15+1)*Setup!$B$22</f>
        <v>0</v>
      </c>
    </row>
    <row r="1032" customFormat="false" ht="15" hidden="false" customHeight="false" outlineLevel="0" collapsed="false">
      <c r="A1032" s="0" t="n">
        <v>1027</v>
      </c>
      <c r="B1032" s="0" t="n">
        <f aca="false">A1032*Setup!$B$11/3600</f>
        <v>85.5833333333333</v>
      </c>
      <c r="C1032" s="0" t="n">
        <f aca="false">Setup!$B$7+Setup!$B$8*COS(2*PI()*(B1032-Setup!$B$9)/24)</f>
        <v>27.2257784170699</v>
      </c>
      <c r="D1032" s="0" t="n">
        <f aca="false">(C1032-E1032)/Setup!$B$17</f>
        <v>13.8309814033763</v>
      </c>
      <c r="E1032" s="0" t="n">
        <f aca="false">SUMPRODUCT('FD inverse'!$A$3:$BH$3,'FD mesh'!$B$84:$BI$84,$E1031:$BL1031)+'FD inverse'!$A$3*$C1032/Setup!$B$17+INDEX('FD inverse'!$A$3:$BH$3,1,'FD mesh'!$B$15+1)*Setup!$B$22</f>
        <v>25.427750834631</v>
      </c>
      <c r="F1032" s="0" t="n">
        <f aca="false">SUMPRODUCT('FD inverse'!$A$4:$BH$4,'FD mesh'!$B$84:$BI$84,$E1031:$BL1031)+'FD inverse'!$A$4*$C1032/Setup!$B$17+INDEX('FD inverse'!$A$4:$BH$4,1,'FD mesh'!$B$15+1)*Setup!$B$22</f>
        <v>25.0246217347962</v>
      </c>
      <c r="G1032" s="0" t="n">
        <f aca="false">SUMPRODUCT('FD inverse'!$A$5:$BH$5,'FD mesh'!$B$84:$BI$84,$E1031:$BL1031)+'FD inverse'!$A$5*$C1032/Setup!$B$17+INDEX('FD inverse'!$A$5:$BH$5,1,'FD mesh'!$B$15+1)*Setup!$B$22</f>
        <v>24.6371249365554</v>
      </c>
      <c r="H1032" s="0" t="n">
        <f aca="false">SUMPRODUCT('FD inverse'!$A$6:$BH$6,'FD mesh'!$B$84:$BI$84,$E1031:$BL1031)+'FD inverse'!$A$6*$C1032/Setup!$B$17+INDEX('FD inverse'!$A$6:$BH$6,1,'FD mesh'!$B$15+1)*Setup!$B$22</f>
        <v>23.3588776373995</v>
      </c>
      <c r="I1032" s="0" t="n">
        <f aca="false">SUMPRODUCT('FD inverse'!$A$7:$BH$7,'FD mesh'!$B$84:$BI$84,$E1031:$BL1031)+'FD inverse'!$A$7*$C1032/Setup!$B$17+INDEX('FD inverse'!$A$7:$BH$7,1,'FD mesh'!$B$15+1)*Setup!$B$22</f>
        <v>23.2518357400064</v>
      </c>
      <c r="J1032" s="0" t="n">
        <f aca="false">SUMPRODUCT('FD inverse'!$A$8:$BH$8,'FD mesh'!$B$84:$BI$84,$E1031:$BL1031)+'FD inverse'!$A$8*$C1032/Setup!$B$17+INDEX('FD inverse'!$A$8:$BH$8,1,'FD mesh'!$B$15+1)*Setup!$B$22</f>
        <v>23.1563298793281</v>
      </c>
      <c r="K1032" s="0" t="n">
        <f aca="false">SUMPRODUCT('FD inverse'!$A$9:$BH$9,'FD mesh'!$B$84:$BI$84,$E1031:$BL1031)+'FD inverse'!$A$9*$C1032/Setup!$B$17+INDEX('FD inverse'!$A$9:$BH$9,1,'FD mesh'!$B$15+1)*Setup!$B$22</f>
        <v>23.0717674157387</v>
      </c>
      <c r="L1032" s="0" t="n">
        <f aca="false">SUMPRODUCT('FD inverse'!$A$10:$BH$10,'FD mesh'!$B$84:$BI$84,$E1031:$BL1031)+'FD inverse'!$A$10*$C1032/Setup!$B$17+INDEX('FD inverse'!$A$10:$BH$10,1,'FD mesh'!$B$15+1)*Setup!$B$22</f>
        <v>22.9975943954504</v>
      </c>
      <c r="M1032" s="0" t="n">
        <f aca="false">SUMPRODUCT('FD inverse'!$A$11:$BH$11,'FD mesh'!$B$84:$BI$84,$E1031:$BL1031)+'FD inverse'!$A$11*$C1032/Setup!$B$17+INDEX('FD inverse'!$A$11:$BH$11,1,'FD mesh'!$B$15+1)*Setup!$B$22</f>
        <v>22.9333064730267</v>
      </c>
      <c r="N1032" s="0" t="n">
        <f aca="false">SUMPRODUCT('FD inverse'!$A$12:$BH$12,'FD mesh'!$B$84:$BI$84,$E1031:$BL1031)+'FD inverse'!$A$12*$C1032/Setup!$B$17+INDEX('FD inverse'!$A$12:$BH$12,1,'FD mesh'!$B$15+1)*Setup!$B$22</f>
        <v>22.8784581549</v>
      </c>
      <c r="O1032" s="0" t="n">
        <f aca="false">SUMPRODUCT('FD inverse'!$A$13:$BH$13,'FD mesh'!$B$84:$BI$84,$E1031:$BL1031)+'FD inverse'!$A$13*$C1032/Setup!$B$17+INDEX('FD inverse'!$A$13:$BH$13,1,'FD mesh'!$B$15+1)*Setup!$B$22</f>
        <v>22.832670450547</v>
      </c>
      <c r="P1032" s="0" t="n">
        <f aca="false">SUMPRODUCT('FD inverse'!$A$14:$BH$14,'FD mesh'!$B$84:$BI$84,$E1031:$BL1031)+'FD inverse'!$A$14*$C1032/Setup!$B$17+INDEX('FD inverse'!$A$14:$BH$14,1,'FD mesh'!$B$15+1)*Setup!$B$22</f>
        <v>22.7956370076974</v>
      </c>
      <c r="Q1032" s="0" t="n">
        <f aca="false">SUMPRODUCT('FD inverse'!$A$15:$BH$15,'FD mesh'!$B$84:$BI$84,$E1031:$BL1031)+'FD inverse'!$A$15*$C1032/Setup!$B$17+INDEX('FD inverse'!$A$15:$BH$15,1,'FD mesh'!$B$15+1)*Setup!$B$22</f>
        <v>22.7671287964227</v>
      </c>
      <c r="R1032" s="0" t="n">
        <f aca="false">SUMPRODUCT('FD inverse'!$A$16:$BH$16,'FD mesh'!$B$84:$BI$84,$E1031:$BL1031)+'FD inverse'!$A$16*$C1032/Setup!$B$17+INDEX('FD inverse'!$A$16:$BH$16,1,'FD mesh'!$B$15+1)*Setup!$B$22</f>
        <v>22.7469973944232</v>
      </c>
      <c r="S1032" s="0" t="n">
        <f aca="false">SUMPRODUCT('FD inverse'!$A$17:$BH$17,'FD mesh'!$B$84:$BI$84,$E1031:$BL1031)+'FD inverse'!$A$17*$C1032/Setup!$B$17+INDEX('FD inverse'!$A$17:$BH$17,1,'FD mesh'!$B$15+1)*Setup!$B$22</f>
        <v>22.2332755003988</v>
      </c>
      <c r="T1032" s="0" t="n">
        <f aca="false">SUMPRODUCT('FD inverse'!$A$18:$BH$18,'FD mesh'!$B$84:$BI$84,$E1031:$BL1031)+'FD inverse'!$A$18*$C1032/Setup!$B$17+INDEX('FD inverse'!$A$18:$BH$18,1,'FD mesh'!$B$15+1)*Setup!$B$22</f>
        <v>21.7233177757057</v>
      </c>
      <c r="U1032" s="0" t="n">
        <f aca="false">SUMPRODUCT('FD inverse'!$A$19:$BH$19,'FD mesh'!$B$84:$BI$84,$E1031:$BL1031)+'FD inverse'!$A$19*$C1032/Setup!$B$17+INDEX('FD inverse'!$A$19:$BH$19,1,'FD mesh'!$B$15+1)*Setup!$B$22</f>
        <v>21.2167628157844</v>
      </c>
      <c r="V1032" s="0" t="n">
        <f aca="false">SUMPRODUCT('FD inverse'!$A$20:$BH$20,'FD mesh'!$B$84:$BI$84,$E1031:$BL1031)+'FD inverse'!$A$20*$C1032/Setup!$B$17+INDEX('FD inverse'!$A$20:$BH$20,1,'FD mesh'!$B$15+1)*Setup!$B$22</f>
        <v>20.7132684482414</v>
      </c>
      <c r="W1032" s="0" t="n">
        <f aca="false">SUMPRODUCT('FD inverse'!$A$21:$BH$21,'FD mesh'!$B$84:$BI$84,$E1031:$BL1031)+'FD inverse'!$A$21*$C1032/Setup!$B$17+INDEX('FD inverse'!$A$21:$BH$21,1,'FD mesh'!$B$15+1)*Setup!$B$22</f>
        <v>20.2125107989507</v>
      </c>
      <c r="X1032" s="0" t="n">
        <f aca="false">SUMPRODUCT('FD inverse'!$A$22:$BH$22,'FD mesh'!$B$84:$BI$84,$E1031:$BL1031)+'FD inverse'!$A$22*$C1032/Setup!$B$17+INDEX('FD inverse'!$A$22:$BH$22,1,'FD mesh'!$B$15+1)*Setup!$B$22</f>
        <v>19.7141832376373</v>
      </c>
      <c r="Y1032" s="0" t="n">
        <f aca="false">SUMPRODUCT('FD inverse'!$A$23:$BH$23,'FD mesh'!$B$84:$BI$84,$E1031:$BL1031)+'FD inverse'!$A$23*$C1032/Setup!$B$17+INDEX('FD inverse'!$A$23:$BH$23,1,'FD mesh'!$B$15+1)*Setup!$B$22</f>
        <v>19.2179952159216</v>
      </c>
      <c r="Z1032" s="0" t="n">
        <f aca="false">SUMPRODUCT('FD inverse'!$A$24:$BH$24,'FD mesh'!$B$84:$BI$84,$E1031:$BL1031)+'FD inverse'!$A$24*$C1032/Setup!$B$17+INDEX('FD inverse'!$A$24:$BH$24,1,'FD mesh'!$B$15+1)*Setup!$B$22</f>
        <v>18.7236710100717</v>
      </c>
      <c r="AA1032" s="0" t="n">
        <f aca="false">SUMPRODUCT('FD inverse'!$A$25:$BH$25,'FD mesh'!$B$84:$BI$84,$E1031:$BL1031)+'FD inverse'!$A$25*$C1032/Setup!$B$17+INDEX('FD inverse'!$A$25:$BH$25,1,'FD mesh'!$B$15+1)*Setup!$B$22</f>
        <v>18.2309483800311</v>
      </c>
      <c r="AB1032" s="0" t="n">
        <f aca="false">SUMPRODUCT('FD inverse'!$A$26:$BH$26,'FD mesh'!$B$84:$BI$84,$E1031:$BL1031)+'FD inverse'!$A$26*$C1032/Setup!$B$17+INDEX('FD inverse'!$A$26:$BH$26,1,'FD mesh'!$B$15+1)*Setup!$B$22</f>
        <v>17.7395771556643</v>
      </c>
      <c r="AC1032" s="0" t="n">
        <f aca="false">SUMPRODUCT('FD inverse'!$A$27:$BH$27,'FD mesh'!$B$84:$BI$84,$E1031:$BL1031)+'FD inverse'!$A$27*$C1032/Setup!$B$17+INDEX('FD inverse'!$A$27:$BH$27,1,'FD mesh'!$B$15+1)*Setup!$B$22</f>
        <v>17.2493177605916</v>
      </c>
      <c r="AD1032" s="0" t="n">
        <f aca="false">SUMPRODUCT('FD inverse'!$A$28:$BH$28,'FD mesh'!$B$84:$BI$84,$E1031:$BL1031)+'FD inverse'!$A$28*$C1032/Setup!$B$17+INDEX('FD inverse'!$A$28:$BH$28,1,'FD mesh'!$B$15+1)*Setup!$B$22</f>
        <v>16.7599396834769</v>
      </c>
      <c r="AE1032" s="0" t="n">
        <f aca="false">SUMPRODUCT('FD inverse'!$A$29:$BH$29,'FD mesh'!$B$84:$BI$84,$E1031:$BL1031)+'FD inverse'!$A$29*$C1032/Setup!$B$17+INDEX('FD inverse'!$A$29:$BH$29,1,'FD mesh'!$B$15+1)*Setup!$B$22</f>
        <v>16.2712199061849</v>
      </c>
      <c r="AF1032" s="0" t="n">
        <f aca="false">SUMPRODUCT('FD inverse'!$A$30:$BH$30,'FD mesh'!$B$84:$BI$84,$E1031:$BL1031)+'FD inverse'!$A$30*$C1032/Setup!$B$17+INDEX('FD inverse'!$A$30:$BH$30,1,'FD mesh'!$B$15+1)*Setup!$B$22</f>
        <v>15.7829412978441</v>
      </c>
      <c r="AG1032" s="0" t="n">
        <f aca="false">SUMPRODUCT('FD inverse'!$A$31:$BH$31,'FD mesh'!$B$84:$BI$84,$E1031:$BL1031)+'FD inverse'!$A$31*$C1032/Setup!$B$17+INDEX('FD inverse'!$A$31:$BH$31,1,'FD mesh'!$B$15+1)*Setup!$B$22</f>
        <v>15.2948909835329</v>
      </c>
      <c r="AH1032" s="0" t="n">
        <f aca="false">SUMPRODUCT('FD inverse'!$A$32:$BH$32,'FD mesh'!$B$84:$BI$84,$E1031:$BL1031)+'FD inverse'!$A$32*$C1032/Setup!$B$17+INDEX('FD inverse'!$A$32:$BH$32,1,'FD mesh'!$B$15+1)*Setup!$B$22</f>
        <v>15.2743361523747</v>
      </c>
      <c r="AI1032" s="0" t="n">
        <f aca="false">SUMPRODUCT('FD inverse'!$A$33:$BH$33,'FD mesh'!$B$84:$BI$84,$E1031:$BL1031)+'FD inverse'!$A$33*$C1032/Setup!$B$17+INDEX('FD inverse'!$A$33:$BH$33,1,'FD mesh'!$B$15+1)*Setup!$B$22</f>
        <v>15.2537985268298</v>
      </c>
      <c r="AJ1032" s="0" t="n">
        <f aca="false">SUMPRODUCT('FD inverse'!$A$34:$BH$34,'FD mesh'!$B$84:$BI$84,$E1031:$BL1031)+'FD inverse'!$A$34*$C1032/Setup!$B$17+INDEX('FD inverse'!$A$34:$BH$34,1,'FD mesh'!$B$15+1)*Setup!$B$22</f>
        <v>15.2332669091718</v>
      </c>
      <c r="AK1032" s="0" t="n">
        <f aca="false">SUMPRODUCT('FD inverse'!$A$35:$BH$35,'FD mesh'!$B$84:$BI$84,$E1031:$BL1031)+'FD inverse'!$A$35*$C1032/Setup!$B$17+INDEX('FD inverse'!$A$35:$BH$35,1,'FD mesh'!$B$15+1)*Setup!$B$22</f>
        <v>15.2127324993265</v>
      </c>
      <c r="AL1032" s="0" t="n">
        <f aca="false">SUMPRODUCT('FD inverse'!$A$36:$BH$36,'FD mesh'!$B$84:$BI$84,$E1031:$BL1031)+'FD inverse'!$A$36*$C1032/Setup!$B$17+INDEX('FD inverse'!$A$36:$BH$36,1,'FD mesh'!$B$15+1)*Setup!$B$22</f>
        <v>15.1921886872021</v>
      </c>
      <c r="AM1032" s="0" t="n">
        <f aca="false">SUMPRODUCT('FD inverse'!$A$37:$BH$37,'FD mesh'!$B$84:$BI$84,$E1031:$BL1031)+'FD inverse'!$A$37*$C1032/Setup!$B$17+INDEX('FD inverse'!$A$37:$BH$37,1,'FD mesh'!$B$15+1)*Setup!$B$22</f>
        <v>15.1716308466524</v>
      </c>
      <c r="AN1032" s="0" t="n">
        <f aca="false">SUMPRODUCT('FD inverse'!$A$38:$BH$38,'FD mesh'!$B$84:$BI$84,$E1031:$BL1031)+'FD inverse'!$A$38*$C1032/Setup!$B$17+INDEX('FD inverse'!$A$38:$BH$38,1,'FD mesh'!$B$15+1)*Setup!$B$22</f>
        <v>15.1510561317664</v>
      </c>
      <c r="AO1032" s="0" t="n">
        <f aca="false">SUMPRODUCT('FD inverse'!$A$39:$BH$39,'FD mesh'!$B$84:$BI$84,$E1031:$BL1031)+'FD inverse'!$A$39*$C1032/Setup!$B$17+INDEX('FD inverse'!$A$39:$BH$39,1,'FD mesh'!$B$15+1)*Setup!$B$22</f>
        <v>15.1304632759389</v>
      </c>
      <c r="AP1032" s="0" t="n">
        <f aca="false">SUMPRODUCT('FD inverse'!$A$40:$BH$40,'FD mesh'!$B$84:$BI$84,$E1031:$BL1031)+'FD inverse'!$A$40*$C1032/Setup!$B$17+INDEX('FD inverse'!$A$40:$BH$40,1,'FD mesh'!$B$15+1)*Setup!$B$22</f>
        <v>15.1098523939538</v>
      </c>
      <c r="AQ1032" s="0" t="n">
        <f aca="false">SUMPRODUCT('FD inverse'!$A$41:$BH$41,'FD mesh'!$B$84:$BI$84,$E1031:$BL1031)+'FD inverse'!$A$41*$C1032/Setup!$B$17+INDEX('FD inverse'!$A$41:$BH$41,1,'FD mesh'!$B$15+1)*Setup!$B$22</f>
        <v>15.0892247871226</v>
      </c>
      <c r="AR1032" s="0" t="n">
        <f aca="false">SUMPRODUCT('FD inverse'!$A$42:$BH$42,'FD mesh'!$B$84:$BI$84,$E1031:$BL1031)+'FD inverse'!$A$42*$C1032/Setup!$B$17+INDEX('FD inverse'!$A$42:$BH$42,1,'FD mesh'!$B$15+1)*Setup!$B$22</f>
        <v>15.0685827513487</v>
      </c>
      <c r="AS1032" s="0" t="n">
        <f aca="false">SUMPRODUCT('FD inverse'!$A$43:$BH$43,'FD mesh'!$B$84:$BI$84,$E1031:$BL1031)+'FD inverse'!$A$43*$C1032/Setup!$B$17+INDEX('FD inverse'!$A$43:$BH$43,1,'FD mesh'!$B$15+1)*Setup!$B$22</f>
        <v>0</v>
      </c>
      <c r="AT1032" s="0" t="n">
        <f aca="false">SUMPRODUCT('FD inverse'!$A$44:$BH$44,'FD mesh'!$B$84:$BI$84,$E1031:$BL1031)+'FD inverse'!$A$44*$C1032/Setup!$B$17+INDEX('FD inverse'!$A$44:$BH$44,1,'FD mesh'!$B$15+1)*Setup!$B$22</f>
        <v>0</v>
      </c>
      <c r="AU1032" s="0" t="n">
        <f aca="false">SUMPRODUCT('FD inverse'!$A$45:$BH$45,'FD mesh'!$B$84:$BI$84,$E1031:$BL1031)+'FD inverse'!$A$45*$C1032/Setup!$B$17+INDEX('FD inverse'!$A$45:$BH$45,1,'FD mesh'!$B$15+1)*Setup!$B$22</f>
        <v>0</v>
      </c>
      <c r="AV1032" s="0" t="n">
        <f aca="false">SUMPRODUCT('FD inverse'!$A$46:$BH$46,'FD mesh'!$B$84:$BI$84,$E1031:$BL1031)+'FD inverse'!$A$46*$C1032/Setup!$B$17+INDEX('FD inverse'!$A$46:$BH$46,1,'FD mesh'!$B$15+1)*Setup!$B$22</f>
        <v>0</v>
      </c>
      <c r="AW1032" s="0" t="n">
        <f aca="false">SUMPRODUCT('FD inverse'!$A$47:$BH$47,'FD mesh'!$B$84:$BI$84,$E1031:$BL1031)+'FD inverse'!$A$47*$C1032/Setup!$B$17+INDEX('FD inverse'!$A$47:$BH$47,1,'FD mesh'!$B$15+1)*Setup!$B$22</f>
        <v>0</v>
      </c>
      <c r="AX1032" s="0" t="n">
        <f aca="false">SUMPRODUCT('FD inverse'!$A$48:$BH$48,'FD mesh'!$B$84:$BI$84,$E1031:$BL1031)+'FD inverse'!$A$48*$C1032/Setup!$B$17+INDEX('FD inverse'!$A$48:$BH$48,1,'FD mesh'!$B$15+1)*Setup!$B$22</f>
        <v>0</v>
      </c>
      <c r="AY1032" s="0" t="n">
        <f aca="false">SUMPRODUCT('FD inverse'!$A$49:$BH$49,'FD mesh'!$B$84:$BI$84,$E1031:$BL1031)+'FD inverse'!$A$49*$C1032/Setup!$B$17+INDEX('FD inverse'!$A$49:$BH$49,1,'FD mesh'!$B$15+1)*Setup!$B$22</f>
        <v>0</v>
      </c>
      <c r="AZ1032" s="0" t="n">
        <f aca="false">SUMPRODUCT('FD inverse'!$A$50:$BH$50,'FD mesh'!$B$84:$BI$84,$E1031:$BL1031)+'FD inverse'!$A$50*$C1032/Setup!$B$17+INDEX('FD inverse'!$A$50:$BH$50,1,'FD mesh'!$B$15+1)*Setup!$B$22</f>
        <v>0</v>
      </c>
      <c r="BA1032" s="0" t="n">
        <f aca="false">SUMPRODUCT('FD inverse'!$A$51:$BH$51,'FD mesh'!$B$84:$BI$84,$E1031:$BL1031)+'FD inverse'!$A$51*$C1032/Setup!$B$17+INDEX('FD inverse'!$A$51:$BH$51,1,'FD mesh'!$B$15+1)*Setup!$B$22</f>
        <v>0</v>
      </c>
      <c r="BB1032" s="0" t="n">
        <f aca="false">SUMPRODUCT('FD inverse'!$A$52:$BH$52,'FD mesh'!$B$84:$BI$84,$E1031:$BL1031)+'FD inverse'!$A$52*$C1032/Setup!$B$17+INDEX('FD inverse'!$A$52:$BH$52,1,'FD mesh'!$B$15+1)*Setup!$B$22</f>
        <v>0</v>
      </c>
      <c r="BC1032" s="0" t="n">
        <f aca="false">SUMPRODUCT('FD inverse'!$A$53:$BH$53,'FD mesh'!$B$84:$BI$84,$E1031:$BL1031)+'FD inverse'!$A$53*$C1032/Setup!$B$17+INDEX('FD inverse'!$A$53:$BH$53,1,'FD mesh'!$B$15+1)*Setup!$B$22</f>
        <v>0</v>
      </c>
      <c r="BD1032" s="0" t="n">
        <f aca="false">SUMPRODUCT('FD inverse'!$A$54:$BH$54,'FD mesh'!$B$84:$BI$84,$E1031:$BL1031)+'FD inverse'!$A$54*$C1032/Setup!$B$17+INDEX('FD inverse'!$A$54:$BH$54,1,'FD mesh'!$B$15+1)*Setup!$B$22</f>
        <v>0</v>
      </c>
      <c r="BE1032" s="0" t="n">
        <f aca="false">SUMPRODUCT('FD inverse'!$A$55:$BH$55,'FD mesh'!$B$84:$BI$84,$E1031:$BL1031)+'FD inverse'!$A$55*$C1032/Setup!$B$17+INDEX('FD inverse'!$A$55:$BH$55,1,'FD mesh'!$B$15+1)*Setup!$B$22</f>
        <v>0</v>
      </c>
      <c r="BF1032" s="0" t="n">
        <f aca="false">SUMPRODUCT('FD inverse'!$A$56:$BH$56,'FD mesh'!$B$84:$BI$84,$E1031:$BL1031)+'FD inverse'!$A$56*$C1032/Setup!$B$17+INDEX('FD inverse'!$A$56:$BH$56,1,'FD mesh'!$B$15+1)*Setup!$B$22</f>
        <v>0</v>
      </c>
      <c r="BG1032" s="0" t="n">
        <f aca="false">SUMPRODUCT('FD inverse'!$A$57:$BH$57,'FD mesh'!$B$84:$BI$84,$E1031:$BL1031)+'FD inverse'!$A$57*$C1032/Setup!$B$17+INDEX('FD inverse'!$A$57:$BH$57,1,'FD mesh'!$B$15+1)*Setup!$B$22</f>
        <v>0</v>
      </c>
      <c r="BH1032" s="0" t="n">
        <f aca="false">SUMPRODUCT('FD inverse'!$A$58:$BH$58,'FD mesh'!$B$84:$BI$84,$E1031:$BL1031)+'FD inverse'!$A$58*$C1032/Setup!$B$17+INDEX('FD inverse'!$A$58:$BH$58,1,'FD mesh'!$B$15+1)*Setup!$B$22</f>
        <v>0</v>
      </c>
      <c r="BI1032" s="0" t="n">
        <f aca="false">SUMPRODUCT('FD inverse'!$A$59:$BH$59,'FD mesh'!$B$84:$BI$84,$E1031:$BL1031)+'FD inverse'!$A$59*$C1032/Setup!$B$17+INDEX('FD inverse'!$A$59:$BH$59,1,'FD mesh'!$B$15+1)*Setup!$B$22</f>
        <v>0</v>
      </c>
      <c r="BJ1032" s="0" t="n">
        <f aca="false">SUMPRODUCT('FD inverse'!$A$60:$BH$60,'FD mesh'!$B$84:$BI$84,$E1031:$BL1031)+'FD inverse'!$A$60*$C1032/Setup!$B$17+INDEX('FD inverse'!$A$60:$BH$60,1,'FD mesh'!$B$15+1)*Setup!$B$22</f>
        <v>0</v>
      </c>
      <c r="BK1032" s="0" t="n">
        <f aca="false">SUMPRODUCT('FD inverse'!$A$61:$BH$61,'FD mesh'!$B$84:$BI$84,$E1031:$BL1031)+'FD inverse'!$A$61*$C1032/Setup!$B$17+INDEX('FD inverse'!$A$61:$BH$61,1,'FD mesh'!$B$15+1)*Setup!$B$22</f>
        <v>0</v>
      </c>
      <c r="BL1032" s="0" t="n">
        <f aca="false">SUMPRODUCT('FD inverse'!$A$62:$BH$62,'FD mesh'!$B$84:$BI$84,$E1031:$BL1031)+'FD inverse'!$A$62*$C1032/Setup!$B$17+INDEX('FD inverse'!$A$62:$BH$62,1,'FD mesh'!$B$15+1)*Setup!$B$22</f>
        <v>0</v>
      </c>
    </row>
    <row r="1033" customFormat="false" ht="15" hidden="false" customHeight="false" outlineLevel="0" collapsed="false">
      <c r="A1033" s="0" t="n">
        <v>1028</v>
      </c>
      <c r="B1033" s="0" t="n">
        <f aca="false">A1033*Setup!$B$11/3600</f>
        <v>85.6666666666667</v>
      </c>
      <c r="C1033" s="0" t="n">
        <f aca="false">Setup!$B$7+Setup!$B$8*COS(2*PI()*(B1033-Setup!$B$9)/24)</f>
        <v>27.276608177156</v>
      </c>
      <c r="D1033" s="0" t="n">
        <f aca="false">(C1033-E1033)/Setup!$B$17</f>
        <v>13.9266323771895</v>
      </c>
      <c r="E1033" s="0" t="n">
        <f aca="false">SUMPRODUCT('FD inverse'!$A$3:$BH$3,'FD mesh'!$B$84:$BI$84,$E1032:$BL1032)+'FD inverse'!$A$3*$C1033/Setup!$B$17+INDEX('FD inverse'!$A$3:$BH$3,1,'FD mesh'!$B$15+1)*Setup!$B$22</f>
        <v>25.4661459681213</v>
      </c>
      <c r="F1033" s="0" t="n">
        <f aca="false">SUMPRODUCT('FD inverse'!$A$4:$BH$4,'FD mesh'!$B$84:$BI$84,$E1032:$BL1032)+'FD inverse'!$A$4*$C1033/Setup!$B$17+INDEX('FD inverse'!$A$4:$BH$4,1,'FD mesh'!$B$15+1)*Setup!$B$22</f>
        <v>25.0599951388905</v>
      </c>
      <c r="G1033" s="0" t="n">
        <f aca="false">SUMPRODUCT('FD inverse'!$A$5:$BH$5,'FD mesh'!$B$84:$BI$84,$E1032:$BL1032)+'FD inverse'!$A$5*$C1033/Setup!$B$17+INDEX('FD inverse'!$A$5:$BH$5,1,'FD mesh'!$B$15+1)*Setup!$B$22</f>
        <v>24.6691973496312</v>
      </c>
      <c r="H1033" s="0" t="n">
        <f aca="false">SUMPRODUCT('FD inverse'!$A$6:$BH$6,'FD mesh'!$B$84:$BI$84,$E1032:$BL1032)+'FD inverse'!$A$6*$C1033/Setup!$B$17+INDEX('FD inverse'!$A$6:$BH$6,1,'FD mesh'!$B$15+1)*Setup!$B$22</f>
        <v>23.3795029122541</v>
      </c>
      <c r="I1033" s="0" t="n">
        <f aca="false">SUMPRODUCT('FD inverse'!$A$7:$BH$7,'FD mesh'!$B$84:$BI$84,$E1032:$BL1032)+'FD inverse'!$A$7*$C1033/Setup!$B$17+INDEX('FD inverse'!$A$7:$BH$7,1,'FD mesh'!$B$15+1)*Setup!$B$22</f>
        <v>23.2714548130333</v>
      </c>
      <c r="J1033" s="0" t="n">
        <f aca="false">SUMPRODUCT('FD inverse'!$A$8:$BH$8,'FD mesh'!$B$84:$BI$84,$E1032:$BL1032)+'FD inverse'!$A$8*$C1033/Setup!$B$17+INDEX('FD inverse'!$A$8:$BH$8,1,'FD mesh'!$B$15+1)*Setup!$B$22</f>
        <v>23.1749813881646</v>
      </c>
      <c r="K1033" s="0" t="n">
        <f aca="false">SUMPRODUCT('FD inverse'!$A$9:$BH$9,'FD mesh'!$B$84:$BI$84,$E1032:$BL1032)+'FD inverse'!$A$9*$C1033/Setup!$B$17+INDEX('FD inverse'!$A$9:$BH$9,1,'FD mesh'!$B$15+1)*Setup!$B$22</f>
        <v>23.0895118033176</v>
      </c>
      <c r="L1033" s="0" t="n">
        <f aca="false">SUMPRODUCT('FD inverse'!$A$10:$BH$10,'FD mesh'!$B$84:$BI$84,$E1032:$BL1032)+'FD inverse'!$A$10*$C1033/Setup!$B$17+INDEX('FD inverse'!$A$10:$BH$10,1,'FD mesh'!$B$15+1)*Setup!$B$22</f>
        <v>23.0145108837088</v>
      </c>
      <c r="M1033" s="0" t="n">
        <f aca="false">SUMPRODUCT('FD inverse'!$A$11:$BH$11,'FD mesh'!$B$84:$BI$84,$E1032:$BL1032)+'FD inverse'!$A$11*$C1033/Setup!$B$17+INDEX('FD inverse'!$A$11:$BH$11,1,'FD mesh'!$B$15+1)*Setup!$B$22</f>
        <v>22.949490193161</v>
      </c>
      <c r="N1033" s="0" t="n">
        <f aca="false">SUMPRODUCT('FD inverse'!$A$12:$BH$12,'FD mesh'!$B$84:$BI$84,$E1032:$BL1032)+'FD inverse'!$A$12*$C1033/Setup!$B$17+INDEX('FD inverse'!$A$12:$BH$12,1,'FD mesh'!$B$15+1)*Setup!$B$22</f>
        <v>22.8940174200965</v>
      </c>
      <c r="O1033" s="0" t="n">
        <f aca="false">SUMPRODUCT('FD inverse'!$A$13:$BH$13,'FD mesh'!$B$84:$BI$84,$E1032:$BL1032)+'FD inverse'!$A$13*$C1033/Setup!$B$17+INDEX('FD inverse'!$A$13:$BH$13,1,'FD mesh'!$B$15+1)*Setup!$B$22</f>
        <v>22.8477241545227</v>
      </c>
      <c r="P1033" s="0" t="n">
        <f aca="false">SUMPRODUCT('FD inverse'!$A$14:$BH$14,'FD mesh'!$B$84:$BI$84,$E1032:$BL1032)+'FD inverse'!$A$14*$C1033/Setup!$B$17+INDEX('FD inverse'!$A$14:$BH$14,1,'FD mesh'!$B$15+1)*Setup!$B$22</f>
        <v>22.8103121302324</v>
      </c>
      <c r="Q1033" s="0" t="n">
        <f aca="false">SUMPRODUCT('FD inverse'!$A$15:$BH$15,'FD mesh'!$B$84:$BI$84,$E1032:$BL1032)+'FD inverse'!$A$15*$C1033/Setup!$B$17+INDEX('FD inverse'!$A$15:$BH$15,1,'FD mesh'!$B$15+1)*Setup!$B$22</f>
        <v>22.7815579953432</v>
      </c>
      <c r="R1033" s="0" t="n">
        <f aca="false">SUMPRODUCT('FD inverse'!$A$16:$BH$16,'FD mesh'!$B$84:$BI$84,$E1032:$BL1032)+'FD inverse'!$A$16*$C1033/Setup!$B$17+INDEX('FD inverse'!$A$16:$BH$16,1,'FD mesh'!$B$15+1)*Setup!$B$22</f>
        <v>22.7613166621772</v>
      </c>
      <c r="S1033" s="0" t="n">
        <f aca="false">SUMPRODUCT('FD inverse'!$A$17:$BH$17,'FD mesh'!$B$84:$BI$84,$E1032:$BL1032)+'FD inverse'!$A$17*$C1033/Setup!$B$17+INDEX('FD inverse'!$A$17:$BH$17,1,'FD mesh'!$B$15+1)*Setup!$B$22</f>
        <v>22.2462917193946</v>
      </c>
      <c r="T1033" s="0" t="n">
        <f aca="false">SUMPRODUCT('FD inverse'!$A$18:$BH$18,'FD mesh'!$B$84:$BI$84,$E1032:$BL1032)+'FD inverse'!$A$18*$C1033/Setup!$B$17+INDEX('FD inverse'!$A$18:$BH$18,1,'FD mesh'!$B$15+1)*Setup!$B$22</f>
        <v>21.7350972639165</v>
      </c>
      <c r="U1033" s="0" t="n">
        <f aca="false">SUMPRODUCT('FD inverse'!$A$19:$BH$19,'FD mesh'!$B$84:$BI$84,$E1032:$BL1032)+'FD inverse'!$A$19*$C1033/Setup!$B$17+INDEX('FD inverse'!$A$19:$BH$19,1,'FD mesh'!$B$15+1)*Setup!$B$22</f>
        <v>21.2273693435405</v>
      </c>
      <c r="V1033" s="0" t="n">
        <f aca="false">SUMPRODUCT('FD inverse'!$A$20:$BH$20,'FD mesh'!$B$84:$BI$84,$E1032:$BL1032)+'FD inverse'!$A$20*$C1033/Setup!$B$17+INDEX('FD inverse'!$A$20:$BH$20,1,'FD mesh'!$B$15+1)*Setup!$B$22</f>
        <v>20.7227627727612</v>
      </c>
      <c r="W1033" s="0" t="n">
        <f aca="false">SUMPRODUCT('FD inverse'!$A$21:$BH$21,'FD mesh'!$B$84:$BI$84,$E1032:$BL1032)+'FD inverse'!$A$21*$C1033/Setup!$B$17+INDEX('FD inverse'!$A$21:$BH$21,1,'FD mesh'!$B$15+1)*Setup!$B$22</f>
        <v>20.220950246055</v>
      </c>
      <c r="X1033" s="0" t="n">
        <f aca="false">SUMPRODUCT('FD inverse'!$A$22:$BH$22,'FD mesh'!$B$84:$BI$84,$E1032:$BL1032)+'FD inverse'!$A$22*$C1033/Setup!$B$17+INDEX('FD inverse'!$A$22:$BH$22,1,'FD mesh'!$B$15+1)*Setup!$B$22</f>
        <v>19.721621328068</v>
      </c>
      <c r="Y1033" s="0" t="n">
        <f aca="false">SUMPRODUCT('FD inverse'!$A$23:$BH$23,'FD mesh'!$B$84:$BI$84,$E1032:$BL1032)+'FD inverse'!$A$23*$C1033/Setup!$B$17+INDEX('FD inverse'!$A$23:$BH$23,1,'FD mesh'!$B$15+1)*Setup!$B$22</f>
        <v>19.2244813338362</v>
      </c>
      <c r="Z1033" s="0" t="n">
        <f aca="false">SUMPRODUCT('FD inverse'!$A$24:$BH$24,'FD mesh'!$B$84:$BI$84,$E1032:$BL1032)+'FD inverse'!$A$24*$C1033/Setup!$B$17+INDEX('FD inverse'!$A$24:$BH$24,1,'FD mesh'!$B$15+1)*Setup!$B$22</f>
        <v>18.729250111448</v>
      </c>
      <c r="AA1033" s="0" t="n">
        <f aca="false">SUMPRODUCT('FD inverse'!$A$25:$BH$25,'FD mesh'!$B$84:$BI$84,$E1032:$BL1032)+'FD inverse'!$A$25*$C1033/Setup!$B$17+INDEX('FD inverse'!$A$25:$BH$25,1,'FD mesh'!$B$15+1)*Setup!$B$22</f>
        <v>18.2356607388933</v>
      </c>
      <c r="AB1033" s="0" t="n">
        <f aca="false">SUMPRODUCT('FD inverse'!$A$26:$BH$26,'FD mesh'!$B$84:$BI$84,$E1032:$BL1032)+'FD inverse'!$A$26*$C1033/Setup!$B$17+INDEX('FD inverse'!$A$26:$BH$26,1,'FD mesh'!$B$15+1)*Setup!$B$22</f>
        <v>17.7434581462324</v>
      </c>
      <c r="AC1033" s="0" t="n">
        <f aca="false">SUMPRODUCT('FD inverse'!$A$27:$BH$27,'FD mesh'!$B$84:$BI$84,$E1032:$BL1032)+'FD inverse'!$A$27*$C1033/Setup!$B$17+INDEX('FD inverse'!$A$27:$BH$27,1,'FD mesh'!$B$15+1)*Setup!$B$22</f>
        <v>17.252397673653</v>
      </c>
      <c r="AD1033" s="0" t="n">
        <f aca="false">SUMPRODUCT('FD inverse'!$A$28:$BH$28,'FD mesh'!$B$84:$BI$84,$E1032:$BL1032)+'FD inverse'!$A$28*$C1033/Setup!$B$17+INDEX('FD inverse'!$A$28:$BH$28,1,'FD mesh'!$B$15+1)*Setup!$B$22</f>
        <v>16.7622435754888</v>
      </c>
      <c r="AE1033" s="0" t="n">
        <f aca="false">SUMPRODUCT('FD inverse'!$A$29:$BH$29,'FD mesh'!$B$84:$BI$84,$E1032:$BL1032)+'FD inverse'!$A$29*$C1033/Setup!$B$17+INDEX('FD inverse'!$A$29:$BH$29,1,'FD mesh'!$B$15+1)*Setup!$B$22</f>
        <v>16.2727674798309</v>
      </c>
      <c r="AF1033" s="0" t="n">
        <f aca="false">SUMPRODUCT('FD inverse'!$A$30:$BH$30,'FD mesh'!$B$84:$BI$84,$E1032:$BL1032)+'FD inverse'!$A$30*$C1033/Setup!$B$17+INDEX('FD inverse'!$A$30:$BH$30,1,'FD mesh'!$B$15+1)*Setup!$B$22</f>
        <v>15.7837468129889</v>
      </c>
      <c r="AG1033" s="0" t="n">
        <f aca="false">SUMPRODUCT('FD inverse'!$A$31:$BH$31,'FD mesh'!$B$84:$BI$84,$E1032:$BL1032)+'FD inverse'!$A$31*$C1033/Setup!$B$17+INDEX('FD inverse'!$A$31:$BH$31,1,'FD mesh'!$B$15+1)*Setup!$B$22</f>
        <v>15.2949631977467</v>
      </c>
      <c r="AH1033" s="0" t="n">
        <f aca="false">SUMPRODUCT('FD inverse'!$A$32:$BH$32,'FD mesh'!$B$84:$BI$84,$E1032:$BL1032)+'FD inverse'!$A$32*$C1033/Setup!$B$17+INDEX('FD inverse'!$A$32:$BH$32,1,'FD mesh'!$B$15+1)*Setup!$B$22</f>
        <v>15.274380300408</v>
      </c>
      <c r="AI1033" s="0" t="n">
        <f aca="false">SUMPRODUCT('FD inverse'!$A$33:$BH$33,'FD mesh'!$B$84:$BI$84,$E1032:$BL1032)+'FD inverse'!$A$33*$C1033/Setup!$B$17+INDEX('FD inverse'!$A$33:$BH$33,1,'FD mesh'!$B$15+1)*Setup!$B$22</f>
        <v>15.2538197518207</v>
      </c>
      <c r="AJ1033" s="0" t="n">
        <f aca="false">SUMPRODUCT('FD inverse'!$A$34:$BH$34,'FD mesh'!$B$84:$BI$84,$E1032:$BL1032)+'FD inverse'!$A$34*$C1033/Setup!$B$17+INDEX('FD inverse'!$A$34:$BH$34,1,'FD mesh'!$B$15+1)*Setup!$B$22</f>
        <v>15.2332699478127</v>
      </c>
      <c r="AK1033" s="0" t="n">
        <f aca="false">SUMPRODUCT('FD inverse'!$A$35:$BH$35,'FD mesh'!$B$84:$BI$84,$E1032:$BL1032)+'FD inverse'!$A$35*$C1033/Setup!$B$17+INDEX('FD inverse'!$A$35:$BH$35,1,'FD mesh'!$B$15+1)*Setup!$B$22</f>
        <v>15.2127216820348</v>
      </c>
      <c r="AL1033" s="0" t="n">
        <f aca="false">SUMPRODUCT('FD inverse'!$A$36:$BH$36,'FD mesh'!$B$84:$BI$84,$E1032:$BL1032)+'FD inverse'!$A$36*$C1033/Setup!$B$17+INDEX('FD inverse'!$A$36:$BH$36,1,'FD mesh'!$B$15+1)*Setup!$B$22</f>
        <v>15.1921679402946</v>
      </c>
      <c r="AM1033" s="0" t="n">
        <f aca="false">SUMPRODUCT('FD inverse'!$A$37:$BH$37,'FD mesh'!$B$84:$BI$84,$E1032:$BL1032)+'FD inverse'!$A$37*$C1033/Setup!$B$17+INDEX('FD inverse'!$A$37:$BH$37,1,'FD mesh'!$B$15+1)*Setup!$B$22</f>
        <v>15.1716036959921</v>
      </c>
      <c r="AN1033" s="0" t="n">
        <f aca="false">SUMPRODUCT('FD inverse'!$A$38:$BH$38,'FD mesh'!$B$84:$BI$84,$E1032:$BL1032)+'FD inverse'!$A$38*$C1033/Setup!$B$17+INDEX('FD inverse'!$A$38:$BH$38,1,'FD mesh'!$B$15+1)*Setup!$B$22</f>
        <v>15.1510257074</v>
      </c>
      <c r="AO1033" s="0" t="n">
        <f aca="false">SUMPRODUCT('FD inverse'!$A$39:$BH$39,'FD mesh'!$B$84:$BI$84,$E1032:$BL1032)+'FD inverse'!$A$39*$C1033/Setup!$B$17+INDEX('FD inverse'!$A$39:$BH$39,1,'FD mesh'!$B$15+1)*Setup!$B$22</f>
        <v>15.1304323172929</v>
      </c>
      <c r="AP1033" s="0" t="n">
        <f aca="false">SUMPRODUCT('FD inverse'!$A$40:$BH$40,'FD mesh'!$B$84:$BI$84,$E1032:$BL1032)+'FD inverse'!$A$40*$C1033/Setup!$B$17+INDEX('FD inverse'!$A$40:$BH$40,1,'FD mesh'!$B$15+1)*Setup!$B$22</f>
        <v>15.1098232552061</v>
      </c>
      <c r="AQ1033" s="0" t="n">
        <f aca="false">SUMPRODUCT('FD inverse'!$A$41:$BH$41,'FD mesh'!$B$84:$BI$84,$E1032:$BL1032)+'FD inverse'!$A$41*$C1033/Setup!$B$17+INDEX('FD inverse'!$A$41:$BH$41,1,'FD mesh'!$B$15+1)*Setup!$B$22</f>
        <v>15.0891994424141</v>
      </c>
      <c r="AR1033" s="0" t="n">
        <f aca="false">SUMPRODUCT('FD inverse'!$A$42:$BH$42,'FD mesh'!$B$84:$BI$84,$E1032:$BL1032)+'FD inverse'!$A$42*$C1033/Setup!$B$17+INDEX('FD inverse'!$A$42:$BH$42,1,'FD mesh'!$B$15+1)*Setup!$B$22</f>
        <v>15.0685627995471</v>
      </c>
      <c r="AS1033" s="0" t="n">
        <f aca="false">SUMPRODUCT('FD inverse'!$A$43:$BH$43,'FD mesh'!$B$84:$BI$84,$E1032:$BL1032)+'FD inverse'!$A$43*$C1033/Setup!$B$17+INDEX('FD inverse'!$A$43:$BH$43,1,'FD mesh'!$B$15+1)*Setup!$B$22</f>
        <v>0</v>
      </c>
      <c r="AT1033" s="0" t="n">
        <f aca="false">SUMPRODUCT('FD inverse'!$A$44:$BH$44,'FD mesh'!$B$84:$BI$84,$E1032:$BL1032)+'FD inverse'!$A$44*$C1033/Setup!$B$17+INDEX('FD inverse'!$A$44:$BH$44,1,'FD mesh'!$B$15+1)*Setup!$B$22</f>
        <v>0</v>
      </c>
      <c r="AU1033" s="0" t="n">
        <f aca="false">SUMPRODUCT('FD inverse'!$A$45:$BH$45,'FD mesh'!$B$84:$BI$84,$E1032:$BL1032)+'FD inverse'!$A$45*$C1033/Setup!$B$17+INDEX('FD inverse'!$A$45:$BH$45,1,'FD mesh'!$B$15+1)*Setup!$B$22</f>
        <v>0</v>
      </c>
      <c r="AV1033" s="0" t="n">
        <f aca="false">SUMPRODUCT('FD inverse'!$A$46:$BH$46,'FD mesh'!$B$84:$BI$84,$E1032:$BL1032)+'FD inverse'!$A$46*$C1033/Setup!$B$17+INDEX('FD inverse'!$A$46:$BH$46,1,'FD mesh'!$B$15+1)*Setup!$B$22</f>
        <v>0</v>
      </c>
      <c r="AW1033" s="0" t="n">
        <f aca="false">SUMPRODUCT('FD inverse'!$A$47:$BH$47,'FD mesh'!$B$84:$BI$84,$E1032:$BL1032)+'FD inverse'!$A$47*$C1033/Setup!$B$17+INDEX('FD inverse'!$A$47:$BH$47,1,'FD mesh'!$B$15+1)*Setup!$B$22</f>
        <v>0</v>
      </c>
      <c r="AX1033" s="0" t="n">
        <f aca="false">SUMPRODUCT('FD inverse'!$A$48:$BH$48,'FD mesh'!$B$84:$BI$84,$E1032:$BL1032)+'FD inverse'!$A$48*$C1033/Setup!$B$17+INDEX('FD inverse'!$A$48:$BH$48,1,'FD mesh'!$B$15+1)*Setup!$B$22</f>
        <v>0</v>
      </c>
      <c r="AY1033" s="0" t="n">
        <f aca="false">SUMPRODUCT('FD inverse'!$A$49:$BH$49,'FD mesh'!$B$84:$BI$84,$E1032:$BL1032)+'FD inverse'!$A$49*$C1033/Setup!$B$17+INDEX('FD inverse'!$A$49:$BH$49,1,'FD mesh'!$B$15+1)*Setup!$B$22</f>
        <v>0</v>
      </c>
      <c r="AZ1033" s="0" t="n">
        <f aca="false">SUMPRODUCT('FD inverse'!$A$50:$BH$50,'FD mesh'!$B$84:$BI$84,$E1032:$BL1032)+'FD inverse'!$A$50*$C1033/Setup!$B$17+INDEX('FD inverse'!$A$50:$BH$50,1,'FD mesh'!$B$15+1)*Setup!$B$22</f>
        <v>0</v>
      </c>
      <c r="BA1033" s="0" t="n">
        <f aca="false">SUMPRODUCT('FD inverse'!$A$51:$BH$51,'FD mesh'!$B$84:$BI$84,$E1032:$BL1032)+'FD inverse'!$A$51*$C1033/Setup!$B$17+INDEX('FD inverse'!$A$51:$BH$51,1,'FD mesh'!$B$15+1)*Setup!$B$22</f>
        <v>0</v>
      </c>
      <c r="BB1033" s="0" t="n">
        <f aca="false">SUMPRODUCT('FD inverse'!$A$52:$BH$52,'FD mesh'!$B$84:$BI$84,$E1032:$BL1032)+'FD inverse'!$A$52*$C1033/Setup!$B$17+INDEX('FD inverse'!$A$52:$BH$52,1,'FD mesh'!$B$15+1)*Setup!$B$22</f>
        <v>0</v>
      </c>
      <c r="BC1033" s="0" t="n">
        <f aca="false">SUMPRODUCT('FD inverse'!$A$53:$BH$53,'FD mesh'!$B$84:$BI$84,$E1032:$BL1032)+'FD inverse'!$A$53*$C1033/Setup!$B$17+INDEX('FD inverse'!$A$53:$BH$53,1,'FD mesh'!$B$15+1)*Setup!$B$22</f>
        <v>0</v>
      </c>
      <c r="BD1033" s="0" t="n">
        <f aca="false">SUMPRODUCT('FD inverse'!$A$54:$BH$54,'FD mesh'!$B$84:$BI$84,$E1032:$BL1032)+'FD inverse'!$A$54*$C1033/Setup!$B$17+INDEX('FD inverse'!$A$54:$BH$54,1,'FD mesh'!$B$15+1)*Setup!$B$22</f>
        <v>0</v>
      </c>
      <c r="BE1033" s="0" t="n">
        <f aca="false">SUMPRODUCT('FD inverse'!$A$55:$BH$55,'FD mesh'!$B$84:$BI$84,$E1032:$BL1032)+'FD inverse'!$A$55*$C1033/Setup!$B$17+INDEX('FD inverse'!$A$55:$BH$55,1,'FD mesh'!$B$15+1)*Setup!$B$22</f>
        <v>0</v>
      </c>
      <c r="BF1033" s="0" t="n">
        <f aca="false">SUMPRODUCT('FD inverse'!$A$56:$BH$56,'FD mesh'!$B$84:$BI$84,$E1032:$BL1032)+'FD inverse'!$A$56*$C1033/Setup!$B$17+INDEX('FD inverse'!$A$56:$BH$56,1,'FD mesh'!$B$15+1)*Setup!$B$22</f>
        <v>0</v>
      </c>
      <c r="BG1033" s="0" t="n">
        <f aca="false">SUMPRODUCT('FD inverse'!$A$57:$BH$57,'FD mesh'!$B$84:$BI$84,$E1032:$BL1032)+'FD inverse'!$A$57*$C1033/Setup!$B$17+INDEX('FD inverse'!$A$57:$BH$57,1,'FD mesh'!$B$15+1)*Setup!$B$22</f>
        <v>0</v>
      </c>
      <c r="BH1033" s="0" t="n">
        <f aca="false">SUMPRODUCT('FD inverse'!$A$58:$BH$58,'FD mesh'!$B$84:$BI$84,$E1032:$BL1032)+'FD inverse'!$A$58*$C1033/Setup!$B$17+INDEX('FD inverse'!$A$58:$BH$58,1,'FD mesh'!$B$15+1)*Setup!$B$22</f>
        <v>0</v>
      </c>
      <c r="BI1033" s="0" t="n">
        <f aca="false">SUMPRODUCT('FD inverse'!$A$59:$BH$59,'FD mesh'!$B$84:$BI$84,$E1032:$BL1032)+'FD inverse'!$A$59*$C1033/Setup!$B$17+INDEX('FD inverse'!$A$59:$BH$59,1,'FD mesh'!$B$15+1)*Setup!$B$22</f>
        <v>0</v>
      </c>
      <c r="BJ1033" s="0" t="n">
        <f aca="false">SUMPRODUCT('FD inverse'!$A$60:$BH$60,'FD mesh'!$B$84:$BI$84,$E1032:$BL1032)+'FD inverse'!$A$60*$C1033/Setup!$B$17+INDEX('FD inverse'!$A$60:$BH$60,1,'FD mesh'!$B$15+1)*Setup!$B$22</f>
        <v>0</v>
      </c>
      <c r="BK1033" s="0" t="n">
        <f aca="false">SUMPRODUCT('FD inverse'!$A$61:$BH$61,'FD mesh'!$B$84:$BI$84,$E1032:$BL1032)+'FD inverse'!$A$61*$C1033/Setup!$B$17+INDEX('FD inverse'!$A$61:$BH$61,1,'FD mesh'!$B$15+1)*Setup!$B$22</f>
        <v>0</v>
      </c>
      <c r="BL1033" s="0" t="n">
        <f aca="false">SUMPRODUCT('FD inverse'!$A$62:$BH$62,'FD mesh'!$B$84:$BI$84,$E1032:$BL1032)+'FD inverse'!$A$62*$C1033/Setup!$B$17+INDEX('FD inverse'!$A$62:$BH$62,1,'FD mesh'!$B$15+1)*Setup!$B$22</f>
        <v>0</v>
      </c>
    </row>
    <row r="1034" customFormat="false" ht="15" hidden="false" customHeight="false" outlineLevel="0" collapsed="false">
      <c r="A1034" s="0" t="n">
        <v>1029</v>
      </c>
      <c r="B1034" s="0" t="n">
        <f aca="false">A1034*Setup!$B$11/3600</f>
        <v>85.75</v>
      </c>
      <c r="C1034" s="0" t="n">
        <f aca="false">Setup!$B$7+Setup!$B$8*COS(2*PI()*(B1034-Setup!$B$9)/24)</f>
        <v>27.3258784492102</v>
      </c>
      <c r="D1034" s="0" t="n">
        <f aca="false">(C1034-E1034)/Setup!$B$17</f>
        <v>14.0166295813209</v>
      </c>
      <c r="E1034" s="0" t="n">
        <f aca="false">SUMPRODUCT('FD inverse'!$A$3:$BH$3,'FD mesh'!$B$84:$BI$84,$E1033:$BL1033)+'FD inverse'!$A$3*$C1034/Setup!$B$17+INDEX('FD inverse'!$A$3:$BH$3,1,'FD mesh'!$B$15+1)*Setup!$B$22</f>
        <v>25.5037166036385</v>
      </c>
      <c r="F1034" s="0" t="n">
        <f aca="false">SUMPRODUCT('FD inverse'!$A$4:$BH$4,'FD mesh'!$B$84:$BI$84,$E1033:$BL1033)+'FD inverse'!$A$4*$C1034/Setup!$B$17+INDEX('FD inverse'!$A$4:$BH$4,1,'FD mesh'!$B$15+1)*Setup!$B$22</f>
        <v>25.0947083586779</v>
      </c>
      <c r="G1034" s="0" t="n">
        <f aca="false">SUMPRODUCT('FD inverse'!$A$5:$BH$5,'FD mesh'!$B$84:$BI$84,$E1033:$BL1033)+'FD inverse'!$A$5*$C1034/Setup!$B$17+INDEX('FD inverse'!$A$5:$BH$5,1,'FD mesh'!$B$15+1)*Setup!$B$22</f>
        <v>24.7007666153611</v>
      </c>
      <c r="H1034" s="0" t="n">
        <f aca="false">SUMPRODUCT('FD inverse'!$A$6:$BH$6,'FD mesh'!$B$84:$BI$84,$E1033:$BL1033)+'FD inverse'!$A$6*$C1034/Setup!$B$17+INDEX('FD inverse'!$A$6:$BH$6,1,'FD mesh'!$B$15+1)*Setup!$B$22</f>
        <v>23.4001416140783</v>
      </c>
      <c r="I1034" s="0" t="n">
        <f aca="false">SUMPRODUCT('FD inverse'!$A$7:$BH$7,'FD mesh'!$B$84:$BI$84,$E1033:$BL1033)+'FD inverse'!$A$7*$C1034/Setup!$B$17+INDEX('FD inverse'!$A$7:$BH$7,1,'FD mesh'!$B$15+1)*Setup!$B$22</f>
        <v>23.2911301690752</v>
      </c>
      <c r="J1034" s="0" t="n">
        <f aca="false">SUMPRODUCT('FD inverse'!$A$8:$BH$8,'FD mesh'!$B$84:$BI$84,$E1033:$BL1033)+'FD inverse'!$A$8*$C1034/Setup!$B$17+INDEX('FD inverse'!$A$8:$BH$8,1,'FD mesh'!$B$15+1)*Setup!$B$22</f>
        <v>23.1937266037427</v>
      </c>
      <c r="K1034" s="0" t="n">
        <f aca="false">SUMPRODUCT('FD inverse'!$A$9:$BH$9,'FD mesh'!$B$84:$BI$84,$E1033:$BL1033)+'FD inverse'!$A$9*$C1034/Setup!$B$17+INDEX('FD inverse'!$A$9:$BH$9,1,'FD mesh'!$B$15+1)*Setup!$B$22</f>
        <v>23.1073821626452</v>
      </c>
      <c r="L1034" s="0" t="n">
        <f aca="false">SUMPRODUCT('FD inverse'!$A$10:$BH$10,'FD mesh'!$B$84:$BI$84,$E1033:$BL1033)+'FD inverse'!$A$10*$C1034/Setup!$B$17+INDEX('FD inverse'!$A$10:$BH$10,1,'FD mesh'!$B$15+1)*Setup!$B$22</f>
        <v>23.0315807064016</v>
      </c>
      <c r="M1034" s="0" t="n">
        <f aca="false">SUMPRODUCT('FD inverse'!$A$11:$BH$11,'FD mesh'!$B$84:$BI$84,$E1033:$BL1033)+'FD inverse'!$A$11*$C1034/Setup!$B$17+INDEX('FD inverse'!$A$11:$BH$11,1,'FD mesh'!$B$15+1)*Setup!$B$22</f>
        <v>22.9658499420123</v>
      </c>
      <c r="N1034" s="0" t="n">
        <f aca="false">SUMPRODUCT('FD inverse'!$A$12:$BH$12,'FD mesh'!$B$84:$BI$84,$E1033:$BL1033)+'FD inverse'!$A$12*$C1034/Setup!$B$17+INDEX('FD inverse'!$A$12:$BH$12,1,'FD mesh'!$B$15+1)*Setup!$B$22</f>
        <v>22.9097709468569</v>
      </c>
      <c r="O1034" s="0" t="n">
        <f aca="false">SUMPRODUCT('FD inverse'!$A$13:$BH$13,'FD mesh'!$B$84:$BI$84,$E1033:$BL1033)+'FD inverse'!$A$13*$C1034/Setup!$B$17+INDEX('FD inverse'!$A$13:$BH$13,1,'FD mesh'!$B$15+1)*Setup!$B$22</f>
        <v>22.8629860677842</v>
      </c>
      <c r="P1034" s="0" t="n">
        <f aca="false">SUMPRODUCT('FD inverse'!$A$14:$BH$14,'FD mesh'!$B$84:$BI$84,$E1033:$BL1033)+'FD inverse'!$A$14*$C1034/Setup!$B$17+INDEX('FD inverse'!$A$14:$BH$14,1,'FD mesh'!$B$15+1)*Setup!$B$22</f>
        <v>22.8252052673319</v>
      </c>
      <c r="Q1034" s="0" t="n">
        <f aca="false">SUMPRODUCT('FD inverse'!$A$15:$BH$15,'FD mesh'!$B$84:$BI$84,$E1033:$BL1033)+'FD inverse'!$A$15*$C1034/Setup!$B$17+INDEX('FD inverse'!$A$15:$BH$15,1,'FD mesh'!$B$15+1)*Setup!$B$22</f>
        <v>22.7962109784428</v>
      </c>
      <c r="R1034" s="0" t="n">
        <f aca="false">SUMPRODUCT('FD inverse'!$A$16:$BH$16,'FD mesh'!$B$84:$BI$84,$E1033:$BL1033)+'FD inverse'!$A$16*$C1034/Setup!$B$17+INDEX('FD inverse'!$A$16:$BH$16,1,'FD mesh'!$B$15+1)*Setup!$B$22</f>
        <v>22.775861517341</v>
      </c>
      <c r="S1034" s="0" t="n">
        <f aca="false">SUMPRODUCT('FD inverse'!$A$17:$BH$17,'FD mesh'!$B$84:$BI$84,$E1033:$BL1033)+'FD inverse'!$A$17*$C1034/Setup!$B$17+INDEX('FD inverse'!$A$17:$BH$17,1,'FD mesh'!$B$15+1)*Setup!$B$22</f>
        <v>22.2595272320173</v>
      </c>
      <c r="T1034" s="0" t="n">
        <f aca="false">SUMPRODUCT('FD inverse'!$A$18:$BH$18,'FD mesh'!$B$84:$BI$84,$E1033:$BL1033)+'FD inverse'!$A$18*$C1034/Setup!$B$17+INDEX('FD inverse'!$A$18:$BH$18,1,'FD mesh'!$B$15+1)*Setup!$B$22</f>
        <v>21.7470879689797</v>
      </c>
      <c r="U1034" s="0" t="n">
        <f aca="false">SUMPRODUCT('FD inverse'!$A$19:$BH$19,'FD mesh'!$B$84:$BI$84,$E1033:$BL1033)+'FD inverse'!$A$19*$C1034/Setup!$B$17+INDEX('FD inverse'!$A$19:$BH$19,1,'FD mesh'!$B$15+1)*Setup!$B$22</f>
        <v>21.2381773991464</v>
      </c>
      <c r="V1034" s="0" t="n">
        <f aca="false">SUMPRODUCT('FD inverse'!$A$20:$BH$20,'FD mesh'!$B$84:$BI$84,$E1033:$BL1033)+'FD inverse'!$A$20*$C1034/Setup!$B$17+INDEX('FD inverse'!$A$20:$BH$20,1,'FD mesh'!$B$15+1)*Setup!$B$22</f>
        <v>20.7324474856772</v>
      </c>
      <c r="W1034" s="0" t="n">
        <f aca="false">SUMPRODUCT('FD inverse'!$A$21:$BH$21,'FD mesh'!$B$84:$BI$84,$E1033:$BL1033)+'FD inverse'!$A$21*$C1034/Setup!$B$17+INDEX('FD inverse'!$A$21:$BH$21,1,'FD mesh'!$B$15+1)*Setup!$B$22</f>
        <v>20.2295676448661</v>
      </c>
      <c r="X1034" s="0" t="n">
        <f aca="false">SUMPRODUCT('FD inverse'!$A$22:$BH$22,'FD mesh'!$B$84:$BI$84,$E1033:$BL1033)+'FD inverse'!$A$22*$C1034/Setup!$B$17+INDEX('FD inverse'!$A$22:$BH$22,1,'FD mesh'!$B$15+1)*Setup!$B$22</f>
        <v>19.7292237814193</v>
      </c>
      <c r="Y1034" s="0" t="n">
        <f aca="false">SUMPRODUCT('FD inverse'!$A$23:$BH$23,'FD mesh'!$B$84:$BI$84,$E1033:$BL1033)+'FD inverse'!$A$23*$C1034/Setup!$B$17+INDEX('FD inverse'!$A$23:$BH$23,1,'FD mesh'!$B$15+1)*Setup!$B$22</f>
        <v>19.2311172113874</v>
      </c>
      <c r="Z1034" s="0" t="n">
        <f aca="false">SUMPRODUCT('FD inverse'!$A$24:$BH$24,'FD mesh'!$B$84:$BI$84,$E1033:$BL1033)+'FD inverse'!$A$24*$C1034/Setup!$B$17+INDEX('FD inverse'!$A$24:$BH$24,1,'FD mesh'!$B$15+1)*Setup!$B$22</f>
        <v>18.7349634853206</v>
      </c>
      <c r="AA1034" s="0" t="n">
        <f aca="false">SUMPRODUCT('FD inverse'!$A$25:$BH$25,'FD mesh'!$B$84:$BI$84,$E1033:$BL1033)+'FD inverse'!$A$25*$C1034/Setup!$B$17+INDEX('FD inverse'!$A$25:$BH$25,1,'FD mesh'!$B$15+1)*Setup!$B$22</f>
        <v>18.2404911235649</v>
      </c>
      <c r="AB1034" s="0" t="n">
        <f aca="false">SUMPRODUCT('FD inverse'!$A$26:$BH$26,'FD mesh'!$B$84:$BI$84,$E1033:$BL1033)+'FD inverse'!$A$26*$C1034/Setup!$B$17+INDEX('FD inverse'!$A$26:$BH$26,1,'FD mesh'!$B$15+1)*Setup!$B$22</f>
        <v>17.7474402750126</v>
      </c>
      <c r="AC1034" s="0" t="n">
        <f aca="false">SUMPRODUCT('FD inverse'!$A$27:$BH$27,'FD mesh'!$B$84:$BI$84,$E1033:$BL1033)+'FD inverse'!$A$27*$C1034/Setup!$B$17+INDEX('FD inverse'!$A$27:$BH$27,1,'FD mesh'!$B$15+1)*Setup!$B$22</f>
        <v>17.2555613100727</v>
      </c>
      <c r="AD1034" s="0" t="n">
        <f aca="false">SUMPRODUCT('FD inverse'!$A$28:$BH$28,'FD mesh'!$B$84:$BI$84,$E1033:$BL1033)+'FD inverse'!$A$28*$C1034/Setup!$B$17+INDEX('FD inverse'!$A$28:$BH$28,1,'FD mesh'!$B$15+1)*Setup!$B$22</f>
        <v>16.7646133581363</v>
      </c>
      <c r="AE1034" s="0" t="n">
        <f aca="false">SUMPRODUCT('FD inverse'!$A$29:$BH$29,'FD mesh'!$B$84:$BI$84,$E1033:$BL1033)+'FD inverse'!$A$29*$C1034/Setup!$B$17+INDEX('FD inverse'!$A$29:$BH$29,1,'FD mesh'!$B$15+1)*Setup!$B$22</f>
        <v>16.2743627993791</v>
      </c>
      <c r="AF1034" s="0" t="n">
        <f aca="false">SUMPRODUCT('FD inverse'!$A$30:$BH$30,'FD mesh'!$B$84:$BI$84,$E1033:$BL1033)+'FD inverse'!$A$30*$C1034/Setup!$B$17+INDEX('FD inverse'!$A$30:$BH$30,1,'FD mesh'!$B$15+1)*Setup!$B$22</f>
        <v>15.7845817203746</v>
      </c>
      <c r="AG1034" s="0" t="n">
        <f aca="false">SUMPRODUCT('FD inverse'!$A$31:$BH$31,'FD mesh'!$B$84:$BI$84,$E1033:$BL1033)+'FD inverse'!$A$31*$C1034/Setup!$B$17+INDEX('FD inverse'!$A$31:$BH$31,1,'FD mesh'!$B$15+1)*Setup!$B$22</f>
        <v>15.2950463426865</v>
      </c>
      <c r="AH1034" s="0" t="n">
        <f aca="false">SUMPRODUCT('FD inverse'!$A$32:$BH$32,'FD mesh'!$B$84:$BI$84,$E1033:$BL1033)+'FD inverse'!$A$32*$C1034/Setup!$B$17+INDEX('FD inverse'!$A$32:$BH$32,1,'FD mesh'!$B$15+1)*Setup!$B$22</f>
        <v>15.2744345939765</v>
      </c>
      <c r="AI1034" s="0" t="n">
        <f aca="false">SUMPRODUCT('FD inverse'!$A$33:$BH$33,'FD mesh'!$B$84:$BI$84,$E1033:$BL1033)+'FD inverse'!$A$33*$C1034/Setup!$B$17+INDEX('FD inverse'!$A$33:$BH$33,1,'FD mesh'!$B$15+1)*Setup!$B$22</f>
        <v>15.2538503299214</v>
      </c>
      <c r="AJ1034" s="0" t="n">
        <f aca="false">SUMPRODUCT('FD inverse'!$A$34:$BH$34,'FD mesh'!$B$84:$BI$84,$E1033:$BL1033)+'FD inverse'!$A$34*$C1034/Setup!$B$17+INDEX('FD inverse'!$A$34:$BH$34,1,'FD mesh'!$B$15+1)*Setup!$B$22</f>
        <v>15.2332815452052</v>
      </c>
      <c r="AK1034" s="0" t="n">
        <f aca="false">SUMPRODUCT('FD inverse'!$A$35:$BH$35,'FD mesh'!$B$84:$BI$84,$E1033:$BL1033)+'FD inverse'!$A$35*$C1034/Setup!$B$17+INDEX('FD inverse'!$A$35:$BH$35,1,'FD mesh'!$B$15+1)*Setup!$B$22</f>
        <v>15.2127186313562</v>
      </c>
      <c r="AL1034" s="0" t="n">
        <f aca="false">SUMPRODUCT('FD inverse'!$A$36:$BH$36,'FD mesh'!$B$84:$BI$84,$E1033:$BL1033)+'FD inverse'!$A$36*$C1034/Setup!$B$17+INDEX('FD inverse'!$A$36:$BH$36,1,'FD mesh'!$B$15+1)*Setup!$B$22</f>
        <v>15.1921541731834</v>
      </c>
      <c r="AM1034" s="0" t="n">
        <f aca="false">SUMPRODUCT('FD inverse'!$A$37:$BH$37,'FD mesh'!$B$84:$BI$84,$E1033:$BL1033)+'FD inverse'!$A$37*$C1034/Setup!$B$17+INDEX('FD inverse'!$A$37:$BH$37,1,'FD mesh'!$B$15+1)*Setup!$B$22</f>
        <v>15.1715827457817</v>
      </c>
      <c r="AN1034" s="0" t="n">
        <f aca="false">SUMPRODUCT('FD inverse'!$A$38:$BH$38,'FD mesh'!$B$84:$BI$84,$E1033:$BL1033)+'FD inverse'!$A$38*$C1034/Setup!$B$17+INDEX('FD inverse'!$A$38:$BH$38,1,'FD mesh'!$B$15+1)*Setup!$B$22</f>
        <v>15.1510007129011</v>
      </c>
      <c r="AO1034" s="0" t="n">
        <f aca="false">SUMPRODUCT('FD inverse'!$A$39:$BH$39,'FD mesh'!$B$84:$BI$84,$E1033:$BL1033)+'FD inverse'!$A$39*$C1034/Setup!$B$17+INDEX('FD inverse'!$A$39:$BH$39,1,'FD mesh'!$B$15+1)*Setup!$B$22</f>
        <v>15.1304060272295</v>
      </c>
      <c r="AP1034" s="0" t="n">
        <f aca="false">SUMPRODUCT('FD inverse'!$A$40:$BH$40,'FD mesh'!$B$84:$BI$84,$E1033:$BL1033)+'FD inverse'!$A$40*$C1034/Setup!$B$17+INDEX('FD inverse'!$A$40:$BH$40,1,'FD mesh'!$B$15+1)*Setup!$B$22</f>
        <v>15.1097980329222</v>
      </c>
      <c r="AQ1034" s="0" t="n">
        <f aca="false">SUMPRODUCT('FD inverse'!$A$41:$BH$41,'FD mesh'!$B$84:$BI$84,$E1033:$BL1033)+'FD inverse'!$A$41*$C1034/Setup!$B$17+INDEX('FD inverse'!$A$41:$BH$41,1,'FD mesh'!$B$15+1)*Setup!$B$22</f>
        <v>15.089177270514</v>
      </c>
      <c r="AR1034" s="0" t="n">
        <f aca="false">SUMPRODUCT('FD inverse'!$A$42:$BH$42,'FD mesh'!$B$84:$BI$84,$E1033:$BL1033)+'FD inverse'!$A$42*$C1034/Setup!$B$17+INDEX('FD inverse'!$A$42:$BH$42,1,'FD mesh'!$B$15+1)*Setup!$B$22</f>
        <v>15.0685452841792</v>
      </c>
      <c r="AS1034" s="0" t="n">
        <f aca="false">SUMPRODUCT('FD inverse'!$A$43:$BH$43,'FD mesh'!$B$84:$BI$84,$E1033:$BL1033)+'FD inverse'!$A$43*$C1034/Setup!$B$17+INDEX('FD inverse'!$A$43:$BH$43,1,'FD mesh'!$B$15+1)*Setup!$B$22</f>
        <v>0</v>
      </c>
      <c r="AT1034" s="0" t="n">
        <f aca="false">SUMPRODUCT('FD inverse'!$A$44:$BH$44,'FD mesh'!$B$84:$BI$84,$E1033:$BL1033)+'FD inverse'!$A$44*$C1034/Setup!$B$17+INDEX('FD inverse'!$A$44:$BH$44,1,'FD mesh'!$B$15+1)*Setup!$B$22</f>
        <v>0</v>
      </c>
      <c r="AU1034" s="0" t="n">
        <f aca="false">SUMPRODUCT('FD inverse'!$A$45:$BH$45,'FD mesh'!$B$84:$BI$84,$E1033:$BL1033)+'FD inverse'!$A$45*$C1034/Setup!$B$17+INDEX('FD inverse'!$A$45:$BH$45,1,'FD mesh'!$B$15+1)*Setup!$B$22</f>
        <v>0</v>
      </c>
      <c r="AV1034" s="0" t="n">
        <f aca="false">SUMPRODUCT('FD inverse'!$A$46:$BH$46,'FD mesh'!$B$84:$BI$84,$E1033:$BL1033)+'FD inverse'!$A$46*$C1034/Setup!$B$17+INDEX('FD inverse'!$A$46:$BH$46,1,'FD mesh'!$B$15+1)*Setup!$B$22</f>
        <v>0</v>
      </c>
      <c r="AW1034" s="0" t="n">
        <f aca="false">SUMPRODUCT('FD inverse'!$A$47:$BH$47,'FD mesh'!$B$84:$BI$84,$E1033:$BL1033)+'FD inverse'!$A$47*$C1034/Setup!$B$17+INDEX('FD inverse'!$A$47:$BH$47,1,'FD mesh'!$B$15+1)*Setup!$B$22</f>
        <v>0</v>
      </c>
      <c r="AX1034" s="0" t="n">
        <f aca="false">SUMPRODUCT('FD inverse'!$A$48:$BH$48,'FD mesh'!$B$84:$BI$84,$E1033:$BL1033)+'FD inverse'!$A$48*$C1034/Setup!$B$17+INDEX('FD inverse'!$A$48:$BH$48,1,'FD mesh'!$B$15+1)*Setup!$B$22</f>
        <v>0</v>
      </c>
      <c r="AY1034" s="0" t="n">
        <f aca="false">SUMPRODUCT('FD inverse'!$A$49:$BH$49,'FD mesh'!$B$84:$BI$84,$E1033:$BL1033)+'FD inverse'!$A$49*$C1034/Setup!$B$17+INDEX('FD inverse'!$A$49:$BH$49,1,'FD mesh'!$B$15+1)*Setup!$B$22</f>
        <v>0</v>
      </c>
      <c r="AZ1034" s="0" t="n">
        <f aca="false">SUMPRODUCT('FD inverse'!$A$50:$BH$50,'FD mesh'!$B$84:$BI$84,$E1033:$BL1033)+'FD inverse'!$A$50*$C1034/Setup!$B$17+INDEX('FD inverse'!$A$50:$BH$50,1,'FD mesh'!$B$15+1)*Setup!$B$22</f>
        <v>0</v>
      </c>
      <c r="BA1034" s="0" t="n">
        <f aca="false">SUMPRODUCT('FD inverse'!$A$51:$BH$51,'FD mesh'!$B$84:$BI$84,$E1033:$BL1033)+'FD inverse'!$A$51*$C1034/Setup!$B$17+INDEX('FD inverse'!$A$51:$BH$51,1,'FD mesh'!$B$15+1)*Setup!$B$22</f>
        <v>0</v>
      </c>
      <c r="BB1034" s="0" t="n">
        <f aca="false">SUMPRODUCT('FD inverse'!$A$52:$BH$52,'FD mesh'!$B$84:$BI$84,$E1033:$BL1033)+'FD inverse'!$A$52*$C1034/Setup!$B$17+INDEX('FD inverse'!$A$52:$BH$52,1,'FD mesh'!$B$15+1)*Setup!$B$22</f>
        <v>0</v>
      </c>
      <c r="BC1034" s="0" t="n">
        <f aca="false">SUMPRODUCT('FD inverse'!$A$53:$BH$53,'FD mesh'!$B$84:$BI$84,$E1033:$BL1033)+'FD inverse'!$A$53*$C1034/Setup!$B$17+INDEX('FD inverse'!$A$53:$BH$53,1,'FD mesh'!$B$15+1)*Setup!$B$22</f>
        <v>0</v>
      </c>
      <c r="BD1034" s="0" t="n">
        <f aca="false">SUMPRODUCT('FD inverse'!$A$54:$BH$54,'FD mesh'!$B$84:$BI$84,$E1033:$BL1033)+'FD inverse'!$A$54*$C1034/Setup!$B$17+INDEX('FD inverse'!$A$54:$BH$54,1,'FD mesh'!$B$15+1)*Setup!$B$22</f>
        <v>0</v>
      </c>
      <c r="BE1034" s="0" t="n">
        <f aca="false">SUMPRODUCT('FD inverse'!$A$55:$BH$55,'FD mesh'!$B$84:$BI$84,$E1033:$BL1033)+'FD inverse'!$A$55*$C1034/Setup!$B$17+INDEX('FD inverse'!$A$55:$BH$55,1,'FD mesh'!$B$15+1)*Setup!$B$22</f>
        <v>0</v>
      </c>
      <c r="BF1034" s="0" t="n">
        <f aca="false">SUMPRODUCT('FD inverse'!$A$56:$BH$56,'FD mesh'!$B$84:$BI$84,$E1033:$BL1033)+'FD inverse'!$A$56*$C1034/Setup!$B$17+INDEX('FD inverse'!$A$56:$BH$56,1,'FD mesh'!$B$15+1)*Setup!$B$22</f>
        <v>0</v>
      </c>
      <c r="BG1034" s="0" t="n">
        <f aca="false">SUMPRODUCT('FD inverse'!$A$57:$BH$57,'FD mesh'!$B$84:$BI$84,$E1033:$BL1033)+'FD inverse'!$A$57*$C1034/Setup!$B$17+INDEX('FD inverse'!$A$57:$BH$57,1,'FD mesh'!$B$15+1)*Setup!$B$22</f>
        <v>0</v>
      </c>
      <c r="BH1034" s="0" t="n">
        <f aca="false">SUMPRODUCT('FD inverse'!$A$58:$BH$58,'FD mesh'!$B$84:$BI$84,$E1033:$BL1033)+'FD inverse'!$A$58*$C1034/Setup!$B$17+INDEX('FD inverse'!$A$58:$BH$58,1,'FD mesh'!$B$15+1)*Setup!$B$22</f>
        <v>0</v>
      </c>
      <c r="BI1034" s="0" t="n">
        <f aca="false">SUMPRODUCT('FD inverse'!$A$59:$BH$59,'FD mesh'!$B$84:$BI$84,$E1033:$BL1033)+'FD inverse'!$A$59*$C1034/Setup!$B$17+INDEX('FD inverse'!$A$59:$BH$59,1,'FD mesh'!$B$15+1)*Setup!$B$22</f>
        <v>0</v>
      </c>
      <c r="BJ1034" s="0" t="n">
        <f aca="false">SUMPRODUCT('FD inverse'!$A$60:$BH$60,'FD mesh'!$B$84:$BI$84,$E1033:$BL1033)+'FD inverse'!$A$60*$C1034/Setup!$B$17+INDEX('FD inverse'!$A$60:$BH$60,1,'FD mesh'!$B$15+1)*Setup!$B$22</f>
        <v>0</v>
      </c>
      <c r="BK1034" s="0" t="n">
        <f aca="false">SUMPRODUCT('FD inverse'!$A$61:$BH$61,'FD mesh'!$B$84:$BI$84,$E1033:$BL1033)+'FD inverse'!$A$61*$C1034/Setup!$B$17+INDEX('FD inverse'!$A$61:$BH$61,1,'FD mesh'!$B$15+1)*Setup!$B$22</f>
        <v>0</v>
      </c>
      <c r="BL1034" s="0" t="n">
        <f aca="false">SUMPRODUCT('FD inverse'!$A$62:$BH$62,'FD mesh'!$B$84:$BI$84,$E1033:$BL1033)+'FD inverse'!$A$62*$C1034/Setup!$B$17+INDEX('FD inverse'!$A$62:$BH$62,1,'FD mesh'!$B$15+1)*Setup!$B$22</f>
        <v>0</v>
      </c>
    </row>
    <row r="1035" customFormat="false" ht="15" hidden="false" customHeight="false" outlineLevel="0" collapsed="false">
      <c r="A1035" s="0" t="n">
        <v>1030</v>
      </c>
      <c r="B1035" s="0" t="n">
        <f aca="false">A1035*Setup!$B$11/3600</f>
        <v>85.8333333333333</v>
      </c>
      <c r="C1035" s="0" t="n">
        <f aca="false">Setup!$B$7+Setup!$B$8*COS(2*PI()*(B1035-Setup!$B$9)/24)</f>
        <v>27.3735657832515</v>
      </c>
      <c r="D1035" s="0" t="n">
        <f aca="false">(C1035-E1035)/Setup!$B$17</f>
        <v>14.1009297437587</v>
      </c>
      <c r="E1035" s="0" t="n">
        <f aca="false">SUMPRODUCT('FD inverse'!$A$3:$BH$3,'FD mesh'!$B$84:$BI$84,$E1034:$BL1034)+'FD inverse'!$A$3*$C1035/Setup!$B$17+INDEX('FD inverse'!$A$3:$BH$3,1,'FD mesh'!$B$15+1)*Setup!$B$22</f>
        <v>25.5404449165629</v>
      </c>
      <c r="F1035" s="0" t="n">
        <f aca="false">SUMPRODUCT('FD inverse'!$A$4:$BH$4,'FD mesh'!$B$84:$BI$84,$E1034:$BL1034)+'FD inverse'!$A$4*$C1035/Setup!$B$17+INDEX('FD inverse'!$A$4:$BH$4,1,'FD mesh'!$B$15+1)*Setup!$B$22</f>
        <v>25.1287449424949</v>
      </c>
      <c r="G1035" s="0" t="n">
        <f aca="false">SUMPRODUCT('FD inverse'!$A$5:$BH$5,'FD mesh'!$B$84:$BI$84,$E1034:$BL1034)+'FD inverse'!$A$5*$C1035/Setup!$B$17+INDEX('FD inverse'!$A$5:$BH$5,1,'FD mesh'!$B$15+1)*Setup!$B$22</f>
        <v>24.7318177912642</v>
      </c>
      <c r="H1035" s="0" t="n">
        <f aca="false">SUMPRODUCT('FD inverse'!$A$6:$BH$6,'FD mesh'!$B$84:$BI$84,$E1034:$BL1034)+'FD inverse'!$A$6*$C1035/Setup!$B$17+INDEX('FD inverse'!$A$6:$BH$6,1,'FD mesh'!$B$15+1)*Setup!$B$22</f>
        <v>23.4207840455582</v>
      </c>
      <c r="I1035" s="0" t="n">
        <f aca="false">SUMPRODUCT('FD inverse'!$A$7:$BH$7,'FD mesh'!$B$84:$BI$84,$E1034:$BL1034)+'FD inverse'!$A$7*$C1035/Setup!$B$17+INDEX('FD inverse'!$A$7:$BH$7,1,'FD mesh'!$B$15+1)*Setup!$B$22</f>
        <v>23.3108525729234</v>
      </c>
      <c r="J1035" s="0" t="n">
        <f aca="false">SUMPRODUCT('FD inverse'!$A$8:$BH$8,'FD mesh'!$B$84:$BI$84,$E1034:$BL1034)+'FD inverse'!$A$8*$C1035/Setup!$B$17+INDEX('FD inverse'!$A$8:$BH$8,1,'FD mesh'!$B$15+1)*Setup!$B$22</f>
        <v>23.2125567367773</v>
      </c>
      <c r="K1035" s="0" t="n">
        <f aca="false">SUMPRODUCT('FD inverse'!$A$9:$BH$9,'FD mesh'!$B$84:$BI$84,$E1034:$BL1034)+'FD inverse'!$A$9*$C1035/Setup!$B$17+INDEX('FD inverse'!$A$9:$BH$9,1,'FD mesh'!$B$15+1)*Setup!$B$22</f>
        <v>23.1253701236604</v>
      </c>
      <c r="L1035" s="0" t="n">
        <f aca="false">SUMPRODUCT('FD inverse'!$A$10:$BH$10,'FD mesh'!$B$84:$BI$84,$E1034:$BL1034)+'FD inverse'!$A$10*$C1035/Setup!$B$17+INDEX('FD inverse'!$A$10:$BH$10,1,'FD mesh'!$B$15+1)*Setup!$B$22</f>
        <v>23.0487958769241</v>
      </c>
      <c r="M1035" s="0" t="n">
        <f aca="false">SUMPRODUCT('FD inverse'!$A$11:$BH$11,'FD mesh'!$B$84:$BI$84,$E1034:$BL1034)+'FD inverse'!$A$11*$C1035/Setup!$B$17+INDEX('FD inverse'!$A$11:$BH$11,1,'FD mesh'!$B$15+1)*Setup!$B$22</f>
        <v>22.982378072974</v>
      </c>
      <c r="N1035" s="0" t="n">
        <f aca="false">SUMPRODUCT('FD inverse'!$A$12:$BH$12,'FD mesh'!$B$84:$BI$84,$E1034:$BL1034)+'FD inverse'!$A$12*$C1035/Setup!$B$17+INDEX('FD inverse'!$A$12:$BH$12,1,'FD mesh'!$B$15+1)*Setup!$B$22</f>
        <v>22.9257113787358</v>
      </c>
      <c r="O1035" s="0" t="n">
        <f aca="false">SUMPRODUCT('FD inverse'!$A$13:$BH$13,'FD mesh'!$B$84:$BI$84,$E1034:$BL1034)+'FD inverse'!$A$13*$C1035/Setup!$B$17+INDEX('FD inverse'!$A$13:$BH$13,1,'FD mesh'!$B$15+1)*Setup!$B$22</f>
        <v>22.8784490690869</v>
      </c>
      <c r="P1035" s="0" t="n">
        <f aca="false">SUMPRODUCT('FD inverse'!$A$14:$BH$14,'FD mesh'!$B$84:$BI$84,$E1034:$BL1034)+'FD inverse'!$A$14*$C1035/Setup!$B$17+INDEX('FD inverse'!$A$14:$BH$14,1,'FD mesh'!$B$15+1)*Setup!$B$22</f>
        <v>22.840309474071</v>
      </c>
      <c r="Q1035" s="0" t="n">
        <f aca="false">SUMPRODUCT('FD inverse'!$A$15:$BH$15,'FD mesh'!$B$84:$BI$84,$E1034:$BL1034)+'FD inverse'!$A$15*$C1035/Setup!$B$17+INDEX('FD inverse'!$A$15:$BH$15,1,'FD mesh'!$B$15+1)*Setup!$B$22</f>
        <v>22.8110809154792</v>
      </c>
      <c r="R1035" s="0" t="n">
        <f aca="false">SUMPRODUCT('FD inverse'!$A$16:$BH$16,'FD mesh'!$B$84:$BI$84,$E1034:$BL1034)+'FD inverse'!$A$16*$C1035/Setup!$B$17+INDEX('FD inverse'!$A$16:$BH$16,1,'FD mesh'!$B$15+1)*Setup!$B$22</f>
        <v>22.7906251810977</v>
      </c>
      <c r="S1035" s="0" t="n">
        <f aca="false">SUMPRODUCT('FD inverse'!$A$17:$BH$17,'FD mesh'!$B$84:$BI$84,$E1034:$BL1034)+'FD inverse'!$A$17*$C1035/Setup!$B$17+INDEX('FD inverse'!$A$17:$BH$17,1,'FD mesh'!$B$15+1)*Setup!$B$22</f>
        <v>22.2729758745131</v>
      </c>
      <c r="T1035" s="0" t="n">
        <f aca="false">SUMPRODUCT('FD inverse'!$A$18:$BH$18,'FD mesh'!$B$84:$BI$84,$E1034:$BL1034)+'FD inverse'!$A$18*$C1035/Setup!$B$17+INDEX('FD inverse'!$A$18:$BH$18,1,'FD mesh'!$B$15+1)*Setup!$B$22</f>
        <v>21.7592843112917</v>
      </c>
      <c r="U1035" s="0" t="n">
        <f aca="false">SUMPRODUCT('FD inverse'!$A$19:$BH$19,'FD mesh'!$B$84:$BI$84,$E1034:$BL1034)+'FD inverse'!$A$19*$C1035/Setup!$B$17+INDEX('FD inverse'!$A$19:$BH$19,1,'FD mesh'!$B$15+1)*Setup!$B$22</f>
        <v>21.2491819573791</v>
      </c>
      <c r="V1035" s="0" t="n">
        <f aca="false">SUMPRODUCT('FD inverse'!$A$20:$BH$20,'FD mesh'!$B$84:$BI$84,$E1034:$BL1034)+'FD inverse'!$A$20*$C1035/Setup!$B$17+INDEX('FD inverse'!$A$20:$BH$20,1,'FD mesh'!$B$15+1)*Setup!$B$22</f>
        <v>20.7423180877465</v>
      </c>
      <c r="W1035" s="0" t="n">
        <f aca="false">SUMPRODUCT('FD inverse'!$A$21:$BH$21,'FD mesh'!$B$84:$BI$84,$E1034:$BL1034)+'FD inverse'!$A$21*$C1035/Setup!$B$17+INDEX('FD inverse'!$A$21:$BH$21,1,'FD mesh'!$B$15+1)*Setup!$B$22</f>
        <v>20.2383589952943</v>
      </c>
      <c r="X1035" s="0" t="n">
        <f aca="false">SUMPRODUCT('FD inverse'!$A$22:$BH$22,'FD mesh'!$B$84:$BI$84,$E1034:$BL1034)+'FD inverse'!$A$22*$C1035/Setup!$B$17+INDEX('FD inverse'!$A$22:$BH$22,1,'FD mesh'!$B$15+1)*Setup!$B$22</f>
        <v>19.7369870716823</v>
      </c>
      <c r="Y1035" s="0" t="n">
        <f aca="false">SUMPRODUCT('FD inverse'!$A$23:$BH$23,'FD mesh'!$B$84:$BI$84,$E1034:$BL1034)+'FD inverse'!$A$23*$C1035/Setup!$B$17+INDEX('FD inverse'!$A$23:$BH$23,1,'FD mesh'!$B$15+1)*Setup!$B$22</f>
        <v>19.2378997734907</v>
      </c>
      <c r="Z1035" s="0" t="n">
        <f aca="false">SUMPRODUCT('FD inverse'!$A$24:$BH$24,'FD mesh'!$B$84:$BI$84,$E1034:$BL1034)+'FD inverse'!$A$24*$C1035/Setup!$B$17+INDEX('FD inverse'!$A$24:$BH$24,1,'FD mesh'!$B$15+1)*Setup!$B$22</f>
        <v>18.7408084864322</v>
      </c>
      <c r="AA1035" s="0" t="n">
        <f aca="false">SUMPRODUCT('FD inverse'!$A$25:$BH$25,'FD mesh'!$B$84:$BI$84,$E1034:$BL1034)+'FD inverse'!$A$25*$C1035/Setup!$B$17+INDEX('FD inverse'!$A$25:$BH$25,1,'FD mesh'!$B$15+1)*Setup!$B$22</f>
        <v>18.2454372997009</v>
      </c>
      <c r="AB1035" s="0" t="n">
        <f aca="false">SUMPRODUCT('FD inverse'!$A$26:$BH$26,'FD mesh'!$B$84:$BI$84,$E1034:$BL1034)+'FD inverse'!$A$26*$C1035/Setup!$B$17+INDEX('FD inverse'!$A$26:$BH$26,1,'FD mesh'!$B$15+1)*Setup!$B$22</f>
        <v>17.7515217019467</v>
      </c>
      <c r="AC1035" s="0" t="n">
        <f aca="false">SUMPRODUCT('FD inverse'!$A$27:$BH$27,'FD mesh'!$B$84:$BI$84,$E1034:$BL1034)+'FD inverse'!$A$27*$C1035/Setup!$B$17+INDEX('FD inverse'!$A$27:$BH$27,1,'FD mesh'!$B$15+1)*Setup!$B$22</f>
        <v>17.2588072098332</v>
      </c>
      <c r="AD1035" s="0" t="n">
        <f aca="false">SUMPRODUCT('FD inverse'!$A$28:$BH$28,'FD mesh'!$B$84:$BI$84,$E1034:$BL1034)+'FD inverse'!$A$28*$C1035/Setup!$B$17+INDEX('FD inverse'!$A$28:$BH$28,1,'FD mesh'!$B$15+1)*Setup!$B$22</f>
        <v>16.7670479396493</v>
      </c>
      <c r="AE1035" s="0" t="n">
        <f aca="false">SUMPRODUCT('FD inverse'!$A$29:$BH$29,'FD mesh'!$B$84:$BI$84,$E1034:$BL1034)+'FD inverse'!$A$29*$C1035/Setup!$B$17+INDEX('FD inverse'!$A$29:$BH$29,1,'FD mesh'!$B$15+1)*Setup!$B$22</f>
        <v>16.2760051320248</v>
      </c>
      <c r="AF1035" s="0" t="n">
        <f aca="false">SUMPRODUCT('FD inverse'!$A$30:$BH$30,'FD mesh'!$B$84:$BI$84,$E1034:$BL1034)+'FD inverse'!$A$30*$C1035/Setup!$B$17+INDEX('FD inverse'!$A$30:$BH$30,1,'FD mesh'!$B$15+1)*Setup!$B$22</f>
        <v>15.7854456394361</v>
      </c>
      <c r="AG1035" s="0" t="n">
        <f aca="false">SUMPRODUCT('FD inverse'!$A$31:$BH$31,'FD mesh'!$B$84:$BI$84,$E1034:$BL1034)+'FD inverse'!$A$31*$C1035/Setup!$B$17+INDEX('FD inverse'!$A$31:$BH$31,1,'FD mesh'!$B$15+1)*Setup!$B$22</f>
        <v>15.2951403858855</v>
      </c>
      <c r="AH1035" s="0" t="n">
        <f aca="false">SUMPRODUCT('FD inverse'!$A$32:$BH$32,'FD mesh'!$B$84:$BI$84,$E1034:$BL1034)+'FD inverse'!$A$32*$C1035/Setup!$B$17+INDEX('FD inverse'!$A$32:$BH$32,1,'FD mesh'!$B$15+1)*Setup!$B$22</f>
        <v>15.274499013927</v>
      </c>
      <c r="AI1035" s="0" t="n">
        <f aca="false">SUMPRODUCT('FD inverse'!$A$33:$BH$33,'FD mesh'!$B$84:$BI$84,$E1034:$BL1034)+'FD inverse'!$A$33*$C1035/Setup!$B$17+INDEX('FD inverse'!$A$33:$BH$33,1,'FD mesh'!$B$15+1)*Setup!$B$22</f>
        <v>15.2538902528312</v>
      </c>
      <c r="AJ1035" s="0" t="n">
        <f aca="false">SUMPRODUCT('FD inverse'!$A$34:$BH$34,'FD mesh'!$B$84:$BI$84,$E1034:$BL1034)+'FD inverse'!$A$34*$C1035/Setup!$B$17+INDEX('FD inverse'!$A$34:$BH$34,1,'FD mesh'!$B$15+1)*Setup!$B$22</f>
        <v>15.2333017016318</v>
      </c>
      <c r="AK1035" s="0" t="n">
        <f aca="false">SUMPRODUCT('FD inverse'!$A$35:$BH$35,'FD mesh'!$B$84:$BI$84,$E1034:$BL1034)+'FD inverse'!$A$35*$C1035/Setup!$B$17+INDEX('FD inverse'!$A$35:$BH$35,1,'FD mesh'!$B$15+1)*Setup!$B$22</f>
        <v>15.2127233540799</v>
      </c>
      <c r="AL1035" s="0" t="n">
        <f aca="false">SUMPRODUCT('FD inverse'!$A$36:$BH$36,'FD mesh'!$B$84:$BI$84,$E1034:$BL1034)+'FD inverse'!$A$36*$C1035/Setup!$B$17+INDEX('FD inverse'!$A$36:$BH$36,1,'FD mesh'!$B$15+1)*Setup!$B$22</f>
        <v>15.1921473972797</v>
      </c>
      <c r="AM1035" s="0" t="n">
        <f aca="false">SUMPRODUCT('FD inverse'!$A$37:$BH$37,'FD mesh'!$B$84:$BI$84,$E1034:$BL1034)+'FD inverse'!$A$37*$C1035/Setup!$B$17+INDEX('FD inverse'!$A$37:$BH$37,1,'FD mesh'!$B$15+1)*Setup!$B$22</f>
        <v>15.1715680103608</v>
      </c>
      <c r="AN1035" s="0" t="n">
        <f aca="false">SUMPRODUCT('FD inverse'!$A$38:$BH$38,'FD mesh'!$B$84:$BI$84,$E1034:$BL1034)+'FD inverse'!$A$38*$C1035/Setup!$B$17+INDEX('FD inverse'!$A$38:$BH$38,1,'FD mesh'!$B$15+1)*Setup!$B$22</f>
        <v>15.1509811640326</v>
      </c>
      <c r="AO1035" s="0" t="n">
        <f aca="false">SUMPRODUCT('FD inverse'!$A$39:$BH$39,'FD mesh'!$B$84:$BI$84,$E1034:$BL1034)+'FD inverse'!$A$39*$C1035/Setup!$B$17+INDEX('FD inverse'!$A$39:$BH$39,1,'FD mesh'!$B$15+1)*Setup!$B$22</f>
        <v>15.1303844216169</v>
      </c>
      <c r="AP1035" s="0" t="n">
        <f aca="false">SUMPRODUCT('FD inverse'!$A$40:$BH$40,'FD mesh'!$B$84:$BI$84,$E1034:$BL1034)+'FD inverse'!$A$40*$C1035/Setup!$B$17+INDEX('FD inverse'!$A$40:$BH$40,1,'FD mesh'!$B$15+1)*Setup!$B$22</f>
        <v>15.1097767419424</v>
      </c>
      <c r="AQ1035" s="0" t="n">
        <f aca="false">SUMPRODUCT('FD inverse'!$A$41:$BH$41,'FD mesh'!$B$84:$BI$84,$E1034:$BL1034)+'FD inverse'!$A$41*$C1035/Setup!$B$17+INDEX('FD inverse'!$A$41:$BH$41,1,'FD mesh'!$B$15+1)*Setup!$B$22</f>
        <v>15.0891582842837</v>
      </c>
      <c r="AR1035" s="0" t="n">
        <f aca="false">SUMPRODUCT('FD inverse'!$A$42:$BH$42,'FD mesh'!$B$84:$BI$84,$E1034:$BL1034)+'FD inverse'!$A$42*$C1035/Setup!$B$17+INDEX('FD inverse'!$A$42:$BH$42,1,'FD mesh'!$B$15+1)*Setup!$B$22</f>
        <v>15.0685302153579</v>
      </c>
      <c r="AS1035" s="0" t="n">
        <f aca="false">SUMPRODUCT('FD inverse'!$A$43:$BH$43,'FD mesh'!$B$84:$BI$84,$E1034:$BL1034)+'FD inverse'!$A$43*$C1035/Setup!$B$17+INDEX('FD inverse'!$A$43:$BH$43,1,'FD mesh'!$B$15+1)*Setup!$B$22</f>
        <v>0</v>
      </c>
      <c r="AT1035" s="0" t="n">
        <f aca="false">SUMPRODUCT('FD inverse'!$A$44:$BH$44,'FD mesh'!$B$84:$BI$84,$E1034:$BL1034)+'FD inverse'!$A$44*$C1035/Setup!$B$17+INDEX('FD inverse'!$A$44:$BH$44,1,'FD mesh'!$B$15+1)*Setup!$B$22</f>
        <v>0</v>
      </c>
      <c r="AU1035" s="0" t="n">
        <f aca="false">SUMPRODUCT('FD inverse'!$A$45:$BH$45,'FD mesh'!$B$84:$BI$84,$E1034:$BL1034)+'FD inverse'!$A$45*$C1035/Setup!$B$17+INDEX('FD inverse'!$A$45:$BH$45,1,'FD mesh'!$B$15+1)*Setup!$B$22</f>
        <v>0</v>
      </c>
      <c r="AV1035" s="0" t="n">
        <f aca="false">SUMPRODUCT('FD inverse'!$A$46:$BH$46,'FD mesh'!$B$84:$BI$84,$E1034:$BL1034)+'FD inverse'!$A$46*$C1035/Setup!$B$17+INDEX('FD inverse'!$A$46:$BH$46,1,'FD mesh'!$B$15+1)*Setup!$B$22</f>
        <v>0</v>
      </c>
      <c r="AW1035" s="0" t="n">
        <f aca="false">SUMPRODUCT('FD inverse'!$A$47:$BH$47,'FD mesh'!$B$84:$BI$84,$E1034:$BL1034)+'FD inverse'!$A$47*$C1035/Setup!$B$17+INDEX('FD inverse'!$A$47:$BH$47,1,'FD mesh'!$B$15+1)*Setup!$B$22</f>
        <v>0</v>
      </c>
      <c r="AX1035" s="0" t="n">
        <f aca="false">SUMPRODUCT('FD inverse'!$A$48:$BH$48,'FD mesh'!$B$84:$BI$84,$E1034:$BL1034)+'FD inverse'!$A$48*$C1035/Setup!$B$17+INDEX('FD inverse'!$A$48:$BH$48,1,'FD mesh'!$B$15+1)*Setup!$B$22</f>
        <v>0</v>
      </c>
      <c r="AY1035" s="0" t="n">
        <f aca="false">SUMPRODUCT('FD inverse'!$A$49:$BH$49,'FD mesh'!$B$84:$BI$84,$E1034:$BL1034)+'FD inverse'!$A$49*$C1035/Setup!$B$17+INDEX('FD inverse'!$A$49:$BH$49,1,'FD mesh'!$B$15+1)*Setup!$B$22</f>
        <v>0</v>
      </c>
      <c r="AZ1035" s="0" t="n">
        <f aca="false">SUMPRODUCT('FD inverse'!$A$50:$BH$50,'FD mesh'!$B$84:$BI$84,$E1034:$BL1034)+'FD inverse'!$A$50*$C1035/Setup!$B$17+INDEX('FD inverse'!$A$50:$BH$50,1,'FD mesh'!$B$15+1)*Setup!$B$22</f>
        <v>0</v>
      </c>
      <c r="BA1035" s="0" t="n">
        <f aca="false">SUMPRODUCT('FD inverse'!$A$51:$BH$51,'FD mesh'!$B$84:$BI$84,$E1034:$BL1034)+'FD inverse'!$A$51*$C1035/Setup!$B$17+INDEX('FD inverse'!$A$51:$BH$51,1,'FD mesh'!$B$15+1)*Setup!$B$22</f>
        <v>0</v>
      </c>
      <c r="BB1035" s="0" t="n">
        <f aca="false">SUMPRODUCT('FD inverse'!$A$52:$BH$52,'FD mesh'!$B$84:$BI$84,$E1034:$BL1034)+'FD inverse'!$A$52*$C1035/Setup!$B$17+INDEX('FD inverse'!$A$52:$BH$52,1,'FD mesh'!$B$15+1)*Setup!$B$22</f>
        <v>0</v>
      </c>
      <c r="BC1035" s="0" t="n">
        <f aca="false">SUMPRODUCT('FD inverse'!$A$53:$BH$53,'FD mesh'!$B$84:$BI$84,$E1034:$BL1034)+'FD inverse'!$A$53*$C1035/Setup!$B$17+INDEX('FD inverse'!$A$53:$BH$53,1,'FD mesh'!$B$15+1)*Setup!$B$22</f>
        <v>0</v>
      </c>
      <c r="BD1035" s="0" t="n">
        <f aca="false">SUMPRODUCT('FD inverse'!$A$54:$BH$54,'FD mesh'!$B$84:$BI$84,$E1034:$BL1034)+'FD inverse'!$A$54*$C1035/Setup!$B$17+INDEX('FD inverse'!$A$54:$BH$54,1,'FD mesh'!$B$15+1)*Setup!$B$22</f>
        <v>0</v>
      </c>
      <c r="BE1035" s="0" t="n">
        <f aca="false">SUMPRODUCT('FD inverse'!$A$55:$BH$55,'FD mesh'!$B$84:$BI$84,$E1034:$BL1034)+'FD inverse'!$A$55*$C1035/Setup!$B$17+INDEX('FD inverse'!$A$55:$BH$55,1,'FD mesh'!$B$15+1)*Setup!$B$22</f>
        <v>0</v>
      </c>
      <c r="BF1035" s="0" t="n">
        <f aca="false">SUMPRODUCT('FD inverse'!$A$56:$BH$56,'FD mesh'!$B$84:$BI$84,$E1034:$BL1034)+'FD inverse'!$A$56*$C1035/Setup!$B$17+INDEX('FD inverse'!$A$56:$BH$56,1,'FD mesh'!$B$15+1)*Setup!$B$22</f>
        <v>0</v>
      </c>
      <c r="BG1035" s="0" t="n">
        <f aca="false">SUMPRODUCT('FD inverse'!$A$57:$BH$57,'FD mesh'!$B$84:$BI$84,$E1034:$BL1034)+'FD inverse'!$A$57*$C1035/Setup!$B$17+INDEX('FD inverse'!$A$57:$BH$57,1,'FD mesh'!$B$15+1)*Setup!$B$22</f>
        <v>0</v>
      </c>
      <c r="BH1035" s="0" t="n">
        <f aca="false">SUMPRODUCT('FD inverse'!$A$58:$BH$58,'FD mesh'!$B$84:$BI$84,$E1034:$BL1034)+'FD inverse'!$A$58*$C1035/Setup!$B$17+INDEX('FD inverse'!$A$58:$BH$58,1,'FD mesh'!$B$15+1)*Setup!$B$22</f>
        <v>0</v>
      </c>
      <c r="BI1035" s="0" t="n">
        <f aca="false">SUMPRODUCT('FD inverse'!$A$59:$BH$59,'FD mesh'!$B$84:$BI$84,$E1034:$BL1034)+'FD inverse'!$A$59*$C1035/Setup!$B$17+INDEX('FD inverse'!$A$59:$BH$59,1,'FD mesh'!$B$15+1)*Setup!$B$22</f>
        <v>0</v>
      </c>
      <c r="BJ1035" s="0" t="n">
        <f aca="false">SUMPRODUCT('FD inverse'!$A$60:$BH$60,'FD mesh'!$B$84:$BI$84,$E1034:$BL1034)+'FD inverse'!$A$60*$C1035/Setup!$B$17+INDEX('FD inverse'!$A$60:$BH$60,1,'FD mesh'!$B$15+1)*Setup!$B$22</f>
        <v>0</v>
      </c>
      <c r="BK1035" s="0" t="n">
        <f aca="false">SUMPRODUCT('FD inverse'!$A$61:$BH$61,'FD mesh'!$B$84:$BI$84,$E1034:$BL1034)+'FD inverse'!$A$61*$C1035/Setup!$B$17+INDEX('FD inverse'!$A$61:$BH$61,1,'FD mesh'!$B$15+1)*Setup!$B$22</f>
        <v>0</v>
      </c>
      <c r="BL1035" s="0" t="n">
        <f aca="false">SUMPRODUCT('FD inverse'!$A$62:$BH$62,'FD mesh'!$B$84:$BI$84,$E1034:$BL1034)+'FD inverse'!$A$62*$C1035/Setup!$B$17+INDEX('FD inverse'!$A$62:$BH$62,1,'FD mesh'!$B$15+1)*Setup!$B$22</f>
        <v>0</v>
      </c>
    </row>
    <row r="1036" customFormat="false" ht="15" hidden="false" customHeight="false" outlineLevel="0" collapsed="false">
      <c r="A1036" s="0" t="n">
        <v>1031</v>
      </c>
      <c r="B1036" s="0" t="n">
        <f aca="false">A1036*Setup!$B$11/3600</f>
        <v>85.9166666666667</v>
      </c>
      <c r="C1036" s="0" t="n">
        <f aca="false">Setup!$B$7+Setup!$B$8*COS(2*PI()*(B1036-Setup!$B$9)/24)</f>
        <v>27.4196474826918</v>
      </c>
      <c r="D1036" s="0" t="n">
        <f aca="false">(C1036-E1036)/Setup!$B$17</f>
        <v>14.1794923061357</v>
      </c>
      <c r="E1036" s="0" t="n">
        <f aca="false">SUMPRODUCT('FD inverse'!$A$3:$BH$3,'FD mesh'!$B$84:$BI$84,$E1035:$BL1035)+'FD inverse'!$A$3*$C1036/Setup!$B$17+INDEX('FD inverse'!$A$3:$BH$3,1,'FD mesh'!$B$15+1)*Setup!$B$22</f>
        <v>25.5763134828942</v>
      </c>
      <c r="F1036" s="0" t="n">
        <f aca="false">SUMPRODUCT('FD inverse'!$A$4:$BH$4,'FD mesh'!$B$84:$BI$84,$E1035:$BL1035)+'FD inverse'!$A$4*$C1036/Setup!$B$17+INDEX('FD inverse'!$A$4:$BH$4,1,'FD mesh'!$B$15+1)*Setup!$B$22</f>
        <v>25.1620887603752</v>
      </c>
      <c r="G1036" s="0" t="n">
        <f aca="false">SUMPRODUCT('FD inverse'!$A$5:$BH$5,'FD mesh'!$B$84:$BI$84,$E1035:$BL1035)+'FD inverse'!$A$5*$C1036/Setup!$B$17+INDEX('FD inverse'!$A$5:$BH$5,1,'FD mesh'!$B$15+1)*Setup!$B$22</f>
        <v>24.7623361810334</v>
      </c>
      <c r="H1036" s="0" t="n">
        <f aca="false">SUMPRODUCT('FD inverse'!$A$6:$BH$6,'FD mesh'!$B$84:$BI$84,$E1035:$BL1035)+'FD inverse'!$A$6*$C1036/Setup!$B$17+INDEX('FD inverse'!$A$6:$BH$6,1,'FD mesh'!$B$15+1)*Setup!$B$22</f>
        <v>23.4414205069852</v>
      </c>
      <c r="I1036" s="0" t="n">
        <f aca="false">SUMPRODUCT('FD inverse'!$A$7:$BH$7,'FD mesh'!$B$84:$BI$84,$E1035:$BL1035)+'FD inverse'!$A$7*$C1036/Setup!$B$17+INDEX('FD inverse'!$A$7:$BH$7,1,'FD mesh'!$B$15+1)*Setup!$B$22</f>
        <v>23.33061276634</v>
      </c>
      <c r="J1036" s="0" t="n">
        <f aca="false">SUMPRODUCT('FD inverse'!$A$8:$BH$8,'FD mesh'!$B$84:$BI$84,$E1035:$BL1035)+'FD inverse'!$A$8*$C1036/Setup!$B$17+INDEX('FD inverse'!$A$8:$BH$8,1,'FD mesh'!$B$15+1)*Setup!$B$22</f>
        <v>23.2314629569139</v>
      </c>
      <c r="K1036" s="0" t="n">
        <f aca="false">SUMPRODUCT('FD inverse'!$A$9:$BH$9,'FD mesh'!$B$84:$BI$84,$E1035:$BL1035)+'FD inverse'!$A$9*$C1036/Setup!$B$17+INDEX('FD inverse'!$A$9:$BH$9,1,'FD mesh'!$B$15+1)*Setup!$B$22</f>
        <v>23.1434672596628</v>
      </c>
      <c r="L1036" s="0" t="n">
        <f aca="false">SUMPRODUCT('FD inverse'!$A$10:$BH$10,'FD mesh'!$B$84:$BI$84,$E1035:$BL1035)+'FD inverse'!$A$10*$C1036/Setup!$B$17+INDEX('FD inverse'!$A$10:$BH$10,1,'FD mesh'!$B$15+1)*Setup!$B$22</f>
        <v>23.0661483388143</v>
      </c>
      <c r="M1036" s="0" t="n">
        <f aca="false">SUMPRODUCT('FD inverse'!$A$11:$BH$11,'FD mesh'!$B$84:$BI$84,$E1035:$BL1035)+'FD inverse'!$A$11*$C1036/Setup!$B$17+INDEX('FD inverse'!$A$11:$BH$11,1,'FD mesh'!$B$15+1)*Setup!$B$22</f>
        <v>22.9990668586091</v>
      </c>
      <c r="N1036" s="0" t="n">
        <f aca="false">SUMPRODUCT('FD inverse'!$A$12:$BH$12,'FD mesh'!$B$84:$BI$84,$E1035:$BL1035)+'FD inverse'!$A$12*$C1036/Setup!$B$17+INDEX('FD inverse'!$A$12:$BH$12,1,'FD mesh'!$B$15+1)*Setup!$B$22</f>
        <v>22.941831269634</v>
      </c>
      <c r="O1036" s="0" t="n">
        <f aca="false">SUMPRODUCT('FD inverse'!$A$13:$BH$13,'FD mesh'!$B$84:$BI$84,$E1035:$BL1035)+'FD inverse'!$A$13*$C1036/Setup!$B$17+INDEX('FD inverse'!$A$13:$BH$13,1,'FD mesh'!$B$15+1)*Setup!$B$22</f>
        <v>22.8941059407758</v>
      </c>
      <c r="P1036" s="0" t="n">
        <f aca="false">SUMPRODUCT('FD inverse'!$A$14:$BH$14,'FD mesh'!$B$84:$BI$84,$E1035:$BL1035)+'FD inverse'!$A$14*$C1036/Setup!$B$17+INDEX('FD inverse'!$A$14:$BH$14,1,'FD mesh'!$B$15+1)*Setup!$B$22</f>
        <v>22.8556177043593</v>
      </c>
      <c r="Q1036" s="0" t="n">
        <f aca="false">SUMPRODUCT('FD inverse'!$A$15:$BH$15,'FD mesh'!$B$84:$BI$84,$E1035:$BL1035)+'FD inverse'!$A$15*$C1036/Setup!$B$17+INDEX('FD inverse'!$A$15:$BH$15,1,'FD mesh'!$B$15+1)*Setup!$B$22</f>
        <v>22.8261608722428</v>
      </c>
      <c r="R1036" s="0" t="n">
        <f aca="false">SUMPRODUCT('FD inverse'!$A$16:$BH$16,'FD mesh'!$B$84:$BI$84,$E1035:$BL1035)+'FD inverse'!$A$16*$C1036/Setup!$B$17+INDEX('FD inverse'!$A$16:$BH$16,1,'FD mesh'!$B$15+1)*Setup!$B$22</f>
        <v>22.8056007697804</v>
      </c>
      <c r="S1036" s="0" t="n">
        <f aca="false">SUMPRODUCT('FD inverse'!$A$17:$BH$17,'FD mesh'!$B$84:$BI$84,$E1035:$BL1035)+'FD inverse'!$A$17*$C1036/Setup!$B$17+INDEX('FD inverse'!$A$17:$BH$17,1,'FD mesh'!$B$15+1)*Setup!$B$22</f>
        <v>22.2866313810212</v>
      </c>
      <c r="T1036" s="0" t="n">
        <f aca="false">SUMPRODUCT('FD inverse'!$A$18:$BH$18,'FD mesh'!$B$84:$BI$84,$E1035:$BL1035)+'FD inverse'!$A$18*$C1036/Setup!$B$17+INDEX('FD inverse'!$A$18:$BH$18,1,'FD mesh'!$B$15+1)*Setup!$B$22</f>
        <v>21.7716806127486</v>
      </c>
      <c r="U1036" s="0" t="n">
        <f aca="false">SUMPRODUCT('FD inverse'!$A$19:$BH$19,'FD mesh'!$B$84:$BI$84,$E1035:$BL1035)+'FD inverse'!$A$19*$C1036/Setup!$B$17+INDEX('FD inverse'!$A$19:$BH$19,1,'FD mesh'!$B$15+1)*Setup!$B$22</f>
        <v>21.2603778989047</v>
      </c>
      <c r="V1036" s="0" t="n">
        <f aca="false">SUMPRODUCT('FD inverse'!$A$20:$BH$20,'FD mesh'!$B$84:$BI$84,$E1035:$BL1035)+'FD inverse'!$A$20*$C1036/Setup!$B$17+INDEX('FD inverse'!$A$20:$BH$20,1,'FD mesh'!$B$15+1)*Setup!$B$22</f>
        <v>20.7523699907099</v>
      </c>
      <c r="W1036" s="0" t="n">
        <f aca="false">SUMPRODUCT('FD inverse'!$A$21:$BH$21,'FD mesh'!$B$84:$BI$84,$E1035:$BL1035)+'FD inverse'!$A$21*$C1036/Setup!$B$17+INDEX('FD inverse'!$A$21:$BH$21,1,'FD mesh'!$B$15+1)*Setup!$B$22</f>
        <v>20.2473202139585</v>
      </c>
      <c r="X1036" s="0" t="n">
        <f aca="false">SUMPRODUCT('FD inverse'!$A$22:$BH$22,'FD mesh'!$B$84:$BI$84,$E1035:$BL1035)+'FD inverse'!$A$22*$C1036/Setup!$B$17+INDEX('FD inverse'!$A$22:$BH$22,1,'FD mesh'!$B$15+1)*Setup!$B$22</f>
        <v>19.7449075958426</v>
      </c>
      <c r="Y1036" s="0" t="n">
        <f aca="false">SUMPRODUCT('FD inverse'!$A$23:$BH$23,'FD mesh'!$B$84:$BI$84,$E1035:$BL1035)+'FD inverse'!$A$23*$C1036/Setup!$B$17+INDEX('FD inverse'!$A$23:$BH$23,1,'FD mesh'!$B$15+1)*Setup!$B$22</f>
        <v>19.2448258748368</v>
      </c>
      <c r="Z1036" s="0" t="n">
        <f aca="false">SUMPRODUCT('FD inverse'!$A$24:$BH$24,'FD mesh'!$B$84:$BI$84,$E1035:$BL1035)+'FD inverse'!$A$24*$C1036/Setup!$B$17+INDEX('FD inverse'!$A$24:$BH$24,1,'FD mesh'!$B$15+1)*Setup!$B$22</f>
        <v>18.7467824065128</v>
      </c>
      <c r="AA1036" s="0" t="n">
        <f aca="false">SUMPRODUCT('FD inverse'!$A$25:$BH$25,'FD mesh'!$B$84:$BI$84,$E1035:$BL1035)+'FD inverse'!$A$25*$C1036/Setup!$B$17+INDEX('FD inverse'!$A$25:$BH$25,1,'FD mesh'!$B$15+1)*Setup!$B$22</f>
        <v>18.2504969775268</v>
      </c>
      <c r="AB1036" s="0" t="n">
        <f aca="false">SUMPRODUCT('FD inverse'!$A$26:$BH$26,'FD mesh'!$B$84:$BI$84,$E1035:$BL1035)+'FD inverse'!$A$26*$C1036/Setup!$B$17+INDEX('FD inverse'!$A$26:$BH$26,1,'FD mesh'!$B$15+1)*Setup!$B$22</f>
        <v>17.7557005394439</v>
      </c>
      <c r="AC1036" s="0" t="n">
        <f aca="false">SUMPRODUCT('FD inverse'!$A$27:$BH$27,'FD mesh'!$B$84:$BI$84,$E1035:$BL1035)+'FD inverse'!$A$27*$C1036/Setup!$B$17+INDEX('FD inverse'!$A$27:$BH$27,1,'FD mesh'!$B$15+1)*Setup!$B$22</f>
        <v>17.2621338735388</v>
      </c>
      <c r="AD1036" s="0" t="n">
        <f aca="false">SUMPRODUCT('FD inverse'!$A$28:$BH$28,'FD mesh'!$B$84:$BI$84,$E1035:$BL1035)+'FD inverse'!$A$28*$C1036/Setup!$B$17+INDEX('FD inverse'!$A$28:$BH$28,1,'FD mesh'!$B$15+1)*Setup!$B$22</f>
        <v>16.7695461972384</v>
      </c>
      <c r="AE1036" s="0" t="n">
        <f aca="false">SUMPRODUCT('FD inverse'!$A$29:$BH$29,'FD mesh'!$B$84:$BI$84,$E1035:$BL1035)+'FD inverse'!$A$29*$C1036/Setup!$B$17+INDEX('FD inverse'!$A$29:$BH$29,1,'FD mesh'!$B$15+1)*Setup!$B$22</f>
        <v>16.2776937224571</v>
      </c>
      <c r="AF1036" s="0" t="n">
        <f aca="false">SUMPRODUCT('FD inverse'!$A$30:$BH$30,'FD mesh'!$B$84:$BI$84,$E1035:$BL1035)+'FD inverse'!$A$30*$C1036/Setup!$B$17+INDEX('FD inverse'!$A$30:$BH$30,1,'FD mesh'!$B$15+1)*Setup!$B$22</f>
        <v>15.7863381757174</v>
      </c>
      <c r="AG1036" s="0" t="n">
        <f aca="false">SUMPRODUCT('FD inverse'!$A$31:$BH$31,'FD mesh'!$B$84:$BI$84,$E1035:$BL1035)+'FD inverse'!$A$31*$C1036/Setup!$B$17+INDEX('FD inverse'!$A$31:$BH$31,1,'FD mesh'!$B$15+1)*Setup!$B$22</f>
        <v>15.2952452896547</v>
      </c>
      <c r="AH1036" s="0" t="n">
        <f aca="false">SUMPRODUCT('FD inverse'!$A$32:$BH$32,'FD mesh'!$B$84:$BI$84,$E1035:$BL1035)+'FD inverse'!$A$32*$C1036/Setup!$B$17+INDEX('FD inverse'!$A$32:$BH$32,1,'FD mesh'!$B$15+1)*Setup!$B$22</f>
        <v>15.2745735362537</v>
      </c>
      <c r="AI1036" s="0" t="n">
        <f aca="false">SUMPRODUCT('FD inverse'!$A$33:$BH$33,'FD mesh'!$B$84:$BI$84,$E1035:$BL1035)+'FD inverse'!$A$33*$C1036/Setup!$B$17+INDEX('FD inverse'!$A$33:$BH$33,1,'FD mesh'!$B$15+1)*Setup!$B$22</f>
        <v>15.2539395077709</v>
      </c>
      <c r="AJ1036" s="0" t="n">
        <f aca="false">SUMPRODUCT('FD inverse'!$A$34:$BH$34,'FD mesh'!$B$84:$BI$84,$E1035:$BL1035)+'FD inverse'!$A$34*$C1036/Setup!$B$17+INDEX('FD inverse'!$A$34:$BH$34,1,'FD mesh'!$B$15+1)*Setup!$B$22</f>
        <v>15.2333304132731</v>
      </c>
      <c r="AK1036" s="0" t="n">
        <f aca="false">SUMPRODUCT('FD inverse'!$A$35:$BH$35,'FD mesh'!$B$84:$BI$84,$E1035:$BL1035)+'FD inverse'!$A$35*$C1036/Setup!$B$17+INDEX('FD inverse'!$A$35:$BH$35,1,'FD mesh'!$B$15+1)*Setup!$B$22</f>
        <v>15.2127358532695</v>
      </c>
      <c r="AL1036" s="0" t="n">
        <f aca="false">SUMPRODUCT('FD inverse'!$A$36:$BH$36,'FD mesh'!$B$84:$BI$84,$E1035:$BL1035)+'FD inverse'!$A$36*$C1036/Setup!$B$17+INDEX('FD inverse'!$A$36:$BH$36,1,'FD mesh'!$B$15+1)*Setup!$B$22</f>
        <v>15.1921476206435</v>
      </c>
      <c r="AM1036" s="0" t="n">
        <f aca="false">SUMPRODUCT('FD inverse'!$A$37:$BH$37,'FD mesh'!$B$84:$BI$84,$E1035:$BL1035)+'FD inverse'!$A$37*$C1036/Setup!$B$17+INDEX('FD inverse'!$A$37:$BH$37,1,'FD mesh'!$B$15+1)*Setup!$B$22</f>
        <v>15.1715595010895</v>
      </c>
      <c r="AN1036" s="0" t="n">
        <f aca="false">SUMPRODUCT('FD inverse'!$A$38:$BH$38,'FD mesh'!$B$84:$BI$84,$E1035:$BL1035)+'FD inverse'!$A$38*$C1036/Setup!$B$17+INDEX('FD inverse'!$A$38:$BH$38,1,'FD mesh'!$B$15+1)*Setup!$B$22</f>
        <v>15.1509670739465</v>
      </c>
      <c r="AO1036" s="0" t="n">
        <f aca="false">SUMPRODUCT('FD inverse'!$A$39:$BH$39,'FD mesh'!$B$84:$BI$84,$E1035:$BL1035)+'FD inverse'!$A$39*$C1036/Setup!$B$17+INDEX('FD inverse'!$A$39:$BH$39,1,'FD mesh'!$B$15+1)*Setup!$B$22</f>
        <v>15.1303675140772</v>
      </c>
      <c r="AP1036" s="0" t="n">
        <f aca="false">SUMPRODUCT('FD inverse'!$A$40:$BH$40,'FD mesh'!$B$84:$BI$84,$E1035:$BL1035)+'FD inverse'!$A$40*$C1036/Setup!$B$17+INDEX('FD inverse'!$A$40:$BH$40,1,'FD mesh'!$B$15+1)*Setup!$B$22</f>
        <v>15.109759395222</v>
      </c>
      <c r="AQ1036" s="0" t="n">
        <f aca="false">SUMPRODUCT('FD inverse'!$A$41:$BH$41,'FD mesh'!$B$84:$BI$84,$E1035:$BL1035)+'FD inverse'!$A$41*$C1036/Setup!$B$17+INDEX('FD inverse'!$A$41:$BH$41,1,'FD mesh'!$B$15+1)*Setup!$B$22</f>
        <v>15.0891424950574</v>
      </c>
      <c r="AR1036" s="0" t="n">
        <f aca="false">SUMPRODUCT('FD inverse'!$A$42:$BH$42,'FD mesh'!$B$84:$BI$84,$E1035:$BL1035)+'FD inverse'!$A$42*$C1036/Setup!$B$17+INDEX('FD inverse'!$A$42:$BH$42,1,'FD mesh'!$B$15+1)*Setup!$B$22</f>
        <v>15.0685176020229</v>
      </c>
      <c r="AS1036" s="0" t="n">
        <f aca="false">SUMPRODUCT('FD inverse'!$A$43:$BH$43,'FD mesh'!$B$84:$BI$84,$E1035:$BL1035)+'FD inverse'!$A$43*$C1036/Setup!$B$17+INDEX('FD inverse'!$A$43:$BH$43,1,'FD mesh'!$B$15+1)*Setup!$B$22</f>
        <v>0</v>
      </c>
      <c r="AT1036" s="0" t="n">
        <f aca="false">SUMPRODUCT('FD inverse'!$A$44:$BH$44,'FD mesh'!$B$84:$BI$84,$E1035:$BL1035)+'FD inverse'!$A$44*$C1036/Setup!$B$17+INDEX('FD inverse'!$A$44:$BH$44,1,'FD mesh'!$B$15+1)*Setup!$B$22</f>
        <v>0</v>
      </c>
      <c r="AU1036" s="0" t="n">
        <f aca="false">SUMPRODUCT('FD inverse'!$A$45:$BH$45,'FD mesh'!$B$84:$BI$84,$E1035:$BL1035)+'FD inverse'!$A$45*$C1036/Setup!$B$17+INDEX('FD inverse'!$A$45:$BH$45,1,'FD mesh'!$B$15+1)*Setup!$B$22</f>
        <v>0</v>
      </c>
      <c r="AV1036" s="0" t="n">
        <f aca="false">SUMPRODUCT('FD inverse'!$A$46:$BH$46,'FD mesh'!$B$84:$BI$84,$E1035:$BL1035)+'FD inverse'!$A$46*$C1036/Setup!$B$17+INDEX('FD inverse'!$A$46:$BH$46,1,'FD mesh'!$B$15+1)*Setup!$B$22</f>
        <v>0</v>
      </c>
      <c r="AW1036" s="0" t="n">
        <f aca="false">SUMPRODUCT('FD inverse'!$A$47:$BH$47,'FD mesh'!$B$84:$BI$84,$E1035:$BL1035)+'FD inverse'!$A$47*$C1036/Setup!$B$17+INDEX('FD inverse'!$A$47:$BH$47,1,'FD mesh'!$B$15+1)*Setup!$B$22</f>
        <v>0</v>
      </c>
      <c r="AX1036" s="0" t="n">
        <f aca="false">SUMPRODUCT('FD inverse'!$A$48:$BH$48,'FD mesh'!$B$84:$BI$84,$E1035:$BL1035)+'FD inverse'!$A$48*$C1036/Setup!$B$17+INDEX('FD inverse'!$A$48:$BH$48,1,'FD mesh'!$B$15+1)*Setup!$B$22</f>
        <v>0</v>
      </c>
      <c r="AY1036" s="0" t="n">
        <f aca="false">SUMPRODUCT('FD inverse'!$A$49:$BH$49,'FD mesh'!$B$84:$BI$84,$E1035:$BL1035)+'FD inverse'!$A$49*$C1036/Setup!$B$17+INDEX('FD inverse'!$A$49:$BH$49,1,'FD mesh'!$B$15+1)*Setup!$B$22</f>
        <v>0</v>
      </c>
      <c r="AZ1036" s="0" t="n">
        <f aca="false">SUMPRODUCT('FD inverse'!$A$50:$BH$50,'FD mesh'!$B$84:$BI$84,$E1035:$BL1035)+'FD inverse'!$A$50*$C1036/Setup!$B$17+INDEX('FD inverse'!$A$50:$BH$50,1,'FD mesh'!$B$15+1)*Setup!$B$22</f>
        <v>0</v>
      </c>
      <c r="BA1036" s="0" t="n">
        <f aca="false">SUMPRODUCT('FD inverse'!$A$51:$BH$51,'FD mesh'!$B$84:$BI$84,$E1035:$BL1035)+'FD inverse'!$A$51*$C1036/Setup!$B$17+INDEX('FD inverse'!$A$51:$BH$51,1,'FD mesh'!$B$15+1)*Setup!$B$22</f>
        <v>0</v>
      </c>
      <c r="BB1036" s="0" t="n">
        <f aca="false">SUMPRODUCT('FD inverse'!$A$52:$BH$52,'FD mesh'!$B$84:$BI$84,$E1035:$BL1035)+'FD inverse'!$A$52*$C1036/Setup!$B$17+INDEX('FD inverse'!$A$52:$BH$52,1,'FD mesh'!$B$15+1)*Setup!$B$22</f>
        <v>0</v>
      </c>
      <c r="BC1036" s="0" t="n">
        <f aca="false">SUMPRODUCT('FD inverse'!$A$53:$BH$53,'FD mesh'!$B$84:$BI$84,$E1035:$BL1035)+'FD inverse'!$A$53*$C1036/Setup!$B$17+INDEX('FD inverse'!$A$53:$BH$53,1,'FD mesh'!$B$15+1)*Setup!$B$22</f>
        <v>0</v>
      </c>
      <c r="BD1036" s="0" t="n">
        <f aca="false">SUMPRODUCT('FD inverse'!$A$54:$BH$54,'FD mesh'!$B$84:$BI$84,$E1035:$BL1035)+'FD inverse'!$A$54*$C1036/Setup!$B$17+INDEX('FD inverse'!$A$54:$BH$54,1,'FD mesh'!$B$15+1)*Setup!$B$22</f>
        <v>0</v>
      </c>
      <c r="BE1036" s="0" t="n">
        <f aca="false">SUMPRODUCT('FD inverse'!$A$55:$BH$55,'FD mesh'!$B$84:$BI$84,$E1035:$BL1035)+'FD inverse'!$A$55*$C1036/Setup!$B$17+INDEX('FD inverse'!$A$55:$BH$55,1,'FD mesh'!$B$15+1)*Setup!$B$22</f>
        <v>0</v>
      </c>
      <c r="BF1036" s="0" t="n">
        <f aca="false">SUMPRODUCT('FD inverse'!$A$56:$BH$56,'FD mesh'!$B$84:$BI$84,$E1035:$BL1035)+'FD inverse'!$A$56*$C1036/Setup!$B$17+INDEX('FD inverse'!$A$56:$BH$56,1,'FD mesh'!$B$15+1)*Setup!$B$22</f>
        <v>0</v>
      </c>
      <c r="BG1036" s="0" t="n">
        <f aca="false">SUMPRODUCT('FD inverse'!$A$57:$BH$57,'FD mesh'!$B$84:$BI$84,$E1035:$BL1035)+'FD inverse'!$A$57*$C1036/Setup!$B$17+INDEX('FD inverse'!$A$57:$BH$57,1,'FD mesh'!$B$15+1)*Setup!$B$22</f>
        <v>0</v>
      </c>
      <c r="BH1036" s="0" t="n">
        <f aca="false">SUMPRODUCT('FD inverse'!$A$58:$BH$58,'FD mesh'!$B$84:$BI$84,$E1035:$BL1035)+'FD inverse'!$A$58*$C1036/Setup!$B$17+INDEX('FD inverse'!$A$58:$BH$58,1,'FD mesh'!$B$15+1)*Setup!$B$22</f>
        <v>0</v>
      </c>
      <c r="BI1036" s="0" t="n">
        <f aca="false">SUMPRODUCT('FD inverse'!$A$59:$BH$59,'FD mesh'!$B$84:$BI$84,$E1035:$BL1035)+'FD inverse'!$A$59*$C1036/Setup!$B$17+INDEX('FD inverse'!$A$59:$BH$59,1,'FD mesh'!$B$15+1)*Setup!$B$22</f>
        <v>0</v>
      </c>
      <c r="BJ1036" s="0" t="n">
        <f aca="false">SUMPRODUCT('FD inverse'!$A$60:$BH$60,'FD mesh'!$B$84:$BI$84,$E1035:$BL1035)+'FD inverse'!$A$60*$C1036/Setup!$B$17+INDEX('FD inverse'!$A$60:$BH$60,1,'FD mesh'!$B$15+1)*Setup!$B$22</f>
        <v>0</v>
      </c>
      <c r="BK1036" s="0" t="n">
        <f aca="false">SUMPRODUCT('FD inverse'!$A$61:$BH$61,'FD mesh'!$B$84:$BI$84,$E1035:$BL1035)+'FD inverse'!$A$61*$C1036/Setup!$B$17+INDEX('FD inverse'!$A$61:$BH$61,1,'FD mesh'!$B$15+1)*Setup!$B$22</f>
        <v>0</v>
      </c>
      <c r="BL1036" s="0" t="n">
        <f aca="false">SUMPRODUCT('FD inverse'!$A$62:$BH$62,'FD mesh'!$B$84:$BI$84,$E1035:$BL1035)+'FD inverse'!$A$62*$C1036/Setup!$B$17+INDEX('FD inverse'!$A$62:$BH$62,1,'FD mesh'!$B$15+1)*Setup!$B$22</f>
        <v>0</v>
      </c>
    </row>
    <row r="1037" customFormat="false" ht="15" hidden="false" customHeight="false" outlineLevel="0" collapsed="false">
      <c r="A1037" s="0" t="n">
        <v>1032</v>
      </c>
      <c r="B1037" s="0" t="n">
        <f aca="false">A1037*Setup!$B$11/3600</f>
        <v>86</v>
      </c>
      <c r="C1037" s="0" t="n">
        <f aca="false">Setup!$B$7+Setup!$B$8*COS(2*PI()*(B1037-Setup!$B$9)/24)</f>
        <v>27.4641016151378</v>
      </c>
      <c r="D1037" s="0" t="n">
        <f aca="false">(C1037-E1037)/Setup!$B$17</f>
        <v>14.2522794430226</v>
      </c>
      <c r="E1037" s="0" t="n">
        <f aca="false">SUMPRODUCT('FD inverse'!$A$3:$BH$3,'FD mesh'!$B$84:$BI$84,$E1036:$BL1036)+'FD inverse'!$A$3*$C1037/Setup!$B$17+INDEX('FD inverse'!$A$3:$BH$3,1,'FD mesh'!$B$15+1)*Setup!$B$22</f>
        <v>25.6113052875448</v>
      </c>
      <c r="F1037" s="0" t="n">
        <f aca="false">SUMPRODUCT('FD inverse'!$A$4:$BH$4,'FD mesh'!$B$84:$BI$84,$E1036:$BL1036)+'FD inverse'!$A$4*$C1037/Setup!$B$17+INDEX('FD inverse'!$A$4:$BH$4,1,'FD mesh'!$B$15+1)*Setup!$B$22</f>
        <v>25.194724011728</v>
      </c>
      <c r="G1037" s="0" t="n">
        <f aca="false">SUMPRODUCT('FD inverse'!$A$5:$BH$5,'FD mesh'!$B$84:$BI$84,$E1036:$BL1036)+'FD inverse'!$A$5*$C1037/Setup!$B$17+INDEX('FD inverse'!$A$5:$BH$5,1,'FD mesh'!$B$15+1)*Setup!$B$22</f>
        <v>24.7923073415331</v>
      </c>
      <c r="H1037" s="0" t="n">
        <f aca="false">SUMPRODUCT('FD inverse'!$A$6:$BH$6,'FD mesh'!$B$84:$BI$84,$E1036:$BL1036)+'FD inverse'!$A$6*$C1037/Setup!$B$17+INDEX('FD inverse'!$A$6:$BH$6,1,'FD mesh'!$B$15+1)*Setup!$B$22</f>
        <v>23.4620413008758</v>
      </c>
      <c r="I1037" s="0" t="n">
        <f aca="false">SUMPRODUCT('FD inverse'!$A$7:$BH$7,'FD mesh'!$B$84:$BI$84,$E1036:$BL1036)+'FD inverse'!$A$7*$C1037/Setup!$B$17+INDEX('FD inverse'!$A$7:$BH$7,1,'FD mesh'!$B$15+1)*Setup!$B$22</f>
        <v>23.3504014724667</v>
      </c>
      <c r="J1037" s="0" t="n">
        <f aca="false">SUMPRODUCT('FD inverse'!$A$8:$BH$8,'FD mesh'!$B$84:$BI$84,$E1036:$BL1036)+'FD inverse'!$A$8*$C1037/Setup!$B$17+INDEX('FD inverse'!$A$8:$BH$8,1,'FD mesh'!$B$15+1)*Setup!$B$22</f>
        <v>23.2504363969348</v>
      </c>
      <c r="K1037" s="0" t="n">
        <f aca="false">SUMPRODUCT('FD inverse'!$A$9:$BH$9,'FD mesh'!$B$84:$BI$84,$E1036:$BL1036)+'FD inverse'!$A$9*$C1037/Setup!$B$17+INDEX('FD inverse'!$A$9:$BH$9,1,'FD mesh'!$B$15+1)*Setup!$B$22</f>
        <v>23.1616650913268</v>
      </c>
      <c r="L1037" s="0" t="n">
        <f aca="false">SUMPRODUCT('FD inverse'!$A$10:$BH$10,'FD mesh'!$B$84:$BI$84,$E1036:$BL1036)+'FD inverse'!$A$10*$C1037/Setup!$B$17+INDEX('FD inverse'!$A$10:$BH$10,1,'FD mesh'!$B$15+1)*Setup!$B$22</f>
        <v>23.0836299695912</v>
      </c>
      <c r="M1037" s="0" t="n">
        <f aca="false">SUMPRODUCT('FD inverse'!$A$11:$BH$11,'FD mesh'!$B$84:$BI$84,$E1036:$BL1036)+'FD inverse'!$A$11*$C1037/Setup!$B$17+INDEX('FD inverse'!$A$11:$BH$11,1,'FD mesh'!$B$15+1)*Setup!$B$22</f>
        <v>23.0159084943317</v>
      </c>
      <c r="N1037" s="0" t="n">
        <f aca="false">SUMPRODUCT('FD inverse'!$A$12:$BH$12,'FD mesh'!$B$84:$BI$84,$E1036:$BL1036)+'FD inverse'!$A$12*$C1037/Setup!$B$17+INDEX('FD inverse'!$A$12:$BH$12,1,'FD mesh'!$B$15+1)*Setup!$B$22</f>
        <v>22.9581230873452</v>
      </c>
      <c r="O1037" s="0" t="n">
        <f aca="false">SUMPRODUCT('FD inverse'!$A$13:$BH$13,'FD mesh'!$B$84:$BI$84,$E1036:$BL1036)+'FD inverse'!$A$13*$C1037/Setup!$B$17+INDEX('FD inverse'!$A$13:$BH$13,1,'FD mesh'!$B$15+1)*Setup!$B$22</f>
        <v>22.9099493722238</v>
      </c>
      <c r="P1037" s="0" t="n">
        <f aca="false">SUMPRODUCT('FD inverse'!$A$14:$BH$14,'FD mesh'!$B$84:$BI$84,$E1036:$BL1036)+'FD inverse'!$A$14*$C1037/Setup!$B$17+INDEX('FD inverse'!$A$14:$BH$14,1,'FD mesh'!$B$15+1)*Setup!$B$22</f>
        <v>22.8711228142988</v>
      </c>
      <c r="Q1037" s="0" t="n">
        <f aca="false">SUMPRODUCT('FD inverse'!$A$15:$BH$15,'FD mesh'!$B$84:$BI$84,$E1036:$BL1036)+'FD inverse'!$A$15*$C1037/Setup!$B$17+INDEX('FD inverse'!$A$15:$BH$15,1,'FD mesh'!$B$15+1)*Setup!$B$22</f>
        <v>22.8414438138602</v>
      </c>
      <c r="R1037" s="0" t="n">
        <f aca="false">SUMPRODUCT('FD inverse'!$A$16:$BH$16,'FD mesh'!$B$84:$BI$84,$E1036:$BL1036)+'FD inverse'!$A$16*$C1037/Setup!$B$17+INDEX('FD inverse'!$A$16:$BH$16,1,'FD mesh'!$B$15+1)*Setup!$B$22</f>
        <v>22.8207812981517</v>
      </c>
      <c r="S1037" s="0" t="n">
        <f aca="false">SUMPRODUCT('FD inverse'!$A$17:$BH$17,'FD mesh'!$B$84:$BI$84,$E1036:$BL1036)+'FD inverse'!$A$17*$C1037/Setup!$B$17+INDEX('FD inverse'!$A$17:$BH$17,1,'FD mesh'!$B$15+1)*Setup!$B$22</f>
        <v>22.3004873865585</v>
      </c>
      <c r="T1037" s="0" t="n">
        <f aca="false">SUMPRODUCT('FD inverse'!$A$18:$BH$18,'FD mesh'!$B$84:$BI$84,$E1036:$BL1036)+'FD inverse'!$A$18*$C1037/Setup!$B$17+INDEX('FD inverse'!$A$18:$BH$18,1,'FD mesh'!$B$15+1)*Setup!$B$22</f>
        <v>21.7842710994519</v>
      </c>
      <c r="U1037" s="0" t="n">
        <f aca="false">SUMPRODUCT('FD inverse'!$A$19:$BH$19,'FD mesh'!$B$84:$BI$84,$E1036:$BL1036)+'FD inverse'!$A$19*$C1037/Setup!$B$17+INDEX('FD inverse'!$A$19:$BH$19,1,'FD mesh'!$B$15+1)*Setup!$B$22</f>
        <v>21.2717600127181</v>
      </c>
      <c r="V1037" s="0" t="n">
        <f aca="false">SUMPRODUCT('FD inverse'!$A$20:$BH$20,'FD mesh'!$B$84:$BI$84,$E1036:$BL1036)+'FD inverse'!$A$20*$C1037/Setup!$B$17+INDEX('FD inverse'!$A$20:$BH$20,1,'FD mesh'!$B$15+1)*Setup!$B$22</f>
        <v>20.7625985194779</v>
      </c>
      <c r="W1037" s="0" t="n">
        <f aca="false">SUMPRODUCT('FD inverse'!$A$21:$BH$21,'FD mesh'!$B$84:$BI$84,$E1036:$BL1036)+'FD inverse'!$A$21*$C1037/Setup!$B$17+INDEX('FD inverse'!$A$21:$BH$21,1,'FD mesh'!$B$15+1)*Setup!$B$22</f>
        <v>20.2564471361323</v>
      </c>
      <c r="X1037" s="0" t="n">
        <f aca="false">SUMPRODUCT('FD inverse'!$A$22:$BH$22,'FD mesh'!$B$84:$BI$84,$E1036:$BL1036)+'FD inverse'!$A$22*$C1037/Setup!$B$17+INDEX('FD inverse'!$A$22:$BH$22,1,'FD mesh'!$B$15+1)*Setup!$B$22</f>
        <v>19.7529816755978</v>
      </c>
      <c r="Y1037" s="0" t="n">
        <f aca="false">SUMPRODUCT('FD inverse'!$A$23:$BH$23,'FD mesh'!$B$84:$BI$84,$E1036:$BL1036)+'FD inverse'!$A$23*$C1037/Setup!$B$17+INDEX('FD inverse'!$A$23:$BH$23,1,'FD mesh'!$B$15+1)*Setup!$B$22</f>
        <v>19.2518923013913</v>
      </c>
      <c r="Z1037" s="0" t="n">
        <f aca="false">SUMPRODUCT('FD inverse'!$A$24:$BH$24,'FD mesh'!$B$84:$BI$84,$E1036:$BL1036)+'FD inverse'!$A$24*$C1037/Setup!$B$17+INDEX('FD inverse'!$A$24:$BH$24,1,'FD mesh'!$B$15+1)*Setup!$B$22</f>
        <v>18.7528824755708</v>
      </c>
      <c r="AA1037" s="0" t="n">
        <f aca="false">SUMPRODUCT('FD inverse'!$A$25:$BH$25,'FD mesh'!$B$84:$BI$84,$E1036:$BL1036)+'FD inverse'!$A$25*$C1037/Setup!$B$17+INDEX('FD inverse'!$A$25:$BH$25,1,'FD mesh'!$B$15+1)*Setup!$B$22</f>
        <v>18.2556678129303</v>
      </c>
      <c r="AB1037" s="0" t="n">
        <f aca="false">SUMPRODUCT('FD inverse'!$A$26:$BH$26,'FD mesh'!$B$84:$BI$84,$E1036:$BL1036)+'FD inverse'!$A$26*$C1037/Setup!$B$17+INDEX('FD inverse'!$A$26:$BH$26,1,'FD mesh'!$B$15+1)*Setup!$B$22</f>
        <v>17.7599748532799</v>
      </c>
      <c r="AC1037" s="0" t="n">
        <f aca="false">SUMPRODUCT('FD inverse'!$A$27:$BH$27,'FD mesh'!$B$84:$BI$84,$E1036:$BL1036)+'FD inverse'!$A$27*$C1037/Setup!$B$17+INDEX('FD inverse'!$A$27:$BH$27,1,'FD mesh'!$B$15+1)*Setup!$B$22</f>
        <v>17.2655397631299</v>
      </c>
      <c r="AD1037" s="0" t="n">
        <f aca="false">SUMPRODUCT('FD inverse'!$A$28:$BH$28,'FD mesh'!$B$84:$BI$84,$E1036:$BL1036)+'FD inverse'!$A$28*$C1037/Setup!$B$17+INDEX('FD inverse'!$A$28:$BH$28,1,'FD mesh'!$B$15+1)*Setup!$B$22</f>
        <v>16.772106977631</v>
      </c>
      <c r="AE1037" s="0" t="n">
        <f aca="false">SUMPRODUCT('FD inverse'!$A$29:$BH$29,'FD mesh'!$B$84:$BI$84,$E1036:$BL1036)+'FD inverse'!$A$29*$C1037/Setup!$B$17+INDEX('FD inverse'!$A$29:$BH$29,1,'FD mesh'!$B$15+1)*Setup!$B$22</f>
        <v>16.279427793219</v>
      </c>
      <c r="AF1037" s="0" t="n">
        <f aca="false">SUMPRODUCT('FD inverse'!$A$30:$BH$30,'FD mesh'!$B$84:$BI$84,$E1036:$BL1036)+'FD inverse'!$A$30*$C1037/Setup!$B$17+INDEX('FD inverse'!$A$30:$BH$30,1,'FD mesh'!$B$15+1)*Setup!$B$22</f>
        <v>15.7872589210598</v>
      </c>
      <c r="AG1037" s="0" t="n">
        <f aca="false">SUMPRODUCT('FD inverse'!$A$31:$BH$31,'FD mesh'!$B$84:$BI$84,$E1036:$BL1036)+'FD inverse'!$A$31*$C1037/Setup!$B$17+INDEX('FD inverse'!$A$31:$BH$31,1,'FD mesh'!$B$15+1)*Setup!$B$22</f>
        <v>15.2953610111014</v>
      </c>
      <c r="AH1037" s="0" t="n">
        <f aca="false">SUMPRODUCT('FD inverse'!$A$32:$BH$32,'FD mesh'!$B$84:$BI$84,$E1036:$BL1036)+'FD inverse'!$A$32*$C1037/Setup!$B$17+INDEX('FD inverse'!$A$32:$BH$32,1,'FD mesh'!$B$15+1)*Setup!$B$22</f>
        <v>15.2746581321099</v>
      </c>
      <c r="AI1037" s="0" t="n">
        <f aca="false">SUMPRODUCT('FD inverse'!$A$33:$BH$33,'FD mesh'!$B$84:$BI$84,$E1036:$BL1036)+'FD inverse'!$A$33*$C1037/Setup!$B$17+INDEX('FD inverse'!$A$33:$BH$33,1,'FD mesh'!$B$15+1)*Setup!$B$22</f>
        <v>15.2539980774893</v>
      </c>
      <c r="AJ1037" s="0" t="n">
        <f aca="false">SUMPRODUCT('FD inverse'!$A$34:$BH$34,'FD mesh'!$B$84:$BI$84,$E1036:$BL1036)+'FD inverse'!$A$34*$C1037/Setup!$B$17+INDEX('FD inverse'!$A$34:$BH$34,1,'FD mesh'!$B$15+1)*Setup!$B$22</f>
        <v>15.2333676722092</v>
      </c>
      <c r="AK1037" s="0" t="n">
        <f aca="false">SUMPRODUCT('FD inverse'!$A$35:$BH$35,'FD mesh'!$B$84:$BI$84,$E1036:$BL1036)+'FD inverse'!$A$35*$C1037/Setup!$B$17+INDEX('FD inverse'!$A$35:$BH$35,1,'FD mesh'!$B$15+1)*Setup!$B$22</f>
        <v>15.2127561282608</v>
      </c>
      <c r="AL1037" s="0" t="n">
        <f aca="false">SUMPRODUCT('FD inverse'!$A$36:$BH$36,'FD mesh'!$B$84:$BI$84,$E1036:$BL1036)+'FD inverse'!$A$36*$C1037/Setup!$B$17+INDEX('FD inverse'!$A$36:$BH$36,1,'FD mesh'!$B$15+1)*Setup!$B$22</f>
        <v>15.1921548479799</v>
      </c>
      <c r="AM1037" s="0" t="n">
        <f aca="false">SUMPRODUCT('FD inverse'!$A$37:$BH$37,'FD mesh'!$B$84:$BI$84,$E1036:$BL1036)+'FD inverse'!$A$37*$C1037/Setup!$B$17+INDEX('FD inverse'!$A$37:$BH$37,1,'FD mesh'!$B$15+1)*Setup!$B$22</f>
        <v>15.1715572263432</v>
      </c>
      <c r="AN1037" s="0" t="n">
        <f aca="false">SUMPRODUCT('FD inverse'!$A$38:$BH$38,'FD mesh'!$B$84:$BI$84,$E1036:$BL1036)+'FD inverse'!$A$38*$C1037/Setup!$B$17+INDEX('FD inverse'!$A$38:$BH$38,1,'FD mesh'!$B$15+1)*Setup!$B$22</f>
        <v>15.1509584531776</v>
      </c>
      <c r="AO1037" s="0" t="n">
        <f aca="false">SUMPRODUCT('FD inverse'!$A$39:$BH$39,'FD mesh'!$B$84:$BI$84,$E1036:$BL1036)+'FD inverse'!$A$39*$C1037/Setup!$B$17+INDEX('FD inverse'!$A$39:$BH$39,1,'FD mesh'!$B$15+1)*Setup!$B$22</f>
        <v>15.1303553159801</v>
      </c>
      <c r="AP1037" s="0" t="n">
        <f aca="false">SUMPRODUCT('FD inverse'!$A$40:$BH$40,'FD mesh'!$B$84:$BI$84,$E1036:$BL1036)+'FD inverse'!$A$40*$C1037/Setup!$B$17+INDEX('FD inverse'!$A$40:$BH$40,1,'FD mesh'!$B$15+1)*Setup!$B$22</f>
        <v>15.109746003825</v>
      </c>
      <c r="AQ1037" s="0" t="n">
        <f aca="false">SUMPRODUCT('FD inverse'!$A$41:$BH$41,'FD mesh'!$B$84:$BI$84,$E1036:$BL1036)+'FD inverse'!$A$41*$C1037/Setup!$B$17+INDEX('FD inverse'!$A$41:$BH$41,1,'FD mesh'!$B$15+1)*Setup!$B$22</f>
        <v>15.0891299126364</v>
      </c>
      <c r="AR1037" s="0" t="n">
        <f aca="false">SUMPRODUCT('FD inverse'!$A$42:$BH$42,'FD mesh'!$B$84:$BI$84,$E1036:$BL1036)+'FD inverse'!$A$42*$C1037/Setup!$B$17+INDEX('FD inverse'!$A$42:$BH$42,1,'FD mesh'!$B$15+1)*Setup!$B$22</f>
        <v>15.0685074519364</v>
      </c>
      <c r="AS1037" s="0" t="n">
        <f aca="false">SUMPRODUCT('FD inverse'!$A$43:$BH$43,'FD mesh'!$B$84:$BI$84,$E1036:$BL1036)+'FD inverse'!$A$43*$C1037/Setup!$B$17+INDEX('FD inverse'!$A$43:$BH$43,1,'FD mesh'!$B$15+1)*Setup!$B$22</f>
        <v>0</v>
      </c>
      <c r="AT1037" s="0" t="n">
        <f aca="false">SUMPRODUCT('FD inverse'!$A$44:$BH$44,'FD mesh'!$B$84:$BI$84,$E1036:$BL1036)+'FD inverse'!$A$44*$C1037/Setup!$B$17+INDEX('FD inverse'!$A$44:$BH$44,1,'FD mesh'!$B$15+1)*Setup!$B$22</f>
        <v>0</v>
      </c>
      <c r="AU1037" s="0" t="n">
        <f aca="false">SUMPRODUCT('FD inverse'!$A$45:$BH$45,'FD mesh'!$B$84:$BI$84,$E1036:$BL1036)+'FD inverse'!$A$45*$C1037/Setup!$B$17+INDEX('FD inverse'!$A$45:$BH$45,1,'FD mesh'!$B$15+1)*Setup!$B$22</f>
        <v>0</v>
      </c>
      <c r="AV1037" s="0" t="n">
        <f aca="false">SUMPRODUCT('FD inverse'!$A$46:$BH$46,'FD mesh'!$B$84:$BI$84,$E1036:$BL1036)+'FD inverse'!$A$46*$C1037/Setup!$B$17+INDEX('FD inverse'!$A$46:$BH$46,1,'FD mesh'!$B$15+1)*Setup!$B$22</f>
        <v>0</v>
      </c>
      <c r="AW1037" s="0" t="n">
        <f aca="false">SUMPRODUCT('FD inverse'!$A$47:$BH$47,'FD mesh'!$B$84:$BI$84,$E1036:$BL1036)+'FD inverse'!$A$47*$C1037/Setup!$B$17+INDEX('FD inverse'!$A$47:$BH$47,1,'FD mesh'!$B$15+1)*Setup!$B$22</f>
        <v>0</v>
      </c>
      <c r="AX1037" s="0" t="n">
        <f aca="false">SUMPRODUCT('FD inverse'!$A$48:$BH$48,'FD mesh'!$B$84:$BI$84,$E1036:$BL1036)+'FD inverse'!$A$48*$C1037/Setup!$B$17+INDEX('FD inverse'!$A$48:$BH$48,1,'FD mesh'!$B$15+1)*Setup!$B$22</f>
        <v>0</v>
      </c>
      <c r="AY1037" s="0" t="n">
        <f aca="false">SUMPRODUCT('FD inverse'!$A$49:$BH$49,'FD mesh'!$B$84:$BI$84,$E1036:$BL1036)+'FD inverse'!$A$49*$C1037/Setup!$B$17+INDEX('FD inverse'!$A$49:$BH$49,1,'FD mesh'!$B$15+1)*Setup!$B$22</f>
        <v>0</v>
      </c>
      <c r="AZ1037" s="0" t="n">
        <f aca="false">SUMPRODUCT('FD inverse'!$A$50:$BH$50,'FD mesh'!$B$84:$BI$84,$E1036:$BL1036)+'FD inverse'!$A$50*$C1037/Setup!$B$17+INDEX('FD inverse'!$A$50:$BH$50,1,'FD mesh'!$B$15+1)*Setup!$B$22</f>
        <v>0</v>
      </c>
      <c r="BA1037" s="0" t="n">
        <f aca="false">SUMPRODUCT('FD inverse'!$A$51:$BH$51,'FD mesh'!$B$84:$BI$84,$E1036:$BL1036)+'FD inverse'!$A$51*$C1037/Setup!$B$17+INDEX('FD inverse'!$A$51:$BH$51,1,'FD mesh'!$B$15+1)*Setup!$B$22</f>
        <v>0</v>
      </c>
      <c r="BB1037" s="0" t="n">
        <f aca="false">SUMPRODUCT('FD inverse'!$A$52:$BH$52,'FD mesh'!$B$84:$BI$84,$E1036:$BL1036)+'FD inverse'!$A$52*$C1037/Setup!$B$17+INDEX('FD inverse'!$A$52:$BH$52,1,'FD mesh'!$B$15+1)*Setup!$B$22</f>
        <v>0</v>
      </c>
      <c r="BC1037" s="0" t="n">
        <f aca="false">SUMPRODUCT('FD inverse'!$A$53:$BH$53,'FD mesh'!$B$84:$BI$84,$E1036:$BL1036)+'FD inverse'!$A$53*$C1037/Setup!$B$17+INDEX('FD inverse'!$A$53:$BH$53,1,'FD mesh'!$B$15+1)*Setup!$B$22</f>
        <v>0</v>
      </c>
      <c r="BD1037" s="0" t="n">
        <f aca="false">SUMPRODUCT('FD inverse'!$A$54:$BH$54,'FD mesh'!$B$84:$BI$84,$E1036:$BL1036)+'FD inverse'!$A$54*$C1037/Setup!$B$17+INDEX('FD inverse'!$A$54:$BH$54,1,'FD mesh'!$B$15+1)*Setup!$B$22</f>
        <v>0</v>
      </c>
      <c r="BE1037" s="0" t="n">
        <f aca="false">SUMPRODUCT('FD inverse'!$A$55:$BH$55,'FD mesh'!$B$84:$BI$84,$E1036:$BL1036)+'FD inverse'!$A$55*$C1037/Setup!$B$17+INDEX('FD inverse'!$A$55:$BH$55,1,'FD mesh'!$B$15+1)*Setup!$B$22</f>
        <v>0</v>
      </c>
      <c r="BF1037" s="0" t="n">
        <f aca="false">SUMPRODUCT('FD inverse'!$A$56:$BH$56,'FD mesh'!$B$84:$BI$84,$E1036:$BL1036)+'FD inverse'!$A$56*$C1037/Setup!$B$17+INDEX('FD inverse'!$A$56:$BH$56,1,'FD mesh'!$B$15+1)*Setup!$B$22</f>
        <v>0</v>
      </c>
      <c r="BG1037" s="0" t="n">
        <f aca="false">SUMPRODUCT('FD inverse'!$A$57:$BH$57,'FD mesh'!$B$84:$BI$84,$E1036:$BL1036)+'FD inverse'!$A$57*$C1037/Setup!$B$17+INDEX('FD inverse'!$A$57:$BH$57,1,'FD mesh'!$B$15+1)*Setup!$B$22</f>
        <v>0</v>
      </c>
      <c r="BH1037" s="0" t="n">
        <f aca="false">SUMPRODUCT('FD inverse'!$A$58:$BH$58,'FD mesh'!$B$84:$BI$84,$E1036:$BL1036)+'FD inverse'!$A$58*$C1037/Setup!$B$17+INDEX('FD inverse'!$A$58:$BH$58,1,'FD mesh'!$B$15+1)*Setup!$B$22</f>
        <v>0</v>
      </c>
      <c r="BI1037" s="0" t="n">
        <f aca="false">SUMPRODUCT('FD inverse'!$A$59:$BH$59,'FD mesh'!$B$84:$BI$84,$E1036:$BL1036)+'FD inverse'!$A$59*$C1037/Setup!$B$17+INDEX('FD inverse'!$A$59:$BH$59,1,'FD mesh'!$B$15+1)*Setup!$B$22</f>
        <v>0</v>
      </c>
      <c r="BJ1037" s="0" t="n">
        <f aca="false">SUMPRODUCT('FD inverse'!$A$60:$BH$60,'FD mesh'!$B$84:$BI$84,$E1036:$BL1036)+'FD inverse'!$A$60*$C1037/Setup!$B$17+INDEX('FD inverse'!$A$60:$BH$60,1,'FD mesh'!$B$15+1)*Setup!$B$22</f>
        <v>0</v>
      </c>
      <c r="BK1037" s="0" t="n">
        <f aca="false">SUMPRODUCT('FD inverse'!$A$61:$BH$61,'FD mesh'!$B$84:$BI$84,$E1036:$BL1036)+'FD inverse'!$A$61*$C1037/Setup!$B$17+INDEX('FD inverse'!$A$61:$BH$61,1,'FD mesh'!$B$15+1)*Setup!$B$22</f>
        <v>0</v>
      </c>
      <c r="BL1037" s="0" t="n">
        <f aca="false">SUMPRODUCT('FD inverse'!$A$62:$BH$62,'FD mesh'!$B$84:$BI$84,$E1036:$BL1036)+'FD inverse'!$A$62*$C1037/Setup!$B$17+INDEX('FD inverse'!$A$62:$BH$62,1,'FD mesh'!$B$15+1)*Setup!$B$22</f>
        <v>0</v>
      </c>
    </row>
    <row r="1038" customFormat="false" ht="15" hidden="false" customHeight="false" outlineLevel="0" collapsed="false">
      <c r="A1038" s="0" t="n">
        <v>1033</v>
      </c>
      <c r="B1038" s="0" t="n">
        <f aca="false">A1038*Setup!$B$11/3600</f>
        <v>86.0833333333333</v>
      </c>
      <c r="C1038" s="0" t="n">
        <f aca="false">Setup!$B$7+Setup!$B$8*COS(2*PI()*(B1038-Setup!$B$9)/24)</f>
        <v>27.50690702283</v>
      </c>
      <c r="D1038" s="0" t="n">
        <f aca="false">(C1038-E1038)/Setup!$B$17</f>
        <v>14.3192560799206</v>
      </c>
      <c r="E1038" s="0" t="n">
        <f aca="false">SUMPRODUCT('FD inverse'!$A$3:$BH$3,'FD mesh'!$B$84:$BI$84,$E1037:$BL1037)+'FD inverse'!$A$3*$C1038/Setup!$B$17+INDEX('FD inverse'!$A$3:$BH$3,1,'FD mesh'!$B$15+1)*Setup!$B$22</f>
        <v>25.6454037324404</v>
      </c>
      <c r="F1038" s="0" t="n">
        <f aca="false">SUMPRODUCT('FD inverse'!$A$4:$BH$4,'FD mesh'!$B$84:$BI$84,$E1037:$BL1037)+'FD inverse'!$A$4*$C1038/Setup!$B$17+INDEX('FD inverse'!$A$4:$BH$4,1,'FD mesh'!$B$15+1)*Setup!$B$22</f>
        <v>25.2266352328603</v>
      </c>
      <c r="G1038" s="0" t="n">
        <f aca="false">SUMPRODUCT('FD inverse'!$A$5:$BH$5,'FD mesh'!$B$84:$BI$84,$E1037:$BL1037)+'FD inverse'!$A$5*$C1038/Setup!$B$17+INDEX('FD inverse'!$A$5:$BH$5,1,'FD mesh'!$B$15+1)*Setup!$B$22</f>
        <v>24.8217170896744</v>
      </c>
      <c r="H1038" s="0" t="n">
        <f aca="false">SUMPRODUCT('FD inverse'!$A$6:$BH$6,'FD mesh'!$B$84:$BI$84,$E1037:$BL1037)+'FD inverse'!$A$6*$C1038/Setup!$B$17+INDEX('FD inverse'!$A$6:$BH$6,1,'FD mesh'!$B$15+1)*Setup!$B$22</f>
        <v>23.4826367365897</v>
      </c>
      <c r="I1038" s="0" t="n">
        <f aca="false">SUMPRODUCT('FD inverse'!$A$7:$BH$7,'FD mesh'!$B$84:$BI$84,$E1037:$BL1037)+'FD inverse'!$A$7*$C1038/Setup!$B$17+INDEX('FD inverse'!$A$7:$BH$7,1,'FD mesh'!$B$15+1)*Setup!$B$22</f>
        <v>23.3702094002441</v>
      </c>
      <c r="J1038" s="0" t="n">
        <f aca="false">SUMPRODUCT('FD inverse'!$A$8:$BH$8,'FD mesh'!$B$84:$BI$84,$E1037:$BL1037)+'FD inverse'!$A$8*$C1038/Setup!$B$17+INDEX('FD inverse'!$A$8:$BH$8,1,'FD mesh'!$B$15+1)*Setup!$B$22</f>
        <v>23.2694681569825</v>
      </c>
      <c r="K1038" s="0" t="n">
        <f aca="false">SUMPRODUCT('FD inverse'!$A$9:$BH$9,'FD mesh'!$B$84:$BI$84,$E1037:$BL1037)+'FD inverse'!$A$9*$C1038/Setup!$B$17+INDEX('FD inverse'!$A$9:$BH$9,1,'FD mesh'!$B$15+1)*Setup!$B$22</f>
        <v>23.1799550907401</v>
      </c>
      <c r="L1038" s="0" t="n">
        <f aca="false">SUMPRODUCT('FD inverse'!$A$10:$BH$10,'FD mesh'!$B$84:$BI$84,$E1037:$BL1037)+'FD inverse'!$A$10*$C1038/Setup!$B$17+INDEX('FD inverse'!$A$10:$BH$10,1,'FD mesh'!$B$15+1)*Setup!$B$22</f>
        <v>23.1012325846237</v>
      </c>
      <c r="M1038" s="0" t="n">
        <f aca="false">SUMPRODUCT('FD inverse'!$A$11:$BH$11,'FD mesh'!$B$84:$BI$84,$E1037:$BL1037)+'FD inverse'!$A$11*$C1038/Setup!$B$17+INDEX('FD inverse'!$A$11:$BH$11,1,'FD mesh'!$B$15+1)*Setup!$B$22</f>
        <v>23.0328951021252</v>
      </c>
      <c r="N1038" s="0" t="n">
        <f aca="false">SUMPRODUCT('FD inverse'!$A$12:$BH$12,'FD mesh'!$B$84:$BI$84,$E1037:$BL1037)+'FD inverse'!$A$12*$C1038/Setup!$B$17+INDEX('FD inverse'!$A$12:$BH$12,1,'FD mesh'!$B$15+1)*Setup!$B$22</f>
        <v>22.9745792171451</v>
      </c>
      <c r="O1038" s="0" t="n">
        <f aca="false">SUMPRODUCT('FD inverse'!$A$13:$BH$13,'FD mesh'!$B$84:$BI$84,$E1037:$BL1037)+'FD inverse'!$A$13*$C1038/Setup!$B$17+INDEX('FD inverse'!$A$13:$BH$13,1,'FD mesh'!$B$15+1)*Setup!$B$22</f>
        <v>22.9259719633153</v>
      </c>
      <c r="P1038" s="0" t="n">
        <f aca="false">SUMPRODUCT('FD inverse'!$A$14:$BH$14,'FD mesh'!$B$84:$BI$84,$E1037:$BL1037)+'FD inverse'!$A$14*$C1038/Setup!$B$17+INDEX('FD inverse'!$A$14:$BH$14,1,'FD mesh'!$B$15+1)*Setup!$B$22</f>
        <v>22.8868175655866</v>
      </c>
      <c r="Q1038" s="0" t="n">
        <f aca="false">SUMPRODUCT('FD inverse'!$A$15:$BH$15,'FD mesh'!$B$84:$BI$84,$E1037:$BL1037)+'FD inverse'!$A$15*$C1038/Setup!$B$17+INDEX('FD inverse'!$A$15:$BH$15,1,'FD mesh'!$B$15+1)*Setup!$B$22</f>
        <v>22.8569226081458</v>
      </c>
      <c r="R1038" s="0" t="n">
        <f aca="false">SUMPRODUCT('FD inverse'!$A$16:$BH$16,'FD mesh'!$B$84:$BI$84,$E1037:$BL1037)+'FD inverse'!$A$16*$C1038/Setup!$B$17+INDEX('FD inverse'!$A$16:$BH$16,1,'FD mesh'!$B$15+1)*Setup!$B$22</f>
        <v>22.8361596827319</v>
      </c>
      <c r="S1038" s="0" t="n">
        <f aca="false">SUMPRODUCT('FD inverse'!$A$17:$BH$17,'FD mesh'!$B$84:$BI$84,$E1037:$BL1037)+'FD inverse'!$A$17*$C1038/Setup!$B$17+INDEX('FD inverse'!$A$17:$BH$17,1,'FD mesh'!$B$15+1)*Setup!$B$22</f>
        <v>22.314537430053</v>
      </c>
      <c r="T1038" s="0" t="n">
        <f aca="false">SUMPRODUCT('FD inverse'!$A$18:$BH$18,'FD mesh'!$B$84:$BI$84,$E1037:$BL1037)+'FD inverse'!$A$18*$C1038/Setup!$B$17+INDEX('FD inverse'!$A$18:$BH$18,1,'FD mesh'!$B$15+1)*Setup!$B$22</f>
        <v>21.7970499044596</v>
      </c>
      <c r="U1038" s="0" t="n">
        <f aca="false">SUMPRODUCT('FD inverse'!$A$19:$BH$19,'FD mesh'!$B$84:$BI$84,$E1037:$BL1037)+'FD inverse'!$A$19*$C1038/Setup!$B$17+INDEX('FD inverse'!$A$19:$BH$19,1,'FD mesh'!$B$15+1)*Setup!$B$22</f>
        <v>21.2833229986256</v>
      </c>
      <c r="V1038" s="0" t="n">
        <f aca="false">SUMPRODUCT('FD inverse'!$A$20:$BH$20,'FD mesh'!$B$84:$BI$84,$E1037:$BL1037)+'FD inverse'!$A$20*$C1038/Setup!$B$17+INDEX('FD inverse'!$A$20:$BH$20,1,'FD mesh'!$B$15+1)*Setup!$B$22</f>
        <v>20.7729989143587</v>
      </c>
      <c r="W1038" s="0" t="n">
        <f aca="false">SUMPRODUCT('FD inverse'!$A$21:$BH$21,'FD mesh'!$B$84:$BI$84,$E1037:$BL1037)+'FD inverse'!$A$21*$C1038/Setup!$B$17+INDEX('FD inverse'!$A$21:$BH$21,1,'FD mesh'!$B$15+1)*Setup!$B$22</f>
        <v>20.2657355177282</v>
      </c>
      <c r="X1038" s="0" t="n">
        <f aca="false">SUMPRODUCT('FD inverse'!$A$22:$BH$22,'FD mesh'!$B$84:$BI$84,$E1037:$BL1037)+'FD inverse'!$A$22*$C1038/Setup!$B$17+INDEX('FD inverse'!$A$22:$BH$22,1,'FD mesh'!$B$15+1)*Setup!$B$22</f>
        <v>19.7612055591102</v>
      </c>
      <c r="Y1038" s="0" t="n">
        <f aca="false">SUMPRODUCT('FD inverse'!$A$23:$BH$23,'FD mesh'!$B$84:$BI$84,$E1037:$BL1037)+'FD inverse'!$A$23*$C1038/Setup!$B$17+INDEX('FD inverse'!$A$23:$BH$23,1,'FD mesh'!$B$15+1)*Setup!$B$22</f>
        <v>19.2590957719259</v>
      </c>
      <c r="Z1038" s="0" t="n">
        <f aca="false">SUMPRODUCT('FD inverse'!$A$24:$BH$24,'FD mesh'!$B$84:$BI$84,$E1037:$BL1037)+'FD inverse'!$A$24*$C1038/Setup!$B$17+INDEX('FD inverse'!$A$24:$BH$24,1,'FD mesh'!$B$15+1)*Setup!$B$22</f>
        <v>18.7591058632132</v>
      </c>
      <c r="AA1038" s="0" t="n">
        <f aca="false">SUMPRODUCT('FD inverse'!$A$25:$BH$25,'FD mesh'!$B$84:$BI$84,$E1037:$BL1037)+'FD inverse'!$A$25*$C1038/Setup!$B$17+INDEX('FD inverse'!$A$25:$BH$25,1,'FD mesh'!$B$15+1)*Setup!$B$22</f>
        <v>18.2609474085781</v>
      </c>
      <c r="AB1038" s="0" t="n">
        <f aca="false">SUMPRODUCT('FD inverse'!$A$26:$BH$26,'FD mesh'!$B$84:$BI$84,$E1037:$BL1037)+'FD inverse'!$A$26*$C1038/Setup!$B$17+INDEX('FD inverse'!$A$26:$BH$26,1,'FD mesh'!$B$15+1)*Setup!$B$22</f>
        <v>17.7643426635193</v>
      </c>
      <c r="AC1038" s="0" t="n">
        <f aca="false">SUMPRODUCT('FD inverse'!$A$27:$BH$27,'FD mesh'!$B$84:$BI$84,$E1037:$BL1037)+'FD inverse'!$A$27*$C1038/Setup!$B$17+INDEX('FD inverse'!$A$27:$BH$27,1,'FD mesh'!$B$15+1)*Setup!$B$22</f>
        <v>17.2690233026167</v>
      </c>
      <c r="AD1038" s="0" t="n">
        <f aca="false">SUMPRODUCT('FD inverse'!$A$28:$BH$28,'FD mesh'!$B$84:$BI$84,$E1037:$BL1037)+'FD inverse'!$A$28*$C1038/Setup!$B$17+INDEX('FD inverse'!$A$28:$BH$28,1,'FD mesh'!$B$15+1)*Setup!$B$22</f>
        <v>16.7747290976202</v>
      </c>
      <c r="AE1038" s="0" t="n">
        <f aca="false">SUMPRODUCT('FD inverse'!$A$29:$BH$29,'FD mesh'!$B$84:$BI$84,$E1037:$BL1037)+'FD inverse'!$A$29*$C1038/Setup!$B$17+INDEX('FD inverse'!$A$29:$BH$29,1,'FD mesh'!$B$15+1)*Setup!$B$22</f>
        <v>16.2812065450777</v>
      </c>
      <c r="AF1038" s="0" t="n">
        <f aca="false">SUMPRODUCT('FD inverse'!$A$30:$BH$30,'FD mesh'!$B$84:$BI$84,$E1037:$BL1037)+'FD inverse'!$A$30*$C1038/Setup!$B$17+INDEX('FD inverse'!$A$30:$BH$30,1,'FD mesh'!$B$15+1)*Setup!$B$22</f>
        <v>15.7882074537965</v>
      </c>
      <c r="AG1038" s="0" t="n">
        <f aca="false">SUMPRODUCT('FD inverse'!$A$31:$BH$31,'FD mesh'!$B$84:$BI$84,$E1037:$BL1037)+'FD inverse'!$A$31*$C1038/Setup!$B$17+INDEX('FD inverse'!$A$31:$BH$31,1,'FD mesh'!$B$15+1)*Setup!$B$22</f>
        <v>15.2954875021493</v>
      </c>
      <c r="AH1038" s="0" t="n">
        <f aca="false">SUMPRODUCT('FD inverse'!$A$32:$BH$32,'FD mesh'!$B$84:$BI$84,$E1037:$BL1037)+'FD inverse'!$A$32*$C1038/Setup!$B$17+INDEX('FD inverse'!$A$32:$BH$32,1,'FD mesh'!$B$15+1)*Setup!$B$22</f>
        <v>15.2747527678217</v>
      </c>
      <c r="AI1038" s="0" t="n">
        <f aca="false">SUMPRODUCT('FD inverse'!$A$33:$BH$33,'FD mesh'!$B$84:$BI$84,$E1037:$BL1037)+'FD inverse'!$A$33*$C1038/Setup!$B$17+INDEX('FD inverse'!$A$33:$BH$33,1,'FD mesh'!$B$15+1)*Setup!$B$22</f>
        <v>15.2540659402711</v>
      </c>
      <c r="AJ1038" s="0" t="n">
        <f aca="false">SUMPRODUCT('FD inverse'!$A$34:$BH$34,'FD mesh'!$B$84:$BI$84,$E1037:$BL1037)+'FD inverse'!$A$34*$C1038/Setup!$B$17+INDEX('FD inverse'!$A$34:$BH$34,1,'FD mesh'!$B$15+1)*Setup!$B$22</f>
        <v>15.2334134664238</v>
      </c>
      <c r="AK1038" s="0" t="n">
        <f aca="false">SUMPRODUCT('FD inverse'!$A$35:$BH$35,'FD mesh'!$B$84:$BI$84,$E1037:$BL1037)+'FD inverse'!$A$35*$C1038/Setup!$B$17+INDEX('FD inverse'!$A$35:$BH$35,1,'FD mesh'!$B$15+1)*Setup!$B$22</f>
        <v>15.2127841746627</v>
      </c>
      <c r="AL1038" s="0" t="n">
        <f aca="false">SUMPRODUCT('FD inverse'!$A$36:$BH$36,'FD mesh'!$B$84:$BI$84,$E1037:$BL1037)+'FD inverse'!$A$36*$C1038/Setup!$B$17+INDEX('FD inverse'!$A$36:$BH$36,1,'FD mesh'!$B$15+1)*Setup!$B$22</f>
        <v>15.1921690806364</v>
      </c>
      <c r="AM1038" s="0" t="n">
        <f aca="false">SUMPRODUCT('FD inverse'!$A$37:$BH$37,'FD mesh'!$B$84:$BI$84,$E1037:$BL1037)+'FD inverse'!$A$37*$C1038/Setup!$B$17+INDEX('FD inverse'!$A$37:$BH$37,1,'FD mesh'!$B$15+1)*Setup!$B$22</f>
        <v>15.1715611915086</v>
      </c>
      <c r="AN1038" s="0" t="n">
        <f aca="false">SUMPRODUCT('FD inverse'!$A$38:$BH$38,'FD mesh'!$B$84:$BI$84,$E1037:$BL1037)+'FD inverse'!$A$38*$C1038/Setup!$B$17+INDEX('FD inverse'!$A$38:$BH$38,1,'FD mesh'!$B$15+1)*Setup!$B$22</f>
        <v>15.1509553096388</v>
      </c>
      <c r="AO1038" s="0" t="n">
        <f aca="false">SUMPRODUCT('FD inverse'!$A$39:$BH$39,'FD mesh'!$B$84:$BI$84,$E1037:$BL1037)+'FD inverse'!$A$39*$C1038/Setup!$B$17+INDEX('FD inverse'!$A$39:$BH$39,1,'FD mesh'!$B$15+1)*Setup!$B$22</f>
        <v>15.1303478364374</v>
      </c>
      <c r="AP1038" s="0" t="n">
        <f aca="false">SUMPRODUCT('FD inverse'!$A$40:$BH$40,'FD mesh'!$B$84:$BI$84,$E1037:$BL1037)+'FD inverse'!$A$40*$C1038/Setup!$B$17+INDEX('FD inverse'!$A$40:$BH$40,1,'FD mesh'!$B$15+1)*Setup!$B$22</f>
        <v>15.1097365769192</v>
      </c>
      <c r="AQ1038" s="0" t="n">
        <f aca="false">SUMPRODUCT('FD inverse'!$A$41:$BH$41,'FD mesh'!$B$84:$BI$84,$E1037:$BL1037)+'FD inverse'!$A$41*$C1038/Setup!$B$17+INDEX('FD inverse'!$A$41:$BH$41,1,'FD mesh'!$B$15+1)*Setup!$B$22</f>
        <v>15.0891205452842</v>
      </c>
      <c r="AR1038" s="0" t="n">
        <f aca="false">SUMPRODUCT('FD inverse'!$A$42:$BH$42,'FD mesh'!$B$84:$BI$84,$E1037:$BL1037)+'FD inverse'!$A$42*$C1038/Setup!$B$17+INDEX('FD inverse'!$A$42:$BH$42,1,'FD mesh'!$B$15+1)*Setup!$B$22</f>
        <v>15.0684997716797</v>
      </c>
      <c r="AS1038" s="0" t="n">
        <f aca="false">SUMPRODUCT('FD inverse'!$A$43:$BH$43,'FD mesh'!$B$84:$BI$84,$E1037:$BL1037)+'FD inverse'!$A$43*$C1038/Setup!$B$17+INDEX('FD inverse'!$A$43:$BH$43,1,'FD mesh'!$B$15+1)*Setup!$B$22</f>
        <v>0</v>
      </c>
      <c r="AT1038" s="0" t="n">
        <f aca="false">SUMPRODUCT('FD inverse'!$A$44:$BH$44,'FD mesh'!$B$84:$BI$84,$E1037:$BL1037)+'FD inverse'!$A$44*$C1038/Setup!$B$17+INDEX('FD inverse'!$A$44:$BH$44,1,'FD mesh'!$B$15+1)*Setup!$B$22</f>
        <v>0</v>
      </c>
      <c r="AU1038" s="0" t="n">
        <f aca="false">SUMPRODUCT('FD inverse'!$A$45:$BH$45,'FD mesh'!$B$84:$BI$84,$E1037:$BL1037)+'FD inverse'!$A$45*$C1038/Setup!$B$17+INDEX('FD inverse'!$A$45:$BH$45,1,'FD mesh'!$B$15+1)*Setup!$B$22</f>
        <v>0</v>
      </c>
      <c r="AV1038" s="0" t="n">
        <f aca="false">SUMPRODUCT('FD inverse'!$A$46:$BH$46,'FD mesh'!$B$84:$BI$84,$E1037:$BL1037)+'FD inverse'!$A$46*$C1038/Setup!$B$17+INDEX('FD inverse'!$A$46:$BH$46,1,'FD mesh'!$B$15+1)*Setup!$B$22</f>
        <v>0</v>
      </c>
      <c r="AW1038" s="0" t="n">
        <f aca="false">SUMPRODUCT('FD inverse'!$A$47:$BH$47,'FD mesh'!$B$84:$BI$84,$E1037:$BL1037)+'FD inverse'!$A$47*$C1038/Setup!$B$17+INDEX('FD inverse'!$A$47:$BH$47,1,'FD mesh'!$B$15+1)*Setup!$B$22</f>
        <v>0</v>
      </c>
      <c r="AX1038" s="0" t="n">
        <f aca="false">SUMPRODUCT('FD inverse'!$A$48:$BH$48,'FD mesh'!$B$84:$BI$84,$E1037:$BL1037)+'FD inverse'!$A$48*$C1038/Setup!$B$17+INDEX('FD inverse'!$A$48:$BH$48,1,'FD mesh'!$B$15+1)*Setup!$B$22</f>
        <v>0</v>
      </c>
      <c r="AY1038" s="0" t="n">
        <f aca="false">SUMPRODUCT('FD inverse'!$A$49:$BH$49,'FD mesh'!$B$84:$BI$84,$E1037:$BL1037)+'FD inverse'!$A$49*$C1038/Setup!$B$17+INDEX('FD inverse'!$A$49:$BH$49,1,'FD mesh'!$B$15+1)*Setup!$B$22</f>
        <v>0</v>
      </c>
      <c r="AZ1038" s="0" t="n">
        <f aca="false">SUMPRODUCT('FD inverse'!$A$50:$BH$50,'FD mesh'!$B$84:$BI$84,$E1037:$BL1037)+'FD inverse'!$A$50*$C1038/Setup!$B$17+INDEX('FD inverse'!$A$50:$BH$50,1,'FD mesh'!$B$15+1)*Setup!$B$22</f>
        <v>0</v>
      </c>
      <c r="BA1038" s="0" t="n">
        <f aca="false">SUMPRODUCT('FD inverse'!$A$51:$BH$51,'FD mesh'!$B$84:$BI$84,$E1037:$BL1037)+'FD inverse'!$A$51*$C1038/Setup!$B$17+INDEX('FD inverse'!$A$51:$BH$51,1,'FD mesh'!$B$15+1)*Setup!$B$22</f>
        <v>0</v>
      </c>
      <c r="BB1038" s="0" t="n">
        <f aca="false">SUMPRODUCT('FD inverse'!$A$52:$BH$52,'FD mesh'!$B$84:$BI$84,$E1037:$BL1037)+'FD inverse'!$A$52*$C1038/Setup!$B$17+INDEX('FD inverse'!$A$52:$BH$52,1,'FD mesh'!$B$15+1)*Setup!$B$22</f>
        <v>0</v>
      </c>
      <c r="BC1038" s="0" t="n">
        <f aca="false">SUMPRODUCT('FD inverse'!$A$53:$BH$53,'FD mesh'!$B$84:$BI$84,$E1037:$BL1037)+'FD inverse'!$A$53*$C1038/Setup!$B$17+INDEX('FD inverse'!$A$53:$BH$53,1,'FD mesh'!$B$15+1)*Setup!$B$22</f>
        <v>0</v>
      </c>
      <c r="BD1038" s="0" t="n">
        <f aca="false">SUMPRODUCT('FD inverse'!$A$54:$BH$54,'FD mesh'!$B$84:$BI$84,$E1037:$BL1037)+'FD inverse'!$A$54*$C1038/Setup!$B$17+INDEX('FD inverse'!$A$54:$BH$54,1,'FD mesh'!$B$15+1)*Setup!$B$22</f>
        <v>0</v>
      </c>
      <c r="BE1038" s="0" t="n">
        <f aca="false">SUMPRODUCT('FD inverse'!$A$55:$BH$55,'FD mesh'!$B$84:$BI$84,$E1037:$BL1037)+'FD inverse'!$A$55*$C1038/Setup!$B$17+INDEX('FD inverse'!$A$55:$BH$55,1,'FD mesh'!$B$15+1)*Setup!$B$22</f>
        <v>0</v>
      </c>
      <c r="BF1038" s="0" t="n">
        <f aca="false">SUMPRODUCT('FD inverse'!$A$56:$BH$56,'FD mesh'!$B$84:$BI$84,$E1037:$BL1037)+'FD inverse'!$A$56*$C1038/Setup!$B$17+INDEX('FD inverse'!$A$56:$BH$56,1,'FD mesh'!$B$15+1)*Setup!$B$22</f>
        <v>0</v>
      </c>
      <c r="BG1038" s="0" t="n">
        <f aca="false">SUMPRODUCT('FD inverse'!$A$57:$BH$57,'FD mesh'!$B$84:$BI$84,$E1037:$BL1037)+'FD inverse'!$A$57*$C1038/Setup!$B$17+INDEX('FD inverse'!$A$57:$BH$57,1,'FD mesh'!$B$15+1)*Setup!$B$22</f>
        <v>0</v>
      </c>
      <c r="BH1038" s="0" t="n">
        <f aca="false">SUMPRODUCT('FD inverse'!$A$58:$BH$58,'FD mesh'!$B$84:$BI$84,$E1037:$BL1037)+'FD inverse'!$A$58*$C1038/Setup!$B$17+INDEX('FD inverse'!$A$58:$BH$58,1,'FD mesh'!$B$15+1)*Setup!$B$22</f>
        <v>0</v>
      </c>
      <c r="BI1038" s="0" t="n">
        <f aca="false">SUMPRODUCT('FD inverse'!$A$59:$BH$59,'FD mesh'!$B$84:$BI$84,$E1037:$BL1037)+'FD inverse'!$A$59*$C1038/Setup!$B$17+INDEX('FD inverse'!$A$59:$BH$59,1,'FD mesh'!$B$15+1)*Setup!$B$22</f>
        <v>0</v>
      </c>
      <c r="BJ1038" s="0" t="n">
        <f aca="false">SUMPRODUCT('FD inverse'!$A$60:$BH$60,'FD mesh'!$B$84:$BI$84,$E1037:$BL1037)+'FD inverse'!$A$60*$C1038/Setup!$B$17+INDEX('FD inverse'!$A$60:$BH$60,1,'FD mesh'!$B$15+1)*Setup!$B$22</f>
        <v>0</v>
      </c>
      <c r="BK1038" s="0" t="n">
        <f aca="false">SUMPRODUCT('FD inverse'!$A$61:$BH$61,'FD mesh'!$B$84:$BI$84,$E1037:$BL1037)+'FD inverse'!$A$61*$C1038/Setup!$B$17+INDEX('FD inverse'!$A$61:$BH$61,1,'FD mesh'!$B$15+1)*Setup!$B$22</f>
        <v>0</v>
      </c>
      <c r="BL1038" s="0" t="n">
        <f aca="false">SUMPRODUCT('FD inverse'!$A$62:$BH$62,'FD mesh'!$B$84:$BI$84,$E1037:$BL1037)+'FD inverse'!$A$62*$C1038/Setup!$B$17+INDEX('FD inverse'!$A$62:$BH$62,1,'FD mesh'!$B$15+1)*Setup!$B$22</f>
        <v>0</v>
      </c>
    </row>
    <row r="1039" customFormat="false" ht="15" hidden="false" customHeight="false" outlineLevel="0" collapsed="false">
      <c r="A1039" s="0" t="n">
        <v>1034</v>
      </c>
      <c r="B1039" s="0" t="n">
        <f aca="false">A1039*Setup!$B$11/3600</f>
        <v>86.1666666666667</v>
      </c>
      <c r="C1039" s="0" t="n">
        <f aca="false">Setup!$B$7+Setup!$B$8*COS(2*PI()*(B1039-Setup!$B$9)/24)</f>
        <v>27.5480433327129</v>
      </c>
      <c r="D1039" s="0" t="n">
        <f aca="false">(C1039-E1039)/Setup!$B$17</f>
        <v>14.3803899099437</v>
      </c>
      <c r="E1039" s="0" t="n">
        <f aca="false">SUMPRODUCT('FD inverse'!$A$3:$BH$3,'FD mesh'!$B$84:$BI$84,$E1038:$BL1038)+'FD inverse'!$A$3*$C1039/Setup!$B$17+INDEX('FD inverse'!$A$3:$BH$3,1,'FD mesh'!$B$15+1)*Setup!$B$22</f>
        <v>25.6785926444202</v>
      </c>
      <c r="F1039" s="0" t="n">
        <f aca="false">SUMPRODUCT('FD inverse'!$A$4:$BH$4,'FD mesh'!$B$84:$BI$84,$E1038:$BL1038)+'FD inverse'!$A$4*$C1039/Setup!$B$17+INDEX('FD inverse'!$A$4:$BH$4,1,'FD mesh'!$B$15+1)*Setup!$B$22</f>
        <v>25.2578073043381</v>
      </c>
      <c r="G1039" s="0" t="n">
        <f aca="false">SUMPRODUCT('FD inverse'!$A$5:$BH$5,'FD mesh'!$B$84:$BI$84,$E1038:$BL1038)+'FD inverse'!$A$5*$C1039/Setup!$B$17+INDEX('FD inverse'!$A$5:$BH$5,1,'FD mesh'!$B$15+1)*Setup!$B$22</f>
        <v>24.8505515091683</v>
      </c>
      <c r="H1039" s="0" t="n">
        <f aca="false">SUMPRODUCT('FD inverse'!$A$6:$BH$6,'FD mesh'!$B$84:$BI$84,$E1038:$BL1038)+'FD inverse'!$A$6*$C1039/Setup!$B$17+INDEX('FD inverse'!$A$6:$BH$6,1,'FD mesh'!$B$15+1)*Setup!$B$22</f>
        <v>23.5031971349455</v>
      </c>
      <c r="I1039" s="0" t="n">
        <f aca="false">SUMPRODUCT('FD inverse'!$A$7:$BH$7,'FD mesh'!$B$84:$BI$84,$E1038:$BL1038)+'FD inverse'!$A$7*$C1039/Setup!$B$17+INDEX('FD inverse'!$A$7:$BH$7,1,'FD mesh'!$B$15+1)*Setup!$B$22</f>
        <v>23.390027248836</v>
      </c>
      <c r="J1039" s="0" t="n">
        <f aca="false">SUMPRODUCT('FD inverse'!$A$8:$BH$8,'FD mesh'!$B$84:$BI$84,$E1038:$BL1038)+'FD inverse'!$A$8*$C1039/Setup!$B$17+INDEX('FD inverse'!$A$8:$BH$8,1,'FD mesh'!$B$15+1)*Setup!$B$22</f>
        <v>23.2885493087985</v>
      </c>
      <c r="K1039" s="0" t="n">
        <f aca="false">SUMPRODUCT('FD inverse'!$A$9:$BH$9,'FD mesh'!$B$84:$BI$84,$E1038:$BL1038)+'FD inverse'!$A$9*$C1039/Setup!$B$17+INDEX('FD inverse'!$A$9:$BH$9,1,'FD mesh'!$B$15+1)*Setup!$B$22</f>
        <v>23.1983286854666</v>
      </c>
      <c r="L1039" s="0" t="n">
        <f aca="false">SUMPRODUCT('FD inverse'!$A$10:$BH$10,'FD mesh'!$B$84:$BI$84,$E1038:$BL1038)+'FD inverse'!$A$10*$C1039/Setup!$B$17+INDEX('FD inverse'!$A$10:$BH$10,1,'FD mesh'!$B$15+1)*Setup!$B$22</f>
        <v>23.1189479410294</v>
      </c>
      <c r="M1039" s="0" t="n">
        <f aca="false">SUMPRODUCT('FD inverse'!$A$11:$BH$11,'FD mesh'!$B$84:$BI$84,$E1038:$BL1038)+'FD inverse'!$A$11*$C1039/Setup!$B$17+INDEX('FD inverse'!$A$11:$BH$11,1,'FD mesh'!$B$15+1)*Setup!$B$22</f>
        <v>23.0500187342947</v>
      </c>
      <c r="N1039" s="0" t="n">
        <f aca="false">SUMPRODUCT('FD inverse'!$A$12:$BH$12,'FD mesh'!$B$84:$BI$84,$E1038:$BL1038)+'FD inverse'!$A$12*$C1039/Setup!$B$17+INDEX('FD inverse'!$A$12:$BH$12,1,'FD mesh'!$B$15+1)*Setup!$B$22</f>
        <v>22.9911919654181</v>
      </c>
      <c r="O1039" s="0" t="n">
        <f aca="false">SUMPRODUCT('FD inverse'!$A$13:$BH$13,'FD mesh'!$B$84:$BI$84,$E1038:$BL1038)+'FD inverse'!$A$13*$C1039/Setup!$B$17+INDEX('FD inverse'!$A$13:$BH$13,1,'FD mesh'!$B$15+1)*Setup!$B$22</f>
        <v>22.9421662279711</v>
      </c>
      <c r="P1039" s="0" t="n">
        <f aca="false">SUMPRODUCT('FD inverse'!$A$14:$BH$14,'FD mesh'!$B$84:$BI$84,$E1038:$BL1038)+'FD inverse'!$A$14*$C1039/Setup!$B$17+INDEX('FD inverse'!$A$14:$BH$14,1,'FD mesh'!$B$15+1)*Setup!$B$22</f>
        <v>22.9026946289641</v>
      </c>
      <c r="Q1039" s="0" t="n">
        <f aca="false">SUMPRODUCT('FD inverse'!$A$15:$BH$15,'FD mesh'!$B$84:$BI$84,$E1038:$BL1038)+'FD inverse'!$A$15*$C1039/Setup!$B$17+INDEX('FD inverse'!$A$15:$BH$15,1,'FD mesh'!$B$15+1)*Setup!$B$22</f>
        <v>22.8725900289999</v>
      </c>
      <c r="R1039" s="0" t="n">
        <f aca="false">SUMPRODUCT('FD inverse'!$A$16:$BH$16,'FD mesh'!$B$84:$BI$84,$E1038:$BL1038)+'FD inverse'!$A$16*$C1039/Setup!$B$17+INDEX('FD inverse'!$A$16:$BH$16,1,'FD mesh'!$B$15+1)*Setup!$B$22</f>
        <v>22.8517287451737</v>
      </c>
      <c r="S1039" s="0" t="n">
        <f aca="false">SUMPRODUCT('FD inverse'!$A$17:$BH$17,'FD mesh'!$B$84:$BI$84,$E1038:$BL1038)+'FD inverse'!$A$17*$C1039/Setup!$B$17+INDEX('FD inverse'!$A$17:$BH$17,1,'FD mesh'!$B$15+1)*Setup!$B$22</f>
        <v>22.3287749574218</v>
      </c>
      <c r="T1039" s="0" t="n">
        <f aca="false">SUMPRODUCT('FD inverse'!$A$18:$BH$18,'FD mesh'!$B$84:$BI$84,$E1038:$BL1038)+'FD inverse'!$A$18*$C1039/Setup!$B$17+INDEX('FD inverse'!$A$18:$BH$18,1,'FD mesh'!$B$15+1)*Setup!$B$22</f>
        <v>21.8100110705814</v>
      </c>
      <c r="U1039" s="0" t="n">
        <f aca="false">SUMPRODUCT('FD inverse'!$A$19:$BH$19,'FD mesh'!$B$84:$BI$84,$E1038:$BL1038)+'FD inverse'!$A$19*$C1039/Setup!$B$17+INDEX('FD inverse'!$A$19:$BH$19,1,'FD mesh'!$B$15+1)*Setup!$B$22</f>
        <v>21.295061469771</v>
      </c>
      <c r="V1039" s="0" t="n">
        <f aca="false">SUMPRODUCT('FD inverse'!$A$20:$BH$20,'FD mesh'!$B$84:$BI$84,$E1038:$BL1038)+'FD inverse'!$A$20*$C1039/Setup!$B$17+INDEX('FD inverse'!$A$20:$BH$20,1,'FD mesh'!$B$15+1)*Setup!$B$22</f>
        <v>20.7835663333263</v>
      </c>
      <c r="W1039" s="0" t="n">
        <f aca="false">SUMPRODUCT('FD inverse'!$A$21:$BH$21,'FD mesh'!$B$84:$BI$84,$E1038:$BL1038)+'FD inverse'!$A$21*$C1039/Setup!$B$17+INDEX('FD inverse'!$A$21:$BH$21,1,'FD mesh'!$B$15+1)*Setup!$B$22</f>
        <v>20.2751810373206</v>
      </c>
      <c r="X1039" s="0" t="n">
        <f aca="false">SUMPRODUCT('FD inverse'!$A$22:$BH$22,'FD mesh'!$B$84:$BI$84,$E1038:$BL1038)+'FD inverse'!$A$22*$C1039/Setup!$B$17+INDEX('FD inverse'!$A$22:$BH$22,1,'FD mesh'!$B$15+1)*Setup!$B$22</f>
        <v>19.769575422795</v>
      </c>
      <c r="Y1039" s="0" t="n">
        <f aca="false">SUMPRODUCT('FD inverse'!$A$23:$BH$23,'FD mesh'!$B$84:$BI$84,$E1038:$BL1038)+'FD inverse'!$A$23*$C1039/Setup!$B$17+INDEX('FD inverse'!$A$23:$BH$23,1,'FD mesh'!$B$15+1)*Setup!$B$22</f>
        <v>19.2664329395822</v>
      </c>
      <c r="Z1039" s="0" t="n">
        <f aca="false">SUMPRODUCT('FD inverse'!$A$24:$BH$24,'FD mesh'!$B$84:$BI$84,$E1038:$BL1038)+'FD inverse'!$A$24*$C1039/Setup!$B$17+INDEX('FD inverse'!$A$24:$BH$24,1,'FD mesh'!$B$15+1)*Setup!$B$22</f>
        <v>18.7654496799941</v>
      </c>
      <c r="AA1039" s="0" t="n">
        <f aca="false">SUMPRODUCT('FD inverse'!$A$25:$BH$25,'FD mesh'!$B$84:$BI$84,$E1038:$BL1038)+'FD inverse'!$A$25*$C1039/Setup!$B$17+INDEX('FD inverse'!$A$25:$BH$25,1,'FD mesh'!$B$15+1)*Setup!$B$22</f>
        <v>18.2663333150587</v>
      </c>
      <c r="AB1039" s="0" t="n">
        <f aca="false">SUMPRODUCT('FD inverse'!$A$26:$BH$26,'FD mesh'!$B$84:$BI$84,$E1038:$BL1038)+'FD inverse'!$A$26*$C1039/Setup!$B$17+INDEX('FD inverse'!$A$26:$BH$26,1,'FD mesh'!$B$15+1)*Setup!$B$22</f>
        <v>17.7688019454589</v>
      </c>
      <c r="AC1039" s="0" t="n">
        <f aca="false">SUMPRODUCT('FD inverse'!$A$27:$BH$27,'FD mesh'!$B$84:$BI$84,$E1038:$BL1038)+'FD inverse'!$A$27*$C1039/Setup!$B$17+INDEX('FD inverse'!$A$27:$BH$27,1,'FD mesh'!$B$15+1)*Setup!$B$22</f>
        <v>17.27258287883</v>
      </c>
      <c r="AD1039" s="0" t="n">
        <f aca="false">SUMPRODUCT('FD inverse'!$A$28:$BH$28,'FD mesh'!$B$84:$BI$84,$E1038:$BL1038)+'FD inverse'!$A$28*$C1039/Setup!$B$17+INDEX('FD inverse'!$A$28:$BH$28,1,'FD mesh'!$B$15+1)*Setup!$B$22</f>
        <v>16.7774113446296</v>
      </c>
      <c r="AE1039" s="0" t="n">
        <f aca="false">SUMPRODUCT('FD inverse'!$A$29:$BH$29,'FD mesh'!$B$84:$BI$84,$E1038:$BL1038)+'FD inverse'!$A$29*$C1039/Setup!$B$17+INDEX('FD inverse'!$A$29:$BH$29,1,'FD mesh'!$B$15+1)*Setup!$B$22</f>
        <v>16.2830291574063</v>
      </c>
      <c r="AF1039" s="0" t="n">
        <f aca="false">SUMPRODUCT('FD inverse'!$A$30:$BH$30,'FD mesh'!$B$84:$BI$84,$E1038:$BL1038)+'FD inverse'!$A$30*$C1039/Setup!$B$17+INDEX('FD inverse'!$A$30:$BH$30,1,'FD mesh'!$B$15+1)*Setup!$B$22</f>
        <v>15.7891833389539</v>
      </c>
      <c r="AG1039" s="0" t="n">
        <f aca="false">SUMPRODUCT('FD inverse'!$A$31:$BH$31,'FD mesh'!$B$84:$BI$84,$E1038:$BL1038)+'FD inverse'!$A$31*$C1039/Setup!$B$17+INDEX('FD inverse'!$A$31:$BH$31,1,'FD mesh'!$B$15+1)*Setup!$B$22</f>
        <v>15.2956247095621</v>
      </c>
      <c r="AH1039" s="0" t="n">
        <f aca="false">SUMPRODUCT('FD inverse'!$A$32:$BH$32,'FD mesh'!$B$84:$BI$84,$E1038:$BL1038)+'FD inverse'!$A$32*$C1039/Setup!$B$17+INDEX('FD inverse'!$A$32:$BH$32,1,'FD mesh'!$B$15+1)*Setup!$B$22</f>
        <v>15.2748574049043</v>
      </c>
      <c r="AI1039" s="0" t="n">
        <f aca="false">SUMPRODUCT('FD inverse'!$A$33:$BH$33,'FD mesh'!$B$84:$BI$84,$E1038:$BL1038)+'FD inverse'!$A$33*$C1039/Setup!$B$17+INDEX('FD inverse'!$A$33:$BH$33,1,'FD mesh'!$B$15+1)*Setup!$B$22</f>
        <v>15.2541430699478</v>
      </c>
      <c r="AJ1039" s="0" t="n">
        <f aca="false">SUMPRODUCT('FD inverse'!$A$34:$BH$34,'FD mesh'!$B$84:$BI$84,$E1038:$BL1038)+'FD inverse'!$A$34*$C1039/Setup!$B$17+INDEX('FD inverse'!$A$34:$BH$34,1,'FD mesh'!$B$15+1)*Setup!$B$22</f>
        <v>15.2334677798102</v>
      </c>
      <c r="AK1039" s="0" t="n">
        <f aca="false">SUMPRODUCT('FD inverse'!$A$35:$BH$35,'FD mesh'!$B$84:$BI$84,$E1038:$BL1038)+'FD inverse'!$A$35*$C1039/Setup!$B$17+INDEX('FD inverse'!$A$35:$BH$35,1,'FD mesh'!$B$15+1)*Setup!$B$22</f>
        <v>15.2128199843598</v>
      </c>
      <c r="AL1039" s="0" t="n">
        <f aca="false">SUMPRODUCT('FD inverse'!$A$36:$BH$36,'FD mesh'!$B$84:$BI$84,$E1038:$BL1038)+'FD inverse'!$A$36*$C1039/Setup!$B$17+INDEX('FD inverse'!$A$36:$BH$36,1,'FD mesh'!$B$15+1)*Setup!$B$22</f>
        <v>15.1921903166028</v>
      </c>
      <c r="AM1039" s="0" t="n">
        <f aca="false">SUMPRODUCT('FD inverse'!$A$37:$BH$37,'FD mesh'!$B$84:$BI$84,$E1038:$BL1038)+'FD inverse'!$A$37*$C1039/Setup!$B$17+INDEX('FD inverse'!$A$37:$BH$37,1,'FD mesh'!$B$15+1)*Setup!$B$22</f>
        <v>15.1715713989813</v>
      </c>
      <c r="AN1039" s="0" t="n">
        <f aca="false">SUMPRODUCT('FD inverse'!$A$38:$BH$38,'FD mesh'!$B$84:$BI$84,$E1038:$BL1038)+'FD inverse'!$A$38*$C1039/Setup!$B$17+INDEX('FD inverse'!$A$38:$BH$38,1,'FD mesh'!$B$15+1)*Setup!$B$22</f>
        <v>15.1509576486175</v>
      </c>
      <c r="AO1039" s="0" t="n">
        <f aca="false">SUMPRODUCT('FD inverse'!$A$39:$BH$39,'FD mesh'!$B$84:$BI$84,$E1038:$BL1038)+'FD inverse'!$A$39*$C1039/Setup!$B$17+INDEX('FD inverse'!$A$39:$BH$39,1,'FD mesh'!$B$15+1)*Setup!$B$22</f>
        <v>15.1303450822987</v>
      </c>
      <c r="AP1039" s="0" t="n">
        <f aca="false">SUMPRODUCT('FD inverse'!$A$40:$BH$40,'FD mesh'!$B$84:$BI$84,$E1038:$BL1038)+'FD inverse'!$A$40*$C1039/Setup!$B$17+INDEX('FD inverse'!$A$40:$BH$40,1,'FD mesh'!$B$15+1)*Setup!$B$22</f>
        <v>15.1097311217715</v>
      </c>
      <c r="AQ1039" s="0" t="n">
        <f aca="false">SUMPRODUCT('FD inverse'!$A$41:$BH$41,'FD mesh'!$B$84:$BI$84,$E1038:$BL1038)+'FD inverse'!$A$41*$C1039/Setup!$B$17+INDEX('FD inverse'!$A$41:$BH$41,1,'FD mesh'!$B$15+1)*Setup!$B$22</f>
        <v>15.0891143997229</v>
      </c>
      <c r="AR1039" s="0" t="n">
        <f aca="false">SUMPRODUCT('FD inverse'!$A$42:$BH$42,'FD mesh'!$B$84:$BI$84,$E1038:$BL1038)+'FD inverse'!$A$42*$C1039/Setup!$B$17+INDEX('FD inverse'!$A$42:$BH$42,1,'FD mesh'!$B$15+1)*Setup!$B$22</f>
        <v>15.0684945666498</v>
      </c>
      <c r="AS1039" s="0" t="n">
        <f aca="false">SUMPRODUCT('FD inverse'!$A$43:$BH$43,'FD mesh'!$B$84:$BI$84,$E1038:$BL1038)+'FD inverse'!$A$43*$C1039/Setup!$B$17+INDEX('FD inverse'!$A$43:$BH$43,1,'FD mesh'!$B$15+1)*Setup!$B$22</f>
        <v>0</v>
      </c>
      <c r="AT1039" s="0" t="n">
        <f aca="false">SUMPRODUCT('FD inverse'!$A$44:$BH$44,'FD mesh'!$B$84:$BI$84,$E1038:$BL1038)+'FD inverse'!$A$44*$C1039/Setup!$B$17+INDEX('FD inverse'!$A$44:$BH$44,1,'FD mesh'!$B$15+1)*Setup!$B$22</f>
        <v>0</v>
      </c>
      <c r="AU1039" s="0" t="n">
        <f aca="false">SUMPRODUCT('FD inverse'!$A$45:$BH$45,'FD mesh'!$B$84:$BI$84,$E1038:$BL1038)+'FD inverse'!$A$45*$C1039/Setup!$B$17+INDEX('FD inverse'!$A$45:$BH$45,1,'FD mesh'!$B$15+1)*Setup!$B$22</f>
        <v>0</v>
      </c>
      <c r="AV1039" s="0" t="n">
        <f aca="false">SUMPRODUCT('FD inverse'!$A$46:$BH$46,'FD mesh'!$B$84:$BI$84,$E1038:$BL1038)+'FD inverse'!$A$46*$C1039/Setup!$B$17+INDEX('FD inverse'!$A$46:$BH$46,1,'FD mesh'!$B$15+1)*Setup!$B$22</f>
        <v>0</v>
      </c>
      <c r="AW1039" s="0" t="n">
        <f aca="false">SUMPRODUCT('FD inverse'!$A$47:$BH$47,'FD mesh'!$B$84:$BI$84,$E1038:$BL1038)+'FD inverse'!$A$47*$C1039/Setup!$B$17+INDEX('FD inverse'!$A$47:$BH$47,1,'FD mesh'!$B$15+1)*Setup!$B$22</f>
        <v>0</v>
      </c>
      <c r="AX1039" s="0" t="n">
        <f aca="false">SUMPRODUCT('FD inverse'!$A$48:$BH$48,'FD mesh'!$B$84:$BI$84,$E1038:$BL1038)+'FD inverse'!$A$48*$C1039/Setup!$B$17+INDEX('FD inverse'!$A$48:$BH$48,1,'FD mesh'!$B$15+1)*Setup!$B$22</f>
        <v>0</v>
      </c>
      <c r="AY1039" s="0" t="n">
        <f aca="false">SUMPRODUCT('FD inverse'!$A$49:$BH$49,'FD mesh'!$B$84:$BI$84,$E1038:$BL1038)+'FD inverse'!$A$49*$C1039/Setup!$B$17+INDEX('FD inverse'!$A$49:$BH$49,1,'FD mesh'!$B$15+1)*Setup!$B$22</f>
        <v>0</v>
      </c>
      <c r="AZ1039" s="0" t="n">
        <f aca="false">SUMPRODUCT('FD inverse'!$A$50:$BH$50,'FD mesh'!$B$84:$BI$84,$E1038:$BL1038)+'FD inverse'!$A$50*$C1039/Setup!$B$17+INDEX('FD inverse'!$A$50:$BH$50,1,'FD mesh'!$B$15+1)*Setup!$B$22</f>
        <v>0</v>
      </c>
      <c r="BA1039" s="0" t="n">
        <f aca="false">SUMPRODUCT('FD inverse'!$A$51:$BH$51,'FD mesh'!$B$84:$BI$84,$E1038:$BL1038)+'FD inverse'!$A$51*$C1039/Setup!$B$17+INDEX('FD inverse'!$A$51:$BH$51,1,'FD mesh'!$B$15+1)*Setup!$B$22</f>
        <v>0</v>
      </c>
      <c r="BB1039" s="0" t="n">
        <f aca="false">SUMPRODUCT('FD inverse'!$A$52:$BH$52,'FD mesh'!$B$84:$BI$84,$E1038:$BL1038)+'FD inverse'!$A$52*$C1039/Setup!$B$17+INDEX('FD inverse'!$A$52:$BH$52,1,'FD mesh'!$B$15+1)*Setup!$B$22</f>
        <v>0</v>
      </c>
      <c r="BC1039" s="0" t="n">
        <f aca="false">SUMPRODUCT('FD inverse'!$A$53:$BH$53,'FD mesh'!$B$84:$BI$84,$E1038:$BL1038)+'FD inverse'!$A$53*$C1039/Setup!$B$17+INDEX('FD inverse'!$A$53:$BH$53,1,'FD mesh'!$B$15+1)*Setup!$B$22</f>
        <v>0</v>
      </c>
      <c r="BD1039" s="0" t="n">
        <f aca="false">SUMPRODUCT('FD inverse'!$A$54:$BH$54,'FD mesh'!$B$84:$BI$84,$E1038:$BL1038)+'FD inverse'!$A$54*$C1039/Setup!$B$17+INDEX('FD inverse'!$A$54:$BH$54,1,'FD mesh'!$B$15+1)*Setup!$B$22</f>
        <v>0</v>
      </c>
      <c r="BE1039" s="0" t="n">
        <f aca="false">SUMPRODUCT('FD inverse'!$A$55:$BH$55,'FD mesh'!$B$84:$BI$84,$E1038:$BL1038)+'FD inverse'!$A$55*$C1039/Setup!$B$17+INDEX('FD inverse'!$A$55:$BH$55,1,'FD mesh'!$B$15+1)*Setup!$B$22</f>
        <v>0</v>
      </c>
      <c r="BF1039" s="0" t="n">
        <f aca="false">SUMPRODUCT('FD inverse'!$A$56:$BH$56,'FD mesh'!$B$84:$BI$84,$E1038:$BL1038)+'FD inverse'!$A$56*$C1039/Setup!$B$17+INDEX('FD inverse'!$A$56:$BH$56,1,'FD mesh'!$B$15+1)*Setup!$B$22</f>
        <v>0</v>
      </c>
      <c r="BG1039" s="0" t="n">
        <f aca="false">SUMPRODUCT('FD inverse'!$A$57:$BH$57,'FD mesh'!$B$84:$BI$84,$E1038:$BL1038)+'FD inverse'!$A$57*$C1039/Setup!$B$17+INDEX('FD inverse'!$A$57:$BH$57,1,'FD mesh'!$B$15+1)*Setup!$B$22</f>
        <v>0</v>
      </c>
      <c r="BH1039" s="0" t="n">
        <f aca="false">SUMPRODUCT('FD inverse'!$A$58:$BH$58,'FD mesh'!$B$84:$BI$84,$E1038:$BL1038)+'FD inverse'!$A$58*$C1039/Setup!$B$17+INDEX('FD inverse'!$A$58:$BH$58,1,'FD mesh'!$B$15+1)*Setup!$B$22</f>
        <v>0</v>
      </c>
      <c r="BI1039" s="0" t="n">
        <f aca="false">SUMPRODUCT('FD inverse'!$A$59:$BH$59,'FD mesh'!$B$84:$BI$84,$E1038:$BL1038)+'FD inverse'!$A$59*$C1039/Setup!$B$17+INDEX('FD inverse'!$A$59:$BH$59,1,'FD mesh'!$B$15+1)*Setup!$B$22</f>
        <v>0</v>
      </c>
      <c r="BJ1039" s="0" t="n">
        <f aca="false">SUMPRODUCT('FD inverse'!$A$60:$BH$60,'FD mesh'!$B$84:$BI$84,$E1038:$BL1038)+'FD inverse'!$A$60*$C1039/Setup!$B$17+INDEX('FD inverse'!$A$60:$BH$60,1,'FD mesh'!$B$15+1)*Setup!$B$22</f>
        <v>0</v>
      </c>
      <c r="BK1039" s="0" t="n">
        <f aca="false">SUMPRODUCT('FD inverse'!$A$61:$BH$61,'FD mesh'!$B$84:$BI$84,$E1038:$BL1038)+'FD inverse'!$A$61*$C1039/Setup!$B$17+INDEX('FD inverse'!$A$61:$BH$61,1,'FD mesh'!$B$15+1)*Setup!$B$22</f>
        <v>0</v>
      </c>
      <c r="BL1039" s="0" t="n">
        <f aca="false">SUMPRODUCT('FD inverse'!$A$62:$BH$62,'FD mesh'!$B$84:$BI$84,$E1038:$BL1038)+'FD inverse'!$A$62*$C1039/Setup!$B$17+INDEX('FD inverse'!$A$62:$BH$62,1,'FD mesh'!$B$15+1)*Setup!$B$22</f>
        <v>0</v>
      </c>
    </row>
    <row r="1040" customFormat="false" ht="15" hidden="false" customHeight="false" outlineLevel="0" collapsed="false">
      <c r="A1040" s="0" t="n">
        <v>1035</v>
      </c>
      <c r="B1040" s="0" t="n">
        <f aca="false">A1040*Setup!$B$11/3600</f>
        <v>86.25</v>
      </c>
      <c r="C1040" s="0" t="n">
        <f aca="false">Setup!$B$7+Setup!$B$8*COS(2*PI()*(B1040-Setup!$B$9)/24)</f>
        <v>27.5874909661308</v>
      </c>
      <c r="D1040" s="0" t="n">
        <f aca="false">(C1040-E1040)/Setup!$B$17</f>
        <v>14.4356514091852</v>
      </c>
      <c r="E1040" s="0" t="n">
        <f aca="false">SUMPRODUCT('FD inverse'!$A$3:$BH$3,'FD mesh'!$B$84:$BI$84,$E1039:$BL1039)+'FD inverse'!$A$3*$C1040/Setup!$B$17+INDEX('FD inverse'!$A$3:$BH$3,1,'FD mesh'!$B$15+1)*Setup!$B$22</f>
        <v>25.7108562829367</v>
      </c>
      <c r="F1040" s="0" t="n">
        <f aca="false">SUMPRODUCT('FD inverse'!$A$4:$BH$4,'FD mesh'!$B$84:$BI$84,$E1039:$BL1039)+'FD inverse'!$A$4*$C1040/Setup!$B$17+INDEX('FD inverse'!$A$4:$BH$4,1,'FD mesh'!$B$15+1)*Setup!$B$22</f>
        <v>25.2882254581846</v>
      </c>
      <c r="G1040" s="0" t="n">
        <f aca="false">SUMPRODUCT('FD inverse'!$A$5:$BH$5,'FD mesh'!$B$84:$BI$84,$E1039:$BL1039)+'FD inverse'!$A$5*$C1040/Setup!$B$17+INDEX('FD inverse'!$A$5:$BH$5,1,'FD mesh'!$B$15+1)*Setup!$B$22</f>
        <v>24.8787969571506</v>
      </c>
      <c r="H1040" s="0" t="n">
        <f aca="false">SUMPRODUCT('FD inverse'!$A$6:$BH$6,'FD mesh'!$B$84:$BI$84,$E1039:$BL1039)+'FD inverse'!$A$6*$C1040/Setup!$B$17+INDEX('FD inverse'!$A$6:$BH$6,1,'FD mesh'!$B$15+1)*Setup!$B$22</f>
        <v>23.5237128328303</v>
      </c>
      <c r="I1040" s="0" t="n">
        <f aca="false">SUMPRODUCT('FD inverse'!$A$7:$BH$7,'FD mesh'!$B$84:$BI$84,$E1039:$BL1039)+'FD inverse'!$A$7*$C1040/Setup!$B$17+INDEX('FD inverse'!$A$7:$BH$7,1,'FD mesh'!$B$15+1)*Setup!$B$22</f>
        <v>23.40984571206</v>
      </c>
      <c r="J1040" s="0" t="n">
        <f aca="false">SUMPRODUCT('FD inverse'!$A$8:$BH$8,'FD mesh'!$B$84:$BI$84,$E1039:$BL1039)+'FD inverse'!$A$8*$C1040/Setup!$B$17+INDEX('FD inverse'!$A$8:$BH$8,1,'FD mesh'!$B$15+1)*Setup!$B$22</f>
        <v>23.3076708999763</v>
      </c>
      <c r="K1040" s="0" t="n">
        <f aca="false">SUMPRODUCT('FD inverse'!$A$9:$BH$9,'FD mesh'!$B$84:$BI$84,$E1039:$BL1039)+'FD inverse'!$A$9*$C1040/Setup!$B$17+INDEX('FD inverse'!$A$9:$BH$9,1,'FD mesh'!$B$15+1)*Setup!$B$22</f>
        <v>23.2167772626289</v>
      </c>
      <c r="L1040" s="0" t="n">
        <f aca="false">SUMPRODUCT('FD inverse'!$A$10:$BH$10,'FD mesh'!$B$84:$BI$84,$E1039:$BL1039)+'FD inverse'!$A$10*$C1040/Setup!$B$17+INDEX('FD inverse'!$A$10:$BH$10,1,'FD mesh'!$B$15+1)*Setup!$B$22</f>
        <v>23.1367677416013</v>
      </c>
      <c r="M1040" s="0" t="n">
        <f aca="false">SUMPRODUCT('FD inverse'!$A$11:$BH$11,'FD mesh'!$B$84:$BI$84,$E1039:$BL1039)+'FD inverse'!$A$11*$C1040/Setup!$B$17+INDEX('FD inverse'!$A$11:$BH$11,1,'FD mesh'!$B$15+1)*Setup!$B$22</f>
        <v>23.0672713772533</v>
      </c>
      <c r="N1040" s="0" t="n">
        <f aca="false">SUMPRODUCT('FD inverse'!$A$12:$BH$12,'FD mesh'!$B$84:$BI$84,$E1039:$BL1039)+'FD inverse'!$A$12*$C1040/Setup!$B$17+INDEX('FD inverse'!$A$12:$BH$12,1,'FD mesh'!$B$15+1)*Setup!$B$22</f>
        <v>23.0079535633234</v>
      </c>
      <c r="O1040" s="0" t="n">
        <f aca="false">SUMPRODUCT('FD inverse'!$A$13:$BH$13,'FD mesh'!$B$84:$BI$84,$E1039:$BL1039)+'FD inverse'!$A$13*$C1040/Setup!$B$17+INDEX('FD inverse'!$A$13:$BH$13,1,'FD mesh'!$B$15+1)*Setup!$B$22</f>
        <v>22.9585245977152</v>
      </c>
      <c r="P1040" s="0" t="n">
        <f aca="false">SUMPRODUCT('FD inverse'!$A$14:$BH$14,'FD mesh'!$B$84:$BI$84,$E1039:$BL1039)+'FD inverse'!$A$14*$C1040/Setup!$B$17+INDEX('FD inverse'!$A$14:$BH$14,1,'FD mesh'!$B$15+1)*Setup!$B$22</f>
        <v>22.9187465877083</v>
      </c>
      <c r="Q1040" s="0" t="n">
        <f aca="false">SUMPRODUCT('FD inverse'!$A$15:$BH$15,'FD mesh'!$B$84:$BI$84,$E1039:$BL1039)+'FD inverse'!$A$15*$C1040/Setup!$B$17+INDEX('FD inverse'!$A$15:$BH$15,1,'FD mesh'!$B$15+1)*Setup!$B$22</f>
        <v>22.8884387598514</v>
      </c>
      <c r="R1040" s="0" t="n">
        <f aca="false">SUMPRODUCT('FD inverse'!$A$16:$BH$16,'FD mesh'!$B$84:$BI$84,$E1039:$BL1039)+'FD inverse'!$A$16*$C1040/Setup!$B$17+INDEX('FD inverse'!$A$16:$BH$16,1,'FD mesh'!$B$15+1)*Setup!$B$22</f>
        <v>22.8674812156826</v>
      </c>
      <c r="S1040" s="0" t="n">
        <f aca="false">SUMPRODUCT('FD inverse'!$A$17:$BH$17,'FD mesh'!$B$84:$BI$84,$E1039:$BL1039)+'FD inverse'!$A$17*$C1040/Setup!$B$17+INDEX('FD inverse'!$A$17:$BH$17,1,'FD mesh'!$B$15+1)*Setup!$B$22</f>
        <v>22.3431933246941</v>
      </c>
      <c r="T1040" s="0" t="n">
        <f aca="false">SUMPRODUCT('FD inverse'!$A$18:$BH$18,'FD mesh'!$B$84:$BI$84,$E1039:$BL1039)+'FD inverse'!$A$18*$C1040/Setup!$B$17+INDEX('FD inverse'!$A$18:$BH$18,1,'FD mesh'!$B$15+1)*Setup!$B$22</f>
        <v>21.8231485532172</v>
      </c>
      <c r="U1040" s="0" t="n">
        <f aca="false">SUMPRODUCT('FD inverse'!$A$19:$BH$19,'FD mesh'!$B$84:$BI$84,$E1039:$BL1039)+'FD inverse'!$A$19*$C1040/Setup!$B$17+INDEX('FD inverse'!$A$19:$BH$19,1,'FD mesh'!$B$15+1)*Setup!$B$22</f>
        <v>21.3069699552017</v>
      </c>
      <c r="V1040" s="0" t="n">
        <f aca="false">SUMPRODUCT('FD inverse'!$A$20:$BH$20,'FD mesh'!$B$84:$BI$84,$E1039:$BL1039)+'FD inverse'!$A$20*$C1040/Setup!$B$17+INDEX('FD inverse'!$A$20:$BH$20,1,'FD mesh'!$B$15+1)*Setup!$B$22</f>
        <v>20.7942958543272</v>
      </c>
      <c r="W1040" s="0" t="n">
        <f aca="false">SUMPRODUCT('FD inverse'!$A$21:$BH$21,'FD mesh'!$B$84:$BI$84,$E1039:$BL1039)+'FD inverse'!$A$21*$C1040/Setup!$B$17+INDEX('FD inverse'!$A$21:$BH$21,1,'FD mesh'!$B$15+1)*Setup!$B$22</f>
        <v>20.2847792982044</v>
      </c>
      <c r="X1040" s="0" t="n">
        <f aca="false">SUMPRODUCT('FD inverse'!$A$22:$BH$22,'FD mesh'!$B$84:$BI$84,$E1039:$BL1039)+'FD inverse'!$A$22*$C1040/Setup!$B$17+INDEX('FD inverse'!$A$22:$BH$22,1,'FD mesh'!$B$15+1)*Setup!$B$22</f>
        <v>19.7780873731417</v>
      </c>
      <c r="Y1040" s="0" t="n">
        <f aca="false">SUMPRODUCT('FD inverse'!$A$23:$BH$23,'FD mesh'!$B$84:$BI$84,$E1039:$BL1039)+'FD inverse'!$A$23*$C1040/Setup!$B$17+INDEX('FD inverse'!$A$23:$BH$23,1,'FD mesh'!$B$15+1)*Setup!$B$22</f>
        <v>19.2739003934668</v>
      </c>
      <c r="Z1040" s="0" t="n">
        <f aca="false">SUMPRODUCT('FD inverse'!$A$24:$BH$24,'FD mesh'!$B$84:$BI$84,$E1039:$BL1039)+'FD inverse'!$A$24*$C1040/Setup!$B$17+INDEX('FD inverse'!$A$24:$BH$24,1,'FD mesh'!$B$15+1)*Setup!$B$22</f>
        <v>18.7719109787923</v>
      </c>
      <c r="AA1040" s="0" t="n">
        <f aca="false">SUMPRODUCT('FD inverse'!$A$25:$BH$25,'FD mesh'!$B$84:$BI$84,$E1039:$BL1039)+'FD inverse'!$A$25*$C1040/Setup!$B$17+INDEX('FD inverse'!$A$25:$BH$25,1,'FD mesh'!$B$15+1)*Setup!$B$22</f>
        <v>18.2718230320497</v>
      </c>
      <c r="AB1040" s="0" t="n">
        <f aca="false">SUMPRODUCT('FD inverse'!$A$26:$BH$26,'FD mesh'!$B$84:$BI$84,$E1039:$BL1039)+'FD inverse'!$A$26*$C1040/Setup!$B$17+INDEX('FD inverse'!$A$26:$BH$26,1,'FD mesh'!$B$15+1)*Setup!$B$22</f>
        <v>17.7733506305931</v>
      </c>
      <c r="AC1040" s="0" t="n">
        <f aca="false">SUMPRODUCT('FD inverse'!$A$27:$BH$27,'FD mesh'!$B$84:$BI$84,$E1039:$BL1039)+'FD inverse'!$A$27*$C1040/Setup!$B$17+INDEX('FD inverse'!$A$27:$BH$27,1,'FD mesh'!$B$15+1)*Setup!$B$22</f>
        <v>17.2762168421903</v>
      </c>
      <c r="AD1040" s="0" t="n">
        <f aca="false">SUMPRODUCT('FD inverse'!$A$28:$BH$28,'FD mesh'!$B$84:$BI$84,$E1039:$BL1039)+'FD inverse'!$A$28*$C1040/Setup!$B$17+INDEX('FD inverse'!$A$28:$BH$28,1,'FD mesh'!$B$15+1)*Setup!$B$22</f>
        <v>16.7801524772907</v>
      </c>
      <c r="AE1040" s="0" t="n">
        <f aca="false">SUMPRODUCT('FD inverse'!$A$29:$BH$29,'FD mesh'!$B$84:$BI$84,$E1039:$BL1039)+'FD inverse'!$A$29*$C1040/Setup!$B$17+INDEX('FD inverse'!$A$29:$BH$29,1,'FD mesh'!$B$15+1)*Setup!$B$22</f>
        <v>16.2848947885742</v>
      </c>
      <c r="AF1040" s="0" t="n">
        <f aca="false">SUMPRODUCT('FD inverse'!$A$30:$BH$30,'FD mesh'!$B$84:$BI$84,$E1039:$BL1039)+'FD inverse'!$A$30*$C1040/Setup!$B$17+INDEX('FD inverse'!$A$30:$BH$30,1,'FD mesh'!$B$15+1)*Setup!$B$22</f>
        <v>15.7901861284585</v>
      </c>
      <c r="AG1040" s="0" t="n">
        <f aca="false">SUMPRODUCT('FD inverse'!$A$31:$BH$31,'FD mesh'!$B$84:$BI$84,$E1039:$BL1039)+'FD inverse'!$A$31*$C1040/Setup!$B$17+INDEX('FD inverse'!$A$31:$BH$31,1,'FD mesh'!$B$15+1)*Setup!$B$22</f>
        <v>15.2957725749685</v>
      </c>
      <c r="AH1040" s="0" t="n">
        <f aca="false">SUMPRODUCT('FD inverse'!$A$32:$BH$32,'FD mesh'!$B$84:$BI$84,$E1039:$BL1039)+'FD inverse'!$A$32*$C1040/Setup!$B$17+INDEX('FD inverse'!$A$32:$BH$32,1,'FD mesh'!$B$15+1)*Setup!$B$22</f>
        <v>15.2749720000804</v>
      </c>
      <c r="AI1040" s="0" t="n">
        <f aca="false">SUMPRODUCT('FD inverse'!$A$33:$BH$33,'FD mesh'!$B$84:$BI$84,$E1039:$BL1039)+'FD inverse'!$A$33*$C1040/Setup!$B$17+INDEX('FD inverse'!$A$33:$BH$33,1,'FD mesh'!$B$15+1)*Setup!$B$22</f>
        <v>15.2542294359099</v>
      </c>
      <c r="AJ1040" s="0" t="n">
        <f aca="false">SUMPRODUCT('FD inverse'!$A$34:$BH$34,'FD mesh'!$B$84:$BI$84,$E1039:$BL1039)+'FD inverse'!$A$34*$C1040/Setup!$B$17+INDEX('FD inverse'!$A$34:$BH$34,1,'FD mesh'!$B$15+1)*Setup!$B$22</f>
        <v>15.2335305921788</v>
      </c>
      <c r="AK1040" s="0" t="n">
        <f aca="false">SUMPRODUCT('FD inverse'!$A$35:$BH$35,'FD mesh'!$B$84:$BI$84,$E1039:$BL1039)+'FD inverse'!$A$35*$C1040/Setup!$B$17+INDEX('FD inverse'!$A$35:$BH$35,1,'FD mesh'!$B$15+1)*Setup!$B$22</f>
        <v>15.2128635455154</v>
      </c>
      <c r="AL1040" s="0" t="n">
        <f aca="false">SUMPRODUCT('FD inverse'!$A$36:$BH$36,'FD mesh'!$B$84:$BI$84,$E1039:$BL1039)+'FD inverse'!$A$36*$C1040/Setup!$B$17+INDEX('FD inverse'!$A$36:$BH$36,1,'FD mesh'!$B$15+1)*Setup!$B$22</f>
        <v>15.1922185505125</v>
      </c>
      <c r="AM1040" s="0" t="n">
        <f aca="false">SUMPRODUCT('FD inverse'!$A$37:$BH$37,'FD mesh'!$B$84:$BI$84,$E1039:$BL1039)+'FD inverse'!$A$37*$C1040/Setup!$B$17+INDEX('FD inverse'!$A$37:$BH$37,1,'FD mesh'!$B$15+1)*Setup!$B$22</f>
        <v>15.1715878481649</v>
      </c>
      <c r="AN1040" s="0" t="n">
        <f aca="false">SUMPRODUCT('FD inverse'!$A$38:$BH$38,'FD mesh'!$B$84:$BI$84,$E1039:$BL1039)+'FD inverse'!$A$38*$C1040/Setup!$B$17+INDEX('FD inverse'!$A$38:$BH$38,1,'FD mesh'!$B$15+1)*Setup!$B$22</f>
        <v>15.1509654727729</v>
      </c>
      <c r="AO1040" s="0" t="n">
        <f aca="false">SUMPRODUCT('FD inverse'!$A$39:$BH$39,'FD mesh'!$B$84:$BI$84,$E1039:$BL1039)+'FD inverse'!$A$39*$C1040/Setup!$B$17+INDEX('FD inverse'!$A$39:$BH$39,1,'FD mesh'!$B$15+1)*Setup!$B$22</f>
        <v>15.1303470581486</v>
      </c>
      <c r="AP1040" s="0" t="n">
        <f aca="false">SUMPRODUCT('FD inverse'!$A$40:$BH$40,'FD mesh'!$B$84:$BI$84,$E1039:$BL1039)+'FD inverse'!$A$40*$C1040/Setup!$B$17+INDEX('FD inverse'!$A$40:$BH$40,1,'FD mesh'!$B$15+1)*Setup!$B$22</f>
        <v>15.109729643745</v>
      </c>
      <c r="AQ1040" s="0" t="n">
        <f aca="false">SUMPRODUCT('FD inverse'!$A$41:$BH$41,'FD mesh'!$B$84:$BI$84,$E1039:$BL1039)+'FD inverse'!$A$41*$C1040/Setup!$B$17+INDEX('FD inverse'!$A$41:$BH$41,1,'FD mesh'!$B$15+1)*Setup!$B$22</f>
        <v>15.0891114811304</v>
      </c>
      <c r="AR1040" s="0" t="n">
        <f aca="false">SUMPRODUCT('FD inverse'!$A$42:$BH$42,'FD mesh'!$B$84:$BI$84,$E1039:$BL1039)+'FD inverse'!$A$42*$C1040/Setup!$B$17+INDEX('FD inverse'!$A$42:$BH$42,1,'FD mesh'!$B$15+1)*Setup!$B$22</f>
        <v>15.0684918410571</v>
      </c>
      <c r="AS1040" s="0" t="n">
        <f aca="false">SUMPRODUCT('FD inverse'!$A$43:$BH$43,'FD mesh'!$B$84:$BI$84,$E1039:$BL1039)+'FD inverse'!$A$43*$C1040/Setup!$B$17+INDEX('FD inverse'!$A$43:$BH$43,1,'FD mesh'!$B$15+1)*Setup!$B$22</f>
        <v>0</v>
      </c>
      <c r="AT1040" s="0" t="n">
        <f aca="false">SUMPRODUCT('FD inverse'!$A$44:$BH$44,'FD mesh'!$B$84:$BI$84,$E1039:$BL1039)+'FD inverse'!$A$44*$C1040/Setup!$B$17+INDEX('FD inverse'!$A$44:$BH$44,1,'FD mesh'!$B$15+1)*Setup!$B$22</f>
        <v>0</v>
      </c>
      <c r="AU1040" s="0" t="n">
        <f aca="false">SUMPRODUCT('FD inverse'!$A$45:$BH$45,'FD mesh'!$B$84:$BI$84,$E1039:$BL1039)+'FD inverse'!$A$45*$C1040/Setup!$B$17+INDEX('FD inverse'!$A$45:$BH$45,1,'FD mesh'!$B$15+1)*Setup!$B$22</f>
        <v>0</v>
      </c>
      <c r="AV1040" s="0" t="n">
        <f aca="false">SUMPRODUCT('FD inverse'!$A$46:$BH$46,'FD mesh'!$B$84:$BI$84,$E1039:$BL1039)+'FD inverse'!$A$46*$C1040/Setup!$B$17+INDEX('FD inverse'!$A$46:$BH$46,1,'FD mesh'!$B$15+1)*Setup!$B$22</f>
        <v>0</v>
      </c>
      <c r="AW1040" s="0" t="n">
        <f aca="false">SUMPRODUCT('FD inverse'!$A$47:$BH$47,'FD mesh'!$B$84:$BI$84,$E1039:$BL1039)+'FD inverse'!$A$47*$C1040/Setup!$B$17+INDEX('FD inverse'!$A$47:$BH$47,1,'FD mesh'!$B$15+1)*Setup!$B$22</f>
        <v>0</v>
      </c>
      <c r="AX1040" s="0" t="n">
        <f aca="false">SUMPRODUCT('FD inverse'!$A$48:$BH$48,'FD mesh'!$B$84:$BI$84,$E1039:$BL1039)+'FD inverse'!$A$48*$C1040/Setup!$B$17+INDEX('FD inverse'!$A$48:$BH$48,1,'FD mesh'!$B$15+1)*Setup!$B$22</f>
        <v>0</v>
      </c>
      <c r="AY1040" s="0" t="n">
        <f aca="false">SUMPRODUCT('FD inverse'!$A$49:$BH$49,'FD mesh'!$B$84:$BI$84,$E1039:$BL1039)+'FD inverse'!$A$49*$C1040/Setup!$B$17+INDEX('FD inverse'!$A$49:$BH$49,1,'FD mesh'!$B$15+1)*Setup!$B$22</f>
        <v>0</v>
      </c>
      <c r="AZ1040" s="0" t="n">
        <f aca="false">SUMPRODUCT('FD inverse'!$A$50:$BH$50,'FD mesh'!$B$84:$BI$84,$E1039:$BL1039)+'FD inverse'!$A$50*$C1040/Setup!$B$17+INDEX('FD inverse'!$A$50:$BH$50,1,'FD mesh'!$B$15+1)*Setup!$B$22</f>
        <v>0</v>
      </c>
      <c r="BA1040" s="0" t="n">
        <f aca="false">SUMPRODUCT('FD inverse'!$A$51:$BH$51,'FD mesh'!$B$84:$BI$84,$E1039:$BL1039)+'FD inverse'!$A$51*$C1040/Setup!$B$17+INDEX('FD inverse'!$A$51:$BH$51,1,'FD mesh'!$B$15+1)*Setup!$B$22</f>
        <v>0</v>
      </c>
      <c r="BB1040" s="0" t="n">
        <f aca="false">SUMPRODUCT('FD inverse'!$A$52:$BH$52,'FD mesh'!$B$84:$BI$84,$E1039:$BL1039)+'FD inverse'!$A$52*$C1040/Setup!$B$17+INDEX('FD inverse'!$A$52:$BH$52,1,'FD mesh'!$B$15+1)*Setup!$B$22</f>
        <v>0</v>
      </c>
      <c r="BC1040" s="0" t="n">
        <f aca="false">SUMPRODUCT('FD inverse'!$A$53:$BH$53,'FD mesh'!$B$84:$BI$84,$E1039:$BL1039)+'FD inverse'!$A$53*$C1040/Setup!$B$17+INDEX('FD inverse'!$A$53:$BH$53,1,'FD mesh'!$B$15+1)*Setup!$B$22</f>
        <v>0</v>
      </c>
      <c r="BD1040" s="0" t="n">
        <f aca="false">SUMPRODUCT('FD inverse'!$A$54:$BH$54,'FD mesh'!$B$84:$BI$84,$E1039:$BL1039)+'FD inverse'!$A$54*$C1040/Setup!$B$17+INDEX('FD inverse'!$A$54:$BH$54,1,'FD mesh'!$B$15+1)*Setup!$B$22</f>
        <v>0</v>
      </c>
      <c r="BE1040" s="0" t="n">
        <f aca="false">SUMPRODUCT('FD inverse'!$A$55:$BH$55,'FD mesh'!$B$84:$BI$84,$E1039:$BL1039)+'FD inverse'!$A$55*$C1040/Setup!$B$17+INDEX('FD inverse'!$A$55:$BH$55,1,'FD mesh'!$B$15+1)*Setup!$B$22</f>
        <v>0</v>
      </c>
      <c r="BF1040" s="0" t="n">
        <f aca="false">SUMPRODUCT('FD inverse'!$A$56:$BH$56,'FD mesh'!$B$84:$BI$84,$E1039:$BL1039)+'FD inverse'!$A$56*$C1040/Setup!$B$17+INDEX('FD inverse'!$A$56:$BH$56,1,'FD mesh'!$B$15+1)*Setup!$B$22</f>
        <v>0</v>
      </c>
      <c r="BG1040" s="0" t="n">
        <f aca="false">SUMPRODUCT('FD inverse'!$A$57:$BH$57,'FD mesh'!$B$84:$BI$84,$E1039:$BL1039)+'FD inverse'!$A$57*$C1040/Setup!$B$17+INDEX('FD inverse'!$A$57:$BH$57,1,'FD mesh'!$B$15+1)*Setup!$B$22</f>
        <v>0</v>
      </c>
      <c r="BH1040" s="0" t="n">
        <f aca="false">SUMPRODUCT('FD inverse'!$A$58:$BH$58,'FD mesh'!$B$84:$BI$84,$E1039:$BL1039)+'FD inverse'!$A$58*$C1040/Setup!$B$17+INDEX('FD inverse'!$A$58:$BH$58,1,'FD mesh'!$B$15+1)*Setup!$B$22</f>
        <v>0</v>
      </c>
      <c r="BI1040" s="0" t="n">
        <f aca="false">SUMPRODUCT('FD inverse'!$A$59:$BH$59,'FD mesh'!$B$84:$BI$84,$E1039:$BL1039)+'FD inverse'!$A$59*$C1040/Setup!$B$17+INDEX('FD inverse'!$A$59:$BH$59,1,'FD mesh'!$B$15+1)*Setup!$B$22</f>
        <v>0</v>
      </c>
      <c r="BJ1040" s="0" t="n">
        <f aca="false">SUMPRODUCT('FD inverse'!$A$60:$BH$60,'FD mesh'!$B$84:$BI$84,$E1039:$BL1039)+'FD inverse'!$A$60*$C1040/Setup!$B$17+INDEX('FD inverse'!$A$60:$BH$60,1,'FD mesh'!$B$15+1)*Setup!$B$22</f>
        <v>0</v>
      </c>
      <c r="BK1040" s="0" t="n">
        <f aca="false">SUMPRODUCT('FD inverse'!$A$61:$BH$61,'FD mesh'!$B$84:$BI$84,$E1039:$BL1039)+'FD inverse'!$A$61*$C1040/Setup!$B$17+INDEX('FD inverse'!$A$61:$BH$61,1,'FD mesh'!$B$15+1)*Setup!$B$22</f>
        <v>0</v>
      </c>
      <c r="BL1040" s="0" t="n">
        <f aca="false">SUMPRODUCT('FD inverse'!$A$62:$BH$62,'FD mesh'!$B$84:$BI$84,$E1039:$BL1039)+'FD inverse'!$A$62*$C1040/Setup!$B$17+INDEX('FD inverse'!$A$62:$BH$62,1,'FD mesh'!$B$15+1)*Setup!$B$22</f>
        <v>0</v>
      </c>
    </row>
    <row r="1041" customFormat="false" ht="15" hidden="false" customHeight="false" outlineLevel="0" collapsed="false">
      <c r="A1041" s="0" t="n">
        <v>1036</v>
      </c>
      <c r="B1041" s="0" t="n">
        <f aca="false">A1041*Setup!$B$11/3600</f>
        <v>86.3333333333333</v>
      </c>
      <c r="C1041" s="0" t="n">
        <f aca="false">Setup!$B$7+Setup!$B$8*COS(2*PI()*(B1041-Setup!$B$9)/24)</f>
        <v>27.6252311481466</v>
      </c>
      <c r="D1041" s="0" t="n">
        <f aca="false">(C1041-E1041)/Setup!$B$17</f>
        <v>14.4850138507585</v>
      </c>
      <c r="E1041" s="0" t="n">
        <f aca="false">SUMPRODUCT('FD inverse'!$A$3:$BH$3,'FD mesh'!$B$84:$BI$84,$E1040:$BL1040)+'FD inverse'!$A$3*$C1041/Setup!$B$17+INDEX('FD inverse'!$A$3:$BH$3,1,'FD mesh'!$B$15+1)*Setup!$B$22</f>
        <v>25.742179347548</v>
      </c>
      <c r="F1041" s="0" t="n">
        <f aca="false">SUMPRODUCT('FD inverse'!$A$4:$BH$4,'FD mesh'!$B$84:$BI$84,$E1040:$BL1040)+'FD inverse'!$A$4*$C1041/Setup!$B$17+INDEX('FD inverse'!$A$4:$BH$4,1,'FD mesh'!$B$15+1)*Setup!$B$22</f>
        <v>25.3178752849101</v>
      </c>
      <c r="G1041" s="0" t="n">
        <f aca="false">SUMPRODUCT('FD inverse'!$A$5:$BH$5,'FD mesh'!$B$84:$BI$84,$E1040:$BL1040)+'FD inverse'!$A$5*$C1041/Setup!$B$17+INDEX('FD inverse'!$A$5:$BH$5,1,'FD mesh'!$B$15+1)*Setup!$B$22</f>
        <v>24.9064400706773</v>
      </c>
      <c r="H1041" s="0" t="n">
        <f aca="false">SUMPRODUCT('FD inverse'!$A$6:$BH$6,'FD mesh'!$B$84:$BI$84,$E1040:$BL1040)+'FD inverse'!$A$6*$C1041/Setup!$B$17+INDEX('FD inverse'!$A$6:$BH$6,1,'FD mesh'!$B$15+1)*Setup!$B$22</f>
        <v>23.5441741878017</v>
      </c>
      <c r="I1041" s="0" t="n">
        <f aca="false">SUMPRODUCT('FD inverse'!$A$7:$BH$7,'FD mesh'!$B$84:$BI$84,$E1040:$BL1040)+'FD inverse'!$A$7*$C1041/Setup!$B$17+INDEX('FD inverse'!$A$7:$BH$7,1,'FD mesh'!$B$15+1)*Setup!$B$22</f>
        <v>23.429655482819</v>
      </c>
      <c r="J1041" s="0" t="n">
        <f aca="false">SUMPRODUCT('FD inverse'!$A$8:$BH$8,'FD mesh'!$B$84:$BI$84,$E1040:$BL1040)+'FD inverse'!$A$8*$C1041/Setup!$B$17+INDEX('FD inverse'!$A$8:$BH$8,1,'FD mesh'!$B$15+1)*Setup!$B$22</f>
        <v>23.3268239582251</v>
      </c>
      <c r="K1041" s="0" t="n">
        <f aca="false">SUMPRODUCT('FD inverse'!$A$9:$BH$9,'FD mesh'!$B$84:$BI$84,$E1040:$BL1040)+'FD inverse'!$A$9*$C1041/Setup!$B$17+INDEX('FD inverse'!$A$9:$BH$9,1,'FD mesh'!$B$15+1)*Setup!$B$22</f>
        <v>23.235292173011</v>
      </c>
      <c r="L1041" s="0" t="n">
        <f aca="false">SUMPRODUCT('FD inverse'!$A$10:$BH$10,'FD mesh'!$B$84:$BI$84,$E1040:$BL1040)+'FD inverse'!$A$10*$C1041/Setup!$B$17+INDEX('FD inverse'!$A$10:$BH$10,1,'FD mesh'!$B$15+1)*Setup!$B$22</f>
        <v>23.1546836387598</v>
      </c>
      <c r="M1041" s="0" t="n">
        <f aca="false">SUMPRODUCT('FD inverse'!$A$11:$BH$11,'FD mesh'!$B$84:$BI$84,$E1040:$BL1040)+'FD inverse'!$A$11*$C1041/Setup!$B$17+INDEX('FD inverse'!$A$11:$BH$11,1,'FD mesh'!$B$15+1)*Setup!$B$22</f>
        <v>23.0846449553395</v>
      </c>
      <c r="N1041" s="0" t="n">
        <f aca="false">SUMPRODUCT('FD inverse'!$A$12:$BH$12,'FD mesh'!$B$84:$BI$84,$E1040:$BL1040)+'FD inverse'!$A$12*$C1041/Setup!$B$17+INDEX('FD inverse'!$A$12:$BH$12,1,'FD mesh'!$B$15+1)*Setup!$B$22</f>
        <v>23.0248561704952</v>
      </c>
      <c r="O1041" s="0" t="n">
        <f aca="false">SUMPRODUCT('FD inverse'!$A$13:$BH$13,'FD mesh'!$B$84:$BI$84,$E1040:$BL1040)+'FD inverse'!$A$13*$C1041/Setup!$B$17+INDEX('FD inverse'!$A$13:$BH$13,1,'FD mesh'!$B$15+1)*Setup!$B$22</f>
        <v>22.9750394252802</v>
      </c>
      <c r="P1041" s="0" t="n">
        <f aca="false">SUMPRODUCT('FD inverse'!$A$14:$BH$14,'FD mesh'!$B$84:$BI$84,$E1040:$BL1040)+'FD inverse'!$A$14*$C1041/Setup!$B$17+INDEX('FD inverse'!$A$14:$BH$14,1,'FD mesh'!$B$15+1)*Setup!$B$22</f>
        <v>22.9349659411655</v>
      </c>
      <c r="Q1041" s="0" t="n">
        <f aca="false">SUMPRODUCT('FD inverse'!$A$15:$BH$15,'FD mesh'!$B$84:$BI$84,$E1040:$BL1040)+'FD inverse'!$A$15*$C1041/Setup!$B$17+INDEX('FD inverse'!$A$15:$BH$15,1,'FD mesh'!$B$15+1)*Setup!$B$22</f>
        <v>22.9044613971435</v>
      </c>
      <c r="R1041" s="0" t="n">
        <f aca="false">SUMPRODUCT('FD inverse'!$A$16:$BH$16,'FD mesh'!$B$84:$BI$84,$E1040:$BL1040)+'FD inverse'!$A$16*$C1041/Setup!$B$17+INDEX('FD inverse'!$A$16:$BH$16,1,'FD mesh'!$B$15+1)*Setup!$B$22</f>
        <v>22.8834097364797</v>
      </c>
      <c r="S1041" s="0" t="n">
        <f aca="false">SUMPRODUCT('FD inverse'!$A$17:$BH$17,'FD mesh'!$B$84:$BI$84,$E1040:$BL1040)+'FD inverse'!$A$17*$C1041/Setup!$B$17+INDEX('FD inverse'!$A$17:$BH$17,1,'FD mesh'!$B$15+1)*Setup!$B$22</f>
        <v>22.3577858011761</v>
      </c>
      <c r="T1041" s="0" t="n">
        <f aca="false">SUMPRODUCT('FD inverse'!$A$18:$BH$18,'FD mesh'!$B$84:$BI$84,$E1040:$BL1040)+'FD inverse'!$A$18*$C1041/Setup!$B$17+INDEX('FD inverse'!$A$18:$BH$18,1,'FD mesh'!$B$15+1)*Setup!$B$22</f>
        <v>21.8364562232373</v>
      </c>
      <c r="U1041" s="0" t="n">
        <f aca="false">SUMPRODUCT('FD inverse'!$A$19:$BH$19,'FD mesh'!$B$84:$BI$84,$E1040:$BL1040)+'FD inverse'!$A$19*$C1041/Setup!$B$17+INDEX('FD inverse'!$A$19:$BH$19,1,'FD mesh'!$B$15+1)*Setup!$B$22</f>
        <v>21.3190429024757</v>
      </c>
      <c r="V1041" s="0" t="n">
        <f aca="false">SUMPRODUCT('FD inverse'!$A$20:$BH$20,'FD mesh'!$B$84:$BI$84,$E1040:$BL1040)+'FD inverse'!$A$20*$C1041/Setup!$B$17+INDEX('FD inverse'!$A$20:$BH$20,1,'FD mesh'!$B$15+1)*Setup!$B$22</f>
        <v>20.8051824776263</v>
      </c>
      <c r="W1041" s="0" t="n">
        <f aca="false">SUMPRODUCT('FD inverse'!$A$21:$BH$21,'FD mesh'!$B$84:$BI$84,$E1040:$BL1040)+'FD inverse'!$A$21*$C1041/Setup!$B$17+INDEX('FD inverse'!$A$21:$BH$21,1,'FD mesh'!$B$15+1)*Setup!$B$22</f>
        <v>20.2945258304905</v>
      </c>
      <c r="X1041" s="0" t="n">
        <f aca="false">SUMPRODUCT('FD inverse'!$A$22:$BH$22,'FD mesh'!$B$84:$BI$84,$E1040:$BL1040)+'FD inverse'!$A$22*$C1041/Setup!$B$17+INDEX('FD inverse'!$A$22:$BH$22,1,'FD mesh'!$B$15+1)*Setup!$B$22</f>
        <v>19.7867374485704</v>
      </c>
      <c r="Y1041" s="0" t="n">
        <f aca="false">SUMPRODUCT('FD inverse'!$A$23:$BH$23,'FD mesh'!$B$84:$BI$84,$E1040:$BL1040)+'FD inverse'!$A$23*$C1041/Setup!$B$17+INDEX('FD inverse'!$A$23:$BH$23,1,'FD mesh'!$B$15+1)*Setup!$B$22</f>
        <v>19.2814946602765</v>
      </c>
      <c r="Z1041" s="0" t="n">
        <f aca="false">SUMPRODUCT('FD inverse'!$A$24:$BH$24,'FD mesh'!$B$84:$BI$84,$E1040:$BL1040)+'FD inverse'!$A$24*$C1041/Setup!$B$17+INDEX('FD inverse'!$A$24:$BH$24,1,'FD mesh'!$B$15+1)*Setup!$B$22</f>
        <v>18.7784867562151</v>
      </c>
      <c r="AA1041" s="0" t="n">
        <f aca="false">SUMPRODUCT('FD inverse'!$A$25:$BH$25,'FD mesh'!$B$84:$BI$84,$E1040:$BL1040)+'FD inverse'!$A$25*$C1041/Setup!$B$17+INDEX('FD inverse'!$A$25:$BH$25,1,'FD mesh'!$B$15+1)*Setup!$B$22</f>
        <v>18.2774140095096</v>
      </c>
      <c r="AB1041" s="0" t="n">
        <f aca="false">SUMPRODUCT('FD inverse'!$A$26:$BH$26,'FD mesh'!$B$84:$BI$84,$E1040:$BL1040)+'FD inverse'!$A$26*$C1041/Setup!$B$17+INDEX('FD inverse'!$A$26:$BH$26,1,'FD mesh'!$B$15+1)*Setup!$B$22</f>
        <v>17.7779866075993</v>
      </c>
      <c r="AC1041" s="0" t="n">
        <f aca="false">SUMPRODUCT('FD inverse'!$A$27:$BH$27,'FD mesh'!$B$84:$BI$84,$E1040:$BL1040)+'FD inverse'!$A$27*$C1041/Setup!$B$17+INDEX('FD inverse'!$A$27:$BH$27,1,'FD mesh'!$B$15+1)*Setup!$B$22</f>
        <v>17.2799235074938</v>
      </c>
      <c r="AD1041" s="0" t="n">
        <f aca="false">SUMPRODUCT('FD inverse'!$A$28:$BH$28,'FD mesh'!$B$84:$BI$84,$E1040:$BL1040)+'FD inverse'!$A$28*$C1041/Setup!$B$17+INDEX('FD inverse'!$A$28:$BH$28,1,'FD mesh'!$B$15+1)*Setup!$B$22</f>
        <v>16.7829512260348</v>
      </c>
      <c r="AE1041" s="0" t="n">
        <f aca="false">SUMPRODUCT('FD inverse'!$A$29:$BH$29,'FD mesh'!$B$84:$BI$84,$E1040:$BL1040)+'FD inverse'!$A$29*$C1041/Setup!$B$17+INDEX('FD inverse'!$A$29:$BH$29,1,'FD mesh'!$B$15+1)*Setup!$B$22</f>
        <v>16.286802576349</v>
      </c>
      <c r="AF1041" s="0" t="n">
        <f aca="false">SUMPRODUCT('FD inverse'!$A$30:$BH$30,'FD mesh'!$B$84:$BI$84,$E1040:$BL1040)+'FD inverse'!$A$30*$C1041/Setup!$B$17+INDEX('FD inverse'!$A$30:$BH$30,1,'FD mesh'!$B$15+1)*Setup!$B$22</f>
        <v>15.7912153613513</v>
      </c>
      <c r="AG1041" s="0" t="n">
        <f aca="false">SUMPRODUCT('FD inverse'!$A$31:$BH$31,'FD mesh'!$B$84:$BI$84,$E1040:$BL1040)+'FD inverse'!$A$31*$C1041/Setup!$B$17+INDEX('FD inverse'!$A$31:$BH$31,1,'FD mesh'!$B$15+1)*Setup!$B$22</f>
        <v>15.2959310348906</v>
      </c>
      <c r="AH1041" s="0" t="n">
        <f aca="false">SUMPRODUCT('FD inverse'!$A$32:$BH$32,'FD mesh'!$B$84:$BI$84,$E1040:$BL1040)+'FD inverse'!$A$32*$C1041/Setup!$B$17+INDEX('FD inverse'!$A$32:$BH$32,1,'FD mesh'!$B$15+1)*Setup!$B$22</f>
        <v>15.2750965053011</v>
      </c>
      <c r="AI1041" s="0" t="n">
        <f aca="false">SUMPRODUCT('FD inverse'!$A$33:$BH$33,'FD mesh'!$B$84:$BI$84,$E1040:$BL1040)+'FD inverse'!$A$33*$C1041/Setup!$B$17+INDEX('FD inverse'!$A$33:$BH$33,1,'FD mesh'!$B$15+1)*Setup!$B$22</f>
        <v>15.2543250031221</v>
      </c>
      <c r="AJ1041" s="0" t="n">
        <f aca="false">SUMPRODUCT('FD inverse'!$A$34:$BH$34,'FD mesh'!$B$84:$BI$84,$E1040:$BL1040)+'FD inverse'!$A$34*$C1041/Setup!$B$17+INDEX('FD inverse'!$A$34:$BH$34,1,'FD mesh'!$B$15+1)*Setup!$B$22</f>
        <v>15.2336018792672</v>
      </c>
      <c r="AK1041" s="0" t="n">
        <f aca="false">SUMPRODUCT('FD inverse'!$A$35:$BH$35,'FD mesh'!$B$84:$BI$84,$E1040:$BL1040)+'FD inverse'!$A$35*$C1041/Setup!$B$17+INDEX('FD inverse'!$A$35:$BH$35,1,'FD mesh'!$B$15+1)*Setup!$B$22</f>
        <v>15.2129148425784</v>
      </c>
      <c r="AL1041" s="0" t="n">
        <f aca="false">SUMPRODUCT('FD inverse'!$A$36:$BH$36,'FD mesh'!$B$84:$BI$84,$E1040:$BL1040)+'FD inverse'!$A$36*$C1041/Setup!$B$17+INDEX('FD inverse'!$A$36:$BH$36,1,'FD mesh'!$B$15+1)*Setup!$B$22</f>
        <v>15.1922537736444</v>
      </c>
      <c r="AM1041" s="0" t="n">
        <f aca="false">SUMPRODUCT('FD inverse'!$A$37:$BH$37,'FD mesh'!$B$84:$BI$84,$E1040:$BL1040)+'FD inverse'!$A$37*$C1041/Setup!$B$17+INDEX('FD inverse'!$A$37:$BH$37,1,'FD mesh'!$B$15+1)*Setup!$B$22</f>
        <v>15.1716105354711</v>
      </c>
      <c r="AN1041" s="0" t="n">
        <f aca="false">SUMPRODUCT('FD inverse'!$A$38:$BH$38,'FD mesh'!$B$84:$BI$84,$E1040:$BL1040)+'FD inverse'!$A$38*$C1041/Setup!$B$17+INDEX('FD inverse'!$A$38:$BH$38,1,'FD mesh'!$B$15+1)*Setup!$B$22</f>
        <v>15.1509787821348</v>
      </c>
      <c r="AO1041" s="0" t="n">
        <f aca="false">SUMPRODUCT('FD inverse'!$A$39:$BH$39,'FD mesh'!$B$84:$BI$84,$E1040:$BL1040)+'FD inverse'!$A$39*$C1041/Setup!$B$17+INDEX('FD inverse'!$A$39:$BH$39,1,'FD mesh'!$B$15+1)*Setup!$B$22</f>
        <v>15.130353766304</v>
      </c>
      <c r="AP1041" s="0" t="n">
        <f aca="false">SUMPRODUCT('FD inverse'!$A$40:$BH$40,'FD mesh'!$B$84:$BI$84,$E1040:$BL1040)+'FD inverse'!$A$40*$C1041/Setup!$B$17+INDEX('FD inverse'!$A$40:$BH$40,1,'FD mesh'!$B$15+1)*Setup!$B$22</f>
        <v>15.1097321462961</v>
      </c>
      <c r="AQ1041" s="0" t="n">
        <f aca="false">SUMPRODUCT('FD inverse'!$A$41:$BH$41,'FD mesh'!$B$84:$BI$84,$E1040:$BL1040)+'FD inverse'!$A$41*$C1041/Setup!$B$17+INDEX('FD inverse'!$A$41:$BH$41,1,'FD mesh'!$B$15+1)*Setup!$B$22</f>
        <v>15.0891117931372</v>
      </c>
      <c r="AR1041" s="0" t="n">
        <f aca="false">SUMPRODUCT('FD inverse'!$A$42:$BH$42,'FD mesh'!$B$84:$BI$84,$E1040:$BL1040)+'FD inverse'!$A$42*$C1041/Setup!$B$17+INDEX('FD inverse'!$A$42:$BH$42,1,'FD mesh'!$B$15+1)*Setup!$B$22</f>
        <v>15.0684915979234</v>
      </c>
      <c r="AS1041" s="0" t="n">
        <f aca="false">SUMPRODUCT('FD inverse'!$A$43:$BH$43,'FD mesh'!$B$84:$BI$84,$E1040:$BL1040)+'FD inverse'!$A$43*$C1041/Setup!$B$17+INDEX('FD inverse'!$A$43:$BH$43,1,'FD mesh'!$B$15+1)*Setup!$B$22</f>
        <v>0</v>
      </c>
      <c r="AT1041" s="0" t="n">
        <f aca="false">SUMPRODUCT('FD inverse'!$A$44:$BH$44,'FD mesh'!$B$84:$BI$84,$E1040:$BL1040)+'FD inverse'!$A$44*$C1041/Setup!$B$17+INDEX('FD inverse'!$A$44:$BH$44,1,'FD mesh'!$B$15+1)*Setup!$B$22</f>
        <v>0</v>
      </c>
      <c r="AU1041" s="0" t="n">
        <f aca="false">SUMPRODUCT('FD inverse'!$A$45:$BH$45,'FD mesh'!$B$84:$BI$84,$E1040:$BL1040)+'FD inverse'!$A$45*$C1041/Setup!$B$17+INDEX('FD inverse'!$A$45:$BH$45,1,'FD mesh'!$B$15+1)*Setup!$B$22</f>
        <v>0</v>
      </c>
      <c r="AV1041" s="0" t="n">
        <f aca="false">SUMPRODUCT('FD inverse'!$A$46:$BH$46,'FD mesh'!$B$84:$BI$84,$E1040:$BL1040)+'FD inverse'!$A$46*$C1041/Setup!$B$17+INDEX('FD inverse'!$A$46:$BH$46,1,'FD mesh'!$B$15+1)*Setup!$B$22</f>
        <v>0</v>
      </c>
      <c r="AW1041" s="0" t="n">
        <f aca="false">SUMPRODUCT('FD inverse'!$A$47:$BH$47,'FD mesh'!$B$84:$BI$84,$E1040:$BL1040)+'FD inverse'!$A$47*$C1041/Setup!$B$17+INDEX('FD inverse'!$A$47:$BH$47,1,'FD mesh'!$B$15+1)*Setup!$B$22</f>
        <v>0</v>
      </c>
      <c r="AX1041" s="0" t="n">
        <f aca="false">SUMPRODUCT('FD inverse'!$A$48:$BH$48,'FD mesh'!$B$84:$BI$84,$E1040:$BL1040)+'FD inverse'!$A$48*$C1041/Setup!$B$17+INDEX('FD inverse'!$A$48:$BH$48,1,'FD mesh'!$B$15+1)*Setup!$B$22</f>
        <v>0</v>
      </c>
      <c r="AY1041" s="0" t="n">
        <f aca="false">SUMPRODUCT('FD inverse'!$A$49:$BH$49,'FD mesh'!$B$84:$BI$84,$E1040:$BL1040)+'FD inverse'!$A$49*$C1041/Setup!$B$17+INDEX('FD inverse'!$A$49:$BH$49,1,'FD mesh'!$B$15+1)*Setup!$B$22</f>
        <v>0</v>
      </c>
      <c r="AZ1041" s="0" t="n">
        <f aca="false">SUMPRODUCT('FD inverse'!$A$50:$BH$50,'FD mesh'!$B$84:$BI$84,$E1040:$BL1040)+'FD inverse'!$A$50*$C1041/Setup!$B$17+INDEX('FD inverse'!$A$50:$BH$50,1,'FD mesh'!$B$15+1)*Setup!$B$22</f>
        <v>0</v>
      </c>
      <c r="BA1041" s="0" t="n">
        <f aca="false">SUMPRODUCT('FD inverse'!$A$51:$BH$51,'FD mesh'!$B$84:$BI$84,$E1040:$BL1040)+'FD inverse'!$A$51*$C1041/Setup!$B$17+INDEX('FD inverse'!$A$51:$BH$51,1,'FD mesh'!$B$15+1)*Setup!$B$22</f>
        <v>0</v>
      </c>
      <c r="BB1041" s="0" t="n">
        <f aca="false">SUMPRODUCT('FD inverse'!$A$52:$BH$52,'FD mesh'!$B$84:$BI$84,$E1040:$BL1040)+'FD inverse'!$A$52*$C1041/Setup!$B$17+INDEX('FD inverse'!$A$52:$BH$52,1,'FD mesh'!$B$15+1)*Setup!$B$22</f>
        <v>0</v>
      </c>
      <c r="BC1041" s="0" t="n">
        <f aca="false">SUMPRODUCT('FD inverse'!$A$53:$BH$53,'FD mesh'!$B$84:$BI$84,$E1040:$BL1040)+'FD inverse'!$A$53*$C1041/Setup!$B$17+INDEX('FD inverse'!$A$53:$BH$53,1,'FD mesh'!$B$15+1)*Setup!$B$22</f>
        <v>0</v>
      </c>
      <c r="BD1041" s="0" t="n">
        <f aca="false">SUMPRODUCT('FD inverse'!$A$54:$BH$54,'FD mesh'!$B$84:$BI$84,$E1040:$BL1040)+'FD inverse'!$A$54*$C1041/Setup!$B$17+INDEX('FD inverse'!$A$54:$BH$54,1,'FD mesh'!$B$15+1)*Setup!$B$22</f>
        <v>0</v>
      </c>
      <c r="BE1041" s="0" t="n">
        <f aca="false">SUMPRODUCT('FD inverse'!$A$55:$BH$55,'FD mesh'!$B$84:$BI$84,$E1040:$BL1040)+'FD inverse'!$A$55*$C1041/Setup!$B$17+INDEX('FD inverse'!$A$55:$BH$55,1,'FD mesh'!$B$15+1)*Setup!$B$22</f>
        <v>0</v>
      </c>
      <c r="BF1041" s="0" t="n">
        <f aca="false">SUMPRODUCT('FD inverse'!$A$56:$BH$56,'FD mesh'!$B$84:$BI$84,$E1040:$BL1040)+'FD inverse'!$A$56*$C1041/Setup!$B$17+INDEX('FD inverse'!$A$56:$BH$56,1,'FD mesh'!$B$15+1)*Setup!$B$22</f>
        <v>0</v>
      </c>
      <c r="BG1041" s="0" t="n">
        <f aca="false">SUMPRODUCT('FD inverse'!$A$57:$BH$57,'FD mesh'!$B$84:$BI$84,$E1040:$BL1040)+'FD inverse'!$A$57*$C1041/Setup!$B$17+INDEX('FD inverse'!$A$57:$BH$57,1,'FD mesh'!$B$15+1)*Setup!$B$22</f>
        <v>0</v>
      </c>
      <c r="BH1041" s="0" t="n">
        <f aca="false">SUMPRODUCT('FD inverse'!$A$58:$BH$58,'FD mesh'!$B$84:$BI$84,$E1040:$BL1040)+'FD inverse'!$A$58*$C1041/Setup!$B$17+INDEX('FD inverse'!$A$58:$BH$58,1,'FD mesh'!$B$15+1)*Setup!$B$22</f>
        <v>0</v>
      </c>
      <c r="BI1041" s="0" t="n">
        <f aca="false">SUMPRODUCT('FD inverse'!$A$59:$BH$59,'FD mesh'!$B$84:$BI$84,$E1040:$BL1040)+'FD inverse'!$A$59*$C1041/Setup!$B$17+INDEX('FD inverse'!$A$59:$BH$59,1,'FD mesh'!$B$15+1)*Setup!$B$22</f>
        <v>0</v>
      </c>
      <c r="BJ1041" s="0" t="n">
        <f aca="false">SUMPRODUCT('FD inverse'!$A$60:$BH$60,'FD mesh'!$B$84:$BI$84,$E1040:$BL1040)+'FD inverse'!$A$60*$C1041/Setup!$B$17+INDEX('FD inverse'!$A$60:$BH$60,1,'FD mesh'!$B$15+1)*Setup!$B$22</f>
        <v>0</v>
      </c>
      <c r="BK1041" s="0" t="n">
        <f aca="false">SUMPRODUCT('FD inverse'!$A$61:$BH$61,'FD mesh'!$B$84:$BI$84,$E1040:$BL1040)+'FD inverse'!$A$61*$C1041/Setup!$B$17+INDEX('FD inverse'!$A$61:$BH$61,1,'FD mesh'!$B$15+1)*Setup!$B$22</f>
        <v>0</v>
      </c>
      <c r="BL1041" s="0" t="n">
        <f aca="false">SUMPRODUCT('FD inverse'!$A$62:$BH$62,'FD mesh'!$B$84:$BI$84,$E1040:$BL1040)+'FD inverse'!$A$62*$C1041/Setup!$B$17+INDEX('FD inverse'!$A$62:$BH$62,1,'FD mesh'!$B$15+1)*Setup!$B$22</f>
        <v>0</v>
      </c>
    </row>
    <row r="1042" customFormat="false" ht="15" hidden="false" customHeight="false" outlineLevel="0" collapsed="false">
      <c r="A1042" s="0" t="n">
        <v>1037</v>
      </c>
      <c r="B1042" s="0" t="n">
        <f aca="false">A1042*Setup!$B$11/3600</f>
        <v>86.4166666666667</v>
      </c>
      <c r="C1042" s="0" t="n">
        <f aca="false">Setup!$B$7+Setup!$B$8*COS(2*PI()*(B1042-Setup!$B$9)/24)</f>
        <v>27.6612459164778</v>
      </c>
      <c r="D1042" s="0" t="n">
        <f aca="false">(C1042-E1042)/Setup!$B$17</f>
        <v>14.5284533175076</v>
      </c>
      <c r="E1042" s="0" t="n">
        <f aca="false">SUMPRODUCT('FD inverse'!$A$3:$BH$3,'FD mesh'!$B$84:$BI$84,$E1041:$BL1041)+'FD inverse'!$A$3*$C1042/Setup!$B$17+INDEX('FD inverse'!$A$3:$BH$3,1,'FD mesh'!$B$15+1)*Setup!$B$22</f>
        <v>25.7725469852018</v>
      </c>
      <c r="F1042" s="0" t="n">
        <f aca="false">SUMPRODUCT('FD inverse'!$A$4:$BH$4,'FD mesh'!$B$84:$BI$84,$E1041:$BL1041)+'FD inverse'!$A$4*$C1042/Setup!$B$17+INDEX('FD inverse'!$A$4:$BH$4,1,'FD mesh'!$B$15+1)*Setup!$B$22</f>
        <v>25.346742740372</v>
      </c>
      <c r="G1042" s="0" t="n">
        <f aca="false">SUMPRODUCT('FD inverse'!$A$5:$BH$5,'FD mesh'!$B$84:$BI$84,$E1041:$BL1041)+'FD inverse'!$A$5*$C1042/Setup!$B$17+INDEX('FD inverse'!$A$5:$BH$5,1,'FD mesh'!$B$15+1)*Setup!$B$22</f>
        <v>24.9334677730864</v>
      </c>
      <c r="H1042" s="0" t="n">
        <f aca="false">SUMPRODUCT('FD inverse'!$A$6:$BH$6,'FD mesh'!$B$84:$BI$84,$E1041:$BL1041)+'FD inverse'!$A$6*$C1042/Setup!$B$17+INDEX('FD inverse'!$A$6:$BH$6,1,'FD mesh'!$B$15+1)*Setup!$B$22</f>
        <v>23.5645715826802</v>
      </c>
      <c r="I1042" s="0" t="n">
        <f aca="false">SUMPRODUCT('FD inverse'!$A$7:$BH$7,'FD mesh'!$B$84:$BI$84,$E1041:$BL1041)+'FD inverse'!$A$7*$C1042/Setup!$B$17+INDEX('FD inverse'!$A$7:$BH$7,1,'FD mesh'!$B$15+1)*Setup!$B$22</f>
        <v>23.4494472575346</v>
      </c>
      <c r="J1042" s="0" t="n">
        <f aca="false">SUMPRODUCT('FD inverse'!$A$8:$BH$8,'FD mesh'!$B$84:$BI$84,$E1041:$BL1041)+'FD inverse'!$A$8*$C1042/Setup!$B$17+INDEX('FD inverse'!$A$8:$BH$8,1,'FD mesh'!$B$15+1)*Setup!$B$22</f>
        <v>23.3459994956432</v>
      </c>
      <c r="K1042" s="0" t="n">
        <f aca="false">SUMPRODUCT('FD inverse'!$A$9:$BH$9,'FD mesh'!$B$84:$BI$84,$E1041:$BL1041)+'FD inverse'!$A$9*$C1042/Setup!$B$17+INDEX('FD inverse'!$A$9:$BH$9,1,'FD mesh'!$B$15+1)*Setup!$B$22</f>
        <v>23.2538647351783</v>
      </c>
      <c r="L1042" s="0" t="n">
        <f aca="false">SUMPRODUCT('FD inverse'!$A$10:$BH$10,'FD mesh'!$B$84:$BI$84,$E1041:$BL1041)+'FD inverse'!$A$10*$C1042/Setup!$B$17+INDEX('FD inverse'!$A$10:$BH$10,1,'FD mesh'!$B$15+1)*Setup!$B$22</f>
        <v>23.172687238529</v>
      </c>
      <c r="M1042" s="0" t="n">
        <f aca="false">SUMPRODUCT('FD inverse'!$A$11:$BH$11,'FD mesh'!$B$84:$BI$84,$E1041:$BL1041)+'FD inverse'!$A$11*$C1042/Setup!$B$17+INDEX('FD inverse'!$A$11:$BH$11,1,'FD mesh'!$B$15+1)*Setup!$B$22</f>
        <v>23.1021313346639</v>
      </c>
      <c r="N1042" s="0" t="n">
        <f aca="false">SUMPRODUCT('FD inverse'!$A$12:$BH$12,'FD mesh'!$B$84:$BI$84,$E1041:$BL1041)+'FD inverse'!$A$12*$C1042/Setup!$B$17+INDEX('FD inverse'!$A$12:$BH$12,1,'FD mesh'!$B$15+1)*Setup!$B$22</f>
        <v>23.0418918787778</v>
      </c>
      <c r="O1042" s="0" t="n">
        <f aca="false">SUMPRODUCT('FD inverse'!$A$13:$BH$13,'FD mesh'!$B$84:$BI$84,$E1041:$BL1041)+'FD inverse'!$A$13*$C1042/Setup!$B$17+INDEX('FD inverse'!$A$13:$BH$13,1,'FD mesh'!$B$15+1)*Setup!$B$22</f>
        <v>22.9917029882502</v>
      </c>
      <c r="P1042" s="0" t="n">
        <f aca="false">SUMPRODUCT('FD inverse'!$A$14:$BH$14,'FD mesh'!$B$84:$BI$84,$E1041:$BL1041)+'FD inverse'!$A$14*$C1042/Setup!$B$17+INDEX('FD inverse'!$A$14:$BH$14,1,'FD mesh'!$B$15+1)*Setup!$B$22</f>
        <v>22.9513451083243</v>
      </c>
      <c r="Q1042" s="0" t="n">
        <f aca="false">SUMPRODUCT('FD inverse'!$A$15:$BH$15,'FD mesh'!$B$84:$BI$84,$E1041:$BL1041)+'FD inverse'!$A$15*$C1042/Setup!$B$17+INDEX('FD inverse'!$A$15:$BH$15,1,'FD mesh'!$B$15+1)*Setup!$B$22</f>
        <v>22.9206504538609</v>
      </c>
      <c r="R1042" s="0" t="n">
        <f aca="false">SUMPRODUCT('FD inverse'!$A$16:$BH$16,'FD mesh'!$B$84:$BI$84,$E1041:$BL1041)+'FD inverse'!$A$16*$C1042/Setup!$B$17+INDEX('FD inverse'!$A$16:$BH$16,1,'FD mesh'!$B$15+1)*Setup!$B$22</f>
        <v>22.8995068653074</v>
      </c>
      <c r="S1042" s="0" t="n">
        <f aca="false">SUMPRODUCT('FD inverse'!$A$17:$BH$17,'FD mesh'!$B$84:$BI$84,$E1041:$BL1041)+'FD inverse'!$A$17*$C1042/Setup!$B$17+INDEX('FD inverse'!$A$17:$BH$17,1,'FD mesh'!$B$15+1)*Setup!$B$22</f>
        <v>22.372545572658</v>
      </c>
      <c r="T1042" s="0" t="n">
        <f aca="false">SUMPRODUCT('FD inverse'!$A$18:$BH$18,'FD mesh'!$B$84:$BI$84,$E1041:$BL1041)+'FD inverse'!$A$18*$C1042/Setup!$B$17+INDEX('FD inverse'!$A$18:$BH$18,1,'FD mesh'!$B$15+1)*Setup!$B$22</f>
        <v>21.8499278699019</v>
      </c>
      <c r="U1042" s="0" t="n">
        <f aca="false">SUMPRODUCT('FD inverse'!$A$19:$BH$19,'FD mesh'!$B$84:$BI$84,$E1041:$BL1041)+'FD inverse'!$A$19*$C1042/Setup!$B$17+INDEX('FD inverse'!$A$19:$BH$19,1,'FD mesh'!$B$15+1)*Setup!$B$22</f>
        <v>21.3312746803072</v>
      </c>
      <c r="V1042" s="0" t="n">
        <f aca="false">SUMPRODUCT('FD inverse'!$A$20:$BH$20,'FD mesh'!$B$84:$BI$84,$E1041:$BL1041)+'FD inverse'!$A$20*$C1042/Setup!$B$17+INDEX('FD inverse'!$A$20:$BH$20,1,'FD mesh'!$B$15+1)*Setup!$B$22</f>
        <v>20.8162211281885</v>
      </c>
      <c r="W1042" s="0" t="n">
        <f aca="false">SUMPRODUCT('FD inverse'!$A$21:$BH$21,'FD mesh'!$B$84:$BI$84,$E1041:$BL1041)+'FD inverse'!$A$21*$C1042/Setup!$B$17+INDEX('FD inverse'!$A$21:$BH$21,1,'FD mesh'!$B$15+1)*Setup!$B$22</f>
        <v>20.3044160932354</v>
      </c>
      <c r="X1042" s="0" t="n">
        <f aca="false">SUMPRODUCT('FD inverse'!$A$22:$BH$22,'FD mesh'!$B$84:$BI$84,$E1041:$BL1041)+'FD inverse'!$A$22*$C1042/Setup!$B$17+INDEX('FD inverse'!$A$22:$BH$22,1,'FD mesh'!$B$15+1)*Setup!$B$22</f>
        <v>19.7955216213185</v>
      </c>
      <c r="Y1042" s="0" t="n">
        <f aca="false">SUMPRODUCT('FD inverse'!$A$23:$BH$23,'FD mesh'!$B$84:$BI$84,$E1041:$BL1041)+'FD inverse'!$A$23*$C1042/Setup!$B$17+INDEX('FD inverse'!$A$23:$BH$23,1,'FD mesh'!$B$15+1)*Setup!$B$22</f>
        <v>19.2892122059533</v>
      </c>
      <c r="Z1042" s="0" t="n">
        <f aca="false">SUMPRODUCT('FD inverse'!$A$24:$BH$24,'FD mesh'!$B$84:$BI$84,$E1041:$BL1041)+'FD inverse'!$A$24*$C1042/Setup!$B$17+INDEX('FD inverse'!$A$24:$BH$24,1,'FD mesh'!$B$15+1)*Setup!$B$22</f>
        <v>18.78517395403</v>
      </c>
      <c r="AA1042" s="0" t="n">
        <f aca="false">SUMPRODUCT('FD inverse'!$A$25:$BH$25,'FD mesh'!$B$84:$BI$84,$E1041:$BL1041)+'FD inverse'!$A$25*$C1042/Setup!$B$17+INDEX('FD inverse'!$A$25:$BH$25,1,'FD mesh'!$B$15+1)*Setup!$B$22</f>
        <v>18.2831036488923</v>
      </c>
      <c r="AB1042" s="0" t="n">
        <f aca="false">SUMPRODUCT('FD inverse'!$A$26:$BH$26,'FD mesh'!$B$84:$BI$84,$E1041:$BL1041)+'FD inverse'!$A$26*$C1042/Setup!$B$17+INDEX('FD inverse'!$A$26:$BH$26,1,'FD mesh'!$B$15+1)*Setup!$B$22</f>
        <v>17.7827077233444</v>
      </c>
      <c r="AC1042" s="0" t="n">
        <f aca="false">SUMPRODUCT('FD inverse'!$A$27:$BH$27,'FD mesh'!$B$84:$BI$84,$E1041:$BL1041)+'FD inverse'!$A$27*$C1042/Setup!$B$17+INDEX('FD inverse'!$A$27:$BH$27,1,'FD mesh'!$B$15+1)*Setup!$B$22</f>
        <v>17.2837011547158</v>
      </c>
      <c r="AD1042" s="0" t="n">
        <f aca="false">SUMPRODUCT('FD inverse'!$A$28:$BH$28,'FD mesh'!$B$84:$BI$84,$E1041:$BL1041)+'FD inverse'!$A$28*$C1042/Setup!$B$17+INDEX('FD inverse'!$A$28:$BH$28,1,'FD mesh'!$B$15+1)*Setup!$B$22</f>
        <v>16.7858062936982</v>
      </c>
      <c r="AE1042" s="0" t="n">
        <f aca="false">SUMPRODUCT('FD inverse'!$A$29:$BH$29,'FD mesh'!$B$84:$BI$84,$E1041:$BL1041)+'FD inverse'!$A$29*$C1042/Setup!$B$17+INDEX('FD inverse'!$A$29:$BH$29,1,'FD mesh'!$B$15+1)*Setup!$B$22</f>
        <v>16.2887516383072</v>
      </c>
      <c r="AF1042" s="0" t="n">
        <f aca="false">SUMPRODUCT('FD inverse'!$A$30:$BH$30,'FD mesh'!$B$84:$BI$84,$E1041:$BL1041)+'FD inverse'!$A$30*$C1042/Setup!$B$17+INDEX('FD inverse'!$A$30:$BH$30,1,'FD mesh'!$B$15+1)*Setup!$B$22</f>
        <v>15.7922705640069</v>
      </c>
      <c r="AG1042" s="0" t="n">
        <f aca="false">SUMPRODUCT('FD inverse'!$A$31:$BH$31,'FD mesh'!$B$84:$BI$84,$E1041:$BL1041)+'FD inverse'!$A$31*$C1042/Setup!$B$17+INDEX('FD inverse'!$A$31:$BH$31,1,'FD mesh'!$B$15+1)*Setup!$B$22</f>
        <v>15.2961000207737</v>
      </c>
      <c r="AH1042" s="0" t="n">
        <f aca="false">SUMPRODUCT('FD inverse'!$A$32:$BH$32,'FD mesh'!$B$84:$BI$84,$E1041:$BL1041)+'FD inverse'!$A$32*$C1042/Setup!$B$17+INDEX('FD inverse'!$A$32:$BH$32,1,'FD mesh'!$B$15+1)*Setup!$B$22</f>
        <v>15.2752308677687</v>
      </c>
      <c r="AI1042" s="0" t="n">
        <f aca="false">SUMPRODUCT('FD inverse'!$A$33:$BH$33,'FD mesh'!$B$84:$BI$84,$E1041:$BL1041)+'FD inverse'!$A$33*$C1042/Setup!$B$17+INDEX('FD inverse'!$A$33:$BH$33,1,'FD mesh'!$B$15+1)*Setup!$B$22</f>
        <v>15.2544297321397</v>
      </c>
      <c r="AJ1042" s="0" t="n">
        <f aca="false">SUMPRODUCT('FD inverse'!$A$34:$BH$34,'FD mesh'!$B$84:$BI$84,$E1041:$BL1041)+'FD inverse'!$A$34*$C1042/Setup!$B$17+INDEX('FD inverse'!$A$34:$BH$34,1,'FD mesh'!$B$15+1)*Setup!$B$22</f>
        <v>15.2336816127516</v>
      </c>
      <c r="AK1042" s="0" t="n">
        <f aca="false">SUMPRODUCT('FD inverse'!$A$35:$BH$35,'FD mesh'!$B$84:$BI$84,$E1041:$BL1041)+'FD inverse'!$A$35*$C1042/Setup!$B$17+INDEX('FD inverse'!$A$35:$BH$35,1,'FD mesh'!$B$15+1)*Setup!$B$22</f>
        <v>15.2129738562898</v>
      </c>
      <c r="AL1042" s="0" t="n">
        <f aca="false">SUMPRODUCT('FD inverse'!$A$36:$BH$36,'FD mesh'!$B$84:$BI$84,$E1041:$BL1041)+'FD inverse'!$A$36*$C1042/Setup!$B$17+INDEX('FD inverse'!$A$36:$BH$36,1,'FD mesh'!$B$15+1)*Setup!$B$22</f>
        <v>15.192295973928</v>
      </c>
      <c r="AM1042" s="0" t="n">
        <f aca="false">SUMPRODUCT('FD inverse'!$A$37:$BH$37,'FD mesh'!$B$84:$BI$84,$E1041:$BL1041)+'FD inverse'!$A$37*$C1042/Setup!$B$17+INDEX('FD inverse'!$A$37:$BH$37,1,'FD mesh'!$B$15+1)*Setup!$B$22</f>
        <v>15.1716394543218</v>
      </c>
      <c r="AN1042" s="0" t="n">
        <f aca="false">SUMPRODUCT('FD inverse'!$A$38:$BH$38,'FD mesh'!$B$84:$BI$84,$E1041:$BL1041)+'FD inverse'!$A$38*$C1042/Setup!$B$17+INDEX('FD inverse'!$A$38:$BH$38,1,'FD mesh'!$B$15+1)*Setup!$B$22</f>
        <v>15.1509975741039</v>
      </c>
      <c r="AO1042" s="0" t="n">
        <f aca="false">SUMPRODUCT('FD inverse'!$A$39:$BH$39,'FD mesh'!$B$84:$BI$84,$E1041:$BL1041)+'FD inverse'!$A$39*$C1042/Setup!$B$17+INDEX('FD inverse'!$A$39:$BH$39,1,'FD mesh'!$B$15+1)*Setup!$B$22</f>
        <v>15.1303652068137</v>
      </c>
      <c r="AP1042" s="0" t="n">
        <f aca="false">SUMPRODUCT('FD inverse'!$A$40:$BH$40,'FD mesh'!$B$84:$BI$84,$E1041:$BL1041)+'FD inverse'!$A$40*$C1042/Setup!$B$17+INDEX('FD inverse'!$A$40:$BH$40,1,'FD mesh'!$B$15+1)*Setup!$B$22</f>
        <v>15.1097386309731</v>
      </c>
      <c r="AQ1042" s="0" t="n">
        <f aca="false">SUMPRODUCT('FD inverse'!$A$41:$BH$41,'FD mesh'!$B$84:$BI$84,$E1041:$BL1041)+'FD inverse'!$A$41*$C1042/Setup!$B$17+INDEX('FD inverse'!$A$41:$BH$41,1,'FD mesh'!$B$15+1)*Setup!$B$22</f>
        <v>15.0891153378253</v>
      </c>
      <c r="AR1042" s="0" t="n">
        <f aca="false">SUMPRODUCT('FD inverse'!$A$42:$BH$42,'FD mesh'!$B$84:$BI$84,$E1041:$BL1041)+'FD inverse'!$A$42*$C1042/Setup!$B$17+INDEX('FD inverse'!$A$42:$BH$42,1,'FD mesh'!$B$15+1)*Setup!$B$22</f>
        <v>15.0684938390804</v>
      </c>
      <c r="AS1042" s="0" t="n">
        <f aca="false">SUMPRODUCT('FD inverse'!$A$43:$BH$43,'FD mesh'!$B$84:$BI$84,$E1041:$BL1041)+'FD inverse'!$A$43*$C1042/Setup!$B$17+INDEX('FD inverse'!$A$43:$BH$43,1,'FD mesh'!$B$15+1)*Setup!$B$22</f>
        <v>0</v>
      </c>
      <c r="AT1042" s="0" t="n">
        <f aca="false">SUMPRODUCT('FD inverse'!$A$44:$BH$44,'FD mesh'!$B$84:$BI$84,$E1041:$BL1041)+'FD inverse'!$A$44*$C1042/Setup!$B$17+INDEX('FD inverse'!$A$44:$BH$44,1,'FD mesh'!$B$15+1)*Setup!$B$22</f>
        <v>0</v>
      </c>
      <c r="AU1042" s="0" t="n">
        <f aca="false">SUMPRODUCT('FD inverse'!$A$45:$BH$45,'FD mesh'!$B$84:$BI$84,$E1041:$BL1041)+'FD inverse'!$A$45*$C1042/Setup!$B$17+INDEX('FD inverse'!$A$45:$BH$45,1,'FD mesh'!$B$15+1)*Setup!$B$22</f>
        <v>0</v>
      </c>
      <c r="AV1042" s="0" t="n">
        <f aca="false">SUMPRODUCT('FD inverse'!$A$46:$BH$46,'FD mesh'!$B$84:$BI$84,$E1041:$BL1041)+'FD inverse'!$A$46*$C1042/Setup!$B$17+INDEX('FD inverse'!$A$46:$BH$46,1,'FD mesh'!$B$15+1)*Setup!$B$22</f>
        <v>0</v>
      </c>
      <c r="AW1042" s="0" t="n">
        <f aca="false">SUMPRODUCT('FD inverse'!$A$47:$BH$47,'FD mesh'!$B$84:$BI$84,$E1041:$BL1041)+'FD inverse'!$A$47*$C1042/Setup!$B$17+INDEX('FD inverse'!$A$47:$BH$47,1,'FD mesh'!$B$15+1)*Setup!$B$22</f>
        <v>0</v>
      </c>
      <c r="AX1042" s="0" t="n">
        <f aca="false">SUMPRODUCT('FD inverse'!$A$48:$BH$48,'FD mesh'!$B$84:$BI$84,$E1041:$BL1041)+'FD inverse'!$A$48*$C1042/Setup!$B$17+INDEX('FD inverse'!$A$48:$BH$48,1,'FD mesh'!$B$15+1)*Setup!$B$22</f>
        <v>0</v>
      </c>
      <c r="AY1042" s="0" t="n">
        <f aca="false">SUMPRODUCT('FD inverse'!$A$49:$BH$49,'FD mesh'!$B$84:$BI$84,$E1041:$BL1041)+'FD inverse'!$A$49*$C1042/Setup!$B$17+INDEX('FD inverse'!$A$49:$BH$49,1,'FD mesh'!$B$15+1)*Setup!$B$22</f>
        <v>0</v>
      </c>
      <c r="AZ1042" s="0" t="n">
        <f aca="false">SUMPRODUCT('FD inverse'!$A$50:$BH$50,'FD mesh'!$B$84:$BI$84,$E1041:$BL1041)+'FD inverse'!$A$50*$C1042/Setup!$B$17+INDEX('FD inverse'!$A$50:$BH$50,1,'FD mesh'!$B$15+1)*Setup!$B$22</f>
        <v>0</v>
      </c>
      <c r="BA1042" s="0" t="n">
        <f aca="false">SUMPRODUCT('FD inverse'!$A$51:$BH$51,'FD mesh'!$B$84:$BI$84,$E1041:$BL1041)+'FD inverse'!$A$51*$C1042/Setup!$B$17+INDEX('FD inverse'!$A$51:$BH$51,1,'FD mesh'!$B$15+1)*Setup!$B$22</f>
        <v>0</v>
      </c>
      <c r="BB1042" s="0" t="n">
        <f aca="false">SUMPRODUCT('FD inverse'!$A$52:$BH$52,'FD mesh'!$B$84:$BI$84,$E1041:$BL1041)+'FD inverse'!$A$52*$C1042/Setup!$B$17+INDEX('FD inverse'!$A$52:$BH$52,1,'FD mesh'!$B$15+1)*Setup!$B$22</f>
        <v>0</v>
      </c>
      <c r="BC1042" s="0" t="n">
        <f aca="false">SUMPRODUCT('FD inverse'!$A$53:$BH$53,'FD mesh'!$B$84:$BI$84,$E1041:$BL1041)+'FD inverse'!$A$53*$C1042/Setup!$B$17+INDEX('FD inverse'!$A$53:$BH$53,1,'FD mesh'!$B$15+1)*Setup!$B$22</f>
        <v>0</v>
      </c>
      <c r="BD1042" s="0" t="n">
        <f aca="false">SUMPRODUCT('FD inverse'!$A$54:$BH$54,'FD mesh'!$B$84:$BI$84,$E1041:$BL1041)+'FD inverse'!$A$54*$C1042/Setup!$B$17+INDEX('FD inverse'!$A$54:$BH$54,1,'FD mesh'!$B$15+1)*Setup!$B$22</f>
        <v>0</v>
      </c>
      <c r="BE1042" s="0" t="n">
        <f aca="false">SUMPRODUCT('FD inverse'!$A$55:$BH$55,'FD mesh'!$B$84:$BI$84,$E1041:$BL1041)+'FD inverse'!$A$55*$C1042/Setup!$B$17+INDEX('FD inverse'!$A$55:$BH$55,1,'FD mesh'!$B$15+1)*Setup!$B$22</f>
        <v>0</v>
      </c>
      <c r="BF1042" s="0" t="n">
        <f aca="false">SUMPRODUCT('FD inverse'!$A$56:$BH$56,'FD mesh'!$B$84:$BI$84,$E1041:$BL1041)+'FD inverse'!$A$56*$C1042/Setup!$B$17+INDEX('FD inverse'!$A$56:$BH$56,1,'FD mesh'!$B$15+1)*Setup!$B$22</f>
        <v>0</v>
      </c>
      <c r="BG1042" s="0" t="n">
        <f aca="false">SUMPRODUCT('FD inverse'!$A$57:$BH$57,'FD mesh'!$B$84:$BI$84,$E1041:$BL1041)+'FD inverse'!$A$57*$C1042/Setup!$B$17+INDEX('FD inverse'!$A$57:$BH$57,1,'FD mesh'!$B$15+1)*Setup!$B$22</f>
        <v>0</v>
      </c>
      <c r="BH1042" s="0" t="n">
        <f aca="false">SUMPRODUCT('FD inverse'!$A$58:$BH$58,'FD mesh'!$B$84:$BI$84,$E1041:$BL1041)+'FD inverse'!$A$58*$C1042/Setup!$B$17+INDEX('FD inverse'!$A$58:$BH$58,1,'FD mesh'!$B$15+1)*Setup!$B$22</f>
        <v>0</v>
      </c>
      <c r="BI1042" s="0" t="n">
        <f aca="false">SUMPRODUCT('FD inverse'!$A$59:$BH$59,'FD mesh'!$B$84:$BI$84,$E1041:$BL1041)+'FD inverse'!$A$59*$C1042/Setup!$B$17+INDEX('FD inverse'!$A$59:$BH$59,1,'FD mesh'!$B$15+1)*Setup!$B$22</f>
        <v>0</v>
      </c>
      <c r="BJ1042" s="0" t="n">
        <f aca="false">SUMPRODUCT('FD inverse'!$A$60:$BH$60,'FD mesh'!$B$84:$BI$84,$E1041:$BL1041)+'FD inverse'!$A$60*$C1042/Setup!$B$17+INDEX('FD inverse'!$A$60:$BH$60,1,'FD mesh'!$B$15+1)*Setup!$B$22</f>
        <v>0</v>
      </c>
      <c r="BK1042" s="0" t="n">
        <f aca="false">SUMPRODUCT('FD inverse'!$A$61:$BH$61,'FD mesh'!$B$84:$BI$84,$E1041:$BL1041)+'FD inverse'!$A$61*$C1042/Setup!$B$17+INDEX('FD inverse'!$A$61:$BH$61,1,'FD mesh'!$B$15+1)*Setup!$B$22</f>
        <v>0</v>
      </c>
      <c r="BL1042" s="0" t="n">
        <f aca="false">SUMPRODUCT('FD inverse'!$A$62:$BH$62,'FD mesh'!$B$84:$BI$84,$E1041:$BL1041)+'FD inverse'!$A$62*$C1042/Setup!$B$17+INDEX('FD inverse'!$A$62:$BH$62,1,'FD mesh'!$B$15+1)*Setup!$B$22</f>
        <v>0</v>
      </c>
    </row>
    <row r="1043" customFormat="false" ht="15" hidden="false" customHeight="false" outlineLevel="0" collapsed="false">
      <c r="A1043" s="0" t="n">
        <v>1038</v>
      </c>
      <c r="B1043" s="0" t="n">
        <f aca="false">A1043*Setup!$B$11/3600</f>
        <v>86.5</v>
      </c>
      <c r="C1043" s="0" t="n">
        <f aca="false">Setup!$B$7+Setup!$B$8*COS(2*PI()*(B1043-Setup!$B$9)/24)</f>
        <v>27.6955181300451</v>
      </c>
      <c r="D1043" s="0" t="n">
        <f aca="false">(C1043-E1043)/Setup!$B$17</f>
        <v>14.5659487133798</v>
      </c>
      <c r="E1043" s="0" t="n">
        <f aca="false">SUMPRODUCT('FD inverse'!$A$3:$BH$3,'FD mesh'!$B$84:$BI$84,$E1042:$BL1042)+'FD inverse'!$A$3*$C1043/Setup!$B$17+INDEX('FD inverse'!$A$3:$BH$3,1,'FD mesh'!$B$15+1)*Setup!$B$22</f>
        <v>25.8019447973058</v>
      </c>
      <c r="F1043" s="0" t="n">
        <f aca="false">SUMPRODUCT('FD inverse'!$A$4:$BH$4,'FD mesh'!$B$84:$BI$84,$E1042:$BL1042)+'FD inverse'!$A$4*$C1043/Setup!$B$17+INDEX('FD inverse'!$A$4:$BH$4,1,'FD mesh'!$B$15+1)*Setup!$B$22</f>
        <v>25.3748141524609</v>
      </c>
      <c r="G1043" s="0" t="n">
        <f aca="false">SUMPRODUCT('FD inverse'!$A$5:$BH$5,'FD mesh'!$B$84:$BI$84,$E1042:$BL1042)+'FD inverse'!$A$5*$C1043/Setup!$B$17+INDEX('FD inverse'!$A$5:$BH$5,1,'FD mesh'!$B$15+1)*Setup!$B$22</f>
        <v>24.959867280224</v>
      </c>
      <c r="H1043" s="0" t="n">
        <f aca="false">SUMPRODUCT('FD inverse'!$A$6:$BH$6,'FD mesh'!$B$84:$BI$84,$E1042:$BL1042)+'FD inverse'!$A$6*$C1043/Setup!$B$17+INDEX('FD inverse'!$A$6:$BH$6,1,'FD mesh'!$B$15+1)*Setup!$B$22</f>
        <v>23.5848954301294</v>
      </c>
      <c r="I1043" s="0" t="n">
        <f aca="false">SUMPRODUCT('FD inverse'!$A$7:$BH$7,'FD mesh'!$B$84:$BI$84,$E1042:$BL1042)+'FD inverse'!$A$7*$C1043/Setup!$B$17+INDEX('FD inverse'!$A$7:$BH$7,1,'FD mesh'!$B$15+1)*Setup!$B$22</f>
        <v>23.469211740578</v>
      </c>
      <c r="J1043" s="0" t="n">
        <f aca="false">SUMPRODUCT('FD inverse'!$A$8:$BH$8,'FD mesh'!$B$84:$BI$84,$E1042:$BL1042)+'FD inverse'!$A$8*$C1043/Setup!$B$17+INDEX('FD inverse'!$A$8:$BH$8,1,'FD mesh'!$B$15+1)*Setup!$B$22</f>
        <v>23.3651885129991</v>
      </c>
      <c r="K1043" s="0" t="n">
        <f aca="false">SUMPRODUCT('FD inverse'!$A$9:$BH$9,'FD mesh'!$B$84:$BI$84,$E1042:$BL1042)+'FD inverse'!$A$9*$C1043/Setup!$B$17+INDEX('FD inverse'!$A$9:$BH$9,1,'FD mesh'!$B$15+1)*Setup!$B$22</f>
        <v>23.2724862396126</v>
      </c>
      <c r="L1043" s="0" t="n">
        <f aca="false">SUMPRODUCT('FD inverse'!$A$10:$BH$10,'FD mesh'!$B$84:$BI$84,$E1042:$BL1042)+'FD inverse'!$A$10*$C1043/Setup!$B$17+INDEX('FD inverse'!$A$10:$BH$10,1,'FD mesh'!$B$15+1)*Setup!$B$22</f>
        <v>23.1907701045353</v>
      </c>
      <c r="M1043" s="0" t="n">
        <f aca="false">SUMPRODUCT('FD inverse'!$A$11:$BH$11,'FD mesh'!$B$84:$BI$84,$E1042:$BL1042)+'FD inverse'!$A$11*$C1043/Setup!$B$17+INDEX('FD inverse'!$A$11:$BH$11,1,'FD mesh'!$B$15+1)*Setup!$B$22</f>
        <v>23.119722326984</v>
      </c>
      <c r="N1043" s="0" t="n">
        <f aca="false">SUMPRODUCT('FD inverse'!$A$12:$BH$12,'FD mesh'!$B$84:$BI$84,$E1042:$BL1042)+'FD inverse'!$A$12*$C1043/Setup!$B$17+INDEX('FD inverse'!$A$12:$BH$12,1,'FD mesh'!$B$15+1)*Setup!$B$22</f>
        <v>23.0590527159931</v>
      </c>
      <c r="O1043" s="0" t="n">
        <f aca="false">SUMPRODUCT('FD inverse'!$A$13:$BH$13,'FD mesh'!$B$84:$BI$84,$E1042:$BL1042)+'FD inverse'!$A$13*$C1043/Setup!$B$17+INDEX('FD inverse'!$A$13:$BH$13,1,'FD mesh'!$B$15+1)*Setup!$B$22</f>
        <v>23.0085074927399</v>
      </c>
      <c r="P1043" s="0" t="n">
        <f aca="false">SUMPRODUCT('FD inverse'!$A$14:$BH$14,'FD mesh'!$B$84:$BI$84,$E1042:$BL1042)+'FD inverse'!$A$14*$C1043/Setup!$B$17+INDEX('FD inverse'!$A$14:$BH$14,1,'FD mesh'!$B$15+1)*Setup!$B$22</f>
        <v>22.9678764314275</v>
      </c>
      <c r="Q1043" s="0" t="n">
        <f aca="false">SUMPRODUCT('FD inverse'!$A$15:$BH$15,'FD mesh'!$B$84:$BI$84,$E1042:$BL1042)+'FD inverse'!$A$15*$C1043/Setup!$B$17+INDEX('FD inverse'!$A$15:$BH$15,1,'FD mesh'!$B$15+1)*Setup!$B$22</f>
        <v>22.9369983630963</v>
      </c>
      <c r="R1043" s="0" t="n">
        <f aca="false">SUMPRODUCT('FD inverse'!$A$16:$BH$16,'FD mesh'!$B$84:$BI$84,$E1042:$BL1042)+'FD inverse'!$A$16*$C1043/Setup!$B$17+INDEX('FD inverse'!$A$16:$BH$16,1,'FD mesh'!$B$15+1)*Setup!$B$22</f>
        <v>22.9157650789749</v>
      </c>
      <c r="S1043" s="0" t="n">
        <f aca="false">SUMPRODUCT('FD inverse'!$A$17:$BH$17,'FD mesh'!$B$84:$BI$84,$E1042:$BL1042)+'FD inverse'!$A$17*$C1043/Setup!$B$17+INDEX('FD inverse'!$A$17:$BH$17,1,'FD mesh'!$B$15+1)*Setup!$B$22</f>
        <v>22.3874657446604</v>
      </c>
      <c r="T1043" s="0" t="n">
        <f aca="false">SUMPRODUCT('FD inverse'!$A$18:$BH$18,'FD mesh'!$B$84:$BI$84,$E1042:$BL1042)+'FD inverse'!$A$18*$C1043/Setup!$B$17+INDEX('FD inverse'!$A$18:$BH$18,1,'FD mesh'!$B$15+1)*Setup!$B$22</f>
        <v>21.863557203821</v>
      </c>
      <c r="U1043" s="0" t="n">
        <f aca="false">SUMPRODUCT('FD inverse'!$A$19:$BH$19,'FD mesh'!$B$84:$BI$84,$E1042:$BL1042)+'FD inverse'!$A$19*$C1043/Setup!$B$17+INDEX('FD inverse'!$A$19:$BH$19,1,'FD mesh'!$B$15+1)*Setup!$B$22</f>
        <v>21.3436595812492</v>
      </c>
      <c r="V1043" s="0" t="n">
        <f aca="false">SUMPRODUCT('FD inverse'!$A$20:$BH$20,'FD mesh'!$B$84:$BI$84,$E1042:$BL1042)+'FD inverse'!$A$20*$C1043/Setup!$B$17+INDEX('FD inverse'!$A$20:$BH$20,1,'FD mesh'!$B$15+1)*Setup!$B$22</f>
        <v>20.8274066580974</v>
      </c>
      <c r="W1043" s="0" t="n">
        <f aca="false">SUMPRODUCT('FD inverse'!$A$21:$BH$21,'FD mesh'!$B$84:$BI$84,$E1042:$BL1042)+'FD inverse'!$A$21*$C1043/Setup!$B$17+INDEX('FD inverse'!$A$21:$BH$21,1,'FD mesh'!$B$15+1)*Setup!$B$22</f>
        <v>20.3144454766046</v>
      </c>
      <c r="X1043" s="0" t="n">
        <f aca="false">SUMPRODUCT('FD inverse'!$A$22:$BH$22,'FD mesh'!$B$84:$BI$84,$E1042:$BL1042)+'FD inverse'!$A$22*$C1043/Setup!$B$17+INDEX('FD inverse'!$A$22:$BH$22,1,'FD mesh'!$B$15+1)*Setup!$B$22</f>
        <v>19.8044357993604</v>
      </c>
      <c r="Y1043" s="0" t="n">
        <f aca="false">SUMPRODUCT('FD inverse'!$A$23:$BH$23,'FD mesh'!$B$84:$BI$84,$E1042:$BL1042)+'FD inverse'!$A$23*$C1043/Setup!$B$17+INDEX('FD inverse'!$A$23:$BH$23,1,'FD mesh'!$B$15+1)*Setup!$B$22</f>
        <v>19.2970494373686</v>
      </c>
      <c r="Z1043" s="0" t="n">
        <f aca="false">SUMPRODUCT('FD inverse'!$A$24:$BH$24,'FD mesh'!$B$84:$BI$84,$E1042:$BL1042)+'FD inverse'!$A$24*$C1043/Setup!$B$17+INDEX('FD inverse'!$A$24:$BH$24,1,'FD mesh'!$B$15+1)*Setup!$B$22</f>
        <v>18.7919694606218</v>
      </c>
      <c r="AA1043" s="0" t="n">
        <f aca="false">SUMPRODUCT('FD inverse'!$A$25:$BH$25,'FD mesh'!$B$84:$BI$84,$E1042:$BL1042)+'FD inverse'!$A$25*$C1043/Setup!$B$17+INDEX('FD inverse'!$A$25:$BH$25,1,'FD mesh'!$B$15+1)*Setup!$B$22</f>
        <v>18.2888893043864</v>
      </c>
      <c r="AB1043" s="0" t="n">
        <f aca="false">SUMPRODUCT('FD inverse'!$A$26:$BH$26,'FD mesh'!$B$84:$BI$84,$E1042:$BL1042)+'FD inverse'!$A$26*$C1043/Setup!$B$17+INDEX('FD inverse'!$A$26:$BH$26,1,'FD mesh'!$B$15+1)*Setup!$B$22</f>
        <v>17.7875117839106</v>
      </c>
      <c r="AC1043" s="0" t="n">
        <f aca="false">SUMPRODUCT('FD inverse'!$A$27:$BH$27,'FD mesh'!$B$84:$BI$84,$E1042:$BL1042)+'FD inverse'!$A$27*$C1043/Setup!$B$17+INDEX('FD inverse'!$A$27:$BH$27,1,'FD mesh'!$B$15+1)*Setup!$B$22</f>
        <v>17.28754802983</v>
      </c>
      <c r="AD1043" s="0" t="n">
        <f aca="false">SUMPRODUCT('FD inverse'!$A$28:$BH$28,'FD mesh'!$B$84:$BI$84,$E1042:$BL1042)+'FD inverse'!$A$28*$C1043/Setup!$B$17+INDEX('FD inverse'!$A$28:$BH$28,1,'FD mesh'!$B$15+1)*Setup!$B$22</f>
        <v>16.7887163561402</v>
      </c>
      <c r="AE1043" s="0" t="n">
        <f aca="false">SUMPRODUCT('FD inverse'!$A$29:$BH$29,'FD mesh'!$B$84:$BI$84,$E1042:$BL1042)+'FD inverse'!$A$29*$C1043/Setup!$B$17+INDEX('FD inverse'!$A$29:$BH$29,1,'FD mesh'!$B$15+1)*Setup!$B$22</f>
        <v>16.2907410722548</v>
      </c>
      <c r="AF1043" s="0" t="n">
        <f aca="false">SUMPRODUCT('FD inverse'!$A$30:$BH$30,'FD mesh'!$B$84:$BI$84,$E1042:$BL1042)+'FD inverse'!$A$30*$C1043/Setup!$B$17+INDEX('FD inverse'!$A$30:$BH$30,1,'FD mesh'!$B$15+1)*Setup!$B$22</f>
        <v>15.7933512503597</v>
      </c>
      <c r="AG1043" s="0" t="n">
        <f aca="false">SUMPRODUCT('FD inverse'!$A$31:$BH$31,'FD mesh'!$B$84:$BI$84,$E1042:$BL1042)+'FD inverse'!$A$31*$C1043/Setup!$B$17+INDEX('FD inverse'!$A$31:$BH$31,1,'FD mesh'!$B$15+1)*Setup!$B$22</f>
        <v>15.2962794590198</v>
      </c>
      <c r="AH1043" s="0" t="n">
        <f aca="false">SUMPRODUCT('FD inverse'!$A$32:$BH$32,'FD mesh'!$B$84:$BI$84,$E1042:$BL1042)+'FD inverse'!$A$32*$C1043/Setup!$B$17+INDEX('FD inverse'!$A$32:$BH$32,1,'FD mesh'!$B$15+1)*Setup!$B$22</f>
        <v>15.2753750299623</v>
      </c>
      <c r="AI1043" s="0" t="n">
        <f aca="false">SUMPRODUCT('FD inverse'!$A$33:$BH$33,'FD mesh'!$B$84:$BI$84,$E1042:$BL1042)+'FD inverse'!$A$33*$C1043/Setup!$B$17+INDEX('FD inverse'!$A$33:$BH$33,1,'FD mesh'!$B$15+1)*Setup!$B$22</f>
        <v>15.2545435791276</v>
      </c>
      <c r="AJ1043" s="0" t="n">
        <f aca="false">SUMPRODUCT('FD inverse'!$A$34:$BH$34,'FD mesh'!$B$84:$BI$84,$E1042:$BL1042)+'FD inverse'!$A$34*$C1043/Setup!$B$17+INDEX('FD inverse'!$A$34:$BH$34,1,'FD mesh'!$B$15+1)*Setup!$B$22</f>
        <v>15.2337697602605</v>
      </c>
      <c r="AK1043" s="0" t="n">
        <f aca="false">SUMPRODUCT('FD inverse'!$A$35:$BH$35,'FD mesh'!$B$84:$BI$84,$E1042:$BL1042)+'FD inverse'!$A$35*$C1043/Setup!$B$17+INDEX('FD inverse'!$A$35:$BH$35,1,'FD mesh'!$B$15+1)*Setup!$B$22</f>
        <v>15.2130405636927</v>
      </c>
      <c r="AL1043" s="0" t="n">
        <f aca="false">SUMPRODUCT('FD inverse'!$A$36:$BH$36,'FD mesh'!$B$84:$BI$84,$E1042:$BL1042)+'FD inverse'!$A$36*$C1043/Setup!$B$17+INDEX('FD inverse'!$A$36:$BH$36,1,'FD mesh'!$B$15+1)*Setup!$B$22</f>
        <v>15.1923451359488</v>
      </c>
      <c r="AM1043" s="0" t="n">
        <f aca="false">SUMPRODUCT('FD inverse'!$A$37:$BH$37,'FD mesh'!$B$84:$BI$84,$E1042:$BL1042)+'FD inverse'!$A$37*$C1043/Setup!$B$17+INDEX('FD inverse'!$A$37:$BH$37,1,'FD mesh'!$B$15+1)*Setup!$B$22</f>
        <v>15.1716745951522</v>
      </c>
      <c r="AN1043" s="0" t="n">
        <f aca="false">SUMPRODUCT('FD inverse'!$A$38:$BH$38,'FD mesh'!$B$84:$BI$84,$E1042:$BL1042)+'FD inverse'!$A$38*$C1043/Setup!$B$17+INDEX('FD inverse'!$A$38:$BH$38,1,'FD mesh'!$B$15+1)*Setup!$B$22</f>
        <v>15.1510218434533</v>
      </c>
      <c r="AO1043" s="0" t="n">
        <f aca="false">SUMPRODUCT('FD inverse'!$A$39:$BH$39,'FD mesh'!$B$84:$BI$84,$E1042:$BL1042)+'FD inverse'!$A$39*$C1043/Setup!$B$17+INDEX('FD inverse'!$A$39:$BH$39,1,'FD mesh'!$B$15+1)*Setup!$B$22</f>
        <v>15.1303813774581</v>
      </c>
      <c r="AP1043" s="0" t="n">
        <f aca="false">SUMPRODUCT('FD inverse'!$A$40:$BH$40,'FD mesh'!$B$84:$BI$84,$E1042:$BL1042)+'FD inverse'!$A$40*$C1043/Setup!$B$17+INDEX('FD inverse'!$A$40:$BH$40,1,'FD mesh'!$B$15+1)*Setup!$B$22</f>
        <v>15.1097490974155</v>
      </c>
      <c r="AQ1043" s="0" t="n">
        <f aca="false">SUMPRODUCT('FD inverse'!$A$41:$BH$41,'FD mesh'!$B$84:$BI$84,$E1042:$BL1042)+'FD inverse'!$A$41*$C1043/Setup!$B$17+INDEX('FD inverse'!$A$41:$BH$41,1,'FD mesh'!$B$15+1)*Setup!$B$22</f>
        <v>15.0891221157272</v>
      </c>
      <c r="AR1043" s="0" t="n">
        <f aca="false">SUMPRODUCT('FD inverse'!$A$42:$BH$42,'FD mesh'!$B$84:$BI$84,$E1042:$BL1042)+'FD inverse'!$A$42*$C1043/Setup!$B$17+INDEX('FD inverse'!$A$42:$BH$42,1,'FD mesh'!$B$15+1)*Setup!$B$22</f>
        <v>15.0684985651691</v>
      </c>
      <c r="AS1043" s="0" t="n">
        <f aca="false">SUMPRODUCT('FD inverse'!$A$43:$BH$43,'FD mesh'!$B$84:$BI$84,$E1042:$BL1042)+'FD inverse'!$A$43*$C1043/Setup!$B$17+INDEX('FD inverse'!$A$43:$BH$43,1,'FD mesh'!$B$15+1)*Setup!$B$22</f>
        <v>0</v>
      </c>
      <c r="AT1043" s="0" t="n">
        <f aca="false">SUMPRODUCT('FD inverse'!$A$44:$BH$44,'FD mesh'!$B$84:$BI$84,$E1042:$BL1042)+'FD inverse'!$A$44*$C1043/Setup!$B$17+INDEX('FD inverse'!$A$44:$BH$44,1,'FD mesh'!$B$15+1)*Setup!$B$22</f>
        <v>0</v>
      </c>
      <c r="AU1043" s="0" t="n">
        <f aca="false">SUMPRODUCT('FD inverse'!$A$45:$BH$45,'FD mesh'!$B$84:$BI$84,$E1042:$BL1042)+'FD inverse'!$A$45*$C1043/Setup!$B$17+INDEX('FD inverse'!$A$45:$BH$45,1,'FD mesh'!$B$15+1)*Setup!$B$22</f>
        <v>0</v>
      </c>
      <c r="AV1043" s="0" t="n">
        <f aca="false">SUMPRODUCT('FD inverse'!$A$46:$BH$46,'FD mesh'!$B$84:$BI$84,$E1042:$BL1042)+'FD inverse'!$A$46*$C1043/Setup!$B$17+INDEX('FD inverse'!$A$46:$BH$46,1,'FD mesh'!$B$15+1)*Setup!$B$22</f>
        <v>0</v>
      </c>
      <c r="AW1043" s="0" t="n">
        <f aca="false">SUMPRODUCT('FD inverse'!$A$47:$BH$47,'FD mesh'!$B$84:$BI$84,$E1042:$BL1042)+'FD inverse'!$A$47*$C1043/Setup!$B$17+INDEX('FD inverse'!$A$47:$BH$47,1,'FD mesh'!$B$15+1)*Setup!$B$22</f>
        <v>0</v>
      </c>
      <c r="AX1043" s="0" t="n">
        <f aca="false">SUMPRODUCT('FD inverse'!$A$48:$BH$48,'FD mesh'!$B$84:$BI$84,$E1042:$BL1042)+'FD inverse'!$A$48*$C1043/Setup!$B$17+INDEX('FD inverse'!$A$48:$BH$48,1,'FD mesh'!$B$15+1)*Setup!$B$22</f>
        <v>0</v>
      </c>
      <c r="AY1043" s="0" t="n">
        <f aca="false">SUMPRODUCT('FD inverse'!$A$49:$BH$49,'FD mesh'!$B$84:$BI$84,$E1042:$BL1042)+'FD inverse'!$A$49*$C1043/Setup!$B$17+INDEX('FD inverse'!$A$49:$BH$49,1,'FD mesh'!$B$15+1)*Setup!$B$22</f>
        <v>0</v>
      </c>
      <c r="AZ1043" s="0" t="n">
        <f aca="false">SUMPRODUCT('FD inverse'!$A$50:$BH$50,'FD mesh'!$B$84:$BI$84,$E1042:$BL1042)+'FD inverse'!$A$50*$C1043/Setup!$B$17+INDEX('FD inverse'!$A$50:$BH$50,1,'FD mesh'!$B$15+1)*Setup!$B$22</f>
        <v>0</v>
      </c>
      <c r="BA1043" s="0" t="n">
        <f aca="false">SUMPRODUCT('FD inverse'!$A$51:$BH$51,'FD mesh'!$B$84:$BI$84,$E1042:$BL1042)+'FD inverse'!$A$51*$C1043/Setup!$B$17+INDEX('FD inverse'!$A$51:$BH$51,1,'FD mesh'!$B$15+1)*Setup!$B$22</f>
        <v>0</v>
      </c>
      <c r="BB1043" s="0" t="n">
        <f aca="false">SUMPRODUCT('FD inverse'!$A$52:$BH$52,'FD mesh'!$B$84:$BI$84,$E1042:$BL1042)+'FD inverse'!$A$52*$C1043/Setup!$B$17+INDEX('FD inverse'!$A$52:$BH$52,1,'FD mesh'!$B$15+1)*Setup!$B$22</f>
        <v>0</v>
      </c>
      <c r="BC1043" s="0" t="n">
        <f aca="false">SUMPRODUCT('FD inverse'!$A$53:$BH$53,'FD mesh'!$B$84:$BI$84,$E1042:$BL1042)+'FD inverse'!$A$53*$C1043/Setup!$B$17+INDEX('FD inverse'!$A$53:$BH$53,1,'FD mesh'!$B$15+1)*Setup!$B$22</f>
        <v>0</v>
      </c>
      <c r="BD1043" s="0" t="n">
        <f aca="false">SUMPRODUCT('FD inverse'!$A$54:$BH$54,'FD mesh'!$B$84:$BI$84,$E1042:$BL1042)+'FD inverse'!$A$54*$C1043/Setup!$B$17+INDEX('FD inverse'!$A$54:$BH$54,1,'FD mesh'!$B$15+1)*Setup!$B$22</f>
        <v>0</v>
      </c>
      <c r="BE1043" s="0" t="n">
        <f aca="false">SUMPRODUCT('FD inverse'!$A$55:$BH$55,'FD mesh'!$B$84:$BI$84,$E1042:$BL1042)+'FD inverse'!$A$55*$C1043/Setup!$B$17+INDEX('FD inverse'!$A$55:$BH$55,1,'FD mesh'!$B$15+1)*Setup!$B$22</f>
        <v>0</v>
      </c>
      <c r="BF1043" s="0" t="n">
        <f aca="false">SUMPRODUCT('FD inverse'!$A$56:$BH$56,'FD mesh'!$B$84:$BI$84,$E1042:$BL1042)+'FD inverse'!$A$56*$C1043/Setup!$B$17+INDEX('FD inverse'!$A$56:$BH$56,1,'FD mesh'!$B$15+1)*Setup!$B$22</f>
        <v>0</v>
      </c>
      <c r="BG1043" s="0" t="n">
        <f aca="false">SUMPRODUCT('FD inverse'!$A$57:$BH$57,'FD mesh'!$B$84:$BI$84,$E1042:$BL1042)+'FD inverse'!$A$57*$C1043/Setup!$B$17+INDEX('FD inverse'!$A$57:$BH$57,1,'FD mesh'!$B$15+1)*Setup!$B$22</f>
        <v>0</v>
      </c>
      <c r="BH1043" s="0" t="n">
        <f aca="false">SUMPRODUCT('FD inverse'!$A$58:$BH$58,'FD mesh'!$B$84:$BI$84,$E1042:$BL1042)+'FD inverse'!$A$58*$C1043/Setup!$B$17+INDEX('FD inverse'!$A$58:$BH$58,1,'FD mesh'!$B$15+1)*Setup!$B$22</f>
        <v>0</v>
      </c>
      <c r="BI1043" s="0" t="n">
        <f aca="false">SUMPRODUCT('FD inverse'!$A$59:$BH$59,'FD mesh'!$B$84:$BI$84,$E1042:$BL1042)+'FD inverse'!$A$59*$C1043/Setup!$B$17+INDEX('FD inverse'!$A$59:$BH$59,1,'FD mesh'!$B$15+1)*Setup!$B$22</f>
        <v>0</v>
      </c>
      <c r="BJ1043" s="0" t="n">
        <f aca="false">SUMPRODUCT('FD inverse'!$A$60:$BH$60,'FD mesh'!$B$84:$BI$84,$E1042:$BL1042)+'FD inverse'!$A$60*$C1043/Setup!$B$17+INDEX('FD inverse'!$A$60:$BH$60,1,'FD mesh'!$B$15+1)*Setup!$B$22</f>
        <v>0</v>
      </c>
      <c r="BK1043" s="0" t="n">
        <f aca="false">SUMPRODUCT('FD inverse'!$A$61:$BH$61,'FD mesh'!$B$84:$BI$84,$E1042:$BL1042)+'FD inverse'!$A$61*$C1043/Setup!$B$17+INDEX('FD inverse'!$A$61:$BH$61,1,'FD mesh'!$B$15+1)*Setup!$B$22</f>
        <v>0</v>
      </c>
      <c r="BL1043" s="0" t="n">
        <f aca="false">SUMPRODUCT('FD inverse'!$A$62:$BH$62,'FD mesh'!$B$84:$BI$84,$E1042:$BL1042)+'FD inverse'!$A$62*$C1043/Setup!$B$17+INDEX('FD inverse'!$A$62:$BH$62,1,'FD mesh'!$B$15+1)*Setup!$B$22</f>
        <v>0</v>
      </c>
    </row>
    <row r="1044" customFormat="false" ht="15" hidden="false" customHeight="false" outlineLevel="0" collapsed="false">
      <c r="A1044" s="0" t="n">
        <v>1039</v>
      </c>
      <c r="B1044" s="0" t="n">
        <f aca="false">A1044*Setup!$B$11/3600</f>
        <v>86.5833333333333</v>
      </c>
      <c r="C1044" s="0" t="n">
        <f aca="false">Setup!$B$7+Setup!$B$8*COS(2*PI()*(B1044-Setup!$B$9)/24)</f>
        <v>27.7280314771312</v>
      </c>
      <c r="D1044" s="0" t="n">
        <f aca="false">(C1044-E1044)/Setup!$B$17</f>
        <v>14.597481773456</v>
      </c>
      <c r="E1044" s="0" t="n">
        <f aca="false">SUMPRODUCT('FD inverse'!$A$3:$BH$3,'FD mesh'!$B$84:$BI$84,$E1043:$BL1043)+'FD inverse'!$A$3*$C1044/Setup!$B$17+INDEX('FD inverse'!$A$3:$BH$3,1,'FD mesh'!$B$15+1)*Setup!$B$22</f>
        <v>25.8303588465819</v>
      </c>
      <c r="F1044" s="0" t="n">
        <f aca="false">SUMPRODUCT('FD inverse'!$A$4:$BH$4,'FD mesh'!$B$84:$BI$84,$E1043:$BL1043)+'FD inverse'!$A$4*$C1044/Setup!$B$17+INDEX('FD inverse'!$A$4:$BH$4,1,'FD mesh'!$B$15+1)*Setup!$B$22</f>
        <v>25.4020762276092</v>
      </c>
      <c r="G1044" s="0" t="n">
        <f aca="false">SUMPRODUCT('FD inverse'!$A$5:$BH$5,'FD mesh'!$B$84:$BI$84,$E1043:$BL1043)+'FD inverse'!$A$5*$C1044/Setup!$B$17+INDEX('FD inverse'!$A$5:$BH$5,1,'FD mesh'!$B$15+1)*Setup!$B$22</f>
        <v>24.9856261065306</v>
      </c>
      <c r="H1044" s="0" t="n">
        <f aca="false">SUMPRODUCT('FD inverse'!$A$6:$BH$6,'FD mesh'!$B$84:$BI$84,$E1043:$BL1043)+'FD inverse'!$A$6*$C1044/Setup!$B$17+INDEX('FD inverse'!$A$6:$BH$6,1,'FD mesh'!$B$15+1)*Setup!$B$22</f>
        <v>23.605136177222</v>
      </c>
      <c r="I1044" s="0" t="n">
        <f aca="false">SUMPRODUCT('FD inverse'!$A$7:$BH$7,'FD mesh'!$B$84:$BI$84,$E1043:$BL1043)+'FD inverse'!$A$7*$C1044/Setup!$B$17+INDEX('FD inverse'!$A$7:$BH$7,1,'FD mesh'!$B$15+1)*Setup!$B$22</f>
        <v>23.488939648697</v>
      </c>
      <c r="J1044" s="0" t="n">
        <f aca="false">SUMPRODUCT('FD inverse'!$A$8:$BH$8,'FD mesh'!$B$84:$BI$84,$E1043:$BL1043)+'FD inverse'!$A$8*$C1044/Setup!$B$17+INDEX('FD inverse'!$A$8:$BH$8,1,'FD mesh'!$B$15+1)*Setup!$B$22</f>
        <v>23.3843820040179</v>
      </c>
      <c r="K1044" s="0" t="n">
        <f aca="false">SUMPRODUCT('FD inverse'!$A$9:$BH$9,'FD mesh'!$B$84:$BI$84,$E1043:$BL1043)+'FD inverse'!$A$9*$C1044/Setup!$B$17+INDEX('FD inverse'!$A$9:$BH$9,1,'FD mesh'!$B$15+1)*Setup!$B$22</f>
        <v>23.2911479528603</v>
      </c>
      <c r="L1044" s="0" t="n">
        <f aca="false">SUMPRODUCT('FD inverse'!$A$10:$BH$10,'FD mesh'!$B$84:$BI$84,$E1043:$BL1043)+'FD inverse'!$A$10*$C1044/Setup!$B$17+INDEX('FD inverse'!$A$10:$BH$10,1,'FD mesh'!$B$15+1)*Setup!$B$22</f>
        <v>23.2089237620257</v>
      </c>
      <c r="M1044" s="0" t="n">
        <f aca="false">SUMPRODUCT('FD inverse'!$A$11:$BH$11,'FD mesh'!$B$84:$BI$84,$E1043:$BL1043)+'FD inverse'!$A$11*$C1044/Setup!$B$17+INDEX('FD inverse'!$A$11:$BH$11,1,'FD mesh'!$B$15+1)*Setup!$B$22</f>
        <v>23.1374096936044</v>
      </c>
      <c r="N1044" s="0" t="n">
        <f aca="false">SUMPRODUCT('FD inverse'!$A$12:$BH$12,'FD mesh'!$B$84:$BI$84,$E1043:$BL1043)+'FD inverse'!$A$12*$C1044/Setup!$B$17+INDEX('FD inverse'!$A$12:$BH$12,1,'FD mesh'!$B$15+1)*Setup!$B$22</f>
        <v>23.0763306497379</v>
      </c>
      <c r="O1044" s="0" t="n">
        <f aca="false">SUMPRODUCT('FD inverse'!$A$13:$BH$13,'FD mesh'!$B$84:$BI$84,$E1043:$BL1043)+'FD inverse'!$A$13*$C1044/Setup!$B$17+INDEX('FD inverse'!$A$13:$BH$13,1,'FD mesh'!$B$15+1)*Setup!$B$22</f>
        <v>23.0254450771073</v>
      </c>
      <c r="P1044" s="0" t="n">
        <f aca="false">SUMPRODUCT('FD inverse'!$A$14:$BH$14,'FD mesh'!$B$84:$BI$84,$E1043:$BL1043)+'FD inverse'!$A$14*$C1044/Setup!$B$17+INDEX('FD inverse'!$A$14:$BH$14,1,'FD mesh'!$B$15+1)*Setup!$B$22</f>
        <v>22.9845521796198</v>
      </c>
      <c r="Q1044" s="0" t="n">
        <f aca="false">SUMPRODUCT('FD inverse'!$A$15:$BH$15,'FD mesh'!$B$84:$BI$84,$E1043:$BL1043)+'FD inverse'!$A$15*$C1044/Setup!$B$17+INDEX('FD inverse'!$A$15:$BH$15,1,'FD mesh'!$B$15+1)*Setup!$B$22</f>
        <v>22.9534974816557</v>
      </c>
      <c r="R1044" s="0" t="n">
        <f aca="false">SUMPRODUCT('FD inverse'!$A$16:$BH$16,'FD mesh'!$B$84:$BI$84,$E1043:$BL1043)+'FD inverse'!$A$16*$C1044/Setup!$B$17+INDEX('FD inverse'!$A$16:$BH$16,1,'FD mesh'!$B$15+1)*Setup!$B$22</f>
        <v>22.9321767769421</v>
      </c>
      <c r="S1044" s="0" t="n">
        <f aca="false">SUMPRODUCT('FD inverse'!$A$17:$BH$17,'FD mesh'!$B$84:$BI$84,$E1043:$BL1043)+'FD inverse'!$A$17*$C1044/Setup!$B$17+INDEX('FD inverse'!$A$17:$BH$17,1,'FD mesh'!$B$15+1)*Setup!$B$22</f>
        <v>22.4025393457188</v>
      </c>
      <c r="T1044" s="0" t="n">
        <f aca="false">SUMPRODUCT('FD inverse'!$A$18:$BH$18,'FD mesh'!$B$84:$BI$84,$E1043:$BL1043)+'FD inverse'!$A$18*$C1044/Setup!$B$17+INDEX('FD inverse'!$A$18:$BH$18,1,'FD mesh'!$B$15+1)*Setup!$B$22</f>
        <v>21.8773378599499</v>
      </c>
      <c r="U1044" s="0" t="n">
        <f aca="false">SUMPRODUCT('FD inverse'!$A$19:$BH$19,'FD mesh'!$B$84:$BI$84,$E1043:$BL1043)+'FD inverse'!$A$19*$C1044/Setup!$B$17+INDEX('FD inverse'!$A$19:$BH$19,1,'FD mesh'!$B$15+1)*Setup!$B$22</f>
        <v>21.3561918244131</v>
      </c>
      <c r="V1044" s="0" t="n">
        <f aca="false">SUMPRODUCT('FD inverse'!$A$20:$BH$20,'FD mesh'!$B$84:$BI$84,$E1043:$BL1043)+'FD inverse'!$A$20*$C1044/Setup!$B$17+INDEX('FD inverse'!$A$20:$BH$20,1,'FD mesh'!$B$15+1)*Setup!$B$22</f>
        <v>20.8387338490075</v>
      </c>
      <c r="W1044" s="0" t="n">
        <f aca="false">SUMPRODUCT('FD inverse'!$A$21:$BH$21,'FD mesh'!$B$84:$BI$84,$E1043:$BL1043)+'FD inverse'!$A$21*$C1044/Setup!$B$17+INDEX('FD inverse'!$A$21:$BH$21,1,'FD mesh'!$B$15+1)*Setup!$B$22</f>
        <v>20.3246093040696</v>
      </c>
      <c r="X1044" s="0" t="n">
        <f aca="false">SUMPRODUCT('FD inverse'!$A$22:$BH$22,'FD mesh'!$B$84:$BI$84,$E1043:$BL1043)+'FD inverse'!$A$22*$C1044/Setup!$B$17+INDEX('FD inverse'!$A$22:$BH$22,1,'FD mesh'!$B$15+1)*Setup!$B$22</f>
        <v>19.8134758283572</v>
      </c>
      <c r="Y1044" s="0" t="n">
        <f aca="false">SUMPRODUCT('FD inverse'!$A$23:$BH$23,'FD mesh'!$B$84:$BI$84,$E1043:$BL1043)+'FD inverse'!$A$23*$C1044/Setup!$B$17+INDEX('FD inverse'!$A$23:$BH$23,1,'FD mesh'!$B$15+1)*Setup!$B$22</f>
        <v>19.3050027040353</v>
      </c>
      <c r="Z1044" s="0" t="n">
        <f aca="false">SUMPRODUCT('FD inverse'!$A$24:$BH$24,'FD mesh'!$B$84:$BI$84,$E1043:$BL1043)+'FD inverse'!$A$24*$C1044/Setup!$B$17+INDEX('FD inverse'!$A$24:$BH$24,1,'FD mesh'!$B$15+1)*Setup!$B$22</f>
        <v>18.7988701124753</v>
      </c>
      <c r="AA1044" s="0" t="n">
        <f aca="false">SUMPRODUCT('FD inverse'!$A$25:$BH$25,'FD mesh'!$B$84:$BI$84,$E1043:$BL1043)+'FD inverse'!$A$25*$C1044/Setup!$B$17+INDEX('FD inverse'!$A$25:$BH$25,1,'FD mesh'!$B$15+1)*Setup!$B$22</f>
        <v>18.294768284175</v>
      </c>
      <c r="AB1044" s="0" t="n">
        <f aca="false">SUMPRODUCT('FD inverse'!$A$26:$BH$26,'FD mesh'!$B$84:$BI$84,$E1043:$BL1043)+'FD inverse'!$A$26*$C1044/Setup!$B$17+INDEX('FD inverse'!$A$26:$BH$26,1,'FD mesh'!$B$15+1)*Setup!$B$22</f>
        <v>17.7923965556411</v>
      </c>
      <c r="AC1044" s="0" t="n">
        <f aca="false">SUMPRODUCT('FD inverse'!$A$27:$BH$27,'FD mesh'!$B$84:$BI$84,$E1043:$BL1043)+'FD inverse'!$A$27*$C1044/Setup!$B$17+INDEX('FD inverse'!$A$27:$BH$27,1,'FD mesh'!$B$15+1)*Setup!$B$22</f>
        <v>17.291462345645</v>
      </c>
      <c r="AD1044" s="0" t="n">
        <f aca="false">SUMPRODUCT('FD inverse'!$A$28:$BH$28,'FD mesh'!$B$84:$BI$84,$E1043:$BL1043)+'FD inverse'!$A$28*$C1044/Setup!$B$17+INDEX('FD inverse'!$A$28:$BH$28,1,'FD mesh'!$B$15+1)*Setup!$B$22</f>
        <v>16.7916800628746</v>
      </c>
      <c r="AE1044" s="0" t="n">
        <f aca="false">SUMPRODUCT('FD inverse'!$A$29:$BH$29,'FD mesh'!$B$84:$BI$84,$E1043:$BL1043)+'FD inverse'!$A$29*$C1044/Setup!$B$17+INDEX('FD inverse'!$A$29:$BH$29,1,'FD mesh'!$B$15+1)*Setup!$B$22</f>
        <v>16.2927699566573</v>
      </c>
      <c r="AF1044" s="0" t="n">
        <f aca="false">SUMPRODUCT('FD inverse'!$A$30:$BH$30,'FD mesh'!$B$84:$BI$84,$E1043:$BL1043)+'FD inverse'!$A$30*$C1044/Setup!$B$17+INDEX('FD inverse'!$A$30:$BH$30,1,'FD mesh'!$B$15+1)*Setup!$B$22</f>
        <v>15.7944569221357</v>
      </c>
      <c r="AG1044" s="0" t="n">
        <f aca="false">SUMPRODUCT('FD inverse'!$A$31:$BH$31,'FD mesh'!$B$84:$BI$84,$E1043:$BL1043)+'FD inverse'!$A$31*$C1044/Setup!$B$17+INDEX('FD inverse'!$A$31:$BH$31,1,'FD mesh'!$B$15+1)*Setup!$B$22</f>
        <v>15.2964692710224</v>
      </c>
      <c r="AH1044" s="0" t="n">
        <f aca="false">SUMPRODUCT('FD inverse'!$A$32:$BH$32,'FD mesh'!$B$84:$BI$84,$E1043:$BL1043)+'FD inverse'!$A$32*$C1044/Setup!$B$17+INDEX('FD inverse'!$A$32:$BH$32,1,'FD mesh'!$B$15+1)*Setup!$B$22</f>
        <v>15.2755289296649</v>
      </c>
      <c r="AI1044" s="0" t="n">
        <f aca="false">SUMPRODUCT('FD inverse'!$A$33:$BH$33,'FD mesh'!$B$84:$BI$84,$E1043:$BL1043)+'FD inverse'!$A$33*$C1044/Setup!$B$17+INDEX('FD inverse'!$A$33:$BH$33,1,'FD mesh'!$B$15+1)*Setup!$B$22</f>
        <v>15.2546664958816</v>
      </c>
      <c r="AJ1044" s="0" t="n">
        <f aca="false">SUMPRODUCT('FD inverse'!$A$34:$BH$34,'FD mesh'!$B$84:$BI$84,$E1043:$BL1043)+'FD inverse'!$A$34*$C1044/Setup!$B$17+INDEX('FD inverse'!$A$34:$BH$34,1,'FD mesh'!$B$15+1)*Setup!$B$22</f>
        <v>15.2338662853903</v>
      </c>
      <c r="AK1044" s="0" t="n">
        <f aca="false">SUMPRODUCT('FD inverse'!$A$35:$BH$35,'FD mesh'!$B$84:$BI$84,$E1043:$BL1043)+'FD inverse'!$A$35*$C1044/Setup!$B$17+INDEX('FD inverse'!$A$35:$BH$35,1,'FD mesh'!$B$15+1)*Setup!$B$22</f>
        <v>15.2131149381431</v>
      </c>
      <c r="AL1044" s="0" t="n">
        <f aca="false">SUMPRODUCT('FD inverse'!$A$36:$BH$36,'FD mesh'!$B$84:$BI$84,$E1043:$BL1043)+'FD inverse'!$A$36*$C1044/Setup!$B$17+INDEX('FD inverse'!$A$36:$BH$36,1,'FD mesh'!$B$15+1)*Setup!$B$22</f>
        <v>15.1924012409558</v>
      </c>
      <c r="AM1044" s="0" t="n">
        <f aca="false">SUMPRODUCT('FD inverse'!$A$37:$BH$37,'FD mesh'!$B$84:$BI$84,$E1043:$BL1043)+'FD inverse'!$A$37*$C1044/Setup!$B$17+INDEX('FD inverse'!$A$37:$BH$37,1,'FD mesh'!$B$15+1)*Setup!$B$22</f>
        <v>15.1717159454153</v>
      </c>
      <c r="AN1044" s="0" t="n">
        <f aca="false">SUMPRODUCT('FD inverse'!$A$38:$BH$38,'FD mesh'!$B$84:$BI$84,$E1043:$BL1043)+'FD inverse'!$A$38*$C1044/Setup!$B$17+INDEX('FD inverse'!$A$38:$BH$38,1,'FD mesh'!$B$15+1)*Setup!$B$22</f>
        <v>15.1510515823304</v>
      </c>
      <c r="AO1044" s="0" t="n">
        <f aca="false">SUMPRODUCT('FD inverse'!$A$39:$BH$39,'FD mesh'!$B$84:$BI$84,$E1043:$BL1043)+'FD inverse'!$A$39*$C1044/Setup!$B$17+INDEX('FD inverse'!$A$39:$BH$39,1,'FD mesh'!$B$15+1)*Setup!$B$22</f>
        <v>15.1304022737502</v>
      </c>
      <c r="AP1044" s="0" t="n">
        <f aca="false">SUMPRODUCT('FD inverse'!$A$40:$BH$40,'FD mesh'!$B$84:$BI$84,$E1043:$BL1043)+'FD inverse'!$A$40*$C1044/Setup!$B$17+INDEX('FD inverse'!$A$40:$BH$40,1,'FD mesh'!$B$15+1)*Setup!$B$22</f>
        <v>15.1097635433544</v>
      </c>
      <c r="AQ1044" s="0" t="n">
        <f aca="false">SUMPRODUCT('FD inverse'!$A$41:$BH$41,'FD mesh'!$B$84:$BI$84,$E1043:$BL1043)+'FD inverse'!$A$41*$C1044/Setup!$B$17+INDEX('FD inverse'!$A$41:$BH$41,1,'FD mesh'!$B$15+1)*Setup!$B$22</f>
        <v>15.0891321258256</v>
      </c>
      <c r="AR1044" s="0" t="n">
        <f aca="false">SUMPRODUCT('FD inverse'!$A$42:$BH$42,'FD mesh'!$B$84:$BI$84,$E1043:$BL1043)+'FD inverse'!$A$42*$C1044/Setup!$B$17+INDEX('FD inverse'!$A$42:$BH$42,1,'FD mesh'!$B$15+1)*Setup!$B$22</f>
        <v>15.0685057756392</v>
      </c>
      <c r="AS1044" s="0" t="n">
        <f aca="false">SUMPRODUCT('FD inverse'!$A$43:$BH$43,'FD mesh'!$B$84:$BI$84,$E1043:$BL1043)+'FD inverse'!$A$43*$C1044/Setup!$B$17+INDEX('FD inverse'!$A$43:$BH$43,1,'FD mesh'!$B$15+1)*Setup!$B$22</f>
        <v>0</v>
      </c>
      <c r="AT1044" s="0" t="n">
        <f aca="false">SUMPRODUCT('FD inverse'!$A$44:$BH$44,'FD mesh'!$B$84:$BI$84,$E1043:$BL1043)+'FD inverse'!$A$44*$C1044/Setup!$B$17+INDEX('FD inverse'!$A$44:$BH$44,1,'FD mesh'!$B$15+1)*Setup!$B$22</f>
        <v>0</v>
      </c>
      <c r="AU1044" s="0" t="n">
        <f aca="false">SUMPRODUCT('FD inverse'!$A$45:$BH$45,'FD mesh'!$B$84:$BI$84,$E1043:$BL1043)+'FD inverse'!$A$45*$C1044/Setup!$B$17+INDEX('FD inverse'!$A$45:$BH$45,1,'FD mesh'!$B$15+1)*Setup!$B$22</f>
        <v>0</v>
      </c>
      <c r="AV1044" s="0" t="n">
        <f aca="false">SUMPRODUCT('FD inverse'!$A$46:$BH$46,'FD mesh'!$B$84:$BI$84,$E1043:$BL1043)+'FD inverse'!$A$46*$C1044/Setup!$B$17+INDEX('FD inverse'!$A$46:$BH$46,1,'FD mesh'!$B$15+1)*Setup!$B$22</f>
        <v>0</v>
      </c>
      <c r="AW1044" s="0" t="n">
        <f aca="false">SUMPRODUCT('FD inverse'!$A$47:$BH$47,'FD mesh'!$B$84:$BI$84,$E1043:$BL1043)+'FD inverse'!$A$47*$C1044/Setup!$B$17+INDEX('FD inverse'!$A$47:$BH$47,1,'FD mesh'!$B$15+1)*Setup!$B$22</f>
        <v>0</v>
      </c>
      <c r="AX1044" s="0" t="n">
        <f aca="false">SUMPRODUCT('FD inverse'!$A$48:$BH$48,'FD mesh'!$B$84:$BI$84,$E1043:$BL1043)+'FD inverse'!$A$48*$C1044/Setup!$B$17+INDEX('FD inverse'!$A$48:$BH$48,1,'FD mesh'!$B$15+1)*Setup!$B$22</f>
        <v>0</v>
      </c>
      <c r="AY1044" s="0" t="n">
        <f aca="false">SUMPRODUCT('FD inverse'!$A$49:$BH$49,'FD mesh'!$B$84:$BI$84,$E1043:$BL1043)+'FD inverse'!$A$49*$C1044/Setup!$B$17+INDEX('FD inverse'!$A$49:$BH$49,1,'FD mesh'!$B$15+1)*Setup!$B$22</f>
        <v>0</v>
      </c>
      <c r="AZ1044" s="0" t="n">
        <f aca="false">SUMPRODUCT('FD inverse'!$A$50:$BH$50,'FD mesh'!$B$84:$BI$84,$E1043:$BL1043)+'FD inverse'!$A$50*$C1044/Setup!$B$17+INDEX('FD inverse'!$A$50:$BH$50,1,'FD mesh'!$B$15+1)*Setup!$B$22</f>
        <v>0</v>
      </c>
      <c r="BA1044" s="0" t="n">
        <f aca="false">SUMPRODUCT('FD inverse'!$A$51:$BH$51,'FD mesh'!$B$84:$BI$84,$E1043:$BL1043)+'FD inverse'!$A$51*$C1044/Setup!$B$17+INDEX('FD inverse'!$A$51:$BH$51,1,'FD mesh'!$B$15+1)*Setup!$B$22</f>
        <v>0</v>
      </c>
      <c r="BB1044" s="0" t="n">
        <f aca="false">SUMPRODUCT('FD inverse'!$A$52:$BH$52,'FD mesh'!$B$84:$BI$84,$E1043:$BL1043)+'FD inverse'!$A$52*$C1044/Setup!$B$17+INDEX('FD inverse'!$A$52:$BH$52,1,'FD mesh'!$B$15+1)*Setup!$B$22</f>
        <v>0</v>
      </c>
      <c r="BC1044" s="0" t="n">
        <f aca="false">SUMPRODUCT('FD inverse'!$A$53:$BH$53,'FD mesh'!$B$84:$BI$84,$E1043:$BL1043)+'FD inverse'!$A$53*$C1044/Setup!$B$17+INDEX('FD inverse'!$A$53:$BH$53,1,'FD mesh'!$B$15+1)*Setup!$B$22</f>
        <v>0</v>
      </c>
      <c r="BD1044" s="0" t="n">
        <f aca="false">SUMPRODUCT('FD inverse'!$A$54:$BH$54,'FD mesh'!$B$84:$BI$84,$E1043:$BL1043)+'FD inverse'!$A$54*$C1044/Setup!$B$17+INDEX('FD inverse'!$A$54:$BH$54,1,'FD mesh'!$B$15+1)*Setup!$B$22</f>
        <v>0</v>
      </c>
      <c r="BE1044" s="0" t="n">
        <f aca="false">SUMPRODUCT('FD inverse'!$A$55:$BH$55,'FD mesh'!$B$84:$BI$84,$E1043:$BL1043)+'FD inverse'!$A$55*$C1044/Setup!$B$17+INDEX('FD inverse'!$A$55:$BH$55,1,'FD mesh'!$B$15+1)*Setup!$B$22</f>
        <v>0</v>
      </c>
      <c r="BF1044" s="0" t="n">
        <f aca="false">SUMPRODUCT('FD inverse'!$A$56:$BH$56,'FD mesh'!$B$84:$BI$84,$E1043:$BL1043)+'FD inverse'!$A$56*$C1044/Setup!$B$17+INDEX('FD inverse'!$A$56:$BH$56,1,'FD mesh'!$B$15+1)*Setup!$B$22</f>
        <v>0</v>
      </c>
      <c r="BG1044" s="0" t="n">
        <f aca="false">SUMPRODUCT('FD inverse'!$A$57:$BH$57,'FD mesh'!$B$84:$BI$84,$E1043:$BL1043)+'FD inverse'!$A$57*$C1044/Setup!$B$17+INDEX('FD inverse'!$A$57:$BH$57,1,'FD mesh'!$B$15+1)*Setup!$B$22</f>
        <v>0</v>
      </c>
      <c r="BH1044" s="0" t="n">
        <f aca="false">SUMPRODUCT('FD inverse'!$A$58:$BH$58,'FD mesh'!$B$84:$BI$84,$E1043:$BL1043)+'FD inverse'!$A$58*$C1044/Setup!$B$17+INDEX('FD inverse'!$A$58:$BH$58,1,'FD mesh'!$B$15+1)*Setup!$B$22</f>
        <v>0</v>
      </c>
      <c r="BI1044" s="0" t="n">
        <f aca="false">SUMPRODUCT('FD inverse'!$A$59:$BH$59,'FD mesh'!$B$84:$BI$84,$E1043:$BL1043)+'FD inverse'!$A$59*$C1044/Setup!$B$17+INDEX('FD inverse'!$A$59:$BH$59,1,'FD mesh'!$B$15+1)*Setup!$B$22</f>
        <v>0</v>
      </c>
      <c r="BJ1044" s="0" t="n">
        <f aca="false">SUMPRODUCT('FD inverse'!$A$60:$BH$60,'FD mesh'!$B$84:$BI$84,$E1043:$BL1043)+'FD inverse'!$A$60*$C1044/Setup!$B$17+INDEX('FD inverse'!$A$60:$BH$60,1,'FD mesh'!$B$15+1)*Setup!$B$22</f>
        <v>0</v>
      </c>
      <c r="BK1044" s="0" t="n">
        <f aca="false">SUMPRODUCT('FD inverse'!$A$61:$BH$61,'FD mesh'!$B$84:$BI$84,$E1043:$BL1043)+'FD inverse'!$A$61*$C1044/Setup!$B$17+INDEX('FD inverse'!$A$61:$BH$61,1,'FD mesh'!$B$15+1)*Setup!$B$22</f>
        <v>0</v>
      </c>
      <c r="BL1044" s="0" t="n">
        <f aca="false">SUMPRODUCT('FD inverse'!$A$62:$BH$62,'FD mesh'!$B$84:$BI$84,$E1043:$BL1043)+'FD inverse'!$A$62*$C1044/Setup!$B$17+INDEX('FD inverse'!$A$62:$BH$62,1,'FD mesh'!$B$15+1)*Setup!$B$22</f>
        <v>0</v>
      </c>
    </row>
    <row r="1045" customFormat="false" ht="15" hidden="false" customHeight="false" outlineLevel="0" collapsed="false">
      <c r="A1045" s="0" t="n">
        <v>1040</v>
      </c>
      <c r="B1045" s="0" t="n">
        <f aca="false">A1045*Setup!$B$11/3600</f>
        <v>86.6666666666667</v>
      </c>
      <c r="C1045" s="0" t="n">
        <f aca="false">Setup!$B$7+Setup!$B$8*COS(2*PI()*(B1045-Setup!$B$9)/24)</f>
        <v>27.7587704831436</v>
      </c>
      <c r="D1045" s="0" t="n">
        <f aca="false">(C1045-E1045)/Setup!$B$17</f>
        <v>14.6230370726339</v>
      </c>
      <c r="E1045" s="0" t="n">
        <f aca="false">SUMPRODUCT('FD inverse'!$A$3:$BH$3,'FD mesh'!$B$84:$BI$84,$E1044:$BL1044)+'FD inverse'!$A$3*$C1045/Setup!$B$17+INDEX('FD inverse'!$A$3:$BH$3,1,'FD mesh'!$B$15+1)*Setup!$B$22</f>
        <v>25.8577756637012</v>
      </c>
      <c r="F1045" s="0" t="n">
        <f aca="false">SUMPRODUCT('FD inverse'!$A$4:$BH$4,'FD mesh'!$B$84:$BI$84,$E1044:$BL1044)+'FD inverse'!$A$4*$C1045/Setup!$B$17+INDEX('FD inverse'!$A$4:$BH$4,1,'FD mesh'!$B$15+1)*Setup!$B$22</f>
        <v>25.4285160571197</v>
      </c>
      <c r="G1045" s="0" t="n">
        <f aca="false">SUMPRODUCT('FD inverse'!$A$5:$BH$5,'FD mesh'!$B$84:$BI$84,$E1044:$BL1044)+'FD inverse'!$A$5*$C1045/Setup!$B$17+INDEX('FD inverse'!$A$5:$BH$5,1,'FD mesh'!$B$15+1)*Setup!$B$22</f>
        <v>25.0107320709855</v>
      </c>
      <c r="H1045" s="0" t="n">
        <f aca="false">SUMPRODUCT('FD inverse'!$A$6:$BH$6,'FD mesh'!$B$84:$BI$84,$E1044:$BL1044)+'FD inverse'!$A$6*$C1045/Setup!$B$17+INDEX('FD inverse'!$A$6:$BH$6,1,'FD mesh'!$B$15+1)*Setup!$B$22</f>
        <v>23.6252843099895</v>
      </c>
      <c r="I1045" s="0" t="n">
        <f aca="false">SUMPRODUCT('FD inverse'!$A$7:$BH$7,'FD mesh'!$B$84:$BI$84,$E1044:$BL1044)+'FD inverse'!$A$7*$C1045/Setup!$B$17+INDEX('FD inverse'!$A$7:$BH$7,1,'FD mesh'!$B$15+1)*Setup!$B$22</f>
        <v>23.5086217154375</v>
      </c>
      <c r="J1045" s="0" t="n">
        <f aca="false">SUMPRODUCT('FD inverse'!$A$8:$BH$8,'FD mesh'!$B$84:$BI$84,$E1044:$BL1044)+'FD inverse'!$A$8*$C1045/Setup!$B$17+INDEX('FD inverse'!$A$8:$BH$8,1,'FD mesh'!$B$15+1)*Setup!$B$22</f>
        <v>23.4035709596704</v>
      </c>
      <c r="K1045" s="0" t="n">
        <f aca="false">SUMPRODUCT('FD inverse'!$A$9:$BH$9,'FD mesh'!$B$84:$BI$84,$E1044:$BL1044)+'FD inverse'!$A$9*$C1045/Setup!$B$17+INDEX('FD inverse'!$A$9:$BH$9,1,'FD mesh'!$B$15+1)*Setup!$B$22</f>
        <v>23.3098411216924</v>
      </c>
      <c r="L1045" s="0" t="n">
        <f aca="false">SUMPRODUCT('FD inverse'!$A$10:$BH$10,'FD mesh'!$B$84:$BI$84,$E1044:$BL1044)+'FD inverse'!$A$10*$C1045/Setup!$B$17+INDEX('FD inverse'!$A$10:$BH$10,1,'FD mesh'!$B$15+1)*Setup!$B$22</f>
        <v>23.2271397019045</v>
      </c>
      <c r="M1045" s="0" t="n">
        <f aca="false">SUMPRODUCT('FD inverse'!$A$11:$BH$11,'FD mesh'!$B$84:$BI$84,$E1044:$BL1044)+'FD inverse'!$A$11*$C1045/Setup!$B$17+INDEX('FD inverse'!$A$11:$BH$11,1,'FD mesh'!$B$15+1)*Setup!$B$22</f>
        <v>23.1551851493016</v>
      </c>
      <c r="N1045" s="0" t="n">
        <f aca="false">SUMPRODUCT('FD inverse'!$A$12:$BH$12,'FD mesh'!$B$84:$BI$84,$E1044:$BL1044)+'FD inverse'!$A$12*$C1045/Setup!$B$17+INDEX('FD inverse'!$A$12:$BH$12,1,'FD mesh'!$B$15+1)*Setup!$B$22</f>
        <v>23.0937175912105</v>
      </c>
      <c r="O1045" s="0" t="n">
        <f aca="false">SUMPRODUCT('FD inverse'!$A$13:$BH$13,'FD mesh'!$B$84:$BI$84,$E1044:$BL1044)+'FD inverse'!$A$13*$C1045/Setup!$B$17+INDEX('FD inverse'!$A$13:$BH$13,1,'FD mesh'!$B$15+1)*Setup!$B$22</f>
        <v>23.042507815699</v>
      </c>
      <c r="P1045" s="0" t="n">
        <f aca="false">SUMPRODUCT('FD inverse'!$A$14:$BH$14,'FD mesh'!$B$84:$BI$84,$E1044:$BL1044)+'FD inverse'!$A$14*$C1045/Setup!$B$17+INDEX('FD inverse'!$A$14:$BH$14,1,'FD mesh'!$B$15+1)*Setup!$B$22</f>
        <v>23.0013645526309</v>
      </c>
      <c r="Q1045" s="0" t="n">
        <f aca="false">SUMPRODUCT('FD inverse'!$A$15:$BH$15,'FD mesh'!$B$84:$BI$84,$E1044:$BL1044)+'FD inverse'!$A$15*$C1045/Setup!$B$17+INDEX('FD inverse'!$A$15:$BH$15,1,'FD mesh'!$B$15+1)*Setup!$B$22</f>
        <v>22.9701400936991</v>
      </c>
      <c r="R1045" s="0" t="n">
        <f aca="false">SUMPRODUCT('FD inverse'!$A$16:$BH$16,'FD mesh'!$B$84:$BI$84,$E1044:$BL1044)+'FD inverse'!$A$16*$C1045/Setup!$B$17+INDEX('FD inverse'!$A$16:$BH$16,1,'FD mesh'!$B$15+1)*Setup!$B$22</f>
        <v>22.9487342849405</v>
      </c>
      <c r="S1045" s="0" t="n">
        <f aca="false">SUMPRODUCT('FD inverse'!$A$17:$BH$17,'FD mesh'!$B$84:$BI$84,$E1044:$BL1044)+'FD inverse'!$A$17*$C1045/Setup!$B$17+INDEX('FD inverse'!$A$17:$BH$17,1,'FD mesh'!$B$15+1)*Setup!$B$22</f>
        <v>22.4177593307047</v>
      </c>
      <c r="T1045" s="0" t="n">
        <f aca="false">SUMPRODUCT('FD inverse'!$A$18:$BH$18,'FD mesh'!$B$84:$BI$84,$E1044:$BL1044)+'FD inverse'!$A$18*$C1045/Setup!$B$17+INDEX('FD inverse'!$A$18:$BH$18,1,'FD mesh'!$B$15+1)*Setup!$B$22</f>
        <v>21.891263400622</v>
      </c>
      <c r="U1045" s="0" t="n">
        <f aca="false">SUMPRODUCT('FD inverse'!$A$19:$BH$19,'FD mesh'!$B$84:$BI$84,$E1044:$BL1044)+'FD inverse'!$A$19*$C1045/Setup!$B$17+INDEX('FD inverse'!$A$19:$BH$19,1,'FD mesh'!$B$15+1)*Setup!$B$22</f>
        <v>21.3688655582228</v>
      </c>
      <c r="V1045" s="0" t="n">
        <f aca="false">SUMPRODUCT('FD inverse'!$A$20:$BH$20,'FD mesh'!$B$84:$BI$84,$E1044:$BL1044)+'FD inverse'!$A$20*$C1045/Setup!$B$17+INDEX('FD inverse'!$A$20:$BH$20,1,'FD mesh'!$B$15+1)*Setup!$B$22</f>
        <v>20.8501974146304</v>
      </c>
      <c r="W1045" s="0" t="n">
        <f aca="false">SUMPRODUCT('FD inverse'!$A$21:$BH$21,'FD mesh'!$B$84:$BI$84,$E1044:$BL1044)+'FD inverse'!$A$21*$C1045/Setup!$B$17+INDEX('FD inverse'!$A$21:$BH$21,1,'FD mesh'!$B$15+1)*Setup!$B$22</f>
        <v>20.3349028346356</v>
      </c>
      <c r="X1045" s="0" t="n">
        <f aca="false">SUMPRODUCT('FD inverse'!$A$22:$BH$22,'FD mesh'!$B$84:$BI$84,$E1044:$BL1044)+'FD inverse'!$A$22*$C1045/Setup!$B$17+INDEX('FD inverse'!$A$22:$BH$22,1,'FD mesh'!$B$15+1)*Setup!$B$22</f>
        <v>19.822637493636</v>
      </c>
      <c r="Y1045" s="0" t="n">
        <f aca="false">SUMPRODUCT('FD inverse'!$A$23:$BH$23,'FD mesh'!$B$84:$BI$84,$E1044:$BL1044)+'FD inverse'!$A$23*$C1045/Setup!$B$17+INDEX('FD inverse'!$A$23:$BH$23,1,'FD mesh'!$B$15+1)*Setup!$B$22</f>
        <v>19.313068299847</v>
      </c>
      <c r="Z1045" s="0" t="n">
        <f aca="false">SUMPRODUCT('FD inverse'!$A$24:$BH$24,'FD mesh'!$B$84:$BI$84,$E1044:$BL1044)+'FD inverse'!$A$24*$C1045/Setup!$B$17+INDEX('FD inverse'!$A$24:$BH$24,1,'FD mesh'!$B$15+1)*Setup!$B$22</f>
        <v>18.8058726956826</v>
      </c>
      <c r="AA1045" s="0" t="n">
        <f aca="false">SUMPRODUCT('FD inverse'!$A$25:$BH$25,'FD mesh'!$B$84:$BI$84,$E1044:$BL1044)+'FD inverse'!$A$25*$C1045/Setup!$B$17+INDEX('FD inverse'!$A$25:$BH$25,1,'FD mesh'!$B$15+1)*Setup!$B$22</f>
        <v>18.3007378517191</v>
      </c>
      <c r="AB1045" s="0" t="n">
        <f aca="false">SUMPRODUCT('FD inverse'!$A$26:$BH$26,'FD mesh'!$B$84:$BI$84,$E1044:$BL1044)+'FD inverse'!$A$26*$C1045/Setup!$B$17+INDEX('FD inverse'!$A$26:$BH$26,1,'FD mesh'!$B$15+1)*Setup!$B$22</f>
        <v>17.7973597662044</v>
      </c>
      <c r="AC1045" s="0" t="n">
        <f aca="false">SUMPRODUCT('FD inverse'!$A$27:$BH$27,'FD mesh'!$B$84:$BI$84,$E1044:$BL1044)+'FD inverse'!$A$27*$C1045/Setup!$B$17+INDEX('FD inverse'!$A$27:$BH$27,1,'FD mesh'!$B$15+1)*Setup!$B$22</f>
        <v>17.2954422826555</v>
      </c>
      <c r="AD1045" s="0" t="n">
        <f aca="false">SUMPRODUCT('FD inverse'!$A$28:$BH$28,'FD mesh'!$B$84:$BI$84,$E1044:$BL1044)+'FD inverse'!$A$28*$C1045/Setup!$B$17+INDEX('FD inverse'!$A$28:$BH$28,1,'FD mesh'!$B$15+1)*Setup!$B$22</f>
        <v>16.7946960377126</v>
      </c>
      <c r="AE1045" s="0" t="n">
        <f aca="false">SUMPRODUCT('FD inverse'!$A$29:$BH$29,'FD mesh'!$B$84:$BI$84,$E1044:$BL1044)+'FD inverse'!$A$29*$C1045/Setup!$B$17+INDEX('FD inverse'!$A$29:$BH$29,1,'FD mesh'!$B$15+1)*Setup!$B$22</f>
        <v>16.2948373510791</v>
      </c>
      <c r="AF1045" s="0" t="n">
        <f aca="false">SUMPRODUCT('FD inverse'!$A$30:$BH$30,'FD mesh'!$B$84:$BI$84,$E1044:$BL1044)+'FD inverse'!$A$30*$C1045/Setup!$B$17+INDEX('FD inverse'!$A$30:$BH$30,1,'FD mesh'!$B$15+1)*Setup!$B$22</f>
        <v>15.7955870690897</v>
      </c>
      <c r="AG1045" s="0" t="n">
        <f aca="false">SUMPRODUCT('FD inverse'!$A$31:$BH$31,'FD mesh'!$B$84:$BI$84,$E1044:$BL1044)+'FD inverse'!$A$31*$C1045/Setup!$B$17+INDEX('FD inverse'!$A$31:$BH$31,1,'FD mesh'!$B$15+1)*Setup!$B$22</f>
        <v>15.296669373204</v>
      </c>
      <c r="AH1045" s="0" t="n">
        <f aca="false">SUMPRODUCT('FD inverse'!$A$32:$BH$32,'FD mesh'!$B$84:$BI$84,$E1044:$BL1044)+'FD inverse'!$A$32*$C1045/Setup!$B$17+INDEX('FD inverse'!$A$32:$BH$32,1,'FD mesh'!$B$15+1)*Setup!$B$22</f>
        <v>15.2756924999936</v>
      </c>
      <c r="AI1045" s="0" t="n">
        <f aca="false">SUMPRODUCT('FD inverse'!$A$33:$BH$33,'FD mesh'!$B$84:$BI$84,$E1044:$BL1044)+'FD inverse'!$A$33*$C1045/Setup!$B$17+INDEX('FD inverse'!$A$33:$BH$33,1,'FD mesh'!$B$15+1)*Setup!$B$22</f>
        <v>15.2547984298511</v>
      </c>
      <c r="AJ1045" s="0" t="n">
        <f aca="false">SUMPRODUCT('FD inverse'!$A$34:$BH$34,'FD mesh'!$B$84:$BI$84,$E1044:$BL1044)+'FD inverse'!$A$34*$C1045/Setup!$B$17+INDEX('FD inverse'!$A$34:$BH$34,1,'FD mesh'!$B$15+1)*Setup!$B$22</f>
        <v>15.2339711477229</v>
      </c>
      <c r="AK1045" s="0" t="n">
        <f aca="false">SUMPRODUCT('FD inverse'!$A$35:$BH$35,'FD mesh'!$B$84:$BI$84,$E1044:$BL1044)+'FD inverse'!$A$35*$C1045/Setup!$B$17+INDEX('FD inverse'!$A$35:$BH$35,1,'FD mesh'!$B$15+1)*Setup!$B$22</f>
        <v>15.2131969493227</v>
      </c>
      <c r="AL1045" s="0" t="n">
        <f aca="false">SUMPRODUCT('FD inverse'!$A$36:$BH$36,'FD mesh'!$B$84:$BI$84,$E1044:$BL1044)+'FD inverse'!$A$36*$C1045/Setup!$B$17+INDEX('FD inverse'!$A$36:$BH$36,1,'FD mesh'!$B$15+1)*Setup!$B$22</f>
        <v>15.1924642668706</v>
      </c>
      <c r="AM1045" s="0" t="n">
        <f aca="false">SUMPRODUCT('FD inverse'!$A$37:$BH$37,'FD mesh'!$B$84:$BI$84,$E1044:$BL1044)+'FD inverse'!$A$37*$C1045/Setup!$B$17+INDEX('FD inverse'!$A$37:$BH$37,1,'FD mesh'!$B$15+1)*Setup!$B$22</f>
        <v>15.1717634895883</v>
      </c>
      <c r="AN1045" s="0" t="n">
        <f aca="false">SUMPRODUCT('FD inverse'!$A$38:$BH$38,'FD mesh'!$B$84:$BI$84,$E1044:$BL1044)+'FD inverse'!$A$38*$C1045/Setup!$B$17+INDEX('FD inverse'!$A$38:$BH$38,1,'FD mesh'!$B$15+1)*Setup!$B$22</f>
        <v>15.1510867802616</v>
      </c>
      <c r="AO1045" s="0" t="n">
        <f aca="false">SUMPRODUCT('FD inverse'!$A$39:$BH$39,'FD mesh'!$B$84:$BI$84,$E1044:$BL1044)+'FD inverse'!$A$39*$C1045/Setup!$B$17+INDEX('FD inverse'!$A$39:$BH$39,1,'FD mesh'!$B$15+1)*Setup!$B$22</f>
        <v>15.1304278889383</v>
      </c>
      <c r="AP1045" s="0" t="n">
        <f aca="false">SUMPRODUCT('FD inverse'!$A$40:$BH$40,'FD mesh'!$B$84:$BI$84,$E1044:$BL1044)+'FD inverse'!$A$40*$C1045/Setup!$B$17+INDEX('FD inverse'!$A$40:$BH$40,1,'FD mesh'!$B$15+1)*Setup!$B$22</f>
        <v>15.1097819646132</v>
      </c>
      <c r="AQ1045" s="0" t="n">
        <f aca="false">SUMPRODUCT('FD inverse'!$A$41:$BH$41,'FD mesh'!$B$84:$BI$84,$E1044:$BL1044)+'FD inverse'!$A$41*$C1045/Setup!$B$17+INDEX('FD inverse'!$A$41:$BH$41,1,'FD mesh'!$B$15+1)*Setup!$B$22</f>
        <v>15.0891453655538</v>
      </c>
      <c r="AR1045" s="0" t="n">
        <f aca="false">SUMPRODUCT('FD inverse'!$A$42:$BH$42,'FD mesh'!$B$84:$BI$84,$E1044:$BL1044)+'FD inverse'!$A$42*$C1045/Setup!$B$17+INDEX('FD inverse'!$A$42:$BH$42,1,'FD mesh'!$B$15+1)*Setup!$B$22</f>
        <v>15.0685154687497</v>
      </c>
      <c r="AS1045" s="0" t="n">
        <f aca="false">SUMPRODUCT('FD inverse'!$A$43:$BH$43,'FD mesh'!$B$84:$BI$84,$E1044:$BL1044)+'FD inverse'!$A$43*$C1045/Setup!$B$17+INDEX('FD inverse'!$A$43:$BH$43,1,'FD mesh'!$B$15+1)*Setup!$B$22</f>
        <v>0</v>
      </c>
      <c r="AT1045" s="0" t="n">
        <f aca="false">SUMPRODUCT('FD inverse'!$A$44:$BH$44,'FD mesh'!$B$84:$BI$84,$E1044:$BL1044)+'FD inverse'!$A$44*$C1045/Setup!$B$17+INDEX('FD inverse'!$A$44:$BH$44,1,'FD mesh'!$B$15+1)*Setup!$B$22</f>
        <v>0</v>
      </c>
      <c r="AU1045" s="0" t="n">
        <f aca="false">SUMPRODUCT('FD inverse'!$A$45:$BH$45,'FD mesh'!$B$84:$BI$84,$E1044:$BL1044)+'FD inverse'!$A$45*$C1045/Setup!$B$17+INDEX('FD inverse'!$A$45:$BH$45,1,'FD mesh'!$B$15+1)*Setup!$B$22</f>
        <v>0</v>
      </c>
      <c r="AV1045" s="0" t="n">
        <f aca="false">SUMPRODUCT('FD inverse'!$A$46:$BH$46,'FD mesh'!$B$84:$BI$84,$E1044:$BL1044)+'FD inverse'!$A$46*$C1045/Setup!$B$17+INDEX('FD inverse'!$A$46:$BH$46,1,'FD mesh'!$B$15+1)*Setup!$B$22</f>
        <v>0</v>
      </c>
      <c r="AW1045" s="0" t="n">
        <f aca="false">SUMPRODUCT('FD inverse'!$A$47:$BH$47,'FD mesh'!$B$84:$BI$84,$E1044:$BL1044)+'FD inverse'!$A$47*$C1045/Setup!$B$17+INDEX('FD inverse'!$A$47:$BH$47,1,'FD mesh'!$B$15+1)*Setup!$B$22</f>
        <v>0</v>
      </c>
      <c r="AX1045" s="0" t="n">
        <f aca="false">SUMPRODUCT('FD inverse'!$A$48:$BH$48,'FD mesh'!$B$84:$BI$84,$E1044:$BL1044)+'FD inverse'!$A$48*$C1045/Setup!$B$17+INDEX('FD inverse'!$A$48:$BH$48,1,'FD mesh'!$B$15+1)*Setup!$B$22</f>
        <v>0</v>
      </c>
      <c r="AY1045" s="0" t="n">
        <f aca="false">SUMPRODUCT('FD inverse'!$A$49:$BH$49,'FD mesh'!$B$84:$BI$84,$E1044:$BL1044)+'FD inverse'!$A$49*$C1045/Setup!$B$17+INDEX('FD inverse'!$A$49:$BH$49,1,'FD mesh'!$B$15+1)*Setup!$B$22</f>
        <v>0</v>
      </c>
      <c r="AZ1045" s="0" t="n">
        <f aca="false">SUMPRODUCT('FD inverse'!$A$50:$BH$50,'FD mesh'!$B$84:$BI$84,$E1044:$BL1044)+'FD inverse'!$A$50*$C1045/Setup!$B$17+INDEX('FD inverse'!$A$50:$BH$50,1,'FD mesh'!$B$15+1)*Setup!$B$22</f>
        <v>0</v>
      </c>
      <c r="BA1045" s="0" t="n">
        <f aca="false">SUMPRODUCT('FD inverse'!$A$51:$BH$51,'FD mesh'!$B$84:$BI$84,$E1044:$BL1044)+'FD inverse'!$A$51*$C1045/Setup!$B$17+INDEX('FD inverse'!$A$51:$BH$51,1,'FD mesh'!$B$15+1)*Setup!$B$22</f>
        <v>0</v>
      </c>
      <c r="BB1045" s="0" t="n">
        <f aca="false">SUMPRODUCT('FD inverse'!$A$52:$BH$52,'FD mesh'!$B$84:$BI$84,$E1044:$BL1044)+'FD inverse'!$A$52*$C1045/Setup!$B$17+INDEX('FD inverse'!$A$52:$BH$52,1,'FD mesh'!$B$15+1)*Setup!$B$22</f>
        <v>0</v>
      </c>
      <c r="BC1045" s="0" t="n">
        <f aca="false">SUMPRODUCT('FD inverse'!$A$53:$BH$53,'FD mesh'!$B$84:$BI$84,$E1044:$BL1044)+'FD inverse'!$A$53*$C1045/Setup!$B$17+INDEX('FD inverse'!$A$53:$BH$53,1,'FD mesh'!$B$15+1)*Setup!$B$22</f>
        <v>0</v>
      </c>
      <c r="BD1045" s="0" t="n">
        <f aca="false">SUMPRODUCT('FD inverse'!$A$54:$BH$54,'FD mesh'!$B$84:$BI$84,$E1044:$BL1044)+'FD inverse'!$A$54*$C1045/Setup!$B$17+INDEX('FD inverse'!$A$54:$BH$54,1,'FD mesh'!$B$15+1)*Setup!$B$22</f>
        <v>0</v>
      </c>
      <c r="BE1045" s="0" t="n">
        <f aca="false">SUMPRODUCT('FD inverse'!$A$55:$BH$55,'FD mesh'!$B$84:$BI$84,$E1044:$BL1044)+'FD inverse'!$A$55*$C1045/Setup!$B$17+INDEX('FD inverse'!$A$55:$BH$55,1,'FD mesh'!$B$15+1)*Setup!$B$22</f>
        <v>0</v>
      </c>
      <c r="BF1045" s="0" t="n">
        <f aca="false">SUMPRODUCT('FD inverse'!$A$56:$BH$56,'FD mesh'!$B$84:$BI$84,$E1044:$BL1044)+'FD inverse'!$A$56*$C1045/Setup!$B$17+INDEX('FD inverse'!$A$56:$BH$56,1,'FD mesh'!$B$15+1)*Setup!$B$22</f>
        <v>0</v>
      </c>
      <c r="BG1045" s="0" t="n">
        <f aca="false">SUMPRODUCT('FD inverse'!$A$57:$BH$57,'FD mesh'!$B$84:$BI$84,$E1044:$BL1044)+'FD inverse'!$A$57*$C1045/Setup!$B$17+INDEX('FD inverse'!$A$57:$BH$57,1,'FD mesh'!$B$15+1)*Setup!$B$22</f>
        <v>0</v>
      </c>
      <c r="BH1045" s="0" t="n">
        <f aca="false">SUMPRODUCT('FD inverse'!$A$58:$BH$58,'FD mesh'!$B$84:$BI$84,$E1044:$BL1044)+'FD inverse'!$A$58*$C1045/Setup!$B$17+INDEX('FD inverse'!$A$58:$BH$58,1,'FD mesh'!$B$15+1)*Setup!$B$22</f>
        <v>0</v>
      </c>
      <c r="BI1045" s="0" t="n">
        <f aca="false">SUMPRODUCT('FD inverse'!$A$59:$BH$59,'FD mesh'!$B$84:$BI$84,$E1044:$BL1044)+'FD inverse'!$A$59*$C1045/Setup!$B$17+INDEX('FD inverse'!$A$59:$BH$59,1,'FD mesh'!$B$15+1)*Setup!$B$22</f>
        <v>0</v>
      </c>
      <c r="BJ1045" s="0" t="n">
        <f aca="false">SUMPRODUCT('FD inverse'!$A$60:$BH$60,'FD mesh'!$B$84:$BI$84,$E1044:$BL1044)+'FD inverse'!$A$60*$C1045/Setup!$B$17+INDEX('FD inverse'!$A$60:$BH$60,1,'FD mesh'!$B$15+1)*Setup!$B$22</f>
        <v>0</v>
      </c>
      <c r="BK1045" s="0" t="n">
        <f aca="false">SUMPRODUCT('FD inverse'!$A$61:$BH$61,'FD mesh'!$B$84:$BI$84,$E1044:$BL1044)+'FD inverse'!$A$61*$C1045/Setup!$B$17+INDEX('FD inverse'!$A$61:$BH$61,1,'FD mesh'!$B$15+1)*Setup!$B$22</f>
        <v>0</v>
      </c>
      <c r="BL1045" s="0" t="n">
        <f aca="false">SUMPRODUCT('FD inverse'!$A$62:$BH$62,'FD mesh'!$B$84:$BI$84,$E1044:$BL1044)+'FD inverse'!$A$62*$C1045/Setup!$B$17+INDEX('FD inverse'!$A$62:$BH$62,1,'FD mesh'!$B$15+1)*Setup!$B$22</f>
        <v>0</v>
      </c>
    </row>
    <row r="1046" customFormat="false" ht="15" hidden="false" customHeight="false" outlineLevel="0" collapsed="false">
      <c r="A1046" s="0" t="n">
        <v>1041</v>
      </c>
      <c r="B1046" s="0" t="n">
        <f aca="false">A1046*Setup!$B$11/3600</f>
        <v>86.75</v>
      </c>
      <c r="C1046" s="0" t="n">
        <f aca="false">Setup!$B$7+Setup!$B$8*COS(2*PI()*(B1046-Setup!$B$9)/24)</f>
        <v>27.7877205179804</v>
      </c>
      <c r="D1046" s="0" t="n">
        <f aca="false">(C1046-E1046)/Setup!$B$17</f>
        <v>14.6426020329587</v>
      </c>
      <c r="E1046" s="0" t="n">
        <f aca="false">SUMPRODUCT('FD inverse'!$A$3:$BH$3,'FD mesh'!$B$84:$BI$84,$E1045:$BL1045)+'FD inverse'!$A$3*$C1046/Setup!$B$17+INDEX('FD inverse'!$A$3:$BH$3,1,'FD mesh'!$B$15+1)*Setup!$B$22</f>
        <v>25.8841822536958</v>
      </c>
      <c r="F1046" s="0" t="n">
        <f aca="false">SUMPRODUCT('FD inverse'!$A$4:$BH$4,'FD mesh'!$B$84:$BI$84,$E1045:$BL1045)+'FD inverse'!$A$4*$C1046/Setup!$B$17+INDEX('FD inverse'!$A$4:$BH$4,1,'FD mesh'!$B$15+1)*Setup!$B$22</f>
        <v>25.4541211233114</v>
      </c>
      <c r="G1046" s="0" t="n">
        <f aca="false">SUMPRODUCT('FD inverse'!$A$5:$BH$5,'FD mesh'!$B$84:$BI$84,$E1045:$BL1045)+'FD inverse'!$A$5*$C1046/Setup!$B$17+INDEX('FD inverse'!$A$5:$BH$5,1,'FD mesh'!$B$15+1)*Setup!$B$22</f>
        <v>25.0351733029061</v>
      </c>
      <c r="H1046" s="0" t="n">
        <f aca="false">SUMPRODUCT('FD inverse'!$A$6:$BH$6,'FD mesh'!$B$84:$BI$84,$E1045:$BL1045)+'FD inverse'!$A$6*$C1046/Setup!$B$17+INDEX('FD inverse'!$A$6:$BH$6,1,'FD mesh'!$B$15+1)*Setup!$B$22</f>
        <v>23.6453303579529</v>
      </c>
      <c r="I1046" s="0" t="n">
        <f aca="false">SUMPRODUCT('FD inverse'!$A$7:$BH$7,'FD mesh'!$B$84:$BI$84,$E1045:$BL1045)+'FD inverse'!$A$7*$C1046/Setup!$B$17+INDEX('FD inverse'!$A$7:$BH$7,1,'FD mesh'!$B$15+1)*Setup!$B$22</f>
        <v>23.5282486955569</v>
      </c>
      <c r="J1046" s="0" t="n">
        <f aca="false">SUMPRODUCT('FD inverse'!$A$8:$BH$8,'FD mesh'!$B$84:$BI$84,$E1045:$BL1045)+'FD inverse'!$A$8*$C1046/Setup!$B$17+INDEX('FD inverse'!$A$8:$BH$8,1,'FD mesh'!$B$15+1)*Setup!$B$22</f>
        <v>23.4227463724644</v>
      </c>
      <c r="K1046" s="0" t="n">
        <f aca="false">SUMPRODUCT('FD inverse'!$A$9:$BH$9,'FD mesh'!$B$84:$BI$84,$E1045:$BL1045)+'FD inverse'!$A$9*$C1046/Setup!$B$17+INDEX('FD inverse'!$A$9:$BH$9,1,'FD mesh'!$B$15+1)*Setup!$B$22</f>
        <v>23.3285569772739</v>
      </c>
      <c r="L1046" s="0" t="n">
        <f aca="false">SUMPRODUCT('FD inverse'!$A$10:$BH$10,'FD mesh'!$B$84:$BI$84,$E1045:$BL1045)+'FD inverse'!$A$10*$C1046/Setup!$B$17+INDEX('FD inverse'!$A$10:$BH$10,1,'FD mesh'!$B$15+1)*Setup!$B$22</f>
        <v>23.2454093847863</v>
      </c>
      <c r="M1046" s="0" t="n">
        <f aca="false">SUMPRODUCT('FD inverse'!$A$11:$BH$11,'FD mesh'!$B$84:$BI$84,$E1045:$BL1045)+'FD inverse'!$A$11*$C1046/Setup!$B$17+INDEX('FD inverse'!$A$11:$BH$11,1,'FD mesh'!$B$15+1)*Setup!$B$22</f>
        <v>23.1730403662703</v>
      </c>
      <c r="N1046" s="0" t="n">
        <f aca="false">SUMPRODUCT('FD inverse'!$A$12:$BH$12,'FD mesh'!$B$84:$BI$84,$E1045:$BL1045)+'FD inverse'!$A$12*$C1046/Setup!$B$17+INDEX('FD inverse'!$A$12:$BH$12,1,'FD mesh'!$B$15+1)*Setup!$B$22</f>
        <v>23.1112053990633</v>
      </c>
      <c r="O1046" s="0" t="n">
        <f aca="false">SUMPRODUCT('FD inverse'!$A$13:$BH$13,'FD mesh'!$B$84:$BI$84,$E1045:$BL1045)+'FD inverse'!$A$13*$C1046/Setup!$B$17+INDEX('FD inverse'!$A$13:$BH$13,1,'FD mesh'!$B$15+1)*Setup!$B$22</f>
        <v>23.059687722625</v>
      </c>
      <c r="P1046" s="0" t="n">
        <f aca="false">SUMPRODUCT('FD inverse'!$A$14:$BH$14,'FD mesh'!$B$84:$BI$84,$E1045:$BL1045)+'FD inverse'!$A$14*$C1046/Setup!$B$17+INDEX('FD inverse'!$A$14:$BH$14,1,'FD mesh'!$B$15+1)*Setup!$B$22</f>
        <v>23.0183056844911</v>
      </c>
      <c r="Q1046" s="0" t="n">
        <f aca="false">SUMPRODUCT('FD inverse'!$A$15:$BH$15,'FD mesh'!$B$84:$BI$84,$E1045:$BL1045)+'FD inverse'!$A$15*$C1046/Setup!$B$17+INDEX('FD inverse'!$A$15:$BH$15,1,'FD mesh'!$B$15+1)*Setup!$B$22</f>
        <v>22.9869184144164</v>
      </c>
      <c r="R1046" s="0" t="n">
        <f aca="false">SUMPRODUCT('FD inverse'!$A$16:$BH$16,'FD mesh'!$B$84:$BI$84,$E1045:$BL1045)+'FD inverse'!$A$16*$C1046/Setup!$B$17+INDEX('FD inverse'!$A$16:$BH$16,1,'FD mesh'!$B$15+1)*Setup!$B$22</f>
        <v>22.965429858629</v>
      </c>
      <c r="S1046" s="0" t="n">
        <f aca="false">SUMPRODUCT('FD inverse'!$A$17:$BH$17,'FD mesh'!$B$84:$BI$84,$E1045:$BL1045)+'FD inverse'!$A$17*$C1046/Setup!$B$17+INDEX('FD inverse'!$A$17:$BH$17,1,'FD mesh'!$B$15+1)*Setup!$B$22</f>
        <v>22.4331185841823</v>
      </c>
      <c r="T1046" s="0" t="n">
        <f aca="false">SUMPRODUCT('FD inverse'!$A$18:$BH$18,'FD mesh'!$B$84:$BI$84,$E1045:$BL1045)+'FD inverse'!$A$18*$C1046/Setup!$B$17+INDEX('FD inverse'!$A$18:$BH$18,1,'FD mesh'!$B$15+1)*Setup!$B$22</f>
        <v>21.905327318616</v>
      </c>
      <c r="U1046" s="0" t="n">
        <f aca="false">SUMPRODUCT('FD inverse'!$A$19:$BH$19,'FD mesh'!$B$84:$BI$84,$E1045:$BL1045)+'FD inverse'!$A$19*$C1046/Setup!$B$17+INDEX('FD inverse'!$A$19:$BH$19,1,'FD mesh'!$B$15+1)*Setup!$B$22</f>
        <v>21.3816748632022</v>
      </c>
      <c r="V1046" s="0" t="n">
        <f aca="false">SUMPRODUCT('FD inverse'!$A$20:$BH$20,'FD mesh'!$B$84:$BI$84,$E1045:$BL1045)+'FD inverse'!$A$20*$C1046/Setup!$B$17+INDEX('FD inverse'!$A$20:$BH$20,1,'FD mesh'!$B$15+1)*Setup!$B$22</f>
        <v>20.8617920032539</v>
      </c>
      <c r="W1046" s="0" t="n">
        <f aca="false">SUMPRODUCT('FD inverse'!$A$21:$BH$21,'FD mesh'!$B$84:$BI$84,$E1045:$BL1045)+'FD inverse'!$A$21*$C1046/Setup!$B$17+INDEX('FD inverse'!$A$21:$BH$21,1,'FD mesh'!$B$15+1)*Setup!$B$22</f>
        <v>20.3453212651004</v>
      </c>
      <c r="X1046" s="0" t="n">
        <f aca="false">SUMPRODUCT('FD inverse'!$A$22:$BH$22,'FD mesh'!$B$84:$BI$84,$E1045:$BL1045)+'FD inverse'!$A$22*$C1046/Setup!$B$17+INDEX('FD inverse'!$A$22:$BH$22,1,'FD mesh'!$B$15+1)*Setup!$B$22</f>
        <v>19.831916522198</v>
      </c>
      <c r="Y1046" s="0" t="n">
        <f aca="false">SUMPRODUCT('FD inverse'!$A$23:$BH$23,'FD mesh'!$B$84:$BI$84,$E1045:$BL1045)+'FD inverse'!$A$23*$C1046/Setup!$B$17+INDEX('FD inverse'!$A$23:$BH$23,1,'FD mesh'!$B$15+1)*Setup!$B$22</f>
        <v>19.3212424648439</v>
      </c>
      <c r="Z1046" s="0" t="n">
        <f aca="false">SUMPRODUCT('FD inverse'!$A$24:$BH$24,'FD mesh'!$B$84:$BI$84,$E1045:$BL1045)+'FD inverse'!$A$24*$C1046/Setup!$B$17+INDEX('FD inverse'!$A$24:$BH$24,1,'FD mesh'!$B$15+1)*Setup!$B$22</f>
        <v>18.8129739474746</v>
      </c>
      <c r="AA1046" s="0" t="n">
        <f aca="false">SUMPRODUCT('FD inverse'!$A$25:$BH$25,'FD mesh'!$B$84:$BI$84,$E1045:$BL1045)+'FD inverse'!$A$25*$C1046/Setup!$B$17+INDEX('FD inverse'!$A$25:$BH$25,1,'FD mesh'!$B$15+1)*Setup!$B$22</f>
        <v>18.3067952270613</v>
      </c>
      <c r="AB1046" s="0" t="n">
        <f aca="false">SUMPRODUCT('FD inverse'!$A$26:$BH$26,'FD mesh'!$B$84:$BI$84,$E1045:$BL1045)+'FD inverse'!$A$26*$C1046/Setup!$B$17+INDEX('FD inverse'!$A$26:$BH$26,1,'FD mesh'!$B$15+1)*Setup!$B$22</f>
        <v>17.8023991056772</v>
      </c>
      <c r="AC1046" s="0" t="n">
        <f aca="false">SUMPRODUCT('FD inverse'!$A$27:$BH$27,'FD mesh'!$B$84:$BI$84,$E1045:$BL1045)+'FD inverse'!$A$27*$C1046/Setup!$B$17+INDEX('FD inverse'!$A$27:$BH$27,1,'FD mesh'!$B$15+1)*Setup!$B$22</f>
        <v>17.2994859899095</v>
      </c>
      <c r="AD1046" s="0" t="n">
        <f aca="false">SUMPRODUCT('FD inverse'!$A$28:$BH$28,'FD mesh'!$B$84:$BI$84,$E1045:$BL1045)+'FD inverse'!$A$28*$C1046/Setup!$B$17+INDEX('FD inverse'!$A$28:$BH$28,1,'FD mesh'!$B$15+1)*Setup!$B$22</f>
        <v>16.7977628794193</v>
      </c>
      <c r="AE1046" s="0" t="n">
        <f aca="false">SUMPRODUCT('FD inverse'!$A$29:$BH$29,'FD mesh'!$B$84:$BI$84,$E1045:$BL1045)+'FD inverse'!$A$29*$C1046/Setup!$B$17+INDEX('FD inverse'!$A$29:$BH$29,1,'FD mesh'!$B$15+1)*Setup!$B$22</f>
        <v>16.2969422966314</v>
      </c>
      <c r="AF1046" s="0" t="n">
        <f aca="false">SUMPRODUCT('FD inverse'!$A$30:$BH$30,'FD mesh'!$B$84:$BI$84,$E1045:$BL1045)+'FD inverse'!$A$30*$C1046/Setup!$B$17+INDEX('FD inverse'!$A$30:$BH$30,1,'FD mesh'!$B$15+1)*Setup!$B$22</f>
        <v>15.7967411692489</v>
      </c>
      <c r="AG1046" s="0" t="n">
        <f aca="false">SUMPRODUCT('FD inverse'!$A$31:$BH$31,'FD mesh'!$B$84:$BI$84,$E1045:$BL1045)+'FD inverse'!$A$31*$C1046/Setup!$B$17+INDEX('FD inverse'!$A$31:$BH$31,1,'FD mesh'!$B$15+1)*Setup!$B$22</f>
        <v>15.2968796770561</v>
      </c>
      <c r="AH1046" s="0" t="n">
        <f aca="false">SUMPRODUCT('FD inverse'!$A$32:$BH$32,'FD mesh'!$B$84:$BI$84,$E1045:$BL1045)+'FD inverse'!$A$32*$C1046/Setup!$B$17+INDEX('FD inverse'!$A$32:$BH$32,1,'FD mesh'!$B$15+1)*Setup!$B$22</f>
        <v>15.2758656694313</v>
      </c>
      <c r="AI1046" s="0" t="n">
        <f aca="false">SUMPRODUCT('FD inverse'!$A$33:$BH$33,'FD mesh'!$B$84:$BI$84,$E1045:$BL1045)+'FD inverse'!$A$33*$C1046/Setup!$B$17+INDEX('FD inverse'!$A$33:$BH$33,1,'FD mesh'!$B$15+1)*Setup!$B$22</f>
        <v>15.2549393241646</v>
      </c>
      <c r="AJ1046" s="0" t="n">
        <f aca="false">SUMPRODUCT('FD inverse'!$A$34:$BH$34,'FD mesh'!$B$84:$BI$84,$E1045:$BL1045)+'FD inverse'!$A$34*$C1046/Setup!$B$17+INDEX('FD inverse'!$A$34:$BH$34,1,'FD mesh'!$B$15+1)*Setup!$B$22</f>
        <v>15.2340843028445</v>
      </c>
      <c r="AK1046" s="0" t="n">
        <f aca="false">SUMPRODUCT('FD inverse'!$A$35:$BH$35,'FD mesh'!$B$84:$BI$84,$E1045:$BL1045)+'FD inverse'!$A$35*$C1046/Setup!$B$17+INDEX('FD inverse'!$A$35:$BH$35,1,'FD mesh'!$B$15+1)*Setup!$B$22</f>
        <v>15.2132865632534</v>
      </c>
      <c r="AL1046" s="0" t="n">
        <f aca="false">SUMPRODUCT('FD inverse'!$A$36:$BH$36,'FD mesh'!$B$84:$BI$84,$E1045:$BL1045)+'FD inverse'!$A$36*$C1046/Setup!$B$17+INDEX('FD inverse'!$A$36:$BH$36,1,'FD mesh'!$B$15+1)*Setup!$B$22</f>
        <v>15.1925341882981</v>
      </c>
      <c r="AM1046" s="0" t="n">
        <f aca="false">SUMPRODUCT('FD inverse'!$A$37:$BH$37,'FD mesh'!$B$84:$BI$84,$E1045:$BL1045)+'FD inverse'!$A$37*$C1046/Setup!$B$17+INDEX('FD inverse'!$A$37:$BH$37,1,'FD mesh'!$B$15+1)*Setup!$B$22</f>
        <v>15.17181720918</v>
      </c>
      <c r="AN1046" s="0" t="n">
        <f aca="false">SUMPRODUCT('FD inverse'!$A$38:$BH$38,'FD mesh'!$B$84:$BI$84,$E1045:$BL1045)+'FD inverse'!$A$38*$C1046/Setup!$B$17+INDEX('FD inverse'!$A$38:$BH$38,1,'FD mesh'!$B$15+1)*Setup!$B$22</f>
        <v>15.1511274241565</v>
      </c>
      <c r="AO1046" s="0" t="n">
        <f aca="false">SUMPRODUCT('FD inverse'!$A$39:$BH$39,'FD mesh'!$B$84:$BI$84,$E1045:$BL1045)+'FD inverse'!$A$39*$C1046/Setup!$B$17+INDEX('FD inverse'!$A$39:$BH$39,1,'FD mesh'!$B$15+1)*Setup!$B$22</f>
        <v>15.1304582140088</v>
      </c>
      <c r="AP1046" s="0" t="n">
        <f aca="false">SUMPRODUCT('FD inverse'!$A$40:$BH$40,'FD mesh'!$B$84:$BI$84,$E1045:$BL1045)+'FD inverse'!$A$40*$C1046/Setup!$B$17+INDEX('FD inverse'!$A$40:$BH$40,1,'FD mesh'!$B$15+1)*Setup!$B$22</f>
        <v>15.1098043551103</v>
      </c>
      <c r="AQ1046" s="0" t="n">
        <f aca="false">SUMPRODUCT('FD inverse'!$A$41:$BH$41,'FD mesh'!$B$84:$BI$84,$E1045:$BL1045)+'FD inverse'!$A$41*$C1046/Setup!$B$17+INDEX('FD inverse'!$A$41:$BH$41,1,'FD mesh'!$B$15+1)*Setup!$B$22</f>
        <v>15.0891618307972</v>
      </c>
      <c r="AR1046" s="0" t="n">
        <f aca="false">SUMPRODUCT('FD inverse'!$A$42:$BH$42,'FD mesh'!$B$84:$BI$84,$E1045:$BL1045)+'FD inverse'!$A$42*$C1046/Setup!$B$17+INDEX('FD inverse'!$A$42:$BH$42,1,'FD mesh'!$B$15+1)*Setup!$B$22</f>
        <v>15.0685276415696</v>
      </c>
      <c r="AS1046" s="0" t="n">
        <f aca="false">SUMPRODUCT('FD inverse'!$A$43:$BH$43,'FD mesh'!$B$84:$BI$84,$E1045:$BL1045)+'FD inverse'!$A$43*$C1046/Setup!$B$17+INDEX('FD inverse'!$A$43:$BH$43,1,'FD mesh'!$B$15+1)*Setup!$B$22</f>
        <v>0</v>
      </c>
      <c r="AT1046" s="0" t="n">
        <f aca="false">SUMPRODUCT('FD inverse'!$A$44:$BH$44,'FD mesh'!$B$84:$BI$84,$E1045:$BL1045)+'FD inverse'!$A$44*$C1046/Setup!$B$17+INDEX('FD inverse'!$A$44:$BH$44,1,'FD mesh'!$B$15+1)*Setup!$B$22</f>
        <v>0</v>
      </c>
      <c r="AU1046" s="0" t="n">
        <f aca="false">SUMPRODUCT('FD inverse'!$A$45:$BH$45,'FD mesh'!$B$84:$BI$84,$E1045:$BL1045)+'FD inverse'!$A$45*$C1046/Setup!$B$17+INDEX('FD inverse'!$A$45:$BH$45,1,'FD mesh'!$B$15+1)*Setup!$B$22</f>
        <v>0</v>
      </c>
      <c r="AV1046" s="0" t="n">
        <f aca="false">SUMPRODUCT('FD inverse'!$A$46:$BH$46,'FD mesh'!$B$84:$BI$84,$E1045:$BL1045)+'FD inverse'!$A$46*$C1046/Setup!$B$17+INDEX('FD inverse'!$A$46:$BH$46,1,'FD mesh'!$B$15+1)*Setup!$B$22</f>
        <v>0</v>
      </c>
      <c r="AW1046" s="0" t="n">
        <f aca="false">SUMPRODUCT('FD inverse'!$A$47:$BH$47,'FD mesh'!$B$84:$BI$84,$E1045:$BL1045)+'FD inverse'!$A$47*$C1046/Setup!$B$17+INDEX('FD inverse'!$A$47:$BH$47,1,'FD mesh'!$B$15+1)*Setup!$B$22</f>
        <v>0</v>
      </c>
      <c r="AX1046" s="0" t="n">
        <f aca="false">SUMPRODUCT('FD inverse'!$A$48:$BH$48,'FD mesh'!$B$84:$BI$84,$E1045:$BL1045)+'FD inverse'!$A$48*$C1046/Setup!$B$17+INDEX('FD inverse'!$A$48:$BH$48,1,'FD mesh'!$B$15+1)*Setup!$B$22</f>
        <v>0</v>
      </c>
      <c r="AY1046" s="0" t="n">
        <f aca="false">SUMPRODUCT('FD inverse'!$A$49:$BH$49,'FD mesh'!$B$84:$BI$84,$E1045:$BL1045)+'FD inverse'!$A$49*$C1046/Setup!$B$17+INDEX('FD inverse'!$A$49:$BH$49,1,'FD mesh'!$B$15+1)*Setup!$B$22</f>
        <v>0</v>
      </c>
      <c r="AZ1046" s="0" t="n">
        <f aca="false">SUMPRODUCT('FD inverse'!$A$50:$BH$50,'FD mesh'!$B$84:$BI$84,$E1045:$BL1045)+'FD inverse'!$A$50*$C1046/Setup!$B$17+INDEX('FD inverse'!$A$50:$BH$50,1,'FD mesh'!$B$15+1)*Setup!$B$22</f>
        <v>0</v>
      </c>
      <c r="BA1046" s="0" t="n">
        <f aca="false">SUMPRODUCT('FD inverse'!$A$51:$BH$51,'FD mesh'!$B$84:$BI$84,$E1045:$BL1045)+'FD inverse'!$A$51*$C1046/Setup!$B$17+INDEX('FD inverse'!$A$51:$BH$51,1,'FD mesh'!$B$15+1)*Setup!$B$22</f>
        <v>0</v>
      </c>
      <c r="BB1046" s="0" t="n">
        <f aca="false">SUMPRODUCT('FD inverse'!$A$52:$BH$52,'FD mesh'!$B$84:$BI$84,$E1045:$BL1045)+'FD inverse'!$A$52*$C1046/Setup!$B$17+INDEX('FD inverse'!$A$52:$BH$52,1,'FD mesh'!$B$15+1)*Setup!$B$22</f>
        <v>0</v>
      </c>
      <c r="BC1046" s="0" t="n">
        <f aca="false">SUMPRODUCT('FD inverse'!$A$53:$BH$53,'FD mesh'!$B$84:$BI$84,$E1045:$BL1045)+'FD inverse'!$A$53*$C1046/Setup!$B$17+INDEX('FD inverse'!$A$53:$BH$53,1,'FD mesh'!$B$15+1)*Setup!$B$22</f>
        <v>0</v>
      </c>
      <c r="BD1046" s="0" t="n">
        <f aca="false">SUMPRODUCT('FD inverse'!$A$54:$BH$54,'FD mesh'!$B$84:$BI$84,$E1045:$BL1045)+'FD inverse'!$A$54*$C1046/Setup!$B$17+INDEX('FD inverse'!$A$54:$BH$54,1,'FD mesh'!$B$15+1)*Setup!$B$22</f>
        <v>0</v>
      </c>
      <c r="BE1046" s="0" t="n">
        <f aca="false">SUMPRODUCT('FD inverse'!$A$55:$BH$55,'FD mesh'!$B$84:$BI$84,$E1045:$BL1045)+'FD inverse'!$A$55*$C1046/Setup!$B$17+INDEX('FD inverse'!$A$55:$BH$55,1,'FD mesh'!$B$15+1)*Setup!$B$22</f>
        <v>0</v>
      </c>
      <c r="BF1046" s="0" t="n">
        <f aca="false">SUMPRODUCT('FD inverse'!$A$56:$BH$56,'FD mesh'!$B$84:$BI$84,$E1045:$BL1045)+'FD inverse'!$A$56*$C1046/Setup!$B$17+INDEX('FD inverse'!$A$56:$BH$56,1,'FD mesh'!$B$15+1)*Setup!$B$22</f>
        <v>0</v>
      </c>
      <c r="BG1046" s="0" t="n">
        <f aca="false">SUMPRODUCT('FD inverse'!$A$57:$BH$57,'FD mesh'!$B$84:$BI$84,$E1045:$BL1045)+'FD inverse'!$A$57*$C1046/Setup!$B$17+INDEX('FD inverse'!$A$57:$BH$57,1,'FD mesh'!$B$15+1)*Setup!$B$22</f>
        <v>0</v>
      </c>
      <c r="BH1046" s="0" t="n">
        <f aca="false">SUMPRODUCT('FD inverse'!$A$58:$BH$58,'FD mesh'!$B$84:$BI$84,$E1045:$BL1045)+'FD inverse'!$A$58*$C1046/Setup!$B$17+INDEX('FD inverse'!$A$58:$BH$58,1,'FD mesh'!$B$15+1)*Setup!$B$22</f>
        <v>0</v>
      </c>
      <c r="BI1046" s="0" t="n">
        <f aca="false">SUMPRODUCT('FD inverse'!$A$59:$BH$59,'FD mesh'!$B$84:$BI$84,$E1045:$BL1045)+'FD inverse'!$A$59*$C1046/Setup!$B$17+INDEX('FD inverse'!$A$59:$BH$59,1,'FD mesh'!$B$15+1)*Setup!$B$22</f>
        <v>0</v>
      </c>
      <c r="BJ1046" s="0" t="n">
        <f aca="false">SUMPRODUCT('FD inverse'!$A$60:$BH$60,'FD mesh'!$B$84:$BI$84,$E1045:$BL1045)+'FD inverse'!$A$60*$C1046/Setup!$B$17+INDEX('FD inverse'!$A$60:$BH$60,1,'FD mesh'!$B$15+1)*Setup!$B$22</f>
        <v>0</v>
      </c>
      <c r="BK1046" s="0" t="n">
        <f aca="false">SUMPRODUCT('FD inverse'!$A$61:$BH$61,'FD mesh'!$B$84:$BI$84,$E1045:$BL1045)+'FD inverse'!$A$61*$C1046/Setup!$B$17+INDEX('FD inverse'!$A$61:$BH$61,1,'FD mesh'!$B$15+1)*Setup!$B$22</f>
        <v>0</v>
      </c>
      <c r="BL1046" s="0" t="n">
        <f aca="false">SUMPRODUCT('FD inverse'!$A$62:$BH$62,'FD mesh'!$B$84:$BI$84,$E1045:$BL1045)+'FD inverse'!$A$62*$C1046/Setup!$B$17+INDEX('FD inverse'!$A$62:$BH$62,1,'FD mesh'!$B$15+1)*Setup!$B$22</f>
        <v>0</v>
      </c>
    </row>
    <row r="1047" customFormat="false" ht="15" hidden="false" customHeight="false" outlineLevel="0" collapsed="false">
      <c r="A1047" s="0" t="n">
        <v>1042</v>
      </c>
      <c r="B1047" s="0" t="n">
        <f aca="false">A1047*Setup!$B$11/3600</f>
        <v>86.8333333333333</v>
      </c>
      <c r="C1047" s="0" t="n">
        <f aca="false">Setup!$B$7+Setup!$B$8*COS(2*PI()*(B1047-Setup!$B$9)/24)</f>
        <v>27.8148678029929</v>
      </c>
      <c r="D1047" s="0" t="n">
        <f aca="false">(C1047-E1047)/Setup!$B$17</f>
        <v>14.6561669295999</v>
      </c>
      <c r="E1047" s="0" t="n">
        <f aca="false">SUMPRODUCT('FD inverse'!$A$3:$BH$3,'FD mesh'!$B$84:$BI$84,$E1046:$BL1046)+'FD inverse'!$A$3*$C1047/Setup!$B$17+INDEX('FD inverse'!$A$3:$BH$3,1,'FD mesh'!$B$15+1)*Setup!$B$22</f>
        <v>25.9095661021449</v>
      </c>
      <c r="F1047" s="0" t="n">
        <f aca="false">SUMPRODUCT('FD inverse'!$A$4:$BH$4,'FD mesh'!$B$84:$BI$84,$E1046:$BL1046)+'FD inverse'!$A$4*$C1047/Setup!$B$17+INDEX('FD inverse'!$A$4:$BH$4,1,'FD mesh'!$B$15+1)*Setup!$B$22</f>
        <v>25.4788793054785</v>
      </c>
      <c r="G1047" s="0" t="n">
        <f aca="false">SUMPRODUCT('FD inverse'!$A$5:$BH$5,'FD mesh'!$B$84:$BI$84,$E1046:$BL1046)+'FD inverse'!$A$5*$C1047/Setup!$B$17+INDEX('FD inverse'!$A$5:$BH$5,1,'FD mesh'!$B$15+1)*Setup!$B$22</f>
        <v>25.0589382475999</v>
      </c>
      <c r="H1047" s="0" t="n">
        <f aca="false">SUMPRODUCT('FD inverse'!$A$6:$BH$6,'FD mesh'!$B$84:$BI$84,$E1046:$BL1046)+'FD inverse'!$A$6*$C1047/Setup!$B$17+INDEX('FD inverse'!$A$6:$BH$6,1,'FD mesh'!$B$15+1)*Setup!$B$22</f>
        <v>23.6652648986336</v>
      </c>
      <c r="I1047" s="0" t="n">
        <f aca="false">SUMPRODUCT('FD inverse'!$A$7:$BH$7,'FD mesh'!$B$84:$BI$84,$E1046:$BL1046)+'FD inverse'!$A$7*$C1047/Setup!$B$17+INDEX('FD inverse'!$A$7:$BH$7,1,'FD mesh'!$B$15+1)*Setup!$B$22</f>
        <v>23.5478113694273</v>
      </c>
      <c r="J1047" s="0" t="n">
        <f aca="false">SUMPRODUCT('FD inverse'!$A$8:$BH$8,'FD mesh'!$B$84:$BI$84,$E1046:$BL1046)+'FD inverse'!$A$8*$C1047/Setup!$B$17+INDEX('FD inverse'!$A$8:$BH$8,1,'FD mesh'!$B$15+1)*Setup!$B$22</f>
        <v>23.4418992407346</v>
      </c>
      <c r="K1047" s="0" t="n">
        <f aca="false">SUMPRODUCT('FD inverse'!$A$9:$BH$9,'FD mesh'!$B$84:$BI$84,$E1046:$BL1046)+'FD inverse'!$A$9*$C1047/Setup!$B$17+INDEX('FD inverse'!$A$9:$BH$9,1,'FD mesh'!$B$15+1)*Setup!$B$22</f>
        <v>23.3472867393399</v>
      </c>
      <c r="L1047" s="0" t="n">
        <f aca="false">SUMPRODUCT('FD inverse'!$A$10:$BH$10,'FD mesh'!$B$84:$BI$84,$E1046:$BL1046)+'FD inverse'!$A$10*$C1047/Setup!$B$17+INDEX('FD inverse'!$A$10:$BH$10,1,'FD mesh'!$B$15+1)*Setup!$B$22</f>
        <v>23.2637242450639</v>
      </c>
      <c r="M1047" s="0" t="n">
        <f aca="false">SUMPRODUCT('FD inverse'!$A$11:$BH$11,'FD mesh'!$B$84:$BI$84,$E1046:$BL1046)+'FD inverse'!$A$11*$C1047/Setup!$B$17+INDEX('FD inverse'!$A$11:$BH$11,1,'FD mesh'!$B$15+1)*Setup!$B$22</f>
        <v>23.1909669780902</v>
      </c>
      <c r="N1047" s="0" t="n">
        <f aca="false">SUMPRODUCT('FD inverse'!$A$12:$BH$12,'FD mesh'!$B$84:$BI$84,$E1046:$BL1046)+'FD inverse'!$A$12*$C1047/Setup!$B$17+INDEX('FD inverse'!$A$12:$BH$12,1,'FD mesh'!$B$15+1)*Setup!$B$22</f>
        <v>23.1287858832817</v>
      </c>
      <c r="O1047" s="0" t="n">
        <f aca="false">SUMPRODUCT('FD inverse'!$A$13:$BH$13,'FD mesh'!$B$84:$BI$84,$E1046:$BL1046)+'FD inverse'!$A$13*$C1047/Setup!$B$17+INDEX('FD inverse'!$A$13:$BH$13,1,'FD mesh'!$B$15+1)*Setup!$B$22</f>
        <v>23.0769767555638</v>
      </c>
      <c r="P1047" s="0" t="n">
        <f aca="false">SUMPRODUCT('FD inverse'!$A$14:$BH$14,'FD mesh'!$B$84:$BI$84,$E1046:$BL1046)+'FD inverse'!$A$14*$C1047/Setup!$B$17+INDEX('FD inverse'!$A$14:$BH$14,1,'FD mesh'!$B$15+1)*Setup!$B$22</f>
        <v>23.0353676472787</v>
      </c>
      <c r="Q1047" s="0" t="n">
        <f aca="false">SUMPRODUCT('FD inverse'!$A$15:$BH$15,'FD mesh'!$B$84:$BI$84,$E1046:$BL1046)+'FD inverse'!$A$15*$C1047/Setup!$B$17+INDEX('FD inverse'!$A$15:$BH$15,1,'FD mesh'!$B$15+1)*Setup!$B$22</f>
        <v>23.0038245937355</v>
      </c>
      <c r="R1047" s="0" t="n">
        <f aca="false">SUMPRODUCT('FD inverse'!$A$16:$BH$16,'FD mesh'!$B$84:$BI$84,$E1046:$BL1046)+'FD inverse'!$A$16*$C1047/Setup!$B$17+INDEX('FD inverse'!$A$16:$BH$16,1,'FD mesh'!$B$15+1)*Setup!$B$22</f>
        <v>22.9822556872833</v>
      </c>
      <c r="S1047" s="0" t="n">
        <f aca="false">SUMPRODUCT('FD inverse'!$A$17:$BH$17,'FD mesh'!$B$84:$BI$84,$E1046:$BL1046)+'FD inverse'!$A$17*$C1047/Setup!$B$17+INDEX('FD inverse'!$A$17:$BH$17,1,'FD mesh'!$B$15+1)*Setup!$B$22</f>
        <v>22.4486099237974</v>
      </c>
      <c r="T1047" s="0" t="n">
        <f aca="false">SUMPRODUCT('FD inverse'!$A$18:$BH$18,'FD mesh'!$B$84:$BI$84,$E1046:$BL1046)+'FD inverse'!$A$18*$C1047/Setup!$B$17+INDEX('FD inverse'!$A$18:$BH$18,1,'FD mesh'!$B$15+1)*Setup!$B$22</f>
        <v>21.9195230402554</v>
      </c>
      <c r="U1047" s="0" t="n">
        <f aca="false">SUMPRODUCT('FD inverse'!$A$19:$BH$19,'FD mesh'!$B$84:$BI$84,$E1046:$BL1046)+'FD inverse'!$A$19*$C1047/Setup!$B$17+INDEX('FD inverse'!$A$19:$BH$19,1,'FD mesh'!$B$15+1)*Setup!$B$22</f>
        <v>21.3946137547959</v>
      </c>
      <c r="V1047" s="0" t="n">
        <f aca="false">SUMPRODUCT('FD inverse'!$A$20:$BH$20,'FD mesh'!$B$84:$BI$84,$E1046:$BL1046)+'FD inverse'!$A$20*$C1047/Setup!$B$17+INDEX('FD inverse'!$A$20:$BH$20,1,'FD mesh'!$B$15+1)*Setup!$B$22</f>
        <v>20.8735122002911</v>
      </c>
      <c r="W1047" s="0" t="n">
        <f aca="false">SUMPRODUCT('FD inverse'!$A$21:$BH$21,'FD mesh'!$B$84:$BI$84,$E1046:$BL1046)+'FD inverse'!$A$21*$C1047/Setup!$B$17+INDEX('FD inverse'!$A$21:$BH$21,1,'FD mesh'!$B$15+1)*Setup!$B$22</f>
        <v>20.3558597323429</v>
      </c>
      <c r="X1047" s="0" t="n">
        <f aca="false">SUMPRODUCT('FD inverse'!$A$22:$BH$22,'FD mesh'!$B$84:$BI$84,$E1046:$BL1046)+'FD inverse'!$A$22*$C1047/Setup!$B$17+INDEX('FD inverse'!$A$22:$BH$22,1,'FD mesh'!$B$15+1)*Setup!$B$22</f>
        <v>19.8413085847546</v>
      </c>
      <c r="Y1047" s="0" t="n">
        <f aca="false">SUMPRODUCT('FD inverse'!$A$23:$BH$23,'FD mesh'!$B$84:$BI$84,$E1046:$BL1046)+'FD inverse'!$A$23*$C1047/Setup!$B$17+INDEX('FD inverse'!$A$23:$BH$23,1,'FD mesh'!$B$15+1)*Setup!$B$22</f>
        <v>19.3295213870045</v>
      </c>
      <c r="Z1047" s="0" t="n">
        <f aca="false">SUMPRODUCT('FD inverse'!$A$24:$BH$24,'FD mesh'!$B$84:$BI$84,$E1046:$BL1046)+'FD inverse'!$A$24*$C1047/Setup!$B$17+INDEX('FD inverse'!$A$24:$BH$24,1,'FD mesh'!$B$15+1)*Setup!$B$22</f>
        <v>18.8201705577759</v>
      </c>
      <c r="AA1047" s="0" t="n">
        <f aca="false">SUMPRODUCT('FD inverse'!$A$25:$BH$25,'FD mesh'!$B$84:$BI$84,$E1046:$BL1046)+'FD inverse'!$A$25*$C1047/Setup!$B$17+INDEX('FD inverse'!$A$25:$BH$25,1,'FD mesh'!$B$15+1)*Setup!$B$22</f>
        <v>18.3129375881502</v>
      </c>
      <c r="AB1047" s="0" t="n">
        <f aca="false">SUMPRODUCT('FD inverse'!$A$26:$BH$26,'FD mesh'!$B$84:$BI$84,$E1046:$BL1046)+'FD inverse'!$A$26*$C1047/Setup!$B$17+INDEX('FD inverse'!$A$26:$BH$26,1,'FD mesh'!$B$15+1)*Setup!$B$22</f>
        <v>17.8075122276449</v>
      </c>
      <c r="AC1047" s="0" t="n">
        <f aca="false">SUMPRODUCT('FD inverse'!$A$27:$BH$27,'FD mesh'!$B$84:$BI$84,$E1046:$BL1046)+'FD inverse'!$A$27*$C1047/Setup!$B$17+INDEX('FD inverse'!$A$27:$BH$27,1,'FD mesh'!$B$15+1)*Setup!$B$22</f>
        <v>17.3035915858902</v>
      </c>
      <c r="AD1047" s="0" t="n">
        <f aca="false">SUMPRODUCT('FD inverse'!$A$28:$BH$28,'FD mesh'!$B$84:$BI$84,$E1046:$BL1046)+'FD inverse'!$A$28*$C1047/Setup!$B$17+INDEX('FD inverse'!$A$28:$BH$28,1,'FD mesh'!$B$15+1)*Setup!$B$22</f>
        <v>16.8008791623812</v>
      </c>
      <c r="AE1047" s="0" t="n">
        <f aca="false">SUMPRODUCT('FD inverse'!$A$29:$BH$29,'FD mesh'!$B$84:$BI$84,$E1046:$BL1046)+'FD inverse'!$A$29*$C1047/Setup!$B$17+INDEX('FD inverse'!$A$29:$BH$29,1,'FD mesh'!$B$15+1)*Setup!$B$22</f>
        <v>16.2990838164296</v>
      </c>
      <c r="AF1047" s="0" t="n">
        <f aca="false">SUMPRODUCT('FD inverse'!$A$30:$BH$30,'FD mesh'!$B$84:$BI$84,$E1046:$BL1046)+'FD inverse'!$A$30*$C1047/Setup!$B$17+INDEX('FD inverse'!$A$30:$BH$30,1,'FD mesh'!$B$15+1)*Setup!$B$22</f>
        <v>15.7979186891615</v>
      </c>
      <c r="AG1047" s="0" t="n">
        <f aca="false">SUMPRODUCT('FD inverse'!$A$31:$BH$31,'FD mesh'!$B$84:$BI$84,$E1046:$BL1046)+'FD inverse'!$A$31*$C1047/Setup!$B$17+INDEX('FD inverse'!$A$31:$BH$31,1,'FD mesh'!$B$15+1)*Setup!$B$22</f>
        <v>15.2971000891819</v>
      </c>
      <c r="AH1047" s="0" t="n">
        <f aca="false">SUMPRODUCT('FD inverse'!$A$32:$BH$32,'FD mesh'!$B$84:$BI$84,$E1046:$BL1046)+'FD inverse'!$A$32*$C1047/Setup!$B$17+INDEX('FD inverse'!$A$32:$BH$32,1,'FD mesh'!$B$15+1)*Setup!$B$22</f>
        <v>15.2760483618612</v>
      </c>
      <c r="AI1047" s="0" t="n">
        <f aca="false">SUMPRODUCT('FD inverse'!$A$33:$BH$33,'FD mesh'!$B$84:$BI$84,$E1046:$BL1046)+'FD inverse'!$A$33*$C1047/Setup!$B$17+INDEX('FD inverse'!$A$33:$BH$33,1,'FD mesh'!$B$15+1)*Setup!$B$22</f>
        <v>15.2550891176565</v>
      </c>
      <c r="AJ1047" s="0" t="n">
        <f aca="false">SUMPRODUCT('FD inverse'!$A$34:$BH$34,'FD mesh'!$B$84:$BI$84,$E1046:$BL1046)+'FD inverse'!$A$34*$C1047/Setup!$B$17+INDEX('FD inverse'!$A$34:$BH$34,1,'FD mesh'!$B$15+1)*Setup!$B$22</f>
        <v>15.2342057023677</v>
      </c>
      <c r="AK1047" s="0" t="n">
        <f aca="false">SUMPRODUCT('FD inverse'!$A$35:$BH$35,'FD mesh'!$B$84:$BI$84,$E1046:$BL1046)+'FD inverse'!$A$35*$C1047/Setup!$B$17+INDEX('FD inverse'!$A$35:$BH$35,1,'FD mesh'!$B$15+1)*Setup!$B$22</f>
        <v>15.2133837423138</v>
      </c>
      <c r="AL1047" s="0" t="n">
        <f aca="false">SUMPRODUCT('FD inverse'!$A$36:$BH$36,'FD mesh'!$B$84:$BI$84,$E1046:$BL1046)+'FD inverse'!$A$36*$C1047/Setup!$B$17+INDEX('FD inverse'!$A$36:$BH$36,1,'FD mesh'!$B$15+1)*Setup!$B$22</f>
        <v>15.1926109765386</v>
      </c>
      <c r="AM1047" s="0" t="n">
        <f aca="false">SUMPRODUCT('FD inverse'!$A$37:$BH$37,'FD mesh'!$B$84:$BI$84,$E1046:$BL1046)+'FD inverse'!$A$37*$C1047/Setup!$B$17+INDEX('FD inverse'!$A$37:$BH$37,1,'FD mesh'!$B$15+1)*Setup!$B$22</f>
        <v>15.1718770827394</v>
      </c>
      <c r="AN1047" s="0" t="n">
        <f aca="false">SUMPRODUCT('FD inverse'!$A$38:$BH$38,'FD mesh'!$B$84:$BI$84,$E1046:$BL1046)+'FD inverse'!$A$38*$C1047/Setup!$B$17+INDEX('FD inverse'!$A$38:$BH$38,1,'FD mesh'!$B$15+1)*Setup!$B$22</f>
        <v>15.151173498315</v>
      </c>
      <c r="AO1047" s="0" t="n">
        <f aca="false">SUMPRODUCT('FD inverse'!$A$39:$BH$39,'FD mesh'!$B$84:$BI$84,$E1046:$BL1046)+'FD inverse'!$A$39*$C1047/Setup!$B$17+INDEX('FD inverse'!$A$39:$BH$39,1,'FD mesh'!$B$15+1)*Setup!$B$22</f>
        <v>15.1304932376909</v>
      </c>
      <c r="AP1047" s="0" t="n">
        <f aca="false">SUMPRODUCT('FD inverse'!$A$40:$BH$40,'FD mesh'!$B$84:$BI$84,$E1046:$BL1046)+'FD inverse'!$A$40*$C1047/Setup!$B$17+INDEX('FD inverse'!$A$40:$BH$40,1,'FD mesh'!$B$15+1)*Setup!$B$22</f>
        <v>15.1098307068614</v>
      </c>
      <c r="AQ1047" s="0" t="n">
        <f aca="false">SUMPRODUCT('FD inverse'!$A$41:$BH$41,'FD mesh'!$B$84:$BI$84,$E1046:$BL1046)+'FD inverse'!$A$41*$C1047/Setup!$B$17+INDEX('FD inverse'!$A$41:$BH$41,1,'FD mesh'!$B$15+1)*Setup!$B$22</f>
        <v>15.0891815158954</v>
      </c>
      <c r="AR1047" s="0" t="n">
        <f aca="false">SUMPRODUCT('FD inverse'!$A$42:$BH$42,'FD mesh'!$B$84:$BI$84,$E1046:$BL1046)+'FD inverse'!$A$42*$C1047/Setup!$B$17+INDEX('FD inverse'!$A$42:$BH$42,1,'FD mesh'!$B$15+1)*Setup!$B$22</f>
        <v>15.0685422899795</v>
      </c>
      <c r="AS1047" s="0" t="n">
        <f aca="false">SUMPRODUCT('FD inverse'!$A$43:$BH$43,'FD mesh'!$B$84:$BI$84,$E1046:$BL1046)+'FD inverse'!$A$43*$C1047/Setup!$B$17+INDEX('FD inverse'!$A$43:$BH$43,1,'FD mesh'!$B$15+1)*Setup!$B$22</f>
        <v>0</v>
      </c>
      <c r="AT1047" s="0" t="n">
        <f aca="false">SUMPRODUCT('FD inverse'!$A$44:$BH$44,'FD mesh'!$B$84:$BI$84,$E1046:$BL1046)+'FD inverse'!$A$44*$C1047/Setup!$B$17+INDEX('FD inverse'!$A$44:$BH$44,1,'FD mesh'!$B$15+1)*Setup!$B$22</f>
        <v>0</v>
      </c>
      <c r="AU1047" s="0" t="n">
        <f aca="false">SUMPRODUCT('FD inverse'!$A$45:$BH$45,'FD mesh'!$B$84:$BI$84,$E1046:$BL1046)+'FD inverse'!$A$45*$C1047/Setup!$B$17+INDEX('FD inverse'!$A$45:$BH$45,1,'FD mesh'!$B$15+1)*Setup!$B$22</f>
        <v>0</v>
      </c>
      <c r="AV1047" s="0" t="n">
        <f aca="false">SUMPRODUCT('FD inverse'!$A$46:$BH$46,'FD mesh'!$B$84:$BI$84,$E1046:$BL1046)+'FD inverse'!$A$46*$C1047/Setup!$B$17+INDEX('FD inverse'!$A$46:$BH$46,1,'FD mesh'!$B$15+1)*Setup!$B$22</f>
        <v>0</v>
      </c>
      <c r="AW1047" s="0" t="n">
        <f aca="false">SUMPRODUCT('FD inverse'!$A$47:$BH$47,'FD mesh'!$B$84:$BI$84,$E1046:$BL1046)+'FD inverse'!$A$47*$C1047/Setup!$B$17+INDEX('FD inverse'!$A$47:$BH$47,1,'FD mesh'!$B$15+1)*Setup!$B$22</f>
        <v>0</v>
      </c>
      <c r="AX1047" s="0" t="n">
        <f aca="false">SUMPRODUCT('FD inverse'!$A$48:$BH$48,'FD mesh'!$B$84:$BI$84,$E1046:$BL1046)+'FD inverse'!$A$48*$C1047/Setup!$B$17+INDEX('FD inverse'!$A$48:$BH$48,1,'FD mesh'!$B$15+1)*Setup!$B$22</f>
        <v>0</v>
      </c>
      <c r="AY1047" s="0" t="n">
        <f aca="false">SUMPRODUCT('FD inverse'!$A$49:$BH$49,'FD mesh'!$B$84:$BI$84,$E1046:$BL1046)+'FD inverse'!$A$49*$C1047/Setup!$B$17+INDEX('FD inverse'!$A$49:$BH$49,1,'FD mesh'!$B$15+1)*Setup!$B$22</f>
        <v>0</v>
      </c>
      <c r="AZ1047" s="0" t="n">
        <f aca="false">SUMPRODUCT('FD inverse'!$A$50:$BH$50,'FD mesh'!$B$84:$BI$84,$E1046:$BL1046)+'FD inverse'!$A$50*$C1047/Setup!$B$17+INDEX('FD inverse'!$A$50:$BH$50,1,'FD mesh'!$B$15+1)*Setup!$B$22</f>
        <v>0</v>
      </c>
      <c r="BA1047" s="0" t="n">
        <f aca="false">SUMPRODUCT('FD inverse'!$A$51:$BH$51,'FD mesh'!$B$84:$BI$84,$E1046:$BL1046)+'FD inverse'!$A$51*$C1047/Setup!$B$17+INDEX('FD inverse'!$A$51:$BH$51,1,'FD mesh'!$B$15+1)*Setup!$B$22</f>
        <v>0</v>
      </c>
      <c r="BB1047" s="0" t="n">
        <f aca="false">SUMPRODUCT('FD inverse'!$A$52:$BH$52,'FD mesh'!$B$84:$BI$84,$E1046:$BL1046)+'FD inverse'!$A$52*$C1047/Setup!$B$17+INDEX('FD inverse'!$A$52:$BH$52,1,'FD mesh'!$B$15+1)*Setup!$B$22</f>
        <v>0</v>
      </c>
      <c r="BC1047" s="0" t="n">
        <f aca="false">SUMPRODUCT('FD inverse'!$A$53:$BH$53,'FD mesh'!$B$84:$BI$84,$E1046:$BL1046)+'FD inverse'!$A$53*$C1047/Setup!$B$17+INDEX('FD inverse'!$A$53:$BH$53,1,'FD mesh'!$B$15+1)*Setup!$B$22</f>
        <v>0</v>
      </c>
      <c r="BD1047" s="0" t="n">
        <f aca="false">SUMPRODUCT('FD inverse'!$A$54:$BH$54,'FD mesh'!$B$84:$BI$84,$E1046:$BL1046)+'FD inverse'!$A$54*$C1047/Setup!$B$17+INDEX('FD inverse'!$A$54:$BH$54,1,'FD mesh'!$B$15+1)*Setup!$B$22</f>
        <v>0</v>
      </c>
      <c r="BE1047" s="0" t="n">
        <f aca="false">SUMPRODUCT('FD inverse'!$A$55:$BH$55,'FD mesh'!$B$84:$BI$84,$E1046:$BL1046)+'FD inverse'!$A$55*$C1047/Setup!$B$17+INDEX('FD inverse'!$A$55:$BH$55,1,'FD mesh'!$B$15+1)*Setup!$B$22</f>
        <v>0</v>
      </c>
      <c r="BF1047" s="0" t="n">
        <f aca="false">SUMPRODUCT('FD inverse'!$A$56:$BH$56,'FD mesh'!$B$84:$BI$84,$E1046:$BL1046)+'FD inverse'!$A$56*$C1047/Setup!$B$17+INDEX('FD inverse'!$A$56:$BH$56,1,'FD mesh'!$B$15+1)*Setup!$B$22</f>
        <v>0</v>
      </c>
      <c r="BG1047" s="0" t="n">
        <f aca="false">SUMPRODUCT('FD inverse'!$A$57:$BH$57,'FD mesh'!$B$84:$BI$84,$E1046:$BL1046)+'FD inverse'!$A$57*$C1047/Setup!$B$17+INDEX('FD inverse'!$A$57:$BH$57,1,'FD mesh'!$B$15+1)*Setup!$B$22</f>
        <v>0</v>
      </c>
      <c r="BH1047" s="0" t="n">
        <f aca="false">SUMPRODUCT('FD inverse'!$A$58:$BH$58,'FD mesh'!$B$84:$BI$84,$E1046:$BL1046)+'FD inverse'!$A$58*$C1047/Setup!$B$17+INDEX('FD inverse'!$A$58:$BH$58,1,'FD mesh'!$B$15+1)*Setup!$B$22</f>
        <v>0</v>
      </c>
      <c r="BI1047" s="0" t="n">
        <f aca="false">SUMPRODUCT('FD inverse'!$A$59:$BH$59,'FD mesh'!$B$84:$BI$84,$E1046:$BL1046)+'FD inverse'!$A$59*$C1047/Setup!$B$17+INDEX('FD inverse'!$A$59:$BH$59,1,'FD mesh'!$B$15+1)*Setup!$B$22</f>
        <v>0</v>
      </c>
      <c r="BJ1047" s="0" t="n">
        <f aca="false">SUMPRODUCT('FD inverse'!$A$60:$BH$60,'FD mesh'!$B$84:$BI$84,$E1046:$BL1046)+'FD inverse'!$A$60*$C1047/Setup!$B$17+INDEX('FD inverse'!$A$60:$BH$60,1,'FD mesh'!$B$15+1)*Setup!$B$22</f>
        <v>0</v>
      </c>
      <c r="BK1047" s="0" t="n">
        <f aca="false">SUMPRODUCT('FD inverse'!$A$61:$BH$61,'FD mesh'!$B$84:$BI$84,$E1046:$BL1046)+'FD inverse'!$A$61*$C1047/Setup!$B$17+INDEX('FD inverse'!$A$61:$BH$61,1,'FD mesh'!$B$15+1)*Setup!$B$22</f>
        <v>0</v>
      </c>
      <c r="BL1047" s="0" t="n">
        <f aca="false">SUMPRODUCT('FD inverse'!$A$62:$BH$62,'FD mesh'!$B$84:$BI$84,$E1046:$BL1046)+'FD inverse'!$A$62*$C1047/Setup!$B$17+INDEX('FD inverse'!$A$62:$BH$62,1,'FD mesh'!$B$15+1)*Setup!$B$22</f>
        <v>0</v>
      </c>
    </row>
    <row r="1048" customFormat="false" ht="15" hidden="false" customHeight="false" outlineLevel="0" collapsed="false">
      <c r="A1048" s="0" t="n">
        <v>1043</v>
      </c>
      <c r="B1048" s="0" t="n">
        <f aca="false">A1048*Setup!$B$11/3600</f>
        <v>86.9166666666667</v>
      </c>
      <c r="C1048" s="0" t="n">
        <f aca="false">Setup!$B$7+Setup!$B$8*COS(2*PI()*(B1048-Setup!$B$9)/24)</f>
        <v>27.8401994175437</v>
      </c>
      <c r="D1048" s="0" t="n">
        <f aca="false">(C1048-E1048)/Setup!$B$17</f>
        <v>14.6637248954695</v>
      </c>
      <c r="E1048" s="0" t="n">
        <f aca="false">SUMPRODUCT('FD inverse'!$A$3:$BH$3,'FD mesh'!$B$84:$BI$84,$E1047:$BL1047)+'FD inverse'!$A$3*$C1048/Setup!$B$17+INDEX('FD inverse'!$A$3:$BH$3,1,'FD mesh'!$B$15+1)*Setup!$B$22</f>
        <v>25.9339151811327</v>
      </c>
      <c r="F1048" s="0" t="n">
        <f aca="false">SUMPRODUCT('FD inverse'!$A$4:$BH$4,'FD mesh'!$B$84:$BI$84,$E1047:$BL1047)+'FD inverse'!$A$4*$C1048/Setup!$B$17+INDEX('FD inverse'!$A$4:$BH$4,1,'FD mesh'!$B$15+1)*Setup!$B$22</f>
        <v>25.5027788856609</v>
      </c>
      <c r="G1048" s="0" t="n">
        <f aca="false">SUMPRODUCT('FD inverse'!$A$5:$BH$5,'FD mesh'!$B$84:$BI$84,$E1047:$BL1047)+'FD inverse'!$A$5*$C1048/Setup!$B$17+INDEX('FD inverse'!$A$5:$BH$5,1,'FD mesh'!$B$15+1)*Setup!$B$22</f>
        <v>25.0820156718656</v>
      </c>
      <c r="H1048" s="0" t="n">
        <f aca="false">SUMPRODUCT('FD inverse'!$A$6:$BH$6,'FD mesh'!$B$84:$BI$84,$E1047:$BL1047)+'FD inverse'!$A$6*$C1048/Setup!$B$17+INDEX('FD inverse'!$A$6:$BH$6,1,'FD mesh'!$B$15+1)*Setup!$B$22</f>
        <v>23.6850785620404</v>
      </c>
      <c r="I1048" s="0" t="n">
        <f aca="false">SUMPRODUCT('FD inverse'!$A$7:$BH$7,'FD mesh'!$B$84:$BI$84,$E1047:$BL1047)+'FD inverse'!$A$7*$C1048/Setup!$B$17+INDEX('FD inverse'!$A$7:$BH$7,1,'FD mesh'!$B$15+1)*Setup!$B$22</f>
        <v>23.5673005474265</v>
      </c>
      <c r="J1048" s="0" t="n">
        <f aca="false">SUMPRODUCT('FD inverse'!$A$8:$BH$8,'FD mesh'!$B$84:$BI$84,$E1047:$BL1047)+'FD inverse'!$A$8*$C1048/Setup!$B$17+INDEX('FD inverse'!$A$8:$BH$8,1,'FD mesh'!$B$15+1)*Setup!$B$22</f>
        <v>23.4610205729303</v>
      </c>
      <c r="K1048" s="0" t="n">
        <f aca="false">SUMPRODUCT('FD inverse'!$A$9:$BH$9,'FD mesh'!$B$84:$BI$84,$E1047:$BL1047)+'FD inverse'!$A$9*$C1048/Setup!$B$17+INDEX('FD inverse'!$A$9:$BH$9,1,'FD mesh'!$B$15+1)*Setup!$B$22</f>
        <v>23.3660216203783</v>
      </c>
      <c r="L1048" s="0" t="n">
        <f aca="false">SUMPRODUCT('FD inverse'!$A$10:$BH$10,'FD mesh'!$B$84:$BI$84,$E1047:$BL1047)+'FD inverse'!$A$10*$C1048/Setup!$B$17+INDEX('FD inverse'!$A$10:$BH$10,1,'FD mesh'!$B$15+1)*Setup!$B$22</f>
        <v>23.2820756949877</v>
      </c>
      <c r="M1048" s="0" t="n">
        <f aca="false">SUMPRODUCT('FD inverse'!$A$11:$BH$11,'FD mesh'!$B$84:$BI$84,$E1047:$BL1047)+'FD inverse'!$A$11*$C1048/Setup!$B$17+INDEX('FD inverse'!$A$11:$BH$11,1,'FD mesh'!$B$15+1)*Setup!$B$22</f>
        <v>23.2089565837114</v>
      </c>
      <c r="N1048" s="0" t="n">
        <f aca="false">SUMPRODUCT('FD inverse'!$A$12:$BH$12,'FD mesh'!$B$84:$BI$84,$E1047:$BL1047)+'FD inverse'!$A$12*$C1048/Setup!$B$17+INDEX('FD inverse'!$A$12:$BH$12,1,'FD mesh'!$B$15+1)*Setup!$B$22</f>
        <v>23.1464508090847</v>
      </c>
      <c r="O1048" s="0" t="n">
        <f aca="false">SUMPRODUCT('FD inverse'!$A$13:$BH$13,'FD mesh'!$B$84:$BI$84,$E1047:$BL1047)+'FD inverse'!$A$13*$C1048/Setup!$B$17+INDEX('FD inverse'!$A$13:$BH$13,1,'FD mesh'!$B$15+1)*Setup!$B$22</f>
        <v>23.0943668195925</v>
      </c>
      <c r="P1048" s="0" t="n">
        <f aca="false">SUMPRODUCT('FD inverse'!$A$14:$BH$14,'FD mesh'!$B$84:$BI$84,$E1047:$BL1047)+'FD inverse'!$A$14*$C1048/Setup!$B$17+INDEX('FD inverse'!$A$14:$BH$14,1,'FD mesh'!$B$15+1)*Setup!$B$22</f>
        <v>23.0525424548961</v>
      </c>
      <c r="Q1048" s="0" t="n">
        <f aca="false">SUMPRODUCT('FD inverse'!$A$15:$BH$15,'FD mesh'!$B$84:$BI$84,$E1047:$BL1047)+'FD inverse'!$A$15*$C1048/Setup!$B$17+INDEX('FD inverse'!$A$15:$BH$15,1,'FD mesh'!$B$15+1)*Setup!$B$22</f>
        <v>23.0208507200625</v>
      </c>
      <c r="R1048" s="0" t="n">
        <f aca="false">SUMPRODUCT('FD inverse'!$A$16:$BH$16,'FD mesh'!$B$84:$BI$84,$E1047:$BL1047)+'FD inverse'!$A$16*$C1048/Setup!$B$17+INDEX('FD inverse'!$A$16:$BH$16,1,'FD mesh'!$B$15+1)*Setup!$B$22</f>
        <v>22.9992038975163</v>
      </c>
      <c r="S1048" s="0" t="n">
        <f aca="false">SUMPRODUCT('FD inverse'!$A$17:$BH$17,'FD mesh'!$B$84:$BI$84,$E1047:$BL1047)+'FD inverse'!$A$17*$C1048/Setup!$B$17+INDEX('FD inverse'!$A$17:$BH$17,1,'FD mesh'!$B$15+1)*Setup!$B$22</f>
        <v>22.4642261036999</v>
      </c>
      <c r="T1048" s="0" t="n">
        <f aca="false">SUMPRODUCT('FD inverse'!$A$18:$BH$18,'FD mesh'!$B$84:$BI$84,$E1047:$BL1047)+'FD inverse'!$A$18*$C1048/Setup!$B$17+INDEX('FD inverse'!$A$18:$BH$18,1,'FD mesh'!$B$15+1)*Setup!$B$22</f>
        <v>21.9338439285406</v>
      </c>
      <c r="U1048" s="0" t="n">
        <f aca="false">SUMPRODUCT('FD inverse'!$A$19:$BH$19,'FD mesh'!$B$84:$BI$84,$E1047:$BL1047)+'FD inverse'!$A$19*$C1048/Setup!$B$17+INDEX('FD inverse'!$A$19:$BH$19,1,'FD mesh'!$B$15+1)*Setup!$B$22</f>
        <v>21.4076761862195</v>
      </c>
      <c r="V1048" s="0" t="n">
        <f aca="false">SUMPRODUCT('FD inverse'!$A$20:$BH$20,'FD mesh'!$B$84:$BI$84,$E1047:$BL1047)+'FD inverse'!$A$20*$C1048/Setup!$B$17+INDEX('FD inverse'!$A$20:$BH$20,1,'FD mesh'!$B$15+1)*Setup!$B$22</f>
        <v>20.8853525308602</v>
      </c>
      <c r="W1048" s="0" t="n">
        <f aca="false">SUMPRODUCT('FD inverse'!$A$21:$BH$21,'FD mesh'!$B$84:$BI$84,$E1047:$BL1047)+'FD inverse'!$A$21*$C1048/Setup!$B$17+INDEX('FD inverse'!$A$21:$BH$21,1,'FD mesh'!$B$15+1)*Setup!$B$22</f>
        <v>20.3665133156398</v>
      </c>
      <c r="X1048" s="0" t="n">
        <f aca="false">SUMPRODUCT('FD inverse'!$A$22:$BH$22,'FD mesh'!$B$84:$BI$84,$E1047:$BL1047)+'FD inverse'!$A$22*$C1048/Setup!$B$17+INDEX('FD inverse'!$A$22:$BH$22,1,'FD mesh'!$B$15+1)*Setup!$B$22</f>
        <v>19.8508092977897</v>
      </c>
      <c r="Y1048" s="0" t="n">
        <f aca="false">SUMPRODUCT('FD inverse'!$A$23:$BH$23,'FD mesh'!$B$84:$BI$84,$E1047:$BL1047)+'FD inverse'!$A$23*$C1048/Setup!$B$17+INDEX('FD inverse'!$A$23:$BH$23,1,'FD mesh'!$B$15+1)*Setup!$B$22</f>
        <v>19.3379012040613</v>
      </c>
      <c r="Z1048" s="0" t="n">
        <f aca="false">SUMPRODUCT('FD inverse'!$A$24:$BH$24,'FD mesh'!$B$84:$BI$84,$E1047:$BL1047)+'FD inverse'!$A$24*$C1048/Setup!$B$17+INDEX('FD inverse'!$A$24:$BH$24,1,'FD mesh'!$B$15+1)*Setup!$B$22</f>
        <v>18.8274591707811</v>
      </c>
      <c r="AA1048" s="0" t="n">
        <f aca="false">SUMPRODUCT('FD inverse'!$A$25:$BH$25,'FD mesh'!$B$84:$BI$84,$E1047:$BL1047)+'FD inverse'!$A$25*$C1048/Setup!$B$17+INDEX('FD inverse'!$A$25:$BH$25,1,'FD mesh'!$B$15+1)*Setup!$B$22</f>
        <v>18.3191620721852</v>
      </c>
      <c r="AB1048" s="0" t="n">
        <f aca="false">SUMPRODUCT('FD inverse'!$A$26:$BH$26,'FD mesh'!$B$84:$BI$84,$E1047:$BL1047)+'FD inverse'!$A$26*$C1048/Setup!$B$17+INDEX('FD inverse'!$A$26:$BH$26,1,'FD mesh'!$B$15+1)*Setup!$B$22</f>
        <v>17.8126967503197</v>
      </c>
      <c r="AC1048" s="0" t="n">
        <f aca="false">SUMPRODUCT('FD inverse'!$A$27:$BH$27,'FD mesh'!$B$84:$BI$84,$E1047:$BL1047)+'FD inverse'!$A$27*$C1048/Setup!$B$17+INDEX('FD inverse'!$A$27:$BH$27,1,'FD mesh'!$B$15+1)*Setup!$B$22</f>
        <v>17.3077571594128</v>
      </c>
      <c r="AD1048" s="0" t="n">
        <f aca="false">SUMPRODUCT('FD inverse'!$A$28:$BH$28,'FD mesh'!$B$84:$BI$84,$E1047:$BL1047)+'FD inverse'!$A$28*$C1048/Setup!$B$17+INDEX('FD inverse'!$A$28:$BH$28,1,'FD mesh'!$B$15+1)*Setup!$B$22</f>
        <v>16.8040434372855</v>
      </c>
      <c r="AE1048" s="0" t="n">
        <f aca="false">SUMPRODUCT('FD inverse'!$A$29:$BH$29,'FD mesh'!$B$84:$BI$84,$E1047:$BL1047)+'FD inverse'!$A$29*$C1048/Setup!$B$17+INDEX('FD inverse'!$A$29:$BH$29,1,'FD mesh'!$B$15+1)*Setup!$B$22</f>
        <v>16.3012609160585</v>
      </c>
      <c r="AF1048" s="0" t="n">
        <f aca="false">SUMPRODUCT('FD inverse'!$A$30:$BH$30,'FD mesh'!$B$84:$BI$84,$E1047:$BL1047)+'FD inverse'!$A$30*$C1048/Setup!$B$17+INDEX('FD inverse'!$A$30:$BH$30,1,'FD mesh'!$B$15+1)*Setup!$B$22</f>
        <v>15.7991190841509</v>
      </c>
      <c r="AG1048" s="0" t="n">
        <f aca="false">SUMPRODUCT('FD inverse'!$A$31:$BH$31,'FD mesh'!$B$84:$BI$84,$E1047:$BL1047)+'FD inverse'!$A$31*$C1048/Setup!$B$17+INDEX('FD inverse'!$A$31:$BH$31,1,'FD mesh'!$B$15+1)*Setup!$B$22</f>
        <v>15.2973305113402</v>
      </c>
      <c r="AH1048" s="0" t="n">
        <f aca="false">SUMPRODUCT('FD inverse'!$A$32:$BH$32,'FD mesh'!$B$84:$BI$84,$E1047:$BL1047)+'FD inverse'!$A$32*$C1048/Setup!$B$17+INDEX('FD inverse'!$A$32:$BH$32,1,'FD mesh'!$B$15+1)*Setup!$B$22</f>
        <v>15.2762404966028</v>
      </c>
      <c r="AI1048" s="0" t="n">
        <f aca="false">SUMPRODUCT('FD inverse'!$A$33:$BH$33,'FD mesh'!$B$84:$BI$84,$E1047:$BL1047)+'FD inverse'!$A$33*$C1048/Setup!$B$17+INDEX('FD inverse'!$A$33:$BH$33,1,'FD mesh'!$B$15+1)*Setup!$B$22</f>
        <v>15.255247744897</v>
      </c>
      <c r="AJ1048" s="0" t="n">
        <f aca="false">SUMPRODUCT('FD inverse'!$A$34:$BH$34,'FD mesh'!$B$84:$BI$84,$E1047:$BL1047)+'FD inverse'!$A$34*$C1048/Setup!$B$17+INDEX('FD inverse'!$A$34:$BH$34,1,'FD mesh'!$B$15+1)*Setup!$B$22</f>
        <v>15.234335293954</v>
      </c>
      <c r="AK1048" s="0" t="n">
        <f aca="false">SUMPRODUCT('FD inverse'!$A$35:$BH$35,'FD mesh'!$B$84:$BI$84,$E1047:$BL1047)+'FD inverse'!$A$35*$C1048/Setup!$B$17+INDEX('FD inverse'!$A$35:$BH$35,1,'FD mesh'!$B$15+1)*Setup!$B$22</f>
        <v>15.2134884452569</v>
      </c>
      <c r="AL1048" s="0" t="n">
        <f aca="false">SUMPRODUCT('FD inverse'!$A$36:$BH$36,'FD mesh'!$B$84:$BI$84,$E1047:$BL1047)+'FD inverse'!$A$36*$C1048/Setup!$B$17+INDEX('FD inverse'!$A$36:$BH$36,1,'FD mesh'!$B$15+1)*Setup!$B$22</f>
        <v>15.1926945996013</v>
      </c>
      <c r="AM1048" s="0" t="n">
        <f aca="false">SUMPRODUCT('FD inverse'!$A$37:$BH$37,'FD mesh'!$B$84:$BI$84,$E1047:$BL1047)+'FD inverse'!$A$37*$C1048/Setup!$B$17+INDEX('FD inverse'!$A$37:$BH$37,1,'FD mesh'!$B$15+1)*Setup!$B$22</f>
        <v>15.1719430858663</v>
      </c>
      <c r="AN1048" s="0" t="n">
        <f aca="false">SUMPRODUCT('FD inverse'!$A$38:$BH$38,'FD mesh'!$B$84:$BI$84,$E1047:$BL1047)+'FD inverse'!$A$38*$C1048/Setup!$B$17+INDEX('FD inverse'!$A$38:$BH$38,1,'FD mesh'!$B$15+1)*Setup!$B$22</f>
        <v>15.1512249844343</v>
      </c>
      <c r="AO1048" s="0" t="n">
        <f aca="false">SUMPRODUCT('FD inverse'!$A$39:$BH$39,'FD mesh'!$B$84:$BI$84,$E1047:$BL1047)+'FD inverse'!$A$39*$C1048/Setup!$B$17+INDEX('FD inverse'!$A$39:$BH$39,1,'FD mesh'!$B$15+1)*Setup!$B$22</f>
        <v>15.1305329464619</v>
      </c>
      <c r="AP1048" s="0" t="n">
        <f aca="false">SUMPRODUCT('FD inverse'!$A$40:$BH$40,'FD mesh'!$B$84:$BI$84,$E1047:$BL1047)+'FD inverse'!$A$40*$C1048/Setup!$B$17+INDEX('FD inverse'!$A$40:$BH$40,1,'FD mesh'!$B$15+1)*Setup!$B$22</f>
        <v>15.1098610099839</v>
      </c>
      <c r="AQ1048" s="0" t="n">
        <f aca="false">SUMPRODUCT('FD inverse'!$A$41:$BH$41,'FD mesh'!$B$84:$BI$84,$E1047:$BL1047)+'FD inverse'!$A$41*$C1048/Setup!$B$17+INDEX('FD inverse'!$A$41:$BH$41,1,'FD mesh'!$B$15+1)*Setup!$B$22</f>
        <v>15.0892044136446</v>
      </c>
      <c r="AR1048" s="0" t="n">
        <f aca="false">SUMPRODUCT('FD inverse'!$A$42:$BH$42,'FD mesh'!$B$84:$BI$84,$E1047:$BL1047)+'FD inverse'!$A$42*$C1048/Setup!$B$17+INDEX('FD inverse'!$A$42:$BH$42,1,'FD mesh'!$B$15+1)*Setup!$B$22</f>
        <v>15.0685594086733</v>
      </c>
      <c r="AS1048" s="0" t="n">
        <f aca="false">SUMPRODUCT('FD inverse'!$A$43:$BH$43,'FD mesh'!$B$84:$BI$84,$E1047:$BL1047)+'FD inverse'!$A$43*$C1048/Setup!$B$17+INDEX('FD inverse'!$A$43:$BH$43,1,'FD mesh'!$B$15+1)*Setup!$B$22</f>
        <v>0</v>
      </c>
      <c r="AT1048" s="0" t="n">
        <f aca="false">SUMPRODUCT('FD inverse'!$A$44:$BH$44,'FD mesh'!$B$84:$BI$84,$E1047:$BL1047)+'FD inverse'!$A$44*$C1048/Setup!$B$17+INDEX('FD inverse'!$A$44:$BH$44,1,'FD mesh'!$B$15+1)*Setup!$B$22</f>
        <v>0</v>
      </c>
      <c r="AU1048" s="0" t="n">
        <f aca="false">SUMPRODUCT('FD inverse'!$A$45:$BH$45,'FD mesh'!$B$84:$BI$84,$E1047:$BL1047)+'FD inverse'!$A$45*$C1048/Setup!$B$17+INDEX('FD inverse'!$A$45:$BH$45,1,'FD mesh'!$B$15+1)*Setup!$B$22</f>
        <v>0</v>
      </c>
      <c r="AV1048" s="0" t="n">
        <f aca="false">SUMPRODUCT('FD inverse'!$A$46:$BH$46,'FD mesh'!$B$84:$BI$84,$E1047:$BL1047)+'FD inverse'!$A$46*$C1048/Setup!$B$17+INDEX('FD inverse'!$A$46:$BH$46,1,'FD mesh'!$B$15+1)*Setup!$B$22</f>
        <v>0</v>
      </c>
      <c r="AW1048" s="0" t="n">
        <f aca="false">SUMPRODUCT('FD inverse'!$A$47:$BH$47,'FD mesh'!$B$84:$BI$84,$E1047:$BL1047)+'FD inverse'!$A$47*$C1048/Setup!$B$17+INDEX('FD inverse'!$A$47:$BH$47,1,'FD mesh'!$B$15+1)*Setup!$B$22</f>
        <v>0</v>
      </c>
      <c r="AX1048" s="0" t="n">
        <f aca="false">SUMPRODUCT('FD inverse'!$A$48:$BH$48,'FD mesh'!$B$84:$BI$84,$E1047:$BL1047)+'FD inverse'!$A$48*$C1048/Setup!$B$17+INDEX('FD inverse'!$A$48:$BH$48,1,'FD mesh'!$B$15+1)*Setup!$B$22</f>
        <v>0</v>
      </c>
      <c r="AY1048" s="0" t="n">
        <f aca="false">SUMPRODUCT('FD inverse'!$A$49:$BH$49,'FD mesh'!$B$84:$BI$84,$E1047:$BL1047)+'FD inverse'!$A$49*$C1048/Setup!$B$17+INDEX('FD inverse'!$A$49:$BH$49,1,'FD mesh'!$B$15+1)*Setup!$B$22</f>
        <v>0</v>
      </c>
      <c r="AZ1048" s="0" t="n">
        <f aca="false">SUMPRODUCT('FD inverse'!$A$50:$BH$50,'FD mesh'!$B$84:$BI$84,$E1047:$BL1047)+'FD inverse'!$A$50*$C1048/Setup!$B$17+INDEX('FD inverse'!$A$50:$BH$50,1,'FD mesh'!$B$15+1)*Setup!$B$22</f>
        <v>0</v>
      </c>
      <c r="BA1048" s="0" t="n">
        <f aca="false">SUMPRODUCT('FD inverse'!$A$51:$BH$51,'FD mesh'!$B$84:$BI$84,$E1047:$BL1047)+'FD inverse'!$A$51*$C1048/Setup!$B$17+INDEX('FD inverse'!$A$51:$BH$51,1,'FD mesh'!$B$15+1)*Setup!$B$22</f>
        <v>0</v>
      </c>
      <c r="BB1048" s="0" t="n">
        <f aca="false">SUMPRODUCT('FD inverse'!$A$52:$BH$52,'FD mesh'!$B$84:$BI$84,$E1047:$BL1047)+'FD inverse'!$A$52*$C1048/Setup!$B$17+INDEX('FD inverse'!$A$52:$BH$52,1,'FD mesh'!$B$15+1)*Setup!$B$22</f>
        <v>0</v>
      </c>
      <c r="BC1048" s="0" t="n">
        <f aca="false">SUMPRODUCT('FD inverse'!$A$53:$BH$53,'FD mesh'!$B$84:$BI$84,$E1047:$BL1047)+'FD inverse'!$A$53*$C1048/Setup!$B$17+INDEX('FD inverse'!$A$53:$BH$53,1,'FD mesh'!$B$15+1)*Setup!$B$22</f>
        <v>0</v>
      </c>
      <c r="BD1048" s="0" t="n">
        <f aca="false">SUMPRODUCT('FD inverse'!$A$54:$BH$54,'FD mesh'!$B$84:$BI$84,$E1047:$BL1047)+'FD inverse'!$A$54*$C1048/Setup!$B$17+INDEX('FD inverse'!$A$54:$BH$54,1,'FD mesh'!$B$15+1)*Setup!$B$22</f>
        <v>0</v>
      </c>
      <c r="BE1048" s="0" t="n">
        <f aca="false">SUMPRODUCT('FD inverse'!$A$55:$BH$55,'FD mesh'!$B$84:$BI$84,$E1047:$BL1047)+'FD inverse'!$A$55*$C1048/Setup!$B$17+INDEX('FD inverse'!$A$55:$BH$55,1,'FD mesh'!$B$15+1)*Setup!$B$22</f>
        <v>0</v>
      </c>
      <c r="BF1048" s="0" t="n">
        <f aca="false">SUMPRODUCT('FD inverse'!$A$56:$BH$56,'FD mesh'!$B$84:$BI$84,$E1047:$BL1047)+'FD inverse'!$A$56*$C1048/Setup!$B$17+INDEX('FD inverse'!$A$56:$BH$56,1,'FD mesh'!$B$15+1)*Setup!$B$22</f>
        <v>0</v>
      </c>
      <c r="BG1048" s="0" t="n">
        <f aca="false">SUMPRODUCT('FD inverse'!$A$57:$BH$57,'FD mesh'!$B$84:$BI$84,$E1047:$BL1047)+'FD inverse'!$A$57*$C1048/Setup!$B$17+INDEX('FD inverse'!$A$57:$BH$57,1,'FD mesh'!$B$15+1)*Setup!$B$22</f>
        <v>0</v>
      </c>
      <c r="BH1048" s="0" t="n">
        <f aca="false">SUMPRODUCT('FD inverse'!$A$58:$BH$58,'FD mesh'!$B$84:$BI$84,$E1047:$BL1047)+'FD inverse'!$A$58*$C1048/Setup!$B$17+INDEX('FD inverse'!$A$58:$BH$58,1,'FD mesh'!$B$15+1)*Setup!$B$22</f>
        <v>0</v>
      </c>
      <c r="BI1048" s="0" t="n">
        <f aca="false">SUMPRODUCT('FD inverse'!$A$59:$BH$59,'FD mesh'!$B$84:$BI$84,$E1047:$BL1047)+'FD inverse'!$A$59*$C1048/Setup!$B$17+INDEX('FD inverse'!$A$59:$BH$59,1,'FD mesh'!$B$15+1)*Setup!$B$22</f>
        <v>0</v>
      </c>
      <c r="BJ1048" s="0" t="n">
        <f aca="false">SUMPRODUCT('FD inverse'!$A$60:$BH$60,'FD mesh'!$B$84:$BI$84,$E1047:$BL1047)+'FD inverse'!$A$60*$C1048/Setup!$B$17+INDEX('FD inverse'!$A$60:$BH$60,1,'FD mesh'!$B$15+1)*Setup!$B$22</f>
        <v>0</v>
      </c>
      <c r="BK1048" s="0" t="n">
        <f aca="false">SUMPRODUCT('FD inverse'!$A$61:$BH$61,'FD mesh'!$B$84:$BI$84,$E1047:$BL1047)+'FD inverse'!$A$61*$C1048/Setup!$B$17+INDEX('FD inverse'!$A$61:$BH$61,1,'FD mesh'!$B$15+1)*Setup!$B$22</f>
        <v>0</v>
      </c>
      <c r="BL1048" s="0" t="n">
        <f aca="false">SUMPRODUCT('FD inverse'!$A$62:$BH$62,'FD mesh'!$B$84:$BI$84,$E1047:$BL1047)+'FD inverse'!$A$62*$C1048/Setup!$B$17+INDEX('FD inverse'!$A$62:$BH$62,1,'FD mesh'!$B$15+1)*Setup!$B$22</f>
        <v>0</v>
      </c>
    </row>
    <row r="1049" customFormat="false" ht="15" hidden="false" customHeight="false" outlineLevel="0" collapsed="false">
      <c r="A1049" s="0" t="n">
        <v>1044</v>
      </c>
      <c r="B1049" s="0" t="n">
        <f aca="false">A1049*Setup!$B$11/3600</f>
        <v>87</v>
      </c>
      <c r="C1049" s="0" t="n">
        <f aca="false">Setup!$B$7+Setup!$B$8*COS(2*PI()*(B1049-Setup!$B$9)/24)</f>
        <v>27.8637033051563</v>
      </c>
      <c r="D1049" s="0" t="n">
        <f aca="false">(C1049-E1049)/Setup!$B$17</f>
        <v>14.6652719244804</v>
      </c>
      <c r="E1049" s="0" t="n">
        <f aca="false">SUMPRODUCT('FD inverse'!$A$3:$BH$3,'FD mesh'!$B$84:$BI$84,$E1048:$BL1048)+'FD inverse'!$A$3*$C1049/Setup!$B$17+INDEX('FD inverse'!$A$3:$BH$3,1,'FD mesh'!$B$15+1)*Setup!$B$22</f>
        <v>25.9572179549738</v>
      </c>
      <c r="F1049" s="0" t="n">
        <f aca="false">SUMPRODUCT('FD inverse'!$A$4:$BH$4,'FD mesh'!$B$84:$BI$84,$E1048:$BL1048)+'FD inverse'!$A$4*$C1049/Setup!$B$17+INDEX('FD inverse'!$A$4:$BH$4,1,'FD mesh'!$B$15+1)*Setup!$B$22</f>
        <v>25.5258085542232</v>
      </c>
      <c r="G1049" s="0" t="n">
        <f aca="false">SUMPRODUCT('FD inverse'!$A$5:$BH$5,'FD mesh'!$B$84:$BI$84,$E1048:$BL1048)+'FD inverse'!$A$5*$C1049/Setup!$B$17+INDEX('FD inverse'!$A$5:$BH$5,1,'FD mesh'!$B$15+1)*Setup!$B$22</f>
        <v>25.1043946693415</v>
      </c>
      <c r="H1049" s="0" t="n">
        <f aca="false">SUMPRODUCT('FD inverse'!$A$6:$BH$6,'FD mesh'!$B$84:$BI$84,$E1048:$BL1048)+'FD inverse'!$A$6*$C1049/Setup!$B$17+INDEX('FD inverse'!$A$6:$BH$6,1,'FD mesh'!$B$15+1)*Setup!$B$22</f>
        <v>23.7047620351322</v>
      </c>
      <c r="I1049" s="0" t="n">
        <f aca="false">SUMPRODUCT('FD inverse'!$A$7:$BH$7,'FD mesh'!$B$84:$BI$84,$E1048:$BL1048)+'FD inverse'!$A$7*$C1049/Setup!$B$17+INDEX('FD inverse'!$A$7:$BH$7,1,'FD mesh'!$B$15+1)*Setup!$B$22</f>
        <v>23.5867070743147</v>
      </c>
      <c r="J1049" s="0" t="n">
        <f aca="false">SUMPRODUCT('FD inverse'!$A$8:$BH$8,'FD mesh'!$B$84:$BI$84,$E1048:$BL1048)+'FD inverse'!$A$8*$C1049/Setup!$B$17+INDEX('FD inverse'!$A$8:$BH$8,1,'FD mesh'!$B$15+1)*Setup!$B$22</f>
        <v>23.4801013918974</v>
      </c>
      <c r="K1049" s="0" t="n">
        <f aca="false">SUMPRODUCT('FD inverse'!$A$9:$BH$9,'FD mesh'!$B$84:$BI$84,$E1048:$BL1048)+'FD inverse'!$A$9*$C1049/Setup!$B$17+INDEX('FD inverse'!$A$9:$BH$9,1,'FD mesh'!$B$15+1)*Setup!$B$22</f>
        <v>23.3847528298147</v>
      </c>
      <c r="L1049" s="0" t="n">
        <f aca="false">SUMPRODUCT('FD inverse'!$A$10:$BH$10,'FD mesh'!$B$84:$BI$84,$E1048:$BL1048)+'FD inverse'!$A$10*$C1049/Setup!$B$17+INDEX('FD inverse'!$A$10:$BH$10,1,'FD mesh'!$B$15+1)*Setup!$B$22</f>
        <v>23.3004551287565</v>
      </c>
      <c r="M1049" s="0" t="n">
        <f aca="false">SUMPRODUCT('FD inverse'!$A$11:$BH$11,'FD mesh'!$B$84:$BI$84,$E1048:$BL1048)+'FD inverse'!$A$11*$C1049/Setup!$B$17+INDEX('FD inverse'!$A$11:$BH$11,1,'FD mesh'!$B$15+1)*Setup!$B$22</f>
        <v>23.2270007514557</v>
      </c>
      <c r="N1049" s="0" t="n">
        <f aca="false">SUMPRODUCT('FD inverse'!$A$12:$BH$12,'FD mesh'!$B$84:$BI$84,$E1048:$BL1048)+'FD inverse'!$A$12*$C1049/Setup!$B$17+INDEX('FD inverse'!$A$12:$BH$12,1,'FD mesh'!$B$15+1)*Setup!$B$22</f>
        <v>23.1641919008476</v>
      </c>
      <c r="O1049" s="0" t="n">
        <f aca="false">SUMPRODUCT('FD inverse'!$A$13:$BH$13,'FD mesh'!$B$84:$BI$84,$E1048:$BL1048)+'FD inverse'!$A$13*$C1049/Setup!$B$17+INDEX('FD inverse'!$A$13:$BH$13,1,'FD mesh'!$B$15+1)*Setup!$B$22</f>
        <v>23.1118497710437</v>
      </c>
      <c r="P1049" s="0" t="n">
        <f aca="false">SUMPRODUCT('FD inverse'!$A$14:$BH$14,'FD mesh'!$B$84:$BI$84,$E1048:$BL1048)+'FD inverse'!$A$14*$C1049/Setup!$B$17+INDEX('FD inverse'!$A$14:$BH$14,1,'FD mesh'!$B$15+1)*Setup!$B$22</f>
        <v>23.0698220668747</v>
      </c>
      <c r="Q1049" s="0" t="n">
        <f aca="false">SUMPRODUCT('FD inverse'!$A$15:$BH$15,'FD mesh'!$B$84:$BI$84,$E1048:$BL1048)+'FD inverse'!$A$15*$C1049/Setup!$B$17+INDEX('FD inverse'!$A$15:$BH$15,1,'FD mesh'!$B$15+1)*Setup!$B$22</f>
        <v>23.03798882405</v>
      </c>
      <c r="R1049" s="0" t="n">
        <f aca="false">SUMPRODUCT('FD inverse'!$A$16:$BH$16,'FD mesh'!$B$84:$BI$84,$E1048:$BL1048)+'FD inverse'!$A$16*$C1049/Setup!$B$17+INDEX('FD inverse'!$A$16:$BH$16,1,'FD mesh'!$B$15+1)*Setup!$B$22</f>
        <v>23.0162665570291</v>
      </c>
      <c r="S1049" s="0" t="n">
        <f aca="false">SUMPRODUCT('FD inverse'!$A$17:$BH$17,'FD mesh'!$B$84:$BI$84,$E1048:$BL1048)+'FD inverse'!$A$17*$C1049/Setup!$B$17+INDEX('FD inverse'!$A$17:$BH$17,1,'FD mesh'!$B$15+1)*Setup!$B$22</f>
        <v>22.4799598179949</v>
      </c>
      <c r="T1049" s="0" t="n">
        <f aca="false">SUMPRODUCT('FD inverse'!$A$18:$BH$18,'FD mesh'!$B$84:$BI$84,$E1048:$BL1048)+'FD inverse'!$A$18*$C1049/Setup!$B$17+INDEX('FD inverse'!$A$18:$BH$18,1,'FD mesh'!$B$15+1)*Setup!$B$22</f>
        <v>21.9482832863104</v>
      </c>
      <c r="U1049" s="0" t="n">
        <f aca="false">SUMPRODUCT('FD inverse'!$A$19:$BH$19,'FD mesh'!$B$84:$BI$84,$E1048:$BL1048)+'FD inverse'!$A$19*$C1049/Setup!$B$17+INDEX('FD inverse'!$A$19:$BH$19,1,'FD mesh'!$B$15+1)*Setup!$B$22</f>
        <v>21.4208560513409</v>
      </c>
      <c r="V1049" s="0" t="n">
        <f aca="false">SUMPRODUCT('FD inverse'!$A$20:$BH$20,'FD mesh'!$B$84:$BI$84,$E1048:$BL1048)+'FD inverse'!$A$20*$C1049/Setup!$B$17+INDEX('FD inverse'!$A$20:$BH$20,1,'FD mesh'!$B$15+1)*Setup!$B$22</f>
        <v>20.897307462393</v>
      </c>
      <c r="W1049" s="0" t="n">
        <f aca="false">SUMPRODUCT('FD inverse'!$A$21:$BH$21,'FD mesh'!$B$84:$BI$84,$E1048:$BL1048)+'FD inverse'!$A$21*$C1049/Setup!$B$17+INDEX('FD inverse'!$A$21:$BH$21,1,'FD mesh'!$B$15+1)*Setup!$B$22</f>
        <v>20.3772770390103</v>
      </c>
      <c r="X1049" s="0" t="n">
        <f aca="false">SUMPRODUCT('FD inverse'!$A$22:$BH$22,'FD mesh'!$B$84:$BI$84,$E1048:$BL1048)+'FD inverse'!$A$22*$C1049/Setup!$B$17+INDEX('FD inverse'!$A$22:$BH$22,1,'FD mesh'!$B$15+1)*Setup!$B$22</f>
        <v>19.8604142256482</v>
      </c>
      <c r="Y1049" s="0" t="n">
        <f aca="false">SUMPRODUCT('FD inverse'!$A$23:$BH$23,'FD mesh'!$B$84:$BI$84,$E1048:$BL1048)+'FD inverse'!$A$23*$C1049/Setup!$B$17+INDEX('FD inverse'!$A$23:$BH$23,1,'FD mesh'!$B$15+1)*Setup!$B$22</f>
        <v>19.3463780053416</v>
      </c>
      <c r="Z1049" s="0" t="n">
        <f aca="false">SUMPRODUCT('FD inverse'!$A$24:$BH$24,'FD mesh'!$B$84:$BI$84,$E1048:$BL1048)+'FD inverse'!$A$24*$C1049/Setup!$B$17+INDEX('FD inverse'!$A$24:$BH$24,1,'FD mesh'!$B$15+1)*Setup!$B$22</f>
        <v>18.8348363865546</v>
      </c>
      <c r="AA1049" s="0" t="n">
        <f aca="false">SUMPRODUCT('FD inverse'!$A$25:$BH$25,'FD mesh'!$B$84:$BI$84,$E1048:$BL1048)+'FD inverse'!$A$25*$C1049/Setup!$B$17+INDEX('FD inverse'!$A$25:$BH$25,1,'FD mesh'!$B$15+1)*Setup!$B$22</f>
        <v>18.3254657769809</v>
      </c>
      <c r="AB1049" s="0" t="n">
        <f aca="false">SUMPRODUCT('FD inverse'!$A$26:$BH$26,'FD mesh'!$B$84:$BI$84,$E1048:$BL1048)+'FD inverse'!$A$26*$C1049/Setup!$B$17+INDEX('FD inverse'!$A$26:$BH$26,1,'FD mesh'!$B$15+1)*Setup!$B$22</f>
        <v>17.8179502576756</v>
      </c>
      <c r="AC1049" s="0" t="n">
        <f aca="false">SUMPRODUCT('FD inverse'!$A$27:$BH$27,'FD mesh'!$B$84:$BI$84,$E1048:$BL1048)+'FD inverse'!$A$27*$C1049/Setup!$B$17+INDEX('FD inverse'!$A$27:$BH$27,1,'FD mesh'!$B$15+1)*Setup!$B$22</f>
        <v>17.3119807705351</v>
      </c>
      <c r="AD1049" s="0" t="n">
        <f aca="false">SUMPRODUCT('FD inverse'!$A$28:$BH$28,'FD mesh'!$B$84:$BI$84,$E1048:$BL1048)+'FD inverse'!$A$28*$C1049/Setup!$B$17+INDEX('FD inverse'!$A$28:$BH$28,1,'FD mesh'!$B$15+1)*Setup!$B$22</f>
        <v>16.8072542318106</v>
      </c>
      <c r="AE1049" s="0" t="n">
        <f aca="false">SUMPRODUCT('FD inverse'!$A$29:$BH$29,'FD mesh'!$B$84:$BI$84,$E1048:$BL1048)+'FD inverse'!$A$29*$C1049/Setup!$B$17+INDEX('FD inverse'!$A$29:$BH$29,1,'FD mesh'!$B$15+1)*Setup!$B$22</f>
        <v>16.3034725840464</v>
      </c>
      <c r="AF1049" s="0" t="n">
        <f aca="false">SUMPRODUCT('FD inverse'!$A$30:$BH$30,'FD mesh'!$B$84:$BI$84,$E1048:$BL1048)+'FD inverse'!$A$30*$C1049/Setup!$B$17+INDEX('FD inverse'!$A$30:$BH$30,1,'FD mesh'!$B$15+1)*Setup!$B$22</f>
        <v>15.8003417985757</v>
      </c>
      <c r="AG1049" s="0" t="n">
        <f aca="false">SUMPRODUCT('FD inverse'!$A$31:$BH$31,'FD mesh'!$B$84:$BI$84,$E1048:$BL1048)+'FD inverse'!$A$31*$C1049/Setup!$B$17+INDEX('FD inverse'!$A$31:$BH$31,1,'FD mesh'!$B$15+1)*Setup!$B$22</f>
        <v>15.2975708404929</v>
      </c>
      <c r="AH1049" s="0" t="n">
        <f aca="false">SUMPRODUCT('FD inverse'!$A$32:$BH$32,'FD mesh'!$B$84:$BI$84,$E1048:$BL1048)+'FD inverse'!$A$32*$C1049/Setup!$B$17+INDEX('FD inverse'!$A$32:$BH$32,1,'FD mesh'!$B$15+1)*Setup!$B$22</f>
        <v>15.2764419884505</v>
      </c>
      <c r="AI1049" s="0" t="n">
        <f aca="false">SUMPRODUCT('FD inverse'!$A$33:$BH$33,'FD mesh'!$B$84:$BI$84,$E1048:$BL1048)+'FD inverse'!$A$33*$C1049/Setup!$B$17+INDEX('FD inverse'!$A$33:$BH$33,1,'FD mesh'!$B$15+1)*Setup!$B$22</f>
        <v>15.2554151362225</v>
      </c>
      <c r="AJ1049" s="0" t="n">
        <f aca="false">SUMPRODUCT('FD inverse'!$A$34:$BH$34,'FD mesh'!$B$84:$BI$84,$E1048:$BL1048)+'FD inverse'!$A$34*$C1049/Setup!$B$17+INDEX('FD inverse'!$A$34:$BH$34,1,'FD mesh'!$B$15+1)*Setup!$B$22</f>
        <v>15.2344730213391</v>
      </c>
      <c r="AK1049" s="0" t="n">
        <f aca="false">SUMPRODUCT('FD inverse'!$A$35:$BH$35,'FD mesh'!$B$84:$BI$84,$E1048:$BL1048)+'FD inverse'!$A$35*$C1049/Setup!$B$17+INDEX('FD inverse'!$A$35:$BH$35,1,'FD mesh'!$B$15+1)*Setup!$B$22</f>
        <v>15.2136006272303</v>
      </c>
      <c r="AL1049" s="0" t="n">
        <f aca="false">SUMPRODUCT('FD inverse'!$A$36:$BH$36,'FD mesh'!$B$84:$BI$84,$E1048:$BL1048)+'FD inverse'!$A$36*$C1049/Setup!$B$17+INDEX('FD inverse'!$A$36:$BH$36,1,'FD mesh'!$B$15+1)*Setup!$B$22</f>
        <v>15.1927850222204</v>
      </c>
      <c r="AM1049" s="0" t="n">
        <f aca="false">SUMPRODUCT('FD inverse'!$A$37:$BH$37,'FD mesh'!$B$84:$BI$84,$E1048:$BL1048)+'FD inverse'!$A$37*$C1049/Setup!$B$17+INDEX('FD inverse'!$A$37:$BH$37,1,'FD mesh'!$B$15+1)*Setup!$B$22</f>
        <v>15.172015191223</v>
      </c>
      <c r="AN1049" s="0" t="n">
        <f aca="false">SUMPRODUCT('FD inverse'!$A$38:$BH$38,'FD mesh'!$B$84:$BI$84,$E1048:$BL1048)+'FD inverse'!$A$38*$C1049/Setup!$B$17+INDEX('FD inverse'!$A$38:$BH$38,1,'FD mesh'!$B$15+1)*Setup!$B$22</f>
        <v>15.151281861618</v>
      </c>
      <c r="AO1049" s="0" t="n">
        <f aca="false">SUMPRODUCT('FD inverse'!$A$39:$BH$39,'FD mesh'!$B$84:$BI$84,$E1048:$BL1048)+'FD inverse'!$A$39*$C1049/Setup!$B$17+INDEX('FD inverse'!$A$39:$BH$39,1,'FD mesh'!$B$15+1)*Setup!$B$22</f>
        <v>15.1305773245536</v>
      </c>
      <c r="AP1049" s="0" t="n">
        <f aca="false">SUMPRODUCT('FD inverse'!$A$40:$BH$40,'FD mesh'!$B$84:$BI$84,$E1048:$BL1048)+'FD inverse'!$A$40*$C1049/Setup!$B$17+INDEX('FD inverse'!$A$40:$BH$40,1,'FD mesh'!$B$15+1)*Setup!$B$22</f>
        <v>15.1098952527013</v>
      </c>
      <c r="AQ1049" s="0" t="n">
        <f aca="false">SUMPRODUCT('FD inverse'!$A$41:$BH$41,'FD mesh'!$B$84:$BI$84,$E1048:$BL1048)+'FD inverse'!$A$41*$C1049/Setup!$B$17+INDEX('FD inverse'!$A$41:$BH$41,1,'FD mesh'!$B$15+1)*Setup!$B$22</f>
        <v>15.0892305153013</v>
      </c>
      <c r="AR1049" s="0" t="n">
        <f aca="false">SUMPRODUCT('FD inverse'!$A$42:$BH$42,'FD mesh'!$B$84:$BI$84,$E1048:$BL1048)+'FD inverse'!$A$42*$C1049/Setup!$B$17+INDEX('FD inverse'!$A$42:$BH$42,1,'FD mesh'!$B$15+1)*Setup!$B$22</f>
        <v>15.0685789911612</v>
      </c>
      <c r="AS1049" s="0" t="n">
        <f aca="false">SUMPRODUCT('FD inverse'!$A$43:$BH$43,'FD mesh'!$B$84:$BI$84,$E1048:$BL1048)+'FD inverse'!$A$43*$C1049/Setup!$B$17+INDEX('FD inverse'!$A$43:$BH$43,1,'FD mesh'!$B$15+1)*Setup!$B$22</f>
        <v>0</v>
      </c>
      <c r="AT1049" s="0" t="n">
        <f aca="false">SUMPRODUCT('FD inverse'!$A$44:$BH$44,'FD mesh'!$B$84:$BI$84,$E1048:$BL1048)+'FD inverse'!$A$44*$C1049/Setup!$B$17+INDEX('FD inverse'!$A$44:$BH$44,1,'FD mesh'!$B$15+1)*Setup!$B$22</f>
        <v>0</v>
      </c>
      <c r="AU1049" s="0" t="n">
        <f aca="false">SUMPRODUCT('FD inverse'!$A$45:$BH$45,'FD mesh'!$B$84:$BI$84,$E1048:$BL1048)+'FD inverse'!$A$45*$C1049/Setup!$B$17+INDEX('FD inverse'!$A$45:$BH$45,1,'FD mesh'!$B$15+1)*Setup!$B$22</f>
        <v>0</v>
      </c>
      <c r="AV1049" s="0" t="n">
        <f aca="false">SUMPRODUCT('FD inverse'!$A$46:$BH$46,'FD mesh'!$B$84:$BI$84,$E1048:$BL1048)+'FD inverse'!$A$46*$C1049/Setup!$B$17+INDEX('FD inverse'!$A$46:$BH$46,1,'FD mesh'!$B$15+1)*Setup!$B$22</f>
        <v>0</v>
      </c>
      <c r="AW1049" s="0" t="n">
        <f aca="false">SUMPRODUCT('FD inverse'!$A$47:$BH$47,'FD mesh'!$B$84:$BI$84,$E1048:$BL1048)+'FD inverse'!$A$47*$C1049/Setup!$B$17+INDEX('FD inverse'!$A$47:$BH$47,1,'FD mesh'!$B$15+1)*Setup!$B$22</f>
        <v>0</v>
      </c>
      <c r="AX1049" s="0" t="n">
        <f aca="false">SUMPRODUCT('FD inverse'!$A$48:$BH$48,'FD mesh'!$B$84:$BI$84,$E1048:$BL1048)+'FD inverse'!$A$48*$C1049/Setup!$B$17+INDEX('FD inverse'!$A$48:$BH$48,1,'FD mesh'!$B$15+1)*Setup!$B$22</f>
        <v>0</v>
      </c>
      <c r="AY1049" s="0" t="n">
        <f aca="false">SUMPRODUCT('FD inverse'!$A$49:$BH$49,'FD mesh'!$B$84:$BI$84,$E1048:$BL1048)+'FD inverse'!$A$49*$C1049/Setup!$B$17+INDEX('FD inverse'!$A$49:$BH$49,1,'FD mesh'!$B$15+1)*Setup!$B$22</f>
        <v>0</v>
      </c>
      <c r="AZ1049" s="0" t="n">
        <f aca="false">SUMPRODUCT('FD inverse'!$A$50:$BH$50,'FD mesh'!$B$84:$BI$84,$E1048:$BL1048)+'FD inverse'!$A$50*$C1049/Setup!$B$17+INDEX('FD inverse'!$A$50:$BH$50,1,'FD mesh'!$B$15+1)*Setup!$B$22</f>
        <v>0</v>
      </c>
      <c r="BA1049" s="0" t="n">
        <f aca="false">SUMPRODUCT('FD inverse'!$A$51:$BH$51,'FD mesh'!$B$84:$BI$84,$E1048:$BL1048)+'FD inverse'!$A$51*$C1049/Setup!$B$17+INDEX('FD inverse'!$A$51:$BH$51,1,'FD mesh'!$B$15+1)*Setup!$B$22</f>
        <v>0</v>
      </c>
      <c r="BB1049" s="0" t="n">
        <f aca="false">SUMPRODUCT('FD inverse'!$A$52:$BH$52,'FD mesh'!$B$84:$BI$84,$E1048:$BL1048)+'FD inverse'!$A$52*$C1049/Setup!$B$17+INDEX('FD inverse'!$A$52:$BH$52,1,'FD mesh'!$B$15+1)*Setup!$B$22</f>
        <v>0</v>
      </c>
      <c r="BC1049" s="0" t="n">
        <f aca="false">SUMPRODUCT('FD inverse'!$A$53:$BH$53,'FD mesh'!$B$84:$BI$84,$E1048:$BL1048)+'FD inverse'!$A$53*$C1049/Setup!$B$17+INDEX('FD inverse'!$A$53:$BH$53,1,'FD mesh'!$B$15+1)*Setup!$B$22</f>
        <v>0</v>
      </c>
      <c r="BD1049" s="0" t="n">
        <f aca="false">SUMPRODUCT('FD inverse'!$A$54:$BH$54,'FD mesh'!$B$84:$BI$84,$E1048:$BL1048)+'FD inverse'!$A$54*$C1049/Setup!$B$17+INDEX('FD inverse'!$A$54:$BH$54,1,'FD mesh'!$B$15+1)*Setup!$B$22</f>
        <v>0</v>
      </c>
      <c r="BE1049" s="0" t="n">
        <f aca="false">SUMPRODUCT('FD inverse'!$A$55:$BH$55,'FD mesh'!$B$84:$BI$84,$E1048:$BL1048)+'FD inverse'!$A$55*$C1049/Setup!$B$17+INDEX('FD inverse'!$A$55:$BH$55,1,'FD mesh'!$B$15+1)*Setup!$B$22</f>
        <v>0</v>
      </c>
      <c r="BF1049" s="0" t="n">
        <f aca="false">SUMPRODUCT('FD inverse'!$A$56:$BH$56,'FD mesh'!$B$84:$BI$84,$E1048:$BL1048)+'FD inverse'!$A$56*$C1049/Setup!$B$17+INDEX('FD inverse'!$A$56:$BH$56,1,'FD mesh'!$B$15+1)*Setup!$B$22</f>
        <v>0</v>
      </c>
      <c r="BG1049" s="0" t="n">
        <f aca="false">SUMPRODUCT('FD inverse'!$A$57:$BH$57,'FD mesh'!$B$84:$BI$84,$E1048:$BL1048)+'FD inverse'!$A$57*$C1049/Setup!$B$17+INDEX('FD inverse'!$A$57:$BH$57,1,'FD mesh'!$B$15+1)*Setup!$B$22</f>
        <v>0</v>
      </c>
      <c r="BH1049" s="0" t="n">
        <f aca="false">SUMPRODUCT('FD inverse'!$A$58:$BH$58,'FD mesh'!$B$84:$BI$84,$E1048:$BL1048)+'FD inverse'!$A$58*$C1049/Setup!$B$17+INDEX('FD inverse'!$A$58:$BH$58,1,'FD mesh'!$B$15+1)*Setup!$B$22</f>
        <v>0</v>
      </c>
      <c r="BI1049" s="0" t="n">
        <f aca="false">SUMPRODUCT('FD inverse'!$A$59:$BH$59,'FD mesh'!$B$84:$BI$84,$E1048:$BL1048)+'FD inverse'!$A$59*$C1049/Setup!$B$17+INDEX('FD inverse'!$A$59:$BH$59,1,'FD mesh'!$B$15+1)*Setup!$B$22</f>
        <v>0</v>
      </c>
      <c r="BJ1049" s="0" t="n">
        <f aca="false">SUMPRODUCT('FD inverse'!$A$60:$BH$60,'FD mesh'!$B$84:$BI$84,$E1048:$BL1048)+'FD inverse'!$A$60*$C1049/Setup!$B$17+INDEX('FD inverse'!$A$60:$BH$60,1,'FD mesh'!$B$15+1)*Setup!$B$22</f>
        <v>0</v>
      </c>
      <c r="BK1049" s="0" t="n">
        <f aca="false">SUMPRODUCT('FD inverse'!$A$61:$BH$61,'FD mesh'!$B$84:$BI$84,$E1048:$BL1048)+'FD inverse'!$A$61*$C1049/Setup!$B$17+INDEX('FD inverse'!$A$61:$BH$61,1,'FD mesh'!$B$15+1)*Setup!$B$22</f>
        <v>0</v>
      </c>
      <c r="BL1049" s="0" t="n">
        <f aca="false">SUMPRODUCT('FD inverse'!$A$62:$BH$62,'FD mesh'!$B$84:$BI$84,$E1048:$BL1048)+'FD inverse'!$A$62*$C1049/Setup!$B$17+INDEX('FD inverse'!$A$62:$BH$62,1,'FD mesh'!$B$15+1)*Setup!$B$22</f>
        <v>0</v>
      </c>
    </row>
    <row r="1050" customFormat="false" ht="15" hidden="false" customHeight="false" outlineLevel="0" collapsed="false">
      <c r="A1050" s="0" t="n">
        <v>1045</v>
      </c>
      <c r="B1050" s="0" t="n">
        <f aca="false">A1050*Setup!$B$11/3600</f>
        <v>87.0833333333333</v>
      </c>
      <c r="C1050" s="0" t="n">
        <f aca="false">Setup!$B$7+Setup!$B$8*COS(2*PI()*(B1050-Setup!$B$9)/24)</f>
        <v>27.885368279253</v>
      </c>
      <c r="D1050" s="0" t="n">
        <f aca="false">(C1050-E1050)/Setup!$B$17</f>
        <v>14.6608068734427</v>
      </c>
      <c r="E1050" s="0" t="n">
        <f aca="false">SUMPRODUCT('FD inverse'!$A$3:$BH$3,'FD mesh'!$B$84:$BI$84,$E1049:$BL1049)+'FD inverse'!$A$3*$C1050/Setup!$B$17+INDEX('FD inverse'!$A$3:$BH$3,1,'FD mesh'!$B$15+1)*Setup!$B$22</f>
        <v>25.9794633857055</v>
      </c>
      <c r="F1050" s="0" t="n">
        <f aca="false">SUMPRODUCT('FD inverse'!$A$4:$BH$4,'FD mesh'!$B$84:$BI$84,$E1049:$BL1049)+'FD inverse'!$A$4*$C1050/Setup!$B$17+INDEX('FD inverse'!$A$4:$BH$4,1,'FD mesh'!$B$15+1)*Setup!$B$22</f>
        <v>25.5479574152385</v>
      </c>
      <c r="G1050" s="0" t="n">
        <f aca="false">SUMPRODUCT('FD inverse'!$A$5:$BH$5,'FD mesh'!$B$84:$BI$84,$E1049:$BL1049)+'FD inverse'!$A$5*$C1050/Setup!$B$17+INDEX('FD inverse'!$A$5:$BH$5,1,'FD mesh'!$B$15+1)*Setup!$B$22</f>
        <v>25.1260646656983</v>
      </c>
      <c r="H1050" s="0" t="n">
        <f aca="false">SUMPRODUCT('FD inverse'!$A$6:$BH$6,'FD mesh'!$B$84:$BI$84,$E1049:$BL1049)+'FD inverse'!$A$6*$C1050/Setup!$B$17+INDEX('FD inverse'!$A$6:$BH$6,1,'FD mesh'!$B$15+1)*Setup!$B$22</f>
        <v>23.7243060662534</v>
      </c>
      <c r="I1050" s="0" t="n">
        <f aca="false">SUMPRODUCT('FD inverse'!$A$7:$BH$7,'FD mesh'!$B$84:$BI$84,$E1049:$BL1049)+'FD inverse'!$A$7*$C1050/Setup!$B$17+INDEX('FD inverse'!$A$7:$BH$7,1,'FD mesh'!$B$15+1)*Setup!$B$22</f>
        <v>23.6060218335949</v>
      </c>
      <c r="J1050" s="0" t="n">
        <f aca="false">SUMPRODUCT('FD inverse'!$A$8:$BH$8,'FD mesh'!$B$84:$BI$84,$E1049:$BL1049)+'FD inverse'!$A$8*$C1050/Setup!$B$17+INDEX('FD inverse'!$A$8:$BH$8,1,'FD mesh'!$B$15+1)*Setup!$B$22</f>
        <v>23.4991327391548</v>
      </c>
      <c r="K1050" s="0" t="n">
        <f aca="false">SUMPRODUCT('FD inverse'!$A$9:$BH$9,'FD mesh'!$B$84:$BI$84,$E1049:$BL1049)+'FD inverse'!$A$9*$C1050/Setup!$B$17+INDEX('FD inverse'!$A$9:$BH$9,1,'FD mesh'!$B$15+1)*Setup!$B$22</f>
        <v>23.4034715781998</v>
      </c>
      <c r="L1050" s="0" t="n">
        <f aca="false">SUMPRODUCT('FD inverse'!$A$10:$BH$10,'FD mesh'!$B$84:$BI$84,$E1049:$BL1049)+'FD inverse'!$A$10*$C1050/Setup!$B$17+INDEX('FD inverse'!$A$10:$BH$10,1,'FD mesh'!$B$15+1)*Setup!$B$22</f>
        <v>23.3188539266165</v>
      </c>
      <c r="M1050" s="0" t="n">
        <f aca="false">SUMPRODUCT('FD inverse'!$A$11:$BH$11,'FD mesh'!$B$84:$BI$84,$E1049:$BL1049)+'FD inverse'!$A$11*$C1050/Setup!$B$17+INDEX('FD inverse'!$A$11:$BH$11,1,'FD mesh'!$B$15+1)*Setup!$B$22</f>
        <v>23.2450910230332</v>
      </c>
      <c r="N1050" s="0" t="n">
        <f aca="false">SUMPRODUCT('FD inverse'!$A$12:$BH$12,'FD mesh'!$B$84:$BI$84,$E1049:$BL1049)+'FD inverse'!$A$12*$C1050/Setup!$B$17+INDEX('FD inverse'!$A$12:$BH$12,1,'FD mesh'!$B$15+1)*Setup!$B$22</f>
        <v>23.1820008460443</v>
      </c>
      <c r="O1050" s="0" t="n">
        <f aca="false">SUMPRODUCT('FD inverse'!$A$13:$BH$13,'FD mesh'!$B$84:$BI$84,$E1049:$BL1049)+'FD inverse'!$A$13*$C1050/Setup!$B$17+INDEX('FD inverse'!$A$13:$BH$13,1,'FD mesh'!$B$15+1)*Setup!$B$22</f>
        <v>23.1294174213839</v>
      </c>
      <c r="P1050" s="0" t="n">
        <f aca="false">SUMPRODUCT('FD inverse'!$A$14:$BH$14,'FD mesh'!$B$84:$BI$84,$E1049:$BL1049)+'FD inverse'!$A$14*$C1050/Setup!$B$17+INDEX('FD inverse'!$A$14:$BH$14,1,'FD mesh'!$B$15+1)*Setup!$B$22</f>
        <v>23.0871983922043</v>
      </c>
      <c r="Q1050" s="0" t="n">
        <f aca="false">SUMPRODUCT('FD inverse'!$A$15:$BH$15,'FD mesh'!$B$84:$BI$84,$E1049:$BL1049)+'FD inverse'!$A$15*$C1050/Setup!$B$17+INDEX('FD inverse'!$A$15:$BH$15,1,'FD mesh'!$B$15+1)*Setup!$B$22</f>
        <v>23.0552308823933</v>
      </c>
      <c r="R1050" s="0" t="n">
        <f aca="false">SUMPRODUCT('FD inverse'!$A$16:$BH$16,'FD mesh'!$B$84:$BI$84,$E1049:$BL1049)+'FD inverse'!$A$16*$C1050/Setup!$B$17+INDEX('FD inverse'!$A$16:$BH$16,1,'FD mesh'!$B$15+1)*Setup!$B$22</f>
        <v>23.0334356783895</v>
      </c>
      <c r="S1050" s="0" t="n">
        <f aca="false">SUMPRODUCT('FD inverse'!$A$17:$BH$17,'FD mesh'!$B$84:$BI$84,$E1049:$BL1049)+'FD inverse'!$A$17*$C1050/Setup!$B$17+INDEX('FD inverse'!$A$17:$BH$17,1,'FD mesh'!$B$15+1)*Setup!$B$22</f>
        <v>22.495803704223</v>
      </c>
      <c r="T1050" s="0" t="n">
        <f aca="false">SUMPRODUCT('FD inverse'!$A$18:$BH$18,'FD mesh'!$B$84:$BI$84,$E1049:$BL1049)+'FD inverse'!$A$18*$C1050/Setup!$B$17+INDEX('FD inverse'!$A$18:$BH$18,1,'FD mesh'!$B$15+1)*Setup!$B$22</f>
        <v>21.9628343594324</v>
      </c>
      <c r="U1050" s="0" t="n">
        <f aca="false">SUMPRODUCT('FD inverse'!$A$19:$BH$19,'FD mesh'!$B$84:$BI$84,$E1049:$BL1049)+'FD inverse'!$A$19*$C1050/Setup!$B$17+INDEX('FD inverse'!$A$19:$BH$19,1,'FD mesh'!$B$15+1)*Setup!$B$22</f>
        <v>21.434147187589</v>
      </c>
      <c r="V1050" s="0" t="n">
        <f aca="false">SUMPRODUCT('FD inverse'!$A$20:$BH$20,'FD mesh'!$B$84:$BI$84,$E1049:$BL1049)+'FD inverse'!$A$20*$C1050/Setup!$B$17+INDEX('FD inverse'!$A$20:$BH$20,1,'FD mesh'!$B$15+1)*Setup!$B$22</f>
        <v>20.9093714072701</v>
      </c>
      <c r="W1050" s="0" t="n">
        <f aca="false">SUMPRODUCT('FD inverse'!$A$21:$BH$21,'FD mesh'!$B$84:$BI$84,$E1049:$BL1049)+'FD inverse'!$A$21*$C1050/Setup!$B$17+INDEX('FD inverse'!$A$21:$BH$21,1,'FD mesh'!$B$15+1)*Setup!$B$22</f>
        <v>20.3881458735864</v>
      </c>
      <c r="X1050" s="0" t="n">
        <f aca="false">SUMPRODUCT('FD inverse'!$A$22:$BH$22,'FD mesh'!$B$84:$BI$84,$E1049:$BL1049)+'FD inverse'!$A$22*$C1050/Setup!$B$17+INDEX('FD inverse'!$A$22:$BH$22,1,'FD mesh'!$B$15+1)*Setup!$B$22</f>
        <v>19.8701188826495</v>
      </c>
      <c r="Y1050" s="0" t="n">
        <f aca="false">SUMPRODUCT('FD inverse'!$A$23:$BH$23,'FD mesh'!$B$84:$BI$84,$E1049:$BL1049)+'FD inverse'!$A$23*$C1050/Setup!$B$17+INDEX('FD inverse'!$A$23:$BH$23,1,'FD mesh'!$B$15+1)*Setup!$B$22</f>
        <v>19.35494783363</v>
      </c>
      <c r="Z1050" s="0" t="n">
        <f aca="false">SUMPRODUCT('FD inverse'!$A$24:$BH$24,'FD mesh'!$B$84:$BI$84,$E1049:$BL1049)+'FD inverse'!$A$24*$C1050/Setup!$B$17+INDEX('FD inverse'!$A$24:$BH$24,1,'FD mesh'!$B$15+1)*Setup!$B$22</f>
        <v>18.8422987626498</v>
      </c>
      <c r="AA1050" s="0" t="n">
        <f aca="false">SUMPRODUCT('FD inverse'!$A$25:$BH$25,'FD mesh'!$B$84:$BI$84,$E1049:$BL1049)+'FD inverse'!$A$25*$C1050/Setup!$B$17+INDEX('FD inverse'!$A$25:$BH$25,1,'FD mesh'!$B$15+1)*Setup!$B$22</f>
        <v>18.331845762349</v>
      </c>
      <c r="AB1050" s="0" t="n">
        <f aca="false">SUMPRODUCT('FD inverse'!$A$26:$BH$26,'FD mesh'!$B$84:$BI$84,$E1049:$BL1049)+'FD inverse'!$A$26*$C1050/Setup!$B$17+INDEX('FD inverse'!$A$26:$BH$26,1,'FD mesh'!$B$15+1)*Setup!$B$22</f>
        <v>17.8232703005994</v>
      </c>
      <c r="AC1050" s="0" t="n">
        <f aca="false">SUMPRODUCT('FD inverse'!$A$27:$BH$27,'FD mesh'!$B$84:$BI$84,$E1049:$BL1049)+'FD inverse'!$A$27*$C1050/Setup!$B$17+INDEX('FD inverse'!$A$27:$BH$27,1,'FD mesh'!$B$15+1)*Setup!$B$22</f>
        <v>17.3162604514816</v>
      </c>
      <c r="AD1050" s="0" t="n">
        <f aca="false">SUMPRODUCT('FD inverse'!$A$28:$BH$28,'FD mesh'!$B$84:$BI$84,$E1049:$BL1049)+'FD inverse'!$A$28*$C1050/Setup!$B$17+INDEX('FD inverse'!$A$28:$BH$28,1,'FD mesh'!$B$15+1)*Setup!$B$22</f>
        <v>16.8105100513281</v>
      </c>
      <c r="AE1050" s="0" t="n">
        <f aca="false">SUMPRODUCT('FD inverse'!$A$29:$BH$29,'FD mesh'!$B$84:$BI$84,$E1049:$BL1049)+'FD inverse'!$A$29*$C1050/Setup!$B$17+INDEX('FD inverse'!$A$29:$BH$29,1,'FD mesh'!$B$15+1)*Setup!$B$22</f>
        <v>16.3057177923469</v>
      </c>
      <c r="AF1050" s="0" t="n">
        <f aca="false">SUMPRODUCT('FD inverse'!$A$30:$BH$30,'FD mesh'!$B$84:$BI$84,$E1049:$BL1049)+'FD inverse'!$A$30*$C1050/Setup!$B$17+INDEX('FD inverse'!$A$30:$BH$30,1,'FD mesh'!$B$15+1)*Setup!$B$22</f>
        <v>15.8015862660941</v>
      </c>
      <c r="AG1050" s="0" t="n">
        <f aca="false">SUMPRODUCT('FD inverse'!$A$31:$BH$31,'FD mesh'!$B$84:$BI$84,$E1049:$BL1049)+'FD inverse'!$A$31*$C1050/Setup!$B$17+INDEX('FD inverse'!$A$31:$BH$31,1,'FD mesh'!$B$15+1)*Setup!$B$22</f>
        <v>15.297820968854</v>
      </c>
      <c r="AH1050" s="0" t="n">
        <f aca="false">SUMPRODUCT('FD inverse'!$A$32:$BH$32,'FD mesh'!$B$84:$BI$84,$E1049:$BL1049)+'FD inverse'!$A$32*$C1050/Setup!$B$17+INDEX('FD inverse'!$A$32:$BH$32,1,'FD mesh'!$B$15+1)*Setup!$B$22</f>
        <v>15.2766527477149</v>
      </c>
      <c r="AI1050" s="0" t="n">
        <f aca="false">SUMPRODUCT('FD inverse'!$A$33:$BH$33,'FD mesh'!$B$84:$BI$84,$E1049:$BL1049)+'FD inverse'!$A$33*$C1050/Setup!$B$17+INDEX('FD inverse'!$A$33:$BH$33,1,'FD mesh'!$B$15+1)*Setup!$B$22</f>
        <v>15.2555912177699</v>
      </c>
      <c r="AJ1050" s="0" t="n">
        <f aca="false">SUMPRODUCT('FD inverse'!$A$34:$BH$34,'FD mesh'!$B$84:$BI$84,$E1049:$BL1049)+'FD inverse'!$A$34*$C1050/Setup!$B$17+INDEX('FD inverse'!$A$34:$BH$34,1,'FD mesh'!$B$15+1)*Setup!$B$22</f>
        <v>15.2346188243599</v>
      </c>
      <c r="AK1050" s="0" t="n">
        <f aca="false">SUMPRODUCT('FD inverse'!$A$35:$BH$35,'FD mesh'!$B$84:$BI$84,$E1049:$BL1049)+'FD inverse'!$A$35*$C1050/Setup!$B$17+INDEX('FD inverse'!$A$35:$BH$35,1,'FD mesh'!$B$15+1)*Setup!$B$22</f>
        <v>15.2137202397973</v>
      </c>
      <c r="AL1050" s="0" t="n">
        <f aca="false">SUMPRODUCT('FD inverse'!$A$36:$BH$36,'FD mesh'!$B$84:$BI$84,$E1049:$BL1049)+'FD inverse'!$A$36*$C1050/Setup!$B$17+INDEX('FD inverse'!$A$36:$BH$36,1,'FD mesh'!$B$15+1)*Setup!$B$22</f>
        <v>15.1928822058711</v>
      </c>
      <c r="AM1050" s="0" t="n">
        <f aca="false">SUMPRODUCT('FD inverse'!$A$37:$BH$37,'FD mesh'!$B$84:$BI$84,$E1049:$BL1049)+'FD inverse'!$A$37*$C1050/Setup!$B$17+INDEX('FD inverse'!$A$37:$BH$37,1,'FD mesh'!$B$15+1)*Setup!$B$22</f>
        <v>15.1720933685475</v>
      </c>
      <c r="AN1050" s="0" t="n">
        <f aca="false">SUMPRODUCT('FD inverse'!$A$38:$BH$38,'FD mesh'!$B$84:$BI$84,$E1049:$BL1049)+'FD inverse'!$A$38*$C1050/Setup!$B$17+INDEX('FD inverse'!$A$38:$BH$38,1,'FD mesh'!$B$15+1)*Setup!$B$22</f>
        <v>15.1513441063861</v>
      </c>
      <c r="AO1050" s="0" t="n">
        <f aca="false">SUMPRODUCT('FD inverse'!$A$39:$BH$39,'FD mesh'!$B$84:$BI$84,$E1049:$BL1049)+'FD inverse'!$A$39*$C1050/Setup!$B$17+INDEX('FD inverse'!$A$39:$BH$39,1,'FD mesh'!$B$15+1)*Setup!$B$22</f>
        <v>15.1306263539601</v>
      </c>
      <c r="AP1050" s="0" t="n">
        <f aca="false">SUMPRODUCT('FD inverse'!$A$40:$BH$40,'FD mesh'!$B$84:$BI$84,$E1049:$BL1049)+'FD inverse'!$A$40*$C1050/Setup!$B$17+INDEX('FD inverse'!$A$40:$BH$40,1,'FD mesh'!$B$15+1)*Setup!$B$22</f>
        <v>15.109933421349</v>
      </c>
      <c r="AQ1050" s="0" t="n">
        <f aca="false">SUMPRODUCT('FD inverse'!$A$41:$BH$41,'FD mesh'!$B$84:$BI$84,$E1049:$BL1049)+'FD inverse'!$A$41*$C1050/Setup!$B$17+INDEX('FD inverse'!$A$41:$BH$41,1,'FD mesh'!$B$15+1)*Setup!$B$22</f>
        <v>15.0892598105866</v>
      </c>
      <c r="AR1050" s="0" t="n">
        <f aca="false">SUMPRODUCT('FD inverse'!$A$42:$BH$42,'FD mesh'!$B$84:$BI$84,$E1049:$BL1049)+'FD inverse'!$A$42*$C1050/Setup!$B$17+INDEX('FD inverse'!$A$42:$BH$42,1,'FD mesh'!$B$15+1)*Setup!$B$22</f>
        <v>15.0686010297724</v>
      </c>
      <c r="AS1050" s="0" t="n">
        <f aca="false">SUMPRODUCT('FD inverse'!$A$43:$BH$43,'FD mesh'!$B$84:$BI$84,$E1049:$BL1049)+'FD inverse'!$A$43*$C1050/Setup!$B$17+INDEX('FD inverse'!$A$43:$BH$43,1,'FD mesh'!$B$15+1)*Setup!$B$22</f>
        <v>0</v>
      </c>
      <c r="AT1050" s="0" t="n">
        <f aca="false">SUMPRODUCT('FD inverse'!$A$44:$BH$44,'FD mesh'!$B$84:$BI$84,$E1049:$BL1049)+'FD inverse'!$A$44*$C1050/Setup!$B$17+INDEX('FD inverse'!$A$44:$BH$44,1,'FD mesh'!$B$15+1)*Setup!$B$22</f>
        <v>0</v>
      </c>
      <c r="AU1050" s="0" t="n">
        <f aca="false">SUMPRODUCT('FD inverse'!$A$45:$BH$45,'FD mesh'!$B$84:$BI$84,$E1049:$BL1049)+'FD inverse'!$A$45*$C1050/Setup!$B$17+INDEX('FD inverse'!$A$45:$BH$45,1,'FD mesh'!$B$15+1)*Setup!$B$22</f>
        <v>0</v>
      </c>
      <c r="AV1050" s="0" t="n">
        <f aca="false">SUMPRODUCT('FD inverse'!$A$46:$BH$46,'FD mesh'!$B$84:$BI$84,$E1049:$BL1049)+'FD inverse'!$A$46*$C1050/Setup!$B$17+INDEX('FD inverse'!$A$46:$BH$46,1,'FD mesh'!$B$15+1)*Setup!$B$22</f>
        <v>0</v>
      </c>
      <c r="AW1050" s="0" t="n">
        <f aca="false">SUMPRODUCT('FD inverse'!$A$47:$BH$47,'FD mesh'!$B$84:$BI$84,$E1049:$BL1049)+'FD inverse'!$A$47*$C1050/Setup!$B$17+INDEX('FD inverse'!$A$47:$BH$47,1,'FD mesh'!$B$15+1)*Setup!$B$22</f>
        <v>0</v>
      </c>
      <c r="AX1050" s="0" t="n">
        <f aca="false">SUMPRODUCT('FD inverse'!$A$48:$BH$48,'FD mesh'!$B$84:$BI$84,$E1049:$BL1049)+'FD inverse'!$A$48*$C1050/Setup!$B$17+INDEX('FD inverse'!$A$48:$BH$48,1,'FD mesh'!$B$15+1)*Setup!$B$22</f>
        <v>0</v>
      </c>
      <c r="AY1050" s="0" t="n">
        <f aca="false">SUMPRODUCT('FD inverse'!$A$49:$BH$49,'FD mesh'!$B$84:$BI$84,$E1049:$BL1049)+'FD inverse'!$A$49*$C1050/Setup!$B$17+INDEX('FD inverse'!$A$49:$BH$49,1,'FD mesh'!$B$15+1)*Setup!$B$22</f>
        <v>0</v>
      </c>
      <c r="AZ1050" s="0" t="n">
        <f aca="false">SUMPRODUCT('FD inverse'!$A$50:$BH$50,'FD mesh'!$B$84:$BI$84,$E1049:$BL1049)+'FD inverse'!$A$50*$C1050/Setup!$B$17+INDEX('FD inverse'!$A$50:$BH$50,1,'FD mesh'!$B$15+1)*Setup!$B$22</f>
        <v>0</v>
      </c>
      <c r="BA1050" s="0" t="n">
        <f aca="false">SUMPRODUCT('FD inverse'!$A$51:$BH$51,'FD mesh'!$B$84:$BI$84,$E1049:$BL1049)+'FD inverse'!$A$51*$C1050/Setup!$B$17+INDEX('FD inverse'!$A$51:$BH$51,1,'FD mesh'!$B$15+1)*Setup!$B$22</f>
        <v>0</v>
      </c>
      <c r="BB1050" s="0" t="n">
        <f aca="false">SUMPRODUCT('FD inverse'!$A$52:$BH$52,'FD mesh'!$B$84:$BI$84,$E1049:$BL1049)+'FD inverse'!$A$52*$C1050/Setup!$B$17+INDEX('FD inverse'!$A$52:$BH$52,1,'FD mesh'!$B$15+1)*Setup!$B$22</f>
        <v>0</v>
      </c>
      <c r="BC1050" s="0" t="n">
        <f aca="false">SUMPRODUCT('FD inverse'!$A$53:$BH$53,'FD mesh'!$B$84:$BI$84,$E1049:$BL1049)+'FD inverse'!$A$53*$C1050/Setup!$B$17+INDEX('FD inverse'!$A$53:$BH$53,1,'FD mesh'!$B$15+1)*Setup!$B$22</f>
        <v>0</v>
      </c>
      <c r="BD1050" s="0" t="n">
        <f aca="false">SUMPRODUCT('FD inverse'!$A$54:$BH$54,'FD mesh'!$B$84:$BI$84,$E1049:$BL1049)+'FD inverse'!$A$54*$C1050/Setup!$B$17+INDEX('FD inverse'!$A$54:$BH$54,1,'FD mesh'!$B$15+1)*Setup!$B$22</f>
        <v>0</v>
      </c>
      <c r="BE1050" s="0" t="n">
        <f aca="false">SUMPRODUCT('FD inverse'!$A$55:$BH$55,'FD mesh'!$B$84:$BI$84,$E1049:$BL1049)+'FD inverse'!$A$55*$C1050/Setup!$B$17+INDEX('FD inverse'!$A$55:$BH$55,1,'FD mesh'!$B$15+1)*Setup!$B$22</f>
        <v>0</v>
      </c>
      <c r="BF1050" s="0" t="n">
        <f aca="false">SUMPRODUCT('FD inverse'!$A$56:$BH$56,'FD mesh'!$B$84:$BI$84,$E1049:$BL1049)+'FD inverse'!$A$56*$C1050/Setup!$B$17+INDEX('FD inverse'!$A$56:$BH$56,1,'FD mesh'!$B$15+1)*Setup!$B$22</f>
        <v>0</v>
      </c>
      <c r="BG1050" s="0" t="n">
        <f aca="false">SUMPRODUCT('FD inverse'!$A$57:$BH$57,'FD mesh'!$B$84:$BI$84,$E1049:$BL1049)+'FD inverse'!$A$57*$C1050/Setup!$B$17+INDEX('FD inverse'!$A$57:$BH$57,1,'FD mesh'!$B$15+1)*Setup!$B$22</f>
        <v>0</v>
      </c>
      <c r="BH1050" s="0" t="n">
        <f aca="false">SUMPRODUCT('FD inverse'!$A$58:$BH$58,'FD mesh'!$B$84:$BI$84,$E1049:$BL1049)+'FD inverse'!$A$58*$C1050/Setup!$B$17+INDEX('FD inverse'!$A$58:$BH$58,1,'FD mesh'!$B$15+1)*Setup!$B$22</f>
        <v>0</v>
      </c>
      <c r="BI1050" s="0" t="n">
        <f aca="false">SUMPRODUCT('FD inverse'!$A$59:$BH$59,'FD mesh'!$B$84:$BI$84,$E1049:$BL1049)+'FD inverse'!$A$59*$C1050/Setup!$B$17+INDEX('FD inverse'!$A$59:$BH$59,1,'FD mesh'!$B$15+1)*Setup!$B$22</f>
        <v>0</v>
      </c>
      <c r="BJ1050" s="0" t="n">
        <f aca="false">SUMPRODUCT('FD inverse'!$A$60:$BH$60,'FD mesh'!$B$84:$BI$84,$E1049:$BL1049)+'FD inverse'!$A$60*$C1050/Setup!$B$17+INDEX('FD inverse'!$A$60:$BH$60,1,'FD mesh'!$B$15+1)*Setup!$B$22</f>
        <v>0</v>
      </c>
      <c r="BK1050" s="0" t="n">
        <f aca="false">SUMPRODUCT('FD inverse'!$A$61:$BH$61,'FD mesh'!$B$84:$BI$84,$E1049:$BL1049)+'FD inverse'!$A$61*$C1050/Setup!$B$17+INDEX('FD inverse'!$A$61:$BH$61,1,'FD mesh'!$B$15+1)*Setup!$B$22</f>
        <v>0</v>
      </c>
      <c r="BL1050" s="0" t="n">
        <f aca="false">SUMPRODUCT('FD inverse'!$A$62:$BH$62,'FD mesh'!$B$84:$BI$84,$E1049:$BL1049)+'FD inverse'!$A$62*$C1050/Setup!$B$17+INDEX('FD inverse'!$A$62:$BH$62,1,'FD mesh'!$B$15+1)*Setup!$B$22</f>
        <v>0</v>
      </c>
    </row>
    <row r="1051" customFormat="false" ht="15" hidden="false" customHeight="false" outlineLevel="0" collapsed="false">
      <c r="A1051" s="0" t="n">
        <v>1046</v>
      </c>
      <c r="B1051" s="0" t="n">
        <f aca="false">A1051*Setup!$B$11/3600</f>
        <v>87.1666666666667</v>
      </c>
      <c r="C1051" s="0" t="n">
        <f aca="false">Setup!$B$7+Setup!$B$8*COS(2*PI()*(B1051-Setup!$B$9)/24)</f>
        <v>27.9051840284797</v>
      </c>
      <c r="D1051" s="0" t="n">
        <f aca="false">(C1051-E1051)/Setup!$B$17</f>
        <v>14.6503314625986</v>
      </c>
      <c r="E1051" s="0" t="n">
        <f aca="false">SUMPRODUCT('FD inverse'!$A$3:$BH$3,'FD mesh'!$B$84:$BI$84,$E1050:$BL1050)+'FD inverse'!$A$3*$C1051/Setup!$B$17+INDEX('FD inverse'!$A$3:$BH$3,1,'FD mesh'!$B$15+1)*Setup!$B$22</f>
        <v>26.0006409383419</v>
      </c>
      <c r="F1051" s="0" t="n">
        <f aca="false">SUMPRODUCT('FD inverse'!$A$4:$BH$4,'FD mesh'!$B$84:$BI$84,$E1050:$BL1050)+'FD inverse'!$A$4*$C1051/Setup!$B$17+INDEX('FD inverse'!$A$4:$BH$4,1,'FD mesh'!$B$15+1)*Setup!$B$22</f>
        <v>25.5692149916765</v>
      </c>
      <c r="G1051" s="0" t="n">
        <f aca="false">SUMPRODUCT('FD inverse'!$A$5:$BH$5,'FD mesh'!$B$84:$BI$84,$E1050:$BL1050)+'FD inverse'!$A$5*$C1051/Setup!$B$17+INDEX('FD inverse'!$A$5:$BH$5,1,'FD mesh'!$B$15+1)*Setup!$B$22</f>
        <v>25.1470154236734</v>
      </c>
      <c r="H1051" s="0" t="n">
        <f aca="false">SUMPRODUCT('FD inverse'!$A$6:$BH$6,'FD mesh'!$B$84:$BI$84,$E1050:$BL1050)+'FD inverse'!$A$6*$C1051/Setup!$B$17+INDEX('FD inverse'!$A$6:$BH$6,1,'FD mesh'!$B$15+1)*Setup!$B$22</f>
        <v>23.74370146954</v>
      </c>
      <c r="I1051" s="0" t="n">
        <f aca="false">SUMPRODUCT('FD inverse'!$A$7:$BH$7,'FD mesh'!$B$84:$BI$84,$E1050:$BL1050)+'FD inverse'!$A$7*$C1051/Setup!$B$17+INDEX('FD inverse'!$A$7:$BH$7,1,'FD mesh'!$B$15+1)*Setup!$B$22</f>
        <v>23.6252357518546</v>
      </c>
      <c r="J1051" s="0" t="n">
        <f aca="false">SUMPRODUCT('FD inverse'!$A$8:$BH$8,'FD mesh'!$B$84:$BI$84,$E1050:$BL1050)+'FD inverse'!$A$8*$C1051/Setup!$B$17+INDEX('FD inverse'!$A$8:$BH$8,1,'FD mesh'!$B$15+1)*Setup!$B$22</f>
        <v>23.5181056791602</v>
      </c>
      <c r="K1051" s="0" t="n">
        <f aca="false">SUMPRODUCT('FD inverse'!$A$9:$BH$9,'FD mesh'!$B$84:$BI$84,$E1050:$BL1050)+'FD inverse'!$A$9*$C1051/Setup!$B$17+INDEX('FD inverse'!$A$9:$BH$9,1,'FD mesh'!$B$15+1)*Setup!$B$22</f>
        <v>23.4221690813952</v>
      </c>
      <c r="L1051" s="0" t="n">
        <f aca="false">SUMPRODUCT('FD inverse'!$A$10:$BH$10,'FD mesh'!$B$84:$BI$84,$E1050:$BL1050)+'FD inverse'!$A$10*$C1051/Setup!$B$17+INDEX('FD inverse'!$A$10:$BH$10,1,'FD mesh'!$B$15+1)*Setup!$B$22</f>
        <v>23.3372634589668</v>
      </c>
      <c r="M1051" s="0" t="n">
        <f aca="false">SUMPRODUCT('FD inverse'!$A$11:$BH$11,'FD mesh'!$B$84:$BI$84,$E1050:$BL1050)+'FD inverse'!$A$11*$C1051/Setup!$B$17+INDEX('FD inverse'!$A$11:$BH$11,1,'FD mesh'!$B$15+1)*Setup!$B$22</f>
        <v>23.263218917571</v>
      </c>
      <c r="N1051" s="0" t="n">
        <f aca="false">SUMPRODUCT('FD inverse'!$A$12:$BH$12,'FD mesh'!$B$84:$BI$84,$E1050:$BL1050)+'FD inverse'!$A$12*$C1051/Setup!$B$17+INDEX('FD inverse'!$A$12:$BH$12,1,'FD mesh'!$B$15+1)*Setup!$B$22</f>
        <v>23.1998692992063</v>
      </c>
      <c r="O1051" s="0" t="n">
        <f aca="false">SUMPRODUCT('FD inverse'!$A$13:$BH$13,'FD mesh'!$B$84:$BI$84,$E1050:$BL1050)+'FD inverse'!$A$13*$C1051/Setup!$B$17+INDEX('FD inverse'!$A$13:$BH$13,1,'FD mesh'!$B$15+1)*Setup!$B$22</f>
        <v>23.1470615411143</v>
      </c>
      <c r="P1051" s="0" t="n">
        <f aca="false">SUMPRODUCT('FD inverse'!$A$14:$BH$14,'FD mesh'!$B$84:$BI$84,$E1050:$BL1050)+'FD inverse'!$A$14*$C1051/Setup!$B$17+INDEX('FD inverse'!$A$14:$BH$14,1,'FD mesh'!$B$15+1)*Setup!$B$22</f>
        <v>23.1046632931877</v>
      </c>
      <c r="Q1051" s="0" t="n">
        <f aca="false">SUMPRODUCT('FD inverse'!$A$15:$BH$15,'FD mesh'!$B$84:$BI$84,$E1050:$BL1050)+'FD inverse'!$A$15*$C1051/Setup!$B$17+INDEX('FD inverse'!$A$15:$BH$15,1,'FD mesh'!$B$15+1)*Setup!$B$22</f>
        <v>23.0725688216525</v>
      </c>
      <c r="R1051" s="0" t="n">
        <f aca="false">SUMPRODUCT('FD inverse'!$A$16:$BH$16,'FD mesh'!$B$84:$BI$84,$E1050:$BL1050)+'FD inverse'!$A$16*$C1051/Setup!$B$17+INDEX('FD inverse'!$A$16:$BH$16,1,'FD mesh'!$B$15+1)*Setup!$B$22</f>
        <v>23.0507032228367</v>
      </c>
      <c r="S1051" s="0" t="n">
        <f aca="false">SUMPRODUCT('FD inverse'!$A$17:$BH$17,'FD mesh'!$B$84:$BI$84,$E1050:$BL1050)+'FD inverse'!$A$17*$C1051/Setup!$B$17+INDEX('FD inverse'!$A$17:$BH$17,1,'FD mesh'!$B$15+1)*Setup!$B$22</f>
        <v>22.5117503468681</v>
      </c>
      <c r="T1051" s="0" t="n">
        <f aca="false">SUMPRODUCT('FD inverse'!$A$18:$BH$18,'FD mesh'!$B$84:$BI$84,$E1050:$BL1050)+'FD inverse'!$A$18*$C1051/Setup!$B$17+INDEX('FD inverse'!$A$18:$BH$18,1,'FD mesh'!$B$15+1)*Setup!$B$22</f>
        <v>21.9774903400207</v>
      </c>
      <c r="U1051" s="0" t="n">
        <f aca="false">SUMPRODUCT('FD inverse'!$A$19:$BH$19,'FD mesh'!$B$84:$BI$84,$E1050:$BL1050)+'FD inverse'!$A$19*$C1051/Setup!$B$17+INDEX('FD inverse'!$A$19:$BH$19,1,'FD mesh'!$B$15+1)*Setup!$B$22</f>
        <v>21.4475433788893</v>
      </c>
      <c r="V1051" s="0" t="n">
        <f aca="false">SUMPRODUCT('FD inverse'!$A$20:$BH$20,'FD mesh'!$B$84:$BI$84,$E1050:$BL1050)+'FD inverse'!$A$20*$C1051/Setup!$B$17+INDEX('FD inverse'!$A$20:$BH$20,1,'FD mesh'!$B$15+1)*Setup!$B$22</f>
        <v>20.9215387254833</v>
      </c>
      <c r="W1051" s="0" t="n">
        <f aca="false">SUMPRODUCT('FD inverse'!$A$21:$BH$21,'FD mesh'!$B$84:$BI$84,$E1050:$BL1050)+'FD inverse'!$A$21*$C1051/Setup!$B$17+INDEX('FD inverse'!$A$21:$BH$21,1,'FD mesh'!$B$15+1)*Setup!$B$22</f>
        <v>20.3991147400088</v>
      </c>
      <c r="X1051" s="0" t="n">
        <f aca="false">SUMPRODUCT('FD inverse'!$A$22:$BH$22,'FD mesh'!$B$84:$BI$84,$E1050:$BL1050)+'FD inverse'!$A$22*$C1051/Setup!$B$17+INDEX('FD inverse'!$A$22:$BH$22,1,'FD mesh'!$B$15+1)*Setup!$B$22</f>
        <v>19.8799187352242</v>
      </c>
      <c r="Y1051" s="0" t="n">
        <f aca="false">SUMPRODUCT('FD inverse'!$A$23:$BH$23,'FD mesh'!$B$84:$BI$84,$E1050:$BL1050)+'FD inverse'!$A$23*$C1051/Setup!$B$17+INDEX('FD inverse'!$A$23:$BH$23,1,'FD mesh'!$B$15+1)*Setup!$B$22</f>
        <v>19.3636066870545</v>
      </c>
      <c r="Z1051" s="0" t="n">
        <f aca="false">SUMPRODUCT('FD inverse'!$A$24:$BH$24,'FD mesh'!$B$84:$BI$84,$E1050:$BL1050)+'FD inverse'!$A$24*$C1051/Setup!$B$17+INDEX('FD inverse'!$A$24:$BH$24,1,'FD mesh'!$B$15+1)*Setup!$B$22</f>
        <v>18.8498428157496</v>
      </c>
      <c r="AA1051" s="0" t="n">
        <f aca="false">SUMPRODUCT('FD inverse'!$A$25:$BH$25,'FD mesh'!$B$84:$BI$84,$E1050:$BL1050)+'FD inverse'!$A$25*$C1051/Setup!$B$17+INDEX('FD inverse'!$A$25:$BH$25,1,'FD mesh'!$B$15+1)*Setup!$B$22</f>
        <v>18.3382990514999</v>
      </c>
      <c r="AB1051" s="0" t="n">
        <f aca="false">SUMPRODUCT('FD inverse'!$A$26:$BH$26,'FD mesh'!$B$84:$BI$84,$E1050:$BL1050)+'FD inverse'!$A$26*$C1051/Setup!$B$17+INDEX('FD inverse'!$A$26:$BH$26,1,'FD mesh'!$B$15+1)*Setup!$B$22</f>
        <v>17.8286543980575</v>
      </c>
      <c r="AC1051" s="0" t="n">
        <f aca="false">SUMPRODUCT('FD inverse'!$A$27:$BH$27,'FD mesh'!$B$84:$BI$84,$E1050:$BL1050)+'FD inverse'!$A$27*$C1051/Setup!$B$17+INDEX('FD inverse'!$A$27:$BH$27,1,'FD mesh'!$B$15+1)*Setup!$B$22</f>
        <v>17.3205942075813</v>
      </c>
      <c r="AD1051" s="0" t="n">
        <f aca="false">SUMPRODUCT('FD inverse'!$A$28:$BH$28,'FD mesh'!$B$84:$BI$84,$E1050:$BL1050)+'FD inverse'!$A$28*$C1051/Setup!$B$17+INDEX('FD inverse'!$A$28:$BH$28,1,'FD mesh'!$B$15+1)*Setup!$B$22</f>
        <v>16.8138093796145</v>
      </c>
      <c r="AE1051" s="0" t="n">
        <f aca="false">SUMPRODUCT('FD inverse'!$A$29:$BH$29,'FD mesh'!$B$84:$BI$84,$E1050:$BL1050)+'FD inverse'!$A$29*$C1051/Setup!$B$17+INDEX('FD inverse'!$A$29:$BH$29,1,'FD mesh'!$B$15+1)*Setup!$B$22</f>
        <v>16.3079954968292</v>
      </c>
      <c r="AF1051" s="0" t="n">
        <f aca="false">SUMPRODUCT('FD inverse'!$A$30:$BH$30,'FD mesh'!$B$84:$BI$84,$E1050:$BL1050)+'FD inverse'!$A$30*$C1051/Setup!$B$17+INDEX('FD inverse'!$A$30:$BH$30,1,'FD mesh'!$B$15+1)*Setup!$B$22</f>
        <v>15.8028519099343</v>
      </c>
      <c r="AG1051" s="0" t="n">
        <f aca="false">SUMPRODUCT('FD inverse'!$A$31:$BH$31,'FD mesh'!$B$84:$BI$84,$E1050:$BL1050)+'FD inverse'!$A$31*$C1051/Setup!$B$17+INDEX('FD inverse'!$A$31:$BH$31,1,'FD mesh'!$B$15+1)*Setup!$B$22</f>
        <v>15.298080783941</v>
      </c>
      <c r="AH1051" s="0" t="n">
        <f aca="false">SUMPRODUCT('FD inverse'!$A$32:$BH$32,'FD mesh'!$B$84:$BI$84,$E1050:$BL1050)+'FD inverse'!$A$32*$C1051/Setup!$B$17+INDEX('FD inverse'!$A$32:$BH$32,1,'FD mesh'!$B$15+1)*Setup!$B$22</f>
        <v>15.2768726802647</v>
      </c>
      <c r="AI1051" s="0" t="n">
        <f aca="false">SUMPRODUCT('FD inverse'!$A$33:$BH$33,'FD mesh'!$B$84:$BI$84,$E1050:$BL1050)+'FD inverse'!$A$33*$C1051/Setup!$B$17+INDEX('FD inverse'!$A$33:$BH$33,1,'FD mesh'!$B$15+1)*Setup!$B$22</f>
        <v>15.2557759115109</v>
      </c>
      <c r="AJ1051" s="0" t="n">
        <f aca="false">SUMPRODUCT('FD inverse'!$A$34:$BH$34,'FD mesh'!$B$84:$BI$84,$E1050:$BL1050)+'FD inverse'!$A$34*$C1051/Setup!$B$17+INDEX('FD inverse'!$A$34:$BH$34,1,'FD mesh'!$B$15+1)*Setup!$B$22</f>
        <v>15.234772638983</v>
      </c>
      <c r="AK1051" s="0" t="n">
        <f aca="false">SUMPRODUCT('FD inverse'!$A$35:$BH$35,'FD mesh'!$B$84:$BI$84,$E1050:$BL1050)+'FD inverse'!$A$35*$C1051/Setup!$B$17+INDEX('FD inverse'!$A$35:$BH$35,1,'FD mesh'!$B$15+1)*Setup!$B$22</f>
        <v>15.21384723096</v>
      </c>
      <c r="AL1051" s="0" t="n">
        <f aca="false">SUMPRODUCT('FD inverse'!$A$36:$BH$36,'FD mesh'!$B$84:$BI$84,$E1050:$BL1050)+'FD inverse'!$A$36*$C1051/Setup!$B$17+INDEX('FD inverse'!$A$36:$BH$36,1,'FD mesh'!$B$15+1)*Setup!$B$22</f>
        <v>15.1929861087887</v>
      </c>
      <c r="AM1051" s="0" t="n">
        <f aca="false">SUMPRODUCT('FD inverse'!$A$37:$BH$37,'FD mesh'!$B$84:$BI$84,$E1050:$BL1050)+'FD inverse'!$A$37*$C1051/Setup!$B$17+INDEX('FD inverse'!$A$37:$BH$37,1,'FD mesh'!$B$15+1)*Setup!$B$22</f>
        <v>15.1721775846675</v>
      </c>
      <c r="AN1051" s="0" t="n">
        <f aca="false">SUMPRODUCT('FD inverse'!$A$38:$BH$38,'FD mesh'!$B$84:$BI$84,$E1050:$BL1050)+'FD inverse'!$A$38*$C1051/Setup!$B$17+INDEX('FD inverse'!$A$38:$BH$38,1,'FD mesh'!$B$15+1)*Setup!$B$22</f>
        <v>15.1514116926861</v>
      </c>
      <c r="AO1051" s="0" t="n">
        <f aca="false">SUMPRODUCT('FD inverse'!$A$39:$BH$39,'FD mesh'!$B$84:$BI$84,$E1050:$BL1050)+'FD inverse'!$A$39*$C1051/Setup!$B$17+INDEX('FD inverse'!$A$39:$BH$39,1,'FD mesh'!$B$15+1)*Setup!$B$22</f>
        <v>15.1306800144465</v>
      </c>
      <c r="AP1051" s="0" t="n">
        <f aca="false">SUMPRODUCT('FD inverse'!$A$40:$BH$40,'FD mesh'!$B$84:$BI$84,$E1050:$BL1050)+'FD inverse'!$A$40*$C1051/Setup!$B$17+INDEX('FD inverse'!$A$40:$BH$40,1,'FD mesh'!$B$15+1)*Setup!$B$22</f>
        <v>15.1099755003811</v>
      </c>
      <c r="AQ1051" s="0" t="n">
        <f aca="false">SUMPRODUCT('FD inverse'!$A$41:$BH$41,'FD mesh'!$B$84:$BI$84,$E1050:$BL1050)+'FD inverse'!$A$41*$C1051/Setup!$B$17+INDEX('FD inverse'!$A$41:$BH$41,1,'FD mesh'!$B$15+1)*Setup!$B$22</f>
        <v>15.0892922876909</v>
      </c>
      <c r="AR1051" s="0" t="n">
        <f aca="false">SUMPRODUCT('FD inverse'!$A$42:$BH$42,'FD mesh'!$B$84:$BI$84,$E1050:$BL1050)+'FD inverse'!$A$42*$C1051/Setup!$B$17+INDEX('FD inverse'!$A$42:$BH$42,1,'FD mesh'!$B$15+1)*Setup!$B$22</f>
        <v>15.068625515659</v>
      </c>
      <c r="AS1051" s="0" t="n">
        <f aca="false">SUMPRODUCT('FD inverse'!$A$43:$BH$43,'FD mesh'!$B$84:$BI$84,$E1050:$BL1050)+'FD inverse'!$A$43*$C1051/Setup!$B$17+INDEX('FD inverse'!$A$43:$BH$43,1,'FD mesh'!$B$15+1)*Setup!$B$22</f>
        <v>0</v>
      </c>
      <c r="AT1051" s="0" t="n">
        <f aca="false">SUMPRODUCT('FD inverse'!$A$44:$BH$44,'FD mesh'!$B$84:$BI$84,$E1050:$BL1050)+'FD inverse'!$A$44*$C1051/Setup!$B$17+INDEX('FD inverse'!$A$44:$BH$44,1,'FD mesh'!$B$15+1)*Setup!$B$22</f>
        <v>0</v>
      </c>
      <c r="AU1051" s="0" t="n">
        <f aca="false">SUMPRODUCT('FD inverse'!$A$45:$BH$45,'FD mesh'!$B$84:$BI$84,$E1050:$BL1050)+'FD inverse'!$A$45*$C1051/Setup!$B$17+INDEX('FD inverse'!$A$45:$BH$45,1,'FD mesh'!$B$15+1)*Setup!$B$22</f>
        <v>0</v>
      </c>
      <c r="AV1051" s="0" t="n">
        <f aca="false">SUMPRODUCT('FD inverse'!$A$46:$BH$46,'FD mesh'!$B$84:$BI$84,$E1050:$BL1050)+'FD inverse'!$A$46*$C1051/Setup!$B$17+INDEX('FD inverse'!$A$46:$BH$46,1,'FD mesh'!$B$15+1)*Setup!$B$22</f>
        <v>0</v>
      </c>
      <c r="AW1051" s="0" t="n">
        <f aca="false">SUMPRODUCT('FD inverse'!$A$47:$BH$47,'FD mesh'!$B$84:$BI$84,$E1050:$BL1050)+'FD inverse'!$A$47*$C1051/Setup!$B$17+INDEX('FD inverse'!$A$47:$BH$47,1,'FD mesh'!$B$15+1)*Setup!$B$22</f>
        <v>0</v>
      </c>
      <c r="AX1051" s="0" t="n">
        <f aca="false">SUMPRODUCT('FD inverse'!$A$48:$BH$48,'FD mesh'!$B$84:$BI$84,$E1050:$BL1050)+'FD inverse'!$A$48*$C1051/Setup!$B$17+INDEX('FD inverse'!$A$48:$BH$48,1,'FD mesh'!$B$15+1)*Setup!$B$22</f>
        <v>0</v>
      </c>
      <c r="AY1051" s="0" t="n">
        <f aca="false">SUMPRODUCT('FD inverse'!$A$49:$BH$49,'FD mesh'!$B$84:$BI$84,$E1050:$BL1050)+'FD inverse'!$A$49*$C1051/Setup!$B$17+INDEX('FD inverse'!$A$49:$BH$49,1,'FD mesh'!$B$15+1)*Setup!$B$22</f>
        <v>0</v>
      </c>
      <c r="AZ1051" s="0" t="n">
        <f aca="false">SUMPRODUCT('FD inverse'!$A$50:$BH$50,'FD mesh'!$B$84:$BI$84,$E1050:$BL1050)+'FD inverse'!$A$50*$C1051/Setup!$B$17+INDEX('FD inverse'!$A$50:$BH$50,1,'FD mesh'!$B$15+1)*Setup!$B$22</f>
        <v>0</v>
      </c>
      <c r="BA1051" s="0" t="n">
        <f aca="false">SUMPRODUCT('FD inverse'!$A$51:$BH$51,'FD mesh'!$B$84:$BI$84,$E1050:$BL1050)+'FD inverse'!$A$51*$C1051/Setup!$B$17+INDEX('FD inverse'!$A$51:$BH$51,1,'FD mesh'!$B$15+1)*Setup!$B$22</f>
        <v>0</v>
      </c>
      <c r="BB1051" s="0" t="n">
        <f aca="false">SUMPRODUCT('FD inverse'!$A$52:$BH$52,'FD mesh'!$B$84:$BI$84,$E1050:$BL1050)+'FD inverse'!$A$52*$C1051/Setup!$B$17+INDEX('FD inverse'!$A$52:$BH$52,1,'FD mesh'!$B$15+1)*Setup!$B$22</f>
        <v>0</v>
      </c>
      <c r="BC1051" s="0" t="n">
        <f aca="false">SUMPRODUCT('FD inverse'!$A$53:$BH$53,'FD mesh'!$B$84:$BI$84,$E1050:$BL1050)+'FD inverse'!$A$53*$C1051/Setup!$B$17+INDEX('FD inverse'!$A$53:$BH$53,1,'FD mesh'!$B$15+1)*Setup!$B$22</f>
        <v>0</v>
      </c>
      <c r="BD1051" s="0" t="n">
        <f aca="false">SUMPRODUCT('FD inverse'!$A$54:$BH$54,'FD mesh'!$B$84:$BI$84,$E1050:$BL1050)+'FD inverse'!$A$54*$C1051/Setup!$B$17+INDEX('FD inverse'!$A$54:$BH$54,1,'FD mesh'!$B$15+1)*Setup!$B$22</f>
        <v>0</v>
      </c>
      <c r="BE1051" s="0" t="n">
        <f aca="false">SUMPRODUCT('FD inverse'!$A$55:$BH$55,'FD mesh'!$B$84:$BI$84,$E1050:$BL1050)+'FD inverse'!$A$55*$C1051/Setup!$B$17+INDEX('FD inverse'!$A$55:$BH$55,1,'FD mesh'!$B$15+1)*Setup!$B$22</f>
        <v>0</v>
      </c>
      <c r="BF1051" s="0" t="n">
        <f aca="false">SUMPRODUCT('FD inverse'!$A$56:$BH$56,'FD mesh'!$B$84:$BI$84,$E1050:$BL1050)+'FD inverse'!$A$56*$C1051/Setup!$B$17+INDEX('FD inverse'!$A$56:$BH$56,1,'FD mesh'!$B$15+1)*Setup!$B$22</f>
        <v>0</v>
      </c>
      <c r="BG1051" s="0" t="n">
        <f aca="false">SUMPRODUCT('FD inverse'!$A$57:$BH$57,'FD mesh'!$B$84:$BI$84,$E1050:$BL1050)+'FD inverse'!$A$57*$C1051/Setup!$B$17+INDEX('FD inverse'!$A$57:$BH$57,1,'FD mesh'!$B$15+1)*Setup!$B$22</f>
        <v>0</v>
      </c>
      <c r="BH1051" s="0" t="n">
        <f aca="false">SUMPRODUCT('FD inverse'!$A$58:$BH$58,'FD mesh'!$B$84:$BI$84,$E1050:$BL1050)+'FD inverse'!$A$58*$C1051/Setup!$B$17+INDEX('FD inverse'!$A$58:$BH$58,1,'FD mesh'!$B$15+1)*Setup!$B$22</f>
        <v>0</v>
      </c>
      <c r="BI1051" s="0" t="n">
        <f aca="false">SUMPRODUCT('FD inverse'!$A$59:$BH$59,'FD mesh'!$B$84:$BI$84,$E1050:$BL1050)+'FD inverse'!$A$59*$C1051/Setup!$B$17+INDEX('FD inverse'!$A$59:$BH$59,1,'FD mesh'!$B$15+1)*Setup!$B$22</f>
        <v>0</v>
      </c>
      <c r="BJ1051" s="0" t="n">
        <f aca="false">SUMPRODUCT('FD inverse'!$A$60:$BH$60,'FD mesh'!$B$84:$BI$84,$E1050:$BL1050)+'FD inverse'!$A$60*$C1051/Setup!$B$17+INDEX('FD inverse'!$A$60:$BH$60,1,'FD mesh'!$B$15+1)*Setup!$B$22</f>
        <v>0</v>
      </c>
      <c r="BK1051" s="0" t="n">
        <f aca="false">SUMPRODUCT('FD inverse'!$A$61:$BH$61,'FD mesh'!$B$84:$BI$84,$E1050:$BL1050)+'FD inverse'!$A$61*$C1051/Setup!$B$17+INDEX('FD inverse'!$A$61:$BH$61,1,'FD mesh'!$B$15+1)*Setup!$B$22</f>
        <v>0</v>
      </c>
      <c r="BL1051" s="0" t="n">
        <f aca="false">SUMPRODUCT('FD inverse'!$A$62:$BH$62,'FD mesh'!$B$84:$BI$84,$E1050:$BL1050)+'FD inverse'!$A$62*$C1051/Setup!$B$17+INDEX('FD inverse'!$A$62:$BH$62,1,'FD mesh'!$B$15+1)*Setup!$B$22</f>
        <v>0</v>
      </c>
    </row>
    <row r="1052" customFormat="false" ht="15" hidden="false" customHeight="false" outlineLevel="0" collapsed="false">
      <c r="A1052" s="0" t="n">
        <v>1047</v>
      </c>
      <c r="B1052" s="0" t="n">
        <f aca="false">A1052*Setup!$B$11/3600</f>
        <v>87.25</v>
      </c>
      <c r="C1052" s="0" t="n">
        <f aca="false">Setup!$B$7+Setup!$B$8*COS(2*PI()*(B1052-Setup!$B$9)/24)</f>
        <v>27.9231411216129</v>
      </c>
      <c r="D1052" s="0" t="n">
        <f aca="false">(C1052-E1052)/Setup!$B$17</f>
        <v>14.6338502747928</v>
      </c>
      <c r="E1052" s="0" t="n">
        <f aca="false">SUMPRODUCT('FD inverse'!$A$3:$BH$3,'FD mesh'!$B$84:$BI$84,$E1051:$BL1051)+'FD inverse'!$A$3*$C1052/Setup!$B$17+INDEX('FD inverse'!$A$3:$BH$3,1,'FD mesh'!$B$15+1)*Setup!$B$22</f>
        <v>26.0207405858899</v>
      </c>
      <c r="F1052" s="0" t="n">
        <f aca="false">SUMPRODUCT('FD inverse'!$A$4:$BH$4,'FD mesh'!$B$84:$BI$84,$E1051:$BL1051)+'FD inverse'!$A$4*$C1052/Setup!$B$17+INDEX('FD inverse'!$A$4:$BH$4,1,'FD mesh'!$B$15+1)*Setup!$B$22</f>
        <v>25.5895712303912</v>
      </c>
      <c r="G1052" s="0" t="n">
        <f aca="false">SUMPRODUCT('FD inverse'!$A$5:$BH$5,'FD mesh'!$B$84:$BI$84,$E1051:$BL1051)+'FD inverse'!$A$5*$C1052/Setup!$B$17+INDEX('FD inverse'!$A$5:$BH$5,1,'FD mesh'!$B$15+1)*Setup!$B$22</f>
        <v>25.1672370479457</v>
      </c>
      <c r="H1052" s="0" t="n">
        <f aca="false">SUMPRODUCT('FD inverse'!$A$6:$BH$6,'FD mesh'!$B$84:$BI$84,$E1051:$BL1051)+'FD inverse'!$A$6*$C1052/Setup!$B$17+INDEX('FD inverse'!$A$6:$BH$6,1,'FD mesh'!$B$15+1)*Setup!$B$22</f>
        <v>23.7629391292943</v>
      </c>
      <c r="I1052" s="0" t="n">
        <f aca="false">SUMPRODUCT('FD inverse'!$A$7:$BH$7,'FD mesh'!$B$84:$BI$84,$E1051:$BL1051)+'FD inverse'!$A$7*$C1052/Setup!$B$17+INDEX('FD inverse'!$A$7:$BH$7,1,'FD mesh'!$B$15+1)*Setup!$B$22</f>
        <v>23.6443398030875</v>
      </c>
      <c r="J1052" s="0" t="n">
        <f aca="false">SUMPRODUCT('FD inverse'!$A$8:$BH$8,'FD mesh'!$B$84:$BI$84,$E1051:$BL1051)+'FD inverse'!$A$8*$C1052/Setup!$B$17+INDEX('FD inverse'!$A$8:$BH$8,1,'FD mesh'!$B$15+1)*Setup!$B$22</f>
        <v>23.5370113035668</v>
      </c>
      <c r="K1052" s="0" t="n">
        <f aca="false">SUMPRODUCT('FD inverse'!$A$9:$BH$9,'FD mesh'!$B$84:$BI$84,$E1051:$BL1051)+'FD inverse'!$A$9*$C1052/Setup!$B$17+INDEX('FD inverse'!$A$9:$BH$9,1,'FD mesh'!$B$15+1)*Setup!$B$22</f>
        <v>23.4408365647579</v>
      </c>
      <c r="L1052" s="0" t="n">
        <f aca="false">SUMPRODUCT('FD inverse'!$A$10:$BH$10,'FD mesh'!$B$84:$BI$84,$E1051:$BL1051)+'FD inverse'!$A$10*$C1052/Setup!$B$17+INDEX('FD inverse'!$A$10:$BH$10,1,'FD mesh'!$B$15+1)*Setup!$B$22</f>
        <v>23.3556750904699</v>
      </c>
      <c r="M1052" s="0" t="n">
        <f aca="false">SUMPRODUCT('FD inverse'!$A$11:$BH$11,'FD mesh'!$B$84:$BI$84,$E1051:$BL1051)+'FD inverse'!$A$11*$C1052/Setup!$B$17+INDEX('FD inverse'!$A$11:$BH$11,1,'FD mesh'!$B$15+1)*Setup!$B$22</f>
        <v>23.2813759356527</v>
      </c>
      <c r="N1052" s="0" t="n">
        <f aca="false">SUMPRODUCT('FD inverse'!$A$12:$BH$12,'FD mesh'!$B$84:$BI$84,$E1051:$BL1051)+'FD inverse'!$A$12*$C1052/Setup!$B$17+INDEX('FD inverse'!$A$12:$BH$12,1,'FD mesh'!$B$15+1)*Setup!$B$22</f>
        <v>23.2177888858985</v>
      </c>
      <c r="O1052" s="0" t="n">
        <f aca="false">SUMPRODUCT('FD inverse'!$A$13:$BH$13,'FD mesh'!$B$84:$BI$84,$E1051:$BL1051)+'FD inverse'!$A$13*$C1052/Setup!$B$17+INDEX('FD inverse'!$A$13:$BH$13,1,'FD mesh'!$B$15+1)*Setup!$B$22</f>
        <v>23.1647738636912</v>
      </c>
      <c r="P1052" s="0" t="n">
        <f aca="false">SUMPRODUCT('FD inverse'!$A$14:$BH$14,'FD mesh'!$B$84:$BI$84,$E1051:$BL1051)+'FD inverse'!$A$14*$C1052/Setup!$B$17+INDEX('FD inverse'!$A$14:$BH$14,1,'FD mesh'!$B$15+1)*Setup!$B$22</f>
        <v>23.1222085893169</v>
      </c>
      <c r="Q1052" s="0" t="n">
        <f aca="false">SUMPRODUCT('FD inverse'!$A$15:$BH$15,'FD mesh'!$B$84:$BI$84,$E1051:$BL1051)+'FD inverse'!$A$15*$C1052/Setup!$B$17+INDEX('FD inverse'!$A$15:$BH$15,1,'FD mesh'!$B$15+1)*Setup!$B$22</f>
        <v>23.0899945220986</v>
      </c>
      <c r="R1052" s="0" t="n">
        <f aca="false">SUMPRODUCT('FD inverse'!$A$16:$BH$16,'FD mesh'!$B$84:$BI$84,$E1051:$BL1051)+'FD inverse'!$A$16*$C1052/Setup!$B$17+INDEX('FD inverse'!$A$16:$BH$16,1,'FD mesh'!$B$15+1)*Setup!$B$22</f>
        <v>23.0680611041109</v>
      </c>
      <c r="S1052" s="0" t="n">
        <f aca="false">SUMPRODUCT('FD inverse'!$A$17:$BH$17,'FD mesh'!$B$84:$BI$84,$E1051:$BL1051)+'FD inverse'!$A$17*$C1052/Setup!$B$17+INDEX('FD inverse'!$A$17:$BH$17,1,'FD mesh'!$B$15+1)*Setup!$B$22</f>
        <v>22.5277922808889</v>
      </c>
      <c r="T1052" s="0" t="n">
        <f aca="false">SUMPRODUCT('FD inverse'!$A$18:$BH$18,'FD mesh'!$B$84:$BI$84,$E1051:$BL1051)+'FD inverse'!$A$18*$C1052/Setup!$B$17+INDEX('FD inverse'!$A$18:$BH$18,1,'FD mesh'!$B$15+1)*Setup!$B$22</f>
        <v>21.9922443696787</v>
      </c>
      <c r="U1052" s="0" t="n">
        <f aca="false">SUMPRODUCT('FD inverse'!$A$19:$BH$19,'FD mesh'!$B$84:$BI$84,$E1051:$BL1051)+'FD inverse'!$A$19*$C1052/Setup!$B$17+INDEX('FD inverse'!$A$19:$BH$19,1,'FD mesh'!$B$15+1)*Setup!$B$22</f>
        <v>21.4610383586251</v>
      </c>
      <c r="V1052" s="0" t="n">
        <f aca="false">SUMPRODUCT('FD inverse'!$A$20:$BH$20,'FD mesh'!$B$84:$BI$84,$E1051:$BL1051)+'FD inverse'!$A$20*$C1052/Setup!$B$17+INDEX('FD inverse'!$A$20:$BH$20,1,'FD mesh'!$B$15+1)*Setup!$B$22</f>
        <v>20.9338037273223</v>
      </c>
      <c r="W1052" s="0" t="n">
        <f aca="false">SUMPRODUCT('FD inverse'!$A$21:$BH$21,'FD mesh'!$B$84:$BI$84,$E1051:$BL1051)+'FD inverse'!$A$21*$C1052/Setup!$B$17+INDEX('FD inverse'!$A$21:$BH$21,1,'FD mesh'!$B$15+1)*Setup!$B$22</f>
        <v>20.4101785108464</v>
      </c>
      <c r="X1052" s="0" t="n">
        <f aca="false">SUMPRODUCT('FD inverse'!$A$22:$BH$22,'FD mesh'!$B$84:$BI$84,$E1051:$BL1051)+'FD inverse'!$A$22*$C1052/Setup!$B$17+INDEX('FD inverse'!$A$22:$BH$22,1,'FD mesh'!$B$15+1)*Setup!$B$22</f>
        <v>19.8898092040742</v>
      </c>
      <c r="Y1052" s="0" t="n">
        <f aca="false">SUMPRODUCT('FD inverse'!$A$23:$BH$23,'FD mesh'!$B$84:$BI$84,$E1051:$BL1051)+'FD inverse'!$A$23*$C1052/Setup!$B$17+INDEX('FD inverse'!$A$23:$BH$23,1,'FD mesh'!$B$15+1)*Setup!$B$22</f>
        <v>19.3723505209921</v>
      </c>
      <c r="Z1052" s="0" t="n">
        <f aca="false">SUMPRODUCT('FD inverse'!$A$24:$BH$24,'FD mesh'!$B$84:$BI$84,$E1051:$BL1051)+'FD inverse'!$A$24*$C1052/Setup!$B$17+INDEX('FD inverse'!$A$24:$BH$24,1,'FD mesh'!$B$15+1)*Setup!$B$22</f>
        <v>18.8574650233259</v>
      </c>
      <c r="AA1052" s="0" t="n">
        <f aca="false">SUMPRODUCT('FD inverse'!$A$25:$BH$25,'FD mesh'!$B$84:$BI$84,$E1051:$BL1051)+'FD inverse'!$A$25*$C1052/Setup!$B$17+INDEX('FD inverse'!$A$25:$BH$25,1,'FD mesh'!$B$15+1)*Setup!$B$22</f>
        <v>18.3448226324608</v>
      </c>
      <c r="AB1052" s="0" t="n">
        <f aca="false">SUMPRODUCT('FD inverse'!$A$26:$BH$26,'FD mesh'!$B$84:$BI$84,$E1051:$BL1051)+'FD inverse'!$A$26*$C1052/Setup!$B$17+INDEX('FD inverse'!$A$26:$BH$26,1,'FD mesh'!$B$15+1)*Setup!$B$22</f>
        <v>17.8341000382784</v>
      </c>
      <c r="AC1052" s="0" t="n">
        <f aca="false">SUMPRODUCT('FD inverse'!$A$27:$BH$27,'FD mesh'!$B$84:$BI$84,$E1051:$BL1051)+'FD inverse'!$A$27*$C1052/Setup!$B$17+INDEX('FD inverse'!$A$27:$BH$27,1,'FD mesh'!$B$15+1)*Setup!$B$22</f>
        <v>17.3249800182182</v>
      </c>
      <c r="AD1052" s="0" t="n">
        <f aca="false">SUMPRODUCT('FD inverse'!$A$28:$BH$28,'FD mesh'!$B$84:$BI$84,$E1051:$BL1051)+'FD inverse'!$A$28*$C1052/Setup!$B$17+INDEX('FD inverse'!$A$28:$BH$28,1,'FD mesh'!$B$15+1)*Setup!$B$22</f>
        <v>16.817150679574</v>
      </c>
      <c r="AE1052" s="0" t="n">
        <f aca="false">SUMPRODUCT('FD inverse'!$A$29:$BH$29,'FD mesh'!$B$84:$BI$84,$E1051:$BL1051)+'FD inverse'!$A$29*$C1052/Setup!$B$17+INDEX('FD inverse'!$A$29:$BH$29,1,'FD mesh'!$B$15+1)*Setup!$B$22</f>
        <v>16.3103046377751</v>
      </c>
      <c r="AF1052" s="0" t="n">
        <f aca="false">SUMPRODUCT('FD inverse'!$A$30:$BH$30,'FD mesh'!$B$84:$BI$84,$E1051:$BL1051)+'FD inverse'!$A$30*$C1052/Setup!$B$17+INDEX('FD inverse'!$A$30:$BH$30,1,'FD mesh'!$B$15+1)*Setup!$B$22</f>
        <v>15.8041381431688</v>
      </c>
      <c r="AG1052" s="0" t="n">
        <f aca="false">SUMPRODUCT('FD inverse'!$A$31:$BH$31,'FD mesh'!$B$84:$BI$84,$E1051:$BL1051)+'FD inverse'!$A$31*$C1052/Setup!$B$17+INDEX('FD inverse'!$A$31:$BH$31,1,'FD mesh'!$B$15+1)*Setup!$B$22</f>
        <v>15.2983501686286</v>
      </c>
      <c r="AH1052" s="0" t="n">
        <f aca="false">SUMPRODUCT('FD inverse'!$A$32:$BH$32,'FD mesh'!$B$84:$BI$84,$E1051:$BL1051)+'FD inverse'!$A$32*$C1052/Setup!$B$17+INDEX('FD inverse'!$A$32:$BH$32,1,'FD mesh'!$B$15+1)*Setup!$B$22</f>
        <v>15.2771016875724</v>
      </c>
      <c r="AI1052" s="0" t="n">
        <f aca="false">SUMPRODUCT('FD inverse'!$A$33:$BH$33,'FD mesh'!$B$84:$BI$84,$E1051:$BL1051)+'FD inverse'!$A$33*$C1052/Setup!$B$17+INDEX('FD inverse'!$A$33:$BH$33,1,'FD mesh'!$B$15+1)*Setup!$B$22</f>
        <v>15.2559691352902</v>
      </c>
      <c r="AJ1052" s="0" t="n">
        <f aca="false">SUMPRODUCT('FD inverse'!$A$34:$BH$34,'FD mesh'!$B$84:$BI$84,$E1051:$BL1051)+'FD inverse'!$A$34*$C1052/Setup!$B$17+INDEX('FD inverse'!$A$34:$BH$34,1,'FD mesh'!$B$15+1)*Setup!$B$22</f>
        <v>15.2349343973355</v>
      </c>
      <c r="AK1052" s="0" t="n">
        <f aca="false">SUMPRODUCT('FD inverse'!$A$35:$BH$35,'FD mesh'!$B$84:$BI$84,$E1051:$BL1051)+'FD inverse'!$A$35*$C1052/Setup!$B$17+INDEX('FD inverse'!$A$35:$BH$35,1,'FD mesh'!$B$15+1)*Setup!$B$22</f>
        <v>15.2139815451848</v>
      </c>
      <c r="AL1052" s="0" t="n">
        <f aca="false">SUMPRODUCT('FD inverse'!$A$36:$BH$36,'FD mesh'!$B$84:$BI$84,$E1051:$BL1051)+'FD inverse'!$A$36*$C1052/Setup!$B$17+INDEX('FD inverse'!$A$36:$BH$36,1,'FD mesh'!$B$15+1)*Setup!$B$22</f>
        <v>15.1930966859882</v>
      </c>
      <c r="AM1052" s="0" t="n">
        <f aca="false">SUMPRODUCT('FD inverse'!$A$37:$BH$37,'FD mesh'!$B$84:$BI$84,$E1051:$BL1051)+'FD inverse'!$A$37*$C1052/Setup!$B$17+INDEX('FD inverse'!$A$37:$BH$37,1,'FD mesh'!$B$15+1)*Setup!$B$22</f>
        <v>15.1722678035171</v>
      </c>
      <c r="AN1052" s="0" t="n">
        <f aca="false">SUMPRODUCT('FD inverse'!$A$38:$BH$38,'FD mesh'!$B$84:$BI$84,$E1051:$BL1051)+'FD inverse'!$A$38*$C1052/Setup!$B$17+INDEX('FD inverse'!$A$38:$BH$38,1,'FD mesh'!$B$15+1)*Setup!$B$22</f>
        <v>15.1514845919056</v>
      </c>
      <c r="AO1052" s="0" t="n">
        <f aca="false">SUMPRODUCT('FD inverse'!$A$39:$BH$39,'FD mesh'!$B$84:$BI$84,$E1051:$BL1051)+'FD inverse'!$A$39*$C1052/Setup!$B$17+INDEX('FD inverse'!$A$39:$BH$39,1,'FD mesh'!$B$15+1)*Setup!$B$22</f>
        <v>15.1307382835582</v>
      </c>
      <c r="AP1052" s="0" t="n">
        <f aca="false">SUMPRODUCT('FD inverse'!$A$40:$BH$40,'FD mesh'!$B$84:$BI$84,$E1051:$BL1051)+'FD inverse'!$A$40*$C1052/Setup!$B$17+INDEX('FD inverse'!$A$40:$BH$40,1,'FD mesh'!$B$15+1)*Setup!$B$22</f>
        <v>15.1100214723773</v>
      </c>
      <c r="AQ1052" s="0" t="n">
        <f aca="false">SUMPRODUCT('FD inverse'!$A$41:$BH$41,'FD mesh'!$B$84:$BI$84,$E1051:$BL1051)+'FD inverse'!$A$41*$C1052/Setup!$B$17+INDEX('FD inverse'!$A$41:$BH$41,1,'FD mesh'!$B$15+1)*Setup!$B$22</f>
        <v>15.0893279332798</v>
      </c>
      <c r="AR1052" s="0" t="n">
        <f aca="false">SUMPRODUCT('FD inverse'!$A$42:$BH$42,'FD mesh'!$B$84:$BI$84,$E1051:$BL1051)+'FD inverse'!$A$42*$C1052/Setup!$B$17+INDEX('FD inverse'!$A$42:$BH$42,1,'FD mesh'!$B$15+1)*Setup!$B$22</f>
        <v>15.0686524388004</v>
      </c>
      <c r="AS1052" s="0" t="n">
        <f aca="false">SUMPRODUCT('FD inverse'!$A$43:$BH$43,'FD mesh'!$B$84:$BI$84,$E1051:$BL1051)+'FD inverse'!$A$43*$C1052/Setup!$B$17+INDEX('FD inverse'!$A$43:$BH$43,1,'FD mesh'!$B$15+1)*Setup!$B$22</f>
        <v>0</v>
      </c>
      <c r="AT1052" s="0" t="n">
        <f aca="false">SUMPRODUCT('FD inverse'!$A$44:$BH$44,'FD mesh'!$B$84:$BI$84,$E1051:$BL1051)+'FD inverse'!$A$44*$C1052/Setup!$B$17+INDEX('FD inverse'!$A$44:$BH$44,1,'FD mesh'!$B$15+1)*Setup!$B$22</f>
        <v>0</v>
      </c>
      <c r="AU1052" s="0" t="n">
        <f aca="false">SUMPRODUCT('FD inverse'!$A$45:$BH$45,'FD mesh'!$B$84:$BI$84,$E1051:$BL1051)+'FD inverse'!$A$45*$C1052/Setup!$B$17+INDEX('FD inverse'!$A$45:$BH$45,1,'FD mesh'!$B$15+1)*Setup!$B$22</f>
        <v>0</v>
      </c>
      <c r="AV1052" s="0" t="n">
        <f aca="false">SUMPRODUCT('FD inverse'!$A$46:$BH$46,'FD mesh'!$B$84:$BI$84,$E1051:$BL1051)+'FD inverse'!$A$46*$C1052/Setup!$B$17+INDEX('FD inverse'!$A$46:$BH$46,1,'FD mesh'!$B$15+1)*Setup!$B$22</f>
        <v>0</v>
      </c>
      <c r="AW1052" s="0" t="n">
        <f aca="false">SUMPRODUCT('FD inverse'!$A$47:$BH$47,'FD mesh'!$B$84:$BI$84,$E1051:$BL1051)+'FD inverse'!$A$47*$C1052/Setup!$B$17+INDEX('FD inverse'!$A$47:$BH$47,1,'FD mesh'!$B$15+1)*Setup!$B$22</f>
        <v>0</v>
      </c>
      <c r="AX1052" s="0" t="n">
        <f aca="false">SUMPRODUCT('FD inverse'!$A$48:$BH$48,'FD mesh'!$B$84:$BI$84,$E1051:$BL1051)+'FD inverse'!$A$48*$C1052/Setup!$B$17+INDEX('FD inverse'!$A$48:$BH$48,1,'FD mesh'!$B$15+1)*Setup!$B$22</f>
        <v>0</v>
      </c>
      <c r="AY1052" s="0" t="n">
        <f aca="false">SUMPRODUCT('FD inverse'!$A$49:$BH$49,'FD mesh'!$B$84:$BI$84,$E1051:$BL1051)+'FD inverse'!$A$49*$C1052/Setup!$B$17+INDEX('FD inverse'!$A$49:$BH$49,1,'FD mesh'!$B$15+1)*Setup!$B$22</f>
        <v>0</v>
      </c>
      <c r="AZ1052" s="0" t="n">
        <f aca="false">SUMPRODUCT('FD inverse'!$A$50:$BH$50,'FD mesh'!$B$84:$BI$84,$E1051:$BL1051)+'FD inverse'!$A$50*$C1052/Setup!$B$17+INDEX('FD inverse'!$A$50:$BH$50,1,'FD mesh'!$B$15+1)*Setup!$B$22</f>
        <v>0</v>
      </c>
      <c r="BA1052" s="0" t="n">
        <f aca="false">SUMPRODUCT('FD inverse'!$A$51:$BH$51,'FD mesh'!$B$84:$BI$84,$E1051:$BL1051)+'FD inverse'!$A$51*$C1052/Setup!$B$17+INDEX('FD inverse'!$A$51:$BH$51,1,'FD mesh'!$B$15+1)*Setup!$B$22</f>
        <v>0</v>
      </c>
      <c r="BB1052" s="0" t="n">
        <f aca="false">SUMPRODUCT('FD inverse'!$A$52:$BH$52,'FD mesh'!$B$84:$BI$84,$E1051:$BL1051)+'FD inverse'!$A$52*$C1052/Setup!$B$17+INDEX('FD inverse'!$A$52:$BH$52,1,'FD mesh'!$B$15+1)*Setup!$B$22</f>
        <v>0</v>
      </c>
      <c r="BC1052" s="0" t="n">
        <f aca="false">SUMPRODUCT('FD inverse'!$A$53:$BH$53,'FD mesh'!$B$84:$BI$84,$E1051:$BL1051)+'FD inverse'!$A$53*$C1052/Setup!$B$17+INDEX('FD inverse'!$A$53:$BH$53,1,'FD mesh'!$B$15+1)*Setup!$B$22</f>
        <v>0</v>
      </c>
      <c r="BD1052" s="0" t="n">
        <f aca="false">SUMPRODUCT('FD inverse'!$A$54:$BH$54,'FD mesh'!$B$84:$BI$84,$E1051:$BL1051)+'FD inverse'!$A$54*$C1052/Setup!$B$17+INDEX('FD inverse'!$A$54:$BH$54,1,'FD mesh'!$B$15+1)*Setup!$B$22</f>
        <v>0</v>
      </c>
      <c r="BE1052" s="0" t="n">
        <f aca="false">SUMPRODUCT('FD inverse'!$A$55:$BH$55,'FD mesh'!$B$84:$BI$84,$E1051:$BL1051)+'FD inverse'!$A$55*$C1052/Setup!$B$17+INDEX('FD inverse'!$A$55:$BH$55,1,'FD mesh'!$B$15+1)*Setup!$B$22</f>
        <v>0</v>
      </c>
      <c r="BF1052" s="0" t="n">
        <f aca="false">SUMPRODUCT('FD inverse'!$A$56:$BH$56,'FD mesh'!$B$84:$BI$84,$E1051:$BL1051)+'FD inverse'!$A$56*$C1052/Setup!$B$17+INDEX('FD inverse'!$A$56:$BH$56,1,'FD mesh'!$B$15+1)*Setup!$B$22</f>
        <v>0</v>
      </c>
      <c r="BG1052" s="0" t="n">
        <f aca="false">SUMPRODUCT('FD inverse'!$A$57:$BH$57,'FD mesh'!$B$84:$BI$84,$E1051:$BL1051)+'FD inverse'!$A$57*$C1052/Setup!$B$17+INDEX('FD inverse'!$A$57:$BH$57,1,'FD mesh'!$B$15+1)*Setup!$B$22</f>
        <v>0</v>
      </c>
      <c r="BH1052" s="0" t="n">
        <f aca="false">SUMPRODUCT('FD inverse'!$A$58:$BH$58,'FD mesh'!$B$84:$BI$84,$E1051:$BL1051)+'FD inverse'!$A$58*$C1052/Setup!$B$17+INDEX('FD inverse'!$A$58:$BH$58,1,'FD mesh'!$B$15+1)*Setup!$B$22</f>
        <v>0</v>
      </c>
      <c r="BI1052" s="0" t="n">
        <f aca="false">SUMPRODUCT('FD inverse'!$A$59:$BH$59,'FD mesh'!$B$84:$BI$84,$E1051:$BL1051)+'FD inverse'!$A$59*$C1052/Setup!$B$17+INDEX('FD inverse'!$A$59:$BH$59,1,'FD mesh'!$B$15+1)*Setup!$B$22</f>
        <v>0</v>
      </c>
      <c r="BJ1052" s="0" t="n">
        <f aca="false">SUMPRODUCT('FD inverse'!$A$60:$BH$60,'FD mesh'!$B$84:$BI$84,$E1051:$BL1051)+'FD inverse'!$A$60*$C1052/Setup!$B$17+INDEX('FD inverse'!$A$60:$BH$60,1,'FD mesh'!$B$15+1)*Setup!$B$22</f>
        <v>0</v>
      </c>
      <c r="BK1052" s="0" t="n">
        <f aca="false">SUMPRODUCT('FD inverse'!$A$61:$BH$61,'FD mesh'!$B$84:$BI$84,$E1051:$BL1051)+'FD inverse'!$A$61*$C1052/Setup!$B$17+INDEX('FD inverse'!$A$61:$BH$61,1,'FD mesh'!$B$15+1)*Setup!$B$22</f>
        <v>0</v>
      </c>
      <c r="BL1052" s="0" t="n">
        <f aca="false">SUMPRODUCT('FD inverse'!$A$62:$BH$62,'FD mesh'!$B$84:$BI$84,$E1051:$BL1051)+'FD inverse'!$A$62*$C1052/Setup!$B$17+INDEX('FD inverse'!$A$62:$BH$62,1,'FD mesh'!$B$15+1)*Setup!$B$22</f>
        <v>0</v>
      </c>
    </row>
    <row r="1053" customFormat="false" ht="15" hidden="false" customHeight="false" outlineLevel="0" collapsed="false">
      <c r="A1053" s="0" t="n">
        <v>1048</v>
      </c>
      <c r="B1053" s="0" t="n">
        <f aca="false">A1053*Setup!$B$11/3600</f>
        <v>87.3333333333333</v>
      </c>
      <c r="C1053" s="0" t="n">
        <f aca="false">Setup!$B$7+Setup!$B$8*COS(2*PI()*(B1053-Setup!$B$9)/24)</f>
        <v>27.9392310120488</v>
      </c>
      <c r="D1053" s="0" t="n">
        <f aca="false">(C1053-E1053)/Setup!$B$17</f>
        <v>14.6113707532823</v>
      </c>
      <c r="E1053" s="0" t="n">
        <f aca="false">SUMPRODUCT('FD inverse'!$A$3:$BH$3,'FD mesh'!$B$84:$BI$84,$E1052:$BL1052)+'FD inverse'!$A$3*$C1053/Setup!$B$17+INDEX('FD inverse'!$A$3:$BH$3,1,'FD mesh'!$B$15+1)*Setup!$B$22</f>
        <v>26.0397528141221</v>
      </c>
      <c r="F1053" s="0" t="n">
        <f aca="false">SUMPRODUCT('FD inverse'!$A$4:$BH$4,'FD mesh'!$B$84:$BI$84,$E1052:$BL1052)+'FD inverse'!$A$4*$C1053/Setup!$B$17+INDEX('FD inverse'!$A$4:$BH$4,1,'FD mesh'!$B$15+1)*Setup!$B$22</f>
        <v>25.6090165069072</v>
      </c>
      <c r="G1053" s="0" t="n">
        <f aca="false">SUMPRODUCT('FD inverse'!$A$5:$BH$5,'FD mesh'!$B$84:$BI$84,$E1052:$BL1052)+'FD inverse'!$A$5*$C1053/Setup!$B$17+INDEX('FD inverse'!$A$5:$BH$5,1,'FD mesh'!$B$15+1)*Setup!$B$22</f>
        <v>25.1867199898468</v>
      </c>
      <c r="H1053" s="0" t="n">
        <f aca="false">SUMPRODUCT('FD inverse'!$A$6:$BH$6,'FD mesh'!$B$84:$BI$84,$E1052:$BL1052)+'FD inverse'!$A$6*$C1053/Setup!$B$17+INDEX('FD inverse'!$A$6:$BH$6,1,'FD mesh'!$B$15+1)*Setup!$B$22</f>
        <v>23.7820100043266</v>
      </c>
      <c r="I1053" s="0" t="n">
        <f aca="false">SUMPRODUCT('FD inverse'!$A$7:$BH$7,'FD mesh'!$B$84:$BI$84,$E1052:$BL1052)+'FD inverse'!$A$7*$C1053/Setup!$B$17+INDEX('FD inverse'!$A$7:$BH$7,1,'FD mesh'!$B$15+1)*Setup!$B$22</f>
        <v>23.6633250129921</v>
      </c>
      <c r="J1053" s="0" t="n">
        <f aca="false">SUMPRODUCT('FD inverse'!$A$8:$BH$8,'FD mesh'!$B$84:$BI$84,$E1052:$BL1052)+'FD inverse'!$A$8*$C1053/Setup!$B$17+INDEX('FD inverse'!$A$8:$BH$8,1,'FD mesh'!$B$15+1)*Setup!$B$22</f>
        <v>23.5558407354657</v>
      </c>
      <c r="K1053" s="0" t="n">
        <f aca="false">SUMPRODUCT('FD inverse'!$A$9:$BH$9,'FD mesh'!$B$84:$BI$84,$E1052:$BL1052)+'FD inverse'!$A$9*$C1053/Setup!$B$17+INDEX('FD inverse'!$A$9:$BH$9,1,'FD mesh'!$B$15+1)*Setup!$B$22</f>
        <v>23.4594652673192</v>
      </c>
      <c r="L1053" s="0" t="n">
        <f aca="false">SUMPRODUCT('FD inverse'!$A$10:$BH$10,'FD mesh'!$B$84:$BI$84,$E1052:$BL1052)+'FD inverse'!$A$10*$C1053/Setup!$B$17+INDEX('FD inverse'!$A$10:$BH$10,1,'FD mesh'!$B$15+1)*Setup!$B$22</f>
        <v>23.3740801841647</v>
      </c>
      <c r="M1053" s="0" t="n">
        <f aca="false">SUMPRODUCT('FD inverse'!$A$11:$BH$11,'FD mesh'!$B$84:$BI$84,$E1052:$BL1052)+'FD inverse'!$A$11*$C1053/Setup!$B$17+INDEX('FD inverse'!$A$11:$BH$11,1,'FD mesh'!$B$15+1)*Setup!$B$22</f>
        <v>23.2995535633669</v>
      </c>
      <c r="N1053" s="0" t="n">
        <f aca="false">SUMPRODUCT('FD inverse'!$A$12:$BH$12,'FD mesh'!$B$84:$BI$84,$E1052:$BL1052)+'FD inverse'!$A$12*$C1053/Setup!$B$17+INDEX('FD inverse'!$A$12:$BH$12,1,'FD mesh'!$B$15+1)*Setup!$B$22</f>
        <v>23.2357512067074</v>
      </c>
      <c r="O1053" s="0" t="n">
        <f aca="false">SUMPRODUCT('FD inverse'!$A$13:$BH$13,'FD mesh'!$B$84:$BI$84,$E1052:$BL1052)+'FD inverse'!$A$13*$C1053/Setup!$B$17+INDEX('FD inverse'!$A$13:$BH$13,1,'FD mesh'!$B$15+1)*Setup!$B$22</f>
        <v>23.1825460894631</v>
      </c>
      <c r="P1053" s="0" t="n">
        <f aca="false">SUMPRODUCT('FD inverse'!$A$14:$BH$14,'FD mesh'!$B$84:$BI$84,$E1052:$BL1052)+'FD inverse'!$A$14*$C1053/Setup!$B$17+INDEX('FD inverse'!$A$14:$BH$14,1,'FD mesh'!$B$15+1)*Setup!$B$22</f>
        <v>23.1398260611699</v>
      </c>
      <c r="Q1053" s="0" t="n">
        <f aca="false">SUMPRODUCT('FD inverse'!$A$15:$BH$15,'FD mesh'!$B$84:$BI$84,$E1052:$BL1052)+'FD inverse'!$A$15*$C1053/Setup!$B$17+INDEX('FD inverse'!$A$15:$BH$15,1,'FD mesh'!$B$15+1)*Setup!$B$22</f>
        <v>23.1074998215804</v>
      </c>
      <c r="R1053" s="0" t="n">
        <f aca="false">SUMPRODUCT('FD inverse'!$A$16:$BH$16,'FD mesh'!$B$84:$BI$84,$E1052:$BL1052)+'FD inverse'!$A$16*$C1053/Setup!$B$17+INDEX('FD inverse'!$A$16:$BH$16,1,'FD mesh'!$B$15+1)*Setup!$B$22</f>
        <v>23.0855011923048</v>
      </c>
      <c r="S1053" s="0" t="n">
        <f aca="false">SUMPRODUCT('FD inverse'!$A$17:$BH$17,'FD mesh'!$B$84:$BI$84,$E1052:$BL1052)+'FD inverse'!$A$17*$C1053/Setup!$B$17+INDEX('FD inverse'!$A$17:$BH$17,1,'FD mesh'!$B$15+1)*Setup!$B$22</f>
        <v>22.5439219952759</v>
      </c>
      <c r="T1053" s="0" t="n">
        <f aca="false">SUMPRODUCT('FD inverse'!$A$18:$BH$18,'FD mesh'!$B$84:$BI$84,$E1052:$BL1052)+'FD inverse'!$A$18*$C1053/Setup!$B$17+INDEX('FD inverse'!$A$18:$BH$18,1,'FD mesh'!$B$15+1)*Setup!$B$22</f>
        <v>22.0070895427666</v>
      </c>
      <c r="U1053" s="0" t="n">
        <f aca="false">SUMPRODUCT('FD inverse'!$A$19:$BH$19,'FD mesh'!$B$84:$BI$84,$E1052:$BL1052)+'FD inverse'!$A$19*$C1053/Setup!$B$17+INDEX('FD inverse'!$A$19:$BH$19,1,'FD mesh'!$B$15+1)*Setup!$B$22</f>
        <v>21.4746258126232</v>
      </c>
      <c r="V1053" s="0" t="n">
        <f aca="false">SUMPRODUCT('FD inverse'!$A$20:$BH$20,'FD mesh'!$B$84:$BI$84,$E1052:$BL1052)+'FD inverse'!$A$20*$C1053/Setup!$B$17+INDEX('FD inverse'!$A$20:$BH$20,1,'FD mesh'!$B$15+1)*Setup!$B$22</f>
        <v>20.9461606760849</v>
      </c>
      <c r="W1053" s="0" t="n">
        <f aca="false">SUMPRODUCT('FD inverse'!$A$21:$BH$21,'FD mesh'!$B$84:$BI$84,$E1052:$BL1052)+'FD inverse'!$A$21*$C1053/Setup!$B$17+INDEX('FD inverse'!$A$21:$BH$21,1,'FD mesh'!$B$15+1)*Setup!$B$22</f>
        <v>20.4213320130396</v>
      </c>
      <c r="X1053" s="0" t="n">
        <f aca="false">SUMPRODUCT('FD inverse'!$A$22:$BH$22,'FD mesh'!$B$84:$BI$84,$E1052:$BL1052)+'FD inverse'!$A$22*$C1053/Setup!$B$17+INDEX('FD inverse'!$A$22:$BH$22,1,'FD mesh'!$B$15+1)*Setup!$B$22</f>
        <v>19.899785666354</v>
      </c>
      <c r="Y1053" s="0" t="n">
        <f aca="false">SUMPRODUCT('FD inverse'!$A$23:$BH$23,'FD mesh'!$B$84:$BI$84,$E1052:$BL1052)+'FD inverse'!$A$23*$C1053/Setup!$B$17+INDEX('FD inverse'!$A$23:$BH$23,1,'FD mesh'!$B$15+1)*Setup!$B$22</f>
        <v>19.3811752499965</v>
      </c>
      <c r="Z1053" s="0" t="n">
        <f aca="false">SUMPRODUCT('FD inverse'!$A$24:$BH$24,'FD mesh'!$B$84:$BI$84,$E1052:$BL1052)+'FD inverse'!$A$24*$C1053/Setup!$B$17+INDEX('FD inverse'!$A$24:$BH$24,1,'FD mesh'!$B$15+1)*Setup!$B$22</f>
        <v>18.8651618253175</v>
      </c>
      <c r="AA1053" s="0" t="n">
        <f aca="false">SUMPRODUCT('FD inverse'!$A$25:$BH$25,'FD mesh'!$B$84:$BI$84,$E1052:$BL1052)+'FD inverse'!$A$25*$C1053/Setup!$B$17+INDEX('FD inverse'!$A$25:$BH$25,1,'FD mesh'!$B$15+1)*Setup!$B$22</f>
        <v>18.3514134595103</v>
      </c>
      <c r="AB1053" s="0" t="n">
        <f aca="false">SUMPRODUCT('FD inverse'!$A$26:$BH$26,'FD mesh'!$B$84:$BI$84,$E1052:$BL1052)+'FD inverse'!$A$26*$C1053/Setup!$B$17+INDEX('FD inverse'!$A$26:$BH$26,1,'FD mesh'!$B$15+1)*Setup!$B$22</f>
        <v>17.8396046799491</v>
      </c>
      <c r="AC1053" s="0" t="n">
        <f aca="false">SUMPRODUCT('FD inverse'!$A$27:$BH$27,'FD mesh'!$B$84:$BI$84,$E1052:$BL1052)+'FD inverse'!$A$27*$C1053/Setup!$B$17+INDEX('FD inverse'!$A$27:$BH$27,1,'FD mesh'!$B$15+1)*Setup!$B$22</f>
        <v>17.3294158377938</v>
      </c>
      <c r="AD1053" s="0" t="n">
        <f aca="false">SUMPRODUCT('FD inverse'!$A$28:$BH$28,'FD mesh'!$B$84:$BI$84,$E1052:$BL1052)+'FD inverse'!$A$28*$C1053/Setup!$B$17+INDEX('FD inverse'!$A$28:$BH$28,1,'FD mesh'!$B$15+1)*Setup!$B$22</f>
        <v>16.8205323939707</v>
      </c>
      <c r="AE1053" s="0" t="n">
        <f aca="false">SUMPRODUCT('FD inverse'!$A$29:$BH$29,'FD mesh'!$B$84:$BI$84,$E1052:$BL1052)+'FD inverse'!$A$29*$C1053/Setup!$B$17+INDEX('FD inverse'!$A$29:$BH$29,1,'FD mesh'!$B$15+1)*Setup!$B$22</f>
        <v>16.3126441403844</v>
      </c>
      <c r="AF1053" s="0" t="n">
        <f aca="false">SUMPRODUCT('FD inverse'!$A$30:$BH$30,'FD mesh'!$B$84:$BI$84,$E1052:$BL1052)+'FD inverse'!$A$30*$C1053/Setup!$B$17+INDEX('FD inverse'!$A$30:$BH$30,1,'FD mesh'!$B$15+1)*Setup!$B$22</f>
        <v>15.8054443689946</v>
      </c>
      <c r="AG1053" s="0" t="n">
        <f aca="false">SUMPRODUCT('FD inverse'!$A$31:$BH$31,'FD mesh'!$B$84:$BI$84,$E1052:$BL1052)+'FD inverse'!$A$31*$C1053/Setup!$B$17+INDEX('FD inverse'!$A$31:$BH$31,1,'FD mesh'!$B$15+1)*Setup!$B$22</f>
        <v>15.2986290012049</v>
      </c>
      <c r="AH1053" s="0" t="n">
        <f aca="false">SUMPRODUCT('FD inverse'!$A$32:$BH$32,'FD mesh'!$B$84:$BI$84,$E1052:$BL1052)+'FD inverse'!$A$32*$C1053/Setup!$B$17+INDEX('FD inverse'!$A$32:$BH$32,1,'FD mesh'!$B$15+1)*Setup!$B$22</f>
        <v>15.2773396667611</v>
      </c>
      <c r="AI1053" s="0" t="n">
        <f aca="false">SUMPRODUCT('FD inverse'!$A$33:$BH$33,'FD mesh'!$B$84:$BI$84,$E1052:$BL1052)+'FD inverse'!$A$33*$C1053/Setup!$B$17+INDEX('FD inverse'!$A$33:$BH$33,1,'FD mesh'!$B$15+1)*Setup!$B$22</f>
        <v>15.2561708028639</v>
      </c>
      <c r="AJ1053" s="0" t="n">
        <f aca="false">SUMPRODUCT('FD inverse'!$A$34:$BH$34,'FD mesh'!$B$84:$BI$84,$E1052:$BL1052)+'FD inverse'!$A$34*$C1053/Setup!$B$17+INDEX('FD inverse'!$A$34:$BH$34,1,'FD mesh'!$B$15+1)*Setup!$B$22</f>
        <v>15.2351040277376</v>
      </c>
      <c r="AK1053" s="0" t="n">
        <f aca="false">SUMPRODUCT('FD inverse'!$A$35:$BH$35,'FD mesh'!$B$84:$BI$84,$E1052:$BL1052)+'FD inverse'!$A$35*$C1053/Setup!$B$17+INDEX('FD inverse'!$A$35:$BH$35,1,'FD mesh'!$B$15+1)*Setup!$B$22</f>
        <v>15.214123123428</v>
      </c>
      <c r="AL1053" s="0" t="n">
        <f aca="false">SUMPRODUCT('FD inverse'!$A$36:$BH$36,'FD mesh'!$B$84:$BI$84,$E1052:$BL1052)+'FD inverse'!$A$36*$C1053/Setup!$B$17+INDEX('FD inverse'!$A$36:$BH$36,1,'FD mesh'!$B$15+1)*Setup!$B$22</f>
        <v>15.1932138892861</v>
      </c>
      <c r="AM1053" s="0" t="n">
        <f aca="false">SUMPRODUCT('FD inverse'!$A$37:$BH$37,'FD mesh'!$B$84:$BI$84,$E1052:$BL1052)+'FD inverse'!$A$37*$C1053/Setup!$B$17+INDEX('FD inverse'!$A$37:$BH$37,1,'FD mesh'!$B$15+1)*Setup!$B$22</f>
        <v>15.1723639861532</v>
      </c>
      <c r="AN1053" s="0" t="n">
        <f aca="false">SUMPRODUCT('FD inverse'!$A$38:$BH$38,'FD mesh'!$B$84:$BI$84,$E1052:$BL1052)+'FD inverse'!$A$38*$C1053/Setup!$B$17+INDEX('FD inverse'!$A$38:$BH$38,1,'FD mesh'!$B$15+1)*Setup!$B$22</f>
        <v>15.1515627728861</v>
      </c>
      <c r="AO1053" s="0" t="n">
        <f aca="false">SUMPRODUCT('FD inverse'!$A$39:$BH$39,'FD mesh'!$B$84:$BI$84,$E1052:$BL1052)+'FD inverse'!$A$39*$C1053/Setup!$B$17+INDEX('FD inverse'!$A$39:$BH$39,1,'FD mesh'!$B$15+1)*Setup!$B$22</f>
        <v>15.1308011366321</v>
      </c>
      <c r="AP1053" s="0" t="n">
        <f aca="false">SUMPRODUCT('FD inverse'!$A$40:$BH$40,'FD mesh'!$B$84:$BI$84,$E1052:$BL1052)+'FD inverse'!$A$40*$C1053/Setup!$B$17+INDEX('FD inverse'!$A$40:$BH$40,1,'FD mesh'!$B$15+1)*Setup!$B$22</f>
        <v>15.1100713180519</v>
      </c>
      <c r="AQ1053" s="0" t="n">
        <f aca="false">SUMPRODUCT('FD inverse'!$A$41:$BH$41,'FD mesh'!$B$84:$BI$84,$E1052:$BL1052)+'FD inverse'!$A$41*$C1053/Setup!$B$17+INDEX('FD inverse'!$A$41:$BH$41,1,'FD mesh'!$B$15+1)*Setup!$B$22</f>
        <v>15.0893667325003</v>
      </c>
      <c r="AR1053" s="0" t="n">
        <f aca="false">SUMPRODUCT('FD inverse'!$A$42:$BH$42,'FD mesh'!$B$84:$BI$84,$E1052:$BL1052)+'FD inverse'!$A$42*$C1053/Setup!$B$17+INDEX('FD inverse'!$A$42:$BH$42,1,'FD mesh'!$B$15+1)*Setup!$B$22</f>
        <v>15.0686817880078</v>
      </c>
      <c r="AS1053" s="0" t="n">
        <f aca="false">SUMPRODUCT('FD inverse'!$A$43:$BH$43,'FD mesh'!$B$84:$BI$84,$E1052:$BL1052)+'FD inverse'!$A$43*$C1053/Setup!$B$17+INDEX('FD inverse'!$A$43:$BH$43,1,'FD mesh'!$B$15+1)*Setup!$B$22</f>
        <v>0</v>
      </c>
      <c r="AT1053" s="0" t="n">
        <f aca="false">SUMPRODUCT('FD inverse'!$A$44:$BH$44,'FD mesh'!$B$84:$BI$84,$E1052:$BL1052)+'FD inverse'!$A$44*$C1053/Setup!$B$17+INDEX('FD inverse'!$A$44:$BH$44,1,'FD mesh'!$B$15+1)*Setup!$B$22</f>
        <v>0</v>
      </c>
      <c r="AU1053" s="0" t="n">
        <f aca="false">SUMPRODUCT('FD inverse'!$A$45:$BH$45,'FD mesh'!$B$84:$BI$84,$E1052:$BL1052)+'FD inverse'!$A$45*$C1053/Setup!$B$17+INDEX('FD inverse'!$A$45:$BH$45,1,'FD mesh'!$B$15+1)*Setup!$B$22</f>
        <v>0</v>
      </c>
      <c r="AV1053" s="0" t="n">
        <f aca="false">SUMPRODUCT('FD inverse'!$A$46:$BH$46,'FD mesh'!$B$84:$BI$84,$E1052:$BL1052)+'FD inverse'!$A$46*$C1053/Setup!$B$17+INDEX('FD inverse'!$A$46:$BH$46,1,'FD mesh'!$B$15+1)*Setup!$B$22</f>
        <v>0</v>
      </c>
      <c r="AW1053" s="0" t="n">
        <f aca="false">SUMPRODUCT('FD inverse'!$A$47:$BH$47,'FD mesh'!$B$84:$BI$84,$E1052:$BL1052)+'FD inverse'!$A$47*$C1053/Setup!$B$17+INDEX('FD inverse'!$A$47:$BH$47,1,'FD mesh'!$B$15+1)*Setup!$B$22</f>
        <v>0</v>
      </c>
      <c r="AX1053" s="0" t="n">
        <f aca="false">SUMPRODUCT('FD inverse'!$A$48:$BH$48,'FD mesh'!$B$84:$BI$84,$E1052:$BL1052)+'FD inverse'!$A$48*$C1053/Setup!$B$17+INDEX('FD inverse'!$A$48:$BH$48,1,'FD mesh'!$B$15+1)*Setup!$B$22</f>
        <v>0</v>
      </c>
      <c r="AY1053" s="0" t="n">
        <f aca="false">SUMPRODUCT('FD inverse'!$A$49:$BH$49,'FD mesh'!$B$84:$BI$84,$E1052:$BL1052)+'FD inverse'!$A$49*$C1053/Setup!$B$17+INDEX('FD inverse'!$A$49:$BH$49,1,'FD mesh'!$B$15+1)*Setup!$B$22</f>
        <v>0</v>
      </c>
      <c r="AZ1053" s="0" t="n">
        <f aca="false">SUMPRODUCT('FD inverse'!$A$50:$BH$50,'FD mesh'!$B$84:$BI$84,$E1052:$BL1052)+'FD inverse'!$A$50*$C1053/Setup!$B$17+INDEX('FD inverse'!$A$50:$BH$50,1,'FD mesh'!$B$15+1)*Setup!$B$22</f>
        <v>0</v>
      </c>
      <c r="BA1053" s="0" t="n">
        <f aca="false">SUMPRODUCT('FD inverse'!$A$51:$BH$51,'FD mesh'!$B$84:$BI$84,$E1052:$BL1052)+'FD inverse'!$A$51*$C1053/Setup!$B$17+INDEX('FD inverse'!$A$51:$BH$51,1,'FD mesh'!$B$15+1)*Setup!$B$22</f>
        <v>0</v>
      </c>
      <c r="BB1053" s="0" t="n">
        <f aca="false">SUMPRODUCT('FD inverse'!$A$52:$BH$52,'FD mesh'!$B$84:$BI$84,$E1052:$BL1052)+'FD inverse'!$A$52*$C1053/Setup!$B$17+INDEX('FD inverse'!$A$52:$BH$52,1,'FD mesh'!$B$15+1)*Setup!$B$22</f>
        <v>0</v>
      </c>
      <c r="BC1053" s="0" t="n">
        <f aca="false">SUMPRODUCT('FD inverse'!$A$53:$BH$53,'FD mesh'!$B$84:$BI$84,$E1052:$BL1052)+'FD inverse'!$A$53*$C1053/Setup!$B$17+INDEX('FD inverse'!$A$53:$BH$53,1,'FD mesh'!$B$15+1)*Setup!$B$22</f>
        <v>0</v>
      </c>
      <c r="BD1053" s="0" t="n">
        <f aca="false">SUMPRODUCT('FD inverse'!$A$54:$BH$54,'FD mesh'!$B$84:$BI$84,$E1052:$BL1052)+'FD inverse'!$A$54*$C1053/Setup!$B$17+INDEX('FD inverse'!$A$54:$BH$54,1,'FD mesh'!$B$15+1)*Setup!$B$22</f>
        <v>0</v>
      </c>
      <c r="BE1053" s="0" t="n">
        <f aca="false">SUMPRODUCT('FD inverse'!$A$55:$BH$55,'FD mesh'!$B$84:$BI$84,$E1052:$BL1052)+'FD inverse'!$A$55*$C1053/Setup!$B$17+INDEX('FD inverse'!$A$55:$BH$55,1,'FD mesh'!$B$15+1)*Setup!$B$22</f>
        <v>0</v>
      </c>
      <c r="BF1053" s="0" t="n">
        <f aca="false">SUMPRODUCT('FD inverse'!$A$56:$BH$56,'FD mesh'!$B$84:$BI$84,$E1052:$BL1052)+'FD inverse'!$A$56*$C1053/Setup!$B$17+INDEX('FD inverse'!$A$56:$BH$56,1,'FD mesh'!$B$15+1)*Setup!$B$22</f>
        <v>0</v>
      </c>
      <c r="BG1053" s="0" t="n">
        <f aca="false">SUMPRODUCT('FD inverse'!$A$57:$BH$57,'FD mesh'!$B$84:$BI$84,$E1052:$BL1052)+'FD inverse'!$A$57*$C1053/Setup!$B$17+INDEX('FD inverse'!$A$57:$BH$57,1,'FD mesh'!$B$15+1)*Setup!$B$22</f>
        <v>0</v>
      </c>
      <c r="BH1053" s="0" t="n">
        <f aca="false">SUMPRODUCT('FD inverse'!$A$58:$BH$58,'FD mesh'!$B$84:$BI$84,$E1052:$BL1052)+'FD inverse'!$A$58*$C1053/Setup!$B$17+INDEX('FD inverse'!$A$58:$BH$58,1,'FD mesh'!$B$15+1)*Setup!$B$22</f>
        <v>0</v>
      </c>
      <c r="BI1053" s="0" t="n">
        <f aca="false">SUMPRODUCT('FD inverse'!$A$59:$BH$59,'FD mesh'!$B$84:$BI$84,$E1052:$BL1052)+'FD inverse'!$A$59*$C1053/Setup!$B$17+INDEX('FD inverse'!$A$59:$BH$59,1,'FD mesh'!$B$15+1)*Setup!$B$22</f>
        <v>0</v>
      </c>
      <c r="BJ1053" s="0" t="n">
        <f aca="false">SUMPRODUCT('FD inverse'!$A$60:$BH$60,'FD mesh'!$B$84:$BI$84,$E1052:$BL1052)+'FD inverse'!$A$60*$C1053/Setup!$B$17+INDEX('FD inverse'!$A$60:$BH$60,1,'FD mesh'!$B$15+1)*Setup!$B$22</f>
        <v>0</v>
      </c>
      <c r="BK1053" s="0" t="n">
        <f aca="false">SUMPRODUCT('FD inverse'!$A$61:$BH$61,'FD mesh'!$B$84:$BI$84,$E1052:$BL1052)+'FD inverse'!$A$61*$C1053/Setup!$B$17+INDEX('FD inverse'!$A$61:$BH$61,1,'FD mesh'!$B$15+1)*Setup!$B$22</f>
        <v>0</v>
      </c>
      <c r="BL1053" s="0" t="n">
        <f aca="false">SUMPRODUCT('FD inverse'!$A$62:$BH$62,'FD mesh'!$B$84:$BI$84,$E1052:$BL1052)+'FD inverse'!$A$62*$C1053/Setup!$B$17+INDEX('FD inverse'!$A$62:$BH$62,1,'FD mesh'!$B$15+1)*Setup!$B$22</f>
        <v>0</v>
      </c>
    </row>
    <row r="1054" customFormat="false" ht="15" hidden="false" customHeight="false" outlineLevel="0" collapsed="false">
      <c r="A1054" s="0" t="n">
        <v>1049</v>
      </c>
      <c r="B1054" s="0" t="n">
        <f aca="false">A1054*Setup!$B$11/3600</f>
        <v>87.4166666666667</v>
      </c>
      <c r="C1054" s="0" t="n">
        <f aca="false">Setup!$B$7+Setup!$B$8*COS(2*PI()*(B1054-Setup!$B$9)/24)</f>
        <v>27.953446041871</v>
      </c>
      <c r="D1054" s="0" t="n">
        <f aca="false">(C1054-E1054)/Setup!$B$17</f>
        <v>14.5829031981837</v>
      </c>
      <c r="E1054" s="0" t="n">
        <f aca="false">SUMPRODUCT('FD inverse'!$A$3:$BH$3,'FD mesh'!$B$84:$BI$84,$E1053:$BL1053)+'FD inverse'!$A$3*$C1054/Setup!$B$17+INDEX('FD inverse'!$A$3:$BH$3,1,'FD mesh'!$B$15+1)*Setup!$B$22</f>
        <v>26.0576686261072</v>
      </c>
      <c r="F1054" s="0" t="n">
        <f aca="false">SUMPRODUCT('FD inverse'!$A$4:$BH$4,'FD mesh'!$B$84:$BI$84,$E1053:$BL1053)+'FD inverse'!$A$4*$C1054/Setup!$B$17+INDEX('FD inverse'!$A$4:$BH$4,1,'FD mesh'!$B$15+1)*Setup!$B$22</f>
        <v>25.6275416300022</v>
      </c>
      <c r="G1054" s="0" t="n">
        <f aca="false">SUMPRODUCT('FD inverse'!$A$5:$BH$5,'FD mesh'!$B$84:$BI$84,$E1053:$BL1053)+'FD inverse'!$A$5*$C1054/Setup!$B$17+INDEX('FD inverse'!$A$5:$BH$5,1,'FD mesh'!$B$15+1)*Setup!$B$22</f>
        <v>25.2054550519073</v>
      </c>
      <c r="H1054" s="0" t="n">
        <f aca="false">SUMPRODUCT('FD inverse'!$A$6:$BH$6,'FD mesh'!$B$84:$BI$84,$E1053:$BL1053)+'FD inverse'!$A$6*$C1054/Setup!$B$17+INDEX('FD inverse'!$A$6:$BH$6,1,'FD mesh'!$B$15+1)*Setup!$B$22</f>
        <v>23.8009051322607</v>
      </c>
      <c r="I1054" s="0" t="n">
        <f aca="false">SUMPRODUCT('FD inverse'!$A$7:$BH$7,'FD mesh'!$B$84:$BI$84,$E1053:$BL1053)+'FD inverse'!$A$7*$C1054/Setup!$B$17+INDEX('FD inverse'!$A$7:$BH$7,1,'FD mesh'!$B$15+1)*Setup!$B$22</f>
        <v>23.682182463246</v>
      </c>
      <c r="J1054" s="0" t="n">
        <f aca="false">SUMPRODUCT('FD inverse'!$A$8:$BH$8,'FD mesh'!$B$84:$BI$84,$E1053:$BL1053)+'FD inverse'!$A$8*$C1054/Setup!$B$17+INDEX('FD inverse'!$A$8:$BH$8,1,'FD mesh'!$B$15+1)*Setup!$B$22</f>
        <v>23.5745851336141</v>
      </c>
      <c r="K1054" s="0" t="n">
        <f aca="false">SUMPRODUCT('FD inverse'!$A$9:$BH$9,'FD mesh'!$B$84:$BI$84,$E1053:$BL1053)+'FD inverse'!$A$9*$C1054/Setup!$B$17+INDEX('FD inverse'!$A$9:$BH$9,1,'FD mesh'!$B$15+1)*Setup!$B$22</f>
        <v>23.4780464459575</v>
      </c>
      <c r="L1054" s="0" t="n">
        <f aca="false">SUMPRODUCT('FD inverse'!$A$10:$BH$10,'FD mesh'!$B$84:$BI$84,$E1053:$BL1053)+'FD inverse'!$A$10*$C1054/Setup!$B$17+INDEX('FD inverse'!$A$10:$BH$10,1,'FD mesh'!$B$15+1)*Setup!$B$22</f>
        <v>23.3924701055802</v>
      </c>
      <c r="M1054" s="0" t="n">
        <f aca="false">SUMPRODUCT('FD inverse'!$A$11:$BH$11,'FD mesh'!$B$84:$BI$84,$E1053:$BL1053)+'FD inverse'!$A$11*$C1054/Setup!$B$17+INDEX('FD inverse'!$A$11:$BH$11,1,'FD mesh'!$B$15+1)*Setup!$B$22</f>
        <v>23.3177432763626</v>
      </c>
      <c r="N1054" s="0" t="n">
        <f aca="false">SUMPRODUCT('FD inverse'!$A$12:$BH$12,'FD mesh'!$B$84:$BI$84,$E1053:$BL1053)+'FD inverse'!$A$12*$C1054/Setup!$B$17+INDEX('FD inverse'!$A$12:$BH$12,1,'FD mesh'!$B$15+1)*Setup!$B$22</f>
        <v>23.2537478412427</v>
      </c>
      <c r="O1054" s="0" t="n">
        <f aca="false">SUMPRODUCT('FD inverse'!$A$13:$BH$13,'FD mesh'!$B$84:$BI$84,$E1053:$BL1053)+'FD inverse'!$A$13*$C1054/Setup!$B$17+INDEX('FD inverse'!$A$13:$BH$13,1,'FD mesh'!$B$15+1)*Setup!$B$22</f>
        <v>23.2003698896244</v>
      </c>
      <c r="P1054" s="0" t="n">
        <f aca="false">SUMPRODUCT('FD inverse'!$A$14:$BH$14,'FD mesh'!$B$84:$BI$84,$E1053:$BL1053)+'FD inverse'!$A$14*$C1054/Setup!$B$17+INDEX('FD inverse'!$A$14:$BH$14,1,'FD mesh'!$B$15+1)*Setup!$B$22</f>
        <v>23.1575074543256</v>
      </c>
      <c r="Q1054" s="0" t="n">
        <f aca="false">SUMPRODUCT('FD inverse'!$A$15:$BH$15,'FD mesh'!$B$84:$BI$84,$E1053:$BL1053)+'FD inverse'!$A$15*$C1054/Setup!$B$17+INDEX('FD inverse'!$A$15:$BH$15,1,'FD mesh'!$B$15+1)*Setup!$B$22</f>
        <v>23.1250765194135</v>
      </c>
      <c r="R1054" s="0" t="n">
        <f aca="false">SUMPRODUCT('FD inverse'!$A$16:$BH$16,'FD mesh'!$B$84:$BI$84,$E1053:$BL1053)+'FD inverse'!$A$16*$C1054/Setup!$B$17+INDEX('FD inverse'!$A$16:$BH$16,1,'FD mesh'!$B$15+1)*Setup!$B$22</f>
        <v>23.1030153177363</v>
      </c>
      <c r="S1054" s="0" t="n">
        <f aca="false">SUMPRODUCT('FD inverse'!$A$17:$BH$17,'FD mesh'!$B$84:$BI$84,$E1053:$BL1053)+'FD inverse'!$A$17*$C1054/Setup!$B$17+INDEX('FD inverse'!$A$17:$BH$17,1,'FD mesh'!$B$15+1)*Setup!$B$22</f>
        <v>22.5601319366285</v>
      </c>
      <c r="T1054" s="0" t="n">
        <f aca="false">SUMPRODUCT('FD inverse'!$A$18:$BH$18,'FD mesh'!$B$84:$BI$84,$E1053:$BL1053)+'FD inverse'!$A$18*$C1054/Setup!$B$17+INDEX('FD inverse'!$A$18:$BH$18,1,'FD mesh'!$B$15+1)*Setup!$B$22</f>
        <v>22.0220189096903</v>
      </c>
      <c r="U1054" s="0" t="n">
        <f aca="false">SUMPRODUCT('FD inverse'!$A$19:$BH$19,'FD mesh'!$B$84:$BI$84,$E1053:$BL1053)+'FD inverse'!$A$19*$C1054/Setup!$B$17+INDEX('FD inverse'!$A$19:$BH$19,1,'FD mesh'!$B$15+1)*Setup!$B$22</f>
        <v>21.4882993821611</v>
      </c>
      <c r="V1054" s="0" t="n">
        <f aca="false">SUMPRODUCT('FD inverse'!$A$20:$BH$20,'FD mesh'!$B$84:$BI$84,$E1053:$BL1053)+'FD inverse'!$A$20*$C1054/Setup!$B$17+INDEX('FD inverse'!$A$20:$BH$20,1,'FD mesh'!$B$15+1)*Setup!$B$22</f>
        <v>20.9586037908101</v>
      </c>
      <c r="W1054" s="0" t="n">
        <f aca="false">SUMPRODUCT('FD inverse'!$A$21:$BH$21,'FD mesh'!$B$84:$BI$84,$E1053:$BL1053)+'FD inverse'!$A$21*$C1054/Setup!$B$17+INDEX('FD inverse'!$A$21:$BH$21,1,'FD mesh'!$B$15+1)*Setup!$B$22</f>
        <v>20.432570030364</v>
      </c>
      <c r="X1054" s="0" t="n">
        <f aca="false">SUMPRODUCT('FD inverse'!$A$22:$BH$22,'FD mesh'!$B$84:$BI$84,$E1053:$BL1053)+'FD inverse'!$A$22*$C1054/Setup!$B$17+INDEX('FD inverse'!$A$22:$BH$22,1,'FD mesh'!$B$15+1)*Setup!$B$22</f>
        <v>19.9098434578734</v>
      </c>
      <c r="Y1054" s="0" t="n">
        <f aca="false">SUMPRODUCT('FD inverse'!$A$23:$BH$23,'FD mesh'!$B$84:$BI$84,$E1053:$BL1053)+'FD inverse'!$A$23*$C1054/Setup!$B$17+INDEX('FD inverse'!$A$23:$BH$23,1,'FD mesh'!$B$15+1)*Setup!$B$22</f>
        <v>19.3900767497442</v>
      </c>
      <c r="Z1054" s="0" t="n">
        <f aca="false">SUMPRODUCT('FD inverse'!$A$24:$BH$24,'FD mesh'!$B$84:$BI$84,$E1053:$BL1053)+'FD inverse'!$A$24*$C1054/Setup!$B$17+INDEX('FD inverse'!$A$24:$BH$24,1,'FD mesh'!$B$15+1)*Setup!$B$22</f>
        <v>18.8729296258264</v>
      </c>
      <c r="AA1054" s="0" t="n">
        <f aca="false">SUMPRODUCT('FD inverse'!$A$25:$BH$25,'FD mesh'!$B$84:$BI$84,$E1053:$BL1053)+'FD inverse'!$A$25*$C1054/Setup!$B$17+INDEX('FD inverse'!$A$25:$BH$25,1,'FD mesh'!$B$15+1)*Setup!$B$22</f>
        <v>18.3580684546299</v>
      </c>
      <c r="AB1054" s="0" t="n">
        <f aca="false">SUMPRODUCT('FD inverse'!$A$26:$BH$26,'FD mesh'!$B$84:$BI$84,$E1053:$BL1053)+'FD inverse'!$A$26*$C1054/Setup!$B$17+INDEX('FD inverse'!$A$26:$BH$26,1,'FD mesh'!$B$15+1)*Setup!$B$22</f>
        <v>17.8451657534256</v>
      </c>
      <c r="AC1054" s="0" t="n">
        <f aca="false">SUMPRODUCT('FD inverse'!$A$27:$BH$27,'FD mesh'!$B$84:$BI$84,$E1053:$BL1053)+'FD inverse'!$A$27*$C1054/Setup!$B$17+INDEX('FD inverse'!$A$27:$BH$27,1,'FD mesh'!$B$15+1)*Setup!$B$22</f>
        <v>17.3338995967017</v>
      </c>
      <c r="AD1054" s="0" t="n">
        <f aca="false">SUMPRODUCT('FD inverse'!$A$28:$BH$28,'FD mesh'!$B$84:$BI$84,$E1053:$BL1053)+'FD inverse'!$A$28*$C1054/Setup!$B$17+INDEX('FD inverse'!$A$28:$BH$28,1,'FD mesh'!$B$15+1)*Setup!$B$22</f>
        <v>16.8239529461706</v>
      </c>
      <c r="AE1054" s="0" t="n">
        <f aca="false">SUMPRODUCT('FD inverse'!$A$29:$BH$29,'FD mesh'!$B$84:$BI$84,$E1053:$BL1053)+'FD inverse'!$A$29*$C1054/Setup!$B$17+INDEX('FD inverse'!$A$29:$BH$29,1,'FD mesh'!$B$15+1)*Setup!$B$22</f>
        <v>16.315012915287</v>
      </c>
      <c r="AF1054" s="0" t="n">
        <f aca="false">SUMPRODUCT('FD inverse'!$A$30:$BH$30,'FD mesh'!$B$84:$BI$84,$E1053:$BL1053)+'FD inverse'!$A$30*$C1054/Setup!$B$17+INDEX('FD inverse'!$A$30:$BH$30,1,'FD mesh'!$B$15+1)*Setup!$B$22</f>
        <v>15.8067699810175</v>
      </c>
      <c r="AG1054" s="0" t="n">
        <f aca="false">SUMPRODUCT('FD inverse'!$A$31:$BH$31,'FD mesh'!$B$84:$BI$84,$E1053:$BL1053)+'FD inverse'!$A$31*$C1054/Setup!$B$17+INDEX('FD inverse'!$A$31:$BH$31,1,'FD mesh'!$B$15+1)*Setup!$B$22</f>
        <v>15.298917155429</v>
      </c>
      <c r="AH1054" s="0" t="n">
        <f aca="false">SUMPRODUCT('FD inverse'!$A$32:$BH$32,'FD mesh'!$B$84:$BI$84,$E1053:$BL1053)+'FD inverse'!$A$32*$C1054/Setup!$B$17+INDEX('FD inverse'!$A$32:$BH$32,1,'FD mesh'!$B$15+1)*Setup!$B$22</f>
        <v>15.2775865106533</v>
      </c>
      <c r="AI1054" s="0" t="n">
        <f aca="false">SUMPRODUCT('FD inverse'!$A$33:$BH$33,'FD mesh'!$B$84:$BI$84,$E1053:$BL1053)+'FD inverse'!$A$33*$C1054/Setup!$B$17+INDEX('FD inverse'!$A$33:$BH$33,1,'FD mesh'!$B$15+1)*Setup!$B$22</f>
        <v>15.2563808239414</v>
      </c>
      <c r="AJ1054" s="0" t="n">
        <f aca="false">SUMPRODUCT('FD inverse'!$A$34:$BH$34,'FD mesh'!$B$84:$BI$84,$E1053:$BL1053)+'FD inverse'!$A$34*$C1054/Setup!$B$17+INDEX('FD inverse'!$A$34:$BH$34,1,'FD mesh'!$B$15+1)*Setup!$B$22</f>
        <v>15.2352814547364</v>
      </c>
      <c r="AK1054" s="0" t="n">
        <f aca="false">SUMPRODUCT('FD inverse'!$A$35:$BH$35,'FD mesh'!$B$84:$BI$84,$E1053:$BL1053)+'FD inverse'!$A$35*$C1054/Setup!$B$17+INDEX('FD inverse'!$A$35:$BH$35,1,'FD mesh'!$B$15+1)*Setup!$B$22</f>
        <v>15.2142719031649</v>
      </c>
      <c r="AL1054" s="0" t="n">
        <f aca="false">SUMPRODUCT('FD inverse'!$A$36:$BH$36,'FD mesh'!$B$84:$BI$84,$E1053:$BL1053)+'FD inverse'!$A$36*$C1054/Setup!$B$17+INDEX('FD inverse'!$A$36:$BH$36,1,'FD mesh'!$B$15+1)*Setup!$B$22</f>
        <v>15.1933376673232</v>
      </c>
      <c r="AM1054" s="0" t="n">
        <f aca="false">SUMPRODUCT('FD inverse'!$A$37:$BH$37,'FD mesh'!$B$84:$BI$84,$E1053:$BL1053)+'FD inverse'!$A$37*$C1054/Setup!$B$17+INDEX('FD inverse'!$A$37:$BH$37,1,'FD mesh'!$B$15+1)*Setup!$B$22</f>
        <v>15.1724660907748</v>
      </c>
      <c r="AN1054" s="0" t="n">
        <f aca="false">SUMPRODUCT('FD inverse'!$A$38:$BH$38,'FD mesh'!$B$84:$BI$84,$E1053:$BL1053)+'FD inverse'!$A$38*$C1054/Setup!$B$17+INDEX('FD inverse'!$A$38:$BH$38,1,'FD mesh'!$B$15+1)*Setup!$B$22</f>
        <v>15.1516462019377</v>
      </c>
      <c r="AO1054" s="0" t="n">
        <f aca="false">SUMPRODUCT('FD inverse'!$A$39:$BH$39,'FD mesh'!$B$84:$BI$84,$E1053:$BL1053)+'FD inverse'!$A$39*$C1054/Setup!$B$17+INDEX('FD inverse'!$A$39:$BH$39,1,'FD mesh'!$B$15+1)*Setup!$B$22</f>
        <v>15.1308685468082</v>
      </c>
      <c r="AP1054" s="0" t="n">
        <f aca="false">SUMPRODUCT('FD inverse'!$A$40:$BH$40,'FD mesh'!$B$84:$BI$84,$E1053:$BL1053)+'FD inverse'!$A$40*$C1054/Setup!$B$17+INDEX('FD inverse'!$A$40:$BH$40,1,'FD mesh'!$B$15+1)*Setup!$B$22</f>
        <v>15.1101250162626</v>
      </c>
      <c r="AQ1054" s="0" t="n">
        <f aca="false">SUMPRODUCT('FD inverse'!$A$41:$BH$41,'FD mesh'!$B$84:$BI$84,$E1053:$BL1053)+'FD inverse'!$A$41*$C1054/Setup!$B$17+INDEX('FD inverse'!$A$41:$BH$41,1,'FD mesh'!$B$15+1)*Setup!$B$22</f>
        <v>15.0894086689881</v>
      </c>
      <c r="AR1054" s="0" t="n">
        <f aca="false">SUMPRODUCT('FD inverse'!$A$42:$BH$42,'FD mesh'!$B$84:$BI$84,$E1053:$BL1053)+'FD inverse'!$A$42*$C1054/Setup!$B$17+INDEX('FD inverse'!$A$42:$BH$42,1,'FD mesh'!$B$15+1)*Setup!$B$22</f>
        <v>15.0687135509296</v>
      </c>
      <c r="AS1054" s="0" t="n">
        <f aca="false">SUMPRODUCT('FD inverse'!$A$43:$BH$43,'FD mesh'!$B$84:$BI$84,$E1053:$BL1053)+'FD inverse'!$A$43*$C1054/Setup!$B$17+INDEX('FD inverse'!$A$43:$BH$43,1,'FD mesh'!$B$15+1)*Setup!$B$22</f>
        <v>0</v>
      </c>
      <c r="AT1054" s="0" t="n">
        <f aca="false">SUMPRODUCT('FD inverse'!$A$44:$BH$44,'FD mesh'!$B$84:$BI$84,$E1053:$BL1053)+'FD inverse'!$A$44*$C1054/Setup!$B$17+INDEX('FD inverse'!$A$44:$BH$44,1,'FD mesh'!$B$15+1)*Setup!$B$22</f>
        <v>0</v>
      </c>
      <c r="AU1054" s="0" t="n">
        <f aca="false">SUMPRODUCT('FD inverse'!$A$45:$BH$45,'FD mesh'!$B$84:$BI$84,$E1053:$BL1053)+'FD inverse'!$A$45*$C1054/Setup!$B$17+INDEX('FD inverse'!$A$45:$BH$45,1,'FD mesh'!$B$15+1)*Setup!$B$22</f>
        <v>0</v>
      </c>
      <c r="AV1054" s="0" t="n">
        <f aca="false">SUMPRODUCT('FD inverse'!$A$46:$BH$46,'FD mesh'!$B$84:$BI$84,$E1053:$BL1053)+'FD inverse'!$A$46*$C1054/Setup!$B$17+INDEX('FD inverse'!$A$46:$BH$46,1,'FD mesh'!$B$15+1)*Setup!$B$22</f>
        <v>0</v>
      </c>
      <c r="AW1054" s="0" t="n">
        <f aca="false">SUMPRODUCT('FD inverse'!$A$47:$BH$47,'FD mesh'!$B$84:$BI$84,$E1053:$BL1053)+'FD inverse'!$A$47*$C1054/Setup!$B$17+INDEX('FD inverse'!$A$47:$BH$47,1,'FD mesh'!$B$15+1)*Setup!$B$22</f>
        <v>0</v>
      </c>
      <c r="AX1054" s="0" t="n">
        <f aca="false">SUMPRODUCT('FD inverse'!$A$48:$BH$48,'FD mesh'!$B$84:$BI$84,$E1053:$BL1053)+'FD inverse'!$A$48*$C1054/Setup!$B$17+INDEX('FD inverse'!$A$48:$BH$48,1,'FD mesh'!$B$15+1)*Setup!$B$22</f>
        <v>0</v>
      </c>
      <c r="AY1054" s="0" t="n">
        <f aca="false">SUMPRODUCT('FD inverse'!$A$49:$BH$49,'FD mesh'!$B$84:$BI$84,$E1053:$BL1053)+'FD inverse'!$A$49*$C1054/Setup!$B$17+INDEX('FD inverse'!$A$49:$BH$49,1,'FD mesh'!$B$15+1)*Setup!$B$22</f>
        <v>0</v>
      </c>
      <c r="AZ1054" s="0" t="n">
        <f aca="false">SUMPRODUCT('FD inverse'!$A$50:$BH$50,'FD mesh'!$B$84:$BI$84,$E1053:$BL1053)+'FD inverse'!$A$50*$C1054/Setup!$B$17+INDEX('FD inverse'!$A$50:$BH$50,1,'FD mesh'!$B$15+1)*Setup!$B$22</f>
        <v>0</v>
      </c>
      <c r="BA1054" s="0" t="n">
        <f aca="false">SUMPRODUCT('FD inverse'!$A$51:$BH$51,'FD mesh'!$B$84:$BI$84,$E1053:$BL1053)+'FD inverse'!$A$51*$C1054/Setup!$B$17+INDEX('FD inverse'!$A$51:$BH$51,1,'FD mesh'!$B$15+1)*Setup!$B$22</f>
        <v>0</v>
      </c>
      <c r="BB1054" s="0" t="n">
        <f aca="false">SUMPRODUCT('FD inverse'!$A$52:$BH$52,'FD mesh'!$B$84:$BI$84,$E1053:$BL1053)+'FD inverse'!$A$52*$C1054/Setup!$B$17+INDEX('FD inverse'!$A$52:$BH$52,1,'FD mesh'!$B$15+1)*Setup!$B$22</f>
        <v>0</v>
      </c>
      <c r="BC1054" s="0" t="n">
        <f aca="false">SUMPRODUCT('FD inverse'!$A$53:$BH$53,'FD mesh'!$B$84:$BI$84,$E1053:$BL1053)+'FD inverse'!$A$53*$C1054/Setup!$B$17+INDEX('FD inverse'!$A$53:$BH$53,1,'FD mesh'!$B$15+1)*Setup!$B$22</f>
        <v>0</v>
      </c>
      <c r="BD1054" s="0" t="n">
        <f aca="false">SUMPRODUCT('FD inverse'!$A$54:$BH$54,'FD mesh'!$B$84:$BI$84,$E1053:$BL1053)+'FD inverse'!$A$54*$C1054/Setup!$B$17+INDEX('FD inverse'!$A$54:$BH$54,1,'FD mesh'!$B$15+1)*Setup!$B$22</f>
        <v>0</v>
      </c>
      <c r="BE1054" s="0" t="n">
        <f aca="false">SUMPRODUCT('FD inverse'!$A$55:$BH$55,'FD mesh'!$B$84:$BI$84,$E1053:$BL1053)+'FD inverse'!$A$55*$C1054/Setup!$B$17+INDEX('FD inverse'!$A$55:$BH$55,1,'FD mesh'!$B$15+1)*Setup!$B$22</f>
        <v>0</v>
      </c>
      <c r="BF1054" s="0" t="n">
        <f aca="false">SUMPRODUCT('FD inverse'!$A$56:$BH$56,'FD mesh'!$B$84:$BI$84,$E1053:$BL1053)+'FD inverse'!$A$56*$C1054/Setup!$B$17+INDEX('FD inverse'!$A$56:$BH$56,1,'FD mesh'!$B$15+1)*Setup!$B$22</f>
        <v>0</v>
      </c>
      <c r="BG1054" s="0" t="n">
        <f aca="false">SUMPRODUCT('FD inverse'!$A$57:$BH$57,'FD mesh'!$B$84:$BI$84,$E1053:$BL1053)+'FD inverse'!$A$57*$C1054/Setup!$B$17+INDEX('FD inverse'!$A$57:$BH$57,1,'FD mesh'!$B$15+1)*Setup!$B$22</f>
        <v>0</v>
      </c>
      <c r="BH1054" s="0" t="n">
        <f aca="false">SUMPRODUCT('FD inverse'!$A$58:$BH$58,'FD mesh'!$B$84:$BI$84,$E1053:$BL1053)+'FD inverse'!$A$58*$C1054/Setup!$B$17+INDEX('FD inverse'!$A$58:$BH$58,1,'FD mesh'!$B$15+1)*Setup!$B$22</f>
        <v>0</v>
      </c>
      <c r="BI1054" s="0" t="n">
        <f aca="false">SUMPRODUCT('FD inverse'!$A$59:$BH$59,'FD mesh'!$B$84:$BI$84,$E1053:$BL1053)+'FD inverse'!$A$59*$C1054/Setup!$B$17+INDEX('FD inverse'!$A$59:$BH$59,1,'FD mesh'!$B$15+1)*Setup!$B$22</f>
        <v>0</v>
      </c>
      <c r="BJ1054" s="0" t="n">
        <f aca="false">SUMPRODUCT('FD inverse'!$A$60:$BH$60,'FD mesh'!$B$84:$BI$84,$E1053:$BL1053)+'FD inverse'!$A$60*$C1054/Setup!$B$17+INDEX('FD inverse'!$A$60:$BH$60,1,'FD mesh'!$B$15+1)*Setup!$B$22</f>
        <v>0</v>
      </c>
      <c r="BK1054" s="0" t="n">
        <f aca="false">SUMPRODUCT('FD inverse'!$A$61:$BH$61,'FD mesh'!$B$84:$BI$84,$E1053:$BL1053)+'FD inverse'!$A$61*$C1054/Setup!$B$17+INDEX('FD inverse'!$A$61:$BH$61,1,'FD mesh'!$B$15+1)*Setup!$B$22</f>
        <v>0</v>
      </c>
      <c r="BL1054" s="0" t="n">
        <f aca="false">SUMPRODUCT('FD inverse'!$A$62:$BH$62,'FD mesh'!$B$84:$BI$84,$E1053:$BL1053)+'FD inverse'!$A$62*$C1054/Setup!$B$17+INDEX('FD inverse'!$A$62:$BH$62,1,'FD mesh'!$B$15+1)*Setup!$B$22</f>
        <v>0</v>
      </c>
    </row>
    <row r="1055" customFormat="false" ht="15" hidden="false" customHeight="false" outlineLevel="0" collapsed="false">
      <c r="A1055" s="0" t="n">
        <v>1050</v>
      </c>
      <c r="B1055" s="0" t="n">
        <f aca="false">A1055*Setup!$B$11/3600</f>
        <v>87.5</v>
      </c>
      <c r="C1055" s="0" t="n">
        <f aca="false">Setup!$B$7+Setup!$B$8*COS(2*PI()*(B1055-Setup!$B$9)/24)</f>
        <v>27.9657794454952</v>
      </c>
      <c r="D1055" s="0" t="n">
        <f aca="false">(C1055-E1055)/Setup!$B$17</f>
        <v>14.5484607615609</v>
      </c>
      <c r="E1055" s="0" t="n">
        <f aca="false">SUMPRODUCT('FD inverse'!$A$3:$BH$3,'FD mesh'!$B$84:$BI$84,$E1054:$BL1054)+'FD inverse'!$A$3*$C1055/Setup!$B$17+INDEX('FD inverse'!$A$3:$BH$3,1,'FD mesh'!$B$15+1)*Setup!$B$22</f>
        <v>26.0744795464923</v>
      </c>
      <c r="F1055" s="0" t="n">
        <f aca="false">SUMPRODUCT('FD inverse'!$A$4:$BH$4,'FD mesh'!$B$84:$BI$84,$E1054:$BL1054)+'FD inverse'!$A$4*$C1055/Setup!$B$17+INDEX('FD inverse'!$A$4:$BH$4,1,'FD mesh'!$B$15+1)*Setup!$B$22</f>
        <v>25.645137846083</v>
      </c>
      <c r="G1055" s="0" t="n">
        <f aca="false">SUMPRODUCT('FD inverse'!$A$5:$BH$5,'FD mesh'!$B$84:$BI$84,$E1054:$BL1054)+'FD inverse'!$A$5*$C1055/Setup!$B$17+INDEX('FD inverse'!$A$5:$BH$5,1,'FD mesh'!$B$15+1)*Setup!$B$22</f>
        <v>25.2234333922366</v>
      </c>
      <c r="H1055" s="0" t="n">
        <f aca="false">SUMPRODUCT('FD inverse'!$A$6:$BH$6,'FD mesh'!$B$84:$BI$84,$E1054:$BL1054)+'FD inverse'!$A$6*$C1055/Setup!$B$17+INDEX('FD inverse'!$A$6:$BH$6,1,'FD mesh'!$B$15+1)*Setup!$B$22</f>
        <v>23.8196156338026</v>
      </c>
      <c r="I1055" s="0" t="n">
        <f aca="false">SUMPRODUCT('FD inverse'!$A$7:$BH$7,'FD mesh'!$B$84:$BI$84,$E1054:$BL1054)+'FD inverse'!$A$7*$C1055/Setup!$B$17+INDEX('FD inverse'!$A$7:$BH$7,1,'FD mesh'!$B$15+1)*Setup!$B$22</f>
        <v>23.700903295753</v>
      </c>
      <c r="J1055" s="0" t="n">
        <f aca="false">SUMPRODUCT('FD inverse'!$A$8:$BH$8,'FD mesh'!$B$84:$BI$84,$E1054:$BL1054)+'FD inverse'!$A$8*$C1055/Setup!$B$17+INDEX('FD inverse'!$A$8:$BH$8,1,'FD mesh'!$B$15+1)*Setup!$B$22</f>
        <v>23.5932356966456</v>
      </c>
      <c r="K1055" s="0" t="n">
        <f aca="false">SUMPRODUCT('FD inverse'!$A$9:$BH$9,'FD mesh'!$B$84:$BI$84,$E1054:$BL1054)+'FD inverse'!$A$9*$C1055/Setup!$B$17+INDEX('FD inverse'!$A$9:$BH$9,1,'FD mesh'!$B$15+1)*Setup!$B$22</f>
        <v>23.4965713795626</v>
      </c>
      <c r="L1055" s="0" t="n">
        <f aca="false">SUMPRODUCT('FD inverse'!$A$10:$BH$10,'FD mesh'!$B$84:$BI$84,$E1054:$BL1054)+'FD inverse'!$A$10*$C1055/Setup!$B$17+INDEX('FD inverse'!$A$10:$BH$10,1,'FD mesh'!$B$15+1)*Setup!$B$22</f>
        <v>23.4108362268485</v>
      </c>
      <c r="M1055" s="0" t="n">
        <f aca="false">SUMPRODUCT('FD inverse'!$A$11:$BH$11,'FD mesh'!$B$84:$BI$84,$E1054:$BL1054)+'FD inverse'!$A$11*$C1055/Setup!$B$17+INDEX('FD inverse'!$A$11:$BH$11,1,'FD mesh'!$B$15+1)*Setup!$B$22</f>
        <v>23.3359365439091</v>
      </c>
      <c r="N1055" s="0" t="n">
        <f aca="false">SUMPRODUCT('FD inverse'!$A$12:$BH$12,'FD mesh'!$B$84:$BI$84,$E1054:$BL1054)+'FD inverse'!$A$12*$C1055/Setup!$B$17+INDEX('FD inverse'!$A$12:$BH$12,1,'FD mesh'!$B$15+1)*Setup!$B$22</f>
        <v>23.2717703521476</v>
      </c>
      <c r="O1055" s="0" t="n">
        <f aca="false">SUMPRODUCT('FD inverse'!$A$13:$BH$13,'FD mesh'!$B$84:$BI$84,$E1054:$BL1054)+'FD inverse'!$A$13*$C1055/Setup!$B$17+INDEX('FD inverse'!$A$13:$BH$13,1,'FD mesh'!$B$15+1)*Setup!$B$22</f>
        <v>23.2182369101825</v>
      </c>
      <c r="P1055" s="0" t="n">
        <f aca="false">SUMPRODUCT('FD inverse'!$A$14:$BH$14,'FD mesh'!$B$84:$BI$84,$E1054:$BL1054)+'FD inverse'!$A$14*$C1055/Setup!$B$17+INDEX('FD inverse'!$A$14:$BH$14,1,'FD mesh'!$B$15+1)*Setup!$B$22</f>
        <v>23.1752444832959</v>
      </c>
      <c r="Q1055" s="0" t="n">
        <f aca="false">SUMPRODUCT('FD inverse'!$A$15:$BH$15,'FD mesh'!$B$84:$BI$84,$E1054:$BL1054)+'FD inverse'!$A$15*$C1055/Setup!$B$17+INDEX('FD inverse'!$A$15:$BH$15,1,'FD mesh'!$B$15+1)*Setup!$B$22</f>
        <v>23.1427163802857</v>
      </c>
      <c r="R1055" s="0" t="n">
        <f aca="false">SUMPRODUCT('FD inverse'!$A$16:$BH$16,'FD mesh'!$B$84:$BI$84,$E1054:$BL1054)+'FD inverse'!$A$16*$C1055/Setup!$B$17+INDEX('FD inverse'!$A$16:$BH$16,1,'FD mesh'!$B$15+1)*Setup!$B$22</f>
        <v>23.1205952748402</v>
      </c>
      <c r="S1055" s="0" t="n">
        <f aca="false">SUMPRODUCT('FD inverse'!$A$17:$BH$17,'FD mesh'!$B$84:$BI$84,$E1054:$BL1054)+'FD inverse'!$A$17*$C1055/Setup!$B$17+INDEX('FD inverse'!$A$17:$BH$17,1,'FD mesh'!$B$15+1)*Setup!$B$22</f>
        <v>22.5764145127536</v>
      </c>
      <c r="T1055" s="0" t="n">
        <f aca="false">SUMPRODUCT('FD inverse'!$A$18:$BH$18,'FD mesh'!$B$84:$BI$84,$E1054:$BL1054)+'FD inverse'!$A$18*$C1055/Setup!$B$17+INDEX('FD inverse'!$A$18:$BH$18,1,'FD mesh'!$B$15+1)*Setup!$B$22</f>
        <v>22.0370254802125</v>
      </c>
      <c r="U1055" s="0" t="n">
        <f aca="false">SUMPRODUCT('FD inverse'!$A$19:$BH$19,'FD mesh'!$B$84:$BI$84,$E1054:$BL1054)+'FD inverse'!$A$19*$C1055/Setup!$B$17+INDEX('FD inverse'!$A$19:$BH$19,1,'FD mesh'!$B$15+1)*Setup!$B$22</f>
        <v>21.5020526669965</v>
      </c>
      <c r="V1055" s="0" t="n">
        <f aca="false">SUMPRODUCT('FD inverse'!$A$20:$BH$20,'FD mesh'!$B$84:$BI$84,$E1054:$BL1054)+'FD inverse'!$A$20*$C1055/Setup!$B$17+INDEX('FD inverse'!$A$20:$BH$20,1,'FD mesh'!$B$15+1)*Setup!$B$22</f>
        <v>20.971127249032</v>
      </c>
      <c r="W1055" s="0" t="n">
        <f aca="false">SUMPRODUCT('FD inverse'!$A$21:$BH$21,'FD mesh'!$B$84:$BI$84,$E1054:$BL1054)+'FD inverse'!$A$21*$C1055/Setup!$B$17+INDEX('FD inverse'!$A$21:$BH$21,1,'FD mesh'!$B$15+1)*Setup!$B$22</f>
        <v>20.4438873059157</v>
      </c>
      <c r="X1055" s="0" t="n">
        <f aca="false">SUMPRODUCT('FD inverse'!$A$22:$BH$22,'FD mesh'!$B$84:$BI$84,$E1054:$BL1054)+'FD inverse'!$A$22*$C1055/Setup!$B$17+INDEX('FD inverse'!$A$22:$BH$22,1,'FD mesh'!$B$15+1)*Setup!$B$22</f>
        <v>19.9199778753189</v>
      </c>
      <c r="Y1055" s="0" t="n">
        <f aca="false">SUMPRODUCT('FD inverse'!$A$23:$BH$23,'FD mesh'!$B$84:$BI$84,$E1054:$BL1054)+'FD inverse'!$A$23*$C1055/Setup!$B$17+INDEX('FD inverse'!$A$23:$BH$23,1,'FD mesh'!$B$15+1)*Setup!$B$22</f>
        <v>19.3990508589989</v>
      </c>
      <c r="Z1055" s="0" t="n">
        <f aca="false">SUMPRODUCT('FD inverse'!$A$24:$BH$24,'FD mesh'!$B$84:$BI$84,$E1054:$BL1054)+'FD inverse'!$A$24*$C1055/Setup!$B$17+INDEX('FD inverse'!$A$24:$BH$24,1,'FD mesh'!$B$15+1)*Setup!$B$22</f>
        <v>18.880764794831</v>
      </c>
      <c r="AA1055" s="0" t="n">
        <f aca="false">SUMPRODUCT('FD inverse'!$A$25:$BH$25,'FD mesh'!$B$84:$BI$84,$E1054:$BL1054)+'FD inverse'!$A$25*$C1055/Setup!$B$17+INDEX('FD inverse'!$A$25:$BH$25,1,'FD mesh'!$B$15+1)*Setup!$B$22</f>
        <v>18.3647845089701</v>
      </c>
      <c r="AB1055" s="0" t="n">
        <f aca="false">SUMPRODUCT('FD inverse'!$A$26:$BH$26,'FD mesh'!$B$84:$BI$84,$E1054:$BL1054)+'FD inverse'!$A$26*$C1055/Setup!$B$17+INDEX('FD inverse'!$A$26:$BH$26,1,'FD mesh'!$B$15+1)*Setup!$B$22</f>
        <v>17.8507806619579</v>
      </c>
      <c r="AC1055" s="0" t="n">
        <f aca="false">SUMPRODUCT('FD inverse'!$A$27:$BH$27,'FD mesh'!$B$84:$BI$84,$E1054:$BL1054)+'FD inverse'!$A$27*$C1055/Setup!$B$17+INDEX('FD inverse'!$A$27:$BH$27,1,'FD mesh'!$B$15+1)*Setup!$B$22</f>
        <v>17.3384292023139</v>
      </c>
      <c r="AD1055" s="0" t="n">
        <f aca="false">SUMPRODUCT('FD inverse'!$A$28:$BH$28,'FD mesh'!$B$84:$BI$84,$E1054:$BL1054)+'FD inverse'!$A$28*$C1055/Setup!$B$17+INDEX('FD inverse'!$A$28:$BH$28,1,'FD mesh'!$B$15+1)*Setup!$B$22</f>
        <v>16.8274107408928</v>
      </c>
      <c r="AE1055" s="0" t="n">
        <f aca="false">SUMPRODUCT('FD inverse'!$A$29:$BH$29,'FD mesh'!$B$84:$BI$84,$E1054:$BL1054)+'FD inverse'!$A$29*$C1055/Setup!$B$17+INDEX('FD inverse'!$A$29:$BH$29,1,'FD mesh'!$B$15+1)*Setup!$B$22</f>
        <v>16.3174098590615</v>
      </c>
      <c r="AF1055" s="0" t="n">
        <f aca="false">SUMPRODUCT('FD inverse'!$A$30:$BH$30,'FD mesh'!$B$84:$BI$84,$E1054:$BL1054)+'FD inverse'!$A$30*$C1055/Setup!$B$17+INDEX('FD inverse'!$A$30:$BH$30,1,'FD mesh'!$B$15+1)*Setup!$B$22</f>
        <v>15.808114363541</v>
      </c>
      <c r="AG1055" s="0" t="n">
        <f aca="false">SUMPRODUCT('FD inverse'!$A$31:$BH$31,'FD mesh'!$B$84:$BI$84,$E1054:$BL1054)+'FD inverse'!$A$31*$C1055/Setup!$B$17+INDEX('FD inverse'!$A$31:$BH$31,1,'FD mesh'!$B$15+1)*Setup!$B$22</f>
        <v>15.2992145005916</v>
      </c>
      <c r="AH1055" s="0" t="n">
        <f aca="false">SUMPRODUCT('FD inverse'!$A$32:$BH$32,'FD mesh'!$B$84:$BI$84,$E1054:$BL1054)+'FD inverse'!$A$32*$C1055/Setup!$B$17+INDEX('FD inverse'!$A$32:$BH$32,1,'FD mesh'!$B$15+1)*Setup!$B$22</f>
        <v>15.2778421078227</v>
      </c>
      <c r="AI1055" s="0" t="n">
        <f aca="false">SUMPRODUCT('FD inverse'!$A$33:$BH$33,'FD mesh'!$B$84:$BI$84,$E1054:$BL1054)+'FD inverse'!$A$33*$C1055/Setup!$B$17+INDEX('FD inverse'!$A$33:$BH$33,1,'FD mesh'!$B$15+1)*Setup!$B$22</f>
        <v>15.2565991042281</v>
      </c>
      <c r="AJ1055" s="0" t="n">
        <f aca="false">SUMPRODUCT('FD inverse'!$A$34:$BH$34,'FD mesh'!$B$84:$BI$84,$E1054:$BL1054)+'FD inverse'!$A$34*$C1055/Setup!$B$17+INDEX('FD inverse'!$A$34:$BH$34,1,'FD mesh'!$B$15+1)*Setup!$B$22</f>
        <v>15.2354665991423</v>
      </c>
      <c r="AK1055" s="0" t="n">
        <f aca="false">SUMPRODUCT('FD inverse'!$A$35:$BH$35,'FD mesh'!$B$84:$BI$84,$E1054:$BL1054)+'FD inverse'!$A$35*$C1055/Setup!$B$17+INDEX('FD inverse'!$A$35:$BH$35,1,'FD mesh'!$B$15+1)*Setup!$B$22</f>
        <v>15.2144278184193</v>
      </c>
      <c r="AL1055" s="0" t="n">
        <f aca="false">SUMPRODUCT('FD inverse'!$A$36:$BH$36,'FD mesh'!$B$84:$BI$84,$E1054:$BL1054)+'FD inverse'!$A$36*$C1055/Setup!$B$17+INDEX('FD inverse'!$A$36:$BH$36,1,'FD mesh'!$B$15+1)*Setup!$B$22</f>
        <v>15.1934679655893</v>
      </c>
      <c r="AM1055" s="0" t="n">
        <f aca="false">SUMPRODUCT('FD inverse'!$A$37:$BH$37,'FD mesh'!$B$84:$BI$84,$E1054:$BL1054)+'FD inverse'!$A$37*$C1055/Setup!$B$17+INDEX('FD inverse'!$A$37:$BH$37,1,'FD mesh'!$B$15+1)*Setup!$B$22</f>
        <v>15.1725740727427</v>
      </c>
      <c r="AN1055" s="0" t="n">
        <f aca="false">SUMPRODUCT('FD inverse'!$A$38:$BH$38,'FD mesh'!$B$84:$BI$84,$E1054:$BL1054)+'FD inverse'!$A$38*$C1055/Setup!$B$17+INDEX('FD inverse'!$A$38:$BH$38,1,'FD mesh'!$B$15+1)*Setup!$B$22</f>
        <v>15.1517348428555</v>
      </c>
      <c r="AO1055" s="0" t="n">
        <f aca="false">SUMPRODUCT('FD inverse'!$A$39:$BH$39,'FD mesh'!$B$84:$BI$84,$E1054:$BL1054)+'FD inverse'!$A$39*$C1055/Setup!$B$17+INDEX('FD inverse'!$A$39:$BH$39,1,'FD mesh'!$B$15+1)*Setup!$B$22</f>
        <v>15.1309404850425</v>
      </c>
      <c r="AP1055" s="0" t="n">
        <f aca="false">SUMPRODUCT('FD inverse'!$A$40:$BH$40,'FD mesh'!$B$84:$BI$84,$E1054:$BL1054)+'FD inverse'!$A$40*$C1055/Setup!$B$17+INDEX('FD inverse'!$A$40:$BH$40,1,'FD mesh'!$B$15+1)*Setup!$B$22</f>
        <v>15.1101825440208</v>
      </c>
      <c r="AQ1055" s="0" t="n">
        <f aca="false">SUMPRODUCT('FD inverse'!$A$41:$BH$41,'FD mesh'!$B$84:$BI$84,$E1054:$BL1054)+'FD inverse'!$A$41*$C1055/Setup!$B$17+INDEX('FD inverse'!$A$41:$BH$41,1,'FD mesh'!$B$15+1)*Setup!$B$22</f>
        <v>15.0894537248753</v>
      </c>
      <c r="AR1055" s="0" t="n">
        <f aca="false">SUMPRODUCT('FD inverse'!$A$42:$BH$42,'FD mesh'!$B$84:$BI$84,$E1054:$BL1054)+'FD inverse'!$A$42*$C1055/Setup!$B$17+INDEX('FD inverse'!$A$42:$BH$42,1,'FD mesh'!$B$15+1)*Setup!$B$22</f>
        <v>15.0687477140577</v>
      </c>
      <c r="AS1055" s="0" t="n">
        <f aca="false">SUMPRODUCT('FD inverse'!$A$43:$BH$43,'FD mesh'!$B$84:$BI$84,$E1054:$BL1054)+'FD inverse'!$A$43*$C1055/Setup!$B$17+INDEX('FD inverse'!$A$43:$BH$43,1,'FD mesh'!$B$15+1)*Setup!$B$22</f>
        <v>0</v>
      </c>
      <c r="AT1055" s="0" t="n">
        <f aca="false">SUMPRODUCT('FD inverse'!$A$44:$BH$44,'FD mesh'!$B$84:$BI$84,$E1054:$BL1054)+'FD inverse'!$A$44*$C1055/Setup!$B$17+INDEX('FD inverse'!$A$44:$BH$44,1,'FD mesh'!$B$15+1)*Setup!$B$22</f>
        <v>0</v>
      </c>
      <c r="AU1055" s="0" t="n">
        <f aca="false">SUMPRODUCT('FD inverse'!$A$45:$BH$45,'FD mesh'!$B$84:$BI$84,$E1054:$BL1054)+'FD inverse'!$A$45*$C1055/Setup!$B$17+INDEX('FD inverse'!$A$45:$BH$45,1,'FD mesh'!$B$15+1)*Setup!$B$22</f>
        <v>0</v>
      </c>
      <c r="AV1055" s="0" t="n">
        <f aca="false">SUMPRODUCT('FD inverse'!$A$46:$BH$46,'FD mesh'!$B$84:$BI$84,$E1054:$BL1054)+'FD inverse'!$A$46*$C1055/Setup!$B$17+INDEX('FD inverse'!$A$46:$BH$46,1,'FD mesh'!$B$15+1)*Setup!$B$22</f>
        <v>0</v>
      </c>
      <c r="AW1055" s="0" t="n">
        <f aca="false">SUMPRODUCT('FD inverse'!$A$47:$BH$47,'FD mesh'!$B$84:$BI$84,$E1054:$BL1054)+'FD inverse'!$A$47*$C1055/Setup!$B$17+INDEX('FD inverse'!$A$47:$BH$47,1,'FD mesh'!$B$15+1)*Setup!$B$22</f>
        <v>0</v>
      </c>
      <c r="AX1055" s="0" t="n">
        <f aca="false">SUMPRODUCT('FD inverse'!$A$48:$BH$48,'FD mesh'!$B$84:$BI$84,$E1054:$BL1054)+'FD inverse'!$A$48*$C1055/Setup!$B$17+INDEX('FD inverse'!$A$48:$BH$48,1,'FD mesh'!$B$15+1)*Setup!$B$22</f>
        <v>0</v>
      </c>
      <c r="AY1055" s="0" t="n">
        <f aca="false">SUMPRODUCT('FD inverse'!$A$49:$BH$49,'FD mesh'!$B$84:$BI$84,$E1054:$BL1054)+'FD inverse'!$A$49*$C1055/Setup!$B$17+INDEX('FD inverse'!$A$49:$BH$49,1,'FD mesh'!$B$15+1)*Setup!$B$22</f>
        <v>0</v>
      </c>
      <c r="AZ1055" s="0" t="n">
        <f aca="false">SUMPRODUCT('FD inverse'!$A$50:$BH$50,'FD mesh'!$B$84:$BI$84,$E1054:$BL1054)+'FD inverse'!$A$50*$C1055/Setup!$B$17+INDEX('FD inverse'!$A$50:$BH$50,1,'FD mesh'!$B$15+1)*Setup!$B$22</f>
        <v>0</v>
      </c>
      <c r="BA1055" s="0" t="n">
        <f aca="false">SUMPRODUCT('FD inverse'!$A$51:$BH$51,'FD mesh'!$B$84:$BI$84,$E1054:$BL1054)+'FD inverse'!$A$51*$C1055/Setup!$B$17+INDEX('FD inverse'!$A$51:$BH$51,1,'FD mesh'!$B$15+1)*Setup!$B$22</f>
        <v>0</v>
      </c>
      <c r="BB1055" s="0" t="n">
        <f aca="false">SUMPRODUCT('FD inverse'!$A$52:$BH$52,'FD mesh'!$B$84:$BI$84,$E1054:$BL1054)+'FD inverse'!$A$52*$C1055/Setup!$B$17+INDEX('FD inverse'!$A$52:$BH$52,1,'FD mesh'!$B$15+1)*Setup!$B$22</f>
        <v>0</v>
      </c>
      <c r="BC1055" s="0" t="n">
        <f aca="false">SUMPRODUCT('FD inverse'!$A$53:$BH$53,'FD mesh'!$B$84:$BI$84,$E1054:$BL1054)+'FD inverse'!$A$53*$C1055/Setup!$B$17+INDEX('FD inverse'!$A$53:$BH$53,1,'FD mesh'!$B$15+1)*Setup!$B$22</f>
        <v>0</v>
      </c>
      <c r="BD1055" s="0" t="n">
        <f aca="false">SUMPRODUCT('FD inverse'!$A$54:$BH$54,'FD mesh'!$B$84:$BI$84,$E1054:$BL1054)+'FD inverse'!$A$54*$C1055/Setup!$B$17+INDEX('FD inverse'!$A$54:$BH$54,1,'FD mesh'!$B$15+1)*Setup!$B$22</f>
        <v>0</v>
      </c>
      <c r="BE1055" s="0" t="n">
        <f aca="false">SUMPRODUCT('FD inverse'!$A$55:$BH$55,'FD mesh'!$B$84:$BI$84,$E1054:$BL1054)+'FD inverse'!$A$55*$C1055/Setup!$B$17+INDEX('FD inverse'!$A$55:$BH$55,1,'FD mesh'!$B$15+1)*Setup!$B$22</f>
        <v>0</v>
      </c>
      <c r="BF1055" s="0" t="n">
        <f aca="false">SUMPRODUCT('FD inverse'!$A$56:$BH$56,'FD mesh'!$B$84:$BI$84,$E1054:$BL1054)+'FD inverse'!$A$56*$C1055/Setup!$B$17+INDEX('FD inverse'!$A$56:$BH$56,1,'FD mesh'!$B$15+1)*Setup!$B$22</f>
        <v>0</v>
      </c>
      <c r="BG1055" s="0" t="n">
        <f aca="false">SUMPRODUCT('FD inverse'!$A$57:$BH$57,'FD mesh'!$B$84:$BI$84,$E1054:$BL1054)+'FD inverse'!$A$57*$C1055/Setup!$B$17+INDEX('FD inverse'!$A$57:$BH$57,1,'FD mesh'!$B$15+1)*Setup!$B$22</f>
        <v>0</v>
      </c>
      <c r="BH1055" s="0" t="n">
        <f aca="false">SUMPRODUCT('FD inverse'!$A$58:$BH$58,'FD mesh'!$B$84:$BI$84,$E1054:$BL1054)+'FD inverse'!$A$58*$C1055/Setup!$B$17+INDEX('FD inverse'!$A$58:$BH$58,1,'FD mesh'!$B$15+1)*Setup!$B$22</f>
        <v>0</v>
      </c>
      <c r="BI1055" s="0" t="n">
        <f aca="false">SUMPRODUCT('FD inverse'!$A$59:$BH$59,'FD mesh'!$B$84:$BI$84,$E1054:$BL1054)+'FD inverse'!$A$59*$C1055/Setup!$B$17+INDEX('FD inverse'!$A$59:$BH$59,1,'FD mesh'!$B$15+1)*Setup!$B$22</f>
        <v>0</v>
      </c>
      <c r="BJ1055" s="0" t="n">
        <f aca="false">SUMPRODUCT('FD inverse'!$A$60:$BH$60,'FD mesh'!$B$84:$BI$84,$E1054:$BL1054)+'FD inverse'!$A$60*$C1055/Setup!$B$17+INDEX('FD inverse'!$A$60:$BH$60,1,'FD mesh'!$B$15+1)*Setup!$B$22</f>
        <v>0</v>
      </c>
      <c r="BK1055" s="0" t="n">
        <f aca="false">SUMPRODUCT('FD inverse'!$A$61:$BH$61,'FD mesh'!$B$84:$BI$84,$E1054:$BL1054)+'FD inverse'!$A$61*$C1055/Setup!$B$17+INDEX('FD inverse'!$A$61:$BH$61,1,'FD mesh'!$B$15+1)*Setup!$B$22</f>
        <v>0</v>
      </c>
      <c r="BL1055" s="0" t="n">
        <f aca="false">SUMPRODUCT('FD inverse'!$A$62:$BH$62,'FD mesh'!$B$84:$BI$84,$E1054:$BL1054)+'FD inverse'!$A$62*$C1055/Setup!$B$17+INDEX('FD inverse'!$A$62:$BH$62,1,'FD mesh'!$B$15+1)*Setup!$B$22</f>
        <v>0</v>
      </c>
    </row>
    <row r="1056" customFormat="false" ht="15" hidden="false" customHeight="false" outlineLevel="0" collapsed="false">
      <c r="A1056" s="0" t="n">
        <v>1051</v>
      </c>
      <c r="B1056" s="0" t="n">
        <f aca="false">A1056*Setup!$B$11/3600</f>
        <v>87.5833333333333</v>
      </c>
      <c r="C1056" s="0" t="n">
        <f aca="false">Setup!$B$7+Setup!$B$8*COS(2*PI()*(B1056-Setup!$B$9)/24)</f>
        <v>27.9762253528893</v>
      </c>
      <c r="D1056" s="0" t="n">
        <f aca="false">(C1056-E1056)/Setup!$B$17</f>
        <v>14.5080594411561</v>
      </c>
      <c r="E1056" s="0" t="n">
        <f aca="false">SUMPRODUCT('FD inverse'!$A$3:$BH$3,'FD mesh'!$B$84:$BI$84,$E1055:$BL1055)+'FD inverse'!$A$3*$C1056/Setup!$B$17+INDEX('FD inverse'!$A$3:$BH$3,1,'FD mesh'!$B$15+1)*Setup!$B$22</f>
        <v>26.090177625539</v>
      </c>
      <c r="F1056" s="0" t="n">
        <f aca="false">SUMPRODUCT('FD inverse'!$A$4:$BH$4,'FD mesh'!$B$84:$BI$84,$E1055:$BL1055)+'FD inverse'!$A$4*$C1056/Setup!$B$17+INDEX('FD inverse'!$A$4:$BH$4,1,'FD mesh'!$B$15+1)*Setup!$B$22</f>
        <v>25.6617968433532</v>
      </c>
      <c r="G1056" s="0" t="n">
        <f aca="false">SUMPRODUCT('FD inverse'!$A$5:$BH$5,'FD mesh'!$B$84:$BI$84,$E1055:$BL1055)+'FD inverse'!$A$5*$C1056/Setup!$B$17+INDEX('FD inverse'!$A$5:$BH$5,1,'FD mesh'!$B$15+1)*Setup!$B$22</f>
        <v>25.2406465287327</v>
      </c>
      <c r="H1056" s="0" t="n">
        <f aca="false">SUMPRODUCT('FD inverse'!$A$6:$BH$6,'FD mesh'!$B$84:$BI$84,$E1055:$BL1055)+'FD inverse'!$A$6*$C1056/Setup!$B$17+INDEX('FD inverse'!$A$6:$BH$6,1,'FD mesh'!$B$15+1)*Setup!$B$22</f>
        <v>23.8381327169694</v>
      </c>
      <c r="I1056" s="0" t="n">
        <f aca="false">SUMPRODUCT('FD inverse'!$A$7:$BH$7,'FD mesh'!$B$84:$BI$84,$E1055:$BL1055)+'FD inverse'!$A$7*$C1056/Setup!$B$17+INDEX('FD inverse'!$A$7:$BH$7,1,'FD mesh'!$B$15+1)*Setup!$B$22</f>
        <v>23.7194787168626</v>
      </c>
      <c r="J1056" s="0" t="n">
        <f aca="false">SUMPRODUCT('FD inverse'!$A$8:$BH$8,'FD mesh'!$B$84:$BI$84,$E1055:$BL1055)+'FD inverse'!$A$8*$C1056/Setup!$B$17+INDEX('FD inverse'!$A$8:$BH$8,1,'FD mesh'!$B$15+1)*Setup!$B$22</f>
        <v>23.6117836672629</v>
      </c>
      <c r="K1056" s="0" t="n">
        <f aca="false">SUMPRODUCT('FD inverse'!$A$9:$BH$9,'FD mesh'!$B$84:$BI$84,$E1055:$BL1055)+'FD inverse'!$A$9*$C1056/Setup!$B$17+INDEX('FD inverse'!$A$9:$BH$9,1,'FD mesh'!$B$15+1)*Setup!$B$22</f>
        <v>23.5150313731895</v>
      </c>
      <c r="L1056" s="0" t="n">
        <f aca="false">SUMPRODUCT('FD inverse'!$A$10:$BH$10,'FD mesh'!$B$84:$BI$84,$E1055:$BL1055)+'FD inverse'!$A$10*$C1056/Setup!$B$17+INDEX('FD inverse'!$A$10:$BH$10,1,'FD mesh'!$B$15+1)*Setup!$B$22</f>
        <v>23.4291699308135</v>
      </c>
      <c r="M1056" s="0" t="n">
        <f aca="false">SUMPRODUCT('FD inverse'!$A$11:$BH$11,'FD mesh'!$B$84:$BI$84,$E1055:$BL1055)+'FD inverse'!$A$11*$C1056/Setup!$B$17+INDEX('FD inverse'!$A$11:$BH$11,1,'FD mesh'!$B$15+1)*Setup!$B$22</f>
        <v>23.3541248329596</v>
      </c>
      <c r="N1056" s="0" t="n">
        <f aca="false">SUMPRODUCT('FD inverse'!$A$12:$BH$12,'FD mesh'!$B$84:$BI$84,$E1055:$BL1055)+'FD inverse'!$A$12*$C1056/Setup!$B$17+INDEX('FD inverse'!$A$12:$BH$12,1,'FD mesh'!$B$15+1)*Setup!$B$22</f>
        <v>23.2898102891178</v>
      </c>
      <c r="O1056" s="0" t="n">
        <f aca="false">SUMPRODUCT('FD inverse'!$A$13:$BH$13,'FD mesh'!$B$84:$BI$84,$E1055:$BL1055)+'FD inverse'!$A$13*$C1056/Setup!$B$17+INDEX('FD inverse'!$A$13:$BH$13,1,'FD mesh'!$B$15+1)*Setup!$B$22</f>
        <v>23.236138775937</v>
      </c>
      <c r="P1056" s="0" t="n">
        <f aca="false">SUMPRODUCT('FD inverse'!$A$14:$BH$14,'FD mesh'!$B$84:$BI$84,$E1055:$BL1055)+'FD inverse'!$A$14*$C1056/Setup!$B$17+INDEX('FD inverse'!$A$14:$BH$14,1,'FD mesh'!$B$15+1)*Setup!$B$22</f>
        <v>23.1930288354726</v>
      </c>
      <c r="Q1056" s="0" t="n">
        <f aca="false">SUMPRODUCT('FD inverse'!$A$15:$BH$15,'FD mesh'!$B$84:$BI$84,$E1055:$BL1055)+'FD inverse'!$A$15*$C1056/Setup!$B$17+INDEX('FD inverse'!$A$15:$BH$15,1,'FD mesh'!$B$15+1)*Setup!$B$22</f>
        <v>23.1604111381803</v>
      </c>
      <c r="R1056" s="0" t="n">
        <f aca="false">SUMPRODUCT('FD inverse'!$A$16:$BH$16,'FD mesh'!$B$84:$BI$84,$E1055:$BL1055)+'FD inverse'!$A$16*$C1056/Setup!$B$17+INDEX('FD inverse'!$A$16:$BH$16,1,'FD mesh'!$B$15+1)*Setup!$B$22</f>
        <v>23.1382328260766</v>
      </c>
      <c r="S1056" s="0" t="n">
        <f aca="false">SUMPRODUCT('FD inverse'!$A$17:$BH$17,'FD mesh'!$B$84:$BI$84,$E1055:$BL1055)+'FD inverse'!$A$17*$C1056/Setup!$B$17+INDEX('FD inverse'!$A$17:$BH$17,1,'FD mesh'!$B$15+1)*Setup!$B$22</f>
        <v>22.5927620962817</v>
      </c>
      <c r="T1056" s="0" t="n">
        <f aca="false">SUMPRODUCT('FD inverse'!$A$18:$BH$18,'FD mesh'!$B$84:$BI$84,$E1055:$BL1055)+'FD inverse'!$A$18*$C1056/Setup!$B$17+INDEX('FD inverse'!$A$18:$BH$18,1,'FD mesh'!$B$15+1)*Setup!$B$22</f>
        <v>22.0521022267821</v>
      </c>
      <c r="U1056" s="0" t="n">
        <f aca="false">SUMPRODUCT('FD inverse'!$A$19:$BH$19,'FD mesh'!$B$84:$BI$84,$E1055:$BL1055)+'FD inverse'!$A$19*$C1056/Setup!$B$17+INDEX('FD inverse'!$A$19:$BH$19,1,'FD mesh'!$B$15+1)*Setup!$B$22</f>
        <v>21.515879228416</v>
      </c>
      <c r="V1056" s="0" t="n">
        <f aca="false">SUMPRODUCT('FD inverse'!$A$20:$BH$20,'FD mesh'!$B$84:$BI$84,$E1055:$BL1055)+'FD inverse'!$A$20*$C1056/Setup!$B$17+INDEX('FD inverse'!$A$20:$BH$20,1,'FD mesh'!$B$15+1)*Setup!$B$22</f>
        <v>20.9837251895532</v>
      </c>
      <c r="W1056" s="0" t="n">
        <f aca="false">SUMPRODUCT('FD inverse'!$A$21:$BH$21,'FD mesh'!$B$84:$BI$84,$E1055:$BL1055)+'FD inverse'!$A$21*$C1056/Setup!$B$17+INDEX('FD inverse'!$A$21:$BH$21,1,'FD mesh'!$B$15+1)*Setup!$B$22</f>
        <v>20.4552785446153</v>
      </c>
      <c r="X1056" s="0" t="n">
        <f aca="false">SUMPRODUCT('FD inverse'!$A$22:$BH$22,'FD mesh'!$B$84:$BI$84,$E1055:$BL1055)+'FD inverse'!$A$22*$C1056/Setup!$B$17+INDEX('FD inverse'!$A$22:$BH$22,1,'FD mesh'!$B$15+1)*Setup!$B$22</f>
        <v>19.9301841784947</v>
      </c>
      <c r="Y1056" s="0" t="n">
        <f aca="false">SUMPRODUCT('FD inverse'!$A$23:$BH$23,'FD mesh'!$B$84:$BI$84,$E1055:$BL1055)+'FD inverse'!$A$23*$C1056/Setup!$B$17+INDEX('FD inverse'!$A$23:$BH$23,1,'FD mesh'!$B$15+1)*Setup!$B$22</f>
        <v>19.4080933815943</v>
      </c>
      <c r="Z1056" s="0" t="n">
        <f aca="false">SUMPRODUCT('FD inverse'!$A$24:$BH$24,'FD mesh'!$B$84:$BI$84,$E1055:$BL1055)+'FD inverse'!$A$24*$C1056/Setup!$B$17+INDEX('FD inverse'!$A$24:$BH$24,1,'FD mesh'!$B$15+1)*Setup!$B$22</f>
        <v>18.888663669915</v>
      </c>
      <c r="AA1056" s="0" t="n">
        <f aca="false">SUMPRODUCT('FD inverse'!$A$25:$BH$25,'FD mesh'!$B$84:$BI$84,$E1055:$BL1055)+'FD inverse'!$A$25*$C1056/Setup!$B$17+INDEX('FD inverse'!$A$25:$BH$25,1,'FD mesh'!$B$15+1)*Setup!$B$22</f>
        <v>18.3715584843318</v>
      </c>
      <c r="AB1056" s="0" t="n">
        <f aca="false">SUMPRODUCT('FD inverse'!$A$26:$BH$26,'FD mesh'!$B$84:$BI$84,$E1055:$BL1055)+'FD inverse'!$A$26*$C1056/Setup!$B$17+INDEX('FD inverse'!$A$26:$BH$26,1,'FD mesh'!$B$15+1)*Setup!$B$22</f>
        <v>17.8564467829265</v>
      </c>
      <c r="AC1056" s="0" t="n">
        <f aca="false">SUMPRODUCT('FD inverse'!$A$27:$BH$27,'FD mesh'!$B$84:$BI$84,$E1055:$BL1055)+'FD inverse'!$A$27*$C1056/Setup!$B$17+INDEX('FD inverse'!$A$27:$BH$27,1,'FD mesh'!$B$15+1)*Setup!$B$22</f>
        <v>17.3430025399776</v>
      </c>
      <c r="AD1056" s="0" t="n">
        <f aca="false">SUMPRODUCT('FD inverse'!$A$28:$BH$28,'FD mesh'!$B$84:$BI$84,$E1055:$BL1055)+'FD inverse'!$A$28*$C1056/Setup!$B$17+INDEX('FD inverse'!$A$28:$BH$28,1,'FD mesh'!$B$15+1)*Setup!$B$22</f>
        <v>16.8309041649698</v>
      </c>
      <c r="AE1056" s="0" t="n">
        <f aca="false">SUMPRODUCT('FD inverse'!$A$29:$BH$29,'FD mesh'!$B$84:$BI$84,$E1055:$BL1055)+'FD inverse'!$A$29*$C1056/Setup!$B$17+INDEX('FD inverse'!$A$29:$BH$29,1,'FD mesh'!$B$15+1)*Setup!$B$22</f>
        <v>16.3198338547617</v>
      </c>
      <c r="AF1056" s="0" t="n">
        <f aca="false">SUMPRODUCT('FD inverse'!$A$30:$BH$30,'FD mesh'!$B$84:$BI$84,$E1055:$BL1055)+'FD inverse'!$A$30*$C1056/Setup!$B$17+INDEX('FD inverse'!$A$30:$BH$30,1,'FD mesh'!$B$15+1)*Setup!$B$22</f>
        <v>15.8094768918597</v>
      </c>
      <c r="AG1056" s="0" t="n">
        <f aca="false">SUMPRODUCT('FD inverse'!$A$31:$BH$31,'FD mesh'!$B$84:$BI$84,$E1055:$BL1055)+'FD inverse'!$A$31*$C1056/Setup!$B$17+INDEX('FD inverse'!$A$31:$BH$31,1,'FD mesh'!$B$15+1)*Setup!$B$22</f>
        <v>15.2995209015773</v>
      </c>
      <c r="AH1056" s="0" t="n">
        <f aca="false">SUMPRODUCT('FD inverse'!$A$32:$BH$32,'FD mesh'!$B$84:$BI$84,$E1055:$BL1055)+'FD inverse'!$A$32*$C1056/Setup!$B$17+INDEX('FD inverse'!$A$32:$BH$32,1,'FD mesh'!$B$15+1)*Setup!$B$22</f>
        <v>15.2781063426468</v>
      </c>
      <c r="AI1056" s="0" t="n">
        <f aca="false">SUMPRODUCT('FD inverse'!$A$33:$BH$33,'FD mesh'!$B$84:$BI$84,$E1055:$BL1055)+'FD inverse'!$A$33*$C1056/Setup!$B$17+INDEX('FD inverse'!$A$33:$BH$33,1,'FD mesh'!$B$15+1)*Setup!$B$22</f>
        <v>15.2568255454705</v>
      </c>
      <c r="AJ1056" s="0" t="n">
        <f aca="false">SUMPRODUCT('FD inverse'!$A$34:$BH$34,'FD mesh'!$B$84:$BI$84,$E1055:$BL1055)+'FD inverse'!$A$34*$C1056/Setup!$B$17+INDEX('FD inverse'!$A$34:$BH$34,1,'FD mesh'!$B$15+1)*Setup!$B$22</f>
        <v>15.2356593780667</v>
      </c>
      <c r="AK1056" s="0" t="n">
        <f aca="false">SUMPRODUCT('FD inverse'!$A$35:$BH$35,'FD mesh'!$B$84:$BI$84,$E1055:$BL1055)+'FD inverse'!$A$35*$C1056/Setup!$B$17+INDEX('FD inverse'!$A$35:$BH$35,1,'FD mesh'!$B$15+1)*Setup!$B$22</f>
        <v>15.2145907997948</v>
      </c>
      <c r="AL1056" s="0" t="n">
        <f aca="false">SUMPRODUCT('FD inverse'!$A$36:$BH$36,'FD mesh'!$B$84:$BI$84,$E1055:$BL1055)+'FD inverse'!$A$36*$C1056/Setup!$B$17+INDEX('FD inverse'!$A$36:$BH$36,1,'FD mesh'!$B$15+1)*Setup!$B$22</f>
        <v>15.1936047264491</v>
      </c>
      <c r="AM1056" s="0" t="n">
        <f aca="false">SUMPRODUCT('FD inverse'!$A$37:$BH$37,'FD mesh'!$B$84:$BI$84,$E1055:$BL1055)+'FD inverse'!$A$37*$C1056/Setup!$B$17+INDEX('FD inverse'!$A$37:$BH$37,1,'FD mesh'!$B$15+1)*Setup!$B$22</f>
        <v>15.1726878846008</v>
      </c>
      <c r="AN1056" s="0" t="n">
        <f aca="false">SUMPRODUCT('FD inverse'!$A$38:$BH$38,'FD mesh'!$B$84:$BI$84,$E1055:$BL1055)+'FD inverse'!$A$38*$C1056/Setup!$B$17+INDEX('FD inverse'!$A$38:$BH$38,1,'FD mesh'!$B$15+1)*Setup!$B$22</f>
        <v>15.1518286569365</v>
      </c>
      <c r="AO1056" s="0" t="n">
        <f aca="false">SUMPRODUCT('FD inverse'!$A$39:$BH$39,'FD mesh'!$B$84:$BI$84,$E1055:$BL1055)+'FD inverse'!$A$39*$C1056/Setup!$B$17+INDEX('FD inverse'!$A$39:$BH$39,1,'FD mesh'!$B$15+1)*Setup!$B$22</f>
        <v>15.1310169201209</v>
      </c>
      <c r="AP1056" s="0" t="n">
        <f aca="false">SUMPRODUCT('FD inverse'!$A$40:$BH$40,'FD mesh'!$B$84:$BI$84,$E1055:$BL1055)+'FD inverse'!$A$40*$C1056/Setup!$B$17+INDEX('FD inverse'!$A$40:$BH$40,1,'FD mesh'!$B$15+1)*Setup!$B$22</f>
        <v>15.1102438765025</v>
      </c>
      <c r="AQ1056" s="0" t="n">
        <f aca="false">SUMPRODUCT('FD inverse'!$A$41:$BH$41,'FD mesh'!$B$84:$BI$84,$E1055:$BL1055)+'FD inverse'!$A$41*$C1056/Setup!$B$17+INDEX('FD inverse'!$A$41:$BH$41,1,'FD mesh'!$B$15+1)*Setup!$B$22</f>
        <v>15.0895018807991</v>
      </c>
      <c r="AR1056" s="0" t="n">
        <f aca="false">SUMPRODUCT('FD inverse'!$A$42:$BH$42,'FD mesh'!$B$84:$BI$84,$E1055:$BL1055)+'FD inverse'!$A$42*$C1056/Setup!$B$17+INDEX('FD inverse'!$A$42:$BH$42,1,'FD mesh'!$B$15+1)*Setup!$B$22</f>
        <v>15.0687842627336</v>
      </c>
      <c r="AS1056" s="0" t="n">
        <f aca="false">SUMPRODUCT('FD inverse'!$A$43:$BH$43,'FD mesh'!$B$84:$BI$84,$E1055:$BL1055)+'FD inverse'!$A$43*$C1056/Setup!$B$17+INDEX('FD inverse'!$A$43:$BH$43,1,'FD mesh'!$B$15+1)*Setup!$B$22</f>
        <v>0</v>
      </c>
      <c r="AT1056" s="0" t="n">
        <f aca="false">SUMPRODUCT('FD inverse'!$A$44:$BH$44,'FD mesh'!$B$84:$BI$84,$E1055:$BL1055)+'FD inverse'!$A$44*$C1056/Setup!$B$17+INDEX('FD inverse'!$A$44:$BH$44,1,'FD mesh'!$B$15+1)*Setup!$B$22</f>
        <v>0</v>
      </c>
      <c r="AU1056" s="0" t="n">
        <f aca="false">SUMPRODUCT('FD inverse'!$A$45:$BH$45,'FD mesh'!$B$84:$BI$84,$E1055:$BL1055)+'FD inverse'!$A$45*$C1056/Setup!$B$17+INDEX('FD inverse'!$A$45:$BH$45,1,'FD mesh'!$B$15+1)*Setup!$B$22</f>
        <v>0</v>
      </c>
      <c r="AV1056" s="0" t="n">
        <f aca="false">SUMPRODUCT('FD inverse'!$A$46:$BH$46,'FD mesh'!$B$84:$BI$84,$E1055:$BL1055)+'FD inverse'!$A$46*$C1056/Setup!$B$17+INDEX('FD inverse'!$A$46:$BH$46,1,'FD mesh'!$B$15+1)*Setup!$B$22</f>
        <v>0</v>
      </c>
      <c r="AW1056" s="0" t="n">
        <f aca="false">SUMPRODUCT('FD inverse'!$A$47:$BH$47,'FD mesh'!$B$84:$BI$84,$E1055:$BL1055)+'FD inverse'!$A$47*$C1056/Setup!$B$17+INDEX('FD inverse'!$A$47:$BH$47,1,'FD mesh'!$B$15+1)*Setup!$B$22</f>
        <v>0</v>
      </c>
      <c r="AX1056" s="0" t="n">
        <f aca="false">SUMPRODUCT('FD inverse'!$A$48:$BH$48,'FD mesh'!$B$84:$BI$84,$E1055:$BL1055)+'FD inverse'!$A$48*$C1056/Setup!$B$17+INDEX('FD inverse'!$A$48:$BH$48,1,'FD mesh'!$B$15+1)*Setup!$B$22</f>
        <v>0</v>
      </c>
      <c r="AY1056" s="0" t="n">
        <f aca="false">SUMPRODUCT('FD inverse'!$A$49:$BH$49,'FD mesh'!$B$84:$BI$84,$E1055:$BL1055)+'FD inverse'!$A$49*$C1056/Setup!$B$17+INDEX('FD inverse'!$A$49:$BH$49,1,'FD mesh'!$B$15+1)*Setup!$B$22</f>
        <v>0</v>
      </c>
      <c r="AZ1056" s="0" t="n">
        <f aca="false">SUMPRODUCT('FD inverse'!$A$50:$BH$50,'FD mesh'!$B$84:$BI$84,$E1055:$BL1055)+'FD inverse'!$A$50*$C1056/Setup!$B$17+INDEX('FD inverse'!$A$50:$BH$50,1,'FD mesh'!$B$15+1)*Setup!$B$22</f>
        <v>0</v>
      </c>
      <c r="BA1056" s="0" t="n">
        <f aca="false">SUMPRODUCT('FD inverse'!$A$51:$BH$51,'FD mesh'!$B$84:$BI$84,$E1055:$BL1055)+'FD inverse'!$A$51*$C1056/Setup!$B$17+INDEX('FD inverse'!$A$51:$BH$51,1,'FD mesh'!$B$15+1)*Setup!$B$22</f>
        <v>0</v>
      </c>
      <c r="BB1056" s="0" t="n">
        <f aca="false">SUMPRODUCT('FD inverse'!$A$52:$BH$52,'FD mesh'!$B$84:$BI$84,$E1055:$BL1055)+'FD inverse'!$A$52*$C1056/Setup!$B$17+INDEX('FD inverse'!$A$52:$BH$52,1,'FD mesh'!$B$15+1)*Setup!$B$22</f>
        <v>0</v>
      </c>
      <c r="BC1056" s="0" t="n">
        <f aca="false">SUMPRODUCT('FD inverse'!$A$53:$BH$53,'FD mesh'!$B$84:$BI$84,$E1055:$BL1055)+'FD inverse'!$A$53*$C1056/Setup!$B$17+INDEX('FD inverse'!$A$53:$BH$53,1,'FD mesh'!$B$15+1)*Setup!$B$22</f>
        <v>0</v>
      </c>
      <c r="BD1056" s="0" t="n">
        <f aca="false">SUMPRODUCT('FD inverse'!$A$54:$BH$54,'FD mesh'!$B$84:$BI$84,$E1055:$BL1055)+'FD inverse'!$A$54*$C1056/Setup!$B$17+INDEX('FD inverse'!$A$54:$BH$54,1,'FD mesh'!$B$15+1)*Setup!$B$22</f>
        <v>0</v>
      </c>
      <c r="BE1056" s="0" t="n">
        <f aca="false">SUMPRODUCT('FD inverse'!$A$55:$BH$55,'FD mesh'!$B$84:$BI$84,$E1055:$BL1055)+'FD inverse'!$A$55*$C1056/Setup!$B$17+INDEX('FD inverse'!$A$55:$BH$55,1,'FD mesh'!$B$15+1)*Setup!$B$22</f>
        <v>0</v>
      </c>
      <c r="BF1056" s="0" t="n">
        <f aca="false">SUMPRODUCT('FD inverse'!$A$56:$BH$56,'FD mesh'!$B$84:$BI$84,$E1055:$BL1055)+'FD inverse'!$A$56*$C1056/Setup!$B$17+INDEX('FD inverse'!$A$56:$BH$56,1,'FD mesh'!$B$15+1)*Setup!$B$22</f>
        <v>0</v>
      </c>
      <c r="BG1056" s="0" t="n">
        <f aca="false">SUMPRODUCT('FD inverse'!$A$57:$BH$57,'FD mesh'!$B$84:$BI$84,$E1055:$BL1055)+'FD inverse'!$A$57*$C1056/Setup!$B$17+INDEX('FD inverse'!$A$57:$BH$57,1,'FD mesh'!$B$15+1)*Setup!$B$22</f>
        <v>0</v>
      </c>
      <c r="BH1056" s="0" t="n">
        <f aca="false">SUMPRODUCT('FD inverse'!$A$58:$BH$58,'FD mesh'!$B$84:$BI$84,$E1055:$BL1055)+'FD inverse'!$A$58*$C1056/Setup!$B$17+INDEX('FD inverse'!$A$58:$BH$58,1,'FD mesh'!$B$15+1)*Setup!$B$22</f>
        <v>0</v>
      </c>
      <c r="BI1056" s="0" t="n">
        <f aca="false">SUMPRODUCT('FD inverse'!$A$59:$BH$59,'FD mesh'!$B$84:$BI$84,$E1055:$BL1055)+'FD inverse'!$A$59*$C1056/Setup!$B$17+INDEX('FD inverse'!$A$59:$BH$59,1,'FD mesh'!$B$15+1)*Setup!$B$22</f>
        <v>0</v>
      </c>
      <c r="BJ1056" s="0" t="n">
        <f aca="false">SUMPRODUCT('FD inverse'!$A$60:$BH$60,'FD mesh'!$B$84:$BI$84,$E1055:$BL1055)+'FD inverse'!$A$60*$C1056/Setup!$B$17+INDEX('FD inverse'!$A$60:$BH$60,1,'FD mesh'!$B$15+1)*Setup!$B$22</f>
        <v>0</v>
      </c>
      <c r="BK1056" s="0" t="n">
        <f aca="false">SUMPRODUCT('FD inverse'!$A$61:$BH$61,'FD mesh'!$B$84:$BI$84,$E1055:$BL1055)+'FD inverse'!$A$61*$C1056/Setup!$B$17+INDEX('FD inverse'!$A$61:$BH$61,1,'FD mesh'!$B$15+1)*Setup!$B$22</f>
        <v>0</v>
      </c>
      <c r="BL1056" s="0" t="n">
        <f aca="false">SUMPRODUCT('FD inverse'!$A$62:$BH$62,'FD mesh'!$B$84:$BI$84,$E1055:$BL1055)+'FD inverse'!$A$62*$C1056/Setup!$B$17+INDEX('FD inverse'!$A$62:$BH$62,1,'FD mesh'!$B$15+1)*Setup!$B$22</f>
        <v>0</v>
      </c>
    </row>
    <row r="1057" customFormat="false" ht="15" hidden="false" customHeight="false" outlineLevel="0" collapsed="false">
      <c r="A1057" s="0" t="n">
        <v>1052</v>
      </c>
      <c r="B1057" s="0" t="n">
        <f aca="false">A1057*Setup!$B$11/3600</f>
        <v>87.6666666666667</v>
      </c>
      <c r="C1057" s="0" t="n">
        <f aca="false">Setup!$B$7+Setup!$B$8*COS(2*PI()*(B1057-Setup!$B$9)/24)</f>
        <v>27.984778792367</v>
      </c>
      <c r="D1057" s="0" t="n">
        <f aca="false">(C1057-E1057)/Setup!$B$17</f>
        <v>14.461718072766</v>
      </c>
      <c r="E1057" s="0" t="n">
        <f aca="false">SUMPRODUCT('FD inverse'!$A$3:$BH$3,'FD mesh'!$B$84:$BI$84,$E1056:$BL1056)+'FD inverse'!$A$3*$C1057/Setup!$B$17+INDEX('FD inverse'!$A$3:$BH$3,1,'FD mesh'!$B$15+1)*Setup!$B$22</f>
        <v>26.1047554429074</v>
      </c>
      <c r="F1057" s="0" t="n">
        <f aca="false">SUMPRODUCT('FD inverse'!$A$4:$BH$4,'FD mesh'!$B$84:$BI$84,$E1056:$BL1056)+'FD inverse'!$A$4*$C1057/Setup!$B$17+INDEX('FD inverse'!$A$4:$BH$4,1,'FD mesh'!$B$15+1)*Setup!$B$22</f>
        <v>25.6775107557709</v>
      </c>
      <c r="G1057" s="0" t="n">
        <f aca="false">SUMPRODUCT('FD inverse'!$A$5:$BH$5,'FD mesh'!$B$84:$BI$84,$E1056:$BL1056)+'FD inverse'!$A$5*$C1057/Setup!$B$17+INDEX('FD inverse'!$A$5:$BH$5,1,'FD mesh'!$B$15+1)*Setup!$B$22</f>
        <v>25.2570863431211</v>
      </c>
      <c r="H1057" s="0" t="n">
        <f aca="false">SUMPRODUCT('FD inverse'!$A$6:$BH$6,'FD mesh'!$B$84:$BI$84,$E1056:$BL1056)+'FD inverse'!$A$6*$C1057/Setup!$B$17+INDEX('FD inverse'!$A$6:$BH$6,1,'FD mesh'!$B$15+1)*Setup!$B$22</f>
        <v>23.8564476812763</v>
      </c>
      <c r="I1057" s="0" t="n">
        <f aca="false">SUMPRODUCT('FD inverse'!$A$7:$BH$7,'FD mesh'!$B$84:$BI$84,$E1056:$BL1056)+'FD inverse'!$A$7*$C1057/Setup!$B$17+INDEX('FD inverse'!$A$7:$BH$7,1,'FD mesh'!$B$15+1)*Setup!$B$22</f>
        <v>23.7379000015575</v>
      </c>
      <c r="J1057" s="0" t="n">
        <f aca="false">SUMPRODUCT('FD inverse'!$A$8:$BH$8,'FD mesh'!$B$84:$BI$84,$E1056:$BL1056)+'FD inverse'!$A$8*$C1057/Setup!$B$17+INDEX('FD inverse'!$A$8:$BH$8,1,'FD mesh'!$B$15+1)*Setup!$B$22</f>
        <v>23.6302203364081</v>
      </c>
      <c r="K1057" s="0" t="n">
        <f aca="false">SUMPRODUCT('FD inverse'!$A$9:$BH$9,'FD mesh'!$B$84:$BI$84,$E1056:$BL1056)+'FD inverse'!$A$9*$C1057/Setup!$B$17+INDEX('FD inverse'!$A$9:$BH$9,1,'FD mesh'!$B$15+1)*Setup!$B$22</f>
        <v>23.5334177621997</v>
      </c>
      <c r="L1057" s="0" t="n">
        <f aca="false">SUMPRODUCT('FD inverse'!$A$10:$BH$10,'FD mesh'!$B$84:$BI$84,$E1056:$BL1056)+'FD inverse'!$A$10*$C1057/Setup!$B$17+INDEX('FD inverse'!$A$10:$BH$10,1,'FD mesh'!$B$15+1)*Setup!$B$22</f>
        <v>23.447462615136</v>
      </c>
      <c r="M1057" s="0" t="n">
        <f aca="false">SUMPRODUCT('FD inverse'!$A$11:$BH$11,'FD mesh'!$B$84:$BI$84,$E1056:$BL1056)+'FD inverse'!$A$11*$C1057/Setup!$B$17+INDEX('FD inverse'!$A$11:$BH$11,1,'FD mesh'!$B$15+1)*Setup!$B$22</f>
        <v>23.3722996122154</v>
      </c>
      <c r="N1057" s="0" t="n">
        <f aca="false">SUMPRODUCT('FD inverse'!$A$12:$BH$12,'FD mesh'!$B$84:$BI$84,$E1056:$BL1056)+'FD inverse'!$A$12*$C1057/Setup!$B$17+INDEX('FD inverse'!$A$12:$BH$12,1,'FD mesh'!$B$15+1)*Setup!$B$22</f>
        <v>23.3078591929266</v>
      </c>
      <c r="O1057" s="0" t="n">
        <f aca="false">SUMPRODUCT('FD inverse'!$A$13:$BH$13,'FD mesh'!$B$84:$BI$84,$E1056:$BL1056)+'FD inverse'!$A$13*$C1057/Setup!$B$17+INDEX('FD inverse'!$A$13:$BH$13,1,'FD mesh'!$B$15+1)*Setup!$B$22</f>
        <v>23.254067094469</v>
      </c>
      <c r="P1057" s="0" t="n">
        <f aca="false">SUMPRODUCT('FD inverse'!$A$14:$BH$14,'FD mesh'!$B$84:$BI$84,$E1056:$BL1056)+'FD inverse'!$A$14*$C1057/Setup!$B$17+INDEX('FD inverse'!$A$14:$BH$14,1,'FD mesh'!$B$15+1)*Setup!$B$22</f>
        <v>23.2108521750863</v>
      </c>
      <c r="Q1057" s="0" t="n">
        <f aca="false">SUMPRODUCT('FD inverse'!$A$15:$BH$15,'FD mesh'!$B$84:$BI$84,$E1056:$BL1056)+'FD inverse'!$A$15*$C1057/Setup!$B$17+INDEX('FD inverse'!$A$15:$BH$15,1,'FD mesh'!$B$15+1)*Setup!$B$22</f>
        <v>23.1781525003133</v>
      </c>
      <c r="R1057" s="0" t="n">
        <f aca="false">SUMPRODUCT('FD inverse'!$A$16:$BH$16,'FD mesh'!$B$84:$BI$84,$E1056:$BL1056)+'FD inverse'!$A$16*$C1057/Setup!$B$17+INDEX('FD inverse'!$A$16:$BH$16,1,'FD mesh'!$B$15+1)*Setup!$B$22</f>
        <v>23.1559197058549</v>
      </c>
      <c r="S1057" s="0" t="n">
        <f aca="false">SUMPRODUCT('FD inverse'!$A$17:$BH$17,'FD mesh'!$B$84:$BI$84,$E1056:$BL1056)+'FD inverse'!$A$17*$C1057/Setup!$B$17+INDEX('FD inverse'!$A$17:$BH$17,1,'FD mesh'!$B$15+1)*Setup!$B$22</f>
        <v>22.6091670283001</v>
      </c>
      <c r="T1057" s="0" t="n">
        <f aca="false">SUMPRODUCT('FD inverse'!$A$18:$BH$18,'FD mesh'!$B$84:$BI$84,$E1056:$BL1056)+'FD inverse'!$A$18*$C1057/Setup!$B$17+INDEX('FD inverse'!$A$18:$BH$18,1,'FD mesh'!$B$15+1)*Setup!$B$22</f>
        <v>22.0672420878821</v>
      </c>
      <c r="U1057" s="0" t="n">
        <f aca="false">SUMPRODUCT('FD inverse'!$A$19:$BH$19,'FD mesh'!$B$84:$BI$84,$E1056:$BL1056)+'FD inverse'!$A$19*$C1057/Setup!$B$17+INDEX('FD inverse'!$A$19:$BH$19,1,'FD mesh'!$B$15+1)*Setup!$B$22</f>
        <v>21.529772592302</v>
      </c>
      <c r="V1057" s="0" t="n">
        <f aca="false">SUMPRODUCT('FD inverse'!$A$20:$BH$20,'FD mesh'!$B$84:$BI$84,$E1056:$BL1056)+'FD inverse'!$A$20*$C1057/Setup!$B$17+INDEX('FD inverse'!$A$20:$BH$20,1,'FD mesh'!$B$15+1)*Setup!$B$22</f>
        <v>20.996391715237</v>
      </c>
      <c r="W1057" s="0" t="n">
        <f aca="false">SUMPRODUCT('FD inverse'!$A$21:$BH$21,'FD mesh'!$B$84:$BI$84,$E1056:$BL1056)+'FD inverse'!$A$21*$C1057/Setup!$B$17+INDEX('FD inverse'!$A$21:$BH$21,1,'FD mesh'!$B$15+1)*Setup!$B$22</f>
        <v>20.4667384157305</v>
      </c>
      <c r="X1057" s="0" t="n">
        <f aca="false">SUMPRODUCT('FD inverse'!$A$22:$BH$22,'FD mesh'!$B$84:$BI$84,$E1056:$BL1056)+'FD inverse'!$A$22*$C1057/Setup!$B$17+INDEX('FD inverse'!$A$22:$BH$22,1,'FD mesh'!$B$15+1)*Setup!$B$22</f>
        <v>19.9404575925806</v>
      </c>
      <c r="Y1057" s="0" t="n">
        <f aca="false">SUMPRODUCT('FD inverse'!$A$23:$BH$23,'FD mesh'!$B$84:$BI$84,$E1056:$BL1056)+'FD inverse'!$A$23*$C1057/Setup!$B$17+INDEX('FD inverse'!$A$23:$BH$23,1,'FD mesh'!$B$15+1)*Setup!$B$22</f>
        <v>19.4172000884332</v>
      </c>
      <c r="Z1057" s="0" t="n">
        <f aca="false">SUMPRODUCT('FD inverse'!$A$24:$BH$24,'FD mesh'!$B$84:$BI$84,$E1056:$BL1056)+'FD inverse'!$A$24*$C1057/Setup!$B$17+INDEX('FD inverse'!$A$24:$BH$24,1,'FD mesh'!$B$15+1)*Setup!$B$22</f>
        <v>18.8966225580127</v>
      </c>
      <c r="AA1057" s="0" t="n">
        <f aca="false">SUMPRODUCT('FD inverse'!$A$25:$BH$25,'FD mesh'!$B$84:$BI$84,$E1056:$BL1056)+'FD inverse'!$A$25*$C1057/Setup!$B$17+INDEX('FD inverse'!$A$25:$BH$25,1,'FD mesh'!$B$15+1)*Setup!$B$22</f>
        <v>18.3783872146609</v>
      </c>
      <c r="AB1057" s="0" t="n">
        <f aca="false">SUMPRODUCT('FD inverse'!$A$26:$BH$26,'FD mesh'!$B$84:$BI$84,$E1056:$BL1056)+'FD inverse'!$A$26*$C1057/Setup!$B$17+INDEX('FD inverse'!$A$26:$BH$26,1,'FD mesh'!$B$15+1)*Setup!$B$22</f>
        <v>17.8621614690918</v>
      </c>
      <c r="AC1057" s="0" t="n">
        <f aca="false">SUMPRODUCT('FD inverse'!$A$27:$BH$27,'FD mesh'!$B$84:$BI$84,$E1056:$BL1056)+'FD inverse'!$A$27*$C1057/Setup!$B$17+INDEX('FD inverse'!$A$27:$BH$27,1,'FD mesh'!$B$15+1)*Setup!$B$22</f>
        <v>17.3476174740227</v>
      </c>
      <c r="AD1057" s="0" t="n">
        <f aca="false">SUMPRODUCT('FD inverse'!$A$28:$BH$28,'FD mesh'!$B$84:$BI$84,$E1056:$BL1056)+'FD inverse'!$A$28*$C1057/Setup!$B$17+INDEX('FD inverse'!$A$28:$BH$28,1,'FD mesh'!$B$15+1)*Setup!$B$22</f>
        <v>16.8344315881154</v>
      </c>
      <c r="AE1057" s="0" t="n">
        <f aca="false">SUMPRODUCT('FD inverse'!$A$29:$BH$29,'FD mesh'!$B$84:$BI$84,$E1056:$BL1056)+'FD inverse'!$A$29*$C1057/Setup!$B$17+INDEX('FD inverse'!$A$29:$BH$29,1,'FD mesh'!$B$15+1)*Setup!$B$22</f>
        <v>16.3222837724482</v>
      </c>
      <c r="AF1057" s="0" t="n">
        <f aca="false">SUMPRODUCT('FD inverse'!$A$30:$BH$30,'FD mesh'!$B$84:$BI$84,$E1056:$BL1056)+'FD inverse'!$A$30*$C1057/Setup!$B$17+INDEX('FD inverse'!$A$30:$BH$30,1,'FD mesh'!$B$15+1)*Setup!$B$22</f>
        <v>15.8108569325573</v>
      </c>
      <c r="AG1057" s="0" t="n">
        <f aca="false">SUMPRODUCT('FD inverse'!$A$31:$BH$31,'FD mesh'!$B$84:$BI$84,$E1056:$BL1056)+'FD inverse'!$A$31*$C1057/Setup!$B$17+INDEX('FD inverse'!$A$31:$BH$31,1,'FD mesh'!$B$15+1)*Setup!$B$22</f>
        <v>15.2998362189289</v>
      </c>
      <c r="AH1057" s="0" t="n">
        <f aca="false">SUMPRODUCT('FD inverse'!$A$32:$BH$32,'FD mesh'!$B$84:$BI$84,$E1056:$BL1056)+'FD inverse'!$A$32*$C1057/Setup!$B$17+INDEX('FD inverse'!$A$32:$BH$32,1,'FD mesh'!$B$15+1)*Setup!$B$22</f>
        <v>15.2783790953625</v>
      </c>
      <c r="AI1057" s="0" t="n">
        <f aca="false">SUMPRODUCT('FD inverse'!$A$33:$BH$33,'FD mesh'!$B$84:$BI$84,$E1056:$BL1056)+'FD inverse'!$A$33*$C1057/Setup!$B$17+INDEX('FD inverse'!$A$33:$BH$33,1,'FD mesh'!$B$15+1)*Setup!$B$22</f>
        <v>15.2570600455031</v>
      </c>
      <c r="AJ1057" s="0" t="n">
        <f aca="false">SUMPRODUCT('FD inverse'!$A$34:$BH$34,'FD mesh'!$B$84:$BI$84,$E1056:$BL1056)+'FD inverse'!$A$34*$C1057/Setup!$B$17+INDEX('FD inverse'!$A$34:$BH$34,1,'FD mesh'!$B$15+1)*Setup!$B$22</f>
        <v>15.2358597049615</v>
      </c>
      <c r="AK1057" s="0" t="n">
        <f aca="false">SUMPRODUCT('FD inverse'!$A$35:$BH$35,'FD mesh'!$B$84:$BI$84,$E1056:$BL1056)+'FD inverse'!$A$35*$C1057/Setup!$B$17+INDEX('FD inverse'!$A$35:$BH$35,1,'FD mesh'!$B$15+1)*Setup!$B$22</f>
        <v>15.2147607745083</v>
      </c>
      <c r="AL1057" s="0" t="n">
        <f aca="false">SUMPRODUCT('FD inverse'!$A$36:$BH$36,'FD mesh'!$B$84:$BI$84,$E1056:$BL1056)+'FD inverse'!$A$36*$C1057/Setup!$B$17+INDEX('FD inverse'!$A$36:$BH$36,1,'FD mesh'!$B$15+1)*Setup!$B$22</f>
        <v>15.1937478891702</v>
      </c>
      <c r="AM1057" s="0" t="n">
        <f aca="false">SUMPRODUCT('FD inverse'!$A$37:$BH$37,'FD mesh'!$B$84:$BI$84,$E1056:$BL1056)+'FD inverse'!$A$37*$C1057/Setup!$B$17+INDEX('FD inverse'!$A$37:$BH$37,1,'FD mesh'!$B$15+1)*Setup!$B$22</f>
        <v>15.1728074760989</v>
      </c>
      <c r="AN1057" s="0" t="n">
        <f aca="false">SUMPRODUCT('FD inverse'!$A$38:$BH$38,'FD mesh'!$B$84:$BI$84,$E1056:$BL1056)+'FD inverse'!$A$38*$C1057/Setup!$B$17+INDEX('FD inverse'!$A$38:$BH$38,1,'FD mesh'!$B$15+1)*Setup!$B$22</f>
        <v>15.1519276029986</v>
      </c>
      <c r="AO1057" s="0" t="n">
        <f aca="false">SUMPRODUCT('FD inverse'!$A$39:$BH$39,'FD mesh'!$B$84:$BI$84,$E1056:$BL1056)+'FD inverse'!$A$39*$C1057/Setup!$B$17+INDEX('FD inverse'!$A$39:$BH$39,1,'FD mesh'!$B$15+1)*Setup!$B$22</f>
        <v>15.131097818674</v>
      </c>
      <c r="AP1057" s="0" t="n">
        <f aca="false">SUMPRODUCT('FD inverse'!$A$40:$BH$40,'FD mesh'!$B$84:$BI$84,$E1056:$BL1056)+'FD inverse'!$A$40*$C1057/Setup!$B$17+INDEX('FD inverse'!$A$40:$BH$40,1,'FD mesh'!$B$15+1)*Setup!$B$22</f>
        <v>15.1103089870604</v>
      </c>
      <c r="AQ1057" s="0" t="n">
        <f aca="false">SUMPRODUCT('FD inverse'!$A$41:$BH$41,'FD mesh'!$B$84:$BI$84,$E1056:$BL1056)+'FD inverse'!$A$41*$C1057/Setup!$B$17+INDEX('FD inverse'!$A$41:$BH$41,1,'FD mesh'!$B$15+1)*Setup!$B$22</f>
        <v>15.0895531159109</v>
      </c>
      <c r="AR1057" s="0" t="n">
        <f aca="false">SUMPRODUCT('FD inverse'!$A$42:$BH$42,'FD mesh'!$B$84:$BI$84,$E1056:$BL1056)+'FD inverse'!$A$42*$C1057/Setup!$B$17+INDEX('FD inverse'!$A$42:$BH$42,1,'FD mesh'!$B$15+1)*Setup!$B$22</f>
        <v>15.0688231811552</v>
      </c>
      <c r="AS1057" s="0" t="n">
        <f aca="false">SUMPRODUCT('FD inverse'!$A$43:$BH$43,'FD mesh'!$B$84:$BI$84,$E1056:$BL1056)+'FD inverse'!$A$43*$C1057/Setup!$B$17+INDEX('FD inverse'!$A$43:$BH$43,1,'FD mesh'!$B$15+1)*Setup!$B$22</f>
        <v>0</v>
      </c>
      <c r="AT1057" s="0" t="n">
        <f aca="false">SUMPRODUCT('FD inverse'!$A$44:$BH$44,'FD mesh'!$B$84:$BI$84,$E1056:$BL1056)+'FD inverse'!$A$44*$C1057/Setup!$B$17+INDEX('FD inverse'!$A$44:$BH$44,1,'FD mesh'!$B$15+1)*Setup!$B$22</f>
        <v>0</v>
      </c>
      <c r="AU1057" s="0" t="n">
        <f aca="false">SUMPRODUCT('FD inverse'!$A$45:$BH$45,'FD mesh'!$B$84:$BI$84,$E1056:$BL1056)+'FD inverse'!$A$45*$C1057/Setup!$B$17+INDEX('FD inverse'!$A$45:$BH$45,1,'FD mesh'!$B$15+1)*Setup!$B$22</f>
        <v>0</v>
      </c>
      <c r="AV1057" s="0" t="n">
        <f aca="false">SUMPRODUCT('FD inverse'!$A$46:$BH$46,'FD mesh'!$B$84:$BI$84,$E1056:$BL1056)+'FD inverse'!$A$46*$C1057/Setup!$B$17+INDEX('FD inverse'!$A$46:$BH$46,1,'FD mesh'!$B$15+1)*Setup!$B$22</f>
        <v>0</v>
      </c>
      <c r="AW1057" s="0" t="n">
        <f aca="false">SUMPRODUCT('FD inverse'!$A$47:$BH$47,'FD mesh'!$B$84:$BI$84,$E1056:$BL1056)+'FD inverse'!$A$47*$C1057/Setup!$B$17+INDEX('FD inverse'!$A$47:$BH$47,1,'FD mesh'!$B$15+1)*Setup!$B$22</f>
        <v>0</v>
      </c>
      <c r="AX1057" s="0" t="n">
        <f aca="false">SUMPRODUCT('FD inverse'!$A$48:$BH$48,'FD mesh'!$B$84:$BI$84,$E1056:$BL1056)+'FD inverse'!$A$48*$C1057/Setup!$B$17+INDEX('FD inverse'!$A$48:$BH$48,1,'FD mesh'!$B$15+1)*Setup!$B$22</f>
        <v>0</v>
      </c>
      <c r="AY1057" s="0" t="n">
        <f aca="false">SUMPRODUCT('FD inverse'!$A$49:$BH$49,'FD mesh'!$B$84:$BI$84,$E1056:$BL1056)+'FD inverse'!$A$49*$C1057/Setup!$B$17+INDEX('FD inverse'!$A$49:$BH$49,1,'FD mesh'!$B$15+1)*Setup!$B$22</f>
        <v>0</v>
      </c>
      <c r="AZ1057" s="0" t="n">
        <f aca="false">SUMPRODUCT('FD inverse'!$A$50:$BH$50,'FD mesh'!$B$84:$BI$84,$E1056:$BL1056)+'FD inverse'!$A$50*$C1057/Setup!$B$17+INDEX('FD inverse'!$A$50:$BH$50,1,'FD mesh'!$B$15+1)*Setup!$B$22</f>
        <v>0</v>
      </c>
      <c r="BA1057" s="0" t="n">
        <f aca="false">SUMPRODUCT('FD inverse'!$A$51:$BH$51,'FD mesh'!$B$84:$BI$84,$E1056:$BL1056)+'FD inverse'!$A$51*$C1057/Setup!$B$17+INDEX('FD inverse'!$A$51:$BH$51,1,'FD mesh'!$B$15+1)*Setup!$B$22</f>
        <v>0</v>
      </c>
      <c r="BB1057" s="0" t="n">
        <f aca="false">SUMPRODUCT('FD inverse'!$A$52:$BH$52,'FD mesh'!$B$84:$BI$84,$E1056:$BL1056)+'FD inverse'!$A$52*$C1057/Setup!$B$17+INDEX('FD inverse'!$A$52:$BH$52,1,'FD mesh'!$B$15+1)*Setup!$B$22</f>
        <v>0</v>
      </c>
      <c r="BC1057" s="0" t="n">
        <f aca="false">SUMPRODUCT('FD inverse'!$A$53:$BH$53,'FD mesh'!$B$84:$BI$84,$E1056:$BL1056)+'FD inverse'!$A$53*$C1057/Setup!$B$17+INDEX('FD inverse'!$A$53:$BH$53,1,'FD mesh'!$B$15+1)*Setup!$B$22</f>
        <v>0</v>
      </c>
      <c r="BD1057" s="0" t="n">
        <f aca="false">SUMPRODUCT('FD inverse'!$A$54:$BH$54,'FD mesh'!$B$84:$BI$84,$E1056:$BL1056)+'FD inverse'!$A$54*$C1057/Setup!$B$17+INDEX('FD inverse'!$A$54:$BH$54,1,'FD mesh'!$B$15+1)*Setup!$B$22</f>
        <v>0</v>
      </c>
      <c r="BE1057" s="0" t="n">
        <f aca="false">SUMPRODUCT('FD inverse'!$A$55:$BH$55,'FD mesh'!$B$84:$BI$84,$E1056:$BL1056)+'FD inverse'!$A$55*$C1057/Setup!$B$17+INDEX('FD inverse'!$A$55:$BH$55,1,'FD mesh'!$B$15+1)*Setup!$B$22</f>
        <v>0</v>
      </c>
      <c r="BF1057" s="0" t="n">
        <f aca="false">SUMPRODUCT('FD inverse'!$A$56:$BH$56,'FD mesh'!$B$84:$BI$84,$E1056:$BL1056)+'FD inverse'!$A$56*$C1057/Setup!$B$17+INDEX('FD inverse'!$A$56:$BH$56,1,'FD mesh'!$B$15+1)*Setup!$B$22</f>
        <v>0</v>
      </c>
      <c r="BG1057" s="0" t="n">
        <f aca="false">SUMPRODUCT('FD inverse'!$A$57:$BH$57,'FD mesh'!$B$84:$BI$84,$E1056:$BL1056)+'FD inverse'!$A$57*$C1057/Setup!$B$17+INDEX('FD inverse'!$A$57:$BH$57,1,'FD mesh'!$B$15+1)*Setup!$B$22</f>
        <v>0</v>
      </c>
      <c r="BH1057" s="0" t="n">
        <f aca="false">SUMPRODUCT('FD inverse'!$A$58:$BH$58,'FD mesh'!$B$84:$BI$84,$E1056:$BL1056)+'FD inverse'!$A$58*$C1057/Setup!$B$17+INDEX('FD inverse'!$A$58:$BH$58,1,'FD mesh'!$B$15+1)*Setup!$B$22</f>
        <v>0</v>
      </c>
      <c r="BI1057" s="0" t="n">
        <f aca="false">SUMPRODUCT('FD inverse'!$A$59:$BH$59,'FD mesh'!$B$84:$BI$84,$E1056:$BL1056)+'FD inverse'!$A$59*$C1057/Setup!$B$17+INDEX('FD inverse'!$A$59:$BH$59,1,'FD mesh'!$B$15+1)*Setup!$B$22</f>
        <v>0</v>
      </c>
      <c r="BJ1057" s="0" t="n">
        <f aca="false">SUMPRODUCT('FD inverse'!$A$60:$BH$60,'FD mesh'!$B$84:$BI$84,$E1056:$BL1056)+'FD inverse'!$A$60*$C1057/Setup!$B$17+INDEX('FD inverse'!$A$60:$BH$60,1,'FD mesh'!$B$15+1)*Setup!$B$22</f>
        <v>0</v>
      </c>
      <c r="BK1057" s="0" t="n">
        <f aca="false">SUMPRODUCT('FD inverse'!$A$61:$BH$61,'FD mesh'!$B$84:$BI$84,$E1056:$BL1056)+'FD inverse'!$A$61*$C1057/Setup!$B$17+INDEX('FD inverse'!$A$61:$BH$61,1,'FD mesh'!$B$15+1)*Setup!$B$22</f>
        <v>0</v>
      </c>
      <c r="BL1057" s="0" t="n">
        <f aca="false">SUMPRODUCT('FD inverse'!$A$62:$BH$62,'FD mesh'!$B$84:$BI$84,$E1056:$BL1056)+'FD inverse'!$A$62*$C1057/Setup!$B$17+INDEX('FD inverse'!$A$62:$BH$62,1,'FD mesh'!$B$15+1)*Setup!$B$22</f>
        <v>0</v>
      </c>
    </row>
    <row r="1058" customFormat="false" ht="15" hidden="false" customHeight="false" outlineLevel="0" collapsed="false">
      <c r="A1058" s="0" t="n">
        <v>1053</v>
      </c>
      <c r="B1058" s="0" t="n">
        <f aca="false">A1058*Setup!$B$11/3600</f>
        <v>87.75</v>
      </c>
      <c r="C1058" s="0" t="n">
        <f aca="false">Setup!$B$7+Setup!$B$8*COS(2*PI()*(B1058-Setup!$B$9)/24)</f>
        <v>27.9914356929544</v>
      </c>
      <c r="D1058" s="0" t="n">
        <f aca="false">(C1058-E1058)/Setup!$B$17</f>
        <v>14.409458321267</v>
      </c>
      <c r="E1058" s="0" t="n">
        <f aca="false">SUMPRODUCT('FD inverse'!$A$3:$BH$3,'FD mesh'!$B$84:$BI$84,$E1057:$BL1057)+'FD inverse'!$A$3*$C1058/Setup!$B$17+INDEX('FD inverse'!$A$3:$BH$3,1,'FD mesh'!$B$15+1)*Setup!$B$22</f>
        <v>26.1182061111897</v>
      </c>
      <c r="F1058" s="0" t="n">
        <f aca="false">SUMPRODUCT('FD inverse'!$A$4:$BH$4,'FD mesh'!$B$84:$BI$84,$E1057:$BL1057)+'FD inverse'!$A$4*$C1058/Setup!$B$17+INDEX('FD inverse'!$A$4:$BH$4,1,'FD mesh'!$B$15+1)*Setup!$B$22</f>
        <v>25.6922721667936</v>
      </c>
      <c r="G1058" s="0" t="n">
        <f aca="false">SUMPRODUCT('FD inverse'!$A$5:$BH$5,'FD mesh'!$B$84:$BI$84,$E1057:$BL1057)+'FD inverse'!$A$5*$C1058/Setup!$B$17+INDEX('FD inverse'!$A$5:$BH$5,1,'FD mesh'!$B$15+1)*Setup!$B$22</f>
        <v>25.2727450848206</v>
      </c>
      <c r="H1058" s="0" t="n">
        <f aca="false">SUMPRODUCT('FD inverse'!$A$6:$BH$6,'FD mesh'!$B$84:$BI$84,$E1057:$BL1057)+'FD inverse'!$A$6*$C1058/Setup!$B$17+INDEX('FD inverse'!$A$6:$BH$6,1,'FD mesh'!$B$15+1)*Setup!$B$22</f>
        <v>23.8745519218805</v>
      </c>
      <c r="I1058" s="0" t="n">
        <f aca="false">SUMPRODUCT('FD inverse'!$A$7:$BH$7,'FD mesh'!$B$84:$BI$84,$E1057:$BL1057)+'FD inverse'!$A$7*$C1058/Setup!$B$17+INDEX('FD inverse'!$A$7:$BH$7,1,'FD mesh'!$B$15+1)*Setup!$B$22</f>
        <v>23.7561584976097</v>
      </c>
      <c r="J1058" s="0" t="n">
        <f aca="false">SUMPRODUCT('FD inverse'!$A$8:$BH$8,'FD mesh'!$B$84:$BI$84,$E1057:$BL1057)+'FD inverse'!$A$8*$C1058/Setup!$B$17+INDEX('FD inverse'!$A$8:$BH$8,1,'FD mesh'!$B$15+1)*Setup!$B$22</f>
        <v>23.648537047411</v>
      </c>
      <c r="K1058" s="0" t="n">
        <f aca="false">SUMPRODUCT('FD inverse'!$A$9:$BH$9,'FD mesh'!$B$84:$BI$84,$E1057:$BL1057)+'FD inverse'!$A$9*$C1058/Setup!$B$17+INDEX('FD inverse'!$A$9:$BH$9,1,'FD mesh'!$B$15+1)*Setup!$B$22</f>
        <v>23.551721916388</v>
      </c>
      <c r="L1058" s="0" t="n">
        <f aca="false">SUMPRODUCT('FD inverse'!$A$10:$BH$10,'FD mesh'!$B$84:$BI$84,$E1057:$BL1057)+'FD inverse'!$A$10*$C1058/Setup!$B$17+INDEX('FD inverse'!$A$10:$BH$10,1,'FD mesh'!$B$15+1)*Setup!$B$22</f>
        <v>23.4657056963907</v>
      </c>
      <c r="M1058" s="0" t="n">
        <f aca="false">SUMPRODUCT('FD inverse'!$A$11:$BH$11,'FD mesh'!$B$84:$BI$84,$E1057:$BL1057)+'FD inverse'!$A$11*$C1058/Setup!$B$17+INDEX('FD inverse'!$A$11:$BH$11,1,'FD mesh'!$B$15+1)*Setup!$B$22</f>
        <v>23.3904523561895</v>
      </c>
      <c r="N1058" s="0" t="n">
        <f aca="false">SUMPRODUCT('FD inverse'!$A$12:$BH$12,'FD mesh'!$B$84:$BI$84,$E1057:$BL1057)+'FD inverse'!$A$12*$C1058/Setup!$B$17+INDEX('FD inverse'!$A$12:$BH$12,1,'FD mesh'!$B$15+1)*Setup!$B$22</f>
        <v>23.325908599454</v>
      </c>
      <c r="O1058" s="0" t="n">
        <f aca="false">SUMPRODUCT('FD inverse'!$A$13:$BH$13,'FD mesh'!$B$84:$BI$84,$E1057:$BL1057)+'FD inverse'!$A$13*$C1058/Setup!$B$17+INDEX('FD inverse'!$A$13:$BH$13,1,'FD mesh'!$B$15+1)*Setup!$B$22</f>
        <v>23.2720134601387</v>
      </c>
      <c r="P1058" s="0" t="n">
        <f aca="false">SUMPRODUCT('FD inverse'!$A$14:$BH$14,'FD mesh'!$B$84:$BI$84,$E1057:$BL1057)+'FD inverse'!$A$14*$C1058/Setup!$B$17+INDEX('FD inverse'!$A$14:$BH$14,1,'FD mesh'!$B$15+1)*Setup!$B$22</f>
        <v>23.2287061471771</v>
      </c>
      <c r="Q1058" s="0" t="n">
        <f aca="false">SUMPRODUCT('FD inverse'!$A$15:$BH$15,'FD mesh'!$B$84:$BI$84,$E1057:$BL1057)+'FD inverse'!$A$15*$C1058/Setup!$B$17+INDEX('FD inverse'!$A$15:$BH$15,1,'FD mesh'!$B$15+1)*Setup!$B$22</f>
        <v>23.1959321510834</v>
      </c>
      <c r="R1058" s="0" t="n">
        <f aca="false">SUMPRODUCT('FD inverse'!$A$16:$BH$16,'FD mesh'!$B$84:$BI$84,$E1057:$BL1057)+'FD inverse'!$A$16*$C1058/Setup!$B$17+INDEX('FD inverse'!$A$16:$BH$16,1,'FD mesh'!$B$15+1)*Setup!$B$22</f>
        <v>23.1736476244706</v>
      </c>
      <c r="S1058" s="0" t="n">
        <f aca="false">SUMPRODUCT('FD inverse'!$A$17:$BH$17,'FD mesh'!$B$84:$BI$84,$E1057:$BL1057)+'FD inverse'!$A$17*$C1058/Setup!$B$17+INDEX('FD inverse'!$A$17:$BH$17,1,'FD mesh'!$B$15+1)*Setup!$B$22</f>
        <v>22.6256216220013</v>
      </c>
      <c r="T1058" s="0" t="n">
        <f aca="false">SUMPRODUCT('FD inverse'!$A$18:$BH$18,'FD mesh'!$B$84:$BI$84,$E1057:$BL1057)+'FD inverse'!$A$18*$C1058/Setup!$B$17+INDEX('FD inverse'!$A$18:$BH$18,1,'FD mesh'!$B$15+1)*Setup!$B$22</f>
        <v>22.0824379713926</v>
      </c>
      <c r="U1058" s="0" t="n">
        <f aca="false">SUMPRODUCT('FD inverse'!$A$19:$BH$19,'FD mesh'!$B$84:$BI$84,$E1057:$BL1057)+'FD inverse'!$A$19*$C1058/Setup!$B$17+INDEX('FD inverse'!$A$19:$BH$19,1,'FD mesh'!$B$15+1)*Setup!$B$22</f>
        <v>21.5437262522171</v>
      </c>
      <c r="V1058" s="0" t="n">
        <f aca="false">SUMPRODUCT('FD inverse'!$A$20:$BH$20,'FD mesh'!$B$84:$BI$84,$E1057:$BL1057)+'FD inverse'!$A$20*$C1058/Setup!$B$17+INDEX('FD inverse'!$A$20:$BH$20,1,'FD mesh'!$B$15+1)*Setup!$B$22</f>
        <v>21.0091208958166</v>
      </c>
      <c r="W1058" s="0" t="n">
        <f aca="false">SUMPRODUCT('FD inverse'!$A$21:$BH$21,'FD mesh'!$B$84:$BI$84,$E1057:$BL1057)+'FD inverse'!$A$21*$C1058/Setup!$B$17+INDEX('FD inverse'!$A$21:$BH$21,1,'FD mesh'!$B$15+1)*Setup!$B$22</f>
        <v>20.4782615554153</v>
      </c>
      <c r="X1058" s="0" t="n">
        <f aca="false">SUMPRODUCT('FD inverse'!$A$22:$BH$22,'FD mesh'!$B$84:$BI$84,$E1057:$BL1057)+'FD inverse'!$A$22*$C1058/Setup!$B$17+INDEX('FD inverse'!$A$22:$BH$22,1,'FD mesh'!$B$15+1)*Setup!$B$22</f>
        <v>19.9507933104069</v>
      </c>
      <c r="Y1058" s="0" t="n">
        <f aca="false">SUMPRODUCT('FD inverse'!$A$23:$BH$23,'FD mesh'!$B$84:$BI$84,$E1057:$BL1057)+'FD inverse'!$A$23*$C1058/Setup!$B$17+INDEX('FD inverse'!$A$23:$BH$23,1,'FD mesh'!$B$15+1)*Setup!$B$22</f>
        <v>19.4263667195016</v>
      </c>
      <c r="Z1058" s="0" t="n">
        <f aca="false">SUMPRODUCT('FD inverse'!$A$24:$BH$24,'FD mesh'!$B$84:$BI$84,$E1057:$BL1057)+'FD inverse'!$A$24*$C1058/Setup!$B$17+INDEX('FD inverse'!$A$24:$BH$24,1,'FD mesh'!$B$15+1)*Setup!$B$22</f>
        <v>18.904637737168</v>
      </c>
      <c r="AA1058" s="0" t="n">
        <f aca="false">SUMPRODUCT('FD inverse'!$A$25:$BH$25,'FD mesh'!$B$84:$BI$84,$E1057:$BL1057)+'FD inverse'!$A$25*$C1058/Setup!$B$17+INDEX('FD inverse'!$A$25:$BH$25,1,'FD mesh'!$B$15+1)*Setup!$B$22</f>
        <v>18.3852675075571</v>
      </c>
      <c r="AB1058" s="0" t="n">
        <f aca="false">SUMPRODUCT('FD inverse'!$A$26:$BH$26,'FD mesh'!$B$84:$BI$84,$E1057:$BL1057)+'FD inverse'!$A$26*$C1058/Setup!$B$17+INDEX('FD inverse'!$A$26:$BH$26,1,'FD mesh'!$B$15+1)*Setup!$B$22</f>
        <v>17.8679220498558</v>
      </c>
      <c r="AC1058" s="0" t="n">
        <f aca="false">SUMPRODUCT('FD inverse'!$A$27:$BH$27,'FD mesh'!$B$84:$BI$84,$E1057:$BL1057)+'FD inverse'!$A$27*$C1058/Setup!$B$17+INDEX('FD inverse'!$A$27:$BH$27,1,'FD mesh'!$B$15+1)*Setup!$B$22</f>
        <v>17.3522718487792</v>
      </c>
      <c r="AD1058" s="0" t="n">
        <f aca="false">SUMPRODUCT('FD inverse'!$A$28:$BH$28,'FD mesh'!$B$84:$BI$84,$E1057:$BL1057)+'FD inverse'!$A$28*$C1058/Setup!$B$17+INDEX('FD inverse'!$A$28:$BH$28,1,'FD mesh'!$B$15+1)*Setup!$B$22</f>
        <v>16.8379913637025</v>
      </c>
      <c r="AE1058" s="0" t="n">
        <f aca="false">SUMPRODUCT('FD inverse'!$A$29:$BH$29,'FD mesh'!$B$84:$BI$84,$E1057:$BL1057)+'FD inverse'!$A$29*$C1058/Setup!$B$17+INDEX('FD inverse'!$A$29:$BH$29,1,'FD mesh'!$B$15+1)*Setup!$B$22</f>
        <v>16.324758469727</v>
      </c>
      <c r="AF1058" s="0" t="n">
        <f aca="false">SUMPRODUCT('FD inverse'!$A$30:$BH$30,'FD mesh'!$B$84:$BI$84,$E1057:$BL1057)+'FD inverse'!$A$30*$C1058/Setup!$B$17+INDEX('FD inverse'!$A$30:$BH$30,1,'FD mesh'!$B$15+1)*Setup!$B$22</f>
        <v>15.812253843808</v>
      </c>
      <c r="AG1058" s="0" t="n">
        <f aca="false">SUMPRODUCT('FD inverse'!$A$31:$BH$31,'FD mesh'!$B$84:$BI$84,$E1057:$BL1057)+'FD inverse'!$A$31*$C1058/Setup!$B$17+INDEX('FD inverse'!$A$31:$BH$31,1,'FD mesh'!$B$15+1)*Setup!$B$22</f>
        <v>15.3001603089141</v>
      </c>
      <c r="AH1058" s="0" t="n">
        <f aca="false">SUMPRODUCT('FD inverse'!$A$32:$BH$32,'FD mesh'!$B$84:$BI$84,$E1057:$BL1057)+'FD inverse'!$A$32*$C1058/Setup!$B$17+INDEX('FD inverse'!$A$32:$BH$32,1,'FD mesh'!$B$15+1)*Setup!$B$22</f>
        <v>15.2786602421228</v>
      </c>
      <c r="AI1058" s="0" t="n">
        <f aca="false">SUMPRODUCT('FD inverse'!$A$33:$BH$33,'FD mesh'!$B$84:$BI$84,$E1057:$BL1057)+'FD inverse'!$A$33*$C1058/Setup!$B$17+INDEX('FD inverse'!$A$33:$BH$33,1,'FD mesh'!$B$15+1)*Setup!$B$22</f>
        <v>15.2573024982973</v>
      </c>
      <c r="AJ1058" s="0" t="n">
        <f aca="false">SUMPRODUCT('FD inverse'!$A$34:$BH$34,'FD mesh'!$B$84:$BI$84,$E1057:$BL1057)+'FD inverse'!$A$34*$C1058/Setup!$B$17+INDEX('FD inverse'!$A$34:$BH$34,1,'FD mesh'!$B$15+1)*Setup!$B$22</f>
        <v>15.2360674896607</v>
      </c>
      <c r="AK1058" s="0" t="n">
        <f aca="false">SUMPRODUCT('FD inverse'!$A$35:$BH$35,'FD mesh'!$B$84:$BI$84,$E1057:$BL1057)+'FD inverse'!$A$35*$C1058/Setup!$B$17+INDEX('FD inverse'!$A$35:$BH$35,1,'FD mesh'!$B$15+1)*Setup!$B$22</f>
        <v>15.2149376664248</v>
      </c>
      <c r="AL1058" s="0" t="n">
        <f aca="false">SUMPRODUCT('FD inverse'!$A$36:$BH$36,'FD mesh'!$B$84:$BI$84,$E1057:$BL1057)+'FD inverse'!$A$36*$C1058/Setup!$B$17+INDEX('FD inverse'!$A$36:$BH$36,1,'FD mesh'!$B$15+1)*Setup!$B$22</f>
        <v>15.1938973899513</v>
      </c>
      <c r="AM1058" s="0" t="n">
        <f aca="false">SUMPRODUCT('FD inverse'!$A$37:$BH$37,'FD mesh'!$B$84:$BI$84,$E1057:$BL1057)+'FD inverse'!$A$37*$C1058/Setup!$B$17+INDEX('FD inverse'!$A$37:$BH$37,1,'FD mesh'!$B$15+1)*Setup!$B$22</f>
        <v>15.1729327942168</v>
      </c>
      <c r="AN1058" s="0" t="n">
        <f aca="false">SUMPRODUCT('FD inverse'!$A$38:$BH$38,'FD mesh'!$B$84:$BI$84,$E1057:$BL1057)+'FD inverse'!$A$38*$C1058/Setup!$B$17+INDEX('FD inverse'!$A$38:$BH$38,1,'FD mesh'!$B$15+1)*Setup!$B$22</f>
        <v>15.1520316374</v>
      </c>
      <c r="AO1058" s="0" t="n">
        <f aca="false">SUMPRODUCT('FD inverse'!$A$39:$BH$39,'FD mesh'!$B$84:$BI$84,$E1057:$BL1057)+'FD inverse'!$A$39*$C1058/Setup!$B$17+INDEX('FD inverse'!$A$39:$BH$39,1,'FD mesh'!$B$15+1)*Setup!$B$22</f>
        <v>15.1311831451934</v>
      </c>
      <c r="AP1058" s="0" t="n">
        <f aca="false">SUMPRODUCT('FD inverse'!$A$40:$BH$40,'FD mesh'!$B$84:$BI$84,$E1057:$BL1057)+'FD inverse'!$A$40*$C1058/Setup!$B$17+INDEX('FD inverse'!$A$40:$BH$40,1,'FD mesh'!$B$15+1)*Setup!$B$22</f>
        <v>15.1103778472364</v>
      </c>
      <c r="AQ1058" s="0" t="n">
        <f aca="false">SUMPRODUCT('FD inverse'!$A$41:$BH$41,'FD mesh'!$B$84:$BI$84,$E1057:$BL1057)+'FD inverse'!$A$41*$C1058/Setup!$B$17+INDEX('FD inverse'!$A$41:$BH$41,1,'FD mesh'!$B$15+1)*Setup!$B$22</f>
        <v>15.0896074078865</v>
      </c>
      <c r="AR1058" s="0" t="n">
        <f aca="false">SUMPRODUCT('FD inverse'!$A$42:$BH$42,'FD mesh'!$B$84:$BI$84,$E1057:$BL1057)+'FD inverse'!$A$42*$C1058/Setup!$B$17+INDEX('FD inverse'!$A$42:$BH$42,1,'FD mesh'!$B$15+1)*Setup!$B$22</f>
        <v>15.0688644523852</v>
      </c>
      <c r="AS1058" s="0" t="n">
        <f aca="false">SUMPRODUCT('FD inverse'!$A$43:$BH$43,'FD mesh'!$B$84:$BI$84,$E1057:$BL1057)+'FD inverse'!$A$43*$C1058/Setup!$B$17+INDEX('FD inverse'!$A$43:$BH$43,1,'FD mesh'!$B$15+1)*Setup!$B$22</f>
        <v>0</v>
      </c>
      <c r="AT1058" s="0" t="n">
        <f aca="false">SUMPRODUCT('FD inverse'!$A$44:$BH$44,'FD mesh'!$B$84:$BI$84,$E1057:$BL1057)+'FD inverse'!$A$44*$C1058/Setup!$B$17+INDEX('FD inverse'!$A$44:$BH$44,1,'FD mesh'!$B$15+1)*Setup!$B$22</f>
        <v>0</v>
      </c>
      <c r="AU1058" s="0" t="n">
        <f aca="false">SUMPRODUCT('FD inverse'!$A$45:$BH$45,'FD mesh'!$B$84:$BI$84,$E1057:$BL1057)+'FD inverse'!$A$45*$C1058/Setup!$B$17+INDEX('FD inverse'!$A$45:$BH$45,1,'FD mesh'!$B$15+1)*Setup!$B$22</f>
        <v>0</v>
      </c>
      <c r="AV1058" s="0" t="n">
        <f aca="false">SUMPRODUCT('FD inverse'!$A$46:$BH$46,'FD mesh'!$B$84:$BI$84,$E1057:$BL1057)+'FD inverse'!$A$46*$C1058/Setup!$B$17+INDEX('FD inverse'!$A$46:$BH$46,1,'FD mesh'!$B$15+1)*Setup!$B$22</f>
        <v>0</v>
      </c>
      <c r="AW1058" s="0" t="n">
        <f aca="false">SUMPRODUCT('FD inverse'!$A$47:$BH$47,'FD mesh'!$B$84:$BI$84,$E1057:$BL1057)+'FD inverse'!$A$47*$C1058/Setup!$B$17+INDEX('FD inverse'!$A$47:$BH$47,1,'FD mesh'!$B$15+1)*Setup!$B$22</f>
        <v>0</v>
      </c>
      <c r="AX1058" s="0" t="n">
        <f aca="false">SUMPRODUCT('FD inverse'!$A$48:$BH$48,'FD mesh'!$B$84:$BI$84,$E1057:$BL1057)+'FD inverse'!$A$48*$C1058/Setup!$B$17+INDEX('FD inverse'!$A$48:$BH$48,1,'FD mesh'!$B$15+1)*Setup!$B$22</f>
        <v>0</v>
      </c>
      <c r="AY1058" s="0" t="n">
        <f aca="false">SUMPRODUCT('FD inverse'!$A$49:$BH$49,'FD mesh'!$B$84:$BI$84,$E1057:$BL1057)+'FD inverse'!$A$49*$C1058/Setup!$B$17+INDEX('FD inverse'!$A$49:$BH$49,1,'FD mesh'!$B$15+1)*Setup!$B$22</f>
        <v>0</v>
      </c>
      <c r="AZ1058" s="0" t="n">
        <f aca="false">SUMPRODUCT('FD inverse'!$A$50:$BH$50,'FD mesh'!$B$84:$BI$84,$E1057:$BL1057)+'FD inverse'!$A$50*$C1058/Setup!$B$17+INDEX('FD inverse'!$A$50:$BH$50,1,'FD mesh'!$B$15+1)*Setup!$B$22</f>
        <v>0</v>
      </c>
      <c r="BA1058" s="0" t="n">
        <f aca="false">SUMPRODUCT('FD inverse'!$A$51:$BH$51,'FD mesh'!$B$84:$BI$84,$E1057:$BL1057)+'FD inverse'!$A$51*$C1058/Setup!$B$17+INDEX('FD inverse'!$A$51:$BH$51,1,'FD mesh'!$B$15+1)*Setup!$B$22</f>
        <v>0</v>
      </c>
      <c r="BB1058" s="0" t="n">
        <f aca="false">SUMPRODUCT('FD inverse'!$A$52:$BH$52,'FD mesh'!$B$84:$BI$84,$E1057:$BL1057)+'FD inverse'!$A$52*$C1058/Setup!$B$17+INDEX('FD inverse'!$A$52:$BH$52,1,'FD mesh'!$B$15+1)*Setup!$B$22</f>
        <v>0</v>
      </c>
      <c r="BC1058" s="0" t="n">
        <f aca="false">SUMPRODUCT('FD inverse'!$A$53:$BH$53,'FD mesh'!$B$84:$BI$84,$E1057:$BL1057)+'FD inverse'!$A$53*$C1058/Setup!$B$17+INDEX('FD inverse'!$A$53:$BH$53,1,'FD mesh'!$B$15+1)*Setup!$B$22</f>
        <v>0</v>
      </c>
      <c r="BD1058" s="0" t="n">
        <f aca="false">SUMPRODUCT('FD inverse'!$A$54:$BH$54,'FD mesh'!$B$84:$BI$84,$E1057:$BL1057)+'FD inverse'!$A$54*$C1058/Setup!$B$17+INDEX('FD inverse'!$A$54:$BH$54,1,'FD mesh'!$B$15+1)*Setup!$B$22</f>
        <v>0</v>
      </c>
      <c r="BE1058" s="0" t="n">
        <f aca="false">SUMPRODUCT('FD inverse'!$A$55:$BH$55,'FD mesh'!$B$84:$BI$84,$E1057:$BL1057)+'FD inverse'!$A$55*$C1058/Setup!$B$17+INDEX('FD inverse'!$A$55:$BH$55,1,'FD mesh'!$B$15+1)*Setup!$B$22</f>
        <v>0</v>
      </c>
      <c r="BF1058" s="0" t="n">
        <f aca="false">SUMPRODUCT('FD inverse'!$A$56:$BH$56,'FD mesh'!$B$84:$BI$84,$E1057:$BL1057)+'FD inverse'!$A$56*$C1058/Setup!$B$17+INDEX('FD inverse'!$A$56:$BH$56,1,'FD mesh'!$B$15+1)*Setup!$B$22</f>
        <v>0</v>
      </c>
      <c r="BG1058" s="0" t="n">
        <f aca="false">SUMPRODUCT('FD inverse'!$A$57:$BH$57,'FD mesh'!$B$84:$BI$84,$E1057:$BL1057)+'FD inverse'!$A$57*$C1058/Setup!$B$17+INDEX('FD inverse'!$A$57:$BH$57,1,'FD mesh'!$B$15+1)*Setup!$B$22</f>
        <v>0</v>
      </c>
      <c r="BH1058" s="0" t="n">
        <f aca="false">SUMPRODUCT('FD inverse'!$A$58:$BH$58,'FD mesh'!$B$84:$BI$84,$E1057:$BL1057)+'FD inverse'!$A$58*$C1058/Setup!$B$17+INDEX('FD inverse'!$A$58:$BH$58,1,'FD mesh'!$B$15+1)*Setup!$B$22</f>
        <v>0</v>
      </c>
      <c r="BI1058" s="0" t="n">
        <f aca="false">SUMPRODUCT('FD inverse'!$A$59:$BH$59,'FD mesh'!$B$84:$BI$84,$E1057:$BL1057)+'FD inverse'!$A$59*$C1058/Setup!$B$17+INDEX('FD inverse'!$A$59:$BH$59,1,'FD mesh'!$B$15+1)*Setup!$B$22</f>
        <v>0</v>
      </c>
      <c r="BJ1058" s="0" t="n">
        <f aca="false">SUMPRODUCT('FD inverse'!$A$60:$BH$60,'FD mesh'!$B$84:$BI$84,$E1057:$BL1057)+'FD inverse'!$A$60*$C1058/Setup!$B$17+INDEX('FD inverse'!$A$60:$BH$60,1,'FD mesh'!$B$15+1)*Setup!$B$22</f>
        <v>0</v>
      </c>
      <c r="BK1058" s="0" t="n">
        <f aca="false">SUMPRODUCT('FD inverse'!$A$61:$BH$61,'FD mesh'!$B$84:$BI$84,$E1057:$BL1057)+'FD inverse'!$A$61*$C1058/Setup!$B$17+INDEX('FD inverse'!$A$61:$BH$61,1,'FD mesh'!$B$15+1)*Setup!$B$22</f>
        <v>0</v>
      </c>
      <c r="BL1058" s="0" t="n">
        <f aca="false">SUMPRODUCT('FD inverse'!$A$62:$BH$62,'FD mesh'!$B$84:$BI$84,$E1057:$BL1057)+'FD inverse'!$A$62*$C1058/Setup!$B$17+INDEX('FD inverse'!$A$62:$BH$62,1,'FD mesh'!$B$15+1)*Setup!$B$22</f>
        <v>0</v>
      </c>
    </row>
    <row r="1059" customFormat="false" ht="15" hidden="false" customHeight="false" outlineLevel="0" collapsed="false">
      <c r="A1059" s="0" t="n">
        <v>1054</v>
      </c>
      <c r="B1059" s="0" t="n">
        <f aca="false">A1059*Setup!$B$11/3600</f>
        <v>87.8333333333333</v>
      </c>
      <c r="C1059" s="0" t="n">
        <f aca="false">Setup!$B$7+Setup!$B$8*COS(2*PI()*(B1059-Setup!$B$9)/24)</f>
        <v>27.9961928863274</v>
      </c>
      <c r="D1059" s="0" t="n">
        <f aca="false">(C1059-E1059)/Setup!$B$17</f>
        <v>14.351304670295</v>
      </c>
      <c r="E1059" s="0" t="n">
        <f aca="false">SUMPRODUCT('FD inverse'!$A$3:$BH$3,'FD mesh'!$B$84:$BI$84,$E1058:$BL1058)+'FD inverse'!$A$3*$C1059/Setup!$B$17+INDEX('FD inverse'!$A$3:$BH$3,1,'FD mesh'!$B$15+1)*Setup!$B$22</f>
        <v>26.1305232791891</v>
      </c>
      <c r="F1059" s="0" t="n">
        <f aca="false">SUMPRODUCT('FD inverse'!$A$4:$BH$4,'FD mesh'!$B$84:$BI$84,$E1058:$BL1058)+'FD inverse'!$A$4*$C1059/Setup!$B$17+INDEX('FD inverse'!$A$4:$BH$4,1,'FD mesh'!$B$15+1)*Setup!$B$22</f>
        <v>25.7060741129103</v>
      </c>
      <c r="G1059" s="0" t="n">
        <f aca="false">SUMPRODUCT('FD inverse'!$A$5:$BH$5,'FD mesh'!$B$84:$BI$84,$E1058:$BL1058)+'FD inverse'!$A$5*$C1059/Setup!$B$17+INDEX('FD inverse'!$A$5:$BH$5,1,'FD mesh'!$B$15+1)*Setup!$B$22</f>
        <v>25.2876153746336</v>
      </c>
      <c r="H1059" s="0" t="n">
        <f aca="false">SUMPRODUCT('FD inverse'!$A$6:$BH$6,'FD mesh'!$B$84:$BI$84,$E1058:$BL1058)+'FD inverse'!$A$6*$C1059/Setup!$B$17+INDEX('FD inverse'!$A$6:$BH$6,1,'FD mesh'!$B$15+1)*Setup!$B$22</f>
        <v>23.8924369336793</v>
      </c>
      <c r="I1059" s="0" t="n">
        <f aca="false">SUMPRODUCT('FD inverse'!$A$7:$BH$7,'FD mesh'!$B$84:$BI$84,$E1058:$BL1058)+'FD inverse'!$A$7*$C1059/Setup!$B$17+INDEX('FD inverse'!$A$7:$BH$7,1,'FD mesh'!$B$15+1)*Setup!$B$22</f>
        <v>23.7742456297006</v>
      </c>
      <c r="J1059" s="0" t="n">
        <f aca="false">SUMPRODUCT('FD inverse'!$A$8:$BH$8,'FD mesh'!$B$84:$BI$84,$E1058:$BL1058)+'FD inverse'!$A$8*$C1059/Setup!$B$17+INDEX('FD inverse'!$A$8:$BH$8,1,'FD mesh'!$B$15+1)*Setup!$B$22</f>
        <v>23.666725200112</v>
      </c>
      <c r="K1059" s="0" t="n">
        <f aca="false">SUMPRODUCT('FD inverse'!$A$9:$BH$9,'FD mesh'!$B$84:$BI$84,$E1058:$BL1058)+'FD inverse'!$A$9*$C1059/Setup!$B$17+INDEX('FD inverse'!$A$9:$BH$9,1,'FD mesh'!$B$15+1)*Setup!$B$22</f>
        <v>23.5699352440932</v>
      </c>
      <c r="L1059" s="0" t="n">
        <f aca="false">SUMPRODUCT('FD inverse'!$A$10:$BH$10,'FD mesh'!$B$84:$BI$84,$E1058:$BL1058)+'FD inverse'!$A$10*$C1059/Setup!$B$17+INDEX('FD inverse'!$A$10:$BH$10,1,'FD mesh'!$B$15+1)*Setup!$B$22</f>
        <v>23.4838906141541</v>
      </c>
      <c r="M1059" s="0" t="n">
        <f aca="false">SUMPRODUCT('FD inverse'!$A$11:$BH$11,'FD mesh'!$B$84:$BI$84,$E1058:$BL1058)+'FD inverse'!$A$11*$C1059/Setup!$B$17+INDEX('FD inverse'!$A$11:$BH$11,1,'FD mesh'!$B$15+1)*Setup!$B$22</f>
        <v>23.4085745492672</v>
      </c>
      <c r="N1059" s="0" t="n">
        <f aca="false">SUMPRODUCT('FD inverse'!$A$12:$BH$12,'FD mesh'!$B$84:$BI$84,$E1058:$BL1058)+'FD inverse'!$A$12*$C1059/Setup!$B$17+INDEX('FD inverse'!$A$12:$BH$12,1,'FD mesh'!$B$15+1)*Setup!$B$22</f>
        <v>23.3439500437181</v>
      </c>
      <c r="O1059" s="0" t="n">
        <f aca="false">SUMPRODUCT('FD inverse'!$A$13:$BH$13,'FD mesh'!$B$84:$BI$84,$E1058:$BL1058)+'FD inverse'!$A$13*$C1059/Setup!$B$17+INDEX('FD inverse'!$A$13:$BH$13,1,'FD mesh'!$B$15+1)*Setup!$B$22</f>
        <v>23.2899694580889</v>
      </c>
      <c r="P1059" s="0" t="n">
        <f aca="false">SUMPRODUCT('FD inverse'!$A$14:$BH$14,'FD mesh'!$B$84:$BI$84,$E1058:$BL1058)+'FD inverse'!$A$14*$C1059/Setup!$B$17+INDEX('FD inverse'!$A$14:$BH$14,1,'FD mesh'!$B$15+1)*Setup!$B$22</f>
        <v>23.2465823815748</v>
      </c>
      <c r="Q1059" s="0" t="n">
        <f aca="false">SUMPRODUCT('FD inverse'!$A$15:$BH$15,'FD mesh'!$B$84:$BI$84,$E1058:$BL1058)+'FD inverse'!$A$15*$C1059/Setup!$B$17+INDEX('FD inverse'!$A$15:$BH$15,1,'FD mesh'!$B$15+1)*Setup!$B$22</f>
        <v>23.2137417560329</v>
      </c>
      <c r="R1059" s="0" t="n">
        <f aca="false">SUMPRODUCT('FD inverse'!$A$16:$BH$16,'FD mesh'!$B$84:$BI$84,$E1058:$BL1058)+'FD inverse'!$A$16*$C1059/Setup!$B$17+INDEX('FD inverse'!$A$16:$BH$16,1,'FD mesh'!$B$15+1)*Setup!$B$22</f>
        <v>23.1914082720541</v>
      </c>
      <c r="S1059" s="0" t="n">
        <f aca="false">SUMPRODUCT('FD inverse'!$A$17:$BH$17,'FD mesh'!$B$84:$BI$84,$E1058:$BL1058)+'FD inverse'!$A$17*$C1059/Setup!$B$17+INDEX('FD inverse'!$A$17:$BH$17,1,'FD mesh'!$B$15+1)*Setup!$B$22</f>
        <v>22.6421181663445</v>
      </c>
      <c r="T1059" s="0" t="n">
        <f aca="false">SUMPRODUCT('FD inverse'!$A$18:$BH$18,'FD mesh'!$B$84:$BI$84,$E1058:$BL1058)+'FD inverse'!$A$18*$C1059/Setup!$B$17+INDEX('FD inverse'!$A$18:$BH$18,1,'FD mesh'!$B$15+1)*Setup!$B$22</f>
        <v>22.0976827579701</v>
      </c>
      <c r="U1059" s="0" t="n">
        <f aca="false">SUMPRODUCT('FD inverse'!$A$19:$BH$19,'FD mesh'!$B$84:$BI$84,$E1058:$BL1058)+'FD inverse'!$A$19*$C1059/Setup!$B$17+INDEX('FD inverse'!$A$19:$BH$19,1,'FD mesh'!$B$15+1)*Setup!$B$22</f>
        <v>21.5577336725029</v>
      </c>
      <c r="V1059" s="0" t="n">
        <f aca="false">SUMPRODUCT('FD inverse'!$A$20:$BH$20,'FD mesh'!$B$84:$BI$84,$E1058:$BL1058)+'FD inverse'!$A$20*$C1059/Setup!$B$17+INDEX('FD inverse'!$A$20:$BH$20,1,'FD mesh'!$B$15+1)*Setup!$B$22</f>
        <v>21.0219067707198</v>
      </c>
      <c r="W1059" s="0" t="n">
        <f aca="false">SUMPRODUCT('FD inverse'!$A$21:$BH$21,'FD mesh'!$B$84:$BI$84,$E1058:$BL1058)+'FD inverse'!$A$21*$C1059/Setup!$B$17+INDEX('FD inverse'!$A$21:$BH$21,1,'FD mesh'!$B$15+1)*Setup!$B$22</f>
        <v>20.4898425692653</v>
      </c>
      <c r="X1059" s="0" t="n">
        <f aca="false">SUMPRODUCT('FD inverse'!$A$22:$BH$22,'FD mesh'!$B$84:$BI$84,$E1058:$BL1058)+'FD inverse'!$A$22*$C1059/Setup!$B$17+INDEX('FD inverse'!$A$22:$BH$22,1,'FD mesh'!$B$15+1)*Setup!$B$22</f>
        <v>19.9611864947438</v>
      </c>
      <c r="Y1059" s="0" t="n">
        <f aca="false">SUMPRODUCT('FD inverse'!$A$23:$BH$23,'FD mesh'!$B$84:$BI$84,$E1058:$BL1058)+'FD inverse'!$A$23*$C1059/Setup!$B$17+INDEX('FD inverse'!$A$23:$BH$23,1,'FD mesh'!$B$15+1)*Setup!$B$22</f>
        <v>19.4355889858986</v>
      </c>
      <c r="Z1059" s="0" t="n">
        <f aca="false">SUMPRODUCT('FD inverse'!$A$24:$BH$24,'FD mesh'!$B$84:$BI$84,$E1058:$BL1058)+'FD inverse'!$A$24*$C1059/Setup!$B$17+INDEX('FD inverse'!$A$24:$BH$24,1,'FD mesh'!$B$15+1)*Setup!$B$22</f>
        <v>18.9127054583073</v>
      </c>
      <c r="AA1059" s="0" t="n">
        <f aca="false">SUMPRODUCT('FD inverse'!$A$25:$BH$25,'FD mesh'!$B$84:$BI$84,$E1058:$BL1058)+'FD inverse'!$A$25*$C1059/Setup!$B$17+INDEX('FD inverse'!$A$25:$BH$25,1,'FD mesh'!$B$15+1)*Setup!$B$22</f>
        <v>18.3921961457943</v>
      </c>
      <c r="AB1059" s="0" t="n">
        <f aca="false">SUMPRODUCT('FD inverse'!$A$26:$BH$26,'FD mesh'!$B$84:$BI$84,$E1058:$BL1058)+'FD inverse'!$A$26*$C1059/Setup!$B$17+INDEX('FD inverse'!$A$26:$BH$26,1,'FD mesh'!$B$15+1)*Setup!$B$22</f>
        <v>17.8737258325338</v>
      </c>
      <c r="AC1059" s="0" t="n">
        <f aca="false">SUMPRODUCT('FD inverse'!$A$27:$BH$27,'FD mesh'!$B$84:$BI$84,$E1058:$BL1058)+'FD inverse'!$A$27*$C1059/Setup!$B$17+INDEX('FD inverse'!$A$27:$BH$27,1,'FD mesh'!$B$15+1)*Setup!$B$22</f>
        <v>17.3569634896044</v>
      </c>
      <c r="AD1059" s="0" t="n">
        <f aca="false">SUMPRODUCT('FD inverse'!$A$28:$BH$28,'FD mesh'!$B$84:$BI$84,$E1058:$BL1058)+'FD inverse'!$A$28*$C1059/Setup!$B$17+INDEX('FD inverse'!$A$28:$BH$28,1,'FD mesh'!$B$15+1)*Setup!$B$22</f>
        <v>16.8415818295464</v>
      </c>
      <c r="AE1059" s="0" t="n">
        <f aca="false">SUMPRODUCT('FD inverse'!$A$29:$BH$29,'FD mesh'!$B$84:$BI$84,$E1058:$BL1058)+'FD inverse'!$A$29*$C1059/Setup!$B$17+INDEX('FD inverse'!$A$29:$BH$29,1,'FD mesh'!$B$15+1)*Setup!$B$22</f>
        <v>16.3272567922939</v>
      </c>
      <c r="AF1059" s="0" t="n">
        <f aca="false">SUMPRODUCT('FD inverse'!$A$30:$BH$30,'FD mesh'!$B$84:$BI$84,$E1058:$BL1058)+'FD inverse'!$A$30*$C1059/Setup!$B$17+INDEX('FD inverse'!$A$30:$BH$30,1,'FD mesh'!$B$15+1)*Setup!$B$22</f>
        <v>15.8136669756824</v>
      </c>
      <c r="AG1059" s="0" t="n">
        <f aca="false">SUMPRODUCT('FD inverse'!$A$31:$BH$31,'FD mesh'!$B$84:$BI$84,$E1058:$BL1058)+'FD inverse'!$A$31*$C1059/Setup!$B$17+INDEX('FD inverse'!$A$31:$BH$31,1,'FD mesh'!$B$15+1)*Setup!$B$22</f>
        <v>15.3004930235941</v>
      </c>
      <c r="AH1059" s="0" t="n">
        <f aca="false">SUMPRODUCT('FD inverse'!$A$32:$BH$32,'FD mesh'!$B$84:$BI$84,$E1058:$BL1058)+'FD inverse'!$A$32*$C1059/Setup!$B$17+INDEX('FD inverse'!$A$32:$BH$32,1,'FD mesh'!$B$15+1)*Setup!$B$22</f>
        <v>15.2789496550564</v>
      </c>
      <c r="AI1059" s="0" t="n">
        <f aca="false">SUMPRODUCT('FD inverse'!$A$33:$BH$33,'FD mesh'!$B$84:$BI$84,$E1058:$BL1058)+'FD inverse'!$A$33*$C1059/Setup!$B$17+INDEX('FD inverse'!$A$33:$BH$33,1,'FD mesh'!$B$15+1)*Setup!$B$22</f>
        <v>15.2575527940118</v>
      </c>
      <c r="AJ1059" s="0" t="n">
        <f aca="false">SUMPRODUCT('FD inverse'!$A$34:$BH$34,'FD mesh'!$B$84:$BI$84,$E1058:$BL1058)+'FD inverse'!$A$34*$C1059/Setup!$B$17+INDEX('FD inverse'!$A$34:$BH$34,1,'FD mesh'!$B$15+1)*Setup!$B$22</f>
        <v>15.236282638423</v>
      </c>
      <c r="AK1059" s="0" t="n">
        <f aca="false">SUMPRODUCT('FD inverse'!$A$35:$BH$35,'FD mesh'!$B$84:$BI$84,$E1058:$BL1058)+'FD inverse'!$A$35*$C1059/Setup!$B$17+INDEX('FD inverse'!$A$35:$BH$35,1,'FD mesh'!$B$15+1)*Setup!$B$22</f>
        <v>15.2151213960932</v>
      </c>
      <c r="AL1059" s="0" t="n">
        <f aca="false">SUMPRODUCT('FD inverse'!$A$36:$BH$36,'FD mesh'!$B$84:$BI$84,$E1058:$BL1058)+'FD inverse'!$A$36*$C1059/Setup!$B$17+INDEX('FD inverse'!$A$36:$BH$36,1,'FD mesh'!$B$15+1)*Setup!$B$22</f>
        <v>15.1940531619535</v>
      </c>
      <c r="AM1059" s="0" t="n">
        <f aca="false">SUMPRODUCT('FD inverse'!$A$37:$BH$37,'FD mesh'!$B$84:$BI$84,$E1058:$BL1058)+'FD inverse'!$A$37*$C1059/Setup!$B$17+INDEX('FD inverse'!$A$37:$BH$37,1,'FD mesh'!$B$15+1)*Setup!$B$22</f>
        <v>15.1730637831892</v>
      </c>
      <c r="AN1059" s="0" t="n">
        <f aca="false">SUMPRODUCT('FD inverse'!$A$38:$BH$38,'FD mesh'!$B$84:$BI$84,$E1058:$BL1058)+'FD inverse'!$A$38*$C1059/Setup!$B$17+INDEX('FD inverse'!$A$38:$BH$38,1,'FD mesh'!$B$15+1)*Setup!$B$22</f>
        <v>15.15214071406</v>
      </c>
      <c r="AO1059" s="0" t="n">
        <f aca="false">SUMPRODUCT('FD inverse'!$A$39:$BH$39,'FD mesh'!$B$84:$BI$84,$E1058:$BL1058)+'FD inverse'!$A$39*$C1059/Setup!$B$17+INDEX('FD inverse'!$A$39:$BH$39,1,'FD mesh'!$B$15+1)*Setup!$B$22</f>
        <v>15.1312728620484</v>
      </c>
      <c r="AP1059" s="0" t="n">
        <f aca="false">SUMPRODUCT('FD inverse'!$A$40:$BH$40,'FD mesh'!$B$84:$BI$84,$E1058:$BL1058)+'FD inverse'!$A$40*$C1059/Setup!$B$17+INDEX('FD inverse'!$A$40:$BH$40,1,'FD mesh'!$B$15+1)*Setup!$B$22</f>
        <v>15.1104504267752</v>
      </c>
      <c r="AQ1059" s="0" t="n">
        <f aca="false">SUMPRODUCT('FD inverse'!$A$41:$BH$41,'FD mesh'!$B$84:$BI$84,$E1058:$BL1058)+'FD inverse'!$A$41*$C1059/Setup!$B$17+INDEX('FD inverse'!$A$41:$BH$41,1,'FD mesh'!$B$15+1)*Setup!$B$22</f>
        <v>15.0896647329364</v>
      </c>
      <c r="AR1059" s="0" t="n">
        <f aca="false">SUMPRODUCT('FD inverse'!$A$42:$BH$42,'FD mesh'!$B$84:$BI$84,$E1058:$BL1058)+'FD inverse'!$A$42*$C1059/Setup!$B$17+INDEX('FD inverse'!$A$42:$BH$42,1,'FD mesh'!$B$15+1)*Setup!$B$22</f>
        <v>15.0689080583582</v>
      </c>
      <c r="AS1059" s="0" t="n">
        <f aca="false">SUMPRODUCT('FD inverse'!$A$43:$BH$43,'FD mesh'!$B$84:$BI$84,$E1058:$BL1058)+'FD inverse'!$A$43*$C1059/Setup!$B$17+INDEX('FD inverse'!$A$43:$BH$43,1,'FD mesh'!$B$15+1)*Setup!$B$22</f>
        <v>0</v>
      </c>
      <c r="AT1059" s="0" t="n">
        <f aca="false">SUMPRODUCT('FD inverse'!$A$44:$BH$44,'FD mesh'!$B$84:$BI$84,$E1058:$BL1058)+'FD inverse'!$A$44*$C1059/Setup!$B$17+INDEX('FD inverse'!$A$44:$BH$44,1,'FD mesh'!$B$15+1)*Setup!$B$22</f>
        <v>0</v>
      </c>
      <c r="AU1059" s="0" t="n">
        <f aca="false">SUMPRODUCT('FD inverse'!$A$45:$BH$45,'FD mesh'!$B$84:$BI$84,$E1058:$BL1058)+'FD inverse'!$A$45*$C1059/Setup!$B$17+INDEX('FD inverse'!$A$45:$BH$45,1,'FD mesh'!$B$15+1)*Setup!$B$22</f>
        <v>0</v>
      </c>
      <c r="AV1059" s="0" t="n">
        <f aca="false">SUMPRODUCT('FD inverse'!$A$46:$BH$46,'FD mesh'!$B$84:$BI$84,$E1058:$BL1058)+'FD inverse'!$A$46*$C1059/Setup!$B$17+INDEX('FD inverse'!$A$46:$BH$46,1,'FD mesh'!$B$15+1)*Setup!$B$22</f>
        <v>0</v>
      </c>
      <c r="AW1059" s="0" t="n">
        <f aca="false">SUMPRODUCT('FD inverse'!$A$47:$BH$47,'FD mesh'!$B$84:$BI$84,$E1058:$BL1058)+'FD inverse'!$A$47*$C1059/Setup!$B$17+INDEX('FD inverse'!$A$47:$BH$47,1,'FD mesh'!$B$15+1)*Setup!$B$22</f>
        <v>0</v>
      </c>
      <c r="AX1059" s="0" t="n">
        <f aca="false">SUMPRODUCT('FD inverse'!$A$48:$BH$48,'FD mesh'!$B$84:$BI$84,$E1058:$BL1058)+'FD inverse'!$A$48*$C1059/Setup!$B$17+INDEX('FD inverse'!$A$48:$BH$48,1,'FD mesh'!$B$15+1)*Setup!$B$22</f>
        <v>0</v>
      </c>
      <c r="AY1059" s="0" t="n">
        <f aca="false">SUMPRODUCT('FD inverse'!$A$49:$BH$49,'FD mesh'!$B$84:$BI$84,$E1058:$BL1058)+'FD inverse'!$A$49*$C1059/Setup!$B$17+INDEX('FD inverse'!$A$49:$BH$49,1,'FD mesh'!$B$15+1)*Setup!$B$22</f>
        <v>0</v>
      </c>
      <c r="AZ1059" s="0" t="n">
        <f aca="false">SUMPRODUCT('FD inverse'!$A$50:$BH$50,'FD mesh'!$B$84:$BI$84,$E1058:$BL1058)+'FD inverse'!$A$50*$C1059/Setup!$B$17+INDEX('FD inverse'!$A$50:$BH$50,1,'FD mesh'!$B$15+1)*Setup!$B$22</f>
        <v>0</v>
      </c>
      <c r="BA1059" s="0" t="n">
        <f aca="false">SUMPRODUCT('FD inverse'!$A$51:$BH$51,'FD mesh'!$B$84:$BI$84,$E1058:$BL1058)+'FD inverse'!$A$51*$C1059/Setup!$B$17+INDEX('FD inverse'!$A$51:$BH$51,1,'FD mesh'!$B$15+1)*Setup!$B$22</f>
        <v>0</v>
      </c>
      <c r="BB1059" s="0" t="n">
        <f aca="false">SUMPRODUCT('FD inverse'!$A$52:$BH$52,'FD mesh'!$B$84:$BI$84,$E1058:$BL1058)+'FD inverse'!$A$52*$C1059/Setup!$B$17+INDEX('FD inverse'!$A$52:$BH$52,1,'FD mesh'!$B$15+1)*Setup!$B$22</f>
        <v>0</v>
      </c>
      <c r="BC1059" s="0" t="n">
        <f aca="false">SUMPRODUCT('FD inverse'!$A$53:$BH$53,'FD mesh'!$B$84:$BI$84,$E1058:$BL1058)+'FD inverse'!$A$53*$C1059/Setup!$B$17+INDEX('FD inverse'!$A$53:$BH$53,1,'FD mesh'!$B$15+1)*Setup!$B$22</f>
        <v>0</v>
      </c>
      <c r="BD1059" s="0" t="n">
        <f aca="false">SUMPRODUCT('FD inverse'!$A$54:$BH$54,'FD mesh'!$B$84:$BI$84,$E1058:$BL1058)+'FD inverse'!$A$54*$C1059/Setup!$B$17+INDEX('FD inverse'!$A$54:$BH$54,1,'FD mesh'!$B$15+1)*Setup!$B$22</f>
        <v>0</v>
      </c>
      <c r="BE1059" s="0" t="n">
        <f aca="false">SUMPRODUCT('FD inverse'!$A$55:$BH$55,'FD mesh'!$B$84:$BI$84,$E1058:$BL1058)+'FD inverse'!$A$55*$C1059/Setup!$B$17+INDEX('FD inverse'!$A$55:$BH$55,1,'FD mesh'!$B$15+1)*Setup!$B$22</f>
        <v>0</v>
      </c>
      <c r="BF1059" s="0" t="n">
        <f aca="false">SUMPRODUCT('FD inverse'!$A$56:$BH$56,'FD mesh'!$B$84:$BI$84,$E1058:$BL1058)+'FD inverse'!$A$56*$C1059/Setup!$B$17+INDEX('FD inverse'!$A$56:$BH$56,1,'FD mesh'!$B$15+1)*Setup!$B$22</f>
        <v>0</v>
      </c>
      <c r="BG1059" s="0" t="n">
        <f aca="false">SUMPRODUCT('FD inverse'!$A$57:$BH$57,'FD mesh'!$B$84:$BI$84,$E1058:$BL1058)+'FD inverse'!$A$57*$C1059/Setup!$B$17+INDEX('FD inverse'!$A$57:$BH$57,1,'FD mesh'!$B$15+1)*Setup!$B$22</f>
        <v>0</v>
      </c>
      <c r="BH1059" s="0" t="n">
        <f aca="false">SUMPRODUCT('FD inverse'!$A$58:$BH$58,'FD mesh'!$B$84:$BI$84,$E1058:$BL1058)+'FD inverse'!$A$58*$C1059/Setup!$B$17+INDEX('FD inverse'!$A$58:$BH$58,1,'FD mesh'!$B$15+1)*Setup!$B$22</f>
        <v>0</v>
      </c>
      <c r="BI1059" s="0" t="n">
        <f aca="false">SUMPRODUCT('FD inverse'!$A$59:$BH$59,'FD mesh'!$B$84:$BI$84,$E1058:$BL1058)+'FD inverse'!$A$59*$C1059/Setup!$B$17+INDEX('FD inverse'!$A$59:$BH$59,1,'FD mesh'!$B$15+1)*Setup!$B$22</f>
        <v>0</v>
      </c>
      <c r="BJ1059" s="0" t="n">
        <f aca="false">SUMPRODUCT('FD inverse'!$A$60:$BH$60,'FD mesh'!$B$84:$BI$84,$E1058:$BL1058)+'FD inverse'!$A$60*$C1059/Setup!$B$17+INDEX('FD inverse'!$A$60:$BH$60,1,'FD mesh'!$B$15+1)*Setup!$B$22</f>
        <v>0</v>
      </c>
      <c r="BK1059" s="0" t="n">
        <f aca="false">SUMPRODUCT('FD inverse'!$A$61:$BH$61,'FD mesh'!$B$84:$BI$84,$E1058:$BL1058)+'FD inverse'!$A$61*$C1059/Setup!$B$17+INDEX('FD inverse'!$A$61:$BH$61,1,'FD mesh'!$B$15+1)*Setup!$B$22</f>
        <v>0</v>
      </c>
      <c r="BL1059" s="0" t="n">
        <f aca="false">SUMPRODUCT('FD inverse'!$A$62:$BH$62,'FD mesh'!$B$84:$BI$84,$E1058:$BL1058)+'FD inverse'!$A$62*$C1059/Setup!$B$17+INDEX('FD inverse'!$A$62:$BH$62,1,'FD mesh'!$B$15+1)*Setup!$B$22</f>
        <v>0</v>
      </c>
    </row>
    <row r="1060" customFormat="false" ht="15" hidden="false" customHeight="false" outlineLevel="0" collapsed="false">
      <c r="A1060" s="0" t="n">
        <v>1055</v>
      </c>
      <c r="B1060" s="0" t="n">
        <f aca="false">A1060*Setup!$B$11/3600</f>
        <v>87.9166666666667</v>
      </c>
      <c r="C1060" s="0" t="n">
        <f aca="false">Setup!$B$7+Setup!$B$8*COS(2*PI()*(B1060-Setup!$B$9)/24)</f>
        <v>27.9990481083196</v>
      </c>
      <c r="D1060" s="0" t="n">
        <f aca="false">(C1060-E1060)/Setup!$B$17</f>
        <v>14.2872844105822</v>
      </c>
      <c r="E1060" s="0" t="n">
        <f aca="false">SUMPRODUCT('FD inverse'!$A$3:$BH$3,'FD mesh'!$B$84:$BI$84,$E1059:$BL1059)+'FD inverse'!$A$3*$C1060/Setup!$B$17+INDEX('FD inverse'!$A$3:$BH$3,1,'FD mesh'!$B$15+1)*Setup!$B$22</f>
        <v>26.1417011349439</v>
      </c>
      <c r="F1060" s="0" t="n">
        <f aca="false">SUMPRODUCT('FD inverse'!$A$4:$BH$4,'FD mesh'!$B$84:$BI$84,$E1059:$BL1059)+'FD inverse'!$A$4*$C1060/Setup!$B$17+INDEX('FD inverse'!$A$4:$BH$4,1,'FD mesh'!$B$15+1)*Setup!$B$22</f>
        <v>25.7189100869567</v>
      </c>
      <c r="G1060" s="0" t="n">
        <f aca="false">SUMPRODUCT('FD inverse'!$A$5:$BH$5,'FD mesh'!$B$84:$BI$84,$E1059:$BL1059)+'FD inverse'!$A$5*$C1060/Setup!$B$17+INDEX('FD inverse'!$A$5:$BH$5,1,'FD mesh'!$B$15+1)*Setup!$B$22</f>
        <v>25.3016902082605</v>
      </c>
      <c r="H1060" s="0" t="n">
        <f aca="false">SUMPRODUCT('FD inverse'!$A$6:$BH$6,'FD mesh'!$B$84:$BI$84,$E1059:$BL1059)+'FD inverse'!$A$6*$C1060/Setup!$B$17+INDEX('FD inverse'!$A$6:$BH$6,1,'FD mesh'!$B$15+1)*Setup!$B$22</f>
        <v>23.9100943153609</v>
      </c>
      <c r="I1060" s="0" t="n">
        <f aca="false">SUMPRODUCT('FD inverse'!$A$7:$BH$7,'FD mesh'!$B$84:$BI$84,$E1059:$BL1059)+'FD inverse'!$A$7*$C1060/Setup!$B$17+INDEX('FD inverse'!$A$7:$BH$7,1,'FD mesh'!$B$15+1)*Setup!$B$22</f>
        <v>23.7921529035059</v>
      </c>
      <c r="J1060" s="0" t="n">
        <f aca="false">SUMPRODUCT('FD inverse'!$A$8:$BH$8,'FD mesh'!$B$84:$BI$84,$E1059:$BL1059)+'FD inverse'!$A$8*$C1060/Setup!$B$17+INDEX('FD inverse'!$A$8:$BH$8,1,'FD mesh'!$B$15+1)*Setup!$B$22</f>
        <v>23.684776254958</v>
      </c>
      <c r="K1060" s="0" t="n">
        <f aca="false">SUMPRODUCT('FD inverse'!$A$9:$BH$9,'FD mesh'!$B$84:$BI$84,$E1059:$BL1059)+'FD inverse'!$A$9*$C1060/Setup!$B$17+INDEX('FD inverse'!$A$9:$BH$9,1,'FD mesh'!$B$15+1)*Setup!$B$22</f>
        <v>23.5880491962896</v>
      </c>
      <c r="L1060" s="0" t="n">
        <f aca="false">SUMPRODUCT('FD inverse'!$A$10:$BH$10,'FD mesh'!$B$84:$BI$84,$E1059:$BL1059)+'FD inverse'!$A$10*$C1060/Setup!$B$17+INDEX('FD inverse'!$A$10:$BH$10,1,'FD mesh'!$B$15+1)*Setup!$B$22</f>
        <v>23.5020088350823</v>
      </c>
      <c r="M1060" s="0" t="n">
        <f aca="false">SUMPRODUCT('FD inverse'!$A$11:$BH$11,'FD mesh'!$B$84:$BI$84,$E1059:$BL1059)+'FD inverse'!$A$11*$C1060/Setup!$B$17+INDEX('FD inverse'!$A$11:$BH$11,1,'FD mesh'!$B$15+1)*Setup!$B$22</f>
        <v>23.426657689762</v>
      </c>
      <c r="N1060" s="0" t="n">
        <f aca="false">SUMPRODUCT('FD inverse'!$A$12:$BH$12,'FD mesh'!$B$84:$BI$84,$E1059:$BL1059)+'FD inverse'!$A$12*$C1060/Setup!$B$17+INDEX('FD inverse'!$A$12:$BH$12,1,'FD mesh'!$B$15+1)*Setup!$B$22</f>
        <v>23.3619750639075</v>
      </c>
      <c r="O1060" s="0" t="n">
        <f aca="false">SUMPRODUCT('FD inverse'!$A$13:$BH$13,'FD mesh'!$B$84:$BI$84,$E1059:$BL1059)+'FD inverse'!$A$13*$C1060/Setup!$B$17+INDEX('FD inverse'!$A$13:$BH$13,1,'FD mesh'!$B$15+1)*Setup!$B$22</f>
        <v>23.3079266682534</v>
      </c>
      <c r="P1060" s="0" t="n">
        <f aca="false">SUMPRODUCT('FD inverse'!$A$14:$BH$14,'FD mesh'!$B$84:$BI$84,$E1059:$BL1059)+'FD inverse'!$A$14*$C1060/Setup!$B$17+INDEX('FD inverse'!$A$14:$BH$14,1,'FD mesh'!$B$15+1)*Setup!$B$22</f>
        <v>23.264472496885</v>
      </c>
      <c r="Q1060" s="0" t="n">
        <f aca="false">SUMPRODUCT('FD inverse'!$A$15:$BH$15,'FD mesh'!$B$84:$BI$84,$E1059:$BL1059)+'FD inverse'!$A$15*$C1060/Setup!$B$17+INDEX('FD inverse'!$A$15:$BH$15,1,'FD mesh'!$B$15+1)*Setup!$B$22</f>
        <v>23.2315729658177</v>
      </c>
      <c r="R1060" s="0" t="n">
        <f aca="false">SUMPRODUCT('FD inverse'!$A$16:$BH$16,'FD mesh'!$B$84:$BI$84,$E1059:$BL1059)+'FD inverse'!$A$16*$C1060/Setup!$B$17+INDEX('FD inverse'!$A$16:$BH$16,1,'FD mesh'!$B$15+1)*Setup!$B$22</f>
        <v>23.2091933225289</v>
      </c>
      <c r="S1060" s="0" t="n">
        <f aca="false">SUMPRODUCT('FD inverse'!$A$17:$BH$17,'FD mesh'!$B$84:$BI$84,$E1059:$BL1059)+'FD inverse'!$A$17*$C1060/Setup!$B$17+INDEX('FD inverse'!$A$17:$BH$17,1,'FD mesh'!$B$15+1)*Setup!$B$22</f>
        <v>22.6586489297283</v>
      </c>
      <c r="T1060" s="0" t="n">
        <f aca="false">SUMPRODUCT('FD inverse'!$A$18:$BH$18,'FD mesh'!$B$84:$BI$84,$E1059:$BL1059)+'FD inverse'!$A$18*$C1060/Setup!$B$17+INDEX('FD inverse'!$A$18:$BH$18,1,'FD mesh'!$B$15+1)*Setup!$B$22</f>
        <v>22.1129693044377</v>
      </c>
      <c r="U1060" s="0" t="n">
        <f aca="false">SUMPRODUCT('FD inverse'!$A$19:$BH$19,'FD mesh'!$B$84:$BI$84,$E1059:$BL1059)+'FD inverse'!$A$19*$C1060/Setup!$B$17+INDEX('FD inverse'!$A$19:$BH$19,1,'FD mesh'!$B$15+1)*Setup!$B$22</f>
        <v>21.5717882913934</v>
      </c>
      <c r="V1060" s="0" t="n">
        <f aca="false">SUMPRODUCT('FD inverse'!$A$20:$BH$20,'FD mesh'!$B$84:$BI$84,$E1059:$BL1059)+'FD inverse'!$A$20*$C1060/Setup!$B$17+INDEX('FD inverse'!$A$20:$BH$20,1,'FD mesh'!$B$15+1)*Setup!$B$22</f>
        <v>21.0347433519082</v>
      </c>
      <c r="W1060" s="0" t="n">
        <f aca="false">SUMPRODUCT('FD inverse'!$A$21:$BH$21,'FD mesh'!$B$84:$BI$84,$E1059:$BL1059)+'FD inverse'!$A$21*$C1060/Setup!$B$17+INDEX('FD inverse'!$A$21:$BH$21,1,'FD mesh'!$B$15+1)*Setup!$B$22</f>
        <v>20.5014760348871</v>
      </c>
      <c r="X1060" s="0" t="n">
        <f aca="false">SUMPRODUCT('FD inverse'!$A$22:$BH$22,'FD mesh'!$B$84:$BI$84,$E1059:$BL1059)+'FD inverse'!$A$22*$C1060/Setup!$B$17+INDEX('FD inverse'!$A$22:$BH$22,1,'FD mesh'!$B$15+1)*Setup!$B$22</f>
        <v>19.9716322806062</v>
      </c>
      <c r="Y1060" s="0" t="n">
        <f aca="false">SUMPRODUCT('FD inverse'!$A$23:$BH$23,'FD mesh'!$B$84:$BI$84,$E1059:$BL1059)+'FD inverse'!$A$23*$C1060/Setup!$B$17+INDEX('FD inverse'!$A$23:$BH$23,1,'FD mesh'!$B$15+1)*Setup!$B$22</f>
        <v>19.444862571879</v>
      </c>
      <c r="Z1060" s="0" t="n">
        <f aca="false">SUMPRODUCT('FD inverse'!$A$24:$BH$24,'FD mesh'!$B$84:$BI$84,$E1059:$BL1059)+'FD inverse'!$A$24*$C1060/Setup!$B$17+INDEX('FD inverse'!$A$24:$BH$24,1,'FD mesh'!$B$15+1)*Setup!$B$22</f>
        <v>18.9208219470261</v>
      </c>
      <c r="AA1060" s="0" t="n">
        <f aca="false">SUMPRODUCT('FD inverse'!$A$25:$BH$25,'FD mesh'!$B$84:$BI$84,$E1059:$BL1059)+'FD inverse'!$A$25*$C1060/Setup!$B$17+INDEX('FD inverse'!$A$25:$BH$25,1,'FD mesh'!$B$15+1)*Setup!$B$22</f>
        <v>18.3991698888532</v>
      </c>
      <c r="AB1060" s="0" t="n">
        <f aca="false">SUMPRODUCT('FD inverse'!$A$26:$BH$26,'FD mesh'!$B$84:$BI$84,$E1059:$BL1059)+'FD inverse'!$A$26*$C1060/Setup!$B$17+INDEX('FD inverse'!$A$26:$BH$26,1,'FD mesh'!$B$15+1)*Setup!$B$22</f>
        <v>17.8795701036378</v>
      </c>
      <c r="AC1060" s="0" t="n">
        <f aca="false">SUMPRODUCT('FD inverse'!$A$27:$BH$27,'FD mesh'!$B$84:$BI$84,$E1059:$BL1059)+'FD inverse'!$A$27*$C1060/Setup!$B$17+INDEX('FD inverse'!$A$27:$BH$27,1,'FD mesh'!$B$15+1)*Setup!$B$22</f>
        <v>17.3616902039186</v>
      </c>
      <c r="AD1060" s="0" t="n">
        <f aca="false">SUMPRODUCT('FD inverse'!$A$28:$BH$28,'FD mesh'!$B$84:$BI$84,$E1059:$BL1059)+'FD inverse'!$A$28*$C1060/Setup!$B$17+INDEX('FD inverse'!$A$28:$BH$28,1,'FD mesh'!$B$15+1)*Setup!$B$22</f>
        <v>16.8452013086976</v>
      </c>
      <c r="AE1060" s="0" t="n">
        <f aca="false">SUMPRODUCT('FD inverse'!$A$29:$BH$29,'FD mesh'!$B$84:$BI$84,$E1059:$BL1059)+'FD inverse'!$A$29*$C1060/Setup!$B$17+INDEX('FD inverse'!$A$29:$BH$29,1,'FD mesh'!$B$15+1)*Setup!$B$22</f>
        <v>16.329777574484</v>
      </c>
      <c r="AF1060" s="0" t="n">
        <f aca="false">SUMPRODUCT('FD inverse'!$A$30:$BH$30,'FD mesh'!$B$84:$BI$84,$E1059:$BL1059)+'FD inverse'!$A$30*$C1060/Setup!$B$17+INDEX('FD inverse'!$A$30:$BH$30,1,'FD mesh'!$B$15+1)*Setup!$B$22</f>
        <v>15.8150956704578</v>
      </c>
      <c r="AG1060" s="0" t="n">
        <f aca="false">SUMPRODUCT('FD inverse'!$A$31:$BH$31,'FD mesh'!$B$84:$BI$84,$E1059:$BL1059)+'FD inverse'!$A$31*$C1060/Setup!$B$17+INDEX('FD inverse'!$A$31:$BH$31,1,'FD mesh'!$B$15+1)*Setup!$B$22</f>
        <v>15.300834210894</v>
      </c>
      <c r="AH1060" s="0" t="n">
        <f aca="false">SUMPRODUCT('FD inverse'!$A$32:$BH$32,'FD mesh'!$B$84:$BI$84,$E1059:$BL1059)+'FD inverse'!$A$32*$C1060/Setup!$B$17+INDEX('FD inverse'!$A$32:$BH$32,1,'FD mesh'!$B$15+1)*Setup!$B$22</f>
        <v>15.2792472023283</v>
      </c>
      <c r="AI1060" s="0" t="n">
        <f aca="false">SUMPRODUCT('FD inverse'!$A$33:$BH$33,'FD mesh'!$B$84:$BI$84,$E1059:$BL1059)+'FD inverse'!$A$33*$C1060/Setup!$B$17+INDEX('FD inverse'!$A$33:$BH$33,1,'FD mesh'!$B$15+1)*Setup!$B$22</f>
        <v>15.2578108190451</v>
      </c>
      <c r="AJ1060" s="0" t="n">
        <f aca="false">SUMPRODUCT('FD inverse'!$A$34:$BH$34,'FD mesh'!$B$84:$BI$84,$E1059:$BL1059)+'FD inverse'!$A$34*$C1060/Setup!$B$17+INDEX('FD inverse'!$A$34:$BH$34,1,'FD mesh'!$B$15+1)*Setup!$B$22</f>
        <v>15.2365050539769</v>
      </c>
      <c r="AK1060" s="0" t="n">
        <f aca="false">SUMPRODUCT('FD inverse'!$A$35:$BH$35,'FD mesh'!$B$84:$BI$84,$E1059:$BL1059)+'FD inverse'!$A$35*$C1060/Setup!$B$17+INDEX('FD inverse'!$A$35:$BH$35,1,'FD mesh'!$B$15+1)*Setup!$B$22</f>
        <v>15.215311880785</v>
      </c>
      <c r="AL1060" s="0" t="n">
        <f aca="false">SUMPRODUCT('FD inverse'!$A$36:$BH$36,'FD mesh'!$B$84:$BI$84,$E1059:$BL1059)+'FD inverse'!$A$36*$C1060/Setup!$B$17+INDEX('FD inverse'!$A$36:$BH$36,1,'FD mesh'!$B$15+1)*Setup!$B$22</f>
        <v>15.1942151353317</v>
      </c>
      <c r="AM1060" s="0" t="n">
        <f aca="false">SUMPRODUCT('FD inverse'!$A$37:$BH$37,'FD mesh'!$B$84:$BI$84,$E1059:$BL1059)+'FD inverse'!$A$37*$C1060/Setup!$B$17+INDEX('FD inverse'!$A$37:$BH$37,1,'FD mesh'!$B$15+1)*Setup!$B$22</f>
        <v>15.1732003845331</v>
      </c>
      <c r="AN1060" s="0" t="n">
        <f aca="false">SUMPRODUCT('FD inverse'!$A$38:$BH$38,'FD mesh'!$B$84:$BI$84,$E1059:$BL1059)+'FD inverse'!$A$38*$C1060/Setup!$B$17+INDEX('FD inverse'!$A$38:$BH$38,1,'FD mesh'!$B$15+1)*Setup!$B$22</f>
        <v>15.1522547844811</v>
      </c>
      <c r="AO1060" s="0" t="n">
        <f aca="false">SUMPRODUCT('FD inverse'!$A$39:$BH$39,'FD mesh'!$B$84:$BI$84,$E1059:$BL1059)+'FD inverse'!$A$39*$C1060/Setup!$B$17+INDEX('FD inverse'!$A$39:$BH$39,1,'FD mesh'!$B$15+1)*Setup!$B$22</f>
        <v>15.1313669295038</v>
      </c>
      <c r="AP1060" s="0" t="n">
        <f aca="false">SUMPRODUCT('FD inverse'!$A$40:$BH$40,'FD mesh'!$B$84:$BI$84,$E1059:$BL1059)+'FD inverse'!$A$40*$C1060/Setup!$B$17+INDEX('FD inverse'!$A$40:$BH$40,1,'FD mesh'!$B$15+1)*Setup!$B$22</f>
        <v>15.1105266936391</v>
      </c>
      <c r="AQ1060" s="0" t="n">
        <f aca="false">SUMPRODUCT('FD inverse'!$A$41:$BH$41,'FD mesh'!$B$84:$BI$84,$E1059:$BL1059)+'FD inverse'!$A$41*$C1060/Setup!$B$17+INDEX('FD inverse'!$A$41:$BH$41,1,'FD mesh'!$B$15+1)*Setup!$B$22</f>
        <v>15.0897250658176</v>
      </c>
      <c r="AR1060" s="0" t="n">
        <f aca="false">SUMPRODUCT('FD inverse'!$A$42:$BH$42,'FD mesh'!$B$84:$BI$84,$E1059:$BL1059)+'FD inverse'!$A$42*$C1060/Setup!$B$17+INDEX('FD inverse'!$A$42:$BH$42,1,'FD mesh'!$B$15+1)*Setup!$B$22</f>
        <v>15.0689539798902</v>
      </c>
      <c r="AS1060" s="0" t="n">
        <f aca="false">SUMPRODUCT('FD inverse'!$A$43:$BH$43,'FD mesh'!$B$84:$BI$84,$E1059:$BL1059)+'FD inverse'!$A$43*$C1060/Setup!$B$17+INDEX('FD inverse'!$A$43:$BH$43,1,'FD mesh'!$B$15+1)*Setup!$B$22</f>
        <v>0</v>
      </c>
      <c r="AT1060" s="0" t="n">
        <f aca="false">SUMPRODUCT('FD inverse'!$A$44:$BH$44,'FD mesh'!$B$84:$BI$84,$E1059:$BL1059)+'FD inverse'!$A$44*$C1060/Setup!$B$17+INDEX('FD inverse'!$A$44:$BH$44,1,'FD mesh'!$B$15+1)*Setup!$B$22</f>
        <v>0</v>
      </c>
      <c r="AU1060" s="0" t="n">
        <f aca="false">SUMPRODUCT('FD inverse'!$A$45:$BH$45,'FD mesh'!$B$84:$BI$84,$E1059:$BL1059)+'FD inverse'!$A$45*$C1060/Setup!$B$17+INDEX('FD inverse'!$A$45:$BH$45,1,'FD mesh'!$B$15+1)*Setup!$B$22</f>
        <v>0</v>
      </c>
      <c r="AV1060" s="0" t="n">
        <f aca="false">SUMPRODUCT('FD inverse'!$A$46:$BH$46,'FD mesh'!$B$84:$BI$84,$E1059:$BL1059)+'FD inverse'!$A$46*$C1060/Setup!$B$17+INDEX('FD inverse'!$A$46:$BH$46,1,'FD mesh'!$B$15+1)*Setup!$B$22</f>
        <v>0</v>
      </c>
      <c r="AW1060" s="0" t="n">
        <f aca="false">SUMPRODUCT('FD inverse'!$A$47:$BH$47,'FD mesh'!$B$84:$BI$84,$E1059:$BL1059)+'FD inverse'!$A$47*$C1060/Setup!$B$17+INDEX('FD inverse'!$A$47:$BH$47,1,'FD mesh'!$B$15+1)*Setup!$B$22</f>
        <v>0</v>
      </c>
      <c r="AX1060" s="0" t="n">
        <f aca="false">SUMPRODUCT('FD inverse'!$A$48:$BH$48,'FD mesh'!$B$84:$BI$84,$E1059:$BL1059)+'FD inverse'!$A$48*$C1060/Setup!$B$17+INDEX('FD inverse'!$A$48:$BH$48,1,'FD mesh'!$B$15+1)*Setup!$B$22</f>
        <v>0</v>
      </c>
      <c r="AY1060" s="0" t="n">
        <f aca="false">SUMPRODUCT('FD inverse'!$A$49:$BH$49,'FD mesh'!$B$84:$BI$84,$E1059:$BL1059)+'FD inverse'!$A$49*$C1060/Setup!$B$17+INDEX('FD inverse'!$A$49:$BH$49,1,'FD mesh'!$B$15+1)*Setup!$B$22</f>
        <v>0</v>
      </c>
      <c r="AZ1060" s="0" t="n">
        <f aca="false">SUMPRODUCT('FD inverse'!$A$50:$BH$50,'FD mesh'!$B$84:$BI$84,$E1059:$BL1059)+'FD inverse'!$A$50*$C1060/Setup!$B$17+INDEX('FD inverse'!$A$50:$BH$50,1,'FD mesh'!$B$15+1)*Setup!$B$22</f>
        <v>0</v>
      </c>
      <c r="BA1060" s="0" t="n">
        <f aca="false">SUMPRODUCT('FD inverse'!$A$51:$BH$51,'FD mesh'!$B$84:$BI$84,$E1059:$BL1059)+'FD inverse'!$A$51*$C1060/Setup!$B$17+INDEX('FD inverse'!$A$51:$BH$51,1,'FD mesh'!$B$15+1)*Setup!$B$22</f>
        <v>0</v>
      </c>
      <c r="BB1060" s="0" t="n">
        <f aca="false">SUMPRODUCT('FD inverse'!$A$52:$BH$52,'FD mesh'!$B$84:$BI$84,$E1059:$BL1059)+'FD inverse'!$A$52*$C1060/Setup!$B$17+INDEX('FD inverse'!$A$52:$BH$52,1,'FD mesh'!$B$15+1)*Setup!$B$22</f>
        <v>0</v>
      </c>
      <c r="BC1060" s="0" t="n">
        <f aca="false">SUMPRODUCT('FD inverse'!$A$53:$BH$53,'FD mesh'!$B$84:$BI$84,$E1059:$BL1059)+'FD inverse'!$A$53*$C1060/Setup!$B$17+INDEX('FD inverse'!$A$53:$BH$53,1,'FD mesh'!$B$15+1)*Setup!$B$22</f>
        <v>0</v>
      </c>
      <c r="BD1060" s="0" t="n">
        <f aca="false">SUMPRODUCT('FD inverse'!$A$54:$BH$54,'FD mesh'!$B$84:$BI$84,$E1059:$BL1059)+'FD inverse'!$A$54*$C1060/Setup!$B$17+INDEX('FD inverse'!$A$54:$BH$54,1,'FD mesh'!$B$15+1)*Setup!$B$22</f>
        <v>0</v>
      </c>
      <c r="BE1060" s="0" t="n">
        <f aca="false">SUMPRODUCT('FD inverse'!$A$55:$BH$55,'FD mesh'!$B$84:$BI$84,$E1059:$BL1059)+'FD inverse'!$A$55*$C1060/Setup!$B$17+INDEX('FD inverse'!$A$55:$BH$55,1,'FD mesh'!$B$15+1)*Setup!$B$22</f>
        <v>0</v>
      </c>
      <c r="BF1060" s="0" t="n">
        <f aca="false">SUMPRODUCT('FD inverse'!$A$56:$BH$56,'FD mesh'!$B$84:$BI$84,$E1059:$BL1059)+'FD inverse'!$A$56*$C1060/Setup!$B$17+INDEX('FD inverse'!$A$56:$BH$56,1,'FD mesh'!$B$15+1)*Setup!$B$22</f>
        <v>0</v>
      </c>
      <c r="BG1060" s="0" t="n">
        <f aca="false">SUMPRODUCT('FD inverse'!$A$57:$BH$57,'FD mesh'!$B$84:$BI$84,$E1059:$BL1059)+'FD inverse'!$A$57*$C1060/Setup!$B$17+INDEX('FD inverse'!$A$57:$BH$57,1,'FD mesh'!$B$15+1)*Setup!$B$22</f>
        <v>0</v>
      </c>
      <c r="BH1060" s="0" t="n">
        <f aca="false">SUMPRODUCT('FD inverse'!$A$58:$BH$58,'FD mesh'!$B$84:$BI$84,$E1059:$BL1059)+'FD inverse'!$A$58*$C1060/Setup!$B$17+INDEX('FD inverse'!$A$58:$BH$58,1,'FD mesh'!$B$15+1)*Setup!$B$22</f>
        <v>0</v>
      </c>
      <c r="BI1060" s="0" t="n">
        <f aca="false">SUMPRODUCT('FD inverse'!$A$59:$BH$59,'FD mesh'!$B$84:$BI$84,$E1059:$BL1059)+'FD inverse'!$A$59*$C1060/Setup!$B$17+INDEX('FD inverse'!$A$59:$BH$59,1,'FD mesh'!$B$15+1)*Setup!$B$22</f>
        <v>0</v>
      </c>
      <c r="BJ1060" s="0" t="n">
        <f aca="false">SUMPRODUCT('FD inverse'!$A$60:$BH$60,'FD mesh'!$B$84:$BI$84,$E1059:$BL1059)+'FD inverse'!$A$60*$C1060/Setup!$B$17+INDEX('FD inverse'!$A$60:$BH$60,1,'FD mesh'!$B$15+1)*Setup!$B$22</f>
        <v>0</v>
      </c>
      <c r="BK1060" s="0" t="n">
        <f aca="false">SUMPRODUCT('FD inverse'!$A$61:$BH$61,'FD mesh'!$B$84:$BI$84,$E1059:$BL1059)+'FD inverse'!$A$61*$C1060/Setup!$B$17+INDEX('FD inverse'!$A$61:$BH$61,1,'FD mesh'!$B$15+1)*Setup!$B$22</f>
        <v>0</v>
      </c>
      <c r="BL1060" s="0" t="n">
        <f aca="false">SUMPRODUCT('FD inverse'!$A$62:$BH$62,'FD mesh'!$B$84:$BI$84,$E1059:$BL1059)+'FD inverse'!$A$62*$C1060/Setup!$B$17+INDEX('FD inverse'!$A$62:$BH$62,1,'FD mesh'!$B$15+1)*Setup!$B$22</f>
        <v>0</v>
      </c>
    </row>
    <row r="1061" customFormat="false" ht="15" hidden="false" customHeight="false" outlineLevel="0" collapsed="false">
      <c r="A1061" s="0" t="n">
        <v>1056</v>
      </c>
      <c r="B1061" s="0" t="n">
        <f aca="false">A1061*Setup!$B$11/3600</f>
        <v>88</v>
      </c>
      <c r="C1061" s="0" t="n">
        <f aca="false">Setup!$B$7+Setup!$B$8*COS(2*PI()*(B1061-Setup!$B$9)/24)</f>
        <v>28</v>
      </c>
      <c r="D1061" s="0" t="n">
        <f aca="false">(C1061-E1061)/Setup!$B$17</f>
        <v>14.2174276269596</v>
      </c>
      <c r="E1061" s="0" t="n">
        <f aca="false">SUMPRODUCT('FD inverse'!$A$3:$BH$3,'FD mesh'!$B$84:$BI$84,$E1060:$BL1060)+'FD inverse'!$A$3*$C1061/Setup!$B$17+INDEX('FD inverse'!$A$3:$BH$3,1,'FD mesh'!$B$15+1)*Setup!$B$22</f>
        <v>26.1517344084952</v>
      </c>
      <c r="F1061" s="0" t="n">
        <f aca="false">SUMPRODUCT('FD inverse'!$A$4:$BH$4,'FD mesh'!$B$84:$BI$84,$E1060:$BL1060)+'FD inverse'!$A$4*$C1061/Setup!$B$17+INDEX('FD inverse'!$A$4:$BH$4,1,'FD mesh'!$B$15+1)*Setup!$B$22</f>
        <v>25.730774041214</v>
      </c>
      <c r="G1061" s="0" t="n">
        <f aca="false">SUMPRODUCT('FD inverse'!$A$5:$BH$5,'FD mesh'!$B$84:$BI$84,$E1060:$BL1060)+'FD inverse'!$A$5*$C1061/Setup!$B$17+INDEX('FD inverse'!$A$5:$BH$5,1,'FD mesh'!$B$15+1)*Setup!$B$22</f>
        <v>25.3149629596348</v>
      </c>
      <c r="H1061" s="0" t="n">
        <f aca="false">SUMPRODUCT('FD inverse'!$A$6:$BH$6,'FD mesh'!$B$84:$BI$84,$E1060:$BL1060)+'FD inverse'!$A$6*$C1061/Setup!$B$17+INDEX('FD inverse'!$A$6:$BH$6,1,'FD mesh'!$B$15+1)*Setup!$B$22</f>
        <v>23.9275157734057</v>
      </c>
      <c r="I1061" s="0" t="n">
        <f aca="false">SUMPRODUCT('FD inverse'!$A$7:$BH$7,'FD mesh'!$B$84:$BI$84,$E1060:$BL1060)+'FD inverse'!$A$7*$C1061/Setup!$B$17+INDEX('FD inverse'!$A$7:$BH$7,1,'FD mesh'!$B$15+1)*Setup!$B$22</f>
        <v>23.8098719097408</v>
      </c>
      <c r="J1061" s="0" t="n">
        <f aca="false">SUMPRODUCT('FD inverse'!$A$8:$BH$8,'FD mesh'!$B$84:$BI$84,$E1060:$BL1060)+'FD inverse'!$A$8*$C1061/Setup!$B$17+INDEX('FD inverse'!$A$8:$BH$8,1,'FD mesh'!$B$15+1)*Setup!$B$22</f>
        <v>23.7026817370699</v>
      </c>
      <c r="K1061" s="0" t="n">
        <f aca="false">SUMPRODUCT('FD inverse'!$A$9:$BH$9,'FD mesh'!$B$84:$BI$84,$E1060:$BL1060)+'FD inverse'!$A$9*$C1061/Setup!$B$17+INDEX('FD inverse'!$A$9:$BH$9,1,'FD mesh'!$B$15+1)*Setup!$B$22</f>
        <v>23.6060552706598</v>
      </c>
      <c r="L1061" s="0" t="n">
        <f aca="false">SUMPRODUCT('FD inverse'!$A$10:$BH$10,'FD mesh'!$B$84:$BI$84,$E1060:$BL1060)+'FD inverse'!$A$10*$C1061/Setup!$B$17+INDEX('FD inverse'!$A$10:$BH$10,1,'FD mesh'!$B$15+1)*Setup!$B$22</f>
        <v>23.5200518569753</v>
      </c>
      <c r="M1061" s="0" t="n">
        <f aca="false">SUMPRODUCT('FD inverse'!$A$11:$BH$11,'FD mesh'!$B$84:$BI$84,$E1060:$BL1060)+'FD inverse'!$A$11*$C1061/Setup!$B$17+INDEX('FD inverse'!$A$11:$BH$11,1,'FD mesh'!$B$15+1)*Setup!$B$22</f>
        <v>23.4446932939652</v>
      </c>
      <c r="N1061" s="0" t="n">
        <f aca="false">SUMPRODUCT('FD inverse'!$A$12:$BH$12,'FD mesh'!$B$84:$BI$84,$E1060:$BL1060)+'FD inverse'!$A$12*$C1061/Setup!$B$17+INDEX('FD inverse'!$A$12:$BH$12,1,'FD mesh'!$B$15+1)*Setup!$B$22</f>
        <v>23.3799752054114</v>
      </c>
      <c r="O1061" s="0" t="n">
        <f aca="false">SUMPRODUCT('FD inverse'!$A$13:$BH$13,'FD mesh'!$B$84:$BI$84,$E1060:$BL1060)+'FD inverse'!$A$13*$C1061/Setup!$B$17+INDEX('FD inverse'!$A$13:$BH$13,1,'FD mesh'!$B$15+1)*Setup!$B$22</f>
        <v>23.3258766693672</v>
      </c>
      <c r="P1061" s="0" t="n">
        <f aca="false">SUMPRODUCT('FD inverse'!$A$14:$BH$14,'FD mesh'!$B$84:$BI$84,$E1060:$BL1060)+'FD inverse'!$A$14*$C1061/Setup!$B$17+INDEX('FD inverse'!$A$14:$BH$14,1,'FD mesh'!$B$15+1)*Setup!$B$22</f>
        <v>23.2823681044816</v>
      </c>
      <c r="Q1061" s="0" t="n">
        <f aca="false">SUMPRODUCT('FD inverse'!$A$15:$BH$15,'FD mesh'!$B$84:$BI$84,$E1060:$BL1060)+'FD inverse'!$A$15*$C1061/Setup!$B$17+INDEX('FD inverse'!$A$15:$BH$15,1,'FD mesh'!$B$15+1)*Setup!$B$22</f>
        <v>23.249417420184</v>
      </c>
      <c r="R1061" s="0" t="n">
        <f aca="false">SUMPRODUCT('FD inverse'!$A$16:$BH$16,'FD mesh'!$B$84:$BI$84,$E1060:$BL1060)+'FD inverse'!$A$16*$C1061/Setup!$B$17+INDEX('FD inverse'!$A$16:$BH$16,1,'FD mesh'!$B$15+1)*Setup!$B$22</f>
        <v>23.2269944375775</v>
      </c>
      <c r="S1061" s="0" t="n">
        <f aca="false">SUMPRODUCT('FD inverse'!$A$17:$BH$17,'FD mesh'!$B$84:$BI$84,$E1060:$BL1060)+'FD inverse'!$A$17*$C1061/Setup!$B$17+INDEX('FD inverse'!$A$17:$BH$17,1,'FD mesh'!$B$15+1)*Setup!$B$22</f>
        <v>22.6752061636738</v>
      </c>
      <c r="T1061" s="0" t="n">
        <f aca="false">SUMPRODUCT('FD inverse'!$A$18:$BH$18,'FD mesh'!$B$84:$BI$84,$E1060:$BL1060)+'FD inverse'!$A$18*$C1061/Setup!$B$17+INDEX('FD inverse'!$A$18:$BH$18,1,'FD mesh'!$B$15+1)*Setup!$B$22</f>
        <v>22.1282904471882</v>
      </c>
      <c r="U1061" s="0" t="n">
        <f aca="false">SUMPRODUCT('FD inverse'!$A$19:$BH$19,'FD mesh'!$B$84:$BI$84,$E1060:$BL1060)+'FD inverse'!$A$19*$C1061/Setup!$B$17+INDEX('FD inverse'!$A$19:$BH$19,1,'FD mesh'!$B$15+1)*Setup!$B$22</f>
        <v>21.5858835241407</v>
      </c>
      <c r="V1061" s="0" t="n">
        <f aca="false">SUMPRODUCT('FD inverse'!$A$20:$BH$20,'FD mesh'!$B$84:$BI$84,$E1060:$BL1060)+'FD inverse'!$A$20*$C1061/Setup!$B$17+INDEX('FD inverse'!$A$20:$BH$20,1,'FD mesh'!$B$15+1)*Setup!$B$22</f>
        <v>21.0476246267302</v>
      </c>
      <c r="W1061" s="0" t="n">
        <f aca="false">SUMPRODUCT('FD inverse'!$A$21:$BH$21,'FD mesh'!$B$84:$BI$84,$E1060:$BL1060)+'FD inverse'!$A$21*$C1061/Setup!$B$17+INDEX('FD inverse'!$A$21:$BH$21,1,'FD mesh'!$B$15+1)*Setup!$B$22</f>
        <v>20.5131565044816</v>
      </c>
      <c r="X1061" s="0" t="n">
        <f aca="false">SUMPRODUCT('FD inverse'!$A$22:$BH$22,'FD mesh'!$B$84:$BI$84,$E1060:$BL1060)+'FD inverse'!$A$22*$C1061/Setup!$B$17+INDEX('FD inverse'!$A$22:$BH$22,1,'FD mesh'!$B$15+1)*Setup!$B$22</f>
        <v>19.9821257775708</v>
      </c>
      <c r="Y1061" s="0" t="n">
        <f aca="false">SUMPRODUCT('FD inverse'!$A$23:$BH$23,'FD mesh'!$B$84:$BI$84,$E1060:$BL1060)+'FD inverse'!$A$23*$C1061/Setup!$B$17+INDEX('FD inverse'!$A$23:$BH$23,1,'FD mesh'!$B$15+1)*Setup!$B$22</f>
        <v>19.4541831369097</v>
      </c>
      <c r="Z1061" s="0" t="n">
        <f aca="false">SUMPRODUCT('FD inverse'!$A$24:$BH$24,'FD mesh'!$B$84:$BI$84,$E1060:$BL1060)+'FD inverse'!$A$24*$C1061/Setup!$B$17+INDEX('FD inverse'!$A$24:$BH$24,1,'FD mesh'!$B$15+1)*Setup!$B$22</f>
        <v>18.9289834053861</v>
      </c>
      <c r="AA1061" s="0" t="n">
        <f aca="false">SUMPRODUCT('FD inverse'!$A$25:$BH$25,'FD mesh'!$B$84:$BI$84,$E1060:$BL1060)+'FD inverse'!$A$25*$C1061/Setup!$B$17+INDEX('FD inverse'!$A$25:$BH$25,1,'FD mesh'!$B$15+1)*Setup!$B$22</f>
        <v>18.4061854744656</v>
      </c>
      <c r="AB1061" s="0" t="n">
        <f aca="false">SUMPRODUCT('FD inverse'!$A$26:$BH$26,'FD mesh'!$B$84:$BI$84,$E1060:$BL1060)+'FD inverse'!$A$26*$C1061/Setup!$B$17+INDEX('FD inverse'!$A$26:$BH$26,1,'FD mesh'!$B$15+1)*Setup!$B$22</f>
        <v>17.8854521301683</v>
      </c>
      <c r="AC1061" s="0" t="n">
        <f aca="false">SUMPRODUCT('FD inverse'!$A$27:$BH$27,'FD mesh'!$B$84:$BI$84,$E1060:$BL1060)+'FD inverse'!$A$27*$C1061/Setup!$B$17+INDEX('FD inverse'!$A$27:$BH$27,1,'FD mesh'!$B$15+1)*Setup!$B$22</f>
        <v>17.3664497822499</v>
      </c>
      <c r="AD1061" s="0" t="n">
        <f aca="false">SUMPRODUCT('FD inverse'!$A$28:$BH$28,'FD mesh'!$B$84:$BI$84,$E1060:$BL1060)+'FD inverse'!$A$28*$C1061/Setup!$B$17+INDEX('FD inverse'!$A$28:$BH$28,1,'FD mesh'!$B$15+1)*Setup!$B$22</f>
        <v>16.8488481102404</v>
      </c>
      <c r="AE1061" s="0" t="n">
        <f aca="false">SUMPRODUCT('FD inverse'!$A$29:$BH$29,'FD mesh'!$B$84:$BI$84,$E1060:$BL1060)+'FD inverse'!$A$29*$C1061/Setup!$B$17+INDEX('FD inverse'!$A$29:$BH$29,1,'FD mesh'!$B$15+1)*Setup!$B$22</f>
        <v>16.3323196398278</v>
      </c>
      <c r="AF1061" s="0" t="n">
        <f aca="false">SUMPRODUCT('FD inverse'!$A$30:$BH$30,'FD mesh'!$B$84:$BI$84,$E1060:$BL1060)+'FD inverse'!$A$30*$C1061/Setup!$B$17+INDEX('FD inverse'!$A$30:$BH$30,1,'FD mesh'!$B$15+1)*Setup!$B$22</f>
        <v>15.8165392629306</v>
      </c>
      <c r="AG1061" s="0" t="n">
        <f aca="false">SUMPRODUCT('FD inverse'!$A$31:$BH$31,'FD mesh'!$B$84:$BI$84,$E1060:$BL1060)+'FD inverse'!$A$31*$C1061/Setup!$B$17+INDEX('FD inverse'!$A$31:$BH$31,1,'FD mesh'!$B$15+1)*Setup!$B$22</f>
        <v>15.3011837146755</v>
      </c>
      <c r="AH1061" s="0" t="n">
        <f aca="false">SUMPRODUCT('FD inverse'!$A$32:$BH$32,'FD mesh'!$B$84:$BI$84,$E1060:$BL1060)+'FD inverse'!$A$32*$C1061/Setup!$B$17+INDEX('FD inverse'!$A$32:$BH$32,1,'FD mesh'!$B$15+1)*Setup!$B$22</f>
        <v>15.2795527482029</v>
      </c>
      <c r="AI1061" s="0" t="n">
        <f aca="false">SUMPRODUCT('FD inverse'!$A$33:$BH$33,'FD mesh'!$B$84:$BI$84,$E1060:$BL1060)+'FD inverse'!$A$33*$C1061/Setup!$B$17+INDEX('FD inverse'!$A$33:$BH$33,1,'FD mesh'!$B$15+1)*Setup!$B$22</f>
        <v>15.2580764560898</v>
      </c>
      <c r="AJ1061" s="0" t="n">
        <f aca="false">SUMPRODUCT('FD inverse'!$A$34:$BH$34,'FD mesh'!$B$84:$BI$84,$E1060:$BL1060)+'FD inverse'!$A$34*$C1061/Setup!$B$17+INDEX('FD inverse'!$A$34:$BH$34,1,'FD mesh'!$B$15+1)*Setup!$B$22</f>
        <v>15.236734635567</v>
      </c>
      <c r="AK1061" s="0" t="n">
        <f aca="false">SUMPRODUCT('FD inverse'!$A$35:$BH$35,'FD mesh'!$B$84:$BI$84,$E1060:$BL1060)+'FD inverse'!$A$35*$C1061/Setup!$B$17+INDEX('FD inverse'!$A$35:$BH$35,1,'FD mesh'!$B$15+1)*Setup!$B$22</f>
        <v>15.2155090345333</v>
      </c>
      <c r="AL1061" s="0" t="n">
        <f aca="false">SUMPRODUCT('FD inverse'!$A$36:$BH$36,'FD mesh'!$B$84:$BI$84,$E1060:$BL1060)+'FD inverse'!$A$36*$C1061/Setup!$B$17+INDEX('FD inverse'!$A$36:$BH$36,1,'FD mesh'!$B$15+1)*Setup!$B$22</f>
        <v>15.194383237268</v>
      </c>
      <c r="AM1061" s="0" t="n">
        <f aca="false">SUMPRODUCT('FD inverse'!$A$37:$BH$37,'FD mesh'!$B$84:$BI$84,$E1060:$BL1060)+'FD inverse'!$A$37*$C1061/Setup!$B$17+INDEX('FD inverse'!$A$37:$BH$37,1,'FD mesh'!$B$15+1)*Setup!$B$22</f>
        <v>15.1733425370748</v>
      </c>
      <c r="AN1061" s="0" t="n">
        <f aca="false">SUMPRODUCT('FD inverse'!$A$38:$BH$38,'FD mesh'!$B$84:$BI$84,$E1060:$BL1060)+'FD inverse'!$A$38*$C1061/Setup!$B$17+INDEX('FD inverse'!$A$38:$BH$38,1,'FD mesh'!$B$15+1)*Setup!$B$22</f>
        <v>15.1523737977724</v>
      </c>
      <c r="AO1061" s="0" t="n">
        <f aca="false">SUMPRODUCT('FD inverse'!$A$39:$BH$39,'FD mesh'!$B$84:$BI$84,$E1060:$BL1060)+'FD inverse'!$A$39*$C1061/Setup!$B$17+INDEX('FD inverse'!$A$39:$BH$39,1,'FD mesh'!$B$15+1)*Setup!$B$22</f>
        <v>15.1314653057394</v>
      </c>
      <c r="AP1061" s="0" t="n">
        <f aca="false">SUMPRODUCT('FD inverse'!$A$40:$BH$40,'FD mesh'!$B$84:$BI$84,$E1060:$BL1060)+'FD inverse'!$A$40*$C1061/Setup!$B$17+INDEX('FD inverse'!$A$40:$BH$40,1,'FD mesh'!$B$15+1)*Setup!$B$22</f>
        <v>15.1106066140228</v>
      </c>
      <c r="AQ1061" s="0" t="n">
        <f aca="false">SUMPRODUCT('FD inverse'!$A$41:$BH$41,'FD mesh'!$B$84:$BI$84,$E1060:$BL1060)+'FD inverse'!$A$41*$C1061/Setup!$B$17+INDEX('FD inverse'!$A$41:$BH$41,1,'FD mesh'!$B$15+1)*Setup!$B$22</f>
        <v>15.0897883798453</v>
      </c>
      <c r="AR1061" s="0" t="n">
        <f aca="false">SUMPRODUCT('FD inverse'!$A$42:$BH$42,'FD mesh'!$B$84:$BI$84,$E1060:$BL1060)+'FD inverse'!$A$42*$C1061/Setup!$B$17+INDEX('FD inverse'!$A$42:$BH$42,1,'FD mesh'!$B$15+1)*Setup!$B$22</f>
        <v>15.069002196687</v>
      </c>
      <c r="AS1061" s="0" t="n">
        <f aca="false">SUMPRODUCT('FD inverse'!$A$43:$BH$43,'FD mesh'!$B$84:$BI$84,$E1060:$BL1060)+'FD inverse'!$A$43*$C1061/Setup!$B$17+INDEX('FD inverse'!$A$43:$BH$43,1,'FD mesh'!$B$15+1)*Setup!$B$22</f>
        <v>0</v>
      </c>
      <c r="AT1061" s="0" t="n">
        <f aca="false">SUMPRODUCT('FD inverse'!$A$44:$BH$44,'FD mesh'!$B$84:$BI$84,$E1060:$BL1060)+'FD inverse'!$A$44*$C1061/Setup!$B$17+INDEX('FD inverse'!$A$44:$BH$44,1,'FD mesh'!$B$15+1)*Setup!$B$22</f>
        <v>0</v>
      </c>
      <c r="AU1061" s="0" t="n">
        <f aca="false">SUMPRODUCT('FD inverse'!$A$45:$BH$45,'FD mesh'!$B$84:$BI$84,$E1060:$BL1060)+'FD inverse'!$A$45*$C1061/Setup!$B$17+INDEX('FD inverse'!$A$45:$BH$45,1,'FD mesh'!$B$15+1)*Setup!$B$22</f>
        <v>0</v>
      </c>
      <c r="AV1061" s="0" t="n">
        <f aca="false">SUMPRODUCT('FD inverse'!$A$46:$BH$46,'FD mesh'!$B$84:$BI$84,$E1060:$BL1060)+'FD inverse'!$A$46*$C1061/Setup!$B$17+INDEX('FD inverse'!$A$46:$BH$46,1,'FD mesh'!$B$15+1)*Setup!$B$22</f>
        <v>0</v>
      </c>
      <c r="AW1061" s="0" t="n">
        <f aca="false">SUMPRODUCT('FD inverse'!$A$47:$BH$47,'FD mesh'!$B$84:$BI$84,$E1060:$BL1060)+'FD inverse'!$A$47*$C1061/Setup!$B$17+INDEX('FD inverse'!$A$47:$BH$47,1,'FD mesh'!$B$15+1)*Setup!$B$22</f>
        <v>0</v>
      </c>
      <c r="AX1061" s="0" t="n">
        <f aca="false">SUMPRODUCT('FD inverse'!$A$48:$BH$48,'FD mesh'!$B$84:$BI$84,$E1060:$BL1060)+'FD inverse'!$A$48*$C1061/Setup!$B$17+INDEX('FD inverse'!$A$48:$BH$48,1,'FD mesh'!$B$15+1)*Setup!$B$22</f>
        <v>0</v>
      </c>
      <c r="AY1061" s="0" t="n">
        <f aca="false">SUMPRODUCT('FD inverse'!$A$49:$BH$49,'FD mesh'!$B$84:$BI$84,$E1060:$BL1060)+'FD inverse'!$A$49*$C1061/Setup!$B$17+INDEX('FD inverse'!$A$49:$BH$49,1,'FD mesh'!$B$15+1)*Setup!$B$22</f>
        <v>0</v>
      </c>
      <c r="AZ1061" s="0" t="n">
        <f aca="false">SUMPRODUCT('FD inverse'!$A$50:$BH$50,'FD mesh'!$B$84:$BI$84,$E1060:$BL1060)+'FD inverse'!$A$50*$C1061/Setup!$B$17+INDEX('FD inverse'!$A$50:$BH$50,1,'FD mesh'!$B$15+1)*Setup!$B$22</f>
        <v>0</v>
      </c>
      <c r="BA1061" s="0" t="n">
        <f aca="false">SUMPRODUCT('FD inverse'!$A$51:$BH$51,'FD mesh'!$B$84:$BI$84,$E1060:$BL1060)+'FD inverse'!$A$51*$C1061/Setup!$B$17+INDEX('FD inverse'!$A$51:$BH$51,1,'FD mesh'!$B$15+1)*Setup!$B$22</f>
        <v>0</v>
      </c>
      <c r="BB1061" s="0" t="n">
        <f aca="false">SUMPRODUCT('FD inverse'!$A$52:$BH$52,'FD mesh'!$B$84:$BI$84,$E1060:$BL1060)+'FD inverse'!$A$52*$C1061/Setup!$B$17+INDEX('FD inverse'!$A$52:$BH$52,1,'FD mesh'!$B$15+1)*Setup!$B$22</f>
        <v>0</v>
      </c>
      <c r="BC1061" s="0" t="n">
        <f aca="false">SUMPRODUCT('FD inverse'!$A$53:$BH$53,'FD mesh'!$B$84:$BI$84,$E1060:$BL1060)+'FD inverse'!$A$53*$C1061/Setup!$B$17+INDEX('FD inverse'!$A$53:$BH$53,1,'FD mesh'!$B$15+1)*Setup!$B$22</f>
        <v>0</v>
      </c>
      <c r="BD1061" s="0" t="n">
        <f aca="false">SUMPRODUCT('FD inverse'!$A$54:$BH$54,'FD mesh'!$B$84:$BI$84,$E1060:$BL1060)+'FD inverse'!$A$54*$C1061/Setup!$B$17+INDEX('FD inverse'!$A$54:$BH$54,1,'FD mesh'!$B$15+1)*Setup!$B$22</f>
        <v>0</v>
      </c>
      <c r="BE1061" s="0" t="n">
        <f aca="false">SUMPRODUCT('FD inverse'!$A$55:$BH$55,'FD mesh'!$B$84:$BI$84,$E1060:$BL1060)+'FD inverse'!$A$55*$C1061/Setup!$B$17+INDEX('FD inverse'!$A$55:$BH$55,1,'FD mesh'!$B$15+1)*Setup!$B$22</f>
        <v>0</v>
      </c>
      <c r="BF1061" s="0" t="n">
        <f aca="false">SUMPRODUCT('FD inverse'!$A$56:$BH$56,'FD mesh'!$B$84:$BI$84,$E1060:$BL1060)+'FD inverse'!$A$56*$C1061/Setup!$B$17+INDEX('FD inverse'!$A$56:$BH$56,1,'FD mesh'!$B$15+1)*Setup!$B$22</f>
        <v>0</v>
      </c>
      <c r="BG1061" s="0" t="n">
        <f aca="false">SUMPRODUCT('FD inverse'!$A$57:$BH$57,'FD mesh'!$B$84:$BI$84,$E1060:$BL1060)+'FD inverse'!$A$57*$C1061/Setup!$B$17+INDEX('FD inverse'!$A$57:$BH$57,1,'FD mesh'!$B$15+1)*Setup!$B$22</f>
        <v>0</v>
      </c>
      <c r="BH1061" s="0" t="n">
        <f aca="false">SUMPRODUCT('FD inverse'!$A$58:$BH$58,'FD mesh'!$B$84:$BI$84,$E1060:$BL1060)+'FD inverse'!$A$58*$C1061/Setup!$B$17+INDEX('FD inverse'!$A$58:$BH$58,1,'FD mesh'!$B$15+1)*Setup!$B$22</f>
        <v>0</v>
      </c>
      <c r="BI1061" s="0" t="n">
        <f aca="false">SUMPRODUCT('FD inverse'!$A$59:$BH$59,'FD mesh'!$B$84:$BI$84,$E1060:$BL1060)+'FD inverse'!$A$59*$C1061/Setup!$B$17+INDEX('FD inverse'!$A$59:$BH$59,1,'FD mesh'!$B$15+1)*Setup!$B$22</f>
        <v>0</v>
      </c>
      <c r="BJ1061" s="0" t="n">
        <f aca="false">SUMPRODUCT('FD inverse'!$A$60:$BH$60,'FD mesh'!$B$84:$BI$84,$E1060:$BL1060)+'FD inverse'!$A$60*$C1061/Setup!$B$17+INDEX('FD inverse'!$A$60:$BH$60,1,'FD mesh'!$B$15+1)*Setup!$B$22</f>
        <v>0</v>
      </c>
      <c r="BK1061" s="0" t="n">
        <f aca="false">SUMPRODUCT('FD inverse'!$A$61:$BH$61,'FD mesh'!$B$84:$BI$84,$E1060:$BL1060)+'FD inverse'!$A$61*$C1061/Setup!$B$17+INDEX('FD inverse'!$A$61:$BH$61,1,'FD mesh'!$B$15+1)*Setup!$B$22</f>
        <v>0</v>
      </c>
      <c r="BL1061" s="0" t="n">
        <f aca="false">SUMPRODUCT('FD inverse'!$A$62:$BH$62,'FD mesh'!$B$84:$BI$84,$E1060:$BL1060)+'FD inverse'!$A$62*$C1061/Setup!$B$17+INDEX('FD inverse'!$A$62:$BH$62,1,'FD mesh'!$B$15+1)*Setup!$B$22</f>
        <v>0</v>
      </c>
    </row>
    <row r="1062" customFormat="false" ht="15" hidden="false" customHeight="false" outlineLevel="0" collapsed="false">
      <c r="A1062" s="0" t="n">
        <v>1057</v>
      </c>
      <c r="B1062" s="0" t="n">
        <f aca="false">A1062*Setup!$B$11/3600</f>
        <v>88.0833333333333</v>
      </c>
      <c r="C1062" s="0" t="n">
        <f aca="false">Setup!$B$7+Setup!$B$8*COS(2*PI()*(B1062-Setup!$B$9)/24)</f>
        <v>27.9990481083196</v>
      </c>
      <c r="D1062" s="0" t="n">
        <f aca="false">(C1062-E1062)/Setup!$B$17</f>
        <v>14.1417671840281</v>
      </c>
      <c r="E1062" s="0" t="n">
        <f aca="false">SUMPRODUCT('FD inverse'!$A$3:$BH$3,'FD mesh'!$B$84:$BI$84,$E1061:$BL1061)+'FD inverse'!$A$3*$C1062/Setup!$B$17+INDEX('FD inverse'!$A$3:$BH$3,1,'FD mesh'!$B$15+1)*Setup!$B$22</f>
        <v>26.160618374396</v>
      </c>
      <c r="F1062" s="0" t="n">
        <f aca="false">SUMPRODUCT('FD inverse'!$A$4:$BH$4,'FD mesh'!$B$84:$BI$84,$E1061:$BL1061)+'FD inverse'!$A$4*$C1062/Setup!$B$17+INDEX('FD inverse'!$A$4:$BH$4,1,'FD mesh'!$B$15+1)*Setup!$B$22</f>
        <v>25.7416603902888</v>
      </c>
      <c r="G1062" s="0" t="n">
        <f aca="false">SUMPRODUCT('FD inverse'!$A$5:$BH$5,'FD mesh'!$B$84:$BI$84,$E1061:$BL1061)+'FD inverse'!$A$5*$C1062/Setup!$B$17+INDEX('FD inverse'!$A$5:$BH$5,1,'FD mesh'!$B$15+1)*Setup!$B$22</f>
        <v>25.3274273840786</v>
      </c>
      <c r="H1062" s="0" t="n">
        <f aca="false">SUMPRODUCT('FD inverse'!$A$6:$BH$6,'FD mesh'!$B$84:$BI$84,$E1061:$BL1061)+'FD inverse'!$A$6*$C1062/Setup!$B$17+INDEX('FD inverse'!$A$6:$BH$6,1,'FD mesh'!$B$15+1)*Setup!$B$22</f>
        <v>23.944693126036</v>
      </c>
      <c r="I1062" s="0" t="n">
        <f aca="false">SUMPRODUCT('FD inverse'!$A$7:$BH$7,'FD mesh'!$B$84:$BI$84,$E1061:$BL1061)+'FD inverse'!$A$7*$C1062/Setup!$B$17+INDEX('FD inverse'!$A$7:$BH$7,1,'FD mesh'!$B$15+1)*Setup!$B$22</f>
        <v>23.8273943281651</v>
      </c>
      <c r="J1062" s="0" t="n">
        <f aca="false">SUMPRODUCT('FD inverse'!$A$8:$BH$8,'FD mesh'!$B$84:$BI$84,$E1061:$BL1061)+'FD inverse'!$A$8*$C1062/Setup!$B$17+INDEX('FD inverse'!$A$8:$BH$8,1,'FD mesh'!$B$15+1)*Setup!$B$22</f>
        <v>23.720433240279</v>
      </c>
      <c r="K1062" s="0" t="n">
        <f aca="false">SUMPRODUCT('FD inverse'!$A$9:$BH$9,'FD mesh'!$B$84:$BI$84,$E1061:$BL1061)+'FD inverse'!$A$9*$C1062/Setup!$B$17+INDEX('FD inverse'!$A$9:$BH$9,1,'FD mesh'!$B$15+1)*Setup!$B$22</f>
        <v>23.6239450156431</v>
      </c>
      <c r="L1062" s="0" t="n">
        <f aca="false">SUMPRODUCT('FD inverse'!$A$10:$BH$10,'FD mesh'!$B$84:$BI$84,$E1061:$BL1061)+'FD inverse'!$A$10*$C1062/Setup!$B$17+INDEX('FD inverse'!$A$10:$BH$10,1,'FD mesh'!$B$15+1)*Setup!$B$22</f>
        <v>23.5380112128262</v>
      </c>
      <c r="M1062" s="0" t="n">
        <f aca="false">SUMPRODUCT('FD inverse'!$A$11:$BH$11,'FD mesh'!$B$84:$BI$84,$E1061:$BL1061)+'FD inverse'!$A$11*$C1062/Setup!$B$17+INDEX('FD inverse'!$A$11:$BH$11,1,'FD mesh'!$B$15+1)*Setup!$B$22</f>
        <v>23.4626729001869</v>
      </c>
      <c r="N1062" s="0" t="n">
        <f aca="false">SUMPRODUCT('FD inverse'!$A$12:$BH$12,'FD mesh'!$B$84:$BI$84,$E1061:$BL1061)+'FD inverse'!$A$12*$C1062/Setup!$B$17+INDEX('FD inverse'!$A$12:$BH$12,1,'FD mesh'!$B$15+1)*Setup!$B$22</f>
        <v>23.3979420248465</v>
      </c>
      <c r="O1062" s="0" t="n">
        <f aca="false">SUMPRODUCT('FD inverse'!$A$13:$BH$13,'FD mesh'!$B$84:$BI$84,$E1061:$BL1061)+'FD inverse'!$A$13*$C1062/Setup!$B$17+INDEX('FD inverse'!$A$13:$BH$13,1,'FD mesh'!$B$15+1)*Setup!$B$22</f>
        <v>23.3438110429781</v>
      </c>
      <c r="P1062" s="0" t="n">
        <f aca="false">SUMPRODUCT('FD inverse'!$A$14:$BH$14,'FD mesh'!$B$84:$BI$84,$E1061:$BL1061)+'FD inverse'!$A$14*$C1062/Setup!$B$17+INDEX('FD inverse'!$A$14:$BH$14,1,'FD mesh'!$B$15+1)*Setup!$B$22</f>
        <v>23.3002608125026</v>
      </c>
      <c r="Q1062" s="0" t="n">
        <f aca="false">SUMPRODUCT('FD inverse'!$A$15:$BH$15,'FD mesh'!$B$84:$BI$84,$E1061:$BL1061)+'FD inverse'!$A$15*$C1062/Setup!$B$17+INDEX('FD inverse'!$A$15:$BH$15,1,'FD mesh'!$B$15+1)*Setup!$B$22</f>
        <v>23.267266751951</v>
      </c>
      <c r="R1062" s="0" t="n">
        <f aca="false">SUMPRODUCT('FD inverse'!$A$16:$BH$16,'FD mesh'!$B$84:$BI$84,$E1061:$BL1061)+'FD inverse'!$A$16*$C1062/Setup!$B$17+INDEX('FD inverse'!$A$16:$BH$16,1,'FD mesh'!$B$15+1)*Setup!$B$22</f>
        <v>23.2448032706129</v>
      </c>
      <c r="S1062" s="0" t="n">
        <f aca="false">SUMPRODUCT('FD inverse'!$A$17:$BH$17,'FD mesh'!$B$84:$BI$84,$E1061:$BL1061)+'FD inverse'!$A$17*$C1062/Setup!$B$17+INDEX('FD inverse'!$A$17:$BH$17,1,'FD mesh'!$B$15+1)*Setup!$B$22</f>
        <v>22.691782106515</v>
      </c>
      <c r="T1062" s="0" t="n">
        <f aca="false">SUMPRODUCT('FD inverse'!$A$18:$BH$18,'FD mesh'!$B$84:$BI$84,$E1061:$BL1061)+'FD inverse'!$A$18*$C1062/Setup!$B$17+INDEX('FD inverse'!$A$18:$BH$18,1,'FD mesh'!$B$15+1)*Setup!$B$22</f>
        <v>22.143639005596</v>
      </c>
      <c r="U1062" s="0" t="n">
        <f aca="false">SUMPRODUCT('FD inverse'!$A$19:$BH$19,'FD mesh'!$B$84:$BI$84,$E1061:$BL1061)+'FD inverse'!$A$19*$C1062/Setup!$B$17+INDEX('FD inverse'!$A$19:$BH$19,1,'FD mesh'!$B$15+1)*Setup!$B$22</f>
        <v>21.6000127661514</v>
      </c>
      <c r="V1062" s="0" t="n">
        <f aca="false">SUMPRODUCT('FD inverse'!$A$20:$BH$20,'FD mesh'!$B$84:$BI$84,$E1061:$BL1061)+'FD inverse'!$A$20*$C1062/Setup!$B$17+INDEX('FD inverse'!$A$20:$BH$20,1,'FD mesh'!$B$15+1)*Setup!$B$22</f>
        <v>21.0605445607842</v>
      </c>
      <c r="W1062" s="0" t="n">
        <f aca="false">SUMPRODUCT('FD inverse'!$A$21:$BH$21,'FD mesh'!$B$84:$BI$84,$E1061:$BL1061)+'FD inverse'!$A$21*$C1062/Setup!$B$17+INDEX('FD inverse'!$A$21:$BH$21,1,'FD mesh'!$B$15+1)*Setup!$B$22</f>
        <v>20.5248785074386</v>
      </c>
      <c r="X1062" s="0" t="n">
        <f aca="false">SUMPRODUCT('FD inverse'!$A$22:$BH$22,'FD mesh'!$B$84:$BI$84,$E1061:$BL1061)+'FD inverse'!$A$22*$C1062/Setup!$B$17+INDEX('FD inverse'!$A$22:$BH$22,1,'FD mesh'!$B$15+1)*Setup!$B$22</f>
        <v>19.9926620721061</v>
      </c>
      <c r="Y1062" s="0" t="n">
        <f aca="false">SUMPRODUCT('FD inverse'!$A$23:$BH$23,'FD mesh'!$B$84:$BI$84,$E1061:$BL1061)+'FD inverse'!$A$23*$C1062/Setup!$B$17+INDEX('FD inverse'!$A$23:$BH$23,1,'FD mesh'!$B$15+1)*Setup!$B$22</f>
        <v>19.4635463177368</v>
      </c>
      <c r="Z1062" s="0" t="n">
        <f aca="false">SUMPRODUCT('FD inverse'!$A$24:$BH$24,'FD mesh'!$B$84:$BI$84,$E1061:$BL1061)+'FD inverse'!$A$24*$C1062/Setup!$B$17+INDEX('FD inverse'!$A$24:$BH$24,1,'FD mesh'!$B$15+1)*Setup!$B$22</f>
        <v>18.9371860137253</v>
      </c>
      <c r="AA1062" s="0" t="n">
        <f aca="false">SUMPRODUCT('FD inverse'!$A$25:$BH$25,'FD mesh'!$B$84:$BI$84,$E1061:$BL1061)+'FD inverse'!$A$25*$C1062/Setup!$B$17+INDEX('FD inverse'!$A$25:$BH$25,1,'FD mesh'!$B$15+1)*Setup!$B$22</f>
        <v>18.4132396201678</v>
      </c>
      <c r="AB1062" s="0" t="n">
        <f aca="false">SUMPRODUCT('FD inverse'!$A$26:$BH$26,'FD mesh'!$B$84:$BI$84,$E1061:$BL1061)+'FD inverse'!$A$26*$C1062/Setup!$B$17+INDEX('FD inverse'!$A$26:$BH$26,1,'FD mesh'!$B$15+1)*Setup!$B$22</f>
        <v>17.891369160917</v>
      </c>
      <c r="AC1062" s="0" t="n">
        <f aca="false">SUMPRODUCT('FD inverse'!$A$27:$BH$27,'FD mesh'!$B$84:$BI$84,$E1061:$BL1061)+'FD inverse'!$A$27*$C1062/Setup!$B$17+INDEX('FD inverse'!$A$27:$BH$27,1,'FD mesh'!$B$15+1)*Setup!$B$22</f>
        <v>17.3712399992865</v>
      </c>
      <c r="AD1062" s="0" t="n">
        <f aca="false">SUMPRODUCT('FD inverse'!$A$28:$BH$28,'FD mesh'!$B$84:$BI$84,$E1061:$BL1061)+'FD inverse'!$A$28*$C1062/Setup!$B$17+INDEX('FD inverse'!$A$28:$BH$28,1,'FD mesh'!$B$15+1)*Setup!$B$22</f>
        <v>16.8525205300982</v>
      </c>
      <c r="AE1062" s="0" t="n">
        <f aca="false">SUMPRODUCT('FD inverse'!$A$29:$BH$29,'FD mesh'!$B$84:$BI$84,$E1061:$BL1061)+'FD inverse'!$A$29*$C1062/Setup!$B$17+INDEX('FD inverse'!$A$29:$BH$29,1,'FD mesh'!$B$15+1)*Setup!$B$22</f>
        <v>16.334881801611</v>
      </c>
      <c r="AF1062" s="0" t="n">
        <f aca="false">SUMPRODUCT('FD inverse'!$A$30:$BH$30,'FD mesh'!$B$84:$BI$84,$E1061:$BL1061)+'FD inverse'!$A$30*$C1062/Setup!$B$17+INDEX('FD inverse'!$A$30:$BH$30,1,'FD mesh'!$B$15+1)*Setup!$B$22</f>
        <v>15.8179970807343</v>
      </c>
      <c r="AG1062" s="0" t="n">
        <f aca="false">SUMPRODUCT('FD inverse'!$A$31:$BH$31,'FD mesh'!$B$84:$BI$84,$E1061:$BL1061)+'FD inverse'!$A$31*$C1062/Setup!$B$17+INDEX('FD inverse'!$A$31:$BH$31,1,'FD mesh'!$B$15+1)*Setup!$B$22</f>
        <v>15.3015413748112</v>
      </c>
      <c r="AH1062" s="0" t="n">
        <f aca="false">SUMPRODUCT('FD inverse'!$A$32:$BH$32,'FD mesh'!$B$84:$BI$84,$E1061:$BL1061)+'FD inverse'!$A$32*$C1062/Setup!$B$17+INDEX('FD inverse'!$A$32:$BH$32,1,'FD mesh'!$B$15+1)*Setup!$B$22</f>
        <v>15.2798661531087</v>
      </c>
      <c r="AI1062" s="0" t="n">
        <f aca="false">SUMPRODUCT('FD inverse'!$A$33:$BH$33,'FD mesh'!$B$84:$BI$84,$E1061:$BL1061)+'FD inverse'!$A$33*$C1062/Setup!$B$17+INDEX('FD inverse'!$A$33:$BH$33,1,'FD mesh'!$B$15+1)*Setup!$B$22</f>
        <v>15.2583495841882</v>
      </c>
      <c r="AJ1062" s="0" t="n">
        <f aca="false">SUMPRODUCT('FD inverse'!$A$34:$BH$34,'FD mesh'!$B$84:$BI$84,$E1061:$BL1061)+'FD inverse'!$A$34*$C1062/Setup!$B$17+INDEX('FD inverse'!$A$34:$BH$34,1,'FD mesh'!$B$15+1)*Setup!$B$22</f>
        <v>15.2369712790022</v>
      </c>
      <c r="AK1062" s="0" t="n">
        <f aca="false">SUMPRODUCT('FD inverse'!$A$35:$BH$35,'FD mesh'!$B$84:$BI$84,$E1061:$BL1061)+'FD inverse'!$A$35*$C1062/Setup!$B$17+INDEX('FD inverse'!$A$35:$BH$35,1,'FD mesh'!$B$15+1)*Setup!$B$22</f>
        <v>15.2157127681737</v>
      </c>
      <c r="AL1062" s="0" t="n">
        <f aca="false">SUMPRODUCT('FD inverse'!$A$36:$BH$36,'FD mesh'!$B$84:$BI$84,$E1061:$BL1061)+'FD inverse'!$A$36*$C1062/Setup!$B$17+INDEX('FD inverse'!$A$36:$BH$36,1,'FD mesh'!$B$15+1)*Setup!$B$22</f>
        <v>15.1945573920067</v>
      </c>
      <c r="AM1062" s="0" t="n">
        <f aca="false">SUMPRODUCT('FD inverse'!$A$37:$BH$37,'FD mesh'!$B$84:$BI$84,$E1061:$BL1061)+'FD inverse'!$A$37*$C1062/Setup!$B$17+INDEX('FD inverse'!$A$37:$BH$37,1,'FD mesh'!$B$15+1)*Setup!$B$22</f>
        <v>15.1734901769798</v>
      </c>
      <c r="AN1062" s="0" t="n">
        <f aca="false">SUMPRODUCT('FD inverse'!$A$38:$BH$38,'FD mesh'!$B$84:$BI$84,$E1061:$BL1061)+'FD inverse'!$A$38*$C1062/Setup!$B$17+INDEX('FD inverse'!$A$38:$BH$38,1,'FD mesh'!$B$15+1)*Setup!$B$22</f>
        <v>15.1524977006735</v>
      </c>
      <c r="AO1062" s="0" t="n">
        <f aca="false">SUMPRODUCT('FD inverse'!$A$39:$BH$39,'FD mesh'!$B$84:$BI$84,$E1061:$BL1061)+'FD inverse'!$A$39*$C1062/Setup!$B$17+INDEX('FD inverse'!$A$39:$BH$39,1,'FD mesh'!$B$15+1)*Setup!$B$22</f>
        <v>15.1315679468696</v>
      </c>
      <c r="AP1062" s="0" t="n">
        <f aca="false">SUMPRODUCT('FD inverse'!$A$40:$BH$40,'FD mesh'!$B$84:$BI$84,$E1061:$BL1061)+'FD inverse'!$A$40*$C1062/Setup!$B$17+INDEX('FD inverse'!$A$40:$BH$40,1,'FD mesh'!$B$15+1)*Setup!$B$22</f>
        <v>15.1106901523701</v>
      </c>
      <c r="AQ1062" s="0" t="n">
        <f aca="false">SUMPRODUCT('FD inverse'!$A$41:$BH$41,'FD mesh'!$B$84:$BI$84,$E1061:$BL1061)+'FD inverse'!$A$41*$C1062/Setup!$B$17+INDEX('FD inverse'!$A$41:$BH$41,1,'FD mesh'!$B$15+1)*Setup!$B$22</f>
        <v>15.089854646906</v>
      </c>
      <c r="AR1062" s="0" t="n">
        <f aca="false">SUMPRODUCT('FD inverse'!$A$42:$BH$42,'FD mesh'!$B$84:$BI$84,$E1061:$BL1061)+'FD inverse'!$A$42*$C1062/Setup!$B$17+INDEX('FD inverse'!$A$42:$BH$42,1,'FD mesh'!$B$15+1)*Setup!$B$22</f>
        <v>15.0690526873545</v>
      </c>
      <c r="AS1062" s="0" t="n">
        <f aca="false">SUMPRODUCT('FD inverse'!$A$43:$BH$43,'FD mesh'!$B$84:$BI$84,$E1061:$BL1061)+'FD inverse'!$A$43*$C1062/Setup!$B$17+INDEX('FD inverse'!$A$43:$BH$43,1,'FD mesh'!$B$15+1)*Setup!$B$22</f>
        <v>0</v>
      </c>
      <c r="AT1062" s="0" t="n">
        <f aca="false">SUMPRODUCT('FD inverse'!$A$44:$BH$44,'FD mesh'!$B$84:$BI$84,$E1061:$BL1061)+'FD inverse'!$A$44*$C1062/Setup!$B$17+INDEX('FD inverse'!$A$44:$BH$44,1,'FD mesh'!$B$15+1)*Setup!$B$22</f>
        <v>0</v>
      </c>
      <c r="AU1062" s="0" t="n">
        <f aca="false">SUMPRODUCT('FD inverse'!$A$45:$BH$45,'FD mesh'!$B$84:$BI$84,$E1061:$BL1061)+'FD inverse'!$A$45*$C1062/Setup!$B$17+INDEX('FD inverse'!$A$45:$BH$45,1,'FD mesh'!$B$15+1)*Setup!$B$22</f>
        <v>0</v>
      </c>
      <c r="AV1062" s="0" t="n">
        <f aca="false">SUMPRODUCT('FD inverse'!$A$46:$BH$46,'FD mesh'!$B$84:$BI$84,$E1061:$BL1061)+'FD inverse'!$A$46*$C1062/Setup!$B$17+INDEX('FD inverse'!$A$46:$BH$46,1,'FD mesh'!$B$15+1)*Setup!$B$22</f>
        <v>0</v>
      </c>
      <c r="AW1062" s="0" t="n">
        <f aca="false">SUMPRODUCT('FD inverse'!$A$47:$BH$47,'FD mesh'!$B$84:$BI$84,$E1061:$BL1061)+'FD inverse'!$A$47*$C1062/Setup!$B$17+INDEX('FD inverse'!$A$47:$BH$47,1,'FD mesh'!$B$15+1)*Setup!$B$22</f>
        <v>0</v>
      </c>
      <c r="AX1062" s="0" t="n">
        <f aca="false">SUMPRODUCT('FD inverse'!$A$48:$BH$48,'FD mesh'!$B$84:$BI$84,$E1061:$BL1061)+'FD inverse'!$A$48*$C1062/Setup!$B$17+INDEX('FD inverse'!$A$48:$BH$48,1,'FD mesh'!$B$15+1)*Setup!$B$22</f>
        <v>0</v>
      </c>
      <c r="AY1062" s="0" t="n">
        <f aca="false">SUMPRODUCT('FD inverse'!$A$49:$BH$49,'FD mesh'!$B$84:$BI$84,$E1061:$BL1061)+'FD inverse'!$A$49*$C1062/Setup!$B$17+INDEX('FD inverse'!$A$49:$BH$49,1,'FD mesh'!$B$15+1)*Setup!$B$22</f>
        <v>0</v>
      </c>
      <c r="AZ1062" s="0" t="n">
        <f aca="false">SUMPRODUCT('FD inverse'!$A$50:$BH$50,'FD mesh'!$B$84:$BI$84,$E1061:$BL1061)+'FD inverse'!$A$50*$C1062/Setup!$B$17+INDEX('FD inverse'!$A$50:$BH$50,1,'FD mesh'!$B$15+1)*Setup!$B$22</f>
        <v>0</v>
      </c>
      <c r="BA1062" s="0" t="n">
        <f aca="false">SUMPRODUCT('FD inverse'!$A$51:$BH$51,'FD mesh'!$B$84:$BI$84,$E1061:$BL1061)+'FD inverse'!$A$51*$C1062/Setup!$B$17+INDEX('FD inverse'!$A$51:$BH$51,1,'FD mesh'!$B$15+1)*Setup!$B$22</f>
        <v>0</v>
      </c>
      <c r="BB1062" s="0" t="n">
        <f aca="false">SUMPRODUCT('FD inverse'!$A$52:$BH$52,'FD mesh'!$B$84:$BI$84,$E1061:$BL1061)+'FD inverse'!$A$52*$C1062/Setup!$B$17+INDEX('FD inverse'!$A$52:$BH$52,1,'FD mesh'!$B$15+1)*Setup!$B$22</f>
        <v>0</v>
      </c>
      <c r="BC1062" s="0" t="n">
        <f aca="false">SUMPRODUCT('FD inverse'!$A$53:$BH$53,'FD mesh'!$B$84:$BI$84,$E1061:$BL1061)+'FD inverse'!$A$53*$C1062/Setup!$B$17+INDEX('FD inverse'!$A$53:$BH$53,1,'FD mesh'!$B$15+1)*Setup!$B$22</f>
        <v>0</v>
      </c>
      <c r="BD1062" s="0" t="n">
        <f aca="false">SUMPRODUCT('FD inverse'!$A$54:$BH$54,'FD mesh'!$B$84:$BI$84,$E1061:$BL1061)+'FD inverse'!$A$54*$C1062/Setup!$B$17+INDEX('FD inverse'!$A$54:$BH$54,1,'FD mesh'!$B$15+1)*Setup!$B$22</f>
        <v>0</v>
      </c>
      <c r="BE1062" s="0" t="n">
        <f aca="false">SUMPRODUCT('FD inverse'!$A$55:$BH$55,'FD mesh'!$B$84:$BI$84,$E1061:$BL1061)+'FD inverse'!$A$55*$C1062/Setup!$B$17+INDEX('FD inverse'!$A$55:$BH$55,1,'FD mesh'!$B$15+1)*Setup!$B$22</f>
        <v>0</v>
      </c>
      <c r="BF1062" s="0" t="n">
        <f aca="false">SUMPRODUCT('FD inverse'!$A$56:$BH$56,'FD mesh'!$B$84:$BI$84,$E1061:$BL1061)+'FD inverse'!$A$56*$C1062/Setup!$B$17+INDEX('FD inverse'!$A$56:$BH$56,1,'FD mesh'!$B$15+1)*Setup!$B$22</f>
        <v>0</v>
      </c>
      <c r="BG1062" s="0" t="n">
        <f aca="false">SUMPRODUCT('FD inverse'!$A$57:$BH$57,'FD mesh'!$B$84:$BI$84,$E1061:$BL1061)+'FD inverse'!$A$57*$C1062/Setup!$B$17+INDEX('FD inverse'!$A$57:$BH$57,1,'FD mesh'!$B$15+1)*Setup!$B$22</f>
        <v>0</v>
      </c>
      <c r="BH1062" s="0" t="n">
        <f aca="false">SUMPRODUCT('FD inverse'!$A$58:$BH$58,'FD mesh'!$B$84:$BI$84,$E1061:$BL1061)+'FD inverse'!$A$58*$C1062/Setup!$B$17+INDEX('FD inverse'!$A$58:$BH$58,1,'FD mesh'!$B$15+1)*Setup!$B$22</f>
        <v>0</v>
      </c>
      <c r="BI1062" s="0" t="n">
        <f aca="false">SUMPRODUCT('FD inverse'!$A$59:$BH$59,'FD mesh'!$B$84:$BI$84,$E1061:$BL1061)+'FD inverse'!$A$59*$C1062/Setup!$B$17+INDEX('FD inverse'!$A$59:$BH$59,1,'FD mesh'!$B$15+1)*Setup!$B$22</f>
        <v>0</v>
      </c>
      <c r="BJ1062" s="0" t="n">
        <f aca="false">SUMPRODUCT('FD inverse'!$A$60:$BH$60,'FD mesh'!$B$84:$BI$84,$E1061:$BL1061)+'FD inverse'!$A$60*$C1062/Setup!$B$17+INDEX('FD inverse'!$A$60:$BH$60,1,'FD mesh'!$B$15+1)*Setup!$B$22</f>
        <v>0</v>
      </c>
      <c r="BK1062" s="0" t="n">
        <f aca="false">SUMPRODUCT('FD inverse'!$A$61:$BH$61,'FD mesh'!$B$84:$BI$84,$E1061:$BL1061)+'FD inverse'!$A$61*$C1062/Setup!$B$17+INDEX('FD inverse'!$A$61:$BH$61,1,'FD mesh'!$B$15+1)*Setup!$B$22</f>
        <v>0</v>
      </c>
      <c r="BL1062" s="0" t="n">
        <f aca="false">SUMPRODUCT('FD inverse'!$A$62:$BH$62,'FD mesh'!$B$84:$BI$84,$E1061:$BL1061)+'FD inverse'!$A$62*$C1062/Setup!$B$17+INDEX('FD inverse'!$A$62:$BH$62,1,'FD mesh'!$B$15+1)*Setup!$B$22</f>
        <v>0</v>
      </c>
    </row>
    <row r="1063" customFormat="false" ht="15" hidden="false" customHeight="false" outlineLevel="0" collapsed="false">
      <c r="A1063" s="0" t="n">
        <v>1058</v>
      </c>
      <c r="B1063" s="0" t="n">
        <f aca="false">A1063*Setup!$B$11/3600</f>
        <v>88.1666666666667</v>
      </c>
      <c r="C1063" s="0" t="n">
        <f aca="false">Setup!$B$7+Setup!$B$8*COS(2*PI()*(B1063-Setup!$B$9)/24)</f>
        <v>27.9961928863274</v>
      </c>
      <c r="D1063" s="0" t="n">
        <f aca="false">(C1063-E1063)/Setup!$B$17</f>
        <v>14.0603387105076</v>
      </c>
      <c r="E1063" s="0" t="n">
        <f aca="false">SUMPRODUCT('FD inverse'!$A$3:$BH$3,'FD mesh'!$B$84:$BI$84,$E1062:$BL1062)+'FD inverse'!$A$3*$C1063/Setup!$B$17+INDEX('FD inverse'!$A$3:$BH$3,1,'FD mesh'!$B$15+1)*Setup!$B$22</f>
        <v>26.1683488539614</v>
      </c>
      <c r="F1063" s="0" t="n">
        <f aca="false">SUMPRODUCT('FD inverse'!$A$4:$BH$4,'FD mesh'!$B$84:$BI$84,$E1062:$BL1062)+'FD inverse'!$A$4*$C1063/Setup!$B$17+INDEX('FD inverse'!$A$4:$BH$4,1,'FD mesh'!$B$15+1)*Setup!$B$22</f>
        <v>25.7515640137727</v>
      </c>
      <c r="G1063" s="0" t="n">
        <f aca="false">SUMPRODUCT('FD inverse'!$A$5:$BH$5,'FD mesh'!$B$84:$BI$84,$E1062:$BL1062)+'FD inverse'!$A$5*$C1063/Setup!$B$17+INDEX('FD inverse'!$A$5:$BH$5,1,'FD mesh'!$B$15+1)*Setup!$B$22</f>
        <v>25.3390776212766</v>
      </c>
      <c r="H1063" s="0" t="n">
        <f aca="false">SUMPRODUCT('FD inverse'!$A$6:$BH$6,'FD mesh'!$B$84:$BI$84,$E1062:$BL1062)+'FD inverse'!$A$6*$C1063/Setup!$B$17+INDEX('FD inverse'!$A$6:$BH$6,1,'FD mesh'!$B$15+1)*Setup!$B$22</f>
        <v>23.9616183071132</v>
      </c>
      <c r="I1063" s="0" t="n">
        <f aca="false">SUMPRODUCT('FD inverse'!$A$7:$BH$7,'FD mesh'!$B$84:$BI$84,$E1062:$BL1062)+'FD inverse'!$A$7*$C1063/Setup!$B$17+INDEX('FD inverse'!$A$7:$BH$7,1,'FD mesh'!$B$15+1)*Setup!$B$22</f>
        <v>23.8447119315462</v>
      </c>
      <c r="J1063" s="0" t="n">
        <f aca="false">SUMPRODUCT('FD inverse'!$A$8:$BH$8,'FD mesh'!$B$84:$BI$84,$E1062:$BL1062)+'FD inverse'!$A$8*$C1063/Setup!$B$17+INDEX('FD inverse'!$A$8:$BH$8,1,'FD mesh'!$B$15+1)*Setup!$B$22</f>
        <v>23.7380224311304</v>
      </c>
      <c r="K1063" s="0" t="n">
        <f aca="false">SUMPRODUCT('FD inverse'!$A$9:$BH$9,'FD mesh'!$B$84:$BI$84,$E1062:$BL1062)+'FD inverse'!$A$9*$C1063/Setup!$B$17+INDEX('FD inverse'!$A$9:$BH$9,1,'FD mesh'!$B$15+1)*Setup!$B$22</f>
        <v>23.6417100344618</v>
      </c>
      <c r="L1063" s="0" t="n">
        <f aca="false">SUMPRODUCT('FD inverse'!$A$10:$BH$10,'FD mesh'!$B$84:$BI$84,$E1062:$BL1062)+'FD inverse'!$A$10*$C1063/Setup!$B$17+INDEX('FD inverse'!$A$10:$BH$10,1,'FD mesh'!$B$15+1)*Setup!$B$22</f>
        <v>23.5558784748543</v>
      </c>
      <c r="M1063" s="0" t="n">
        <f aca="false">SUMPRODUCT('FD inverse'!$A$11:$BH$11,'FD mesh'!$B$84:$BI$84,$E1062:$BL1062)+'FD inverse'!$A$11*$C1063/Setup!$B$17+INDEX('FD inverse'!$A$11:$BH$11,1,'FD mesh'!$B$15+1)*Setup!$B$22</f>
        <v>23.4805880727855</v>
      </c>
      <c r="N1063" s="0" t="n">
        <f aca="false">SUMPRODUCT('FD inverse'!$A$12:$BH$12,'FD mesh'!$B$84:$BI$84,$E1062:$BL1062)+'FD inverse'!$A$12*$C1063/Setup!$B$17+INDEX('FD inverse'!$A$12:$BH$12,1,'FD mesh'!$B$15+1)*Setup!$B$22</f>
        <v>23.4158670940788</v>
      </c>
      <c r="O1063" s="0" t="n">
        <f aca="false">SUMPRODUCT('FD inverse'!$A$13:$BH$13,'FD mesh'!$B$84:$BI$84,$E1062:$BL1062)+'FD inverse'!$A$13*$C1063/Setup!$B$17+INDEX('FD inverse'!$A$13:$BH$13,1,'FD mesh'!$B$15+1)*Setup!$B$22</f>
        <v>23.3617213774561</v>
      </c>
      <c r="P1063" s="0" t="n">
        <f aca="false">SUMPRODUCT('FD inverse'!$A$14:$BH$14,'FD mesh'!$B$84:$BI$84,$E1062:$BL1062)+'FD inverse'!$A$14*$C1063/Setup!$B$17+INDEX('FD inverse'!$A$14:$BH$14,1,'FD mesh'!$B$15+1)*Setup!$B$22</f>
        <v>23.3181422298469</v>
      </c>
      <c r="Q1063" s="0" t="n">
        <f aca="false">SUMPRODUCT('FD inverse'!$A$15:$BH$15,'FD mesh'!$B$84:$BI$84,$E1062:$BL1062)+'FD inverse'!$A$15*$C1063/Setup!$B$17+INDEX('FD inverse'!$A$15:$BH$15,1,'FD mesh'!$B$15+1)*Setup!$B$22</f>
        <v>23.2851125909954</v>
      </c>
      <c r="R1063" s="0" t="n">
        <f aca="false">SUMPRODUCT('FD inverse'!$A$16:$BH$16,'FD mesh'!$B$84:$BI$84,$E1062:$BL1062)+'FD inverse'!$A$16*$C1063/Setup!$B$17+INDEX('FD inverse'!$A$16:$BH$16,1,'FD mesh'!$B$15+1)*Setup!$B$22</f>
        <v>23.2626114707542</v>
      </c>
      <c r="S1063" s="0" t="n">
        <f aca="false">SUMPRODUCT('FD inverse'!$A$17:$BH$17,'FD mesh'!$B$84:$BI$84,$E1062:$BL1062)+'FD inverse'!$A$17*$C1063/Setup!$B$17+INDEX('FD inverse'!$A$17:$BH$17,1,'FD mesh'!$B$15+1)*Setup!$B$22</f>
        <v>22.7083689870962</v>
      </c>
      <c r="T1063" s="0" t="n">
        <f aca="false">SUMPRODUCT('FD inverse'!$A$18:$BH$18,'FD mesh'!$B$84:$BI$84,$E1062:$BL1062)+'FD inverse'!$A$18*$C1063/Setup!$B$17+INDEX('FD inverse'!$A$18:$BH$18,1,'FD mesh'!$B$15+1)*Setup!$B$22</f>
        <v>22.1590077854378</v>
      </c>
      <c r="U1063" s="0" t="n">
        <f aca="false">SUMPRODUCT('FD inverse'!$A$19:$BH$19,'FD mesh'!$B$84:$BI$84,$E1062:$BL1062)+'FD inverse'!$A$19*$C1063/Setup!$B$17+INDEX('FD inverse'!$A$19:$BH$19,1,'FD mesh'!$B$15+1)*Setup!$B$22</f>
        <v>21.6141693961327</v>
      </c>
      <c r="V1063" s="0" t="n">
        <f aca="false">SUMPRODUCT('FD inverse'!$A$20:$BH$20,'FD mesh'!$B$84:$BI$84,$E1062:$BL1062)+'FD inverse'!$A$20*$C1063/Setup!$B$17+INDEX('FD inverse'!$A$20:$BH$20,1,'FD mesh'!$B$15+1)*Setup!$B$22</f>
        <v>21.0734971007937</v>
      </c>
      <c r="W1063" s="0" t="n">
        <f aca="false">SUMPRODUCT('FD inverse'!$A$21:$BH$21,'FD mesh'!$B$84:$BI$84,$E1062:$BL1062)+'FD inverse'!$A$21*$C1063/Setup!$B$17+INDEX('FD inverse'!$A$21:$BH$21,1,'FD mesh'!$B$15+1)*Setup!$B$22</f>
        <v>20.5366365529431</v>
      </c>
      <c r="X1063" s="0" t="n">
        <f aca="false">SUMPRODUCT('FD inverse'!$A$22:$BH$22,'FD mesh'!$B$84:$BI$84,$E1062:$BL1062)+'FD inverse'!$A$22*$C1063/Setup!$B$17+INDEX('FD inverse'!$A$22:$BH$22,1,'FD mesh'!$B$15+1)*Setup!$B$22</f>
        <v>20.0032362299124</v>
      </c>
      <c r="Y1063" s="0" t="n">
        <f aca="false">SUMPRODUCT('FD inverse'!$A$23:$BH$23,'FD mesh'!$B$84:$BI$84,$E1062:$BL1062)+'FD inverse'!$A$23*$C1063/Setup!$B$17+INDEX('FD inverse'!$A$23:$BH$23,1,'FD mesh'!$B$15+1)*Setup!$B$22</f>
        <v>19.4729477304646</v>
      </c>
      <c r="Z1063" s="0" t="n">
        <f aca="false">SUMPRODUCT('FD inverse'!$A$24:$BH$24,'FD mesh'!$B$84:$BI$84,$E1062:$BL1062)+'FD inverse'!$A$24*$C1063/Setup!$B$17+INDEX('FD inverse'!$A$24:$BH$24,1,'FD mesh'!$B$15+1)*Setup!$B$22</f>
        <v>18.9454259324768</v>
      </c>
      <c r="AA1063" s="0" t="n">
        <f aca="false">SUMPRODUCT('FD inverse'!$A$25:$BH$25,'FD mesh'!$B$84:$BI$84,$E1062:$BL1062)+'FD inverse'!$A$25*$C1063/Setup!$B$17+INDEX('FD inverse'!$A$25:$BH$25,1,'FD mesh'!$B$15+1)*Setup!$B$22</f>
        <v>18.4203290248645</v>
      </c>
      <c r="AB1063" s="0" t="n">
        <f aca="false">SUMPRODUCT('FD inverse'!$A$26:$BH$26,'FD mesh'!$B$84:$BI$84,$E1062:$BL1062)+'FD inverse'!$A$26*$C1063/Setup!$B$17+INDEX('FD inverse'!$A$26:$BH$26,1,'FD mesh'!$B$15+1)*Setup!$B$22</f>
        <v>17.8973184277771</v>
      </c>
      <c r="AC1063" s="0" t="n">
        <f aca="false">SUMPRODUCT('FD inverse'!$A$27:$BH$27,'FD mesh'!$B$84:$BI$84,$E1062:$BL1062)+'FD inverse'!$A$27*$C1063/Setup!$B$17+INDEX('FD inverse'!$A$27:$BH$27,1,'FD mesh'!$B$15+1)*Setup!$B$22</f>
        <v>17.3760586149372</v>
      </c>
      <c r="AD1063" s="0" t="n">
        <f aca="false">SUMPRODUCT('FD inverse'!$A$28:$BH$28,'FD mesh'!$B$84:$BI$84,$E1062:$BL1062)+'FD inverse'!$A$28*$C1063/Setup!$B$17+INDEX('FD inverse'!$A$28:$BH$28,1,'FD mesh'!$B$15+1)*Setup!$B$22</f>
        <v>16.8562168518459</v>
      </c>
      <c r="AE1063" s="0" t="n">
        <f aca="false">SUMPRODUCT('FD inverse'!$A$29:$BH$29,'FD mesh'!$B$84:$BI$84,$E1062:$BL1062)+'FD inverse'!$A$29*$C1063/Setup!$B$17+INDEX('FD inverse'!$A$29:$BH$29,1,'FD mesh'!$B$15+1)*Setup!$B$22</f>
        <v>16.3374628634404</v>
      </c>
      <c r="AF1063" s="0" t="n">
        <f aca="false">SUMPRODUCT('FD inverse'!$A$30:$BH$30,'FD mesh'!$B$84:$BI$84,$E1062:$BL1062)+'FD inverse'!$A$30*$C1063/Setup!$B$17+INDEX('FD inverse'!$A$30:$BH$30,1,'FD mesh'!$B$15+1)*Setup!$B$22</f>
        <v>15.8194684446589</v>
      </c>
      <c r="AG1063" s="0" t="n">
        <f aca="false">SUMPRODUCT('FD inverse'!$A$31:$BH$31,'FD mesh'!$B$84:$BI$84,$E1062:$BL1062)+'FD inverse'!$A$31*$C1063/Setup!$B$17+INDEX('FD inverse'!$A$31:$BH$31,1,'FD mesh'!$B$15+1)*Setup!$B$22</f>
        <v>15.301907027261</v>
      </c>
      <c r="AH1063" s="0" t="n">
        <f aca="false">SUMPRODUCT('FD inverse'!$A$32:$BH$32,'FD mesh'!$B$84:$BI$84,$E1062:$BL1062)+'FD inverse'!$A$32*$C1063/Setup!$B$17+INDEX('FD inverse'!$A$32:$BH$32,1,'FD mesh'!$B$15+1)*Setup!$B$22</f>
        <v>15.2801872737048</v>
      </c>
      <c r="AI1063" s="0" t="n">
        <f aca="false">SUMPRODUCT('FD inverse'!$A$33:$BH$33,'FD mesh'!$B$84:$BI$84,$E1062:$BL1062)+'FD inverse'!$A$33*$C1063/Setup!$B$17+INDEX('FD inverse'!$A$33:$BH$33,1,'FD mesh'!$B$15+1)*Setup!$B$22</f>
        <v>15.2586300787907</v>
      </c>
      <c r="AJ1063" s="0" t="n">
        <f aca="false">SUMPRODUCT('FD inverse'!$A$34:$BH$34,'FD mesh'!$B$84:$BI$84,$E1062:$BL1062)+'FD inverse'!$A$34*$C1063/Setup!$B$17+INDEX('FD inverse'!$A$34:$BH$34,1,'FD mesh'!$B$15+1)*Setup!$B$22</f>
        <v>15.2372148767051</v>
      </c>
      <c r="AK1063" s="0" t="n">
        <f aca="false">SUMPRODUCT('FD inverse'!$A$35:$BH$35,'FD mesh'!$B$84:$BI$84,$E1062:$BL1062)+'FD inverse'!$A$35*$C1063/Setup!$B$17+INDEX('FD inverse'!$A$35:$BH$35,1,'FD mesh'!$B$15+1)*Setup!$B$22</f>
        <v>15.2159229893875</v>
      </c>
      <c r="AL1063" s="0" t="n">
        <f aca="false">SUMPRODUCT('FD inverse'!$A$36:$BH$36,'FD mesh'!$B$84:$BI$84,$E1062:$BL1062)+'FD inverse'!$A$36*$C1063/Setup!$B$17+INDEX('FD inverse'!$A$36:$BH$36,1,'FD mesh'!$B$15+1)*Setup!$B$22</f>
        <v>15.1947375208904</v>
      </c>
      <c r="AM1063" s="0" t="n">
        <f aca="false">SUMPRODUCT('FD inverse'!$A$37:$BH$37,'FD mesh'!$B$84:$BI$84,$E1062:$BL1062)+'FD inverse'!$A$37*$C1063/Setup!$B$17+INDEX('FD inverse'!$A$37:$BH$37,1,'FD mesh'!$B$15+1)*Setup!$B$22</f>
        <v>15.1736432377832</v>
      </c>
      <c r="AN1063" s="0" t="n">
        <f aca="false">SUMPRODUCT('FD inverse'!$A$38:$BH$38,'FD mesh'!$B$84:$BI$84,$E1062:$BL1062)+'FD inverse'!$A$38*$C1063/Setup!$B$17+INDEX('FD inverse'!$A$38:$BH$38,1,'FD mesh'!$B$15+1)*Setup!$B$22</f>
        <v>15.1526264375802</v>
      </c>
      <c r="AO1063" s="0" t="n">
        <f aca="false">SUMPRODUCT('FD inverse'!$A$39:$BH$39,'FD mesh'!$B$84:$BI$84,$E1062:$BL1062)+'FD inverse'!$A$39*$C1063/Setup!$B$17+INDEX('FD inverse'!$A$39:$BH$39,1,'FD mesh'!$B$15+1)*Setup!$B$22</f>
        <v>15.1316748069645</v>
      </c>
      <c r="AP1063" s="0" t="n">
        <f aca="false">SUMPRODUCT('FD inverse'!$A$40:$BH$40,'FD mesh'!$B$84:$BI$84,$E1062:$BL1062)+'FD inverse'!$A$40*$C1063/Setup!$B$17+INDEX('FD inverse'!$A$40:$BH$40,1,'FD mesh'!$B$15+1)*Setup!$B$22</f>
        <v>15.1107772713903</v>
      </c>
      <c r="AQ1063" s="0" t="n">
        <f aca="false">SUMPRODUCT('FD inverse'!$A$41:$BH$41,'FD mesh'!$B$84:$BI$84,$E1062:$BL1062)+'FD inverse'!$A$41*$C1063/Setup!$B$17+INDEX('FD inverse'!$A$41:$BH$41,1,'FD mesh'!$B$15+1)*Setup!$B$22</f>
        <v>15.0899238374707</v>
      </c>
      <c r="AR1063" s="0" t="n">
        <f aca="false">SUMPRODUCT('FD inverse'!$A$42:$BH$42,'FD mesh'!$B$84:$BI$84,$E1062:$BL1062)+'FD inverse'!$A$42*$C1063/Setup!$B$17+INDEX('FD inverse'!$A$42:$BH$42,1,'FD mesh'!$B$15+1)*Setup!$B$22</f>
        <v>15.0691054294088</v>
      </c>
      <c r="AS1063" s="0" t="n">
        <f aca="false">SUMPRODUCT('FD inverse'!$A$43:$BH$43,'FD mesh'!$B$84:$BI$84,$E1062:$BL1062)+'FD inverse'!$A$43*$C1063/Setup!$B$17+INDEX('FD inverse'!$A$43:$BH$43,1,'FD mesh'!$B$15+1)*Setup!$B$22</f>
        <v>0</v>
      </c>
      <c r="AT1063" s="0" t="n">
        <f aca="false">SUMPRODUCT('FD inverse'!$A$44:$BH$44,'FD mesh'!$B$84:$BI$84,$E1062:$BL1062)+'FD inverse'!$A$44*$C1063/Setup!$B$17+INDEX('FD inverse'!$A$44:$BH$44,1,'FD mesh'!$B$15+1)*Setup!$B$22</f>
        <v>0</v>
      </c>
      <c r="AU1063" s="0" t="n">
        <f aca="false">SUMPRODUCT('FD inverse'!$A$45:$BH$45,'FD mesh'!$B$84:$BI$84,$E1062:$BL1062)+'FD inverse'!$A$45*$C1063/Setup!$B$17+INDEX('FD inverse'!$A$45:$BH$45,1,'FD mesh'!$B$15+1)*Setup!$B$22</f>
        <v>0</v>
      </c>
      <c r="AV1063" s="0" t="n">
        <f aca="false">SUMPRODUCT('FD inverse'!$A$46:$BH$46,'FD mesh'!$B$84:$BI$84,$E1062:$BL1062)+'FD inverse'!$A$46*$C1063/Setup!$B$17+INDEX('FD inverse'!$A$46:$BH$46,1,'FD mesh'!$B$15+1)*Setup!$B$22</f>
        <v>0</v>
      </c>
      <c r="AW1063" s="0" t="n">
        <f aca="false">SUMPRODUCT('FD inverse'!$A$47:$BH$47,'FD mesh'!$B$84:$BI$84,$E1062:$BL1062)+'FD inverse'!$A$47*$C1063/Setup!$B$17+INDEX('FD inverse'!$A$47:$BH$47,1,'FD mesh'!$B$15+1)*Setup!$B$22</f>
        <v>0</v>
      </c>
      <c r="AX1063" s="0" t="n">
        <f aca="false">SUMPRODUCT('FD inverse'!$A$48:$BH$48,'FD mesh'!$B$84:$BI$84,$E1062:$BL1062)+'FD inverse'!$A$48*$C1063/Setup!$B$17+INDEX('FD inverse'!$A$48:$BH$48,1,'FD mesh'!$B$15+1)*Setup!$B$22</f>
        <v>0</v>
      </c>
      <c r="AY1063" s="0" t="n">
        <f aca="false">SUMPRODUCT('FD inverse'!$A$49:$BH$49,'FD mesh'!$B$84:$BI$84,$E1062:$BL1062)+'FD inverse'!$A$49*$C1063/Setup!$B$17+INDEX('FD inverse'!$A$49:$BH$49,1,'FD mesh'!$B$15+1)*Setup!$B$22</f>
        <v>0</v>
      </c>
      <c r="AZ1063" s="0" t="n">
        <f aca="false">SUMPRODUCT('FD inverse'!$A$50:$BH$50,'FD mesh'!$B$84:$BI$84,$E1062:$BL1062)+'FD inverse'!$A$50*$C1063/Setup!$B$17+INDEX('FD inverse'!$A$50:$BH$50,1,'FD mesh'!$B$15+1)*Setup!$B$22</f>
        <v>0</v>
      </c>
      <c r="BA1063" s="0" t="n">
        <f aca="false">SUMPRODUCT('FD inverse'!$A$51:$BH$51,'FD mesh'!$B$84:$BI$84,$E1062:$BL1062)+'FD inverse'!$A$51*$C1063/Setup!$B$17+INDEX('FD inverse'!$A$51:$BH$51,1,'FD mesh'!$B$15+1)*Setup!$B$22</f>
        <v>0</v>
      </c>
      <c r="BB1063" s="0" t="n">
        <f aca="false">SUMPRODUCT('FD inverse'!$A$52:$BH$52,'FD mesh'!$B$84:$BI$84,$E1062:$BL1062)+'FD inverse'!$A$52*$C1063/Setup!$B$17+INDEX('FD inverse'!$A$52:$BH$52,1,'FD mesh'!$B$15+1)*Setup!$B$22</f>
        <v>0</v>
      </c>
      <c r="BC1063" s="0" t="n">
        <f aca="false">SUMPRODUCT('FD inverse'!$A$53:$BH$53,'FD mesh'!$B$84:$BI$84,$E1062:$BL1062)+'FD inverse'!$A$53*$C1063/Setup!$B$17+INDEX('FD inverse'!$A$53:$BH$53,1,'FD mesh'!$B$15+1)*Setup!$B$22</f>
        <v>0</v>
      </c>
      <c r="BD1063" s="0" t="n">
        <f aca="false">SUMPRODUCT('FD inverse'!$A$54:$BH$54,'FD mesh'!$B$84:$BI$84,$E1062:$BL1062)+'FD inverse'!$A$54*$C1063/Setup!$B$17+INDEX('FD inverse'!$A$54:$BH$54,1,'FD mesh'!$B$15+1)*Setup!$B$22</f>
        <v>0</v>
      </c>
      <c r="BE1063" s="0" t="n">
        <f aca="false">SUMPRODUCT('FD inverse'!$A$55:$BH$55,'FD mesh'!$B$84:$BI$84,$E1062:$BL1062)+'FD inverse'!$A$55*$C1063/Setup!$B$17+INDEX('FD inverse'!$A$55:$BH$55,1,'FD mesh'!$B$15+1)*Setup!$B$22</f>
        <v>0</v>
      </c>
      <c r="BF1063" s="0" t="n">
        <f aca="false">SUMPRODUCT('FD inverse'!$A$56:$BH$56,'FD mesh'!$B$84:$BI$84,$E1062:$BL1062)+'FD inverse'!$A$56*$C1063/Setup!$B$17+INDEX('FD inverse'!$A$56:$BH$56,1,'FD mesh'!$B$15+1)*Setup!$B$22</f>
        <v>0</v>
      </c>
      <c r="BG1063" s="0" t="n">
        <f aca="false">SUMPRODUCT('FD inverse'!$A$57:$BH$57,'FD mesh'!$B$84:$BI$84,$E1062:$BL1062)+'FD inverse'!$A$57*$C1063/Setup!$B$17+INDEX('FD inverse'!$A$57:$BH$57,1,'FD mesh'!$B$15+1)*Setup!$B$22</f>
        <v>0</v>
      </c>
      <c r="BH1063" s="0" t="n">
        <f aca="false">SUMPRODUCT('FD inverse'!$A$58:$BH$58,'FD mesh'!$B$84:$BI$84,$E1062:$BL1062)+'FD inverse'!$A$58*$C1063/Setup!$B$17+INDEX('FD inverse'!$A$58:$BH$58,1,'FD mesh'!$B$15+1)*Setup!$B$22</f>
        <v>0</v>
      </c>
      <c r="BI1063" s="0" t="n">
        <f aca="false">SUMPRODUCT('FD inverse'!$A$59:$BH$59,'FD mesh'!$B$84:$BI$84,$E1062:$BL1062)+'FD inverse'!$A$59*$C1063/Setup!$B$17+INDEX('FD inverse'!$A$59:$BH$59,1,'FD mesh'!$B$15+1)*Setup!$B$22</f>
        <v>0</v>
      </c>
      <c r="BJ1063" s="0" t="n">
        <f aca="false">SUMPRODUCT('FD inverse'!$A$60:$BH$60,'FD mesh'!$B$84:$BI$84,$E1062:$BL1062)+'FD inverse'!$A$60*$C1063/Setup!$B$17+INDEX('FD inverse'!$A$60:$BH$60,1,'FD mesh'!$B$15+1)*Setup!$B$22</f>
        <v>0</v>
      </c>
      <c r="BK1063" s="0" t="n">
        <f aca="false">SUMPRODUCT('FD inverse'!$A$61:$BH$61,'FD mesh'!$B$84:$BI$84,$E1062:$BL1062)+'FD inverse'!$A$61*$C1063/Setup!$B$17+INDEX('FD inverse'!$A$61:$BH$61,1,'FD mesh'!$B$15+1)*Setup!$B$22</f>
        <v>0</v>
      </c>
      <c r="BL1063" s="0" t="n">
        <f aca="false">SUMPRODUCT('FD inverse'!$A$62:$BH$62,'FD mesh'!$B$84:$BI$84,$E1062:$BL1062)+'FD inverse'!$A$62*$C1063/Setup!$B$17+INDEX('FD inverse'!$A$62:$BH$62,1,'FD mesh'!$B$15+1)*Setup!$B$22</f>
        <v>0</v>
      </c>
    </row>
    <row r="1064" customFormat="false" ht="15" hidden="false" customHeight="false" outlineLevel="0" collapsed="false">
      <c r="A1064" s="0" t="n">
        <v>1059</v>
      </c>
      <c r="B1064" s="0" t="n">
        <f aca="false">A1064*Setup!$B$11/3600</f>
        <v>88.25</v>
      </c>
      <c r="C1064" s="0" t="n">
        <f aca="false">Setup!$B$7+Setup!$B$8*COS(2*PI()*(B1064-Setup!$B$9)/24)</f>
        <v>27.9914356929544</v>
      </c>
      <c r="D1064" s="0" t="n">
        <f aca="false">(C1064-E1064)/Setup!$B$17</f>
        <v>13.9731805822704</v>
      </c>
      <c r="E1064" s="0" t="n">
        <f aca="false">SUMPRODUCT('FD inverse'!$A$3:$BH$3,'FD mesh'!$B$84:$BI$84,$E1063:$BL1063)+'FD inverse'!$A$3*$C1064/Setup!$B$17+INDEX('FD inverse'!$A$3:$BH$3,1,'FD mesh'!$B$15+1)*Setup!$B$22</f>
        <v>26.1749222172593</v>
      </c>
      <c r="F1064" s="0" t="n">
        <f aca="false">SUMPRODUCT('FD inverse'!$A$4:$BH$4,'FD mesh'!$B$84:$BI$84,$E1063:$BL1063)+'FD inverse'!$A$4*$C1064/Setup!$B$17+INDEX('FD inverse'!$A$4:$BH$4,1,'FD mesh'!$B$15+1)*Setup!$B$22</f>
        <v>25.7604802586812</v>
      </c>
      <c r="G1064" s="0" t="n">
        <f aca="false">SUMPRODUCT('FD inverse'!$A$5:$BH$5,'FD mesh'!$B$84:$BI$84,$E1063:$BL1063)+'FD inverse'!$A$5*$C1064/Setup!$B$17+INDEX('FD inverse'!$A$5:$BH$5,1,'FD mesh'!$B$15+1)*Setup!$B$22</f>
        <v>25.3499081980668</v>
      </c>
      <c r="H1064" s="0" t="n">
        <f aca="false">SUMPRODUCT('FD inverse'!$A$6:$BH$6,'FD mesh'!$B$84:$BI$84,$E1063:$BL1063)+'FD inverse'!$A$6*$C1064/Setup!$B$17+INDEX('FD inverse'!$A$6:$BH$6,1,'FD mesh'!$B$15+1)*Setup!$B$22</f>
        <v>23.978283369979</v>
      </c>
      <c r="I1064" s="0" t="n">
        <f aca="false">SUMPRODUCT('FD inverse'!$A$7:$BH$7,'FD mesh'!$B$84:$BI$84,$E1063:$BL1063)+'FD inverse'!$A$7*$C1064/Setup!$B$17+INDEX('FD inverse'!$A$7:$BH$7,1,'FD mesh'!$B$15+1)*Setup!$B$22</f>
        <v>23.8618165895776</v>
      </c>
      <c r="J1064" s="0" t="n">
        <f aca="false">SUMPRODUCT('FD inverse'!$A$8:$BH$8,'FD mesh'!$B$84:$BI$84,$E1063:$BL1063)+'FD inverse'!$A$8*$C1064/Setup!$B$17+INDEX('FD inverse'!$A$8:$BH$8,1,'FD mesh'!$B$15+1)*Setup!$B$22</f>
        <v>23.7554410528526</v>
      </c>
      <c r="K1064" s="0" t="n">
        <f aca="false">SUMPRODUCT('FD inverse'!$A$9:$BH$9,'FD mesh'!$B$84:$BI$84,$E1063:$BL1063)+'FD inverse'!$A$9*$C1064/Setup!$B$17+INDEX('FD inverse'!$A$9:$BH$9,1,'FD mesh'!$B$15+1)*Setup!$B$22</f>
        <v>23.65934198912</v>
      </c>
      <c r="L1064" s="0" t="n">
        <f aca="false">SUMPRODUCT('FD inverse'!$A$10:$BH$10,'FD mesh'!$B$84:$BI$84,$E1063:$BL1063)+'FD inverse'!$A$10*$C1064/Setup!$B$17+INDEX('FD inverse'!$A$10:$BH$10,1,'FD mesh'!$B$15+1)*Setup!$B$22</f>
        <v>23.5736452585191</v>
      </c>
      <c r="M1064" s="0" t="n">
        <f aca="false">SUMPRODUCT('FD inverse'!$A$11:$BH$11,'FD mesh'!$B$84:$BI$84,$E1063:$BL1063)+'FD inverse'!$A$11*$C1064/Setup!$B$17+INDEX('FD inverse'!$A$11:$BH$11,1,'FD mesh'!$B$15+1)*Setup!$B$22</f>
        <v>23.4984304061865</v>
      </c>
      <c r="N1064" s="0" t="n">
        <f aca="false">SUMPRODUCT('FD inverse'!$A$12:$BH$12,'FD mesh'!$B$84:$BI$84,$E1063:$BL1063)+'FD inverse'!$A$12*$C1064/Setup!$B$17+INDEX('FD inverse'!$A$12:$BH$12,1,'FD mesh'!$B$15+1)*Setup!$B$22</f>
        <v>23.433742004238</v>
      </c>
      <c r="O1064" s="0" t="n">
        <f aca="false">SUMPRODUCT('FD inverse'!$A$13:$BH$13,'FD mesh'!$B$84:$BI$84,$E1063:$BL1063)+'FD inverse'!$A$13*$C1064/Setup!$B$17+INDEX('FD inverse'!$A$13:$BH$13,1,'FD mesh'!$B$15+1)*Setup!$B$22</f>
        <v>23.379599272</v>
      </c>
      <c r="P1064" s="0" t="n">
        <f aca="false">SUMPRODUCT('FD inverse'!$A$14:$BH$14,'FD mesh'!$B$84:$BI$84,$E1063:$BL1063)+'FD inverse'!$A$14*$C1064/Setup!$B$17+INDEX('FD inverse'!$A$14:$BH$14,1,'FD mesh'!$B$15+1)*Setup!$B$22</f>
        <v>23.3360039701713</v>
      </c>
      <c r="Q1064" s="0" t="n">
        <f aca="false">SUMPRODUCT('FD inverse'!$A$15:$BH$15,'FD mesh'!$B$84:$BI$84,$E1063:$BL1063)+'FD inverse'!$A$15*$C1064/Setup!$B$17+INDEX('FD inverse'!$A$15:$BH$15,1,'FD mesh'!$B$15+1)*Setup!$B$22</f>
        <v>23.3029465682391</v>
      </c>
      <c r="R1064" s="0" t="n">
        <f aca="false">SUMPRODUCT('FD inverse'!$A$16:$BH$16,'FD mesh'!$B$84:$BI$84,$E1063:$BL1063)+'FD inverse'!$A$16*$C1064/Setup!$B$17+INDEX('FD inverse'!$A$16:$BH$16,1,'FD mesh'!$B$15+1)*Setup!$B$22</f>
        <v>23.2804106868045</v>
      </c>
      <c r="S1064" s="0" t="n">
        <f aca="false">SUMPRODUCT('FD inverse'!$A$17:$BH$17,'FD mesh'!$B$84:$BI$84,$E1063:$BL1063)+'FD inverse'!$A$17*$C1064/Setup!$B$17+INDEX('FD inverse'!$A$17:$BH$17,1,'FD mesh'!$B$15+1)*Setup!$B$22</f>
        <v>22.7249590284733</v>
      </c>
      <c r="T1064" s="0" t="n">
        <f aca="false">SUMPRODUCT('FD inverse'!$A$18:$BH$18,'FD mesh'!$B$84:$BI$84,$E1063:$BL1063)+'FD inverse'!$A$18*$C1064/Setup!$B$17+INDEX('FD inverse'!$A$18:$BH$18,1,'FD mesh'!$B$15+1)*Setup!$B$22</f>
        <v>22.1743895823187</v>
      </c>
      <c r="U1064" s="0" t="n">
        <f aca="false">SUMPRODUCT('FD inverse'!$A$19:$BH$19,'FD mesh'!$B$84:$BI$84,$E1063:$BL1063)+'FD inverse'!$A$19*$C1064/Setup!$B$17+INDEX('FD inverse'!$A$19:$BH$19,1,'FD mesh'!$B$15+1)*Setup!$B$22</f>
        <v>21.6283467792463</v>
      </c>
      <c r="V1064" s="0" t="n">
        <f aca="false">SUMPRODUCT('FD inverse'!$A$20:$BH$20,'FD mesh'!$B$84:$BI$84,$E1063:$BL1063)+'FD inverse'!$A$20*$C1064/Setup!$B$17+INDEX('FD inverse'!$A$20:$BH$20,1,'FD mesh'!$B$15+1)*Setup!$B$22</f>
        <v>21.0864761774901</v>
      </c>
      <c r="W1064" s="0" t="n">
        <f aca="false">SUMPRODUCT('FD inverse'!$A$21:$BH$21,'FD mesh'!$B$84:$BI$84,$E1063:$BL1063)+'FD inverse'!$A$21*$C1064/Setup!$B$17+INDEX('FD inverse'!$A$21:$BH$21,1,'FD mesh'!$B$15+1)*Setup!$B$22</f>
        <v>20.5484251325903</v>
      </c>
      <c r="X1064" s="0" t="n">
        <f aca="false">SUMPRODUCT('FD inverse'!$A$22:$BH$22,'FD mesh'!$B$84:$BI$84,$E1063:$BL1063)+'FD inverse'!$A$22*$C1064/Setup!$B$17+INDEX('FD inverse'!$A$22:$BH$22,1,'FD mesh'!$B$15+1)*Setup!$B$22</f>
        <v>20.0138432982725</v>
      </c>
      <c r="Y1064" s="0" t="n">
        <f aca="false">SUMPRODUCT('FD inverse'!$A$23:$BH$23,'FD mesh'!$B$84:$BI$84,$E1063:$BL1063)+'FD inverse'!$A$23*$C1064/Setup!$B$17+INDEX('FD inverse'!$A$23:$BH$23,1,'FD mesh'!$B$15+1)*Setup!$B$22</f>
        <v>19.4823829726434</v>
      </c>
      <c r="Z1064" s="0" t="n">
        <f aca="false">SUMPRODUCT('FD inverse'!$A$24:$BH$24,'FD mesh'!$B$84:$BI$84,$E1063:$BL1063)+'FD inverse'!$A$24*$C1064/Setup!$B$17+INDEX('FD inverse'!$A$24:$BH$24,1,'FD mesh'!$B$15+1)*Setup!$B$22</f>
        <v>18.9536993039984</v>
      </c>
      <c r="AA1064" s="0" t="n">
        <f aca="false">SUMPRODUCT('FD inverse'!$A$25:$BH$25,'FD mesh'!$B$84:$BI$84,$E1063:$BL1063)+'FD inverse'!$A$25*$C1064/Setup!$B$17+INDEX('FD inverse'!$A$25:$BH$25,1,'FD mesh'!$B$15+1)*Setup!$B$22</f>
        <v>18.4274503704013</v>
      </c>
      <c r="AB1064" s="0" t="n">
        <f aca="false">SUMPRODUCT('FD inverse'!$A$26:$BH$26,'FD mesh'!$B$84:$BI$84,$E1063:$BL1063)+'FD inverse'!$A$26*$C1064/Setup!$B$17+INDEX('FD inverse'!$A$26:$BH$26,1,'FD mesh'!$B$15+1)*Setup!$B$22</f>
        <v>17.903297147062</v>
      </c>
      <c r="AC1064" s="0" t="n">
        <f aca="false">SUMPRODUCT('FD inverse'!$A$27:$BH$27,'FD mesh'!$B$84:$BI$84,$E1063:$BL1063)+'FD inverse'!$A$27*$C1064/Setup!$B$17+INDEX('FD inverse'!$A$27:$BH$27,1,'FD mesh'!$B$15+1)*Setup!$B$22</f>
        <v>17.3809033753981</v>
      </c>
      <c r="AD1064" s="0" t="n">
        <f aca="false">SUMPRODUCT('FD inverse'!$A$28:$BH$28,'FD mesh'!$B$84:$BI$84,$E1063:$BL1063)+'FD inverse'!$A$28*$C1064/Setup!$B$17+INDEX('FD inverse'!$A$28:$BH$28,1,'FD mesh'!$B$15+1)*Setup!$B$22</f>
        <v>16.859935347527</v>
      </c>
      <c r="AE1064" s="0" t="n">
        <f aca="false">SUMPRODUCT('FD inverse'!$A$29:$BH$29,'FD mesh'!$B$84:$BI$84,$E1063:$BL1063)+'FD inverse'!$A$29*$C1064/Setup!$B$17+INDEX('FD inverse'!$A$29:$BH$29,1,'FD mesh'!$B$15+1)*Setup!$B$22</f>
        <v>16.3400616198134</v>
      </c>
      <c r="AF1064" s="0" t="n">
        <f aca="false">SUMPRODUCT('FD inverse'!$A$30:$BH$30,'FD mesh'!$B$84:$BI$84,$E1063:$BL1063)+'FD inverse'!$A$30*$C1064/Setup!$B$17+INDEX('FD inverse'!$A$30:$BH$30,1,'FD mesh'!$B$15+1)*Setup!$B$22</f>
        <v>15.8209526689754</v>
      </c>
      <c r="AG1064" s="0" t="n">
        <f aca="false">SUMPRODUCT('FD inverse'!$A$31:$BH$31,'FD mesh'!$B$84:$BI$84,$E1063:$BL1063)+'FD inverse'!$A$31*$C1064/Setup!$B$17+INDEX('FD inverse'!$A$31:$BH$31,1,'FD mesh'!$B$15+1)*Setup!$B$22</f>
        <v>15.3022805041505</v>
      </c>
      <c r="AH1064" s="0" t="n">
        <f aca="false">SUMPRODUCT('FD inverse'!$A$32:$BH$32,'FD mesh'!$B$84:$BI$84,$E1063:$BL1063)+'FD inverse'!$A$32*$C1064/Setup!$B$17+INDEX('FD inverse'!$A$32:$BH$32,1,'FD mesh'!$B$15+1)*Setup!$B$22</f>
        <v>15.2805159629493</v>
      </c>
      <c r="AI1064" s="0" t="n">
        <f aca="false">SUMPRODUCT('FD inverse'!$A$33:$BH$33,'FD mesh'!$B$84:$BI$84,$E1063:$BL1063)+'FD inverse'!$A$33*$C1064/Setup!$B$17+INDEX('FD inverse'!$A$33:$BH$33,1,'FD mesh'!$B$15+1)*Setup!$B$22</f>
        <v>15.2589178118144</v>
      </c>
      <c r="AJ1064" s="0" t="n">
        <f aca="false">SUMPRODUCT('FD inverse'!$A$34:$BH$34,'FD mesh'!$B$84:$BI$84,$E1063:$BL1063)+'FD inverse'!$A$34*$C1064/Setup!$B$17+INDEX('FD inverse'!$A$34:$BH$34,1,'FD mesh'!$B$15+1)*Setup!$B$22</f>
        <v>15.2374653177636</v>
      </c>
      <c r="AK1064" s="0" t="n">
        <f aca="false">SUMPRODUCT('FD inverse'!$A$35:$BH$35,'FD mesh'!$B$84:$BI$84,$E1063:$BL1063)+'FD inverse'!$A$35*$C1064/Setup!$B$17+INDEX('FD inverse'!$A$35:$BH$35,1,'FD mesh'!$B$15+1)*Setup!$B$22</f>
        <v>15.216139602745</v>
      </c>
      <c r="AL1064" s="0" t="n">
        <f aca="false">SUMPRODUCT('FD inverse'!$A$36:$BH$36,'FD mesh'!$B$84:$BI$84,$E1063:$BL1063)+'FD inverse'!$A$36*$C1064/Setup!$B$17+INDEX('FD inverse'!$A$36:$BH$36,1,'FD mesh'!$B$15+1)*Setup!$B$22</f>
        <v>15.1949235423973</v>
      </c>
      <c r="AM1064" s="0" t="n">
        <f aca="false">SUMPRODUCT('FD inverse'!$A$37:$BH$37,'FD mesh'!$B$84:$BI$84,$E1063:$BL1063)+'FD inverse'!$A$37*$C1064/Setup!$B$17+INDEX('FD inverse'!$A$37:$BH$37,1,'FD mesh'!$B$15+1)*Setup!$B$22</f>
        <v>15.173801650421</v>
      </c>
      <c r="AN1064" s="0" t="n">
        <f aca="false">SUMPRODUCT('FD inverse'!$A$38:$BH$38,'FD mesh'!$B$84:$BI$84,$E1063:$BL1063)+'FD inverse'!$A$38*$C1064/Setup!$B$17+INDEX('FD inverse'!$A$38:$BH$38,1,'FD mesh'!$B$15+1)*Setup!$B$22</f>
        <v>15.1527599505708</v>
      </c>
      <c r="AO1064" s="0" t="n">
        <f aca="false">SUMPRODUCT('FD inverse'!$A$39:$BH$39,'FD mesh'!$B$84:$BI$84,$E1063:$BL1063)+'FD inverse'!$A$39*$C1064/Setup!$B$17+INDEX('FD inverse'!$A$39:$BH$39,1,'FD mesh'!$B$15+1)*Setup!$B$22</f>
        <v>15.1317858380718</v>
      </c>
      <c r="AP1064" s="0" t="n">
        <f aca="false">SUMPRODUCT('FD inverse'!$A$40:$BH$40,'FD mesh'!$B$84:$BI$84,$E1063:$BL1063)+'FD inverse'!$A$40*$C1064/Setup!$B$17+INDEX('FD inverse'!$A$40:$BH$40,1,'FD mesh'!$B$15+1)*Setup!$B$22</f>
        <v>15.1108679320766</v>
      </c>
      <c r="AQ1064" s="0" t="n">
        <f aca="false">SUMPRODUCT('FD inverse'!$A$41:$BH$41,'FD mesh'!$B$84:$BI$84,$E1063:$BL1063)+'FD inverse'!$A$41*$C1064/Setup!$B$17+INDEX('FD inverse'!$A$41:$BH$41,1,'FD mesh'!$B$15+1)*Setup!$B$22</f>
        <v>15.089995920609</v>
      </c>
      <c r="AR1064" s="0" t="n">
        <f aca="false">SUMPRODUCT('FD inverse'!$A$42:$BH$42,'FD mesh'!$B$84:$BI$84,$E1063:$BL1063)+'FD inverse'!$A$42*$C1064/Setup!$B$17+INDEX('FD inverse'!$A$42:$BH$42,1,'FD mesh'!$B$15+1)*Setup!$B$22</f>
        <v>15.0691603992864</v>
      </c>
      <c r="AS1064" s="0" t="n">
        <f aca="false">SUMPRODUCT('FD inverse'!$A$43:$BH$43,'FD mesh'!$B$84:$BI$84,$E1063:$BL1063)+'FD inverse'!$A$43*$C1064/Setup!$B$17+INDEX('FD inverse'!$A$43:$BH$43,1,'FD mesh'!$B$15+1)*Setup!$B$22</f>
        <v>0</v>
      </c>
      <c r="AT1064" s="0" t="n">
        <f aca="false">SUMPRODUCT('FD inverse'!$A$44:$BH$44,'FD mesh'!$B$84:$BI$84,$E1063:$BL1063)+'FD inverse'!$A$44*$C1064/Setup!$B$17+INDEX('FD inverse'!$A$44:$BH$44,1,'FD mesh'!$B$15+1)*Setup!$B$22</f>
        <v>0</v>
      </c>
      <c r="AU1064" s="0" t="n">
        <f aca="false">SUMPRODUCT('FD inverse'!$A$45:$BH$45,'FD mesh'!$B$84:$BI$84,$E1063:$BL1063)+'FD inverse'!$A$45*$C1064/Setup!$B$17+INDEX('FD inverse'!$A$45:$BH$45,1,'FD mesh'!$B$15+1)*Setup!$B$22</f>
        <v>0</v>
      </c>
      <c r="AV1064" s="0" t="n">
        <f aca="false">SUMPRODUCT('FD inverse'!$A$46:$BH$46,'FD mesh'!$B$84:$BI$84,$E1063:$BL1063)+'FD inverse'!$A$46*$C1064/Setup!$B$17+INDEX('FD inverse'!$A$46:$BH$46,1,'FD mesh'!$B$15+1)*Setup!$B$22</f>
        <v>0</v>
      </c>
      <c r="AW1064" s="0" t="n">
        <f aca="false">SUMPRODUCT('FD inverse'!$A$47:$BH$47,'FD mesh'!$B$84:$BI$84,$E1063:$BL1063)+'FD inverse'!$A$47*$C1064/Setup!$B$17+INDEX('FD inverse'!$A$47:$BH$47,1,'FD mesh'!$B$15+1)*Setup!$B$22</f>
        <v>0</v>
      </c>
      <c r="AX1064" s="0" t="n">
        <f aca="false">SUMPRODUCT('FD inverse'!$A$48:$BH$48,'FD mesh'!$B$84:$BI$84,$E1063:$BL1063)+'FD inverse'!$A$48*$C1064/Setup!$B$17+INDEX('FD inverse'!$A$48:$BH$48,1,'FD mesh'!$B$15+1)*Setup!$B$22</f>
        <v>0</v>
      </c>
      <c r="AY1064" s="0" t="n">
        <f aca="false">SUMPRODUCT('FD inverse'!$A$49:$BH$49,'FD mesh'!$B$84:$BI$84,$E1063:$BL1063)+'FD inverse'!$A$49*$C1064/Setup!$B$17+INDEX('FD inverse'!$A$49:$BH$49,1,'FD mesh'!$B$15+1)*Setup!$B$22</f>
        <v>0</v>
      </c>
      <c r="AZ1064" s="0" t="n">
        <f aca="false">SUMPRODUCT('FD inverse'!$A$50:$BH$50,'FD mesh'!$B$84:$BI$84,$E1063:$BL1063)+'FD inverse'!$A$50*$C1064/Setup!$B$17+INDEX('FD inverse'!$A$50:$BH$50,1,'FD mesh'!$B$15+1)*Setup!$B$22</f>
        <v>0</v>
      </c>
      <c r="BA1064" s="0" t="n">
        <f aca="false">SUMPRODUCT('FD inverse'!$A$51:$BH$51,'FD mesh'!$B$84:$BI$84,$E1063:$BL1063)+'FD inverse'!$A$51*$C1064/Setup!$B$17+INDEX('FD inverse'!$A$51:$BH$51,1,'FD mesh'!$B$15+1)*Setup!$B$22</f>
        <v>0</v>
      </c>
      <c r="BB1064" s="0" t="n">
        <f aca="false">SUMPRODUCT('FD inverse'!$A$52:$BH$52,'FD mesh'!$B$84:$BI$84,$E1063:$BL1063)+'FD inverse'!$A$52*$C1064/Setup!$B$17+INDEX('FD inverse'!$A$52:$BH$52,1,'FD mesh'!$B$15+1)*Setup!$B$22</f>
        <v>0</v>
      </c>
      <c r="BC1064" s="0" t="n">
        <f aca="false">SUMPRODUCT('FD inverse'!$A$53:$BH$53,'FD mesh'!$B$84:$BI$84,$E1063:$BL1063)+'FD inverse'!$A$53*$C1064/Setup!$B$17+INDEX('FD inverse'!$A$53:$BH$53,1,'FD mesh'!$B$15+1)*Setup!$B$22</f>
        <v>0</v>
      </c>
      <c r="BD1064" s="0" t="n">
        <f aca="false">SUMPRODUCT('FD inverse'!$A$54:$BH$54,'FD mesh'!$B$84:$BI$84,$E1063:$BL1063)+'FD inverse'!$A$54*$C1064/Setup!$B$17+INDEX('FD inverse'!$A$54:$BH$54,1,'FD mesh'!$B$15+1)*Setup!$B$22</f>
        <v>0</v>
      </c>
      <c r="BE1064" s="0" t="n">
        <f aca="false">SUMPRODUCT('FD inverse'!$A$55:$BH$55,'FD mesh'!$B$84:$BI$84,$E1063:$BL1063)+'FD inverse'!$A$55*$C1064/Setup!$B$17+INDEX('FD inverse'!$A$55:$BH$55,1,'FD mesh'!$B$15+1)*Setup!$B$22</f>
        <v>0</v>
      </c>
      <c r="BF1064" s="0" t="n">
        <f aca="false">SUMPRODUCT('FD inverse'!$A$56:$BH$56,'FD mesh'!$B$84:$BI$84,$E1063:$BL1063)+'FD inverse'!$A$56*$C1064/Setup!$B$17+INDEX('FD inverse'!$A$56:$BH$56,1,'FD mesh'!$B$15+1)*Setup!$B$22</f>
        <v>0</v>
      </c>
      <c r="BG1064" s="0" t="n">
        <f aca="false">SUMPRODUCT('FD inverse'!$A$57:$BH$57,'FD mesh'!$B$84:$BI$84,$E1063:$BL1063)+'FD inverse'!$A$57*$C1064/Setup!$B$17+INDEX('FD inverse'!$A$57:$BH$57,1,'FD mesh'!$B$15+1)*Setup!$B$22</f>
        <v>0</v>
      </c>
      <c r="BH1064" s="0" t="n">
        <f aca="false">SUMPRODUCT('FD inverse'!$A$58:$BH$58,'FD mesh'!$B$84:$BI$84,$E1063:$BL1063)+'FD inverse'!$A$58*$C1064/Setup!$B$17+INDEX('FD inverse'!$A$58:$BH$58,1,'FD mesh'!$B$15+1)*Setup!$B$22</f>
        <v>0</v>
      </c>
      <c r="BI1064" s="0" t="n">
        <f aca="false">SUMPRODUCT('FD inverse'!$A$59:$BH$59,'FD mesh'!$B$84:$BI$84,$E1063:$BL1063)+'FD inverse'!$A$59*$C1064/Setup!$B$17+INDEX('FD inverse'!$A$59:$BH$59,1,'FD mesh'!$B$15+1)*Setup!$B$22</f>
        <v>0</v>
      </c>
      <c r="BJ1064" s="0" t="n">
        <f aca="false">SUMPRODUCT('FD inverse'!$A$60:$BH$60,'FD mesh'!$B$84:$BI$84,$E1063:$BL1063)+'FD inverse'!$A$60*$C1064/Setup!$B$17+INDEX('FD inverse'!$A$60:$BH$60,1,'FD mesh'!$B$15+1)*Setup!$B$22</f>
        <v>0</v>
      </c>
      <c r="BK1064" s="0" t="n">
        <f aca="false">SUMPRODUCT('FD inverse'!$A$61:$BH$61,'FD mesh'!$B$84:$BI$84,$E1063:$BL1063)+'FD inverse'!$A$61*$C1064/Setup!$B$17+INDEX('FD inverse'!$A$61:$BH$61,1,'FD mesh'!$B$15+1)*Setup!$B$22</f>
        <v>0</v>
      </c>
      <c r="BL1064" s="0" t="n">
        <f aca="false">SUMPRODUCT('FD inverse'!$A$62:$BH$62,'FD mesh'!$B$84:$BI$84,$E1063:$BL1063)+'FD inverse'!$A$62*$C1064/Setup!$B$17+INDEX('FD inverse'!$A$62:$BH$62,1,'FD mesh'!$B$15+1)*Setup!$B$22</f>
        <v>0</v>
      </c>
    </row>
    <row r="1065" customFormat="false" ht="15" hidden="false" customHeight="false" outlineLevel="0" collapsed="false">
      <c r="A1065" s="0" t="n">
        <v>1060</v>
      </c>
      <c r="B1065" s="0" t="n">
        <f aca="false">A1065*Setup!$B$11/3600</f>
        <v>88.3333333333333</v>
      </c>
      <c r="C1065" s="0" t="n">
        <f aca="false">Setup!$B$7+Setup!$B$8*COS(2*PI()*(B1065-Setup!$B$9)/24)</f>
        <v>27.984778792367</v>
      </c>
      <c r="D1065" s="0" t="n">
        <f aca="false">(C1065-E1065)/Setup!$B$17</f>
        <v>13.880333904067</v>
      </c>
      <c r="E1065" s="0" t="n">
        <f aca="false">SUMPRODUCT('FD inverse'!$A$3:$BH$3,'FD mesh'!$B$84:$BI$84,$E1064:$BL1064)+'FD inverse'!$A$3*$C1065/Setup!$B$17+INDEX('FD inverse'!$A$3:$BH$3,1,'FD mesh'!$B$15+1)*Setup!$B$22</f>
        <v>26.1803353848383</v>
      </c>
      <c r="F1065" s="0" t="n">
        <f aca="false">SUMPRODUCT('FD inverse'!$A$4:$BH$4,'FD mesh'!$B$84:$BI$84,$E1064:$BL1064)+'FD inverse'!$A$4*$C1065/Setup!$B$17+INDEX('FD inverse'!$A$4:$BH$4,1,'FD mesh'!$B$15+1)*Setup!$B$22</f>
        <v>25.7684049416695</v>
      </c>
      <c r="G1065" s="0" t="n">
        <f aca="false">SUMPRODUCT('FD inverse'!$A$5:$BH$5,'FD mesh'!$B$84:$BI$84,$E1064:$BL1064)+'FD inverse'!$A$5*$C1065/Setup!$B$17+INDEX('FD inverse'!$A$5:$BH$5,1,'FD mesh'!$B$15+1)*Setup!$B$22</f>
        <v>25.3599140310478</v>
      </c>
      <c r="H1065" s="0" t="n">
        <f aca="false">SUMPRODUCT('FD inverse'!$A$6:$BH$6,'FD mesh'!$B$84:$BI$84,$E1064:$BL1064)+'FD inverse'!$A$6*$C1065/Setup!$B$17+INDEX('FD inverse'!$A$6:$BH$6,1,'FD mesh'!$B$15+1)*Setup!$B$22</f>
        <v>23.9946804912407</v>
      </c>
      <c r="I1065" s="0" t="n">
        <f aca="false">SUMPRODUCT('FD inverse'!$A$7:$BH$7,'FD mesh'!$B$84:$BI$84,$E1064:$BL1064)+'FD inverse'!$A$7*$C1065/Setup!$B$17+INDEX('FD inverse'!$A$7:$BH$7,1,'FD mesh'!$B$15+1)*Setup!$B$22</f>
        <v>23.8787002727509</v>
      </c>
      <c r="J1065" s="0" t="n">
        <f aca="false">SUMPRODUCT('FD inverse'!$A$8:$BH$8,'FD mesh'!$B$84:$BI$84,$E1064:$BL1064)+'FD inverse'!$A$8*$C1065/Setup!$B$17+INDEX('FD inverse'!$A$8:$BH$8,1,'FD mesh'!$B$15+1)*Setup!$B$22</f>
        <v>23.7726809292896</v>
      </c>
      <c r="K1065" s="0" t="n">
        <f aca="false">SUMPRODUCT('FD inverse'!$A$9:$BH$9,'FD mesh'!$B$84:$BI$84,$E1064:$BL1064)+'FD inverse'!$A$9*$C1065/Setup!$B$17+INDEX('FD inverse'!$A$9:$BH$9,1,'FD mesh'!$B$15+1)*Setup!$B$22</f>
        <v>23.6768326043751</v>
      </c>
      <c r="L1065" s="0" t="n">
        <f aca="false">SUMPRODUCT('FD inverse'!$A$10:$BH$10,'FD mesh'!$B$84:$BI$84,$E1064:$BL1064)+'FD inverse'!$A$10*$C1065/Setup!$B$17+INDEX('FD inverse'!$A$10:$BH$10,1,'FD mesh'!$B$15+1)*Setup!$B$22</f>
        <v>23.5913032265138</v>
      </c>
      <c r="M1065" s="0" t="n">
        <f aca="false">SUMPRODUCT('FD inverse'!$A$11:$BH$11,'FD mesh'!$B$84:$BI$84,$E1064:$BL1064)+'FD inverse'!$A$11*$C1065/Setup!$B$17+INDEX('FD inverse'!$A$11:$BH$11,1,'FD mesh'!$B$15+1)*Setup!$B$22</f>
        <v>23.5161915288854</v>
      </c>
      <c r="N1065" s="0" t="n">
        <f aca="false">SUMPRODUCT('FD inverse'!$A$12:$BH$12,'FD mesh'!$B$84:$BI$84,$E1064:$BL1064)+'FD inverse'!$A$12*$C1065/Setup!$B$17+INDEX('FD inverse'!$A$12:$BH$12,1,'FD mesh'!$B$15+1)*Setup!$B$22</f>
        <v>23.4515583697225</v>
      </c>
      <c r="O1065" s="0" t="n">
        <f aca="false">SUMPRODUCT('FD inverse'!$A$13:$BH$13,'FD mesh'!$B$84:$BI$84,$E1064:$BL1064)+'FD inverse'!$A$13*$C1065/Setup!$B$17+INDEX('FD inverse'!$A$13:$BH$13,1,'FD mesh'!$B$15+1)*Setup!$B$22</f>
        <v>23.3974363406389</v>
      </c>
      <c r="P1065" s="0" t="n">
        <f aca="false">SUMPRODUCT('FD inverse'!$A$14:$BH$14,'FD mesh'!$B$84:$BI$84,$E1064:$BL1064)+'FD inverse'!$A$14*$C1065/Setup!$B$17+INDEX('FD inverse'!$A$14:$BH$14,1,'FD mesh'!$B$15+1)*Setup!$B$22</f>
        <v>23.3538376558849</v>
      </c>
      <c r="Q1065" s="0" t="n">
        <f aca="false">SUMPRODUCT('FD inverse'!$A$15:$BH$15,'FD mesh'!$B$84:$BI$84,$E1064:$BL1064)+'FD inverse'!$A$15*$C1065/Setup!$B$17+INDEX('FD inverse'!$A$15:$BH$15,1,'FD mesh'!$B$15+1)*Setup!$B$22</f>
        <v>23.3207603196346</v>
      </c>
      <c r="R1065" s="0" t="n">
        <f aca="false">SUMPRODUCT('FD inverse'!$A$16:$BH$16,'FD mesh'!$B$84:$BI$84,$E1064:$BL1064)+'FD inverse'!$A$16*$C1065/Setup!$B$17+INDEX('FD inverse'!$A$16:$BH$16,1,'FD mesh'!$B$15+1)*Setup!$B$22</f>
        <v>23.2981925712284</v>
      </c>
      <c r="S1065" s="0" t="n">
        <f aca="false">SUMPRODUCT('FD inverse'!$A$17:$BH$17,'FD mesh'!$B$84:$BI$84,$E1064:$BL1064)+'FD inverse'!$A$17*$C1065/Setup!$B$17+INDEX('FD inverse'!$A$17:$BH$17,1,'FD mesh'!$B$15+1)*Setup!$B$22</f>
        <v>22.7415444516181</v>
      </c>
      <c r="T1065" s="0" t="n">
        <f aca="false">SUMPRODUCT('FD inverse'!$A$18:$BH$18,'FD mesh'!$B$84:$BI$84,$E1064:$BL1064)+'FD inverse'!$A$18*$C1065/Setup!$B$17+INDEX('FD inverse'!$A$18:$BH$18,1,'FD mesh'!$B$15+1)*Setup!$B$22</f>
        <v>22.1897771851048</v>
      </c>
      <c r="U1065" s="0" t="n">
        <f aca="false">SUMPRODUCT('FD inverse'!$A$19:$BH$19,'FD mesh'!$B$84:$BI$84,$E1064:$BL1064)+'FD inverse'!$A$19*$C1065/Setup!$B$17+INDEX('FD inverse'!$A$19:$BH$19,1,'FD mesh'!$B$15+1)*Setup!$B$22</f>
        <v>21.6425382702684</v>
      </c>
      <c r="V1065" s="0" t="n">
        <f aca="false">SUMPRODUCT('FD inverse'!$A$20:$BH$20,'FD mesh'!$B$84:$BI$84,$E1064:$BL1064)+'FD inverse'!$A$20*$C1065/Setup!$B$17+INDEX('FD inverse'!$A$20:$BH$20,1,'FD mesh'!$B$15+1)*Setup!$B$22</f>
        <v>21.0994757085044</v>
      </c>
      <c r="W1065" s="0" t="n">
        <f aca="false">SUMPRODUCT('FD inverse'!$A$21:$BH$21,'FD mesh'!$B$84:$BI$84,$E1064:$BL1064)+'FD inverse'!$A$21*$C1065/Setup!$B$17+INDEX('FD inverse'!$A$21:$BH$21,1,'FD mesh'!$B$15+1)*Setup!$B$22</f>
        <v>20.5602387230102</v>
      </c>
      <c r="X1065" s="0" t="n">
        <f aca="false">SUMPRODUCT('FD inverse'!$A$22:$BH$22,'FD mesh'!$B$84:$BI$84,$E1064:$BL1064)+'FD inverse'!$A$22*$C1065/Setup!$B$17+INDEX('FD inverse'!$A$22:$BH$22,1,'FD mesh'!$B$15+1)*Setup!$B$22</f>
        <v>20.024478308411</v>
      </c>
      <c r="Y1065" s="0" t="n">
        <f aca="false">SUMPRODUCT('FD inverse'!$A$23:$BH$23,'FD mesh'!$B$84:$BI$84,$E1064:$BL1064)+'FD inverse'!$A$23*$C1065/Setup!$B$17+INDEX('FD inverse'!$A$23:$BH$23,1,'FD mesh'!$B$15+1)*Setup!$B$22</f>
        <v>19.4918476253668</v>
      </c>
      <c r="Z1065" s="0" t="n">
        <f aca="false">SUMPRODUCT('FD inverse'!$A$24:$BH$24,'FD mesh'!$B$84:$BI$84,$E1064:$BL1064)+'FD inverse'!$A$24*$C1065/Setup!$B$17+INDEX('FD inverse'!$A$24:$BH$24,1,'FD mesh'!$B$15+1)*Setup!$B$22</f>
        <v>18.9620022544099</v>
      </c>
      <c r="AA1065" s="0" t="n">
        <f aca="false">SUMPRODUCT('FD inverse'!$A$25:$BH$25,'FD mesh'!$B$84:$BI$84,$E1064:$BL1064)+'FD inverse'!$A$25*$C1065/Setup!$B$17+INDEX('FD inverse'!$A$25:$BH$25,1,'FD mesh'!$B$15+1)*Setup!$B$22</f>
        <v>18.4346003231454</v>
      </c>
      <c r="AB1065" s="0" t="n">
        <f aca="false">SUMPRODUCT('FD inverse'!$A$26:$BH$26,'FD mesh'!$B$84:$BI$84,$E1064:$BL1064)+'FD inverse'!$A$26*$C1065/Setup!$B$17+INDEX('FD inverse'!$A$26:$BH$26,1,'FD mesh'!$B$15+1)*Setup!$B$22</f>
        <v>17.9093025208314</v>
      </c>
      <c r="AC1065" s="0" t="n">
        <f aca="false">SUMPRODUCT('FD inverse'!$A$27:$BH$27,'FD mesh'!$B$84:$BI$84,$E1064:$BL1064)+'FD inverse'!$A$27*$C1065/Setup!$B$17+INDEX('FD inverse'!$A$27:$BH$27,1,'FD mesh'!$B$15+1)*Setup!$B$22</f>
        <v>17.3857720142266</v>
      </c>
      <c r="AD1065" s="0" t="n">
        <f aca="false">SUMPRODUCT('FD inverse'!$A$28:$BH$28,'FD mesh'!$B$84:$BI$84,$E1064:$BL1064)+'FD inverse'!$A$28*$C1065/Setup!$B$17+INDEX('FD inverse'!$A$28:$BH$28,1,'FD mesh'!$B$15+1)*Setup!$B$22</f>
        <v>16.8636742784771</v>
      </c>
      <c r="AE1065" s="0" t="n">
        <f aca="false">SUMPRODUCT('FD inverse'!$A$29:$BH$29,'FD mesh'!$B$84:$BI$84,$E1064:$BL1064)+'FD inverse'!$A$29*$C1065/Setup!$B$17+INDEX('FD inverse'!$A$29:$BH$29,1,'FD mesh'!$B$15+1)*Setup!$B$22</f>
        <v>16.3426768566929</v>
      </c>
      <c r="AF1065" s="0" t="n">
        <f aca="false">SUMPRODUCT('FD inverse'!$A$30:$BH$30,'FD mesh'!$B$84:$BI$84,$E1064:$BL1064)+'FD inverse'!$A$30*$C1065/Setup!$B$17+INDEX('FD inverse'!$A$30:$BH$30,1,'FD mesh'!$B$15+1)*Setup!$B$22</f>
        <v>15.8224490617619</v>
      </c>
      <c r="AG1065" s="0" t="n">
        <f aca="false">SUMPRODUCT('FD inverse'!$A$31:$BH$31,'FD mesh'!$B$84:$BI$84,$E1064:$BL1064)+'FD inverse'!$A$31*$C1065/Setup!$B$17+INDEX('FD inverse'!$A$31:$BH$31,1,'FD mesh'!$B$15+1)*Setup!$B$22</f>
        <v>15.3026616338509</v>
      </c>
      <c r="AH1065" s="0" t="n">
        <f aca="false">SUMPRODUCT('FD inverse'!$A$32:$BH$32,'FD mesh'!$B$84:$BI$84,$E1064:$BL1064)+'FD inverse'!$A$32*$C1065/Setup!$B$17+INDEX('FD inverse'!$A$32:$BH$32,1,'FD mesh'!$B$15+1)*Setup!$B$22</f>
        <v>15.2808520701696</v>
      </c>
      <c r="AI1065" s="0" t="n">
        <f aca="false">SUMPRODUCT('FD inverse'!$A$33:$BH$33,'FD mesh'!$B$84:$BI$84,$E1064:$BL1064)+'FD inverse'!$A$33*$C1065/Setup!$B$17+INDEX('FD inverse'!$A$33:$BH$33,1,'FD mesh'!$B$15+1)*Setup!$B$22</f>
        <v>15.2592126517048</v>
      </c>
      <c r="AJ1065" s="0" t="n">
        <f aca="false">SUMPRODUCT('FD inverse'!$A$34:$BH$34,'FD mesh'!$B$84:$BI$84,$E1064:$BL1064)+'FD inverse'!$A$34*$C1065/Setup!$B$17+INDEX('FD inverse'!$A$34:$BH$34,1,'FD mesh'!$B$15+1)*Setup!$B$22</f>
        <v>15.2377224879837</v>
      </c>
      <c r="AK1065" s="0" t="n">
        <f aca="false">SUMPRODUCT('FD inverse'!$A$35:$BH$35,'FD mesh'!$B$84:$BI$84,$E1064:$BL1064)+'FD inverse'!$A$35*$C1065/Setup!$B$17+INDEX('FD inverse'!$A$35:$BH$35,1,'FD mesh'!$B$15+1)*Setup!$B$22</f>
        <v>15.2163625097515</v>
      </c>
      <c r="AL1065" s="0" t="n">
        <f aca="false">SUMPRODUCT('FD inverse'!$A$36:$BH$36,'FD mesh'!$B$84:$BI$84,$E1064:$BL1064)+'FD inverse'!$A$36*$C1065/Setup!$B$17+INDEX('FD inverse'!$A$36:$BH$36,1,'FD mesh'!$B$15+1)*Setup!$B$22</f>
        <v>15.1951153721803</v>
      </c>
      <c r="AM1065" s="0" t="n">
        <f aca="false">SUMPRODUCT('FD inverse'!$A$37:$BH$37,'FD mesh'!$B$84:$BI$84,$E1064:$BL1064)+'FD inverse'!$A$37*$C1065/Setup!$B$17+INDEX('FD inverse'!$A$37:$BH$37,1,'FD mesh'!$B$15+1)*Setup!$B$22</f>
        <v>15.1739653432636</v>
      </c>
      <c r="AN1065" s="0" t="n">
        <f aca="false">SUMPRODUCT('FD inverse'!$A$38:$BH$38,'FD mesh'!$B$84:$BI$84,$E1064:$BL1064)+'FD inverse'!$A$38*$C1065/Setup!$B$17+INDEX('FD inverse'!$A$38:$BH$38,1,'FD mesh'!$B$15+1)*Setup!$B$22</f>
        <v>15.1528981794343</v>
      </c>
      <c r="AO1065" s="0" t="n">
        <f aca="false">SUMPRODUCT('FD inverse'!$A$39:$BH$39,'FD mesh'!$B$84:$BI$84,$E1064:$BL1064)+'FD inverse'!$A$39*$C1065/Setup!$B$17+INDEX('FD inverse'!$A$39:$BH$39,1,'FD mesh'!$B$15+1)*Setup!$B$22</f>
        <v>15.1319009902394</v>
      </c>
      <c r="AP1065" s="0" t="n">
        <f aca="false">SUMPRODUCT('FD inverse'!$A$40:$BH$40,'FD mesh'!$B$84:$BI$84,$E1064:$BL1064)+'FD inverse'!$A$40*$C1065/Setup!$B$17+INDEX('FD inverse'!$A$40:$BH$40,1,'FD mesh'!$B$15+1)*Setup!$B$22</f>
        <v>15.1109620937242</v>
      </c>
      <c r="AQ1065" s="0" t="n">
        <f aca="false">SUMPRODUCT('FD inverse'!$A$41:$BH$41,'FD mesh'!$B$84:$BI$84,$E1064:$BL1064)+'FD inverse'!$A$41*$C1065/Setup!$B$17+INDEX('FD inverse'!$A$41:$BH$41,1,'FD mesh'!$B$15+1)*Setup!$B$22</f>
        <v>15.090070864004</v>
      </c>
      <c r="AR1065" s="0" t="n">
        <f aca="false">SUMPRODUCT('FD inverse'!$A$42:$BH$42,'FD mesh'!$B$84:$BI$84,$E1064:$BL1064)+'FD inverse'!$A$42*$C1065/Setup!$B$17+INDEX('FD inverse'!$A$42:$BH$42,1,'FD mesh'!$B$15+1)*Setup!$B$22</f>
        <v>15.0692175723564</v>
      </c>
      <c r="AS1065" s="0" t="n">
        <f aca="false">SUMPRODUCT('FD inverse'!$A$43:$BH$43,'FD mesh'!$B$84:$BI$84,$E1064:$BL1064)+'FD inverse'!$A$43*$C1065/Setup!$B$17+INDEX('FD inverse'!$A$43:$BH$43,1,'FD mesh'!$B$15+1)*Setup!$B$22</f>
        <v>0</v>
      </c>
      <c r="AT1065" s="0" t="n">
        <f aca="false">SUMPRODUCT('FD inverse'!$A$44:$BH$44,'FD mesh'!$B$84:$BI$84,$E1064:$BL1064)+'FD inverse'!$A$44*$C1065/Setup!$B$17+INDEX('FD inverse'!$A$44:$BH$44,1,'FD mesh'!$B$15+1)*Setup!$B$22</f>
        <v>0</v>
      </c>
      <c r="AU1065" s="0" t="n">
        <f aca="false">SUMPRODUCT('FD inverse'!$A$45:$BH$45,'FD mesh'!$B$84:$BI$84,$E1064:$BL1064)+'FD inverse'!$A$45*$C1065/Setup!$B$17+INDEX('FD inverse'!$A$45:$BH$45,1,'FD mesh'!$B$15+1)*Setup!$B$22</f>
        <v>0</v>
      </c>
      <c r="AV1065" s="0" t="n">
        <f aca="false">SUMPRODUCT('FD inverse'!$A$46:$BH$46,'FD mesh'!$B$84:$BI$84,$E1064:$BL1064)+'FD inverse'!$A$46*$C1065/Setup!$B$17+INDEX('FD inverse'!$A$46:$BH$46,1,'FD mesh'!$B$15+1)*Setup!$B$22</f>
        <v>0</v>
      </c>
      <c r="AW1065" s="0" t="n">
        <f aca="false">SUMPRODUCT('FD inverse'!$A$47:$BH$47,'FD mesh'!$B$84:$BI$84,$E1064:$BL1064)+'FD inverse'!$A$47*$C1065/Setup!$B$17+INDEX('FD inverse'!$A$47:$BH$47,1,'FD mesh'!$B$15+1)*Setup!$B$22</f>
        <v>0</v>
      </c>
      <c r="AX1065" s="0" t="n">
        <f aca="false">SUMPRODUCT('FD inverse'!$A$48:$BH$48,'FD mesh'!$B$84:$BI$84,$E1064:$BL1064)+'FD inverse'!$A$48*$C1065/Setup!$B$17+INDEX('FD inverse'!$A$48:$BH$48,1,'FD mesh'!$B$15+1)*Setup!$B$22</f>
        <v>0</v>
      </c>
      <c r="AY1065" s="0" t="n">
        <f aca="false">SUMPRODUCT('FD inverse'!$A$49:$BH$49,'FD mesh'!$B$84:$BI$84,$E1064:$BL1064)+'FD inverse'!$A$49*$C1065/Setup!$B$17+INDEX('FD inverse'!$A$49:$BH$49,1,'FD mesh'!$B$15+1)*Setup!$B$22</f>
        <v>0</v>
      </c>
      <c r="AZ1065" s="0" t="n">
        <f aca="false">SUMPRODUCT('FD inverse'!$A$50:$BH$50,'FD mesh'!$B$84:$BI$84,$E1064:$BL1064)+'FD inverse'!$A$50*$C1065/Setup!$B$17+INDEX('FD inverse'!$A$50:$BH$50,1,'FD mesh'!$B$15+1)*Setup!$B$22</f>
        <v>0</v>
      </c>
      <c r="BA1065" s="0" t="n">
        <f aca="false">SUMPRODUCT('FD inverse'!$A$51:$BH$51,'FD mesh'!$B$84:$BI$84,$E1064:$BL1064)+'FD inverse'!$A$51*$C1065/Setup!$B$17+INDEX('FD inverse'!$A$51:$BH$51,1,'FD mesh'!$B$15+1)*Setup!$B$22</f>
        <v>0</v>
      </c>
      <c r="BB1065" s="0" t="n">
        <f aca="false">SUMPRODUCT('FD inverse'!$A$52:$BH$52,'FD mesh'!$B$84:$BI$84,$E1064:$BL1064)+'FD inverse'!$A$52*$C1065/Setup!$B$17+INDEX('FD inverse'!$A$52:$BH$52,1,'FD mesh'!$B$15+1)*Setup!$B$22</f>
        <v>0</v>
      </c>
      <c r="BC1065" s="0" t="n">
        <f aca="false">SUMPRODUCT('FD inverse'!$A$53:$BH$53,'FD mesh'!$B$84:$BI$84,$E1064:$BL1064)+'FD inverse'!$A$53*$C1065/Setup!$B$17+INDEX('FD inverse'!$A$53:$BH$53,1,'FD mesh'!$B$15+1)*Setup!$B$22</f>
        <v>0</v>
      </c>
      <c r="BD1065" s="0" t="n">
        <f aca="false">SUMPRODUCT('FD inverse'!$A$54:$BH$54,'FD mesh'!$B$84:$BI$84,$E1064:$BL1064)+'FD inverse'!$A$54*$C1065/Setup!$B$17+INDEX('FD inverse'!$A$54:$BH$54,1,'FD mesh'!$B$15+1)*Setup!$B$22</f>
        <v>0</v>
      </c>
      <c r="BE1065" s="0" t="n">
        <f aca="false">SUMPRODUCT('FD inverse'!$A$55:$BH$55,'FD mesh'!$B$84:$BI$84,$E1064:$BL1064)+'FD inverse'!$A$55*$C1065/Setup!$B$17+INDEX('FD inverse'!$A$55:$BH$55,1,'FD mesh'!$B$15+1)*Setup!$B$22</f>
        <v>0</v>
      </c>
      <c r="BF1065" s="0" t="n">
        <f aca="false">SUMPRODUCT('FD inverse'!$A$56:$BH$56,'FD mesh'!$B$84:$BI$84,$E1064:$BL1064)+'FD inverse'!$A$56*$C1065/Setup!$B$17+INDEX('FD inverse'!$A$56:$BH$56,1,'FD mesh'!$B$15+1)*Setup!$B$22</f>
        <v>0</v>
      </c>
      <c r="BG1065" s="0" t="n">
        <f aca="false">SUMPRODUCT('FD inverse'!$A$57:$BH$57,'FD mesh'!$B$84:$BI$84,$E1064:$BL1064)+'FD inverse'!$A$57*$C1065/Setup!$B$17+INDEX('FD inverse'!$A$57:$BH$57,1,'FD mesh'!$B$15+1)*Setup!$B$22</f>
        <v>0</v>
      </c>
      <c r="BH1065" s="0" t="n">
        <f aca="false">SUMPRODUCT('FD inverse'!$A$58:$BH$58,'FD mesh'!$B$84:$BI$84,$E1064:$BL1064)+'FD inverse'!$A$58*$C1065/Setup!$B$17+INDEX('FD inverse'!$A$58:$BH$58,1,'FD mesh'!$B$15+1)*Setup!$B$22</f>
        <v>0</v>
      </c>
      <c r="BI1065" s="0" t="n">
        <f aca="false">SUMPRODUCT('FD inverse'!$A$59:$BH$59,'FD mesh'!$B$84:$BI$84,$E1064:$BL1064)+'FD inverse'!$A$59*$C1065/Setup!$B$17+INDEX('FD inverse'!$A$59:$BH$59,1,'FD mesh'!$B$15+1)*Setup!$B$22</f>
        <v>0</v>
      </c>
      <c r="BJ1065" s="0" t="n">
        <f aca="false">SUMPRODUCT('FD inverse'!$A$60:$BH$60,'FD mesh'!$B$84:$BI$84,$E1064:$BL1064)+'FD inverse'!$A$60*$C1065/Setup!$B$17+INDEX('FD inverse'!$A$60:$BH$60,1,'FD mesh'!$B$15+1)*Setup!$B$22</f>
        <v>0</v>
      </c>
      <c r="BK1065" s="0" t="n">
        <f aca="false">SUMPRODUCT('FD inverse'!$A$61:$BH$61,'FD mesh'!$B$84:$BI$84,$E1064:$BL1064)+'FD inverse'!$A$61*$C1065/Setup!$B$17+INDEX('FD inverse'!$A$61:$BH$61,1,'FD mesh'!$B$15+1)*Setup!$B$22</f>
        <v>0</v>
      </c>
      <c r="BL1065" s="0" t="n">
        <f aca="false">SUMPRODUCT('FD inverse'!$A$62:$BH$62,'FD mesh'!$B$84:$BI$84,$E1064:$BL1064)+'FD inverse'!$A$62*$C1065/Setup!$B$17+INDEX('FD inverse'!$A$62:$BH$62,1,'FD mesh'!$B$15+1)*Setup!$B$22</f>
        <v>0</v>
      </c>
    </row>
    <row r="1066" customFormat="false" ht="15" hidden="false" customHeight="false" outlineLevel="0" collapsed="false">
      <c r="A1066" s="0" t="n">
        <v>1061</v>
      </c>
      <c r="B1066" s="0" t="n">
        <f aca="false">A1066*Setup!$B$11/3600</f>
        <v>88.4166666666667</v>
      </c>
      <c r="C1066" s="0" t="n">
        <f aca="false">Setup!$B$7+Setup!$B$8*COS(2*PI()*(B1066-Setup!$B$9)/24)</f>
        <v>27.9762253528893</v>
      </c>
      <c r="D1066" s="0" t="n">
        <f aca="false">(C1066-E1066)/Setup!$B$17</f>
        <v>13.7818424899535</v>
      </c>
      <c r="E1066" s="0" t="n">
        <f aca="false">SUMPRODUCT('FD inverse'!$A$3:$BH$3,'FD mesh'!$B$84:$BI$84,$E1065:$BL1065)+'FD inverse'!$A$3*$C1066/Setup!$B$17+INDEX('FD inverse'!$A$3:$BH$3,1,'FD mesh'!$B$15+1)*Setup!$B$22</f>
        <v>26.1845858291953</v>
      </c>
      <c r="F1066" s="0" t="n">
        <f aca="false">SUMPRODUCT('FD inverse'!$A$4:$BH$4,'FD mesh'!$B$84:$BI$84,$E1065:$BL1065)+'FD inverse'!$A$4*$C1066/Setup!$B$17+INDEX('FD inverse'!$A$4:$BH$4,1,'FD mesh'!$B$15+1)*Setup!$B$22</f>
        <v>25.7753343510252</v>
      </c>
      <c r="G1066" s="0" t="n">
        <f aca="false">SUMPRODUCT('FD inverse'!$A$5:$BH$5,'FD mesh'!$B$84:$BI$84,$E1065:$BL1065)+'FD inverse'!$A$5*$C1066/Setup!$B$17+INDEX('FD inverse'!$A$5:$BH$5,1,'FD mesh'!$B$15+1)*Setup!$B$22</f>
        <v>25.369090428999</v>
      </c>
      <c r="H1066" s="0" t="n">
        <f aca="false">SUMPRODUCT('FD inverse'!$A$6:$BH$6,'FD mesh'!$B$84:$BI$84,$E1065:$BL1065)+'FD inverse'!$A$6*$C1066/Setup!$B$17+INDEX('FD inverse'!$A$6:$BH$6,1,'FD mesh'!$B$15+1)*Setup!$B$22</f>
        <v>24.0108019744972</v>
      </c>
      <c r="I1066" s="0" t="n">
        <f aca="false">SUMPRODUCT('FD inverse'!$A$7:$BH$7,'FD mesh'!$B$84:$BI$84,$E1065:$BL1065)+'FD inverse'!$A$7*$C1066/Setup!$B$17+INDEX('FD inverse'!$A$7:$BH$7,1,'FD mesh'!$B$15+1)*Setup!$B$22</f>
        <v>23.8953550561803</v>
      </c>
      <c r="J1066" s="0" t="n">
        <f aca="false">SUMPRODUCT('FD inverse'!$A$8:$BH$8,'FD mesh'!$B$84:$BI$84,$E1065:$BL1065)+'FD inverse'!$A$8*$C1066/Setup!$B$17+INDEX('FD inverse'!$A$8:$BH$8,1,'FD mesh'!$B$15+1)*Setup!$B$22</f>
        <v>23.7897339687953</v>
      </c>
      <c r="K1066" s="0" t="n">
        <f aca="false">SUMPRODUCT('FD inverse'!$A$9:$BH$9,'FD mesh'!$B$84:$BI$84,$E1065:$BL1065)+'FD inverse'!$A$9*$C1066/Setup!$B$17+INDEX('FD inverse'!$A$9:$BH$9,1,'FD mesh'!$B$15+1)*Setup!$B$22</f>
        <v>23.6941736716791</v>
      </c>
      <c r="L1066" s="0" t="n">
        <f aca="false">SUMPRODUCT('FD inverse'!$A$10:$BH$10,'FD mesh'!$B$84:$BI$84,$E1065:$BL1065)+'FD inverse'!$A$10*$C1066/Setup!$B$17+INDEX('FD inverse'!$A$10:$BH$10,1,'FD mesh'!$B$15+1)*Setup!$B$22</f>
        <v>23.6088440927364</v>
      </c>
      <c r="M1066" s="0" t="n">
        <f aca="false">SUMPRODUCT('FD inverse'!$A$11:$BH$11,'FD mesh'!$B$84:$BI$84,$E1065:$BL1065)+'FD inverse'!$A$11*$C1066/Setup!$B$17+INDEX('FD inverse'!$A$11:$BH$11,1,'FD mesh'!$B$15+1)*Setup!$B$22</f>
        <v>23.5338631074354</v>
      </c>
      <c r="N1066" s="0" t="n">
        <f aca="false">SUMPRODUCT('FD inverse'!$A$12:$BH$12,'FD mesh'!$B$84:$BI$84,$E1065:$BL1065)+'FD inverse'!$A$12*$C1066/Setup!$B$17+INDEX('FD inverse'!$A$12:$BH$12,1,'FD mesh'!$B$15+1)*Setup!$B$22</f>
        <v>23.4693078321934</v>
      </c>
      <c r="O1066" s="0" t="n">
        <f aca="false">SUMPRODUCT('FD inverse'!$A$13:$BH$13,'FD mesh'!$B$84:$BI$84,$E1065:$BL1065)+'FD inverse'!$A$13*$C1066/Setup!$B$17+INDEX('FD inverse'!$A$13:$BH$13,1,'FD mesh'!$B$15+1)*Setup!$B$22</f>
        <v>23.4152242162262</v>
      </c>
      <c r="P1066" s="0" t="n">
        <f aca="false">SUMPRODUCT('FD inverse'!$A$14:$BH$14,'FD mesh'!$B$84:$BI$84,$E1065:$BL1065)+'FD inverse'!$A$14*$C1066/Setup!$B$17+INDEX('FD inverse'!$A$14:$BH$14,1,'FD mesh'!$B$15+1)*Setup!$B$22</f>
        <v>23.3716349221395</v>
      </c>
      <c r="Q1066" s="0" t="n">
        <f aca="false">SUMPRODUCT('FD inverse'!$A$15:$BH$15,'FD mesh'!$B$84:$BI$84,$E1065:$BL1065)+'FD inverse'!$A$15*$C1066/Setup!$B$17+INDEX('FD inverse'!$A$15:$BH$15,1,'FD mesh'!$B$15+1)*Setup!$B$22</f>
        <v>23.3385454901499</v>
      </c>
      <c r="R1066" s="0" t="n">
        <f aca="false">SUMPRODUCT('FD inverse'!$A$16:$BH$16,'FD mesh'!$B$84:$BI$84,$E1065:$BL1065)+'FD inverse'!$A$16*$C1066/Setup!$B$17+INDEX('FD inverse'!$A$16:$BH$16,1,'FD mesh'!$B$15+1)*Setup!$B$22</f>
        <v>23.3159487841279</v>
      </c>
      <c r="S1066" s="0" t="n">
        <f aca="false">SUMPRODUCT('FD inverse'!$A$17:$BH$17,'FD mesh'!$B$84:$BI$84,$E1065:$BL1065)+'FD inverse'!$A$17*$C1066/Setup!$B$17+INDEX('FD inverse'!$A$17:$BH$17,1,'FD mesh'!$B$15+1)*Setup!$B$22</f>
        <v>22.7581174791237</v>
      </c>
      <c r="T1066" s="0" t="n">
        <f aca="false">SUMPRODUCT('FD inverse'!$A$18:$BH$18,'FD mesh'!$B$84:$BI$84,$E1065:$BL1065)+'FD inverse'!$A$18*$C1066/Setup!$B$17+INDEX('FD inverse'!$A$18:$BH$18,1,'FD mesh'!$B$15+1)*Setup!$B$22</f>
        <v>22.2051633793569</v>
      </c>
      <c r="U1066" s="0" t="n">
        <f aca="false">SUMPRODUCT('FD inverse'!$A$19:$BH$19,'FD mesh'!$B$84:$BI$84,$E1065:$BL1065)+'FD inverse'!$A$19*$C1066/Setup!$B$17+INDEX('FD inverse'!$A$19:$BH$19,1,'FD mesh'!$B$15+1)*Setup!$B$22</f>
        <v>21.6567372167556</v>
      </c>
      <c r="V1066" s="0" t="n">
        <f aca="false">SUMPRODUCT('FD inverse'!$A$20:$BH$20,'FD mesh'!$B$84:$BI$84,$E1065:$BL1065)+'FD inverse'!$A$20*$C1066/Setup!$B$17+INDEX('FD inverse'!$A$20:$BH$20,1,'FD mesh'!$B$15+1)*Setup!$B$22</f>
        <v>21.1124896012635</v>
      </c>
      <c r="W1066" s="0" t="n">
        <f aca="false">SUMPRODUCT('FD inverse'!$A$21:$BH$21,'FD mesh'!$B$84:$BI$84,$E1065:$BL1065)+'FD inverse'!$A$21*$C1066/Setup!$B$17+INDEX('FD inverse'!$A$21:$BH$21,1,'FD mesh'!$B$15+1)*Setup!$B$22</f>
        <v>20.5720717884976</v>
      </c>
      <c r="X1066" s="0" t="n">
        <f aca="false">SUMPRODUCT('FD inverse'!$A$22:$BH$22,'FD mesh'!$B$84:$BI$84,$E1065:$BL1065)+'FD inverse'!$A$22*$C1066/Setup!$B$17+INDEX('FD inverse'!$A$22:$BH$22,1,'FD mesh'!$B$15+1)*Setup!$B$22</f>
        <v>20.0351362778609</v>
      </c>
      <c r="Y1066" s="0" t="n">
        <f aca="false">SUMPRODUCT('FD inverse'!$A$23:$BH$23,'FD mesh'!$B$84:$BI$84,$E1065:$BL1065)+'FD inverse'!$A$23*$C1066/Setup!$B$17+INDEX('FD inverse'!$A$23:$BH$23,1,'FD mesh'!$B$15+1)*Setup!$B$22</f>
        <v>19.5013372553767</v>
      </c>
      <c r="Z1066" s="0" t="n">
        <f aca="false">SUMPRODUCT('FD inverse'!$A$24:$BH$24,'FD mesh'!$B$84:$BI$84,$E1065:$BL1065)+'FD inverse'!$A$24*$C1066/Setup!$B$17+INDEX('FD inverse'!$A$24:$BH$24,1,'FD mesh'!$B$15+1)*Setup!$B$22</f>
        <v>18.9703308954382</v>
      </c>
      <c r="AA1066" s="0" t="n">
        <f aca="false">SUMPRODUCT('FD inverse'!$A$25:$BH$25,'FD mesh'!$B$84:$BI$84,$E1065:$BL1065)+'FD inverse'!$A$25*$C1066/Setup!$B$17+INDEX('FD inverse'!$A$25:$BH$25,1,'FD mesh'!$B$15+1)*Setup!$B$22</f>
        <v>18.4417755355737</v>
      </c>
      <c r="AB1066" s="0" t="n">
        <f aca="false">SUMPRODUCT('FD inverse'!$A$26:$BH$26,'FD mesh'!$B$84:$BI$84,$E1065:$BL1065)+'FD inverse'!$A$26*$C1066/Setup!$B$17+INDEX('FD inverse'!$A$26:$BH$26,1,'FD mesh'!$B$15+1)*Setup!$B$22</f>
        <v>17.9153317382238</v>
      </c>
      <c r="AC1066" s="0" t="n">
        <f aca="false">SUMPRODUCT('FD inverse'!$A$27:$BH$27,'FD mesh'!$B$84:$BI$84,$E1065:$BL1065)+'FD inverse'!$A$27*$C1066/Setup!$B$17+INDEX('FD inverse'!$A$27:$BH$27,1,'FD mesh'!$B$15+1)*Setup!$B$22</f>
        <v>17.3906622534209</v>
      </c>
      <c r="AD1066" s="0" t="n">
        <f aca="false">SUMPRODUCT('FD inverse'!$A$28:$BH$28,'FD mesh'!$B$84:$BI$84,$E1065:$BL1065)+'FD inverse'!$A$28*$C1066/Setup!$B$17+INDEX('FD inverse'!$A$28:$BH$28,1,'FD mesh'!$B$15+1)*Setup!$B$22</f>
        <v>16.8674318961523</v>
      </c>
      <c r="AE1066" s="0" t="n">
        <f aca="false">SUMPRODUCT('FD inverse'!$A$29:$BH$29,'FD mesh'!$B$84:$BI$84,$E1065:$BL1065)+'FD inverse'!$A$29*$C1066/Setup!$B$17+INDEX('FD inverse'!$A$29:$BH$29,1,'FD mesh'!$B$15+1)*Setup!$B$22</f>
        <v>16.3453073520852</v>
      </c>
      <c r="AF1066" s="0" t="n">
        <f aca="false">SUMPRODUCT('FD inverse'!$A$30:$BH$30,'FD mesh'!$B$84:$BI$84,$E1065:$BL1065)+'FD inverse'!$A$30*$C1066/Setup!$B$17+INDEX('FD inverse'!$A$30:$BH$30,1,'FD mesh'!$B$15+1)*Setup!$B$22</f>
        <v>15.8239569252335</v>
      </c>
      <c r="AG1066" s="0" t="n">
        <f aca="false">SUMPRODUCT('FD inverse'!$A$31:$BH$31,'FD mesh'!$B$84:$BI$84,$E1065:$BL1065)+'FD inverse'!$A$31*$C1066/Setup!$B$17+INDEX('FD inverse'!$A$31:$BH$31,1,'FD mesh'!$B$15+1)*Setup!$B$22</f>
        <v>15.3030502410607</v>
      </c>
      <c r="AH1066" s="0" t="n">
        <f aca="false">SUMPRODUCT('FD inverse'!$A$32:$BH$32,'FD mesh'!$B$84:$BI$84,$E1065:$BL1065)+'FD inverse'!$A$32*$C1066/Setup!$B$17+INDEX('FD inverse'!$A$32:$BH$32,1,'FD mesh'!$B$15+1)*Setup!$B$22</f>
        <v>15.281195441134</v>
      </c>
      <c r="AI1066" s="0" t="n">
        <f aca="false">SUMPRODUCT('FD inverse'!$A$33:$BH$33,'FD mesh'!$B$84:$BI$84,$E1065:$BL1065)+'FD inverse'!$A$33*$C1066/Setup!$B$17+INDEX('FD inverse'!$A$33:$BH$33,1,'FD mesh'!$B$15+1)*Setup!$B$22</f>
        <v>15.2595144634983</v>
      </c>
      <c r="AJ1066" s="0" t="n">
        <f aca="false">SUMPRODUCT('FD inverse'!$A$34:$BH$34,'FD mesh'!$B$84:$BI$84,$E1065:$BL1065)+'FD inverse'!$A$34*$C1066/Setup!$B$17+INDEX('FD inverse'!$A$34:$BH$34,1,'FD mesh'!$B$15+1)*Setup!$B$22</f>
        <v>15.2379862699442</v>
      </c>
      <c r="AK1066" s="0" t="n">
        <f aca="false">SUMPRODUCT('FD inverse'!$A$35:$BH$35,'FD mesh'!$B$84:$BI$84,$E1065:$BL1065)+'FD inverse'!$A$35*$C1066/Setup!$B$17+INDEX('FD inverse'!$A$35:$BH$35,1,'FD mesh'!$B$15+1)*Setup!$B$22</f>
        <v>15.2165916088942</v>
      </c>
      <c r="AL1066" s="0" t="n">
        <f aca="false">SUMPRODUCT('FD inverse'!$A$36:$BH$36,'FD mesh'!$B$84:$BI$84,$E1065:$BL1065)+'FD inverse'!$A$36*$C1066/Setup!$B$17+INDEX('FD inverse'!$A$36:$BH$36,1,'FD mesh'!$B$15+1)*Setup!$B$22</f>
        <v>15.1953129231071</v>
      </c>
      <c r="AM1066" s="0" t="n">
        <f aca="false">SUMPRODUCT('FD inverse'!$A$37:$BH$37,'FD mesh'!$B$84:$BI$84,$E1065:$BL1065)+'FD inverse'!$A$37*$C1066/Setup!$B$17+INDEX('FD inverse'!$A$37:$BH$37,1,'FD mesh'!$B$15+1)*Setup!$B$22</f>
        <v>15.1741342421495</v>
      </c>
      <c r="AN1066" s="0" t="n">
        <f aca="false">SUMPRODUCT('FD inverse'!$A$38:$BH$38,'FD mesh'!$B$84:$BI$84,$E1065:$BL1065)+'FD inverse'!$A$38*$C1066/Setup!$B$17+INDEX('FD inverse'!$A$38:$BH$38,1,'FD mesh'!$B$15+1)*Setup!$B$22</f>
        <v>15.1530410616982</v>
      </c>
      <c r="AO1066" s="0" t="n">
        <f aca="false">SUMPRODUCT('FD inverse'!$A$39:$BH$39,'FD mesh'!$B$84:$BI$84,$E1065:$BL1065)+'FD inverse'!$A$39*$C1066/Setup!$B$17+INDEX('FD inverse'!$A$39:$BH$39,1,'FD mesh'!$B$15+1)*Setup!$B$22</f>
        <v>15.13202021154</v>
      </c>
      <c r="AP1066" s="0" t="n">
        <f aca="false">SUMPRODUCT('FD inverse'!$A$40:$BH$40,'FD mesh'!$B$84:$BI$84,$E1065:$BL1065)+'FD inverse'!$A$40*$C1066/Setup!$B$17+INDEX('FD inverse'!$A$40:$BH$40,1,'FD mesh'!$B$15+1)*Setup!$B$22</f>
        <v>15.1110597139502</v>
      </c>
      <c r="AQ1066" s="0" t="n">
        <f aca="false">SUMPRODUCT('FD inverse'!$A$41:$BH$41,'FD mesh'!$B$84:$BI$84,$E1065:$BL1065)+'FD inverse'!$A$41*$C1066/Setup!$B$17+INDEX('FD inverse'!$A$41:$BH$41,1,'FD mesh'!$B$15+1)*Setup!$B$22</f>
        <v>15.0901486339674</v>
      </c>
      <c r="AR1066" s="0" t="n">
        <f aca="false">SUMPRODUCT('FD inverse'!$A$42:$BH$42,'FD mesh'!$B$84:$BI$84,$E1065:$BL1065)+'FD inverse'!$A$42*$C1066/Setup!$B$17+INDEX('FD inverse'!$A$42:$BH$42,1,'FD mesh'!$B$15+1)*Setup!$B$22</f>
        <v>15.0692769229314</v>
      </c>
      <c r="AS1066" s="0" t="n">
        <f aca="false">SUMPRODUCT('FD inverse'!$A$43:$BH$43,'FD mesh'!$B$84:$BI$84,$E1065:$BL1065)+'FD inverse'!$A$43*$C1066/Setup!$B$17+INDEX('FD inverse'!$A$43:$BH$43,1,'FD mesh'!$B$15+1)*Setup!$B$22</f>
        <v>0</v>
      </c>
      <c r="AT1066" s="0" t="n">
        <f aca="false">SUMPRODUCT('FD inverse'!$A$44:$BH$44,'FD mesh'!$B$84:$BI$84,$E1065:$BL1065)+'FD inverse'!$A$44*$C1066/Setup!$B$17+INDEX('FD inverse'!$A$44:$BH$44,1,'FD mesh'!$B$15+1)*Setup!$B$22</f>
        <v>0</v>
      </c>
      <c r="AU1066" s="0" t="n">
        <f aca="false">SUMPRODUCT('FD inverse'!$A$45:$BH$45,'FD mesh'!$B$84:$BI$84,$E1065:$BL1065)+'FD inverse'!$A$45*$C1066/Setup!$B$17+INDEX('FD inverse'!$A$45:$BH$45,1,'FD mesh'!$B$15+1)*Setup!$B$22</f>
        <v>0</v>
      </c>
      <c r="AV1066" s="0" t="n">
        <f aca="false">SUMPRODUCT('FD inverse'!$A$46:$BH$46,'FD mesh'!$B$84:$BI$84,$E1065:$BL1065)+'FD inverse'!$A$46*$C1066/Setup!$B$17+INDEX('FD inverse'!$A$46:$BH$46,1,'FD mesh'!$B$15+1)*Setup!$B$22</f>
        <v>0</v>
      </c>
      <c r="AW1066" s="0" t="n">
        <f aca="false">SUMPRODUCT('FD inverse'!$A$47:$BH$47,'FD mesh'!$B$84:$BI$84,$E1065:$BL1065)+'FD inverse'!$A$47*$C1066/Setup!$B$17+INDEX('FD inverse'!$A$47:$BH$47,1,'FD mesh'!$B$15+1)*Setup!$B$22</f>
        <v>0</v>
      </c>
      <c r="AX1066" s="0" t="n">
        <f aca="false">SUMPRODUCT('FD inverse'!$A$48:$BH$48,'FD mesh'!$B$84:$BI$84,$E1065:$BL1065)+'FD inverse'!$A$48*$C1066/Setup!$B$17+INDEX('FD inverse'!$A$48:$BH$48,1,'FD mesh'!$B$15+1)*Setup!$B$22</f>
        <v>0</v>
      </c>
      <c r="AY1066" s="0" t="n">
        <f aca="false">SUMPRODUCT('FD inverse'!$A$49:$BH$49,'FD mesh'!$B$84:$BI$84,$E1065:$BL1065)+'FD inverse'!$A$49*$C1066/Setup!$B$17+INDEX('FD inverse'!$A$49:$BH$49,1,'FD mesh'!$B$15+1)*Setup!$B$22</f>
        <v>0</v>
      </c>
      <c r="AZ1066" s="0" t="n">
        <f aca="false">SUMPRODUCT('FD inverse'!$A$50:$BH$50,'FD mesh'!$B$84:$BI$84,$E1065:$BL1065)+'FD inverse'!$A$50*$C1066/Setup!$B$17+INDEX('FD inverse'!$A$50:$BH$50,1,'FD mesh'!$B$15+1)*Setup!$B$22</f>
        <v>0</v>
      </c>
      <c r="BA1066" s="0" t="n">
        <f aca="false">SUMPRODUCT('FD inverse'!$A$51:$BH$51,'FD mesh'!$B$84:$BI$84,$E1065:$BL1065)+'FD inverse'!$A$51*$C1066/Setup!$B$17+INDEX('FD inverse'!$A$51:$BH$51,1,'FD mesh'!$B$15+1)*Setup!$B$22</f>
        <v>0</v>
      </c>
      <c r="BB1066" s="0" t="n">
        <f aca="false">SUMPRODUCT('FD inverse'!$A$52:$BH$52,'FD mesh'!$B$84:$BI$84,$E1065:$BL1065)+'FD inverse'!$A$52*$C1066/Setup!$B$17+INDEX('FD inverse'!$A$52:$BH$52,1,'FD mesh'!$B$15+1)*Setup!$B$22</f>
        <v>0</v>
      </c>
      <c r="BC1066" s="0" t="n">
        <f aca="false">SUMPRODUCT('FD inverse'!$A$53:$BH$53,'FD mesh'!$B$84:$BI$84,$E1065:$BL1065)+'FD inverse'!$A$53*$C1066/Setup!$B$17+INDEX('FD inverse'!$A$53:$BH$53,1,'FD mesh'!$B$15+1)*Setup!$B$22</f>
        <v>0</v>
      </c>
      <c r="BD1066" s="0" t="n">
        <f aca="false">SUMPRODUCT('FD inverse'!$A$54:$BH$54,'FD mesh'!$B$84:$BI$84,$E1065:$BL1065)+'FD inverse'!$A$54*$C1066/Setup!$B$17+INDEX('FD inverse'!$A$54:$BH$54,1,'FD mesh'!$B$15+1)*Setup!$B$22</f>
        <v>0</v>
      </c>
      <c r="BE1066" s="0" t="n">
        <f aca="false">SUMPRODUCT('FD inverse'!$A$55:$BH$55,'FD mesh'!$B$84:$BI$84,$E1065:$BL1065)+'FD inverse'!$A$55*$C1066/Setup!$B$17+INDEX('FD inverse'!$A$55:$BH$55,1,'FD mesh'!$B$15+1)*Setup!$B$22</f>
        <v>0</v>
      </c>
      <c r="BF1066" s="0" t="n">
        <f aca="false">SUMPRODUCT('FD inverse'!$A$56:$BH$56,'FD mesh'!$B$84:$BI$84,$E1065:$BL1065)+'FD inverse'!$A$56*$C1066/Setup!$B$17+INDEX('FD inverse'!$A$56:$BH$56,1,'FD mesh'!$B$15+1)*Setup!$B$22</f>
        <v>0</v>
      </c>
      <c r="BG1066" s="0" t="n">
        <f aca="false">SUMPRODUCT('FD inverse'!$A$57:$BH$57,'FD mesh'!$B$84:$BI$84,$E1065:$BL1065)+'FD inverse'!$A$57*$C1066/Setup!$B$17+INDEX('FD inverse'!$A$57:$BH$57,1,'FD mesh'!$B$15+1)*Setup!$B$22</f>
        <v>0</v>
      </c>
      <c r="BH1066" s="0" t="n">
        <f aca="false">SUMPRODUCT('FD inverse'!$A$58:$BH$58,'FD mesh'!$B$84:$BI$84,$E1065:$BL1065)+'FD inverse'!$A$58*$C1066/Setup!$B$17+INDEX('FD inverse'!$A$58:$BH$58,1,'FD mesh'!$B$15+1)*Setup!$B$22</f>
        <v>0</v>
      </c>
      <c r="BI1066" s="0" t="n">
        <f aca="false">SUMPRODUCT('FD inverse'!$A$59:$BH$59,'FD mesh'!$B$84:$BI$84,$E1065:$BL1065)+'FD inverse'!$A$59*$C1066/Setup!$B$17+INDEX('FD inverse'!$A$59:$BH$59,1,'FD mesh'!$B$15+1)*Setup!$B$22</f>
        <v>0</v>
      </c>
      <c r="BJ1066" s="0" t="n">
        <f aca="false">SUMPRODUCT('FD inverse'!$A$60:$BH$60,'FD mesh'!$B$84:$BI$84,$E1065:$BL1065)+'FD inverse'!$A$60*$C1066/Setup!$B$17+INDEX('FD inverse'!$A$60:$BH$60,1,'FD mesh'!$B$15+1)*Setup!$B$22</f>
        <v>0</v>
      </c>
      <c r="BK1066" s="0" t="n">
        <f aca="false">SUMPRODUCT('FD inverse'!$A$61:$BH$61,'FD mesh'!$B$84:$BI$84,$E1065:$BL1065)+'FD inverse'!$A$61*$C1066/Setup!$B$17+INDEX('FD inverse'!$A$61:$BH$61,1,'FD mesh'!$B$15+1)*Setup!$B$22</f>
        <v>0</v>
      </c>
      <c r="BL1066" s="0" t="n">
        <f aca="false">SUMPRODUCT('FD inverse'!$A$62:$BH$62,'FD mesh'!$B$84:$BI$84,$E1065:$BL1065)+'FD inverse'!$A$62*$C1066/Setup!$B$17+INDEX('FD inverse'!$A$62:$BH$62,1,'FD mesh'!$B$15+1)*Setup!$B$22</f>
        <v>0</v>
      </c>
    </row>
    <row r="1067" customFormat="false" ht="15" hidden="false" customHeight="false" outlineLevel="0" collapsed="false">
      <c r="A1067" s="0" t="n">
        <v>1062</v>
      </c>
      <c r="B1067" s="0" t="n">
        <f aca="false">A1067*Setup!$B$11/3600</f>
        <v>88.5</v>
      </c>
      <c r="C1067" s="0" t="n">
        <f aca="false">Setup!$B$7+Setup!$B$8*COS(2*PI()*(B1067-Setup!$B$9)/24)</f>
        <v>27.9657794454952</v>
      </c>
      <c r="D1067" s="0" t="n">
        <f aca="false">(C1067-E1067)/Setup!$B$17</f>
        <v>13.6777528424287</v>
      </c>
      <c r="E1067" s="0" t="n">
        <f aca="false">SUMPRODUCT('FD inverse'!$A$3:$BH$3,'FD mesh'!$B$84:$BI$84,$E1066:$BL1066)+'FD inverse'!$A$3*$C1067/Setup!$B$17+INDEX('FD inverse'!$A$3:$BH$3,1,'FD mesh'!$B$15+1)*Setup!$B$22</f>
        <v>26.1876715759795</v>
      </c>
      <c r="F1067" s="0" t="n">
        <f aca="false">SUMPRODUCT('FD inverse'!$A$4:$BH$4,'FD mesh'!$B$84:$BI$84,$E1066:$BL1066)+'FD inverse'!$A$4*$C1067/Setup!$B$17+INDEX('FD inverse'!$A$4:$BH$4,1,'FD mesh'!$B$15+1)*Setup!$B$22</f>
        <v>25.781265248436</v>
      </c>
      <c r="G1067" s="0" t="n">
        <f aca="false">SUMPRODUCT('FD inverse'!$A$5:$BH$5,'FD mesh'!$B$84:$BI$84,$E1066:$BL1066)+'FD inverse'!$A$5*$C1067/Setup!$B$17+INDEX('FD inverse'!$A$5:$BH$5,1,'FD mesh'!$B$15+1)*Setup!$B$22</f>
        <v>25.377433095116</v>
      </c>
      <c r="H1067" s="0" t="n">
        <f aca="false">SUMPRODUCT('FD inverse'!$A$6:$BH$6,'FD mesh'!$B$84:$BI$84,$E1066:$BL1066)+'FD inverse'!$A$6*$C1067/Setup!$B$17+INDEX('FD inverse'!$A$6:$BH$6,1,'FD mesh'!$B$15+1)*Setup!$B$22</f>
        <v>24.0266402540045</v>
      </c>
      <c r="I1067" s="0" t="n">
        <f aca="false">SUMPRODUCT('FD inverse'!$A$7:$BH$7,'FD mesh'!$B$84:$BI$84,$E1066:$BL1066)+'FD inverse'!$A$7*$C1067/Setup!$B$17+INDEX('FD inverse'!$A$7:$BH$7,1,'FD mesh'!$B$15+1)*Setup!$B$22</f>
        <v>23.9117731233773</v>
      </c>
      <c r="J1067" s="0" t="n">
        <f aca="false">SUMPRODUCT('FD inverse'!$A$8:$BH$8,'FD mesh'!$B$84:$BI$84,$E1066:$BL1066)+'FD inverse'!$A$8*$C1067/Setup!$B$17+INDEX('FD inverse'!$A$8:$BH$8,1,'FD mesh'!$B$15+1)*Setup!$B$22</f>
        <v>23.8065921680876</v>
      </c>
      <c r="K1067" s="0" t="n">
        <f aca="false">SUMPRODUCT('FD inverse'!$A$9:$BH$9,'FD mesh'!$B$84:$BI$84,$E1066:$BL1066)+'FD inverse'!$A$9*$C1067/Setup!$B$17+INDEX('FD inverse'!$A$9:$BH$9,1,'FD mesh'!$B$15+1)*Setup!$B$22</f>
        <v>23.7113570530884</v>
      </c>
      <c r="L1067" s="0" t="n">
        <f aca="false">SUMPRODUCT('FD inverse'!$A$10:$BH$10,'FD mesh'!$B$84:$BI$84,$E1066:$BL1066)+'FD inverse'!$A$10*$C1067/Setup!$B$17+INDEX('FD inverse'!$A$10:$BH$10,1,'FD mesh'!$B$15+1)*Setup!$B$22</f>
        <v>23.6262596262362</v>
      </c>
      <c r="M1067" s="0" t="n">
        <f aca="false">SUMPRODUCT('FD inverse'!$A$11:$BH$11,'FD mesh'!$B$84:$BI$84,$E1066:$BL1066)+'FD inverse'!$A$11*$C1067/Setup!$B$17+INDEX('FD inverse'!$A$11:$BH$11,1,'FD mesh'!$B$15+1)*Setup!$B$22</f>
        <v>23.5514368504164</v>
      </c>
      <c r="N1067" s="0" t="n">
        <f aca="false">SUMPRODUCT('FD inverse'!$A$12:$BH$12,'FD mesh'!$B$84:$BI$84,$E1066:$BL1066)+'FD inverse'!$A$12*$C1067/Setup!$B$17+INDEX('FD inverse'!$A$12:$BH$12,1,'FD mesh'!$B$15+1)*Setup!$B$22</f>
        <v>23.4869820645558</v>
      </c>
      <c r="O1067" s="0" t="n">
        <f aca="false">SUMPRODUCT('FD inverse'!$A$13:$BH$13,'FD mesh'!$B$84:$BI$84,$E1066:$BL1066)+'FD inverse'!$A$13*$C1067/Setup!$B$17+INDEX('FD inverse'!$A$13:$BH$13,1,'FD mesh'!$B$15+1)*Setup!$B$22</f>
        <v>23.4329545544254</v>
      </c>
      <c r="P1067" s="0" t="n">
        <f aca="false">SUMPRODUCT('FD inverse'!$A$14:$BH$14,'FD mesh'!$B$84:$BI$84,$E1066:$BL1066)+'FD inverse'!$A$14*$C1067/Setup!$B$17+INDEX('FD inverse'!$A$14:$BH$14,1,'FD mesh'!$B$15+1)*Setup!$B$22</f>
        <v>23.3893874208136</v>
      </c>
      <c r="Q1067" s="0" t="n">
        <f aca="false">SUMPRODUCT('FD inverse'!$A$15:$BH$15,'FD mesh'!$B$84:$BI$84,$E1066:$BL1066)+'FD inverse'!$A$15*$C1067/Setup!$B$17+INDEX('FD inverse'!$A$15:$BH$15,1,'FD mesh'!$B$15+1)*Setup!$B$22</f>
        <v>23.3562937377469</v>
      </c>
      <c r="R1067" s="0" t="n">
        <f aca="false">SUMPRODUCT('FD inverse'!$A$16:$BH$16,'FD mesh'!$B$84:$BI$84,$E1066:$BL1066)+'FD inverse'!$A$16*$C1067/Setup!$B$17+INDEX('FD inverse'!$A$16:$BH$16,1,'FD mesh'!$B$15+1)*Setup!$B$22</f>
        <v>23.3336709972154</v>
      </c>
      <c r="S1067" s="0" t="n">
        <f aca="false">SUMPRODUCT('FD inverse'!$A$17:$BH$17,'FD mesh'!$B$84:$BI$84,$E1066:$BL1066)+'FD inverse'!$A$17*$C1067/Setup!$B$17+INDEX('FD inverse'!$A$17:$BH$17,1,'FD mesh'!$B$15+1)*Setup!$B$22</f>
        <v>22.7746703389089</v>
      </c>
      <c r="T1067" s="0" t="n">
        <f aca="false">SUMPRODUCT('FD inverse'!$A$18:$BH$18,'FD mesh'!$B$84:$BI$84,$E1066:$BL1066)+'FD inverse'!$A$18*$C1067/Setup!$B$17+INDEX('FD inverse'!$A$18:$BH$18,1,'FD mesh'!$B$15+1)*Setup!$B$22</f>
        <v>22.2205409507677</v>
      </c>
      <c r="U1067" s="0" t="n">
        <f aca="false">SUMPRODUCT('FD inverse'!$A$19:$BH$19,'FD mesh'!$B$84:$BI$84,$E1066:$BL1066)+'FD inverse'!$A$19*$C1067/Setup!$B$17+INDEX('FD inverse'!$A$19:$BH$19,1,'FD mesh'!$B$15+1)*Setup!$B$22</f>
        <v>21.6709369622131</v>
      </c>
      <c r="V1067" s="0" t="n">
        <f aca="false">SUMPRODUCT('FD inverse'!$A$20:$BH$20,'FD mesh'!$B$84:$BI$84,$E1066:$BL1066)+'FD inverse'!$A$20*$C1067/Setup!$B$17+INDEX('FD inverse'!$A$20:$BH$20,1,'FD mesh'!$B$15+1)*Setup!$B$22</f>
        <v>21.1255117558932</v>
      </c>
      <c r="W1067" s="0" t="n">
        <f aca="false">SUMPRODUCT('FD inverse'!$A$21:$BH$21,'FD mesh'!$B$84:$BI$84,$E1066:$BL1066)+'FD inverse'!$A$21*$C1067/Setup!$B$17+INDEX('FD inverse'!$A$21:$BH$21,1,'FD mesh'!$B$15+1)*Setup!$B$22</f>
        <v>20.5839187836499</v>
      </c>
      <c r="X1067" s="0" t="n">
        <f aca="false">SUMPRODUCT('FD inverse'!$A$22:$BH$22,'FD mesh'!$B$84:$BI$84,$E1066:$BL1066)+'FD inverse'!$A$22*$C1067/Setup!$B$17+INDEX('FD inverse'!$A$22:$BH$22,1,'FD mesh'!$B$15+1)*Setup!$B$22</f>
        <v>20.0458122128372</v>
      </c>
      <c r="Y1067" s="0" t="n">
        <f aca="false">SUMPRODUCT('FD inverse'!$A$23:$BH$23,'FD mesh'!$B$84:$BI$84,$E1066:$BL1066)+'FD inverse'!$A$23*$C1067/Setup!$B$17+INDEX('FD inverse'!$A$23:$BH$23,1,'FD mesh'!$B$15+1)*Setup!$B$22</f>
        <v>19.5108474171747</v>
      </c>
      <c r="Z1067" s="0" t="n">
        <f aca="false">SUMPRODUCT('FD inverse'!$A$24:$BH$24,'FD mesh'!$B$84:$BI$84,$E1066:$BL1066)+'FD inverse'!$A$24*$C1067/Setup!$B$17+INDEX('FD inverse'!$A$24:$BH$24,1,'FD mesh'!$B$15+1)*Setup!$B$22</f>
        <v>18.9786813262699</v>
      </c>
      <c r="AA1067" s="0" t="n">
        <f aca="false">SUMPRODUCT('FD inverse'!$A$25:$BH$25,'FD mesh'!$B$84:$BI$84,$E1066:$BL1066)+'FD inverse'!$A$25*$C1067/Setup!$B$17+INDEX('FD inverse'!$A$25:$BH$25,1,'FD mesh'!$B$15+1)*Setup!$B$22</f>
        <v>18.448972647867</v>
      </c>
      <c r="AB1067" s="0" t="n">
        <f aca="false">SUMPRODUCT('FD inverse'!$A$26:$BH$26,'FD mesh'!$B$84:$BI$84,$E1066:$BL1066)+'FD inverse'!$A$26*$C1067/Setup!$B$17+INDEX('FD inverse'!$A$26:$BH$26,1,'FD mesh'!$B$15+1)*Setup!$B$22</f>
        <v>17.9213819767961</v>
      </c>
      <c r="AC1067" s="0" t="n">
        <f aca="false">SUMPRODUCT('FD inverse'!$A$27:$BH$27,'FD mesh'!$B$84:$BI$84,$E1066:$BL1066)+'FD inverse'!$A$27*$C1067/Setup!$B$17+INDEX('FD inverse'!$A$27:$BH$27,1,'FD mesh'!$B$15+1)*Setup!$B$22</f>
        <v>17.395571804505</v>
      </c>
      <c r="AD1067" s="0" t="n">
        <f aca="false">SUMPRODUCT('FD inverse'!$A$28:$BH$28,'FD mesh'!$B$84:$BI$84,$E1066:$BL1066)+'FD inverse'!$A$28*$C1067/Setup!$B$17+INDEX('FD inverse'!$A$28:$BH$28,1,'FD mesh'!$B$15+1)*Setup!$B$22</f>
        <v>16.8712064429616</v>
      </c>
      <c r="AE1067" s="0" t="n">
        <f aca="false">SUMPRODUCT('FD inverse'!$A$29:$BH$29,'FD mesh'!$B$84:$BI$84,$E1066:$BL1066)+'FD inverse'!$A$29*$C1067/Setup!$B$17+INDEX('FD inverse'!$A$29:$BH$29,1,'FD mesh'!$B$15+1)*Setup!$B$22</f>
        <v>16.3479518766222</v>
      </c>
      <c r="AF1067" s="0" t="n">
        <f aca="false">SUMPRODUCT('FD inverse'!$A$30:$BH$30,'FD mesh'!$B$84:$BI$84,$E1066:$BL1066)+'FD inverse'!$A$30*$C1067/Setup!$B$17+INDEX('FD inverse'!$A$30:$BH$30,1,'FD mesh'!$B$15+1)*Setup!$B$22</f>
        <v>15.825475556075</v>
      </c>
      <c r="AG1067" s="0" t="n">
        <f aca="false">SUMPRODUCT('FD inverse'!$A$31:$BH$31,'FD mesh'!$B$84:$BI$84,$E1066:$BL1066)+'FD inverse'!$A$31*$C1067/Setup!$B$17+INDEX('FD inverse'!$A$31:$BH$31,1,'FD mesh'!$B$15+1)*Setup!$B$22</f>
        <v>15.3034461468897</v>
      </c>
      <c r="AH1067" s="0" t="n">
        <f aca="false">SUMPRODUCT('FD inverse'!$A$32:$BH$32,'FD mesh'!$B$84:$BI$84,$E1066:$BL1066)+'FD inverse'!$A$32*$C1067/Setup!$B$17+INDEX('FD inverse'!$A$32:$BH$32,1,'FD mesh'!$B$15+1)*Setup!$B$22</f>
        <v>15.2815459181253</v>
      </c>
      <c r="AI1067" s="0" t="n">
        <f aca="false">SUMPRODUCT('FD inverse'!$A$33:$BH$33,'FD mesh'!$B$84:$BI$84,$E1066:$BL1066)+'FD inverse'!$A$33*$C1067/Setup!$B$17+INDEX('FD inverse'!$A$33:$BH$33,1,'FD mesh'!$B$15+1)*Setup!$B$22</f>
        <v>15.2598231088865</v>
      </c>
      <c r="AJ1067" s="0" t="n">
        <f aca="false">SUMPRODUCT('FD inverse'!$A$34:$BH$34,'FD mesh'!$B$84:$BI$84,$E1066:$BL1066)+'FD inverse'!$A$34*$C1067/Setup!$B$17+INDEX('FD inverse'!$A$34:$BH$34,1,'FD mesh'!$B$15+1)*Setup!$B$22</f>
        <v>15.2382565430522</v>
      </c>
      <c r="AK1067" s="0" t="n">
        <f aca="false">SUMPRODUCT('FD inverse'!$A$35:$BH$35,'FD mesh'!$B$84:$BI$84,$E1066:$BL1066)+'FD inverse'!$A$35*$C1067/Setup!$B$17+INDEX('FD inverse'!$A$35:$BH$35,1,'FD mesh'!$B$15+1)*Setup!$B$22</f>
        <v>15.2168267956905</v>
      </c>
      <c r="AL1067" s="0" t="n">
        <f aca="false">SUMPRODUCT('FD inverse'!$A$36:$BH$36,'FD mesh'!$B$84:$BI$84,$E1066:$BL1066)+'FD inverse'!$A$36*$C1067/Setup!$B$17+INDEX('FD inverse'!$A$36:$BH$36,1,'FD mesh'!$B$15+1)*Setup!$B$22</f>
        <v>15.1955161053023</v>
      </c>
      <c r="AM1067" s="0" t="n">
        <f aca="false">SUMPRODUCT('FD inverse'!$A$37:$BH$37,'FD mesh'!$B$84:$BI$84,$E1066:$BL1066)+'FD inverse'!$A$37*$C1067/Setup!$B$17+INDEX('FD inverse'!$A$37:$BH$37,1,'FD mesh'!$B$15+1)*Setup!$B$22</f>
        <v>15.1743082704211</v>
      </c>
      <c r="AN1067" s="0" t="n">
        <f aca="false">SUMPRODUCT('FD inverse'!$A$38:$BH$38,'FD mesh'!$B$84:$BI$84,$E1066:$BL1066)+'FD inverse'!$A$38*$C1067/Setup!$B$17+INDEX('FD inverse'!$A$38:$BH$38,1,'FD mesh'!$B$15+1)*Setup!$B$22</f>
        <v>15.1531885326594</v>
      </c>
      <c r="AO1067" s="0" t="n">
        <f aca="false">SUMPRODUCT('FD inverse'!$A$39:$BH$39,'FD mesh'!$B$84:$BI$84,$E1066:$BL1066)+'FD inverse'!$A$39*$C1067/Setup!$B$17+INDEX('FD inverse'!$A$39:$BH$39,1,'FD mesh'!$B$15+1)*Setup!$B$22</f>
        <v>15.1321434480951</v>
      </c>
      <c r="AP1067" s="0" t="n">
        <f aca="false">SUMPRODUCT('FD inverse'!$A$40:$BH$40,'FD mesh'!$B$84:$BI$84,$E1066:$BL1066)+'FD inverse'!$A$40*$C1067/Setup!$B$17+INDEX('FD inverse'!$A$40:$BH$40,1,'FD mesh'!$B$15+1)*Setup!$B$22</f>
        <v>15.1111607487135</v>
      </c>
      <c r="AQ1067" s="0" t="n">
        <f aca="false">SUMPRODUCT('FD inverse'!$A$41:$BH$41,'FD mesh'!$B$84:$BI$84,$E1066:$BL1066)+'FD inverse'!$A$41*$C1067/Setup!$B$17+INDEX('FD inverse'!$A$41:$BH$41,1,'FD mesh'!$B$15+1)*Setup!$B$22</f>
        <v>15.0902291954562</v>
      </c>
      <c r="AR1067" s="0" t="n">
        <f aca="false">SUMPRODUCT('FD inverse'!$A$42:$BH$42,'FD mesh'!$B$84:$BI$84,$E1066:$BL1066)+'FD inverse'!$A$42*$C1067/Setup!$B$17+INDEX('FD inverse'!$A$42:$BH$42,1,'FD mesh'!$B$15+1)*Setup!$B$22</f>
        <v>15.0693384242802</v>
      </c>
      <c r="AS1067" s="0" t="n">
        <f aca="false">SUMPRODUCT('FD inverse'!$A$43:$BH$43,'FD mesh'!$B$84:$BI$84,$E1066:$BL1066)+'FD inverse'!$A$43*$C1067/Setup!$B$17+INDEX('FD inverse'!$A$43:$BH$43,1,'FD mesh'!$B$15+1)*Setup!$B$22</f>
        <v>0</v>
      </c>
      <c r="AT1067" s="0" t="n">
        <f aca="false">SUMPRODUCT('FD inverse'!$A$44:$BH$44,'FD mesh'!$B$84:$BI$84,$E1066:$BL1066)+'FD inverse'!$A$44*$C1067/Setup!$B$17+INDEX('FD inverse'!$A$44:$BH$44,1,'FD mesh'!$B$15+1)*Setup!$B$22</f>
        <v>0</v>
      </c>
      <c r="AU1067" s="0" t="n">
        <f aca="false">SUMPRODUCT('FD inverse'!$A$45:$BH$45,'FD mesh'!$B$84:$BI$84,$E1066:$BL1066)+'FD inverse'!$A$45*$C1067/Setup!$B$17+INDEX('FD inverse'!$A$45:$BH$45,1,'FD mesh'!$B$15+1)*Setup!$B$22</f>
        <v>0</v>
      </c>
      <c r="AV1067" s="0" t="n">
        <f aca="false">SUMPRODUCT('FD inverse'!$A$46:$BH$46,'FD mesh'!$B$84:$BI$84,$E1066:$BL1066)+'FD inverse'!$A$46*$C1067/Setup!$B$17+INDEX('FD inverse'!$A$46:$BH$46,1,'FD mesh'!$B$15+1)*Setup!$B$22</f>
        <v>0</v>
      </c>
      <c r="AW1067" s="0" t="n">
        <f aca="false">SUMPRODUCT('FD inverse'!$A$47:$BH$47,'FD mesh'!$B$84:$BI$84,$E1066:$BL1066)+'FD inverse'!$A$47*$C1067/Setup!$B$17+INDEX('FD inverse'!$A$47:$BH$47,1,'FD mesh'!$B$15+1)*Setup!$B$22</f>
        <v>0</v>
      </c>
      <c r="AX1067" s="0" t="n">
        <f aca="false">SUMPRODUCT('FD inverse'!$A$48:$BH$48,'FD mesh'!$B$84:$BI$84,$E1066:$BL1066)+'FD inverse'!$A$48*$C1067/Setup!$B$17+INDEX('FD inverse'!$A$48:$BH$48,1,'FD mesh'!$B$15+1)*Setup!$B$22</f>
        <v>0</v>
      </c>
      <c r="AY1067" s="0" t="n">
        <f aca="false">SUMPRODUCT('FD inverse'!$A$49:$BH$49,'FD mesh'!$B$84:$BI$84,$E1066:$BL1066)+'FD inverse'!$A$49*$C1067/Setup!$B$17+INDEX('FD inverse'!$A$49:$BH$49,1,'FD mesh'!$B$15+1)*Setup!$B$22</f>
        <v>0</v>
      </c>
      <c r="AZ1067" s="0" t="n">
        <f aca="false">SUMPRODUCT('FD inverse'!$A$50:$BH$50,'FD mesh'!$B$84:$BI$84,$E1066:$BL1066)+'FD inverse'!$A$50*$C1067/Setup!$B$17+INDEX('FD inverse'!$A$50:$BH$50,1,'FD mesh'!$B$15+1)*Setup!$B$22</f>
        <v>0</v>
      </c>
      <c r="BA1067" s="0" t="n">
        <f aca="false">SUMPRODUCT('FD inverse'!$A$51:$BH$51,'FD mesh'!$B$84:$BI$84,$E1066:$BL1066)+'FD inverse'!$A$51*$C1067/Setup!$B$17+INDEX('FD inverse'!$A$51:$BH$51,1,'FD mesh'!$B$15+1)*Setup!$B$22</f>
        <v>0</v>
      </c>
      <c r="BB1067" s="0" t="n">
        <f aca="false">SUMPRODUCT('FD inverse'!$A$52:$BH$52,'FD mesh'!$B$84:$BI$84,$E1066:$BL1066)+'FD inverse'!$A$52*$C1067/Setup!$B$17+INDEX('FD inverse'!$A$52:$BH$52,1,'FD mesh'!$B$15+1)*Setup!$B$22</f>
        <v>0</v>
      </c>
      <c r="BC1067" s="0" t="n">
        <f aca="false">SUMPRODUCT('FD inverse'!$A$53:$BH$53,'FD mesh'!$B$84:$BI$84,$E1066:$BL1066)+'FD inverse'!$A$53*$C1067/Setup!$B$17+INDEX('FD inverse'!$A$53:$BH$53,1,'FD mesh'!$B$15+1)*Setup!$B$22</f>
        <v>0</v>
      </c>
      <c r="BD1067" s="0" t="n">
        <f aca="false">SUMPRODUCT('FD inverse'!$A$54:$BH$54,'FD mesh'!$B$84:$BI$84,$E1066:$BL1066)+'FD inverse'!$A$54*$C1067/Setup!$B$17+INDEX('FD inverse'!$A$54:$BH$54,1,'FD mesh'!$B$15+1)*Setup!$B$22</f>
        <v>0</v>
      </c>
      <c r="BE1067" s="0" t="n">
        <f aca="false">SUMPRODUCT('FD inverse'!$A$55:$BH$55,'FD mesh'!$B$84:$BI$84,$E1066:$BL1066)+'FD inverse'!$A$55*$C1067/Setup!$B$17+INDEX('FD inverse'!$A$55:$BH$55,1,'FD mesh'!$B$15+1)*Setup!$B$22</f>
        <v>0</v>
      </c>
      <c r="BF1067" s="0" t="n">
        <f aca="false">SUMPRODUCT('FD inverse'!$A$56:$BH$56,'FD mesh'!$B$84:$BI$84,$E1066:$BL1066)+'FD inverse'!$A$56*$C1067/Setup!$B$17+INDEX('FD inverse'!$A$56:$BH$56,1,'FD mesh'!$B$15+1)*Setup!$B$22</f>
        <v>0</v>
      </c>
      <c r="BG1067" s="0" t="n">
        <f aca="false">SUMPRODUCT('FD inverse'!$A$57:$BH$57,'FD mesh'!$B$84:$BI$84,$E1066:$BL1066)+'FD inverse'!$A$57*$C1067/Setup!$B$17+INDEX('FD inverse'!$A$57:$BH$57,1,'FD mesh'!$B$15+1)*Setup!$B$22</f>
        <v>0</v>
      </c>
      <c r="BH1067" s="0" t="n">
        <f aca="false">SUMPRODUCT('FD inverse'!$A$58:$BH$58,'FD mesh'!$B$84:$BI$84,$E1066:$BL1066)+'FD inverse'!$A$58*$C1067/Setup!$B$17+INDEX('FD inverse'!$A$58:$BH$58,1,'FD mesh'!$B$15+1)*Setup!$B$22</f>
        <v>0</v>
      </c>
      <c r="BI1067" s="0" t="n">
        <f aca="false">SUMPRODUCT('FD inverse'!$A$59:$BH$59,'FD mesh'!$B$84:$BI$84,$E1066:$BL1066)+'FD inverse'!$A$59*$C1067/Setup!$B$17+INDEX('FD inverse'!$A$59:$BH$59,1,'FD mesh'!$B$15+1)*Setup!$B$22</f>
        <v>0</v>
      </c>
      <c r="BJ1067" s="0" t="n">
        <f aca="false">SUMPRODUCT('FD inverse'!$A$60:$BH$60,'FD mesh'!$B$84:$BI$84,$E1066:$BL1066)+'FD inverse'!$A$60*$C1067/Setup!$B$17+INDEX('FD inverse'!$A$60:$BH$60,1,'FD mesh'!$B$15+1)*Setup!$B$22</f>
        <v>0</v>
      </c>
      <c r="BK1067" s="0" t="n">
        <f aca="false">SUMPRODUCT('FD inverse'!$A$61:$BH$61,'FD mesh'!$B$84:$BI$84,$E1066:$BL1066)+'FD inverse'!$A$61*$C1067/Setup!$B$17+INDEX('FD inverse'!$A$61:$BH$61,1,'FD mesh'!$B$15+1)*Setup!$B$22</f>
        <v>0</v>
      </c>
      <c r="BL1067" s="0" t="n">
        <f aca="false">SUMPRODUCT('FD inverse'!$A$62:$BH$62,'FD mesh'!$B$84:$BI$84,$E1066:$BL1066)+'FD inverse'!$A$62*$C1067/Setup!$B$17+INDEX('FD inverse'!$A$62:$BH$62,1,'FD mesh'!$B$15+1)*Setup!$B$22</f>
        <v>0</v>
      </c>
    </row>
    <row r="1068" customFormat="false" ht="15" hidden="false" customHeight="false" outlineLevel="0" collapsed="false">
      <c r="A1068" s="0" t="n">
        <v>1063</v>
      </c>
      <c r="B1068" s="0" t="n">
        <f aca="false">A1068*Setup!$B$11/3600</f>
        <v>88.5833333333333</v>
      </c>
      <c r="C1068" s="0" t="n">
        <f aca="false">Setup!$B$7+Setup!$B$8*COS(2*PI()*(B1068-Setup!$B$9)/24)</f>
        <v>27.953446041871</v>
      </c>
      <c r="D1068" s="0" t="n">
        <f aca="false">(C1068-E1068)/Setup!$B$17</f>
        <v>13.5681141302927</v>
      </c>
      <c r="E1068" s="0" t="n">
        <f aca="false">SUMPRODUCT('FD inverse'!$A$3:$BH$3,'FD mesh'!$B$84:$BI$84,$E1067:$BL1067)+'FD inverse'!$A$3*$C1068/Setup!$B$17+INDEX('FD inverse'!$A$3:$BH$3,1,'FD mesh'!$B$15+1)*Setup!$B$22</f>
        <v>26.189591204933</v>
      </c>
      <c r="F1068" s="0" t="n">
        <f aca="false">SUMPRODUCT('FD inverse'!$A$4:$BH$4,'FD mesh'!$B$84:$BI$84,$E1067:$BL1067)+'FD inverse'!$A$4*$C1068/Setup!$B$17+INDEX('FD inverse'!$A$4:$BH$4,1,'FD mesh'!$B$15+1)*Setup!$B$22</f>
        <v>25.786194870533</v>
      </c>
      <c r="G1068" s="0" t="n">
        <f aca="false">SUMPRODUCT('FD inverse'!$A$5:$BH$5,'FD mesh'!$B$84:$BI$84,$E1067:$BL1067)+'FD inverse'!$A$5*$C1068/Setup!$B$17+INDEX('FD inverse'!$A$5:$BH$5,1,'FD mesh'!$B$15+1)*Setup!$B$22</f>
        <v>25.384938129057</v>
      </c>
      <c r="H1068" s="0" t="n">
        <f aca="false">SUMPRODUCT('FD inverse'!$A$6:$BH$6,'FD mesh'!$B$84:$BI$84,$E1067:$BL1067)+'FD inverse'!$A$6*$C1068/Setup!$B$17+INDEX('FD inverse'!$A$6:$BH$6,1,'FD mesh'!$B$15+1)*Setup!$B$22</f>
        <v>24.0421878982797</v>
      </c>
      <c r="I1068" s="0" t="n">
        <f aca="false">SUMPRODUCT('FD inverse'!$A$7:$BH$7,'FD mesh'!$B$84:$BI$84,$E1067:$BL1067)+'FD inverse'!$A$7*$C1068/Setup!$B$17+INDEX('FD inverse'!$A$7:$BH$7,1,'FD mesh'!$B$15+1)*Setup!$B$22</f>
        <v>23.9279467699734</v>
      </c>
      <c r="J1068" s="0" t="n">
        <f aca="false">SUMPRODUCT('FD inverse'!$A$8:$BH$8,'FD mesh'!$B$84:$BI$84,$E1067:$BL1067)+'FD inverse'!$A$8*$C1068/Setup!$B$17+INDEX('FD inverse'!$A$8:$BH$8,1,'FD mesh'!$B$15+1)*Setup!$B$22</f>
        <v>23.8232476160602</v>
      </c>
      <c r="K1068" s="0" t="n">
        <f aca="false">SUMPRODUCT('FD inverse'!$A$9:$BH$9,'FD mesh'!$B$84:$BI$84,$E1067:$BL1067)+'FD inverse'!$A$9*$C1068/Setup!$B$17+INDEX('FD inverse'!$A$9:$BH$9,1,'FD mesh'!$B$15+1)*Setup!$B$22</f>
        <v>23.7283746851396</v>
      </c>
      <c r="L1068" s="0" t="n">
        <f aca="false">SUMPRODUCT('FD inverse'!$A$10:$BH$10,'FD mesh'!$B$84:$BI$84,$E1067:$BL1067)+'FD inverse'!$A$10*$C1068/Setup!$B$17+INDEX('FD inverse'!$A$10:$BH$10,1,'FD mesh'!$B$15+1)*Setup!$B$22</f>
        <v>23.6435416551342</v>
      </c>
      <c r="M1068" s="0" t="n">
        <f aca="false">SUMPRODUCT('FD inverse'!$A$11:$BH$11,'FD mesh'!$B$84:$BI$84,$E1067:$BL1067)+'FD inverse'!$A$11*$C1068/Setup!$B$17+INDEX('FD inverse'!$A$11:$BH$11,1,'FD mesh'!$B$15+1)*Setup!$B$22</f>
        <v>23.5689045123843</v>
      </c>
      <c r="N1068" s="0" t="n">
        <f aca="false">SUMPRODUCT('FD inverse'!$A$12:$BH$12,'FD mesh'!$B$84:$BI$84,$E1067:$BL1067)+'FD inverse'!$A$12*$C1068/Setup!$B$17+INDEX('FD inverse'!$A$12:$BH$12,1,'FD mesh'!$B$15+1)*Setup!$B$22</f>
        <v>23.5045727749251</v>
      </c>
      <c r="O1068" s="0" t="n">
        <f aca="false">SUMPRODUCT('FD inverse'!$A$13:$BH$13,'FD mesh'!$B$84:$BI$84,$E1067:$BL1067)+'FD inverse'!$A$13*$C1068/Setup!$B$17+INDEX('FD inverse'!$A$13:$BH$13,1,'FD mesh'!$B$15+1)*Setup!$B$22</f>
        <v>23.4506190376838</v>
      </c>
      <c r="P1068" s="0" t="n">
        <f aca="false">SUMPRODUCT('FD inverse'!$A$14:$BH$14,'FD mesh'!$B$84:$BI$84,$E1067:$BL1067)+'FD inverse'!$A$14*$C1068/Setup!$B$17+INDEX('FD inverse'!$A$14:$BH$14,1,'FD mesh'!$B$15+1)*Setup!$B$22</f>
        <v>23.4070868244887</v>
      </c>
      <c r="Q1068" s="0" t="n">
        <f aca="false">SUMPRODUCT('FD inverse'!$A$15:$BH$15,'FD mesh'!$B$84:$BI$84,$E1067:$BL1067)+'FD inverse'!$A$15*$C1068/Setup!$B$17+INDEX('FD inverse'!$A$15:$BH$15,1,'FD mesh'!$B$15+1)*Setup!$B$22</f>
        <v>23.3739967373557</v>
      </c>
      <c r="R1068" s="0" t="n">
        <f aca="false">SUMPRODUCT('FD inverse'!$A$16:$BH$16,'FD mesh'!$B$84:$BI$84,$E1067:$BL1067)+'FD inverse'!$A$16*$C1068/Setup!$B$17+INDEX('FD inverse'!$A$16:$BH$16,1,'FD mesh'!$B$15+1)*Setup!$B$22</f>
        <v>23.3513508977796</v>
      </c>
      <c r="S1068" s="0" t="n">
        <f aca="false">SUMPRODUCT('FD inverse'!$A$17:$BH$17,'FD mesh'!$B$84:$BI$84,$E1067:$BL1067)+'FD inverse'!$A$17*$C1068/Setup!$B$17+INDEX('FD inverse'!$A$17:$BH$17,1,'FD mesh'!$B$15+1)*Setup!$B$22</f>
        <v>22.7911952679198</v>
      </c>
      <c r="T1068" s="0" t="n">
        <f aca="false">SUMPRODUCT('FD inverse'!$A$18:$BH$18,'FD mesh'!$B$84:$BI$84,$E1067:$BL1067)+'FD inverse'!$A$18*$C1068/Setup!$B$17+INDEX('FD inverse'!$A$18:$BH$18,1,'FD mesh'!$B$15+1)*Setup!$B$22</f>
        <v>22.2359026885976</v>
      </c>
      <c r="U1068" s="0" t="n">
        <f aca="false">SUMPRODUCT('FD inverse'!$A$19:$BH$19,'FD mesh'!$B$84:$BI$84,$E1067:$BL1067)+'FD inverse'!$A$19*$C1068/Setup!$B$17+INDEX('FD inverse'!$A$19:$BH$19,1,'FD mesh'!$B$15+1)*Setup!$B$22</f>
        <v>21.6851308492654</v>
      </c>
      <c r="V1068" s="0" t="n">
        <f aca="false">SUMPRODUCT('FD inverse'!$A$20:$BH$20,'FD mesh'!$B$84:$BI$84,$E1067:$BL1067)+'FD inverse'!$A$20*$C1068/Setup!$B$17+INDEX('FD inverse'!$A$20:$BH$20,1,'FD mesh'!$B$15+1)*Setup!$B$22</f>
        <v>21.1385360681228</v>
      </c>
      <c r="W1068" s="0" t="n">
        <f aca="false">SUMPRODUCT('FD inverse'!$A$21:$BH$21,'FD mesh'!$B$84:$BI$84,$E1067:$BL1067)+'FD inverse'!$A$21*$C1068/Setup!$B$17+INDEX('FD inverse'!$A$21:$BH$21,1,'FD mesh'!$B$15+1)*Setup!$B$22</f>
        <v>20.5957741560078</v>
      </c>
      <c r="X1068" s="0" t="n">
        <f aca="false">SUMPRODUCT('FD inverse'!$A$22:$BH$22,'FD mesh'!$B$84:$BI$84,$E1067:$BL1067)+'FD inverse'!$A$22*$C1068/Setup!$B$17+INDEX('FD inverse'!$A$22:$BH$22,1,'FD mesh'!$B$15+1)*Setup!$B$22</f>
        <v>20.0565011106152</v>
      </c>
      <c r="Y1068" s="0" t="n">
        <f aca="false">SUMPRODUCT('FD inverse'!$A$23:$BH$23,'FD mesh'!$B$84:$BI$84,$E1067:$BL1067)+'FD inverse'!$A$23*$C1068/Setup!$B$17+INDEX('FD inverse'!$A$23:$BH$23,1,'FD mesh'!$B$15+1)*Setup!$B$22</f>
        <v>19.5203736551401</v>
      </c>
      <c r="Z1068" s="0" t="n">
        <f aca="false">SUMPRODUCT('FD inverse'!$A$24:$BH$24,'FD mesh'!$B$84:$BI$84,$E1067:$BL1067)+'FD inverse'!$A$24*$C1068/Setup!$B$17+INDEX('FD inverse'!$A$24:$BH$24,1,'FD mesh'!$B$15+1)*Setup!$B$22</f>
        <v>18.9870496354092</v>
      </c>
      <c r="AA1068" s="0" t="n">
        <f aca="false">SUMPRODUCT('FD inverse'!$A$25:$BH$25,'FD mesh'!$B$84:$BI$84,$E1067:$BL1067)+'FD inverse'!$A$25*$C1068/Setup!$B$17+INDEX('FD inverse'!$A$25:$BH$25,1,'FD mesh'!$B$15+1)*Setup!$B$22</f>
        <v>18.4561882895107</v>
      </c>
      <c r="AB1068" s="0" t="n">
        <f aca="false">SUMPRODUCT('FD inverse'!$A$26:$BH$26,'FD mesh'!$B$84:$BI$84,$E1067:$BL1067)+'FD inverse'!$A$26*$C1068/Setup!$B$17+INDEX('FD inverse'!$A$26:$BH$26,1,'FD mesh'!$B$15+1)*Setup!$B$22</f>
        <v>17.9274504038674</v>
      </c>
      <c r="AC1068" s="0" t="n">
        <f aca="false">SUMPRODUCT('FD inverse'!$A$27:$BH$27,'FD mesh'!$B$84:$BI$84,$E1067:$BL1067)+'FD inverse'!$A$27*$C1068/Setup!$B$17+INDEX('FD inverse'!$A$27:$BH$27,1,'FD mesh'!$B$15+1)*Setup!$B$22</f>
        <v>17.4004983696194</v>
      </c>
      <c r="AD1068" s="0" t="n">
        <f aca="false">SUMPRODUCT('FD inverse'!$A$28:$BH$28,'FD mesh'!$B$84:$BI$84,$E1067:$BL1067)+'FD inverse'!$A$28*$C1068/Setup!$B$17+INDEX('FD inverse'!$A$28:$BH$28,1,'FD mesh'!$B$15+1)*Setup!$B$22</f>
        <v>16.8749961531051</v>
      </c>
      <c r="AE1068" s="0" t="n">
        <f aca="false">SUMPRODUCT('FD inverse'!$A$29:$BH$29,'FD mesh'!$B$84:$BI$84,$E1067:$BL1067)+'FD inverse'!$A$29*$C1068/Setup!$B$17+INDEX('FD inverse'!$A$29:$BH$29,1,'FD mesh'!$B$15+1)*Setup!$B$22</f>
        <v>16.3506091941472</v>
      </c>
      <c r="AF1068" s="0" t="n">
        <f aca="false">SUMPRODUCT('FD inverse'!$A$30:$BH$30,'FD mesh'!$B$84:$BI$84,$E1067:$BL1067)+'FD inverse'!$A$30*$C1068/Setup!$B$17+INDEX('FD inverse'!$A$30:$BH$30,1,'FD mesh'!$B$15+1)*Setup!$B$22</f>
        <v>15.8270042457754</v>
      </c>
      <c r="AG1068" s="0" t="n">
        <f aca="false">SUMPRODUCT('FD inverse'!$A$31:$BH$31,'FD mesh'!$B$84:$BI$84,$E1067:$BL1067)+'FD inverse'!$A$31*$C1068/Setup!$B$17+INDEX('FD inverse'!$A$31:$BH$31,1,'FD mesh'!$B$15+1)*Setup!$B$22</f>
        <v>15.3038491689439</v>
      </c>
      <c r="AH1068" s="0" t="n">
        <f aca="false">SUMPRODUCT('FD inverse'!$A$32:$BH$32,'FD mesh'!$B$84:$BI$84,$E1067:$BL1067)+'FD inverse'!$A$32*$C1068/Setup!$B$17+INDEX('FD inverse'!$A$32:$BH$32,1,'FD mesh'!$B$15+1)*Setup!$B$22</f>
        <v>15.2819033400162</v>
      </c>
      <c r="AI1068" s="0" t="n">
        <f aca="false">SUMPRODUCT('FD inverse'!$A$33:$BH$33,'FD mesh'!$B$84:$BI$84,$E1067:$BL1067)+'FD inverse'!$A$33*$C1068/Setup!$B$17+INDEX('FD inverse'!$A$33:$BH$33,1,'FD mesh'!$B$15+1)*Setup!$B$22</f>
        <v>15.2601384462822</v>
      </c>
      <c r="AJ1068" s="0" t="n">
        <f aca="false">SUMPRODUCT('FD inverse'!$A$34:$BH$34,'FD mesh'!$B$84:$BI$84,$E1067:$BL1067)+'FD inverse'!$A$34*$C1068/Setup!$B$17+INDEX('FD inverse'!$A$34:$BH$34,1,'FD mesh'!$B$15+1)*Setup!$B$22</f>
        <v>15.2385331836012</v>
      </c>
      <c r="AK1068" s="0" t="n">
        <f aca="false">SUMPRODUCT('FD inverse'!$A$35:$BH$35,'FD mesh'!$B$84:$BI$84,$E1067:$BL1067)+'FD inverse'!$A$35*$C1068/Setup!$B$17+INDEX('FD inverse'!$A$35:$BH$35,1,'FD mesh'!$B$15+1)*Setup!$B$22</f>
        <v>15.2170679627381</v>
      </c>
      <c r="AL1068" s="0" t="n">
        <f aca="false">SUMPRODUCT('FD inverse'!$A$36:$BH$36,'FD mesh'!$B$84:$BI$84,$E1067:$BL1067)+'FD inverse'!$A$36*$C1068/Setup!$B$17+INDEX('FD inverse'!$A$36:$BH$36,1,'FD mesh'!$B$15+1)*Setup!$B$22</f>
        <v>15.1957248261893</v>
      </c>
      <c r="AM1068" s="0" t="n">
        <f aca="false">SUMPRODUCT('FD inverse'!$A$37:$BH$37,'FD mesh'!$B$84:$BI$84,$E1067:$BL1067)+'FD inverse'!$A$37*$C1068/Setup!$B$17+INDEX('FD inverse'!$A$37:$BH$37,1,'FD mesh'!$B$15+1)*Setup!$B$22</f>
        <v>15.174487348961</v>
      </c>
      <c r="AN1068" s="0" t="n">
        <f aca="false">SUMPRODUCT('FD inverse'!$A$38:$BH$38,'FD mesh'!$B$84:$BI$84,$E1067:$BL1067)+'FD inverse'!$A$38*$C1068/Setup!$B$17+INDEX('FD inverse'!$A$38:$BH$38,1,'FD mesh'!$B$15+1)*Setup!$B$22</f>
        <v>15.1533405254143</v>
      </c>
      <c r="AO1068" s="0" t="n">
        <f aca="false">SUMPRODUCT('FD inverse'!$A$39:$BH$39,'FD mesh'!$B$84:$BI$84,$E1067:$BL1067)+'FD inverse'!$A$39*$C1068/Setup!$B$17+INDEX('FD inverse'!$A$39:$BH$39,1,'FD mesh'!$B$15+1)*Setup!$B$22</f>
        <v>15.1322706441011</v>
      </c>
      <c r="AP1068" s="0" t="n">
        <f aca="false">SUMPRODUCT('FD inverse'!$A$40:$BH$40,'FD mesh'!$B$84:$BI$84,$E1067:$BL1067)+'FD inverse'!$A$40*$C1068/Setup!$B$17+INDEX('FD inverse'!$A$40:$BH$40,1,'FD mesh'!$B$15+1)*Setup!$B$22</f>
        <v>15.1112651523358</v>
      </c>
      <c r="AQ1068" s="0" t="n">
        <f aca="false">SUMPRODUCT('FD inverse'!$A$41:$BH$41,'FD mesh'!$B$84:$BI$84,$E1067:$BL1067)+'FD inverse'!$A$41*$C1068/Setup!$B$17+INDEX('FD inverse'!$A$41:$BH$41,1,'FD mesh'!$B$15+1)*Setup!$B$22</f>
        <v>15.0903125120889</v>
      </c>
      <c r="AR1068" s="0" t="n">
        <f aca="false">SUMPRODUCT('FD inverse'!$A$42:$BH$42,'FD mesh'!$B$84:$BI$84,$E1067:$BL1067)+'FD inverse'!$A$42*$C1068/Setup!$B$17+INDEX('FD inverse'!$A$42:$BH$42,1,'FD mesh'!$B$15+1)*Setup!$B$22</f>
        <v>15.0694020486406</v>
      </c>
      <c r="AS1068" s="0" t="n">
        <f aca="false">SUMPRODUCT('FD inverse'!$A$43:$BH$43,'FD mesh'!$B$84:$BI$84,$E1067:$BL1067)+'FD inverse'!$A$43*$C1068/Setup!$B$17+INDEX('FD inverse'!$A$43:$BH$43,1,'FD mesh'!$B$15+1)*Setup!$B$22</f>
        <v>0</v>
      </c>
      <c r="AT1068" s="0" t="n">
        <f aca="false">SUMPRODUCT('FD inverse'!$A$44:$BH$44,'FD mesh'!$B$84:$BI$84,$E1067:$BL1067)+'FD inverse'!$A$44*$C1068/Setup!$B$17+INDEX('FD inverse'!$A$44:$BH$44,1,'FD mesh'!$B$15+1)*Setup!$B$22</f>
        <v>0</v>
      </c>
      <c r="AU1068" s="0" t="n">
        <f aca="false">SUMPRODUCT('FD inverse'!$A$45:$BH$45,'FD mesh'!$B$84:$BI$84,$E1067:$BL1067)+'FD inverse'!$A$45*$C1068/Setup!$B$17+INDEX('FD inverse'!$A$45:$BH$45,1,'FD mesh'!$B$15+1)*Setup!$B$22</f>
        <v>0</v>
      </c>
      <c r="AV1068" s="0" t="n">
        <f aca="false">SUMPRODUCT('FD inverse'!$A$46:$BH$46,'FD mesh'!$B$84:$BI$84,$E1067:$BL1067)+'FD inverse'!$A$46*$C1068/Setup!$B$17+INDEX('FD inverse'!$A$46:$BH$46,1,'FD mesh'!$B$15+1)*Setup!$B$22</f>
        <v>0</v>
      </c>
      <c r="AW1068" s="0" t="n">
        <f aca="false">SUMPRODUCT('FD inverse'!$A$47:$BH$47,'FD mesh'!$B$84:$BI$84,$E1067:$BL1067)+'FD inverse'!$A$47*$C1068/Setup!$B$17+INDEX('FD inverse'!$A$47:$BH$47,1,'FD mesh'!$B$15+1)*Setup!$B$22</f>
        <v>0</v>
      </c>
      <c r="AX1068" s="0" t="n">
        <f aca="false">SUMPRODUCT('FD inverse'!$A$48:$BH$48,'FD mesh'!$B$84:$BI$84,$E1067:$BL1067)+'FD inverse'!$A$48*$C1068/Setup!$B$17+INDEX('FD inverse'!$A$48:$BH$48,1,'FD mesh'!$B$15+1)*Setup!$B$22</f>
        <v>0</v>
      </c>
      <c r="AY1068" s="0" t="n">
        <f aca="false">SUMPRODUCT('FD inverse'!$A$49:$BH$49,'FD mesh'!$B$84:$BI$84,$E1067:$BL1067)+'FD inverse'!$A$49*$C1068/Setup!$B$17+INDEX('FD inverse'!$A$49:$BH$49,1,'FD mesh'!$B$15+1)*Setup!$B$22</f>
        <v>0</v>
      </c>
      <c r="AZ1068" s="0" t="n">
        <f aca="false">SUMPRODUCT('FD inverse'!$A$50:$BH$50,'FD mesh'!$B$84:$BI$84,$E1067:$BL1067)+'FD inverse'!$A$50*$C1068/Setup!$B$17+INDEX('FD inverse'!$A$50:$BH$50,1,'FD mesh'!$B$15+1)*Setup!$B$22</f>
        <v>0</v>
      </c>
      <c r="BA1068" s="0" t="n">
        <f aca="false">SUMPRODUCT('FD inverse'!$A$51:$BH$51,'FD mesh'!$B$84:$BI$84,$E1067:$BL1067)+'FD inverse'!$A$51*$C1068/Setup!$B$17+INDEX('FD inverse'!$A$51:$BH$51,1,'FD mesh'!$B$15+1)*Setup!$B$22</f>
        <v>0</v>
      </c>
      <c r="BB1068" s="0" t="n">
        <f aca="false">SUMPRODUCT('FD inverse'!$A$52:$BH$52,'FD mesh'!$B$84:$BI$84,$E1067:$BL1067)+'FD inverse'!$A$52*$C1068/Setup!$B$17+INDEX('FD inverse'!$A$52:$BH$52,1,'FD mesh'!$B$15+1)*Setup!$B$22</f>
        <v>0</v>
      </c>
      <c r="BC1068" s="0" t="n">
        <f aca="false">SUMPRODUCT('FD inverse'!$A$53:$BH$53,'FD mesh'!$B$84:$BI$84,$E1067:$BL1067)+'FD inverse'!$A$53*$C1068/Setup!$B$17+INDEX('FD inverse'!$A$53:$BH$53,1,'FD mesh'!$B$15+1)*Setup!$B$22</f>
        <v>0</v>
      </c>
      <c r="BD1068" s="0" t="n">
        <f aca="false">SUMPRODUCT('FD inverse'!$A$54:$BH$54,'FD mesh'!$B$84:$BI$84,$E1067:$BL1067)+'FD inverse'!$A$54*$C1068/Setup!$B$17+INDEX('FD inverse'!$A$54:$BH$54,1,'FD mesh'!$B$15+1)*Setup!$B$22</f>
        <v>0</v>
      </c>
      <c r="BE1068" s="0" t="n">
        <f aca="false">SUMPRODUCT('FD inverse'!$A$55:$BH$55,'FD mesh'!$B$84:$BI$84,$E1067:$BL1067)+'FD inverse'!$A$55*$C1068/Setup!$B$17+INDEX('FD inverse'!$A$55:$BH$55,1,'FD mesh'!$B$15+1)*Setup!$B$22</f>
        <v>0</v>
      </c>
      <c r="BF1068" s="0" t="n">
        <f aca="false">SUMPRODUCT('FD inverse'!$A$56:$BH$56,'FD mesh'!$B$84:$BI$84,$E1067:$BL1067)+'FD inverse'!$A$56*$C1068/Setup!$B$17+INDEX('FD inverse'!$A$56:$BH$56,1,'FD mesh'!$B$15+1)*Setup!$B$22</f>
        <v>0</v>
      </c>
      <c r="BG1068" s="0" t="n">
        <f aca="false">SUMPRODUCT('FD inverse'!$A$57:$BH$57,'FD mesh'!$B$84:$BI$84,$E1067:$BL1067)+'FD inverse'!$A$57*$C1068/Setup!$B$17+INDEX('FD inverse'!$A$57:$BH$57,1,'FD mesh'!$B$15+1)*Setup!$B$22</f>
        <v>0</v>
      </c>
      <c r="BH1068" s="0" t="n">
        <f aca="false">SUMPRODUCT('FD inverse'!$A$58:$BH$58,'FD mesh'!$B$84:$BI$84,$E1067:$BL1067)+'FD inverse'!$A$58*$C1068/Setup!$B$17+INDEX('FD inverse'!$A$58:$BH$58,1,'FD mesh'!$B$15+1)*Setup!$B$22</f>
        <v>0</v>
      </c>
      <c r="BI1068" s="0" t="n">
        <f aca="false">SUMPRODUCT('FD inverse'!$A$59:$BH$59,'FD mesh'!$B$84:$BI$84,$E1067:$BL1067)+'FD inverse'!$A$59*$C1068/Setup!$B$17+INDEX('FD inverse'!$A$59:$BH$59,1,'FD mesh'!$B$15+1)*Setup!$B$22</f>
        <v>0</v>
      </c>
      <c r="BJ1068" s="0" t="n">
        <f aca="false">SUMPRODUCT('FD inverse'!$A$60:$BH$60,'FD mesh'!$B$84:$BI$84,$E1067:$BL1067)+'FD inverse'!$A$60*$C1068/Setup!$B$17+INDEX('FD inverse'!$A$60:$BH$60,1,'FD mesh'!$B$15+1)*Setup!$B$22</f>
        <v>0</v>
      </c>
      <c r="BK1068" s="0" t="n">
        <f aca="false">SUMPRODUCT('FD inverse'!$A$61:$BH$61,'FD mesh'!$B$84:$BI$84,$E1067:$BL1067)+'FD inverse'!$A$61*$C1068/Setup!$B$17+INDEX('FD inverse'!$A$61:$BH$61,1,'FD mesh'!$B$15+1)*Setup!$B$22</f>
        <v>0</v>
      </c>
      <c r="BL1068" s="0" t="n">
        <f aca="false">SUMPRODUCT('FD inverse'!$A$62:$BH$62,'FD mesh'!$B$84:$BI$84,$E1067:$BL1067)+'FD inverse'!$A$62*$C1068/Setup!$B$17+INDEX('FD inverse'!$A$62:$BH$62,1,'FD mesh'!$B$15+1)*Setup!$B$22</f>
        <v>0</v>
      </c>
    </row>
    <row r="1069" customFormat="false" ht="15" hidden="false" customHeight="false" outlineLevel="0" collapsed="false">
      <c r="A1069" s="0" t="n">
        <v>1064</v>
      </c>
      <c r="B1069" s="0" t="n">
        <f aca="false">A1069*Setup!$B$11/3600</f>
        <v>88.6666666666667</v>
      </c>
      <c r="C1069" s="0" t="n">
        <f aca="false">Setup!$B$7+Setup!$B$8*COS(2*PI()*(B1069-Setup!$B$9)/24)</f>
        <v>27.9392310120488</v>
      </c>
      <c r="D1069" s="0" t="n">
        <f aca="false">(C1069-E1069)/Setup!$B$17</f>
        <v>13.4529781652361</v>
      </c>
      <c r="E1069" s="0" t="n">
        <f aca="false">SUMPRODUCT('FD inverse'!$A$3:$BH$3,'FD mesh'!$B$84:$BI$84,$E1068:$BL1068)+'FD inverse'!$A$3*$C1069/Setup!$B$17+INDEX('FD inverse'!$A$3:$BH$3,1,'FD mesh'!$B$15+1)*Setup!$B$22</f>
        <v>26.1903438505681</v>
      </c>
      <c r="F1069" s="0" t="n">
        <f aca="false">SUMPRODUCT('FD inverse'!$A$4:$BH$4,'FD mesh'!$B$84:$BI$84,$E1068:$BL1068)+'FD inverse'!$A$4*$C1069/Setup!$B$17+INDEX('FD inverse'!$A$4:$BH$4,1,'FD mesh'!$B$15+1)*Setup!$B$22</f>
        <v>25.7901209302066</v>
      </c>
      <c r="G1069" s="0" t="n">
        <f aca="false">SUMPRODUCT('FD inverse'!$A$5:$BH$5,'FD mesh'!$B$84:$BI$84,$E1068:$BL1068)+'FD inverse'!$A$5*$C1069/Setup!$B$17+INDEX('FD inverse'!$A$5:$BH$5,1,'FD mesh'!$B$15+1)*Setup!$B$22</f>
        <v>25.3916020288007</v>
      </c>
      <c r="H1069" s="0" t="n">
        <f aca="false">SUMPRODUCT('FD inverse'!$A$6:$BH$6,'FD mesh'!$B$84:$BI$84,$E1068:$BL1068)+'FD inverse'!$A$6*$C1069/Setup!$B$17+INDEX('FD inverse'!$A$6:$BH$6,1,'FD mesh'!$B$15+1)*Setup!$B$22</f>
        <v>24.0574376136399</v>
      </c>
      <c r="I1069" s="0" t="n">
        <f aca="false">SUMPRODUCT('FD inverse'!$A$7:$BH$7,'FD mesh'!$B$84:$BI$84,$E1068:$BL1068)+'FD inverse'!$A$7*$C1069/Setup!$B$17+INDEX('FD inverse'!$A$7:$BH$7,1,'FD mesh'!$B$15+1)*Setup!$B$22</f>
        <v>23.9438684073897</v>
      </c>
      <c r="J1069" s="0" t="n">
        <f aca="false">SUMPRODUCT('FD inverse'!$A$8:$BH$8,'FD mesh'!$B$84:$BI$84,$E1068:$BL1068)+'FD inverse'!$A$8*$C1069/Setup!$B$17+INDEX('FD inverse'!$A$8:$BH$8,1,'FD mesh'!$B$15+1)*Setup!$B$22</f>
        <v>23.8396924975504</v>
      </c>
      <c r="K1069" s="0" t="n">
        <f aca="false">SUMPRODUCT('FD inverse'!$A$9:$BH$9,'FD mesh'!$B$84:$BI$84,$E1068:$BL1068)+'FD inverse'!$A$9*$C1069/Setup!$B$17+INDEX('FD inverse'!$A$9:$BH$9,1,'FD mesh'!$B$15+1)*Setup!$B$22</f>
        <v>23.7452185826904</v>
      </c>
      <c r="L1069" s="0" t="n">
        <f aca="false">SUMPRODUCT('FD inverse'!$A$10:$BH$10,'FD mesh'!$B$84:$BI$84,$E1068:$BL1068)+'FD inverse'!$A$10*$C1069/Setup!$B$17+INDEX('FD inverse'!$A$10:$BH$10,1,'FD mesh'!$B$15+1)*Setup!$B$22</f>
        <v>23.6606820705153</v>
      </c>
      <c r="M1069" s="0" t="n">
        <f aca="false">SUMPRODUCT('FD inverse'!$A$11:$BH$11,'FD mesh'!$B$84:$BI$84,$E1068:$BL1068)+'FD inverse'!$A$11*$C1069/Setup!$B$17+INDEX('FD inverse'!$A$11:$BH$11,1,'FD mesh'!$B$15+1)*Setup!$B$22</f>
        <v>23.5862578977982</v>
      </c>
      <c r="N1069" s="0" t="n">
        <f aca="false">SUMPRODUCT('FD inverse'!$A$12:$BH$12,'FD mesh'!$B$84:$BI$84,$E1068:$BL1068)+'FD inverse'!$A$12*$C1069/Setup!$B$17+INDEX('FD inverse'!$A$12:$BH$12,1,'FD mesh'!$B$15+1)*Setup!$B$22</f>
        <v>23.5220717105759</v>
      </c>
      <c r="O1069" s="0" t="n">
        <f aca="false">SUMPRODUCT('FD inverse'!$A$13:$BH$13,'FD mesh'!$B$84:$BI$84,$E1068:$BL1068)+'FD inverse'!$A$13*$C1069/Setup!$B$17+INDEX('FD inverse'!$A$13:$BH$13,1,'FD mesh'!$B$15+1)*Setup!$B$22</f>
        <v>23.4682093791948</v>
      </c>
      <c r="P1069" s="0" t="n">
        <f aca="false">SUMPRODUCT('FD inverse'!$A$14:$BH$14,'FD mesh'!$B$84:$BI$84,$E1068:$BL1068)+'FD inverse'!$A$14*$C1069/Setup!$B$17+INDEX('FD inverse'!$A$14:$BH$14,1,'FD mesh'!$B$15+1)*Setup!$B$22</f>
        <v>23.4247248304161</v>
      </c>
      <c r="Q1069" s="0" t="n">
        <f aca="false">SUMPRODUCT('FD inverse'!$A$15:$BH$15,'FD mesh'!$B$84:$BI$84,$E1068:$BL1068)+'FD inverse'!$A$15*$C1069/Setup!$B$17+INDEX('FD inverse'!$A$15:$BH$15,1,'FD mesh'!$B$15+1)*Setup!$B$22</f>
        <v>23.3916461848395</v>
      </c>
      <c r="R1069" s="0" t="n">
        <f aca="false">SUMPRODUCT('FD inverse'!$A$16:$BH$16,'FD mesh'!$B$84:$BI$84,$E1068:$BL1068)+'FD inverse'!$A$16*$C1069/Setup!$B$17+INDEX('FD inverse'!$A$16:$BH$16,1,'FD mesh'!$B$15+1)*Setup!$B$22</f>
        <v>23.3689801926455</v>
      </c>
      <c r="S1069" s="0" t="n">
        <f aca="false">SUMPRODUCT('FD inverse'!$A$17:$BH$17,'FD mesh'!$B$84:$BI$84,$E1068:$BL1068)+'FD inverse'!$A$17*$C1069/Setup!$B$17+INDEX('FD inverse'!$A$17:$BH$17,1,'FD mesh'!$B$15+1)*Setup!$B$22</f>
        <v>22.8076845158282</v>
      </c>
      <c r="T1069" s="0" t="n">
        <f aca="false">SUMPRODUCT('FD inverse'!$A$18:$BH$18,'FD mesh'!$B$84:$BI$84,$E1068:$BL1068)+'FD inverse'!$A$18*$C1069/Setup!$B$17+INDEX('FD inverse'!$A$18:$BH$18,1,'FD mesh'!$B$15+1)*Setup!$B$22</f>
        <v>22.2512413891096</v>
      </c>
      <c r="U1069" s="0" t="n">
        <f aca="false">SUMPRODUCT('FD inverse'!$A$19:$BH$19,'FD mesh'!$B$84:$BI$84,$E1068:$BL1068)+'FD inverse'!$A$19*$C1069/Setup!$B$17+INDEX('FD inverse'!$A$19:$BH$19,1,'FD mesh'!$B$15+1)*Setup!$B$22</f>
        <v>21.6993122228274</v>
      </c>
      <c r="V1069" s="0" t="n">
        <f aca="false">SUMPRODUCT('FD inverse'!$A$20:$BH$20,'FD mesh'!$B$84:$BI$84,$E1068:$BL1068)+'FD inverse'!$A$20*$C1069/Setup!$B$17+INDEX('FD inverse'!$A$20:$BH$20,1,'FD mesh'!$B$15+1)*Setup!$B$22</f>
        <v>21.1515564321934</v>
      </c>
      <c r="W1069" s="0" t="n">
        <f aca="false">SUMPRODUCT('FD inverse'!$A$21:$BH$21,'FD mesh'!$B$84:$BI$84,$E1068:$BL1068)+'FD inverse'!$A$21*$C1069/Setup!$B$17+INDEX('FD inverse'!$A$21:$BH$21,1,'FD mesh'!$B$15+1)*Setup!$B$22</f>
        <v>20.6076323487002</v>
      </c>
      <c r="X1069" s="0" t="n">
        <f aca="false">SUMPRODUCT('FD inverse'!$A$22:$BH$22,'FD mesh'!$B$84:$BI$84,$E1068:$BL1068)+'FD inverse'!$A$22*$C1069/Setup!$B$17+INDEX('FD inverse'!$A$22:$BH$22,1,'FD mesh'!$B$15+1)*Setup!$B$22</f>
        <v>20.0671979619137</v>
      </c>
      <c r="Y1069" s="0" t="n">
        <f aca="false">SUMPRODUCT('FD inverse'!$A$23:$BH$23,'FD mesh'!$B$84:$BI$84,$E1068:$BL1068)+'FD inverse'!$A$23*$C1069/Setup!$B$17+INDEX('FD inverse'!$A$23:$BH$23,1,'FD mesh'!$B$15+1)*Setup!$B$22</f>
        <v>19.5299115056521</v>
      </c>
      <c r="Z1069" s="0" t="n">
        <f aca="false">SUMPRODUCT('FD inverse'!$A$24:$BH$24,'FD mesh'!$B$84:$BI$84,$E1068:$BL1068)+'FD inverse'!$A$24*$C1069/Setup!$B$17+INDEX('FD inverse'!$A$24:$BH$24,1,'FD mesh'!$B$15+1)*Setup!$B$22</f>
        <v>18.9954319025412</v>
      </c>
      <c r="AA1069" s="0" t="n">
        <f aca="false">SUMPRODUCT('FD inverse'!$A$25:$BH$25,'FD mesh'!$B$84:$BI$84,$E1068:$BL1068)+'FD inverse'!$A$25*$C1069/Setup!$B$17+INDEX('FD inverse'!$A$25:$BH$25,1,'FD mesh'!$B$15+1)*Setup!$B$22</f>
        <v>18.4634190809006</v>
      </c>
      <c r="AB1069" s="0" t="n">
        <f aca="false">SUMPRODUCT('FD inverse'!$A$26:$BH$26,'FD mesh'!$B$84:$BI$84,$E1068:$BL1068)+'FD inverse'!$A$26*$C1069/Setup!$B$17+INDEX('FD inverse'!$A$26:$BH$26,1,'FD mesh'!$B$15+1)*Setup!$B$22</f>
        <v>17.933534177869</v>
      </c>
      <c r="AC1069" s="0" t="n">
        <f aca="false">SUMPRODUCT('FD inverse'!$A$27:$BH$27,'FD mesh'!$B$84:$BI$84,$E1068:$BL1068)+'FD inverse'!$A$27*$C1069/Setup!$B$17+INDEX('FD inverse'!$A$27:$BH$27,1,'FD mesh'!$B$15+1)*Setup!$B$22</f>
        <v>17.4054396426151</v>
      </c>
      <c r="AD1069" s="0" t="n">
        <f aca="false">SUMPRODUCT('FD inverse'!$A$28:$BH$28,'FD mesh'!$B$84:$BI$84,$E1068:$BL1068)+'FD inverse'!$A$28*$C1069/Setup!$B$17+INDEX('FD inverse'!$A$28:$BH$28,1,'FD mesh'!$B$15+1)*Setup!$B$22</f>
        <v>16.8787992534141</v>
      </c>
      <c r="AE1069" s="0" t="n">
        <f aca="false">SUMPRODUCT('FD inverse'!$A$29:$BH$29,'FD mesh'!$B$84:$BI$84,$E1068:$BL1068)+'FD inverse'!$A$29*$C1069/Setup!$B$17+INDEX('FD inverse'!$A$29:$BH$29,1,'FD mesh'!$B$15+1)*Setup!$B$22</f>
        <v>16.3532780623041</v>
      </c>
      <c r="AF1069" s="0" t="n">
        <f aca="false">SUMPRODUCT('FD inverse'!$A$30:$BH$30,'FD mesh'!$B$84:$BI$84,$E1068:$BL1068)+'FD inverse'!$A$30*$C1069/Setup!$B$17+INDEX('FD inverse'!$A$30:$BH$30,1,'FD mesh'!$B$15+1)*Setup!$B$22</f>
        <v>15.8285422809659</v>
      </c>
      <c r="AG1069" s="0" t="n">
        <f aca="false">SUMPRODUCT('FD inverse'!$A$31:$BH$31,'FD mesh'!$B$84:$BI$84,$E1068:$BL1068)+'FD inverse'!$A$31*$C1069/Setup!$B$17+INDEX('FD inverse'!$A$31:$BH$31,1,'FD mesh'!$B$15+1)*Setup!$B$22</f>
        <v>15.3042591214125</v>
      </c>
      <c r="AH1069" s="0" t="n">
        <f aca="false">SUMPRODUCT('FD inverse'!$A$32:$BH$32,'FD mesh'!$B$84:$BI$84,$E1068:$BL1068)+'FD inverse'!$A$32*$C1069/Setup!$B$17+INDEX('FD inverse'!$A$32:$BH$32,1,'FD mesh'!$B$15+1)*Setup!$B$22</f>
        <v>15.2822675423459</v>
      </c>
      <c r="AI1069" s="0" t="n">
        <f aca="false">SUMPRODUCT('FD inverse'!$A$33:$BH$33,'FD mesh'!$B$84:$BI$84,$E1068:$BL1068)+'FD inverse'!$A$33*$C1069/Setup!$B$17+INDEX('FD inverse'!$A$33:$BH$33,1,'FD mesh'!$B$15+1)*Setup!$B$22</f>
        <v>15.2604603308873</v>
      </c>
      <c r="AJ1069" s="0" t="n">
        <f aca="false">SUMPRODUCT('FD inverse'!$A$34:$BH$34,'FD mesh'!$B$84:$BI$84,$E1068:$BL1068)+'FD inverse'!$A$34*$C1069/Setup!$B$17+INDEX('FD inverse'!$A$34:$BH$34,1,'FD mesh'!$B$15+1)*Setup!$B$22</f>
        <v>15.2388160648298</v>
      </c>
      <c r="AK1069" s="0" t="n">
        <f aca="false">SUMPRODUCT('FD inverse'!$A$35:$BH$35,'FD mesh'!$B$84:$BI$84,$E1068:$BL1068)+'FD inverse'!$A$35*$C1069/Setup!$B$17+INDEX('FD inverse'!$A$35:$BH$35,1,'FD mesh'!$B$15+1)*Setup!$B$22</f>
        <v>15.2173149997658</v>
      </c>
      <c r="AL1069" s="0" t="n">
        <f aca="false">SUMPRODUCT('FD inverse'!$A$36:$BH$36,'FD mesh'!$B$84:$BI$84,$E1068:$BL1068)+'FD inverse'!$A$36*$C1069/Setup!$B$17+INDEX('FD inverse'!$A$36:$BH$36,1,'FD mesh'!$B$15+1)*Setup!$B$22</f>
        <v>15.1959389905353</v>
      </c>
      <c r="AM1069" s="0" t="n">
        <f aca="false">SUMPRODUCT('FD inverse'!$A$37:$BH$37,'FD mesh'!$B$84:$BI$84,$E1068:$BL1068)+'FD inverse'!$A$37*$C1069/Setup!$B$17+INDEX('FD inverse'!$A$37:$BH$37,1,'FD mesh'!$B$15+1)*Setup!$B$22</f>
        <v>15.1746713962298</v>
      </c>
      <c r="AN1069" s="0" t="n">
        <f aca="false">SUMPRODUCT('FD inverse'!$A$38:$BH$38,'FD mesh'!$B$84:$BI$84,$E1068:$BL1068)+'FD inverse'!$A$38*$C1069/Setup!$B$17+INDEX('FD inverse'!$A$38:$BH$38,1,'FD mesh'!$B$15+1)*Setup!$B$22</f>
        <v>15.1534969708909</v>
      </c>
      <c r="AO1069" s="0" t="n">
        <f aca="false">SUMPRODUCT('FD inverse'!$A$39:$BH$39,'FD mesh'!$B$84:$BI$84,$E1068:$BL1068)+'FD inverse'!$A$39*$C1069/Setup!$B$17+INDEX('FD inverse'!$A$39:$BH$39,1,'FD mesh'!$B$15+1)*Setup!$B$22</f>
        <v>15.1324017418558</v>
      </c>
      <c r="AP1069" s="0" t="n">
        <f aca="false">SUMPRODUCT('FD inverse'!$A$40:$BH$40,'FD mesh'!$B$84:$BI$84,$E1068:$BL1068)+'FD inverse'!$A$40*$C1069/Setup!$B$17+INDEX('FD inverse'!$A$40:$BH$40,1,'FD mesh'!$B$15+1)*Setup!$B$22</f>
        <v>15.1113728775237</v>
      </c>
      <c r="AQ1069" s="0" t="n">
        <f aca="false">SUMPRODUCT('FD inverse'!$A$41:$BH$41,'FD mesh'!$B$84:$BI$84,$E1068:$BL1068)+'FD inverse'!$A$41*$C1069/Setup!$B$17+INDEX('FD inverse'!$A$41:$BH$41,1,'FD mesh'!$B$15+1)*Setup!$B$22</f>
        <v>15.090398546163</v>
      </c>
      <c r="AR1069" s="0" t="n">
        <f aca="false">SUMPRODUCT('FD inverse'!$A$42:$BH$42,'FD mesh'!$B$84:$BI$84,$E1068:$BL1068)+'FD inverse'!$A$42*$C1069/Setup!$B$17+INDEX('FD inverse'!$A$42:$BH$42,1,'FD mesh'!$B$15+1)*Setup!$B$22</f>
        <v>15.0694677672322</v>
      </c>
      <c r="AS1069" s="0" t="n">
        <f aca="false">SUMPRODUCT('FD inverse'!$A$43:$BH$43,'FD mesh'!$B$84:$BI$84,$E1068:$BL1068)+'FD inverse'!$A$43*$C1069/Setup!$B$17+INDEX('FD inverse'!$A$43:$BH$43,1,'FD mesh'!$B$15+1)*Setup!$B$22</f>
        <v>0</v>
      </c>
      <c r="AT1069" s="0" t="n">
        <f aca="false">SUMPRODUCT('FD inverse'!$A$44:$BH$44,'FD mesh'!$B$84:$BI$84,$E1068:$BL1068)+'FD inverse'!$A$44*$C1069/Setup!$B$17+INDEX('FD inverse'!$A$44:$BH$44,1,'FD mesh'!$B$15+1)*Setup!$B$22</f>
        <v>0</v>
      </c>
      <c r="AU1069" s="0" t="n">
        <f aca="false">SUMPRODUCT('FD inverse'!$A$45:$BH$45,'FD mesh'!$B$84:$BI$84,$E1068:$BL1068)+'FD inverse'!$A$45*$C1069/Setup!$B$17+INDEX('FD inverse'!$A$45:$BH$45,1,'FD mesh'!$B$15+1)*Setup!$B$22</f>
        <v>0</v>
      </c>
      <c r="AV1069" s="0" t="n">
        <f aca="false">SUMPRODUCT('FD inverse'!$A$46:$BH$46,'FD mesh'!$B$84:$BI$84,$E1068:$BL1068)+'FD inverse'!$A$46*$C1069/Setup!$B$17+INDEX('FD inverse'!$A$46:$BH$46,1,'FD mesh'!$B$15+1)*Setup!$B$22</f>
        <v>0</v>
      </c>
      <c r="AW1069" s="0" t="n">
        <f aca="false">SUMPRODUCT('FD inverse'!$A$47:$BH$47,'FD mesh'!$B$84:$BI$84,$E1068:$BL1068)+'FD inverse'!$A$47*$C1069/Setup!$B$17+INDEX('FD inverse'!$A$47:$BH$47,1,'FD mesh'!$B$15+1)*Setup!$B$22</f>
        <v>0</v>
      </c>
      <c r="AX1069" s="0" t="n">
        <f aca="false">SUMPRODUCT('FD inverse'!$A$48:$BH$48,'FD mesh'!$B$84:$BI$84,$E1068:$BL1068)+'FD inverse'!$A$48*$C1069/Setup!$B$17+INDEX('FD inverse'!$A$48:$BH$48,1,'FD mesh'!$B$15+1)*Setup!$B$22</f>
        <v>0</v>
      </c>
      <c r="AY1069" s="0" t="n">
        <f aca="false">SUMPRODUCT('FD inverse'!$A$49:$BH$49,'FD mesh'!$B$84:$BI$84,$E1068:$BL1068)+'FD inverse'!$A$49*$C1069/Setup!$B$17+INDEX('FD inverse'!$A$49:$BH$49,1,'FD mesh'!$B$15+1)*Setup!$B$22</f>
        <v>0</v>
      </c>
      <c r="AZ1069" s="0" t="n">
        <f aca="false">SUMPRODUCT('FD inverse'!$A$50:$BH$50,'FD mesh'!$B$84:$BI$84,$E1068:$BL1068)+'FD inverse'!$A$50*$C1069/Setup!$B$17+INDEX('FD inverse'!$A$50:$BH$50,1,'FD mesh'!$B$15+1)*Setup!$B$22</f>
        <v>0</v>
      </c>
      <c r="BA1069" s="0" t="n">
        <f aca="false">SUMPRODUCT('FD inverse'!$A$51:$BH$51,'FD mesh'!$B$84:$BI$84,$E1068:$BL1068)+'FD inverse'!$A$51*$C1069/Setup!$B$17+INDEX('FD inverse'!$A$51:$BH$51,1,'FD mesh'!$B$15+1)*Setup!$B$22</f>
        <v>0</v>
      </c>
      <c r="BB1069" s="0" t="n">
        <f aca="false">SUMPRODUCT('FD inverse'!$A$52:$BH$52,'FD mesh'!$B$84:$BI$84,$E1068:$BL1068)+'FD inverse'!$A$52*$C1069/Setup!$B$17+INDEX('FD inverse'!$A$52:$BH$52,1,'FD mesh'!$B$15+1)*Setup!$B$22</f>
        <v>0</v>
      </c>
      <c r="BC1069" s="0" t="n">
        <f aca="false">SUMPRODUCT('FD inverse'!$A$53:$BH$53,'FD mesh'!$B$84:$BI$84,$E1068:$BL1068)+'FD inverse'!$A$53*$C1069/Setup!$B$17+INDEX('FD inverse'!$A$53:$BH$53,1,'FD mesh'!$B$15+1)*Setup!$B$22</f>
        <v>0</v>
      </c>
      <c r="BD1069" s="0" t="n">
        <f aca="false">SUMPRODUCT('FD inverse'!$A$54:$BH$54,'FD mesh'!$B$84:$BI$84,$E1068:$BL1068)+'FD inverse'!$A$54*$C1069/Setup!$B$17+INDEX('FD inverse'!$A$54:$BH$54,1,'FD mesh'!$B$15+1)*Setup!$B$22</f>
        <v>0</v>
      </c>
      <c r="BE1069" s="0" t="n">
        <f aca="false">SUMPRODUCT('FD inverse'!$A$55:$BH$55,'FD mesh'!$B$84:$BI$84,$E1068:$BL1068)+'FD inverse'!$A$55*$C1069/Setup!$B$17+INDEX('FD inverse'!$A$55:$BH$55,1,'FD mesh'!$B$15+1)*Setup!$B$22</f>
        <v>0</v>
      </c>
      <c r="BF1069" s="0" t="n">
        <f aca="false">SUMPRODUCT('FD inverse'!$A$56:$BH$56,'FD mesh'!$B$84:$BI$84,$E1068:$BL1068)+'FD inverse'!$A$56*$C1069/Setup!$B$17+INDEX('FD inverse'!$A$56:$BH$56,1,'FD mesh'!$B$15+1)*Setup!$B$22</f>
        <v>0</v>
      </c>
      <c r="BG1069" s="0" t="n">
        <f aca="false">SUMPRODUCT('FD inverse'!$A$57:$BH$57,'FD mesh'!$B$84:$BI$84,$E1068:$BL1068)+'FD inverse'!$A$57*$C1069/Setup!$B$17+INDEX('FD inverse'!$A$57:$BH$57,1,'FD mesh'!$B$15+1)*Setup!$B$22</f>
        <v>0</v>
      </c>
      <c r="BH1069" s="0" t="n">
        <f aca="false">SUMPRODUCT('FD inverse'!$A$58:$BH$58,'FD mesh'!$B$84:$BI$84,$E1068:$BL1068)+'FD inverse'!$A$58*$C1069/Setup!$B$17+INDEX('FD inverse'!$A$58:$BH$58,1,'FD mesh'!$B$15+1)*Setup!$B$22</f>
        <v>0</v>
      </c>
      <c r="BI1069" s="0" t="n">
        <f aca="false">SUMPRODUCT('FD inverse'!$A$59:$BH$59,'FD mesh'!$B$84:$BI$84,$E1068:$BL1068)+'FD inverse'!$A$59*$C1069/Setup!$B$17+INDEX('FD inverse'!$A$59:$BH$59,1,'FD mesh'!$B$15+1)*Setup!$B$22</f>
        <v>0</v>
      </c>
      <c r="BJ1069" s="0" t="n">
        <f aca="false">SUMPRODUCT('FD inverse'!$A$60:$BH$60,'FD mesh'!$B$84:$BI$84,$E1068:$BL1068)+'FD inverse'!$A$60*$C1069/Setup!$B$17+INDEX('FD inverse'!$A$60:$BH$60,1,'FD mesh'!$B$15+1)*Setup!$B$22</f>
        <v>0</v>
      </c>
      <c r="BK1069" s="0" t="n">
        <f aca="false">SUMPRODUCT('FD inverse'!$A$61:$BH$61,'FD mesh'!$B$84:$BI$84,$E1068:$BL1068)+'FD inverse'!$A$61*$C1069/Setup!$B$17+INDEX('FD inverse'!$A$61:$BH$61,1,'FD mesh'!$B$15+1)*Setup!$B$22</f>
        <v>0</v>
      </c>
      <c r="BL1069" s="0" t="n">
        <f aca="false">SUMPRODUCT('FD inverse'!$A$62:$BH$62,'FD mesh'!$B$84:$BI$84,$E1068:$BL1068)+'FD inverse'!$A$62*$C1069/Setup!$B$17+INDEX('FD inverse'!$A$62:$BH$62,1,'FD mesh'!$B$15+1)*Setup!$B$22</f>
        <v>0</v>
      </c>
    </row>
    <row r="1070" customFormat="false" ht="15" hidden="false" customHeight="false" outlineLevel="0" collapsed="false">
      <c r="A1070" s="0" t="n">
        <v>1065</v>
      </c>
      <c r="B1070" s="0" t="n">
        <f aca="false">A1070*Setup!$B$11/3600</f>
        <v>88.75</v>
      </c>
      <c r="C1070" s="0" t="n">
        <f aca="false">Setup!$B$7+Setup!$B$8*COS(2*PI()*(B1070-Setup!$B$9)/24)</f>
        <v>27.9231411216129</v>
      </c>
      <c r="D1070" s="0" t="n">
        <f aca="false">(C1070-E1070)/Setup!$B$17</f>
        <v>13.3323993771715</v>
      </c>
      <c r="E1070" s="0" t="n">
        <f aca="false">SUMPRODUCT('FD inverse'!$A$3:$BH$3,'FD mesh'!$B$84:$BI$84,$E1069:$BL1069)+'FD inverse'!$A$3*$C1070/Setup!$B$17+INDEX('FD inverse'!$A$3:$BH$3,1,'FD mesh'!$B$15+1)*Setup!$B$22</f>
        <v>26.1899292025806</v>
      </c>
      <c r="F1070" s="0" t="n">
        <f aca="false">SUMPRODUCT('FD inverse'!$A$4:$BH$4,'FD mesh'!$B$84:$BI$84,$E1069:$BL1069)+'FD inverse'!$A$4*$C1070/Setup!$B$17+INDEX('FD inverse'!$A$4:$BH$4,1,'FD mesh'!$B$15+1)*Setup!$B$22</f>
        <v>25.7930416176973</v>
      </c>
      <c r="G1070" s="0" t="n">
        <f aca="false">SUMPRODUCT('FD inverse'!$A$5:$BH$5,'FD mesh'!$B$84:$BI$84,$E1069:$BL1069)+'FD inverse'!$A$5*$C1070/Setup!$B$17+INDEX('FD inverse'!$A$5:$BH$5,1,'FD mesh'!$B$15+1)*Setup!$B$22</f>
        <v>25.3974216923151</v>
      </c>
      <c r="H1070" s="0" t="n">
        <f aca="false">SUMPRODUCT('FD inverse'!$A$6:$BH$6,'FD mesh'!$B$84:$BI$84,$E1069:$BL1069)+'FD inverse'!$A$6*$C1070/Setup!$B$17+INDEX('FD inverse'!$A$6:$BH$6,1,'FD mesh'!$B$15+1)*Setup!$B$22</f>
        <v>24.0723822476769</v>
      </c>
      <c r="I1070" s="0" t="n">
        <f aca="false">SUMPRODUCT('FD inverse'!$A$7:$BH$7,'FD mesh'!$B$84:$BI$84,$E1069:$BL1069)+'FD inverse'!$A$7*$C1070/Setup!$B$17+INDEX('FD inverse'!$A$7:$BH$7,1,'FD mesh'!$B$15+1)*Setup!$B$22</f>
        <v>23.9595305664513</v>
      </c>
      <c r="J1070" s="0" t="n">
        <f aca="false">SUMPRODUCT('FD inverse'!$A$8:$BH$8,'FD mesh'!$B$84:$BI$84,$E1069:$BL1069)+'FD inverse'!$A$8*$C1070/Setup!$B$17+INDEX('FD inverse'!$A$8:$BH$8,1,'FD mesh'!$B$15+1)*Setup!$B$22</f>
        <v>23.8559190970616</v>
      </c>
      <c r="K1070" s="0" t="n">
        <f aca="false">SUMPRODUCT('FD inverse'!$A$9:$BH$9,'FD mesh'!$B$84:$BI$84,$E1069:$BL1069)+'FD inverse'!$A$9*$C1070/Setup!$B$17+INDEX('FD inverse'!$A$9:$BH$9,1,'FD mesh'!$B$15+1)*Setup!$B$22</f>
        <v>23.7618808427227</v>
      </c>
      <c r="L1070" s="0" t="n">
        <f aca="false">SUMPRODUCT('FD inverse'!$A$10:$BH$10,'FD mesh'!$B$84:$BI$84,$E1069:$BL1069)+'FD inverse'!$A$10*$C1070/Setup!$B$17+INDEX('FD inverse'!$A$10:$BH$10,1,'FD mesh'!$B$15+1)*Setup!$B$22</f>
        <v>23.6776728302908</v>
      </c>
      <c r="M1070" s="0" t="n">
        <f aca="false">SUMPRODUCT('FD inverse'!$A$11:$BH$11,'FD mesh'!$B$84:$BI$84,$E1069:$BL1069)+'FD inverse'!$A$11*$C1070/Setup!$B$17+INDEX('FD inverse'!$A$11:$BH$11,1,'FD mesh'!$B$15+1)*Setup!$B$22</f>
        <v>23.603488864924</v>
      </c>
      <c r="N1070" s="0" t="n">
        <f aca="false">SUMPRODUCT('FD inverse'!$A$12:$BH$12,'FD mesh'!$B$84:$BI$84,$E1069:$BL1069)+'FD inverse'!$A$12*$C1070/Setup!$B$17+INDEX('FD inverse'!$A$12:$BH$12,1,'FD mesh'!$B$15+1)*Setup!$B$22</f>
        <v>23.5394706618733</v>
      </c>
      <c r="O1070" s="0" t="n">
        <f aca="false">SUMPRODUCT('FD inverse'!$A$13:$BH$13,'FD mesh'!$B$84:$BI$84,$E1069:$BL1069)+'FD inverse'!$A$13*$C1070/Setup!$B$17+INDEX('FD inverse'!$A$13:$BH$13,1,'FD mesh'!$B$15+1)*Setup!$B$22</f>
        <v>23.4857173268447</v>
      </c>
      <c r="P1070" s="0" t="n">
        <f aca="false">SUMPRODUCT('FD inverse'!$A$14:$BH$14,'FD mesh'!$B$84:$BI$84,$E1069:$BL1069)+'FD inverse'!$A$14*$C1070/Setup!$B$17+INDEX('FD inverse'!$A$14:$BH$14,1,'FD mesh'!$B$15+1)*Setup!$B$22</f>
        <v>23.442293164471</v>
      </c>
      <c r="Q1070" s="0" t="n">
        <f aca="false">SUMPRODUCT('FD inverse'!$A$15:$BH$15,'FD mesh'!$B$84:$BI$84,$E1069:$BL1069)+'FD inverse'!$A$15*$C1070/Setup!$B$17+INDEX('FD inverse'!$A$15:$BH$15,1,'FD mesh'!$B$15+1)*Setup!$B$22</f>
        <v>23.4092338009496</v>
      </c>
      <c r="R1070" s="0" t="n">
        <f aca="false">SUMPRODUCT('FD inverse'!$A$16:$BH$16,'FD mesh'!$B$84:$BI$84,$E1069:$BL1069)+'FD inverse'!$A$16*$C1070/Setup!$B$17+INDEX('FD inverse'!$A$16:$BH$16,1,'FD mesh'!$B$15+1)*Setup!$B$22</f>
        <v>23.3865506121245</v>
      </c>
      <c r="S1070" s="0" t="n">
        <f aca="false">SUMPRODUCT('FD inverse'!$A$17:$BH$17,'FD mesh'!$B$84:$BI$84,$E1069:$BL1069)+'FD inverse'!$A$17*$C1070/Setup!$B$17+INDEX('FD inverse'!$A$17:$BH$17,1,'FD mesh'!$B$15+1)*Setup!$B$22</f>
        <v>22.8241303487221</v>
      </c>
      <c r="T1070" s="0" t="n">
        <f aca="false">SUMPRODUCT('FD inverse'!$A$18:$BH$18,'FD mesh'!$B$84:$BI$84,$E1069:$BL1069)+'FD inverse'!$A$18*$C1070/Setup!$B$17+INDEX('FD inverse'!$A$18:$BH$18,1,'FD mesh'!$B$15+1)*Setup!$B$22</f>
        <v>22.2665498590001</v>
      </c>
      <c r="U1070" s="0" t="n">
        <f aca="false">SUMPRODUCT('FD inverse'!$A$19:$BH$19,'FD mesh'!$B$84:$BI$84,$E1069:$BL1069)+'FD inverse'!$A$19*$C1070/Setup!$B$17+INDEX('FD inverse'!$A$19:$BH$19,1,'FD mesh'!$B$15+1)*Setup!$B$22</f>
        <v>21.7134744332743</v>
      </c>
      <c r="V1070" s="0" t="n">
        <f aca="false">SUMPRODUCT('FD inverse'!$A$20:$BH$20,'FD mesh'!$B$84:$BI$84,$E1069:$BL1069)+'FD inverse'!$A$20*$C1070/Setup!$B$17+INDEX('FD inverse'!$A$20:$BH$20,1,'FD mesh'!$B$15+1)*Setup!$B$22</f>
        <v>21.1645667437659</v>
      </c>
      <c r="W1070" s="0" t="n">
        <f aca="false">SUMPRODUCT('FD inverse'!$A$21:$BH$21,'FD mesh'!$B$84:$BI$84,$E1069:$BL1069)+'FD inverse'!$A$21*$C1070/Setup!$B$17+INDEX('FD inverse'!$A$21:$BH$21,1,'FD mesh'!$B$15+1)*Setup!$B$22</f>
        <v>20.6194878030916</v>
      </c>
      <c r="X1070" s="0" t="n">
        <f aca="false">SUMPRODUCT('FD inverse'!$A$22:$BH$22,'FD mesh'!$B$84:$BI$84,$E1069:$BL1069)+'FD inverse'!$A$22*$C1070/Setup!$B$17+INDEX('FD inverse'!$A$22:$BH$22,1,'FD mesh'!$B$15+1)*Setup!$B$22</f>
        <v>20.077897753281</v>
      </c>
      <c r="Y1070" s="0" t="n">
        <f aca="false">SUMPRODUCT('FD inverse'!$A$23:$BH$23,'FD mesh'!$B$84:$BI$84,$E1069:$BL1069)+'FD inverse'!$A$23*$C1070/Setup!$B$17+INDEX('FD inverse'!$A$23:$BH$23,1,'FD mesh'!$B$15+1)*Setup!$B$22</f>
        <v>19.5394564992157</v>
      </c>
      <c r="Z1070" s="0" t="n">
        <f aca="false">SUMPRODUCT('FD inverse'!$A$24:$BH$24,'FD mesh'!$B$84:$BI$84,$E1069:$BL1069)+'FD inverse'!$A$24*$C1070/Setup!$B$17+INDEX('FD inverse'!$A$24:$BH$24,1,'FD mesh'!$B$15+1)*Setup!$B$22</f>
        <v>19.0038242003991</v>
      </c>
      <c r="AA1070" s="0" t="n">
        <f aca="false">SUMPRODUCT('FD inverse'!$A$25:$BH$25,'FD mesh'!$B$84:$BI$84,$E1069:$BL1069)+'FD inverse'!$A$25*$C1070/Setup!$B$17+INDEX('FD inverse'!$A$25:$BH$25,1,'FD mesh'!$B$15+1)*Setup!$B$22</f>
        <v>18.4706616349521</v>
      </c>
      <c r="AB1070" s="0" t="n">
        <f aca="false">SUMPRODUCT('FD inverse'!$A$26:$BH$26,'FD mesh'!$B$84:$BI$84,$E1069:$BL1069)+'FD inverse'!$A$26*$C1070/Setup!$B$17+INDEX('FD inverse'!$A$26:$BH$26,1,'FD mesh'!$B$15+1)*Setup!$B$22</f>
        <v>17.9396304496974</v>
      </c>
      <c r="AC1070" s="0" t="n">
        <f aca="false">SUMPRODUCT('FD inverse'!$A$27:$BH$27,'FD mesh'!$B$84:$BI$84,$E1069:$BL1069)+'FD inverse'!$A$27*$C1070/Setup!$B$17+INDEX('FD inverse'!$A$27:$BH$27,1,'FD mesh'!$B$15+1)*Setup!$B$22</f>
        <v>17.4103933101523</v>
      </c>
      <c r="AD1070" s="0" t="n">
        <f aca="false">SUMPRODUCT('FD inverse'!$A$28:$BH$28,'FD mesh'!$B$84:$BI$84,$E1069:$BL1069)+'FD inverse'!$A$28*$C1070/Setup!$B$17+INDEX('FD inverse'!$A$28:$BH$28,1,'FD mesh'!$B$15+1)*Setup!$B$22</f>
        <v>16.8826139641966</v>
      </c>
      <c r="AE1070" s="0" t="n">
        <f aca="false">SUMPRODUCT('FD inverse'!$A$29:$BH$29,'FD mesh'!$B$84:$BI$84,$E1069:$BL1069)+'FD inverse'!$A$29*$C1070/Setup!$B$17+INDEX('FD inverse'!$A$29:$BH$29,1,'FD mesh'!$B$15+1)*Setup!$B$22</f>
        <v>16.3559572331284</v>
      </c>
      <c r="AF1070" s="0" t="n">
        <f aca="false">SUMPRODUCT('FD inverse'!$A$30:$BH$30,'FD mesh'!$B$84:$BI$84,$E1069:$BL1069)+'FD inverse'!$A$30*$C1070/Setup!$B$17+INDEX('FD inverse'!$A$30:$BH$30,1,'FD mesh'!$B$15+1)*Setup!$B$22</f>
        <v>15.83008894376</v>
      </c>
      <c r="AG1070" s="0" t="n">
        <f aca="false">SUMPRODUCT('FD inverse'!$A$31:$BH$31,'FD mesh'!$B$84:$BI$84,$E1069:$BL1069)+'FD inverse'!$A$31*$C1070/Setup!$B$17+INDEX('FD inverse'!$A$31:$BH$31,1,'FD mesh'!$B$15+1)*Setup!$B$22</f>
        <v>15.3046758151566</v>
      </c>
      <c r="AH1070" s="0" t="n">
        <f aca="false">SUMPRODUCT('FD inverse'!$A$32:$BH$32,'FD mesh'!$B$84:$BI$84,$E1069:$BL1069)+'FD inverse'!$A$32*$C1070/Setup!$B$17+INDEX('FD inverse'!$A$32:$BH$32,1,'FD mesh'!$B$15+1)*Setup!$B$22</f>
        <v>15.2826383573985</v>
      </c>
      <c r="AI1070" s="0" t="n">
        <f aca="false">SUMPRODUCT('FD inverse'!$A$33:$BH$33,'FD mesh'!$B$84:$BI$84,$E1069:$BL1069)+'FD inverse'!$A$33*$C1070/Setup!$B$17+INDEX('FD inverse'!$A$33:$BH$33,1,'FD mesh'!$B$15+1)*Setup!$B$22</f>
        <v>15.260788614761</v>
      </c>
      <c r="AJ1070" s="0" t="n">
        <f aca="false">SUMPRODUCT('FD inverse'!$A$34:$BH$34,'FD mesh'!$B$84:$BI$84,$E1069:$BL1069)+'FD inverse'!$A$34*$C1070/Setup!$B$17+INDEX('FD inverse'!$A$34:$BH$34,1,'FD mesh'!$B$15+1)*Setup!$B$22</f>
        <v>15.2391050569819</v>
      </c>
      <c r="AK1070" s="0" t="n">
        <f aca="false">SUMPRODUCT('FD inverse'!$A$35:$BH$35,'FD mesh'!$B$84:$BI$84,$E1069:$BL1069)+'FD inverse'!$A$35*$C1070/Setup!$B$17+INDEX('FD inverse'!$A$35:$BH$35,1,'FD mesh'!$B$15+1)*Setup!$B$22</f>
        <v>15.2175677936866</v>
      </c>
      <c r="AL1070" s="0" t="n">
        <f aca="false">SUMPRODUCT('FD inverse'!$A$36:$BH$36,'FD mesh'!$B$84:$BI$84,$E1069:$BL1069)+'FD inverse'!$A$36*$C1070/Setup!$B$17+INDEX('FD inverse'!$A$36:$BH$36,1,'FD mesh'!$B$15+1)*Setup!$B$22</f>
        <v>15.1961585004967</v>
      </c>
      <c r="AM1070" s="0" t="n">
        <f aca="false">SUMPRODUCT('FD inverse'!$A$37:$BH$37,'FD mesh'!$B$84:$BI$84,$E1069:$BL1069)+'FD inverse'!$A$37*$C1070/Setup!$B$17+INDEX('FD inverse'!$A$37:$BH$37,1,'FD mesh'!$B$15+1)*Setup!$B$22</f>
        <v>15.1748603283052</v>
      </c>
      <c r="AN1070" s="0" t="n">
        <f aca="false">SUMPRODUCT('FD inverse'!$A$38:$BH$38,'FD mesh'!$B$84:$BI$84,$E1069:$BL1069)+'FD inverse'!$A$38*$C1070/Setup!$B$17+INDEX('FD inverse'!$A$38:$BH$38,1,'FD mesh'!$B$15+1)*Setup!$B$22</f>
        <v>15.153657797882</v>
      </c>
      <c r="AO1070" s="0" t="n">
        <f aca="false">SUMPRODUCT('FD inverse'!$A$39:$BH$39,'FD mesh'!$B$84:$BI$84,$E1069:$BL1069)+'FD inverse'!$A$39*$C1070/Setup!$B$17+INDEX('FD inverse'!$A$39:$BH$39,1,'FD mesh'!$B$15+1)*Setup!$B$22</f>
        <v>15.132536681786</v>
      </c>
      <c r="AP1070" s="0" t="n">
        <f aca="false">SUMPRODUCT('FD inverse'!$A$40:$BH$40,'FD mesh'!$B$84:$BI$84,$E1069:$BL1069)+'FD inverse'!$A$40*$C1070/Setup!$B$17+INDEX('FD inverse'!$A$40:$BH$40,1,'FD mesh'!$B$15+1)*Setup!$B$22</f>
        <v>15.1114838753909</v>
      </c>
      <c r="AQ1070" s="0" t="n">
        <f aca="false">SUMPRODUCT('FD inverse'!$A$41:$BH$41,'FD mesh'!$B$84:$BI$84,$E1069:$BL1069)+'FD inverse'!$A$41*$C1070/Setup!$B$17+INDEX('FD inverse'!$A$41:$BH$41,1,'FD mesh'!$B$15+1)*Setup!$B$22</f>
        <v>15.0904872586729</v>
      </c>
      <c r="AR1070" s="0" t="n">
        <f aca="false">SUMPRODUCT('FD inverse'!$A$42:$BH$42,'FD mesh'!$B$84:$BI$84,$E1069:$BL1069)+'FD inverse'!$A$42*$C1070/Setup!$B$17+INDEX('FD inverse'!$A$42:$BH$42,1,'FD mesh'!$B$15+1)*Setup!$B$22</f>
        <v>15.0695355502708</v>
      </c>
      <c r="AS1070" s="0" t="n">
        <f aca="false">SUMPRODUCT('FD inverse'!$A$43:$BH$43,'FD mesh'!$B$84:$BI$84,$E1069:$BL1069)+'FD inverse'!$A$43*$C1070/Setup!$B$17+INDEX('FD inverse'!$A$43:$BH$43,1,'FD mesh'!$B$15+1)*Setup!$B$22</f>
        <v>0</v>
      </c>
      <c r="AT1070" s="0" t="n">
        <f aca="false">SUMPRODUCT('FD inverse'!$A$44:$BH$44,'FD mesh'!$B$84:$BI$84,$E1069:$BL1069)+'FD inverse'!$A$44*$C1070/Setup!$B$17+INDEX('FD inverse'!$A$44:$BH$44,1,'FD mesh'!$B$15+1)*Setup!$B$22</f>
        <v>0</v>
      </c>
      <c r="AU1070" s="0" t="n">
        <f aca="false">SUMPRODUCT('FD inverse'!$A$45:$BH$45,'FD mesh'!$B$84:$BI$84,$E1069:$BL1069)+'FD inverse'!$A$45*$C1070/Setup!$B$17+INDEX('FD inverse'!$A$45:$BH$45,1,'FD mesh'!$B$15+1)*Setup!$B$22</f>
        <v>0</v>
      </c>
      <c r="AV1070" s="0" t="n">
        <f aca="false">SUMPRODUCT('FD inverse'!$A$46:$BH$46,'FD mesh'!$B$84:$BI$84,$E1069:$BL1069)+'FD inverse'!$A$46*$C1070/Setup!$B$17+INDEX('FD inverse'!$A$46:$BH$46,1,'FD mesh'!$B$15+1)*Setup!$B$22</f>
        <v>0</v>
      </c>
      <c r="AW1070" s="0" t="n">
        <f aca="false">SUMPRODUCT('FD inverse'!$A$47:$BH$47,'FD mesh'!$B$84:$BI$84,$E1069:$BL1069)+'FD inverse'!$A$47*$C1070/Setup!$B$17+INDEX('FD inverse'!$A$47:$BH$47,1,'FD mesh'!$B$15+1)*Setup!$B$22</f>
        <v>0</v>
      </c>
      <c r="AX1070" s="0" t="n">
        <f aca="false">SUMPRODUCT('FD inverse'!$A$48:$BH$48,'FD mesh'!$B$84:$BI$84,$E1069:$BL1069)+'FD inverse'!$A$48*$C1070/Setup!$B$17+INDEX('FD inverse'!$A$48:$BH$48,1,'FD mesh'!$B$15+1)*Setup!$B$22</f>
        <v>0</v>
      </c>
      <c r="AY1070" s="0" t="n">
        <f aca="false">SUMPRODUCT('FD inverse'!$A$49:$BH$49,'FD mesh'!$B$84:$BI$84,$E1069:$BL1069)+'FD inverse'!$A$49*$C1070/Setup!$B$17+INDEX('FD inverse'!$A$49:$BH$49,1,'FD mesh'!$B$15+1)*Setup!$B$22</f>
        <v>0</v>
      </c>
      <c r="AZ1070" s="0" t="n">
        <f aca="false">SUMPRODUCT('FD inverse'!$A$50:$BH$50,'FD mesh'!$B$84:$BI$84,$E1069:$BL1069)+'FD inverse'!$A$50*$C1070/Setup!$B$17+INDEX('FD inverse'!$A$50:$BH$50,1,'FD mesh'!$B$15+1)*Setup!$B$22</f>
        <v>0</v>
      </c>
      <c r="BA1070" s="0" t="n">
        <f aca="false">SUMPRODUCT('FD inverse'!$A$51:$BH$51,'FD mesh'!$B$84:$BI$84,$E1069:$BL1069)+'FD inverse'!$A$51*$C1070/Setup!$B$17+INDEX('FD inverse'!$A$51:$BH$51,1,'FD mesh'!$B$15+1)*Setup!$B$22</f>
        <v>0</v>
      </c>
      <c r="BB1070" s="0" t="n">
        <f aca="false">SUMPRODUCT('FD inverse'!$A$52:$BH$52,'FD mesh'!$B$84:$BI$84,$E1069:$BL1069)+'FD inverse'!$A$52*$C1070/Setup!$B$17+INDEX('FD inverse'!$A$52:$BH$52,1,'FD mesh'!$B$15+1)*Setup!$B$22</f>
        <v>0</v>
      </c>
      <c r="BC1070" s="0" t="n">
        <f aca="false">SUMPRODUCT('FD inverse'!$A$53:$BH$53,'FD mesh'!$B$84:$BI$84,$E1069:$BL1069)+'FD inverse'!$A$53*$C1070/Setup!$B$17+INDEX('FD inverse'!$A$53:$BH$53,1,'FD mesh'!$B$15+1)*Setup!$B$22</f>
        <v>0</v>
      </c>
      <c r="BD1070" s="0" t="n">
        <f aca="false">SUMPRODUCT('FD inverse'!$A$54:$BH$54,'FD mesh'!$B$84:$BI$84,$E1069:$BL1069)+'FD inverse'!$A$54*$C1070/Setup!$B$17+INDEX('FD inverse'!$A$54:$BH$54,1,'FD mesh'!$B$15+1)*Setup!$B$22</f>
        <v>0</v>
      </c>
      <c r="BE1070" s="0" t="n">
        <f aca="false">SUMPRODUCT('FD inverse'!$A$55:$BH$55,'FD mesh'!$B$84:$BI$84,$E1069:$BL1069)+'FD inverse'!$A$55*$C1070/Setup!$B$17+INDEX('FD inverse'!$A$55:$BH$55,1,'FD mesh'!$B$15+1)*Setup!$B$22</f>
        <v>0</v>
      </c>
      <c r="BF1070" s="0" t="n">
        <f aca="false">SUMPRODUCT('FD inverse'!$A$56:$BH$56,'FD mesh'!$B$84:$BI$84,$E1069:$BL1069)+'FD inverse'!$A$56*$C1070/Setup!$B$17+INDEX('FD inverse'!$A$56:$BH$56,1,'FD mesh'!$B$15+1)*Setup!$B$22</f>
        <v>0</v>
      </c>
      <c r="BG1070" s="0" t="n">
        <f aca="false">SUMPRODUCT('FD inverse'!$A$57:$BH$57,'FD mesh'!$B$84:$BI$84,$E1069:$BL1069)+'FD inverse'!$A$57*$C1070/Setup!$B$17+INDEX('FD inverse'!$A$57:$BH$57,1,'FD mesh'!$B$15+1)*Setup!$B$22</f>
        <v>0</v>
      </c>
      <c r="BH1070" s="0" t="n">
        <f aca="false">SUMPRODUCT('FD inverse'!$A$58:$BH$58,'FD mesh'!$B$84:$BI$84,$E1069:$BL1069)+'FD inverse'!$A$58*$C1070/Setup!$B$17+INDEX('FD inverse'!$A$58:$BH$58,1,'FD mesh'!$B$15+1)*Setup!$B$22</f>
        <v>0</v>
      </c>
      <c r="BI1070" s="0" t="n">
        <f aca="false">SUMPRODUCT('FD inverse'!$A$59:$BH$59,'FD mesh'!$B$84:$BI$84,$E1069:$BL1069)+'FD inverse'!$A$59*$C1070/Setup!$B$17+INDEX('FD inverse'!$A$59:$BH$59,1,'FD mesh'!$B$15+1)*Setup!$B$22</f>
        <v>0</v>
      </c>
      <c r="BJ1070" s="0" t="n">
        <f aca="false">SUMPRODUCT('FD inverse'!$A$60:$BH$60,'FD mesh'!$B$84:$BI$84,$E1069:$BL1069)+'FD inverse'!$A$60*$C1070/Setup!$B$17+INDEX('FD inverse'!$A$60:$BH$60,1,'FD mesh'!$B$15+1)*Setup!$B$22</f>
        <v>0</v>
      </c>
      <c r="BK1070" s="0" t="n">
        <f aca="false">SUMPRODUCT('FD inverse'!$A$61:$BH$61,'FD mesh'!$B$84:$BI$84,$E1069:$BL1069)+'FD inverse'!$A$61*$C1070/Setup!$B$17+INDEX('FD inverse'!$A$61:$BH$61,1,'FD mesh'!$B$15+1)*Setup!$B$22</f>
        <v>0</v>
      </c>
      <c r="BL1070" s="0" t="n">
        <f aca="false">SUMPRODUCT('FD inverse'!$A$62:$BH$62,'FD mesh'!$B$84:$BI$84,$E1069:$BL1069)+'FD inverse'!$A$62*$C1070/Setup!$B$17+INDEX('FD inverse'!$A$62:$BH$62,1,'FD mesh'!$B$15+1)*Setup!$B$22</f>
        <v>0</v>
      </c>
    </row>
    <row r="1071" customFormat="false" ht="15" hidden="false" customHeight="false" outlineLevel="0" collapsed="false">
      <c r="A1071" s="0" t="n">
        <v>1066</v>
      </c>
      <c r="B1071" s="0" t="n">
        <f aca="false">A1071*Setup!$B$11/3600</f>
        <v>88.8333333333333</v>
      </c>
      <c r="C1071" s="0" t="n">
        <f aca="false">Setup!$B$7+Setup!$B$8*COS(2*PI()*(B1071-Setup!$B$9)/24)</f>
        <v>27.9051840284797</v>
      </c>
      <c r="D1071" s="0" t="n">
        <f aca="false">(C1071-E1071)/Setup!$B$17</f>
        <v>13.2064347883182</v>
      </c>
      <c r="E1071" s="0" t="n">
        <f aca="false">SUMPRODUCT('FD inverse'!$A$3:$BH$3,'FD mesh'!$B$84:$BI$84,$E1070:$BL1070)+'FD inverse'!$A$3*$C1071/Setup!$B$17+INDEX('FD inverse'!$A$3:$BH$3,1,'FD mesh'!$B$15+1)*Setup!$B$22</f>
        <v>26.1883475059984</v>
      </c>
      <c r="F1071" s="0" t="n">
        <f aca="false">SUMPRODUCT('FD inverse'!$A$4:$BH$4,'FD mesh'!$B$84:$BI$84,$E1070:$BL1070)+'FD inverse'!$A$4*$C1071/Setup!$B$17+INDEX('FD inverse'!$A$4:$BH$4,1,'FD mesh'!$B$15+1)*Setup!$B$22</f>
        <v>25.7949556014578</v>
      </c>
      <c r="G1071" s="0" t="n">
        <f aca="false">SUMPRODUCT('FD inverse'!$A$5:$BH$5,'FD mesh'!$B$84:$BI$84,$E1070:$BL1070)+'FD inverse'!$A$5*$C1071/Setup!$B$17+INDEX('FD inverse'!$A$5:$BH$5,1,'FD mesh'!$B$15+1)*Setup!$B$22</f>
        <v>25.4023944190354</v>
      </c>
      <c r="H1071" s="0" t="n">
        <f aca="false">SUMPRODUCT('FD inverse'!$A$6:$BH$6,'FD mesh'!$B$84:$BI$84,$E1070:$BL1070)+'FD inverse'!$A$6*$C1071/Setup!$B$17+INDEX('FD inverse'!$A$6:$BH$6,1,'FD mesh'!$B$15+1)*Setup!$B$22</f>
        <v>24.0870147926634</v>
      </c>
      <c r="I1071" s="0" t="n">
        <f aca="false">SUMPRODUCT('FD inverse'!$A$7:$BH$7,'FD mesh'!$B$84:$BI$84,$E1070:$BL1070)+'FD inverse'!$A$7*$C1071/Setup!$B$17+INDEX('FD inverse'!$A$7:$BH$7,1,'FD mesh'!$B$15+1)*Setup!$B$22</f>
        <v>23.9749259009451</v>
      </c>
      <c r="J1071" s="0" t="n">
        <f aca="false">SUMPRODUCT('FD inverse'!$A$8:$BH$8,'FD mesh'!$B$84:$BI$84,$E1070:$BL1070)+'FD inverse'!$A$8*$C1071/Setup!$B$17+INDEX('FD inverse'!$A$8:$BH$8,1,'FD mesh'!$B$15+1)*Setup!$B$22</f>
        <v>23.8719198024384</v>
      </c>
      <c r="K1071" s="0" t="n">
        <f aca="false">SUMPRODUCT('FD inverse'!$A$9:$BH$9,'FD mesh'!$B$84:$BI$84,$E1070:$BL1070)+'FD inverse'!$A$9*$C1071/Setup!$B$17+INDEX('FD inverse'!$A$9:$BH$9,1,'FD mesh'!$B$15+1)*Setup!$B$22</f>
        <v>23.7783536481067</v>
      </c>
      <c r="L1071" s="0" t="n">
        <f aca="false">SUMPRODUCT('FD inverse'!$A$10:$BH$10,'FD mesh'!$B$84:$BI$84,$E1070:$BL1070)+'FD inverse'!$A$10*$C1071/Setup!$B$17+INDEX('FD inverse'!$A$10:$BH$10,1,'FD mesh'!$B$15+1)*Setup!$B$22</f>
        <v>23.6945059630282</v>
      </c>
      <c r="M1071" s="0" t="n">
        <f aca="false">SUMPRODUCT('FD inverse'!$A$11:$BH$11,'FD mesh'!$B$84:$BI$84,$E1070:$BL1070)+'FD inverse'!$A$11*$C1071/Setup!$B$17+INDEX('FD inverse'!$A$11:$BH$11,1,'FD mesh'!$B$15+1)*Setup!$B$22</f>
        <v>23.6205893297123</v>
      </c>
      <c r="N1071" s="0" t="n">
        <f aca="false">SUMPRODUCT('FD inverse'!$A$12:$BH$12,'FD mesh'!$B$84:$BI$84,$E1070:$BL1070)+'FD inverse'!$A$12*$C1071/Setup!$B$17+INDEX('FD inverse'!$A$12:$BH$12,1,'FD mesh'!$B$15+1)*Setup!$B$22</f>
        <v>23.556761466183</v>
      </c>
      <c r="O1071" s="0" t="n">
        <f aca="false">SUMPRODUCT('FD inverse'!$A$13:$BH$13,'FD mesh'!$B$84:$BI$84,$E1070:$BL1070)+'FD inverse'!$A$13*$C1071/Setup!$B$17+INDEX('FD inverse'!$A$13:$BH$13,1,'FD mesh'!$B$15+1)*Setup!$B$22</f>
        <v>23.5031346671431</v>
      </c>
      <c r="P1071" s="0" t="n">
        <f aca="false">SUMPRODUCT('FD inverse'!$A$14:$BH$14,'FD mesh'!$B$84:$BI$84,$E1070:$BL1070)+'FD inverse'!$A$14*$C1071/Setup!$B$17+INDEX('FD inverse'!$A$14:$BH$14,1,'FD mesh'!$B$15+1)*Setup!$B$22</f>
        <v>23.4597835850934</v>
      </c>
      <c r="Q1071" s="0" t="n">
        <f aca="false">SUMPRODUCT('FD inverse'!$A$15:$BH$15,'FD mesh'!$B$84:$BI$84,$E1070:$BL1070)+'FD inverse'!$A$15*$C1071/Setup!$B$17+INDEX('FD inverse'!$A$15:$BH$15,1,'FD mesh'!$B$15+1)*Setup!$B$22</f>
        <v>23.4267513352694</v>
      </c>
      <c r="R1071" s="0" t="n">
        <f aca="false">SUMPRODUCT('FD inverse'!$A$16:$BH$16,'FD mesh'!$B$84:$BI$84,$E1070:$BL1070)+'FD inverse'!$A$16*$C1071/Setup!$B$17+INDEX('FD inverse'!$A$16:$BH$16,1,'FD mesh'!$B$15+1)*Setup!$B$22</f>
        <v>23.4040539139527</v>
      </c>
      <c r="S1071" s="0" t="n">
        <f aca="false">SUMPRODUCT('FD inverse'!$A$17:$BH$17,'FD mesh'!$B$84:$BI$84,$E1070:$BL1070)+'FD inverse'!$A$17*$C1071/Setup!$B$17+INDEX('FD inverse'!$A$17:$BH$17,1,'FD mesh'!$B$15+1)*Setup!$B$22</f>
        <v>22.8405250527905</v>
      </c>
      <c r="T1071" s="0" t="n">
        <f aca="false">SUMPRODUCT('FD inverse'!$A$18:$BH$18,'FD mesh'!$B$84:$BI$84,$E1070:$BL1070)+'FD inverse'!$A$18*$C1071/Setup!$B$17+INDEX('FD inverse'!$A$18:$BH$18,1,'FD mesh'!$B$15+1)*Setup!$B$22</f>
        <v>22.2818209188255</v>
      </c>
      <c r="U1071" s="0" t="n">
        <f aca="false">SUMPRODUCT('FD inverse'!$A$19:$BH$19,'FD mesh'!$B$84:$BI$84,$E1070:$BL1070)+'FD inverse'!$A$19*$C1071/Setup!$B$17+INDEX('FD inverse'!$A$19:$BH$19,1,'FD mesh'!$B$15+1)*Setup!$B$22</f>
        <v>21.7276108396091</v>
      </c>
      <c r="V1071" s="0" t="n">
        <f aca="false">SUMPRODUCT('FD inverse'!$A$20:$BH$20,'FD mesh'!$B$84:$BI$84,$E1070:$BL1070)+'FD inverse'!$A$20*$C1071/Setup!$B$17+INDEX('FD inverse'!$A$20:$BH$20,1,'FD mesh'!$B$15+1)*Setup!$B$22</f>
        <v>21.1775609028284</v>
      </c>
      <c r="W1071" s="0" t="n">
        <f aca="false">SUMPRODUCT('FD inverse'!$A$21:$BH$21,'FD mesh'!$B$84:$BI$84,$E1070:$BL1070)+'FD inverse'!$A$21*$C1071/Setup!$B$17+INDEX('FD inverse'!$A$21:$BH$21,1,'FD mesh'!$B$15+1)*Setup!$B$22</f>
        <v>20.631334961429</v>
      </c>
      <c r="X1071" s="0" t="n">
        <f aca="false">SUMPRODUCT('FD inverse'!$A$22:$BH$22,'FD mesh'!$B$84:$BI$84,$E1070:$BL1070)+'FD inverse'!$A$22*$C1071/Setup!$B$17+INDEX('FD inverse'!$A$22:$BH$22,1,'FD mesh'!$B$15+1)*Setup!$B$22</f>
        <v>20.0885954694831</v>
      </c>
      <c r="Y1071" s="0" t="n">
        <f aca="false">SUMPRODUCT('FD inverse'!$A$23:$BH$23,'FD mesh'!$B$84:$BI$84,$E1070:$BL1070)+'FD inverse'!$A$23*$C1071/Setup!$B$17+INDEX('FD inverse'!$A$23:$BH$23,1,'FD mesh'!$B$15+1)*Setup!$B$22</f>
        <v>19.549004162591</v>
      </c>
      <c r="Z1071" s="0" t="n">
        <f aca="false">SUMPRODUCT('FD inverse'!$A$24:$BH$24,'FD mesh'!$B$84:$BI$84,$E1070:$BL1070)+'FD inverse'!$A$24*$C1071/Setup!$B$17+INDEX('FD inverse'!$A$24:$BH$24,1,'FD mesh'!$B$15+1)*Setup!$B$22</f>
        <v>19.012222596635</v>
      </c>
      <c r="AA1071" s="0" t="n">
        <f aca="false">SUMPRODUCT('FD inverse'!$A$25:$BH$25,'FD mesh'!$B$84:$BI$84,$E1070:$BL1070)+'FD inverse'!$A$25*$C1071/Setup!$B$17+INDEX('FD inverse'!$A$25:$BH$25,1,'FD mesh'!$B$15+1)*Setup!$B$22</f>
        <v>18.4779125587142</v>
      </c>
      <c r="AB1071" s="0" t="n">
        <f aca="false">SUMPRODUCT('FD inverse'!$A$26:$BH$26,'FD mesh'!$B$84:$BI$84,$E1070:$BL1070)+'FD inverse'!$A$26*$C1071/Setup!$B$17+INDEX('FD inverse'!$A$26:$BH$26,1,'FD mesh'!$B$15+1)*Setup!$B$22</f>
        <v>17.9457363640719</v>
      </c>
      <c r="AC1071" s="0" t="n">
        <f aca="false">SUMPRODUCT('FD inverse'!$A$27:$BH$27,'FD mesh'!$B$84:$BI$84,$E1070:$BL1070)+'FD inverse'!$A$27*$C1071/Setup!$B$17+INDEX('FD inverse'!$A$27:$BH$27,1,'FD mesh'!$B$15+1)*Setup!$B$22</f>
        <v>17.4153570528026</v>
      </c>
      <c r="AD1071" s="0" t="n">
        <f aca="false">SUMPRODUCT('FD inverse'!$A$28:$BH$28,'FD mesh'!$B$84:$BI$84,$E1070:$BL1070)+'FD inverse'!$A$28*$C1071/Setup!$B$17+INDEX('FD inverse'!$A$28:$BH$28,1,'FD mesh'!$B$15+1)*Setup!$B$22</f>
        <v>16.8864385000848</v>
      </c>
      <c r="AE1071" s="0" t="n">
        <f aca="false">SUMPRODUCT('FD inverse'!$A$29:$BH$29,'FD mesh'!$B$84:$BI$84,$E1070:$BL1070)+'FD inverse'!$A$29*$C1071/Setup!$B$17+INDEX('FD inverse'!$A$29:$BH$29,1,'FD mesh'!$B$15+1)*Setup!$B$22</f>
        <v>16.3586454536427</v>
      </c>
      <c r="AF1071" s="0" t="n">
        <f aca="false">SUMPRODUCT('FD inverse'!$A$30:$BH$30,'FD mesh'!$B$84:$BI$84,$E1070:$BL1070)+'FD inverse'!$A$30*$C1071/Setup!$B$17+INDEX('FD inverse'!$A$30:$BH$30,1,'FD mesh'!$B$15+1)*Setup!$B$22</f>
        <v>15.8316435120947</v>
      </c>
      <c r="AG1071" s="0" t="n">
        <f aca="false">SUMPRODUCT('FD inverse'!$A$31:$BH$31,'FD mesh'!$B$84:$BI$84,$E1070:$BL1070)+'FD inverse'!$A$31*$C1071/Setup!$B$17+INDEX('FD inverse'!$A$31:$BH$31,1,'FD mesh'!$B$15+1)*Setup!$B$22</f>
        <v>15.3050990577996</v>
      </c>
      <c r="AH1071" s="0" t="n">
        <f aca="false">SUMPRODUCT('FD inverse'!$A$32:$BH$32,'FD mesh'!$B$84:$BI$84,$E1070:$BL1070)+'FD inverse'!$A$32*$C1071/Setup!$B$17+INDEX('FD inverse'!$A$32:$BH$32,1,'FD mesh'!$B$15+1)*Setup!$B$22</f>
        <v>15.2830156142832</v>
      </c>
      <c r="AI1071" s="0" t="n">
        <f aca="false">SUMPRODUCT('FD inverse'!$A$33:$BH$33,'FD mesh'!$B$84:$BI$84,$E1070:$BL1070)+'FD inverse'!$A$33*$C1071/Setup!$B$17+INDEX('FD inverse'!$A$33:$BH$33,1,'FD mesh'!$B$15+1)*Setup!$B$22</f>
        <v>15.2611231468914</v>
      </c>
      <c r="AJ1071" s="0" t="n">
        <f aca="false">SUMPRODUCT('FD inverse'!$A$34:$BH$34,'FD mesh'!$B$84:$BI$84,$E1070:$BL1070)+'FD inverse'!$A$34*$C1071/Setup!$B$17+INDEX('FD inverse'!$A$34:$BH$34,1,'FD mesh'!$B$15+1)*Setup!$B$22</f>
        <v>15.2394000273692</v>
      </c>
      <c r="AK1071" s="0" t="n">
        <f aca="false">SUMPRODUCT('FD inverse'!$A$35:$BH$35,'FD mesh'!$B$84:$BI$84,$E1070:$BL1070)+'FD inverse'!$A$35*$C1071/Setup!$B$17+INDEX('FD inverse'!$A$35:$BH$35,1,'FD mesh'!$B$15+1)*Setup!$B$22</f>
        <v>15.2178262286512</v>
      </c>
      <c r="AL1071" s="0" t="n">
        <f aca="false">SUMPRODUCT('FD inverse'!$A$36:$BH$36,'FD mesh'!$B$84:$BI$84,$E1070:$BL1070)+'FD inverse'!$A$36*$C1071/Setup!$B$17+INDEX('FD inverse'!$A$36:$BH$36,1,'FD mesh'!$B$15+1)*Setup!$B$22</f>
        <v>15.196383255665</v>
      </c>
      <c r="AM1071" s="0" t="n">
        <f aca="false">SUMPRODUCT('FD inverse'!$A$37:$BH$37,'FD mesh'!$B$84:$BI$84,$E1070:$BL1070)+'FD inverse'!$A$37*$C1071/Setup!$B$17+INDEX('FD inverse'!$A$37:$BH$37,1,'FD mesh'!$B$15+1)*Setup!$B$22</f>
        <v>15.1750540589217</v>
      </c>
      <c r="AN1071" s="0" t="n">
        <f aca="false">SUMPRODUCT('FD inverse'!$A$38:$BH$38,'FD mesh'!$B$84:$BI$84,$E1070:$BL1070)+'FD inverse'!$A$38*$C1071/Setup!$B$17+INDEX('FD inverse'!$A$38:$BH$38,1,'FD mesh'!$B$15+1)*Setup!$B$22</f>
        <v>15.1538229330788</v>
      </c>
      <c r="AO1071" s="0" t="n">
        <f aca="false">SUMPRODUCT('FD inverse'!$A$39:$BH$39,'FD mesh'!$B$84:$BI$84,$E1070:$BL1070)+'FD inverse'!$A$39*$C1071/Setup!$B$17+INDEX('FD inverse'!$A$39:$BH$39,1,'FD mesh'!$B$15+1)*Setup!$B$22</f>
        <v>15.1326754024762</v>
      </c>
      <c r="AP1071" s="0" t="n">
        <f aca="false">SUMPRODUCT('FD inverse'!$A$40:$BH$40,'FD mesh'!$B$84:$BI$84,$E1070:$BL1070)+'FD inverse'!$A$40*$C1071/Setup!$B$17+INDEX('FD inverse'!$A$40:$BH$40,1,'FD mesh'!$B$15+1)*Setup!$B$22</f>
        <v>15.1115980954821</v>
      </c>
      <c r="AQ1071" s="0" t="n">
        <f aca="false">SUMPRODUCT('FD inverse'!$A$41:$BH$41,'FD mesh'!$B$84:$BI$84,$E1070:$BL1070)+'FD inverse'!$A$41*$C1071/Setup!$B$17+INDEX('FD inverse'!$A$41:$BH$41,1,'FD mesh'!$B$15+1)*Setup!$B$22</f>
        <v>15.090578609329</v>
      </c>
      <c r="AR1071" s="0" t="n">
        <f aca="false">SUMPRODUCT('FD inverse'!$A$42:$BH$42,'FD mesh'!$B$84:$BI$84,$E1070:$BL1070)+'FD inverse'!$A$42*$C1071/Setup!$B$17+INDEX('FD inverse'!$A$42:$BH$42,1,'FD mesh'!$B$15+1)*Setup!$B$22</f>
        <v>15.0696053669821</v>
      </c>
      <c r="AS1071" s="0" t="n">
        <f aca="false">SUMPRODUCT('FD inverse'!$A$43:$BH$43,'FD mesh'!$B$84:$BI$84,$E1070:$BL1070)+'FD inverse'!$A$43*$C1071/Setup!$B$17+INDEX('FD inverse'!$A$43:$BH$43,1,'FD mesh'!$B$15+1)*Setup!$B$22</f>
        <v>0</v>
      </c>
      <c r="AT1071" s="0" t="n">
        <f aca="false">SUMPRODUCT('FD inverse'!$A$44:$BH$44,'FD mesh'!$B$84:$BI$84,$E1070:$BL1070)+'FD inverse'!$A$44*$C1071/Setup!$B$17+INDEX('FD inverse'!$A$44:$BH$44,1,'FD mesh'!$B$15+1)*Setup!$B$22</f>
        <v>0</v>
      </c>
      <c r="AU1071" s="0" t="n">
        <f aca="false">SUMPRODUCT('FD inverse'!$A$45:$BH$45,'FD mesh'!$B$84:$BI$84,$E1070:$BL1070)+'FD inverse'!$A$45*$C1071/Setup!$B$17+INDEX('FD inverse'!$A$45:$BH$45,1,'FD mesh'!$B$15+1)*Setup!$B$22</f>
        <v>0</v>
      </c>
      <c r="AV1071" s="0" t="n">
        <f aca="false">SUMPRODUCT('FD inverse'!$A$46:$BH$46,'FD mesh'!$B$84:$BI$84,$E1070:$BL1070)+'FD inverse'!$A$46*$C1071/Setup!$B$17+INDEX('FD inverse'!$A$46:$BH$46,1,'FD mesh'!$B$15+1)*Setup!$B$22</f>
        <v>0</v>
      </c>
      <c r="AW1071" s="0" t="n">
        <f aca="false">SUMPRODUCT('FD inverse'!$A$47:$BH$47,'FD mesh'!$B$84:$BI$84,$E1070:$BL1070)+'FD inverse'!$A$47*$C1071/Setup!$B$17+INDEX('FD inverse'!$A$47:$BH$47,1,'FD mesh'!$B$15+1)*Setup!$B$22</f>
        <v>0</v>
      </c>
      <c r="AX1071" s="0" t="n">
        <f aca="false">SUMPRODUCT('FD inverse'!$A$48:$BH$48,'FD mesh'!$B$84:$BI$84,$E1070:$BL1070)+'FD inverse'!$A$48*$C1071/Setup!$B$17+INDEX('FD inverse'!$A$48:$BH$48,1,'FD mesh'!$B$15+1)*Setup!$B$22</f>
        <v>0</v>
      </c>
      <c r="AY1071" s="0" t="n">
        <f aca="false">SUMPRODUCT('FD inverse'!$A$49:$BH$49,'FD mesh'!$B$84:$BI$84,$E1070:$BL1070)+'FD inverse'!$A$49*$C1071/Setup!$B$17+INDEX('FD inverse'!$A$49:$BH$49,1,'FD mesh'!$B$15+1)*Setup!$B$22</f>
        <v>0</v>
      </c>
      <c r="AZ1071" s="0" t="n">
        <f aca="false">SUMPRODUCT('FD inverse'!$A$50:$BH$50,'FD mesh'!$B$84:$BI$84,$E1070:$BL1070)+'FD inverse'!$A$50*$C1071/Setup!$B$17+INDEX('FD inverse'!$A$50:$BH$50,1,'FD mesh'!$B$15+1)*Setup!$B$22</f>
        <v>0</v>
      </c>
      <c r="BA1071" s="0" t="n">
        <f aca="false">SUMPRODUCT('FD inverse'!$A$51:$BH$51,'FD mesh'!$B$84:$BI$84,$E1070:$BL1070)+'FD inverse'!$A$51*$C1071/Setup!$B$17+INDEX('FD inverse'!$A$51:$BH$51,1,'FD mesh'!$B$15+1)*Setup!$B$22</f>
        <v>0</v>
      </c>
      <c r="BB1071" s="0" t="n">
        <f aca="false">SUMPRODUCT('FD inverse'!$A$52:$BH$52,'FD mesh'!$B$84:$BI$84,$E1070:$BL1070)+'FD inverse'!$A$52*$C1071/Setup!$B$17+INDEX('FD inverse'!$A$52:$BH$52,1,'FD mesh'!$B$15+1)*Setup!$B$22</f>
        <v>0</v>
      </c>
      <c r="BC1071" s="0" t="n">
        <f aca="false">SUMPRODUCT('FD inverse'!$A$53:$BH$53,'FD mesh'!$B$84:$BI$84,$E1070:$BL1070)+'FD inverse'!$A$53*$C1071/Setup!$B$17+INDEX('FD inverse'!$A$53:$BH$53,1,'FD mesh'!$B$15+1)*Setup!$B$22</f>
        <v>0</v>
      </c>
      <c r="BD1071" s="0" t="n">
        <f aca="false">SUMPRODUCT('FD inverse'!$A$54:$BH$54,'FD mesh'!$B$84:$BI$84,$E1070:$BL1070)+'FD inverse'!$A$54*$C1071/Setup!$B$17+INDEX('FD inverse'!$A$54:$BH$54,1,'FD mesh'!$B$15+1)*Setup!$B$22</f>
        <v>0</v>
      </c>
      <c r="BE1071" s="0" t="n">
        <f aca="false">SUMPRODUCT('FD inverse'!$A$55:$BH$55,'FD mesh'!$B$84:$BI$84,$E1070:$BL1070)+'FD inverse'!$A$55*$C1071/Setup!$B$17+INDEX('FD inverse'!$A$55:$BH$55,1,'FD mesh'!$B$15+1)*Setup!$B$22</f>
        <v>0</v>
      </c>
      <c r="BF1071" s="0" t="n">
        <f aca="false">SUMPRODUCT('FD inverse'!$A$56:$BH$56,'FD mesh'!$B$84:$BI$84,$E1070:$BL1070)+'FD inverse'!$A$56*$C1071/Setup!$B$17+INDEX('FD inverse'!$A$56:$BH$56,1,'FD mesh'!$B$15+1)*Setup!$B$22</f>
        <v>0</v>
      </c>
      <c r="BG1071" s="0" t="n">
        <f aca="false">SUMPRODUCT('FD inverse'!$A$57:$BH$57,'FD mesh'!$B$84:$BI$84,$E1070:$BL1070)+'FD inverse'!$A$57*$C1071/Setup!$B$17+INDEX('FD inverse'!$A$57:$BH$57,1,'FD mesh'!$B$15+1)*Setup!$B$22</f>
        <v>0</v>
      </c>
      <c r="BH1071" s="0" t="n">
        <f aca="false">SUMPRODUCT('FD inverse'!$A$58:$BH$58,'FD mesh'!$B$84:$BI$84,$E1070:$BL1070)+'FD inverse'!$A$58*$C1071/Setup!$B$17+INDEX('FD inverse'!$A$58:$BH$58,1,'FD mesh'!$B$15+1)*Setup!$B$22</f>
        <v>0</v>
      </c>
      <c r="BI1071" s="0" t="n">
        <f aca="false">SUMPRODUCT('FD inverse'!$A$59:$BH$59,'FD mesh'!$B$84:$BI$84,$E1070:$BL1070)+'FD inverse'!$A$59*$C1071/Setup!$B$17+INDEX('FD inverse'!$A$59:$BH$59,1,'FD mesh'!$B$15+1)*Setup!$B$22</f>
        <v>0</v>
      </c>
      <c r="BJ1071" s="0" t="n">
        <f aca="false">SUMPRODUCT('FD inverse'!$A$60:$BH$60,'FD mesh'!$B$84:$BI$84,$E1070:$BL1070)+'FD inverse'!$A$60*$C1071/Setup!$B$17+INDEX('FD inverse'!$A$60:$BH$60,1,'FD mesh'!$B$15+1)*Setup!$B$22</f>
        <v>0</v>
      </c>
      <c r="BK1071" s="0" t="n">
        <f aca="false">SUMPRODUCT('FD inverse'!$A$61:$BH$61,'FD mesh'!$B$84:$BI$84,$E1070:$BL1070)+'FD inverse'!$A$61*$C1071/Setup!$B$17+INDEX('FD inverse'!$A$61:$BH$61,1,'FD mesh'!$B$15+1)*Setup!$B$22</f>
        <v>0</v>
      </c>
      <c r="BL1071" s="0" t="n">
        <f aca="false">SUMPRODUCT('FD inverse'!$A$62:$BH$62,'FD mesh'!$B$84:$BI$84,$E1070:$BL1070)+'FD inverse'!$A$62*$C1071/Setup!$B$17+INDEX('FD inverse'!$A$62:$BH$62,1,'FD mesh'!$B$15+1)*Setup!$B$22</f>
        <v>0</v>
      </c>
    </row>
    <row r="1072" customFormat="false" ht="15" hidden="false" customHeight="false" outlineLevel="0" collapsed="false">
      <c r="A1072" s="0" t="n">
        <v>1067</v>
      </c>
      <c r="B1072" s="0" t="n">
        <f aca="false">A1072*Setup!$B$11/3600</f>
        <v>88.9166666666667</v>
      </c>
      <c r="C1072" s="0" t="n">
        <f aca="false">Setup!$B$7+Setup!$B$8*COS(2*PI()*(B1072-Setup!$B$9)/24)</f>
        <v>27.885368279253</v>
      </c>
      <c r="D1072" s="0" t="n">
        <f aca="false">(C1072-E1072)/Setup!$B$17</f>
        <v>13.0751439860545</v>
      </c>
      <c r="E1072" s="0" t="n">
        <f aca="false">SUMPRODUCT('FD inverse'!$A$3:$BH$3,'FD mesh'!$B$84:$BI$84,$E1071:$BL1071)+'FD inverse'!$A$3*$C1072/Setup!$B$17+INDEX('FD inverse'!$A$3:$BH$3,1,'FD mesh'!$B$15+1)*Setup!$B$22</f>
        <v>26.185599561066</v>
      </c>
      <c r="F1072" s="0" t="n">
        <f aca="false">SUMPRODUCT('FD inverse'!$A$4:$BH$4,'FD mesh'!$B$84:$BI$84,$E1071:$BL1071)+'FD inverse'!$A$4*$C1072/Setup!$B$17+INDEX('FD inverse'!$A$4:$BH$4,1,'FD mesh'!$B$15+1)*Setup!$B$22</f>
        <v>25.7958620287886</v>
      </c>
      <c r="G1072" s="0" t="n">
        <f aca="false">SUMPRODUCT('FD inverse'!$A$5:$BH$5,'FD mesh'!$B$84:$BI$84,$E1071:$BL1071)+'FD inverse'!$A$5*$C1072/Setup!$B$17+INDEX('FD inverse'!$A$5:$BH$5,1,'FD mesh'!$B$15+1)*Setup!$B$22</f>
        <v>25.4065179111513</v>
      </c>
      <c r="H1072" s="0" t="n">
        <f aca="false">SUMPRODUCT('FD inverse'!$A$6:$BH$6,'FD mesh'!$B$84:$BI$84,$E1071:$BL1071)+'FD inverse'!$A$6*$C1072/Setup!$B$17+INDEX('FD inverse'!$A$6:$BH$6,1,'FD mesh'!$B$15+1)*Setup!$B$22</f>
        <v>24.1013283888912</v>
      </c>
      <c r="I1072" s="0" t="n">
        <f aca="false">SUMPRODUCT('FD inverse'!$A$7:$BH$7,'FD mesh'!$B$84:$BI$84,$E1071:$BL1071)+'FD inverse'!$A$7*$C1072/Setup!$B$17+INDEX('FD inverse'!$A$7:$BH$7,1,'FD mesh'!$B$15+1)*Setup!$B$22</f>
        <v>23.9900471911183</v>
      </c>
      <c r="J1072" s="0" t="n">
        <f aca="false">SUMPRODUCT('FD inverse'!$A$8:$BH$8,'FD mesh'!$B$84:$BI$84,$E1071:$BL1071)+'FD inverse'!$A$8*$C1072/Setup!$B$17+INDEX('FD inverse'!$A$8:$BH$8,1,'FD mesh'!$B$15+1)*Setup!$B$22</f>
        <v>23.8876871084918</v>
      </c>
      <c r="K1072" s="0" t="n">
        <f aca="false">SUMPRODUCT('FD inverse'!$A$9:$BH$9,'FD mesh'!$B$84:$BI$84,$E1071:$BL1071)+'FD inverse'!$A$9*$C1072/Setup!$B$17+INDEX('FD inverse'!$A$9:$BH$9,1,'FD mesh'!$B$15+1)*Setup!$B$22</f>
        <v>23.7946292713246</v>
      </c>
      <c r="L1072" s="0" t="n">
        <f aca="false">SUMPRODUCT('FD inverse'!$A$10:$BH$10,'FD mesh'!$B$84:$BI$84,$E1071:$BL1071)+'FD inverse'!$A$10*$C1072/Setup!$B$17+INDEX('FD inverse'!$A$10:$BH$10,1,'FD mesh'!$B$15+1)*Setup!$B$22</f>
        <v>23.711173571749</v>
      </c>
      <c r="M1072" s="0" t="n">
        <f aca="false">SUMPRODUCT('FD inverse'!$A$11:$BH$11,'FD mesh'!$B$84:$BI$84,$E1071:$BL1071)+'FD inverse'!$A$11*$C1072/Setup!$B$17+INDEX('FD inverse'!$A$11:$BH$11,1,'FD mesh'!$B$15+1)*Setup!$B$22</f>
        <v>23.6375512696488</v>
      </c>
      <c r="N1072" s="0" t="n">
        <f aca="false">SUMPRODUCT('FD inverse'!$A$12:$BH$12,'FD mesh'!$B$84:$BI$84,$E1071:$BL1071)+'FD inverse'!$A$12*$C1072/Setup!$B$17+INDEX('FD inverse'!$A$12:$BH$12,1,'FD mesh'!$B$15+1)*Setup!$B$22</f>
        <v>23.5739360117589</v>
      </c>
      <c r="O1072" s="0" t="n">
        <f aca="false">SUMPRODUCT('FD inverse'!$A$13:$BH$13,'FD mesh'!$B$84:$BI$84,$E1071:$BL1071)+'FD inverse'!$A$13*$C1072/Setup!$B$17+INDEX('FD inverse'!$A$13:$BH$13,1,'FD mesh'!$B$15+1)*Setup!$B$22</f>
        <v>23.520453229135</v>
      </c>
      <c r="P1072" s="0" t="n">
        <f aca="false">SUMPRODUCT('FD inverse'!$A$14:$BH$14,'FD mesh'!$B$84:$BI$84,$E1071:$BL1071)+'FD inverse'!$A$14*$C1072/Setup!$B$17+INDEX('FD inverse'!$A$14:$BH$14,1,'FD mesh'!$B$15+1)*Setup!$B$22</f>
        <v>23.4771878872144</v>
      </c>
      <c r="Q1072" s="0" t="n">
        <f aca="false">SUMPRODUCT('FD inverse'!$A$15:$BH$15,'FD mesh'!$B$84:$BI$84,$E1071:$BL1071)+'FD inverse'!$A$15*$C1072/Setup!$B$17+INDEX('FD inverse'!$A$15:$BH$15,1,'FD mesh'!$B$15+1)*Setup!$B$22</f>
        <v>23.4441905701439</v>
      </c>
      <c r="R1072" s="0" t="n">
        <f aca="false">SUMPRODUCT('FD inverse'!$A$16:$BH$16,'FD mesh'!$B$84:$BI$84,$E1071:$BL1071)+'FD inverse'!$A$16*$C1072/Setup!$B$17+INDEX('FD inverse'!$A$16:$BH$16,1,'FD mesh'!$B$15+1)*Setup!$B$22</f>
        <v>23.4214818872176</v>
      </c>
      <c r="S1072" s="0" t="n">
        <f aca="false">SUMPRODUCT('FD inverse'!$A$17:$BH$17,'FD mesh'!$B$84:$BI$84,$E1071:$BL1071)+'FD inverse'!$A$17*$C1072/Setup!$B$17+INDEX('FD inverse'!$A$17:$BH$17,1,'FD mesh'!$B$15+1)*Setup!$B$22</f>
        <v>22.8568609379965</v>
      </c>
      <c r="T1072" s="0" t="n">
        <f aca="false">SUMPRODUCT('FD inverse'!$A$18:$BH$18,'FD mesh'!$B$84:$BI$84,$E1071:$BL1071)+'FD inverse'!$A$18*$C1072/Setup!$B$17+INDEX('FD inverse'!$A$18:$BH$18,1,'FD mesh'!$B$15+1)*Setup!$B$22</f>
        <v>22.2970474064217</v>
      </c>
      <c r="U1072" s="0" t="n">
        <f aca="false">SUMPRODUCT('FD inverse'!$A$19:$BH$19,'FD mesh'!$B$84:$BI$84,$E1071:$BL1071)+'FD inverse'!$A$19*$C1072/Setup!$B$17+INDEX('FD inverse'!$A$19:$BH$19,1,'FD mesh'!$B$15+1)*Setup!$B$22</f>
        <v>21.7417148126253</v>
      </c>
      <c r="V1072" s="0" t="n">
        <f aca="false">SUMPRODUCT('FD inverse'!$A$20:$BH$20,'FD mesh'!$B$84:$BI$84,$E1071:$BL1071)+'FD inverse'!$A$20*$C1072/Setup!$B$17+INDEX('FD inverse'!$A$20:$BH$20,1,'FD mesh'!$B$15+1)*Setup!$B$22</f>
        <v>21.1905328166022</v>
      </c>
      <c r="W1072" s="0" t="n">
        <f aca="false">SUMPRODUCT('FD inverse'!$A$21:$BH$21,'FD mesh'!$B$84:$BI$84,$E1071:$BL1071)+'FD inverse'!$A$21*$C1072/Setup!$B$17+INDEX('FD inverse'!$A$21:$BH$21,1,'FD mesh'!$B$15+1)*Setup!$B$22</f>
        <v>20.6431682694897</v>
      </c>
      <c r="X1072" s="0" t="n">
        <f aca="false">SUMPRODUCT('FD inverse'!$A$22:$BH$22,'FD mesh'!$B$84:$BI$84,$E1071:$BL1071)+'FD inverse'!$A$22*$C1072/Setup!$B$17+INDEX('FD inverse'!$A$22:$BH$22,1,'FD mesh'!$B$15+1)*Setup!$B$22</f>
        <v>20.0992860958922</v>
      </c>
      <c r="Y1072" s="0" t="n">
        <f aca="false">SUMPRODUCT('FD inverse'!$A$23:$BH$23,'FD mesh'!$B$84:$BI$84,$E1071:$BL1071)+'FD inverse'!$A$23*$C1072/Setup!$B$17+INDEX('FD inverse'!$A$23:$BH$23,1,'FD mesh'!$B$15+1)*Setup!$B$22</f>
        <v>19.5585500209236</v>
      </c>
      <c r="Z1072" s="0" t="n">
        <f aca="false">SUMPRODUCT('FD inverse'!$A$24:$BH$24,'FD mesh'!$B$84:$BI$84,$E1071:$BL1071)+'FD inverse'!$A$24*$C1072/Setup!$B$17+INDEX('FD inverse'!$A$24:$BH$24,1,'FD mesh'!$B$15+1)*Setup!$B$22</f>
        <v>19.020623155693</v>
      </c>
      <c r="AA1072" s="0" t="n">
        <f aca="false">SUMPRODUCT('FD inverse'!$A$25:$BH$25,'FD mesh'!$B$84:$BI$84,$E1071:$BL1071)+'FD inverse'!$A$25*$C1072/Setup!$B$17+INDEX('FD inverse'!$A$25:$BH$25,1,'FD mesh'!$B$15+1)*Setup!$B$22</f>
        <v>18.4851684549852</v>
      </c>
      <c r="AB1072" s="0" t="n">
        <f aca="false">SUMPRODUCT('FD inverse'!$A$26:$BH$26,'FD mesh'!$B$84:$BI$84,$E1071:$BL1071)+'FD inverse'!$A$26*$C1072/Setup!$B$17+INDEX('FD inverse'!$A$26:$BH$26,1,'FD mesh'!$B$15+1)*Setup!$B$22</f>
        <v>17.9518490608942</v>
      </c>
      <c r="AC1072" s="0" t="n">
        <f aca="false">SUMPRODUCT('FD inverse'!$A$27:$BH$27,'FD mesh'!$B$84:$BI$84,$E1071:$BL1071)+'FD inverse'!$A$27*$C1072/Setup!$B$17+INDEX('FD inverse'!$A$27:$BH$27,1,'FD mesh'!$B$15+1)*Setup!$B$22</f>
        <v>17.4203285461539</v>
      </c>
      <c r="AD1072" s="0" t="n">
        <f aca="false">SUMPRODUCT('FD inverse'!$A$28:$BH$28,'FD mesh'!$B$84:$BI$84,$E1071:$BL1071)+'FD inverse'!$A$28*$C1072/Setup!$B$17+INDEX('FD inverse'!$A$28:$BH$28,1,'FD mesh'!$B$15+1)*Setup!$B$22</f>
        <v>16.8902710708855</v>
      </c>
      <c r="AE1072" s="0" t="n">
        <f aca="false">SUMPRODUCT('FD inverse'!$A$29:$BH$29,'FD mesh'!$B$84:$BI$84,$E1071:$BL1071)+'FD inverse'!$A$29*$C1072/Setup!$B$17+INDEX('FD inverse'!$A$29:$BH$29,1,'FD mesh'!$B$15+1)*Setup!$B$22</f>
        <v>16.3613414664527</v>
      </c>
      <c r="AF1072" s="0" t="n">
        <f aca="false">SUMPRODUCT('FD inverse'!$A$30:$BH$30,'FD mesh'!$B$84:$BI$84,$E1071:$BL1071)+'FD inverse'!$A$30*$C1072/Setup!$B$17+INDEX('FD inverse'!$A$30:$BH$30,1,'FD mesh'!$B$15+1)*Setup!$B$22</f>
        <v>15.8332052600754</v>
      </c>
      <c r="AG1072" s="0" t="n">
        <f aca="false">SUMPRODUCT('FD inverse'!$A$31:$BH$31,'FD mesh'!$B$84:$BI$84,$E1071:$BL1071)+'FD inverse'!$A$31*$C1072/Setup!$B$17+INDEX('FD inverse'!$A$31:$BH$31,1,'FD mesh'!$B$15+1)*Setup!$B$22</f>
        <v>15.3055286538182</v>
      </c>
      <c r="AH1072" s="0" t="n">
        <f aca="false">SUMPRODUCT('FD inverse'!$A$32:$BH$32,'FD mesh'!$B$84:$BI$84,$E1071:$BL1071)+'FD inverse'!$A$32*$C1072/Setup!$B$17+INDEX('FD inverse'!$A$32:$BH$32,1,'FD mesh'!$B$15+1)*Setup!$B$22</f>
        <v>15.2833991390156</v>
      </c>
      <c r="AI1072" s="0" t="n">
        <f aca="false">SUMPRODUCT('FD inverse'!$A$33:$BH$33,'FD mesh'!$B$84:$BI$84,$E1071:$BL1071)+'FD inverse'!$A$33*$C1072/Setup!$B$17+INDEX('FD inverse'!$A$33:$BH$33,1,'FD mesh'!$B$15+1)*Setup!$B$22</f>
        <v>15.2614637732664</v>
      </c>
      <c r="AJ1072" s="0" t="n">
        <f aca="false">SUMPRODUCT('FD inverse'!$A$34:$BH$34,'FD mesh'!$B$84:$BI$84,$E1071:$BL1071)+'FD inverse'!$A$34*$C1072/Setup!$B$17+INDEX('FD inverse'!$A$34:$BH$34,1,'FD mesh'!$B$15+1)*Setup!$B$22</f>
        <v>15.239700840434</v>
      </c>
      <c r="AK1072" s="0" t="n">
        <f aca="false">SUMPRODUCT('FD inverse'!$A$35:$BH$35,'FD mesh'!$B$84:$BI$84,$E1071:$BL1071)+'FD inverse'!$A$35*$C1072/Setup!$B$17+INDEX('FD inverse'!$A$35:$BH$35,1,'FD mesh'!$B$15+1)*Setup!$B$22</f>
        <v>15.2180901861036</v>
      </c>
      <c r="AL1072" s="0" t="n">
        <f aca="false">SUMPRODUCT('FD inverse'!$A$36:$BH$36,'FD mesh'!$B$84:$BI$84,$E1071:$BL1071)+'FD inverse'!$A$36*$C1072/Setup!$B$17+INDEX('FD inverse'!$A$36:$BH$36,1,'FD mesh'!$B$15+1)*Setup!$B$22</f>
        <v>15.1966131531155</v>
      </c>
      <c r="AM1072" s="0" t="n">
        <f aca="false">SUMPRODUCT('FD inverse'!$A$37:$BH$37,'FD mesh'!$B$84:$BI$84,$E1071:$BL1071)+'FD inverse'!$A$37*$C1072/Setup!$B$17+INDEX('FD inverse'!$A$37:$BH$37,1,'FD mesh'!$B$15+1)*Setup!$B$22</f>
        <v>15.1752524995121</v>
      </c>
      <c r="AN1072" s="0" t="n">
        <f aca="false">SUMPRODUCT('FD inverse'!$A$38:$BH$38,'FD mesh'!$B$84:$BI$84,$E1071:$BL1071)+'FD inverse'!$A$38*$C1072/Setup!$B$17+INDEX('FD inverse'!$A$38:$BH$38,1,'FD mesh'!$B$15+1)*Setup!$B$22</f>
        <v>15.1539923011063</v>
      </c>
      <c r="AO1072" s="0" t="n">
        <f aca="false">SUMPRODUCT('FD inverse'!$A$39:$BH$39,'FD mesh'!$B$84:$BI$84,$E1071:$BL1071)+'FD inverse'!$A$39*$C1072/Setup!$B$17+INDEX('FD inverse'!$A$39:$BH$39,1,'FD mesh'!$B$15+1)*Setup!$B$22</f>
        <v>15.1328178406971</v>
      </c>
      <c r="AP1072" s="0" t="n">
        <f aca="false">SUMPRODUCT('FD inverse'!$A$40:$BH$40,'FD mesh'!$B$84:$BI$84,$E1071:$BL1071)+'FD inverse'!$A$40*$C1072/Setup!$B$17+INDEX('FD inverse'!$A$40:$BH$40,1,'FD mesh'!$B$15+1)*Setup!$B$22</f>
        <v>15.1117154857961</v>
      </c>
      <c r="AQ1072" s="0" t="n">
        <f aca="false">SUMPRODUCT('FD inverse'!$A$41:$BH$41,'FD mesh'!$B$84:$BI$84,$E1071:$BL1071)+'FD inverse'!$A$41*$C1072/Setup!$B$17+INDEX('FD inverse'!$A$41:$BH$41,1,'FD mesh'!$B$15+1)*Setup!$B$22</f>
        <v>15.0906725565761</v>
      </c>
      <c r="AR1072" s="0" t="n">
        <f aca="false">SUMPRODUCT('FD inverse'!$A$42:$BH$42,'FD mesh'!$B$84:$BI$84,$E1071:$BL1071)+'FD inverse'!$A$42*$C1072/Setup!$B$17+INDEX('FD inverse'!$A$42:$BH$42,1,'FD mesh'!$B$15+1)*Setup!$B$22</f>
        <v>15.0696771856165</v>
      </c>
      <c r="AS1072" s="0" t="n">
        <f aca="false">SUMPRODUCT('FD inverse'!$A$43:$BH$43,'FD mesh'!$B$84:$BI$84,$E1071:$BL1071)+'FD inverse'!$A$43*$C1072/Setup!$B$17+INDEX('FD inverse'!$A$43:$BH$43,1,'FD mesh'!$B$15+1)*Setup!$B$22</f>
        <v>0</v>
      </c>
      <c r="AT1072" s="0" t="n">
        <f aca="false">SUMPRODUCT('FD inverse'!$A$44:$BH$44,'FD mesh'!$B$84:$BI$84,$E1071:$BL1071)+'FD inverse'!$A$44*$C1072/Setup!$B$17+INDEX('FD inverse'!$A$44:$BH$44,1,'FD mesh'!$B$15+1)*Setup!$B$22</f>
        <v>0</v>
      </c>
      <c r="AU1072" s="0" t="n">
        <f aca="false">SUMPRODUCT('FD inverse'!$A$45:$BH$45,'FD mesh'!$B$84:$BI$84,$E1071:$BL1071)+'FD inverse'!$A$45*$C1072/Setup!$B$17+INDEX('FD inverse'!$A$45:$BH$45,1,'FD mesh'!$B$15+1)*Setup!$B$22</f>
        <v>0</v>
      </c>
      <c r="AV1072" s="0" t="n">
        <f aca="false">SUMPRODUCT('FD inverse'!$A$46:$BH$46,'FD mesh'!$B$84:$BI$84,$E1071:$BL1071)+'FD inverse'!$A$46*$C1072/Setup!$B$17+INDEX('FD inverse'!$A$46:$BH$46,1,'FD mesh'!$B$15+1)*Setup!$B$22</f>
        <v>0</v>
      </c>
      <c r="AW1072" s="0" t="n">
        <f aca="false">SUMPRODUCT('FD inverse'!$A$47:$BH$47,'FD mesh'!$B$84:$BI$84,$E1071:$BL1071)+'FD inverse'!$A$47*$C1072/Setup!$B$17+INDEX('FD inverse'!$A$47:$BH$47,1,'FD mesh'!$B$15+1)*Setup!$B$22</f>
        <v>0</v>
      </c>
      <c r="AX1072" s="0" t="n">
        <f aca="false">SUMPRODUCT('FD inverse'!$A$48:$BH$48,'FD mesh'!$B$84:$BI$84,$E1071:$BL1071)+'FD inverse'!$A$48*$C1072/Setup!$B$17+INDEX('FD inverse'!$A$48:$BH$48,1,'FD mesh'!$B$15+1)*Setup!$B$22</f>
        <v>0</v>
      </c>
      <c r="AY1072" s="0" t="n">
        <f aca="false">SUMPRODUCT('FD inverse'!$A$49:$BH$49,'FD mesh'!$B$84:$BI$84,$E1071:$BL1071)+'FD inverse'!$A$49*$C1072/Setup!$B$17+INDEX('FD inverse'!$A$49:$BH$49,1,'FD mesh'!$B$15+1)*Setup!$B$22</f>
        <v>0</v>
      </c>
      <c r="AZ1072" s="0" t="n">
        <f aca="false">SUMPRODUCT('FD inverse'!$A$50:$BH$50,'FD mesh'!$B$84:$BI$84,$E1071:$BL1071)+'FD inverse'!$A$50*$C1072/Setup!$B$17+INDEX('FD inverse'!$A$50:$BH$50,1,'FD mesh'!$B$15+1)*Setup!$B$22</f>
        <v>0</v>
      </c>
      <c r="BA1072" s="0" t="n">
        <f aca="false">SUMPRODUCT('FD inverse'!$A$51:$BH$51,'FD mesh'!$B$84:$BI$84,$E1071:$BL1071)+'FD inverse'!$A$51*$C1072/Setup!$B$17+INDEX('FD inverse'!$A$51:$BH$51,1,'FD mesh'!$B$15+1)*Setup!$B$22</f>
        <v>0</v>
      </c>
      <c r="BB1072" s="0" t="n">
        <f aca="false">SUMPRODUCT('FD inverse'!$A$52:$BH$52,'FD mesh'!$B$84:$BI$84,$E1071:$BL1071)+'FD inverse'!$A$52*$C1072/Setup!$B$17+INDEX('FD inverse'!$A$52:$BH$52,1,'FD mesh'!$B$15+1)*Setup!$B$22</f>
        <v>0</v>
      </c>
      <c r="BC1072" s="0" t="n">
        <f aca="false">SUMPRODUCT('FD inverse'!$A$53:$BH$53,'FD mesh'!$B$84:$BI$84,$E1071:$BL1071)+'FD inverse'!$A$53*$C1072/Setup!$B$17+INDEX('FD inverse'!$A$53:$BH$53,1,'FD mesh'!$B$15+1)*Setup!$B$22</f>
        <v>0</v>
      </c>
      <c r="BD1072" s="0" t="n">
        <f aca="false">SUMPRODUCT('FD inverse'!$A$54:$BH$54,'FD mesh'!$B$84:$BI$84,$E1071:$BL1071)+'FD inverse'!$A$54*$C1072/Setup!$B$17+INDEX('FD inverse'!$A$54:$BH$54,1,'FD mesh'!$B$15+1)*Setup!$B$22</f>
        <v>0</v>
      </c>
      <c r="BE1072" s="0" t="n">
        <f aca="false">SUMPRODUCT('FD inverse'!$A$55:$BH$55,'FD mesh'!$B$84:$BI$84,$E1071:$BL1071)+'FD inverse'!$A$55*$C1072/Setup!$B$17+INDEX('FD inverse'!$A$55:$BH$55,1,'FD mesh'!$B$15+1)*Setup!$B$22</f>
        <v>0</v>
      </c>
      <c r="BF1072" s="0" t="n">
        <f aca="false">SUMPRODUCT('FD inverse'!$A$56:$BH$56,'FD mesh'!$B$84:$BI$84,$E1071:$BL1071)+'FD inverse'!$A$56*$C1072/Setup!$B$17+INDEX('FD inverse'!$A$56:$BH$56,1,'FD mesh'!$B$15+1)*Setup!$B$22</f>
        <v>0</v>
      </c>
      <c r="BG1072" s="0" t="n">
        <f aca="false">SUMPRODUCT('FD inverse'!$A$57:$BH$57,'FD mesh'!$B$84:$BI$84,$E1071:$BL1071)+'FD inverse'!$A$57*$C1072/Setup!$B$17+INDEX('FD inverse'!$A$57:$BH$57,1,'FD mesh'!$B$15+1)*Setup!$B$22</f>
        <v>0</v>
      </c>
      <c r="BH1072" s="0" t="n">
        <f aca="false">SUMPRODUCT('FD inverse'!$A$58:$BH$58,'FD mesh'!$B$84:$BI$84,$E1071:$BL1071)+'FD inverse'!$A$58*$C1072/Setup!$B$17+INDEX('FD inverse'!$A$58:$BH$58,1,'FD mesh'!$B$15+1)*Setup!$B$22</f>
        <v>0</v>
      </c>
      <c r="BI1072" s="0" t="n">
        <f aca="false">SUMPRODUCT('FD inverse'!$A$59:$BH$59,'FD mesh'!$B$84:$BI$84,$E1071:$BL1071)+'FD inverse'!$A$59*$C1072/Setup!$B$17+INDEX('FD inverse'!$A$59:$BH$59,1,'FD mesh'!$B$15+1)*Setup!$B$22</f>
        <v>0</v>
      </c>
      <c r="BJ1072" s="0" t="n">
        <f aca="false">SUMPRODUCT('FD inverse'!$A$60:$BH$60,'FD mesh'!$B$84:$BI$84,$E1071:$BL1071)+'FD inverse'!$A$60*$C1072/Setup!$B$17+INDEX('FD inverse'!$A$60:$BH$60,1,'FD mesh'!$B$15+1)*Setup!$B$22</f>
        <v>0</v>
      </c>
      <c r="BK1072" s="0" t="n">
        <f aca="false">SUMPRODUCT('FD inverse'!$A$61:$BH$61,'FD mesh'!$B$84:$BI$84,$E1071:$BL1071)+'FD inverse'!$A$61*$C1072/Setup!$B$17+INDEX('FD inverse'!$A$61:$BH$61,1,'FD mesh'!$B$15+1)*Setup!$B$22</f>
        <v>0</v>
      </c>
      <c r="BL1072" s="0" t="n">
        <f aca="false">SUMPRODUCT('FD inverse'!$A$62:$BH$62,'FD mesh'!$B$84:$BI$84,$E1071:$BL1071)+'FD inverse'!$A$62*$C1072/Setup!$B$17+INDEX('FD inverse'!$A$62:$BH$62,1,'FD mesh'!$B$15+1)*Setup!$B$22</f>
        <v>0</v>
      </c>
    </row>
    <row r="1073" customFormat="false" ht="15" hidden="false" customHeight="false" outlineLevel="0" collapsed="false">
      <c r="A1073" s="0" t="n">
        <v>1068</v>
      </c>
      <c r="B1073" s="0" t="n">
        <f aca="false">A1073*Setup!$B$11/3600</f>
        <v>89</v>
      </c>
      <c r="C1073" s="0" t="n">
        <f aca="false">Setup!$B$7+Setup!$B$8*COS(2*PI()*(B1073-Setup!$B$9)/24)</f>
        <v>27.8637033051563</v>
      </c>
      <c r="D1073" s="0" t="n">
        <f aca="false">(C1073-E1073)/Setup!$B$17</f>
        <v>12.938589094548</v>
      </c>
      <c r="E1073" s="0" t="n">
        <f aca="false">SUMPRODUCT('FD inverse'!$A$3:$BH$3,'FD mesh'!$B$84:$BI$84,$E1072:$BL1072)+'FD inverse'!$A$3*$C1073/Setup!$B$17+INDEX('FD inverse'!$A$3:$BH$3,1,'FD mesh'!$B$15+1)*Setup!$B$22</f>
        <v>26.181686722865</v>
      </c>
      <c r="F1073" s="0" t="n">
        <f aca="false">SUMPRODUCT('FD inverse'!$A$4:$BH$4,'FD mesh'!$B$84:$BI$84,$E1072:$BL1072)+'FD inverse'!$A$4*$C1073/Setup!$B$17+INDEX('FD inverse'!$A$4:$BH$4,1,'FD mesh'!$B$15+1)*Setup!$B$22</f>
        <v>25.7957605262451</v>
      </c>
      <c r="G1073" s="0" t="n">
        <f aca="false">SUMPRODUCT('FD inverse'!$A$5:$BH$5,'FD mesh'!$B$84:$BI$84,$E1072:$BL1072)+'FD inverse'!$A$5*$C1073/Setup!$B$17+INDEX('FD inverse'!$A$5:$BH$5,1,'FD mesh'!$B$15+1)*Setup!$B$22</f>
        <v>25.4097902747018</v>
      </c>
      <c r="H1073" s="0" t="n">
        <f aca="false">SUMPRODUCT('FD inverse'!$A$6:$BH$6,'FD mesh'!$B$84:$BI$84,$E1072:$BL1072)+'FD inverse'!$A$6*$C1073/Setup!$B$17+INDEX('FD inverse'!$A$6:$BH$6,1,'FD mesh'!$B$15+1)*Setup!$B$22</f>
        <v>24.1153163279385</v>
      </c>
      <c r="I1073" s="0" t="n">
        <f aca="false">SUMPRODUCT('FD inverse'!$A$7:$BH$7,'FD mesh'!$B$84:$BI$84,$E1072:$BL1072)+'FD inverse'!$A$7*$C1073/Setup!$B$17+INDEX('FD inverse'!$A$7:$BH$7,1,'FD mesh'!$B$15+1)*Setup!$B$22</f>
        <v>24.0048873471179</v>
      </c>
      <c r="J1073" s="0" t="n">
        <f aca="false">SUMPRODUCT('FD inverse'!$A$8:$BH$8,'FD mesh'!$B$84:$BI$84,$E1072:$BL1072)+'FD inverse'!$A$8*$C1073/Setup!$B$17+INDEX('FD inverse'!$A$8:$BH$8,1,'FD mesh'!$B$15+1)*Setup!$B$22</f>
        <v>23.9032136205745</v>
      </c>
      <c r="K1073" s="0" t="n">
        <f aca="false">SUMPRODUCT('FD inverse'!$A$9:$BH$9,'FD mesh'!$B$84:$BI$84,$E1072:$BL1072)+'FD inverse'!$A$9*$C1073/Setup!$B$17+INDEX('FD inverse'!$A$9:$BH$9,1,'FD mesh'!$B$15+1)*Setup!$B$22</f>
        <v>23.8107000781506</v>
      </c>
      <c r="L1073" s="0" t="n">
        <f aca="false">SUMPRODUCT('FD inverse'!$A$10:$BH$10,'FD mesh'!$B$84:$BI$84,$E1072:$BL1072)+'FD inverse'!$A$10*$C1073/Setup!$B$17+INDEX('FD inverse'!$A$10:$BH$10,1,'FD mesh'!$B$15+1)*Setup!$B$22</f>
        <v>23.7276678376889</v>
      </c>
      <c r="M1073" s="0" t="n">
        <f aca="false">SUMPRODUCT('FD inverse'!$A$11:$BH$11,'FD mesh'!$B$84:$BI$84,$E1072:$BL1072)+'FD inverse'!$A$11*$C1073/Setup!$B$17+INDEX('FD inverse'!$A$11:$BH$11,1,'FD mesh'!$B$15+1)*Setup!$B$22</f>
        <v>23.6543667275753</v>
      </c>
      <c r="N1073" s="0" t="n">
        <f aca="false">SUMPRODUCT('FD inverse'!$A$12:$BH$12,'FD mesh'!$B$84:$BI$84,$E1072:$BL1072)+'FD inverse'!$A$12*$C1073/Setup!$B$17+INDEX('FD inverse'!$A$12:$BH$12,1,'FD mesh'!$B$15+1)*Setup!$B$22</f>
        <v>23.5909862416072</v>
      </c>
      <c r="O1073" s="0" t="n">
        <f aca="false">SUMPRODUCT('FD inverse'!$A$13:$BH$13,'FD mesh'!$B$84:$BI$84,$E1072:$BL1072)+'FD inverse'!$A$13*$C1073/Setup!$B$17+INDEX('FD inverse'!$A$13:$BH$13,1,'FD mesh'!$B$15+1)*Setup!$B$22</f>
        <v>23.5376648882929</v>
      </c>
      <c r="P1073" s="0" t="n">
        <f aca="false">SUMPRODUCT('FD inverse'!$A$14:$BH$14,'FD mesh'!$B$84:$BI$84,$E1072:$BL1072)+'FD inverse'!$A$14*$C1073/Setup!$B$17+INDEX('FD inverse'!$A$14:$BH$14,1,'FD mesh'!$B$15+1)*Setup!$B$22</f>
        <v>23.4944979061633</v>
      </c>
      <c r="Q1073" s="0" t="n">
        <f aca="false">SUMPRODUCT('FD inverse'!$A$15:$BH$15,'FD mesh'!$B$84:$BI$84,$E1072:$BL1072)+'FD inverse'!$A$15*$C1073/Setup!$B$17+INDEX('FD inverse'!$A$15:$BH$15,1,'FD mesh'!$B$15+1)*Setup!$B$22</f>
        <v>23.4615433245934</v>
      </c>
      <c r="R1073" s="0" t="n">
        <f aca="false">SUMPRODUCT('FD inverse'!$A$16:$BH$16,'FD mesh'!$B$84:$BI$84,$E1072:$BL1072)+'FD inverse'!$A$16*$C1073/Setup!$B$17+INDEX('FD inverse'!$A$16:$BH$16,1,'FD mesh'!$B$15+1)*Setup!$B$22</f>
        <v>23.4388263562681</v>
      </c>
      <c r="S1073" s="0" t="n">
        <f aca="false">SUMPRODUCT('FD inverse'!$A$17:$BH$17,'FD mesh'!$B$84:$BI$84,$E1072:$BL1072)+'FD inverse'!$A$17*$C1073/Setup!$B$17+INDEX('FD inverse'!$A$17:$BH$17,1,'FD mesh'!$B$15+1)*Setup!$B$22</f>
        <v>22.8731303417409</v>
      </c>
      <c r="T1073" s="0" t="n">
        <f aca="false">SUMPRODUCT('FD inverse'!$A$18:$BH$18,'FD mesh'!$B$84:$BI$84,$E1072:$BL1072)+'FD inverse'!$A$18*$C1073/Setup!$B$17+INDEX('FD inverse'!$A$18:$BH$18,1,'FD mesh'!$B$15+1)*Setup!$B$22</f>
        <v>22.3122221803157</v>
      </c>
      <c r="U1073" s="0" t="n">
        <f aca="false">SUMPRODUCT('FD inverse'!$A$19:$BH$19,'FD mesh'!$B$84:$BI$84,$E1072:$BL1072)+'FD inverse'!$A$19*$C1073/Setup!$B$17+INDEX('FD inverse'!$A$19:$BH$19,1,'FD mesh'!$B$15+1)*Setup!$B$22</f>
        <v>21.7557797380649</v>
      </c>
      <c r="V1073" s="0" t="n">
        <f aca="false">SUMPRODUCT('FD inverse'!$A$20:$BH$20,'FD mesh'!$B$84:$BI$84,$E1072:$BL1072)+'FD inverse'!$A$20*$C1073/Setup!$B$17+INDEX('FD inverse'!$A$20:$BH$20,1,'FD mesh'!$B$15+1)*Setup!$B$22</f>
        <v>21.2034764024435</v>
      </c>
      <c r="W1073" s="0" t="n">
        <f aca="false">SUMPRODUCT('FD inverse'!$A$21:$BH$21,'FD mesh'!$B$84:$BI$84,$E1072:$BL1072)+'FD inverse'!$A$21*$C1073/Setup!$B$17+INDEX('FD inverse'!$A$21:$BH$21,1,'FD mesh'!$B$15+1)*Setup!$B$22</f>
        <v>20.6549821792268</v>
      </c>
      <c r="X1073" s="0" t="n">
        <f aca="false">SUMPRODUCT('FD inverse'!$A$22:$BH$22,'FD mesh'!$B$84:$BI$84,$E1072:$BL1072)+'FD inverse'!$A$22*$C1073/Setup!$B$17+INDEX('FD inverse'!$A$22:$BH$22,1,'FD mesh'!$B$15+1)*Setup!$B$22</f>
        <v>20.1099646208756</v>
      </c>
      <c r="Y1073" s="0" t="n">
        <f aca="false">SUMPRODUCT('FD inverse'!$A$23:$BH$23,'FD mesh'!$B$84:$BI$84,$E1072:$BL1072)+'FD inverse'!$A$23*$C1073/Setup!$B$17+INDEX('FD inverse'!$A$23:$BH$23,1,'FD mesh'!$B$15+1)*Setup!$B$22</f>
        <v>19.5680895998766</v>
      </c>
      <c r="Z1073" s="0" t="n">
        <f aca="false">SUMPRODUCT('FD inverse'!$A$24:$BH$24,'FD mesh'!$B$84:$BI$84,$E1072:$BL1072)+'FD inverse'!$A$24*$C1073/Setup!$B$17+INDEX('FD inverse'!$A$24:$BH$24,1,'FD mesh'!$B$15+1)*Setup!$B$22</f>
        <v>19.0290219406839</v>
      </c>
      <c r="AA1073" s="0" t="n">
        <f aca="false">SUMPRODUCT('FD inverse'!$A$25:$BH$25,'FD mesh'!$B$84:$BI$84,$E1072:$BL1072)+'FD inverse'!$A$25*$C1073/Setup!$B$17+INDEX('FD inverse'!$A$25:$BH$25,1,'FD mesh'!$B$15+1)*Setup!$B$22</f>
        <v>18.4924259239313</v>
      </c>
      <c r="AB1073" s="0" t="n">
        <f aca="false">SUMPRODUCT('FD inverse'!$A$26:$BH$26,'FD mesh'!$B$84:$BI$84,$E1072:$BL1072)+'FD inverse'!$A$26*$C1073/Setup!$B$17+INDEX('FD inverse'!$A$26:$BH$26,1,'FD mesh'!$B$15+1)*Setup!$B$22</f>
        <v>17.9579656766115</v>
      </c>
      <c r="AC1073" s="0" t="n">
        <f aca="false">SUMPRODUCT('FD inverse'!$A$27:$BH$27,'FD mesh'!$B$84:$BI$84,$E1072:$BL1072)+'FD inverse'!$A$27*$C1073/Setup!$B$17+INDEX('FD inverse'!$A$27:$BH$27,1,'FD mesh'!$B$15+1)*Setup!$B$22</f>
        <v>17.425305461917</v>
      </c>
      <c r="AD1073" s="0" t="n">
        <f aca="false">SUMPRODUCT('FD inverse'!$A$28:$BH$28,'FD mesh'!$B$84:$BI$84,$E1072:$BL1072)+'FD inverse'!$A$28*$C1073/Setup!$B$17+INDEX('FD inverse'!$A$28:$BH$28,1,'FD mesh'!$B$15+1)*Setup!$B$22</f>
        <v>16.8941098824328</v>
      </c>
      <c r="AE1073" s="0" t="n">
        <f aca="false">SUMPRODUCT('FD inverse'!$A$29:$BH$29,'FD mesh'!$B$84:$BI$84,$E1072:$BL1072)+'FD inverse'!$A$29*$C1073/Setup!$B$17+INDEX('FD inverse'!$A$29:$BH$29,1,'FD mesh'!$B$15+1)*Setup!$B$22</f>
        <v>16.3640440103469</v>
      </c>
      <c r="AF1073" s="0" t="n">
        <f aca="false">SUMPRODUCT('FD inverse'!$A$30:$BH$30,'FD mesh'!$B$84:$BI$84,$E1072:$BL1072)+'FD inverse'!$A$30*$C1073/Setup!$B$17+INDEX('FD inverse'!$A$30:$BH$30,1,'FD mesh'!$B$15+1)*Setup!$B$22</f>
        <v>15.8347734583212</v>
      </c>
      <c r="AG1073" s="0" t="n">
        <f aca="false">SUMPRODUCT('FD inverse'!$A$31:$BH$31,'FD mesh'!$B$84:$BI$84,$E1072:$BL1072)+'FD inverse'!$A$31*$C1073/Setup!$B$17+INDEX('FD inverse'!$A$31:$BH$31,1,'FD mesh'!$B$15+1)*Setup!$B$22</f>
        <v>15.3059644046364</v>
      </c>
      <c r="AH1073" s="0" t="n">
        <f aca="false">SUMPRODUCT('FD inverse'!$A$32:$BH$32,'FD mesh'!$B$84:$BI$84,$E1072:$BL1072)+'FD inverse'!$A$32*$C1073/Setup!$B$17+INDEX('FD inverse'!$A$32:$BH$32,1,'FD mesh'!$B$15+1)*Setup!$B$22</f>
        <v>15.2837887546007</v>
      </c>
      <c r="AI1073" s="0" t="n">
        <f aca="false">SUMPRODUCT('FD inverse'!$A$33:$BH$33,'FD mesh'!$B$84:$BI$84,$E1072:$BL1072)+'FD inverse'!$A$33*$C1073/Setup!$B$17+INDEX('FD inverse'!$A$33:$BH$33,1,'FD mesh'!$B$15+1)*Setup!$B$22</f>
        <v>15.2618103369482</v>
      </c>
      <c r="AJ1073" s="0" t="n">
        <f aca="false">SUMPRODUCT('FD inverse'!$A$34:$BH$34,'FD mesh'!$B$84:$BI$84,$E1072:$BL1072)+'FD inverse'!$A$34*$C1073/Setup!$B$17+INDEX('FD inverse'!$A$34:$BH$34,1,'FD mesh'!$B$15+1)*Setup!$B$22</f>
        <v>15.2400073578139</v>
      </c>
      <c r="AK1073" s="0" t="n">
        <f aca="false">SUMPRODUCT('FD inverse'!$A$35:$BH$35,'FD mesh'!$B$84:$BI$84,$E1072:$BL1072)+'FD inverse'!$A$35*$C1073/Setup!$B$17+INDEX('FD inverse'!$A$35:$BH$35,1,'FD mesh'!$B$15+1)*Setup!$B$22</f>
        <v>15.2183595448374</v>
      </c>
      <c r="AL1073" s="0" t="n">
        <f aca="false">SUMPRODUCT('FD inverse'!$A$36:$BH$36,'FD mesh'!$B$84:$BI$84,$E1072:$BL1072)+'FD inverse'!$A$36*$C1073/Setup!$B$17+INDEX('FD inverse'!$A$36:$BH$36,1,'FD mesh'!$B$15+1)*Setup!$B$22</f>
        <v>15.1968480874561</v>
      </c>
      <c r="AM1073" s="0" t="n">
        <f aca="false">SUMPRODUCT('FD inverse'!$A$37:$BH$37,'FD mesh'!$B$84:$BI$84,$E1072:$BL1072)+'FD inverse'!$A$37*$C1073/Setup!$B$17+INDEX('FD inverse'!$A$37:$BH$37,1,'FD mesh'!$B$15+1)*Setup!$B$22</f>
        <v>15.1754555592494</v>
      </c>
      <c r="AN1073" s="0" t="n">
        <f aca="false">SUMPRODUCT('FD inverse'!$A$38:$BH$38,'FD mesh'!$B$84:$BI$84,$E1072:$BL1072)+'FD inverse'!$A$38*$C1073/Setup!$B$17+INDEX('FD inverse'!$A$38:$BH$38,1,'FD mesh'!$B$15+1)*Setup!$B$22</f>
        <v>15.1541658245588</v>
      </c>
      <c r="AO1073" s="0" t="n">
        <f aca="false">SUMPRODUCT('FD inverse'!$A$39:$BH$39,'FD mesh'!$B$84:$BI$84,$E1072:$BL1072)+'FD inverse'!$A$39*$C1073/Setup!$B$17+INDEX('FD inverse'!$A$39:$BH$39,1,'FD mesh'!$B$15+1)*Setup!$B$22</f>
        <v>15.1329639314366</v>
      </c>
      <c r="AP1073" s="0" t="n">
        <f aca="false">SUMPRODUCT('FD inverse'!$A$40:$BH$40,'FD mesh'!$B$84:$BI$84,$E1072:$BL1072)+'FD inverse'!$A$40*$C1073/Setup!$B$17+INDEX('FD inverse'!$A$40:$BH$40,1,'FD mesh'!$B$15+1)*Setup!$B$22</f>
        <v>15.1118359928118</v>
      </c>
      <c r="AQ1073" s="0" t="n">
        <f aca="false">SUMPRODUCT('FD inverse'!$A$41:$BH$41,'FD mesh'!$B$84:$BI$84,$E1072:$BL1072)+'FD inverse'!$A$41*$C1073/Setup!$B$17+INDEX('FD inverse'!$A$41:$BH$41,1,'FD mesh'!$B$15+1)*Setup!$B$22</f>
        <v>15.090769057614</v>
      </c>
      <c r="AR1073" s="0" t="n">
        <f aca="false">SUMPRODUCT('FD inverse'!$A$42:$BH$42,'FD mesh'!$B$84:$BI$84,$E1072:$BL1072)+'FD inverse'!$A$42*$C1073/Setup!$B$17+INDEX('FD inverse'!$A$42:$BH$42,1,'FD mesh'!$B$15+1)*Setup!$B$22</f>
        <v>15.0697509734644</v>
      </c>
      <c r="AS1073" s="0" t="n">
        <f aca="false">SUMPRODUCT('FD inverse'!$A$43:$BH$43,'FD mesh'!$B$84:$BI$84,$E1072:$BL1072)+'FD inverse'!$A$43*$C1073/Setup!$B$17+INDEX('FD inverse'!$A$43:$BH$43,1,'FD mesh'!$B$15+1)*Setup!$B$22</f>
        <v>0</v>
      </c>
      <c r="AT1073" s="0" t="n">
        <f aca="false">SUMPRODUCT('FD inverse'!$A$44:$BH$44,'FD mesh'!$B$84:$BI$84,$E1072:$BL1072)+'FD inverse'!$A$44*$C1073/Setup!$B$17+INDEX('FD inverse'!$A$44:$BH$44,1,'FD mesh'!$B$15+1)*Setup!$B$22</f>
        <v>0</v>
      </c>
      <c r="AU1073" s="0" t="n">
        <f aca="false">SUMPRODUCT('FD inverse'!$A$45:$BH$45,'FD mesh'!$B$84:$BI$84,$E1072:$BL1072)+'FD inverse'!$A$45*$C1073/Setup!$B$17+INDEX('FD inverse'!$A$45:$BH$45,1,'FD mesh'!$B$15+1)*Setup!$B$22</f>
        <v>0</v>
      </c>
      <c r="AV1073" s="0" t="n">
        <f aca="false">SUMPRODUCT('FD inverse'!$A$46:$BH$46,'FD mesh'!$B$84:$BI$84,$E1072:$BL1072)+'FD inverse'!$A$46*$C1073/Setup!$B$17+INDEX('FD inverse'!$A$46:$BH$46,1,'FD mesh'!$B$15+1)*Setup!$B$22</f>
        <v>0</v>
      </c>
      <c r="AW1073" s="0" t="n">
        <f aca="false">SUMPRODUCT('FD inverse'!$A$47:$BH$47,'FD mesh'!$B$84:$BI$84,$E1072:$BL1072)+'FD inverse'!$A$47*$C1073/Setup!$B$17+INDEX('FD inverse'!$A$47:$BH$47,1,'FD mesh'!$B$15+1)*Setup!$B$22</f>
        <v>0</v>
      </c>
      <c r="AX1073" s="0" t="n">
        <f aca="false">SUMPRODUCT('FD inverse'!$A$48:$BH$48,'FD mesh'!$B$84:$BI$84,$E1072:$BL1072)+'FD inverse'!$A$48*$C1073/Setup!$B$17+INDEX('FD inverse'!$A$48:$BH$48,1,'FD mesh'!$B$15+1)*Setup!$B$22</f>
        <v>0</v>
      </c>
      <c r="AY1073" s="0" t="n">
        <f aca="false">SUMPRODUCT('FD inverse'!$A$49:$BH$49,'FD mesh'!$B$84:$BI$84,$E1072:$BL1072)+'FD inverse'!$A$49*$C1073/Setup!$B$17+INDEX('FD inverse'!$A$49:$BH$49,1,'FD mesh'!$B$15+1)*Setup!$B$22</f>
        <v>0</v>
      </c>
      <c r="AZ1073" s="0" t="n">
        <f aca="false">SUMPRODUCT('FD inverse'!$A$50:$BH$50,'FD mesh'!$B$84:$BI$84,$E1072:$BL1072)+'FD inverse'!$A$50*$C1073/Setup!$B$17+INDEX('FD inverse'!$A$50:$BH$50,1,'FD mesh'!$B$15+1)*Setup!$B$22</f>
        <v>0</v>
      </c>
      <c r="BA1073" s="0" t="n">
        <f aca="false">SUMPRODUCT('FD inverse'!$A$51:$BH$51,'FD mesh'!$B$84:$BI$84,$E1072:$BL1072)+'FD inverse'!$A$51*$C1073/Setup!$B$17+INDEX('FD inverse'!$A$51:$BH$51,1,'FD mesh'!$B$15+1)*Setup!$B$22</f>
        <v>0</v>
      </c>
      <c r="BB1073" s="0" t="n">
        <f aca="false">SUMPRODUCT('FD inverse'!$A$52:$BH$52,'FD mesh'!$B$84:$BI$84,$E1072:$BL1072)+'FD inverse'!$A$52*$C1073/Setup!$B$17+INDEX('FD inverse'!$A$52:$BH$52,1,'FD mesh'!$B$15+1)*Setup!$B$22</f>
        <v>0</v>
      </c>
      <c r="BC1073" s="0" t="n">
        <f aca="false">SUMPRODUCT('FD inverse'!$A$53:$BH$53,'FD mesh'!$B$84:$BI$84,$E1072:$BL1072)+'FD inverse'!$A$53*$C1073/Setup!$B$17+INDEX('FD inverse'!$A$53:$BH$53,1,'FD mesh'!$B$15+1)*Setup!$B$22</f>
        <v>0</v>
      </c>
      <c r="BD1073" s="0" t="n">
        <f aca="false">SUMPRODUCT('FD inverse'!$A$54:$BH$54,'FD mesh'!$B$84:$BI$84,$E1072:$BL1072)+'FD inverse'!$A$54*$C1073/Setup!$B$17+INDEX('FD inverse'!$A$54:$BH$54,1,'FD mesh'!$B$15+1)*Setup!$B$22</f>
        <v>0</v>
      </c>
      <c r="BE1073" s="0" t="n">
        <f aca="false">SUMPRODUCT('FD inverse'!$A$55:$BH$55,'FD mesh'!$B$84:$BI$84,$E1072:$BL1072)+'FD inverse'!$A$55*$C1073/Setup!$B$17+INDEX('FD inverse'!$A$55:$BH$55,1,'FD mesh'!$B$15+1)*Setup!$B$22</f>
        <v>0</v>
      </c>
      <c r="BF1073" s="0" t="n">
        <f aca="false">SUMPRODUCT('FD inverse'!$A$56:$BH$56,'FD mesh'!$B$84:$BI$84,$E1072:$BL1072)+'FD inverse'!$A$56*$C1073/Setup!$B$17+INDEX('FD inverse'!$A$56:$BH$56,1,'FD mesh'!$B$15+1)*Setup!$B$22</f>
        <v>0</v>
      </c>
      <c r="BG1073" s="0" t="n">
        <f aca="false">SUMPRODUCT('FD inverse'!$A$57:$BH$57,'FD mesh'!$B$84:$BI$84,$E1072:$BL1072)+'FD inverse'!$A$57*$C1073/Setup!$B$17+INDEX('FD inverse'!$A$57:$BH$57,1,'FD mesh'!$B$15+1)*Setup!$B$22</f>
        <v>0</v>
      </c>
      <c r="BH1073" s="0" t="n">
        <f aca="false">SUMPRODUCT('FD inverse'!$A$58:$BH$58,'FD mesh'!$B$84:$BI$84,$E1072:$BL1072)+'FD inverse'!$A$58*$C1073/Setup!$B$17+INDEX('FD inverse'!$A$58:$BH$58,1,'FD mesh'!$B$15+1)*Setup!$B$22</f>
        <v>0</v>
      </c>
      <c r="BI1073" s="0" t="n">
        <f aca="false">SUMPRODUCT('FD inverse'!$A$59:$BH$59,'FD mesh'!$B$84:$BI$84,$E1072:$BL1072)+'FD inverse'!$A$59*$C1073/Setup!$B$17+INDEX('FD inverse'!$A$59:$BH$59,1,'FD mesh'!$B$15+1)*Setup!$B$22</f>
        <v>0</v>
      </c>
      <c r="BJ1073" s="0" t="n">
        <f aca="false">SUMPRODUCT('FD inverse'!$A$60:$BH$60,'FD mesh'!$B$84:$BI$84,$E1072:$BL1072)+'FD inverse'!$A$60*$C1073/Setup!$B$17+INDEX('FD inverse'!$A$60:$BH$60,1,'FD mesh'!$B$15+1)*Setup!$B$22</f>
        <v>0</v>
      </c>
      <c r="BK1073" s="0" t="n">
        <f aca="false">SUMPRODUCT('FD inverse'!$A$61:$BH$61,'FD mesh'!$B$84:$BI$84,$E1072:$BL1072)+'FD inverse'!$A$61*$C1073/Setup!$B$17+INDEX('FD inverse'!$A$61:$BH$61,1,'FD mesh'!$B$15+1)*Setup!$B$22</f>
        <v>0</v>
      </c>
      <c r="BL1073" s="0" t="n">
        <f aca="false">SUMPRODUCT('FD inverse'!$A$62:$BH$62,'FD mesh'!$B$84:$BI$84,$E1072:$BL1072)+'FD inverse'!$A$62*$C1073/Setup!$B$17+INDEX('FD inverse'!$A$62:$BH$62,1,'FD mesh'!$B$15+1)*Setup!$B$22</f>
        <v>0</v>
      </c>
    </row>
    <row r="1074" customFormat="false" ht="15" hidden="false" customHeight="false" outlineLevel="0" collapsed="false">
      <c r="A1074" s="0" t="n">
        <v>1069</v>
      </c>
      <c r="B1074" s="0" t="n">
        <f aca="false">A1074*Setup!$B$11/3600</f>
        <v>89.0833333333333</v>
      </c>
      <c r="C1074" s="0" t="n">
        <f aca="false">Setup!$B$7+Setup!$B$8*COS(2*PI()*(B1074-Setup!$B$9)/24)</f>
        <v>27.8401994175437</v>
      </c>
      <c r="D1074" s="0" t="n">
        <f aca="false">(C1074-E1074)/Setup!$B$17</f>
        <v>12.7968347451789</v>
      </c>
      <c r="E1074" s="0" t="n">
        <f aca="false">SUMPRODUCT('FD inverse'!$A$3:$BH$3,'FD mesh'!$B$84:$BI$84,$E1073:$BL1073)+'FD inverse'!$A$3*$C1074/Setup!$B$17+INDEX('FD inverse'!$A$3:$BH$3,1,'FD mesh'!$B$15+1)*Setup!$B$22</f>
        <v>26.1766109006705</v>
      </c>
      <c r="F1074" s="0" t="n">
        <f aca="false">SUMPRODUCT('FD inverse'!$A$4:$BH$4,'FD mesh'!$B$84:$BI$84,$E1073:$BL1073)+'FD inverse'!$A$4*$C1074/Setup!$B$17+INDEX('FD inverse'!$A$4:$BH$4,1,'FD mesh'!$B$15+1)*Setup!$B$22</f>
        <v>25.7946511998169</v>
      </c>
      <c r="G1074" s="0" t="n">
        <f aca="false">SUMPRODUCT('FD inverse'!$A$5:$BH$5,'FD mesh'!$B$84:$BI$84,$E1073:$BL1073)+'FD inverse'!$A$5*$C1074/Setup!$B$17+INDEX('FD inverse'!$A$5:$BH$5,1,'FD mesh'!$B$15+1)*Setup!$B$22</f>
        <v>25.4122100204788</v>
      </c>
      <c r="H1074" s="0" t="n">
        <f aca="false">SUMPRODUCT('FD inverse'!$A$6:$BH$6,'FD mesh'!$B$84:$BI$84,$E1073:$BL1073)+'FD inverse'!$A$6*$C1074/Setup!$B$17+INDEX('FD inverse'!$A$6:$BH$6,1,'FD mesh'!$B$15+1)*Setup!$B$22</f>
        <v>24.1289720558652</v>
      </c>
      <c r="I1074" s="0" t="n">
        <f aca="false">SUMPRODUCT('FD inverse'!$A$7:$BH$7,'FD mesh'!$B$84:$BI$84,$E1073:$BL1073)+'FD inverse'!$A$7*$C1074/Setup!$B$17+INDEX('FD inverse'!$A$7:$BH$7,1,'FD mesh'!$B$15+1)*Setup!$B$22</f>
        <v>24.0194394123675</v>
      </c>
      <c r="J1074" s="0" t="n">
        <f aca="false">SUMPRODUCT('FD inverse'!$A$8:$BH$8,'FD mesh'!$B$84:$BI$84,$E1073:$BL1073)+'FD inverse'!$A$8*$C1074/Setup!$B$17+INDEX('FD inverse'!$A$8:$BH$8,1,'FD mesh'!$B$15+1)*Setup!$B$22</f>
        <v>23.9184920581025</v>
      </c>
      <c r="K1074" s="0" t="n">
        <f aca="false">SUMPRODUCT('FD inverse'!$A$9:$BH$9,'FD mesh'!$B$84:$BI$84,$E1073:$BL1073)+'FD inverse'!$A$9*$C1074/Setup!$B$17+INDEX('FD inverse'!$A$9:$BH$9,1,'FD mesh'!$B$15+1)*Setup!$B$22</f>
        <v>23.8265585312877</v>
      </c>
      <c r="L1074" s="0" t="n">
        <f aca="false">SUMPRODUCT('FD inverse'!$A$10:$BH$10,'FD mesh'!$B$84:$BI$84,$E1073:$BL1073)+'FD inverse'!$A$10*$C1074/Setup!$B$17+INDEX('FD inverse'!$A$10:$BH$10,1,'FD mesh'!$B$15+1)*Setup!$B$22</f>
        <v>23.7439810240228</v>
      </c>
      <c r="M1074" s="0" t="n">
        <f aca="false">SUMPRODUCT('FD inverse'!$A$11:$BH$11,'FD mesh'!$B$84:$BI$84,$E1073:$BL1073)+'FD inverse'!$A$11*$C1074/Setup!$B$17+INDEX('FD inverse'!$A$11:$BH$11,1,'FD mesh'!$B$15+1)*Setup!$B$22</f>
        <v>23.6710278154801</v>
      </c>
      <c r="N1074" s="0" t="n">
        <f aca="false">SUMPRODUCT('FD inverse'!$A$12:$BH$12,'FD mesh'!$B$84:$BI$84,$E1073:$BL1073)+'FD inverse'!$A$12*$C1074/Setup!$B$17+INDEX('FD inverse'!$A$12:$BH$12,1,'FD mesh'!$B$15+1)*Setup!$B$22</f>
        <v>23.6079041573236</v>
      </c>
      <c r="O1074" s="0" t="n">
        <f aca="false">SUMPRODUCT('FD inverse'!$A$13:$BH$13,'FD mesh'!$B$84:$BI$84,$E1073:$BL1073)+'FD inverse'!$A$13*$C1074/Setup!$B$17+INDEX('FD inverse'!$A$13:$BH$13,1,'FD mesh'!$B$15+1)*Setup!$B$22</f>
        <v>23.5547615703862</v>
      </c>
      <c r="P1074" s="0" t="n">
        <f aca="false">SUMPRODUCT('FD inverse'!$A$14:$BH$14,'FD mesh'!$B$84:$BI$84,$E1073:$BL1073)+'FD inverse'!$A$14*$C1074/Setup!$B$17+INDEX('FD inverse'!$A$14:$BH$14,1,'FD mesh'!$B$15+1)*Setup!$B$22</f>
        <v>23.511705521557</v>
      </c>
      <c r="Q1074" s="0" t="n">
        <f aca="false">SUMPRODUCT('FD inverse'!$A$15:$BH$15,'FD mesh'!$B$84:$BI$84,$E1073:$BL1073)+'FD inverse'!$A$15*$C1074/Setup!$B$17+INDEX('FD inverse'!$A$15:$BH$15,1,'FD mesh'!$B$15+1)*Setup!$B$22</f>
        <v>23.4788014582107</v>
      </c>
      <c r="R1074" s="0" t="n">
        <f aca="false">SUMPRODUCT('FD inverse'!$A$16:$BH$16,'FD mesh'!$B$84:$BI$84,$E1073:$BL1073)+'FD inverse'!$A$16*$C1074/Setup!$B$17+INDEX('FD inverse'!$A$16:$BH$16,1,'FD mesh'!$B$15+1)*Setup!$B$22</f>
        <v>23.4560791846092</v>
      </c>
      <c r="S1074" s="0" t="n">
        <f aca="false">SUMPRODUCT('FD inverse'!$A$17:$BH$17,'FD mesh'!$B$84:$BI$84,$E1073:$BL1073)+'FD inverse'!$A$17*$C1074/Setup!$B$17+INDEX('FD inverse'!$A$17:$BH$17,1,'FD mesh'!$B$15+1)*Setup!$B$22</f>
        <v>22.8893256325116</v>
      </c>
      <c r="T1074" s="0" t="n">
        <f aca="false">SUMPRODUCT('FD inverse'!$A$18:$BH$18,'FD mesh'!$B$84:$BI$84,$E1073:$BL1073)+'FD inverse'!$A$18*$C1074/Setup!$B$17+INDEX('FD inverse'!$A$18:$BH$18,1,'FD mesh'!$B$15+1)*Setup!$B$22</f>
        <v>22.3273381231265</v>
      </c>
      <c r="U1074" s="0" t="n">
        <f aca="false">SUMPRODUCT('FD inverse'!$A$19:$BH$19,'FD mesh'!$B$84:$BI$84,$E1073:$BL1073)+'FD inverse'!$A$19*$C1074/Setup!$B$17+INDEX('FD inverse'!$A$19:$BH$19,1,'FD mesh'!$B$15+1)*Setup!$B$22</f>
        <v>21.7697990197686</v>
      </c>
      <c r="V1074" s="0" t="n">
        <f aca="false">SUMPRODUCT('FD inverse'!$A$20:$BH$20,'FD mesh'!$B$84:$BI$84,$E1073:$BL1073)+'FD inverse'!$A$20*$C1074/Setup!$B$17+INDEX('FD inverse'!$A$20:$BH$20,1,'FD mesh'!$B$15+1)*Setup!$B$22</f>
        <v>21.2163855907407</v>
      </c>
      <c r="W1074" s="0" t="n">
        <f aca="false">SUMPRODUCT('FD inverse'!$A$21:$BH$21,'FD mesh'!$B$84:$BI$84,$E1073:$BL1073)+'FD inverse'!$A$21*$C1074/Setup!$B$17+INDEX('FD inverse'!$A$21:$BH$21,1,'FD mesh'!$B$15+1)*Setup!$B$22</f>
        <v>20.6667711514116</v>
      </c>
      <c r="X1074" s="0" t="n">
        <f aca="false">SUMPRODUCT('FD inverse'!$A$22:$BH$22,'FD mesh'!$B$84:$BI$84,$E1073:$BL1073)+'FD inverse'!$A$22*$C1074/Setup!$B$17+INDEX('FD inverse'!$A$22:$BH$22,1,'FD mesh'!$B$15+1)*Setup!$B$22</f>
        <v>20.1206260381827</v>
      </c>
      <c r="Y1074" s="0" t="n">
        <f aca="false">SUMPRODUCT('FD inverse'!$A$23:$BH$23,'FD mesh'!$B$84:$BI$84,$E1073:$BL1073)+'FD inverse'!$A$23*$C1074/Setup!$B$17+INDEX('FD inverse'!$A$23:$BH$23,1,'FD mesh'!$B$15+1)*Setup!$B$22</f>
        <v>19.5776184277613</v>
      </c>
      <c r="Z1074" s="0" t="n">
        <f aca="false">SUMPRODUCT('FD inverse'!$A$24:$BH$24,'FD mesh'!$B$84:$BI$84,$E1073:$BL1073)+'FD inverse'!$A$24*$C1074/Setup!$B$17+INDEX('FD inverse'!$A$24:$BH$24,1,'FD mesh'!$B$15+1)*Setup!$B$22</f>
        <v>19.0374150152603</v>
      </c>
      <c r="AA1074" s="0" t="n">
        <f aca="false">SUMPRODUCT('FD inverse'!$A$25:$BH$25,'FD mesh'!$B$84:$BI$84,$E1073:$BL1073)+'FD inverse'!$A$25*$C1074/Setup!$B$17+INDEX('FD inverse'!$A$25:$BH$25,1,'FD mesh'!$B$15+1)*Setup!$B$22</f>
        <v>18.499681564706</v>
      </c>
      <c r="AB1074" s="0" t="n">
        <f aca="false">SUMPRODUCT('FD inverse'!$A$26:$BH$26,'FD mesh'!$B$84:$BI$84,$E1073:$BL1073)+'FD inverse'!$A$26*$C1074/Setup!$B$17+INDEX('FD inverse'!$A$26:$BH$26,1,'FD mesh'!$B$15+1)*Setup!$B$22</f>
        <v>17.9640833455797</v>
      </c>
      <c r="AC1074" s="0" t="n">
        <f aca="false">SUMPRODUCT('FD inverse'!$A$27:$BH$27,'FD mesh'!$B$84:$BI$84,$E1073:$BL1073)+'FD inverse'!$A$27*$C1074/Setup!$B$17+INDEX('FD inverse'!$A$27:$BH$27,1,'FD mesh'!$B$15+1)*Setup!$B$22</f>
        <v>17.4302854690354</v>
      </c>
      <c r="AD1074" s="0" t="n">
        <f aca="false">SUMPRODUCT('FD inverse'!$A$28:$BH$28,'FD mesh'!$B$84:$BI$84,$E1073:$BL1073)+'FD inverse'!$A$28*$C1074/Setup!$B$17+INDEX('FD inverse'!$A$28:$BH$28,1,'FD mesh'!$B$15+1)*Setup!$B$22</f>
        <v>16.8979531374432</v>
      </c>
      <c r="AE1074" s="0" t="n">
        <f aca="false">SUMPRODUCT('FD inverse'!$A$29:$BH$29,'FD mesh'!$B$84:$BI$84,$E1073:$BL1073)+'FD inverse'!$A$29*$C1074/Setup!$B$17+INDEX('FD inverse'!$A$29:$BH$29,1,'FD mesh'!$B$15+1)*Setup!$B$22</f>
        <v>16.3667518208969</v>
      </c>
      <c r="AF1074" s="0" t="n">
        <f aca="false">SUMPRODUCT('FD inverse'!$A$30:$BH$30,'FD mesh'!$B$84:$BI$84,$E1073:$BL1073)+'FD inverse'!$A$30*$C1074/Setup!$B$17+INDEX('FD inverse'!$A$30:$BH$30,1,'FD mesh'!$B$15+1)*Setup!$B$22</f>
        <v>15.8363473743124</v>
      </c>
      <c r="AG1074" s="0" t="n">
        <f aca="false">SUMPRODUCT('FD inverse'!$A$31:$BH$31,'FD mesh'!$B$84:$BI$84,$E1073:$BL1073)+'FD inverse'!$A$31*$C1074/Setup!$B$17+INDEX('FD inverse'!$A$31:$BH$31,1,'FD mesh'!$B$15+1)*Setup!$B$22</f>
        <v>15.3064061087197</v>
      </c>
      <c r="AH1074" s="0" t="n">
        <f aca="false">SUMPRODUCT('FD inverse'!$A$32:$BH$32,'FD mesh'!$B$84:$BI$84,$E1073:$BL1073)+'FD inverse'!$A$32*$C1074/Setup!$B$17+INDEX('FD inverse'!$A$32:$BH$32,1,'FD mesh'!$B$15+1)*Setup!$B$22</f>
        <v>15.2841842811171</v>
      </c>
      <c r="AI1074" s="0" t="n">
        <f aca="false">SUMPRODUCT('FD inverse'!$A$33:$BH$33,'FD mesh'!$B$84:$BI$84,$E1073:$BL1073)+'FD inverse'!$A$33*$C1074/Setup!$B$17+INDEX('FD inverse'!$A$33:$BH$33,1,'FD mesh'!$B$15+1)*Setup!$B$22</f>
        <v>15.2621626781473</v>
      </c>
      <c r="AJ1074" s="0" t="n">
        <f aca="false">SUMPRODUCT('FD inverse'!$A$34:$BH$34,'FD mesh'!$B$84:$BI$84,$E1073:$BL1073)+'FD inverse'!$A$34*$C1074/Setup!$B$17+INDEX('FD inverse'!$A$34:$BH$34,1,'FD mesh'!$B$15+1)*Setup!$B$22</f>
        <v>15.240319438408</v>
      </c>
      <c r="AK1074" s="0" t="n">
        <f aca="false">SUMPRODUCT('FD inverse'!$A$35:$BH$35,'FD mesh'!$B$84:$BI$84,$E1073:$BL1073)+'FD inverse'!$A$35*$C1074/Setup!$B$17+INDEX('FD inverse'!$A$35:$BH$35,1,'FD mesh'!$B$15+1)*Setup!$B$22</f>
        <v>15.2186341810536</v>
      </c>
      <c r="AL1074" s="0" t="n">
        <f aca="false">SUMPRODUCT('FD inverse'!$A$36:$BH$36,'FD mesh'!$B$84:$BI$84,$E1073:$BL1073)+'FD inverse'!$A$36*$C1074/Setup!$B$17+INDEX('FD inverse'!$A$36:$BH$36,1,'FD mesh'!$B$15+1)*Setup!$B$22</f>
        <v>15.1970879508776</v>
      </c>
      <c r="AM1074" s="0" t="n">
        <f aca="false">SUMPRODUCT('FD inverse'!$A$37:$BH$37,'FD mesh'!$B$84:$BI$84,$E1073:$BL1073)+'FD inverse'!$A$37*$C1074/Setup!$B$17+INDEX('FD inverse'!$A$37:$BH$37,1,'FD mesh'!$B$15+1)*Setup!$B$22</f>
        <v>15.1756631450903</v>
      </c>
      <c r="AN1074" s="0" t="n">
        <f aca="false">SUMPRODUCT('FD inverse'!$A$38:$BH$38,'FD mesh'!$B$84:$BI$84,$E1073:$BL1073)+'FD inverse'!$A$38*$C1074/Setup!$B$17+INDEX('FD inverse'!$A$38:$BH$38,1,'FD mesh'!$B$15+1)*Setup!$B$22</f>
        <v>15.1543434240371</v>
      </c>
      <c r="AO1074" s="0" t="n">
        <f aca="false">SUMPRODUCT('FD inverse'!$A$39:$BH$39,'FD mesh'!$B$84:$BI$84,$E1073:$BL1073)+'FD inverse'!$A$39*$C1074/Setup!$B$17+INDEX('FD inverse'!$A$39:$BH$39,1,'FD mesh'!$B$15+1)*Setup!$B$22</f>
        <v>15.1331136079305</v>
      </c>
      <c r="AP1074" s="0" t="n">
        <f aca="false">SUMPRODUCT('FD inverse'!$A$40:$BH$40,'FD mesh'!$B$84:$BI$84,$E1073:$BL1073)+'FD inverse'!$A$40*$C1074/Setup!$B$17+INDEX('FD inverse'!$A$40:$BH$40,1,'FD mesh'!$B$15+1)*Setup!$B$22</f>
        <v>15.1119595615127</v>
      </c>
      <c r="AQ1074" s="0" t="n">
        <f aca="false">SUMPRODUCT('FD inverse'!$A$41:$BH$41,'FD mesh'!$B$84:$BI$84,$E1073:$BL1073)+'FD inverse'!$A$41*$C1074/Setup!$B$17+INDEX('FD inverse'!$A$41:$BH$41,1,'FD mesh'!$B$15+1)*Setup!$B$22</f>
        <v>15.0908680684176</v>
      </c>
      <c r="AR1074" s="0" t="n">
        <f aca="false">SUMPRODUCT('FD inverse'!$A$42:$BH$42,'FD mesh'!$B$84:$BI$84,$E1073:$BL1073)+'FD inverse'!$A$42*$C1074/Setup!$B$17+INDEX('FD inverse'!$A$42:$BH$42,1,'FD mesh'!$B$15+1)*Setup!$B$22</f>
        <v>15.0698266968717</v>
      </c>
      <c r="AS1074" s="0" t="n">
        <f aca="false">SUMPRODUCT('FD inverse'!$A$43:$BH$43,'FD mesh'!$B$84:$BI$84,$E1073:$BL1073)+'FD inverse'!$A$43*$C1074/Setup!$B$17+INDEX('FD inverse'!$A$43:$BH$43,1,'FD mesh'!$B$15+1)*Setup!$B$22</f>
        <v>0</v>
      </c>
      <c r="AT1074" s="0" t="n">
        <f aca="false">SUMPRODUCT('FD inverse'!$A$44:$BH$44,'FD mesh'!$B$84:$BI$84,$E1073:$BL1073)+'FD inverse'!$A$44*$C1074/Setup!$B$17+INDEX('FD inverse'!$A$44:$BH$44,1,'FD mesh'!$B$15+1)*Setup!$B$22</f>
        <v>0</v>
      </c>
      <c r="AU1074" s="0" t="n">
        <f aca="false">SUMPRODUCT('FD inverse'!$A$45:$BH$45,'FD mesh'!$B$84:$BI$84,$E1073:$BL1073)+'FD inverse'!$A$45*$C1074/Setup!$B$17+INDEX('FD inverse'!$A$45:$BH$45,1,'FD mesh'!$B$15+1)*Setup!$B$22</f>
        <v>0</v>
      </c>
      <c r="AV1074" s="0" t="n">
        <f aca="false">SUMPRODUCT('FD inverse'!$A$46:$BH$46,'FD mesh'!$B$84:$BI$84,$E1073:$BL1073)+'FD inverse'!$A$46*$C1074/Setup!$B$17+INDEX('FD inverse'!$A$46:$BH$46,1,'FD mesh'!$B$15+1)*Setup!$B$22</f>
        <v>0</v>
      </c>
      <c r="AW1074" s="0" t="n">
        <f aca="false">SUMPRODUCT('FD inverse'!$A$47:$BH$47,'FD mesh'!$B$84:$BI$84,$E1073:$BL1073)+'FD inverse'!$A$47*$C1074/Setup!$B$17+INDEX('FD inverse'!$A$47:$BH$47,1,'FD mesh'!$B$15+1)*Setup!$B$22</f>
        <v>0</v>
      </c>
      <c r="AX1074" s="0" t="n">
        <f aca="false">SUMPRODUCT('FD inverse'!$A$48:$BH$48,'FD mesh'!$B$84:$BI$84,$E1073:$BL1073)+'FD inverse'!$A$48*$C1074/Setup!$B$17+INDEX('FD inverse'!$A$48:$BH$48,1,'FD mesh'!$B$15+1)*Setup!$B$22</f>
        <v>0</v>
      </c>
      <c r="AY1074" s="0" t="n">
        <f aca="false">SUMPRODUCT('FD inverse'!$A$49:$BH$49,'FD mesh'!$B$84:$BI$84,$E1073:$BL1073)+'FD inverse'!$A$49*$C1074/Setup!$B$17+INDEX('FD inverse'!$A$49:$BH$49,1,'FD mesh'!$B$15+1)*Setup!$B$22</f>
        <v>0</v>
      </c>
      <c r="AZ1074" s="0" t="n">
        <f aca="false">SUMPRODUCT('FD inverse'!$A$50:$BH$50,'FD mesh'!$B$84:$BI$84,$E1073:$BL1073)+'FD inverse'!$A$50*$C1074/Setup!$B$17+INDEX('FD inverse'!$A$50:$BH$50,1,'FD mesh'!$B$15+1)*Setup!$B$22</f>
        <v>0</v>
      </c>
      <c r="BA1074" s="0" t="n">
        <f aca="false">SUMPRODUCT('FD inverse'!$A$51:$BH$51,'FD mesh'!$B$84:$BI$84,$E1073:$BL1073)+'FD inverse'!$A$51*$C1074/Setup!$B$17+INDEX('FD inverse'!$A$51:$BH$51,1,'FD mesh'!$B$15+1)*Setup!$B$22</f>
        <v>0</v>
      </c>
      <c r="BB1074" s="0" t="n">
        <f aca="false">SUMPRODUCT('FD inverse'!$A$52:$BH$52,'FD mesh'!$B$84:$BI$84,$E1073:$BL1073)+'FD inverse'!$A$52*$C1074/Setup!$B$17+INDEX('FD inverse'!$A$52:$BH$52,1,'FD mesh'!$B$15+1)*Setup!$B$22</f>
        <v>0</v>
      </c>
      <c r="BC1074" s="0" t="n">
        <f aca="false">SUMPRODUCT('FD inverse'!$A$53:$BH$53,'FD mesh'!$B$84:$BI$84,$E1073:$BL1073)+'FD inverse'!$A$53*$C1074/Setup!$B$17+INDEX('FD inverse'!$A$53:$BH$53,1,'FD mesh'!$B$15+1)*Setup!$B$22</f>
        <v>0</v>
      </c>
      <c r="BD1074" s="0" t="n">
        <f aca="false">SUMPRODUCT('FD inverse'!$A$54:$BH$54,'FD mesh'!$B$84:$BI$84,$E1073:$BL1073)+'FD inverse'!$A$54*$C1074/Setup!$B$17+INDEX('FD inverse'!$A$54:$BH$54,1,'FD mesh'!$B$15+1)*Setup!$B$22</f>
        <v>0</v>
      </c>
      <c r="BE1074" s="0" t="n">
        <f aca="false">SUMPRODUCT('FD inverse'!$A$55:$BH$55,'FD mesh'!$B$84:$BI$84,$E1073:$BL1073)+'FD inverse'!$A$55*$C1074/Setup!$B$17+INDEX('FD inverse'!$A$55:$BH$55,1,'FD mesh'!$B$15+1)*Setup!$B$22</f>
        <v>0</v>
      </c>
      <c r="BF1074" s="0" t="n">
        <f aca="false">SUMPRODUCT('FD inverse'!$A$56:$BH$56,'FD mesh'!$B$84:$BI$84,$E1073:$BL1073)+'FD inverse'!$A$56*$C1074/Setup!$B$17+INDEX('FD inverse'!$A$56:$BH$56,1,'FD mesh'!$B$15+1)*Setup!$B$22</f>
        <v>0</v>
      </c>
      <c r="BG1074" s="0" t="n">
        <f aca="false">SUMPRODUCT('FD inverse'!$A$57:$BH$57,'FD mesh'!$B$84:$BI$84,$E1073:$BL1073)+'FD inverse'!$A$57*$C1074/Setup!$B$17+INDEX('FD inverse'!$A$57:$BH$57,1,'FD mesh'!$B$15+1)*Setup!$B$22</f>
        <v>0</v>
      </c>
      <c r="BH1074" s="0" t="n">
        <f aca="false">SUMPRODUCT('FD inverse'!$A$58:$BH$58,'FD mesh'!$B$84:$BI$84,$E1073:$BL1073)+'FD inverse'!$A$58*$C1074/Setup!$B$17+INDEX('FD inverse'!$A$58:$BH$58,1,'FD mesh'!$B$15+1)*Setup!$B$22</f>
        <v>0</v>
      </c>
      <c r="BI1074" s="0" t="n">
        <f aca="false">SUMPRODUCT('FD inverse'!$A$59:$BH$59,'FD mesh'!$B$84:$BI$84,$E1073:$BL1073)+'FD inverse'!$A$59*$C1074/Setup!$B$17+INDEX('FD inverse'!$A$59:$BH$59,1,'FD mesh'!$B$15+1)*Setup!$B$22</f>
        <v>0</v>
      </c>
      <c r="BJ1074" s="0" t="n">
        <f aca="false">SUMPRODUCT('FD inverse'!$A$60:$BH$60,'FD mesh'!$B$84:$BI$84,$E1073:$BL1073)+'FD inverse'!$A$60*$C1074/Setup!$B$17+INDEX('FD inverse'!$A$60:$BH$60,1,'FD mesh'!$B$15+1)*Setup!$B$22</f>
        <v>0</v>
      </c>
      <c r="BK1074" s="0" t="n">
        <f aca="false">SUMPRODUCT('FD inverse'!$A$61:$BH$61,'FD mesh'!$B$84:$BI$84,$E1073:$BL1073)+'FD inverse'!$A$61*$C1074/Setup!$B$17+INDEX('FD inverse'!$A$61:$BH$61,1,'FD mesh'!$B$15+1)*Setup!$B$22</f>
        <v>0</v>
      </c>
      <c r="BL1074" s="0" t="n">
        <f aca="false">SUMPRODUCT('FD inverse'!$A$62:$BH$62,'FD mesh'!$B$84:$BI$84,$E1073:$BL1073)+'FD inverse'!$A$62*$C1074/Setup!$B$17+INDEX('FD inverse'!$A$62:$BH$62,1,'FD mesh'!$B$15+1)*Setup!$B$22</f>
        <v>0</v>
      </c>
    </row>
    <row r="1075" customFormat="false" ht="15" hidden="false" customHeight="false" outlineLevel="0" collapsed="false">
      <c r="A1075" s="0" t="n">
        <v>1070</v>
      </c>
      <c r="B1075" s="0" t="n">
        <f aca="false">A1075*Setup!$B$11/3600</f>
        <v>89.1666666666667</v>
      </c>
      <c r="C1075" s="0" t="n">
        <f aca="false">Setup!$B$7+Setup!$B$8*COS(2*PI()*(B1075-Setup!$B$9)/24)</f>
        <v>27.8148678029929</v>
      </c>
      <c r="D1075" s="0" t="n">
        <f aca="false">(C1075-E1075)/Setup!$B$17</f>
        <v>12.6499480457704</v>
      </c>
      <c r="E1075" s="0" t="n">
        <f aca="false">SUMPRODUCT('FD inverse'!$A$3:$BH$3,'FD mesh'!$B$84:$BI$84,$E1074:$BL1074)+'FD inverse'!$A$3*$C1075/Setup!$B$17+INDEX('FD inverse'!$A$3:$BH$3,1,'FD mesh'!$B$15+1)*Setup!$B$22</f>
        <v>26.1703745570428</v>
      </c>
      <c r="F1075" s="0" t="n">
        <f aca="false">SUMPRODUCT('FD inverse'!$A$4:$BH$4,'FD mesh'!$B$84:$BI$84,$E1074:$BL1074)+'FD inverse'!$A$4*$C1075/Setup!$B$17+INDEX('FD inverse'!$A$4:$BH$4,1,'FD mesh'!$B$15+1)*Setup!$B$22</f>
        <v>25.7925346348784</v>
      </c>
      <c r="G1075" s="0" t="n">
        <f aca="false">SUMPRODUCT('FD inverse'!$A$5:$BH$5,'FD mesh'!$B$84:$BI$84,$E1074:$BL1074)+'FD inverse'!$A$5*$C1075/Setup!$B$17+INDEX('FD inverse'!$A$5:$BH$5,1,'FD mesh'!$B$15+1)*Setup!$B$22</f>
        <v>25.4137760647373</v>
      </c>
      <c r="H1075" s="0" t="n">
        <f aca="false">SUMPRODUCT('FD inverse'!$A$6:$BH$6,'FD mesh'!$B$84:$BI$84,$E1074:$BL1074)+'FD inverse'!$A$6*$C1075/Setup!$B$17+INDEX('FD inverse'!$A$6:$BH$6,1,'FD mesh'!$B$15+1)*Setup!$B$22</f>
        <v>24.142289176335</v>
      </c>
      <c r="I1075" s="0" t="n">
        <f aca="false">SUMPRODUCT('FD inverse'!$A$7:$BH$7,'FD mesh'!$B$84:$BI$84,$E1074:$BL1074)+'FD inverse'!$A$7*$C1075/Setup!$B$17+INDEX('FD inverse'!$A$7:$BH$7,1,'FD mesh'!$B$15+1)*Setup!$B$22</f>
        <v>24.0336965668804</v>
      </c>
      <c r="J1075" s="0" t="n">
        <f aca="false">SUMPRODUCT('FD inverse'!$A$8:$BH$8,'FD mesh'!$B$84:$BI$84,$E1074:$BL1074)+'FD inverse'!$A$8*$C1075/Setup!$B$17+INDEX('FD inverse'!$A$8:$BH$8,1,'FD mesh'!$B$15+1)*Setup!$B$22</f>
        <v>23.9335152580235</v>
      </c>
      <c r="K1075" s="0" t="n">
        <f aca="false">SUMPRODUCT('FD inverse'!$A$9:$BH$9,'FD mesh'!$B$84:$BI$84,$E1074:$BL1074)+'FD inverse'!$A$9*$C1075/Setup!$B$17+INDEX('FD inverse'!$A$9:$BH$9,1,'FD mesh'!$B$15+1)*Setup!$B$22</f>
        <v>23.8421971939576</v>
      </c>
      <c r="L1075" s="0" t="n">
        <f aca="false">SUMPRODUCT('FD inverse'!$A$10:$BH$10,'FD mesh'!$B$84:$BI$84,$E1074:$BL1074)+'FD inverse'!$A$10*$C1075/Setup!$B$17+INDEX('FD inverse'!$A$10:$BH$10,1,'FD mesh'!$B$15+1)*Setup!$B$22</f>
        <v>23.7601054795495</v>
      </c>
      <c r="M1075" s="0" t="n">
        <f aca="false">SUMPRODUCT('FD inverse'!$A$11:$BH$11,'FD mesh'!$B$84:$BI$84,$E1074:$BL1074)+'FD inverse'!$A$11*$C1075/Setup!$B$17+INDEX('FD inverse'!$A$11:$BH$11,1,'FD mesh'!$B$15+1)*Setup!$B$22</f>
        <v>23.6875267182545</v>
      </c>
      <c r="N1075" s="0" t="n">
        <f aca="false">SUMPRODUCT('FD inverse'!$A$12:$BH$12,'FD mesh'!$B$84:$BI$84,$E1074:$BL1074)+'FD inverse'!$A$12*$C1075/Setup!$B$17+INDEX('FD inverse'!$A$12:$BH$12,1,'FD mesh'!$B$15+1)*Setup!$B$22</f>
        <v>23.624681822903</v>
      </c>
      <c r="O1075" s="0" t="n">
        <f aca="false">SUMPRODUCT('FD inverse'!$A$13:$BH$13,'FD mesh'!$B$84:$BI$84,$E1074:$BL1074)+'FD inverse'!$A$13*$C1075/Setup!$B$17+INDEX('FD inverse'!$A$13:$BH$13,1,'FD mesh'!$B$15+1)*Setup!$B$22</f>
        <v>23.5717352553271</v>
      </c>
      <c r="P1075" s="0" t="n">
        <f aca="false">SUMPRODUCT('FD inverse'!$A$14:$BH$14,'FD mesh'!$B$84:$BI$84,$E1074:$BL1074)+'FD inverse'!$A$14*$C1075/Setup!$B$17+INDEX('FD inverse'!$A$14:$BH$14,1,'FD mesh'!$B$15+1)*Setup!$B$22</f>
        <v>23.5288026611676</v>
      </c>
      <c r="Q1075" s="0" t="n">
        <f aca="false">SUMPRODUCT('FD inverse'!$A$15:$BH$15,'FD mesh'!$B$84:$BI$84,$E1074:$BL1074)+'FD inverse'!$A$15*$C1075/Setup!$B$17+INDEX('FD inverse'!$A$15:$BH$15,1,'FD mesh'!$B$15+1)*Setup!$B$22</f>
        <v>23.495956875038</v>
      </c>
      <c r="R1075" s="0" t="n">
        <f aca="false">SUMPRODUCT('FD inverse'!$A$16:$BH$16,'FD mesh'!$B$84:$BI$84,$E1074:$BL1074)+'FD inverse'!$A$16*$C1075/Setup!$B$17+INDEX('FD inverse'!$A$16:$BH$16,1,'FD mesh'!$B$15+1)*Setup!$B$22</f>
        <v>23.473232278777</v>
      </c>
      <c r="S1075" s="0" t="n">
        <f aca="false">SUMPRODUCT('FD inverse'!$A$17:$BH$17,'FD mesh'!$B$84:$BI$84,$E1074:$BL1074)+'FD inverse'!$A$17*$C1075/Setup!$B$17+INDEX('FD inverse'!$A$17:$BH$17,1,'FD mesh'!$B$15+1)*Setup!$B$22</f>
        <v>22.9054392135184</v>
      </c>
      <c r="T1075" s="0" t="n">
        <f aca="false">SUMPRODUCT('FD inverse'!$A$18:$BH$18,'FD mesh'!$B$84:$BI$84,$E1074:$BL1074)+'FD inverse'!$A$18*$C1075/Setup!$B$17+INDEX('FD inverse'!$A$18:$BH$18,1,'FD mesh'!$B$15+1)*Setup!$B$22</f>
        <v>22.342388144956</v>
      </c>
      <c r="U1075" s="0" t="n">
        <f aca="false">SUMPRODUCT('FD inverse'!$A$19:$BH$19,'FD mesh'!$B$84:$BI$84,$E1074:$BL1074)+'FD inverse'!$A$19*$C1075/Setup!$B$17+INDEX('FD inverse'!$A$19:$BH$19,1,'FD mesh'!$B$15+1)*Setup!$B$22</f>
        <v>21.7837660828178</v>
      </c>
      <c r="V1075" s="0" t="n">
        <f aca="false">SUMPRODUCT('FD inverse'!$A$20:$BH$20,'FD mesh'!$B$84:$BI$84,$E1074:$BL1074)+'FD inverse'!$A$20*$C1075/Setup!$B$17+INDEX('FD inverse'!$A$20:$BH$20,1,'FD mesh'!$B$15+1)*Setup!$B$22</f>
        <v>21.2292543278056</v>
      </c>
      <c r="W1075" s="0" t="n">
        <f aca="false">SUMPRODUCT('FD inverse'!$A$21:$BH$21,'FD mesh'!$B$84:$BI$84,$E1074:$BL1074)+'FD inverse'!$A$21*$C1075/Setup!$B$17+INDEX('FD inverse'!$A$21:$BH$21,1,'FD mesh'!$B$15+1)*Setup!$B$22</f>
        <v>20.6785296582724</v>
      </c>
      <c r="X1075" s="0" t="n">
        <f aca="false">SUMPRODUCT('FD inverse'!$A$22:$BH$22,'FD mesh'!$B$84:$BI$84,$E1074:$BL1074)+'FD inverse'!$A$22*$C1075/Setup!$B$17+INDEX('FD inverse'!$A$22:$BH$22,1,'FD mesh'!$B$15+1)*Setup!$B$22</f>
        <v>20.1312653493296</v>
      </c>
      <c r="Y1075" s="0" t="n">
        <f aca="false">SUMPRODUCT('FD inverse'!$A$23:$BH$23,'FD mesh'!$B$84:$BI$84,$E1074:$BL1074)+'FD inverse'!$A$23*$C1075/Setup!$B$17+INDEX('FD inverse'!$A$23:$BH$23,1,'FD mesh'!$B$15+1)*Setup!$B$22</f>
        <v>19.5871320376673</v>
      </c>
      <c r="Z1075" s="0" t="n">
        <f aca="false">SUMPRODUCT('FD inverse'!$A$24:$BH$24,'FD mesh'!$B$84:$BI$84,$E1074:$BL1074)+'FD inverse'!$A$24*$C1075/Setup!$B$17+INDEX('FD inverse'!$A$24:$BH$24,1,'FD mesh'!$B$15+1)*Setup!$B$22</f>
        <v>19.0457984454916</v>
      </c>
      <c r="AA1075" s="0" t="n">
        <f aca="false">SUMPRODUCT('FD inverse'!$A$25:$BH$25,'FD mesh'!$B$84:$BI$84,$E1074:$BL1074)+'FD inverse'!$A$25*$C1075/Setup!$B$17+INDEX('FD inverse'!$A$25:$BH$25,1,'FD mesh'!$B$15+1)*Setup!$B$22</f>
        <v>18.5069319770696</v>
      </c>
      <c r="AB1075" s="0" t="n">
        <f aca="false">SUMPRODUCT('FD inverse'!$A$26:$BH$26,'FD mesh'!$B$84:$BI$84,$E1074:$BL1074)+'FD inverse'!$A$26*$C1075/Setup!$B$17+INDEX('FD inverse'!$A$26:$BH$26,1,'FD mesh'!$B$15+1)*Setup!$B$22</f>
        <v>17.9701992014289</v>
      </c>
      <c r="AC1075" s="0" t="n">
        <f aca="false">SUMPRODUCT('FD inverse'!$A$27:$BH$27,'FD mesh'!$B$84:$BI$84,$E1074:$BL1074)+'FD inverse'!$A$27*$C1075/Setup!$B$17+INDEX('FD inverse'!$A$27:$BH$27,1,'FD mesh'!$B$15+1)*Setup!$B$22</f>
        <v>17.4352662347954</v>
      </c>
      <c r="AD1075" s="0" t="n">
        <f aca="false">SUMPRODUCT('FD inverse'!$A$28:$BH$28,'FD mesh'!$B$84:$BI$84,$E1074:$BL1074)+'FD inverse'!$A$28*$C1075/Setup!$B$17+INDEX('FD inverse'!$A$28:$BH$28,1,'FD mesh'!$B$15+1)*Setup!$B$22</f>
        <v>16.9017990363712</v>
      </c>
      <c r="AE1075" s="0" t="n">
        <f aca="false">SUMPRODUCT('FD inverse'!$A$29:$BH$29,'FD mesh'!$B$84:$BI$84,$E1074:$BL1074)+'FD inverse'!$A$29*$C1075/Setup!$B$17+INDEX('FD inverse'!$A$29:$BH$29,1,'FD mesh'!$B$15+1)*Setup!$B$22</f>
        <v>16.3694636310601</v>
      </c>
      <c r="AF1075" s="0" t="n">
        <f aca="false">SUMPRODUCT('FD inverse'!$A$30:$BH$30,'FD mesh'!$B$84:$BI$84,$E1074:$BL1074)+'FD inverse'!$A$30*$C1075/Setup!$B$17+INDEX('FD inverse'!$A$30:$BH$30,1,'FD mesh'!$B$15+1)*Setup!$B$22</f>
        <v>15.8379262727399</v>
      </c>
      <c r="AG1075" s="0" t="n">
        <f aca="false">SUMPRODUCT('FD inverse'!$A$31:$BH$31,'FD mesh'!$B$84:$BI$84,$E1074:$BL1074)+'FD inverse'!$A$31*$C1075/Setup!$B$17+INDEX('FD inverse'!$A$31:$BH$31,1,'FD mesh'!$B$15+1)*Setup!$B$22</f>
        <v>15.3068535616712</v>
      </c>
      <c r="AH1075" s="0" t="n">
        <f aca="false">SUMPRODUCT('FD inverse'!$A$32:$BH$32,'FD mesh'!$B$84:$BI$84,$E1074:$BL1074)+'FD inverse'!$A$32*$C1075/Setup!$B$17+INDEX('FD inverse'!$A$32:$BH$32,1,'FD mesh'!$B$15+1)*Setup!$B$22</f>
        <v>15.284585535803</v>
      </c>
      <c r="AI1075" s="0" t="n">
        <f aca="false">SUMPRODUCT('FD inverse'!$A$33:$BH$33,'FD mesh'!$B$84:$BI$84,$E1074:$BL1074)+'FD inverse'!$A$33*$C1075/Setup!$B$17+INDEX('FD inverse'!$A$33:$BH$33,1,'FD mesh'!$B$15+1)*Setup!$B$22</f>
        <v>15.2625206342989</v>
      </c>
      <c r="AJ1075" s="0" t="n">
        <f aca="false">SUMPRODUCT('FD inverse'!$A$34:$BH$34,'FD mesh'!$B$84:$BI$84,$E1074:$BL1074)+'FD inverse'!$A$34*$C1075/Setup!$B$17+INDEX('FD inverse'!$A$34:$BH$34,1,'FD mesh'!$B$15+1)*Setup!$B$22</f>
        <v>15.2406369384437</v>
      </c>
      <c r="AK1075" s="0" t="n">
        <f aca="false">SUMPRODUCT('FD inverse'!$A$35:$BH$35,'FD mesh'!$B$84:$BI$84,$E1074:$BL1074)+'FD inverse'!$A$35*$C1075/Setup!$B$17+INDEX('FD inverse'!$A$35:$BH$35,1,'FD mesh'!$B$15+1)*Setup!$B$22</f>
        <v>15.2189139684197</v>
      </c>
      <c r="AL1075" s="0" t="n">
        <f aca="false">SUMPRODUCT('FD inverse'!$A$36:$BH$36,'FD mesh'!$B$84:$BI$84,$E1074:$BL1074)+'FD inverse'!$A$36*$C1075/Setup!$B$17+INDEX('FD inverse'!$A$36:$BH$36,1,'FD mesh'!$B$15+1)*Setup!$B$22</f>
        <v>15.1973326332047</v>
      </c>
      <c r="AM1075" s="0" t="n">
        <f aca="false">SUMPRODUCT('FD inverse'!$A$37:$BH$37,'FD mesh'!$B$84:$BI$84,$E1074:$BL1074)+'FD inverse'!$A$37*$C1075/Setup!$B$17+INDEX('FD inverse'!$A$37:$BH$37,1,'FD mesh'!$B$15+1)*Setup!$B$22</f>
        <v>15.1758751618196</v>
      </c>
      <c r="AN1075" s="0" t="n">
        <f aca="false">SUMPRODUCT('FD inverse'!$A$38:$BH$38,'FD mesh'!$B$84:$BI$84,$E1074:$BL1074)+'FD inverse'!$A$38*$C1075/Setup!$B$17+INDEX('FD inverse'!$A$38:$BH$38,1,'FD mesh'!$B$15+1)*Setup!$B$22</f>
        <v>15.1545250181864</v>
      </c>
      <c r="AO1075" s="0" t="n">
        <f aca="false">SUMPRODUCT('FD inverse'!$A$39:$BH$39,'FD mesh'!$B$84:$BI$84,$E1074:$BL1074)+'FD inverse'!$A$39*$C1075/Setup!$B$17+INDEX('FD inverse'!$A$39:$BH$39,1,'FD mesh'!$B$15+1)*Setup!$B$22</f>
        <v>15.1332668016942</v>
      </c>
      <c r="AP1075" s="0" t="n">
        <f aca="false">SUMPRODUCT('FD inverse'!$A$40:$BH$40,'FD mesh'!$B$84:$BI$84,$E1074:$BL1074)+'FD inverse'!$A$40*$C1075/Setup!$B$17+INDEX('FD inverse'!$A$40:$BH$40,1,'FD mesh'!$B$15+1)*Setup!$B$22</f>
        <v>15.1120861354138</v>
      </c>
      <c r="AQ1075" s="0" t="n">
        <f aca="false">SUMPRODUCT('FD inverse'!$A$41:$BH$41,'FD mesh'!$B$84:$BI$84,$E1074:$BL1074)+'FD inverse'!$A$41*$C1075/Setup!$B$17+INDEX('FD inverse'!$A$41:$BH$41,1,'FD mesh'!$B$15+1)*Setup!$B$22</f>
        <v>15.0909695437575</v>
      </c>
      <c r="AR1075" s="0" t="n">
        <f aca="false">SUMPRODUCT('FD inverse'!$A$42:$BH$42,'FD mesh'!$B$84:$BI$84,$E1074:$BL1074)+'FD inverse'!$A$42*$C1075/Setup!$B$17+INDEX('FD inverse'!$A$42:$BH$42,1,'FD mesh'!$B$15+1)*Setup!$B$22</f>
        <v>15.0699043212557</v>
      </c>
      <c r="AS1075" s="0" t="n">
        <f aca="false">SUMPRODUCT('FD inverse'!$A$43:$BH$43,'FD mesh'!$B$84:$BI$84,$E1074:$BL1074)+'FD inverse'!$A$43*$C1075/Setup!$B$17+INDEX('FD inverse'!$A$43:$BH$43,1,'FD mesh'!$B$15+1)*Setup!$B$22</f>
        <v>0</v>
      </c>
      <c r="AT1075" s="0" t="n">
        <f aca="false">SUMPRODUCT('FD inverse'!$A$44:$BH$44,'FD mesh'!$B$84:$BI$84,$E1074:$BL1074)+'FD inverse'!$A$44*$C1075/Setup!$B$17+INDEX('FD inverse'!$A$44:$BH$44,1,'FD mesh'!$B$15+1)*Setup!$B$22</f>
        <v>0</v>
      </c>
      <c r="AU1075" s="0" t="n">
        <f aca="false">SUMPRODUCT('FD inverse'!$A$45:$BH$45,'FD mesh'!$B$84:$BI$84,$E1074:$BL1074)+'FD inverse'!$A$45*$C1075/Setup!$B$17+INDEX('FD inverse'!$A$45:$BH$45,1,'FD mesh'!$B$15+1)*Setup!$B$22</f>
        <v>0</v>
      </c>
      <c r="AV1075" s="0" t="n">
        <f aca="false">SUMPRODUCT('FD inverse'!$A$46:$BH$46,'FD mesh'!$B$84:$BI$84,$E1074:$BL1074)+'FD inverse'!$A$46*$C1075/Setup!$B$17+INDEX('FD inverse'!$A$46:$BH$46,1,'FD mesh'!$B$15+1)*Setup!$B$22</f>
        <v>0</v>
      </c>
      <c r="AW1075" s="0" t="n">
        <f aca="false">SUMPRODUCT('FD inverse'!$A$47:$BH$47,'FD mesh'!$B$84:$BI$84,$E1074:$BL1074)+'FD inverse'!$A$47*$C1075/Setup!$B$17+INDEX('FD inverse'!$A$47:$BH$47,1,'FD mesh'!$B$15+1)*Setup!$B$22</f>
        <v>0</v>
      </c>
      <c r="AX1075" s="0" t="n">
        <f aca="false">SUMPRODUCT('FD inverse'!$A$48:$BH$48,'FD mesh'!$B$84:$BI$84,$E1074:$BL1074)+'FD inverse'!$A$48*$C1075/Setup!$B$17+INDEX('FD inverse'!$A$48:$BH$48,1,'FD mesh'!$B$15+1)*Setup!$B$22</f>
        <v>0</v>
      </c>
      <c r="AY1075" s="0" t="n">
        <f aca="false">SUMPRODUCT('FD inverse'!$A$49:$BH$49,'FD mesh'!$B$84:$BI$84,$E1074:$BL1074)+'FD inverse'!$A$49*$C1075/Setup!$B$17+INDEX('FD inverse'!$A$49:$BH$49,1,'FD mesh'!$B$15+1)*Setup!$B$22</f>
        <v>0</v>
      </c>
      <c r="AZ1075" s="0" t="n">
        <f aca="false">SUMPRODUCT('FD inverse'!$A$50:$BH$50,'FD mesh'!$B$84:$BI$84,$E1074:$BL1074)+'FD inverse'!$A$50*$C1075/Setup!$B$17+INDEX('FD inverse'!$A$50:$BH$50,1,'FD mesh'!$B$15+1)*Setup!$B$22</f>
        <v>0</v>
      </c>
      <c r="BA1075" s="0" t="n">
        <f aca="false">SUMPRODUCT('FD inverse'!$A$51:$BH$51,'FD mesh'!$B$84:$BI$84,$E1074:$BL1074)+'FD inverse'!$A$51*$C1075/Setup!$B$17+INDEX('FD inverse'!$A$51:$BH$51,1,'FD mesh'!$B$15+1)*Setup!$B$22</f>
        <v>0</v>
      </c>
      <c r="BB1075" s="0" t="n">
        <f aca="false">SUMPRODUCT('FD inverse'!$A$52:$BH$52,'FD mesh'!$B$84:$BI$84,$E1074:$BL1074)+'FD inverse'!$A$52*$C1075/Setup!$B$17+INDEX('FD inverse'!$A$52:$BH$52,1,'FD mesh'!$B$15+1)*Setup!$B$22</f>
        <v>0</v>
      </c>
      <c r="BC1075" s="0" t="n">
        <f aca="false">SUMPRODUCT('FD inverse'!$A$53:$BH$53,'FD mesh'!$B$84:$BI$84,$E1074:$BL1074)+'FD inverse'!$A$53*$C1075/Setup!$B$17+INDEX('FD inverse'!$A$53:$BH$53,1,'FD mesh'!$B$15+1)*Setup!$B$22</f>
        <v>0</v>
      </c>
      <c r="BD1075" s="0" t="n">
        <f aca="false">SUMPRODUCT('FD inverse'!$A$54:$BH$54,'FD mesh'!$B$84:$BI$84,$E1074:$BL1074)+'FD inverse'!$A$54*$C1075/Setup!$B$17+INDEX('FD inverse'!$A$54:$BH$54,1,'FD mesh'!$B$15+1)*Setup!$B$22</f>
        <v>0</v>
      </c>
      <c r="BE1075" s="0" t="n">
        <f aca="false">SUMPRODUCT('FD inverse'!$A$55:$BH$55,'FD mesh'!$B$84:$BI$84,$E1074:$BL1074)+'FD inverse'!$A$55*$C1075/Setup!$B$17+INDEX('FD inverse'!$A$55:$BH$55,1,'FD mesh'!$B$15+1)*Setup!$B$22</f>
        <v>0</v>
      </c>
      <c r="BF1075" s="0" t="n">
        <f aca="false">SUMPRODUCT('FD inverse'!$A$56:$BH$56,'FD mesh'!$B$84:$BI$84,$E1074:$BL1074)+'FD inverse'!$A$56*$C1075/Setup!$B$17+INDEX('FD inverse'!$A$56:$BH$56,1,'FD mesh'!$B$15+1)*Setup!$B$22</f>
        <v>0</v>
      </c>
      <c r="BG1075" s="0" t="n">
        <f aca="false">SUMPRODUCT('FD inverse'!$A$57:$BH$57,'FD mesh'!$B$84:$BI$84,$E1074:$BL1074)+'FD inverse'!$A$57*$C1075/Setup!$B$17+INDEX('FD inverse'!$A$57:$BH$57,1,'FD mesh'!$B$15+1)*Setup!$B$22</f>
        <v>0</v>
      </c>
      <c r="BH1075" s="0" t="n">
        <f aca="false">SUMPRODUCT('FD inverse'!$A$58:$BH$58,'FD mesh'!$B$84:$BI$84,$E1074:$BL1074)+'FD inverse'!$A$58*$C1075/Setup!$B$17+INDEX('FD inverse'!$A$58:$BH$58,1,'FD mesh'!$B$15+1)*Setup!$B$22</f>
        <v>0</v>
      </c>
      <c r="BI1075" s="0" t="n">
        <f aca="false">SUMPRODUCT('FD inverse'!$A$59:$BH$59,'FD mesh'!$B$84:$BI$84,$E1074:$BL1074)+'FD inverse'!$A$59*$C1075/Setup!$B$17+INDEX('FD inverse'!$A$59:$BH$59,1,'FD mesh'!$B$15+1)*Setup!$B$22</f>
        <v>0</v>
      </c>
      <c r="BJ1075" s="0" t="n">
        <f aca="false">SUMPRODUCT('FD inverse'!$A$60:$BH$60,'FD mesh'!$B$84:$BI$84,$E1074:$BL1074)+'FD inverse'!$A$60*$C1075/Setup!$B$17+INDEX('FD inverse'!$A$60:$BH$60,1,'FD mesh'!$B$15+1)*Setup!$B$22</f>
        <v>0</v>
      </c>
      <c r="BK1075" s="0" t="n">
        <f aca="false">SUMPRODUCT('FD inverse'!$A$61:$BH$61,'FD mesh'!$B$84:$BI$84,$E1074:$BL1074)+'FD inverse'!$A$61*$C1075/Setup!$B$17+INDEX('FD inverse'!$A$61:$BH$61,1,'FD mesh'!$B$15+1)*Setup!$B$22</f>
        <v>0</v>
      </c>
      <c r="BL1075" s="0" t="n">
        <f aca="false">SUMPRODUCT('FD inverse'!$A$62:$BH$62,'FD mesh'!$B$84:$BI$84,$E1074:$BL1074)+'FD inverse'!$A$62*$C1075/Setup!$B$17+INDEX('FD inverse'!$A$62:$BH$62,1,'FD mesh'!$B$15+1)*Setup!$B$22</f>
        <v>0</v>
      </c>
    </row>
    <row r="1076" customFormat="false" ht="15" hidden="false" customHeight="false" outlineLevel="0" collapsed="false">
      <c r="A1076" s="0" t="n">
        <v>1071</v>
      </c>
      <c r="B1076" s="0" t="n">
        <f aca="false">A1076*Setup!$B$11/3600</f>
        <v>89.25</v>
      </c>
      <c r="C1076" s="0" t="n">
        <f aca="false">Setup!$B$7+Setup!$B$8*COS(2*PI()*(B1076-Setup!$B$9)/24)</f>
        <v>27.7877205179804</v>
      </c>
      <c r="D1076" s="0" t="n">
        <f aca="false">(C1076-E1076)/Setup!$B$17</f>
        <v>12.4979985486401</v>
      </c>
      <c r="E1076" s="0" t="n">
        <f aca="false">SUMPRODUCT('FD inverse'!$A$3:$BH$3,'FD mesh'!$B$84:$BI$84,$E1075:$BL1075)+'FD inverse'!$A$3*$C1076/Setup!$B$17+INDEX('FD inverse'!$A$3:$BH$3,1,'FD mesh'!$B$15+1)*Setup!$B$22</f>
        <v>26.1629807066572</v>
      </c>
      <c r="F1076" s="0" t="n">
        <f aca="false">SUMPRODUCT('FD inverse'!$A$4:$BH$4,'FD mesh'!$B$84:$BI$84,$E1075:$BL1075)+'FD inverse'!$A$4*$C1076/Setup!$B$17+INDEX('FD inverse'!$A$4:$BH$4,1,'FD mesh'!$B$15+1)*Setup!$B$22</f>
        <v>25.7894118959121</v>
      </c>
      <c r="G1076" s="0" t="n">
        <f aca="false">SUMPRODUCT('FD inverse'!$A$5:$BH$5,'FD mesh'!$B$84:$BI$84,$E1075:$BL1075)+'FD inverse'!$A$5*$C1076/Setup!$B$17+INDEX('FD inverse'!$A$5:$BH$5,1,'FD mesh'!$B$15+1)*Setup!$B$22</f>
        <v>25.414487729713</v>
      </c>
      <c r="H1076" s="0" t="n">
        <f aca="false">SUMPRODUCT('FD inverse'!$A$6:$BH$6,'FD mesh'!$B$84:$BI$84,$E1075:$BL1075)+'FD inverse'!$A$6*$C1076/Setup!$B$17+INDEX('FD inverse'!$A$6:$BH$6,1,'FD mesh'!$B$15+1)*Setup!$B$22</f>
        <v>24.1552614536618</v>
      </c>
      <c r="I1076" s="0" t="n">
        <f aca="false">SUMPRODUCT('FD inverse'!$A$7:$BH$7,'FD mesh'!$B$84:$BI$84,$E1075:$BL1075)+'FD inverse'!$A$7*$C1076/Setup!$B$17+INDEX('FD inverse'!$A$7:$BH$7,1,'FD mesh'!$B$15+1)*Setup!$B$22</f>
        <v>24.0476521305088</v>
      </c>
      <c r="J1076" s="0" t="n">
        <f aca="false">SUMPRODUCT('FD inverse'!$A$8:$BH$8,'FD mesh'!$B$84:$BI$84,$E1075:$BL1075)+'FD inverse'!$A$8*$C1076/Setup!$B$17+INDEX('FD inverse'!$A$8:$BH$8,1,'FD mesh'!$B$15+1)*Setup!$B$22</f>
        <v>23.9482761782281</v>
      </c>
      <c r="K1076" s="0" t="n">
        <f aca="false">SUMPRODUCT('FD inverse'!$A$9:$BH$9,'FD mesh'!$B$84:$BI$84,$E1075:$BL1075)+'FD inverse'!$A$9*$C1076/Setup!$B$17+INDEX('FD inverse'!$A$9:$BH$9,1,'FD mesh'!$B$15+1)*Setup!$B$22</f>
        <v>23.8576087334427</v>
      </c>
      <c r="L1076" s="0" t="n">
        <f aca="false">SUMPRODUCT('FD inverse'!$A$10:$BH$10,'FD mesh'!$B$84:$BI$84,$E1075:$BL1075)+'FD inverse'!$A$10*$C1076/Setup!$B$17+INDEX('FD inverse'!$A$10:$BH$10,1,'FD mesh'!$B$15+1)*Setup!$B$22</f>
        <v>23.7760336423358</v>
      </c>
      <c r="M1076" s="0" t="n">
        <f aca="false">SUMPRODUCT('FD inverse'!$A$11:$BH$11,'FD mesh'!$B$84:$BI$84,$E1075:$BL1075)+'FD inverse'!$A$11*$C1076/Setup!$B$17+INDEX('FD inverse'!$A$11:$BH$11,1,'FD mesh'!$B$15+1)*Setup!$B$22</f>
        <v>23.7038556974156</v>
      </c>
      <c r="N1076" s="0" t="n">
        <f aca="false">SUMPRODUCT('FD inverse'!$A$12:$BH$12,'FD mesh'!$B$84:$BI$84,$E1075:$BL1075)+'FD inverse'!$A$12*$C1076/Setup!$B$17+INDEX('FD inverse'!$A$12:$BH$12,1,'FD mesh'!$B$15+1)*Setup!$B$22</f>
        <v>23.6413113685197</v>
      </c>
      <c r="O1076" s="0" t="n">
        <f aca="false">SUMPRODUCT('FD inverse'!$A$13:$BH$13,'FD mesh'!$B$84:$BI$84,$E1075:$BL1075)+'FD inverse'!$A$13*$C1076/Setup!$B$17+INDEX('FD inverse'!$A$13:$BH$13,1,'FD mesh'!$B$15+1)*Setup!$B$22</f>
        <v>23.5885779809906</v>
      </c>
      <c r="P1076" s="0" t="n">
        <f aca="false">SUMPRODUCT('FD inverse'!$A$14:$BH$14,'FD mesh'!$B$84:$BI$84,$E1075:$BL1075)+'FD inverse'!$A$14*$C1076/Setup!$B$17+INDEX('FD inverse'!$A$14:$BH$14,1,'FD mesh'!$B$15+1)*Setup!$B$22</f>
        <v>23.5457813047674</v>
      </c>
      <c r="Q1076" s="0" t="n">
        <f aca="false">SUMPRODUCT('FD inverse'!$A$15:$BH$15,'FD mesh'!$B$84:$BI$84,$E1075:$BL1075)+'FD inverse'!$A$15*$C1076/Setup!$B$17+INDEX('FD inverse'!$A$15:$BH$15,1,'FD mesh'!$B$15+1)*Setup!$B$22</f>
        <v>23.5130015274231</v>
      </c>
      <c r="R1076" s="0" t="n">
        <f aca="false">SUMPRODUCT('FD inverse'!$A$16:$BH$16,'FD mesh'!$B$84:$BI$84,$E1075:$BL1075)+'FD inverse'!$A$16*$C1076/Setup!$B$17+INDEX('FD inverse'!$A$16:$BH$16,1,'FD mesh'!$B$15+1)*Setup!$B$22</f>
        <v>23.4902775921939</v>
      </c>
      <c r="S1076" s="0" t="n">
        <f aca="false">SUMPRODUCT('FD inverse'!$A$17:$BH$17,'FD mesh'!$B$84:$BI$84,$E1075:$BL1075)+'FD inverse'!$A$17*$C1076/Setup!$B$17+INDEX('FD inverse'!$A$17:$BH$17,1,'FD mesh'!$B$15+1)*Setup!$B$22</f>
        <v>22.9214635263116</v>
      </c>
      <c r="T1076" s="0" t="n">
        <f aca="false">SUMPRODUCT('FD inverse'!$A$18:$BH$18,'FD mesh'!$B$84:$BI$84,$E1075:$BL1075)+'FD inverse'!$A$18*$C1076/Setup!$B$17+INDEX('FD inverse'!$A$18:$BH$18,1,'FD mesh'!$B$15+1)*Setup!$B$22</f>
        <v>22.3573651867655</v>
      </c>
      <c r="U1076" s="0" t="n">
        <f aca="false">SUMPRODUCT('FD inverse'!$A$19:$BH$19,'FD mesh'!$B$84:$BI$84,$E1075:$BL1075)+'FD inverse'!$A$19*$C1076/Setup!$B$17+INDEX('FD inverse'!$A$19:$BH$19,1,'FD mesh'!$B$15+1)*Setup!$B$22</f>
        <v>21.7976743766662</v>
      </c>
      <c r="V1076" s="0" t="n">
        <f aca="false">SUMPRODUCT('FD inverse'!$A$20:$BH$20,'FD mesh'!$B$84:$BI$84,$E1075:$BL1075)+'FD inverse'!$A$20*$C1076/Setup!$B$17+INDEX('FD inverse'!$A$20:$BH$20,1,'FD mesh'!$B$15+1)*Setup!$B$22</f>
        <v>21.2420765787566</v>
      </c>
      <c r="W1076" s="0" t="n">
        <f aca="false">SUMPRODUCT('FD inverse'!$A$21:$BH$21,'FD mesh'!$B$84:$BI$84,$E1075:$BL1075)+'FD inverse'!$A$21*$C1076/Setup!$B$17+INDEX('FD inverse'!$A$21:$BH$21,1,'FD mesh'!$B$15+1)*Setup!$B$22</f>
        <v>20.6902521861269</v>
      </c>
      <c r="X1076" s="0" t="n">
        <f aca="false">SUMPRODUCT('FD inverse'!$A$22:$BH$22,'FD mesh'!$B$84:$BI$84,$E1075:$BL1075)+'FD inverse'!$A$22*$C1076/Setup!$B$17+INDEX('FD inverse'!$A$22:$BH$22,1,'FD mesh'!$B$15+1)*Setup!$B$22</f>
        <v>20.14187756598</v>
      </c>
      <c r="Y1076" s="0" t="n">
        <f aca="false">SUMPRODUCT('FD inverse'!$A$23:$BH$23,'FD mesh'!$B$84:$BI$84,$E1075:$BL1075)+'FD inverse'!$A$23*$C1076/Setup!$B$17+INDEX('FD inverse'!$A$23:$BH$23,1,'FD mesh'!$B$15+1)*Setup!$B$22</f>
        <v>19.5966259695903</v>
      </c>
      <c r="Z1076" s="0" t="n">
        <f aca="false">SUMPRODUCT('FD inverse'!$A$24:$BH$24,'FD mesh'!$B$84:$BI$84,$E1075:$BL1075)+'FD inverse'!$A$24*$C1076/Setup!$B$17+INDEX('FD inverse'!$A$24:$BH$24,1,'FD mesh'!$B$15+1)*Setup!$B$22</f>
        <v>19.0541683017379</v>
      </c>
      <c r="AA1076" s="0" t="n">
        <f aca="false">SUMPRODUCT('FD inverse'!$A$25:$BH$25,'FD mesh'!$B$84:$BI$84,$E1075:$BL1075)+'FD inverse'!$A$25*$C1076/Setup!$B$17+INDEX('FD inverse'!$A$25:$BH$25,1,'FD mesh'!$B$15+1)*Setup!$B$22</f>
        <v>18.5141737630094</v>
      </c>
      <c r="AB1076" s="0" t="n">
        <f aca="false">SUMPRODUCT('FD inverse'!$A$26:$BH$26,'FD mesh'!$B$84:$BI$84,$E1075:$BL1075)+'FD inverse'!$A$26*$C1076/Setup!$B$17+INDEX('FD inverse'!$A$26:$BH$26,1,'FD mesh'!$B$15+1)*Setup!$B$22</f>
        <v>17.9763103784289</v>
      </c>
      <c r="AC1076" s="0" t="n">
        <f aca="false">SUMPRODUCT('FD inverse'!$A$27:$BH$27,'FD mesh'!$B$84:$BI$84,$E1075:$BL1075)+'FD inverse'!$A$27*$C1076/Setup!$B$17+INDEX('FD inverse'!$A$27:$BH$27,1,'FD mesh'!$B$15+1)*Setup!$B$22</f>
        <v>17.440245425937</v>
      </c>
      <c r="AD1076" s="0" t="n">
        <f aca="false">SUMPRODUCT('FD inverse'!$A$28:$BH$28,'FD mesh'!$B$84:$BI$84,$E1075:$BL1075)+'FD inverse'!$A$28*$C1076/Setup!$B$17+INDEX('FD inverse'!$A$28:$BH$28,1,'FD mesh'!$B$15+1)*Setup!$B$22</f>
        <v>16.9056457782668</v>
      </c>
      <c r="AE1076" s="0" t="n">
        <f aca="false">SUMPRODUCT('FD inverse'!$A$29:$BH$29,'FD mesh'!$B$84:$BI$84,$E1075:$BL1075)+'FD inverse'!$A$29*$C1076/Setup!$B$17+INDEX('FD inverse'!$A$29:$BH$29,1,'FD mesh'!$B$15+1)*Setup!$B$22</f>
        <v>16.3721781717831</v>
      </c>
      <c r="AF1076" s="0" t="n">
        <f aca="false">SUMPRODUCT('FD inverse'!$A$30:$BH$30,'FD mesh'!$B$84:$BI$84,$E1075:$BL1075)+'FD inverse'!$A$30*$C1076/Setup!$B$17+INDEX('FD inverse'!$A$30:$BH$30,1,'FD mesh'!$B$15+1)*Setup!$B$22</f>
        <v>15.8395094158549</v>
      </c>
      <c r="AG1076" s="0" t="n">
        <f aca="false">SUMPRODUCT('FD inverse'!$A$31:$BH$31,'FD mesh'!$B$84:$BI$84,$E1075:$BL1075)+'FD inverse'!$A$31*$C1076/Setup!$B$17+INDEX('FD inverse'!$A$31:$BH$31,1,'FD mesh'!$B$15+1)*Setup!$B$22</f>
        <v>15.3073065563292</v>
      </c>
      <c r="AH1076" s="0" t="n">
        <f aca="false">SUMPRODUCT('FD inverse'!$A$32:$BH$32,'FD mesh'!$B$84:$BI$84,$E1075:$BL1075)+'FD inverse'!$A$32*$C1076/Setup!$B$17+INDEX('FD inverse'!$A$32:$BH$32,1,'FD mesh'!$B$15+1)*Setup!$B$22</f>
        <v>15.2849923331433</v>
      </c>
      <c r="AI1076" s="0" t="n">
        <f aca="false">SUMPRODUCT('FD inverse'!$A$33:$BH$33,'FD mesh'!$B$84:$BI$84,$E1075:$BL1075)+'FD inverse'!$A$33*$C1076/Setup!$B$17+INDEX('FD inverse'!$A$33:$BH$33,1,'FD mesh'!$B$15+1)*Setup!$B$22</f>
        <v>15.2628840401408</v>
      </c>
      <c r="AJ1076" s="0" t="n">
        <f aca="false">SUMPRODUCT('FD inverse'!$A$34:$BH$34,'FD mesh'!$B$84:$BI$84,$E1075:$BL1075)+'FD inverse'!$A$34*$C1076/Setup!$B$17+INDEX('FD inverse'!$A$34:$BH$34,1,'FD mesh'!$B$15+1)*Setup!$B$22</f>
        <v>15.240959711546</v>
      </c>
      <c r="AK1076" s="0" t="n">
        <f aca="false">SUMPRODUCT('FD inverse'!$A$35:$BH$35,'FD mesh'!$B$84:$BI$84,$E1075:$BL1075)+'FD inverse'!$A$35*$C1076/Setup!$B$17+INDEX('FD inverse'!$A$35:$BH$35,1,'FD mesh'!$B$15+1)*Setup!$B$22</f>
        <v>15.21919877813</v>
      </c>
      <c r="AL1076" s="0" t="n">
        <f aca="false">SUMPRODUCT('FD inverse'!$A$36:$BH$36,'FD mesh'!$B$84:$BI$84,$E1075:$BL1075)+'FD inverse'!$A$36*$C1076/Setup!$B$17+INDEX('FD inverse'!$A$36:$BH$36,1,'FD mesh'!$B$15+1)*Setup!$B$22</f>
        <v>15.1975820219494</v>
      </c>
      <c r="AM1076" s="0" t="n">
        <f aca="false">SUMPRODUCT('FD inverse'!$A$37:$BH$37,'FD mesh'!$B$84:$BI$84,$E1075:$BL1075)+'FD inverse'!$A$37*$C1076/Setup!$B$17+INDEX('FD inverse'!$A$37:$BH$37,1,'FD mesh'!$B$15+1)*Setup!$B$22</f>
        <v>15.1760915120957</v>
      </c>
      <c r="AN1076" s="0" t="n">
        <f aca="false">SUMPRODUCT('FD inverse'!$A$38:$BH$38,'FD mesh'!$B$84:$BI$84,$E1075:$BL1075)+'FD inverse'!$A$38*$C1076/Setup!$B$17+INDEX('FD inverse'!$A$38:$BH$38,1,'FD mesh'!$B$15+1)*Setup!$B$22</f>
        <v>15.1547105237349</v>
      </c>
      <c r="AO1076" s="0" t="n">
        <f aca="false">SUMPRODUCT('FD inverse'!$A$39:$BH$39,'FD mesh'!$B$84:$BI$84,$E1075:$BL1075)+'FD inverse'!$A$39*$C1076/Setup!$B$17+INDEX('FD inverse'!$A$39:$BH$39,1,'FD mesh'!$B$15+1)*Setup!$B$22</f>
        <v>15.1334234425555</v>
      </c>
      <c r="AP1076" s="0" t="n">
        <f aca="false">SUMPRODUCT('FD inverse'!$A$40:$BH$40,'FD mesh'!$B$84:$BI$84,$E1075:$BL1075)+'FD inverse'!$A$40*$C1076/Setup!$B$17+INDEX('FD inverse'!$A$40:$BH$40,1,'FD mesh'!$B$15+1)*Setup!$B$22</f>
        <v>15.1122156565882</v>
      </c>
      <c r="AQ1076" s="0" t="n">
        <f aca="false">SUMPRODUCT('FD inverse'!$A$41:$BH$41,'FD mesh'!$B$84:$BI$84,$E1075:$BL1075)+'FD inverse'!$A$41*$C1076/Setup!$B$17+INDEX('FD inverse'!$A$41:$BH$41,1,'FD mesh'!$B$15+1)*Setup!$B$22</f>
        <v>15.0910734372225</v>
      </c>
      <c r="AR1076" s="0" t="n">
        <f aca="false">SUMPRODUCT('FD inverse'!$A$42:$BH$42,'FD mesh'!$B$84:$BI$84,$E1075:$BL1075)+'FD inverse'!$A$42*$C1076/Setup!$B$17+INDEX('FD inverse'!$A$42:$BH$42,1,'FD mesh'!$B$15+1)*Setup!$B$22</f>
        <v>15.069983811122</v>
      </c>
      <c r="AS1076" s="0" t="n">
        <f aca="false">SUMPRODUCT('FD inverse'!$A$43:$BH$43,'FD mesh'!$B$84:$BI$84,$E1075:$BL1075)+'FD inverse'!$A$43*$C1076/Setup!$B$17+INDEX('FD inverse'!$A$43:$BH$43,1,'FD mesh'!$B$15+1)*Setup!$B$22</f>
        <v>0</v>
      </c>
      <c r="AT1076" s="0" t="n">
        <f aca="false">SUMPRODUCT('FD inverse'!$A$44:$BH$44,'FD mesh'!$B$84:$BI$84,$E1075:$BL1075)+'FD inverse'!$A$44*$C1076/Setup!$B$17+INDEX('FD inverse'!$A$44:$BH$44,1,'FD mesh'!$B$15+1)*Setup!$B$22</f>
        <v>0</v>
      </c>
      <c r="AU1076" s="0" t="n">
        <f aca="false">SUMPRODUCT('FD inverse'!$A$45:$BH$45,'FD mesh'!$B$84:$BI$84,$E1075:$BL1075)+'FD inverse'!$A$45*$C1076/Setup!$B$17+INDEX('FD inverse'!$A$45:$BH$45,1,'FD mesh'!$B$15+1)*Setup!$B$22</f>
        <v>0</v>
      </c>
      <c r="AV1076" s="0" t="n">
        <f aca="false">SUMPRODUCT('FD inverse'!$A$46:$BH$46,'FD mesh'!$B$84:$BI$84,$E1075:$BL1075)+'FD inverse'!$A$46*$C1076/Setup!$B$17+INDEX('FD inverse'!$A$46:$BH$46,1,'FD mesh'!$B$15+1)*Setup!$B$22</f>
        <v>0</v>
      </c>
      <c r="AW1076" s="0" t="n">
        <f aca="false">SUMPRODUCT('FD inverse'!$A$47:$BH$47,'FD mesh'!$B$84:$BI$84,$E1075:$BL1075)+'FD inverse'!$A$47*$C1076/Setup!$B$17+INDEX('FD inverse'!$A$47:$BH$47,1,'FD mesh'!$B$15+1)*Setup!$B$22</f>
        <v>0</v>
      </c>
      <c r="AX1076" s="0" t="n">
        <f aca="false">SUMPRODUCT('FD inverse'!$A$48:$BH$48,'FD mesh'!$B$84:$BI$84,$E1075:$BL1075)+'FD inverse'!$A$48*$C1076/Setup!$B$17+INDEX('FD inverse'!$A$48:$BH$48,1,'FD mesh'!$B$15+1)*Setup!$B$22</f>
        <v>0</v>
      </c>
      <c r="AY1076" s="0" t="n">
        <f aca="false">SUMPRODUCT('FD inverse'!$A$49:$BH$49,'FD mesh'!$B$84:$BI$84,$E1075:$BL1075)+'FD inverse'!$A$49*$C1076/Setup!$B$17+INDEX('FD inverse'!$A$49:$BH$49,1,'FD mesh'!$B$15+1)*Setup!$B$22</f>
        <v>0</v>
      </c>
      <c r="AZ1076" s="0" t="n">
        <f aca="false">SUMPRODUCT('FD inverse'!$A$50:$BH$50,'FD mesh'!$B$84:$BI$84,$E1075:$BL1075)+'FD inverse'!$A$50*$C1076/Setup!$B$17+INDEX('FD inverse'!$A$50:$BH$50,1,'FD mesh'!$B$15+1)*Setup!$B$22</f>
        <v>0</v>
      </c>
      <c r="BA1076" s="0" t="n">
        <f aca="false">SUMPRODUCT('FD inverse'!$A$51:$BH$51,'FD mesh'!$B$84:$BI$84,$E1075:$BL1075)+'FD inverse'!$A$51*$C1076/Setup!$B$17+INDEX('FD inverse'!$A$51:$BH$51,1,'FD mesh'!$B$15+1)*Setup!$B$22</f>
        <v>0</v>
      </c>
      <c r="BB1076" s="0" t="n">
        <f aca="false">SUMPRODUCT('FD inverse'!$A$52:$BH$52,'FD mesh'!$B$84:$BI$84,$E1075:$BL1075)+'FD inverse'!$A$52*$C1076/Setup!$B$17+INDEX('FD inverse'!$A$52:$BH$52,1,'FD mesh'!$B$15+1)*Setup!$B$22</f>
        <v>0</v>
      </c>
      <c r="BC1076" s="0" t="n">
        <f aca="false">SUMPRODUCT('FD inverse'!$A$53:$BH$53,'FD mesh'!$B$84:$BI$84,$E1075:$BL1075)+'FD inverse'!$A$53*$C1076/Setup!$B$17+INDEX('FD inverse'!$A$53:$BH$53,1,'FD mesh'!$B$15+1)*Setup!$B$22</f>
        <v>0</v>
      </c>
      <c r="BD1076" s="0" t="n">
        <f aca="false">SUMPRODUCT('FD inverse'!$A$54:$BH$54,'FD mesh'!$B$84:$BI$84,$E1075:$BL1075)+'FD inverse'!$A$54*$C1076/Setup!$B$17+INDEX('FD inverse'!$A$54:$BH$54,1,'FD mesh'!$B$15+1)*Setup!$B$22</f>
        <v>0</v>
      </c>
      <c r="BE1076" s="0" t="n">
        <f aca="false">SUMPRODUCT('FD inverse'!$A$55:$BH$55,'FD mesh'!$B$84:$BI$84,$E1075:$BL1075)+'FD inverse'!$A$55*$C1076/Setup!$B$17+INDEX('FD inverse'!$A$55:$BH$55,1,'FD mesh'!$B$15+1)*Setup!$B$22</f>
        <v>0</v>
      </c>
      <c r="BF1076" s="0" t="n">
        <f aca="false">SUMPRODUCT('FD inverse'!$A$56:$BH$56,'FD mesh'!$B$84:$BI$84,$E1075:$BL1075)+'FD inverse'!$A$56*$C1076/Setup!$B$17+INDEX('FD inverse'!$A$56:$BH$56,1,'FD mesh'!$B$15+1)*Setup!$B$22</f>
        <v>0</v>
      </c>
      <c r="BG1076" s="0" t="n">
        <f aca="false">SUMPRODUCT('FD inverse'!$A$57:$BH$57,'FD mesh'!$B$84:$BI$84,$E1075:$BL1075)+'FD inverse'!$A$57*$C1076/Setup!$B$17+INDEX('FD inverse'!$A$57:$BH$57,1,'FD mesh'!$B$15+1)*Setup!$B$22</f>
        <v>0</v>
      </c>
      <c r="BH1076" s="0" t="n">
        <f aca="false">SUMPRODUCT('FD inverse'!$A$58:$BH$58,'FD mesh'!$B$84:$BI$84,$E1075:$BL1075)+'FD inverse'!$A$58*$C1076/Setup!$B$17+INDEX('FD inverse'!$A$58:$BH$58,1,'FD mesh'!$B$15+1)*Setup!$B$22</f>
        <v>0</v>
      </c>
      <c r="BI1076" s="0" t="n">
        <f aca="false">SUMPRODUCT('FD inverse'!$A$59:$BH$59,'FD mesh'!$B$84:$BI$84,$E1075:$BL1075)+'FD inverse'!$A$59*$C1076/Setup!$B$17+INDEX('FD inverse'!$A$59:$BH$59,1,'FD mesh'!$B$15+1)*Setup!$B$22</f>
        <v>0</v>
      </c>
      <c r="BJ1076" s="0" t="n">
        <f aca="false">SUMPRODUCT('FD inverse'!$A$60:$BH$60,'FD mesh'!$B$84:$BI$84,$E1075:$BL1075)+'FD inverse'!$A$60*$C1076/Setup!$B$17+INDEX('FD inverse'!$A$60:$BH$60,1,'FD mesh'!$B$15+1)*Setup!$B$22</f>
        <v>0</v>
      </c>
      <c r="BK1076" s="0" t="n">
        <f aca="false">SUMPRODUCT('FD inverse'!$A$61:$BH$61,'FD mesh'!$B$84:$BI$84,$E1075:$BL1075)+'FD inverse'!$A$61*$C1076/Setup!$B$17+INDEX('FD inverse'!$A$61:$BH$61,1,'FD mesh'!$B$15+1)*Setup!$B$22</f>
        <v>0</v>
      </c>
      <c r="BL1076" s="0" t="n">
        <f aca="false">SUMPRODUCT('FD inverse'!$A$62:$BH$62,'FD mesh'!$B$84:$BI$84,$E1075:$BL1075)+'FD inverse'!$A$62*$C1076/Setup!$B$17+INDEX('FD inverse'!$A$62:$BH$62,1,'FD mesh'!$B$15+1)*Setup!$B$22</f>
        <v>0</v>
      </c>
    </row>
    <row r="1077" customFormat="false" ht="15" hidden="false" customHeight="false" outlineLevel="0" collapsed="false">
      <c r="A1077" s="0" t="n">
        <v>1072</v>
      </c>
      <c r="B1077" s="0" t="n">
        <f aca="false">A1077*Setup!$B$11/3600</f>
        <v>89.3333333333333</v>
      </c>
      <c r="C1077" s="0" t="n">
        <f aca="false">Setup!$B$7+Setup!$B$8*COS(2*PI()*(B1077-Setup!$B$9)/24)</f>
        <v>27.7587704831436</v>
      </c>
      <c r="D1077" s="0" t="n">
        <f aca="false">(C1077-E1077)/Setup!$B$17</f>
        <v>12.341058217488</v>
      </c>
      <c r="E1077" s="0" t="n">
        <f aca="false">SUMPRODUCT('FD inverse'!$A$3:$BH$3,'FD mesh'!$B$84:$BI$84,$E1076:$BL1076)+'FD inverse'!$A$3*$C1077/Setup!$B$17+INDEX('FD inverse'!$A$3:$BH$3,1,'FD mesh'!$B$15+1)*Setup!$B$22</f>
        <v>26.1544329148702</v>
      </c>
      <c r="F1077" s="0" t="n">
        <f aca="false">SUMPRODUCT('FD inverse'!$A$4:$BH$4,'FD mesh'!$B$84:$BI$84,$E1076:$BL1076)+'FD inverse'!$A$4*$C1077/Setup!$B$17+INDEX('FD inverse'!$A$4:$BH$4,1,'FD mesh'!$B$15+1)*Setup!$B$22</f>
        <v>25.7852845260031</v>
      </c>
      <c r="G1077" s="0" t="n">
        <f aca="false">SUMPRODUCT('FD inverse'!$A$5:$BH$5,'FD mesh'!$B$84:$BI$84,$E1076:$BL1076)+'FD inverse'!$A$5*$C1077/Setup!$B$17+INDEX('FD inverse'!$A$5:$BH$5,1,'FD mesh'!$B$15+1)*Setup!$B$22</f>
        <v>25.4143447439463</v>
      </c>
      <c r="H1077" s="0" t="n">
        <f aca="false">SUMPRODUCT('FD inverse'!$A$6:$BH$6,'FD mesh'!$B$84:$BI$84,$E1076:$BL1076)+'FD inverse'!$A$6*$C1077/Setup!$B$17+INDEX('FD inverse'!$A$6:$BH$6,1,'FD mesh'!$B$15+1)*Setup!$B$22</f>
        <v>24.1678828157806</v>
      </c>
      <c r="I1077" s="0" t="n">
        <f aca="false">SUMPRODUCT('FD inverse'!$A$7:$BH$7,'FD mesh'!$B$84:$BI$84,$E1076:$BL1076)+'FD inverse'!$A$7*$C1077/Setup!$B$17+INDEX('FD inverse'!$A$7:$BH$7,1,'FD mesh'!$B$15+1)*Setup!$B$22</f>
        <v>24.0612995661254</v>
      </c>
      <c r="J1077" s="0" t="n">
        <f aca="false">SUMPRODUCT('FD inverse'!$A$8:$BH$8,'FD mesh'!$B$84:$BI$84,$E1076:$BL1076)+'FD inverse'!$A$8*$C1077/Setup!$B$17+INDEX('FD inverse'!$A$8:$BH$8,1,'FD mesh'!$B$15+1)*Setup!$B$22</f>
        <v>23.9627679009048</v>
      </c>
      <c r="K1077" s="0" t="n">
        <f aca="false">SUMPRODUCT('FD inverse'!$A$9:$BH$9,'FD mesh'!$B$84:$BI$84,$E1076:$BL1076)+'FD inverse'!$A$9*$C1077/Setup!$B$17+INDEX('FD inverse'!$A$9:$BH$9,1,'FD mesh'!$B$15+1)*Setup!$B$22</f>
        <v>23.8727859245791</v>
      </c>
      <c r="L1077" s="0" t="n">
        <f aca="false">SUMPRODUCT('FD inverse'!$A$10:$BH$10,'FD mesh'!$B$84:$BI$84,$E1076:$BL1076)+'FD inverse'!$A$10*$C1077/Setup!$B$17+INDEX('FD inverse'!$A$10:$BH$10,1,'FD mesh'!$B$15+1)*Setup!$B$22</f>
        <v>23.791758043319</v>
      </c>
      <c r="M1077" s="0" t="n">
        <f aca="false">SUMPRODUCT('FD inverse'!$A$11:$BH$11,'FD mesh'!$B$84:$BI$84,$E1076:$BL1076)+'FD inverse'!$A$11*$C1077/Setup!$B$17+INDEX('FD inverse'!$A$11:$BH$11,1,'FD mesh'!$B$15+1)*Setup!$B$22</f>
        <v>23.7200070947923</v>
      </c>
      <c r="N1077" s="0" t="n">
        <f aca="false">SUMPRODUCT('FD inverse'!$A$12:$BH$12,'FD mesh'!$B$84:$BI$84,$E1076:$BL1076)+'FD inverse'!$A$12*$C1077/Setup!$B$17+INDEX('FD inverse'!$A$12:$BH$12,1,'FD mesh'!$B$15+1)*Setup!$B$22</f>
        <v>23.6577849942755</v>
      </c>
      <c r="O1077" s="0" t="n">
        <f aca="false">SUMPRODUCT('FD inverse'!$A$13:$BH$13,'FD mesh'!$B$84:$BI$84,$E1076:$BL1076)+'FD inverse'!$A$13*$C1077/Setup!$B$17+INDEX('FD inverse'!$A$13:$BH$13,1,'FD mesh'!$B$15+1)*Setup!$B$22</f>
        <v>23.6052818470069</v>
      </c>
      <c r="P1077" s="0" t="n">
        <f aca="false">SUMPRODUCT('FD inverse'!$A$14:$BH$14,'FD mesh'!$B$84:$BI$84,$E1076:$BL1076)+'FD inverse'!$A$14*$C1077/Setup!$B$17+INDEX('FD inverse'!$A$14:$BH$14,1,'FD mesh'!$B$15+1)*Setup!$B$22</f>
        <v>23.5626334879486</v>
      </c>
      <c r="Q1077" s="0" t="n">
        <f aca="false">SUMPRODUCT('FD inverse'!$A$15:$BH$15,'FD mesh'!$B$84:$BI$84,$E1076:$BL1076)+'FD inverse'!$A$15*$C1077/Setup!$B$17+INDEX('FD inverse'!$A$15:$BH$15,1,'FD mesh'!$B$15+1)*Setup!$B$22</f>
        <v>23.5299274198527</v>
      </c>
      <c r="R1077" s="0" t="n">
        <f aca="false">SUMPRODUCT('FD inverse'!$A$16:$BH$16,'FD mesh'!$B$84:$BI$84,$E1076:$BL1076)+'FD inverse'!$A$16*$C1077/Setup!$B$17+INDEX('FD inverse'!$A$16:$BH$16,1,'FD mesh'!$B$15+1)*Setup!$B$22</f>
        <v>23.5072071290013</v>
      </c>
      <c r="S1077" s="0" t="n">
        <f aca="false">SUMPRODUCT('FD inverse'!$A$17:$BH$17,'FD mesh'!$B$84:$BI$84,$E1076:$BL1076)+'FD inverse'!$A$17*$C1077/Setup!$B$17+INDEX('FD inverse'!$A$17:$BH$17,1,'FD mesh'!$B$15+1)*Setup!$B$22</f>
        <v>22.937391054382</v>
      </c>
      <c r="T1077" s="0" t="n">
        <f aca="false">SUMPRODUCT('FD inverse'!$A$18:$BH$18,'FD mesh'!$B$84:$BI$84,$E1076:$BL1076)+'FD inverse'!$A$18*$C1077/Setup!$B$17+INDEX('FD inverse'!$A$18:$BH$18,1,'FD mesh'!$B$15+1)*Setup!$B$22</f>
        <v>22.3722622237378</v>
      </c>
      <c r="U1077" s="0" t="n">
        <f aca="false">SUMPRODUCT('FD inverse'!$A$19:$BH$19,'FD mesh'!$B$84:$BI$84,$E1076:$BL1076)+'FD inverse'!$A$19*$C1077/Setup!$B$17+INDEX('FD inverse'!$A$19:$BH$19,1,'FD mesh'!$B$15+1)*Setup!$B$22</f>
        <v>21.8115173782597</v>
      </c>
      <c r="V1077" s="0" t="n">
        <f aca="false">SUMPRODUCT('FD inverse'!$A$20:$BH$20,'FD mesh'!$B$84:$BI$84,$E1076:$BL1076)+'FD inverse'!$A$20*$C1077/Setup!$B$17+INDEX('FD inverse'!$A$20:$BH$20,1,'FD mesh'!$B$15+1)*Setup!$B$22</f>
        <v>21.2548463303935</v>
      </c>
      <c r="W1077" s="0" t="n">
        <f aca="false">SUMPRODUCT('FD inverse'!$A$21:$BH$21,'FD mesh'!$B$84:$BI$84,$E1076:$BL1076)+'FD inverse'!$A$21*$C1077/Setup!$B$17+INDEX('FD inverse'!$A$21:$BH$21,1,'FD mesh'!$B$15+1)*Setup!$B$22</f>
        <v>20.7019332380089</v>
      </c>
      <c r="X1077" s="0" t="n">
        <f aca="false">SUMPRODUCT('FD inverse'!$A$22:$BH$22,'FD mesh'!$B$84:$BI$84,$E1076:$BL1076)+'FD inverse'!$A$22*$C1077/Setup!$B$17+INDEX('FD inverse'!$A$22:$BH$22,1,'FD mesh'!$B$15+1)*Setup!$B$22</f>
        <v>20.152457712321</v>
      </c>
      <c r="Y1077" s="0" t="n">
        <f aca="false">SUMPRODUCT('FD inverse'!$A$23:$BH$23,'FD mesh'!$B$84:$BI$84,$E1076:$BL1076)+'FD inverse'!$A$23*$C1077/Setup!$B$17+INDEX('FD inverse'!$A$23:$BH$23,1,'FD mesh'!$B$15+1)*Setup!$B$22</f>
        <v>19.6060957725564</v>
      </c>
      <c r="Z1077" s="0" t="n">
        <f aca="false">SUMPRODUCT('FD inverse'!$A$24:$BH$24,'FD mesh'!$B$84:$BI$84,$E1076:$BL1076)+'FD inverse'!$A$24*$C1077/Setup!$B$17+INDEX('FD inverse'!$A$24:$BH$24,1,'FD mesh'!$B$15+1)*Setup!$B$22</f>
        <v>19.0625206605218</v>
      </c>
      <c r="AA1077" s="0" t="n">
        <f aca="false">SUMPRODUCT('FD inverse'!$A$25:$BH$25,'FD mesh'!$B$84:$BI$84,$E1076:$BL1076)+'FD inverse'!$A$25*$C1077/Setup!$B$17+INDEX('FD inverse'!$A$25:$BH$25,1,'FD mesh'!$B$15+1)*Setup!$B$22</f>
        <v>18.5214035283579</v>
      </c>
      <c r="AB1077" s="0" t="n">
        <f aca="false">SUMPRODUCT('FD inverse'!$A$26:$BH$26,'FD mesh'!$B$84:$BI$84,$E1076:$BL1076)+'FD inverse'!$A$26*$C1077/Setup!$B$17+INDEX('FD inverse'!$A$26:$BH$26,1,'FD mesh'!$B$15+1)*Setup!$B$22</f>
        <v>17.9824140128537</v>
      </c>
      <c r="AC1077" s="0" t="n">
        <f aca="false">SUMPRODUCT('FD inverse'!$A$27:$BH$27,'FD mesh'!$B$84:$BI$84,$E1076:$BL1076)+'FD inverse'!$A$27*$C1077/Setup!$B$17+INDEX('FD inverse'!$A$27:$BH$27,1,'FD mesh'!$B$15+1)*Setup!$B$22</f>
        <v>17.4452207097659</v>
      </c>
      <c r="AD1077" s="0" t="n">
        <f aca="false">SUMPRODUCT('FD inverse'!$A$28:$BH$28,'FD mesh'!$B$84:$BI$84,$E1076:$BL1076)+'FD inverse'!$A$28*$C1077/Setup!$B$17+INDEX('FD inverse'!$A$28:$BH$28,1,'FD mesh'!$B$15+1)*Setup!$B$22</f>
        <v>16.9094915616334</v>
      </c>
      <c r="AE1077" s="0" t="n">
        <f aca="false">SUMPRODUCT('FD inverse'!$A$29:$BH$29,'FD mesh'!$B$84:$BI$84,$E1076:$BL1076)+'FD inverse'!$A$29*$C1077/Setup!$B$17+INDEX('FD inverse'!$A$29:$BH$29,1,'FD mesh'!$B$15+1)*Setup!$B$22</f>
        <v>16.3748941726061</v>
      </c>
      <c r="AF1077" s="0" t="n">
        <f aca="false">SUMPRODUCT('FD inverse'!$A$30:$BH$30,'FD mesh'!$B$84:$BI$84,$E1076:$BL1076)+'FD inverse'!$A$30*$C1077/Setup!$B$17+INDEX('FD inverse'!$A$30:$BH$30,1,'FD mesh'!$B$15+1)*Setup!$B$22</f>
        <v>15.8410960638209</v>
      </c>
      <c r="AG1077" s="0" t="n">
        <f aca="false">SUMPRODUCT('FD inverse'!$A$31:$BH$31,'FD mesh'!$B$84:$BI$84,$E1076:$BL1076)+'FD inverse'!$A$31*$C1077/Setup!$B$17+INDEX('FD inverse'!$A$31:$BH$31,1,'FD mesh'!$B$15+1)*Setup!$B$22</f>
        <v>15.3077648828657</v>
      </c>
      <c r="AH1077" s="0" t="n">
        <f aca="false">SUMPRODUCT('FD inverse'!$A$32:$BH$32,'FD mesh'!$B$84:$BI$84,$E1076:$BL1076)+'FD inverse'!$A$32*$C1077/Setup!$B$17+INDEX('FD inverse'!$A$32:$BH$32,1,'FD mesh'!$B$15+1)*Setup!$B$22</f>
        <v>15.2854044849578</v>
      </c>
      <c r="AI1077" s="0" t="n">
        <f aca="false">SUMPRODUCT('FD inverse'!$A$33:$BH$33,'FD mesh'!$B$84:$BI$84,$E1076:$BL1076)+'FD inverse'!$A$33*$C1077/Setup!$B$17+INDEX('FD inverse'!$A$33:$BH$33,1,'FD mesh'!$B$15+1)*Setup!$B$22</f>
        <v>15.2632527277917</v>
      </c>
      <c r="AJ1077" s="0" t="n">
        <f aca="false">SUMPRODUCT('FD inverse'!$A$34:$BH$34,'FD mesh'!$B$84:$BI$84,$E1076:$BL1076)+'FD inverse'!$A$34*$C1077/Setup!$B$17+INDEX('FD inverse'!$A$34:$BH$34,1,'FD mesh'!$B$15+1)*Setup!$B$22</f>
        <v>15.2412876088064</v>
      </c>
      <c r="AK1077" s="0" t="n">
        <f aca="false">SUMPRODUCT('FD inverse'!$A$35:$BH$35,'FD mesh'!$B$84:$BI$84,$E1076:$BL1076)+'FD inverse'!$A$35*$C1077/Setup!$B$17+INDEX('FD inverse'!$A$35:$BH$35,1,'FD mesh'!$B$15+1)*Setup!$B$22</f>
        <v>15.2194884789669</v>
      </c>
      <c r="AL1077" s="0" t="n">
        <f aca="false">SUMPRODUCT('FD inverse'!$A$36:$BH$36,'FD mesh'!$B$84:$BI$84,$E1076:$BL1076)+'FD inverse'!$A$36*$C1077/Setup!$B$17+INDEX('FD inverse'!$A$36:$BH$36,1,'FD mesh'!$B$15+1)*Setup!$B$22</f>
        <v>15.1978360023638</v>
      </c>
      <c r="AM1077" s="0" t="n">
        <f aca="false">SUMPRODUCT('FD inverse'!$A$37:$BH$37,'FD mesh'!$B$84:$BI$84,$E1076:$BL1076)+'FD inverse'!$A$37*$C1077/Setup!$B$17+INDEX('FD inverse'!$A$37:$BH$37,1,'FD mesh'!$B$15+1)*Setup!$B$22</f>
        <v>15.1763120964965</v>
      </c>
      <c r="AN1077" s="0" t="n">
        <f aca="false">SUMPRODUCT('FD inverse'!$A$38:$BH$38,'FD mesh'!$B$84:$BI$84,$E1076:$BL1076)+'FD inverse'!$A$38*$C1077/Setup!$B$17+INDEX('FD inverse'!$A$38:$BH$38,1,'FD mesh'!$B$15+1)*Setup!$B$22</f>
        <v>15.1548998555336</v>
      </c>
      <c r="AO1077" s="0" t="n">
        <f aca="false">SUMPRODUCT('FD inverse'!$A$39:$BH$39,'FD mesh'!$B$84:$BI$84,$E1076:$BL1076)+'FD inverse'!$A$39*$C1077/Setup!$B$17+INDEX('FD inverse'!$A$39:$BH$39,1,'FD mesh'!$B$15+1)*Setup!$B$22</f>
        <v>15.1335834586881</v>
      </c>
      <c r="AP1077" s="0" t="n">
        <f aca="false">SUMPRODUCT('FD inverse'!$A$40:$BH$40,'FD mesh'!$B$84:$BI$84,$E1076:$BL1076)+'FD inverse'!$A$40*$C1077/Setup!$B$17+INDEX('FD inverse'!$A$40:$BH$40,1,'FD mesh'!$B$15+1)*Setup!$B$22</f>
        <v>15.1123480656947</v>
      </c>
      <c r="AQ1077" s="0" t="n">
        <f aca="false">SUMPRODUCT('FD inverse'!$A$41:$BH$41,'FD mesh'!$B$84:$BI$84,$E1076:$BL1076)+'FD inverse'!$A$41*$C1077/Setup!$B$17+INDEX('FD inverse'!$A$41:$BH$41,1,'FD mesh'!$B$15+1)*Setup!$B$22</f>
        <v>15.0911797012409</v>
      </c>
      <c r="AR1077" s="0" t="n">
        <f aca="false">SUMPRODUCT('FD inverse'!$A$42:$BH$42,'FD mesh'!$B$84:$BI$84,$E1076:$BL1076)+'FD inverse'!$A$42*$C1077/Setup!$B$17+INDEX('FD inverse'!$A$42:$BH$42,1,'FD mesh'!$B$15+1)*Setup!$B$22</f>
        <v>15.0700651300809</v>
      </c>
      <c r="AS1077" s="0" t="n">
        <f aca="false">SUMPRODUCT('FD inverse'!$A$43:$BH$43,'FD mesh'!$B$84:$BI$84,$E1076:$BL1076)+'FD inverse'!$A$43*$C1077/Setup!$B$17+INDEX('FD inverse'!$A$43:$BH$43,1,'FD mesh'!$B$15+1)*Setup!$B$22</f>
        <v>0</v>
      </c>
      <c r="AT1077" s="0" t="n">
        <f aca="false">SUMPRODUCT('FD inverse'!$A$44:$BH$44,'FD mesh'!$B$84:$BI$84,$E1076:$BL1076)+'FD inverse'!$A$44*$C1077/Setup!$B$17+INDEX('FD inverse'!$A$44:$BH$44,1,'FD mesh'!$B$15+1)*Setup!$B$22</f>
        <v>0</v>
      </c>
      <c r="AU1077" s="0" t="n">
        <f aca="false">SUMPRODUCT('FD inverse'!$A$45:$BH$45,'FD mesh'!$B$84:$BI$84,$E1076:$BL1076)+'FD inverse'!$A$45*$C1077/Setup!$B$17+INDEX('FD inverse'!$A$45:$BH$45,1,'FD mesh'!$B$15+1)*Setup!$B$22</f>
        <v>0</v>
      </c>
      <c r="AV1077" s="0" t="n">
        <f aca="false">SUMPRODUCT('FD inverse'!$A$46:$BH$46,'FD mesh'!$B$84:$BI$84,$E1076:$BL1076)+'FD inverse'!$A$46*$C1077/Setup!$B$17+INDEX('FD inverse'!$A$46:$BH$46,1,'FD mesh'!$B$15+1)*Setup!$B$22</f>
        <v>0</v>
      </c>
      <c r="AW1077" s="0" t="n">
        <f aca="false">SUMPRODUCT('FD inverse'!$A$47:$BH$47,'FD mesh'!$B$84:$BI$84,$E1076:$BL1076)+'FD inverse'!$A$47*$C1077/Setup!$B$17+INDEX('FD inverse'!$A$47:$BH$47,1,'FD mesh'!$B$15+1)*Setup!$B$22</f>
        <v>0</v>
      </c>
      <c r="AX1077" s="0" t="n">
        <f aca="false">SUMPRODUCT('FD inverse'!$A$48:$BH$48,'FD mesh'!$B$84:$BI$84,$E1076:$BL1076)+'FD inverse'!$A$48*$C1077/Setup!$B$17+INDEX('FD inverse'!$A$48:$BH$48,1,'FD mesh'!$B$15+1)*Setup!$B$22</f>
        <v>0</v>
      </c>
      <c r="AY1077" s="0" t="n">
        <f aca="false">SUMPRODUCT('FD inverse'!$A$49:$BH$49,'FD mesh'!$B$84:$BI$84,$E1076:$BL1076)+'FD inverse'!$A$49*$C1077/Setup!$B$17+INDEX('FD inverse'!$A$49:$BH$49,1,'FD mesh'!$B$15+1)*Setup!$B$22</f>
        <v>0</v>
      </c>
      <c r="AZ1077" s="0" t="n">
        <f aca="false">SUMPRODUCT('FD inverse'!$A$50:$BH$50,'FD mesh'!$B$84:$BI$84,$E1076:$BL1076)+'FD inverse'!$A$50*$C1077/Setup!$B$17+INDEX('FD inverse'!$A$50:$BH$50,1,'FD mesh'!$B$15+1)*Setup!$B$22</f>
        <v>0</v>
      </c>
      <c r="BA1077" s="0" t="n">
        <f aca="false">SUMPRODUCT('FD inverse'!$A$51:$BH$51,'FD mesh'!$B$84:$BI$84,$E1076:$BL1076)+'FD inverse'!$A$51*$C1077/Setup!$B$17+INDEX('FD inverse'!$A$51:$BH$51,1,'FD mesh'!$B$15+1)*Setup!$B$22</f>
        <v>0</v>
      </c>
      <c r="BB1077" s="0" t="n">
        <f aca="false">SUMPRODUCT('FD inverse'!$A$52:$BH$52,'FD mesh'!$B$84:$BI$84,$E1076:$BL1076)+'FD inverse'!$A$52*$C1077/Setup!$B$17+INDEX('FD inverse'!$A$52:$BH$52,1,'FD mesh'!$B$15+1)*Setup!$B$22</f>
        <v>0</v>
      </c>
      <c r="BC1077" s="0" t="n">
        <f aca="false">SUMPRODUCT('FD inverse'!$A$53:$BH$53,'FD mesh'!$B$84:$BI$84,$E1076:$BL1076)+'FD inverse'!$A$53*$C1077/Setup!$B$17+INDEX('FD inverse'!$A$53:$BH$53,1,'FD mesh'!$B$15+1)*Setup!$B$22</f>
        <v>0</v>
      </c>
      <c r="BD1077" s="0" t="n">
        <f aca="false">SUMPRODUCT('FD inverse'!$A$54:$BH$54,'FD mesh'!$B$84:$BI$84,$E1076:$BL1076)+'FD inverse'!$A$54*$C1077/Setup!$B$17+INDEX('FD inverse'!$A$54:$BH$54,1,'FD mesh'!$B$15+1)*Setup!$B$22</f>
        <v>0</v>
      </c>
      <c r="BE1077" s="0" t="n">
        <f aca="false">SUMPRODUCT('FD inverse'!$A$55:$BH$55,'FD mesh'!$B$84:$BI$84,$E1076:$BL1076)+'FD inverse'!$A$55*$C1077/Setup!$B$17+INDEX('FD inverse'!$A$55:$BH$55,1,'FD mesh'!$B$15+1)*Setup!$B$22</f>
        <v>0</v>
      </c>
      <c r="BF1077" s="0" t="n">
        <f aca="false">SUMPRODUCT('FD inverse'!$A$56:$BH$56,'FD mesh'!$B$84:$BI$84,$E1076:$BL1076)+'FD inverse'!$A$56*$C1077/Setup!$B$17+INDEX('FD inverse'!$A$56:$BH$56,1,'FD mesh'!$B$15+1)*Setup!$B$22</f>
        <v>0</v>
      </c>
      <c r="BG1077" s="0" t="n">
        <f aca="false">SUMPRODUCT('FD inverse'!$A$57:$BH$57,'FD mesh'!$B$84:$BI$84,$E1076:$BL1076)+'FD inverse'!$A$57*$C1077/Setup!$B$17+INDEX('FD inverse'!$A$57:$BH$57,1,'FD mesh'!$B$15+1)*Setup!$B$22</f>
        <v>0</v>
      </c>
      <c r="BH1077" s="0" t="n">
        <f aca="false">SUMPRODUCT('FD inverse'!$A$58:$BH$58,'FD mesh'!$B$84:$BI$84,$E1076:$BL1076)+'FD inverse'!$A$58*$C1077/Setup!$B$17+INDEX('FD inverse'!$A$58:$BH$58,1,'FD mesh'!$B$15+1)*Setup!$B$22</f>
        <v>0</v>
      </c>
      <c r="BI1077" s="0" t="n">
        <f aca="false">SUMPRODUCT('FD inverse'!$A$59:$BH$59,'FD mesh'!$B$84:$BI$84,$E1076:$BL1076)+'FD inverse'!$A$59*$C1077/Setup!$B$17+INDEX('FD inverse'!$A$59:$BH$59,1,'FD mesh'!$B$15+1)*Setup!$B$22</f>
        <v>0</v>
      </c>
      <c r="BJ1077" s="0" t="n">
        <f aca="false">SUMPRODUCT('FD inverse'!$A$60:$BH$60,'FD mesh'!$B$84:$BI$84,$E1076:$BL1076)+'FD inverse'!$A$60*$C1077/Setup!$B$17+INDEX('FD inverse'!$A$60:$BH$60,1,'FD mesh'!$B$15+1)*Setup!$B$22</f>
        <v>0</v>
      </c>
      <c r="BK1077" s="0" t="n">
        <f aca="false">SUMPRODUCT('FD inverse'!$A$61:$BH$61,'FD mesh'!$B$84:$BI$84,$E1076:$BL1076)+'FD inverse'!$A$61*$C1077/Setup!$B$17+INDEX('FD inverse'!$A$61:$BH$61,1,'FD mesh'!$B$15+1)*Setup!$B$22</f>
        <v>0</v>
      </c>
      <c r="BL1077" s="0" t="n">
        <f aca="false">SUMPRODUCT('FD inverse'!$A$62:$BH$62,'FD mesh'!$B$84:$BI$84,$E1076:$BL1076)+'FD inverse'!$A$62*$C1077/Setup!$B$17+INDEX('FD inverse'!$A$62:$BH$62,1,'FD mesh'!$B$15+1)*Setup!$B$22</f>
        <v>0</v>
      </c>
    </row>
    <row r="1078" customFormat="false" ht="15" hidden="false" customHeight="false" outlineLevel="0" collapsed="false">
      <c r="A1078" s="0" t="n">
        <v>1073</v>
      </c>
      <c r="B1078" s="0" t="n">
        <f aca="false">A1078*Setup!$B$11/3600</f>
        <v>89.4166666666667</v>
      </c>
      <c r="C1078" s="0" t="n">
        <f aca="false">Setup!$B$7+Setup!$B$8*COS(2*PI()*(B1078-Setup!$B$9)/24)</f>
        <v>27.7280314771312</v>
      </c>
      <c r="D1078" s="0" t="n">
        <f aca="false">(C1078-E1078)/Setup!$B$17</f>
        <v>12.1792013931372</v>
      </c>
      <c r="E1078" s="0" t="n">
        <f aca="false">SUMPRODUCT('FD inverse'!$A$3:$BH$3,'FD mesh'!$B$84:$BI$84,$E1077:$BL1077)+'FD inverse'!$A$3*$C1078/Setup!$B$17+INDEX('FD inverse'!$A$3:$BH$3,1,'FD mesh'!$B$15+1)*Setup!$B$22</f>
        <v>26.1447352960234</v>
      </c>
      <c r="F1078" s="0" t="n">
        <f aca="false">SUMPRODUCT('FD inverse'!$A$4:$BH$4,'FD mesh'!$B$84:$BI$84,$E1077:$BL1077)+'FD inverse'!$A$4*$C1078/Setup!$B$17+INDEX('FD inverse'!$A$4:$BH$4,1,'FD mesh'!$B$15+1)*Setup!$B$22</f>
        <v>25.7801545461058</v>
      </c>
      <c r="G1078" s="0" t="n">
        <f aca="false">SUMPRODUCT('FD inverse'!$A$5:$BH$5,'FD mesh'!$B$84:$BI$84,$E1077:$BL1077)+'FD inverse'!$A$5*$C1078/Setup!$B$17+INDEX('FD inverse'!$A$5:$BH$5,1,'FD mesh'!$B$15+1)*Setup!$B$22</f>
        <v>25.4133472424135</v>
      </c>
      <c r="H1078" s="0" t="n">
        <f aca="false">SUMPRODUCT('FD inverse'!$A$6:$BH$6,'FD mesh'!$B$84:$BI$84,$E1077:$BL1077)+'FD inverse'!$A$6*$C1078/Setup!$B$17+INDEX('FD inverse'!$A$6:$BH$6,1,'FD mesh'!$B$15+1)*Setup!$B$22</f>
        <v>24.1801473571395</v>
      </c>
      <c r="I1078" s="0" t="n">
        <f aca="false">SUMPRODUCT('FD inverse'!$A$7:$BH$7,'FD mesh'!$B$84:$BI$84,$E1077:$BL1077)+'FD inverse'!$A$7*$C1078/Setup!$B$17+INDEX('FD inverse'!$A$7:$BH$7,1,'FD mesh'!$B$15+1)*Setup!$B$22</f>
        <v>24.0746324827373</v>
      </c>
      <c r="J1078" s="0" t="n">
        <f aca="false">SUMPRODUCT('FD inverse'!$A$8:$BH$8,'FD mesh'!$B$84:$BI$84,$E1077:$BL1077)+'FD inverse'!$A$8*$C1078/Setup!$B$17+INDEX('FD inverse'!$A$8:$BH$8,1,'FD mesh'!$B$15+1)*Setup!$B$22</f>
        <v>23.9769836358348</v>
      </c>
      <c r="K1078" s="0" t="n">
        <f aca="false">SUMPRODUCT('FD inverse'!$A$9:$BH$9,'FD mesh'!$B$84:$BI$84,$E1077:$BL1077)+'FD inverse'!$A$9*$C1078/Setup!$B$17+INDEX('FD inverse'!$A$9:$BH$9,1,'FD mesh'!$B$15+1)*Setup!$B$22</f>
        <v>23.8877216531977</v>
      </c>
      <c r="L1078" s="0" t="n">
        <f aca="false">SUMPRODUCT('FD inverse'!$A$10:$BH$10,'FD mesh'!$B$84:$BI$84,$E1077:$BL1077)+'FD inverse'!$A$10*$C1078/Setup!$B$17+INDEX('FD inverse'!$A$10:$BH$10,1,'FD mesh'!$B$15+1)*Setup!$B$22</f>
        <v>23.8072713098636</v>
      </c>
      <c r="M1078" s="0" t="n">
        <f aca="false">SUMPRODUCT('FD inverse'!$A$11:$BH$11,'FD mesh'!$B$84:$BI$84,$E1077:$BL1077)+'FD inverse'!$A$11*$C1078/Setup!$B$17+INDEX('FD inverse'!$A$11:$BH$11,1,'FD mesh'!$B$15+1)*Setup!$B$22</f>
        <v>23.7359733361724</v>
      </c>
      <c r="N1078" s="0" t="n">
        <f aca="false">SUMPRODUCT('FD inverse'!$A$12:$BH$12,'FD mesh'!$B$84:$BI$84,$E1077:$BL1077)+'FD inverse'!$A$12*$C1078/Setup!$B$17+INDEX('FD inverse'!$A$12:$BH$12,1,'FD mesh'!$B$15+1)*Setup!$B$22</f>
        <v>23.674094973915</v>
      </c>
      <c r="O1078" s="0" t="n">
        <f aca="false">SUMPRODUCT('FD inverse'!$A$13:$BH$13,'FD mesh'!$B$84:$BI$84,$E1077:$BL1077)+'FD inverse'!$A$13*$C1078/Setup!$B$17+INDEX('FD inverse'!$A$13:$BH$13,1,'FD mesh'!$B$15+1)*Setup!$B$22</f>
        <v>23.6218390185245</v>
      </c>
      <c r="P1078" s="0" t="n">
        <f aca="false">SUMPRODUCT('FD inverse'!$A$14:$BH$14,'FD mesh'!$B$84:$BI$84,$E1077:$BL1077)+'FD inverse'!$A$14*$C1078/Setup!$B$17+INDEX('FD inverse'!$A$14:$BH$14,1,'FD mesh'!$B$15+1)*Setup!$B$22</f>
        <v>23.5793513059172</v>
      </c>
      <c r="Q1078" s="0" t="n">
        <f aca="false">SUMPRODUCT('FD inverse'!$A$15:$BH$15,'FD mesh'!$B$84:$BI$84,$E1077:$BL1077)+'FD inverse'!$A$15*$C1078/Setup!$B$17+INDEX('FD inverse'!$A$15:$BH$15,1,'FD mesh'!$B$15+1)*Setup!$B$22</f>
        <v>23.5467266127604</v>
      </c>
      <c r="R1078" s="0" t="n">
        <f aca="false">SUMPRODUCT('FD inverse'!$A$16:$BH$16,'FD mesh'!$B$84:$BI$84,$E1077:$BL1077)+'FD inverse'!$A$16*$C1078/Setup!$B$17+INDEX('FD inverse'!$A$16:$BH$16,1,'FD mesh'!$B$15+1)*Setup!$B$22</f>
        <v>23.5240129478677</v>
      </c>
      <c r="S1078" s="0" t="n">
        <f aca="false">SUMPRODUCT('FD inverse'!$A$17:$BH$17,'FD mesh'!$B$84:$BI$84,$E1077:$BL1077)+'FD inverse'!$A$17*$C1078/Setup!$B$17+INDEX('FD inverse'!$A$17:$BH$17,1,'FD mesh'!$B$15+1)*Setup!$B$22</f>
        <v>22.9532143267414</v>
      </c>
      <c r="T1078" s="0" t="n">
        <f aca="false">SUMPRODUCT('FD inverse'!$A$18:$BH$18,'FD mesh'!$B$84:$BI$84,$E1077:$BL1077)+'FD inverse'!$A$18*$C1078/Setup!$B$17+INDEX('FD inverse'!$A$18:$BH$18,1,'FD mesh'!$B$15+1)*Setup!$B$22</f>
        <v>22.3870722686236</v>
      </c>
      <c r="U1078" s="0" t="n">
        <f aca="false">SUMPRODUCT('FD inverse'!$A$19:$BH$19,'FD mesh'!$B$84:$BI$84,$E1077:$BL1077)+'FD inverse'!$A$19*$C1078/Setup!$B$17+INDEX('FD inverse'!$A$19:$BH$19,1,'FD mesh'!$B$15+1)*Setup!$B$22</f>
        <v>21.8252885951438</v>
      </c>
      <c r="V1078" s="0" t="n">
        <f aca="false">SUMPRODUCT('FD inverse'!$A$20:$BH$20,'FD mesh'!$B$84:$BI$84,$E1077:$BL1077)+'FD inverse'!$A$20*$C1078/Setup!$B$17+INDEX('FD inverse'!$A$20:$BH$20,1,'FD mesh'!$B$15+1)*Setup!$B$22</f>
        <v>21.2675575940612</v>
      </c>
      <c r="W1078" s="0" t="n">
        <f aca="false">SUMPRODUCT('FD inverse'!$A$21:$BH$21,'FD mesh'!$B$84:$BI$84,$E1077:$BL1077)+'FD inverse'!$A$21*$C1078/Setup!$B$17+INDEX('FD inverse'!$A$21:$BH$21,1,'FD mesh'!$B$15+1)*Setup!$B$22</f>
        <v>20.7135673362865</v>
      </c>
      <c r="X1078" s="0" t="n">
        <f aca="false">SUMPRODUCT('FD inverse'!$A$22:$BH$22,'FD mesh'!$B$84:$BI$84,$E1077:$BL1077)+'FD inverse'!$A$22*$C1078/Setup!$B$17+INDEX('FD inverse'!$A$22:$BH$22,1,'FD mesh'!$B$15+1)*Setup!$B$22</f>
        <v>20.1630008274335</v>
      </c>
      <c r="Y1078" s="0" t="n">
        <f aca="false">SUMPRODUCT('FD inverse'!$A$23:$BH$23,'FD mesh'!$B$84:$BI$84,$E1077:$BL1077)+'FD inverse'!$A$23*$C1078/Setup!$B$17+INDEX('FD inverse'!$A$23:$BH$23,1,'FD mesh'!$B$15+1)*Setup!$B$22</f>
        <v>19.6155370067422</v>
      </c>
      <c r="Z1078" s="0" t="n">
        <f aca="false">SUMPRODUCT('FD inverse'!$A$24:$BH$24,'FD mesh'!$B$84:$BI$84,$E1077:$BL1077)+'FD inverse'!$A$24*$C1078/Setup!$B$17+INDEX('FD inverse'!$A$24:$BH$24,1,'FD mesh'!$B$15+1)*Setup!$B$22</f>
        <v>19.0708516063971</v>
      </c>
      <c r="AA1078" s="0" t="n">
        <f aca="false">SUMPRODUCT('FD inverse'!$A$25:$BH$25,'FD mesh'!$B$84:$BI$84,$E1077:$BL1077)+'FD inverse'!$A$25*$C1078/Setup!$B$17+INDEX('FD inverse'!$A$25:$BH$25,1,'FD mesh'!$B$15+1)*Setup!$B$22</f>
        <v>18.5286178844095</v>
      </c>
      <c r="AB1078" s="0" t="n">
        <f aca="false">SUMPRODUCT('FD inverse'!$A$26:$BH$26,'FD mesh'!$B$84:$BI$84,$E1077:$BL1077)+'FD inverse'!$A$26*$C1078/Setup!$B$17+INDEX('FD inverse'!$A$26:$BH$26,1,'FD mesh'!$B$15+1)*Setup!$B$22</f>
        <v>17.9885072443457</v>
      </c>
      <c r="AC1078" s="0" t="n">
        <f aca="false">SUMPRODUCT('FD inverse'!$A$27:$BH$27,'FD mesh'!$B$84:$BI$84,$E1077:$BL1077)+'FD inverse'!$A$27*$C1078/Setup!$B$17+INDEX('FD inverse'!$A$27:$BH$27,1,'FD mesh'!$B$15+1)*Setup!$B$22</f>
        <v>17.4501897552639</v>
      </c>
      <c r="AD1078" s="0" t="n">
        <f aca="false">SUMPRODUCT('FD inverse'!$A$28:$BH$28,'FD mesh'!$B$84:$BI$84,$E1077:$BL1077)+'FD inverse'!$A$28*$C1078/Setup!$B$17+INDEX('FD inverse'!$A$28:$BH$28,1,'FD mesh'!$B$15+1)*Setup!$B$22</f>
        <v>16.9133345852858</v>
      </c>
      <c r="AE1078" s="0" t="n">
        <f aca="false">SUMPRODUCT('FD inverse'!$A$29:$BH$29,'FD mesh'!$B$84:$BI$84,$E1077:$BL1077)+'FD inverse'!$A$29*$C1078/Setup!$B$17+INDEX('FD inverse'!$A$29:$BH$29,1,'FD mesh'!$B$15+1)*Setup!$B$22</f>
        <v>16.3776103622683</v>
      </c>
      <c r="AF1078" s="0" t="n">
        <f aca="false">SUMPRODUCT('FD inverse'!$A$30:$BH$30,'FD mesh'!$B$84:$BI$84,$E1077:$BL1077)+'FD inverse'!$A$30*$C1078/Setup!$B$17+INDEX('FD inverse'!$A$30:$BH$30,1,'FD mesh'!$B$15+1)*Setup!$B$22</f>
        <v>15.8426854750657</v>
      </c>
      <c r="AG1078" s="0" t="n">
        <f aca="false">SUMPRODUCT('FD inverse'!$A$31:$BH$31,'FD mesh'!$B$84:$BI$84,$E1077:$BL1077)+'FD inverse'!$A$31*$C1078/Setup!$B$17+INDEX('FD inverse'!$A$31:$BH$31,1,'FD mesh'!$B$15+1)*Setup!$B$22</f>
        <v>15.3082283288866</v>
      </c>
      <c r="AH1078" s="0" t="n">
        <f aca="false">SUMPRODUCT('FD inverse'!$A$32:$BH$32,'FD mesh'!$B$84:$BI$84,$E1077:$BL1077)+'FD inverse'!$A$32*$C1078/Setup!$B$17+INDEX('FD inverse'!$A$32:$BH$32,1,'FD mesh'!$B$15+1)*Setup!$B$22</f>
        <v>15.2858218004913</v>
      </c>
      <c r="AI1078" s="0" t="n">
        <f aca="false">SUMPRODUCT('FD inverse'!$A$33:$BH$33,'FD mesh'!$B$84:$BI$84,$E1077:$BL1077)+'FD inverse'!$A$33*$C1078/Setup!$B$17+INDEX('FD inverse'!$A$33:$BH$33,1,'FD mesh'!$B$15+1)*Setup!$B$22</f>
        <v>15.2636265268312</v>
      </c>
      <c r="AJ1078" s="0" t="n">
        <f aca="false">SUMPRODUCT('FD inverse'!$A$34:$BH$34,'FD mesh'!$B$84:$BI$84,$E1077:$BL1077)+'FD inverse'!$A$34*$C1078/Setup!$B$17+INDEX('FD inverse'!$A$34:$BH$34,1,'FD mesh'!$B$15+1)*Setup!$B$22</f>
        <v>15.2416204788546</v>
      </c>
      <c r="AK1078" s="0" t="n">
        <f aca="false">SUMPRODUCT('FD inverse'!$A$35:$BH$35,'FD mesh'!$B$84:$BI$84,$E1077:$BL1077)+'FD inverse'!$A$35*$C1078/Setup!$B$17+INDEX('FD inverse'!$A$35:$BH$35,1,'FD mesh'!$B$15+1)*Setup!$B$22</f>
        <v>15.2197829373636</v>
      </c>
      <c r="AL1078" s="0" t="n">
        <f aca="false">SUMPRODUCT('FD inverse'!$A$36:$BH$36,'FD mesh'!$B$84:$BI$84,$E1077:$BL1077)+'FD inverse'!$A$36*$C1078/Setup!$B$17+INDEX('FD inverse'!$A$36:$BH$36,1,'FD mesh'!$B$15+1)*Setup!$B$22</f>
        <v>15.1980944574952</v>
      </c>
      <c r="AM1078" s="0" t="n">
        <f aca="false">SUMPRODUCT('FD inverse'!$A$37:$BH$37,'FD mesh'!$B$84:$BI$84,$E1077:$BL1077)+'FD inverse'!$A$37*$C1078/Setup!$B$17+INDEX('FD inverse'!$A$37:$BH$37,1,'FD mesh'!$B$15+1)*Setup!$B$22</f>
        <v>15.1765368135674</v>
      </c>
      <c r="AN1078" s="0" t="n">
        <f aca="false">SUMPRODUCT('FD inverse'!$A$38:$BH$38,'FD mesh'!$B$84:$BI$84,$E1077:$BL1077)+'FD inverse'!$A$38*$C1078/Setup!$B$17+INDEX('FD inverse'!$A$38:$BH$38,1,'FD mesh'!$B$15+1)*Setup!$B$22</f>
        <v>15.155092926597</v>
      </c>
      <c r="AO1078" s="0" t="n">
        <f aca="false">SUMPRODUCT('FD inverse'!$A$39:$BH$39,'FD mesh'!$B$84:$BI$84,$E1077:$BL1077)+'FD inverse'!$A$39*$C1078/Setup!$B$17+INDEX('FD inverse'!$A$39:$BH$39,1,'FD mesh'!$B$15+1)*Setup!$B$22</f>
        <v>15.1337467766458</v>
      </c>
      <c r="AP1078" s="0" t="n">
        <f aca="false">SUMPRODUCT('FD inverse'!$A$40:$BH$40,'FD mesh'!$B$84:$BI$84,$E1077:$BL1077)+'FD inverse'!$A$40*$C1078/Setup!$B$17+INDEX('FD inverse'!$A$40:$BH$40,1,'FD mesh'!$B$15+1)*Setup!$B$22</f>
        <v>15.1124833020067</v>
      </c>
      <c r="AQ1078" s="0" t="n">
        <f aca="false">SUMPRODUCT('FD inverse'!$A$41:$BH$41,'FD mesh'!$B$84:$BI$84,$E1077:$BL1077)+'FD inverse'!$A$41*$C1078/Setup!$B$17+INDEX('FD inverse'!$A$41:$BH$41,1,'FD mesh'!$B$15+1)*Setup!$B$22</f>
        <v>15.0912882871035</v>
      </c>
      <c r="AR1078" s="0" t="n">
        <f aca="false">SUMPRODUCT('FD inverse'!$A$42:$BH$42,'FD mesh'!$B$84:$BI$84,$E1077:$BL1077)+'FD inverse'!$A$42*$C1078/Setup!$B$17+INDEX('FD inverse'!$A$42:$BH$42,1,'FD mesh'!$B$15+1)*Setup!$B$22</f>
        <v>15.0701482408652</v>
      </c>
      <c r="AS1078" s="0" t="n">
        <f aca="false">SUMPRODUCT('FD inverse'!$A$43:$BH$43,'FD mesh'!$B$84:$BI$84,$E1077:$BL1077)+'FD inverse'!$A$43*$C1078/Setup!$B$17+INDEX('FD inverse'!$A$43:$BH$43,1,'FD mesh'!$B$15+1)*Setup!$B$22</f>
        <v>0</v>
      </c>
      <c r="AT1078" s="0" t="n">
        <f aca="false">SUMPRODUCT('FD inverse'!$A$44:$BH$44,'FD mesh'!$B$84:$BI$84,$E1077:$BL1077)+'FD inverse'!$A$44*$C1078/Setup!$B$17+INDEX('FD inverse'!$A$44:$BH$44,1,'FD mesh'!$B$15+1)*Setup!$B$22</f>
        <v>0</v>
      </c>
      <c r="AU1078" s="0" t="n">
        <f aca="false">SUMPRODUCT('FD inverse'!$A$45:$BH$45,'FD mesh'!$B$84:$BI$84,$E1077:$BL1077)+'FD inverse'!$A$45*$C1078/Setup!$B$17+INDEX('FD inverse'!$A$45:$BH$45,1,'FD mesh'!$B$15+1)*Setup!$B$22</f>
        <v>0</v>
      </c>
      <c r="AV1078" s="0" t="n">
        <f aca="false">SUMPRODUCT('FD inverse'!$A$46:$BH$46,'FD mesh'!$B$84:$BI$84,$E1077:$BL1077)+'FD inverse'!$A$46*$C1078/Setup!$B$17+INDEX('FD inverse'!$A$46:$BH$46,1,'FD mesh'!$B$15+1)*Setup!$B$22</f>
        <v>0</v>
      </c>
      <c r="AW1078" s="0" t="n">
        <f aca="false">SUMPRODUCT('FD inverse'!$A$47:$BH$47,'FD mesh'!$B$84:$BI$84,$E1077:$BL1077)+'FD inverse'!$A$47*$C1078/Setup!$B$17+INDEX('FD inverse'!$A$47:$BH$47,1,'FD mesh'!$B$15+1)*Setup!$B$22</f>
        <v>0</v>
      </c>
      <c r="AX1078" s="0" t="n">
        <f aca="false">SUMPRODUCT('FD inverse'!$A$48:$BH$48,'FD mesh'!$B$84:$BI$84,$E1077:$BL1077)+'FD inverse'!$A$48*$C1078/Setup!$B$17+INDEX('FD inverse'!$A$48:$BH$48,1,'FD mesh'!$B$15+1)*Setup!$B$22</f>
        <v>0</v>
      </c>
      <c r="AY1078" s="0" t="n">
        <f aca="false">SUMPRODUCT('FD inverse'!$A$49:$BH$49,'FD mesh'!$B$84:$BI$84,$E1077:$BL1077)+'FD inverse'!$A$49*$C1078/Setup!$B$17+INDEX('FD inverse'!$A$49:$BH$49,1,'FD mesh'!$B$15+1)*Setup!$B$22</f>
        <v>0</v>
      </c>
      <c r="AZ1078" s="0" t="n">
        <f aca="false">SUMPRODUCT('FD inverse'!$A$50:$BH$50,'FD mesh'!$B$84:$BI$84,$E1077:$BL1077)+'FD inverse'!$A$50*$C1078/Setup!$B$17+INDEX('FD inverse'!$A$50:$BH$50,1,'FD mesh'!$B$15+1)*Setup!$B$22</f>
        <v>0</v>
      </c>
      <c r="BA1078" s="0" t="n">
        <f aca="false">SUMPRODUCT('FD inverse'!$A$51:$BH$51,'FD mesh'!$B$84:$BI$84,$E1077:$BL1077)+'FD inverse'!$A$51*$C1078/Setup!$B$17+INDEX('FD inverse'!$A$51:$BH$51,1,'FD mesh'!$B$15+1)*Setup!$B$22</f>
        <v>0</v>
      </c>
      <c r="BB1078" s="0" t="n">
        <f aca="false">SUMPRODUCT('FD inverse'!$A$52:$BH$52,'FD mesh'!$B$84:$BI$84,$E1077:$BL1077)+'FD inverse'!$A$52*$C1078/Setup!$B$17+INDEX('FD inverse'!$A$52:$BH$52,1,'FD mesh'!$B$15+1)*Setup!$B$22</f>
        <v>0</v>
      </c>
      <c r="BC1078" s="0" t="n">
        <f aca="false">SUMPRODUCT('FD inverse'!$A$53:$BH$53,'FD mesh'!$B$84:$BI$84,$E1077:$BL1077)+'FD inverse'!$A$53*$C1078/Setup!$B$17+INDEX('FD inverse'!$A$53:$BH$53,1,'FD mesh'!$B$15+1)*Setup!$B$22</f>
        <v>0</v>
      </c>
      <c r="BD1078" s="0" t="n">
        <f aca="false">SUMPRODUCT('FD inverse'!$A$54:$BH$54,'FD mesh'!$B$84:$BI$84,$E1077:$BL1077)+'FD inverse'!$A$54*$C1078/Setup!$B$17+INDEX('FD inverse'!$A$54:$BH$54,1,'FD mesh'!$B$15+1)*Setup!$B$22</f>
        <v>0</v>
      </c>
      <c r="BE1078" s="0" t="n">
        <f aca="false">SUMPRODUCT('FD inverse'!$A$55:$BH$55,'FD mesh'!$B$84:$BI$84,$E1077:$BL1077)+'FD inverse'!$A$55*$C1078/Setup!$B$17+INDEX('FD inverse'!$A$55:$BH$55,1,'FD mesh'!$B$15+1)*Setup!$B$22</f>
        <v>0</v>
      </c>
      <c r="BF1078" s="0" t="n">
        <f aca="false">SUMPRODUCT('FD inverse'!$A$56:$BH$56,'FD mesh'!$B$84:$BI$84,$E1077:$BL1077)+'FD inverse'!$A$56*$C1078/Setup!$B$17+INDEX('FD inverse'!$A$56:$BH$56,1,'FD mesh'!$B$15+1)*Setup!$B$22</f>
        <v>0</v>
      </c>
      <c r="BG1078" s="0" t="n">
        <f aca="false">SUMPRODUCT('FD inverse'!$A$57:$BH$57,'FD mesh'!$B$84:$BI$84,$E1077:$BL1077)+'FD inverse'!$A$57*$C1078/Setup!$B$17+INDEX('FD inverse'!$A$57:$BH$57,1,'FD mesh'!$B$15+1)*Setup!$B$22</f>
        <v>0</v>
      </c>
      <c r="BH1078" s="0" t="n">
        <f aca="false">SUMPRODUCT('FD inverse'!$A$58:$BH$58,'FD mesh'!$B$84:$BI$84,$E1077:$BL1077)+'FD inverse'!$A$58*$C1078/Setup!$B$17+INDEX('FD inverse'!$A$58:$BH$58,1,'FD mesh'!$B$15+1)*Setup!$B$22</f>
        <v>0</v>
      </c>
      <c r="BI1078" s="0" t="n">
        <f aca="false">SUMPRODUCT('FD inverse'!$A$59:$BH$59,'FD mesh'!$B$84:$BI$84,$E1077:$BL1077)+'FD inverse'!$A$59*$C1078/Setup!$B$17+INDEX('FD inverse'!$A$59:$BH$59,1,'FD mesh'!$B$15+1)*Setup!$B$22</f>
        <v>0</v>
      </c>
      <c r="BJ1078" s="0" t="n">
        <f aca="false">SUMPRODUCT('FD inverse'!$A$60:$BH$60,'FD mesh'!$B$84:$BI$84,$E1077:$BL1077)+'FD inverse'!$A$60*$C1078/Setup!$B$17+INDEX('FD inverse'!$A$60:$BH$60,1,'FD mesh'!$B$15+1)*Setup!$B$22</f>
        <v>0</v>
      </c>
      <c r="BK1078" s="0" t="n">
        <f aca="false">SUMPRODUCT('FD inverse'!$A$61:$BH$61,'FD mesh'!$B$84:$BI$84,$E1077:$BL1077)+'FD inverse'!$A$61*$C1078/Setup!$B$17+INDEX('FD inverse'!$A$61:$BH$61,1,'FD mesh'!$B$15+1)*Setup!$B$22</f>
        <v>0</v>
      </c>
      <c r="BL1078" s="0" t="n">
        <f aca="false">SUMPRODUCT('FD inverse'!$A$62:$BH$62,'FD mesh'!$B$84:$BI$84,$E1077:$BL1077)+'FD inverse'!$A$62*$C1078/Setup!$B$17+INDEX('FD inverse'!$A$62:$BH$62,1,'FD mesh'!$B$15+1)*Setup!$B$22</f>
        <v>0</v>
      </c>
    </row>
    <row r="1079" customFormat="false" ht="15" hidden="false" customHeight="false" outlineLevel="0" collapsed="false">
      <c r="A1079" s="0" t="n">
        <v>1074</v>
      </c>
      <c r="B1079" s="0" t="n">
        <f aca="false">A1079*Setup!$B$11/3600</f>
        <v>89.5</v>
      </c>
      <c r="C1079" s="0" t="n">
        <f aca="false">Setup!$B$7+Setup!$B$8*COS(2*PI()*(B1079-Setup!$B$9)/24)</f>
        <v>27.6955181300451</v>
      </c>
      <c r="D1079" s="0" t="n">
        <f aca="false">(C1079-E1079)/Setup!$B$17</f>
        <v>12.0125047581428</v>
      </c>
      <c r="E1079" s="0" t="n">
        <f aca="false">SUMPRODUCT('FD inverse'!$A$3:$BH$3,'FD mesh'!$B$84:$BI$84,$E1078:$BL1078)+'FD inverse'!$A$3*$C1079/Setup!$B$17+INDEX('FD inverse'!$A$3:$BH$3,1,'FD mesh'!$B$15+1)*Setup!$B$22</f>
        <v>26.1338925114866</v>
      </c>
      <c r="F1079" s="0" t="n">
        <f aca="false">SUMPRODUCT('FD inverse'!$A$4:$BH$4,'FD mesh'!$B$84:$BI$84,$E1078:$BL1078)+'FD inverse'!$A$4*$C1079/Setup!$B$17+INDEX('FD inverse'!$A$4:$BH$4,1,'FD mesh'!$B$15+1)*Setup!$B$22</f>
        <v>25.7740244540841</v>
      </c>
      <c r="G1079" s="0" t="n">
        <f aca="false">SUMPRODUCT('FD inverse'!$A$5:$BH$5,'FD mesh'!$B$84:$BI$84,$E1078:$BL1078)+'FD inverse'!$A$5*$C1079/Setup!$B$17+INDEX('FD inverse'!$A$5:$BH$5,1,'FD mesh'!$B$15+1)*Setup!$B$22</f>
        <v>25.4114957664638</v>
      </c>
      <c r="H1079" s="0" t="n">
        <f aca="false">SUMPRODUCT('FD inverse'!$A$6:$BH$6,'FD mesh'!$B$84:$BI$84,$E1078:$BL1078)+'FD inverse'!$A$6*$C1079/Setup!$B$17+INDEX('FD inverse'!$A$6:$BH$6,1,'FD mesh'!$B$15+1)*Setup!$B$22</f>
        <v>24.1920493415131</v>
      </c>
      <c r="I1079" s="0" t="n">
        <f aca="false">SUMPRODUCT('FD inverse'!$A$7:$BH$7,'FD mesh'!$B$84:$BI$84,$E1078:$BL1078)+'FD inverse'!$A$7*$C1079/Setup!$B$17+INDEX('FD inverse'!$A$7:$BH$7,1,'FD mesh'!$B$15+1)*Setup!$B$22</f>
        <v>24.0876446385304</v>
      </c>
      <c r="J1079" s="0" t="n">
        <f aca="false">SUMPRODUCT('FD inverse'!$A$8:$BH$8,'FD mesh'!$B$84:$BI$84,$E1078:$BL1078)+'FD inverse'!$A$8*$C1079/Setup!$B$17+INDEX('FD inverse'!$A$8:$BH$8,1,'FD mesh'!$B$15+1)*Setup!$B$22</f>
        <v>23.9909167236262</v>
      </c>
      <c r="K1079" s="0" t="n">
        <f aca="false">SUMPRODUCT('FD inverse'!$A$9:$BH$9,'FD mesh'!$B$84:$BI$84,$E1078:$BL1078)+'FD inverse'!$A$9*$C1079/Setup!$B$17+INDEX('FD inverse'!$A$9:$BH$9,1,'FD mesh'!$B$15+1)*Setup!$B$22</f>
        <v>23.9024089195133</v>
      </c>
      <c r="L1079" s="0" t="n">
        <f aca="false">SUMPRODUCT('FD inverse'!$A$10:$BH$10,'FD mesh'!$B$84:$BI$84,$E1078:$BL1078)+'FD inverse'!$A$10*$C1079/Setup!$B$17+INDEX('FD inverse'!$A$10:$BH$10,1,'FD mesh'!$B$15+1)*Setup!$B$22</f>
        <v>23.8225661692739</v>
      </c>
      <c r="M1079" s="0" t="n">
        <f aca="false">SUMPRODUCT('FD inverse'!$A$11:$BH$11,'FD mesh'!$B$84:$BI$84,$E1078:$BL1078)+'FD inverse'!$A$11*$C1079/Setup!$B$17+INDEX('FD inverse'!$A$11:$BH$11,1,'FD mesh'!$B$15+1)*Setup!$B$22</f>
        <v>23.7517469349109</v>
      </c>
      <c r="N1079" s="0" t="n">
        <f aca="false">SUMPRODUCT('FD inverse'!$A$12:$BH$12,'FD mesh'!$B$84:$BI$84,$E1078:$BL1078)+'FD inverse'!$A$12*$C1079/Setup!$B$17+INDEX('FD inverse'!$A$12:$BH$12,1,'FD mesh'!$B$15+1)*Setup!$B$22</f>
        <v>23.6902336585057</v>
      </c>
      <c r="O1079" s="0" t="n">
        <f aca="false">SUMPRODUCT('FD inverse'!$A$13:$BH$13,'FD mesh'!$B$84:$BI$84,$E1078:$BL1078)+'FD inverse'!$A$13*$C1079/Setup!$B$17+INDEX('FD inverse'!$A$13:$BH$13,1,'FD mesh'!$B$15+1)*Setup!$B$22</f>
        <v>23.6382417299415</v>
      </c>
      <c r="P1079" s="0" t="n">
        <f aca="false">SUMPRODUCT('FD inverse'!$A$14:$BH$14,'FD mesh'!$B$84:$BI$84,$E1078:$BL1078)+'FD inverse'!$A$14*$C1079/Setup!$B$17+INDEX('FD inverse'!$A$14:$BH$14,1,'FD mesh'!$B$15+1)*Setup!$B$22</f>
        <v>23.5959269172577</v>
      </c>
      <c r="Q1079" s="0" t="n">
        <f aca="false">SUMPRODUCT('FD inverse'!$A$15:$BH$15,'FD mesh'!$B$84:$BI$84,$E1078:$BL1078)+'FD inverse'!$A$15*$C1079/Setup!$B$17+INDEX('FD inverse'!$A$15:$BH$15,1,'FD mesh'!$B$15+1)*Setup!$B$22</f>
        <v>23.5633912263086</v>
      </c>
      <c r="R1079" s="0" t="n">
        <f aca="false">SUMPRODUCT('FD inverse'!$A$16:$BH$16,'FD mesh'!$B$84:$BI$84,$E1078:$BL1078)+'FD inverse'!$A$16*$C1079/Setup!$B$17+INDEX('FD inverse'!$A$16:$BH$16,1,'FD mesh'!$B$15+1)*Setup!$B$22</f>
        <v>23.5406871657714</v>
      </c>
      <c r="S1079" s="0" t="n">
        <f aca="false">SUMPRODUCT('FD inverse'!$A$17:$BH$17,'FD mesh'!$B$84:$BI$84,$E1078:$BL1078)+'FD inverse'!$A$17*$C1079/Setup!$B$17+INDEX('FD inverse'!$A$17:$BH$17,1,'FD mesh'!$B$15+1)*Setup!$B$22</f>
        <v>22.9689259214802</v>
      </c>
      <c r="T1079" s="0" t="n">
        <f aca="false">SUMPRODUCT('FD inverse'!$A$18:$BH$18,'FD mesh'!$B$84:$BI$84,$E1078:$BL1078)+'FD inverse'!$A$18*$C1079/Setup!$B$17+INDEX('FD inverse'!$A$18:$BH$18,1,'FD mesh'!$B$15+1)*Setup!$B$22</f>
        <v>22.4017883750694</v>
      </c>
      <c r="U1079" s="0" t="n">
        <f aca="false">SUMPRODUCT('FD inverse'!$A$19:$BH$19,'FD mesh'!$B$84:$BI$84,$E1078:$BL1078)+'FD inverse'!$A$19*$C1079/Setup!$B$17+INDEX('FD inverse'!$A$19:$BH$19,1,'FD mesh'!$B$15+1)*Setup!$B$22</f>
        <v>21.8389815685554</v>
      </c>
      <c r="V1079" s="0" t="n">
        <f aca="false">SUMPRODUCT('FD inverse'!$A$20:$BH$20,'FD mesh'!$B$84:$BI$84,$E1078:$BL1078)+'FD inverse'!$A$20*$C1079/Setup!$B$17+INDEX('FD inverse'!$A$20:$BH$20,1,'FD mesh'!$B$15+1)*Setup!$B$22</f>
        <v>21.2802044085025</v>
      </c>
      <c r="W1079" s="0" t="n">
        <f aca="false">SUMPRODUCT('FD inverse'!$A$21:$BH$21,'FD mesh'!$B$84:$BI$84,$E1078:$BL1078)+'FD inverse'!$A$21*$C1079/Setup!$B$17+INDEX('FD inverse'!$A$21:$BH$21,1,'FD mesh'!$B$15+1)*Setup!$B$22</f>
        <v>20.725149025271</v>
      </c>
      <c r="X1079" s="0" t="n">
        <f aca="false">SUMPRODUCT('FD inverse'!$A$22:$BH$22,'FD mesh'!$B$84:$BI$84,$E1078:$BL1078)+'FD inverse'!$A$22*$C1079/Setup!$B$17+INDEX('FD inverse'!$A$22:$BH$22,1,'FD mesh'!$B$15+1)*Setup!$B$22</f>
        <v>20.1735019676549</v>
      </c>
      <c r="Y1079" s="0" t="n">
        <f aca="false">SUMPRODUCT('FD inverse'!$A$23:$BH$23,'FD mesh'!$B$84:$BI$84,$E1078:$BL1078)+'FD inverse'!$A$23*$C1079/Setup!$B$17+INDEX('FD inverse'!$A$23:$BH$23,1,'FD mesh'!$B$15+1)*Setup!$B$22</f>
        <v>19.6249452455897</v>
      </c>
      <c r="Z1079" s="0" t="n">
        <f aca="false">SUMPRODUCT('FD inverse'!$A$24:$BH$24,'FD mesh'!$B$84:$BI$84,$E1078:$BL1078)+'FD inverse'!$A$24*$C1079/Setup!$B$17+INDEX('FD inverse'!$A$24:$BH$24,1,'FD mesh'!$B$15+1)*Setup!$B$22</f>
        <v>19.0791572338139</v>
      </c>
      <c r="AA1079" s="0" t="n">
        <f aca="false">SUMPRODUCT('FD inverse'!$A$25:$BH$25,'FD mesh'!$B$84:$BI$84,$E1078:$BL1078)+'FD inverse'!$A$25*$C1079/Setup!$B$17+INDEX('FD inverse'!$A$25:$BH$25,1,'FD mesh'!$B$15+1)*Setup!$B$22</f>
        <v>18.535813449535</v>
      </c>
      <c r="AB1079" s="0" t="n">
        <f aca="false">SUMPRODUCT('FD inverse'!$A$26:$BH$26,'FD mesh'!$B$84:$BI$84,$E1078:$BL1078)+'FD inverse'!$A$26*$C1079/Setup!$B$17+INDEX('FD inverse'!$A$26:$BH$26,1,'FD mesh'!$B$15+1)*Setup!$B$22</f>
        <v>17.9945872172788</v>
      </c>
      <c r="AC1079" s="0" t="n">
        <f aca="false">SUMPRODUCT('FD inverse'!$A$27:$BH$27,'FD mesh'!$B$84:$BI$84,$E1078:$BL1078)+'FD inverse'!$A$27*$C1079/Setup!$B$17+INDEX('FD inverse'!$A$27:$BH$27,1,'FD mesh'!$B$15+1)*Setup!$B$22</f>
        <v>17.4551502342001</v>
      </c>
      <c r="AD1079" s="0" t="n">
        <f aca="false">SUMPRODUCT('FD inverse'!$A$28:$BH$28,'FD mesh'!$B$84:$BI$84,$E1078:$BL1078)+'FD inverse'!$A$28*$C1079/Setup!$B$17+INDEX('FD inverse'!$A$28:$BH$28,1,'FD mesh'!$B$15+1)*Setup!$B$22</f>
        <v>16.9171730492082</v>
      </c>
      <c r="AE1079" s="0" t="n">
        <f aca="false">SUMPRODUCT('FD inverse'!$A$29:$BH$29,'FD mesh'!$B$84:$BI$84,$E1078:$BL1078)+'FD inverse'!$A$29*$C1079/Setup!$B$17+INDEX('FD inverse'!$A$29:$BH$29,1,'FD mesh'!$B$15+1)*Setup!$B$22</f>
        <v>16.3803254693136</v>
      </c>
      <c r="AF1079" s="0" t="n">
        <f aca="false">SUMPRODUCT('FD inverse'!$A$30:$BH$30,'FD mesh'!$B$84:$BI$84,$E1078:$BL1078)+'FD inverse'!$A$30*$C1079/Setup!$B$17+INDEX('FD inverse'!$A$30:$BH$30,1,'FD mesh'!$B$15+1)*Setup!$B$22</f>
        <v>15.8442769066351</v>
      </c>
      <c r="AG1079" s="0" t="n">
        <f aca="false">SUMPRODUCT('FD inverse'!$A$31:$BH$31,'FD mesh'!$B$84:$BI$84,$E1078:$BL1078)+'FD inverse'!$A$31*$C1079/Setup!$B$17+INDEX('FD inverse'!$A$31:$BH$31,1,'FD mesh'!$B$15+1)*Setup!$B$22</f>
        <v>15.3086966795328</v>
      </c>
      <c r="AH1079" s="0" t="n">
        <f aca="false">SUMPRODUCT('FD inverse'!$A$32:$BH$32,'FD mesh'!$B$84:$BI$84,$E1078:$BL1078)+'FD inverse'!$A$32*$C1079/Setup!$B$17+INDEX('FD inverse'!$A$32:$BH$32,1,'FD mesh'!$B$15+1)*Setup!$B$22</f>
        <v>15.286244086504</v>
      </c>
      <c r="AI1079" s="0" t="n">
        <f aca="false">SUMPRODUCT('FD inverse'!$A$33:$BH$33,'FD mesh'!$B$84:$BI$84,$E1078:$BL1078)+'FD inverse'!$A$33*$C1079/Setup!$B$17+INDEX('FD inverse'!$A$33:$BH$33,1,'FD mesh'!$B$15+1)*Setup!$B$22</f>
        <v>15.2640052643814</v>
      </c>
      <c r="AJ1079" s="0" t="n">
        <f aca="false">SUMPRODUCT('FD inverse'!$A$34:$BH$34,'FD mesh'!$B$84:$BI$84,$E1078:$BL1078)+'FD inverse'!$A$34*$C1079/Setup!$B$17+INDEX('FD inverse'!$A$34:$BH$34,1,'FD mesh'!$B$15+1)*Setup!$B$22</f>
        <v>15.2419581679303</v>
      </c>
      <c r="AK1079" s="0" t="n">
        <f aca="false">SUMPRODUCT('FD inverse'!$A$35:$BH$35,'FD mesh'!$B$84:$BI$84,$E1078:$BL1078)+'FD inverse'!$A$35*$C1079/Setup!$B$17+INDEX('FD inverse'!$A$35:$BH$35,1,'FD mesh'!$B$15+1)*Setup!$B$22</f>
        <v>15.2200820174674</v>
      </c>
      <c r="AL1079" s="0" t="n">
        <f aca="false">SUMPRODUCT('FD inverse'!$A$36:$BH$36,'FD mesh'!$B$84:$BI$84,$E1078:$BL1078)+'FD inverse'!$A$36*$C1079/Setup!$B$17+INDEX('FD inverse'!$A$36:$BH$36,1,'FD mesh'!$B$15+1)*Setup!$B$22</f>
        <v>15.1983572682419</v>
      </c>
      <c r="AM1079" s="0" t="n">
        <f aca="false">SUMPRODUCT('FD inverse'!$A$37:$BH$37,'FD mesh'!$B$84:$BI$84,$E1078:$BL1078)+'FD inverse'!$A$37*$C1079/Setup!$B$17+INDEX('FD inverse'!$A$37:$BH$37,1,'FD mesh'!$B$15+1)*Setup!$B$22</f>
        <v>15.1767655598697</v>
      </c>
      <c r="AN1079" s="0" t="n">
        <f aca="false">SUMPRODUCT('FD inverse'!$A$38:$BH$38,'FD mesh'!$B$84:$BI$84,$E1078:$BL1078)+'FD inverse'!$A$38*$C1079/Setup!$B$17+INDEX('FD inverse'!$A$38:$BH$38,1,'FD mesh'!$B$15+1)*Setup!$B$22</f>
        <v>15.1552896481444</v>
      </c>
      <c r="AO1079" s="0" t="n">
        <f aca="false">SUMPRODUCT('FD inverse'!$A$39:$BH$39,'FD mesh'!$B$84:$BI$84,$E1078:$BL1078)+'FD inverse'!$A$39*$C1079/Setup!$B$17+INDEX('FD inverse'!$A$39:$BH$39,1,'FD mesh'!$B$15+1)*Setup!$B$22</f>
        <v>15.1339133213976</v>
      </c>
      <c r="AP1079" s="0" t="n">
        <f aca="false">SUMPRODUCT('FD inverse'!$A$40:$BH$40,'FD mesh'!$B$84:$BI$84,$E1078:$BL1078)+'FD inverse'!$A$40*$C1079/Setup!$B$17+INDEX('FD inverse'!$A$40:$BH$40,1,'FD mesh'!$B$15+1)*Setup!$B$22</f>
        <v>15.1126213034401</v>
      </c>
      <c r="AQ1079" s="0" t="n">
        <f aca="false">SUMPRODUCT('FD inverse'!$A$41:$BH$41,'FD mesh'!$B$84:$BI$84,$E1078:$BL1078)+'FD inverse'!$A$41*$C1079/Setup!$B$17+INDEX('FD inverse'!$A$41:$BH$41,1,'FD mesh'!$B$15+1)*Setup!$B$22</f>
        <v>15.0913991449869</v>
      </c>
      <c r="AR1079" s="0" t="n">
        <f aca="false">SUMPRODUCT('FD inverse'!$A$42:$BH$42,'FD mesh'!$B$84:$BI$84,$E1078:$BL1078)+'FD inverse'!$A$42*$C1079/Setup!$B$17+INDEX('FD inverse'!$A$42:$BH$42,1,'FD mesh'!$B$15+1)*Setup!$B$22</f>
        <v>15.0702331053478</v>
      </c>
      <c r="AS1079" s="0" t="n">
        <f aca="false">SUMPRODUCT('FD inverse'!$A$43:$BH$43,'FD mesh'!$B$84:$BI$84,$E1078:$BL1078)+'FD inverse'!$A$43*$C1079/Setup!$B$17+INDEX('FD inverse'!$A$43:$BH$43,1,'FD mesh'!$B$15+1)*Setup!$B$22</f>
        <v>0</v>
      </c>
      <c r="AT1079" s="0" t="n">
        <f aca="false">SUMPRODUCT('FD inverse'!$A$44:$BH$44,'FD mesh'!$B$84:$BI$84,$E1078:$BL1078)+'FD inverse'!$A$44*$C1079/Setup!$B$17+INDEX('FD inverse'!$A$44:$BH$44,1,'FD mesh'!$B$15+1)*Setup!$B$22</f>
        <v>0</v>
      </c>
      <c r="AU1079" s="0" t="n">
        <f aca="false">SUMPRODUCT('FD inverse'!$A$45:$BH$45,'FD mesh'!$B$84:$BI$84,$E1078:$BL1078)+'FD inverse'!$A$45*$C1079/Setup!$B$17+INDEX('FD inverse'!$A$45:$BH$45,1,'FD mesh'!$B$15+1)*Setup!$B$22</f>
        <v>0</v>
      </c>
      <c r="AV1079" s="0" t="n">
        <f aca="false">SUMPRODUCT('FD inverse'!$A$46:$BH$46,'FD mesh'!$B$84:$BI$84,$E1078:$BL1078)+'FD inverse'!$A$46*$C1079/Setup!$B$17+INDEX('FD inverse'!$A$46:$BH$46,1,'FD mesh'!$B$15+1)*Setup!$B$22</f>
        <v>0</v>
      </c>
      <c r="AW1079" s="0" t="n">
        <f aca="false">SUMPRODUCT('FD inverse'!$A$47:$BH$47,'FD mesh'!$B$84:$BI$84,$E1078:$BL1078)+'FD inverse'!$A$47*$C1079/Setup!$B$17+INDEX('FD inverse'!$A$47:$BH$47,1,'FD mesh'!$B$15+1)*Setup!$B$22</f>
        <v>0</v>
      </c>
      <c r="AX1079" s="0" t="n">
        <f aca="false">SUMPRODUCT('FD inverse'!$A$48:$BH$48,'FD mesh'!$B$84:$BI$84,$E1078:$BL1078)+'FD inverse'!$A$48*$C1079/Setup!$B$17+INDEX('FD inverse'!$A$48:$BH$48,1,'FD mesh'!$B$15+1)*Setup!$B$22</f>
        <v>0</v>
      </c>
      <c r="AY1079" s="0" t="n">
        <f aca="false">SUMPRODUCT('FD inverse'!$A$49:$BH$49,'FD mesh'!$B$84:$BI$84,$E1078:$BL1078)+'FD inverse'!$A$49*$C1079/Setup!$B$17+INDEX('FD inverse'!$A$49:$BH$49,1,'FD mesh'!$B$15+1)*Setup!$B$22</f>
        <v>0</v>
      </c>
      <c r="AZ1079" s="0" t="n">
        <f aca="false">SUMPRODUCT('FD inverse'!$A$50:$BH$50,'FD mesh'!$B$84:$BI$84,$E1078:$BL1078)+'FD inverse'!$A$50*$C1079/Setup!$B$17+INDEX('FD inverse'!$A$50:$BH$50,1,'FD mesh'!$B$15+1)*Setup!$B$22</f>
        <v>0</v>
      </c>
      <c r="BA1079" s="0" t="n">
        <f aca="false">SUMPRODUCT('FD inverse'!$A$51:$BH$51,'FD mesh'!$B$84:$BI$84,$E1078:$BL1078)+'FD inverse'!$A$51*$C1079/Setup!$B$17+INDEX('FD inverse'!$A$51:$BH$51,1,'FD mesh'!$B$15+1)*Setup!$B$22</f>
        <v>0</v>
      </c>
      <c r="BB1079" s="0" t="n">
        <f aca="false">SUMPRODUCT('FD inverse'!$A$52:$BH$52,'FD mesh'!$B$84:$BI$84,$E1078:$BL1078)+'FD inverse'!$A$52*$C1079/Setup!$B$17+INDEX('FD inverse'!$A$52:$BH$52,1,'FD mesh'!$B$15+1)*Setup!$B$22</f>
        <v>0</v>
      </c>
      <c r="BC1079" s="0" t="n">
        <f aca="false">SUMPRODUCT('FD inverse'!$A$53:$BH$53,'FD mesh'!$B$84:$BI$84,$E1078:$BL1078)+'FD inverse'!$A$53*$C1079/Setup!$B$17+INDEX('FD inverse'!$A$53:$BH$53,1,'FD mesh'!$B$15+1)*Setup!$B$22</f>
        <v>0</v>
      </c>
      <c r="BD1079" s="0" t="n">
        <f aca="false">SUMPRODUCT('FD inverse'!$A$54:$BH$54,'FD mesh'!$B$84:$BI$84,$E1078:$BL1078)+'FD inverse'!$A$54*$C1079/Setup!$B$17+INDEX('FD inverse'!$A$54:$BH$54,1,'FD mesh'!$B$15+1)*Setup!$B$22</f>
        <v>0</v>
      </c>
      <c r="BE1079" s="0" t="n">
        <f aca="false">SUMPRODUCT('FD inverse'!$A$55:$BH$55,'FD mesh'!$B$84:$BI$84,$E1078:$BL1078)+'FD inverse'!$A$55*$C1079/Setup!$B$17+INDEX('FD inverse'!$A$55:$BH$55,1,'FD mesh'!$B$15+1)*Setup!$B$22</f>
        <v>0</v>
      </c>
      <c r="BF1079" s="0" t="n">
        <f aca="false">SUMPRODUCT('FD inverse'!$A$56:$BH$56,'FD mesh'!$B$84:$BI$84,$E1078:$BL1078)+'FD inverse'!$A$56*$C1079/Setup!$B$17+INDEX('FD inverse'!$A$56:$BH$56,1,'FD mesh'!$B$15+1)*Setup!$B$22</f>
        <v>0</v>
      </c>
      <c r="BG1079" s="0" t="n">
        <f aca="false">SUMPRODUCT('FD inverse'!$A$57:$BH$57,'FD mesh'!$B$84:$BI$84,$E1078:$BL1078)+'FD inverse'!$A$57*$C1079/Setup!$B$17+INDEX('FD inverse'!$A$57:$BH$57,1,'FD mesh'!$B$15+1)*Setup!$B$22</f>
        <v>0</v>
      </c>
      <c r="BH1079" s="0" t="n">
        <f aca="false">SUMPRODUCT('FD inverse'!$A$58:$BH$58,'FD mesh'!$B$84:$BI$84,$E1078:$BL1078)+'FD inverse'!$A$58*$C1079/Setup!$B$17+INDEX('FD inverse'!$A$58:$BH$58,1,'FD mesh'!$B$15+1)*Setup!$B$22</f>
        <v>0</v>
      </c>
      <c r="BI1079" s="0" t="n">
        <f aca="false">SUMPRODUCT('FD inverse'!$A$59:$BH$59,'FD mesh'!$B$84:$BI$84,$E1078:$BL1078)+'FD inverse'!$A$59*$C1079/Setup!$B$17+INDEX('FD inverse'!$A$59:$BH$59,1,'FD mesh'!$B$15+1)*Setup!$B$22</f>
        <v>0</v>
      </c>
      <c r="BJ1079" s="0" t="n">
        <f aca="false">SUMPRODUCT('FD inverse'!$A$60:$BH$60,'FD mesh'!$B$84:$BI$84,$E1078:$BL1078)+'FD inverse'!$A$60*$C1079/Setup!$B$17+INDEX('FD inverse'!$A$60:$BH$60,1,'FD mesh'!$B$15+1)*Setup!$B$22</f>
        <v>0</v>
      </c>
      <c r="BK1079" s="0" t="n">
        <f aca="false">SUMPRODUCT('FD inverse'!$A$61:$BH$61,'FD mesh'!$B$84:$BI$84,$E1078:$BL1078)+'FD inverse'!$A$61*$C1079/Setup!$B$17+INDEX('FD inverse'!$A$61:$BH$61,1,'FD mesh'!$B$15+1)*Setup!$B$22</f>
        <v>0</v>
      </c>
      <c r="BL1079" s="0" t="n">
        <f aca="false">SUMPRODUCT('FD inverse'!$A$62:$BH$62,'FD mesh'!$B$84:$BI$84,$E1078:$BL1078)+'FD inverse'!$A$62*$C1079/Setup!$B$17+INDEX('FD inverse'!$A$62:$BH$62,1,'FD mesh'!$B$15+1)*Setup!$B$22</f>
        <v>0</v>
      </c>
    </row>
    <row r="1080" customFormat="false" ht="15" hidden="false" customHeight="false" outlineLevel="0" collapsed="false">
      <c r="A1080" s="0" t="n">
        <v>1075</v>
      </c>
      <c r="B1080" s="0" t="n">
        <f aca="false">A1080*Setup!$B$11/3600</f>
        <v>89.5833333333333</v>
      </c>
      <c r="C1080" s="0" t="n">
        <f aca="false">Setup!$B$7+Setup!$B$8*COS(2*PI()*(B1080-Setup!$B$9)/24)</f>
        <v>27.6612459164778</v>
      </c>
      <c r="D1080" s="0" t="n">
        <f aca="false">(C1080-E1080)/Setup!$B$17</f>
        <v>11.8410473002869</v>
      </c>
      <c r="E1080" s="0" t="n">
        <f aca="false">SUMPRODUCT('FD inverse'!$A$3:$BH$3,'FD mesh'!$B$84:$BI$84,$E1079:$BL1079)+'FD inverse'!$A$3*$C1080/Setup!$B$17+INDEX('FD inverse'!$A$3:$BH$3,1,'FD mesh'!$B$15+1)*Setup!$B$22</f>
        <v>26.1219097674405</v>
      </c>
      <c r="F1080" s="0" t="n">
        <f aca="false">SUMPRODUCT('FD inverse'!$A$4:$BH$4,'FD mesh'!$B$84:$BI$84,$E1079:$BL1079)+'FD inverse'!$A$4*$C1080/Setup!$B$17+INDEX('FD inverse'!$A$4:$BH$4,1,'FD mesh'!$B$15+1)*Setup!$B$22</f>
        <v>25.7668972235231</v>
      </c>
      <c r="G1080" s="0" t="n">
        <f aca="false">SUMPRODUCT('FD inverse'!$A$5:$BH$5,'FD mesh'!$B$84:$BI$84,$E1079:$BL1079)+'FD inverse'!$A$5*$C1080/Setup!$B$17+INDEX('FD inverse'!$A$5:$BH$5,1,'FD mesh'!$B$15+1)*Setup!$B$22</f>
        <v>25.4087912635637</v>
      </c>
      <c r="H1080" s="0" t="n">
        <f aca="false">SUMPRODUCT('FD inverse'!$A$6:$BH$6,'FD mesh'!$B$84:$BI$84,$E1079:$BL1079)+'FD inverse'!$A$6*$C1080/Setup!$B$17+INDEX('FD inverse'!$A$6:$BH$6,1,'FD mesh'!$B$15+1)*Setup!$B$22</f>
        <v>24.2035832047354</v>
      </c>
      <c r="I1080" s="0" t="n">
        <f aca="false">SUMPRODUCT('FD inverse'!$A$7:$BH$7,'FD mesh'!$B$84:$BI$84,$E1079:$BL1079)+'FD inverse'!$A$7*$C1080/Setup!$B$17+INDEX('FD inverse'!$A$7:$BH$7,1,'FD mesh'!$B$15+1)*Setup!$B$22</f>
        <v>24.1003299438427</v>
      </c>
      <c r="J1080" s="0" t="n">
        <f aca="false">SUMPRODUCT('FD inverse'!$A$8:$BH$8,'FD mesh'!$B$84:$BI$84,$E1079:$BL1079)+'FD inverse'!$A$8*$C1080/Setup!$B$17+INDEX('FD inverse'!$A$8:$BH$8,1,'FD mesh'!$B$15+1)*Setup!$B$22</f>
        <v>24.0045606388864</v>
      </c>
      <c r="K1080" s="0" t="n">
        <f aca="false">SUMPRODUCT('FD inverse'!$A$9:$BH$9,'FD mesh'!$B$84:$BI$84,$E1079:$BL1079)+'FD inverse'!$A$9*$C1080/Setup!$B$17+INDEX('FD inverse'!$A$9:$BH$9,1,'FD mesh'!$B$15+1)*Setup!$B$22</f>
        <v>23.9168408414584</v>
      </c>
      <c r="L1080" s="0" t="n">
        <f aca="false">SUMPRODUCT('FD inverse'!$A$10:$BH$10,'FD mesh'!$B$84:$BI$84,$E1079:$BL1079)+'FD inverse'!$A$10*$C1080/Setup!$B$17+INDEX('FD inverse'!$A$10:$BH$10,1,'FD mesh'!$B$15+1)*Setup!$B$22</f>
        <v>23.8376354522576</v>
      </c>
      <c r="M1080" s="0" t="n">
        <f aca="false">SUMPRODUCT('FD inverse'!$A$11:$BH$11,'FD mesh'!$B$84:$BI$84,$E1079:$BL1079)+'FD inverse'!$A$11*$C1080/Setup!$B$17+INDEX('FD inverse'!$A$11:$BH$11,1,'FD mesh'!$B$15+1)*Setup!$B$22</f>
        <v>23.7673204954954</v>
      </c>
      <c r="N1080" s="0" t="n">
        <f aca="false">SUMPRODUCT('FD inverse'!$A$12:$BH$12,'FD mesh'!$B$84:$BI$84,$E1079:$BL1079)+'FD inverse'!$A$12*$C1080/Setup!$B$17+INDEX('FD inverse'!$A$12:$BH$12,1,'FD mesh'!$B$15+1)*Setup!$B$22</f>
        <v>23.7061934800811</v>
      </c>
      <c r="O1080" s="0" t="n">
        <f aca="false">SUMPRODUCT('FD inverse'!$A$13:$BH$13,'FD mesh'!$B$84:$BI$84,$E1079:$BL1079)+'FD inverse'!$A$13*$C1080/Setup!$B$17+INDEX('FD inverse'!$A$13:$BH$13,1,'FD mesh'!$B$15+1)*Setup!$B$22</f>
        <v>23.6544822886051</v>
      </c>
      <c r="P1080" s="0" t="n">
        <f aca="false">SUMPRODUCT('FD inverse'!$A$14:$BH$14,'FD mesh'!$B$84:$BI$84,$E1079:$BL1079)+'FD inverse'!$A$14*$C1080/Setup!$B$17+INDEX('FD inverse'!$A$14:$BH$14,1,'FD mesh'!$B$15+1)*Setup!$B$22</f>
        <v>23.6123525476682</v>
      </c>
      <c r="Q1080" s="0" t="n">
        <f aca="false">SUMPRODUCT('FD inverse'!$A$15:$BH$15,'FD mesh'!$B$84:$BI$84,$E1079:$BL1079)+'FD inverse'!$A$15*$C1080/Setup!$B$17+INDEX('FD inverse'!$A$15:$BH$15,1,'FD mesh'!$B$15+1)*Setup!$B$22</f>
        <v>23.5799134441415</v>
      </c>
      <c r="R1080" s="0" t="n">
        <f aca="false">SUMPRODUCT('FD inverse'!$A$16:$BH$16,'FD mesh'!$B$84:$BI$84,$E1079:$BL1079)+'FD inverse'!$A$16*$C1080/Setup!$B$17+INDEX('FD inverse'!$A$16:$BH$16,1,'FD mesh'!$B$15+1)*Setup!$B$22</f>
        <v>23.5572219617553</v>
      </c>
      <c r="S1080" s="0" t="n">
        <f aca="false">SUMPRODUCT('FD inverse'!$A$17:$BH$17,'FD mesh'!$B$84:$BI$84,$E1079:$BL1079)+'FD inverse'!$A$17*$C1080/Setup!$B$17+INDEX('FD inverse'!$A$17:$BH$17,1,'FD mesh'!$B$15+1)*Setup!$B$22</f>
        <v>22.9845184693036</v>
      </c>
      <c r="T1080" s="0" t="n">
        <f aca="false">SUMPRODUCT('FD inverse'!$A$18:$BH$18,'FD mesh'!$B$84:$BI$84,$E1079:$BL1079)+'FD inverse'!$A$18*$C1080/Setup!$B$17+INDEX('FD inverse'!$A$18:$BH$18,1,'FD mesh'!$B$15+1)*Setup!$B$22</f>
        <v>22.4164036409257</v>
      </c>
      <c r="U1080" s="0" t="n">
        <f aca="false">SUMPRODUCT('FD inverse'!$A$19:$BH$19,'FD mesh'!$B$84:$BI$84,$E1079:$BL1079)+'FD inverse'!$A$19*$C1080/Setup!$B$17+INDEX('FD inverse'!$A$19:$BH$19,1,'FD mesh'!$B$15+1)*Setup!$B$22</f>
        <v>21.8525898764998</v>
      </c>
      <c r="V1080" s="0" t="n">
        <f aca="false">SUMPRODUCT('FD inverse'!$A$20:$BH$20,'FD mesh'!$B$84:$BI$84,$E1079:$BL1079)+'FD inverse'!$A$20*$C1080/Setup!$B$17+INDEX('FD inverse'!$A$20:$BH$20,1,'FD mesh'!$B$15+1)*Setup!$B$22</f>
        <v>21.2927808426976</v>
      </c>
      <c r="W1080" s="0" t="n">
        <f aca="false">SUMPRODUCT('FD inverse'!$A$21:$BH$21,'FD mesh'!$B$84:$BI$84,$E1079:$BL1079)+'FD inverse'!$A$21*$C1080/Setup!$B$17+INDEX('FD inverse'!$A$21:$BH$21,1,'FD mesh'!$B$15+1)*Setup!$B$22</f>
        <v>20.7366728738156</v>
      </c>
      <c r="X1080" s="0" t="n">
        <f aca="false">SUMPRODUCT('FD inverse'!$A$22:$BH$22,'FD mesh'!$B$84:$BI$84,$E1079:$BL1079)+'FD inverse'!$A$22*$C1080/Setup!$B$17+INDEX('FD inverse'!$A$22:$BH$22,1,'FD mesh'!$B$15+1)*Setup!$B$22</f>
        <v>20.1839562089339</v>
      </c>
      <c r="Y1080" s="0" t="n">
        <f aca="false">SUMPRODUCT('FD inverse'!$A$23:$BH$23,'FD mesh'!$B$84:$BI$84,$E1079:$BL1079)+'FD inverse'!$A$23*$C1080/Setup!$B$17+INDEX('FD inverse'!$A$23:$BH$23,1,'FD mesh'!$B$15+1)*Setup!$B$22</f>
        <v>19.6343160779143</v>
      </c>
      <c r="Z1080" s="0" t="n">
        <f aca="false">SUMPRODUCT('FD inverse'!$A$24:$BH$24,'FD mesh'!$B$84:$BI$84,$E1079:$BL1079)+'FD inverse'!$A$24*$C1080/Setup!$B$17+INDEX('FD inverse'!$A$24:$BH$24,1,'FD mesh'!$B$15+1)*Setup!$B$22</f>
        <v>19.0874336489789</v>
      </c>
      <c r="AA1080" s="0" t="n">
        <f aca="false">SUMPRODUCT('FD inverse'!$A$25:$BH$25,'FD mesh'!$B$84:$BI$84,$E1079:$BL1079)+'FD inverse'!$A$25*$C1080/Setup!$B$17+INDEX('FD inverse'!$A$25:$BH$25,1,'FD mesh'!$B$15+1)*Setup!$B$22</f>
        <v>18.5429868507919</v>
      </c>
      <c r="AB1080" s="0" t="n">
        <f aca="false">SUMPRODUCT('FD inverse'!$A$26:$BH$26,'FD mesh'!$B$84:$BI$84,$E1079:$BL1079)+'FD inverse'!$A$26*$C1080/Setup!$B$17+INDEX('FD inverse'!$A$26:$BH$26,1,'FD mesh'!$B$15+1)*Setup!$B$22</f>
        <v>18.0006510821177</v>
      </c>
      <c r="AC1080" s="0" t="n">
        <f aca="false">SUMPRODUCT('FD inverse'!$A$27:$BH$27,'FD mesh'!$B$84:$BI$84,$E1079:$BL1079)+'FD inverse'!$A$27*$C1080/Setup!$B$17+INDEX('FD inverse'!$A$27:$BH$27,1,'FD mesh'!$B$15+1)*Setup!$B$22</f>
        <v>17.460099822239</v>
      </c>
      <c r="AD1080" s="0" t="n">
        <f aca="false">SUMPRODUCT('FD inverse'!$A$28:$BH$28,'FD mesh'!$B$84:$BI$84,$E1079:$BL1079)+'FD inverse'!$A$28*$C1080/Setup!$B$17+INDEX('FD inverse'!$A$28:$BH$28,1,'FD mesh'!$B$15+1)*Setup!$B$22</f>
        <v>16.9210051554118</v>
      </c>
      <c r="AE1080" s="0" t="n">
        <f aca="false">SUMPRODUCT('FD inverse'!$A$29:$BH$29,'FD mesh'!$B$84:$BI$84,$E1079:$BL1079)+'FD inverse'!$A$29*$C1080/Setup!$B$17+INDEX('FD inverse'!$A$29:$BH$29,1,'FD mesh'!$B$15+1)*Setup!$B$22</f>
        <v>16.3830382226958</v>
      </c>
      <c r="AF1080" s="0" t="n">
        <f aca="false">SUMPRODUCT('FD inverse'!$A$30:$BH$30,'FD mesh'!$B$84:$BI$84,$E1079:$BL1079)+'FD inverse'!$A$30*$C1080/Setup!$B$17+INDEX('FD inverse'!$A$30:$BH$30,1,'FD mesh'!$B$15+1)*Setup!$B$22</f>
        <v>15.8458696145467</v>
      </c>
      <c r="AG1080" s="0" t="n">
        <f aca="false">SUMPRODUCT('FD inverse'!$A$31:$BH$31,'FD mesh'!$B$84:$BI$84,$E1079:$BL1079)+'FD inverse'!$A$31*$C1080/Setup!$B$17+INDEX('FD inverse'!$A$31:$BH$31,1,'FD mesh'!$B$15+1)*Setup!$B$22</f>
        <v>15.309169717583</v>
      </c>
      <c r="AH1080" s="0" t="n">
        <f aca="false">SUMPRODUCT('FD inverse'!$A$32:$BH$32,'FD mesh'!$B$84:$BI$84,$E1079:$BL1079)+'FD inverse'!$A$32*$C1080/Setup!$B$17+INDEX('FD inverse'!$A$32:$BH$32,1,'FD mesh'!$B$15+1)*Setup!$B$22</f>
        <v>15.2866711473641</v>
      </c>
      <c r="AI1080" s="0" t="n">
        <f aca="false">SUMPRODUCT('FD inverse'!$A$33:$BH$33,'FD mesh'!$B$84:$BI$84,$E1079:$BL1079)+'FD inverse'!$A$33*$C1080/Setup!$B$17+INDEX('FD inverse'!$A$33:$BH$33,1,'FD mesh'!$B$15+1)*Setup!$B$22</f>
        <v>15.2643887651893</v>
      </c>
      <c r="AJ1080" s="0" t="n">
        <f aca="false">SUMPRODUCT('FD inverse'!$A$34:$BH$34,'FD mesh'!$B$84:$BI$84,$E1079:$BL1079)+'FD inverse'!$A$34*$C1080/Setup!$B$17+INDEX('FD inverse'!$A$34:$BH$34,1,'FD mesh'!$B$15+1)*Setup!$B$22</f>
        <v>15.2423005199566</v>
      </c>
      <c r="AK1080" s="0" t="n">
        <f aca="false">SUMPRODUCT('FD inverse'!$A$35:$BH$35,'FD mesh'!$B$84:$BI$84,$E1079:$BL1079)+'FD inverse'!$A$35*$C1080/Setup!$B$17+INDEX('FD inverse'!$A$35:$BH$35,1,'FD mesh'!$B$15+1)*Setup!$B$22</f>
        <v>15.2203855812051</v>
      </c>
      <c r="AL1080" s="0" t="n">
        <f aca="false">SUMPRODUCT('FD inverse'!$A$36:$BH$36,'FD mesh'!$B$84:$BI$84,$E1079:$BL1079)+'FD inverse'!$A$36*$C1080/Setup!$B$17+INDEX('FD inverse'!$A$36:$BH$36,1,'FD mesh'!$B$15+1)*Setup!$B$22</f>
        <v>15.1986243134097</v>
      </c>
      <c r="AM1080" s="0" t="n">
        <f aca="false">SUMPRODUCT('FD inverse'!$A$37:$BH$37,'FD mesh'!$B$84:$BI$84,$E1079:$BL1079)+'FD inverse'!$A$37*$C1080/Setup!$B$17+INDEX('FD inverse'!$A$37:$BH$37,1,'FD mesh'!$B$15+1)*Setup!$B$22</f>
        <v>15.1769982300291</v>
      </c>
      <c r="AN1080" s="0" t="n">
        <f aca="false">SUMPRODUCT('FD inverse'!$A$38:$BH$38,'FD mesh'!$B$84:$BI$84,$E1079:$BL1079)+'FD inverse'!$A$38*$C1080/Setup!$B$17+INDEX('FD inverse'!$A$38:$BH$38,1,'FD mesh'!$B$15+1)*Setup!$B$22</f>
        <v>15.1554899296424</v>
      </c>
      <c r="AO1080" s="0" t="n">
        <f aca="false">SUMPRODUCT('FD inverse'!$A$39:$BH$39,'FD mesh'!$B$84:$BI$84,$E1079:$BL1079)+'FD inverse'!$A$39*$C1080/Setup!$B$17+INDEX('FD inverse'!$A$39:$BH$39,1,'FD mesh'!$B$15+1)*Setup!$B$22</f>
        <v>15.1340830163631</v>
      </c>
      <c r="AP1080" s="0" t="n">
        <f aca="false">SUMPRODUCT('FD inverse'!$A$40:$BH$40,'FD mesh'!$B$84:$BI$84,$E1079:$BL1079)+'FD inverse'!$A$40*$C1080/Setup!$B$17+INDEX('FD inverse'!$A$40:$BH$40,1,'FD mesh'!$B$15+1)*Setup!$B$22</f>
        <v>15.112762006584</v>
      </c>
      <c r="AQ1080" s="0" t="n">
        <f aca="false">SUMPRODUCT('FD inverse'!$A$41:$BH$41,'FD mesh'!$B$84:$BI$84,$E1079:$BL1079)+'FD inverse'!$A$41*$C1080/Setup!$B$17+INDEX('FD inverse'!$A$41:$BH$41,1,'FD mesh'!$B$15+1)*Setup!$B$22</f>
        <v>15.0915122239772</v>
      </c>
      <c r="AR1080" s="0" t="n">
        <f aca="false">SUMPRODUCT('FD inverse'!$A$42:$BH$42,'FD mesh'!$B$84:$BI$84,$E1079:$BL1079)+'FD inverse'!$A$42*$C1080/Setup!$B$17+INDEX('FD inverse'!$A$42:$BH$42,1,'FD mesh'!$B$15+1)*Setup!$B$22</f>
        <v>15.0703196845598</v>
      </c>
      <c r="AS1080" s="0" t="n">
        <f aca="false">SUMPRODUCT('FD inverse'!$A$43:$BH$43,'FD mesh'!$B$84:$BI$84,$E1079:$BL1079)+'FD inverse'!$A$43*$C1080/Setup!$B$17+INDEX('FD inverse'!$A$43:$BH$43,1,'FD mesh'!$B$15+1)*Setup!$B$22</f>
        <v>0</v>
      </c>
      <c r="AT1080" s="0" t="n">
        <f aca="false">SUMPRODUCT('FD inverse'!$A$44:$BH$44,'FD mesh'!$B$84:$BI$84,$E1079:$BL1079)+'FD inverse'!$A$44*$C1080/Setup!$B$17+INDEX('FD inverse'!$A$44:$BH$44,1,'FD mesh'!$B$15+1)*Setup!$B$22</f>
        <v>0</v>
      </c>
      <c r="AU1080" s="0" t="n">
        <f aca="false">SUMPRODUCT('FD inverse'!$A$45:$BH$45,'FD mesh'!$B$84:$BI$84,$E1079:$BL1079)+'FD inverse'!$A$45*$C1080/Setup!$B$17+INDEX('FD inverse'!$A$45:$BH$45,1,'FD mesh'!$B$15+1)*Setup!$B$22</f>
        <v>0</v>
      </c>
      <c r="AV1080" s="0" t="n">
        <f aca="false">SUMPRODUCT('FD inverse'!$A$46:$BH$46,'FD mesh'!$B$84:$BI$84,$E1079:$BL1079)+'FD inverse'!$A$46*$C1080/Setup!$B$17+INDEX('FD inverse'!$A$46:$BH$46,1,'FD mesh'!$B$15+1)*Setup!$B$22</f>
        <v>0</v>
      </c>
      <c r="AW1080" s="0" t="n">
        <f aca="false">SUMPRODUCT('FD inverse'!$A$47:$BH$47,'FD mesh'!$B$84:$BI$84,$E1079:$BL1079)+'FD inverse'!$A$47*$C1080/Setup!$B$17+INDEX('FD inverse'!$A$47:$BH$47,1,'FD mesh'!$B$15+1)*Setup!$B$22</f>
        <v>0</v>
      </c>
      <c r="AX1080" s="0" t="n">
        <f aca="false">SUMPRODUCT('FD inverse'!$A$48:$BH$48,'FD mesh'!$B$84:$BI$84,$E1079:$BL1079)+'FD inverse'!$A$48*$C1080/Setup!$B$17+INDEX('FD inverse'!$A$48:$BH$48,1,'FD mesh'!$B$15+1)*Setup!$B$22</f>
        <v>0</v>
      </c>
      <c r="AY1080" s="0" t="n">
        <f aca="false">SUMPRODUCT('FD inverse'!$A$49:$BH$49,'FD mesh'!$B$84:$BI$84,$E1079:$BL1079)+'FD inverse'!$A$49*$C1080/Setup!$B$17+INDEX('FD inverse'!$A$49:$BH$49,1,'FD mesh'!$B$15+1)*Setup!$B$22</f>
        <v>0</v>
      </c>
      <c r="AZ1080" s="0" t="n">
        <f aca="false">SUMPRODUCT('FD inverse'!$A$50:$BH$50,'FD mesh'!$B$84:$BI$84,$E1079:$BL1079)+'FD inverse'!$A$50*$C1080/Setup!$B$17+INDEX('FD inverse'!$A$50:$BH$50,1,'FD mesh'!$B$15+1)*Setup!$B$22</f>
        <v>0</v>
      </c>
      <c r="BA1080" s="0" t="n">
        <f aca="false">SUMPRODUCT('FD inverse'!$A$51:$BH$51,'FD mesh'!$B$84:$BI$84,$E1079:$BL1079)+'FD inverse'!$A$51*$C1080/Setup!$B$17+INDEX('FD inverse'!$A$51:$BH$51,1,'FD mesh'!$B$15+1)*Setup!$B$22</f>
        <v>0</v>
      </c>
      <c r="BB1080" s="0" t="n">
        <f aca="false">SUMPRODUCT('FD inverse'!$A$52:$BH$52,'FD mesh'!$B$84:$BI$84,$E1079:$BL1079)+'FD inverse'!$A$52*$C1080/Setup!$B$17+INDEX('FD inverse'!$A$52:$BH$52,1,'FD mesh'!$B$15+1)*Setup!$B$22</f>
        <v>0</v>
      </c>
      <c r="BC1080" s="0" t="n">
        <f aca="false">SUMPRODUCT('FD inverse'!$A$53:$BH$53,'FD mesh'!$B$84:$BI$84,$E1079:$BL1079)+'FD inverse'!$A$53*$C1080/Setup!$B$17+INDEX('FD inverse'!$A$53:$BH$53,1,'FD mesh'!$B$15+1)*Setup!$B$22</f>
        <v>0</v>
      </c>
      <c r="BD1080" s="0" t="n">
        <f aca="false">SUMPRODUCT('FD inverse'!$A$54:$BH$54,'FD mesh'!$B$84:$BI$84,$E1079:$BL1079)+'FD inverse'!$A$54*$C1080/Setup!$B$17+INDEX('FD inverse'!$A$54:$BH$54,1,'FD mesh'!$B$15+1)*Setup!$B$22</f>
        <v>0</v>
      </c>
      <c r="BE1080" s="0" t="n">
        <f aca="false">SUMPRODUCT('FD inverse'!$A$55:$BH$55,'FD mesh'!$B$84:$BI$84,$E1079:$BL1079)+'FD inverse'!$A$55*$C1080/Setup!$B$17+INDEX('FD inverse'!$A$55:$BH$55,1,'FD mesh'!$B$15+1)*Setup!$B$22</f>
        <v>0</v>
      </c>
      <c r="BF1080" s="0" t="n">
        <f aca="false">SUMPRODUCT('FD inverse'!$A$56:$BH$56,'FD mesh'!$B$84:$BI$84,$E1079:$BL1079)+'FD inverse'!$A$56*$C1080/Setup!$B$17+INDEX('FD inverse'!$A$56:$BH$56,1,'FD mesh'!$B$15+1)*Setup!$B$22</f>
        <v>0</v>
      </c>
      <c r="BG1080" s="0" t="n">
        <f aca="false">SUMPRODUCT('FD inverse'!$A$57:$BH$57,'FD mesh'!$B$84:$BI$84,$E1079:$BL1079)+'FD inverse'!$A$57*$C1080/Setup!$B$17+INDEX('FD inverse'!$A$57:$BH$57,1,'FD mesh'!$B$15+1)*Setup!$B$22</f>
        <v>0</v>
      </c>
      <c r="BH1080" s="0" t="n">
        <f aca="false">SUMPRODUCT('FD inverse'!$A$58:$BH$58,'FD mesh'!$B$84:$BI$84,$E1079:$BL1079)+'FD inverse'!$A$58*$C1080/Setup!$B$17+INDEX('FD inverse'!$A$58:$BH$58,1,'FD mesh'!$B$15+1)*Setup!$B$22</f>
        <v>0</v>
      </c>
      <c r="BI1080" s="0" t="n">
        <f aca="false">SUMPRODUCT('FD inverse'!$A$59:$BH$59,'FD mesh'!$B$84:$BI$84,$E1079:$BL1079)+'FD inverse'!$A$59*$C1080/Setup!$B$17+INDEX('FD inverse'!$A$59:$BH$59,1,'FD mesh'!$B$15+1)*Setup!$B$22</f>
        <v>0</v>
      </c>
      <c r="BJ1080" s="0" t="n">
        <f aca="false">SUMPRODUCT('FD inverse'!$A$60:$BH$60,'FD mesh'!$B$84:$BI$84,$E1079:$BL1079)+'FD inverse'!$A$60*$C1080/Setup!$B$17+INDEX('FD inverse'!$A$60:$BH$60,1,'FD mesh'!$B$15+1)*Setup!$B$22</f>
        <v>0</v>
      </c>
      <c r="BK1080" s="0" t="n">
        <f aca="false">SUMPRODUCT('FD inverse'!$A$61:$BH$61,'FD mesh'!$B$84:$BI$84,$E1079:$BL1079)+'FD inverse'!$A$61*$C1080/Setup!$B$17+INDEX('FD inverse'!$A$61:$BH$61,1,'FD mesh'!$B$15+1)*Setup!$B$22</f>
        <v>0</v>
      </c>
      <c r="BL1080" s="0" t="n">
        <f aca="false">SUMPRODUCT('FD inverse'!$A$62:$BH$62,'FD mesh'!$B$84:$BI$84,$E1079:$BL1079)+'FD inverse'!$A$62*$C1080/Setup!$B$17+INDEX('FD inverse'!$A$62:$BH$62,1,'FD mesh'!$B$15+1)*Setup!$B$22</f>
        <v>0</v>
      </c>
    </row>
    <row r="1081" customFormat="false" ht="15" hidden="false" customHeight="false" outlineLevel="0" collapsed="false">
      <c r="A1081" s="0" t="n">
        <v>1076</v>
      </c>
      <c r="B1081" s="0" t="n">
        <f aca="false">A1081*Setup!$B$11/3600</f>
        <v>89.6666666666667</v>
      </c>
      <c r="C1081" s="0" t="n">
        <f aca="false">Setup!$B$7+Setup!$B$8*COS(2*PI()*(B1081-Setup!$B$9)/24)</f>
        <v>27.6252311481466</v>
      </c>
      <c r="D1081" s="0" t="n">
        <f aca="false">(C1081-E1081)/Setup!$B$17</f>
        <v>11.6649102749755</v>
      </c>
      <c r="E1081" s="0" t="n">
        <f aca="false">SUMPRODUCT('FD inverse'!$A$3:$BH$3,'FD mesh'!$B$84:$BI$84,$E1080:$BL1080)+'FD inverse'!$A$3*$C1081/Setup!$B$17+INDEX('FD inverse'!$A$3:$BH$3,1,'FD mesh'!$B$15+1)*Setup!$B$22</f>
        <v>26.1087928123998</v>
      </c>
      <c r="F1081" s="0" t="n">
        <f aca="false">SUMPRODUCT('FD inverse'!$A$4:$BH$4,'FD mesh'!$B$84:$BI$84,$E1080:$BL1080)+'FD inverse'!$A$4*$C1081/Setup!$B$17+INDEX('FD inverse'!$A$4:$BH$4,1,'FD mesh'!$B$15+1)*Setup!$B$22</f>
        <v>25.758776302316</v>
      </c>
      <c r="G1081" s="0" t="n">
        <f aca="false">SUMPRODUCT('FD inverse'!$A$5:$BH$5,'FD mesh'!$B$84:$BI$84,$E1080:$BL1080)+'FD inverse'!$A$5*$C1081/Setup!$B$17+INDEX('FD inverse'!$A$5:$BH$5,1,'FD mesh'!$B$15+1)*Setup!$B$22</f>
        <v>25.4052350868473</v>
      </c>
      <c r="H1081" s="0" t="n">
        <f aca="false">SUMPRODUCT('FD inverse'!$A$6:$BH$6,'FD mesh'!$B$84:$BI$84,$E1080:$BL1080)+'FD inverse'!$A$6*$C1081/Setup!$B$17+INDEX('FD inverse'!$A$6:$BH$6,1,'FD mesh'!$B$15+1)*Setup!$B$22</f>
        <v>24.2147435573498</v>
      </c>
      <c r="I1081" s="0" t="n">
        <f aca="false">SUMPRODUCT('FD inverse'!$A$7:$BH$7,'FD mesh'!$B$84:$BI$84,$E1080:$BL1080)+'FD inverse'!$A$7*$C1081/Setup!$B$17+INDEX('FD inverse'!$A$7:$BH$7,1,'FD mesh'!$B$15+1)*Setup!$B$22</f>
        <v>24.1126824640652</v>
      </c>
      <c r="J1081" s="0" t="n">
        <f aca="false">SUMPRODUCT('FD inverse'!$A$8:$BH$8,'FD mesh'!$B$84:$BI$84,$E1080:$BL1080)+'FD inverse'!$A$8*$C1081/Setup!$B$17+INDEX('FD inverse'!$A$8:$BH$8,1,'FD mesh'!$B$15+1)*Setup!$B$22</f>
        <v>24.0179089933307</v>
      </c>
      <c r="K1081" s="0" t="n">
        <f aca="false">SUMPRODUCT('FD inverse'!$A$9:$BH$9,'FD mesh'!$B$84:$BI$84,$E1080:$BL1080)+'FD inverse'!$A$9*$C1081/Setup!$B$17+INDEX('FD inverse'!$A$9:$BH$9,1,'FD mesh'!$B$15+1)*Setup!$B$22</f>
        <v>23.9310106579615</v>
      </c>
      <c r="L1081" s="0" t="n">
        <f aca="false">SUMPRODUCT('FD inverse'!$A$10:$BH$10,'FD mesh'!$B$84:$BI$84,$E1080:$BL1080)+'FD inverse'!$A$10*$C1081/Setup!$B$17+INDEX('FD inverse'!$A$10:$BH$10,1,'FD mesh'!$B$15+1)*Setup!$B$22</f>
        <v>23.8524720963405</v>
      </c>
      <c r="M1081" s="0" t="n">
        <f aca="false">SUMPRODUCT('FD inverse'!$A$11:$BH$11,'FD mesh'!$B$84:$BI$84,$E1080:$BL1080)+'FD inverse'!$A$11*$C1081/Setup!$B$17+INDEX('FD inverse'!$A$11:$BH$11,1,'FD mesh'!$B$15+1)*Setup!$B$22</f>
        <v>23.7826867170693</v>
      </c>
      <c r="N1081" s="0" t="n">
        <f aca="false">SUMPRODUCT('FD inverse'!$A$12:$BH$12,'FD mesh'!$B$84:$BI$84,$E1080:$BL1080)+'FD inverse'!$A$12*$C1081/Setup!$B$17+INDEX('FD inverse'!$A$12:$BH$12,1,'FD mesh'!$B$15+1)*Setup!$B$22</f>
        <v>23.7219669552458</v>
      </c>
      <c r="O1081" s="0" t="n">
        <f aca="false">SUMPRODUCT('FD inverse'!$A$13:$BH$13,'FD mesh'!$B$84:$BI$84,$E1080:$BL1080)+'FD inverse'!$A$13*$C1081/Setup!$B$17+INDEX('FD inverse'!$A$13:$BH$13,1,'FD mesh'!$B$15+1)*Setup!$B$22</f>
        <v>23.6705530784752</v>
      </c>
      <c r="P1081" s="0" t="n">
        <f aca="false">SUMPRODUCT('FD inverse'!$A$14:$BH$14,'FD mesh'!$B$84:$BI$84,$E1080:$BL1080)+'FD inverse'!$A$14*$C1081/Setup!$B$17+INDEX('FD inverse'!$A$14:$BH$14,1,'FD mesh'!$B$15+1)*Setup!$B$22</f>
        <v>23.6286204936634</v>
      </c>
      <c r="Q1081" s="0" t="n">
        <f aca="false">SUMPRODUCT('FD inverse'!$A$15:$BH$15,'FD mesh'!$B$84:$BI$84,$E1080:$BL1080)+'FD inverse'!$A$15*$C1081/Setup!$B$17+INDEX('FD inverse'!$A$15:$BH$15,1,'FD mesh'!$B$15+1)*Setup!$B$22</f>
        <v>23.5962855171084</v>
      </c>
      <c r="R1081" s="0" t="n">
        <f aca="false">SUMPRODUCT('FD inverse'!$A$16:$BH$16,'FD mesh'!$B$84:$BI$84,$E1080:$BL1080)+'FD inverse'!$A$16*$C1081/Setup!$B$17+INDEX('FD inverse'!$A$16:$BH$16,1,'FD mesh'!$B$15+1)*Setup!$B$22</f>
        <v>23.5736095806519</v>
      </c>
      <c r="S1081" s="0" t="n">
        <f aca="false">SUMPRODUCT('FD inverse'!$A$17:$BH$17,'FD mesh'!$B$84:$BI$84,$E1080:$BL1080)+'FD inverse'!$A$17*$C1081/Setup!$B$17+INDEX('FD inverse'!$A$17:$BH$17,1,'FD mesh'!$B$15+1)*Setup!$B$22</f>
        <v>22.9999846570409</v>
      </c>
      <c r="T1081" s="0" t="n">
        <f aca="false">SUMPRODUCT('FD inverse'!$A$18:$BH$18,'FD mesh'!$B$84:$BI$84,$E1080:$BL1080)+'FD inverse'!$A$18*$C1081/Setup!$B$17+INDEX('FD inverse'!$A$18:$BH$18,1,'FD mesh'!$B$15+1)*Setup!$B$22</f>
        <v>22.4309112115354</v>
      </c>
      <c r="U1081" s="0" t="n">
        <f aca="false">SUMPRODUCT('FD inverse'!$A$19:$BH$19,'FD mesh'!$B$84:$BI$84,$E1080:$BL1080)+'FD inverse'!$A$19*$C1081/Setup!$B$17+INDEX('FD inverse'!$A$19:$BH$19,1,'FD mesh'!$B$15+1)*Setup!$B$22</f>
        <v>21.8661071368093</v>
      </c>
      <c r="V1081" s="0" t="n">
        <f aca="false">SUMPRODUCT('FD inverse'!$A$20:$BH$20,'FD mesh'!$B$84:$BI$84,$E1080:$BL1080)+'FD inverse'!$A$20*$C1081/Setup!$B$17+INDEX('FD inverse'!$A$20:$BH$20,1,'FD mesh'!$B$15+1)*Setup!$B$22</f>
        <v>21.3052809986886</v>
      </c>
      <c r="W1081" s="0" t="n">
        <f aca="false">SUMPRODUCT('FD inverse'!$A$21:$BH$21,'FD mesh'!$B$84:$BI$84,$E1080:$BL1080)+'FD inverse'!$A$21*$C1081/Setup!$B$17+INDEX('FD inverse'!$A$21:$BH$21,1,'FD mesh'!$B$15+1)*Setup!$B$22</f>
        <v>20.7481334779024</v>
      </c>
      <c r="X1081" s="0" t="n">
        <f aca="false">SUMPRODUCT('FD inverse'!$A$22:$BH$22,'FD mesh'!$B$84:$BI$84,$E1080:$BL1080)+'FD inverse'!$A$22*$C1081/Setup!$B$17+INDEX('FD inverse'!$A$22:$BH$22,1,'FD mesh'!$B$15+1)*Setup!$B$22</f>
        <v>20.194358649176</v>
      </c>
      <c r="Y1081" s="0" t="n">
        <f aca="false">SUMPRODUCT('FD inverse'!$A$23:$BH$23,'FD mesh'!$B$84:$BI$84,$E1080:$BL1080)+'FD inverse'!$A$23*$C1081/Setup!$B$17+INDEX('FD inverse'!$A$23:$BH$23,1,'FD mesh'!$B$15+1)*Setup!$B$22</f>
        <v>19.6436451100065</v>
      </c>
      <c r="Z1081" s="0" t="n">
        <f aca="false">SUMPRODUCT('FD inverse'!$A$24:$BH$24,'FD mesh'!$B$84:$BI$84,$E1080:$BL1080)+'FD inverse'!$A$24*$C1081/Setup!$B$17+INDEX('FD inverse'!$A$24:$BH$24,1,'FD mesh'!$B$15+1)*Setup!$B$22</f>
        <v>19.0956769717099</v>
      </c>
      <c r="AA1081" s="0" t="n">
        <f aca="false">SUMPRODUCT('FD inverse'!$A$25:$BH$25,'FD mesh'!$B$84:$BI$84,$E1080:$BL1080)+'FD inverse'!$A$25*$C1081/Setup!$B$17+INDEX('FD inverse'!$A$25:$BH$25,1,'FD mesh'!$B$15+1)*Setup!$B$22</f>
        <v>18.5501347255312</v>
      </c>
      <c r="AB1081" s="0" t="n">
        <f aca="false">SUMPRODUCT('FD inverse'!$A$26:$BH$26,'FD mesh'!$B$84:$BI$84,$E1080:$BL1080)+'FD inverse'!$A$26*$C1081/Setup!$B$17+INDEX('FD inverse'!$A$26:$BH$26,1,'FD mesh'!$B$15+1)*Setup!$B$22</f>
        <v>18.0066959967759</v>
      </c>
      <c r="AC1081" s="0" t="n">
        <f aca="false">SUMPRODUCT('FD inverse'!$A$27:$BH$27,'FD mesh'!$B$84:$BI$84,$E1080:$BL1080)+'FD inverse'!$A$27*$C1081/Setup!$B$17+INDEX('FD inverse'!$A$27:$BH$27,1,'FD mesh'!$B$15+1)*Setup!$B$22</f>
        <v>17.4650362000485</v>
      </c>
      <c r="AD1081" s="0" t="n">
        <f aca="false">SUMPRODUCT('FD inverse'!$A$28:$BH$28,'FD mesh'!$B$84:$BI$84,$E1080:$BL1080)+'FD inverse'!$A$28*$C1081/Setup!$B$17+INDEX('FD inverse'!$A$28:$BH$28,1,'FD mesh'!$B$15+1)*Setup!$B$22</f>
        <v>16.9248291087908</v>
      </c>
      <c r="AE1081" s="0" t="n">
        <f aca="false">SUMPRODUCT('FD inverse'!$A$29:$BH$29,'FD mesh'!$B$84:$BI$84,$E1080:$BL1080)+'FD inverse'!$A$29*$C1081/Setup!$B$17+INDEX('FD inverse'!$A$29:$BH$29,1,'FD mesh'!$B$15+1)*Setup!$B$22</f>
        <v>16.3857473523846</v>
      </c>
      <c r="AF1081" s="0" t="n">
        <f aca="false">SUMPRODUCT('FD inverse'!$A$30:$BH$30,'FD mesh'!$B$84:$BI$84,$E1080:$BL1080)+'FD inverse'!$A$30*$C1081/Setup!$B$17+INDEX('FD inverse'!$A$30:$BH$30,1,'FD mesh'!$B$15+1)*Setup!$B$22</f>
        <v>15.847462854144</v>
      </c>
      <c r="AG1081" s="0" t="n">
        <f aca="false">SUMPRODUCT('FD inverse'!$A$31:$BH$31,'FD mesh'!$B$84:$BI$84,$E1080:$BL1080)+'FD inverse'!$A$31*$C1081/Setup!$B$17+INDEX('FD inverse'!$A$31:$BH$31,1,'FD mesh'!$B$15+1)*Setup!$B$22</f>
        <v>15.3096472235563</v>
      </c>
      <c r="AH1081" s="0" t="n">
        <f aca="false">SUMPRODUCT('FD inverse'!$A$32:$BH$32,'FD mesh'!$B$84:$BI$84,$E1080:$BL1080)+'FD inverse'!$A$32*$C1081/Setup!$B$17+INDEX('FD inverse'!$A$32:$BH$32,1,'FD mesh'!$B$15+1)*Setup!$B$22</f>
        <v>15.2871027851408</v>
      </c>
      <c r="AI1081" s="0" t="n">
        <f aca="false">SUMPRODUCT('FD inverse'!$A$33:$BH$33,'FD mesh'!$B$84:$BI$84,$E1080:$BL1080)+'FD inverse'!$A$33*$C1081/Setup!$B$17+INDEX('FD inverse'!$A$33:$BH$33,1,'FD mesh'!$B$15+1)*Setup!$B$22</f>
        <v>15.2647768517098</v>
      </c>
      <c r="AJ1081" s="0" t="n">
        <f aca="false">SUMPRODUCT('FD inverse'!$A$34:$BH$34,'FD mesh'!$B$84:$BI$84,$E1080:$BL1080)+'FD inverse'!$A$34*$C1081/Setup!$B$17+INDEX('FD inverse'!$A$34:$BH$34,1,'FD mesh'!$B$15+1)*Setup!$B$22</f>
        <v>15.2426473766143</v>
      </c>
      <c r="AK1081" s="0" t="n">
        <f aca="false">SUMPRODUCT('FD inverse'!$A$35:$BH$35,'FD mesh'!$B$84:$BI$84,$E1080:$BL1080)+'FD inverse'!$A$35*$C1081/Setup!$B$17+INDEX('FD inverse'!$A$35:$BH$35,1,'FD mesh'!$B$15+1)*Setup!$B$22</f>
        <v>15.2206934883482</v>
      </c>
      <c r="AL1081" s="0" t="n">
        <f aca="false">SUMPRODUCT('FD inverse'!$A$36:$BH$36,'FD mesh'!$B$84:$BI$84,$E1080:$BL1080)+'FD inverse'!$A$36*$C1081/Setup!$B$17+INDEX('FD inverse'!$A$36:$BH$36,1,'FD mesh'!$B$15+1)*Setup!$B$22</f>
        <v>15.19889546977</v>
      </c>
      <c r="AM1081" s="0" t="n">
        <f aca="false">SUMPRODUCT('FD inverse'!$A$37:$BH$37,'FD mesh'!$B$84:$BI$84,$E1080:$BL1080)+'FD inverse'!$A$37*$C1081/Setup!$B$17+INDEX('FD inverse'!$A$37:$BH$37,1,'FD mesh'!$B$15+1)*Setup!$B$22</f>
        <v>15.177234716787</v>
      </c>
      <c r="AN1081" s="0" t="n">
        <f aca="false">SUMPRODUCT('FD inverse'!$A$38:$BH$38,'FD mesh'!$B$84:$BI$84,$E1080:$BL1080)+'FD inverse'!$A$38*$C1081/Setup!$B$17+INDEX('FD inverse'!$A$38:$BH$38,1,'FD mesh'!$B$15+1)*Setup!$B$22</f>
        <v>15.1556936788479</v>
      </c>
      <c r="AO1081" s="0" t="n">
        <f aca="false">SUMPRODUCT('FD inverse'!$A$39:$BH$39,'FD mesh'!$B$84:$BI$84,$E1080:$BL1080)+'FD inverse'!$A$39*$C1081/Setup!$B$17+INDEX('FD inverse'!$A$39:$BH$39,1,'FD mesh'!$B$15+1)*Setup!$B$22</f>
        <v>15.1342557834497</v>
      </c>
      <c r="AP1081" s="0" t="n">
        <f aca="false">SUMPRODUCT('FD inverse'!$A$40:$BH$40,'FD mesh'!$B$84:$BI$84,$E1080:$BL1080)+'FD inverse'!$A$40*$C1081/Setup!$B$17+INDEX('FD inverse'!$A$40:$BH$40,1,'FD mesh'!$B$15+1)*Setup!$B$22</f>
        <v>15.1129053467301</v>
      </c>
      <c r="AQ1081" s="0" t="n">
        <f aca="false">SUMPRODUCT('FD inverse'!$A$41:$BH$41,'FD mesh'!$B$84:$BI$84,$E1080:$BL1080)+'FD inverse'!$A$41*$C1081/Setup!$B$17+INDEX('FD inverse'!$A$41:$BH$41,1,'FD mesh'!$B$15+1)*Setup!$B$22</f>
        <v>15.0916274720941</v>
      </c>
      <c r="AR1081" s="0" t="n">
        <f aca="false">SUMPRODUCT('FD inverse'!$A$42:$BH$42,'FD mesh'!$B$84:$BI$84,$E1080:$BL1080)+'FD inverse'!$A$42*$C1081/Setup!$B$17+INDEX('FD inverse'!$A$42:$BH$42,1,'FD mesh'!$B$15+1)*Setup!$B$22</f>
        <v>15.0704079387094</v>
      </c>
      <c r="AS1081" s="0" t="n">
        <f aca="false">SUMPRODUCT('FD inverse'!$A$43:$BH$43,'FD mesh'!$B$84:$BI$84,$E1080:$BL1080)+'FD inverse'!$A$43*$C1081/Setup!$B$17+INDEX('FD inverse'!$A$43:$BH$43,1,'FD mesh'!$B$15+1)*Setup!$B$22</f>
        <v>0</v>
      </c>
      <c r="AT1081" s="0" t="n">
        <f aca="false">SUMPRODUCT('FD inverse'!$A$44:$BH$44,'FD mesh'!$B$84:$BI$84,$E1080:$BL1080)+'FD inverse'!$A$44*$C1081/Setup!$B$17+INDEX('FD inverse'!$A$44:$BH$44,1,'FD mesh'!$B$15+1)*Setup!$B$22</f>
        <v>0</v>
      </c>
      <c r="AU1081" s="0" t="n">
        <f aca="false">SUMPRODUCT('FD inverse'!$A$45:$BH$45,'FD mesh'!$B$84:$BI$84,$E1080:$BL1080)+'FD inverse'!$A$45*$C1081/Setup!$B$17+INDEX('FD inverse'!$A$45:$BH$45,1,'FD mesh'!$B$15+1)*Setup!$B$22</f>
        <v>0</v>
      </c>
      <c r="AV1081" s="0" t="n">
        <f aca="false">SUMPRODUCT('FD inverse'!$A$46:$BH$46,'FD mesh'!$B$84:$BI$84,$E1080:$BL1080)+'FD inverse'!$A$46*$C1081/Setup!$B$17+INDEX('FD inverse'!$A$46:$BH$46,1,'FD mesh'!$B$15+1)*Setup!$B$22</f>
        <v>0</v>
      </c>
      <c r="AW1081" s="0" t="n">
        <f aca="false">SUMPRODUCT('FD inverse'!$A$47:$BH$47,'FD mesh'!$B$84:$BI$84,$E1080:$BL1080)+'FD inverse'!$A$47*$C1081/Setup!$B$17+INDEX('FD inverse'!$A$47:$BH$47,1,'FD mesh'!$B$15+1)*Setup!$B$22</f>
        <v>0</v>
      </c>
      <c r="AX1081" s="0" t="n">
        <f aca="false">SUMPRODUCT('FD inverse'!$A$48:$BH$48,'FD mesh'!$B$84:$BI$84,$E1080:$BL1080)+'FD inverse'!$A$48*$C1081/Setup!$B$17+INDEX('FD inverse'!$A$48:$BH$48,1,'FD mesh'!$B$15+1)*Setup!$B$22</f>
        <v>0</v>
      </c>
      <c r="AY1081" s="0" t="n">
        <f aca="false">SUMPRODUCT('FD inverse'!$A$49:$BH$49,'FD mesh'!$B$84:$BI$84,$E1080:$BL1080)+'FD inverse'!$A$49*$C1081/Setup!$B$17+INDEX('FD inverse'!$A$49:$BH$49,1,'FD mesh'!$B$15+1)*Setup!$B$22</f>
        <v>0</v>
      </c>
      <c r="AZ1081" s="0" t="n">
        <f aca="false">SUMPRODUCT('FD inverse'!$A$50:$BH$50,'FD mesh'!$B$84:$BI$84,$E1080:$BL1080)+'FD inverse'!$A$50*$C1081/Setup!$B$17+INDEX('FD inverse'!$A$50:$BH$50,1,'FD mesh'!$B$15+1)*Setup!$B$22</f>
        <v>0</v>
      </c>
      <c r="BA1081" s="0" t="n">
        <f aca="false">SUMPRODUCT('FD inverse'!$A$51:$BH$51,'FD mesh'!$B$84:$BI$84,$E1080:$BL1080)+'FD inverse'!$A$51*$C1081/Setup!$B$17+INDEX('FD inverse'!$A$51:$BH$51,1,'FD mesh'!$B$15+1)*Setup!$B$22</f>
        <v>0</v>
      </c>
      <c r="BB1081" s="0" t="n">
        <f aca="false">SUMPRODUCT('FD inverse'!$A$52:$BH$52,'FD mesh'!$B$84:$BI$84,$E1080:$BL1080)+'FD inverse'!$A$52*$C1081/Setup!$B$17+INDEX('FD inverse'!$A$52:$BH$52,1,'FD mesh'!$B$15+1)*Setup!$B$22</f>
        <v>0</v>
      </c>
      <c r="BC1081" s="0" t="n">
        <f aca="false">SUMPRODUCT('FD inverse'!$A$53:$BH$53,'FD mesh'!$B$84:$BI$84,$E1080:$BL1080)+'FD inverse'!$A$53*$C1081/Setup!$B$17+INDEX('FD inverse'!$A$53:$BH$53,1,'FD mesh'!$B$15+1)*Setup!$B$22</f>
        <v>0</v>
      </c>
      <c r="BD1081" s="0" t="n">
        <f aca="false">SUMPRODUCT('FD inverse'!$A$54:$BH$54,'FD mesh'!$B$84:$BI$84,$E1080:$BL1080)+'FD inverse'!$A$54*$C1081/Setup!$B$17+INDEX('FD inverse'!$A$54:$BH$54,1,'FD mesh'!$B$15+1)*Setup!$B$22</f>
        <v>0</v>
      </c>
      <c r="BE1081" s="0" t="n">
        <f aca="false">SUMPRODUCT('FD inverse'!$A$55:$BH$55,'FD mesh'!$B$84:$BI$84,$E1080:$BL1080)+'FD inverse'!$A$55*$C1081/Setup!$B$17+INDEX('FD inverse'!$A$55:$BH$55,1,'FD mesh'!$B$15+1)*Setup!$B$22</f>
        <v>0</v>
      </c>
      <c r="BF1081" s="0" t="n">
        <f aca="false">SUMPRODUCT('FD inverse'!$A$56:$BH$56,'FD mesh'!$B$84:$BI$84,$E1080:$BL1080)+'FD inverse'!$A$56*$C1081/Setup!$B$17+INDEX('FD inverse'!$A$56:$BH$56,1,'FD mesh'!$B$15+1)*Setup!$B$22</f>
        <v>0</v>
      </c>
      <c r="BG1081" s="0" t="n">
        <f aca="false">SUMPRODUCT('FD inverse'!$A$57:$BH$57,'FD mesh'!$B$84:$BI$84,$E1080:$BL1080)+'FD inverse'!$A$57*$C1081/Setup!$B$17+INDEX('FD inverse'!$A$57:$BH$57,1,'FD mesh'!$B$15+1)*Setup!$B$22</f>
        <v>0</v>
      </c>
      <c r="BH1081" s="0" t="n">
        <f aca="false">SUMPRODUCT('FD inverse'!$A$58:$BH$58,'FD mesh'!$B$84:$BI$84,$E1080:$BL1080)+'FD inverse'!$A$58*$C1081/Setup!$B$17+INDEX('FD inverse'!$A$58:$BH$58,1,'FD mesh'!$B$15+1)*Setup!$B$22</f>
        <v>0</v>
      </c>
      <c r="BI1081" s="0" t="n">
        <f aca="false">SUMPRODUCT('FD inverse'!$A$59:$BH$59,'FD mesh'!$B$84:$BI$84,$E1080:$BL1080)+'FD inverse'!$A$59*$C1081/Setup!$B$17+INDEX('FD inverse'!$A$59:$BH$59,1,'FD mesh'!$B$15+1)*Setup!$B$22</f>
        <v>0</v>
      </c>
      <c r="BJ1081" s="0" t="n">
        <f aca="false">SUMPRODUCT('FD inverse'!$A$60:$BH$60,'FD mesh'!$B$84:$BI$84,$E1080:$BL1080)+'FD inverse'!$A$60*$C1081/Setup!$B$17+INDEX('FD inverse'!$A$60:$BH$60,1,'FD mesh'!$B$15+1)*Setup!$B$22</f>
        <v>0</v>
      </c>
      <c r="BK1081" s="0" t="n">
        <f aca="false">SUMPRODUCT('FD inverse'!$A$61:$BH$61,'FD mesh'!$B$84:$BI$84,$E1080:$BL1080)+'FD inverse'!$A$61*$C1081/Setup!$B$17+INDEX('FD inverse'!$A$61:$BH$61,1,'FD mesh'!$B$15+1)*Setup!$B$22</f>
        <v>0</v>
      </c>
      <c r="BL1081" s="0" t="n">
        <f aca="false">SUMPRODUCT('FD inverse'!$A$62:$BH$62,'FD mesh'!$B$84:$BI$84,$E1080:$BL1080)+'FD inverse'!$A$62*$C1081/Setup!$B$17+INDEX('FD inverse'!$A$62:$BH$62,1,'FD mesh'!$B$15+1)*Setup!$B$22</f>
        <v>0</v>
      </c>
    </row>
    <row r="1082" customFormat="false" ht="15" hidden="false" customHeight="false" outlineLevel="0" collapsed="false">
      <c r="A1082" s="0" t="n">
        <v>1077</v>
      </c>
      <c r="B1082" s="0" t="n">
        <f aca="false">A1082*Setup!$B$11/3600</f>
        <v>89.75</v>
      </c>
      <c r="C1082" s="0" t="n">
        <f aca="false">Setup!$B$7+Setup!$B$8*COS(2*PI()*(B1082-Setup!$B$9)/24)</f>
        <v>27.5874909661308</v>
      </c>
      <c r="D1082" s="0" t="n">
        <f aca="false">(C1082-E1082)/Setup!$B$17</f>
        <v>11.4841771665573</v>
      </c>
      <c r="E1082" s="0" t="n">
        <f aca="false">SUMPRODUCT('FD inverse'!$A$3:$BH$3,'FD mesh'!$B$84:$BI$84,$E1081:$BL1081)+'FD inverse'!$A$3*$C1082/Setup!$B$17+INDEX('FD inverse'!$A$3:$BH$3,1,'FD mesh'!$B$15+1)*Setup!$B$22</f>
        <v>26.0945479344783</v>
      </c>
      <c r="F1082" s="0" t="n">
        <f aca="false">SUMPRODUCT('FD inverse'!$A$4:$BH$4,'FD mesh'!$B$84:$BI$84,$E1081:$BL1081)+'FD inverse'!$A$4*$C1082/Setup!$B$17+INDEX('FD inverse'!$A$4:$BH$4,1,'FD mesh'!$B$15+1)*Setup!$B$22</f>
        <v>25.7496656110239</v>
      </c>
      <c r="G1082" s="0" t="n">
        <f aca="false">SUMPRODUCT('FD inverse'!$A$5:$BH$5,'FD mesh'!$B$84:$BI$84,$E1081:$BL1081)+'FD inverse'!$A$5*$C1082/Setup!$B$17+INDEX('FD inverse'!$A$5:$BH$5,1,'FD mesh'!$B$15+1)*Setup!$B$22</f>
        <v>25.4008289944739</v>
      </c>
      <c r="H1082" s="0" t="n">
        <f aca="false">SUMPRODUCT('FD inverse'!$A$6:$BH$6,'FD mesh'!$B$84:$BI$84,$E1081:$BL1081)+'FD inverse'!$A$6*$C1082/Setup!$B$17+INDEX('FD inverse'!$A$6:$BH$6,1,'FD mesh'!$B$15+1)*Setup!$B$22</f>
        <v>24.2255251871772</v>
      </c>
      <c r="I1082" s="0" t="n">
        <f aca="false">SUMPRODUCT('FD inverse'!$A$7:$BH$7,'FD mesh'!$B$84:$BI$84,$E1081:$BL1081)+'FD inverse'!$A$7*$C1082/Setup!$B$17+INDEX('FD inverse'!$A$7:$BH$7,1,'FD mesh'!$B$15+1)*Setup!$B$22</f>
        <v>24.1246964224688</v>
      </c>
      <c r="J1082" s="0" t="n">
        <f aca="false">SUMPRODUCT('FD inverse'!$A$8:$BH$8,'FD mesh'!$B$84:$BI$84,$E1081:$BL1081)+'FD inverse'!$A$8*$C1082/Setup!$B$17+INDEX('FD inverse'!$A$8:$BH$8,1,'FD mesh'!$B$15+1)*Setup!$B$22</f>
        <v>24.0309555388245</v>
      </c>
      <c r="K1082" s="0" t="n">
        <f aca="false">SUMPRODUCT('FD inverse'!$A$9:$BH$9,'FD mesh'!$B$84:$BI$84,$E1081:$BL1081)+'FD inverse'!$A$9*$C1082/Setup!$B$17+INDEX('FD inverse'!$A$9:$BH$9,1,'FD mesh'!$B$15+1)*Setup!$B$22</f>
        <v>23.9449117321676</v>
      </c>
      <c r="L1082" s="0" t="n">
        <f aca="false">SUMPRODUCT('FD inverse'!$A$10:$BH$10,'FD mesh'!$B$84:$BI$84,$E1081:$BL1081)+'FD inverse'!$A$10*$C1082/Setup!$B$17+INDEX('FD inverse'!$A$10:$BH$10,1,'FD mesh'!$B$15+1)*Setup!$B$22</f>
        <v>23.8670691492312</v>
      </c>
      <c r="M1082" s="0" t="n">
        <f aca="false">SUMPRODUCT('FD inverse'!$A$11:$BH$11,'FD mesh'!$B$84:$BI$84,$E1081:$BL1081)+'FD inverse'!$A$11*$C1082/Setup!$B$17+INDEX('FD inverse'!$A$11:$BH$11,1,'FD mesh'!$B$15+1)*Setup!$B$22</f>
        <v>23.7978383969088</v>
      </c>
      <c r="N1082" s="0" t="n">
        <f aca="false">SUMPRODUCT('FD inverse'!$A$12:$BH$12,'FD mesh'!$B$84:$BI$84,$E1081:$BL1081)+'FD inverse'!$A$12*$C1082/Setup!$B$17+INDEX('FD inverse'!$A$12:$BH$12,1,'FD mesh'!$B$15+1)*Setup!$B$22</f>
        <v>23.7375466887394</v>
      </c>
      <c r="O1082" s="0" t="n">
        <f aca="false">SUMPRODUCT('FD inverse'!$A$13:$BH$13,'FD mesh'!$B$84:$BI$84,$E1081:$BL1081)+'FD inverse'!$A$13*$C1082/Setup!$B$17+INDEX('FD inverse'!$A$13:$BH$13,1,'FD mesh'!$B$15+1)*Setup!$B$22</f>
        <v>23.6864465637522</v>
      </c>
      <c r="P1082" s="0" t="n">
        <f aca="false">SUMPRODUCT('FD inverse'!$A$14:$BH$14,'FD mesh'!$B$84:$BI$84,$E1081:$BL1081)+'FD inverse'!$A$14*$C1082/Setup!$B$17+INDEX('FD inverse'!$A$14:$BH$14,1,'FD mesh'!$B$15+1)*Setup!$B$22</f>
        <v>23.6447231262439</v>
      </c>
      <c r="Q1082" s="0" t="n">
        <f aca="false">SUMPRODUCT('FD inverse'!$A$15:$BH$15,'FD mesh'!$B$84:$BI$84,$E1081:$BL1081)+'FD inverse'!$A$15*$C1082/Setup!$B$17+INDEX('FD inverse'!$A$15:$BH$15,1,'FD mesh'!$B$15+1)*Setup!$B$22</f>
        <v>23.6124997669542</v>
      </c>
      <c r="R1082" s="0" t="n">
        <f aca="false">SUMPRODUCT('FD inverse'!$A$16:$BH$16,'FD mesh'!$B$84:$BI$84,$E1081:$BL1081)+'FD inverse'!$A$16*$C1082/Setup!$B$17+INDEX('FD inverse'!$A$16:$BH$16,1,'FD mesh'!$B$15+1)*Setup!$B$22</f>
        <v>23.5898423367771</v>
      </c>
      <c r="S1082" s="0" t="n">
        <f aca="false">SUMPRODUCT('FD inverse'!$A$17:$BH$17,'FD mesh'!$B$84:$BI$84,$E1081:$BL1081)+'FD inverse'!$A$17*$C1082/Setup!$B$17+INDEX('FD inverse'!$A$17:$BH$17,1,'FD mesh'!$B$15+1)*Setup!$B$22</f>
        <v>23.0153172311288</v>
      </c>
      <c r="T1082" s="0" t="n">
        <f aca="false">SUMPRODUCT('FD inverse'!$A$18:$BH$18,'FD mesh'!$B$84:$BI$84,$E1081:$BL1081)+'FD inverse'!$A$18*$C1082/Setup!$B$17+INDEX('FD inverse'!$A$18:$BH$18,1,'FD mesh'!$B$15+1)*Setup!$B$22</f>
        <v>22.4453042829977</v>
      </c>
      <c r="U1082" s="0" t="n">
        <f aca="false">SUMPRODUCT('FD inverse'!$A$19:$BH$19,'FD mesh'!$B$84:$BI$84,$E1081:$BL1081)+'FD inverse'!$A$19*$C1082/Setup!$B$17+INDEX('FD inverse'!$A$19:$BH$19,1,'FD mesh'!$B$15+1)*Setup!$B$22</f>
        <v>21.8795270101828</v>
      </c>
      <c r="V1082" s="0" t="n">
        <f aca="false">SUMPRODUCT('FD inverse'!$A$20:$BH$20,'FD mesh'!$B$84:$BI$84,$E1081:$BL1081)+'FD inverse'!$A$20*$C1082/Setup!$B$17+INDEX('FD inverse'!$A$20:$BH$20,1,'FD mesh'!$B$15+1)*Setup!$B$22</f>
        <v>21.3176990143892</v>
      </c>
      <c r="W1082" s="0" t="n">
        <f aca="false">SUMPRODUCT('FD inverse'!$A$21:$BH$21,'FD mesh'!$B$84:$BI$84,$E1081:$BL1081)+'FD inverse'!$A$21*$C1082/Setup!$B$17+INDEX('FD inverse'!$A$21:$BH$21,1,'FD mesh'!$B$15+1)*Setup!$B$22</f>
        <v>20.759525463216</v>
      </c>
      <c r="X1082" s="0" t="n">
        <f aca="false">SUMPRODUCT('FD inverse'!$A$22:$BH$22,'FD mesh'!$B$84:$BI$84,$E1081:$BL1081)+'FD inverse'!$A$22*$C1082/Setup!$B$17+INDEX('FD inverse'!$A$22:$BH$22,1,'FD mesh'!$B$15+1)*Setup!$B$22</f>
        <v>20.2047044105781</v>
      </c>
      <c r="Y1082" s="0" t="n">
        <f aca="false">SUMPRODUCT('FD inverse'!$A$23:$BH$23,'FD mesh'!$B$84:$BI$84,$E1081:$BL1081)+'FD inverse'!$A$23*$C1082/Setup!$B$17+INDEX('FD inverse'!$A$23:$BH$23,1,'FD mesh'!$B$15+1)*Setup!$B$22</f>
        <v>19.6529279677241</v>
      </c>
      <c r="Z1082" s="0" t="n">
        <f aca="false">SUMPRODUCT('FD inverse'!$A$24:$BH$24,'FD mesh'!$B$84:$BI$84,$E1081:$BL1081)+'FD inverse'!$A$24*$C1082/Setup!$B$17+INDEX('FD inverse'!$A$24:$BH$24,1,'FD mesh'!$B$15+1)*Setup!$B$22</f>
        <v>19.1038833372843</v>
      </c>
      <c r="AA1082" s="0" t="n">
        <f aca="false">SUMPRODUCT('FD inverse'!$A$25:$BH$25,'FD mesh'!$B$84:$BI$84,$E1081:$BL1081)+'FD inverse'!$A$25*$C1082/Setup!$B$17+INDEX('FD inverse'!$A$25:$BH$25,1,'FD mesh'!$B$15+1)*Setup!$B$22</f>
        <v>18.5572537229992</v>
      </c>
      <c r="AB1082" s="0" t="n">
        <f aca="false">SUMPRODUCT('FD inverse'!$A$26:$BH$26,'FD mesh'!$B$84:$BI$84,$E1081:$BL1081)+'FD inverse'!$A$26*$C1082/Setup!$B$17+INDEX('FD inverse'!$A$26:$BH$26,1,'FD mesh'!$B$15+1)*Setup!$B$22</f>
        <v>18.0127191279689</v>
      </c>
      <c r="AC1082" s="0" t="n">
        <f aca="false">SUMPRODUCT('FD inverse'!$A$27:$BH$27,'FD mesh'!$B$84:$BI$84,$E1081:$BL1081)+'FD inverse'!$A$27*$C1082/Setup!$B$17+INDEX('FD inverse'!$A$27:$BH$27,1,'FD mesh'!$B$15+1)*Setup!$B$22</f>
        <v>17.469957054404</v>
      </c>
      <c r="AD1082" s="0" t="n">
        <f aca="false">SUMPRODUCT('FD inverse'!$A$28:$BH$28,'FD mesh'!$B$84:$BI$84,$E1081:$BL1081)+'FD inverse'!$A$28*$C1082/Setup!$B$17+INDEX('FD inverse'!$A$28:$BH$28,1,'FD mesh'!$B$15+1)*Setup!$B$22</f>
        <v>16.9286431179781</v>
      </c>
      <c r="AE1082" s="0" t="n">
        <f aca="false">SUMPRODUCT('FD inverse'!$A$29:$BH$29,'FD mesh'!$B$84:$BI$84,$E1081:$BL1081)+'FD inverse'!$A$29*$C1082/Setup!$B$17+INDEX('FD inverse'!$A$29:$BH$29,1,'FD mesh'!$B$15+1)*Setup!$B$22</f>
        <v>16.3884515899701</v>
      </c>
      <c r="AF1082" s="0" t="n">
        <f aca="false">SUMPRODUCT('FD inverse'!$A$30:$BH$30,'FD mesh'!$B$84:$BI$84,$E1081:$BL1081)+'FD inverse'!$A$30*$C1082/Setup!$B$17+INDEX('FD inverse'!$A$30:$BH$30,1,'FD mesh'!$B$15+1)*Setup!$B$22</f>
        <v>15.8490558804516</v>
      </c>
      <c r="AG1082" s="0" t="n">
        <f aca="false">SUMPRODUCT('FD inverse'!$A$31:$BH$31,'FD mesh'!$B$84:$BI$84,$E1081:$BL1081)+'FD inverse'!$A$31*$C1082/Setup!$B$17+INDEX('FD inverse'!$A$31:$BH$31,1,'FD mesh'!$B$15+1)*Setup!$B$22</f>
        <v>15.3101289758179</v>
      </c>
      <c r="AH1082" s="0" t="n">
        <f aca="false">SUMPRODUCT('FD inverse'!$A$32:$BH$32,'FD mesh'!$B$84:$BI$84,$E1081:$BL1081)+'FD inverse'!$A$32*$C1082/Setup!$B$17+INDEX('FD inverse'!$A$32:$BH$32,1,'FD mesh'!$B$15+1)*Setup!$B$22</f>
        <v>15.2875387996984</v>
      </c>
      <c r="AI1082" s="0" t="n">
        <f aca="false">SUMPRODUCT('FD inverse'!$A$33:$BH$33,'FD mesh'!$B$84:$BI$84,$E1081:$BL1081)+'FD inverse'!$A$33*$C1082/Setup!$B$17+INDEX('FD inverse'!$A$33:$BH$33,1,'FD mesh'!$B$15+1)*Setup!$B$22</f>
        <v>15.2651693441908</v>
      </c>
      <c r="AJ1082" s="0" t="n">
        <f aca="false">SUMPRODUCT('FD inverse'!$A$34:$BH$34,'FD mesh'!$B$84:$BI$84,$E1081:$BL1081)+'FD inverse'!$A$34*$C1082/Setup!$B$17+INDEX('FD inverse'!$A$34:$BH$34,1,'FD mesh'!$B$15+1)*Setup!$B$22</f>
        <v>15.2429985774175</v>
      </c>
      <c r="AK1082" s="0" t="n">
        <f aca="false">SUMPRODUCT('FD inverse'!$A$35:$BH$35,'FD mesh'!$B$84:$BI$84,$E1081:$BL1081)+'FD inverse'!$A$35*$C1082/Setup!$B$17+INDEX('FD inverse'!$A$35:$BH$35,1,'FD mesh'!$B$15+1)*Setup!$B$22</f>
        <v>15.22100559658</v>
      </c>
      <c r="AL1082" s="0" t="n">
        <f aca="false">SUMPRODUCT('FD inverse'!$A$36:$BH$36,'FD mesh'!$B$84:$BI$84,$E1081:$BL1081)+'FD inverse'!$A$36*$C1082/Setup!$B$17+INDEX('FD inverse'!$A$36:$BH$36,1,'FD mesh'!$B$15+1)*Setup!$B$22</f>
        <v>15.1991706121184</v>
      </c>
      <c r="AM1082" s="0" t="n">
        <f aca="false">SUMPRODUCT('FD inverse'!$A$37:$BH$37,'FD mesh'!$B$84:$BI$84,$E1081:$BL1081)+'FD inverse'!$A$37*$C1082/Setup!$B$17+INDEX('FD inverse'!$A$37:$BH$37,1,'FD mesh'!$B$15+1)*Setup!$B$22</f>
        <v>15.1774749110509</v>
      </c>
      <c r="AN1082" s="0" t="n">
        <f aca="false">SUMPRODUCT('FD inverse'!$A$38:$BH$38,'FD mesh'!$B$84:$BI$84,$E1081:$BL1081)+'FD inverse'!$A$38*$C1082/Setup!$B$17+INDEX('FD inverse'!$A$38:$BH$38,1,'FD mesh'!$B$15+1)*Setup!$B$22</f>
        <v>15.1559008018523</v>
      </c>
      <c r="AO1082" s="0" t="n">
        <f aca="false">SUMPRODUCT('FD inverse'!$A$39:$BH$39,'FD mesh'!$B$84:$BI$84,$E1081:$BL1081)+'FD inverse'!$A$39*$C1082/Setup!$B$17+INDEX('FD inverse'!$A$39:$BH$39,1,'FD mesh'!$B$15+1)*Setup!$B$22</f>
        <v>15.1344315430892</v>
      </c>
      <c r="AP1082" s="0" t="n">
        <f aca="false">SUMPRODUCT('FD inverse'!$A$40:$BH$40,'FD mesh'!$B$84:$BI$84,$E1081:$BL1081)+'FD inverse'!$A$40*$C1082/Setup!$B$17+INDEX('FD inverse'!$A$40:$BH$40,1,'FD mesh'!$B$15+1)*Setup!$B$22</f>
        <v>15.113051257904</v>
      </c>
      <c r="AQ1082" s="0" t="n">
        <f aca="false">SUMPRODUCT('FD inverse'!$A$41:$BH$41,'FD mesh'!$B$84:$BI$84,$E1081:$BL1081)+'FD inverse'!$A$41*$C1082/Setup!$B$17+INDEX('FD inverse'!$A$41:$BH$41,1,'FD mesh'!$B$15+1)*Setup!$B$22</f>
        <v>15.0917448363159</v>
      </c>
      <c r="AR1082" s="0" t="n">
        <f aca="false">SUMPRODUCT('FD inverse'!$A$42:$BH$42,'FD mesh'!$B$84:$BI$84,$E1081:$BL1081)+'FD inverse'!$A$42*$C1082/Setup!$B$17+INDEX('FD inverse'!$A$42:$BH$42,1,'FD mesh'!$B$15+1)*Setup!$B$22</f>
        <v>15.0704978272002</v>
      </c>
      <c r="AS1082" s="0" t="n">
        <f aca="false">SUMPRODUCT('FD inverse'!$A$43:$BH$43,'FD mesh'!$B$84:$BI$84,$E1081:$BL1081)+'FD inverse'!$A$43*$C1082/Setup!$B$17+INDEX('FD inverse'!$A$43:$BH$43,1,'FD mesh'!$B$15+1)*Setup!$B$22</f>
        <v>0</v>
      </c>
      <c r="AT1082" s="0" t="n">
        <f aca="false">SUMPRODUCT('FD inverse'!$A$44:$BH$44,'FD mesh'!$B$84:$BI$84,$E1081:$BL1081)+'FD inverse'!$A$44*$C1082/Setup!$B$17+INDEX('FD inverse'!$A$44:$BH$44,1,'FD mesh'!$B$15+1)*Setup!$B$22</f>
        <v>0</v>
      </c>
      <c r="AU1082" s="0" t="n">
        <f aca="false">SUMPRODUCT('FD inverse'!$A$45:$BH$45,'FD mesh'!$B$84:$BI$84,$E1081:$BL1081)+'FD inverse'!$A$45*$C1082/Setup!$B$17+INDEX('FD inverse'!$A$45:$BH$45,1,'FD mesh'!$B$15+1)*Setup!$B$22</f>
        <v>0</v>
      </c>
      <c r="AV1082" s="0" t="n">
        <f aca="false">SUMPRODUCT('FD inverse'!$A$46:$BH$46,'FD mesh'!$B$84:$BI$84,$E1081:$BL1081)+'FD inverse'!$A$46*$C1082/Setup!$B$17+INDEX('FD inverse'!$A$46:$BH$46,1,'FD mesh'!$B$15+1)*Setup!$B$22</f>
        <v>0</v>
      </c>
      <c r="AW1082" s="0" t="n">
        <f aca="false">SUMPRODUCT('FD inverse'!$A$47:$BH$47,'FD mesh'!$B$84:$BI$84,$E1081:$BL1081)+'FD inverse'!$A$47*$C1082/Setup!$B$17+INDEX('FD inverse'!$A$47:$BH$47,1,'FD mesh'!$B$15+1)*Setup!$B$22</f>
        <v>0</v>
      </c>
      <c r="AX1082" s="0" t="n">
        <f aca="false">SUMPRODUCT('FD inverse'!$A$48:$BH$48,'FD mesh'!$B$84:$BI$84,$E1081:$BL1081)+'FD inverse'!$A$48*$C1082/Setup!$B$17+INDEX('FD inverse'!$A$48:$BH$48,1,'FD mesh'!$B$15+1)*Setup!$B$22</f>
        <v>0</v>
      </c>
      <c r="AY1082" s="0" t="n">
        <f aca="false">SUMPRODUCT('FD inverse'!$A$49:$BH$49,'FD mesh'!$B$84:$BI$84,$E1081:$BL1081)+'FD inverse'!$A$49*$C1082/Setup!$B$17+INDEX('FD inverse'!$A$49:$BH$49,1,'FD mesh'!$B$15+1)*Setup!$B$22</f>
        <v>0</v>
      </c>
      <c r="AZ1082" s="0" t="n">
        <f aca="false">SUMPRODUCT('FD inverse'!$A$50:$BH$50,'FD mesh'!$B$84:$BI$84,$E1081:$BL1081)+'FD inverse'!$A$50*$C1082/Setup!$B$17+INDEX('FD inverse'!$A$50:$BH$50,1,'FD mesh'!$B$15+1)*Setup!$B$22</f>
        <v>0</v>
      </c>
      <c r="BA1082" s="0" t="n">
        <f aca="false">SUMPRODUCT('FD inverse'!$A$51:$BH$51,'FD mesh'!$B$84:$BI$84,$E1081:$BL1081)+'FD inverse'!$A$51*$C1082/Setup!$B$17+INDEX('FD inverse'!$A$51:$BH$51,1,'FD mesh'!$B$15+1)*Setup!$B$22</f>
        <v>0</v>
      </c>
      <c r="BB1082" s="0" t="n">
        <f aca="false">SUMPRODUCT('FD inverse'!$A$52:$BH$52,'FD mesh'!$B$84:$BI$84,$E1081:$BL1081)+'FD inverse'!$A$52*$C1082/Setup!$B$17+INDEX('FD inverse'!$A$52:$BH$52,1,'FD mesh'!$B$15+1)*Setup!$B$22</f>
        <v>0</v>
      </c>
      <c r="BC1082" s="0" t="n">
        <f aca="false">SUMPRODUCT('FD inverse'!$A$53:$BH$53,'FD mesh'!$B$84:$BI$84,$E1081:$BL1081)+'FD inverse'!$A$53*$C1082/Setup!$B$17+INDEX('FD inverse'!$A$53:$BH$53,1,'FD mesh'!$B$15+1)*Setup!$B$22</f>
        <v>0</v>
      </c>
      <c r="BD1082" s="0" t="n">
        <f aca="false">SUMPRODUCT('FD inverse'!$A$54:$BH$54,'FD mesh'!$B$84:$BI$84,$E1081:$BL1081)+'FD inverse'!$A$54*$C1082/Setup!$B$17+INDEX('FD inverse'!$A$54:$BH$54,1,'FD mesh'!$B$15+1)*Setup!$B$22</f>
        <v>0</v>
      </c>
      <c r="BE1082" s="0" t="n">
        <f aca="false">SUMPRODUCT('FD inverse'!$A$55:$BH$55,'FD mesh'!$B$84:$BI$84,$E1081:$BL1081)+'FD inverse'!$A$55*$C1082/Setup!$B$17+INDEX('FD inverse'!$A$55:$BH$55,1,'FD mesh'!$B$15+1)*Setup!$B$22</f>
        <v>0</v>
      </c>
      <c r="BF1082" s="0" t="n">
        <f aca="false">SUMPRODUCT('FD inverse'!$A$56:$BH$56,'FD mesh'!$B$84:$BI$84,$E1081:$BL1081)+'FD inverse'!$A$56*$C1082/Setup!$B$17+INDEX('FD inverse'!$A$56:$BH$56,1,'FD mesh'!$B$15+1)*Setup!$B$22</f>
        <v>0</v>
      </c>
      <c r="BG1082" s="0" t="n">
        <f aca="false">SUMPRODUCT('FD inverse'!$A$57:$BH$57,'FD mesh'!$B$84:$BI$84,$E1081:$BL1081)+'FD inverse'!$A$57*$C1082/Setup!$B$17+INDEX('FD inverse'!$A$57:$BH$57,1,'FD mesh'!$B$15+1)*Setup!$B$22</f>
        <v>0</v>
      </c>
      <c r="BH1082" s="0" t="n">
        <f aca="false">SUMPRODUCT('FD inverse'!$A$58:$BH$58,'FD mesh'!$B$84:$BI$84,$E1081:$BL1081)+'FD inverse'!$A$58*$C1082/Setup!$B$17+INDEX('FD inverse'!$A$58:$BH$58,1,'FD mesh'!$B$15+1)*Setup!$B$22</f>
        <v>0</v>
      </c>
      <c r="BI1082" s="0" t="n">
        <f aca="false">SUMPRODUCT('FD inverse'!$A$59:$BH$59,'FD mesh'!$B$84:$BI$84,$E1081:$BL1081)+'FD inverse'!$A$59*$C1082/Setup!$B$17+INDEX('FD inverse'!$A$59:$BH$59,1,'FD mesh'!$B$15+1)*Setup!$B$22</f>
        <v>0</v>
      </c>
      <c r="BJ1082" s="0" t="n">
        <f aca="false">SUMPRODUCT('FD inverse'!$A$60:$BH$60,'FD mesh'!$B$84:$BI$84,$E1081:$BL1081)+'FD inverse'!$A$60*$C1082/Setup!$B$17+INDEX('FD inverse'!$A$60:$BH$60,1,'FD mesh'!$B$15+1)*Setup!$B$22</f>
        <v>0</v>
      </c>
      <c r="BK1082" s="0" t="n">
        <f aca="false">SUMPRODUCT('FD inverse'!$A$61:$BH$61,'FD mesh'!$B$84:$BI$84,$E1081:$BL1081)+'FD inverse'!$A$61*$C1082/Setup!$B$17+INDEX('FD inverse'!$A$61:$BH$61,1,'FD mesh'!$B$15+1)*Setup!$B$22</f>
        <v>0</v>
      </c>
      <c r="BL1082" s="0" t="n">
        <f aca="false">SUMPRODUCT('FD inverse'!$A$62:$BH$62,'FD mesh'!$B$84:$BI$84,$E1081:$BL1081)+'FD inverse'!$A$62*$C1082/Setup!$B$17+INDEX('FD inverse'!$A$62:$BH$62,1,'FD mesh'!$B$15+1)*Setup!$B$22</f>
        <v>0</v>
      </c>
    </row>
    <row r="1083" customFormat="false" ht="15" hidden="false" customHeight="false" outlineLevel="0" collapsed="false">
      <c r="A1083" s="0" t="n">
        <v>1078</v>
      </c>
      <c r="B1083" s="0" t="n">
        <f aca="false">A1083*Setup!$B$11/3600</f>
        <v>89.8333333333333</v>
      </c>
      <c r="C1083" s="0" t="n">
        <f aca="false">Setup!$B$7+Setup!$B$8*COS(2*PI()*(B1083-Setup!$B$9)/24)</f>
        <v>27.5480433327129</v>
      </c>
      <c r="D1083" s="0" t="n">
        <f aca="false">(C1083-E1083)/Setup!$B$17</f>
        <v>11.298933648581</v>
      </c>
      <c r="E1083" s="0" t="n">
        <f aca="false">SUMPRODUCT('FD inverse'!$A$3:$BH$3,'FD mesh'!$B$84:$BI$84,$E1082:$BL1082)+'FD inverse'!$A$3*$C1083/Setup!$B$17+INDEX('FD inverse'!$A$3:$BH$3,1,'FD mesh'!$B$15+1)*Setup!$B$22</f>
        <v>26.0791819583974</v>
      </c>
      <c r="F1083" s="0" t="n">
        <f aca="false">SUMPRODUCT('FD inverse'!$A$4:$BH$4,'FD mesh'!$B$84:$BI$84,$E1082:$BL1082)+'FD inverse'!$A$4*$C1083/Setup!$B$17+INDEX('FD inverse'!$A$4:$BH$4,1,'FD mesh'!$B$15+1)*Setup!$B$22</f>
        <v>25.7395695410113</v>
      </c>
      <c r="G1083" s="0" t="n">
        <f aca="false">SUMPRODUCT('FD inverse'!$A$5:$BH$5,'FD mesh'!$B$84:$BI$84,$E1082:$BL1082)+'FD inverse'!$A$5*$C1083/Setup!$B$17+INDEX('FD inverse'!$A$5:$BH$5,1,'FD mesh'!$B$15+1)*Setup!$B$22</f>
        <v>25.3955751487934</v>
      </c>
      <c r="H1083" s="0" t="n">
        <f aca="false">SUMPRODUCT('FD inverse'!$A$6:$BH$6,'FD mesh'!$B$84:$BI$84,$E1082:$BL1082)+'FD inverse'!$A$6*$C1083/Setup!$B$17+INDEX('FD inverse'!$A$6:$BH$6,1,'FD mesh'!$B$15+1)*Setup!$B$22</f>
        <v>24.2359230617991</v>
      </c>
      <c r="I1083" s="0" t="n">
        <f aca="false">SUMPRODUCT('FD inverse'!$A$7:$BH$7,'FD mesh'!$B$84:$BI$84,$E1082:$BL1082)+'FD inverse'!$A$7*$C1083/Setup!$B$17+INDEX('FD inverse'!$A$7:$BH$7,1,'FD mesh'!$B$15+1)*Setup!$B$22</f>
        <v>24.1363662029566</v>
      </c>
      <c r="J1083" s="0" t="n">
        <f aca="false">SUMPRODUCT('FD inverse'!$A$8:$BH$8,'FD mesh'!$B$84:$BI$84,$E1082:$BL1082)+'FD inverse'!$A$8*$C1083/Setup!$B$17+INDEX('FD inverse'!$A$8:$BH$8,1,'FD mesh'!$B$15+1)*Setup!$B$22</f>
        <v>24.0436941703604</v>
      </c>
      <c r="K1083" s="0" t="n">
        <f aca="false">SUMPRODUCT('FD inverse'!$A$9:$BH$9,'FD mesh'!$B$84:$BI$84,$E1082:$BL1082)+'FD inverse'!$A$9*$C1083/Setup!$B$17+INDEX('FD inverse'!$A$9:$BH$9,1,'FD mesh'!$B$15+1)*Setup!$B$22</f>
        <v>23.9585375545997</v>
      </c>
      <c r="L1083" s="0" t="n">
        <f aca="false">SUMPRODUCT('FD inverse'!$A$10:$BH$10,'FD mesh'!$B$84:$BI$84,$E1082:$BL1082)+'FD inverse'!$A$10*$C1083/Setup!$B$17+INDEX('FD inverse'!$A$10:$BH$10,1,'FD mesh'!$B$15+1)*Setup!$B$22</f>
        <v>23.8814197721321</v>
      </c>
      <c r="M1083" s="0" t="n">
        <f aca="false">SUMPRODUCT('FD inverse'!$A$11:$BH$11,'FD mesh'!$B$84:$BI$84,$E1082:$BL1082)+'FD inverse'!$A$11*$C1083/Setup!$B$17+INDEX('FD inverse'!$A$11:$BH$11,1,'FD mesh'!$B$15+1)*Setup!$B$22</f>
        <v>23.812768433854</v>
      </c>
      <c r="N1083" s="0" t="n">
        <f aca="false">SUMPRODUCT('FD inverse'!$A$12:$BH$12,'FD mesh'!$B$84:$BI$84,$E1082:$BL1082)+'FD inverse'!$A$12*$C1083/Setup!$B$17+INDEX('FD inverse'!$A$12:$BH$12,1,'FD mesh'!$B$15+1)*Setup!$B$22</f>
        <v>23.7529253769594</v>
      </c>
      <c r="O1083" s="0" t="n">
        <f aca="false">SUMPRODUCT('FD inverse'!$A$13:$BH$13,'FD mesh'!$B$84:$BI$84,$E1082:$BL1082)+'FD inverse'!$A$13*$C1083/Setup!$B$17+INDEX('FD inverse'!$A$13:$BH$13,1,'FD mesh'!$B$15+1)*Setup!$B$22</f>
        <v>23.7021552924661</v>
      </c>
      <c r="P1083" s="0" t="n">
        <f aca="false">SUMPRODUCT('FD inverse'!$A$14:$BH$14,'FD mesh'!$B$84:$BI$84,$E1082:$BL1082)+'FD inverse'!$A$14*$C1083/Setup!$B$17+INDEX('FD inverse'!$A$14:$BH$14,1,'FD mesh'!$B$15+1)*Setup!$B$22</f>
        <v>23.6606528945296</v>
      </c>
      <c r="Q1083" s="0" t="n">
        <f aca="false">SUMPRODUCT('FD inverse'!$A$15:$BH$15,'FD mesh'!$B$84:$BI$84,$E1082:$BL1082)+'FD inverse'!$A$15*$C1083/Setup!$B$17+INDEX('FD inverse'!$A$15:$BH$15,1,'FD mesh'!$B$15+1)*Setup!$B$22</f>
        <v>23.628548589977</v>
      </c>
      <c r="R1083" s="0" t="n">
        <f aca="false">SUMPRODUCT('FD inverse'!$A$16:$BH$16,'FD mesh'!$B$84:$BI$84,$E1082:$BL1082)+'FD inverse'!$A$16*$C1083/Setup!$B$17+INDEX('FD inverse'!$A$16:$BH$16,1,'FD mesh'!$B$15+1)*Setup!$B$22</f>
        <v>23.6059126175912</v>
      </c>
      <c r="S1083" s="0" t="n">
        <f aca="false">SUMPRODUCT('FD inverse'!$A$17:$BH$17,'FD mesh'!$B$84:$BI$84,$E1082:$BL1082)+'FD inverse'!$A$17*$C1083/Setup!$B$17+INDEX('FD inverse'!$A$17:$BH$17,1,'FD mesh'!$B$15+1)*Setup!$B$22</f>
        <v>23.0305090010668</v>
      </c>
      <c r="T1083" s="0" t="n">
        <f aca="false">SUMPRODUCT('FD inverse'!$A$18:$BH$18,'FD mesh'!$B$84:$BI$84,$E1082:$BL1082)+'FD inverse'!$A$18*$C1083/Setup!$B$17+INDEX('FD inverse'!$A$18:$BH$18,1,'FD mesh'!$B$15+1)*Setup!$B$22</f>
        <v>22.4595761054099</v>
      </c>
      <c r="U1083" s="0" t="n">
        <f aca="false">SUMPRODUCT('FD inverse'!$A$19:$BH$19,'FD mesh'!$B$84:$BI$84,$E1082:$BL1082)+'FD inverse'!$A$19*$C1083/Setup!$B$17+INDEX('FD inverse'!$A$19:$BH$19,1,'FD mesh'!$B$15+1)*Setup!$B$22</f>
        <v>21.8928432032056</v>
      </c>
      <c r="V1083" s="0" t="n">
        <f aca="false">SUMPRODUCT('FD inverse'!$A$20:$BH$20,'FD mesh'!$B$84:$BI$84,$E1082:$BL1082)+'FD inverse'!$A$20*$C1083/Setup!$B$17+INDEX('FD inverse'!$A$20:$BH$20,1,'FD mesh'!$B$15+1)*Setup!$B$22</f>
        <v>21.3300290663767</v>
      </c>
      <c r="W1083" s="0" t="n">
        <f aca="false">SUMPRODUCT('FD inverse'!$A$21:$BH$21,'FD mesh'!$B$84:$BI$84,$E1082:$BL1082)+'FD inverse'!$A$21*$C1083/Setup!$B$17+INDEX('FD inverse'!$A$21:$BH$21,1,'FD mesh'!$B$15+1)*Setup!$B$22</f>
        <v>20.7708434877041</v>
      </c>
      <c r="X1083" s="0" t="n">
        <f aca="false">SUMPRODUCT('FD inverse'!$A$22:$BH$22,'FD mesh'!$B$84:$BI$84,$E1082:$BL1082)+'FD inverse'!$A$22*$C1083/Setup!$B$17+INDEX('FD inverse'!$A$22:$BH$22,1,'FD mesh'!$B$15+1)*Setup!$B$22</f>
        <v>20.2149886419523</v>
      </c>
      <c r="Y1083" s="0" t="n">
        <f aca="false">SUMPRODUCT('FD inverse'!$A$23:$BH$23,'FD mesh'!$B$84:$BI$84,$E1082:$BL1082)+'FD inverse'!$A$23*$C1083/Setup!$B$17+INDEX('FD inverse'!$A$23:$BH$23,1,'FD mesh'!$B$15+1)*Setup!$B$22</f>
        <v>19.6621602985763</v>
      </c>
      <c r="Z1083" s="0" t="n">
        <f aca="false">SUMPRODUCT('FD inverse'!$A$24:$BH$24,'FD mesh'!$B$84:$BI$84,$E1082:$BL1082)+'FD inverse'!$A$24*$C1083/Setup!$B$17+INDEX('FD inverse'!$A$24:$BH$24,1,'FD mesh'!$B$15+1)*Setup!$B$22</f>
        <v>19.1120488982797</v>
      </c>
      <c r="AA1083" s="0" t="n">
        <f aca="false">SUMPRODUCT('FD inverse'!$A$25:$BH$25,'FD mesh'!$B$84:$BI$84,$E1082:$BL1082)+'FD inverse'!$A$25*$C1083/Setup!$B$17+INDEX('FD inverse'!$A$25:$BH$25,1,'FD mesh'!$B$15+1)*Setup!$B$22</f>
        <v>18.5643405059332</v>
      </c>
      <c r="AB1083" s="0" t="n">
        <f aca="false">SUMPRODUCT('FD inverse'!$A$26:$BH$26,'FD mesh'!$B$84:$BI$84,$E1082:$BL1082)+'FD inverse'!$A$26*$C1083/Setup!$B$17+INDEX('FD inverse'!$A$26:$BH$26,1,'FD mesh'!$B$15+1)*Setup!$B$22</f>
        <v>18.0187176525643</v>
      </c>
      <c r="AC1083" s="0" t="n">
        <f aca="false">SUMPRODUCT('FD inverse'!$A$27:$BH$27,'FD mesh'!$B$84:$BI$84,$E1082:$BL1082)+'FD inverse'!$A$27*$C1083/Setup!$B$17+INDEX('FD inverse'!$A$27:$BH$27,1,'FD mesh'!$B$15+1)*Setup!$B$22</f>
        <v>17.4748600792908</v>
      </c>
      <c r="AD1083" s="0" t="n">
        <f aca="false">SUMPRODUCT('FD inverse'!$A$28:$BH$28,'FD mesh'!$B$84:$BI$84,$E1082:$BL1082)+'FD inverse'!$A$28*$C1083/Setup!$B$17+INDEX('FD inverse'!$A$28:$BH$28,1,'FD mesh'!$B$15+1)*Setup!$B$22</f>
        <v>16.9324453961981</v>
      </c>
      <c r="AE1083" s="0" t="n">
        <f aca="false">SUMPRODUCT('FD inverse'!$A$29:$BH$29,'FD mesh'!$B$84:$BI$84,$E1082:$BL1082)+'FD inverse'!$A$29*$C1083/Setup!$B$17+INDEX('FD inverse'!$A$29:$BH$29,1,'FD mesh'!$B$15+1)*Setup!$B$22</f>
        <v>16.3911496692674</v>
      </c>
      <c r="AF1083" s="0" t="n">
        <f aca="false">SUMPRODUCT('FD inverse'!$A$30:$BH$30,'FD mesh'!$B$84:$BI$84,$E1082:$BL1082)+'FD inverse'!$A$30*$C1083/Setup!$B$17+INDEX('FD inverse'!$A$30:$BH$30,1,'FD mesh'!$B$15+1)*Setup!$B$22</f>
        <v>15.8506479485299</v>
      </c>
      <c r="AG1083" s="0" t="n">
        <f aca="false">SUMPRODUCT('FD inverse'!$A$31:$BH$31,'FD mesh'!$B$84:$BI$84,$E1082:$BL1082)+'FD inverse'!$A$31*$C1083/Setup!$B$17+INDEX('FD inverse'!$A$31:$BH$31,1,'FD mesh'!$B$15+1)*Setup!$B$22</f>
        <v>15.310614750684</v>
      </c>
      <c r="AH1083" s="0" t="n">
        <f aca="false">SUMPRODUCT('FD inverse'!$A$32:$BH$32,'FD mesh'!$B$84:$BI$84,$E1082:$BL1082)+'FD inverse'!$A$32*$C1083/Setup!$B$17+INDEX('FD inverse'!$A$32:$BH$32,1,'FD mesh'!$B$15+1)*Setup!$B$22</f>
        <v>15.2879789887924</v>
      </c>
      <c r="AI1083" s="0" t="n">
        <f aca="false">SUMPRODUCT('FD inverse'!$A$33:$BH$33,'FD mesh'!$B$84:$BI$84,$E1082:$BL1082)+'FD inverse'!$A$33*$C1083/Setup!$B$17+INDEX('FD inverse'!$A$33:$BH$33,1,'FD mesh'!$B$15+1)*Setup!$B$22</f>
        <v>15.265566060759</v>
      </c>
      <c r="AJ1083" s="0" t="n">
        <f aca="false">SUMPRODUCT('FD inverse'!$A$34:$BH$34,'FD mesh'!$B$84:$BI$84,$E1082:$BL1082)+'FD inverse'!$A$34*$C1083/Setup!$B$17+INDEX('FD inverse'!$A$34:$BH$34,1,'FD mesh'!$B$15+1)*Setup!$B$22</f>
        <v>15.24335395979</v>
      </c>
      <c r="AK1083" s="0" t="n">
        <f aca="false">SUMPRODUCT('FD inverse'!$A$35:$BH$35,'FD mesh'!$B$84:$BI$84,$E1082:$BL1082)+'FD inverse'!$A$35*$C1083/Setup!$B$17+INDEX('FD inverse'!$A$35:$BH$35,1,'FD mesh'!$B$15+1)*Setup!$B$22</f>
        <v>15.2213217615637</v>
      </c>
      <c r="AL1083" s="0" t="n">
        <f aca="false">SUMPRODUCT('FD inverse'!$A$36:$BH$36,'FD mesh'!$B$84:$BI$84,$E1082:$BL1082)+'FD inverse'!$A$36*$C1083/Setup!$B$17+INDEX('FD inverse'!$A$36:$BH$36,1,'FD mesh'!$B$15+1)*Setup!$B$22</f>
        <v>15.1994496133343</v>
      </c>
      <c r="AM1083" s="0" t="n">
        <f aca="false">SUMPRODUCT('FD inverse'!$A$37:$BH$37,'FD mesh'!$B$84:$BI$84,$E1082:$BL1082)+'FD inverse'!$A$37*$C1083/Setup!$B$17+INDEX('FD inverse'!$A$37:$BH$37,1,'FD mesh'!$B$15+1)*Setup!$B$22</f>
        <v>15.1777187019468</v>
      </c>
      <c r="AN1083" s="0" t="n">
        <f aca="false">SUMPRODUCT('FD inverse'!$A$38:$BH$38,'FD mesh'!$B$84:$BI$84,$E1082:$BL1082)+'FD inverse'!$A$38*$C1083/Setup!$B$17+INDEX('FD inverse'!$A$38:$BH$38,1,'FD mesh'!$B$15+1)*Setup!$B$22</f>
        <v>15.156111203126</v>
      </c>
      <c r="AO1083" s="0" t="n">
        <f aca="false">SUMPRODUCT('FD inverse'!$A$39:$BH$39,'FD mesh'!$B$84:$BI$84,$E1082:$BL1082)+'FD inverse'!$A$39*$C1083/Setup!$B$17+INDEX('FD inverse'!$A$39:$BH$39,1,'FD mesh'!$B$15+1)*Setup!$B$22</f>
        <v>15.1346102142762</v>
      </c>
      <c r="AP1083" s="0" t="n">
        <f aca="false">SUMPRODUCT('FD inverse'!$A$40:$BH$40,'FD mesh'!$B$84:$BI$84,$E1082:$BL1082)+'FD inverse'!$A$40*$C1083/Setup!$B$17+INDEX('FD inverse'!$A$40:$BH$40,1,'FD mesh'!$B$15+1)*Setup!$B$22</f>
        <v>15.1131996728967</v>
      </c>
      <c r="AQ1083" s="0" t="n">
        <f aca="false">SUMPRODUCT('FD inverse'!$A$41:$BH$41,'FD mesh'!$B$84:$BI$84,$E1082:$BL1082)+'FD inverse'!$A$41*$C1083/Setup!$B$17+INDEX('FD inverse'!$A$41:$BH$41,1,'FD mesh'!$B$15+1)*Setup!$B$22</f>
        <v>15.0918642626049</v>
      </c>
      <c r="AR1083" s="0" t="n">
        <f aca="false">SUMPRODUCT('FD inverse'!$A$42:$BH$42,'FD mesh'!$B$84:$BI$84,$E1082:$BL1082)+'FD inverse'!$A$42*$C1083/Setup!$B$17+INDEX('FD inverse'!$A$42:$BH$42,1,'FD mesh'!$B$15+1)*Setup!$B$22</f>
        <v>15.0705893086514</v>
      </c>
      <c r="AS1083" s="0" t="n">
        <f aca="false">SUMPRODUCT('FD inverse'!$A$43:$BH$43,'FD mesh'!$B$84:$BI$84,$E1082:$BL1082)+'FD inverse'!$A$43*$C1083/Setup!$B$17+INDEX('FD inverse'!$A$43:$BH$43,1,'FD mesh'!$B$15+1)*Setup!$B$22</f>
        <v>0</v>
      </c>
      <c r="AT1083" s="0" t="n">
        <f aca="false">SUMPRODUCT('FD inverse'!$A$44:$BH$44,'FD mesh'!$B$84:$BI$84,$E1082:$BL1082)+'FD inverse'!$A$44*$C1083/Setup!$B$17+INDEX('FD inverse'!$A$44:$BH$44,1,'FD mesh'!$B$15+1)*Setup!$B$22</f>
        <v>0</v>
      </c>
      <c r="AU1083" s="0" t="n">
        <f aca="false">SUMPRODUCT('FD inverse'!$A$45:$BH$45,'FD mesh'!$B$84:$BI$84,$E1082:$BL1082)+'FD inverse'!$A$45*$C1083/Setup!$B$17+INDEX('FD inverse'!$A$45:$BH$45,1,'FD mesh'!$B$15+1)*Setup!$B$22</f>
        <v>0</v>
      </c>
      <c r="AV1083" s="0" t="n">
        <f aca="false">SUMPRODUCT('FD inverse'!$A$46:$BH$46,'FD mesh'!$B$84:$BI$84,$E1082:$BL1082)+'FD inverse'!$A$46*$C1083/Setup!$B$17+INDEX('FD inverse'!$A$46:$BH$46,1,'FD mesh'!$B$15+1)*Setup!$B$22</f>
        <v>0</v>
      </c>
      <c r="AW1083" s="0" t="n">
        <f aca="false">SUMPRODUCT('FD inverse'!$A$47:$BH$47,'FD mesh'!$B$84:$BI$84,$E1082:$BL1082)+'FD inverse'!$A$47*$C1083/Setup!$B$17+INDEX('FD inverse'!$A$47:$BH$47,1,'FD mesh'!$B$15+1)*Setup!$B$22</f>
        <v>0</v>
      </c>
      <c r="AX1083" s="0" t="n">
        <f aca="false">SUMPRODUCT('FD inverse'!$A$48:$BH$48,'FD mesh'!$B$84:$BI$84,$E1082:$BL1082)+'FD inverse'!$A$48*$C1083/Setup!$B$17+INDEX('FD inverse'!$A$48:$BH$48,1,'FD mesh'!$B$15+1)*Setup!$B$22</f>
        <v>0</v>
      </c>
      <c r="AY1083" s="0" t="n">
        <f aca="false">SUMPRODUCT('FD inverse'!$A$49:$BH$49,'FD mesh'!$B$84:$BI$84,$E1082:$BL1082)+'FD inverse'!$A$49*$C1083/Setup!$B$17+INDEX('FD inverse'!$A$49:$BH$49,1,'FD mesh'!$B$15+1)*Setup!$B$22</f>
        <v>0</v>
      </c>
      <c r="AZ1083" s="0" t="n">
        <f aca="false">SUMPRODUCT('FD inverse'!$A$50:$BH$50,'FD mesh'!$B$84:$BI$84,$E1082:$BL1082)+'FD inverse'!$A$50*$C1083/Setup!$B$17+INDEX('FD inverse'!$A$50:$BH$50,1,'FD mesh'!$B$15+1)*Setup!$B$22</f>
        <v>0</v>
      </c>
      <c r="BA1083" s="0" t="n">
        <f aca="false">SUMPRODUCT('FD inverse'!$A$51:$BH$51,'FD mesh'!$B$84:$BI$84,$E1082:$BL1082)+'FD inverse'!$A$51*$C1083/Setup!$B$17+INDEX('FD inverse'!$A$51:$BH$51,1,'FD mesh'!$B$15+1)*Setup!$B$22</f>
        <v>0</v>
      </c>
      <c r="BB1083" s="0" t="n">
        <f aca="false">SUMPRODUCT('FD inverse'!$A$52:$BH$52,'FD mesh'!$B$84:$BI$84,$E1082:$BL1082)+'FD inverse'!$A$52*$C1083/Setup!$B$17+INDEX('FD inverse'!$A$52:$BH$52,1,'FD mesh'!$B$15+1)*Setup!$B$22</f>
        <v>0</v>
      </c>
      <c r="BC1083" s="0" t="n">
        <f aca="false">SUMPRODUCT('FD inverse'!$A$53:$BH$53,'FD mesh'!$B$84:$BI$84,$E1082:$BL1082)+'FD inverse'!$A$53*$C1083/Setup!$B$17+INDEX('FD inverse'!$A$53:$BH$53,1,'FD mesh'!$B$15+1)*Setup!$B$22</f>
        <v>0</v>
      </c>
      <c r="BD1083" s="0" t="n">
        <f aca="false">SUMPRODUCT('FD inverse'!$A$54:$BH$54,'FD mesh'!$B$84:$BI$84,$E1082:$BL1082)+'FD inverse'!$A$54*$C1083/Setup!$B$17+INDEX('FD inverse'!$A$54:$BH$54,1,'FD mesh'!$B$15+1)*Setup!$B$22</f>
        <v>0</v>
      </c>
      <c r="BE1083" s="0" t="n">
        <f aca="false">SUMPRODUCT('FD inverse'!$A$55:$BH$55,'FD mesh'!$B$84:$BI$84,$E1082:$BL1082)+'FD inverse'!$A$55*$C1083/Setup!$B$17+INDEX('FD inverse'!$A$55:$BH$55,1,'FD mesh'!$B$15+1)*Setup!$B$22</f>
        <v>0</v>
      </c>
      <c r="BF1083" s="0" t="n">
        <f aca="false">SUMPRODUCT('FD inverse'!$A$56:$BH$56,'FD mesh'!$B$84:$BI$84,$E1082:$BL1082)+'FD inverse'!$A$56*$C1083/Setup!$B$17+INDEX('FD inverse'!$A$56:$BH$56,1,'FD mesh'!$B$15+1)*Setup!$B$22</f>
        <v>0</v>
      </c>
      <c r="BG1083" s="0" t="n">
        <f aca="false">SUMPRODUCT('FD inverse'!$A$57:$BH$57,'FD mesh'!$B$84:$BI$84,$E1082:$BL1082)+'FD inverse'!$A$57*$C1083/Setup!$B$17+INDEX('FD inverse'!$A$57:$BH$57,1,'FD mesh'!$B$15+1)*Setup!$B$22</f>
        <v>0</v>
      </c>
      <c r="BH1083" s="0" t="n">
        <f aca="false">SUMPRODUCT('FD inverse'!$A$58:$BH$58,'FD mesh'!$B$84:$BI$84,$E1082:$BL1082)+'FD inverse'!$A$58*$C1083/Setup!$B$17+INDEX('FD inverse'!$A$58:$BH$58,1,'FD mesh'!$B$15+1)*Setup!$B$22</f>
        <v>0</v>
      </c>
      <c r="BI1083" s="0" t="n">
        <f aca="false">SUMPRODUCT('FD inverse'!$A$59:$BH$59,'FD mesh'!$B$84:$BI$84,$E1082:$BL1082)+'FD inverse'!$A$59*$C1083/Setup!$B$17+INDEX('FD inverse'!$A$59:$BH$59,1,'FD mesh'!$B$15+1)*Setup!$B$22</f>
        <v>0</v>
      </c>
      <c r="BJ1083" s="0" t="n">
        <f aca="false">SUMPRODUCT('FD inverse'!$A$60:$BH$60,'FD mesh'!$B$84:$BI$84,$E1082:$BL1082)+'FD inverse'!$A$60*$C1083/Setup!$B$17+INDEX('FD inverse'!$A$60:$BH$60,1,'FD mesh'!$B$15+1)*Setup!$B$22</f>
        <v>0</v>
      </c>
      <c r="BK1083" s="0" t="n">
        <f aca="false">SUMPRODUCT('FD inverse'!$A$61:$BH$61,'FD mesh'!$B$84:$BI$84,$E1082:$BL1082)+'FD inverse'!$A$61*$C1083/Setup!$B$17+INDEX('FD inverse'!$A$61:$BH$61,1,'FD mesh'!$B$15+1)*Setup!$B$22</f>
        <v>0</v>
      </c>
      <c r="BL1083" s="0" t="n">
        <f aca="false">SUMPRODUCT('FD inverse'!$A$62:$BH$62,'FD mesh'!$B$84:$BI$84,$E1082:$BL1082)+'FD inverse'!$A$62*$C1083/Setup!$B$17+INDEX('FD inverse'!$A$62:$BH$62,1,'FD mesh'!$B$15+1)*Setup!$B$22</f>
        <v>0</v>
      </c>
    </row>
    <row r="1084" customFormat="false" ht="15" hidden="false" customHeight="false" outlineLevel="0" collapsed="false">
      <c r="A1084" s="0" t="n">
        <v>1079</v>
      </c>
      <c r="B1084" s="0" t="n">
        <f aca="false">A1084*Setup!$B$11/3600</f>
        <v>89.9166666666667</v>
      </c>
      <c r="C1084" s="0" t="n">
        <f aca="false">Setup!$B$7+Setup!$B$8*COS(2*PI()*(B1084-Setup!$B$9)/24)</f>
        <v>27.50690702283</v>
      </c>
      <c r="D1084" s="0" t="n">
        <f aca="false">(C1084-E1084)/Setup!$B$17</f>
        <v>11.1092675430111</v>
      </c>
      <c r="E1084" s="0" t="n">
        <f aca="false">SUMPRODUCT('FD inverse'!$A$3:$BH$3,'FD mesh'!$B$84:$BI$84,$E1083:$BL1083)+'FD inverse'!$A$3*$C1084/Setup!$B$17+INDEX('FD inverse'!$A$3:$BH$3,1,'FD mesh'!$B$15+1)*Setup!$B$22</f>
        <v>26.0627022422386</v>
      </c>
      <c r="F1084" s="0" t="n">
        <f aca="false">SUMPRODUCT('FD inverse'!$A$4:$BH$4,'FD mesh'!$B$84:$BI$84,$E1083:$BL1083)+'FD inverse'!$A$4*$C1084/Setup!$B$17+INDEX('FD inverse'!$A$4:$BH$4,1,'FD mesh'!$B$15+1)*Setup!$B$22</f>
        <v>25.7284929523576</v>
      </c>
      <c r="G1084" s="0" t="n">
        <f aca="false">SUMPRODUCT('FD inverse'!$A$5:$BH$5,'FD mesh'!$B$84:$BI$84,$E1083:$BL1083)+'FD inverse'!$A$5*$C1084/Setup!$B$17+INDEX('FD inverse'!$A$5:$BH$5,1,'FD mesh'!$B$15+1)*Setup!$B$22</f>
        <v>25.3894761153178</v>
      </c>
      <c r="H1084" s="0" t="n">
        <f aca="false">SUMPRODUCT('FD inverse'!$A$6:$BH$6,'FD mesh'!$B$84:$BI$84,$E1083:$BL1083)+'FD inverse'!$A$6*$C1084/Setup!$B$17+INDEX('FD inverse'!$A$6:$BH$6,1,'FD mesh'!$B$15+1)*Setup!$B$22</f>
        <v>24.245932330955</v>
      </c>
      <c r="I1084" s="0" t="n">
        <f aca="false">SUMPRODUCT('FD inverse'!$A$7:$BH$7,'FD mesh'!$B$84:$BI$84,$E1083:$BL1083)+'FD inverse'!$A$7*$C1084/Setup!$B$17+INDEX('FD inverse'!$A$7:$BH$7,1,'FD mesh'!$B$15+1)*Setup!$B$22</f>
        <v>24.1476863527388</v>
      </c>
      <c r="J1084" s="0" t="n">
        <f aca="false">SUMPRODUCT('FD inverse'!$A$8:$BH$8,'FD mesh'!$B$84:$BI$84,$E1083:$BL1083)+'FD inverse'!$A$8*$C1084/Setup!$B$17+INDEX('FD inverse'!$A$8:$BH$8,1,'FD mesh'!$B$15+1)*Setup!$B$22</f>
        <v>24.0561189289663</v>
      </c>
      <c r="K1084" s="0" t="n">
        <f aca="false">SUMPRODUCT('FD inverse'!$A$9:$BH$9,'FD mesh'!$B$84:$BI$84,$E1083:$BL1083)+'FD inverse'!$A$9*$C1084/Setup!$B$17+INDEX('FD inverse'!$A$9:$BH$9,1,'FD mesh'!$B$15+1)*Setup!$B$22</f>
        <v>23.9718817462592</v>
      </c>
      <c r="L1084" s="0" t="n">
        <f aca="false">SUMPRODUCT('FD inverse'!$A$10:$BH$10,'FD mesh'!$B$84:$BI$84,$E1083:$BL1083)+'FD inverse'!$A$10*$C1084/Setup!$B$17+INDEX('FD inverse'!$A$10:$BH$10,1,'FD mesh'!$B$15+1)*Setup!$B$22</f>
        <v>23.8955172429974</v>
      </c>
      <c r="M1084" s="0" t="n">
        <f aca="false">SUMPRODUCT('FD inverse'!$A$11:$BH$11,'FD mesh'!$B$84:$BI$84,$E1083:$BL1083)+'FD inverse'!$A$11*$C1084/Setup!$B$17+INDEX('FD inverse'!$A$11:$BH$11,1,'FD mesh'!$B$15+1)*Setup!$B$22</f>
        <v>23.8274698316914</v>
      </c>
      <c r="N1084" s="0" t="n">
        <f aca="false">SUMPRODUCT('FD inverse'!$A$12:$BH$12,'FD mesh'!$B$84:$BI$84,$E1083:$BL1083)+'FD inverse'!$A$12*$C1084/Setup!$B$17+INDEX('FD inverse'!$A$12:$BH$12,1,'FD mesh'!$B$15+1)*Setup!$B$22</f>
        <v>23.7680958114399</v>
      </c>
      <c r="O1084" s="0" t="n">
        <f aca="false">SUMPRODUCT('FD inverse'!$A$13:$BH$13,'FD mesh'!$B$84:$BI$84,$E1083:$BL1083)+'FD inverse'!$A$13*$C1084/Setup!$B$17+INDEX('FD inverse'!$A$13:$BH$13,1,'FD mesh'!$B$15+1)*Setup!$B$22</f>
        <v>23.7176719000264</v>
      </c>
      <c r="P1084" s="0" t="n">
        <f aca="false">SUMPRODUCT('FD inverse'!$A$14:$BH$14,'FD mesh'!$B$84:$BI$84,$E1083:$BL1083)+'FD inverse'!$A$14*$C1084/Setup!$B$17+INDEX('FD inverse'!$A$14:$BH$14,1,'FD mesh'!$B$15+1)*Setup!$B$22</f>
        <v>23.6764023293566</v>
      </c>
      <c r="Q1084" s="0" t="n">
        <f aca="false">SUMPRODUCT('FD inverse'!$A$15:$BH$15,'FD mesh'!$B$84:$BI$84,$E1083:$BL1083)+'FD inverse'!$A$15*$C1084/Setup!$B$17+INDEX('FD inverse'!$A$15:$BH$15,1,'FD mesh'!$B$15+1)*Setup!$B$22</f>
        <v>23.6444244606496</v>
      </c>
      <c r="R1084" s="0" t="n">
        <f aca="false">SUMPRODUCT('FD inverse'!$A$16:$BH$16,'FD mesh'!$B$84:$BI$84,$E1083:$BL1083)+'FD inverse'!$A$16*$C1084/Setup!$B$17+INDEX('FD inverse'!$A$16:$BH$16,1,'FD mesh'!$B$15+1)*Setup!$B$22</f>
        <v>23.6218128873246</v>
      </c>
      <c r="S1084" s="0" t="n">
        <f aca="false">SUMPRODUCT('FD inverse'!$A$17:$BH$17,'FD mesh'!$B$84:$BI$84,$E1083:$BL1083)+'FD inverse'!$A$17*$C1084/Setup!$B$17+INDEX('FD inverse'!$A$17:$BH$17,1,'FD mesh'!$B$15+1)*Setup!$B$22</f>
        <v>23.0455528428418</v>
      </c>
      <c r="T1084" s="0" t="n">
        <f aca="false">SUMPRODUCT('FD inverse'!$A$18:$BH$18,'FD mesh'!$B$84:$BI$84,$E1083:$BL1083)+'FD inverse'!$A$18*$C1084/Setup!$B$17+INDEX('FD inverse'!$A$18:$BH$18,1,'FD mesh'!$B$15+1)*Setup!$B$22</f>
        <v>22.4737199860814</v>
      </c>
      <c r="U1084" s="0" t="n">
        <f aca="false">SUMPRODUCT('FD inverse'!$A$19:$BH$19,'FD mesh'!$B$84:$BI$84,$E1083:$BL1083)+'FD inverse'!$A$19*$C1084/Setup!$B$17+INDEX('FD inverse'!$A$19:$BH$19,1,'FD mesh'!$B$15+1)*Setup!$B$22</f>
        <v>21.9060494713471</v>
      </c>
      <c r="V1084" s="0" t="n">
        <f aca="false">SUMPRODUCT('FD inverse'!$A$20:$BH$20,'FD mesh'!$B$84:$BI$84,$E1083:$BL1083)+'FD inverse'!$A$20*$C1084/Setup!$B$17+INDEX('FD inverse'!$A$20:$BH$20,1,'FD mesh'!$B$15+1)*Setup!$B$22</f>
        <v>21.3422653726659</v>
      </c>
      <c r="W1084" s="0" t="n">
        <f aca="false">SUMPRODUCT('FD inverse'!$A$21:$BH$21,'FD mesh'!$B$84:$BI$84,$E1083:$BL1083)+'FD inverse'!$A$21*$C1084/Setup!$B$17+INDEX('FD inverse'!$A$21:$BH$21,1,'FD mesh'!$B$15+1)*Setup!$B$22</f>
        <v>20.7820822441212</v>
      </c>
      <c r="X1084" s="0" t="n">
        <f aca="false">SUMPRODUCT('FD inverse'!$A$22:$BH$22,'FD mesh'!$B$84:$BI$84,$E1083:$BL1083)+'FD inverse'!$A$22*$C1084/Setup!$B$17+INDEX('FD inverse'!$A$22:$BH$22,1,'FD mesh'!$B$15+1)*Setup!$B$22</f>
        <v>20.2252065210363</v>
      </c>
      <c r="Y1084" s="0" t="n">
        <f aca="false">SUMPRODUCT('FD inverse'!$A$23:$BH$23,'FD mesh'!$B$84:$BI$84,$E1083:$BL1083)+'FD inverse'!$A$23*$C1084/Setup!$B$17+INDEX('FD inverse'!$A$23:$BH$23,1,'FD mesh'!$B$15+1)*Setup!$B$22</f>
        <v>19.6713377737962</v>
      </c>
      <c r="Z1084" s="0" t="n">
        <f aca="false">SUMPRODUCT('FD inverse'!$A$24:$BH$24,'FD mesh'!$B$84:$BI$84,$E1083:$BL1083)+'FD inverse'!$A$24*$C1084/Setup!$B$17+INDEX('FD inverse'!$A$24:$BH$24,1,'FD mesh'!$B$15+1)*Setup!$B$22</f>
        <v>19.1201698264066</v>
      </c>
      <c r="AA1084" s="0" t="n">
        <f aca="false">SUMPRODUCT('FD inverse'!$A$25:$BH$25,'FD mesh'!$B$84:$BI$84,$E1083:$BL1083)+'FD inverse'!$A$25*$C1084/Setup!$B$17+INDEX('FD inverse'!$A$25:$BH$25,1,'FD mesh'!$B$15+1)*Setup!$B$22</f>
        <v>18.5713917521514</v>
      </c>
      <c r="AB1084" s="0" t="n">
        <f aca="false">SUMPRODUCT('FD inverse'!$A$26:$BH$26,'FD mesh'!$B$84:$BI$84,$E1083:$BL1083)+'FD inverse'!$A$26*$C1084/Setup!$B$17+INDEX('FD inverse'!$A$26:$BH$26,1,'FD mesh'!$B$15+1)*Setup!$B$22</f>
        <v>18.0246887589263</v>
      </c>
      <c r="AC1084" s="0" t="n">
        <f aca="false">SUMPRODUCT('FD inverse'!$A$27:$BH$27,'FD mesh'!$B$84:$BI$84,$E1083:$BL1083)+'FD inverse'!$A$27*$C1084/Setup!$B$17+INDEX('FD inverse'!$A$27:$BH$27,1,'FD mesh'!$B$15+1)*Setup!$B$22</f>
        <v>17.4797429770019</v>
      </c>
      <c r="AD1084" s="0" t="n">
        <f aca="false">SUMPRODUCT('FD inverse'!$A$28:$BH$28,'FD mesh'!$B$84:$BI$84,$E1083:$BL1083)+'FD inverse'!$A$28*$C1084/Setup!$B$17+INDEX('FD inverse'!$A$28:$BH$28,1,'FD mesh'!$B$15+1)*Setup!$B$22</f>
        <v>16.9362341621182</v>
      </c>
      <c r="AE1084" s="0" t="n">
        <f aca="false">SUMPRODUCT('FD inverse'!$A$29:$BH$29,'FD mesh'!$B$84:$BI$84,$E1083:$BL1083)+'FD inverse'!$A$29*$C1084/Setup!$B$17+INDEX('FD inverse'!$A$29:$BH$29,1,'FD mesh'!$B$15+1)*Setup!$B$22</f>
        <v>16.3938403269195</v>
      </c>
      <c r="AF1084" s="0" t="n">
        <f aca="false">SUMPRODUCT('FD inverse'!$A$30:$BH$30,'FD mesh'!$B$84:$BI$84,$E1083:$BL1083)+'FD inverse'!$A$30*$C1084/Setup!$B$17+INDEX('FD inverse'!$A$30:$BH$30,1,'FD mesh'!$B$15+1)*Setup!$B$22</f>
        <v>15.8522383138299</v>
      </c>
      <c r="AG1084" s="0" t="n">
        <f aca="false">SUMPRODUCT('FD inverse'!$A$31:$BH$31,'FD mesh'!$B$84:$BI$84,$E1083:$BL1083)+'FD inverse'!$A$31*$C1084/Setup!$B$17+INDEX('FD inverse'!$A$31:$BH$31,1,'FD mesh'!$B$15+1)*Setup!$B$22</f>
        <v>15.3111043225287</v>
      </c>
      <c r="AH1084" s="0" t="n">
        <f aca="false">SUMPRODUCT('FD inverse'!$A$32:$BH$32,'FD mesh'!$B$84:$BI$84,$E1083:$BL1083)+'FD inverse'!$A$32*$C1084/Setup!$B$17+INDEX('FD inverse'!$A$32:$BH$32,1,'FD mesh'!$B$15+1)*Setup!$B$22</f>
        <v>15.2884231481649</v>
      </c>
      <c r="AI1084" s="0" t="n">
        <f aca="false">SUMPRODUCT('FD inverse'!$A$33:$BH$33,'FD mesh'!$B$84:$BI$84,$E1083:$BL1083)+'FD inverse'!$A$33*$C1084/Setup!$B$17+INDEX('FD inverse'!$A$33:$BH$33,1,'FD mesh'!$B$15+1)*Setup!$B$22</f>
        <v>15.2659668175059</v>
      </c>
      <c r="AJ1084" s="0" t="n">
        <f aca="false">SUMPRODUCT('FD inverse'!$A$34:$BH$34,'FD mesh'!$B$84:$BI$84,$E1083:$BL1083)+'FD inverse'!$A$34*$C1084/Setup!$B$17+INDEX('FD inverse'!$A$34:$BH$34,1,'FD mesh'!$B$15+1)*Setup!$B$22</f>
        <v>15.243713359143</v>
      </c>
      <c r="AK1084" s="0" t="n">
        <f aca="false">SUMPRODUCT('FD inverse'!$A$35:$BH$35,'FD mesh'!$B$84:$BI$84,$E1083:$BL1083)+'FD inverse'!$A$35*$C1084/Setup!$B$17+INDEX('FD inverse'!$A$35:$BH$35,1,'FD mesh'!$B$15+1)*Setup!$B$22</f>
        <v>15.2216418370106</v>
      </c>
      <c r="AL1084" s="0" t="n">
        <f aca="false">SUMPRODUCT('FD inverse'!$A$36:$BH$36,'FD mesh'!$B$84:$BI$84,$E1083:$BL1083)+'FD inverse'!$A$36*$C1084/Setup!$B$17+INDEX('FD inverse'!$A$36:$BH$36,1,'FD mesh'!$B$15+1)*Setup!$B$22</f>
        <v>15.1997323444417</v>
      </c>
      <c r="AM1084" s="0" t="n">
        <f aca="false">SUMPRODUCT('FD inverse'!$A$37:$BH$37,'FD mesh'!$B$84:$BI$84,$E1083:$BL1083)+'FD inverse'!$A$37*$C1084/Setup!$B$17+INDEX('FD inverse'!$A$37:$BH$37,1,'FD mesh'!$B$15+1)*Setup!$B$22</f>
        <v>15.1779659768717</v>
      </c>
      <c r="AN1084" s="0" t="n">
        <f aca="false">SUMPRODUCT('FD inverse'!$A$38:$BH$38,'FD mesh'!$B$84:$BI$84,$E1083:$BL1083)+'FD inverse'!$A$38*$C1084/Setup!$B$17+INDEX('FD inverse'!$A$38:$BH$38,1,'FD mesh'!$B$15+1)*Setup!$B$22</f>
        <v>15.1563247855641</v>
      </c>
      <c r="AO1084" s="0" t="n">
        <f aca="false">SUMPRODUCT('FD inverse'!$A$39:$BH$39,'FD mesh'!$B$84:$BI$84,$E1083:$BL1083)+'FD inverse'!$A$39*$C1084/Setup!$B$17+INDEX('FD inverse'!$A$39:$BH$39,1,'FD mesh'!$B$15+1)*Setup!$B$22</f>
        <v>15.1347917146063</v>
      </c>
      <c r="AP1084" s="0" t="n">
        <f aca="false">SUMPRODUCT('FD inverse'!$A$40:$BH$40,'FD mesh'!$B$84:$BI$84,$E1083:$BL1083)+'FD inverse'!$A$40*$C1084/Setup!$B$17+INDEX('FD inverse'!$A$40:$BH$40,1,'FD mesh'!$B$15+1)*Setup!$B$22</f>
        <v>15.1133505232961</v>
      </c>
      <c r="AQ1084" s="0" t="n">
        <f aca="false">SUMPRODUCT('FD inverse'!$A$41:$BH$41,'FD mesh'!$B$84:$BI$84,$E1083:$BL1083)+'FD inverse'!$A$41*$C1084/Setup!$B$17+INDEX('FD inverse'!$A$41:$BH$41,1,'FD mesh'!$B$15+1)*Setup!$B$22</f>
        <v>15.0919856959328</v>
      </c>
      <c r="AR1084" s="0" t="n">
        <f aca="false">SUMPRODUCT('FD inverse'!$A$42:$BH$42,'FD mesh'!$B$84:$BI$84,$E1083:$BL1083)+'FD inverse'!$A$42*$C1084/Setup!$B$17+INDEX('FD inverse'!$A$42:$BH$42,1,'FD mesh'!$B$15+1)*Setup!$B$22</f>
        <v>15.070682340917</v>
      </c>
      <c r="AS1084" s="0" t="n">
        <f aca="false">SUMPRODUCT('FD inverse'!$A$43:$BH$43,'FD mesh'!$B$84:$BI$84,$E1083:$BL1083)+'FD inverse'!$A$43*$C1084/Setup!$B$17+INDEX('FD inverse'!$A$43:$BH$43,1,'FD mesh'!$B$15+1)*Setup!$B$22</f>
        <v>0</v>
      </c>
      <c r="AT1084" s="0" t="n">
        <f aca="false">SUMPRODUCT('FD inverse'!$A$44:$BH$44,'FD mesh'!$B$84:$BI$84,$E1083:$BL1083)+'FD inverse'!$A$44*$C1084/Setup!$B$17+INDEX('FD inverse'!$A$44:$BH$44,1,'FD mesh'!$B$15+1)*Setup!$B$22</f>
        <v>0</v>
      </c>
      <c r="AU1084" s="0" t="n">
        <f aca="false">SUMPRODUCT('FD inverse'!$A$45:$BH$45,'FD mesh'!$B$84:$BI$84,$E1083:$BL1083)+'FD inverse'!$A$45*$C1084/Setup!$B$17+INDEX('FD inverse'!$A$45:$BH$45,1,'FD mesh'!$B$15+1)*Setup!$B$22</f>
        <v>0</v>
      </c>
      <c r="AV1084" s="0" t="n">
        <f aca="false">SUMPRODUCT('FD inverse'!$A$46:$BH$46,'FD mesh'!$B$84:$BI$84,$E1083:$BL1083)+'FD inverse'!$A$46*$C1084/Setup!$B$17+INDEX('FD inverse'!$A$46:$BH$46,1,'FD mesh'!$B$15+1)*Setup!$B$22</f>
        <v>0</v>
      </c>
      <c r="AW1084" s="0" t="n">
        <f aca="false">SUMPRODUCT('FD inverse'!$A$47:$BH$47,'FD mesh'!$B$84:$BI$84,$E1083:$BL1083)+'FD inverse'!$A$47*$C1084/Setup!$B$17+INDEX('FD inverse'!$A$47:$BH$47,1,'FD mesh'!$B$15+1)*Setup!$B$22</f>
        <v>0</v>
      </c>
      <c r="AX1084" s="0" t="n">
        <f aca="false">SUMPRODUCT('FD inverse'!$A$48:$BH$48,'FD mesh'!$B$84:$BI$84,$E1083:$BL1083)+'FD inverse'!$A$48*$C1084/Setup!$B$17+INDEX('FD inverse'!$A$48:$BH$48,1,'FD mesh'!$B$15+1)*Setup!$B$22</f>
        <v>0</v>
      </c>
      <c r="AY1084" s="0" t="n">
        <f aca="false">SUMPRODUCT('FD inverse'!$A$49:$BH$49,'FD mesh'!$B$84:$BI$84,$E1083:$BL1083)+'FD inverse'!$A$49*$C1084/Setup!$B$17+INDEX('FD inverse'!$A$49:$BH$49,1,'FD mesh'!$B$15+1)*Setup!$B$22</f>
        <v>0</v>
      </c>
      <c r="AZ1084" s="0" t="n">
        <f aca="false">SUMPRODUCT('FD inverse'!$A$50:$BH$50,'FD mesh'!$B$84:$BI$84,$E1083:$BL1083)+'FD inverse'!$A$50*$C1084/Setup!$B$17+INDEX('FD inverse'!$A$50:$BH$50,1,'FD mesh'!$B$15+1)*Setup!$B$22</f>
        <v>0</v>
      </c>
      <c r="BA1084" s="0" t="n">
        <f aca="false">SUMPRODUCT('FD inverse'!$A$51:$BH$51,'FD mesh'!$B$84:$BI$84,$E1083:$BL1083)+'FD inverse'!$A$51*$C1084/Setup!$B$17+INDEX('FD inverse'!$A$51:$BH$51,1,'FD mesh'!$B$15+1)*Setup!$B$22</f>
        <v>0</v>
      </c>
      <c r="BB1084" s="0" t="n">
        <f aca="false">SUMPRODUCT('FD inverse'!$A$52:$BH$52,'FD mesh'!$B$84:$BI$84,$E1083:$BL1083)+'FD inverse'!$A$52*$C1084/Setup!$B$17+INDEX('FD inverse'!$A$52:$BH$52,1,'FD mesh'!$B$15+1)*Setup!$B$22</f>
        <v>0</v>
      </c>
      <c r="BC1084" s="0" t="n">
        <f aca="false">SUMPRODUCT('FD inverse'!$A$53:$BH$53,'FD mesh'!$B$84:$BI$84,$E1083:$BL1083)+'FD inverse'!$A$53*$C1084/Setup!$B$17+INDEX('FD inverse'!$A$53:$BH$53,1,'FD mesh'!$B$15+1)*Setup!$B$22</f>
        <v>0</v>
      </c>
      <c r="BD1084" s="0" t="n">
        <f aca="false">SUMPRODUCT('FD inverse'!$A$54:$BH$54,'FD mesh'!$B$84:$BI$84,$E1083:$BL1083)+'FD inverse'!$A$54*$C1084/Setup!$B$17+INDEX('FD inverse'!$A$54:$BH$54,1,'FD mesh'!$B$15+1)*Setup!$B$22</f>
        <v>0</v>
      </c>
      <c r="BE1084" s="0" t="n">
        <f aca="false">SUMPRODUCT('FD inverse'!$A$55:$BH$55,'FD mesh'!$B$84:$BI$84,$E1083:$BL1083)+'FD inverse'!$A$55*$C1084/Setup!$B$17+INDEX('FD inverse'!$A$55:$BH$55,1,'FD mesh'!$B$15+1)*Setup!$B$22</f>
        <v>0</v>
      </c>
      <c r="BF1084" s="0" t="n">
        <f aca="false">SUMPRODUCT('FD inverse'!$A$56:$BH$56,'FD mesh'!$B$84:$BI$84,$E1083:$BL1083)+'FD inverse'!$A$56*$C1084/Setup!$B$17+INDEX('FD inverse'!$A$56:$BH$56,1,'FD mesh'!$B$15+1)*Setup!$B$22</f>
        <v>0</v>
      </c>
      <c r="BG1084" s="0" t="n">
        <f aca="false">SUMPRODUCT('FD inverse'!$A$57:$BH$57,'FD mesh'!$B$84:$BI$84,$E1083:$BL1083)+'FD inverse'!$A$57*$C1084/Setup!$B$17+INDEX('FD inverse'!$A$57:$BH$57,1,'FD mesh'!$B$15+1)*Setup!$B$22</f>
        <v>0</v>
      </c>
      <c r="BH1084" s="0" t="n">
        <f aca="false">SUMPRODUCT('FD inverse'!$A$58:$BH$58,'FD mesh'!$B$84:$BI$84,$E1083:$BL1083)+'FD inverse'!$A$58*$C1084/Setup!$B$17+INDEX('FD inverse'!$A$58:$BH$58,1,'FD mesh'!$B$15+1)*Setup!$B$22</f>
        <v>0</v>
      </c>
      <c r="BI1084" s="0" t="n">
        <f aca="false">SUMPRODUCT('FD inverse'!$A$59:$BH$59,'FD mesh'!$B$84:$BI$84,$E1083:$BL1083)+'FD inverse'!$A$59*$C1084/Setup!$B$17+INDEX('FD inverse'!$A$59:$BH$59,1,'FD mesh'!$B$15+1)*Setup!$B$22</f>
        <v>0</v>
      </c>
      <c r="BJ1084" s="0" t="n">
        <f aca="false">SUMPRODUCT('FD inverse'!$A$60:$BH$60,'FD mesh'!$B$84:$BI$84,$E1083:$BL1083)+'FD inverse'!$A$60*$C1084/Setup!$B$17+INDEX('FD inverse'!$A$60:$BH$60,1,'FD mesh'!$B$15+1)*Setup!$B$22</f>
        <v>0</v>
      </c>
      <c r="BK1084" s="0" t="n">
        <f aca="false">SUMPRODUCT('FD inverse'!$A$61:$BH$61,'FD mesh'!$B$84:$BI$84,$E1083:$BL1083)+'FD inverse'!$A$61*$C1084/Setup!$B$17+INDEX('FD inverse'!$A$61:$BH$61,1,'FD mesh'!$B$15+1)*Setup!$B$22</f>
        <v>0</v>
      </c>
      <c r="BL1084" s="0" t="n">
        <f aca="false">SUMPRODUCT('FD inverse'!$A$62:$BH$62,'FD mesh'!$B$84:$BI$84,$E1083:$BL1083)+'FD inverse'!$A$62*$C1084/Setup!$B$17+INDEX('FD inverse'!$A$62:$BH$62,1,'FD mesh'!$B$15+1)*Setup!$B$22</f>
        <v>0</v>
      </c>
    </row>
    <row r="1085" customFormat="false" ht="15" hidden="false" customHeight="false" outlineLevel="0" collapsed="false">
      <c r="A1085" s="0" t="n">
        <v>1080</v>
      </c>
      <c r="B1085" s="0" t="n">
        <f aca="false">A1085*Setup!$B$11/3600</f>
        <v>90</v>
      </c>
      <c r="C1085" s="0" t="n">
        <f aca="false">Setup!$B$7+Setup!$B$8*COS(2*PI()*(B1085-Setup!$B$9)/24)</f>
        <v>27.4641016151378</v>
      </c>
      <c r="D1085" s="0" t="n">
        <f aca="false">(C1085-E1085)/Setup!$B$17</f>
        <v>10.9152687784206</v>
      </c>
      <c r="E1085" s="0" t="n">
        <f aca="false">SUMPRODUCT('FD inverse'!$A$3:$BH$3,'FD mesh'!$B$84:$BI$84,$E1084:$BL1084)+'FD inverse'!$A$3*$C1085/Setup!$B$17+INDEX('FD inverse'!$A$3:$BH$3,1,'FD mesh'!$B$15+1)*Setup!$B$22</f>
        <v>26.0451166739431</v>
      </c>
      <c r="F1085" s="0" t="n">
        <f aca="false">SUMPRODUCT('FD inverse'!$A$4:$BH$4,'FD mesh'!$B$84:$BI$84,$E1084:$BL1084)+'FD inverse'!$A$4*$C1085/Setup!$B$17+INDEX('FD inverse'!$A$4:$BH$4,1,'FD mesh'!$B$15+1)*Setup!$B$22</f>
        <v>25.716441171545</v>
      </c>
      <c r="G1085" s="0" t="n">
        <f aca="false">SUMPRODUCT('FD inverse'!$A$5:$BH$5,'FD mesh'!$B$84:$BI$84,$E1084:$BL1084)+'FD inverse'!$A$5*$C1085/Setup!$B$17+INDEX('FD inverse'!$A$5:$BH$5,1,'FD mesh'!$B$15+1)*Setup!$B$22</f>
        <v>25.3825348615026</v>
      </c>
      <c r="H1085" s="0" t="n">
        <f aca="false">SUMPRODUCT('FD inverse'!$A$6:$BH$6,'FD mesh'!$B$84:$BI$84,$E1084:$BL1084)+'FD inverse'!$A$6*$C1085/Setup!$B$17+INDEX('FD inverse'!$A$6:$BH$6,1,'FD mesh'!$B$15+1)*Setup!$B$22</f>
        <v>24.2555483288532</v>
      </c>
      <c r="I1085" s="0" t="n">
        <f aca="false">SUMPRODUCT('FD inverse'!$A$7:$BH$7,'FD mesh'!$B$84:$BI$84,$E1084:$BL1084)+'FD inverse'!$A$7*$C1085/Setup!$B$17+INDEX('FD inverse'!$A$7:$BH$7,1,'FD mesh'!$B$15+1)*Setup!$B$22</f>
        <v>24.1586515849308</v>
      </c>
      <c r="J1085" s="0" t="n">
        <f aca="false">SUMPRODUCT('FD inverse'!$A$8:$BH$8,'FD mesh'!$B$84:$BI$84,$E1084:$BL1084)+'FD inverse'!$A$8*$C1085/Setup!$B$17+INDEX('FD inverse'!$A$8:$BH$8,1,'FD mesh'!$B$15+1)*Setup!$B$22</f>
        <v>24.0682240045437</v>
      </c>
      <c r="K1085" s="0" t="n">
        <f aca="false">SUMPRODUCT('FD inverse'!$A$9:$BH$9,'FD mesh'!$B$84:$BI$84,$E1084:$BL1084)+'FD inverse'!$A$9*$C1085/Setup!$B$17+INDEX('FD inverse'!$A$9:$BH$9,1,'FD mesh'!$B$15+1)*Setup!$B$22</f>
        <v>23.9849380616653</v>
      </c>
      <c r="L1085" s="0" t="n">
        <f aca="false">SUMPRODUCT('FD inverse'!$A$10:$BH$10,'FD mesh'!$B$84:$BI$84,$E1084:$BL1084)+'FD inverse'!$A$10*$C1085/Setup!$B$17+INDEX('FD inverse'!$A$10:$BH$10,1,'FD mesh'!$B$15+1)*Setup!$B$22</f>
        <v>23.9093549597344</v>
      </c>
      <c r="M1085" s="0" t="n">
        <f aca="false">SUMPRODUCT('FD inverse'!$A$11:$BH$11,'FD mesh'!$B$84:$BI$84,$E1084:$BL1084)+'FD inverse'!$A$11*$C1085/Setup!$B$17+INDEX('FD inverse'!$A$11:$BH$11,1,'FD mesh'!$B$15+1)*Setup!$B$22</f>
        <v>23.8419357024862</v>
      </c>
      <c r="N1085" s="0" t="n">
        <f aca="false">SUMPRODUCT('FD inverse'!$A$12:$BH$12,'FD mesh'!$B$84:$BI$84,$E1084:$BL1084)+'FD inverse'!$A$12*$C1085/Setup!$B$17+INDEX('FD inverse'!$A$12:$BH$12,1,'FD mesh'!$B$15+1)*Setup!$B$22</f>
        <v>23.783050882285</v>
      </c>
      <c r="O1085" s="0" t="n">
        <f aca="false">SUMPRODUCT('FD inverse'!$A$13:$BH$13,'FD mesh'!$B$84:$BI$84,$E1084:$BL1084)+'FD inverse'!$A$13*$C1085/Setup!$B$17+INDEX('FD inverse'!$A$13:$BH$13,1,'FD mesh'!$B$15+1)*Setup!$B$22</f>
        <v>23.73298911273</v>
      </c>
      <c r="P1085" s="0" t="n">
        <f aca="false">SUMPRODUCT('FD inverse'!$A$14:$BH$14,'FD mesh'!$B$84:$BI$84,$E1084:$BL1084)+'FD inverse'!$A$14*$C1085/Setup!$B$17+INDEX('FD inverse'!$A$14:$BH$14,1,'FD mesh'!$B$15+1)*Setup!$B$22</f>
        <v>23.6919640468349</v>
      </c>
      <c r="Q1085" s="0" t="n">
        <f aca="false">SUMPRODUCT('FD inverse'!$A$15:$BH$15,'FD mesh'!$B$84:$BI$84,$E1084:$BL1084)+'FD inverse'!$A$15*$C1085/Setup!$B$17+INDEX('FD inverse'!$A$15:$BH$15,1,'FD mesh'!$B$15+1)*Setup!$B$22</f>
        <v>23.6601199352042</v>
      </c>
      <c r="R1085" s="0" t="n">
        <f aca="false">SUMPRODUCT('FD inverse'!$A$16:$BH$16,'FD mesh'!$B$84:$BI$84,$E1084:$BL1084)+'FD inverse'!$A$16*$C1085/Setup!$B$17+INDEX('FD inverse'!$A$16:$BH$16,1,'FD mesh'!$B$15+1)*Setup!$B$22</f>
        <v>23.6375356905674</v>
      </c>
      <c r="S1085" s="0" t="n">
        <f aca="false">SUMPRODUCT('FD inverse'!$A$17:$BH$17,'FD mesh'!$B$84:$BI$84,$E1084:$BL1084)+'FD inverse'!$A$17*$C1085/Setup!$B$17+INDEX('FD inverse'!$A$17:$BH$17,1,'FD mesh'!$B$15+1)*Setup!$B$22</f>
        <v>23.0604417023214</v>
      </c>
      <c r="T1085" s="0" t="n">
        <f aca="false">SUMPRODUCT('FD inverse'!$A$18:$BH$18,'FD mesh'!$B$84:$BI$84,$E1084:$BL1084)+'FD inverse'!$A$18*$C1085/Setup!$B$17+INDEX('FD inverse'!$A$18:$BH$18,1,'FD mesh'!$B$15+1)*Setup!$B$22</f>
        <v>22.4877292927223</v>
      </c>
      <c r="U1085" s="0" t="n">
        <f aca="false">SUMPRODUCT('FD inverse'!$A$19:$BH$19,'FD mesh'!$B$84:$BI$84,$E1084:$BL1084)+'FD inverse'!$A$19*$C1085/Setup!$B$17+INDEX('FD inverse'!$A$19:$BH$19,1,'FD mesh'!$B$15+1)*Setup!$B$22</f>
        <v>21.9191396219346</v>
      </c>
      <c r="V1085" s="0" t="n">
        <f aca="false">SUMPRODUCT('FD inverse'!$A$20:$BH$20,'FD mesh'!$B$84:$BI$84,$E1084:$BL1084)+'FD inverse'!$A$20*$C1085/Setup!$B$17+INDEX('FD inverse'!$A$20:$BH$20,1,'FD mesh'!$B$15+1)*Setup!$B$22</f>
        <v>21.3544021954627</v>
      </c>
      <c r="W1085" s="0" t="n">
        <f aca="false">SUMPRODUCT('FD inverse'!$A$21:$BH$21,'FD mesh'!$B$84:$BI$84,$E1084:$BL1084)+'FD inverse'!$A$21*$C1085/Setup!$B$17+INDEX('FD inverse'!$A$21:$BH$21,1,'FD mesh'!$B$15+1)*Setup!$B$22</f>
        <v>20.7932364625568</v>
      </c>
      <c r="X1085" s="0" t="n">
        <f aca="false">SUMPRODUCT('FD inverse'!$A$22:$BH$22,'FD mesh'!$B$84:$BI$84,$E1084:$BL1084)+'FD inverse'!$A$22*$C1085/Setup!$B$17+INDEX('FD inverse'!$A$22:$BH$22,1,'FD mesh'!$B$15+1)*Setup!$B$22</f>
        <v>20.2353532567905</v>
      </c>
      <c r="Y1085" s="0" t="n">
        <f aca="false">SUMPRODUCT('FD inverse'!$A$23:$BH$23,'FD mesh'!$B$84:$BI$84,$E1084:$BL1084)+'FD inverse'!$A$23*$C1085/Setup!$B$17+INDEX('FD inverse'!$A$23:$BH$23,1,'FD mesh'!$B$15+1)*Setup!$B$22</f>
        <v>19.6804560904033</v>
      </c>
      <c r="Z1085" s="0" t="n">
        <f aca="false">SUMPRODUCT('FD inverse'!$A$24:$BH$24,'FD mesh'!$B$84:$BI$84,$E1084:$BL1084)+'FD inverse'!$A$24*$C1085/Setup!$B$17+INDEX('FD inverse'!$A$24:$BH$24,1,'FD mesh'!$B$15+1)*Setup!$B$22</f>
        <v>19.1282423143318</v>
      </c>
      <c r="AA1085" s="0" t="n">
        <f aca="false">SUMPRODUCT('FD inverse'!$A$25:$BH$25,'FD mesh'!$B$84:$BI$84,$E1084:$BL1084)+'FD inverse'!$A$25*$C1085/Setup!$B$17+INDEX('FD inverse'!$A$25:$BH$25,1,'FD mesh'!$B$15+1)*Setup!$B$22</f>
        <v>18.5784041561355</v>
      </c>
      <c r="AB1085" s="0" t="n">
        <f aca="false">SUMPRODUCT('FD inverse'!$A$26:$BH$26,'FD mesh'!$B$84:$BI$84,$E1084:$BL1084)+'FD inverse'!$A$26*$C1085/Setup!$B$17+INDEX('FD inverse'!$A$26:$BH$26,1,'FD mesh'!$B$15+1)*Setup!$B$22</f>
        <v>18.0306296482545</v>
      </c>
      <c r="AC1085" s="0" t="n">
        <f aca="false">SUMPRODUCT('FD inverse'!$A$27:$BH$27,'FD mesh'!$B$84:$BI$84,$E1084:$BL1084)+'FD inverse'!$A$27*$C1085/Setup!$B$17+INDEX('FD inverse'!$A$27:$BH$27,1,'FD mesh'!$B$15+1)*Setup!$B$22</f>
        <v>17.484603459233</v>
      </c>
      <c r="AD1085" s="0" t="n">
        <f aca="false">SUMPRODUCT('FD inverse'!$A$28:$BH$28,'FD mesh'!$B$84:$BI$84,$E1084:$BL1084)+'FD inverse'!$A$28*$C1085/Setup!$B$17+INDEX('FD inverse'!$A$28:$BH$28,1,'FD mesh'!$B$15+1)*Setup!$B$22</f>
        <v>16.9400076406967</v>
      </c>
      <c r="AE1085" s="0" t="n">
        <f aca="false">SUMPRODUCT('FD inverse'!$A$29:$BH$29,'FD mesh'!$B$84:$BI$84,$E1084:$BL1084)+'FD inverse'!$A$29*$C1085/Setup!$B$17+INDEX('FD inverse'!$A$29:$BH$29,1,'FD mesh'!$B$15+1)*Setup!$B$22</f>
        <v>16.3965223029993</v>
      </c>
      <c r="AF1085" s="0" t="n">
        <f aca="false">SUMPRODUCT('FD inverse'!$A$30:$BH$30,'FD mesh'!$B$84:$BI$84,$E1084:$BL1084)+'FD inverse'!$A$30*$C1085/Setup!$B$17+INDEX('FD inverse'!$A$30:$BH$30,1,'FD mesh'!$B$15+1)*Setup!$B$22</f>
        <v>15.8538262325481</v>
      </c>
      <c r="AG1085" s="0" t="n">
        <f aca="false">SUMPRODUCT('FD inverse'!$A$31:$BH$31,'FD mesh'!$B$84:$BI$84,$E1084:$BL1084)+'FD inverse'!$A$31*$C1085/Setup!$B$17+INDEX('FD inverse'!$A$31:$BH$31,1,'FD mesh'!$B$15+1)*Setup!$B$22</f>
        <v>15.3115974638912</v>
      </c>
      <c r="AH1085" s="0" t="n">
        <f aca="false">SUMPRODUCT('FD inverse'!$A$32:$BH$32,'FD mesh'!$B$84:$BI$84,$E1084:$BL1084)+'FD inverse'!$A$32*$C1085/Setup!$B$17+INDEX('FD inverse'!$A$32:$BH$32,1,'FD mesh'!$B$15+1)*Setup!$B$22</f>
        <v>15.2888710716429</v>
      </c>
      <c r="AI1085" s="0" t="n">
        <f aca="false">SUMPRODUCT('FD inverse'!$A$33:$BH$33,'FD mesh'!$B$84:$BI$84,$E1084:$BL1084)+'FD inverse'!$A$33*$C1085/Setup!$B$17+INDEX('FD inverse'!$A$33:$BH$33,1,'FD mesh'!$B$15+1)*Setup!$B$22</f>
        <v>15.2663714285763</v>
      </c>
      <c r="AJ1085" s="0" t="n">
        <f aca="false">SUMPRODUCT('FD inverse'!$A$34:$BH$34,'FD mesh'!$B$84:$BI$84,$E1084:$BL1084)+'FD inverse'!$A$34*$C1085/Setup!$B$17+INDEX('FD inverse'!$A$34:$BH$34,1,'FD mesh'!$B$15+1)*Setup!$B$22</f>
        <v>15.244076608953</v>
      </c>
      <c r="AK1085" s="0" t="n">
        <f aca="false">SUMPRODUCT('FD inverse'!$A$35:$BH$35,'FD mesh'!$B$84:$BI$84,$E1084:$BL1084)+'FD inverse'!$A$35*$C1085/Setup!$B$17+INDEX('FD inverse'!$A$35:$BH$35,1,'FD mesh'!$B$15+1)*Setup!$B$22</f>
        <v>15.2219656747503</v>
      </c>
      <c r="AL1085" s="0" t="n">
        <f aca="false">SUMPRODUCT('FD inverse'!$A$36:$BH$36,'FD mesh'!$B$84:$BI$84,$E1084:$BL1084)+'FD inverse'!$A$36*$C1085/Setup!$B$17+INDEX('FD inverse'!$A$36:$BH$36,1,'FD mesh'!$B$15+1)*Setup!$B$22</f>
        <v>15.2000186746705</v>
      </c>
      <c r="AM1085" s="0" t="n">
        <f aca="false">SUMPRODUCT('FD inverse'!$A$37:$BH$37,'FD mesh'!$B$84:$BI$84,$E1084:$BL1084)+'FD inverse'!$A$37*$C1085/Setup!$B$17+INDEX('FD inverse'!$A$37:$BH$37,1,'FD mesh'!$B$15+1)*Setup!$B$22</f>
        <v>15.1782166215476</v>
      </c>
      <c r="AN1085" s="0" t="n">
        <f aca="false">SUMPRODUCT('FD inverse'!$A$38:$BH$38,'FD mesh'!$B$84:$BI$84,$E1084:$BL1084)+'FD inverse'!$A$38*$C1085/Setup!$B$17+INDEX('FD inverse'!$A$38:$BH$38,1,'FD mesh'!$B$15+1)*Setup!$B$22</f>
        <v>15.1565414505328</v>
      </c>
      <c r="AO1085" s="0" t="n">
        <f aca="false">SUMPRODUCT('FD inverse'!$A$39:$BH$39,'FD mesh'!$B$84:$BI$84,$E1084:$BL1084)+'FD inverse'!$A$39*$C1085/Setup!$B$17+INDEX('FD inverse'!$A$39:$BH$39,1,'FD mesh'!$B$15+1)*Setup!$B$22</f>
        <v>15.1349759603157</v>
      </c>
      <c r="AP1085" s="0" t="n">
        <f aca="false">SUMPRODUCT('FD inverse'!$A$40:$BH$40,'FD mesh'!$B$84:$BI$84,$E1084:$BL1084)+'FD inverse'!$A$40*$C1085/Setup!$B$17+INDEX('FD inverse'!$A$40:$BH$40,1,'FD mesh'!$B$15+1)*Setup!$B$22</f>
        <v>15.1135037395205</v>
      </c>
      <c r="AQ1085" s="0" t="n">
        <f aca="false">SUMPRODUCT('FD inverse'!$A$41:$BH$41,'FD mesh'!$B$84:$BI$84,$E1084:$BL1084)+'FD inverse'!$A$41*$C1085/Setup!$B$17+INDEX('FD inverse'!$A$41:$BH$41,1,'FD mesh'!$B$15+1)*Setup!$B$22</f>
        <v>15.0921090803071</v>
      </c>
      <c r="AR1085" s="0" t="n">
        <f aca="false">SUMPRODUCT('FD inverse'!$A$42:$BH$42,'FD mesh'!$B$84:$BI$84,$E1084:$BL1084)+'FD inverse'!$A$42*$C1085/Setup!$B$17+INDEX('FD inverse'!$A$42:$BH$42,1,'FD mesh'!$B$15+1)*Setup!$B$22</f>
        <v>15.0707768811059</v>
      </c>
      <c r="AS1085" s="0" t="n">
        <f aca="false">SUMPRODUCT('FD inverse'!$A$43:$BH$43,'FD mesh'!$B$84:$BI$84,$E1084:$BL1084)+'FD inverse'!$A$43*$C1085/Setup!$B$17+INDEX('FD inverse'!$A$43:$BH$43,1,'FD mesh'!$B$15+1)*Setup!$B$22</f>
        <v>0</v>
      </c>
      <c r="AT1085" s="0" t="n">
        <f aca="false">SUMPRODUCT('FD inverse'!$A$44:$BH$44,'FD mesh'!$B$84:$BI$84,$E1084:$BL1084)+'FD inverse'!$A$44*$C1085/Setup!$B$17+INDEX('FD inverse'!$A$44:$BH$44,1,'FD mesh'!$B$15+1)*Setup!$B$22</f>
        <v>0</v>
      </c>
      <c r="AU1085" s="0" t="n">
        <f aca="false">SUMPRODUCT('FD inverse'!$A$45:$BH$45,'FD mesh'!$B$84:$BI$84,$E1084:$BL1084)+'FD inverse'!$A$45*$C1085/Setup!$B$17+INDEX('FD inverse'!$A$45:$BH$45,1,'FD mesh'!$B$15+1)*Setup!$B$22</f>
        <v>0</v>
      </c>
      <c r="AV1085" s="0" t="n">
        <f aca="false">SUMPRODUCT('FD inverse'!$A$46:$BH$46,'FD mesh'!$B$84:$BI$84,$E1084:$BL1084)+'FD inverse'!$A$46*$C1085/Setup!$B$17+INDEX('FD inverse'!$A$46:$BH$46,1,'FD mesh'!$B$15+1)*Setup!$B$22</f>
        <v>0</v>
      </c>
      <c r="AW1085" s="0" t="n">
        <f aca="false">SUMPRODUCT('FD inverse'!$A$47:$BH$47,'FD mesh'!$B$84:$BI$84,$E1084:$BL1084)+'FD inverse'!$A$47*$C1085/Setup!$B$17+INDEX('FD inverse'!$A$47:$BH$47,1,'FD mesh'!$B$15+1)*Setup!$B$22</f>
        <v>0</v>
      </c>
      <c r="AX1085" s="0" t="n">
        <f aca="false">SUMPRODUCT('FD inverse'!$A$48:$BH$48,'FD mesh'!$B$84:$BI$84,$E1084:$BL1084)+'FD inverse'!$A$48*$C1085/Setup!$B$17+INDEX('FD inverse'!$A$48:$BH$48,1,'FD mesh'!$B$15+1)*Setup!$B$22</f>
        <v>0</v>
      </c>
      <c r="AY1085" s="0" t="n">
        <f aca="false">SUMPRODUCT('FD inverse'!$A$49:$BH$49,'FD mesh'!$B$84:$BI$84,$E1084:$BL1084)+'FD inverse'!$A$49*$C1085/Setup!$B$17+INDEX('FD inverse'!$A$49:$BH$49,1,'FD mesh'!$B$15+1)*Setup!$B$22</f>
        <v>0</v>
      </c>
      <c r="AZ1085" s="0" t="n">
        <f aca="false">SUMPRODUCT('FD inverse'!$A$50:$BH$50,'FD mesh'!$B$84:$BI$84,$E1084:$BL1084)+'FD inverse'!$A$50*$C1085/Setup!$B$17+INDEX('FD inverse'!$A$50:$BH$50,1,'FD mesh'!$B$15+1)*Setup!$B$22</f>
        <v>0</v>
      </c>
      <c r="BA1085" s="0" t="n">
        <f aca="false">SUMPRODUCT('FD inverse'!$A$51:$BH$51,'FD mesh'!$B$84:$BI$84,$E1084:$BL1084)+'FD inverse'!$A$51*$C1085/Setup!$B$17+INDEX('FD inverse'!$A$51:$BH$51,1,'FD mesh'!$B$15+1)*Setup!$B$22</f>
        <v>0</v>
      </c>
      <c r="BB1085" s="0" t="n">
        <f aca="false">SUMPRODUCT('FD inverse'!$A$52:$BH$52,'FD mesh'!$B$84:$BI$84,$E1084:$BL1084)+'FD inverse'!$A$52*$C1085/Setup!$B$17+INDEX('FD inverse'!$A$52:$BH$52,1,'FD mesh'!$B$15+1)*Setup!$B$22</f>
        <v>0</v>
      </c>
      <c r="BC1085" s="0" t="n">
        <f aca="false">SUMPRODUCT('FD inverse'!$A$53:$BH$53,'FD mesh'!$B$84:$BI$84,$E1084:$BL1084)+'FD inverse'!$A$53*$C1085/Setup!$B$17+INDEX('FD inverse'!$A$53:$BH$53,1,'FD mesh'!$B$15+1)*Setup!$B$22</f>
        <v>0</v>
      </c>
      <c r="BD1085" s="0" t="n">
        <f aca="false">SUMPRODUCT('FD inverse'!$A$54:$BH$54,'FD mesh'!$B$84:$BI$84,$E1084:$BL1084)+'FD inverse'!$A$54*$C1085/Setup!$B$17+INDEX('FD inverse'!$A$54:$BH$54,1,'FD mesh'!$B$15+1)*Setup!$B$22</f>
        <v>0</v>
      </c>
      <c r="BE1085" s="0" t="n">
        <f aca="false">SUMPRODUCT('FD inverse'!$A$55:$BH$55,'FD mesh'!$B$84:$BI$84,$E1084:$BL1084)+'FD inverse'!$A$55*$C1085/Setup!$B$17+INDEX('FD inverse'!$A$55:$BH$55,1,'FD mesh'!$B$15+1)*Setup!$B$22</f>
        <v>0</v>
      </c>
      <c r="BF1085" s="0" t="n">
        <f aca="false">SUMPRODUCT('FD inverse'!$A$56:$BH$56,'FD mesh'!$B$84:$BI$84,$E1084:$BL1084)+'FD inverse'!$A$56*$C1085/Setup!$B$17+INDEX('FD inverse'!$A$56:$BH$56,1,'FD mesh'!$B$15+1)*Setup!$B$22</f>
        <v>0</v>
      </c>
      <c r="BG1085" s="0" t="n">
        <f aca="false">SUMPRODUCT('FD inverse'!$A$57:$BH$57,'FD mesh'!$B$84:$BI$84,$E1084:$BL1084)+'FD inverse'!$A$57*$C1085/Setup!$B$17+INDEX('FD inverse'!$A$57:$BH$57,1,'FD mesh'!$B$15+1)*Setup!$B$22</f>
        <v>0</v>
      </c>
      <c r="BH1085" s="0" t="n">
        <f aca="false">SUMPRODUCT('FD inverse'!$A$58:$BH$58,'FD mesh'!$B$84:$BI$84,$E1084:$BL1084)+'FD inverse'!$A$58*$C1085/Setup!$B$17+INDEX('FD inverse'!$A$58:$BH$58,1,'FD mesh'!$B$15+1)*Setup!$B$22</f>
        <v>0</v>
      </c>
      <c r="BI1085" s="0" t="n">
        <f aca="false">SUMPRODUCT('FD inverse'!$A$59:$BH$59,'FD mesh'!$B$84:$BI$84,$E1084:$BL1084)+'FD inverse'!$A$59*$C1085/Setup!$B$17+INDEX('FD inverse'!$A$59:$BH$59,1,'FD mesh'!$B$15+1)*Setup!$B$22</f>
        <v>0</v>
      </c>
      <c r="BJ1085" s="0" t="n">
        <f aca="false">SUMPRODUCT('FD inverse'!$A$60:$BH$60,'FD mesh'!$B$84:$BI$84,$E1084:$BL1084)+'FD inverse'!$A$60*$C1085/Setup!$B$17+INDEX('FD inverse'!$A$60:$BH$60,1,'FD mesh'!$B$15+1)*Setup!$B$22</f>
        <v>0</v>
      </c>
      <c r="BK1085" s="0" t="n">
        <f aca="false">SUMPRODUCT('FD inverse'!$A$61:$BH$61,'FD mesh'!$B$84:$BI$84,$E1084:$BL1084)+'FD inverse'!$A$61*$C1085/Setup!$B$17+INDEX('FD inverse'!$A$61:$BH$61,1,'FD mesh'!$B$15+1)*Setup!$B$22</f>
        <v>0</v>
      </c>
      <c r="BL1085" s="0" t="n">
        <f aca="false">SUMPRODUCT('FD inverse'!$A$62:$BH$62,'FD mesh'!$B$84:$BI$84,$E1084:$BL1084)+'FD inverse'!$A$62*$C1085/Setup!$B$17+INDEX('FD inverse'!$A$62:$BH$62,1,'FD mesh'!$B$15+1)*Setup!$B$22</f>
        <v>0</v>
      </c>
    </row>
    <row r="1086" customFormat="false" ht="15" hidden="false" customHeight="false" outlineLevel="0" collapsed="false">
      <c r="A1086" s="0" t="n">
        <v>1081</v>
      </c>
      <c r="B1086" s="0" t="n">
        <f aca="false">A1086*Setup!$B$11/3600</f>
        <v>90.0833333333333</v>
      </c>
      <c r="C1086" s="0" t="n">
        <f aca="false">Setup!$B$7+Setup!$B$8*COS(2*PI()*(B1086-Setup!$B$9)/24)</f>
        <v>27.4196474826918</v>
      </c>
      <c r="D1086" s="0" t="n">
        <f aca="false">(C1086-E1086)/Setup!$B$17</f>
        <v>10.7170293471816</v>
      </c>
      <c r="E1086" s="0" t="n">
        <f aca="false">SUMPRODUCT('FD inverse'!$A$3:$BH$3,'FD mesh'!$B$84:$BI$84,$E1085:$BL1085)+'FD inverse'!$A$3*$C1086/Setup!$B$17+INDEX('FD inverse'!$A$3:$BH$3,1,'FD mesh'!$B$15+1)*Setup!$B$22</f>
        <v>26.0264336675582</v>
      </c>
      <c r="F1086" s="0" t="n">
        <f aca="false">SUMPRODUCT('FD inverse'!$A$4:$BH$4,'FD mesh'!$B$84:$BI$84,$E1085:$BL1085)+'FD inverse'!$A$4*$C1086/Setup!$B$17+INDEX('FD inverse'!$A$4:$BH$4,1,'FD mesh'!$B$15+1)*Setup!$B$22</f>
        <v>25.7034199889251</v>
      </c>
      <c r="G1086" s="0" t="n">
        <f aca="false">SUMPRODUCT('FD inverse'!$A$5:$BH$5,'FD mesh'!$B$84:$BI$84,$E1085:$BL1085)+'FD inverse'!$A$5*$C1086/Setup!$B$17+INDEX('FD inverse'!$A$5:$BH$5,1,'FD mesh'!$B$15+1)*Setup!$B$22</f>
        <v>25.3747547553355</v>
      </c>
      <c r="H1086" s="0" t="n">
        <f aca="false">SUMPRODUCT('FD inverse'!$A$6:$BH$6,'FD mesh'!$B$84:$BI$84,$E1085:$BL1085)+'FD inverse'!$A$6*$C1086/Setup!$B$17+INDEX('FD inverse'!$A$6:$BH$6,1,'FD mesh'!$B$15+1)*Setup!$B$22</f>
        <v>24.2647665763941</v>
      </c>
      <c r="I1086" s="0" t="n">
        <f aca="false">SUMPRODUCT('FD inverse'!$A$7:$BH$7,'FD mesh'!$B$84:$BI$84,$E1085:$BL1085)+'FD inverse'!$A$7*$C1086/Setup!$B$17+INDEX('FD inverse'!$A$7:$BH$7,1,'FD mesh'!$B$15+1)*Setup!$B$22</f>
        <v>24.1692567810721</v>
      </c>
      <c r="J1086" s="0" t="n">
        <f aca="false">SUMPRODUCT('FD inverse'!$A$8:$BH$8,'FD mesh'!$B$84:$BI$84,$E1085:$BL1085)+'FD inverse'!$A$8*$C1086/Setup!$B$17+INDEX('FD inverse'!$A$8:$BH$8,1,'FD mesh'!$B$15+1)*Setup!$B$22</f>
        <v>24.0800037386358</v>
      </c>
      <c r="K1086" s="0" t="n">
        <f aca="false">SUMPRODUCT('FD inverse'!$A$9:$BH$9,'FD mesh'!$B$84:$BI$84,$E1085:$BL1085)+'FD inverse'!$A$9*$C1086/Setup!$B$17+INDEX('FD inverse'!$A$9:$BH$9,1,'FD mesh'!$B$15+1)*Setup!$B$22</f>
        <v>23.9977003918292</v>
      </c>
      <c r="L1086" s="0" t="n">
        <f aca="false">SUMPRODUCT('FD inverse'!$A$10:$BH$10,'FD mesh'!$B$84:$BI$84,$E1085:$BL1085)+'FD inverse'!$A$10*$C1086/Setup!$B$17+INDEX('FD inverse'!$A$10:$BH$10,1,'FD mesh'!$B$15+1)*Setup!$B$22</f>
        <v>23.9229264433493</v>
      </c>
      <c r="M1086" s="0" t="n">
        <f aca="false">SUMPRODUCT('FD inverse'!$A$11:$BH$11,'FD mesh'!$B$84:$BI$84,$E1085:$BL1085)+'FD inverse'!$A$11*$C1086/Setup!$B$17+INDEX('FD inverse'!$A$11:$BH$11,1,'FD mesh'!$B$15+1)*Setup!$B$22</f>
        <v>23.8561592698634</v>
      </c>
      <c r="N1086" s="0" t="n">
        <f aca="false">SUMPRODUCT('FD inverse'!$A$12:$BH$12,'FD mesh'!$B$84:$BI$84,$E1085:$BL1085)+'FD inverse'!$A$12*$C1086/Setup!$B$17+INDEX('FD inverse'!$A$12:$BH$12,1,'FD mesh'!$B$15+1)*Setup!$B$22</f>
        <v>23.7977835815558</v>
      </c>
      <c r="O1086" s="0" t="n">
        <f aca="false">SUMPRODUCT('FD inverse'!$A$13:$BH$13,'FD mesh'!$B$84:$BI$84,$E1085:$BL1085)+'FD inverse'!$A$13*$C1086/Setup!$B$17+INDEX('FD inverse'!$A$13:$BH$13,1,'FD mesh'!$B$15+1)*Setup!$B$22</f>
        <v>23.7480997512252</v>
      </c>
      <c r="P1086" s="0" t="n">
        <f aca="false">SUMPRODUCT('FD inverse'!$A$14:$BH$14,'FD mesh'!$B$84:$BI$84,$E1085:$BL1085)+'FD inverse'!$A$14*$C1086/Setup!$B$17+INDEX('FD inverse'!$A$14:$BH$14,1,'FD mesh'!$B$15+1)*Setup!$B$22</f>
        <v>23.7073307518651</v>
      </c>
      <c r="Q1086" s="0" t="n">
        <f aca="false">SUMPRODUCT('FD inverse'!$A$15:$BH$15,'FD mesh'!$B$84:$BI$84,$E1085:$BL1085)+'FD inverse'!$A$15*$C1086/Setup!$B$17+INDEX('FD inverse'!$A$15:$BH$15,1,'FD mesh'!$B$15+1)*Setup!$B$22</f>
        <v>23.6756276551778</v>
      </c>
      <c r="R1086" s="0" t="n">
        <f aca="false">SUMPRODUCT('FD inverse'!$A$16:$BH$16,'FD mesh'!$B$84:$BI$84,$E1085:$BL1085)+'FD inverse'!$A$16*$C1086/Setup!$B$17+INDEX('FD inverse'!$A$16:$BH$16,1,'FD mesh'!$B$15+1)*Setup!$B$22</f>
        <v>23.6530736558201</v>
      </c>
      <c r="S1086" s="0" t="n">
        <f aca="false">SUMPRODUCT('FD inverse'!$A$17:$BH$17,'FD mesh'!$B$84:$BI$84,$E1085:$BL1085)+'FD inverse'!$A$17*$C1086/Setup!$B$17+INDEX('FD inverse'!$A$17:$BH$17,1,'FD mesh'!$B$15+1)*Setup!$B$22</f>
        <v>23.0751685986138</v>
      </c>
      <c r="T1086" s="0" t="n">
        <f aca="false">SUMPRODUCT('FD inverse'!$A$18:$BH$18,'FD mesh'!$B$84:$BI$84,$E1085:$BL1085)+'FD inverse'!$A$18*$C1086/Setup!$B$17+INDEX('FD inverse'!$A$18:$BH$18,1,'FD mesh'!$B$15+1)*Setup!$B$22</f>
        <v>22.5015974566022</v>
      </c>
      <c r="U1086" s="0" t="n">
        <f aca="false">SUMPRODUCT('FD inverse'!$A$19:$BH$19,'FD mesh'!$B$84:$BI$84,$E1085:$BL1085)+'FD inverse'!$A$19*$C1086/Setup!$B$17+INDEX('FD inverse'!$A$19:$BH$19,1,'FD mesh'!$B$15+1)*Setup!$B$22</f>
        <v>21.9321075171037</v>
      </c>
      <c r="V1086" s="0" t="n">
        <f aca="false">SUMPRODUCT('FD inverse'!$A$20:$BH$20,'FD mesh'!$B$84:$BI$84,$E1085:$BL1085)+'FD inverse'!$A$20*$C1086/Setup!$B$17+INDEX('FD inverse'!$A$20:$BH$20,1,'FD mesh'!$B$15+1)*Setup!$B$22</f>
        <v>21.3664338438979</v>
      </c>
      <c r="W1086" s="0" t="n">
        <f aca="false">SUMPRODUCT('FD inverse'!$A$21:$BH$21,'FD mesh'!$B$84:$BI$84,$E1085:$BL1085)+'FD inverse'!$A$21*$C1086/Setup!$B$17+INDEX('FD inverse'!$A$21:$BH$21,1,'FD mesh'!$B$15+1)*Setup!$B$22</f>
        <v>20.8043009129458</v>
      </c>
      <c r="X1086" s="0" t="n">
        <f aca="false">SUMPRODUCT('FD inverse'!$A$22:$BH$22,'FD mesh'!$B$84:$BI$84,$E1085:$BL1085)+'FD inverse'!$A$22*$C1086/Setup!$B$17+INDEX('FD inverse'!$A$22:$BH$22,1,'FD mesh'!$B$15+1)*Setup!$B$22</f>
        <v>20.2454240916797</v>
      </c>
      <c r="Y1086" s="0" t="n">
        <f aca="false">SUMPRODUCT('FD inverse'!$A$23:$BH$23,'FD mesh'!$B$84:$BI$84,$E1085:$BL1085)+'FD inverse'!$A$23*$C1086/Setup!$B$17+INDEX('FD inverse'!$A$23:$BH$23,1,'FD mesh'!$B$15+1)*Setup!$B$22</f>
        <v>19.6895109732523</v>
      </c>
      <c r="Z1086" s="0" t="n">
        <f aca="false">SUMPRODUCT('FD inverse'!$A$24:$BH$24,'FD mesh'!$B$84:$BI$84,$E1085:$BL1085)+'FD inverse'!$A$24*$C1086/Setup!$B$17+INDEX('FD inverse'!$A$24:$BH$24,1,'FD mesh'!$B$15+1)*Setup!$B$22</f>
        <v>19.136262577492</v>
      </c>
      <c r="AA1086" s="0" t="n">
        <f aca="false">SUMPRODUCT('FD inverse'!$A$25:$BH$25,'FD mesh'!$B$84:$BI$84,$E1085:$BL1085)+'FD inverse'!$A$25*$C1086/Setup!$B$17+INDEX('FD inverse'!$A$25:$BH$25,1,'FD mesh'!$B$15+1)*Setup!$B$22</f>
        <v>18.5853744306046</v>
      </c>
      <c r="AB1086" s="0" t="n">
        <f aca="false">SUMPRODUCT('FD inverse'!$A$26:$BH$26,'FD mesh'!$B$84:$BI$84,$E1085:$BL1085)+'FD inverse'!$A$26*$C1086/Setup!$B$17+INDEX('FD inverse'!$A$26:$BH$26,1,'FD mesh'!$B$15+1)*Setup!$B$22</f>
        <v>18.0365375359181</v>
      </c>
      <c r="AC1086" s="0" t="n">
        <f aca="false">SUMPRODUCT('FD inverse'!$A$27:$BH$27,'FD mesh'!$B$84:$BI$84,$E1085:$BL1085)+'FD inverse'!$A$27*$C1086/Setup!$B$17+INDEX('FD inverse'!$A$27:$BH$27,1,'FD mesh'!$B$15+1)*Setup!$B$22</f>
        <v>17.4894392481725</v>
      </c>
      <c r="AD1086" s="0" t="n">
        <f aca="false">SUMPRODUCT('FD inverse'!$A$28:$BH$28,'FD mesh'!$B$84:$BI$84,$E1085:$BL1085)+'FD inverse'!$A$28*$C1086/Setup!$B$17+INDEX('FD inverse'!$A$28:$BH$28,1,'FD mesh'!$B$15+1)*Setup!$B$22</f>
        <v>16.9437640640292</v>
      </c>
      <c r="AE1086" s="0" t="n">
        <f aca="false">SUMPRODUCT('FD inverse'!$A$29:$BH$29,'FD mesh'!$B$84:$BI$84,$E1085:$BL1085)+'FD inverse'!$A$29*$C1086/Setup!$B$17+INDEX('FD inverse'!$A$29:$BH$29,1,'FD mesh'!$B$15+1)*Setup!$B$22</f>
        <v>16.3991943416094</v>
      </c>
      <c r="AF1086" s="0" t="n">
        <f aca="false">SUMPRODUCT('FD inverse'!$A$30:$BH$30,'FD mesh'!$B$84:$BI$84,$E1085:$BL1085)+'FD inverse'!$A$30*$C1086/Setup!$B$17+INDEX('FD inverse'!$A$30:$BH$30,1,'FD mesh'!$B$15+1)*Setup!$B$22</f>
        <v>15.8554109619806</v>
      </c>
      <c r="AG1086" s="0" t="n">
        <f aca="false">SUMPRODUCT('FD inverse'!$A$31:$BH$31,'FD mesh'!$B$84:$BI$84,$E1085:$BL1085)+'FD inverse'!$A$31*$C1086/Setup!$B$17+INDEX('FD inverse'!$A$31:$BH$31,1,'FD mesh'!$B$15+1)*Setup!$B$22</f>
        <v>15.3120939455848</v>
      </c>
      <c r="AH1086" s="0" t="n">
        <f aca="false">SUMPRODUCT('FD inverse'!$A$32:$BH$32,'FD mesh'!$B$84:$BI$84,$E1085:$BL1085)+'FD inverse'!$A$32*$C1086/Setup!$B$17+INDEX('FD inverse'!$A$32:$BH$32,1,'FD mesh'!$B$15+1)*Setup!$B$22</f>
        <v>15.289322551236</v>
      </c>
      <c r="AI1086" s="0" t="n">
        <f aca="false">SUMPRODUCT('FD inverse'!$A$33:$BH$33,'FD mesh'!$B$84:$BI$84,$E1085:$BL1085)+'FD inverse'!$A$33*$C1086/Setup!$B$17+INDEX('FD inverse'!$A$33:$BH$33,1,'FD mesh'!$B$15+1)*Setup!$B$22</f>
        <v>15.2667797062562</v>
      </c>
      <c r="AJ1086" s="0" t="n">
        <f aca="false">SUMPRODUCT('FD inverse'!$A$34:$BH$34,'FD mesh'!$B$84:$BI$84,$E1085:$BL1085)+'FD inverse'!$A$34*$C1086/Setup!$B$17+INDEX('FD inverse'!$A$34:$BH$34,1,'FD mesh'!$B$15+1)*Setup!$B$22</f>
        <v>15.2444435408419</v>
      </c>
      <c r="AK1086" s="0" t="n">
        <f aca="false">SUMPRODUCT('FD inverse'!$A$35:$BH$35,'FD mesh'!$B$84:$BI$84,$E1085:$BL1085)+'FD inverse'!$A$35*$C1086/Setup!$B$17+INDEX('FD inverse'!$A$35:$BH$35,1,'FD mesh'!$B$15+1)*Setup!$B$22</f>
        <v>15.2222931248013</v>
      </c>
      <c r="AL1086" s="0" t="n">
        <f aca="false">SUMPRODUCT('FD inverse'!$A$36:$BH$36,'FD mesh'!$B$84:$BI$84,$E1085:$BL1085)+'FD inverse'!$A$36*$C1086/Setup!$B$17+INDEX('FD inverse'!$A$36:$BH$36,1,'FD mesh'!$B$15+1)*Setup!$B$22</f>
        <v>15.2003084715188</v>
      </c>
      <c r="AM1086" s="0" t="n">
        <f aca="false">SUMPRODUCT('FD inverse'!$A$37:$BH$37,'FD mesh'!$B$84:$BI$84,$E1085:$BL1085)+'FD inverse'!$A$37*$C1086/Setup!$B$17+INDEX('FD inverse'!$A$37:$BH$37,1,'FD mesh'!$B$15+1)*Setup!$B$22</f>
        <v>15.1784705200759</v>
      </c>
      <c r="AN1086" s="0" t="n">
        <f aca="false">SUMPRODUCT('FD inverse'!$A$38:$BH$38,'FD mesh'!$B$84:$BI$84,$E1085:$BL1085)+'FD inverse'!$A$38*$C1086/Setup!$B$17+INDEX('FD inverse'!$A$38:$BH$38,1,'FD mesh'!$B$15+1)*Setup!$B$22</f>
        <v>15.1567610979161</v>
      </c>
      <c r="AO1086" s="0" t="n">
        <f aca="false">SUMPRODUCT('FD inverse'!$A$39:$BH$39,'FD mesh'!$B$84:$BI$84,$E1085:$BL1085)+'FD inverse'!$A$39*$C1086/Setup!$B$17+INDEX('FD inverse'!$A$39:$BH$39,1,'FD mesh'!$B$15+1)*Setup!$B$22</f>
        <v>15.135162866321</v>
      </c>
      <c r="AP1086" s="0" t="n">
        <f aca="false">SUMPRODUCT('FD inverse'!$A$40:$BH$40,'FD mesh'!$B$84:$BI$84,$E1085:$BL1085)+'FD inverse'!$A$40*$C1086/Setup!$B$17+INDEX('FD inverse'!$A$40:$BH$40,1,'FD mesh'!$B$15+1)*Setup!$B$22</f>
        <v>15.1136592508508</v>
      </c>
      <c r="AQ1086" s="0" t="n">
        <f aca="false">SUMPRODUCT('FD inverse'!$A$41:$BH$41,'FD mesh'!$B$84:$BI$84,$E1085:$BL1085)+'FD inverse'!$A$41*$C1086/Setup!$B$17+INDEX('FD inverse'!$A$41:$BH$41,1,'FD mesh'!$B$15+1)*Setup!$B$22</f>
        <v>15.0922343587979</v>
      </c>
      <c r="AR1086" s="0" t="n">
        <f aca="false">SUMPRODUCT('FD inverse'!$A$42:$BH$42,'FD mesh'!$B$84:$BI$84,$E1085:$BL1085)+'FD inverse'!$A$42*$C1086/Setup!$B$17+INDEX('FD inverse'!$A$42:$BH$42,1,'FD mesh'!$B$15+1)*Setup!$B$22</f>
        <v>15.0708728856027</v>
      </c>
      <c r="AS1086" s="0" t="n">
        <f aca="false">SUMPRODUCT('FD inverse'!$A$43:$BH$43,'FD mesh'!$B$84:$BI$84,$E1085:$BL1085)+'FD inverse'!$A$43*$C1086/Setup!$B$17+INDEX('FD inverse'!$A$43:$BH$43,1,'FD mesh'!$B$15+1)*Setup!$B$22</f>
        <v>0</v>
      </c>
      <c r="AT1086" s="0" t="n">
        <f aca="false">SUMPRODUCT('FD inverse'!$A$44:$BH$44,'FD mesh'!$B$84:$BI$84,$E1085:$BL1085)+'FD inverse'!$A$44*$C1086/Setup!$B$17+INDEX('FD inverse'!$A$44:$BH$44,1,'FD mesh'!$B$15+1)*Setup!$B$22</f>
        <v>0</v>
      </c>
      <c r="AU1086" s="0" t="n">
        <f aca="false">SUMPRODUCT('FD inverse'!$A$45:$BH$45,'FD mesh'!$B$84:$BI$84,$E1085:$BL1085)+'FD inverse'!$A$45*$C1086/Setup!$B$17+INDEX('FD inverse'!$A$45:$BH$45,1,'FD mesh'!$B$15+1)*Setup!$B$22</f>
        <v>0</v>
      </c>
      <c r="AV1086" s="0" t="n">
        <f aca="false">SUMPRODUCT('FD inverse'!$A$46:$BH$46,'FD mesh'!$B$84:$BI$84,$E1085:$BL1085)+'FD inverse'!$A$46*$C1086/Setup!$B$17+INDEX('FD inverse'!$A$46:$BH$46,1,'FD mesh'!$B$15+1)*Setup!$B$22</f>
        <v>0</v>
      </c>
      <c r="AW1086" s="0" t="n">
        <f aca="false">SUMPRODUCT('FD inverse'!$A$47:$BH$47,'FD mesh'!$B$84:$BI$84,$E1085:$BL1085)+'FD inverse'!$A$47*$C1086/Setup!$B$17+INDEX('FD inverse'!$A$47:$BH$47,1,'FD mesh'!$B$15+1)*Setup!$B$22</f>
        <v>0</v>
      </c>
      <c r="AX1086" s="0" t="n">
        <f aca="false">SUMPRODUCT('FD inverse'!$A$48:$BH$48,'FD mesh'!$B$84:$BI$84,$E1085:$BL1085)+'FD inverse'!$A$48*$C1086/Setup!$B$17+INDEX('FD inverse'!$A$48:$BH$48,1,'FD mesh'!$B$15+1)*Setup!$B$22</f>
        <v>0</v>
      </c>
      <c r="AY1086" s="0" t="n">
        <f aca="false">SUMPRODUCT('FD inverse'!$A$49:$BH$49,'FD mesh'!$B$84:$BI$84,$E1085:$BL1085)+'FD inverse'!$A$49*$C1086/Setup!$B$17+INDEX('FD inverse'!$A$49:$BH$49,1,'FD mesh'!$B$15+1)*Setup!$B$22</f>
        <v>0</v>
      </c>
      <c r="AZ1086" s="0" t="n">
        <f aca="false">SUMPRODUCT('FD inverse'!$A$50:$BH$50,'FD mesh'!$B$84:$BI$84,$E1085:$BL1085)+'FD inverse'!$A$50*$C1086/Setup!$B$17+INDEX('FD inverse'!$A$50:$BH$50,1,'FD mesh'!$B$15+1)*Setup!$B$22</f>
        <v>0</v>
      </c>
      <c r="BA1086" s="0" t="n">
        <f aca="false">SUMPRODUCT('FD inverse'!$A$51:$BH$51,'FD mesh'!$B$84:$BI$84,$E1085:$BL1085)+'FD inverse'!$A$51*$C1086/Setup!$B$17+INDEX('FD inverse'!$A$51:$BH$51,1,'FD mesh'!$B$15+1)*Setup!$B$22</f>
        <v>0</v>
      </c>
      <c r="BB1086" s="0" t="n">
        <f aca="false">SUMPRODUCT('FD inverse'!$A$52:$BH$52,'FD mesh'!$B$84:$BI$84,$E1085:$BL1085)+'FD inverse'!$A$52*$C1086/Setup!$B$17+INDEX('FD inverse'!$A$52:$BH$52,1,'FD mesh'!$B$15+1)*Setup!$B$22</f>
        <v>0</v>
      </c>
      <c r="BC1086" s="0" t="n">
        <f aca="false">SUMPRODUCT('FD inverse'!$A$53:$BH$53,'FD mesh'!$B$84:$BI$84,$E1085:$BL1085)+'FD inverse'!$A$53*$C1086/Setup!$B$17+INDEX('FD inverse'!$A$53:$BH$53,1,'FD mesh'!$B$15+1)*Setup!$B$22</f>
        <v>0</v>
      </c>
      <c r="BD1086" s="0" t="n">
        <f aca="false">SUMPRODUCT('FD inverse'!$A$54:$BH$54,'FD mesh'!$B$84:$BI$84,$E1085:$BL1085)+'FD inverse'!$A$54*$C1086/Setup!$B$17+INDEX('FD inverse'!$A$54:$BH$54,1,'FD mesh'!$B$15+1)*Setup!$B$22</f>
        <v>0</v>
      </c>
      <c r="BE1086" s="0" t="n">
        <f aca="false">SUMPRODUCT('FD inverse'!$A$55:$BH$55,'FD mesh'!$B$84:$BI$84,$E1085:$BL1085)+'FD inverse'!$A$55*$C1086/Setup!$B$17+INDEX('FD inverse'!$A$55:$BH$55,1,'FD mesh'!$B$15+1)*Setup!$B$22</f>
        <v>0</v>
      </c>
      <c r="BF1086" s="0" t="n">
        <f aca="false">SUMPRODUCT('FD inverse'!$A$56:$BH$56,'FD mesh'!$B$84:$BI$84,$E1085:$BL1085)+'FD inverse'!$A$56*$C1086/Setup!$B$17+INDEX('FD inverse'!$A$56:$BH$56,1,'FD mesh'!$B$15+1)*Setup!$B$22</f>
        <v>0</v>
      </c>
      <c r="BG1086" s="0" t="n">
        <f aca="false">SUMPRODUCT('FD inverse'!$A$57:$BH$57,'FD mesh'!$B$84:$BI$84,$E1085:$BL1085)+'FD inverse'!$A$57*$C1086/Setup!$B$17+INDEX('FD inverse'!$A$57:$BH$57,1,'FD mesh'!$B$15+1)*Setup!$B$22</f>
        <v>0</v>
      </c>
      <c r="BH1086" s="0" t="n">
        <f aca="false">SUMPRODUCT('FD inverse'!$A$58:$BH$58,'FD mesh'!$B$84:$BI$84,$E1085:$BL1085)+'FD inverse'!$A$58*$C1086/Setup!$B$17+INDEX('FD inverse'!$A$58:$BH$58,1,'FD mesh'!$B$15+1)*Setup!$B$22</f>
        <v>0</v>
      </c>
      <c r="BI1086" s="0" t="n">
        <f aca="false">SUMPRODUCT('FD inverse'!$A$59:$BH$59,'FD mesh'!$B$84:$BI$84,$E1085:$BL1085)+'FD inverse'!$A$59*$C1086/Setup!$B$17+INDEX('FD inverse'!$A$59:$BH$59,1,'FD mesh'!$B$15+1)*Setup!$B$22</f>
        <v>0</v>
      </c>
      <c r="BJ1086" s="0" t="n">
        <f aca="false">SUMPRODUCT('FD inverse'!$A$60:$BH$60,'FD mesh'!$B$84:$BI$84,$E1085:$BL1085)+'FD inverse'!$A$60*$C1086/Setup!$B$17+INDEX('FD inverse'!$A$60:$BH$60,1,'FD mesh'!$B$15+1)*Setup!$B$22</f>
        <v>0</v>
      </c>
      <c r="BK1086" s="0" t="n">
        <f aca="false">SUMPRODUCT('FD inverse'!$A$61:$BH$61,'FD mesh'!$B$84:$BI$84,$E1085:$BL1085)+'FD inverse'!$A$61*$C1086/Setup!$B$17+INDEX('FD inverse'!$A$61:$BH$61,1,'FD mesh'!$B$15+1)*Setup!$B$22</f>
        <v>0</v>
      </c>
      <c r="BL1086" s="0" t="n">
        <f aca="false">SUMPRODUCT('FD inverse'!$A$62:$BH$62,'FD mesh'!$B$84:$BI$84,$E1085:$BL1085)+'FD inverse'!$A$62*$C1086/Setup!$B$17+INDEX('FD inverse'!$A$62:$BH$62,1,'FD mesh'!$B$15+1)*Setup!$B$22</f>
        <v>0</v>
      </c>
    </row>
    <row r="1087" customFormat="false" ht="15" hidden="false" customHeight="false" outlineLevel="0" collapsed="false">
      <c r="A1087" s="0" t="n">
        <v>1082</v>
      </c>
      <c r="B1087" s="0" t="n">
        <f aca="false">A1087*Setup!$B$11/3600</f>
        <v>90.1666666666667</v>
      </c>
      <c r="C1087" s="0" t="n">
        <f aca="false">Setup!$B$7+Setup!$B$8*COS(2*PI()*(B1087-Setup!$B$9)/24)</f>
        <v>27.3735657832515</v>
      </c>
      <c r="D1087" s="0" t="n">
        <f aca="false">(C1087-E1087)/Setup!$B$17</f>
        <v>10.5146432616739</v>
      </c>
      <c r="E1087" s="0" t="n">
        <f aca="false">SUMPRODUCT('FD inverse'!$A$3:$BH$3,'FD mesh'!$B$84:$BI$84,$E1086:$BL1086)+'FD inverse'!$A$3*$C1087/Setup!$B$17+INDEX('FD inverse'!$A$3:$BH$3,1,'FD mesh'!$B$15+1)*Setup!$B$22</f>
        <v>26.0066621592339</v>
      </c>
      <c r="F1087" s="0" t="n">
        <f aca="false">SUMPRODUCT('FD inverse'!$A$4:$BH$4,'FD mesh'!$B$84:$BI$84,$E1086:$BL1086)+'FD inverse'!$A$4*$C1087/Setup!$B$17+INDEX('FD inverse'!$A$4:$BH$4,1,'FD mesh'!$B$15+1)*Setup!$B$22</f>
        <v>25.6894356559639</v>
      </c>
      <c r="G1087" s="0" t="n">
        <f aca="false">SUMPRODUCT('FD inverse'!$A$5:$BH$5,'FD mesh'!$B$84:$BI$84,$E1086:$BL1086)+'FD inverse'!$A$5*$C1087/Setup!$B$17+INDEX('FD inverse'!$A$5:$BH$5,1,'FD mesh'!$B$15+1)*Setup!$B$22</f>
        <v>25.3661395637351</v>
      </c>
      <c r="H1087" s="0" t="n">
        <f aca="false">SUMPRODUCT('FD inverse'!$A$6:$BH$6,'FD mesh'!$B$84:$BI$84,$E1086:$BL1086)+'FD inverse'!$A$6*$C1087/Setup!$B$17+INDEX('FD inverse'!$A$6:$BH$6,1,'FD mesh'!$B$15+1)*Setup!$B$22</f>
        <v>24.2735827833044</v>
      </c>
      <c r="I1087" s="0" t="n">
        <f aca="false">SUMPRODUCT('FD inverse'!$A$7:$BH$7,'FD mesh'!$B$84:$BI$84,$E1086:$BL1086)+'FD inverse'!$A$7*$C1087/Setup!$B$17+INDEX('FD inverse'!$A$7:$BH$7,1,'FD mesh'!$B$15+1)*Setup!$B$22</f>
        <v>24.1794969935643</v>
      </c>
      <c r="J1087" s="0" t="n">
        <f aca="false">SUMPRODUCT('FD inverse'!$A$8:$BH$8,'FD mesh'!$B$84:$BI$84,$E1086:$BL1086)+'FD inverse'!$A$8*$C1087/Setup!$B$17+INDEX('FD inverse'!$A$8:$BH$8,1,'FD mesh'!$B$15+1)*Setup!$B$22</f>
        <v>24.0914526271234</v>
      </c>
      <c r="K1087" s="0" t="n">
        <f aca="false">SUMPRODUCT('FD inverse'!$A$9:$BH$9,'FD mesh'!$B$84:$BI$84,$E1086:$BL1086)+'FD inverse'!$A$9*$C1087/Setup!$B$17+INDEX('FD inverse'!$A$9:$BH$9,1,'FD mesh'!$B$15+1)*Setup!$B$22</f>
        <v>24.0101627671648</v>
      </c>
      <c r="L1087" s="0" t="n">
        <f aca="false">SUMPRODUCT('FD inverse'!$A$10:$BH$10,'FD mesh'!$B$84:$BI$84,$E1086:$BL1086)+'FD inverse'!$A$10*$C1087/Setup!$B$17+INDEX('FD inverse'!$A$10:$BH$10,1,'FD mesh'!$B$15+1)*Setup!$B$22</f>
        <v>23.9362253410326</v>
      </c>
      <c r="M1087" s="0" t="n">
        <f aca="false">SUMPRODUCT('FD inverse'!$A$11:$BH$11,'FD mesh'!$B$84:$BI$84,$E1086:$BL1086)+'FD inverse'!$A$11*$C1087/Setup!$B$17+INDEX('FD inverse'!$A$11:$BH$11,1,'FD mesh'!$B$15+1)*Setup!$B$22</f>
        <v>23.8701338722357</v>
      </c>
      <c r="N1087" s="0" t="n">
        <f aca="false">SUMPRODUCT('FD inverse'!$A$12:$BH$12,'FD mesh'!$B$84:$BI$84,$E1086:$BL1086)+'FD inverse'!$A$12*$C1087/Setup!$B$17+INDEX('FD inverse'!$A$12:$BH$12,1,'FD mesh'!$B$15+1)*Setup!$B$22</f>
        <v>23.8122870066082</v>
      </c>
      <c r="O1087" s="0" t="n">
        <f aca="false">SUMPRODUCT('FD inverse'!$A$13:$BH$13,'FD mesh'!$B$84:$BI$84,$E1086:$BL1086)+'FD inverse'!$A$13*$C1087/Setup!$B$17+INDEX('FD inverse'!$A$13:$BH$13,1,'FD mesh'!$B$15+1)*Setup!$B$22</f>
        <v>23.762996733932</v>
      </c>
      <c r="P1087" s="0" t="n">
        <f aca="false">SUMPRODUCT('FD inverse'!$A$14:$BH$14,'FD mesh'!$B$84:$BI$84,$E1086:$BL1086)+'FD inverse'!$A$14*$C1087/Setup!$B$17+INDEX('FD inverse'!$A$14:$BH$14,1,'FD mesh'!$B$15+1)*Setup!$B$22</f>
        <v>23.7224952416139</v>
      </c>
      <c r="Q1087" s="0" t="n">
        <f aca="false">SUMPRODUCT('FD inverse'!$A$15:$BH$15,'FD mesh'!$B$84:$BI$84,$E1086:$BL1086)+'FD inverse'!$A$15*$C1087/Setup!$B$17+INDEX('FD inverse'!$A$15:$BH$15,1,'FD mesh'!$B$15+1)*Setup!$B$22</f>
        <v>23.6909403509174</v>
      </c>
      <c r="R1087" s="0" t="n">
        <f aca="false">SUMPRODUCT('FD inverse'!$A$16:$BH$16,'FD mesh'!$B$84:$BI$84,$E1086:$BL1086)+'FD inverse'!$A$16*$C1087/Setup!$B$17+INDEX('FD inverse'!$A$16:$BH$16,1,'FD mesh'!$B$15+1)*Setup!$B$22</f>
        <v>23.6684194990054</v>
      </c>
      <c r="S1087" s="0" t="n">
        <f aca="false">SUMPRODUCT('FD inverse'!$A$17:$BH$17,'FD mesh'!$B$84:$BI$84,$E1086:$BL1086)+'FD inverse'!$A$17*$C1087/Setup!$B$17+INDEX('FD inverse'!$A$17:$BH$17,1,'FD mesh'!$B$15+1)*Setup!$B$22</f>
        <v>23.0897266273931</v>
      </c>
      <c r="T1087" s="0" t="n">
        <f aca="false">SUMPRODUCT('FD inverse'!$A$18:$BH$18,'FD mesh'!$B$84:$BI$84,$E1086:$BL1086)+'FD inverse'!$A$18*$C1087/Setup!$B$17+INDEX('FD inverse'!$A$18:$BH$18,1,'FD mesh'!$B$15+1)*Setup!$B$22</f>
        <v>22.5153179756788</v>
      </c>
      <c r="U1087" s="0" t="n">
        <f aca="false">SUMPRODUCT('FD inverse'!$A$19:$BH$19,'FD mesh'!$B$84:$BI$84,$E1086:$BL1086)+'FD inverse'!$A$19*$C1087/Setup!$B$17+INDEX('FD inverse'!$A$19:$BH$19,1,'FD mesh'!$B$15+1)*Setup!$B$22</f>
        <v>21.9449470767212</v>
      </c>
      <c r="V1087" s="0" t="n">
        <f aca="false">SUMPRODUCT('FD inverse'!$A$20:$BH$20,'FD mesh'!$B$84:$BI$84,$E1086:$BL1086)+'FD inverse'!$A$20*$C1087/Setup!$B$17+INDEX('FD inverse'!$A$20:$BH$20,1,'FD mesh'!$B$15+1)*Setup!$B$22</f>
        <v>21.3783546767368</v>
      </c>
      <c r="W1087" s="0" t="n">
        <f aca="false">SUMPRODUCT('FD inverse'!$A$21:$BH$21,'FD mesh'!$B$84:$BI$84,$E1086:$BL1086)+'FD inverse'!$A$21*$C1087/Setup!$B$17+INDEX('FD inverse'!$A$21:$BH$21,1,'FD mesh'!$B$15+1)*Setup!$B$22</f>
        <v>20.8152704075593</v>
      </c>
      <c r="X1087" s="0" t="n">
        <f aca="false">SUMPRODUCT('FD inverse'!$A$22:$BH$22,'FD mesh'!$B$84:$BI$84,$E1086:$BL1086)+'FD inverse'!$A$22*$C1087/Setup!$B$17+INDEX('FD inverse'!$A$22:$BH$22,1,'FD mesh'!$B$15+1)*Setup!$B$22</f>
        <v>20.2554143039395</v>
      </c>
      <c r="Y1087" s="0" t="n">
        <f aca="false">SUMPRODUCT('FD inverse'!$A$23:$BH$23,'FD mesh'!$B$84:$BI$84,$E1086:$BL1086)+'FD inverse'!$A$23*$C1087/Setup!$B$17+INDEX('FD inverse'!$A$23:$BH$23,1,'FD mesh'!$B$15+1)*Setup!$B$22</f>
        <v>19.6984981770704</v>
      </c>
      <c r="Z1087" s="0" t="n">
        <f aca="false">SUMPRODUCT('FD inverse'!$A$24:$BH$24,'FD mesh'!$B$84:$BI$84,$E1086:$BL1086)+'FD inverse'!$A$24*$C1087/Setup!$B$17+INDEX('FD inverse'!$A$24:$BH$24,1,'FD mesh'!$B$15+1)*Setup!$B$22</f>
        <v>19.1442268558964</v>
      </c>
      <c r="AA1087" s="0" t="n">
        <f aca="false">SUMPRODUCT('FD inverse'!$A$25:$BH$25,'FD mesh'!$B$84:$BI$84,$E1086:$BL1086)+'FD inverse'!$A$25*$C1087/Setup!$B$17+INDEX('FD inverse'!$A$25:$BH$25,1,'FD mesh'!$B$15+1)*Setup!$B$22</f>
        <v>18.5922993080814</v>
      </c>
      <c r="AB1087" s="0" t="n">
        <f aca="false">SUMPRODUCT('FD inverse'!$A$26:$BH$26,'FD mesh'!$B$84:$BI$84,$E1086:$BL1086)+'FD inverse'!$A$26*$C1087/Setup!$B$17+INDEX('FD inverse'!$A$26:$BH$26,1,'FD mesh'!$B$15+1)*Setup!$B$22</f>
        <v>18.042409652781</v>
      </c>
      <c r="AC1087" s="0" t="n">
        <f aca="false">SUMPRODUCT('FD inverse'!$A$27:$BH$27,'FD mesh'!$B$84:$BI$84,$E1086:$BL1086)+'FD inverse'!$A$27*$C1087/Setup!$B$17+INDEX('FD inverse'!$A$27:$BH$27,1,'FD mesh'!$B$15+1)*Setup!$B$22</f>
        <v>17.494248077586</v>
      </c>
      <c r="AD1087" s="0" t="n">
        <f aca="false">SUMPRODUCT('FD inverse'!$A$28:$BH$28,'FD mesh'!$B$84:$BI$84,$E1086:$BL1086)+'FD inverse'!$A$28*$C1087/Setup!$B$17+INDEX('FD inverse'!$A$28:$BH$28,1,'FD mesh'!$B$15+1)*Setup!$B$22</f>
        <v>16.9475016721898</v>
      </c>
      <c r="AE1087" s="0" t="n">
        <f aca="false">SUMPRODUCT('FD inverse'!$A$29:$BH$29,'FD mesh'!$B$84:$BI$84,$E1086:$BL1086)+'FD inverse'!$A$29*$C1087/Setup!$B$17+INDEX('FD inverse'!$A$29:$BH$29,1,'FD mesh'!$B$15+1)*Setup!$B$22</f>
        <v>16.4018551914808</v>
      </c>
      <c r="AF1087" s="0" t="n">
        <f aca="false">SUMPRODUCT('FD inverse'!$A$30:$BH$30,'FD mesh'!$B$84:$BI$84,$E1086:$BL1086)+'FD inverse'!$A$30*$C1087/Setup!$B$17+INDEX('FD inverse'!$A$30:$BH$30,1,'FD mesh'!$B$15+1)*Setup!$B$22</f>
        <v>15.8569917608769</v>
      </c>
      <c r="AG1087" s="0" t="n">
        <f aca="false">SUMPRODUCT('FD inverse'!$A$31:$BH$31,'FD mesh'!$B$84:$BI$84,$E1086:$BL1086)+'FD inverse'!$A$31*$C1087/Setup!$B$17+INDEX('FD inverse'!$A$31:$BH$31,1,'FD mesh'!$B$15+1)*Setup!$B$22</f>
        <v>15.3125935368054</v>
      </c>
      <c r="AH1087" s="0" t="n">
        <f aca="false">SUMPRODUCT('FD inverse'!$A$32:$BH$32,'FD mesh'!$B$84:$BI$84,$E1086:$BL1086)+'FD inverse'!$A$32*$C1087/Setup!$B$17+INDEX('FD inverse'!$A$32:$BH$32,1,'FD mesh'!$B$15+1)*Setup!$B$22</f>
        <v>15.2897773772355</v>
      </c>
      <c r="AI1087" s="0" t="n">
        <f aca="false">SUMPRODUCT('FD inverse'!$A$33:$BH$33,'FD mesh'!$B$84:$BI$84,$E1086:$BL1086)+'FD inverse'!$A$33*$C1087/Setup!$B$17+INDEX('FD inverse'!$A$33:$BH$33,1,'FD mesh'!$B$15+1)*Setup!$B$22</f>
        <v>15.2671914610625</v>
      </c>
      <c r="AJ1087" s="0" t="n">
        <f aca="false">SUMPRODUCT('FD inverse'!$A$34:$BH$34,'FD mesh'!$B$84:$BI$84,$E1086:$BL1086)+'FD inverse'!$A$34*$C1087/Setup!$B$17+INDEX('FD inverse'!$A$34:$BH$34,1,'FD mesh'!$B$15+1)*Setup!$B$22</f>
        <v>15.2448139846566</v>
      </c>
      <c r="AK1087" s="0" t="n">
        <f aca="false">SUMPRODUCT('FD inverse'!$A$35:$BH$35,'FD mesh'!$B$84:$BI$84,$E1086:$BL1086)+'FD inverse'!$A$35*$C1087/Setup!$B$17+INDEX('FD inverse'!$A$35:$BH$35,1,'FD mesh'!$B$15+1)*Setup!$B$22</f>
        <v>15.2226240354423</v>
      </c>
      <c r="AL1087" s="0" t="n">
        <f aca="false">SUMPRODUCT('FD inverse'!$A$36:$BH$36,'FD mesh'!$B$84:$BI$84,$E1086:$BL1086)+'FD inverse'!$A$36*$C1087/Setup!$B$17+INDEX('FD inverse'!$A$36:$BH$36,1,'FD mesh'!$B$15+1)*Setup!$B$22</f>
        <v>15.2006016008163</v>
      </c>
      <c r="AM1087" s="0" t="n">
        <f aca="false">SUMPRODUCT('FD inverse'!$A$37:$BH$37,'FD mesh'!$B$84:$BI$84,$E1086:$BL1086)+'FD inverse'!$A$37*$C1087/Setup!$B$17+INDEX('FD inverse'!$A$37:$BH$37,1,'FD mesh'!$B$15+1)*Setup!$B$22</f>
        <v>15.1787275549925</v>
      </c>
      <c r="AN1087" s="0" t="n">
        <f aca="false">SUMPRODUCT('FD inverse'!$A$38:$BH$38,'FD mesh'!$B$84:$BI$84,$E1086:$BL1086)+'FD inverse'!$A$38*$C1087/Setup!$B$17+INDEX('FD inverse'!$A$38:$BH$38,1,'FD mesh'!$B$15+1)*Setup!$B$22</f>
        <v>15.1569836261638</v>
      </c>
      <c r="AO1087" s="0" t="n">
        <f aca="false">SUMPRODUCT('FD inverse'!$A$39:$BH$39,'FD mesh'!$B$84:$BI$84,$E1086:$BL1086)+'FD inverse'!$A$39*$C1087/Setup!$B$17+INDEX('FD inverse'!$A$39:$BH$39,1,'FD mesh'!$B$15+1)*Setup!$B$22</f>
        <v>15.1353523462597</v>
      </c>
      <c r="AP1087" s="0" t="n">
        <f aca="false">SUMPRODUCT('FD inverse'!$A$40:$BH$40,'FD mesh'!$B$84:$BI$84,$E1086:$BL1086)+'FD inverse'!$A$40*$C1087/Setup!$B$17+INDEX('FD inverse'!$A$40:$BH$40,1,'FD mesh'!$B$15+1)*Setup!$B$22</f>
        <v>15.1138169854649</v>
      </c>
      <c r="AQ1087" s="0" t="n">
        <f aca="false">SUMPRODUCT('FD inverse'!$A$41:$BH$41,'FD mesh'!$B$84:$BI$84,$E1086:$BL1086)+'FD inverse'!$A$41*$C1087/Setup!$B$17+INDEX('FD inverse'!$A$41:$BH$41,1,'FD mesh'!$B$15+1)*Setup!$B$22</f>
        <v>15.092361473565</v>
      </c>
      <c r="AR1087" s="0" t="n">
        <f aca="false">SUMPRODUCT('FD inverse'!$A$42:$BH$42,'FD mesh'!$B$84:$BI$84,$E1086:$BL1086)+'FD inverse'!$A$42*$C1087/Setup!$B$17+INDEX('FD inverse'!$A$42:$BH$42,1,'FD mesh'!$B$15+1)*Setup!$B$22</f>
        <v>15.070970310088</v>
      </c>
      <c r="AS1087" s="0" t="n">
        <f aca="false">SUMPRODUCT('FD inverse'!$A$43:$BH$43,'FD mesh'!$B$84:$BI$84,$E1086:$BL1086)+'FD inverse'!$A$43*$C1087/Setup!$B$17+INDEX('FD inverse'!$A$43:$BH$43,1,'FD mesh'!$B$15+1)*Setup!$B$22</f>
        <v>0</v>
      </c>
      <c r="AT1087" s="0" t="n">
        <f aca="false">SUMPRODUCT('FD inverse'!$A$44:$BH$44,'FD mesh'!$B$84:$BI$84,$E1086:$BL1086)+'FD inverse'!$A$44*$C1087/Setup!$B$17+INDEX('FD inverse'!$A$44:$BH$44,1,'FD mesh'!$B$15+1)*Setup!$B$22</f>
        <v>0</v>
      </c>
      <c r="AU1087" s="0" t="n">
        <f aca="false">SUMPRODUCT('FD inverse'!$A$45:$BH$45,'FD mesh'!$B$84:$BI$84,$E1086:$BL1086)+'FD inverse'!$A$45*$C1087/Setup!$B$17+INDEX('FD inverse'!$A$45:$BH$45,1,'FD mesh'!$B$15+1)*Setup!$B$22</f>
        <v>0</v>
      </c>
      <c r="AV1087" s="0" t="n">
        <f aca="false">SUMPRODUCT('FD inverse'!$A$46:$BH$46,'FD mesh'!$B$84:$BI$84,$E1086:$BL1086)+'FD inverse'!$A$46*$C1087/Setup!$B$17+INDEX('FD inverse'!$A$46:$BH$46,1,'FD mesh'!$B$15+1)*Setup!$B$22</f>
        <v>0</v>
      </c>
      <c r="AW1087" s="0" t="n">
        <f aca="false">SUMPRODUCT('FD inverse'!$A$47:$BH$47,'FD mesh'!$B$84:$BI$84,$E1086:$BL1086)+'FD inverse'!$A$47*$C1087/Setup!$B$17+INDEX('FD inverse'!$A$47:$BH$47,1,'FD mesh'!$B$15+1)*Setup!$B$22</f>
        <v>0</v>
      </c>
      <c r="AX1087" s="0" t="n">
        <f aca="false">SUMPRODUCT('FD inverse'!$A$48:$BH$48,'FD mesh'!$B$84:$BI$84,$E1086:$BL1086)+'FD inverse'!$A$48*$C1087/Setup!$B$17+INDEX('FD inverse'!$A$48:$BH$48,1,'FD mesh'!$B$15+1)*Setup!$B$22</f>
        <v>0</v>
      </c>
      <c r="AY1087" s="0" t="n">
        <f aca="false">SUMPRODUCT('FD inverse'!$A$49:$BH$49,'FD mesh'!$B$84:$BI$84,$E1086:$BL1086)+'FD inverse'!$A$49*$C1087/Setup!$B$17+INDEX('FD inverse'!$A$49:$BH$49,1,'FD mesh'!$B$15+1)*Setup!$B$22</f>
        <v>0</v>
      </c>
      <c r="AZ1087" s="0" t="n">
        <f aca="false">SUMPRODUCT('FD inverse'!$A$50:$BH$50,'FD mesh'!$B$84:$BI$84,$E1086:$BL1086)+'FD inverse'!$A$50*$C1087/Setup!$B$17+INDEX('FD inverse'!$A$50:$BH$50,1,'FD mesh'!$B$15+1)*Setup!$B$22</f>
        <v>0</v>
      </c>
      <c r="BA1087" s="0" t="n">
        <f aca="false">SUMPRODUCT('FD inverse'!$A$51:$BH$51,'FD mesh'!$B$84:$BI$84,$E1086:$BL1086)+'FD inverse'!$A$51*$C1087/Setup!$B$17+INDEX('FD inverse'!$A$51:$BH$51,1,'FD mesh'!$B$15+1)*Setup!$B$22</f>
        <v>0</v>
      </c>
      <c r="BB1087" s="0" t="n">
        <f aca="false">SUMPRODUCT('FD inverse'!$A$52:$BH$52,'FD mesh'!$B$84:$BI$84,$E1086:$BL1086)+'FD inverse'!$A$52*$C1087/Setup!$B$17+INDEX('FD inverse'!$A$52:$BH$52,1,'FD mesh'!$B$15+1)*Setup!$B$22</f>
        <v>0</v>
      </c>
      <c r="BC1087" s="0" t="n">
        <f aca="false">SUMPRODUCT('FD inverse'!$A$53:$BH$53,'FD mesh'!$B$84:$BI$84,$E1086:$BL1086)+'FD inverse'!$A$53*$C1087/Setup!$B$17+INDEX('FD inverse'!$A$53:$BH$53,1,'FD mesh'!$B$15+1)*Setup!$B$22</f>
        <v>0</v>
      </c>
      <c r="BD1087" s="0" t="n">
        <f aca="false">SUMPRODUCT('FD inverse'!$A$54:$BH$54,'FD mesh'!$B$84:$BI$84,$E1086:$BL1086)+'FD inverse'!$A$54*$C1087/Setup!$B$17+INDEX('FD inverse'!$A$54:$BH$54,1,'FD mesh'!$B$15+1)*Setup!$B$22</f>
        <v>0</v>
      </c>
      <c r="BE1087" s="0" t="n">
        <f aca="false">SUMPRODUCT('FD inverse'!$A$55:$BH$55,'FD mesh'!$B$84:$BI$84,$E1086:$BL1086)+'FD inverse'!$A$55*$C1087/Setup!$B$17+INDEX('FD inverse'!$A$55:$BH$55,1,'FD mesh'!$B$15+1)*Setup!$B$22</f>
        <v>0</v>
      </c>
      <c r="BF1087" s="0" t="n">
        <f aca="false">SUMPRODUCT('FD inverse'!$A$56:$BH$56,'FD mesh'!$B$84:$BI$84,$E1086:$BL1086)+'FD inverse'!$A$56*$C1087/Setup!$B$17+INDEX('FD inverse'!$A$56:$BH$56,1,'FD mesh'!$B$15+1)*Setup!$B$22</f>
        <v>0</v>
      </c>
      <c r="BG1087" s="0" t="n">
        <f aca="false">SUMPRODUCT('FD inverse'!$A$57:$BH$57,'FD mesh'!$B$84:$BI$84,$E1086:$BL1086)+'FD inverse'!$A$57*$C1087/Setup!$B$17+INDEX('FD inverse'!$A$57:$BH$57,1,'FD mesh'!$B$15+1)*Setup!$B$22</f>
        <v>0</v>
      </c>
      <c r="BH1087" s="0" t="n">
        <f aca="false">SUMPRODUCT('FD inverse'!$A$58:$BH$58,'FD mesh'!$B$84:$BI$84,$E1086:$BL1086)+'FD inverse'!$A$58*$C1087/Setup!$B$17+INDEX('FD inverse'!$A$58:$BH$58,1,'FD mesh'!$B$15+1)*Setup!$B$22</f>
        <v>0</v>
      </c>
      <c r="BI1087" s="0" t="n">
        <f aca="false">SUMPRODUCT('FD inverse'!$A$59:$BH$59,'FD mesh'!$B$84:$BI$84,$E1086:$BL1086)+'FD inverse'!$A$59*$C1087/Setup!$B$17+INDEX('FD inverse'!$A$59:$BH$59,1,'FD mesh'!$B$15+1)*Setup!$B$22</f>
        <v>0</v>
      </c>
      <c r="BJ1087" s="0" t="n">
        <f aca="false">SUMPRODUCT('FD inverse'!$A$60:$BH$60,'FD mesh'!$B$84:$BI$84,$E1086:$BL1086)+'FD inverse'!$A$60*$C1087/Setup!$B$17+INDEX('FD inverse'!$A$60:$BH$60,1,'FD mesh'!$B$15+1)*Setup!$B$22</f>
        <v>0</v>
      </c>
      <c r="BK1087" s="0" t="n">
        <f aca="false">SUMPRODUCT('FD inverse'!$A$61:$BH$61,'FD mesh'!$B$84:$BI$84,$E1086:$BL1086)+'FD inverse'!$A$61*$C1087/Setup!$B$17+INDEX('FD inverse'!$A$61:$BH$61,1,'FD mesh'!$B$15+1)*Setup!$B$22</f>
        <v>0</v>
      </c>
      <c r="BL1087" s="0" t="n">
        <f aca="false">SUMPRODUCT('FD inverse'!$A$62:$BH$62,'FD mesh'!$B$84:$BI$84,$E1086:$BL1086)+'FD inverse'!$A$62*$C1087/Setup!$B$17+INDEX('FD inverse'!$A$62:$BH$62,1,'FD mesh'!$B$15+1)*Setup!$B$22</f>
        <v>0</v>
      </c>
    </row>
    <row r="1088" customFormat="false" ht="15" hidden="false" customHeight="false" outlineLevel="0" collapsed="false">
      <c r="A1088" s="0" t="n">
        <v>1083</v>
      </c>
      <c r="B1088" s="0" t="n">
        <f aca="false">A1088*Setup!$B$11/3600</f>
        <v>90.25</v>
      </c>
      <c r="C1088" s="0" t="n">
        <f aca="false">Setup!$B$7+Setup!$B$8*COS(2*PI()*(B1088-Setup!$B$9)/24)</f>
        <v>27.3258784492102</v>
      </c>
      <c r="D1088" s="0" t="n">
        <f aca="false">(C1088-E1088)/Setup!$B$17</f>
        <v>10.3082065095317</v>
      </c>
      <c r="E1088" s="0" t="n">
        <f aca="false">SUMPRODUCT('FD inverse'!$A$3:$BH$3,'FD mesh'!$B$84:$BI$84,$E1087:$BL1087)+'FD inverse'!$A$3*$C1088/Setup!$B$17+INDEX('FD inverse'!$A$3:$BH$3,1,'FD mesh'!$B$15+1)*Setup!$B$22</f>
        <v>25.9858116029711</v>
      </c>
      <c r="F1088" s="0" t="n">
        <f aca="false">SUMPRODUCT('FD inverse'!$A$4:$BH$4,'FD mesh'!$B$84:$BI$84,$E1087:$BL1087)+'FD inverse'!$A$4*$C1088/Setup!$B$17+INDEX('FD inverse'!$A$4:$BH$4,1,'FD mesh'!$B$15+1)*Setup!$B$22</f>
        <v>25.6744948822682</v>
      </c>
      <c r="G1088" s="0" t="n">
        <f aca="false">SUMPRODUCT('FD inverse'!$A$5:$BH$5,'FD mesh'!$B$84:$BI$84,$E1087:$BL1087)+'FD inverse'!$A$5*$C1088/Setup!$B$17+INDEX('FD inverse'!$A$5:$BH$5,1,'FD mesh'!$B$15+1)*Setup!$B$22</f>
        <v>25.35669345076</v>
      </c>
      <c r="H1088" s="0" t="n">
        <f aca="false">SUMPRODUCT('FD inverse'!$A$6:$BH$6,'FD mesh'!$B$84:$BI$84,$E1087:$BL1087)+'FD inverse'!$A$6*$C1088/Setup!$B$17+INDEX('FD inverse'!$A$6:$BH$6,1,'FD mesh'!$B$15+1)*Setup!$B$22</f>
        <v>24.2819928501812</v>
      </c>
      <c r="I1088" s="0" t="n">
        <f aca="false">SUMPRODUCT('FD inverse'!$A$7:$BH$7,'FD mesh'!$B$84:$BI$84,$E1087:$BL1087)+'FD inverse'!$A$7*$C1088/Setup!$B$17+INDEX('FD inverse'!$A$7:$BH$7,1,'FD mesh'!$B$15+1)*Setup!$B$22</f>
        <v>24.1893674480287</v>
      </c>
      <c r="J1088" s="0" t="n">
        <f aca="false">SUMPRODUCT('FD inverse'!$A$8:$BH$8,'FD mesh'!$B$84:$BI$84,$E1087:$BL1087)+'FD inverse'!$A$8*$C1088/Setup!$B$17+INDEX('FD inverse'!$A$8:$BH$8,1,'FD mesh'!$B$15+1)*Setup!$B$22</f>
        <v>24.1025653228464</v>
      </c>
      <c r="K1088" s="0" t="n">
        <f aca="false">SUMPRODUCT('FD inverse'!$A$9:$BH$9,'FD mesh'!$B$84:$BI$84,$E1087:$BL1087)+'FD inverse'!$A$9*$C1088/Setup!$B$17+INDEX('FD inverse'!$A$9:$BH$9,1,'FD mesh'!$B$15+1)*Setup!$B$22</f>
        <v>24.0223193603325</v>
      </c>
      <c r="L1088" s="0" t="n">
        <f aca="false">SUMPRODUCT('FD inverse'!$A$10:$BH$10,'FD mesh'!$B$84:$BI$84,$E1087:$BL1087)+'FD inverse'!$A$10*$C1088/Setup!$B$17+INDEX('FD inverse'!$A$10:$BH$10,1,'FD mesh'!$B$15+1)*Setup!$B$22</f>
        <v>23.9492454291859</v>
      </c>
      <c r="M1088" s="0" t="n">
        <f aca="false">SUMPRODUCT('FD inverse'!$A$11:$BH$11,'FD mesh'!$B$84:$BI$84,$E1087:$BL1087)+'FD inverse'!$A$11*$C1088/Setup!$B$17+INDEX('FD inverse'!$A$11:$BH$11,1,'FD mesh'!$B$15+1)*Setup!$B$22</f>
        <v>23.8838529659764</v>
      </c>
      <c r="N1088" s="0" t="n">
        <f aca="false">SUMPRODUCT('FD inverse'!$A$12:$BH$12,'FD mesh'!$B$84:$BI$84,$E1087:$BL1087)+'FD inverse'!$A$12*$C1088/Setup!$B$17+INDEX('FD inverse'!$A$12:$BH$12,1,'FD mesh'!$B$15+1)*Setup!$B$22</f>
        <v>23.8265543633809</v>
      </c>
      <c r="O1088" s="0" t="n">
        <f aca="false">SUMPRODUCT('FD inverse'!$A$13:$BH$13,'FD mesh'!$B$84:$BI$84,$E1087:$BL1087)+'FD inverse'!$A$13*$C1088/Setup!$B$17+INDEX('FD inverse'!$A$13:$BH$13,1,'FD mesh'!$B$15+1)*Setup!$B$22</f>
        <v>23.7776730804152</v>
      </c>
      <c r="P1088" s="0" t="n">
        <f aca="false">SUMPRODUCT('FD inverse'!$A$14:$BH$14,'FD mesh'!$B$84:$BI$84,$E1087:$BL1087)+'FD inverse'!$A$14*$C1088/Setup!$B$17+INDEX('FD inverse'!$A$14:$BH$14,1,'FD mesh'!$B$15+1)*Setup!$B$22</f>
        <v>23.7374504089441</v>
      </c>
      <c r="Q1088" s="0" t="n">
        <f aca="false">SUMPRODUCT('FD inverse'!$A$15:$BH$15,'FD mesh'!$B$84:$BI$84,$E1087:$BL1087)+'FD inverse'!$A$15*$C1088/Setup!$B$17+INDEX('FD inverse'!$A$15:$BH$15,1,'FD mesh'!$B$15+1)*Setup!$B$22</f>
        <v>23.7060508450424</v>
      </c>
      <c r="R1088" s="0" t="n">
        <f aca="false">SUMPRODUCT('FD inverse'!$A$16:$BH$16,'FD mesh'!$B$84:$BI$84,$E1087:$BL1087)+'FD inverse'!$A$16*$C1088/Setup!$B$17+INDEX('FD inverse'!$A$16:$BH$16,1,'FD mesh'!$B$15+1)*Setup!$B$22</f>
        <v>23.6835660269371</v>
      </c>
      <c r="S1088" s="0" t="n">
        <f aca="false">SUMPRODUCT('FD inverse'!$A$17:$BH$17,'FD mesh'!$B$84:$BI$84,$E1087:$BL1087)+'FD inverse'!$A$17*$C1088/Setup!$B$17+INDEX('FD inverse'!$A$17:$BH$17,1,'FD mesh'!$B$15+1)*Setup!$B$22</f>
        <v>23.1041089641877</v>
      </c>
      <c r="T1088" s="0" t="n">
        <f aca="false">SUMPRODUCT('FD inverse'!$A$18:$BH$18,'FD mesh'!$B$84:$BI$84,$E1087:$BL1087)+'FD inverse'!$A$18*$C1088/Setup!$B$17+INDEX('FD inverse'!$A$18:$BH$18,1,'FD mesh'!$B$15+1)*Setup!$B$22</f>
        <v>22.5288844176951</v>
      </c>
      <c r="U1088" s="0" t="n">
        <f aca="false">SUMPRODUCT('FD inverse'!$A$19:$BH$19,'FD mesh'!$B$84:$BI$84,$E1087:$BL1087)+'FD inverse'!$A$19*$C1088/Setup!$B$17+INDEX('FD inverse'!$A$19:$BH$19,1,'FD mesh'!$B$15+1)*Setup!$B$22</f>
        <v>21.9576522812815</v>
      </c>
      <c r="V1088" s="0" t="n">
        <f aca="false">SUMPRODUCT('FD inverse'!$A$20:$BH$20,'FD mesh'!$B$84:$BI$84,$E1087:$BL1087)+'FD inverse'!$A$20*$C1088/Setup!$B$17+INDEX('FD inverse'!$A$20:$BH$20,1,'FD mesh'!$B$15+1)*Setup!$B$22</f>
        <v>21.3901591050671</v>
      </c>
      <c r="W1088" s="0" t="n">
        <f aca="false">SUMPRODUCT('FD inverse'!$A$21:$BH$21,'FD mesh'!$B$84:$BI$84,$E1087:$BL1087)+'FD inverse'!$A$21*$C1088/Setup!$B$17+INDEX('FD inverse'!$A$21:$BH$21,1,'FD mesh'!$B$15+1)*Setup!$B$22</f>
        <v>20.8261398034757</v>
      </c>
      <c r="X1088" s="0" t="n">
        <f aca="false">SUMPRODUCT('FD inverse'!$A$22:$BH$22,'FD mesh'!$B$84:$BI$84,$E1087:$BL1087)+'FD inverse'!$A$22*$C1088/Setup!$B$17+INDEX('FD inverse'!$A$22:$BH$22,1,'FD mesh'!$B$15+1)*Setup!$B$22</f>
        <v>20.2653192098253</v>
      </c>
      <c r="Y1088" s="0" t="n">
        <f aca="false">SUMPRODUCT('FD inverse'!$A$23:$BH$23,'FD mesh'!$B$84:$BI$84,$E1087:$BL1087)+'FD inverse'!$A$23*$C1088/Setup!$B$17+INDEX('FD inverse'!$A$23:$BH$23,1,'FD mesh'!$B$15+1)*Setup!$B$22</f>
        <v>19.7074134884785</v>
      </c>
      <c r="Z1088" s="0" t="n">
        <f aca="false">SUMPRODUCT('FD inverse'!$A$24:$BH$24,'FD mesh'!$B$84:$BI$84,$E1087:$BL1087)+'FD inverse'!$A$24*$C1088/Setup!$B$17+INDEX('FD inverse'!$A$24:$BH$24,1,'FD mesh'!$B$15+1)*Setup!$B$22</f>
        <v>19.1521314159176</v>
      </c>
      <c r="AA1088" s="0" t="n">
        <f aca="false">SUMPRODUCT('FD inverse'!$A$25:$BH$25,'FD mesh'!$B$84:$BI$84,$E1087:$BL1087)+'FD inverse'!$A$25*$C1088/Setup!$B$17+INDEX('FD inverse'!$A$25:$BH$25,1,'FD mesh'!$B$15+1)*Setup!$B$22</f>
        <v>18.5991755424485</v>
      </c>
      <c r="AB1088" s="0" t="n">
        <f aca="false">SUMPRODUCT('FD inverse'!$A$26:$BH$26,'FD mesh'!$B$84:$BI$84,$E1087:$BL1087)+'FD inverse'!$A$26*$C1088/Setup!$B$17+INDEX('FD inverse'!$A$26:$BH$26,1,'FD mesh'!$B$15+1)*Setup!$B$22</f>
        <v>18.0482432465218</v>
      </c>
      <c r="AC1088" s="0" t="n">
        <f aca="false">SUMPRODUCT('FD inverse'!$A$27:$BH$27,'FD mesh'!$B$84:$BI$84,$E1087:$BL1087)+'FD inverse'!$A$27*$C1088/Setup!$B$17+INDEX('FD inverse'!$A$27:$BH$27,1,'FD mesh'!$B$15+1)*Setup!$B$22</f>
        <v>17.499027693896</v>
      </c>
      <c r="AD1088" s="0" t="n">
        <f aca="false">SUMPRODUCT('FD inverse'!$A$28:$BH$28,'FD mesh'!$B$84:$BI$84,$E1087:$BL1087)+'FD inverse'!$A$28*$C1088/Setup!$B$17+INDEX('FD inverse'!$A$28:$BH$28,1,'FD mesh'!$B$15+1)*Setup!$B$22</f>
        <v>16.95121871407</v>
      </c>
      <c r="AE1088" s="0" t="n">
        <f aca="false">SUMPRODUCT('FD inverse'!$A$29:$BH$29,'FD mesh'!$B$84:$BI$84,$E1087:$BL1087)+'FD inverse'!$A$29*$C1088/Setup!$B$17+INDEX('FD inverse'!$A$29:$BH$29,1,'FD mesh'!$B$15+1)*Setup!$B$22</f>
        <v>16.4045036065688</v>
      </c>
      <c r="AF1088" s="0" t="n">
        <f aca="false">SUMPRODUCT('FD inverse'!$A$30:$BH$30,'FD mesh'!$B$84:$BI$84,$E1087:$BL1087)+'FD inverse'!$A$30*$C1088/Setup!$B$17+INDEX('FD inverse'!$A$30:$BH$30,1,'FD mesh'!$B$15+1)*Setup!$B$22</f>
        <v>15.8585678897934</v>
      </c>
      <c r="AG1088" s="0" t="n">
        <f aca="false">SUMPRODUCT('FD inverse'!$A$31:$BH$31,'FD mesh'!$B$84:$BI$84,$E1087:$BL1087)+'FD inverse'!$A$31*$C1088/Setup!$B$17+INDEX('FD inverse'!$A$31:$BH$31,1,'FD mesh'!$B$15+1)*Setup!$B$22</f>
        <v>15.3130960052421</v>
      </c>
      <c r="AH1088" s="0" t="n">
        <f aca="false">SUMPRODUCT('FD inverse'!$A$32:$BH$32,'FD mesh'!$B$84:$BI$84,$E1087:$BL1087)+'FD inverse'!$A$32*$C1088/Setup!$B$17+INDEX('FD inverse'!$A$32:$BH$32,1,'FD mesh'!$B$15+1)*Setup!$B$22</f>
        <v>15.2902353383146</v>
      </c>
      <c r="AI1088" s="0" t="n">
        <f aca="false">SUMPRODUCT('FD inverse'!$A$33:$BH$33,'FD mesh'!$B$84:$BI$84,$E1087:$BL1087)+'FD inverse'!$A$33*$C1088/Setup!$B$17+INDEX('FD inverse'!$A$33:$BH$33,1,'FD mesh'!$B$15+1)*Setup!$B$22</f>
        <v>15.2676065018337</v>
      </c>
      <c r="AJ1088" s="0" t="n">
        <f aca="false">SUMPRODUCT('FD inverse'!$A$34:$BH$34,'FD mesh'!$B$84:$BI$84,$E1087:$BL1087)+'FD inverse'!$A$34*$C1088/Setup!$B$17+INDEX('FD inverse'!$A$34:$BH$34,1,'FD mesh'!$B$15+1)*Setup!$B$22</f>
        <v>15.2451877685508</v>
      </c>
      <c r="AK1088" s="0" t="n">
        <f aca="false">SUMPRODUCT('FD inverse'!$A$35:$BH$35,'FD mesh'!$B$84:$BI$84,$E1087:$BL1087)+'FD inverse'!$A$35*$C1088/Setup!$B$17+INDEX('FD inverse'!$A$35:$BH$35,1,'FD mesh'!$B$15+1)*Setup!$B$22</f>
        <v>15.2229582532845</v>
      </c>
      <c r="AL1088" s="0" t="n">
        <f aca="false">SUMPRODUCT('FD inverse'!$A$36:$BH$36,'FD mesh'!$B$84:$BI$84,$E1087:$BL1087)+'FD inverse'!$A$36*$C1088/Setup!$B$17+INDEX('FD inverse'!$A$36:$BH$36,1,'FD mesh'!$B$15+1)*Setup!$B$22</f>
        <v>15.2008979267881</v>
      </c>
      <c r="AM1088" s="0" t="n">
        <f aca="false">SUMPRODUCT('FD inverse'!$A$37:$BH$37,'FD mesh'!$B$84:$BI$84,$E1087:$BL1087)+'FD inverse'!$A$37*$C1088/Setup!$B$17+INDEX('FD inverse'!$A$37:$BH$37,1,'FD mesh'!$B$15+1)*Setup!$B$22</f>
        <v>15.178987607324</v>
      </c>
      <c r="AN1088" s="0" t="n">
        <f aca="false">SUMPRODUCT('FD inverse'!$A$38:$BH$38,'FD mesh'!$B$84:$BI$84,$E1087:$BL1087)+'FD inverse'!$A$38*$C1088/Setup!$B$17+INDEX('FD inverse'!$A$38:$BH$38,1,'FD mesh'!$B$15+1)*Setup!$B$22</f>
        <v>15.1572089323399</v>
      </c>
      <c r="AO1088" s="0" t="n">
        <f aca="false">SUMPRODUCT('FD inverse'!$A$39:$BH$39,'FD mesh'!$B$84:$BI$84,$E1087:$BL1087)+'FD inverse'!$A$39*$C1088/Setup!$B$17+INDEX('FD inverse'!$A$39:$BH$39,1,'FD mesh'!$B$15+1)*Setup!$B$22</f>
        <v>15.1355443125316</v>
      </c>
      <c r="AP1088" s="0" t="n">
        <f aca="false">SUMPRODUCT('FD inverse'!$A$40:$BH$40,'FD mesh'!$B$84:$BI$84,$E1087:$BL1087)+'FD inverse'!$A$40*$C1088/Setup!$B$17+INDEX('FD inverse'!$A$40:$BH$40,1,'FD mesh'!$B$15+1)*Setup!$B$22</f>
        <v>15.1139768704718</v>
      </c>
      <c r="AQ1088" s="0" t="n">
        <f aca="false">SUMPRODUCT('FD inverse'!$A$41:$BH$41,'FD mesh'!$B$84:$BI$84,$E1087:$BL1087)+'FD inverse'!$A$41*$C1088/Setup!$B$17+INDEX('FD inverse'!$A$41:$BH$41,1,'FD mesh'!$B$15+1)*Setup!$B$22</f>
        <v>15.0924903658852</v>
      </c>
      <c r="AR1088" s="0" t="n">
        <f aca="false">SUMPRODUCT('FD inverse'!$A$42:$BH$42,'FD mesh'!$B$84:$BI$84,$E1087:$BL1087)+'FD inverse'!$A$42*$C1088/Setup!$B$17+INDEX('FD inverse'!$A$42:$BH$42,1,'FD mesh'!$B$15+1)*Setup!$B$22</f>
        <v>15.07106910956</v>
      </c>
      <c r="AS1088" s="0" t="n">
        <f aca="false">SUMPRODUCT('FD inverse'!$A$43:$BH$43,'FD mesh'!$B$84:$BI$84,$E1087:$BL1087)+'FD inverse'!$A$43*$C1088/Setup!$B$17+INDEX('FD inverse'!$A$43:$BH$43,1,'FD mesh'!$B$15+1)*Setup!$B$22</f>
        <v>0</v>
      </c>
      <c r="AT1088" s="0" t="n">
        <f aca="false">SUMPRODUCT('FD inverse'!$A$44:$BH$44,'FD mesh'!$B$84:$BI$84,$E1087:$BL1087)+'FD inverse'!$A$44*$C1088/Setup!$B$17+INDEX('FD inverse'!$A$44:$BH$44,1,'FD mesh'!$B$15+1)*Setup!$B$22</f>
        <v>0</v>
      </c>
      <c r="AU1088" s="0" t="n">
        <f aca="false">SUMPRODUCT('FD inverse'!$A$45:$BH$45,'FD mesh'!$B$84:$BI$84,$E1087:$BL1087)+'FD inverse'!$A$45*$C1088/Setup!$B$17+INDEX('FD inverse'!$A$45:$BH$45,1,'FD mesh'!$B$15+1)*Setup!$B$22</f>
        <v>0</v>
      </c>
      <c r="AV1088" s="0" t="n">
        <f aca="false">SUMPRODUCT('FD inverse'!$A$46:$BH$46,'FD mesh'!$B$84:$BI$84,$E1087:$BL1087)+'FD inverse'!$A$46*$C1088/Setup!$B$17+INDEX('FD inverse'!$A$46:$BH$46,1,'FD mesh'!$B$15+1)*Setup!$B$22</f>
        <v>0</v>
      </c>
      <c r="AW1088" s="0" t="n">
        <f aca="false">SUMPRODUCT('FD inverse'!$A$47:$BH$47,'FD mesh'!$B$84:$BI$84,$E1087:$BL1087)+'FD inverse'!$A$47*$C1088/Setup!$B$17+INDEX('FD inverse'!$A$47:$BH$47,1,'FD mesh'!$B$15+1)*Setup!$B$22</f>
        <v>0</v>
      </c>
      <c r="AX1088" s="0" t="n">
        <f aca="false">SUMPRODUCT('FD inverse'!$A$48:$BH$48,'FD mesh'!$B$84:$BI$84,$E1087:$BL1087)+'FD inverse'!$A$48*$C1088/Setup!$B$17+INDEX('FD inverse'!$A$48:$BH$48,1,'FD mesh'!$B$15+1)*Setup!$B$22</f>
        <v>0</v>
      </c>
      <c r="AY1088" s="0" t="n">
        <f aca="false">SUMPRODUCT('FD inverse'!$A$49:$BH$49,'FD mesh'!$B$84:$BI$84,$E1087:$BL1087)+'FD inverse'!$A$49*$C1088/Setup!$B$17+INDEX('FD inverse'!$A$49:$BH$49,1,'FD mesh'!$B$15+1)*Setup!$B$22</f>
        <v>0</v>
      </c>
      <c r="AZ1088" s="0" t="n">
        <f aca="false">SUMPRODUCT('FD inverse'!$A$50:$BH$50,'FD mesh'!$B$84:$BI$84,$E1087:$BL1087)+'FD inverse'!$A$50*$C1088/Setup!$B$17+INDEX('FD inverse'!$A$50:$BH$50,1,'FD mesh'!$B$15+1)*Setup!$B$22</f>
        <v>0</v>
      </c>
      <c r="BA1088" s="0" t="n">
        <f aca="false">SUMPRODUCT('FD inverse'!$A$51:$BH$51,'FD mesh'!$B$84:$BI$84,$E1087:$BL1087)+'FD inverse'!$A$51*$C1088/Setup!$B$17+INDEX('FD inverse'!$A$51:$BH$51,1,'FD mesh'!$B$15+1)*Setup!$B$22</f>
        <v>0</v>
      </c>
      <c r="BB1088" s="0" t="n">
        <f aca="false">SUMPRODUCT('FD inverse'!$A$52:$BH$52,'FD mesh'!$B$84:$BI$84,$E1087:$BL1087)+'FD inverse'!$A$52*$C1088/Setup!$B$17+INDEX('FD inverse'!$A$52:$BH$52,1,'FD mesh'!$B$15+1)*Setup!$B$22</f>
        <v>0</v>
      </c>
      <c r="BC1088" s="0" t="n">
        <f aca="false">SUMPRODUCT('FD inverse'!$A$53:$BH$53,'FD mesh'!$B$84:$BI$84,$E1087:$BL1087)+'FD inverse'!$A$53*$C1088/Setup!$B$17+INDEX('FD inverse'!$A$53:$BH$53,1,'FD mesh'!$B$15+1)*Setup!$B$22</f>
        <v>0</v>
      </c>
      <c r="BD1088" s="0" t="n">
        <f aca="false">SUMPRODUCT('FD inverse'!$A$54:$BH$54,'FD mesh'!$B$84:$BI$84,$E1087:$BL1087)+'FD inverse'!$A$54*$C1088/Setup!$B$17+INDEX('FD inverse'!$A$54:$BH$54,1,'FD mesh'!$B$15+1)*Setup!$B$22</f>
        <v>0</v>
      </c>
      <c r="BE1088" s="0" t="n">
        <f aca="false">SUMPRODUCT('FD inverse'!$A$55:$BH$55,'FD mesh'!$B$84:$BI$84,$E1087:$BL1087)+'FD inverse'!$A$55*$C1088/Setup!$B$17+INDEX('FD inverse'!$A$55:$BH$55,1,'FD mesh'!$B$15+1)*Setup!$B$22</f>
        <v>0</v>
      </c>
      <c r="BF1088" s="0" t="n">
        <f aca="false">SUMPRODUCT('FD inverse'!$A$56:$BH$56,'FD mesh'!$B$84:$BI$84,$E1087:$BL1087)+'FD inverse'!$A$56*$C1088/Setup!$B$17+INDEX('FD inverse'!$A$56:$BH$56,1,'FD mesh'!$B$15+1)*Setup!$B$22</f>
        <v>0</v>
      </c>
      <c r="BG1088" s="0" t="n">
        <f aca="false">SUMPRODUCT('FD inverse'!$A$57:$BH$57,'FD mesh'!$B$84:$BI$84,$E1087:$BL1087)+'FD inverse'!$A$57*$C1088/Setup!$B$17+INDEX('FD inverse'!$A$57:$BH$57,1,'FD mesh'!$B$15+1)*Setup!$B$22</f>
        <v>0</v>
      </c>
      <c r="BH1088" s="0" t="n">
        <f aca="false">SUMPRODUCT('FD inverse'!$A$58:$BH$58,'FD mesh'!$B$84:$BI$84,$E1087:$BL1087)+'FD inverse'!$A$58*$C1088/Setup!$B$17+INDEX('FD inverse'!$A$58:$BH$58,1,'FD mesh'!$B$15+1)*Setup!$B$22</f>
        <v>0</v>
      </c>
      <c r="BI1088" s="0" t="n">
        <f aca="false">SUMPRODUCT('FD inverse'!$A$59:$BH$59,'FD mesh'!$B$84:$BI$84,$E1087:$BL1087)+'FD inverse'!$A$59*$C1088/Setup!$B$17+INDEX('FD inverse'!$A$59:$BH$59,1,'FD mesh'!$B$15+1)*Setup!$B$22</f>
        <v>0</v>
      </c>
      <c r="BJ1088" s="0" t="n">
        <f aca="false">SUMPRODUCT('FD inverse'!$A$60:$BH$60,'FD mesh'!$B$84:$BI$84,$E1087:$BL1087)+'FD inverse'!$A$60*$C1088/Setup!$B$17+INDEX('FD inverse'!$A$60:$BH$60,1,'FD mesh'!$B$15+1)*Setup!$B$22</f>
        <v>0</v>
      </c>
      <c r="BK1088" s="0" t="n">
        <f aca="false">SUMPRODUCT('FD inverse'!$A$61:$BH$61,'FD mesh'!$B$84:$BI$84,$E1087:$BL1087)+'FD inverse'!$A$61*$C1088/Setup!$B$17+INDEX('FD inverse'!$A$61:$BH$61,1,'FD mesh'!$B$15+1)*Setup!$B$22</f>
        <v>0</v>
      </c>
      <c r="BL1088" s="0" t="n">
        <f aca="false">SUMPRODUCT('FD inverse'!$A$62:$BH$62,'FD mesh'!$B$84:$BI$84,$E1087:$BL1087)+'FD inverse'!$A$62*$C1088/Setup!$B$17+INDEX('FD inverse'!$A$62:$BH$62,1,'FD mesh'!$B$15+1)*Setup!$B$22</f>
        <v>0</v>
      </c>
    </row>
    <row r="1089" customFormat="false" ht="15" hidden="false" customHeight="false" outlineLevel="0" collapsed="false">
      <c r="A1089" s="0" t="n">
        <v>1084</v>
      </c>
      <c r="B1089" s="0" t="n">
        <f aca="false">A1089*Setup!$B$11/3600</f>
        <v>90.3333333333333</v>
      </c>
      <c r="C1089" s="0" t="n">
        <f aca="false">Setup!$B$7+Setup!$B$8*COS(2*PI()*(B1089-Setup!$B$9)/24)</f>
        <v>27.276608177156</v>
      </c>
      <c r="D1089" s="0" t="n">
        <f aca="false">(C1089-E1089)/Setup!$B$17</f>
        <v>10.0978170079503</v>
      </c>
      <c r="E1089" s="0" t="n">
        <f aca="false">SUMPRODUCT('FD inverse'!$A$3:$BH$3,'FD mesh'!$B$84:$BI$84,$E1088:$BL1088)+'FD inverse'!$A$3*$C1089/Setup!$B$17+INDEX('FD inverse'!$A$3:$BH$3,1,'FD mesh'!$B$15+1)*Setup!$B$22</f>
        <v>25.9638919661224</v>
      </c>
      <c r="F1089" s="0" t="n">
        <f aca="false">SUMPRODUCT('FD inverse'!$A$4:$BH$4,'FD mesh'!$B$84:$BI$84,$E1088:$BL1088)+'FD inverse'!$A$4*$C1089/Setup!$B$17+INDEX('FD inverse'!$A$4:$BH$4,1,'FD mesh'!$B$15+1)*Setup!$B$22</f>
        <v>25.6586048323931</v>
      </c>
      <c r="G1089" s="0" t="n">
        <f aca="false">SUMPRODUCT('FD inverse'!$A$5:$BH$5,'FD mesh'!$B$84:$BI$84,$E1088:$BL1088)+'FD inverse'!$A$5*$C1089/Setup!$B$17+INDEX('FD inverse'!$A$5:$BH$5,1,'FD mesh'!$B$15+1)*Setup!$B$22</f>
        <v>25.3464209756277</v>
      </c>
      <c r="H1089" s="0" t="n">
        <f aca="false">SUMPRODUCT('FD inverse'!$A$6:$BH$6,'FD mesh'!$B$84:$BI$84,$E1088:$BL1088)+'FD inverse'!$A$6*$C1089/Setup!$B$17+INDEX('FD inverse'!$A$6:$BH$6,1,'FD mesh'!$B$15+1)*Setup!$B$22</f>
        <v>24.2899928704455</v>
      </c>
      <c r="I1089" s="0" t="n">
        <f aca="false">SUMPRODUCT('FD inverse'!$A$7:$BH$7,'FD mesh'!$B$84:$BI$84,$E1088:$BL1088)+'FD inverse'!$A$7*$C1089/Setup!$B$17+INDEX('FD inverse'!$A$7:$BH$7,1,'FD mesh'!$B$15+1)*Setup!$B$22</f>
        <v>24.1988635455811</v>
      </c>
      <c r="J1089" s="0" t="n">
        <f aca="false">SUMPRODUCT('FD inverse'!$A$8:$BH$8,'FD mesh'!$B$84:$BI$84,$E1088:$BL1088)+'FD inverse'!$A$8*$C1089/Setup!$B$17+INDEX('FD inverse'!$A$8:$BH$8,1,'FD mesh'!$B$15+1)*Setup!$B$22</f>
        <v>24.1133366381517</v>
      </c>
      <c r="K1089" s="0" t="n">
        <f aca="false">SUMPRODUCT('FD inverse'!$A$9:$BH$9,'FD mesh'!$B$84:$BI$84,$E1088:$BL1088)+'FD inverse'!$A$9*$C1089/Setup!$B$17+INDEX('FD inverse'!$A$9:$BH$9,1,'FD mesh'!$B$15+1)*Setup!$B$22</f>
        <v>24.0341644890147</v>
      </c>
      <c r="L1089" s="0" t="n">
        <f aca="false">SUMPRODUCT('FD inverse'!$A$10:$BH$10,'FD mesh'!$B$84:$BI$84,$E1088:$BL1088)+'FD inverse'!$A$10*$C1089/Setup!$B$17+INDEX('FD inverse'!$A$10:$BH$10,1,'FD mesh'!$B$15+1)*Setup!$B$22</f>
        <v>23.9619806163862</v>
      </c>
      <c r="M1089" s="0" t="n">
        <f aca="false">SUMPRODUCT('FD inverse'!$A$11:$BH$11,'FD mesh'!$B$84:$BI$84,$E1088:$BL1088)+'FD inverse'!$A$11*$C1089/Setup!$B$17+INDEX('FD inverse'!$A$11:$BH$11,1,'FD mesh'!$B$15+1)*Setup!$B$22</f>
        <v>23.8973101285368</v>
      </c>
      <c r="N1089" s="0" t="n">
        <f aca="false">SUMPRODUCT('FD inverse'!$A$12:$BH$12,'FD mesh'!$B$84:$BI$84,$E1088:$BL1088)+'FD inverse'!$A$12*$C1089/Setup!$B$17+INDEX('FD inverse'!$A$12:$BH$12,1,'FD mesh'!$B$15+1)*Setup!$B$22</f>
        <v>23.8405789696315</v>
      </c>
      <c r="O1089" s="0" t="n">
        <f aca="false">SUMPRODUCT('FD inverse'!$A$13:$BH$13,'FD mesh'!$B$84:$BI$84,$E1088:$BL1088)+'FD inverse'!$A$13*$C1089/Setup!$B$17+INDEX('FD inverse'!$A$13:$BH$13,1,'FD mesh'!$B$15+1)*Setup!$B$22</f>
        <v>23.792121914709</v>
      </c>
      <c r="P1089" s="0" t="n">
        <f aca="false">SUMPRODUCT('FD inverse'!$A$14:$BH$14,'FD mesh'!$B$84:$BI$84,$E1088:$BL1088)+'FD inverse'!$A$14*$C1089/Setup!$B$17+INDEX('FD inverse'!$A$14:$BH$14,1,'FD mesh'!$B$15+1)*Setup!$B$22</f>
        <v>23.7521892458005</v>
      </c>
      <c r="Q1089" s="0" t="n">
        <f aca="false">SUMPRODUCT('FD inverse'!$A$15:$BH$15,'FD mesh'!$B$84:$BI$84,$E1088:$BL1088)+'FD inverse'!$A$15*$C1089/Setup!$B$17+INDEX('FD inverse'!$A$15:$BH$15,1,'FD mesh'!$B$15+1)*Setup!$B$22</f>
        <v>23.7209520558633</v>
      </c>
      <c r="R1089" s="0" t="n">
        <f aca="false">SUMPRODUCT('FD inverse'!$A$16:$BH$16,'FD mesh'!$B$84:$BI$84,$E1088:$BL1088)+'FD inverse'!$A$16*$C1089/Setup!$B$17+INDEX('FD inverse'!$A$16:$BH$16,1,'FD mesh'!$B$15+1)*Setup!$B$22</f>
        <v>23.6985061407467</v>
      </c>
      <c r="S1089" s="0" t="n">
        <f aca="false">SUMPRODUCT('FD inverse'!$A$17:$BH$17,'FD mesh'!$B$84:$BI$84,$E1088:$BL1088)+'FD inverse'!$A$17*$C1089/Setup!$B$17+INDEX('FD inverse'!$A$17:$BH$17,1,'FD mesh'!$B$15+1)*Setup!$B$22</f>
        <v>23.1183088676312</v>
      </c>
      <c r="T1089" s="0" t="n">
        <f aca="false">SUMPRODUCT('FD inverse'!$A$18:$BH$18,'FD mesh'!$B$84:$BI$84,$E1088:$BL1088)+'FD inverse'!$A$18*$C1089/Setup!$B$17+INDEX('FD inverse'!$A$18:$BH$18,1,'FD mesh'!$B$15+1)*Setup!$B$22</f>
        <v>22.5422904232432</v>
      </c>
      <c r="U1089" s="0" t="n">
        <f aca="false">SUMPRODUCT('FD inverse'!$A$19:$BH$19,'FD mesh'!$B$84:$BI$84,$E1088:$BL1088)+'FD inverse'!$A$19*$C1089/Setup!$B$17+INDEX('FD inverse'!$A$19:$BH$19,1,'FD mesh'!$B$15+1)*Setup!$B$22</f>
        <v>21.9702171747738</v>
      </c>
      <c r="V1089" s="0" t="n">
        <f aca="false">SUMPRODUCT('FD inverse'!$A$20:$BH$20,'FD mesh'!$B$84:$BI$84,$E1088:$BL1088)+'FD inverse'!$A$20*$C1089/Setup!$B$17+INDEX('FD inverse'!$A$20:$BH$20,1,'FD mesh'!$B$15+1)*Setup!$B$22</f>
        <v>21.4018415949606</v>
      </c>
      <c r="W1089" s="0" t="n">
        <f aca="false">SUMPRODUCT('FD inverse'!$A$21:$BH$21,'FD mesh'!$B$84:$BI$84,$E1088:$BL1088)+'FD inverse'!$A$21*$C1089/Setup!$B$17+INDEX('FD inverse'!$A$21:$BH$21,1,'FD mesh'!$B$15+1)*Setup!$B$22</f>
        <v>20.8369040050303</v>
      </c>
      <c r="X1089" s="0" t="n">
        <f aca="false">SUMPRODUCT('FD inverse'!$A$22:$BH$22,'FD mesh'!$B$84:$BI$84,$E1088:$BL1088)+'FD inverse'!$A$22*$C1089/Setup!$B$17+INDEX('FD inverse'!$A$22:$BH$22,1,'FD mesh'!$B$15+1)*Setup!$B$22</f>
        <v>20.2751341658433</v>
      </c>
      <c r="Y1089" s="0" t="n">
        <f aca="false">SUMPRODUCT('FD inverse'!$A$23:$BH$23,'FD mesh'!$B$84:$BI$84,$E1088:$BL1088)+'FD inverse'!$A$23*$C1089/Setup!$B$17+INDEX('FD inverse'!$A$23:$BH$23,1,'FD mesh'!$B$15+1)*Setup!$B$22</f>
        <v>19.7162527279987</v>
      </c>
      <c r="Z1089" s="0" t="n">
        <f aca="false">SUMPRODUCT('FD inverse'!$A$24:$BH$24,'FD mesh'!$B$84:$BI$84,$E1088:$BL1088)+'FD inverse'!$A$24*$C1089/Setup!$B$17+INDEX('FD inverse'!$A$24:$BH$24,1,'FD mesh'!$B$15+1)*Setup!$B$22</f>
        <v>19.15997255207</v>
      </c>
      <c r="AA1089" s="0" t="n">
        <f aca="false">SUMPRODUCT('FD inverse'!$A$25:$BH$25,'FD mesh'!$B$84:$BI$84,$E1088:$BL1088)+'FD inverse'!$A$25*$C1089/Setup!$B$17+INDEX('FD inverse'!$A$25:$BH$25,1,'FD mesh'!$B$15+1)*Setup!$B$22</f>
        <v>18.6059999104947</v>
      </c>
      <c r="AB1089" s="0" t="n">
        <f aca="false">SUMPRODUCT('FD inverse'!$A$26:$BH$26,'FD mesh'!$B$84:$BI$84,$E1088:$BL1088)+'FD inverse'!$A$26*$C1089/Setup!$B$17+INDEX('FD inverse'!$A$26:$BH$26,1,'FD mesh'!$B$15+1)*Setup!$B$22</f>
        <v>18.0540355829444</v>
      </c>
      <c r="AC1089" s="0" t="n">
        <f aca="false">SUMPRODUCT('FD inverse'!$A$27:$BH$27,'FD mesh'!$B$84:$BI$84,$E1088:$BL1088)+'FD inverse'!$A$27*$C1089/Setup!$B$17+INDEX('FD inverse'!$A$27:$BH$27,1,'FD mesh'!$B$15+1)*Setup!$B$22</f>
        <v>17.5037758572557</v>
      </c>
      <c r="AD1089" s="0" t="n">
        <f aca="false">SUMPRODUCT('FD inverse'!$A$28:$BH$28,'FD mesh'!$B$84:$BI$84,$E1088:$BL1088)+'FD inverse'!$A$28*$C1089/Setup!$B$17+INDEX('FD inverse'!$A$28:$BH$28,1,'FD mesh'!$B$15+1)*Setup!$B$22</f>
        <v>16.9549134482128</v>
      </c>
      <c r="AE1089" s="0" t="n">
        <f aca="false">SUMPRODUCT('FD inverse'!$A$29:$BH$29,'FD mesh'!$B$84:$BI$84,$E1088:$BL1088)+'FD inverse'!$A$29*$C1089/Setup!$B$17+INDEX('FD inverse'!$A$29:$BH$29,1,'FD mesh'!$B$15+1)*Setup!$B$22</f>
        <v>16.4071383466461</v>
      </c>
      <c r="AF1089" s="0" t="n">
        <f aca="false">SUMPRODUCT('FD inverse'!$A$30:$BH$30,'FD mesh'!$B$84:$BI$84,$E1088:$BL1088)+'FD inverse'!$A$30*$C1089/Setup!$B$17+INDEX('FD inverse'!$A$30:$BH$30,1,'FD mesh'!$B$15+1)*Setup!$B$22</f>
        <v>15.8601386114452</v>
      </c>
      <c r="AG1089" s="0" t="n">
        <f aca="false">SUMPRODUCT('FD inverse'!$A$31:$BH$31,'FD mesh'!$B$84:$BI$84,$E1088:$BL1088)+'FD inverse'!$A$31*$C1089/Setup!$B$17+INDEX('FD inverse'!$A$31:$BH$31,1,'FD mesh'!$B$15+1)*Setup!$B$22</f>
        <v>15.3136011171874</v>
      </c>
      <c r="AH1089" s="0" t="n">
        <f aca="false">SUMPRODUCT('FD inverse'!$A$32:$BH$32,'FD mesh'!$B$84:$BI$84,$E1088:$BL1088)+'FD inverse'!$A$32*$C1089/Setup!$B$17+INDEX('FD inverse'!$A$32:$BH$32,1,'FD mesh'!$B$15+1)*Setup!$B$22</f>
        <v>15.290696221629</v>
      </c>
      <c r="AI1089" s="0" t="n">
        <f aca="false">SUMPRODUCT('FD inverse'!$A$33:$BH$33,'FD mesh'!$B$84:$BI$84,$E1088:$BL1088)+'FD inverse'!$A$33*$C1089/Setup!$B$17+INDEX('FD inverse'!$A$33:$BH$33,1,'FD mesh'!$B$15+1)*Setup!$B$22</f>
        <v>15.2680246358201</v>
      </c>
      <c r="AJ1089" s="0" t="n">
        <f aca="false">SUMPRODUCT('FD inverse'!$A$34:$BH$34,'FD mesh'!$B$84:$BI$84,$E1088:$BL1088)+'FD inverse'!$A$34*$C1089/Setup!$B$17+INDEX('FD inverse'!$A$34:$BH$34,1,'FD mesh'!$B$15+1)*Setup!$B$22</f>
        <v>15.2455647190659</v>
      </c>
      <c r="AK1089" s="0" t="n">
        <f aca="false">SUMPRODUCT('FD inverse'!$A$35:$BH$35,'FD mesh'!$B$84:$BI$84,$E1088:$BL1088)+'FD inverse'!$A$35*$C1089/Setup!$B$17+INDEX('FD inverse'!$A$35:$BH$35,1,'FD mesh'!$B$15+1)*Setup!$B$22</f>
        <v>15.223295623345</v>
      </c>
      <c r="AL1089" s="0" t="n">
        <f aca="false">SUMPRODUCT('FD inverse'!$A$36:$BH$36,'FD mesh'!$B$84:$BI$84,$E1088:$BL1088)+'FD inverse'!$A$36*$C1089/Setup!$B$17+INDEX('FD inverse'!$A$36:$BH$36,1,'FD mesh'!$B$15+1)*Setup!$B$22</f>
        <v>15.2011973121193</v>
      </c>
      <c r="AM1089" s="0" t="n">
        <f aca="false">SUMPRODUCT('FD inverse'!$A$37:$BH$37,'FD mesh'!$B$84:$BI$84,$E1088:$BL1088)+'FD inverse'!$A$37*$C1089/Setup!$B$17+INDEX('FD inverse'!$A$37:$BH$37,1,'FD mesh'!$B$15+1)*Setup!$B$22</f>
        <v>15.1792505566441</v>
      </c>
      <c r="AN1089" s="0" t="n">
        <f aca="false">SUMPRODUCT('FD inverse'!$A$38:$BH$38,'FD mesh'!$B$84:$BI$84,$E1088:$BL1088)+'FD inverse'!$A$38*$C1089/Setup!$B$17+INDEX('FD inverse'!$A$38:$BH$38,1,'FD mesh'!$B$15+1)*Setup!$B$22</f>
        <v>15.1574369121713</v>
      </c>
      <c r="AO1089" s="0" t="n">
        <f aca="false">SUMPRODUCT('FD inverse'!$A$39:$BH$39,'FD mesh'!$B$84:$BI$84,$E1088:$BL1088)+'FD inverse'!$A$39*$C1089/Setup!$B$17+INDEX('FD inverse'!$A$39:$BH$39,1,'FD mesh'!$B$15+1)*Setup!$B$22</f>
        <v>15.1357386763403</v>
      </c>
      <c r="AP1089" s="0" t="n">
        <f aca="false">SUMPRODUCT('FD inverse'!$A$40:$BH$40,'FD mesh'!$B$84:$BI$84,$E1088:$BL1088)+'FD inverse'!$A$40*$C1089/Setup!$B$17+INDEX('FD inverse'!$A$40:$BH$40,1,'FD mesh'!$B$15+1)*Setup!$B$22</f>
        <v>15.1141388319462</v>
      </c>
      <c r="AQ1089" s="0" t="n">
        <f aca="false">SUMPRODUCT('FD inverse'!$A$41:$BH$41,'FD mesh'!$B$84:$BI$84,$E1088:$BL1088)+'FD inverse'!$A$41*$C1089/Setup!$B$17+INDEX('FD inverse'!$A$41:$BH$41,1,'FD mesh'!$B$15+1)*Setup!$B$22</f>
        <v>15.0926209761808</v>
      </c>
      <c r="AR1089" s="0" t="n">
        <f aca="false">SUMPRODUCT('FD inverse'!$A$42:$BH$42,'FD mesh'!$B$84:$BI$84,$E1088:$BL1088)+'FD inverse'!$A$42*$C1089/Setup!$B$17+INDEX('FD inverse'!$A$42:$BH$42,1,'FD mesh'!$B$15+1)*Setup!$B$22</f>
        <v>15.0711692383555</v>
      </c>
      <c r="AS1089" s="0" t="n">
        <f aca="false">SUMPRODUCT('FD inverse'!$A$43:$BH$43,'FD mesh'!$B$84:$BI$84,$E1088:$BL1088)+'FD inverse'!$A$43*$C1089/Setup!$B$17+INDEX('FD inverse'!$A$43:$BH$43,1,'FD mesh'!$B$15+1)*Setup!$B$22</f>
        <v>0</v>
      </c>
      <c r="AT1089" s="0" t="n">
        <f aca="false">SUMPRODUCT('FD inverse'!$A$44:$BH$44,'FD mesh'!$B$84:$BI$84,$E1088:$BL1088)+'FD inverse'!$A$44*$C1089/Setup!$B$17+INDEX('FD inverse'!$A$44:$BH$44,1,'FD mesh'!$B$15+1)*Setup!$B$22</f>
        <v>0</v>
      </c>
      <c r="AU1089" s="0" t="n">
        <f aca="false">SUMPRODUCT('FD inverse'!$A$45:$BH$45,'FD mesh'!$B$84:$BI$84,$E1088:$BL1088)+'FD inverse'!$A$45*$C1089/Setup!$B$17+INDEX('FD inverse'!$A$45:$BH$45,1,'FD mesh'!$B$15+1)*Setup!$B$22</f>
        <v>0</v>
      </c>
      <c r="AV1089" s="0" t="n">
        <f aca="false">SUMPRODUCT('FD inverse'!$A$46:$BH$46,'FD mesh'!$B$84:$BI$84,$E1088:$BL1088)+'FD inverse'!$A$46*$C1089/Setup!$B$17+INDEX('FD inverse'!$A$46:$BH$46,1,'FD mesh'!$B$15+1)*Setup!$B$22</f>
        <v>0</v>
      </c>
      <c r="AW1089" s="0" t="n">
        <f aca="false">SUMPRODUCT('FD inverse'!$A$47:$BH$47,'FD mesh'!$B$84:$BI$84,$E1088:$BL1088)+'FD inverse'!$A$47*$C1089/Setup!$B$17+INDEX('FD inverse'!$A$47:$BH$47,1,'FD mesh'!$B$15+1)*Setup!$B$22</f>
        <v>0</v>
      </c>
      <c r="AX1089" s="0" t="n">
        <f aca="false">SUMPRODUCT('FD inverse'!$A$48:$BH$48,'FD mesh'!$B$84:$BI$84,$E1088:$BL1088)+'FD inverse'!$A$48*$C1089/Setup!$B$17+INDEX('FD inverse'!$A$48:$BH$48,1,'FD mesh'!$B$15+1)*Setup!$B$22</f>
        <v>0</v>
      </c>
      <c r="AY1089" s="0" t="n">
        <f aca="false">SUMPRODUCT('FD inverse'!$A$49:$BH$49,'FD mesh'!$B$84:$BI$84,$E1088:$BL1088)+'FD inverse'!$A$49*$C1089/Setup!$B$17+INDEX('FD inverse'!$A$49:$BH$49,1,'FD mesh'!$B$15+1)*Setup!$B$22</f>
        <v>0</v>
      </c>
      <c r="AZ1089" s="0" t="n">
        <f aca="false">SUMPRODUCT('FD inverse'!$A$50:$BH$50,'FD mesh'!$B$84:$BI$84,$E1088:$BL1088)+'FD inverse'!$A$50*$C1089/Setup!$B$17+INDEX('FD inverse'!$A$50:$BH$50,1,'FD mesh'!$B$15+1)*Setup!$B$22</f>
        <v>0</v>
      </c>
      <c r="BA1089" s="0" t="n">
        <f aca="false">SUMPRODUCT('FD inverse'!$A$51:$BH$51,'FD mesh'!$B$84:$BI$84,$E1088:$BL1088)+'FD inverse'!$A$51*$C1089/Setup!$B$17+INDEX('FD inverse'!$A$51:$BH$51,1,'FD mesh'!$B$15+1)*Setup!$B$22</f>
        <v>0</v>
      </c>
      <c r="BB1089" s="0" t="n">
        <f aca="false">SUMPRODUCT('FD inverse'!$A$52:$BH$52,'FD mesh'!$B$84:$BI$84,$E1088:$BL1088)+'FD inverse'!$A$52*$C1089/Setup!$B$17+INDEX('FD inverse'!$A$52:$BH$52,1,'FD mesh'!$B$15+1)*Setup!$B$22</f>
        <v>0</v>
      </c>
      <c r="BC1089" s="0" t="n">
        <f aca="false">SUMPRODUCT('FD inverse'!$A$53:$BH$53,'FD mesh'!$B$84:$BI$84,$E1088:$BL1088)+'FD inverse'!$A$53*$C1089/Setup!$B$17+INDEX('FD inverse'!$A$53:$BH$53,1,'FD mesh'!$B$15+1)*Setup!$B$22</f>
        <v>0</v>
      </c>
      <c r="BD1089" s="0" t="n">
        <f aca="false">SUMPRODUCT('FD inverse'!$A$54:$BH$54,'FD mesh'!$B$84:$BI$84,$E1088:$BL1088)+'FD inverse'!$A$54*$C1089/Setup!$B$17+INDEX('FD inverse'!$A$54:$BH$54,1,'FD mesh'!$B$15+1)*Setup!$B$22</f>
        <v>0</v>
      </c>
      <c r="BE1089" s="0" t="n">
        <f aca="false">SUMPRODUCT('FD inverse'!$A$55:$BH$55,'FD mesh'!$B$84:$BI$84,$E1088:$BL1088)+'FD inverse'!$A$55*$C1089/Setup!$B$17+INDEX('FD inverse'!$A$55:$BH$55,1,'FD mesh'!$B$15+1)*Setup!$B$22</f>
        <v>0</v>
      </c>
      <c r="BF1089" s="0" t="n">
        <f aca="false">SUMPRODUCT('FD inverse'!$A$56:$BH$56,'FD mesh'!$B$84:$BI$84,$E1088:$BL1088)+'FD inverse'!$A$56*$C1089/Setup!$B$17+INDEX('FD inverse'!$A$56:$BH$56,1,'FD mesh'!$B$15+1)*Setup!$B$22</f>
        <v>0</v>
      </c>
      <c r="BG1089" s="0" t="n">
        <f aca="false">SUMPRODUCT('FD inverse'!$A$57:$BH$57,'FD mesh'!$B$84:$BI$84,$E1088:$BL1088)+'FD inverse'!$A$57*$C1089/Setup!$B$17+INDEX('FD inverse'!$A$57:$BH$57,1,'FD mesh'!$B$15+1)*Setup!$B$22</f>
        <v>0</v>
      </c>
      <c r="BH1089" s="0" t="n">
        <f aca="false">SUMPRODUCT('FD inverse'!$A$58:$BH$58,'FD mesh'!$B$84:$BI$84,$E1088:$BL1088)+'FD inverse'!$A$58*$C1089/Setup!$B$17+INDEX('FD inverse'!$A$58:$BH$58,1,'FD mesh'!$B$15+1)*Setup!$B$22</f>
        <v>0</v>
      </c>
      <c r="BI1089" s="0" t="n">
        <f aca="false">SUMPRODUCT('FD inverse'!$A$59:$BH$59,'FD mesh'!$B$84:$BI$84,$E1088:$BL1088)+'FD inverse'!$A$59*$C1089/Setup!$B$17+INDEX('FD inverse'!$A$59:$BH$59,1,'FD mesh'!$B$15+1)*Setup!$B$22</f>
        <v>0</v>
      </c>
      <c r="BJ1089" s="0" t="n">
        <f aca="false">SUMPRODUCT('FD inverse'!$A$60:$BH$60,'FD mesh'!$B$84:$BI$84,$E1088:$BL1088)+'FD inverse'!$A$60*$C1089/Setup!$B$17+INDEX('FD inverse'!$A$60:$BH$60,1,'FD mesh'!$B$15+1)*Setup!$B$22</f>
        <v>0</v>
      </c>
      <c r="BK1089" s="0" t="n">
        <f aca="false">SUMPRODUCT('FD inverse'!$A$61:$BH$61,'FD mesh'!$B$84:$BI$84,$E1088:$BL1088)+'FD inverse'!$A$61*$C1089/Setup!$B$17+INDEX('FD inverse'!$A$61:$BH$61,1,'FD mesh'!$B$15+1)*Setup!$B$22</f>
        <v>0</v>
      </c>
      <c r="BL1089" s="0" t="n">
        <f aca="false">SUMPRODUCT('FD inverse'!$A$62:$BH$62,'FD mesh'!$B$84:$BI$84,$E1088:$BL1088)+'FD inverse'!$A$62*$C1089/Setup!$B$17+INDEX('FD inverse'!$A$62:$BH$62,1,'FD mesh'!$B$15+1)*Setup!$B$22</f>
        <v>0</v>
      </c>
    </row>
    <row r="1090" customFormat="false" ht="15" hidden="false" customHeight="false" outlineLevel="0" collapsed="false">
      <c r="A1090" s="0" t="n">
        <v>1085</v>
      </c>
      <c r="B1090" s="0" t="n">
        <f aca="false">A1090*Setup!$B$11/3600</f>
        <v>90.4166666666667</v>
      </c>
      <c r="C1090" s="0" t="n">
        <f aca="false">Setup!$B$7+Setup!$B$8*COS(2*PI()*(B1090-Setup!$B$9)/24)</f>
        <v>27.2257784170699</v>
      </c>
      <c r="D1090" s="0" t="n">
        <f aca="false">(C1090-E1090)/Setup!$B$17</f>
        <v>9.88357455707469</v>
      </c>
      <c r="E1090" s="0" t="n">
        <f aca="false">SUMPRODUCT('FD inverse'!$A$3:$BH$3,'FD mesh'!$B$84:$BI$84,$E1089:$BL1089)+'FD inverse'!$A$3*$C1090/Setup!$B$17+INDEX('FD inverse'!$A$3:$BH$3,1,'FD mesh'!$B$15+1)*Setup!$B$22</f>
        <v>25.9409137246502</v>
      </c>
      <c r="F1090" s="0" t="n">
        <f aca="false">SUMPRODUCT('FD inverse'!$A$4:$BH$4,'FD mesh'!$B$84:$BI$84,$E1089:$BL1089)+'FD inverse'!$A$4*$C1090/Setup!$B$17+INDEX('FD inverse'!$A$4:$BH$4,1,'FD mesh'!$B$15+1)*Setup!$B$22</f>
        <v>25.6417731224337</v>
      </c>
      <c r="G1090" s="0" t="n">
        <f aca="false">SUMPRODUCT('FD inverse'!$A$5:$BH$5,'FD mesh'!$B$84:$BI$84,$E1089:$BL1089)+'FD inverse'!$A$5*$C1090/Setup!$B$17+INDEX('FD inverse'!$A$5:$BH$5,1,'FD mesh'!$B$15+1)*Setup!$B$22</f>
        <v>25.3353270905472</v>
      </c>
      <c r="H1090" s="0" t="n">
        <f aca="false">SUMPRODUCT('FD inverse'!$A$6:$BH$6,'FD mesh'!$B$84:$BI$84,$E1089:$BL1089)+'FD inverse'!$A$6*$C1090/Setup!$B$17+INDEX('FD inverse'!$A$6:$BH$6,1,'FD mesh'!$B$15+1)*Setup!$B$22</f>
        <v>24.2975791322042</v>
      </c>
      <c r="I1090" s="0" t="n">
        <f aca="false">SUMPRODUCT('FD inverse'!$A$7:$BH$7,'FD mesh'!$B$84:$BI$84,$E1089:$BL1089)+'FD inverse'!$A$7*$C1090/Setup!$B$17+INDEX('FD inverse'!$A$7:$BH$7,1,'FD mesh'!$B$15+1)*Setup!$B$22</f>
        <v>24.207980865023</v>
      </c>
      <c r="J1090" s="0" t="n">
        <f aca="false">SUMPRODUCT('FD inverse'!$A$8:$BH$8,'FD mesh'!$B$84:$BI$84,$E1089:$BL1089)+'FD inverse'!$A$8*$C1090/Setup!$B$17+INDEX('FD inverse'!$A$8:$BH$8,1,'FD mesh'!$B$15+1)*Setup!$B$22</f>
        <v>24.123761547365</v>
      </c>
      <c r="K1090" s="0" t="n">
        <f aca="false">SUMPRODUCT('FD inverse'!$A$9:$BH$9,'FD mesh'!$B$84:$BI$84,$E1089:$BL1089)+'FD inverse'!$A$9*$C1090/Setup!$B$17+INDEX('FD inverse'!$A$9:$BH$9,1,'FD mesh'!$B$15+1)*Setup!$B$22</f>
        <v>24.0456926186233</v>
      </c>
      <c r="L1090" s="0" t="n">
        <f aca="false">SUMPRODUCT('FD inverse'!$A$10:$BH$10,'FD mesh'!$B$84:$BI$84,$E1089:$BL1089)+'FD inverse'!$A$10*$C1090/Setup!$B$17+INDEX('FD inverse'!$A$10:$BH$10,1,'FD mesh'!$B$15+1)*Setup!$B$22</f>
        <v>23.974424946288</v>
      </c>
      <c r="M1090" s="0" t="n">
        <f aca="false">SUMPRODUCT('FD inverse'!$A$11:$BH$11,'FD mesh'!$B$84:$BI$84,$E1089:$BL1089)+'FD inverse'!$A$11*$C1090/Setup!$B$17+INDEX('FD inverse'!$A$11:$BH$11,1,'FD mesh'!$B$15+1)*Setup!$B$22</f>
        <v>23.9104990615054</v>
      </c>
      <c r="N1090" s="0" t="n">
        <f aca="false">SUMPRODUCT('FD inverse'!$A$12:$BH$12,'FD mesh'!$B$84:$BI$84,$E1089:$BL1089)+'FD inverse'!$A$12*$C1090/Setup!$B$17+INDEX('FD inverse'!$A$12:$BH$12,1,'FD mesh'!$B$15+1)*Setup!$B$22</f>
        <v>23.8543542581202</v>
      </c>
      <c r="O1090" s="0" t="n">
        <f aca="false">SUMPRODUCT('FD inverse'!$A$13:$BH$13,'FD mesh'!$B$84:$BI$84,$E1089:$BL1089)+'FD inverse'!$A$13*$C1090/Setup!$B$17+INDEX('FD inverse'!$A$13:$BH$13,1,'FD mesh'!$B$15+1)*Setup!$B$22</f>
        <v>23.8063364685926</v>
      </c>
      <c r="P1090" s="0" t="n">
        <f aca="false">SUMPRODUCT('FD inverse'!$A$14:$BH$14,'FD mesh'!$B$84:$BI$84,$E1089:$BL1089)+'FD inverse'!$A$14*$C1090/Setup!$B$17+INDEX('FD inverse'!$A$14:$BH$14,1,'FD mesh'!$B$15+1)*Setup!$B$22</f>
        <v>23.7667048465479</v>
      </c>
      <c r="Q1090" s="0" t="n">
        <f aca="false">SUMPRODUCT('FD inverse'!$A$15:$BH$15,'FD mesh'!$B$84:$BI$84,$E1089:$BL1089)+'FD inverse'!$A$15*$C1090/Setup!$B$17+INDEX('FD inverse'!$A$15:$BH$15,1,'FD mesh'!$B$15+1)*Setup!$B$22</f>
        <v>23.7356370007554</v>
      </c>
      <c r="R1090" s="0" t="n">
        <f aca="false">SUMPRODUCT('FD inverse'!$A$16:$BH$16,'FD mesh'!$B$84:$BI$84,$E1089:$BL1089)+'FD inverse'!$A$16*$C1090/Setup!$B$17+INDEX('FD inverse'!$A$16:$BH$16,1,'FD mesh'!$B$15+1)*Setup!$B$22</f>
        <v>23.7132328392649</v>
      </c>
      <c r="S1090" s="0" t="n">
        <f aca="false">SUMPRODUCT('FD inverse'!$A$17:$BH$17,'FD mesh'!$B$84:$BI$84,$E1089:$BL1089)+'FD inverse'!$A$17*$C1090/Setup!$B$17+INDEX('FD inverse'!$A$17:$BH$17,1,'FD mesh'!$B$15+1)*Setup!$B$22</f>
        <v>23.132319682673</v>
      </c>
      <c r="T1090" s="0" t="n">
        <f aca="false">SUMPRODUCT('FD inverse'!$A$18:$BH$18,'FD mesh'!$B$84:$BI$84,$E1089:$BL1089)+'FD inverse'!$A$18*$C1090/Setup!$B$17+INDEX('FD inverse'!$A$18:$BH$18,1,'FD mesh'!$B$15+1)*Setup!$B$22</f>
        <v>22.5555297087935</v>
      </c>
      <c r="U1090" s="0" t="n">
        <f aca="false">SUMPRODUCT('FD inverse'!$A$19:$BH$19,'FD mesh'!$B$84:$BI$84,$E1089:$BL1089)+'FD inverse'!$A$19*$C1090/Setup!$B$17+INDEX('FD inverse'!$A$19:$BH$19,1,'FD mesh'!$B$15+1)*Setup!$B$22</f>
        <v>21.9826358675187</v>
      </c>
      <c r="V1090" s="0" t="n">
        <f aca="false">SUMPRODUCT('FD inverse'!$A$20:$BH$20,'FD mesh'!$B$84:$BI$84,$E1089:$BL1089)+'FD inverse'!$A$20*$C1090/Setup!$B$17+INDEX('FD inverse'!$A$20:$BH$20,1,'FD mesh'!$B$15+1)*Setup!$B$22</f>
        <v>21.4133966701089</v>
      </c>
      <c r="W1090" s="0" t="n">
        <f aca="false">SUMPRODUCT('FD inverse'!$A$21:$BH$21,'FD mesh'!$B$84:$BI$84,$E1089:$BL1089)+'FD inverse'!$A$21*$C1090/Setup!$B$17+INDEX('FD inverse'!$A$21:$BH$21,1,'FD mesh'!$B$15+1)*Setup!$B$22</f>
        <v>20.8475579662427</v>
      </c>
      <c r="X1090" s="0" t="n">
        <f aca="false">SUMPRODUCT('FD inverse'!$A$22:$BH$22,'FD mesh'!$B$84:$BI$84,$E1089:$BL1089)+'FD inverse'!$A$22*$C1090/Setup!$B$17+INDEX('FD inverse'!$A$22:$BH$22,1,'FD mesh'!$B$15+1)*Setup!$B$22</f>
        <v>20.2848545709618</v>
      </c>
      <c r="Y1090" s="0" t="n">
        <f aca="false">SUMPRODUCT('FD inverse'!$A$23:$BH$23,'FD mesh'!$B$84:$BI$84,$E1089:$BL1089)+'FD inverse'!$A$23*$C1090/Setup!$B$17+INDEX('FD inverse'!$A$23:$BH$23,1,'FD mesh'!$B$15+1)*Setup!$B$22</f>
        <v>19.7250117520445</v>
      </c>
      <c r="Z1090" s="0" t="n">
        <f aca="false">SUMPRODUCT('FD inverse'!$A$24:$BH$24,'FD mesh'!$B$84:$BI$84,$E1089:$BL1089)+'FD inverse'!$A$24*$C1090/Setup!$B$17+INDEX('FD inverse'!$A$24:$BH$24,1,'FD mesh'!$B$15+1)*Setup!$B$22</f>
        <v>19.1677465887749</v>
      </c>
      <c r="AA1090" s="0" t="n">
        <f aca="false">SUMPRODUCT('FD inverse'!$A$25:$BH$25,'FD mesh'!$B$84:$BI$84,$E1089:$BL1089)+'FD inverse'!$A$25*$C1090/Setup!$B$17+INDEX('FD inverse'!$A$25:$BH$25,1,'FD mesh'!$B$15+1)*Setup!$B$22</f>
        <v>18.6127692134499</v>
      </c>
      <c r="AB1090" s="0" t="n">
        <f aca="false">SUMPRODUCT('FD inverse'!$A$26:$BH$26,'FD mesh'!$B$84:$BI$84,$E1089:$BL1089)+'FD inverse'!$A$26*$C1090/Setup!$B$17+INDEX('FD inverse'!$A$26:$BH$26,1,'FD mesh'!$B$15+1)*Setup!$B$22</f>
        <v>18.0597839472803</v>
      </c>
      <c r="AC1090" s="0" t="n">
        <f aca="false">SUMPRODUCT('FD inverse'!$A$27:$BH$27,'FD mesh'!$B$84:$BI$84,$E1089:$BL1089)+'FD inverse'!$A$27*$C1090/Setup!$B$17+INDEX('FD inverse'!$A$27:$BH$27,1,'FD mesh'!$B$15+1)*Setup!$B$22</f>
        <v>17.5084903426152</v>
      </c>
      <c r="AD1090" s="0" t="n">
        <f aca="false">SUMPRODUCT('FD inverse'!$A$28:$BH$28,'FD mesh'!$B$84:$BI$84,$E1089:$BL1089)+'FD inverse'!$A$28*$C1090/Setup!$B$17+INDEX('FD inverse'!$A$28:$BH$28,1,'FD mesh'!$B$15+1)*Setup!$B$22</f>
        <v>16.9585841436417</v>
      </c>
      <c r="AE1090" s="0" t="n">
        <f aca="false">SUMPRODUCT('FD inverse'!$A$29:$BH$29,'FD mesh'!$B$84:$BI$84,$E1089:$BL1089)+'FD inverse'!$A$29*$C1090/Setup!$B$17+INDEX('FD inverse'!$A$29:$BH$29,1,'FD mesh'!$B$15+1)*Setup!$B$22</f>
        <v>16.4097581778944</v>
      </c>
      <c r="AF1090" s="0" t="n">
        <f aca="false">SUMPRODUCT('FD inverse'!$A$30:$BH$30,'FD mesh'!$B$84:$BI$84,$E1089:$BL1089)+'FD inverse'!$A$30*$C1090/Setup!$B$17+INDEX('FD inverse'!$A$30:$BH$30,1,'FD mesh'!$B$15+1)*Setup!$B$22</f>
        <v>15.8617031910574</v>
      </c>
      <c r="AG1090" s="0" t="n">
        <f aca="false">SUMPRODUCT('FD inverse'!$A$31:$BH$31,'FD mesh'!$B$84:$BI$84,$E1089:$BL1089)+'FD inverse'!$A$31*$C1090/Setup!$B$17+INDEX('FD inverse'!$A$31:$BH$31,1,'FD mesh'!$B$15+1)*Setup!$B$22</f>
        <v>15.314108637649</v>
      </c>
      <c r="AH1090" s="0" t="n">
        <f aca="false">SUMPRODUCT('FD inverse'!$A$32:$BH$32,'FD mesh'!$B$84:$BI$84,$E1089:$BL1089)+'FD inverse'!$A$32*$C1090/Setup!$B$17+INDEX('FD inverse'!$A$32:$BH$32,1,'FD mesh'!$B$15+1)*Setup!$B$22</f>
        <v>15.2911598129184</v>
      </c>
      <c r="AI1090" s="0" t="n">
        <f aca="false">SUMPRODUCT('FD inverse'!$A$33:$BH$33,'FD mesh'!$B$84:$BI$84,$E1089:$BL1089)+'FD inverse'!$A$33*$C1090/Setup!$B$17+INDEX('FD inverse'!$A$33:$BH$33,1,'FD mesh'!$B$15+1)*Setup!$B$22</f>
        <v>15.2684456687765</v>
      </c>
      <c r="AJ1090" s="0" t="n">
        <f aca="false">SUMPRODUCT('FD inverse'!$A$34:$BH$34,'FD mesh'!$B$84:$BI$84,$E1089:$BL1089)+'FD inverse'!$A$34*$C1090/Setup!$B$17+INDEX('FD inverse'!$A$34:$BH$34,1,'FD mesh'!$B$15+1)*Setup!$B$22</f>
        <v>15.2459446612148</v>
      </c>
      <c r="AK1090" s="0" t="n">
        <f aca="false">SUMPRODUCT('FD inverse'!$A$35:$BH$35,'FD mesh'!$B$84:$BI$84,$E1089:$BL1089)+'FD inverse'!$A$35*$C1090/Setup!$B$17+INDEX('FD inverse'!$A$35:$BH$35,1,'FD mesh'!$B$15+1)*Setup!$B$22</f>
        <v>15.2236359891201</v>
      </c>
      <c r="AL1090" s="0" t="n">
        <f aca="false">SUMPRODUCT('FD inverse'!$A$36:$BH$36,'FD mesh'!$B$84:$BI$84,$E1089:$BL1089)+'FD inverse'!$A$36*$C1090/Setup!$B$17+INDEX('FD inverse'!$A$36:$BH$36,1,'FD mesh'!$B$15+1)*Setup!$B$22</f>
        <v>15.2014996180206</v>
      </c>
      <c r="AM1090" s="0" t="n">
        <f aca="false">SUMPRODUCT('FD inverse'!$A$37:$BH$37,'FD mesh'!$B$84:$BI$84,$E1089:$BL1089)+'FD inverse'!$A$37*$C1090/Setup!$B$17+INDEX('FD inverse'!$A$37:$BH$37,1,'FD mesh'!$B$15+1)*Setup!$B$22</f>
        <v>15.1795162811314</v>
      </c>
      <c r="AN1090" s="0" t="n">
        <f aca="false">SUMPRODUCT('FD inverse'!$A$38:$BH$38,'FD mesh'!$B$84:$BI$84,$E1089:$BL1089)+'FD inverse'!$A$38*$C1090/Setup!$B$17+INDEX('FD inverse'!$A$38:$BH$38,1,'FD mesh'!$B$15+1)*Setup!$B$22</f>
        <v>15.1576674600981</v>
      </c>
      <c r="AO1090" s="0" t="n">
        <f aca="false">SUMPRODUCT('FD inverse'!$A$39:$BH$39,'FD mesh'!$B$84:$BI$84,$E1089:$BL1089)+'FD inverse'!$A$39*$C1090/Setup!$B$17+INDEX('FD inverse'!$A$39:$BH$39,1,'FD mesh'!$B$15+1)*Setup!$B$22</f>
        <v>15.1359353477357</v>
      </c>
      <c r="AP1090" s="0" t="n">
        <f aca="false">SUMPRODUCT('FD inverse'!$A$40:$BH$40,'FD mesh'!$B$84:$BI$84,$E1089:$BL1089)+'FD inverse'!$A$40*$C1090/Setup!$B$17+INDEX('FD inverse'!$A$40:$BH$40,1,'FD mesh'!$B$15+1)*Setup!$B$22</f>
        <v>15.1143027949636</v>
      </c>
      <c r="AQ1090" s="0" t="n">
        <f aca="false">SUMPRODUCT('FD inverse'!$A$41:$BH$41,'FD mesh'!$B$84:$BI$84,$E1089:$BL1089)+'FD inverse'!$A$41*$C1090/Setup!$B$17+INDEX('FD inverse'!$A$41:$BH$41,1,'FD mesh'!$B$15+1)*Setup!$B$22</f>
        <v>15.0927532440476</v>
      </c>
      <c r="AR1090" s="0" t="n">
        <f aca="false">SUMPRODUCT('FD inverse'!$A$42:$BH$42,'FD mesh'!$B$84:$BI$84,$E1089:$BL1089)+'FD inverse'!$A$42*$C1090/Setup!$B$17+INDEX('FD inverse'!$A$42:$BH$42,1,'FD mesh'!$B$15+1)*Setup!$B$22</f>
        <v>15.0712706501723</v>
      </c>
      <c r="AS1090" s="0" t="n">
        <f aca="false">SUMPRODUCT('FD inverse'!$A$43:$BH$43,'FD mesh'!$B$84:$BI$84,$E1089:$BL1089)+'FD inverse'!$A$43*$C1090/Setup!$B$17+INDEX('FD inverse'!$A$43:$BH$43,1,'FD mesh'!$B$15+1)*Setup!$B$22</f>
        <v>0</v>
      </c>
      <c r="AT1090" s="0" t="n">
        <f aca="false">SUMPRODUCT('FD inverse'!$A$44:$BH$44,'FD mesh'!$B$84:$BI$84,$E1089:$BL1089)+'FD inverse'!$A$44*$C1090/Setup!$B$17+INDEX('FD inverse'!$A$44:$BH$44,1,'FD mesh'!$B$15+1)*Setup!$B$22</f>
        <v>0</v>
      </c>
      <c r="AU1090" s="0" t="n">
        <f aca="false">SUMPRODUCT('FD inverse'!$A$45:$BH$45,'FD mesh'!$B$84:$BI$84,$E1089:$BL1089)+'FD inverse'!$A$45*$C1090/Setup!$B$17+INDEX('FD inverse'!$A$45:$BH$45,1,'FD mesh'!$B$15+1)*Setup!$B$22</f>
        <v>0</v>
      </c>
      <c r="AV1090" s="0" t="n">
        <f aca="false">SUMPRODUCT('FD inverse'!$A$46:$BH$46,'FD mesh'!$B$84:$BI$84,$E1089:$BL1089)+'FD inverse'!$A$46*$C1090/Setup!$B$17+INDEX('FD inverse'!$A$46:$BH$46,1,'FD mesh'!$B$15+1)*Setup!$B$22</f>
        <v>0</v>
      </c>
      <c r="AW1090" s="0" t="n">
        <f aca="false">SUMPRODUCT('FD inverse'!$A$47:$BH$47,'FD mesh'!$B$84:$BI$84,$E1089:$BL1089)+'FD inverse'!$A$47*$C1090/Setup!$B$17+INDEX('FD inverse'!$A$47:$BH$47,1,'FD mesh'!$B$15+1)*Setup!$B$22</f>
        <v>0</v>
      </c>
      <c r="AX1090" s="0" t="n">
        <f aca="false">SUMPRODUCT('FD inverse'!$A$48:$BH$48,'FD mesh'!$B$84:$BI$84,$E1089:$BL1089)+'FD inverse'!$A$48*$C1090/Setup!$B$17+INDEX('FD inverse'!$A$48:$BH$48,1,'FD mesh'!$B$15+1)*Setup!$B$22</f>
        <v>0</v>
      </c>
      <c r="AY1090" s="0" t="n">
        <f aca="false">SUMPRODUCT('FD inverse'!$A$49:$BH$49,'FD mesh'!$B$84:$BI$84,$E1089:$BL1089)+'FD inverse'!$A$49*$C1090/Setup!$B$17+INDEX('FD inverse'!$A$49:$BH$49,1,'FD mesh'!$B$15+1)*Setup!$B$22</f>
        <v>0</v>
      </c>
      <c r="AZ1090" s="0" t="n">
        <f aca="false">SUMPRODUCT('FD inverse'!$A$50:$BH$50,'FD mesh'!$B$84:$BI$84,$E1089:$BL1089)+'FD inverse'!$A$50*$C1090/Setup!$B$17+INDEX('FD inverse'!$A$50:$BH$50,1,'FD mesh'!$B$15+1)*Setup!$B$22</f>
        <v>0</v>
      </c>
      <c r="BA1090" s="0" t="n">
        <f aca="false">SUMPRODUCT('FD inverse'!$A$51:$BH$51,'FD mesh'!$B$84:$BI$84,$E1089:$BL1089)+'FD inverse'!$A$51*$C1090/Setup!$B$17+INDEX('FD inverse'!$A$51:$BH$51,1,'FD mesh'!$B$15+1)*Setup!$B$22</f>
        <v>0</v>
      </c>
      <c r="BB1090" s="0" t="n">
        <f aca="false">SUMPRODUCT('FD inverse'!$A$52:$BH$52,'FD mesh'!$B$84:$BI$84,$E1089:$BL1089)+'FD inverse'!$A$52*$C1090/Setup!$B$17+INDEX('FD inverse'!$A$52:$BH$52,1,'FD mesh'!$B$15+1)*Setup!$B$22</f>
        <v>0</v>
      </c>
      <c r="BC1090" s="0" t="n">
        <f aca="false">SUMPRODUCT('FD inverse'!$A$53:$BH$53,'FD mesh'!$B$84:$BI$84,$E1089:$BL1089)+'FD inverse'!$A$53*$C1090/Setup!$B$17+INDEX('FD inverse'!$A$53:$BH$53,1,'FD mesh'!$B$15+1)*Setup!$B$22</f>
        <v>0</v>
      </c>
      <c r="BD1090" s="0" t="n">
        <f aca="false">SUMPRODUCT('FD inverse'!$A$54:$BH$54,'FD mesh'!$B$84:$BI$84,$E1089:$BL1089)+'FD inverse'!$A$54*$C1090/Setup!$B$17+INDEX('FD inverse'!$A$54:$BH$54,1,'FD mesh'!$B$15+1)*Setup!$B$22</f>
        <v>0</v>
      </c>
      <c r="BE1090" s="0" t="n">
        <f aca="false">SUMPRODUCT('FD inverse'!$A$55:$BH$55,'FD mesh'!$B$84:$BI$84,$E1089:$BL1089)+'FD inverse'!$A$55*$C1090/Setup!$B$17+INDEX('FD inverse'!$A$55:$BH$55,1,'FD mesh'!$B$15+1)*Setup!$B$22</f>
        <v>0</v>
      </c>
      <c r="BF1090" s="0" t="n">
        <f aca="false">SUMPRODUCT('FD inverse'!$A$56:$BH$56,'FD mesh'!$B$84:$BI$84,$E1089:$BL1089)+'FD inverse'!$A$56*$C1090/Setup!$B$17+INDEX('FD inverse'!$A$56:$BH$56,1,'FD mesh'!$B$15+1)*Setup!$B$22</f>
        <v>0</v>
      </c>
      <c r="BG1090" s="0" t="n">
        <f aca="false">SUMPRODUCT('FD inverse'!$A$57:$BH$57,'FD mesh'!$B$84:$BI$84,$E1089:$BL1089)+'FD inverse'!$A$57*$C1090/Setup!$B$17+INDEX('FD inverse'!$A$57:$BH$57,1,'FD mesh'!$B$15+1)*Setup!$B$22</f>
        <v>0</v>
      </c>
      <c r="BH1090" s="0" t="n">
        <f aca="false">SUMPRODUCT('FD inverse'!$A$58:$BH$58,'FD mesh'!$B$84:$BI$84,$E1089:$BL1089)+'FD inverse'!$A$58*$C1090/Setup!$B$17+INDEX('FD inverse'!$A$58:$BH$58,1,'FD mesh'!$B$15+1)*Setup!$B$22</f>
        <v>0</v>
      </c>
      <c r="BI1090" s="0" t="n">
        <f aca="false">SUMPRODUCT('FD inverse'!$A$59:$BH$59,'FD mesh'!$B$84:$BI$84,$E1089:$BL1089)+'FD inverse'!$A$59*$C1090/Setup!$B$17+INDEX('FD inverse'!$A$59:$BH$59,1,'FD mesh'!$B$15+1)*Setup!$B$22</f>
        <v>0</v>
      </c>
      <c r="BJ1090" s="0" t="n">
        <f aca="false">SUMPRODUCT('FD inverse'!$A$60:$BH$60,'FD mesh'!$B$84:$BI$84,$E1089:$BL1089)+'FD inverse'!$A$60*$C1090/Setup!$B$17+INDEX('FD inverse'!$A$60:$BH$60,1,'FD mesh'!$B$15+1)*Setup!$B$22</f>
        <v>0</v>
      </c>
      <c r="BK1090" s="0" t="n">
        <f aca="false">SUMPRODUCT('FD inverse'!$A$61:$BH$61,'FD mesh'!$B$84:$BI$84,$E1089:$BL1089)+'FD inverse'!$A$61*$C1090/Setup!$B$17+INDEX('FD inverse'!$A$61:$BH$61,1,'FD mesh'!$B$15+1)*Setup!$B$22</f>
        <v>0</v>
      </c>
      <c r="BL1090" s="0" t="n">
        <f aca="false">SUMPRODUCT('FD inverse'!$A$62:$BH$62,'FD mesh'!$B$84:$BI$84,$E1089:$BL1089)+'FD inverse'!$A$62*$C1090/Setup!$B$17+INDEX('FD inverse'!$A$62:$BH$62,1,'FD mesh'!$B$15+1)*Setup!$B$22</f>
        <v>0</v>
      </c>
    </row>
    <row r="1091" customFormat="false" ht="15" hidden="false" customHeight="false" outlineLevel="0" collapsed="false">
      <c r="A1091" s="0" t="n">
        <v>1086</v>
      </c>
      <c r="B1091" s="0" t="n">
        <f aca="false">A1091*Setup!$B$11/3600</f>
        <v>90.5</v>
      </c>
      <c r="C1091" s="0" t="n">
        <f aca="false">Setup!$B$7+Setup!$B$8*COS(2*PI()*(B1091-Setup!$B$9)/24)</f>
        <v>27.1734133611649</v>
      </c>
      <c r="D1091" s="0" t="n">
        <f aca="false">(C1091-E1091)/Setup!$B$17</f>
        <v>9.66558079249223</v>
      </c>
      <c r="E1091" s="0" t="n">
        <f aca="false">SUMPRODUCT('FD inverse'!$A$3:$BH$3,'FD mesh'!$B$84:$BI$84,$E1090:$BL1090)+'FD inverse'!$A$3*$C1091/Setup!$B$17+INDEX('FD inverse'!$A$3:$BH$3,1,'FD mesh'!$B$15+1)*Setup!$B$22</f>
        <v>25.916887858141</v>
      </c>
      <c r="F1091" s="0" t="n">
        <f aca="false">SUMPRODUCT('FD inverse'!$A$4:$BH$4,'FD mesh'!$B$84:$BI$84,$E1090:$BL1090)+'FD inverse'!$A$4*$C1091/Setup!$B$17+INDEX('FD inverse'!$A$4:$BH$4,1,'FD mesh'!$B$15+1)*Setup!$B$22</f>
        <v>25.6240078164012</v>
      </c>
      <c r="G1091" s="0" t="n">
        <f aca="false">SUMPRODUCT('FD inverse'!$A$5:$BH$5,'FD mesh'!$B$84:$BI$84,$E1090:$BL1090)+'FD inverse'!$A$5*$C1091/Setup!$B$17+INDEX('FD inverse'!$A$5:$BH$5,1,'FD mesh'!$B$15+1)*Setup!$B$22</f>
        <v>25.3234171383626</v>
      </c>
      <c r="H1091" s="0" t="n">
        <f aca="false">SUMPRODUCT('FD inverse'!$A$6:$BH$6,'FD mesh'!$B$84:$BI$84,$E1090:$BL1090)+'FD inverse'!$A$6*$C1091/Setup!$B$17+INDEX('FD inverse'!$A$6:$BH$6,1,'FD mesh'!$B$15+1)*Setup!$B$22</f>
        <v>24.3047481200185</v>
      </c>
      <c r="I1091" s="0" t="n">
        <f aca="false">SUMPRODUCT('FD inverse'!$A$7:$BH$7,'FD mesh'!$B$84:$BI$84,$E1090:$BL1090)+'FD inverse'!$A$7*$C1091/Setup!$B$17+INDEX('FD inverse'!$A$7:$BH$7,1,'FD mesh'!$B$15+1)*Setup!$B$22</f>
        <v>24.216715164948</v>
      </c>
      <c r="J1091" s="0" t="n">
        <f aca="false">SUMPRODUCT('FD inverse'!$A$8:$BH$8,'FD mesh'!$B$84:$BI$84,$E1090:$BL1090)+'FD inverse'!$A$8*$C1091/Setup!$B$17+INDEX('FD inverse'!$A$8:$BH$8,1,'FD mesh'!$B$15+1)*Setup!$B$22</f>
        <v>24.1338351891843</v>
      </c>
      <c r="K1091" s="0" t="n">
        <f aca="false">SUMPRODUCT('FD inverse'!$A$9:$BH$9,'FD mesh'!$B$84:$BI$84,$E1090:$BL1090)+'FD inverse'!$A$9*$C1091/Setup!$B$17+INDEX('FD inverse'!$A$9:$BH$9,1,'FD mesh'!$B$15+1)*Setup!$B$22</f>
        <v>24.0568983649365</v>
      </c>
      <c r="L1091" s="0" t="n">
        <f aca="false">SUMPRODUCT('FD inverse'!$A$10:$BH$10,'FD mesh'!$B$84:$BI$84,$E1090:$BL1090)+'FD inverse'!$A$10*$C1091/Setup!$B$17+INDEX('FD inverse'!$A$10:$BH$10,1,'FD mesh'!$B$15+1)*Setup!$B$22</f>
        <v>23.9865726004604</v>
      </c>
      <c r="M1091" s="0" t="n">
        <f aca="false">SUMPRODUCT('FD inverse'!$A$11:$BH$11,'FD mesh'!$B$84:$BI$84,$E1090:$BL1090)+'FD inverse'!$A$11*$C1091/Setup!$B$17+INDEX('FD inverse'!$A$11:$BH$11,1,'FD mesh'!$B$15+1)*Setup!$B$22</f>
        <v>23.9234135936082</v>
      </c>
      <c r="N1091" s="0" t="n">
        <f aca="false">SUMPRODUCT('FD inverse'!$A$12:$BH$12,'FD mesh'!$B$84:$BI$84,$E1090:$BL1090)+'FD inverse'!$A$12*$C1091/Setup!$B$17+INDEX('FD inverse'!$A$12:$BH$12,1,'FD mesh'!$B$15+1)*Setup!$B$22</f>
        <v>23.8678737797371</v>
      </c>
      <c r="O1091" s="0" t="n">
        <f aca="false">SUMPRODUCT('FD inverse'!$A$13:$BH$13,'FD mesh'!$B$84:$BI$84,$E1090:$BL1090)+'FD inverse'!$A$13*$C1091/Setup!$B$17+INDEX('FD inverse'!$A$13:$BH$13,1,'FD mesh'!$B$15+1)*Setup!$B$22</f>
        <v>23.820310084814</v>
      </c>
      <c r="P1091" s="0" t="n">
        <f aca="false">SUMPRODUCT('FD inverse'!$A$14:$BH$14,'FD mesh'!$B$84:$BI$84,$E1090:$BL1090)+'FD inverse'!$A$14*$C1091/Setup!$B$17+INDEX('FD inverse'!$A$14:$BH$14,1,'FD mesh'!$B$15+1)*Setup!$B$22</f>
        <v>23.7809904112604</v>
      </c>
      <c r="Q1091" s="0" t="n">
        <f aca="false">SUMPRODUCT('FD inverse'!$A$15:$BH$15,'FD mesh'!$B$84:$BI$84,$E1090:$BL1090)+'FD inverse'!$A$15*$C1091/Setup!$B$17+INDEX('FD inverse'!$A$15:$BH$15,1,'FD mesh'!$B$15+1)*Setup!$B$22</f>
        <v>23.7500987994842</v>
      </c>
      <c r="R1091" s="0" t="n">
        <f aca="false">SUMPRODUCT('FD inverse'!$A$16:$BH$16,'FD mesh'!$B$84:$BI$84,$E1090:$BL1090)+'FD inverse'!$A$16*$C1091/Setup!$B$17+INDEX('FD inverse'!$A$16:$BH$16,1,'FD mesh'!$B$15+1)*Setup!$B$22</f>
        <v>23.7277392223562</v>
      </c>
      <c r="S1091" s="0" t="n">
        <f aca="false">SUMPRODUCT('FD inverse'!$A$17:$BH$17,'FD mesh'!$B$84:$BI$84,$E1090:$BL1090)+'FD inverse'!$A$17*$C1091/Setup!$B$17+INDEX('FD inverse'!$A$17:$BH$17,1,'FD mesh'!$B$15+1)*Setup!$B$22</f>
        <v>23.1461348437491</v>
      </c>
      <c r="T1091" s="0" t="n">
        <f aca="false">SUMPRODUCT('FD inverse'!$A$18:$BH$18,'FD mesh'!$B$84:$BI$84,$E1090:$BL1090)+'FD inverse'!$A$18*$C1091/Setup!$B$17+INDEX('FD inverse'!$A$18:$BH$18,1,'FD mesh'!$B$15+1)*Setup!$B$22</f>
        <v>22.5685960696873</v>
      </c>
      <c r="U1091" s="0" t="n">
        <f aca="false">SUMPRODUCT('FD inverse'!$A$19:$BH$19,'FD mesh'!$B$84:$BI$84,$E1090:$BL1090)+'FD inverse'!$A$19*$C1091/Setup!$B$17+INDEX('FD inverse'!$A$19:$BH$19,1,'FD mesh'!$B$15+1)*Setup!$B$22</f>
        <v>21.9949025389742</v>
      </c>
      <c r="V1091" s="0" t="n">
        <f aca="false">SUMPRODUCT('FD inverse'!$A$20:$BH$20,'FD mesh'!$B$84:$BI$84,$E1090:$BL1090)+'FD inverse'!$A$20*$C1091/Setup!$B$17+INDEX('FD inverse'!$A$20:$BH$20,1,'FD mesh'!$B$15+1)*Setup!$B$22</f>
        <v>21.4248189144323</v>
      </c>
      <c r="W1091" s="0" t="n">
        <f aca="false">SUMPRODUCT('FD inverse'!$A$21:$BH$21,'FD mesh'!$B$84:$BI$84,$E1090:$BL1090)+'FD inverse'!$A$21*$C1091/Setup!$B$17+INDEX('FD inverse'!$A$21:$BH$21,1,'FD mesh'!$B$15+1)*Setup!$B$22</f>
        <v>20.8580966932199</v>
      </c>
      <c r="X1091" s="0" t="n">
        <f aca="false">SUMPRODUCT('FD inverse'!$A$22:$BH$22,'FD mesh'!$B$84:$BI$84,$E1090:$BL1090)+'FD inverse'!$A$22*$C1091/Setup!$B$17+INDEX('FD inverse'!$A$22:$BH$22,1,'FD mesh'!$B$15+1)*Setup!$B$22</f>
        <v>20.2944758688036</v>
      </c>
      <c r="Y1091" s="0" t="n">
        <f aca="false">SUMPRODUCT('FD inverse'!$A$23:$BH$23,'FD mesh'!$B$84:$BI$84,$E1090:$BL1090)+'FD inverse'!$A$23*$C1091/Setup!$B$17+INDEX('FD inverse'!$A$23:$BH$23,1,'FD mesh'!$B$15+1)*Setup!$B$22</f>
        <v>19.7336864548951</v>
      </c>
      <c r="Z1091" s="0" t="n">
        <f aca="false">SUMPRODUCT('FD inverse'!$A$24:$BH$24,'FD mesh'!$B$84:$BI$84,$E1090:$BL1090)+'FD inverse'!$A$24*$C1091/Setup!$B$17+INDEX('FD inverse'!$A$24:$BH$24,1,'FD mesh'!$B$15+1)*Setup!$B$22</f>
        <v>19.1754498821112</v>
      </c>
      <c r="AA1091" s="0" t="n">
        <f aca="false">SUMPRODUCT('FD inverse'!$A$25:$BH$25,'FD mesh'!$B$84:$BI$84,$E1090:$BL1090)+'FD inverse'!$A$25*$C1091/Setup!$B$17+INDEX('FD inverse'!$A$25:$BH$25,1,'FD mesh'!$B$15+1)*Setup!$B$22</f>
        <v>18.6194802785092</v>
      </c>
      <c r="AB1091" s="0" t="n">
        <f aca="false">SUMPRODUCT('FD inverse'!$A$26:$BH$26,'FD mesh'!$B$84:$BI$84,$E1090:$BL1090)+'FD inverse'!$A$26*$C1091/Setup!$B$17+INDEX('FD inverse'!$A$26:$BH$26,1,'FD mesh'!$B$15+1)*Setup!$B$22</f>
        <v>18.0654856454817</v>
      </c>
      <c r="AC1091" s="0" t="n">
        <f aca="false">SUMPRODUCT('FD inverse'!$A$27:$BH$27,'FD mesh'!$B$84:$BI$84,$E1090:$BL1090)+'FD inverse'!$A$27*$C1091/Setup!$B$17+INDEX('FD inverse'!$A$27:$BH$27,1,'FD mesh'!$B$15+1)*Setup!$B$22</f>
        <v>17.5131689407821</v>
      </c>
      <c r="AD1091" s="0" t="n">
        <f aca="false">SUMPRODUCT('FD inverse'!$A$28:$BH$28,'FD mesh'!$B$84:$BI$84,$E1090:$BL1090)+'FD inverse'!$A$28*$C1091/Setup!$B$17+INDEX('FD inverse'!$A$28:$BH$28,1,'FD mesh'!$B$15+1)*Setup!$B$22</f>
        <v>16.9622290806859</v>
      </c>
      <c r="AE1091" s="0" t="n">
        <f aca="false">SUMPRODUCT('FD inverse'!$A$29:$BH$29,'FD mesh'!$B$84:$BI$84,$E1090:$BL1090)+'FD inverse'!$A$29*$C1091/Setup!$B$17+INDEX('FD inverse'!$A$29:$BH$29,1,'FD mesh'!$B$15+1)*Setup!$B$22</f>
        <v>16.4123618734914</v>
      </c>
      <c r="AF1091" s="0" t="n">
        <f aca="false">SUMPRODUCT('FD inverse'!$A$30:$BH$30,'FD mesh'!$B$84:$BI$84,$E1090:$BL1090)+'FD inverse'!$A$30*$C1091/Setup!$B$17+INDEX('FD inverse'!$A$30:$BH$30,1,'FD mesh'!$B$15+1)*Setup!$B$22</f>
        <v>15.8632608967153</v>
      </c>
      <c r="AG1091" s="0" t="n">
        <f aca="false">SUMPRODUCT('FD inverse'!$A$31:$BH$31,'FD mesh'!$B$84:$BI$84,$E1090:$BL1090)+'FD inverse'!$A$31*$C1091/Setup!$B$17+INDEX('FD inverse'!$A$31:$BH$31,1,'FD mesh'!$B$15+1)*Setup!$B$22</f>
        <v>15.3146183304615</v>
      </c>
      <c r="AH1091" s="0" t="n">
        <f aca="false">SUMPRODUCT('FD inverse'!$A$32:$BH$32,'FD mesh'!$B$84:$BI$84,$E1090:$BL1090)+'FD inverse'!$A$32*$C1091/Setup!$B$17+INDEX('FD inverse'!$A$32:$BH$32,1,'FD mesh'!$B$15+1)*Setup!$B$22</f>
        <v>15.2916258966083</v>
      </c>
      <c r="AI1091" s="0" t="n">
        <f aca="false">SUMPRODUCT('FD inverse'!$A$33:$BH$33,'FD mesh'!$B$84:$BI$84,$E1090:$BL1090)+'FD inverse'!$A$33*$C1091/Setup!$B$17+INDEX('FD inverse'!$A$33:$BH$33,1,'FD mesh'!$B$15+1)*Setup!$B$22</f>
        <v>15.2688694050544</v>
      </c>
      <c r="AJ1091" s="0" t="n">
        <f aca="false">SUMPRODUCT('FD inverse'!$A$34:$BH$34,'FD mesh'!$B$84:$BI$84,$E1090:$BL1090)+'FD inverse'!$A$34*$C1091/Setup!$B$17+INDEX('FD inverse'!$A$34:$BH$34,1,'FD mesh'!$B$15+1)*Setup!$B$22</f>
        <v>15.2463274185643</v>
      </c>
      <c r="AK1091" s="0" t="n">
        <f aca="false">SUMPRODUCT('FD inverse'!$A$35:$BH$35,'FD mesh'!$B$84:$BI$84,$E1090:$BL1090)+'FD inverse'!$A$35*$C1091/Setup!$B$17+INDEX('FD inverse'!$A$35:$BH$35,1,'FD mesh'!$B$15+1)*Setup!$B$22</f>
        <v>15.2239791926607</v>
      </c>
      <c r="AL1091" s="0" t="n">
        <f aca="false">SUMPRODUCT('FD inverse'!$A$36:$BH$36,'FD mesh'!$B$84:$BI$84,$E1090:$BL1090)+'FD inverse'!$A$36*$C1091/Setup!$B$17+INDEX('FD inverse'!$A$36:$BH$36,1,'FD mesh'!$B$15+1)*Setup!$B$22</f>
        <v>15.2018047042944</v>
      </c>
      <c r="AM1091" s="0" t="n">
        <f aca="false">SUMPRODUCT('FD inverse'!$A$37:$BH$37,'FD mesh'!$B$84:$BI$84,$E1090:$BL1090)+'FD inverse'!$A$37*$C1091/Setup!$B$17+INDEX('FD inverse'!$A$37:$BH$37,1,'FD mesh'!$B$15+1)*Setup!$B$22</f>
        <v>15.1797846576271</v>
      </c>
      <c r="AN1091" s="0" t="n">
        <f aca="false">SUMPRODUCT('FD inverse'!$A$38:$BH$38,'FD mesh'!$B$84:$BI$84,$E1090:$BL1090)+'FD inverse'!$A$38*$C1091/Setup!$B$17+INDEX('FD inverse'!$A$38:$BH$38,1,'FD mesh'!$B$15+1)*Setup!$B$22</f>
        <v>15.1579004693235</v>
      </c>
      <c r="AO1091" s="0" t="n">
        <f aca="false">SUMPRODUCT('FD inverse'!$A$39:$BH$39,'FD mesh'!$B$84:$BI$84,$E1090:$BL1090)+'FD inverse'!$A$39*$C1091/Setup!$B$17+INDEX('FD inverse'!$A$39:$BH$39,1,'FD mesh'!$B$15+1)*Setup!$B$22</f>
        <v>15.1361342356567</v>
      </c>
      <c r="AP1091" s="0" t="n">
        <f aca="false">SUMPRODUCT('FD inverse'!$A$40:$BH$40,'FD mesh'!$B$84:$BI$84,$E1090:$BL1090)+'FD inverse'!$A$40*$C1091/Setup!$B$17+INDEX('FD inverse'!$A$40:$BH$40,1,'FD mesh'!$B$15+1)*Setup!$B$22</f>
        <v>15.1144686836366</v>
      </c>
      <c r="AQ1091" s="0" t="n">
        <f aca="false">SUMPRODUCT('FD inverse'!$A$41:$BH$41,'FD mesh'!$B$84:$BI$84,$E1090:$BL1090)+'FD inverse'!$A$41*$C1091/Setup!$B$17+INDEX('FD inverse'!$A$41:$BH$41,1,'FD mesh'!$B$15+1)*Setup!$B$22</f>
        <v>15.0928871082837</v>
      </c>
      <c r="AR1091" s="0" t="n">
        <f aca="false">SUMPRODUCT('FD inverse'!$A$42:$BH$42,'FD mesh'!$B$84:$BI$84,$E1090:$BL1090)+'FD inverse'!$A$42*$C1091/Setup!$B$17+INDEX('FD inverse'!$A$42:$BH$42,1,'FD mesh'!$B$15+1)*Setup!$B$22</f>
        <v>15.0713732980905</v>
      </c>
      <c r="AS1091" s="0" t="n">
        <f aca="false">SUMPRODUCT('FD inverse'!$A$43:$BH$43,'FD mesh'!$B$84:$BI$84,$E1090:$BL1090)+'FD inverse'!$A$43*$C1091/Setup!$B$17+INDEX('FD inverse'!$A$43:$BH$43,1,'FD mesh'!$B$15+1)*Setup!$B$22</f>
        <v>0</v>
      </c>
      <c r="AT1091" s="0" t="n">
        <f aca="false">SUMPRODUCT('FD inverse'!$A$44:$BH$44,'FD mesh'!$B$84:$BI$84,$E1090:$BL1090)+'FD inverse'!$A$44*$C1091/Setup!$B$17+INDEX('FD inverse'!$A$44:$BH$44,1,'FD mesh'!$B$15+1)*Setup!$B$22</f>
        <v>0</v>
      </c>
      <c r="AU1091" s="0" t="n">
        <f aca="false">SUMPRODUCT('FD inverse'!$A$45:$BH$45,'FD mesh'!$B$84:$BI$84,$E1090:$BL1090)+'FD inverse'!$A$45*$C1091/Setup!$B$17+INDEX('FD inverse'!$A$45:$BH$45,1,'FD mesh'!$B$15+1)*Setup!$B$22</f>
        <v>0</v>
      </c>
      <c r="AV1091" s="0" t="n">
        <f aca="false">SUMPRODUCT('FD inverse'!$A$46:$BH$46,'FD mesh'!$B$84:$BI$84,$E1090:$BL1090)+'FD inverse'!$A$46*$C1091/Setup!$B$17+INDEX('FD inverse'!$A$46:$BH$46,1,'FD mesh'!$B$15+1)*Setup!$B$22</f>
        <v>0</v>
      </c>
      <c r="AW1091" s="0" t="n">
        <f aca="false">SUMPRODUCT('FD inverse'!$A$47:$BH$47,'FD mesh'!$B$84:$BI$84,$E1090:$BL1090)+'FD inverse'!$A$47*$C1091/Setup!$B$17+INDEX('FD inverse'!$A$47:$BH$47,1,'FD mesh'!$B$15+1)*Setup!$B$22</f>
        <v>0</v>
      </c>
      <c r="AX1091" s="0" t="n">
        <f aca="false">SUMPRODUCT('FD inverse'!$A$48:$BH$48,'FD mesh'!$B$84:$BI$84,$E1090:$BL1090)+'FD inverse'!$A$48*$C1091/Setup!$B$17+INDEX('FD inverse'!$A$48:$BH$48,1,'FD mesh'!$B$15+1)*Setup!$B$22</f>
        <v>0</v>
      </c>
      <c r="AY1091" s="0" t="n">
        <f aca="false">SUMPRODUCT('FD inverse'!$A$49:$BH$49,'FD mesh'!$B$84:$BI$84,$E1090:$BL1090)+'FD inverse'!$A$49*$C1091/Setup!$B$17+INDEX('FD inverse'!$A$49:$BH$49,1,'FD mesh'!$B$15+1)*Setup!$B$22</f>
        <v>0</v>
      </c>
      <c r="AZ1091" s="0" t="n">
        <f aca="false">SUMPRODUCT('FD inverse'!$A$50:$BH$50,'FD mesh'!$B$84:$BI$84,$E1090:$BL1090)+'FD inverse'!$A$50*$C1091/Setup!$B$17+INDEX('FD inverse'!$A$50:$BH$50,1,'FD mesh'!$B$15+1)*Setup!$B$22</f>
        <v>0</v>
      </c>
      <c r="BA1091" s="0" t="n">
        <f aca="false">SUMPRODUCT('FD inverse'!$A$51:$BH$51,'FD mesh'!$B$84:$BI$84,$E1090:$BL1090)+'FD inverse'!$A$51*$C1091/Setup!$B$17+INDEX('FD inverse'!$A$51:$BH$51,1,'FD mesh'!$B$15+1)*Setup!$B$22</f>
        <v>0</v>
      </c>
      <c r="BB1091" s="0" t="n">
        <f aca="false">SUMPRODUCT('FD inverse'!$A$52:$BH$52,'FD mesh'!$B$84:$BI$84,$E1090:$BL1090)+'FD inverse'!$A$52*$C1091/Setup!$B$17+INDEX('FD inverse'!$A$52:$BH$52,1,'FD mesh'!$B$15+1)*Setup!$B$22</f>
        <v>0</v>
      </c>
      <c r="BC1091" s="0" t="n">
        <f aca="false">SUMPRODUCT('FD inverse'!$A$53:$BH$53,'FD mesh'!$B$84:$BI$84,$E1090:$BL1090)+'FD inverse'!$A$53*$C1091/Setup!$B$17+INDEX('FD inverse'!$A$53:$BH$53,1,'FD mesh'!$B$15+1)*Setup!$B$22</f>
        <v>0</v>
      </c>
      <c r="BD1091" s="0" t="n">
        <f aca="false">SUMPRODUCT('FD inverse'!$A$54:$BH$54,'FD mesh'!$B$84:$BI$84,$E1090:$BL1090)+'FD inverse'!$A$54*$C1091/Setup!$B$17+INDEX('FD inverse'!$A$54:$BH$54,1,'FD mesh'!$B$15+1)*Setup!$B$22</f>
        <v>0</v>
      </c>
      <c r="BE1091" s="0" t="n">
        <f aca="false">SUMPRODUCT('FD inverse'!$A$55:$BH$55,'FD mesh'!$B$84:$BI$84,$E1090:$BL1090)+'FD inverse'!$A$55*$C1091/Setup!$B$17+INDEX('FD inverse'!$A$55:$BH$55,1,'FD mesh'!$B$15+1)*Setup!$B$22</f>
        <v>0</v>
      </c>
      <c r="BF1091" s="0" t="n">
        <f aca="false">SUMPRODUCT('FD inverse'!$A$56:$BH$56,'FD mesh'!$B$84:$BI$84,$E1090:$BL1090)+'FD inverse'!$A$56*$C1091/Setup!$B$17+INDEX('FD inverse'!$A$56:$BH$56,1,'FD mesh'!$B$15+1)*Setup!$B$22</f>
        <v>0</v>
      </c>
      <c r="BG1091" s="0" t="n">
        <f aca="false">SUMPRODUCT('FD inverse'!$A$57:$BH$57,'FD mesh'!$B$84:$BI$84,$E1090:$BL1090)+'FD inverse'!$A$57*$C1091/Setup!$B$17+INDEX('FD inverse'!$A$57:$BH$57,1,'FD mesh'!$B$15+1)*Setup!$B$22</f>
        <v>0</v>
      </c>
      <c r="BH1091" s="0" t="n">
        <f aca="false">SUMPRODUCT('FD inverse'!$A$58:$BH$58,'FD mesh'!$B$84:$BI$84,$E1090:$BL1090)+'FD inverse'!$A$58*$C1091/Setup!$B$17+INDEX('FD inverse'!$A$58:$BH$58,1,'FD mesh'!$B$15+1)*Setup!$B$22</f>
        <v>0</v>
      </c>
      <c r="BI1091" s="0" t="n">
        <f aca="false">SUMPRODUCT('FD inverse'!$A$59:$BH$59,'FD mesh'!$B$84:$BI$84,$E1090:$BL1090)+'FD inverse'!$A$59*$C1091/Setup!$B$17+INDEX('FD inverse'!$A$59:$BH$59,1,'FD mesh'!$B$15+1)*Setup!$B$22</f>
        <v>0</v>
      </c>
      <c r="BJ1091" s="0" t="n">
        <f aca="false">SUMPRODUCT('FD inverse'!$A$60:$BH$60,'FD mesh'!$B$84:$BI$84,$E1090:$BL1090)+'FD inverse'!$A$60*$C1091/Setup!$B$17+INDEX('FD inverse'!$A$60:$BH$60,1,'FD mesh'!$B$15+1)*Setup!$B$22</f>
        <v>0</v>
      </c>
      <c r="BK1091" s="0" t="n">
        <f aca="false">SUMPRODUCT('FD inverse'!$A$61:$BH$61,'FD mesh'!$B$84:$BI$84,$E1090:$BL1090)+'FD inverse'!$A$61*$C1091/Setup!$B$17+INDEX('FD inverse'!$A$61:$BH$61,1,'FD mesh'!$B$15+1)*Setup!$B$22</f>
        <v>0</v>
      </c>
      <c r="BL1091" s="0" t="n">
        <f aca="false">SUMPRODUCT('FD inverse'!$A$62:$BH$62,'FD mesh'!$B$84:$BI$84,$E1090:$BL1090)+'FD inverse'!$A$62*$C1091/Setup!$B$17+INDEX('FD inverse'!$A$62:$BH$62,1,'FD mesh'!$B$15+1)*Setup!$B$22</f>
        <v>0</v>
      </c>
    </row>
    <row r="1092" customFormat="false" ht="15" hidden="false" customHeight="false" outlineLevel="0" collapsed="false">
      <c r="A1092" s="0" t="n">
        <v>1087</v>
      </c>
      <c r="B1092" s="0" t="n">
        <f aca="false">A1092*Setup!$B$11/3600</f>
        <v>90.5833333333333</v>
      </c>
      <c r="C1092" s="0" t="n">
        <f aca="false">Setup!$B$7+Setup!$B$8*COS(2*PI()*(B1092-Setup!$B$9)/24)</f>
        <v>27.1195379323715</v>
      </c>
      <c r="D1092" s="0" t="n">
        <f aca="false">(C1092-E1092)/Setup!$B$17</f>
        <v>9.44393913685107</v>
      </c>
      <c r="E1092" s="0" t="n">
        <f aca="false">SUMPRODUCT('FD inverse'!$A$3:$BH$3,'FD mesh'!$B$84:$BI$84,$E1091:$BL1091)+'FD inverse'!$A$3*$C1092/Setup!$B$17+INDEX('FD inverse'!$A$3:$BH$3,1,'FD mesh'!$B$15+1)*Setup!$B$22</f>
        <v>25.8918258445809</v>
      </c>
      <c r="F1092" s="0" t="n">
        <f aca="false">SUMPRODUCT('FD inverse'!$A$4:$BH$4,'FD mesh'!$B$84:$BI$84,$E1091:$BL1091)+'FD inverse'!$A$4*$C1092/Setup!$B$17+INDEX('FD inverse'!$A$4:$BH$4,1,'FD mesh'!$B$15+1)*Setup!$B$22</f>
        <v>25.6053174223866</v>
      </c>
      <c r="G1092" s="0" t="n">
        <f aca="false">SUMPRODUCT('FD inverse'!$A$5:$BH$5,'FD mesh'!$B$84:$BI$84,$E1091:$BL1091)+'FD inverse'!$A$5*$C1092/Setup!$B$17+INDEX('FD inverse'!$A$5:$BH$5,1,'FD mesh'!$B$15+1)*Setup!$B$22</f>
        <v>25.3106968500125</v>
      </c>
      <c r="H1092" s="0" t="n">
        <f aca="false">SUMPRODUCT('FD inverse'!$A$6:$BH$6,'FD mesh'!$B$84:$BI$84,$E1091:$BL1091)+'FD inverse'!$A$6*$C1092/Setup!$B$17+INDEX('FD inverse'!$A$6:$BH$6,1,'FD mesh'!$B$15+1)*Setup!$B$22</f>
        <v>24.31149651658</v>
      </c>
      <c r="I1092" s="0" t="n">
        <f aca="false">SUMPRODUCT('FD inverse'!$A$7:$BH$7,'FD mesh'!$B$84:$BI$84,$E1091:$BL1091)+'FD inverse'!$A$7*$C1092/Setup!$B$17+INDEX('FD inverse'!$A$7:$BH$7,1,'FD mesh'!$B$15+1)*Setup!$B$22</f>
        <v>24.2250623857634</v>
      </c>
      <c r="J1092" s="0" t="n">
        <f aca="false">SUMPRODUCT('FD inverse'!$A$8:$BH$8,'FD mesh'!$B$84:$BI$84,$E1091:$BL1091)+'FD inverse'!$A$8*$C1092/Setup!$B$17+INDEX('FD inverse'!$A$8:$BH$8,1,'FD mesh'!$B$15+1)*Setup!$B$22</f>
        <v>24.1435528689971</v>
      </c>
      <c r="K1092" s="0" t="n">
        <f aca="false">SUMPRODUCT('FD inverse'!$A$9:$BH$9,'FD mesh'!$B$84:$BI$84,$E1091:$BL1091)+'FD inverse'!$A$9*$C1092/Setup!$B$17+INDEX('FD inverse'!$A$9:$BH$9,1,'FD mesh'!$B$15+1)*Setup!$B$22</f>
        <v>24.0677764966632</v>
      </c>
      <c r="L1092" s="0" t="n">
        <f aca="false">SUMPRODUCT('FD inverse'!$A$10:$BH$10,'FD mesh'!$B$84:$BI$84,$E1091:$BL1091)+'FD inverse'!$A$10*$C1092/Setup!$B$17+INDEX('FD inverse'!$A$10:$BH$10,1,'FD mesh'!$B$15+1)*Setup!$B$22</f>
        <v>23.9984179011593</v>
      </c>
      <c r="M1092" s="0" t="n">
        <f aca="false">SUMPRODUCT('FD inverse'!$A$11:$BH$11,'FD mesh'!$B$84:$BI$84,$E1091:$BL1091)+'FD inverse'!$A$11*$C1092/Setup!$B$17+INDEX('FD inverse'!$A$11:$BH$11,1,'FD mesh'!$B$15+1)*Setup!$B$22</f>
        <v>23.9360476836487</v>
      </c>
      <c r="N1092" s="0" t="n">
        <f aca="false">SUMPRODUCT('FD inverse'!$A$12:$BH$12,'FD mesh'!$B$84:$BI$84,$E1091:$BL1091)+'FD inverse'!$A$12*$C1092/Setup!$B$17+INDEX('FD inverse'!$A$12:$BH$12,1,'FD mesh'!$B$15+1)*Setup!$B$22</f>
        <v>23.8811312065751</v>
      </c>
      <c r="O1092" s="0" t="n">
        <f aca="false">SUMPRODUCT('FD inverse'!$A$13:$BH$13,'FD mesh'!$B$84:$BI$84,$E1091:$BL1091)+'FD inverse'!$A$13*$C1092/Setup!$B$17+INDEX('FD inverse'!$A$13:$BH$13,1,'FD mesh'!$B$15+1)*Setup!$B$22</f>
        <v>23.8340362202613</v>
      </c>
      <c r="P1092" s="0" t="n">
        <f aca="false">SUMPRODUCT('FD inverse'!$A$14:$BH$14,'FD mesh'!$B$84:$BI$84,$E1091:$BL1091)+'FD inverse'!$A$14*$C1092/Setup!$B$17+INDEX('FD inverse'!$A$14:$BH$14,1,'FD mesh'!$B$15+1)*Setup!$B$22</f>
        <v>23.7950392489606</v>
      </c>
      <c r="Q1092" s="0" t="n">
        <f aca="false">SUMPRODUCT('FD inverse'!$A$15:$BH$15,'FD mesh'!$B$84:$BI$84,$E1091:$BL1091)+'FD inverse'!$A$15*$C1092/Setup!$B$17+INDEX('FD inverse'!$A$15:$BH$15,1,'FD mesh'!$B$15+1)*Setup!$B$22</f>
        <v>23.7643306774831</v>
      </c>
      <c r="R1092" s="0" t="n">
        <f aca="false">SUMPRODUCT('FD inverse'!$A$16:$BH$16,'FD mesh'!$B$84:$BI$84,$E1091:$BL1091)+'FD inverse'!$A$16*$C1092/Setup!$B$17+INDEX('FD inverse'!$A$16:$BH$16,1,'FD mesh'!$B$15+1)*Setup!$B$22</f>
        <v>23.7420184942056</v>
      </c>
      <c r="S1092" s="0" t="n">
        <f aca="false">SUMPRODUCT('FD inverse'!$A$17:$BH$17,'FD mesh'!$B$84:$BI$84,$E1091:$BL1091)+'FD inverse'!$A$17*$C1092/Setup!$B$17+INDEX('FD inverse'!$A$17:$BH$17,1,'FD mesh'!$B$15+1)*Setup!$B$22</f>
        <v>23.1597478779086</v>
      </c>
      <c r="T1092" s="0" t="n">
        <f aca="false">SUMPRODUCT('FD inverse'!$A$18:$BH$18,'FD mesh'!$B$84:$BI$84,$E1091:$BL1091)+'FD inverse'!$A$18*$C1092/Setup!$B$17+INDEX('FD inverse'!$A$18:$BH$18,1,'FD mesh'!$B$15+1)*Setup!$B$22</f>
        <v>22.5814833830927</v>
      </c>
      <c r="U1092" s="0" t="n">
        <f aca="false">SUMPRODUCT('FD inverse'!$A$19:$BH$19,'FD mesh'!$B$84:$BI$84,$E1091:$BL1091)+'FD inverse'!$A$19*$C1092/Setup!$B$17+INDEX('FD inverse'!$A$19:$BH$19,1,'FD mesh'!$B$15+1)*Setup!$B$22</f>
        <v>22.0070114405076</v>
      </c>
      <c r="V1092" s="0" t="n">
        <f aca="false">SUMPRODUCT('FD inverse'!$A$20:$BH$20,'FD mesh'!$B$84:$BI$84,$E1091:$BL1091)+'FD inverse'!$A$20*$C1092/Setup!$B$17+INDEX('FD inverse'!$A$20:$BH$20,1,'FD mesh'!$B$15+1)*Setup!$B$22</f>
        <v>21.4361029746595</v>
      </c>
      <c r="W1092" s="0" t="n">
        <f aca="false">SUMPRODUCT('FD inverse'!$A$21:$BH$21,'FD mesh'!$B$84:$BI$84,$E1091:$BL1091)+'FD inverse'!$A$21*$C1092/Setup!$B$17+INDEX('FD inverse'!$A$21:$BH$21,1,'FD mesh'!$B$15+1)*Setup!$B$22</f>
        <v>20.8685152465354</v>
      </c>
      <c r="X1092" s="0" t="n">
        <f aca="false">SUMPRODUCT('FD inverse'!$A$22:$BH$22,'FD mesh'!$B$84:$BI$84,$E1091:$BL1091)+'FD inverse'!$A$22*$C1092/Setup!$B$17+INDEX('FD inverse'!$A$22:$BH$22,1,'FD mesh'!$B$15+1)*Setup!$B$22</f>
        <v>20.3039935498156</v>
      </c>
      <c r="Y1092" s="0" t="n">
        <f aca="false">SUMPRODUCT('FD inverse'!$A$23:$BH$23,'FD mesh'!$B$84:$BI$84,$E1091:$BL1091)+'FD inverse'!$A$23*$C1092/Setup!$B$17+INDEX('FD inverse'!$A$23:$BH$23,1,'FD mesh'!$B$15+1)*Setup!$B$22</f>
        <v>19.7422727706508</v>
      </c>
      <c r="Z1092" s="0" t="n">
        <f aca="false">SUMPRODUCT('FD inverse'!$A$24:$BH$24,'FD mesh'!$B$84:$BI$84,$E1091:$BL1091)+'FD inverse'!$A$24*$C1092/Setup!$B$17+INDEX('FD inverse'!$A$24:$BH$24,1,'FD mesh'!$B$15+1)*Setup!$B$22</f>
        <v>19.1830788215512</v>
      </c>
      <c r="AA1092" s="0" t="n">
        <f aca="false">SUMPRODUCT('FD inverse'!$A$25:$BH$25,'FD mesh'!$B$84:$BI$84,$E1091:$BL1091)+'FD inverse'!$A$25*$C1092/Setup!$B$17+INDEX('FD inverse'!$A$25:$BH$25,1,'FD mesh'!$B$15+1)*Setup!$B$22</f>
        <v>18.6261299603439</v>
      </c>
      <c r="AB1092" s="0" t="n">
        <f aca="false">SUMPRODUCT('FD inverse'!$A$26:$BH$26,'FD mesh'!$B$84:$BI$84,$E1091:$BL1091)+'FD inverse'!$A$26*$C1092/Setup!$B$17+INDEX('FD inverse'!$A$26:$BH$26,1,'FD mesh'!$B$15+1)*Setup!$B$22</f>
        <v>18.0711380055051</v>
      </c>
      <c r="AC1092" s="0" t="n">
        <f aca="false">SUMPRODUCT('FD inverse'!$A$27:$BH$27,'FD mesh'!$B$84:$BI$84,$E1091:$BL1091)+'FD inverse'!$A$27*$C1092/Setup!$B$17+INDEX('FD inverse'!$A$27:$BH$27,1,'FD mesh'!$B$15+1)*Setup!$B$22</f>
        <v>17.5178094594733</v>
      </c>
      <c r="AD1092" s="0" t="n">
        <f aca="false">SUMPRODUCT('FD inverse'!$A$28:$BH$28,'FD mesh'!$B$84:$BI$84,$E1091:$BL1091)+'FD inverse'!$A$28*$C1092/Setup!$B$17+INDEX('FD inverse'!$A$28:$BH$28,1,'FD mesh'!$B$15+1)*Setup!$B$22</f>
        <v>16.9658465517991</v>
      </c>
      <c r="AE1092" s="0" t="n">
        <f aca="false">SUMPRODUCT('FD inverse'!$A$29:$BH$29,'FD mesh'!$B$84:$BI$84,$E1091:$BL1091)+'FD inverse'!$A$29*$C1092/Setup!$B$17+INDEX('FD inverse'!$A$29:$BH$29,1,'FD mesh'!$B$15+1)*Setup!$B$22</f>
        <v>16.4149482141954</v>
      </c>
      <c r="AF1092" s="0" t="n">
        <f aca="false">SUMPRODUCT('FD inverse'!$A$30:$BH$30,'FD mesh'!$B$84:$BI$84,$E1091:$BL1091)+'FD inverse'!$A$30*$C1092/Setup!$B$17+INDEX('FD inverse'!$A$30:$BH$30,1,'FD mesh'!$B$15+1)*Setup!$B$22</f>
        <v>15.8648109997132</v>
      </c>
      <c r="AG1092" s="0" t="n">
        <f aca="false">SUMPRODUCT('FD inverse'!$A$31:$BH$31,'FD mesh'!$B$84:$BI$84,$E1091:$BL1091)+'FD inverse'!$A$31*$C1092/Setup!$B$17+INDEX('FD inverse'!$A$31:$BH$31,1,'FD mesh'!$B$15+1)*Setup!$B$22</f>
        <v>15.3151299583989</v>
      </c>
      <c r="AH1092" s="0" t="n">
        <f aca="false">SUMPRODUCT('FD inverse'!$A$32:$BH$32,'FD mesh'!$B$84:$BI$84,$E1091:$BL1091)+'FD inverse'!$A$32*$C1092/Setup!$B$17+INDEX('FD inverse'!$A$32:$BH$32,1,'FD mesh'!$B$15+1)*Setup!$B$22</f>
        <v>15.2920942559131</v>
      </c>
      <c r="AI1092" s="0" t="n">
        <f aca="false">SUMPRODUCT('FD inverse'!$A$33:$BH$33,'FD mesh'!$B$84:$BI$84,$E1091:$BL1091)+'FD inverse'!$A$33*$C1092/Setup!$B$17+INDEX('FD inverse'!$A$33:$BH$33,1,'FD mesh'!$B$15+1)*Setup!$B$22</f>
        <v>15.2692956476953</v>
      </c>
      <c r="AJ1092" s="0" t="n">
        <f aca="false">SUMPRODUCT('FD inverse'!$A$34:$BH$34,'FD mesh'!$B$84:$BI$84,$E1091:$BL1091)+'FD inverse'!$A$34*$C1092/Setup!$B$17+INDEX('FD inverse'!$A$34:$BH$34,1,'FD mesh'!$B$15+1)*Setup!$B$22</f>
        <v>15.2467128133199</v>
      </c>
      <c r="AK1092" s="0" t="n">
        <f aca="false">SUMPRODUCT('FD inverse'!$A$35:$BH$35,'FD mesh'!$B$84:$BI$84,$E1091:$BL1091)+'FD inverse'!$A$35*$C1092/Setup!$B$17+INDEX('FD inverse'!$A$35:$BH$35,1,'FD mesh'!$B$15+1)*Setup!$B$22</f>
        <v>15.2243250746468</v>
      </c>
      <c r="AL1092" s="0" t="n">
        <f aca="false">SUMPRODUCT('FD inverse'!$A$36:$BH$36,'FD mesh'!$B$84:$BI$84,$E1091:$BL1091)+'FD inverse'!$A$36*$C1092/Setup!$B$17+INDEX('FD inverse'!$A$36:$BH$36,1,'FD mesh'!$B$15+1)*Setup!$B$22</f>
        <v>15.2021124294018</v>
      </c>
      <c r="AM1092" s="0" t="n">
        <f aca="false">SUMPRODUCT('FD inverse'!$A$37:$BH$37,'FD mesh'!$B$84:$BI$84,$E1091:$BL1091)+'FD inverse'!$A$37*$C1092/Setup!$B$17+INDEX('FD inverse'!$A$37:$BH$37,1,'FD mesh'!$B$15+1)*Setup!$B$22</f>
        <v>15.180055561694</v>
      </c>
      <c r="AN1092" s="0" t="n">
        <f aca="false">SUMPRODUCT('FD inverse'!$A$38:$BH$38,'FD mesh'!$B$84:$BI$84,$E1091:$BL1091)+'FD inverse'!$A$38*$C1092/Setup!$B$17+INDEX('FD inverse'!$A$38:$BH$38,1,'FD mesh'!$B$15+1)*Setup!$B$22</f>
        <v>15.1581358318646</v>
      </c>
      <c r="AO1092" s="0" t="n">
        <f aca="false">SUMPRODUCT('FD inverse'!$A$39:$BH$39,'FD mesh'!$B$84:$BI$84,$E1091:$BL1091)+'FD inverse'!$A$39*$C1092/Setup!$B$17+INDEX('FD inverse'!$A$39:$BH$39,1,'FD mesh'!$B$15+1)*Setup!$B$22</f>
        <v>15.1363352479748</v>
      </c>
      <c r="AP1092" s="0" t="n">
        <f aca="false">SUMPRODUCT('FD inverse'!$A$40:$BH$40,'FD mesh'!$B$84:$BI$84,$E1091:$BL1091)+'FD inverse'!$A$40*$C1092/Setup!$B$17+INDEX('FD inverse'!$A$40:$BH$40,1,'FD mesh'!$B$15+1)*Setup!$B$22</f>
        <v>15.1146364211503</v>
      </c>
      <c r="AQ1092" s="0" t="n">
        <f aca="false">SUMPRODUCT('FD inverse'!$A$41:$BH$41,'FD mesh'!$B$84:$BI$84,$E1091:$BL1091)+'FD inverse'!$A$41*$C1092/Setup!$B$17+INDEX('FD inverse'!$A$41:$BH$41,1,'FD mesh'!$B$15+1)*Setup!$B$22</f>
        <v>15.0930225069189</v>
      </c>
      <c r="AR1092" s="0" t="n">
        <f aca="false">SUMPRODUCT('FD inverse'!$A$42:$BH$42,'FD mesh'!$B$84:$BI$84,$E1091:$BL1091)+'FD inverse'!$A$42*$C1092/Setup!$B$17+INDEX('FD inverse'!$A$42:$BH$42,1,'FD mesh'!$B$15+1)*Setup!$B$22</f>
        <v>15.0714771345953</v>
      </c>
      <c r="AS1092" s="0" t="n">
        <f aca="false">SUMPRODUCT('FD inverse'!$A$43:$BH$43,'FD mesh'!$B$84:$BI$84,$E1091:$BL1091)+'FD inverse'!$A$43*$C1092/Setup!$B$17+INDEX('FD inverse'!$A$43:$BH$43,1,'FD mesh'!$B$15+1)*Setup!$B$22</f>
        <v>0</v>
      </c>
      <c r="AT1092" s="0" t="n">
        <f aca="false">SUMPRODUCT('FD inverse'!$A$44:$BH$44,'FD mesh'!$B$84:$BI$84,$E1091:$BL1091)+'FD inverse'!$A$44*$C1092/Setup!$B$17+INDEX('FD inverse'!$A$44:$BH$44,1,'FD mesh'!$B$15+1)*Setup!$B$22</f>
        <v>0</v>
      </c>
      <c r="AU1092" s="0" t="n">
        <f aca="false">SUMPRODUCT('FD inverse'!$A$45:$BH$45,'FD mesh'!$B$84:$BI$84,$E1091:$BL1091)+'FD inverse'!$A$45*$C1092/Setup!$B$17+INDEX('FD inverse'!$A$45:$BH$45,1,'FD mesh'!$B$15+1)*Setup!$B$22</f>
        <v>0</v>
      </c>
      <c r="AV1092" s="0" t="n">
        <f aca="false">SUMPRODUCT('FD inverse'!$A$46:$BH$46,'FD mesh'!$B$84:$BI$84,$E1091:$BL1091)+'FD inverse'!$A$46*$C1092/Setup!$B$17+INDEX('FD inverse'!$A$46:$BH$46,1,'FD mesh'!$B$15+1)*Setup!$B$22</f>
        <v>0</v>
      </c>
      <c r="AW1092" s="0" t="n">
        <f aca="false">SUMPRODUCT('FD inverse'!$A$47:$BH$47,'FD mesh'!$B$84:$BI$84,$E1091:$BL1091)+'FD inverse'!$A$47*$C1092/Setup!$B$17+INDEX('FD inverse'!$A$47:$BH$47,1,'FD mesh'!$B$15+1)*Setup!$B$22</f>
        <v>0</v>
      </c>
      <c r="AX1092" s="0" t="n">
        <f aca="false">SUMPRODUCT('FD inverse'!$A$48:$BH$48,'FD mesh'!$B$84:$BI$84,$E1091:$BL1091)+'FD inverse'!$A$48*$C1092/Setup!$B$17+INDEX('FD inverse'!$A$48:$BH$48,1,'FD mesh'!$B$15+1)*Setup!$B$22</f>
        <v>0</v>
      </c>
      <c r="AY1092" s="0" t="n">
        <f aca="false">SUMPRODUCT('FD inverse'!$A$49:$BH$49,'FD mesh'!$B$84:$BI$84,$E1091:$BL1091)+'FD inverse'!$A$49*$C1092/Setup!$B$17+INDEX('FD inverse'!$A$49:$BH$49,1,'FD mesh'!$B$15+1)*Setup!$B$22</f>
        <v>0</v>
      </c>
      <c r="AZ1092" s="0" t="n">
        <f aca="false">SUMPRODUCT('FD inverse'!$A$50:$BH$50,'FD mesh'!$B$84:$BI$84,$E1091:$BL1091)+'FD inverse'!$A$50*$C1092/Setup!$B$17+INDEX('FD inverse'!$A$50:$BH$50,1,'FD mesh'!$B$15+1)*Setup!$B$22</f>
        <v>0</v>
      </c>
      <c r="BA1092" s="0" t="n">
        <f aca="false">SUMPRODUCT('FD inverse'!$A$51:$BH$51,'FD mesh'!$B$84:$BI$84,$E1091:$BL1091)+'FD inverse'!$A$51*$C1092/Setup!$B$17+INDEX('FD inverse'!$A$51:$BH$51,1,'FD mesh'!$B$15+1)*Setup!$B$22</f>
        <v>0</v>
      </c>
      <c r="BB1092" s="0" t="n">
        <f aca="false">SUMPRODUCT('FD inverse'!$A$52:$BH$52,'FD mesh'!$B$84:$BI$84,$E1091:$BL1091)+'FD inverse'!$A$52*$C1092/Setup!$B$17+INDEX('FD inverse'!$A$52:$BH$52,1,'FD mesh'!$B$15+1)*Setup!$B$22</f>
        <v>0</v>
      </c>
      <c r="BC1092" s="0" t="n">
        <f aca="false">SUMPRODUCT('FD inverse'!$A$53:$BH$53,'FD mesh'!$B$84:$BI$84,$E1091:$BL1091)+'FD inverse'!$A$53*$C1092/Setup!$B$17+INDEX('FD inverse'!$A$53:$BH$53,1,'FD mesh'!$B$15+1)*Setup!$B$22</f>
        <v>0</v>
      </c>
      <c r="BD1092" s="0" t="n">
        <f aca="false">SUMPRODUCT('FD inverse'!$A$54:$BH$54,'FD mesh'!$B$84:$BI$84,$E1091:$BL1091)+'FD inverse'!$A$54*$C1092/Setup!$B$17+INDEX('FD inverse'!$A$54:$BH$54,1,'FD mesh'!$B$15+1)*Setup!$B$22</f>
        <v>0</v>
      </c>
      <c r="BE1092" s="0" t="n">
        <f aca="false">SUMPRODUCT('FD inverse'!$A$55:$BH$55,'FD mesh'!$B$84:$BI$84,$E1091:$BL1091)+'FD inverse'!$A$55*$C1092/Setup!$B$17+INDEX('FD inverse'!$A$55:$BH$55,1,'FD mesh'!$B$15+1)*Setup!$B$22</f>
        <v>0</v>
      </c>
      <c r="BF1092" s="0" t="n">
        <f aca="false">SUMPRODUCT('FD inverse'!$A$56:$BH$56,'FD mesh'!$B$84:$BI$84,$E1091:$BL1091)+'FD inverse'!$A$56*$C1092/Setup!$B$17+INDEX('FD inverse'!$A$56:$BH$56,1,'FD mesh'!$B$15+1)*Setup!$B$22</f>
        <v>0</v>
      </c>
      <c r="BG1092" s="0" t="n">
        <f aca="false">SUMPRODUCT('FD inverse'!$A$57:$BH$57,'FD mesh'!$B$84:$BI$84,$E1091:$BL1091)+'FD inverse'!$A$57*$C1092/Setup!$B$17+INDEX('FD inverse'!$A$57:$BH$57,1,'FD mesh'!$B$15+1)*Setup!$B$22</f>
        <v>0</v>
      </c>
      <c r="BH1092" s="0" t="n">
        <f aca="false">SUMPRODUCT('FD inverse'!$A$58:$BH$58,'FD mesh'!$B$84:$BI$84,$E1091:$BL1091)+'FD inverse'!$A$58*$C1092/Setup!$B$17+INDEX('FD inverse'!$A$58:$BH$58,1,'FD mesh'!$B$15+1)*Setup!$B$22</f>
        <v>0</v>
      </c>
      <c r="BI1092" s="0" t="n">
        <f aca="false">SUMPRODUCT('FD inverse'!$A$59:$BH$59,'FD mesh'!$B$84:$BI$84,$E1091:$BL1091)+'FD inverse'!$A$59*$C1092/Setup!$B$17+INDEX('FD inverse'!$A$59:$BH$59,1,'FD mesh'!$B$15+1)*Setup!$B$22</f>
        <v>0</v>
      </c>
      <c r="BJ1092" s="0" t="n">
        <f aca="false">SUMPRODUCT('FD inverse'!$A$60:$BH$60,'FD mesh'!$B$84:$BI$84,$E1091:$BL1091)+'FD inverse'!$A$60*$C1092/Setup!$B$17+INDEX('FD inverse'!$A$60:$BH$60,1,'FD mesh'!$B$15+1)*Setup!$B$22</f>
        <v>0</v>
      </c>
      <c r="BK1092" s="0" t="n">
        <f aca="false">SUMPRODUCT('FD inverse'!$A$61:$BH$61,'FD mesh'!$B$84:$BI$84,$E1091:$BL1091)+'FD inverse'!$A$61*$C1092/Setup!$B$17+INDEX('FD inverse'!$A$61:$BH$61,1,'FD mesh'!$B$15+1)*Setup!$B$22</f>
        <v>0</v>
      </c>
      <c r="BL1092" s="0" t="n">
        <f aca="false">SUMPRODUCT('FD inverse'!$A$62:$BH$62,'FD mesh'!$B$84:$BI$84,$E1091:$BL1091)+'FD inverse'!$A$62*$C1092/Setup!$B$17+INDEX('FD inverse'!$A$62:$BH$62,1,'FD mesh'!$B$15+1)*Setup!$B$22</f>
        <v>0</v>
      </c>
    </row>
    <row r="1093" customFormat="false" ht="15" hidden="false" customHeight="false" outlineLevel="0" collapsed="false">
      <c r="A1093" s="0" t="n">
        <v>1088</v>
      </c>
      <c r="B1093" s="0" t="n">
        <f aca="false">A1093*Setup!$B$11/3600</f>
        <v>90.6666666666667</v>
      </c>
      <c r="C1093" s="0" t="n">
        <f aca="false">Setup!$B$7+Setup!$B$8*COS(2*PI()*(B1093-Setup!$B$9)/24)</f>
        <v>27.0641777724759</v>
      </c>
      <c r="D1093" s="0" t="n">
        <f aca="false">(C1093-E1093)/Setup!$B$17</f>
        <v>9.21875475062861</v>
      </c>
      <c r="E1093" s="0" t="n">
        <f aca="false">SUMPRODUCT('FD inverse'!$A$3:$BH$3,'FD mesh'!$B$84:$BI$84,$E1092:$BL1092)+'FD inverse'!$A$3*$C1093/Setup!$B$17+INDEX('FD inverse'!$A$3:$BH$3,1,'FD mesh'!$B$15+1)*Setup!$B$22</f>
        <v>25.8657396548942</v>
      </c>
      <c r="F1093" s="0" t="n">
        <f aca="false">SUMPRODUCT('FD inverse'!$A$4:$BH$4,'FD mesh'!$B$84:$BI$84,$E1092:$BL1092)+'FD inverse'!$A$4*$C1093/Setup!$B$17+INDEX('FD inverse'!$A$4:$BH$4,1,'FD mesh'!$B$15+1)*Setup!$B$22</f>
        <v>25.5857108885124</v>
      </c>
      <c r="G1093" s="0" t="n">
        <f aca="false">SUMPRODUCT('FD inverse'!$A$5:$BH$5,'FD mesh'!$B$84:$BI$84,$E1092:$BL1092)+'FD inverse'!$A$5*$C1093/Setup!$B$17+INDEX('FD inverse'!$A$5:$BH$5,1,'FD mesh'!$B$15+1)*Setup!$B$22</f>
        <v>25.2971723418033</v>
      </c>
      <c r="H1093" s="0" t="n">
        <f aca="false">SUMPRODUCT('FD inverse'!$A$6:$BH$6,'FD mesh'!$B$84:$BI$84,$E1092:$BL1092)+'FD inverse'!$A$6*$C1093/Setup!$B$17+INDEX('FD inverse'!$A$6:$BH$6,1,'FD mesh'!$B$15+1)*Setup!$B$22</f>
        <v>24.3178212042914</v>
      </c>
      <c r="I1093" s="0" t="n">
        <f aca="false">SUMPRODUCT('FD inverse'!$A$7:$BH$7,'FD mesh'!$B$84:$BI$84,$E1092:$BL1092)+'FD inverse'!$A$7*$C1093/Setup!$B$17+INDEX('FD inverse'!$A$7:$BH$7,1,'FD mesh'!$B$15+1)*Setup!$B$22</f>
        <v>24.2330186516241</v>
      </c>
      <c r="J1093" s="0" t="n">
        <f aca="false">SUMPRODUCT('FD inverse'!$A$8:$BH$8,'FD mesh'!$B$84:$BI$84,$E1092:$BL1092)+'FD inverse'!$A$8*$C1093/Setup!$B$17+INDEX('FD inverse'!$A$8:$BH$8,1,'FD mesh'!$B$15+1)*Setup!$B$22</f>
        <v>24.1529100611166</v>
      </c>
      <c r="K1093" s="0" t="n">
        <f aca="false">SUMPRODUCT('FD inverse'!$A$9:$BH$9,'FD mesh'!$B$84:$BI$84,$E1092:$BL1092)+'FD inverse'!$A$9*$C1093/Setup!$B$17+INDEX('FD inverse'!$A$9:$BH$9,1,'FD mesh'!$B$15+1)*Setup!$B$22</f>
        <v>24.0783219379361</v>
      </c>
      <c r="L1093" s="0" t="n">
        <f aca="false">SUMPRODUCT('FD inverse'!$A$10:$BH$10,'FD mesh'!$B$84:$BI$84,$E1092:$BL1092)+'FD inverse'!$A$10*$C1093/Setup!$B$17+INDEX('FD inverse'!$A$10:$BH$10,1,'FD mesh'!$B$15+1)*Setup!$B$22</f>
        <v>24.0099553140317</v>
      </c>
      <c r="M1093" s="0" t="n">
        <f aca="false">SUMPRODUCT('FD inverse'!$A$11:$BH$11,'FD mesh'!$B$84:$BI$84,$E1092:$BL1092)+'FD inverse'!$A$11*$C1093/Setup!$B$17+INDEX('FD inverse'!$A$11:$BH$11,1,'FD mesh'!$B$15+1)*Setup!$B$22</f>
        <v>23.9483954233854</v>
      </c>
      <c r="N1093" s="0" t="n">
        <f aca="false">SUMPRODUCT('FD inverse'!$A$12:$BH$12,'FD mesh'!$B$84:$BI$84,$E1092:$BL1092)+'FD inverse'!$A$12*$C1093/Setup!$B$17+INDEX('FD inverse'!$A$12:$BH$12,1,'FD mesh'!$B$15+1)*Setup!$B$22</f>
        <v>23.8941203349437</v>
      </c>
      <c r="O1093" s="0" t="n">
        <f aca="false">SUMPRODUCT('FD inverse'!$A$13:$BH$13,'FD mesh'!$B$84:$BI$84,$E1092:$BL1092)+'FD inverse'!$A$13*$C1093/Setup!$B$17+INDEX('FD inverse'!$A$13:$BH$13,1,'FD mesh'!$B$15+1)*Setup!$B$22</f>
        <v>23.8475084490793</v>
      </c>
      <c r="P1093" s="0" t="n">
        <f aca="false">SUMPRODUCT('FD inverse'!$A$14:$BH$14,'FD mesh'!$B$84:$BI$84,$E1092:$BL1092)+'FD inverse'!$A$14*$C1093/Setup!$B$17+INDEX('FD inverse'!$A$14:$BH$14,1,'FD mesh'!$B$15+1)*Setup!$B$22</f>
        <v>23.8088447808067</v>
      </c>
      <c r="Q1093" s="0" t="n">
        <f aca="false">SUMPRODUCT('FD inverse'!$A$15:$BH$15,'FD mesh'!$B$84:$BI$84,$E1092:$BL1092)+'FD inverse'!$A$15*$C1093/Setup!$B$17+INDEX('FD inverse'!$A$15:$BH$15,1,'FD mesh'!$B$15+1)*Setup!$B$22</f>
        <v>23.7783259690804</v>
      </c>
      <c r="R1093" s="0" t="n">
        <f aca="false">SUMPRODUCT('FD inverse'!$A$16:$BH$16,'FD mesh'!$B$84:$BI$84,$E1092:$BL1092)+'FD inverse'!$A$16*$C1093/Setup!$B$17+INDEX('FD inverse'!$A$16:$BH$16,1,'FD mesh'!$B$15+1)*Setup!$B$22</f>
        <v>23.7560639665561</v>
      </c>
      <c r="S1093" s="0" t="n">
        <f aca="false">SUMPRODUCT('FD inverse'!$A$17:$BH$17,'FD mesh'!$B$84:$BI$84,$E1092:$BL1092)+'FD inverse'!$A$17*$C1093/Setup!$B$17+INDEX('FD inverse'!$A$17:$BH$17,1,'FD mesh'!$B$15+1)*Setup!$B$22</f>
        <v>23.1731524078974</v>
      </c>
      <c r="T1093" s="0" t="n">
        <f aca="false">SUMPRODUCT('FD inverse'!$A$18:$BH$18,'FD mesh'!$B$84:$BI$84,$E1092:$BL1092)+'FD inverse'!$A$18*$C1093/Setup!$B$17+INDEX('FD inverse'!$A$18:$BH$18,1,'FD mesh'!$B$15+1)*Setup!$B$22</f>
        <v>22.594185610921</v>
      </c>
      <c r="U1093" s="0" t="n">
        <f aca="false">SUMPRODUCT('FD inverse'!$A$19:$BH$19,'FD mesh'!$B$84:$BI$84,$E1092:$BL1092)+'FD inverse'!$A$19*$C1093/Setup!$B$17+INDEX('FD inverse'!$A$19:$BH$19,1,'FD mesh'!$B$15+1)*Setup!$B$22</f>
        <v>22.0189568981342</v>
      </c>
      <c r="V1093" s="0" t="n">
        <f aca="false">SUMPRODUCT('FD inverse'!$A$20:$BH$20,'FD mesh'!$B$84:$BI$84,$E1092:$BL1092)+'FD inverse'!$A$20*$C1093/Setup!$B$17+INDEX('FD inverse'!$A$20:$BH$20,1,'FD mesh'!$B$15+1)*Setup!$B$22</f>
        <v>21.4472435628774</v>
      </c>
      <c r="W1093" s="0" t="n">
        <f aca="false">SUMPRODUCT('FD inverse'!$A$21:$BH$21,'FD mesh'!$B$84:$BI$84,$E1092:$BL1092)+'FD inverse'!$A$21*$C1093/Setup!$B$17+INDEX('FD inverse'!$A$21:$BH$21,1,'FD mesh'!$B$15+1)*Setup!$B$22</f>
        <v>20.8788087435818</v>
      </c>
      <c r="X1093" s="0" t="n">
        <f aca="false">SUMPRODUCT('FD inverse'!$A$22:$BH$22,'FD mesh'!$B$84:$BI$84,$E1092:$BL1092)+'FD inverse'!$A$22*$C1093/Setup!$B$17+INDEX('FD inverse'!$A$22:$BH$22,1,'FD mesh'!$B$15+1)*Setup!$B$22</f>
        <v>20.3134031534171</v>
      </c>
      <c r="Y1093" s="0" t="n">
        <f aca="false">SUMPRODUCT('FD inverse'!$A$23:$BH$23,'FD mesh'!$B$84:$BI$84,$E1092:$BL1092)+'FD inverse'!$A$23*$C1093/Setup!$B$17+INDEX('FD inverse'!$A$23:$BH$23,1,'FD mesh'!$B$15+1)*Setup!$B$22</f>
        <v>19.7507666751694</v>
      </c>
      <c r="Z1093" s="0" t="n">
        <f aca="false">SUMPRODUCT('FD inverse'!$A$24:$BH$24,'FD mesh'!$B$84:$BI$84,$E1092:$BL1092)+'FD inverse'!$A$24*$C1093/Setup!$B$17+INDEX('FD inverse'!$A$24:$BH$24,1,'FD mesh'!$B$15+1)*Setup!$B$22</f>
        <v>19.19062983168</v>
      </c>
      <c r="AA1093" s="0" t="n">
        <f aca="false">SUMPRODUCT('FD inverse'!$A$25:$BH$25,'FD mesh'!$B$84:$BI$84,$E1092:$BL1092)+'FD inverse'!$A$25*$C1093/Setup!$B$17+INDEX('FD inverse'!$A$25:$BH$25,1,'FD mesh'!$B$15+1)*Setup!$B$22</f>
        <v>18.6327151425999</v>
      </c>
      <c r="AB1093" s="0" t="n">
        <f aca="false">SUMPRODUCT('FD inverse'!$A$26:$BH$26,'FD mesh'!$B$84:$BI$84,$E1092:$BL1092)+'FD inverse'!$A$26*$C1093/Setup!$B$17+INDEX('FD inverse'!$A$26:$BH$26,1,'FD mesh'!$B$15+1)*Setup!$B$22</f>
        <v>18.0767383785837</v>
      </c>
      <c r="AC1093" s="0" t="n">
        <f aca="false">SUMPRODUCT('FD inverse'!$A$27:$BH$27,'FD mesh'!$B$84:$BI$84,$E1092:$BL1092)+'FD inverse'!$A$27*$C1093/Setup!$B$17+INDEX('FD inverse'!$A$27:$BH$27,1,'FD mesh'!$B$15+1)*Setup!$B$22</f>
        <v>17.5224097243593</v>
      </c>
      <c r="AD1093" s="0" t="n">
        <f aca="false">SUMPRODUCT('FD inverse'!$A$28:$BH$28,'FD mesh'!$B$84:$BI$84,$E1092:$BL1092)+'FD inverse'!$A$28*$C1093/Setup!$B$17+INDEX('FD inverse'!$A$28:$BH$28,1,'FD mesh'!$B$15+1)*Setup!$B$22</f>
        <v>16.9694348623727</v>
      </c>
      <c r="AE1093" s="0" t="n">
        <f aca="false">SUMPRODUCT('FD inverse'!$A$29:$BH$29,'FD mesh'!$B$84:$BI$84,$E1092:$BL1092)+'FD inverse'!$A$29*$C1093/Setup!$B$17+INDEX('FD inverse'!$A$29:$BH$29,1,'FD mesh'!$B$15+1)*Setup!$B$22</f>
        <v>16.4175159889264</v>
      </c>
      <c r="AF1093" s="0" t="n">
        <f aca="false">SUMPRODUCT('FD inverse'!$A$30:$BH$30,'FD mesh'!$B$84:$BI$84,$E1092:$BL1092)+'FD inverse'!$A$30*$C1093/Setup!$B$17+INDEX('FD inverse'!$A$30:$BH$30,1,'FD mesh'!$B$15+1)*Setup!$B$22</f>
        <v>15.8663527749009</v>
      </c>
      <c r="AG1093" s="0" t="n">
        <f aca="false">SUMPRODUCT('FD inverse'!$A$31:$BH$31,'FD mesh'!$B$84:$BI$84,$E1092:$BL1092)+'FD inverse'!$A$31*$C1093/Setup!$B$17+INDEX('FD inverse'!$A$31:$BH$31,1,'FD mesh'!$B$15+1)*Setup!$B$22</f>
        <v>15.3156432832879</v>
      </c>
      <c r="AH1093" s="0" t="n">
        <f aca="false">SUMPRODUCT('FD inverse'!$A$32:$BH$32,'FD mesh'!$B$84:$BI$84,$E1092:$BL1092)+'FD inverse'!$A$32*$C1093/Setup!$B$17+INDEX('FD inverse'!$A$32:$BH$32,1,'FD mesh'!$B$15+1)*Setup!$B$22</f>
        <v>15.2925646729392</v>
      </c>
      <c r="AI1093" s="0" t="n">
        <f aca="false">SUMPRODUCT('FD inverse'!$A$33:$BH$33,'FD mesh'!$B$84:$BI$84,$E1092:$BL1092)+'FD inverse'!$A$33*$C1093/Setup!$B$17+INDEX('FD inverse'!$A$33:$BH$33,1,'FD mesh'!$B$15+1)*Setup!$B$22</f>
        <v>15.2697241985244</v>
      </c>
      <c r="AJ1093" s="0" t="n">
        <f aca="false">SUMPRODUCT('FD inverse'!$A$34:$BH$34,'FD mesh'!$B$84:$BI$84,$E1092:$BL1092)+'FD inverse'!$A$34*$C1093/Setup!$B$17+INDEX('FD inverse'!$A$34:$BH$34,1,'FD mesh'!$B$15+1)*Setup!$B$22</f>
        <v>15.2471006664102</v>
      </c>
      <c r="AK1093" s="0" t="n">
        <f aca="false">SUMPRODUCT('FD inverse'!$A$35:$BH$35,'FD mesh'!$B$84:$BI$84,$E1092:$BL1092)+'FD inverse'!$A$35*$C1093/Setup!$B$17+INDEX('FD inverse'!$A$35:$BH$35,1,'FD mesh'!$B$15+1)*Setup!$B$22</f>
        <v>15.2246734744638</v>
      </c>
      <c r="AL1093" s="0" t="n">
        <f aca="false">SUMPRODUCT('FD inverse'!$A$36:$BH$36,'FD mesh'!$B$84:$BI$84,$E1092:$BL1092)+'FD inverse'!$A$36*$C1093/Setup!$B$17+INDEX('FD inverse'!$A$36:$BH$36,1,'FD mesh'!$B$15+1)*Setup!$B$22</f>
        <v>15.2024226505295</v>
      </c>
      <c r="AM1093" s="0" t="n">
        <f aca="false">SUMPRODUCT('FD inverse'!$A$37:$BH$37,'FD mesh'!$B$84:$BI$84,$E1092:$BL1092)+'FD inverse'!$A$37*$C1093/Setup!$B$17+INDEX('FD inverse'!$A$37:$BH$37,1,'FD mesh'!$B$15+1)*Setup!$B$22</f>
        <v>15.1803288676755</v>
      </c>
      <c r="AN1093" s="0" t="n">
        <f aca="false">SUMPRODUCT('FD inverse'!$A$38:$BH$38,'FD mesh'!$B$84:$BI$84,$E1092:$BL1092)+'FD inverse'!$A$38*$C1093/Setup!$B$17+INDEX('FD inverse'!$A$38:$BH$38,1,'FD mesh'!$B$15+1)*Setup!$B$22</f>
        <v>15.1583734386044</v>
      </c>
      <c r="AO1093" s="0" t="n">
        <f aca="false">SUMPRODUCT('FD inverse'!$A$39:$BH$39,'FD mesh'!$B$84:$BI$84,$E1092:$BL1092)+'FD inverse'!$A$39*$C1093/Setup!$B$17+INDEX('FD inverse'!$A$39:$BH$39,1,'FD mesh'!$B$15+1)*Setup!$B$22</f>
        <v>15.1365382915378</v>
      </c>
      <c r="AP1093" s="0" t="n">
        <f aca="false">SUMPRODUCT('FD inverse'!$A$40:$BH$40,'FD mesh'!$B$84:$BI$84,$E1092:$BL1092)+'FD inverse'!$A$40*$C1093/Setup!$B$17+INDEX('FD inverse'!$A$40:$BH$40,1,'FD mesh'!$B$15+1)*Setup!$B$22</f>
        <v>15.1148059297997</v>
      </c>
      <c r="AQ1093" s="0" t="n">
        <f aca="false">SUMPRODUCT('FD inverse'!$A$41:$BH$41,'FD mesh'!$B$84:$BI$84,$E1092:$BL1092)+'FD inverse'!$A$41*$C1093/Setup!$B$17+INDEX('FD inverse'!$A$41:$BH$41,1,'FD mesh'!$B$15+1)*Setup!$B$22</f>
        <v>15.0931593772441</v>
      </c>
      <c r="AR1093" s="0" t="n">
        <f aca="false">SUMPRODUCT('FD inverse'!$A$42:$BH$42,'FD mesh'!$B$84:$BI$84,$E1092:$BL1092)+'FD inverse'!$A$42*$C1093/Setup!$B$17+INDEX('FD inverse'!$A$42:$BH$42,1,'FD mesh'!$B$15+1)*Setup!$B$22</f>
        <v>15.0715821115998</v>
      </c>
      <c r="AS1093" s="0" t="n">
        <f aca="false">SUMPRODUCT('FD inverse'!$A$43:$BH$43,'FD mesh'!$B$84:$BI$84,$E1092:$BL1092)+'FD inverse'!$A$43*$C1093/Setup!$B$17+INDEX('FD inverse'!$A$43:$BH$43,1,'FD mesh'!$B$15+1)*Setup!$B$22</f>
        <v>0</v>
      </c>
      <c r="AT1093" s="0" t="n">
        <f aca="false">SUMPRODUCT('FD inverse'!$A$44:$BH$44,'FD mesh'!$B$84:$BI$84,$E1092:$BL1092)+'FD inverse'!$A$44*$C1093/Setup!$B$17+INDEX('FD inverse'!$A$44:$BH$44,1,'FD mesh'!$B$15+1)*Setup!$B$22</f>
        <v>0</v>
      </c>
      <c r="AU1093" s="0" t="n">
        <f aca="false">SUMPRODUCT('FD inverse'!$A$45:$BH$45,'FD mesh'!$B$84:$BI$84,$E1092:$BL1092)+'FD inverse'!$A$45*$C1093/Setup!$B$17+INDEX('FD inverse'!$A$45:$BH$45,1,'FD mesh'!$B$15+1)*Setup!$B$22</f>
        <v>0</v>
      </c>
      <c r="AV1093" s="0" t="n">
        <f aca="false">SUMPRODUCT('FD inverse'!$A$46:$BH$46,'FD mesh'!$B$84:$BI$84,$E1092:$BL1092)+'FD inverse'!$A$46*$C1093/Setup!$B$17+INDEX('FD inverse'!$A$46:$BH$46,1,'FD mesh'!$B$15+1)*Setup!$B$22</f>
        <v>0</v>
      </c>
      <c r="AW1093" s="0" t="n">
        <f aca="false">SUMPRODUCT('FD inverse'!$A$47:$BH$47,'FD mesh'!$B$84:$BI$84,$E1092:$BL1092)+'FD inverse'!$A$47*$C1093/Setup!$B$17+INDEX('FD inverse'!$A$47:$BH$47,1,'FD mesh'!$B$15+1)*Setup!$B$22</f>
        <v>0</v>
      </c>
      <c r="AX1093" s="0" t="n">
        <f aca="false">SUMPRODUCT('FD inverse'!$A$48:$BH$48,'FD mesh'!$B$84:$BI$84,$E1092:$BL1092)+'FD inverse'!$A$48*$C1093/Setup!$B$17+INDEX('FD inverse'!$A$48:$BH$48,1,'FD mesh'!$B$15+1)*Setup!$B$22</f>
        <v>0</v>
      </c>
      <c r="AY1093" s="0" t="n">
        <f aca="false">SUMPRODUCT('FD inverse'!$A$49:$BH$49,'FD mesh'!$B$84:$BI$84,$E1092:$BL1092)+'FD inverse'!$A$49*$C1093/Setup!$B$17+INDEX('FD inverse'!$A$49:$BH$49,1,'FD mesh'!$B$15+1)*Setup!$B$22</f>
        <v>0</v>
      </c>
      <c r="AZ1093" s="0" t="n">
        <f aca="false">SUMPRODUCT('FD inverse'!$A$50:$BH$50,'FD mesh'!$B$84:$BI$84,$E1092:$BL1092)+'FD inverse'!$A$50*$C1093/Setup!$B$17+INDEX('FD inverse'!$A$50:$BH$50,1,'FD mesh'!$B$15+1)*Setup!$B$22</f>
        <v>0</v>
      </c>
      <c r="BA1093" s="0" t="n">
        <f aca="false">SUMPRODUCT('FD inverse'!$A$51:$BH$51,'FD mesh'!$B$84:$BI$84,$E1092:$BL1092)+'FD inverse'!$A$51*$C1093/Setup!$B$17+INDEX('FD inverse'!$A$51:$BH$51,1,'FD mesh'!$B$15+1)*Setup!$B$22</f>
        <v>0</v>
      </c>
      <c r="BB1093" s="0" t="n">
        <f aca="false">SUMPRODUCT('FD inverse'!$A$52:$BH$52,'FD mesh'!$B$84:$BI$84,$E1092:$BL1092)+'FD inverse'!$A$52*$C1093/Setup!$B$17+INDEX('FD inverse'!$A$52:$BH$52,1,'FD mesh'!$B$15+1)*Setup!$B$22</f>
        <v>0</v>
      </c>
      <c r="BC1093" s="0" t="n">
        <f aca="false">SUMPRODUCT('FD inverse'!$A$53:$BH$53,'FD mesh'!$B$84:$BI$84,$E1092:$BL1092)+'FD inverse'!$A$53*$C1093/Setup!$B$17+INDEX('FD inverse'!$A$53:$BH$53,1,'FD mesh'!$B$15+1)*Setup!$B$22</f>
        <v>0</v>
      </c>
      <c r="BD1093" s="0" t="n">
        <f aca="false">SUMPRODUCT('FD inverse'!$A$54:$BH$54,'FD mesh'!$B$84:$BI$84,$E1092:$BL1092)+'FD inverse'!$A$54*$C1093/Setup!$B$17+INDEX('FD inverse'!$A$54:$BH$54,1,'FD mesh'!$B$15+1)*Setup!$B$22</f>
        <v>0</v>
      </c>
      <c r="BE1093" s="0" t="n">
        <f aca="false">SUMPRODUCT('FD inverse'!$A$55:$BH$55,'FD mesh'!$B$84:$BI$84,$E1092:$BL1092)+'FD inverse'!$A$55*$C1093/Setup!$B$17+INDEX('FD inverse'!$A$55:$BH$55,1,'FD mesh'!$B$15+1)*Setup!$B$22</f>
        <v>0</v>
      </c>
      <c r="BF1093" s="0" t="n">
        <f aca="false">SUMPRODUCT('FD inverse'!$A$56:$BH$56,'FD mesh'!$B$84:$BI$84,$E1092:$BL1092)+'FD inverse'!$A$56*$C1093/Setup!$B$17+INDEX('FD inverse'!$A$56:$BH$56,1,'FD mesh'!$B$15+1)*Setup!$B$22</f>
        <v>0</v>
      </c>
      <c r="BG1093" s="0" t="n">
        <f aca="false">SUMPRODUCT('FD inverse'!$A$57:$BH$57,'FD mesh'!$B$84:$BI$84,$E1092:$BL1092)+'FD inverse'!$A$57*$C1093/Setup!$B$17+INDEX('FD inverse'!$A$57:$BH$57,1,'FD mesh'!$B$15+1)*Setup!$B$22</f>
        <v>0</v>
      </c>
      <c r="BH1093" s="0" t="n">
        <f aca="false">SUMPRODUCT('FD inverse'!$A$58:$BH$58,'FD mesh'!$B$84:$BI$84,$E1092:$BL1092)+'FD inverse'!$A$58*$C1093/Setup!$B$17+INDEX('FD inverse'!$A$58:$BH$58,1,'FD mesh'!$B$15+1)*Setup!$B$22</f>
        <v>0</v>
      </c>
      <c r="BI1093" s="0" t="n">
        <f aca="false">SUMPRODUCT('FD inverse'!$A$59:$BH$59,'FD mesh'!$B$84:$BI$84,$E1092:$BL1092)+'FD inverse'!$A$59*$C1093/Setup!$B$17+INDEX('FD inverse'!$A$59:$BH$59,1,'FD mesh'!$B$15+1)*Setup!$B$22</f>
        <v>0</v>
      </c>
      <c r="BJ1093" s="0" t="n">
        <f aca="false">SUMPRODUCT('FD inverse'!$A$60:$BH$60,'FD mesh'!$B$84:$BI$84,$E1092:$BL1092)+'FD inverse'!$A$60*$C1093/Setup!$B$17+INDEX('FD inverse'!$A$60:$BH$60,1,'FD mesh'!$B$15+1)*Setup!$B$22</f>
        <v>0</v>
      </c>
      <c r="BK1093" s="0" t="n">
        <f aca="false">SUMPRODUCT('FD inverse'!$A$61:$BH$61,'FD mesh'!$B$84:$BI$84,$E1092:$BL1092)+'FD inverse'!$A$61*$C1093/Setup!$B$17+INDEX('FD inverse'!$A$61:$BH$61,1,'FD mesh'!$B$15+1)*Setup!$B$22</f>
        <v>0</v>
      </c>
      <c r="BL1093" s="0" t="n">
        <f aca="false">SUMPRODUCT('FD inverse'!$A$62:$BH$62,'FD mesh'!$B$84:$BI$84,$E1092:$BL1092)+'FD inverse'!$A$62*$C1093/Setup!$B$17+INDEX('FD inverse'!$A$62:$BH$62,1,'FD mesh'!$B$15+1)*Setup!$B$22</f>
        <v>0</v>
      </c>
    </row>
    <row r="1094" customFormat="false" ht="15" hidden="false" customHeight="false" outlineLevel="0" collapsed="false">
      <c r="A1094" s="0" t="n">
        <v>1089</v>
      </c>
      <c r="B1094" s="0" t="n">
        <f aca="false">A1094*Setup!$B$11/3600</f>
        <v>90.75</v>
      </c>
      <c r="C1094" s="0" t="n">
        <f aca="false">Setup!$B$7+Setup!$B$8*COS(2*PI()*(B1094-Setup!$B$9)/24)</f>
        <v>27.0073592299159</v>
      </c>
      <c r="D1094" s="0" t="n">
        <f aca="false">(C1094-E1094)/Setup!$B$17</f>
        <v>8.99013448207308</v>
      </c>
      <c r="E1094" s="0" t="n">
        <f aca="false">SUMPRODUCT('FD inverse'!$A$3:$BH$3,'FD mesh'!$B$84:$BI$84,$E1093:$BL1093)+'FD inverse'!$A$3*$C1094/Setup!$B$17+INDEX('FD inverse'!$A$3:$BH$3,1,'FD mesh'!$B$15+1)*Setup!$B$22</f>
        <v>25.8386417472464</v>
      </c>
      <c r="F1094" s="0" t="n">
        <f aca="false">SUMPRODUCT('FD inverse'!$A$4:$BH$4,'FD mesh'!$B$84:$BI$84,$E1093:$BL1093)+'FD inverse'!$A$4*$C1094/Setup!$B$17+INDEX('FD inverse'!$A$4:$BH$4,1,'FD mesh'!$B$15+1)*Setup!$B$22</f>
        <v>25.5651975986748</v>
      </c>
      <c r="G1094" s="0" t="n">
        <f aca="false">SUMPRODUCT('FD inverse'!$A$5:$BH$5,'FD mesh'!$B$84:$BI$84,$E1093:$BL1093)+'FD inverse'!$A$5*$C1094/Setup!$B$17+INDEX('FD inverse'!$A$5:$BH$5,1,'FD mesh'!$B$15+1)*Setup!$B$22</f>
        <v>25.2828501125002</v>
      </c>
      <c r="H1094" s="0" t="n">
        <f aca="false">SUMPRODUCT('FD inverse'!$A$6:$BH$6,'FD mesh'!$B$84:$BI$84,$E1093:$BL1093)+'FD inverse'!$A$6*$C1094/Setup!$B$17+INDEX('FD inverse'!$A$6:$BH$6,1,'FD mesh'!$B$15+1)*Setup!$B$22</f>
        <v>24.3237192667531</v>
      </c>
      <c r="I1094" s="0" t="n">
        <f aca="false">SUMPRODUCT('FD inverse'!$A$7:$BH$7,'FD mesh'!$B$84:$BI$84,$E1093:$BL1093)+'FD inverse'!$A$7*$C1094/Setup!$B$17+INDEX('FD inverse'!$A$7:$BH$7,1,'FD mesh'!$B$15+1)*Setup!$B$22</f>
        <v>24.2405802722803</v>
      </c>
      <c r="J1094" s="0" t="n">
        <f aca="false">SUMPRODUCT('FD inverse'!$A$8:$BH$8,'FD mesh'!$B$84:$BI$84,$E1093:$BL1093)+'FD inverse'!$A$8*$C1094/Setup!$B$17+INDEX('FD inverse'!$A$8:$BH$8,1,'FD mesh'!$B$15+1)*Setup!$B$22</f>
        <v>24.1619024109381</v>
      </c>
      <c r="K1094" s="0" t="n">
        <f aca="false">SUMPRODUCT('FD inverse'!$A$9:$BH$9,'FD mesh'!$B$84:$BI$84,$E1093:$BL1093)+'FD inverse'!$A$9*$C1094/Setup!$B$17+INDEX('FD inverse'!$A$9:$BH$9,1,'FD mesh'!$B$15+1)*Setup!$B$22</f>
        <v>24.0885297707295</v>
      </c>
      <c r="L1094" s="0" t="n">
        <f aca="false">SUMPRODUCT('FD inverse'!$A$10:$BH$10,'FD mesh'!$B$84:$BI$84,$E1093:$BL1093)+'FD inverse'!$A$10*$C1094/Setup!$B$17+INDEX('FD inverse'!$A$10:$BH$10,1,'FD mesh'!$B$15+1)*Setup!$B$22</f>
        <v>24.0211794507531</v>
      </c>
      <c r="M1094" s="0" t="n">
        <f aca="false">SUMPRODUCT('FD inverse'!$A$11:$BH$11,'FD mesh'!$B$84:$BI$84,$E1093:$BL1093)+'FD inverse'!$A$11*$C1094/Setup!$B$17+INDEX('FD inverse'!$A$11:$BH$11,1,'FD mesh'!$B$15+1)*Setup!$B$22</f>
        <v>23.9604510403467</v>
      </c>
      <c r="N1094" s="0" t="n">
        <f aca="false">SUMPRODUCT('FD inverse'!$A$12:$BH$12,'FD mesh'!$B$84:$BI$84,$E1093:$BL1093)+'FD inverse'!$A$12*$C1094/Setup!$B$17+INDEX('FD inverse'!$A$12:$BH$12,1,'FD mesh'!$B$15+1)*Setup!$B$22</f>
        <v>23.9068350883246</v>
      </c>
      <c r="O1094" s="0" t="n">
        <f aca="false">SUMPRODUCT('FD inverse'!$A$13:$BH$13,'FD mesh'!$B$84:$BI$84,$E1093:$BL1093)+'FD inverse'!$A$13*$C1094/Setup!$B$17+INDEX('FD inverse'!$A$13:$BH$13,1,'FD mesh'!$B$15+1)*Setup!$B$22</f>
        <v>23.8607204657307</v>
      </c>
      <c r="P1094" s="0" t="n">
        <f aca="false">SUMPRODUCT('FD inverse'!$A$14:$BH$14,'FD mesh'!$B$84:$BI$84,$E1093:$BL1093)+'FD inverse'!$A$14*$C1094/Setup!$B$17+INDEX('FD inverse'!$A$14:$BH$14,1,'FD mesh'!$B$15+1)*Setup!$B$22</f>
        <v>23.8224005432261</v>
      </c>
      <c r="Q1094" s="0" t="n">
        <f aca="false">SUMPRODUCT('FD inverse'!$A$15:$BH$15,'FD mesh'!$B$84:$BI$84,$E1093:$BL1093)+'FD inverse'!$A$15*$C1094/Setup!$B$17+INDEX('FD inverse'!$A$15:$BH$15,1,'FD mesh'!$B$15+1)*Setup!$B$22</f>
        <v>23.7920781206741</v>
      </c>
      <c r="R1094" s="0" t="n">
        <f aca="false">SUMPRODUCT('FD inverse'!$A$16:$BH$16,'FD mesh'!$B$84:$BI$84,$E1093:$BL1093)+'FD inverse'!$A$16*$C1094/Setup!$B$17+INDEX('FD inverse'!$A$16:$BH$16,1,'FD mesh'!$B$15+1)*Setup!$B$22</f>
        <v>23.769869061894</v>
      </c>
      <c r="S1094" s="0" t="n">
        <f aca="false">SUMPRODUCT('FD inverse'!$A$17:$BH$17,'FD mesh'!$B$84:$BI$84,$E1093:$BL1093)+'FD inverse'!$A$17*$C1094/Setup!$B$17+INDEX('FD inverse'!$A$17:$BH$17,1,'FD mesh'!$B$15+1)*Setup!$B$22</f>
        <v>23.1863421551958</v>
      </c>
      <c r="T1094" s="0" t="n">
        <f aca="false">SUMPRODUCT('FD inverse'!$A$18:$BH$18,'FD mesh'!$B$84:$BI$84,$E1093:$BL1093)+'FD inverse'!$A$18*$C1094/Setup!$B$17+INDEX('FD inverse'!$A$18:$BH$18,1,'FD mesh'!$B$15+1)*Setup!$B$22</f>
        <v>22.6066968027025</v>
      </c>
      <c r="U1094" s="0" t="n">
        <f aca="false">SUMPRODUCT('FD inverse'!$A$19:$BH$19,'FD mesh'!$B$84:$BI$84,$E1093:$BL1093)+'FD inverse'!$A$19*$C1094/Setup!$B$17+INDEX('FD inverse'!$A$19:$BH$19,1,'FD mesh'!$B$15+1)*Setup!$B$22</f>
        <v>22.0307333152193</v>
      </c>
      <c r="V1094" s="0" t="n">
        <f aca="false">SUMPRODUCT('FD inverse'!$A$20:$BH$20,'FD mesh'!$B$84:$BI$84,$E1093:$BL1093)+'FD inverse'!$A$20*$C1094/Setup!$B$17+INDEX('FD inverse'!$A$20:$BH$20,1,'FD mesh'!$B$15+1)*Setup!$B$22</f>
        <v>21.4582354590497</v>
      </c>
      <c r="W1094" s="0" t="n">
        <f aca="false">SUMPRODUCT('FD inverse'!$A$21:$BH$21,'FD mesh'!$B$84:$BI$84,$E1093:$BL1093)+'FD inverse'!$A$21*$C1094/Setup!$B$17+INDEX('FD inverse'!$A$21:$BH$21,1,'FD mesh'!$B$15+1)*Setup!$B$22</f>
        <v>20.8889723608964</v>
      </c>
      <c r="X1094" s="0" t="n">
        <f aca="false">SUMPRODUCT('FD inverse'!$A$22:$BH$22,'FD mesh'!$B$84:$BI$84,$E1093:$BL1093)+'FD inverse'!$A$22*$C1094/Setup!$B$17+INDEX('FD inverse'!$A$22:$BH$22,1,'FD mesh'!$B$15+1)*Setup!$B$22</f>
        <v>20.3227002701244</v>
      </c>
      <c r="Y1094" s="0" t="n">
        <f aca="false">SUMPRODUCT('FD inverse'!$A$23:$BH$23,'FD mesh'!$B$84:$BI$84,$E1093:$BL1093)+'FD inverse'!$A$23*$C1094/Setup!$B$17+INDEX('FD inverse'!$A$23:$BH$23,1,'FD mesh'!$B$15+1)*Setup!$B$22</f>
        <v>19.7591641879833</v>
      </c>
      <c r="Z1094" s="0" t="n">
        <f aca="false">SUMPRODUCT('FD inverse'!$A$24:$BH$24,'FD mesh'!$B$84:$BI$84,$E1093:$BL1093)+'FD inverse'!$A$24*$C1094/Setup!$B$17+INDEX('FD inverse'!$A$24:$BH$24,1,'FD mesh'!$B$15+1)*Setup!$B$22</f>
        <v>19.1980993738989</v>
      </c>
      <c r="AA1094" s="0" t="n">
        <f aca="false">SUMPRODUCT('FD inverse'!$A$25:$BH$25,'FD mesh'!$B$84:$BI$84,$E1093:$BL1093)+'FD inverse'!$A$25*$C1094/Setup!$B$17+INDEX('FD inverse'!$A$25:$BH$25,1,'FD mesh'!$B$15+1)*Setup!$B$22</f>
        <v>18.6392327393819</v>
      </c>
      <c r="AB1094" s="0" t="n">
        <f aca="false">SUMPRODUCT('FD inverse'!$A$26:$BH$26,'FD mesh'!$B$84:$BI$84,$E1093:$BL1093)+'FD inverse'!$A$26*$C1094/Setup!$B$17+INDEX('FD inverse'!$A$26:$BH$26,1,'FD mesh'!$B$15+1)*Setup!$B$22</f>
        <v>18.0822841404892</v>
      </c>
      <c r="AC1094" s="0" t="n">
        <f aca="false">SUMPRODUCT('FD inverse'!$A$27:$BH$27,'FD mesh'!$B$84:$BI$84,$E1093:$BL1093)+'FD inverse'!$A$27*$C1094/Setup!$B$17+INDEX('FD inverse'!$A$27:$BH$27,1,'FD mesh'!$B$15+1)*Setup!$B$22</f>
        <v>17.5269675801001</v>
      </c>
      <c r="AD1094" s="0" t="n">
        <f aca="false">SUMPRODUCT('FD inverse'!$A$28:$BH$28,'FD mesh'!$B$84:$BI$84,$E1093:$BL1093)+'FD inverse'!$A$28*$C1094/Setup!$B$17+INDEX('FD inverse'!$A$28:$BH$28,1,'FD mesh'!$B$15+1)*Setup!$B$22</f>
        <v>16.9729923315434</v>
      </c>
      <c r="AE1094" s="0" t="n">
        <f aca="false">SUMPRODUCT('FD inverse'!$A$29:$BH$29,'FD mesh'!$B$84:$BI$84,$E1093:$BL1093)+'FD inverse'!$A$29*$C1094/Setup!$B$17+INDEX('FD inverse'!$A$29:$BH$29,1,'FD mesh'!$B$15+1)*Setup!$B$22</f>
        <v>16.4200639953426</v>
      </c>
      <c r="AF1094" s="0" t="n">
        <f aca="false">SUMPRODUCT('FD inverse'!$A$30:$BH$30,'FD mesh'!$B$84:$BI$84,$E1093:$BL1093)+'FD inverse'!$A$30*$C1094/Setup!$B$17+INDEX('FD inverse'!$A$30:$BH$30,1,'FD mesh'!$B$15+1)*Setup!$B$22</f>
        <v>15.86788550103</v>
      </c>
      <c r="AG1094" s="0" t="n">
        <f aca="false">SUMPRODUCT('FD inverse'!$A$31:$BH$31,'FD mesh'!$B$84:$BI$84,$E1093:$BL1093)+'FD inverse'!$A$31*$C1094/Setup!$B$17+INDEX('FD inverse'!$A$31:$BH$31,1,'FD mesh'!$B$15+1)*Setup!$B$22</f>
        <v>15.3161580661211</v>
      </c>
      <c r="AH1094" s="0" t="n">
        <f aca="false">SUMPRODUCT('FD inverse'!$A$32:$BH$32,'FD mesh'!$B$84:$BI$84,$E1093:$BL1093)+'FD inverse'!$A$32*$C1094/Setup!$B$17+INDEX('FD inverse'!$A$32:$BH$32,1,'FD mesh'!$B$15+1)*Setup!$B$22</f>
        <v>15.2930369287889</v>
      </c>
      <c r="AI1094" s="0" t="n">
        <f aca="false">SUMPRODUCT('FD inverse'!$A$33:$BH$33,'FD mesh'!$B$84:$BI$84,$E1093:$BL1093)+'FD inverse'!$A$33*$C1094/Setup!$B$17+INDEX('FD inverse'!$A$33:$BH$33,1,'FD mesh'!$B$15+1)*Setup!$B$22</f>
        <v>15.2701548582454</v>
      </c>
      <c r="AJ1094" s="0" t="n">
        <f aca="false">SUMPRODUCT('FD inverse'!$A$34:$BH$34,'FD mesh'!$B$84:$BI$84,$E1093:$BL1093)+'FD inverse'!$A$34*$C1094/Setup!$B$17+INDEX('FD inverse'!$A$34:$BH$34,1,'FD mesh'!$B$15+1)*Setup!$B$22</f>
        <v>15.2474907975721</v>
      </c>
      <c r="AK1094" s="0" t="n">
        <f aca="false">SUMPRODUCT('FD inverse'!$A$35:$BH$35,'FD mesh'!$B$84:$BI$84,$E1093:$BL1093)+'FD inverse'!$A$35*$C1094/Setup!$B$17+INDEX('FD inverse'!$A$35:$BH$35,1,'FD mesh'!$B$15+1)*Setup!$B$22</f>
        <v>15.225024230279</v>
      </c>
      <c r="AL1094" s="0" t="n">
        <f aca="false">SUMPRODUCT('FD inverse'!$A$36:$BH$36,'FD mesh'!$B$84:$BI$84,$E1093:$BL1093)+'FD inverse'!$A$36*$C1094/Setup!$B$17+INDEX('FD inverse'!$A$36:$BH$36,1,'FD mesh'!$B$15+1)*Setup!$B$22</f>
        <v>15.2027352236586</v>
      </c>
      <c r="AM1094" s="0" t="n">
        <f aca="false">SUMPRODUCT('FD inverse'!$A$37:$BH$37,'FD mesh'!$B$84:$BI$84,$E1093:$BL1093)+'FD inverse'!$A$37*$C1094/Setup!$B$17+INDEX('FD inverse'!$A$37:$BH$37,1,'FD mesh'!$B$15+1)*Setup!$B$22</f>
        <v>15.1806044487557</v>
      </c>
      <c r="AN1094" s="0" t="n">
        <f aca="false">SUMPRODUCT('FD inverse'!$A$38:$BH$38,'FD mesh'!$B$84:$BI$84,$E1093:$BL1093)+'FD inverse'!$A$38*$C1094/Setup!$B$17+INDEX('FD inverse'!$A$38:$BH$38,1,'FD mesh'!$B$15+1)*Setup!$B$22</f>
        <v>15.1586131793431</v>
      </c>
      <c r="AO1094" s="0" t="n">
        <f aca="false">SUMPRODUCT('FD inverse'!$A$39:$BH$39,'FD mesh'!$B$84:$BI$84,$E1093:$BL1093)+'FD inverse'!$A$39*$C1094/Setup!$B$17+INDEX('FD inverse'!$A$39:$BH$39,1,'FD mesh'!$B$15+1)*Setup!$B$22</f>
        <v>15.1367432722145</v>
      </c>
      <c r="AP1094" s="0" t="n">
        <f aca="false">SUMPRODUCT('FD inverse'!$A$40:$BH$40,'FD mesh'!$B$84:$BI$84,$E1093:$BL1093)+'FD inverse'!$A$40*$C1094/Setup!$B$17+INDEX('FD inverse'!$A$40:$BH$40,1,'FD mesh'!$B$15+1)*Setup!$B$22</f>
        <v>15.1149771310258</v>
      </c>
      <c r="AQ1094" s="0" t="n">
        <f aca="false">SUMPRODUCT('FD inverse'!$A$41:$BH$41,'FD mesh'!$B$84:$BI$84,$E1093:$BL1093)+'FD inverse'!$A$41*$C1094/Setup!$B$17+INDEX('FD inverse'!$A$41:$BH$41,1,'FD mesh'!$B$15+1)*Setup!$B$22</f>
        <v>15.0932976558412</v>
      </c>
      <c r="AR1094" s="0" t="n">
        <f aca="false">SUMPRODUCT('FD inverse'!$A$42:$BH$42,'FD mesh'!$B$84:$BI$84,$E1093:$BL1093)+'FD inverse'!$A$42*$C1094/Setup!$B$17+INDEX('FD inverse'!$A$42:$BH$42,1,'FD mesh'!$B$15+1)*Setup!$B$22</f>
        <v>15.0716881804674</v>
      </c>
      <c r="AS1094" s="0" t="n">
        <f aca="false">SUMPRODUCT('FD inverse'!$A$43:$BH$43,'FD mesh'!$B$84:$BI$84,$E1093:$BL1093)+'FD inverse'!$A$43*$C1094/Setup!$B$17+INDEX('FD inverse'!$A$43:$BH$43,1,'FD mesh'!$B$15+1)*Setup!$B$22</f>
        <v>0</v>
      </c>
      <c r="AT1094" s="0" t="n">
        <f aca="false">SUMPRODUCT('FD inverse'!$A$44:$BH$44,'FD mesh'!$B$84:$BI$84,$E1093:$BL1093)+'FD inverse'!$A$44*$C1094/Setup!$B$17+INDEX('FD inverse'!$A$44:$BH$44,1,'FD mesh'!$B$15+1)*Setup!$B$22</f>
        <v>0</v>
      </c>
      <c r="AU1094" s="0" t="n">
        <f aca="false">SUMPRODUCT('FD inverse'!$A$45:$BH$45,'FD mesh'!$B$84:$BI$84,$E1093:$BL1093)+'FD inverse'!$A$45*$C1094/Setup!$B$17+INDEX('FD inverse'!$A$45:$BH$45,1,'FD mesh'!$B$15+1)*Setup!$B$22</f>
        <v>0</v>
      </c>
      <c r="AV1094" s="0" t="n">
        <f aca="false">SUMPRODUCT('FD inverse'!$A$46:$BH$46,'FD mesh'!$B$84:$BI$84,$E1093:$BL1093)+'FD inverse'!$A$46*$C1094/Setup!$B$17+INDEX('FD inverse'!$A$46:$BH$46,1,'FD mesh'!$B$15+1)*Setup!$B$22</f>
        <v>0</v>
      </c>
      <c r="AW1094" s="0" t="n">
        <f aca="false">SUMPRODUCT('FD inverse'!$A$47:$BH$47,'FD mesh'!$B$84:$BI$84,$E1093:$BL1093)+'FD inverse'!$A$47*$C1094/Setup!$B$17+INDEX('FD inverse'!$A$47:$BH$47,1,'FD mesh'!$B$15+1)*Setup!$B$22</f>
        <v>0</v>
      </c>
      <c r="AX1094" s="0" t="n">
        <f aca="false">SUMPRODUCT('FD inverse'!$A$48:$BH$48,'FD mesh'!$B$84:$BI$84,$E1093:$BL1093)+'FD inverse'!$A$48*$C1094/Setup!$B$17+INDEX('FD inverse'!$A$48:$BH$48,1,'FD mesh'!$B$15+1)*Setup!$B$22</f>
        <v>0</v>
      </c>
      <c r="AY1094" s="0" t="n">
        <f aca="false">SUMPRODUCT('FD inverse'!$A$49:$BH$49,'FD mesh'!$B$84:$BI$84,$E1093:$BL1093)+'FD inverse'!$A$49*$C1094/Setup!$B$17+INDEX('FD inverse'!$A$49:$BH$49,1,'FD mesh'!$B$15+1)*Setup!$B$22</f>
        <v>0</v>
      </c>
      <c r="AZ1094" s="0" t="n">
        <f aca="false">SUMPRODUCT('FD inverse'!$A$50:$BH$50,'FD mesh'!$B$84:$BI$84,$E1093:$BL1093)+'FD inverse'!$A$50*$C1094/Setup!$B$17+INDEX('FD inverse'!$A$50:$BH$50,1,'FD mesh'!$B$15+1)*Setup!$B$22</f>
        <v>0</v>
      </c>
      <c r="BA1094" s="0" t="n">
        <f aca="false">SUMPRODUCT('FD inverse'!$A$51:$BH$51,'FD mesh'!$B$84:$BI$84,$E1093:$BL1093)+'FD inverse'!$A$51*$C1094/Setup!$B$17+INDEX('FD inverse'!$A$51:$BH$51,1,'FD mesh'!$B$15+1)*Setup!$B$22</f>
        <v>0</v>
      </c>
      <c r="BB1094" s="0" t="n">
        <f aca="false">SUMPRODUCT('FD inverse'!$A$52:$BH$52,'FD mesh'!$B$84:$BI$84,$E1093:$BL1093)+'FD inverse'!$A$52*$C1094/Setup!$B$17+INDEX('FD inverse'!$A$52:$BH$52,1,'FD mesh'!$B$15+1)*Setup!$B$22</f>
        <v>0</v>
      </c>
      <c r="BC1094" s="0" t="n">
        <f aca="false">SUMPRODUCT('FD inverse'!$A$53:$BH$53,'FD mesh'!$B$84:$BI$84,$E1093:$BL1093)+'FD inverse'!$A$53*$C1094/Setup!$B$17+INDEX('FD inverse'!$A$53:$BH$53,1,'FD mesh'!$B$15+1)*Setup!$B$22</f>
        <v>0</v>
      </c>
      <c r="BD1094" s="0" t="n">
        <f aca="false">SUMPRODUCT('FD inverse'!$A$54:$BH$54,'FD mesh'!$B$84:$BI$84,$E1093:$BL1093)+'FD inverse'!$A$54*$C1094/Setup!$B$17+INDEX('FD inverse'!$A$54:$BH$54,1,'FD mesh'!$B$15+1)*Setup!$B$22</f>
        <v>0</v>
      </c>
      <c r="BE1094" s="0" t="n">
        <f aca="false">SUMPRODUCT('FD inverse'!$A$55:$BH$55,'FD mesh'!$B$84:$BI$84,$E1093:$BL1093)+'FD inverse'!$A$55*$C1094/Setup!$B$17+INDEX('FD inverse'!$A$55:$BH$55,1,'FD mesh'!$B$15+1)*Setup!$B$22</f>
        <v>0</v>
      </c>
      <c r="BF1094" s="0" t="n">
        <f aca="false">SUMPRODUCT('FD inverse'!$A$56:$BH$56,'FD mesh'!$B$84:$BI$84,$E1093:$BL1093)+'FD inverse'!$A$56*$C1094/Setup!$B$17+INDEX('FD inverse'!$A$56:$BH$56,1,'FD mesh'!$B$15+1)*Setup!$B$22</f>
        <v>0</v>
      </c>
      <c r="BG1094" s="0" t="n">
        <f aca="false">SUMPRODUCT('FD inverse'!$A$57:$BH$57,'FD mesh'!$B$84:$BI$84,$E1093:$BL1093)+'FD inverse'!$A$57*$C1094/Setup!$B$17+INDEX('FD inverse'!$A$57:$BH$57,1,'FD mesh'!$B$15+1)*Setup!$B$22</f>
        <v>0</v>
      </c>
      <c r="BH1094" s="0" t="n">
        <f aca="false">SUMPRODUCT('FD inverse'!$A$58:$BH$58,'FD mesh'!$B$84:$BI$84,$E1093:$BL1093)+'FD inverse'!$A$58*$C1094/Setup!$B$17+INDEX('FD inverse'!$A$58:$BH$58,1,'FD mesh'!$B$15+1)*Setup!$B$22</f>
        <v>0</v>
      </c>
      <c r="BI1094" s="0" t="n">
        <f aca="false">SUMPRODUCT('FD inverse'!$A$59:$BH$59,'FD mesh'!$B$84:$BI$84,$E1093:$BL1093)+'FD inverse'!$A$59*$C1094/Setup!$B$17+INDEX('FD inverse'!$A$59:$BH$59,1,'FD mesh'!$B$15+1)*Setup!$B$22</f>
        <v>0</v>
      </c>
      <c r="BJ1094" s="0" t="n">
        <f aca="false">SUMPRODUCT('FD inverse'!$A$60:$BH$60,'FD mesh'!$B$84:$BI$84,$E1093:$BL1093)+'FD inverse'!$A$60*$C1094/Setup!$B$17+INDEX('FD inverse'!$A$60:$BH$60,1,'FD mesh'!$B$15+1)*Setup!$B$22</f>
        <v>0</v>
      </c>
      <c r="BK1094" s="0" t="n">
        <f aca="false">SUMPRODUCT('FD inverse'!$A$61:$BH$61,'FD mesh'!$B$84:$BI$84,$E1093:$BL1093)+'FD inverse'!$A$61*$C1094/Setup!$B$17+INDEX('FD inverse'!$A$61:$BH$61,1,'FD mesh'!$B$15+1)*Setup!$B$22</f>
        <v>0</v>
      </c>
      <c r="BL1094" s="0" t="n">
        <f aca="false">SUMPRODUCT('FD inverse'!$A$62:$BH$62,'FD mesh'!$B$84:$BI$84,$E1093:$BL1093)+'FD inverse'!$A$62*$C1094/Setup!$B$17+INDEX('FD inverse'!$A$62:$BH$62,1,'FD mesh'!$B$15+1)*Setup!$B$22</f>
        <v>0</v>
      </c>
    </row>
    <row r="1095" customFormat="false" ht="15" hidden="false" customHeight="false" outlineLevel="0" collapsed="false">
      <c r="A1095" s="0" t="n">
        <v>1090</v>
      </c>
      <c r="B1095" s="0" t="n">
        <f aca="false">A1095*Setup!$B$11/3600</f>
        <v>90.8333333333333</v>
      </c>
      <c r="C1095" s="0" t="n">
        <f aca="false">Setup!$B$7+Setup!$B$8*COS(2*PI()*(B1095-Setup!$B$9)/24)</f>
        <v>26.9491093472405</v>
      </c>
      <c r="D1095" s="0" t="n">
        <f aca="false">(C1095-E1095)/Setup!$B$17</f>
        <v>8.75818681634088</v>
      </c>
      <c r="E1095" s="0" t="n">
        <f aca="false">SUMPRODUCT('FD inverse'!$A$3:$BH$3,'FD mesh'!$B$84:$BI$84,$E1094:$BL1094)+'FD inverse'!$A$3*$C1095/Setup!$B$17+INDEX('FD inverse'!$A$3:$BH$3,1,'FD mesh'!$B$15+1)*Setup!$B$22</f>
        <v>25.8105450611162</v>
      </c>
      <c r="F1095" s="0" t="n">
        <f aca="false">SUMPRODUCT('FD inverse'!$A$4:$BH$4,'FD mesh'!$B$84:$BI$84,$E1094:$BL1094)+'FD inverse'!$A$4*$C1095/Setup!$B$17+INDEX('FD inverse'!$A$4:$BH$4,1,'FD mesh'!$B$15+1)*Setup!$B$22</f>
        <v>25.5437873680793</v>
      </c>
      <c r="G1095" s="0" t="n">
        <f aca="false">SUMPRODUCT('FD inverse'!$A$5:$BH$5,'FD mesh'!$B$84:$BI$84,$E1094:$BL1094)+'FD inverse'!$A$5*$C1095/Setup!$B$17+INDEX('FD inverse'!$A$5:$BH$5,1,'FD mesh'!$B$15+1)*Setup!$B$22</f>
        <v>25.2677370402352</v>
      </c>
      <c r="H1095" s="0" t="n">
        <f aca="false">SUMPRODUCT('FD inverse'!$A$6:$BH$6,'FD mesh'!$B$84:$BI$84,$E1094:$BL1094)+'FD inverse'!$A$6*$C1095/Setup!$B$17+INDEX('FD inverse'!$A$6:$BH$6,1,'FD mesh'!$B$15+1)*Setup!$B$22</f>
        <v>24.3291879901528</v>
      </c>
      <c r="I1095" s="0" t="n">
        <f aca="false">SUMPRODUCT('FD inverse'!$A$7:$BH$7,'FD mesh'!$B$84:$BI$84,$E1094:$BL1094)+'FD inverse'!$A$7*$C1095/Setup!$B$17+INDEX('FD inverse'!$A$7:$BH$7,1,'FD mesh'!$B$15+1)*Setup!$B$22</f>
        <v>24.2477437448357</v>
      </c>
      <c r="J1095" s="0" t="n">
        <f aca="false">SUMPRODUCT('FD inverse'!$A$8:$BH$8,'FD mesh'!$B$84:$BI$84,$E1094:$BL1094)+'FD inverse'!$A$8*$C1095/Setup!$B$17+INDEX('FD inverse'!$A$8:$BH$8,1,'FD mesh'!$B$15+1)*Setup!$B$22</f>
        <v>24.1705257370144</v>
      </c>
      <c r="K1095" s="0" t="n">
        <f aca="false">SUMPRODUCT('FD inverse'!$A$9:$BH$9,'FD mesh'!$B$84:$BI$84,$E1094:$BL1094)+'FD inverse'!$A$9*$C1095/Setup!$B$17+INDEX('FD inverse'!$A$9:$BH$9,1,'FD mesh'!$B$15+1)*Setup!$B$22</f>
        <v>24.0983952372028</v>
      </c>
      <c r="L1095" s="0" t="n">
        <f aca="false">SUMPRODUCT('FD inverse'!$A$10:$BH$10,'FD mesh'!$B$84:$BI$84,$E1094:$BL1094)+'FD inverse'!$A$10*$C1095/Setup!$B$17+INDEX('FD inverse'!$A$10:$BH$10,1,'FD mesh'!$B$15+1)*Setup!$B$22</f>
        <v>24.0320850715936</v>
      </c>
      <c r="M1095" s="0" t="n">
        <f aca="false">SUMPRODUCT('FD inverse'!$A$11:$BH$11,'FD mesh'!$B$84:$BI$84,$E1094:$BL1094)+'FD inverse'!$A$11*$C1095/Setup!$B$17+INDEX('FD inverse'!$A$11:$BH$11,1,'FD mesh'!$B$15+1)*Setup!$B$22</f>
        <v>23.9722089005806</v>
      </c>
      <c r="N1095" s="0" t="n">
        <f aca="false">SUMPRODUCT('FD inverse'!$A$12:$BH$12,'FD mesh'!$B$84:$BI$84,$E1094:$BL1094)+'FD inverse'!$A$12*$C1095/Setup!$B$17+INDEX('FD inverse'!$A$12:$BH$12,1,'FD mesh'!$B$15+1)*Setup!$B$22</f>
        <v>23.919269520266</v>
      </c>
      <c r="O1095" s="0" t="n">
        <f aca="false">SUMPRODUCT('FD inverse'!$A$13:$BH$13,'FD mesh'!$B$84:$BI$84,$E1094:$BL1094)+'FD inverse'!$A$13*$C1095/Setup!$B$17+INDEX('FD inverse'!$A$13:$BH$13,1,'FD mesh'!$B$15+1)*Setup!$B$22</f>
        <v>23.8736660879995</v>
      </c>
      <c r="P1095" s="0" t="n">
        <f aca="false">SUMPRODUCT('FD inverse'!$A$14:$BH$14,'FD mesh'!$B$84:$BI$84,$E1094:$BL1094)+'FD inverse'!$A$14*$C1095/Setup!$B$17+INDEX('FD inverse'!$A$14:$BH$14,1,'FD mesh'!$B$15+1)*Setup!$B$22</f>
        <v>23.8357001909949</v>
      </c>
      <c r="Q1095" s="0" t="n">
        <f aca="false">SUMPRODUCT('FD inverse'!$A$15:$BH$15,'FD mesh'!$B$84:$BI$84,$E1094:$BL1094)+'FD inverse'!$A$15*$C1095/Setup!$B$17+INDEX('FD inverse'!$A$15:$BH$15,1,'FD mesh'!$B$15+1)*Setup!$B$22</f>
        <v>23.8055806938538</v>
      </c>
      <c r="R1095" s="0" t="n">
        <f aca="false">SUMPRODUCT('FD inverse'!$A$16:$BH$16,'FD mesh'!$B$84:$BI$84,$E1094:$BL1094)+'FD inverse'!$A$16*$C1095/Setup!$B$17+INDEX('FD inverse'!$A$16:$BH$16,1,'FD mesh'!$B$15+1)*Setup!$B$22</f>
        <v>23.7834273165827</v>
      </c>
      <c r="S1095" s="0" t="n">
        <f aca="false">SUMPRODUCT('FD inverse'!$A$17:$BH$17,'FD mesh'!$B$84:$BI$84,$E1094:$BL1094)+'FD inverse'!$A$17*$C1095/Setup!$B$17+INDEX('FD inverse'!$A$17:$BH$17,1,'FD mesh'!$B$15+1)*Setup!$B$22</f>
        <v>23.1993109430095</v>
      </c>
      <c r="T1095" s="0" t="n">
        <f aca="false">SUMPRODUCT('FD inverse'!$A$18:$BH$18,'FD mesh'!$B$84:$BI$84,$E1094:$BL1094)+'FD inverse'!$A$18*$C1095/Setup!$B$17+INDEX('FD inverse'!$A$18:$BH$18,1,'FD mesh'!$B$15+1)*Setup!$B$22</f>
        <v>22.6190110984214</v>
      </c>
      <c r="U1095" s="0" t="n">
        <f aca="false">SUMPRODUCT('FD inverse'!$A$19:$BH$19,'FD mesh'!$B$84:$BI$84,$E1094:$BL1094)+'FD inverse'!$A$19*$C1095/Setup!$B$17+INDEX('FD inverse'!$A$19:$BH$19,1,'FD mesh'!$B$15+1)*Setup!$B$22</f>
        <v>22.042335175145</v>
      </c>
      <c r="V1095" s="0" t="n">
        <f aca="false">SUMPRODUCT('FD inverse'!$A$20:$BH$20,'FD mesh'!$B$84:$BI$84,$E1094:$BL1094)+'FD inverse'!$A$20*$C1095/Setup!$B$17+INDEX('FD inverse'!$A$20:$BH$20,1,'FD mesh'!$B$15+1)*Setup!$B$22</f>
        <v>21.4690735135037</v>
      </c>
      <c r="W1095" s="0" t="n">
        <f aca="false">SUMPRODUCT('FD inverse'!$A$21:$BH$21,'FD mesh'!$B$84:$BI$84,$E1094:$BL1094)+'FD inverse'!$A$21*$C1095/Setup!$B$17+INDEX('FD inverse'!$A$21:$BH$21,1,'FD mesh'!$B$15+1)*Setup!$B$22</f>
        <v>20.899001336459</v>
      </c>
      <c r="X1095" s="0" t="n">
        <f aca="false">SUMPRODUCT('FD inverse'!$A$22:$BH$22,'FD mesh'!$B$84:$BI$84,$E1094:$BL1094)+'FD inverse'!$A$22*$C1095/Setup!$B$17+INDEX('FD inverse'!$A$22:$BH$22,1,'FD mesh'!$B$15+1)*Setup!$B$22</f>
        <v>20.3318805436512</v>
      </c>
      <c r="Y1095" s="0" t="n">
        <f aca="false">SUMPRODUCT('FD inverse'!$A$23:$BH$23,'FD mesh'!$B$84:$BI$84,$E1094:$BL1094)+'FD inverse'!$A$23*$C1095/Setup!$B$17+INDEX('FD inverse'!$A$23:$BH$23,1,'FD mesh'!$B$15+1)*Setup!$B$22</f>
        <v>19.7674613741956</v>
      </c>
      <c r="Z1095" s="0" t="n">
        <f aca="false">SUMPRODUCT('FD inverse'!$A$24:$BH$24,'FD mesh'!$B$84:$BI$84,$E1094:$BL1094)+'FD inverse'!$A$24*$C1095/Setup!$B$17+INDEX('FD inverse'!$A$24:$BH$24,1,'FD mesh'!$B$15+1)*Setup!$B$22</f>
        <v>19.2054839481111</v>
      </c>
      <c r="AA1095" s="0" t="n">
        <f aca="false">SUMPRODUCT('FD inverse'!$A$25:$BH$25,'FD mesh'!$B$84:$BI$84,$E1094:$BL1094)+'FD inverse'!$A$25*$C1095/Setup!$B$17+INDEX('FD inverse'!$A$25:$BH$25,1,'FD mesh'!$B$15+1)*Setup!$B$22</f>
        <v>18.6456796967233</v>
      </c>
      <c r="AB1095" s="0" t="n">
        <f aca="false">SUMPRODUCT('FD inverse'!$A$26:$BH$26,'FD mesh'!$B$84:$BI$84,$E1094:$BL1094)+'FD inverse'!$A$26*$C1095/Setup!$B$17+INDEX('FD inverse'!$A$26:$BH$26,1,'FD mesh'!$B$15+1)*Setup!$B$22</f>
        <v>18.0877726927817</v>
      </c>
      <c r="AC1095" s="0" t="n">
        <f aca="false">SUMPRODUCT('FD inverse'!$A$27:$BH$27,'FD mesh'!$B$84:$BI$84,$E1094:$BL1094)+'FD inverse'!$A$27*$C1095/Setup!$B$17+INDEX('FD inverse'!$A$27:$BH$27,1,'FD mesh'!$B$15+1)*Setup!$B$22</f>
        <v>17.5314808913719</v>
      </c>
      <c r="AD1095" s="0" t="n">
        <f aca="false">SUMPRODUCT('FD inverse'!$A$28:$BH$28,'FD mesh'!$B$84:$BI$84,$E1094:$BL1094)+'FD inverse'!$A$28*$C1095/Setup!$B$17+INDEX('FD inverse'!$A$28:$BH$28,1,'FD mesh'!$B$15+1)*Setup!$B$22</f>
        <v>16.9765172929934</v>
      </c>
      <c r="AE1095" s="0" t="n">
        <f aca="false">SUMPRODUCT('FD inverse'!$A$29:$BH$29,'FD mesh'!$B$84:$BI$84,$E1094:$BL1094)+'FD inverse'!$A$29*$C1095/Setup!$B$17+INDEX('FD inverse'!$A$29:$BH$29,1,'FD mesh'!$B$15+1)*Setup!$B$22</f>
        <v>16.4225910404132</v>
      </c>
      <c r="AF1095" s="0" t="n">
        <f aca="false">SUMPRODUCT('FD inverse'!$A$30:$BH$30,'FD mesh'!$B$84:$BI$84,$E1094:$BL1094)+'FD inverse'!$A$30*$C1095/Setup!$B$17+INDEX('FD inverse'!$A$30:$BH$30,1,'FD mesh'!$B$15+1)*Setup!$B$22</f>
        <v>15.8694084610966</v>
      </c>
      <c r="AG1095" s="0" t="n">
        <f aca="false">SUMPRODUCT('FD inverse'!$A$31:$BH$31,'FD mesh'!$B$84:$BI$84,$E1094:$BL1094)+'FD inverse'!$A$31*$C1095/Setup!$B$17+INDEX('FD inverse'!$A$31:$BH$31,1,'FD mesh'!$B$15+1)*Setup!$B$22</f>
        <v>15.3166740671711</v>
      </c>
      <c r="AH1095" s="0" t="n">
        <f aca="false">SUMPRODUCT('FD inverse'!$A$32:$BH$32,'FD mesh'!$B$84:$BI$84,$E1094:$BL1094)+'FD inverse'!$A$32*$C1095/Setup!$B$17+INDEX('FD inverse'!$A$32:$BH$32,1,'FD mesh'!$B$15+1)*Setup!$B$22</f>
        <v>15.2935108036646</v>
      </c>
      <c r="AI1095" s="0" t="n">
        <f aca="false">SUMPRODUCT('FD inverse'!$A$33:$BH$33,'FD mesh'!$B$84:$BI$84,$E1094:$BL1094)+'FD inverse'!$A$33*$C1095/Setup!$B$17+INDEX('FD inverse'!$A$33:$BH$33,1,'FD mesh'!$B$15+1)*Setup!$B$22</f>
        <v>15.2705874265351</v>
      </c>
      <c r="AJ1095" s="0" t="n">
        <f aca="false">SUMPRODUCT('FD inverse'!$A$34:$BH$34,'FD mesh'!$B$84:$BI$84,$E1094:$BL1094)+'FD inverse'!$A$34*$C1095/Setup!$B$17+INDEX('FD inverse'!$A$34:$BH$34,1,'FD mesh'!$B$15+1)*Setup!$B$22</f>
        <v>15.2478830254372</v>
      </c>
      <c r="AK1095" s="0" t="n">
        <f aca="false">SUMPRODUCT('FD inverse'!$A$35:$BH$35,'FD mesh'!$B$84:$BI$84,$E1094:$BL1094)+'FD inverse'!$A$35*$C1095/Setup!$B$17+INDEX('FD inverse'!$A$35:$BH$35,1,'FD mesh'!$B$15+1)*Setup!$B$22</f>
        <v>15.2253771791188</v>
      </c>
      <c r="AL1095" s="0" t="n">
        <f aca="false">SUMPRODUCT('FD inverse'!$A$36:$BH$36,'FD mesh'!$B$84:$BI$84,$E1094:$BL1094)+'FD inverse'!$A$36*$C1095/Setup!$B$17+INDEX('FD inverse'!$A$36:$BH$36,1,'FD mesh'!$B$15+1)*Setup!$B$22</f>
        <v>15.2030500036327</v>
      </c>
      <c r="AM1095" s="0" t="n">
        <f aca="false">SUMPRODUCT('FD inverse'!$A$37:$BH$37,'FD mesh'!$B$84:$BI$84,$E1094:$BL1094)+'FD inverse'!$A$37*$C1095/Setup!$B$17+INDEX('FD inverse'!$A$37:$BH$37,1,'FD mesh'!$B$15+1)*Setup!$B$22</f>
        <v>15.1808821770199</v>
      </c>
      <c r="AN1095" s="0" t="n">
        <f aca="false">SUMPRODUCT('FD inverse'!$A$38:$BH$38,'FD mesh'!$B$84:$BI$84,$E1094:$BL1094)+'FD inverse'!$A$38*$C1095/Setup!$B$17+INDEX('FD inverse'!$A$38:$BH$38,1,'FD mesh'!$B$15+1)*Setup!$B$22</f>
        <v>15.1588549428513</v>
      </c>
      <c r="AO1095" s="0" t="n">
        <f aca="false">SUMPRODUCT('FD inverse'!$A$39:$BH$39,'FD mesh'!$B$84:$BI$84,$E1094:$BL1094)+'FD inverse'!$A$39*$C1095/Setup!$B$17+INDEX('FD inverse'!$A$39:$BH$39,1,'FD mesh'!$B$15+1)*Setup!$B$22</f>
        <v>15.1369500949392</v>
      </c>
      <c r="AP1095" s="0" t="n">
        <f aca="false">SUMPRODUCT('FD inverse'!$A$40:$BH$40,'FD mesh'!$B$84:$BI$84,$E1094:$BL1094)+'FD inverse'!$A$40*$C1095/Setup!$B$17+INDEX('FD inverse'!$A$40:$BH$40,1,'FD mesh'!$B$15+1)*Setup!$B$22</f>
        <v>15.1151499454542</v>
      </c>
      <c r="AQ1095" s="0" t="n">
        <f aca="false">SUMPRODUCT('FD inverse'!$A$41:$BH$41,'FD mesh'!$B$84:$BI$84,$E1094:$BL1094)+'FD inverse'!$A$41*$C1095/Setup!$B$17+INDEX('FD inverse'!$A$41:$BH$41,1,'FD mesh'!$B$15+1)*Setup!$B$22</f>
        <v>15.0934372786133</v>
      </c>
      <c r="AR1095" s="0" t="n">
        <f aca="false">SUMPRODUCT('FD inverse'!$A$42:$BH$42,'FD mesh'!$B$84:$BI$84,$E1094:$BL1094)+'FD inverse'!$A$42*$C1095/Setup!$B$17+INDEX('FD inverse'!$A$42:$BH$42,1,'FD mesh'!$B$15+1)*Setup!$B$22</f>
        <v>15.0717952920356</v>
      </c>
      <c r="AS1095" s="0" t="n">
        <f aca="false">SUMPRODUCT('FD inverse'!$A$43:$BH$43,'FD mesh'!$B$84:$BI$84,$E1094:$BL1094)+'FD inverse'!$A$43*$C1095/Setup!$B$17+INDEX('FD inverse'!$A$43:$BH$43,1,'FD mesh'!$B$15+1)*Setup!$B$22</f>
        <v>0</v>
      </c>
      <c r="AT1095" s="0" t="n">
        <f aca="false">SUMPRODUCT('FD inverse'!$A$44:$BH$44,'FD mesh'!$B$84:$BI$84,$E1094:$BL1094)+'FD inverse'!$A$44*$C1095/Setup!$B$17+INDEX('FD inverse'!$A$44:$BH$44,1,'FD mesh'!$B$15+1)*Setup!$B$22</f>
        <v>0</v>
      </c>
      <c r="AU1095" s="0" t="n">
        <f aca="false">SUMPRODUCT('FD inverse'!$A$45:$BH$45,'FD mesh'!$B$84:$BI$84,$E1094:$BL1094)+'FD inverse'!$A$45*$C1095/Setup!$B$17+INDEX('FD inverse'!$A$45:$BH$45,1,'FD mesh'!$B$15+1)*Setup!$B$22</f>
        <v>0</v>
      </c>
      <c r="AV1095" s="0" t="n">
        <f aca="false">SUMPRODUCT('FD inverse'!$A$46:$BH$46,'FD mesh'!$B$84:$BI$84,$E1094:$BL1094)+'FD inverse'!$A$46*$C1095/Setup!$B$17+INDEX('FD inverse'!$A$46:$BH$46,1,'FD mesh'!$B$15+1)*Setup!$B$22</f>
        <v>0</v>
      </c>
      <c r="AW1095" s="0" t="n">
        <f aca="false">SUMPRODUCT('FD inverse'!$A$47:$BH$47,'FD mesh'!$B$84:$BI$84,$E1094:$BL1094)+'FD inverse'!$A$47*$C1095/Setup!$B$17+INDEX('FD inverse'!$A$47:$BH$47,1,'FD mesh'!$B$15+1)*Setup!$B$22</f>
        <v>0</v>
      </c>
      <c r="AX1095" s="0" t="n">
        <f aca="false">SUMPRODUCT('FD inverse'!$A$48:$BH$48,'FD mesh'!$B$84:$BI$84,$E1094:$BL1094)+'FD inverse'!$A$48*$C1095/Setup!$B$17+INDEX('FD inverse'!$A$48:$BH$48,1,'FD mesh'!$B$15+1)*Setup!$B$22</f>
        <v>0</v>
      </c>
      <c r="AY1095" s="0" t="n">
        <f aca="false">SUMPRODUCT('FD inverse'!$A$49:$BH$49,'FD mesh'!$B$84:$BI$84,$E1094:$BL1094)+'FD inverse'!$A$49*$C1095/Setup!$B$17+INDEX('FD inverse'!$A$49:$BH$49,1,'FD mesh'!$B$15+1)*Setup!$B$22</f>
        <v>0</v>
      </c>
      <c r="AZ1095" s="0" t="n">
        <f aca="false">SUMPRODUCT('FD inverse'!$A$50:$BH$50,'FD mesh'!$B$84:$BI$84,$E1094:$BL1094)+'FD inverse'!$A$50*$C1095/Setup!$B$17+INDEX('FD inverse'!$A$50:$BH$50,1,'FD mesh'!$B$15+1)*Setup!$B$22</f>
        <v>0</v>
      </c>
      <c r="BA1095" s="0" t="n">
        <f aca="false">SUMPRODUCT('FD inverse'!$A$51:$BH$51,'FD mesh'!$B$84:$BI$84,$E1094:$BL1094)+'FD inverse'!$A$51*$C1095/Setup!$B$17+INDEX('FD inverse'!$A$51:$BH$51,1,'FD mesh'!$B$15+1)*Setup!$B$22</f>
        <v>0</v>
      </c>
      <c r="BB1095" s="0" t="n">
        <f aca="false">SUMPRODUCT('FD inverse'!$A$52:$BH$52,'FD mesh'!$B$84:$BI$84,$E1094:$BL1094)+'FD inverse'!$A$52*$C1095/Setup!$B$17+INDEX('FD inverse'!$A$52:$BH$52,1,'FD mesh'!$B$15+1)*Setup!$B$22</f>
        <v>0</v>
      </c>
      <c r="BC1095" s="0" t="n">
        <f aca="false">SUMPRODUCT('FD inverse'!$A$53:$BH$53,'FD mesh'!$B$84:$BI$84,$E1094:$BL1094)+'FD inverse'!$A$53*$C1095/Setup!$B$17+INDEX('FD inverse'!$A$53:$BH$53,1,'FD mesh'!$B$15+1)*Setup!$B$22</f>
        <v>0</v>
      </c>
      <c r="BD1095" s="0" t="n">
        <f aca="false">SUMPRODUCT('FD inverse'!$A$54:$BH$54,'FD mesh'!$B$84:$BI$84,$E1094:$BL1094)+'FD inverse'!$A$54*$C1095/Setup!$B$17+INDEX('FD inverse'!$A$54:$BH$54,1,'FD mesh'!$B$15+1)*Setup!$B$22</f>
        <v>0</v>
      </c>
      <c r="BE1095" s="0" t="n">
        <f aca="false">SUMPRODUCT('FD inverse'!$A$55:$BH$55,'FD mesh'!$B$84:$BI$84,$E1094:$BL1094)+'FD inverse'!$A$55*$C1095/Setup!$B$17+INDEX('FD inverse'!$A$55:$BH$55,1,'FD mesh'!$B$15+1)*Setup!$B$22</f>
        <v>0</v>
      </c>
      <c r="BF1095" s="0" t="n">
        <f aca="false">SUMPRODUCT('FD inverse'!$A$56:$BH$56,'FD mesh'!$B$84:$BI$84,$E1094:$BL1094)+'FD inverse'!$A$56*$C1095/Setup!$B$17+INDEX('FD inverse'!$A$56:$BH$56,1,'FD mesh'!$B$15+1)*Setup!$B$22</f>
        <v>0</v>
      </c>
      <c r="BG1095" s="0" t="n">
        <f aca="false">SUMPRODUCT('FD inverse'!$A$57:$BH$57,'FD mesh'!$B$84:$BI$84,$E1094:$BL1094)+'FD inverse'!$A$57*$C1095/Setup!$B$17+INDEX('FD inverse'!$A$57:$BH$57,1,'FD mesh'!$B$15+1)*Setup!$B$22</f>
        <v>0</v>
      </c>
      <c r="BH1095" s="0" t="n">
        <f aca="false">SUMPRODUCT('FD inverse'!$A$58:$BH$58,'FD mesh'!$B$84:$BI$84,$E1094:$BL1094)+'FD inverse'!$A$58*$C1095/Setup!$B$17+INDEX('FD inverse'!$A$58:$BH$58,1,'FD mesh'!$B$15+1)*Setup!$B$22</f>
        <v>0</v>
      </c>
      <c r="BI1095" s="0" t="n">
        <f aca="false">SUMPRODUCT('FD inverse'!$A$59:$BH$59,'FD mesh'!$B$84:$BI$84,$E1094:$BL1094)+'FD inverse'!$A$59*$C1095/Setup!$B$17+INDEX('FD inverse'!$A$59:$BH$59,1,'FD mesh'!$B$15+1)*Setup!$B$22</f>
        <v>0</v>
      </c>
      <c r="BJ1095" s="0" t="n">
        <f aca="false">SUMPRODUCT('FD inverse'!$A$60:$BH$60,'FD mesh'!$B$84:$BI$84,$E1094:$BL1094)+'FD inverse'!$A$60*$C1095/Setup!$B$17+INDEX('FD inverse'!$A$60:$BH$60,1,'FD mesh'!$B$15+1)*Setup!$B$22</f>
        <v>0</v>
      </c>
      <c r="BK1095" s="0" t="n">
        <f aca="false">SUMPRODUCT('FD inverse'!$A$61:$BH$61,'FD mesh'!$B$84:$BI$84,$E1094:$BL1094)+'FD inverse'!$A$61*$C1095/Setup!$B$17+INDEX('FD inverse'!$A$61:$BH$61,1,'FD mesh'!$B$15+1)*Setup!$B$22</f>
        <v>0</v>
      </c>
      <c r="BL1095" s="0" t="n">
        <f aca="false">SUMPRODUCT('FD inverse'!$A$62:$BH$62,'FD mesh'!$B$84:$BI$84,$E1094:$BL1094)+'FD inverse'!$A$62*$C1095/Setup!$B$17+INDEX('FD inverse'!$A$62:$BH$62,1,'FD mesh'!$B$15+1)*Setup!$B$22</f>
        <v>0</v>
      </c>
    </row>
    <row r="1096" customFormat="false" ht="15" hidden="false" customHeight="false" outlineLevel="0" collapsed="false">
      <c r="A1096" s="0" t="n">
        <v>1091</v>
      </c>
      <c r="B1096" s="0" t="n">
        <f aca="false">A1096*Setup!$B$11/3600</f>
        <v>90.9166666666667</v>
      </c>
      <c r="C1096" s="0" t="n">
        <f aca="false">Setup!$B$7+Setup!$B$8*COS(2*PI()*(B1096-Setup!$B$9)/24)</f>
        <v>26.889455848239</v>
      </c>
      <c r="D1096" s="0" t="n">
        <f aca="false">(C1096-E1096)/Setup!$B$17</f>
        <v>8.52302182385623</v>
      </c>
      <c r="E1096" s="0" t="n">
        <f aca="false">SUMPRODUCT('FD inverse'!$A$3:$BH$3,'FD mesh'!$B$84:$BI$84,$E1095:$BL1095)+'FD inverse'!$A$3*$C1096/Setup!$B$17+INDEX('FD inverse'!$A$3:$BH$3,1,'FD mesh'!$B$15+1)*Setup!$B$22</f>
        <v>25.7814630111377</v>
      </c>
      <c r="F1096" s="0" t="n">
        <f aca="false">SUMPRODUCT('FD inverse'!$A$4:$BH$4,'FD mesh'!$B$84:$BI$84,$E1095:$BL1095)+'FD inverse'!$A$4*$C1096/Setup!$B$17+INDEX('FD inverse'!$A$4:$BH$4,1,'FD mesh'!$B$15+1)*Setup!$B$22</f>
        <v>25.5214904385698</v>
      </c>
      <c r="G1096" s="0" t="n">
        <f aca="false">SUMPRODUCT('FD inverse'!$A$5:$BH$5,'FD mesh'!$B$84:$BI$84,$E1095:$BL1095)+'FD inverse'!$A$5*$C1096/Setup!$B$17+INDEX('FD inverse'!$A$5:$BH$5,1,'FD mesh'!$B$15+1)*Setup!$B$22</f>
        <v>25.2518403792356</v>
      </c>
      <c r="H1096" s="0" t="n">
        <f aca="false">SUMPRODUCT('FD inverse'!$A$6:$BH$6,'FD mesh'!$B$84:$BI$84,$E1095:$BL1095)+'FD inverse'!$A$6*$C1096/Setup!$B$17+INDEX('FD inverse'!$A$6:$BH$6,1,'FD mesh'!$B$15+1)*Setup!$B$22</f>
        <v>24.3342248645604</v>
      </c>
      <c r="I1096" s="0" t="n">
        <f aca="false">SUMPRODUCT('FD inverse'!$A$7:$BH$7,'FD mesh'!$B$84:$BI$84,$E1095:$BL1095)+'FD inverse'!$A$7*$C1096/Setup!$B$17+INDEX('FD inverse'!$A$7:$BH$7,1,'FD mesh'!$B$15+1)*Setup!$B$22</f>
        <v>24.2545057554173</v>
      </c>
      <c r="J1096" s="0" t="n">
        <f aca="false">SUMPRODUCT('FD inverse'!$A$8:$BH$8,'FD mesh'!$B$84:$BI$84,$E1095:$BL1095)+'FD inverse'!$A$8*$C1096/Setup!$B$17+INDEX('FD inverse'!$A$8:$BH$8,1,'FD mesh'!$B$15+1)*Setup!$B$22</f>
        <v>24.178776033048</v>
      </c>
      <c r="K1096" s="0" t="n">
        <f aca="false">SUMPRODUCT('FD inverse'!$A$9:$BH$9,'FD mesh'!$B$84:$BI$84,$E1095:$BL1095)+'FD inverse'!$A$9*$C1096/Setup!$B$17+INDEX('FD inverse'!$A$9:$BH$9,1,'FD mesh'!$B$15+1)*Setup!$B$22</f>
        <v>24.107913741967</v>
      </c>
      <c r="L1096" s="0" t="n">
        <f aca="false">SUMPRODUCT('FD inverse'!$A$10:$BH$10,'FD mesh'!$B$84:$BI$84,$E1095:$BL1095)+'FD inverse'!$A$10*$C1096/Setup!$B$17+INDEX('FD inverse'!$A$10:$BH$10,1,'FD mesh'!$B$15+1)*Setup!$B$22</f>
        <v>24.042667087915</v>
      </c>
      <c r="M1096" s="0" t="n">
        <f aca="false">SUMPRODUCT('FD inverse'!$A$11:$BH$11,'FD mesh'!$B$84:$BI$84,$E1095:$BL1095)+'FD inverse'!$A$11*$C1096/Setup!$B$17+INDEX('FD inverse'!$A$11:$BH$11,1,'FD mesh'!$B$15+1)*Setup!$B$22</f>
        <v>23.9836635113388</v>
      </c>
      <c r="N1096" s="0" t="n">
        <f aca="false">SUMPRODUCT('FD inverse'!$A$12:$BH$12,'FD mesh'!$B$84:$BI$84,$E1095:$BL1095)+'FD inverse'!$A$12*$C1096/Setup!$B$17+INDEX('FD inverse'!$A$12:$BH$12,1,'FD mesh'!$B$15+1)*Setup!$B$22</f>
        <v>23.9314178172158</v>
      </c>
      <c r="O1096" s="0" t="n">
        <f aca="false">SUMPRODUCT('FD inverse'!$A$13:$BH$13,'FD mesh'!$B$84:$BI$84,$E1095:$BL1095)+'FD inverse'!$A$13*$C1096/Setup!$B$17+INDEX('FD inverse'!$A$13:$BH$13,1,'FD mesh'!$B$15+1)*Setup!$B$22</f>
        <v>23.8863392599363</v>
      </c>
      <c r="P1096" s="0" t="n">
        <f aca="false">SUMPRODUCT('FD inverse'!$A$14:$BH$14,'FD mesh'!$B$84:$BI$84,$E1095:$BL1095)+'FD inverse'!$A$14*$C1096/Setup!$B$17+INDEX('FD inverse'!$A$14:$BH$14,1,'FD mesh'!$B$15+1)*Setup!$B$22</f>
        <v>23.8487375002597</v>
      </c>
      <c r="Q1096" s="0" t="n">
        <f aca="false">SUMPRODUCT('FD inverse'!$A$15:$BH$15,'FD mesh'!$B$84:$BI$84,$E1095:$BL1095)+'FD inverse'!$A$15*$C1096/Setup!$B$17+INDEX('FD inverse'!$A$15:$BH$15,1,'FD mesh'!$B$15+1)*Setup!$B$22</f>
        <v>23.8188273684679</v>
      </c>
      <c r="R1096" s="0" t="n">
        <f aca="false">SUMPRODUCT('FD inverse'!$A$16:$BH$16,'FD mesh'!$B$84:$BI$84,$E1095:$BL1095)+'FD inverse'!$A$16*$C1096/Setup!$B$17+INDEX('FD inverse'!$A$16:$BH$16,1,'FD mesh'!$B$15+1)*Setup!$B$22</f>
        <v>23.7967323839412</v>
      </c>
      <c r="S1096" s="0" t="n">
        <f aca="false">SUMPRODUCT('FD inverse'!$A$17:$BH$17,'FD mesh'!$B$84:$BI$84,$E1095:$BL1095)+'FD inverse'!$A$17*$C1096/Setup!$B$17+INDEX('FD inverse'!$A$17:$BH$17,1,'FD mesh'!$B$15+1)*Setup!$B$22</f>
        <v>23.2120526992114</v>
      </c>
      <c r="T1096" s="0" t="n">
        <f aca="false">SUMPRODUCT('FD inverse'!$A$18:$BH$18,'FD mesh'!$B$84:$BI$84,$E1095:$BL1095)+'FD inverse'!$A$18*$C1096/Setup!$B$17+INDEX('FD inverse'!$A$18:$BH$18,1,'FD mesh'!$B$15+1)*Setup!$B$22</f>
        <v>22.6311227313068</v>
      </c>
      <c r="U1096" s="0" t="n">
        <f aca="false">SUMPRODUCT('FD inverse'!$A$19:$BH$19,'FD mesh'!$B$84:$BI$84,$E1095:$BL1095)+'FD inverse'!$A$19*$C1096/Setup!$B$17+INDEX('FD inverse'!$A$19:$BH$19,1,'FD mesh'!$B$15+1)*Setup!$B$22</f>
        <v>22.0537570439371</v>
      </c>
      <c r="V1096" s="0" t="n">
        <f aca="false">SUMPRODUCT('FD inverse'!$A$20:$BH$20,'FD mesh'!$B$84:$BI$84,$E1095:$BL1095)+'FD inverse'!$A$20*$C1096/Setup!$B$17+INDEX('FD inverse'!$A$20:$BH$20,1,'FD mesh'!$B$15+1)*Setup!$B$22</f>
        <v>21.4797526493833</v>
      </c>
      <c r="W1096" s="0" t="n">
        <f aca="false">SUMPRODUCT('FD inverse'!$A$21:$BH$21,'FD mesh'!$B$84:$BI$84,$E1095:$BL1095)+'FD inverse'!$A$21*$C1096/Setup!$B$17+INDEX('FD inverse'!$A$21:$BH$21,1,'FD mesh'!$B$15+1)*Setup!$B$22</f>
        <v>20.9088909719598</v>
      </c>
      <c r="X1096" s="0" t="n">
        <f aca="false">SUMPRODUCT('FD inverse'!$A$22:$BH$22,'FD mesh'!$B$84:$BI$84,$E1095:$BL1095)+'FD inverse'!$A$22*$C1096/Setup!$B$17+INDEX('FD inverse'!$A$22:$BH$22,1,'FD mesh'!$B$15+1)*Setup!$B$22</f>
        <v>20.3409396729838</v>
      </c>
      <c r="Y1096" s="0" t="n">
        <f aca="false">SUMPRODUCT('FD inverse'!$A$23:$BH$23,'FD mesh'!$B$84:$BI$84,$E1095:$BL1095)+'FD inverse'!$A$23*$C1096/Setup!$B$17+INDEX('FD inverse'!$A$23:$BH$23,1,'FD mesh'!$B$15+1)*Setup!$B$22</f>
        <v>19.7756543463541</v>
      </c>
      <c r="Z1096" s="0" t="n">
        <f aca="false">SUMPRODUCT('FD inverse'!$A$24:$BH$24,'FD mesh'!$B$84:$BI$84,$E1095:$BL1095)+'FD inverse'!$A$24*$C1096/Setup!$B$17+INDEX('FD inverse'!$A$24:$BH$24,1,'FD mesh'!$B$15+1)*Setup!$B$22</f>
        <v>19.2127800943883</v>
      </c>
      <c r="AA1096" s="0" t="n">
        <f aca="false">SUMPRODUCT('FD inverse'!$A$25:$BH$25,'FD mesh'!$B$84:$BI$84,$E1095:$BL1095)+'FD inverse'!$A$25*$C1096/Setup!$B$17+INDEX('FD inverse'!$A$25:$BH$25,1,'FD mesh'!$B$15+1)*Setup!$B$22</f>
        <v>18.6520529940412</v>
      </c>
      <c r="AB1096" s="0" t="n">
        <f aca="false">SUMPRODUCT('FD inverse'!$A$26:$BH$26,'FD mesh'!$B$84:$BI$84,$E1095:$BL1095)+'FD inverse'!$A$26*$C1096/Setup!$B$17+INDEX('FD inverse'!$A$26:$BH$26,1,'FD mesh'!$B$15+1)*Setup!$B$22</f>
        <v>18.0932014640476</v>
      </c>
      <c r="AC1096" s="0" t="n">
        <f aca="false">SUMPRODUCT('FD inverse'!$A$27:$BH$27,'FD mesh'!$B$84:$BI$84,$E1095:$BL1095)+'FD inverse'!$A$27*$C1096/Setup!$B$17+INDEX('FD inverse'!$A$27:$BH$27,1,'FD mesh'!$B$15+1)*Setup!$B$22</f>
        <v>17.5359475438837</v>
      </c>
      <c r="AD1096" s="0" t="n">
        <f aca="false">SUMPRODUCT('FD inverse'!$A$28:$BH$28,'FD mesh'!$B$84:$BI$84,$E1095:$BL1095)+'FD inverse'!$A$28*$C1096/Setup!$B$17+INDEX('FD inverse'!$A$28:$BH$28,1,'FD mesh'!$B$15+1)*Setup!$B$22</f>
        <v>16.9800080957448</v>
      </c>
      <c r="AE1096" s="0" t="n">
        <f aca="false">SUMPRODUCT('FD inverse'!$A$29:$BH$29,'FD mesh'!$B$84:$BI$84,$E1095:$BL1095)+'FD inverse'!$A$29*$C1096/Setup!$B$17+INDEX('FD inverse'!$A$29:$BH$29,1,'FD mesh'!$B$15+1)*Setup!$B$22</f>
        <v>16.4250959409869</v>
      </c>
      <c r="AF1096" s="0" t="n">
        <f aca="false">SUMPRODUCT('FD inverse'!$A$30:$BH$30,'FD mesh'!$B$84:$BI$84,$E1095:$BL1095)+'FD inverse'!$A$30*$C1096/Setup!$B$17+INDEX('FD inverse'!$A$30:$BH$30,1,'FD mesh'!$B$15+1)*Setup!$B$22</f>
        <v>15.8709209426837</v>
      </c>
      <c r="AG1096" s="0" t="n">
        <f aca="false">SUMPRODUCT('FD inverse'!$A$31:$BH$31,'FD mesh'!$B$84:$BI$84,$E1095:$BL1095)+'FD inverse'!$A$31*$C1096/Setup!$B$17+INDEX('FD inverse'!$A$31:$BH$31,1,'FD mesh'!$B$15+1)*Setup!$B$22</f>
        <v>15.3171910461046</v>
      </c>
      <c r="AH1096" s="0" t="n">
        <f aca="false">SUMPRODUCT('FD inverse'!$A$32:$BH$32,'FD mesh'!$B$84:$BI$84,$E1095:$BL1095)+'FD inverse'!$A$32*$C1096/Setup!$B$17+INDEX('FD inverse'!$A$32:$BH$32,1,'FD mesh'!$B$15+1)*Setup!$B$22</f>
        <v>15.2939860769737</v>
      </c>
      <c r="AI1096" s="0" t="n">
        <f aca="false">SUMPRODUCT('FD inverse'!$A$33:$BH$33,'FD mesh'!$B$84:$BI$84,$E1095:$BL1095)+'FD inverse'!$A$33*$C1096/Setup!$B$17+INDEX('FD inverse'!$A$33:$BH$33,1,'FD mesh'!$B$15+1)*Setup!$B$22</f>
        <v>15.2710217021389</v>
      </c>
      <c r="AJ1096" s="0" t="n">
        <f aca="false">SUMPRODUCT('FD inverse'!$A$34:$BH$34,'FD mesh'!$B$84:$BI$84,$E1095:$BL1095)+'FD inverse'!$A$34*$C1096/Setup!$B$17+INDEX('FD inverse'!$A$34:$BH$34,1,'FD mesh'!$B$15+1)*Setup!$B$22</f>
        <v>15.2482771676175</v>
      </c>
      <c r="AK1096" s="0" t="n">
        <f aca="false">SUMPRODUCT('FD inverse'!$A$35:$BH$35,'FD mesh'!$B$84:$BI$84,$E1095:$BL1095)+'FD inverse'!$A$35*$C1096/Setup!$B$17+INDEX('FD inverse'!$A$35:$BH$35,1,'FD mesh'!$B$15+1)*Setup!$B$22</f>
        <v>15.2257321569461</v>
      </c>
      <c r="AL1096" s="0" t="n">
        <f aca="false">SUMPRODUCT('FD inverse'!$A$36:$BH$36,'FD mesh'!$B$84:$BI$84,$E1095:$BL1095)+'FD inverse'!$A$36*$C1096/Setup!$B$17+INDEX('FD inverse'!$A$36:$BH$36,1,'FD mesh'!$B$15+1)*Setup!$B$22</f>
        <v>15.2033668442272</v>
      </c>
      <c r="AM1096" s="0" t="n">
        <f aca="false">SUMPRODUCT('FD inverse'!$A$37:$BH$37,'FD mesh'!$B$84:$BI$84,$E1095:$BL1095)+'FD inverse'!$A$37*$C1096/Setup!$B$17+INDEX('FD inverse'!$A$37:$BH$37,1,'FD mesh'!$B$15+1)*Setup!$B$22</f>
        <v>15.1811619235152</v>
      </c>
      <c r="AN1096" s="0" t="n">
        <f aca="false">SUMPRODUCT('FD inverse'!$A$38:$BH$38,'FD mesh'!$B$84:$BI$84,$E1095:$BL1095)+'FD inverse'!$A$38*$C1096/Setup!$B$17+INDEX('FD inverse'!$A$38:$BH$38,1,'FD mesh'!$B$15+1)*Setup!$B$22</f>
        <v>15.1590986169225</v>
      </c>
      <c r="AO1096" s="0" t="n">
        <f aca="false">SUMPRODUCT('FD inverse'!$A$39:$BH$39,'FD mesh'!$B$84:$BI$84,$E1095:$BL1095)+'FD inverse'!$A$39*$C1096/Setup!$B$17+INDEX('FD inverse'!$A$39:$BH$39,1,'FD mesh'!$B$15+1)*Setup!$B$22</f>
        <v>15.1371586637573</v>
      </c>
      <c r="AP1096" s="0" t="n">
        <f aca="false">SUMPRODUCT('FD inverse'!$A$40:$BH$40,'FD mesh'!$B$84:$BI$84,$E1095:$BL1095)+'FD inverse'!$A$40*$C1096/Setup!$B$17+INDEX('FD inverse'!$A$40:$BH$40,1,'FD mesh'!$B$15+1)*Setup!$B$22</f>
        <v>15.1153242929318</v>
      </c>
      <c r="AQ1096" s="0" t="n">
        <f aca="false">SUMPRODUCT('FD inverse'!$A$41:$BH$41,'FD mesh'!$B$84:$BI$84,$E1095:$BL1095)+'FD inverse'!$A$41*$C1096/Setup!$B$17+INDEX('FD inverse'!$A$41:$BH$41,1,'FD mesh'!$B$15+1)*Setup!$B$22</f>
        <v>15.0935781808153</v>
      </c>
      <c r="AR1096" s="0" t="n">
        <f aca="false">SUMPRODUCT('FD inverse'!$A$42:$BH$42,'FD mesh'!$B$84:$BI$84,$E1095:$BL1095)+'FD inverse'!$A$42*$C1096/Setup!$B$17+INDEX('FD inverse'!$A$42:$BH$42,1,'FD mesh'!$B$15+1)*Setup!$B$22</f>
        <v>15.0719033966389</v>
      </c>
      <c r="AS1096" s="0" t="n">
        <f aca="false">SUMPRODUCT('FD inverse'!$A$43:$BH$43,'FD mesh'!$B$84:$BI$84,$E1095:$BL1095)+'FD inverse'!$A$43*$C1096/Setup!$B$17+INDEX('FD inverse'!$A$43:$BH$43,1,'FD mesh'!$B$15+1)*Setup!$B$22</f>
        <v>0</v>
      </c>
      <c r="AT1096" s="0" t="n">
        <f aca="false">SUMPRODUCT('FD inverse'!$A$44:$BH$44,'FD mesh'!$B$84:$BI$84,$E1095:$BL1095)+'FD inverse'!$A$44*$C1096/Setup!$B$17+INDEX('FD inverse'!$A$44:$BH$44,1,'FD mesh'!$B$15+1)*Setup!$B$22</f>
        <v>0</v>
      </c>
      <c r="AU1096" s="0" t="n">
        <f aca="false">SUMPRODUCT('FD inverse'!$A$45:$BH$45,'FD mesh'!$B$84:$BI$84,$E1095:$BL1095)+'FD inverse'!$A$45*$C1096/Setup!$B$17+INDEX('FD inverse'!$A$45:$BH$45,1,'FD mesh'!$B$15+1)*Setup!$B$22</f>
        <v>0</v>
      </c>
      <c r="AV1096" s="0" t="n">
        <f aca="false">SUMPRODUCT('FD inverse'!$A$46:$BH$46,'FD mesh'!$B$84:$BI$84,$E1095:$BL1095)+'FD inverse'!$A$46*$C1096/Setup!$B$17+INDEX('FD inverse'!$A$46:$BH$46,1,'FD mesh'!$B$15+1)*Setup!$B$22</f>
        <v>0</v>
      </c>
      <c r="AW1096" s="0" t="n">
        <f aca="false">SUMPRODUCT('FD inverse'!$A$47:$BH$47,'FD mesh'!$B$84:$BI$84,$E1095:$BL1095)+'FD inverse'!$A$47*$C1096/Setup!$B$17+INDEX('FD inverse'!$A$47:$BH$47,1,'FD mesh'!$B$15+1)*Setup!$B$22</f>
        <v>0</v>
      </c>
      <c r="AX1096" s="0" t="n">
        <f aca="false">SUMPRODUCT('FD inverse'!$A$48:$BH$48,'FD mesh'!$B$84:$BI$84,$E1095:$BL1095)+'FD inverse'!$A$48*$C1096/Setup!$B$17+INDEX('FD inverse'!$A$48:$BH$48,1,'FD mesh'!$B$15+1)*Setup!$B$22</f>
        <v>0</v>
      </c>
      <c r="AY1096" s="0" t="n">
        <f aca="false">SUMPRODUCT('FD inverse'!$A$49:$BH$49,'FD mesh'!$B$84:$BI$84,$E1095:$BL1095)+'FD inverse'!$A$49*$C1096/Setup!$B$17+INDEX('FD inverse'!$A$49:$BH$49,1,'FD mesh'!$B$15+1)*Setup!$B$22</f>
        <v>0</v>
      </c>
      <c r="AZ1096" s="0" t="n">
        <f aca="false">SUMPRODUCT('FD inverse'!$A$50:$BH$50,'FD mesh'!$B$84:$BI$84,$E1095:$BL1095)+'FD inverse'!$A$50*$C1096/Setup!$B$17+INDEX('FD inverse'!$A$50:$BH$50,1,'FD mesh'!$B$15+1)*Setup!$B$22</f>
        <v>0</v>
      </c>
      <c r="BA1096" s="0" t="n">
        <f aca="false">SUMPRODUCT('FD inverse'!$A$51:$BH$51,'FD mesh'!$B$84:$BI$84,$E1095:$BL1095)+'FD inverse'!$A$51*$C1096/Setup!$B$17+INDEX('FD inverse'!$A$51:$BH$51,1,'FD mesh'!$B$15+1)*Setup!$B$22</f>
        <v>0</v>
      </c>
      <c r="BB1096" s="0" t="n">
        <f aca="false">SUMPRODUCT('FD inverse'!$A$52:$BH$52,'FD mesh'!$B$84:$BI$84,$E1095:$BL1095)+'FD inverse'!$A$52*$C1096/Setup!$B$17+INDEX('FD inverse'!$A$52:$BH$52,1,'FD mesh'!$B$15+1)*Setup!$B$22</f>
        <v>0</v>
      </c>
      <c r="BC1096" s="0" t="n">
        <f aca="false">SUMPRODUCT('FD inverse'!$A$53:$BH$53,'FD mesh'!$B$84:$BI$84,$E1095:$BL1095)+'FD inverse'!$A$53*$C1096/Setup!$B$17+INDEX('FD inverse'!$A$53:$BH$53,1,'FD mesh'!$B$15+1)*Setup!$B$22</f>
        <v>0</v>
      </c>
      <c r="BD1096" s="0" t="n">
        <f aca="false">SUMPRODUCT('FD inverse'!$A$54:$BH$54,'FD mesh'!$B$84:$BI$84,$E1095:$BL1095)+'FD inverse'!$A$54*$C1096/Setup!$B$17+INDEX('FD inverse'!$A$54:$BH$54,1,'FD mesh'!$B$15+1)*Setup!$B$22</f>
        <v>0</v>
      </c>
      <c r="BE1096" s="0" t="n">
        <f aca="false">SUMPRODUCT('FD inverse'!$A$55:$BH$55,'FD mesh'!$B$84:$BI$84,$E1095:$BL1095)+'FD inverse'!$A$55*$C1096/Setup!$B$17+INDEX('FD inverse'!$A$55:$BH$55,1,'FD mesh'!$B$15+1)*Setup!$B$22</f>
        <v>0</v>
      </c>
      <c r="BF1096" s="0" t="n">
        <f aca="false">SUMPRODUCT('FD inverse'!$A$56:$BH$56,'FD mesh'!$B$84:$BI$84,$E1095:$BL1095)+'FD inverse'!$A$56*$C1096/Setup!$B$17+INDEX('FD inverse'!$A$56:$BH$56,1,'FD mesh'!$B$15+1)*Setup!$B$22</f>
        <v>0</v>
      </c>
      <c r="BG1096" s="0" t="n">
        <f aca="false">SUMPRODUCT('FD inverse'!$A$57:$BH$57,'FD mesh'!$B$84:$BI$84,$E1095:$BL1095)+'FD inverse'!$A$57*$C1096/Setup!$B$17+INDEX('FD inverse'!$A$57:$BH$57,1,'FD mesh'!$B$15+1)*Setup!$B$22</f>
        <v>0</v>
      </c>
      <c r="BH1096" s="0" t="n">
        <f aca="false">SUMPRODUCT('FD inverse'!$A$58:$BH$58,'FD mesh'!$B$84:$BI$84,$E1095:$BL1095)+'FD inverse'!$A$58*$C1096/Setup!$B$17+INDEX('FD inverse'!$A$58:$BH$58,1,'FD mesh'!$B$15+1)*Setup!$B$22</f>
        <v>0</v>
      </c>
      <c r="BI1096" s="0" t="n">
        <f aca="false">SUMPRODUCT('FD inverse'!$A$59:$BH$59,'FD mesh'!$B$84:$BI$84,$E1095:$BL1095)+'FD inverse'!$A$59*$C1096/Setup!$B$17+INDEX('FD inverse'!$A$59:$BH$59,1,'FD mesh'!$B$15+1)*Setup!$B$22</f>
        <v>0</v>
      </c>
      <c r="BJ1096" s="0" t="n">
        <f aca="false">SUMPRODUCT('FD inverse'!$A$60:$BH$60,'FD mesh'!$B$84:$BI$84,$E1095:$BL1095)+'FD inverse'!$A$60*$C1096/Setup!$B$17+INDEX('FD inverse'!$A$60:$BH$60,1,'FD mesh'!$B$15+1)*Setup!$B$22</f>
        <v>0</v>
      </c>
      <c r="BK1096" s="0" t="n">
        <f aca="false">SUMPRODUCT('FD inverse'!$A$61:$BH$61,'FD mesh'!$B$84:$BI$84,$E1095:$BL1095)+'FD inverse'!$A$61*$C1096/Setup!$B$17+INDEX('FD inverse'!$A$61:$BH$61,1,'FD mesh'!$B$15+1)*Setup!$B$22</f>
        <v>0</v>
      </c>
      <c r="BL1096" s="0" t="n">
        <f aca="false">SUMPRODUCT('FD inverse'!$A$62:$BH$62,'FD mesh'!$B$84:$BI$84,$E1095:$BL1095)+'FD inverse'!$A$62*$C1096/Setup!$B$17+INDEX('FD inverse'!$A$62:$BH$62,1,'FD mesh'!$B$15+1)*Setup!$B$22</f>
        <v>0</v>
      </c>
    </row>
    <row r="1097" customFormat="false" ht="15" hidden="false" customHeight="false" outlineLevel="0" collapsed="false">
      <c r="A1097" s="0" t="n">
        <v>1092</v>
      </c>
      <c r="B1097" s="0" t="n">
        <f aca="false">A1097*Setup!$B$11/3600</f>
        <v>91</v>
      </c>
      <c r="C1097" s="0" t="n">
        <f aca="false">Setup!$B$7+Setup!$B$8*COS(2*PI()*(B1097-Setup!$B$9)/24)</f>
        <v>26.8284271247462</v>
      </c>
      <c r="D1097" s="0" t="n">
        <f aca="false">(C1097-E1097)/Setup!$B$17</f>
        <v>8.28475110791548</v>
      </c>
      <c r="E1097" s="0" t="n">
        <f aca="false">SUMPRODUCT('FD inverse'!$A$3:$BH$3,'FD mesh'!$B$84:$BI$84,$E1096:$BL1096)+'FD inverse'!$A$3*$C1097/Setup!$B$17+INDEX('FD inverse'!$A$3:$BH$3,1,'FD mesh'!$B$15+1)*Setup!$B$22</f>
        <v>25.7514094807172</v>
      </c>
      <c r="F1097" s="0" t="n">
        <f aca="false">SUMPRODUCT('FD inverse'!$A$4:$BH$4,'FD mesh'!$B$84:$BI$84,$E1096:$BL1096)+'FD inverse'!$A$4*$C1097/Setup!$B$17+INDEX('FD inverse'!$A$4:$BH$4,1,'FD mesh'!$B$15+1)*Setup!$B$22</f>
        <v>25.4983174737559</v>
      </c>
      <c r="G1097" s="0" t="n">
        <f aca="false">SUMPRODUCT('FD inverse'!$A$5:$BH$5,'FD mesh'!$B$84:$BI$84,$E1096:$BL1096)+'FD inverse'!$A$5*$C1097/Setup!$B$17+INDEX('FD inverse'!$A$5:$BH$5,1,'FD mesh'!$B$15+1)*Setup!$B$22</f>
        <v>25.235167756372</v>
      </c>
      <c r="H1097" s="0" t="n">
        <f aca="false">SUMPRODUCT('FD inverse'!$A$6:$BH$6,'FD mesh'!$B$84:$BI$84,$E1096:$BL1096)+'FD inverse'!$A$6*$C1097/Setup!$B$17+INDEX('FD inverse'!$A$6:$BH$6,1,'FD mesh'!$B$15+1)*Setup!$B$22</f>
        <v>24.3388275851239</v>
      </c>
      <c r="I1097" s="0" t="n">
        <f aca="false">SUMPRODUCT('FD inverse'!$A$7:$BH$7,'FD mesh'!$B$84:$BI$84,$E1096:$BL1096)+'FD inverse'!$A$7*$C1097/Setup!$B$17+INDEX('FD inverse'!$A$7:$BH$7,1,'FD mesh'!$B$15+1)*Setup!$B$22</f>
        <v>24.2608631807549</v>
      </c>
      <c r="J1097" s="0" t="n">
        <f aca="false">SUMPRODUCT('FD inverse'!$A$8:$BH$8,'FD mesh'!$B$84:$BI$84,$E1096:$BL1096)+'FD inverse'!$A$8*$C1097/Setup!$B$17+INDEX('FD inverse'!$A$8:$BH$8,1,'FD mesh'!$B$15+1)*Setup!$B$22</f>
        <v>24.1866494698003</v>
      </c>
      <c r="K1097" s="0" t="n">
        <f aca="false">SUMPRODUCT('FD inverse'!$A$9:$BH$9,'FD mesh'!$B$84:$BI$84,$E1096:$BL1096)+'FD inverse'!$A$9*$C1097/Setup!$B$17+INDEX('FD inverse'!$A$9:$BH$9,1,'FD mesh'!$B$15+1)*Setup!$B$22</f>
        <v>24.1170808542749</v>
      </c>
      <c r="L1097" s="0" t="n">
        <f aca="false">SUMPRODUCT('FD inverse'!$A$10:$BH$10,'FD mesh'!$B$84:$BI$84,$E1096:$BL1096)+'FD inverse'!$A$10*$C1097/Setup!$B$17+INDEX('FD inverse'!$A$10:$BH$10,1,'FD mesh'!$B$15+1)*Setup!$B$22</f>
        <v>24.0529205645949</v>
      </c>
      <c r="M1097" s="0" t="n">
        <f aca="false">SUMPRODUCT('FD inverse'!$A$11:$BH$11,'FD mesh'!$B$84:$BI$84,$E1096:$BL1096)+'FD inverse'!$A$11*$C1097/Setup!$B$17+INDEX('FD inverse'!$A$11:$BH$11,1,'FD mesh'!$B$15+1)*Setup!$B$22</f>
        <v>23.9948095236935</v>
      </c>
      <c r="N1097" s="0" t="n">
        <f aca="false">SUMPRODUCT('FD inverse'!$A$12:$BH$12,'FD mesh'!$B$84:$BI$84,$E1096:$BL1096)+'FD inverse'!$A$12*$C1097/Setup!$B$17+INDEX('FD inverse'!$A$12:$BH$12,1,'FD mesh'!$B$15+1)*Setup!$B$22</f>
        <v>23.9432743012906</v>
      </c>
      <c r="O1097" s="0" t="n">
        <f aca="false">SUMPRODUCT('FD inverse'!$A$13:$BH$13,'FD mesh'!$B$84:$BI$84,$E1096:$BL1096)+'FD inverse'!$A$13*$C1097/Setup!$B$17+INDEX('FD inverse'!$A$13:$BH$13,1,'FD mesh'!$B$15+1)*Setup!$B$22</f>
        <v>23.898734054743</v>
      </c>
      <c r="P1097" s="0" t="n">
        <f aca="false">SUMPRODUCT('FD inverse'!$A$14:$BH$14,'FD mesh'!$B$84:$BI$84,$E1096:$BL1096)+'FD inverse'!$A$14*$C1097/Setup!$B$17+INDEX('FD inverse'!$A$14:$BH$14,1,'FD mesh'!$B$15+1)*Setup!$B$22</f>
        <v>23.8615063715032</v>
      </c>
      <c r="Q1097" s="0" t="n">
        <f aca="false">SUMPRODUCT('FD inverse'!$A$15:$BH$15,'FD mesh'!$B$84:$BI$84,$E1096:$BL1096)+'FD inverse'!$A$15*$C1097/Setup!$B$17+INDEX('FD inverse'!$A$15:$BH$15,1,'FD mesh'!$B$15+1)*Setup!$B$22</f>
        <v>23.8318119456342</v>
      </c>
      <c r="R1097" s="0" t="n">
        <f aca="false">SUMPRODUCT('FD inverse'!$A$16:$BH$16,'FD mesh'!$B$84:$BI$84,$E1096:$BL1096)+'FD inverse'!$A$16*$C1097/Setup!$B$17+INDEX('FD inverse'!$A$16:$BH$16,1,'FD mesh'!$B$15+1)*Setup!$B$22</f>
        <v>23.8097780372673</v>
      </c>
      <c r="S1097" s="0" t="n">
        <f aca="false">SUMPRODUCT('FD inverse'!$A$17:$BH$17,'FD mesh'!$B$84:$BI$84,$E1096:$BL1096)+'FD inverse'!$A$17*$C1097/Setup!$B$17+INDEX('FD inverse'!$A$17:$BH$17,1,'FD mesh'!$B$15+1)*Setup!$B$22</f>
        <v>23.2245614592345</v>
      </c>
      <c r="T1097" s="0" t="n">
        <f aca="false">SUMPRODUCT('FD inverse'!$A$18:$BH$18,'FD mesh'!$B$84:$BI$84,$E1096:$BL1096)+'FD inverse'!$A$18*$C1097/Setup!$B$17+INDEX('FD inverse'!$A$18:$BH$18,1,'FD mesh'!$B$15+1)*Setup!$B$22</f>
        <v>22.6430260305799</v>
      </c>
      <c r="U1097" s="0" t="n">
        <f aca="false">SUMPRODUCT('FD inverse'!$A$19:$BH$19,'FD mesh'!$B$84:$BI$84,$E1096:$BL1096)+'FD inverse'!$A$19*$C1097/Setup!$B$17+INDEX('FD inverse'!$A$19:$BH$19,1,'FD mesh'!$B$15+1)*Setup!$B$22</f>
        <v>22.0649935728542</v>
      </c>
      <c r="V1097" s="0" t="n">
        <f aca="false">SUMPRODUCT('FD inverse'!$A$20:$BH$20,'FD mesh'!$B$84:$BI$84,$E1096:$BL1096)+'FD inverse'!$A$20*$C1097/Setup!$B$17+INDEX('FD inverse'!$A$20:$BH$20,1,'FD mesh'!$B$15+1)*Setup!$B$22</f>
        <v>21.490267865067</v>
      </c>
      <c r="W1097" s="0" t="n">
        <f aca="false">SUMPRODUCT('FD inverse'!$A$21:$BH$21,'FD mesh'!$B$84:$BI$84,$E1096:$BL1096)+'FD inverse'!$A$21*$C1097/Setup!$B$17+INDEX('FD inverse'!$A$21:$BH$21,1,'FD mesh'!$B$15+1)*Setup!$B$22</f>
        <v>20.9186366350381</v>
      </c>
      <c r="X1097" s="0" t="n">
        <f aca="false">SUMPRODUCT('FD inverse'!$A$22:$BH$22,'FD mesh'!$B$84:$BI$84,$E1096:$BL1096)+'FD inverse'!$A$22*$C1097/Setup!$B$17+INDEX('FD inverse'!$A$22:$BH$22,1,'FD mesh'!$B$15+1)*Setup!$B$22</f>
        <v>20.3498734144294</v>
      </c>
      <c r="Y1097" s="0" t="n">
        <f aca="false">SUMPRODUCT('FD inverse'!$A$23:$BH$23,'FD mesh'!$B$84:$BI$84,$E1096:$BL1096)+'FD inverse'!$A$23*$C1097/Setup!$B$17+INDEX('FD inverse'!$A$23:$BH$23,1,'FD mesh'!$B$15+1)*Setup!$B$22</f>
        <v>19.7837392663033</v>
      </c>
      <c r="Z1097" s="0" t="n">
        <f aca="false">SUMPRODUCT('FD inverse'!$A$24:$BH$24,'FD mesh'!$B$84:$BI$84,$E1096:$BL1096)+'FD inverse'!$A$24*$C1097/Setup!$B$17+INDEX('FD inverse'!$A$24:$BH$24,1,'FD mesh'!$B$15+1)*Setup!$B$22</f>
        <v>19.2199843946193</v>
      </c>
      <c r="AA1097" s="0" t="n">
        <f aca="false">SUMPRODUCT('FD inverse'!$A$25:$BH$25,'FD mesh'!$B$84:$BI$84,$E1096:$BL1096)+'FD inverse'!$A$25*$C1097/Setup!$B$17+INDEX('FD inverse'!$A$25:$BH$25,1,'FD mesh'!$B$15+1)*Setup!$B$22</f>
        <v>18.6583496455748</v>
      </c>
      <c r="AB1097" s="0" t="n">
        <f aca="false">SUMPRODUCT('FD inverse'!$A$26:$BH$26,'FD mesh'!$B$84:$BI$84,$E1096:$BL1096)+'FD inverse'!$A$26*$C1097/Setup!$B$17+INDEX('FD inverse'!$A$26:$BH$26,1,'FD mesh'!$B$15+1)*Setup!$B$22</f>
        <v>18.0985679111244</v>
      </c>
      <c r="AC1097" s="0" t="n">
        <f aca="false">SUMPRODUCT('FD inverse'!$A$27:$BH$27,'FD mesh'!$B$84:$BI$84,$E1096:$BL1096)+'FD inverse'!$A$27*$C1097/Setup!$B$17+INDEX('FD inverse'!$A$27:$BH$27,1,'FD mesh'!$B$15+1)*Setup!$B$22</f>
        <v>17.5403654453853</v>
      </c>
      <c r="AD1097" s="0" t="n">
        <f aca="false">SUMPRODUCT('FD inverse'!$A$28:$BH$28,'FD mesh'!$B$84:$BI$84,$E1096:$BL1096)+'FD inverse'!$A$28*$C1097/Setup!$B$17+INDEX('FD inverse'!$A$28:$BH$28,1,'FD mesh'!$B$15+1)*Setup!$B$22</f>
        <v>16.9834631049451</v>
      </c>
      <c r="AE1097" s="0" t="n">
        <f aca="false">SUMPRODUCT('FD inverse'!$A$29:$BH$29,'FD mesh'!$B$84:$BI$84,$E1096:$BL1096)+'FD inverse'!$A$29*$C1097/Setup!$B$17+INDEX('FD inverse'!$A$29:$BH$29,1,'FD mesh'!$B$15+1)*Setup!$B$22</f>
        <v>16.4275775243554</v>
      </c>
      <c r="AF1097" s="0" t="n">
        <f aca="false">SUMPRODUCT('FD inverse'!$A$30:$BH$30,'FD mesh'!$B$84:$BI$84,$E1096:$BL1096)+'FD inverse'!$A$30*$C1097/Setup!$B$17+INDEX('FD inverse'!$A$30:$BH$30,1,'FD mesh'!$B$15+1)*Setup!$B$22</f>
        <v>15.8724222382998</v>
      </c>
      <c r="AG1097" s="0" t="n">
        <f aca="false">SUMPRODUCT('FD inverse'!$A$31:$BH$31,'FD mesh'!$B$84:$BI$84,$E1096:$BL1096)+'FD inverse'!$A$31*$C1097/Setup!$B$17+INDEX('FD inverse'!$A$31:$BH$31,1,'FD mesh'!$B$15+1)*Setup!$B$22</f>
        <v>15.317708762097</v>
      </c>
      <c r="AH1097" s="0" t="n">
        <f aca="false">SUMPRODUCT('FD inverse'!$A$32:$BH$32,'FD mesh'!$B$84:$BI$84,$E1096:$BL1096)+'FD inverse'!$A$32*$C1097/Setup!$B$17+INDEX('FD inverse'!$A$32:$BH$32,1,'FD mesh'!$B$15+1)*Setup!$B$22</f>
        <v>15.2944625274335</v>
      </c>
      <c r="AI1097" s="0" t="n">
        <f aca="false">SUMPRODUCT('FD inverse'!$A$33:$BH$33,'FD mesh'!$B$84:$BI$84,$E1096:$BL1096)+'FD inverse'!$A$33*$C1097/Setup!$B$17+INDEX('FD inverse'!$A$33:$BH$33,1,'FD mesh'!$B$15+1)*Setup!$B$22</f>
        <v>15.271457482967</v>
      </c>
      <c r="AJ1097" s="0" t="n">
        <f aca="false">SUMPRODUCT('FD inverse'!$A$34:$BH$34,'FD mesh'!$B$84:$BI$84,$E1096:$BL1096)+'FD inverse'!$A$34*$C1097/Setup!$B$17+INDEX('FD inverse'!$A$34:$BH$34,1,'FD mesh'!$B$15+1)*Setup!$B$22</f>
        <v>15.2486730407931</v>
      </c>
      <c r="AK1097" s="0" t="n">
        <f aca="false">SUMPRODUCT('FD inverse'!$A$35:$BH$35,'FD mesh'!$B$84:$BI$84,$E1096:$BL1096)+'FD inverse'!$A$35*$C1097/Setup!$B$17+INDEX('FD inverse'!$A$35:$BH$35,1,'FD mesh'!$B$15+1)*Setup!$B$22</f>
        <v>15.2260889987388</v>
      </c>
      <c r="AL1097" s="0" t="n">
        <f aca="false">SUMPRODUCT('FD inverse'!$A$36:$BH$36,'FD mesh'!$B$84:$BI$84,$E1096:$BL1096)+'FD inverse'!$A$36*$C1097/Setup!$B$17+INDEX('FD inverse'!$A$36:$BH$36,1,'FD mesh'!$B$15+1)*Setup!$B$22</f>
        <v>15.2036855982193</v>
      </c>
      <c r="AM1097" s="0" t="n">
        <f aca="false">SUMPRODUCT('FD inverse'!$A$37:$BH$37,'FD mesh'!$B$84:$BI$84,$E1096:$BL1096)+'FD inverse'!$A$37*$C1097/Setup!$B$17+INDEX('FD inverse'!$A$37:$BH$37,1,'FD mesh'!$B$15+1)*Setup!$B$22</f>
        <v>15.1814435583124</v>
      </c>
      <c r="AN1097" s="0" t="n">
        <f aca="false">SUMPRODUCT('FD inverse'!$A$38:$BH$38,'FD mesh'!$B$84:$BI$84,$E1096:$BL1096)+'FD inverse'!$A$38*$C1097/Setup!$B$17+INDEX('FD inverse'!$A$38:$BH$38,1,'FD mesh'!$B$15+1)*Setup!$B$22</f>
        <v>15.1593440884268</v>
      </c>
      <c r="AO1097" s="0" t="n">
        <f aca="false">SUMPRODUCT('FD inverse'!$A$39:$BH$39,'FD mesh'!$B$84:$BI$84,$E1096:$BL1096)+'FD inverse'!$A$39*$C1097/Setup!$B$17+INDEX('FD inverse'!$A$39:$BH$39,1,'FD mesh'!$B$15+1)*Setup!$B$22</f>
        <v>15.1373688818708</v>
      </c>
      <c r="AP1097" s="0" t="n">
        <f aca="false">SUMPRODUCT('FD inverse'!$A$40:$BH$40,'FD mesh'!$B$84:$BI$84,$E1096:$BL1096)+'FD inverse'!$A$40*$C1097/Setup!$B$17+INDEX('FD inverse'!$A$40:$BH$40,1,'FD mesh'!$B$15+1)*Setup!$B$22</f>
        <v>15.1155000925658</v>
      </c>
      <c r="AQ1097" s="0" t="n">
        <f aca="false">SUMPRODUCT('FD inverse'!$A$41:$BH$41,'FD mesh'!$B$84:$BI$84,$E1096:$BL1096)+'FD inverse'!$A$41*$C1097/Setup!$B$17+INDEX('FD inverse'!$A$41:$BH$41,1,'FD mesh'!$B$15+1)*Setup!$B$22</f>
        <v>15.0937202970847</v>
      </c>
      <c r="AR1097" s="0" t="n">
        <f aca="false">SUMPRODUCT('FD inverse'!$A$42:$BH$42,'FD mesh'!$B$84:$BI$84,$E1096:$BL1096)+'FD inverse'!$A$42*$C1097/Setup!$B$17+INDEX('FD inverse'!$A$42:$BH$42,1,'FD mesh'!$B$15+1)*Setup!$B$22</f>
        <v>15.0720124441327</v>
      </c>
      <c r="AS1097" s="0" t="n">
        <f aca="false">SUMPRODUCT('FD inverse'!$A$43:$BH$43,'FD mesh'!$B$84:$BI$84,$E1096:$BL1096)+'FD inverse'!$A$43*$C1097/Setup!$B$17+INDEX('FD inverse'!$A$43:$BH$43,1,'FD mesh'!$B$15+1)*Setup!$B$22</f>
        <v>0</v>
      </c>
      <c r="AT1097" s="0" t="n">
        <f aca="false">SUMPRODUCT('FD inverse'!$A$44:$BH$44,'FD mesh'!$B$84:$BI$84,$E1096:$BL1096)+'FD inverse'!$A$44*$C1097/Setup!$B$17+INDEX('FD inverse'!$A$44:$BH$44,1,'FD mesh'!$B$15+1)*Setup!$B$22</f>
        <v>0</v>
      </c>
      <c r="AU1097" s="0" t="n">
        <f aca="false">SUMPRODUCT('FD inverse'!$A$45:$BH$45,'FD mesh'!$B$84:$BI$84,$E1096:$BL1096)+'FD inverse'!$A$45*$C1097/Setup!$B$17+INDEX('FD inverse'!$A$45:$BH$45,1,'FD mesh'!$B$15+1)*Setup!$B$22</f>
        <v>0</v>
      </c>
      <c r="AV1097" s="0" t="n">
        <f aca="false">SUMPRODUCT('FD inverse'!$A$46:$BH$46,'FD mesh'!$B$84:$BI$84,$E1096:$BL1096)+'FD inverse'!$A$46*$C1097/Setup!$B$17+INDEX('FD inverse'!$A$46:$BH$46,1,'FD mesh'!$B$15+1)*Setup!$B$22</f>
        <v>0</v>
      </c>
      <c r="AW1097" s="0" t="n">
        <f aca="false">SUMPRODUCT('FD inverse'!$A$47:$BH$47,'FD mesh'!$B$84:$BI$84,$E1096:$BL1096)+'FD inverse'!$A$47*$C1097/Setup!$B$17+INDEX('FD inverse'!$A$47:$BH$47,1,'FD mesh'!$B$15+1)*Setup!$B$22</f>
        <v>0</v>
      </c>
      <c r="AX1097" s="0" t="n">
        <f aca="false">SUMPRODUCT('FD inverse'!$A$48:$BH$48,'FD mesh'!$B$84:$BI$84,$E1096:$BL1096)+'FD inverse'!$A$48*$C1097/Setup!$B$17+INDEX('FD inverse'!$A$48:$BH$48,1,'FD mesh'!$B$15+1)*Setup!$B$22</f>
        <v>0</v>
      </c>
      <c r="AY1097" s="0" t="n">
        <f aca="false">SUMPRODUCT('FD inverse'!$A$49:$BH$49,'FD mesh'!$B$84:$BI$84,$E1096:$BL1096)+'FD inverse'!$A$49*$C1097/Setup!$B$17+INDEX('FD inverse'!$A$49:$BH$49,1,'FD mesh'!$B$15+1)*Setup!$B$22</f>
        <v>0</v>
      </c>
      <c r="AZ1097" s="0" t="n">
        <f aca="false">SUMPRODUCT('FD inverse'!$A$50:$BH$50,'FD mesh'!$B$84:$BI$84,$E1096:$BL1096)+'FD inverse'!$A$50*$C1097/Setup!$B$17+INDEX('FD inverse'!$A$50:$BH$50,1,'FD mesh'!$B$15+1)*Setup!$B$22</f>
        <v>0</v>
      </c>
      <c r="BA1097" s="0" t="n">
        <f aca="false">SUMPRODUCT('FD inverse'!$A$51:$BH$51,'FD mesh'!$B$84:$BI$84,$E1096:$BL1096)+'FD inverse'!$A$51*$C1097/Setup!$B$17+INDEX('FD inverse'!$A$51:$BH$51,1,'FD mesh'!$B$15+1)*Setup!$B$22</f>
        <v>0</v>
      </c>
      <c r="BB1097" s="0" t="n">
        <f aca="false">SUMPRODUCT('FD inverse'!$A$52:$BH$52,'FD mesh'!$B$84:$BI$84,$E1096:$BL1096)+'FD inverse'!$A$52*$C1097/Setup!$B$17+INDEX('FD inverse'!$A$52:$BH$52,1,'FD mesh'!$B$15+1)*Setup!$B$22</f>
        <v>0</v>
      </c>
      <c r="BC1097" s="0" t="n">
        <f aca="false">SUMPRODUCT('FD inverse'!$A$53:$BH$53,'FD mesh'!$B$84:$BI$84,$E1096:$BL1096)+'FD inverse'!$A$53*$C1097/Setup!$B$17+INDEX('FD inverse'!$A$53:$BH$53,1,'FD mesh'!$B$15+1)*Setup!$B$22</f>
        <v>0</v>
      </c>
      <c r="BD1097" s="0" t="n">
        <f aca="false">SUMPRODUCT('FD inverse'!$A$54:$BH$54,'FD mesh'!$B$84:$BI$84,$E1096:$BL1096)+'FD inverse'!$A$54*$C1097/Setup!$B$17+INDEX('FD inverse'!$A$54:$BH$54,1,'FD mesh'!$B$15+1)*Setup!$B$22</f>
        <v>0</v>
      </c>
      <c r="BE1097" s="0" t="n">
        <f aca="false">SUMPRODUCT('FD inverse'!$A$55:$BH$55,'FD mesh'!$B$84:$BI$84,$E1096:$BL1096)+'FD inverse'!$A$55*$C1097/Setup!$B$17+INDEX('FD inverse'!$A$55:$BH$55,1,'FD mesh'!$B$15+1)*Setup!$B$22</f>
        <v>0</v>
      </c>
      <c r="BF1097" s="0" t="n">
        <f aca="false">SUMPRODUCT('FD inverse'!$A$56:$BH$56,'FD mesh'!$B$84:$BI$84,$E1096:$BL1096)+'FD inverse'!$A$56*$C1097/Setup!$B$17+INDEX('FD inverse'!$A$56:$BH$56,1,'FD mesh'!$B$15+1)*Setup!$B$22</f>
        <v>0</v>
      </c>
      <c r="BG1097" s="0" t="n">
        <f aca="false">SUMPRODUCT('FD inverse'!$A$57:$BH$57,'FD mesh'!$B$84:$BI$84,$E1096:$BL1096)+'FD inverse'!$A$57*$C1097/Setup!$B$17+INDEX('FD inverse'!$A$57:$BH$57,1,'FD mesh'!$B$15+1)*Setup!$B$22</f>
        <v>0</v>
      </c>
      <c r="BH1097" s="0" t="n">
        <f aca="false">SUMPRODUCT('FD inverse'!$A$58:$BH$58,'FD mesh'!$B$84:$BI$84,$E1096:$BL1096)+'FD inverse'!$A$58*$C1097/Setup!$B$17+INDEX('FD inverse'!$A$58:$BH$58,1,'FD mesh'!$B$15+1)*Setup!$B$22</f>
        <v>0</v>
      </c>
      <c r="BI1097" s="0" t="n">
        <f aca="false">SUMPRODUCT('FD inverse'!$A$59:$BH$59,'FD mesh'!$B$84:$BI$84,$E1096:$BL1096)+'FD inverse'!$A$59*$C1097/Setup!$B$17+INDEX('FD inverse'!$A$59:$BH$59,1,'FD mesh'!$B$15+1)*Setup!$B$22</f>
        <v>0</v>
      </c>
      <c r="BJ1097" s="0" t="n">
        <f aca="false">SUMPRODUCT('FD inverse'!$A$60:$BH$60,'FD mesh'!$B$84:$BI$84,$E1096:$BL1096)+'FD inverse'!$A$60*$C1097/Setup!$B$17+INDEX('FD inverse'!$A$60:$BH$60,1,'FD mesh'!$B$15+1)*Setup!$B$22</f>
        <v>0</v>
      </c>
      <c r="BK1097" s="0" t="n">
        <f aca="false">SUMPRODUCT('FD inverse'!$A$61:$BH$61,'FD mesh'!$B$84:$BI$84,$E1096:$BL1096)+'FD inverse'!$A$61*$C1097/Setup!$B$17+INDEX('FD inverse'!$A$61:$BH$61,1,'FD mesh'!$B$15+1)*Setup!$B$22</f>
        <v>0</v>
      </c>
      <c r="BL1097" s="0" t="n">
        <f aca="false">SUMPRODUCT('FD inverse'!$A$62:$BH$62,'FD mesh'!$B$84:$BI$84,$E1096:$BL1096)+'FD inverse'!$A$62*$C1097/Setup!$B$17+INDEX('FD inverse'!$A$62:$BH$62,1,'FD mesh'!$B$15+1)*Setup!$B$22</f>
        <v>0</v>
      </c>
    </row>
    <row r="1098" customFormat="false" ht="15" hidden="false" customHeight="false" outlineLevel="0" collapsed="false">
      <c r="A1098" s="0" t="n">
        <v>1093</v>
      </c>
      <c r="B1098" s="0" t="n">
        <f aca="false">A1098*Setup!$B$11/3600</f>
        <v>91.0833333333333</v>
      </c>
      <c r="C1098" s="0" t="n">
        <f aca="false">Setup!$B$7+Setup!$B$8*COS(2*PI()*(B1098-Setup!$B$9)/24)</f>
        <v>26.7660522231291</v>
      </c>
      <c r="D1098" s="0" t="n">
        <f aca="false">(C1098-E1098)/Setup!$B$17</f>
        <v>8.04348775156187</v>
      </c>
      <c r="E1098" s="0" t="n">
        <f aca="false">SUMPRODUCT('FD inverse'!$A$3:$BH$3,'FD mesh'!$B$84:$BI$84,$E1097:$BL1097)+'FD inverse'!$A$3*$C1098/Setup!$B$17+INDEX('FD inverse'!$A$3:$BH$3,1,'FD mesh'!$B$15+1)*Setup!$B$22</f>
        <v>25.720398815426</v>
      </c>
      <c r="F1098" s="0" t="n">
        <f aca="false">SUMPRODUCT('FD inverse'!$A$4:$BH$4,'FD mesh'!$B$84:$BI$84,$E1097:$BL1097)+'FD inverse'!$A$4*$C1098/Setup!$B$17+INDEX('FD inverse'!$A$4:$BH$4,1,'FD mesh'!$B$15+1)*Setup!$B$22</f>
        <v>25.4742795539386</v>
      </c>
      <c r="G1098" s="0" t="n">
        <f aca="false">SUMPRODUCT('FD inverse'!$A$5:$BH$5,'FD mesh'!$B$84:$BI$84,$E1097:$BL1097)+'FD inverse'!$A$5*$C1098/Setup!$B$17+INDEX('FD inverse'!$A$5:$BH$5,1,'FD mesh'!$B$15+1)*Setup!$B$22</f>
        <v>25.2177271675306</v>
      </c>
      <c r="H1098" s="0" t="n">
        <f aca="false">SUMPRODUCT('FD inverse'!$A$6:$BH$6,'FD mesh'!$B$84:$BI$84,$E1097:$BL1097)+'FD inverse'!$A$6*$C1098/Setup!$B$17+INDEX('FD inverse'!$A$6:$BH$6,1,'FD mesh'!$B$15+1)*Setup!$B$22</f>
        <v>24.3429940531693</v>
      </c>
      <c r="I1098" s="0" t="n">
        <f aca="false">SUMPRODUCT('FD inverse'!$A$7:$BH$7,'FD mesh'!$B$84:$BI$84,$E1097:$BL1097)+'FD inverse'!$A$7*$C1098/Setup!$B$17+INDEX('FD inverse'!$A$7:$BH$7,1,'FD mesh'!$B$15+1)*Setup!$B$22</f>
        <v>24.2668130896698</v>
      </c>
      <c r="J1098" s="0" t="n">
        <f aca="false">SUMPRODUCT('FD inverse'!$A$8:$BH$8,'FD mesh'!$B$84:$BI$84,$E1097:$BL1097)+'FD inverse'!$A$8*$C1098/Setup!$B$17+INDEX('FD inverse'!$A$8:$BH$8,1,'FD mesh'!$B$15+1)*Setup!$B$22</f>
        <v>24.1941423969167</v>
      </c>
      <c r="K1098" s="0" t="n">
        <f aca="false">SUMPRODUCT('FD inverse'!$A$9:$BH$9,'FD mesh'!$B$84:$BI$84,$E1097:$BL1097)+'FD inverse'!$A$9*$C1098/Setup!$B$17+INDEX('FD inverse'!$A$9:$BH$9,1,'FD mesh'!$B$15+1)*Setup!$B$22</f>
        <v>24.125892310132</v>
      </c>
      <c r="L1098" s="0" t="n">
        <f aca="false">SUMPRODUCT('FD inverse'!$A$10:$BH$10,'FD mesh'!$B$84:$BI$84,$E1097:$BL1097)+'FD inverse'!$A$10*$C1098/Setup!$B$17+INDEX('FD inverse'!$A$10:$BH$10,1,'FD mesh'!$B$15+1)*Setup!$B$22</f>
        <v>24.0628407223779</v>
      </c>
      <c r="M1098" s="0" t="n">
        <f aca="false">SUMPRODUCT('FD inverse'!$A$11:$BH$11,'FD mesh'!$B$84:$BI$84,$E1097:$BL1097)+'FD inverse'!$A$11*$C1098/Setup!$B$17+INDEX('FD inverse'!$A$11:$BH$11,1,'FD mesh'!$B$15+1)*Setup!$B$22</f>
        <v>24.0056417350859</v>
      </c>
      <c r="N1098" s="0" t="n">
        <f aca="false">SUMPRODUCT('FD inverse'!$A$12:$BH$12,'FD mesh'!$B$84:$BI$84,$E1097:$BL1097)+'FD inverse'!$A$12*$C1098/Setup!$B$17+INDEX('FD inverse'!$A$12:$BH$12,1,'FD mesh'!$B$15+1)*Setup!$B$22</f>
        <v>23.954833432981</v>
      </c>
      <c r="O1098" s="0" t="n">
        <f aca="false">SUMPRODUCT('FD inverse'!$A$13:$BH$13,'FD mesh'!$B$84:$BI$84,$E1097:$BL1097)+'FD inverse'!$A$13*$C1098/Setup!$B$17+INDEX('FD inverse'!$A$13:$BH$13,1,'FD mesh'!$B$15+1)*Setup!$B$22</f>
        <v>23.9108446775962</v>
      </c>
      <c r="P1098" s="0" t="n">
        <f aca="false">SUMPRODUCT('FD inverse'!$A$14:$BH$14,'FD mesh'!$B$84:$BI$84,$E1097:$BL1097)+'FD inverse'!$A$14*$C1098/Setup!$B$17+INDEX('FD inverse'!$A$14:$BH$14,1,'FD mesh'!$B$15+1)*Setup!$B$22</f>
        <v>23.8740008324492</v>
      </c>
      <c r="Q1098" s="0" t="n">
        <f aca="false">SUMPRODUCT('FD inverse'!$A$15:$BH$15,'FD mesh'!$B$84:$BI$84,$E1097:$BL1097)+'FD inverse'!$A$15*$C1098/Setup!$B$17+INDEX('FD inverse'!$A$15:$BH$15,1,'FD mesh'!$B$15+1)*Setup!$B$22</f>
        <v>23.8445283506923</v>
      </c>
      <c r="R1098" s="0" t="n">
        <f aca="false">SUMPRODUCT('FD inverse'!$A$16:$BH$16,'FD mesh'!$B$84:$BI$84,$E1097:$BL1097)+'FD inverse'!$A$16*$C1098/Setup!$B$17+INDEX('FD inverse'!$A$16:$BH$16,1,'FD mesh'!$B$15+1)*Setup!$B$22</f>
        <v>23.8225581728044</v>
      </c>
      <c r="S1098" s="0" t="n">
        <f aca="false">SUMPRODUCT('FD inverse'!$A$17:$BH$17,'FD mesh'!$B$84:$BI$84,$E1097:$BL1097)+'FD inverse'!$A$17*$C1098/Setup!$B$17+INDEX('FD inverse'!$A$17:$BH$17,1,'FD mesh'!$B$15+1)*Setup!$B$22</f>
        <v>23.2368313689128</v>
      </c>
      <c r="T1098" s="0" t="n">
        <f aca="false">SUMPRODUCT('FD inverse'!$A$18:$BH$18,'FD mesh'!$B$84:$BI$84,$E1097:$BL1097)+'FD inverse'!$A$18*$C1098/Setup!$B$17+INDEX('FD inverse'!$A$18:$BH$18,1,'FD mesh'!$B$15+1)*Setup!$B$22</f>
        <v>22.654715424155</v>
      </c>
      <c r="U1098" s="0" t="n">
        <f aca="false">SUMPRODUCT('FD inverse'!$A$19:$BH$19,'FD mesh'!$B$84:$BI$84,$E1097:$BL1097)+'FD inverse'!$A$19*$C1098/Setup!$B$17+INDEX('FD inverse'!$A$19:$BH$19,1,'FD mesh'!$B$15+1)*Setup!$B$22</f>
        <v>22.0760395009351</v>
      </c>
      <c r="V1098" s="0" t="n">
        <f aca="false">SUMPRODUCT('FD inverse'!$A$20:$BH$20,'FD mesh'!$B$84:$BI$84,$E1097:$BL1097)+'FD inverse'!$A$20*$C1098/Setup!$B$17+INDEX('FD inverse'!$A$20:$BH$20,1,'FD mesh'!$B$15+1)*Setup!$B$22</f>
        <v>21.5006142365504</v>
      </c>
      <c r="W1098" s="0" t="n">
        <f aca="false">SUMPRODUCT('FD inverse'!$A$21:$BH$21,'FD mesh'!$B$84:$BI$84,$E1097:$BL1097)+'FD inverse'!$A$21*$C1098/Setup!$B$17+INDEX('FD inverse'!$A$21:$BH$21,1,'FD mesh'!$B$15+1)*Setup!$B$22</f>
        <v>20.928233761488</v>
      </c>
      <c r="X1098" s="0" t="n">
        <f aca="false">SUMPRODUCT('FD inverse'!$A$22:$BH$22,'FD mesh'!$B$84:$BI$84,$E1097:$BL1097)+'FD inverse'!$A$22*$C1098/Setup!$B$17+INDEX('FD inverse'!$A$22:$BH$22,1,'FD mesh'!$B$15+1)*Setup!$B$22</f>
        <v>20.358677583638</v>
      </c>
      <c r="Y1098" s="0" t="n">
        <f aca="false">SUMPRODUCT('FD inverse'!$A$23:$BH$23,'FD mesh'!$B$84:$BI$84,$E1097:$BL1097)+'FD inverse'!$A$23*$C1098/Setup!$B$17+INDEX('FD inverse'!$A$23:$BH$23,1,'FD mesh'!$B$15+1)*Setup!$B$22</f>
        <v>19.7917123470123</v>
      </c>
      <c r="Z1098" s="0" t="n">
        <f aca="false">SUMPRODUCT('FD inverse'!$A$24:$BH$24,'FD mesh'!$B$84:$BI$84,$E1097:$BL1097)+'FD inverse'!$A$24*$C1098/Setup!$B$17+INDEX('FD inverse'!$A$24:$BH$24,1,'FD mesh'!$B$15+1)*Setup!$B$22</f>
        <v>19.227093474138</v>
      </c>
      <c r="AA1098" s="0" t="n">
        <f aca="false">SUMPRODUCT('FD inverse'!$A$25:$BH$25,'FD mesh'!$B$84:$BI$84,$E1097:$BL1097)+'FD inverse'!$A$25*$C1098/Setup!$B$17+INDEX('FD inverse'!$A$25:$BH$25,1,'FD mesh'!$B$15+1)*Setup!$B$22</f>
        <v>18.6645667018079</v>
      </c>
      <c r="AB1098" s="0" t="n">
        <f aca="false">SUMPRODUCT('FD inverse'!$A$26:$BH$26,'FD mesh'!$B$84:$BI$84,$E1097:$BL1097)+'FD inverse'!$A$26*$C1098/Setup!$B$17+INDEX('FD inverse'!$A$26:$BH$26,1,'FD mesh'!$B$15+1)*Setup!$B$22</f>
        <v>18.1038695203121</v>
      </c>
      <c r="AC1098" s="0" t="n">
        <f aca="false">SUMPRODUCT('FD inverse'!$A$27:$BH$27,'FD mesh'!$B$84:$BI$84,$E1097:$BL1097)+'FD inverse'!$A$27*$C1098/Setup!$B$17+INDEX('FD inverse'!$A$27:$BH$27,1,'FD mesh'!$B$15+1)*Setup!$B$22</f>
        <v>17.5447325266629</v>
      </c>
      <c r="AD1098" s="0" t="n">
        <f aca="false">SUMPRODUCT('FD inverse'!$A$28:$BH$28,'FD mesh'!$B$84:$BI$84,$E1097:$BL1097)+'FD inverse'!$A$28*$C1098/Setup!$B$17+INDEX('FD inverse'!$A$28:$BH$28,1,'FD mesh'!$B$15+1)*Setup!$B$22</f>
        <v>16.986880702647</v>
      </c>
      <c r="AE1098" s="0" t="n">
        <f aca="false">SUMPRODUCT('FD inverse'!$A$29:$BH$29,'FD mesh'!$B$84:$BI$84,$E1097:$BL1097)+'FD inverse'!$A$29*$C1098/Setup!$B$17+INDEX('FD inverse'!$A$29:$BH$29,1,'FD mesh'!$B$15+1)*Setup!$B$22</f>
        <v>16.4300346288118</v>
      </c>
      <c r="AF1098" s="0" t="n">
        <f aca="false">SUMPRODUCT('FD inverse'!$A$30:$BH$30,'FD mesh'!$B$84:$BI$84,$E1097:$BL1097)+'FD inverse'!$A$30*$C1098/Setup!$B$17+INDEX('FD inverse'!$A$30:$BH$30,1,'FD mesh'!$B$15+1)*Setup!$B$22</f>
        <v>15.8739116457167</v>
      </c>
      <c r="AG1098" s="0" t="n">
        <f aca="false">SUMPRODUCT('FD inverse'!$A$31:$BH$31,'FD mesh'!$B$84:$BI$84,$E1097:$BL1097)+'FD inverse'!$A$31*$C1098/Setup!$B$17+INDEX('FD inverse'!$A$31:$BH$31,1,'FD mesh'!$B$15+1)*Setup!$B$22</f>
        <v>15.3182269739471</v>
      </c>
      <c r="AH1098" s="0" t="n">
        <f aca="false">SUMPRODUCT('FD inverse'!$A$32:$BH$32,'FD mesh'!$B$84:$BI$84,$E1097:$BL1097)+'FD inverse'!$A$32*$C1098/Setup!$B$17+INDEX('FD inverse'!$A$32:$BH$32,1,'FD mesh'!$B$15+1)*Setup!$B$22</f>
        <v>15.294939933177</v>
      </c>
      <c r="AI1098" s="0" t="n">
        <f aca="false">SUMPRODUCT('FD inverse'!$A$33:$BH$33,'FD mesh'!$B$84:$BI$84,$E1097:$BL1097)+'FD inverse'!$A$33*$C1098/Setup!$B$17+INDEX('FD inverse'!$A$33:$BH$33,1,'FD mesh'!$B$15+1)*Setup!$B$22</f>
        <v>15.2718945661904</v>
      </c>
      <c r="AJ1098" s="0" t="n">
        <f aca="false">SUMPRODUCT('FD inverse'!$A$34:$BH$34,'FD mesh'!$B$84:$BI$84,$E1097:$BL1097)+'FD inverse'!$A$34*$C1098/Setup!$B$17+INDEX('FD inverse'!$A$34:$BH$34,1,'FD mesh'!$B$15+1)*Setup!$B$22</f>
        <v>15.2490704607989</v>
      </c>
      <c r="AK1098" s="0" t="n">
        <f aca="false">SUMPRODUCT('FD inverse'!$A$35:$BH$35,'FD mesh'!$B$84:$BI$84,$E1097:$BL1097)+'FD inverse'!$A$35*$C1098/Setup!$B$17+INDEX('FD inverse'!$A$35:$BH$35,1,'FD mesh'!$B$15+1)*Setup!$B$22</f>
        <v>15.2264475385682</v>
      </c>
      <c r="AL1098" s="0" t="n">
        <f aca="false">SUMPRODUCT('FD inverse'!$A$36:$BH$36,'FD mesh'!$B$84:$BI$84,$E1097:$BL1097)+'FD inverse'!$A$36*$C1098/Setup!$B$17+INDEX('FD inverse'!$A$36:$BH$36,1,'FD mesh'!$B$15+1)*Setup!$B$22</f>
        <v>15.2040061174574</v>
      </c>
      <c r="AM1098" s="0" t="n">
        <f aca="false">SUMPRODUCT('FD inverse'!$A$37:$BH$37,'FD mesh'!$B$84:$BI$84,$E1097:$BL1097)+'FD inverse'!$A$37*$C1098/Setup!$B$17+INDEX('FD inverse'!$A$37:$BH$37,1,'FD mesh'!$B$15+1)*Setup!$B$22</f>
        <v>15.1817269505676</v>
      </c>
      <c r="AN1098" s="0" t="n">
        <f aca="false">SUMPRODUCT('FD inverse'!$A$38:$BH$38,'FD mesh'!$B$84:$BI$84,$E1097:$BL1097)+'FD inverse'!$A$38*$C1098/Setup!$B$17+INDEX('FD inverse'!$A$38:$BH$38,1,'FD mesh'!$B$15+1)*Setup!$B$22</f>
        <v>15.1595912433649</v>
      </c>
      <c r="AO1098" s="0" t="n">
        <f aca="false">SUMPRODUCT('FD inverse'!$A$39:$BH$39,'FD mesh'!$B$84:$BI$84,$E1097:$BL1097)+'FD inverse'!$A$39*$C1098/Setup!$B$17+INDEX('FD inverse'!$A$39:$BH$39,1,'FD mesh'!$B$15+1)*Setup!$B$22</f>
        <v>15.1375806516845</v>
      </c>
      <c r="AP1098" s="0" t="n">
        <f aca="false">SUMPRODUCT('FD inverse'!$A$40:$BH$40,'FD mesh'!$B$84:$BI$84,$E1097:$BL1097)+'FD inverse'!$A$40*$C1098/Setup!$B$17+INDEX('FD inverse'!$A$40:$BH$40,1,'FD mesh'!$B$15+1)*Setup!$B$22</f>
        <v>15.1156772627617</v>
      </c>
      <c r="AQ1098" s="0" t="n">
        <f aca="false">SUMPRODUCT('FD inverse'!$A$41:$BH$41,'FD mesh'!$B$84:$BI$84,$E1097:$BL1097)+'FD inverse'!$A$41*$C1098/Setup!$B$17+INDEX('FD inverse'!$A$41:$BH$41,1,'FD mesh'!$B$15+1)*Setup!$B$22</f>
        <v>15.0938635614729</v>
      </c>
      <c r="AR1098" s="0" t="n">
        <f aca="false">SUMPRODUCT('FD inverse'!$A$42:$BH$42,'FD mesh'!$B$84:$BI$84,$E1097:$BL1097)+'FD inverse'!$A$42*$C1098/Setup!$B$17+INDEX('FD inverse'!$A$42:$BH$42,1,'FD mesh'!$B$15+1)*Setup!$B$22</f>
        <v>15.0721223839173</v>
      </c>
      <c r="AS1098" s="0" t="n">
        <f aca="false">SUMPRODUCT('FD inverse'!$A$43:$BH$43,'FD mesh'!$B$84:$BI$84,$E1097:$BL1097)+'FD inverse'!$A$43*$C1098/Setup!$B$17+INDEX('FD inverse'!$A$43:$BH$43,1,'FD mesh'!$B$15+1)*Setup!$B$22</f>
        <v>0</v>
      </c>
      <c r="AT1098" s="0" t="n">
        <f aca="false">SUMPRODUCT('FD inverse'!$A$44:$BH$44,'FD mesh'!$B$84:$BI$84,$E1097:$BL1097)+'FD inverse'!$A$44*$C1098/Setup!$B$17+INDEX('FD inverse'!$A$44:$BH$44,1,'FD mesh'!$B$15+1)*Setup!$B$22</f>
        <v>0</v>
      </c>
      <c r="AU1098" s="0" t="n">
        <f aca="false">SUMPRODUCT('FD inverse'!$A$45:$BH$45,'FD mesh'!$B$84:$BI$84,$E1097:$BL1097)+'FD inverse'!$A$45*$C1098/Setup!$B$17+INDEX('FD inverse'!$A$45:$BH$45,1,'FD mesh'!$B$15+1)*Setup!$B$22</f>
        <v>0</v>
      </c>
      <c r="AV1098" s="0" t="n">
        <f aca="false">SUMPRODUCT('FD inverse'!$A$46:$BH$46,'FD mesh'!$B$84:$BI$84,$E1097:$BL1097)+'FD inverse'!$A$46*$C1098/Setup!$B$17+INDEX('FD inverse'!$A$46:$BH$46,1,'FD mesh'!$B$15+1)*Setup!$B$22</f>
        <v>0</v>
      </c>
      <c r="AW1098" s="0" t="n">
        <f aca="false">SUMPRODUCT('FD inverse'!$A$47:$BH$47,'FD mesh'!$B$84:$BI$84,$E1097:$BL1097)+'FD inverse'!$A$47*$C1098/Setup!$B$17+INDEX('FD inverse'!$A$47:$BH$47,1,'FD mesh'!$B$15+1)*Setup!$B$22</f>
        <v>0</v>
      </c>
      <c r="AX1098" s="0" t="n">
        <f aca="false">SUMPRODUCT('FD inverse'!$A$48:$BH$48,'FD mesh'!$B$84:$BI$84,$E1097:$BL1097)+'FD inverse'!$A$48*$C1098/Setup!$B$17+INDEX('FD inverse'!$A$48:$BH$48,1,'FD mesh'!$B$15+1)*Setup!$B$22</f>
        <v>0</v>
      </c>
      <c r="AY1098" s="0" t="n">
        <f aca="false">SUMPRODUCT('FD inverse'!$A$49:$BH$49,'FD mesh'!$B$84:$BI$84,$E1097:$BL1097)+'FD inverse'!$A$49*$C1098/Setup!$B$17+INDEX('FD inverse'!$A$49:$BH$49,1,'FD mesh'!$B$15+1)*Setup!$B$22</f>
        <v>0</v>
      </c>
      <c r="AZ1098" s="0" t="n">
        <f aca="false">SUMPRODUCT('FD inverse'!$A$50:$BH$50,'FD mesh'!$B$84:$BI$84,$E1097:$BL1097)+'FD inverse'!$A$50*$C1098/Setup!$B$17+INDEX('FD inverse'!$A$50:$BH$50,1,'FD mesh'!$B$15+1)*Setup!$B$22</f>
        <v>0</v>
      </c>
      <c r="BA1098" s="0" t="n">
        <f aca="false">SUMPRODUCT('FD inverse'!$A$51:$BH$51,'FD mesh'!$B$84:$BI$84,$E1097:$BL1097)+'FD inverse'!$A$51*$C1098/Setup!$B$17+INDEX('FD inverse'!$A$51:$BH$51,1,'FD mesh'!$B$15+1)*Setup!$B$22</f>
        <v>0</v>
      </c>
      <c r="BB1098" s="0" t="n">
        <f aca="false">SUMPRODUCT('FD inverse'!$A$52:$BH$52,'FD mesh'!$B$84:$BI$84,$E1097:$BL1097)+'FD inverse'!$A$52*$C1098/Setup!$B$17+INDEX('FD inverse'!$A$52:$BH$52,1,'FD mesh'!$B$15+1)*Setup!$B$22</f>
        <v>0</v>
      </c>
      <c r="BC1098" s="0" t="n">
        <f aca="false">SUMPRODUCT('FD inverse'!$A$53:$BH$53,'FD mesh'!$B$84:$BI$84,$E1097:$BL1097)+'FD inverse'!$A$53*$C1098/Setup!$B$17+INDEX('FD inverse'!$A$53:$BH$53,1,'FD mesh'!$B$15+1)*Setup!$B$22</f>
        <v>0</v>
      </c>
      <c r="BD1098" s="0" t="n">
        <f aca="false">SUMPRODUCT('FD inverse'!$A$54:$BH$54,'FD mesh'!$B$84:$BI$84,$E1097:$BL1097)+'FD inverse'!$A$54*$C1098/Setup!$B$17+INDEX('FD inverse'!$A$54:$BH$54,1,'FD mesh'!$B$15+1)*Setup!$B$22</f>
        <v>0</v>
      </c>
      <c r="BE1098" s="0" t="n">
        <f aca="false">SUMPRODUCT('FD inverse'!$A$55:$BH$55,'FD mesh'!$B$84:$BI$84,$E1097:$BL1097)+'FD inverse'!$A$55*$C1098/Setup!$B$17+INDEX('FD inverse'!$A$55:$BH$55,1,'FD mesh'!$B$15+1)*Setup!$B$22</f>
        <v>0</v>
      </c>
      <c r="BF1098" s="0" t="n">
        <f aca="false">SUMPRODUCT('FD inverse'!$A$56:$BH$56,'FD mesh'!$B$84:$BI$84,$E1097:$BL1097)+'FD inverse'!$A$56*$C1098/Setup!$B$17+INDEX('FD inverse'!$A$56:$BH$56,1,'FD mesh'!$B$15+1)*Setup!$B$22</f>
        <v>0</v>
      </c>
      <c r="BG1098" s="0" t="n">
        <f aca="false">SUMPRODUCT('FD inverse'!$A$57:$BH$57,'FD mesh'!$B$84:$BI$84,$E1097:$BL1097)+'FD inverse'!$A$57*$C1098/Setup!$B$17+INDEX('FD inverse'!$A$57:$BH$57,1,'FD mesh'!$B$15+1)*Setup!$B$22</f>
        <v>0</v>
      </c>
      <c r="BH1098" s="0" t="n">
        <f aca="false">SUMPRODUCT('FD inverse'!$A$58:$BH$58,'FD mesh'!$B$84:$BI$84,$E1097:$BL1097)+'FD inverse'!$A$58*$C1098/Setup!$B$17+INDEX('FD inverse'!$A$58:$BH$58,1,'FD mesh'!$B$15+1)*Setup!$B$22</f>
        <v>0</v>
      </c>
      <c r="BI1098" s="0" t="n">
        <f aca="false">SUMPRODUCT('FD inverse'!$A$59:$BH$59,'FD mesh'!$B$84:$BI$84,$E1097:$BL1097)+'FD inverse'!$A$59*$C1098/Setup!$B$17+INDEX('FD inverse'!$A$59:$BH$59,1,'FD mesh'!$B$15+1)*Setup!$B$22</f>
        <v>0</v>
      </c>
      <c r="BJ1098" s="0" t="n">
        <f aca="false">SUMPRODUCT('FD inverse'!$A$60:$BH$60,'FD mesh'!$B$84:$BI$84,$E1097:$BL1097)+'FD inverse'!$A$60*$C1098/Setup!$B$17+INDEX('FD inverse'!$A$60:$BH$60,1,'FD mesh'!$B$15+1)*Setup!$B$22</f>
        <v>0</v>
      </c>
      <c r="BK1098" s="0" t="n">
        <f aca="false">SUMPRODUCT('FD inverse'!$A$61:$BH$61,'FD mesh'!$B$84:$BI$84,$E1097:$BL1097)+'FD inverse'!$A$61*$C1098/Setup!$B$17+INDEX('FD inverse'!$A$61:$BH$61,1,'FD mesh'!$B$15+1)*Setup!$B$22</f>
        <v>0</v>
      </c>
      <c r="BL1098" s="0" t="n">
        <f aca="false">SUMPRODUCT('FD inverse'!$A$62:$BH$62,'FD mesh'!$B$84:$BI$84,$E1097:$BL1097)+'FD inverse'!$A$62*$C1098/Setup!$B$17+INDEX('FD inverse'!$A$62:$BH$62,1,'FD mesh'!$B$15+1)*Setup!$B$22</f>
        <v>0</v>
      </c>
    </row>
    <row r="1099" customFormat="false" ht="15" hidden="false" customHeight="false" outlineLevel="0" collapsed="false">
      <c r="A1099" s="0" t="n">
        <v>1094</v>
      </c>
      <c r="B1099" s="0" t="n">
        <f aca="false">A1099*Setup!$B$11/3600</f>
        <v>91.1666666666667</v>
      </c>
      <c r="C1099" s="0" t="n">
        <f aca="false">Setup!$B$7+Setup!$B$8*COS(2*PI()*(B1099-Setup!$B$9)/24)</f>
        <v>26.7023608304626</v>
      </c>
      <c r="D1099" s="0" t="n">
        <f aca="false">(C1099-E1099)/Setup!$B$17</f>
        <v>7.79934626375638</v>
      </c>
      <c r="E1099" s="0" t="n">
        <f aca="false">SUMPRODUCT('FD inverse'!$A$3:$BH$3,'FD mesh'!$B$84:$BI$84,$E1098:$BL1098)+'FD inverse'!$A$3*$C1099/Setup!$B$17+INDEX('FD inverse'!$A$3:$BH$3,1,'FD mesh'!$B$15+1)*Setup!$B$22</f>
        <v>25.6884458161743</v>
      </c>
      <c r="F1099" s="0" t="n">
        <f aca="false">SUMPRODUCT('FD inverse'!$A$4:$BH$4,'FD mesh'!$B$84:$BI$84,$E1098:$BL1098)+'FD inverse'!$A$4*$C1099/Setup!$B$17+INDEX('FD inverse'!$A$4:$BH$4,1,'FD mesh'!$B$15+1)*Setup!$B$22</f>
        <v>25.449388170838</v>
      </c>
      <c r="G1099" s="0" t="n">
        <f aca="false">SUMPRODUCT('FD inverse'!$A$5:$BH$5,'FD mesh'!$B$84:$BI$84,$E1098:$BL1098)+'FD inverse'!$A$5*$C1099/Setup!$B$17+INDEX('FD inverse'!$A$5:$BH$5,1,'FD mesh'!$B$15+1)*Setup!$B$22</f>
        <v>25.1995269738087</v>
      </c>
      <c r="H1099" s="0" t="n">
        <f aca="false">SUMPRODUCT('FD inverse'!$A$6:$BH$6,'FD mesh'!$B$84:$BI$84,$E1098:$BL1098)+'FD inverse'!$A$6*$C1099/Setup!$B$17+INDEX('FD inverse'!$A$6:$BH$6,1,'FD mesh'!$B$15+1)*Setup!$B$22</f>
        <v>24.3467223772014</v>
      </c>
      <c r="I1099" s="0" t="n">
        <f aca="false">SUMPRODUCT('FD inverse'!$A$7:$BH$7,'FD mesh'!$B$84:$BI$84,$E1098:$BL1098)+'FD inverse'!$A$7*$C1099/Setup!$B$17+INDEX('FD inverse'!$A$7:$BH$7,1,'FD mesh'!$B$15+1)*Setup!$B$22</f>
        <v>24.2723527444727</v>
      </c>
      <c r="J1099" s="0" t="n">
        <f aca="false">SUMPRODUCT('FD inverse'!$A$8:$BH$8,'FD mesh'!$B$84:$BI$84,$E1098:$BL1098)+'FD inverse'!$A$8*$C1099/Setup!$B$17+INDEX('FD inverse'!$A$8:$BH$8,1,'FD mesh'!$B$15+1)*Setup!$B$22</f>
        <v>24.2012513446661</v>
      </c>
      <c r="K1099" s="0" t="n">
        <f aca="false">SUMPRODUCT('FD inverse'!$A$9:$BH$9,'FD mesh'!$B$84:$BI$84,$E1098:$BL1098)+'FD inverse'!$A$9*$C1099/Setup!$B$17+INDEX('FD inverse'!$A$9:$BH$9,1,'FD mesh'!$B$15+1)*Setup!$B$22</f>
        <v>24.1343440143281</v>
      </c>
      <c r="L1099" s="0" t="n">
        <f aca="false">SUMPRODUCT('FD inverse'!$A$10:$BH$10,'FD mesh'!$B$84:$BI$84,$E1098:$BL1098)+'FD inverse'!$A$10*$C1099/Setup!$B$17+INDEX('FD inverse'!$A$10:$BH$10,1,'FD mesh'!$B$15+1)*Setup!$B$22</f>
        <v>24.0724229401531</v>
      </c>
      <c r="M1099" s="0" t="n">
        <f aca="false">SUMPRODUCT('FD inverse'!$A$11:$BH$11,'FD mesh'!$B$84:$BI$84,$E1098:$BL1098)+'FD inverse'!$A$11*$C1099/Setup!$B$17+INDEX('FD inverse'!$A$11:$BH$11,1,'FD mesh'!$B$15+1)*Setup!$B$22</f>
        <v>24.0161550918042</v>
      </c>
      <c r="N1099" s="0" t="n">
        <f aca="false">SUMPRODUCT('FD inverse'!$A$12:$BH$12,'FD mesh'!$B$84:$BI$84,$E1098:$BL1098)+'FD inverse'!$A$12*$C1099/Setup!$B$17+INDEX('FD inverse'!$A$12:$BH$12,1,'FD mesh'!$B$15+1)*Setup!$B$22</f>
        <v>23.9660898137905</v>
      </c>
      <c r="O1099" s="0" t="n">
        <f aca="false">SUMPRODUCT('FD inverse'!$A$13:$BH$13,'FD mesh'!$B$84:$BI$84,$E1098:$BL1098)+'FD inverse'!$A$13*$C1099/Setup!$B$17+INDEX('FD inverse'!$A$13:$BH$13,1,'FD mesh'!$B$15+1)*Setup!$B$22</f>
        <v>23.9226654684079</v>
      </c>
      <c r="P1099" s="0" t="n">
        <f aca="false">SUMPRODUCT('FD inverse'!$A$14:$BH$14,'FD mesh'!$B$84:$BI$84,$E1098:$BL1098)+'FD inverse'!$A$14*$C1099/Setup!$B$17+INDEX('FD inverse'!$A$14:$BH$14,1,'FD mesh'!$B$15+1)*Setup!$B$22</f>
        <v>23.8862150409082</v>
      </c>
      <c r="Q1099" s="0" t="n">
        <f aca="false">SUMPRODUCT('FD inverse'!$A$15:$BH$15,'FD mesh'!$B$84:$BI$84,$E1098:$BL1098)+'FD inverse'!$A$15*$C1099/Setup!$B$17+INDEX('FD inverse'!$A$15:$BH$15,1,'FD mesh'!$B$15+1)*Setup!$B$22</f>
        <v>23.8569706360981</v>
      </c>
      <c r="R1099" s="0" t="n">
        <f aca="false">SUMPRODUCT('FD inverse'!$A$16:$BH$16,'FD mesh'!$B$84:$BI$84,$E1098:$BL1098)+'FD inverse'!$A$16*$C1099/Setup!$B$17+INDEX('FD inverse'!$A$16:$BH$16,1,'FD mesh'!$B$15+1)*Setup!$B$22</f>
        <v>23.8350668126485</v>
      </c>
      <c r="S1099" s="0" t="n">
        <f aca="false">SUMPRODUCT('FD inverse'!$A$17:$BH$17,'FD mesh'!$B$84:$BI$84,$E1098:$BL1098)+'FD inverse'!$A$17*$C1099/Setup!$B$17+INDEX('FD inverse'!$A$17:$BH$17,1,'FD mesh'!$B$15+1)*Setup!$B$22</f>
        <v>23.2488566872702</v>
      </c>
      <c r="T1099" s="0" t="n">
        <f aca="false">SUMPRODUCT('FD inverse'!$A$18:$BH$18,'FD mesh'!$B$84:$BI$84,$E1098:$BL1098)+'FD inverse'!$A$18*$C1099/Setup!$B$17+INDEX('FD inverse'!$A$18:$BH$18,1,'FD mesh'!$B$15+1)*Setup!$B$22</f>
        <v>22.6661854412943</v>
      </c>
      <c r="U1099" s="0" t="n">
        <f aca="false">SUMPRODUCT('FD inverse'!$A$19:$BH$19,'FD mesh'!$B$84:$BI$84,$E1098:$BL1098)+'FD inverse'!$A$19*$C1099/Setup!$B$17+INDEX('FD inverse'!$A$19:$BH$19,1,'FD mesh'!$B$15+1)*Setup!$B$22</f>
        <v>22.0868896575051</v>
      </c>
      <c r="V1099" s="0" t="n">
        <f aca="false">SUMPRODUCT('FD inverse'!$A$20:$BH$20,'FD mesh'!$B$84:$BI$84,$E1098:$BL1098)+'FD inverse'!$A$20*$C1099/Setup!$B$17+INDEX('FD inverse'!$A$20:$BH$20,1,'FD mesh'!$B$15+1)*Setup!$B$22</f>
        <v>21.5107869197922</v>
      </c>
      <c r="W1099" s="0" t="n">
        <f aca="false">SUMPRODUCT('FD inverse'!$A$21:$BH$21,'FD mesh'!$B$84:$BI$84,$E1098:$BL1098)+'FD inverse'!$A$21*$C1099/Setup!$B$17+INDEX('FD inverse'!$A$21:$BH$21,1,'FD mesh'!$B$15+1)*Setup!$B$22</f>
        <v>20.9376778574332</v>
      </c>
      <c r="X1099" s="0" t="n">
        <f aca="false">SUMPRODUCT('FD inverse'!$A$22:$BH$22,'FD mesh'!$B$84:$BI$84,$E1098:$BL1098)+'FD inverse'!$A$22*$C1099/Setup!$B$17+INDEX('FD inverse'!$A$22:$BH$22,1,'FD mesh'!$B$15+1)*Setup!$B$22</f>
        <v>20.3673480575953</v>
      </c>
      <c r="Y1099" s="0" t="n">
        <f aca="false">SUMPRODUCT('FD inverse'!$A$23:$BH$23,'FD mesh'!$B$84:$BI$84,$E1098:$BL1098)+'FD inverse'!$A$23*$C1099/Setup!$B$17+INDEX('FD inverse'!$A$23:$BH$23,1,'FD mesh'!$B$15+1)*Setup!$B$22</f>
        <v>19.7995698543792</v>
      </c>
      <c r="Z1099" s="0" t="n">
        <f aca="false">SUMPRODUCT('FD inverse'!$A$24:$BH$24,'FD mesh'!$B$84:$BI$84,$E1098:$BL1098)+'FD inverse'!$A$24*$C1099/Setup!$B$17+INDEX('FD inverse'!$A$24:$BH$24,1,'FD mesh'!$B$15+1)*Setup!$B$22</f>
        <v>19.234104003331</v>
      </c>
      <c r="AA1099" s="0" t="n">
        <f aca="false">SUMPRODUCT('FD inverse'!$A$25:$BH$25,'FD mesh'!$B$84:$BI$84,$E1098:$BL1098)+'FD inverse'!$A$25*$C1099/Setup!$B$17+INDEX('FD inverse'!$A$25:$BH$25,1,'FD mesh'!$B$15+1)*Setup!$B$22</f>
        <v>18.6707012508738</v>
      </c>
      <c r="AB1099" s="0" t="n">
        <f aca="false">SUMPRODUCT('FD inverse'!$A$26:$BH$26,'FD mesh'!$B$84:$BI$84,$E1098:$BL1098)+'FD inverse'!$A$26*$C1099/Setup!$B$17+INDEX('FD inverse'!$A$26:$BH$26,1,'FD mesh'!$B$15+1)*Setup!$B$22</f>
        <v>18.1091038085704</v>
      </c>
      <c r="AC1099" s="0" t="n">
        <f aca="false">SUMPRODUCT('FD inverse'!$A$27:$BH$27,'FD mesh'!$B$84:$BI$84,$E1098:$BL1098)+'FD inverse'!$A$27*$C1099/Setup!$B$17+INDEX('FD inverse'!$A$27:$BH$27,1,'FD mesh'!$B$15+1)*Setup!$B$22</f>
        <v>17.5490467425258</v>
      </c>
      <c r="AD1099" s="0" t="n">
        <f aca="false">SUMPRODUCT('FD inverse'!$A$28:$BH$28,'FD mesh'!$B$84:$BI$84,$E1098:$BL1098)+'FD inverse'!$A$28*$C1099/Setup!$B$17+INDEX('FD inverse'!$A$28:$BH$28,1,'FD mesh'!$B$15+1)*Setup!$B$22</f>
        <v>16.9902592885781</v>
      </c>
      <c r="AE1099" s="0" t="n">
        <f aca="false">SUMPRODUCT('FD inverse'!$A$29:$BH$29,'FD mesh'!$B$84:$BI$84,$E1098:$BL1098)+'FD inverse'!$A$29*$C1099/Setup!$B$17+INDEX('FD inverse'!$A$29:$BH$29,1,'FD mesh'!$B$15+1)*Setup!$B$22</f>
        <v>16.4324661042043</v>
      </c>
      <c r="AF1099" s="0" t="n">
        <f aca="false">SUMPRODUCT('FD inverse'!$A$30:$BH$30,'FD mesh'!$B$84:$BI$84,$E1098:$BL1098)+'FD inverse'!$A$30*$C1099/Setup!$B$17+INDEX('FD inverse'!$A$30:$BH$30,1,'FD mesh'!$B$15+1)*Setup!$B$22</f>
        <v>15.8753884683033</v>
      </c>
      <c r="AG1099" s="0" t="n">
        <f aca="false">SUMPRODUCT('FD inverse'!$A$31:$BH$31,'FD mesh'!$B$84:$BI$84,$E1098:$BL1098)+'FD inverse'!$A$31*$C1099/Setup!$B$17+INDEX('FD inverse'!$A$31:$BH$31,1,'FD mesh'!$B$15+1)*Setup!$B$22</f>
        <v>15.318745440192</v>
      </c>
      <c r="AH1099" s="0" t="n">
        <f aca="false">SUMPRODUCT('FD inverse'!$A$32:$BH$32,'FD mesh'!$B$84:$BI$84,$E1098:$BL1098)+'FD inverse'!$A$32*$C1099/Setup!$B$17+INDEX('FD inverse'!$A$32:$BH$32,1,'FD mesh'!$B$15+1)*Setup!$B$22</f>
        <v>15.2954180718581</v>
      </c>
      <c r="AI1099" s="0" t="n">
        <f aca="false">SUMPRODUCT('FD inverse'!$A$33:$BH$33,'FD mesh'!$B$84:$BI$84,$E1098:$BL1098)+'FD inverse'!$A$33*$C1099/Setup!$B$17+INDEX('FD inverse'!$A$33:$BH$33,1,'FD mesh'!$B$15+1)*Setup!$B$22</f>
        <v>15.2723327483376</v>
      </c>
      <c r="AJ1099" s="0" t="n">
        <f aca="false">SUMPRODUCT('FD inverse'!$A$34:$BH$34,'FD mesh'!$B$84:$BI$84,$E1098:$BL1098)+'FD inverse'!$A$34*$C1099/Setup!$B$17+INDEX('FD inverse'!$A$34:$BH$34,1,'FD mesh'!$B$15+1)*Setup!$B$22</f>
        <v>15.2494692427128</v>
      </c>
      <c r="AK1099" s="0" t="n">
        <f aca="false">SUMPRODUCT('FD inverse'!$A$35:$BH$35,'FD mesh'!$B$84:$BI$84,$E1098:$BL1098)+'FD inverse'!$A$35*$C1099/Setup!$B$17+INDEX('FD inverse'!$A$35:$BH$35,1,'FD mesh'!$B$15+1)*Setup!$B$22</f>
        <v>15.2268076096781</v>
      </c>
      <c r="AL1099" s="0" t="n">
        <f aca="false">SUMPRODUCT('FD inverse'!$A$36:$BH$36,'FD mesh'!$B$84:$BI$84,$E1098:$BL1098)+'FD inverse'!$A$36*$C1099/Setup!$B$17+INDEX('FD inverse'!$A$36:$BH$36,1,'FD mesh'!$B$15+1)*Setup!$B$22</f>
        <v>15.2043282529327</v>
      </c>
      <c r="AM1099" s="0" t="n">
        <f aca="false">SUMPRODUCT('FD inverse'!$A$37:$BH$37,'FD mesh'!$B$84:$BI$84,$E1098:$BL1098)+'FD inverse'!$A$37*$C1099/Setup!$B$17+INDEX('FD inverse'!$A$37:$BH$37,1,'FD mesh'!$B$15+1)*Setup!$B$22</f>
        <v>15.1820119685848</v>
      </c>
      <c r="AN1099" s="0" t="n">
        <f aca="false">SUMPRODUCT('FD inverse'!$A$38:$BH$38,'FD mesh'!$B$84:$BI$84,$E1098:$BL1098)+'FD inverse'!$A$38*$C1099/Setup!$B$17+INDEX('FD inverse'!$A$38:$BH$38,1,'FD mesh'!$B$15+1)*Setup!$B$22</f>
        <v>15.1598399669221</v>
      </c>
      <c r="AO1099" s="0" t="n">
        <f aca="false">SUMPRODUCT('FD inverse'!$A$39:$BH$39,'FD mesh'!$B$84:$BI$84,$E1098:$BL1098)+'FD inverse'!$A$39*$C1099/Setup!$B$17+INDEX('FD inverse'!$A$39:$BH$39,1,'FD mesh'!$B$15+1)*Setup!$B$22</f>
        <v>15.1377938748529</v>
      </c>
      <c r="AP1099" s="0" t="n">
        <f aca="false">SUMPRODUCT('FD inverse'!$A$40:$BH$40,'FD mesh'!$B$84:$BI$84,$E1098:$BL1098)+'FD inverse'!$A$40*$C1099/Setup!$B$17+INDEX('FD inverse'!$A$40:$BH$40,1,'FD mesh'!$B$15+1)*Setup!$B$22</f>
        <v>15.1158557212628</v>
      </c>
      <c r="AQ1099" s="0" t="n">
        <f aca="false">SUMPRODUCT('FD inverse'!$A$41:$BH$41,'FD mesh'!$B$84:$BI$84,$E1098:$BL1098)+'FD inverse'!$A$41*$C1099/Setup!$B$17+INDEX('FD inverse'!$A$41:$BH$41,1,'FD mesh'!$B$15+1)*Setup!$B$22</f>
        <v>15.0940079074765</v>
      </c>
      <c r="AR1099" s="0" t="n">
        <f aca="false">SUMPRODUCT('FD inverse'!$A$42:$BH$42,'FD mesh'!$B$84:$BI$84,$E1098:$BL1098)+'FD inverse'!$A$42*$C1099/Setup!$B$17+INDEX('FD inverse'!$A$42:$BH$42,1,'FD mesh'!$B$15+1)*Setup!$B$22</f>
        <v>15.0722331649619</v>
      </c>
      <c r="AS1099" s="0" t="n">
        <f aca="false">SUMPRODUCT('FD inverse'!$A$43:$BH$43,'FD mesh'!$B$84:$BI$84,$E1098:$BL1098)+'FD inverse'!$A$43*$C1099/Setup!$B$17+INDEX('FD inverse'!$A$43:$BH$43,1,'FD mesh'!$B$15+1)*Setup!$B$22</f>
        <v>0</v>
      </c>
      <c r="AT1099" s="0" t="n">
        <f aca="false">SUMPRODUCT('FD inverse'!$A$44:$BH$44,'FD mesh'!$B$84:$BI$84,$E1098:$BL1098)+'FD inverse'!$A$44*$C1099/Setup!$B$17+INDEX('FD inverse'!$A$44:$BH$44,1,'FD mesh'!$B$15+1)*Setup!$B$22</f>
        <v>0</v>
      </c>
      <c r="AU1099" s="0" t="n">
        <f aca="false">SUMPRODUCT('FD inverse'!$A$45:$BH$45,'FD mesh'!$B$84:$BI$84,$E1098:$BL1098)+'FD inverse'!$A$45*$C1099/Setup!$B$17+INDEX('FD inverse'!$A$45:$BH$45,1,'FD mesh'!$B$15+1)*Setup!$B$22</f>
        <v>0</v>
      </c>
      <c r="AV1099" s="0" t="n">
        <f aca="false">SUMPRODUCT('FD inverse'!$A$46:$BH$46,'FD mesh'!$B$84:$BI$84,$E1098:$BL1098)+'FD inverse'!$A$46*$C1099/Setup!$B$17+INDEX('FD inverse'!$A$46:$BH$46,1,'FD mesh'!$B$15+1)*Setup!$B$22</f>
        <v>0</v>
      </c>
      <c r="AW1099" s="0" t="n">
        <f aca="false">SUMPRODUCT('FD inverse'!$A$47:$BH$47,'FD mesh'!$B$84:$BI$84,$E1098:$BL1098)+'FD inverse'!$A$47*$C1099/Setup!$B$17+INDEX('FD inverse'!$A$47:$BH$47,1,'FD mesh'!$B$15+1)*Setup!$B$22</f>
        <v>0</v>
      </c>
      <c r="AX1099" s="0" t="n">
        <f aca="false">SUMPRODUCT('FD inverse'!$A$48:$BH$48,'FD mesh'!$B$84:$BI$84,$E1098:$BL1098)+'FD inverse'!$A$48*$C1099/Setup!$B$17+INDEX('FD inverse'!$A$48:$BH$48,1,'FD mesh'!$B$15+1)*Setup!$B$22</f>
        <v>0</v>
      </c>
      <c r="AY1099" s="0" t="n">
        <f aca="false">SUMPRODUCT('FD inverse'!$A$49:$BH$49,'FD mesh'!$B$84:$BI$84,$E1098:$BL1098)+'FD inverse'!$A$49*$C1099/Setup!$B$17+INDEX('FD inverse'!$A$49:$BH$49,1,'FD mesh'!$B$15+1)*Setup!$B$22</f>
        <v>0</v>
      </c>
      <c r="AZ1099" s="0" t="n">
        <f aca="false">SUMPRODUCT('FD inverse'!$A$50:$BH$50,'FD mesh'!$B$84:$BI$84,$E1098:$BL1098)+'FD inverse'!$A$50*$C1099/Setup!$B$17+INDEX('FD inverse'!$A$50:$BH$50,1,'FD mesh'!$B$15+1)*Setup!$B$22</f>
        <v>0</v>
      </c>
      <c r="BA1099" s="0" t="n">
        <f aca="false">SUMPRODUCT('FD inverse'!$A$51:$BH$51,'FD mesh'!$B$84:$BI$84,$E1098:$BL1098)+'FD inverse'!$A$51*$C1099/Setup!$B$17+INDEX('FD inverse'!$A$51:$BH$51,1,'FD mesh'!$B$15+1)*Setup!$B$22</f>
        <v>0</v>
      </c>
      <c r="BB1099" s="0" t="n">
        <f aca="false">SUMPRODUCT('FD inverse'!$A$52:$BH$52,'FD mesh'!$B$84:$BI$84,$E1098:$BL1098)+'FD inverse'!$A$52*$C1099/Setup!$B$17+INDEX('FD inverse'!$A$52:$BH$52,1,'FD mesh'!$B$15+1)*Setup!$B$22</f>
        <v>0</v>
      </c>
      <c r="BC1099" s="0" t="n">
        <f aca="false">SUMPRODUCT('FD inverse'!$A$53:$BH$53,'FD mesh'!$B$84:$BI$84,$E1098:$BL1098)+'FD inverse'!$A$53*$C1099/Setup!$B$17+INDEX('FD inverse'!$A$53:$BH$53,1,'FD mesh'!$B$15+1)*Setup!$B$22</f>
        <v>0</v>
      </c>
      <c r="BD1099" s="0" t="n">
        <f aca="false">SUMPRODUCT('FD inverse'!$A$54:$BH$54,'FD mesh'!$B$84:$BI$84,$E1098:$BL1098)+'FD inverse'!$A$54*$C1099/Setup!$B$17+INDEX('FD inverse'!$A$54:$BH$54,1,'FD mesh'!$B$15+1)*Setup!$B$22</f>
        <v>0</v>
      </c>
      <c r="BE1099" s="0" t="n">
        <f aca="false">SUMPRODUCT('FD inverse'!$A$55:$BH$55,'FD mesh'!$B$84:$BI$84,$E1098:$BL1098)+'FD inverse'!$A$55*$C1099/Setup!$B$17+INDEX('FD inverse'!$A$55:$BH$55,1,'FD mesh'!$B$15+1)*Setup!$B$22</f>
        <v>0</v>
      </c>
      <c r="BF1099" s="0" t="n">
        <f aca="false">SUMPRODUCT('FD inverse'!$A$56:$BH$56,'FD mesh'!$B$84:$BI$84,$E1098:$BL1098)+'FD inverse'!$A$56*$C1099/Setup!$B$17+INDEX('FD inverse'!$A$56:$BH$56,1,'FD mesh'!$B$15+1)*Setup!$B$22</f>
        <v>0</v>
      </c>
      <c r="BG1099" s="0" t="n">
        <f aca="false">SUMPRODUCT('FD inverse'!$A$57:$BH$57,'FD mesh'!$B$84:$BI$84,$E1098:$BL1098)+'FD inverse'!$A$57*$C1099/Setup!$B$17+INDEX('FD inverse'!$A$57:$BH$57,1,'FD mesh'!$B$15+1)*Setup!$B$22</f>
        <v>0</v>
      </c>
      <c r="BH1099" s="0" t="n">
        <f aca="false">SUMPRODUCT('FD inverse'!$A$58:$BH$58,'FD mesh'!$B$84:$BI$84,$E1098:$BL1098)+'FD inverse'!$A$58*$C1099/Setup!$B$17+INDEX('FD inverse'!$A$58:$BH$58,1,'FD mesh'!$B$15+1)*Setup!$B$22</f>
        <v>0</v>
      </c>
      <c r="BI1099" s="0" t="n">
        <f aca="false">SUMPRODUCT('FD inverse'!$A$59:$BH$59,'FD mesh'!$B$84:$BI$84,$E1098:$BL1098)+'FD inverse'!$A$59*$C1099/Setup!$B$17+INDEX('FD inverse'!$A$59:$BH$59,1,'FD mesh'!$B$15+1)*Setup!$B$22</f>
        <v>0</v>
      </c>
      <c r="BJ1099" s="0" t="n">
        <f aca="false">SUMPRODUCT('FD inverse'!$A$60:$BH$60,'FD mesh'!$B$84:$BI$84,$E1098:$BL1098)+'FD inverse'!$A$60*$C1099/Setup!$B$17+INDEX('FD inverse'!$A$60:$BH$60,1,'FD mesh'!$B$15+1)*Setup!$B$22</f>
        <v>0</v>
      </c>
      <c r="BK1099" s="0" t="n">
        <f aca="false">SUMPRODUCT('FD inverse'!$A$61:$BH$61,'FD mesh'!$B$84:$BI$84,$E1098:$BL1098)+'FD inverse'!$A$61*$C1099/Setup!$B$17+INDEX('FD inverse'!$A$61:$BH$61,1,'FD mesh'!$B$15+1)*Setup!$B$22</f>
        <v>0</v>
      </c>
      <c r="BL1099" s="0" t="n">
        <f aca="false">SUMPRODUCT('FD inverse'!$A$62:$BH$62,'FD mesh'!$B$84:$BI$84,$E1098:$BL1098)+'FD inverse'!$A$62*$C1099/Setup!$B$17+INDEX('FD inverse'!$A$62:$BH$62,1,'FD mesh'!$B$15+1)*Setup!$B$22</f>
        <v>0</v>
      </c>
    </row>
    <row r="1100" customFormat="false" ht="15" hidden="false" customHeight="false" outlineLevel="0" collapsed="false">
      <c r="A1100" s="0" t="n">
        <v>1095</v>
      </c>
      <c r="B1100" s="0" t="n">
        <f aca="false">A1100*Setup!$B$11/3600</f>
        <v>91.25</v>
      </c>
      <c r="C1100" s="0" t="n">
        <f aca="false">Setup!$B$7+Setup!$B$8*COS(2*PI()*(B1100-Setup!$B$9)/24)</f>
        <v>26.6373832604003</v>
      </c>
      <c r="D1100" s="0" t="n">
        <f aca="false">(C1100-E1100)/Setup!$B$17</f>
        <v>7.5524425248702</v>
      </c>
      <c r="E1100" s="0" t="n">
        <f aca="false">SUMPRODUCT('FD inverse'!$A$3:$BH$3,'FD mesh'!$B$84:$BI$84,$E1099:$BL1099)+'FD inverse'!$A$3*$C1100/Setup!$B$17+INDEX('FD inverse'!$A$3:$BH$3,1,'FD mesh'!$B$15+1)*Setup!$B$22</f>
        <v>25.6555657321672</v>
      </c>
      <c r="F1100" s="0" t="n">
        <f aca="false">SUMPRODUCT('FD inverse'!$A$4:$BH$4,'FD mesh'!$B$84:$BI$84,$E1099:$BL1099)+'FD inverse'!$A$4*$C1100/Setup!$B$17+INDEX('FD inverse'!$A$4:$BH$4,1,'FD mesh'!$B$15+1)*Setup!$B$22</f>
        <v>25.4236552221248</v>
      </c>
      <c r="G1100" s="0" t="n">
        <f aca="false">SUMPRODUCT('FD inverse'!$A$5:$BH$5,'FD mesh'!$B$84:$BI$84,$E1099:$BL1099)+'FD inverse'!$A$5*$C1100/Setup!$B$17+INDEX('FD inverse'!$A$5:$BH$5,1,'FD mesh'!$B$15+1)*Setup!$B$22</f>
        <v>25.1805758975368</v>
      </c>
      <c r="H1100" s="0" t="n">
        <f aca="false">SUMPRODUCT('FD inverse'!$A$6:$BH$6,'FD mesh'!$B$84:$BI$84,$E1099:$BL1099)+'FD inverse'!$A$6*$C1100/Setup!$B$17+INDEX('FD inverse'!$A$6:$BH$6,1,'FD mesh'!$B$15+1)*Setup!$B$22</f>
        <v>24.3500108738063</v>
      </c>
      <c r="I1100" s="0" t="n">
        <f aca="false">SUMPRODUCT('FD inverse'!$A$7:$BH$7,'FD mesh'!$B$84:$BI$84,$E1099:$BL1099)+'FD inverse'!$A$7*$C1100/Setup!$B$17+INDEX('FD inverse'!$A$7:$BH$7,1,'FD mesh'!$B$15+1)*Setup!$B$22</f>
        <v>24.2774796022682</v>
      </c>
      <c r="J1100" s="0" t="n">
        <f aca="false">SUMPRODUCT('FD inverse'!$A$8:$BH$8,'FD mesh'!$B$84:$BI$84,$E1099:$BL1099)+'FD inverse'!$A$8*$C1100/Setup!$B$17+INDEX('FD inverse'!$A$8:$BH$8,1,'FD mesh'!$B$15+1)*Setup!$B$22</f>
        <v>24.2079730255948</v>
      </c>
      <c r="K1100" s="0" t="n">
        <f aca="false">SUMPRODUCT('FD inverse'!$A$9:$BH$9,'FD mesh'!$B$84:$BI$84,$E1099:$BL1099)+'FD inverse'!$A$9*$C1100/Setup!$B$17+INDEX('FD inverse'!$A$9:$BH$9,1,'FD mesh'!$B$15+1)*Setup!$B$22</f>
        <v>24.1424320423895</v>
      </c>
      <c r="L1100" s="0" t="n">
        <f aca="false">SUMPRODUCT('FD inverse'!$A$10:$BH$10,'FD mesh'!$B$84:$BI$84,$E1099:$BL1099)+'FD inverse'!$A$10*$C1100/Setup!$B$17+INDEX('FD inverse'!$A$10:$BH$10,1,'FD mesh'!$B$15+1)*Setup!$B$22</f>
        <v>24.0816627571556</v>
      </c>
      <c r="M1100" s="0" t="n">
        <f aca="false">SUMPRODUCT('FD inverse'!$A$11:$BH$11,'FD mesh'!$B$84:$BI$84,$E1099:$BL1099)+'FD inverse'!$A$11*$C1100/Setup!$B$17+INDEX('FD inverse'!$A$11:$BH$11,1,'FD mesh'!$B$15+1)*Setup!$B$22</f>
        <v>24.0263446913921</v>
      </c>
      <c r="N1100" s="0" t="n">
        <f aca="false">SUMPRODUCT('FD inverse'!$A$12:$BH$12,'FD mesh'!$B$84:$BI$84,$E1099:$BL1099)+'FD inverse'!$A$12*$C1100/Setup!$B$17+INDEX('FD inverse'!$A$12:$BH$12,1,'FD mesh'!$B$15+1)*Setup!$B$22</f>
        <v>23.9770381888074</v>
      </c>
      <c r="O1100" s="0" t="n">
        <f aca="false">SUMPRODUCT('FD inverse'!$A$13:$BH$13,'FD mesh'!$B$84:$BI$84,$E1099:$BL1099)+'FD inverse'!$A$13*$C1100/Setup!$B$17+INDEX('FD inverse'!$A$13:$BH$13,1,'FD mesh'!$B$15+1)*Setup!$B$22</f>
        <v>23.9341909045217</v>
      </c>
      <c r="P1100" s="0" t="n">
        <f aca="false">SUMPRODUCT('FD inverse'!$A$14:$BH$14,'FD mesh'!$B$84:$BI$84,$E1099:$BL1099)+'FD inverse'!$A$14*$C1100/Setup!$B$17+INDEX('FD inverse'!$A$14:$BH$14,1,'FD mesh'!$B$15+1)*Setup!$B$22</f>
        <v>23.8981432875598</v>
      </c>
      <c r="Q1100" s="0" t="n">
        <f aca="false">SUMPRODUCT('FD inverse'!$A$15:$BH$15,'FD mesh'!$B$84:$BI$84,$E1099:$BL1099)+'FD inverse'!$A$15*$C1100/Setup!$B$17+INDEX('FD inverse'!$A$15:$BH$15,1,'FD mesh'!$B$15+1)*Setup!$B$22</f>
        <v>23.8691329842567</v>
      </c>
      <c r="R1100" s="0" t="n">
        <f aca="false">SUMPRODUCT('FD inverse'!$A$16:$BH$16,'FD mesh'!$B$84:$BI$84,$E1099:$BL1099)+'FD inverse'!$A$16*$C1100/Setup!$B$17+INDEX('FD inverse'!$A$16:$BH$16,1,'FD mesh'!$B$15+1)*Setup!$B$22</f>
        <v>23.8472981075959</v>
      </c>
      <c r="S1100" s="0" t="n">
        <f aca="false">SUMPRODUCT('FD inverse'!$A$17:$BH$17,'FD mesh'!$B$84:$BI$84,$E1099:$BL1099)+'FD inverse'!$A$17*$C1100/Setup!$B$17+INDEX('FD inverse'!$A$17:$BH$17,1,'FD mesh'!$B$15+1)*Setup!$B$22</f>
        <v>23.2606317892554</v>
      </c>
      <c r="T1100" s="0" t="n">
        <f aca="false">SUMPRODUCT('FD inverse'!$A$18:$BH$18,'FD mesh'!$B$84:$BI$84,$E1099:$BL1099)+'FD inverse'!$A$18*$C1100/Setup!$B$17+INDEX('FD inverse'!$A$18:$BH$18,1,'FD mesh'!$B$15+1)*Setup!$B$22</f>
        <v>22.6774307152133</v>
      </c>
      <c r="U1100" s="0" t="n">
        <f aca="false">SUMPRODUCT('FD inverse'!$A$19:$BH$19,'FD mesh'!$B$84:$BI$84,$E1099:$BL1099)+'FD inverse'!$A$19*$C1100/Setup!$B$17+INDEX('FD inverse'!$A$19:$BH$19,1,'FD mesh'!$B$15+1)*Setup!$B$22</f>
        <v>22.0975389646388</v>
      </c>
      <c r="V1100" s="0" t="n">
        <f aca="false">SUMPRODUCT('FD inverse'!$A$20:$BH$20,'FD mesh'!$B$84:$BI$84,$E1099:$BL1099)+'FD inverse'!$A$20*$C1100/Setup!$B$17+INDEX('FD inverse'!$A$20:$BH$20,1,'FD mesh'!$B$15+1)*Setup!$B$22</f>
        <v>21.5207811530209</v>
      </c>
      <c r="W1100" s="0" t="n">
        <f aca="false">SUMPRODUCT('FD inverse'!$A$21:$BH$21,'FD mesh'!$B$84:$BI$84,$E1099:$BL1099)+'FD inverse'!$A$21*$C1100/Setup!$B$17+INDEX('FD inverse'!$A$21:$BH$21,1,'FD mesh'!$B$15+1)*Setup!$B$22</f>
        <v>20.9469645014674</v>
      </c>
      <c r="X1100" s="0" t="n">
        <f aca="false">SUMPRODUCT('FD inverse'!$A$22:$BH$22,'FD mesh'!$B$84:$BI$84,$E1099:$BL1099)+'FD inverse'!$A$22*$C1100/Setup!$B$17+INDEX('FD inverse'!$A$22:$BH$22,1,'FD mesh'!$B$15+1)*Setup!$B$22</f>
        <v>20.3758807765868</v>
      </c>
      <c r="Y1100" s="0" t="n">
        <f aca="false">SUMPRODUCT('FD inverse'!$A$23:$BH$23,'FD mesh'!$B$84:$BI$84,$E1099:$BL1099)+'FD inverse'!$A$23*$C1100/Setup!$B$17+INDEX('FD inverse'!$A$23:$BH$23,1,'FD mesh'!$B$15+1)*Setup!$B$22</f>
        <v>19.8073081090094</v>
      </c>
      <c r="Z1100" s="0" t="n">
        <f aca="false">SUMPRODUCT('FD inverse'!$A$24:$BH$24,'FD mesh'!$B$84:$BI$84,$E1099:$BL1099)+'FD inverse'!$A$24*$C1100/Setup!$B$17+INDEX('FD inverse'!$A$24:$BH$24,1,'FD mesh'!$B$15+1)*Setup!$B$22</f>
        <v>19.2410126992232</v>
      </c>
      <c r="AA1100" s="0" t="n">
        <f aca="false">SUMPRODUCT('FD inverse'!$A$25:$BH$25,'FD mesh'!$B$84:$BI$84,$E1099:$BL1099)+'FD inverse'!$A$25*$C1100/Setup!$B$17+INDEX('FD inverse'!$A$25:$BH$25,1,'FD mesh'!$B$15+1)*Setup!$B$22</f>
        <v>18.6767504199424</v>
      </c>
      <c r="AB1100" s="0" t="n">
        <f aca="false">SUMPRODUCT('FD inverse'!$A$26:$BH$26,'FD mesh'!$B$84:$BI$84,$E1099:$BL1099)+'FD inverse'!$A$26*$C1100/Setup!$B$17+INDEX('FD inverse'!$A$26:$BH$26,1,'FD mesh'!$B$15+1)*Setup!$B$22</f>
        <v>18.1142683247017</v>
      </c>
      <c r="AC1100" s="0" t="n">
        <f aca="false">SUMPRODUCT('FD inverse'!$A$27:$BH$27,'FD mesh'!$B$84:$BI$84,$E1099:$BL1099)+'FD inverse'!$A$27*$C1100/Setup!$B$17+INDEX('FD inverse'!$A$27:$BH$27,1,'FD mesh'!$B$15+1)*Setup!$B$22</f>
        <v>17.5533060727798</v>
      </c>
      <c r="AD1100" s="0" t="n">
        <f aca="false">SUMPRODUCT('FD inverse'!$A$28:$BH$28,'FD mesh'!$B$84:$BI$84,$E1099:$BL1099)+'FD inverse'!$A$28*$C1100/Setup!$B$17+INDEX('FD inverse'!$A$28:$BH$28,1,'FD mesh'!$B$15+1)*Setup!$B$22</f>
        <v>16.993597280904</v>
      </c>
      <c r="AE1100" s="0" t="n">
        <f aca="false">SUMPRODUCT('FD inverse'!$A$29:$BH$29,'FD mesh'!$B$84:$BI$84,$E1099:$BL1099)+'FD inverse'!$A$29*$C1100/Setup!$B$17+INDEX('FD inverse'!$A$29:$BH$29,1,'FD mesh'!$B$15+1)*Setup!$B$22</f>
        <v>16.4348708124841</v>
      </c>
      <c r="AF1100" s="0" t="n">
        <f aca="false">SUMPRODUCT('FD inverse'!$A$30:$BH$30,'FD mesh'!$B$84:$BI$84,$E1099:$BL1099)+'FD inverse'!$A$30*$C1100/Setup!$B$17+INDEX('FD inverse'!$A$30:$BH$30,1,'FD mesh'!$B$15+1)*Setup!$B$22</f>
        <v>15.8768520153579</v>
      </c>
      <c r="AG1100" s="0" t="n">
        <f aca="false">SUMPRODUCT('FD inverse'!$A$31:$BH$31,'FD mesh'!$B$84:$BI$84,$E1099:$BL1099)+'FD inverse'!$A$31*$C1100/Setup!$B$17+INDEX('FD inverse'!$A$31:$BH$31,1,'FD mesh'!$B$15+1)*Setup!$B$22</f>
        <v>15.3192639192221</v>
      </c>
      <c r="AH1100" s="0" t="n">
        <f aca="false">SUMPRODUCT('FD inverse'!$A$32:$BH$32,'FD mesh'!$B$84:$BI$84,$E1099:$BL1099)+'FD inverse'!$A$32*$C1100/Setup!$B$17+INDEX('FD inverse'!$A$32:$BH$32,1,'FD mesh'!$B$15+1)*Setup!$B$22</f>
        <v>15.295896720758</v>
      </c>
      <c r="AI1100" s="0" t="n">
        <f aca="false">SUMPRODUCT('FD inverse'!$A$33:$BH$33,'FD mesh'!$B$84:$BI$84,$E1099:$BL1099)+'FD inverse'!$A$33*$C1100/Setup!$B$17+INDEX('FD inverse'!$A$33:$BH$33,1,'FD mesh'!$B$15+1)*Setup!$B$22</f>
        <v>15.2727718253917</v>
      </c>
      <c r="AJ1100" s="0" t="n">
        <f aca="false">SUMPRODUCT('FD inverse'!$A$34:$BH$34,'FD mesh'!$B$84:$BI$84,$E1099:$BL1099)+'FD inverse'!$A$34*$C1100/Setup!$B$17+INDEX('FD inverse'!$A$34:$BH$34,1,'FD mesh'!$B$15+1)*Setup!$B$22</f>
        <v>15.2498692009436</v>
      </c>
      <c r="AK1100" s="0" t="n">
        <f aca="false">SUMPRODUCT('FD inverse'!$A$35:$BH$35,'FD mesh'!$B$84:$BI$84,$E1099:$BL1099)+'FD inverse'!$A$35*$C1100/Setup!$B$17+INDEX('FD inverse'!$A$35:$BH$35,1,'FD mesh'!$B$15+1)*Setup!$B$22</f>
        <v>15.2271690445643</v>
      </c>
      <c r="AL1100" s="0" t="n">
        <f aca="false">SUMPRODUCT('FD inverse'!$A$36:$BH$36,'FD mesh'!$B$84:$BI$84,$E1099:$BL1099)+'FD inverse'!$A$36*$C1100/Setup!$B$17+INDEX('FD inverse'!$A$36:$BH$36,1,'FD mesh'!$B$15+1)*Setup!$B$22</f>
        <v>15.2046518548494</v>
      </c>
      <c r="AM1100" s="0" t="n">
        <f aca="false">SUMPRODUCT('FD inverse'!$A$37:$BH$37,'FD mesh'!$B$84:$BI$84,$E1099:$BL1099)+'FD inverse'!$A$37*$C1100/Setup!$B$17+INDEX('FD inverse'!$A$37:$BH$37,1,'FD mesh'!$B$15+1)*Setup!$B$22</f>
        <v>15.1822984798783</v>
      </c>
      <c r="AN1100" s="0" t="n">
        <f aca="false">SUMPRODUCT('FD inverse'!$A$38:$BH$38,'FD mesh'!$B$84:$BI$84,$E1099:$BL1099)+'FD inverse'!$A$38*$C1100/Setup!$B$17+INDEX('FD inverse'!$A$38:$BH$38,1,'FD mesh'!$B$15+1)*Setup!$B$22</f>
        <v>15.1600901435234</v>
      </c>
      <c r="AO1100" s="0" t="n">
        <f aca="false">SUMPRODUCT('FD inverse'!$A$39:$BH$39,'FD mesh'!$B$84:$BI$84,$E1099:$BL1099)+'FD inverse'!$A$39*$C1100/Setup!$B$17+INDEX('FD inverse'!$A$39:$BH$39,1,'FD mesh'!$B$15+1)*Setup!$B$22</f>
        <v>15.1380084523263</v>
      </c>
      <c r="AP1100" s="0" t="n">
        <f aca="false">SUMPRODUCT('FD inverse'!$A$40:$BH$40,'FD mesh'!$B$84:$BI$84,$E1099:$BL1099)+'FD inverse'!$A$40*$C1100/Setup!$B$17+INDEX('FD inverse'!$A$40:$BH$40,1,'FD mesh'!$B$15+1)*Setup!$B$22</f>
        <v>15.1160353851887</v>
      </c>
      <c r="AQ1100" s="0" t="n">
        <f aca="false">SUMPRODUCT('FD inverse'!$A$41:$BH$41,'FD mesh'!$B$84:$BI$84,$E1099:$BL1099)+'FD inverse'!$A$41*$C1100/Setup!$B$17+INDEX('FD inverse'!$A$41:$BH$41,1,'FD mesh'!$B$15+1)*Setup!$B$22</f>
        <v>15.0941532680687</v>
      </c>
      <c r="AR1100" s="0" t="n">
        <f aca="false">SUMPRODUCT('FD inverse'!$A$42:$BH$42,'FD mesh'!$B$84:$BI$84,$E1099:$BL1099)+'FD inverse'!$A$42*$C1100/Setup!$B$17+INDEX('FD inverse'!$A$42:$BH$42,1,'FD mesh'!$B$15+1)*Setup!$B$22</f>
        <v>15.0723447358287</v>
      </c>
      <c r="AS1100" s="0" t="n">
        <f aca="false">SUMPRODUCT('FD inverse'!$A$43:$BH$43,'FD mesh'!$B$84:$BI$84,$E1099:$BL1099)+'FD inverse'!$A$43*$C1100/Setup!$B$17+INDEX('FD inverse'!$A$43:$BH$43,1,'FD mesh'!$B$15+1)*Setup!$B$22</f>
        <v>0</v>
      </c>
      <c r="AT1100" s="0" t="n">
        <f aca="false">SUMPRODUCT('FD inverse'!$A$44:$BH$44,'FD mesh'!$B$84:$BI$84,$E1099:$BL1099)+'FD inverse'!$A$44*$C1100/Setup!$B$17+INDEX('FD inverse'!$A$44:$BH$44,1,'FD mesh'!$B$15+1)*Setup!$B$22</f>
        <v>0</v>
      </c>
      <c r="AU1100" s="0" t="n">
        <f aca="false">SUMPRODUCT('FD inverse'!$A$45:$BH$45,'FD mesh'!$B$84:$BI$84,$E1099:$BL1099)+'FD inverse'!$A$45*$C1100/Setup!$B$17+INDEX('FD inverse'!$A$45:$BH$45,1,'FD mesh'!$B$15+1)*Setup!$B$22</f>
        <v>0</v>
      </c>
      <c r="AV1100" s="0" t="n">
        <f aca="false">SUMPRODUCT('FD inverse'!$A$46:$BH$46,'FD mesh'!$B$84:$BI$84,$E1099:$BL1099)+'FD inverse'!$A$46*$C1100/Setup!$B$17+INDEX('FD inverse'!$A$46:$BH$46,1,'FD mesh'!$B$15+1)*Setup!$B$22</f>
        <v>0</v>
      </c>
      <c r="AW1100" s="0" t="n">
        <f aca="false">SUMPRODUCT('FD inverse'!$A$47:$BH$47,'FD mesh'!$B$84:$BI$84,$E1099:$BL1099)+'FD inverse'!$A$47*$C1100/Setup!$B$17+INDEX('FD inverse'!$A$47:$BH$47,1,'FD mesh'!$B$15+1)*Setup!$B$22</f>
        <v>0</v>
      </c>
      <c r="AX1100" s="0" t="n">
        <f aca="false">SUMPRODUCT('FD inverse'!$A$48:$BH$48,'FD mesh'!$B$84:$BI$84,$E1099:$BL1099)+'FD inverse'!$A$48*$C1100/Setup!$B$17+INDEX('FD inverse'!$A$48:$BH$48,1,'FD mesh'!$B$15+1)*Setup!$B$22</f>
        <v>0</v>
      </c>
      <c r="AY1100" s="0" t="n">
        <f aca="false">SUMPRODUCT('FD inverse'!$A$49:$BH$49,'FD mesh'!$B$84:$BI$84,$E1099:$BL1099)+'FD inverse'!$A$49*$C1100/Setup!$B$17+INDEX('FD inverse'!$A$49:$BH$49,1,'FD mesh'!$B$15+1)*Setup!$B$22</f>
        <v>0</v>
      </c>
      <c r="AZ1100" s="0" t="n">
        <f aca="false">SUMPRODUCT('FD inverse'!$A$50:$BH$50,'FD mesh'!$B$84:$BI$84,$E1099:$BL1099)+'FD inverse'!$A$50*$C1100/Setup!$B$17+INDEX('FD inverse'!$A$50:$BH$50,1,'FD mesh'!$B$15+1)*Setup!$B$22</f>
        <v>0</v>
      </c>
      <c r="BA1100" s="0" t="n">
        <f aca="false">SUMPRODUCT('FD inverse'!$A$51:$BH$51,'FD mesh'!$B$84:$BI$84,$E1099:$BL1099)+'FD inverse'!$A$51*$C1100/Setup!$B$17+INDEX('FD inverse'!$A$51:$BH$51,1,'FD mesh'!$B$15+1)*Setup!$B$22</f>
        <v>0</v>
      </c>
      <c r="BB1100" s="0" t="n">
        <f aca="false">SUMPRODUCT('FD inverse'!$A$52:$BH$52,'FD mesh'!$B$84:$BI$84,$E1099:$BL1099)+'FD inverse'!$A$52*$C1100/Setup!$B$17+INDEX('FD inverse'!$A$52:$BH$52,1,'FD mesh'!$B$15+1)*Setup!$B$22</f>
        <v>0</v>
      </c>
      <c r="BC1100" s="0" t="n">
        <f aca="false">SUMPRODUCT('FD inverse'!$A$53:$BH$53,'FD mesh'!$B$84:$BI$84,$E1099:$BL1099)+'FD inverse'!$A$53*$C1100/Setup!$B$17+INDEX('FD inverse'!$A$53:$BH$53,1,'FD mesh'!$B$15+1)*Setup!$B$22</f>
        <v>0</v>
      </c>
      <c r="BD1100" s="0" t="n">
        <f aca="false">SUMPRODUCT('FD inverse'!$A$54:$BH$54,'FD mesh'!$B$84:$BI$84,$E1099:$BL1099)+'FD inverse'!$A$54*$C1100/Setup!$B$17+INDEX('FD inverse'!$A$54:$BH$54,1,'FD mesh'!$B$15+1)*Setup!$B$22</f>
        <v>0</v>
      </c>
      <c r="BE1100" s="0" t="n">
        <f aca="false">SUMPRODUCT('FD inverse'!$A$55:$BH$55,'FD mesh'!$B$84:$BI$84,$E1099:$BL1099)+'FD inverse'!$A$55*$C1100/Setup!$B$17+INDEX('FD inverse'!$A$55:$BH$55,1,'FD mesh'!$B$15+1)*Setup!$B$22</f>
        <v>0</v>
      </c>
      <c r="BF1100" s="0" t="n">
        <f aca="false">SUMPRODUCT('FD inverse'!$A$56:$BH$56,'FD mesh'!$B$84:$BI$84,$E1099:$BL1099)+'FD inverse'!$A$56*$C1100/Setup!$B$17+INDEX('FD inverse'!$A$56:$BH$56,1,'FD mesh'!$B$15+1)*Setup!$B$22</f>
        <v>0</v>
      </c>
      <c r="BG1100" s="0" t="n">
        <f aca="false">SUMPRODUCT('FD inverse'!$A$57:$BH$57,'FD mesh'!$B$84:$BI$84,$E1099:$BL1099)+'FD inverse'!$A$57*$C1100/Setup!$B$17+INDEX('FD inverse'!$A$57:$BH$57,1,'FD mesh'!$B$15+1)*Setup!$B$22</f>
        <v>0</v>
      </c>
      <c r="BH1100" s="0" t="n">
        <f aca="false">SUMPRODUCT('FD inverse'!$A$58:$BH$58,'FD mesh'!$B$84:$BI$84,$E1099:$BL1099)+'FD inverse'!$A$58*$C1100/Setup!$B$17+INDEX('FD inverse'!$A$58:$BH$58,1,'FD mesh'!$B$15+1)*Setup!$B$22</f>
        <v>0</v>
      </c>
      <c r="BI1100" s="0" t="n">
        <f aca="false">SUMPRODUCT('FD inverse'!$A$59:$BH$59,'FD mesh'!$B$84:$BI$84,$E1099:$BL1099)+'FD inverse'!$A$59*$C1100/Setup!$B$17+INDEX('FD inverse'!$A$59:$BH$59,1,'FD mesh'!$B$15+1)*Setup!$B$22</f>
        <v>0</v>
      </c>
      <c r="BJ1100" s="0" t="n">
        <f aca="false">SUMPRODUCT('FD inverse'!$A$60:$BH$60,'FD mesh'!$B$84:$BI$84,$E1099:$BL1099)+'FD inverse'!$A$60*$C1100/Setup!$B$17+INDEX('FD inverse'!$A$60:$BH$60,1,'FD mesh'!$B$15+1)*Setup!$B$22</f>
        <v>0</v>
      </c>
      <c r="BK1100" s="0" t="n">
        <f aca="false">SUMPRODUCT('FD inverse'!$A$61:$BH$61,'FD mesh'!$B$84:$BI$84,$E1099:$BL1099)+'FD inverse'!$A$61*$C1100/Setup!$B$17+INDEX('FD inverse'!$A$61:$BH$61,1,'FD mesh'!$B$15+1)*Setup!$B$22</f>
        <v>0</v>
      </c>
      <c r="BL1100" s="0" t="n">
        <f aca="false">SUMPRODUCT('FD inverse'!$A$62:$BH$62,'FD mesh'!$B$84:$BI$84,$E1099:$BL1099)+'FD inverse'!$A$62*$C1100/Setup!$B$17+INDEX('FD inverse'!$A$62:$BH$62,1,'FD mesh'!$B$15+1)*Setup!$B$22</f>
        <v>0</v>
      </c>
    </row>
    <row r="1101" customFormat="false" ht="15" hidden="false" customHeight="false" outlineLevel="0" collapsed="false">
      <c r="A1101" s="0" t="n">
        <v>1096</v>
      </c>
      <c r="B1101" s="0" t="n">
        <f aca="false">A1101*Setup!$B$11/3600</f>
        <v>91.3333333333333</v>
      </c>
      <c r="C1101" s="0" t="n">
        <f aca="false">Setup!$B$7+Setup!$B$8*COS(2*PI()*(B1101-Setup!$B$9)/24)</f>
        <v>26.5711504387462</v>
      </c>
      <c r="D1101" s="0" t="n">
        <f aca="false">(C1101-E1101)/Setup!$B$17</f>
        <v>7.30289373152368</v>
      </c>
      <c r="E1101" s="0" t="n">
        <f aca="false">SUMPRODUCT('FD inverse'!$A$3:$BH$3,'FD mesh'!$B$84:$BI$84,$E1100:$BL1100)+'FD inverse'!$A$3*$C1101/Setup!$B$17+INDEX('FD inverse'!$A$3:$BH$3,1,'FD mesh'!$B$15+1)*Setup!$B$22</f>
        <v>25.6217742536481</v>
      </c>
      <c r="F1101" s="0" t="n">
        <f aca="false">SUMPRODUCT('FD inverse'!$A$4:$BH$4,'FD mesh'!$B$84:$BI$84,$E1100:$BL1100)+'FD inverse'!$A$4*$C1101/Setup!$B$17+INDEX('FD inverse'!$A$4:$BH$4,1,'FD mesh'!$B$15+1)*Setup!$B$22</f>
        <v>25.3970930057594</v>
      </c>
      <c r="G1101" s="0" t="n">
        <f aca="false">SUMPRODUCT('FD inverse'!$A$5:$BH$5,'FD mesh'!$B$84:$BI$84,$E1100:$BL1100)+'FD inverse'!$A$5*$C1101/Setup!$B$17+INDEX('FD inverse'!$A$5:$BH$5,1,'FD mesh'!$B$15+1)*Setup!$B$22</f>
        <v>25.1608830181289</v>
      </c>
      <c r="H1101" s="0" t="n">
        <f aca="false">SUMPRODUCT('FD inverse'!$A$6:$BH$6,'FD mesh'!$B$84:$BI$84,$E1100:$BL1100)+'FD inverse'!$A$6*$C1101/Setup!$B$17+INDEX('FD inverse'!$A$6:$BH$6,1,'FD mesh'!$B$15+1)*Setup!$B$22</f>
        <v>24.3528580684552</v>
      </c>
      <c r="I1101" s="0" t="n">
        <f aca="false">SUMPRODUCT('FD inverse'!$A$7:$BH$7,'FD mesh'!$B$84:$BI$84,$E1100:$BL1100)+'FD inverse'!$A$7*$C1101/Setup!$B$17+INDEX('FD inverse'!$A$7:$BH$7,1,'FD mesh'!$B$15+1)*Setup!$B$22</f>
        <v>24.2821913161681</v>
      </c>
      <c r="J1101" s="0" t="n">
        <f aca="false">SUMPRODUCT('FD inverse'!$A$8:$BH$8,'FD mesh'!$B$84:$BI$84,$E1100:$BL1100)+'FD inverse'!$A$8*$C1101/Setup!$B$17+INDEX('FD inverse'!$A$8:$BH$8,1,'FD mesh'!$B$15+1)*Setup!$B$22</f>
        <v>24.2143043360934</v>
      </c>
      <c r="K1101" s="0" t="n">
        <f aca="false">SUMPRODUCT('FD inverse'!$A$9:$BH$9,'FD mesh'!$B$84:$BI$84,$E1100:$BL1100)+'FD inverse'!$A$9*$C1101/Setup!$B$17+INDEX('FD inverse'!$A$9:$BH$9,1,'FD mesh'!$B$15+1)*Setup!$B$22</f>
        <v>24.1501526424485</v>
      </c>
      <c r="L1101" s="0" t="n">
        <f aca="false">SUMPRODUCT('FD inverse'!$A$10:$BH$10,'FD mesh'!$B$84:$BI$84,$E1100:$BL1100)+'FD inverse'!$A$10*$C1101/Setup!$B$17+INDEX('FD inverse'!$A$10:$BH$10,1,'FD mesh'!$B$15+1)*Setup!$B$22</f>
        <v>24.0905558750921</v>
      </c>
      <c r="M1101" s="0" t="n">
        <f aca="false">SUMPRODUCT('FD inverse'!$A$11:$BH$11,'FD mesh'!$B$84:$BI$84,$E1100:$BL1100)+'FD inverse'!$A$11*$C1101/Setup!$B$17+INDEX('FD inverse'!$A$11:$BH$11,1,'FD mesh'!$B$15+1)*Setup!$B$22</f>
        <v>24.0362057849843</v>
      </c>
      <c r="N1101" s="0" t="n">
        <f aca="false">SUMPRODUCT('FD inverse'!$A$12:$BH$12,'FD mesh'!$B$84:$BI$84,$E1100:$BL1100)+'FD inverse'!$A$12*$C1101/Setup!$B$17+INDEX('FD inverse'!$A$12:$BH$12,1,'FD mesh'!$B$15+1)*Setup!$B$22</f>
        <v>23.9876734492083</v>
      </c>
      <c r="O1101" s="0" t="n">
        <f aca="false">SUMPRODUCT('FD inverse'!$A$13:$BH$13,'FD mesh'!$B$84:$BI$84,$E1100:$BL1100)+'FD inverse'!$A$13*$C1101/Setup!$B$17+INDEX('FD inverse'!$A$13:$BH$13,1,'FD mesh'!$B$15+1)*Setup!$B$22</f>
        <v>23.9454156033442</v>
      </c>
      <c r="P1101" s="0" t="n">
        <f aca="false">SUMPRODUCT('FD inverse'!$A$14:$BH$14,'FD mesh'!$B$84:$BI$84,$E1100:$BL1100)+'FD inverse'!$A$14*$C1101/Setup!$B$17+INDEX('FD inverse'!$A$14:$BH$14,1,'FD mesh'!$B$15+1)*Setup!$B$22</f>
        <v>23.9097799986734</v>
      </c>
      <c r="Q1101" s="0" t="n">
        <f aca="false">SUMPRODUCT('FD inverse'!$A$15:$BH$15,'FD mesh'!$B$84:$BI$84,$E1100:$BL1100)+'FD inverse'!$A$15*$C1101/Setup!$B$17+INDEX('FD inverse'!$A$15:$BH$15,1,'FD mesh'!$B$15+1)*Setup!$B$22</f>
        <v>23.8810097102939</v>
      </c>
      <c r="R1101" s="0" t="n">
        <f aca="false">SUMPRODUCT('FD inverse'!$A$16:$BH$16,'FD mesh'!$B$84:$BI$84,$E1100:$BL1100)+'FD inverse'!$A$16*$C1101/Setup!$B$17+INDEX('FD inverse'!$A$16:$BH$16,1,'FD mesh'!$B$15+1)*Setup!$B$22</f>
        <v>23.8592463399303</v>
      </c>
      <c r="S1101" s="0" t="n">
        <f aca="false">SUMPRODUCT('FD inverse'!$A$17:$BH$17,'FD mesh'!$B$84:$BI$84,$E1100:$BL1100)+'FD inverse'!$A$17*$C1101/Setup!$B$17+INDEX('FD inverse'!$A$17:$BH$17,1,'FD mesh'!$B$15+1)*Setup!$B$22</f>
        <v>23.2721511684211</v>
      </c>
      <c r="T1101" s="0" t="n">
        <f aca="false">SUMPRODUCT('FD inverse'!$A$18:$BH$18,'FD mesh'!$B$84:$BI$84,$E1100:$BL1100)+'FD inverse'!$A$18*$C1101/Setup!$B$17+INDEX('FD inverse'!$A$18:$BH$18,1,'FD mesh'!$B$15+1)*Setup!$B$22</f>
        <v>22.6884459856379</v>
      </c>
      <c r="U1101" s="0" t="n">
        <f aca="false">SUMPRODUCT('FD inverse'!$A$19:$BH$19,'FD mesh'!$B$84:$BI$84,$E1100:$BL1100)+'FD inverse'!$A$19*$C1101/Setup!$B$17+INDEX('FD inverse'!$A$19:$BH$19,1,'FD mesh'!$B$15+1)*Setup!$B$22</f>
        <v>22.1079824395796</v>
      </c>
      <c r="V1101" s="0" t="n">
        <f aca="false">SUMPRODUCT('FD inverse'!$A$20:$BH$20,'FD mesh'!$B$84:$BI$84,$E1100:$BL1100)+'FD inverse'!$A$20*$C1101/Setup!$B$17+INDEX('FD inverse'!$A$20:$BH$20,1,'FD mesh'!$B$15+1)*Setup!$B$22</f>
        <v>21.5305922590038</v>
      </c>
      <c r="W1101" s="0" t="n">
        <f aca="false">SUMPRODUCT('FD inverse'!$A$21:$BH$21,'FD mesh'!$B$84:$BI$84,$E1100:$BL1100)+'FD inverse'!$A$21*$C1101/Setup!$B$17+INDEX('FD inverse'!$A$21:$BH$21,1,'FD mesh'!$B$15+1)*Setup!$B$22</f>
        <v>20.9560893467602</v>
      </c>
      <c r="X1101" s="0" t="n">
        <f aca="false">SUMPRODUCT('FD inverse'!$A$22:$BH$22,'FD mesh'!$B$84:$BI$84,$E1100:$BL1100)+'FD inverse'!$A$22*$C1101/Setup!$B$17+INDEX('FD inverse'!$A$22:$BH$22,1,'FD mesh'!$B$15+1)*Setup!$B$22</f>
        <v>20.3842717461314</v>
      </c>
      <c r="Y1101" s="0" t="n">
        <f aca="false">SUMPRODUCT('FD inverse'!$A$23:$BH$23,'FD mesh'!$B$84:$BI$84,$E1100:$BL1100)+'FD inverse'!$A$23*$C1101/Setup!$B$17+INDEX('FD inverse'!$A$23:$BH$23,1,'FD mesh'!$B$15+1)*Setup!$B$22</f>
        <v>19.8149234879685</v>
      </c>
      <c r="Z1101" s="0" t="n">
        <f aca="false">SUMPRODUCT('FD inverse'!$A$24:$BH$24,'FD mesh'!$B$84:$BI$84,$E1100:$BL1100)+'FD inverse'!$A$24*$C1101/Setup!$B$17+INDEX('FD inverse'!$A$24:$BH$24,1,'FD mesh'!$B$15+1)*Setup!$B$22</f>
        <v>19.2478163270421</v>
      </c>
      <c r="AA1101" s="0" t="n">
        <f aca="false">SUMPRODUCT('FD inverse'!$A$25:$BH$25,'FD mesh'!$B$84:$BI$84,$E1100:$BL1100)+'FD inverse'!$A$25*$C1101/Setup!$B$17+INDEX('FD inverse'!$A$25:$BH$25,1,'FD mesh'!$B$15+1)*Setup!$B$22</f>
        <v>18.6827113765883</v>
      </c>
      <c r="AB1101" s="0" t="n">
        <f aca="false">SUMPRODUCT('FD inverse'!$A$26:$BH$26,'FD mesh'!$B$84:$BI$84,$E1100:$BL1100)+'FD inverse'!$A$26*$C1101/Setup!$B$17+INDEX('FD inverse'!$A$26:$BH$26,1,'FD mesh'!$B$15+1)*Setup!$B$22</f>
        <v>18.1193606505187</v>
      </c>
      <c r="AC1101" s="0" t="n">
        <f aca="false">SUMPRODUCT('FD inverse'!$A$27:$BH$27,'FD mesh'!$B$84:$BI$84,$E1100:$BL1100)+'FD inverse'!$A$27*$C1101/Setup!$B$17+INDEX('FD inverse'!$A$27:$BH$27,1,'FD mesh'!$B$15+1)*Setup!$B$22</f>
        <v>17.5575085231897</v>
      </c>
      <c r="AD1101" s="0" t="n">
        <f aca="false">SUMPRODUCT('FD inverse'!$A$28:$BH$28,'FD mesh'!$B$84:$BI$84,$E1100:$BL1100)+'FD inverse'!$A$28*$C1101/Setup!$B$17+INDEX('FD inverse'!$A$28:$BH$28,1,'FD mesh'!$B$15+1)*Setup!$B$22</f>
        <v>16.9968931169812</v>
      </c>
      <c r="AE1101" s="0" t="n">
        <f aca="false">SUMPRODUCT('FD inverse'!$A$29:$BH$29,'FD mesh'!$B$84:$BI$84,$E1100:$BL1100)+'FD inverse'!$A$29*$C1101/Setup!$B$17+INDEX('FD inverse'!$A$29:$BH$29,1,'FD mesh'!$B$15+1)*Setup!$B$22</f>
        <v>16.437247628247</v>
      </c>
      <c r="AF1101" s="0" t="n">
        <f aca="false">SUMPRODUCT('FD inverse'!$A$30:$BH$30,'FD mesh'!$B$84:$BI$84,$E1100:$BL1100)+'FD inverse'!$A$30*$C1101/Setup!$B$17+INDEX('FD inverse'!$A$30:$BH$30,1,'FD mesh'!$B$15+1)*Setup!$B$22</f>
        <v>15.8783016024372</v>
      </c>
      <c r="AG1101" s="0" t="n">
        <f aca="false">SUMPRODUCT('FD inverse'!$A$31:$BH$31,'FD mesh'!$B$84:$BI$84,$E1100:$BL1100)+'FD inverse'!$A$31*$C1101/Setup!$B$17+INDEX('FD inverse'!$A$31:$BH$31,1,'FD mesh'!$B$15+1)*Setup!$B$22</f>
        <v>15.3197821693965</v>
      </c>
      <c r="AH1101" s="0" t="n">
        <f aca="false">SUMPRODUCT('FD inverse'!$A$32:$BH$32,'FD mesh'!$B$84:$BI$84,$E1100:$BL1100)+'FD inverse'!$A$32*$C1101/Setup!$B$17+INDEX('FD inverse'!$A$32:$BH$32,1,'FD mesh'!$B$15+1)*Setup!$B$22</f>
        <v>15.296375656891</v>
      </c>
      <c r="AI1101" s="0" t="n">
        <f aca="false">SUMPRODUCT('FD inverse'!$A$33:$BH$33,'FD mesh'!$B$84:$BI$84,$E1100:$BL1100)+'FD inverse'!$A$33*$C1101/Setup!$B$17+INDEX('FD inverse'!$A$33:$BH$33,1,'FD mesh'!$B$15+1)*Setup!$B$22</f>
        <v>15.2732115928875</v>
      </c>
      <c r="AJ1101" s="0" t="n">
        <f aca="false">SUMPRODUCT('FD inverse'!$A$34:$BH$34,'FD mesh'!$B$84:$BI$84,$E1100:$BL1100)+'FD inverse'!$A$34*$C1101/Setup!$B$17+INDEX('FD inverse'!$A$34:$BH$34,1,'FD mesh'!$B$15+1)*Setup!$B$22</f>
        <v>15.2502701493196</v>
      </c>
      <c r="AK1101" s="0" t="n">
        <f aca="false">SUMPRODUCT('FD inverse'!$A$35:$BH$35,'FD mesh'!$B$84:$BI$84,$E1100:$BL1100)+'FD inverse'!$A$35*$C1101/Setup!$B$17+INDEX('FD inverse'!$A$35:$BH$35,1,'FD mesh'!$B$15+1)*Setup!$B$22</f>
        <v>15.2275316750546</v>
      </c>
      <c r="AL1101" s="0" t="n">
        <f aca="false">SUMPRODUCT('FD inverse'!$A$36:$BH$36,'FD mesh'!$B$84:$BI$84,$E1100:$BL1100)+'FD inverse'!$A$36*$C1101/Setup!$B$17+INDEX('FD inverse'!$A$36:$BH$36,1,'FD mesh'!$B$15+1)*Setup!$B$22</f>
        <v>15.2049767726964</v>
      </c>
      <c r="AM1101" s="0" t="n">
        <f aca="false">SUMPRODUCT('FD inverse'!$A$37:$BH$37,'FD mesh'!$B$84:$BI$84,$E1100:$BL1100)+'FD inverse'!$A$37*$C1101/Setup!$B$17+INDEX('FD inverse'!$A$37:$BH$37,1,'FD mesh'!$B$15+1)*Setup!$B$22</f>
        <v>15.1825863512363</v>
      </c>
      <c r="AN1101" s="0" t="n">
        <f aca="false">SUMPRODUCT('FD inverse'!$A$38:$BH$38,'FD mesh'!$B$84:$BI$84,$E1100:$BL1100)+'FD inverse'!$A$38*$C1101/Setup!$B$17+INDEX('FD inverse'!$A$38:$BH$38,1,'FD mesh'!$B$15+1)*Setup!$B$22</f>
        <v>15.1603416568883</v>
      </c>
      <c r="AO1101" s="0" t="n">
        <f aca="false">SUMPRODUCT('FD inverse'!$A$39:$BH$39,'FD mesh'!$B$84:$BI$84,$E1100:$BL1100)+'FD inverse'!$A$39*$C1101/Setup!$B$17+INDEX('FD inverse'!$A$39:$BH$39,1,'FD mesh'!$B$15+1)*Setup!$B$22</f>
        <v>15.1382242843987</v>
      </c>
      <c r="AP1101" s="0" t="n">
        <f aca="false">SUMPRODUCT('FD inverse'!$A$40:$BH$40,'FD mesh'!$B$84:$BI$84,$E1100:$BL1100)+'FD inverse'!$A$40*$C1101/Setup!$B$17+INDEX('FD inverse'!$A$40:$BH$40,1,'FD mesh'!$B$15+1)*Setup!$B$22</f>
        <v>15.1162161710754</v>
      </c>
      <c r="AQ1101" s="0" t="n">
        <f aca="false">SUMPRODUCT('FD inverse'!$A$41:$BH$41,'FD mesh'!$B$84:$BI$84,$E1100:$BL1100)+'FD inverse'!$A$41*$C1101/Setup!$B$17+INDEX('FD inverse'!$A$41:$BH$41,1,'FD mesh'!$B$15+1)*Setup!$B$22</f>
        <v>15.0942995757321</v>
      </c>
      <c r="AR1101" s="0" t="n">
        <f aca="false">SUMPRODUCT('FD inverse'!$A$42:$BH$42,'FD mesh'!$B$84:$BI$84,$E1100:$BL1100)+'FD inverse'!$A$42*$C1101/Setup!$B$17+INDEX('FD inverse'!$A$42:$BH$42,1,'FD mesh'!$B$15+1)*Setup!$B$22</f>
        <v>15.0724570446979</v>
      </c>
      <c r="AS1101" s="0" t="n">
        <f aca="false">SUMPRODUCT('FD inverse'!$A$43:$BH$43,'FD mesh'!$B$84:$BI$84,$E1100:$BL1100)+'FD inverse'!$A$43*$C1101/Setup!$B$17+INDEX('FD inverse'!$A$43:$BH$43,1,'FD mesh'!$B$15+1)*Setup!$B$22</f>
        <v>0</v>
      </c>
      <c r="AT1101" s="0" t="n">
        <f aca="false">SUMPRODUCT('FD inverse'!$A$44:$BH$44,'FD mesh'!$B$84:$BI$84,$E1100:$BL1100)+'FD inverse'!$A$44*$C1101/Setup!$B$17+INDEX('FD inverse'!$A$44:$BH$44,1,'FD mesh'!$B$15+1)*Setup!$B$22</f>
        <v>0</v>
      </c>
      <c r="AU1101" s="0" t="n">
        <f aca="false">SUMPRODUCT('FD inverse'!$A$45:$BH$45,'FD mesh'!$B$84:$BI$84,$E1100:$BL1100)+'FD inverse'!$A$45*$C1101/Setup!$B$17+INDEX('FD inverse'!$A$45:$BH$45,1,'FD mesh'!$B$15+1)*Setup!$B$22</f>
        <v>0</v>
      </c>
      <c r="AV1101" s="0" t="n">
        <f aca="false">SUMPRODUCT('FD inverse'!$A$46:$BH$46,'FD mesh'!$B$84:$BI$84,$E1100:$BL1100)+'FD inverse'!$A$46*$C1101/Setup!$B$17+INDEX('FD inverse'!$A$46:$BH$46,1,'FD mesh'!$B$15+1)*Setup!$B$22</f>
        <v>0</v>
      </c>
      <c r="AW1101" s="0" t="n">
        <f aca="false">SUMPRODUCT('FD inverse'!$A$47:$BH$47,'FD mesh'!$B$84:$BI$84,$E1100:$BL1100)+'FD inverse'!$A$47*$C1101/Setup!$B$17+INDEX('FD inverse'!$A$47:$BH$47,1,'FD mesh'!$B$15+1)*Setup!$B$22</f>
        <v>0</v>
      </c>
      <c r="AX1101" s="0" t="n">
        <f aca="false">SUMPRODUCT('FD inverse'!$A$48:$BH$48,'FD mesh'!$B$84:$BI$84,$E1100:$BL1100)+'FD inverse'!$A$48*$C1101/Setup!$B$17+INDEX('FD inverse'!$A$48:$BH$48,1,'FD mesh'!$B$15+1)*Setup!$B$22</f>
        <v>0</v>
      </c>
      <c r="AY1101" s="0" t="n">
        <f aca="false">SUMPRODUCT('FD inverse'!$A$49:$BH$49,'FD mesh'!$B$84:$BI$84,$E1100:$BL1100)+'FD inverse'!$A$49*$C1101/Setup!$B$17+INDEX('FD inverse'!$A$49:$BH$49,1,'FD mesh'!$B$15+1)*Setup!$B$22</f>
        <v>0</v>
      </c>
      <c r="AZ1101" s="0" t="n">
        <f aca="false">SUMPRODUCT('FD inverse'!$A$50:$BH$50,'FD mesh'!$B$84:$BI$84,$E1100:$BL1100)+'FD inverse'!$A$50*$C1101/Setup!$B$17+INDEX('FD inverse'!$A$50:$BH$50,1,'FD mesh'!$B$15+1)*Setup!$B$22</f>
        <v>0</v>
      </c>
      <c r="BA1101" s="0" t="n">
        <f aca="false">SUMPRODUCT('FD inverse'!$A$51:$BH$51,'FD mesh'!$B$84:$BI$84,$E1100:$BL1100)+'FD inverse'!$A$51*$C1101/Setup!$B$17+INDEX('FD inverse'!$A$51:$BH$51,1,'FD mesh'!$B$15+1)*Setup!$B$22</f>
        <v>0</v>
      </c>
      <c r="BB1101" s="0" t="n">
        <f aca="false">SUMPRODUCT('FD inverse'!$A$52:$BH$52,'FD mesh'!$B$84:$BI$84,$E1100:$BL1100)+'FD inverse'!$A$52*$C1101/Setup!$B$17+INDEX('FD inverse'!$A$52:$BH$52,1,'FD mesh'!$B$15+1)*Setup!$B$22</f>
        <v>0</v>
      </c>
      <c r="BC1101" s="0" t="n">
        <f aca="false">SUMPRODUCT('FD inverse'!$A$53:$BH$53,'FD mesh'!$B$84:$BI$84,$E1100:$BL1100)+'FD inverse'!$A$53*$C1101/Setup!$B$17+INDEX('FD inverse'!$A$53:$BH$53,1,'FD mesh'!$B$15+1)*Setup!$B$22</f>
        <v>0</v>
      </c>
      <c r="BD1101" s="0" t="n">
        <f aca="false">SUMPRODUCT('FD inverse'!$A$54:$BH$54,'FD mesh'!$B$84:$BI$84,$E1100:$BL1100)+'FD inverse'!$A$54*$C1101/Setup!$B$17+INDEX('FD inverse'!$A$54:$BH$54,1,'FD mesh'!$B$15+1)*Setup!$B$22</f>
        <v>0</v>
      </c>
      <c r="BE1101" s="0" t="n">
        <f aca="false">SUMPRODUCT('FD inverse'!$A$55:$BH$55,'FD mesh'!$B$84:$BI$84,$E1100:$BL1100)+'FD inverse'!$A$55*$C1101/Setup!$B$17+INDEX('FD inverse'!$A$55:$BH$55,1,'FD mesh'!$B$15+1)*Setup!$B$22</f>
        <v>0</v>
      </c>
      <c r="BF1101" s="0" t="n">
        <f aca="false">SUMPRODUCT('FD inverse'!$A$56:$BH$56,'FD mesh'!$B$84:$BI$84,$E1100:$BL1100)+'FD inverse'!$A$56*$C1101/Setup!$B$17+INDEX('FD inverse'!$A$56:$BH$56,1,'FD mesh'!$B$15+1)*Setup!$B$22</f>
        <v>0</v>
      </c>
      <c r="BG1101" s="0" t="n">
        <f aca="false">SUMPRODUCT('FD inverse'!$A$57:$BH$57,'FD mesh'!$B$84:$BI$84,$E1100:$BL1100)+'FD inverse'!$A$57*$C1101/Setup!$B$17+INDEX('FD inverse'!$A$57:$BH$57,1,'FD mesh'!$B$15+1)*Setup!$B$22</f>
        <v>0</v>
      </c>
      <c r="BH1101" s="0" t="n">
        <f aca="false">SUMPRODUCT('FD inverse'!$A$58:$BH$58,'FD mesh'!$B$84:$BI$84,$E1100:$BL1100)+'FD inverse'!$A$58*$C1101/Setup!$B$17+INDEX('FD inverse'!$A$58:$BH$58,1,'FD mesh'!$B$15+1)*Setup!$B$22</f>
        <v>0</v>
      </c>
      <c r="BI1101" s="0" t="n">
        <f aca="false">SUMPRODUCT('FD inverse'!$A$59:$BH$59,'FD mesh'!$B$84:$BI$84,$E1100:$BL1100)+'FD inverse'!$A$59*$C1101/Setup!$B$17+INDEX('FD inverse'!$A$59:$BH$59,1,'FD mesh'!$B$15+1)*Setup!$B$22</f>
        <v>0</v>
      </c>
      <c r="BJ1101" s="0" t="n">
        <f aca="false">SUMPRODUCT('FD inverse'!$A$60:$BH$60,'FD mesh'!$B$84:$BI$84,$E1100:$BL1100)+'FD inverse'!$A$60*$C1101/Setup!$B$17+INDEX('FD inverse'!$A$60:$BH$60,1,'FD mesh'!$B$15+1)*Setup!$B$22</f>
        <v>0</v>
      </c>
      <c r="BK1101" s="0" t="n">
        <f aca="false">SUMPRODUCT('FD inverse'!$A$61:$BH$61,'FD mesh'!$B$84:$BI$84,$E1100:$BL1100)+'FD inverse'!$A$61*$C1101/Setup!$B$17+INDEX('FD inverse'!$A$61:$BH$61,1,'FD mesh'!$B$15+1)*Setup!$B$22</f>
        <v>0</v>
      </c>
      <c r="BL1101" s="0" t="n">
        <f aca="false">SUMPRODUCT('FD inverse'!$A$62:$BH$62,'FD mesh'!$B$84:$BI$84,$E1100:$BL1100)+'FD inverse'!$A$62*$C1101/Setup!$B$17+INDEX('FD inverse'!$A$62:$BH$62,1,'FD mesh'!$B$15+1)*Setup!$B$22</f>
        <v>0</v>
      </c>
    </row>
    <row r="1102" customFormat="false" ht="15" hidden="false" customHeight="false" outlineLevel="0" collapsed="false">
      <c r="A1102" s="0" t="n">
        <v>1097</v>
      </c>
      <c r="B1102" s="0" t="n">
        <f aca="false">A1102*Setup!$B$11/3600</f>
        <v>91.4166666666667</v>
      </c>
      <c r="C1102" s="0" t="n">
        <f aca="false">Setup!$B$7+Setup!$B$8*COS(2*PI()*(B1102-Setup!$B$9)/24)</f>
        <v>26.5036938887362</v>
      </c>
      <c r="D1102" s="0" t="n">
        <f aca="false">(C1102-E1102)/Setup!$B$17</f>
        <v>7.05081834079951</v>
      </c>
      <c r="E1102" s="0" t="n">
        <f aca="false">SUMPRODUCT('FD inverse'!$A$3:$BH$3,'FD mesh'!$B$84:$BI$84,$E1101:$BL1101)+'FD inverse'!$A$3*$C1102/Setup!$B$17+INDEX('FD inverse'!$A$3:$BH$3,1,'FD mesh'!$B$15+1)*Setup!$B$22</f>
        <v>25.5870875044323</v>
      </c>
      <c r="F1102" s="0" t="n">
        <f aca="false">SUMPRODUCT('FD inverse'!$A$4:$BH$4,'FD mesh'!$B$84:$BI$84,$E1101:$BL1101)+'FD inverse'!$A$4*$C1102/Setup!$B$17+INDEX('FD inverse'!$A$4:$BH$4,1,'FD mesh'!$B$15+1)*Setup!$B$22</f>
        <v>25.3697142141397</v>
      </c>
      <c r="G1102" s="0" t="n">
        <f aca="false">SUMPRODUCT('FD inverse'!$A$5:$BH$5,'FD mesh'!$B$84:$BI$84,$E1101:$BL1101)+'FD inverse'!$A$5*$C1102/Setup!$B$17+INDEX('FD inverse'!$A$5:$BH$5,1,'FD mesh'!$B$15+1)*Setup!$B$22</f>
        <v>25.1404577677621</v>
      </c>
      <c r="H1102" s="0" t="n">
        <f aca="false">SUMPRODUCT('FD inverse'!$A$6:$BH$6,'FD mesh'!$B$84:$BI$84,$E1101:$BL1101)+'FD inverse'!$A$6*$C1102/Setup!$B$17+INDEX('FD inverse'!$A$6:$BH$6,1,'FD mesh'!$B$15+1)*Setup!$B$22</f>
        <v>24.3552626962078</v>
      </c>
      <c r="I1102" s="0" t="n">
        <f aca="false">SUMPRODUCT('FD inverse'!$A$7:$BH$7,'FD mesh'!$B$84:$BI$84,$E1101:$BL1101)+'FD inverse'!$A$7*$C1102/Setup!$B$17+INDEX('FD inverse'!$A$7:$BH$7,1,'FD mesh'!$B$15+1)*Setup!$B$22</f>
        <v>24.2864857364103</v>
      </c>
      <c r="J1102" s="0" t="n">
        <f aca="false">SUMPRODUCT('FD inverse'!$A$8:$BH$8,'FD mesh'!$B$84:$BI$84,$E1101:$BL1101)+'FD inverse'!$A$8*$C1102/Setup!$B$17+INDEX('FD inverse'!$A$8:$BH$8,1,'FD mesh'!$B$15+1)*Setup!$B$22</f>
        <v>24.2202423578765</v>
      </c>
      <c r="K1102" s="0" t="n">
        <f aca="false">SUMPRODUCT('FD inverse'!$A$9:$BH$9,'FD mesh'!$B$84:$BI$84,$E1101:$BL1101)+'FD inverse'!$A$9*$C1102/Setup!$B$17+INDEX('FD inverse'!$A$9:$BH$9,1,'FD mesh'!$B$15+1)*Setup!$B$22</f>
        <v>24.1575022370318</v>
      </c>
      <c r="L1102" s="0" t="n">
        <f aca="false">SUMPRODUCT('FD inverse'!$A$10:$BH$10,'FD mesh'!$B$84:$BI$84,$E1101:$BL1101)+'FD inverse'!$A$10*$C1102/Setup!$B$17+INDEX('FD inverse'!$A$10:$BH$10,1,'FD mesh'!$B$15+1)*Setup!$B$22</f>
        <v>24.0990981601892</v>
      </c>
      <c r="M1102" s="0" t="n">
        <f aca="false">SUMPRODUCT('FD inverse'!$A$11:$BH$11,'FD mesh'!$B$84:$BI$84,$E1101:$BL1101)+'FD inverse'!$A$11*$C1102/Setup!$B$17+INDEX('FD inverse'!$A$11:$BH$11,1,'FD mesh'!$B$15+1)*Setup!$B$22</f>
        <v>24.0457337795691</v>
      </c>
      <c r="N1102" s="0" t="n">
        <f aca="false">SUMPRODUCT('FD inverse'!$A$12:$BH$12,'FD mesh'!$B$84:$BI$84,$E1101:$BL1101)+'FD inverse'!$A$12*$C1102/Setup!$B$17+INDEX('FD inverse'!$A$12:$BH$12,1,'FD mesh'!$B$15+1)*Setup!$B$22</f>
        <v>23.9979906346922</v>
      </c>
      <c r="O1102" s="0" t="n">
        <f aca="false">SUMPRODUCT('FD inverse'!$A$13:$BH$13,'FD mesh'!$B$84:$BI$84,$E1101:$BL1101)+'FD inverse'!$A$13*$C1102/Setup!$B$17+INDEX('FD inverse'!$A$13:$BH$13,1,'FD mesh'!$B$15+1)*Setup!$B$22</f>
        <v>23.956334324909</v>
      </c>
      <c r="P1102" s="0" t="n">
        <f aca="false">SUMPRODUCT('FD inverse'!$A$14:$BH$14,'FD mesh'!$B$84:$BI$84,$E1101:$BL1101)+'FD inverse'!$A$14*$C1102/Setup!$B$17+INDEX('FD inverse'!$A$14:$BH$14,1,'FD mesh'!$B$15+1)*Setup!$B$22</f>
        <v>23.921119738763</v>
      </c>
      <c r="Q1102" s="0" t="n">
        <f aca="false">SUMPRODUCT('FD inverse'!$A$15:$BH$15,'FD mesh'!$B$84:$BI$84,$E1101:$BL1101)+'FD inverse'!$A$15*$C1102/Setup!$B$17+INDEX('FD inverse'!$A$15:$BH$15,1,'FD mesh'!$B$15+1)*Setup!$B$22</f>
        <v>23.8925952647641</v>
      </c>
      <c r="R1102" s="0" t="n">
        <f aca="false">SUMPRODUCT('FD inverse'!$A$16:$BH$16,'FD mesh'!$B$84:$BI$84,$E1101:$BL1101)+'FD inverse'!$A$16*$C1102/Setup!$B$17+INDEX('FD inverse'!$A$16:$BH$16,1,'FD mesh'!$B$15+1)*Setup!$B$22</f>
        <v>23.870905926146</v>
      </c>
      <c r="S1102" s="0" t="n">
        <f aca="false">SUMPRODUCT('FD inverse'!$A$17:$BH$17,'FD mesh'!$B$84:$BI$84,$E1101:$BL1101)+'FD inverse'!$A$17*$C1102/Setup!$B$17+INDEX('FD inverse'!$A$17:$BH$17,1,'FD mesh'!$B$15+1)*Setup!$B$22</f>
        <v>23.2834094395478</v>
      </c>
      <c r="T1102" s="0" t="n">
        <f aca="false">SUMPRODUCT('FD inverse'!$A$18:$BH$18,'FD mesh'!$B$84:$BI$84,$E1101:$BL1101)+'FD inverse'!$A$18*$C1102/Setup!$B$17+INDEX('FD inverse'!$A$18:$BH$18,1,'FD mesh'!$B$15+1)*Setup!$B$22</f>
        <v>22.6992261013099</v>
      </c>
      <c r="U1102" s="0" t="n">
        <f aca="false">SUMPRODUCT('FD inverse'!$A$19:$BH$19,'FD mesh'!$B$84:$BI$84,$E1101:$BL1101)+'FD inverse'!$A$19*$C1102/Setup!$B$17+INDEX('FD inverse'!$A$19:$BH$19,1,'FD mesh'!$B$15+1)*Setup!$B$22</f>
        <v>22.1182151971125</v>
      </c>
      <c r="V1102" s="0" t="n">
        <f aca="false">SUMPRODUCT('FD inverse'!$A$20:$BH$20,'FD mesh'!$B$84:$BI$84,$E1101:$BL1101)+'FD inverse'!$A$20*$C1102/Setup!$B$17+INDEX('FD inverse'!$A$20:$BH$20,1,'FD mesh'!$B$15+1)*Setup!$B$22</f>
        <v>21.5402156472748</v>
      </c>
      <c r="W1102" s="0" t="n">
        <f aca="false">SUMPRODUCT('FD inverse'!$A$21:$BH$21,'FD mesh'!$B$84:$BI$84,$E1101:$BL1101)+'FD inverse'!$A$21*$C1102/Setup!$B$17+INDEX('FD inverse'!$A$21:$BH$21,1,'FD mesh'!$B$15+1)*Setup!$B$22</f>
        <v>20.9650481231283</v>
      </c>
      <c r="X1102" s="0" t="n">
        <f aca="false">SUMPRODUCT('FD inverse'!$A$22:$BH$22,'FD mesh'!$B$84:$BI$84,$E1101:$BL1101)+'FD inverse'!$A$22*$C1102/Setup!$B$17+INDEX('FD inverse'!$A$22:$BH$22,1,'FD mesh'!$B$15+1)*Setup!$B$22</f>
        <v>20.3925170388845</v>
      </c>
      <c r="Y1102" s="0" t="n">
        <f aca="false">SUMPRODUCT('FD inverse'!$A$23:$BH$23,'FD mesh'!$B$84:$BI$84,$E1101:$BL1101)+'FD inverse'!$A$23*$C1102/Setup!$B$17+INDEX('FD inverse'!$A$23:$BH$23,1,'FD mesh'!$B$15+1)*Setup!$B$22</f>
        <v>19.822412426508</v>
      </c>
      <c r="Z1102" s="0" t="n">
        <f aca="false">SUMPRODUCT('FD inverse'!$A$24:$BH$24,'FD mesh'!$B$84:$BI$84,$E1101:$BL1101)+'FD inverse'!$A$24*$C1102/Setup!$B$17+INDEX('FD inverse'!$A$24:$BH$24,1,'FD mesh'!$B$15+1)*Setup!$B$22</f>
        <v>19.2545117017588</v>
      </c>
      <c r="AA1102" s="0" t="n">
        <f aca="false">SUMPRODUCT('FD inverse'!$A$25:$BH$25,'FD mesh'!$B$84:$BI$84,$E1101:$BL1101)+'FD inverse'!$A$25*$C1102/Setup!$B$17+INDEX('FD inverse'!$A$25:$BH$25,1,'FD mesh'!$B$15+1)*Setup!$B$22</f>
        <v>18.6885813301405</v>
      </c>
      <c r="AB1102" s="0" t="n">
        <f aca="false">SUMPRODUCT('FD inverse'!$A$26:$BH$26,'FD mesh'!$B$84:$BI$84,$E1101:$BL1101)+'FD inverse'!$A$26*$C1102/Setup!$B$17+INDEX('FD inverse'!$A$26:$BH$26,1,'FD mesh'!$B$15+1)*Setup!$B$22</f>
        <v>18.1243784019962</v>
      </c>
      <c r="AC1102" s="0" t="n">
        <f aca="false">SUMPRODUCT('FD inverse'!$A$27:$BH$27,'FD mesh'!$B$84:$BI$84,$E1101:$BL1101)+'FD inverse'!$A$27*$C1102/Setup!$B$17+INDEX('FD inverse'!$A$27:$BH$27,1,'FD mesh'!$B$15+1)*Setup!$B$22</f>
        <v>17.5616521264295</v>
      </c>
      <c r="AD1102" s="0" t="n">
        <f aca="false">SUMPRODUCT('FD inverse'!$A$28:$BH$28,'FD mesh'!$B$84:$BI$84,$E1101:$BL1101)+'FD inverse'!$A$28*$C1102/Setup!$B$17+INDEX('FD inverse'!$A$28:$BH$28,1,'FD mesh'!$B$15+1)*Setup!$B$22</f>
        <v>17.0001452541021</v>
      </c>
      <c r="AE1102" s="0" t="n">
        <f aca="false">SUMPRODUCT('FD inverse'!$A$29:$BH$29,'FD mesh'!$B$84:$BI$84,$E1101:$BL1101)+'FD inverse'!$A$29*$C1102/Setup!$B$17+INDEX('FD inverse'!$A$29:$BH$29,1,'FD mesh'!$B$15+1)*Setup!$B$22</f>
        <v>16.4395954392702</v>
      </c>
      <c r="AF1102" s="0" t="n">
        <f aca="false">SUMPRODUCT('FD inverse'!$A$30:$BH$30,'FD mesh'!$B$84:$BI$84,$E1101:$BL1101)+'FD inverse'!$A$30*$C1102/Setup!$B$17+INDEX('FD inverse'!$A$30:$BH$30,1,'FD mesh'!$B$15+1)*Setup!$B$22</f>
        <v>15.8797365516822</v>
      </c>
      <c r="AG1102" s="0" t="n">
        <f aca="false">SUMPRODUCT('FD inverse'!$A$31:$BH$31,'FD mesh'!$B$84:$BI$84,$E1101:$BL1101)+'FD inverse'!$A$31*$C1102/Setup!$B$17+INDEX('FD inverse'!$A$31:$BH$31,1,'FD mesh'!$B$15+1)*Setup!$B$22</f>
        <v>15.3202999491578</v>
      </c>
      <c r="AH1102" s="0" t="n">
        <f aca="false">SUMPRODUCT('FD inverse'!$A$32:$BH$32,'FD mesh'!$B$84:$BI$84,$E1101:$BL1101)+'FD inverse'!$A$32*$C1102/Setup!$B$17+INDEX('FD inverse'!$A$32:$BH$32,1,'FD mesh'!$B$15+1)*Setup!$B$22</f>
        <v>15.2968546571111</v>
      </c>
      <c r="AI1102" s="0" t="n">
        <f aca="false">SUMPRODUCT('FD inverse'!$A$33:$BH$33,'FD mesh'!$B$84:$BI$84,$E1101:$BL1101)+'FD inverse'!$A$33*$C1102/Setup!$B$17+INDEX('FD inverse'!$A$33:$BH$33,1,'FD mesh'!$B$15+1)*Setup!$B$22</f>
        <v>15.2736518460088</v>
      </c>
      <c r="AJ1102" s="0" t="n">
        <f aca="false">SUMPRODUCT('FD inverse'!$A$34:$BH$34,'FD mesh'!$B$84:$BI$84,$E1101:$BL1101)+'FD inverse'!$A$34*$C1102/Setup!$B$17+INDEX('FD inverse'!$A$34:$BH$34,1,'FD mesh'!$B$15+1)*Setup!$B$22</f>
        <v>15.2506719011768</v>
      </c>
      <c r="AK1102" s="0" t="n">
        <f aca="false">SUMPRODUCT('FD inverse'!$A$35:$BH$35,'FD mesh'!$B$84:$BI$84,$E1101:$BL1101)+'FD inverse'!$A$35*$C1102/Setup!$B$17+INDEX('FD inverse'!$A$35:$BH$35,1,'FD mesh'!$B$15+1)*Setup!$B$22</f>
        <v>15.2278953323886</v>
      </c>
      <c r="AL1102" s="0" t="n">
        <f aca="false">SUMPRODUCT('FD inverse'!$A$36:$BH$36,'FD mesh'!$B$84:$BI$84,$E1101:$BL1101)+'FD inverse'!$A$36*$C1102/Setup!$B$17+INDEX('FD inverse'!$A$36:$BH$36,1,'FD mesh'!$B$15+1)*Setup!$B$22</f>
        <v>15.2053028553191</v>
      </c>
      <c r="AM1102" s="0" t="n">
        <f aca="false">SUMPRODUCT('FD inverse'!$A$37:$BH$37,'FD mesh'!$B$84:$BI$84,$E1101:$BL1101)+'FD inverse'!$A$37*$C1102/Setup!$B$17+INDEX('FD inverse'!$A$37:$BH$37,1,'FD mesh'!$B$15+1)*Setup!$B$22</f>
        <v>15.182875448784</v>
      </c>
      <c r="AN1102" s="0" t="n">
        <f aca="false">SUMPRODUCT('FD inverse'!$A$38:$BH$38,'FD mesh'!$B$84:$BI$84,$E1101:$BL1101)+'FD inverse'!$A$38*$C1102/Setup!$B$17+INDEX('FD inverse'!$A$38:$BH$38,1,'FD mesh'!$B$15+1)*Setup!$B$22</f>
        <v>15.1605943900863</v>
      </c>
      <c r="AO1102" s="0" t="n">
        <f aca="false">SUMPRODUCT('FD inverse'!$A$39:$BH$39,'FD mesh'!$B$84:$BI$84,$E1101:$BL1101)+'FD inverse'!$A$39*$C1102/Setup!$B$17+INDEX('FD inverse'!$A$39:$BH$39,1,'FD mesh'!$B$15+1)*Setup!$B$22</f>
        <v>15.1384412707548</v>
      </c>
      <c r="AP1102" s="0" t="n">
        <f aca="false">SUMPRODUCT('FD inverse'!$A$40:$BH$40,'FD mesh'!$B$84:$BI$84,$E1101:$BL1101)+'FD inverse'!$A$40*$C1102/Setup!$B$17+INDEX('FD inverse'!$A$40:$BH$40,1,'FD mesh'!$B$15+1)*Setup!$B$22</f>
        <v>15.1163979949146</v>
      </c>
      <c r="AQ1102" s="0" t="n">
        <f aca="false">SUMPRODUCT('FD inverse'!$A$41:$BH$41,'FD mesh'!$B$84:$BI$84,$E1101:$BL1101)+'FD inverse'!$A$41*$C1102/Setup!$B$17+INDEX('FD inverse'!$A$41:$BH$41,1,'FD mesh'!$B$15+1)*Setup!$B$22</f>
        <v>15.0944467624898</v>
      </c>
      <c r="AR1102" s="0" t="n">
        <f aca="false">SUMPRODUCT('FD inverse'!$A$42:$BH$42,'FD mesh'!$B$84:$BI$84,$E1101:$BL1101)+'FD inverse'!$A$42*$C1102/Setup!$B$17+INDEX('FD inverse'!$A$42:$BH$42,1,'FD mesh'!$B$15+1)*Setup!$B$22</f>
        <v>15.072570039392</v>
      </c>
      <c r="AS1102" s="0" t="n">
        <f aca="false">SUMPRODUCT('FD inverse'!$A$43:$BH$43,'FD mesh'!$B$84:$BI$84,$E1101:$BL1101)+'FD inverse'!$A$43*$C1102/Setup!$B$17+INDEX('FD inverse'!$A$43:$BH$43,1,'FD mesh'!$B$15+1)*Setup!$B$22</f>
        <v>0</v>
      </c>
      <c r="AT1102" s="0" t="n">
        <f aca="false">SUMPRODUCT('FD inverse'!$A$44:$BH$44,'FD mesh'!$B$84:$BI$84,$E1101:$BL1101)+'FD inverse'!$A$44*$C1102/Setup!$B$17+INDEX('FD inverse'!$A$44:$BH$44,1,'FD mesh'!$B$15+1)*Setup!$B$22</f>
        <v>0</v>
      </c>
      <c r="AU1102" s="0" t="n">
        <f aca="false">SUMPRODUCT('FD inverse'!$A$45:$BH$45,'FD mesh'!$B$84:$BI$84,$E1101:$BL1101)+'FD inverse'!$A$45*$C1102/Setup!$B$17+INDEX('FD inverse'!$A$45:$BH$45,1,'FD mesh'!$B$15+1)*Setup!$B$22</f>
        <v>0</v>
      </c>
      <c r="AV1102" s="0" t="n">
        <f aca="false">SUMPRODUCT('FD inverse'!$A$46:$BH$46,'FD mesh'!$B$84:$BI$84,$E1101:$BL1101)+'FD inverse'!$A$46*$C1102/Setup!$B$17+INDEX('FD inverse'!$A$46:$BH$46,1,'FD mesh'!$B$15+1)*Setup!$B$22</f>
        <v>0</v>
      </c>
      <c r="AW1102" s="0" t="n">
        <f aca="false">SUMPRODUCT('FD inverse'!$A$47:$BH$47,'FD mesh'!$B$84:$BI$84,$E1101:$BL1101)+'FD inverse'!$A$47*$C1102/Setup!$B$17+INDEX('FD inverse'!$A$47:$BH$47,1,'FD mesh'!$B$15+1)*Setup!$B$22</f>
        <v>0</v>
      </c>
      <c r="AX1102" s="0" t="n">
        <f aca="false">SUMPRODUCT('FD inverse'!$A$48:$BH$48,'FD mesh'!$B$84:$BI$84,$E1101:$BL1101)+'FD inverse'!$A$48*$C1102/Setup!$B$17+INDEX('FD inverse'!$A$48:$BH$48,1,'FD mesh'!$B$15+1)*Setup!$B$22</f>
        <v>0</v>
      </c>
      <c r="AY1102" s="0" t="n">
        <f aca="false">SUMPRODUCT('FD inverse'!$A$49:$BH$49,'FD mesh'!$B$84:$BI$84,$E1101:$BL1101)+'FD inverse'!$A$49*$C1102/Setup!$B$17+INDEX('FD inverse'!$A$49:$BH$49,1,'FD mesh'!$B$15+1)*Setup!$B$22</f>
        <v>0</v>
      </c>
      <c r="AZ1102" s="0" t="n">
        <f aca="false">SUMPRODUCT('FD inverse'!$A$50:$BH$50,'FD mesh'!$B$84:$BI$84,$E1101:$BL1101)+'FD inverse'!$A$50*$C1102/Setup!$B$17+INDEX('FD inverse'!$A$50:$BH$50,1,'FD mesh'!$B$15+1)*Setup!$B$22</f>
        <v>0</v>
      </c>
      <c r="BA1102" s="0" t="n">
        <f aca="false">SUMPRODUCT('FD inverse'!$A$51:$BH$51,'FD mesh'!$B$84:$BI$84,$E1101:$BL1101)+'FD inverse'!$A$51*$C1102/Setup!$B$17+INDEX('FD inverse'!$A$51:$BH$51,1,'FD mesh'!$B$15+1)*Setup!$B$22</f>
        <v>0</v>
      </c>
      <c r="BB1102" s="0" t="n">
        <f aca="false">SUMPRODUCT('FD inverse'!$A$52:$BH$52,'FD mesh'!$B$84:$BI$84,$E1101:$BL1101)+'FD inverse'!$A$52*$C1102/Setup!$B$17+INDEX('FD inverse'!$A$52:$BH$52,1,'FD mesh'!$B$15+1)*Setup!$B$22</f>
        <v>0</v>
      </c>
      <c r="BC1102" s="0" t="n">
        <f aca="false">SUMPRODUCT('FD inverse'!$A$53:$BH$53,'FD mesh'!$B$84:$BI$84,$E1101:$BL1101)+'FD inverse'!$A$53*$C1102/Setup!$B$17+INDEX('FD inverse'!$A$53:$BH$53,1,'FD mesh'!$B$15+1)*Setup!$B$22</f>
        <v>0</v>
      </c>
      <c r="BD1102" s="0" t="n">
        <f aca="false">SUMPRODUCT('FD inverse'!$A$54:$BH$54,'FD mesh'!$B$84:$BI$84,$E1101:$BL1101)+'FD inverse'!$A$54*$C1102/Setup!$B$17+INDEX('FD inverse'!$A$54:$BH$54,1,'FD mesh'!$B$15+1)*Setup!$B$22</f>
        <v>0</v>
      </c>
      <c r="BE1102" s="0" t="n">
        <f aca="false">SUMPRODUCT('FD inverse'!$A$55:$BH$55,'FD mesh'!$B$84:$BI$84,$E1101:$BL1101)+'FD inverse'!$A$55*$C1102/Setup!$B$17+INDEX('FD inverse'!$A$55:$BH$55,1,'FD mesh'!$B$15+1)*Setup!$B$22</f>
        <v>0</v>
      </c>
      <c r="BF1102" s="0" t="n">
        <f aca="false">SUMPRODUCT('FD inverse'!$A$56:$BH$56,'FD mesh'!$B$84:$BI$84,$E1101:$BL1101)+'FD inverse'!$A$56*$C1102/Setup!$B$17+INDEX('FD inverse'!$A$56:$BH$56,1,'FD mesh'!$B$15+1)*Setup!$B$22</f>
        <v>0</v>
      </c>
      <c r="BG1102" s="0" t="n">
        <f aca="false">SUMPRODUCT('FD inverse'!$A$57:$BH$57,'FD mesh'!$B$84:$BI$84,$E1101:$BL1101)+'FD inverse'!$A$57*$C1102/Setup!$B$17+INDEX('FD inverse'!$A$57:$BH$57,1,'FD mesh'!$B$15+1)*Setup!$B$22</f>
        <v>0</v>
      </c>
      <c r="BH1102" s="0" t="n">
        <f aca="false">SUMPRODUCT('FD inverse'!$A$58:$BH$58,'FD mesh'!$B$84:$BI$84,$E1101:$BL1101)+'FD inverse'!$A$58*$C1102/Setup!$B$17+INDEX('FD inverse'!$A$58:$BH$58,1,'FD mesh'!$B$15+1)*Setup!$B$22</f>
        <v>0</v>
      </c>
      <c r="BI1102" s="0" t="n">
        <f aca="false">SUMPRODUCT('FD inverse'!$A$59:$BH$59,'FD mesh'!$B$84:$BI$84,$E1101:$BL1101)+'FD inverse'!$A$59*$C1102/Setup!$B$17+INDEX('FD inverse'!$A$59:$BH$59,1,'FD mesh'!$B$15+1)*Setup!$B$22</f>
        <v>0</v>
      </c>
      <c r="BJ1102" s="0" t="n">
        <f aca="false">SUMPRODUCT('FD inverse'!$A$60:$BH$60,'FD mesh'!$B$84:$BI$84,$E1101:$BL1101)+'FD inverse'!$A$60*$C1102/Setup!$B$17+INDEX('FD inverse'!$A$60:$BH$60,1,'FD mesh'!$B$15+1)*Setup!$B$22</f>
        <v>0</v>
      </c>
      <c r="BK1102" s="0" t="n">
        <f aca="false">SUMPRODUCT('FD inverse'!$A$61:$BH$61,'FD mesh'!$B$84:$BI$84,$E1101:$BL1101)+'FD inverse'!$A$61*$C1102/Setup!$B$17+INDEX('FD inverse'!$A$61:$BH$61,1,'FD mesh'!$B$15+1)*Setup!$B$22</f>
        <v>0</v>
      </c>
      <c r="BL1102" s="0" t="n">
        <f aca="false">SUMPRODUCT('FD inverse'!$A$62:$BH$62,'FD mesh'!$B$84:$BI$84,$E1101:$BL1101)+'FD inverse'!$A$62*$C1102/Setup!$B$17+INDEX('FD inverse'!$A$62:$BH$62,1,'FD mesh'!$B$15+1)*Setup!$B$22</f>
        <v>0</v>
      </c>
    </row>
    <row r="1103" customFormat="false" ht="15" hidden="false" customHeight="false" outlineLevel="0" collapsed="false">
      <c r="A1103" s="0" t="n">
        <v>1098</v>
      </c>
      <c r="B1103" s="0" t="n">
        <f aca="false">A1103*Setup!$B$11/3600</f>
        <v>91.5</v>
      </c>
      <c r="C1103" s="0" t="n">
        <f aca="false">Setup!$B$7+Setup!$B$8*COS(2*PI()*(B1103-Setup!$B$9)/24)</f>
        <v>26.4350457160349</v>
      </c>
      <c r="D1103" s="0" t="n">
        <f aca="false">(C1103-E1103)/Setup!$B$17</f>
        <v>6.79633601385637</v>
      </c>
      <c r="E1103" s="0" t="n">
        <f aca="false">SUMPRODUCT('FD inverse'!$A$3:$BH$3,'FD mesh'!$B$84:$BI$84,$E1102:$BL1102)+'FD inverse'!$A$3*$C1103/Setup!$B$17+INDEX('FD inverse'!$A$3:$BH$3,1,'FD mesh'!$B$15+1)*Setup!$B$22</f>
        <v>25.5515220342336</v>
      </c>
      <c r="F1103" s="0" t="n">
        <f aca="false">SUMPRODUCT('FD inverse'!$A$4:$BH$4,'FD mesh'!$B$84:$BI$84,$E1102:$BL1102)+'FD inverse'!$A$4*$C1103/Setup!$B$17+INDEX('FD inverse'!$A$4:$BH$4,1,'FD mesh'!$B$15+1)*Setup!$B$22</f>
        <v>25.3415319280613</v>
      </c>
      <c r="G1103" s="0" t="n">
        <f aca="false">SUMPRODUCT('FD inverse'!$A$5:$BH$5,'FD mesh'!$B$84:$BI$84,$E1102:$BL1102)+'FD inverse'!$A$5*$C1103/Setup!$B$17+INDEX('FD inverse'!$A$5:$BH$5,1,'FD mesh'!$B$15+1)*Setup!$B$22</f>
        <v>25.1193099268897</v>
      </c>
      <c r="H1103" s="0" t="n">
        <f aca="false">SUMPRODUCT('FD inverse'!$A$6:$BH$6,'FD mesh'!$B$84:$BI$84,$E1102:$BL1102)+'FD inverse'!$A$6*$C1103/Setup!$B$17+INDEX('FD inverse'!$A$6:$BH$6,1,'FD mesh'!$B$15+1)*Setup!$B$22</f>
        <v>24.357223702317</v>
      </c>
      <c r="I1103" s="0" t="n">
        <f aca="false">SUMPRODUCT('FD inverse'!$A$7:$BH$7,'FD mesh'!$B$84:$BI$84,$E1102:$BL1102)+'FD inverse'!$A$7*$C1103/Setup!$B$17+INDEX('FD inverse'!$A$7:$BH$7,1,'FD mesh'!$B$15+1)*Setup!$B$22</f>
        <v>24.2903609113841</v>
      </c>
      <c r="J1103" s="0" t="n">
        <f aca="false">SUMPRODUCT('FD inverse'!$A$8:$BH$8,'FD mesh'!$B$84:$BI$84,$E1102:$BL1102)+'FD inverse'!$A$8*$C1103/Setup!$B$17+INDEX('FD inverse'!$A$8:$BH$8,1,'FD mesh'!$B$15+1)*Setup!$B$22</f>
        <v>24.2257843593737</v>
      </c>
      <c r="K1103" s="0" t="n">
        <f aca="false">SUMPRODUCT('FD inverse'!$A$9:$BH$9,'FD mesh'!$B$84:$BI$84,$E1102:$BL1102)+'FD inverse'!$A$9*$C1103/Setup!$B$17+INDEX('FD inverse'!$A$9:$BH$9,1,'FD mesh'!$B$15+1)*Setup!$B$22</f>
        <v>24.1644774247659</v>
      </c>
      <c r="L1103" s="0" t="n">
        <f aca="false">SUMPRODUCT('FD inverse'!$A$10:$BH$10,'FD mesh'!$B$84:$BI$84,$E1102:$BL1102)+'FD inverse'!$A$10*$C1103/Setup!$B$17+INDEX('FD inverse'!$A$10:$BH$10,1,'FD mesh'!$B$15+1)*Setup!$B$22</f>
        <v>24.1072856451633</v>
      </c>
      <c r="M1103" s="0" t="n">
        <f aca="false">SUMPRODUCT('FD inverse'!$A$11:$BH$11,'FD mesh'!$B$84:$BI$84,$E1102:$BL1102)+'FD inverse'!$A$11*$C1103/Setup!$B$17+INDEX('FD inverse'!$A$11:$BH$11,1,'FD mesh'!$B$15+1)*Setup!$B$22</f>
        <v>24.0549242401768</v>
      </c>
      <c r="N1103" s="0" t="n">
        <f aca="false">SUMPRODUCT('FD inverse'!$A$12:$BH$12,'FD mesh'!$B$84:$BI$84,$E1102:$BL1102)+'FD inverse'!$A$12*$C1103/Setup!$B$17+INDEX('FD inverse'!$A$12:$BH$12,1,'FD mesh'!$B$15+1)*Setup!$B$22</f>
        <v>24.0079849358439</v>
      </c>
      <c r="O1103" s="0" t="n">
        <f aca="false">SUMPRODUCT('FD inverse'!$A$13:$BH$13,'FD mesh'!$B$84:$BI$84,$E1102:$BL1102)+'FD inverse'!$A$13*$C1103/Setup!$B$17+INDEX('FD inverse'!$A$13:$BH$13,1,'FD mesh'!$B$15+1)*Setup!$B$22</f>
        <v>23.9669419743733</v>
      </c>
      <c r="P1103" s="0" t="n">
        <f aca="false">SUMPRODUCT('FD inverse'!$A$14:$BH$14,'FD mesh'!$B$84:$BI$84,$E1102:$BL1102)+'FD inverse'!$A$14*$C1103/Setup!$B$17+INDEX('FD inverse'!$A$14:$BH$14,1,'FD mesh'!$B$15+1)*Setup!$B$22</f>
        <v>23.9321572131766</v>
      </c>
      <c r="Q1103" s="0" t="n">
        <f aca="false">SUMPRODUCT('FD inverse'!$A$15:$BH$15,'FD mesh'!$B$84:$BI$84,$E1102:$BL1102)+'FD inverse'!$A$15*$C1103/Setup!$B$17+INDEX('FD inverse'!$A$15:$BH$15,1,'FD mesh'!$B$15+1)*Setup!$B$22</f>
        <v>23.9038842362948</v>
      </c>
      <c r="R1103" s="0" t="n">
        <f aca="false">SUMPRODUCT('FD inverse'!$A$16:$BH$16,'FD mesh'!$B$84:$BI$84,$E1102:$BL1102)+'FD inverse'!$A$16*$C1103/Setup!$B$17+INDEX('FD inverse'!$A$16:$BH$16,1,'FD mesh'!$B$15+1)*Setup!$B$22</f>
        <v>23.8822714196081</v>
      </c>
      <c r="S1103" s="0" t="n">
        <f aca="false">SUMPRODUCT('FD inverse'!$A$17:$BH$17,'FD mesh'!$B$84:$BI$84,$E1102:$BL1102)+'FD inverse'!$A$17*$C1103/Setup!$B$17+INDEX('FD inverse'!$A$17:$BH$17,1,'FD mesh'!$B$15+1)*Setup!$B$22</f>
        <v>23.2944013412088</v>
      </c>
      <c r="T1103" s="0" t="n">
        <f aca="false">SUMPRODUCT('FD inverse'!$A$18:$BH$18,'FD mesh'!$B$84:$BI$84,$E1102:$BL1102)+'FD inverse'!$A$18*$C1103/Setup!$B$17+INDEX('FD inverse'!$A$18:$BH$18,1,'FD mesh'!$B$15+1)*Setup!$B$22</f>
        <v>22.7097660224411</v>
      </c>
      <c r="U1103" s="0" t="n">
        <f aca="false">SUMPRODUCT('FD inverse'!$A$19:$BH$19,'FD mesh'!$B$84:$BI$84,$E1102:$BL1102)+'FD inverse'!$A$19*$C1103/Setup!$B$17+INDEX('FD inverse'!$A$19:$BH$19,1,'FD mesh'!$B$15+1)*Setup!$B$22</f>
        <v>22.1282324518921</v>
      </c>
      <c r="V1103" s="0" t="n">
        <f aca="false">SUMPRODUCT('FD inverse'!$A$20:$BH$20,'FD mesh'!$B$84:$BI$84,$E1102:$BL1102)+'FD inverse'!$A$20*$C1103/Setup!$B$17+INDEX('FD inverse'!$A$20:$BH$20,1,'FD mesh'!$B$15+1)*Setup!$B$22</f>
        <v>21.549646816321</v>
      </c>
      <c r="W1103" s="0" t="n">
        <f aca="false">SUMPRODUCT('FD inverse'!$A$21:$BH$21,'FD mesh'!$B$84:$BI$84,$E1102:$BL1102)+'FD inverse'!$A$21*$C1103/Setup!$B$17+INDEX('FD inverse'!$A$21:$BH$21,1,'FD mesh'!$B$15+1)*Setup!$B$22</f>
        <v>20.9738366390693</v>
      </c>
      <c r="X1103" s="0" t="n">
        <f aca="false">SUMPRODUCT('FD inverse'!$A$22:$BH$22,'FD mesh'!$B$84:$BI$84,$E1102:$BL1102)+'FD inverse'!$A$22*$C1103/Setup!$B$17+INDEX('FD inverse'!$A$22:$BH$22,1,'FD mesh'!$B$15+1)*Setup!$B$22</f>
        <v>20.4006127965087</v>
      </c>
      <c r="Y1103" s="0" t="n">
        <f aca="false">SUMPRODUCT('FD inverse'!$A$23:$BH$23,'FD mesh'!$B$84:$BI$84,$E1102:$BL1102)+'FD inverse'!$A$23*$C1103/Setup!$B$17+INDEX('FD inverse'!$A$23:$BH$23,1,'FD mesh'!$B$15+1)*Setup!$B$22</f>
        <v>19.8297714197633</v>
      </c>
      <c r="Z1103" s="0" t="n">
        <f aca="false">SUMPRODUCT('FD inverse'!$A$24:$BH$24,'FD mesh'!$B$84:$BI$84,$E1102:$BL1102)+'FD inverse'!$A$24*$C1103/Setup!$B$17+INDEX('FD inverse'!$A$24:$BH$24,1,'FD mesh'!$B$15+1)*Setup!$B$22</f>
        <v>19.2610956896045</v>
      </c>
      <c r="AA1103" s="0" t="n">
        <f aca="false">SUMPRODUCT('FD inverse'!$A$25:$BH$25,'FD mesh'!$B$84:$BI$84,$E1102:$BL1102)+'FD inverse'!$A$25*$C1103/Setup!$B$17+INDEX('FD inverse'!$A$25:$BH$25,1,'FD mesh'!$B$15+1)*Setup!$B$22</f>
        <v>18.6943575330117</v>
      </c>
      <c r="AB1103" s="0" t="n">
        <f aca="false">SUMPRODUCT('FD inverse'!$A$26:$BH$26,'FD mesh'!$B$84:$BI$84,$E1102:$BL1102)+'FD inverse'!$A$26*$C1103/Setup!$B$17+INDEX('FD inverse'!$A$26:$BH$26,1,'FD mesh'!$B$15+1)*Setup!$B$22</f>
        <v>18.1293192304067</v>
      </c>
      <c r="AC1103" s="0" t="n">
        <f aca="false">SUMPRODUCT('FD inverse'!$A$27:$BH$27,'FD mesh'!$B$84:$BI$84,$E1102:$BL1102)+'FD inverse'!$A$27*$C1103/Setup!$B$17+INDEX('FD inverse'!$A$27:$BH$27,1,'FD mesh'!$B$15+1)*Setup!$B$22</f>
        <v>17.5657349430196</v>
      </c>
      <c r="AD1103" s="0" t="n">
        <f aca="false">SUMPRODUCT('FD inverse'!$A$28:$BH$28,'FD mesh'!$B$84:$BI$84,$E1102:$BL1102)+'FD inverse'!$A$28*$C1103/Setup!$B$17+INDEX('FD inverse'!$A$28:$BH$28,1,'FD mesh'!$B$15+1)*Setup!$B$22</f>
        <v>17.0033521702291</v>
      </c>
      <c r="AE1103" s="0" t="n">
        <f aca="false">SUMPRODUCT('FD inverse'!$A$29:$BH$29,'FD mesh'!$B$84:$BI$84,$E1102:$BL1102)+'FD inverse'!$A$29*$C1103/Setup!$B$17+INDEX('FD inverse'!$A$29:$BH$29,1,'FD mesh'!$B$15+1)*Setup!$B$22</f>
        <v>16.4419131470416</v>
      </c>
      <c r="AF1103" s="0" t="n">
        <f aca="false">SUMPRODUCT('FD inverse'!$A$30:$BH$30,'FD mesh'!$B$84:$BI$84,$E1102:$BL1102)+'FD inverse'!$A$30*$C1103/Setup!$B$17+INDEX('FD inverse'!$A$30:$BH$30,1,'FD mesh'!$B$15+1)*Setup!$B$22</f>
        <v>15.8811561921412</v>
      </c>
      <c r="AG1103" s="0" t="n">
        <f aca="false">SUMPRODUCT('FD inverse'!$A$31:$BH$31,'FD mesh'!$B$84:$BI$84,$E1102:$BL1102)+'FD inverse'!$A$31*$C1103/Setup!$B$17+INDEX('FD inverse'!$A$31:$BH$31,1,'FD mesh'!$B$15+1)*Setup!$B$22</f>
        <v>15.3208170171474</v>
      </c>
      <c r="AH1103" s="0" t="n">
        <f aca="false">SUMPRODUCT('FD inverse'!$A$32:$BH$32,'FD mesh'!$B$84:$BI$84,$E1102:$BL1102)+'FD inverse'!$A$32*$C1103/Setup!$B$17+INDEX('FD inverse'!$A$32:$BH$32,1,'FD mesh'!$B$15+1)*Setup!$B$22</f>
        <v>15.297333498218</v>
      </c>
      <c r="AI1103" s="0" t="n">
        <f aca="false">SUMPRODUCT('FD inverse'!$A$33:$BH$33,'FD mesh'!$B$84:$BI$84,$E1102:$BL1102)+'FD inverse'!$A$33*$C1103/Setup!$B$17+INDEX('FD inverse'!$A$33:$BH$33,1,'FD mesh'!$B$15+1)*Setup!$B$22</f>
        <v>15.2740923796862</v>
      </c>
      <c r="AJ1103" s="0" t="n">
        <f aca="false">SUMPRODUCT('FD inverse'!$A$34:$BH$34,'FD mesh'!$B$84:$BI$84,$E1102:$BL1102)+'FD inverse'!$A$34*$C1103/Setup!$B$17+INDEX('FD inverse'!$A$34:$BH$34,1,'FD mesh'!$B$15+1)*Setup!$B$22</f>
        <v>15.2510742694487</v>
      </c>
      <c r="AK1103" s="0" t="n">
        <f aca="false">SUMPRODUCT('FD inverse'!$A$35:$BH$35,'FD mesh'!$B$84:$BI$84,$E1102:$BL1102)+'FD inverse'!$A$35*$C1103/Setup!$B$17+INDEX('FD inverse'!$A$35:$BH$35,1,'FD mesh'!$B$15+1)*Setup!$B$22</f>
        <v>15.2282598472984</v>
      </c>
      <c r="AL1103" s="0" t="n">
        <f aca="false">SUMPRODUCT('FD inverse'!$A$36:$BH$36,'FD mesh'!$B$84:$BI$84,$E1102:$BL1102)+'FD inverse'!$A$36*$C1103/Setup!$B$17+INDEX('FD inverse'!$A$36:$BH$36,1,'FD mesh'!$B$15+1)*Setup!$B$22</f>
        <v>15.2056299509913</v>
      </c>
      <c r="AM1103" s="0" t="n">
        <f aca="false">SUMPRODUCT('FD inverse'!$A$37:$BH$37,'FD mesh'!$B$84:$BI$84,$E1102:$BL1102)+'FD inverse'!$A$37*$C1103/Setup!$B$17+INDEX('FD inverse'!$A$37:$BH$37,1,'FD mesh'!$B$15+1)*Setup!$B$22</f>
        <v>15.1831656380475</v>
      </c>
      <c r="AN1103" s="0" t="n">
        <f aca="false">SUMPRODUCT('FD inverse'!$A$38:$BH$38,'FD mesh'!$B$84:$BI$84,$E1102:$BL1102)+'FD inverse'!$A$38*$C1103/Setup!$B$17+INDEX('FD inverse'!$A$38:$BH$38,1,'FD mesh'!$B$15+1)*Setup!$B$22</f>
        <v>15.1608482255928</v>
      </c>
      <c r="AO1103" s="0" t="n">
        <f aca="false">SUMPRODUCT('FD inverse'!$A$39:$BH$39,'FD mesh'!$B$84:$BI$84,$E1102:$BL1102)+'FD inverse'!$A$39*$C1103/Setup!$B$17+INDEX('FD inverse'!$A$39:$BH$39,1,'FD mesh'!$B$15+1)*Setup!$B$22</f>
        <v>15.1386593105182</v>
      </c>
      <c r="AP1103" s="0" t="n">
        <f aca="false">SUMPRODUCT('FD inverse'!$A$40:$BH$40,'FD mesh'!$B$84:$BI$84,$E1102:$BL1102)+'FD inverse'!$A$40*$C1103/Setup!$B$17+INDEX('FD inverse'!$A$40:$BH$40,1,'FD mesh'!$B$15+1)*Setup!$B$22</f>
        <v>15.116580772194</v>
      </c>
      <c r="AQ1103" s="0" t="n">
        <f aca="false">SUMPRODUCT('FD inverse'!$A$41:$BH$41,'FD mesh'!$B$84:$BI$84,$E1102:$BL1102)+'FD inverse'!$A$41*$C1103/Setup!$B$17+INDEX('FD inverse'!$A$41:$BH$41,1,'FD mesh'!$B$15+1)*Setup!$B$22</f>
        <v>15.0945947599387</v>
      </c>
      <c r="AR1103" s="0" t="n">
        <f aca="false">SUMPRODUCT('FD inverse'!$A$42:$BH$42,'FD mesh'!$B$84:$BI$84,$E1102:$BL1102)+'FD inverse'!$A$42*$C1103/Setup!$B$17+INDEX('FD inverse'!$A$42:$BH$42,1,'FD mesh'!$B$15+1)*Setup!$B$22</f>
        <v>15.0726836674009</v>
      </c>
      <c r="AS1103" s="0" t="n">
        <f aca="false">SUMPRODUCT('FD inverse'!$A$43:$BH$43,'FD mesh'!$B$84:$BI$84,$E1102:$BL1102)+'FD inverse'!$A$43*$C1103/Setup!$B$17+INDEX('FD inverse'!$A$43:$BH$43,1,'FD mesh'!$B$15+1)*Setup!$B$22</f>
        <v>0</v>
      </c>
      <c r="AT1103" s="0" t="n">
        <f aca="false">SUMPRODUCT('FD inverse'!$A$44:$BH$44,'FD mesh'!$B$84:$BI$84,$E1102:$BL1102)+'FD inverse'!$A$44*$C1103/Setup!$B$17+INDEX('FD inverse'!$A$44:$BH$44,1,'FD mesh'!$B$15+1)*Setup!$B$22</f>
        <v>0</v>
      </c>
      <c r="AU1103" s="0" t="n">
        <f aca="false">SUMPRODUCT('FD inverse'!$A$45:$BH$45,'FD mesh'!$B$84:$BI$84,$E1102:$BL1102)+'FD inverse'!$A$45*$C1103/Setup!$B$17+INDEX('FD inverse'!$A$45:$BH$45,1,'FD mesh'!$B$15+1)*Setup!$B$22</f>
        <v>0</v>
      </c>
      <c r="AV1103" s="0" t="n">
        <f aca="false">SUMPRODUCT('FD inverse'!$A$46:$BH$46,'FD mesh'!$B$84:$BI$84,$E1102:$BL1102)+'FD inverse'!$A$46*$C1103/Setup!$B$17+INDEX('FD inverse'!$A$46:$BH$46,1,'FD mesh'!$B$15+1)*Setup!$B$22</f>
        <v>0</v>
      </c>
      <c r="AW1103" s="0" t="n">
        <f aca="false">SUMPRODUCT('FD inverse'!$A$47:$BH$47,'FD mesh'!$B$84:$BI$84,$E1102:$BL1102)+'FD inverse'!$A$47*$C1103/Setup!$B$17+INDEX('FD inverse'!$A$47:$BH$47,1,'FD mesh'!$B$15+1)*Setup!$B$22</f>
        <v>0</v>
      </c>
      <c r="AX1103" s="0" t="n">
        <f aca="false">SUMPRODUCT('FD inverse'!$A$48:$BH$48,'FD mesh'!$B$84:$BI$84,$E1102:$BL1102)+'FD inverse'!$A$48*$C1103/Setup!$B$17+INDEX('FD inverse'!$A$48:$BH$48,1,'FD mesh'!$B$15+1)*Setup!$B$22</f>
        <v>0</v>
      </c>
      <c r="AY1103" s="0" t="n">
        <f aca="false">SUMPRODUCT('FD inverse'!$A$49:$BH$49,'FD mesh'!$B$84:$BI$84,$E1102:$BL1102)+'FD inverse'!$A$49*$C1103/Setup!$B$17+INDEX('FD inverse'!$A$49:$BH$49,1,'FD mesh'!$B$15+1)*Setup!$B$22</f>
        <v>0</v>
      </c>
      <c r="AZ1103" s="0" t="n">
        <f aca="false">SUMPRODUCT('FD inverse'!$A$50:$BH$50,'FD mesh'!$B$84:$BI$84,$E1102:$BL1102)+'FD inverse'!$A$50*$C1103/Setup!$B$17+INDEX('FD inverse'!$A$50:$BH$50,1,'FD mesh'!$B$15+1)*Setup!$B$22</f>
        <v>0</v>
      </c>
      <c r="BA1103" s="0" t="n">
        <f aca="false">SUMPRODUCT('FD inverse'!$A$51:$BH$51,'FD mesh'!$B$84:$BI$84,$E1102:$BL1102)+'FD inverse'!$A$51*$C1103/Setup!$B$17+INDEX('FD inverse'!$A$51:$BH$51,1,'FD mesh'!$B$15+1)*Setup!$B$22</f>
        <v>0</v>
      </c>
      <c r="BB1103" s="0" t="n">
        <f aca="false">SUMPRODUCT('FD inverse'!$A$52:$BH$52,'FD mesh'!$B$84:$BI$84,$E1102:$BL1102)+'FD inverse'!$A$52*$C1103/Setup!$B$17+INDEX('FD inverse'!$A$52:$BH$52,1,'FD mesh'!$B$15+1)*Setup!$B$22</f>
        <v>0</v>
      </c>
      <c r="BC1103" s="0" t="n">
        <f aca="false">SUMPRODUCT('FD inverse'!$A$53:$BH$53,'FD mesh'!$B$84:$BI$84,$E1102:$BL1102)+'FD inverse'!$A$53*$C1103/Setup!$B$17+INDEX('FD inverse'!$A$53:$BH$53,1,'FD mesh'!$B$15+1)*Setup!$B$22</f>
        <v>0</v>
      </c>
      <c r="BD1103" s="0" t="n">
        <f aca="false">SUMPRODUCT('FD inverse'!$A$54:$BH$54,'FD mesh'!$B$84:$BI$84,$E1102:$BL1102)+'FD inverse'!$A$54*$C1103/Setup!$B$17+INDEX('FD inverse'!$A$54:$BH$54,1,'FD mesh'!$B$15+1)*Setup!$B$22</f>
        <v>0</v>
      </c>
      <c r="BE1103" s="0" t="n">
        <f aca="false">SUMPRODUCT('FD inverse'!$A$55:$BH$55,'FD mesh'!$B$84:$BI$84,$E1102:$BL1102)+'FD inverse'!$A$55*$C1103/Setup!$B$17+INDEX('FD inverse'!$A$55:$BH$55,1,'FD mesh'!$B$15+1)*Setup!$B$22</f>
        <v>0</v>
      </c>
      <c r="BF1103" s="0" t="n">
        <f aca="false">SUMPRODUCT('FD inverse'!$A$56:$BH$56,'FD mesh'!$B$84:$BI$84,$E1102:$BL1102)+'FD inverse'!$A$56*$C1103/Setup!$B$17+INDEX('FD inverse'!$A$56:$BH$56,1,'FD mesh'!$B$15+1)*Setup!$B$22</f>
        <v>0</v>
      </c>
      <c r="BG1103" s="0" t="n">
        <f aca="false">SUMPRODUCT('FD inverse'!$A$57:$BH$57,'FD mesh'!$B$84:$BI$84,$E1102:$BL1102)+'FD inverse'!$A$57*$C1103/Setup!$B$17+INDEX('FD inverse'!$A$57:$BH$57,1,'FD mesh'!$B$15+1)*Setup!$B$22</f>
        <v>0</v>
      </c>
      <c r="BH1103" s="0" t="n">
        <f aca="false">SUMPRODUCT('FD inverse'!$A$58:$BH$58,'FD mesh'!$B$84:$BI$84,$E1102:$BL1102)+'FD inverse'!$A$58*$C1103/Setup!$B$17+INDEX('FD inverse'!$A$58:$BH$58,1,'FD mesh'!$B$15+1)*Setup!$B$22</f>
        <v>0</v>
      </c>
      <c r="BI1103" s="0" t="n">
        <f aca="false">SUMPRODUCT('FD inverse'!$A$59:$BH$59,'FD mesh'!$B$84:$BI$84,$E1102:$BL1102)+'FD inverse'!$A$59*$C1103/Setup!$B$17+INDEX('FD inverse'!$A$59:$BH$59,1,'FD mesh'!$B$15+1)*Setup!$B$22</f>
        <v>0</v>
      </c>
      <c r="BJ1103" s="0" t="n">
        <f aca="false">SUMPRODUCT('FD inverse'!$A$60:$BH$60,'FD mesh'!$B$84:$BI$84,$E1102:$BL1102)+'FD inverse'!$A$60*$C1103/Setup!$B$17+INDEX('FD inverse'!$A$60:$BH$60,1,'FD mesh'!$B$15+1)*Setup!$B$22</f>
        <v>0</v>
      </c>
      <c r="BK1103" s="0" t="n">
        <f aca="false">SUMPRODUCT('FD inverse'!$A$61:$BH$61,'FD mesh'!$B$84:$BI$84,$E1102:$BL1102)+'FD inverse'!$A$61*$C1103/Setup!$B$17+INDEX('FD inverse'!$A$61:$BH$61,1,'FD mesh'!$B$15+1)*Setup!$B$22</f>
        <v>0</v>
      </c>
      <c r="BL1103" s="0" t="n">
        <f aca="false">SUMPRODUCT('FD inverse'!$A$62:$BH$62,'FD mesh'!$B$84:$BI$84,$E1102:$BL1102)+'FD inverse'!$A$62*$C1103/Setup!$B$17+INDEX('FD inverse'!$A$62:$BH$62,1,'FD mesh'!$B$15+1)*Setup!$B$22</f>
        <v>0</v>
      </c>
    </row>
    <row r="1104" customFormat="false" ht="15" hidden="false" customHeight="false" outlineLevel="0" collapsed="false">
      <c r="A1104" s="0" t="n">
        <v>1099</v>
      </c>
      <c r="B1104" s="0" t="n">
        <f aca="false">A1104*Setup!$B$11/3600</f>
        <v>91.5833333333333</v>
      </c>
      <c r="C1104" s="0" t="n">
        <f aca="false">Setup!$B$7+Setup!$B$8*COS(2*PI()*(B1104-Setup!$B$9)/24)</f>
        <v>26.3652385934543</v>
      </c>
      <c r="D1104" s="0" t="n">
        <f aca="false">(C1104-E1104)/Setup!$B$17</f>
        <v>6.53956755896796</v>
      </c>
      <c r="E1104" s="0" t="n">
        <f aca="false">SUMPRODUCT('FD inverse'!$A$3:$BH$3,'FD mesh'!$B$84:$BI$84,$E1103:$BL1103)+'FD inverse'!$A$3*$C1104/Setup!$B$17+INDEX('FD inverse'!$A$3:$BH$3,1,'FD mesh'!$B$15+1)*Setup!$B$22</f>
        <v>25.5150948107885</v>
      </c>
      <c r="F1104" s="0" t="n">
        <f aca="false">SUMPRODUCT('FD inverse'!$A$4:$BH$4,'FD mesh'!$B$84:$BI$84,$E1103:$BL1103)+'FD inverse'!$A$4*$C1104/Setup!$B$17+INDEX('FD inverse'!$A$4:$BH$4,1,'FD mesh'!$B$15+1)*Setup!$B$22</f>
        <v>25.3125596104932</v>
      </c>
      <c r="G1104" s="0" t="n">
        <f aca="false">SUMPRODUCT('FD inverse'!$A$5:$BH$5,'FD mesh'!$B$84:$BI$84,$E1103:$BL1103)+'FD inverse'!$A$5*$C1104/Setup!$B$17+INDEX('FD inverse'!$A$5:$BH$5,1,'FD mesh'!$B$15+1)*Setup!$B$22</f>
        <v>25.0974496195868</v>
      </c>
      <c r="H1104" s="0" t="n">
        <f aca="false">SUMPRODUCT('FD inverse'!$A$6:$BH$6,'FD mesh'!$B$84:$BI$84,$E1103:$BL1103)+'FD inverse'!$A$6*$C1104/Setup!$B$17+INDEX('FD inverse'!$A$6:$BH$6,1,'FD mesh'!$B$15+1)*Setup!$B$22</f>
        <v>24.3587402427329</v>
      </c>
      <c r="I1104" s="0" t="n">
        <f aca="false">SUMPRODUCT('FD inverse'!$A$7:$BH$7,'FD mesh'!$B$84:$BI$84,$E1103:$BL1103)+'FD inverse'!$A$7*$C1104/Setup!$B$17+INDEX('FD inverse'!$A$7:$BH$7,1,'FD mesh'!$B$15+1)*Setup!$B$22</f>
        <v>24.2938150885617</v>
      </c>
      <c r="J1104" s="0" t="n">
        <f aca="false">SUMPRODUCT('FD inverse'!$A$8:$BH$8,'FD mesh'!$B$84:$BI$84,$E1103:$BL1103)+'FD inverse'!$A$8*$C1104/Setup!$B$17+INDEX('FD inverse'!$A$8:$BH$8,1,'FD mesh'!$B$15+1)*Setup!$B$22</f>
        <v>24.2309277970322</v>
      </c>
      <c r="K1104" s="0" t="n">
        <f aca="false">SUMPRODUCT('FD inverse'!$A$9:$BH$9,'FD mesh'!$B$84:$BI$84,$E1103:$BL1103)+'FD inverse'!$A$9*$C1104/Setup!$B$17+INDEX('FD inverse'!$A$9:$BH$9,1,'FD mesh'!$B$15+1)*Setup!$B$22</f>
        <v>24.1710749819975</v>
      </c>
      <c r="L1104" s="0" t="n">
        <f aca="false">SUMPRODUCT('FD inverse'!$A$10:$BH$10,'FD mesh'!$B$84:$BI$84,$E1103:$BL1103)+'FD inverse'!$A$10*$C1104/Setup!$B$17+INDEX('FD inverse'!$A$10:$BH$10,1,'FD mesh'!$B$15+1)*Setup!$B$22</f>
        <v>24.1151145311111</v>
      </c>
      <c r="M1104" s="0" t="n">
        <f aca="false">SUMPRODUCT('FD inverse'!$A$11:$BH$11,'FD mesh'!$B$84:$BI$84,$E1103:$BL1103)+'FD inverse'!$A$11*$C1104/Setup!$B$17+INDEX('FD inverse'!$A$11:$BH$11,1,'FD mesh'!$B$15+1)*Setup!$B$22</f>
        <v>24.0637728919934</v>
      </c>
      <c r="N1104" s="0" t="n">
        <f aca="false">SUMPRODUCT('FD inverse'!$A$12:$BH$12,'FD mesh'!$B$84:$BI$84,$E1103:$BL1103)+'FD inverse'!$A$12*$C1104/Setup!$B$17+INDEX('FD inverse'!$A$12:$BH$12,1,'FD mesh'!$B$15+1)*Setup!$B$22</f>
        <v>24.0176516964253</v>
      </c>
      <c r="O1104" s="0" t="n">
        <f aca="false">SUMPRODUCT('FD inverse'!$A$13:$BH$13,'FD mesh'!$B$84:$BI$84,$E1103:$BL1103)+'FD inverse'!$A$13*$C1104/Setup!$B$17+INDEX('FD inverse'!$A$13:$BH$13,1,'FD mesh'!$B$15+1)*Setup!$B$22</f>
        <v>23.9772336044451</v>
      </c>
      <c r="P1104" s="0" t="n">
        <f aca="false">SUMPRODUCT('FD inverse'!$A$14:$BH$14,'FD mesh'!$B$84:$BI$84,$E1103:$BL1103)+'FD inverse'!$A$14*$C1104/Setup!$B$17+INDEX('FD inverse'!$A$14:$BH$14,1,'FD mesh'!$B$15+1)*Setup!$B$22</f>
        <v>23.9428872706193</v>
      </c>
      <c r="Q1104" s="0" t="n">
        <f aca="false">SUMPRODUCT('FD inverse'!$A$15:$BH$15,'FD mesh'!$B$84:$BI$84,$E1103:$BL1103)+'FD inverse'!$A$15*$C1104/Setup!$B$17+INDEX('FD inverse'!$A$15:$BH$15,1,'FD mesh'!$B$15+1)*Setup!$B$22</f>
        <v>23.9148713541639</v>
      </c>
      <c r="R1104" s="0" t="n">
        <f aca="false">SUMPRODUCT('FD inverse'!$A$16:$BH$16,'FD mesh'!$B$84:$BI$84,$E1103:$BL1103)+'FD inverse'!$A$16*$C1104/Setup!$B$17+INDEX('FD inverse'!$A$16:$BH$16,1,'FD mesh'!$B$15+1)*Setup!$B$22</f>
        <v>23.8933375131473</v>
      </c>
      <c r="S1104" s="0" t="n">
        <f aca="false">SUMPRODUCT('FD inverse'!$A$17:$BH$17,'FD mesh'!$B$84:$BI$84,$E1103:$BL1103)+'FD inverse'!$A$17*$C1104/Setup!$B$17+INDEX('FD inverse'!$A$17:$BH$17,1,'FD mesh'!$B$15+1)*Setup!$B$22</f>
        <v>23.3051217382766</v>
      </c>
      <c r="T1104" s="0" t="n">
        <f aca="false">SUMPRODUCT('FD inverse'!$A$18:$BH$18,'FD mesh'!$B$84:$BI$84,$E1103:$BL1103)+'FD inverse'!$A$18*$C1104/Setup!$B$17+INDEX('FD inverse'!$A$18:$BH$18,1,'FD mesh'!$B$15+1)*Setup!$B$22</f>
        <v>22.7200608231143</v>
      </c>
      <c r="U1104" s="0" t="n">
        <f aca="false">SUMPRODUCT('FD inverse'!$A$19:$BH$19,'FD mesh'!$B$84:$BI$84,$E1103:$BL1103)+'FD inverse'!$A$19*$C1104/Setup!$B$17+INDEX('FD inverse'!$A$19:$BH$19,1,'FD mesh'!$B$15+1)*Setup!$B$22</f>
        <v>22.1380295207216</v>
      </c>
      <c r="V1104" s="0" t="n">
        <f aca="false">SUMPRODUCT('FD inverse'!$A$20:$BH$20,'FD mesh'!$B$84:$BI$84,$E1103:$BL1103)+'FD inverse'!$A$20*$C1104/Setup!$B$17+INDEX('FD inverse'!$A$20:$BH$20,1,'FD mesh'!$B$15+1)*Setup!$B$22</f>
        <v>21.5588813557272</v>
      </c>
      <c r="W1104" s="0" t="n">
        <f aca="false">SUMPRODUCT('FD inverse'!$A$21:$BH$21,'FD mesh'!$B$84:$BI$84,$E1103:$BL1103)+'FD inverse'!$A$21*$C1104/Setup!$B$17+INDEX('FD inverse'!$A$21:$BH$21,1,'FD mesh'!$B$15+1)*Setup!$B$22</f>
        <v>20.9824507837582</v>
      </c>
      <c r="X1104" s="0" t="n">
        <f aca="false">SUMPRODUCT('FD inverse'!$A$22:$BH$22,'FD mesh'!$B$84:$BI$84,$E1103:$BL1103)+'FD inverse'!$A$22*$C1104/Setup!$B$17+INDEX('FD inverse'!$A$22:$BH$22,1,'FD mesh'!$B$15+1)*Setup!$B$22</f>
        <v>20.4085552315119</v>
      </c>
      <c r="Y1104" s="0" t="n">
        <f aca="false">SUMPRODUCT('FD inverse'!$A$23:$BH$23,'FD mesh'!$B$84:$BI$84,$E1103:$BL1103)+'FD inverse'!$A$23*$C1104/Setup!$B$17+INDEX('FD inverse'!$A$23:$BH$23,1,'FD mesh'!$B$15+1)*Setup!$B$22</f>
        <v>19.8369970244236</v>
      </c>
      <c r="Z1104" s="0" t="n">
        <f aca="false">SUMPRODUCT('FD inverse'!$A$24:$BH$24,'FD mesh'!$B$84:$BI$84,$E1103:$BL1103)+'FD inverse'!$A$24*$C1104/Setup!$B$17+INDEX('FD inverse'!$A$24:$BH$24,1,'FD mesh'!$B$15+1)*Setup!$B$22</f>
        <v>19.267565209564</v>
      </c>
      <c r="AA1104" s="0" t="n">
        <f aca="false">SUMPRODUCT('FD inverse'!$A$25:$BH$25,'FD mesh'!$B$84:$BI$84,$E1103:$BL1103)+'FD inverse'!$A$25*$C1104/Setup!$B$17+INDEX('FD inverse'!$A$25:$BH$25,1,'FD mesh'!$B$15+1)*Setup!$B$22</f>
        <v>18.7000372820067</v>
      </c>
      <c r="AB1104" s="0" t="n">
        <f aca="false">SUMPRODUCT('FD inverse'!$A$26:$BH$26,'FD mesh'!$B$84:$BI$84,$E1103:$BL1103)+'FD inverse'!$A$26*$C1104/Setup!$B$17+INDEX('FD inverse'!$A$26:$BH$26,1,'FD mesh'!$B$15+1)*Setup!$B$22</f>
        <v>18.1341808234393</v>
      </c>
      <c r="AC1104" s="0" t="n">
        <f aca="false">SUMPRODUCT('FD inverse'!$A$27:$BH$27,'FD mesh'!$B$84:$BI$84,$E1103:$BL1103)+'FD inverse'!$A$27*$C1104/Setup!$B$17+INDEX('FD inverse'!$A$27:$BH$27,1,'FD mesh'!$B$15+1)*Setup!$B$22</f>
        <v>17.5697550622502</v>
      </c>
      <c r="AD1104" s="0" t="n">
        <f aca="false">SUMPRODUCT('FD inverse'!$A$28:$BH$28,'FD mesh'!$B$84:$BI$84,$E1103:$BL1103)+'FD inverse'!$A$28*$C1104/Setup!$B$17+INDEX('FD inverse'!$A$28:$BH$28,1,'FD mesh'!$B$15+1)*Setup!$B$22</f>
        <v>17.0065123647203</v>
      </c>
      <c r="AE1104" s="0" t="n">
        <f aca="false">SUMPRODUCT('FD inverse'!$A$29:$BH$29,'FD mesh'!$B$84:$BI$84,$E1103:$BL1103)+'FD inverse'!$A$29*$C1104/Setup!$B$17+INDEX('FD inverse'!$A$29:$BH$29,1,'FD mesh'!$B$15+1)*Setup!$B$22</f>
        <v>16.4441996672836</v>
      </c>
      <c r="AF1104" s="0" t="n">
        <f aca="false">SUMPRODUCT('FD inverse'!$A$30:$BH$30,'FD mesh'!$B$84:$BI$84,$E1103:$BL1103)+'FD inverse'!$A$30*$C1104/Setup!$B$17+INDEX('FD inverse'!$A$30:$BH$30,1,'FD mesh'!$B$15+1)*Setup!$B$22</f>
        <v>15.8825598600895</v>
      </c>
      <c r="AG1104" s="0" t="n">
        <f aca="false">SUMPRODUCT('FD inverse'!$A$31:$BH$31,'FD mesh'!$B$84:$BI$84,$E1103:$BL1103)+'FD inverse'!$A$31*$C1104/Setup!$B$17+INDEX('FD inverse'!$A$31:$BH$31,1,'FD mesh'!$B$15+1)*Setup!$B$22</f>
        <v>15.3213331323202</v>
      </c>
      <c r="AH1104" s="0" t="n">
        <f aca="false">SUMPRODUCT('FD inverse'!$A$32:$BH$32,'FD mesh'!$B$84:$BI$84,$E1103:$BL1103)+'FD inverse'!$A$32*$C1104/Setup!$B$17+INDEX('FD inverse'!$A$32:$BH$32,1,'FD mesh'!$B$15+1)*Setup!$B$22</f>
        <v>15.2978119570635</v>
      </c>
      <c r="AI1104" s="0" t="n">
        <f aca="false">SUMPRODUCT('FD inverse'!$A$33:$BH$33,'FD mesh'!$B$84:$BI$84,$E1103:$BL1103)+'FD inverse'!$A$33*$C1104/Setup!$B$17+INDEX('FD inverse'!$A$33:$BH$33,1,'FD mesh'!$B$15+1)*Setup!$B$22</f>
        <v>15.2745329886947</v>
      </c>
      <c r="AJ1104" s="0" t="n">
        <f aca="false">SUMPRODUCT('FD inverse'!$A$34:$BH$34,'FD mesh'!$B$84:$BI$84,$E1103:$BL1103)+'FD inverse'!$A$34*$C1104/Setup!$B$17+INDEX('FD inverse'!$A$34:$BH$34,1,'FD mesh'!$B$15+1)*Setup!$B$22</f>
        <v>15.2514770667548</v>
      </c>
      <c r="AK1104" s="0" t="n">
        <f aca="false">SUMPRODUCT('FD inverse'!$A$35:$BH$35,'FD mesh'!$B$84:$BI$84,$E1103:$BL1103)+'FD inverse'!$A$35*$C1104/Setup!$B$17+INDEX('FD inverse'!$A$35:$BH$35,1,'FD mesh'!$B$15+1)*Setup!$B$22</f>
        <v>15.2286250500889</v>
      </c>
      <c r="AL1104" s="0" t="n">
        <f aca="false">SUMPRODUCT('FD inverse'!$A$36:$BH$36,'FD mesh'!$B$84:$BI$84,$E1103:$BL1103)+'FD inverse'!$A$36*$C1104/Setup!$B$17+INDEX('FD inverse'!$A$36:$BH$36,1,'FD mesh'!$B$15+1)*Setup!$B$22</f>
        <v>15.2059579074873</v>
      </c>
      <c r="AM1104" s="0" t="n">
        <f aca="false">SUMPRODUCT('FD inverse'!$A$37:$BH$37,'FD mesh'!$B$84:$BI$84,$E1103:$BL1103)+'FD inverse'!$A$37*$C1104/Setup!$B$17+INDEX('FD inverse'!$A$37:$BH$37,1,'FD mesh'!$B$15+1)*Setup!$B$22</f>
        <v>15.1834567840179</v>
      </c>
      <c r="AN1104" s="0" t="n">
        <f aca="false">SUMPRODUCT('FD inverse'!$A$38:$BH$38,'FD mesh'!$B$84:$BI$84,$E1103:$BL1103)+'FD inverse'!$A$38*$C1104/Setup!$B$17+INDEX('FD inverse'!$A$38:$BH$38,1,'FD mesh'!$B$15+1)*Setup!$B$22</f>
        <v>15.1611030453447</v>
      </c>
      <c r="AO1104" s="0" t="n">
        <f aca="false">SUMPRODUCT('FD inverse'!$A$39:$BH$39,'FD mesh'!$B$84:$BI$84,$E1103:$BL1103)+'FD inverse'!$A$39*$C1104/Setup!$B$17+INDEX('FD inverse'!$A$39:$BH$39,1,'FD mesh'!$B$15+1)*Setup!$B$22</f>
        <v>15.1388783022994</v>
      </c>
      <c r="AP1104" s="0" t="n">
        <f aca="false">SUMPRODUCT('FD inverse'!$A$40:$BH$40,'FD mesh'!$B$84:$BI$84,$E1103:$BL1103)+'FD inverse'!$A$40*$C1104/Setup!$B$17+INDEX('FD inverse'!$A$40:$BH$40,1,'FD mesh'!$B$15+1)*Setup!$B$22</f>
        <v>15.1167644179377</v>
      </c>
      <c r="AQ1104" s="0" t="n">
        <f aca="false">SUMPRODUCT('FD inverse'!$A$41:$BH$41,'FD mesh'!$B$84:$BI$84,$E1103:$BL1103)+'FD inverse'!$A$41*$C1104/Setup!$B$17+INDEX('FD inverse'!$A$41:$BH$41,1,'FD mesh'!$B$15+1)*Setup!$B$22</f>
        <v>15.0947434992815</v>
      </c>
      <c r="AR1104" s="0" t="n">
        <f aca="false">SUMPRODUCT('FD inverse'!$A$42:$BH$42,'FD mesh'!$B$84:$BI$84,$E1103:$BL1103)+'FD inverse'!$A$42*$C1104/Setup!$B$17+INDEX('FD inverse'!$A$42:$BH$42,1,'FD mesh'!$B$15+1)*Setup!$B$22</f>
        <v>15.0727978759066</v>
      </c>
      <c r="AS1104" s="0" t="n">
        <f aca="false">SUMPRODUCT('FD inverse'!$A$43:$BH$43,'FD mesh'!$B$84:$BI$84,$E1103:$BL1103)+'FD inverse'!$A$43*$C1104/Setup!$B$17+INDEX('FD inverse'!$A$43:$BH$43,1,'FD mesh'!$B$15+1)*Setup!$B$22</f>
        <v>0</v>
      </c>
      <c r="AT1104" s="0" t="n">
        <f aca="false">SUMPRODUCT('FD inverse'!$A$44:$BH$44,'FD mesh'!$B$84:$BI$84,$E1103:$BL1103)+'FD inverse'!$A$44*$C1104/Setup!$B$17+INDEX('FD inverse'!$A$44:$BH$44,1,'FD mesh'!$B$15+1)*Setup!$B$22</f>
        <v>0</v>
      </c>
      <c r="AU1104" s="0" t="n">
        <f aca="false">SUMPRODUCT('FD inverse'!$A$45:$BH$45,'FD mesh'!$B$84:$BI$84,$E1103:$BL1103)+'FD inverse'!$A$45*$C1104/Setup!$B$17+INDEX('FD inverse'!$A$45:$BH$45,1,'FD mesh'!$B$15+1)*Setup!$B$22</f>
        <v>0</v>
      </c>
      <c r="AV1104" s="0" t="n">
        <f aca="false">SUMPRODUCT('FD inverse'!$A$46:$BH$46,'FD mesh'!$B$84:$BI$84,$E1103:$BL1103)+'FD inverse'!$A$46*$C1104/Setup!$B$17+INDEX('FD inverse'!$A$46:$BH$46,1,'FD mesh'!$B$15+1)*Setup!$B$22</f>
        <v>0</v>
      </c>
      <c r="AW1104" s="0" t="n">
        <f aca="false">SUMPRODUCT('FD inverse'!$A$47:$BH$47,'FD mesh'!$B$84:$BI$84,$E1103:$BL1103)+'FD inverse'!$A$47*$C1104/Setup!$B$17+INDEX('FD inverse'!$A$47:$BH$47,1,'FD mesh'!$B$15+1)*Setup!$B$22</f>
        <v>0</v>
      </c>
      <c r="AX1104" s="0" t="n">
        <f aca="false">SUMPRODUCT('FD inverse'!$A$48:$BH$48,'FD mesh'!$B$84:$BI$84,$E1103:$BL1103)+'FD inverse'!$A$48*$C1104/Setup!$B$17+INDEX('FD inverse'!$A$48:$BH$48,1,'FD mesh'!$B$15+1)*Setup!$B$22</f>
        <v>0</v>
      </c>
      <c r="AY1104" s="0" t="n">
        <f aca="false">SUMPRODUCT('FD inverse'!$A$49:$BH$49,'FD mesh'!$B$84:$BI$84,$E1103:$BL1103)+'FD inverse'!$A$49*$C1104/Setup!$B$17+INDEX('FD inverse'!$A$49:$BH$49,1,'FD mesh'!$B$15+1)*Setup!$B$22</f>
        <v>0</v>
      </c>
      <c r="AZ1104" s="0" t="n">
        <f aca="false">SUMPRODUCT('FD inverse'!$A$50:$BH$50,'FD mesh'!$B$84:$BI$84,$E1103:$BL1103)+'FD inverse'!$A$50*$C1104/Setup!$B$17+INDEX('FD inverse'!$A$50:$BH$50,1,'FD mesh'!$B$15+1)*Setup!$B$22</f>
        <v>0</v>
      </c>
      <c r="BA1104" s="0" t="n">
        <f aca="false">SUMPRODUCT('FD inverse'!$A$51:$BH$51,'FD mesh'!$B$84:$BI$84,$E1103:$BL1103)+'FD inverse'!$A$51*$C1104/Setup!$B$17+INDEX('FD inverse'!$A$51:$BH$51,1,'FD mesh'!$B$15+1)*Setup!$B$22</f>
        <v>0</v>
      </c>
      <c r="BB1104" s="0" t="n">
        <f aca="false">SUMPRODUCT('FD inverse'!$A$52:$BH$52,'FD mesh'!$B$84:$BI$84,$E1103:$BL1103)+'FD inverse'!$A$52*$C1104/Setup!$B$17+INDEX('FD inverse'!$A$52:$BH$52,1,'FD mesh'!$B$15+1)*Setup!$B$22</f>
        <v>0</v>
      </c>
      <c r="BC1104" s="0" t="n">
        <f aca="false">SUMPRODUCT('FD inverse'!$A$53:$BH$53,'FD mesh'!$B$84:$BI$84,$E1103:$BL1103)+'FD inverse'!$A$53*$C1104/Setup!$B$17+INDEX('FD inverse'!$A$53:$BH$53,1,'FD mesh'!$B$15+1)*Setup!$B$22</f>
        <v>0</v>
      </c>
      <c r="BD1104" s="0" t="n">
        <f aca="false">SUMPRODUCT('FD inverse'!$A$54:$BH$54,'FD mesh'!$B$84:$BI$84,$E1103:$BL1103)+'FD inverse'!$A$54*$C1104/Setup!$B$17+INDEX('FD inverse'!$A$54:$BH$54,1,'FD mesh'!$B$15+1)*Setup!$B$22</f>
        <v>0</v>
      </c>
      <c r="BE1104" s="0" t="n">
        <f aca="false">SUMPRODUCT('FD inverse'!$A$55:$BH$55,'FD mesh'!$B$84:$BI$84,$E1103:$BL1103)+'FD inverse'!$A$55*$C1104/Setup!$B$17+INDEX('FD inverse'!$A$55:$BH$55,1,'FD mesh'!$B$15+1)*Setup!$B$22</f>
        <v>0</v>
      </c>
      <c r="BF1104" s="0" t="n">
        <f aca="false">SUMPRODUCT('FD inverse'!$A$56:$BH$56,'FD mesh'!$B$84:$BI$84,$E1103:$BL1103)+'FD inverse'!$A$56*$C1104/Setup!$B$17+INDEX('FD inverse'!$A$56:$BH$56,1,'FD mesh'!$B$15+1)*Setup!$B$22</f>
        <v>0</v>
      </c>
      <c r="BG1104" s="0" t="n">
        <f aca="false">SUMPRODUCT('FD inverse'!$A$57:$BH$57,'FD mesh'!$B$84:$BI$84,$E1103:$BL1103)+'FD inverse'!$A$57*$C1104/Setup!$B$17+INDEX('FD inverse'!$A$57:$BH$57,1,'FD mesh'!$B$15+1)*Setup!$B$22</f>
        <v>0</v>
      </c>
      <c r="BH1104" s="0" t="n">
        <f aca="false">SUMPRODUCT('FD inverse'!$A$58:$BH$58,'FD mesh'!$B$84:$BI$84,$E1103:$BL1103)+'FD inverse'!$A$58*$C1104/Setup!$B$17+INDEX('FD inverse'!$A$58:$BH$58,1,'FD mesh'!$B$15+1)*Setup!$B$22</f>
        <v>0</v>
      </c>
      <c r="BI1104" s="0" t="n">
        <f aca="false">SUMPRODUCT('FD inverse'!$A$59:$BH$59,'FD mesh'!$B$84:$BI$84,$E1103:$BL1103)+'FD inverse'!$A$59*$C1104/Setup!$B$17+INDEX('FD inverse'!$A$59:$BH$59,1,'FD mesh'!$B$15+1)*Setup!$B$22</f>
        <v>0</v>
      </c>
      <c r="BJ1104" s="0" t="n">
        <f aca="false">SUMPRODUCT('FD inverse'!$A$60:$BH$60,'FD mesh'!$B$84:$BI$84,$E1103:$BL1103)+'FD inverse'!$A$60*$C1104/Setup!$B$17+INDEX('FD inverse'!$A$60:$BH$60,1,'FD mesh'!$B$15+1)*Setup!$B$22</f>
        <v>0</v>
      </c>
      <c r="BK1104" s="0" t="n">
        <f aca="false">SUMPRODUCT('FD inverse'!$A$61:$BH$61,'FD mesh'!$B$84:$BI$84,$E1103:$BL1103)+'FD inverse'!$A$61*$C1104/Setup!$B$17+INDEX('FD inverse'!$A$61:$BH$61,1,'FD mesh'!$B$15+1)*Setup!$B$22</f>
        <v>0</v>
      </c>
      <c r="BL1104" s="0" t="n">
        <f aca="false">SUMPRODUCT('FD inverse'!$A$62:$BH$62,'FD mesh'!$B$84:$BI$84,$E1103:$BL1103)+'FD inverse'!$A$62*$C1104/Setup!$B$17+INDEX('FD inverse'!$A$62:$BH$62,1,'FD mesh'!$B$15+1)*Setup!$B$22</f>
        <v>0</v>
      </c>
    </row>
    <row r="1105" customFormat="false" ht="15" hidden="false" customHeight="false" outlineLevel="0" collapsed="false">
      <c r="A1105" s="0" t="n">
        <v>1100</v>
      </c>
      <c r="B1105" s="0" t="n">
        <f aca="false">A1105*Setup!$B$11/3600</f>
        <v>91.6666666666667</v>
      </c>
      <c r="C1105" s="0" t="n">
        <f aca="false">Setup!$B$7+Setup!$B$8*COS(2*PI()*(B1105-Setup!$B$9)/24)</f>
        <v>26.2943057454042</v>
      </c>
      <c r="D1105" s="0" t="n">
        <f aca="false">(C1105-E1105)/Setup!$B$17</f>
        <v>6.28063487401823</v>
      </c>
      <c r="E1105" s="0" t="n">
        <f aca="false">SUMPRODUCT('FD inverse'!$A$3:$BH$3,'FD mesh'!$B$84:$BI$84,$E1104:$BL1104)+'FD inverse'!$A$3*$C1105/Setup!$B$17+INDEX('FD inverse'!$A$3:$BH$3,1,'FD mesh'!$B$15+1)*Setup!$B$22</f>
        <v>25.4778232117818</v>
      </c>
      <c r="F1105" s="0" t="n">
        <f aca="false">SUMPRODUCT('FD inverse'!$A$4:$BH$4,'FD mesh'!$B$84:$BI$84,$E1104:$BL1104)+'FD inverse'!$A$4*$C1105/Setup!$B$17+INDEX('FD inverse'!$A$4:$BH$4,1,'FD mesh'!$B$15+1)*Setup!$B$22</f>
        <v>25.2828111001714</v>
      </c>
      <c r="G1105" s="0" t="n">
        <f aca="false">SUMPRODUCT('FD inverse'!$A$5:$BH$5,'FD mesh'!$B$84:$BI$84,$E1104:$BL1104)+'FD inverse'!$A$5*$C1105/Setup!$B$17+INDEX('FD inverse'!$A$5:$BH$5,1,'FD mesh'!$B$15+1)*Setup!$B$22</f>
        <v>25.0748873087339</v>
      </c>
      <c r="H1105" s="0" t="n">
        <f aca="false">SUMPRODUCT('FD inverse'!$A$6:$BH$6,'FD mesh'!$B$84:$BI$84,$E1104:$BL1104)+'FD inverse'!$A$6*$C1105/Setup!$B$17+INDEX('FD inverse'!$A$6:$BH$6,1,'FD mesh'!$B$15+1)*Setup!$B$22</f>
        <v>24.3598116845069</v>
      </c>
      <c r="I1105" s="0" t="n">
        <f aca="false">SUMPRODUCT('FD inverse'!$A$7:$BH$7,'FD mesh'!$B$84:$BI$84,$E1104:$BL1104)+'FD inverse'!$A$7*$C1105/Setup!$B$17+INDEX('FD inverse'!$A$7:$BH$7,1,'FD mesh'!$B$15+1)*Setup!$B$22</f>
        <v>24.2968467153345</v>
      </c>
      <c r="J1105" s="0" t="n">
        <f aca="false">SUMPRODUCT('FD inverse'!$A$8:$BH$8,'FD mesh'!$B$84:$BI$84,$E1104:$BL1104)+'FD inverse'!$A$8*$C1105/Setup!$B$17+INDEX('FD inverse'!$A$8:$BH$8,1,'FD mesh'!$B$15+1)*Setup!$B$22</f>
        <v>24.2356703165297</v>
      </c>
      <c r="K1105" s="0" t="n">
        <f aca="false">SUMPRODUCT('FD inverse'!$A$9:$BH$9,'FD mesh'!$B$84:$BI$84,$E1104:$BL1104)+'FD inverse'!$A$9*$C1105/Setup!$B$17+INDEX('FD inverse'!$A$9:$BH$9,1,'FD mesh'!$B$15+1)*Setup!$B$22</f>
        <v>24.1772918643309</v>
      </c>
      <c r="L1105" s="0" t="n">
        <f aca="false">SUMPRODUCT('FD inverse'!$A$10:$BH$10,'FD mesh'!$B$84:$BI$84,$E1104:$BL1104)+'FD inverse'!$A$10*$C1105/Setup!$B$17+INDEX('FD inverse'!$A$10:$BH$10,1,'FD mesh'!$B$15+1)*Setup!$B$22</f>
        <v>24.12258118932</v>
      </c>
      <c r="M1105" s="0" t="n">
        <f aca="false">SUMPRODUCT('FD inverse'!$A$11:$BH$11,'FD mesh'!$B$84:$BI$84,$E1104:$BL1104)+'FD inverse'!$A$11*$C1105/Setup!$B$17+INDEX('FD inverse'!$A$11:$BH$11,1,'FD mesh'!$B$15+1)*Setup!$B$22</f>
        <v>24.072275622397</v>
      </c>
      <c r="N1105" s="0" t="n">
        <f aca="false">SUMPRODUCT('FD inverse'!$A$12:$BH$12,'FD mesh'!$B$84:$BI$84,$E1104:$BL1104)+'FD inverse'!$A$12*$C1105/Setup!$B$17+INDEX('FD inverse'!$A$12:$BH$12,1,'FD mesh'!$B$15+1)*Setup!$B$22</f>
        <v>24.0269864155942</v>
      </c>
      <c r="O1105" s="0" t="n">
        <f aca="false">SUMPRODUCT('FD inverse'!$A$13:$BH$13,'FD mesh'!$B$84:$BI$84,$E1104:$BL1104)+'FD inverse'!$A$13*$C1105/Setup!$B$17+INDEX('FD inverse'!$A$13:$BH$13,1,'FD mesh'!$B$15+1)*Setup!$B$22</f>
        <v>23.9872044177405</v>
      </c>
      <c r="P1105" s="0" t="n">
        <f aca="false">SUMPRODUCT('FD inverse'!$A$14:$BH$14,'FD mesh'!$B$84:$BI$84,$E1104:$BL1104)+'FD inverse'!$A$14*$C1105/Setup!$B$17+INDEX('FD inverse'!$A$14:$BH$14,1,'FD mesh'!$B$15+1)*Setup!$B$22</f>
        <v>23.9533049056069</v>
      </c>
      <c r="Q1105" s="0" t="n">
        <f aca="false">SUMPRODUCT('FD inverse'!$A$15:$BH$15,'FD mesh'!$B$84:$BI$84,$E1104:$BL1104)+'FD inverse'!$A$15*$C1105/Setup!$B$17+INDEX('FD inverse'!$A$15:$BH$15,1,'FD mesh'!$B$15+1)*Setup!$B$22</f>
        <v>23.925551490811</v>
      </c>
      <c r="R1105" s="0" t="n">
        <f aca="false">SUMPRODUCT('FD inverse'!$A$16:$BH$16,'FD mesh'!$B$84:$BI$84,$E1104:$BL1104)+'FD inverse'!$A$16*$C1105/Setup!$B$17+INDEX('FD inverse'!$A$16:$BH$16,1,'FD mesh'!$B$15+1)*Setup!$B$22</f>
        <v>23.9040990415886</v>
      </c>
      <c r="S1105" s="0" t="n">
        <f aca="false">SUMPRODUCT('FD inverse'!$A$17:$BH$17,'FD mesh'!$B$84:$BI$84,$E1104:$BL1104)+'FD inverse'!$A$17*$C1105/Setup!$B$17+INDEX('FD inverse'!$A$17:$BH$17,1,'FD mesh'!$B$15+1)*Setup!$B$22</f>
        <v>23.3155656243697</v>
      </c>
      <c r="T1105" s="0" t="n">
        <f aca="false">SUMPRODUCT('FD inverse'!$A$18:$BH$18,'FD mesh'!$B$84:$BI$84,$E1104:$BL1104)+'FD inverse'!$A$18*$C1105/Setup!$B$17+INDEX('FD inverse'!$A$18:$BH$18,1,'FD mesh'!$B$15+1)*Setup!$B$22</f>
        <v>22.7301056936297</v>
      </c>
      <c r="U1105" s="0" t="n">
        <f aca="false">SUMPRODUCT('FD inverse'!$A$19:$BH$19,'FD mesh'!$B$84:$BI$84,$E1104:$BL1104)+'FD inverse'!$A$19*$C1105/Setup!$B$17+INDEX('FD inverse'!$A$19:$BH$19,1,'FD mesh'!$B$15+1)*Setup!$B$22</f>
        <v>22.1476018247842</v>
      </c>
      <c r="V1105" s="0" t="n">
        <f aca="false">SUMPRODUCT('FD inverse'!$A$20:$BH$20,'FD mesh'!$B$84:$BI$84,$E1104:$BL1104)+'FD inverse'!$A$20*$C1105/Setup!$B$17+INDEX('FD inverse'!$A$20:$BH$20,1,'FD mesh'!$B$15+1)*Setup!$B$22</f>
        <v>21.5679149482771</v>
      </c>
      <c r="W1105" s="0" t="n">
        <f aca="false">SUMPRODUCT('FD inverse'!$A$21:$BH$21,'FD mesh'!$B$84:$BI$84,$E1104:$BL1104)+'FD inverse'!$A$21*$C1105/Setup!$B$17+INDEX('FD inverse'!$A$21:$BH$21,1,'FD mesh'!$B$15+1)*Setup!$B$22</f>
        <v>20.9908865290062</v>
      </c>
      <c r="X1105" s="0" t="n">
        <f aca="false">SUMPRODUCT('FD inverse'!$A$22:$BH$22,'FD mesh'!$B$84:$BI$84,$E1104:$BL1104)+'FD inverse'!$A$22*$C1105/Setup!$B$17+INDEX('FD inverse'!$A$22:$BH$22,1,'FD mesh'!$B$15+1)*Setup!$B$22</f>
        <v>20.4163406290511</v>
      </c>
      <c r="Y1105" s="0" t="n">
        <f aca="false">SUMPRODUCT('FD inverse'!$A$23:$BH$23,'FD mesh'!$B$84:$BI$84,$E1104:$BL1104)+'FD inverse'!$A$23*$C1105/Setup!$B$17+INDEX('FD inverse'!$A$23:$BH$23,1,'FD mesh'!$B$15+1)*Setup!$B$22</f>
        <v>19.8440858603718</v>
      </c>
      <c r="Z1105" s="0" t="n">
        <f aca="false">SUMPRODUCT('FD inverse'!$A$24:$BH$24,'FD mesh'!$B$84:$BI$84,$E1104:$BL1104)+'FD inverse'!$A$24*$C1105/Setup!$B$17+INDEX('FD inverse'!$A$24:$BH$24,1,'FD mesh'!$B$15+1)*Setup!$B$22</f>
        <v>19.2739172348429</v>
      </c>
      <c r="AA1105" s="0" t="n">
        <f aca="false">SUMPRODUCT('FD inverse'!$A$25:$BH$25,'FD mesh'!$B$84:$BI$84,$E1104:$BL1104)+'FD inverse'!$A$25*$C1105/Setup!$B$17+INDEX('FD inverse'!$A$25:$BH$25,1,'FD mesh'!$B$15+1)*Setup!$B$22</f>
        <v>18.7056179196104</v>
      </c>
      <c r="AB1105" s="0" t="n">
        <f aca="false">SUMPRODUCT('FD inverse'!$A$26:$BH$26,'FD mesh'!$B$84:$BI$84,$E1104:$BL1104)+'FD inverse'!$A$26*$C1105/Setup!$B$17+INDEX('FD inverse'!$A$26:$BH$26,1,'FD mesh'!$B$15+1)*Setup!$B$22</f>
        <v>18.1389609063014</v>
      </c>
      <c r="AC1105" s="0" t="n">
        <f aca="false">SUMPRODUCT('FD inverse'!$A$27:$BH$27,'FD mesh'!$B$84:$BI$84,$E1104:$BL1104)+'FD inverse'!$A$27*$C1105/Setup!$B$17+INDEX('FD inverse'!$A$27:$BH$27,1,'FD mesh'!$B$15+1)*Setup!$B$22</f>
        <v>17.5737106030918</v>
      </c>
      <c r="AD1105" s="0" t="n">
        <f aca="false">SUMPRODUCT('FD inverse'!$A$28:$BH$28,'FD mesh'!$B$84:$BI$84,$E1104:$BL1104)+'FD inverse'!$A$28*$C1105/Setup!$B$17+INDEX('FD inverse'!$A$28:$BH$28,1,'FD mesh'!$B$15+1)*Setup!$B$22</f>
        <v>17.0096243590441</v>
      </c>
      <c r="AE1105" s="0" t="n">
        <f aca="false">SUMPRODUCT('FD inverse'!$A$29:$BH$29,'FD mesh'!$B$84:$BI$84,$E1104:$BL1104)+'FD inverse'!$A$29*$C1105/Setup!$B$17+INDEX('FD inverse'!$A$29:$BH$29,1,'FD mesh'!$B$15+1)*Setup!$B$22</f>
        <v>16.4464539304689</v>
      </c>
      <c r="AF1105" s="0" t="n">
        <f aca="false">SUMPRODUCT('FD inverse'!$A$30:$BH$30,'FD mesh'!$B$84:$BI$84,$E1104:$BL1104)+'FD inverse'!$A$30*$C1105/Setup!$B$17+INDEX('FD inverse'!$A$30:$BH$30,1,'FD mesh'!$B$15+1)*Setup!$B$22</f>
        <v>15.8839468993453</v>
      </c>
      <c r="AG1105" s="0" t="n">
        <f aca="false">SUMPRODUCT('FD inverse'!$A$31:$BH$31,'FD mesh'!$B$84:$BI$84,$E1104:$BL1104)+'FD inverse'!$A$31*$C1105/Setup!$B$17+INDEX('FD inverse'!$A$31:$BH$31,1,'FD mesh'!$B$15+1)*Setup!$B$22</f>
        <v>15.3218480540599</v>
      </c>
      <c r="AH1105" s="0" t="n">
        <f aca="false">SUMPRODUCT('FD inverse'!$A$32:$BH$32,'FD mesh'!$B$84:$BI$84,$E1104:$BL1104)+'FD inverse'!$A$32*$C1105/Setup!$B$17+INDEX('FD inverse'!$A$32:$BH$32,1,'FD mesh'!$B$15+1)*Setup!$B$22</f>
        <v>15.2982898106578</v>
      </c>
      <c r="AI1105" s="0" t="n">
        <f aca="false">SUMPRODUCT('FD inverse'!$A$33:$BH$33,'FD mesh'!$B$84:$BI$84,$E1104:$BL1104)+'FD inverse'!$A$33*$C1105/Setup!$B$17+INDEX('FD inverse'!$A$33:$BH$33,1,'FD mesh'!$B$15+1)*Setup!$B$22</f>
        <v>15.2749734677517</v>
      </c>
      <c r="AJ1105" s="0" t="n">
        <f aca="false">SUMPRODUCT('FD inverse'!$A$34:$BH$34,'FD mesh'!$B$84:$BI$84,$E1104:$BL1104)+'FD inverse'!$A$34*$C1105/Setup!$B$17+INDEX('FD inverse'!$A$34:$BH$34,1,'FD mesh'!$B$15+1)*Setup!$B$22</f>
        <v>15.2518801054899</v>
      </c>
      <c r="AK1105" s="0" t="n">
        <f aca="false">SUMPRODUCT('FD inverse'!$A$35:$BH$35,'FD mesh'!$B$84:$BI$84,$E1104:$BL1104)+'FD inverse'!$A$35*$C1105/Setup!$B$17+INDEX('FD inverse'!$A$35:$BH$35,1,'FD mesh'!$B$15+1)*Setup!$B$22</f>
        <v>15.228990770719</v>
      </c>
      <c r="AL1105" s="0" t="n">
        <f aca="false">SUMPRODUCT('FD inverse'!$A$36:$BH$36,'FD mesh'!$B$84:$BI$84,$E1104:$BL1104)+'FD inverse'!$A$36*$C1105/Setup!$B$17+INDEX('FD inverse'!$A$36:$BH$36,1,'FD mesh'!$B$15+1)*Setup!$B$22</f>
        <v>15.2062865721549</v>
      </c>
      <c r="AM1105" s="0" t="n">
        <f aca="false">SUMPRODUCT('FD inverse'!$A$37:$BH$37,'FD mesh'!$B$84:$BI$84,$E1104:$BL1104)+'FD inverse'!$A$37*$C1105/Setup!$B$17+INDEX('FD inverse'!$A$37:$BH$37,1,'FD mesh'!$B$15+1)*Setup!$B$22</f>
        <v>15.1837487512158</v>
      </c>
      <c r="AN1105" s="0" t="n">
        <f aca="false">SUMPRODUCT('FD inverse'!$A$38:$BH$38,'FD mesh'!$B$84:$BI$84,$E1104:$BL1104)+'FD inverse'!$A$38*$C1105/Setup!$B$17+INDEX('FD inverse'!$A$38:$BH$38,1,'FD mesh'!$B$15+1)*Setup!$B$22</f>
        <v>15.1613587307971</v>
      </c>
      <c r="AO1105" s="0" t="n">
        <f aca="false">SUMPRODUCT('FD inverse'!$A$39:$BH$39,'FD mesh'!$B$84:$BI$84,$E1104:$BL1104)+'FD inverse'!$A$39*$C1105/Setup!$B$17+INDEX('FD inverse'!$A$39:$BH$39,1,'FD mesh'!$B$15+1)*Setup!$B$22</f>
        <v>15.1390981442437</v>
      </c>
      <c r="AP1105" s="0" t="n">
        <f aca="false">SUMPRODUCT('FD inverse'!$A$40:$BH$40,'FD mesh'!$B$84:$BI$84,$E1104:$BL1104)+'FD inverse'!$A$40*$C1105/Setup!$B$17+INDEX('FD inverse'!$A$40:$BH$40,1,'FD mesh'!$B$15+1)*Setup!$B$22</f>
        <v>15.1169488467463</v>
      </c>
      <c r="AQ1105" s="0" t="n">
        <f aca="false">SUMPRODUCT('FD inverse'!$A$41:$BH$41,'FD mesh'!$B$84:$BI$84,$E1104:$BL1104)+'FD inverse'!$A$41*$C1105/Setup!$B$17+INDEX('FD inverse'!$A$41:$BH$41,1,'FD mesh'!$B$15+1)*Setup!$B$22</f>
        <v>15.0948929113597</v>
      </c>
      <c r="AR1105" s="0" t="n">
        <f aca="false">SUMPRODUCT('FD inverse'!$A$42:$BH$42,'FD mesh'!$B$84:$BI$84,$E1104:$BL1104)+'FD inverse'!$A$42*$C1105/Setup!$B$17+INDEX('FD inverse'!$A$42:$BH$42,1,'FD mesh'!$B$15+1)*Setup!$B$22</f>
        <v>15.0729126118087</v>
      </c>
      <c r="AS1105" s="0" t="n">
        <f aca="false">SUMPRODUCT('FD inverse'!$A$43:$BH$43,'FD mesh'!$B$84:$BI$84,$E1104:$BL1104)+'FD inverse'!$A$43*$C1105/Setup!$B$17+INDEX('FD inverse'!$A$43:$BH$43,1,'FD mesh'!$B$15+1)*Setup!$B$22</f>
        <v>0</v>
      </c>
      <c r="AT1105" s="0" t="n">
        <f aca="false">SUMPRODUCT('FD inverse'!$A$44:$BH$44,'FD mesh'!$B$84:$BI$84,$E1104:$BL1104)+'FD inverse'!$A$44*$C1105/Setup!$B$17+INDEX('FD inverse'!$A$44:$BH$44,1,'FD mesh'!$B$15+1)*Setup!$B$22</f>
        <v>0</v>
      </c>
      <c r="AU1105" s="0" t="n">
        <f aca="false">SUMPRODUCT('FD inverse'!$A$45:$BH$45,'FD mesh'!$B$84:$BI$84,$E1104:$BL1104)+'FD inverse'!$A$45*$C1105/Setup!$B$17+INDEX('FD inverse'!$A$45:$BH$45,1,'FD mesh'!$B$15+1)*Setup!$B$22</f>
        <v>0</v>
      </c>
      <c r="AV1105" s="0" t="n">
        <f aca="false">SUMPRODUCT('FD inverse'!$A$46:$BH$46,'FD mesh'!$B$84:$BI$84,$E1104:$BL1104)+'FD inverse'!$A$46*$C1105/Setup!$B$17+INDEX('FD inverse'!$A$46:$BH$46,1,'FD mesh'!$B$15+1)*Setup!$B$22</f>
        <v>0</v>
      </c>
      <c r="AW1105" s="0" t="n">
        <f aca="false">SUMPRODUCT('FD inverse'!$A$47:$BH$47,'FD mesh'!$B$84:$BI$84,$E1104:$BL1104)+'FD inverse'!$A$47*$C1105/Setup!$B$17+INDEX('FD inverse'!$A$47:$BH$47,1,'FD mesh'!$B$15+1)*Setup!$B$22</f>
        <v>0</v>
      </c>
      <c r="AX1105" s="0" t="n">
        <f aca="false">SUMPRODUCT('FD inverse'!$A$48:$BH$48,'FD mesh'!$B$84:$BI$84,$E1104:$BL1104)+'FD inverse'!$A$48*$C1105/Setup!$B$17+INDEX('FD inverse'!$A$48:$BH$48,1,'FD mesh'!$B$15+1)*Setup!$B$22</f>
        <v>0</v>
      </c>
      <c r="AY1105" s="0" t="n">
        <f aca="false">SUMPRODUCT('FD inverse'!$A$49:$BH$49,'FD mesh'!$B$84:$BI$84,$E1104:$BL1104)+'FD inverse'!$A$49*$C1105/Setup!$B$17+INDEX('FD inverse'!$A$49:$BH$49,1,'FD mesh'!$B$15+1)*Setup!$B$22</f>
        <v>0</v>
      </c>
      <c r="AZ1105" s="0" t="n">
        <f aca="false">SUMPRODUCT('FD inverse'!$A$50:$BH$50,'FD mesh'!$B$84:$BI$84,$E1104:$BL1104)+'FD inverse'!$A$50*$C1105/Setup!$B$17+INDEX('FD inverse'!$A$50:$BH$50,1,'FD mesh'!$B$15+1)*Setup!$B$22</f>
        <v>0</v>
      </c>
      <c r="BA1105" s="0" t="n">
        <f aca="false">SUMPRODUCT('FD inverse'!$A$51:$BH$51,'FD mesh'!$B$84:$BI$84,$E1104:$BL1104)+'FD inverse'!$A$51*$C1105/Setup!$B$17+INDEX('FD inverse'!$A$51:$BH$51,1,'FD mesh'!$B$15+1)*Setup!$B$22</f>
        <v>0</v>
      </c>
      <c r="BB1105" s="0" t="n">
        <f aca="false">SUMPRODUCT('FD inverse'!$A$52:$BH$52,'FD mesh'!$B$84:$BI$84,$E1104:$BL1104)+'FD inverse'!$A$52*$C1105/Setup!$B$17+INDEX('FD inverse'!$A$52:$BH$52,1,'FD mesh'!$B$15+1)*Setup!$B$22</f>
        <v>0</v>
      </c>
      <c r="BC1105" s="0" t="n">
        <f aca="false">SUMPRODUCT('FD inverse'!$A$53:$BH$53,'FD mesh'!$B$84:$BI$84,$E1104:$BL1104)+'FD inverse'!$A$53*$C1105/Setup!$B$17+INDEX('FD inverse'!$A$53:$BH$53,1,'FD mesh'!$B$15+1)*Setup!$B$22</f>
        <v>0</v>
      </c>
      <c r="BD1105" s="0" t="n">
        <f aca="false">SUMPRODUCT('FD inverse'!$A$54:$BH$54,'FD mesh'!$B$84:$BI$84,$E1104:$BL1104)+'FD inverse'!$A$54*$C1105/Setup!$B$17+INDEX('FD inverse'!$A$54:$BH$54,1,'FD mesh'!$B$15+1)*Setup!$B$22</f>
        <v>0</v>
      </c>
      <c r="BE1105" s="0" t="n">
        <f aca="false">SUMPRODUCT('FD inverse'!$A$55:$BH$55,'FD mesh'!$B$84:$BI$84,$E1104:$BL1104)+'FD inverse'!$A$55*$C1105/Setup!$B$17+INDEX('FD inverse'!$A$55:$BH$55,1,'FD mesh'!$B$15+1)*Setup!$B$22</f>
        <v>0</v>
      </c>
      <c r="BF1105" s="0" t="n">
        <f aca="false">SUMPRODUCT('FD inverse'!$A$56:$BH$56,'FD mesh'!$B$84:$BI$84,$E1104:$BL1104)+'FD inverse'!$A$56*$C1105/Setup!$B$17+INDEX('FD inverse'!$A$56:$BH$56,1,'FD mesh'!$B$15+1)*Setup!$B$22</f>
        <v>0</v>
      </c>
      <c r="BG1105" s="0" t="n">
        <f aca="false">SUMPRODUCT('FD inverse'!$A$57:$BH$57,'FD mesh'!$B$84:$BI$84,$E1104:$BL1104)+'FD inverse'!$A$57*$C1105/Setup!$B$17+INDEX('FD inverse'!$A$57:$BH$57,1,'FD mesh'!$B$15+1)*Setup!$B$22</f>
        <v>0</v>
      </c>
      <c r="BH1105" s="0" t="n">
        <f aca="false">SUMPRODUCT('FD inverse'!$A$58:$BH$58,'FD mesh'!$B$84:$BI$84,$E1104:$BL1104)+'FD inverse'!$A$58*$C1105/Setup!$B$17+INDEX('FD inverse'!$A$58:$BH$58,1,'FD mesh'!$B$15+1)*Setup!$B$22</f>
        <v>0</v>
      </c>
      <c r="BI1105" s="0" t="n">
        <f aca="false">SUMPRODUCT('FD inverse'!$A$59:$BH$59,'FD mesh'!$B$84:$BI$84,$E1104:$BL1104)+'FD inverse'!$A$59*$C1105/Setup!$B$17+INDEX('FD inverse'!$A$59:$BH$59,1,'FD mesh'!$B$15+1)*Setup!$B$22</f>
        <v>0</v>
      </c>
      <c r="BJ1105" s="0" t="n">
        <f aca="false">SUMPRODUCT('FD inverse'!$A$60:$BH$60,'FD mesh'!$B$84:$BI$84,$E1104:$BL1104)+'FD inverse'!$A$60*$C1105/Setup!$B$17+INDEX('FD inverse'!$A$60:$BH$60,1,'FD mesh'!$B$15+1)*Setup!$B$22</f>
        <v>0</v>
      </c>
      <c r="BK1105" s="0" t="n">
        <f aca="false">SUMPRODUCT('FD inverse'!$A$61:$BH$61,'FD mesh'!$B$84:$BI$84,$E1104:$BL1104)+'FD inverse'!$A$61*$C1105/Setup!$B$17+INDEX('FD inverse'!$A$61:$BH$61,1,'FD mesh'!$B$15+1)*Setup!$B$22</f>
        <v>0</v>
      </c>
      <c r="BL1105" s="0" t="n">
        <f aca="false">SUMPRODUCT('FD inverse'!$A$62:$BH$62,'FD mesh'!$B$84:$BI$84,$E1104:$BL1104)+'FD inverse'!$A$62*$C1105/Setup!$B$17+INDEX('FD inverse'!$A$62:$BH$62,1,'FD mesh'!$B$15+1)*Setup!$B$22</f>
        <v>0</v>
      </c>
    </row>
    <row r="1106" customFormat="false" ht="15" hidden="false" customHeight="false" outlineLevel="0" collapsed="false">
      <c r="A1106" s="0" t="n">
        <v>1101</v>
      </c>
      <c r="B1106" s="0" t="n">
        <f aca="false">A1106*Setup!$B$11/3600</f>
        <v>91.75</v>
      </c>
      <c r="C1106" s="0" t="n">
        <f aca="false">Setup!$B$7+Setup!$B$8*COS(2*PI()*(B1106-Setup!$B$9)/24)</f>
        <v>26.2222809320784</v>
      </c>
      <c r="D1106" s="0" t="n">
        <f aca="false">(C1106-E1106)/Setup!$B$17</f>
        <v>6.01966088847669</v>
      </c>
      <c r="E1106" s="0" t="n">
        <f aca="false">SUMPRODUCT('FD inverse'!$A$3:$BH$3,'FD mesh'!$B$84:$BI$84,$E1105:$BL1105)+'FD inverse'!$A$3*$C1106/Setup!$B$17+INDEX('FD inverse'!$A$3:$BH$3,1,'FD mesh'!$B$15+1)*Setup!$B$22</f>
        <v>25.4397250165764</v>
      </c>
      <c r="F1106" s="0" t="n">
        <f aca="false">SUMPRODUCT('FD inverse'!$A$4:$BH$4,'FD mesh'!$B$84:$BI$84,$E1105:$BL1105)+'FD inverse'!$A$4*$C1106/Setup!$B$17+INDEX('FD inverse'!$A$4:$BH$4,1,'FD mesh'!$B$15+1)*Setup!$B$22</f>
        <v>25.2523006050135</v>
      </c>
      <c r="G1106" s="0" t="n">
        <f aca="false">SUMPRODUCT('FD inverse'!$A$5:$BH$5,'FD mesh'!$B$84:$BI$84,$E1105:$BL1105)+'FD inverse'!$A$5*$C1106/Setup!$B$17+INDEX('FD inverse'!$A$5:$BH$5,1,'FD mesh'!$B$15+1)*Setup!$B$22</f>
        <v>25.0516337910382</v>
      </c>
      <c r="H1106" s="0" t="n">
        <f aca="false">SUMPRODUCT('FD inverse'!$A$6:$BH$6,'FD mesh'!$B$84:$BI$84,$E1105:$BL1105)+'FD inverse'!$A$6*$C1106/Setup!$B$17+INDEX('FD inverse'!$A$6:$BH$6,1,'FD mesh'!$B$15+1)*Setup!$B$22</f>
        <v>24.3604376060948</v>
      </c>
      <c r="I1106" s="0" t="n">
        <f aca="false">SUMPRODUCT('FD inverse'!$A$7:$BH$7,'FD mesh'!$B$84:$BI$84,$E1105:$BL1105)+'FD inverse'!$A$7*$C1106/Setup!$B$17+INDEX('FD inverse'!$A$7:$BH$7,1,'FD mesh'!$B$15+1)*Setup!$B$22</f>
        <v>24.299454439754</v>
      </c>
      <c r="J1106" s="0" t="n">
        <f aca="false">SUMPRODUCT('FD inverse'!$A$8:$BH$8,'FD mesh'!$B$84:$BI$84,$E1105:$BL1105)+'FD inverse'!$A$8*$C1106/Setup!$B$17+INDEX('FD inverse'!$A$8:$BH$8,1,'FD mesh'!$B$15+1)*Setup!$B$22</f>
        <v>24.2400097538968</v>
      </c>
      <c r="K1106" s="0" t="n">
        <f aca="false">SUMPRODUCT('FD inverse'!$A$9:$BH$9,'FD mesh'!$B$84:$BI$84,$E1105:$BL1105)+'FD inverse'!$A$9*$C1106/Setup!$B$17+INDEX('FD inverse'!$A$9:$BH$9,1,'FD mesh'!$B$15+1)*Setup!$B$22</f>
        <v>24.1831252080791</v>
      </c>
      <c r="L1106" s="0" t="n">
        <f aca="false">SUMPRODUCT('FD inverse'!$A$10:$BH$10,'FD mesh'!$B$84:$BI$84,$E1105:$BL1105)+'FD inverse'!$A$10*$C1106/Setup!$B$17+INDEX('FD inverse'!$A$10:$BH$10,1,'FD mesh'!$B$15+1)*Setup!$B$22</f>
        <v>24.1296821629978</v>
      </c>
      <c r="M1106" s="0" t="n">
        <f aca="false">SUMPRODUCT('FD inverse'!$A$11:$BH$11,'FD mesh'!$B$84:$BI$84,$E1105:$BL1105)+'FD inverse'!$A$11*$C1106/Setup!$B$17+INDEX('FD inverse'!$A$11:$BH$11,1,'FD mesh'!$B$15+1)*Setup!$B$22</f>
        <v>24.0804284829181</v>
      </c>
      <c r="N1106" s="0" t="n">
        <f aca="false">SUMPRODUCT('FD inverse'!$A$12:$BH$12,'FD mesh'!$B$84:$BI$84,$E1105:$BL1105)+'FD inverse'!$A$12*$C1106/Setup!$B$17+INDEX('FD inverse'!$A$12:$BH$12,1,'FD mesh'!$B$15+1)*Setup!$B$22</f>
        <v>24.0359847500486</v>
      </c>
      <c r="O1106" s="0" t="n">
        <f aca="false">SUMPRODUCT('FD inverse'!$A$13:$BH$13,'FD mesh'!$B$84:$BI$84,$E1105:$BL1105)+'FD inverse'!$A$13*$C1106/Setup!$B$17+INDEX('FD inverse'!$A$13:$BH$13,1,'FD mesh'!$B$15+1)*Setup!$B$22</f>
        <v>23.9968497690695</v>
      </c>
      <c r="P1106" s="0" t="n">
        <f aca="false">SUMPRODUCT('FD inverse'!$A$14:$BH$14,'FD mesh'!$B$84:$BI$84,$E1105:$BL1105)+'FD inverse'!$A$14*$C1106/Setup!$B$17+INDEX('FD inverse'!$A$14:$BH$14,1,'FD mesh'!$B$15+1)*Setup!$B$22</f>
        <v>23.9634052608509</v>
      </c>
      <c r="Q1106" s="0" t="n">
        <f aca="false">SUMPRODUCT('FD inverse'!$A$15:$BH$15,'FD mesh'!$B$84:$BI$84,$E1105:$BL1105)+'FD inverse'!$A$15*$C1106/Setup!$B$17+INDEX('FD inverse'!$A$15:$BH$15,1,'FD mesh'!$B$15+1)*Setup!$B$22</f>
        <v>23.9359196642806</v>
      </c>
      <c r="R1106" s="0" t="n">
        <f aca="false">SUMPRODUCT('FD inverse'!$A$16:$BH$16,'FD mesh'!$B$84:$BI$84,$E1105:$BL1105)+'FD inverse'!$A$16*$C1106/Setup!$B$17+INDEX('FD inverse'!$A$16:$BH$16,1,'FD mesh'!$B$15+1)*Setup!$B$22</f>
        <v>23.9145509842116</v>
      </c>
      <c r="S1106" s="0" t="n">
        <f aca="false">SUMPRODUCT('FD inverse'!$A$17:$BH$17,'FD mesh'!$B$84:$BI$84,$E1105:$BL1105)+'FD inverse'!$A$17*$C1106/Setup!$B$17+INDEX('FD inverse'!$A$17:$BH$17,1,'FD mesh'!$B$15+1)*Setup!$B$22</f>
        <v>23.3257281242378</v>
      </c>
      <c r="T1106" s="0" t="n">
        <f aca="false">SUMPRODUCT('FD inverse'!$A$18:$BH$18,'FD mesh'!$B$84:$BI$84,$E1105:$BL1105)+'FD inverse'!$A$18*$C1106/Setup!$B$17+INDEX('FD inverse'!$A$18:$BH$18,1,'FD mesh'!$B$15+1)*Setup!$B$22</f>
        <v>22.7398959427965</v>
      </c>
      <c r="U1106" s="0" t="n">
        <f aca="false">SUMPRODUCT('FD inverse'!$A$19:$BH$19,'FD mesh'!$B$84:$BI$84,$E1105:$BL1105)+'FD inverse'!$A$19*$C1106/Setup!$B$17+INDEX('FD inverse'!$A$19:$BH$19,1,'FD mesh'!$B$15+1)*Setup!$B$22</f>
        <v>22.1569448918244</v>
      </c>
      <c r="V1106" s="0" t="n">
        <f aca="false">SUMPRODUCT('FD inverse'!$A$20:$BH$20,'FD mesh'!$B$84:$BI$84,$E1105:$BL1105)+'FD inverse'!$A$20*$C1106/Setup!$B$17+INDEX('FD inverse'!$A$20:$BH$20,1,'FD mesh'!$B$15+1)*Setup!$B$22</f>
        <v>21.5767433720097</v>
      </c>
      <c r="W1106" s="0" t="n">
        <f aca="false">SUMPRODUCT('FD inverse'!$A$21:$BH$21,'FD mesh'!$B$84:$BI$84,$E1105:$BL1105)+'FD inverse'!$A$21*$C1106/Setup!$B$17+INDEX('FD inverse'!$A$21:$BH$21,1,'FD mesh'!$B$15+1)*Setup!$B$22</f>
        <v>20.9991399311792</v>
      </c>
      <c r="X1106" s="0" t="n">
        <f aca="false">SUMPRODUCT('FD inverse'!$A$22:$BH$22,'FD mesh'!$B$84:$BI$84,$E1105:$BL1105)+'FD inverse'!$A$22*$C1106/Setup!$B$17+INDEX('FD inverse'!$A$22:$BH$22,1,'FD mesh'!$B$15+1)*Setup!$B$22</f>
        <v>20.4239653487025</v>
      </c>
      <c r="Y1106" s="0" t="n">
        <f aca="false">SUMPRODUCT('FD inverse'!$A$23:$BH$23,'FD mesh'!$B$84:$BI$84,$E1105:$BL1105)+'FD inverse'!$A$23*$C1106/Setup!$B$17+INDEX('FD inverse'!$A$23:$BH$23,1,'FD mesh'!$B$15+1)*Setup!$B$22</f>
        <v>19.8510346122947</v>
      </c>
      <c r="Z1106" s="0" t="n">
        <f aca="false">SUMPRODUCT('FD inverse'!$A$24:$BH$24,'FD mesh'!$B$84:$BI$84,$E1105:$BL1105)+'FD inverse'!$A$24*$C1106/Setup!$B$17+INDEX('FD inverse'!$A$24:$BH$24,1,'FD mesh'!$B$15+1)*Setup!$B$22</f>
        <v>19.28014879431</v>
      </c>
      <c r="AA1106" s="0" t="n">
        <f aca="false">SUMPRODUCT('FD inverse'!$A$25:$BH$25,'FD mesh'!$B$84:$BI$84,$E1105:$BL1105)+'FD inverse'!$A$25*$C1106/Setup!$B$17+INDEX('FD inverse'!$A$25:$BH$25,1,'FD mesh'!$B$15+1)*Setup!$B$22</f>
        <v>18.7110968352541</v>
      </c>
      <c r="AB1106" s="0" t="n">
        <f aca="false">SUMPRODUCT('FD inverse'!$A$26:$BH$26,'FD mesh'!$B$84:$BI$84,$E1105:$BL1105)+'FD inverse'!$A$26*$C1106/Setup!$B$17+INDEX('FD inverse'!$A$26:$BH$26,1,'FD mesh'!$B$15+1)*Setup!$B$22</f>
        <v>18.1436572428019</v>
      </c>
      <c r="AC1106" s="0" t="n">
        <f aca="false">SUMPRODUCT('FD inverse'!$A$27:$BH$27,'FD mesh'!$B$84:$BI$84,$E1105:$BL1105)+'FD inverse'!$A$27*$C1106/Setup!$B$17+INDEX('FD inverse'!$A$27:$BH$27,1,'FD mesh'!$B$15+1)*Setup!$B$22</f>
        <v>17.5775997150913</v>
      </c>
      <c r="AD1106" s="0" t="n">
        <f aca="false">SUMPRODUCT('FD inverse'!$A$28:$BH$28,'FD mesh'!$B$84:$BI$84,$E1105:$BL1105)+'FD inverse'!$A$28*$C1106/Setup!$B$17+INDEX('FD inverse'!$A$28:$BH$28,1,'FD mesh'!$B$15+1)*Setup!$B$22</f>
        <v>17.0126866974834</v>
      </c>
      <c r="AE1106" s="0" t="n">
        <f aca="false">SUMPRODUCT('FD inverse'!$A$29:$BH$29,'FD mesh'!$B$84:$BI$84,$E1105:$BL1105)+'FD inverse'!$A$29*$C1106/Setup!$B$17+INDEX('FD inverse'!$A$29:$BH$29,1,'FD mesh'!$B$15+1)*Setup!$B$22</f>
        <v>16.4486748823306</v>
      </c>
      <c r="AF1106" s="0" t="n">
        <f aca="false">SUMPRODUCT('FD inverse'!$A$30:$BH$30,'FD mesh'!$B$84:$BI$84,$E1105:$BL1105)+'FD inverse'!$A$30*$C1106/Setup!$B$17+INDEX('FD inverse'!$A$30:$BH$30,1,'FD mesh'!$B$15+1)*Setup!$B$22</f>
        <v>15.8853166615828</v>
      </c>
      <c r="AG1106" s="0" t="n">
        <f aca="false">SUMPRODUCT('FD inverse'!$A$31:$BH$31,'FD mesh'!$B$84:$BI$84,$E1105:$BL1105)+'FD inverse'!$A$31*$C1106/Setup!$B$17+INDEX('FD inverse'!$A$31:$BH$31,1,'FD mesh'!$B$15+1)*Setup!$B$22</f>
        <v>15.3223615422934</v>
      </c>
      <c r="AH1106" s="0" t="n">
        <f aca="false">SUMPRODUCT('FD inverse'!$A$32:$BH$32,'FD mesh'!$B$84:$BI$84,$E1105:$BL1105)+'FD inverse'!$A$32*$C1106/Setup!$B$17+INDEX('FD inverse'!$A$32:$BH$32,1,'FD mesh'!$B$15+1)*Setup!$B$22</f>
        <v>15.2987668362762</v>
      </c>
      <c r="AI1106" s="0" t="n">
        <f aca="false">SUMPRODUCT('FD inverse'!$A$33:$BH$33,'FD mesh'!$B$84:$BI$84,$E1105:$BL1105)+'FD inverse'!$A$33*$C1106/Setup!$B$17+INDEX('FD inverse'!$A$33:$BH$33,1,'FD mesh'!$B$15+1)*Setup!$B$22</f>
        <v>15.2754136116144</v>
      </c>
      <c r="AJ1106" s="0" t="n">
        <f aca="false">SUMPRODUCT('FD inverse'!$A$34:$BH$34,'FD mesh'!$B$84:$BI$84,$E1105:$BL1105)+'FD inverse'!$A$34*$C1106/Setup!$B$17+INDEX('FD inverse'!$A$34:$BH$34,1,'FD mesh'!$B$15+1)*Setup!$B$22</f>
        <v>15.2522831979138</v>
      </c>
      <c r="AK1106" s="0" t="n">
        <f aca="false">SUMPRODUCT('FD inverse'!$A$35:$BH$35,'FD mesh'!$B$84:$BI$84,$E1105:$BL1105)+'FD inverse'!$A$35*$C1106/Setup!$B$17+INDEX('FD inverse'!$A$35:$BH$35,1,'FD mesh'!$B$15+1)*Setup!$B$22</f>
        <v>15.2293568388828</v>
      </c>
      <c r="AL1106" s="0" t="n">
        <f aca="false">SUMPRODUCT('FD inverse'!$A$36:$BH$36,'FD mesh'!$B$84:$BI$84,$E1105:$BL1105)+'FD inverse'!$A$36*$C1106/Setup!$B$17+INDEX('FD inverse'!$A$36:$BH$36,1,'FD mesh'!$B$15+1)*Setup!$B$22</f>
        <v>15.2066157919879</v>
      </c>
      <c r="AM1106" s="0" t="n">
        <f aca="false">SUMPRODUCT('FD inverse'!$A$37:$BH$37,'FD mesh'!$B$84:$BI$84,$E1105:$BL1105)+'FD inverse'!$A$37*$C1106/Setup!$B$17+INDEX('FD inverse'!$A$37:$BH$37,1,'FD mesh'!$B$15+1)*Setup!$B$22</f>
        <v>15.1840414037555</v>
      </c>
      <c r="AN1106" s="0" t="n">
        <f aca="false">SUMPRODUCT('FD inverse'!$A$38:$BH$38,'FD mesh'!$B$84:$BI$84,$E1105:$BL1105)+'FD inverse'!$A$38*$C1106/Setup!$B$17+INDEX('FD inverse'!$A$38:$BH$38,1,'FD mesh'!$B$15+1)*Setup!$B$22</f>
        <v>15.1616151629794</v>
      </c>
      <c r="AO1106" s="0" t="n">
        <f aca="false">SUMPRODUCT('FD inverse'!$A$39:$BH$39,'FD mesh'!$B$84:$BI$84,$E1105:$BL1105)+'FD inverse'!$A$39*$C1106/Setup!$B$17+INDEX('FD inverse'!$A$39:$BH$39,1,'FD mesh'!$B$15+1)*Setup!$B$22</f>
        <v>15.1393187340805</v>
      </c>
      <c r="AP1106" s="0" t="n">
        <f aca="false">SUMPRODUCT('FD inverse'!$A$40:$BH$40,'FD mesh'!$B$84:$BI$84,$E1105:$BL1105)+'FD inverse'!$A$40*$C1106/Setup!$B$17+INDEX('FD inverse'!$A$40:$BH$40,1,'FD mesh'!$B$15+1)*Setup!$B$22</f>
        <v>15.1171339728378</v>
      </c>
      <c r="AQ1106" s="0" t="n">
        <f aca="false">SUMPRODUCT('FD inverse'!$A$41:$BH$41,'FD mesh'!$B$84:$BI$84,$E1105:$BL1105)+'FD inverse'!$A$41*$C1106/Setup!$B$17+INDEX('FD inverse'!$A$41:$BH$41,1,'FD mesh'!$B$15+1)*Setup!$B$22</f>
        <v>15.0950429266868</v>
      </c>
      <c r="AR1106" s="0" t="n">
        <f aca="false">SUMPRODUCT('FD inverse'!$A$42:$BH$42,'FD mesh'!$B$84:$BI$84,$E1105:$BL1105)+'FD inverse'!$A$42*$C1106/Setup!$B$17+INDEX('FD inverse'!$A$42:$BH$42,1,'FD mesh'!$B$15+1)*Setup!$B$22</f>
        <v>15.0730278217497</v>
      </c>
      <c r="AS1106" s="0" t="n">
        <f aca="false">SUMPRODUCT('FD inverse'!$A$43:$BH$43,'FD mesh'!$B$84:$BI$84,$E1105:$BL1105)+'FD inverse'!$A$43*$C1106/Setup!$B$17+INDEX('FD inverse'!$A$43:$BH$43,1,'FD mesh'!$B$15+1)*Setup!$B$22</f>
        <v>0</v>
      </c>
      <c r="AT1106" s="0" t="n">
        <f aca="false">SUMPRODUCT('FD inverse'!$A$44:$BH$44,'FD mesh'!$B$84:$BI$84,$E1105:$BL1105)+'FD inverse'!$A$44*$C1106/Setup!$B$17+INDEX('FD inverse'!$A$44:$BH$44,1,'FD mesh'!$B$15+1)*Setup!$B$22</f>
        <v>0</v>
      </c>
      <c r="AU1106" s="0" t="n">
        <f aca="false">SUMPRODUCT('FD inverse'!$A$45:$BH$45,'FD mesh'!$B$84:$BI$84,$E1105:$BL1105)+'FD inverse'!$A$45*$C1106/Setup!$B$17+INDEX('FD inverse'!$A$45:$BH$45,1,'FD mesh'!$B$15+1)*Setup!$B$22</f>
        <v>0</v>
      </c>
      <c r="AV1106" s="0" t="n">
        <f aca="false">SUMPRODUCT('FD inverse'!$A$46:$BH$46,'FD mesh'!$B$84:$BI$84,$E1105:$BL1105)+'FD inverse'!$A$46*$C1106/Setup!$B$17+INDEX('FD inverse'!$A$46:$BH$46,1,'FD mesh'!$B$15+1)*Setup!$B$22</f>
        <v>0</v>
      </c>
      <c r="AW1106" s="0" t="n">
        <f aca="false">SUMPRODUCT('FD inverse'!$A$47:$BH$47,'FD mesh'!$B$84:$BI$84,$E1105:$BL1105)+'FD inverse'!$A$47*$C1106/Setup!$B$17+INDEX('FD inverse'!$A$47:$BH$47,1,'FD mesh'!$B$15+1)*Setup!$B$22</f>
        <v>0</v>
      </c>
      <c r="AX1106" s="0" t="n">
        <f aca="false">SUMPRODUCT('FD inverse'!$A$48:$BH$48,'FD mesh'!$B$84:$BI$84,$E1105:$BL1105)+'FD inverse'!$A$48*$C1106/Setup!$B$17+INDEX('FD inverse'!$A$48:$BH$48,1,'FD mesh'!$B$15+1)*Setup!$B$22</f>
        <v>0</v>
      </c>
      <c r="AY1106" s="0" t="n">
        <f aca="false">SUMPRODUCT('FD inverse'!$A$49:$BH$49,'FD mesh'!$B$84:$BI$84,$E1105:$BL1105)+'FD inverse'!$A$49*$C1106/Setup!$B$17+INDEX('FD inverse'!$A$49:$BH$49,1,'FD mesh'!$B$15+1)*Setup!$B$22</f>
        <v>0</v>
      </c>
      <c r="AZ1106" s="0" t="n">
        <f aca="false">SUMPRODUCT('FD inverse'!$A$50:$BH$50,'FD mesh'!$B$84:$BI$84,$E1105:$BL1105)+'FD inverse'!$A$50*$C1106/Setup!$B$17+INDEX('FD inverse'!$A$50:$BH$50,1,'FD mesh'!$B$15+1)*Setup!$B$22</f>
        <v>0</v>
      </c>
      <c r="BA1106" s="0" t="n">
        <f aca="false">SUMPRODUCT('FD inverse'!$A$51:$BH$51,'FD mesh'!$B$84:$BI$84,$E1105:$BL1105)+'FD inverse'!$A$51*$C1106/Setup!$B$17+INDEX('FD inverse'!$A$51:$BH$51,1,'FD mesh'!$B$15+1)*Setup!$B$22</f>
        <v>0</v>
      </c>
      <c r="BB1106" s="0" t="n">
        <f aca="false">SUMPRODUCT('FD inverse'!$A$52:$BH$52,'FD mesh'!$B$84:$BI$84,$E1105:$BL1105)+'FD inverse'!$A$52*$C1106/Setup!$B$17+INDEX('FD inverse'!$A$52:$BH$52,1,'FD mesh'!$B$15+1)*Setup!$B$22</f>
        <v>0</v>
      </c>
      <c r="BC1106" s="0" t="n">
        <f aca="false">SUMPRODUCT('FD inverse'!$A$53:$BH$53,'FD mesh'!$B$84:$BI$84,$E1105:$BL1105)+'FD inverse'!$A$53*$C1106/Setup!$B$17+INDEX('FD inverse'!$A$53:$BH$53,1,'FD mesh'!$B$15+1)*Setup!$B$22</f>
        <v>0</v>
      </c>
      <c r="BD1106" s="0" t="n">
        <f aca="false">SUMPRODUCT('FD inverse'!$A$54:$BH$54,'FD mesh'!$B$84:$BI$84,$E1105:$BL1105)+'FD inverse'!$A$54*$C1106/Setup!$B$17+INDEX('FD inverse'!$A$54:$BH$54,1,'FD mesh'!$B$15+1)*Setup!$B$22</f>
        <v>0</v>
      </c>
      <c r="BE1106" s="0" t="n">
        <f aca="false">SUMPRODUCT('FD inverse'!$A$55:$BH$55,'FD mesh'!$B$84:$BI$84,$E1105:$BL1105)+'FD inverse'!$A$55*$C1106/Setup!$B$17+INDEX('FD inverse'!$A$55:$BH$55,1,'FD mesh'!$B$15+1)*Setup!$B$22</f>
        <v>0</v>
      </c>
      <c r="BF1106" s="0" t="n">
        <f aca="false">SUMPRODUCT('FD inverse'!$A$56:$BH$56,'FD mesh'!$B$84:$BI$84,$E1105:$BL1105)+'FD inverse'!$A$56*$C1106/Setup!$B$17+INDEX('FD inverse'!$A$56:$BH$56,1,'FD mesh'!$B$15+1)*Setup!$B$22</f>
        <v>0</v>
      </c>
      <c r="BG1106" s="0" t="n">
        <f aca="false">SUMPRODUCT('FD inverse'!$A$57:$BH$57,'FD mesh'!$B$84:$BI$84,$E1105:$BL1105)+'FD inverse'!$A$57*$C1106/Setup!$B$17+INDEX('FD inverse'!$A$57:$BH$57,1,'FD mesh'!$B$15+1)*Setup!$B$22</f>
        <v>0</v>
      </c>
      <c r="BH1106" s="0" t="n">
        <f aca="false">SUMPRODUCT('FD inverse'!$A$58:$BH$58,'FD mesh'!$B$84:$BI$84,$E1105:$BL1105)+'FD inverse'!$A$58*$C1106/Setup!$B$17+INDEX('FD inverse'!$A$58:$BH$58,1,'FD mesh'!$B$15+1)*Setup!$B$22</f>
        <v>0</v>
      </c>
      <c r="BI1106" s="0" t="n">
        <f aca="false">SUMPRODUCT('FD inverse'!$A$59:$BH$59,'FD mesh'!$B$84:$BI$84,$E1105:$BL1105)+'FD inverse'!$A$59*$C1106/Setup!$B$17+INDEX('FD inverse'!$A$59:$BH$59,1,'FD mesh'!$B$15+1)*Setup!$B$22</f>
        <v>0</v>
      </c>
      <c r="BJ1106" s="0" t="n">
        <f aca="false">SUMPRODUCT('FD inverse'!$A$60:$BH$60,'FD mesh'!$B$84:$BI$84,$E1105:$BL1105)+'FD inverse'!$A$60*$C1106/Setup!$B$17+INDEX('FD inverse'!$A$60:$BH$60,1,'FD mesh'!$B$15+1)*Setup!$B$22</f>
        <v>0</v>
      </c>
      <c r="BK1106" s="0" t="n">
        <f aca="false">SUMPRODUCT('FD inverse'!$A$61:$BH$61,'FD mesh'!$B$84:$BI$84,$E1105:$BL1105)+'FD inverse'!$A$61*$C1106/Setup!$B$17+INDEX('FD inverse'!$A$61:$BH$61,1,'FD mesh'!$B$15+1)*Setup!$B$22</f>
        <v>0</v>
      </c>
      <c r="BL1106" s="0" t="n">
        <f aca="false">SUMPRODUCT('FD inverse'!$A$62:$BH$62,'FD mesh'!$B$84:$BI$84,$E1105:$BL1105)+'FD inverse'!$A$62*$C1106/Setup!$B$17+INDEX('FD inverse'!$A$62:$BH$62,1,'FD mesh'!$B$15+1)*Setup!$B$22</f>
        <v>0</v>
      </c>
    </row>
    <row r="1107" customFormat="false" ht="15" hidden="false" customHeight="false" outlineLevel="0" collapsed="false">
      <c r="A1107" s="0" t="n">
        <v>1102</v>
      </c>
      <c r="B1107" s="0" t="n">
        <f aca="false">A1107*Setup!$B$11/3600</f>
        <v>91.8333333333333</v>
      </c>
      <c r="C1107" s="0" t="n">
        <f aca="false">Setup!$B$7+Setup!$B$8*COS(2*PI()*(B1107-Setup!$B$9)/24)</f>
        <v>26.1491984333873</v>
      </c>
      <c r="D1107" s="0" t="n">
        <f aca="false">(C1107-E1107)/Setup!$B$17</f>
        <v>5.7567695048828</v>
      </c>
      <c r="E1107" s="0" t="n">
        <f aca="false">SUMPRODUCT('FD inverse'!$A$3:$BH$3,'FD mesh'!$B$84:$BI$84,$E1106:$BL1106)+'FD inverse'!$A$3*$C1107/Setup!$B$17+INDEX('FD inverse'!$A$3:$BH$3,1,'FD mesh'!$B$15+1)*Setup!$B$22</f>
        <v>25.4008183977525</v>
      </c>
      <c r="F1107" s="0" t="n">
        <f aca="false">SUMPRODUCT('FD inverse'!$A$4:$BH$4,'FD mesh'!$B$84:$BI$84,$E1106:$BL1106)+'FD inverse'!$A$4*$C1107/Setup!$B$17+INDEX('FD inverse'!$A$4:$BH$4,1,'FD mesh'!$B$15+1)*Setup!$B$22</f>
        <v>25.2210426953575</v>
      </c>
      <c r="G1107" s="0" t="n">
        <f aca="false">SUMPRODUCT('FD inverse'!$A$5:$BH$5,'FD mesh'!$B$84:$BI$84,$E1106:$BL1106)+'FD inverse'!$A$5*$C1107/Setup!$B$17+INDEX('FD inverse'!$A$5:$BH$5,1,'FD mesh'!$B$15+1)*Setup!$B$22</f>
        <v>25.0277001918965</v>
      </c>
      <c r="H1107" s="0" t="n">
        <f aca="false">SUMPRODUCT('FD inverse'!$A$6:$BH$6,'FD mesh'!$B$84:$BI$84,$E1106:$BL1106)+'FD inverse'!$A$6*$C1107/Setup!$B$17+INDEX('FD inverse'!$A$6:$BH$6,1,'FD mesh'!$B$15+1)*Setup!$B$22</f>
        <v>24.3606177975599</v>
      </c>
      <c r="I1107" s="0" t="n">
        <f aca="false">SUMPRODUCT('FD inverse'!$A$7:$BH$7,'FD mesh'!$B$84:$BI$84,$E1106:$BL1106)+'FD inverse'!$A$7*$C1107/Setup!$B$17+INDEX('FD inverse'!$A$7:$BH$7,1,'FD mesh'!$B$15+1)*Setup!$B$22</f>
        <v>24.3016371111777</v>
      </c>
      <c r="J1107" s="0" t="n">
        <f aca="false">SUMPRODUCT('FD inverse'!$A$8:$BH$8,'FD mesh'!$B$84:$BI$84,$E1106:$BL1106)+'FD inverse'!$A$8*$C1107/Setup!$B$17+INDEX('FD inverse'!$A$8:$BH$8,1,'FD mesh'!$B$15+1)*Setup!$B$22</f>
        <v>24.2439441365498</v>
      </c>
      <c r="K1107" s="0" t="n">
        <f aca="false">SUMPRODUCT('FD inverse'!$A$9:$BH$9,'FD mesh'!$B$84:$BI$84,$E1106:$BL1106)+'FD inverse'!$A$9*$C1107/Setup!$B$17+INDEX('FD inverse'!$A$9:$BH$9,1,'FD mesh'!$B$15+1)*Setup!$B$22</f>
        <v>24.1885723316288</v>
      </c>
      <c r="L1107" s="0" t="n">
        <f aca="false">SUMPRODUCT('FD inverse'!$A$10:$BH$10,'FD mesh'!$B$84:$BI$84,$E1106:$BL1106)+'FD inverse'!$A$10*$C1107/Setup!$B$17+INDEX('FD inverse'!$A$10:$BH$10,1,'FD mesh'!$B$15+1)*Setup!$B$22</f>
        <v>24.13641416892</v>
      </c>
      <c r="M1107" s="0" t="n">
        <f aca="false">SUMPRODUCT('FD inverse'!$A$11:$BH$11,'FD mesh'!$B$84:$BI$84,$E1106:$BL1106)+'FD inverse'!$A$11*$C1107/Setup!$B$17+INDEX('FD inverse'!$A$11:$BH$11,1,'FD mesh'!$B$15+1)*Setup!$B$22</f>
        <v>24.088227691121</v>
      </c>
      <c r="N1107" s="0" t="n">
        <f aca="false">SUMPRODUCT('FD inverse'!$A$12:$BH$12,'FD mesh'!$B$84:$BI$84,$E1106:$BL1106)+'FD inverse'!$A$12*$C1107/Setup!$B$17+INDEX('FD inverse'!$A$12:$BH$12,1,'FD mesh'!$B$15+1)*Setup!$B$22</f>
        <v>24.0446425160965</v>
      </c>
      <c r="O1107" s="0" t="n">
        <f aca="false">SUMPRODUCT('FD inverse'!$A$13:$BH$13,'FD mesh'!$B$84:$BI$84,$E1106:$BL1106)+'FD inverse'!$A$13*$C1107/Setup!$B$17+INDEX('FD inverse'!$A$13:$BH$13,1,'FD mesh'!$B$15+1)*Setup!$B$22</f>
        <v>24.006165167649</v>
      </c>
      <c r="P1107" s="0" t="n">
        <f aca="false">SUMPRODUCT('FD inverse'!$A$14:$BH$14,'FD mesh'!$B$84:$BI$84,$E1106:$BL1106)+'FD inverse'!$A$14*$C1107/Setup!$B$17+INDEX('FD inverse'!$A$14:$BH$14,1,'FD mesh'!$B$15+1)*Setup!$B$22</f>
        <v>23.973183629573</v>
      </c>
      <c r="Q1107" s="0" t="n">
        <f aca="false">SUMPRODUCT('FD inverse'!$A$15:$BH$15,'FD mesh'!$B$84:$BI$84,$E1106:$BL1106)+'FD inverse'!$A$15*$C1107/Setup!$B$17+INDEX('FD inverse'!$A$15:$BH$15,1,'FD mesh'!$B$15+1)*Setup!$B$22</f>
        <v>23.9459710405955</v>
      </c>
      <c r="R1107" s="0" t="n">
        <f aca="false">SUMPRODUCT('FD inverse'!$A$16:$BH$16,'FD mesh'!$B$84:$BI$84,$E1106:$BL1106)+'FD inverse'!$A$16*$C1107/Setup!$B$17+INDEX('FD inverse'!$A$16:$BH$16,1,'FD mesh'!$B$15+1)*Setup!$B$22</f>
        <v>23.924688467143</v>
      </c>
      <c r="S1107" s="0" t="n">
        <f aca="false">SUMPRODUCT('FD inverse'!$A$17:$BH$17,'FD mesh'!$B$84:$BI$84,$E1106:$BL1106)+'FD inverse'!$A$17*$C1107/Setup!$B$17+INDEX('FD inverse'!$A$17:$BH$17,1,'FD mesh'!$B$15+1)*Setup!$B$22</f>
        <v>23.3356044960838</v>
      </c>
      <c r="T1107" s="0" t="n">
        <f aca="false">SUMPRODUCT('FD inverse'!$A$18:$BH$18,'FD mesh'!$B$84:$BI$84,$E1106:$BL1106)+'FD inverse'!$A$18*$C1107/Setup!$B$17+INDEX('FD inverse'!$A$18:$BH$18,1,'FD mesh'!$B$15+1)*Setup!$B$22</f>
        <v>22.7494270001678</v>
      </c>
      <c r="U1107" s="0" t="n">
        <f aca="false">SUMPRODUCT('FD inverse'!$A$19:$BH$19,'FD mesh'!$B$84:$BI$84,$E1106:$BL1106)+'FD inverse'!$A$19*$C1107/Setup!$B$17+INDEX('FD inverse'!$A$19:$BH$19,1,'FD mesh'!$B$15+1)*Setup!$B$22</f>
        <v>22.1660543582782</v>
      </c>
      <c r="V1107" s="0" t="n">
        <f aca="false">SUMPRODUCT('FD inverse'!$A$20:$BH$20,'FD mesh'!$B$84:$BI$84,$E1106:$BL1106)+'FD inverse'!$A$20*$C1107/Setup!$B$17+INDEX('FD inverse'!$A$20:$BH$20,1,'FD mesh'!$B$15+1)*Setup!$B$22</f>
        <v>21.5853625022308</v>
      </c>
      <c r="W1107" s="0" t="n">
        <f aca="false">SUMPRODUCT('FD inverse'!$A$21:$BH$21,'FD mesh'!$B$84:$BI$84,$E1106:$BL1106)+'FD inverse'!$A$21*$C1107/Setup!$B$17+INDEX('FD inverse'!$A$21:$BH$21,1,'FD mesh'!$B$15+1)*Setup!$B$22</f>
        <v>21.007207133077</v>
      </c>
      <c r="X1107" s="0" t="n">
        <f aca="false">SUMPRODUCT('FD inverse'!$A$22:$BH$22,'FD mesh'!$B$84:$BI$84,$E1106:$BL1106)+'FD inverse'!$A$22*$C1107/Setup!$B$17+INDEX('FD inverse'!$A$22:$BH$22,1,'FD mesh'!$B$15+1)*Setup!$B$22</f>
        <v>20.4314258261959</v>
      </c>
      <c r="Y1107" s="0" t="n">
        <f aca="false">SUMPRODUCT('FD inverse'!$A$23:$BH$23,'FD mesh'!$B$84:$BI$84,$E1106:$BL1106)+'FD inverse'!$A$23*$C1107/Setup!$B$17+INDEX('FD inverse'!$A$23:$BH$23,1,'FD mesh'!$B$15+1)*Setup!$B$22</f>
        <v>19.8578400312629</v>
      </c>
      <c r="Z1107" s="0" t="n">
        <f aca="false">SUMPRODUCT('FD inverse'!$A$24:$BH$24,'FD mesh'!$B$84:$BI$84,$E1106:$BL1106)+'FD inverse'!$A$24*$C1107/Setup!$B$17+INDEX('FD inverse'!$A$24:$BH$24,1,'FD mesh'!$B$15+1)*Setup!$B$22</f>
        <v>19.286256973912</v>
      </c>
      <c r="AA1107" s="0" t="n">
        <f aca="false">SUMPRODUCT('FD inverse'!$A$25:$BH$25,'FD mesh'!$B$84:$BI$84,$E1106:$BL1106)+'FD inverse'!$A$25*$C1107/Setup!$B$17+INDEX('FD inverse'!$A$25:$BH$25,1,'FD mesh'!$B$15+1)*Setup!$B$22</f>
        <v>18.7164714665582</v>
      </c>
      <c r="AB1107" s="0" t="n">
        <f aca="false">SUMPRODUCT('FD inverse'!$A$26:$BH$26,'FD mesh'!$B$84:$BI$84,$E1106:$BL1106)+'FD inverse'!$A$26*$C1107/Setup!$B$17+INDEX('FD inverse'!$A$26:$BH$26,1,'FD mesh'!$B$15+1)*Setup!$B$22</f>
        <v>18.1482676364168</v>
      </c>
      <c r="AC1107" s="0" t="n">
        <f aca="false">SUMPRODUCT('FD inverse'!$A$27:$BH$27,'FD mesh'!$B$84:$BI$84,$E1106:$BL1106)+'FD inverse'!$A$27*$C1107/Setup!$B$17+INDEX('FD inverse'!$A$27:$BH$27,1,'FD mesh'!$B$15+1)*Setup!$B$22</f>
        <v>17.5814205792535</v>
      </c>
      <c r="AD1107" s="0" t="n">
        <f aca="false">SUMPRODUCT('FD inverse'!$A$28:$BH$28,'FD mesh'!$B$84:$BI$84,$E1106:$BL1106)+'FD inverse'!$A$28*$C1107/Setup!$B$17+INDEX('FD inverse'!$A$28:$BH$28,1,'FD mesh'!$B$15+1)*Setup!$B$22</f>
        <v>17.0156979478294</v>
      </c>
      <c r="AE1107" s="0" t="n">
        <f aca="false">SUMPRODUCT('FD inverse'!$A$29:$BH$29,'FD mesh'!$B$84:$BI$84,$E1106:$BL1106)+'FD inverse'!$A$29*$C1107/Setup!$B$17+INDEX('FD inverse'!$A$29:$BH$29,1,'FD mesh'!$B$15+1)*Setup!$B$22</f>
        <v>16.4508614843643</v>
      </c>
      <c r="AF1107" s="0" t="n">
        <f aca="false">SUMPRODUCT('FD inverse'!$A$30:$BH$30,'FD mesh'!$B$84:$BI$84,$E1106:$BL1106)+'FD inverse'!$A$30*$C1107/Setup!$B$17+INDEX('FD inverse'!$A$30:$BH$30,1,'FD mesh'!$B$15+1)*Setup!$B$22</f>
        <v>15.8866685066405</v>
      </c>
      <c r="AG1107" s="0" t="n">
        <f aca="false">SUMPRODUCT('FD inverse'!$A$31:$BH$31,'FD mesh'!$B$84:$BI$84,$E1106:$BL1106)+'FD inverse'!$A$31*$C1107/Setup!$B$17+INDEX('FD inverse'!$A$31:$BH$31,1,'FD mesh'!$B$15+1)*Setup!$B$22</f>
        <v>15.3228733576052</v>
      </c>
      <c r="AH1107" s="0" t="n">
        <f aca="false">SUMPRODUCT('FD inverse'!$A$32:$BH$32,'FD mesh'!$B$84:$BI$84,$E1106:$BL1106)+'FD inverse'!$A$32*$C1107/Setup!$B$17+INDEX('FD inverse'!$A$32:$BH$32,1,'FD mesh'!$B$15+1)*Setup!$B$22</f>
        <v>15.2992428115645</v>
      </c>
      <c r="AI1107" s="0" t="n">
        <f aca="false">SUMPRODUCT('FD inverse'!$A$33:$BH$33,'FD mesh'!$B$84:$BI$84,$E1106:$BL1106)+'FD inverse'!$A$33*$C1107/Setup!$B$17+INDEX('FD inverse'!$A$33:$BH$33,1,'FD mesh'!$B$15+1)*Setup!$B$22</f>
        <v>15.2758532151779</v>
      </c>
      <c r="AJ1107" s="0" t="n">
        <f aca="false">SUMPRODUCT('FD inverse'!$A$34:$BH$34,'FD mesh'!$B$84:$BI$84,$E1106:$BL1106)+'FD inverse'!$A$34*$C1107/Setup!$B$17+INDEX('FD inverse'!$A$34:$BH$34,1,'FD mesh'!$B$15+1)*Setup!$B$22</f>
        <v>15.2526861562407</v>
      </c>
      <c r="AK1107" s="0" t="n">
        <f aca="false">SUMPRODUCT('FD inverse'!$A$35:$BH$35,'FD mesh'!$B$84:$BI$84,$E1106:$BL1106)+'FD inverse'!$A$35*$C1107/Setup!$B$17+INDEX('FD inverse'!$A$35:$BH$35,1,'FD mesh'!$B$15+1)*Setup!$B$22</f>
        <v>15.2297230840899</v>
      </c>
      <c r="AL1107" s="0" t="n">
        <f aca="false">SUMPRODUCT('FD inverse'!$A$36:$BH$36,'FD mesh'!$B$84:$BI$84,$E1106:$BL1106)+'FD inverse'!$A$36*$C1107/Setup!$B$17+INDEX('FD inverse'!$A$36:$BH$36,1,'FD mesh'!$B$15+1)*Setup!$B$22</f>
        <v>15.2069454136988</v>
      </c>
      <c r="AM1107" s="0" t="n">
        <f aca="false">SUMPRODUCT('FD inverse'!$A$37:$BH$37,'FD mesh'!$B$84:$BI$84,$E1106:$BL1106)+'FD inverse'!$A$37*$C1107/Setup!$B$17+INDEX('FD inverse'!$A$37:$BH$37,1,'FD mesh'!$B$15+1)*Setup!$B$22</f>
        <v>15.1843346054101</v>
      </c>
      <c r="AN1107" s="0" t="n">
        <f aca="false">SUMPRODUCT('FD inverse'!$A$38:$BH$38,'FD mesh'!$B$84:$BI$84,$E1106:$BL1106)+'FD inverse'!$A$38*$C1107/Setup!$B$17+INDEX('FD inverse'!$A$38:$BH$38,1,'FD mesh'!$B$15+1)*Setup!$B$22</f>
        <v>15.1618722225523</v>
      </c>
      <c r="AO1107" s="0" t="n">
        <f aca="false">SUMPRODUCT('FD inverse'!$A$39:$BH$39,'FD mesh'!$B$84:$BI$84,$E1106:$BL1106)+'FD inverse'!$A$39*$C1107/Setup!$B$17+INDEX('FD inverse'!$A$39:$BH$39,1,'FD mesh'!$B$15+1)*Setup!$B$22</f>
        <v>15.1395399691712</v>
      </c>
      <c r="AP1107" s="0" t="n">
        <f aca="false">SUMPRODUCT('FD inverse'!$A$40:$BH$40,'FD mesh'!$B$84:$BI$84,$E1106:$BL1106)+'FD inverse'!$A$40*$C1107/Setup!$B$17+INDEX('FD inverse'!$A$40:$BH$40,1,'FD mesh'!$B$15+1)*Setup!$B$22</f>
        <v>15.1173197100887</v>
      </c>
      <c r="AQ1107" s="0" t="n">
        <f aca="false">SUMPRODUCT('FD inverse'!$A$41:$BH$41,'FD mesh'!$B$84:$BI$84,$E1106:$BL1106)+'FD inverse'!$A$41*$C1107/Setup!$B$17+INDEX('FD inverse'!$A$41:$BH$41,1,'FD mesh'!$B$15+1)*Setup!$B$22</f>
        <v>15.0951934754809</v>
      </c>
      <c r="AR1107" s="0" t="n">
        <f aca="false">SUMPRODUCT('FD inverse'!$A$42:$BH$42,'FD mesh'!$B$84:$BI$84,$E1106:$BL1106)+'FD inverse'!$A$42*$C1107/Setup!$B$17+INDEX('FD inverse'!$A$42:$BH$42,1,'FD mesh'!$B$15+1)*Setup!$B$22</f>
        <v>15.0731434521402</v>
      </c>
      <c r="AS1107" s="0" t="n">
        <f aca="false">SUMPRODUCT('FD inverse'!$A$43:$BH$43,'FD mesh'!$B$84:$BI$84,$E1106:$BL1106)+'FD inverse'!$A$43*$C1107/Setup!$B$17+INDEX('FD inverse'!$A$43:$BH$43,1,'FD mesh'!$B$15+1)*Setup!$B$22</f>
        <v>0</v>
      </c>
      <c r="AT1107" s="0" t="n">
        <f aca="false">SUMPRODUCT('FD inverse'!$A$44:$BH$44,'FD mesh'!$B$84:$BI$84,$E1106:$BL1106)+'FD inverse'!$A$44*$C1107/Setup!$B$17+INDEX('FD inverse'!$A$44:$BH$44,1,'FD mesh'!$B$15+1)*Setup!$B$22</f>
        <v>0</v>
      </c>
      <c r="AU1107" s="0" t="n">
        <f aca="false">SUMPRODUCT('FD inverse'!$A$45:$BH$45,'FD mesh'!$B$84:$BI$84,$E1106:$BL1106)+'FD inverse'!$A$45*$C1107/Setup!$B$17+INDEX('FD inverse'!$A$45:$BH$45,1,'FD mesh'!$B$15+1)*Setup!$B$22</f>
        <v>0</v>
      </c>
      <c r="AV1107" s="0" t="n">
        <f aca="false">SUMPRODUCT('FD inverse'!$A$46:$BH$46,'FD mesh'!$B$84:$BI$84,$E1106:$BL1106)+'FD inverse'!$A$46*$C1107/Setup!$B$17+INDEX('FD inverse'!$A$46:$BH$46,1,'FD mesh'!$B$15+1)*Setup!$B$22</f>
        <v>0</v>
      </c>
      <c r="AW1107" s="0" t="n">
        <f aca="false">SUMPRODUCT('FD inverse'!$A$47:$BH$47,'FD mesh'!$B$84:$BI$84,$E1106:$BL1106)+'FD inverse'!$A$47*$C1107/Setup!$B$17+INDEX('FD inverse'!$A$47:$BH$47,1,'FD mesh'!$B$15+1)*Setup!$B$22</f>
        <v>0</v>
      </c>
      <c r="AX1107" s="0" t="n">
        <f aca="false">SUMPRODUCT('FD inverse'!$A$48:$BH$48,'FD mesh'!$B$84:$BI$84,$E1106:$BL1106)+'FD inverse'!$A$48*$C1107/Setup!$B$17+INDEX('FD inverse'!$A$48:$BH$48,1,'FD mesh'!$B$15+1)*Setup!$B$22</f>
        <v>0</v>
      </c>
      <c r="AY1107" s="0" t="n">
        <f aca="false">SUMPRODUCT('FD inverse'!$A$49:$BH$49,'FD mesh'!$B$84:$BI$84,$E1106:$BL1106)+'FD inverse'!$A$49*$C1107/Setup!$B$17+INDEX('FD inverse'!$A$49:$BH$49,1,'FD mesh'!$B$15+1)*Setup!$B$22</f>
        <v>0</v>
      </c>
      <c r="AZ1107" s="0" t="n">
        <f aca="false">SUMPRODUCT('FD inverse'!$A$50:$BH$50,'FD mesh'!$B$84:$BI$84,$E1106:$BL1106)+'FD inverse'!$A$50*$C1107/Setup!$B$17+INDEX('FD inverse'!$A$50:$BH$50,1,'FD mesh'!$B$15+1)*Setup!$B$22</f>
        <v>0</v>
      </c>
      <c r="BA1107" s="0" t="n">
        <f aca="false">SUMPRODUCT('FD inverse'!$A$51:$BH$51,'FD mesh'!$B$84:$BI$84,$E1106:$BL1106)+'FD inverse'!$A$51*$C1107/Setup!$B$17+INDEX('FD inverse'!$A$51:$BH$51,1,'FD mesh'!$B$15+1)*Setup!$B$22</f>
        <v>0</v>
      </c>
      <c r="BB1107" s="0" t="n">
        <f aca="false">SUMPRODUCT('FD inverse'!$A$52:$BH$52,'FD mesh'!$B$84:$BI$84,$E1106:$BL1106)+'FD inverse'!$A$52*$C1107/Setup!$B$17+INDEX('FD inverse'!$A$52:$BH$52,1,'FD mesh'!$B$15+1)*Setup!$B$22</f>
        <v>0</v>
      </c>
      <c r="BC1107" s="0" t="n">
        <f aca="false">SUMPRODUCT('FD inverse'!$A$53:$BH$53,'FD mesh'!$B$84:$BI$84,$E1106:$BL1106)+'FD inverse'!$A$53*$C1107/Setup!$B$17+INDEX('FD inverse'!$A$53:$BH$53,1,'FD mesh'!$B$15+1)*Setup!$B$22</f>
        <v>0</v>
      </c>
      <c r="BD1107" s="0" t="n">
        <f aca="false">SUMPRODUCT('FD inverse'!$A$54:$BH$54,'FD mesh'!$B$84:$BI$84,$E1106:$BL1106)+'FD inverse'!$A$54*$C1107/Setup!$B$17+INDEX('FD inverse'!$A$54:$BH$54,1,'FD mesh'!$B$15+1)*Setup!$B$22</f>
        <v>0</v>
      </c>
      <c r="BE1107" s="0" t="n">
        <f aca="false">SUMPRODUCT('FD inverse'!$A$55:$BH$55,'FD mesh'!$B$84:$BI$84,$E1106:$BL1106)+'FD inverse'!$A$55*$C1107/Setup!$B$17+INDEX('FD inverse'!$A$55:$BH$55,1,'FD mesh'!$B$15+1)*Setup!$B$22</f>
        <v>0</v>
      </c>
      <c r="BF1107" s="0" t="n">
        <f aca="false">SUMPRODUCT('FD inverse'!$A$56:$BH$56,'FD mesh'!$B$84:$BI$84,$E1106:$BL1106)+'FD inverse'!$A$56*$C1107/Setup!$B$17+INDEX('FD inverse'!$A$56:$BH$56,1,'FD mesh'!$B$15+1)*Setup!$B$22</f>
        <v>0</v>
      </c>
      <c r="BG1107" s="0" t="n">
        <f aca="false">SUMPRODUCT('FD inverse'!$A$57:$BH$57,'FD mesh'!$B$84:$BI$84,$E1106:$BL1106)+'FD inverse'!$A$57*$C1107/Setup!$B$17+INDEX('FD inverse'!$A$57:$BH$57,1,'FD mesh'!$B$15+1)*Setup!$B$22</f>
        <v>0</v>
      </c>
      <c r="BH1107" s="0" t="n">
        <f aca="false">SUMPRODUCT('FD inverse'!$A$58:$BH$58,'FD mesh'!$B$84:$BI$84,$E1106:$BL1106)+'FD inverse'!$A$58*$C1107/Setup!$B$17+INDEX('FD inverse'!$A$58:$BH$58,1,'FD mesh'!$B$15+1)*Setup!$B$22</f>
        <v>0</v>
      </c>
      <c r="BI1107" s="0" t="n">
        <f aca="false">SUMPRODUCT('FD inverse'!$A$59:$BH$59,'FD mesh'!$B$84:$BI$84,$E1106:$BL1106)+'FD inverse'!$A$59*$C1107/Setup!$B$17+INDEX('FD inverse'!$A$59:$BH$59,1,'FD mesh'!$B$15+1)*Setup!$B$22</f>
        <v>0</v>
      </c>
      <c r="BJ1107" s="0" t="n">
        <f aca="false">SUMPRODUCT('FD inverse'!$A$60:$BH$60,'FD mesh'!$B$84:$BI$84,$E1106:$BL1106)+'FD inverse'!$A$60*$C1107/Setup!$B$17+INDEX('FD inverse'!$A$60:$BH$60,1,'FD mesh'!$B$15+1)*Setup!$B$22</f>
        <v>0</v>
      </c>
      <c r="BK1107" s="0" t="n">
        <f aca="false">SUMPRODUCT('FD inverse'!$A$61:$BH$61,'FD mesh'!$B$84:$BI$84,$E1106:$BL1106)+'FD inverse'!$A$61*$C1107/Setup!$B$17+INDEX('FD inverse'!$A$61:$BH$61,1,'FD mesh'!$B$15+1)*Setup!$B$22</f>
        <v>0</v>
      </c>
      <c r="BL1107" s="0" t="n">
        <f aca="false">SUMPRODUCT('FD inverse'!$A$62:$BH$62,'FD mesh'!$B$84:$BI$84,$E1106:$BL1106)+'FD inverse'!$A$62*$C1107/Setup!$B$17+INDEX('FD inverse'!$A$62:$BH$62,1,'FD mesh'!$B$15+1)*Setup!$B$22</f>
        <v>0</v>
      </c>
    </row>
    <row r="1108" customFormat="false" ht="15" hidden="false" customHeight="false" outlineLevel="0" collapsed="false">
      <c r="A1108" s="0" t="n">
        <v>1103</v>
      </c>
      <c r="B1108" s="0" t="n">
        <f aca="false">A1108*Setup!$B$11/3600</f>
        <v>91.9166666666667</v>
      </c>
      <c r="C1108" s="0" t="n">
        <f aca="false">Setup!$B$7+Setup!$B$8*COS(2*PI()*(B1108-Setup!$B$9)/24)</f>
        <v>26.0750930326421</v>
      </c>
      <c r="D1108" s="0" t="n">
        <f aca="false">(C1108-E1108)/Setup!$B$17</f>
        <v>5.49208553986784</v>
      </c>
      <c r="E1108" s="0" t="n">
        <f aca="false">SUMPRODUCT('FD inverse'!$A$3:$BH$3,'FD mesh'!$B$84:$BI$84,$E1107:$BL1107)+'FD inverse'!$A$3*$C1108/Setup!$B$17+INDEX('FD inverse'!$A$3:$BH$3,1,'FD mesh'!$B$15+1)*Setup!$B$22</f>
        <v>25.3611219124593</v>
      </c>
      <c r="F1108" s="0" t="n">
        <f aca="false">SUMPRODUCT('FD inverse'!$A$4:$BH$4,'FD mesh'!$B$84:$BI$84,$E1107:$BL1107)+'FD inverse'!$A$4*$C1108/Setup!$B$17+INDEX('FD inverse'!$A$4:$BH$4,1,'FD mesh'!$B$15+1)*Setup!$B$22</f>
        <v>25.1890522970288</v>
      </c>
      <c r="G1108" s="0" t="n">
        <f aca="false">SUMPRODUCT('FD inverse'!$A$5:$BH$5,'FD mesh'!$B$84:$BI$84,$E1107:$BL1107)+'FD inverse'!$A$5*$C1108/Setup!$B$17+INDEX('FD inverse'!$A$5:$BH$5,1,'FD mesh'!$B$15+1)*Setup!$B$22</f>
        <v>25.0030979601015</v>
      </c>
      <c r="H1108" s="0" t="n">
        <f aca="false">SUMPRODUCT('FD inverse'!$A$6:$BH$6,'FD mesh'!$B$84:$BI$84,$E1107:$BL1107)+'FD inverse'!$A$6*$C1108/Setup!$B$17+INDEX('FD inverse'!$A$6:$BH$6,1,'FD mesh'!$B$15+1)*Setup!$B$22</f>
        <v>24.3603522606751</v>
      </c>
      <c r="I1108" s="0" t="n">
        <f aca="false">SUMPRODUCT('FD inverse'!$A$7:$BH$7,'FD mesh'!$B$84:$BI$84,$E1107:$BL1107)+'FD inverse'!$A$7*$C1108/Setup!$B$17+INDEX('FD inverse'!$A$7:$BH$7,1,'FD mesh'!$B$15+1)*Setup!$B$22</f>
        <v>24.3033937808188</v>
      </c>
      <c r="J1108" s="0" t="n">
        <f aca="false">SUMPRODUCT('FD inverse'!$A$8:$BH$8,'FD mesh'!$B$84:$BI$84,$E1107:$BL1107)+'FD inverse'!$A$8*$C1108/Setup!$B$17+INDEX('FD inverse'!$A$8:$BH$8,1,'FD mesh'!$B$15+1)*Setup!$B$22</f>
        <v>24.2474716842317</v>
      </c>
      <c r="K1108" s="0" t="n">
        <f aca="false">SUMPRODUCT('FD inverse'!$A$9:$BH$9,'FD mesh'!$B$84:$BI$84,$E1107:$BL1107)+'FD inverse'!$A$9*$C1108/Setup!$B$17+INDEX('FD inverse'!$A$9:$BH$9,1,'FD mesh'!$B$15+1)*Setup!$B$22</f>
        <v>24.1936307367194</v>
      </c>
      <c r="L1108" s="0" t="n">
        <f aca="false">SUMPRODUCT('FD inverse'!$A$10:$BH$10,'FD mesh'!$B$84:$BI$84,$E1107:$BL1107)+'FD inverse'!$A$10*$C1108/Setup!$B$17+INDEX('FD inverse'!$A$10:$BH$10,1,'FD mesh'!$B$15+1)*Setup!$B$22</f>
        <v>24.142774098995</v>
      </c>
      <c r="M1108" s="0" t="n">
        <f aca="false">SUMPRODUCT('FD inverse'!$A$11:$BH$11,'FD mesh'!$B$84:$BI$84,$E1107:$BL1107)+'FD inverse'!$A$11*$C1108/Setup!$B$17+INDEX('FD inverse'!$A$11:$BH$11,1,'FD mesh'!$B$15+1)*Setup!$B$22</f>
        <v>24.0956696324063</v>
      </c>
      <c r="N1108" s="0" t="n">
        <f aca="false">SUMPRODUCT('FD inverse'!$A$12:$BH$12,'FD mesh'!$B$84:$BI$84,$E1107:$BL1107)+'FD inverse'!$A$12*$C1108/Setup!$B$17+INDEX('FD inverse'!$A$12:$BH$12,1,'FD mesh'!$B$15+1)*Setup!$B$22</f>
        <v>24.0529556916497</v>
      </c>
      <c r="O1108" s="0" t="n">
        <f aca="false">SUMPRODUCT('FD inverse'!$A$13:$BH$13,'FD mesh'!$B$84:$BI$84,$E1107:$BL1107)+'FD inverse'!$A$13*$C1108/Setup!$B$17+INDEX('FD inverse'!$A$13:$BH$13,1,'FD mesh'!$B$15+1)*Setup!$B$22</f>
        <v>24.0151462792431</v>
      </c>
      <c r="P1108" s="0" t="n">
        <f aca="false">SUMPRODUCT('FD inverse'!$A$14:$BH$14,'FD mesh'!$B$84:$BI$84,$E1107:$BL1107)+'FD inverse'!$A$14*$C1108/Setup!$B$17+INDEX('FD inverse'!$A$14:$BH$14,1,'FD mesh'!$B$15+1)*Setup!$B$22</f>
        <v>23.9826354577475</v>
      </c>
      <c r="Q1108" s="0" t="n">
        <f aca="false">SUMPRODUCT('FD inverse'!$A$15:$BH$15,'FD mesh'!$B$84:$BI$84,$E1107:$BL1107)+'FD inverse'!$A$15*$C1108/Setup!$B$17+INDEX('FD inverse'!$A$15:$BH$15,1,'FD mesh'!$B$15+1)*Setup!$B$22</f>
        <v>23.9557009360598</v>
      </c>
      <c r="R1108" s="0" t="n">
        <f aca="false">SUMPRODUCT('FD inverse'!$A$16:$BH$16,'FD mesh'!$B$84:$BI$84,$E1107:$BL1107)+'FD inverse'!$A$16*$C1108/Setup!$B$17+INDEX('FD inverse'!$A$16:$BH$16,1,'FD mesh'!$B$15+1)*Setup!$B$22</f>
        <v>23.9345067656785</v>
      </c>
      <c r="S1108" s="0" t="n">
        <f aca="false">SUMPRODUCT('FD inverse'!$A$17:$BH$17,'FD mesh'!$B$84:$BI$84,$E1107:$BL1107)+'FD inverse'!$A$17*$C1108/Setup!$B$17+INDEX('FD inverse'!$A$17:$BH$17,1,'FD mesh'!$B$15+1)*Setup!$B$22</f>
        <v>23.3451901338236</v>
      </c>
      <c r="T1108" s="0" t="n">
        <f aca="false">SUMPRODUCT('FD inverse'!$A$18:$BH$18,'FD mesh'!$B$84:$BI$84,$E1107:$BL1107)+'FD inverse'!$A$18*$C1108/Setup!$B$17+INDEX('FD inverse'!$A$18:$BH$18,1,'FD mesh'!$B$15+1)*Setup!$B$22</f>
        <v>22.7586944182179</v>
      </c>
      <c r="U1108" s="0" t="n">
        <f aca="false">SUMPRODUCT('FD inverse'!$A$19:$BH$19,'FD mesh'!$B$84:$BI$84,$E1107:$BL1107)+'FD inverse'!$A$19*$C1108/Setup!$B$17+INDEX('FD inverse'!$A$19:$BH$19,1,'FD mesh'!$B$15+1)*Setup!$B$22</f>
        <v>22.1749259713526</v>
      </c>
      <c r="V1108" s="0" t="n">
        <f aca="false">SUMPRODUCT('FD inverse'!$A$20:$BH$20,'FD mesh'!$B$84:$BI$84,$E1107:$BL1107)+'FD inverse'!$A$20*$C1108/Setup!$B$17+INDEX('FD inverse'!$A$20:$BH$20,1,'FD mesh'!$B$15+1)*Setup!$B$22</f>
        <v>21.5937683134779</v>
      </c>
      <c r="W1108" s="0" t="n">
        <f aca="false">SUMPRODUCT('FD inverse'!$A$21:$BH$21,'FD mesh'!$B$84:$BI$84,$E1107:$BL1107)+'FD inverse'!$A$21*$C1108/Setup!$B$17+INDEX('FD inverse'!$A$21:$BH$21,1,'FD mesh'!$B$15+1)*Setup!$B$22</f>
        <v>21.0150843657701</v>
      </c>
      <c r="X1108" s="0" t="n">
        <f aca="false">SUMPRODUCT('FD inverse'!$A$22:$BH$22,'FD mesh'!$B$84:$BI$84,$E1107:$BL1107)+'FD inverse'!$A$22*$C1108/Setup!$B$17+INDEX('FD inverse'!$A$22:$BH$22,1,'FD mesh'!$B$15+1)*Setup!$B$22</f>
        <v>20.438718575112</v>
      </c>
      <c r="Y1108" s="0" t="n">
        <f aca="false">SUMPRODUCT('FD inverse'!$A$23:$BH$23,'FD mesh'!$B$84:$BI$84,$E1107:$BL1107)+'FD inverse'!$A$23*$C1108/Setup!$B$17+INDEX('FD inverse'!$A$23:$BH$23,1,'FD mesh'!$B$15+1)*Setup!$B$22</f>
        <v>19.8644989362778</v>
      </c>
      <c r="Z1108" s="0" t="n">
        <f aca="false">SUMPRODUCT('FD inverse'!$A$24:$BH$24,'FD mesh'!$B$84:$BI$84,$E1107:$BL1107)+'FD inverse'!$A$24*$C1108/Setup!$B$17+INDEX('FD inverse'!$A$24:$BH$24,1,'FD mesh'!$B$15+1)*Setup!$B$22</f>
        <v>19.2922389180623</v>
      </c>
      <c r="AA1108" s="0" t="n">
        <f aca="false">SUMPRODUCT('FD inverse'!$A$25:$BH$25,'FD mesh'!$B$84:$BI$84,$E1107:$BL1107)+'FD inverse'!$A$25*$C1108/Setup!$B$17+INDEX('FD inverse'!$A$25:$BH$25,1,'FD mesh'!$B$15+1)*Setup!$B$22</f>
        <v>18.7217393005538</v>
      </c>
      <c r="AB1108" s="0" t="n">
        <f aca="false">SUMPRODUCT('FD inverse'!$A$26:$BH$26,'FD mesh'!$B$84:$BI$84,$E1107:$BL1107)+'FD inverse'!$A$26*$C1108/Setup!$B$17+INDEX('FD inverse'!$A$26:$BH$26,1,'FD mesh'!$B$15+1)*Setup!$B$22</f>
        <v>18.1527899313355</v>
      </c>
      <c r="AC1108" s="0" t="n">
        <f aca="false">SUMPRODUCT('FD inverse'!$A$27:$BH$27,'FD mesh'!$B$84:$BI$84,$E1107:$BL1107)+'FD inverse'!$A$27*$C1108/Setup!$B$17+INDEX('FD inverse'!$A$27:$BH$27,1,'FD mesh'!$B$15+1)*Setup!$B$22</f>
        <v>17.5851714089076</v>
      </c>
      <c r="AD1108" s="0" t="n">
        <f aca="false">SUMPRODUCT('FD inverse'!$A$28:$BH$28,'FD mesh'!$B$84:$BI$84,$E1107:$BL1107)+'FD inverse'!$A$28*$C1108/Setup!$B$17+INDEX('FD inverse'!$A$28:$BH$28,1,'FD mesh'!$B$15+1)*Setup!$B$22</f>
        <v>17.0186567020635</v>
      </c>
      <c r="AE1108" s="0" t="n">
        <f aca="false">SUMPRODUCT('FD inverse'!$A$29:$BH$29,'FD mesh'!$B$84:$BI$84,$E1107:$BL1107)+'FD inverse'!$A$29*$C1108/Setup!$B$17+INDEX('FD inverse'!$A$29:$BH$29,1,'FD mesh'!$B$15+1)*Setup!$B$22</f>
        <v>16.4530127143227</v>
      </c>
      <c r="AF1108" s="0" t="n">
        <f aca="false">SUMPRODUCT('FD inverse'!$A$30:$BH$30,'FD mesh'!$B$84:$BI$84,$E1107:$BL1107)+'FD inverse'!$A$30*$C1108/Setup!$B$17+INDEX('FD inverse'!$A$30:$BH$30,1,'FD mesh'!$B$15+1)*Setup!$B$22</f>
        <v>15.8880018028267</v>
      </c>
      <c r="AG1108" s="0" t="n">
        <f aca="false">SUMPRODUCT('FD inverse'!$A$31:$BH$31,'FD mesh'!$B$84:$BI$84,$E1107:$BL1107)+'FD inverse'!$A$31*$C1108/Setup!$B$17+INDEX('FD inverse'!$A$31:$BH$31,1,'FD mesh'!$B$15+1)*Setup!$B$22</f>
        <v>15.3233832613513</v>
      </c>
      <c r="AH1108" s="0" t="n">
        <f aca="false">SUMPRODUCT('FD inverse'!$A$32:$BH$32,'FD mesh'!$B$84:$BI$84,$E1107:$BL1107)+'FD inverse'!$A$32*$C1108/Setup!$B$17+INDEX('FD inverse'!$A$32:$BH$32,1,'FD mesh'!$B$15+1)*Setup!$B$22</f>
        <v>15.2997175146454</v>
      </c>
      <c r="AI1108" s="0" t="n">
        <f aca="false">SUMPRODUCT('FD inverse'!$A$33:$BH$33,'FD mesh'!$B$84:$BI$84,$E1107:$BL1107)+'FD inverse'!$A$33*$C1108/Setup!$B$17+INDEX('FD inverse'!$A$33:$BH$33,1,'FD mesh'!$B$15+1)*Setup!$B$22</f>
        <v>15.2762920735729</v>
      </c>
      <c r="AJ1108" s="0" t="n">
        <f aca="false">SUMPRODUCT('FD inverse'!$A$34:$BH$34,'FD mesh'!$B$84:$BI$84,$E1107:$BL1107)+'FD inverse'!$A$34*$C1108/Setup!$B$17+INDEX('FD inverse'!$A$34:$BH$34,1,'FD mesh'!$B$15+1)*Setup!$B$22</f>
        <v>15.2530887927283</v>
      </c>
      <c r="AK1108" s="0" t="n">
        <f aca="false">SUMPRODUCT('FD inverse'!$A$35:$BH$35,'FD mesh'!$B$84:$BI$84,$E1107:$BL1107)+'FD inverse'!$A$35*$C1108/Setup!$B$17+INDEX('FD inverse'!$A$35:$BH$35,1,'FD mesh'!$B$15+1)*Setup!$B$22</f>
        <v>15.2300893357477</v>
      </c>
      <c r="AL1108" s="0" t="n">
        <f aca="false">SUMPRODUCT('FD inverse'!$A$36:$BH$36,'FD mesh'!$B$84:$BI$84,$E1107:$BL1107)+'FD inverse'!$A$36*$C1108/Setup!$B$17+INDEX('FD inverse'!$A$36:$BH$36,1,'FD mesh'!$B$15+1)*Setup!$B$22</f>
        <v>15.2072752837923</v>
      </c>
      <c r="AM1108" s="0" t="n">
        <f aca="false">SUMPRODUCT('FD inverse'!$A$37:$BH$37,'FD mesh'!$B$84:$BI$84,$E1107:$BL1107)+'FD inverse'!$A$37*$C1108/Setup!$B$17+INDEX('FD inverse'!$A$37:$BH$37,1,'FD mesh'!$B$15+1)*Setup!$B$22</f>
        <v>15.1846282196762</v>
      </c>
      <c r="AN1108" s="0" t="n">
        <f aca="false">SUMPRODUCT('FD inverse'!$A$38:$BH$38,'FD mesh'!$B$84:$BI$84,$E1107:$BL1107)+'FD inverse'!$A$38*$C1108/Setup!$B$17+INDEX('FD inverse'!$A$38:$BH$38,1,'FD mesh'!$B$15+1)*Setup!$B$22</f>
        <v>15.1621297898644</v>
      </c>
      <c r="AO1108" s="0" t="n">
        <f aca="false">SUMPRODUCT('FD inverse'!$A$39:$BH$39,'FD mesh'!$B$84:$BI$84,$E1107:$BL1107)+'FD inverse'!$A$39*$C1108/Setup!$B$17+INDEX('FD inverse'!$A$39:$BH$39,1,'FD mesh'!$B$15+1)*Setup!$B$22</f>
        <v>15.1397617465586</v>
      </c>
      <c r="AP1108" s="0" t="n">
        <f aca="false">SUMPRODUCT('FD inverse'!$A$40:$BH$40,'FD mesh'!$B$84:$BI$84,$E1107:$BL1107)+'FD inverse'!$A$40*$C1108/Setup!$B$17+INDEX('FD inverse'!$A$40:$BH$40,1,'FD mesh'!$B$15+1)*Setup!$B$22</f>
        <v>15.1175059720747</v>
      </c>
      <c r="AQ1108" s="0" t="n">
        <f aca="false">SUMPRODUCT('FD inverse'!$A$41:$BH$41,'FD mesh'!$B$84:$BI$84,$E1107:$BL1107)+'FD inverse'!$A$41*$C1108/Setup!$B$17+INDEX('FD inverse'!$A$41:$BH$41,1,'FD mesh'!$B$15+1)*Setup!$B$22</f>
        <v>15.0953444876982</v>
      </c>
      <c r="AR1108" s="0" t="n">
        <f aca="false">SUMPRODUCT('FD inverse'!$A$42:$BH$42,'FD mesh'!$B$84:$BI$84,$E1107:$BL1107)+'FD inverse'!$A$42*$C1108/Setup!$B$17+INDEX('FD inverse'!$A$42:$BH$42,1,'FD mesh'!$B$15+1)*Setup!$B$22</f>
        <v>15.0732594491845</v>
      </c>
      <c r="AS1108" s="0" t="n">
        <f aca="false">SUMPRODUCT('FD inverse'!$A$43:$BH$43,'FD mesh'!$B$84:$BI$84,$E1107:$BL1107)+'FD inverse'!$A$43*$C1108/Setup!$B$17+INDEX('FD inverse'!$A$43:$BH$43,1,'FD mesh'!$B$15+1)*Setup!$B$22</f>
        <v>0</v>
      </c>
      <c r="AT1108" s="0" t="n">
        <f aca="false">SUMPRODUCT('FD inverse'!$A$44:$BH$44,'FD mesh'!$B$84:$BI$84,$E1107:$BL1107)+'FD inverse'!$A$44*$C1108/Setup!$B$17+INDEX('FD inverse'!$A$44:$BH$44,1,'FD mesh'!$B$15+1)*Setup!$B$22</f>
        <v>0</v>
      </c>
      <c r="AU1108" s="0" t="n">
        <f aca="false">SUMPRODUCT('FD inverse'!$A$45:$BH$45,'FD mesh'!$B$84:$BI$84,$E1107:$BL1107)+'FD inverse'!$A$45*$C1108/Setup!$B$17+INDEX('FD inverse'!$A$45:$BH$45,1,'FD mesh'!$B$15+1)*Setup!$B$22</f>
        <v>0</v>
      </c>
      <c r="AV1108" s="0" t="n">
        <f aca="false">SUMPRODUCT('FD inverse'!$A$46:$BH$46,'FD mesh'!$B$84:$BI$84,$E1107:$BL1107)+'FD inverse'!$A$46*$C1108/Setup!$B$17+INDEX('FD inverse'!$A$46:$BH$46,1,'FD mesh'!$B$15+1)*Setup!$B$22</f>
        <v>0</v>
      </c>
      <c r="AW1108" s="0" t="n">
        <f aca="false">SUMPRODUCT('FD inverse'!$A$47:$BH$47,'FD mesh'!$B$84:$BI$84,$E1107:$BL1107)+'FD inverse'!$A$47*$C1108/Setup!$B$17+INDEX('FD inverse'!$A$47:$BH$47,1,'FD mesh'!$B$15+1)*Setup!$B$22</f>
        <v>0</v>
      </c>
      <c r="AX1108" s="0" t="n">
        <f aca="false">SUMPRODUCT('FD inverse'!$A$48:$BH$48,'FD mesh'!$B$84:$BI$84,$E1107:$BL1107)+'FD inverse'!$A$48*$C1108/Setup!$B$17+INDEX('FD inverse'!$A$48:$BH$48,1,'FD mesh'!$B$15+1)*Setup!$B$22</f>
        <v>0</v>
      </c>
      <c r="AY1108" s="0" t="n">
        <f aca="false">SUMPRODUCT('FD inverse'!$A$49:$BH$49,'FD mesh'!$B$84:$BI$84,$E1107:$BL1107)+'FD inverse'!$A$49*$C1108/Setup!$B$17+INDEX('FD inverse'!$A$49:$BH$49,1,'FD mesh'!$B$15+1)*Setup!$B$22</f>
        <v>0</v>
      </c>
      <c r="AZ1108" s="0" t="n">
        <f aca="false">SUMPRODUCT('FD inverse'!$A$50:$BH$50,'FD mesh'!$B$84:$BI$84,$E1107:$BL1107)+'FD inverse'!$A$50*$C1108/Setup!$B$17+INDEX('FD inverse'!$A$50:$BH$50,1,'FD mesh'!$B$15+1)*Setup!$B$22</f>
        <v>0</v>
      </c>
      <c r="BA1108" s="0" t="n">
        <f aca="false">SUMPRODUCT('FD inverse'!$A$51:$BH$51,'FD mesh'!$B$84:$BI$84,$E1107:$BL1107)+'FD inverse'!$A$51*$C1108/Setup!$B$17+INDEX('FD inverse'!$A$51:$BH$51,1,'FD mesh'!$B$15+1)*Setup!$B$22</f>
        <v>0</v>
      </c>
      <c r="BB1108" s="0" t="n">
        <f aca="false">SUMPRODUCT('FD inverse'!$A$52:$BH$52,'FD mesh'!$B$84:$BI$84,$E1107:$BL1107)+'FD inverse'!$A$52*$C1108/Setup!$B$17+INDEX('FD inverse'!$A$52:$BH$52,1,'FD mesh'!$B$15+1)*Setup!$B$22</f>
        <v>0</v>
      </c>
      <c r="BC1108" s="0" t="n">
        <f aca="false">SUMPRODUCT('FD inverse'!$A$53:$BH$53,'FD mesh'!$B$84:$BI$84,$E1107:$BL1107)+'FD inverse'!$A$53*$C1108/Setup!$B$17+INDEX('FD inverse'!$A$53:$BH$53,1,'FD mesh'!$B$15+1)*Setup!$B$22</f>
        <v>0</v>
      </c>
      <c r="BD1108" s="0" t="n">
        <f aca="false">SUMPRODUCT('FD inverse'!$A$54:$BH$54,'FD mesh'!$B$84:$BI$84,$E1107:$BL1107)+'FD inverse'!$A$54*$C1108/Setup!$B$17+INDEX('FD inverse'!$A$54:$BH$54,1,'FD mesh'!$B$15+1)*Setup!$B$22</f>
        <v>0</v>
      </c>
      <c r="BE1108" s="0" t="n">
        <f aca="false">SUMPRODUCT('FD inverse'!$A$55:$BH$55,'FD mesh'!$B$84:$BI$84,$E1107:$BL1107)+'FD inverse'!$A$55*$C1108/Setup!$B$17+INDEX('FD inverse'!$A$55:$BH$55,1,'FD mesh'!$B$15+1)*Setup!$B$22</f>
        <v>0</v>
      </c>
      <c r="BF1108" s="0" t="n">
        <f aca="false">SUMPRODUCT('FD inverse'!$A$56:$BH$56,'FD mesh'!$B$84:$BI$84,$E1107:$BL1107)+'FD inverse'!$A$56*$C1108/Setup!$B$17+INDEX('FD inverse'!$A$56:$BH$56,1,'FD mesh'!$B$15+1)*Setup!$B$22</f>
        <v>0</v>
      </c>
      <c r="BG1108" s="0" t="n">
        <f aca="false">SUMPRODUCT('FD inverse'!$A$57:$BH$57,'FD mesh'!$B$84:$BI$84,$E1107:$BL1107)+'FD inverse'!$A$57*$C1108/Setup!$B$17+INDEX('FD inverse'!$A$57:$BH$57,1,'FD mesh'!$B$15+1)*Setup!$B$22</f>
        <v>0</v>
      </c>
      <c r="BH1108" s="0" t="n">
        <f aca="false">SUMPRODUCT('FD inverse'!$A$58:$BH$58,'FD mesh'!$B$84:$BI$84,$E1107:$BL1107)+'FD inverse'!$A$58*$C1108/Setup!$B$17+INDEX('FD inverse'!$A$58:$BH$58,1,'FD mesh'!$B$15+1)*Setup!$B$22</f>
        <v>0</v>
      </c>
      <c r="BI1108" s="0" t="n">
        <f aca="false">SUMPRODUCT('FD inverse'!$A$59:$BH$59,'FD mesh'!$B$84:$BI$84,$E1107:$BL1107)+'FD inverse'!$A$59*$C1108/Setup!$B$17+INDEX('FD inverse'!$A$59:$BH$59,1,'FD mesh'!$B$15+1)*Setup!$B$22</f>
        <v>0</v>
      </c>
      <c r="BJ1108" s="0" t="n">
        <f aca="false">SUMPRODUCT('FD inverse'!$A$60:$BH$60,'FD mesh'!$B$84:$BI$84,$E1107:$BL1107)+'FD inverse'!$A$60*$C1108/Setup!$B$17+INDEX('FD inverse'!$A$60:$BH$60,1,'FD mesh'!$B$15+1)*Setup!$B$22</f>
        <v>0</v>
      </c>
      <c r="BK1108" s="0" t="n">
        <f aca="false">SUMPRODUCT('FD inverse'!$A$61:$BH$61,'FD mesh'!$B$84:$BI$84,$E1107:$BL1107)+'FD inverse'!$A$61*$C1108/Setup!$B$17+INDEX('FD inverse'!$A$61:$BH$61,1,'FD mesh'!$B$15+1)*Setup!$B$22</f>
        <v>0</v>
      </c>
      <c r="BL1108" s="0" t="n">
        <f aca="false">SUMPRODUCT('FD inverse'!$A$62:$BH$62,'FD mesh'!$B$84:$BI$84,$E1107:$BL1107)+'FD inverse'!$A$62*$C1108/Setup!$B$17+INDEX('FD inverse'!$A$62:$BH$62,1,'FD mesh'!$B$15+1)*Setup!$B$22</f>
        <v>0</v>
      </c>
    </row>
    <row r="1109" customFormat="false" ht="15" hidden="false" customHeight="false" outlineLevel="0" collapsed="false">
      <c r="A1109" s="0" t="n">
        <v>1104</v>
      </c>
      <c r="B1109" s="0" t="n">
        <f aca="false">A1109*Setup!$B$11/3600</f>
        <v>92</v>
      </c>
      <c r="C1109" s="0" t="n">
        <f aca="false">Setup!$B$7+Setup!$B$8*COS(2*PI()*(B1109-Setup!$B$9)/24)</f>
        <v>26</v>
      </c>
      <c r="D1109" s="0" t="n">
        <f aca="false">(C1109-E1109)/Setup!$B$17</f>
        <v>5.22573466474148</v>
      </c>
      <c r="E1109" s="0" t="n">
        <f aca="false">SUMPRODUCT('FD inverse'!$A$3:$BH$3,'FD mesh'!$B$84:$BI$84,$E1108:$BL1108)+'FD inverse'!$A$3*$C1109/Setup!$B$17+INDEX('FD inverse'!$A$3:$BH$3,1,'FD mesh'!$B$15+1)*Setup!$B$22</f>
        <v>25.3206544935836</v>
      </c>
      <c r="F1109" s="0" t="n">
        <f aca="false">SUMPRODUCT('FD inverse'!$A$4:$BH$4,'FD mesh'!$B$84:$BI$84,$E1108:$BL1108)+'FD inverse'!$A$4*$C1109/Setup!$B$17+INDEX('FD inverse'!$A$4:$BH$4,1,'FD mesh'!$B$15+1)*Setup!$B$22</f>
        <v>25.1563446842371</v>
      </c>
      <c r="G1109" s="0" t="n">
        <f aca="false">SUMPRODUCT('FD inverse'!$A$5:$BH$5,'FD mesh'!$B$84:$BI$84,$E1108:$BL1108)+'FD inverse'!$A$5*$C1109/Setup!$B$17+INDEX('FD inverse'!$A$5:$BH$5,1,'FD mesh'!$B$15+1)*Setup!$B$22</f>
        <v>24.9778388623942</v>
      </c>
      <c r="H1109" s="0" t="n">
        <f aca="false">SUMPRODUCT('FD inverse'!$A$6:$BH$6,'FD mesh'!$B$84:$BI$84,$E1108:$BL1108)+'FD inverse'!$A$6*$C1109/Setup!$B$17+INDEX('FD inverse'!$A$6:$BH$6,1,'FD mesh'!$B$15+1)*Setup!$B$22</f>
        <v>24.3596412089238</v>
      </c>
      <c r="I1109" s="0" t="n">
        <f aca="false">SUMPRODUCT('FD inverse'!$A$7:$BH$7,'FD mesh'!$B$84:$BI$84,$E1108:$BL1108)+'FD inverse'!$A$7*$C1109/Setup!$B$17+INDEX('FD inverse'!$A$7:$BH$7,1,'FD mesh'!$B$15+1)*Setup!$B$22</f>
        <v>24.3047237022003</v>
      </c>
      <c r="J1109" s="0" t="n">
        <f aca="false">SUMPRODUCT('FD inverse'!$A$8:$BH$8,'FD mesh'!$B$84:$BI$84,$E1108:$BL1108)+'FD inverse'!$A$8*$C1109/Setup!$B$17+INDEX('FD inverse'!$A$8:$BH$8,1,'FD mesh'!$B$15+1)*Setup!$B$22</f>
        <v>24.2505908098613</v>
      </c>
      <c r="K1109" s="0" t="n">
        <f aca="false">SUMPRODUCT('FD inverse'!$A$9:$BH$9,'FD mesh'!$B$84:$BI$84,$E1108:$BL1108)+'FD inverse'!$A$9*$C1109/Setup!$B$17+INDEX('FD inverse'!$A$9:$BH$9,1,'FD mesh'!$B$15+1)*Setup!$B$22</f>
        <v>24.198298109634</v>
      </c>
      <c r="L1109" s="0" t="n">
        <f aca="false">SUMPRODUCT('FD inverse'!$A$10:$BH$10,'FD mesh'!$B$84:$BI$84,$E1108:$BL1108)+'FD inverse'!$A$10*$C1109/Setup!$B$17+INDEX('FD inverse'!$A$10:$BH$10,1,'FD mesh'!$B$15+1)*Setup!$B$22</f>
        <v>24.1487590217458</v>
      </c>
      <c r="M1109" s="0" t="n">
        <f aca="false">SUMPRODUCT('FD inverse'!$A$11:$BH$11,'FD mesh'!$B$84:$BI$84,$E1108:$BL1108)+'FD inverse'!$A$11*$C1109/Setup!$B$17+INDEX('FD inverse'!$A$11:$BH$11,1,'FD mesh'!$B$15+1)*Setup!$B$22</f>
        <v>24.1027508617342</v>
      </c>
      <c r="N1109" s="0" t="n">
        <f aca="false">SUMPRODUCT('FD inverse'!$A$12:$BH$12,'FD mesh'!$B$84:$BI$84,$E1108:$BL1108)+'FD inverse'!$A$12*$C1109/Setup!$B$17+INDEX('FD inverse'!$A$12:$BH$12,1,'FD mesh'!$B$15+1)*Setup!$B$22</f>
        <v>24.0609204181402</v>
      </c>
      <c r="O1109" s="0" t="n">
        <f aca="false">SUMPRODUCT('FD inverse'!$A$13:$BH$13,'FD mesh'!$B$84:$BI$84,$E1108:$BL1108)+'FD inverse'!$A$13*$C1109/Setup!$B$17+INDEX('FD inverse'!$A$13:$BH$13,1,'FD mesh'!$B$15+1)*Setup!$B$22</f>
        <v>24.0237889282279</v>
      </c>
      <c r="P1109" s="0" t="n">
        <f aca="false">SUMPRODUCT('FD inverse'!$A$14:$BH$14,'FD mesh'!$B$84:$BI$84,$E1108:$BL1108)+'FD inverse'!$A$14*$C1109/Setup!$B$17+INDEX('FD inverse'!$A$14:$BH$14,1,'FD mesh'!$B$15+1)*Setup!$B$22</f>
        <v>23.9917563462712</v>
      </c>
      <c r="Q1109" s="0" t="n">
        <f aca="false">SUMPRODUCT('FD inverse'!$A$15:$BH$15,'FD mesh'!$B$84:$BI$84,$E1108:$BL1108)+'FD inverse'!$A$15*$C1109/Setup!$B$17+INDEX('FD inverse'!$A$15:$BH$15,1,'FD mesh'!$B$15+1)*Setup!$B$22</f>
        <v>23.9651048194908</v>
      </c>
      <c r="R1109" s="0" t="n">
        <f aca="false">SUMPRODUCT('FD inverse'!$A$16:$BH$16,'FD mesh'!$B$84:$BI$84,$E1108:$BL1108)+'FD inverse'!$A$16*$C1109/Setup!$B$17+INDEX('FD inverse'!$A$16:$BH$16,1,'FD mesh'!$B$15+1)*Setup!$B$22</f>
        <v>23.9440013065341</v>
      </c>
      <c r="S1109" s="0" t="n">
        <f aca="false">SUMPRODUCT('FD inverse'!$A$17:$BH$17,'FD mesh'!$B$84:$BI$84,$E1108:$BL1108)+'FD inverse'!$A$17*$C1109/Setup!$B$17+INDEX('FD inverse'!$A$17:$BH$17,1,'FD mesh'!$B$15+1)*Setup!$B$22</f>
        <v>23.3544805692805</v>
      </c>
      <c r="T1109" s="0" t="n">
        <f aca="false">SUMPRODUCT('FD inverse'!$A$18:$BH$18,'FD mesh'!$B$84:$BI$84,$E1108:$BL1108)+'FD inverse'!$A$18*$C1109/Setup!$B$17+INDEX('FD inverse'!$A$18:$BH$18,1,'FD mesh'!$B$15+1)*Setup!$B$22</f>
        <v>22.7676938744615</v>
      </c>
      <c r="U1109" s="0" t="n">
        <f aca="false">SUMPRODUCT('FD inverse'!$A$19:$BH$19,'FD mesh'!$B$84:$BI$84,$E1108:$BL1108)+'FD inverse'!$A$19*$C1109/Setup!$B$17+INDEX('FD inverse'!$A$19:$BH$19,1,'FD mesh'!$B$15+1)*Setup!$B$22</f>
        <v>22.1835555910513</v>
      </c>
      <c r="V1109" s="0" t="n">
        <f aca="false">SUMPRODUCT('FD inverse'!$A$20:$BH$20,'FD mesh'!$B$84:$BI$84,$E1108:$BL1108)+'FD inverse'!$A$20*$C1109/Setup!$B$17+INDEX('FD inverse'!$A$20:$BH$20,1,'FD mesh'!$B$15+1)*Setup!$B$22</f>
        <v>21.6019568814381</v>
      </c>
      <c r="W1109" s="0" t="n">
        <f aca="false">SUMPRODUCT('FD inverse'!$A$21:$BH$21,'FD mesh'!$B$84:$BI$84,$E1108:$BL1108)+'FD inverse'!$A$21*$C1109/Setup!$B$17+INDEX('FD inverse'!$A$21:$BH$21,1,'FD mesh'!$B$15+1)*Setup!$B$22</f>
        <v>21.022767950396</v>
      </c>
      <c r="X1109" s="0" t="n">
        <f aca="false">SUMPRODUCT('FD inverse'!$A$22:$BH$22,'FD mesh'!$B$84:$BI$84,$E1108:$BL1108)+'FD inverse'!$A$22*$C1109/Setup!$B$17+INDEX('FD inverse'!$A$22:$BH$22,1,'FD mesh'!$B$15+1)*Setup!$B$22</f>
        <v>20.4458401885439</v>
      </c>
      <c r="Y1109" s="0" t="n">
        <f aca="false">SUMPRODUCT('FD inverse'!$A$23:$BH$23,'FD mesh'!$B$84:$BI$84,$E1108:$BL1108)+'FD inverse'!$A$23*$C1109/Setup!$B$17+INDEX('FD inverse'!$A$23:$BH$23,1,'FD mesh'!$B$15+1)*Setup!$B$22</f>
        <v>19.8710082157874</v>
      </c>
      <c r="Z1109" s="0" t="n">
        <f aca="false">SUMPRODUCT('FD inverse'!$A$24:$BH$24,'FD mesh'!$B$84:$BI$84,$E1108:$BL1108)+'FD inverse'!$A$24*$C1109/Setup!$B$17+INDEX('FD inverse'!$A$24:$BH$24,1,'FD mesh'!$B$15+1)*Setup!$B$22</f>
        <v>19.2980918310009</v>
      </c>
      <c r="AA1109" s="0" t="n">
        <f aca="false">SUMPRODUCT('FD inverse'!$A$25:$BH$25,'FD mesh'!$B$84:$BI$84,$E1108:$BL1108)+'FD inverse'!$A$25*$C1109/Setup!$B$17+INDEX('FD inverse'!$A$25:$BH$25,1,'FD mesh'!$B$15+1)*Setup!$B$22</f>
        <v>18.7268978748793</v>
      </c>
      <c r="AB1109" s="0" t="n">
        <f aca="false">SUMPRODUCT('FD inverse'!$A$26:$BH$26,'FD mesh'!$B$84:$BI$84,$E1108:$BL1108)+'FD inverse'!$A$26*$C1109/Setup!$B$17+INDEX('FD inverse'!$A$26:$BH$26,1,'FD mesh'!$B$15+1)*Setup!$B$22</f>
        <v>18.1572220134877</v>
      </c>
      <c r="AC1109" s="0" t="n">
        <f aca="false">SUMPRODUCT('FD inverse'!$A$27:$BH$27,'FD mesh'!$B$84:$BI$84,$E1108:$BL1108)+'FD inverse'!$A$27*$C1109/Setup!$B$17+INDEX('FD inverse'!$A$27:$BH$27,1,'FD mesh'!$B$15+1)*Setup!$B$22</f>
        <v>17.588850450558</v>
      </c>
      <c r="AD1109" s="0" t="n">
        <f aca="false">SUMPRODUCT('FD inverse'!$A$28:$BH$28,'FD mesh'!$B$84:$BI$84,$E1108:$BL1108)+'FD inverse'!$A$28*$C1109/Setup!$B$17+INDEX('FD inverse'!$A$28:$BH$28,1,'FD mesh'!$B$15+1)*Setup!$B$22</f>
        <v>17.0215615770283</v>
      </c>
      <c r="AE1109" s="0" t="n">
        <f aca="false">SUMPRODUCT('FD inverse'!$A$29:$BH$29,'FD mesh'!$B$84:$BI$84,$E1108:$BL1108)+'FD inverse'!$A$29*$C1109/Setup!$B$17+INDEX('FD inverse'!$A$29:$BH$29,1,'FD mesh'!$B$15+1)*Setup!$B$22</f>
        <v>16.4551275667025</v>
      </c>
      <c r="AF1109" s="0" t="n">
        <f aca="false">SUMPRODUCT('FD inverse'!$A$30:$BH$30,'FD mesh'!$B$84:$BI$84,$E1108:$BL1108)+'FD inverse'!$A$30*$C1109/Setup!$B$17+INDEX('FD inverse'!$A$30:$BH$30,1,'FD mesh'!$B$15+1)*Setup!$B$22</f>
        <v>15.88931592722</v>
      </c>
      <c r="AG1109" s="0" t="n">
        <f aca="false">SUMPRODUCT('FD inverse'!$A$31:$BH$31,'FD mesh'!$B$84:$BI$84,$E1108:$BL1108)+'FD inverse'!$A$31*$C1109/Setup!$B$17+INDEX('FD inverse'!$A$31:$BH$31,1,'FD mesh'!$B$15+1)*Setup!$B$22</f>
        <v>15.3238910157732</v>
      </c>
      <c r="AH1109" s="0" t="n">
        <f aca="false">SUMPRODUCT('FD inverse'!$A$32:$BH$32,'FD mesh'!$B$84:$BI$84,$E1108:$BL1108)+'FD inverse'!$A$32*$C1109/Setup!$B$17+INDEX('FD inverse'!$A$32:$BH$32,1,'FD mesh'!$B$15+1)*Setup!$B$22</f>
        <v>15.3001907242241</v>
      </c>
      <c r="AI1109" s="0" t="n">
        <f aca="false">SUMPRODUCT('FD inverse'!$A$33:$BH$33,'FD mesh'!$B$84:$BI$84,$E1108:$BL1108)+'FD inverse'!$A$33*$C1109/Setup!$B$17+INDEX('FD inverse'!$A$33:$BH$33,1,'FD mesh'!$B$15+1)*Setup!$B$22</f>
        <v>15.2767299822632</v>
      </c>
      <c r="AJ1109" s="0" t="n">
        <f aca="false">SUMPRODUCT('FD inverse'!$A$34:$BH$34,'FD mesh'!$B$84:$BI$84,$E1108:$BL1108)+'FD inverse'!$A$34*$C1109/Setup!$B$17+INDEX('FD inverse'!$A$34:$BH$34,1,'FD mesh'!$B$15+1)*Setup!$B$22</f>
        <v>15.2534909197678</v>
      </c>
      <c r="AK1109" s="0" t="n">
        <f aca="false">SUMPRODUCT('FD inverse'!$A$35:$BH$35,'FD mesh'!$B$84:$BI$84,$E1108:$BL1108)+'FD inverse'!$A$35*$C1109/Setup!$B$17+INDEX('FD inverse'!$A$35:$BH$35,1,'FD mesh'!$B$15+1)*Setup!$B$22</f>
        <v>15.230455423242</v>
      </c>
      <c r="AL1109" s="0" t="n">
        <f aca="false">SUMPRODUCT('FD inverse'!$A$36:$BH$36,'FD mesh'!$B$84:$BI$84,$E1108:$BL1108)+'FD inverse'!$A$36*$C1109/Setup!$B$17+INDEX('FD inverse'!$A$36:$BH$36,1,'FD mesh'!$B$15+1)*Setup!$B$22</f>
        <v>15.2076052486379</v>
      </c>
      <c r="AM1109" s="0" t="n">
        <f aca="false">SUMPRODUCT('FD inverse'!$A$37:$BH$37,'FD mesh'!$B$84:$BI$84,$E1108:$BL1108)+'FD inverse'!$A$37*$C1109/Setup!$B$17+INDEX('FD inverse'!$A$37:$BH$37,1,'FD mesh'!$B$15+1)*Setup!$B$22</f>
        <v>15.1849221098389</v>
      </c>
      <c r="AN1109" s="0" t="n">
        <f aca="false">SUMPRODUCT('FD inverse'!$A$38:$BH$38,'FD mesh'!$B$84:$BI$84,$E1108:$BL1108)+'FD inverse'!$A$38*$C1109/Setup!$B$17+INDEX('FD inverse'!$A$38:$BH$38,1,'FD mesh'!$B$15+1)*Setup!$B$22</f>
        <v>15.1623877450095</v>
      </c>
      <c r="AO1109" s="0" t="n">
        <f aca="false">SUMPRODUCT('FD inverse'!$A$39:$BH$39,'FD mesh'!$B$84:$BI$84,$E1108:$BL1108)+'FD inverse'!$A$39*$C1109/Setup!$B$17+INDEX('FD inverse'!$A$39:$BH$39,1,'FD mesh'!$B$15+1)*Setup!$B$22</f>
        <v>15.1399839630161</v>
      </c>
      <c r="AP1109" s="0" t="n">
        <f aca="false">SUMPRODUCT('FD inverse'!$A$40:$BH$40,'FD mesh'!$B$84:$BI$84,$E1108:$BL1108)+'FD inverse'!$A$40*$C1109/Setup!$B$17+INDEX('FD inverse'!$A$40:$BH$40,1,'FD mesh'!$B$15+1)*Setup!$B$22</f>
        <v>15.1176926721118</v>
      </c>
      <c r="AQ1109" s="0" t="n">
        <f aca="false">SUMPRODUCT('FD inverse'!$A$41:$BH$41,'FD mesh'!$B$84:$BI$84,$E1108:$BL1108)+'FD inverse'!$A$41*$C1109/Setup!$B$17+INDEX('FD inverse'!$A$41:$BH$41,1,'FD mesh'!$B$15+1)*Setup!$B$22</f>
        <v>15.0954958930667</v>
      </c>
      <c r="AR1109" s="0" t="n">
        <f aca="false">SUMPRODUCT('FD inverse'!$A$42:$BH$42,'FD mesh'!$B$84:$BI$84,$E1108:$BL1108)+'FD inverse'!$A$42*$C1109/Setup!$B$17+INDEX('FD inverse'!$A$42:$BH$42,1,'FD mesh'!$B$15+1)*Setup!$B$22</f>
        <v>15.0733757589064</v>
      </c>
      <c r="AS1109" s="0" t="n">
        <f aca="false">SUMPRODUCT('FD inverse'!$A$43:$BH$43,'FD mesh'!$B$84:$BI$84,$E1108:$BL1108)+'FD inverse'!$A$43*$C1109/Setup!$B$17+INDEX('FD inverse'!$A$43:$BH$43,1,'FD mesh'!$B$15+1)*Setup!$B$22</f>
        <v>0</v>
      </c>
      <c r="AT1109" s="0" t="n">
        <f aca="false">SUMPRODUCT('FD inverse'!$A$44:$BH$44,'FD mesh'!$B$84:$BI$84,$E1108:$BL1108)+'FD inverse'!$A$44*$C1109/Setup!$B$17+INDEX('FD inverse'!$A$44:$BH$44,1,'FD mesh'!$B$15+1)*Setup!$B$22</f>
        <v>0</v>
      </c>
      <c r="AU1109" s="0" t="n">
        <f aca="false">SUMPRODUCT('FD inverse'!$A$45:$BH$45,'FD mesh'!$B$84:$BI$84,$E1108:$BL1108)+'FD inverse'!$A$45*$C1109/Setup!$B$17+INDEX('FD inverse'!$A$45:$BH$45,1,'FD mesh'!$B$15+1)*Setup!$B$22</f>
        <v>0</v>
      </c>
      <c r="AV1109" s="0" t="n">
        <f aca="false">SUMPRODUCT('FD inverse'!$A$46:$BH$46,'FD mesh'!$B$84:$BI$84,$E1108:$BL1108)+'FD inverse'!$A$46*$C1109/Setup!$B$17+INDEX('FD inverse'!$A$46:$BH$46,1,'FD mesh'!$B$15+1)*Setup!$B$22</f>
        <v>0</v>
      </c>
      <c r="AW1109" s="0" t="n">
        <f aca="false">SUMPRODUCT('FD inverse'!$A$47:$BH$47,'FD mesh'!$B$84:$BI$84,$E1108:$BL1108)+'FD inverse'!$A$47*$C1109/Setup!$B$17+INDEX('FD inverse'!$A$47:$BH$47,1,'FD mesh'!$B$15+1)*Setup!$B$22</f>
        <v>0</v>
      </c>
      <c r="AX1109" s="0" t="n">
        <f aca="false">SUMPRODUCT('FD inverse'!$A$48:$BH$48,'FD mesh'!$B$84:$BI$84,$E1108:$BL1108)+'FD inverse'!$A$48*$C1109/Setup!$B$17+INDEX('FD inverse'!$A$48:$BH$48,1,'FD mesh'!$B$15+1)*Setup!$B$22</f>
        <v>0</v>
      </c>
      <c r="AY1109" s="0" t="n">
        <f aca="false">SUMPRODUCT('FD inverse'!$A$49:$BH$49,'FD mesh'!$B$84:$BI$84,$E1108:$BL1108)+'FD inverse'!$A$49*$C1109/Setup!$B$17+INDEX('FD inverse'!$A$49:$BH$49,1,'FD mesh'!$B$15+1)*Setup!$B$22</f>
        <v>0</v>
      </c>
      <c r="AZ1109" s="0" t="n">
        <f aca="false">SUMPRODUCT('FD inverse'!$A$50:$BH$50,'FD mesh'!$B$84:$BI$84,$E1108:$BL1108)+'FD inverse'!$A$50*$C1109/Setup!$B$17+INDEX('FD inverse'!$A$50:$BH$50,1,'FD mesh'!$B$15+1)*Setup!$B$22</f>
        <v>0</v>
      </c>
      <c r="BA1109" s="0" t="n">
        <f aca="false">SUMPRODUCT('FD inverse'!$A$51:$BH$51,'FD mesh'!$B$84:$BI$84,$E1108:$BL1108)+'FD inverse'!$A$51*$C1109/Setup!$B$17+INDEX('FD inverse'!$A$51:$BH$51,1,'FD mesh'!$B$15+1)*Setup!$B$22</f>
        <v>0</v>
      </c>
      <c r="BB1109" s="0" t="n">
        <f aca="false">SUMPRODUCT('FD inverse'!$A$52:$BH$52,'FD mesh'!$B$84:$BI$84,$E1108:$BL1108)+'FD inverse'!$A$52*$C1109/Setup!$B$17+INDEX('FD inverse'!$A$52:$BH$52,1,'FD mesh'!$B$15+1)*Setup!$B$22</f>
        <v>0</v>
      </c>
      <c r="BC1109" s="0" t="n">
        <f aca="false">SUMPRODUCT('FD inverse'!$A$53:$BH$53,'FD mesh'!$B$84:$BI$84,$E1108:$BL1108)+'FD inverse'!$A$53*$C1109/Setup!$B$17+INDEX('FD inverse'!$A$53:$BH$53,1,'FD mesh'!$B$15+1)*Setup!$B$22</f>
        <v>0</v>
      </c>
      <c r="BD1109" s="0" t="n">
        <f aca="false">SUMPRODUCT('FD inverse'!$A$54:$BH$54,'FD mesh'!$B$84:$BI$84,$E1108:$BL1108)+'FD inverse'!$A$54*$C1109/Setup!$B$17+INDEX('FD inverse'!$A$54:$BH$54,1,'FD mesh'!$B$15+1)*Setup!$B$22</f>
        <v>0</v>
      </c>
      <c r="BE1109" s="0" t="n">
        <f aca="false">SUMPRODUCT('FD inverse'!$A$55:$BH$55,'FD mesh'!$B$84:$BI$84,$E1108:$BL1108)+'FD inverse'!$A$55*$C1109/Setup!$B$17+INDEX('FD inverse'!$A$55:$BH$55,1,'FD mesh'!$B$15+1)*Setup!$B$22</f>
        <v>0</v>
      </c>
      <c r="BF1109" s="0" t="n">
        <f aca="false">SUMPRODUCT('FD inverse'!$A$56:$BH$56,'FD mesh'!$B$84:$BI$84,$E1108:$BL1108)+'FD inverse'!$A$56*$C1109/Setup!$B$17+INDEX('FD inverse'!$A$56:$BH$56,1,'FD mesh'!$B$15+1)*Setup!$B$22</f>
        <v>0</v>
      </c>
      <c r="BG1109" s="0" t="n">
        <f aca="false">SUMPRODUCT('FD inverse'!$A$57:$BH$57,'FD mesh'!$B$84:$BI$84,$E1108:$BL1108)+'FD inverse'!$A$57*$C1109/Setup!$B$17+INDEX('FD inverse'!$A$57:$BH$57,1,'FD mesh'!$B$15+1)*Setup!$B$22</f>
        <v>0</v>
      </c>
      <c r="BH1109" s="0" t="n">
        <f aca="false">SUMPRODUCT('FD inverse'!$A$58:$BH$58,'FD mesh'!$B$84:$BI$84,$E1108:$BL1108)+'FD inverse'!$A$58*$C1109/Setup!$B$17+INDEX('FD inverse'!$A$58:$BH$58,1,'FD mesh'!$B$15+1)*Setup!$B$22</f>
        <v>0</v>
      </c>
      <c r="BI1109" s="0" t="n">
        <f aca="false">SUMPRODUCT('FD inverse'!$A$59:$BH$59,'FD mesh'!$B$84:$BI$84,$E1108:$BL1108)+'FD inverse'!$A$59*$C1109/Setup!$B$17+INDEX('FD inverse'!$A$59:$BH$59,1,'FD mesh'!$B$15+1)*Setup!$B$22</f>
        <v>0</v>
      </c>
      <c r="BJ1109" s="0" t="n">
        <f aca="false">SUMPRODUCT('FD inverse'!$A$60:$BH$60,'FD mesh'!$B$84:$BI$84,$E1108:$BL1108)+'FD inverse'!$A$60*$C1109/Setup!$B$17+INDEX('FD inverse'!$A$60:$BH$60,1,'FD mesh'!$B$15+1)*Setup!$B$22</f>
        <v>0</v>
      </c>
      <c r="BK1109" s="0" t="n">
        <f aca="false">SUMPRODUCT('FD inverse'!$A$61:$BH$61,'FD mesh'!$B$84:$BI$84,$E1108:$BL1108)+'FD inverse'!$A$61*$C1109/Setup!$B$17+INDEX('FD inverse'!$A$61:$BH$61,1,'FD mesh'!$B$15+1)*Setup!$B$22</f>
        <v>0</v>
      </c>
      <c r="BL1109" s="0" t="n">
        <f aca="false">SUMPRODUCT('FD inverse'!$A$62:$BH$62,'FD mesh'!$B$84:$BI$84,$E1108:$BL1108)+'FD inverse'!$A$62*$C1109/Setup!$B$17+INDEX('FD inverse'!$A$62:$BH$62,1,'FD mesh'!$B$15+1)*Setup!$B$22</f>
        <v>0</v>
      </c>
    </row>
    <row r="1110" customFormat="false" ht="15" hidden="false" customHeight="false" outlineLevel="0" collapsed="false">
      <c r="A1110" s="0" t="n">
        <v>1105</v>
      </c>
      <c r="B1110" s="0" t="n">
        <f aca="false">A1110*Setup!$B$11/3600</f>
        <v>92.0833333333333</v>
      </c>
      <c r="C1110" s="0" t="n">
        <f aca="false">Setup!$B$7+Setup!$B$8*COS(2*PI()*(B1110-Setup!$B$9)/24)</f>
        <v>25.9239550756776</v>
      </c>
      <c r="D1110" s="0" t="n">
        <f aca="false">(C1110-E1110)/Setup!$B$17</f>
        <v>4.95784334567151</v>
      </c>
      <c r="E1110" s="0" t="n">
        <f aca="false">SUMPRODUCT('FD inverse'!$A$3:$BH$3,'FD mesh'!$B$84:$BI$84,$E1109:$BL1109)+'FD inverse'!$A$3*$C1110/Setup!$B$17+INDEX('FD inverse'!$A$3:$BH$3,1,'FD mesh'!$B$15+1)*Setup!$B$22</f>
        <v>25.2794354407403</v>
      </c>
      <c r="F1110" s="0" t="n">
        <f aca="false">SUMPRODUCT('FD inverse'!$A$4:$BH$4,'FD mesh'!$B$84:$BI$84,$E1109:$BL1109)+'FD inverse'!$A$4*$C1110/Setup!$B$17+INDEX('FD inverse'!$A$4:$BH$4,1,'FD mesh'!$B$15+1)*Setup!$B$22</f>
        <v>25.1229354723081</v>
      </c>
      <c r="G1110" s="0" t="n">
        <f aca="false">SUMPRODUCT('FD inverse'!$A$5:$BH$5,'FD mesh'!$B$84:$BI$84,$E1109:$BL1109)+'FD inverse'!$A$5*$C1110/Setup!$B$17+INDEX('FD inverse'!$A$5:$BH$5,1,'FD mesh'!$B$15+1)*Setup!$B$22</f>
        <v>24.9519349778651</v>
      </c>
      <c r="H1110" s="0" t="n">
        <f aca="false">SUMPRODUCT('FD inverse'!$A$6:$BH$6,'FD mesh'!$B$84:$BI$84,$E1109:$BL1109)+'FD inverse'!$A$6*$C1110/Setup!$B$17+INDEX('FD inverse'!$A$6:$BH$6,1,'FD mesh'!$B$15+1)*Setup!$B$22</f>
        <v>24.3584850674007</v>
      </c>
      <c r="I1110" s="0" t="n">
        <f aca="false">SUMPRODUCT('FD inverse'!$A$7:$BH$7,'FD mesh'!$B$84:$BI$84,$E1109:$BL1109)+'FD inverse'!$A$7*$C1110/Setup!$B$17+INDEX('FD inverse'!$A$7:$BH$7,1,'FD mesh'!$B$15+1)*Setup!$B$22</f>
        <v>24.3056263315121</v>
      </c>
      <c r="J1110" s="0" t="n">
        <f aca="false">SUMPRODUCT('FD inverse'!$A$8:$BH$8,'FD mesh'!$B$84:$BI$84,$E1109:$BL1109)+'FD inverse'!$A$8*$C1110/Setup!$B$17+INDEX('FD inverse'!$A$8:$BH$8,1,'FD mesh'!$B$15+1)*Setup!$B$22</f>
        <v>24.2533001202912</v>
      </c>
      <c r="K1110" s="0" t="n">
        <f aca="false">SUMPRODUCT('FD inverse'!$A$9:$BH$9,'FD mesh'!$B$84:$BI$84,$E1109:$BL1109)+'FD inverse'!$A$9*$C1110/Setup!$B$17+INDEX('FD inverse'!$A$9:$BH$9,1,'FD mesh'!$B$15+1)*Setup!$B$22</f>
        <v>24.2025723223033</v>
      </c>
      <c r="L1110" s="0" t="n">
        <f aca="false">SUMPRODUCT('FD inverse'!$A$10:$BH$10,'FD mesh'!$B$84:$BI$84,$E1109:$BL1109)+'FD inverse'!$A$10*$C1110/Setup!$B$17+INDEX('FD inverse'!$A$10:$BH$10,1,'FD mesh'!$B$15+1)*Setup!$B$22</f>
        <v>24.1543661837074</v>
      </c>
      <c r="M1110" s="0" t="n">
        <f aca="false">SUMPRODUCT('FD inverse'!$A$11:$BH$11,'FD mesh'!$B$84:$BI$84,$E1109:$BL1109)+'FD inverse'!$A$11*$C1110/Setup!$B$17+INDEX('FD inverse'!$A$11:$BH$11,1,'FD mesh'!$B$15+1)*Setup!$B$22</f>
        <v>24.1094681052658</v>
      </c>
      <c r="N1110" s="0" t="n">
        <f aca="false">SUMPRODUCT('FD inverse'!$A$12:$BH$12,'FD mesh'!$B$84:$BI$84,$E1109:$BL1109)+'FD inverse'!$A$12*$C1110/Setup!$B$17+INDEX('FD inverse'!$A$12:$BH$12,1,'FD mesh'!$B$15+1)*Setup!$B$22</f>
        <v>24.0685330023591</v>
      </c>
      <c r="O1110" s="0" t="n">
        <f aca="false">SUMPRODUCT('FD inverse'!$A$13:$BH$13,'FD mesh'!$B$84:$BI$84,$E1109:$BL1109)+'FD inverse'!$A$13*$C1110/Setup!$B$17+INDEX('FD inverse'!$A$13:$BH$13,1,'FD mesh'!$B$15+1)*Setup!$B$22</f>
        <v>24.0320890995816</v>
      </c>
      <c r="P1110" s="0" t="n">
        <f aca="false">SUMPRODUCT('FD inverse'!$A$14:$BH$14,'FD mesh'!$B$84:$BI$84,$E1109:$BL1109)+'FD inverse'!$A$14*$C1110/Setup!$B$17+INDEX('FD inverse'!$A$14:$BH$14,1,'FD mesh'!$B$15+1)*Setup!$B$22</f>
        <v>24.0005420530599</v>
      </c>
      <c r="Q1110" s="0" t="n">
        <f aca="false">SUMPRODUCT('FD inverse'!$A$15:$BH$15,'FD mesh'!$B$84:$BI$84,$E1109:$BL1109)+'FD inverse'!$A$15*$C1110/Setup!$B$17+INDEX('FD inverse'!$A$15:$BH$15,1,'FD mesh'!$B$15+1)*Setup!$B$22</f>
        <v>23.9741783143781</v>
      </c>
      <c r="R1110" s="0" t="n">
        <f aca="false">SUMPRODUCT('FD inverse'!$A$16:$BH$16,'FD mesh'!$B$84:$BI$84,$E1109:$BL1109)+'FD inverse'!$A$16*$C1110/Setup!$B$17+INDEX('FD inverse'!$A$16:$BH$16,1,'FD mesh'!$B$15+1)*Setup!$B$22</f>
        <v>23.9531676700251</v>
      </c>
      <c r="S1110" s="0" t="n">
        <f aca="false">SUMPRODUCT('FD inverse'!$A$17:$BH$17,'FD mesh'!$B$84:$BI$84,$E1109:$BL1109)+'FD inverse'!$A$17*$C1110/Setup!$B$17+INDEX('FD inverse'!$A$17:$BH$17,1,'FD mesh'!$B$15+1)*Setup!$B$22</f>
        <v>23.3634714743141</v>
      </c>
      <c r="T1110" s="0" t="n">
        <f aca="false">SUMPRODUCT('FD inverse'!$A$18:$BH$18,'FD mesh'!$B$84:$BI$84,$E1109:$BL1109)+'FD inverse'!$A$18*$C1110/Setup!$B$17+INDEX('FD inverse'!$A$18:$BH$18,1,'FD mesh'!$B$15+1)*Setup!$B$22</f>
        <v>22.7764211735129</v>
      </c>
      <c r="U1110" s="0" t="n">
        <f aca="false">SUMPRODUCT('FD inverse'!$A$19:$BH$19,'FD mesh'!$B$84:$BI$84,$E1109:$BL1109)+'FD inverse'!$A$19*$C1110/Setup!$B$17+INDEX('FD inverse'!$A$19:$BH$19,1,'FD mesh'!$B$15+1)*Setup!$B$22</f>
        <v>22.1919391921469</v>
      </c>
      <c r="V1110" s="0" t="n">
        <f aca="false">SUMPRODUCT('FD inverse'!$A$20:$BH$20,'FD mesh'!$B$84:$BI$84,$E1109:$BL1109)+'FD inverse'!$A$20*$C1110/Setup!$B$17+INDEX('FD inverse'!$A$20:$BH$20,1,'FD mesh'!$B$15+1)*Setup!$B$22</f>
        <v>21.6099243848176</v>
      </c>
      <c r="W1110" s="0" t="n">
        <f aca="false">SUMPRODUCT('FD inverse'!$A$21:$BH$21,'FD mesh'!$B$84:$BI$84,$E1109:$BL1109)+'FD inverse'!$A$21*$C1110/Setup!$B$17+INDEX('FD inverse'!$A$21:$BH$21,1,'FD mesh'!$B$15+1)*Setup!$B$22</f>
        <v>21.0302542999115</v>
      </c>
      <c r="X1110" s="0" t="n">
        <f aca="false">SUMPRODUCT('FD inverse'!$A$22:$BH$22,'FD mesh'!$B$84:$BI$84,$E1109:$BL1109)+'FD inverse'!$A$22*$C1110/Setup!$B$17+INDEX('FD inverse'!$A$22:$BH$22,1,'FD mesh'!$B$15+1)*Setup!$B$22</f>
        <v>20.4527873407199</v>
      </c>
      <c r="Y1110" s="0" t="n">
        <f aca="false">SUMPRODUCT('FD inverse'!$A$23:$BH$23,'FD mesh'!$B$84:$BI$84,$E1109:$BL1109)+'FD inverse'!$A$23*$C1110/Setup!$B$17+INDEX('FD inverse'!$A$23:$BH$23,1,'FD mesh'!$B$15+1)*Setup!$B$22</f>
        <v>19.8773648291687</v>
      </c>
      <c r="Z1110" s="0" t="n">
        <f aca="false">SUMPRODUCT('FD inverse'!$A$24:$BH$24,'FD mesh'!$B$84:$BI$84,$E1109:$BL1109)+'FD inverse'!$A$24*$C1110/Setup!$B$17+INDEX('FD inverse'!$A$24:$BH$24,1,'FD mesh'!$B$15+1)*Setup!$B$22</f>
        <v>19.3038129781268</v>
      </c>
      <c r="AA1110" s="0" t="n">
        <f aca="false">SUMPRODUCT('FD inverse'!$A$25:$BH$25,'FD mesh'!$B$84:$BI$84,$E1109:$BL1109)+'FD inverse'!$A$25*$C1110/Setup!$B$17+INDEX('FD inverse'!$A$25:$BH$25,1,'FD mesh'!$B$15+1)*Setup!$B$22</f>
        <v>18.7319447789534</v>
      </c>
      <c r="AB1110" s="0" t="n">
        <f aca="false">SUMPRODUCT('FD inverse'!$A$26:$BH$26,'FD mesh'!$B$84:$BI$84,$E1109:$BL1109)+'FD inverse'!$A$26*$C1110/Setup!$B$17+INDEX('FD inverse'!$A$26:$BH$26,1,'FD mesh'!$B$15+1)*Setup!$B$22</f>
        <v>18.1615618115505</v>
      </c>
      <c r="AC1110" s="0" t="n">
        <f aca="false">SUMPRODUCT('FD inverse'!$A$27:$BH$27,'FD mesh'!$B$84:$BI$84,$E1109:$BL1109)+'FD inverse'!$A$27*$C1110/Setup!$B$17+INDEX('FD inverse'!$A$27:$BH$27,1,'FD mesh'!$B$15+1)*Setup!$B$22</f>
        <v>17.5924559847202</v>
      </c>
      <c r="AD1110" s="0" t="n">
        <f aca="false">SUMPRODUCT('FD inverse'!$A$28:$BH$28,'FD mesh'!$B$84:$BI$84,$E1109:$BL1109)+'FD inverse'!$A$28*$C1110/Setup!$B$17+INDEX('FD inverse'!$A$28:$BH$28,1,'FD mesh'!$B$15+1)*Setup!$B$22</f>
        <v>17.0244112150864</v>
      </c>
      <c r="AE1110" s="0" t="n">
        <f aca="false">SUMPRODUCT('FD inverse'!$A$29:$BH$29,'FD mesh'!$B$84:$BI$84,$E1109:$BL1109)+'FD inverse'!$A$29*$C1110/Setup!$B$17+INDEX('FD inverse'!$A$29:$BH$29,1,'FD mesh'!$B$15+1)*Setup!$B$22</f>
        <v>16.4572050532239</v>
      </c>
      <c r="AF1110" s="0" t="n">
        <f aca="false">SUMPRODUCT('FD inverse'!$A$30:$BH$30,'FD mesh'!$B$84:$BI$84,$E1109:$BL1109)+'FD inverse'!$A$30*$C1110/Setup!$B$17+INDEX('FD inverse'!$A$30:$BH$30,1,'FD mesh'!$B$15+1)*Setup!$B$22</f>
        <v>15.8906102659663</v>
      </c>
      <c r="AG1110" s="0" t="n">
        <f aca="false">SUMPRODUCT('FD inverse'!$A$31:$BH$31,'FD mesh'!$B$84:$BI$84,$E1109:$BL1109)+'FD inverse'!$A$31*$C1110/Setup!$B$17+INDEX('FD inverse'!$A$31:$BH$31,1,'FD mesh'!$B$15+1)*Setup!$B$22</f>
        <v>15.3243963841111</v>
      </c>
      <c r="AH1110" s="0" t="n">
        <f aca="false">SUMPRODUCT('FD inverse'!$A$32:$BH$32,'FD mesh'!$B$84:$BI$84,$E1109:$BL1109)+'FD inverse'!$A$32*$C1110/Setup!$B$17+INDEX('FD inverse'!$A$32:$BH$32,1,'FD mesh'!$B$15+1)*Setup!$B$22</f>
        <v>15.3006622196938</v>
      </c>
      <c r="AI1110" s="0" t="n">
        <f aca="false">SUMPRODUCT('FD inverse'!$A$33:$BH$33,'FD mesh'!$B$84:$BI$84,$E1109:$BL1109)+'FD inverse'!$A$33*$C1110/Setup!$B$17+INDEX('FD inverse'!$A$33:$BH$33,1,'FD mesh'!$B$15+1)*Setup!$B$22</f>
        <v>15.2771667371432</v>
      </c>
      <c r="AJ1110" s="0" t="n">
        <f aca="false">SUMPRODUCT('FD inverse'!$A$34:$BH$34,'FD mesh'!$B$84:$BI$84,$E1109:$BL1109)+'FD inverse'!$A$34*$C1110/Setup!$B$17+INDEX('FD inverse'!$A$34:$BH$34,1,'FD mesh'!$B$15+1)*Setup!$B$22</f>
        <v>15.2538923499727</v>
      </c>
      <c r="AK1110" s="0" t="n">
        <f aca="false">SUMPRODUCT('FD inverse'!$A$35:$BH$35,'FD mesh'!$B$84:$BI$84,$E1109:$BL1109)+'FD inverse'!$A$35*$C1110/Setup!$B$17+INDEX('FD inverse'!$A$35:$BH$35,1,'FD mesh'!$B$15+1)*Setup!$B$22</f>
        <v>15.2308211760183</v>
      </c>
      <c r="AL1110" s="0" t="n">
        <f aca="false">SUMPRODUCT('FD inverse'!$A$36:$BH$36,'FD mesh'!$B$84:$BI$84,$E1109:$BL1109)+'FD inverse'!$A$36*$C1110/Setup!$B$17+INDEX('FD inverse'!$A$36:$BH$36,1,'FD mesh'!$B$15+1)*Setup!$B$22</f>
        <v>15.2079351545436</v>
      </c>
      <c r="AM1110" s="0" t="n">
        <f aca="false">SUMPRODUCT('FD inverse'!$A$37:$BH$37,'FD mesh'!$B$84:$BI$84,$E1109:$BL1109)+'FD inverse'!$A$37*$C1110/Setup!$B$17+INDEX('FD inverse'!$A$37:$BH$37,1,'FD mesh'!$B$15+1)*Setup!$B$22</f>
        <v>15.1852161390372</v>
      </c>
      <c r="AN1110" s="0" t="n">
        <f aca="false">SUMPRODUCT('FD inverse'!$A$38:$BH$38,'FD mesh'!$B$84:$BI$84,$E1109:$BL1109)+'FD inverse'!$A$38*$C1110/Setup!$B$17+INDEX('FD inverse'!$A$38:$BH$38,1,'FD mesh'!$B$15+1)*Setup!$B$22</f>
        <v>15.1626459678835</v>
      </c>
      <c r="AO1110" s="0" t="n">
        <f aca="false">SUMPRODUCT('FD inverse'!$A$39:$BH$39,'FD mesh'!$B$84:$BI$84,$E1109:$BL1109)+'FD inverse'!$A$39*$C1110/Setup!$B$17+INDEX('FD inverse'!$A$39:$BH$39,1,'FD mesh'!$B$15+1)*Setup!$B$22</f>
        <v>15.1402065150963</v>
      </c>
      <c r="AP1110" s="0" t="n">
        <f aca="false">SUMPRODUCT('FD inverse'!$A$40:$BH$40,'FD mesh'!$B$84:$BI$84,$E1109:$BL1109)+'FD inverse'!$A$40*$C1110/Setup!$B$17+INDEX('FD inverse'!$A$40:$BH$40,1,'FD mesh'!$B$15+1)*Setup!$B$22</f>
        <v>15.1178797232982</v>
      </c>
      <c r="AQ1110" s="0" t="n">
        <f aca="false">SUMPRODUCT('FD inverse'!$A$41:$BH$41,'FD mesh'!$B$84:$BI$84,$E1109:$BL1109)+'FD inverse'!$A$41*$C1110/Setup!$B$17+INDEX('FD inverse'!$A$41:$BH$41,1,'FD mesh'!$B$15+1)*Setup!$B$22</f>
        <v>15.095647621119</v>
      </c>
      <c r="AR1110" s="0" t="n">
        <f aca="false">SUMPRODUCT('FD inverse'!$A$42:$BH$42,'FD mesh'!$B$84:$BI$84,$E1109:$BL1109)+'FD inverse'!$A$42*$C1110/Setup!$B$17+INDEX('FD inverse'!$A$42:$BH$42,1,'FD mesh'!$B$15+1)*Setup!$B$22</f>
        <v>15.0734923271748</v>
      </c>
      <c r="AS1110" s="0" t="n">
        <f aca="false">SUMPRODUCT('FD inverse'!$A$43:$BH$43,'FD mesh'!$B$84:$BI$84,$E1109:$BL1109)+'FD inverse'!$A$43*$C1110/Setup!$B$17+INDEX('FD inverse'!$A$43:$BH$43,1,'FD mesh'!$B$15+1)*Setup!$B$22</f>
        <v>0</v>
      </c>
      <c r="AT1110" s="0" t="n">
        <f aca="false">SUMPRODUCT('FD inverse'!$A$44:$BH$44,'FD mesh'!$B$84:$BI$84,$E1109:$BL1109)+'FD inverse'!$A$44*$C1110/Setup!$B$17+INDEX('FD inverse'!$A$44:$BH$44,1,'FD mesh'!$B$15+1)*Setup!$B$22</f>
        <v>0</v>
      </c>
      <c r="AU1110" s="0" t="n">
        <f aca="false">SUMPRODUCT('FD inverse'!$A$45:$BH$45,'FD mesh'!$B$84:$BI$84,$E1109:$BL1109)+'FD inverse'!$A$45*$C1110/Setup!$B$17+INDEX('FD inverse'!$A$45:$BH$45,1,'FD mesh'!$B$15+1)*Setup!$B$22</f>
        <v>0</v>
      </c>
      <c r="AV1110" s="0" t="n">
        <f aca="false">SUMPRODUCT('FD inverse'!$A$46:$BH$46,'FD mesh'!$B$84:$BI$84,$E1109:$BL1109)+'FD inverse'!$A$46*$C1110/Setup!$B$17+INDEX('FD inverse'!$A$46:$BH$46,1,'FD mesh'!$B$15+1)*Setup!$B$22</f>
        <v>0</v>
      </c>
      <c r="AW1110" s="0" t="n">
        <f aca="false">SUMPRODUCT('FD inverse'!$A$47:$BH$47,'FD mesh'!$B$84:$BI$84,$E1109:$BL1109)+'FD inverse'!$A$47*$C1110/Setup!$B$17+INDEX('FD inverse'!$A$47:$BH$47,1,'FD mesh'!$B$15+1)*Setup!$B$22</f>
        <v>0</v>
      </c>
      <c r="AX1110" s="0" t="n">
        <f aca="false">SUMPRODUCT('FD inverse'!$A$48:$BH$48,'FD mesh'!$B$84:$BI$84,$E1109:$BL1109)+'FD inverse'!$A$48*$C1110/Setup!$B$17+INDEX('FD inverse'!$A$48:$BH$48,1,'FD mesh'!$B$15+1)*Setup!$B$22</f>
        <v>0</v>
      </c>
      <c r="AY1110" s="0" t="n">
        <f aca="false">SUMPRODUCT('FD inverse'!$A$49:$BH$49,'FD mesh'!$B$84:$BI$84,$E1109:$BL1109)+'FD inverse'!$A$49*$C1110/Setup!$B$17+INDEX('FD inverse'!$A$49:$BH$49,1,'FD mesh'!$B$15+1)*Setup!$B$22</f>
        <v>0</v>
      </c>
      <c r="AZ1110" s="0" t="n">
        <f aca="false">SUMPRODUCT('FD inverse'!$A$50:$BH$50,'FD mesh'!$B$84:$BI$84,$E1109:$BL1109)+'FD inverse'!$A$50*$C1110/Setup!$B$17+INDEX('FD inverse'!$A$50:$BH$50,1,'FD mesh'!$B$15+1)*Setup!$B$22</f>
        <v>0</v>
      </c>
      <c r="BA1110" s="0" t="n">
        <f aca="false">SUMPRODUCT('FD inverse'!$A$51:$BH$51,'FD mesh'!$B$84:$BI$84,$E1109:$BL1109)+'FD inverse'!$A$51*$C1110/Setup!$B$17+INDEX('FD inverse'!$A$51:$BH$51,1,'FD mesh'!$B$15+1)*Setup!$B$22</f>
        <v>0</v>
      </c>
      <c r="BB1110" s="0" t="n">
        <f aca="false">SUMPRODUCT('FD inverse'!$A$52:$BH$52,'FD mesh'!$B$84:$BI$84,$E1109:$BL1109)+'FD inverse'!$A$52*$C1110/Setup!$B$17+INDEX('FD inverse'!$A$52:$BH$52,1,'FD mesh'!$B$15+1)*Setup!$B$22</f>
        <v>0</v>
      </c>
      <c r="BC1110" s="0" t="n">
        <f aca="false">SUMPRODUCT('FD inverse'!$A$53:$BH$53,'FD mesh'!$B$84:$BI$84,$E1109:$BL1109)+'FD inverse'!$A$53*$C1110/Setup!$B$17+INDEX('FD inverse'!$A$53:$BH$53,1,'FD mesh'!$B$15+1)*Setup!$B$22</f>
        <v>0</v>
      </c>
      <c r="BD1110" s="0" t="n">
        <f aca="false">SUMPRODUCT('FD inverse'!$A$54:$BH$54,'FD mesh'!$B$84:$BI$84,$E1109:$BL1109)+'FD inverse'!$A$54*$C1110/Setup!$B$17+INDEX('FD inverse'!$A$54:$BH$54,1,'FD mesh'!$B$15+1)*Setup!$B$22</f>
        <v>0</v>
      </c>
      <c r="BE1110" s="0" t="n">
        <f aca="false">SUMPRODUCT('FD inverse'!$A$55:$BH$55,'FD mesh'!$B$84:$BI$84,$E1109:$BL1109)+'FD inverse'!$A$55*$C1110/Setup!$B$17+INDEX('FD inverse'!$A$55:$BH$55,1,'FD mesh'!$B$15+1)*Setup!$B$22</f>
        <v>0</v>
      </c>
      <c r="BF1110" s="0" t="n">
        <f aca="false">SUMPRODUCT('FD inverse'!$A$56:$BH$56,'FD mesh'!$B$84:$BI$84,$E1109:$BL1109)+'FD inverse'!$A$56*$C1110/Setup!$B$17+INDEX('FD inverse'!$A$56:$BH$56,1,'FD mesh'!$B$15+1)*Setup!$B$22</f>
        <v>0</v>
      </c>
      <c r="BG1110" s="0" t="n">
        <f aca="false">SUMPRODUCT('FD inverse'!$A$57:$BH$57,'FD mesh'!$B$84:$BI$84,$E1109:$BL1109)+'FD inverse'!$A$57*$C1110/Setup!$B$17+INDEX('FD inverse'!$A$57:$BH$57,1,'FD mesh'!$B$15+1)*Setup!$B$22</f>
        <v>0</v>
      </c>
      <c r="BH1110" s="0" t="n">
        <f aca="false">SUMPRODUCT('FD inverse'!$A$58:$BH$58,'FD mesh'!$B$84:$BI$84,$E1109:$BL1109)+'FD inverse'!$A$58*$C1110/Setup!$B$17+INDEX('FD inverse'!$A$58:$BH$58,1,'FD mesh'!$B$15+1)*Setup!$B$22</f>
        <v>0</v>
      </c>
      <c r="BI1110" s="0" t="n">
        <f aca="false">SUMPRODUCT('FD inverse'!$A$59:$BH$59,'FD mesh'!$B$84:$BI$84,$E1109:$BL1109)+'FD inverse'!$A$59*$C1110/Setup!$B$17+INDEX('FD inverse'!$A$59:$BH$59,1,'FD mesh'!$B$15+1)*Setup!$B$22</f>
        <v>0</v>
      </c>
      <c r="BJ1110" s="0" t="n">
        <f aca="false">SUMPRODUCT('FD inverse'!$A$60:$BH$60,'FD mesh'!$B$84:$BI$84,$E1109:$BL1109)+'FD inverse'!$A$60*$C1110/Setup!$B$17+INDEX('FD inverse'!$A$60:$BH$60,1,'FD mesh'!$B$15+1)*Setup!$B$22</f>
        <v>0</v>
      </c>
      <c r="BK1110" s="0" t="n">
        <f aca="false">SUMPRODUCT('FD inverse'!$A$61:$BH$61,'FD mesh'!$B$84:$BI$84,$E1109:$BL1109)+'FD inverse'!$A$61*$C1110/Setup!$B$17+INDEX('FD inverse'!$A$61:$BH$61,1,'FD mesh'!$B$15+1)*Setup!$B$22</f>
        <v>0</v>
      </c>
      <c r="BL1110" s="0" t="n">
        <f aca="false">SUMPRODUCT('FD inverse'!$A$62:$BH$62,'FD mesh'!$B$84:$BI$84,$E1109:$BL1109)+'FD inverse'!$A$62*$C1110/Setup!$B$17+INDEX('FD inverse'!$A$62:$BH$62,1,'FD mesh'!$B$15+1)*Setup!$B$22</f>
        <v>0</v>
      </c>
    </row>
    <row r="1111" customFormat="false" ht="15" hidden="false" customHeight="false" outlineLevel="0" collapsed="false">
      <c r="A1111" s="0" t="n">
        <v>1106</v>
      </c>
      <c r="B1111" s="0" t="n">
        <f aca="false">A1111*Setup!$B$11/3600</f>
        <v>92.1666666666667</v>
      </c>
      <c r="C1111" s="0" t="n">
        <f aca="false">Setup!$B$7+Setup!$B$8*COS(2*PI()*(B1111-Setup!$B$9)/24)</f>
        <v>25.8469944529401</v>
      </c>
      <c r="D1111" s="0" t="n">
        <f aca="false">(C1111-E1111)/Setup!$B$17</f>
        <v>4.6885387834854</v>
      </c>
      <c r="E1111" s="0" t="n">
        <f aca="false">SUMPRODUCT('FD inverse'!$A$3:$BH$3,'FD mesh'!$B$84:$BI$84,$E1110:$BL1110)+'FD inverse'!$A$3*$C1111/Setup!$B$17+INDEX('FD inverse'!$A$3:$BH$3,1,'FD mesh'!$B$15+1)*Setup!$B$22</f>
        <v>25.237484411087</v>
      </c>
      <c r="F1111" s="0" t="n">
        <f aca="false">SUMPRODUCT('FD inverse'!$A$4:$BH$4,'FD mesh'!$B$84:$BI$84,$E1110:$BL1110)+'FD inverse'!$A$4*$C1111/Setup!$B$17+INDEX('FD inverse'!$A$4:$BH$4,1,'FD mesh'!$B$15+1)*Setup!$B$22</f>
        <v>25.0888406102525</v>
      </c>
      <c r="G1111" s="0" t="n">
        <f aca="false">SUMPRODUCT('FD inverse'!$A$5:$BH$5,'FD mesh'!$B$84:$BI$84,$E1110:$BL1110)+'FD inverse'!$A$5*$C1111/Setup!$B$17+INDEX('FD inverse'!$A$5:$BH$5,1,'FD mesh'!$B$15+1)*Setup!$B$22</f>
        <v>24.9253986922063</v>
      </c>
      <c r="H1111" s="0" t="n">
        <f aca="false">SUMPRODUCT('FD inverse'!$A$6:$BH$6,'FD mesh'!$B$84:$BI$84,$E1110:$BL1110)+'FD inverse'!$A$6*$C1111/Setup!$B$17+INDEX('FD inverse'!$A$6:$BH$6,1,'FD mesh'!$B$15+1)*Setup!$B$22</f>
        <v>24.3568844726118</v>
      </c>
      <c r="I1111" s="0" t="n">
        <f aca="false">SUMPRODUCT('FD inverse'!$A$7:$BH$7,'FD mesh'!$B$84:$BI$84,$E1110:$BL1110)+'FD inverse'!$A$7*$C1111/Setup!$B$17+INDEX('FD inverse'!$A$7:$BH$7,1,'FD mesh'!$B$15+1)*Setup!$B$22</f>
        <v>24.3061013278722</v>
      </c>
      <c r="J1111" s="0" t="n">
        <f aca="false">SUMPRODUCT('FD inverse'!$A$8:$BH$8,'FD mesh'!$B$84:$BI$84,$E1110:$BL1110)+'FD inverse'!$A$8*$C1111/Setup!$B$17+INDEX('FD inverse'!$A$8:$BH$8,1,'FD mesh'!$B$15+1)*Setup!$B$22</f>
        <v>24.2555984169733</v>
      </c>
      <c r="K1111" s="0" t="n">
        <f aca="false">SUMPRODUCT('FD inverse'!$A$9:$BH$9,'FD mesh'!$B$84:$BI$84,$E1110:$BL1110)+'FD inverse'!$A$9*$C1111/Setup!$B$17+INDEX('FD inverse'!$A$9:$BH$9,1,'FD mesh'!$B$15+1)*Setup!$B$22</f>
        <v>24.2064514333205</v>
      </c>
      <c r="L1111" s="0" t="n">
        <f aca="false">SUMPRODUCT('FD inverse'!$A$10:$BH$10,'FD mesh'!$B$84:$BI$84,$E1110:$BL1110)+'FD inverse'!$A$10*$C1111/Setup!$B$17+INDEX('FD inverse'!$A$10:$BH$10,1,'FD mesh'!$B$15+1)*Setup!$B$22</f>
        <v>24.1595930107397</v>
      </c>
      <c r="M1111" s="0" t="n">
        <f aca="false">SUMPRODUCT('FD inverse'!$A$11:$BH$11,'FD mesh'!$B$84:$BI$84,$E1110:$BL1110)+'FD inverse'!$A$11*$C1111/Setup!$B$17+INDEX('FD inverse'!$A$11:$BH$11,1,'FD mesh'!$B$15+1)*Setup!$B$22</f>
        <v>24.1158182619242</v>
      </c>
      <c r="N1111" s="0" t="n">
        <f aca="false">SUMPRODUCT('FD inverse'!$A$12:$BH$12,'FD mesh'!$B$84:$BI$84,$E1110:$BL1110)+'FD inverse'!$A$12*$C1111/Setup!$B$17+INDEX('FD inverse'!$A$12:$BH$12,1,'FD mesh'!$B$15+1)*Setup!$B$22</f>
        <v>24.075789918217</v>
      </c>
      <c r="O1111" s="0" t="n">
        <f aca="false">SUMPRODUCT('FD inverse'!$A$13:$BH$13,'FD mesh'!$B$84:$BI$84,$E1110:$BL1110)+'FD inverse'!$A$13*$C1111/Setup!$B$17+INDEX('FD inverse'!$A$13:$BH$13,1,'FD mesh'!$B$15+1)*Setup!$B$22</f>
        <v>24.0400429407976</v>
      </c>
      <c r="P1111" s="0" t="n">
        <f aca="false">SUMPRODUCT('FD inverse'!$A$14:$BH$14,'FD mesh'!$B$84:$BI$84,$E1110:$BL1110)+'FD inverse'!$A$14*$C1111/Setup!$B$17+INDEX('FD inverse'!$A$14:$BH$14,1,'FD mesh'!$B$15+1)*Setup!$B$22</f>
        <v>24.0089884950692</v>
      </c>
      <c r="Q1111" s="0" t="n">
        <f aca="false">SUMPRODUCT('FD inverse'!$A$15:$BH$15,'FD mesh'!$B$84:$BI$84,$E1110:$BL1110)+'FD inverse'!$A$15*$C1111/Setup!$B$17+INDEX('FD inverse'!$A$15:$BH$15,1,'FD mesh'!$B$15+1)*Setup!$B$22</f>
        <v>23.9829172009686</v>
      </c>
      <c r="R1111" s="0" t="n">
        <f aca="false">SUMPRODUCT('FD inverse'!$A$16:$BH$16,'FD mesh'!$B$84:$BI$84,$E1110:$BL1110)+'FD inverse'!$A$16*$C1111/Setup!$B$17+INDEX('FD inverse'!$A$16:$BH$16,1,'FD mesh'!$B$15+1)*Setup!$B$22</f>
        <v>23.9620015921722</v>
      </c>
      <c r="S1111" s="0" t="n">
        <f aca="false">SUMPRODUCT('FD inverse'!$A$17:$BH$17,'FD mesh'!$B$84:$BI$84,$E1110:$BL1110)+'FD inverse'!$A$17*$C1111/Setup!$B$17+INDEX('FD inverse'!$A$17:$BH$17,1,'FD mesh'!$B$15+1)*Setup!$B$22</f>
        <v>23.3721586628823</v>
      </c>
      <c r="T1111" s="0" t="n">
        <f aca="false">SUMPRODUCT('FD inverse'!$A$18:$BH$18,'FD mesh'!$B$84:$BI$84,$E1110:$BL1110)+'FD inverse'!$A$18*$C1111/Setup!$B$17+INDEX('FD inverse'!$A$18:$BH$18,1,'FD mesh'!$B$15+1)*Setup!$B$22</f>
        <v>22.7848722490852</v>
      </c>
      <c r="U1111" s="0" t="n">
        <f aca="false">SUMPRODUCT('FD inverse'!$A$19:$BH$19,'FD mesh'!$B$84:$BI$84,$E1110:$BL1110)+'FD inverse'!$A$19*$C1111/Setup!$B$17+INDEX('FD inverse'!$A$19:$BH$19,1,'FD mesh'!$B$15+1)*Setup!$B$22</f>
        <v>22.2000728660995</v>
      </c>
      <c r="V1111" s="0" t="n">
        <f aca="false">SUMPRODUCT('FD inverse'!$A$20:$BH$20,'FD mesh'!$B$84:$BI$84,$E1110:$BL1110)+'FD inverse'!$A$20*$C1111/Setup!$B$17+INDEX('FD inverse'!$A$20:$BH$20,1,'FD mesh'!$B$15+1)*Setup!$B$22</f>
        <v>21.6176671071626</v>
      </c>
      <c r="W1111" s="0" t="n">
        <f aca="false">SUMPRODUCT('FD inverse'!$A$21:$BH$21,'FD mesh'!$B$84:$BI$84,$E1110:$BL1110)+'FD inverse'!$A$21*$C1111/Setup!$B$17+INDEX('FD inverse'!$A$21:$BH$21,1,'FD mesh'!$B$15+1)*Setup!$B$22</f>
        <v>21.0375399208016</v>
      </c>
      <c r="X1111" s="0" t="n">
        <f aca="false">SUMPRODUCT('FD inverse'!$A$22:$BH$22,'FD mesh'!$B$84:$BI$84,$E1110:$BL1110)+'FD inverse'!$A$22*$C1111/Setup!$B$17+INDEX('FD inverse'!$A$22:$BH$22,1,'FD mesh'!$B$15+1)*Setup!$B$22</f>
        <v>20.4595567885882</v>
      </c>
      <c r="Y1111" s="0" t="n">
        <f aca="false">SUMPRODUCT('FD inverse'!$A$23:$BH$23,'FD mesh'!$B$84:$BI$84,$E1110:$BL1110)+'FD inverse'!$A$23*$C1111/Setup!$B$17+INDEX('FD inverse'!$A$23:$BH$23,1,'FD mesh'!$B$15+1)*Setup!$B$22</f>
        <v>19.883565808176</v>
      </c>
      <c r="Z1111" s="0" t="n">
        <f aca="false">SUMPRODUCT('FD inverse'!$A$24:$BH$24,'FD mesh'!$B$84:$BI$84,$E1110:$BL1110)+'FD inverse'!$A$24*$C1111/Setup!$B$17+INDEX('FD inverse'!$A$24:$BH$24,1,'FD mesh'!$B$15+1)*Setup!$B$22</f>
        <v>19.3093996873002</v>
      </c>
      <c r="AA1111" s="0" t="n">
        <f aca="false">SUMPRODUCT('FD inverse'!$A$25:$BH$25,'FD mesh'!$B$84:$BI$84,$E1110:$BL1110)+'FD inverse'!$A$25*$C1111/Setup!$B$17+INDEX('FD inverse'!$A$25:$BH$25,1,'FD mesh'!$B$15+1)*Setup!$B$22</f>
        <v>18.7368776551241</v>
      </c>
      <c r="AB1111" s="0" t="n">
        <f aca="false">SUMPRODUCT('FD inverse'!$A$26:$BH$26,'FD mesh'!$B$84:$BI$84,$E1110:$BL1110)+'FD inverse'!$A$26*$C1111/Setup!$B$17+INDEX('FD inverse'!$A$26:$BH$26,1,'FD mesh'!$B$15+1)*Setup!$B$22</f>
        <v>18.1658072979353</v>
      </c>
      <c r="AC1111" s="0" t="n">
        <f aca="false">SUMPRODUCT('FD inverse'!$A$27:$BH$27,'FD mesh'!$B$84:$BI$84,$E1110:$BL1110)+'FD inverse'!$A$27*$C1111/Setup!$B$17+INDEX('FD inverse'!$A$27:$BH$27,1,'FD mesh'!$B$15+1)*Setup!$B$22</f>
        <v>17.5959863267398</v>
      </c>
      <c r="AD1111" s="0" t="n">
        <f aca="false">SUMPRODUCT('FD inverse'!$A$28:$BH$28,'FD mesh'!$B$84:$BI$84,$E1110:$BL1110)+'FD inverse'!$A$28*$C1111/Setup!$B$17+INDEX('FD inverse'!$A$28:$BH$28,1,'FD mesh'!$B$15+1)*Setup!$B$22</f>
        <v>17.0272042847672</v>
      </c>
      <c r="AE1111" s="0" t="n">
        <f aca="false">SUMPRODUCT('FD inverse'!$A$29:$BH$29,'FD mesh'!$B$84:$BI$84,$E1110:$BL1110)+'FD inverse'!$A$29*$C1111/Setup!$B$17+INDEX('FD inverse'!$A$29:$BH$29,1,'FD mesh'!$B$15+1)*Setup!$B$22</f>
        <v>16.4592442033007</v>
      </c>
      <c r="AF1111" s="0" t="n">
        <f aca="false">SUMPRODUCT('FD inverse'!$A$30:$BH$30,'FD mesh'!$B$84:$BI$84,$E1110:$BL1110)+'FD inverse'!$A$30*$C1111/Setup!$B$17+INDEX('FD inverse'!$A$30:$BH$30,1,'FD mesh'!$B$15+1)*Setup!$B$22</f>
        <v>15.8918842145711</v>
      </c>
      <c r="AG1111" s="0" t="n">
        <f aca="false">SUMPRODUCT('FD inverse'!$A$31:$BH$31,'FD mesh'!$B$84:$BI$84,$E1110:$BL1110)+'FD inverse'!$A$31*$C1111/Setup!$B$17+INDEX('FD inverse'!$A$31:$BH$31,1,'FD mesh'!$B$15+1)*Setup!$B$22</f>
        <v>15.3248991307166</v>
      </c>
      <c r="AH1111" s="0" t="n">
        <f aca="false">SUMPRODUCT('FD inverse'!$A$32:$BH$32,'FD mesh'!$B$84:$BI$84,$E1110:$BL1110)+'FD inverse'!$A$32*$C1111/Setup!$B$17+INDEX('FD inverse'!$A$32:$BH$32,1,'FD mesh'!$B$15+1)*Setup!$B$22</f>
        <v>15.3011317812407</v>
      </c>
      <c r="AI1111" s="0" t="n">
        <f aca="false">SUMPRODUCT('FD inverse'!$A$33:$BH$33,'FD mesh'!$B$84:$BI$84,$E1110:$BL1110)+'FD inverse'!$A$33*$C1111/Setup!$B$17+INDEX('FD inverse'!$A$33:$BH$33,1,'FD mesh'!$B$15+1)*Setup!$B$22</f>
        <v>15.2776021346352</v>
      </c>
      <c r="AJ1111" s="0" t="n">
        <f aca="false">SUMPRODUCT('FD inverse'!$A$34:$BH$34,'FD mesh'!$B$84:$BI$84,$E1110:$BL1110)+'FD inverse'!$A$34*$C1111/Setup!$B$17+INDEX('FD inverse'!$A$34:$BH$34,1,'FD mesh'!$B$15+1)*Setup!$B$22</f>
        <v>15.2542928962688</v>
      </c>
      <c r="AK1111" s="0" t="n">
        <f aca="false">SUMPRODUCT('FD inverse'!$A$35:$BH$35,'FD mesh'!$B$84:$BI$84,$E1110:$BL1110)+'FD inverse'!$A$35*$C1111/Setup!$B$17+INDEX('FD inverse'!$A$35:$BH$35,1,'FD mesh'!$B$15+1)*Setup!$B$22</f>
        <v>15.2311864236634</v>
      </c>
      <c r="AL1111" s="0" t="n">
        <f aca="false">SUMPRODUCT('FD inverse'!$A$36:$BH$36,'FD mesh'!$B$84:$BI$84,$E1110:$BL1110)+'FD inverse'!$A$36*$C1111/Setup!$B$17+INDEX('FD inverse'!$A$36:$BH$36,1,'FD mesh'!$B$15+1)*Setup!$B$22</f>
        <v>15.2082648478288</v>
      </c>
      <c r="AM1111" s="0" t="n">
        <f aca="false">SUMPRODUCT('FD inverse'!$A$37:$BH$37,'FD mesh'!$B$84:$BI$84,$E1110:$BL1110)+'FD inverse'!$A$37*$C1111/Setup!$B$17+INDEX('FD inverse'!$A$37:$BH$37,1,'FD mesh'!$B$15+1)*Setup!$B$22</f>
        <v>15.1855101703291</v>
      </c>
      <c r="AN1111" s="0" t="n">
        <f aca="false">SUMPRODUCT('FD inverse'!$A$38:$BH$38,'FD mesh'!$B$84:$BI$84,$E1110:$BL1110)+'FD inverse'!$A$38*$C1111/Setup!$B$17+INDEX('FD inverse'!$A$38:$BH$38,1,'FD mesh'!$B$15+1)*Setup!$B$22</f>
        <v>15.1629043382417</v>
      </c>
      <c r="AO1111" s="0" t="n">
        <f aca="false">SUMPRODUCT('FD inverse'!$A$39:$BH$39,'FD mesh'!$B$84:$BI$84,$E1110:$BL1110)+'FD inverse'!$A$39*$C1111/Setup!$B$17+INDEX('FD inverse'!$A$39:$BH$39,1,'FD mesh'!$B$15+1)*Setup!$B$22</f>
        <v>15.1404292991808</v>
      </c>
      <c r="AP1111" s="0" t="n">
        <f aca="false">SUMPRODUCT('FD inverse'!$A$40:$BH$40,'FD mesh'!$B$84:$BI$84,$E1110:$BL1110)+'FD inverse'!$A$40*$C1111/Setup!$B$17+INDEX('FD inverse'!$A$40:$BH$40,1,'FD mesh'!$B$15+1)*Setup!$B$22</f>
        <v>15.118067038555</v>
      </c>
      <c r="AQ1111" s="0" t="n">
        <f aca="false">SUMPRODUCT('FD inverse'!$A$41:$BH$41,'FD mesh'!$B$84:$BI$84,$E1110:$BL1110)+'FD inverse'!$A$41*$C1111/Setup!$B$17+INDEX('FD inverse'!$A$41:$BH$41,1,'FD mesh'!$B$15+1)*Setup!$B$22</f>
        <v>15.0957996012266</v>
      </c>
      <c r="AR1111" s="0" t="n">
        <f aca="false">SUMPRODUCT('FD inverse'!$A$42:$BH$42,'FD mesh'!$B$84:$BI$84,$E1110:$BL1110)+'FD inverse'!$A$42*$C1111/Setup!$B$17+INDEX('FD inverse'!$A$42:$BH$42,1,'FD mesh'!$B$15+1)*Setup!$B$22</f>
        <v>15.0736090997294</v>
      </c>
      <c r="AS1111" s="0" t="n">
        <f aca="false">SUMPRODUCT('FD inverse'!$A$43:$BH$43,'FD mesh'!$B$84:$BI$84,$E1110:$BL1110)+'FD inverse'!$A$43*$C1111/Setup!$B$17+INDEX('FD inverse'!$A$43:$BH$43,1,'FD mesh'!$B$15+1)*Setup!$B$22</f>
        <v>0</v>
      </c>
      <c r="AT1111" s="0" t="n">
        <f aca="false">SUMPRODUCT('FD inverse'!$A$44:$BH$44,'FD mesh'!$B$84:$BI$84,$E1110:$BL1110)+'FD inverse'!$A$44*$C1111/Setup!$B$17+INDEX('FD inverse'!$A$44:$BH$44,1,'FD mesh'!$B$15+1)*Setup!$B$22</f>
        <v>0</v>
      </c>
      <c r="AU1111" s="0" t="n">
        <f aca="false">SUMPRODUCT('FD inverse'!$A$45:$BH$45,'FD mesh'!$B$84:$BI$84,$E1110:$BL1110)+'FD inverse'!$A$45*$C1111/Setup!$B$17+INDEX('FD inverse'!$A$45:$BH$45,1,'FD mesh'!$B$15+1)*Setup!$B$22</f>
        <v>0</v>
      </c>
      <c r="AV1111" s="0" t="n">
        <f aca="false">SUMPRODUCT('FD inverse'!$A$46:$BH$46,'FD mesh'!$B$84:$BI$84,$E1110:$BL1110)+'FD inverse'!$A$46*$C1111/Setup!$B$17+INDEX('FD inverse'!$A$46:$BH$46,1,'FD mesh'!$B$15+1)*Setup!$B$22</f>
        <v>0</v>
      </c>
      <c r="AW1111" s="0" t="n">
        <f aca="false">SUMPRODUCT('FD inverse'!$A$47:$BH$47,'FD mesh'!$B$84:$BI$84,$E1110:$BL1110)+'FD inverse'!$A$47*$C1111/Setup!$B$17+INDEX('FD inverse'!$A$47:$BH$47,1,'FD mesh'!$B$15+1)*Setup!$B$22</f>
        <v>0</v>
      </c>
      <c r="AX1111" s="0" t="n">
        <f aca="false">SUMPRODUCT('FD inverse'!$A$48:$BH$48,'FD mesh'!$B$84:$BI$84,$E1110:$BL1110)+'FD inverse'!$A$48*$C1111/Setup!$B$17+INDEX('FD inverse'!$A$48:$BH$48,1,'FD mesh'!$B$15+1)*Setup!$B$22</f>
        <v>0</v>
      </c>
      <c r="AY1111" s="0" t="n">
        <f aca="false">SUMPRODUCT('FD inverse'!$A$49:$BH$49,'FD mesh'!$B$84:$BI$84,$E1110:$BL1110)+'FD inverse'!$A$49*$C1111/Setup!$B$17+INDEX('FD inverse'!$A$49:$BH$49,1,'FD mesh'!$B$15+1)*Setup!$B$22</f>
        <v>0</v>
      </c>
      <c r="AZ1111" s="0" t="n">
        <f aca="false">SUMPRODUCT('FD inverse'!$A$50:$BH$50,'FD mesh'!$B$84:$BI$84,$E1110:$BL1110)+'FD inverse'!$A$50*$C1111/Setup!$B$17+INDEX('FD inverse'!$A$50:$BH$50,1,'FD mesh'!$B$15+1)*Setup!$B$22</f>
        <v>0</v>
      </c>
      <c r="BA1111" s="0" t="n">
        <f aca="false">SUMPRODUCT('FD inverse'!$A$51:$BH$51,'FD mesh'!$B$84:$BI$84,$E1110:$BL1110)+'FD inverse'!$A$51*$C1111/Setup!$B$17+INDEX('FD inverse'!$A$51:$BH$51,1,'FD mesh'!$B$15+1)*Setup!$B$22</f>
        <v>0</v>
      </c>
      <c r="BB1111" s="0" t="n">
        <f aca="false">SUMPRODUCT('FD inverse'!$A$52:$BH$52,'FD mesh'!$B$84:$BI$84,$E1110:$BL1110)+'FD inverse'!$A$52*$C1111/Setup!$B$17+INDEX('FD inverse'!$A$52:$BH$52,1,'FD mesh'!$B$15+1)*Setup!$B$22</f>
        <v>0</v>
      </c>
      <c r="BC1111" s="0" t="n">
        <f aca="false">SUMPRODUCT('FD inverse'!$A$53:$BH$53,'FD mesh'!$B$84:$BI$84,$E1110:$BL1110)+'FD inverse'!$A$53*$C1111/Setup!$B$17+INDEX('FD inverse'!$A$53:$BH$53,1,'FD mesh'!$B$15+1)*Setup!$B$22</f>
        <v>0</v>
      </c>
      <c r="BD1111" s="0" t="n">
        <f aca="false">SUMPRODUCT('FD inverse'!$A$54:$BH$54,'FD mesh'!$B$84:$BI$84,$E1110:$BL1110)+'FD inverse'!$A$54*$C1111/Setup!$B$17+INDEX('FD inverse'!$A$54:$BH$54,1,'FD mesh'!$B$15+1)*Setup!$B$22</f>
        <v>0</v>
      </c>
      <c r="BE1111" s="0" t="n">
        <f aca="false">SUMPRODUCT('FD inverse'!$A$55:$BH$55,'FD mesh'!$B$84:$BI$84,$E1110:$BL1110)+'FD inverse'!$A$55*$C1111/Setup!$B$17+INDEX('FD inverse'!$A$55:$BH$55,1,'FD mesh'!$B$15+1)*Setup!$B$22</f>
        <v>0</v>
      </c>
      <c r="BF1111" s="0" t="n">
        <f aca="false">SUMPRODUCT('FD inverse'!$A$56:$BH$56,'FD mesh'!$B$84:$BI$84,$E1110:$BL1110)+'FD inverse'!$A$56*$C1111/Setup!$B$17+INDEX('FD inverse'!$A$56:$BH$56,1,'FD mesh'!$B$15+1)*Setup!$B$22</f>
        <v>0</v>
      </c>
      <c r="BG1111" s="0" t="n">
        <f aca="false">SUMPRODUCT('FD inverse'!$A$57:$BH$57,'FD mesh'!$B$84:$BI$84,$E1110:$BL1110)+'FD inverse'!$A$57*$C1111/Setup!$B$17+INDEX('FD inverse'!$A$57:$BH$57,1,'FD mesh'!$B$15+1)*Setup!$B$22</f>
        <v>0</v>
      </c>
      <c r="BH1111" s="0" t="n">
        <f aca="false">SUMPRODUCT('FD inverse'!$A$58:$BH$58,'FD mesh'!$B$84:$BI$84,$E1110:$BL1110)+'FD inverse'!$A$58*$C1111/Setup!$B$17+INDEX('FD inverse'!$A$58:$BH$58,1,'FD mesh'!$B$15+1)*Setup!$B$22</f>
        <v>0</v>
      </c>
      <c r="BI1111" s="0" t="n">
        <f aca="false">SUMPRODUCT('FD inverse'!$A$59:$BH$59,'FD mesh'!$B$84:$BI$84,$E1110:$BL1110)+'FD inverse'!$A$59*$C1111/Setup!$B$17+INDEX('FD inverse'!$A$59:$BH$59,1,'FD mesh'!$B$15+1)*Setup!$B$22</f>
        <v>0</v>
      </c>
      <c r="BJ1111" s="0" t="n">
        <f aca="false">SUMPRODUCT('FD inverse'!$A$60:$BH$60,'FD mesh'!$B$84:$BI$84,$E1110:$BL1110)+'FD inverse'!$A$60*$C1111/Setup!$B$17+INDEX('FD inverse'!$A$60:$BH$60,1,'FD mesh'!$B$15+1)*Setup!$B$22</f>
        <v>0</v>
      </c>
      <c r="BK1111" s="0" t="n">
        <f aca="false">SUMPRODUCT('FD inverse'!$A$61:$BH$61,'FD mesh'!$B$84:$BI$84,$E1110:$BL1110)+'FD inverse'!$A$61*$C1111/Setup!$B$17+INDEX('FD inverse'!$A$61:$BH$61,1,'FD mesh'!$B$15+1)*Setup!$B$22</f>
        <v>0</v>
      </c>
      <c r="BL1111" s="0" t="n">
        <f aca="false">SUMPRODUCT('FD inverse'!$A$62:$BH$62,'FD mesh'!$B$84:$BI$84,$E1110:$BL1110)+'FD inverse'!$A$62*$C1111/Setup!$B$17+INDEX('FD inverse'!$A$62:$BH$62,1,'FD mesh'!$B$15+1)*Setup!$B$22</f>
        <v>0</v>
      </c>
    </row>
    <row r="1112" customFormat="false" ht="15" hidden="false" customHeight="false" outlineLevel="0" collapsed="false">
      <c r="A1112" s="0" t="n">
        <v>1107</v>
      </c>
      <c r="B1112" s="0" t="n">
        <f aca="false">A1112*Setup!$B$11/3600</f>
        <v>92.25</v>
      </c>
      <c r="C1112" s="0" t="n">
        <f aca="false">Setup!$B$7+Setup!$B$8*COS(2*PI()*(B1112-Setup!$B$9)/24)</f>
        <v>25.769154760876</v>
      </c>
      <c r="D1112" s="0" t="n">
        <f aca="false">(C1112-E1112)/Setup!$B$17</f>
        <v>4.41794885312249</v>
      </c>
      <c r="E1112" s="0" t="n">
        <f aca="false">SUMPRODUCT('FD inverse'!$A$3:$BH$3,'FD mesh'!$B$84:$BI$84,$E1111:$BL1111)+'FD inverse'!$A$3*$C1112/Setup!$B$17+INDEX('FD inverse'!$A$3:$BH$3,1,'FD mesh'!$B$15+1)*Setup!$B$22</f>
        <v>25.1948214099701</v>
      </c>
      <c r="F1112" s="0" t="n">
        <f aca="false">SUMPRODUCT('FD inverse'!$A$4:$BH$4,'FD mesh'!$B$84:$BI$84,$E1111:$BL1111)+'FD inverse'!$A$4*$C1112/Setup!$B$17+INDEX('FD inverse'!$A$4:$BH$4,1,'FD mesh'!$B$15+1)*Setup!$B$22</f>
        <v>25.0540763731764</v>
      </c>
      <c r="G1112" s="0" t="n">
        <f aca="false">SUMPRODUCT('FD inverse'!$A$5:$BH$5,'FD mesh'!$B$84:$BI$84,$E1111:$BL1111)+'FD inverse'!$A$5*$C1112/Setup!$B$17+INDEX('FD inverse'!$A$5:$BH$5,1,'FD mesh'!$B$15+1)*Setup!$B$22</f>
        <v>24.8982426918185</v>
      </c>
      <c r="H1112" s="0" t="n">
        <f aca="false">SUMPRODUCT('FD inverse'!$A$6:$BH$6,'FD mesh'!$B$84:$BI$84,$E1111:$BL1111)+'FD inverse'!$A$6*$C1112/Setup!$B$17+INDEX('FD inverse'!$A$6:$BH$6,1,'FD mesh'!$B$15+1)*Setup!$B$22</f>
        <v>24.3548402721731</v>
      </c>
      <c r="I1112" s="0" t="n">
        <f aca="false">SUMPRODUCT('FD inverse'!$A$7:$BH$7,'FD mesh'!$B$84:$BI$84,$E1111:$BL1111)+'FD inverse'!$A$7*$C1112/Setup!$B$17+INDEX('FD inverse'!$A$7:$BH$7,1,'FD mesh'!$B$15+1)*Setup!$B$22</f>
        <v>24.306148553491</v>
      </c>
      <c r="J1112" s="0" t="n">
        <f aca="false">SUMPRODUCT('FD inverse'!$A$8:$BH$8,'FD mesh'!$B$84:$BI$84,$E1111:$BL1111)+'FD inverse'!$A$8*$C1112/Setup!$B$17+INDEX('FD inverse'!$A$8:$BH$8,1,'FD mesh'!$B$15+1)*Setup!$B$22</f>
        <v>24.2574846965308</v>
      </c>
      <c r="K1112" s="0" t="n">
        <f aca="false">SUMPRODUCT('FD inverse'!$A$9:$BH$9,'FD mesh'!$B$84:$BI$84,$E1111:$BL1111)+'FD inverse'!$A$9*$C1112/Setup!$B$17+INDEX('FD inverse'!$A$9:$BH$9,1,'FD mesh'!$B$15+1)*Setup!$B$22</f>
        <v>24.2099336888672</v>
      </c>
      <c r="L1112" s="0" t="n">
        <f aca="false">SUMPRODUCT('FD inverse'!$A$10:$BH$10,'FD mesh'!$B$84:$BI$84,$E1111:$BL1111)+'FD inverse'!$A$10*$C1112/Setup!$B$17+INDEX('FD inverse'!$A$10:$BH$10,1,'FD mesh'!$B$15+1)*Setup!$B$22</f>
        <v>24.1644371092548</v>
      </c>
      <c r="M1112" s="0" t="n">
        <f aca="false">SUMPRODUCT('FD inverse'!$A$11:$BH$11,'FD mesh'!$B$84:$BI$84,$E1111:$BL1111)+'FD inverse'!$A$11*$C1112/Setup!$B$17+INDEX('FD inverse'!$A$11:$BH$11,1,'FD mesh'!$B$15+1)*Setup!$B$22</f>
        <v>24.1217984048725</v>
      </c>
      <c r="N1112" s="0" t="n">
        <f aca="false">SUMPRODUCT('FD inverse'!$A$12:$BH$12,'FD mesh'!$B$84:$BI$84,$E1111:$BL1111)+'FD inverse'!$A$12*$C1112/Setup!$B$17+INDEX('FD inverse'!$A$12:$BH$12,1,'FD mesh'!$B$15+1)*Setup!$B$22</f>
        <v>24.0826878084244</v>
      </c>
      <c r="O1112" s="0" t="n">
        <f aca="false">SUMPRODUCT('FD inverse'!$A$13:$BH$13,'FD mesh'!$B$84:$BI$84,$E1111:$BL1111)+'FD inverse'!$A$13*$C1112/Setup!$B$17+INDEX('FD inverse'!$A$13:$BH$13,1,'FD mesh'!$B$15+1)*Setup!$B$22</f>
        <v>24.047646763721</v>
      </c>
      <c r="P1112" s="0" t="n">
        <f aca="false">SUMPRODUCT('FD inverse'!$A$14:$BH$14,'FD mesh'!$B$84:$BI$84,$E1111:$BL1111)+'FD inverse'!$A$14*$C1112/Setup!$B$17+INDEX('FD inverse'!$A$14:$BH$14,1,'FD mesh'!$B$15+1)*Setup!$B$22</f>
        <v>24.0170917502408</v>
      </c>
      <c r="Q1112" s="0" t="n">
        <f aca="false">SUMPRODUCT('FD inverse'!$A$15:$BH$15,'FD mesh'!$B$84:$BI$84,$E1111:$BL1111)+'FD inverse'!$A$15*$C1112/Setup!$B$17+INDEX('FD inverse'!$A$15:$BH$15,1,'FD mesh'!$B$15+1)*Setup!$B$22</f>
        <v>23.9913174182778</v>
      </c>
      <c r="R1112" s="0" t="n">
        <f aca="false">SUMPRODUCT('FD inverse'!$A$16:$BH$16,'FD mesh'!$B$84:$BI$84,$E1111:$BL1111)+'FD inverse'!$A$16*$C1112/Setup!$B$17+INDEX('FD inverse'!$A$16:$BH$16,1,'FD mesh'!$B$15+1)*Setup!$B$22</f>
        <v>23.9704989667332</v>
      </c>
      <c r="S1112" s="0" t="n">
        <f aca="false">SUMPRODUCT('FD inverse'!$A$17:$BH$17,'FD mesh'!$B$84:$BI$84,$E1111:$BL1111)+'FD inverse'!$A$17*$C1112/Setup!$B$17+INDEX('FD inverse'!$A$17:$BH$17,1,'FD mesh'!$B$15+1)*Setup!$B$22</f>
        <v>23.3805380930363</v>
      </c>
      <c r="T1112" s="0" t="n">
        <f aca="false">SUMPRODUCT('FD inverse'!$A$18:$BH$18,'FD mesh'!$B$84:$BI$84,$E1111:$BL1111)+'FD inverse'!$A$18*$C1112/Setup!$B$17+INDEX('FD inverse'!$A$18:$BH$18,1,'FD mesh'!$B$15+1)*Setup!$B$22</f>
        <v>22.7930431659275</v>
      </c>
      <c r="U1112" s="0" t="n">
        <f aca="false">SUMPRODUCT('FD inverse'!$A$19:$BH$19,'FD mesh'!$B$84:$BI$84,$E1111:$BL1111)+'FD inverse'!$A$19*$C1112/Setup!$B$17+INDEX('FD inverse'!$A$19:$BH$19,1,'FD mesh'!$B$15+1)*Setup!$B$22</f>
        <v>22.207952822918</v>
      </c>
      <c r="V1112" s="0" t="n">
        <f aca="false">SUMPRODUCT('FD inverse'!$A$20:$BH$20,'FD mesh'!$B$84:$BI$84,$E1111:$BL1111)+'FD inverse'!$A$20*$C1112/Setup!$B$17+INDEX('FD inverse'!$A$20:$BH$20,1,'FD mesh'!$B$15+1)*Setup!$B$22</f>
        <v>21.6251814386294</v>
      </c>
      <c r="W1112" s="0" t="n">
        <f aca="false">SUMPRODUCT('FD inverse'!$A$21:$BH$21,'FD mesh'!$B$84:$BI$84,$E1111:$BL1111)+'FD inverse'!$A$21*$C1112/Setup!$B$17+INDEX('FD inverse'!$A$21:$BH$21,1,'FD mesh'!$B$15+1)*Setup!$B$22</f>
        <v>21.0446214147439</v>
      </c>
      <c r="X1112" s="0" t="n">
        <f aca="false">SUMPRODUCT('FD inverse'!$A$22:$BH$22,'FD mesh'!$B$84:$BI$84,$E1111:$BL1111)+'FD inverse'!$A$22*$C1112/Setup!$B$17+INDEX('FD inverse'!$A$22:$BH$22,1,'FD mesh'!$B$15+1)*Setup!$B$22</f>
        <v>20.4661453733615</v>
      </c>
      <c r="Y1112" s="0" t="n">
        <f aca="false">SUMPRODUCT('FD inverse'!$A$23:$BH$23,'FD mesh'!$B$84:$BI$84,$E1111:$BL1111)+'FD inverse'!$A$23*$C1112/Setup!$B$17+INDEX('FD inverse'!$A$23:$BH$23,1,'FD mesh'!$B$15+1)*Setup!$B$22</f>
        <v>19.8896082583552</v>
      </c>
      <c r="Z1112" s="0" t="n">
        <f aca="false">SUMPRODUCT('FD inverse'!$A$24:$BH$24,'FD mesh'!$B$84:$BI$84,$E1111:$BL1111)+'FD inverse'!$A$24*$C1112/Setup!$B$17+INDEX('FD inverse'!$A$24:$BH$24,1,'FD mesh'!$B$15+1)*Setup!$B$22</f>
        <v>19.314849350116</v>
      </c>
      <c r="AA1112" s="0" t="n">
        <f aca="false">SUMPRODUCT('FD inverse'!$A$25:$BH$25,'FD mesh'!$B$84:$BI$84,$E1111:$BL1111)+'FD inverse'!$A$25*$C1112/Setup!$B$17+INDEX('FD inverse'!$A$25:$BH$25,1,'FD mesh'!$B$15+1)*Setup!$B$22</f>
        <v>18.741694199791</v>
      </c>
      <c r="AB1112" s="0" t="n">
        <f aca="false">SUMPRODUCT('FD inverse'!$A$26:$BH$26,'FD mesh'!$B$84:$BI$84,$E1111:$BL1111)+'FD inverse'!$A$26*$C1112/Setup!$B$17+INDEX('FD inverse'!$A$26:$BH$26,1,'FD mesh'!$B$15+1)*Setup!$B$22</f>
        <v>18.1699564897538</v>
      </c>
      <c r="AC1112" s="0" t="n">
        <f aca="false">SUMPRODUCT('FD inverse'!$A$27:$BH$27,'FD mesh'!$B$84:$BI$84,$E1111:$BL1111)+'FD inverse'!$A$27*$C1112/Setup!$B$17+INDEX('FD inverse'!$A$27:$BH$27,1,'FD mesh'!$B$15+1)*Setup!$B$22</f>
        <v>17.5994398275947</v>
      </c>
      <c r="AD1112" s="0" t="n">
        <f aca="false">SUMPRODUCT('FD inverse'!$A$28:$BH$28,'FD mesh'!$B$84:$BI$84,$E1111:$BL1111)+'FD inverse'!$A$28*$C1112/Setup!$B$17+INDEX('FD inverse'!$A$28:$BH$28,1,'FD mesh'!$B$15+1)*Setup!$B$22</f>
        <v>17.0299394814014</v>
      </c>
      <c r="AE1112" s="0" t="n">
        <f aca="false">SUMPRODUCT('FD inverse'!$A$29:$BH$29,'FD mesh'!$B$84:$BI$84,$E1111:$BL1111)+'FD inverse'!$A$29*$C1112/Setup!$B$17+INDEX('FD inverse'!$A$29:$BH$29,1,'FD mesh'!$B$15+1)*Setup!$B$22</f>
        <v>16.4612440645033</v>
      </c>
      <c r="AF1112" s="0" t="n">
        <f aca="false">SUMPRODUCT('FD inverse'!$A$30:$BH$30,'FD mesh'!$B$84:$BI$84,$E1111:$BL1111)+'FD inverse'!$A$30*$C1112/Setup!$B$17+INDEX('FD inverse'!$A$30:$BH$30,1,'FD mesh'!$B$15+1)*Setup!$B$22</f>
        <v>15.8931371781877</v>
      </c>
      <c r="AG1112" s="0" t="n">
        <f aca="false">SUMPRODUCT('FD inverse'!$A$31:$BH$31,'FD mesh'!$B$84:$BI$84,$E1111:$BL1111)+'FD inverse'!$A$31*$C1112/Setup!$B$17+INDEX('FD inverse'!$A$31:$BH$31,1,'FD mesh'!$B$15+1)*Setup!$B$22</f>
        <v>15.325399021165</v>
      </c>
      <c r="AH1112" s="0" t="n">
        <f aca="false">SUMPRODUCT('FD inverse'!$A$32:$BH$32,'FD mesh'!$B$84:$BI$84,$E1111:$BL1111)+'FD inverse'!$A$32*$C1112/Setup!$B$17+INDEX('FD inverse'!$A$32:$BH$32,1,'FD mesh'!$B$15+1)*Setup!$B$22</f>
        <v>15.3015991899488</v>
      </c>
      <c r="AI1112" s="0" t="n">
        <f aca="false">SUMPRODUCT('FD inverse'!$A$33:$BH$33,'FD mesh'!$B$84:$BI$84,$E1111:$BL1111)+'FD inverse'!$A$33*$C1112/Setup!$B$17+INDEX('FD inverse'!$A$33:$BH$33,1,'FD mesh'!$B$15+1)*Setup!$B$22</f>
        <v>15.2780359717864</v>
      </c>
      <c r="AJ1112" s="0" t="n">
        <f aca="false">SUMPRODUCT('FD inverse'!$A$34:$BH$34,'FD mesh'!$B$84:$BI$84,$E1111:$BL1111)+'FD inverse'!$A$34*$C1112/Setup!$B$17+INDEX('FD inverse'!$A$34:$BH$34,1,'FD mesh'!$B$15+1)*Setup!$B$22</f>
        <v>15.2546923719827</v>
      </c>
      <c r="AK1112" s="0" t="n">
        <f aca="false">SUMPRODUCT('FD inverse'!$A$35:$BH$35,'FD mesh'!$B$84:$BI$84,$E1111:$BL1111)+'FD inverse'!$A$35*$C1112/Setup!$B$17+INDEX('FD inverse'!$A$35:$BH$35,1,'FD mesh'!$B$15+1)*Setup!$B$22</f>
        <v>15.2315509959866</v>
      </c>
      <c r="AL1112" s="0" t="n">
        <f aca="false">SUMPRODUCT('FD inverse'!$A$36:$BH$36,'FD mesh'!$B$84:$BI$84,$E1111:$BL1111)+'FD inverse'!$A$36*$C1112/Setup!$B$17+INDEX('FD inverse'!$A$36:$BH$36,1,'FD mesh'!$B$15+1)*Setup!$B$22</f>
        <v>15.2085941748977</v>
      </c>
      <c r="AM1112" s="0" t="n">
        <f aca="false">SUMPRODUCT('FD inverse'!$A$37:$BH$37,'FD mesh'!$B$84:$BI$84,$E1111:$BL1111)+'FD inverse'!$A$37*$C1112/Setup!$B$17+INDEX('FD inverse'!$A$37:$BH$37,1,'FD mesh'!$B$15+1)*Setup!$B$22</f>
        <v>15.1858040667565</v>
      </c>
      <c r="AN1112" s="0" t="n">
        <f aca="false">SUMPRODUCT('FD inverse'!$A$38:$BH$38,'FD mesh'!$B$84:$BI$84,$E1111:$BL1111)+'FD inverse'!$A$38*$C1112/Setup!$B$17+INDEX('FD inverse'!$A$38:$BH$38,1,'FD mesh'!$B$15+1)*Setup!$B$22</f>
        <v>15.1631627357562</v>
      </c>
      <c r="AO1112" s="0" t="n">
        <f aca="false">SUMPRODUCT('FD inverse'!$A$39:$BH$39,'FD mesh'!$B$84:$BI$84,$E1111:$BL1111)+'FD inverse'!$A$39*$C1112/Setup!$B$17+INDEX('FD inverse'!$A$39:$BH$39,1,'FD mesh'!$B$15+1)*Setup!$B$22</f>
        <v>15.1406522115295</v>
      </c>
      <c r="AP1112" s="0" t="n">
        <f aca="false">SUMPRODUCT('FD inverse'!$A$40:$BH$40,'FD mesh'!$B$84:$BI$84,$E1111:$BL1111)+'FD inverse'!$A$40*$C1112/Setup!$B$17+INDEX('FD inverse'!$A$40:$BH$40,1,'FD mesh'!$B$15+1)*Setup!$B$22</f>
        <v>15.1182545306682</v>
      </c>
      <c r="AQ1112" s="0" t="n">
        <f aca="false">SUMPRODUCT('FD inverse'!$A$41:$BH$41,'FD mesh'!$B$84:$BI$84,$E1111:$BL1111)+'FD inverse'!$A$41*$C1112/Setup!$B$17+INDEX('FD inverse'!$A$41:$BH$41,1,'FD mesh'!$B$15+1)*Setup!$B$22</f>
        <v>15.0959517626331</v>
      </c>
      <c r="AR1112" s="0" t="n">
        <f aca="false">SUMPRODUCT('FD inverse'!$A$42:$BH$42,'FD mesh'!$B$84:$BI$84,$E1111:$BL1111)+'FD inverse'!$A$42*$C1112/Setup!$B$17+INDEX('FD inverse'!$A$42:$BH$42,1,'FD mesh'!$B$15+1)*Setup!$B$22</f>
        <v>15.0737260222067</v>
      </c>
      <c r="AS1112" s="0" t="n">
        <f aca="false">SUMPRODUCT('FD inverse'!$A$43:$BH$43,'FD mesh'!$B$84:$BI$84,$E1111:$BL1111)+'FD inverse'!$A$43*$C1112/Setup!$B$17+INDEX('FD inverse'!$A$43:$BH$43,1,'FD mesh'!$B$15+1)*Setup!$B$22</f>
        <v>0</v>
      </c>
      <c r="AT1112" s="0" t="n">
        <f aca="false">SUMPRODUCT('FD inverse'!$A$44:$BH$44,'FD mesh'!$B$84:$BI$84,$E1111:$BL1111)+'FD inverse'!$A$44*$C1112/Setup!$B$17+INDEX('FD inverse'!$A$44:$BH$44,1,'FD mesh'!$B$15+1)*Setup!$B$22</f>
        <v>0</v>
      </c>
      <c r="AU1112" s="0" t="n">
        <f aca="false">SUMPRODUCT('FD inverse'!$A$45:$BH$45,'FD mesh'!$B$84:$BI$84,$E1111:$BL1111)+'FD inverse'!$A$45*$C1112/Setup!$B$17+INDEX('FD inverse'!$A$45:$BH$45,1,'FD mesh'!$B$15+1)*Setup!$B$22</f>
        <v>0</v>
      </c>
      <c r="AV1112" s="0" t="n">
        <f aca="false">SUMPRODUCT('FD inverse'!$A$46:$BH$46,'FD mesh'!$B$84:$BI$84,$E1111:$BL1111)+'FD inverse'!$A$46*$C1112/Setup!$B$17+INDEX('FD inverse'!$A$46:$BH$46,1,'FD mesh'!$B$15+1)*Setup!$B$22</f>
        <v>0</v>
      </c>
      <c r="AW1112" s="0" t="n">
        <f aca="false">SUMPRODUCT('FD inverse'!$A$47:$BH$47,'FD mesh'!$B$84:$BI$84,$E1111:$BL1111)+'FD inverse'!$A$47*$C1112/Setup!$B$17+INDEX('FD inverse'!$A$47:$BH$47,1,'FD mesh'!$B$15+1)*Setup!$B$22</f>
        <v>0</v>
      </c>
      <c r="AX1112" s="0" t="n">
        <f aca="false">SUMPRODUCT('FD inverse'!$A$48:$BH$48,'FD mesh'!$B$84:$BI$84,$E1111:$BL1111)+'FD inverse'!$A$48*$C1112/Setup!$B$17+INDEX('FD inverse'!$A$48:$BH$48,1,'FD mesh'!$B$15+1)*Setup!$B$22</f>
        <v>0</v>
      </c>
      <c r="AY1112" s="0" t="n">
        <f aca="false">SUMPRODUCT('FD inverse'!$A$49:$BH$49,'FD mesh'!$B$84:$BI$84,$E1111:$BL1111)+'FD inverse'!$A$49*$C1112/Setup!$B$17+INDEX('FD inverse'!$A$49:$BH$49,1,'FD mesh'!$B$15+1)*Setup!$B$22</f>
        <v>0</v>
      </c>
      <c r="AZ1112" s="0" t="n">
        <f aca="false">SUMPRODUCT('FD inverse'!$A$50:$BH$50,'FD mesh'!$B$84:$BI$84,$E1111:$BL1111)+'FD inverse'!$A$50*$C1112/Setup!$B$17+INDEX('FD inverse'!$A$50:$BH$50,1,'FD mesh'!$B$15+1)*Setup!$B$22</f>
        <v>0</v>
      </c>
      <c r="BA1112" s="0" t="n">
        <f aca="false">SUMPRODUCT('FD inverse'!$A$51:$BH$51,'FD mesh'!$B$84:$BI$84,$E1111:$BL1111)+'FD inverse'!$A$51*$C1112/Setup!$B$17+INDEX('FD inverse'!$A$51:$BH$51,1,'FD mesh'!$B$15+1)*Setup!$B$22</f>
        <v>0</v>
      </c>
      <c r="BB1112" s="0" t="n">
        <f aca="false">SUMPRODUCT('FD inverse'!$A$52:$BH$52,'FD mesh'!$B$84:$BI$84,$E1111:$BL1111)+'FD inverse'!$A$52*$C1112/Setup!$B$17+INDEX('FD inverse'!$A$52:$BH$52,1,'FD mesh'!$B$15+1)*Setup!$B$22</f>
        <v>0</v>
      </c>
      <c r="BC1112" s="0" t="n">
        <f aca="false">SUMPRODUCT('FD inverse'!$A$53:$BH$53,'FD mesh'!$B$84:$BI$84,$E1111:$BL1111)+'FD inverse'!$A$53*$C1112/Setup!$B$17+INDEX('FD inverse'!$A$53:$BH$53,1,'FD mesh'!$B$15+1)*Setup!$B$22</f>
        <v>0</v>
      </c>
      <c r="BD1112" s="0" t="n">
        <f aca="false">SUMPRODUCT('FD inverse'!$A$54:$BH$54,'FD mesh'!$B$84:$BI$84,$E1111:$BL1111)+'FD inverse'!$A$54*$C1112/Setup!$B$17+INDEX('FD inverse'!$A$54:$BH$54,1,'FD mesh'!$B$15+1)*Setup!$B$22</f>
        <v>0</v>
      </c>
      <c r="BE1112" s="0" t="n">
        <f aca="false">SUMPRODUCT('FD inverse'!$A$55:$BH$55,'FD mesh'!$B$84:$BI$84,$E1111:$BL1111)+'FD inverse'!$A$55*$C1112/Setup!$B$17+INDEX('FD inverse'!$A$55:$BH$55,1,'FD mesh'!$B$15+1)*Setup!$B$22</f>
        <v>0</v>
      </c>
      <c r="BF1112" s="0" t="n">
        <f aca="false">SUMPRODUCT('FD inverse'!$A$56:$BH$56,'FD mesh'!$B$84:$BI$84,$E1111:$BL1111)+'FD inverse'!$A$56*$C1112/Setup!$B$17+INDEX('FD inverse'!$A$56:$BH$56,1,'FD mesh'!$B$15+1)*Setup!$B$22</f>
        <v>0</v>
      </c>
      <c r="BG1112" s="0" t="n">
        <f aca="false">SUMPRODUCT('FD inverse'!$A$57:$BH$57,'FD mesh'!$B$84:$BI$84,$E1111:$BL1111)+'FD inverse'!$A$57*$C1112/Setup!$B$17+INDEX('FD inverse'!$A$57:$BH$57,1,'FD mesh'!$B$15+1)*Setup!$B$22</f>
        <v>0</v>
      </c>
      <c r="BH1112" s="0" t="n">
        <f aca="false">SUMPRODUCT('FD inverse'!$A$58:$BH$58,'FD mesh'!$B$84:$BI$84,$E1111:$BL1111)+'FD inverse'!$A$58*$C1112/Setup!$B$17+INDEX('FD inverse'!$A$58:$BH$58,1,'FD mesh'!$B$15+1)*Setup!$B$22</f>
        <v>0</v>
      </c>
      <c r="BI1112" s="0" t="n">
        <f aca="false">SUMPRODUCT('FD inverse'!$A$59:$BH$59,'FD mesh'!$B$84:$BI$84,$E1111:$BL1111)+'FD inverse'!$A$59*$C1112/Setup!$B$17+INDEX('FD inverse'!$A$59:$BH$59,1,'FD mesh'!$B$15+1)*Setup!$B$22</f>
        <v>0</v>
      </c>
      <c r="BJ1112" s="0" t="n">
        <f aca="false">SUMPRODUCT('FD inverse'!$A$60:$BH$60,'FD mesh'!$B$84:$BI$84,$E1111:$BL1111)+'FD inverse'!$A$60*$C1112/Setup!$B$17+INDEX('FD inverse'!$A$60:$BH$60,1,'FD mesh'!$B$15+1)*Setup!$B$22</f>
        <v>0</v>
      </c>
      <c r="BK1112" s="0" t="n">
        <f aca="false">SUMPRODUCT('FD inverse'!$A$61:$BH$61,'FD mesh'!$B$84:$BI$84,$E1111:$BL1111)+'FD inverse'!$A$61*$C1112/Setup!$B$17+INDEX('FD inverse'!$A$61:$BH$61,1,'FD mesh'!$B$15+1)*Setup!$B$22</f>
        <v>0</v>
      </c>
      <c r="BL1112" s="0" t="n">
        <f aca="false">SUMPRODUCT('FD inverse'!$A$62:$BH$62,'FD mesh'!$B$84:$BI$84,$E1111:$BL1111)+'FD inverse'!$A$62*$C1112/Setup!$B$17+INDEX('FD inverse'!$A$62:$BH$62,1,'FD mesh'!$B$15+1)*Setup!$B$22</f>
        <v>0</v>
      </c>
    </row>
    <row r="1113" customFormat="false" ht="15" hidden="false" customHeight="false" outlineLevel="0" collapsed="false">
      <c r="A1113" s="0" t="n">
        <v>1108</v>
      </c>
      <c r="B1113" s="0" t="n">
        <f aca="false">A1113*Setup!$B$11/3600</f>
        <v>92.3333333333333</v>
      </c>
      <c r="C1113" s="0" t="n">
        <f aca="false">Setup!$B$7+Setup!$B$8*COS(2*PI()*(B1113-Setup!$B$9)/24)</f>
        <v>25.6904730469628</v>
      </c>
      <c r="D1113" s="0" t="n">
        <f aca="false">(C1113-E1113)/Setup!$B$17</f>
        <v>4.14620204276468</v>
      </c>
      <c r="E1113" s="0" t="n">
        <f aca="false">SUMPRODUCT('FD inverse'!$A$3:$BH$3,'FD mesh'!$B$84:$BI$84,$E1112:$BL1112)+'FD inverse'!$A$3*$C1113/Setup!$B$17+INDEX('FD inverse'!$A$3:$BH$3,1,'FD mesh'!$B$15+1)*Setup!$B$22</f>
        <v>25.1514667814034</v>
      </c>
      <c r="F1113" s="0" t="n">
        <f aca="false">SUMPRODUCT('FD inverse'!$A$4:$BH$4,'FD mesh'!$B$84:$BI$84,$E1112:$BL1112)+'FD inverse'!$A$4*$C1113/Setup!$B$17+INDEX('FD inverse'!$A$4:$BH$4,1,'FD mesh'!$B$15+1)*Setup!$B$22</f>
        <v>25.0186593545364</v>
      </c>
      <c r="G1113" s="0" t="n">
        <f aca="false">SUMPRODUCT('FD inverse'!$A$5:$BH$5,'FD mesh'!$B$84:$BI$84,$E1112:$BL1112)+'FD inverse'!$A$5*$C1113/Setup!$B$17+INDEX('FD inverse'!$A$5:$BH$5,1,'FD mesh'!$B$15+1)*Setup!$B$22</f>
        <v>24.8704799577736</v>
      </c>
      <c r="H1113" s="0" t="n">
        <f aca="false">SUMPRODUCT('FD inverse'!$A$6:$BH$6,'FD mesh'!$B$84:$BI$84,$E1112:$BL1112)+'FD inverse'!$A$6*$C1113/Setup!$B$17+INDEX('FD inverse'!$A$6:$BH$6,1,'FD mesh'!$B$15+1)*Setup!$B$22</f>
        <v>24.3523535244096</v>
      </c>
      <c r="I1113" s="0" t="n">
        <f aca="false">SUMPRODUCT('FD inverse'!$A$7:$BH$7,'FD mesh'!$B$84:$BI$84,$E1112:$BL1112)+'FD inverse'!$A$7*$C1113/Setup!$B$17+INDEX('FD inverse'!$A$7:$BH$7,1,'FD mesh'!$B$15+1)*Setup!$B$22</f>
        <v>24.3057680737392</v>
      </c>
      <c r="J1113" s="0" t="n">
        <f aca="false">SUMPRODUCT('FD inverse'!$A$8:$BH$8,'FD mesh'!$B$84:$BI$84,$E1112:$BL1112)+'FD inverse'!$A$8*$C1113/Setup!$B$17+INDEX('FD inverse'!$A$8:$BH$8,1,'FD mesh'!$B$15+1)*Setup!$B$22</f>
        <v>24.2589581512388</v>
      </c>
      <c r="K1113" s="0" t="n">
        <f aca="false">SUMPRODUCT('FD inverse'!$A$9:$BH$9,'FD mesh'!$B$84:$BI$84,$E1112:$BL1112)+'FD inverse'!$A$9*$C1113/Setup!$B$17+INDEX('FD inverse'!$A$9:$BH$9,1,'FD mesh'!$B$15+1)*Setup!$B$22</f>
        <v>24.2130175235513</v>
      </c>
      <c r="L1113" s="0" t="n">
        <f aca="false">SUMPRODUCT('FD inverse'!$A$10:$BH$10,'FD mesh'!$B$84:$BI$84,$E1112:$BL1112)+'FD inverse'!$A$10*$C1113/Setup!$B$17+INDEX('FD inverse'!$A$10:$BH$10,1,'FD mesh'!$B$15+1)*Setup!$B$22</f>
        <v>24.1688962673588</v>
      </c>
      <c r="M1113" s="0" t="n">
        <f aca="false">SUMPRODUCT('FD inverse'!$A$11:$BH$11,'FD mesh'!$B$84:$BI$84,$E1112:$BL1112)+'FD inverse'!$A$11*$C1113/Setup!$B$17+INDEX('FD inverse'!$A$11:$BH$11,1,'FD mesh'!$B$15+1)*Setup!$B$22</f>
        <v>24.1274057829092</v>
      </c>
      <c r="N1113" s="0" t="n">
        <f aca="false">SUMPRODUCT('FD inverse'!$A$12:$BH$12,'FD mesh'!$B$84:$BI$84,$E1112:$BL1112)+'FD inverse'!$A$12*$C1113/Setup!$B$17+INDEX('FD inverse'!$A$12:$BH$12,1,'FD mesh'!$B$15+1)*Setup!$B$22</f>
        <v>24.0892234860919</v>
      </c>
      <c r="O1113" s="0" t="n">
        <f aca="false">SUMPRODUCT('FD inverse'!$A$13:$BH$13,'FD mesh'!$B$84:$BI$84,$E1112:$BL1112)+'FD inverse'!$A$13*$C1113/Setup!$B$17+INDEX('FD inverse'!$A$13:$BH$13,1,'FD mesh'!$B$15+1)*Setup!$B$22</f>
        <v>24.0548970463055</v>
      </c>
      <c r="P1113" s="0" t="n">
        <f aca="false">SUMPRODUCT('FD inverse'!$A$14:$BH$14,'FD mesh'!$B$84:$BI$84,$E1112:$BL1112)+'FD inverse'!$A$14*$C1113/Setup!$B$17+INDEX('FD inverse'!$A$14:$BH$14,1,'FD mesh'!$B$15+1)*Setup!$B$22</f>
        <v>24.0248480593714</v>
      </c>
      <c r="Q1113" s="0" t="n">
        <f aca="false">SUMPRODUCT('FD inverse'!$A$15:$BH$15,'FD mesh'!$B$84:$BI$84,$E1112:$BL1112)+'FD inverse'!$A$15*$C1113/Setup!$B$17+INDEX('FD inverse'!$A$15:$BH$15,1,'FD mesh'!$B$15+1)*Setup!$B$22</f>
        <v>23.9993750660246</v>
      </c>
      <c r="R1113" s="0" t="n">
        <f aca="false">SUMPRODUCT('FD inverse'!$A$16:$BH$16,'FD mesh'!$B$84:$BI$84,$E1112:$BL1112)+'FD inverse'!$A$16*$C1113/Setup!$B$17+INDEX('FD inverse'!$A$16:$BH$16,1,'FD mesh'!$B$15+1)*Setup!$B$22</f>
        <v>23.9786558471597</v>
      </c>
      <c r="S1113" s="0" t="n">
        <f aca="false">SUMPRODUCT('FD inverse'!$A$17:$BH$17,'FD mesh'!$B$84:$BI$84,$E1112:$BL1112)+'FD inverse'!$A$17*$C1113/Setup!$B$17+INDEX('FD inverse'!$A$17:$BH$17,1,'FD mesh'!$B$15+1)*Setup!$B$22</f>
        <v>23.3886058688464</v>
      </c>
      <c r="T1113" s="0" t="n">
        <f aca="false">SUMPRODUCT('FD inverse'!$A$18:$BH$18,'FD mesh'!$B$84:$BI$84,$E1112:$BL1112)+'FD inverse'!$A$18*$C1113/Setup!$B$17+INDEX('FD inverse'!$A$18:$BH$18,1,'FD mesh'!$B$15+1)*Setup!$B$22</f>
        <v>22.8009301217</v>
      </c>
      <c r="U1113" s="0" t="n">
        <f aca="false">SUMPRODUCT('FD inverse'!$A$19:$BH$19,'FD mesh'!$B$84:$BI$84,$E1112:$BL1112)+'FD inverse'!$A$19*$C1113/Setup!$B$17+INDEX('FD inverse'!$A$19:$BH$19,1,'FD mesh'!$B$15+1)*Setup!$B$22</f>
        <v>22.2155753929667</v>
      </c>
      <c r="V1113" s="0" t="n">
        <f aca="false">SUMPRODUCT('FD inverse'!$A$20:$BH$20,'FD mesh'!$B$84:$BI$84,$E1112:$BL1112)+'FD inverse'!$A$20*$C1113/Setup!$B$17+INDEX('FD inverse'!$A$20:$BH$20,1,'FD mesh'!$B$15+1)*Setup!$B$22</f>
        <v>21.6324638777049</v>
      </c>
      <c r="W1113" s="0" t="n">
        <f aca="false">SUMPRODUCT('FD inverse'!$A$21:$BH$21,'FD mesh'!$B$84:$BI$84,$E1112:$BL1112)+'FD inverse'!$A$21*$C1113/Setup!$B$17+INDEX('FD inverse'!$A$21:$BH$21,1,'FD mesh'!$B$15+1)*Setup!$B$22</f>
        <v>21.0514954802282</v>
      </c>
      <c r="X1113" s="0" t="n">
        <f aca="false">SUMPRODUCT('FD inverse'!$A$22:$BH$22,'FD mesh'!$B$84:$BI$84,$E1112:$BL1112)+'FD inverse'!$A$22*$C1113/Setup!$B$17+INDEX('FD inverse'!$A$22:$BH$22,1,'FD mesh'!$B$15+1)*Setup!$B$22</f>
        <v>20.4725500220226</v>
      </c>
      <c r="Y1113" s="0" t="n">
        <f aca="false">SUMPRODUCT('FD inverse'!$A$23:$BH$23,'FD mesh'!$B$84:$BI$84,$E1112:$BL1112)+'FD inverse'!$A$23*$C1113/Setup!$B$17+INDEX('FD inverse'!$A$23:$BH$23,1,'FD mesh'!$B$15+1)*Setup!$B$22</f>
        <v>19.8954893604229</v>
      </c>
      <c r="Z1113" s="0" t="n">
        <f aca="false">SUMPRODUCT('FD inverse'!$A$24:$BH$24,'FD mesh'!$B$84:$BI$84,$E1112:$BL1112)+'FD inverse'!$A$24*$C1113/Setup!$B$17+INDEX('FD inverse'!$A$24:$BH$24,1,'FD mesh'!$B$15+1)*Setup!$B$22</f>
        <v>19.320159423146</v>
      </c>
      <c r="AA1113" s="0" t="n">
        <f aca="false">SUMPRODUCT('FD inverse'!$A$25:$BH$25,'FD mesh'!$B$84:$BI$84,$E1112:$BL1112)+'FD inverse'!$A$25*$C1113/Setup!$B$17+INDEX('FD inverse'!$A$25:$BH$25,1,'FD mesh'!$B$15+1)*Setup!$B$22</f>
        <v>18.7463921645037</v>
      </c>
      <c r="AB1113" s="0" t="n">
        <f aca="false">SUMPRODUCT('FD inverse'!$A$26:$BH$26,'FD mesh'!$B$84:$BI$84,$E1112:$BL1112)+'FD inverse'!$A$26*$C1113/Setup!$B$17+INDEX('FD inverse'!$A$26:$BH$26,1,'FD mesh'!$B$15+1)*Setup!$B$22</f>
        <v>18.1740074497625</v>
      </c>
      <c r="AC1113" s="0" t="n">
        <f aca="false">SUMPRODUCT('FD inverse'!$A$27:$BH$27,'FD mesh'!$B$84:$BI$84,$E1112:$BL1112)+'FD inverse'!$A$27*$C1113/Setup!$B$17+INDEX('FD inverse'!$A$27:$BH$27,1,'FD mesh'!$B$15+1)*Setup!$B$22</f>
        <v>17.6028148746811</v>
      </c>
      <c r="AD1113" s="0" t="n">
        <f aca="false">SUMPRODUCT('FD inverse'!$A$28:$BH$28,'FD mesh'!$B$84:$BI$84,$E1112:$BL1112)+'FD inverse'!$A$28*$C1113/Setup!$B$17+INDEX('FD inverse'!$A$28:$BH$28,1,'FD mesh'!$B$15+1)*Setup!$B$22</f>
        <v>17.0326155277422</v>
      </c>
      <c r="AE1113" s="0" t="n">
        <f aca="false">SUMPRODUCT('FD inverse'!$A$29:$BH$29,'FD mesh'!$B$84:$BI$84,$E1112:$BL1112)+'FD inverse'!$A$29*$C1113/Setup!$B$17+INDEX('FD inverse'!$A$29:$BH$29,1,'FD mesh'!$B$15+1)*Setup!$B$22</f>
        <v>16.4632037030122</v>
      </c>
      <c r="AF1113" s="0" t="n">
        <f aca="false">SUMPRODUCT('FD inverse'!$A$30:$BH$30,'FD mesh'!$B$84:$BI$84,$E1112:$BL1112)+'FD inverse'!$A$30*$C1113/Setup!$B$17+INDEX('FD inverse'!$A$30:$BH$30,1,'FD mesh'!$B$15+1)*Setup!$B$22</f>
        <v>15.8943685719005</v>
      </c>
      <c r="AG1113" s="0" t="n">
        <f aca="false">SUMPRODUCT('FD inverse'!$A$31:$BH$31,'FD mesh'!$B$84:$BI$84,$E1112:$BL1112)+'FD inverse'!$A$31*$C1113/Setup!$B$17+INDEX('FD inverse'!$A$31:$BH$31,1,'FD mesh'!$B$15+1)*Setup!$B$22</f>
        <v>15.3258958223671</v>
      </c>
      <c r="AH1113" s="0" t="n">
        <f aca="false">SUMPRODUCT('FD inverse'!$A$32:$BH$32,'FD mesh'!$B$84:$BI$84,$E1112:$BL1112)+'FD inverse'!$A$32*$C1113/Setup!$B$17+INDEX('FD inverse'!$A$32:$BH$32,1,'FD mesh'!$B$15+1)*Setup!$B$22</f>
        <v>15.3020642279042</v>
      </c>
      <c r="AI1113" s="0" t="n">
        <f aca="false">SUMPRODUCT('FD inverse'!$A$33:$BH$33,'FD mesh'!$B$84:$BI$84,$E1112:$BL1112)+'FD inverse'!$A$33*$C1113/Setup!$B$17+INDEX('FD inverse'!$A$33:$BH$33,1,'FD mesh'!$B$15+1)*Setup!$B$22</f>
        <v>15.2784680463656</v>
      </c>
      <c r="AJ1113" s="0" t="n">
        <f aca="false">SUMPRODUCT('FD inverse'!$A$34:$BH$34,'FD mesh'!$B$84:$BI$84,$E1112:$BL1112)+'FD inverse'!$A$34*$C1113/Setup!$B$17+INDEX('FD inverse'!$A$34:$BH$34,1,'FD mesh'!$B$15+1)*Setup!$B$22</f>
        <v>15.255090590931</v>
      </c>
      <c r="AK1113" s="0" t="n">
        <f aca="false">SUMPRODUCT('FD inverse'!$A$35:$BH$35,'FD mesh'!$B$84:$BI$84,$E1112:$BL1112)+'FD inverse'!$A$35*$C1113/Setup!$B$17+INDEX('FD inverse'!$A$35:$BH$35,1,'FD mesh'!$B$15+1)*Setup!$B$22</f>
        <v>15.2319147231002</v>
      </c>
      <c r="AL1113" s="0" t="n">
        <f aca="false">SUMPRODUCT('FD inverse'!$A$36:$BH$36,'FD mesh'!$B$84:$BI$84,$E1112:$BL1112)+'FD inverse'!$A$36*$C1113/Setup!$B$17+INDEX('FD inverse'!$A$36:$BH$36,1,'FD mesh'!$B$15+1)*Setup!$B$22</f>
        <v>15.2089229823122</v>
      </c>
      <c r="AM1113" s="0" t="n">
        <f aca="false">SUMPRODUCT('FD inverse'!$A$37:$BH$37,'FD mesh'!$B$84:$BI$84,$E1112:$BL1112)+'FD inverse'!$A$37*$C1113/Setup!$B$17+INDEX('FD inverse'!$A$37:$BH$37,1,'FD mesh'!$B$15+1)*Setup!$B$22</f>
        <v>15.186097691411</v>
      </c>
      <c r="AN1113" s="0" t="n">
        <f aca="false">SUMPRODUCT('FD inverse'!$A$38:$BH$38,'FD mesh'!$B$84:$BI$84,$E1112:$BL1112)+'FD inverse'!$A$38*$C1113/Setup!$B$17+INDEX('FD inverse'!$A$38:$BH$38,1,'FD mesh'!$B$15+1)*Setup!$B$22</f>
        <v>15.163421040073</v>
      </c>
      <c r="AO1113" s="0" t="n">
        <f aca="false">SUMPRODUCT('FD inverse'!$A$39:$BH$39,'FD mesh'!$B$84:$BI$84,$E1112:$BL1112)+'FD inverse'!$A$39*$C1113/Setup!$B$17+INDEX('FD inverse'!$A$39:$BH$39,1,'FD mesh'!$B$15+1)*Setup!$B$22</f>
        <v>15.1408751483298</v>
      </c>
      <c r="AP1113" s="0" t="n">
        <f aca="false">SUMPRODUCT('FD inverse'!$A$40:$BH$40,'FD mesh'!$B$84:$BI$84,$E1112:$BL1112)+'FD inverse'!$A$40*$C1113/Setup!$B$17+INDEX('FD inverse'!$A$40:$BH$40,1,'FD mesh'!$B$15+1)*Setup!$B$22</f>
        <v>15.1184421123299</v>
      </c>
      <c r="AQ1113" s="0" t="n">
        <f aca="false">SUMPRODUCT('FD inverse'!$A$41:$BH$41,'FD mesh'!$B$84:$BI$84,$E1112:$BL1112)+'FD inverse'!$A$41*$C1113/Setup!$B$17+INDEX('FD inverse'!$A$41:$BH$41,1,'FD mesh'!$B$15+1)*Setup!$B$22</f>
        <v>15.0961040344878</v>
      </c>
      <c r="AR1113" s="0" t="n">
        <f aca="false">SUMPRODUCT('FD inverse'!$A$42:$BH$42,'FD mesh'!$B$84:$BI$84,$E1112:$BL1112)+'FD inverse'!$A$42*$C1113/Setup!$B$17+INDEX('FD inverse'!$A$42:$BH$42,1,'FD mesh'!$B$15+1)*Setup!$B$22</f>
        <v>15.0738430401659</v>
      </c>
      <c r="AS1113" s="0" t="n">
        <f aca="false">SUMPRODUCT('FD inverse'!$A$43:$BH$43,'FD mesh'!$B$84:$BI$84,$E1112:$BL1112)+'FD inverse'!$A$43*$C1113/Setup!$B$17+INDEX('FD inverse'!$A$43:$BH$43,1,'FD mesh'!$B$15+1)*Setup!$B$22</f>
        <v>0</v>
      </c>
      <c r="AT1113" s="0" t="n">
        <f aca="false">SUMPRODUCT('FD inverse'!$A$44:$BH$44,'FD mesh'!$B$84:$BI$84,$E1112:$BL1112)+'FD inverse'!$A$44*$C1113/Setup!$B$17+INDEX('FD inverse'!$A$44:$BH$44,1,'FD mesh'!$B$15+1)*Setup!$B$22</f>
        <v>0</v>
      </c>
      <c r="AU1113" s="0" t="n">
        <f aca="false">SUMPRODUCT('FD inverse'!$A$45:$BH$45,'FD mesh'!$B$84:$BI$84,$E1112:$BL1112)+'FD inverse'!$A$45*$C1113/Setup!$B$17+INDEX('FD inverse'!$A$45:$BH$45,1,'FD mesh'!$B$15+1)*Setup!$B$22</f>
        <v>0</v>
      </c>
      <c r="AV1113" s="0" t="n">
        <f aca="false">SUMPRODUCT('FD inverse'!$A$46:$BH$46,'FD mesh'!$B$84:$BI$84,$E1112:$BL1112)+'FD inverse'!$A$46*$C1113/Setup!$B$17+INDEX('FD inverse'!$A$46:$BH$46,1,'FD mesh'!$B$15+1)*Setup!$B$22</f>
        <v>0</v>
      </c>
      <c r="AW1113" s="0" t="n">
        <f aca="false">SUMPRODUCT('FD inverse'!$A$47:$BH$47,'FD mesh'!$B$84:$BI$84,$E1112:$BL1112)+'FD inverse'!$A$47*$C1113/Setup!$B$17+INDEX('FD inverse'!$A$47:$BH$47,1,'FD mesh'!$B$15+1)*Setup!$B$22</f>
        <v>0</v>
      </c>
      <c r="AX1113" s="0" t="n">
        <f aca="false">SUMPRODUCT('FD inverse'!$A$48:$BH$48,'FD mesh'!$B$84:$BI$84,$E1112:$BL1112)+'FD inverse'!$A$48*$C1113/Setup!$B$17+INDEX('FD inverse'!$A$48:$BH$48,1,'FD mesh'!$B$15+1)*Setup!$B$22</f>
        <v>0</v>
      </c>
      <c r="AY1113" s="0" t="n">
        <f aca="false">SUMPRODUCT('FD inverse'!$A$49:$BH$49,'FD mesh'!$B$84:$BI$84,$E1112:$BL1112)+'FD inverse'!$A$49*$C1113/Setup!$B$17+INDEX('FD inverse'!$A$49:$BH$49,1,'FD mesh'!$B$15+1)*Setup!$B$22</f>
        <v>0</v>
      </c>
      <c r="AZ1113" s="0" t="n">
        <f aca="false">SUMPRODUCT('FD inverse'!$A$50:$BH$50,'FD mesh'!$B$84:$BI$84,$E1112:$BL1112)+'FD inverse'!$A$50*$C1113/Setup!$B$17+INDEX('FD inverse'!$A$50:$BH$50,1,'FD mesh'!$B$15+1)*Setup!$B$22</f>
        <v>0</v>
      </c>
      <c r="BA1113" s="0" t="n">
        <f aca="false">SUMPRODUCT('FD inverse'!$A$51:$BH$51,'FD mesh'!$B$84:$BI$84,$E1112:$BL1112)+'FD inverse'!$A$51*$C1113/Setup!$B$17+INDEX('FD inverse'!$A$51:$BH$51,1,'FD mesh'!$B$15+1)*Setup!$B$22</f>
        <v>0</v>
      </c>
      <c r="BB1113" s="0" t="n">
        <f aca="false">SUMPRODUCT('FD inverse'!$A$52:$BH$52,'FD mesh'!$B$84:$BI$84,$E1112:$BL1112)+'FD inverse'!$A$52*$C1113/Setup!$B$17+INDEX('FD inverse'!$A$52:$BH$52,1,'FD mesh'!$B$15+1)*Setup!$B$22</f>
        <v>0</v>
      </c>
      <c r="BC1113" s="0" t="n">
        <f aca="false">SUMPRODUCT('FD inverse'!$A$53:$BH$53,'FD mesh'!$B$84:$BI$84,$E1112:$BL1112)+'FD inverse'!$A$53*$C1113/Setup!$B$17+INDEX('FD inverse'!$A$53:$BH$53,1,'FD mesh'!$B$15+1)*Setup!$B$22</f>
        <v>0</v>
      </c>
      <c r="BD1113" s="0" t="n">
        <f aca="false">SUMPRODUCT('FD inverse'!$A$54:$BH$54,'FD mesh'!$B$84:$BI$84,$E1112:$BL1112)+'FD inverse'!$A$54*$C1113/Setup!$B$17+INDEX('FD inverse'!$A$54:$BH$54,1,'FD mesh'!$B$15+1)*Setup!$B$22</f>
        <v>0</v>
      </c>
      <c r="BE1113" s="0" t="n">
        <f aca="false">SUMPRODUCT('FD inverse'!$A$55:$BH$55,'FD mesh'!$B$84:$BI$84,$E1112:$BL1112)+'FD inverse'!$A$55*$C1113/Setup!$B$17+INDEX('FD inverse'!$A$55:$BH$55,1,'FD mesh'!$B$15+1)*Setup!$B$22</f>
        <v>0</v>
      </c>
      <c r="BF1113" s="0" t="n">
        <f aca="false">SUMPRODUCT('FD inverse'!$A$56:$BH$56,'FD mesh'!$B$84:$BI$84,$E1112:$BL1112)+'FD inverse'!$A$56*$C1113/Setup!$B$17+INDEX('FD inverse'!$A$56:$BH$56,1,'FD mesh'!$B$15+1)*Setup!$B$22</f>
        <v>0</v>
      </c>
      <c r="BG1113" s="0" t="n">
        <f aca="false">SUMPRODUCT('FD inverse'!$A$57:$BH$57,'FD mesh'!$B$84:$BI$84,$E1112:$BL1112)+'FD inverse'!$A$57*$C1113/Setup!$B$17+INDEX('FD inverse'!$A$57:$BH$57,1,'FD mesh'!$B$15+1)*Setup!$B$22</f>
        <v>0</v>
      </c>
      <c r="BH1113" s="0" t="n">
        <f aca="false">SUMPRODUCT('FD inverse'!$A$58:$BH$58,'FD mesh'!$B$84:$BI$84,$E1112:$BL1112)+'FD inverse'!$A$58*$C1113/Setup!$B$17+INDEX('FD inverse'!$A$58:$BH$58,1,'FD mesh'!$B$15+1)*Setup!$B$22</f>
        <v>0</v>
      </c>
      <c r="BI1113" s="0" t="n">
        <f aca="false">SUMPRODUCT('FD inverse'!$A$59:$BH$59,'FD mesh'!$B$84:$BI$84,$E1112:$BL1112)+'FD inverse'!$A$59*$C1113/Setup!$B$17+INDEX('FD inverse'!$A$59:$BH$59,1,'FD mesh'!$B$15+1)*Setup!$B$22</f>
        <v>0</v>
      </c>
      <c r="BJ1113" s="0" t="n">
        <f aca="false">SUMPRODUCT('FD inverse'!$A$60:$BH$60,'FD mesh'!$B$84:$BI$84,$E1112:$BL1112)+'FD inverse'!$A$60*$C1113/Setup!$B$17+INDEX('FD inverse'!$A$60:$BH$60,1,'FD mesh'!$B$15+1)*Setup!$B$22</f>
        <v>0</v>
      </c>
      <c r="BK1113" s="0" t="n">
        <f aca="false">SUMPRODUCT('FD inverse'!$A$61:$BH$61,'FD mesh'!$B$84:$BI$84,$E1112:$BL1112)+'FD inverse'!$A$61*$C1113/Setup!$B$17+INDEX('FD inverse'!$A$61:$BH$61,1,'FD mesh'!$B$15+1)*Setup!$B$22</f>
        <v>0</v>
      </c>
      <c r="BL1113" s="0" t="n">
        <f aca="false">SUMPRODUCT('FD inverse'!$A$62:$BH$62,'FD mesh'!$B$84:$BI$84,$E1112:$BL1112)+'FD inverse'!$A$62*$C1113/Setup!$B$17+INDEX('FD inverse'!$A$62:$BH$62,1,'FD mesh'!$B$15+1)*Setup!$B$22</f>
        <v>0</v>
      </c>
    </row>
    <row r="1114" customFormat="false" ht="15" hidden="false" customHeight="false" outlineLevel="0" collapsed="false">
      <c r="A1114" s="0" t="n">
        <v>1109</v>
      </c>
      <c r="B1114" s="0" t="n">
        <f aca="false">A1114*Setup!$B$11/3600</f>
        <v>92.4166666666667</v>
      </c>
      <c r="C1114" s="0" t="n">
        <f aca="false">Setup!$B$7+Setup!$B$8*COS(2*PI()*(B1114-Setup!$B$9)/24)</f>
        <v>25.6109867594349</v>
      </c>
      <c r="D1114" s="0" t="n">
        <f aca="false">(C1114-E1114)/Setup!$B$17</f>
        <v>3.87342739267597</v>
      </c>
      <c r="E1114" s="0" t="n">
        <f aca="false">SUMPRODUCT('FD inverse'!$A$3:$BH$3,'FD mesh'!$B$84:$BI$84,$E1113:$BL1113)+'FD inverse'!$A$3*$C1114/Setup!$B$17+INDEX('FD inverse'!$A$3:$BH$3,1,'FD mesh'!$B$15+1)*Setup!$B$22</f>
        <v>25.1074411983871</v>
      </c>
      <c r="F1114" s="0" t="n">
        <f aca="false">SUMPRODUCT('FD inverse'!$A$4:$BH$4,'FD mesh'!$B$84:$BI$84,$E1113:$BL1113)+'FD inverse'!$A$4*$C1114/Setup!$B$17+INDEX('FD inverse'!$A$4:$BH$4,1,'FD mesh'!$B$15+1)*Setup!$B$22</f>
        <v>24.9826064582431</v>
      </c>
      <c r="G1114" s="0" t="n">
        <f aca="false">SUMPRODUCT('FD inverse'!$A$5:$BH$5,'FD mesh'!$B$84:$BI$84,$E1113:$BL1113)+'FD inverse'!$A$5*$C1114/Setup!$B$17+INDEX('FD inverse'!$A$5:$BH$5,1,'FD mesh'!$B$15+1)*Setup!$B$22</f>
        <v>24.8421237596385</v>
      </c>
      <c r="H1114" s="0" t="n">
        <f aca="false">SUMPRODUCT('FD inverse'!$A$6:$BH$6,'FD mesh'!$B$84:$BI$84,$E1113:$BL1113)+'FD inverse'!$A$6*$C1114/Setup!$B$17+INDEX('FD inverse'!$A$6:$BH$6,1,'FD mesh'!$B$15+1)*Setup!$B$22</f>
        <v>24.3494254978536</v>
      </c>
      <c r="I1114" s="0" t="n">
        <f aca="false">SUMPRODUCT('FD inverse'!$A$7:$BH$7,'FD mesh'!$B$84:$BI$84,$E1113:$BL1113)+'FD inverse'!$A$7*$C1114/Setup!$B$17+INDEX('FD inverse'!$A$7:$BH$7,1,'FD mesh'!$B$15+1)*Setup!$B$22</f>
        <v>24.3049601571187</v>
      </c>
      <c r="J1114" s="0" t="n">
        <f aca="false">SUMPRODUCT('FD inverse'!$A$8:$BH$8,'FD mesh'!$B$84:$BI$84,$E1113:$BL1113)+'FD inverse'!$A$8*$C1114/Setup!$B$17+INDEX('FD inverse'!$A$8:$BH$8,1,'FD mesh'!$B$15+1)*Setup!$B$22</f>
        <v>24.26001816941</v>
      </c>
      <c r="K1114" s="0" t="n">
        <f aca="false">SUMPRODUCT('FD inverse'!$A$9:$BH$9,'FD mesh'!$B$84:$BI$84,$E1113:$BL1113)+'FD inverse'!$A$9*$C1114/Setup!$B$17+INDEX('FD inverse'!$A$9:$BH$9,1,'FD mesh'!$B$15+1)*Setup!$B$22</f>
        <v>24.2157015611534</v>
      </c>
      <c r="L1114" s="0" t="n">
        <f aca="false">SUMPRODUCT('FD inverse'!$A$10:$BH$10,'FD mesh'!$B$84:$BI$84,$E1113:$BL1113)+'FD inverse'!$A$10*$C1114/Setup!$B$17+INDEX('FD inverse'!$A$10:$BH$10,1,'FD mesh'!$B$15+1)*Setup!$B$22</f>
        <v>24.1729684559068</v>
      </c>
      <c r="M1114" s="0" t="n">
        <f aca="false">SUMPRODUCT('FD inverse'!$A$11:$BH$11,'FD mesh'!$B$84:$BI$84,$E1113:$BL1113)+'FD inverse'!$A$11*$C1114/Setup!$B$17+INDEX('FD inverse'!$A$11:$BH$11,1,'FD mesh'!$B$15+1)*Setup!$B$22</f>
        <v>24.13263782178</v>
      </c>
      <c r="N1114" s="0" t="n">
        <f aca="false">SUMPRODUCT('FD inverse'!$A$12:$BH$12,'FD mesh'!$B$84:$BI$84,$E1113:$BL1113)+'FD inverse'!$A$12*$C1114/Setup!$B$17+INDEX('FD inverse'!$A$12:$BH$12,1,'FD mesh'!$B$15+1)*Setup!$B$22</f>
        <v>24.0953939362495</v>
      </c>
      <c r="O1114" s="0" t="n">
        <f aca="false">SUMPRODUCT('FD inverse'!$A$13:$BH$13,'FD mesh'!$B$84:$BI$84,$E1113:$BL1113)+'FD inverse'!$A$13*$C1114/Setup!$B$17+INDEX('FD inverse'!$A$13:$BH$13,1,'FD mesh'!$B$15+1)*Setup!$B$22</f>
        <v>24.0617904342929</v>
      </c>
      <c r="P1114" s="0" t="n">
        <f aca="false">SUMPRODUCT('FD inverse'!$A$14:$BH$14,'FD mesh'!$B$84:$BI$84,$E1113:$BL1113)+'FD inverse'!$A$14*$C1114/Setup!$B$17+INDEX('FD inverse'!$A$14:$BH$14,1,'FD mesh'!$B$15+1)*Setup!$B$22</f>
        <v>24.032253827904</v>
      </c>
      <c r="Q1114" s="0" t="n">
        <f aca="false">SUMPRODUCT('FD inverse'!$A$15:$BH$15,'FD mesh'!$B$84:$BI$84,$E1113:$BL1113)+'FD inverse'!$A$15*$C1114/Setup!$B$17+INDEX('FD inverse'!$A$15:$BH$15,1,'FD mesh'!$B$15+1)*Setup!$B$22</f>
        <v>24.0070864064902</v>
      </c>
      <c r="R1114" s="0" t="n">
        <f aca="false">SUMPRODUCT('FD inverse'!$A$16:$BH$16,'FD mesh'!$B$84:$BI$84,$E1113:$BL1113)+'FD inverse'!$A$16*$C1114/Setup!$B$17+INDEX('FD inverse'!$A$16:$BH$16,1,'FD mesh'!$B$15+1)*Setup!$B$22</f>
        <v>23.9864684484779</v>
      </c>
      <c r="S1114" s="0" t="n">
        <f aca="false">SUMPRODUCT('FD inverse'!$A$17:$BH$17,'FD mesh'!$B$84:$BI$84,$E1113:$BL1113)+'FD inverse'!$A$17*$C1114/Setup!$B$17+INDEX('FD inverse'!$A$17:$BH$17,1,'FD mesh'!$B$15+1)*Setup!$B$22</f>
        <v>23.3963582422585</v>
      </c>
      <c r="T1114" s="0" t="n">
        <f aca="false">SUMPRODUCT('FD inverse'!$A$18:$BH$18,'FD mesh'!$B$84:$BI$84,$E1113:$BL1113)+'FD inverse'!$A$18*$C1114/Setup!$B$17+INDEX('FD inverse'!$A$18:$BH$18,1,'FD mesh'!$B$15+1)*Setup!$B$22</f>
        <v>22.8085294487861</v>
      </c>
      <c r="U1114" s="0" t="n">
        <f aca="false">SUMPRODUCT('FD inverse'!$A$19:$BH$19,'FD mesh'!$B$84:$BI$84,$E1113:$BL1113)+'FD inverse'!$A$19*$C1114/Setup!$B$17+INDEX('FD inverse'!$A$19:$BH$19,1,'FD mesh'!$B$15+1)*Setup!$B$22</f>
        <v>22.2229370287134</v>
      </c>
      <c r="V1114" s="0" t="n">
        <f aca="false">SUMPRODUCT('FD inverse'!$A$20:$BH$20,'FD mesh'!$B$84:$BI$84,$E1113:$BL1113)+'FD inverse'!$A$20*$C1114/Setup!$B$17+INDEX('FD inverse'!$A$20:$BH$20,1,'FD mesh'!$B$15+1)*Setup!$B$22</f>
        <v>21.6395110328747</v>
      </c>
      <c r="W1114" s="0" t="n">
        <f aca="false">SUMPRODUCT('FD inverse'!$A$21:$BH$21,'FD mesh'!$B$84:$BI$84,$E1113:$BL1113)+'FD inverse'!$A$21*$C1114/Setup!$B$17+INDEX('FD inverse'!$A$21:$BH$21,1,'FD mesh'!$B$15+1)*Setup!$B$22</f>
        <v>21.0581589141288</v>
      </c>
      <c r="X1114" s="0" t="n">
        <f aca="false">SUMPRODUCT('FD inverse'!$A$22:$BH$22,'FD mesh'!$B$84:$BI$84,$E1113:$BL1113)+'FD inverse'!$A$22*$C1114/Setup!$B$17+INDEX('FD inverse'!$A$22:$BH$22,1,'FD mesh'!$B$15+1)*Setup!$B$22</f>
        <v>20.4787677487879</v>
      </c>
      <c r="Y1114" s="0" t="n">
        <f aca="false">SUMPRODUCT('FD inverse'!$A$23:$BH$23,'FD mesh'!$B$84:$BI$84,$E1113:$BL1113)+'FD inverse'!$A$23*$C1114/Setup!$B$17+INDEX('FD inverse'!$A$23:$BH$23,1,'FD mesh'!$B$15+1)*Setup!$B$22</f>
        <v>19.9012063716093</v>
      </c>
      <c r="Z1114" s="0" t="n">
        <f aca="false">SUMPRODUCT('FD inverse'!$A$24:$BH$24,'FD mesh'!$B$84:$BI$84,$E1113:$BL1113)+'FD inverse'!$A$24*$C1114/Setup!$B$17+INDEX('FD inverse'!$A$24:$BH$24,1,'FD mesh'!$B$15+1)*Setup!$B$22</f>
        <v>19.3253274291514</v>
      </c>
      <c r="AA1114" s="0" t="n">
        <f aca="false">SUMPRODUCT('FD inverse'!$A$25:$BH$25,'FD mesh'!$B$84:$BI$84,$E1113:$BL1113)+'FD inverse'!$A$25*$C1114/Setup!$B$17+INDEX('FD inverse'!$A$25:$BH$25,1,'FD mesh'!$B$15+1)*Setup!$B$22</f>
        <v>18.7509693570322</v>
      </c>
      <c r="AB1114" s="0" t="n">
        <f aca="false">SUMPRODUCT('FD inverse'!$A$26:$BH$26,'FD mesh'!$B$84:$BI$84,$E1113:$BL1113)+'FD inverse'!$A$26*$C1114/Setup!$B$17+INDEX('FD inverse'!$A$26:$BH$26,1,'FD mesh'!$B$15+1)*Setup!$B$22</f>
        <v>18.1779582872856</v>
      </c>
      <c r="AC1114" s="0" t="n">
        <f aca="false">SUMPRODUCT('FD inverse'!$A$27:$BH$27,'FD mesh'!$B$84:$BI$84,$E1113:$BL1113)+'FD inverse'!$A$27*$C1114/Setup!$B$17+INDEX('FD inverse'!$A$27:$BH$27,1,'FD mesh'!$B$15+1)*Setup!$B$22</f>
        <v>17.6061098925816</v>
      </c>
      <c r="AD1114" s="0" t="n">
        <f aca="false">SUMPRODUCT('FD inverse'!$A$28:$BH$28,'FD mesh'!$B$84:$BI$84,$E1113:$BL1113)+'FD inverse'!$A$28*$C1114/Setup!$B$17+INDEX('FD inverse'!$A$28:$BH$28,1,'FD mesh'!$B$15+1)*Setup!$B$22</f>
        <v>17.035231174574</v>
      </c>
      <c r="AE1114" s="0" t="n">
        <f aca="false">SUMPRODUCT('FD inverse'!$A$29:$BH$29,'FD mesh'!$B$84:$BI$84,$E1113:$BL1113)+'FD inverse'!$A$29*$C1114/Setup!$B$17+INDEX('FD inverse'!$A$29:$BH$29,1,'FD mesh'!$B$15+1)*Setup!$B$22</f>
        <v>16.4651222040627</v>
      </c>
      <c r="AF1114" s="0" t="n">
        <f aca="false">SUMPRODUCT('FD inverse'!$A$30:$BH$30,'FD mesh'!$B$84:$BI$84,$E1113:$BL1113)+'FD inverse'!$A$30*$C1114/Setup!$B$17+INDEX('FD inverse'!$A$30:$BH$30,1,'FD mesh'!$B$15+1)*Setup!$B$22</f>
        <v>15.8955778210034</v>
      </c>
      <c r="AG1114" s="0" t="n">
        <f aca="false">SUMPRODUCT('FD inverse'!$A$31:$BH$31,'FD mesh'!$B$84:$BI$84,$E1113:$BL1113)+'FD inverse'!$A$31*$C1114/Setup!$B$17+INDEX('FD inverse'!$A$31:$BH$31,1,'FD mesh'!$B$15+1)*Setup!$B$22</f>
        <v>15.32638930268</v>
      </c>
      <c r="AH1114" s="0" t="n">
        <f aca="false">SUMPRODUCT('FD inverse'!$A$32:$BH$32,'FD mesh'!$B$84:$BI$84,$E1113:$BL1113)+'FD inverse'!$A$32*$C1114/Setup!$B$17+INDEX('FD inverse'!$A$32:$BH$32,1,'FD mesh'!$B$15+1)*Setup!$B$22</f>
        <v>15.3025266782989</v>
      </c>
      <c r="AI1114" s="0" t="n">
        <f aca="false">SUMPRODUCT('FD inverse'!$A$33:$BH$33,'FD mesh'!$B$84:$BI$84,$E1113:$BL1113)+'FD inverse'!$A$33*$C1114/Setup!$B$17+INDEX('FD inverse'!$A$33:$BH$33,1,'FD mesh'!$B$15+1)*Setup!$B$22</f>
        <v>15.2788981569592</v>
      </c>
      <c r="AJ1114" s="0" t="n">
        <f aca="false">SUMPRODUCT('FD inverse'!$A$34:$BH$34,'FD mesh'!$B$84:$BI$84,$E1113:$BL1113)+'FD inverse'!$A$34*$C1114/Setup!$B$17+INDEX('FD inverse'!$A$34:$BH$34,1,'FD mesh'!$B$15+1)*Setup!$B$22</f>
        <v>15.2554873675089</v>
      </c>
      <c r="AK1114" s="0" t="n">
        <f aca="false">SUMPRODUCT('FD inverse'!$A$35:$BH$35,'FD mesh'!$B$84:$BI$84,$E1113:$BL1113)+'FD inverse'!$A$35*$C1114/Setup!$B$17+INDEX('FD inverse'!$A$35:$BH$35,1,'FD mesh'!$B$15+1)*Setup!$B$22</f>
        <v>15.2322774355013</v>
      </c>
      <c r="AL1114" s="0" t="n">
        <f aca="false">SUMPRODUCT('FD inverse'!$A$36:$BH$36,'FD mesh'!$B$84:$BI$84,$E1113:$BL1113)+'FD inverse'!$A$36*$C1114/Setup!$B$17+INDEX('FD inverse'!$A$36:$BH$36,1,'FD mesh'!$B$15+1)*Setup!$B$22</f>
        <v>15.2092511168657</v>
      </c>
      <c r="AM1114" s="0" t="n">
        <f aca="false">SUMPRODUCT('FD inverse'!$A$37:$BH$37,'FD mesh'!$B$84:$BI$84,$E1113:$BL1113)+'FD inverse'!$A$37*$C1114/Setup!$B$17+INDEX('FD inverse'!$A$37:$BH$37,1,'FD mesh'!$B$15+1)*Setup!$B$22</f>
        <v>15.1863909074989</v>
      </c>
      <c r="AN1114" s="0" t="n">
        <f aca="false">SUMPRODUCT('FD inverse'!$A$38:$BH$38,'FD mesh'!$B$84:$BI$84,$E1113:$BL1113)+'FD inverse'!$A$38*$C1114/Setup!$B$17+INDEX('FD inverse'!$A$38:$BH$38,1,'FD mesh'!$B$15+1)*Setup!$B$22</f>
        <v>15.1636791308697</v>
      </c>
      <c r="AO1114" s="0" t="n">
        <f aca="false">SUMPRODUCT('FD inverse'!$A$39:$BH$39,'FD mesh'!$B$84:$BI$84,$E1113:$BL1113)+'FD inverse'!$A$39*$C1114/Setup!$B$17+INDEX('FD inverse'!$A$39:$BH$39,1,'FD mesh'!$B$15+1)*Setup!$B$22</f>
        <v>15.1410980057463</v>
      </c>
      <c r="AP1114" s="0" t="n">
        <f aca="false">SUMPRODUCT('FD inverse'!$A$40:$BH$40,'FD mesh'!$B$84:$BI$84,$E1113:$BL1113)+'FD inverse'!$A$40*$C1114/Setup!$B$17+INDEX('FD inverse'!$A$40:$BH$40,1,'FD mesh'!$B$15+1)*Setup!$B$22</f>
        <v>15.1186296961803</v>
      </c>
      <c r="AQ1114" s="0" t="n">
        <f aca="false">SUMPRODUCT('FD inverse'!$A$41:$BH$41,'FD mesh'!$B$84:$BI$84,$E1113:$BL1113)+'FD inverse'!$A$41*$C1114/Setup!$B$17+INDEX('FD inverse'!$A$41:$BH$41,1,'FD mesh'!$B$15+1)*Setup!$B$22</f>
        <v>15.09625634588</v>
      </c>
      <c r="AR1114" s="0" t="n">
        <f aca="false">SUMPRODUCT('FD inverse'!$A$42:$BH$42,'FD mesh'!$B$84:$BI$84,$E1113:$BL1113)+'FD inverse'!$A$42*$C1114/Setup!$B$17+INDEX('FD inverse'!$A$42:$BH$42,1,'FD mesh'!$B$15+1)*Setup!$B$22</f>
        <v>15.0739600991147</v>
      </c>
      <c r="AS1114" s="0" t="n">
        <f aca="false">SUMPRODUCT('FD inverse'!$A$43:$BH$43,'FD mesh'!$B$84:$BI$84,$E1113:$BL1113)+'FD inverse'!$A$43*$C1114/Setup!$B$17+INDEX('FD inverse'!$A$43:$BH$43,1,'FD mesh'!$B$15+1)*Setup!$B$22</f>
        <v>0</v>
      </c>
      <c r="AT1114" s="0" t="n">
        <f aca="false">SUMPRODUCT('FD inverse'!$A$44:$BH$44,'FD mesh'!$B$84:$BI$84,$E1113:$BL1113)+'FD inverse'!$A$44*$C1114/Setup!$B$17+INDEX('FD inverse'!$A$44:$BH$44,1,'FD mesh'!$B$15+1)*Setup!$B$22</f>
        <v>0</v>
      </c>
      <c r="AU1114" s="0" t="n">
        <f aca="false">SUMPRODUCT('FD inverse'!$A$45:$BH$45,'FD mesh'!$B$84:$BI$84,$E1113:$BL1113)+'FD inverse'!$A$45*$C1114/Setup!$B$17+INDEX('FD inverse'!$A$45:$BH$45,1,'FD mesh'!$B$15+1)*Setup!$B$22</f>
        <v>0</v>
      </c>
      <c r="AV1114" s="0" t="n">
        <f aca="false">SUMPRODUCT('FD inverse'!$A$46:$BH$46,'FD mesh'!$B$84:$BI$84,$E1113:$BL1113)+'FD inverse'!$A$46*$C1114/Setup!$B$17+INDEX('FD inverse'!$A$46:$BH$46,1,'FD mesh'!$B$15+1)*Setup!$B$22</f>
        <v>0</v>
      </c>
      <c r="AW1114" s="0" t="n">
        <f aca="false">SUMPRODUCT('FD inverse'!$A$47:$BH$47,'FD mesh'!$B$84:$BI$84,$E1113:$BL1113)+'FD inverse'!$A$47*$C1114/Setup!$B$17+INDEX('FD inverse'!$A$47:$BH$47,1,'FD mesh'!$B$15+1)*Setup!$B$22</f>
        <v>0</v>
      </c>
      <c r="AX1114" s="0" t="n">
        <f aca="false">SUMPRODUCT('FD inverse'!$A$48:$BH$48,'FD mesh'!$B$84:$BI$84,$E1113:$BL1113)+'FD inverse'!$A$48*$C1114/Setup!$B$17+INDEX('FD inverse'!$A$48:$BH$48,1,'FD mesh'!$B$15+1)*Setup!$B$22</f>
        <v>0</v>
      </c>
      <c r="AY1114" s="0" t="n">
        <f aca="false">SUMPRODUCT('FD inverse'!$A$49:$BH$49,'FD mesh'!$B$84:$BI$84,$E1113:$BL1113)+'FD inverse'!$A$49*$C1114/Setup!$B$17+INDEX('FD inverse'!$A$49:$BH$49,1,'FD mesh'!$B$15+1)*Setup!$B$22</f>
        <v>0</v>
      </c>
      <c r="AZ1114" s="0" t="n">
        <f aca="false">SUMPRODUCT('FD inverse'!$A$50:$BH$50,'FD mesh'!$B$84:$BI$84,$E1113:$BL1113)+'FD inverse'!$A$50*$C1114/Setup!$B$17+INDEX('FD inverse'!$A$50:$BH$50,1,'FD mesh'!$B$15+1)*Setup!$B$22</f>
        <v>0</v>
      </c>
      <c r="BA1114" s="0" t="n">
        <f aca="false">SUMPRODUCT('FD inverse'!$A$51:$BH$51,'FD mesh'!$B$84:$BI$84,$E1113:$BL1113)+'FD inverse'!$A$51*$C1114/Setup!$B$17+INDEX('FD inverse'!$A$51:$BH$51,1,'FD mesh'!$B$15+1)*Setup!$B$22</f>
        <v>0</v>
      </c>
      <c r="BB1114" s="0" t="n">
        <f aca="false">SUMPRODUCT('FD inverse'!$A$52:$BH$52,'FD mesh'!$B$84:$BI$84,$E1113:$BL1113)+'FD inverse'!$A$52*$C1114/Setup!$B$17+INDEX('FD inverse'!$A$52:$BH$52,1,'FD mesh'!$B$15+1)*Setup!$B$22</f>
        <v>0</v>
      </c>
      <c r="BC1114" s="0" t="n">
        <f aca="false">SUMPRODUCT('FD inverse'!$A$53:$BH$53,'FD mesh'!$B$84:$BI$84,$E1113:$BL1113)+'FD inverse'!$A$53*$C1114/Setup!$B$17+INDEX('FD inverse'!$A$53:$BH$53,1,'FD mesh'!$B$15+1)*Setup!$B$22</f>
        <v>0</v>
      </c>
      <c r="BD1114" s="0" t="n">
        <f aca="false">SUMPRODUCT('FD inverse'!$A$54:$BH$54,'FD mesh'!$B$84:$BI$84,$E1113:$BL1113)+'FD inverse'!$A$54*$C1114/Setup!$B$17+INDEX('FD inverse'!$A$54:$BH$54,1,'FD mesh'!$B$15+1)*Setup!$B$22</f>
        <v>0</v>
      </c>
      <c r="BE1114" s="0" t="n">
        <f aca="false">SUMPRODUCT('FD inverse'!$A$55:$BH$55,'FD mesh'!$B$84:$BI$84,$E1113:$BL1113)+'FD inverse'!$A$55*$C1114/Setup!$B$17+INDEX('FD inverse'!$A$55:$BH$55,1,'FD mesh'!$B$15+1)*Setup!$B$22</f>
        <v>0</v>
      </c>
      <c r="BF1114" s="0" t="n">
        <f aca="false">SUMPRODUCT('FD inverse'!$A$56:$BH$56,'FD mesh'!$B$84:$BI$84,$E1113:$BL1113)+'FD inverse'!$A$56*$C1114/Setup!$B$17+INDEX('FD inverse'!$A$56:$BH$56,1,'FD mesh'!$B$15+1)*Setup!$B$22</f>
        <v>0</v>
      </c>
      <c r="BG1114" s="0" t="n">
        <f aca="false">SUMPRODUCT('FD inverse'!$A$57:$BH$57,'FD mesh'!$B$84:$BI$84,$E1113:$BL1113)+'FD inverse'!$A$57*$C1114/Setup!$B$17+INDEX('FD inverse'!$A$57:$BH$57,1,'FD mesh'!$B$15+1)*Setup!$B$22</f>
        <v>0</v>
      </c>
      <c r="BH1114" s="0" t="n">
        <f aca="false">SUMPRODUCT('FD inverse'!$A$58:$BH$58,'FD mesh'!$B$84:$BI$84,$E1113:$BL1113)+'FD inverse'!$A$58*$C1114/Setup!$B$17+INDEX('FD inverse'!$A$58:$BH$58,1,'FD mesh'!$B$15+1)*Setup!$B$22</f>
        <v>0</v>
      </c>
      <c r="BI1114" s="0" t="n">
        <f aca="false">SUMPRODUCT('FD inverse'!$A$59:$BH$59,'FD mesh'!$B$84:$BI$84,$E1113:$BL1113)+'FD inverse'!$A$59*$C1114/Setup!$B$17+INDEX('FD inverse'!$A$59:$BH$59,1,'FD mesh'!$B$15+1)*Setup!$B$22</f>
        <v>0</v>
      </c>
      <c r="BJ1114" s="0" t="n">
        <f aca="false">SUMPRODUCT('FD inverse'!$A$60:$BH$60,'FD mesh'!$B$84:$BI$84,$E1113:$BL1113)+'FD inverse'!$A$60*$C1114/Setup!$B$17+INDEX('FD inverse'!$A$60:$BH$60,1,'FD mesh'!$B$15+1)*Setup!$B$22</f>
        <v>0</v>
      </c>
      <c r="BK1114" s="0" t="n">
        <f aca="false">SUMPRODUCT('FD inverse'!$A$61:$BH$61,'FD mesh'!$B$84:$BI$84,$E1113:$BL1113)+'FD inverse'!$A$61*$C1114/Setup!$B$17+INDEX('FD inverse'!$A$61:$BH$61,1,'FD mesh'!$B$15+1)*Setup!$B$22</f>
        <v>0</v>
      </c>
      <c r="BL1114" s="0" t="n">
        <f aca="false">SUMPRODUCT('FD inverse'!$A$62:$BH$62,'FD mesh'!$B$84:$BI$84,$E1113:$BL1113)+'FD inverse'!$A$62*$C1114/Setup!$B$17+INDEX('FD inverse'!$A$62:$BH$62,1,'FD mesh'!$B$15+1)*Setup!$B$22</f>
        <v>0</v>
      </c>
    </row>
    <row r="1115" customFormat="false" ht="15" hidden="false" customHeight="false" outlineLevel="0" collapsed="false">
      <c r="A1115" s="0" t="n">
        <v>1110</v>
      </c>
      <c r="B1115" s="0" t="n">
        <f aca="false">A1115*Setup!$B$11/3600</f>
        <v>92.5</v>
      </c>
      <c r="C1115" s="0" t="n">
        <f aca="false">Setup!$B$7+Setup!$B$8*COS(2*PI()*(B1115-Setup!$B$9)/24)</f>
        <v>25.5307337294604</v>
      </c>
      <c r="D1115" s="0" t="n">
        <f aca="false">(C1115-E1115)/Setup!$B$17</f>
        <v>3.59975443377938</v>
      </c>
      <c r="E1115" s="0" t="n">
        <f aca="false">SUMPRODUCT('FD inverse'!$A$3:$BH$3,'FD mesh'!$B$84:$BI$84,$E1114:$BL1114)+'FD inverse'!$A$3*$C1115/Setup!$B$17+INDEX('FD inverse'!$A$3:$BH$3,1,'FD mesh'!$B$15+1)*Setup!$B$22</f>
        <v>25.062765653069</v>
      </c>
      <c r="F1115" s="0" t="n">
        <f aca="false">SUMPRODUCT('FD inverse'!$A$4:$BH$4,'FD mesh'!$B$84:$BI$84,$E1114:$BL1114)+'FD inverse'!$A$4*$C1115/Setup!$B$17+INDEX('FD inverse'!$A$4:$BH$4,1,'FD mesh'!$B$15+1)*Setup!$B$22</f>
        <v>24.945934890617</v>
      </c>
      <c r="G1115" s="0" t="n">
        <f aca="false">SUMPRODUCT('FD inverse'!$A$5:$BH$5,'FD mesh'!$B$84:$BI$84,$E1114:$BL1114)+'FD inverse'!$A$5*$C1115/Setup!$B$17+INDEX('FD inverse'!$A$5:$BH$5,1,'FD mesh'!$B$15+1)*Setup!$B$22</f>
        <v>24.8131876491605</v>
      </c>
      <c r="H1115" s="0" t="n">
        <f aca="false">SUMPRODUCT('FD inverse'!$A$6:$BH$6,'FD mesh'!$B$84:$BI$84,$E1114:$BL1114)+'FD inverse'!$A$6*$C1115/Setup!$B$17+INDEX('FD inverse'!$A$6:$BH$6,1,'FD mesh'!$B$15+1)*Setup!$B$22</f>
        <v>24.3460576706431</v>
      </c>
      <c r="I1115" s="0" t="n">
        <f aca="false">SUMPRODUCT('FD inverse'!$A$7:$BH$7,'FD mesh'!$B$84:$BI$84,$E1114:$BL1114)+'FD inverse'!$A$7*$C1115/Setup!$B$17+INDEX('FD inverse'!$A$7:$BH$7,1,'FD mesh'!$B$15+1)*Setup!$B$22</f>
        <v>24.303725275137</v>
      </c>
      <c r="J1115" s="0" t="n">
        <f aca="false">SUMPRODUCT('FD inverse'!$A$8:$BH$8,'FD mesh'!$B$84:$BI$84,$E1114:$BL1114)+'FD inverse'!$A$8*$C1115/Setup!$B$17+INDEX('FD inverse'!$A$8:$BH$8,1,'FD mesh'!$B$15+1)*Setup!$B$22</f>
        <v>24.2606643356889</v>
      </c>
      <c r="K1115" s="0" t="n">
        <f aca="false">SUMPRODUCT('FD inverse'!$A$9:$BH$9,'FD mesh'!$B$84:$BI$84,$E1114:$BL1114)+'FD inverse'!$A$9*$C1115/Setup!$B$17+INDEX('FD inverse'!$A$9:$BH$9,1,'FD mesh'!$B$15+1)*Setup!$B$22</f>
        <v>24.2179846152844</v>
      </c>
      <c r="L1115" s="0" t="n">
        <f aca="false">SUMPRODUCT('FD inverse'!$A$10:$BH$10,'FD mesh'!$B$84:$BI$84,$E1114:$BL1114)+'FD inverse'!$A$10*$C1115/Setup!$B$17+INDEX('FD inverse'!$A$10:$BH$10,1,'FD mesh'!$B$15+1)*Setup!$B$22</f>
        <v>24.1766518294706</v>
      </c>
      <c r="M1115" s="0" t="n">
        <f aca="false">SUMPRODUCT('FD inverse'!$A$11:$BH$11,'FD mesh'!$B$84:$BI$84,$E1114:$BL1114)+'FD inverse'!$A$11*$C1115/Setup!$B$17+INDEX('FD inverse'!$A$11:$BH$11,1,'FD mesh'!$B$15+1)*Setup!$B$22</f>
        <v>24.1374921254052</v>
      </c>
      <c r="N1115" s="0" t="n">
        <f aca="false">SUMPRODUCT('FD inverse'!$A$12:$BH$12,'FD mesh'!$B$84:$BI$84,$E1114:$BL1114)+'FD inverse'!$A$12*$C1115/Setup!$B$17+INDEX('FD inverse'!$A$12:$BH$12,1,'FD mesh'!$B$15+1)*Setup!$B$22</f>
        <v>24.101196317284</v>
      </c>
      <c r="O1115" s="0" t="n">
        <f aca="false">SUMPRODUCT('FD inverse'!$A$13:$BH$13,'FD mesh'!$B$84:$BI$84,$E1114:$BL1114)+'FD inverse'!$A$13*$C1115/Setup!$B$17+INDEX('FD inverse'!$A$13:$BH$13,1,'FD mesh'!$B$15+1)*Setup!$B$22</f>
        <v>24.0683237428113</v>
      </c>
      <c r="P1115" s="0" t="n">
        <f aca="false">SUMPRODUCT('FD inverse'!$A$14:$BH$14,'FD mesh'!$B$84:$BI$84,$E1114:$BL1114)+'FD inverse'!$A$14*$C1115/Setup!$B$17+INDEX('FD inverse'!$A$14:$BH$14,1,'FD mesh'!$B$15+1)*Setup!$B$22</f>
        <v>24.0393056276417</v>
      </c>
      <c r="Q1115" s="0" t="n">
        <f aca="false">SUMPRODUCT('FD inverse'!$A$15:$BH$15,'FD mesh'!$B$84:$BI$84,$E1114:$BL1114)+'FD inverse'!$A$15*$C1115/Setup!$B$17+INDEX('FD inverse'!$A$15:$BH$15,1,'FD mesh'!$B$15+1)*Setup!$B$22</f>
        <v>24.0144478662995</v>
      </c>
      <c r="R1115" s="0" t="n">
        <f aca="false">SUMPRODUCT('FD inverse'!$A$16:$BH$16,'FD mesh'!$B$84:$BI$84,$E1114:$BL1114)+'FD inverse'!$A$16*$C1115/Setup!$B$17+INDEX('FD inverse'!$A$16:$BH$16,1,'FD mesh'!$B$15+1)*Setup!$B$22</f>
        <v>23.9939331490926</v>
      </c>
      <c r="S1115" s="0" t="n">
        <f aca="false">SUMPRODUCT('FD inverse'!$A$17:$BH$17,'FD mesh'!$B$84:$BI$84,$E1114:$BL1114)+'FD inverse'!$A$17*$C1115/Setup!$B$17+INDEX('FD inverse'!$A$17:$BH$17,1,'FD mesh'!$B$15+1)*Setup!$B$22</f>
        <v>23.4037916148804</v>
      </c>
      <c r="T1115" s="0" t="n">
        <f aca="false">SUMPRODUCT('FD inverse'!$A$18:$BH$18,'FD mesh'!$B$84:$BI$84,$E1114:$BL1114)+'FD inverse'!$A$18*$C1115/Setup!$B$17+INDEX('FD inverse'!$A$18:$BH$18,1,'FD mesh'!$B$15+1)*Setup!$B$22</f>
        <v>22.8158376160399</v>
      </c>
      <c r="U1115" s="0" t="n">
        <f aca="false">SUMPRODUCT('FD inverse'!$A$19:$BH$19,'FD mesh'!$B$84:$BI$84,$E1114:$BL1114)+'FD inverse'!$A$19*$C1115/Setup!$B$17+INDEX('FD inverse'!$A$19:$BH$19,1,'FD mesh'!$B$15+1)*Setup!$B$22</f>
        <v>22.2300343064198</v>
      </c>
      <c r="V1115" s="0" t="n">
        <f aca="false">SUMPRODUCT('FD inverse'!$A$20:$BH$20,'FD mesh'!$B$84:$BI$84,$E1114:$BL1114)+'FD inverse'!$A$20*$C1115/Setup!$B$17+INDEX('FD inverse'!$A$20:$BH$20,1,'FD mesh'!$B$15+1)*Setup!$B$22</f>
        <v>21.646319624239</v>
      </c>
      <c r="W1115" s="0" t="n">
        <f aca="false">SUMPRODUCT('FD inverse'!$A$21:$BH$21,'FD mesh'!$B$84:$BI$84,$E1114:$BL1114)+'FD inverse'!$A$21*$C1115/Setup!$B$17+INDEX('FD inverse'!$A$21:$BH$21,1,'FD mesh'!$B$15+1)*Setup!$B$22</f>
        <v>21.064608613231</v>
      </c>
      <c r="X1115" s="0" t="n">
        <f aca="false">SUMPRODUCT('FD inverse'!$A$22:$BH$22,'FD mesh'!$B$84:$BI$84,$E1114:$BL1114)+'FD inverse'!$A$22*$C1115/Setup!$B$17+INDEX('FD inverse'!$A$22:$BH$22,1,'FD mesh'!$B$15+1)*Setup!$B$22</f>
        <v>20.4847956565304</v>
      </c>
      <c r="Y1115" s="0" t="n">
        <f aca="false">SUMPRODUCT('FD inverse'!$A$23:$BH$23,'FD mesh'!$B$84:$BI$84,$E1114:$BL1114)+'FD inverse'!$A$23*$C1115/Setup!$B$17+INDEX('FD inverse'!$A$23:$BH$23,1,'FD mesh'!$B$15+1)*Setup!$B$22</f>
        <v>19.9067566269654</v>
      </c>
      <c r="Z1115" s="0" t="n">
        <f aca="false">SUMPRODUCT('FD inverse'!$A$24:$BH$24,'FD mesh'!$B$84:$BI$84,$E1114:$BL1114)+'FD inverse'!$A$24*$C1115/Setup!$B$17+INDEX('FD inverse'!$A$24:$BH$24,1,'FD mesh'!$B$15+1)*Setup!$B$22</f>
        <v>19.3303509582623</v>
      </c>
      <c r="AA1115" s="0" t="n">
        <f aca="false">SUMPRODUCT('FD inverse'!$A$25:$BH$25,'FD mesh'!$B$84:$BI$84,$E1114:$BL1114)+'FD inverse'!$A$25*$C1115/Setup!$B$17+INDEX('FD inverse'!$A$25:$BH$25,1,'FD mesh'!$B$15+1)*Setup!$B$22</f>
        <v>18.7554236424118</v>
      </c>
      <c r="AB1115" s="0" t="n">
        <f aca="false">SUMPRODUCT('FD inverse'!$A$26:$BH$26,'FD mesh'!$B$84:$BI$84,$E1114:$BL1114)+'FD inverse'!$A$26*$C1115/Setup!$B$17+INDEX('FD inverse'!$A$26:$BH$26,1,'FD mesh'!$B$15+1)*Setup!$B$22</f>
        <v>18.181807159116</v>
      </c>
      <c r="AC1115" s="0" t="n">
        <f aca="false">SUMPRODUCT('FD inverse'!$A$27:$BH$27,'FD mesh'!$B$84:$BI$84,$E1114:$BL1114)+'FD inverse'!$A$27*$C1115/Setup!$B$17+INDEX('FD inverse'!$A$27:$BH$27,1,'FD mesh'!$B$15+1)*Setup!$B$22</f>
        <v>17.6093233438159</v>
      </c>
      <c r="AD1115" s="0" t="n">
        <f aca="false">SUMPRODUCT('FD inverse'!$A$28:$BH$28,'FD mesh'!$B$84:$BI$84,$E1114:$BL1114)+'FD inverse'!$A$28*$C1115/Setup!$B$17+INDEX('FD inverse'!$A$28:$BH$28,1,'FD mesh'!$B$15+1)*Setup!$B$22</f>
        <v>17.0377852013077</v>
      </c>
      <c r="AE1115" s="0" t="n">
        <f aca="false">SUMPRODUCT('FD inverse'!$A$29:$BH$29,'FD mesh'!$B$84:$BI$84,$E1114:$BL1114)+'FD inverse'!$A$29*$C1115/Setup!$B$17+INDEX('FD inverse'!$A$29:$BH$29,1,'FD mesh'!$B$15+1)*Setup!$B$22</f>
        <v>16.4669986723812</v>
      </c>
      <c r="AF1115" s="0" t="n">
        <f aca="false">SUMPRODUCT('FD inverse'!$A$30:$BH$30,'FD mesh'!$B$84:$BI$84,$E1114:$BL1114)+'FD inverse'!$A$30*$C1115/Setup!$B$17+INDEX('FD inverse'!$A$30:$BH$30,1,'FD mesh'!$B$15+1)*Setup!$B$22</f>
        <v>15.896764361274</v>
      </c>
      <c r="AG1115" s="0" t="n">
        <f aca="false">SUMPRODUCT('FD inverse'!$A$31:$BH$31,'FD mesh'!$B$84:$BI$84,$E1114:$BL1114)+'FD inverse'!$A$31*$C1115/Setup!$B$17+INDEX('FD inverse'!$A$31:$BH$31,1,'FD mesh'!$B$15+1)*Setup!$B$22</f>
        <v>15.326879232018</v>
      </c>
      <c r="AH1115" s="0" t="n">
        <f aca="false">SUMPRODUCT('FD inverse'!$A$32:$BH$32,'FD mesh'!$B$84:$BI$84,$E1114:$BL1114)+'FD inverse'!$A$32*$C1115/Setup!$B$17+INDEX('FD inverse'!$A$32:$BH$32,1,'FD mesh'!$B$15+1)*Setup!$B$22</f>
        <v>15.3029863255342</v>
      </c>
      <c r="AI1115" s="0" t="n">
        <f aca="false">SUMPRODUCT('FD inverse'!$A$33:$BH$33,'FD mesh'!$B$84:$BI$84,$E1114:$BL1114)+'FD inverse'!$A$33*$C1115/Setup!$B$17+INDEX('FD inverse'!$A$33:$BH$33,1,'FD mesh'!$B$15+1)*Setup!$B$22</f>
        <v>15.2793261030679</v>
      </c>
      <c r="AJ1115" s="0" t="n">
        <f aca="false">SUMPRODUCT('FD inverse'!$A$34:$BH$34,'FD mesh'!$B$84:$BI$84,$E1114:$BL1114)+'FD inverse'!$A$34*$C1115/Setup!$B$17+INDEX('FD inverse'!$A$34:$BH$34,1,'FD mesh'!$B$15+1)*Setup!$B$22</f>
        <v>15.2558825167789</v>
      </c>
      <c r="AK1115" s="0" t="n">
        <f aca="false">SUMPRODUCT('FD inverse'!$A$35:$BH$35,'FD mesh'!$B$84:$BI$84,$E1114:$BL1114)+'FD inverse'!$A$35*$C1115/Setup!$B$17+INDEX('FD inverse'!$A$35:$BH$35,1,'FD mesh'!$B$15+1)*Setup!$B$22</f>
        <v>15.232638964152</v>
      </c>
      <c r="AL1115" s="0" t="n">
        <f aca="false">SUMPRODUCT('FD inverse'!$A$36:$BH$36,'FD mesh'!$B$84:$BI$84,$E1114:$BL1114)+'FD inverse'!$A$36*$C1115/Setup!$B$17+INDEX('FD inverse'!$A$36:$BH$36,1,'FD mesh'!$B$15+1)*Setup!$B$22</f>
        <v>15.2095784256551</v>
      </c>
      <c r="AM1115" s="0" t="n">
        <f aca="false">SUMPRODUCT('FD inverse'!$A$37:$BH$37,'FD mesh'!$B$84:$BI$84,$E1114:$BL1114)+'FD inverse'!$A$37*$C1115/Setup!$B$17+INDEX('FD inverse'!$A$37:$BH$37,1,'FD mesh'!$B$15+1)*Setup!$B$22</f>
        <v>15.1866835784064</v>
      </c>
      <c r="AN1115" s="0" t="n">
        <f aca="false">SUMPRODUCT('FD inverse'!$A$38:$BH$38,'FD mesh'!$B$84:$BI$84,$E1114:$BL1114)+'FD inverse'!$A$38*$C1115/Setup!$B$17+INDEX('FD inverse'!$A$38:$BH$38,1,'FD mesh'!$B$15+1)*Setup!$B$22</f>
        <v>15.1639368879123</v>
      </c>
      <c r="AO1115" s="0" t="n">
        <f aca="false">SUMPRODUCT('FD inverse'!$A$39:$BH$39,'FD mesh'!$B$84:$BI$84,$E1114:$BL1114)+'FD inverse'!$A$39*$C1115/Setup!$B$17+INDEX('FD inverse'!$A$39:$BH$39,1,'FD mesh'!$B$15+1)*Setup!$B$22</f>
        <v>15.14132067997</v>
      </c>
      <c r="AP1115" s="0" t="n">
        <f aca="false">SUMPRODUCT('FD inverse'!$A$40:$BH$40,'FD mesh'!$B$84:$BI$84,$E1114:$BL1114)+'FD inverse'!$A$40*$C1115/Setup!$B$17+INDEX('FD inverse'!$A$40:$BH$40,1,'FD mesh'!$B$15+1)*Setup!$B$22</f>
        <v>15.1188171948488</v>
      </c>
      <c r="AQ1115" s="0" t="n">
        <f aca="false">SUMPRODUCT('FD inverse'!$A$41:$BH$41,'FD mesh'!$B$84:$BI$84,$E1114:$BL1114)+'FD inverse'!$A$41*$C1115/Setup!$B$17+INDEX('FD inverse'!$A$41:$BH$41,1,'FD mesh'!$B$15+1)*Setup!$B$22</f>
        <v>15.0964086258723</v>
      </c>
      <c r="AR1115" s="0" t="n">
        <f aca="false">SUMPRODUCT('FD inverse'!$A$42:$BH$42,'FD mesh'!$B$84:$BI$84,$E1114:$BL1114)+'FD inverse'!$A$42*$C1115/Setup!$B$17+INDEX('FD inverse'!$A$42:$BH$42,1,'FD mesh'!$B$15+1)*Setup!$B$22</f>
        <v>15.0740771445355</v>
      </c>
      <c r="AS1115" s="0" t="n">
        <f aca="false">SUMPRODUCT('FD inverse'!$A$43:$BH$43,'FD mesh'!$B$84:$BI$84,$E1114:$BL1114)+'FD inverse'!$A$43*$C1115/Setup!$B$17+INDEX('FD inverse'!$A$43:$BH$43,1,'FD mesh'!$B$15+1)*Setup!$B$22</f>
        <v>0</v>
      </c>
      <c r="AT1115" s="0" t="n">
        <f aca="false">SUMPRODUCT('FD inverse'!$A$44:$BH$44,'FD mesh'!$B$84:$BI$84,$E1114:$BL1114)+'FD inverse'!$A$44*$C1115/Setup!$B$17+INDEX('FD inverse'!$A$44:$BH$44,1,'FD mesh'!$B$15+1)*Setup!$B$22</f>
        <v>0</v>
      </c>
      <c r="AU1115" s="0" t="n">
        <f aca="false">SUMPRODUCT('FD inverse'!$A$45:$BH$45,'FD mesh'!$B$84:$BI$84,$E1114:$BL1114)+'FD inverse'!$A$45*$C1115/Setup!$B$17+INDEX('FD inverse'!$A$45:$BH$45,1,'FD mesh'!$B$15+1)*Setup!$B$22</f>
        <v>0</v>
      </c>
      <c r="AV1115" s="0" t="n">
        <f aca="false">SUMPRODUCT('FD inverse'!$A$46:$BH$46,'FD mesh'!$B$84:$BI$84,$E1114:$BL1114)+'FD inverse'!$A$46*$C1115/Setup!$B$17+INDEX('FD inverse'!$A$46:$BH$46,1,'FD mesh'!$B$15+1)*Setup!$B$22</f>
        <v>0</v>
      </c>
      <c r="AW1115" s="0" t="n">
        <f aca="false">SUMPRODUCT('FD inverse'!$A$47:$BH$47,'FD mesh'!$B$84:$BI$84,$E1114:$BL1114)+'FD inverse'!$A$47*$C1115/Setup!$B$17+INDEX('FD inverse'!$A$47:$BH$47,1,'FD mesh'!$B$15+1)*Setup!$B$22</f>
        <v>0</v>
      </c>
      <c r="AX1115" s="0" t="n">
        <f aca="false">SUMPRODUCT('FD inverse'!$A$48:$BH$48,'FD mesh'!$B$84:$BI$84,$E1114:$BL1114)+'FD inverse'!$A$48*$C1115/Setup!$B$17+INDEX('FD inverse'!$A$48:$BH$48,1,'FD mesh'!$B$15+1)*Setup!$B$22</f>
        <v>0</v>
      </c>
      <c r="AY1115" s="0" t="n">
        <f aca="false">SUMPRODUCT('FD inverse'!$A$49:$BH$49,'FD mesh'!$B$84:$BI$84,$E1114:$BL1114)+'FD inverse'!$A$49*$C1115/Setup!$B$17+INDEX('FD inverse'!$A$49:$BH$49,1,'FD mesh'!$B$15+1)*Setup!$B$22</f>
        <v>0</v>
      </c>
      <c r="AZ1115" s="0" t="n">
        <f aca="false">SUMPRODUCT('FD inverse'!$A$50:$BH$50,'FD mesh'!$B$84:$BI$84,$E1114:$BL1114)+'FD inverse'!$A$50*$C1115/Setup!$B$17+INDEX('FD inverse'!$A$50:$BH$50,1,'FD mesh'!$B$15+1)*Setup!$B$22</f>
        <v>0</v>
      </c>
      <c r="BA1115" s="0" t="n">
        <f aca="false">SUMPRODUCT('FD inverse'!$A$51:$BH$51,'FD mesh'!$B$84:$BI$84,$E1114:$BL1114)+'FD inverse'!$A$51*$C1115/Setup!$B$17+INDEX('FD inverse'!$A$51:$BH$51,1,'FD mesh'!$B$15+1)*Setup!$B$22</f>
        <v>0</v>
      </c>
      <c r="BB1115" s="0" t="n">
        <f aca="false">SUMPRODUCT('FD inverse'!$A$52:$BH$52,'FD mesh'!$B$84:$BI$84,$E1114:$BL1114)+'FD inverse'!$A$52*$C1115/Setup!$B$17+INDEX('FD inverse'!$A$52:$BH$52,1,'FD mesh'!$B$15+1)*Setup!$B$22</f>
        <v>0</v>
      </c>
      <c r="BC1115" s="0" t="n">
        <f aca="false">SUMPRODUCT('FD inverse'!$A$53:$BH$53,'FD mesh'!$B$84:$BI$84,$E1114:$BL1114)+'FD inverse'!$A$53*$C1115/Setup!$B$17+INDEX('FD inverse'!$A$53:$BH$53,1,'FD mesh'!$B$15+1)*Setup!$B$22</f>
        <v>0</v>
      </c>
      <c r="BD1115" s="0" t="n">
        <f aca="false">SUMPRODUCT('FD inverse'!$A$54:$BH$54,'FD mesh'!$B$84:$BI$84,$E1114:$BL1114)+'FD inverse'!$A$54*$C1115/Setup!$B$17+INDEX('FD inverse'!$A$54:$BH$54,1,'FD mesh'!$B$15+1)*Setup!$B$22</f>
        <v>0</v>
      </c>
      <c r="BE1115" s="0" t="n">
        <f aca="false">SUMPRODUCT('FD inverse'!$A$55:$BH$55,'FD mesh'!$B$84:$BI$84,$E1114:$BL1114)+'FD inverse'!$A$55*$C1115/Setup!$B$17+INDEX('FD inverse'!$A$55:$BH$55,1,'FD mesh'!$B$15+1)*Setup!$B$22</f>
        <v>0</v>
      </c>
      <c r="BF1115" s="0" t="n">
        <f aca="false">SUMPRODUCT('FD inverse'!$A$56:$BH$56,'FD mesh'!$B$84:$BI$84,$E1114:$BL1114)+'FD inverse'!$A$56*$C1115/Setup!$B$17+INDEX('FD inverse'!$A$56:$BH$56,1,'FD mesh'!$B$15+1)*Setup!$B$22</f>
        <v>0</v>
      </c>
      <c r="BG1115" s="0" t="n">
        <f aca="false">SUMPRODUCT('FD inverse'!$A$57:$BH$57,'FD mesh'!$B$84:$BI$84,$E1114:$BL1114)+'FD inverse'!$A$57*$C1115/Setup!$B$17+INDEX('FD inverse'!$A$57:$BH$57,1,'FD mesh'!$B$15+1)*Setup!$B$22</f>
        <v>0</v>
      </c>
      <c r="BH1115" s="0" t="n">
        <f aca="false">SUMPRODUCT('FD inverse'!$A$58:$BH$58,'FD mesh'!$B$84:$BI$84,$E1114:$BL1114)+'FD inverse'!$A$58*$C1115/Setup!$B$17+INDEX('FD inverse'!$A$58:$BH$58,1,'FD mesh'!$B$15+1)*Setup!$B$22</f>
        <v>0</v>
      </c>
      <c r="BI1115" s="0" t="n">
        <f aca="false">SUMPRODUCT('FD inverse'!$A$59:$BH$59,'FD mesh'!$B$84:$BI$84,$E1114:$BL1114)+'FD inverse'!$A$59*$C1115/Setup!$B$17+INDEX('FD inverse'!$A$59:$BH$59,1,'FD mesh'!$B$15+1)*Setup!$B$22</f>
        <v>0</v>
      </c>
      <c r="BJ1115" s="0" t="n">
        <f aca="false">SUMPRODUCT('FD inverse'!$A$60:$BH$60,'FD mesh'!$B$84:$BI$84,$E1114:$BL1114)+'FD inverse'!$A$60*$C1115/Setup!$B$17+INDEX('FD inverse'!$A$60:$BH$60,1,'FD mesh'!$B$15+1)*Setup!$B$22</f>
        <v>0</v>
      </c>
      <c r="BK1115" s="0" t="n">
        <f aca="false">SUMPRODUCT('FD inverse'!$A$61:$BH$61,'FD mesh'!$B$84:$BI$84,$E1114:$BL1114)+'FD inverse'!$A$61*$C1115/Setup!$B$17+INDEX('FD inverse'!$A$61:$BH$61,1,'FD mesh'!$B$15+1)*Setup!$B$22</f>
        <v>0</v>
      </c>
      <c r="BL1115" s="0" t="n">
        <f aca="false">SUMPRODUCT('FD inverse'!$A$62:$BH$62,'FD mesh'!$B$84:$BI$84,$E1114:$BL1114)+'FD inverse'!$A$62*$C1115/Setup!$B$17+INDEX('FD inverse'!$A$62:$BH$62,1,'FD mesh'!$B$15+1)*Setup!$B$22</f>
        <v>0</v>
      </c>
    </row>
    <row r="1116" customFormat="false" ht="15" hidden="false" customHeight="false" outlineLevel="0" collapsed="false">
      <c r="A1116" s="0" t="n">
        <v>1111</v>
      </c>
      <c r="B1116" s="0" t="n">
        <f aca="false">A1116*Setup!$B$11/3600</f>
        <v>92.5833333333333</v>
      </c>
      <c r="C1116" s="0" t="n">
        <f aca="false">Setup!$B$7+Setup!$B$8*COS(2*PI()*(B1116-Setup!$B$9)/24)</f>
        <v>25.4497521531348</v>
      </c>
      <c r="D1116" s="0" t="n">
        <f aca="false">(C1116-E1116)/Setup!$B$17</f>
        <v>3.32531312599917</v>
      </c>
      <c r="E1116" s="0" t="n">
        <f aca="false">SUMPRODUCT('FD inverse'!$A$3:$BH$3,'FD mesh'!$B$84:$BI$84,$E1115:$BL1115)+'FD inverse'!$A$3*$C1116/Setup!$B$17+INDEX('FD inverse'!$A$3:$BH$3,1,'FD mesh'!$B$15+1)*Setup!$B$22</f>
        <v>25.0174614467549</v>
      </c>
      <c r="F1116" s="0" t="n">
        <f aca="false">SUMPRODUCT('FD inverse'!$A$4:$BH$4,'FD mesh'!$B$84:$BI$84,$E1115:$BL1115)+'FD inverse'!$A$4*$C1116/Setup!$B$17+INDEX('FD inverse'!$A$4:$BH$4,1,'FD mesh'!$B$15+1)*Setup!$B$22</f>
        <v>24.9086621522002</v>
      </c>
      <c r="G1116" s="0" t="n">
        <f aca="false">SUMPRODUCT('FD inverse'!$A$5:$BH$5,'FD mesh'!$B$84:$BI$84,$E1115:$BL1115)+'FD inverse'!$A$5*$C1116/Setup!$B$17+INDEX('FD inverse'!$A$5:$BH$5,1,'FD mesh'!$B$15+1)*Setup!$B$22</f>
        <v>24.7836854538187</v>
      </c>
      <c r="H1116" s="0" t="n">
        <f aca="false">SUMPRODUCT('FD inverse'!$A$6:$BH$6,'FD mesh'!$B$84:$BI$84,$E1115:$BL1115)+'FD inverse'!$A$6*$C1116/Setup!$B$17+INDEX('FD inverse'!$A$6:$BH$6,1,'FD mesh'!$B$15+1)*Setup!$B$22</f>
        <v>24.3422517298202</v>
      </c>
      <c r="I1116" s="0" t="n">
        <f aca="false">SUMPRODUCT('FD inverse'!$A$7:$BH$7,'FD mesh'!$B$84:$BI$84,$E1115:$BL1115)+'FD inverse'!$A$7*$C1116/Setup!$B$17+INDEX('FD inverse'!$A$7:$BH$7,1,'FD mesh'!$B$15+1)*Setup!$B$22</f>
        <v>24.302064102085</v>
      </c>
      <c r="J1116" s="0" t="n">
        <f aca="false">SUMPRODUCT('FD inverse'!$A$8:$BH$8,'FD mesh'!$B$84:$BI$84,$E1115:$BL1115)+'FD inverse'!$A$8*$C1116/Setup!$B$17+INDEX('FD inverse'!$A$8:$BH$8,1,'FD mesh'!$B$15+1)*Setup!$B$22</f>
        <v>24.2608964312512</v>
      </c>
      <c r="K1116" s="0" t="n">
        <f aca="false">SUMPRODUCT('FD inverse'!$A$9:$BH$9,'FD mesh'!$B$84:$BI$84,$E1115:$BL1115)+'FD inverse'!$A$9*$C1116/Setup!$B$17+INDEX('FD inverse'!$A$9:$BH$9,1,'FD mesh'!$B$15+1)*Setup!$B$22</f>
        <v>24.2198656899527</v>
      </c>
      <c r="L1116" s="0" t="n">
        <f aca="false">SUMPRODUCT('FD inverse'!$A$10:$BH$10,'FD mesh'!$B$84:$BI$84,$E1115:$BL1115)+'FD inverse'!$A$10*$C1116/Setup!$B$17+INDEX('FD inverse'!$A$10:$BH$10,1,'FD mesh'!$B$15+1)*Setup!$B$22</f>
        <v>24.1799447272195</v>
      </c>
      <c r="M1116" s="0" t="n">
        <f aca="false">SUMPRODUCT('FD inverse'!$A$11:$BH$11,'FD mesh'!$B$84:$BI$84,$E1115:$BL1115)+'FD inverse'!$A$11*$C1116/Setup!$B$17+INDEX('FD inverse'!$A$11:$BH$11,1,'FD mesh'!$B$15+1)*Setup!$B$22</f>
        <v>24.1419664770226</v>
      </c>
      <c r="N1116" s="0" t="n">
        <f aca="false">SUMPRODUCT('FD inverse'!$A$12:$BH$12,'FD mesh'!$B$84:$BI$84,$E1115:$BL1115)+'FD inverse'!$A$12*$C1116/Setup!$B$17+INDEX('FD inverse'!$A$12:$BH$12,1,'FD mesh'!$B$15+1)*Setup!$B$22</f>
        <v>24.1066279622932</v>
      </c>
      <c r="O1116" s="0" t="n">
        <f aca="false">SUMPRODUCT('FD inverse'!$A$13:$BH$13,'FD mesh'!$B$84:$BI$84,$E1115:$BL1115)+'FD inverse'!$A$13*$C1116/Setup!$B$17+INDEX('FD inverse'!$A$13:$BH$13,1,'FD mesh'!$B$15+1)*Setup!$B$22</f>
        <v>24.0744939578938</v>
      </c>
      <c r="P1116" s="0" t="n">
        <f aca="false">SUMPRODUCT('FD inverse'!$A$14:$BH$14,'FD mesh'!$B$84:$BI$84,$E1115:$BL1115)+'FD inverse'!$A$14*$C1116/Setup!$B$17+INDEX('FD inverse'!$A$14:$BH$14,1,'FD mesh'!$B$15+1)*Setup!$B$22</f>
        <v>24.0460001983808</v>
      </c>
      <c r="Q1116" s="0" t="n">
        <f aca="false">SUMPRODUCT('FD inverse'!$A$15:$BH$15,'FD mesh'!$B$84:$BI$84,$E1115:$BL1115)+'FD inverse'!$A$15*$C1116/Setup!$B$17+INDEX('FD inverse'!$A$15:$BH$15,1,'FD mesh'!$B$15+1)*Setup!$B$22</f>
        <v>24.0214560381239</v>
      </c>
      <c r="R1116" s="0" t="n">
        <f aca="false">SUMPRODUCT('FD inverse'!$A$16:$BH$16,'FD mesh'!$B$84:$BI$84,$E1115:$BL1115)+'FD inverse'!$A$16*$C1116/Setup!$B$17+INDEX('FD inverse'!$A$16:$BH$16,1,'FD mesh'!$B$15+1)*Setup!$B$22</f>
        <v>24.0010464925128</v>
      </c>
      <c r="S1116" s="0" t="n">
        <f aca="false">SUMPRODUCT('FD inverse'!$A$17:$BH$17,'FD mesh'!$B$84:$BI$84,$E1115:$BL1115)+'FD inverse'!$A$17*$C1116/Setup!$B$17+INDEX('FD inverse'!$A$17:$BH$17,1,'FD mesh'!$B$15+1)*Setup!$B$22</f>
        <v>23.4109025396964</v>
      </c>
      <c r="T1116" s="0" t="n">
        <f aca="false">SUMPRODUCT('FD inverse'!$A$18:$BH$18,'FD mesh'!$B$84:$BI$84,$E1115:$BL1115)+'FD inverse'!$A$18*$C1116/Setup!$B$17+INDEX('FD inverse'!$A$18:$BH$18,1,'FD mesh'!$B$15+1)*Setup!$B$22</f>
        <v>22.8228512304688</v>
      </c>
      <c r="U1116" s="0" t="n">
        <f aca="false">SUMPRODUCT('FD inverse'!$A$19:$BH$19,'FD mesh'!$B$84:$BI$84,$E1115:$BL1115)+'FD inverse'!$A$19*$C1116/Setup!$B$17+INDEX('FD inverse'!$A$19:$BH$19,1,'FD mesh'!$B$15+1)*Setup!$B$22</f>
        <v>22.2368639277731</v>
      </c>
      <c r="V1116" s="0" t="n">
        <f aca="false">SUMPRODUCT('FD inverse'!$A$20:$BH$20,'FD mesh'!$B$84:$BI$84,$E1115:$BL1115)+'FD inverse'!$A$20*$C1116/Setup!$B$17+INDEX('FD inverse'!$A$20:$BH$20,1,'FD mesh'!$B$15+1)*Setup!$B$22</f>
        <v>21.6528864850757</v>
      </c>
      <c r="W1116" s="0" t="n">
        <f aca="false">SUMPRODUCT('FD inverse'!$A$21:$BH$21,'FD mesh'!$B$84:$BI$84,$E1115:$BL1115)+'FD inverse'!$A$21*$C1116/Setup!$B$17+INDEX('FD inverse'!$A$21:$BH$21,1,'FD mesh'!$B$15+1)*Setup!$B$22</f>
        <v>21.0708415757102</v>
      </c>
      <c r="X1116" s="0" t="n">
        <f aca="false">SUMPRODUCT('FD inverse'!$A$22:$BH$22,'FD mesh'!$B$84:$BI$84,$E1115:$BL1115)+'FD inverse'!$A$22*$C1116/Setup!$B$17+INDEX('FD inverse'!$A$22:$BH$22,1,'FD mesh'!$B$15+1)*Setup!$B$22</f>
        <v>20.49063093816</v>
      </c>
      <c r="Y1116" s="0" t="n">
        <f aca="false">SUMPRODUCT('FD inverse'!$A$23:$BH$23,'FD mesh'!$B$84:$BI$84,$E1115:$BL1115)+'FD inverse'!$A$23*$C1116/Setup!$B$17+INDEX('FD inverse'!$A$23:$BH$23,1,'FD mesh'!$B$15+1)*Setup!$B$22</f>
        <v>19.9121375406322</v>
      </c>
      <c r="Z1116" s="0" t="n">
        <f aca="false">SUMPRODUCT('FD inverse'!$A$24:$BH$24,'FD mesh'!$B$84:$BI$84,$E1115:$BL1115)+'FD inverse'!$A$24*$C1116/Setup!$B$17+INDEX('FD inverse'!$A$24:$BH$24,1,'FD mesh'!$B$15+1)*Setup!$B$22</f>
        <v>19.3352276691263</v>
      </c>
      <c r="AA1116" s="0" t="n">
        <f aca="false">SUMPRODUCT('FD inverse'!$A$25:$BH$25,'FD mesh'!$B$84:$BI$84,$E1115:$BL1115)+'FD inverse'!$A$25*$C1116/Setup!$B$17+INDEX('FD inverse'!$A$25:$BH$25,1,'FD mesh'!$B$15+1)*Setup!$B$22</f>
        <v>18.7597529439605</v>
      </c>
      <c r="AB1116" s="0" t="n">
        <f aca="false">SUMPRODUCT('FD inverse'!$A$26:$BH$26,'FD mesh'!$B$84:$BI$84,$E1115:$BL1115)+'FD inverse'!$A$26*$C1116/Setup!$B$17+INDEX('FD inverse'!$A$26:$BH$26,1,'FD mesh'!$B$15+1)*Setup!$B$22</f>
        <v>18.1855522703932</v>
      </c>
      <c r="AC1116" s="0" t="n">
        <f aca="false">SUMPRODUCT('FD inverse'!$A$27:$BH$27,'FD mesh'!$B$84:$BI$84,$E1115:$BL1115)+'FD inverse'!$A$27*$C1116/Setup!$B$17+INDEX('FD inverse'!$A$27:$BH$27,1,'FD mesh'!$B$15+1)*Setup!$B$22</f>
        <v>17.6124537295733</v>
      </c>
      <c r="AD1116" s="0" t="n">
        <f aca="false">SUMPRODUCT('FD inverse'!$A$28:$BH$28,'FD mesh'!$B$84:$BI$84,$E1115:$BL1115)+'FD inverse'!$A$28*$C1116/Setup!$B$17+INDEX('FD inverse'!$A$28:$BH$28,1,'FD mesh'!$B$15+1)*Setup!$B$22</f>
        <v>17.040276416562</v>
      </c>
      <c r="AE1116" s="0" t="n">
        <f aca="false">SUMPRODUCT('FD inverse'!$A$29:$BH$29,'FD mesh'!$B$84:$BI$84,$E1115:$BL1115)+'FD inverse'!$A$29*$C1116/Setup!$B$17+INDEX('FD inverse'!$A$29:$BH$29,1,'FD mesh'!$B$15+1)*Setup!$B$22</f>
        <v>16.4688322326112</v>
      </c>
      <c r="AF1116" s="0" t="n">
        <f aca="false">SUMPRODUCT('FD inverse'!$A$30:$BH$30,'FD mesh'!$B$84:$BI$84,$E1115:$BL1115)+'FD inverse'!$A$30*$C1116/Setup!$B$17+INDEX('FD inverse'!$A$30:$BH$30,1,'FD mesh'!$B$15+1)*Setup!$B$22</f>
        <v>15.8979276392424</v>
      </c>
      <c r="AG1116" s="0" t="n">
        <f aca="false">SUMPRODUCT('FD inverse'!$A$31:$BH$31,'FD mesh'!$B$84:$BI$84,$E1115:$BL1115)+'FD inverse'!$A$31*$C1116/Setup!$B$17+INDEX('FD inverse'!$A$31:$BH$31,1,'FD mesh'!$B$15+1)*Setup!$B$22</f>
        <v>15.3273653819615</v>
      </c>
      <c r="AH1116" s="0" t="n">
        <f aca="false">SUMPRODUCT('FD inverse'!$A$32:$BH$32,'FD mesh'!$B$84:$BI$84,$E1115:$BL1115)+'FD inverse'!$A$32*$C1116/Setup!$B$17+INDEX('FD inverse'!$A$32:$BH$32,1,'FD mesh'!$B$15+1)*Setup!$B$22</f>
        <v>15.3034429553231</v>
      </c>
      <c r="AI1116" s="0" t="n">
        <f aca="false">SUMPRODUCT('FD inverse'!$A$33:$BH$33,'FD mesh'!$B$84:$BI$84,$E1115:$BL1115)+'FD inverse'!$A$33*$C1116/Setup!$B$17+INDEX('FD inverse'!$A$33:$BH$33,1,'FD mesh'!$B$15+1)*Setup!$B$22</f>
        <v>15.2797516852016</v>
      </c>
      <c r="AJ1116" s="0" t="n">
        <f aca="false">SUMPRODUCT('FD inverse'!$A$34:$BH$34,'FD mesh'!$B$84:$BI$84,$E1115:$BL1115)+'FD inverse'!$A$34*$C1116/Setup!$B$17+INDEX('FD inverse'!$A$34:$BH$34,1,'FD mesh'!$B$15+1)*Setup!$B$22</f>
        <v>15.2562758545587</v>
      </c>
      <c r="AK1116" s="0" t="n">
        <f aca="false">SUMPRODUCT('FD inverse'!$A$35:$BH$35,'FD mesh'!$B$84:$BI$84,$E1115:$BL1115)+'FD inverse'!$A$35*$C1116/Setup!$B$17+INDEX('FD inverse'!$A$35:$BH$35,1,'FD mesh'!$B$15+1)*Setup!$B$22</f>
        <v>15.2329991405598</v>
      </c>
      <c r="AL1116" s="0" t="n">
        <f aca="false">SUMPRODUCT('FD inverse'!$A$36:$BH$36,'FD mesh'!$B$84:$BI$84,$E1115:$BL1115)+'FD inverse'!$A$36*$C1116/Setup!$B$17+INDEX('FD inverse'!$A$36:$BH$36,1,'FD mesh'!$B$15+1)*Setup!$B$22</f>
        <v>15.2099047561545</v>
      </c>
      <c r="AM1116" s="0" t="n">
        <f aca="false">SUMPRODUCT('FD inverse'!$A$37:$BH$37,'FD mesh'!$B$84:$BI$84,$E1115:$BL1115)+'FD inverse'!$A$37*$C1116/Setup!$B$17+INDEX('FD inverse'!$A$37:$BH$37,1,'FD mesh'!$B$15+1)*Setup!$B$22</f>
        <v>15.1869755677645</v>
      </c>
      <c r="AN1116" s="0" t="n">
        <f aca="false">SUMPRODUCT('FD inverse'!$A$38:$BH$38,'FD mesh'!$B$84:$BI$84,$E1115:$BL1115)+'FD inverse'!$A$38*$C1116/Setup!$B$17+INDEX('FD inverse'!$A$38:$BH$38,1,'FD mesh'!$B$15+1)*Setup!$B$22</f>
        <v>15.164194191113</v>
      </c>
      <c r="AO1116" s="0" t="n">
        <f aca="false">SUMPRODUCT('FD inverse'!$A$39:$BH$39,'FD mesh'!$B$84:$BI$84,$E1115:$BL1115)+'FD inverse'!$A$39*$C1116/Setup!$B$17+INDEX('FD inverse'!$A$39:$BH$39,1,'FD mesh'!$B$15+1)*Setup!$B$22</f>
        <v>15.1415430672683</v>
      </c>
      <c r="AP1116" s="0" t="n">
        <f aca="false">SUMPRODUCT('FD inverse'!$A$40:$BH$40,'FD mesh'!$B$84:$BI$84,$E1115:$BL1115)+'FD inverse'!$A$40*$C1116/Setup!$B$17+INDEX('FD inverse'!$A$40:$BH$40,1,'FD mesh'!$B$15+1)*Setup!$B$22</f>
        <v>15.1190045209962</v>
      </c>
      <c r="AQ1116" s="0" t="n">
        <f aca="false">SUMPRODUCT('FD inverse'!$A$41:$BH$41,'FD mesh'!$B$84:$BI$84,$E1115:$BL1115)+'FD inverse'!$A$41*$C1116/Setup!$B$17+INDEX('FD inverse'!$A$41:$BH$41,1,'FD mesh'!$B$15+1)*Setup!$B$22</f>
        <v>15.0965608035348</v>
      </c>
      <c r="AR1116" s="0" t="n">
        <f aca="false">SUMPRODUCT('FD inverse'!$A$42:$BH$42,'FD mesh'!$B$84:$BI$84,$E1115:$BL1115)+'FD inverse'!$A$42*$C1116/Setup!$B$17+INDEX('FD inverse'!$A$42:$BH$42,1,'FD mesh'!$B$15+1)*Setup!$B$22</f>
        <v>15.0741941219112</v>
      </c>
      <c r="AS1116" s="0" t="n">
        <f aca="false">SUMPRODUCT('FD inverse'!$A$43:$BH$43,'FD mesh'!$B$84:$BI$84,$E1115:$BL1115)+'FD inverse'!$A$43*$C1116/Setup!$B$17+INDEX('FD inverse'!$A$43:$BH$43,1,'FD mesh'!$B$15+1)*Setup!$B$22</f>
        <v>0</v>
      </c>
      <c r="AT1116" s="0" t="n">
        <f aca="false">SUMPRODUCT('FD inverse'!$A$44:$BH$44,'FD mesh'!$B$84:$BI$84,$E1115:$BL1115)+'FD inverse'!$A$44*$C1116/Setup!$B$17+INDEX('FD inverse'!$A$44:$BH$44,1,'FD mesh'!$B$15+1)*Setup!$B$22</f>
        <v>0</v>
      </c>
      <c r="AU1116" s="0" t="n">
        <f aca="false">SUMPRODUCT('FD inverse'!$A$45:$BH$45,'FD mesh'!$B$84:$BI$84,$E1115:$BL1115)+'FD inverse'!$A$45*$C1116/Setup!$B$17+INDEX('FD inverse'!$A$45:$BH$45,1,'FD mesh'!$B$15+1)*Setup!$B$22</f>
        <v>0</v>
      </c>
      <c r="AV1116" s="0" t="n">
        <f aca="false">SUMPRODUCT('FD inverse'!$A$46:$BH$46,'FD mesh'!$B$84:$BI$84,$E1115:$BL1115)+'FD inverse'!$A$46*$C1116/Setup!$B$17+INDEX('FD inverse'!$A$46:$BH$46,1,'FD mesh'!$B$15+1)*Setup!$B$22</f>
        <v>0</v>
      </c>
      <c r="AW1116" s="0" t="n">
        <f aca="false">SUMPRODUCT('FD inverse'!$A$47:$BH$47,'FD mesh'!$B$84:$BI$84,$E1115:$BL1115)+'FD inverse'!$A$47*$C1116/Setup!$B$17+INDEX('FD inverse'!$A$47:$BH$47,1,'FD mesh'!$B$15+1)*Setup!$B$22</f>
        <v>0</v>
      </c>
      <c r="AX1116" s="0" t="n">
        <f aca="false">SUMPRODUCT('FD inverse'!$A$48:$BH$48,'FD mesh'!$B$84:$BI$84,$E1115:$BL1115)+'FD inverse'!$A$48*$C1116/Setup!$B$17+INDEX('FD inverse'!$A$48:$BH$48,1,'FD mesh'!$B$15+1)*Setup!$B$22</f>
        <v>0</v>
      </c>
      <c r="AY1116" s="0" t="n">
        <f aca="false">SUMPRODUCT('FD inverse'!$A$49:$BH$49,'FD mesh'!$B$84:$BI$84,$E1115:$BL1115)+'FD inverse'!$A$49*$C1116/Setup!$B$17+INDEX('FD inverse'!$A$49:$BH$49,1,'FD mesh'!$B$15+1)*Setup!$B$22</f>
        <v>0</v>
      </c>
      <c r="AZ1116" s="0" t="n">
        <f aca="false">SUMPRODUCT('FD inverse'!$A$50:$BH$50,'FD mesh'!$B$84:$BI$84,$E1115:$BL1115)+'FD inverse'!$A$50*$C1116/Setup!$B$17+INDEX('FD inverse'!$A$50:$BH$50,1,'FD mesh'!$B$15+1)*Setup!$B$22</f>
        <v>0</v>
      </c>
      <c r="BA1116" s="0" t="n">
        <f aca="false">SUMPRODUCT('FD inverse'!$A$51:$BH$51,'FD mesh'!$B$84:$BI$84,$E1115:$BL1115)+'FD inverse'!$A$51*$C1116/Setup!$B$17+INDEX('FD inverse'!$A$51:$BH$51,1,'FD mesh'!$B$15+1)*Setup!$B$22</f>
        <v>0</v>
      </c>
      <c r="BB1116" s="0" t="n">
        <f aca="false">SUMPRODUCT('FD inverse'!$A$52:$BH$52,'FD mesh'!$B$84:$BI$84,$E1115:$BL1115)+'FD inverse'!$A$52*$C1116/Setup!$B$17+INDEX('FD inverse'!$A$52:$BH$52,1,'FD mesh'!$B$15+1)*Setup!$B$22</f>
        <v>0</v>
      </c>
      <c r="BC1116" s="0" t="n">
        <f aca="false">SUMPRODUCT('FD inverse'!$A$53:$BH$53,'FD mesh'!$B$84:$BI$84,$E1115:$BL1115)+'FD inverse'!$A$53*$C1116/Setup!$B$17+INDEX('FD inverse'!$A$53:$BH$53,1,'FD mesh'!$B$15+1)*Setup!$B$22</f>
        <v>0</v>
      </c>
      <c r="BD1116" s="0" t="n">
        <f aca="false">SUMPRODUCT('FD inverse'!$A$54:$BH$54,'FD mesh'!$B$84:$BI$84,$E1115:$BL1115)+'FD inverse'!$A$54*$C1116/Setup!$B$17+INDEX('FD inverse'!$A$54:$BH$54,1,'FD mesh'!$B$15+1)*Setup!$B$22</f>
        <v>0</v>
      </c>
      <c r="BE1116" s="0" t="n">
        <f aca="false">SUMPRODUCT('FD inverse'!$A$55:$BH$55,'FD mesh'!$B$84:$BI$84,$E1115:$BL1115)+'FD inverse'!$A$55*$C1116/Setup!$B$17+INDEX('FD inverse'!$A$55:$BH$55,1,'FD mesh'!$B$15+1)*Setup!$B$22</f>
        <v>0</v>
      </c>
      <c r="BF1116" s="0" t="n">
        <f aca="false">SUMPRODUCT('FD inverse'!$A$56:$BH$56,'FD mesh'!$B$84:$BI$84,$E1115:$BL1115)+'FD inverse'!$A$56*$C1116/Setup!$B$17+INDEX('FD inverse'!$A$56:$BH$56,1,'FD mesh'!$B$15+1)*Setup!$B$22</f>
        <v>0</v>
      </c>
      <c r="BG1116" s="0" t="n">
        <f aca="false">SUMPRODUCT('FD inverse'!$A$57:$BH$57,'FD mesh'!$B$84:$BI$84,$E1115:$BL1115)+'FD inverse'!$A$57*$C1116/Setup!$B$17+INDEX('FD inverse'!$A$57:$BH$57,1,'FD mesh'!$B$15+1)*Setup!$B$22</f>
        <v>0</v>
      </c>
      <c r="BH1116" s="0" t="n">
        <f aca="false">SUMPRODUCT('FD inverse'!$A$58:$BH$58,'FD mesh'!$B$84:$BI$84,$E1115:$BL1115)+'FD inverse'!$A$58*$C1116/Setup!$B$17+INDEX('FD inverse'!$A$58:$BH$58,1,'FD mesh'!$B$15+1)*Setup!$B$22</f>
        <v>0</v>
      </c>
      <c r="BI1116" s="0" t="n">
        <f aca="false">SUMPRODUCT('FD inverse'!$A$59:$BH$59,'FD mesh'!$B$84:$BI$84,$E1115:$BL1115)+'FD inverse'!$A$59*$C1116/Setup!$B$17+INDEX('FD inverse'!$A$59:$BH$59,1,'FD mesh'!$B$15+1)*Setup!$B$22</f>
        <v>0</v>
      </c>
      <c r="BJ1116" s="0" t="n">
        <f aca="false">SUMPRODUCT('FD inverse'!$A$60:$BH$60,'FD mesh'!$B$84:$BI$84,$E1115:$BL1115)+'FD inverse'!$A$60*$C1116/Setup!$B$17+INDEX('FD inverse'!$A$60:$BH$60,1,'FD mesh'!$B$15+1)*Setup!$B$22</f>
        <v>0</v>
      </c>
      <c r="BK1116" s="0" t="n">
        <f aca="false">SUMPRODUCT('FD inverse'!$A$61:$BH$61,'FD mesh'!$B$84:$BI$84,$E1115:$BL1115)+'FD inverse'!$A$61*$C1116/Setup!$B$17+INDEX('FD inverse'!$A$61:$BH$61,1,'FD mesh'!$B$15+1)*Setup!$B$22</f>
        <v>0</v>
      </c>
      <c r="BL1116" s="0" t="n">
        <f aca="false">SUMPRODUCT('FD inverse'!$A$62:$BH$62,'FD mesh'!$B$84:$BI$84,$E1115:$BL1115)+'FD inverse'!$A$62*$C1116/Setup!$B$17+INDEX('FD inverse'!$A$62:$BH$62,1,'FD mesh'!$B$15+1)*Setup!$B$22</f>
        <v>0</v>
      </c>
    </row>
    <row r="1117" customFormat="false" ht="15" hidden="false" customHeight="false" outlineLevel="0" collapsed="false">
      <c r="A1117" s="0" t="n">
        <v>1112</v>
      </c>
      <c r="B1117" s="0" t="n">
        <f aca="false">A1117*Setup!$B$11/3600</f>
        <v>92.6666666666667</v>
      </c>
      <c r="C1117" s="0" t="n">
        <f aca="false">Setup!$B$7+Setup!$B$8*COS(2*PI()*(B1117-Setup!$B$9)/24)</f>
        <v>25.3680805733027</v>
      </c>
      <c r="D1117" s="0" t="n">
        <f aca="false">(C1117-E1117)/Setup!$B$17</f>
        <v>3.05023379640047</v>
      </c>
      <c r="E1117" s="0" t="n">
        <f aca="false">SUMPRODUCT('FD inverse'!$A$3:$BH$3,'FD mesh'!$B$84:$BI$84,$E1116:$BL1116)+'FD inverse'!$A$3*$C1117/Setup!$B$17+INDEX('FD inverse'!$A$3:$BH$3,1,'FD mesh'!$B$15+1)*Setup!$B$22</f>
        <v>24.9715501797706</v>
      </c>
      <c r="F1117" s="0" t="n">
        <f aca="false">SUMPRODUCT('FD inverse'!$A$4:$BH$4,'FD mesh'!$B$84:$BI$84,$E1116:$BL1116)+'FD inverse'!$A$4*$C1117/Setup!$B$17+INDEX('FD inverse'!$A$4:$BH$4,1,'FD mesh'!$B$15+1)*Setup!$B$22</f>
        <v>24.8708060294285</v>
      </c>
      <c r="G1117" s="0" t="n">
        <f aca="false">SUMPRODUCT('FD inverse'!$A$5:$BH$5,'FD mesh'!$B$84:$BI$84,$E1116:$BL1116)+'FD inverse'!$A$5*$C1117/Setup!$B$17+INDEX('FD inverse'!$A$5:$BH$5,1,'FD mesh'!$B$15+1)*Setup!$B$22</f>
        <v>24.7536312702446</v>
      </c>
      <c r="H1117" s="0" t="n">
        <f aca="false">SUMPRODUCT('FD inverse'!$A$6:$BH$6,'FD mesh'!$B$84:$BI$84,$E1116:$BL1116)+'FD inverse'!$A$6*$C1117/Setup!$B$17+INDEX('FD inverse'!$A$6:$BH$6,1,'FD mesh'!$B$15+1)*Setup!$B$22</f>
        <v>24.3380095705303</v>
      </c>
      <c r="I1117" s="0" t="n">
        <f aca="false">SUMPRODUCT('FD inverse'!$A$7:$BH$7,'FD mesh'!$B$84:$BI$84,$E1116:$BL1116)+'FD inverse'!$A$7*$C1117/Setup!$B$17+INDEX('FD inverse'!$A$7:$BH$7,1,'FD mesh'!$B$15+1)*Setup!$B$22</f>
        <v>24.2999775147179</v>
      </c>
      <c r="J1117" s="0" t="n">
        <f aca="false">SUMPRODUCT('FD inverse'!$A$8:$BH$8,'FD mesh'!$B$84:$BI$84,$E1116:$BL1116)+'FD inverse'!$A$8*$C1117/Setup!$B$17+INDEX('FD inverse'!$A$8:$BH$8,1,'FD mesh'!$B$15+1)*Setup!$B$22</f>
        <v>24.2607144339101</v>
      </c>
      <c r="K1117" s="0" t="n">
        <f aca="false">SUMPRODUCT('FD inverse'!$A$9:$BH$9,'FD mesh'!$B$84:$BI$84,$E1116:$BL1116)+'FD inverse'!$A$9*$C1117/Setup!$B$17+INDEX('FD inverse'!$A$9:$BH$9,1,'FD mesh'!$B$15+1)*Setup!$B$22</f>
        <v>24.2213439800397</v>
      </c>
      <c r="L1117" s="0" t="n">
        <f aca="false">SUMPRODUCT('FD inverse'!$A$10:$BH$10,'FD mesh'!$B$84:$BI$84,$E1116:$BL1116)+'FD inverse'!$A$10*$C1117/Setup!$B$17+INDEX('FD inverse'!$A$10:$BH$10,1,'FD mesh'!$B$15+1)*Setup!$B$22</f>
        <v>24.1828456737134</v>
      </c>
      <c r="M1117" s="0" t="n">
        <f aca="false">SUMPRODUCT('FD inverse'!$A$11:$BH$11,'FD mesh'!$B$84:$BI$84,$E1116:$BL1116)+'FD inverse'!$A$11*$C1117/Setup!$B$17+INDEX('FD inverse'!$A$11:$BH$11,1,'FD mesh'!$B$15+1)*Setup!$B$22</f>
        <v>24.1460588402447</v>
      </c>
      <c r="N1117" s="0" t="n">
        <f aca="false">SUMPRODUCT('FD inverse'!$A$12:$BH$12,'FD mesh'!$B$84:$BI$84,$E1116:$BL1116)+'FD inverse'!$A$12*$C1117/Setup!$B$17+INDEX('FD inverse'!$A$12:$BH$12,1,'FD mesh'!$B$15+1)*Setup!$B$22</f>
        <v>24.1116863803585</v>
      </c>
      <c r="O1117" s="0" t="n">
        <f aca="false">SUMPRODUCT('FD inverse'!$A$13:$BH$13,'FD mesh'!$B$84:$BI$84,$E1116:$BL1116)+'FD inverse'!$A$13*$C1117/Setup!$B$17+INDEX('FD inverse'!$A$13:$BH$13,1,'FD mesh'!$B$15+1)*Setup!$B$22</f>
        <v>24.0802982379148</v>
      </c>
      <c r="P1117" s="0" t="n">
        <f aca="false">SUMPRODUCT('FD inverse'!$A$14:$BH$14,'FD mesh'!$B$84:$BI$84,$E1116:$BL1116)+'FD inverse'!$A$14*$C1117/Setup!$B$17+INDEX('FD inverse'!$A$14:$BH$14,1,'FD mesh'!$B$15+1)*Setup!$B$22</f>
        <v>24.0523344494658</v>
      </c>
      <c r="Q1117" s="0" t="n">
        <f aca="false">SUMPRODUCT('FD inverse'!$A$15:$BH$15,'FD mesh'!$B$84:$BI$84,$E1116:$BL1116)+'FD inverse'!$A$15*$C1117/Setup!$B$17+INDEX('FD inverse'!$A$15:$BH$15,1,'FD mesh'!$B$15+1)*Setup!$B$22</f>
        <v>24.0281076823059</v>
      </c>
      <c r="R1117" s="0" t="n">
        <f aca="false">SUMPRODUCT('FD inverse'!$A$16:$BH$16,'FD mesh'!$B$84:$BI$84,$E1116:$BL1116)+'FD inverse'!$A$16*$C1117/Setup!$B$17+INDEX('FD inverse'!$A$16:$BH$16,1,'FD mesh'!$B$15+1)*Setup!$B$22</f>
        <v>24.0078051889997</v>
      </c>
      <c r="S1117" s="0" t="n">
        <f aca="false">SUMPRODUCT('FD inverse'!$A$17:$BH$17,'FD mesh'!$B$84:$BI$84,$E1116:$BL1116)+'FD inverse'!$A$17*$C1117/Setup!$B$17+INDEX('FD inverse'!$A$17:$BH$17,1,'FD mesh'!$B$15+1)*Setup!$B$22</f>
        <v>23.4176877227103</v>
      </c>
      <c r="T1117" s="0" t="n">
        <f aca="false">SUMPRODUCT('FD inverse'!$A$18:$BH$18,'FD mesh'!$B$84:$BI$84,$E1116:$BL1116)+'FD inverse'!$A$18*$C1117/Setup!$B$17+INDEX('FD inverse'!$A$18:$BH$18,1,'FD mesh'!$B$15+1)*Setup!$B$22</f>
        <v>22.8295670388507</v>
      </c>
      <c r="U1117" s="0" t="n">
        <f aca="false">SUMPRODUCT('FD inverse'!$A$19:$BH$19,'FD mesh'!$B$84:$BI$84,$E1116:$BL1116)+'FD inverse'!$A$19*$C1117/Setup!$B$17+INDEX('FD inverse'!$A$19:$BH$19,1,'FD mesh'!$B$15+1)*Setup!$B$22</f>
        <v>22.2434227214578</v>
      </c>
      <c r="V1117" s="0" t="n">
        <f aca="false">SUMPRODUCT('FD inverse'!$A$20:$BH$20,'FD mesh'!$B$84:$BI$84,$E1116:$BL1116)+'FD inverse'!$A$20*$C1117/Setup!$B$17+INDEX('FD inverse'!$A$20:$BH$20,1,'FD mesh'!$B$15+1)*Setup!$B$22</f>
        <v>21.6592085633493</v>
      </c>
      <c r="W1117" s="0" t="n">
        <f aca="false">SUMPRODUCT('FD inverse'!$A$21:$BH$21,'FD mesh'!$B$84:$BI$84,$E1116:$BL1116)+'FD inverse'!$A$21*$C1117/Setup!$B$17+INDEX('FD inverse'!$A$21:$BH$21,1,'FD mesh'!$B$15+1)*Setup!$B$22</f>
        <v>21.0768549025613</v>
      </c>
      <c r="X1117" s="0" t="n">
        <f aca="false">SUMPRODUCT('FD inverse'!$A$22:$BH$22,'FD mesh'!$B$84:$BI$84,$E1116:$BL1116)+'FD inverse'!$A$22*$C1117/Setup!$B$17+INDEX('FD inverse'!$A$22:$BH$22,1,'FD mesh'!$B$15+1)*Setup!$B$22</f>
        <v>20.4962708779609</v>
      </c>
      <c r="Y1117" s="0" t="n">
        <f aca="false">SUMPRODUCT('FD inverse'!$A$23:$BH$23,'FD mesh'!$B$84:$BI$84,$E1116:$BL1116)+'FD inverse'!$A$23*$C1117/Setup!$B$17+INDEX('FD inverse'!$A$23:$BH$23,1,'FD mesh'!$B$15+1)*Setup!$B$22</f>
        <v>19.9173466070733</v>
      </c>
      <c r="Z1117" s="0" t="n">
        <f aca="false">SUMPRODUCT('FD inverse'!$A$24:$BH$24,'FD mesh'!$B$84:$BI$84,$E1116:$BL1116)+'FD inverse'!$A$24*$C1117/Setup!$B$17+INDEX('FD inverse'!$A$24:$BH$24,1,'FD mesh'!$B$15+1)*Setup!$B$22</f>
        <v>19.3399552900241</v>
      </c>
      <c r="AA1117" s="0" t="n">
        <f aca="false">SUMPRODUCT('FD inverse'!$A$25:$BH$25,'FD mesh'!$B$84:$BI$84,$E1116:$BL1116)+'FD inverse'!$A$25*$C1117/Setup!$B$17+INDEX('FD inverse'!$A$25:$BH$25,1,'FD mesh'!$B$15+1)*Setup!$B$22</f>
        <v>18.7639552442677</v>
      </c>
      <c r="AB1117" s="0" t="n">
        <f aca="false">SUMPRODUCT('FD inverse'!$A$26:$BH$26,'FD mesh'!$B$84:$BI$84,$E1116:$BL1116)+'FD inverse'!$A$26*$C1117/Setup!$B$17+INDEX('FD inverse'!$A$26:$BH$26,1,'FD mesh'!$B$15+1)*Setup!$B$22</f>
        <v>18.1891918754589</v>
      </c>
      <c r="AC1117" s="0" t="n">
        <f aca="false">SUMPRODUCT('FD inverse'!$A$27:$BH$27,'FD mesh'!$B$84:$BI$84,$E1116:$BL1116)+'FD inverse'!$A$27*$C1117/Setup!$B$17+INDEX('FD inverse'!$A$27:$BH$27,1,'FD mesh'!$B$15+1)*Setup!$B$22</f>
        <v>17.6154995904265</v>
      </c>
      <c r="AD1117" s="0" t="n">
        <f aca="false">SUMPRODUCT('FD inverse'!$A$28:$BH$28,'FD mesh'!$B$84:$BI$84,$E1116:$BL1116)+'FD inverse'!$A$28*$C1117/Setup!$B$17+INDEX('FD inverse'!$A$28:$BH$28,1,'FD mesh'!$B$15+1)*Setup!$B$22</f>
        <v>17.042703658731</v>
      </c>
      <c r="AE1117" s="0" t="n">
        <f aca="false">SUMPRODUCT('FD inverse'!$A$29:$BH$29,'FD mesh'!$B$84:$BI$84,$E1116:$BL1116)+'FD inverse'!$A$29*$C1117/Setup!$B$17+INDEX('FD inverse'!$A$29:$BH$29,1,'FD mesh'!$B$15+1)*Setup!$B$22</f>
        <v>16.4706220297308</v>
      </c>
      <c r="AF1117" s="0" t="n">
        <f aca="false">SUMPRODUCT('FD inverse'!$A$30:$BH$30,'FD mesh'!$B$84:$BI$84,$E1116:$BL1116)+'FD inverse'!$A$30*$C1117/Setup!$B$17+INDEX('FD inverse'!$A$30:$BH$30,1,'FD mesh'!$B$15+1)*Setup!$B$22</f>
        <v>15.8990671124545</v>
      </c>
      <c r="AG1117" s="0" t="n">
        <f aca="false">SUMPRODUCT('FD inverse'!$A$31:$BH$31,'FD mesh'!$B$84:$BI$84,$E1116:$BL1116)+'FD inverse'!$A$31*$C1117/Setup!$B$17+INDEX('FD inverse'!$A$31:$BH$31,1,'FD mesh'!$B$15+1)*Setup!$B$22</f>
        <v>15.3278475258663</v>
      </c>
      <c r="AH1117" s="0" t="n">
        <f aca="false">SUMPRODUCT('FD inverse'!$A$32:$BH$32,'FD mesh'!$B$84:$BI$84,$E1116:$BL1116)+'FD inverse'!$A$32*$C1117/Setup!$B$17+INDEX('FD inverse'!$A$32:$BH$32,1,'FD mesh'!$B$15+1)*Setup!$B$22</f>
        <v>15.3038963547931</v>
      </c>
      <c r="AI1117" s="0" t="n">
        <f aca="false">SUMPRODUCT('FD inverse'!$A$33:$BH$33,'FD mesh'!$B$84:$BI$84,$E1116:$BL1116)+'FD inverse'!$A$33*$C1117/Setup!$B$17+INDEX('FD inverse'!$A$33:$BH$33,1,'FD mesh'!$B$15+1)*Setup!$B$22</f>
        <v>15.2801747049747</v>
      </c>
      <c r="AJ1117" s="0" t="n">
        <f aca="false">SUMPRODUCT('FD inverse'!$A$34:$BH$34,'FD mesh'!$B$84:$BI$84,$E1116:$BL1116)+'FD inverse'!$A$34*$C1117/Setup!$B$17+INDEX('FD inverse'!$A$34:$BH$34,1,'FD mesh'!$B$15+1)*Setup!$B$22</f>
        <v>15.256667197509</v>
      </c>
      <c r="AK1117" s="0" t="n">
        <f aca="false">SUMPRODUCT('FD inverse'!$A$35:$BH$35,'FD mesh'!$B$84:$BI$84,$E1116:$BL1116)+'FD inverse'!$A$35*$C1117/Setup!$B$17+INDEX('FD inverse'!$A$35:$BH$35,1,'FD mesh'!$B$15+1)*Setup!$B$22</f>
        <v>15.2333577968585</v>
      </c>
      <c r="AL1117" s="0" t="n">
        <f aca="false">SUMPRODUCT('FD inverse'!$A$36:$BH$36,'FD mesh'!$B$84:$BI$84,$E1116:$BL1116)+'FD inverse'!$A$36*$C1117/Setup!$B$17+INDEX('FD inverse'!$A$36:$BH$36,1,'FD mesh'!$B$15+1)*Setup!$B$22</f>
        <v>15.2102299562875</v>
      </c>
      <c r="AM1117" s="0" t="n">
        <f aca="false">SUMPRODUCT('FD inverse'!$A$37:$BH$37,'FD mesh'!$B$84:$BI$84,$E1116:$BL1116)+'FD inverse'!$A$37*$C1117/Setup!$B$17+INDEX('FD inverse'!$A$37:$BH$37,1,'FD mesh'!$B$15+1)*Setup!$B$22</f>
        <v>15.1872667395143</v>
      </c>
      <c r="AN1117" s="0" t="n">
        <f aca="false">SUMPRODUCT('FD inverse'!$A$38:$BH$38,'FD mesh'!$B$84:$BI$84,$E1116:$BL1116)+'FD inverse'!$A$38*$C1117/Setup!$B$17+INDEX('FD inverse'!$A$38:$BH$38,1,'FD mesh'!$B$15+1)*Setup!$B$22</f>
        <v>15.1644509205874</v>
      </c>
      <c r="AO1117" s="0" t="n">
        <f aca="false">SUMPRODUCT('FD inverse'!$A$39:$BH$39,'FD mesh'!$B$84:$BI$84,$E1116:$BL1116)+'FD inverse'!$A$39*$C1117/Setup!$B$17+INDEX('FD inverse'!$A$39:$BH$39,1,'FD mesh'!$B$15+1)*Setup!$B$22</f>
        <v>15.1417650640337</v>
      </c>
      <c r="AP1117" s="0" t="n">
        <f aca="false">SUMPRODUCT('FD inverse'!$A$40:$BH$40,'FD mesh'!$B$84:$BI$84,$E1116:$BL1116)+'FD inverse'!$A$40*$C1117/Setup!$B$17+INDEX('FD inverse'!$A$40:$BH$40,1,'FD mesh'!$B$15+1)*Setup!$B$22</f>
        <v>15.1191915873559</v>
      </c>
      <c r="AQ1117" s="0" t="n">
        <f aca="false">SUMPRODUCT('FD inverse'!$A$41:$BH$41,'FD mesh'!$B$84:$BI$84,$E1116:$BL1116)+'FD inverse'!$A$41*$C1117/Setup!$B$17+INDEX('FD inverse'!$A$41:$BH$41,1,'FD mesh'!$B$15+1)*Setup!$B$22</f>
        <v>15.0967128079782</v>
      </c>
      <c r="AR1117" s="0" t="n">
        <f aca="false">SUMPRODUCT('FD inverse'!$A$42:$BH$42,'FD mesh'!$B$84:$BI$84,$E1116:$BL1116)+'FD inverse'!$A$42*$C1117/Setup!$B$17+INDEX('FD inverse'!$A$42:$BH$42,1,'FD mesh'!$B$15+1)*Setup!$B$22</f>
        <v>15.074310976751</v>
      </c>
      <c r="AS1117" s="0" t="n">
        <f aca="false">SUMPRODUCT('FD inverse'!$A$43:$BH$43,'FD mesh'!$B$84:$BI$84,$E1116:$BL1116)+'FD inverse'!$A$43*$C1117/Setup!$B$17+INDEX('FD inverse'!$A$43:$BH$43,1,'FD mesh'!$B$15+1)*Setup!$B$22</f>
        <v>0</v>
      </c>
      <c r="AT1117" s="0" t="n">
        <f aca="false">SUMPRODUCT('FD inverse'!$A$44:$BH$44,'FD mesh'!$B$84:$BI$84,$E1116:$BL1116)+'FD inverse'!$A$44*$C1117/Setup!$B$17+INDEX('FD inverse'!$A$44:$BH$44,1,'FD mesh'!$B$15+1)*Setup!$B$22</f>
        <v>0</v>
      </c>
      <c r="AU1117" s="0" t="n">
        <f aca="false">SUMPRODUCT('FD inverse'!$A$45:$BH$45,'FD mesh'!$B$84:$BI$84,$E1116:$BL1116)+'FD inverse'!$A$45*$C1117/Setup!$B$17+INDEX('FD inverse'!$A$45:$BH$45,1,'FD mesh'!$B$15+1)*Setup!$B$22</f>
        <v>0</v>
      </c>
      <c r="AV1117" s="0" t="n">
        <f aca="false">SUMPRODUCT('FD inverse'!$A$46:$BH$46,'FD mesh'!$B$84:$BI$84,$E1116:$BL1116)+'FD inverse'!$A$46*$C1117/Setup!$B$17+INDEX('FD inverse'!$A$46:$BH$46,1,'FD mesh'!$B$15+1)*Setup!$B$22</f>
        <v>0</v>
      </c>
      <c r="AW1117" s="0" t="n">
        <f aca="false">SUMPRODUCT('FD inverse'!$A$47:$BH$47,'FD mesh'!$B$84:$BI$84,$E1116:$BL1116)+'FD inverse'!$A$47*$C1117/Setup!$B$17+INDEX('FD inverse'!$A$47:$BH$47,1,'FD mesh'!$B$15+1)*Setup!$B$22</f>
        <v>0</v>
      </c>
      <c r="AX1117" s="0" t="n">
        <f aca="false">SUMPRODUCT('FD inverse'!$A$48:$BH$48,'FD mesh'!$B$84:$BI$84,$E1116:$BL1116)+'FD inverse'!$A$48*$C1117/Setup!$B$17+INDEX('FD inverse'!$A$48:$BH$48,1,'FD mesh'!$B$15+1)*Setup!$B$22</f>
        <v>0</v>
      </c>
      <c r="AY1117" s="0" t="n">
        <f aca="false">SUMPRODUCT('FD inverse'!$A$49:$BH$49,'FD mesh'!$B$84:$BI$84,$E1116:$BL1116)+'FD inverse'!$A$49*$C1117/Setup!$B$17+INDEX('FD inverse'!$A$49:$BH$49,1,'FD mesh'!$B$15+1)*Setup!$B$22</f>
        <v>0</v>
      </c>
      <c r="AZ1117" s="0" t="n">
        <f aca="false">SUMPRODUCT('FD inverse'!$A$50:$BH$50,'FD mesh'!$B$84:$BI$84,$E1116:$BL1116)+'FD inverse'!$A$50*$C1117/Setup!$B$17+INDEX('FD inverse'!$A$50:$BH$50,1,'FD mesh'!$B$15+1)*Setup!$B$22</f>
        <v>0</v>
      </c>
      <c r="BA1117" s="0" t="n">
        <f aca="false">SUMPRODUCT('FD inverse'!$A$51:$BH$51,'FD mesh'!$B$84:$BI$84,$E1116:$BL1116)+'FD inverse'!$A$51*$C1117/Setup!$B$17+INDEX('FD inverse'!$A$51:$BH$51,1,'FD mesh'!$B$15+1)*Setup!$B$22</f>
        <v>0</v>
      </c>
      <c r="BB1117" s="0" t="n">
        <f aca="false">SUMPRODUCT('FD inverse'!$A$52:$BH$52,'FD mesh'!$B$84:$BI$84,$E1116:$BL1116)+'FD inverse'!$A$52*$C1117/Setup!$B$17+INDEX('FD inverse'!$A$52:$BH$52,1,'FD mesh'!$B$15+1)*Setup!$B$22</f>
        <v>0</v>
      </c>
      <c r="BC1117" s="0" t="n">
        <f aca="false">SUMPRODUCT('FD inverse'!$A$53:$BH$53,'FD mesh'!$B$84:$BI$84,$E1116:$BL1116)+'FD inverse'!$A$53*$C1117/Setup!$B$17+INDEX('FD inverse'!$A$53:$BH$53,1,'FD mesh'!$B$15+1)*Setup!$B$22</f>
        <v>0</v>
      </c>
      <c r="BD1117" s="0" t="n">
        <f aca="false">SUMPRODUCT('FD inverse'!$A$54:$BH$54,'FD mesh'!$B$84:$BI$84,$E1116:$BL1116)+'FD inverse'!$A$54*$C1117/Setup!$B$17+INDEX('FD inverse'!$A$54:$BH$54,1,'FD mesh'!$B$15+1)*Setup!$B$22</f>
        <v>0</v>
      </c>
      <c r="BE1117" s="0" t="n">
        <f aca="false">SUMPRODUCT('FD inverse'!$A$55:$BH$55,'FD mesh'!$B$84:$BI$84,$E1116:$BL1116)+'FD inverse'!$A$55*$C1117/Setup!$B$17+INDEX('FD inverse'!$A$55:$BH$55,1,'FD mesh'!$B$15+1)*Setup!$B$22</f>
        <v>0</v>
      </c>
      <c r="BF1117" s="0" t="n">
        <f aca="false">SUMPRODUCT('FD inverse'!$A$56:$BH$56,'FD mesh'!$B$84:$BI$84,$E1116:$BL1116)+'FD inverse'!$A$56*$C1117/Setup!$B$17+INDEX('FD inverse'!$A$56:$BH$56,1,'FD mesh'!$B$15+1)*Setup!$B$22</f>
        <v>0</v>
      </c>
      <c r="BG1117" s="0" t="n">
        <f aca="false">SUMPRODUCT('FD inverse'!$A$57:$BH$57,'FD mesh'!$B$84:$BI$84,$E1116:$BL1116)+'FD inverse'!$A$57*$C1117/Setup!$B$17+INDEX('FD inverse'!$A$57:$BH$57,1,'FD mesh'!$B$15+1)*Setup!$B$22</f>
        <v>0</v>
      </c>
      <c r="BH1117" s="0" t="n">
        <f aca="false">SUMPRODUCT('FD inverse'!$A$58:$BH$58,'FD mesh'!$B$84:$BI$84,$E1116:$BL1116)+'FD inverse'!$A$58*$C1117/Setup!$B$17+INDEX('FD inverse'!$A$58:$BH$58,1,'FD mesh'!$B$15+1)*Setup!$B$22</f>
        <v>0</v>
      </c>
      <c r="BI1117" s="0" t="n">
        <f aca="false">SUMPRODUCT('FD inverse'!$A$59:$BH$59,'FD mesh'!$B$84:$BI$84,$E1116:$BL1116)+'FD inverse'!$A$59*$C1117/Setup!$B$17+INDEX('FD inverse'!$A$59:$BH$59,1,'FD mesh'!$B$15+1)*Setup!$B$22</f>
        <v>0</v>
      </c>
      <c r="BJ1117" s="0" t="n">
        <f aca="false">SUMPRODUCT('FD inverse'!$A$60:$BH$60,'FD mesh'!$B$84:$BI$84,$E1116:$BL1116)+'FD inverse'!$A$60*$C1117/Setup!$B$17+INDEX('FD inverse'!$A$60:$BH$60,1,'FD mesh'!$B$15+1)*Setup!$B$22</f>
        <v>0</v>
      </c>
      <c r="BK1117" s="0" t="n">
        <f aca="false">SUMPRODUCT('FD inverse'!$A$61:$BH$61,'FD mesh'!$B$84:$BI$84,$E1116:$BL1116)+'FD inverse'!$A$61*$C1117/Setup!$B$17+INDEX('FD inverse'!$A$61:$BH$61,1,'FD mesh'!$B$15+1)*Setup!$B$22</f>
        <v>0</v>
      </c>
      <c r="BL1117" s="0" t="n">
        <f aca="false">SUMPRODUCT('FD inverse'!$A$62:$BH$62,'FD mesh'!$B$84:$BI$84,$E1116:$BL1116)+'FD inverse'!$A$62*$C1117/Setup!$B$17+INDEX('FD inverse'!$A$62:$BH$62,1,'FD mesh'!$B$15+1)*Setup!$B$22</f>
        <v>0</v>
      </c>
    </row>
    <row r="1118" customFormat="false" ht="15" hidden="false" customHeight="false" outlineLevel="0" collapsed="false">
      <c r="A1118" s="0" t="n">
        <v>1113</v>
      </c>
      <c r="B1118" s="0" t="n">
        <f aca="false">A1118*Setup!$B$11/3600</f>
        <v>92.75</v>
      </c>
      <c r="C1118" s="0" t="n">
        <f aca="false">Setup!$B$7+Setup!$B$8*COS(2*PI()*(B1118-Setup!$B$9)/24)</f>
        <v>25.2857578612126</v>
      </c>
      <c r="D1118" s="0" t="n">
        <f aca="false">(C1118-E1118)/Setup!$B$17</f>
        <v>2.77464707715355</v>
      </c>
      <c r="E1118" s="0" t="n">
        <f aca="false">SUMPRODUCT('FD inverse'!$A$3:$BH$3,'FD mesh'!$B$84:$BI$84,$E1117:$BL1117)+'FD inverse'!$A$3*$C1118/Setup!$B$17+INDEX('FD inverse'!$A$3:$BH$3,1,'FD mesh'!$B$15+1)*Setup!$B$22</f>
        <v>24.9250537411827</v>
      </c>
      <c r="F1118" s="0" t="n">
        <f aca="false">SUMPRODUCT('FD inverse'!$A$4:$BH$4,'FD mesh'!$B$84:$BI$84,$E1117:$BL1117)+'FD inverse'!$A$4*$C1118/Setup!$B$17+INDEX('FD inverse'!$A$4:$BH$4,1,'FD mesh'!$B$15+1)*Setup!$B$22</f>
        <v>24.8323845861671</v>
      </c>
      <c r="G1118" s="0" t="n">
        <f aca="false">SUMPRODUCT('FD inverse'!$A$5:$BH$5,'FD mesh'!$B$84:$BI$84,$E1117:$BL1117)+'FD inverse'!$A$5*$C1118/Setup!$B$17+INDEX('FD inverse'!$A$5:$BH$5,1,'FD mesh'!$B$15+1)*Setup!$B$22</f>
        <v>24.7230394575137</v>
      </c>
      <c r="H1118" s="0" t="n">
        <f aca="false">SUMPRODUCT('FD inverse'!$A$6:$BH$6,'FD mesh'!$B$84:$BI$84,$E1117:$BL1117)+'FD inverse'!$A$6*$C1118/Setup!$B$17+INDEX('FD inverse'!$A$6:$BH$6,1,'FD mesh'!$B$15+1)*Setup!$B$22</f>
        <v>24.3333332951222</v>
      </c>
      <c r="I1118" s="0" t="n">
        <f aca="false">SUMPRODUCT('FD inverse'!$A$7:$BH$7,'FD mesh'!$B$84:$BI$84,$E1117:$BL1117)+'FD inverse'!$A$7*$C1118/Setup!$B$17+INDEX('FD inverse'!$A$7:$BH$7,1,'FD mesh'!$B$15+1)*Setup!$B$22</f>
        <v>24.2974665918403</v>
      </c>
      <c r="J1118" s="0" t="n">
        <f aca="false">SUMPRODUCT('FD inverse'!$A$8:$BH$8,'FD mesh'!$B$84:$BI$84,$E1117:$BL1117)+'FD inverse'!$A$8*$C1118/Setup!$B$17+INDEX('FD inverse'!$A$8:$BH$8,1,'FD mesh'!$B$15+1)*Setup!$B$22</f>
        <v>24.2601185181292</v>
      </c>
      <c r="K1118" s="0" t="n">
        <f aca="false">SUMPRODUCT('FD inverse'!$A$9:$BH$9,'FD mesh'!$B$84:$BI$84,$E1117:$BL1117)+'FD inverse'!$A$9*$C1118/Setup!$B$17+INDEX('FD inverse'!$A$9:$BH$9,1,'FD mesh'!$B$15+1)*Setup!$B$22</f>
        <v>24.2224188716861</v>
      </c>
      <c r="L1118" s="0" t="n">
        <f aca="false">SUMPRODUCT('FD inverse'!$A$10:$BH$10,'FD mesh'!$B$84:$BI$84,$E1117:$BL1117)+'FD inverse'!$A$10*$C1118/Setup!$B$17+INDEX('FD inverse'!$A$10:$BH$10,1,'FD mesh'!$B$15+1)*Setup!$B$22</f>
        <v>24.1853533796065</v>
      </c>
      <c r="M1118" s="0" t="n">
        <f aca="false">SUMPRODUCT('FD inverse'!$A$11:$BH$11,'FD mesh'!$B$84:$BI$84,$E1117:$BL1117)+'FD inverse'!$A$11*$C1118/Setup!$B$17+INDEX('FD inverse'!$A$11:$BH$11,1,'FD mesh'!$B$15+1)*Setup!$B$22</f>
        <v>24.1497673600302</v>
      </c>
      <c r="N1118" s="0" t="n">
        <f aca="false">SUMPRODUCT('FD inverse'!$A$12:$BH$12,'FD mesh'!$B$84:$BI$84,$E1117:$BL1117)+'FD inverse'!$A$12*$C1118/Setup!$B$17+INDEX('FD inverse'!$A$12:$BH$12,1,'FD mesh'!$B$15+1)*Setup!$B$22</f>
        <v>24.1163692577316</v>
      </c>
      <c r="O1118" s="0" t="n">
        <f aca="false">SUMPRODUCT('FD inverse'!$A$13:$BH$13,'FD mesh'!$B$84:$BI$84,$E1117:$BL1117)+'FD inverse'!$A$13*$C1118/Setup!$B$17+INDEX('FD inverse'!$A$13:$BH$13,1,'FD mesh'!$B$15+1)*Setup!$B$22</f>
        <v>24.0857339149451</v>
      </c>
      <c r="P1118" s="0" t="n">
        <f aca="false">SUMPRODUCT('FD inverse'!$A$14:$BH$14,'FD mesh'!$B$84:$BI$84,$E1117:$BL1117)+'FD inverse'!$A$14*$C1118/Setup!$B$17+INDEX('FD inverse'!$A$14:$BH$14,1,'FD mesh'!$B$15+1)*Setup!$B$22</f>
        <v>24.058305461262</v>
      </c>
      <c r="Q1118" s="0" t="n">
        <f aca="false">SUMPRODUCT('FD inverse'!$A$15:$BH$15,'FD mesh'!$B$84:$BI$84,$E1117:$BL1117)+'FD inverse'!$A$15*$C1118/Setup!$B$17+INDEX('FD inverse'!$A$15:$BH$15,1,'FD mesh'!$B$15+1)*Setup!$B$22</f>
        <v>24.0343997284027</v>
      </c>
      <c r="R1118" s="0" t="n">
        <f aca="false">SUMPRODUCT('FD inverse'!$A$16:$BH$16,'FD mesh'!$B$84:$BI$84,$E1117:$BL1117)+'FD inverse'!$A$16*$C1118/Setup!$B$17+INDEX('FD inverse'!$A$16:$BH$16,1,'FD mesh'!$B$15+1)*Setup!$B$22</f>
        <v>24.0142061171344</v>
      </c>
      <c r="S1118" s="0" t="n">
        <f aca="false">SUMPRODUCT('FD inverse'!$A$17:$BH$17,'FD mesh'!$B$84:$BI$84,$E1117:$BL1117)+'FD inverse'!$A$17*$C1118/Setup!$B$17+INDEX('FD inverse'!$A$17:$BH$17,1,'FD mesh'!$B$15+1)*Setup!$B$22</f>
        <v>23.4241440245153</v>
      </c>
      <c r="T1118" s="0" t="n">
        <f aca="false">SUMPRODUCT('FD inverse'!$A$18:$BH$18,'FD mesh'!$B$84:$BI$84,$E1117:$BL1117)+'FD inverse'!$A$18*$C1118/Setup!$B$17+INDEX('FD inverse'!$A$18:$BH$18,1,'FD mesh'!$B$15+1)*Setup!$B$22</f>
        <v>22.8359819292844</v>
      </c>
      <c r="U1118" s="0" t="n">
        <f aca="false">SUMPRODUCT('FD inverse'!$A$19:$BH$19,'FD mesh'!$B$84:$BI$84,$E1117:$BL1117)+'FD inverse'!$A$19*$C1118/Setup!$B$17+INDEX('FD inverse'!$A$19:$BH$19,1,'FD mesh'!$B$15+1)*Setup!$B$22</f>
        <v>22.249707644667</v>
      </c>
      <c r="V1118" s="0" t="n">
        <f aca="false">SUMPRODUCT('FD inverse'!$A$20:$BH$20,'FD mesh'!$B$84:$BI$84,$E1117:$BL1117)+'FD inverse'!$A$20*$C1118/Setup!$B$17+INDEX('FD inverse'!$A$20:$BH$20,1,'FD mesh'!$B$15+1)*Setup!$B$22</f>
        <v>21.6652829231653</v>
      </c>
      <c r="W1118" s="0" t="n">
        <f aca="false">SUMPRODUCT('FD inverse'!$A$21:$BH$21,'FD mesh'!$B$84:$BI$84,$E1117:$BL1117)+'FD inverse'!$A$21*$C1118/Setup!$B$17+INDEX('FD inverse'!$A$21:$BH$21,1,'FD mesh'!$B$15+1)*Setup!$B$22</f>
        <v>21.0826457989809</v>
      </c>
      <c r="X1118" s="0" t="n">
        <f aca="false">SUMPRODUCT('FD inverse'!$A$22:$BH$22,'FD mesh'!$B$84:$BI$84,$E1117:$BL1117)+'FD inverse'!$A$22*$C1118/Setup!$B$17+INDEX('FD inverse'!$A$22:$BH$22,1,'FD mesh'!$B$15+1)*Setup!$B$22</f>
        <v>20.5017128528858</v>
      </c>
      <c r="Y1118" s="0" t="n">
        <f aca="false">SUMPRODUCT('FD inverse'!$A$23:$BH$23,'FD mesh'!$B$84:$BI$84,$E1117:$BL1117)+'FD inverse'!$A$23*$C1118/Setup!$B$17+INDEX('FD inverse'!$A$23:$BH$23,1,'FD mesh'!$B$15+1)*Setup!$B$22</f>
        <v>19.9223814022685</v>
      </c>
      <c r="Z1118" s="0" t="n">
        <f aca="false">SUMPRODUCT('FD inverse'!$A$24:$BH$24,'FD mesh'!$B$84:$BI$84,$E1117:$BL1117)+'FD inverse'!$A$24*$C1118/Setup!$B$17+INDEX('FD inverse'!$A$24:$BH$24,1,'FD mesh'!$B$15+1)*Setup!$B$22</f>
        <v>19.3445316199516</v>
      </c>
      <c r="AA1118" s="0" t="n">
        <f aca="false">SUMPRODUCT('FD inverse'!$A$25:$BH$25,'FD mesh'!$B$84:$BI$84,$E1117:$BL1117)+'FD inverse'!$A$25*$C1118/Setup!$B$17+INDEX('FD inverse'!$A$25:$BH$25,1,'FD mesh'!$B$15+1)*Setup!$B$22</f>
        <v>18.7680285861563</v>
      </c>
      <c r="AB1118" s="0" t="n">
        <f aca="false">SUMPRODUCT('FD inverse'!$A$26:$BH$26,'FD mesh'!$B$84:$BI$84,$E1117:$BL1117)+'FD inverse'!$A$26*$C1118/Setup!$B$17+INDEX('FD inverse'!$A$26:$BH$26,1,'FD mesh'!$B$15+1)*Setup!$B$22</f>
        <v>18.1927242786881</v>
      </c>
      <c r="AC1118" s="0" t="n">
        <f aca="false">SUMPRODUCT('FD inverse'!$A$27:$BH$27,'FD mesh'!$B$84:$BI$84,$E1117:$BL1117)+'FD inverse'!$A$27*$C1118/Setup!$B$17+INDEX('FD inverse'!$A$27:$BH$27,1,'FD mesh'!$B$15+1)*Setup!$B$22</f>
        <v>17.6184595070274</v>
      </c>
      <c r="AD1118" s="0" t="n">
        <f aca="false">SUMPRODUCT('FD inverse'!$A$28:$BH$28,'FD mesh'!$B$84:$BI$84,$E1117:$BL1117)+'FD inverse'!$A$28*$C1118/Setup!$B$17+INDEX('FD inverse'!$A$28:$BH$28,1,'FD mesh'!$B$15+1)*Setup!$B$22</f>
        <v>17.0450657965378</v>
      </c>
      <c r="AE1118" s="0" t="n">
        <f aca="false">SUMPRODUCT('FD inverse'!$A$29:$BH$29,'FD mesh'!$B$84:$BI$84,$E1117:$BL1117)+'FD inverse'!$A$29*$C1118/Setup!$B$17+INDEX('FD inverse'!$A$29:$BH$29,1,'FD mesh'!$B$15+1)*Setup!$B$22</f>
        <v>16.4723672294599</v>
      </c>
      <c r="AF1118" s="0" t="n">
        <f aca="false">SUMPRODUCT('FD inverse'!$A$30:$BH$30,'FD mesh'!$B$84:$BI$84,$E1117:$BL1117)+'FD inverse'!$A$30*$C1118/Setup!$B$17+INDEX('FD inverse'!$A$30:$BH$30,1,'FD mesh'!$B$15+1)*Setup!$B$22</f>
        <v>15.9001822497309</v>
      </c>
      <c r="AG1118" s="0" t="n">
        <f aca="false">SUMPRODUCT('FD inverse'!$A$31:$BH$31,'FD mesh'!$B$84:$BI$84,$E1117:$BL1117)+'FD inverse'!$A$31*$C1118/Setup!$B$17+INDEX('FD inverse'!$A$31:$BH$31,1,'FD mesh'!$B$15+1)*Setup!$B$22</f>
        <v>15.3283254389718</v>
      </c>
      <c r="AH1118" s="0" t="n">
        <f aca="false">SUMPRODUCT('FD inverse'!$A$32:$BH$32,'FD mesh'!$B$84:$BI$84,$E1117:$BL1117)+'FD inverse'!$A$32*$C1118/Setup!$B$17+INDEX('FD inverse'!$A$32:$BH$32,1,'FD mesh'!$B$15+1)*Setup!$B$22</f>
        <v>15.3043463125866</v>
      </c>
      <c r="AI1118" s="0" t="n">
        <f aca="false">SUMPRODUCT('FD inverse'!$A$33:$BH$33,'FD mesh'!$B$84:$BI$84,$E1117:$BL1117)+'FD inverse'!$A$33*$C1118/Setup!$B$17+INDEX('FD inverse'!$A$33:$BH$33,1,'FD mesh'!$B$15+1)*Setup!$B$22</f>
        <v>15.2805949652005</v>
      </c>
      <c r="AJ1118" s="0" t="n">
        <f aca="false">SUMPRODUCT('FD inverse'!$A$34:$BH$34,'FD mesh'!$B$84:$BI$84,$E1117:$BL1117)+'FD inverse'!$A$34*$C1118/Setup!$B$17+INDEX('FD inverse'!$A$34:$BH$34,1,'FD mesh'!$B$15+1)*Setup!$B$22</f>
        <v>15.2570563632207</v>
      </c>
      <c r="AK1118" s="0" t="n">
        <f aca="false">SUMPRODUCT('FD inverse'!$A$35:$BH$35,'FD mesh'!$B$84:$BI$84,$E1117:$BL1117)+'FD inverse'!$A$35*$C1118/Setup!$B$17+INDEX('FD inverse'!$A$35:$BH$35,1,'FD mesh'!$B$15+1)*Setup!$B$22</f>
        <v>15.2337147658878</v>
      </c>
      <c r="AL1118" s="0" t="n">
        <f aca="false">SUMPRODUCT('FD inverse'!$A$36:$BH$36,'FD mesh'!$B$84:$BI$84,$E1117:$BL1117)+'FD inverse'!$A$36*$C1118/Setup!$B$17+INDEX('FD inverse'!$A$36:$BH$36,1,'FD mesh'!$B$15+1)*Setup!$B$22</f>
        <v>15.2105538744997</v>
      </c>
      <c r="AM1118" s="0" t="n">
        <f aca="false">SUMPRODUCT('FD inverse'!$A$37:$BH$37,'FD mesh'!$B$84:$BI$84,$E1117:$BL1117)+'FD inverse'!$A$37*$C1118/Setup!$B$17+INDEX('FD inverse'!$A$37:$BH$37,1,'FD mesh'!$B$15+1)*Setup!$B$22</f>
        <v>15.1875569579715</v>
      </c>
      <c r="AN1118" s="0" t="n">
        <f aca="false">SUMPRODUCT('FD inverse'!$A$38:$BH$38,'FD mesh'!$B$84:$BI$84,$E1117:$BL1117)+'FD inverse'!$A$38*$C1118/Setup!$B$17+INDEX('FD inverse'!$A$38:$BH$38,1,'FD mesh'!$B$15+1)*Setup!$B$22</f>
        <v>15.164706956711</v>
      </c>
      <c r="AO1118" s="0" t="n">
        <f aca="false">SUMPRODUCT('FD inverse'!$A$39:$BH$39,'FD mesh'!$B$84:$BI$84,$E1117:$BL1117)+'FD inverse'!$A$39*$C1118/Setup!$B$17+INDEX('FD inverse'!$A$39:$BH$39,1,'FD mesh'!$B$15+1)*Setup!$B$22</f>
        <v>15.1419865668337</v>
      </c>
      <c r="AP1118" s="0" t="n">
        <f aca="false">SUMPRODUCT('FD inverse'!$A$40:$BH$40,'FD mesh'!$B$84:$BI$84,$E1117:$BL1117)+'FD inverse'!$A$40*$C1118/Setup!$B$17+INDEX('FD inverse'!$A$40:$BH$40,1,'FD mesh'!$B$15+1)*Setup!$B$22</f>
        <v>15.1193783067756</v>
      </c>
      <c r="AQ1118" s="0" t="n">
        <f aca="false">SUMPRODUCT('FD inverse'!$A$41:$BH$41,'FD mesh'!$B$84:$BI$84,$E1117:$BL1117)+'FD inverse'!$A$41*$C1118/Setup!$B$17+INDEX('FD inverse'!$A$41:$BH$41,1,'FD mesh'!$B$15+1)*Setup!$B$22</f>
        <v>15.0968645683886</v>
      </c>
      <c r="AR1118" s="0" t="n">
        <f aca="false">SUMPRODUCT('FD inverse'!$A$42:$BH$42,'FD mesh'!$B$84:$BI$84,$E1117:$BL1117)+'FD inverse'!$A$42*$C1118/Setup!$B$17+INDEX('FD inverse'!$A$42:$BH$42,1,'FD mesh'!$B$15+1)*Setup!$B$22</f>
        <v>15.0744276546169</v>
      </c>
      <c r="AS1118" s="0" t="n">
        <f aca="false">SUMPRODUCT('FD inverse'!$A$43:$BH$43,'FD mesh'!$B$84:$BI$84,$E1117:$BL1117)+'FD inverse'!$A$43*$C1118/Setup!$B$17+INDEX('FD inverse'!$A$43:$BH$43,1,'FD mesh'!$B$15+1)*Setup!$B$22</f>
        <v>0</v>
      </c>
      <c r="AT1118" s="0" t="n">
        <f aca="false">SUMPRODUCT('FD inverse'!$A$44:$BH$44,'FD mesh'!$B$84:$BI$84,$E1117:$BL1117)+'FD inverse'!$A$44*$C1118/Setup!$B$17+INDEX('FD inverse'!$A$44:$BH$44,1,'FD mesh'!$B$15+1)*Setup!$B$22</f>
        <v>0</v>
      </c>
      <c r="AU1118" s="0" t="n">
        <f aca="false">SUMPRODUCT('FD inverse'!$A$45:$BH$45,'FD mesh'!$B$84:$BI$84,$E1117:$BL1117)+'FD inverse'!$A$45*$C1118/Setup!$B$17+INDEX('FD inverse'!$A$45:$BH$45,1,'FD mesh'!$B$15+1)*Setup!$B$22</f>
        <v>0</v>
      </c>
      <c r="AV1118" s="0" t="n">
        <f aca="false">SUMPRODUCT('FD inverse'!$A$46:$BH$46,'FD mesh'!$B$84:$BI$84,$E1117:$BL1117)+'FD inverse'!$A$46*$C1118/Setup!$B$17+INDEX('FD inverse'!$A$46:$BH$46,1,'FD mesh'!$B$15+1)*Setup!$B$22</f>
        <v>0</v>
      </c>
      <c r="AW1118" s="0" t="n">
        <f aca="false">SUMPRODUCT('FD inverse'!$A$47:$BH$47,'FD mesh'!$B$84:$BI$84,$E1117:$BL1117)+'FD inverse'!$A$47*$C1118/Setup!$B$17+INDEX('FD inverse'!$A$47:$BH$47,1,'FD mesh'!$B$15+1)*Setup!$B$22</f>
        <v>0</v>
      </c>
      <c r="AX1118" s="0" t="n">
        <f aca="false">SUMPRODUCT('FD inverse'!$A$48:$BH$48,'FD mesh'!$B$84:$BI$84,$E1117:$BL1117)+'FD inverse'!$A$48*$C1118/Setup!$B$17+INDEX('FD inverse'!$A$48:$BH$48,1,'FD mesh'!$B$15+1)*Setup!$B$22</f>
        <v>0</v>
      </c>
      <c r="AY1118" s="0" t="n">
        <f aca="false">SUMPRODUCT('FD inverse'!$A$49:$BH$49,'FD mesh'!$B$84:$BI$84,$E1117:$BL1117)+'FD inverse'!$A$49*$C1118/Setup!$B$17+INDEX('FD inverse'!$A$49:$BH$49,1,'FD mesh'!$B$15+1)*Setup!$B$22</f>
        <v>0</v>
      </c>
      <c r="AZ1118" s="0" t="n">
        <f aca="false">SUMPRODUCT('FD inverse'!$A$50:$BH$50,'FD mesh'!$B$84:$BI$84,$E1117:$BL1117)+'FD inverse'!$A$50*$C1118/Setup!$B$17+INDEX('FD inverse'!$A$50:$BH$50,1,'FD mesh'!$B$15+1)*Setup!$B$22</f>
        <v>0</v>
      </c>
      <c r="BA1118" s="0" t="n">
        <f aca="false">SUMPRODUCT('FD inverse'!$A$51:$BH$51,'FD mesh'!$B$84:$BI$84,$E1117:$BL1117)+'FD inverse'!$A$51*$C1118/Setup!$B$17+INDEX('FD inverse'!$A$51:$BH$51,1,'FD mesh'!$B$15+1)*Setup!$B$22</f>
        <v>0</v>
      </c>
      <c r="BB1118" s="0" t="n">
        <f aca="false">SUMPRODUCT('FD inverse'!$A$52:$BH$52,'FD mesh'!$B$84:$BI$84,$E1117:$BL1117)+'FD inverse'!$A$52*$C1118/Setup!$B$17+INDEX('FD inverse'!$A$52:$BH$52,1,'FD mesh'!$B$15+1)*Setup!$B$22</f>
        <v>0</v>
      </c>
      <c r="BC1118" s="0" t="n">
        <f aca="false">SUMPRODUCT('FD inverse'!$A$53:$BH$53,'FD mesh'!$B$84:$BI$84,$E1117:$BL1117)+'FD inverse'!$A$53*$C1118/Setup!$B$17+INDEX('FD inverse'!$A$53:$BH$53,1,'FD mesh'!$B$15+1)*Setup!$B$22</f>
        <v>0</v>
      </c>
      <c r="BD1118" s="0" t="n">
        <f aca="false">SUMPRODUCT('FD inverse'!$A$54:$BH$54,'FD mesh'!$B$84:$BI$84,$E1117:$BL1117)+'FD inverse'!$A$54*$C1118/Setup!$B$17+INDEX('FD inverse'!$A$54:$BH$54,1,'FD mesh'!$B$15+1)*Setup!$B$22</f>
        <v>0</v>
      </c>
      <c r="BE1118" s="0" t="n">
        <f aca="false">SUMPRODUCT('FD inverse'!$A$55:$BH$55,'FD mesh'!$B$84:$BI$84,$E1117:$BL1117)+'FD inverse'!$A$55*$C1118/Setup!$B$17+INDEX('FD inverse'!$A$55:$BH$55,1,'FD mesh'!$B$15+1)*Setup!$B$22</f>
        <v>0</v>
      </c>
      <c r="BF1118" s="0" t="n">
        <f aca="false">SUMPRODUCT('FD inverse'!$A$56:$BH$56,'FD mesh'!$B$84:$BI$84,$E1117:$BL1117)+'FD inverse'!$A$56*$C1118/Setup!$B$17+INDEX('FD inverse'!$A$56:$BH$56,1,'FD mesh'!$B$15+1)*Setup!$B$22</f>
        <v>0</v>
      </c>
      <c r="BG1118" s="0" t="n">
        <f aca="false">SUMPRODUCT('FD inverse'!$A$57:$BH$57,'FD mesh'!$B$84:$BI$84,$E1117:$BL1117)+'FD inverse'!$A$57*$C1118/Setup!$B$17+INDEX('FD inverse'!$A$57:$BH$57,1,'FD mesh'!$B$15+1)*Setup!$B$22</f>
        <v>0</v>
      </c>
      <c r="BH1118" s="0" t="n">
        <f aca="false">SUMPRODUCT('FD inverse'!$A$58:$BH$58,'FD mesh'!$B$84:$BI$84,$E1117:$BL1117)+'FD inverse'!$A$58*$C1118/Setup!$B$17+INDEX('FD inverse'!$A$58:$BH$58,1,'FD mesh'!$B$15+1)*Setup!$B$22</f>
        <v>0</v>
      </c>
      <c r="BI1118" s="0" t="n">
        <f aca="false">SUMPRODUCT('FD inverse'!$A$59:$BH$59,'FD mesh'!$B$84:$BI$84,$E1117:$BL1117)+'FD inverse'!$A$59*$C1118/Setup!$B$17+INDEX('FD inverse'!$A$59:$BH$59,1,'FD mesh'!$B$15+1)*Setup!$B$22</f>
        <v>0</v>
      </c>
      <c r="BJ1118" s="0" t="n">
        <f aca="false">SUMPRODUCT('FD inverse'!$A$60:$BH$60,'FD mesh'!$B$84:$BI$84,$E1117:$BL1117)+'FD inverse'!$A$60*$C1118/Setup!$B$17+INDEX('FD inverse'!$A$60:$BH$60,1,'FD mesh'!$B$15+1)*Setup!$B$22</f>
        <v>0</v>
      </c>
      <c r="BK1118" s="0" t="n">
        <f aca="false">SUMPRODUCT('FD inverse'!$A$61:$BH$61,'FD mesh'!$B$84:$BI$84,$E1117:$BL1117)+'FD inverse'!$A$61*$C1118/Setup!$B$17+INDEX('FD inverse'!$A$61:$BH$61,1,'FD mesh'!$B$15+1)*Setup!$B$22</f>
        <v>0</v>
      </c>
      <c r="BL1118" s="0" t="n">
        <f aca="false">SUMPRODUCT('FD inverse'!$A$62:$BH$62,'FD mesh'!$B$84:$BI$84,$E1117:$BL1117)+'FD inverse'!$A$62*$C1118/Setup!$B$17+INDEX('FD inverse'!$A$62:$BH$62,1,'FD mesh'!$B$15+1)*Setup!$B$22</f>
        <v>0</v>
      </c>
    </row>
    <row r="1119" customFormat="false" ht="15" hidden="false" customHeight="false" outlineLevel="0" collapsed="false">
      <c r="A1119" s="0" t="n">
        <v>1114</v>
      </c>
      <c r="B1119" s="0" t="n">
        <f aca="false">A1119*Setup!$B$11/3600</f>
        <v>92.8333333333333</v>
      </c>
      <c r="C1119" s="0" t="n">
        <f aca="false">Setup!$B$7+Setup!$B$8*COS(2*PI()*(B1119-Setup!$B$9)/24)</f>
        <v>25.2028231980171</v>
      </c>
      <c r="D1119" s="0" t="n">
        <f aca="false">(C1119-E1119)/Setup!$B$17</f>
        <v>2.49868384335242</v>
      </c>
      <c r="E1119" s="0" t="n">
        <f aca="false">SUMPRODUCT('FD inverse'!$A$3:$BH$3,'FD mesh'!$B$84:$BI$84,$E1118:$BL1118)+'FD inverse'!$A$3*$C1119/Setup!$B$17+INDEX('FD inverse'!$A$3:$BH$3,1,'FD mesh'!$B$15+1)*Setup!$B$22</f>
        <v>24.8779942983813</v>
      </c>
      <c r="F1119" s="0" t="n">
        <f aca="false">SUMPRODUCT('FD inverse'!$A$4:$BH$4,'FD mesh'!$B$84:$BI$84,$E1118:$BL1118)+'FD inverse'!$A$4*$C1119/Setup!$B$17+INDEX('FD inverse'!$A$4:$BH$4,1,'FD mesh'!$B$15+1)*Setup!$B$22</f>
        <v>24.793416155114</v>
      </c>
      <c r="G1119" s="0" t="n">
        <f aca="false">SUMPRODUCT('FD inverse'!$A$5:$BH$5,'FD mesh'!$B$84:$BI$84,$E1118:$BL1118)+'FD inverse'!$A$5*$C1119/Setup!$B$17+INDEX('FD inverse'!$A$5:$BH$5,1,'FD mesh'!$B$15+1)*Setup!$B$22</f>
        <v>24.6919246303134</v>
      </c>
      <c r="H1119" s="0" t="n">
        <f aca="false">SUMPRODUCT('FD inverse'!$A$6:$BH$6,'FD mesh'!$B$84:$BI$84,$E1118:$BL1118)+'FD inverse'!$A$6*$C1119/Setup!$B$17+INDEX('FD inverse'!$A$6:$BH$6,1,'FD mesh'!$B$15+1)*Setup!$B$22</f>
        <v>24.3282252121495</v>
      </c>
      <c r="I1119" s="0" t="n">
        <f aca="false">SUMPRODUCT('FD inverse'!$A$7:$BH$7,'FD mesh'!$B$84:$BI$84,$E1118:$BL1118)+'FD inverse'!$A$7*$C1119/Setup!$B$17+INDEX('FD inverse'!$A$7:$BH$7,1,'FD mesh'!$B$15+1)*Setup!$B$22</f>
        <v>24.2945326137949</v>
      </c>
      <c r="J1119" s="0" t="n">
        <f aca="false">SUMPRODUCT('FD inverse'!$A$8:$BH$8,'FD mesh'!$B$84:$BI$84,$E1118:$BL1118)+'FD inverse'!$A$8*$C1119/Setup!$B$17+INDEX('FD inverse'!$A$8:$BH$8,1,'FD mesh'!$B$15+1)*Setup!$B$22</f>
        <v>24.2591090549416</v>
      </c>
      <c r="K1119" s="0" t="n">
        <f aca="false">SUMPRODUCT('FD inverse'!$A$9:$BH$9,'FD mesh'!$B$84:$BI$84,$E1118:$BL1118)+'FD inverse'!$A$9*$C1119/Setup!$B$17+INDEX('FD inverse'!$A$9:$BH$9,1,'FD mesh'!$B$15+1)*Setup!$B$22</f>
        <v>24.2230899425853</v>
      </c>
      <c r="L1119" s="0" t="n">
        <f aca="false">SUMPRODUCT('FD inverse'!$A$10:$BH$10,'FD mesh'!$B$84:$BI$84,$E1118:$BL1118)+'FD inverse'!$A$10*$C1119/Setup!$B$17+INDEX('FD inverse'!$A$10:$BH$10,1,'FD mesh'!$B$15+1)*Setup!$B$22</f>
        <v>24.1874667422639</v>
      </c>
      <c r="M1119" s="0" t="n">
        <f aca="false">SUMPRODUCT('FD inverse'!$A$11:$BH$11,'FD mesh'!$B$84:$BI$84,$E1118:$BL1118)+'FD inverse'!$A$11*$C1119/Setup!$B$17+INDEX('FD inverse'!$A$11:$BH$11,1,'FD mesh'!$B$15+1)*Setup!$B$22</f>
        <v>24.1530903635693</v>
      </c>
      <c r="N1119" s="0" t="n">
        <f aca="false">SUMPRODUCT('FD inverse'!$A$12:$BH$12,'FD mesh'!$B$84:$BI$84,$E1118:$BL1118)+'FD inverse'!$A$12*$C1119/Setup!$B$17+INDEX('FD inverse'!$A$12:$BH$12,1,'FD mesh'!$B$15+1)*Setup!$B$22</f>
        <v>24.120674458939</v>
      </c>
      <c r="O1119" s="0" t="n">
        <f aca="false">SUMPRODUCT('FD inverse'!$A$13:$BH$13,'FD mesh'!$B$84:$BI$84,$E1118:$BL1118)+'FD inverse'!$A$13*$C1119/Setup!$B$17+INDEX('FD inverse'!$A$13:$BH$13,1,'FD mesh'!$B$15+1)*Setup!$B$22</f>
        <v>24.090798496024</v>
      </c>
      <c r="P1119" s="0" t="n">
        <f aca="false">SUMPRODUCT('FD inverse'!$A$14:$BH$14,'FD mesh'!$B$84:$BI$84,$E1118:$BL1118)+'FD inverse'!$A$14*$C1119/Setup!$B$17+INDEX('FD inverse'!$A$14:$BH$14,1,'FD mesh'!$B$15+1)*Setup!$B$22</f>
        <v>24.0639104865479</v>
      </c>
      <c r="Q1119" s="0" t="n">
        <f aca="false">SUMPRODUCT('FD inverse'!$A$15:$BH$15,'FD mesh'!$B$84:$BI$84,$E1118:$BL1118)+'FD inverse'!$A$15*$C1119/Setup!$B$17+INDEX('FD inverse'!$A$15:$BH$15,1,'FD mesh'!$B$15+1)*Setup!$B$22</f>
        <v>24.0403292766504</v>
      </c>
      <c r="R1119" s="0" t="n">
        <f aca="false">SUMPRODUCT('FD inverse'!$A$16:$BH$16,'FD mesh'!$B$84:$BI$84,$E1118:$BL1118)+'FD inverse'!$A$16*$C1119/Setup!$B$17+INDEX('FD inverse'!$A$16:$BH$16,1,'FD mesh'!$B$15+1)*Setup!$B$22</f>
        <v>24.0202463253061</v>
      </c>
      <c r="S1119" s="0" t="n">
        <f aca="false">SUMPRODUCT('FD inverse'!$A$17:$BH$17,'FD mesh'!$B$84:$BI$84,$E1118:$BL1118)+'FD inverse'!$A$17*$C1119/Setup!$B$17+INDEX('FD inverse'!$A$17:$BH$17,1,'FD mesh'!$B$15+1)*Setup!$B$22</f>
        <v>23.4302684617904</v>
      </c>
      <c r="T1119" s="0" t="n">
        <f aca="false">SUMPRODUCT('FD inverse'!$A$18:$BH$18,'FD mesh'!$B$84:$BI$84,$E1118:$BL1118)+'FD inverse'!$A$18*$C1119/Setup!$B$17+INDEX('FD inverse'!$A$18:$BH$18,1,'FD mesh'!$B$15+1)*Setup!$B$22</f>
        <v>22.8420929326727</v>
      </c>
      <c r="U1119" s="0" t="n">
        <f aca="false">SUMPRODUCT('FD inverse'!$A$19:$BH$19,'FD mesh'!$B$84:$BI$84,$E1118:$BL1118)+'FD inverse'!$A$19*$C1119/Setup!$B$17+INDEX('FD inverse'!$A$19:$BH$19,1,'FD mesh'!$B$15+1)*Setup!$B$22</f>
        <v>22.2557157845522</v>
      </c>
      <c r="V1119" s="0" t="n">
        <f aca="false">SUMPRODUCT('FD inverse'!$A$20:$BH$20,'FD mesh'!$B$84:$BI$84,$E1118:$BL1118)+'FD inverse'!$A$20*$C1119/Setup!$B$17+INDEX('FD inverse'!$A$20:$BH$20,1,'FD mesh'!$B$15+1)*Setup!$B$22</f>
        <v>21.6711067461693</v>
      </c>
      <c r="W1119" s="0" t="n">
        <f aca="false">SUMPRODUCT('FD inverse'!$A$21:$BH$21,'FD mesh'!$B$84:$BI$84,$E1118:$BL1118)+'FD inverse'!$A$21*$C1119/Setup!$B$17+INDEX('FD inverse'!$A$21:$BH$21,1,'FD mesh'!$B$15+1)*Setup!$B$22</f>
        <v>21.088211575699</v>
      </c>
      <c r="X1119" s="0" t="n">
        <f aca="false">SUMPRODUCT('FD inverse'!$A$22:$BH$22,'FD mesh'!$B$84:$BI$84,$E1118:$BL1118)+'FD inverse'!$A$22*$C1119/Setup!$B$17+INDEX('FD inverse'!$A$22:$BH$22,1,'FD mesh'!$B$15+1)*Setup!$B$22</f>
        <v>20.5069543338058</v>
      </c>
      <c r="Y1119" s="0" t="n">
        <f aca="false">SUMPRODUCT('FD inverse'!$A$23:$BH$23,'FD mesh'!$B$84:$BI$84,$E1118:$BL1118)+'FD inverse'!$A$23*$C1119/Setup!$B$17+INDEX('FD inverse'!$A$23:$BH$23,1,'FD mesh'!$B$15+1)*Setup!$B$22</f>
        <v>19.9272395848691</v>
      </c>
      <c r="Z1119" s="0" t="n">
        <f aca="false">SUMPRODUCT('FD inverse'!$A$24:$BH$24,'FD mesh'!$B$84:$BI$84,$E1118:$BL1118)+'FD inverse'!$A$24*$C1119/Setup!$B$17+INDEX('FD inverse'!$A$24:$BH$24,1,'FD mesh'!$B$15+1)*Setup!$B$22</f>
        <v>19.3489545296691</v>
      </c>
      <c r="AA1119" s="0" t="n">
        <f aca="false">SUMPRODUCT('FD inverse'!$A$25:$BH$25,'FD mesh'!$B$84:$BI$84,$E1118:$BL1118)+'FD inverse'!$A$25*$C1119/Setup!$B$17+INDEX('FD inverse'!$A$25:$BH$25,1,'FD mesh'!$B$15+1)*Setup!$B$22</f>
        <v>18.7719710736145</v>
      </c>
      <c r="AB1119" s="0" t="n">
        <f aca="false">SUMPRODUCT('FD inverse'!$A$26:$BH$26,'FD mesh'!$B$84:$BI$84,$E1118:$BL1118)+'FD inverse'!$A$26*$C1119/Setup!$B$17+INDEX('FD inverse'!$A$26:$BH$26,1,'FD mesh'!$B$15+1)*Setup!$B$22</f>
        <v>18.1961478352976</v>
      </c>
      <c r="AC1119" s="0" t="n">
        <f aca="false">SUMPRODUCT('FD inverse'!$A$27:$BH$27,'FD mesh'!$B$84:$BI$84,$E1118:$BL1118)+'FD inverse'!$A$27*$C1119/Setup!$B$17+INDEX('FD inverse'!$A$27:$BH$27,1,'FD mesh'!$B$15+1)*Setup!$B$22</f>
        <v>17.6213321007829</v>
      </c>
      <c r="AD1119" s="0" t="n">
        <f aca="false">SUMPRODUCT('FD inverse'!$A$28:$BH$28,'FD mesh'!$B$84:$BI$84,$E1118:$BL1118)+'FD inverse'!$A$28*$C1119/Setup!$B$17+INDEX('FD inverse'!$A$28:$BH$28,1,'FD mesh'!$B$15+1)*Setup!$B$22</f>
        <v>17.0473617295735</v>
      </c>
      <c r="AE1119" s="0" t="n">
        <f aca="false">SUMPRODUCT('FD inverse'!$A$29:$BH$29,'FD mesh'!$B$84:$BI$84,$E1118:$BL1118)+'FD inverse'!$A$29*$C1119/Setup!$B$17+INDEX('FD inverse'!$A$29:$BH$29,1,'FD mesh'!$B$15+1)*Setup!$B$22</f>
        <v>16.4740670186575</v>
      </c>
      <c r="AF1119" s="0" t="n">
        <f aca="false">SUMPRODUCT('FD inverse'!$A$30:$BH$30,'FD mesh'!$B$84:$BI$84,$E1118:$BL1118)+'FD inverse'!$A$30*$C1119/Setup!$B$17+INDEX('FD inverse'!$A$30:$BH$30,1,'FD mesh'!$B$15+1)*Setup!$B$22</f>
        <v>15.9012725314196</v>
      </c>
      <c r="AG1119" s="0" t="n">
        <f aca="false">SUMPRODUCT('FD inverse'!$A$31:$BH$31,'FD mesh'!$B$84:$BI$84,$E1118:$BL1118)+'FD inverse'!$A$31*$C1119/Setup!$B$17+INDEX('FD inverse'!$A$31:$BH$31,1,'FD mesh'!$B$15+1)*Setup!$B$22</f>
        <v>15.3287988985073</v>
      </c>
      <c r="AH1119" s="0" t="n">
        <f aca="false">SUMPRODUCT('FD inverse'!$A$32:$BH$32,'FD mesh'!$B$84:$BI$84,$E1118:$BL1118)+'FD inverse'!$A$32*$C1119/Setup!$B$17+INDEX('FD inverse'!$A$32:$BH$32,1,'FD mesh'!$B$15+1)*Setup!$B$22</f>
        <v>15.3047926189626</v>
      </c>
      <c r="AI1119" s="0" t="n">
        <f aca="false">SUMPRODUCT('FD inverse'!$A$33:$BH$33,'FD mesh'!$B$84:$BI$84,$E1118:$BL1118)+'FD inverse'!$A$33*$C1119/Setup!$B$17+INDEX('FD inverse'!$A$33:$BH$33,1,'FD mesh'!$B$15+1)*Setup!$B$22</f>
        <v>15.2810122699854</v>
      </c>
      <c r="AJ1119" s="0" t="n">
        <f aca="false">SUMPRODUCT('FD inverse'!$A$34:$BH$34,'FD mesh'!$B$84:$BI$84,$E1118:$BL1118)+'FD inverse'!$A$34*$C1119/Setup!$B$17+INDEX('FD inverse'!$A$34:$BH$34,1,'FD mesh'!$B$15+1)*Setup!$B$22</f>
        <v>15.2574431703021</v>
      </c>
      <c r="AK1119" s="0" t="n">
        <f aca="false">SUMPRODUCT('FD inverse'!$A$35:$BH$35,'FD mesh'!$B$84:$BI$84,$E1118:$BL1118)+'FD inverse'!$A$35*$C1119/Setup!$B$17+INDEX('FD inverse'!$A$35:$BH$35,1,'FD mesh'!$B$15+1)*Setup!$B$22</f>
        <v>15.2340698812728</v>
      </c>
      <c r="AL1119" s="0" t="n">
        <f aca="false">SUMPRODUCT('FD inverse'!$A$36:$BH$36,'FD mesh'!$B$84:$BI$84,$E1118:$BL1118)+'FD inverse'!$A$36*$C1119/Setup!$B$17+INDEX('FD inverse'!$A$36:$BH$36,1,'FD mesh'!$B$15+1)*Setup!$B$22</f>
        <v>15.2108763598309</v>
      </c>
      <c r="AM1119" s="0" t="n">
        <f aca="false">SUMPRODUCT('FD inverse'!$A$37:$BH$37,'FD mesh'!$B$84:$BI$84,$E1118:$BL1118)+'FD inverse'!$A$37*$C1119/Setup!$B$17+INDEX('FD inverse'!$A$37:$BH$37,1,'FD mesh'!$B$15+1)*Setup!$B$22</f>
        <v>15.1878460878915</v>
      </c>
      <c r="AN1119" s="0" t="n">
        <f aca="false">SUMPRODUCT('FD inverse'!$A$38:$BH$38,'FD mesh'!$B$84:$BI$84,$E1118:$BL1118)+'FD inverse'!$A$38*$C1119/Setup!$B$17+INDEX('FD inverse'!$A$38:$BH$38,1,'FD mesh'!$B$15+1)*Setup!$B$22</f>
        <v>15.1649621801771</v>
      </c>
      <c r="AO1119" s="0" t="n">
        <f aca="false">SUMPRODUCT('FD inverse'!$A$39:$BH$39,'FD mesh'!$B$84:$BI$84,$E1118:$BL1118)+'FD inverse'!$A$39*$C1119/Setup!$B$17+INDEX('FD inverse'!$A$39:$BH$39,1,'FD mesh'!$B$15+1)*Setup!$B$22</f>
        <v>15.1422074724599</v>
      </c>
      <c r="AP1119" s="0" t="n">
        <f aca="false">SUMPRODUCT('FD inverse'!$A$40:$BH$40,'FD mesh'!$B$84:$BI$84,$E1118:$BL1118)+'FD inverse'!$A$40*$C1119/Setup!$B$17+INDEX('FD inverse'!$A$40:$BH$40,1,'FD mesh'!$B$15+1)*Setup!$B$22</f>
        <v>15.119564592259</v>
      </c>
      <c r="AQ1119" s="0" t="n">
        <f aca="false">SUMPRODUCT('FD inverse'!$A$41:$BH$41,'FD mesh'!$B$84:$BI$84,$E1118:$BL1118)+'FD inverse'!$A$41*$C1119/Setup!$B$17+INDEX('FD inverse'!$A$41:$BH$41,1,'FD mesh'!$B$15+1)*Setup!$B$22</f>
        <v>15.0970160140604</v>
      </c>
      <c r="AR1119" s="0" t="n">
        <f aca="false">SUMPRODUCT('FD inverse'!$A$42:$BH$42,'FD mesh'!$B$84:$BI$84,$E1118:$BL1118)+'FD inverse'!$A$42*$C1119/Setup!$B$17+INDEX('FD inverse'!$A$42:$BH$42,1,'FD mesh'!$B$15+1)*Setup!$B$22</f>
        <v>15.0745441011492</v>
      </c>
      <c r="AS1119" s="0" t="n">
        <f aca="false">SUMPRODUCT('FD inverse'!$A$43:$BH$43,'FD mesh'!$B$84:$BI$84,$E1118:$BL1118)+'FD inverse'!$A$43*$C1119/Setup!$B$17+INDEX('FD inverse'!$A$43:$BH$43,1,'FD mesh'!$B$15+1)*Setup!$B$22</f>
        <v>0</v>
      </c>
      <c r="AT1119" s="0" t="n">
        <f aca="false">SUMPRODUCT('FD inverse'!$A$44:$BH$44,'FD mesh'!$B$84:$BI$84,$E1118:$BL1118)+'FD inverse'!$A$44*$C1119/Setup!$B$17+INDEX('FD inverse'!$A$44:$BH$44,1,'FD mesh'!$B$15+1)*Setup!$B$22</f>
        <v>0</v>
      </c>
      <c r="AU1119" s="0" t="n">
        <f aca="false">SUMPRODUCT('FD inverse'!$A$45:$BH$45,'FD mesh'!$B$84:$BI$84,$E1118:$BL1118)+'FD inverse'!$A$45*$C1119/Setup!$B$17+INDEX('FD inverse'!$A$45:$BH$45,1,'FD mesh'!$B$15+1)*Setup!$B$22</f>
        <v>0</v>
      </c>
      <c r="AV1119" s="0" t="n">
        <f aca="false">SUMPRODUCT('FD inverse'!$A$46:$BH$46,'FD mesh'!$B$84:$BI$84,$E1118:$BL1118)+'FD inverse'!$A$46*$C1119/Setup!$B$17+INDEX('FD inverse'!$A$46:$BH$46,1,'FD mesh'!$B$15+1)*Setup!$B$22</f>
        <v>0</v>
      </c>
      <c r="AW1119" s="0" t="n">
        <f aca="false">SUMPRODUCT('FD inverse'!$A$47:$BH$47,'FD mesh'!$B$84:$BI$84,$E1118:$BL1118)+'FD inverse'!$A$47*$C1119/Setup!$B$17+INDEX('FD inverse'!$A$47:$BH$47,1,'FD mesh'!$B$15+1)*Setup!$B$22</f>
        <v>0</v>
      </c>
      <c r="AX1119" s="0" t="n">
        <f aca="false">SUMPRODUCT('FD inverse'!$A$48:$BH$48,'FD mesh'!$B$84:$BI$84,$E1118:$BL1118)+'FD inverse'!$A$48*$C1119/Setup!$B$17+INDEX('FD inverse'!$A$48:$BH$48,1,'FD mesh'!$B$15+1)*Setup!$B$22</f>
        <v>0</v>
      </c>
      <c r="AY1119" s="0" t="n">
        <f aca="false">SUMPRODUCT('FD inverse'!$A$49:$BH$49,'FD mesh'!$B$84:$BI$84,$E1118:$BL1118)+'FD inverse'!$A$49*$C1119/Setup!$B$17+INDEX('FD inverse'!$A$49:$BH$49,1,'FD mesh'!$B$15+1)*Setup!$B$22</f>
        <v>0</v>
      </c>
      <c r="AZ1119" s="0" t="n">
        <f aca="false">SUMPRODUCT('FD inverse'!$A$50:$BH$50,'FD mesh'!$B$84:$BI$84,$E1118:$BL1118)+'FD inverse'!$A$50*$C1119/Setup!$B$17+INDEX('FD inverse'!$A$50:$BH$50,1,'FD mesh'!$B$15+1)*Setup!$B$22</f>
        <v>0</v>
      </c>
      <c r="BA1119" s="0" t="n">
        <f aca="false">SUMPRODUCT('FD inverse'!$A$51:$BH$51,'FD mesh'!$B$84:$BI$84,$E1118:$BL1118)+'FD inverse'!$A$51*$C1119/Setup!$B$17+INDEX('FD inverse'!$A$51:$BH$51,1,'FD mesh'!$B$15+1)*Setup!$B$22</f>
        <v>0</v>
      </c>
      <c r="BB1119" s="0" t="n">
        <f aca="false">SUMPRODUCT('FD inverse'!$A$52:$BH$52,'FD mesh'!$B$84:$BI$84,$E1118:$BL1118)+'FD inverse'!$A$52*$C1119/Setup!$B$17+INDEX('FD inverse'!$A$52:$BH$52,1,'FD mesh'!$B$15+1)*Setup!$B$22</f>
        <v>0</v>
      </c>
      <c r="BC1119" s="0" t="n">
        <f aca="false">SUMPRODUCT('FD inverse'!$A$53:$BH$53,'FD mesh'!$B$84:$BI$84,$E1118:$BL1118)+'FD inverse'!$A$53*$C1119/Setup!$B$17+INDEX('FD inverse'!$A$53:$BH$53,1,'FD mesh'!$B$15+1)*Setup!$B$22</f>
        <v>0</v>
      </c>
      <c r="BD1119" s="0" t="n">
        <f aca="false">SUMPRODUCT('FD inverse'!$A$54:$BH$54,'FD mesh'!$B$84:$BI$84,$E1118:$BL1118)+'FD inverse'!$A$54*$C1119/Setup!$B$17+INDEX('FD inverse'!$A$54:$BH$54,1,'FD mesh'!$B$15+1)*Setup!$B$22</f>
        <v>0</v>
      </c>
      <c r="BE1119" s="0" t="n">
        <f aca="false">SUMPRODUCT('FD inverse'!$A$55:$BH$55,'FD mesh'!$B$84:$BI$84,$E1118:$BL1118)+'FD inverse'!$A$55*$C1119/Setup!$B$17+INDEX('FD inverse'!$A$55:$BH$55,1,'FD mesh'!$B$15+1)*Setup!$B$22</f>
        <v>0</v>
      </c>
      <c r="BF1119" s="0" t="n">
        <f aca="false">SUMPRODUCT('FD inverse'!$A$56:$BH$56,'FD mesh'!$B$84:$BI$84,$E1118:$BL1118)+'FD inverse'!$A$56*$C1119/Setup!$B$17+INDEX('FD inverse'!$A$56:$BH$56,1,'FD mesh'!$B$15+1)*Setup!$B$22</f>
        <v>0</v>
      </c>
      <c r="BG1119" s="0" t="n">
        <f aca="false">SUMPRODUCT('FD inverse'!$A$57:$BH$57,'FD mesh'!$B$84:$BI$84,$E1118:$BL1118)+'FD inverse'!$A$57*$C1119/Setup!$B$17+INDEX('FD inverse'!$A$57:$BH$57,1,'FD mesh'!$B$15+1)*Setup!$B$22</f>
        <v>0</v>
      </c>
      <c r="BH1119" s="0" t="n">
        <f aca="false">SUMPRODUCT('FD inverse'!$A$58:$BH$58,'FD mesh'!$B$84:$BI$84,$E1118:$BL1118)+'FD inverse'!$A$58*$C1119/Setup!$B$17+INDEX('FD inverse'!$A$58:$BH$58,1,'FD mesh'!$B$15+1)*Setup!$B$22</f>
        <v>0</v>
      </c>
      <c r="BI1119" s="0" t="n">
        <f aca="false">SUMPRODUCT('FD inverse'!$A$59:$BH$59,'FD mesh'!$B$84:$BI$84,$E1118:$BL1118)+'FD inverse'!$A$59*$C1119/Setup!$B$17+INDEX('FD inverse'!$A$59:$BH$59,1,'FD mesh'!$B$15+1)*Setup!$B$22</f>
        <v>0</v>
      </c>
      <c r="BJ1119" s="0" t="n">
        <f aca="false">SUMPRODUCT('FD inverse'!$A$60:$BH$60,'FD mesh'!$B$84:$BI$84,$E1118:$BL1118)+'FD inverse'!$A$60*$C1119/Setup!$B$17+INDEX('FD inverse'!$A$60:$BH$60,1,'FD mesh'!$B$15+1)*Setup!$B$22</f>
        <v>0</v>
      </c>
      <c r="BK1119" s="0" t="n">
        <f aca="false">SUMPRODUCT('FD inverse'!$A$61:$BH$61,'FD mesh'!$B$84:$BI$84,$E1118:$BL1118)+'FD inverse'!$A$61*$C1119/Setup!$B$17+INDEX('FD inverse'!$A$61:$BH$61,1,'FD mesh'!$B$15+1)*Setup!$B$22</f>
        <v>0</v>
      </c>
      <c r="BL1119" s="0" t="n">
        <f aca="false">SUMPRODUCT('FD inverse'!$A$62:$BH$62,'FD mesh'!$B$84:$BI$84,$E1118:$BL1118)+'FD inverse'!$A$62*$C1119/Setup!$B$17+INDEX('FD inverse'!$A$62:$BH$62,1,'FD mesh'!$B$15+1)*Setup!$B$22</f>
        <v>0</v>
      </c>
    </row>
    <row r="1120" customFormat="false" ht="15" hidden="false" customHeight="false" outlineLevel="0" collapsed="false">
      <c r="A1120" s="0" t="n">
        <v>1115</v>
      </c>
      <c r="B1120" s="0" t="n">
        <f aca="false">A1120*Setup!$B$11/3600</f>
        <v>92.9166666666667</v>
      </c>
      <c r="C1120" s="0" t="n">
        <f aca="false">Setup!$B$7+Setup!$B$8*COS(2*PI()*(B1120-Setup!$B$9)/24)</f>
        <v>25.119316056124</v>
      </c>
      <c r="D1120" s="0" t="n">
        <f aca="false">(C1120-E1120)/Setup!$B$17</f>
        <v>2.22247515071841</v>
      </c>
      <c r="E1120" s="0" t="n">
        <f aca="false">SUMPRODUCT('FD inverse'!$A$3:$BH$3,'FD mesh'!$B$84:$BI$84,$E1119:$BL1119)+'FD inverse'!$A$3*$C1120/Setup!$B$17+INDEX('FD inverse'!$A$3:$BH$3,1,'FD mesh'!$B$15+1)*Setup!$B$22</f>
        <v>24.8303942865306</v>
      </c>
      <c r="F1120" s="0" t="n">
        <f aca="false">SUMPRODUCT('FD inverse'!$A$4:$BH$4,'FD mesh'!$B$84:$BI$84,$E1119:$BL1119)+'FD inverse'!$A$4*$C1120/Setup!$B$17+INDEX('FD inverse'!$A$4:$BH$4,1,'FD mesh'!$B$15+1)*Setup!$B$22</f>
        <v>24.7539193290763</v>
      </c>
      <c r="G1120" s="0" t="n">
        <f aca="false">SUMPRODUCT('FD inverse'!$A$5:$BH$5,'FD mesh'!$B$84:$BI$84,$E1119:$BL1119)+'FD inverse'!$A$5*$C1120/Setup!$B$17+INDEX('FD inverse'!$A$5:$BH$5,1,'FD mesh'!$B$15+1)*Setup!$B$22</f>
        <v>24.6603016519876</v>
      </c>
      <c r="H1120" s="0" t="n">
        <f aca="false">SUMPRODUCT('FD inverse'!$A$6:$BH$6,'FD mesh'!$B$84:$BI$84,$E1119:$BL1119)+'FD inverse'!$A$6*$C1120/Setup!$B$17+INDEX('FD inverse'!$A$6:$BH$6,1,'FD mesh'!$B$15+1)*Setup!$B$22</f>
        <v>24.3226878352738</v>
      </c>
      <c r="I1120" s="0" t="n">
        <f aca="false">SUMPRODUCT('FD inverse'!$A$7:$BH$7,'FD mesh'!$B$84:$BI$84,$E1119:$BL1119)+'FD inverse'!$A$7*$C1120/Setup!$B$17+INDEX('FD inverse'!$A$7:$BH$7,1,'FD mesh'!$B$15+1)*Setup!$B$22</f>
        <v>24.2911770618549</v>
      </c>
      <c r="J1120" s="0" t="n">
        <f aca="false">SUMPRODUCT('FD inverse'!$A$8:$BH$8,'FD mesh'!$B$84:$BI$84,$E1119:$BL1119)+'FD inverse'!$A$8*$C1120/Setup!$B$17+INDEX('FD inverse'!$A$8:$BH$8,1,'FD mesh'!$B$15+1)*Setup!$B$22</f>
        <v>24.2576866117753</v>
      </c>
      <c r="K1120" s="0" t="n">
        <f aca="false">SUMPRODUCT('FD inverse'!$A$9:$BH$9,'FD mesh'!$B$84:$BI$84,$E1119:$BL1119)+'FD inverse'!$A$9*$C1120/Setup!$B$17+INDEX('FD inverse'!$A$9:$BH$9,1,'FD mesh'!$B$15+1)*Setup!$B$22</f>
        <v>24.2233569621874</v>
      </c>
      <c r="L1120" s="0" t="n">
        <f aca="false">SUMPRODUCT('FD inverse'!$A$10:$BH$10,'FD mesh'!$B$84:$BI$84,$E1119:$BL1119)+'FD inverse'!$A$10*$C1120/Setup!$B$17+INDEX('FD inverse'!$A$10:$BH$10,1,'FD mesh'!$B$15+1)*Setup!$B$22</f>
        <v>24.1891848462882</v>
      </c>
      <c r="M1120" s="0" t="n">
        <f aca="false">SUMPRODUCT('FD inverse'!$A$11:$BH$11,'FD mesh'!$B$84:$BI$84,$E1119:$BL1119)+'FD inverse'!$A$11*$C1120/Setup!$B$17+INDEX('FD inverse'!$A$11:$BH$11,1,'FD mesh'!$B$15+1)*Setup!$B$22</f>
        <v>24.1560263610817</v>
      </c>
      <c r="N1120" s="0" t="n">
        <f aca="false">SUMPRODUCT('FD inverse'!$A$12:$BH$12,'FD mesh'!$B$84:$BI$84,$E1119:$BL1119)+'FD inverse'!$A$12*$C1120/Setup!$B$17+INDEX('FD inverse'!$A$12:$BH$12,1,'FD mesh'!$B$15+1)*Setup!$B$22</f>
        <v>24.1246000278001</v>
      </c>
      <c r="O1120" s="0" t="n">
        <f aca="false">SUMPRODUCT('FD inverse'!$A$13:$BH$13,'FD mesh'!$B$84:$BI$84,$E1119:$BL1119)+'FD inverse'!$A$13*$C1120/Setup!$B$17+INDEX('FD inverse'!$A$13:$BH$13,1,'FD mesh'!$B$15+1)*Setup!$B$22</f>
        <v>24.095489664348</v>
      </c>
      <c r="P1120" s="0" t="n">
        <f aca="false">SUMPRODUCT('FD inverse'!$A$14:$BH$14,'FD mesh'!$B$84:$BI$84,$E1119:$BL1119)+'FD inverse'!$A$14*$C1120/Setup!$B$17+INDEX('FD inverse'!$A$14:$BH$14,1,'FD mesh'!$B$15+1)*Setup!$B$22</f>
        <v>24.0691469518244</v>
      </c>
      <c r="Q1120" s="0" t="n">
        <f aca="false">SUMPRODUCT('FD inverse'!$A$15:$BH$15,'FD mesh'!$B$84:$BI$84,$E1119:$BL1119)+'FD inverse'!$A$15*$C1120/Setup!$B$17+INDEX('FD inverse'!$A$15:$BH$15,1,'FD mesh'!$B$15+1)*Setup!$B$22</f>
        <v>24.0458935993461</v>
      </c>
      <c r="R1120" s="0" t="n">
        <f aca="false">SUMPRODUCT('FD inverse'!$A$16:$BH$16,'FD mesh'!$B$84:$BI$84,$E1119:$BL1119)+'FD inverse'!$A$16*$C1120/Setup!$B$17+INDEX('FD inverse'!$A$16:$BH$16,1,'FD mesh'!$B$15+1)*Setup!$B$22</f>
        <v>24.0259230331189</v>
      </c>
      <c r="S1120" s="0" t="n">
        <f aca="false">SUMPRODUCT('FD inverse'!$A$17:$BH$17,'FD mesh'!$B$84:$BI$84,$E1119:$BL1119)+'FD inverse'!$A$17*$C1120/Setup!$B$17+INDEX('FD inverse'!$A$17:$BH$17,1,'FD mesh'!$B$15+1)*Setup!$B$22</f>
        <v>23.4360582087225</v>
      </c>
      <c r="T1120" s="0" t="n">
        <f aca="false">SUMPRODUCT('FD inverse'!$A$18:$BH$18,'FD mesh'!$B$84:$BI$84,$E1119:$BL1119)+'FD inverse'!$A$18*$C1120/Setup!$B$17+INDEX('FD inverse'!$A$18:$BH$18,1,'FD mesh'!$B$15+1)*Setup!$B$22</f>
        <v>22.8478972241375</v>
      </c>
      <c r="U1120" s="0" t="n">
        <f aca="false">SUMPRODUCT('FD inverse'!$A$19:$BH$19,'FD mesh'!$B$84:$BI$84,$E1119:$BL1119)+'FD inverse'!$A$19*$C1120/Setup!$B$17+INDEX('FD inverse'!$A$19:$BH$19,1,'FD mesh'!$B$15+1)*Setup!$B$22</f>
        <v>22.2614443596121</v>
      </c>
      <c r="V1120" s="0" t="n">
        <f aca="false">SUMPRODUCT('FD inverse'!$A$20:$BH$20,'FD mesh'!$B$84:$BI$84,$E1119:$BL1119)+'FD inverse'!$A$20*$C1120/Setup!$B$17+INDEX('FD inverse'!$A$20:$BH$20,1,'FD mesh'!$B$15+1)*Setup!$B$22</f>
        <v>21.6766773328902</v>
      </c>
      <c r="W1120" s="0" t="n">
        <f aca="false">SUMPRODUCT('FD inverse'!$A$21:$BH$21,'FD mesh'!$B$84:$BI$84,$E1119:$BL1119)+'FD inverse'!$A$21*$C1120/Setup!$B$17+INDEX('FD inverse'!$A$21:$BH$21,1,'FD mesh'!$B$15+1)*Setup!$B$22</f>
        <v>21.0935496502603</v>
      </c>
      <c r="X1120" s="0" t="n">
        <f aca="false">SUMPRODUCT('FD inverse'!$A$22:$BH$22,'FD mesh'!$B$84:$BI$84,$E1119:$BL1119)+'FD inverse'!$A$22*$C1120/Setup!$B$17+INDEX('FD inverse'!$A$22:$BH$22,1,'FD mesh'!$B$15+1)*Setup!$B$22</f>
        <v>20.5119928867157</v>
      </c>
      <c r="Y1120" s="0" t="n">
        <f aca="false">SUMPRODUCT('FD inverse'!$A$23:$BH$23,'FD mesh'!$B$84:$BI$84,$E1119:$BL1119)+'FD inverse'!$A$23*$C1120/Setup!$B$17+INDEX('FD inverse'!$A$23:$BH$23,1,'FD mesh'!$B$15+1)*Setup!$B$22</f>
        <v>19.931918897313</v>
      </c>
      <c r="Z1120" s="0" t="n">
        <f aca="false">SUMPRODUCT('FD inverse'!$A$24:$BH$24,'FD mesh'!$B$84:$BI$84,$E1119:$BL1119)+'FD inverse'!$A$24*$C1120/Setup!$B$17+INDEX('FD inverse'!$A$24:$BH$24,1,'FD mesh'!$B$15+1)*Setup!$B$22</f>
        <v>19.3532219627153</v>
      </c>
      <c r="AA1120" s="0" t="n">
        <f aca="false">SUMPRODUCT('FD inverse'!$A$25:$BH$25,'FD mesh'!$B$84:$BI$84,$E1119:$BL1119)+'FD inverse'!$A$25*$C1120/Setup!$B$17+INDEX('FD inverse'!$A$25:$BH$25,1,'FD mesh'!$B$15+1)*Setup!$B$22</f>
        <v>18.7757808726998</v>
      </c>
      <c r="AB1120" s="0" t="n">
        <f aca="false">SUMPRODUCT('FD inverse'!$A$26:$BH$26,'FD mesh'!$B$84:$BI$84,$E1119:$BL1119)+'FD inverse'!$A$26*$C1120/Setup!$B$17+INDEX('FD inverse'!$A$26:$BH$26,1,'FD mesh'!$B$15+1)*Setup!$B$22</f>
        <v>18.1994609521294</v>
      </c>
      <c r="AC1120" s="0" t="n">
        <f aca="false">SUMPRODUCT('FD inverse'!$A$27:$BH$27,'FD mesh'!$B$84:$BI$84,$E1119:$BL1119)+'FD inverse'!$A$27*$C1120/Setup!$B$17+INDEX('FD inverse'!$A$27:$BH$27,1,'FD mesh'!$B$15+1)*Setup!$B$22</f>
        <v>17.6241160345124</v>
      </c>
      <c r="AD1120" s="0" t="n">
        <f aca="false">SUMPRODUCT('FD inverse'!$A$28:$BH$28,'FD mesh'!$B$84:$BI$84,$E1119:$BL1119)+'FD inverse'!$A$28*$C1120/Setup!$B$17+INDEX('FD inverse'!$A$28:$BH$28,1,'FD mesh'!$B$15+1)*Setup!$B$22</f>
        <v>17.0495903888216</v>
      </c>
      <c r="AE1120" s="0" t="n">
        <f aca="false">SUMPRODUCT('FD inverse'!$A$29:$BH$29,'FD mesh'!$B$84:$BI$84,$E1119:$BL1119)+'FD inverse'!$A$29*$C1120/Setup!$B$17+INDEX('FD inverse'!$A$29:$BH$29,1,'FD mesh'!$B$15+1)*Setup!$B$22</f>
        <v>16.4757206057094</v>
      </c>
      <c r="AF1120" s="0" t="n">
        <f aca="false">SUMPRODUCT('FD inverse'!$A$30:$BH$30,'FD mesh'!$B$84:$BI$84,$E1119:$BL1119)+'FD inverse'!$A$30*$C1120/Setup!$B$17+INDEX('FD inverse'!$A$30:$BH$30,1,'FD mesh'!$B$15+1)*Setup!$B$22</f>
        <v>15.902337449644</v>
      </c>
      <c r="AG1120" s="0" t="n">
        <f aca="false">SUMPRODUCT('FD inverse'!$A$31:$BH$31,'FD mesh'!$B$84:$BI$84,$E1119:$BL1119)+'FD inverse'!$A$31*$C1120/Setup!$B$17+INDEX('FD inverse'!$A$31:$BH$31,1,'FD mesh'!$B$15+1)*Setup!$B$22</f>
        <v>15.3292676837989</v>
      </c>
      <c r="AH1120" s="0" t="n">
        <f aca="false">SUMPRODUCT('FD inverse'!$A$32:$BH$32,'FD mesh'!$B$84:$BI$84,$E1119:$BL1119)+'FD inverse'!$A$32*$C1120/Setup!$B$17+INDEX('FD inverse'!$A$32:$BH$32,1,'FD mesh'!$B$15+1)*Setup!$B$22</f>
        <v>15.305235065896</v>
      </c>
      <c r="AI1120" s="0" t="n">
        <f aca="false">SUMPRODUCT('FD inverse'!$A$33:$BH$33,'FD mesh'!$B$84:$BI$84,$E1119:$BL1119)+'FD inverse'!$A$33*$C1120/Setup!$B$17+INDEX('FD inverse'!$A$33:$BH$33,1,'FD mesh'!$B$15+1)*Setup!$B$22</f>
        <v>15.2814264248218</v>
      </c>
      <c r="AJ1120" s="0" t="n">
        <f aca="false">SUMPRODUCT('FD inverse'!$A$34:$BH$34,'FD mesh'!$B$84:$BI$84,$E1119:$BL1119)+'FD inverse'!$A$34*$C1120/Setup!$B$17+INDEX('FD inverse'!$A$34:$BH$34,1,'FD mesh'!$B$15+1)*Setup!$B$22</f>
        <v>15.2578274384652</v>
      </c>
      <c r="AK1120" s="0" t="n">
        <f aca="false">SUMPRODUCT('FD inverse'!$A$35:$BH$35,'FD mesh'!$B$84:$BI$84,$E1119:$BL1119)+'FD inverse'!$A$35*$C1120/Setup!$B$17+INDEX('FD inverse'!$A$35:$BH$35,1,'FD mesh'!$B$15+1)*Setup!$B$22</f>
        <v>15.2344229775036</v>
      </c>
      <c r="AL1120" s="0" t="n">
        <f aca="false">SUMPRODUCT('FD inverse'!$A$36:$BH$36,'FD mesh'!$B$84:$BI$84,$E1119:$BL1119)+'FD inverse'!$A$36*$C1120/Setup!$B$17+INDEX('FD inverse'!$A$36:$BH$36,1,'FD mesh'!$B$15+1)*Setup!$B$22</f>
        <v>15.211197261987</v>
      </c>
      <c r="AM1120" s="0" t="n">
        <f aca="false">SUMPRODUCT('FD inverse'!$A$37:$BH$37,'FD mesh'!$B$84:$BI$84,$E1119:$BL1119)+'FD inverse'!$A$37*$C1120/Setup!$B$17+INDEX('FD inverse'!$A$37:$BH$37,1,'FD mesh'!$B$15+1)*Setup!$B$22</f>
        <v>15.1881339945332</v>
      </c>
      <c r="AN1120" s="0" t="n">
        <f aca="false">SUMPRODUCT('FD inverse'!$A$38:$BH$38,'FD mesh'!$B$84:$BI$84,$E1119:$BL1119)+'FD inverse'!$A$38*$C1120/Setup!$B$17+INDEX('FD inverse'!$A$38:$BH$38,1,'FD mesh'!$B$15+1)*Setup!$B$22</f>
        <v>15.1652164720529</v>
      </c>
      <c r="AO1120" s="0" t="n">
        <f aca="false">SUMPRODUCT('FD inverse'!$A$39:$BH$39,'FD mesh'!$B$84:$BI$84,$E1119:$BL1119)+'FD inverse'!$A$39*$C1120/Setup!$B$17+INDEX('FD inverse'!$A$39:$BH$39,1,'FD mesh'!$B$15+1)*Setup!$B$22</f>
        <v>15.1424276779773</v>
      </c>
      <c r="AP1120" s="0" t="n">
        <f aca="false">SUMPRODUCT('FD inverse'!$A$40:$BH$40,'FD mesh'!$B$84:$BI$84,$E1119:$BL1119)+'FD inverse'!$A$40*$C1120/Setup!$B$17+INDEX('FD inverse'!$A$40:$BH$40,1,'FD mesh'!$B$15+1)*Setup!$B$22</f>
        <v>15.1197503570067</v>
      </c>
      <c r="AQ1120" s="0" t="n">
        <f aca="false">SUMPRODUCT('FD inverse'!$A$41:$BH$41,'FD mesh'!$B$84:$BI$84,$E1119:$BL1119)+'FD inverse'!$A$41*$C1120/Setup!$B$17+INDEX('FD inverse'!$A$41:$BH$41,1,'FD mesh'!$B$15+1)*Setup!$B$22</f>
        <v>15.0971670744302</v>
      </c>
      <c r="AR1120" s="0" t="n">
        <f aca="false">SUMPRODUCT('FD inverse'!$A$42:$BH$42,'FD mesh'!$B$84:$BI$84,$E1119:$BL1119)+'FD inverse'!$A$42*$C1120/Setup!$B$17+INDEX('FD inverse'!$A$42:$BH$42,1,'FD mesh'!$B$15+1)*Setup!$B$22</f>
        <v>15.0746602620924</v>
      </c>
      <c r="AS1120" s="0" t="n">
        <f aca="false">SUMPRODUCT('FD inverse'!$A$43:$BH$43,'FD mesh'!$B$84:$BI$84,$E1119:$BL1119)+'FD inverse'!$A$43*$C1120/Setup!$B$17+INDEX('FD inverse'!$A$43:$BH$43,1,'FD mesh'!$B$15+1)*Setup!$B$22</f>
        <v>0</v>
      </c>
      <c r="AT1120" s="0" t="n">
        <f aca="false">SUMPRODUCT('FD inverse'!$A$44:$BH$44,'FD mesh'!$B$84:$BI$84,$E1119:$BL1119)+'FD inverse'!$A$44*$C1120/Setup!$B$17+INDEX('FD inverse'!$A$44:$BH$44,1,'FD mesh'!$B$15+1)*Setup!$B$22</f>
        <v>0</v>
      </c>
      <c r="AU1120" s="0" t="n">
        <f aca="false">SUMPRODUCT('FD inverse'!$A$45:$BH$45,'FD mesh'!$B$84:$BI$84,$E1119:$BL1119)+'FD inverse'!$A$45*$C1120/Setup!$B$17+INDEX('FD inverse'!$A$45:$BH$45,1,'FD mesh'!$B$15+1)*Setup!$B$22</f>
        <v>0</v>
      </c>
      <c r="AV1120" s="0" t="n">
        <f aca="false">SUMPRODUCT('FD inverse'!$A$46:$BH$46,'FD mesh'!$B$84:$BI$84,$E1119:$BL1119)+'FD inverse'!$A$46*$C1120/Setup!$B$17+INDEX('FD inverse'!$A$46:$BH$46,1,'FD mesh'!$B$15+1)*Setup!$B$22</f>
        <v>0</v>
      </c>
      <c r="AW1120" s="0" t="n">
        <f aca="false">SUMPRODUCT('FD inverse'!$A$47:$BH$47,'FD mesh'!$B$84:$BI$84,$E1119:$BL1119)+'FD inverse'!$A$47*$C1120/Setup!$B$17+INDEX('FD inverse'!$A$47:$BH$47,1,'FD mesh'!$B$15+1)*Setup!$B$22</f>
        <v>0</v>
      </c>
      <c r="AX1120" s="0" t="n">
        <f aca="false">SUMPRODUCT('FD inverse'!$A$48:$BH$48,'FD mesh'!$B$84:$BI$84,$E1119:$BL1119)+'FD inverse'!$A$48*$C1120/Setup!$B$17+INDEX('FD inverse'!$A$48:$BH$48,1,'FD mesh'!$B$15+1)*Setup!$B$22</f>
        <v>0</v>
      </c>
      <c r="AY1120" s="0" t="n">
        <f aca="false">SUMPRODUCT('FD inverse'!$A$49:$BH$49,'FD mesh'!$B$84:$BI$84,$E1119:$BL1119)+'FD inverse'!$A$49*$C1120/Setup!$B$17+INDEX('FD inverse'!$A$49:$BH$49,1,'FD mesh'!$B$15+1)*Setup!$B$22</f>
        <v>0</v>
      </c>
      <c r="AZ1120" s="0" t="n">
        <f aca="false">SUMPRODUCT('FD inverse'!$A$50:$BH$50,'FD mesh'!$B$84:$BI$84,$E1119:$BL1119)+'FD inverse'!$A$50*$C1120/Setup!$B$17+INDEX('FD inverse'!$A$50:$BH$50,1,'FD mesh'!$B$15+1)*Setup!$B$22</f>
        <v>0</v>
      </c>
      <c r="BA1120" s="0" t="n">
        <f aca="false">SUMPRODUCT('FD inverse'!$A$51:$BH$51,'FD mesh'!$B$84:$BI$84,$E1119:$BL1119)+'FD inverse'!$A$51*$C1120/Setup!$B$17+INDEX('FD inverse'!$A$51:$BH$51,1,'FD mesh'!$B$15+1)*Setup!$B$22</f>
        <v>0</v>
      </c>
      <c r="BB1120" s="0" t="n">
        <f aca="false">SUMPRODUCT('FD inverse'!$A$52:$BH$52,'FD mesh'!$B$84:$BI$84,$E1119:$BL1119)+'FD inverse'!$A$52*$C1120/Setup!$B$17+INDEX('FD inverse'!$A$52:$BH$52,1,'FD mesh'!$B$15+1)*Setup!$B$22</f>
        <v>0</v>
      </c>
      <c r="BC1120" s="0" t="n">
        <f aca="false">SUMPRODUCT('FD inverse'!$A$53:$BH$53,'FD mesh'!$B$84:$BI$84,$E1119:$BL1119)+'FD inverse'!$A$53*$C1120/Setup!$B$17+INDEX('FD inverse'!$A$53:$BH$53,1,'FD mesh'!$B$15+1)*Setup!$B$22</f>
        <v>0</v>
      </c>
      <c r="BD1120" s="0" t="n">
        <f aca="false">SUMPRODUCT('FD inverse'!$A$54:$BH$54,'FD mesh'!$B$84:$BI$84,$E1119:$BL1119)+'FD inverse'!$A$54*$C1120/Setup!$B$17+INDEX('FD inverse'!$A$54:$BH$54,1,'FD mesh'!$B$15+1)*Setup!$B$22</f>
        <v>0</v>
      </c>
      <c r="BE1120" s="0" t="n">
        <f aca="false">SUMPRODUCT('FD inverse'!$A$55:$BH$55,'FD mesh'!$B$84:$BI$84,$E1119:$BL1119)+'FD inverse'!$A$55*$C1120/Setup!$B$17+INDEX('FD inverse'!$A$55:$BH$55,1,'FD mesh'!$B$15+1)*Setup!$B$22</f>
        <v>0</v>
      </c>
      <c r="BF1120" s="0" t="n">
        <f aca="false">SUMPRODUCT('FD inverse'!$A$56:$BH$56,'FD mesh'!$B$84:$BI$84,$E1119:$BL1119)+'FD inverse'!$A$56*$C1120/Setup!$B$17+INDEX('FD inverse'!$A$56:$BH$56,1,'FD mesh'!$B$15+1)*Setup!$B$22</f>
        <v>0</v>
      </c>
      <c r="BG1120" s="0" t="n">
        <f aca="false">SUMPRODUCT('FD inverse'!$A$57:$BH$57,'FD mesh'!$B$84:$BI$84,$E1119:$BL1119)+'FD inverse'!$A$57*$C1120/Setup!$B$17+INDEX('FD inverse'!$A$57:$BH$57,1,'FD mesh'!$B$15+1)*Setup!$B$22</f>
        <v>0</v>
      </c>
      <c r="BH1120" s="0" t="n">
        <f aca="false">SUMPRODUCT('FD inverse'!$A$58:$BH$58,'FD mesh'!$B$84:$BI$84,$E1119:$BL1119)+'FD inverse'!$A$58*$C1120/Setup!$B$17+INDEX('FD inverse'!$A$58:$BH$58,1,'FD mesh'!$B$15+1)*Setup!$B$22</f>
        <v>0</v>
      </c>
      <c r="BI1120" s="0" t="n">
        <f aca="false">SUMPRODUCT('FD inverse'!$A$59:$BH$59,'FD mesh'!$B$84:$BI$84,$E1119:$BL1119)+'FD inverse'!$A$59*$C1120/Setup!$B$17+INDEX('FD inverse'!$A$59:$BH$59,1,'FD mesh'!$B$15+1)*Setup!$B$22</f>
        <v>0</v>
      </c>
      <c r="BJ1120" s="0" t="n">
        <f aca="false">SUMPRODUCT('FD inverse'!$A$60:$BH$60,'FD mesh'!$B$84:$BI$84,$E1119:$BL1119)+'FD inverse'!$A$60*$C1120/Setup!$B$17+INDEX('FD inverse'!$A$60:$BH$60,1,'FD mesh'!$B$15+1)*Setup!$B$22</f>
        <v>0</v>
      </c>
      <c r="BK1120" s="0" t="n">
        <f aca="false">SUMPRODUCT('FD inverse'!$A$61:$BH$61,'FD mesh'!$B$84:$BI$84,$E1119:$BL1119)+'FD inverse'!$A$61*$C1120/Setup!$B$17+INDEX('FD inverse'!$A$61:$BH$61,1,'FD mesh'!$B$15+1)*Setup!$B$22</f>
        <v>0</v>
      </c>
      <c r="BL1120" s="0" t="n">
        <f aca="false">SUMPRODUCT('FD inverse'!$A$62:$BH$62,'FD mesh'!$B$84:$BI$84,$E1119:$BL1119)+'FD inverse'!$A$62*$C1120/Setup!$B$17+INDEX('FD inverse'!$A$62:$BH$62,1,'FD mesh'!$B$15+1)*Setup!$B$22</f>
        <v>0</v>
      </c>
    </row>
    <row r="1121" customFormat="false" ht="15" hidden="false" customHeight="false" outlineLevel="0" collapsed="false">
      <c r="A1121" s="0" t="n">
        <v>1116</v>
      </c>
      <c r="B1121" s="0" t="n">
        <f aca="false">A1121*Setup!$B$11/3600</f>
        <v>93</v>
      </c>
      <c r="C1121" s="0" t="n">
        <f aca="false">Setup!$B$7+Setup!$B$8*COS(2*PI()*(B1121-Setup!$B$9)/24)</f>
        <v>25.0352761804101</v>
      </c>
      <c r="D1121" s="0" t="n">
        <f aca="false">(C1121-E1121)/Setup!$B$17</f>
        <v>1.9461521732182</v>
      </c>
      <c r="E1121" s="0" t="n">
        <f aca="false">SUMPRODUCT('FD inverse'!$A$3:$BH$3,'FD mesh'!$B$84:$BI$84,$E1120:$BL1120)+'FD inverse'!$A$3*$C1121/Setup!$B$17+INDEX('FD inverse'!$A$3:$BH$3,1,'FD mesh'!$B$15+1)*Setup!$B$22</f>
        <v>24.7822763978917</v>
      </c>
      <c r="F1121" s="0" t="n">
        <f aca="false">SUMPRODUCT('FD inverse'!$A$4:$BH$4,'FD mesh'!$B$84:$BI$84,$E1120:$BL1120)+'FD inverse'!$A$4*$C1121/Setup!$B$17+INDEX('FD inverse'!$A$4:$BH$4,1,'FD mesh'!$B$15+1)*Setup!$B$22</f>
        <v>24.7139129521216</v>
      </c>
      <c r="G1121" s="0" t="n">
        <f aca="false">SUMPRODUCT('FD inverse'!$A$5:$BH$5,'FD mesh'!$B$84:$BI$84,$E1120:$BL1120)+'FD inverse'!$A$5*$C1121/Setup!$B$17+INDEX('FD inverse'!$A$5:$BH$5,1,'FD mesh'!$B$15+1)*Setup!$B$22</f>
        <v>24.6281856274649</v>
      </c>
      <c r="H1121" s="0" t="n">
        <f aca="false">SUMPRODUCT('FD inverse'!$A$6:$BH$6,'FD mesh'!$B$84:$BI$84,$E1120:$BL1120)+'FD inverse'!$A$6*$C1121/Setup!$B$17+INDEX('FD inverse'!$A$6:$BH$6,1,'FD mesh'!$B$15+1)*Setup!$B$22</f>
        <v>24.3167238820704</v>
      </c>
      <c r="I1121" s="0" t="n">
        <f aca="false">SUMPRODUCT('FD inverse'!$A$7:$BH$7,'FD mesh'!$B$84:$BI$84,$E1120:$BL1120)+'FD inverse'!$A$7*$C1121/Setup!$B$17+INDEX('FD inverse'!$A$7:$BH$7,1,'FD mesh'!$B$15+1)*Setup!$B$22</f>
        <v>24.2874016175212</v>
      </c>
      <c r="J1121" s="0" t="n">
        <f aca="false">SUMPRODUCT('FD inverse'!$A$8:$BH$8,'FD mesh'!$B$84:$BI$84,$E1120:$BL1120)+'FD inverse'!$A$8*$C1121/Setup!$B$17+INDEX('FD inverse'!$A$8:$BH$8,1,'FD mesh'!$B$15+1)*Setup!$B$22</f>
        <v>24.2558519521852</v>
      </c>
      <c r="K1121" s="0" t="n">
        <f aca="false">SUMPRODUCT('FD inverse'!$A$9:$BH$9,'FD mesh'!$B$84:$BI$84,$E1120:$BL1120)+'FD inverse'!$A$9*$C1121/Setup!$B$17+INDEX('FD inverse'!$A$9:$BH$9,1,'FD mesh'!$B$15+1)*Setup!$B$22</f>
        <v>24.2232198918108</v>
      </c>
      <c r="L1121" s="0" t="n">
        <f aca="false">SUMPRODUCT('FD inverse'!$A$10:$BH$10,'FD mesh'!$B$84:$BI$84,$E1120:$BL1120)+'FD inverse'!$A$10*$C1121/Setup!$B$17+INDEX('FD inverse'!$A$10:$BH$10,1,'FD mesh'!$B$15+1)*Setup!$B$22</f>
        <v>24.1905069639575</v>
      </c>
      <c r="M1121" s="0" t="n">
        <f aca="false">SUMPRODUCT('FD inverse'!$A$11:$BH$11,'FD mesh'!$B$84:$BI$84,$E1120:$BL1120)+'FD inverse'!$A$11*$C1121/Setup!$B$17+INDEX('FD inverse'!$A$11:$BH$11,1,'FD mesh'!$B$15+1)*Setup!$B$22</f>
        <v>24.1585740465287</v>
      </c>
      <c r="N1121" s="0" t="n">
        <f aca="false">SUMPRODUCT('FD inverse'!$A$12:$BH$12,'FD mesh'!$B$84:$BI$84,$E1120:$BL1120)+'FD inverse'!$A$12*$C1121/Setup!$B$17+INDEX('FD inverse'!$A$12:$BH$12,1,'FD mesh'!$B$15+1)*Setup!$B$22</f>
        <v>24.1281441883606</v>
      </c>
      <c r="O1121" s="0" t="n">
        <f aca="false">SUMPRODUCT('FD inverse'!$A$13:$BH$13,'FD mesh'!$B$84:$BI$84,$E1120:$BL1120)+'FD inverse'!$A$13*$C1121/Setup!$B$17+INDEX('FD inverse'!$A$13:$BH$13,1,'FD mesh'!$B$15+1)*Setup!$B$22</f>
        <v>24.0998052803757</v>
      </c>
      <c r="P1121" s="0" t="n">
        <f aca="false">SUMPRODUCT('FD inverse'!$A$14:$BH$14,'FD mesh'!$B$84:$BI$84,$E1120:$BL1120)+'FD inverse'!$A$14*$C1121/Setup!$B$17+INDEX('FD inverse'!$A$14:$BH$14,1,'FD mesh'!$B$15+1)*Setup!$B$22</f>
        <v>24.0740124585429</v>
      </c>
      <c r="Q1121" s="0" t="n">
        <f aca="false">SUMPRODUCT('FD inverse'!$A$15:$BH$15,'FD mesh'!$B$84:$BI$84,$E1120:$BL1120)+'FD inverse'!$A$15*$C1121/Setup!$B$17+INDEX('FD inverse'!$A$15:$BH$15,1,'FD mesh'!$B$15+1)*Setup!$B$22</f>
        <v>24.0510901421487</v>
      </c>
      <c r="R1121" s="0" t="n">
        <f aca="false">SUMPRODUCT('FD inverse'!$A$16:$BH$16,'FD mesh'!$B$84:$BI$84,$E1120:$BL1120)+'FD inverse'!$A$16*$C1121/Setup!$B$17+INDEX('FD inverse'!$A$16:$BH$16,1,'FD mesh'!$B$15+1)*Setup!$B$22</f>
        <v>24.0312336327178</v>
      </c>
      <c r="S1121" s="0" t="n">
        <f aca="false">SUMPRODUCT('FD inverse'!$A$17:$BH$17,'FD mesh'!$B$84:$BI$84,$E1120:$BL1120)+'FD inverse'!$A$17*$C1121/Setup!$B$17+INDEX('FD inverse'!$A$17:$BH$17,1,'FD mesh'!$B$15+1)*Setup!$B$22</f>
        <v>23.4415105983535</v>
      </c>
      <c r="T1121" s="0" t="n">
        <f aca="false">SUMPRODUCT('FD inverse'!$A$18:$BH$18,'FD mesh'!$B$84:$BI$84,$E1120:$BL1120)+'FD inverse'!$A$18*$C1121/Setup!$B$17+INDEX('FD inverse'!$A$18:$BH$18,1,'FD mesh'!$B$15+1)*Setup!$B$22</f>
        <v>22.8533921243665</v>
      </c>
      <c r="U1121" s="0" t="n">
        <f aca="false">SUMPRODUCT('FD inverse'!$A$19:$BH$19,'FD mesh'!$B$84:$BI$84,$E1120:$BL1120)+'FD inverse'!$A$19*$C1121/Setup!$B$17+INDEX('FD inverse'!$A$19:$BH$19,1,'FD mesh'!$B$15+1)*Setup!$B$22</f>
        <v>22.2668907210182</v>
      </c>
      <c r="V1121" s="0" t="n">
        <f aca="false">SUMPRODUCT('FD inverse'!$A$20:$BH$20,'FD mesh'!$B$84:$BI$84,$E1120:$BL1120)+'FD inverse'!$A$20*$C1121/Setup!$B$17+INDEX('FD inverse'!$A$20:$BH$20,1,'FD mesh'!$B$15+1)*Setup!$B$22</f>
        <v>21.6819921040266</v>
      </c>
      <c r="W1121" s="0" t="n">
        <f aca="false">SUMPRODUCT('FD inverse'!$A$21:$BH$21,'FD mesh'!$B$84:$BI$84,$E1120:$BL1120)+'FD inverse'!$A$21*$C1121/Setup!$B$17+INDEX('FD inverse'!$A$21:$BH$21,1,'FD mesh'!$B$15+1)*Setup!$B$22</f>
        <v>21.0986575482551</v>
      </c>
      <c r="X1121" s="0" t="n">
        <f aca="false">SUMPRODUCT('FD inverse'!$A$22:$BH$22,'FD mesh'!$B$84:$BI$84,$E1120:$BL1120)+'FD inverse'!$A$22*$C1121/Setup!$B$17+INDEX('FD inverse'!$A$22:$BH$22,1,'FD mesh'!$B$15+1)*Setup!$B$22</f>
        <v>20.5168261738935</v>
      </c>
      <c r="Y1121" s="0" t="n">
        <f aca="false">SUMPRODUCT('FD inverse'!$A$23:$BH$23,'FD mesh'!$B$84:$BI$84,$E1120:$BL1120)+'FD inverse'!$A$23*$C1121/Setup!$B$17+INDEX('FD inverse'!$A$23:$BH$23,1,'FD mesh'!$B$15+1)*Setup!$B$22</f>
        <v>19.9364171669013</v>
      </c>
      <c r="Z1121" s="0" t="n">
        <f aca="false">SUMPRODUCT('FD inverse'!$A$24:$BH$24,'FD mesh'!$B$84:$BI$84,$E1120:$BL1120)+'FD inverse'!$A$24*$C1121/Setup!$B$17+INDEX('FD inverse'!$A$24:$BH$24,1,'FD mesh'!$B$15+1)*Setup!$B$22</f>
        <v>19.3573319363881</v>
      </c>
      <c r="AA1121" s="0" t="n">
        <f aca="false">SUMPRODUCT('FD inverse'!$A$25:$BH$25,'FD mesh'!$B$84:$BI$84,$E1120:$BL1120)+'FD inverse'!$A$25*$C1121/Setup!$B$17+INDEX('FD inverse'!$A$25:$BH$25,1,'FD mesh'!$B$15+1)*Setup!$B$22</f>
        <v>18.7794562124128</v>
      </c>
      <c r="AB1121" s="0" t="n">
        <f aca="false">SUMPRODUCT('FD inverse'!$A$26:$BH$26,'FD mesh'!$B$84:$BI$84,$E1120:$BL1120)+'FD inverse'!$A$26*$C1121/Setup!$B$17+INDEX('FD inverse'!$A$26:$BH$26,1,'FD mesh'!$B$15+1)*Setup!$B$22</f>
        <v>18.2026620884101</v>
      </c>
      <c r="AC1121" s="0" t="n">
        <f aca="false">SUMPRODUCT('FD inverse'!$A$27:$BH$27,'FD mesh'!$B$84:$BI$84,$E1120:$BL1120)+'FD inverse'!$A$27*$C1121/Setup!$B$17+INDEX('FD inverse'!$A$27:$BH$27,1,'FD mesh'!$B$15+1)*Setup!$B$22</f>
        <v>17.6268100130844</v>
      </c>
      <c r="AD1121" s="0" t="n">
        <f aca="false">SUMPRODUCT('FD inverse'!$A$28:$BH$28,'FD mesh'!$B$84:$BI$84,$E1120:$BL1120)+'FD inverse'!$A$28*$C1121/Setup!$B$17+INDEX('FD inverse'!$A$28:$BH$28,1,'FD mesh'!$B$15+1)*Setup!$B$22</f>
        <v>17.0517507371669</v>
      </c>
      <c r="AE1121" s="0" t="n">
        <f aca="false">SUMPRODUCT('FD inverse'!$A$29:$BH$29,'FD mesh'!$B$84:$BI$84,$E1120:$BL1120)+'FD inverse'!$A$29*$C1121/Setup!$B$17+INDEX('FD inverse'!$A$29:$BH$29,1,'FD mesh'!$B$15+1)*Setup!$B$22</f>
        <v>16.4773272209055</v>
      </c>
      <c r="AF1121" s="0" t="n">
        <f aca="false">SUMPRODUCT('FD inverse'!$A$30:$BH$30,'FD mesh'!$B$84:$BI$84,$E1120:$BL1120)+'FD inverse'!$A$30*$C1121/Setup!$B$17+INDEX('FD inverse'!$A$30:$BH$30,1,'FD mesh'!$B$15+1)*Setup!$B$22</f>
        <v>15.9033765085445</v>
      </c>
      <c r="AG1121" s="0" t="n">
        <f aca="false">SUMPRODUCT('FD inverse'!$A$31:$BH$31,'FD mesh'!$B$84:$BI$84,$E1120:$BL1120)+'FD inverse'!$A$31*$C1121/Setup!$B$17+INDEX('FD inverse'!$A$31:$BH$31,1,'FD mesh'!$B$15+1)*Setup!$B$22</f>
        <v>15.3297315763743</v>
      </c>
      <c r="AH1121" s="0" t="n">
        <f aca="false">SUMPRODUCT('FD inverse'!$A$32:$BH$32,'FD mesh'!$B$84:$BI$84,$E1120:$BL1120)+'FD inverse'!$A$32*$C1121/Setup!$B$17+INDEX('FD inverse'!$A$32:$BH$32,1,'FD mesh'!$B$15+1)*Setup!$B$22</f>
        <v>15.305673447177</v>
      </c>
      <c r="AI1121" s="0" t="n">
        <f aca="false">SUMPRODUCT('FD inverse'!$A$33:$BH$33,'FD mesh'!$B$84:$BI$84,$E1120:$BL1120)+'FD inverse'!$A$33*$C1121/Setup!$B$17+INDEX('FD inverse'!$A$33:$BH$33,1,'FD mesh'!$B$15+1)*Setup!$B$22</f>
        <v>15.2818372366814</v>
      </c>
      <c r="AJ1121" s="0" t="n">
        <f aca="false">SUMPRODUCT('FD inverse'!$A$34:$BH$34,'FD mesh'!$B$84:$BI$84,$E1120:$BL1120)+'FD inverse'!$A$34*$C1121/Setup!$B$17+INDEX('FD inverse'!$A$34:$BH$34,1,'FD mesh'!$B$15+1)*Setup!$B$22</f>
        <v>15.2582089886115</v>
      </c>
      <c r="AK1121" s="0" t="n">
        <f aca="false">SUMPRODUCT('FD inverse'!$A$35:$BH$35,'FD mesh'!$B$84:$BI$84,$E1120:$BL1120)+'FD inverse'!$A$35*$C1121/Setup!$B$17+INDEX('FD inverse'!$A$35:$BH$35,1,'FD mesh'!$B$15+1)*Setup!$B$22</f>
        <v>15.234773890014</v>
      </c>
      <c r="AL1121" s="0" t="n">
        <f aca="false">SUMPRODUCT('FD inverse'!$A$36:$BH$36,'FD mesh'!$B$84:$BI$84,$E1120:$BL1120)+'FD inverse'!$A$36*$C1121/Setup!$B$17+INDEX('FD inverse'!$A$36:$BH$36,1,'FD mesh'!$B$15+1)*Setup!$B$22</f>
        <v>15.2115164314118</v>
      </c>
      <c r="AM1121" s="0" t="n">
        <f aca="false">SUMPRODUCT('FD inverse'!$A$37:$BH$37,'FD mesh'!$B$84:$BI$84,$E1120:$BL1120)+'FD inverse'!$A$37*$C1121/Setup!$B$17+INDEX('FD inverse'!$A$37:$BH$37,1,'FD mesh'!$B$15+1)*Setup!$B$22</f>
        <v>15.1884205437239</v>
      </c>
      <c r="AN1121" s="0" t="n">
        <f aca="false">SUMPRODUCT('FD inverse'!$A$38:$BH$38,'FD mesh'!$B$84:$BI$84,$E1120:$BL1120)+'FD inverse'!$A$38*$C1121/Setup!$B$17+INDEX('FD inverse'!$A$38:$BH$38,1,'FD mesh'!$B$15+1)*Setup!$B$22</f>
        <v>15.1654697138366</v>
      </c>
      <c r="AO1121" s="0" t="n">
        <f aca="false">SUMPRODUCT('FD inverse'!$A$39:$BH$39,'FD mesh'!$B$84:$BI$84,$E1120:$BL1120)+'FD inverse'!$A$39*$C1121/Setup!$B$17+INDEX('FD inverse'!$A$39:$BH$39,1,'FD mesh'!$B$15+1)*Setup!$B$22</f>
        <v>15.1426470807732</v>
      </c>
      <c r="AP1121" s="0" t="n">
        <f aca="false">SUMPRODUCT('FD inverse'!$A$40:$BH$40,'FD mesh'!$B$84:$BI$84,$E1120:$BL1120)+'FD inverse'!$A$40*$C1121/Setup!$B$17+INDEX('FD inverse'!$A$40:$BH$40,1,'FD mesh'!$B$15+1)*Setup!$B$22</f>
        <v>15.1199355144585</v>
      </c>
      <c r="AQ1121" s="0" t="n">
        <f aca="false">SUMPRODUCT('FD inverse'!$A$41:$BH$41,'FD mesh'!$B$84:$BI$84,$E1120:$BL1120)+'FD inverse'!$A$41*$C1121/Setup!$B$17+INDEX('FD inverse'!$A$41:$BH$41,1,'FD mesh'!$B$15+1)*Setup!$B$22</f>
        <v>15.0973176791108</v>
      </c>
      <c r="AR1121" s="0" t="n">
        <f aca="false">SUMPRODUCT('FD inverse'!$A$42:$BH$42,'FD mesh'!$B$84:$BI$84,$E1120:$BL1120)+'FD inverse'!$A$42*$C1121/Setup!$B$17+INDEX('FD inverse'!$A$42:$BH$42,1,'FD mesh'!$B$15+1)*Setup!$B$22</f>
        <v>15.0747760833213</v>
      </c>
      <c r="AS1121" s="0" t="n">
        <f aca="false">SUMPRODUCT('FD inverse'!$A$43:$BH$43,'FD mesh'!$B$84:$BI$84,$E1120:$BL1120)+'FD inverse'!$A$43*$C1121/Setup!$B$17+INDEX('FD inverse'!$A$43:$BH$43,1,'FD mesh'!$B$15+1)*Setup!$B$22</f>
        <v>0</v>
      </c>
      <c r="AT1121" s="0" t="n">
        <f aca="false">SUMPRODUCT('FD inverse'!$A$44:$BH$44,'FD mesh'!$B$84:$BI$84,$E1120:$BL1120)+'FD inverse'!$A$44*$C1121/Setup!$B$17+INDEX('FD inverse'!$A$44:$BH$44,1,'FD mesh'!$B$15+1)*Setup!$B$22</f>
        <v>0</v>
      </c>
      <c r="AU1121" s="0" t="n">
        <f aca="false">SUMPRODUCT('FD inverse'!$A$45:$BH$45,'FD mesh'!$B$84:$BI$84,$E1120:$BL1120)+'FD inverse'!$A$45*$C1121/Setup!$B$17+INDEX('FD inverse'!$A$45:$BH$45,1,'FD mesh'!$B$15+1)*Setup!$B$22</f>
        <v>0</v>
      </c>
      <c r="AV1121" s="0" t="n">
        <f aca="false">SUMPRODUCT('FD inverse'!$A$46:$BH$46,'FD mesh'!$B$84:$BI$84,$E1120:$BL1120)+'FD inverse'!$A$46*$C1121/Setup!$B$17+INDEX('FD inverse'!$A$46:$BH$46,1,'FD mesh'!$B$15+1)*Setup!$B$22</f>
        <v>0</v>
      </c>
      <c r="AW1121" s="0" t="n">
        <f aca="false">SUMPRODUCT('FD inverse'!$A$47:$BH$47,'FD mesh'!$B$84:$BI$84,$E1120:$BL1120)+'FD inverse'!$A$47*$C1121/Setup!$B$17+INDEX('FD inverse'!$A$47:$BH$47,1,'FD mesh'!$B$15+1)*Setup!$B$22</f>
        <v>0</v>
      </c>
      <c r="AX1121" s="0" t="n">
        <f aca="false">SUMPRODUCT('FD inverse'!$A$48:$BH$48,'FD mesh'!$B$84:$BI$84,$E1120:$BL1120)+'FD inverse'!$A$48*$C1121/Setup!$B$17+INDEX('FD inverse'!$A$48:$BH$48,1,'FD mesh'!$B$15+1)*Setup!$B$22</f>
        <v>0</v>
      </c>
      <c r="AY1121" s="0" t="n">
        <f aca="false">SUMPRODUCT('FD inverse'!$A$49:$BH$49,'FD mesh'!$B$84:$BI$84,$E1120:$BL1120)+'FD inverse'!$A$49*$C1121/Setup!$B$17+INDEX('FD inverse'!$A$49:$BH$49,1,'FD mesh'!$B$15+1)*Setup!$B$22</f>
        <v>0</v>
      </c>
      <c r="AZ1121" s="0" t="n">
        <f aca="false">SUMPRODUCT('FD inverse'!$A$50:$BH$50,'FD mesh'!$B$84:$BI$84,$E1120:$BL1120)+'FD inverse'!$A$50*$C1121/Setup!$B$17+INDEX('FD inverse'!$A$50:$BH$50,1,'FD mesh'!$B$15+1)*Setup!$B$22</f>
        <v>0</v>
      </c>
      <c r="BA1121" s="0" t="n">
        <f aca="false">SUMPRODUCT('FD inverse'!$A$51:$BH$51,'FD mesh'!$B$84:$BI$84,$E1120:$BL1120)+'FD inverse'!$A$51*$C1121/Setup!$B$17+INDEX('FD inverse'!$A$51:$BH$51,1,'FD mesh'!$B$15+1)*Setup!$B$22</f>
        <v>0</v>
      </c>
      <c r="BB1121" s="0" t="n">
        <f aca="false">SUMPRODUCT('FD inverse'!$A$52:$BH$52,'FD mesh'!$B$84:$BI$84,$E1120:$BL1120)+'FD inverse'!$A$52*$C1121/Setup!$B$17+INDEX('FD inverse'!$A$52:$BH$52,1,'FD mesh'!$B$15+1)*Setup!$B$22</f>
        <v>0</v>
      </c>
      <c r="BC1121" s="0" t="n">
        <f aca="false">SUMPRODUCT('FD inverse'!$A$53:$BH$53,'FD mesh'!$B$84:$BI$84,$E1120:$BL1120)+'FD inverse'!$A$53*$C1121/Setup!$B$17+INDEX('FD inverse'!$A$53:$BH$53,1,'FD mesh'!$B$15+1)*Setup!$B$22</f>
        <v>0</v>
      </c>
      <c r="BD1121" s="0" t="n">
        <f aca="false">SUMPRODUCT('FD inverse'!$A$54:$BH$54,'FD mesh'!$B$84:$BI$84,$E1120:$BL1120)+'FD inverse'!$A$54*$C1121/Setup!$B$17+INDEX('FD inverse'!$A$54:$BH$54,1,'FD mesh'!$B$15+1)*Setup!$B$22</f>
        <v>0</v>
      </c>
      <c r="BE1121" s="0" t="n">
        <f aca="false">SUMPRODUCT('FD inverse'!$A$55:$BH$55,'FD mesh'!$B$84:$BI$84,$E1120:$BL1120)+'FD inverse'!$A$55*$C1121/Setup!$B$17+INDEX('FD inverse'!$A$55:$BH$55,1,'FD mesh'!$B$15+1)*Setup!$B$22</f>
        <v>0</v>
      </c>
      <c r="BF1121" s="0" t="n">
        <f aca="false">SUMPRODUCT('FD inverse'!$A$56:$BH$56,'FD mesh'!$B$84:$BI$84,$E1120:$BL1120)+'FD inverse'!$A$56*$C1121/Setup!$B$17+INDEX('FD inverse'!$A$56:$BH$56,1,'FD mesh'!$B$15+1)*Setup!$B$22</f>
        <v>0</v>
      </c>
      <c r="BG1121" s="0" t="n">
        <f aca="false">SUMPRODUCT('FD inverse'!$A$57:$BH$57,'FD mesh'!$B$84:$BI$84,$E1120:$BL1120)+'FD inverse'!$A$57*$C1121/Setup!$B$17+INDEX('FD inverse'!$A$57:$BH$57,1,'FD mesh'!$B$15+1)*Setup!$B$22</f>
        <v>0</v>
      </c>
      <c r="BH1121" s="0" t="n">
        <f aca="false">SUMPRODUCT('FD inverse'!$A$58:$BH$58,'FD mesh'!$B$84:$BI$84,$E1120:$BL1120)+'FD inverse'!$A$58*$C1121/Setup!$B$17+INDEX('FD inverse'!$A$58:$BH$58,1,'FD mesh'!$B$15+1)*Setup!$B$22</f>
        <v>0</v>
      </c>
      <c r="BI1121" s="0" t="n">
        <f aca="false">SUMPRODUCT('FD inverse'!$A$59:$BH$59,'FD mesh'!$B$84:$BI$84,$E1120:$BL1120)+'FD inverse'!$A$59*$C1121/Setup!$B$17+INDEX('FD inverse'!$A$59:$BH$59,1,'FD mesh'!$B$15+1)*Setup!$B$22</f>
        <v>0</v>
      </c>
      <c r="BJ1121" s="0" t="n">
        <f aca="false">SUMPRODUCT('FD inverse'!$A$60:$BH$60,'FD mesh'!$B$84:$BI$84,$E1120:$BL1120)+'FD inverse'!$A$60*$C1121/Setup!$B$17+INDEX('FD inverse'!$A$60:$BH$60,1,'FD mesh'!$B$15+1)*Setup!$B$22</f>
        <v>0</v>
      </c>
      <c r="BK1121" s="0" t="n">
        <f aca="false">SUMPRODUCT('FD inverse'!$A$61:$BH$61,'FD mesh'!$B$84:$BI$84,$E1120:$BL1120)+'FD inverse'!$A$61*$C1121/Setup!$B$17+INDEX('FD inverse'!$A$61:$BH$61,1,'FD mesh'!$B$15+1)*Setup!$B$22</f>
        <v>0</v>
      </c>
      <c r="BL1121" s="0" t="n">
        <f aca="false">SUMPRODUCT('FD inverse'!$A$62:$BH$62,'FD mesh'!$B$84:$BI$84,$E1120:$BL1120)+'FD inverse'!$A$62*$C1121/Setup!$B$17+INDEX('FD inverse'!$A$62:$BH$62,1,'FD mesh'!$B$15+1)*Setup!$B$22</f>
        <v>0</v>
      </c>
    </row>
    <row r="1122" customFormat="false" ht="15" hidden="false" customHeight="false" outlineLevel="0" collapsed="false">
      <c r="A1122" s="0" t="n">
        <v>1117</v>
      </c>
      <c r="B1122" s="0" t="n">
        <f aca="false">A1122*Setup!$B$11/3600</f>
        <v>93.0833333333333</v>
      </c>
      <c r="C1122" s="0" t="n">
        <f aca="false">Setup!$B$7+Setup!$B$8*COS(2*PI()*(B1122-Setup!$B$9)/24)</f>
        <v>24.9507435693047</v>
      </c>
      <c r="D1122" s="0" t="n">
        <f aca="false">(C1122-E1122)/Setup!$B$17</f>
        <v>1.66984614062437</v>
      </c>
      <c r="E1122" s="0" t="n">
        <f aca="false">SUMPRODUCT('FD inverse'!$A$3:$BH$3,'FD mesh'!$B$84:$BI$84,$E1121:$BL1121)+'FD inverse'!$A$3*$C1122/Setup!$B$17+INDEX('FD inverse'!$A$3:$BH$3,1,'FD mesh'!$B$15+1)*Setup!$B$22</f>
        <v>24.7336635710235</v>
      </c>
      <c r="F1122" s="0" t="n">
        <f aca="false">SUMPRODUCT('FD inverse'!$A$4:$BH$4,'FD mesh'!$B$84:$BI$84,$E1121:$BL1121)+'FD inverse'!$A$4*$C1122/Setup!$B$17+INDEX('FD inverse'!$A$4:$BH$4,1,'FD mesh'!$B$15+1)*Setup!$B$22</f>
        <v>24.6734161106107</v>
      </c>
      <c r="G1122" s="0" t="n">
        <f aca="false">SUMPRODUCT('FD inverse'!$A$5:$BH$5,'FD mesh'!$B$84:$BI$84,$E1121:$BL1121)+'FD inverse'!$A$5*$C1122/Setup!$B$17+INDEX('FD inverse'!$A$5:$BH$5,1,'FD mesh'!$B$15+1)*Setup!$B$22</f>
        <v>24.5955918960698</v>
      </c>
      <c r="H1122" s="0" t="n">
        <f aca="false">SUMPRODUCT('FD inverse'!$A$6:$BH$6,'FD mesh'!$B$84:$BI$84,$E1121:$BL1121)+'FD inverse'!$A$6*$C1122/Setup!$B$17+INDEX('FD inverse'!$A$6:$BH$6,1,'FD mesh'!$B$15+1)*Setup!$B$22</f>
        <v>24.3103362727371</v>
      </c>
      <c r="I1122" s="0" t="n">
        <f aca="false">SUMPRODUCT('FD inverse'!$A$7:$BH$7,'FD mesh'!$B$84:$BI$84,$E1121:$BL1121)+'FD inverse'!$A$7*$C1122/Setup!$B$17+INDEX('FD inverse'!$A$7:$BH$7,1,'FD mesh'!$B$15+1)*Setup!$B$22</f>
        <v>24.2832081617243</v>
      </c>
      <c r="J1122" s="0" t="n">
        <f aca="false">SUMPRODUCT('FD inverse'!$A$8:$BH$8,'FD mesh'!$B$84:$BI$84,$E1121:$BL1121)+'FD inverse'!$A$8*$C1122/Setup!$B$17+INDEX('FD inverse'!$A$8:$BH$8,1,'FD mesh'!$B$15+1)*Setup!$B$22</f>
        <v>24.2536060354922</v>
      </c>
      <c r="K1122" s="0" t="n">
        <f aca="false">SUMPRODUCT('FD inverse'!$A$9:$BH$9,'FD mesh'!$B$84:$BI$84,$E1121:$BL1121)+'FD inverse'!$A$9*$C1122/Setup!$B$17+INDEX('FD inverse'!$A$9:$BH$9,1,'FD mesh'!$B$15+1)*Setup!$B$22</f>
        <v>24.2226788846625</v>
      </c>
      <c r="L1122" s="0" t="n">
        <f aca="false">SUMPRODUCT('FD inverse'!$A$10:$BH$10,'FD mesh'!$B$84:$BI$84,$E1121:$BL1121)+'FD inverse'!$A$10*$C1122/Setup!$B$17+INDEX('FD inverse'!$A$10:$BH$10,1,'FD mesh'!$B$15+1)*Setup!$B$22</f>
        <v>24.1914325555742</v>
      </c>
      <c r="M1122" s="0" t="n">
        <f aca="false">SUMPRODUCT('FD inverse'!$A$11:$BH$11,'FD mesh'!$B$84:$BI$84,$E1121:$BL1121)+'FD inverse'!$A$11*$C1122/Setup!$B$17+INDEX('FD inverse'!$A$11:$BH$11,1,'FD mesh'!$B$15+1)*Setup!$B$22</f>
        <v>24.1607322982361</v>
      </c>
      <c r="N1122" s="0" t="n">
        <f aca="false">SUMPRODUCT('FD inverse'!$A$12:$BH$12,'FD mesh'!$B$84:$BI$84,$E1121:$BL1121)+'FD inverse'!$A$12*$C1122/Setup!$B$17+INDEX('FD inverse'!$A$12:$BH$12,1,'FD mesh'!$B$15+1)*Setup!$B$22</f>
        <v>24.1313053457402</v>
      </c>
      <c r="O1122" s="0" t="n">
        <f aca="false">SUMPRODUCT('FD inverse'!$A$13:$BH$13,'FD mesh'!$B$84:$BI$84,$E1121:$BL1121)+'FD inverse'!$A$13*$C1122/Setup!$B$17+INDEX('FD inverse'!$A$13:$BH$13,1,'FD mesh'!$B$15+1)*Setup!$B$22</f>
        <v>24.1037433828488</v>
      </c>
      <c r="P1122" s="0" t="n">
        <f aca="false">SUMPRODUCT('FD inverse'!$A$14:$BH$14,'FD mesh'!$B$84:$BI$84,$E1121:$BL1121)+'FD inverse'!$A$14*$C1122/Setup!$B$17+INDEX('FD inverse'!$A$14:$BH$14,1,'FD mesh'!$B$15+1)*Setup!$B$22</f>
        <v>24.0785047842483</v>
      </c>
      <c r="Q1122" s="0" t="n">
        <f aca="false">SUMPRODUCT('FD inverse'!$A$15:$BH$15,'FD mesh'!$B$84:$BI$84,$E1121:$BL1121)+'FD inverse'!$A$15*$C1122/Setup!$B$17+INDEX('FD inverse'!$A$15:$BH$15,1,'FD mesh'!$B$15+1)*Setup!$B$22</f>
        <v>24.0559165252969</v>
      </c>
      <c r="R1122" s="0" t="n">
        <f aca="false">SUMPRODUCT('FD inverse'!$A$16:$BH$16,'FD mesh'!$B$84:$BI$84,$E1121:$BL1121)+'FD inverse'!$A$16*$C1122/Setup!$B$17+INDEX('FD inverse'!$A$16:$BH$16,1,'FD mesh'!$B$15+1)*Setup!$B$22</f>
        <v>24.0361756900319</v>
      </c>
      <c r="S1122" s="0" t="n">
        <f aca="false">SUMPRODUCT('FD inverse'!$A$17:$BH$17,'FD mesh'!$B$84:$BI$84,$E1121:$BL1121)+'FD inverse'!$A$17*$C1122/Setup!$B$17+INDEX('FD inverse'!$A$17:$BH$17,1,'FD mesh'!$B$15+1)*Setup!$B$22</f>
        <v>23.446623123852</v>
      </c>
      <c r="T1122" s="0" t="n">
        <f aca="false">SUMPRODUCT('FD inverse'!$A$18:$BH$18,'FD mesh'!$B$84:$BI$84,$E1121:$BL1121)+'FD inverse'!$A$18*$C1122/Setup!$B$17+INDEX('FD inverse'!$A$18:$BH$18,1,'FD mesh'!$B$15+1)*Setup!$B$22</f>
        <v>22.8585751008903</v>
      </c>
      <c r="U1122" s="0" t="n">
        <f aca="false">SUMPRODUCT('FD inverse'!$A$19:$BH$19,'FD mesh'!$B$84:$BI$84,$E1121:$BL1121)+'FD inverse'!$A$19*$C1122/Setup!$B$17+INDEX('FD inverse'!$A$19:$BH$19,1,'FD mesh'!$B$15+1)*Setup!$B$22</f>
        <v>22.272052353877</v>
      </c>
      <c r="V1122" s="0" t="n">
        <f aca="false">SUMPRODUCT('FD inverse'!$A$20:$BH$20,'FD mesh'!$B$84:$BI$84,$E1121:$BL1121)+'FD inverse'!$A$20*$C1122/Setup!$B$17+INDEX('FD inverse'!$A$20:$BH$20,1,'FD mesh'!$B$15+1)*Setup!$B$22</f>
        <v>21.6870486016764</v>
      </c>
      <c r="W1122" s="0" t="n">
        <f aca="false">SUMPRODUCT('FD inverse'!$A$21:$BH$21,'FD mesh'!$B$84:$BI$84,$E1121:$BL1121)+'FD inverse'!$A$21*$C1122/Setup!$B$17+INDEX('FD inverse'!$A$21:$BH$21,1,'FD mesh'!$B$15+1)*Setup!$B$22</f>
        <v>21.1035329044985</v>
      </c>
      <c r="X1122" s="0" t="n">
        <f aca="false">SUMPRODUCT('FD inverse'!$A$22:$BH$22,'FD mesh'!$B$84:$BI$84,$E1121:$BL1121)+'FD inverse'!$A$22*$C1122/Setup!$B$17+INDEX('FD inverse'!$A$22:$BH$22,1,'FD mesh'!$B$15+1)*Setup!$B$22</f>
        <v>20.5214519550151</v>
      </c>
      <c r="Y1122" s="0" t="n">
        <f aca="false">SUMPRODUCT('FD inverse'!$A$23:$BH$23,'FD mesh'!$B$84:$BI$84,$E1121:$BL1121)+'FD inverse'!$A$23*$C1122/Setup!$B$17+INDEX('FD inverse'!$A$23:$BH$23,1,'FD mesh'!$B$15+1)*Setup!$B$22</f>
        <v>19.9407323068332</v>
      </c>
      <c r="Z1122" s="0" t="n">
        <f aca="false">SUMPRODUCT('FD inverse'!$A$24:$BH$24,'FD mesh'!$B$84:$BI$84,$E1121:$BL1121)+'FD inverse'!$A$24*$C1122/Setup!$B$17+INDEX('FD inverse'!$A$24:$BH$24,1,'FD mesh'!$B$15+1)*Setup!$B$22</f>
        <v>19.3612825426884</v>
      </c>
      <c r="AA1122" s="0" t="n">
        <f aca="false">SUMPRODUCT('FD inverse'!$A$25:$BH$25,'FD mesh'!$B$84:$BI$84,$E1121:$BL1121)+'FD inverse'!$A$25*$C1122/Setup!$B$17+INDEX('FD inverse'!$A$25:$BH$25,1,'FD mesh'!$B$15+1)*Setup!$B$22</f>
        <v>18.7829953855406</v>
      </c>
      <c r="AB1122" s="0" t="n">
        <f aca="false">SUMPRODUCT('FD inverse'!$A$26:$BH$26,'FD mesh'!$B$84:$BI$84,$E1121:$BL1121)+'FD inverse'!$A$26*$C1122/Setup!$B$17+INDEX('FD inverse'!$A$26:$BH$26,1,'FD mesh'!$B$15+1)*Setup!$B$22</f>
        <v>18.2057497564847</v>
      </c>
      <c r="AC1122" s="0" t="n">
        <f aca="false">SUMPRODUCT('FD inverse'!$A$27:$BH$27,'FD mesh'!$B$84:$BI$84,$E1121:$BL1121)+'FD inverse'!$A$27*$C1122/Setup!$B$17+INDEX('FD inverse'!$A$27:$BH$27,1,'FD mesh'!$B$15+1)*Setup!$B$22</f>
        <v>17.6294127840336</v>
      </c>
      <c r="AD1122" s="0" t="n">
        <f aca="false">SUMPRODUCT('FD inverse'!$A$28:$BH$28,'FD mesh'!$B$84:$BI$84,$E1121:$BL1121)+'FD inverse'!$A$28*$C1122/Setup!$B$17+INDEX('FD inverse'!$A$28:$BH$28,1,'FD mesh'!$B$15+1)*Setup!$B$22</f>
        <v>17.0538417698905</v>
      </c>
      <c r="AE1122" s="0" t="n">
        <f aca="false">SUMPRODUCT('FD inverse'!$A$29:$BH$29,'FD mesh'!$B$84:$BI$84,$E1121:$BL1121)+'FD inverse'!$A$29*$C1122/Setup!$B$17+INDEX('FD inverse'!$A$29:$BH$29,1,'FD mesh'!$B$15+1)*Setup!$B$22</f>
        <v>16.478886116806</v>
      </c>
      <c r="AF1122" s="0" t="n">
        <f aca="false">SUMPRODUCT('FD inverse'!$A$30:$BH$30,'FD mesh'!$B$84:$BI$84,$E1121:$BL1121)+'FD inverse'!$A$30*$C1122/Setup!$B$17+INDEX('FD inverse'!$A$30:$BH$30,1,'FD mesh'!$B$15+1)*Setup!$B$22</f>
        <v>15.9043892245152</v>
      </c>
      <c r="AG1122" s="0" t="n">
        <f aca="false">SUMPRODUCT('FD inverse'!$A$31:$BH$31,'FD mesh'!$B$84:$BI$84,$E1121:$BL1121)+'FD inverse'!$A$31*$C1122/Setup!$B$17+INDEX('FD inverse'!$A$31:$BH$31,1,'FD mesh'!$B$15+1)*Setup!$B$22</f>
        <v>15.3301903600671</v>
      </c>
      <c r="AH1122" s="0" t="n">
        <f aca="false">SUMPRODUCT('FD inverse'!$A$32:$BH$32,'FD mesh'!$B$84:$BI$84,$E1121:$BL1121)+'FD inverse'!$A$32*$C1122/Setup!$B$17+INDEX('FD inverse'!$A$32:$BH$32,1,'FD mesh'!$B$15+1)*Setup!$B$22</f>
        <v>15.3061075585092</v>
      </c>
      <c r="AI1122" s="0" t="n">
        <f aca="false">SUMPRODUCT('FD inverse'!$A$33:$BH$33,'FD mesh'!$B$84:$BI$84,$E1121:$BL1121)+'FD inverse'!$A$33*$C1122/Setup!$B$17+INDEX('FD inverse'!$A$33:$BH$33,1,'FD mesh'!$B$15+1)*Setup!$B$22</f>
        <v>15.2822445141066</v>
      </c>
      <c r="AJ1122" s="0" t="n">
        <f aca="false">SUMPRODUCT('FD inverse'!$A$34:$BH$34,'FD mesh'!$B$84:$BI$84,$E1121:$BL1121)+'FD inverse'!$A$34*$C1122/Setup!$B$17+INDEX('FD inverse'!$A$34:$BH$34,1,'FD mesh'!$B$15+1)*Setup!$B$22</f>
        <v>15.2585876429175</v>
      </c>
      <c r="AK1122" s="0" t="n">
        <f aca="false">SUMPRODUCT('FD inverse'!$A$35:$BH$35,'FD mesh'!$B$84:$BI$84,$E1121:$BL1121)+'FD inverse'!$A$35*$C1122/Setup!$B$17+INDEX('FD inverse'!$A$35:$BH$35,1,'FD mesh'!$B$15+1)*Setup!$B$22</f>
        <v>15.2351224552598</v>
      </c>
      <c r="AL1122" s="0" t="n">
        <f aca="false">SUMPRODUCT('FD inverse'!$A$36:$BH$36,'FD mesh'!$B$84:$BI$84,$E1121:$BL1121)+'FD inverse'!$A$36*$C1122/Setup!$B$17+INDEX('FD inverse'!$A$36:$BH$36,1,'FD mesh'!$B$15+1)*Setup!$B$22</f>
        <v>15.211833719358</v>
      </c>
      <c r="AM1122" s="0" t="n">
        <f aca="false">SUMPRODUCT('FD inverse'!$A$37:$BH$37,'FD mesh'!$B$84:$BI$84,$E1121:$BL1121)+'FD inverse'!$A$37*$C1122/Setup!$B$17+INDEX('FD inverse'!$A$37:$BH$37,1,'FD mesh'!$B$15+1)*Setup!$B$22</f>
        <v>15.1887056019228</v>
      </c>
      <c r="AN1122" s="0" t="n">
        <f aca="false">SUMPRODUCT('FD inverse'!$A$38:$BH$38,'FD mesh'!$B$84:$BI$84,$E1121:$BL1121)+'FD inverse'!$A$38*$C1122/Setup!$B$17+INDEX('FD inverse'!$A$38:$BH$38,1,'FD mesh'!$B$15+1)*Setup!$B$22</f>
        <v>15.1657217875136</v>
      </c>
      <c r="AO1122" s="0" t="n">
        <f aca="false">SUMPRODUCT('FD inverse'!$A$39:$BH$39,'FD mesh'!$B$84:$BI$84,$E1121:$BL1121)+'FD inverse'!$A$39*$C1122/Setup!$B$17+INDEX('FD inverse'!$A$39:$BH$39,1,'FD mesh'!$B$15+1)*Setup!$B$22</f>
        <v>15.1428655786059</v>
      </c>
      <c r="AP1122" s="0" t="n">
        <f aca="false">SUMPRODUCT('FD inverse'!$A$40:$BH$40,'FD mesh'!$B$84:$BI$84,$E1121:$BL1121)+'FD inverse'!$A$40*$C1122/Setup!$B$17+INDEX('FD inverse'!$A$40:$BH$40,1,'FD mesh'!$B$15+1)*Setup!$B$22</f>
        <v>15.1201199783338</v>
      </c>
      <c r="AQ1122" s="0" t="n">
        <f aca="false">SUMPRODUCT('FD inverse'!$A$41:$BH$41,'FD mesh'!$B$84:$BI$84,$E1121:$BL1121)+'FD inverse'!$A$41*$C1122/Setup!$B$17+INDEX('FD inverse'!$A$41:$BH$41,1,'FD mesh'!$B$15+1)*Setup!$B$22</f>
        <v>15.0974677579241</v>
      </c>
      <c r="AR1122" s="0" t="n">
        <f aca="false">SUMPRODUCT('FD inverse'!$A$42:$BH$42,'FD mesh'!$B$84:$BI$84,$E1121:$BL1121)+'FD inverse'!$A$42*$C1122/Setup!$B$17+INDEX('FD inverse'!$A$42:$BH$42,1,'FD mesh'!$B$15+1)*Setup!$B$22</f>
        <v>15.0748915108666</v>
      </c>
      <c r="AS1122" s="0" t="n">
        <f aca="false">SUMPRODUCT('FD inverse'!$A$43:$BH$43,'FD mesh'!$B$84:$BI$84,$E1121:$BL1121)+'FD inverse'!$A$43*$C1122/Setup!$B$17+INDEX('FD inverse'!$A$43:$BH$43,1,'FD mesh'!$B$15+1)*Setup!$B$22</f>
        <v>0</v>
      </c>
      <c r="AT1122" s="0" t="n">
        <f aca="false">SUMPRODUCT('FD inverse'!$A$44:$BH$44,'FD mesh'!$B$84:$BI$84,$E1121:$BL1121)+'FD inverse'!$A$44*$C1122/Setup!$B$17+INDEX('FD inverse'!$A$44:$BH$44,1,'FD mesh'!$B$15+1)*Setup!$B$22</f>
        <v>0</v>
      </c>
      <c r="AU1122" s="0" t="n">
        <f aca="false">SUMPRODUCT('FD inverse'!$A$45:$BH$45,'FD mesh'!$B$84:$BI$84,$E1121:$BL1121)+'FD inverse'!$A$45*$C1122/Setup!$B$17+INDEX('FD inverse'!$A$45:$BH$45,1,'FD mesh'!$B$15+1)*Setup!$B$22</f>
        <v>0</v>
      </c>
      <c r="AV1122" s="0" t="n">
        <f aca="false">SUMPRODUCT('FD inverse'!$A$46:$BH$46,'FD mesh'!$B$84:$BI$84,$E1121:$BL1121)+'FD inverse'!$A$46*$C1122/Setup!$B$17+INDEX('FD inverse'!$A$46:$BH$46,1,'FD mesh'!$B$15+1)*Setup!$B$22</f>
        <v>0</v>
      </c>
      <c r="AW1122" s="0" t="n">
        <f aca="false">SUMPRODUCT('FD inverse'!$A$47:$BH$47,'FD mesh'!$B$84:$BI$84,$E1121:$BL1121)+'FD inverse'!$A$47*$C1122/Setup!$B$17+INDEX('FD inverse'!$A$47:$BH$47,1,'FD mesh'!$B$15+1)*Setup!$B$22</f>
        <v>0</v>
      </c>
      <c r="AX1122" s="0" t="n">
        <f aca="false">SUMPRODUCT('FD inverse'!$A$48:$BH$48,'FD mesh'!$B$84:$BI$84,$E1121:$BL1121)+'FD inverse'!$A$48*$C1122/Setup!$B$17+INDEX('FD inverse'!$A$48:$BH$48,1,'FD mesh'!$B$15+1)*Setup!$B$22</f>
        <v>0</v>
      </c>
      <c r="AY1122" s="0" t="n">
        <f aca="false">SUMPRODUCT('FD inverse'!$A$49:$BH$49,'FD mesh'!$B$84:$BI$84,$E1121:$BL1121)+'FD inverse'!$A$49*$C1122/Setup!$B$17+INDEX('FD inverse'!$A$49:$BH$49,1,'FD mesh'!$B$15+1)*Setup!$B$22</f>
        <v>0</v>
      </c>
      <c r="AZ1122" s="0" t="n">
        <f aca="false">SUMPRODUCT('FD inverse'!$A$50:$BH$50,'FD mesh'!$B$84:$BI$84,$E1121:$BL1121)+'FD inverse'!$A$50*$C1122/Setup!$B$17+INDEX('FD inverse'!$A$50:$BH$50,1,'FD mesh'!$B$15+1)*Setup!$B$22</f>
        <v>0</v>
      </c>
      <c r="BA1122" s="0" t="n">
        <f aca="false">SUMPRODUCT('FD inverse'!$A$51:$BH$51,'FD mesh'!$B$84:$BI$84,$E1121:$BL1121)+'FD inverse'!$A$51*$C1122/Setup!$B$17+INDEX('FD inverse'!$A$51:$BH$51,1,'FD mesh'!$B$15+1)*Setup!$B$22</f>
        <v>0</v>
      </c>
      <c r="BB1122" s="0" t="n">
        <f aca="false">SUMPRODUCT('FD inverse'!$A$52:$BH$52,'FD mesh'!$B$84:$BI$84,$E1121:$BL1121)+'FD inverse'!$A$52*$C1122/Setup!$B$17+INDEX('FD inverse'!$A$52:$BH$52,1,'FD mesh'!$B$15+1)*Setup!$B$22</f>
        <v>0</v>
      </c>
      <c r="BC1122" s="0" t="n">
        <f aca="false">SUMPRODUCT('FD inverse'!$A$53:$BH$53,'FD mesh'!$B$84:$BI$84,$E1121:$BL1121)+'FD inverse'!$A$53*$C1122/Setup!$B$17+INDEX('FD inverse'!$A$53:$BH$53,1,'FD mesh'!$B$15+1)*Setup!$B$22</f>
        <v>0</v>
      </c>
      <c r="BD1122" s="0" t="n">
        <f aca="false">SUMPRODUCT('FD inverse'!$A$54:$BH$54,'FD mesh'!$B$84:$BI$84,$E1121:$BL1121)+'FD inverse'!$A$54*$C1122/Setup!$B$17+INDEX('FD inverse'!$A$54:$BH$54,1,'FD mesh'!$B$15+1)*Setup!$B$22</f>
        <v>0</v>
      </c>
      <c r="BE1122" s="0" t="n">
        <f aca="false">SUMPRODUCT('FD inverse'!$A$55:$BH$55,'FD mesh'!$B$84:$BI$84,$E1121:$BL1121)+'FD inverse'!$A$55*$C1122/Setup!$B$17+INDEX('FD inverse'!$A$55:$BH$55,1,'FD mesh'!$B$15+1)*Setup!$B$22</f>
        <v>0</v>
      </c>
      <c r="BF1122" s="0" t="n">
        <f aca="false">SUMPRODUCT('FD inverse'!$A$56:$BH$56,'FD mesh'!$B$84:$BI$84,$E1121:$BL1121)+'FD inverse'!$A$56*$C1122/Setup!$B$17+INDEX('FD inverse'!$A$56:$BH$56,1,'FD mesh'!$B$15+1)*Setup!$B$22</f>
        <v>0</v>
      </c>
      <c r="BG1122" s="0" t="n">
        <f aca="false">SUMPRODUCT('FD inverse'!$A$57:$BH$57,'FD mesh'!$B$84:$BI$84,$E1121:$BL1121)+'FD inverse'!$A$57*$C1122/Setup!$B$17+INDEX('FD inverse'!$A$57:$BH$57,1,'FD mesh'!$B$15+1)*Setup!$B$22</f>
        <v>0</v>
      </c>
      <c r="BH1122" s="0" t="n">
        <f aca="false">SUMPRODUCT('FD inverse'!$A$58:$BH$58,'FD mesh'!$B$84:$BI$84,$E1121:$BL1121)+'FD inverse'!$A$58*$C1122/Setup!$B$17+INDEX('FD inverse'!$A$58:$BH$58,1,'FD mesh'!$B$15+1)*Setup!$B$22</f>
        <v>0</v>
      </c>
      <c r="BI1122" s="0" t="n">
        <f aca="false">SUMPRODUCT('FD inverse'!$A$59:$BH$59,'FD mesh'!$B$84:$BI$84,$E1121:$BL1121)+'FD inverse'!$A$59*$C1122/Setup!$B$17+INDEX('FD inverse'!$A$59:$BH$59,1,'FD mesh'!$B$15+1)*Setup!$B$22</f>
        <v>0</v>
      </c>
      <c r="BJ1122" s="0" t="n">
        <f aca="false">SUMPRODUCT('FD inverse'!$A$60:$BH$60,'FD mesh'!$B$84:$BI$84,$E1121:$BL1121)+'FD inverse'!$A$60*$C1122/Setup!$B$17+INDEX('FD inverse'!$A$60:$BH$60,1,'FD mesh'!$B$15+1)*Setup!$B$22</f>
        <v>0</v>
      </c>
      <c r="BK1122" s="0" t="n">
        <f aca="false">SUMPRODUCT('FD inverse'!$A$61:$BH$61,'FD mesh'!$B$84:$BI$84,$E1121:$BL1121)+'FD inverse'!$A$61*$C1122/Setup!$B$17+INDEX('FD inverse'!$A$61:$BH$61,1,'FD mesh'!$B$15+1)*Setup!$B$22</f>
        <v>0</v>
      </c>
      <c r="BL1122" s="0" t="n">
        <f aca="false">SUMPRODUCT('FD inverse'!$A$62:$BH$62,'FD mesh'!$B$84:$BI$84,$E1121:$BL1121)+'FD inverse'!$A$62*$C1122/Setup!$B$17+INDEX('FD inverse'!$A$62:$BH$62,1,'FD mesh'!$B$15+1)*Setup!$B$22</f>
        <v>0</v>
      </c>
    </row>
    <row r="1123" customFormat="false" ht="15" hidden="false" customHeight="false" outlineLevel="0" collapsed="false">
      <c r="A1123" s="0" t="n">
        <v>1118</v>
      </c>
      <c r="B1123" s="0" t="n">
        <f aca="false">A1123*Setup!$B$11/3600</f>
        <v>93.1666666666667</v>
      </c>
      <c r="C1123" s="0" t="n">
        <f aca="false">Setup!$B$7+Setup!$B$8*COS(2*PI()*(B1123-Setup!$B$9)/24)</f>
        <v>24.8657584557524</v>
      </c>
      <c r="D1123" s="0" t="n">
        <f aca="false">(C1123-E1123)/Setup!$B$17</f>
        <v>1.3936882760507</v>
      </c>
      <c r="E1123" s="0" t="n">
        <f aca="false">SUMPRODUCT('FD inverse'!$A$3:$BH$3,'FD mesh'!$B$84:$BI$84,$E1122:$BL1122)+'FD inverse'!$A$3*$C1123/Setup!$B$17+INDEX('FD inverse'!$A$3:$BH$3,1,'FD mesh'!$B$15+1)*Setup!$B$22</f>
        <v>24.6845789798658</v>
      </c>
      <c r="F1123" s="0" t="n">
        <f aca="false">SUMPRODUCT('FD inverse'!$A$4:$BH$4,'FD mesh'!$B$84:$BI$84,$E1122:$BL1122)+'FD inverse'!$A$4*$C1123/Setup!$B$17+INDEX('FD inverse'!$A$4:$BH$4,1,'FD mesh'!$B$15+1)*Setup!$B$22</f>
        <v>24.6324481241146</v>
      </c>
      <c r="G1123" s="0" t="n">
        <f aca="false">SUMPRODUCT('FD inverse'!$A$5:$BH$5,'FD mesh'!$B$84:$BI$84,$E1122:$BL1122)+'FD inverse'!$A$5*$C1123/Setup!$B$17+INDEX('FD inverse'!$A$5:$BH$5,1,'FD mesh'!$B$15+1)*Setup!$B$22</f>
        <v>24.5625360242244</v>
      </c>
      <c r="H1123" s="0" t="n">
        <f aca="false">SUMPRODUCT('FD inverse'!$A$6:$BH$6,'FD mesh'!$B$84:$BI$84,$E1122:$BL1122)+'FD inverse'!$A$6*$C1123/Setup!$B$17+INDEX('FD inverse'!$A$6:$BH$6,1,'FD mesh'!$B$15+1)*Setup!$B$22</f>
        <v>24.303528128706</v>
      </c>
      <c r="I1123" s="0" t="n">
        <f aca="false">SUMPRODUCT('FD inverse'!$A$7:$BH$7,'FD mesh'!$B$84:$BI$84,$E1122:$BL1122)+'FD inverse'!$A$7*$C1123/Setup!$B$17+INDEX('FD inverse'!$A$7:$BH$7,1,'FD mesh'!$B$15+1)*Setup!$B$22</f>
        <v>24.2785987739311</v>
      </c>
      <c r="J1123" s="0" t="n">
        <f aca="false">SUMPRODUCT('FD inverse'!$A$8:$BH$8,'FD mesh'!$B$84:$BI$84,$E1122:$BL1122)+'FD inverse'!$A$8*$C1123/Setup!$B$17+INDEX('FD inverse'!$A$8:$BH$8,1,'FD mesh'!$B$15+1)*Setup!$B$22</f>
        <v>24.2509500163285</v>
      </c>
      <c r="K1123" s="0" t="n">
        <f aca="false">SUMPRODUCT('FD inverse'!$A$9:$BH$9,'FD mesh'!$B$84:$BI$84,$E1122:$BL1122)+'FD inverse'!$A$9*$C1123/Setup!$B$17+INDEX('FD inverse'!$A$9:$BH$9,1,'FD mesh'!$B$15+1)*Setup!$B$22</f>
        <v>24.2217342857678</v>
      </c>
      <c r="L1123" s="0" t="n">
        <f aca="false">SUMPRODUCT('FD inverse'!$A$10:$BH$10,'FD mesh'!$B$84:$BI$84,$E1122:$BL1122)+'FD inverse'!$A$10*$C1123/Setup!$B$17+INDEX('FD inverse'!$A$10:$BH$10,1,'FD mesh'!$B$15+1)*Setup!$B$22</f>
        <v>24.1919612697235</v>
      </c>
      <c r="M1123" s="0" t="n">
        <f aca="false">SUMPRODUCT('FD inverse'!$A$11:$BH$11,'FD mesh'!$B$84:$BI$84,$E1122:$BL1122)+'FD inverse'!$A$11*$C1123/Setup!$B$17+INDEX('FD inverse'!$A$11:$BH$11,1,'FD mesh'!$B$15+1)*Setup!$B$22</f>
        <v>24.1625001794311</v>
      </c>
      <c r="N1123" s="0" t="n">
        <f aca="false">SUMPRODUCT('FD inverse'!$A$12:$BH$12,'FD mesh'!$B$84:$BI$84,$E1122:$BL1122)+'FD inverse'!$A$12*$C1123/Setup!$B$17+INDEX('FD inverse'!$A$12:$BH$12,1,'FD mesh'!$B$15+1)*Setup!$B$22</f>
        <v>24.1340820868937</v>
      </c>
      <c r="O1123" s="0" t="n">
        <f aca="false">SUMPRODUCT('FD inverse'!$A$13:$BH$13,'FD mesh'!$B$84:$BI$84,$E1122:$BL1122)+'FD inverse'!$A$13*$C1123/Setup!$B$17+INDEX('FD inverse'!$A$13:$BH$13,1,'FD mesh'!$B$15+1)*Setup!$B$22</f>
        <v>24.1073021897272</v>
      </c>
      <c r="P1123" s="0" t="n">
        <f aca="false">SUMPRODUCT('FD inverse'!$A$14:$BH$14,'FD mesh'!$B$84:$BI$84,$E1122:$BL1122)+'FD inverse'!$A$14*$C1123/Setup!$B$17+INDEX('FD inverse'!$A$14:$BH$14,1,'FD mesh'!$B$15+1)*Setup!$B$22</f>
        <v>24.0826218836394</v>
      </c>
      <c r="Q1123" s="0" t="n">
        <f aca="false">SUMPRODUCT('FD inverse'!$A$15:$BH$15,'FD mesh'!$B$84:$BI$84,$E1122:$BL1122)+'FD inverse'!$A$15*$C1123/Setup!$B$17+INDEX('FD inverse'!$A$15:$BH$15,1,'FD mesh'!$B$15+1)*Setup!$B$22</f>
        <v>24.060370544744</v>
      </c>
      <c r="R1123" s="0" t="n">
        <f aca="false">SUMPRODUCT('FD inverse'!$A$16:$BH$16,'FD mesh'!$B$84:$BI$84,$E1122:$BL1122)+'FD inverse'!$A$16*$C1123/Setup!$B$17+INDEX('FD inverse'!$A$16:$BH$16,1,'FD mesh'!$B$15+1)*Setup!$B$22</f>
        <v>24.0407469459354</v>
      </c>
      <c r="S1123" s="0" t="n">
        <f aca="false">SUMPRODUCT('FD inverse'!$A$17:$BH$17,'FD mesh'!$B$84:$BI$84,$E1122:$BL1122)+'FD inverse'!$A$17*$C1123/Setup!$B$17+INDEX('FD inverse'!$A$17:$BH$17,1,'FD mesh'!$B$15+1)*Setup!$B$22</f>
        <v>23.4513934397081</v>
      </c>
      <c r="T1123" s="0" t="n">
        <f aca="false">SUMPRODUCT('FD inverse'!$A$18:$BH$18,'FD mesh'!$B$84:$BI$84,$E1122:$BL1122)+'FD inverse'!$A$18*$C1123/Setup!$B$17+INDEX('FD inverse'!$A$18:$BH$18,1,'FD mesh'!$B$15+1)*Setup!$B$22</f>
        <v>22.8634437692899</v>
      </c>
      <c r="U1123" s="0" t="n">
        <f aca="false">SUMPRODUCT('FD inverse'!$A$19:$BH$19,'FD mesh'!$B$84:$BI$84,$E1122:$BL1122)+'FD inverse'!$A$19*$C1123/Setup!$B$17+INDEX('FD inverse'!$A$19:$BH$19,1,'FD mesh'!$B$15+1)*Setup!$B$22</f>
        <v>22.2769268784293</v>
      </c>
      <c r="V1123" s="0" t="n">
        <f aca="false">SUMPRODUCT('FD inverse'!$A$20:$BH$20,'FD mesh'!$B$84:$BI$84,$E1122:$BL1122)+'FD inverse'!$A$20*$C1123/Setup!$B$17+INDEX('FD inverse'!$A$20:$BH$20,1,'FD mesh'!$B$15+1)*Setup!$B$22</f>
        <v>21.6918444905084</v>
      </c>
      <c r="W1123" s="0" t="n">
        <f aca="false">SUMPRODUCT('FD inverse'!$A$21:$BH$21,'FD mesh'!$B$84:$BI$84,$E1122:$BL1122)+'FD inverse'!$A$21*$C1123/Setup!$B$17+INDEX('FD inverse'!$A$21:$BH$21,1,'FD mesh'!$B$15+1)*Setup!$B$22</f>
        <v>21.1081734641581</v>
      </c>
      <c r="X1123" s="0" t="n">
        <f aca="false">SUMPRODUCT('FD inverse'!$A$22:$BH$22,'FD mesh'!$B$84:$BI$84,$E1122:$BL1122)+'FD inverse'!$A$22*$C1123/Setup!$B$17+INDEX('FD inverse'!$A$22:$BH$22,1,'FD mesh'!$B$15+1)*Setup!$B$22</f>
        <v>20.5258680882218</v>
      </c>
      <c r="Y1123" s="0" t="n">
        <f aca="false">SUMPRODUCT('FD inverse'!$A$23:$BH$23,'FD mesh'!$B$84:$BI$84,$E1122:$BL1122)+'FD inverse'!$A$23*$C1123/Setup!$B$17+INDEX('FD inverse'!$A$23:$BH$23,1,'FD mesh'!$B$15+1)*Setup!$B$22</f>
        <v>19.9448623172006</v>
      </c>
      <c r="Z1123" s="0" t="n">
        <f aca="false">SUMPRODUCT('FD inverse'!$A$24:$BH$24,'FD mesh'!$B$84:$BI$84,$E1122:$BL1122)+'FD inverse'!$A$24*$C1123/Setup!$B$17+INDEX('FD inverse'!$A$24:$BH$24,1,'FD mesh'!$B$15+1)*Setup!$B$22</f>
        <v>19.3650719492305</v>
      </c>
      <c r="AA1123" s="0" t="n">
        <f aca="false">SUMPRODUCT('FD inverse'!$A$25:$BH$25,'FD mesh'!$B$84:$BI$84,$E1122:$BL1122)+'FD inverse'!$A$25*$C1123/Setup!$B$17+INDEX('FD inverse'!$A$25:$BH$25,1,'FD mesh'!$B$15+1)*Setup!$B$22</f>
        <v>18.7863967494713</v>
      </c>
      <c r="AB1123" s="0" t="n">
        <f aca="false">SUMPRODUCT('FD inverse'!$A$26:$BH$26,'FD mesh'!$B$84:$BI$84,$E1122:$BL1122)+'FD inverse'!$A$26*$C1123/Setup!$B$17+INDEX('FD inverse'!$A$26:$BH$26,1,'FD mesh'!$B$15+1)*Setup!$B$22</f>
        <v>18.2087225225259</v>
      </c>
      <c r="AC1123" s="0" t="n">
        <f aca="false">SUMPRODUCT('FD inverse'!$A$27:$BH$27,'FD mesh'!$B$84:$BI$84,$E1122:$BL1122)+'FD inverse'!$A$27*$C1123/Setup!$B$17+INDEX('FD inverse'!$A$27:$BH$27,1,'FD mesh'!$B$15+1)*Setup!$B$22</f>
        <v>17.6319231381585</v>
      </c>
      <c r="AD1123" s="0" t="n">
        <f aca="false">SUMPRODUCT('FD inverse'!$A$28:$BH$28,'FD mesh'!$B$84:$BI$84,$E1122:$BL1122)+'FD inverse'!$A$28*$C1123/Setup!$B$17+INDEX('FD inverse'!$A$28:$BH$28,1,'FD mesh'!$B$15+1)*Setup!$B$22</f>
        <v>17.0558625151477</v>
      </c>
      <c r="AE1123" s="0" t="n">
        <f aca="false">SUMPRODUCT('FD inverse'!$A$29:$BH$29,'FD mesh'!$B$84:$BI$84,$E1122:$BL1122)+'FD inverse'!$A$29*$C1123/Setup!$B$17+INDEX('FD inverse'!$A$29:$BH$29,1,'FD mesh'!$B$15+1)*Setup!$B$22</f>
        <v>16.4803965685984</v>
      </c>
      <c r="AF1123" s="0" t="n">
        <f aca="false">SUMPRODUCT('FD inverse'!$A$30:$BH$30,'FD mesh'!$B$84:$BI$84,$E1122:$BL1122)+'FD inverse'!$A$30*$C1123/Setup!$B$17+INDEX('FD inverse'!$A$30:$BH$30,1,'FD mesh'!$B$15+1)*Setup!$B$22</f>
        <v>15.9053751264337</v>
      </c>
      <c r="AG1123" s="0" t="n">
        <f aca="false">SUMPRODUCT('FD inverse'!$A$31:$BH$31,'FD mesh'!$B$84:$BI$84,$E1122:$BL1122)+'FD inverse'!$A$31*$C1123/Setup!$B$17+INDEX('FD inverse'!$A$31:$BH$31,1,'FD mesh'!$B$15+1)*Setup!$B$22</f>
        <v>15.3306438211194</v>
      </c>
      <c r="AH1123" s="0" t="n">
        <f aca="false">SUMPRODUCT('FD inverse'!$A$32:$BH$32,'FD mesh'!$B$84:$BI$84,$E1122:$BL1122)+'FD inverse'!$A$32*$C1123/Setup!$B$17+INDEX('FD inverse'!$A$32:$BH$32,1,'FD mesh'!$B$15+1)*Setup!$B$22</f>
        <v>15.306537197607</v>
      </c>
      <c r="AI1123" s="0" t="n">
        <f aca="false">SUMPRODUCT('FD inverse'!$A$33:$BH$33,'FD mesh'!$B$84:$BI$84,$E1122:$BL1122)+'FD inverse'!$A$33*$C1123/Setup!$B$17+INDEX('FD inverse'!$A$33:$BH$33,1,'FD mesh'!$B$15+1)*Setup!$B$22</f>
        <v>15.2826480673019</v>
      </c>
      <c r="AJ1123" s="0" t="n">
        <f aca="false">SUMPRODUCT('FD inverse'!$A$34:$BH$34,'FD mesh'!$B$84:$BI$84,$E1122:$BL1122)+'FD inverse'!$A$34*$C1123/Setup!$B$17+INDEX('FD inverse'!$A$34:$BH$34,1,'FD mesh'!$B$15+1)*Setup!$B$22</f>
        <v>15.2589632249193</v>
      </c>
      <c r="AK1123" s="0" t="n">
        <f aca="false">SUMPRODUCT('FD inverse'!$A$35:$BH$35,'FD mesh'!$B$84:$BI$84,$E1122:$BL1122)+'FD inverse'!$A$35*$C1123/Setup!$B$17+INDEX('FD inverse'!$A$35:$BH$35,1,'FD mesh'!$B$15+1)*Setup!$B$22</f>
        <v>15.235468510797</v>
      </c>
      <c r="AL1123" s="0" t="n">
        <f aca="false">SUMPRODUCT('FD inverse'!$A$36:$BH$36,'FD mesh'!$B$84:$BI$84,$E1122:$BL1122)+'FD inverse'!$A$36*$C1123/Setup!$B$17+INDEX('FD inverse'!$A$36:$BH$36,1,'FD mesh'!$B$15+1)*Setup!$B$22</f>
        <v>15.2121489779583</v>
      </c>
      <c r="AM1123" s="0" t="n">
        <f aca="false">SUMPRODUCT('FD inverse'!$A$37:$BH$37,'FD mesh'!$B$84:$BI$84,$E1122:$BL1122)+'FD inverse'!$A$37*$C1123/Setup!$B$17+INDEX('FD inverse'!$A$37:$BH$37,1,'FD mesh'!$B$15+1)*Setup!$B$22</f>
        <v>15.1889890362845</v>
      </c>
      <c r="AN1123" s="0" t="n">
        <f aca="false">SUMPRODUCT('FD inverse'!$A$38:$BH$38,'FD mesh'!$B$84:$BI$84,$E1122:$BL1122)+'FD inverse'!$A$38*$C1123/Setup!$B$17+INDEX('FD inverse'!$A$38:$BH$38,1,'FD mesh'!$B$15+1)*Setup!$B$22</f>
        <v>15.165972575613</v>
      </c>
      <c r="AO1123" s="0" t="n">
        <f aca="false">SUMPRODUCT('FD inverse'!$A$39:$BH$39,'FD mesh'!$B$84:$BI$84,$E1122:$BL1122)+'FD inverse'!$A$39*$C1123/Setup!$B$17+INDEX('FD inverse'!$A$39:$BH$39,1,'FD mesh'!$B$15+1)*Setup!$B$22</f>
        <v>15.1430830696539</v>
      </c>
      <c r="AP1123" s="0" t="n">
        <f aca="false">SUMPRODUCT('FD inverse'!$A$40:$BH$40,'FD mesh'!$B$84:$BI$84,$E1122:$BL1122)+'FD inverse'!$A$40*$C1123/Setup!$B$17+INDEX('FD inverse'!$A$40:$BH$40,1,'FD mesh'!$B$15+1)*Setup!$B$22</f>
        <v>15.1203036626729</v>
      </c>
      <c r="AQ1123" s="0" t="n">
        <f aca="false">SUMPRODUCT('FD inverse'!$A$41:$BH$41,'FD mesh'!$B$84:$BI$84,$E1122:$BL1122)+'FD inverse'!$A$41*$C1123/Setup!$B$17+INDEX('FD inverse'!$A$41:$BH$41,1,'FD mesh'!$B$15+1)*Setup!$B$22</f>
        <v>15.0976172409351</v>
      </c>
      <c r="AR1123" s="0" t="n">
        <f aca="false">SUMPRODUCT('FD inverse'!$A$42:$BH$42,'FD mesh'!$B$84:$BI$84,$E1122:$BL1122)+'FD inverse'!$A$42*$C1123/Setup!$B$17+INDEX('FD inverse'!$A$42:$BH$42,1,'FD mesh'!$B$15+1)*Setup!$B$22</f>
        <v>15.0750064909406</v>
      </c>
      <c r="AS1123" s="0" t="n">
        <f aca="false">SUMPRODUCT('FD inverse'!$A$43:$BH$43,'FD mesh'!$B$84:$BI$84,$E1122:$BL1122)+'FD inverse'!$A$43*$C1123/Setup!$B$17+INDEX('FD inverse'!$A$43:$BH$43,1,'FD mesh'!$B$15+1)*Setup!$B$22</f>
        <v>0</v>
      </c>
      <c r="AT1123" s="0" t="n">
        <f aca="false">SUMPRODUCT('FD inverse'!$A$44:$BH$44,'FD mesh'!$B$84:$BI$84,$E1122:$BL1122)+'FD inverse'!$A$44*$C1123/Setup!$B$17+INDEX('FD inverse'!$A$44:$BH$44,1,'FD mesh'!$B$15+1)*Setup!$B$22</f>
        <v>0</v>
      </c>
      <c r="AU1123" s="0" t="n">
        <f aca="false">SUMPRODUCT('FD inverse'!$A$45:$BH$45,'FD mesh'!$B$84:$BI$84,$E1122:$BL1122)+'FD inverse'!$A$45*$C1123/Setup!$B$17+INDEX('FD inverse'!$A$45:$BH$45,1,'FD mesh'!$B$15+1)*Setup!$B$22</f>
        <v>0</v>
      </c>
      <c r="AV1123" s="0" t="n">
        <f aca="false">SUMPRODUCT('FD inverse'!$A$46:$BH$46,'FD mesh'!$B$84:$BI$84,$E1122:$BL1122)+'FD inverse'!$A$46*$C1123/Setup!$B$17+INDEX('FD inverse'!$A$46:$BH$46,1,'FD mesh'!$B$15+1)*Setup!$B$22</f>
        <v>0</v>
      </c>
      <c r="AW1123" s="0" t="n">
        <f aca="false">SUMPRODUCT('FD inverse'!$A$47:$BH$47,'FD mesh'!$B$84:$BI$84,$E1122:$BL1122)+'FD inverse'!$A$47*$C1123/Setup!$B$17+INDEX('FD inverse'!$A$47:$BH$47,1,'FD mesh'!$B$15+1)*Setup!$B$22</f>
        <v>0</v>
      </c>
      <c r="AX1123" s="0" t="n">
        <f aca="false">SUMPRODUCT('FD inverse'!$A$48:$BH$48,'FD mesh'!$B$84:$BI$84,$E1122:$BL1122)+'FD inverse'!$A$48*$C1123/Setup!$B$17+INDEX('FD inverse'!$A$48:$BH$48,1,'FD mesh'!$B$15+1)*Setup!$B$22</f>
        <v>0</v>
      </c>
      <c r="AY1123" s="0" t="n">
        <f aca="false">SUMPRODUCT('FD inverse'!$A$49:$BH$49,'FD mesh'!$B$84:$BI$84,$E1122:$BL1122)+'FD inverse'!$A$49*$C1123/Setup!$B$17+INDEX('FD inverse'!$A$49:$BH$49,1,'FD mesh'!$B$15+1)*Setup!$B$22</f>
        <v>0</v>
      </c>
      <c r="AZ1123" s="0" t="n">
        <f aca="false">SUMPRODUCT('FD inverse'!$A$50:$BH$50,'FD mesh'!$B$84:$BI$84,$E1122:$BL1122)+'FD inverse'!$A$50*$C1123/Setup!$B$17+INDEX('FD inverse'!$A$50:$BH$50,1,'FD mesh'!$B$15+1)*Setup!$B$22</f>
        <v>0</v>
      </c>
      <c r="BA1123" s="0" t="n">
        <f aca="false">SUMPRODUCT('FD inverse'!$A$51:$BH$51,'FD mesh'!$B$84:$BI$84,$E1122:$BL1122)+'FD inverse'!$A$51*$C1123/Setup!$B$17+INDEX('FD inverse'!$A$51:$BH$51,1,'FD mesh'!$B$15+1)*Setup!$B$22</f>
        <v>0</v>
      </c>
      <c r="BB1123" s="0" t="n">
        <f aca="false">SUMPRODUCT('FD inverse'!$A$52:$BH$52,'FD mesh'!$B$84:$BI$84,$E1122:$BL1122)+'FD inverse'!$A$52*$C1123/Setup!$B$17+INDEX('FD inverse'!$A$52:$BH$52,1,'FD mesh'!$B$15+1)*Setup!$B$22</f>
        <v>0</v>
      </c>
      <c r="BC1123" s="0" t="n">
        <f aca="false">SUMPRODUCT('FD inverse'!$A$53:$BH$53,'FD mesh'!$B$84:$BI$84,$E1122:$BL1122)+'FD inverse'!$A$53*$C1123/Setup!$B$17+INDEX('FD inverse'!$A$53:$BH$53,1,'FD mesh'!$B$15+1)*Setup!$B$22</f>
        <v>0</v>
      </c>
      <c r="BD1123" s="0" t="n">
        <f aca="false">SUMPRODUCT('FD inverse'!$A$54:$BH$54,'FD mesh'!$B$84:$BI$84,$E1122:$BL1122)+'FD inverse'!$A$54*$C1123/Setup!$B$17+INDEX('FD inverse'!$A$54:$BH$54,1,'FD mesh'!$B$15+1)*Setup!$B$22</f>
        <v>0</v>
      </c>
      <c r="BE1123" s="0" t="n">
        <f aca="false">SUMPRODUCT('FD inverse'!$A$55:$BH$55,'FD mesh'!$B$84:$BI$84,$E1122:$BL1122)+'FD inverse'!$A$55*$C1123/Setup!$B$17+INDEX('FD inverse'!$A$55:$BH$55,1,'FD mesh'!$B$15+1)*Setup!$B$22</f>
        <v>0</v>
      </c>
      <c r="BF1123" s="0" t="n">
        <f aca="false">SUMPRODUCT('FD inverse'!$A$56:$BH$56,'FD mesh'!$B$84:$BI$84,$E1122:$BL1122)+'FD inverse'!$A$56*$C1123/Setup!$B$17+INDEX('FD inverse'!$A$56:$BH$56,1,'FD mesh'!$B$15+1)*Setup!$B$22</f>
        <v>0</v>
      </c>
      <c r="BG1123" s="0" t="n">
        <f aca="false">SUMPRODUCT('FD inverse'!$A$57:$BH$57,'FD mesh'!$B$84:$BI$84,$E1122:$BL1122)+'FD inverse'!$A$57*$C1123/Setup!$B$17+INDEX('FD inverse'!$A$57:$BH$57,1,'FD mesh'!$B$15+1)*Setup!$B$22</f>
        <v>0</v>
      </c>
      <c r="BH1123" s="0" t="n">
        <f aca="false">SUMPRODUCT('FD inverse'!$A$58:$BH$58,'FD mesh'!$B$84:$BI$84,$E1122:$BL1122)+'FD inverse'!$A$58*$C1123/Setup!$B$17+INDEX('FD inverse'!$A$58:$BH$58,1,'FD mesh'!$B$15+1)*Setup!$B$22</f>
        <v>0</v>
      </c>
      <c r="BI1123" s="0" t="n">
        <f aca="false">SUMPRODUCT('FD inverse'!$A$59:$BH$59,'FD mesh'!$B$84:$BI$84,$E1122:$BL1122)+'FD inverse'!$A$59*$C1123/Setup!$B$17+INDEX('FD inverse'!$A$59:$BH$59,1,'FD mesh'!$B$15+1)*Setup!$B$22</f>
        <v>0</v>
      </c>
      <c r="BJ1123" s="0" t="n">
        <f aca="false">SUMPRODUCT('FD inverse'!$A$60:$BH$60,'FD mesh'!$B$84:$BI$84,$E1122:$BL1122)+'FD inverse'!$A$60*$C1123/Setup!$B$17+INDEX('FD inverse'!$A$60:$BH$60,1,'FD mesh'!$B$15+1)*Setup!$B$22</f>
        <v>0</v>
      </c>
      <c r="BK1123" s="0" t="n">
        <f aca="false">SUMPRODUCT('FD inverse'!$A$61:$BH$61,'FD mesh'!$B$84:$BI$84,$E1122:$BL1122)+'FD inverse'!$A$61*$C1123/Setup!$B$17+INDEX('FD inverse'!$A$61:$BH$61,1,'FD mesh'!$B$15+1)*Setup!$B$22</f>
        <v>0</v>
      </c>
      <c r="BL1123" s="0" t="n">
        <f aca="false">SUMPRODUCT('FD inverse'!$A$62:$BH$62,'FD mesh'!$B$84:$BI$84,$E1122:$BL1122)+'FD inverse'!$A$62*$C1123/Setup!$B$17+INDEX('FD inverse'!$A$62:$BH$62,1,'FD mesh'!$B$15+1)*Setup!$B$22</f>
        <v>0</v>
      </c>
    </row>
    <row r="1124" customFormat="false" ht="15" hidden="false" customHeight="false" outlineLevel="0" collapsed="false">
      <c r="A1124" s="0" t="n">
        <v>1119</v>
      </c>
      <c r="B1124" s="0" t="n">
        <f aca="false">A1124*Setup!$B$11/3600</f>
        <v>93.25</v>
      </c>
      <c r="C1124" s="0" t="n">
        <f aca="false">Setup!$B$7+Setup!$B$8*COS(2*PI()*(B1124-Setup!$B$9)/24)</f>
        <v>24.7803612880645</v>
      </c>
      <c r="D1124" s="0" t="n">
        <f aca="false">(C1124-E1124)/Setup!$B$17</f>
        <v>1.11780973349007</v>
      </c>
      <c r="E1124" s="0" t="n">
        <f aca="false">SUMPRODUCT('FD inverse'!$A$3:$BH$3,'FD mesh'!$B$84:$BI$84,$E1123:$BL1123)+'FD inverse'!$A$3*$C1124/Setup!$B$17+INDEX('FD inverse'!$A$3:$BH$3,1,'FD mesh'!$B$15+1)*Setup!$B$22</f>
        <v>24.6350460227108</v>
      </c>
      <c r="F1124" s="0" t="n">
        <f aca="false">SUMPRODUCT('FD inverse'!$A$4:$BH$4,'FD mesh'!$B$84:$BI$84,$E1123:$BL1123)+'FD inverse'!$A$4*$C1124/Setup!$B$17+INDEX('FD inverse'!$A$4:$BH$4,1,'FD mesh'!$B$15+1)*Setup!$B$22</f>
        <v>24.5910285362204</v>
      </c>
      <c r="G1124" s="0" t="n">
        <f aca="false">SUMPRODUCT('FD inverse'!$A$5:$BH$5,'FD mesh'!$B$84:$BI$84,$E1123:$BL1123)+'FD inverse'!$A$5*$C1124/Setup!$B$17+INDEX('FD inverse'!$A$5:$BH$5,1,'FD mesh'!$B$15+1)*Setup!$B$22</f>
        <v>24.5290337980398</v>
      </c>
      <c r="H1124" s="0" t="n">
        <f aca="false">SUMPRODUCT('FD inverse'!$A$6:$BH$6,'FD mesh'!$B$84:$BI$84,$E1123:$BL1123)+'FD inverse'!$A$6*$C1124/Setup!$B$17+INDEX('FD inverse'!$A$6:$BH$6,1,'FD mesh'!$B$15+1)*Setup!$B$22</f>
        <v>24.29630277116</v>
      </c>
      <c r="I1124" s="0" t="n">
        <f aca="false">SUMPRODUCT('FD inverse'!$A$7:$BH$7,'FD mesh'!$B$84:$BI$84,$E1123:$BL1123)+'FD inverse'!$A$7*$C1124/Setup!$B$17+INDEX('FD inverse'!$A$7:$BH$7,1,'FD mesh'!$B$15+1)*Setup!$B$22</f>
        <v>24.273575731157</v>
      </c>
      <c r="J1124" s="0" t="n">
        <f aca="false">SUMPRODUCT('FD inverse'!$A$8:$BH$8,'FD mesh'!$B$84:$BI$84,$E1123:$BL1123)+'FD inverse'!$A$8*$C1124/Setup!$B$17+INDEX('FD inverse'!$A$8:$BH$8,1,'FD mesh'!$B$15+1)*Setup!$B$22</f>
        <v>24.2478852440897</v>
      </c>
      <c r="K1124" s="0" t="n">
        <f aca="false">SUMPRODUCT('FD inverse'!$A$9:$BH$9,'FD mesh'!$B$84:$BI$84,$E1123:$BL1123)+'FD inverse'!$A$9*$C1124/Setup!$B$17+INDEX('FD inverse'!$A$9:$BH$9,1,'FD mesh'!$B$15+1)*Setup!$B$22</f>
        <v>24.2203866318079</v>
      </c>
      <c r="L1124" s="0" t="n">
        <f aca="false">SUMPRODUCT('FD inverse'!$A$10:$BH$10,'FD mesh'!$B$84:$BI$84,$E1123:$BL1123)+'FD inverse'!$A$10*$C1124/Setup!$B$17+INDEX('FD inverse'!$A$10:$BH$10,1,'FD mesh'!$B$15+1)*Setup!$B$22</f>
        <v>24.1920929434434</v>
      </c>
      <c r="M1124" s="0" t="n">
        <f aca="false">SUMPRODUCT('FD inverse'!$A$11:$BH$11,'FD mesh'!$B$84:$BI$84,$E1123:$BL1123)+'FD inverse'!$A$11*$C1124/Setup!$B$17+INDEX('FD inverse'!$A$11:$BH$11,1,'FD mesh'!$B$15+1)*Setup!$B$22</f>
        <v>24.1638769386896</v>
      </c>
      <c r="N1124" s="0" t="n">
        <f aca="false">SUMPRODUCT('FD inverse'!$A$12:$BH$12,'FD mesh'!$B$84:$BI$84,$E1123:$BL1123)+'FD inverse'!$A$12*$C1124/Setup!$B$17+INDEX('FD inverse'!$A$12:$BH$12,1,'FD mesh'!$B$15+1)*Setup!$B$22</f>
        <v>24.1364731812859</v>
      </c>
      <c r="O1124" s="0" t="n">
        <f aca="false">SUMPRODUCT('FD inverse'!$A$13:$BH$13,'FD mesh'!$B$84:$BI$84,$E1123:$BL1123)+'FD inverse'!$A$13*$C1124/Setup!$B$17+INDEX('FD inverse'!$A$13:$BH$13,1,'FD mesh'!$B$15+1)*Setup!$B$22</f>
        <v>24.1104800990399</v>
      </c>
      <c r="P1124" s="0" t="n">
        <f aca="false">SUMPRODUCT('FD inverse'!$A$14:$BH$14,'FD mesh'!$B$84:$BI$84,$E1123:$BL1123)+'FD inverse'!$A$14*$C1124/Setup!$B$17+INDEX('FD inverse'!$A$14:$BH$14,1,'FD mesh'!$B$15+1)*Setup!$B$22</f>
        <v>24.0863618895448</v>
      </c>
      <c r="Q1124" s="0" t="n">
        <f aca="false">SUMPRODUCT('FD inverse'!$A$15:$BH$15,'FD mesh'!$B$84:$BI$84,$E1123:$BL1123)+'FD inverse'!$A$15*$C1124/Setup!$B$17+INDEX('FD inverse'!$A$15:$BH$15,1,'FD mesh'!$B$15+1)*Setup!$B$22</f>
        <v>24.0644501732092</v>
      </c>
      <c r="R1124" s="0" t="n">
        <f aca="false">SUMPRODUCT('FD inverse'!$A$16:$BH$16,'FD mesh'!$B$84:$BI$84,$E1123:$BL1123)+'FD inverse'!$A$16*$C1124/Setup!$B$17+INDEX('FD inverse'!$A$16:$BH$16,1,'FD mesh'!$B$15+1)*Setup!$B$22</f>
        <v>24.0449453173251</v>
      </c>
      <c r="S1124" s="0" t="n">
        <f aca="false">SUMPRODUCT('FD inverse'!$A$17:$BH$17,'FD mesh'!$B$84:$BI$84,$E1123:$BL1123)+'FD inverse'!$A$17*$C1124/Setup!$B$17+INDEX('FD inverse'!$A$17:$BH$17,1,'FD mesh'!$B$15+1)*Setup!$B$22</f>
        <v>23.4558193628524</v>
      </c>
      <c r="T1124" s="0" t="n">
        <f aca="false">SUMPRODUCT('FD inverse'!$A$18:$BH$18,'FD mesh'!$B$84:$BI$84,$E1123:$BL1123)+'FD inverse'!$A$18*$C1124/Setup!$B$17+INDEX('FD inverse'!$A$18:$BH$18,1,'FD mesh'!$B$15+1)*Setup!$B$22</f>
        <v>22.8679958943335</v>
      </c>
      <c r="U1124" s="0" t="n">
        <f aca="false">SUMPRODUCT('FD inverse'!$A$19:$BH$19,'FD mesh'!$B$84:$BI$84,$E1123:$BL1123)+'FD inverse'!$A$19*$C1124/Setup!$B$17+INDEX('FD inverse'!$A$19:$BH$19,1,'FD mesh'!$B$15+1)*Setup!$B$22</f>
        <v>22.2815120511847</v>
      </c>
      <c r="V1124" s="0" t="n">
        <f aca="false">SUMPRODUCT('FD inverse'!$A$20:$BH$20,'FD mesh'!$B$84:$BI$84,$E1123:$BL1123)+'FD inverse'!$A$20*$C1124/Setup!$B$17+INDEX('FD inverse'!$A$20:$BH$20,1,'FD mesh'!$B$15+1)*Setup!$B$22</f>
        <v>21.6963775588753</v>
      </c>
      <c r="W1124" s="0" t="n">
        <f aca="false">SUMPRODUCT('FD inverse'!$A$21:$BH$21,'FD mesh'!$B$84:$BI$84,$E1123:$BL1123)+'FD inverse'!$A$21*$C1124/Setup!$B$17+INDEX('FD inverse'!$A$21:$BH$21,1,'FD mesh'!$B$15+1)*Setup!$B$22</f>
        <v>21.1125770838281</v>
      </c>
      <c r="X1124" s="0" t="n">
        <f aca="false">SUMPRODUCT('FD inverse'!$A$22:$BH$22,'FD mesh'!$B$84:$BI$84,$E1123:$BL1123)+'FD inverse'!$A$22*$C1124/Setup!$B$17+INDEX('FD inverse'!$A$22:$BH$22,1,'FD mesh'!$B$15+1)*Setup!$B$22</f>
        <v>20.530072531141</v>
      </c>
      <c r="Y1124" s="0" t="n">
        <f aca="false">SUMPRODUCT('FD inverse'!$A$23:$BH$23,'FD mesh'!$B$84:$BI$84,$E1123:$BL1123)+'FD inverse'!$A$23*$C1124/Setup!$B$17+INDEX('FD inverse'!$A$23:$BH$23,1,'FD mesh'!$B$15+1)*Setup!$B$22</f>
        <v>19.9488052859415</v>
      </c>
      <c r="Z1124" s="0" t="n">
        <f aca="false">SUMPRODUCT('FD inverse'!$A$24:$BH$24,'FD mesh'!$B$84:$BI$84,$E1123:$BL1123)+'FD inverse'!$A$24*$C1124/Setup!$B$17+INDEX('FD inverse'!$A$24:$BH$24,1,'FD mesh'!$B$15+1)*Setup!$B$22</f>
        <v>19.3686984001143</v>
      </c>
      <c r="AA1124" s="0" t="n">
        <f aca="false">SUMPRODUCT('FD inverse'!$A$25:$BH$25,'FD mesh'!$B$84:$BI$84,$E1123:$BL1123)+'FD inverse'!$A$25*$C1124/Setup!$B$17+INDEX('FD inverse'!$A$25:$BH$25,1,'FD mesh'!$B$15+1)*Setup!$B$22</f>
        <v>18.7896587269759</v>
      </c>
      <c r="AB1124" s="0" t="n">
        <f aca="false">SUMPRODUCT('FD inverse'!$A$26:$BH$26,'FD mesh'!$B$84:$BI$84,$E1123:$BL1123)+'FD inverse'!$A$26*$C1124/Setup!$B$17+INDEX('FD inverse'!$A$26:$BH$26,1,'FD mesh'!$B$15+1)*Setup!$B$22</f>
        <v>18.2115790072173</v>
      </c>
      <c r="AC1124" s="0" t="n">
        <f aca="false">SUMPRODUCT('FD inverse'!$A$27:$BH$27,'FD mesh'!$B$84:$BI$84,$E1123:$BL1123)+'FD inverse'!$A$27*$C1124/Setup!$B$17+INDEX('FD inverse'!$A$27:$BH$27,1,'FD mesh'!$B$15+1)*Setup!$B$22</f>
        <v>17.6343399100965</v>
      </c>
      <c r="AD1124" s="0" t="n">
        <f aca="false">SUMPRODUCT('FD inverse'!$A$28:$BH$28,'FD mesh'!$B$84:$BI$84,$E1123:$BL1123)+'FD inverse'!$A$28*$C1124/Setup!$B$17+INDEX('FD inverse'!$A$28:$BH$28,1,'FD mesh'!$B$15+1)*Setup!$B$22</f>
        <v>17.0578120344318</v>
      </c>
      <c r="AE1124" s="0" t="n">
        <f aca="false">SUMPRODUCT('FD inverse'!$A$29:$BH$29,'FD mesh'!$B$84:$BI$84,$E1123:$BL1123)+'FD inverse'!$A$29*$C1124/Setup!$B$17+INDEX('FD inverse'!$A$29:$BH$29,1,'FD mesh'!$B$15+1)*Setup!$B$22</f>
        <v>16.4818578744421</v>
      </c>
      <c r="AF1124" s="0" t="n">
        <f aca="false">SUMPRODUCT('FD inverse'!$A$30:$BH$30,'FD mesh'!$B$84:$BI$84,$E1123:$BL1123)+'FD inverse'!$A$30*$C1124/Setup!$B$17+INDEX('FD inverse'!$A$30:$BH$30,1,'FD mesh'!$B$15+1)*Setup!$B$22</f>
        <v>15.9063337558865</v>
      </c>
      <c r="AG1124" s="0" t="n">
        <f aca="false">SUMPRODUCT('FD inverse'!$A$31:$BH$31,'FD mesh'!$B$84:$BI$84,$E1123:$BL1123)+'FD inverse'!$A$31*$C1124/Setup!$B$17+INDEX('FD inverse'!$A$31:$BH$31,1,'FD mesh'!$B$15+1)*Setup!$B$22</f>
        <v>15.3310917482841</v>
      </c>
      <c r="AH1124" s="0" t="n">
        <f aca="false">SUMPRODUCT('FD inverse'!$A$32:$BH$32,'FD mesh'!$B$84:$BI$84,$E1123:$BL1123)+'FD inverse'!$A$32*$C1124/Setup!$B$17+INDEX('FD inverse'!$A$32:$BH$32,1,'FD mesh'!$B$15+1)*Setup!$B$22</f>
        <v>15.3069621642921</v>
      </c>
      <c r="AI1124" s="0" t="n">
        <f aca="false">SUMPRODUCT('FD inverse'!$A$33:$BH$33,'FD mesh'!$B$84:$BI$84,$E1123:$BL1123)+'FD inverse'!$A$33*$C1124/Setup!$B$17+INDEX('FD inverse'!$A$33:$BH$33,1,'FD mesh'!$B$15+1)*Setup!$B$22</f>
        <v>15.2830477082244</v>
      </c>
      <c r="AJ1124" s="0" t="n">
        <f aca="false">SUMPRODUCT('FD inverse'!$A$34:$BH$34,'FD mesh'!$B$84:$BI$84,$E1123:$BL1123)+'FD inverse'!$A$34*$C1124/Setup!$B$17+INDEX('FD inverse'!$A$34:$BH$34,1,'FD mesh'!$B$15+1)*Setup!$B$22</f>
        <v>15.2593355595968</v>
      </c>
      <c r="AK1124" s="0" t="n">
        <f aca="false">SUMPRODUCT('FD inverse'!$A$35:$BH$35,'FD mesh'!$B$84:$BI$84,$E1123:$BL1123)+'FD inverse'!$A$35*$C1124/Setup!$B$17+INDEX('FD inverse'!$A$35:$BH$35,1,'FD mesh'!$B$15+1)*Setup!$B$22</f>
        <v>15.2358118953589</v>
      </c>
      <c r="AL1124" s="0" t="n">
        <f aca="false">SUMPRODUCT('FD inverse'!$A$36:$BH$36,'FD mesh'!$B$84:$BI$84,$E1123:$BL1123)+'FD inverse'!$A$36*$C1124/Setup!$B$17+INDEX('FD inverse'!$A$36:$BH$36,1,'FD mesh'!$B$15+1)*Setup!$B$22</f>
        <v>15.2124620602956</v>
      </c>
      <c r="AM1124" s="0" t="n">
        <f aca="false">SUMPRODUCT('FD inverse'!$A$37:$BH$37,'FD mesh'!$B$84:$BI$84,$E1123:$BL1123)+'FD inverse'!$A$37*$C1124/Setup!$B$17+INDEX('FD inverse'!$A$37:$BH$37,1,'FD mesh'!$B$15+1)*Setup!$B$22</f>
        <v>15.1892707147227</v>
      </c>
      <c r="AN1124" s="0" t="n">
        <f aca="false">SUMPRODUCT('FD inverse'!$A$38:$BH$38,'FD mesh'!$B$84:$BI$84,$E1123:$BL1123)+'FD inverse'!$A$38*$C1124/Setup!$B$17+INDEX('FD inverse'!$A$38:$BH$38,1,'FD mesh'!$B$15+1)*Setup!$B$22</f>
        <v>15.1662219612633</v>
      </c>
      <c r="AO1124" s="0" t="n">
        <f aca="false">SUMPRODUCT('FD inverse'!$A$39:$BH$39,'FD mesh'!$B$84:$BI$84,$E1123:$BL1123)+'FD inverse'!$A$39*$C1124/Setup!$B$17+INDEX('FD inverse'!$A$39:$BH$39,1,'FD mesh'!$B$15+1)*Setup!$B$22</f>
        <v>15.1432994525642</v>
      </c>
      <c r="AP1124" s="0" t="n">
        <f aca="false">SUMPRODUCT('FD inverse'!$A$40:$BH$40,'FD mesh'!$B$84:$BI$84,$E1123:$BL1123)+'FD inverse'!$A$40*$C1124/Setup!$B$17+INDEX('FD inverse'!$A$40:$BH$40,1,'FD mesh'!$B$15+1)*Setup!$B$22</f>
        <v>15.1204864818782</v>
      </c>
      <c r="AQ1124" s="0" t="n">
        <f aca="false">SUMPRODUCT('FD inverse'!$A$41:$BH$41,'FD mesh'!$B$84:$BI$84,$E1123:$BL1123)+'FD inverse'!$A$41*$C1124/Setup!$B$17+INDEX('FD inverse'!$A$41:$BH$41,1,'FD mesh'!$B$15+1)*Setup!$B$22</f>
        <v>15.097766058485</v>
      </c>
      <c r="AR1124" s="0" t="n">
        <f aca="false">SUMPRODUCT('FD inverse'!$A$42:$BH$42,'FD mesh'!$B$84:$BI$84,$E1123:$BL1123)+'FD inverse'!$A$42*$C1124/Setup!$B$17+INDEX('FD inverse'!$A$42:$BH$42,1,'FD mesh'!$B$15+1)*Setup!$B$22</f>
        <v>15.0751209699632</v>
      </c>
      <c r="AS1124" s="0" t="n">
        <f aca="false">SUMPRODUCT('FD inverse'!$A$43:$BH$43,'FD mesh'!$B$84:$BI$84,$E1123:$BL1123)+'FD inverse'!$A$43*$C1124/Setup!$B$17+INDEX('FD inverse'!$A$43:$BH$43,1,'FD mesh'!$B$15+1)*Setup!$B$22</f>
        <v>0</v>
      </c>
      <c r="AT1124" s="0" t="n">
        <f aca="false">SUMPRODUCT('FD inverse'!$A$44:$BH$44,'FD mesh'!$B$84:$BI$84,$E1123:$BL1123)+'FD inverse'!$A$44*$C1124/Setup!$B$17+INDEX('FD inverse'!$A$44:$BH$44,1,'FD mesh'!$B$15+1)*Setup!$B$22</f>
        <v>0</v>
      </c>
      <c r="AU1124" s="0" t="n">
        <f aca="false">SUMPRODUCT('FD inverse'!$A$45:$BH$45,'FD mesh'!$B$84:$BI$84,$E1123:$BL1123)+'FD inverse'!$A$45*$C1124/Setup!$B$17+INDEX('FD inverse'!$A$45:$BH$45,1,'FD mesh'!$B$15+1)*Setup!$B$22</f>
        <v>0</v>
      </c>
      <c r="AV1124" s="0" t="n">
        <f aca="false">SUMPRODUCT('FD inverse'!$A$46:$BH$46,'FD mesh'!$B$84:$BI$84,$E1123:$BL1123)+'FD inverse'!$A$46*$C1124/Setup!$B$17+INDEX('FD inverse'!$A$46:$BH$46,1,'FD mesh'!$B$15+1)*Setup!$B$22</f>
        <v>0</v>
      </c>
      <c r="AW1124" s="0" t="n">
        <f aca="false">SUMPRODUCT('FD inverse'!$A$47:$BH$47,'FD mesh'!$B$84:$BI$84,$E1123:$BL1123)+'FD inverse'!$A$47*$C1124/Setup!$B$17+INDEX('FD inverse'!$A$47:$BH$47,1,'FD mesh'!$B$15+1)*Setup!$B$22</f>
        <v>0</v>
      </c>
      <c r="AX1124" s="0" t="n">
        <f aca="false">SUMPRODUCT('FD inverse'!$A$48:$BH$48,'FD mesh'!$B$84:$BI$84,$E1123:$BL1123)+'FD inverse'!$A$48*$C1124/Setup!$B$17+INDEX('FD inverse'!$A$48:$BH$48,1,'FD mesh'!$B$15+1)*Setup!$B$22</f>
        <v>0</v>
      </c>
      <c r="AY1124" s="0" t="n">
        <f aca="false">SUMPRODUCT('FD inverse'!$A$49:$BH$49,'FD mesh'!$B$84:$BI$84,$E1123:$BL1123)+'FD inverse'!$A$49*$C1124/Setup!$B$17+INDEX('FD inverse'!$A$49:$BH$49,1,'FD mesh'!$B$15+1)*Setup!$B$22</f>
        <v>0</v>
      </c>
      <c r="AZ1124" s="0" t="n">
        <f aca="false">SUMPRODUCT('FD inverse'!$A$50:$BH$50,'FD mesh'!$B$84:$BI$84,$E1123:$BL1123)+'FD inverse'!$A$50*$C1124/Setup!$B$17+INDEX('FD inverse'!$A$50:$BH$50,1,'FD mesh'!$B$15+1)*Setup!$B$22</f>
        <v>0</v>
      </c>
      <c r="BA1124" s="0" t="n">
        <f aca="false">SUMPRODUCT('FD inverse'!$A$51:$BH$51,'FD mesh'!$B$84:$BI$84,$E1123:$BL1123)+'FD inverse'!$A$51*$C1124/Setup!$B$17+INDEX('FD inverse'!$A$51:$BH$51,1,'FD mesh'!$B$15+1)*Setup!$B$22</f>
        <v>0</v>
      </c>
      <c r="BB1124" s="0" t="n">
        <f aca="false">SUMPRODUCT('FD inverse'!$A$52:$BH$52,'FD mesh'!$B$84:$BI$84,$E1123:$BL1123)+'FD inverse'!$A$52*$C1124/Setup!$B$17+INDEX('FD inverse'!$A$52:$BH$52,1,'FD mesh'!$B$15+1)*Setup!$B$22</f>
        <v>0</v>
      </c>
      <c r="BC1124" s="0" t="n">
        <f aca="false">SUMPRODUCT('FD inverse'!$A$53:$BH$53,'FD mesh'!$B$84:$BI$84,$E1123:$BL1123)+'FD inverse'!$A$53*$C1124/Setup!$B$17+INDEX('FD inverse'!$A$53:$BH$53,1,'FD mesh'!$B$15+1)*Setup!$B$22</f>
        <v>0</v>
      </c>
      <c r="BD1124" s="0" t="n">
        <f aca="false">SUMPRODUCT('FD inverse'!$A$54:$BH$54,'FD mesh'!$B$84:$BI$84,$E1123:$BL1123)+'FD inverse'!$A$54*$C1124/Setup!$B$17+INDEX('FD inverse'!$A$54:$BH$54,1,'FD mesh'!$B$15+1)*Setup!$B$22</f>
        <v>0</v>
      </c>
      <c r="BE1124" s="0" t="n">
        <f aca="false">SUMPRODUCT('FD inverse'!$A$55:$BH$55,'FD mesh'!$B$84:$BI$84,$E1123:$BL1123)+'FD inverse'!$A$55*$C1124/Setup!$B$17+INDEX('FD inverse'!$A$55:$BH$55,1,'FD mesh'!$B$15+1)*Setup!$B$22</f>
        <v>0</v>
      </c>
      <c r="BF1124" s="0" t="n">
        <f aca="false">SUMPRODUCT('FD inverse'!$A$56:$BH$56,'FD mesh'!$B$84:$BI$84,$E1123:$BL1123)+'FD inverse'!$A$56*$C1124/Setup!$B$17+INDEX('FD inverse'!$A$56:$BH$56,1,'FD mesh'!$B$15+1)*Setup!$B$22</f>
        <v>0</v>
      </c>
      <c r="BG1124" s="0" t="n">
        <f aca="false">SUMPRODUCT('FD inverse'!$A$57:$BH$57,'FD mesh'!$B$84:$BI$84,$E1123:$BL1123)+'FD inverse'!$A$57*$C1124/Setup!$B$17+INDEX('FD inverse'!$A$57:$BH$57,1,'FD mesh'!$B$15+1)*Setup!$B$22</f>
        <v>0</v>
      </c>
      <c r="BH1124" s="0" t="n">
        <f aca="false">SUMPRODUCT('FD inverse'!$A$58:$BH$58,'FD mesh'!$B$84:$BI$84,$E1123:$BL1123)+'FD inverse'!$A$58*$C1124/Setup!$B$17+INDEX('FD inverse'!$A$58:$BH$58,1,'FD mesh'!$B$15+1)*Setup!$B$22</f>
        <v>0</v>
      </c>
      <c r="BI1124" s="0" t="n">
        <f aca="false">SUMPRODUCT('FD inverse'!$A$59:$BH$59,'FD mesh'!$B$84:$BI$84,$E1123:$BL1123)+'FD inverse'!$A$59*$C1124/Setup!$B$17+INDEX('FD inverse'!$A$59:$BH$59,1,'FD mesh'!$B$15+1)*Setup!$B$22</f>
        <v>0</v>
      </c>
      <c r="BJ1124" s="0" t="n">
        <f aca="false">SUMPRODUCT('FD inverse'!$A$60:$BH$60,'FD mesh'!$B$84:$BI$84,$E1123:$BL1123)+'FD inverse'!$A$60*$C1124/Setup!$B$17+INDEX('FD inverse'!$A$60:$BH$60,1,'FD mesh'!$B$15+1)*Setup!$B$22</f>
        <v>0</v>
      </c>
      <c r="BK1124" s="0" t="n">
        <f aca="false">SUMPRODUCT('FD inverse'!$A$61:$BH$61,'FD mesh'!$B$84:$BI$84,$E1123:$BL1123)+'FD inverse'!$A$61*$C1124/Setup!$B$17+INDEX('FD inverse'!$A$61:$BH$61,1,'FD mesh'!$B$15+1)*Setup!$B$22</f>
        <v>0</v>
      </c>
      <c r="BL1124" s="0" t="n">
        <f aca="false">SUMPRODUCT('FD inverse'!$A$62:$BH$62,'FD mesh'!$B$84:$BI$84,$E1123:$BL1123)+'FD inverse'!$A$62*$C1124/Setup!$B$17+INDEX('FD inverse'!$A$62:$BH$62,1,'FD mesh'!$B$15+1)*Setup!$B$22</f>
        <v>0</v>
      </c>
    </row>
    <row r="1125" customFormat="false" ht="15" hidden="false" customHeight="false" outlineLevel="0" collapsed="false">
      <c r="A1125" s="0" t="n">
        <v>1120</v>
      </c>
      <c r="B1125" s="0" t="n">
        <f aca="false">A1125*Setup!$B$11/3600</f>
        <v>93.3333333333333</v>
      </c>
      <c r="C1125" s="0" t="n">
        <f aca="false">Setup!$B$7+Setup!$B$8*COS(2*PI()*(B1125-Setup!$B$9)/24)</f>
        <v>24.6945927106677</v>
      </c>
      <c r="D1125" s="0" t="n">
        <f aca="false">(C1125-E1125)/Setup!$B$17</f>
        <v>0.842341535384906</v>
      </c>
      <c r="E1125" s="0" t="n">
        <f aca="false">SUMPRODUCT('FD inverse'!$A$3:$BH$3,'FD mesh'!$B$84:$BI$84,$E1124:$BL1124)+'FD inverse'!$A$3*$C1125/Setup!$B$17+INDEX('FD inverse'!$A$3:$BH$3,1,'FD mesh'!$B$15+1)*Setup!$B$22</f>
        <v>24.5850883110677</v>
      </c>
      <c r="F1125" s="0" t="n">
        <f aca="false">SUMPRODUCT('FD inverse'!$A$4:$BH$4,'FD mesh'!$B$84:$BI$84,$E1124:$BL1124)+'FD inverse'!$A$4*$C1125/Setup!$B$17+INDEX('FD inverse'!$A$4:$BH$4,1,'FD mesh'!$B$15+1)*Setup!$B$22</f>
        <v>24.5491771052309</v>
      </c>
      <c r="G1125" s="0" t="n">
        <f aca="false">SUMPRODUCT('FD inverse'!$A$5:$BH$5,'FD mesh'!$B$84:$BI$84,$E1124:$BL1124)+'FD inverse'!$A$5*$C1125/Setup!$B$17+INDEX('FD inverse'!$A$5:$BH$5,1,'FD mesh'!$B$15+1)*Setup!$B$22</f>
        <v>24.4951012158049</v>
      </c>
      <c r="H1125" s="0" t="n">
        <f aca="false">SUMPRODUCT('FD inverse'!$A$6:$BH$6,'FD mesh'!$B$84:$BI$84,$E1124:$BL1124)+'FD inverse'!$A$6*$C1125/Setup!$B$17+INDEX('FD inverse'!$A$6:$BH$6,1,'FD mesh'!$B$15+1)*Setup!$B$22</f>
        <v>24.2886637194541</v>
      </c>
      <c r="I1125" s="0" t="n">
        <f aca="false">SUMPRODUCT('FD inverse'!$A$7:$BH$7,'FD mesh'!$B$84:$BI$84,$E1124:$BL1124)+'FD inverse'!$A$7*$C1125/Setup!$B$17+INDEX('FD inverse'!$A$7:$BH$7,1,'FD mesh'!$B$15+1)*Setup!$B$22</f>
        <v>24.2681415068845</v>
      </c>
      <c r="J1125" s="0" t="n">
        <f aca="false">SUMPRODUCT('FD inverse'!$A$8:$BH$8,'FD mesh'!$B$84:$BI$84,$E1124:$BL1124)+'FD inverse'!$A$8*$C1125/Setup!$B$17+INDEX('FD inverse'!$A$8:$BH$8,1,'FD mesh'!$B$15+1)*Setup!$B$22</f>
        <v>24.2444132622957</v>
      </c>
      <c r="K1125" s="0" t="n">
        <f aca="false">SUMPRODUCT('FD inverse'!$A$9:$BH$9,'FD mesh'!$B$84:$BI$84,$E1124:$BL1124)+'FD inverse'!$A$9*$C1125/Setup!$B$17+INDEX('FD inverse'!$A$9:$BH$9,1,'FD mesh'!$B$15+1)*Setup!$B$22</f>
        <v>24.2186366508667</v>
      </c>
      <c r="L1125" s="0" t="n">
        <f aca="false">SUMPRODUCT('FD inverse'!$A$10:$BH$10,'FD mesh'!$B$84:$BI$84,$E1124:$BL1124)+'FD inverse'!$A$10*$C1125/Setup!$B$17+INDEX('FD inverse'!$A$10:$BH$10,1,'FD mesh'!$B$15+1)*Setup!$B$22</f>
        <v>24.1918276023042</v>
      </c>
      <c r="M1125" s="0" t="n">
        <f aca="false">SUMPRODUCT('FD inverse'!$A$11:$BH$11,'FD mesh'!$B$84:$BI$84,$E1124:$BL1124)+'FD inverse'!$A$11*$C1125/Setup!$B$17+INDEX('FD inverse'!$A$11:$BH$11,1,'FD mesh'!$B$15+1)*Setup!$B$22</f>
        <v>24.1648620102968</v>
      </c>
      <c r="N1125" s="0" t="n">
        <f aca="false">SUMPRODUCT('FD inverse'!$A$12:$BH$12,'FD mesh'!$B$84:$BI$84,$E1124:$BL1124)+'FD inverse'!$A$12*$C1125/Setup!$B$17+INDEX('FD inverse'!$A$12:$BH$12,1,'FD mesh'!$B$15+1)*Setup!$B$22</f>
        <v>24.1384775814795</v>
      </c>
      <c r="O1125" s="0" t="n">
        <f aca="false">SUMPRODUCT('FD inverse'!$A$13:$BH$13,'FD mesh'!$B$84:$BI$84,$E1124:$BL1124)+'FD inverse'!$A$13*$C1125/Setup!$B$17+INDEX('FD inverse'!$A$13:$BH$13,1,'FD mesh'!$B$15+1)*Setup!$B$22</f>
        <v>24.1132756896496</v>
      </c>
      <c r="P1125" s="0" t="n">
        <f aca="false">SUMPRODUCT('FD inverse'!$A$14:$BH$14,'FD mesh'!$B$84:$BI$84,$E1124:$BL1124)+'FD inverse'!$A$14*$C1125/Setup!$B$17+INDEX('FD inverse'!$A$14:$BH$14,1,'FD mesh'!$B$15+1)*Setup!$B$22</f>
        <v>24.0897231138135</v>
      </c>
      <c r="Q1125" s="0" t="n">
        <f aca="false">SUMPRODUCT('FD inverse'!$A$15:$BH$15,'FD mesh'!$B$84:$BI$84,$E1124:$BL1124)+'FD inverse'!$A$15*$C1125/Setup!$B$17+INDEX('FD inverse'!$A$15:$BH$15,1,'FD mesh'!$B$15+1)*Setup!$B$22</f>
        <v>24.0681535611448</v>
      </c>
      <c r="R1125" s="0" t="n">
        <f aca="false">SUMPRODUCT('FD inverse'!$A$16:$BH$16,'FD mesh'!$B$84:$BI$84,$E1124:$BL1124)+'FD inverse'!$A$16*$C1125/Setup!$B$17+INDEX('FD inverse'!$A$16:$BH$16,1,'FD mesh'!$B$15+1)*Setup!$B$22</f>
        <v>24.0487688981137</v>
      </c>
      <c r="S1125" s="0" t="n">
        <f aca="false">SUMPRODUCT('FD inverse'!$A$17:$BH$17,'FD mesh'!$B$84:$BI$84,$E1124:$BL1124)+'FD inverse'!$A$17*$C1125/Setup!$B$17+INDEX('FD inverse'!$A$17:$BH$17,1,'FD mesh'!$B$15+1)*Setup!$B$22</f>
        <v>23.4598988736966</v>
      </c>
      <c r="T1125" s="0" t="n">
        <f aca="false">SUMPRODUCT('FD inverse'!$A$18:$BH$18,'FD mesh'!$B$84:$BI$84,$E1124:$BL1124)+'FD inverse'!$A$18*$C1125/Setup!$B$17+INDEX('FD inverse'!$A$18:$BH$18,1,'FD mesh'!$B$15+1)*Setup!$B$22</f>
        <v>22.8722293910423</v>
      </c>
      <c r="U1125" s="0" t="n">
        <f aca="false">SUMPRODUCT('FD inverse'!$A$19:$BH$19,'FD mesh'!$B$84:$BI$84,$E1124:$BL1124)+'FD inverse'!$A$19*$C1125/Setup!$B$17+INDEX('FD inverse'!$A$19:$BH$19,1,'FD mesh'!$B$15+1)*Setup!$B$22</f>
        <v>22.2858057659909</v>
      </c>
      <c r="V1125" s="0" t="n">
        <f aca="false">SUMPRODUCT('FD inverse'!$A$20:$BH$20,'FD mesh'!$B$84:$BI$84,$E1124:$BL1124)+'FD inverse'!$A$20*$C1125/Setup!$B$17+INDEX('FD inverse'!$A$20:$BH$20,1,'FD mesh'!$B$15+1)*Setup!$B$22</f>
        <v>21.7006457198681</v>
      </c>
      <c r="W1125" s="0" t="n">
        <f aca="false">SUMPRODUCT('FD inverse'!$A$21:$BH$21,'FD mesh'!$B$84:$BI$84,$E1124:$BL1124)+'FD inverse'!$A$21*$C1125/Setup!$B$17+INDEX('FD inverse'!$A$21:$BH$21,1,'FD mesh'!$B$15+1)*Setup!$B$22</f>
        <v>21.1167417325518</v>
      </c>
      <c r="X1125" s="0" t="n">
        <f aca="false">SUMPRODUCT('FD inverse'!$A$22:$BH$22,'FD mesh'!$B$84:$BI$84,$E1124:$BL1124)+'FD inverse'!$A$22*$C1125/Setup!$B$17+INDEX('FD inverse'!$A$22:$BH$22,1,'FD mesh'!$B$15+1)*Setup!$B$22</f>
        <v>20.5340633418599</v>
      </c>
      <c r="Y1125" s="0" t="n">
        <f aca="false">SUMPRODUCT('FD inverse'!$A$23:$BH$23,'FD mesh'!$B$84:$BI$84,$E1124:$BL1124)+'FD inverse'!$A$23*$C1125/Setup!$B$17+INDEX('FD inverse'!$A$23:$BH$23,1,'FD mesh'!$B$15+1)*Setup!$B$22</f>
        <v>19.952559389751</v>
      </c>
      <c r="Z1125" s="0" t="n">
        <f aca="false">SUMPRODUCT('FD inverse'!$A$24:$BH$24,'FD mesh'!$B$84:$BI$84,$E1124:$BL1124)+'FD inverse'!$A$24*$C1125/Setup!$B$17+INDEX('FD inverse'!$A$24:$BH$24,1,'FD mesh'!$B$15+1)*Setup!$B$22</f>
        <v>19.3721602167632</v>
      </c>
      <c r="AA1125" s="0" t="n">
        <f aca="false">SUMPRODUCT('FD inverse'!$A$25:$BH$25,'FD mesh'!$B$84:$BI$84,$E1124:$BL1124)+'FD inverse'!$A$25*$C1125/Setup!$B$17+INDEX('FD inverse'!$A$25:$BH$25,1,'FD mesh'!$B$15+1)*Setup!$B$22</f>
        <v>18.7927798069606</v>
      </c>
      <c r="AB1125" s="0" t="n">
        <f aca="false">SUMPRODUCT('FD inverse'!$A$26:$BH$26,'FD mesh'!$B$84:$BI$84,$E1124:$BL1124)+'FD inverse'!$A$26*$C1125/Setup!$B$17+INDEX('FD inverse'!$A$26:$BH$26,1,'FD mesh'!$B$15+1)*Setup!$B$22</f>
        <v>18.2143178864106</v>
      </c>
      <c r="AC1125" s="0" t="n">
        <f aca="false">SUMPRODUCT('FD inverse'!$A$27:$BH$27,'FD mesh'!$B$84:$BI$84,$E1124:$BL1124)+'FD inverse'!$A$27*$C1125/Setup!$B$17+INDEX('FD inverse'!$A$27:$BH$27,1,'FD mesh'!$B$15+1)*Setup!$B$22</f>
        <v>17.6366619788804</v>
      </c>
      <c r="AD1125" s="0" t="n">
        <f aca="false">SUMPRODUCT('FD inverse'!$A$28:$BH$28,'FD mesh'!$B$84:$BI$84,$E1124:$BL1124)+'FD inverse'!$A$28*$C1125/Setup!$B$17+INDEX('FD inverse'!$A$28:$BH$28,1,'FD mesh'!$B$15+1)*Setup!$B$22</f>
        <v>17.0596894230209</v>
      </c>
      <c r="AE1125" s="0" t="n">
        <f aca="false">SUMPRODUCT('FD inverse'!$A$29:$BH$29,'FD mesh'!$B$84:$BI$84,$E1124:$BL1124)+'FD inverse'!$A$29*$C1125/Setup!$B$17+INDEX('FD inverse'!$A$29:$BH$29,1,'FD mesh'!$B$15+1)*Setup!$B$22</f>
        <v>16.4832693558034</v>
      </c>
      <c r="AF1125" s="0" t="n">
        <f aca="false">SUMPRODUCT('FD inverse'!$A$30:$BH$30,'FD mesh'!$B$84:$BI$84,$E1124:$BL1124)+'FD inverse'!$A$30*$C1125/Setup!$B$17+INDEX('FD inverse'!$A$30:$BH$30,1,'FD mesh'!$B$15+1)*Setup!$B$22</f>
        <v>15.9072646673864</v>
      </c>
      <c r="AG1125" s="0" t="n">
        <f aca="false">SUMPRODUCT('FD inverse'!$A$31:$BH$31,'FD mesh'!$B$84:$BI$84,$E1124:$BL1124)+'FD inverse'!$A$31*$C1125/Setup!$B$17+INDEX('FD inverse'!$A$31:$BH$31,1,'FD mesh'!$B$15+1)*Setup!$B$22</f>
        <v>15.3315339329252</v>
      </c>
      <c r="AH1125" s="0" t="n">
        <f aca="false">SUMPRODUCT('FD inverse'!$A$32:$BH$32,'FD mesh'!$B$84:$BI$84,$E1124:$BL1124)+'FD inverse'!$A$32*$C1125/Setup!$B$17+INDEX('FD inverse'!$A$32:$BH$32,1,'FD mesh'!$B$15+1)*Setup!$B$22</f>
        <v>15.3073822605887</v>
      </c>
      <c r="AI1125" s="0" t="n">
        <f aca="false">SUMPRODUCT('FD inverse'!$A$33:$BH$33,'FD mesh'!$B$84:$BI$84,$E1124:$BL1124)+'FD inverse'!$A$33*$C1125/Setup!$B$17+INDEX('FD inverse'!$A$33:$BH$33,1,'FD mesh'!$B$15+1)*Setup!$B$22</f>
        <v>15.2834432506736</v>
      </c>
      <c r="AJ1125" s="0" t="n">
        <f aca="false">SUMPRODUCT('FD inverse'!$A$34:$BH$34,'FD mesh'!$B$84:$BI$84,$E1124:$BL1124)+'FD inverse'!$A$34*$C1125/Setup!$B$17+INDEX('FD inverse'!$A$34:$BH$34,1,'FD mesh'!$B$15+1)*Setup!$B$22</f>
        <v>15.2597044734569</v>
      </c>
      <c r="AK1125" s="0" t="n">
        <f aca="false">SUMPRODUCT('FD inverse'!$A$35:$BH$35,'FD mesh'!$B$84:$BI$84,$E1124:$BL1124)+'FD inverse'!$A$35*$C1125/Setup!$B$17+INDEX('FD inverse'!$A$35:$BH$35,1,'FD mesh'!$B$15+1)*Setup!$B$22</f>
        <v>15.2361524489334</v>
      </c>
      <c r="AL1125" s="0" t="n">
        <f aca="false">SUMPRODUCT('FD inverse'!$A$36:$BH$36,'FD mesh'!$B$84:$BI$84,$E1124:$BL1124)+'FD inverse'!$A$36*$C1125/Setup!$B$17+INDEX('FD inverse'!$A$36:$BH$36,1,'FD mesh'!$B$15+1)*Setup!$B$22</f>
        <v>15.2127728204733</v>
      </c>
      <c r="AM1125" s="0" t="n">
        <f aca="false">SUMPRODUCT('FD inverse'!$A$37:$BH$37,'FD mesh'!$B$84:$BI$84,$E1124:$BL1124)+'FD inverse'!$A$37*$C1125/Setup!$B$17+INDEX('FD inverse'!$A$37:$BH$37,1,'FD mesh'!$B$15+1)*Setup!$B$22</f>
        <v>15.1895505059731</v>
      </c>
      <c r="AN1125" s="0" t="n">
        <f aca="false">SUMPRODUCT('FD inverse'!$A$38:$BH$38,'FD mesh'!$B$84:$BI$84,$E1124:$BL1124)+'FD inverse'!$A$38*$C1125/Setup!$B$17+INDEX('FD inverse'!$A$38:$BH$38,1,'FD mesh'!$B$15+1)*Setup!$B$22</f>
        <v>15.1664698282482</v>
      </c>
      <c r="AO1125" s="0" t="n">
        <f aca="false">SUMPRODUCT('FD inverse'!$A$39:$BH$39,'FD mesh'!$B$84:$BI$84,$E1124:$BL1124)+'FD inverse'!$A$39*$C1125/Setup!$B$17+INDEX('FD inverse'!$A$39:$BH$39,1,'FD mesh'!$B$15+1)*Setup!$B$22</f>
        <v>15.1435146265003</v>
      </c>
      <c r="AP1125" s="0" t="n">
        <f aca="false">SUMPRODUCT('FD inverse'!$A$40:$BH$40,'FD mesh'!$B$84:$BI$84,$E1124:$BL1124)+'FD inverse'!$A$40*$C1125/Setup!$B$17+INDEX('FD inverse'!$A$40:$BH$40,1,'FD mesh'!$B$15+1)*Setup!$B$22</f>
        <v>15.120668350755</v>
      </c>
      <c r="AQ1125" s="0" t="n">
        <f aca="false">SUMPRODUCT('FD inverse'!$A$41:$BH$41,'FD mesh'!$B$84:$BI$84,$E1124:$BL1124)+'FD inverse'!$A$41*$C1125/Setup!$B$17+INDEX('FD inverse'!$A$41:$BH$41,1,'FD mesh'!$B$15+1)*Setup!$B$22</f>
        <v>15.0979141412242</v>
      </c>
      <c r="AR1125" s="0" t="n">
        <f aca="false">SUMPRODUCT('FD inverse'!$A$42:$BH$42,'FD mesh'!$B$84:$BI$84,$E1124:$BL1124)+'FD inverse'!$A$42*$C1125/Setup!$B$17+INDEX('FD inverse'!$A$42:$BH$42,1,'FD mesh'!$B$15+1)*Setup!$B$22</f>
        <v>15.0752348945868</v>
      </c>
      <c r="AS1125" s="0" t="n">
        <f aca="false">SUMPRODUCT('FD inverse'!$A$43:$BH$43,'FD mesh'!$B$84:$BI$84,$E1124:$BL1124)+'FD inverse'!$A$43*$C1125/Setup!$B$17+INDEX('FD inverse'!$A$43:$BH$43,1,'FD mesh'!$B$15+1)*Setup!$B$22</f>
        <v>0</v>
      </c>
      <c r="AT1125" s="0" t="n">
        <f aca="false">SUMPRODUCT('FD inverse'!$A$44:$BH$44,'FD mesh'!$B$84:$BI$84,$E1124:$BL1124)+'FD inverse'!$A$44*$C1125/Setup!$B$17+INDEX('FD inverse'!$A$44:$BH$44,1,'FD mesh'!$B$15+1)*Setup!$B$22</f>
        <v>0</v>
      </c>
      <c r="AU1125" s="0" t="n">
        <f aca="false">SUMPRODUCT('FD inverse'!$A$45:$BH$45,'FD mesh'!$B$84:$BI$84,$E1124:$BL1124)+'FD inverse'!$A$45*$C1125/Setup!$B$17+INDEX('FD inverse'!$A$45:$BH$45,1,'FD mesh'!$B$15+1)*Setup!$B$22</f>
        <v>0</v>
      </c>
      <c r="AV1125" s="0" t="n">
        <f aca="false">SUMPRODUCT('FD inverse'!$A$46:$BH$46,'FD mesh'!$B$84:$BI$84,$E1124:$BL1124)+'FD inverse'!$A$46*$C1125/Setup!$B$17+INDEX('FD inverse'!$A$46:$BH$46,1,'FD mesh'!$B$15+1)*Setup!$B$22</f>
        <v>0</v>
      </c>
      <c r="AW1125" s="0" t="n">
        <f aca="false">SUMPRODUCT('FD inverse'!$A$47:$BH$47,'FD mesh'!$B$84:$BI$84,$E1124:$BL1124)+'FD inverse'!$A$47*$C1125/Setup!$B$17+INDEX('FD inverse'!$A$47:$BH$47,1,'FD mesh'!$B$15+1)*Setup!$B$22</f>
        <v>0</v>
      </c>
      <c r="AX1125" s="0" t="n">
        <f aca="false">SUMPRODUCT('FD inverse'!$A$48:$BH$48,'FD mesh'!$B$84:$BI$84,$E1124:$BL1124)+'FD inverse'!$A$48*$C1125/Setup!$B$17+INDEX('FD inverse'!$A$48:$BH$48,1,'FD mesh'!$B$15+1)*Setup!$B$22</f>
        <v>0</v>
      </c>
      <c r="AY1125" s="0" t="n">
        <f aca="false">SUMPRODUCT('FD inverse'!$A$49:$BH$49,'FD mesh'!$B$84:$BI$84,$E1124:$BL1124)+'FD inverse'!$A$49*$C1125/Setup!$B$17+INDEX('FD inverse'!$A$49:$BH$49,1,'FD mesh'!$B$15+1)*Setup!$B$22</f>
        <v>0</v>
      </c>
      <c r="AZ1125" s="0" t="n">
        <f aca="false">SUMPRODUCT('FD inverse'!$A$50:$BH$50,'FD mesh'!$B$84:$BI$84,$E1124:$BL1124)+'FD inverse'!$A$50*$C1125/Setup!$B$17+INDEX('FD inverse'!$A$50:$BH$50,1,'FD mesh'!$B$15+1)*Setup!$B$22</f>
        <v>0</v>
      </c>
      <c r="BA1125" s="0" t="n">
        <f aca="false">SUMPRODUCT('FD inverse'!$A$51:$BH$51,'FD mesh'!$B$84:$BI$84,$E1124:$BL1124)+'FD inverse'!$A$51*$C1125/Setup!$B$17+INDEX('FD inverse'!$A$51:$BH$51,1,'FD mesh'!$B$15+1)*Setup!$B$22</f>
        <v>0</v>
      </c>
      <c r="BB1125" s="0" t="n">
        <f aca="false">SUMPRODUCT('FD inverse'!$A$52:$BH$52,'FD mesh'!$B$84:$BI$84,$E1124:$BL1124)+'FD inverse'!$A$52*$C1125/Setup!$B$17+INDEX('FD inverse'!$A$52:$BH$52,1,'FD mesh'!$B$15+1)*Setup!$B$22</f>
        <v>0</v>
      </c>
      <c r="BC1125" s="0" t="n">
        <f aca="false">SUMPRODUCT('FD inverse'!$A$53:$BH$53,'FD mesh'!$B$84:$BI$84,$E1124:$BL1124)+'FD inverse'!$A$53*$C1125/Setup!$B$17+INDEX('FD inverse'!$A$53:$BH$53,1,'FD mesh'!$B$15+1)*Setup!$B$22</f>
        <v>0</v>
      </c>
      <c r="BD1125" s="0" t="n">
        <f aca="false">SUMPRODUCT('FD inverse'!$A$54:$BH$54,'FD mesh'!$B$84:$BI$84,$E1124:$BL1124)+'FD inverse'!$A$54*$C1125/Setup!$B$17+INDEX('FD inverse'!$A$54:$BH$54,1,'FD mesh'!$B$15+1)*Setup!$B$22</f>
        <v>0</v>
      </c>
      <c r="BE1125" s="0" t="n">
        <f aca="false">SUMPRODUCT('FD inverse'!$A$55:$BH$55,'FD mesh'!$B$84:$BI$84,$E1124:$BL1124)+'FD inverse'!$A$55*$C1125/Setup!$B$17+INDEX('FD inverse'!$A$55:$BH$55,1,'FD mesh'!$B$15+1)*Setup!$B$22</f>
        <v>0</v>
      </c>
      <c r="BF1125" s="0" t="n">
        <f aca="false">SUMPRODUCT('FD inverse'!$A$56:$BH$56,'FD mesh'!$B$84:$BI$84,$E1124:$BL1124)+'FD inverse'!$A$56*$C1125/Setup!$B$17+INDEX('FD inverse'!$A$56:$BH$56,1,'FD mesh'!$B$15+1)*Setup!$B$22</f>
        <v>0</v>
      </c>
      <c r="BG1125" s="0" t="n">
        <f aca="false">SUMPRODUCT('FD inverse'!$A$57:$BH$57,'FD mesh'!$B$84:$BI$84,$E1124:$BL1124)+'FD inverse'!$A$57*$C1125/Setup!$B$17+INDEX('FD inverse'!$A$57:$BH$57,1,'FD mesh'!$B$15+1)*Setup!$B$22</f>
        <v>0</v>
      </c>
      <c r="BH1125" s="0" t="n">
        <f aca="false">SUMPRODUCT('FD inverse'!$A$58:$BH$58,'FD mesh'!$B$84:$BI$84,$E1124:$BL1124)+'FD inverse'!$A$58*$C1125/Setup!$B$17+INDEX('FD inverse'!$A$58:$BH$58,1,'FD mesh'!$B$15+1)*Setup!$B$22</f>
        <v>0</v>
      </c>
      <c r="BI1125" s="0" t="n">
        <f aca="false">SUMPRODUCT('FD inverse'!$A$59:$BH$59,'FD mesh'!$B$84:$BI$84,$E1124:$BL1124)+'FD inverse'!$A$59*$C1125/Setup!$B$17+INDEX('FD inverse'!$A$59:$BH$59,1,'FD mesh'!$B$15+1)*Setup!$B$22</f>
        <v>0</v>
      </c>
      <c r="BJ1125" s="0" t="n">
        <f aca="false">SUMPRODUCT('FD inverse'!$A$60:$BH$60,'FD mesh'!$B$84:$BI$84,$E1124:$BL1124)+'FD inverse'!$A$60*$C1125/Setup!$B$17+INDEX('FD inverse'!$A$60:$BH$60,1,'FD mesh'!$B$15+1)*Setup!$B$22</f>
        <v>0</v>
      </c>
      <c r="BK1125" s="0" t="n">
        <f aca="false">SUMPRODUCT('FD inverse'!$A$61:$BH$61,'FD mesh'!$B$84:$BI$84,$E1124:$BL1124)+'FD inverse'!$A$61*$C1125/Setup!$B$17+INDEX('FD inverse'!$A$61:$BH$61,1,'FD mesh'!$B$15+1)*Setup!$B$22</f>
        <v>0</v>
      </c>
      <c r="BL1125" s="0" t="n">
        <f aca="false">SUMPRODUCT('FD inverse'!$A$62:$BH$62,'FD mesh'!$B$84:$BI$84,$E1124:$BL1124)+'FD inverse'!$A$62*$C1125/Setup!$B$17+INDEX('FD inverse'!$A$62:$BH$62,1,'FD mesh'!$B$15+1)*Setup!$B$22</f>
        <v>0</v>
      </c>
    </row>
    <row r="1126" customFormat="false" ht="15" hidden="false" customHeight="false" outlineLevel="0" collapsed="false">
      <c r="A1126" s="0" t="n">
        <v>1121</v>
      </c>
      <c r="B1126" s="0" t="n">
        <f aca="false">A1126*Setup!$B$11/3600</f>
        <v>93.4166666666667</v>
      </c>
      <c r="C1126" s="0" t="n">
        <f aca="false">Setup!$B$7+Setup!$B$8*COS(2*PI()*(B1126-Setup!$B$9)/24)</f>
        <v>24.6084935447597</v>
      </c>
      <c r="D1126" s="0" t="n">
        <f aca="false">(C1126-E1126)/Setup!$B$17</f>
        <v>0.567414510261371</v>
      </c>
      <c r="E1126" s="0" t="n">
        <f aca="false">SUMPRODUCT('FD inverse'!$A$3:$BH$3,'FD mesh'!$B$84:$BI$84,$E1125:$BL1125)+'FD inverse'!$A$3*$C1126/Setup!$B$17+INDEX('FD inverse'!$A$3:$BH$3,1,'FD mesh'!$B$15+1)*Setup!$B$22</f>
        <v>24.5347296584257</v>
      </c>
      <c r="F1126" s="0" t="n">
        <f aca="false">SUMPRODUCT('FD inverse'!$A$4:$BH$4,'FD mesh'!$B$84:$BI$84,$E1125:$BL1125)+'FD inverse'!$A$4*$C1126/Setup!$B$17+INDEX('FD inverse'!$A$4:$BH$4,1,'FD mesh'!$B$15+1)*Setup!$B$22</f>
        <v>24.5069137947617</v>
      </c>
      <c r="G1126" s="0" t="n">
        <f aca="false">SUMPRODUCT('FD inverse'!$A$5:$BH$5,'FD mesh'!$B$84:$BI$84,$E1125:$BL1125)+'FD inverse'!$A$5*$C1126/Setup!$B$17+INDEX('FD inverse'!$A$5:$BH$5,1,'FD mesh'!$B$15+1)*Setup!$B$22</f>
        <v>24.4607544803733</v>
      </c>
      <c r="H1126" s="0" t="n">
        <f aca="false">SUMPRODUCT('FD inverse'!$A$6:$BH$6,'FD mesh'!$B$84:$BI$84,$E1125:$BL1125)+'FD inverse'!$A$6*$C1126/Setup!$B$17+INDEX('FD inverse'!$A$6:$BH$6,1,'FD mesh'!$B$15+1)*Setup!$B$22</f>
        <v>24.2806146894425</v>
      </c>
      <c r="I1126" s="0" t="n">
        <f aca="false">SUMPRODUCT('FD inverse'!$A$7:$BH$7,'FD mesh'!$B$84:$BI$84,$E1125:$BL1125)+'FD inverse'!$A$7*$C1126/Setup!$B$17+INDEX('FD inverse'!$A$7:$BH$7,1,'FD mesh'!$B$15+1)*Setup!$B$22</f>
        <v>24.2622987698877</v>
      </c>
      <c r="J1126" s="0" t="n">
        <f aca="false">SUMPRODUCT('FD inverse'!$A$8:$BH$8,'FD mesh'!$B$84:$BI$84,$E1125:$BL1125)+'FD inverse'!$A$8*$C1126/Setup!$B$17+INDEX('FD inverse'!$A$8:$BH$8,1,'FD mesh'!$B$15+1)*Setup!$B$22</f>
        <v>24.2405358078569</v>
      </c>
      <c r="K1126" s="0" t="n">
        <f aca="false">SUMPRODUCT('FD inverse'!$A$9:$BH$9,'FD mesh'!$B$84:$BI$84,$E1125:$BL1125)+'FD inverse'!$A$9*$C1126/Setup!$B$17+INDEX('FD inverse'!$A$9:$BH$9,1,'FD mesh'!$B$15+1)*Setup!$B$22</f>
        <v>24.2164852620864</v>
      </c>
      <c r="L1126" s="0" t="n">
        <f aca="false">SUMPRODUCT('FD inverse'!$A$10:$BH$10,'FD mesh'!$B$84:$BI$84,$E1125:$BL1125)+'FD inverse'!$A$10*$C1126/Setup!$B$17+INDEX('FD inverse'!$A$10:$BH$10,1,'FD mesh'!$B$15+1)*Setup!$B$22</f>
        <v>24.1911654603984</v>
      </c>
      <c r="M1126" s="0" t="n">
        <f aca="false">SUMPRODUCT('FD inverse'!$A$11:$BH$11,'FD mesh'!$B$84:$BI$84,$E1125:$BL1125)+'FD inverse'!$A$11*$C1126/Setup!$B$17+INDEX('FD inverse'!$A$11:$BH$11,1,'FD mesh'!$B$15+1)*Setup!$B$22</f>
        <v>24.1654550145181</v>
      </c>
      <c r="N1126" s="0" t="n">
        <f aca="false">SUMPRODUCT('FD inverse'!$A$12:$BH$12,'FD mesh'!$B$84:$BI$84,$E1125:$BL1125)+'FD inverse'!$A$12*$C1126/Setup!$B$17+INDEX('FD inverse'!$A$12:$BH$12,1,'FD mesh'!$B$15+1)*Setup!$B$22</f>
        <v>24.1400944236357</v>
      </c>
      <c r="O1126" s="0" t="n">
        <f aca="false">SUMPRODUCT('FD inverse'!$A$13:$BH$13,'FD mesh'!$B$84:$BI$84,$E1125:$BL1125)+'FD inverse'!$A$13*$C1126/Setup!$B$17+INDEX('FD inverse'!$A$13:$BH$13,1,'FD mesh'!$B$15+1)*Setup!$B$22</f>
        <v>24.1156877219309</v>
      </c>
      <c r="P1126" s="0" t="n">
        <f aca="false">SUMPRODUCT('FD inverse'!$A$14:$BH$14,'FD mesh'!$B$84:$BI$84,$E1125:$BL1125)+'FD inverse'!$A$14*$C1126/Setup!$B$17+INDEX('FD inverse'!$A$14:$BH$14,1,'FD mesh'!$B$15+1)*Setup!$B$22</f>
        <v>24.0927040481208</v>
      </c>
      <c r="Q1126" s="0" t="n">
        <f aca="false">SUMPRODUCT('FD inverse'!$A$15:$BH$15,'FD mesh'!$B$84:$BI$84,$E1125:$BL1125)+'FD inverse'!$A$15*$C1126/Setup!$B$17+INDEX('FD inverse'!$A$15:$BH$15,1,'FD mesh'!$B$15+1)*Setup!$B$22</f>
        <v>24.0714790376188</v>
      </c>
      <c r="R1126" s="0" t="n">
        <f aca="false">SUMPRODUCT('FD inverse'!$A$16:$BH$16,'FD mesh'!$B$84:$BI$84,$E1125:$BL1125)+'FD inverse'!$A$16*$C1126/Setup!$B$17+INDEX('FD inverse'!$A$16:$BH$16,1,'FD mesh'!$B$15+1)*Setup!$B$22</f>
        <v>24.0522159601398</v>
      </c>
      <c r="S1126" s="0" t="n">
        <f aca="false">SUMPRODUCT('FD inverse'!$A$17:$BH$17,'FD mesh'!$B$84:$BI$84,$E1125:$BL1125)+'FD inverse'!$A$17*$C1126/Setup!$B$17+INDEX('FD inverse'!$A$17:$BH$17,1,'FD mesh'!$B$15+1)*Setup!$B$22</f>
        <v>23.4636301170976</v>
      </c>
      <c r="T1126" s="0" t="n">
        <f aca="false">SUMPRODUCT('FD inverse'!$A$18:$BH$18,'FD mesh'!$B$84:$BI$84,$E1125:$BL1125)+'FD inverse'!$A$18*$C1126/Setup!$B$17+INDEX('FD inverse'!$A$18:$BH$18,1,'FD mesh'!$B$15+1)*Setup!$B$22</f>
        <v>22.8761423256848</v>
      </c>
      <c r="U1126" s="0" t="n">
        <f aca="false">SUMPRODUCT('FD inverse'!$A$19:$BH$19,'FD mesh'!$B$84:$BI$84,$E1125:$BL1125)+'FD inverse'!$A$19*$C1126/Setup!$B$17+INDEX('FD inverse'!$A$19:$BH$19,1,'FD mesh'!$B$15+1)*Setup!$B$22</f>
        <v>22.2898060550383</v>
      </c>
      <c r="V1126" s="0" t="n">
        <f aca="false">SUMPRODUCT('FD inverse'!$A$20:$BH$20,'FD mesh'!$B$84:$BI$84,$E1125:$BL1125)+'FD inverse'!$A$20*$C1126/Setup!$B$17+INDEX('FD inverse'!$A$20:$BH$20,1,'FD mesh'!$B$15+1)*Setup!$B$22</f>
        <v>21.7046470123114</v>
      </c>
      <c r="W1126" s="0" t="n">
        <f aca="false">SUMPRODUCT('FD inverse'!$A$21:$BH$21,'FD mesh'!$B$84:$BI$84,$E1125:$BL1125)+'FD inverse'!$A$21*$C1126/Setup!$B$17+INDEX('FD inverse'!$A$21:$BH$21,1,'FD mesh'!$B$15+1)*Setup!$B$22</f>
        <v>21.1206654927892</v>
      </c>
      <c r="X1126" s="0" t="n">
        <f aca="false">SUMPRODUCT('FD inverse'!$A$22:$BH$22,'FD mesh'!$B$84:$BI$84,$E1125:$BL1125)+'FD inverse'!$A$22*$C1126/Setup!$B$17+INDEX('FD inverse'!$A$22:$BH$22,1,'FD mesh'!$B$15+1)*Setup!$B$22</f>
        <v>20.5378386798512</v>
      </c>
      <c r="Y1126" s="0" t="n">
        <f aca="false">SUMPRODUCT('FD inverse'!$A$23:$BH$23,'FD mesh'!$B$84:$BI$84,$E1125:$BL1125)+'FD inverse'!$A$23*$C1126/Setup!$B$17+INDEX('FD inverse'!$A$23:$BH$23,1,'FD mesh'!$B$15+1)*Setup!$B$22</f>
        <v>19.9561228949507</v>
      </c>
      <c r="Z1126" s="0" t="n">
        <f aca="false">SUMPRODUCT('FD inverse'!$A$24:$BH$24,'FD mesh'!$B$84:$BI$84,$E1125:$BL1125)+'FD inverse'!$A$24*$C1126/Setup!$B$17+INDEX('FD inverse'!$A$24:$BH$24,1,'FD mesh'!$B$15+1)*Setup!$B$22</f>
        <v>19.3754557987232</v>
      </c>
      <c r="AA1126" s="0" t="n">
        <f aca="false">SUMPRODUCT('FD inverse'!$A$25:$BH$25,'FD mesh'!$B$84:$BI$84,$E1125:$BL1125)+'FD inverse'!$A$25*$C1126/Setup!$B$17+INDEX('FD inverse'!$A$25:$BH$25,1,'FD mesh'!$B$15+1)*Setup!$B$22</f>
        <v>18.7957585451868</v>
      </c>
      <c r="AB1126" s="0" t="n">
        <f aca="false">SUMPRODUCT('FD inverse'!$A$26:$BH$26,'FD mesh'!$B$84:$BI$84,$E1125:$BL1125)+'FD inverse'!$A$26*$C1126/Setup!$B$17+INDEX('FD inverse'!$A$26:$BH$26,1,'FD mesh'!$B$15+1)*Setup!$B$22</f>
        <v>18.2169378917569</v>
      </c>
      <c r="AC1126" s="0" t="n">
        <f aca="false">SUMPRODUCT('FD inverse'!$A$27:$BH$27,'FD mesh'!$B$84:$BI$84,$E1125:$BL1125)+'FD inverse'!$A$27*$C1126/Setup!$B$17+INDEX('FD inverse'!$A$27:$BH$27,1,'FD mesh'!$B$15+1)*Setup!$B$22</f>
        <v>17.6388882684718</v>
      </c>
      <c r="AD1126" s="0" t="n">
        <f aca="false">SUMPRODUCT('FD inverse'!$A$28:$BH$28,'FD mesh'!$B$84:$BI$84,$E1125:$BL1125)+'FD inverse'!$A$28*$C1126/Setup!$B$17+INDEX('FD inverse'!$A$28:$BH$28,1,'FD mesh'!$B$15+1)*Setup!$B$22</f>
        <v>17.0614938104094</v>
      </c>
      <c r="AE1126" s="0" t="n">
        <f aca="false">SUMPRODUCT('FD inverse'!$A$29:$BH$29,'FD mesh'!$B$84:$BI$84,$E1125:$BL1125)+'FD inverse'!$A$29*$C1126/Setup!$B$17+INDEX('FD inverse'!$A$29:$BH$29,1,'FD mesh'!$B$15+1)*Setup!$B$22</f>
        <v>16.4846303577784</v>
      </c>
      <c r="AF1126" s="0" t="n">
        <f aca="false">SUMPRODUCT('FD inverse'!$A$30:$BH$30,'FD mesh'!$B$84:$BI$84,$E1125:$BL1125)+'FD inverse'!$A$30*$C1126/Setup!$B$17+INDEX('FD inverse'!$A$30:$BH$30,1,'FD mesh'!$B$15+1)*Setup!$B$22</f>
        <v>15.9081674285858</v>
      </c>
      <c r="AG1126" s="0" t="n">
        <f aca="false">SUMPRODUCT('FD inverse'!$A$31:$BH$31,'FD mesh'!$B$84:$BI$84,$E1125:$BL1125)+'FD inverse'!$A$31*$C1126/Setup!$B$17+INDEX('FD inverse'!$A$31:$BH$31,1,'FD mesh'!$B$15+1)*Setup!$B$22</f>
        <v>15.3319701691176</v>
      </c>
      <c r="AH1126" s="0" t="n">
        <f aca="false">SUMPRODUCT('FD inverse'!$A$32:$BH$32,'FD mesh'!$B$84:$BI$84,$E1125:$BL1125)+'FD inverse'!$A$32*$C1126/Setup!$B$17+INDEX('FD inverse'!$A$32:$BH$32,1,'FD mesh'!$B$15+1)*Setup!$B$22</f>
        <v>15.3077972908178</v>
      </c>
      <c r="AI1126" s="0" t="n">
        <f aca="false">SUMPRODUCT('FD inverse'!$A$33:$BH$33,'FD mesh'!$B$84:$BI$84,$E1125:$BL1125)+'FD inverse'!$A$33*$C1126/Setup!$B$17+INDEX('FD inverse'!$A$33:$BH$33,1,'FD mesh'!$B$15+1)*Setup!$B$22</f>
        <v>15.2838345103795</v>
      </c>
      <c r="AJ1126" s="0" t="n">
        <f aca="false">SUMPRODUCT('FD inverse'!$A$34:$BH$34,'FD mesh'!$B$84:$BI$84,$E1125:$BL1125)+'FD inverse'!$A$34*$C1126/Setup!$B$17+INDEX('FD inverse'!$A$34:$BH$34,1,'FD mesh'!$B$15+1)*Setup!$B$22</f>
        <v>15.2600697946163</v>
      </c>
      <c r="AK1126" s="0" t="n">
        <f aca="false">SUMPRODUCT('FD inverse'!$A$35:$BH$35,'FD mesh'!$B$84:$BI$84,$E1125:$BL1125)+'FD inverse'!$A$35*$C1126/Setup!$B$17+INDEX('FD inverse'!$A$35:$BH$35,1,'FD mesh'!$B$15+1)*Setup!$B$22</f>
        <v>15.2364900128385</v>
      </c>
      <c r="AL1126" s="0" t="n">
        <f aca="false">SUMPRODUCT('FD inverse'!$A$36:$BH$36,'FD mesh'!$B$84:$BI$84,$E1125:$BL1125)+'FD inverse'!$A$36*$C1126/Setup!$B$17+INDEX('FD inverse'!$A$36:$BH$36,1,'FD mesh'!$B$15+1)*Setup!$B$22</f>
        <v>15.2130811136846</v>
      </c>
      <c r="AM1126" s="0" t="n">
        <f aca="false">SUMPRODUCT('FD inverse'!$A$37:$BH$37,'FD mesh'!$B$84:$BI$84,$E1125:$BL1125)+'FD inverse'!$A$37*$C1126/Setup!$B$17+INDEX('FD inverse'!$A$37:$BH$37,1,'FD mesh'!$B$15+1)*Setup!$B$22</f>
        <v>15.1898282796554</v>
      </c>
      <c r="AN1126" s="0" t="n">
        <f aca="false">SUMPRODUCT('FD inverse'!$A$38:$BH$38,'FD mesh'!$B$84:$BI$84,$E1125:$BL1125)+'FD inverse'!$A$38*$C1126/Setup!$B$17+INDEX('FD inverse'!$A$38:$BH$38,1,'FD mesh'!$B$15+1)*Setup!$B$22</f>
        <v>15.1667160610621</v>
      </c>
      <c r="AO1126" s="0" t="n">
        <f aca="false">SUMPRODUCT('FD inverse'!$A$39:$BH$39,'FD mesh'!$B$84:$BI$84,$E1125:$BL1125)+'FD inverse'!$A$39*$C1126/Setup!$B$17+INDEX('FD inverse'!$A$39:$BH$39,1,'FD mesh'!$B$15+1)*Setup!$B$22</f>
        <v>15.1437284911907</v>
      </c>
      <c r="AP1126" s="0" t="n">
        <f aca="false">SUMPRODUCT('FD inverse'!$A$40:$BH$40,'FD mesh'!$B$84:$BI$84,$E1125:$BL1125)+'FD inverse'!$A$40*$C1126/Setup!$B$17+INDEX('FD inverse'!$A$40:$BH$40,1,'FD mesh'!$B$15+1)*Setup!$B$22</f>
        <v>15.1208491845517</v>
      </c>
      <c r="AQ1126" s="0" t="n">
        <f aca="false">SUMPRODUCT('FD inverse'!$A$41:$BH$41,'FD mesh'!$B$84:$BI$84,$E1125:$BL1125)+'FD inverse'!$A$41*$C1126/Setup!$B$17+INDEX('FD inverse'!$A$41:$BH$41,1,'FD mesh'!$B$15+1)*Setup!$B$22</f>
        <v>15.0980614201457</v>
      </c>
      <c r="AR1126" s="0" t="n">
        <f aca="false">SUMPRODUCT('FD inverse'!$A$42:$BH$42,'FD mesh'!$B$84:$BI$84,$E1125:$BL1125)+'FD inverse'!$A$42*$C1126/Setup!$B$17+INDEX('FD inverse'!$A$42:$BH$42,1,'FD mesh'!$B$15+1)*Setup!$B$22</f>
        <v>15.0753482117222</v>
      </c>
      <c r="AS1126" s="0" t="n">
        <f aca="false">SUMPRODUCT('FD inverse'!$A$43:$BH$43,'FD mesh'!$B$84:$BI$84,$E1125:$BL1125)+'FD inverse'!$A$43*$C1126/Setup!$B$17+INDEX('FD inverse'!$A$43:$BH$43,1,'FD mesh'!$B$15+1)*Setup!$B$22</f>
        <v>0</v>
      </c>
      <c r="AT1126" s="0" t="n">
        <f aca="false">SUMPRODUCT('FD inverse'!$A$44:$BH$44,'FD mesh'!$B$84:$BI$84,$E1125:$BL1125)+'FD inverse'!$A$44*$C1126/Setup!$B$17+INDEX('FD inverse'!$A$44:$BH$44,1,'FD mesh'!$B$15+1)*Setup!$B$22</f>
        <v>0</v>
      </c>
      <c r="AU1126" s="0" t="n">
        <f aca="false">SUMPRODUCT('FD inverse'!$A$45:$BH$45,'FD mesh'!$B$84:$BI$84,$E1125:$BL1125)+'FD inverse'!$A$45*$C1126/Setup!$B$17+INDEX('FD inverse'!$A$45:$BH$45,1,'FD mesh'!$B$15+1)*Setup!$B$22</f>
        <v>0</v>
      </c>
      <c r="AV1126" s="0" t="n">
        <f aca="false">SUMPRODUCT('FD inverse'!$A$46:$BH$46,'FD mesh'!$B$84:$BI$84,$E1125:$BL1125)+'FD inverse'!$A$46*$C1126/Setup!$B$17+INDEX('FD inverse'!$A$46:$BH$46,1,'FD mesh'!$B$15+1)*Setup!$B$22</f>
        <v>0</v>
      </c>
      <c r="AW1126" s="0" t="n">
        <f aca="false">SUMPRODUCT('FD inverse'!$A$47:$BH$47,'FD mesh'!$B$84:$BI$84,$E1125:$BL1125)+'FD inverse'!$A$47*$C1126/Setup!$B$17+INDEX('FD inverse'!$A$47:$BH$47,1,'FD mesh'!$B$15+1)*Setup!$B$22</f>
        <v>0</v>
      </c>
      <c r="AX1126" s="0" t="n">
        <f aca="false">SUMPRODUCT('FD inverse'!$A$48:$BH$48,'FD mesh'!$B$84:$BI$84,$E1125:$BL1125)+'FD inverse'!$A$48*$C1126/Setup!$B$17+INDEX('FD inverse'!$A$48:$BH$48,1,'FD mesh'!$B$15+1)*Setup!$B$22</f>
        <v>0</v>
      </c>
      <c r="AY1126" s="0" t="n">
        <f aca="false">SUMPRODUCT('FD inverse'!$A$49:$BH$49,'FD mesh'!$B$84:$BI$84,$E1125:$BL1125)+'FD inverse'!$A$49*$C1126/Setup!$B$17+INDEX('FD inverse'!$A$49:$BH$49,1,'FD mesh'!$B$15+1)*Setup!$B$22</f>
        <v>0</v>
      </c>
      <c r="AZ1126" s="0" t="n">
        <f aca="false">SUMPRODUCT('FD inverse'!$A$50:$BH$50,'FD mesh'!$B$84:$BI$84,$E1125:$BL1125)+'FD inverse'!$A$50*$C1126/Setup!$B$17+INDEX('FD inverse'!$A$50:$BH$50,1,'FD mesh'!$B$15+1)*Setup!$B$22</f>
        <v>0</v>
      </c>
      <c r="BA1126" s="0" t="n">
        <f aca="false">SUMPRODUCT('FD inverse'!$A$51:$BH$51,'FD mesh'!$B$84:$BI$84,$E1125:$BL1125)+'FD inverse'!$A$51*$C1126/Setup!$B$17+INDEX('FD inverse'!$A$51:$BH$51,1,'FD mesh'!$B$15+1)*Setup!$B$22</f>
        <v>0</v>
      </c>
      <c r="BB1126" s="0" t="n">
        <f aca="false">SUMPRODUCT('FD inverse'!$A$52:$BH$52,'FD mesh'!$B$84:$BI$84,$E1125:$BL1125)+'FD inverse'!$A$52*$C1126/Setup!$B$17+INDEX('FD inverse'!$A$52:$BH$52,1,'FD mesh'!$B$15+1)*Setup!$B$22</f>
        <v>0</v>
      </c>
      <c r="BC1126" s="0" t="n">
        <f aca="false">SUMPRODUCT('FD inverse'!$A$53:$BH$53,'FD mesh'!$B$84:$BI$84,$E1125:$BL1125)+'FD inverse'!$A$53*$C1126/Setup!$B$17+INDEX('FD inverse'!$A$53:$BH$53,1,'FD mesh'!$B$15+1)*Setup!$B$22</f>
        <v>0</v>
      </c>
      <c r="BD1126" s="0" t="n">
        <f aca="false">SUMPRODUCT('FD inverse'!$A$54:$BH$54,'FD mesh'!$B$84:$BI$84,$E1125:$BL1125)+'FD inverse'!$A$54*$C1126/Setup!$B$17+INDEX('FD inverse'!$A$54:$BH$54,1,'FD mesh'!$B$15+1)*Setup!$B$22</f>
        <v>0</v>
      </c>
      <c r="BE1126" s="0" t="n">
        <f aca="false">SUMPRODUCT('FD inverse'!$A$55:$BH$55,'FD mesh'!$B$84:$BI$84,$E1125:$BL1125)+'FD inverse'!$A$55*$C1126/Setup!$B$17+INDEX('FD inverse'!$A$55:$BH$55,1,'FD mesh'!$B$15+1)*Setup!$B$22</f>
        <v>0</v>
      </c>
      <c r="BF1126" s="0" t="n">
        <f aca="false">SUMPRODUCT('FD inverse'!$A$56:$BH$56,'FD mesh'!$B$84:$BI$84,$E1125:$BL1125)+'FD inverse'!$A$56*$C1126/Setup!$B$17+INDEX('FD inverse'!$A$56:$BH$56,1,'FD mesh'!$B$15+1)*Setup!$B$22</f>
        <v>0</v>
      </c>
      <c r="BG1126" s="0" t="n">
        <f aca="false">SUMPRODUCT('FD inverse'!$A$57:$BH$57,'FD mesh'!$B$84:$BI$84,$E1125:$BL1125)+'FD inverse'!$A$57*$C1126/Setup!$B$17+INDEX('FD inverse'!$A$57:$BH$57,1,'FD mesh'!$B$15+1)*Setup!$B$22</f>
        <v>0</v>
      </c>
      <c r="BH1126" s="0" t="n">
        <f aca="false">SUMPRODUCT('FD inverse'!$A$58:$BH$58,'FD mesh'!$B$84:$BI$84,$E1125:$BL1125)+'FD inverse'!$A$58*$C1126/Setup!$B$17+INDEX('FD inverse'!$A$58:$BH$58,1,'FD mesh'!$B$15+1)*Setup!$B$22</f>
        <v>0</v>
      </c>
      <c r="BI1126" s="0" t="n">
        <f aca="false">SUMPRODUCT('FD inverse'!$A$59:$BH$59,'FD mesh'!$B$84:$BI$84,$E1125:$BL1125)+'FD inverse'!$A$59*$C1126/Setup!$B$17+INDEX('FD inverse'!$A$59:$BH$59,1,'FD mesh'!$B$15+1)*Setup!$B$22</f>
        <v>0</v>
      </c>
      <c r="BJ1126" s="0" t="n">
        <f aca="false">SUMPRODUCT('FD inverse'!$A$60:$BH$60,'FD mesh'!$B$84:$BI$84,$E1125:$BL1125)+'FD inverse'!$A$60*$C1126/Setup!$B$17+INDEX('FD inverse'!$A$60:$BH$60,1,'FD mesh'!$B$15+1)*Setup!$B$22</f>
        <v>0</v>
      </c>
      <c r="BK1126" s="0" t="n">
        <f aca="false">SUMPRODUCT('FD inverse'!$A$61:$BH$61,'FD mesh'!$B$84:$BI$84,$E1125:$BL1125)+'FD inverse'!$A$61*$C1126/Setup!$B$17+INDEX('FD inverse'!$A$61:$BH$61,1,'FD mesh'!$B$15+1)*Setup!$B$22</f>
        <v>0</v>
      </c>
      <c r="BL1126" s="0" t="n">
        <f aca="false">SUMPRODUCT('FD inverse'!$A$62:$BH$62,'FD mesh'!$B$84:$BI$84,$E1125:$BL1125)+'FD inverse'!$A$62*$C1126/Setup!$B$17+INDEX('FD inverse'!$A$62:$BH$62,1,'FD mesh'!$B$15+1)*Setup!$B$22</f>
        <v>0</v>
      </c>
    </row>
    <row r="1127" customFormat="false" ht="15" hidden="false" customHeight="false" outlineLevel="0" collapsed="false">
      <c r="A1127" s="0" t="n">
        <v>1122</v>
      </c>
      <c r="B1127" s="0" t="n">
        <f aca="false">A1127*Setup!$B$11/3600</f>
        <v>93.5</v>
      </c>
      <c r="C1127" s="0" t="n">
        <f aca="false">Setup!$B$7+Setup!$B$8*COS(2*PI()*(B1127-Setup!$B$9)/24)</f>
        <v>24.5221047688802</v>
      </c>
      <c r="D1127" s="0" t="n">
        <f aca="false">(C1127-E1127)/Setup!$B$17</f>
        <v>0.293159230454985</v>
      </c>
      <c r="E1127" s="0" t="n">
        <f aca="false">SUMPRODUCT('FD inverse'!$A$3:$BH$3,'FD mesh'!$B$84:$BI$84,$E1126:$BL1126)+'FD inverse'!$A$3*$C1127/Setup!$B$17+INDEX('FD inverse'!$A$3:$BH$3,1,'FD mesh'!$B$15+1)*Setup!$B$22</f>
        <v>24.4839940689211</v>
      </c>
      <c r="F1127" s="0" t="n">
        <f aca="false">SUMPRODUCT('FD inverse'!$A$4:$BH$4,'FD mesh'!$B$84:$BI$84,$E1126:$BL1126)+'FD inverse'!$A$4*$C1127/Setup!$B$17+INDEX('FD inverse'!$A$4:$BH$4,1,'FD mesh'!$B$15+1)*Setup!$B$22</f>
        <v>24.4642587642407</v>
      </c>
      <c r="G1127" s="0" t="n">
        <f aca="false">SUMPRODUCT('FD inverse'!$A$5:$BH$5,'FD mesh'!$B$84:$BI$84,$E1126:$BL1126)+'FD inverse'!$A$5*$C1127/Setup!$B$17+INDEX('FD inverse'!$A$5:$BH$5,1,'FD mesh'!$B$15+1)*Setup!$B$22</f>
        <v>24.4260099914523</v>
      </c>
      <c r="H1127" s="0" t="n">
        <f aca="false">SUMPRODUCT('FD inverse'!$A$6:$BH$6,'FD mesh'!$B$84:$BI$84,$E1126:$BL1126)+'FD inverse'!$A$6*$C1127/Setup!$B$17+INDEX('FD inverse'!$A$6:$BH$6,1,'FD mesh'!$B$15+1)*Setup!$B$22</f>
        <v>24.2721595917116</v>
      </c>
      <c r="I1127" s="0" t="n">
        <f aca="false">SUMPRODUCT('FD inverse'!$A$7:$BH$7,'FD mesh'!$B$84:$BI$84,$E1126:$BL1126)+'FD inverse'!$A$7*$C1127/Setup!$B$17+INDEX('FD inverse'!$A$7:$BH$7,1,'FD mesh'!$B$15+1)*Setup!$B$22</f>
        <v>24.2560503829644</v>
      </c>
      <c r="J1127" s="0" t="n">
        <f aca="false">SUMPRODUCT('FD inverse'!$A$8:$BH$8,'FD mesh'!$B$84:$BI$84,$E1126:$BL1126)+'FD inverse'!$A$8*$C1127/Setup!$B$17+INDEX('FD inverse'!$A$8:$BH$8,1,'FD mesh'!$B$15+1)*Setup!$B$22</f>
        <v>24.2362548102506</v>
      </c>
      <c r="K1127" s="0" t="n">
        <f aca="false">SUMPRODUCT('FD inverse'!$A$9:$BH$9,'FD mesh'!$B$84:$BI$84,$E1126:$BL1126)+'FD inverse'!$A$9*$C1127/Setup!$B$17+INDEX('FD inverse'!$A$9:$BH$9,1,'FD mesh'!$B$15+1)*Setup!$B$22</f>
        <v>24.2139335752323</v>
      </c>
      <c r="L1127" s="0" t="n">
        <f aca="false">SUMPRODUCT('FD inverse'!$A$10:$BH$10,'FD mesh'!$B$84:$BI$84,$E1126:$BL1126)+'FD inverse'!$A$10*$C1127/Setup!$B$17+INDEX('FD inverse'!$A$10:$BH$10,1,'FD mesh'!$B$15+1)*Setup!$B$22</f>
        <v>24.190106920241</v>
      </c>
      <c r="M1127" s="0" t="n">
        <f aca="false">SUMPRODUCT('FD inverse'!$A$11:$BH$11,'FD mesh'!$B$84:$BI$84,$E1126:$BL1126)+'FD inverse'!$A$11*$C1127/Setup!$B$17+INDEX('FD inverse'!$A$11:$BH$11,1,'FD mesh'!$B$15+1)*Setup!$B$22</f>
        <v>24.1656557577822</v>
      </c>
      <c r="N1127" s="0" t="n">
        <f aca="false">SUMPRODUCT('FD inverse'!$A$12:$BH$12,'FD mesh'!$B$84:$BI$84,$E1126:$BL1126)+'FD inverse'!$A$12*$C1127/Setup!$B$17+INDEX('FD inverse'!$A$12:$BH$12,1,'FD mesh'!$B$15+1)*Setup!$B$22</f>
        <v>24.1413230279276</v>
      </c>
      <c r="O1127" s="0" t="n">
        <f aca="false">SUMPRODUCT('FD inverse'!$A$13:$BH$13,'FD mesh'!$B$84:$BI$84,$E1126:$BL1126)+'FD inverse'!$A$13*$C1127/Setup!$B$17+INDEX('FD inverse'!$A$13:$BH$13,1,'FD mesh'!$B$15+1)*Setup!$B$22</f>
        <v>24.1177151383633</v>
      </c>
      <c r="P1127" s="0" t="n">
        <f aca="false">SUMPRODUCT('FD inverse'!$A$14:$BH$14,'FD mesh'!$B$84:$BI$84,$E1126:$BL1126)+'FD inverse'!$A$14*$C1127/Setup!$B$17+INDEX('FD inverse'!$A$14:$BH$14,1,'FD mesh'!$B$15+1)*Setup!$B$22</f>
        <v>24.0953033646883</v>
      </c>
      <c r="Q1127" s="0" t="n">
        <f aca="false">SUMPRODUCT('FD inverse'!$A$15:$BH$15,'FD mesh'!$B$84:$BI$84,$E1126:$BL1126)+'FD inverse'!$A$15*$C1127/Setup!$B$17+INDEX('FD inverse'!$A$15:$BH$15,1,'FD mesh'!$B$15+1)*Setup!$B$22</f>
        <v>24.0744251111122</v>
      </c>
      <c r="R1127" s="0" t="n">
        <f aca="false">SUMPRODUCT('FD inverse'!$A$16:$BH$16,'FD mesh'!$B$84:$BI$84,$E1126:$BL1126)+'FD inverse'!$A$16*$C1127/Setup!$B$17+INDEX('FD inverse'!$A$16:$BH$16,1,'FD mesh'!$B$15+1)*Setup!$B$22</f>
        <v>24.0552849539923</v>
      </c>
      <c r="S1127" s="0" t="n">
        <f aca="false">SUMPRODUCT('FD inverse'!$A$17:$BH$17,'FD mesh'!$B$84:$BI$84,$E1126:$BL1126)+'FD inverse'!$A$17*$C1127/Setup!$B$17+INDEX('FD inverse'!$A$17:$BH$17,1,'FD mesh'!$B$15+1)*Setup!$B$22</f>
        <v>23.4670114032417</v>
      </c>
      <c r="T1127" s="0" t="n">
        <f aca="false">SUMPRODUCT('FD inverse'!$A$18:$BH$18,'FD mesh'!$B$84:$BI$84,$E1126:$BL1126)+'FD inverse'!$A$18*$C1127/Setup!$B$17+INDEX('FD inverse'!$A$18:$BH$18,1,'FD mesh'!$B$15+1)*Setup!$B$22</f>
        <v>22.8797329166993</v>
      </c>
      <c r="U1127" s="0" t="n">
        <f aca="false">SUMPRODUCT('FD inverse'!$A$19:$BH$19,'FD mesh'!$B$84:$BI$84,$E1126:$BL1126)+'FD inverse'!$A$19*$C1127/Setup!$B$17+INDEX('FD inverse'!$A$19:$BH$19,1,'FD mesh'!$B$15+1)*Setup!$B$22</f>
        <v>22.2935110897983</v>
      </c>
      <c r="V1127" s="0" t="n">
        <f aca="false">SUMPRODUCT('FD inverse'!$A$20:$BH$20,'FD mesh'!$B$84:$BI$84,$E1126:$BL1126)+'FD inverse'!$A$20*$C1127/Setup!$B$17+INDEX('FD inverse'!$A$20:$BH$20,1,'FD mesh'!$B$15+1)*Setup!$B$22</f>
        <v>21.708379601698</v>
      </c>
      <c r="W1127" s="0" t="n">
        <f aca="false">SUMPRODUCT('FD inverse'!$A$21:$BH$21,'FD mesh'!$B$84:$BI$84,$E1126:$BL1126)+'FD inverse'!$A$21*$C1127/Setup!$B$17+INDEX('FD inverse'!$A$21:$BH$21,1,'FD mesh'!$B$15+1)*Setup!$B$22</f>
        <v>21.1243465613316</v>
      </c>
      <c r="X1127" s="0" t="n">
        <f aca="false">SUMPRODUCT('FD inverse'!$A$22:$BH$22,'FD mesh'!$B$84:$BI$84,$E1126:$BL1126)+'FD inverse'!$A$22*$C1127/Setup!$B$17+INDEX('FD inverse'!$A$22:$BH$22,1,'FD mesh'!$B$15+1)*Setup!$B$22</f>
        <v>20.5413968068505</v>
      </c>
      <c r="Y1127" s="0" t="n">
        <f aca="false">SUMPRODUCT('FD inverse'!$A$23:$BH$23,'FD mesh'!$B$84:$BI$84,$E1126:$BL1126)+'FD inverse'!$A$23*$C1127/Setup!$B$17+INDEX('FD inverse'!$A$23:$BH$23,1,'FD mesh'!$B$15+1)*Setup!$B$22</f>
        <v>19.9594941583149</v>
      </c>
      <c r="Z1127" s="0" t="n">
        <f aca="false">SUMPRODUCT('FD inverse'!$A$24:$BH$24,'FD mesh'!$B$84:$BI$84,$E1126:$BL1126)+'FD inverse'!$A$24*$C1127/Setup!$B$17+INDEX('FD inverse'!$A$24:$BH$24,1,'FD mesh'!$B$15+1)*Setup!$B$22</f>
        <v>19.3785836244265</v>
      </c>
      <c r="AA1127" s="0" t="n">
        <f aca="false">SUMPRODUCT('FD inverse'!$A$25:$BH$25,'FD mesh'!$B$84:$BI$84,$E1126:$BL1126)+'FD inverse'!$A$25*$C1127/Setup!$B$17+INDEX('FD inverse'!$A$25:$BH$25,1,'FD mesh'!$B$15+1)*Setup!$B$22</f>
        <v>18.7985935649594</v>
      </c>
      <c r="AB1127" s="0" t="n">
        <f aca="false">SUMPRODUCT('FD inverse'!$A$26:$BH$26,'FD mesh'!$B$84:$BI$84,$E1126:$BL1126)+'FD inverse'!$A$26*$C1127/Setup!$B$17+INDEX('FD inverse'!$A$26:$BH$26,1,'FD mesh'!$B$15+1)*Setup!$B$22</f>
        <v>18.2194378113111</v>
      </c>
      <c r="AC1127" s="0" t="n">
        <f aca="false">SUMPRODUCT('FD inverse'!$A$27:$BH$27,'FD mesh'!$B$84:$BI$84,$E1126:$BL1126)+'FD inverse'!$A$27*$C1127/Setup!$B$17+INDEX('FD inverse'!$A$27:$BH$27,1,'FD mesh'!$B$15+1)*Setup!$B$22</f>
        <v>17.6410177482744</v>
      </c>
      <c r="AD1127" s="0" t="n">
        <f aca="false">SUMPRODUCT('FD inverse'!$A$28:$BH$28,'FD mesh'!$B$84:$BI$84,$E1126:$BL1126)+'FD inverse'!$A$28*$C1127/Setup!$B$17+INDEX('FD inverse'!$A$28:$BH$28,1,'FD mesh'!$B$15+1)*Setup!$B$22</f>
        <v>17.0632243607225</v>
      </c>
      <c r="AE1127" s="0" t="n">
        <f aca="false">SUMPRODUCT('FD inverse'!$A$29:$BH$29,'FD mesh'!$B$84:$BI$84,$E1126:$BL1126)+'FD inverse'!$A$29*$C1127/Setup!$B$17+INDEX('FD inverse'!$A$29:$BH$29,1,'FD mesh'!$B$15+1)*Setup!$B$22</f>
        <v>16.4859402494056</v>
      </c>
      <c r="AF1127" s="0" t="n">
        <f aca="false">SUMPRODUCT('FD inverse'!$A$30:$BH$30,'FD mesh'!$B$84:$BI$84,$E1126:$BL1126)+'FD inverse'!$A$30*$C1127/Setup!$B$17+INDEX('FD inverse'!$A$30:$BH$30,1,'FD mesh'!$B$15+1)*Setup!$B$22</f>
        <v>15.9090416204819</v>
      </c>
      <c r="AG1127" s="0" t="n">
        <f aca="false">SUMPRODUCT('FD inverse'!$A$31:$BH$31,'FD mesh'!$B$84:$BI$84,$E1126:$BL1126)+'FD inverse'!$A$31*$C1127/Setup!$B$17+INDEX('FD inverse'!$A$31:$BH$31,1,'FD mesh'!$B$15+1)*Setup!$B$22</f>
        <v>15.3324002537447</v>
      </c>
      <c r="AH1127" s="0" t="n">
        <f aca="false">SUMPRODUCT('FD inverse'!$A$32:$BH$32,'FD mesh'!$B$84:$BI$84,$E1126:$BL1126)+'FD inverse'!$A$32*$C1127/Setup!$B$17+INDEX('FD inverse'!$A$32:$BH$32,1,'FD mesh'!$B$15+1)*Setup!$B$22</f>
        <v>15.3082070616908</v>
      </c>
      <c r="AI1127" s="0" t="n">
        <f aca="false">SUMPRODUCT('FD inverse'!$A$33:$BH$33,'FD mesh'!$B$84:$BI$84,$E1126:$BL1126)+'FD inverse'!$A$33*$C1127/Setup!$B$17+INDEX('FD inverse'!$A$33:$BH$33,1,'FD mesh'!$B$15+1)*Setup!$B$22</f>
        <v>15.2842213050911</v>
      </c>
      <c r="AJ1127" s="0" t="n">
        <f aca="false">SUMPRODUCT('FD inverse'!$A$34:$BH$34,'FD mesh'!$B$84:$BI$84,$E1126:$BL1126)+'FD inverse'!$A$34*$C1127/Setup!$B$17+INDEX('FD inverse'!$A$34:$BH$34,1,'FD mesh'!$B$15+1)*Setup!$B$22</f>
        <v>15.2604313528835</v>
      </c>
      <c r="AK1127" s="0" t="n">
        <f aca="false">SUMPRODUCT('FD inverse'!$A$35:$BH$35,'FD mesh'!$B$84:$BI$84,$E1126:$BL1126)+'FD inverse'!$A$35*$C1127/Setup!$B$17+INDEX('FD inverse'!$A$35:$BH$35,1,'FD mesh'!$B$15+1)*Setup!$B$22</f>
        <v>15.2368244297986</v>
      </c>
      <c r="AL1127" s="0" t="n">
        <f aca="false">SUMPRODUCT('FD inverse'!$A$36:$BH$36,'FD mesh'!$B$84:$BI$84,$E1126:$BL1126)+'FD inverse'!$A$36*$C1127/Setup!$B$17+INDEX('FD inverse'!$A$36:$BH$36,1,'FD mesh'!$B$15+1)*Setup!$B$22</f>
        <v>15.2133867962816</v>
      </c>
      <c r="AM1127" s="0" t="n">
        <f aca="false">SUMPRODUCT('FD inverse'!$A$37:$BH$37,'FD mesh'!$B$84:$BI$84,$E1126:$BL1126)+'FD inverse'!$A$37*$C1127/Setup!$B$17+INDEX('FD inverse'!$A$37:$BH$37,1,'FD mesh'!$B$15+1)*Setup!$B$22</f>
        <v>15.1901039063361</v>
      </c>
      <c r="AN1127" s="0" t="n">
        <f aca="false">SUMPRODUCT('FD inverse'!$A$38:$BH$38,'FD mesh'!$B$84:$BI$84,$E1126:$BL1126)+'FD inverse'!$A$38*$C1127/Setup!$B$17+INDEX('FD inverse'!$A$38:$BH$38,1,'FD mesh'!$B$15+1)*Setup!$B$22</f>
        <v>15.1669605449649</v>
      </c>
      <c r="AO1127" s="0" t="n">
        <f aca="false">SUMPRODUCT('FD inverse'!$A$39:$BH$39,'FD mesh'!$B$84:$BI$84,$E1126:$BL1126)+'FD inverse'!$A$39*$C1127/Setup!$B$17+INDEX('FD inverse'!$A$39:$BH$39,1,'FD mesh'!$B$15+1)*Setup!$B$22</f>
        <v>15.1439409469765</v>
      </c>
      <c r="AP1127" s="0" t="n">
        <f aca="false">SUMPRODUCT('FD inverse'!$A$40:$BH$40,'FD mesh'!$B$84:$BI$84,$E1126:$BL1126)+'FD inverse'!$A$40*$C1127/Setup!$B$17+INDEX('FD inverse'!$A$40:$BH$40,1,'FD mesh'!$B$15+1)*Setup!$B$22</f>
        <v>15.1210288990005</v>
      </c>
      <c r="AQ1127" s="0" t="n">
        <f aca="false">SUMPRODUCT('FD inverse'!$A$41:$BH$41,'FD mesh'!$B$84:$BI$84,$E1126:$BL1126)+'FD inverse'!$A$41*$C1127/Setup!$B$17+INDEX('FD inverse'!$A$41:$BH$41,1,'FD mesh'!$B$15+1)*Setup!$B$22</f>
        <v>15.0982078266179</v>
      </c>
      <c r="AR1127" s="0" t="n">
        <f aca="false">SUMPRODUCT('FD inverse'!$A$42:$BH$42,'FD mesh'!$B$84:$BI$84,$E1126:$BL1126)+'FD inverse'!$A$42*$C1127/Setup!$B$17+INDEX('FD inverse'!$A$42:$BH$42,1,'FD mesh'!$B$15+1)*Setup!$B$22</f>
        <v>15.0754608685637</v>
      </c>
      <c r="AS1127" s="0" t="n">
        <f aca="false">SUMPRODUCT('FD inverse'!$A$43:$BH$43,'FD mesh'!$B$84:$BI$84,$E1126:$BL1126)+'FD inverse'!$A$43*$C1127/Setup!$B$17+INDEX('FD inverse'!$A$43:$BH$43,1,'FD mesh'!$B$15+1)*Setup!$B$22</f>
        <v>0</v>
      </c>
      <c r="AT1127" s="0" t="n">
        <f aca="false">SUMPRODUCT('FD inverse'!$A$44:$BH$44,'FD mesh'!$B$84:$BI$84,$E1126:$BL1126)+'FD inverse'!$A$44*$C1127/Setup!$B$17+INDEX('FD inverse'!$A$44:$BH$44,1,'FD mesh'!$B$15+1)*Setup!$B$22</f>
        <v>0</v>
      </c>
      <c r="AU1127" s="0" t="n">
        <f aca="false">SUMPRODUCT('FD inverse'!$A$45:$BH$45,'FD mesh'!$B$84:$BI$84,$E1126:$BL1126)+'FD inverse'!$A$45*$C1127/Setup!$B$17+INDEX('FD inverse'!$A$45:$BH$45,1,'FD mesh'!$B$15+1)*Setup!$B$22</f>
        <v>0</v>
      </c>
      <c r="AV1127" s="0" t="n">
        <f aca="false">SUMPRODUCT('FD inverse'!$A$46:$BH$46,'FD mesh'!$B$84:$BI$84,$E1126:$BL1126)+'FD inverse'!$A$46*$C1127/Setup!$B$17+INDEX('FD inverse'!$A$46:$BH$46,1,'FD mesh'!$B$15+1)*Setup!$B$22</f>
        <v>0</v>
      </c>
      <c r="AW1127" s="0" t="n">
        <f aca="false">SUMPRODUCT('FD inverse'!$A$47:$BH$47,'FD mesh'!$B$84:$BI$84,$E1126:$BL1126)+'FD inverse'!$A$47*$C1127/Setup!$B$17+INDEX('FD inverse'!$A$47:$BH$47,1,'FD mesh'!$B$15+1)*Setup!$B$22</f>
        <v>0</v>
      </c>
      <c r="AX1127" s="0" t="n">
        <f aca="false">SUMPRODUCT('FD inverse'!$A$48:$BH$48,'FD mesh'!$B$84:$BI$84,$E1126:$BL1126)+'FD inverse'!$A$48*$C1127/Setup!$B$17+INDEX('FD inverse'!$A$48:$BH$48,1,'FD mesh'!$B$15+1)*Setup!$B$22</f>
        <v>0</v>
      </c>
      <c r="AY1127" s="0" t="n">
        <f aca="false">SUMPRODUCT('FD inverse'!$A$49:$BH$49,'FD mesh'!$B$84:$BI$84,$E1126:$BL1126)+'FD inverse'!$A$49*$C1127/Setup!$B$17+INDEX('FD inverse'!$A$49:$BH$49,1,'FD mesh'!$B$15+1)*Setup!$B$22</f>
        <v>0</v>
      </c>
      <c r="AZ1127" s="0" t="n">
        <f aca="false">SUMPRODUCT('FD inverse'!$A$50:$BH$50,'FD mesh'!$B$84:$BI$84,$E1126:$BL1126)+'FD inverse'!$A$50*$C1127/Setup!$B$17+INDEX('FD inverse'!$A$50:$BH$50,1,'FD mesh'!$B$15+1)*Setup!$B$22</f>
        <v>0</v>
      </c>
      <c r="BA1127" s="0" t="n">
        <f aca="false">SUMPRODUCT('FD inverse'!$A$51:$BH$51,'FD mesh'!$B$84:$BI$84,$E1126:$BL1126)+'FD inverse'!$A$51*$C1127/Setup!$B$17+INDEX('FD inverse'!$A$51:$BH$51,1,'FD mesh'!$B$15+1)*Setup!$B$22</f>
        <v>0</v>
      </c>
      <c r="BB1127" s="0" t="n">
        <f aca="false">SUMPRODUCT('FD inverse'!$A$52:$BH$52,'FD mesh'!$B$84:$BI$84,$E1126:$BL1126)+'FD inverse'!$A$52*$C1127/Setup!$B$17+INDEX('FD inverse'!$A$52:$BH$52,1,'FD mesh'!$B$15+1)*Setup!$B$22</f>
        <v>0</v>
      </c>
      <c r="BC1127" s="0" t="n">
        <f aca="false">SUMPRODUCT('FD inverse'!$A$53:$BH$53,'FD mesh'!$B$84:$BI$84,$E1126:$BL1126)+'FD inverse'!$A$53*$C1127/Setup!$B$17+INDEX('FD inverse'!$A$53:$BH$53,1,'FD mesh'!$B$15+1)*Setup!$B$22</f>
        <v>0</v>
      </c>
      <c r="BD1127" s="0" t="n">
        <f aca="false">SUMPRODUCT('FD inverse'!$A$54:$BH$54,'FD mesh'!$B$84:$BI$84,$E1126:$BL1126)+'FD inverse'!$A$54*$C1127/Setup!$B$17+INDEX('FD inverse'!$A$54:$BH$54,1,'FD mesh'!$B$15+1)*Setup!$B$22</f>
        <v>0</v>
      </c>
      <c r="BE1127" s="0" t="n">
        <f aca="false">SUMPRODUCT('FD inverse'!$A$55:$BH$55,'FD mesh'!$B$84:$BI$84,$E1126:$BL1126)+'FD inverse'!$A$55*$C1127/Setup!$B$17+INDEX('FD inverse'!$A$55:$BH$55,1,'FD mesh'!$B$15+1)*Setup!$B$22</f>
        <v>0</v>
      </c>
      <c r="BF1127" s="0" t="n">
        <f aca="false">SUMPRODUCT('FD inverse'!$A$56:$BH$56,'FD mesh'!$B$84:$BI$84,$E1126:$BL1126)+'FD inverse'!$A$56*$C1127/Setup!$B$17+INDEX('FD inverse'!$A$56:$BH$56,1,'FD mesh'!$B$15+1)*Setup!$B$22</f>
        <v>0</v>
      </c>
      <c r="BG1127" s="0" t="n">
        <f aca="false">SUMPRODUCT('FD inverse'!$A$57:$BH$57,'FD mesh'!$B$84:$BI$84,$E1126:$BL1126)+'FD inverse'!$A$57*$C1127/Setup!$B$17+INDEX('FD inverse'!$A$57:$BH$57,1,'FD mesh'!$B$15+1)*Setup!$B$22</f>
        <v>0</v>
      </c>
      <c r="BH1127" s="0" t="n">
        <f aca="false">SUMPRODUCT('FD inverse'!$A$58:$BH$58,'FD mesh'!$B$84:$BI$84,$E1126:$BL1126)+'FD inverse'!$A$58*$C1127/Setup!$B$17+INDEX('FD inverse'!$A$58:$BH$58,1,'FD mesh'!$B$15+1)*Setup!$B$22</f>
        <v>0</v>
      </c>
      <c r="BI1127" s="0" t="n">
        <f aca="false">SUMPRODUCT('FD inverse'!$A$59:$BH$59,'FD mesh'!$B$84:$BI$84,$E1126:$BL1126)+'FD inverse'!$A$59*$C1127/Setup!$B$17+INDEX('FD inverse'!$A$59:$BH$59,1,'FD mesh'!$B$15+1)*Setup!$B$22</f>
        <v>0</v>
      </c>
      <c r="BJ1127" s="0" t="n">
        <f aca="false">SUMPRODUCT('FD inverse'!$A$60:$BH$60,'FD mesh'!$B$84:$BI$84,$E1126:$BL1126)+'FD inverse'!$A$60*$C1127/Setup!$B$17+INDEX('FD inverse'!$A$60:$BH$60,1,'FD mesh'!$B$15+1)*Setup!$B$22</f>
        <v>0</v>
      </c>
      <c r="BK1127" s="0" t="n">
        <f aca="false">SUMPRODUCT('FD inverse'!$A$61:$BH$61,'FD mesh'!$B$84:$BI$84,$E1126:$BL1126)+'FD inverse'!$A$61*$C1127/Setup!$B$17+INDEX('FD inverse'!$A$61:$BH$61,1,'FD mesh'!$B$15+1)*Setup!$B$22</f>
        <v>0</v>
      </c>
      <c r="BL1127" s="0" t="n">
        <f aca="false">SUMPRODUCT('FD inverse'!$A$62:$BH$62,'FD mesh'!$B$84:$BI$84,$E1126:$BL1126)+'FD inverse'!$A$62*$C1127/Setup!$B$17+INDEX('FD inverse'!$A$62:$BH$62,1,'FD mesh'!$B$15+1)*Setup!$B$22</f>
        <v>0</v>
      </c>
    </row>
    <row r="1128" customFormat="false" ht="15" hidden="false" customHeight="false" outlineLevel="0" collapsed="false">
      <c r="A1128" s="0" t="n">
        <v>1123</v>
      </c>
      <c r="B1128" s="0" t="n">
        <f aca="false">A1128*Setup!$B$11/3600</f>
        <v>93.5833333333333</v>
      </c>
      <c r="C1128" s="0" t="n">
        <f aca="false">Setup!$B$7+Setup!$B$8*COS(2*PI()*(B1128-Setup!$B$9)/24)</f>
        <v>24.4354674994079</v>
      </c>
      <c r="D1128" s="0" t="n">
        <f aca="false">(C1128-E1128)/Setup!$B$17</f>
        <v>0.0197059499583929</v>
      </c>
      <c r="E1128" s="0" t="n">
        <f aca="false">SUMPRODUCT('FD inverse'!$A$3:$BH$3,'FD mesh'!$B$84:$BI$84,$E1127:$BL1127)+'FD inverse'!$A$3*$C1128/Setup!$B$17+INDEX('FD inverse'!$A$3:$BH$3,1,'FD mesh'!$B$15+1)*Setup!$B$22</f>
        <v>24.4329057259133</v>
      </c>
      <c r="F1128" s="0" t="n">
        <f aca="false">SUMPRODUCT('FD inverse'!$A$4:$BH$4,'FD mesh'!$B$84:$BI$84,$E1127:$BL1127)+'FD inverse'!$A$4*$C1128/Setup!$B$17+INDEX('FD inverse'!$A$4:$BH$4,1,'FD mesh'!$B$15+1)*Setup!$B$22</f>
        <v>24.4212323593144</v>
      </c>
      <c r="G1128" s="0" t="n">
        <f aca="false">SUMPRODUCT('FD inverse'!$A$5:$BH$5,'FD mesh'!$B$84:$BI$84,$E1127:$BL1127)+'FD inverse'!$A$5*$C1128/Setup!$B$17+INDEX('FD inverse'!$A$5:$BH$5,1,'FD mesh'!$B$15+1)*Setup!$B$22</f>
        <v>24.3908843377995</v>
      </c>
      <c r="H1128" s="0" t="n">
        <f aca="false">SUMPRODUCT('FD inverse'!$A$6:$BH$6,'FD mesh'!$B$84:$BI$84,$E1127:$BL1127)+'FD inverse'!$A$6*$C1128/Setup!$B$17+INDEX('FD inverse'!$A$6:$BH$6,1,'FD mesh'!$B$15+1)*Setup!$B$22</f>
        <v>24.2633025297211</v>
      </c>
      <c r="I1128" s="0" t="n">
        <f aca="false">SUMPRODUCT('FD inverse'!$A$7:$BH$7,'FD mesh'!$B$84:$BI$84,$E1127:$BL1127)+'FD inverse'!$A$7*$C1128/Setup!$B$17+INDEX('FD inverse'!$A$7:$BH$7,1,'FD mesh'!$B$15+1)*Setup!$B$22</f>
        <v>24.2493994015754</v>
      </c>
      <c r="J1128" s="0" t="n">
        <f aca="false">SUMPRODUCT('FD inverse'!$A$8:$BH$8,'FD mesh'!$B$84:$BI$84,$E1127:$BL1127)+'FD inverse'!$A$8*$C1128/Setup!$B$17+INDEX('FD inverse'!$A$8:$BH$8,1,'FD mesh'!$B$15+1)*Setup!$B$22</f>
        <v>24.2315723906043</v>
      </c>
      <c r="K1128" s="0" t="n">
        <f aca="false">SUMPRODUCT('FD inverse'!$A$9:$BH$9,'FD mesh'!$B$84:$BI$84,$E1127:$BL1127)+'FD inverse'!$A$9*$C1128/Setup!$B$17+INDEX('FD inverse'!$A$9:$BH$9,1,'FD mesh'!$B$15+1)*Setup!$B$22</f>
        <v>24.2109828901663</v>
      </c>
      <c r="L1128" s="0" t="n">
        <f aca="false">SUMPRODUCT('FD inverse'!$A$10:$BH$10,'FD mesh'!$B$84:$BI$84,$E1127:$BL1127)+'FD inverse'!$A$10*$C1128/Setup!$B$17+INDEX('FD inverse'!$A$10:$BH$10,1,'FD mesh'!$B$15+1)*Setup!$B$22</f>
        <v>24.1886525725802</v>
      </c>
      <c r="M1128" s="0" t="n">
        <f aca="false">SUMPRODUCT('FD inverse'!$A$11:$BH$11,'FD mesh'!$B$84:$BI$84,$E1127:$BL1127)+'FD inverse'!$A$11*$C1128/Setup!$B$17+INDEX('FD inverse'!$A$11:$BH$11,1,'FD mesh'!$B$15+1)*Setup!$B$22</f>
        <v>24.1654642327754</v>
      </c>
      <c r="N1128" s="0" t="n">
        <f aca="false">SUMPRODUCT('FD inverse'!$A$12:$BH$12,'FD mesh'!$B$84:$BI$84,$E1127:$BL1127)+'FD inverse'!$A$12*$C1128/Setup!$B$17+INDEX('FD inverse'!$A$12:$BH$12,1,'FD mesh'!$B$15+1)*Setup!$B$22</f>
        <v>24.1421628988663</v>
      </c>
      <c r="O1128" s="0" t="n">
        <f aca="false">SUMPRODUCT('FD inverse'!$A$13:$BH$13,'FD mesh'!$B$84:$BI$84,$E1127:$BL1127)+'FD inverse'!$A$13*$C1128/Setup!$B$17+INDEX('FD inverse'!$A$13:$BH$13,1,'FD mesh'!$B$15+1)*Setup!$B$22</f>
        <v>24.1193570640361</v>
      </c>
      <c r="P1128" s="0" t="n">
        <f aca="false">SUMPRODUCT('FD inverse'!$A$14:$BH$14,'FD mesh'!$B$84:$BI$84,$E1127:$BL1127)+'FD inverse'!$A$14*$C1128/Setup!$B$17+INDEX('FD inverse'!$A$14:$BH$14,1,'FD mesh'!$B$15+1)*Setup!$B$22</f>
        <v>24.0975199169183</v>
      </c>
      <c r="Q1128" s="0" t="n">
        <f aca="false">SUMPRODUCT('FD inverse'!$A$15:$BH$15,'FD mesh'!$B$84:$BI$84,$E1127:$BL1127)+'FD inverse'!$A$15*$C1128/Setup!$B$17+INDEX('FD inverse'!$A$15:$BH$15,1,'FD mesh'!$B$15+1)*Setup!$B$22</f>
        <v>24.0769904702313</v>
      </c>
      <c r="R1128" s="0" t="n">
        <f aca="false">SUMPRODUCT('FD inverse'!$A$16:$BH$16,'FD mesh'!$B$84:$BI$84,$E1127:$BL1127)+'FD inverse'!$A$16*$C1128/Setup!$B$17+INDEX('FD inverse'!$A$16:$BH$16,1,'FD mesh'!$B$15+1)*Setup!$B$22</f>
        <v>24.0579745097502</v>
      </c>
      <c r="S1128" s="0" t="n">
        <f aca="false">SUMPRODUCT('FD inverse'!$A$17:$BH$17,'FD mesh'!$B$84:$BI$84,$E1127:$BL1127)+'FD inverse'!$A$17*$C1128/Setup!$B$17+INDEX('FD inverse'!$A$17:$BH$17,1,'FD mesh'!$B$15+1)*Setup!$B$22</f>
        <v>23.4700412084517</v>
      </c>
      <c r="T1128" s="0" t="n">
        <f aca="false">SUMPRODUCT('FD inverse'!$A$18:$BH$18,'FD mesh'!$B$84:$BI$84,$E1127:$BL1127)+'FD inverse'!$A$18*$C1128/Setup!$B$17+INDEX('FD inverse'!$A$18:$BH$18,1,'FD mesh'!$B$15+1)*Setup!$B$22</f>
        <v>22.8829995355436</v>
      </c>
      <c r="U1128" s="0" t="n">
        <f aca="false">SUMPRODUCT('FD inverse'!$A$19:$BH$19,'FD mesh'!$B$84:$BI$84,$E1127:$BL1127)+'FD inverse'!$A$19*$C1128/Setup!$B$17+INDEX('FD inverse'!$A$19:$BH$19,1,'FD mesh'!$B$15+1)*Setup!$B$22</f>
        <v>22.2969191818954</v>
      </c>
      <c r="V1128" s="0" t="n">
        <f aca="false">SUMPRODUCT('FD inverse'!$A$20:$BH$20,'FD mesh'!$B$84:$BI$84,$E1127:$BL1127)+'FD inverse'!$A$20*$C1128/Setup!$B$17+INDEX('FD inverse'!$A$20:$BH$20,1,'FD mesh'!$B$15+1)*Setup!$B$22</f>
        <v>21.7118417810644</v>
      </c>
      <c r="W1128" s="0" t="n">
        <f aca="false">SUMPRODUCT('FD inverse'!$A$21:$BH$21,'FD mesh'!$B$84:$BI$84,$E1127:$BL1127)+'FD inverse'!$A$21*$C1128/Setup!$B$17+INDEX('FD inverse'!$A$21:$BH$21,1,'FD mesh'!$B$15+1)*Setup!$B$22</f>
        <v>21.1277832501612</v>
      </c>
      <c r="X1128" s="0" t="n">
        <f aca="false">SUMPRODUCT('FD inverse'!$A$22:$BH$22,'FD mesh'!$B$84:$BI$84,$E1127:$BL1127)+'FD inverse'!$A$22*$C1128/Setup!$B$17+INDEX('FD inverse'!$A$22:$BH$22,1,'FD mesh'!$B$15+1)*Setup!$B$22</f>
        <v>20.5447360876849</v>
      </c>
      <c r="Y1128" s="0" t="n">
        <f aca="false">SUMPRODUCT('FD inverse'!$A$23:$BH$23,'FD mesh'!$B$84:$BI$84,$E1127:$BL1127)+'FD inverse'!$A$23*$C1128/Setup!$B$17+INDEX('FD inverse'!$A$23:$BH$23,1,'FD mesh'!$B$15+1)*Setup!$B$22</f>
        <v>19.9626716278543</v>
      </c>
      <c r="Z1128" s="0" t="n">
        <f aca="false">SUMPRODUCT('FD inverse'!$A$24:$BH$24,'FD mesh'!$B$84:$BI$84,$E1127:$BL1127)+'FD inverse'!$A$24*$C1128/Setup!$B$17+INDEX('FD inverse'!$A$24:$BH$24,1,'FD mesh'!$B$15+1)*Setup!$B$22</f>
        <v>19.3815422519167</v>
      </c>
      <c r="AA1128" s="0" t="n">
        <f aca="false">SUMPRODUCT('FD inverse'!$A$25:$BH$25,'FD mesh'!$B$84:$BI$84,$E1127:$BL1127)+'FD inverse'!$A$25*$C1128/Setup!$B$17+INDEX('FD inverse'!$A$25:$BH$25,1,'FD mesh'!$B$15+1)*Setup!$B$22</f>
        <v>18.8012835577833</v>
      </c>
      <c r="AB1128" s="0" t="n">
        <f aca="false">SUMPRODUCT('FD inverse'!$A$26:$BH$26,'FD mesh'!$B$84:$BI$84,$E1127:$BL1127)+'FD inverse'!$A$26*$C1128/Setup!$B$17+INDEX('FD inverse'!$A$26:$BH$26,1,'FD mesh'!$B$15+1)*Setup!$B$22</f>
        <v>18.2218164901095</v>
      </c>
      <c r="AC1128" s="0" t="n">
        <f aca="false">SUMPRODUCT('FD inverse'!$A$27:$BH$27,'FD mesh'!$B$84:$BI$84,$E1127:$BL1127)+'FD inverse'!$A$27*$C1128/Setup!$B$17+INDEX('FD inverse'!$A$27:$BH$27,1,'FD mesh'!$B$15+1)*Setup!$B$22</f>
        <v>17.6430494336249</v>
      </c>
      <c r="AD1128" s="0" t="n">
        <f aca="false">SUMPRODUCT('FD inverse'!$A$28:$BH$28,'FD mesh'!$B$84:$BI$84,$E1127:$BL1127)+'FD inverse'!$A$28*$C1128/Setup!$B$17+INDEX('FD inverse'!$A$28:$BH$28,1,'FD mesh'!$B$15+1)*Setup!$B$22</f>
        <v>17.064880273115</v>
      </c>
      <c r="AE1128" s="0" t="n">
        <f aca="false">SUMPRODUCT('FD inverse'!$A$29:$BH$29,'FD mesh'!$B$84:$BI$84,$E1127:$BL1127)+'FD inverse'!$A$29*$C1128/Setup!$B$17+INDEX('FD inverse'!$A$29:$BH$29,1,'FD mesh'!$B$15+1)*Setup!$B$22</f>
        <v>16.4871984239663</v>
      </c>
      <c r="AF1128" s="0" t="n">
        <f aca="false">SUMPRODUCT('FD inverse'!$A$30:$BH$30,'FD mesh'!$B$84:$BI$84,$E1127:$BL1127)+'FD inverse'!$A$30*$C1128/Setup!$B$17+INDEX('FD inverse'!$A$30:$BH$30,1,'FD mesh'!$B$15+1)*Setup!$B$22</f>
        <v>15.9098868376169</v>
      </c>
      <c r="AG1128" s="0" t="n">
        <f aca="false">SUMPRODUCT('FD inverse'!$A$31:$BH$31,'FD mesh'!$B$84:$BI$84,$E1127:$BL1127)+'FD inverse'!$A$31*$C1128/Setup!$B$17+INDEX('FD inverse'!$A$31:$BH$31,1,'FD mesh'!$B$15+1)*Setup!$B$22</f>
        <v>15.3328239865958</v>
      </c>
      <c r="AH1128" s="0" t="n">
        <f aca="false">SUMPRODUCT('FD inverse'!$A$32:$BH$32,'FD mesh'!$B$84:$BI$84,$E1127:$BL1127)+'FD inverse'!$A$32*$C1128/Setup!$B$17+INDEX('FD inverse'!$A$32:$BH$32,1,'FD mesh'!$B$15+1)*Setup!$B$22</f>
        <v>15.3086113824011</v>
      </c>
      <c r="AI1128" s="0" t="n">
        <f aca="false">SUMPRODUCT('FD inverse'!$A$33:$BH$33,'FD mesh'!$B$84:$BI$84,$E1127:$BL1127)+'FD inverse'!$A$33*$C1128/Setup!$B$17+INDEX('FD inverse'!$A$33:$BH$33,1,'FD mesh'!$B$15+1)*Setup!$B$22</f>
        <v>15.2846034546627</v>
      </c>
      <c r="AJ1128" s="0" t="n">
        <f aca="false">SUMPRODUCT('FD inverse'!$A$34:$BH$34,'FD mesh'!$B$84:$BI$84,$E1127:$BL1127)+'FD inverse'!$A$34*$C1128/Setup!$B$17+INDEX('FD inverse'!$A$34:$BH$34,1,'FD mesh'!$B$15+1)*Setup!$B$22</f>
        <v>15.2607889798397</v>
      </c>
      <c r="AK1128" s="0" t="n">
        <f aca="false">SUMPRODUCT('FD inverse'!$A$35:$BH$35,'FD mesh'!$B$84:$BI$84,$E1127:$BL1127)+'FD inverse'!$A$35*$C1128/Setup!$B$17+INDEX('FD inverse'!$A$35:$BH$35,1,'FD mesh'!$B$15+1)*Setup!$B$22</f>
        <v>15.2371555440191</v>
      </c>
      <c r="AL1128" s="0" t="n">
        <f aca="false">SUMPRODUCT('FD inverse'!$A$36:$BH$36,'FD mesh'!$B$84:$BI$84,$E1127:$BL1127)+'FD inverse'!$A$36*$C1128/Setup!$B$17+INDEX('FD inverse'!$A$36:$BH$36,1,'FD mesh'!$B$15+1)*Setup!$B$22</f>
        <v>15.2136897258436</v>
      </c>
      <c r="AM1128" s="0" t="n">
        <f aca="false">SUMPRODUCT('FD inverse'!$A$37:$BH$37,'FD mesh'!$B$84:$BI$84,$E1127:$BL1127)+'FD inverse'!$A$37*$C1128/Setup!$B$17+INDEX('FD inverse'!$A$37:$BH$37,1,'FD mesh'!$B$15+1)*Setup!$B$22</f>
        <v>15.1903772575898</v>
      </c>
      <c r="AN1128" s="0" t="n">
        <f aca="false">SUMPRODUCT('FD inverse'!$A$38:$BH$38,'FD mesh'!$B$84:$BI$84,$E1127:$BL1127)+'FD inverse'!$A$38*$C1128/Setup!$B$17+INDEX('FD inverse'!$A$38:$BH$38,1,'FD mesh'!$B$15+1)*Setup!$B$22</f>
        <v>15.1672031660368</v>
      </c>
      <c r="AO1128" s="0" t="n">
        <f aca="false">SUMPRODUCT('FD inverse'!$A$39:$BH$39,'FD mesh'!$B$84:$BI$84,$E1127:$BL1127)+'FD inverse'!$A$39*$C1128/Setup!$B$17+INDEX('FD inverse'!$A$39:$BH$39,1,'FD mesh'!$B$15+1)*Setup!$B$22</f>
        <v>15.1441518948587</v>
      </c>
      <c r="AP1128" s="0" t="n">
        <f aca="false">SUMPRODUCT('FD inverse'!$A$40:$BH$40,'FD mesh'!$B$84:$BI$84,$E1127:$BL1127)+'FD inverse'!$A$40*$C1128/Setup!$B$17+INDEX('FD inverse'!$A$40:$BH$40,1,'FD mesh'!$B$15+1)*Setup!$B$22</f>
        <v>15.1212074103575</v>
      </c>
      <c r="AQ1128" s="0" t="n">
        <f aca="false">SUMPRODUCT('FD inverse'!$A$41:$BH$41,'FD mesh'!$B$84:$BI$84,$E1127:$BL1127)+'FD inverse'!$A$41*$C1128/Setup!$B$17+INDEX('FD inverse'!$A$41:$BH$41,1,'FD mesh'!$B$15+1)*Setup!$B$22</f>
        <v>15.0983532924169</v>
      </c>
      <c r="AR1128" s="0" t="n">
        <f aca="false">SUMPRODUCT('FD inverse'!$A$42:$BH$42,'FD mesh'!$B$84:$BI$84,$E1127:$BL1127)+'FD inverse'!$A$42*$C1128/Setup!$B$17+INDEX('FD inverse'!$A$42:$BH$42,1,'FD mesh'!$B$15+1)*Setup!$B$22</f>
        <v>15.0755728126143</v>
      </c>
      <c r="AS1128" s="0" t="n">
        <f aca="false">SUMPRODUCT('FD inverse'!$A$43:$BH$43,'FD mesh'!$B$84:$BI$84,$E1127:$BL1127)+'FD inverse'!$A$43*$C1128/Setup!$B$17+INDEX('FD inverse'!$A$43:$BH$43,1,'FD mesh'!$B$15+1)*Setup!$B$22</f>
        <v>0</v>
      </c>
      <c r="AT1128" s="0" t="n">
        <f aca="false">SUMPRODUCT('FD inverse'!$A$44:$BH$44,'FD mesh'!$B$84:$BI$84,$E1127:$BL1127)+'FD inverse'!$A$44*$C1128/Setup!$B$17+INDEX('FD inverse'!$A$44:$BH$44,1,'FD mesh'!$B$15+1)*Setup!$B$22</f>
        <v>0</v>
      </c>
      <c r="AU1128" s="0" t="n">
        <f aca="false">SUMPRODUCT('FD inverse'!$A$45:$BH$45,'FD mesh'!$B$84:$BI$84,$E1127:$BL1127)+'FD inverse'!$A$45*$C1128/Setup!$B$17+INDEX('FD inverse'!$A$45:$BH$45,1,'FD mesh'!$B$15+1)*Setup!$B$22</f>
        <v>0</v>
      </c>
      <c r="AV1128" s="0" t="n">
        <f aca="false">SUMPRODUCT('FD inverse'!$A$46:$BH$46,'FD mesh'!$B$84:$BI$84,$E1127:$BL1127)+'FD inverse'!$A$46*$C1128/Setup!$B$17+INDEX('FD inverse'!$A$46:$BH$46,1,'FD mesh'!$B$15+1)*Setup!$B$22</f>
        <v>0</v>
      </c>
      <c r="AW1128" s="0" t="n">
        <f aca="false">SUMPRODUCT('FD inverse'!$A$47:$BH$47,'FD mesh'!$B$84:$BI$84,$E1127:$BL1127)+'FD inverse'!$A$47*$C1128/Setup!$B$17+INDEX('FD inverse'!$A$47:$BH$47,1,'FD mesh'!$B$15+1)*Setup!$B$22</f>
        <v>0</v>
      </c>
      <c r="AX1128" s="0" t="n">
        <f aca="false">SUMPRODUCT('FD inverse'!$A$48:$BH$48,'FD mesh'!$B$84:$BI$84,$E1127:$BL1127)+'FD inverse'!$A$48*$C1128/Setup!$B$17+INDEX('FD inverse'!$A$48:$BH$48,1,'FD mesh'!$B$15+1)*Setup!$B$22</f>
        <v>0</v>
      </c>
      <c r="AY1128" s="0" t="n">
        <f aca="false">SUMPRODUCT('FD inverse'!$A$49:$BH$49,'FD mesh'!$B$84:$BI$84,$E1127:$BL1127)+'FD inverse'!$A$49*$C1128/Setup!$B$17+INDEX('FD inverse'!$A$49:$BH$49,1,'FD mesh'!$B$15+1)*Setup!$B$22</f>
        <v>0</v>
      </c>
      <c r="AZ1128" s="0" t="n">
        <f aca="false">SUMPRODUCT('FD inverse'!$A$50:$BH$50,'FD mesh'!$B$84:$BI$84,$E1127:$BL1127)+'FD inverse'!$A$50*$C1128/Setup!$B$17+INDEX('FD inverse'!$A$50:$BH$50,1,'FD mesh'!$B$15+1)*Setup!$B$22</f>
        <v>0</v>
      </c>
      <c r="BA1128" s="0" t="n">
        <f aca="false">SUMPRODUCT('FD inverse'!$A$51:$BH$51,'FD mesh'!$B$84:$BI$84,$E1127:$BL1127)+'FD inverse'!$A$51*$C1128/Setup!$B$17+INDEX('FD inverse'!$A$51:$BH$51,1,'FD mesh'!$B$15+1)*Setup!$B$22</f>
        <v>0</v>
      </c>
      <c r="BB1128" s="0" t="n">
        <f aca="false">SUMPRODUCT('FD inverse'!$A$52:$BH$52,'FD mesh'!$B$84:$BI$84,$E1127:$BL1127)+'FD inverse'!$A$52*$C1128/Setup!$B$17+INDEX('FD inverse'!$A$52:$BH$52,1,'FD mesh'!$B$15+1)*Setup!$B$22</f>
        <v>0</v>
      </c>
      <c r="BC1128" s="0" t="n">
        <f aca="false">SUMPRODUCT('FD inverse'!$A$53:$BH$53,'FD mesh'!$B$84:$BI$84,$E1127:$BL1127)+'FD inverse'!$A$53*$C1128/Setup!$B$17+INDEX('FD inverse'!$A$53:$BH$53,1,'FD mesh'!$B$15+1)*Setup!$B$22</f>
        <v>0</v>
      </c>
      <c r="BD1128" s="0" t="n">
        <f aca="false">SUMPRODUCT('FD inverse'!$A$54:$BH$54,'FD mesh'!$B$84:$BI$84,$E1127:$BL1127)+'FD inverse'!$A$54*$C1128/Setup!$B$17+INDEX('FD inverse'!$A$54:$BH$54,1,'FD mesh'!$B$15+1)*Setup!$B$22</f>
        <v>0</v>
      </c>
      <c r="BE1128" s="0" t="n">
        <f aca="false">SUMPRODUCT('FD inverse'!$A$55:$BH$55,'FD mesh'!$B$84:$BI$84,$E1127:$BL1127)+'FD inverse'!$A$55*$C1128/Setup!$B$17+INDEX('FD inverse'!$A$55:$BH$55,1,'FD mesh'!$B$15+1)*Setup!$B$22</f>
        <v>0</v>
      </c>
      <c r="BF1128" s="0" t="n">
        <f aca="false">SUMPRODUCT('FD inverse'!$A$56:$BH$56,'FD mesh'!$B$84:$BI$84,$E1127:$BL1127)+'FD inverse'!$A$56*$C1128/Setup!$B$17+INDEX('FD inverse'!$A$56:$BH$56,1,'FD mesh'!$B$15+1)*Setup!$B$22</f>
        <v>0</v>
      </c>
      <c r="BG1128" s="0" t="n">
        <f aca="false">SUMPRODUCT('FD inverse'!$A$57:$BH$57,'FD mesh'!$B$84:$BI$84,$E1127:$BL1127)+'FD inverse'!$A$57*$C1128/Setup!$B$17+INDEX('FD inverse'!$A$57:$BH$57,1,'FD mesh'!$B$15+1)*Setup!$B$22</f>
        <v>0</v>
      </c>
      <c r="BH1128" s="0" t="n">
        <f aca="false">SUMPRODUCT('FD inverse'!$A$58:$BH$58,'FD mesh'!$B$84:$BI$84,$E1127:$BL1127)+'FD inverse'!$A$58*$C1128/Setup!$B$17+INDEX('FD inverse'!$A$58:$BH$58,1,'FD mesh'!$B$15+1)*Setup!$B$22</f>
        <v>0</v>
      </c>
      <c r="BI1128" s="0" t="n">
        <f aca="false">SUMPRODUCT('FD inverse'!$A$59:$BH$59,'FD mesh'!$B$84:$BI$84,$E1127:$BL1127)+'FD inverse'!$A$59*$C1128/Setup!$B$17+INDEX('FD inverse'!$A$59:$BH$59,1,'FD mesh'!$B$15+1)*Setup!$B$22</f>
        <v>0</v>
      </c>
      <c r="BJ1128" s="0" t="n">
        <f aca="false">SUMPRODUCT('FD inverse'!$A$60:$BH$60,'FD mesh'!$B$84:$BI$84,$E1127:$BL1127)+'FD inverse'!$A$60*$C1128/Setup!$B$17+INDEX('FD inverse'!$A$60:$BH$60,1,'FD mesh'!$B$15+1)*Setup!$B$22</f>
        <v>0</v>
      </c>
      <c r="BK1128" s="0" t="n">
        <f aca="false">SUMPRODUCT('FD inverse'!$A$61:$BH$61,'FD mesh'!$B$84:$BI$84,$E1127:$BL1127)+'FD inverse'!$A$61*$C1128/Setup!$B$17+INDEX('FD inverse'!$A$61:$BH$61,1,'FD mesh'!$B$15+1)*Setup!$B$22</f>
        <v>0</v>
      </c>
      <c r="BL1128" s="0" t="n">
        <f aca="false">SUMPRODUCT('FD inverse'!$A$62:$BH$62,'FD mesh'!$B$84:$BI$84,$E1127:$BL1127)+'FD inverse'!$A$62*$C1128/Setup!$B$17+INDEX('FD inverse'!$A$62:$BH$62,1,'FD mesh'!$B$15+1)*Setup!$B$22</f>
        <v>0</v>
      </c>
    </row>
    <row r="1129" customFormat="false" ht="15" hidden="false" customHeight="false" outlineLevel="0" collapsed="false">
      <c r="A1129" s="0" t="n">
        <v>1124</v>
      </c>
      <c r="B1129" s="0" t="n">
        <f aca="false">A1129*Setup!$B$11/3600</f>
        <v>93.6666666666667</v>
      </c>
      <c r="C1129" s="0" t="n">
        <f aca="false">Setup!$B$7+Setup!$B$8*COS(2*PI()*(B1129-Setup!$B$9)/24)</f>
        <v>24.3486229709906</v>
      </c>
      <c r="D1129" s="0" t="n">
        <f aca="false">(C1129-E1129)/Setup!$B$17</f>
        <v>-0.252815457579586</v>
      </c>
      <c r="E1129" s="0" t="n">
        <f aca="false">SUMPRODUCT('FD inverse'!$A$3:$BH$3,'FD mesh'!$B$84:$BI$84,$E1128:$BL1128)+'FD inverse'!$A$3*$C1129/Setup!$B$17+INDEX('FD inverse'!$A$3:$BH$3,1,'FD mesh'!$B$15+1)*Setup!$B$22</f>
        <v>24.381488980476</v>
      </c>
      <c r="F1129" s="0" t="n">
        <f aca="false">SUMPRODUCT('FD inverse'!$A$4:$BH$4,'FD mesh'!$B$84:$BI$84,$E1128:$BL1128)+'FD inverse'!$A$4*$C1129/Setup!$B$17+INDEX('FD inverse'!$A$4:$BH$4,1,'FD mesh'!$B$15+1)*Setup!$B$22</f>
        <v>24.3778551021654</v>
      </c>
      <c r="G1129" s="0" t="n">
        <f aca="false">SUMPRODUCT('FD inverse'!$A$5:$BH$5,'FD mesh'!$B$84:$BI$84,$E1128:$BL1128)+'FD inverse'!$A$5*$C1129/Setup!$B$17+INDEX('FD inverse'!$A$5:$BH$5,1,'FD mesh'!$B$15+1)*Setup!$B$22</f>
        <v>24.3553942893285</v>
      </c>
      <c r="H1129" s="0" t="n">
        <f aca="false">SUMPRODUCT('FD inverse'!$A$6:$BH$6,'FD mesh'!$B$84:$BI$84,$E1128:$BL1128)+'FD inverse'!$A$6*$C1129/Setup!$B$17+INDEX('FD inverse'!$A$6:$BH$6,1,'FD mesh'!$B$15+1)*Setup!$B$22</f>
        <v>24.2540477978528</v>
      </c>
      <c r="I1129" s="0" t="n">
        <f aca="false">SUMPRODUCT('FD inverse'!$A$7:$BH$7,'FD mesh'!$B$84:$BI$84,$E1128:$BL1128)+'FD inverse'!$A$7*$C1129/Setup!$B$17+INDEX('FD inverse'!$A$7:$BH$7,1,'FD mesh'!$B$15+1)*Setup!$B$22</f>
        <v>24.2423490723922</v>
      </c>
      <c r="J1129" s="0" t="n">
        <f aca="false">SUMPRODUCT('FD inverse'!$A$8:$BH$8,'FD mesh'!$B$84:$BI$84,$E1128:$BL1128)+'FD inverse'!$A$8*$C1129/Setup!$B$17+INDEX('FD inverse'!$A$8:$BH$8,1,'FD mesh'!$B$15+1)*Setup!$B$22</f>
        <v>24.226490860688</v>
      </c>
      <c r="K1129" s="0" t="n">
        <f aca="false">SUMPRODUCT('FD inverse'!$A$9:$BH$9,'FD mesh'!$B$84:$BI$84,$E1128:$BL1128)+'FD inverse'!$A$9*$C1129/Setup!$B$17+INDEX('FD inverse'!$A$9:$BH$9,1,'FD mesh'!$B$15+1)*Setup!$B$22</f>
        <v>24.2076346962307</v>
      </c>
      <c r="L1129" s="0" t="n">
        <f aca="false">SUMPRODUCT('FD inverse'!$A$10:$BH$10,'FD mesh'!$B$84:$BI$84,$E1128:$BL1128)+'FD inverse'!$A$10*$C1129/Setup!$B$17+INDEX('FD inverse'!$A$10:$BH$10,1,'FD mesh'!$B$15+1)*Setup!$B$22</f>
        <v>24.1868031961183</v>
      </c>
      <c r="M1129" s="0" t="n">
        <f aca="false">SUMPRODUCT('FD inverse'!$A$11:$BH$11,'FD mesh'!$B$84:$BI$84,$E1128:$BL1128)+'FD inverse'!$A$11*$C1129/Setup!$B$17+INDEX('FD inverse'!$A$11:$BH$11,1,'FD mesh'!$B$15+1)*Setup!$B$22</f>
        <v>24.1648806184472</v>
      </c>
      <c r="N1129" s="0" t="n">
        <f aca="false">SUMPRODUCT('FD inverse'!$A$12:$BH$12,'FD mesh'!$B$84:$BI$84,$E1128:$BL1128)+'FD inverse'!$A$12*$C1129/Setup!$B$17+INDEX('FD inverse'!$A$12:$BH$12,1,'FD mesh'!$B$15+1)*Setup!$B$22</f>
        <v>24.1426137255383</v>
      </c>
      <c r="O1129" s="0" t="n">
        <f aca="false">SUMPRODUCT('FD inverse'!$A$13:$BH$13,'FD mesh'!$B$84:$BI$84,$E1128:$BL1128)+'FD inverse'!$A$13*$C1129/Setup!$B$17+INDEX('FD inverse'!$A$13:$BH$13,1,'FD mesh'!$B$15+1)*Setup!$B$22</f>
        <v>24.120612807067</v>
      </c>
      <c r="P1129" s="0" t="n">
        <f aca="false">SUMPRODUCT('FD inverse'!$A$14:$BH$14,'FD mesh'!$B$84:$BI$84,$E1128:$BL1128)+'FD inverse'!$A$14*$C1129/Setup!$B$17+INDEX('FD inverse'!$A$14:$BH$14,1,'FD mesh'!$B$15+1)*Setup!$B$22</f>
        <v>24.0993527399415</v>
      </c>
      <c r="Q1129" s="0" t="n">
        <f aca="false">SUMPRODUCT('FD inverse'!$A$15:$BH$15,'FD mesh'!$B$84:$BI$84,$E1128:$BL1128)+'FD inverse'!$A$15*$C1129/Setup!$B$17+INDEX('FD inverse'!$A$15:$BH$15,1,'FD mesh'!$B$15+1)*Setup!$B$22</f>
        <v>24.0791739843341</v>
      </c>
      <c r="R1129" s="0" t="n">
        <f aca="false">SUMPRODUCT('FD inverse'!$A$16:$BH$16,'FD mesh'!$B$84:$BI$84,$E1128:$BL1128)+'FD inverse'!$A$16*$C1129/Setup!$B$17+INDEX('FD inverse'!$A$16:$BH$16,1,'FD mesh'!$B$15+1)*Setup!$B$22</f>
        <v>24.0602834376369</v>
      </c>
      <c r="S1129" s="0" t="n">
        <f aca="false">SUMPRODUCT('FD inverse'!$A$17:$BH$17,'FD mesh'!$B$84:$BI$84,$E1128:$BL1128)+'FD inverse'!$A$17*$C1129/Setup!$B$17+INDEX('FD inverse'!$A$17:$BH$17,1,'FD mesh'!$B$15+1)*Setup!$B$22</f>
        <v>23.4727181759138</v>
      </c>
      <c r="T1129" s="0" t="n">
        <f aca="false">SUMPRODUCT('FD inverse'!$A$18:$BH$18,'FD mesh'!$B$84:$BI$84,$E1128:$BL1128)+'FD inverse'!$A$18*$C1129/Setup!$B$17+INDEX('FD inverse'!$A$18:$BH$18,1,'FD mesh'!$B$15+1)*Setup!$B$22</f>
        <v>22.8859407074724</v>
      </c>
      <c r="U1129" s="0" t="n">
        <f aca="false">SUMPRODUCT('FD inverse'!$A$19:$BH$19,'FD mesh'!$B$84:$BI$84,$E1128:$BL1128)+'FD inverse'!$A$19*$C1129/Setup!$B$17+INDEX('FD inverse'!$A$19:$BH$19,1,'FD mesh'!$B$15+1)*Setup!$B$22</f>
        <v>22.3000287839129</v>
      </c>
      <c r="V1129" s="0" t="n">
        <f aca="false">SUMPRODUCT('FD inverse'!$A$20:$BH$20,'FD mesh'!$B$84:$BI$84,$E1128:$BL1128)+'FD inverse'!$A$20*$C1129/Setup!$B$17+INDEX('FD inverse'!$A$20:$BH$20,1,'FD mesh'!$B$15+1)*Setup!$B$22</f>
        <v>21.7150319718042</v>
      </c>
      <c r="W1129" s="0" t="n">
        <f aca="false">SUMPRODUCT('FD inverse'!$A$21:$BH$21,'FD mesh'!$B$84:$BI$84,$E1128:$BL1128)+'FD inverse'!$A$21*$C1129/Setup!$B$17+INDEX('FD inverse'!$A$21:$BH$21,1,'FD mesh'!$B$15+1)*Setup!$B$22</f>
        <v>21.1309739872561</v>
      </c>
      <c r="X1129" s="0" t="n">
        <f aca="false">SUMPRODUCT('FD inverse'!$A$22:$BH$22,'FD mesh'!$B$84:$BI$84,$E1128:$BL1128)+'FD inverse'!$A$22*$C1129/Setup!$B$17+INDEX('FD inverse'!$A$22:$BH$22,1,'FD mesh'!$B$15+1)*Setup!$B$22</f>
        <v>20.5478549910531</v>
      </c>
      <c r="Y1129" s="0" t="n">
        <f aca="false">SUMPRODUCT('FD inverse'!$A$23:$BH$23,'FD mesh'!$B$84:$BI$84,$E1128:$BL1128)+'FD inverse'!$A$23*$C1129/Setup!$B$17+INDEX('FD inverse'!$A$23:$BH$23,1,'FD mesh'!$B$15+1)*Setup!$B$22</f>
        <v>19.9656538435555</v>
      </c>
      <c r="Z1129" s="0" t="n">
        <f aca="false">SUMPRODUCT('FD inverse'!$A$24:$BH$24,'FD mesh'!$B$84:$BI$84,$E1128:$BL1128)+'FD inverse'!$A$24*$C1129/Setup!$B$17+INDEX('FD inverse'!$A$24:$BH$24,1,'FD mesh'!$B$15+1)*Setup!$B$22</f>
        <v>19.3843303195358</v>
      </c>
      <c r="AA1129" s="0" t="n">
        <f aca="false">SUMPRODUCT('FD inverse'!$A$25:$BH$25,'FD mesh'!$B$84:$BI$84,$E1128:$BL1128)+'FD inverse'!$A$25*$C1129/Setup!$B$17+INDEX('FD inverse'!$A$25:$BH$25,1,'FD mesh'!$B$15+1)*Setup!$B$22</f>
        <v>18.8038272839868</v>
      </c>
      <c r="AB1129" s="0" t="n">
        <f aca="false">SUMPRODUCT('FD inverse'!$A$26:$BH$26,'FD mesh'!$B$84:$BI$84,$E1128:$BL1128)+'FD inverse'!$A$26*$C1129/Setup!$B$17+INDEX('FD inverse'!$A$26:$BH$26,1,'FD mesh'!$B$15+1)*Setup!$B$22</f>
        <v>18.2240728307206</v>
      </c>
      <c r="AC1129" s="0" t="n">
        <f aca="false">SUMPRODUCT('FD inverse'!$A$27:$BH$27,'FD mesh'!$B$84:$BI$84,$E1128:$BL1128)+'FD inverse'!$A$27*$C1129/Setup!$B$17+INDEX('FD inverse'!$A$27:$BH$27,1,'FD mesh'!$B$15+1)*Setup!$B$22</f>
        <v>17.6449823862628</v>
      </c>
      <c r="AD1129" s="0" t="n">
        <f aca="false">SUMPRODUCT('FD inverse'!$A$28:$BH$28,'FD mesh'!$B$84:$BI$84,$E1128:$BL1128)+'FD inverse'!$A$28*$C1129/Setup!$B$17+INDEX('FD inverse'!$A$28:$BH$28,1,'FD mesh'!$B$15+1)*Setup!$B$22</f>
        <v>17.0664607821527</v>
      </c>
      <c r="AE1129" s="0" t="n">
        <f aca="false">SUMPRODUCT('FD inverse'!$A$29:$BH$29,'FD mesh'!$B$84:$BI$84,$E1128:$BL1128)+'FD inverse'!$A$29*$C1129/Setup!$B$17+INDEX('FD inverse'!$A$29:$BH$29,1,'FD mesh'!$B$15+1)*Setup!$B$22</f>
        <v>16.4884042992738</v>
      </c>
      <c r="AF1129" s="0" t="n">
        <f aca="false">SUMPRODUCT('FD inverse'!$A$30:$BH$30,'FD mesh'!$B$84:$BI$84,$E1128:$BL1128)+'FD inverse'!$A$30*$C1129/Setup!$B$17+INDEX('FD inverse'!$A$30:$BH$30,1,'FD mesh'!$B$15+1)*Setup!$B$22</f>
        <v>15.910702688271</v>
      </c>
      <c r="AG1129" s="0" t="n">
        <f aca="false">SUMPRODUCT('FD inverse'!$A$31:$BH$31,'FD mesh'!$B$84:$BI$84,$E1128:$BL1128)+'FD inverse'!$A$31*$C1129/Setup!$B$17+INDEX('FD inverse'!$A$31:$BH$31,1,'FD mesh'!$B$15+1)*Setup!$B$22</f>
        <v>15.3332411704608</v>
      </c>
      <c r="AH1129" s="0" t="n">
        <f aca="false">SUMPRODUCT('FD inverse'!$A$32:$BH$32,'FD mesh'!$B$84:$BI$84,$E1128:$BL1128)+'FD inverse'!$A$32*$C1129/Setup!$B$17+INDEX('FD inverse'!$A$32:$BH$32,1,'FD mesh'!$B$15+1)*Setup!$B$22</f>
        <v>15.3090100647153</v>
      </c>
      <c r="AI1129" s="0" t="n">
        <f aca="false">SUMPRODUCT('FD inverse'!$A$33:$BH$33,'FD mesh'!$B$84:$BI$84,$E1128:$BL1128)+'FD inverse'!$A$33*$C1129/Setup!$B$17+INDEX('FD inverse'!$A$33:$BH$33,1,'FD mesh'!$B$15+1)*Setup!$B$22</f>
        <v>15.2849807811402</v>
      </c>
      <c r="AJ1129" s="0" t="n">
        <f aca="false">SUMPRODUCT('FD inverse'!$A$34:$BH$34,'FD mesh'!$B$84:$BI$84,$E1128:$BL1128)+'FD inverse'!$A$34*$C1129/Setup!$B$17+INDEX('FD inverse'!$A$34:$BH$34,1,'FD mesh'!$B$15+1)*Setup!$B$22</f>
        <v>15.261142508919</v>
      </c>
      <c r="AK1129" s="0" t="n">
        <f aca="false">SUMPRODUCT('FD inverse'!$A$35:$BH$35,'FD mesh'!$B$84:$BI$84,$E1128:$BL1128)+'FD inverse'!$A$35*$C1129/Setup!$B$17+INDEX('FD inverse'!$A$35:$BH$35,1,'FD mesh'!$B$15+1)*Setup!$B$22</f>
        <v>15.2374832012607</v>
      </c>
      <c r="AL1129" s="0" t="n">
        <f aca="false">SUMPRODUCT('FD inverse'!$A$36:$BH$36,'FD mesh'!$B$84:$BI$84,$E1128:$BL1128)+'FD inverse'!$A$36*$C1129/Setup!$B$17+INDEX('FD inverse'!$A$36:$BH$36,1,'FD mesh'!$B$15+1)*Setup!$B$22</f>
        <v>15.2139897612451</v>
      </c>
      <c r="AM1129" s="0" t="n">
        <f aca="false">SUMPRODUCT('FD inverse'!$A$37:$BH$37,'FD mesh'!$B$84:$BI$84,$E1128:$BL1128)+'FD inverse'!$A$37*$C1129/Setup!$B$17+INDEX('FD inverse'!$A$37:$BH$37,1,'FD mesh'!$B$15+1)*Setup!$B$22</f>
        <v>15.1906482060605</v>
      </c>
      <c r="AN1129" s="0" t="n">
        <f aca="false">SUMPRODUCT('FD inverse'!$A$38:$BH$38,'FD mesh'!$B$84:$BI$84,$E1128:$BL1128)+'FD inverse'!$A$38*$C1129/Setup!$B$17+INDEX('FD inverse'!$A$38:$BH$38,1,'FD mesh'!$B$15+1)*Setup!$B$22</f>
        <v>15.1674438112326</v>
      </c>
      <c r="AO1129" s="0" t="n">
        <f aca="false">SUMPRODUCT('FD inverse'!$A$39:$BH$39,'FD mesh'!$B$84:$BI$84,$E1128:$BL1128)+'FD inverse'!$A$39*$C1129/Setup!$B$17+INDEX('FD inverse'!$A$39:$BH$39,1,'FD mesh'!$B$15+1)*Setup!$B$22</f>
        <v>15.1443612365457</v>
      </c>
      <c r="AP1129" s="0" t="n">
        <f aca="false">SUMPRODUCT('FD inverse'!$A$40:$BH$40,'FD mesh'!$B$84:$BI$84,$E1128:$BL1128)+'FD inverse'!$A$40*$C1129/Setup!$B$17+INDEX('FD inverse'!$A$40:$BH$40,1,'FD mesh'!$B$15+1)*Setup!$B$22</f>
        <v>15.1213846354425</v>
      </c>
      <c r="AQ1129" s="0" t="n">
        <f aca="false">SUMPRODUCT('FD inverse'!$A$41:$BH$41,'FD mesh'!$B$84:$BI$84,$E1128:$BL1128)+'FD inverse'!$A$41*$C1129/Setup!$B$17+INDEX('FD inverse'!$A$41:$BH$41,1,'FD mesh'!$B$15+1)*Setup!$B$22</f>
        <v>15.0984977497595</v>
      </c>
      <c r="AR1129" s="0" t="n">
        <f aca="false">SUMPRODUCT('FD inverse'!$A$42:$BH$42,'FD mesh'!$B$84:$BI$84,$E1128:$BL1128)+'FD inverse'!$A$42*$C1129/Setup!$B$17+INDEX('FD inverse'!$A$42:$BH$42,1,'FD mesh'!$B$15+1)*Setup!$B$22</f>
        <v>15.0756839917107</v>
      </c>
      <c r="AS1129" s="0" t="n">
        <f aca="false">SUMPRODUCT('FD inverse'!$A$43:$BH$43,'FD mesh'!$B$84:$BI$84,$E1128:$BL1128)+'FD inverse'!$A$43*$C1129/Setup!$B$17+INDEX('FD inverse'!$A$43:$BH$43,1,'FD mesh'!$B$15+1)*Setup!$B$22</f>
        <v>0</v>
      </c>
      <c r="AT1129" s="0" t="n">
        <f aca="false">SUMPRODUCT('FD inverse'!$A$44:$BH$44,'FD mesh'!$B$84:$BI$84,$E1128:$BL1128)+'FD inverse'!$A$44*$C1129/Setup!$B$17+INDEX('FD inverse'!$A$44:$BH$44,1,'FD mesh'!$B$15+1)*Setup!$B$22</f>
        <v>0</v>
      </c>
      <c r="AU1129" s="0" t="n">
        <f aca="false">SUMPRODUCT('FD inverse'!$A$45:$BH$45,'FD mesh'!$B$84:$BI$84,$E1128:$BL1128)+'FD inverse'!$A$45*$C1129/Setup!$B$17+INDEX('FD inverse'!$A$45:$BH$45,1,'FD mesh'!$B$15+1)*Setup!$B$22</f>
        <v>0</v>
      </c>
      <c r="AV1129" s="0" t="n">
        <f aca="false">SUMPRODUCT('FD inverse'!$A$46:$BH$46,'FD mesh'!$B$84:$BI$84,$E1128:$BL1128)+'FD inverse'!$A$46*$C1129/Setup!$B$17+INDEX('FD inverse'!$A$46:$BH$46,1,'FD mesh'!$B$15+1)*Setup!$B$22</f>
        <v>0</v>
      </c>
      <c r="AW1129" s="0" t="n">
        <f aca="false">SUMPRODUCT('FD inverse'!$A$47:$BH$47,'FD mesh'!$B$84:$BI$84,$E1128:$BL1128)+'FD inverse'!$A$47*$C1129/Setup!$B$17+INDEX('FD inverse'!$A$47:$BH$47,1,'FD mesh'!$B$15+1)*Setup!$B$22</f>
        <v>0</v>
      </c>
      <c r="AX1129" s="0" t="n">
        <f aca="false">SUMPRODUCT('FD inverse'!$A$48:$BH$48,'FD mesh'!$B$84:$BI$84,$E1128:$BL1128)+'FD inverse'!$A$48*$C1129/Setup!$B$17+INDEX('FD inverse'!$A$48:$BH$48,1,'FD mesh'!$B$15+1)*Setup!$B$22</f>
        <v>0</v>
      </c>
      <c r="AY1129" s="0" t="n">
        <f aca="false">SUMPRODUCT('FD inverse'!$A$49:$BH$49,'FD mesh'!$B$84:$BI$84,$E1128:$BL1128)+'FD inverse'!$A$49*$C1129/Setup!$B$17+INDEX('FD inverse'!$A$49:$BH$49,1,'FD mesh'!$B$15+1)*Setup!$B$22</f>
        <v>0</v>
      </c>
      <c r="AZ1129" s="0" t="n">
        <f aca="false">SUMPRODUCT('FD inverse'!$A$50:$BH$50,'FD mesh'!$B$84:$BI$84,$E1128:$BL1128)+'FD inverse'!$A$50*$C1129/Setup!$B$17+INDEX('FD inverse'!$A$50:$BH$50,1,'FD mesh'!$B$15+1)*Setup!$B$22</f>
        <v>0</v>
      </c>
      <c r="BA1129" s="0" t="n">
        <f aca="false">SUMPRODUCT('FD inverse'!$A$51:$BH$51,'FD mesh'!$B$84:$BI$84,$E1128:$BL1128)+'FD inverse'!$A$51*$C1129/Setup!$B$17+INDEX('FD inverse'!$A$51:$BH$51,1,'FD mesh'!$B$15+1)*Setup!$B$22</f>
        <v>0</v>
      </c>
      <c r="BB1129" s="0" t="n">
        <f aca="false">SUMPRODUCT('FD inverse'!$A$52:$BH$52,'FD mesh'!$B$84:$BI$84,$E1128:$BL1128)+'FD inverse'!$A$52*$C1129/Setup!$B$17+INDEX('FD inverse'!$A$52:$BH$52,1,'FD mesh'!$B$15+1)*Setup!$B$22</f>
        <v>0</v>
      </c>
      <c r="BC1129" s="0" t="n">
        <f aca="false">SUMPRODUCT('FD inverse'!$A$53:$BH$53,'FD mesh'!$B$84:$BI$84,$E1128:$BL1128)+'FD inverse'!$A$53*$C1129/Setup!$B$17+INDEX('FD inverse'!$A$53:$BH$53,1,'FD mesh'!$B$15+1)*Setup!$B$22</f>
        <v>0</v>
      </c>
      <c r="BD1129" s="0" t="n">
        <f aca="false">SUMPRODUCT('FD inverse'!$A$54:$BH$54,'FD mesh'!$B$84:$BI$84,$E1128:$BL1128)+'FD inverse'!$A$54*$C1129/Setup!$B$17+INDEX('FD inverse'!$A$54:$BH$54,1,'FD mesh'!$B$15+1)*Setup!$B$22</f>
        <v>0</v>
      </c>
      <c r="BE1129" s="0" t="n">
        <f aca="false">SUMPRODUCT('FD inverse'!$A$55:$BH$55,'FD mesh'!$B$84:$BI$84,$E1128:$BL1128)+'FD inverse'!$A$55*$C1129/Setup!$B$17+INDEX('FD inverse'!$A$55:$BH$55,1,'FD mesh'!$B$15+1)*Setup!$B$22</f>
        <v>0</v>
      </c>
      <c r="BF1129" s="0" t="n">
        <f aca="false">SUMPRODUCT('FD inverse'!$A$56:$BH$56,'FD mesh'!$B$84:$BI$84,$E1128:$BL1128)+'FD inverse'!$A$56*$C1129/Setup!$B$17+INDEX('FD inverse'!$A$56:$BH$56,1,'FD mesh'!$B$15+1)*Setup!$B$22</f>
        <v>0</v>
      </c>
      <c r="BG1129" s="0" t="n">
        <f aca="false">SUMPRODUCT('FD inverse'!$A$57:$BH$57,'FD mesh'!$B$84:$BI$84,$E1128:$BL1128)+'FD inverse'!$A$57*$C1129/Setup!$B$17+INDEX('FD inverse'!$A$57:$BH$57,1,'FD mesh'!$B$15+1)*Setup!$B$22</f>
        <v>0</v>
      </c>
      <c r="BH1129" s="0" t="n">
        <f aca="false">SUMPRODUCT('FD inverse'!$A$58:$BH$58,'FD mesh'!$B$84:$BI$84,$E1128:$BL1128)+'FD inverse'!$A$58*$C1129/Setup!$B$17+INDEX('FD inverse'!$A$58:$BH$58,1,'FD mesh'!$B$15+1)*Setup!$B$22</f>
        <v>0</v>
      </c>
      <c r="BI1129" s="0" t="n">
        <f aca="false">SUMPRODUCT('FD inverse'!$A$59:$BH$59,'FD mesh'!$B$84:$BI$84,$E1128:$BL1128)+'FD inverse'!$A$59*$C1129/Setup!$B$17+INDEX('FD inverse'!$A$59:$BH$59,1,'FD mesh'!$B$15+1)*Setup!$B$22</f>
        <v>0</v>
      </c>
      <c r="BJ1129" s="0" t="n">
        <f aca="false">SUMPRODUCT('FD inverse'!$A$60:$BH$60,'FD mesh'!$B$84:$BI$84,$E1128:$BL1128)+'FD inverse'!$A$60*$C1129/Setup!$B$17+INDEX('FD inverse'!$A$60:$BH$60,1,'FD mesh'!$B$15+1)*Setup!$B$22</f>
        <v>0</v>
      </c>
      <c r="BK1129" s="0" t="n">
        <f aca="false">SUMPRODUCT('FD inverse'!$A$61:$BH$61,'FD mesh'!$B$84:$BI$84,$E1128:$BL1128)+'FD inverse'!$A$61*$C1129/Setup!$B$17+INDEX('FD inverse'!$A$61:$BH$61,1,'FD mesh'!$B$15+1)*Setup!$B$22</f>
        <v>0</v>
      </c>
      <c r="BL1129" s="0" t="n">
        <f aca="false">SUMPRODUCT('FD inverse'!$A$62:$BH$62,'FD mesh'!$B$84:$BI$84,$E1128:$BL1128)+'FD inverse'!$A$62*$C1129/Setup!$B$17+INDEX('FD inverse'!$A$62:$BH$62,1,'FD mesh'!$B$15+1)*Setup!$B$22</f>
        <v>0</v>
      </c>
    </row>
    <row r="1130" customFormat="false" ht="15" hidden="false" customHeight="false" outlineLevel="0" collapsed="false">
      <c r="A1130" s="0" t="n">
        <v>1125</v>
      </c>
      <c r="B1130" s="0" t="n">
        <f aca="false">A1130*Setup!$B$11/3600</f>
        <v>93.75</v>
      </c>
      <c r="C1130" s="0" t="n">
        <f aca="false">Setup!$B$7+Setup!$B$8*COS(2*PI()*(B1130-Setup!$B$9)/24)</f>
        <v>24.2616125169206</v>
      </c>
      <c r="D1130" s="0" t="n">
        <f aca="false">(C1130-E1130)/Setup!$B$17</f>
        <v>-0.524275560672567</v>
      </c>
      <c r="E1130" s="0" t="n">
        <f aca="false">SUMPRODUCT('FD inverse'!$A$3:$BH$3,'FD mesh'!$B$84:$BI$84,$E1129:$BL1129)+'FD inverse'!$A$3*$C1130/Setup!$B$17+INDEX('FD inverse'!$A$3:$BH$3,1,'FD mesh'!$B$15+1)*Setup!$B$22</f>
        <v>24.329768339808</v>
      </c>
      <c r="F1130" s="0" t="n">
        <f aca="false">SUMPRODUCT('FD inverse'!$A$4:$BH$4,'FD mesh'!$B$84:$BI$84,$E1129:$BL1129)+'FD inverse'!$A$4*$C1130/Setup!$B$17+INDEX('FD inverse'!$A$4:$BH$4,1,'FD mesh'!$B$15+1)*Setup!$B$22</f>
        <v>24.3341476817466</v>
      </c>
      <c r="G1130" s="0" t="n">
        <f aca="false">SUMPRODUCT('FD inverse'!$A$5:$BH$5,'FD mesh'!$B$84:$BI$84,$E1129:$BL1129)+'FD inverse'!$A$5*$C1130/Setup!$B$17+INDEX('FD inverse'!$A$5:$BH$5,1,'FD mesh'!$B$15+1)*Setup!$B$22</f>
        <v>24.3195567891283</v>
      </c>
      <c r="H1130" s="0" t="n">
        <f aca="false">SUMPRODUCT('FD inverse'!$A$6:$BH$6,'FD mesh'!$B$84:$BI$84,$E1129:$BL1129)+'FD inverse'!$A$6*$C1130/Setup!$B$17+INDEX('FD inverse'!$A$6:$BH$6,1,'FD mesh'!$B$15+1)*Setup!$B$22</f>
        <v>24.2443998793683</v>
      </c>
      <c r="I1130" s="0" t="n">
        <f aca="false">SUMPRODUCT('FD inverse'!$A$7:$BH$7,'FD mesh'!$B$84:$BI$84,$E1129:$BL1129)+'FD inverse'!$A$7*$C1130/Setup!$B$17+INDEX('FD inverse'!$A$7:$BH$7,1,'FD mesh'!$B$15+1)*Setup!$B$22</f>
        <v>24.2349028317541</v>
      </c>
      <c r="J1130" s="0" t="n">
        <f aca="false">SUMPRODUCT('FD inverse'!$A$8:$BH$8,'FD mesh'!$B$84:$BI$84,$E1129:$BL1129)+'FD inverse'!$A$8*$C1130/Setup!$B$17+INDEX('FD inverse'!$A$8:$BH$8,1,'FD mesh'!$B$15+1)*Setup!$B$22</f>
        <v>24.2210127218164</v>
      </c>
      <c r="K1130" s="0" t="n">
        <f aca="false">SUMPRODUCT('FD inverse'!$A$9:$BH$9,'FD mesh'!$B$84:$BI$84,$E1129:$BL1129)+'FD inverse'!$A$9*$C1130/Setup!$B$17+INDEX('FD inverse'!$A$9:$BH$9,1,'FD mesh'!$B$15+1)*Setup!$B$22</f>
        <v>24.2038906715414</v>
      </c>
      <c r="L1130" s="0" t="n">
        <f aca="false">SUMPRODUCT('FD inverse'!$A$10:$BH$10,'FD mesh'!$B$84:$BI$84,$E1129:$BL1129)+'FD inverse'!$A$10*$C1130/Setup!$B$17+INDEX('FD inverse'!$A$10:$BH$10,1,'FD mesh'!$B$15+1)*Setup!$B$22</f>
        <v>24.184559757143</v>
      </c>
      <c r="M1130" s="0" t="n">
        <f aca="false">SUMPRODUCT('FD inverse'!$A$11:$BH$11,'FD mesh'!$B$84:$BI$84,$E1129:$BL1129)+'FD inverse'!$A$11*$C1130/Setup!$B$17+INDEX('FD inverse'!$A$11:$BH$11,1,'FD mesh'!$B$15+1)*Setup!$B$22</f>
        <v>24.1639052799273</v>
      </c>
      <c r="N1130" s="0" t="n">
        <f aca="false">SUMPRODUCT('FD inverse'!$A$12:$BH$12,'FD mesh'!$B$84:$BI$84,$E1129:$BL1129)+'FD inverse'!$A$12*$C1130/Setup!$B$17+INDEX('FD inverse'!$A$12:$BH$12,1,'FD mesh'!$B$15+1)*Setup!$B$22</f>
        <v>24.142675381756</v>
      </c>
      <c r="O1130" s="0" t="n">
        <f aca="false">SUMPRODUCT('FD inverse'!$A$13:$BH$13,'FD mesh'!$B$84:$BI$84,$E1129:$BL1129)+'FD inverse'!$A$13*$C1130/Setup!$B$17+INDEX('FD inverse'!$A$13:$BH$13,1,'FD mesh'!$B$15+1)*Setup!$B$22</f>
        <v>24.1214818589343</v>
      </c>
      <c r="P1130" s="0" t="n">
        <f aca="false">SUMPRODUCT('FD inverse'!$A$14:$BH$14,'FD mesh'!$B$84:$BI$84,$E1129:$BL1129)+'FD inverse'!$A$14*$C1130/Setup!$B$17+INDEX('FD inverse'!$A$14:$BH$14,1,'FD mesh'!$B$15+1)*Setup!$B$22</f>
        <v>24.1008010510785</v>
      </c>
      <c r="Q1130" s="0" t="n">
        <f aca="false">SUMPRODUCT('FD inverse'!$A$15:$BH$15,'FD mesh'!$B$84:$BI$84,$E1129:$BL1129)+'FD inverse'!$A$15*$C1130/Setup!$B$17+INDEX('FD inverse'!$A$15:$BH$15,1,'FD mesh'!$B$15+1)*Setup!$B$22</f>
        <v>24.0809747040705</v>
      </c>
      <c r="R1130" s="0" t="n">
        <f aca="false">SUMPRODUCT('FD inverse'!$A$16:$BH$16,'FD mesh'!$B$84:$BI$84,$E1129:$BL1129)+'FD inverse'!$A$16*$C1130/Setup!$B$17+INDEX('FD inverse'!$A$16:$BH$16,1,'FD mesh'!$B$15+1)*Setup!$B$22</f>
        <v>24.0622107285884</v>
      </c>
      <c r="S1130" s="0" t="n">
        <f aca="false">SUMPRODUCT('FD inverse'!$A$17:$BH$17,'FD mesh'!$B$84:$BI$84,$E1129:$BL1129)+'FD inverse'!$A$17*$C1130/Setup!$B$17+INDEX('FD inverse'!$A$17:$BH$17,1,'FD mesh'!$B$15+1)*Setup!$B$22</f>
        <v>23.4750411163254</v>
      </c>
      <c r="T1130" s="0" t="n">
        <f aca="false">SUMPRODUCT('FD inverse'!$A$18:$BH$18,'FD mesh'!$B$84:$BI$84,$E1129:$BL1129)+'FD inverse'!$A$18*$C1130/Setup!$B$17+INDEX('FD inverse'!$A$18:$BH$18,1,'FD mesh'!$B$15+1)*Setup!$B$22</f>
        <v>22.8885551122406</v>
      </c>
      <c r="U1130" s="0" t="n">
        <f aca="false">SUMPRODUCT('FD inverse'!$A$19:$BH$19,'FD mesh'!$B$84:$BI$84,$E1129:$BL1129)+'FD inverse'!$A$19*$C1130/Setup!$B$17+INDEX('FD inverse'!$A$19:$BH$19,1,'FD mesh'!$B$15+1)*Setup!$B$22</f>
        <v>22.3028384901305</v>
      </c>
      <c r="V1130" s="0" t="n">
        <f aca="false">SUMPRODUCT('FD inverse'!$A$20:$BH$20,'FD mesh'!$B$84:$BI$84,$E1129:$BL1129)+'FD inverse'!$A$20*$C1130/Setup!$B$17+INDEX('FD inverse'!$A$20:$BH$20,1,'FD mesh'!$B$15+1)*Setup!$B$22</f>
        <v>21.7179487244217</v>
      </c>
      <c r="W1130" s="0" t="n">
        <f aca="false">SUMPRODUCT('FD inverse'!$A$21:$BH$21,'FD mesh'!$B$84:$BI$84,$E1129:$BL1129)+'FD inverse'!$A$21*$C1130/Setup!$B$17+INDEX('FD inverse'!$A$21:$BH$21,1,'FD mesh'!$B$15+1)*Setup!$B$22</f>
        <v>21.1339173173402</v>
      </c>
      <c r="X1130" s="0" t="n">
        <f aca="false">SUMPRODUCT('FD inverse'!$A$22:$BH$22,'FD mesh'!$B$84:$BI$84,$E1129:$BL1129)+'FD inverse'!$A$22*$C1130/Setup!$B$17+INDEX('FD inverse'!$A$22:$BH$22,1,'FD mesh'!$B$15+1)*Setup!$B$22</f>
        <v>20.5507520902549</v>
      </c>
      <c r="Y1130" s="0" t="n">
        <f aca="false">SUMPRODUCT('FD inverse'!$A$23:$BH$23,'FD mesh'!$B$84:$BI$84,$E1129:$BL1129)+'FD inverse'!$A$23*$C1130/Setup!$B$17+INDEX('FD inverse'!$A$23:$BH$23,1,'FD mesh'!$B$15+1)*Setup!$B$22</f>
        <v>19.9684394380776</v>
      </c>
      <c r="Z1130" s="0" t="n">
        <f aca="false">SUMPRODUCT('FD inverse'!$A$24:$BH$24,'FD mesh'!$B$84:$BI$84,$E1129:$BL1129)+'FD inverse'!$A$24*$C1130/Setup!$B$17+INDEX('FD inverse'!$A$24:$BH$24,1,'FD mesh'!$B$15+1)*Setup!$B$22</f>
        <v>19.386946546574</v>
      </c>
      <c r="AA1130" s="0" t="n">
        <f aca="false">SUMPRODUCT('FD inverse'!$A$25:$BH$25,'FD mesh'!$B$84:$BI$84,$E1129:$BL1129)+'FD inverse'!$A$25*$C1130/Setup!$B$17+INDEX('FD inverse'!$A$25:$BH$25,1,'FD mesh'!$B$15+1)*Setup!$B$22</f>
        <v>18.806223573313</v>
      </c>
      <c r="AB1130" s="0" t="n">
        <f aca="false">SUMPRODUCT('FD inverse'!$A$26:$BH$26,'FD mesh'!$B$84:$BI$84,$E1129:$BL1129)+'FD inverse'!$A$26*$C1130/Setup!$B$17+INDEX('FD inverse'!$A$26:$BH$26,1,'FD mesh'!$B$15+1)*Setup!$B$22</f>
        <v>18.2262057937681</v>
      </c>
      <c r="AC1130" s="0" t="n">
        <f aca="false">SUMPRODUCT('FD inverse'!$A$27:$BH$27,'FD mesh'!$B$84:$BI$84,$E1129:$BL1129)+'FD inverse'!$A$27*$C1130/Setup!$B$17+INDEX('FD inverse'!$A$27:$BH$27,1,'FD mesh'!$B$15+1)*Setup!$B$22</f>
        <v>17.6468157147771</v>
      </c>
      <c r="AD1130" s="0" t="n">
        <f aca="false">SUMPRODUCT('FD inverse'!$A$28:$BH$28,'FD mesh'!$B$84:$BI$84,$E1129:$BL1129)+'FD inverse'!$A$28*$C1130/Setup!$B$17+INDEX('FD inverse'!$A$28:$BH$28,1,'FD mesh'!$B$15+1)*Setup!$B$22</f>
        <v>17.0679651581775</v>
      </c>
      <c r="AE1130" s="0" t="n">
        <f aca="false">SUMPRODUCT('FD inverse'!$A$29:$BH$29,'FD mesh'!$B$84:$BI$84,$E1129:$BL1129)+'FD inverse'!$A$29*$C1130/Setup!$B$17+INDEX('FD inverse'!$A$29:$BH$29,1,'FD mesh'!$B$15+1)*Setup!$B$22</f>
        <v>16.489557317951</v>
      </c>
      <c r="AF1130" s="0" t="n">
        <f aca="false">SUMPRODUCT('FD inverse'!$A$30:$BH$30,'FD mesh'!$B$84:$BI$84,$E1129:$BL1129)+'FD inverse'!$A$30*$C1130/Setup!$B$17+INDEX('FD inverse'!$A$30:$BH$30,1,'FD mesh'!$B$15+1)*Setup!$B$22</f>
        <v>15.9114887946494</v>
      </c>
      <c r="AG1130" s="0" t="n">
        <f aca="false">SUMPRODUCT('FD inverse'!$A$31:$BH$31,'FD mesh'!$B$84:$BI$84,$E1129:$BL1129)+'FD inverse'!$A$31*$C1130/Setup!$B$17+INDEX('FD inverse'!$A$31:$BH$31,1,'FD mesh'!$B$15+1)*Setup!$B$22</f>
        <v>15.3336516112249</v>
      </c>
      <c r="AH1130" s="0" t="n">
        <f aca="false">SUMPRODUCT('FD inverse'!$A$32:$BH$32,'FD mesh'!$B$84:$BI$84,$E1129:$BL1129)+'FD inverse'!$A$32*$C1130/Setup!$B$17+INDEX('FD inverse'!$A$32:$BH$32,1,'FD mesh'!$B$15+1)*Setup!$B$22</f>
        <v>15.309402923063</v>
      </c>
      <c r="AI1130" s="0" t="n">
        <f aca="false">SUMPRODUCT('FD inverse'!$A$33:$BH$33,'FD mesh'!$B$84:$BI$84,$E1129:$BL1129)+'FD inverse'!$A$33*$C1130/Setup!$B$17+INDEX('FD inverse'!$A$33:$BH$33,1,'FD mesh'!$B$15+1)*Setup!$B$22</f>
        <v>15.2853531088454</v>
      </c>
      <c r="AJ1130" s="0" t="n">
        <f aca="false">SUMPRODUCT('FD inverse'!$A$34:$BH$34,'FD mesh'!$B$84:$BI$84,$E1129:$BL1129)+'FD inverse'!$A$34*$C1130/Setup!$B$17+INDEX('FD inverse'!$A$34:$BH$34,1,'FD mesh'!$B$15+1)*Setup!$B$22</f>
        <v>15.2614917754881</v>
      </c>
      <c r="AK1130" s="0" t="n">
        <f aca="false">SUMPRODUCT('FD inverse'!$A$35:$BH$35,'FD mesh'!$B$84:$BI$84,$E1129:$BL1129)+'FD inverse'!$A$35*$C1130/Setup!$B$17+INDEX('FD inverse'!$A$35:$BH$35,1,'FD mesh'!$B$15+1)*Setup!$B$22</f>
        <v>15.2378072489129</v>
      </c>
      <c r="AL1130" s="0" t="n">
        <f aca="false">SUMPRODUCT('FD inverse'!$A$36:$BH$36,'FD mesh'!$B$84:$BI$84,$E1129:$BL1129)+'FD inverse'!$A$36*$C1130/Setup!$B$17+INDEX('FD inverse'!$A$36:$BH$36,1,'FD mesh'!$B$15+1)*Setup!$B$22</f>
        <v>15.214286762723</v>
      </c>
      <c r="AM1130" s="0" t="n">
        <f aca="false">SUMPRODUCT('FD inverse'!$A$37:$BH$37,'FD mesh'!$B$84:$BI$84,$E1129:$BL1129)+'FD inverse'!$A$37*$C1130/Setup!$B$17+INDEX('FD inverse'!$A$37:$BH$37,1,'FD mesh'!$B$15+1)*Setup!$B$22</f>
        <v>15.1909166255222</v>
      </c>
      <c r="AN1130" s="0" t="n">
        <f aca="false">SUMPRODUCT('FD inverse'!$A$38:$BH$38,'FD mesh'!$B$84:$BI$84,$E1129:$BL1129)+'FD inverse'!$A$38*$C1130/Setup!$B$17+INDEX('FD inverse'!$A$38:$BH$38,1,'FD mesh'!$B$15+1)*Setup!$B$22</f>
        <v>15.1676823684355</v>
      </c>
      <c r="AO1130" s="0" t="n">
        <f aca="false">SUMPRODUCT('FD inverse'!$A$39:$BH$39,'FD mesh'!$B$84:$BI$84,$E1129:$BL1129)+'FD inverse'!$A$39*$C1130/Setup!$B$17+INDEX('FD inverse'!$A$39:$BH$39,1,'FD mesh'!$B$15+1)*Setup!$B$22</f>
        <v>15.1445688744997</v>
      </c>
      <c r="AP1130" s="0" t="n">
        <f aca="false">SUMPRODUCT('FD inverse'!$A$40:$BH$40,'FD mesh'!$B$84:$BI$84,$E1129:$BL1129)+'FD inverse'!$A$40*$C1130/Setup!$B$17+INDEX('FD inverse'!$A$40:$BH$40,1,'FD mesh'!$B$15+1)*Setup!$B$22</f>
        <v>15.1215604916789</v>
      </c>
      <c r="AQ1130" s="0" t="n">
        <f aca="false">SUMPRODUCT('FD inverse'!$A$41:$BH$41,'FD mesh'!$B$84:$BI$84,$E1129:$BL1129)+'FD inverse'!$A$41*$C1130/Setup!$B$17+INDEX('FD inverse'!$A$41:$BH$41,1,'FD mesh'!$B$15+1)*Setup!$B$22</f>
        <v>15.0986411313354</v>
      </c>
      <c r="AR1130" s="0" t="n">
        <f aca="false">SUMPRODUCT('FD inverse'!$A$42:$BH$42,'FD mesh'!$B$84:$BI$84,$E1129:$BL1129)+'FD inverse'!$A$42*$C1130/Setup!$B$17+INDEX('FD inverse'!$A$42:$BH$42,1,'FD mesh'!$B$15+1)*Setup!$B$22</f>
        <v>15.0757943540483</v>
      </c>
      <c r="AS1130" s="0" t="n">
        <f aca="false">SUMPRODUCT('FD inverse'!$A$43:$BH$43,'FD mesh'!$B$84:$BI$84,$E1129:$BL1129)+'FD inverse'!$A$43*$C1130/Setup!$B$17+INDEX('FD inverse'!$A$43:$BH$43,1,'FD mesh'!$B$15+1)*Setup!$B$22</f>
        <v>0</v>
      </c>
      <c r="AT1130" s="0" t="n">
        <f aca="false">SUMPRODUCT('FD inverse'!$A$44:$BH$44,'FD mesh'!$B$84:$BI$84,$E1129:$BL1129)+'FD inverse'!$A$44*$C1130/Setup!$B$17+INDEX('FD inverse'!$A$44:$BH$44,1,'FD mesh'!$B$15+1)*Setup!$B$22</f>
        <v>0</v>
      </c>
      <c r="AU1130" s="0" t="n">
        <f aca="false">SUMPRODUCT('FD inverse'!$A$45:$BH$45,'FD mesh'!$B$84:$BI$84,$E1129:$BL1129)+'FD inverse'!$A$45*$C1130/Setup!$B$17+INDEX('FD inverse'!$A$45:$BH$45,1,'FD mesh'!$B$15+1)*Setup!$B$22</f>
        <v>0</v>
      </c>
      <c r="AV1130" s="0" t="n">
        <f aca="false">SUMPRODUCT('FD inverse'!$A$46:$BH$46,'FD mesh'!$B$84:$BI$84,$E1129:$BL1129)+'FD inverse'!$A$46*$C1130/Setup!$B$17+INDEX('FD inverse'!$A$46:$BH$46,1,'FD mesh'!$B$15+1)*Setup!$B$22</f>
        <v>0</v>
      </c>
      <c r="AW1130" s="0" t="n">
        <f aca="false">SUMPRODUCT('FD inverse'!$A$47:$BH$47,'FD mesh'!$B$84:$BI$84,$E1129:$BL1129)+'FD inverse'!$A$47*$C1130/Setup!$B$17+INDEX('FD inverse'!$A$47:$BH$47,1,'FD mesh'!$B$15+1)*Setup!$B$22</f>
        <v>0</v>
      </c>
      <c r="AX1130" s="0" t="n">
        <f aca="false">SUMPRODUCT('FD inverse'!$A$48:$BH$48,'FD mesh'!$B$84:$BI$84,$E1129:$BL1129)+'FD inverse'!$A$48*$C1130/Setup!$B$17+INDEX('FD inverse'!$A$48:$BH$48,1,'FD mesh'!$B$15+1)*Setup!$B$22</f>
        <v>0</v>
      </c>
      <c r="AY1130" s="0" t="n">
        <f aca="false">SUMPRODUCT('FD inverse'!$A$49:$BH$49,'FD mesh'!$B$84:$BI$84,$E1129:$BL1129)+'FD inverse'!$A$49*$C1130/Setup!$B$17+INDEX('FD inverse'!$A$49:$BH$49,1,'FD mesh'!$B$15+1)*Setup!$B$22</f>
        <v>0</v>
      </c>
      <c r="AZ1130" s="0" t="n">
        <f aca="false">SUMPRODUCT('FD inverse'!$A$50:$BH$50,'FD mesh'!$B$84:$BI$84,$E1129:$BL1129)+'FD inverse'!$A$50*$C1130/Setup!$B$17+INDEX('FD inverse'!$A$50:$BH$50,1,'FD mesh'!$B$15+1)*Setup!$B$22</f>
        <v>0</v>
      </c>
      <c r="BA1130" s="0" t="n">
        <f aca="false">SUMPRODUCT('FD inverse'!$A$51:$BH$51,'FD mesh'!$B$84:$BI$84,$E1129:$BL1129)+'FD inverse'!$A$51*$C1130/Setup!$B$17+INDEX('FD inverse'!$A$51:$BH$51,1,'FD mesh'!$B$15+1)*Setup!$B$22</f>
        <v>0</v>
      </c>
      <c r="BB1130" s="0" t="n">
        <f aca="false">SUMPRODUCT('FD inverse'!$A$52:$BH$52,'FD mesh'!$B$84:$BI$84,$E1129:$BL1129)+'FD inverse'!$A$52*$C1130/Setup!$B$17+INDEX('FD inverse'!$A$52:$BH$52,1,'FD mesh'!$B$15+1)*Setup!$B$22</f>
        <v>0</v>
      </c>
      <c r="BC1130" s="0" t="n">
        <f aca="false">SUMPRODUCT('FD inverse'!$A$53:$BH$53,'FD mesh'!$B$84:$BI$84,$E1129:$BL1129)+'FD inverse'!$A$53*$C1130/Setup!$B$17+INDEX('FD inverse'!$A$53:$BH$53,1,'FD mesh'!$B$15+1)*Setup!$B$22</f>
        <v>0</v>
      </c>
      <c r="BD1130" s="0" t="n">
        <f aca="false">SUMPRODUCT('FD inverse'!$A$54:$BH$54,'FD mesh'!$B$84:$BI$84,$E1129:$BL1129)+'FD inverse'!$A$54*$C1130/Setup!$B$17+INDEX('FD inverse'!$A$54:$BH$54,1,'FD mesh'!$B$15+1)*Setup!$B$22</f>
        <v>0</v>
      </c>
      <c r="BE1130" s="0" t="n">
        <f aca="false">SUMPRODUCT('FD inverse'!$A$55:$BH$55,'FD mesh'!$B$84:$BI$84,$E1129:$BL1129)+'FD inverse'!$A$55*$C1130/Setup!$B$17+INDEX('FD inverse'!$A$55:$BH$55,1,'FD mesh'!$B$15+1)*Setup!$B$22</f>
        <v>0</v>
      </c>
      <c r="BF1130" s="0" t="n">
        <f aca="false">SUMPRODUCT('FD inverse'!$A$56:$BH$56,'FD mesh'!$B$84:$BI$84,$E1129:$BL1129)+'FD inverse'!$A$56*$C1130/Setup!$B$17+INDEX('FD inverse'!$A$56:$BH$56,1,'FD mesh'!$B$15+1)*Setup!$B$22</f>
        <v>0</v>
      </c>
      <c r="BG1130" s="0" t="n">
        <f aca="false">SUMPRODUCT('FD inverse'!$A$57:$BH$57,'FD mesh'!$B$84:$BI$84,$E1129:$BL1129)+'FD inverse'!$A$57*$C1130/Setup!$B$17+INDEX('FD inverse'!$A$57:$BH$57,1,'FD mesh'!$B$15+1)*Setup!$B$22</f>
        <v>0</v>
      </c>
      <c r="BH1130" s="0" t="n">
        <f aca="false">SUMPRODUCT('FD inverse'!$A$58:$BH$58,'FD mesh'!$B$84:$BI$84,$E1129:$BL1129)+'FD inverse'!$A$58*$C1130/Setup!$B$17+INDEX('FD inverse'!$A$58:$BH$58,1,'FD mesh'!$B$15+1)*Setup!$B$22</f>
        <v>0</v>
      </c>
      <c r="BI1130" s="0" t="n">
        <f aca="false">SUMPRODUCT('FD inverse'!$A$59:$BH$59,'FD mesh'!$B$84:$BI$84,$E1129:$BL1129)+'FD inverse'!$A$59*$C1130/Setup!$B$17+INDEX('FD inverse'!$A$59:$BH$59,1,'FD mesh'!$B$15+1)*Setup!$B$22</f>
        <v>0</v>
      </c>
      <c r="BJ1130" s="0" t="n">
        <f aca="false">SUMPRODUCT('FD inverse'!$A$60:$BH$60,'FD mesh'!$B$84:$BI$84,$E1129:$BL1129)+'FD inverse'!$A$60*$C1130/Setup!$B$17+INDEX('FD inverse'!$A$60:$BH$60,1,'FD mesh'!$B$15+1)*Setup!$B$22</f>
        <v>0</v>
      </c>
      <c r="BK1130" s="0" t="n">
        <f aca="false">SUMPRODUCT('FD inverse'!$A$61:$BH$61,'FD mesh'!$B$84:$BI$84,$E1129:$BL1129)+'FD inverse'!$A$61*$C1130/Setup!$B$17+INDEX('FD inverse'!$A$61:$BH$61,1,'FD mesh'!$B$15+1)*Setup!$B$22</f>
        <v>0</v>
      </c>
      <c r="BL1130" s="0" t="n">
        <f aca="false">SUMPRODUCT('FD inverse'!$A$62:$BH$62,'FD mesh'!$B$84:$BI$84,$E1129:$BL1129)+'FD inverse'!$A$62*$C1130/Setup!$B$17+INDEX('FD inverse'!$A$62:$BH$62,1,'FD mesh'!$B$15+1)*Setup!$B$22</f>
        <v>0</v>
      </c>
    </row>
    <row r="1131" customFormat="false" ht="15" hidden="false" customHeight="false" outlineLevel="0" collapsed="false">
      <c r="A1131" s="0" t="n">
        <v>1126</v>
      </c>
      <c r="B1131" s="0" t="n">
        <f aca="false">A1131*Setup!$B$11/3600</f>
        <v>93.8333333333333</v>
      </c>
      <c r="C1131" s="0" t="n">
        <f aca="false">Setup!$B$7+Setup!$B$8*COS(2*PI()*(B1131-Setup!$B$9)/24)</f>
        <v>24.1744775494614</v>
      </c>
      <c r="D1131" s="0" t="n">
        <f aca="false">(C1131-E1131)/Setup!$B$17</f>
        <v>-0.794545431606536</v>
      </c>
      <c r="E1131" s="0" t="n">
        <f aca="false">SUMPRODUCT('FD inverse'!$A$3:$BH$3,'FD mesh'!$B$84:$BI$84,$E1130:$BL1130)+'FD inverse'!$A$3*$C1131/Setup!$B$17+INDEX('FD inverse'!$A$3:$BH$3,1,'FD mesh'!$B$15+1)*Setup!$B$22</f>
        <v>24.2777684555702</v>
      </c>
      <c r="F1131" s="0" t="n">
        <f aca="false">SUMPRODUCT('FD inverse'!$A$4:$BH$4,'FD mesh'!$B$84:$BI$84,$E1130:$BL1130)+'FD inverse'!$A$4*$C1131/Setup!$B$17+INDEX('FD inverse'!$A$4:$BH$4,1,'FD mesh'!$B$15+1)*Setup!$B$22</f>
        <v>24.2901309439345</v>
      </c>
      <c r="G1131" s="0" t="n">
        <f aca="false">SUMPRODUCT('FD inverse'!$A$5:$BH$5,'FD mesh'!$B$84:$BI$84,$E1130:$BL1130)+'FD inverse'!$A$5*$C1131/Setup!$B$17+INDEX('FD inverse'!$A$5:$BH$5,1,'FD mesh'!$B$15+1)*Setup!$B$22</f>
        <v>24.2833889454011</v>
      </c>
      <c r="H1131" s="0" t="n">
        <f aca="false">SUMPRODUCT('FD inverse'!$A$6:$BH$6,'FD mesh'!$B$84:$BI$84,$E1130:$BL1130)+'FD inverse'!$A$6*$C1131/Setup!$B$17+INDEX('FD inverse'!$A$6:$BH$6,1,'FD mesh'!$B$15+1)*Setup!$B$22</f>
        <v>24.234363444278</v>
      </c>
      <c r="I1131" s="0" t="n">
        <f aca="false">SUMPRODUCT('FD inverse'!$A$7:$BH$7,'FD mesh'!$B$84:$BI$84,$E1130:$BL1130)+'FD inverse'!$A$7*$C1131/Setup!$B$17+INDEX('FD inverse'!$A$7:$BH$7,1,'FD mesh'!$B$15+1)*Setup!$B$22</f>
        <v>24.227064304034</v>
      </c>
      <c r="J1131" s="0" t="n">
        <f aca="false">SUMPRODUCT('FD inverse'!$A$8:$BH$8,'FD mesh'!$B$84:$BI$84,$E1130:$BL1130)+'FD inverse'!$A$8*$C1131/Setup!$B$17+INDEX('FD inverse'!$A$8:$BH$8,1,'FD mesh'!$B$15+1)*Setup!$B$22</f>
        <v>24.2151406636601</v>
      </c>
      <c r="K1131" s="0" t="n">
        <f aca="false">SUMPRODUCT('FD inverse'!$A$9:$BH$9,'FD mesh'!$B$84:$BI$84,$E1130:$BL1130)+'FD inverse'!$A$9*$C1131/Setup!$B$17+INDEX('FD inverse'!$A$9:$BH$9,1,'FD mesh'!$B$15+1)*Setup!$B$22</f>
        <v>24.1997526821911</v>
      </c>
      <c r="L1131" s="0" t="n">
        <f aca="false">SUMPRODUCT('FD inverse'!$A$10:$BH$10,'FD mesh'!$B$84:$BI$84,$E1130:$BL1130)+'FD inverse'!$A$10*$C1131/Setup!$B$17+INDEX('FD inverse'!$A$10:$BH$10,1,'FD mesh'!$B$15+1)*Setup!$B$22</f>
        <v>24.1819234090699</v>
      </c>
      <c r="M1131" s="0" t="n">
        <f aca="false">SUMPRODUCT('FD inverse'!$A$11:$BH$11,'FD mesh'!$B$84:$BI$84,$E1130:$BL1130)+'FD inverse'!$A$11*$C1131/Setup!$B$17+INDEX('FD inverse'!$A$11:$BH$11,1,'FD mesh'!$B$15+1)*Setup!$B$22</f>
        <v>24.162538768354</v>
      </c>
      <c r="N1131" s="0" t="n">
        <f aca="false">SUMPRODUCT('FD inverse'!$A$12:$BH$12,'FD mesh'!$B$84:$BI$84,$E1130:$BL1130)+'FD inverse'!$A$12*$C1131/Setup!$B$17+INDEX('FD inverse'!$A$12:$BH$12,1,'FD mesh'!$B$15+1)*Setup!$B$22</f>
        <v>24.1423479261199</v>
      </c>
      <c r="O1131" s="0" t="n">
        <f aca="false">SUMPRODUCT('FD inverse'!$A$13:$BH$13,'FD mesh'!$B$84:$BI$84,$E1130:$BL1130)+'FD inverse'!$A$13*$C1131/Setup!$B$17+INDEX('FD inverse'!$A$13:$BH$13,1,'FD mesh'!$B$15+1)*Setup!$B$22</f>
        <v>24.1219638947201</v>
      </c>
      <c r="P1131" s="0" t="n">
        <f aca="false">SUMPRODUCT('FD inverse'!$A$14:$BH$14,'FD mesh'!$B$84:$BI$84,$E1130:$BL1130)+'FD inverse'!$A$14*$C1131/Setup!$B$17+INDEX('FD inverse'!$A$14:$BH$14,1,'FD mesh'!$B$15+1)*Setup!$B$22</f>
        <v>24.1018642502145</v>
      </c>
      <c r="Q1131" s="0" t="n">
        <f aca="false">SUMPRODUCT('FD inverse'!$A$15:$BH$15,'FD mesh'!$B$84:$BI$84,$E1130:$BL1130)+'FD inverse'!$A$15*$C1131/Setup!$B$17+INDEX('FD inverse'!$A$15:$BH$15,1,'FD mesh'!$B$15+1)*Setup!$B$22</f>
        <v>24.0823918618363</v>
      </c>
      <c r="R1131" s="0" t="n">
        <f aca="false">SUMPRODUCT('FD inverse'!$A$16:$BH$16,'FD mesh'!$B$84:$BI$84,$E1130:$BL1130)+'FD inverse'!$A$16*$C1131/Setup!$B$17+INDEX('FD inverse'!$A$16:$BH$16,1,'FD mesh'!$B$15+1)*Setup!$B$22</f>
        <v>24.063755554736</v>
      </c>
      <c r="S1131" s="0" t="n">
        <f aca="false">SUMPRODUCT('FD inverse'!$A$17:$BH$17,'FD mesh'!$B$84:$BI$84,$E1130:$BL1130)+'FD inverse'!$A$17*$C1131/Setup!$B$17+INDEX('FD inverse'!$A$17:$BH$17,1,'FD mesh'!$B$15+1)*Setup!$B$22</f>
        <v>23.4770090084634</v>
      </c>
      <c r="T1131" s="0" t="n">
        <f aca="false">SUMPRODUCT('FD inverse'!$A$18:$BH$18,'FD mesh'!$B$84:$BI$84,$E1130:$BL1130)+'FD inverse'!$A$18*$C1131/Setup!$B$17+INDEX('FD inverse'!$A$18:$BH$18,1,'FD mesh'!$B$15+1)*Setup!$B$22</f>
        <v>22.8908415847343</v>
      </c>
      <c r="U1131" s="0" t="n">
        <f aca="false">SUMPRODUCT('FD inverse'!$A$19:$BH$19,'FD mesh'!$B$84:$BI$84,$E1130:$BL1130)+'FD inverse'!$A$19*$C1131/Setup!$B$17+INDEX('FD inverse'!$A$19:$BH$19,1,'FD mesh'!$B$15+1)*Setup!$B$22</f>
        <v>22.3053470371962</v>
      </c>
      <c r="V1131" s="0" t="n">
        <f aca="false">SUMPRODUCT('FD inverse'!$A$20:$BH$20,'FD mesh'!$B$84:$BI$84,$E1130:$BL1130)+'FD inverse'!$A$20*$C1131/Setup!$B$17+INDEX('FD inverse'!$A$20:$BH$20,1,'FD mesh'!$B$15+1)*Setup!$B$22</f>
        <v>21.7205907192231</v>
      </c>
      <c r="W1131" s="0" t="n">
        <f aca="false">SUMPRODUCT('FD inverse'!$A$21:$BH$21,'FD mesh'!$B$84:$BI$84,$E1130:$BL1130)+'FD inverse'!$A$21*$C1131/Setup!$B$17+INDEX('FD inverse'!$A$21:$BH$21,1,'FD mesh'!$B$15+1)*Setup!$B$22</f>
        <v>21.1366119025772</v>
      </c>
      <c r="X1131" s="0" t="n">
        <f aca="false">SUMPRODUCT('FD inverse'!$A$22:$BH$22,'FD mesh'!$B$84:$BI$84,$E1130:$BL1130)+'FD inverse'!$A$22*$C1131/Setup!$B$17+INDEX('FD inverse'!$A$22:$BH$22,1,'FD mesh'!$B$15+1)*Setup!$B$22</f>
        <v>20.5534260638726</v>
      </c>
      <c r="Y1131" s="0" t="n">
        <f aca="false">SUMPRODUCT('FD inverse'!$A$23:$BH$23,'FD mesh'!$B$84:$BI$84,$E1130:$BL1130)+'FD inverse'!$A$23*$C1131/Setup!$B$17+INDEX('FD inverse'!$A$23:$BH$23,1,'FD mesh'!$B$15+1)*Setup!$B$22</f>
        <v>19.971027137404</v>
      </c>
      <c r="Z1131" s="0" t="n">
        <f aca="false">SUMPRODUCT('FD inverse'!$A$24:$BH$24,'FD mesh'!$B$84:$BI$84,$E1130:$BL1130)+'FD inverse'!$A$24*$C1131/Setup!$B$17+INDEX('FD inverse'!$A$24:$BH$24,1,'FD mesh'!$B$15+1)*Setup!$B$22</f>
        <v>19.38938973388</v>
      </c>
      <c r="AA1131" s="0" t="n">
        <f aca="false">SUMPRODUCT('FD inverse'!$A$25:$BH$25,'FD mesh'!$B$84:$BI$84,$E1130:$BL1130)+'FD inverse'!$A$25*$C1131/Setup!$B$17+INDEX('FD inverse'!$A$25:$BH$25,1,'FD mesh'!$B$15+1)*Setup!$B$22</f>
        <v>18.8084713254776</v>
      </c>
      <c r="AB1131" s="0" t="n">
        <f aca="false">SUMPRODUCT('FD inverse'!$A$26:$BH$26,'FD mesh'!$B$84:$BI$84,$E1130:$BL1130)+'FD inverse'!$A$26*$C1131/Setup!$B$17+INDEX('FD inverse'!$A$26:$BH$26,1,'FD mesh'!$B$15+1)*Setup!$B$22</f>
        <v>18.2282143984264</v>
      </c>
      <c r="AC1131" s="0" t="n">
        <f aca="false">SUMPRODUCT('FD inverse'!$A$27:$BH$27,'FD mesh'!$B$84:$BI$84,$E1130:$BL1130)+'FD inverse'!$A$27*$C1131/Setup!$B$17+INDEX('FD inverse'!$A$27:$BH$27,1,'FD mesh'!$B$15+1)*Setup!$B$22</f>
        <v>17.6485485750318</v>
      </c>
      <c r="AD1131" s="0" t="n">
        <f aca="false">SUMPRODUCT('FD inverse'!$A$28:$BH$28,'FD mesh'!$B$84:$BI$84,$E1130:$BL1130)+'FD inverse'!$A$28*$C1131/Setup!$B$17+INDEX('FD inverse'!$A$28:$BH$28,1,'FD mesh'!$B$15+1)*Setup!$B$22</f>
        <v>17.069392707655</v>
      </c>
      <c r="AE1131" s="0" t="n">
        <f aca="false">SUMPRODUCT('FD inverse'!$A$29:$BH$29,'FD mesh'!$B$84:$BI$84,$E1130:$BL1130)+'FD inverse'!$A$29*$C1131/Setup!$B$17+INDEX('FD inverse'!$A$29:$BH$29,1,'FD mesh'!$B$15+1)*Setup!$B$22</f>
        <v>16.4906569476959</v>
      </c>
      <c r="AF1131" s="0" t="n">
        <f aca="false">SUMPRODUCT('FD inverse'!$A$30:$BH$30,'FD mesh'!$B$84:$BI$84,$E1130:$BL1130)+'FD inverse'!$A$30*$C1131/Setup!$B$17+INDEX('FD inverse'!$A$30:$BH$30,1,'FD mesh'!$B$15+1)*Setup!$B$22</f>
        <v>15.9122447930618</v>
      </c>
      <c r="AG1131" s="0" t="n">
        <f aca="false">SUMPRODUCT('FD inverse'!$A$31:$BH$31,'FD mesh'!$B$84:$BI$84,$E1130:$BL1130)+'FD inverse'!$A$31*$C1131/Setup!$B$17+INDEX('FD inverse'!$A$31:$BH$31,1,'FD mesh'!$B$15+1)*Setup!$B$22</f>
        <v>15.3340551179605</v>
      </c>
      <c r="AH1131" s="0" t="n">
        <f aca="false">SUMPRODUCT('FD inverse'!$A$32:$BH$32,'FD mesh'!$B$84:$BI$84,$E1130:$BL1130)+'FD inverse'!$A$32*$C1131/Setup!$B$17+INDEX('FD inverse'!$A$32:$BH$32,1,'FD mesh'!$B$15+1)*Setup!$B$22</f>
        <v>15.3097897746248</v>
      </c>
      <c r="AI1131" s="0" t="n">
        <f aca="false">SUMPRODUCT('FD inverse'!$A$33:$BH$33,'FD mesh'!$B$84:$BI$84,$E1130:$BL1130)+'FD inverse'!$A$33*$C1131/Setup!$B$17+INDEX('FD inverse'!$A$33:$BH$33,1,'FD mesh'!$B$15+1)*Setup!$B$22</f>
        <v>15.2857202644602</v>
      </c>
      <c r="AJ1131" s="0" t="n">
        <f aca="false">SUMPRODUCT('FD inverse'!$A$34:$BH$34,'FD mesh'!$B$84:$BI$84,$E1130:$BL1130)+'FD inverse'!$A$34*$C1131/Setup!$B$17+INDEX('FD inverse'!$A$34:$BH$34,1,'FD mesh'!$B$15+1)*Setup!$B$22</f>
        <v>15.2618366169245</v>
      </c>
      <c r="AK1131" s="0" t="n">
        <f aca="false">SUMPRODUCT('FD inverse'!$A$35:$BH$35,'FD mesh'!$B$84:$BI$84,$E1130:$BL1130)+'FD inverse'!$A$35*$C1131/Setup!$B$17+INDEX('FD inverse'!$A$35:$BH$35,1,'FD mesh'!$B$15+1)*Setup!$B$22</f>
        <v>15.2381275360667</v>
      </c>
      <c r="AL1131" s="0" t="n">
        <f aca="false">SUMPRODUCT('FD inverse'!$A$36:$BH$36,'FD mesh'!$B$84:$BI$84,$E1130:$BL1130)+'FD inverse'!$A$36*$C1131/Setup!$B$17+INDEX('FD inverse'!$A$36:$BH$36,1,'FD mesh'!$B$15+1)*Setup!$B$22</f>
        <v>15.2145805919434</v>
      </c>
      <c r="AM1131" s="0" t="n">
        <f aca="false">SUMPRODUCT('FD inverse'!$A$37:$BH$37,'FD mesh'!$B$84:$BI$84,$E1130:$BL1130)+'FD inverse'!$A$37*$C1131/Setup!$B$17+INDEX('FD inverse'!$A$37:$BH$37,1,'FD mesh'!$B$15+1)*Setup!$B$22</f>
        <v>15.1911823909393</v>
      </c>
      <c r="AN1131" s="0" t="n">
        <f aca="false">SUMPRODUCT('FD inverse'!$A$38:$BH$38,'FD mesh'!$B$84:$BI$84,$E1130:$BL1130)+'FD inverse'!$A$38*$C1131/Setup!$B$17+INDEX('FD inverse'!$A$38:$BH$38,1,'FD mesh'!$B$15+1)*Setup!$B$22</f>
        <v>15.1679187265107</v>
      </c>
      <c r="AO1131" s="0" t="n">
        <f aca="false">SUMPRODUCT('FD inverse'!$A$39:$BH$39,'FD mesh'!$B$84:$BI$84,$E1130:$BL1130)+'FD inverse'!$A$39*$C1131/Setup!$B$17+INDEX('FD inverse'!$A$39:$BH$39,1,'FD mesh'!$B$15+1)*Setup!$B$22</f>
        <v>15.1447747119839</v>
      </c>
      <c r="AP1131" s="0" t="n">
        <f aca="false">SUMPRODUCT('FD inverse'!$A$40:$BH$40,'FD mesh'!$B$84:$BI$84,$E1130:$BL1130)+'FD inverse'!$A$40*$C1131/Setup!$B$17+INDEX('FD inverse'!$A$40:$BH$40,1,'FD mesh'!$B$15+1)*Setup!$B$22</f>
        <v>15.1217348971326</v>
      </c>
      <c r="AQ1131" s="0" t="n">
        <f aca="false">SUMPRODUCT('FD inverse'!$A$41:$BH$41,'FD mesh'!$B$84:$BI$84,$E1130:$BL1130)+'FD inverse'!$A$41*$C1131/Setup!$B$17+INDEX('FD inverse'!$A$41:$BH$41,1,'FD mesh'!$B$15+1)*Setup!$B$22</f>
        <v>15.0987833703391</v>
      </c>
      <c r="AR1131" s="0" t="n">
        <f aca="false">SUMPRODUCT('FD inverse'!$A$42:$BH$42,'FD mesh'!$B$84:$BI$84,$E1130:$BL1130)+'FD inverse'!$A$42*$C1131/Setup!$B$17+INDEX('FD inverse'!$A$42:$BH$42,1,'FD mesh'!$B$15+1)*Setup!$B$22</f>
        <v>15.0759038482056</v>
      </c>
      <c r="AS1131" s="0" t="n">
        <f aca="false">SUMPRODUCT('FD inverse'!$A$43:$BH$43,'FD mesh'!$B$84:$BI$84,$E1130:$BL1130)+'FD inverse'!$A$43*$C1131/Setup!$B$17+INDEX('FD inverse'!$A$43:$BH$43,1,'FD mesh'!$B$15+1)*Setup!$B$22</f>
        <v>0</v>
      </c>
      <c r="AT1131" s="0" t="n">
        <f aca="false">SUMPRODUCT('FD inverse'!$A$44:$BH$44,'FD mesh'!$B$84:$BI$84,$E1130:$BL1130)+'FD inverse'!$A$44*$C1131/Setup!$B$17+INDEX('FD inverse'!$A$44:$BH$44,1,'FD mesh'!$B$15+1)*Setup!$B$22</f>
        <v>0</v>
      </c>
      <c r="AU1131" s="0" t="n">
        <f aca="false">SUMPRODUCT('FD inverse'!$A$45:$BH$45,'FD mesh'!$B$84:$BI$84,$E1130:$BL1130)+'FD inverse'!$A$45*$C1131/Setup!$B$17+INDEX('FD inverse'!$A$45:$BH$45,1,'FD mesh'!$B$15+1)*Setup!$B$22</f>
        <v>0</v>
      </c>
      <c r="AV1131" s="0" t="n">
        <f aca="false">SUMPRODUCT('FD inverse'!$A$46:$BH$46,'FD mesh'!$B$84:$BI$84,$E1130:$BL1130)+'FD inverse'!$A$46*$C1131/Setup!$B$17+INDEX('FD inverse'!$A$46:$BH$46,1,'FD mesh'!$B$15+1)*Setup!$B$22</f>
        <v>0</v>
      </c>
      <c r="AW1131" s="0" t="n">
        <f aca="false">SUMPRODUCT('FD inverse'!$A$47:$BH$47,'FD mesh'!$B$84:$BI$84,$E1130:$BL1130)+'FD inverse'!$A$47*$C1131/Setup!$B$17+INDEX('FD inverse'!$A$47:$BH$47,1,'FD mesh'!$B$15+1)*Setup!$B$22</f>
        <v>0</v>
      </c>
      <c r="AX1131" s="0" t="n">
        <f aca="false">SUMPRODUCT('FD inverse'!$A$48:$BH$48,'FD mesh'!$B$84:$BI$84,$E1130:$BL1130)+'FD inverse'!$A$48*$C1131/Setup!$B$17+INDEX('FD inverse'!$A$48:$BH$48,1,'FD mesh'!$B$15+1)*Setup!$B$22</f>
        <v>0</v>
      </c>
      <c r="AY1131" s="0" t="n">
        <f aca="false">SUMPRODUCT('FD inverse'!$A$49:$BH$49,'FD mesh'!$B$84:$BI$84,$E1130:$BL1130)+'FD inverse'!$A$49*$C1131/Setup!$B$17+INDEX('FD inverse'!$A$49:$BH$49,1,'FD mesh'!$B$15+1)*Setup!$B$22</f>
        <v>0</v>
      </c>
      <c r="AZ1131" s="0" t="n">
        <f aca="false">SUMPRODUCT('FD inverse'!$A$50:$BH$50,'FD mesh'!$B$84:$BI$84,$E1130:$BL1130)+'FD inverse'!$A$50*$C1131/Setup!$B$17+INDEX('FD inverse'!$A$50:$BH$50,1,'FD mesh'!$B$15+1)*Setup!$B$22</f>
        <v>0</v>
      </c>
      <c r="BA1131" s="0" t="n">
        <f aca="false">SUMPRODUCT('FD inverse'!$A$51:$BH$51,'FD mesh'!$B$84:$BI$84,$E1130:$BL1130)+'FD inverse'!$A$51*$C1131/Setup!$B$17+INDEX('FD inverse'!$A$51:$BH$51,1,'FD mesh'!$B$15+1)*Setup!$B$22</f>
        <v>0</v>
      </c>
      <c r="BB1131" s="0" t="n">
        <f aca="false">SUMPRODUCT('FD inverse'!$A$52:$BH$52,'FD mesh'!$B$84:$BI$84,$E1130:$BL1130)+'FD inverse'!$A$52*$C1131/Setup!$B$17+INDEX('FD inverse'!$A$52:$BH$52,1,'FD mesh'!$B$15+1)*Setup!$B$22</f>
        <v>0</v>
      </c>
      <c r="BC1131" s="0" t="n">
        <f aca="false">SUMPRODUCT('FD inverse'!$A$53:$BH$53,'FD mesh'!$B$84:$BI$84,$E1130:$BL1130)+'FD inverse'!$A$53*$C1131/Setup!$B$17+INDEX('FD inverse'!$A$53:$BH$53,1,'FD mesh'!$B$15+1)*Setup!$B$22</f>
        <v>0</v>
      </c>
      <c r="BD1131" s="0" t="n">
        <f aca="false">SUMPRODUCT('FD inverse'!$A$54:$BH$54,'FD mesh'!$B$84:$BI$84,$E1130:$BL1130)+'FD inverse'!$A$54*$C1131/Setup!$B$17+INDEX('FD inverse'!$A$54:$BH$54,1,'FD mesh'!$B$15+1)*Setup!$B$22</f>
        <v>0</v>
      </c>
      <c r="BE1131" s="0" t="n">
        <f aca="false">SUMPRODUCT('FD inverse'!$A$55:$BH$55,'FD mesh'!$B$84:$BI$84,$E1130:$BL1130)+'FD inverse'!$A$55*$C1131/Setup!$B$17+INDEX('FD inverse'!$A$55:$BH$55,1,'FD mesh'!$B$15+1)*Setup!$B$22</f>
        <v>0</v>
      </c>
      <c r="BF1131" s="0" t="n">
        <f aca="false">SUMPRODUCT('FD inverse'!$A$56:$BH$56,'FD mesh'!$B$84:$BI$84,$E1130:$BL1130)+'FD inverse'!$A$56*$C1131/Setup!$B$17+INDEX('FD inverse'!$A$56:$BH$56,1,'FD mesh'!$B$15+1)*Setup!$B$22</f>
        <v>0</v>
      </c>
      <c r="BG1131" s="0" t="n">
        <f aca="false">SUMPRODUCT('FD inverse'!$A$57:$BH$57,'FD mesh'!$B$84:$BI$84,$E1130:$BL1130)+'FD inverse'!$A$57*$C1131/Setup!$B$17+INDEX('FD inverse'!$A$57:$BH$57,1,'FD mesh'!$B$15+1)*Setup!$B$22</f>
        <v>0</v>
      </c>
      <c r="BH1131" s="0" t="n">
        <f aca="false">SUMPRODUCT('FD inverse'!$A$58:$BH$58,'FD mesh'!$B$84:$BI$84,$E1130:$BL1130)+'FD inverse'!$A$58*$C1131/Setup!$B$17+INDEX('FD inverse'!$A$58:$BH$58,1,'FD mesh'!$B$15+1)*Setup!$B$22</f>
        <v>0</v>
      </c>
      <c r="BI1131" s="0" t="n">
        <f aca="false">SUMPRODUCT('FD inverse'!$A$59:$BH$59,'FD mesh'!$B$84:$BI$84,$E1130:$BL1130)+'FD inverse'!$A$59*$C1131/Setup!$B$17+INDEX('FD inverse'!$A$59:$BH$59,1,'FD mesh'!$B$15+1)*Setup!$B$22</f>
        <v>0</v>
      </c>
      <c r="BJ1131" s="0" t="n">
        <f aca="false">SUMPRODUCT('FD inverse'!$A$60:$BH$60,'FD mesh'!$B$84:$BI$84,$E1130:$BL1130)+'FD inverse'!$A$60*$C1131/Setup!$B$17+INDEX('FD inverse'!$A$60:$BH$60,1,'FD mesh'!$B$15+1)*Setup!$B$22</f>
        <v>0</v>
      </c>
      <c r="BK1131" s="0" t="n">
        <f aca="false">SUMPRODUCT('FD inverse'!$A$61:$BH$61,'FD mesh'!$B$84:$BI$84,$E1130:$BL1130)+'FD inverse'!$A$61*$C1131/Setup!$B$17+INDEX('FD inverse'!$A$61:$BH$61,1,'FD mesh'!$B$15+1)*Setup!$B$22</f>
        <v>0</v>
      </c>
      <c r="BL1131" s="0" t="n">
        <f aca="false">SUMPRODUCT('FD inverse'!$A$62:$BH$62,'FD mesh'!$B$84:$BI$84,$E1130:$BL1130)+'FD inverse'!$A$62*$C1131/Setup!$B$17+INDEX('FD inverse'!$A$62:$BH$62,1,'FD mesh'!$B$15+1)*Setup!$B$22</f>
        <v>0</v>
      </c>
    </row>
    <row r="1132" customFormat="false" ht="15" hidden="false" customHeight="false" outlineLevel="0" collapsed="false">
      <c r="A1132" s="0" t="n">
        <v>1127</v>
      </c>
      <c r="B1132" s="0" t="n">
        <f aca="false">A1132*Setup!$B$11/3600</f>
        <v>93.9166666666667</v>
      </c>
      <c r="C1132" s="0" t="n">
        <f aca="false">Setup!$B$7+Setup!$B$8*COS(2*PI()*(B1132-Setup!$B$9)/24)</f>
        <v>24.0872595401382</v>
      </c>
      <c r="D1132" s="0" t="n">
        <f aca="false">(C1132-E1132)/Setup!$B$17</f>
        <v>-1.06349670780898</v>
      </c>
      <c r="E1132" s="0" t="n">
        <f aca="false">SUMPRODUCT('FD inverse'!$A$3:$BH$3,'FD mesh'!$B$84:$BI$84,$E1131:$BL1131)+'FD inverse'!$A$3*$C1132/Setup!$B$17+INDEX('FD inverse'!$A$3:$BH$3,1,'FD mesh'!$B$15+1)*Setup!$B$22</f>
        <v>24.2255141121534</v>
      </c>
      <c r="F1132" s="0" t="n">
        <f aca="false">SUMPRODUCT('FD inverse'!$A$4:$BH$4,'FD mesh'!$B$84:$BI$84,$E1131:$BL1131)+'FD inverse'!$A$4*$C1132/Setup!$B$17+INDEX('FD inverse'!$A$4:$BH$4,1,'FD mesh'!$B$15+1)*Setup!$B$22</f>
        <v>24.2458258816096</v>
      </c>
      <c r="G1132" s="0" t="n">
        <f aca="false">SUMPRODUCT('FD inverse'!$A$5:$BH$5,'FD mesh'!$B$84:$BI$84,$E1131:$BL1131)+'FD inverse'!$A$5*$C1132/Setup!$B$17+INDEX('FD inverse'!$A$5:$BH$5,1,'FD mesh'!$B$15+1)*Setup!$B$22</f>
        <v>24.2469080233206</v>
      </c>
      <c r="H1132" s="0" t="n">
        <f aca="false">SUMPRODUCT('FD inverse'!$A$6:$BH$6,'FD mesh'!$B$84:$BI$84,$E1131:$BL1131)+'FD inverse'!$A$6*$C1132/Setup!$B$17+INDEX('FD inverse'!$A$6:$BH$6,1,'FD mesh'!$B$15+1)*Setup!$B$22</f>
        <v>24.2239433471193</v>
      </c>
      <c r="I1132" s="0" t="n">
        <f aca="false">SUMPRODUCT('FD inverse'!$A$7:$BH$7,'FD mesh'!$B$84:$BI$84,$E1131:$BL1131)+'FD inverse'!$A$7*$C1132/Setup!$B$17+INDEX('FD inverse'!$A$7:$BH$7,1,'FD mesh'!$B$15+1)*Setup!$B$22</f>
        <v>24.2188372999161</v>
      </c>
      <c r="J1132" s="0" t="n">
        <f aca="false">SUMPRODUCT('FD inverse'!$A$8:$BH$8,'FD mesh'!$B$84:$BI$84,$E1131:$BL1131)+'FD inverse'!$A$8*$C1132/Setup!$B$17+INDEX('FD inverse'!$A$8:$BH$8,1,'FD mesh'!$B$15+1)*Setup!$B$22</f>
        <v>24.2088775629677</v>
      </c>
      <c r="K1132" s="0" t="n">
        <f aca="false">SUMPRODUCT('FD inverse'!$A$9:$BH$9,'FD mesh'!$B$84:$BI$84,$E1131:$BL1131)+'FD inverse'!$A$9*$C1132/Setup!$B$17+INDEX('FD inverse'!$A$9:$BH$9,1,'FD mesh'!$B$15+1)*Setup!$B$22</f>
        <v>24.1952227813631</v>
      </c>
      <c r="L1132" s="0" t="n">
        <f aca="false">SUMPRODUCT('FD inverse'!$A$10:$BH$10,'FD mesh'!$B$84:$BI$84,$E1131:$BL1131)+'FD inverse'!$A$10*$C1132/Setup!$B$17+INDEX('FD inverse'!$A$10:$BH$10,1,'FD mesh'!$B$15+1)*Setup!$B$22</f>
        <v>24.1788954918954</v>
      </c>
      <c r="M1132" s="0" t="n">
        <f aca="false">SUMPRODUCT('FD inverse'!$A$11:$BH$11,'FD mesh'!$B$84:$BI$84,$E1131:$BL1131)+'FD inverse'!$A$11*$C1132/Setup!$B$17+INDEX('FD inverse'!$A$11:$BH$11,1,'FD mesh'!$B$15+1)*Setup!$B$22</f>
        <v>24.1607818206139</v>
      </c>
      <c r="N1132" s="0" t="n">
        <f aca="false">SUMPRODUCT('FD inverse'!$A$12:$BH$12,'FD mesh'!$B$84:$BI$84,$E1131:$BL1131)+'FD inverse'!$A$12*$C1132/Setup!$B$17+INDEX('FD inverse'!$A$12:$BH$12,1,'FD mesh'!$B$15+1)*Setup!$B$22</f>
        <v>24.1416316019931</v>
      </c>
      <c r="O1132" s="0" t="n">
        <f aca="false">SUMPRODUCT('FD inverse'!$A$13:$BH$13,'FD mesh'!$B$84:$BI$84,$E1131:$BL1131)+'FD inverse'!$A$13*$C1132/Setup!$B$17+INDEX('FD inverse'!$A$13:$BH$13,1,'FD mesh'!$B$15+1)*Setup!$B$22</f>
        <v>24.1220587732679</v>
      </c>
      <c r="P1132" s="0" t="n">
        <f aca="false">SUMPRODUCT('FD inverse'!$A$14:$BH$14,'FD mesh'!$B$84:$BI$84,$E1131:$BL1131)+'FD inverse'!$A$14*$C1132/Setup!$B$17+INDEX('FD inverse'!$A$14:$BH$14,1,'FD mesh'!$B$15+1)*Setup!$B$22</f>
        <v>24.1025419200872</v>
      </c>
      <c r="Q1132" s="0" t="n">
        <f aca="false">SUMPRODUCT('FD inverse'!$A$15:$BH$15,'FD mesh'!$B$84:$BI$84,$E1131:$BL1131)+'FD inverse'!$A$15*$C1132/Setup!$B$17+INDEX('FD inverse'!$A$15:$BH$15,1,'FD mesh'!$B$15+1)*Setup!$B$22</f>
        <v>24.083424872141</v>
      </c>
      <c r="R1132" s="0" t="n">
        <f aca="false">SUMPRODUCT('FD inverse'!$A$16:$BH$16,'FD mesh'!$B$84:$BI$84,$E1131:$BL1131)+'FD inverse'!$A$16*$C1132/Setup!$B$17+INDEX('FD inverse'!$A$16:$BH$16,1,'FD mesh'!$B$15+1)*Setup!$B$22</f>
        <v>24.0649172698024</v>
      </c>
      <c r="S1132" s="0" t="n">
        <f aca="false">SUMPRODUCT('FD inverse'!$A$17:$BH$17,'FD mesh'!$B$84:$BI$84,$E1131:$BL1131)+'FD inverse'!$A$17*$C1132/Setup!$B$17+INDEX('FD inverse'!$A$17:$BH$17,1,'FD mesh'!$B$15+1)*Setup!$B$22</f>
        <v>23.4786209996723</v>
      </c>
      <c r="T1132" s="0" t="n">
        <f aca="false">SUMPRODUCT('FD inverse'!$A$18:$BH$18,'FD mesh'!$B$84:$BI$84,$E1131:$BL1131)+'FD inverse'!$A$18*$C1132/Setup!$B$17+INDEX('FD inverse'!$A$18:$BH$18,1,'FD mesh'!$B$15+1)*Setup!$B$22</f>
        <v>22.8927991155265</v>
      </c>
      <c r="U1132" s="0" t="n">
        <f aca="false">SUMPRODUCT('FD inverse'!$A$19:$BH$19,'FD mesh'!$B$84:$BI$84,$E1131:$BL1131)+'FD inverse'!$A$19*$C1132/Setup!$B$17+INDEX('FD inverse'!$A$19:$BH$19,1,'FD mesh'!$B$15+1)*Setup!$B$22</f>
        <v>22.3075533047282</v>
      </c>
      <c r="V1132" s="0" t="n">
        <f aca="false">SUMPRODUCT('FD inverse'!$A$20:$BH$20,'FD mesh'!$B$84:$BI$84,$E1131:$BL1131)+'FD inverse'!$A$20*$C1132/Setup!$B$17+INDEX('FD inverse'!$A$20:$BH$20,1,'FD mesh'!$B$15+1)*Setup!$B$22</f>
        <v>21.7229567669465</v>
      </c>
      <c r="W1132" s="0" t="n">
        <f aca="false">SUMPRODUCT('FD inverse'!$A$21:$BH$21,'FD mesh'!$B$84:$BI$84,$E1131:$BL1131)+'FD inverse'!$A$21*$C1132/Setup!$B$17+INDEX('FD inverse'!$A$21:$BH$21,1,'FD mesh'!$B$15+1)*Setup!$B$22</f>
        <v>21.1390565232091</v>
      </c>
      <c r="X1132" s="0" t="n">
        <f aca="false">SUMPRODUCT('FD inverse'!$A$22:$BH$22,'FD mesh'!$B$84:$BI$84,$E1131:$BL1131)+'FD inverse'!$A$22*$C1132/Setup!$B$17+INDEX('FD inverse'!$A$22:$BH$22,1,'FD mesh'!$B$15+1)*Setup!$B$22</f>
        <v>20.5558756964004</v>
      </c>
      <c r="Y1132" s="0" t="n">
        <f aca="false">SUMPRODUCT('FD inverse'!$A$23:$BH$23,'FD mesh'!$B$84:$BI$84,$E1131:$BL1131)+'FD inverse'!$A$23*$C1132/Setup!$B$17+INDEX('FD inverse'!$A$23:$BH$23,1,'FD mesh'!$B$15+1)*Setup!$B$22</f>
        <v>19.97341576145</v>
      </c>
      <c r="Z1132" s="0" t="n">
        <f aca="false">SUMPRODUCT('FD inverse'!$A$24:$BH$24,'FD mesh'!$B$84:$BI$84,$E1131:$BL1131)+'FD inverse'!$A$24*$C1132/Setup!$B$17+INDEX('FD inverse'!$A$24:$BH$24,1,'FD mesh'!$B$15+1)*Setup!$B$22</f>
        <v>19.3916587644331</v>
      </c>
      <c r="AA1132" s="0" t="n">
        <f aca="false">SUMPRODUCT('FD inverse'!$A$25:$BH$25,'FD mesh'!$B$84:$BI$84,$E1131:$BL1131)+'FD inverse'!$A$25*$C1132/Setup!$B$17+INDEX('FD inverse'!$A$25:$BH$25,1,'FD mesh'!$B$15+1)*Setup!$B$22</f>
        <v>18.8105695106933</v>
      </c>
      <c r="AB1132" s="0" t="n">
        <f aca="false">SUMPRODUCT('FD inverse'!$A$26:$BH$26,'FD mesh'!$B$84:$BI$84,$E1131:$BL1131)+'FD inverse'!$A$26*$C1132/Setup!$B$17+INDEX('FD inverse'!$A$26:$BH$26,1,'FD mesh'!$B$15+1)*Setup!$B$22</f>
        <v>18.2300977228883</v>
      </c>
      <c r="AC1132" s="0" t="n">
        <f aca="false">SUMPRODUCT('FD inverse'!$A$27:$BH$27,'FD mesh'!$B$84:$BI$84,$E1131:$BL1131)+'FD inverse'!$A$27*$C1132/Setup!$B$17+INDEX('FD inverse'!$A$27:$BH$27,1,'FD mesh'!$B$15+1)*Setup!$B$22</f>
        <v>17.6501801705679</v>
      </c>
      <c r="AD1132" s="0" t="n">
        <f aca="false">SUMPRODUCT('FD inverse'!$A$28:$BH$28,'FD mesh'!$B$84:$BI$84,$E1131:$BL1131)+'FD inverse'!$A$28*$C1132/Setup!$B$17+INDEX('FD inverse'!$A$28:$BH$28,1,'FD mesh'!$B$15+1)*Setup!$B$22</f>
        <v>17.0707427735053</v>
      </c>
      <c r="AE1132" s="0" t="n">
        <f aca="false">SUMPRODUCT('FD inverse'!$A$29:$BH$29,'FD mesh'!$B$84:$BI$84,$E1131:$BL1131)+'FD inverse'!$A$29*$C1132/Setup!$B$17+INDEX('FD inverse'!$A$29:$BH$29,1,'FD mesh'!$B$15+1)*Setup!$B$22</f>
        <v>16.4917026815358</v>
      </c>
      <c r="AF1132" s="0" t="n">
        <f aca="false">SUMPRODUCT('FD inverse'!$A$30:$BH$30,'FD mesh'!$B$84:$BI$84,$E1131:$BL1131)+'FD inverse'!$A$30*$C1132/Setup!$B$17+INDEX('FD inverse'!$A$30:$BH$30,1,'FD mesh'!$B$15+1)*Setup!$B$22</f>
        <v>15.9129703340963</v>
      </c>
      <c r="AG1132" s="0" t="n">
        <f aca="false">SUMPRODUCT('FD inverse'!$A$31:$BH$31,'FD mesh'!$B$84:$BI$84,$E1131:$BL1131)+'FD inverse'!$A$31*$C1132/Setup!$B$17+INDEX('FD inverse'!$A$31:$BH$31,1,'FD mesh'!$B$15+1)*Setup!$B$22</f>
        <v>15.3344515030185</v>
      </c>
      <c r="AH1132" s="0" t="n">
        <f aca="false">SUMPRODUCT('FD inverse'!$A$32:$BH$32,'FD mesh'!$B$84:$BI$84,$E1131:$BL1131)+'FD inverse'!$A$32*$C1132/Setup!$B$17+INDEX('FD inverse'!$A$32:$BH$32,1,'FD mesh'!$B$15+1)*Setup!$B$22</f>
        <v>15.31017043942</v>
      </c>
      <c r="AI1132" s="0" t="n">
        <f aca="false">SUMPRODUCT('FD inverse'!$A$33:$BH$33,'FD mesh'!$B$84:$BI$84,$E1131:$BL1131)+'FD inverse'!$A$33*$C1132/Setup!$B$17+INDEX('FD inverse'!$A$33:$BH$33,1,'FD mesh'!$B$15+1)*Setup!$B$22</f>
        <v>15.2860820771087</v>
      </c>
      <c r="AJ1132" s="0" t="n">
        <f aca="false">SUMPRODUCT('FD inverse'!$A$34:$BH$34,'FD mesh'!$B$84:$BI$84,$E1131:$BL1131)+'FD inverse'!$A$34*$C1132/Setup!$B$17+INDEX('FD inverse'!$A$34:$BH$34,1,'FD mesh'!$B$15+1)*Setup!$B$22</f>
        <v>15.2621768726938</v>
      </c>
      <c r="AK1132" s="0" t="n">
        <f aca="false">SUMPRODUCT('FD inverse'!$A$35:$BH$35,'FD mesh'!$B$84:$BI$84,$E1131:$BL1131)+'FD inverse'!$A$35*$C1132/Setup!$B$17+INDEX('FD inverse'!$A$35:$BH$35,1,'FD mesh'!$B$15+1)*Setup!$B$22</f>
        <v>15.2384439135865</v>
      </c>
      <c r="AL1132" s="0" t="n">
        <f aca="false">SUMPRODUCT('FD inverse'!$A$36:$BH$36,'FD mesh'!$B$84:$BI$84,$E1131:$BL1131)+'FD inverse'!$A$36*$C1132/Setup!$B$17+INDEX('FD inverse'!$A$36:$BH$36,1,'FD mesh'!$B$15+1)*Setup!$B$22</f>
        <v>15.214871112067</v>
      </c>
      <c r="AM1132" s="0" t="n">
        <f aca="false">SUMPRODUCT('FD inverse'!$A$37:$BH$37,'FD mesh'!$B$84:$BI$84,$E1131:$BL1131)+'FD inverse'!$A$37*$C1132/Setup!$B$17+INDEX('FD inverse'!$A$37:$BH$37,1,'FD mesh'!$B$15+1)*Setup!$B$22</f>
        <v>15.1914453785256</v>
      </c>
      <c r="AN1132" s="0" t="n">
        <f aca="false">SUMPRODUCT('FD inverse'!$A$38:$BH$38,'FD mesh'!$B$84:$BI$84,$E1131:$BL1131)+'FD inverse'!$A$38*$C1132/Setup!$B$17+INDEX('FD inverse'!$A$38:$BH$38,1,'FD mesh'!$B$15+1)*Setup!$B$22</f>
        <v>15.1681527753579</v>
      </c>
      <c r="AO1132" s="0" t="n">
        <f aca="false">SUMPRODUCT('FD inverse'!$A$39:$BH$39,'FD mesh'!$B$84:$BI$84,$E1131:$BL1131)+'FD inverse'!$A$39*$C1132/Setup!$B$17+INDEX('FD inverse'!$A$39:$BH$39,1,'FD mesh'!$B$15+1)*Setup!$B$22</f>
        <v>15.1449786531075</v>
      </c>
      <c r="AP1132" s="0" t="n">
        <f aca="false">SUMPRODUCT('FD inverse'!$A$40:$BH$40,'FD mesh'!$B$84:$BI$84,$E1131:$BL1131)+'FD inverse'!$A$40*$C1132/Setup!$B$17+INDEX('FD inverse'!$A$40:$BH$40,1,'FD mesh'!$B$15+1)*Setup!$B$22</f>
        <v>15.1219077705514</v>
      </c>
      <c r="AQ1132" s="0" t="n">
        <f aca="false">SUMPRODUCT('FD inverse'!$A$41:$BH$41,'FD mesh'!$B$84:$BI$84,$E1131:$BL1131)+'FD inverse'!$A$41*$C1132/Setup!$B$17+INDEX('FD inverse'!$A$41:$BH$41,1,'FD mesh'!$B$15+1)*Setup!$B$22</f>
        <v>15.0989244005018</v>
      </c>
      <c r="AR1132" s="0" t="n">
        <f aca="false">SUMPRODUCT('FD inverse'!$A$42:$BH$42,'FD mesh'!$B$84:$BI$84,$E1131:$BL1131)+'FD inverse'!$A$42*$C1132/Setup!$B$17+INDEX('FD inverse'!$A$42:$BH$42,1,'FD mesh'!$B$15+1)*Setup!$B$22</f>
        <v>15.0760124231689</v>
      </c>
      <c r="AS1132" s="0" t="n">
        <f aca="false">SUMPRODUCT('FD inverse'!$A$43:$BH$43,'FD mesh'!$B$84:$BI$84,$E1131:$BL1131)+'FD inverse'!$A$43*$C1132/Setup!$B$17+INDEX('FD inverse'!$A$43:$BH$43,1,'FD mesh'!$B$15+1)*Setup!$B$22</f>
        <v>0</v>
      </c>
      <c r="AT1132" s="0" t="n">
        <f aca="false">SUMPRODUCT('FD inverse'!$A$44:$BH$44,'FD mesh'!$B$84:$BI$84,$E1131:$BL1131)+'FD inverse'!$A$44*$C1132/Setup!$B$17+INDEX('FD inverse'!$A$44:$BH$44,1,'FD mesh'!$B$15+1)*Setup!$B$22</f>
        <v>0</v>
      </c>
      <c r="AU1132" s="0" t="n">
        <f aca="false">SUMPRODUCT('FD inverse'!$A$45:$BH$45,'FD mesh'!$B$84:$BI$84,$E1131:$BL1131)+'FD inverse'!$A$45*$C1132/Setup!$B$17+INDEX('FD inverse'!$A$45:$BH$45,1,'FD mesh'!$B$15+1)*Setup!$B$22</f>
        <v>0</v>
      </c>
      <c r="AV1132" s="0" t="n">
        <f aca="false">SUMPRODUCT('FD inverse'!$A$46:$BH$46,'FD mesh'!$B$84:$BI$84,$E1131:$BL1131)+'FD inverse'!$A$46*$C1132/Setup!$B$17+INDEX('FD inverse'!$A$46:$BH$46,1,'FD mesh'!$B$15+1)*Setup!$B$22</f>
        <v>0</v>
      </c>
      <c r="AW1132" s="0" t="n">
        <f aca="false">SUMPRODUCT('FD inverse'!$A$47:$BH$47,'FD mesh'!$B$84:$BI$84,$E1131:$BL1131)+'FD inverse'!$A$47*$C1132/Setup!$B$17+INDEX('FD inverse'!$A$47:$BH$47,1,'FD mesh'!$B$15+1)*Setup!$B$22</f>
        <v>0</v>
      </c>
      <c r="AX1132" s="0" t="n">
        <f aca="false">SUMPRODUCT('FD inverse'!$A$48:$BH$48,'FD mesh'!$B$84:$BI$84,$E1131:$BL1131)+'FD inverse'!$A$48*$C1132/Setup!$B$17+INDEX('FD inverse'!$A$48:$BH$48,1,'FD mesh'!$B$15+1)*Setup!$B$22</f>
        <v>0</v>
      </c>
      <c r="AY1132" s="0" t="n">
        <f aca="false">SUMPRODUCT('FD inverse'!$A$49:$BH$49,'FD mesh'!$B$84:$BI$84,$E1131:$BL1131)+'FD inverse'!$A$49*$C1132/Setup!$B$17+INDEX('FD inverse'!$A$49:$BH$49,1,'FD mesh'!$B$15+1)*Setup!$B$22</f>
        <v>0</v>
      </c>
      <c r="AZ1132" s="0" t="n">
        <f aca="false">SUMPRODUCT('FD inverse'!$A$50:$BH$50,'FD mesh'!$B$84:$BI$84,$E1131:$BL1131)+'FD inverse'!$A$50*$C1132/Setup!$B$17+INDEX('FD inverse'!$A$50:$BH$50,1,'FD mesh'!$B$15+1)*Setup!$B$22</f>
        <v>0</v>
      </c>
      <c r="BA1132" s="0" t="n">
        <f aca="false">SUMPRODUCT('FD inverse'!$A$51:$BH$51,'FD mesh'!$B$84:$BI$84,$E1131:$BL1131)+'FD inverse'!$A$51*$C1132/Setup!$B$17+INDEX('FD inverse'!$A$51:$BH$51,1,'FD mesh'!$B$15+1)*Setup!$B$22</f>
        <v>0</v>
      </c>
      <c r="BB1132" s="0" t="n">
        <f aca="false">SUMPRODUCT('FD inverse'!$A$52:$BH$52,'FD mesh'!$B$84:$BI$84,$E1131:$BL1131)+'FD inverse'!$A$52*$C1132/Setup!$B$17+INDEX('FD inverse'!$A$52:$BH$52,1,'FD mesh'!$B$15+1)*Setup!$B$22</f>
        <v>0</v>
      </c>
      <c r="BC1132" s="0" t="n">
        <f aca="false">SUMPRODUCT('FD inverse'!$A$53:$BH$53,'FD mesh'!$B$84:$BI$84,$E1131:$BL1131)+'FD inverse'!$A$53*$C1132/Setup!$B$17+INDEX('FD inverse'!$A$53:$BH$53,1,'FD mesh'!$B$15+1)*Setup!$B$22</f>
        <v>0</v>
      </c>
      <c r="BD1132" s="0" t="n">
        <f aca="false">SUMPRODUCT('FD inverse'!$A$54:$BH$54,'FD mesh'!$B$84:$BI$84,$E1131:$BL1131)+'FD inverse'!$A$54*$C1132/Setup!$B$17+INDEX('FD inverse'!$A$54:$BH$54,1,'FD mesh'!$B$15+1)*Setup!$B$22</f>
        <v>0</v>
      </c>
      <c r="BE1132" s="0" t="n">
        <f aca="false">SUMPRODUCT('FD inverse'!$A$55:$BH$55,'FD mesh'!$B$84:$BI$84,$E1131:$BL1131)+'FD inverse'!$A$55*$C1132/Setup!$B$17+INDEX('FD inverse'!$A$55:$BH$55,1,'FD mesh'!$B$15+1)*Setup!$B$22</f>
        <v>0</v>
      </c>
      <c r="BF1132" s="0" t="n">
        <f aca="false">SUMPRODUCT('FD inverse'!$A$56:$BH$56,'FD mesh'!$B$84:$BI$84,$E1131:$BL1131)+'FD inverse'!$A$56*$C1132/Setup!$B$17+INDEX('FD inverse'!$A$56:$BH$56,1,'FD mesh'!$B$15+1)*Setup!$B$22</f>
        <v>0</v>
      </c>
      <c r="BG1132" s="0" t="n">
        <f aca="false">SUMPRODUCT('FD inverse'!$A$57:$BH$57,'FD mesh'!$B$84:$BI$84,$E1131:$BL1131)+'FD inverse'!$A$57*$C1132/Setup!$B$17+INDEX('FD inverse'!$A$57:$BH$57,1,'FD mesh'!$B$15+1)*Setup!$B$22</f>
        <v>0</v>
      </c>
      <c r="BH1132" s="0" t="n">
        <f aca="false">SUMPRODUCT('FD inverse'!$A$58:$BH$58,'FD mesh'!$B$84:$BI$84,$E1131:$BL1131)+'FD inverse'!$A$58*$C1132/Setup!$B$17+INDEX('FD inverse'!$A$58:$BH$58,1,'FD mesh'!$B$15+1)*Setup!$B$22</f>
        <v>0</v>
      </c>
      <c r="BI1132" s="0" t="n">
        <f aca="false">SUMPRODUCT('FD inverse'!$A$59:$BH$59,'FD mesh'!$B$84:$BI$84,$E1131:$BL1131)+'FD inverse'!$A$59*$C1132/Setup!$B$17+INDEX('FD inverse'!$A$59:$BH$59,1,'FD mesh'!$B$15+1)*Setup!$B$22</f>
        <v>0</v>
      </c>
      <c r="BJ1132" s="0" t="n">
        <f aca="false">SUMPRODUCT('FD inverse'!$A$60:$BH$60,'FD mesh'!$B$84:$BI$84,$E1131:$BL1131)+'FD inverse'!$A$60*$C1132/Setup!$B$17+INDEX('FD inverse'!$A$60:$BH$60,1,'FD mesh'!$B$15+1)*Setup!$B$22</f>
        <v>0</v>
      </c>
      <c r="BK1132" s="0" t="n">
        <f aca="false">SUMPRODUCT('FD inverse'!$A$61:$BH$61,'FD mesh'!$B$84:$BI$84,$E1131:$BL1131)+'FD inverse'!$A$61*$C1132/Setup!$B$17+INDEX('FD inverse'!$A$61:$BH$61,1,'FD mesh'!$B$15+1)*Setup!$B$22</f>
        <v>0</v>
      </c>
      <c r="BL1132" s="0" t="n">
        <f aca="false">SUMPRODUCT('FD inverse'!$A$62:$BH$62,'FD mesh'!$B$84:$BI$84,$E1131:$BL1131)+'FD inverse'!$A$62*$C1132/Setup!$B$17+INDEX('FD inverse'!$A$62:$BH$62,1,'FD mesh'!$B$15+1)*Setup!$B$22</f>
        <v>0</v>
      </c>
    </row>
    <row r="1133" customFormat="false" ht="15" hidden="false" customHeight="false" outlineLevel="0" collapsed="false">
      <c r="A1133" s="0" t="n">
        <v>1128</v>
      </c>
      <c r="B1133" s="0" t="n">
        <f aca="false">A1133*Setup!$B$11/3600</f>
        <v>94</v>
      </c>
      <c r="C1133" s="0" t="n">
        <f aca="false">Setup!$B$7+Setup!$B$8*COS(2*PI()*(B1133-Setup!$B$9)/24)</f>
        <v>24</v>
      </c>
      <c r="D1133" s="0" t="n">
        <f aca="false">(C1133-E1133)/Setup!$B$17</f>
        <v>-1.33100165294847</v>
      </c>
      <c r="E1133" s="0" t="n">
        <f aca="false">SUMPRODUCT('FD inverse'!$A$3:$BH$3,'FD mesh'!$B$84:$BI$84,$E1132:$BL1132)+'FD inverse'!$A$3*$C1133/Setup!$B$17+INDEX('FD inverse'!$A$3:$BH$3,1,'FD mesh'!$B$15+1)*Setup!$B$22</f>
        <v>24.1730302148833</v>
      </c>
      <c r="F1133" s="0" t="n">
        <f aca="false">SUMPRODUCT('FD inverse'!$A$4:$BH$4,'FD mesh'!$B$84:$BI$84,$E1132:$BL1132)+'FD inverse'!$A$4*$C1133/Setup!$B$17+INDEX('FD inverse'!$A$4:$BH$4,1,'FD mesh'!$B$15+1)*Setup!$B$22</f>
        <v>24.2012536246657</v>
      </c>
      <c r="G1133" s="0" t="n">
        <f aca="false">SUMPRODUCT('FD inverse'!$A$5:$BH$5,'FD mesh'!$B$84:$BI$84,$E1132:$BL1132)+'FD inverse'!$A$5*$C1133/Setup!$B$17+INDEX('FD inverse'!$A$5:$BH$5,1,'FD mesh'!$B$15+1)*Setup!$B$22</f>
        <v>24.2101314368161</v>
      </c>
      <c r="H1133" s="0" t="n">
        <f aca="false">SUMPRODUCT('FD inverse'!$A$6:$BH$6,'FD mesh'!$B$84:$BI$84,$E1132:$BL1132)+'FD inverse'!$A$6*$C1133/Setup!$B$17+INDEX('FD inverse'!$A$6:$BH$6,1,'FD mesh'!$B$15+1)*Setup!$B$22</f>
        <v>24.2131446246488</v>
      </c>
      <c r="I1133" s="0" t="n">
        <f aca="false">SUMPRODUCT('FD inverse'!$A$7:$BH$7,'FD mesh'!$B$84:$BI$84,$E1132:$BL1132)+'FD inverse'!$A$7*$C1133/Setup!$B$17+INDEX('FD inverse'!$A$7:$BH$7,1,'FD mesh'!$B$15+1)*Setup!$B$22</f>
        <v>24.2102258145837</v>
      </c>
      <c r="J1133" s="0" t="n">
        <f aca="false">SUMPRODUCT('FD inverse'!$A$8:$BH$8,'FD mesh'!$B$84:$BI$84,$E1132:$BL1132)+'FD inverse'!$A$8*$C1133/Setup!$B$17+INDEX('FD inverse'!$A$8:$BH$8,1,'FD mesh'!$B$15+1)*Setup!$B$22</f>
        <v>24.2022264821986</v>
      </c>
      <c r="K1133" s="0" t="n">
        <f aca="false">SUMPRODUCT('FD inverse'!$A$9:$BH$9,'FD mesh'!$B$84:$BI$84,$E1132:$BL1132)+'FD inverse'!$A$9*$C1133/Setup!$B$17+INDEX('FD inverse'!$A$9:$BH$9,1,'FD mesh'!$B$15+1)*Setup!$B$22</f>
        <v>24.1903032083567</v>
      </c>
      <c r="L1133" s="0" t="n">
        <f aca="false">SUMPRODUCT('FD inverse'!$A$10:$BH$10,'FD mesh'!$B$84:$BI$84,$E1132:$BL1132)+'FD inverse'!$A$10*$C1133/Setup!$B$17+INDEX('FD inverse'!$A$10:$BH$10,1,'FD mesh'!$B$15+1)*Setup!$B$22</f>
        <v>24.1754775315612</v>
      </c>
      <c r="M1133" s="0" t="n">
        <f aca="false">SUMPRODUCT('FD inverse'!$A$11:$BH$11,'FD mesh'!$B$84:$BI$84,$E1132:$BL1132)+'FD inverse'!$A$11*$C1133/Setup!$B$17+INDEX('FD inverse'!$A$11:$BH$11,1,'FD mesh'!$B$15+1)*Setup!$B$22</f>
        <v>24.1586353589934</v>
      </c>
      <c r="N1133" s="0" t="n">
        <f aca="false">SUMPRODUCT('FD inverse'!$A$12:$BH$12,'FD mesh'!$B$84:$BI$84,$E1132:$BL1132)+'FD inverse'!$A$12*$C1133/Setup!$B$17+INDEX('FD inverse'!$A$12:$BH$12,1,'FD mesh'!$B$15+1)*Setup!$B$22</f>
        <v>24.1405268373869</v>
      </c>
      <c r="O1133" s="0" t="n">
        <f aca="false">SUMPRODUCT('FD inverse'!$A$13:$BH$13,'FD mesh'!$B$84:$BI$84,$E1132:$BL1132)+'FD inverse'!$A$13*$C1133/Setup!$B$17+INDEX('FD inverse'!$A$13:$BH$13,1,'FD mesh'!$B$15+1)*Setup!$B$22</f>
        <v>24.1217665372516</v>
      </c>
      <c r="P1133" s="0" t="n">
        <f aca="false">SUMPRODUCT('FD inverse'!$A$14:$BH$14,'FD mesh'!$B$84:$BI$84,$E1132:$BL1132)+'FD inverse'!$A$14*$C1133/Setup!$B$17+INDEX('FD inverse'!$A$14:$BH$14,1,'FD mesh'!$B$15+1)*Setup!$B$22</f>
        <v>24.1028338264873</v>
      </c>
      <c r="Q1133" s="0" t="n">
        <f aca="false">SUMPRODUCT('FD inverse'!$A$15:$BH$15,'FD mesh'!$B$84:$BI$84,$E1132:$BL1132)+'FD inverse'!$A$15*$C1133/Setup!$B$17+INDEX('FD inverse'!$A$15:$BH$15,1,'FD mesh'!$B$15+1)*Setup!$B$22</f>
        <v>24.0840733318884</v>
      </c>
      <c r="R1133" s="0" t="n">
        <f aca="false">SUMPRODUCT('FD inverse'!$A$16:$BH$16,'FD mesh'!$B$84:$BI$84,$E1132:$BL1132)+'FD inverse'!$A$16*$C1133/Setup!$B$17+INDEX('FD inverse'!$A$16:$BH$16,1,'FD mesh'!$B$15+1)*Setup!$B$22</f>
        <v>24.0656954094117</v>
      </c>
      <c r="S1133" s="0" t="n">
        <f aca="false">SUMPRODUCT('FD inverse'!$A$17:$BH$17,'FD mesh'!$B$84:$BI$84,$E1132:$BL1132)+'FD inverse'!$A$17*$C1133/Setup!$B$17+INDEX('FD inverse'!$A$17:$BH$17,1,'FD mesh'!$B$15+1)*Setup!$B$22</f>
        <v>23.479876406272</v>
      </c>
      <c r="T1133" s="0" t="n">
        <f aca="false">SUMPRODUCT('FD inverse'!$A$18:$BH$18,'FD mesh'!$B$84:$BI$84,$E1132:$BL1132)+'FD inverse'!$A$18*$C1133/Setup!$B$17+INDEX('FD inverse'!$A$18:$BH$18,1,'FD mesh'!$B$15+1)*Setup!$B$22</f>
        <v>22.8944268513603</v>
      </c>
      <c r="U1133" s="0" t="n">
        <f aca="false">SUMPRODUCT('FD inverse'!$A$19:$BH$19,'FD mesh'!$B$84:$BI$84,$E1132:$BL1132)+'FD inverse'!$A$19*$C1133/Setup!$B$17+INDEX('FD inverse'!$A$19:$BH$19,1,'FD mesh'!$B$15+1)*Setup!$B$22</f>
        <v>22.3094563158511</v>
      </c>
      <c r="V1133" s="0" t="n">
        <f aca="false">SUMPRODUCT('FD inverse'!$A$20:$BH$20,'FD mesh'!$B$84:$BI$84,$E1132:$BL1132)+'FD inverse'!$A$20*$C1133/Setup!$B$17+INDEX('FD inverse'!$A$20:$BH$20,1,'FD mesh'!$B$15+1)*Setup!$B$22</f>
        <v>21.7250458093295</v>
      </c>
      <c r="W1133" s="0" t="n">
        <f aca="false">SUMPRODUCT('FD inverse'!$A$21:$BH$21,'FD mesh'!$B$84:$BI$84,$E1132:$BL1132)+'FD inverse'!$A$21*$C1133/Setup!$B$17+INDEX('FD inverse'!$A$21:$BH$21,1,'FD mesh'!$B$15+1)*Setup!$B$22</f>
        <v>21.1412500781378</v>
      </c>
      <c r="X1133" s="0" t="n">
        <f aca="false">SUMPRODUCT('FD inverse'!$A$22:$BH$22,'FD mesh'!$B$84:$BI$84,$E1132:$BL1132)+'FD inverse'!$A$22*$C1133/Setup!$B$17+INDEX('FD inverse'!$A$22:$BH$22,1,'FD mesh'!$B$15+1)*Setup!$B$22</f>
        <v>20.5580998788251</v>
      </c>
      <c r="Y1133" s="0" t="n">
        <f aca="false">SUMPRODUCT('FD inverse'!$A$23:$BH$23,'FD mesh'!$B$84:$BI$84,$E1132:$BL1132)+'FD inverse'!$A$23*$C1133/Setup!$B$17+INDEX('FD inverse'!$A$23:$BH$23,1,'FD mesh'!$B$15+1)*Setup!$B$22</f>
        <v>19.9756042246259</v>
      </c>
      <c r="Z1133" s="0" t="n">
        <f aca="false">SUMPRODUCT('FD inverse'!$A$24:$BH$24,'FD mesh'!$B$84:$BI$84,$E1132:$BL1132)+'FD inverse'!$A$24*$C1133/Setup!$B$17+INDEX('FD inverse'!$A$24:$BH$24,1,'FD mesh'!$B$15+1)*Setup!$B$22</f>
        <v>19.3937526038756</v>
      </c>
      <c r="AA1133" s="0" t="n">
        <f aca="false">SUMPRODUCT('FD inverse'!$A$25:$BH$25,'FD mesh'!$B$84:$BI$84,$E1132:$BL1132)+'FD inverse'!$A$25*$C1133/Setup!$B$17+INDEX('FD inverse'!$A$25:$BH$25,1,'FD mesh'!$B$15+1)*Setup!$B$22</f>
        <v>18.8125171701613</v>
      </c>
      <c r="AB1133" s="0" t="n">
        <f aca="false">SUMPRODUCT('FD inverse'!$A$26:$BH$26,'FD mesh'!$B$84:$BI$84,$E1132:$BL1132)+'FD inverse'!$A$26*$C1133/Setup!$B$17+INDEX('FD inverse'!$A$26:$BH$26,1,'FD mesh'!$B$15+1)*Setup!$B$22</f>
        <v>18.2318549048048</v>
      </c>
      <c r="AC1133" s="0" t="n">
        <f aca="false">SUMPRODUCT('FD inverse'!$A$27:$BH$27,'FD mesh'!$B$84:$BI$84,$E1132:$BL1132)+'FD inverse'!$A$27*$C1133/Setup!$B$17+INDEX('FD inverse'!$A$27:$BH$27,1,'FD mesh'!$B$15+1)*Setup!$B$22</f>
        <v>17.6517097529836</v>
      </c>
      <c r="AD1133" s="0" t="n">
        <f aca="false">SUMPRODUCT('FD inverse'!$A$28:$BH$28,'FD mesh'!$B$84:$BI$84,$E1132:$BL1132)+'FD inverse'!$A$28*$C1133/Setup!$B$17+INDEX('FD inverse'!$A$28:$BH$28,1,'FD mesh'!$B$15+1)*Setup!$B$22</f>
        <v>17.0720147354163</v>
      </c>
      <c r="AE1133" s="0" t="n">
        <f aca="false">SUMPRODUCT('FD inverse'!$A$29:$BH$29,'FD mesh'!$B$84:$BI$84,$E1132:$BL1132)+'FD inverse'!$A$29*$C1133/Setup!$B$17+INDEX('FD inverse'!$A$29:$BH$29,1,'FD mesh'!$B$15+1)*Setup!$B$22</f>
        <v>16.4926940380684</v>
      </c>
      <c r="AF1133" s="0" t="n">
        <f aca="false">SUMPRODUCT('FD inverse'!$A$30:$BH$30,'FD mesh'!$B$84:$BI$84,$E1132:$BL1132)+'FD inverse'!$A$30*$C1133/Setup!$B$17+INDEX('FD inverse'!$A$30:$BH$30,1,'FD mesh'!$B$15+1)*Setup!$B$22</f>
        <v>15.9136650827858</v>
      </c>
      <c r="AG1133" s="0" t="n">
        <f aca="false">SUMPRODUCT('FD inverse'!$A$31:$BH$31,'FD mesh'!$B$84:$BI$84,$E1132:$BL1132)+'FD inverse'!$A$31*$C1133/Setup!$B$17+INDEX('FD inverse'!$A$31:$BH$31,1,'FD mesh'!$B$15+1)*Setup!$B$22</f>
        <v>15.3348405821176</v>
      </c>
      <c r="AH1133" s="0" t="n">
        <f aca="false">SUMPRODUCT('FD inverse'!$A$32:$BH$32,'FD mesh'!$B$84:$BI$84,$E1132:$BL1132)+'FD inverse'!$A$32*$C1133/Setup!$B$17+INDEX('FD inverse'!$A$32:$BH$32,1,'FD mesh'!$B$15+1)*Setup!$B$22</f>
        <v>15.3105447403917</v>
      </c>
      <c r="AI1133" s="0" t="n">
        <f aca="false">SUMPRODUCT('FD inverse'!$A$33:$BH$33,'FD mesh'!$B$84:$BI$84,$E1132:$BL1132)+'FD inverse'!$A$33*$C1133/Setup!$B$17+INDEX('FD inverse'!$A$33:$BH$33,1,'FD mesh'!$B$15+1)*Setup!$B$22</f>
        <v>15.2864383784391</v>
      </c>
      <c r="AJ1133" s="0" t="n">
        <f aca="false">SUMPRODUCT('FD inverse'!$A$34:$BH$34,'FD mesh'!$B$84:$BI$84,$E1132:$BL1132)+'FD inverse'!$A$34*$C1133/Setup!$B$17+INDEX('FD inverse'!$A$34:$BH$34,1,'FD mesh'!$B$15+1)*Setup!$B$22</f>
        <v>15.2625123844266</v>
      </c>
      <c r="AK1133" s="0" t="n">
        <f aca="false">SUMPRODUCT('FD inverse'!$A$35:$BH$35,'FD mesh'!$B$84:$BI$84,$E1132:$BL1132)+'FD inverse'!$A$35*$C1133/Setup!$B$17+INDEX('FD inverse'!$A$35:$BH$35,1,'FD mesh'!$B$15+1)*Setup!$B$22</f>
        <v>15.2387562341813</v>
      </c>
      <c r="AL1133" s="0" t="n">
        <f aca="false">SUMPRODUCT('FD inverse'!$A$36:$BH$36,'FD mesh'!$B$84:$BI$84,$E1132:$BL1132)+'FD inverse'!$A$36*$C1133/Setup!$B$17+INDEX('FD inverse'!$A$36:$BH$36,1,'FD mesh'!$B$15+1)*Setup!$B$22</f>
        <v>15.2151581878147</v>
      </c>
      <c r="AM1133" s="0" t="n">
        <f aca="false">SUMPRODUCT('FD inverse'!$A$37:$BH$37,'FD mesh'!$B$84:$BI$84,$E1132:$BL1132)+'FD inverse'!$A$37*$C1133/Setup!$B$17+INDEX('FD inverse'!$A$37:$BH$37,1,'FD mesh'!$B$15+1)*Setup!$B$22</f>
        <v>15.191705465804</v>
      </c>
      <c r="AN1133" s="0" t="n">
        <f aca="false">SUMPRODUCT('FD inverse'!$A$38:$BH$38,'FD mesh'!$B$84:$BI$84,$E1132:$BL1132)+'FD inverse'!$A$38*$C1133/Setup!$B$17+INDEX('FD inverse'!$A$38:$BH$38,1,'FD mesh'!$B$15+1)*Setup!$B$22</f>
        <v>15.1683844059643</v>
      </c>
      <c r="AO1133" s="0" t="n">
        <f aca="false">SUMPRODUCT('FD inverse'!$A$39:$BH$39,'FD mesh'!$B$84:$BI$84,$E1132:$BL1132)+'FD inverse'!$A$39*$C1133/Setup!$B$17+INDEX('FD inverse'!$A$39:$BH$39,1,'FD mesh'!$B$15+1)*Setup!$B$22</f>
        <v>15.1451806028727</v>
      </c>
      <c r="AP1133" s="0" t="n">
        <f aca="false">SUMPRODUCT('FD inverse'!$A$40:$BH$40,'FD mesh'!$B$84:$BI$84,$E1132:$BL1132)+'FD inverse'!$A$40*$C1133/Setup!$B$17+INDEX('FD inverse'!$A$40:$BH$40,1,'FD mesh'!$B$15+1)*Setup!$B$22</f>
        <v>15.1220790314037</v>
      </c>
      <c r="AQ1133" s="0" t="n">
        <f aca="false">SUMPRODUCT('FD inverse'!$A$41:$BH$41,'FD mesh'!$B$84:$BI$84,$E1132:$BL1132)+'FD inverse'!$A$41*$C1133/Setup!$B$17+INDEX('FD inverse'!$A$41:$BH$41,1,'FD mesh'!$B$15+1)*Setup!$B$22</f>
        <v>15.099064156123</v>
      </c>
      <c r="AR1133" s="0" t="n">
        <f aca="false">SUMPRODUCT('FD inverse'!$A$42:$BH$42,'FD mesh'!$B$84:$BI$84,$E1132:$BL1132)+'FD inverse'!$A$42*$C1133/Setup!$B$17+INDEX('FD inverse'!$A$42:$BH$42,1,'FD mesh'!$B$15+1)*Setup!$B$22</f>
        <v>15.0761200283567</v>
      </c>
      <c r="AS1133" s="0" t="n">
        <f aca="false">SUMPRODUCT('FD inverse'!$A$43:$BH$43,'FD mesh'!$B$84:$BI$84,$E1132:$BL1132)+'FD inverse'!$A$43*$C1133/Setup!$B$17+INDEX('FD inverse'!$A$43:$BH$43,1,'FD mesh'!$B$15+1)*Setup!$B$22</f>
        <v>0</v>
      </c>
      <c r="AT1133" s="0" t="n">
        <f aca="false">SUMPRODUCT('FD inverse'!$A$44:$BH$44,'FD mesh'!$B$84:$BI$84,$E1132:$BL1132)+'FD inverse'!$A$44*$C1133/Setup!$B$17+INDEX('FD inverse'!$A$44:$BH$44,1,'FD mesh'!$B$15+1)*Setup!$B$22</f>
        <v>0</v>
      </c>
      <c r="AU1133" s="0" t="n">
        <f aca="false">SUMPRODUCT('FD inverse'!$A$45:$BH$45,'FD mesh'!$B$84:$BI$84,$E1132:$BL1132)+'FD inverse'!$A$45*$C1133/Setup!$B$17+INDEX('FD inverse'!$A$45:$BH$45,1,'FD mesh'!$B$15+1)*Setup!$B$22</f>
        <v>0</v>
      </c>
      <c r="AV1133" s="0" t="n">
        <f aca="false">SUMPRODUCT('FD inverse'!$A$46:$BH$46,'FD mesh'!$B$84:$BI$84,$E1132:$BL1132)+'FD inverse'!$A$46*$C1133/Setup!$B$17+INDEX('FD inverse'!$A$46:$BH$46,1,'FD mesh'!$B$15+1)*Setup!$B$22</f>
        <v>0</v>
      </c>
      <c r="AW1133" s="0" t="n">
        <f aca="false">SUMPRODUCT('FD inverse'!$A$47:$BH$47,'FD mesh'!$B$84:$BI$84,$E1132:$BL1132)+'FD inverse'!$A$47*$C1133/Setup!$B$17+INDEX('FD inverse'!$A$47:$BH$47,1,'FD mesh'!$B$15+1)*Setup!$B$22</f>
        <v>0</v>
      </c>
      <c r="AX1133" s="0" t="n">
        <f aca="false">SUMPRODUCT('FD inverse'!$A$48:$BH$48,'FD mesh'!$B$84:$BI$84,$E1132:$BL1132)+'FD inverse'!$A$48*$C1133/Setup!$B$17+INDEX('FD inverse'!$A$48:$BH$48,1,'FD mesh'!$B$15+1)*Setup!$B$22</f>
        <v>0</v>
      </c>
      <c r="AY1133" s="0" t="n">
        <f aca="false">SUMPRODUCT('FD inverse'!$A$49:$BH$49,'FD mesh'!$B$84:$BI$84,$E1132:$BL1132)+'FD inverse'!$A$49*$C1133/Setup!$B$17+INDEX('FD inverse'!$A$49:$BH$49,1,'FD mesh'!$B$15+1)*Setup!$B$22</f>
        <v>0</v>
      </c>
      <c r="AZ1133" s="0" t="n">
        <f aca="false">SUMPRODUCT('FD inverse'!$A$50:$BH$50,'FD mesh'!$B$84:$BI$84,$E1132:$BL1132)+'FD inverse'!$A$50*$C1133/Setup!$B$17+INDEX('FD inverse'!$A$50:$BH$50,1,'FD mesh'!$B$15+1)*Setup!$B$22</f>
        <v>0</v>
      </c>
      <c r="BA1133" s="0" t="n">
        <f aca="false">SUMPRODUCT('FD inverse'!$A$51:$BH$51,'FD mesh'!$B$84:$BI$84,$E1132:$BL1132)+'FD inverse'!$A$51*$C1133/Setup!$B$17+INDEX('FD inverse'!$A$51:$BH$51,1,'FD mesh'!$B$15+1)*Setup!$B$22</f>
        <v>0</v>
      </c>
      <c r="BB1133" s="0" t="n">
        <f aca="false">SUMPRODUCT('FD inverse'!$A$52:$BH$52,'FD mesh'!$B$84:$BI$84,$E1132:$BL1132)+'FD inverse'!$A$52*$C1133/Setup!$B$17+INDEX('FD inverse'!$A$52:$BH$52,1,'FD mesh'!$B$15+1)*Setup!$B$22</f>
        <v>0</v>
      </c>
      <c r="BC1133" s="0" t="n">
        <f aca="false">SUMPRODUCT('FD inverse'!$A$53:$BH$53,'FD mesh'!$B$84:$BI$84,$E1132:$BL1132)+'FD inverse'!$A$53*$C1133/Setup!$B$17+INDEX('FD inverse'!$A$53:$BH$53,1,'FD mesh'!$B$15+1)*Setup!$B$22</f>
        <v>0</v>
      </c>
      <c r="BD1133" s="0" t="n">
        <f aca="false">SUMPRODUCT('FD inverse'!$A$54:$BH$54,'FD mesh'!$B$84:$BI$84,$E1132:$BL1132)+'FD inverse'!$A$54*$C1133/Setup!$B$17+INDEX('FD inverse'!$A$54:$BH$54,1,'FD mesh'!$B$15+1)*Setup!$B$22</f>
        <v>0</v>
      </c>
      <c r="BE1133" s="0" t="n">
        <f aca="false">SUMPRODUCT('FD inverse'!$A$55:$BH$55,'FD mesh'!$B$84:$BI$84,$E1132:$BL1132)+'FD inverse'!$A$55*$C1133/Setup!$B$17+INDEX('FD inverse'!$A$55:$BH$55,1,'FD mesh'!$B$15+1)*Setup!$B$22</f>
        <v>0</v>
      </c>
      <c r="BF1133" s="0" t="n">
        <f aca="false">SUMPRODUCT('FD inverse'!$A$56:$BH$56,'FD mesh'!$B$84:$BI$84,$E1132:$BL1132)+'FD inverse'!$A$56*$C1133/Setup!$B$17+INDEX('FD inverse'!$A$56:$BH$56,1,'FD mesh'!$B$15+1)*Setup!$B$22</f>
        <v>0</v>
      </c>
      <c r="BG1133" s="0" t="n">
        <f aca="false">SUMPRODUCT('FD inverse'!$A$57:$BH$57,'FD mesh'!$B$84:$BI$84,$E1132:$BL1132)+'FD inverse'!$A$57*$C1133/Setup!$B$17+INDEX('FD inverse'!$A$57:$BH$57,1,'FD mesh'!$B$15+1)*Setup!$B$22</f>
        <v>0</v>
      </c>
      <c r="BH1133" s="0" t="n">
        <f aca="false">SUMPRODUCT('FD inverse'!$A$58:$BH$58,'FD mesh'!$B$84:$BI$84,$E1132:$BL1132)+'FD inverse'!$A$58*$C1133/Setup!$B$17+INDEX('FD inverse'!$A$58:$BH$58,1,'FD mesh'!$B$15+1)*Setup!$B$22</f>
        <v>0</v>
      </c>
      <c r="BI1133" s="0" t="n">
        <f aca="false">SUMPRODUCT('FD inverse'!$A$59:$BH$59,'FD mesh'!$B$84:$BI$84,$E1132:$BL1132)+'FD inverse'!$A$59*$C1133/Setup!$B$17+INDEX('FD inverse'!$A$59:$BH$59,1,'FD mesh'!$B$15+1)*Setup!$B$22</f>
        <v>0</v>
      </c>
      <c r="BJ1133" s="0" t="n">
        <f aca="false">SUMPRODUCT('FD inverse'!$A$60:$BH$60,'FD mesh'!$B$84:$BI$84,$E1132:$BL1132)+'FD inverse'!$A$60*$C1133/Setup!$B$17+INDEX('FD inverse'!$A$60:$BH$60,1,'FD mesh'!$B$15+1)*Setup!$B$22</f>
        <v>0</v>
      </c>
      <c r="BK1133" s="0" t="n">
        <f aca="false">SUMPRODUCT('FD inverse'!$A$61:$BH$61,'FD mesh'!$B$84:$BI$84,$E1132:$BL1132)+'FD inverse'!$A$61*$C1133/Setup!$B$17+INDEX('FD inverse'!$A$61:$BH$61,1,'FD mesh'!$B$15+1)*Setup!$B$22</f>
        <v>0</v>
      </c>
      <c r="BL1133" s="0" t="n">
        <f aca="false">SUMPRODUCT('FD inverse'!$A$62:$BH$62,'FD mesh'!$B$84:$BI$84,$E1132:$BL1132)+'FD inverse'!$A$62*$C1133/Setup!$B$17+INDEX('FD inverse'!$A$62:$BH$62,1,'FD mesh'!$B$15+1)*Setup!$B$22</f>
        <v>0</v>
      </c>
    </row>
    <row r="1134" customFormat="false" ht="15" hidden="false" customHeight="false" outlineLevel="0" collapsed="false">
      <c r="A1134" s="0" t="n">
        <v>1129</v>
      </c>
      <c r="B1134" s="0" t="n">
        <f aca="false">A1134*Setup!$B$11/3600</f>
        <v>94.0833333333333</v>
      </c>
      <c r="C1134" s="0" t="n">
        <f aca="false">Setup!$B$7+Setup!$B$8*COS(2*PI()*(B1134-Setup!$B$9)/24)</f>
        <v>23.9127404598618</v>
      </c>
      <c r="D1134" s="0" t="n">
        <f aca="false">(C1134-E1134)/Setup!$B$17</f>
        <v>-1.59693321773808</v>
      </c>
      <c r="E1134" s="0" t="n">
        <f aca="false">SUMPRODUCT('FD inverse'!$A$3:$BH$3,'FD mesh'!$B$84:$BI$84,$E1133:$BL1133)+'FD inverse'!$A$3*$C1134/Setup!$B$17+INDEX('FD inverse'!$A$3:$BH$3,1,'FD mesh'!$B$15+1)*Setup!$B$22</f>
        <v>24.1203417781677</v>
      </c>
      <c r="F1134" s="0" t="n">
        <f aca="false">SUMPRODUCT('FD inverse'!$A$4:$BH$4,'FD mesh'!$B$84:$BI$84,$E1133:$BL1133)+'FD inverse'!$A$4*$C1134/Setup!$B$17+INDEX('FD inverse'!$A$4:$BH$4,1,'FD mesh'!$B$15+1)*Setup!$B$22</f>
        <v>24.156435429954</v>
      </c>
      <c r="G1134" s="0" t="n">
        <f aca="false">SUMPRODUCT('FD inverse'!$A$5:$BH$5,'FD mesh'!$B$84:$BI$84,$E1133:$BL1133)+'FD inverse'!$A$5*$C1134/Setup!$B$17+INDEX('FD inverse'!$A$5:$BH$5,1,'FD mesh'!$B$15+1)*Setup!$B$22</f>
        <v>24.1730767402857</v>
      </c>
      <c r="H1134" s="0" t="n">
        <f aca="false">SUMPRODUCT('FD inverse'!$A$6:$BH$6,'FD mesh'!$B$84:$BI$84,$E1133:$BL1133)+'FD inverse'!$A$6*$C1134/Setup!$B$17+INDEX('FD inverse'!$A$6:$BH$6,1,'FD mesh'!$B$15+1)*Setup!$B$22</f>
        <v>24.2019724934464</v>
      </c>
      <c r="I1134" s="0" t="n">
        <f aca="false">SUMPRODUCT('FD inverse'!$A$7:$BH$7,'FD mesh'!$B$84:$BI$84,$E1133:$BL1133)+'FD inverse'!$A$7*$C1134/Setup!$B$17+INDEX('FD inverse'!$A$7:$BH$7,1,'FD mesh'!$B$15+1)*Setup!$B$22</f>
        <v>24.2012340258198</v>
      </c>
      <c r="J1134" s="0" t="n">
        <f aca="false">SUMPRODUCT('FD inverse'!$A$8:$BH$8,'FD mesh'!$B$84:$BI$84,$E1133:$BL1133)+'FD inverse'!$A$8*$C1134/Setup!$B$17+INDEX('FD inverse'!$A$8:$BH$8,1,'FD mesh'!$B$15+1)*Setup!$B$22</f>
        <v>24.1951906680671</v>
      </c>
      <c r="K1134" s="0" t="n">
        <f aca="false">SUMPRODUCT('FD inverse'!$A$9:$BH$9,'FD mesh'!$B$84:$BI$84,$E1133:$BL1133)+'FD inverse'!$A$9*$C1134/Setup!$B$17+INDEX('FD inverse'!$A$9:$BH$9,1,'FD mesh'!$B$15+1)*Setup!$B$22</f>
        <v>24.1849963875228</v>
      </c>
      <c r="L1134" s="0" t="n">
        <f aca="false">SUMPRODUCT('FD inverse'!$A$10:$BH$10,'FD mesh'!$B$84:$BI$84,$E1133:$BL1133)+'FD inverse'!$A$10*$C1134/Setup!$B$17+INDEX('FD inverse'!$A$10:$BH$10,1,'FD mesh'!$B$15+1)*Setup!$B$22</f>
        <v>24.17167123923</v>
      </c>
      <c r="M1134" s="0" t="n">
        <f aca="false">SUMPRODUCT('FD inverse'!$A$11:$BH$11,'FD mesh'!$B$84:$BI$84,$E1133:$BL1133)+'FD inverse'!$A$11*$C1134/Setup!$B$17+INDEX('FD inverse'!$A$11:$BH$11,1,'FD mesh'!$B$15+1)*Setup!$B$22</f>
        <v>24.1561004907417</v>
      </c>
      <c r="N1134" s="0" t="n">
        <f aca="false">SUMPRODUCT('FD inverse'!$A$12:$BH$12,'FD mesh'!$B$84:$BI$84,$E1133:$BL1133)+'FD inverse'!$A$12*$C1134/Setup!$B$17+INDEX('FD inverse'!$A$12:$BH$12,1,'FD mesh'!$B$15+1)*Setup!$B$22</f>
        <v>24.1390342447599</v>
      </c>
      <c r="O1134" s="0" t="n">
        <f aca="false">SUMPRODUCT('FD inverse'!$A$13:$BH$13,'FD mesh'!$B$84:$BI$84,$E1133:$BL1133)+'FD inverse'!$A$13*$C1134/Setup!$B$17+INDEX('FD inverse'!$A$13:$BH$13,1,'FD mesh'!$B$15+1)*Setup!$B$22</f>
        <v>24.1210874131575</v>
      </c>
      <c r="P1134" s="0" t="n">
        <f aca="false">SUMPRODUCT('FD inverse'!$A$14:$BH$14,'FD mesh'!$B$84:$BI$84,$E1133:$BL1133)+'FD inverse'!$A$14*$C1134/Setup!$B$17+INDEX('FD inverse'!$A$14:$BH$14,1,'FD mesh'!$B$15+1)*Setup!$B$22</f>
        <v>24.1027399183727</v>
      </c>
      <c r="Q1134" s="0" t="n">
        <f aca="false">SUMPRODUCT('FD inverse'!$A$15:$BH$15,'FD mesh'!$B$84:$BI$84,$E1133:$BL1133)+'FD inverse'!$A$15*$C1134/Setup!$B$17+INDEX('FD inverse'!$A$15:$BH$15,1,'FD mesh'!$B$15+1)*Setup!$B$22</f>
        <v>24.0843370205704</v>
      </c>
      <c r="R1134" s="0" t="n">
        <f aca="false">SUMPRODUCT('FD inverse'!$A$16:$BH$16,'FD mesh'!$B$84:$BI$84,$E1133:$BL1133)+'FD inverse'!$A$16*$C1134/Setup!$B$17+INDEX('FD inverse'!$A$16:$BH$16,1,'FD mesh'!$B$15+1)*Setup!$B$22</f>
        <v>24.0660896913121</v>
      </c>
      <c r="S1134" s="0" t="n">
        <f aca="false">SUMPRODUCT('FD inverse'!$A$17:$BH$17,'FD mesh'!$B$84:$BI$84,$E1133:$BL1133)+'FD inverse'!$A$17*$C1134/Setup!$B$17+INDEX('FD inverse'!$A$17:$BH$17,1,'FD mesh'!$B$15+1)*Setup!$B$22</f>
        <v>23.4807747138853</v>
      </c>
      <c r="T1134" s="0" t="n">
        <f aca="false">SUMPRODUCT('FD inverse'!$A$18:$BH$18,'FD mesh'!$B$84:$BI$84,$E1133:$BL1133)+'FD inverse'!$A$18*$C1134/Setup!$B$17+INDEX('FD inverse'!$A$18:$BH$18,1,'FD mesh'!$B$15+1)*Setup!$B$22</f>
        <v>22.8957240955562</v>
      </c>
      <c r="U1134" s="0" t="n">
        <f aca="false">SUMPRODUCT('FD inverse'!$A$19:$BH$19,'FD mesh'!$B$84:$BI$84,$E1133:$BL1133)+'FD inverse'!$A$19*$C1134/Setup!$B$17+INDEX('FD inverse'!$A$19:$BH$19,1,'FD mesh'!$B$15+1)*Setup!$B$22</f>
        <v>22.3110552376618</v>
      </c>
      <c r="V1134" s="0" t="n">
        <f aca="false">SUMPRODUCT('FD inverse'!$A$20:$BH$20,'FD mesh'!$B$84:$BI$84,$E1133:$BL1133)+'FD inverse'!$A$20*$C1134/Setup!$B$17+INDEX('FD inverse'!$A$20:$BH$20,1,'FD mesh'!$B$15+1)*Setup!$B$22</f>
        <v>21.7268569196146</v>
      </c>
      <c r="W1134" s="0" t="n">
        <f aca="false">SUMPRODUCT('FD inverse'!$A$21:$BH$21,'FD mesh'!$B$84:$BI$84,$E1133:$BL1133)+'FD inverse'!$A$21*$C1134/Setup!$B$17+INDEX('FD inverse'!$A$21:$BH$21,1,'FD mesh'!$B$15+1)*Setup!$B$22</f>
        <v>21.1431915854513</v>
      </c>
      <c r="X1134" s="0" t="n">
        <f aca="false">SUMPRODUCT('FD inverse'!$A$22:$BH$22,'FD mesh'!$B$84:$BI$84,$E1133:$BL1133)+'FD inverse'!$A$22*$C1134/Setup!$B$17+INDEX('FD inverse'!$A$22:$BH$22,1,'FD mesh'!$B$15+1)*Setup!$B$22</f>
        <v>20.5600976091546</v>
      </c>
      <c r="Y1134" s="0" t="n">
        <f aca="false">SUMPRODUCT('FD inverse'!$A$23:$BH$23,'FD mesh'!$B$84:$BI$84,$E1133:$BL1133)+'FD inverse'!$A$23*$C1134/Setup!$B$17+INDEX('FD inverse'!$A$23:$BH$23,1,'FD mesh'!$B$15+1)*Setup!$B$22</f>
        <v>19.9775915363548</v>
      </c>
      <c r="Z1134" s="0" t="n">
        <f aca="false">SUMPRODUCT('FD inverse'!$A$24:$BH$24,'FD mesh'!$B$84:$BI$84,$E1133:$BL1133)+'FD inverse'!$A$24*$C1134/Setup!$B$17+INDEX('FD inverse'!$A$24:$BH$24,1,'FD mesh'!$B$15+1)*Setup!$B$22</f>
        <v>19.3956703010067</v>
      </c>
      <c r="AA1134" s="0" t="n">
        <f aca="false">SUMPRODUCT('FD inverse'!$A$25:$BH$25,'FD mesh'!$B$84:$BI$84,$E1133:$BL1133)+'FD inverse'!$A$25*$C1134/Setup!$B$17+INDEX('FD inverse'!$A$25:$BH$25,1,'FD mesh'!$B$15+1)*Setup!$B$22</f>
        <v>18.8143134165286</v>
      </c>
      <c r="AB1134" s="0" t="n">
        <f aca="false">SUMPRODUCT('FD inverse'!$A$26:$BH$26,'FD mesh'!$B$84:$BI$84,$E1133:$BL1133)+'FD inverse'!$A$26*$C1134/Setup!$B$17+INDEX('FD inverse'!$A$26:$BH$26,1,'FD mesh'!$B$15+1)*Setup!$B$22</f>
        <v>18.2334851416957</v>
      </c>
      <c r="AC1134" s="0" t="n">
        <f aca="false">SUMPRODUCT('FD inverse'!$A$27:$BH$27,'FD mesh'!$B$84:$BI$84,$E1133:$BL1133)+'FD inverse'!$A$27*$C1134/Setup!$B$17+INDEX('FD inverse'!$A$27:$BH$27,1,'FD mesh'!$B$15+1)*Setup!$B$22</f>
        <v>17.6531366222908</v>
      </c>
      <c r="AD1134" s="0" t="n">
        <f aca="false">SUMPRODUCT('FD inverse'!$A$28:$BH$28,'FD mesh'!$B$84:$BI$84,$E1133:$BL1133)+'FD inverse'!$A$28*$C1134/Setup!$B$17+INDEX('FD inverse'!$A$28:$BH$28,1,'FD mesh'!$B$15+1)*Setup!$B$22</f>
        <v>17.0732080101391</v>
      </c>
      <c r="AE1134" s="0" t="n">
        <f aca="false">SUMPRODUCT('FD inverse'!$A$29:$BH$29,'FD mesh'!$B$84:$BI$84,$E1133:$BL1133)+'FD inverse'!$A$29*$C1134/Setup!$B$17+INDEX('FD inverse'!$A$29:$BH$29,1,'FD mesh'!$B$15+1)*Setup!$B$22</f>
        <v>16.4936305616916</v>
      </c>
      <c r="AF1134" s="0" t="n">
        <f aca="false">SUMPRODUCT('FD inverse'!$A$30:$BH$30,'FD mesh'!$B$84:$BI$84,$E1133:$BL1133)+'FD inverse'!$A$30*$C1134/Setup!$B$17+INDEX('FD inverse'!$A$30:$BH$30,1,'FD mesh'!$B$15+1)*Setup!$B$22</f>
        <v>15.9143287187675</v>
      </c>
      <c r="AG1134" s="0" t="n">
        <f aca="false">SUMPRODUCT('FD inverse'!$A$31:$BH$31,'FD mesh'!$B$84:$BI$84,$E1133:$BL1133)+'FD inverse'!$A$31*$C1134/Setup!$B$17+INDEX('FD inverse'!$A$31:$BH$31,1,'FD mesh'!$B$15+1)*Setup!$B$22</f>
        <v>15.3352221744323</v>
      </c>
      <c r="AH1134" s="0" t="n">
        <f aca="false">SUMPRODUCT('FD inverse'!$A$32:$BH$32,'FD mesh'!$B$84:$BI$84,$E1133:$BL1133)+'FD inverse'!$A$32*$C1134/Setup!$B$17+INDEX('FD inverse'!$A$32:$BH$32,1,'FD mesh'!$B$15+1)*Setup!$B$22</f>
        <v>15.3109125034919</v>
      </c>
      <c r="AI1134" s="0" t="n">
        <f aca="false">SUMPRODUCT('FD inverse'!$A$33:$BH$33,'FD mesh'!$B$84:$BI$84,$E1133:$BL1133)+'FD inverse'!$A$33*$C1134/Setup!$B$17+INDEX('FD inverse'!$A$33:$BH$33,1,'FD mesh'!$B$15+1)*Setup!$B$22</f>
        <v>15.2867890027035</v>
      </c>
      <c r="AJ1134" s="0" t="n">
        <f aca="false">SUMPRODUCT('FD inverse'!$A$34:$BH$34,'FD mesh'!$B$84:$BI$84,$E1133:$BL1133)+'FD inverse'!$A$34*$C1134/Setup!$B$17+INDEX('FD inverse'!$A$34:$BH$34,1,'FD mesh'!$B$15+1)*Setup!$B$22</f>
        <v>15.2628429959939</v>
      </c>
      <c r="AK1134" s="0" t="n">
        <f aca="false">SUMPRODUCT('FD inverse'!$A$35:$BH$35,'FD mesh'!$B$84:$BI$84,$E1133:$BL1133)+'FD inverse'!$A$35*$C1134/Setup!$B$17+INDEX('FD inverse'!$A$35:$BH$35,1,'FD mesh'!$B$15+1)*Setup!$B$22</f>
        <v>15.2390643524745</v>
      </c>
      <c r="AL1134" s="0" t="n">
        <f aca="false">SUMPRODUCT('FD inverse'!$A$36:$BH$36,'FD mesh'!$B$84:$BI$84,$E1133:$BL1133)+'FD inverse'!$A$36*$C1134/Setup!$B$17+INDEX('FD inverse'!$A$36:$BH$36,1,'FD mesh'!$B$15+1)*Setup!$B$22</f>
        <v>15.2154416855322</v>
      </c>
      <c r="AM1134" s="0" t="n">
        <f aca="false">SUMPRODUCT('FD inverse'!$A$37:$BH$37,'FD mesh'!$B$84:$BI$84,$E1133:$BL1133)+'FD inverse'!$A$37*$C1134/Setup!$B$17+INDEX('FD inverse'!$A$37:$BH$37,1,'FD mesh'!$B$15+1)*Setup!$B$22</f>
        <v>15.1919625316644</v>
      </c>
      <c r="AN1134" s="0" t="n">
        <f aca="false">SUMPRODUCT('FD inverse'!$A$38:$BH$38,'FD mesh'!$B$84:$BI$84,$E1133:$BL1133)+'FD inverse'!$A$38*$C1134/Setup!$B$17+INDEX('FD inverse'!$A$38:$BH$38,1,'FD mesh'!$B$15+1)*Setup!$B$22</f>
        <v>15.1686135104561</v>
      </c>
      <c r="AO1134" s="0" t="n">
        <f aca="false">SUMPRODUCT('FD inverse'!$A$39:$BH$39,'FD mesh'!$B$84:$BI$84,$E1133:$BL1133)+'FD inverse'!$A$39*$C1134/Setup!$B$17+INDEX('FD inverse'!$A$39:$BH$39,1,'FD mesh'!$B$15+1)*Setup!$B$22</f>
        <v>15.1453804672187</v>
      </c>
      <c r="AP1134" s="0" t="n">
        <f aca="false">SUMPRODUCT('FD inverse'!$A$40:$BH$40,'FD mesh'!$B$84:$BI$84,$E1133:$BL1133)+'FD inverse'!$A$40*$C1134/Setup!$B$17+INDEX('FD inverse'!$A$40:$BH$40,1,'FD mesh'!$B$15+1)*Setup!$B$22</f>
        <v>15.1222485999167</v>
      </c>
      <c r="AQ1134" s="0" t="n">
        <f aca="false">SUMPRODUCT('FD inverse'!$A$41:$BH$41,'FD mesh'!$B$84:$BI$84,$E1133:$BL1133)+'FD inverse'!$A$41*$C1134/Setup!$B$17+INDEX('FD inverse'!$A$41:$BH$41,1,'FD mesh'!$B$15+1)*Setup!$B$22</f>
        <v>15.0992025721017</v>
      </c>
      <c r="AR1134" s="0" t="n">
        <f aca="false">SUMPRODUCT('FD inverse'!$A$42:$BH$42,'FD mesh'!$B$84:$BI$84,$E1133:$BL1133)+'FD inverse'!$A$42*$C1134/Setup!$B$17+INDEX('FD inverse'!$A$42:$BH$42,1,'FD mesh'!$B$15+1)*Setup!$B$22</f>
        <v>15.0762266136434</v>
      </c>
      <c r="AS1134" s="0" t="n">
        <f aca="false">SUMPRODUCT('FD inverse'!$A$43:$BH$43,'FD mesh'!$B$84:$BI$84,$E1133:$BL1133)+'FD inverse'!$A$43*$C1134/Setup!$B$17+INDEX('FD inverse'!$A$43:$BH$43,1,'FD mesh'!$B$15+1)*Setup!$B$22</f>
        <v>0</v>
      </c>
      <c r="AT1134" s="0" t="n">
        <f aca="false">SUMPRODUCT('FD inverse'!$A$44:$BH$44,'FD mesh'!$B$84:$BI$84,$E1133:$BL1133)+'FD inverse'!$A$44*$C1134/Setup!$B$17+INDEX('FD inverse'!$A$44:$BH$44,1,'FD mesh'!$B$15+1)*Setup!$B$22</f>
        <v>0</v>
      </c>
      <c r="AU1134" s="0" t="n">
        <f aca="false">SUMPRODUCT('FD inverse'!$A$45:$BH$45,'FD mesh'!$B$84:$BI$84,$E1133:$BL1133)+'FD inverse'!$A$45*$C1134/Setup!$B$17+INDEX('FD inverse'!$A$45:$BH$45,1,'FD mesh'!$B$15+1)*Setup!$B$22</f>
        <v>0</v>
      </c>
      <c r="AV1134" s="0" t="n">
        <f aca="false">SUMPRODUCT('FD inverse'!$A$46:$BH$46,'FD mesh'!$B$84:$BI$84,$E1133:$BL1133)+'FD inverse'!$A$46*$C1134/Setup!$B$17+INDEX('FD inverse'!$A$46:$BH$46,1,'FD mesh'!$B$15+1)*Setup!$B$22</f>
        <v>0</v>
      </c>
      <c r="AW1134" s="0" t="n">
        <f aca="false">SUMPRODUCT('FD inverse'!$A$47:$BH$47,'FD mesh'!$B$84:$BI$84,$E1133:$BL1133)+'FD inverse'!$A$47*$C1134/Setup!$B$17+INDEX('FD inverse'!$A$47:$BH$47,1,'FD mesh'!$B$15+1)*Setup!$B$22</f>
        <v>0</v>
      </c>
      <c r="AX1134" s="0" t="n">
        <f aca="false">SUMPRODUCT('FD inverse'!$A$48:$BH$48,'FD mesh'!$B$84:$BI$84,$E1133:$BL1133)+'FD inverse'!$A$48*$C1134/Setup!$B$17+INDEX('FD inverse'!$A$48:$BH$48,1,'FD mesh'!$B$15+1)*Setup!$B$22</f>
        <v>0</v>
      </c>
      <c r="AY1134" s="0" t="n">
        <f aca="false">SUMPRODUCT('FD inverse'!$A$49:$BH$49,'FD mesh'!$B$84:$BI$84,$E1133:$BL1133)+'FD inverse'!$A$49*$C1134/Setup!$B$17+INDEX('FD inverse'!$A$49:$BH$49,1,'FD mesh'!$B$15+1)*Setup!$B$22</f>
        <v>0</v>
      </c>
      <c r="AZ1134" s="0" t="n">
        <f aca="false">SUMPRODUCT('FD inverse'!$A$50:$BH$50,'FD mesh'!$B$84:$BI$84,$E1133:$BL1133)+'FD inverse'!$A$50*$C1134/Setup!$B$17+INDEX('FD inverse'!$A$50:$BH$50,1,'FD mesh'!$B$15+1)*Setup!$B$22</f>
        <v>0</v>
      </c>
      <c r="BA1134" s="0" t="n">
        <f aca="false">SUMPRODUCT('FD inverse'!$A$51:$BH$51,'FD mesh'!$B$84:$BI$84,$E1133:$BL1133)+'FD inverse'!$A$51*$C1134/Setup!$B$17+INDEX('FD inverse'!$A$51:$BH$51,1,'FD mesh'!$B$15+1)*Setup!$B$22</f>
        <v>0</v>
      </c>
      <c r="BB1134" s="0" t="n">
        <f aca="false">SUMPRODUCT('FD inverse'!$A$52:$BH$52,'FD mesh'!$B$84:$BI$84,$E1133:$BL1133)+'FD inverse'!$A$52*$C1134/Setup!$B$17+INDEX('FD inverse'!$A$52:$BH$52,1,'FD mesh'!$B$15+1)*Setup!$B$22</f>
        <v>0</v>
      </c>
      <c r="BC1134" s="0" t="n">
        <f aca="false">SUMPRODUCT('FD inverse'!$A$53:$BH$53,'FD mesh'!$B$84:$BI$84,$E1133:$BL1133)+'FD inverse'!$A$53*$C1134/Setup!$B$17+INDEX('FD inverse'!$A$53:$BH$53,1,'FD mesh'!$B$15+1)*Setup!$B$22</f>
        <v>0</v>
      </c>
      <c r="BD1134" s="0" t="n">
        <f aca="false">SUMPRODUCT('FD inverse'!$A$54:$BH$54,'FD mesh'!$B$84:$BI$84,$E1133:$BL1133)+'FD inverse'!$A$54*$C1134/Setup!$B$17+INDEX('FD inverse'!$A$54:$BH$54,1,'FD mesh'!$B$15+1)*Setup!$B$22</f>
        <v>0</v>
      </c>
      <c r="BE1134" s="0" t="n">
        <f aca="false">SUMPRODUCT('FD inverse'!$A$55:$BH$55,'FD mesh'!$B$84:$BI$84,$E1133:$BL1133)+'FD inverse'!$A$55*$C1134/Setup!$B$17+INDEX('FD inverse'!$A$55:$BH$55,1,'FD mesh'!$B$15+1)*Setup!$B$22</f>
        <v>0</v>
      </c>
      <c r="BF1134" s="0" t="n">
        <f aca="false">SUMPRODUCT('FD inverse'!$A$56:$BH$56,'FD mesh'!$B$84:$BI$84,$E1133:$BL1133)+'FD inverse'!$A$56*$C1134/Setup!$B$17+INDEX('FD inverse'!$A$56:$BH$56,1,'FD mesh'!$B$15+1)*Setup!$B$22</f>
        <v>0</v>
      </c>
      <c r="BG1134" s="0" t="n">
        <f aca="false">SUMPRODUCT('FD inverse'!$A$57:$BH$57,'FD mesh'!$B$84:$BI$84,$E1133:$BL1133)+'FD inverse'!$A$57*$C1134/Setup!$B$17+INDEX('FD inverse'!$A$57:$BH$57,1,'FD mesh'!$B$15+1)*Setup!$B$22</f>
        <v>0</v>
      </c>
      <c r="BH1134" s="0" t="n">
        <f aca="false">SUMPRODUCT('FD inverse'!$A$58:$BH$58,'FD mesh'!$B$84:$BI$84,$E1133:$BL1133)+'FD inverse'!$A$58*$C1134/Setup!$B$17+INDEX('FD inverse'!$A$58:$BH$58,1,'FD mesh'!$B$15+1)*Setup!$B$22</f>
        <v>0</v>
      </c>
      <c r="BI1134" s="0" t="n">
        <f aca="false">SUMPRODUCT('FD inverse'!$A$59:$BH$59,'FD mesh'!$B$84:$BI$84,$E1133:$BL1133)+'FD inverse'!$A$59*$C1134/Setup!$B$17+INDEX('FD inverse'!$A$59:$BH$59,1,'FD mesh'!$B$15+1)*Setup!$B$22</f>
        <v>0</v>
      </c>
      <c r="BJ1134" s="0" t="n">
        <f aca="false">SUMPRODUCT('FD inverse'!$A$60:$BH$60,'FD mesh'!$B$84:$BI$84,$E1133:$BL1133)+'FD inverse'!$A$60*$C1134/Setup!$B$17+INDEX('FD inverse'!$A$60:$BH$60,1,'FD mesh'!$B$15+1)*Setup!$B$22</f>
        <v>0</v>
      </c>
      <c r="BK1134" s="0" t="n">
        <f aca="false">SUMPRODUCT('FD inverse'!$A$61:$BH$61,'FD mesh'!$B$84:$BI$84,$E1133:$BL1133)+'FD inverse'!$A$61*$C1134/Setup!$B$17+INDEX('FD inverse'!$A$61:$BH$61,1,'FD mesh'!$B$15+1)*Setup!$B$22</f>
        <v>0</v>
      </c>
      <c r="BL1134" s="0" t="n">
        <f aca="false">SUMPRODUCT('FD inverse'!$A$62:$BH$62,'FD mesh'!$B$84:$BI$84,$E1133:$BL1133)+'FD inverse'!$A$62*$C1134/Setup!$B$17+INDEX('FD inverse'!$A$62:$BH$62,1,'FD mesh'!$B$15+1)*Setup!$B$22</f>
        <v>0</v>
      </c>
    </row>
    <row r="1135" customFormat="false" ht="15" hidden="false" customHeight="false" outlineLevel="0" collapsed="false">
      <c r="A1135" s="0" t="n">
        <v>1130</v>
      </c>
      <c r="B1135" s="0" t="n">
        <f aca="false">A1135*Setup!$B$11/3600</f>
        <v>94.1666666666667</v>
      </c>
      <c r="C1135" s="0" t="n">
        <f aca="false">Setup!$B$7+Setup!$B$8*COS(2*PI()*(B1135-Setup!$B$9)/24)</f>
        <v>23.8255224505387</v>
      </c>
      <c r="D1135" s="0" t="n">
        <f aca="false">(C1135-E1135)/Setup!$B$17</f>
        <v>-1.86116510040951</v>
      </c>
      <c r="E1135" s="0" t="n">
        <f aca="false">SUMPRODUCT('FD inverse'!$A$3:$BH$3,'FD mesh'!$B$84:$BI$84,$E1134:$BL1134)+'FD inverse'!$A$3*$C1135/Setup!$B$17+INDEX('FD inverse'!$A$3:$BH$3,1,'FD mesh'!$B$15+1)*Setup!$B$22</f>
        <v>24.0674739135919</v>
      </c>
      <c r="F1135" s="0" t="n">
        <f aca="false">SUMPRODUCT('FD inverse'!$A$4:$BH$4,'FD mesh'!$B$84:$BI$84,$E1134:$BL1134)+'FD inverse'!$A$4*$C1135/Setup!$B$17+INDEX('FD inverse'!$A$4:$BH$4,1,'FD mesh'!$B$15+1)*Setup!$B$22</f>
        <v>24.1113926711676</v>
      </c>
      <c r="G1135" s="0" t="n">
        <f aca="false">SUMPRODUCT('FD inverse'!$A$5:$BH$5,'FD mesh'!$B$84:$BI$84,$E1134:$BL1134)+'FD inverse'!$A$5*$C1135/Setup!$B$17+INDEX('FD inverse'!$A$5:$BH$5,1,'FD mesh'!$B$15+1)*Setup!$B$22</f>
        <v>24.1357616202423</v>
      </c>
      <c r="H1135" s="0" t="n">
        <f aca="false">SUMPRODUCT('FD inverse'!$A$6:$BH$6,'FD mesh'!$B$84:$BI$84,$E1134:$BL1134)+'FD inverse'!$A$6*$C1135/Setup!$B$17+INDEX('FD inverse'!$A$6:$BH$6,1,'FD mesh'!$B$15+1)*Setup!$B$22</f>
        <v>24.1904323474349</v>
      </c>
      <c r="I1135" s="0" t="n">
        <f aca="false">SUMPRODUCT('FD inverse'!$A$7:$BH$7,'FD mesh'!$B$84:$BI$84,$E1134:$BL1134)+'FD inverse'!$A$7*$C1135/Setup!$B$17+INDEX('FD inverse'!$A$7:$BH$7,1,'FD mesh'!$B$15+1)*Setup!$B$22</f>
        <v>24.1918662920207</v>
      </c>
      <c r="J1135" s="0" t="n">
        <f aca="false">SUMPRODUCT('FD inverse'!$A$8:$BH$8,'FD mesh'!$B$84:$BI$84,$E1134:$BL1134)+'FD inverse'!$A$8*$C1135/Setup!$B$17+INDEX('FD inverse'!$A$8:$BH$8,1,'FD mesh'!$B$15+1)*Setup!$B$22</f>
        <v>24.1877735499995</v>
      </c>
      <c r="K1135" s="0" t="n">
        <f aca="false">SUMPRODUCT('FD inverse'!$A$9:$BH$9,'FD mesh'!$B$84:$BI$84,$E1134:$BL1134)+'FD inverse'!$A$9*$C1135/Setup!$B$17+INDEX('FD inverse'!$A$9:$BH$9,1,'FD mesh'!$B$15+1)*Setup!$B$22</f>
        <v>24.1793049271125</v>
      </c>
      <c r="L1135" s="0" t="n">
        <f aca="false">SUMPRODUCT('FD inverse'!$A$10:$BH$10,'FD mesh'!$B$84:$BI$84,$E1134:$BL1134)+'FD inverse'!$A$10*$C1135/Setup!$B$17+INDEX('FD inverse'!$A$10:$BH$10,1,'FD mesh'!$B$15+1)*Setup!$B$22</f>
        <v>24.1674785104731</v>
      </c>
      <c r="M1135" s="0" t="n">
        <f aca="false">SUMPRODUCT('FD inverse'!$A$11:$BH$11,'FD mesh'!$B$84:$BI$84,$E1134:$BL1134)+'FD inverse'!$A$11*$C1135/Setup!$B$17+INDEX('FD inverse'!$A$11:$BH$11,1,'FD mesh'!$B$15+1)*Setup!$B$22</f>
        <v>24.1531785075463</v>
      </c>
      <c r="N1135" s="0" t="n">
        <f aca="false">SUMPRODUCT('FD inverse'!$A$12:$BH$12,'FD mesh'!$B$84:$BI$84,$E1134:$BL1134)+'FD inverse'!$A$12*$C1135/Setup!$B$17+INDEX('FD inverse'!$A$12:$BH$12,1,'FD mesh'!$B$15+1)*Setup!$B$22</f>
        <v>24.1371546207285</v>
      </c>
      <c r="O1135" s="0" t="n">
        <f aca="false">SUMPRODUCT('FD inverse'!$A$13:$BH$13,'FD mesh'!$B$84:$BI$84,$E1134:$BL1134)+'FD inverse'!$A$13*$C1135/Setup!$B$17+INDEX('FD inverse'!$A$13:$BH$13,1,'FD mesh'!$B$15+1)*Setup!$B$22</f>
        <v>24.1200218111783</v>
      </c>
      <c r="P1135" s="0" t="n">
        <f aca="false">SUMPRODUCT('FD inverse'!$A$14:$BH$14,'FD mesh'!$B$84:$BI$84,$E1134:$BL1134)+'FD inverse'!$A$14*$C1135/Setup!$B$17+INDEX('FD inverse'!$A$14:$BH$14,1,'FD mesh'!$B$15+1)*Setup!$B$22</f>
        <v>24.1022603278941</v>
      </c>
      <c r="Q1135" s="0" t="n">
        <f aca="false">SUMPRODUCT('FD inverse'!$A$15:$BH$15,'FD mesh'!$B$84:$BI$84,$E1134:$BL1134)+'FD inverse'!$A$15*$C1135/Setup!$B$17+INDEX('FD inverse'!$A$15:$BH$15,1,'FD mesh'!$B$15+1)*Setup!$B$22</f>
        <v>24.0842159003748</v>
      </c>
      <c r="R1135" s="0" t="n">
        <f aca="false">SUMPRODUCT('FD inverse'!$A$16:$BH$16,'FD mesh'!$B$84:$BI$84,$E1134:$BL1134)+'FD inverse'!$A$16*$C1135/Setup!$B$17+INDEX('FD inverse'!$A$16:$BH$16,1,'FD mesh'!$B$15+1)*Setup!$B$22</f>
        <v>24.0661000155129</v>
      </c>
      <c r="S1135" s="0" t="n">
        <f aca="false">SUMPRODUCT('FD inverse'!$A$17:$BH$17,'FD mesh'!$B$84:$BI$84,$E1134:$BL1134)+'FD inverse'!$A$17*$C1135/Setup!$B$17+INDEX('FD inverse'!$A$17:$BH$17,1,'FD mesh'!$B$15+1)*Setup!$B$22</f>
        <v>23.4813155776847</v>
      </c>
      <c r="T1135" s="0" t="n">
        <f aca="false">SUMPRODUCT('FD inverse'!$A$18:$BH$18,'FD mesh'!$B$84:$BI$84,$E1134:$BL1134)+'FD inverse'!$A$18*$C1135/Setup!$B$17+INDEX('FD inverse'!$A$18:$BH$18,1,'FD mesh'!$B$15+1)*Setup!$B$22</f>
        <v>22.8966903083459</v>
      </c>
      <c r="U1135" s="0" t="n">
        <f aca="false">SUMPRODUCT('FD inverse'!$A$19:$BH$19,'FD mesh'!$B$84:$BI$84,$E1134:$BL1134)+'FD inverse'!$A$19*$C1135/Setup!$B$17+INDEX('FD inverse'!$A$19:$BH$19,1,'FD mesh'!$B$15+1)*Setup!$B$22</f>
        <v>22.3123493816281</v>
      </c>
      <c r="V1135" s="0" t="n">
        <f aca="false">SUMPRODUCT('FD inverse'!$A$20:$BH$20,'FD mesh'!$B$84:$BI$84,$E1134:$BL1134)+'FD inverse'!$A$20*$C1135/Setup!$B$17+INDEX('FD inverse'!$A$20:$BH$20,1,'FD mesh'!$B$15+1)*Setup!$B$22</f>
        <v>21.7283893029918</v>
      </c>
      <c r="W1135" s="0" t="n">
        <f aca="false">SUMPRODUCT('FD inverse'!$A$21:$BH$21,'FD mesh'!$B$84:$BI$84,$E1134:$BL1134)+'FD inverse'!$A$21*$C1135/Setup!$B$17+INDEX('FD inverse'!$A$21:$BH$21,1,'FD mesh'!$B$15+1)*Setup!$B$22</f>
        <v>21.1448801828923</v>
      </c>
      <c r="X1135" s="0" t="n">
        <f aca="false">SUMPRODUCT('FD inverse'!$A$22:$BH$22,'FD mesh'!$B$84:$BI$84,$E1134:$BL1134)+'FD inverse'!$A$22*$C1135/Setup!$B$17+INDEX('FD inverse'!$A$22:$BH$22,1,'FD mesh'!$B$15+1)*Setup!$B$22</f>
        <v>20.5618679928968</v>
      </c>
      <c r="Y1135" s="0" t="n">
        <f aca="false">SUMPRODUCT('FD inverse'!$A$23:$BH$23,'FD mesh'!$B$84:$BI$84,$E1134:$BL1134)+'FD inverse'!$A$23*$C1135/Setup!$B$17+INDEX('FD inverse'!$A$23:$BH$23,1,'FD mesh'!$B$15+1)*Setup!$B$22</f>
        <v>19.9793768015454</v>
      </c>
      <c r="Z1135" s="0" t="n">
        <f aca="false">SUMPRODUCT('FD inverse'!$A$24:$BH$24,'FD mesh'!$B$84:$BI$84,$E1134:$BL1134)+'FD inverse'!$A$24*$C1135/Setup!$B$17+INDEX('FD inverse'!$A$24:$BH$24,1,'FD mesh'!$B$15+1)*Setup!$B$22</f>
        <v>19.3974109882359</v>
      </c>
      <c r="AA1135" s="0" t="n">
        <f aca="false">SUMPRODUCT('FD inverse'!$A$25:$BH$25,'FD mesh'!$B$84:$BI$84,$E1134:$BL1134)+'FD inverse'!$A$25*$C1135/Setup!$B$17+INDEX('FD inverse'!$A$25:$BH$25,1,'FD mesh'!$B$15+1)*Setup!$B$22</f>
        <v>18.8159574343109</v>
      </c>
      <c r="AB1135" s="0" t="n">
        <f aca="false">SUMPRODUCT('FD inverse'!$A$26:$BH$26,'FD mesh'!$B$84:$BI$84,$E1134:$BL1134)+'FD inverse'!$A$26*$C1135/Setup!$B$17+INDEX('FD inverse'!$A$26:$BH$26,1,'FD mesh'!$B$15+1)*Setup!$B$22</f>
        <v>18.2349876913333</v>
      </c>
      <c r="AC1135" s="0" t="n">
        <f aca="false">SUMPRODUCT('FD inverse'!$A$27:$BH$27,'FD mesh'!$B$84:$BI$84,$E1134:$BL1134)+'FD inverse'!$A$27*$C1135/Setup!$B$17+INDEX('FD inverse'!$A$27:$BH$27,1,'FD mesh'!$B$15+1)*Setup!$B$22</f>
        <v>17.6544601272491</v>
      </c>
      <c r="AD1135" s="0" t="n">
        <f aca="false">SUMPRODUCT('FD inverse'!$A$28:$BH$28,'FD mesh'!$B$84:$BI$84,$E1134:$BL1134)+'FD inverse'!$A$28*$C1135/Setup!$B$17+INDEX('FD inverse'!$A$28:$BH$28,1,'FD mesh'!$B$15+1)*Setup!$B$22</f>
        <v>17.0743220517669</v>
      </c>
      <c r="AE1135" s="0" t="n">
        <f aca="false">SUMPRODUCT('FD inverse'!$A$29:$BH$29,'FD mesh'!$B$84:$BI$84,$E1134:$BL1134)+'FD inverse'!$A$29*$C1135/Setup!$B$17+INDEX('FD inverse'!$A$29:$BH$29,1,'FD mesh'!$B$15+1)*Setup!$B$22</f>
        <v>16.4945118228208</v>
      </c>
      <c r="AF1135" s="0" t="n">
        <f aca="false">SUMPRODUCT('FD inverse'!$A$30:$BH$30,'FD mesh'!$B$84:$BI$84,$E1134:$BL1134)+'FD inverse'!$A$30*$C1135/Setup!$B$17+INDEX('FD inverse'!$A$30:$BH$30,1,'FD mesh'!$B$15+1)*Setup!$B$22</f>
        <v>15.9149609364357</v>
      </c>
      <c r="AG1135" s="0" t="n">
        <f aca="false">SUMPRODUCT('FD inverse'!$A$31:$BH$31,'FD mesh'!$B$84:$BI$84,$E1134:$BL1134)+'FD inverse'!$A$31*$C1135/Setup!$B$17+INDEX('FD inverse'!$A$31:$BH$31,1,'FD mesh'!$B$15+1)*Setup!$B$22</f>
        <v>15.3355961026786</v>
      </c>
      <c r="AH1135" s="0" t="n">
        <f aca="false">SUMPRODUCT('FD inverse'!$A$32:$BH$32,'FD mesh'!$B$84:$BI$84,$E1134:$BL1134)+'FD inverse'!$A$32*$C1135/Setup!$B$17+INDEX('FD inverse'!$A$32:$BH$32,1,'FD mesh'!$B$15+1)*Setup!$B$22</f>
        <v>15.3112735577637</v>
      </c>
      <c r="AI1135" s="0" t="n">
        <f aca="false">SUMPRODUCT('FD inverse'!$A$33:$BH$33,'FD mesh'!$B$84:$BI$84,$E1134:$BL1134)+'FD inverse'!$A$33*$C1135/Setup!$B$17+INDEX('FD inverse'!$A$33:$BH$33,1,'FD mesh'!$B$15+1)*Setup!$B$22</f>
        <v>15.2871337868373</v>
      </c>
      <c r="AJ1135" s="0" t="n">
        <f aca="false">SUMPRODUCT('FD inverse'!$A$34:$BH$34,'FD mesh'!$B$84:$BI$84,$E1134:$BL1134)+'FD inverse'!$A$34*$C1135/Setup!$B$17+INDEX('FD inverse'!$A$34:$BH$34,1,'FD mesh'!$B$15+1)*Setup!$B$22</f>
        <v>15.2631685535809</v>
      </c>
      <c r="AK1135" s="0" t="n">
        <f aca="false">SUMPRODUCT('FD inverse'!$A$35:$BH$35,'FD mesh'!$B$84:$BI$84,$E1134:$BL1134)+'FD inverse'!$A$35*$C1135/Setup!$B$17+INDEX('FD inverse'!$A$35:$BH$35,1,'FD mesh'!$B$15+1)*Setup!$B$22</f>
        <v>15.2393681250738</v>
      </c>
      <c r="AL1135" s="0" t="n">
        <f aca="false">SUMPRODUCT('FD inverse'!$A$36:$BH$36,'FD mesh'!$B$84:$BI$84,$E1134:$BL1134)+'FD inverse'!$A$36*$C1135/Setup!$B$17+INDEX('FD inverse'!$A$36:$BH$36,1,'FD mesh'!$B$15+1)*Setup!$B$22</f>
        <v>15.2157214732532</v>
      </c>
      <c r="AM1135" s="0" t="n">
        <f aca="false">SUMPRODUCT('FD inverse'!$A$37:$BH$37,'FD mesh'!$B$84:$BI$84,$E1134:$BL1134)+'FD inverse'!$A$37*$C1135/Setup!$B$17+INDEX('FD inverse'!$A$37:$BH$37,1,'FD mesh'!$B$15+1)*Setup!$B$22</f>
        <v>15.1922164564215</v>
      </c>
      <c r="AN1135" s="0" t="n">
        <f aca="false">SUMPRODUCT('FD inverse'!$A$38:$BH$38,'FD mesh'!$B$84:$BI$84,$E1134:$BL1134)+'FD inverse'!$A$38*$C1135/Setup!$B$17+INDEX('FD inverse'!$A$38:$BH$38,1,'FD mesh'!$B$15+1)*Setup!$B$22</f>
        <v>15.1688399821504</v>
      </c>
      <c r="AO1135" s="0" t="n">
        <f aca="false">SUMPRODUCT('FD inverse'!$A$39:$BH$39,'FD mesh'!$B$84:$BI$84,$E1134:$BL1134)+'FD inverse'!$A$39*$C1135/Setup!$B$17+INDEX('FD inverse'!$A$39:$BH$39,1,'FD mesh'!$B$15+1)*Setup!$B$22</f>
        <v>15.1455781530674</v>
      </c>
      <c r="AP1135" s="0" t="n">
        <f aca="false">SUMPRODUCT('FD inverse'!$A$40:$BH$40,'FD mesh'!$B$84:$BI$84,$E1134:$BL1134)+'FD inverse'!$A$40*$C1135/Setup!$B$17+INDEX('FD inverse'!$A$40:$BH$40,1,'FD mesh'!$B$15+1)*Setup!$B$22</f>
        <v>15.1224163971144</v>
      </c>
      <c r="AQ1135" s="0" t="n">
        <f aca="false">SUMPRODUCT('FD inverse'!$A$41:$BH$41,'FD mesh'!$B$84:$BI$84,$E1134:$BL1134)+'FD inverse'!$A$41*$C1135/Setup!$B$17+INDEX('FD inverse'!$A$41:$BH$41,1,'FD mesh'!$B$15+1)*Setup!$B$22</f>
        <v>15.0993395839678</v>
      </c>
      <c r="AR1135" s="0" t="n">
        <f aca="false">SUMPRODUCT('FD inverse'!$A$42:$BH$42,'FD mesh'!$B$84:$BI$84,$E1134:$BL1134)+'FD inverse'!$A$42*$C1135/Setup!$B$17+INDEX('FD inverse'!$A$42:$BH$42,1,'FD mesh'!$B$15+1)*Setup!$B$22</f>
        <v>15.0763321293837</v>
      </c>
      <c r="AS1135" s="0" t="n">
        <f aca="false">SUMPRODUCT('FD inverse'!$A$43:$BH$43,'FD mesh'!$B$84:$BI$84,$E1134:$BL1134)+'FD inverse'!$A$43*$C1135/Setup!$B$17+INDEX('FD inverse'!$A$43:$BH$43,1,'FD mesh'!$B$15+1)*Setup!$B$22</f>
        <v>0</v>
      </c>
      <c r="AT1135" s="0" t="n">
        <f aca="false">SUMPRODUCT('FD inverse'!$A$44:$BH$44,'FD mesh'!$B$84:$BI$84,$E1134:$BL1134)+'FD inverse'!$A$44*$C1135/Setup!$B$17+INDEX('FD inverse'!$A$44:$BH$44,1,'FD mesh'!$B$15+1)*Setup!$B$22</f>
        <v>0</v>
      </c>
      <c r="AU1135" s="0" t="n">
        <f aca="false">SUMPRODUCT('FD inverse'!$A$45:$BH$45,'FD mesh'!$B$84:$BI$84,$E1134:$BL1134)+'FD inverse'!$A$45*$C1135/Setup!$B$17+INDEX('FD inverse'!$A$45:$BH$45,1,'FD mesh'!$B$15+1)*Setup!$B$22</f>
        <v>0</v>
      </c>
      <c r="AV1135" s="0" t="n">
        <f aca="false">SUMPRODUCT('FD inverse'!$A$46:$BH$46,'FD mesh'!$B$84:$BI$84,$E1134:$BL1134)+'FD inverse'!$A$46*$C1135/Setup!$B$17+INDEX('FD inverse'!$A$46:$BH$46,1,'FD mesh'!$B$15+1)*Setup!$B$22</f>
        <v>0</v>
      </c>
      <c r="AW1135" s="0" t="n">
        <f aca="false">SUMPRODUCT('FD inverse'!$A$47:$BH$47,'FD mesh'!$B$84:$BI$84,$E1134:$BL1134)+'FD inverse'!$A$47*$C1135/Setup!$B$17+INDEX('FD inverse'!$A$47:$BH$47,1,'FD mesh'!$B$15+1)*Setup!$B$22</f>
        <v>0</v>
      </c>
      <c r="AX1135" s="0" t="n">
        <f aca="false">SUMPRODUCT('FD inverse'!$A$48:$BH$48,'FD mesh'!$B$84:$BI$84,$E1134:$BL1134)+'FD inverse'!$A$48*$C1135/Setup!$B$17+INDEX('FD inverse'!$A$48:$BH$48,1,'FD mesh'!$B$15+1)*Setup!$B$22</f>
        <v>0</v>
      </c>
      <c r="AY1135" s="0" t="n">
        <f aca="false">SUMPRODUCT('FD inverse'!$A$49:$BH$49,'FD mesh'!$B$84:$BI$84,$E1134:$BL1134)+'FD inverse'!$A$49*$C1135/Setup!$B$17+INDEX('FD inverse'!$A$49:$BH$49,1,'FD mesh'!$B$15+1)*Setup!$B$22</f>
        <v>0</v>
      </c>
      <c r="AZ1135" s="0" t="n">
        <f aca="false">SUMPRODUCT('FD inverse'!$A$50:$BH$50,'FD mesh'!$B$84:$BI$84,$E1134:$BL1134)+'FD inverse'!$A$50*$C1135/Setup!$B$17+INDEX('FD inverse'!$A$50:$BH$50,1,'FD mesh'!$B$15+1)*Setup!$B$22</f>
        <v>0</v>
      </c>
      <c r="BA1135" s="0" t="n">
        <f aca="false">SUMPRODUCT('FD inverse'!$A$51:$BH$51,'FD mesh'!$B$84:$BI$84,$E1134:$BL1134)+'FD inverse'!$A$51*$C1135/Setup!$B$17+INDEX('FD inverse'!$A$51:$BH$51,1,'FD mesh'!$B$15+1)*Setup!$B$22</f>
        <v>0</v>
      </c>
      <c r="BB1135" s="0" t="n">
        <f aca="false">SUMPRODUCT('FD inverse'!$A$52:$BH$52,'FD mesh'!$B$84:$BI$84,$E1134:$BL1134)+'FD inverse'!$A$52*$C1135/Setup!$B$17+INDEX('FD inverse'!$A$52:$BH$52,1,'FD mesh'!$B$15+1)*Setup!$B$22</f>
        <v>0</v>
      </c>
      <c r="BC1135" s="0" t="n">
        <f aca="false">SUMPRODUCT('FD inverse'!$A$53:$BH$53,'FD mesh'!$B$84:$BI$84,$E1134:$BL1134)+'FD inverse'!$A$53*$C1135/Setup!$B$17+INDEX('FD inverse'!$A$53:$BH$53,1,'FD mesh'!$B$15+1)*Setup!$B$22</f>
        <v>0</v>
      </c>
      <c r="BD1135" s="0" t="n">
        <f aca="false">SUMPRODUCT('FD inverse'!$A$54:$BH$54,'FD mesh'!$B$84:$BI$84,$E1134:$BL1134)+'FD inverse'!$A$54*$C1135/Setup!$B$17+INDEX('FD inverse'!$A$54:$BH$54,1,'FD mesh'!$B$15+1)*Setup!$B$22</f>
        <v>0</v>
      </c>
      <c r="BE1135" s="0" t="n">
        <f aca="false">SUMPRODUCT('FD inverse'!$A$55:$BH$55,'FD mesh'!$B$84:$BI$84,$E1134:$BL1134)+'FD inverse'!$A$55*$C1135/Setup!$B$17+INDEX('FD inverse'!$A$55:$BH$55,1,'FD mesh'!$B$15+1)*Setup!$B$22</f>
        <v>0</v>
      </c>
      <c r="BF1135" s="0" t="n">
        <f aca="false">SUMPRODUCT('FD inverse'!$A$56:$BH$56,'FD mesh'!$B$84:$BI$84,$E1134:$BL1134)+'FD inverse'!$A$56*$C1135/Setup!$B$17+INDEX('FD inverse'!$A$56:$BH$56,1,'FD mesh'!$B$15+1)*Setup!$B$22</f>
        <v>0</v>
      </c>
      <c r="BG1135" s="0" t="n">
        <f aca="false">SUMPRODUCT('FD inverse'!$A$57:$BH$57,'FD mesh'!$B$84:$BI$84,$E1134:$BL1134)+'FD inverse'!$A$57*$C1135/Setup!$B$17+INDEX('FD inverse'!$A$57:$BH$57,1,'FD mesh'!$B$15+1)*Setup!$B$22</f>
        <v>0</v>
      </c>
      <c r="BH1135" s="0" t="n">
        <f aca="false">SUMPRODUCT('FD inverse'!$A$58:$BH$58,'FD mesh'!$B$84:$BI$84,$E1134:$BL1134)+'FD inverse'!$A$58*$C1135/Setup!$B$17+INDEX('FD inverse'!$A$58:$BH$58,1,'FD mesh'!$B$15+1)*Setup!$B$22</f>
        <v>0</v>
      </c>
      <c r="BI1135" s="0" t="n">
        <f aca="false">SUMPRODUCT('FD inverse'!$A$59:$BH$59,'FD mesh'!$B$84:$BI$84,$E1134:$BL1134)+'FD inverse'!$A$59*$C1135/Setup!$B$17+INDEX('FD inverse'!$A$59:$BH$59,1,'FD mesh'!$B$15+1)*Setup!$B$22</f>
        <v>0</v>
      </c>
      <c r="BJ1135" s="0" t="n">
        <f aca="false">SUMPRODUCT('FD inverse'!$A$60:$BH$60,'FD mesh'!$B$84:$BI$84,$E1134:$BL1134)+'FD inverse'!$A$60*$C1135/Setup!$B$17+INDEX('FD inverse'!$A$60:$BH$60,1,'FD mesh'!$B$15+1)*Setup!$B$22</f>
        <v>0</v>
      </c>
      <c r="BK1135" s="0" t="n">
        <f aca="false">SUMPRODUCT('FD inverse'!$A$61:$BH$61,'FD mesh'!$B$84:$BI$84,$E1134:$BL1134)+'FD inverse'!$A$61*$C1135/Setup!$B$17+INDEX('FD inverse'!$A$61:$BH$61,1,'FD mesh'!$B$15+1)*Setup!$B$22</f>
        <v>0</v>
      </c>
      <c r="BL1135" s="0" t="n">
        <f aca="false">SUMPRODUCT('FD inverse'!$A$62:$BH$62,'FD mesh'!$B$84:$BI$84,$E1134:$BL1134)+'FD inverse'!$A$62*$C1135/Setup!$B$17+INDEX('FD inverse'!$A$62:$BH$62,1,'FD mesh'!$B$15+1)*Setup!$B$22</f>
        <v>0</v>
      </c>
    </row>
    <row r="1136" customFormat="false" ht="15" hidden="false" customHeight="false" outlineLevel="0" collapsed="false">
      <c r="A1136" s="0" t="n">
        <v>1131</v>
      </c>
      <c r="B1136" s="0" t="n">
        <f aca="false">A1136*Setup!$B$11/3600</f>
        <v>94.25</v>
      </c>
      <c r="C1136" s="0" t="n">
        <f aca="false">Setup!$B$7+Setup!$B$8*COS(2*PI()*(B1136-Setup!$B$9)/24)</f>
        <v>23.7383874830794</v>
      </c>
      <c r="D1136" s="0" t="n">
        <f aca="false">(C1136-E1136)/Setup!$B$17</f>
        <v>-2.12357180683248</v>
      </c>
      <c r="E1136" s="0" t="n">
        <f aca="false">SUMPRODUCT('FD inverse'!$A$3:$BH$3,'FD mesh'!$B$84:$BI$84,$E1135:$BL1135)+'FD inverse'!$A$3*$C1136/Setup!$B$17+INDEX('FD inverse'!$A$3:$BH$3,1,'FD mesh'!$B$15+1)*Setup!$B$22</f>
        <v>24.0144518179677</v>
      </c>
      <c r="F1136" s="0" t="n">
        <f aca="false">SUMPRODUCT('FD inverse'!$A$4:$BH$4,'FD mesh'!$B$84:$BI$84,$E1135:$BL1135)+'FD inverse'!$A$4*$C1136/Setup!$B$17+INDEX('FD inverse'!$A$4:$BH$4,1,'FD mesh'!$B$15+1)*Setup!$B$22</f>
        <v>24.0661468286692</v>
      </c>
      <c r="G1136" s="0" t="n">
        <f aca="false">SUMPRODUCT('FD inverse'!$A$5:$BH$5,'FD mesh'!$B$84:$BI$84,$E1135:$BL1135)+'FD inverse'!$A$5*$C1136/Setup!$B$17+INDEX('FD inverse'!$A$5:$BH$5,1,'FD mesh'!$B$15+1)*Setup!$B$22</f>
        <v>24.0982038868975</v>
      </c>
      <c r="H1136" s="0" t="n">
        <f aca="false">SUMPRODUCT('FD inverse'!$A$6:$BH$6,'FD mesh'!$B$84:$BI$84,$E1135:$BL1135)+'FD inverse'!$A$6*$C1136/Setup!$B$17+INDEX('FD inverse'!$A$6:$BH$6,1,'FD mesh'!$B$15+1)*Setup!$B$22</f>
        <v>24.178529755314</v>
      </c>
      <c r="I1136" s="0" t="n">
        <f aca="false">SUMPRODUCT('FD inverse'!$A$7:$BH$7,'FD mesh'!$B$84:$BI$84,$E1135:$BL1135)+'FD inverse'!$A$7*$C1136/Setup!$B$17+INDEX('FD inverse'!$A$7:$BH$7,1,'FD mesh'!$B$15+1)*Setup!$B$22</f>
        <v>24.1821271501235</v>
      </c>
      <c r="J1136" s="0" t="n">
        <f aca="false">SUMPRODUCT('FD inverse'!$A$8:$BH$8,'FD mesh'!$B$84:$BI$84,$E1135:$BL1135)+'FD inverse'!$A$8*$C1136/Setup!$B$17+INDEX('FD inverse'!$A$8:$BH$8,1,'FD mesh'!$B$15+1)*Setup!$B$22</f>
        <v>24.1799787385039</v>
      </c>
      <c r="K1136" s="0" t="n">
        <f aca="false">SUMPRODUCT('FD inverse'!$A$9:$BH$9,'FD mesh'!$B$84:$BI$84,$E1135:$BL1135)+'FD inverse'!$A$9*$C1136/Setup!$B$17+INDEX('FD inverse'!$A$9:$BH$9,1,'FD mesh'!$B$15+1)*Setup!$B$22</f>
        <v>24.1732316180374</v>
      </c>
      <c r="L1136" s="0" t="n">
        <f aca="false">SUMPRODUCT('FD inverse'!$A$10:$BH$10,'FD mesh'!$B$84:$BI$84,$E1135:$BL1135)+'FD inverse'!$A$10*$C1136/Setup!$B$17+INDEX('FD inverse'!$A$10:$BH$10,1,'FD mesh'!$B$15+1)*Setup!$B$22</f>
        <v>24.1629014243703</v>
      </c>
      <c r="M1136" s="0" t="n">
        <f aca="false">SUMPRODUCT('FD inverse'!$A$11:$BH$11,'FD mesh'!$B$84:$BI$84,$E1135:$BL1135)+'FD inverse'!$A$11*$C1136/Setup!$B$17+INDEX('FD inverse'!$A$11:$BH$11,1,'FD mesh'!$B$15+1)*Setup!$B$22</f>
        <v>24.1498708849198</v>
      </c>
      <c r="N1136" s="0" t="n">
        <f aca="false">SUMPRODUCT('FD inverse'!$A$12:$BH$12,'FD mesh'!$B$84:$BI$84,$E1135:$BL1135)+'FD inverse'!$A$12*$C1136/Setup!$B$17+INDEX('FD inverse'!$A$12:$BH$12,1,'FD mesh'!$B$15+1)*Setup!$B$22</f>
        <v>24.1348889456896</v>
      </c>
      <c r="O1136" s="0" t="n">
        <f aca="false">SUMPRODUCT('FD inverse'!$A$13:$BH$13,'FD mesh'!$B$84:$BI$84,$E1135:$BL1135)+'FD inverse'!$A$13*$C1136/Setup!$B$17+INDEX('FD inverse'!$A$13:$BH$13,1,'FD mesh'!$B$15+1)*Setup!$B$22</f>
        <v>24.1185703250206</v>
      </c>
      <c r="P1136" s="0" t="n">
        <f aca="false">SUMPRODUCT('FD inverse'!$A$14:$BH$14,'FD mesh'!$B$84:$BI$84,$E1135:$BL1135)+'FD inverse'!$A$14*$C1136/Setup!$B$17+INDEX('FD inverse'!$A$14:$BH$14,1,'FD mesh'!$B$15+1)*Setup!$B$22</f>
        <v>24.1013953703351</v>
      </c>
      <c r="Q1136" s="0" t="n">
        <f aca="false">SUMPRODUCT('FD inverse'!$A$15:$BH$15,'FD mesh'!$B$84:$BI$84,$E1135:$BL1135)+'FD inverse'!$A$15*$C1136/Setup!$B$17+INDEX('FD inverse'!$A$15:$BH$15,1,'FD mesh'!$B$15+1)*Setup!$B$22</f>
        <v>24.0837101162048</v>
      </c>
      <c r="R1136" s="0" t="n">
        <f aca="false">SUMPRODUCT('FD inverse'!$A$16:$BH$16,'FD mesh'!$B$84:$BI$84,$E1135:$BL1135)+'FD inverse'!$A$16*$C1136/Setup!$B$17+INDEX('FD inverse'!$A$16:$BH$16,1,'FD mesh'!$B$15+1)*Setup!$B$22</f>
        <v>24.065726464334</v>
      </c>
      <c r="S1136" s="0" t="n">
        <f aca="false">SUMPRODUCT('FD inverse'!$A$17:$BH$17,'FD mesh'!$B$84:$BI$84,$E1135:$BL1135)+'FD inverse'!$A$17*$C1136/Setup!$B$17+INDEX('FD inverse'!$A$17:$BH$17,1,'FD mesh'!$B$15+1)*Setup!$B$22</f>
        <v>23.4814988225583</v>
      </c>
      <c r="T1136" s="0" t="n">
        <f aca="false">SUMPRODUCT('FD inverse'!$A$18:$BH$18,'FD mesh'!$B$84:$BI$84,$E1135:$BL1135)+'FD inverse'!$A$18*$C1136/Setup!$B$17+INDEX('FD inverse'!$A$18:$BH$18,1,'FD mesh'!$B$15+1)*Setup!$B$22</f>
        <v>22.8973251071312</v>
      </c>
      <c r="U1136" s="0" t="n">
        <f aca="false">SUMPRODUCT('FD inverse'!$A$19:$BH$19,'FD mesh'!$B$84:$BI$84,$E1135:$BL1135)+'FD inverse'!$A$19*$C1136/Setup!$B$17+INDEX('FD inverse'!$A$19:$BH$19,1,'FD mesh'!$B$15+1)*Setup!$B$22</f>
        <v>22.313338203918</v>
      </c>
      <c r="V1136" s="0" t="n">
        <f aca="false">SUMPRODUCT('FD inverse'!$A$20:$BH$20,'FD mesh'!$B$84:$BI$84,$E1135:$BL1135)+'FD inverse'!$A$20*$C1136/Setup!$B$17+INDEX('FD inverse'!$A$20:$BH$20,1,'FD mesh'!$B$15+1)*Setup!$B$22</f>
        <v>21.7296422969787</v>
      </c>
      <c r="W1136" s="0" t="n">
        <f aca="false">SUMPRODUCT('FD inverse'!$A$21:$BH$21,'FD mesh'!$B$84:$BI$84,$E1135:$BL1135)+'FD inverse'!$A$21*$C1136/Setup!$B$17+INDEX('FD inverse'!$A$21:$BH$21,1,'FD mesh'!$B$15+1)*Setup!$B$22</f>
        <v>21.1463151282698</v>
      </c>
      <c r="X1136" s="0" t="n">
        <f aca="false">SUMPRODUCT('FD inverse'!$A$22:$BH$22,'FD mesh'!$B$84:$BI$84,$E1135:$BL1135)+'FD inverse'!$A$22*$C1136/Setup!$B$17+INDEX('FD inverse'!$A$22:$BH$22,1,'FD mesh'!$B$15+1)*Setup!$B$22</f>
        <v>20.5634102434863</v>
      </c>
      <c r="Y1136" s="0" t="n">
        <f aca="false">SUMPRODUCT('FD inverse'!$A$23:$BH$23,'FD mesh'!$B$84:$BI$84,$E1135:$BL1135)+'FD inverse'!$A$23*$C1136/Setup!$B$17+INDEX('FD inverse'!$A$23:$BH$23,1,'FD mesh'!$B$15+1)*Setup!$B$22</f>
        <v>19.9809592210192</v>
      </c>
      <c r="Z1136" s="0" t="n">
        <f aca="false">SUMPRODUCT('FD inverse'!$A$24:$BH$24,'FD mesh'!$B$84:$BI$84,$E1135:$BL1135)+'FD inverse'!$A$24*$C1136/Setup!$B$17+INDEX('FD inverse'!$A$24:$BH$24,1,'FD mesh'!$B$15+1)*Setup!$B$22</f>
        <v>19.3989738819972</v>
      </c>
      <c r="AA1136" s="0" t="n">
        <f aca="false">SUMPRODUCT('FD inverse'!$A$25:$BH$25,'FD mesh'!$B$84:$BI$84,$E1135:$BL1135)+'FD inverse'!$A$25*$C1136/Setup!$B$17+INDEX('FD inverse'!$A$25:$BH$25,1,'FD mesh'!$B$15+1)*Setup!$B$22</f>
        <v>18.8174484802821</v>
      </c>
      <c r="AB1136" s="0" t="n">
        <f aca="false">SUMPRODUCT('FD inverse'!$A$26:$BH$26,'FD mesh'!$B$84:$BI$84,$E1135:$BL1135)+'FD inverse'!$A$26*$C1136/Setup!$B$17+INDEX('FD inverse'!$A$26:$BH$26,1,'FD mesh'!$B$15+1)*Setup!$B$22</f>
        <v>18.2363618720957</v>
      </c>
      <c r="AC1136" s="0" t="n">
        <f aca="false">SUMPRODUCT('FD inverse'!$A$27:$BH$27,'FD mesh'!$B$84:$BI$84,$E1135:$BL1135)+'FD inverse'!$A$27*$C1136/Setup!$B$17+INDEX('FD inverse'!$A$27:$BH$27,1,'FD mesh'!$B$15+1)*Setup!$B$22</f>
        <v>17.6556796656765</v>
      </c>
      <c r="AD1136" s="0" t="n">
        <f aca="false">SUMPRODUCT('FD inverse'!$A$28:$BH$28,'FD mesh'!$B$84:$BI$84,$E1135:$BL1135)+'FD inverse'!$A$28*$C1136/Setup!$B$17+INDEX('FD inverse'!$A$28:$BH$28,1,'FD mesh'!$B$15+1)*Setup!$B$22</f>
        <v>17.0753563519945</v>
      </c>
      <c r="AE1136" s="0" t="n">
        <f aca="false">SUMPRODUCT('FD inverse'!$A$29:$BH$29,'FD mesh'!$B$84:$BI$84,$E1135:$BL1135)+'FD inverse'!$A$29*$C1136/Setup!$B$17+INDEX('FD inverse'!$A$29:$BH$29,1,'FD mesh'!$B$15+1)*Setup!$B$22</f>
        <v>16.4953374180938</v>
      </c>
      <c r="AF1136" s="0" t="n">
        <f aca="false">SUMPRODUCT('FD inverse'!$A$30:$BH$30,'FD mesh'!$B$84:$BI$84,$E1135:$BL1135)+'FD inverse'!$A$30*$C1136/Setup!$B$17+INDEX('FD inverse'!$A$30:$BH$30,1,'FD mesh'!$B$15+1)*Setup!$B$22</f>
        <v>15.9155614450877</v>
      </c>
      <c r="AG1136" s="0" t="n">
        <f aca="false">SUMPRODUCT('FD inverse'!$A$31:$BH$31,'FD mesh'!$B$84:$BI$84,$E1135:$BL1135)+'FD inverse'!$A$31*$C1136/Setup!$B$17+INDEX('FD inverse'!$A$31:$BH$31,1,'FD mesh'!$B$15+1)*Setup!$B$22</f>
        <v>15.3359621931992</v>
      </c>
      <c r="AH1136" s="0" t="n">
        <f aca="false">SUMPRODUCT('FD inverse'!$A$32:$BH$32,'FD mesh'!$B$84:$BI$84,$E1135:$BL1135)+'FD inverse'!$A$32*$C1136/Setup!$B$17+INDEX('FD inverse'!$A$32:$BH$32,1,'FD mesh'!$B$15+1)*Setup!$B$22</f>
        <v>15.3116277354233</v>
      </c>
      <c r="AI1136" s="0" t="n">
        <f aca="false">SUMPRODUCT('FD inverse'!$A$33:$BH$33,'FD mesh'!$B$84:$BI$84,$E1135:$BL1135)+'FD inverse'!$A$33*$C1136/Setup!$B$17+INDEX('FD inverse'!$A$33:$BH$33,1,'FD mesh'!$B$15+1)*Setup!$B$22</f>
        <v>15.2874725705364</v>
      </c>
      <c r="AJ1136" s="0" t="n">
        <f aca="false">SUMPRODUCT('FD inverse'!$A$34:$BH$34,'FD mesh'!$B$84:$BI$84,$E1135:$BL1135)+'FD inverse'!$A$34*$C1136/Setup!$B$17+INDEX('FD inverse'!$A$34:$BH$34,1,'FD mesh'!$B$15+1)*Setup!$B$22</f>
        <v>15.2634889057614</v>
      </c>
      <c r="AK1136" s="0" t="n">
        <f aca="false">SUMPRODUCT('FD inverse'!$A$35:$BH$35,'FD mesh'!$B$84:$BI$84,$E1135:$BL1135)+'FD inverse'!$A$35*$C1136/Setup!$B$17+INDEX('FD inverse'!$A$35:$BH$35,1,'FD mesh'!$B$15+1)*Setup!$B$22</f>
        <v>15.2396674106388</v>
      </c>
      <c r="AL1136" s="0" t="n">
        <f aca="false">SUMPRODUCT('FD inverse'!$A$36:$BH$36,'FD mesh'!$B$84:$BI$84,$E1135:$BL1135)+'FD inverse'!$A$36*$C1136/Setup!$B$17+INDEX('FD inverse'!$A$36:$BH$36,1,'FD mesh'!$B$15+1)*Setup!$B$22</f>
        <v>15.2159974207626</v>
      </c>
      <c r="AM1136" s="0" t="n">
        <f aca="false">SUMPRODUCT('FD inverse'!$A$37:$BH$37,'FD mesh'!$B$84:$BI$84,$E1135:$BL1135)+'FD inverse'!$A$37*$C1136/Setup!$B$17+INDEX('FD inverse'!$A$37:$BH$37,1,'FD mesh'!$B$15+1)*Setup!$B$22</f>
        <v>15.1924671218718</v>
      </c>
      <c r="AN1136" s="0" t="n">
        <f aca="false">SUMPRODUCT('FD inverse'!$A$38:$BH$38,'FD mesh'!$B$84:$BI$84,$E1135:$BL1135)+'FD inverse'!$A$38*$C1136/Setup!$B$17+INDEX('FD inverse'!$A$38:$BH$38,1,'FD mesh'!$B$15+1)*Setup!$B$22</f>
        <v>15.1690637156055</v>
      </c>
      <c r="AO1136" s="0" t="n">
        <f aca="false">SUMPRODUCT('FD inverse'!$A$39:$BH$39,'FD mesh'!$B$84:$BI$84,$E1135:$BL1135)+'FD inverse'!$A$39*$C1136/Setup!$B$17+INDEX('FD inverse'!$A$39:$BH$39,1,'FD mesh'!$B$15+1)*Setup!$B$22</f>
        <v>15.1457735683675</v>
      </c>
      <c r="AP1136" s="0" t="n">
        <f aca="false">SUMPRODUCT('FD inverse'!$A$40:$BH$40,'FD mesh'!$B$84:$BI$84,$E1135:$BL1135)+'FD inverse'!$A$40*$C1136/Setup!$B$17+INDEX('FD inverse'!$A$40:$BH$40,1,'FD mesh'!$B$15+1)*Setup!$B$22</f>
        <v>15.1225823448554</v>
      </c>
      <c r="AQ1136" s="0" t="n">
        <f aca="false">SUMPRODUCT('FD inverse'!$A$41:$BH$41,'FD mesh'!$B$84:$BI$84,$E1135:$BL1135)+'FD inverse'!$A$41*$C1136/Setup!$B$17+INDEX('FD inverse'!$A$41:$BH$41,1,'FD mesh'!$B$15+1)*Setup!$B$22</f>
        <v>15.0994751279122</v>
      </c>
      <c r="AR1136" s="0" t="n">
        <f aca="false">SUMPRODUCT('FD inverse'!$A$42:$BH$42,'FD mesh'!$B$84:$BI$84,$E1135:$BL1135)+'FD inverse'!$A$42*$C1136/Setup!$B$17+INDEX('FD inverse'!$A$42:$BH$42,1,'FD mesh'!$B$15+1)*Setup!$B$22</f>
        <v>15.0764365264358</v>
      </c>
      <c r="AS1136" s="0" t="n">
        <f aca="false">SUMPRODUCT('FD inverse'!$A$43:$BH$43,'FD mesh'!$B$84:$BI$84,$E1135:$BL1135)+'FD inverse'!$A$43*$C1136/Setup!$B$17+INDEX('FD inverse'!$A$43:$BH$43,1,'FD mesh'!$B$15+1)*Setup!$B$22</f>
        <v>0</v>
      </c>
      <c r="AT1136" s="0" t="n">
        <f aca="false">SUMPRODUCT('FD inverse'!$A$44:$BH$44,'FD mesh'!$B$84:$BI$84,$E1135:$BL1135)+'FD inverse'!$A$44*$C1136/Setup!$B$17+INDEX('FD inverse'!$A$44:$BH$44,1,'FD mesh'!$B$15+1)*Setup!$B$22</f>
        <v>0</v>
      </c>
      <c r="AU1136" s="0" t="n">
        <f aca="false">SUMPRODUCT('FD inverse'!$A$45:$BH$45,'FD mesh'!$B$84:$BI$84,$E1135:$BL1135)+'FD inverse'!$A$45*$C1136/Setup!$B$17+INDEX('FD inverse'!$A$45:$BH$45,1,'FD mesh'!$B$15+1)*Setup!$B$22</f>
        <v>0</v>
      </c>
      <c r="AV1136" s="0" t="n">
        <f aca="false">SUMPRODUCT('FD inverse'!$A$46:$BH$46,'FD mesh'!$B$84:$BI$84,$E1135:$BL1135)+'FD inverse'!$A$46*$C1136/Setup!$B$17+INDEX('FD inverse'!$A$46:$BH$46,1,'FD mesh'!$B$15+1)*Setup!$B$22</f>
        <v>0</v>
      </c>
      <c r="AW1136" s="0" t="n">
        <f aca="false">SUMPRODUCT('FD inverse'!$A$47:$BH$47,'FD mesh'!$B$84:$BI$84,$E1135:$BL1135)+'FD inverse'!$A$47*$C1136/Setup!$B$17+INDEX('FD inverse'!$A$47:$BH$47,1,'FD mesh'!$B$15+1)*Setup!$B$22</f>
        <v>0</v>
      </c>
      <c r="AX1136" s="0" t="n">
        <f aca="false">SUMPRODUCT('FD inverse'!$A$48:$BH$48,'FD mesh'!$B$84:$BI$84,$E1135:$BL1135)+'FD inverse'!$A$48*$C1136/Setup!$B$17+INDEX('FD inverse'!$A$48:$BH$48,1,'FD mesh'!$B$15+1)*Setup!$B$22</f>
        <v>0</v>
      </c>
      <c r="AY1136" s="0" t="n">
        <f aca="false">SUMPRODUCT('FD inverse'!$A$49:$BH$49,'FD mesh'!$B$84:$BI$84,$E1135:$BL1135)+'FD inverse'!$A$49*$C1136/Setup!$B$17+INDEX('FD inverse'!$A$49:$BH$49,1,'FD mesh'!$B$15+1)*Setup!$B$22</f>
        <v>0</v>
      </c>
      <c r="AZ1136" s="0" t="n">
        <f aca="false">SUMPRODUCT('FD inverse'!$A$50:$BH$50,'FD mesh'!$B$84:$BI$84,$E1135:$BL1135)+'FD inverse'!$A$50*$C1136/Setup!$B$17+INDEX('FD inverse'!$A$50:$BH$50,1,'FD mesh'!$B$15+1)*Setup!$B$22</f>
        <v>0</v>
      </c>
      <c r="BA1136" s="0" t="n">
        <f aca="false">SUMPRODUCT('FD inverse'!$A$51:$BH$51,'FD mesh'!$B$84:$BI$84,$E1135:$BL1135)+'FD inverse'!$A$51*$C1136/Setup!$B$17+INDEX('FD inverse'!$A$51:$BH$51,1,'FD mesh'!$B$15+1)*Setup!$B$22</f>
        <v>0</v>
      </c>
      <c r="BB1136" s="0" t="n">
        <f aca="false">SUMPRODUCT('FD inverse'!$A$52:$BH$52,'FD mesh'!$B$84:$BI$84,$E1135:$BL1135)+'FD inverse'!$A$52*$C1136/Setup!$B$17+INDEX('FD inverse'!$A$52:$BH$52,1,'FD mesh'!$B$15+1)*Setup!$B$22</f>
        <v>0</v>
      </c>
      <c r="BC1136" s="0" t="n">
        <f aca="false">SUMPRODUCT('FD inverse'!$A$53:$BH$53,'FD mesh'!$B$84:$BI$84,$E1135:$BL1135)+'FD inverse'!$A$53*$C1136/Setup!$B$17+INDEX('FD inverse'!$A$53:$BH$53,1,'FD mesh'!$B$15+1)*Setup!$B$22</f>
        <v>0</v>
      </c>
      <c r="BD1136" s="0" t="n">
        <f aca="false">SUMPRODUCT('FD inverse'!$A$54:$BH$54,'FD mesh'!$B$84:$BI$84,$E1135:$BL1135)+'FD inverse'!$A$54*$C1136/Setup!$B$17+INDEX('FD inverse'!$A$54:$BH$54,1,'FD mesh'!$B$15+1)*Setup!$B$22</f>
        <v>0</v>
      </c>
      <c r="BE1136" s="0" t="n">
        <f aca="false">SUMPRODUCT('FD inverse'!$A$55:$BH$55,'FD mesh'!$B$84:$BI$84,$E1135:$BL1135)+'FD inverse'!$A$55*$C1136/Setup!$B$17+INDEX('FD inverse'!$A$55:$BH$55,1,'FD mesh'!$B$15+1)*Setup!$B$22</f>
        <v>0</v>
      </c>
      <c r="BF1136" s="0" t="n">
        <f aca="false">SUMPRODUCT('FD inverse'!$A$56:$BH$56,'FD mesh'!$B$84:$BI$84,$E1135:$BL1135)+'FD inverse'!$A$56*$C1136/Setup!$B$17+INDEX('FD inverse'!$A$56:$BH$56,1,'FD mesh'!$B$15+1)*Setup!$B$22</f>
        <v>0</v>
      </c>
      <c r="BG1136" s="0" t="n">
        <f aca="false">SUMPRODUCT('FD inverse'!$A$57:$BH$57,'FD mesh'!$B$84:$BI$84,$E1135:$BL1135)+'FD inverse'!$A$57*$C1136/Setup!$B$17+INDEX('FD inverse'!$A$57:$BH$57,1,'FD mesh'!$B$15+1)*Setup!$B$22</f>
        <v>0</v>
      </c>
      <c r="BH1136" s="0" t="n">
        <f aca="false">SUMPRODUCT('FD inverse'!$A$58:$BH$58,'FD mesh'!$B$84:$BI$84,$E1135:$BL1135)+'FD inverse'!$A$58*$C1136/Setup!$B$17+INDEX('FD inverse'!$A$58:$BH$58,1,'FD mesh'!$B$15+1)*Setup!$B$22</f>
        <v>0</v>
      </c>
      <c r="BI1136" s="0" t="n">
        <f aca="false">SUMPRODUCT('FD inverse'!$A$59:$BH$59,'FD mesh'!$B$84:$BI$84,$E1135:$BL1135)+'FD inverse'!$A$59*$C1136/Setup!$B$17+INDEX('FD inverse'!$A$59:$BH$59,1,'FD mesh'!$B$15+1)*Setup!$B$22</f>
        <v>0</v>
      </c>
      <c r="BJ1136" s="0" t="n">
        <f aca="false">SUMPRODUCT('FD inverse'!$A$60:$BH$60,'FD mesh'!$B$84:$BI$84,$E1135:$BL1135)+'FD inverse'!$A$60*$C1136/Setup!$B$17+INDEX('FD inverse'!$A$60:$BH$60,1,'FD mesh'!$B$15+1)*Setup!$B$22</f>
        <v>0</v>
      </c>
      <c r="BK1136" s="0" t="n">
        <f aca="false">SUMPRODUCT('FD inverse'!$A$61:$BH$61,'FD mesh'!$B$84:$BI$84,$E1135:$BL1135)+'FD inverse'!$A$61*$C1136/Setup!$B$17+INDEX('FD inverse'!$A$61:$BH$61,1,'FD mesh'!$B$15+1)*Setup!$B$22</f>
        <v>0</v>
      </c>
      <c r="BL1136" s="0" t="n">
        <f aca="false">SUMPRODUCT('FD inverse'!$A$62:$BH$62,'FD mesh'!$B$84:$BI$84,$E1135:$BL1135)+'FD inverse'!$A$62*$C1136/Setup!$B$17+INDEX('FD inverse'!$A$62:$BH$62,1,'FD mesh'!$B$15+1)*Setup!$B$22</f>
        <v>0</v>
      </c>
    </row>
    <row r="1137" customFormat="false" ht="15" hidden="false" customHeight="false" outlineLevel="0" collapsed="false">
      <c r="A1137" s="0" t="n">
        <v>1132</v>
      </c>
      <c r="B1137" s="0" t="n">
        <f aca="false">A1137*Setup!$B$11/3600</f>
        <v>94.3333333333333</v>
      </c>
      <c r="C1137" s="0" t="n">
        <f aca="false">Setup!$B$7+Setup!$B$8*COS(2*PI()*(B1137-Setup!$B$9)/24)</f>
        <v>23.6513770290094</v>
      </c>
      <c r="D1137" s="0" t="n">
        <f aca="false">(C1137-E1137)/Setup!$B$17</f>
        <v>-2.38402871025025</v>
      </c>
      <c r="E1137" s="0" t="n">
        <f aca="false">SUMPRODUCT('FD inverse'!$A$3:$BH$3,'FD mesh'!$B$84:$BI$84,$E1136:$BL1136)+'FD inverse'!$A$3*$C1137/Setup!$B$17+INDEX('FD inverse'!$A$3:$BH$3,1,'FD mesh'!$B$15+1)*Setup!$B$22</f>
        <v>23.9613007613419</v>
      </c>
      <c r="F1137" s="0" t="n">
        <f aca="false">SUMPRODUCT('FD inverse'!$A$4:$BH$4,'FD mesh'!$B$84:$BI$84,$E1136:$BL1136)+'FD inverse'!$A$4*$C1137/Setup!$B$17+INDEX('FD inverse'!$A$4:$BH$4,1,'FD mesh'!$B$15+1)*Setup!$B$22</f>
        <v>24.0207194792691</v>
      </c>
      <c r="G1137" s="0" t="n">
        <f aca="false">SUMPRODUCT('FD inverse'!$A$5:$BH$5,'FD mesh'!$B$84:$BI$84,$E1136:$BL1136)+'FD inverse'!$A$5*$C1137/Setup!$B$17+INDEX('FD inverse'!$A$5:$BH$5,1,'FD mesh'!$B$15+1)*Setup!$B$22</f>
        <v>24.0604214656859</v>
      </c>
      <c r="H1137" s="0" t="n">
        <f aca="false">SUMPRODUCT('FD inverse'!$A$6:$BH$6,'FD mesh'!$B$84:$BI$84,$E1136:$BL1136)+'FD inverse'!$A$6*$C1137/Setup!$B$17+INDEX('FD inverse'!$A$6:$BH$6,1,'FD mesh'!$B$15+1)*Setup!$B$22</f>
        <v>24.1662704579127</v>
      </c>
      <c r="I1137" s="0" t="n">
        <f aca="false">SUMPRODUCT('FD inverse'!$A$7:$BH$7,'FD mesh'!$B$84:$BI$84,$E1136:$BL1136)+'FD inverse'!$A$7*$C1137/Setup!$B$17+INDEX('FD inverse'!$A$7:$BH$7,1,'FD mesh'!$B$15+1)*Setup!$B$22</f>
        <v>24.1720213134486</v>
      </c>
      <c r="J1137" s="0" t="n">
        <f aca="false">SUMPRODUCT('FD inverse'!$A$8:$BH$8,'FD mesh'!$B$84:$BI$84,$E1136:$BL1136)+'FD inverse'!$A$8*$C1137/Setup!$B$17+INDEX('FD inverse'!$A$8:$BH$8,1,'FD mesh'!$B$15+1)*Setup!$B$22</f>
        <v>24.1718100234535</v>
      </c>
      <c r="K1137" s="0" t="n">
        <f aca="false">SUMPRODUCT('FD inverse'!$A$9:$BH$9,'FD mesh'!$B$84:$BI$84,$E1136:$BL1136)+'FD inverse'!$A$9*$C1137/Setup!$B$17+INDEX('FD inverse'!$A$9:$BH$9,1,'FD mesh'!$B$15+1)*Setup!$B$22</f>
        <v>24.1667794325437</v>
      </c>
      <c r="L1137" s="0" t="n">
        <f aca="false">SUMPRODUCT('FD inverse'!$A$10:$BH$10,'FD mesh'!$B$84:$BI$84,$E1136:$BL1136)+'FD inverse'!$A$10*$C1137/Setup!$B$17+INDEX('FD inverse'!$A$10:$BH$10,1,'FD mesh'!$B$15+1)*Setup!$B$22</f>
        <v>24.1579422425226</v>
      </c>
      <c r="M1137" s="0" t="n">
        <f aca="false">SUMPRODUCT('FD inverse'!$A$11:$BH$11,'FD mesh'!$B$84:$BI$84,$E1136:$BL1136)+'FD inverse'!$A$11*$C1137/Setup!$B$17+INDEX('FD inverse'!$A$11:$BH$11,1,'FD mesh'!$B$15+1)*Setup!$B$22</f>
        <v>24.1461792814998</v>
      </c>
      <c r="N1137" s="0" t="n">
        <f aca="false">SUMPRODUCT('FD inverse'!$A$12:$BH$12,'FD mesh'!$B$84:$BI$84,$E1136:$BL1136)+'FD inverse'!$A$12*$C1137/Setup!$B$17+INDEX('FD inverse'!$A$12:$BH$12,1,'FD mesh'!$B$15+1)*Setup!$B$22</f>
        <v>24.1322383833562</v>
      </c>
      <c r="O1137" s="0" t="n">
        <f aca="false">SUMPRODUCT('FD inverse'!$A$13:$BH$13,'FD mesh'!$B$84:$BI$84,$E1136:$BL1136)+'FD inverse'!$A$13*$C1137/Setup!$B$17+INDEX('FD inverse'!$A$13:$BH$13,1,'FD mesh'!$B$15+1)*Setup!$B$22</f>
        <v>24.1167337316236</v>
      </c>
      <c r="P1137" s="0" t="n">
        <f aca="false">SUMPRODUCT('FD inverse'!$A$14:$BH$14,'FD mesh'!$B$84:$BI$84,$E1136:$BL1136)+'FD inverse'!$A$14*$C1137/Setup!$B$17+INDEX('FD inverse'!$A$14:$BH$14,1,'FD mesh'!$B$15+1)*Setup!$B$22</f>
        <v>24.1001455439635</v>
      </c>
      <c r="Q1137" s="0" t="n">
        <f aca="false">SUMPRODUCT('FD inverse'!$A$15:$BH$15,'FD mesh'!$B$84:$BI$84,$E1136:$BL1136)+'FD inverse'!$A$15*$C1137/Setup!$B$17+INDEX('FD inverse'!$A$15:$BH$15,1,'FD mesh'!$B$15+1)*Setup!$B$22</f>
        <v>24.0828199956123</v>
      </c>
      <c r="R1137" s="0" t="n">
        <f aca="false">SUMPRODUCT('FD inverse'!$A$16:$BH$16,'FD mesh'!$B$84:$BI$84,$E1136:$BL1136)+'FD inverse'!$A$16*$C1137/Setup!$B$17+INDEX('FD inverse'!$A$16:$BH$16,1,'FD mesh'!$B$15+1)*Setup!$B$22</f>
        <v>24.0649693023688</v>
      </c>
      <c r="S1137" s="0" t="n">
        <f aca="false">SUMPRODUCT('FD inverse'!$A$17:$BH$17,'FD mesh'!$B$84:$BI$84,$E1136:$BL1136)+'FD inverse'!$A$17*$C1137/Setup!$B$17+INDEX('FD inverse'!$A$17:$BH$17,1,'FD mesh'!$B$15+1)*Setup!$B$22</f>
        <v>23.4813244431959</v>
      </c>
      <c r="T1137" s="0" t="n">
        <f aca="false">SUMPRODUCT('FD inverse'!$A$18:$BH$18,'FD mesh'!$B$84:$BI$84,$E1136:$BL1136)+'FD inverse'!$A$18*$C1137/Setup!$B$17+INDEX('FD inverse'!$A$18:$BH$18,1,'FD mesh'!$B$15+1)*Setup!$B$22</f>
        <v>22.8976282666678</v>
      </c>
      <c r="U1137" s="0" t="n">
        <f aca="false">SUMPRODUCT('FD inverse'!$A$19:$BH$19,'FD mesh'!$B$84:$BI$84,$E1136:$BL1136)+'FD inverse'!$A$19*$C1137/Setup!$B$17+INDEX('FD inverse'!$A$19:$BH$19,1,'FD mesh'!$B$15+1)*Setup!$B$22</f>
        <v>22.3140213056604</v>
      </c>
      <c r="V1137" s="0" t="n">
        <f aca="false">SUMPRODUCT('FD inverse'!$A$20:$BH$20,'FD mesh'!$B$84:$BI$84,$E1136:$BL1136)+'FD inverse'!$A$20*$C1137/Setup!$B$17+INDEX('FD inverse'!$A$20:$BH$20,1,'FD mesh'!$B$15+1)*Setup!$B$22</f>
        <v>21.7306153717372</v>
      </c>
      <c r="W1137" s="0" t="n">
        <f aca="false">SUMPRODUCT('FD inverse'!$A$21:$BH$21,'FD mesh'!$B$84:$BI$84,$E1136:$BL1136)+'FD inverse'!$A$21*$C1137/Setup!$B$17+INDEX('FD inverse'!$A$21:$BH$21,1,'FD mesh'!$B$15+1)*Setup!$B$22</f>
        <v>21.1474957998144</v>
      </c>
      <c r="X1137" s="0" t="n">
        <f aca="false">SUMPRODUCT('FD inverse'!$A$22:$BH$22,'FD mesh'!$B$84:$BI$84,$E1136:$BL1136)+'FD inverse'!$A$22*$C1137/Setup!$B$17+INDEX('FD inverse'!$A$22:$BH$22,1,'FD mesh'!$B$15+1)*Setup!$B$22</f>
        <v>20.5647236826604</v>
      </c>
      <c r="Y1137" s="0" t="n">
        <f aca="false">SUMPRODUCT('FD inverse'!$A$23:$BH$23,'FD mesh'!$B$84:$BI$84,$E1136:$BL1136)+'FD inverse'!$A$23*$C1137/Setup!$B$17+INDEX('FD inverse'!$A$23:$BH$23,1,'FD mesh'!$B$15+1)*Setup!$B$22</f>
        <v>19.982338091892</v>
      </c>
      <c r="Z1137" s="0" t="n">
        <f aca="false">SUMPRODUCT('FD inverse'!$A$24:$BH$24,'FD mesh'!$B$84:$BI$84,$E1136:$BL1136)+'FD inverse'!$A$24*$C1137/Setup!$B$17+INDEX('FD inverse'!$A$24:$BH$24,1,'FD mesh'!$B$15+1)*Setup!$B$22</f>
        <v>19.4003582831233</v>
      </c>
      <c r="AA1137" s="0" t="n">
        <f aca="false">SUMPRODUCT('FD inverse'!$A$25:$BH$25,'FD mesh'!$B$84:$BI$84,$E1136:$BL1136)+'FD inverse'!$A$25*$C1137/Setup!$B$17+INDEX('FD inverse'!$A$25:$BH$25,1,'FD mesh'!$B$15+1)*Setup!$B$22</f>
        <v>18.8187858838288</v>
      </c>
      <c r="AB1137" s="0" t="n">
        <f aca="false">SUMPRODUCT('FD inverse'!$A$26:$BH$26,'FD mesh'!$B$84:$BI$84,$E1136:$BL1136)+'FD inverse'!$A$26*$C1137/Setup!$B$17+INDEX('FD inverse'!$A$26:$BH$26,1,'FD mesh'!$B$15+1)*Setup!$B$22</f>
        <v>18.2376070632923</v>
      </c>
      <c r="AC1137" s="0" t="n">
        <f aca="false">SUMPRODUCT('FD inverse'!$A$27:$BH$27,'FD mesh'!$B$84:$BI$84,$E1136:$BL1136)+'FD inverse'!$A$27*$C1137/Setup!$B$17+INDEX('FD inverse'!$A$27:$BH$27,1,'FD mesh'!$B$15+1)*Setup!$B$22</f>
        <v>17.6567946847366</v>
      </c>
      <c r="AD1137" s="0" t="n">
        <f aca="false">SUMPRODUCT('FD inverse'!$A$28:$BH$28,'FD mesh'!$B$84:$BI$84,$E1136:$BL1136)+'FD inverse'!$A$28*$C1137/Setup!$B$17+INDEX('FD inverse'!$A$28:$BH$28,1,'FD mesh'!$B$15+1)*Setup!$B$22</f>
        <v>17.0763104403614</v>
      </c>
      <c r="AE1137" s="0" t="n">
        <f aca="false">SUMPRODUCT('FD inverse'!$A$29:$BH$29,'FD mesh'!$B$84:$BI$84,$E1136:$BL1136)+'FD inverse'!$A$29*$C1137/Setup!$B$17+INDEX('FD inverse'!$A$29:$BH$29,1,'FD mesh'!$B$15+1)*Setup!$B$22</f>
        <v>16.4961069705628</v>
      </c>
      <c r="AF1137" s="0" t="n">
        <f aca="false">SUMPRODUCT('FD inverse'!$A$30:$BH$30,'FD mesh'!$B$84:$BI$84,$E1136:$BL1136)+'FD inverse'!$A$30*$C1137/Setup!$B$17+INDEX('FD inverse'!$A$30:$BH$30,1,'FD mesh'!$B$15+1)*Setup!$B$22</f>
        <v>15.9161299690623</v>
      </c>
      <c r="AG1137" s="0" t="n">
        <f aca="false">SUMPRODUCT('FD inverse'!$A$31:$BH$31,'FD mesh'!$B$84:$BI$84,$E1136:$BL1136)+'FD inverse'!$A$31*$C1137/Setup!$B$17+INDEX('FD inverse'!$A$31:$BH$31,1,'FD mesh'!$B$15+1)*Setup!$B$22</f>
        <v>15.3363202760456</v>
      </c>
      <c r="AH1137" s="0" t="n">
        <f aca="false">SUMPRODUCT('FD inverse'!$A$32:$BH$32,'FD mesh'!$B$84:$BI$84,$E1136:$BL1136)+'FD inverse'!$A$32*$C1137/Setup!$B$17+INDEX('FD inverse'!$A$32:$BH$32,1,'FD mesh'!$B$15+1)*Setup!$B$22</f>
        <v>15.3119748719397</v>
      </c>
      <c r="AI1137" s="0" t="n">
        <f aca="false">SUMPRODUCT('FD inverse'!$A$33:$BH$33,'FD mesh'!$B$84:$BI$84,$E1136:$BL1136)+'FD inverse'!$A$33*$C1137/Setup!$B$17+INDEX('FD inverse'!$A$33:$BH$33,1,'FD mesh'!$B$15+1)*Setup!$B$22</f>
        <v>15.2878051963341</v>
      </c>
      <c r="AJ1137" s="0" t="n">
        <f aca="false">SUMPRODUCT('FD inverse'!$A$34:$BH$34,'FD mesh'!$B$84:$BI$84,$E1136:$BL1136)+'FD inverse'!$A$34*$C1137/Setup!$B$17+INDEX('FD inverse'!$A$34:$BH$34,1,'FD mesh'!$B$15+1)*Setup!$B$22</f>
        <v>15.2638039035687</v>
      </c>
      <c r="AK1137" s="0" t="n">
        <f aca="false">SUMPRODUCT('FD inverse'!$A$35:$BH$35,'FD mesh'!$B$84:$BI$84,$E1136:$BL1136)+'FD inverse'!$A$35*$C1137/Setup!$B$17+INDEX('FD inverse'!$A$35:$BH$35,1,'FD mesh'!$B$15+1)*Setup!$B$22</f>
        <v>15.2399620699488</v>
      </c>
      <c r="AL1137" s="0" t="n">
        <f aca="false">SUMPRODUCT('FD inverse'!$A$36:$BH$36,'FD mesh'!$B$84:$BI$84,$E1136:$BL1136)+'FD inverse'!$A$36*$C1137/Setup!$B$17+INDEX('FD inverse'!$A$36:$BH$36,1,'FD mesh'!$B$15+1)*Setup!$B$22</f>
        <v>15.2162693996586</v>
      </c>
      <c r="AM1137" s="0" t="n">
        <f aca="false">SUMPRODUCT('FD inverse'!$A$37:$BH$37,'FD mesh'!$B$84:$BI$84,$E1136:$BL1136)+'FD inverse'!$A$37*$C1137/Setup!$B$17+INDEX('FD inverse'!$A$37:$BH$37,1,'FD mesh'!$B$15+1)*Setup!$B$22</f>
        <v>15.1927144113501</v>
      </c>
      <c r="AN1137" s="0" t="n">
        <f aca="false">SUMPRODUCT('FD inverse'!$A$38:$BH$38,'FD mesh'!$B$84:$BI$84,$E1136:$BL1136)+'FD inverse'!$A$38*$C1137/Setup!$B$17+INDEX('FD inverse'!$A$38:$BH$38,1,'FD mesh'!$B$15+1)*Setup!$B$22</f>
        <v>15.1692846066714</v>
      </c>
      <c r="AO1137" s="0" t="n">
        <f aca="false">SUMPRODUCT('FD inverse'!$A$39:$BH$39,'FD mesh'!$B$84:$BI$84,$E1136:$BL1136)+'FD inverse'!$A$39*$C1137/Setup!$B$17+INDEX('FD inverse'!$A$39:$BH$39,1,'FD mesh'!$B$15+1)*Setup!$B$22</f>
        <v>15.1459666221381</v>
      </c>
      <c r="AP1137" s="0" t="n">
        <f aca="false">SUMPRODUCT('FD inverse'!$A$40:$BH$40,'FD mesh'!$B$84:$BI$84,$E1136:$BL1136)+'FD inverse'!$A$40*$C1137/Setup!$B$17+INDEX('FD inverse'!$A$40:$BH$40,1,'FD mesh'!$B$15+1)*Setup!$B$22</f>
        <v>15.1227463658702</v>
      </c>
      <c r="AQ1137" s="0" t="n">
        <f aca="false">SUMPRODUCT('FD inverse'!$A$41:$BH$41,'FD mesh'!$B$84:$BI$84,$E1136:$BL1136)+'FD inverse'!$A$41*$C1137/Setup!$B$17+INDEX('FD inverse'!$A$41:$BH$41,1,'FD mesh'!$B$15+1)*Setup!$B$22</f>
        <v>15.0996091408178</v>
      </c>
      <c r="AR1137" s="0" t="n">
        <f aca="false">SUMPRODUCT('FD inverse'!$A$42:$BH$42,'FD mesh'!$B$84:$BI$84,$E1136:$BL1136)+'FD inverse'!$A$42*$C1137/Setup!$B$17+INDEX('FD inverse'!$A$42:$BH$42,1,'FD mesh'!$B$15+1)*Setup!$B$22</f>
        <v>15.0765397561851</v>
      </c>
      <c r="AS1137" s="0" t="n">
        <f aca="false">SUMPRODUCT('FD inverse'!$A$43:$BH$43,'FD mesh'!$B$84:$BI$84,$E1136:$BL1136)+'FD inverse'!$A$43*$C1137/Setup!$B$17+INDEX('FD inverse'!$A$43:$BH$43,1,'FD mesh'!$B$15+1)*Setup!$B$22</f>
        <v>0</v>
      </c>
      <c r="AT1137" s="0" t="n">
        <f aca="false">SUMPRODUCT('FD inverse'!$A$44:$BH$44,'FD mesh'!$B$84:$BI$84,$E1136:$BL1136)+'FD inverse'!$A$44*$C1137/Setup!$B$17+INDEX('FD inverse'!$A$44:$BH$44,1,'FD mesh'!$B$15+1)*Setup!$B$22</f>
        <v>0</v>
      </c>
      <c r="AU1137" s="0" t="n">
        <f aca="false">SUMPRODUCT('FD inverse'!$A$45:$BH$45,'FD mesh'!$B$84:$BI$84,$E1136:$BL1136)+'FD inverse'!$A$45*$C1137/Setup!$B$17+INDEX('FD inverse'!$A$45:$BH$45,1,'FD mesh'!$B$15+1)*Setup!$B$22</f>
        <v>0</v>
      </c>
      <c r="AV1137" s="0" t="n">
        <f aca="false">SUMPRODUCT('FD inverse'!$A$46:$BH$46,'FD mesh'!$B$84:$BI$84,$E1136:$BL1136)+'FD inverse'!$A$46*$C1137/Setup!$B$17+INDEX('FD inverse'!$A$46:$BH$46,1,'FD mesh'!$B$15+1)*Setup!$B$22</f>
        <v>0</v>
      </c>
      <c r="AW1137" s="0" t="n">
        <f aca="false">SUMPRODUCT('FD inverse'!$A$47:$BH$47,'FD mesh'!$B$84:$BI$84,$E1136:$BL1136)+'FD inverse'!$A$47*$C1137/Setup!$B$17+INDEX('FD inverse'!$A$47:$BH$47,1,'FD mesh'!$B$15+1)*Setup!$B$22</f>
        <v>0</v>
      </c>
      <c r="AX1137" s="0" t="n">
        <f aca="false">SUMPRODUCT('FD inverse'!$A$48:$BH$48,'FD mesh'!$B$84:$BI$84,$E1136:$BL1136)+'FD inverse'!$A$48*$C1137/Setup!$B$17+INDEX('FD inverse'!$A$48:$BH$48,1,'FD mesh'!$B$15+1)*Setup!$B$22</f>
        <v>0</v>
      </c>
      <c r="AY1137" s="0" t="n">
        <f aca="false">SUMPRODUCT('FD inverse'!$A$49:$BH$49,'FD mesh'!$B$84:$BI$84,$E1136:$BL1136)+'FD inverse'!$A$49*$C1137/Setup!$B$17+INDEX('FD inverse'!$A$49:$BH$49,1,'FD mesh'!$B$15+1)*Setup!$B$22</f>
        <v>0</v>
      </c>
      <c r="AZ1137" s="0" t="n">
        <f aca="false">SUMPRODUCT('FD inverse'!$A$50:$BH$50,'FD mesh'!$B$84:$BI$84,$E1136:$BL1136)+'FD inverse'!$A$50*$C1137/Setup!$B$17+INDEX('FD inverse'!$A$50:$BH$50,1,'FD mesh'!$B$15+1)*Setup!$B$22</f>
        <v>0</v>
      </c>
      <c r="BA1137" s="0" t="n">
        <f aca="false">SUMPRODUCT('FD inverse'!$A$51:$BH$51,'FD mesh'!$B$84:$BI$84,$E1136:$BL1136)+'FD inverse'!$A$51*$C1137/Setup!$B$17+INDEX('FD inverse'!$A$51:$BH$51,1,'FD mesh'!$B$15+1)*Setup!$B$22</f>
        <v>0</v>
      </c>
      <c r="BB1137" s="0" t="n">
        <f aca="false">SUMPRODUCT('FD inverse'!$A$52:$BH$52,'FD mesh'!$B$84:$BI$84,$E1136:$BL1136)+'FD inverse'!$A$52*$C1137/Setup!$B$17+INDEX('FD inverse'!$A$52:$BH$52,1,'FD mesh'!$B$15+1)*Setup!$B$22</f>
        <v>0</v>
      </c>
      <c r="BC1137" s="0" t="n">
        <f aca="false">SUMPRODUCT('FD inverse'!$A$53:$BH$53,'FD mesh'!$B$84:$BI$84,$E1136:$BL1136)+'FD inverse'!$A$53*$C1137/Setup!$B$17+INDEX('FD inverse'!$A$53:$BH$53,1,'FD mesh'!$B$15+1)*Setup!$B$22</f>
        <v>0</v>
      </c>
      <c r="BD1137" s="0" t="n">
        <f aca="false">SUMPRODUCT('FD inverse'!$A$54:$BH$54,'FD mesh'!$B$84:$BI$84,$E1136:$BL1136)+'FD inverse'!$A$54*$C1137/Setup!$B$17+INDEX('FD inverse'!$A$54:$BH$54,1,'FD mesh'!$B$15+1)*Setup!$B$22</f>
        <v>0</v>
      </c>
      <c r="BE1137" s="0" t="n">
        <f aca="false">SUMPRODUCT('FD inverse'!$A$55:$BH$55,'FD mesh'!$B$84:$BI$84,$E1136:$BL1136)+'FD inverse'!$A$55*$C1137/Setup!$B$17+INDEX('FD inverse'!$A$55:$BH$55,1,'FD mesh'!$B$15+1)*Setup!$B$22</f>
        <v>0</v>
      </c>
      <c r="BF1137" s="0" t="n">
        <f aca="false">SUMPRODUCT('FD inverse'!$A$56:$BH$56,'FD mesh'!$B$84:$BI$84,$E1136:$BL1136)+'FD inverse'!$A$56*$C1137/Setup!$B$17+INDEX('FD inverse'!$A$56:$BH$56,1,'FD mesh'!$B$15+1)*Setup!$B$22</f>
        <v>0</v>
      </c>
      <c r="BG1137" s="0" t="n">
        <f aca="false">SUMPRODUCT('FD inverse'!$A$57:$BH$57,'FD mesh'!$B$84:$BI$84,$E1136:$BL1136)+'FD inverse'!$A$57*$C1137/Setup!$B$17+INDEX('FD inverse'!$A$57:$BH$57,1,'FD mesh'!$B$15+1)*Setup!$B$22</f>
        <v>0</v>
      </c>
      <c r="BH1137" s="0" t="n">
        <f aca="false">SUMPRODUCT('FD inverse'!$A$58:$BH$58,'FD mesh'!$B$84:$BI$84,$E1136:$BL1136)+'FD inverse'!$A$58*$C1137/Setup!$B$17+INDEX('FD inverse'!$A$58:$BH$58,1,'FD mesh'!$B$15+1)*Setup!$B$22</f>
        <v>0</v>
      </c>
      <c r="BI1137" s="0" t="n">
        <f aca="false">SUMPRODUCT('FD inverse'!$A$59:$BH$59,'FD mesh'!$B$84:$BI$84,$E1136:$BL1136)+'FD inverse'!$A$59*$C1137/Setup!$B$17+INDEX('FD inverse'!$A$59:$BH$59,1,'FD mesh'!$B$15+1)*Setup!$B$22</f>
        <v>0</v>
      </c>
      <c r="BJ1137" s="0" t="n">
        <f aca="false">SUMPRODUCT('FD inverse'!$A$60:$BH$60,'FD mesh'!$B$84:$BI$84,$E1136:$BL1136)+'FD inverse'!$A$60*$C1137/Setup!$B$17+INDEX('FD inverse'!$A$60:$BH$60,1,'FD mesh'!$B$15+1)*Setup!$B$22</f>
        <v>0</v>
      </c>
      <c r="BK1137" s="0" t="n">
        <f aca="false">SUMPRODUCT('FD inverse'!$A$61:$BH$61,'FD mesh'!$B$84:$BI$84,$E1136:$BL1136)+'FD inverse'!$A$61*$C1137/Setup!$B$17+INDEX('FD inverse'!$A$61:$BH$61,1,'FD mesh'!$B$15+1)*Setup!$B$22</f>
        <v>0</v>
      </c>
      <c r="BL1137" s="0" t="n">
        <f aca="false">SUMPRODUCT('FD inverse'!$A$62:$BH$62,'FD mesh'!$B$84:$BI$84,$E1136:$BL1136)+'FD inverse'!$A$62*$C1137/Setup!$B$17+INDEX('FD inverse'!$A$62:$BH$62,1,'FD mesh'!$B$15+1)*Setup!$B$22</f>
        <v>0</v>
      </c>
    </row>
    <row r="1138" customFormat="false" ht="15" hidden="false" customHeight="false" outlineLevel="0" collapsed="false">
      <c r="A1138" s="0" t="n">
        <v>1133</v>
      </c>
      <c r="B1138" s="0" t="n">
        <f aca="false">A1138*Setup!$B$11/3600</f>
        <v>94.4166666666667</v>
      </c>
      <c r="C1138" s="0" t="n">
        <f aca="false">Setup!$B$7+Setup!$B$8*COS(2*PI()*(B1138-Setup!$B$9)/24)</f>
        <v>23.5645325005921</v>
      </c>
      <c r="D1138" s="0" t="n">
        <f aca="false">(C1138-E1138)/Setup!$B$17</f>
        <v>-2.64241211060129</v>
      </c>
      <c r="E1138" s="0" t="n">
        <f aca="false">SUMPRODUCT('FD inverse'!$A$3:$BH$3,'FD mesh'!$B$84:$BI$84,$E1137:$BL1137)+'FD inverse'!$A$3*$C1138/Setup!$B$17+INDEX('FD inverse'!$A$3:$BH$3,1,'FD mesh'!$B$15+1)*Setup!$B$22</f>
        <v>23.9080460749703</v>
      </c>
      <c r="F1138" s="0" t="n">
        <f aca="false">SUMPRODUCT('FD inverse'!$A$4:$BH$4,'FD mesh'!$B$84:$BI$84,$E1137:$BL1137)+'FD inverse'!$A$4*$C1138/Setup!$B$17+INDEX('FD inverse'!$A$4:$BH$4,1,'FD mesh'!$B$15+1)*Setup!$B$22</f>
        <v>23.9751322859567</v>
      </c>
      <c r="G1138" s="0" t="n">
        <f aca="false">SUMPRODUCT('FD inverse'!$A$5:$BH$5,'FD mesh'!$B$84:$BI$84,$E1137:$BL1137)+'FD inverse'!$A$5*$C1138/Setup!$B$17+INDEX('FD inverse'!$A$5:$BH$5,1,'FD mesh'!$B$15+1)*Setup!$B$22</f>
        <v>24.0224323887345</v>
      </c>
      <c r="H1138" s="0" t="n">
        <f aca="false">SUMPRODUCT('FD inverse'!$A$6:$BH$6,'FD mesh'!$B$84:$BI$84,$E1137:$BL1137)+'FD inverse'!$A$6*$C1138/Setup!$B$17+INDEX('FD inverse'!$A$6:$BH$6,1,'FD mesh'!$B$15+1)*Setup!$B$22</f>
        <v>24.1536603654577</v>
      </c>
      <c r="I1138" s="0" t="n">
        <f aca="false">SUMPRODUCT('FD inverse'!$A$7:$BH$7,'FD mesh'!$B$84:$BI$84,$E1137:$BL1137)+'FD inverse'!$A$7*$C1138/Setup!$B$17+INDEX('FD inverse'!$A$7:$BH$7,1,'FD mesh'!$B$15+1)*Setup!$B$22</f>
        <v>24.1615536694583</v>
      </c>
      <c r="J1138" s="0" t="n">
        <f aca="false">SUMPRODUCT('FD inverse'!$A$8:$BH$8,'FD mesh'!$B$84:$BI$84,$E1137:$BL1137)+'FD inverse'!$A$8*$C1138/Setup!$B$17+INDEX('FD inverse'!$A$8:$BH$8,1,'FD mesh'!$B$15+1)*Setup!$B$22</f>
        <v>24.1632713722847</v>
      </c>
      <c r="K1138" s="0" t="n">
        <f aca="false">SUMPRODUCT('FD inverse'!$A$9:$BH$9,'FD mesh'!$B$84:$BI$84,$E1137:$BL1137)+'FD inverse'!$A$9*$C1138/Setup!$B$17+INDEX('FD inverse'!$A$9:$BH$9,1,'FD mesh'!$B$15+1)*Setup!$B$22</f>
        <v>24.1599515227991</v>
      </c>
      <c r="L1138" s="0" t="n">
        <f aca="false">SUMPRODUCT('FD inverse'!$A$10:$BH$10,'FD mesh'!$B$84:$BI$84,$E1137:$BL1137)+'FD inverse'!$A$10*$C1138/Setup!$B$17+INDEX('FD inverse'!$A$10:$BH$10,1,'FD mesh'!$B$15+1)*Setup!$B$22</f>
        <v>24.1526034079775</v>
      </c>
      <c r="M1138" s="0" t="n">
        <f aca="false">SUMPRODUCT('FD inverse'!$A$11:$BH$11,'FD mesh'!$B$84:$BI$84,$E1137:$BL1137)+'FD inverse'!$A$11*$C1138/Setup!$B$17+INDEX('FD inverse'!$A$11:$BH$11,1,'FD mesh'!$B$15+1)*Setup!$B$22</f>
        <v>24.1421055382621</v>
      </c>
      <c r="N1138" s="0" t="n">
        <f aca="false">SUMPRODUCT('FD inverse'!$A$12:$BH$12,'FD mesh'!$B$84:$BI$84,$E1137:$BL1137)+'FD inverse'!$A$12*$C1138/Setup!$B$17+INDEX('FD inverse'!$A$12:$BH$12,1,'FD mesh'!$B$15+1)*Setup!$B$22</f>
        <v>24.1292042802058</v>
      </c>
      <c r="O1138" s="0" t="n">
        <f aca="false">SUMPRODUCT('FD inverse'!$A$13:$BH$13,'FD mesh'!$B$84:$BI$84,$E1137:$BL1137)+'FD inverse'!$A$13*$C1138/Setup!$B$17+INDEX('FD inverse'!$A$13:$BH$13,1,'FD mesh'!$B$15+1)*Setup!$B$22</f>
        <v>24.1145129907923</v>
      </c>
      <c r="P1138" s="0" t="n">
        <f aca="false">SUMPRODUCT('FD inverse'!$A$14:$BH$14,'FD mesh'!$B$84:$BI$84,$E1137:$BL1137)+'FD inverse'!$A$14*$C1138/Setup!$B$17+INDEX('FD inverse'!$A$14:$BH$14,1,'FD mesh'!$B$15+1)*Setup!$B$22</f>
        <v>24.098511529797</v>
      </c>
      <c r="Q1138" s="0" t="n">
        <f aca="false">SUMPRODUCT('FD inverse'!$A$15:$BH$15,'FD mesh'!$B$84:$BI$84,$E1137:$BL1137)+'FD inverse'!$A$15*$C1138/Setup!$B$17+INDEX('FD inverse'!$A$15:$BH$15,1,'FD mesh'!$B$15+1)*Setup!$B$22</f>
        <v>24.0815460486444</v>
      </c>
      <c r="R1138" s="0" t="n">
        <f aca="false">SUMPRODUCT('FD inverse'!$A$16:$BH$16,'FD mesh'!$B$84:$BI$84,$E1137:$BL1137)+'FD inverse'!$A$16*$C1138/Setup!$B$17+INDEX('FD inverse'!$A$16:$BH$16,1,'FD mesh'!$B$15+1)*Setup!$B$22</f>
        <v>24.0638289763604</v>
      </c>
      <c r="S1138" s="0" t="n">
        <f aca="false">SUMPRODUCT('FD inverse'!$A$17:$BH$17,'FD mesh'!$B$84:$BI$84,$E1137:$BL1137)+'FD inverse'!$A$17*$C1138/Setup!$B$17+INDEX('FD inverse'!$A$17:$BH$17,1,'FD mesh'!$B$15+1)*Setup!$B$22</f>
        <v>23.4807926040926</v>
      </c>
      <c r="T1138" s="0" t="n">
        <f aca="false">SUMPRODUCT('FD inverse'!$A$18:$BH$18,'FD mesh'!$B$84:$BI$84,$E1137:$BL1137)+'FD inverse'!$A$18*$C1138/Setup!$B$17+INDEX('FD inverse'!$A$18:$BH$18,1,'FD mesh'!$B$15+1)*Setup!$B$22</f>
        <v>22.8975997191743</v>
      </c>
      <c r="U1138" s="0" t="n">
        <f aca="false">SUMPRODUCT('FD inverse'!$A$19:$BH$19,'FD mesh'!$B$84:$BI$84,$E1137:$BL1137)+'FD inverse'!$A$19*$C1138/Setup!$B$17+INDEX('FD inverse'!$A$19:$BH$19,1,'FD mesh'!$B$15+1)*Setup!$B$22</f>
        <v>22.3143984331366</v>
      </c>
      <c r="V1138" s="0" t="n">
        <f aca="false">SUMPRODUCT('FD inverse'!$A$20:$BH$20,'FD mesh'!$B$84:$BI$84,$E1137:$BL1137)+'FD inverse'!$A$20*$C1138/Setup!$B$17+INDEX('FD inverse'!$A$20:$BH$20,1,'FD mesh'!$B$15+1)*Setup!$B$22</f>
        <v>21.7313081303276</v>
      </c>
      <c r="W1138" s="0" t="n">
        <f aca="false">SUMPRODUCT('FD inverse'!$A$21:$BH$21,'FD mesh'!$B$84:$BI$84,$E1137:$BL1137)+'FD inverse'!$A$21*$C1138/Setup!$B$17+INDEX('FD inverse'!$A$21:$BH$21,1,'FD mesh'!$B$15+1)*Setup!$B$22</f>
        <v>21.1484216964753</v>
      </c>
      <c r="X1138" s="0" t="n">
        <f aca="false">SUMPRODUCT('FD inverse'!$A$22:$BH$22,'FD mesh'!$B$84:$BI$84,$E1137:$BL1137)+'FD inverse'!$A$22*$C1138/Setup!$B$17+INDEX('FD inverse'!$A$22:$BH$22,1,'FD mesh'!$B$15+1)*Setup!$B$22</f>
        <v>20.5658077407831</v>
      </c>
      <c r="Y1138" s="0" t="n">
        <f aca="false">SUMPRODUCT('FD inverse'!$A$23:$BH$23,'FD mesh'!$B$84:$BI$84,$E1137:$BL1137)+'FD inverse'!$A$23*$C1138/Setup!$B$17+INDEX('FD inverse'!$A$23:$BH$23,1,'FD mesh'!$B$15+1)*Setup!$B$22</f>
        <v>19.9835128079099</v>
      </c>
      <c r="Z1138" s="0" t="n">
        <f aca="false">SUMPRODUCT('FD inverse'!$A$24:$BH$24,'FD mesh'!$B$84:$BI$84,$E1137:$BL1137)+'FD inverse'!$A$24*$C1138/Setup!$B$17+INDEX('FD inverse'!$A$24:$BH$24,1,'FD mesh'!$B$15+1)*Setup!$B$22</f>
        <v>19.4015635771791</v>
      </c>
      <c r="AA1138" s="0" t="n">
        <f aca="false">SUMPRODUCT('FD inverse'!$A$25:$BH$25,'FD mesh'!$B$84:$BI$84,$E1137:$BL1137)+'FD inverse'!$A$25*$C1138/Setup!$B$17+INDEX('FD inverse'!$A$25:$BH$25,1,'FD mesh'!$B$15+1)*Setup!$B$22</f>
        <v>18.8199690472704</v>
      </c>
      <c r="AB1138" s="0" t="n">
        <f aca="false">SUMPRODUCT('FD inverse'!$A$26:$BH$26,'FD mesh'!$B$84:$BI$84,$E1137:$BL1137)+'FD inverse'!$A$26*$C1138/Setup!$B$17+INDEX('FD inverse'!$A$26:$BH$26,1,'FD mesh'!$B$15+1)*Setup!$B$22</f>
        <v>18.2387227054603</v>
      </c>
      <c r="AC1138" s="0" t="n">
        <f aca="false">SUMPRODUCT('FD inverse'!$A$27:$BH$27,'FD mesh'!$B$84:$BI$84,$E1137:$BL1137)+'FD inverse'!$A$27*$C1138/Setup!$B$17+INDEX('FD inverse'!$A$27:$BH$27,1,'FD mesh'!$B$15+1)*Setup!$B$22</f>
        <v>17.6578046812025</v>
      </c>
      <c r="AD1138" s="0" t="n">
        <f aca="false">SUMPRODUCT('FD inverse'!$A$28:$BH$28,'FD mesh'!$B$84:$BI$84,$E1137:$BL1137)+'FD inverse'!$A$28*$C1138/Setup!$B$17+INDEX('FD inverse'!$A$28:$BH$28,1,'FD mesh'!$B$15+1)*Setup!$B$22</f>
        <v>17.077183884476</v>
      </c>
      <c r="AE1138" s="0" t="n">
        <f aca="false">SUMPRODUCT('FD inverse'!$A$29:$BH$29,'FD mesh'!$B$84:$BI$84,$E1137:$BL1137)+'FD inverse'!$A$29*$C1138/Setup!$B$17+INDEX('FD inverse'!$A$29:$BH$29,1,'FD mesh'!$B$15+1)*Setup!$B$22</f>
        <v>16.4968201298747</v>
      </c>
      <c r="AF1138" s="0" t="n">
        <f aca="false">SUMPRODUCT('FD inverse'!$A$30:$BH$30,'FD mesh'!$B$84:$BI$84,$E1137:$BL1137)+'FD inverse'!$A$30*$C1138/Setup!$B$17+INDEX('FD inverse'!$A$30:$BH$30,1,'FD mesh'!$B$15+1)*Setup!$B$22</f>
        <v>15.916666247871</v>
      </c>
      <c r="AG1138" s="0" t="n">
        <f aca="false">SUMPRODUCT('FD inverse'!$A$31:$BH$31,'FD mesh'!$B$84:$BI$84,$E1137:$BL1137)+'FD inverse'!$A$31*$C1138/Setup!$B$17+INDEX('FD inverse'!$A$31:$BH$31,1,'FD mesh'!$B$15+1)*Setup!$B$22</f>
        <v>15.3366701850595</v>
      </c>
      <c r="AH1138" s="0" t="n">
        <f aca="false">SUMPRODUCT('FD inverse'!$A$32:$BH$32,'FD mesh'!$B$84:$BI$84,$E1137:$BL1137)+'FD inverse'!$A$32*$C1138/Setup!$B$17+INDEX('FD inverse'!$A$32:$BH$32,1,'FD mesh'!$B$15+1)*Setup!$B$22</f>
        <v>15.3123148061134</v>
      </c>
      <c r="AI1138" s="0" t="n">
        <f aca="false">SUMPRODUCT('FD inverse'!$A$33:$BH$33,'FD mesh'!$B$84:$BI$84,$E1137:$BL1137)+'FD inverse'!$A$33*$C1138/Setup!$B$17+INDEX('FD inverse'!$A$33:$BH$33,1,'FD mesh'!$B$15+1)*Setup!$B$22</f>
        <v>15.2881315096758</v>
      </c>
      <c r="AJ1138" s="0" t="n">
        <f aca="false">SUMPRODUCT('FD inverse'!$A$34:$BH$34,'FD mesh'!$B$84:$BI$84,$E1137:$BL1137)+'FD inverse'!$A$34*$C1138/Setup!$B$17+INDEX('FD inverse'!$A$34:$BH$34,1,'FD mesh'!$B$15+1)*Setup!$B$22</f>
        <v>15.2641134005677</v>
      </c>
      <c r="AK1138" s="0" t="n">
        <f aca="false">SUMPRODUCT('FD inverse'!$A$35:$BH$35,'FD mesh'!$B$84:$BI$84,$E1137:$BL1137)+'FD inverse'!$A$35*$C1138/Setup!$B$17+INDEX('FD inverse'!$A$35:$BH$35,1,'FD mesh'!$B$15+1)*Setup!$B$22</f>
        <v>15.2402519659693</v>
      </c>
      <c r="AL1138" s="0" t="n">
        <f aca="false">SUMPRODUCT('FD inverse'!$A$36:$BH$36,'FD mesh'!$B$84:$BI$84,$E1137:$BL1137)+'FD inverse'!$A$36*$C1138/Setup!$B$17+INDEX('FD inverse'!$A$36:$BH$36,1,'FD mesh'!$B$15+1)*Setup!$B$22</f>
        <v>15.2165372834136</v>
      </c>
      <c r="AM1138" s="0" t="n">
        <f aca="false">SUMPRODUCT('FD inverse'!$A$37:$BH$37,'FD mesh'!$B$84:$BI$84,$E1137:$BL1137)+'FD inverse'!$A$37*$C1138/Setup!$B$17+INDEX('FD inverse'!$A$37:$BH$37,1,'FD mesh'!$B$15+1)*Setup!$B$22</f>
        <v>15.1929582097849</v>
      </c>
      <c r="AN1138" s="0" t="n">
        <f aca="false">SUMPRODUCT('FD inverse'!$A$38:$BH$38,'FD mesh'!$B$84:$BI$84,$E1137:$BL1137)+'FD inverse'!$A$38*$C1138/Setup!$B$17+INDEX('FD inverse'!$A$38:$BH$38,1,'FD mesh'!$B$15+1)*Setup!$B$22</f>
        <v>15.1695025525395</v>
      </c>
      <c r="AO1138" s="0" t="n">
        <f aca="false">SUMPRODUCT('FD inverse'!$A$39:$BH$39,'FD mesh'!$B$84:$BI$84,$E1137:$BL1137)+'FD inverse'!$A$39*$C1138/Setup!$B$17+INDEX('FD inverse'!$A$39:$BH$39,1,'FD mesh'!$B$15+1)*Setup!$B$22</f>
        <v>15.1461572245124</v>
      </c>
      <c r="AP1138" s="0" t="n">
        <f aca="false">SUMPRODUCT('FD inverse'!$A$40:$BH$40,'FD mesh'!$B$84:$BI$84,$E1137:$BL1137)+'FD inverse'!$A$40*$C1138/Setup!$B$17+INDEX('FD inverse'!$A$40:$BH$40,1,'FD mesh'!$B$15+1)*Setup!$B$22</f>
        <v>15.1229083837975</v>
      </c>
      <c r="AQ1138" s="0" t="n">
        <f aca="false">SUMPRODUCT('FD inverse'!$A$41:$BH$41,'FD mesh'!$B$84:$BI$84,$E1137:$BL1137)+'FD inverse'!$A$41*$C1138/Setup!$B$17+INDEX('FD inverse'!$A$41:$BH$41,1,'FD mesh'!$B$15+1)*Setup!$B$22</f>
        <v>15.0997415602892</v>
      </c>
      <c r="AR1138" s="0" t="n">
        <f aca="false">SUMPRODUCT('FD inverse'!$A$42:$BH$42,'FD mesh'!$B$84:$BI$84,$E1137:$BL1137)+'FD inverse'!$A$42*$C1138/Setup!$B$17+INDEX('FD inverse'!$A$42:$BH$42,1,'FD mesh'!$B$15+1)*Setup!$B$22</f>
        <v>15.0766417705674</v>
      </c>
      <c r="AS1138" s="0" t="n">
        <f aca="false">SUMPRODUCT('FD inverse'!$A$43:$BH$43,'FD mesh'!$B$84:$BI$84,$E1137:$BL1137)+'FD inverse'!$A$43*$C1138/Setup!$B$17+INDEX('FD inverse'!$A$43:$BH$43,1,'FD mesh'!$B$15+1)*Setup!$B$22</f>
        <v>0</v>
      </c>
      <c r="AT1138" s="0" t="n">
        <f aca="false">SUMPRODUCT('FD inverse'!$A$44:$BH$44,'FD mesh'!$B$84:$BI$84,$E1137:$BL1137)+'FD inverse'!$A$44*$C1138/Setup!$B$17+INDEX('FD inverse'!$A$44:$BH$44,1,'FD mesh'!$B$15+1)*Setup!$B$22</f>
        <v>0</v>
      </c>
      <c r="AU1138" s="0" t="n">
        <f aca="false">SUMPRODUCT('FD inverse'!$A$45:$BH$45,'FD mesh'!$B$84:$BI$84,$E1137:$BL1137)+'FD inverse'!$A$45*$C1138/Setup!$B$17+INDEX('FD inverse'!$A$45:$BH$45,1,'FD mesh'!$B$15+1)*Setup!$B$22</f>
        <v>0</v>
      </c>
      <c r="AV1138" s="0" t="n">
        <f aca="false">SUMPRODUCT('FD inverse'!$A$46:$BH$46,'FD mesh'!$B$84:$BI$84,$E1137:$BL1137)+'FD inverse'!$A$46*$C1138/Setup!$B$17+INDEX('FD inverse'!$A$46:$BH$46,1,'FD mesh'!$B$15+1)*Setup!$B$22</f>
        <v>0</v>
      </c>
      <c r="AW1138" s="0" t="n">
        <f aca="false">SUMPRODUCT('FD inverse'!$A$47:$BH$47,'FD mesh'!$B$84:$BI$84,$E1137:$BL1137)+'FD inverse'!$A$47*$C1138/Setup!$B$17+INDEX('FD inverse'!$A$47:$BH$47,1,'FD mesh'!$B$15+1)*Setup!$B$22</f>
        <v>0</v>
      </c>
      <c r="AX1138" s="0" t="n">
        <f aca="false">SUMPRODUCT('FD inverse'!$A$48:$BH$48,'FD mesh'!$B$84:$BI$84,$E1137:$BL1137)+'FD inverse'!$A$48*$C1138/Setup!$B$17+INDEX('FD inverse'!$A$48:$BH$48,1,'FD mesh'!$B$15+1)*Setup!$B$22</f>
        <v>0</v>
      </c>
      <c r="AY1138" s="0" t="n">
        <f aca="false">SUMPRODUCT('FD inverse'!$A$49:$BH$49,'FD mesh'!$B$84:$BI$84,$E1137:$BL1137)+'FD inverse'!$A$49*$C1138/Setup!$B$17+INDEX('FD inverse'!$A$49:$BH$49,1,'FD mesh'!$B$15+1)*Setup!$B$22</f>
        <v>0</v>
      </c>
      <c r="AZ1138" s="0" t="n">
        <f aca="false">SUMPRODUCT('FD inverse'!$A$50:$BH$50,'FD mesh'!$B$84:$BI$84,$E1137:$BL1137)+'FD inverse'!$A$50*$C1138/Setup!$B$17+INDEX('FD inverse'!$A$50:$BH$50,1,'FD mesh'!$B$15+1)*Setup!$B$22</f>
        <v>0</v>
      </c>
      <c r="BA1138" s="0" t="n">
        <f aca="false">SUMPRODUCT('FD inverse'!$A$51:$BH$51,'FD mesh'!$B$84:$BI$84,$E1137:$BL1137)+'FD inverse'!$A$51*$C1138/Setup!$B$17+INDEX('FD inverse'!$A$51:$BH$51,1,'FD mesh'!$B$15+1)*Setup!$B$22</f>
        <v>0</v>
      </c>
      <c r="BB1138" s="0" t="n">
        <f aca="false">SUMPRODUCT('FD inverse'!$A$52:$BH$52,'FD mesh'!$B$84:$BI$84,$E1137:$BL1137)+'FD inverse'!$A$52*$C1138/Setup!$B$17+INDEX('FD inverse'!$A$52:$BH$52,1,'FD mesh'!$B$15+1)*Setup!$B$22</f>
        <v>0</v>
      </c>
      <c r="BC1138" s="0" t="n">
        <f aca="false">SUMPRODUCT('FD inverse'!$A$53:$BH$53,'FD mesh'!$B$84:$BI$84,$E1137:$BL1137)+'FD inverse'!$A$53*$C1138/Setup!$B$17+INDEX('FD inverse'!$A$53:$BH$53,1,'FD mesh'!$B$15+1)*Setup!$B$22</f>
        <v>0</v>
      </c>
      <c r="BD1138" s="0" t="n">
        <f aca="false">SUMPRODUCT('FD inverse'!$A$54:$BH$54,'FD mesh'!$B$84:$BI$84,$E1137:$BL1137)+'FD inverse'!$A$54*$C1138/Setup!$B$17+INDEX('FD inverse'!$A$54:$BH$54,1,'FD mesh'!$B$15+1)*Setup!$B$22</f>
        <v>0</v>
      </c>
      <c r="BE1138" s="0" t="n">
        <f aca="false">SUMPRODUCT('FD inverse'!$A$55:$BH$55,'FD mesh'!$B$84:$BI$84,$E1137:$BL1137)+'FD inverse'!$A$55*$C1138/Setup!$B$17+INDEX('FD inverse'!$A$55:$BH$55,1,'FD mesh'!$B$15+1)*Setup!$B$22</f>
        <v>0</v>
      </c>
      <c r="BF1138" s="0" t="n">
        <f aca="false">SUMPRODUCT('FD inverse'!$A$56:$BH$56,'FD mesh'!$B$84:$BI$84,$E1137:$BL1137)+'FD inverse'!$A$56*$C1138/Setup!$B$17+INDEX('FD inverse'!$A$56:$BH$56,1,'FD mesh'!$B$15+1)*Setup!$B$22</f>
        <v>0</v>
      </c>
      <c r="BG1138" s="0" t="n">
        <f aca="false">SUMPRODUCT('FD inverse'!$A$57:$BH$57,'FD mesh'!$B$84:$BI$84,$E1137:$BL1137)+'FD inverse'!$A$57*$C1138/Setup!$B$17+INDEX('FD inverse'!$A$57:$BH$57,1,'FD mesh'!$B$15+1)*Setup!$B$22</f>
        <v>0</v>
      </c>
      <c r="BH1138" s="0" t="n">
        <f aca="false">SUMPRODUCT('FD inverse'!$A$58:$BH$58,'FD mesh'!$B$84:$BI$84,$E1137:$BL1137)+'FD inverse'!$A$58*$C1138/Setup!$B$17+INDEX('FD inverse'!$A$58:$BH$58,1,'FD mesh'!$B$15+1)*Setup!$B$22</f>
        <v>0</v>
      </c>
      <c r="BI1138" s="0" t="n">
        <f aca="false">SUMPRODUCT('FD inverse'!$A$59:$BH$59,'FD mesh'!$B$84:$BI$84,$E1137:$BL1137)+'FD inverse'!$A$59*$C1138/Setup!$B$17+INDEX('FD inverse'!$A$59:$BH$59,1,'FD mesh'!$B$15+1)*Setup!$B$22</f>
        <v>0</v>
      </c>
      <c r="BJ1138" s="0" t="n">
        <f aca="false">SUMPRODUCT('FD inverse'!$A$60:$BH$60,'FD mesh'!$B$84:$BI$84,$E1137:$BL1137)+'FD inverse'!$A$60*$C1138/Setup!$B$17+INDEX('FD inverse'!$A$60:$BH$60,1,'FD mesh'!$B$15+1)*Setup!$B$22</f>
        <v>0</v>
      </c>
      <c r="BK1138" s="0" t="n">
        <f aca="false">SUMPRODUCT('FD inverse'!$A$61:$BH$61,'FD mesh'!$B$84:$BI$84,$E1137:$BL1137)+'FD inverse'!$A$61*$C1138/Setup!$B$17+INDEX('FD inverse'!$A$61:$BH$61,1,'FD mesh'!$B$15+1)*Setup!$B$22</f>
        <v>0</v>
      </c>
      <c r="BL1138" s="0" t="n">
        <f aca="false">SUMPRODUCT('FD inverse'!$A$62:$BH$62,'FD mesh'!$B$84:$BI$84,$E1137:$BL1137)+'FD inverse'!$A$62*$C1138/Setup!$B$17+INDEX('FD inverse'!$A$62:$BH$62,1,'FD mesh'!$B$15+1)*Setup!$B$22</f>
        <v>0</v>
      </c>
    </row>
    <row r="1139" customFormat="false" ht="15" hidden="false" customHeight="false" outlineLevel="0" collapsed="false">
      <c r="A1139" s="0" t="n">
        <v>1134</v>
      </c>
      <c r="B1139" s="0" t="n">
        <f aca="false">A1139*Setup!$B$11/3600</f>
        <v>94.5</v>
      </c>
      <c r="C1139" s="0" t="n">
        <f aca="false">Setup!$B$7+Setup!$B$8*COS(2*PI()*(B1139-Setup!$B$9)/24)</f>
        <v>23.4778952311198</v>
      </c>
      <c r="D1139" s="0" t="n">
        <f aca="false">(C1139-E1139)/Setup!$B$17</f>
        <v>-2.89859929340018</v>
      </c>
      <c r="E1139" s="0" t="n">
        <f aca="false">SUMPRODUCT('FD inverse'!$A$3:$BH$3,'FD mesh'!$B$84:$BI$84,$E1138:$BL1138)+'FD inverse'!$A$3*$C1139/Setup!$B$17+INDEX('FD inverse'!$A$3:$BH$3,1,'FD mesh'!$B$15+1)*Setup!$B$22</f>
        <v>23.8547131392618</v>
      </c>
      <c r="F1139" s="0" t="n">
        <f aca="false">SUMPRODUCT('FD inverse'!$A$4:$BH$4,'FD mesh'!$B$84:$BI$84,$E1138:$BL1138)+'FD inverse'!$A$4*$C1139/Setup!$B$17+INDEX('FD inverse'!$A$4:$BH$4,1,'FD mesh'!$B$15+1)*Setup!$B$22</f>
        <v>23.929406987591</v>
      </c>
      <c r="G1139" s="0" t="n">
        <f aca="false">SUMPRODUCT('FD inverse'!$A$5:$BH$5,'FD mesh'!$B$84:$BI$84,$E1138:$BL1138)+'FD inverse'!$A$5*$C1139/Setup!$B$17+INDEX('FD inverse'!$A$5:$BH$5,1,'FD mesh'!$B$15+1)*Setup!$B$22</f>
        <v>23.9842547862822</v>
      </c>
      <c r="H1139" s="0" t="n">
        <f aca="false">SUMPRODUCT('FD inverse'!$A$6:$BH$6,'FD mesh'!$B$84:$BI$84,$E1138:$BL1138)+'FD inverse'!$A$6*$C1139/Setup!$B$17+INDEX('FD inverse'!$A$6:$BH$6,1,'FD mesh'!$B$15+1)*Setup!$B$22</f>
        <v>24.1407055547633</v>
      </c>
      <c r="I1139" s="0" t="n">
        <f aca="false">SUMPRODUCT('FD inverse'!$A$7:$BH$7,'FD mesh'!$B$84:$BI$84,$E1138:$BL1138)+'FD inverse'!$A$7*$C1139/Setup!$B$17+INDEX('FD inverse'!$A$7:$BH$7,1,'FD mesh'!$B$15+1)*Setup!$B$22</f>
        <v>24.1507292774329</v>
      </c>
      <c r="J1139" s="0" t="n">
        <f aca="false">SUMPRODUCT('FD inverse'!$A$8:$BH$8,'FD mesh'!$B$84:$BI$84,$E1138:$BL1138)+'FD inverse'!$A$8*$C1139/Setup!$B$17+INDEX('FD inverse'!$A$8:$BH$8,1,'FD mesh'!$B$15+1)*Setup!$B$22</f>
        <v>24.1543669281112</v>
      </c>
      <c r="K1139" s="0" t="n">
        <f aca="false">SUMPRODUCT('FD inverse'!$A$9:$BH$9,'FD mesh'!$B$84:$BI$84,$E1138:$BL1138)+'FD inverse'!$A$9*$C1139/Setup!$B$17+INDEX('FD inverse'!$A$9:$BH$9,1,'FD mesh'!$B$15+1)*Setup!$B$22</f>
        <v>24.152751219395</v>
      </c>
      <c r="L1139" s="0" t="n">
        <f aca="false">SUMPRODUCT('FD inverse'!$A$10:$BH$10,'FD mesh'!$B$84:$BI$84,$E1138:$BL1138)+'FD inverse'!$A$10*$C1139/Setup!$B$17+INDEX('FD inverse'!$A$10:$BH$10,1,'FD mesh'!$B$15+1)*Setup!$B$22</f>
        <v>24.1468875440686</v>
      </c>
      <c r="M1139" s="0" t="n">
        <f aca="false">SUMPRODUCT('FD inverse'!$A$11:$BH$11,'FD mesh'!$B$84:$BI$84,$E1138:$BL1138)+'FD inverse'!$A$11*$C1139/Setup!$B$17+INDEX('FD inverse'!$A$11:$BH$11,1,'FD mesh'!$B$15+1)*Setup!$B$22</f>
        <v>24.1376516776457</v>
      </c>
      <c r="N1139" s="0" t="n">
        <f aca="false">SUMPRODUCT('FD inverse'!$A$12:$BH$12,'FD mesh'!$B$84:$BI$84,$E1138:$BL1138)+'FD inverse'!$A$12*$C1139/Setup!$B$17+INDEX('FD inverse'!$A$12:$BH$12,1,'FD mesh'!$B$15+1)*Setup!$B$22</f>
        <v>24.1257881648413</v>
      </c>
      <c r="O1139" s="0" t="n">
        <f aca="false">SUMPRODUCT('FD inverse'!$A$13:$BH$13,'FD mesh'!$B$84:$BI$84,$E1138:$BL1138)+'FD inverse'!$A$13*$C1139/Setup!$B$17+INDEX('FD inverse'!$A$13:$BH$13,1,'FD mesh'!$B$15+1)*Setup!$B$22</f>
        <v>24.1119092447424</v>
      </c>
      <c r="P1139" s="0" t="n">
        <f aca="false">SUMPRODUCT('FD inverse'!$A$14:$BH$14,'FD mesh'!$B$84:$BI$84,$E1138:$BL1138)+'FD inverse'!$A$14*$C1139/Setup!$B$17+INDEX('FD inverse'!$A$14:$BH$14,1,'FD mesh'!$B$15+1)*Setup!$B$22</f>
        <v>24.0964941912805</v>
      </c>
      <c r="Q1139" s="0" t="n">
        <f aca="false">SUMPRODUCT('FD inverse'!$A$15:$BH$15,'FD mesh'!$B$84:$BI$84,$E1138:$BL1138)+'FD inverse'!$A$15*$C1139/Setup!$B$17+INDEX('FD inverse'!$A$15:$BH$15,1,'FD mesh'!$B$15+1)*Setup!$B$22</f>
        <v>24.0798889676025</v>
      </c>
      <c r="R1139" s="0" t="n">
        <f aca="false">SUMPRODUCT('FD inverse'!$A$16:$BH$16,'FD mesh'!$B$84:$BI$84,$E1138:$BL1138)+'FD inverse'!$A$16*$C1139/Setup!$B$17+INDEX('FD inverse'!$A$16:$BH$16,1,'FD mesh'!$B$15+1)*Setup!$B$22</f>
        <v>24.0623061149913</v>
      </c>
      <c r="S1139" s="0" t="n">
        <f aca="false">SUMPRODUCT('FD inverse'!$A$17:$BH$17,'FD mesh'!$B$84:$BI$84,$E1138:$BL1138)+'FD inverse'!$A$17*$C1139/Setup!$B$17+INDEX('FD inverse'!$A$17:$BH$17,1,'FD mesh'!$B$15+1)*Setup!$B$22</f>
        <v>23.4799036394731</v>
      </c>
      <c r="T1139" s="0" t="n">
        <f aca="false">SUMPRODUCT('FD inverse'!$A$18:$BH$18,'FD mesh'!$B$84:$BI$84,$E1138:$BL1138)+'FD inverse'!$A$18*$C1139/Setup!$B$17+INDEX('FD inverse'!$A$18:$BH$18,1,'FD mesh'!$B$15+1)*Setup!$B$22</f>
        <v>22.8972395543669</v>
      </c>
      <c r="U1139" s="0" t="n">
        <f aca="false">SUMPRODUCT('FD inverse'!$A$19:$BH$19,'FD mesh'!$B$84:$BI$84,$E1138:$BL1138)+'FD inverse'!$A$19*$C1139/Setup!$B$17+INDEX('FD inverse'!$A$19:$BH$19,1,'FD mesh'!$B$15+1)*Setup!$B$22</f>
        <v>22.314469477903</v>
      </c>
      <c r="V1139" s="0" t="n">
        <f aca="false">SUMPRODUCT('FD inverse'!$A$20:$BH$20,'FD mesh'!$B$84:$BI$84,$E1138:$BL1138)+'FD inverse'!$A$20*$C1139/Setup!$B$17+INDEX('FD inverse'!$A$20:$BH$20,1,'FD mesh'!$B$15+1)*Setup!$B$22</f>
        <v>21.731720308899</v>
      </c>
      <c r="W1139" s="0" t="n">
        <f aca="false">SUMPRODUCT('FD inverse'!$A$21:$BH$21,'FD mesh'!$B$84:$BI$84,$E1138:$BL1138)+'FD inverse'!$A$21*$C1139/Setup!$B$17+INDEX('FD inverse'!$A$21:$BH$21,1,'FD mesh'!$B$15+1)*Setup!$B$22</f>
        <v>21.1490924381603</v>
      </c>
      <c r="X1139" s="0" t="n">
        <f aca="false">SUMPRODUCT('FD inverse'!$A$22:$BH$22,'FD mesh'!$B$84:$BI$84,$E1138:$BL1138)+'FD inverse'!$A$22*$C1139/Setup!$B$17+INDEX('FD inverse'!$A$22:$BH$22,1,'FD mesh'!$B$15+1)*Setup!$B$22</f>
        <v>20.5666619571175</v>
      </c>
      <c r="Y1139" s="0" t="n">
        <f aca="false">SUMPRODUCT('FD inverse'!$A$23:$BH$23,'FD mesh'!$B$84:$BI$84,$E1138:$BL1138)+'FD inverse'!$A$23*$C1139/Setup!$B$17+INDEX('FD inverse'!$A$23:$BH$23,1,'FD mesh'!$B$15+1)*Setup!$B$22</f>
        <v>19.9844828597388</v>
      </c>
      <c r="Z1139" s="0" t="n">
        <f aca="false">SUMPRODUCT('FD inverse'!$A$24:$BH$24,'FD mesh'!$B$84:$BI$84,$E1138:$BL1138)+'FD inverse'!$A$24*$C1139/Setup!$B$17+INDEX('FD inverse'!$A$24:$BH$24,1,'FD mesh'!$B$15+1)*Setup!$B$22</f>
        <v>19.4025892347555</v>
      </c>
      <c r="AA1139" s="0" t="n">
        <f aca="false">SUMPRODUCT('FD inverse'!$A$25:$BH$25,'FD mesh'!$B$84:$BI$84,$E1138:$BL1138)+'FD inverse'!$A$25*$C1139/Setup!$B$17+INDEX('FD inverse'!$A$25:$BH$25,1,'FD mesh'!$B$15+1)*Setup!$B$22</f>
        <v>18.8209974461447</v>
      </c>
      <c r="AB1139" s="0" t="n">
        <f aca="false">SUMPRODUCT('FD inverse'!$A$26:$BH$26,'FD mesh'!$B$84:$BI$84,$E1138:$BL1138)+'FD inverse'!$A$26*$C1139/Setup!$B$17+INDEX('FD inverse'!$A$26:$BH$26,1,'FD mesh'!$B$15+1)*Setup!$B$22</f>
        <v>18.2397083006313</v>
      </c>
      <c r="AC1139" s="0" t="n">
        <f aca="false">SUMPRODUCT('FD inverse'!$A$27:$BH$27,'FD mesh'!$B$84:$BI$84,$E1138:$BL1138)+'FD inverse'!$A$27*$C1139/Setup!$B$17+INDEX('FD inverse'!$A$27:$BH$27,1,'FD mesh'!$B$15+1)*Setup!$B$22</f>
        <v>17.6587092016967</v>
      </c>
      <c r="AD1139" s="0" t="n">
        <f aca="false">SUMPRODUCT('FD inverse'!$A$28:$BH$28,'FD mesh'!$B$84:$BI$84,$E1138:$BL1138)+'FD inverse'!$A$28*$C1139/Setup!$B$17+INDEX('FD inverse'!$A$28:$BH$28,1,'FD mesh'!$B$15+1)*Setup!$B$22</f>
        <v>17.0779762902218</v>
      </c>
      <c r="AE1139" s="0" t="n">
        <f aca="false">SUMPRODUCT('FD inverse'!$A$29:$BH$29,'FD mesh'!$B$84:$BI$84,$E1138:$BL1138)+'FD inverse'!$A$29*$C1139/Setup!$B$17+INDEX('FD inverse'!$A$29:$BH$29,1,'FD mesh'!$B$15+1)*Setup!$B$22</f>
        <v>16.4974765724379</v>
      </c>
      <c r="AF1139" s="0" t="n">
        <f aca="false">SUMPRODUCT('FD inverse'!$A$30:$BH$30,'FD mesh'!$B$84:$BI$84,$E1138:$BL1138)+'FD inverse'!$A$30*$C1139/Setup!$B$17+INDEX('FD inverse'!$A$30:$BH$30,1,'FD mesh'!$B$15+1)*Setup!$B$22</f>
        <v>15.9171700363226</v>
      </c>
      <c r="AG1139" s="0" t="n">
        <f aca="false">SUMPRODUCT('FD inverse'!$A$31:$BH$31,'FD mesh'!$B$84:$BI$84,$E1138:$BL1138)+'FD inverse'!$A$31*$C1139/Setup!$B$17+INDEX('FD inverse'!$A$31:$BH$31,1,'FD mesh'!$B$15+1)*Setup!$B$22</f>
        <v>15.3370117579516</v>
      </c>
      <c r="AH1139" s="0" t="n">
        <f aca="false">SUMPRODUCT('FD inverse'!$A$32:$BH$32,'FD mesh'!$B$84:$BI$84,$E1138:$BL1138)+'FD inverse'!$A$32*$C1139/Setup!$B$17+INDEX('FD inverse'!$A$32:$BH$32,1,'FD mesh'!$B$15+1)*Setup!$B$22</f>
        <v>15.3126473801526</v>
      </c>
      <c r="AI1139" s="0" t="n">
        <f aca="false">SUMPRODUCT('FD inverse'!$A$33:$BH$33,'FD mesh'!$B$84:$BI$84,$E1138:$BL1138)+'FD inverse'!$A$33*$C1139/Setup!$B$17+INDEX('FD inverse'!$A$33:$BH$33,1,'FD mesh'!$B$15+1)*Setup!$B$22</f>
        <v>15.2884513589926</v>
      </c>
      <c r="AJ1139" s="0" t="n">
        <f aca="false">SUMPRODUCT('FD inverse'!$A$34:$BH$34,'FD mesh'!$B$84:$BI$84,$E1138:$BL1138)+'FD inverse'!$A$34*$C1139/Setup!$B$17+INDEX('FD inverse'!$A$34:$BH$34,1,'FD mesh'!$B$15+1)*Setup!$B$22</f>
        <v>15.2644172529239</v>
      </c>
      <c r="AK1139" s="0" t="n">
        <f aca="false">SUMPRODUCT('FD inverse'!$A$35:$BH$35,'FD mesh'!$B$84:$BI$84,$E1138:$BL1138)+'FD inverse'!$A$35*$C1139/Setup!$B$17+INDEX('FD inverse'!$A$35:$BH$35,1,'FD mesh'!$B$15+1)*Setup!$B$22</f>
        <v>15.2405369639166</v>
      </c>
      <c r="AL1139" s="0" t="n">
        <f aca="false">SUMPRODUCT('FD inverse'!$A$36:$BH$36,'FD mesh'!$B$84:$BI$84,$E1138:$BL1138)+'FD inverse'!$A$36*$C1139/Setup!$B$17+INDEX('FD inverse'!$A$36:$BH$36,1,'FD mesh'!$B$15+1)*Setup!$B$22</f>
        <v>15.2168009474348</v>
      </c>
      <c r="AM1139" s="0" t="n">
        <f aca="false">SUMPRODUCT('FD inverse'!$A$37:$BH$37,'FD mesh'!$B$84:$BI$84,$E1138:$BL1138)+'FD inverse'!$A$37*$C1139/Setup!$B$17+INDEX('FD inverse'!$A$37:$BH$37,1,'FD mesh'!$B$15+1)*Setup!$B$22</f>
        <v>15.1931984037534</v>
      </c>
      <c r="AN1139" s="0" t="n">
        <f aca="false">SUMPRODUCT('FD inverse'!$A$38:$BH$38,'FD mesh'!$B$84:$BI$84,$E1138:$BL1138)+'FD inverse'!$A$38*$C1139/Setup!$B$17+INDEX('FD inverse'!$A$38:$BH$38,1,'FD mesh'!$B$15+1)*Setup!$B$22</f>
        <v>15.1697174517914</v>
      </c>
      <c r="AO1139" s="0" t="n">
        <f aca="false">SUMPRODUCT('FD inverse'!$A$39:$BH$39,'FD mesh'!$B$84:$BI$84,$E1138:$BL1138)+'FD inverse'!$A$39*$C1139/Setup!$B$17+INDEX('FD inverse'!$A$39:$BH$39,1,'FD mesh'!$B$15+1)*Setup!$B$22</f>
        <v>15.1463452867805</v>
      </c>
      <c r="AP1139" s="0" t="n">
        <f aca="false">SUMPRODUCT('FD inverse'!$A$40:$BH$40,'FD mesh'!$B$84:$BI$84,$E1138:$BL1138)+'FD inverse'!$A$40*$C1139/Setup!$B$17+INDEX('FD inverse'!$A$40:$BH$40,1,'FD mesh'!$B$15+1)*Setup!$B$22</f>
        <v>15.1230683232213</v>
      </c>
      <c r="AQ1139" s="0" t="n">
        <f aca="false">SUMPRODUCT('FD inverse'!$A$41:$BH$41,'FD mesh'!$B$84:$BI$84,$E1138:$BL1138)+'FD inverse'!$A$41*$C1139/Setup!$B$17+INDEX('FD inverse'!$A$41:$BH$41,1,'FD mesh'!$B$15+1)*Setup!$B$22</f>
        <v>15.0998723246825</v>
      </c>
      <c r="AR1139" s="0" t="n">
        <f aca="false">SUMPRODUCT('FD inverse'!$A$42:$BH$42,'FD mesh'!$B$84:$BI$84,$E1138:$BL1138)+'FD inverse'!$A$42*$C1139/Setup!$B$17+INDEX('FD inverse'!$A$42:$BH$42,1,'FD mesh'!$B$15+1)*Setup!$B$22</f>
        <v>15.0767425220914</v>
      </c>
      <c r="AS1139" s="0" t="n">
        <f aca="false">SUMPRODUCT('FD inverse'!$A$43:$BH$43,'FD mesh'!$B$84:$BI$84,$E1138:$BL1138)+'FD inverse'!$A$43*$C1139/Setup!$B$17+INDEX('FD inverse'!$A$43:$BH$43,1,'FD mesh'!$B$15+1)*Setup!$B$22</f>
        <v>0</v>
      </c>
      <c r="AT1139" s="0" t="n">
        <f aca="false">SUMPRODUCT('FD inverse'!$A$44:$BH$44,'FD mesh'!$B$84:$BI$84,$E1138:$BL1138)+'FD inverse'!$A$44*$C1139/Setup!$B$17+INDEX('FD inverse'!$A$44:$BH$44,1,'FD mesh'!$B$15+1)*Setup!$B$22</f>
        <v>0</v>
      </c>
      <c r="AU1139" s="0" t="n">
        <f aca="false">SUMPRODUCT('FD inverse'!$A$45:$BH$45,'FD mesh'!$B$84:$BI$84,$E1138:$BL1138)+'FD inverse'!$A$45*$C1139/Setup!$B$17+INDEX('FD inverse'!$A$45:$BH$45,1,'FD mesh'!$B$15+1)*Setup!$B$22</f>
        <v>0</v>
      </c>
      <c r="AV1139" s="0" t="n">
        <f aca="false">SUMPRODUCT('FD inverse'!$A$46:$BH$46,'FD mesh'!$B$84:$BI$84,$E1138:$BL1138)+'FD inverse'!$A$46*$C1139/Setup!$B$17+INDEX('FD inverse'!$A$46:$BH$46,1,'FD mesh'!$B$15+1)*Setup!$B$22</f>
        <v>0</v>
      </c>
      <c r="AW1139" s="0" t="n">
        <f aca="false">SUMPRODUCT('FD inverse'!$A$47:$BH$47,'FD mesh'!$B$84:$BI$84,$E1138:$BL1138)+'FD inverse'!$A$47*$C1139/Setup!$B$17+INDEX('FD inverse'!$A$47:$BH$47,1,'FD mesh'!$B$15+1)*Setup!$B$22</f>
        <v>0</v>
      </c>
      <c r="AX1139" s="0" t="n">
        <f aca="false">SUMPRODUCT('FD inverse'!$A$48:$BH$48,'FD mesh'!$B$84:$BI$84,$E1138:$BL1138)+'FD inverse'!$A$48*$C1139/Setup!$B$17+INDEX('FD inverse'!$A$48:$BH$48,1,'FD mesh'!$B$15+1)*Setup!$B$22</f>
        <v>0</v>
      </c>
      <c r="AY1139" s="0" t="n">
        <f aca="false">SUMPRODUCT('FD inverse'!$A$49:$BH$49,'FD mesh'!$B$84:$BI$84,$E1138:$BL1138)+'FD inverse'!$A$49*$C1139/Setup!$B$17+INDEX('FD inverse'!$A$49:$BH$49,1,'FD mesh'!$B$15+1)*Setup!$B$22</f>
        <v>0</v>
      </c>
      <c r="AZ1139" s="0" t="n">
        <f aca="false">SUMPRODUCT('FD inverse'!$A$50:$BH$50,'FD mesh'!$B$84:$BI$84,$E1138:$BL1138)+'FD inverse'!$A$50*$C1139/Setup!$B$17+INDEX('FD inverse'!$A$50:$BH$50,1,'FD mesh'!$B$15+1)*Setup!$B$22</f>
        <v>0</v>
      </c>
      <c r="BA1139" s="0" t="n">
        <f aca="false">SUMPRODUCT('FD inverse'!$A$51:$BH$51,'FD mesh'!$B$84:$BI$84,$E1138:$BL1138)+'FD inverse'!$A$51*$C1139/Setup!$B$17+INDEX('FD inverse'!$A$51:$BH$51,1,'FD mesh'!$B$15+1)*Setup!$B$22</f>
        <v>0</v>
      </c>
      <c r="BB1139" s="0" t="n">
        <f aca="false">SUMPRODUCT('FD inverse'!$A$52:$BH$52,'FD mesh'!$B$84:$BI$84,$E1138:$BL1138)+'FD inverse'!$A$52*$C1139/Setup!$B$17+INDEX('FD inverse'!$A$52:$BH$52,1,'FD mesh'!$B$15+1)*Setup!$B$22</f>
        <v>0</v>
      </c>
      <c r="BC1139" s="0" t="n">
        <f aca="false">SUMPRODUCT('FD inverse'!$A$53:$BH$53,'FD mesh'!$B$84:$BI$84,$E1138:$BL1138)+'FD inverse'!$A$53*$C1139/Setup!$B$17+INDEX('FD inverse'!$A$53:$BH$53,1,'FD mesh'!$B$15+1)*Setup!$B$22</f>
        <v>0</v>
      </c>
      <c r="BD1139" s="0" t="n">
        <f aca="false">SUMPRODUCT('FD inverse'!$A$54:$BH$54,'FD mesh'!$B$84:$BI$84,$E1138:$BL1138)+'FD inverse'!$A$54*$C1139/Setup!$B$17+INDEX('FD inverse'!$A$54:$BH$54,1,'FD mesh'!$B$15+1)*Setup!$B$22</f>
        <v>0</v>
      </c>
      <c r="BE1139" s="0" t="n">
        <f aca="false">SUMPRODUCT('FD inverse'!$A$55:$BH$55,'FD mesh'!$B$84:$BI$84,$E1138:$BL1138)+'FD inverse'!$A$55*$C1139/Setup!$B$17+INDEX('FD inverse'!$A$55:$BH$55,1,'FD mesh'!$B$15+1)*Setup!$B$22</f>
        <v>0</v>
      </c>
      <c r="BF1139" s="0" t="n">
        <f aca="false">SUMPRODUCT('FD inverse'!$A$56:$BH$56,'FD mesh'!$B$84:$BI$84,$E1138:$BL1138)+'FD inverse'!$A$56*$C1139/Setup!$B$17+INDEX('FD inverse'!$A$56:$BH$56,1,'FD mesh'!$B$15+1)*Setup!$B$22</f>
        <v>0</v>
      </c>
      <c r="BG1139" s="0" t="n">
        <f aca="false">SUMPRODUCT('FD inverse'!$A$57:$BH$57,'FD mesh'!$B$84:$BI$84,$E1138:$BL1138)+'FD inverse'!$A$57*$C1139/Setup!$B$17+INDEX('FD inverse'!$A$57:$BH$57,1,'FD mesh'!$B$15+1)*Setup!$B$22</f>
        <v>0</v>
      </c>
      <c r="BH1139" s="0" t="n">
        <f aca="false">SUMPRODUCT('FD inverse'!$A$58:$BH$58,'FD mesh'!$B$84:$BI$84,$E1138:$BL1138)+'FD inverse'!$A$58*$C1139/Setup!$B$17+INDEX('FD inverse'!$A$58:$BH$58,1,'FD mesh'!$B$15+1)*Setup!$B$22</f>
        <v>0</v>
      </c>
      <c r="BI1139" s="0" t="n">
        <f aca="false">SUMPRODUCT('FD inverse'!$A$59:$BH$59,'FD mesh'!$B$84:$BI$84,$E1138:$BL1138)+'FD inverse'!$A$59*$C1139/Setup!$B$17+INDEX('FD inverse'!$A$59:$BH$59,1,'FD mesh'!$B$15+1)*Setup!$B$22</f>
        <v>0</v>
      </c>
      <c r="BJ1139" s="0" t="n">
        <f aca="false">SUMPRODUCT('FD inverse'!$A$60:$BH$60,'FD mesh'!$B$84:$BI$84,$E1138:$BL1138)+'FD inverse'!$A$60*$C1139/Setup!$B$17+INDEX('FD inverse'!$A$60:$BH$60,1,'FD mesh'!$B$15+1)*Setup!$B$22</f>
        <v>0</v>
      </c>
      <c r="BK1139" s="0" t="n">
        <f aca="false">SUMPRODUCT('FD inverse'!$A$61:$BH$61,'FD mesh'!$B$84:$BI$84,$E1138:$BL1138)+'FD inverse'!$A$61*$C1139/Setup!$B$17+INDEX('FD inverse'!$A$61:$BH$61,1,'FD mesh'!$B$15+1)*Setup!$B$22</f>
        <v>0</v>
      </c>
      <c r="BL1139" s="0" t="n">
        <f aca="false">SUMPRODUCT('FD inverse'!$A$62:$BH$62,'FD mesh'!$B$84:$BI$84,$E1138:$BL1138)+'FD inverse'!$A$62*$C1139/Setup!$B$17+INDEX('FD inverse'!$A$62:$BH$62,1,'FD mesh'!$B$15+1)*Setup!$B$22</f>
        <v>0</v>
      </c>
    </row>
    <row r="1140" customFormat="false" ht="15" hidden="false" customHeight="false" outlineLevel="0" collapsed="false">
      <c r="A1140" s="0" t="n">
        <v>1135</v>
      </c>
      <c r="B1140" s="0" t="n">
        <f aca="false">A1140*Setup!$B$11/3600</f>
        <v>94.5833333333333</v>
      </c>
      <c r="C1140" s="0" t="n">
        <f aca="false">Setup!$B$7+Setup!$B$8*COS(2*PI()*(B1140-Setup!$B$9)/24)</f>
        <v>23.3915064552403</v>
      </c>
      <c r="D1140" s="0" t="n">
        <f aca="false">(C1140-E1140)/Setup!$B$17</f>
        <v>-3.15246858814966</v>
      </c>
      <c r="E1140" s="0" t="n">
        <f aca="false">SUMPRODUCT('FD inverse'!$A$3:$BH$3,'FD mesh'!$B$84:$BI$84,$E1139:$BL1139)+'FD inverse'!$A$3*$C1140/Setup!$B$17+INDEX('FD inverse'!$A$3:$BH$3,1,'FD mesh'!$B$15+1)*Setup!$B$22</f>
        <v>23.8013273716998</v>
      </c>
      <c r="F1140" s="0" t="n">
        <f aca="false">SUMPRODUCT('FD inverse'!$A$4:$BH$4,'FD mesh'!$B$84:$BI$84,$E1139:$BL1139)+'FD inverse'!$A$4*$C1140/Setup!$B$17+INDEX('FD inverse'!$A$4:$BH$4,1,'FD mesh'!$B$15+1)*Setup!$B$22</f>
        <v>23.8835653885553</v>
      </c>
      <c r="G1140" s="0" t="n">
        <f aca="false">SUMPRODUCT('FD inverse'!$A$5:$BH$5,'FD mesh'!$B$84:$BI$84,$E1139:$BL1139)+'FD inverse'!$A$5*$C1140/Setup!$B$17+INDEX('FD inverse'!$A$5:$BH$5,1,'FD mesh'!$B$15+1)*Setup!$B$22</f>
        <v>23.9459068780515</v>
      </c>
      <c r="H1140" s="0" t="n">
        <f aca="false">SUMPRODUCT('FD inverse'!$A$6:$BH$6,'FD mesh'!$B$84:$BI$84,$E1139:$BL1139)+'FD inverse'!$A$6*$C1140/Setup!$B$17+INDEX('FD inverse'!$A$6:$BH$6,1,'FD mesh'!$B$15+1)*Setup!$B$22</f>
        <v>24.1274122663405</v>
      </c>
      <c r="I1140" s="0" t="n">
        <f aca="false">SUMPRODUCT('FD inverse'!$A$7:$BH$7,'FD mesh'!$B$84:$BI$84,$E1139:$BL1139)+'FD inverse'!$A$7*$C1140/Setup!$B$17+INDEX('FD inverse'!$A$7:$BH$7,1,'FD mesh'!$B$15+1)*Setup!$B$22</f>
        <v>24.1395533660643</v>
      </c>
      <c r="J1140" s="0" t="n">
        <f aca="false">SUMPRODUCT('FD inverse'!$A$8:$BH$8,'FD mesh'!$B$84:$BI$84,$E1139:$BL1139)+'FD inverse'!$A$8*$C1140/Setup!$B$17+INDEX('FD inverse'!$A$8:$BH$8,1,'FD mesh'!$B$15+1)*Setup!$B$22</f>
        <v>24.1451010077535</v>
      </c>
      <c r="K1140" s="0" t="n">
        <f aca="false">SUMPRODUCT('FD inverse'!$A$9:$BH$9,'FD mesh'!$B$84:$BI$84,$E1139:$BL1139)+'FD inverse'!$A$9*$C1140/Setup!$B$17+INDEX('FD inverse'!$A$9:$BH$9,1,'FD mesh'!$B$15+1)*Setup!$B$22</f>
        <v>24.1451820297627</v>
      </c>
      <c r="L1140" s="0" t="n">
        <f aca="false">SUMPRODUCT('FD inverse'!$A$10:$BH$10,'FD mesh'!$B$84:$BI$84,$E1139:$BL1139)+'FD inverse'!$A$10*$C1140/Setup!$B$17+INDEX('FD inverse'!$A$10:$BH$10,1,'FD mesh'!$B$15+1)*Setup!$B$22</f>
        <v>24.1407974531689</v>
      </c>
      <c r="M1140" s="0" t="n">
        <f aca="false">SUMPRODUCT('FD inverse'!$A$11:$BH$11,'FD mesh'!$B$84:$BI$84,$E1139:$BL1139)+'FD inverse'!$A$11*$C1140/Setup!$B$17+INDEX('FD inverse'!$A$11:$BH$11,1,'FD mesh'!$B$15+1)*Setup!$B$22</f>
        <v>24.1328199025929</v>
      </c>
      <c r="N1140" s="0" t="n">
        <f aca="false">SUMPRODUCT('FD inverse'!$A$12:$BH$12,'FD mesh'!$B$84:$BI$84,$E1139:$BL1139)+'FD inverse'!$A$12*$C1140/Setup!$B$17+INDEX('FD inverse'!$A$12:$BH$12,1,'FD mesh'!$B$15+1)*Setup!$B$22</f>
        <v>24.121991747266</v>
      </c>
      <c r="O1140" s="0" t="n">
        <f aca="false">SUMPRODUCT('FD inverse'!$A$13:$BH$13,'FD mesh'!$B$84:$BI$84,$E1139:$BL1139)+'FD inverse'!$A$13*$C1140/Setup!$B$17+INDEX('FD inverse'!$A$13:$BH$13,1,'FD mesh'!$B$15+1)*Setup!$B$22</f>
        <v>24.1089238175584</v>
      </c>
      <c r="P1140" s="0" t="n">
        <f aca="false">SUMPRODUCT('FD inverse'!$A$14:$BH$14,'FD mesh'!$B$84:$BI$84,$E1139:$BL1139)+'FD inverse'!$A$14*$C1140/Setup!$B$17+INDEX('FD inverse'!$A$14:$BH$14,1,'FD mesh'!$B$15+1)*Setup!$B$22</f>
        <v>24.0940945738779</v>
      </c>
      <c r="Q1140" s="0" t="n">
        <f aca="false">SUMPRODUCT('FD inverse'!$A$15:$BH$15,'FD mesh'!$B$84:$BI$84,$E1139:$BL1139)+'FD inverse'!$A$15*$C1140/Setup!$B$17+INDEX('FD inverse'!$A$15:$BH$15,1,'FD mesh'!$B$15+1)*Setup!$B$22</f>
        <v>24.077849626715</v>
      </c>
      <c r="R1140" s="0" t="n">
        <f aca="false">SUMPRODUCT('FD inverse'!$A$16:$BH$16,'FD mesh'!$B$84:$BI$84,$E1139:$BL1139)+'FD inverse'!$A$16*$C1140/Setup!$B$17+INDEX('FD inverse'!$A$16:$BH$16,1,'FD mesh'!$B$15+1)*Setup!$B$22</f>
        <v>24.060401528586</v>
      </c>
      <c r="S1140" s="0" t="n">
        <f aca="false">SUMPRODUCT('FD inverse'!$A$17:$BH$17,'FD mesh'!$B$84:$BI$84,$E1139:$BL1139)+'FD inverse'!$A$17*$C1140/Setup!$B$17+INDEX('FD inverse'!$A$17:$BH$17,1,'FD mesh'!$B$15+1)*Setup!$B$22</f>
        <v>23.4786580531345</v>
      </c>
      <c r="T1140" s="0" t="n">
        <f aca="false">SUMPRODUCT('FD inverse'!$A$18:$BH$18,'FD mesh'!$B$84:$BI$84,$E1139:$BL1139)+'FD inverse'!$A$18*$C1140/Setup!$B$17+INDEX('FD inverse'!$A$18:$BH$18,1,'FD mesh'!$B$15+1)*Setup!$B$22</f>
        <v>22.8965480194176</v>
      </c>
      <c r="U1140" s="0" t="n">
        <f aca="false">SUMPRODUCT('FD inverse'!$A$19:$BH$19,'FD mesh'!$B$84:$BI$84,$E1139:$BL1139)+'FD inverse'!$A$19*$C1140/Setup!$B$17+INDEX('FD inverse'!$A$19:$BH$19,1,'FD mesh'!$B$15+1)*Setup!$B$22</f>
        <v>22.3142344768443</v>
      </c>
      <c r="V1140" s="0" t="n">
        <f aca="false">SUMPRODUCT('FD inverse'!$A$20:$BH$20,'FD mesh'!$B$84:$BI$84,$E1139:$BL1139)+'FD inverse'!$A$20*$C1140/Setup!$B$17+INDEX('FD inverse'!$A$20:$BH$20,1,'FD mesh'!$B$15+1)*Setup!$B$22</f>
        <v>21.7318517768164</v>
      </c>
      <c r="W1140" s="0" t="n">
        <f aca="false">SUMPRODUCT('FD inverse'!$A$21:$BH$21,'FD mesh'!$B$84:$BI$84,$E1139:$BL1139)+'FD inverse'!$A$21*$C1140/Setup!$B$17+INDEX('FD inverse'!$A$21:$BH$21,1,'FD mesh'!$B$15+1)*Setup!$B$22</f>
        <v>21.1495077659186</v>
      </c>
      <c r="X1140" s="0" t="n">
        <f aca="false">SUMPRODUCT('FD inverse'!$A$22:$BH$22,'FD mesh'!$B$84:$BI$84,$E1139:$BL1139)+'FD inverse'!$A$22*$C1140/Setup!$B$17+INDEX('FD inverse'!$A$22:$BH$22,1,'FD mesh'!$B$15+1)*Setup!$B$22</f>
        <v>20.5672859800468</v>
      </c>
      <c r="Y1140" s="0" t="n">
        <f aca="false">SUMPRODUCT('FD inverse'!$A$23:$BH$23,'FD mesh'!$B$84:$BI$84,$E1139:$BL1139)+'FD inverse'!$A$23*$C1140/Setup!$B$17+INDEX('FD inverse'!$A$23:$BH$23,1,'FD mesh'!$B$15+1)*Setup!$B$22</f>
        <v>19.9852478352084</v>
      </c>
      <c r="Z1140" s="0" t="n">
        <f aca="false">SUMPRODUCT('FD inverse'!$A$24:$BH$24,'FD mesh'!$B$84:$BI$84,$E1139:$BL1139)+'FD inverse'!$A$24*$C1140/Setup!$B$17+INDEX('FD inverse'!$A$24:$BH$24,1,'FD mesh'!$B$15+1)*Setup!$B$22</f>
        <v>19.4034348117225</v>
      </c>
      <c r="AA1140" s="0" t="n">
        <f aca="false">SUMPRODUCT('FD inverse'!$A$25:$BH$25,'FD mesh'!$B$84:$BI$84,$E1139:$BL1139)+'FD inverse'!$A$25*$C1140/Setup!$B$17+INDEX('FD inverse'!$A$25:$BH$25,1,'FD mesh'!$B$15+1)*Setup!$B$22</f>
        <v>18.8218706294584</v>
      </c>
      <c r="AB1140" s="0" t="n">
        <f aca="false">SUMPRODUCT('FD inverse'!$A$26:$BH$26,'FD mesh'!$B$84:$BI$84,$E1139:$BL1139)+'FD inverse'!$A$26*$C1140/Setup!$B$17+INDEX('FD inverse'!$A$26:$BH$26,1,'FD mesh'!$B$15+1)*Setup!$B$22</f>
        <v>18.2405634125694</v>
      </c>
      <c r="AC1140" s="0" t="n">
        <f aca="false">SUMPRODUCT('FD inverse'!$A$27:$BH$27,'FD mesh'!$B$84:$BI$84,$E1139:$BL1139)+'FD inverse'!$A$27*$C1140/Setup!$B$17+INDEX('FD inverse'!$A$27:$BH$27,1,'FD mesh'!$B$15+1)*Setup!$B$22</f>
        <v>17.6595078429079</v>
      </c>
      <c r="AD1140" s="0" t="n">
        <f aca="false">SUMPRODUCT('FD inverse'!$A$28:$BH$28,'FD mesh'!$B$84:$BI$84,$E1139:$BL1139)+'FD inverse'!$A$28*$C1140/Setup!$B$17+INDEX('FD inverse'!$A$28:$BH$28,1,'FD mesh'!$B$15+1)*Setup!$B$22</f>
        <v>17.0786873019458</v>
      </c>
      <c r="AE1140" s="0" t="n">
        <f aca="false">SUMPRODUCT('FD inverse'!$A$29:$BH$29,'FD mesh'!$B$84:$BI$84,$E1139:$BL1139)+'FD inverse'!$A$29*$C1140/Setup!$B$17+INDEX('FD inverse'!$A$29:$BH$29,1,'FD mesh'!$B$15+1)*Setup!$B$22</f>
        <v>16.4980760015767</v>
      </c>
      <c r="AF1140" s="0" t="n">
        <f aca="false">SUMPRODUCT('FD inverse'!$A$30:$BH$30,'FD mesh'!$B$84:$BI$84,$E1139:$BL1139)+'FD inverse'!$A$30*$C1140/Setup!$B$17+INDEX('FD inverse'!$A$30:$BH$30,1,'FD mesh'!$B$15+1)*Setup!$B$22</f>
        <v>15.9176411046399</v>
      </c>
      <c r="AG1140" s="0" t="n">
        <f aca="false">SUMPRODUCT('FD inverse'!$A$31:$BH$31,'FD mesh'!$B$84:$BI$84,$E1139:$BL1139)+'FD inverse'!$A$31*$C1140/Setup!$B$17+INDEX('FD inverse'!$A$31:$BH$31,1,'FD mesh'!$B$15+1)*Setup!$B$22</f>
        <v>15.3373448363794</v>
      </c>
      <c r="AH1140" s="0" t="n">
        <f aca="false">SUMPRODUCT('FD inverse'!$A$32:$BH$32,'FD mesh'!$B$84:$BI$84,$E1139:$BL1139)+'FD inverse'!$A$32*$C1140/Setup!$B$17+INDEX('FD inverse'!$A$32:$BH$32,1,'FD mesh'!$B$15+1)*Setup!$B$22</f>
        <v>15.3129724397492</v>
      </c>
      <c r="AI1140" s="0" t="n">
        <f aca="false">SUMPRODUCT('FD inverse'!$A$33:$BH$33,'FD mesh'!$B$84:$BI$84,$E1139:$BL1139)+'FD inverse'!$A$33*$C1140/Setup!$B$17+INDEX('FD inverse'!$A$33:$BH$33,1,'FD mesh'!$B$15+1)*Setup!$B$22</f>
        <v>15.288764595774</v>
      </c>
      <c r="AJ1140" s="0" t="n">
        <f aca="false">SUMPRODUCT('FD inverse'!$A$34:$BH$34,'FD mesh'!$B$84:$BI$84,$E1139:$BL1139)+'FD inverse'!$A$34*$C1140/Setup!$B$17+INDEX('FD inverse'!$A$34:$BH$34,1,'FD mesh'!$B$15+1)*Setup!$B$22</f>
        <v>15.2647153194724</v>
      </c>
      <c r="AK1140" s="0" t="n">
        <f aca="false">SUMPRODUCT('FD inverse'!$A$35:$BH$35,'FD mesh'!$B$84:$BI$84,$E1139:$BL1139)+'FD inverse'!$A$35*$C1140/Setup!$B$17+INDEX('FD inverse'!$A$35:$BH$35,1,'FD mesh'!$B$15+1)*Setup!$B$22</f>
        <v>15.240816931323</v>
      </c>
      <c r="AL1140" s="0" t="n">
        <f aca="false">SUMPRODUCT('FD inverse'!$A$36:$BH$36,'FD mesh'!$B$84:$BI$84,$E1139:$BL1139)+'FD inverse'!$A$36*$C1140/Setup!$B$17+INDEX('FD inverse'!$A$36:$BH$36,1,'FD mesh'!$B$15+1)*Setup!$B$22</f>
        <v>15.2170602691233</v>
      </c>
      <c r="AM1140" s="0" t="n">
        <f aca="false">SUMPRODUCT('FD inverse'!$A$37:$BH$37,'FD mesh'!$B$84:$BI$84,$E1139:$BL1139)+'FD inverse'!$A$37*$C1140/Setup!$B$17+INDEX('FD inverse'!$A$37:$BH$37,1,'FD mesh'!$B$15+1)*Setup!$B$22</f>
        <v>15.1934348815353</v>
      </c>
      <c r="AN1140" s="0" t="n">
        <f aca="false">SUMPRODUCT('FD inverse'!$A$38:$BH$38,'FD mesh'!$B$84:$BI$84,$E1139:$BL1139)+'FD inverse'!$A$38*$C1140/Setup!$B$17+INDEX('FD inverse'!$A$38:$BH$38,1,'FD mesh'!$B$15+1)*Setup!$B$22</f>
        <v>15.1699292044473</v>
      </c>
      <c r="AO1140" s="0" t="n">
        <f aca="false">SUMPRODUCT('FD inverse'!$A$39:$BH$39,'FD mesh'!$B$84:$BI$84,$E1139:$BL1139)+'FD inverse'!$A$39*$C1140/Setup!$B$17+INDEX('FD inverse'!$A$39:$BH$39,1,'FD mesh'!$B$15+1)*Setup!$B$22</f>
        <v>15.1465307214312</v>
      </c>
      <c r="AP1140" s="0" t="n">
        <f aca="false">SUMPRODUCT('FD inverse'!$A$40:$BH$40,'FD mesh'!$B$84:$BI$84,$E1139:$BL1139)+'FD inverse'!$A$40*$C1140/Setup!$B$17+INDEX('FD inverse'!$A$40:$BH$40,1,'FD mesh'!$B$15+1)*Setup!$B$22</f>
        <v>15.1232261097064</v>
      </c>
      <c r="AQ1140" s="0" t="n">
        <f aca="false">SUMPRODUCT('FD inverse'!$A$41:$BH$41,'FD mesh'!$B$84:$BI$84,$E1139:$BL1139)+'FD inverse'!$A$41*$C1140/Setup!$B$17+INDEX('FD inverse'!$A$41:$BH$41,1,'FD mesh'!$B$15+1)*Setup!$B$22</f>
        <v>15.1000013731347</v>
      </c>
      <c r="AR1140" s="0" t="n">
        <f aca="false">SUMPRODUCT('FD inverse'!$A$42:$BH$42,'FD mesh'!$B$84:$BI$84,$E1139:$BL1139)+'FD inverse'!$A$42*$C1140/Setup!$B$17+INDEX('FD inverse'!$A$42:$BH$42,1,'FD mesh'!$B$15+1)*Setup!$B$22</f>
        <v>15.076841963862</v>
      </c>
      <c r="AS1140" s="0" t="n">
        <f aca="false">SUMPRODUCT('FD inverse'!$A$43:$BH$43,'FD mesh'!$B$84:$BI$84,$E1139:$BL1139)+'FD inverse'!$A$43*$C1140/Setup!$B$17+INDEX('FD inverse'!$A$43:$BH$43,1,'FD mesh'!$B$15+1)*Setup!$B$22</f>
        <v>0</v>
      </c>
      <c r="AT1140" s="0" t="n">
        <f aca="false">SUMPRODUCT('FD inverse'!$A$44:$BH$44,'FD mesh'!$B$84:$BI$84,$E1139:$BL1139)+'FD inverse'!$A$44*$C1140/Setup!$B$17+INDEX('FD inverse'!$A$44:$BH$44,1,'FD mesh'!$B$15+1)*Setup!$B$22</f>
        <v>0</v>
      </c>
      <c r="AU1140" s="0" t="n">
        <f aca="false">SUMPRODUCT('FD inverse'!$A$45:$BH$45,'FD mesh'!$B$84:$BI$84,$E1139:$BL1139)+'FD inverse'!$A$45*$C1140/Setup!$B$17+INDEX('FD inverse'!$A$45:$BH$45,1,'FD mesh'!$B$15+1)*Setup!$B$22</f>
        <v>0</v>
      </c>
      <c r="AV1140" s="0" t="n">
        <f aca="false">SUMPRODUCT('FD inverse'!$A$46:$BH$46,'FD mesh'!$B$84:$BI$84,$E1139:$BL1139)+'FD inverse'!$A$46*$C1140/Setup!$B$17+INDEX('FD inverse'!$A$46:$BH$46,1,'FD mesh'!$B$15+1)*Setup!$B$22</f>
        <v>0</v>
      </c>
      <c r="AW1140" s="0" t="n">
        <f aca="false">SUMPRODUCT('FD inverse'!$A$47:$BH$47,'FD mesh'!$B$84:$BI$84,$E1139:$BL1139)+'FD inverse'!$A$47*$C1140/Setup!$B$17+INDEX('FD inverse'!$A$47:$BH$47,1,'FD mesh'!$B$15+1)*Setup!$B$22</f>
        <v>0</v>
      </c>
      <c r="AX1140" s="0" t="n">
        <f aca="false">SUMPRODUCT('FD inverse'!$A$48:$BH$48,'FD mesh'!$B$84:$BI$84,$E1139:$BL1139)+'FD inverse'!$A$48*$C1140/Setup!$B$17+INDEX('FD inverse'!$A$48:$BH$48,1,'FD mesh'!$B$15+1)*Setup!$B$22</f>
        <v>0</v>
      </c>
      <c r="AY1140" s="0" t="n">
        <f aca="false">SUMPRODUCT('FD inverse'!$A$49:$BH$49,'FD mesh'!$B$84:$BI$84,$E1139:$BL1139)+'FD inverse'!$A$49*$C1140/Setup!$B$17+INDEX('FD inverse'!$A$49:$BH$49,1,'FD mesh'!$B$15+1)*Setup!$B$22</f>
        <v>0</v>
      </c>
      <c r="AZ1140" s="0" t="n">
        <f aca="false">SUMPRODUCT('FD inverse'!$A$50:$BH$50,'FD mesh'!$B$84:$BI$84,$E1139:$BL1139)+'FD inverse'!$A$50*$C1140/Setup!$B$17+INDEX('FD inverse'!$A$50:$BH$50,1,'FD mesh'!$B$15+1)*Setup!$B$22</f>
        <v>0</v>
      </c>
      <c r="BA1140" s="0" t="n">
        <f aca="false">SUMPRODUCT('FD inverse'!$A$51:$BH$51,'FD mesh'!$B$84:$BI$84,$E1139:$BL1139)+'FD inverse'!$A$51*$C1140/Setup!$B$17+INDEX('FD inverse'!$A$51:$BH$51,1,'FD mesh'!$B$15+1)*Setup!$B$22</f>
        <v>0</v>
      </c>
      <c r="BB1140" s="0" t="n">
        <f aca="false">SUMPRODUCT('FD inverse'!$A$52:$BH$52,'FD mesh'!$B$84:$BI$84,$E1139:$BL1139)+'FD inverse'!$A$52*$C1140/Setup!$B$17+INDEX('FD inverse'!$A$52:$BH$52,1,'FD mesh'!$B$15+1)*Setup!$B$22</f>
        <v>0</v>
      </c>
      <c r="BC1140" s="0" t="n">
        <f aca="false">SUMPRODUCT('FD inverse'!$A$53:$BH$53,'FD mesh'!$B$84:$BI$84,$E1139:$BL1139)+'FD inverse'!$A$53*$C1140/Setup!$B$17+INDEX('FD inverse'!$A$53:$BH$53,1,'FD mesh'!$B$15+1)*Setup!$B$22</f>
        <v>0</v>
      </c>
      <c r="BD1140" s="0" t="n">
        <f aca="false">SUMPRODUCT('FD inverse'!$A$54:$BH$54,'FD mesh'!$B$84:$BI$84,$E1139:$BL1139)+'FD inverse'!$A$54*$C1140/Setup!$B$17+INDEX('FD inverse'!$A$54:$BH$54,1,'FD mesh'!$B$15+1)*Setup!$B$22</f>
        <v>0</v>
      </c>
      <c r="BE1140" s="0" t="n">
        <f aca="false">SUMPRODUCT('FD inverse'!$A$55:$BH$55,'FD mesh'!$B$84:$BI$84,$E1139:$BL1139)+'FD inverse'!$A$55*$C1140/Setup!$B$17+INDEX('FD inverse'!$A$55:$BH$55,1,'FD mesh'!$B$15+1)*Setup!$B$22</f>
        <v>0</v>
      </c>
      <c r="BF1140" s="0" t="n">
        <f aca="false">SUMPRODUCT('FD inverse'!$A$56:$BH$56,'FD mesh'!$B$84:$BI$84,$E1139:$BL1139)+'FD inverse'!$A$56*$C1140/Setup!$B$17+INDEX('FD inverse'!$A$56:$BH$56,1,'FD mesh'!$B$15+1)*Setup!$B$22</f>
        <v>0</v>
      </c>
      <c r="BG1140" s="0" t="n">
        <f aca="false">SUMPRODUCT('FD inverse'!$A$57:$BH$57,'FD mesh'!$B$84:$BI$84,$E1139:$BL1139)+'FD inverse'!$A$57*$C1140/Setup!$B$17+INDEX('FD inverse'!$A$57:$BH$57,1,'FD mesh'!$B$15+1)*Setup!$B$22</f>
        <v>0</v>
      </c>
      <c r="BH1140" s="0" t="n">
        <f aca="false">SUMPRODUCT('FD inverse'!$A$58:$BH$58,'FD mesh'!$B$84:$BI$84,$E1139:$BL1139)+'FD inverse'!$A$58*$C1140/Setup!$B$17+INDEX('FD inverse'!$A$58:$BH$58,1,'FD mesh'!$B$15+1)*Setup!$B$22</f>
        <v>0</v>
      </c>
      <c r="BI1140" s="0" t="n">
        <f aca="false">SUMPRODUCT('FD inverse'!$A$59:$BH$59,'FD mesh'!$B$84:$BI$84,$E1139:$BL1139)+'FD inverse'!$A$59*$C1140/Setup!$B$17+INDEX('FD inverse'!$A$59:$BH$59,1,'FD mesh'!$B$15+1)*Setup!$B$22</f>
        <v>0</v>
      </c>
      <c r="BJ1140" s="0" t="n">
        <f aca="false">SUMPRODUCT('FD inverse'!$A$60:$BH$60,'FD mesh'!$B$84:$BI$84,$E1139:$BL1139)+'FD inverse'!$A$60*$C1140/Setup!$B$17+INDEX('FD inverse'!$A$60:$BH$60,1,'FD mesh'!$B$15+1)*Setup!$B$22</f>
        <v>0</v>
      </c>
      <c r="BK1140" s="0" t="n">
        <f aca="false">SUMPRODUCT('FD inverse'!$A$61:$BH$61,'FD mesh'!$B$84:$BI$84,$E1139:$BL1139)+'FD inverse'!$A$61*$C1140/Setup!$B$17+INDEX('FD inverse'!$A$61:$BH$61,1,'FD mesh'!$B$15+1)*Setup!$B$22</f>
        <v>0</v>
      </c>
      <c r="BL1140" s="0" t="n">
        <f aca="false">SUMPRODUCT('FD inverse'!$A$62:$BH$62,'FD mesh'!$B$84:$BI$84,$E1139:$BL1139)+'FD inverse'!$A$62*$C1140/Setup!$B$17+INDEX('FD inverse'!$A$62:$BH$62,1,'FD mesh'!$B$15+1)*Setup!$B$22</f>
        <v>0</v>
      </c>
    </row>
    <row r="1141" customFormat="false" ht="15" hidden="false" customHeight="false" outlineLevel="0" collapsed="false">
      <c r="A1141" s="0" t="n">
        <v>1136</v>
      </c>
      <c r="B1141" s="0" t="n">
        <f aca="false">A1141*Setup!$B$11/3600</f>
        <v>94.6666666666667</v>
      </c>
      <c r="C1141" s="0" t="n">
        <f aca="false">Setup!$B$7+Setup!$B$8*COS(2*PI()*(B1141-Setup!$B$9)/24)</f>
        <v>23.3054072893323</v>
      </c>
      <c r="D1141" s="0" t="n">
        <f aca="false">(C1141-E1141)/Setup!$B$17</f>
        <v>-3.40389942625556</v>
      </c>
      <c r="E1141" s="0" t="n">
        <f aca="false">SUMPRODUCT('FD inverse'!$A$3:$BH$3,'FD mesh'!$B$84:$BI$84,$E1140:$BL1140)+'FD inverse'!$A$3*$C1141/Setup!$B$17+INDEX('FD inverse'!$A$3:$BH$3,1,'FD mesh'!$B$15+1)*Setup!$B$22</f>
        <v>23.7479142147455</v>
      </c>
      <c r="F1141" s="0" t="n">
        <f aca="false">SUMPRODUCT('FD inverse'!$A$4:$BH$4,'FD mesh'!$B$84:$BI$84,$E1140:$BL1140)+'FD inverse'!$A$4*$C1141/Setup!$B$17+INDEX('FD inverse'!$A$4:$BH$4,1,'FD mesh'!$B$15+1)*Setup!$B$22</f>
        <v>23.8376293483803</v>
      </c>
      <c r="G1141" s="0" t="n">
        <f aca="false">SUMPRODUCT('FD inverse'!$A$5:$BH$5,'FD mesh'!$B$84:$BI$84,$E1140:$BL1140)+'FD inverse'!$A$5*$C1141/Setup!$B$17+INDEX('FD inverse'!$A$5:$BH$5,1,'FD mesh'!$B$15+1)*Setup!$B$22</f>
        <v>23.9074069645781</v>
      </c>
      <c r="H1141" s="0" t="n">
        <f aca="false">SUMPRODUCT('FD inverse'!$A$6:$BH$6,'FD mesh'!$B$84:$BI$84,$E1140:$BL1140)+'FD inverse'!$A$6*$C1141/Setup!$B$17+INDEX('FD inverse'!$A$6:$BH$6,1,'FD mesh'!$B$15+1)*Setup!$B$22</f>
        <v>24.1137869014285</v>
      </c>
      <c r="I1141" s="0" t="n">
        <f aca="false">SUMPRODUCT('FD inverse'!$A$7:$BH$7,'FD mesh'!$B$84:$BI$84,$E1140:$BL1140)+'FD inverse'!$A$7*$C1141/Setup!$B$17+INDEX('FD inverse'!$A$7:$BH$7,1,'FD mesh'!$B$15+1)*Setup!$B$22</f>
        <v>24.1280313309692</v>
      </c>
      <c r="J1141" s="0" t="n">
        <f aca="false">SUMPRODUCT('FD inverse'!$A$8:$BH$8,'FD mesh'!$B$84:$BI$84,$E1140:$BL1140)+'FD inverse'!$A$8*$C1141/Setup!$B$17+INDEX('FD inverse'!$A$8:$BH$8,1,'FD mesh'!$B$15+1)*Setup!$B$22</f>
        <v>24.1354780996869</v>
      </c>
      <c r="K1141" s="0" t="n">
        <f aca="false">SUMPRODUCT('FD inverse'!$A$9:$BH$9,'FD mesh'!$B$84:$BI$84,$E1140:$BL1140)+'FD inverse'!$A$9*$C1141/Setup!$B$17+INDEX('FD inverse'!$A$9:$BH$9,1,'FD mesh'!$B$15+1)*Setup!$B$22</f>
        <v>24.1372476365069</v>
      </c>
      <c r="L1141" s="0" t="n">
        <f aca="false">SUMPRODUCT('FD inverse'!$A$10:$BH$10,'FD mesh'!$B$84:$BI$84,$E1140:$BL1140)+'FD inverse'!$A$10*$C1141/Setup!$B$17+INDEX('FD inverse'!$A$10:$BH$10,1,'FD mesh'!$B$15+1)*Setup!$B$22</f>
        <v>24.1343361153588</v>
      </c>
      <c r="M1141" s="0" t="n">
        <f aca="false">SUMPRODUCT('FD inverse'!$A$11:$BH$11,'FD mesh'!$B$84:$BI$84,$E1140:$BL1140)+'FD inverse'!$A$11*$C1141/Setup!$B$17+INDEX('FD inverse'!$A$11:$BH$11,1,'FD mesh'!$B$15+1)*Setup!$B$22</f>
        <v>24.1276125955027</v>
      </c>
      <c r="N1141" s="0" t="n">
        <f aca="false">SUMPRODUCT('FD inverse'!$A$12:$BH$12,'FD mesh'!$B$84:$BI$84,$E1140:$BL1140)+'FD inverse'!$A$12*$C1141/Setup!$B$17+INDEX('FD inverse'!$A$12:$BH$12,1,'FD mesh'!$B$15+1)*Setup!$B$22</f>
        <v>24.1178169180712</v>
      </c>
      <c r="O1141" s="0" t="n">
        <f aca="false">SUMPRODUCT('FD inverse'!$A$13:$BH$13,'FD mesh'!$B$84:$BI$84,$E1140:$BL1140)+'FD inverse'!$A$13*$C1141/Setup!$B$17+INDEX('FD inverse'!$A$13:$BH$13,1,'FD mesh'!$B$15+1)*Setup!$B$22</f>
        <v>24.1055582145661</v>
      </c>
      <c r="P1141" s="0" t="n">
        <f aca="false">SUMPRODUCT('FD inverse'!$A$14:$BH$14,'FD mesh'!$B$84:$BI$84,$E1140:$BL1140)+'FD inverse'!$A$14*$C1141/Setup!$B$17+INDEX('FD inverse'!$A$14:$BH$14,1,'FD mesh'!$B$15+1)*Setup!$B$22</f>
        <v>24.0913139045759</v>
      </c>
      <c r="Q1141" s="0" t="n">
        <f aca="false">SUMPRODUCT('FD inverse'!$A$15:$BH$15,'FD mesh'!$B$84:$BI$84,$E1140:$BL1140)+'FD inverse'!$A$15*$C1141/Setup!$B$17+INDEX('FD inverse'!$A$15:$BH$15,1,'FD mesh'!$B$15+1)*Setup!$B$22</f>
        <v>24.0754290817232</v>
      </c>
      <c r="R1141" s="0" t="n">
        <f aca="false">SUMPRODUCT('FD inverse'!$A$16:$BH$16,'FD mesh'!$B$84:$BI$84,$E1140:$BL1140)+'FD inverse'!$A$16*$C1141/Setup!$B$17+INDEX('FD inverse'!$A$16:$BH$16,1,'FD mesh'!$B$15+1)*Setup!$B$22</f>
        <v>24.0581162087277</v>
      </c>
      <c r="S1141" s="0" t="n">
        <f aca="false">SUMPRODUCT('FD inverse'!$A$17:$BH$17,'FD mesh'!$B$84:$BI$84,$E1140:$BL1140)+'FD inverse'!$A$17*$C1141/Setup!$B$17+INDEX('FD inverse'!$A$17:$BH$17,1,'FD mesh'!$B$15+1)*Setup!$B$22</f>
        <v>23.4770565182084</v>
      </c>
      <c r="T1141" s="0" t="n">
        <f aca="false">SUMPRODUCT('FD inverse'!$A$18:$BH$18,'FD mesh'!$B$84:$BI$84,$E1140:$BL1140)+'FD inverse'!$A$18*$C1141/Setup!$B$17+INDEX('FD inverse'!$A$18:$BH$18,1,'FD mesh'!$B$15+1)*Setup!$B$22</f>
        <v>22.8955255188394</v>
      </c>
      <c r="U1141" s="0" t="n">
        <f aca="false">SUMPRODUCT('FD inverse'!$A$19:$BH$19,'FD mesh'!$B$84:$BI$84,$E1140:$BL1140)+'FD inverse'!$A$19*$C1141/Setup!$B$17+INDEX('FD inverse'!$A$19:$BH$19,1,'FD mesh'!$B$15+1)*Setup!$B$22</f>
        <v>22.3136936121574</v>
      </c>
      <c r="V1141" s="0" t="n">
        <f aca="false">SUMPRODUCT('FD inverse'!$A$20:$BH$20,'FD mesh'!$B$84:$BI$84,$E1140:$BL1140)+'FD inverse'!$A$20*$C1141/Setup!$B$17+INDEX('FD inverse'!$A$20:$BH$20,1,'FD mesh'!$B$15+1)*Setup!$B$22</f>
        <v>21.7317025367247</v>
      </c>
      <c r="W1141" s="0" t="n">
        <f aca="false">SUMPRODUCT('FD inverse'!$A$21:$BH$21,'FD mesh'!$B$84:$BI$84,$E1140:$BL1140)+'FD inverse'!$A$21*$C1141/Setup!$B$17+INDEX('FD inverse'!$A$21:$BH$21,1,'FD mesh'!$B$15+1)*Setup!$B$22</f>
        <v>21.1496675420649</v>
      </c>
      <c r="X1141" s="0" t="n">
        <f aca="false">SUMPRODUCT('FD inverse'!$A$22:$BH$22,'FD mesh'!$B$84:$BI$84,$E1140:$BL1140)+'FD inverse'!$A$22*$C1141/Setup!$B$17+INDEX('FD inverse'!$A$22:$BH$22,1,'FD mesh'!$B$15+1)*Setup!$B$22</f>
        <v>20.5676795672425</v>
      </c>
      <c r="Y1141" s="0" t="n">
        <f aca="false">SUMPRODUCT('FD inverse'!$A$23:$BH$23,'FD mesh'!$B$84:$BI$84,$E1140:$BL1140)+'FD inverse'!$A$23*$C1141/Setup!$B$17+INDEX('FD inverse'!$A$23:$BH$23,1,'FD mesh'!$B$15+1)*Setup!$B$22</f>
        <v>19.9858074195091</v>
      </c>
      <c r="Z1141" s="0" t="n">
        <f aca="false">SUMPRODUCT('FD inverse'!$A$24:$BH$24,'FD mesh'!$B$84:$BI$84,$E1140:$BL1140)+'FD inverse'!$A$24*$C1141/Setup!$B$17+INDEX('FD inverse'!$A$24:$BH$24,1,'FD mesh'!$B$15+1)*Setup!$B$22</f>
        <v>19.4040999494414</v>
      </c>
      <c r="AA1141" s="0" t="n">
        <f aca="false">SUMPRODUCT('FD inverse'!$A$25:$BH$25,'FD mesh'!$B$84:$BI$84,$E1140:$BL1140)+'FD inverse'!$A$25*$C1141/Setup!$B$17+INDEX('FD inverse'!$A$25:$BH$25,1,'FD mesh'!$B$15+1)*Setup!$B$22</f>
        <v>18.8225882199024</v>
      </c>
      <c r="AB1141" s="0" t="n">
        <f aca="false">SUMPRODUCT('FD inverse'!$A$26:$BH$26,'FD mesh'!$B$84:$BI$84,$E1140:$BL1140)+'FD inverse'!$A$26*$C1141/Setup!$B$17+INDEX('FD inverse'!$A$26:$BH$26,1,'FD mesh'!$B$15+1)*Setup!$B$22</f>
        <v>18.2412876669798</v>
      </c>
      <c r="AC1141" s="0" t="n">
        <f aca="false">SUMPRODUCT('FD inverse'!$A$27:$BH$27,'FD mesh'!$B$84:$BI$84,$E1140:$BL1140)+'FD inverse'!$A$27*$C1141/Setup!$B$17+INDEX('FD inverse'!$A$27:$BH$27,1,'FD mesh'!$B$15+1)*Setup!$B$22</f>
        <v>17.6602002517836</v>
      </c>
      <c r="AD1141" s="0" t="n">
        <f aca="false">SUMPRODUCT('FD inverse'!$A$28:$BH$28,'FD mesh'!$B$84:$BI$84,$E1140:$BL1140)+'FD inverse'!$A$28*$C1141/Setup!$B$17+INDEX('FD inverse'!$A$28:$BH$28,1,'FD mesh'!$B$15+1)*Setup!$B$22</f>
        <v>17.079316602628</v>
      </c>
      <c r="AE1141" s="0" t="n">
        <f aca="false">SUMPRODUCT('FD inverse'!$A$29:$BH$29,'FD mesh'!$B$84:$BI$84,$E1140:$BL1140)+'FD inverse'!$A$29*$C1141/Setup!$B$17+INDEX('FD inverse'!$A$29:$BH$29,1,'FD mesh'!$B$15+1)*Setup!$B$22</f>
        <v>16.4986181476732</v>
      </c>
      <c r="AF1141" s="0" t="n">
        <f aca="false">SUMPRODUCT('FD inverse'!$A$30:$BH$30,'FD mesh'!$B$84:$BI$84,$E1140:$BL1140)+'FD inverse'!$A$30*$C1141/Setup!$B$17+INDEX('FD inverse'!$A$30:$BH$30,1,'FD mesh'!$B$15+1)*Setup!$B$22</f>
        <v>15.9180792385696</v>
      </c>
      <c r="AG1141" s="0" t="n">
        <f aca="false">SUMPRODUCT('FD inverse'!$A$31:$BH$31,'FD mesh'!$B$84:$BI$84,$E1140:$BL1140)+'FD inverse'!$A$31*$C1141/Setup!$B$17+INDEX('FD inverse'!$A$31:$BH$31,1,'FD mesh'!$B$15+1)*Setup!$B$22</f>
        <v>15.3376692660225</v>
      </c>
      <c r="AH1141" s="0" t="n">
        <f aca="false">SUMPRODUCT('FD inverse'!$A$32:$BH$32,'FD mesh'!$B$84:$BI$84,$E1140:$BL1140)+'FD inverse'!$A$32*$C1141/Setup!$B$17+INDEX('FD inverse'!$A$32:$BH$32,1,'FD mesh'!$B$15+1)*Setup!$B$22</f>
        <v>15.3132898341517</v>
      </c>
      <c r="AI1141" s="0" t="n">
        <f aca="false">SUMPRODUCT('FD inverse'!$A$33:$BH$33,'FD mesh'!$B$84:$BI$84,$E1140:$BL1140)+'FD inverse'!$A$33*$C1141/Setup!$B$17+INDEX('FD inverse'!$A$33:$BH$33,1,'FD mesh'!$B$15+1)*Setup!$B$22</f>
        <v>15.2890710746382</v>
      </c>
      <c r="AJ1141" s="0" t="n">
        <f aca="false">SUMPRODUCT('FD inverse'!$A$34:$BH$34,'FD mesh'!$B$84:$BI$84,$E1140:$BL1140)+'FD inverse'!$A$34*$C1141/Setup!$B$17+INDEX('FD inverse'!$A$34:$BH$34,1,'FD mesh'!$B$15+1)*Setup!$B$22</f>
        <v>15.2650074617848</v>
      </c>
      <c r="AK1141" s="0" t="n">
        <f aca="false">SUMPRODUCT('FD inverse'!$A$35:$BH$35,'FD mesh'!$B$84:$BI$84,$E1140:$BL1140)+'FD inverse'!$A$35*$C1141/Setup!$B$17+INDEX('FD inverse'!$A$35:$BH$35,1,'FD mesh'!$B$15+1)*Setup!$B$22</f>
        <v>15.2410917380989</v>
      </c>
      <c r="AL1141" s="0" t="n">
        <f aca="false">SUMPRODUCT('FD inverse'!$A$36:$BH$36,'FD mesh'!$B$84:$BI$84,$E1140:$BL1140)+'FD inverse'!$A$36*$C1141/Setup!$B$17+INDEX('FD inverse'!$A$36:$BH$36,1,'FD mesh'!$B$15+1)*Setup!$B$22</f>
        <v>15.2173151279328</v>
      </c>
      <c r="AM1141" s="0" t="n">
        <f aca="false">SUMPRODUCT('FD inverse'!$A$37:$BH$37,'FD mesh'!$B$84:$BI$84,$E1140:$BL1140)+'FD inverse'!$A$37*$C1141/Setup!$B$17+INDEX('FD inverse'!$A$37:$BH$37,1,'FD mesh'!$B$15+1)*Setup!$B$22</f>
        <v>15.1936675331662</v>
      </c>
      <c r="AN1141" s="0" t="n">
        <f aca="false">SUMPRODUCT('FD inverse'!$A$38:$BH$38,'FD mesh'!$B$84:$BI$84,$E1140:$BL1140)+'FD inverse'!$A$38*$C1141/Setup!$B$17+INDEX('FD inverse'!$A$38:$BH$38,1,'FD mesh'!$B$15+1)*Setup!$B$22</f>
        <v>15.1701377120139</v>
      </c>
      <c r="AO1141" s="0" t="n">
        <f aca="false">SUMPRODUCT('FD inverse'!$A$39:$BH$39,'FD mesh'!$B$84:$BI$84,$E1140:$BL1140)+'FD inverse'!$A$39*$C1141/Setup!$B$17+INDEX('FD inverse'!$A$39:$BH$39,1,'FD mesh'!$B$15+1)*Setup!$B$22</f>
        <v>15.1467134421944</v>
      </c>
      <c r="AP1141" s="0" t="n">
        <f aca="false">SUMPRODUCT('FD inverse'!$A$40:$BH$40,'FD mesh'!$B$84:$BI$84,$E1140:$BL1140)+'FD inverse'!$A$40*$C1141/Setup!$B$17+INDEX('FD inverse'!$A$40:$BH$40,1,'FD mesh'!$B$15+1)*Setup!$B$22</f>
        <v>15.1233816698339</v>
      </c>
      <c r="AQ1141" s="0" t="n">
        <f aca="false">SUMPRODUCT('FD inverse'!$A$41:$BH$41,'FD mesh'!$B$84:$BI$84,$E1140:$BL1140)+'FD inverse'!$A$41*$C1141/Setup!$B$17+INDEX('FD inverse'!$A$41:$BH$41,1,'FD mesh'!$B$15+1)*Setup!$B$22</f>
        <v>15.1001286455929</v>
      </c>
      <c r="AR1141" s="0" t="n">
        <f aca="false">SUMPRODUCT('FD inverse'!$A$42:$BH$42,'FD mesh'!$B$84:$BI$84,$E1140:$BL1140)+'FD inverse'!$A$42*$C1141/Setup!$B$17+INDEX('FD inverse'!$A$42:$BH$42,1,'FD mesh'!$B$15+1)*Setup!$B$22</f>
        <v>15.0769400496019</v>
      </c>
      <c r="AS1141" s="0" t="n">
        <f aca="false">SUMPRODUCT('FD inverse'!$A$43:$BH$43,'FD mesh'!$B$84:$BI$84,$E1140:$BL1140)+'FD inverse'!$A$43*$C1141/Setup!$B$17+INDEX('FD inverse'!$A$43:$BH$43,1,'FD mesh'!$B$15+1)*Setup!$B$22</f>
        <v>0</v>
      </c>
      <c r="AT1141" s="0" t="n">
        <f aca="false">SUMPRODUCT('FD inverse'!$A$44:$BH$44,'FD mesh'!$B$84:$BI$84,$E1140:$BL1140)+'FD inverse'!$A$44*$C1141/Setup!$B$17+INDEX('FD inverse'!$A$44:$BH$44,1,'FD mesh'!$B$15+1)*Setup!$B$22</f>
        <v>0</v>
      </c>
      <c r="AU1141" s="0" t="n">
        <f aca="false">SUMPRODUCT('FD inverse'!$A$45:$BH$45,'FD mesh'!$B$84:$BI$84,$E1140:$BL1140)+'FD inverse'!$A$45*$C1141/Setup!$B$17+INDEX('FD inverse'!$A$45:$BH$45,1,'FD mesh'!$B$15+1)*Setup!$B$22</f>
        <v>0</v>
      </c>
      <c r="AV1141" s="0" t="n">
        <f aca="false">SUMPRODUCT('FD inverse'!$A$46:$BH$46,'FD mesh'!$B$84:$BI$84,$E1140:$BL1140)+'FD inverse'!$A$46*$C1141/Setup!$B$17+INDEX('FD inverse'!$A$46:$BH$46,1,'FD mesh'!$B$15+1)*Setup!$B$22</f>
        <v>0</v>
      </c>
      <c r="AW1141" s="0" t="n">
        <f aca="false">SUMPRODUCT('FD inverse'!$A$47:$BH$47,'FD mesh'!$B$84:$BI$84,$E1140:$BL1140)+'FD inverse'!$A$47*$C1141/Setup!$B$17+INDEX('FD inverse'!$A$47:$BH$47,1,'FD mesh'!$B$15+1)*Setup!$B$22</f>
        <v>0</v>
      </c>
      <c r="AX1141" s="0" t="n">
        <f aca="false">SUMPRODUCT('FD inverse'!$A$48:$BH$48,'FD mesh'!$B$84:$BI$84,$E1140:$BL1140)+'FD inverse'!$A$48*$C1141/Setup!$B$17+INDEX('FD inverse'!$A$48:$BH$48,1,'FD mesh'!$B$15+1)*Setup!$B$22</f>
        <v>0</v>
      </c>
      <c r="AY1141" s="0" t="n">
        <f aca="false">SUMPRODUCT('FD inverse'!$A$49:$BH$49,'FD mesh'!$B$84:$BI$84,$E1140:$BL1140)+'FD inverse'!$A$49*$C1141/Setup!$B$17+INDEX('FD inverse'!$A$49:$BH$49,1,'FD mesh'!$B$15+1)*Setup!$B$22</f>
        <v>0</v>
      </c>
      <c r="AZ1141" s="0" t="n">
        <f aca="false">SUMPRODUCT('FD inverse'!$A$50:$BH$50,'FD mesh'!$B$84:$BI$84,$E1140:$BL1140)+'FD inverse'!$A$50*$C1141/Setup!$B$17+INDEX('FD inverse'!$A$50:$BH$50,1,'FD mesh'!$B$15+1)*Setup!$B$22</f>
        <v>0</v>
      </c>
      <c r="BA1141" s="0" t="n">
        <f aca="false">SUMPRODUCT('FD inverse'!$A$51:$BH$51,'FD mesh'!$B$84:$BI$84,$E1140:$BL1140)+'FD inverse'!$A$51*$C1141/Setup!$B$17+INDEX('FD inverse'!$A$51:$BH$51,1,'FD mesh'!$B$15+1)*Setup!$B$22</f>
        <v>0</v>
      </c>
      <c r="BB1141" s="0" t="n">
        <f aca="false">SUMPRODUCT('FD inverse'!$A$52:$BH$52,'FD mesh'!$B$84:$BI$84,$E1140:$BL1140)+'FD inverse'!$A$52*$C1141/Setup!$B$17+INDEX('FD inverse'!$A$52:$BH$52,1,'FD mesh'!$B$15+1)*Setup!$B$22</f>
        <v>0</v>
      </c>
      <c r="BC1141" s="0" t="n">
        <f aca="false">SUMPRODUCT('FD inverse'!$A$53:$BH$53,'FD mesh'!$B$84:$BI$84,$E1140:$BL1140)+'FD inverse'!$A$53*$C1141/Setup!$B$17+INDEX('FD inverse'!$A$53:$BH$53,1,'FD mesh'!$B$15+1)*Setup!$B$22</f>
        <v>0</v>
      </c>
      <c r="BD1141" s="0" t="n">
        <f aca="false">SUMPRODUCT('FD inverse'!$A$54:$BH$54,'FD mesh'!$B$84:$BI$84,$E1140:$BL1140)+'FD inverse'!$A$54*$C1141/Setup!$B$17+INDEX('FD inverse'!$A$54:$BH$54,1,'FD mesh'!$B$15+1)*Setup!$B$22</f>
        <v>0</v>
      </c>
      <c r="BE1141" s="0" t="n">
        <f aca="false">SUMPRODUCT('FD inverse'!$A$55:$BH$55,'FD mesh'!$B$84:$BI$84,$E1140:$BL1140)+'FD inverse'!$A$55*$C1141/Setup!$B$17+INDEX('FD inverse'!$A$55:$BH$55,1,'FD mesh'!$B$15+1)*Setup!$B$22</f>
        <v>0</v>
      </c>
      <c r="BF1141" s="0" t="n">
        <f aca="false">SUMPRODUCT('FD inverse'!$A$56:$BH$56,'FD mesh'!$B$84:$BI$84,$E1140:$BL1140)+'FD inverse'!$A$56*$C1141/Setup!$B$17+INDEX('FD inverse'!$A$56:$BH$56,1,'FD mesh'!$B$15+1)*Setup!$B$22</f>
        <v>0</v>
      </c>
      <c r="BG1141" s="0" t="n">
        <f aca="false">SUMPRODUCT('FD inverse'!$A$57:$BH$57,'FD mesh'!$B$84:$BI$84,$E1140:$BL1140)+'FD inverse'!$A$57*$C1141/Setup!$B$17+INDEX('FD inverse'!$A$57:$BH$57,1,'FD mesh'!$B$15+1)*Setup!$B$22</f>
        <v>0</v>
      </c>
      <c r="BH1141" s="0" t="n">
        <f aca="false">SUMPRODUCT('FD inverse'!$A$58:$BH$58,'FD mesh'!$B$84:$BI$84,$E1140:$BL1140)+'FD inverse'!$A$58*$C1141/Setup!$B$17+INDEX('FD inverse'!$A$58:$BH$58,1,'FD mesh'!$B$15+1)*Setup!$B$22</f>
        <v>0</v>
      </c>
      <c r="BI1141" s="0" t="n">
        <f aca="false">SUMPRODUCT('FD inverse'!$A$59:$BH$59,'FD mesh'!$B$84:$BI$84,$E1140:$BL1140)+'FD inverse'!$A$59*$C1141/Setup!$B$17+INDEX('FD inverse'!$A$59:$BH$59,1,'FD mesh'!$B$15+1)*Setup!$B$22</f>
        <v>0</v>
      </c>
      <c r="BJ1141" s="0" t="n">
        <f aca="false">SUMPRODUCT('FD inverse'!$A$60:$BH$60,'FD mesh'!$B$84:$BI$84,$E1140:$BL1140)+'FD inverse'!$A$60*$C1141/Setup!$B$17+INDEX('FD inverse'!$A$60:$BH$60,1,'FD mesh'!$B$15+1)*Setup!$B$22</f>
        <v>0</v>
      </c>
      <c r="BK1141" s="0" t="n">
        <f aca="false">SUMPRODUCT('FD inverse'!$A$61:$BH$61,'FD mesh'!$B$84:$BI$84,$E1140:$BL1140)+'FD inverse'!$A$61*$C1141/Setup!$B$17+INDEX('FD inverse'!$A$61:$BH$61,1,'FD mesh'!$B$15+1)*Setup!$B$22</f>
        <v>0</v>
      </c>
      <c r="BL1141" s="0" t="n">
        <f aca="false">SUMPRODUCT('FD inverse'!$A$62:$BH$62,'FD mesh'!$B$84:$BI$84,$E1140:$BL1140)+'FD inverse'!$A$62*$C1141/Setup!$B$17+INDEX('FD inverse'!$A$62:$BH$62,1,'FD mesh'!$B$15+1)*Setup!$B$22</f>
        <v>0</v>
      </c>
    </row>
    <row r="1142" customFormat="false" ht="15" hidden="false" customHeight="false" outlineLevel="0" collapsed="false">
      <c r="A1142" s="0" t="n">
        <v>1137</v>
      </c>
      <c r="B1142" s="0" t="n">
        <f aca="false">A1142*Setup!$B$11/3600</f>
        <v>94.75</v>
      </c>
      <c r="C1142" s="0" t="n">
        <f aca="false">Setup!$B$7+Setup!$B$8*COS(2*PI()*(B1142-Setup!$B$9)/24)</f>
        <v>23.2196387119355</v>
      </c>
      <c r="D1142" s="0" t="n">
        <f aca="false">(C1142-E1142)/Setup!$B$17</f>
        <v>-3.65277239841692</v>
      </c>
      <c r="E1142" s="0" t="n">
        <f aca="false">SUMPRODUCT('FD inverse'!$A$3:$BH$3,'FD mesh'!$B$84:$BI$84,$E1141:$BL1141)+'FD inverse'!$A$3*$C1142/Setup!$B$17+INDEX('FD inverse'!$A$3:$BH$3,1,'FD mesh'!$B$15+1)*Setup!$B$22</f>
        <v>23.6944991237297</v>
      </c>
      <c r="F1142" s="0" t="n">
        <f aca="false">SUMPRODUCT('FD inverse'!$A$4:$BH$4,'FD mesh'!$B$84:$BI$84,$E1141:$BL1141)+'FD inverse'!$A$4*$C1142/Setup!$B$17+INDEX('FD inverse'!$A$4:$BH$4,1,'FD mesh'!$B$15+1)*Setup!$B$22</f>
        <v>23.7916207713416</v>
      </c>
      <c r="G1142" s="0" t="n">
        <f aca="false">SUMPRODUCT('FD inverse'!$A$5:$BH$5,'FD mesh'!$B$84:$BI$84,$E1141:$BL1141)+'FD inverse'!$A$5*$C1142/Setup!$B$17+INDEX('FD inverse'!$A$5:$BH$5,1,'FD mesh'!$B$15+1)*Setup!$B$22</f>
        <v>23.8687734185027</v>
      </c>
      <c r="H1142" s="0" t="n">
        <f aca="false">SUMPRODUCT('FD inverse'!$A$6:$BH$6,'FD mesh'!$B$84:$BI$84,$E1141:$BL1141)+'FD inverse'!$A$6*$C1142/Setup!$B$17+INDEX('FD inverse'!$A$6:$BH$6,1,'FD mesh'!$B$15+1)*Setup!$B$22</f>
        <v>24.0998360189504</v>
      </c>
      <c r="I1142" s="0" t="n">
        <f aca="false">SUMPRODUCT('FD inverse'!$A$7:$BH$7,'FD mesh'!$B$84:$BI$84,$E1141:$BL1141)+'FD inverse'!$A$7*$C1142/Setup!$B$17+INDEX('FD inverse'!$A$7:$BH$7,1,'FD mesh'!$B$15+1)*Setup!$B$22</f>
        <v>24.1161687321234</v>
      </c>
      <c r="J1142" s="0" t="n">
        <f aca="false">SUMPRODUCT('FD inverse'!$A$8:$BH$8,'FD mesh'!$B$84:$BI$84,$E1141:$BL1141)+'FD inverse'!$A$8*$C1142/Setup!$B$17+INDEX('FD inverse'!$A$8:$BH$8,1,'FD mesh'!$B$15+1)*Setup!$B$22</f>
        <v>24.1255028619065</v>
      </c>
      <c r="K1142" s="0" t="n">
        <f aca="false">SUMPRODUCT('FD inverse'!$A$9:$BH$9,'FD mesh'!$B$84:$BI$84,$E1141:$BL1141)+'FD inverse'!$A$9*$C1142/Setup!$B$17+INDEX('FD inverse'!$A$9:$BH$9,1,'FD mesh'!$B$15+1)*Setup!$B$22</f>
        <v>24.1289518956539</v>
      </c>
      <c r="L1142" s="0" t="n">
        <f aca="false">SUMPRODUCT('FD inverse'!$A$10:$BH$10,'FD mesh'!$B$84:$BI$84,$E1141:$BL1141)+'FD inverse'!$A$10*$C1142/Setup!$B$17+INDEX('FD inverse'!$A$10:$BH$10,1,'FD mesh'!$B$15+1)*Setup!$B$22</f>
        <v>24.1275066870101</v>
      </c>
      <c r="M1142" s="0" t="n">
        <f aca="false">SUMPRODUCT('FD inverse'!$A$11:$BH$11,'FD mesh'!$B$84:$BI$84,$E1141:$BL1141)+'FD inverse'!$A$11*$C1142/Setup!$B$17+INDEX('FD inverse'!$A$11:$BH$11,1,'FD mesh'!$B$15+1)*Setup!$B$22</f>
        <v>24.1220323170987</v>
      </c>
      <c r="N1142" s="0" t="n">
        <f aca="false">SUMPRODUCT('FD inverse'!$A$12:$BH$12,'FD mesh'!$B$84:$BI$84,$E1141:$BL1141)+'FD inverse'!$A$12*$C1142/Setup!$B$17+INDEX('FD inverse'!$A$12:$BH$12,1,'FD mesh'!$B$15+1)*Setup!$B$22</f>
        <v>24.1132657475389</v>
      </c>
      <c r="O1142" s="0" t="n">
        <f aca="false">SUMPRODUCT('FD inverse'!$A$13:$BH$13,'FD mesh'!$B$84:$BI$84,$E1141:$BL1141)+'FD inverse'!$A$13*$C1142/Setup!$B$17+INDEX('FD inverse'!$A$13:$BH$13,1,'FD mesh'!$B$15+1)*Setup!$B$22</f>
        <v>24.1018141216179</v>
      </c>
      <c r="P1142" s="0" t="n">
        <f aca="false">SUMPRODUCT('FD inverse'!$A$14:$BH$14,'FD mesh'!$B$84:$BI$84,$E1141:$BL1141)+'FD inverse'!$A$14*$C1142/Setup!$B$17+INDEX('FD inverse'!$A$14:$BH$14,1,'FD mesh'!$B$15+1)*Setup!$B$22</f>
        <v>24.0881535913027</v>
      </c>
      <c r="Q1142" s="0" t="n">
        <f aca="false">SUMPRODUCT('FD inverse'!$A$15:$BH$15,'FD mesh'!$B$84:$BI$84,$E1141:$BL1141)+'FD inverse'!$A$15*$C1142/Setup!$B$17+INDEX('FD inverse'!$A$15:$BH$15,1,'FD mesh'!$B$15+1)*Setup!$B$22</f>
        <v>24.0726285693809</v>
      </c>
      <c r="R1142" s="0" t="n">
        <f aca="false">SUMPRODUCT('FD inverse'!$A$16:$BH$16,'FD mesh'!$B$84:$BI$84,$E1141:$BL1141)+'FD inverse'!$A$16*$C1142/Setup!$B$17+INDEX('FD inverse'!$A$16:$BH$16,1,'FD mesh'!$B$15+1)*Setup!$B$22</f>
        <v>24.0554513277882</v>
      </c>
      <c r="S1142" s="0" t="n">
        <f aca="false">SUMPRODUCT('FD inverse'!$A$17:$BH$17,'FD mesh'!$B$84:$BI$84,$E1141:$BL1141)+'FD inverse'!$A$17*$C1142/Setup!$B$17+INDEX('FD inverse'!$A$17:$BH$17,1,'FD mesh'!$B$15+1)*Setup!$B$22</f>
        <v>23.4750998768425</v>
      </c>
      <c r="T1142" s="0" t="n">
        <f aca="false">SUMPRODUCT('FD inverse'!$A$18:$BH$18,'FD mesh'!$B$84:$BI$84,$E1141:$BL1141)+'FD inverse'!$A$18*$C1142/Setup!$B$17+INDEX('FD inverse'!$A$18:$BH$18,1,'FD mesh'!$B$15+1)*Setup!$B$22</f>
        <v>22.8941726142949</v>
      </c>
      <c r="U1142" s="0" t="n">
        <f aca="false">SUMPRODUCT('FD inverse'!$A$19:$BH$19,'FD mesh'!$B$84:$BI$84,$E1141:$BL1141)+'FD inverse'!$A$19*$C1142/Setup!$B$17+INDEX('FD inverse'!$A$19:$BH$19,1,'FD mesh'!$B$15+1)*Setup!$B$22</f>
        <v>22.312847211267</v>
      </c>
      <c r="V1142" s="0" t="n">
        <f aca="false">SUMPRODUCT('FD inverse'!$A$20:$BH$20,'FD mesh'!$B$84:$BI$84,$E1141:$BL1141)+'FD inverse'!$A$20*$C1142/Setup!$B$17+INDEX('FD inverse'!$A$20:$BH$20,1,'FD mesh'!$B$15+1)*Setup!$B$22</f>
        <v>21.7312727245486</v>
      </c>
      <c r="W1142" s="0" t="n">
        <f aca="false">SUMPRODUCT('FD inverse'!$A$21:$BH$21,'FD mesh'!$B$84:$BI$84,$E1141:$BL1141)+'FD inverse'!$A$21*$C1142/Setup!$B$17+INDEX('FD inverse'!$A$21:$BH$21,1,'FD mesh'!$B$15+1)*Setup!$B$22</f>
        <v>21.1495717502469</v>
      </c>
      <c r="X1142" s="0" t="n">
        <f aca="false">SUMPRODUCT('FD inverse'!$A$22:$BH$22,'FD mesh'!$B$84:$BI$84,$E1141:$BL1141)+'FD inverse'!$A$22*$C1142/Setup!$B$17+INDEX('FD inverse'!$A$22:$BH$22,1,'FD mesh'!$B$15+1)*Setup!$B$22</f>
        <v>20.5678425857816</v>
      </c>
      <c r="Y1142" s="0" t="n">
        <f aca="false">SUMPRODUCT('FD inverse'!$A$23:$BH$23,'FD mesh'!$B$84:$BI$84,$E1141:$BL1141)+'FD inverse'!$A$23*$C1142/Setup!$B$17+INDEX('FD inverse'!$A$23:$BH$23,1,'FD mesh'!$B$15+1)*Setup!$B$22</f>
        <v>19.9861613953435</v>
      </c>
      <c r="Z1142" s="0" t="n">
        <f aca="false">SUMPRODUCT('FD inverse'!$A$24:$BH$24,'FD mesh'!$B$84:$BI$84,$E1141:$BL1141)+'FD inverse'!$A$24*$C1142/Setup!$B$17+INDEX('FD inverse'!$A$24:$BH$24,1,'FD mesh'!$B$15+1)*Setup!$B$22</f>
        <v>19.4045843749367</v>
      </c>
      <c r="AA1142" s="0" t="n">
        <f aca="false">SUMPRODUCT('FD inverse'!$A$25:$BH$25,'FD mesh'!$B$84:$BI$84,$E1141:$BL1141)+'FD inverse'!$A$25*$C1142/Setup!$B$17+INDEX('FD inverse'!$A$25:$BH$25,1,'FD mesh'!$B$15+1)*Setup!$B$22</f>
        <v>18.8231499140327</v>
      </c>
      <c r="AB1142" s="0" t="n">
        <f aca="false">SUMPRODUCT('FD inverse'!$A$26:$BH$26,'FD mesh'!$B$84:$BI$84,$E1141:$BL1141)+'FD inverse'!$A$26*$C1142/Setup!$B$17+INDEX('FD inverse'!$A$26:$BH$26,1,'FD mesh'!$B$15+1)*Setup!$B$22</f>
        <v>18.2418807516872</v>
      </c>
      <c r="AC1142" s="0" t="n">
        <f aca="false">SUMPRODUCT('FD inverse'!$A$27:$BH$27,'FD mesh'!$B$84:$BI$84,$E1141:$BL1141)+'FD inverse'!$A$27*$C1142/Setup!$B$17+INDEX('FD inverse'!$A$27:$BH$27,1,'FD mesh'!$B$15+1)*Setup!$B$22</f>
        <v>17.6607861256984</v>
      </c>
      <c r="AD1142" s="0" t="n">
        <f aca="false">SUMPRODUCT('FD inverse'!$A$28:$BH$28,'FD mesh'!$B$84:$BI$84,$E1141:$BL1141)+'FD inverse'!$A$28*$C1142/Setup!$B$17+INDEX('FD inverse'!$A$28:$BH$28,1,'FD mesh'!$B$15+1)*Setup!$B$22</f>
        <v>17.0798639140331</v>
      </c>
      <c r="AE1142" s="0" t="n">
        <f aca="false">SUMPRODUCT('FD inverse'!$A$29:$BH$29,'FD mesh'!$B$84:$BI$84,$E1141:$BL1141)+'FD inverse'!$A$29*$C1142/Setup!$B$17+INDEX('FD inverse'!$A$29:$BH$29,1,'FD mesh'!$B$15+1)*Setup!$B$22</f>
        <v>16.4991027682955</v>
      </c>
      <c r="AF1142" s="0" t="n">
        <f aca="false">SUMPRODUCT('FD inverse'!$A$30:$BH$30,'FD mesh'!$B$84:$BI$84,$E1141:$BL1141)+'FD inverse'!$A$30*$C1142/Setup!$B$17+INDEX('FD inverse'!$A$30:$BH$30,1,'FD mesh'!$B$15+1)*Setup!$B$22</f>
        <v>15.918484239484</v>
      </c>
      <c r="AG1142" s="0" t="n">
        <f aca="false">SUMPRODUCT('FD inverse'!$A$31:$BH$31,'FD mesh'!$B$84:$BI$84,$E1141:$BL1141)+'FD inverse'!$A$31*$C1142/Setup!$B$17+INDEX('FD inverse'!$A$31:$BH$31,1,'FD mesh'!$B$15+1)*Setup!$B$22</f>
        <v>15.3379848966559</v>
      </c>
      <c r="AH1142" s="0" t="n">
        <f aca="false">SUMPRODUCT('FD inverse'!$A$32:$BH$32,'FD mesh'!$B$84:$BI$84,$E1141:$BL1141)+'FD inverse'!$A$32*$C1142/Setup!$B$17+INDEX('FD inverse'!$A$32:$BH$32,1,'FD mesh'!$B$15+1)*Setup!$B$22</f>
        <v>15.3135994162374</v>
      </c>
      <c r="AI1142" s="0" t="n">
        <f aca="false">SUMPRODUCT('FD inverse'!$A$33:$BH$33,'FD mesh'!$B$84:$BI$84,$E1141:$BL1141)+'FD inverse'!$A$33*$C1142/Setup!$B$17+INDEX('FD inverse'!$A$33:$BH$33,1,'FD mesh'!$B$15+1)*Setup!$B$22</f>
        <v>15.2893706534014</v>
      </c>
      <c r="AJ1142" s="0" t="n">
        <f aca="false">SUMPRODUCT('FD inverse'!$A$34:$BH$34,'FD mesh'!$B$84:$BI$84,$E1141:$BL1141)+'FD inverse'!$A$34*$C1142/Setup!$B$17+INDEX('FD inverse'!$A$34:$BH$34,1,'FD mesh'!$B$15+1)*Setup!$B$22</f>
        <v>15.2652935442355</v>
      </c>
      <c r="AK1142" s="0" t="n">
        <f aca="false">SUMPRODUCT('FD inverse'!$A$35:$BH$35,'FD mesh'!$B$84:$BI$84,$E1141:$BL1141)+'FD inverse'!$A$35*$C1142/Setup!$B$17+INDEX('FD inverse'!$A$35:$BH$35,1,'FD mesh'!$B$15+1)*Setup!$B$22</f>
        <v>15.2413612565957</v>
      </c>
      <c r="AL1142" s="0" t="n">
        <f aca="false">SUMPRODUCT('FD inverse'!$A$36:$BH$36,'FD mesh'!$B$84:$BI$84,$E1141:$BL1141)+'FD inverse'!$A$36*$C1142/Setup!$B$17+INDEX('FD inverse'!$A$36:$BH$36,1,'FD mesh'!$B$15+1)*Setup!$B$22</f>
        <v>15.2175654054268</v>
      </c>
      <c r="AM1142" s="0" t="n">
        <f aca="false">SUMPRODUCT('FD inverse'!$A$37:$BH$37,'FD mesh'!$B$84:$BI$84,$E1141:$BL1141)+'FD inverse'!$A$37*$C1142/Setup!$B$17+INDEX('FD inverse'!$A$37:$BH$37,1,'FD mesh'!$B$15+1)*Setup!$B$22</f>
        <v>15.19389625049</v>
      </c>
      <c r="AN1142" s="0" t="n">
        <f aca="false">SUMPRODUCT('FD inverse'!$A$38:$BH$38,'FD mesh'!$B$84:$BI$84,$E1141:$BL1141)+'FD inverse'!$A$38*$C1142/Setup!$B$17+INDEX('FD inverse'!$A$38:$BH$38,1,'FD mesh'!$B$15+1)*Setup!$B$22</f>
        <v>15.1703428775307</v>
      </c>
      <c r="AO1142" s="0" t="n">
        <f aca="false">SUMPRODUCT('FD inverse'!$A$39:$BH$39,'FD mesh'!$B$84:$BI$84,$E1141:$BL1141)+'FD inverse'!$A$39*$C1142/Setup!$B$17+INDEX('FD inverse'!$A$39:$BH$39,1,'FD mesh'!$B$15+1)*Setup!$B$22</f>
        <v>15.1468933640817</v>
      </c>
      <c r="AP1142" s="0" t="n">
        <f aca="false">SUMPRODUCT('FD inverse'!$A$40:$BH$40,'FD mesh'!$B$84:$BI$84,$E1141:$BL1141)+'FD inverse'!$A$40*$C1142/Setup!$B$17+INDEX('FD inverse'!$A$40:$BH$40,1,'FD mesh'!$B$15+1)*Setup!$B$22</f>
        <v>15.1235349312362</v>
      </c>
      <c r="AQ1142" s="0" t="n">
        <f aca="false">SUMPRODUCT('FD inverse'!$A$41:$BH$41,'FD mesh'!$B$84:$BI$84,$E1141:$BL1141)+'FD inverse'!$A$41*$C1142/Setup!$B$17+INDEX('FD inverse'!$A$41:$BH$41,1,'FD mesh'!$B$15+1)*Setup!$B$22</f>
        <v>15.1002540828426</v>
      </c>
      <c r="AR1142" s="0" t="n">
        <f aca="false">SUMPRODUCT('FD inverse'!$A$42:$BH$42,'FD mesh'!$B$84:$BI$84,$E1141:$BL1141)+'FD inverse'!$A$42*$C1142/Setup!$B$17+INDEX('FD inverse'!$A$42:$BH$42,1,'FD mesh'!$B$15+1)*Setup!$B$22</f>
        <v>15.0770367336742</v>
      </c>
      <c r="AS1142" s="0" t="n">
        <f aca="false">SUMPRODUCT('FD inverse'!$A$43:$BH$43,'FD mesh'!$B$84:$BI$84,$E1141:$BL1141)+'FD inverse'!$A$43*$C1142/Setup!$B$17+INDEX('FD inverse'!$A$43:$BH$43,1,'FD mesh'!$B$15+1)*Setup!$B$22</f>
        <v>0</v>
      </c>
      <c r="AT1142" s="0" t="n">
        <f aca="false">SUMPRODUCT('FD inverse'!$A$44:$BH$44,'FD mesh'!$B$84:$BI$84,$E1141:$BL1141)+'FD inverse'!$A$44*$C1142/Setup!$B$17+INDEX('FD inverse'!$A$44:$BH$44,1,'FD mesh'!$B$15+1)*Setup!$B$22</f>
        <v>0</v>
      </c>
      <c r="AU1142" s="0" t="n">
        <f aca="false">SUMPRODUCT('FD inverse'!$A$45:$BH$45,'FD mesh'!$B$84:$BI$84,$E1141:$BL1141)+'FD inverse'!$A$45*$C1142/Setup!$B$17+INDEX('FD inverse'!$A$45:$BH$45,1,'FD mesh'!$B$15+1)*Setup!$B$22</f>
        <v>0</v>
      </c>
      <c r="AV1142" s="0" t="n">
        <f aca="false">SUMPRODUCT('FD inverse'!$A$46:$BH$46,'FD mesh'!$B$84:$BI$84,$E1141:$BL1141)+'FD inverse'!$A$46*$C1142/Setup!$B$17+INDEX('FD inverse'!$A$46:$BH$46,1,'FD mesh'!$B$15+1)*Setup!$B$22</f>
        <v>0</v>
      </c>
      <c r="AW1142" s="0" t="n">
        <f aca="false">SUMPRODUCT('FD inverse'!$A$47:$BH$47,'FD mesh'!$B$84:$BI$84,$E1141:$BL1141)+'FD inverse'!$A$47*$C1142/Setup!$B$17+INDEX('FD inverse'!$A$47:$BH$47,1,'FD mesh'!$B$15+1)*Setup!$B$22</f>
        <v>0</v>
      </c>
      <c r="AX1142" s="0" t="n">
        <f aca="false">SUMPRODUCT('FD inverse'!$A$48:$BH$48,'FD mesh'!$B$84:$BI$84,$E1141:$BL1141)+'FD inverse'!$A$48*$C1142/Setup!$B$17+INDEX('FD inverse'!$A$48:$BH$48,1,'FD mesh'!$B$15+1)*Setup!$B$22</f>
        <v>0</v>
      </c>
      <c r="AY1142" s="0" t="n">
        <f aca="false">SUMPRODUCT('FD inverse'!$A$49:$BH$49,'FD mesh'!$B$84:$BI$84,$E1141:$BL1141)+'FD inverse'!$A$49*$C1142/Setup!$B$17+INDEX('FD inverse'!$A$49:$BH$49,1,'FD mesh'!$B$15+1)*Setup!$B$22</f>
        <v>0</v>
      </c>
      <c r="AZ1142" s="0" t="n">
        <f aca="false">SUMPRODUCT('FD inverse'!$A$50:$BH$50,'FD mesh'!$B$84:$BI$84,$E1141:$BL1141)+'FD inverse'!$A$50*$C1142/Setup!$B$17+INDEX('FD inverse'!$A$50:$BH$50,1,'FD mesh'!$B$15+1)*Setup!$B$22</f>
        <v>0</v>
      </c>
      <c r="BA1142" s="0" t="n">
        <f aca="false">SUMPRODUCT('FD inverse'!$A$51:$BH$51,'FD mesh'!$B$84:$BI$84,$E1141:$BL1141)+'FD inverse'!$A$51*$C1142/Setup!$B$17+INDEX('FD inverse'!$A$51:$BH$51,1,'FD mesh'!$B$15+1)*Setup!$B$22</f>
        <v>0</v>
      </c>
      <c r="BB1142" s="0" t="n">
        <f aca="false">SUMPRODUCT('FD inverse'!$A$52:$BH$52,'FD mesh'!$B$84:$BI$84,$E1141:$BL1141)+'FD inverse'!$A$52*$C1142/Setup!$B$17+INDEX('FD inverse'!$A$52:$BH$52,1,'FD mesh'!$B$15+1)*Setup!$B$22</f>
        <v>0</v>
      </c>
      <c r="BC1142" s="0" t="n">
        <f aca="false">SUMPRODUCT('FD inverse'!$A$53:$BH$53,'FD mesh'!$B$84:$BI$84,$E1141:$BL1141)+'FD inverse'!$A$53*$C1142/Setup!$B$17+INDEX('FD inverse'!$A$53:$BH$53,1,'FD mesh'!$B$15+1)*Setup!$B$22</f>
        <v>0</v>
      </c>
      <c r="BD1142" s="0" t="n">
        <f aca="false">SUMPRODUCT('FD inverse'!$A$54:$BH$54,'FD mesh'!$B$84:$BI$84,$E1141:$BL1141)+'FD inverse'!$A$54*$C1142/Setup!$B$17+INDEX('FD inverse'!$A$54:$BH$54,1,'FD mesh'!$B$15+1)*Setup!$B$22</f>
        <v>0</v>
      </c>
      <c r="BE1142" s="0" t="n">
        <f aca="false">SUMPRODUCT('FD inverse'!$A$55:$BH$55,'FD mesh'!$B$84:$BI$84,$E1141:$BL1141)+'FD inverse'!$A$55*$C1142/Setup!$B$17+INDEX('FD inverse'!$A$55:$BH$55,1,'FD mesh'!$B$15+1)*Setup!$B$22</f>
        <v>0</v>
      </c>
      <c r="BF1142" s="0" t="n">
        <f aca="false">SUMPRODUCT('FD inverse'!$A$56:$BH$56,'FD mesh'!$B$84:$BI$84,$E1141:$BL1141)+'FD inverse'!$A$56*$C1142/Setup!$B$17+INDEX('FD inverse'!$A$56:$BH$56,1,'FD mesh'!$B$15+1)*Setup!$B$22</f>
        <v>0</v>
      </c>
      <c r="BG1142" s="0" t="n">
        <f aca="false">SUMPRODUCT('FD inverse'!$A$57:$BH$57,'FD mesh'!$B$84:$BI$84,$E1141:$BL1141)+'FD inverse'!$A$57*$C1142/Setup!$B$17+INDEX('FD inverse'!$A$57:$BH$57,1,'FD mesh'!$B$15+1)*Setup!$B$22</f>
        <v>0</v>
      </c>
      <c r="BH1142" s="0" t="n">
        <f aca="false">SUMPRODUCT('FD inverse'!$A$58:$BH$58,'FD mesh'!$B$84:$BI$84,$E1141:$BL1141)+'FD inverse'!$A$58*$C1142/Setup!$B$17+INDEX('FD inverse'!$A$58:$BH$58,1,'FD mesh'!$B$15+1)*Setup!$B$22</f>
        <v>0</v>
      </c>
      <c r="BI1142" s="0" t="n">
        <f aca="false">SUMPRODUCT('FD inverse'!$A$59:$BH$59,'FD mesh'!$B$84:$BI$84,$E1141:$BL1141)+'FD inverse'!$A$59*$C1142/Setup!$B$17+INDEX('FD inverse'!$A$59:$BH$59,1,'FD mesh'!$B$15+1)*Setup!$B$22</f>
        <v>0</v>
      </c>
      <c r="BJ1142" s="0" t="n">
        <f aca="false">SUMPRODUCT('FD inverse'!$A$60:$BH$60,'FD mesh'!$B$84:$BI$84,$E1141:$BL1141)+'FD inverse'!$A$60*$C1142/Setup!$B$17+INDEX('FD inverse'!$A$60:$BH$60,1,'FD mesh'!$B$15+1)*Setup!$B$22</f>
        <v>0</v>
      </c>
      <c r="BK1142" s="0" t="n">
        <f aca="false">SUMPRODUCT('FD inverse'!$A$61:$BH$61,'FD mesh'!$B$84:$BI$84,$E1141:$BL1141)+'FD inverse'!$A$61*$C1142/Setup!$B$17+INDEX('FD inverse'!$A$61:$BH$61,1,'FD mesh'!$B$15+1)*Setup!$B$22</f>
        <v>0</v>
      </c>
      <c r="BL1142" s="0" t="n">
        <f aca="false">SUMPRODUCT('FD inverse'!$A$62:$BH$62,'FD mesh'!$B$84:$BI$84,$E1141:$BL1141)+'FD inverse'!$A$62*$C1142/Setup!$B$17+INDEX('FD inverse'!$A$62:$BH$62,1,'FD mesh'!$B$15+1)*Setup!$B$22</f>
        <v>0</v>
      </c>
    </row>
    <row r="1143" customFormat="false" ht="15" hidden="false" customHeight="false" outlineLevel="0" collapsed="false">
      <c r="A1143" s="0" t="n">
        <v>1138</v>
      </c>
      <c r="B1143" s="0" t="n">
        <f aca="false">A1143*Setup!$B$11/3600</f>
        <v>94.8333333333333</v>
      </c>
      <c r="C1143" s="0" t="n">
        <f aca="false">Setup!$B$7+Setup!$B$8*COS(2*PI()*(B1143-Setup!$B$9)/24)</f>
        <v>23.1342415442476</v>
      </c>
      <c r="D1143" s="0" t="n">
        <f aca="false">(C1143-E1143)/Setup!$B$17</f>
        <v>-3.89896931146523</v>
      </c>
      <c r="E1143" s="0" t="n">
        <f aca="false">SUMPRODUCT('FD inverse'!$A$3:$BH$3,'FD mesh'!$B$84:$BI$84,$E1142:$BL1142)+'FD inverse'!$A$3*$C1143/Setup!$B$17+INDEX('FD inverse'!$A$3:$BH$3,1,'FD mesh'!$B$15+1)*Setup!$B$22</f>
        <v>23.6411075547381</v>
      </c>
      <c r="F1143" s="0" t="n">
        <f aca="false">SUMPRODUCT('FD inverse'!$A$4:$BH$4,'FD mesh'!$B$84:$BI$84,$E1142:$BL1142)+'FD inverse'!$A$4*$C1143/Setup!$B$17+INDEX('FD inverse'!$A$4:$BH$4,1,'FD mesh'!$B$15+1)*Setup!$B$22</f>
        <v>23.7455615960347</v>
      </c>
      <c r="G1143" s="0" t="n">
        <f aca="false">SUMPRODUCT('FD inverse'!$A$5:$BH$5,'FD mesh'!$B$84:$BI$84,$E1142:$BL1142)+'FD inverse'!$A$5*$C1143/Setup!$B$17+INDEX('FD inverse'!$A$5:$BH$5,1,'FD mesh'!$B$15+1)*Setup!$B$22</f>
        <v>23.8300246758267</v>
      </c>
      <c r="H1143" s="0" t="n">
        <f aca="false">SUMPRODUCT('FD inverse'!$A$6:$BH$6,'FD mesh'!$B$84:$BI$84,$E1142:$BL1142)+'FD inverse'!$A$6*$C1143/Setup!$B$17+INDEX('FD inverse'!$A$6:$BH$6,1,'FD mesh'!$B$15+1)*Setup!$B$22</f>
        <v>24.0855663323931</v>
      </c>
      <c r="I1143" s="0" t="n">
        <f aca="false">SUMPRODUCT('FD inverse'!$A$7:$BH$7,'FD mesh'!$B$84:$BI$84,$E1142:$BL1142)+'FD inverse'!$A$7*$C1143/Setup!$B$17+INDEX('FD inverse'!$A$7:$BH$7,1,'FD mesh'!$B$15+1)*Setup!$B$22</f>
        <v>24.1039712912169</v>
      </c>
      <c r="J1143" s="0" t="n">
        <f aca="false">SUMPRODUCT('FD inverse'!$A$8:$BH$8,'FD mesh'!$B$84:$BI$84,$E1142:$BL1142)+'FD inverse'!$A$8*$C1143/Setup!$B$17+INDEX('FD inverse'!$A$8:$BH$8,1,'FD mesh'!$B$15+1)*Setup!$B$22</f>
        <v>24.1151801197124</v>
      </c>
      <c r="K1143" s="0" t="n">
        <f aca="false">SUMPRODUCT('FD inverse'!$A$9:$BH$9,'FD mesh'!$B$84:$BI$84,$E1142:$BL1142)+'FD inverse'!$A$9*$C1143/Setup!$B$17+INDEX('FD inverse'!$A$9:$BH$9,1,'FD mesh'!$B$15+1)*Setup!$B$22</f>
        <v>24.120298834819</v>
      </c>
      <c r="L1143" s="0" t="n">
        <f aca="false">SUMPRODUCT('FD inverse'!$A$10:$BH$10,'FD mesh'!$B$84:$BI$84,$E1142:$BL1142)+'FD inverse'!$A$10*$C1143/Setup!$B$17+INDEX('FD inverse'!$A$10:$BH$10,1,'FD mesh'!$B$15+1)*Setup!$B$22</f>
        <v>24.1203124992856</v>
      </c>
      <c r="M1143" s="0" t="n">
        <f aca="false">SUMPRODUCT('FD inverse'!$A$11:$BH$11,'FD mesh'!$B$84:$BI$84,$E1142:$BL1142)+'FD inverse'!$A$11*$C1143/Setup!$B$17+INDEX('FD inverse'!$A$11:$BH$11,1,'FD mesh'!$B$15+1)*Setup!$B$22</f>
        <v>24.1160818052127</v>
      </c>
      <c r="N1143" s="0" t="n">
        <f aca="false">SUMPRODUCT('FD inverse'!$A$12:$BH$12,'FD mesh'!$B$84:$BI$84,$E1142:$BL1142)+'FD inverse'!$A$12*$C1143/Setup!$B$17+INDEX('FD inverse'!$A$12:$BH$12,1,'FD mesh'!$B$15+1)*Setup!$B$22</f>
        <v>24.1083404846584</v>
      </c>
      <c r="O1143" s="0" t="n">
        <f aca="false">SUMPRODUCT('FD inverse'!$A$13:$BH$13,'FD mesh'!$B$84:$BI$84,$E1142:$BL1142)+'FD inverse'!$A$13*$C1143/Setup!$B$17+INDEX('FD inverse'!$A$13:$BH$13,1,'FD mesh'!$B$15+1)*Setup!$B$22</f>
        <v>24.0976934042925</v>
      </c>
      <c r="P1143" s="0" t="n">
        <f aca="false">SUMPRODUCT('FD inverse'!$A$14:$BH$14,'FD mesh'!$B$84:$BI$84,$E1142:$BL1142)+'FD inverse'!$A$14*$C1143/Setup!$B$17+INDEX('FD inverse'!$A$14:$BH$14,1,'FD mesh'!$B$15+1)*Setup!$B$22</f>
        <v>24.0846152222597</v>
      </c>
      <c r="Q1143" s="0" t="n">
        <f aca="false">SUMPRODUCT('FD inverse'!$A$15:$BH$15,'FD mesh'!$B$84:$BI$84,$E1142:$BL1142)+'FD inverse'!$A$15*$C1143/Setup!$B$17+INDEX('FD inverse'!$A$15:$BH$15,1,'FD mesh'!$B$15+1)*Setup!$B$22</f>
        <v>24.0694495068683</v>
      </c>
      <c r="R1143" s="0" t="n">
        <f aca="false">SUMPRODUCT('FD inverse'!$A$16:$BH$16,'FD mesh'!$B$84:$BI$84,$E1142:$BL1142)+'FD inverse'!$A$16*$C1143/Setup!$B$17+INDEX('FD inverse'!$A$16:$BH$16,1,'FD mesh'!$B$15+1)*Setup!$B$22</f>
        <v>24.0524082383721</v>
      </c>
      <c r="S1143" s="0" t="n">
        <f aca="false">SUMPRODUCT('FD inverse'!$A$17:$BH$17,'FD mesh'!$B$84:$BI$84,$E1142:$BL1142)+'FD inverse'!$A$17*$C1143/Setup!$B$17+INDEX('FD inverse'!$A$17:$BH$17,1,'FD mesh'!$B$15+1)*Setup!$B$22</f>
        <v>23.4727891398019</v>
      </c>
      <c r="T1143" s="0" t="n">
        <f aca="false">SUMPRODUCT('FD inverse'!$A$18:$BH$18,'FD mesh'!$B$84:$BI$84,$E1142:$BL1142)+'FD inverse'!$A$18*$C1143/Setup!$B$17+INDEX('FD inverse'!$A$18:$BH$18,1,'FD mesh'!$B$15+1)*Setup!$B$22</f>
        <v>22.8924900243312</v>
      </c>
      <c r="U1143" s="0" t="n">
        <f aca="false">SUMPRODUCT('FD inverse'!$A$19:$BH$19,'FD mesh'!$B$84:$BI$84,$E1142:$BL1142)+'FD inverse'!$A$19*$C1143/Setup!$B$17+INDEX('FD inverse'!$A$19:$BH$19,1,'FD mesh'!$B$15+1)*Setup!$B$22</f>
        <v>22.3116957466712</v>
      </c>
      <c r="V1143" s="0" t="n">
        <f aca="false">SUMPRODUCT('FD inverse'!$A$20:$BH$20,'FD mesh'!$B$84:$BI$84,$E1142:$BL1142)+'FD inverse'!$A$20*$C1143/Setup!$B$17+INDEX('FD inverse'!$A$20:$BH$20,1,'FD mesh'!$B$15+1)*Setup!$B$22</f>
        <v>21.7305626094301</v>
      </c>
      <c r="W1143" s="0" t="n">
        <f aca="false">SUMPRODUCT('FD inverse'!$A$21:$BH$21,'FD mesh'!$B$84:$BI$84,$E1142:$BL1142)+'FD inverse'!$A$21*$C1143/Setup!$B$17+INDEX('FD inverse'!$A$21:$BH$21,1,'FD mesh'!$B$15+1)*Setup!$B$22</f>
        <v>21.1492204954542</v>
      </c>
      <c r="X1143" s="0" t="n">
        <f aca="false">SUMPRODUCT('FD inverse'!$A$22:$BH$22,'FD mesh'!$B$84:$BI$84,$E1142:$BL1142)+'FD inverse'!$A$22*$C1143/Setup!$B$17+INDEX('FD inverse'!$A$22:$BH$22,1,'FD mesh'!$B$15+1)*Setup!$B$22</f>
        <v>20.5677750122107</v>
      </c>
      <c r="Y1143" s="0" t="n">
        <f aca="false">SUMPRODUCT('FD inverse'!$A$23:$BH$23,'FD mesh'!$B$84:$BI$84,$E1142:$BL1142)+'FD inverse'!$A$23*$C1143/Setup!$B$17+INDEX('FD inverse'!$A$23:$BH$23,1,'FD mesh'!$B$15+1)*Setup!$B$22</f>
        <v>19.9863096430306</v>
      </c>
      <c r="Z1143" s="0" t="n">
        <f aca="false">SUMPRODUCT('FD inverse'!$A$24:$BH$24,'FD mesh'!$B$84:$BI$84,$E1142:$BL1142)+'FD inverse'!$A$24*$C1143/Setup!$B$17+INDEX('FD inverse'!$A$24:$BH$24,1,'FD mesh'!$B$15+1)*Setup!$B$22</f>
        <v>19.404887901027</v>
      </c>
      <c r="AA1143" s="0" t="n">
        <f aca="false">SUMPRODUCT('FD inverse'!$A$25:$BH$25,'FD mesh'!$B$84:$BI$84,$E1142:$BL1142)+'FD inverse'!$A$25*$C1143/Setup!$B$17+INDEX('FD inverse'!$A$25:$BH$25,1,'FD mesh'!$B$15+1)*Setup!$B$22</f>
        <v>18.8235554824157</v>
      </c>
      <c r="AB1143" s="0" t="n">
        <f aca="false">SUMPRODUCT('FD inverse'!$A$26:$BH$26,'FD mesh'!$B$84:$BI$84,$E1142:$BL1142)+'FD inverse'!$A$26*$C1143/Setup!$B$17+INDEX('FD inverse'!$A$26:$BH$26,1,'FD mesh'!$B$15+1)*Setup!$B$22</f>
        <v>18.2423424167857</v>
      </c>
      <c r="AC1143" s="0" t="n">
        <f aca="false">SUMPRODUCT('FD inverse'!$A$27:$BH$27,'FD mesh'!$B$84:$BI$84,$E1142:$BL1142)+'FD inverse'!$A$27*$C1143/Setup!$B$17+INDEX('FD inverse'!$A$27:$BH$27,1,'FD mesh'!$B$15+1)*Setup!$B$22</f>
        <v>17.661265212599</v>
      </c>
      <c r="AD1143" s="0" t="n">
        <f aca="false">SUMPRODUCT('FD inverse'!$A$28:$BH$28,'FD mesh'!$B$84:$BI$84,$E1142:$BL1142)+'FD inverse'!$A$28*$C1143/Setup!$B$17+INDEX('FD inverse'!$A$28:$BH$28,1,'FD mesh'!$B$15+1)*Setup!$B$22</f>
        <v>17.0803289968431</v>
      </c>
      <c r="AE1143" s="0" t="n">
        <f aca="false">SUMPRODUCT('FD inverse'!$A$29:$BH$29,'FD mesh'!$B$84:$BI$84,$E1142:$BL1142)+'FD inverse'!$A$29*$C1143/Setup!$B$17+INDEX('FD inverse'!$A$29:$BH$29,1,'FD mesh'!$B$15+1)*Setup!$B$22</f>
        <v>16.4995296483141</v>
      </c>
      <c r="AF1143" s="0" t="n">
        <f aca="false">SUMPRODUCT('FD inverse'!$A$30:$BH$30,'FD mesh'!$B$84:$BI$84,$E1142:$BL1142)+'FD inverse'!$A$30*$C1143/Setup!$B$17+INDEX('FD inverse'!$A$30:$BH$30,1,'FD mesh'!$B$15+1)*Setup!$B$22</f>
        <v>15.9188559244763</v>
      </c>
      <c r="AG1143" s="0" t="n">
        <f aca="false">SUMPRODUCT('FD inverse'!$A$31:$BH$31,'FD mesh'!$B$84:$BI$84,$E1142:$BL1142)+'FD inverse'!$A$31*$C1143/Setup!$B$17+INDEX('FD inverse'!$A$31:$BH$31,1,'FD mesh'!$B$15+1)*Setup!$B$22</f>
        <v>15.3382915822219</v>
      </c>
      <c r="AH1143" s="0" t="n">
        <f aca="false">SUMPRODUCT('FD inverse'!$A$32:$BH$32,'FD mesh'!$B$84:$BI$84,$E1142:$BL1142)+'FD inverse'!$A$32*$C1143/Setup!$B$17+INDEX('FD inverse'!$A$32:$BH$32,1,'FD mesh'!$B$15+1)*Setup!$B$22</f>
        <v>15.3139010425823</v>
      </c>
      <c r="AI1143" s="0" t="n">
        <f aca="false">SUMPRODUCT('FD inverse'!$A$33:$BH$33,'FD mesh'!$B$84:$BI$84,$E1142:$BL1142)+'FD inverse'!$A$33*$C1143/Setup!$B$17+INDEX('FD inverse'!$A$33:$BH$33,1,'FD mesh'!$B$15+1)*Setup!$B$22</f>
        <v>15.2896631931459</v>
      </c>
      <c r="AJ1143" s="0" t="n">
        <f aca="false">SUMPRODUCT('FD inverse'!$A$34:$BH$34,'FD mesh'!$B$84:$BI$84,$E1142:$BL1142)+'FD inverse'!$A$34*$C1143/Setup!$B$17+INDEX('FD inverse'!$A$34:$BH$34,1,'FD mesh'!$B$15+1)*Setup!$B$22</f>
        <v>15.2655734340664</v>
      </c>
      <c r="AK1143" s="0" t="n">
        <f aca="false">SUMPRODUCT('FD inverse'!$A$35:$BH$35,'FD mesh'!$B$84:$BI$84,$E1142:$BL1142)+'FD inverse'!$A$35*$C1143/Setup!$B$17+INDEX('FD inverse'!$A$35:$BH$35,1,'FD mesh'!$B$15+1)*Setup!$B$22</f>
        <v>15.2416253616659</v>
      </c>
      <c r="AL1143" s="0" t="n">
        <f aca="false">SUMPRODUCT('FD inverse'!$A$36:$BH$36,'FD mesh'!$B$84:$BI$84,$E1142:$BL1142)+'FD inverse'!$A$36*$C1143/Setup!$B$17+INDEX('FD inverse'!$A$36:$BH$36,1,'FD mesh'!$B$15+1)*Setup!$B$22</f>
        <v>15.2178109853352</v>
      </c>
      <c r="AM1143" s="0" t="n">
        <f aca="false">SUMPRODUCT('FD inverse'!$A$37:$BH$37,'FD mesh'!$B$84:$BI$84,$E1142:$BL1142)+'FD inverse'!$A$37*$C1143/Setup!$B$17+INDEX('FD inverse'!$A$37:$BH$37,1,'FD mesh'!$B$15+1)*Setup!$B$22</f>
        <v>15.1941209272106</v>
      </c>
      <c r="AN1143" s="0" t="n">
        <f aca="false">SUMPRODUCT('FD inverse'!$A$38:$BH$38,'FD mesh'!$B$84:$BI$84,$E1142:$BL1142)+'FD inverse'!$A$38*$C1143/Setup!$B$17+INDEX('FD inverse'!$A$38:$BH$38,1,'FD mesh'!$B$15+1)*Setup!$B$22</f>
        <v>15.170544605617</v>
      </c>
      <c r="AO1143" s="0" t="n">
        <f aca="false">SUMPRODUCT('FD inverse'!$A$39:$BH$39,'FD mesh'!$B$84:$BI$84,$E1142:$BL1142)+'FD inverse'!$A$39*$C1143/Setup!$B$17+INDEX('FD inverse'!$A$39:$BH$39,1,'FD mesh'!$B$15+1)*Setup!$B$22</f>
        <v>15.1470704034271</v>
      </c>
      <c r="AP1143" s="0" t="n">
        <f aca="false">SUMPRODUCT('FD inverse'!$A$40:$BH$40,'FD mesh'!$B$84:$BI$84,$E1142:$BL1142)+'FD inverse'!$A$40*$C1143/Setup!$B$17+INDEX('FD inverse'!$A$40:$BH$40,1,'FD mesh'!$B$15+1)*Setup!$B$22</f>
        <v>15.1236858226316</v>
      </c>
      <c r="AQ1143" s="0" t="n">
        <f aca="false">SUMPRODUCT('FD inverse'!$A$41:$BH$41,'FD mesh'!$B$84:$BI$84,$E1142:$BL1142)+'FD inverse'!$A$41*$C1143/Setup!$B$17+INDEX('FD inverse'!$A$41:$BH$41,1,'FD mesh'!$B$15+1)*Setup!$B$22</f>
        <v>15.1003776265361</v>
      </c>
      <c r="AR1143" s="0" t="n">
        <f aca="false">SUMPRODUCT('FD inverse'!$A$42:$BH$42,'FD mesh'!$B$84:$BI$84,$E1142:$BL1142)+'FD inverse'!$A$42*$C1143/Setup!$B$17+INDEX('FD inverse'!$A$42:$BH$42,1,'FD mesh'!$B$15+1)*Setup!$B$22</f>
        <v>15.0771319711038</v>
      </c>
      <c r="AS1143" s="0" t="n">
        <f aca="false">SUMPRODUCT('FD inverse'!$A$43:$BH$43,'FD mesh'!$B$84:$BI$84,$E1142:$BL1142)+'FD inverse'!$A$43*$C1143/Setup!$B$17+INDEX('FD inverse'!$A$43:$BH$43,1,'FD mesh'!$B$15+1)*Setup!$B$22</f>
        <v>0</v>
      </c>
      <c r="AT1143" s="0" t="n">
        <f aca="false">SUMPRODUCT('FD inverse'!$A$44:$BH$44,'FD mesh'!$B$84:$BI$84,$E1142:$BL1142)+'FD inverse'!$A$44*$C1143/Setup!$B$17+INDEX('FD inverse'!$A$44:$BH$44,1,'FD mesh'!$B$15+1)*Setup!$B$22</f>
        <v>0</v>
      </c>
      <c r="AU1143" s="0" t="n">
        <f aca="false">SUMPRODUCT('FD inverse'!$A$45:$BH$45,'FD mesh'!$B$84:$BI$84,$E1142:$BL1142)+'FD inverse'!$A$45*$C1143/Setup!$B$17+INDEX('FD inverse'!$A$45:$BH$45,1,'FD mesh'!$B$15+1)*Setup!$B$22</f>
        <v>0</v>
      </c>
      <c r="AV1143" s="0" t="n">
        <f aca="false">SUMPRODUCT('FD inverse'!$A$46:$BH$46,'FD mesh'!$B$84:$BI$84,$E1142:$BL1142)+'FD inverse'!$A$46*$C1143/Setup!$B$17+INDEX('FD inverse'!$A$46:$BH$46,1,'FD mesh'!$B$15+1)*Setup!$B$22</f>
        <v>0</v>
      </c>
      <c r="AW1143" s="0" t="n">
        <f aca="false">SUMPRODUCT('FD inverse'!$A$47:$BH$47,'FD mesh'!$B$84:$BI$84,$E1142:$BL1142)+'FD inverse'!$A$47*$C1143/Setup!$B$17+INDEX('FD inverse'!$A$47:$BH$47,1,'FD mesh'!$B$15+1)*Setup!$B$22</f>
        <v>0</v>
      </c>
      <c r="AX1143" s="0" t="n">
        <f aca="false">SUMPRODUCT('FD inverse'!$A$48:$BH$48,'FD mesh'!$B$84:$BI$84,$E1142:$BL1142)+'FD inverse'!$A$48*$C1143/Setup!$B$17+INDEX('FD inverse'!$A$48:$BH$48,1,'FD mesh'!$B$15+1)*Setup!$B$22</f>
        <v>0</v>
      </c>
      <c r="AY1143" s="0" t="n">
        <f aca="false">SUMPRODUCT('FD inverse'!$A$49:$BH$49,'FD mesh'!$B$84:$BI$84,$E1142:$BL1142)+'FD inverse'!$A$49*$C1143/Setup!$B$17+INDEX('FD inverse'!$A$49:$BH$49,1,'FD mesh'!$B$15+1)*Setup!$B$22</f>
        <v>0</v>
      </c>
      <c r="AZ1143" s="0" t="n">
        <f aca="false">SUMPRODUCT('FD inverse'!$A$50:$BH$50,'FD mesh'!$B$84:$BI$84,$E1142:$BL1142)+'FD inverse'!$A$50*$C1143/Setup!$B$17+INDEX('FD inverse'!$A$50:$BH$50,1,'FD mesh'!$B$15+1)*Setup!$B$22</f>
        <v>0</v>
      </c>
      <c r="BA1143" s="0" t="n">
        <f aca="false">SUMPRODUCT('FD inverse'!$A$51:$BH$51,'FD mesh'!$B$84:$BI$84,$E1142:$BL1142)+'FD inverse'!$A$51*$C1143/Setup!$B$17+INDEX('FD inverse'!$A$51:$BH$51,1,'FD mesh'!$B$15+1)*Setup!$B$22</f>
        <v>0</v>
      </c>
      <c r="BB1143" s="0" t="n">
        <f aca="false">SUMPRODUCT('FD inverse'!$A$52:$BH$52,'FD mesh'!$B$84:$BI$84,$E1142:$BL1142)+'FD inverse'!$A$52*$C1143/Setup!$B$17+INDEX('FD inverse'!$A$52:$BH$52,1,'FD mesh'!$B$15+1)*Setup!$B$22</f>
        <v>0</v>
      </c>
      <c r="BC1143" s="0" t="n">
        <f aca="false">SUMPRODUCT('FD inverse'!$A$53:$BH$53,'FD mesh'!$B$84:$BI$84,$E1142:$BL1142)+'FD inverse'!$A$53*$C1143/Setup!$B$17+INDEX('FD inverse'!$A$53:$BH$53,1,'FD mesh'!$B$15+1)*Setup!$B$22</f>
        <v>0</v>
      </c>
      <c r="BD1143" s="0" t="n">
        <f aca="false">SUMPRODUCT('FD inverse'!$A$54:$BH$54,'FD mesh'!$B$84:$BI$84,$E1142:$BL1142)+'FD inverse'!$A$54*$C1143/Setup!$B$17+INDEX('FD inverse'!$A$54:$BH$54,1,'FD mesh'!$B$15+1)*Setup!$B$22</f>
        <v>0</v>
      </c>
      <c r="BE1143" s="0" t="n">
        <f aca="false">SUMPRODUCT('FD inverse'!$A$55:$BH$55,'FD mesh'!$B$84:$BI$84,$E1142:$BL1142)+'FD inverse'!$A$55*$C1143/Setup!$B$17+INDEX('FD inverse'!$A$55:$BH$55,1,'FD mesh'!$B$15+1)*Setup!$B$22</f>
        <v>0</v>
      </c>
      <c r="BF1143" s="0" t="n">
        <f aca="false">SUMPRODUCT('FD inverse'!$A$56:$BH$56,'FD mesh'!$B$84:$BI$84,$E1142:$BL1142)+'FD inverse'!$A$56*$C1143/Setup!$B$17+INDEX('FD inverse'!$A$56:$BH$56,1,'FD mesh'!$B$15+1)*Setup!$B$22</f>
        <v>0</v>
      </c>
      <c r="BG1143" s="0" t="n">
        <f aca="false">SUMPRODUCT('FD inverse'!$A$57:$BH$57,'FD mesh'!$B$84:$BI$84,$E1142:$BL1142)+'FD inverse'!$A$57*$C1143/Setup!$B$17+INDEX('FD inverse'!$A$57:$BH$57,1,'FD mesh'!$B$15+1)*Setup!$B$22</f>
        <v>0</v>
      </c>
      <c r="BH1143" s="0" t="n">
        <f aca="false">SUMPRODUCT('FD inverse'!$A$58:$BH$58,'FD mesh'!$B$84:$BI$84,$E1142:$BL1142)+'FD inverse'!$A$58*$C1143/Setup!$B$17+INDEX('FD inverse'!$A$58:$BH$58,1,'FD mesh'!$B$15+1)*Setup!$B$22</f>
        <v>0</v>
      </c>
      <c r="BI1143" s="0" t="n">
        <f aca="false">SUMPRODUCT('FD inverse'!$A$59:$BH$59,'FD mesh'!$B$84:$BI$84,$E1142:$BL1142)+'FD inverse'!$A$59*$C1143/Setup!$B$17+INDEX('FD inverse'!$A$59:$BH$59,1,'FD mesh'!$B$15+1)*Setup!$B$22</f>
        <v>0</v>
      </c>
      <c r="BJ1143" s="0" t="n">
        <f aca="false">SUMPRODUCT('FD inverse'!$A$60:$BH$60,'FD mesh'!$B$84:$BI$84,$E1142:$BL1142)+'FD inverse'!$A$60*$C1143/Setup!$B$17+INDEX('FD inverse'!$A$60:$BH$60,1,'FD mesh'!$B$15+1)*Setup!$B$22</f>
        <v>0</v>
      </c>
      <c r="BK1143" s="0" t="n">
        <f aca="false">SUMPRODUCT('FD inverse'!$A$61:$BH$61,'FD mesh'!$B$84:$BI$84,$E1142:$BL1142)+'FD inverse'!$A$61*$C1143/Setup!$B$17+INDEX('FD inverse'!$A$61:$BH$61,1,'FD mesh'!$B$15+1)*Setup!$B$22</f>
        <v>0</v>
      </c>
      <c r="BL1143" s="0" t="n">
        <f aca="false">SUMPRODUCT('FD inverse'!$A$62:$BH$62,'FD mesh'!$B$84:$BI$84,$E1142:$BL1142)+'FD inverse'!$A$62*$C1143/Setup!$B$17+INDEX('FD inverse'!$A$62:$BH$62,1,'FD mesh'!$B$15+1)*Setup!$B$22</f>
        <v>0</v>
      </c>
    </row>
    <row r="1144" customFormat="false" ht="15" hidden="false" customHeight="false" outlineLevel="0" collapsed="false">
      <c r="A1144" s="0" t="n">
        <v>1139</v>
      </c>
      <c r="B1144" s="0" t="n">
        <f aca="false">A1144*Setup!$B$11/3600</f>
        <v>94.9166666666667</v>
      </c>
      <c r="C1144" s="0" t="n">
        <f aca="false">Setup!$B$7+Setup!$B$8*COS(2*PI()*(B1144-Setup!$B$9)/24)</f>
        <v>23.0492564306953</v>
      </c>
      <c r="D1144" s="0" t="n">
        <f aca="false">(C1144-E1144)/Setup!$B$17</f>
        <v>-4.14237324462386</v>
      </c>
      <c r="E1144" s="0" t="n">
        <f aca="false">SUMPRODUCT('FD inverse'!$A$3:$BH$3,'FD mesh'!$B$84:$BI$84,$E1143:$BL1143)+'FD inverse'!$A$3*$C1144/Setup!$B$17+INDEX('FD inverse'!$A$3:$BH$3,1,'FD mesh'!$B$15+1)*Setup!$B$22</f>
        <v>23.5877649524964</v>
      </c>
      <c r="F1144" s="0" t="n">
        <f aca="false">SUMPRODUCT('FD inverse'!$A$4:$BH$4,'FD mesh'!$B$84:$BI$84,$E1143:$BL1143)+'FD inverse'!$A$4*$C1144/Setup!$B$17+INDEX('FD inverse'!$A$4:$BH$4,1,'FD mesh'!$B$15+1)*Setup!$B$22</f>
        <v>23.6994737849352</v>
      </c>
      <c r="G1144" s="0" t="n">
        <f aca="false">SUMPRODUCT('FD inverse'!$A$5:$BH$5,'FD mesh'!$B$84:$BI$84,$E1143:$BL1143)+'FD inverse'!$A$5*$C1144/Setup!$B$17+INDEX('FD inverse'!$A$5:$BH$5,1,'FD mesh'!$B$15+1)*Setup!$B$22</f>
        <v>23.7911792271399</v>
      </c>
      <c r="H1144" s="0" t="n">
        <f aca="false">SUMPRODUCT('FD inverse'!$A$6:$BH$6,'FD mesh'!$B$84:$BI$84,$E1143:$BL1143)+'FD inverse'!$A$6*$C1144/Setup!$B$17+INDEX('FD inverse'!$A$6:$BH$6,1,'FD mesh'!$B$15+1)*Setup!$B$22</f>
        <v>24.0709847066136</v>
      </c>
      <c r="I1144" s="0" t="n">
        <f aca="false">SUMPRODUCT('FD inverse'!$A$7:$BH$7,'FD mesh'!$B$84:$BI$84,$E1143:$BL1143)+'FD inverse'!$A$7*$C1144/Setup!$B$17+INDEX('FD inverse'!$A$7:$BH$7,1,'FD mesh'!$B$15+1)*Setup!$B$22</f>
        <v>24.091444888933</v>
      </c>
      <c r="J1144" s="0" t="n">
        <f aca="false">SUMPRODUCT('FD inverse'!$A$8:$BH$8,'FD mesh'!$B$84:$BI$84,$E1143:$BL1143)+'FD inverse'!$A$8*$C1144/Setup!$B$17+INDEX('FD inverse'!$A$8:$BH$8,1,'FD mesh'!$B$15+1)*Setup!$B$22</f>
        <v>24.1045148634152</v>
      </c>
      <c r="K1144" s="0" t="n">
        <f aca="false">SUMPRODUCT('FD inverse'!$A$9:$BH$9,'FD mesh'!$B$84:$BI$84,$E1143:$BL1143)+'FD inverse'!$A$9*$C1144/Setup!$B$17+INDEX('FD inverse'!$A$9:$BH$9,1,'FD mesh'!$B$15+1)*Setup!$B$22</f>
        <v>24.1112926512914</v>
      </c>
      <c r="L1144" s="0" t="n">
        <f aca="false">SUMPRODUCT('FD inverse'!$A$10:$BH$10,'FD mesh'!$B$84:$BI$84,$E1143:$BL1143)+'FD inverse'!$A$10*$C1144/Setup!$B$17+INDEX('FD inverse'!$A$10:$BH$10,1,'FD mesh'!$B$15+1)*Setup!$B$22</f>
        <v>24.1127570565556</v>
      </c>
      <c r="M1144" s="0" t="n">
        <f aca="false">SUMPRODUCT('FD inverse'!$A$11:$BH$11,'FD mesh'!$B$84:$BI$84,$E1143:$BL1143)+'FD inverse'!$A$11*$C1144/Setup!$B$17+INDEX('FD inverse'!$A$11:$BH$11,1,'FD mesh'!$B$15+1)*Setup!$B$22</f>
        <v>24.1097639734834</v>
      </c>
      <c r="N1144" s="0" t="n">
        <f aca="false">SUMPRODUCT('FD inverse'!$A$12:$BH$12,'FD mesh'!$B$84:$BI$84,$E1143:$BL1143)+'FD inverse'!$A$12*$C1144/Setup!$B$17+INDEX('FD inverse'!$A$12:$BH$12,1,'FD mesh'!$B$15+1)*Setup!$B$22</f>
        <v>24.1030435560576</v>
      </c>
      <c r="O1144" s="0" t="n">
        <f aca="false">SUMPRODUCT('FD inverse'!$A$13:$BH$13,'FD mesh'!$B$84:$BI$84,$E1143:$BL1143)+'FD inverse'!$A$13*$C1144/Setup!$B$17+INDEX('FD inverse'!$A$13:$BH$13,1,'FD mesh'!$B$15+1)*Setup!$B$22</f>
        <v>24.093198107009</v>
      </c>
      <c r="P1144" s="0" t="n">
        <f aca="false">SUMPRODUCT('FD inverse'!$A$14:$BH$14,'FD mesh'!$B$84:$BI$84,$E1143:$BL1143)+'FD inverse'!$A$14*$C1144/Setup!$B$17+INDEX('FD inverse'!$A$14:$BH$14,1,'FD mesh'!$B$15+1)*Setup!$B$22</f>
        <v>24.0807005651677</v>
      </c>
      <c r="Q1144" s="0" t="n">
        <f aca="false">SUMPRODUCT('FD inverse'!$A$15:$BH$15,'FD mesh'!$B$84:$BI$84,$E1143:$BL1143)+'FD inverse'!$A$15*$C1144/Setup!$B$17+INDEX('FD inverse'!$A$15:$BH$15,1,'FD mesh'!$B$15+1)*Setup!$B$22</f>
        <v>24.0658934911188</v>
      </c>
      <c r="R1144" s="0" t="n">
        <f aca="false">SUMPRODUCT('FD inverse'!$A$16:$BH$16,'FD mesh'!$B$84:$BI$84,$E1143:$BL1143)+'FD inverse'!$A$16*$C1144/Setup!$B$17+INDEX('FD inverse'!$A$16:$BH$16,1,'FD mesh'!$B$15+1)*Setup!$B$22</f>
        <v>24.0489884726749</v>
      </c>
      <c r="S1144" s="0" t="n">
        <f aca="false">SUMPRODUCT('FD inverse'!$A$17:$BH$17,'FD mesh'!$B$84:$BI$84,$E1143:$BL1143)+'FD inverse'!$A$17*$C1144/Setup!$B$17+INDEX('FD inverse'!$A$17:$BH$17,1,'FD mesh'!$B$15+1)*Setup!$B$22</f>
        <v>23.4701254859896</v>
      </c>
      <c r="T1144" s="0" t="n">
        <f aca="false">SUMPRODUCT('FD inverse'!$A$18:$BH$18,'FD mesh'!$B$84:$BI$84,$E1143:$BL1143)+'FD inverse'!$A$18*$C1144/Setup!$B$17+INDEX('FD inverse'!$A$18:$BH$18,1,'FD mesh'!$B$15+1)*Setup!$B$22</f>
        <v>22.8904786240396</v>
      </c>
      <c r="U1144" s="0" t="n">
        <f aca="false">SUMPRODUCT('FD inverse'!$A$19:$BH$19,'FD mesh'!$B$84:$BI$84,$E1143:$BL1143)+'FD inverse'!$A$19*$C1144/Setup!$B$17+INDEX('FD inverse'!$A$19:$BH$19,1,'FD mesh'!$B$15+1)*Setup!$B$22</f>
        <v>22.310239835718</v>
      </c>
      <c r="V1144" s="0" t="n">
        <f aca="false">SUMPRODUCT('FD inverse'!$A$20:$BH$20,'FD mesh'!$B$84:$BI$84,$E1143:$BL1143)+'FD inverse'!$A$20*$C1144/Setup!$B$17+INDEX('FD inverse'!$A$20:$BH$20,1,'FD mesh'!$B$15+1)*Setup!$B$22</f>
        <v>21.7295725936016</v>
      </c>
      <c r="W1144" s="0" t="n">
        <f aca="false">SUMPRODUCT('FD inverse'!$A$21:$BH$21,'FD mesh'!$B$84:$BI$84,$E1143:$BL1143)+'FD inverse'!$A$21*$C1144/Setup!$B$17+INDEX('FD inverse'!$A$21:$BH$21,1,'FD mesh'!$B$15+1)*Setup!$B$22</f>
        <v>21.14861400397</v>
      </c>
      <c r="X1144" s="0" t="n">
        <f aca="false">SUMPRODUCT('FD inverse'!$A$22:$BH$22,'FD mesh'!$B$84:$BI$84,$E1143:$BL1143)+'FD inverse'!$A$22*$C1144/Setup!$B$17+INDEX('FD inverse'!$A$22:$BH$22,1,'FD mesh'!$B$15+1)*Setup!$B$22</f>
        <v>20.5674769325588</v>
      </c>
      <c r="Y1144" s="0" t="n">
        <f aca="false">SUMPRODUCT('FD inverse'!$A$23:$BH$23,'FD mesh'!$B$84:$BI$84,$E1143:$BL1143)+'FD inverse'!$A$23*$C1144/Setup!$B$17+INDEX('FD inverse'!$A$23:$BH$23,1,'FD mesh'!$B$15+1)*Setup!$B$22</f>
        <v>19.9862521405643</v>
      </c>
      <c r="Z1144" s="0" t="n">
        <f aca="false">SUMPRODUCT('FD inverse'!$A$24:$BH$24,'FD mesh'!$B$84:$BI$84,$E1143:$BL1143)+'FD inverse'!$A$24*$C1144/Setup!$B$17+INDEX('FD inverse'!$A$24:$BH$24,1,'FD mesh'!$B$15+1)*Setup!$B$22</f>
        <v>19.4050104264154</v>
      </c>
      <c r="AA1144" s="0" t="n">
        <f aca="false">SUMPRODUCT('FD inverse'!$A$25:$BH$25,'FD mesh'!$B$84:$BI$84,$E1143:$BL1143)+'FD inverse'!$A$25*$C1144/Setup!$B$17+INDEX('FD inverse'!$A$25:$BH$25,1,'FD mesh'!$B$15+1)*Setup!$B$22</f>
        <v>18.8238047697381</v>
      </c>
      <c r="AB1144" s="0" t="n">
        <f aca="false">SUMPRODUCT('FD inverse'!$A$26:$BH$26,'FD mesh'!$B$84:$BI$84,$E1143:$BL1143)+'FD inverse'!$A$26*$C1144/Setup!$B$17+INDEX('FD inverse'!$A$26:$BH$26,1,'FD mesh'!$B$15+1)*Setup!$B$22</f>
        <v>18.2426724747584</v>
      </c>
      <c r="AC1144" s="0" t="n">
        <f aca="false">SUMPRODUCT('FD inverse'!$A$27:$BH$27,'FD mesh'!$B$84:$BI$84,$E1143:$BL1143)+'FD inverse'!$A$27*$C1144/Setup!$B$17+INDEX('FD inverse'!$A$27:$BH$27,1,'FD mesh'!$B$15+1)*Setup!$B$22</f>
        <v>17.661637311125</v>
      </c>
      <c r="AD1144" s="0" t="n">
        <f aca="false">SUMPRODUCT('FD inverse'!$A$28:$BH$28,'FD mesh'!$B$84:$BI$84,$E1143:$BL1143)+'FD inverse'!$A$28*$C1144/Setup!$B$17+INDEX('FD inverse'!$A$28:$BH$28,1,'FD mesh'!$B$15+1)*Setup!$B$22</f>
        <v>17.080711650772</v>
      </c>
      <c r="AE1144" s="0" t="n">
        <f aca="false">SUMPRODUCT('FD inverse'!$A$29:$BH$29,'FD mesh'!$B$84:$BI$84,$E1143:$BL1143)+'FD inverse'!$A$29*$C1144/Setup!$B$17+INDEX('FD inverse'!$A$29:$BH$29,1,'FD mesh'!$B$15+1)*Setup!$B$22</f>
        <v>16.499898600004</v>
      </c>
      <c r="AF1144" s="0" t="n">
        <f aca="false">SUMPRODUCT('FD inverse'!$A$30:$BH$30,'FD mesh'!$B$84:$BI$84,$E1143:$BL1143)+'FD inverse'!$A$30*$C1144/Setup!$B$17+INDEX('FD inverse'!$A$30:$BH$30,1,'FD mesh'!$B$15+1)*Setup!$B$22</f>
        <v>15.9191941264475</v>
      </c>
      <c r="AG1144" s="0" t="n">
        <f aca="false">SUMPRODUCT('FD inverse'!$A$31:$BH$31,'FD mesh'!$B$84:$BI$84,$E1143:$BL1143)+'FD inverse'!$A$31*$C1144/Setup!$B$17+INDEX('FD inverse'!$A$31:$BH$31,1,'FD mesh'!$B$15+1)*Setup!$B$22</f>
        <v>15.3385891808996</v>
      </c>
      <c r="AH1144" s="0" t="n">
        <f aca="false">SUMPRODUCT('FD inverse'!$A$32:$BH$32,'FD mesh'!$B$84:$BI$84,$E1143:$BL1143)+'FD inverse'!$A$32*$C1144/Setup!$B$17+INDEX('FD inverse'!$A$32:$BH$32,1,'FD mesh'!$B$15+1)*Setup!$B$22</f>
        <v>15.3141945735296</v>
      </c>
      <c r="AI1144" s="0" t="n">
        <f aca="false">SUMPRODUCT('FD inverse'!$A$33:$BH$33,'FD mesh'!$B$84:$BI$84,$E1143:$BL1143)+'FD inverse'!$A$33*$C1144/Setup!$B$17+INDEX('FD inverse'!$A$33:$BH$33,1,'FD mesh'!$B$15+1)*Setup!$B$22</f>
        <v>15.2899485582861</v>
      </c>
      <c r="AJ1144" s="0" t="n">
        <f aca="false">SUMPRODUCT('FD inverse'!$A$34:$BH$34,'FD mesh'!$B$84:$BI$84,$E1143:$BL1143)+'FD inverse'!$A$34*$C1144/Setup!$B$17+INDEX('FD inverse'!$A$34:$BH$34,1,'FD mesh'!$B$15+1)*Setup!$B$22</f>
        <v>15.2658470014495</v>
      </c>
      <c r="AK1144" s="0" t="n">
        <f aca="false">SUMPRODUCT('FD inverse'!$A$35:$BH$35,'FD mesh'!$B$84:$BI$84,$E1143:$BL1143)+'FD inverse'!$A$35*$C1144/Setup!$B$17+INDEX('FD inverse'!$A$35:$BH$35,1,'FD mesh'!$B$15+1)*Setup!$B$22</f>
        <v>15.2418839307233</v>
      </c>
      <c r="AL1144" s="0" t="n">
        <f aca="false">SUMPRODUCT('FD inverse'!$A$36:$BH$36,'FD mesh'!$B$84:$BI$84,$E1143:$BL1143)+'FD inverse'!$A$36*$C1144/Setup!$B$17+INDEX('FD inverse'!$A$36:$BH$36,1,'FD mesh'!$B$15+1)*Setup!$B$22</f>
        <v>15.2180517536096</v>
      </c>
      <c r="AM1144" s="0" t="n">
        <f aca="false">SUMPRODUCT('FD inverse'!$A$37:$BH$37,'FD mesh'!$B$84:$BI$84,$E1143:$BL1143)+'FD inverse'!$A$37*$C1144/Setup!$B$17+INDEX('FD inverse'!$A$37:$BH$37,1,'FD mesh'!$B$15+1)*Setup!$B$22</f>
        <v>15.194341458942</v>
      </c>
      <c r="AN1144" s="0" t="n">
        <f aca="false">SUMPRODUCT('FD inverse'!$A$38:$BH$38,'FD mesh'!$B$84:$BI$84,$E1143:$BL1143)+'FD inverse'!$A$38*$C1144/Setup!$B$17+INDEX('FD inverse'!$A$38:$BH$38,1,'FD mesh'!$B$15+1)*Setup!$B$22</f>
        <v>15.1707428025166</v>
      </c>
      <c r="AO1144" s="0" t="n">
        <f aca="false">SUMPRODUCT('FD inverse'!$A$39:$BH$39,'FD mesh'!$B$84:$BI$84,$E1143:$BL1143)+'FD inverse'!$A$39*$C1144/Setup!$B$17+INDEX('FD inverse'!$A$39:$BH$39,1,'FD mesh'!$B$15+1)*Setup!$B$22</f>
        <v>15.1472444779268</v>
      </c>
      <c r="AP1144" s="0" t="n">
        <f aca="false">SUMPRODUCT('FD inverse'!$A$40:$BH$40,'FD mesh'!$B$84:$BI$84,$E1143:$BL1143)+'FD inverse'!$A$40*$C1144/Setup!$B$17+INDEX('FD inverse'!$A$40:$BH$40,1,'FD mesh'!$B$15+1)*Setup!$B$22</f>
        <v>15.1238342738583</v>
      </c>
      <c r="AQ1144" s="0" t="n">
        <f aca="false">SUMPRODUCT('FD inverse'!$A$41:$BH$41,'FD mesh'!$B$84:$BI$84,$E1143:$BL1143)+'FD inverse'!$A$41*$C1144/Setup!$B$17+INDEX('FD inverse'!$A$41:$BH$41,1,'FD mesh'!$B$15+1)*Setup!$B$22</f>
        <v>15.1004992192201</v>
      </c>
      <c r="AR1144" s="0" t="n">
        <f aca="false">SUMPRODUCT('FD inverse'!$A$42:$BH$42,'FD mesh'!$B$84:$BI$84,$E1143:$BL1143)+'FD inverse'!$A$42*$C1144/Setup!$B$17+INDEX('FD inverse'!$A$42:$BH$42,1,'FD mesh'!$B$15+1)*Setup!$B$22</f>
        <v>15.0772257175993</v>
      </c>
      <c r="AS1144" s="0" t="n">
        <f aca="false">SUMPRODUCT('FD inverse'!$A$43:$BH$43,'FD mesh'!$B$84:$BI$84,$E1143:$BL1143)+'FD inverse'!$A$43*$C1144/Setup!$B$17+INDEX('FD inverse'!$A$43:$BH$43,1,'FD mesh'!$B$15+1)*Setup!$B$22</f>
        <v>0</v>
      </c>
      <c r="AT1144" s="0" t="n">
        <f aca="false">SUMPRODUCT('FD inverse'!$A$44:$BH$44,'FD mesh'!$B$84:$BI$84,$E1143:$BL1143)+'FD inverse'!$A$44*$C1144/Setup!$B$17+INDEX('FD inverse'!$A$44:$BH$44,1,'FD mesh'!$B$15+1)*Setup!$B$22</f>
        <v>0</v>
      </c>
      <c r="AU1144" s="0" t="n">
        <f aca="false">SUMPRODUCT('FD inverse'!$A$45:$BH$45,'FD mesh'!$B$84:$BI$84,$E1143:$BL1143)+'FD inverse'!$A$45*$C1144/Setup!$B$17+INDEX('FD inverse'!$A$45:$BH$45,1,'FD mesh'!$B$15+1)*Setup!$B$22</f>
        <v>0</v>
      </c>
      <c r="AV1144" s="0" t="n">
        <f aca="false">SUMPRODUCT('FD inverse'!$A$46:$BH$46,'FD mesh'!$B$84:$BI$84,$E1143:$BL1143)+'FD inverse'!$A$46*$C1144/Setup!$B$17+INDEX('FD inverse'!$A$46:$BH$46,1,'FD mesh'!$B$15+1)*Setup!$B$22</f>
        <v>0</v>
      </c>
      <c r="AW1144" s="0" t="n">
        <f aca="false">SUMPRODUCT('FD inverse'!$A$47:$BH$47,'FD mesh'!$B$84:$BI$84,$E1143:$BL1143)+'FD inverse'!$A$47*$C1144/Setup!$B$17+INDEX('FD inverse'!$A$47:$BH$47,1,'FD mesh'!$B$15+1)*Setup!$B$22</f>
        <v>0</v>
      </c>
      <c r="AX1144" s="0" t="n">
        <f aca="false">SUMPRODUCT('FD inverse'!$A$48:$BH$48,'FD mesh'!$B$84:$BI$84,$E1143:$BL1143)+'FD inverse'!$A$48*$C1144/Setup!$B$17+INDEX('FD inverse'!$A$48:$BH$48,1,'FD mesh'!$B$15+1)*Setup!$B$22</f>
        <v>0</v>
      </c>
      <c r="AY1144" s="0" t="n">
        <f aca="false">SUMPRODUCT('FD inverse'!$A$49:$BH$49,'FD mesh'!$B$84:$BI$84,$E1143:$BL1143)+'FD inverse'!$A$49*$C1144/Setup!$B$17+INDEX('FD inverse'!$A$49:$BH$49,1,'FD mesh'!$B$15+1)*Setup!$B$22</f>
        <v>0</v>
      </c>
      <c r="AZ1144" s="0" t="n">
        <f aca="false">SUMPRODUCT('FD inverse'!$A$50:$BH$50,'FD mesh'!$B$84:$BI$84,$E1143:$BL1143)+'FD inverse'!$A$50*$C1144/Setup!$B$17+INDEX('FD inverse'!$A$50:$BH$50,1,'FD mesh'!$B$15+1)*Setup!$B$22</f>
        <v>0</v>
      </c>
      <c r="BA1144" s="0" t="n">
        <f aca="false">SUMPRODUCT('FD inverse'!$A$51:$BH$51,'FD mesh'!$B$84:$BI$84,$E1143:$BL1143)+'FD inverse'!$A$51*$C1144/Setup!$B$17+INDEX('FD inverse'!$A$51:$BH$51,1,'FD mesh'!$B$15+1)*Setup!$B$22</f>
        <v>0</v>
      </c>
      <c r="BB1144" s="0" t="n">
        <f aca="false">SUMPRODUCT('FD inverse'!$A$52:$BH$52,'FD mesh'!$B$84:$BI$84,$E1143:$BL1143)+'FD inverse'!$A$52*$C1144/Setup!$B$17+INDEX('FD inverse'!$A$52:$BH$52,1,'FD mesh'!$B$15+1)*Setup!$B$22</f>
        <v>0</v>
      </c>
      <c r="BC1144" s="0" t="n">
        <f aca="false">SUMPRODUCT('FD inverse'!$A$53:$BH$53,'FD mesh'!$B$84:$BI$84,$E1143:$BL1143)+'FD inverse'!$A$53*$C1144/Setup!$B$17+INDEX('FD inverse'!$A$53:$BH$53,1,'FD mesh'!$B$15+1)*Setup!$B$22</f>
        <v>0</v>
      </c>
      <c r="BD1144" s="0" t="n">
        <f aca="false">SUMPRODUCT('FD inverse'!$A$54:$BH$54,'FD mesh'!$B$84:$BI$84,$E1143:$BL1143)+'FD inverse'!$A$54*$C1144/Setup!$B$17+INDEX('FD inverse'!$A$54:$BH$54,1,'FD mesh'!$B$15+1)*Setup!$B$22</f>
        <v>0</v>
      </c>
      <c r="BE1144" s="0" t="n">
        <f aca="false">SUMPRODUCT('FD inverse'!$A$55:$BH$55,'FD mesh'!$B$84:$BI$84,$E1143:$BL1143)+'FD inverse'!$A$55*$C1144/Setup!$B$17+INDEX('FD inverse'!$A$55:$BH$55,1,'FD mesh'!$B$15+1)*Setup!$B$22</f>
        <v>0</v>
      </c>
      <c r="BF1144" s="0" t="n">
        <f aca="false">SUMPRODUCT('FD inverse'!$A$56:$BH$56,'FD mesh'!$B$84:$BI$84,$E1143:$BL1143)+'FD inverse'!$A$56*$C1144/Setup!$B$17+INDEX('FD inverse'!$A$56:$BH$56,1,'FD mesh'!$B$15+1)*Setup!$B$22</f>
        <v>0</v>
      </c>
      <c r="BG1144" s="0" t="n">
        <f aca="false">SUMPRODUCT('FD inverse'!$A$57:$BH$57,'FD mesh'!$B$84:$BI$84,$E1143:$BL1143)+'FD inverse'!$A$57*$C1144/Setup!$B$17+INDEX('FD inverse'!$A$57:$BH$57,1,'FD mesh'!$B$15+1)*Setup!$B$22</f>
        <v>0</v>
      </c>
      <c r="BH1144" s="0" t="n">
        <f aca="false">SUMPRODUCT('FD inverse'!$A$58:$BH$58,'FD mesh'!$B$84:$BI$84,$E1143:$BL1143)+'FD inverse'!$A$58*$C1144/Setup!$B$17+INDEX('FD inverse'!$A$58:$BH$58,1,'FD mesh'!$B$15+1)*Setup!$B$22</f>
        <v>0</v>
      </c>
      <c r="BI1144" s="0" t="n">
        <f aca="false">SUMPRODUCT('FD inverse'!$A$59:$BH$59,'FD mesh'!$B$84:$BI$84,$E1143:$BL1143)+'FD inverse'!$A$59*$C1144/Setup!$B$17+INDEX('FD inverse'!$A$59:$BH$59,1,'FD mesh'!$B$15+1)*Setup!$B$22</f>
        <v>0</v>
      </c>
      <c r="BJ1144" s="0" t="n">
        <f aca="false">SUMPRODUCT('FD inverse'!$A$60:$BH$60,'FD mesh'!$B$84:$BI$84,$E1143:$BL1143)+'FD inverse'!$A$60*$C1144/Setup!$B$17+INDEX('FD inverse'!$A$60:$BH$60,1,'FD mesh'!$B$15+1)*Setup!$B$22</f>
        <v>0</v>
      </c>
      <c r="BK1144" s="0" t="n">
        <f aca="false">SUMPRODUCT('FD inverse'!$A$61:$BH$61,'FD mesh'!$B$84:$BI$84,$E1143:$BL1143)+'FD inverse'!$A$61*$C1144/Setup!$B$17+INDEX('FD inverse'!$A$61:$BH$61,1,'FD mesh'!$B$15+1)*Setup!$B$22</f>
        <v>0</v>
      </c>
      <c r="BL1144" s="0" t="n">
        <f aca="false">SUMPRODUCT('FD inverse'!$A$62:$BH$62,'FD mesh'!$B$84:$BI$84,$E1143:$BL1143)+'FD inverse'!$A$62*$C1144/Setup!$B$17+INDEX('FD inverse'!$A$62:$BH$62,1,'FD mesh'!$B$15+1)*Setup!$B$22</f>
        <v>0</v>
      </c>
    </row>
    <row r="1145" customFormat="false" ht="15" hidden="false" customHeight="false" outlineLevel="0" collapsed="false">
      <c r="A1145" s="0" t="n">
        <v>1140</v>
      </c>
      <c r="B1145" s="0" t="n">
        <f aca="false">A1145*Setup!$B$11/3600</f>
        <v>95</v>
      </c>
      <c r="C1145" s="0" t="n">
        <f aca="false">Setup!$B$7+Setup!$B$8*COS(2*PI()*(B1145-Setup!$B$9)/24)</f>
        <v>22.9647238195899</v>
      </c>
      <c r="D1145" s="0" t="n">
        <f aca="false">(C1145-E1145)/Setup!$B$17</f>
        <v>-4.38286860516235</v>
      </c>
      <c r="E1145" s="0" t="n">
        <f aca="false">SUMPRODUCT('FD inverse'!$A$3:$BH$3,'FD mesh'!$B$84:$BI$84,$E1144:$BL1144)+'FD inverse'!$A$3*$C1145/Setup!$B$17+INDEX('FD inverse'!$A$3:$BH$3,1,'FD mesh'!$B$15+1)*Setup!$B$22</f>
        <v>23.534496738261</v>
      </c>
      <c r="F1145" s="0" t="n">
        <f aca="false">SUMPRODUCT('FD inverse'!$A$4:$BH$4,'FD mesh'!$B$84:$BI$84,$E1144:$BL1144)+'FD inverse'!$A$4*$C1145/Setup!$B$17+INDEX('FD inverse'!$A$4:$BH$4,1,'FD mesh'!$B$15+1)*Setup!$B$22</f>
        <v>23.6533793139464</v>
      </c>
      <c r="G1145" s="0" t="n">
        <f aca="false">SUMPRODUCT('FD inverse'!$A$5:$BH$5,'FD mesh'!$B$84:$BI$84,$E1144:$BL1144)+'FD inverse'!$A$5*$C1145/Setup!$B$17+INDEX('FD inverse'!$A$5:$BH$5,1,'FD mesh'!$B$15+1)*Setup!$B$22</f>
        <v>23.7522556088207</v>
      </c>
      <c r="H1145" s="0" t="n">
        <f aca="false">SUMPRODUCT('FD inverse'!$A$6:$BH$6,'FD mesh'!$B$84:$BI$84,$E1144:$BL1144)+'FD inverse'!$A$6*$C1145/Setup!$B$17+INDEX('FD inverse'!$A$6:$BH$6,1,'FD mesh'!$B$15+1)*Setup!$B$22</f>
        <v>24.0560981545738</v>
      </c>
      <c r="I1145" s="0" t="n">
        <f aca="false">SUMPRODUCT('FD inverse'!$A$7:$BH$7,'FD mesh'!$B$84:$BI$84,$E1144:$BL1144)+'FD inverse'!$A$7*$C1145/Setup!$B$17+INDEX('FD inverse'!$A$7:$BH$7,1,'FD mesh'!$B$15+1)*Setup!$B$22</f>
        <v>24.0785955621509</v>
      </c>
      <c r="J1145" s="0" t="n">
        <f aca="false">SUMPRODUCT('FD inverse'!$A$8:$BH$8,'FD mesh'!$B$84:$BI$84,$E1144:$BL1144)+'FD inverse'!$A$8*$C1145/Setup!$B$17+INDEX('FD inverse'!$A$8:$BH$8,1,'FD mesh'!$B$15+1)*Setup!$B$22</f>
        <v>24.0935122459627</v>
      </c>
      <c r="K1145" s="0" t="n">
        <f aca="false">SUMPRODUCT('FD inverse'!$A$9:$BH$9,'FD mesh'!$B$84:$BI$84,$E1144:$BL1144)+'FD inverse'!$A$9*$C1145/Setup!$B$17+INDEX('FD inverse'!$A$9:$BH$9,1,'FD mesh'!$B$15+1)*Setup!$B$22</f>
        <v>24.1019377100384</v>
      </c>
      <c r="L1145" s="0" t="n">
        <f aca="false">SUMPRODUCT('FD inverse'!$A$10:$BH$10,'FD mesh'!$B$84:$BI$84,$E1144:$BL1144)+'FD inverse'!$A$10*$C1145/Setup!$B$17+INDEX('FD inverse'!$A$10:$BH$10,1,'FD mesh'!$B$15+1)*Setup!$B$22</f>
        <v>24.1048440347318</v>
      </c>
      <c r="M1145" s="0" t="n">
        <f aca="false">SUMPRODUCT('FD inverse'!$A$11:$BH$11,'FD mesh'!$B$84:$BI$84,$E1144:$BL1144)+'FD inverse'!$A$11*$C1145/Setup!$B$17+INDEX('FD inverse'!$A$11:$BH$11,1,'FD mesh'!$B$15+1)*Setup!$B$22</f>
        <v>24.1030819099717</v>
      </c>
      <c r="N1145" s="0" t="n">
        <f aca="false">SUMPRODUCT('FD inverse'!$A$12:$BH$12,'FD mesh'!$B$84:$BI$84,$E1144:$BL1144)+'FD inverse'!$A$12*$C1145/Setup!$B$17+INDEX('FD inverse'!$A$12:$BH$12,1,'FD mesh'!$B$15+1)*Setup!$B$22</f>
        <v>24.0973775648507</v>
      </c>
      <c r="O1145" s="0" t="n">
        <f aca="false">SUMPRODUCT('FD inverse'!$A$13:$BH$13,'FD mesh'!$B$84:$BI$84,$E1144:$BL1144)+'FD inverse'!$A$13*$C1145/Setup!$B$17+INDEX('FD inverse'!$A$13:$BH$13,1,'FD mesh'!$B$15+1)*Setup!$B$22</f>
        <v>24.0883304520559</v>
      </c>
      <c r="P1145" s="0" t="n">
        <f aca="false">SUMPRODUCT('FD inverse'!$A$14:$BH$14,'FD mesh'!$B$84:$BI$84,$E1144:$BL1144)+'FD inverse'!$A$14*$C1145/Setup!$B$17+INDEX('FD inverse'!$A$14:$BH$14,1,'FD mesh'!$B$15+1)*Setup!$B$22</f>
        <v>24.0764115664276</v>
      </c>
      <c r="Q1145" s="0" t="n">
        <f aca="false">SUMPRODUCT('FD inverse'!$A$15:$BH$15,'FD mesh'!$B$84:$BI$84,$E1144:$BL1144)+'FD inverse'!$A$15*$C1145/Setup!$B$17+INDEX('FD inverse'!$A$15:$BH$15,1,'FD mesh'!$B$15+1)*Setup!$B$22</f>
        <v>24.0619622980616</v>
      </c>
      <c r="R1145" s="0" t="n">
        <f aca="false">SUMPRODUCT('FD inverse'!$A$16:$BH$16,'FD mesh'!$B$84:$BI$84,$E1144:$BL1144)+'FD inverse'!$A$16*$C1145/Setup!$B$17+INDEX('FD inverse'!$A$16:$BH$16,1,'FD mesh'!$B$15+1)*Setup!$B$22</f>
        <v>24.0451937417563</v>
      </c>
      <c r="S1145" s="0" t="n">
        <f aca="false">SUMPRODUCT('FD inverse'!$A$17:$BH$17,'FD mesh'!$B$84:$BI$84,$E1144:$BL1144)+'FD inverse'!$A$17*$C1145/Setup!$B$17+INDEX('FD inverse'!$A$17:$BH$17,1,'FD mesh'!$B$15+1)*Setup!$B$22</f>
        <v>23.4671102618878</v>
      </c>
      <c r="T1145" s="0" t="n">
        <f aca="false">SUMPRODUCT('FD inverse'!$A$18:$BH$18,'FD mesh'!$B$84:$BI$84,$E1144:$BL1144)+'FD inverse'!$A$18*$C1145/Setup!$B$17+INDEX('FD inverse'!$A$18:$BH$18,1,'FD mesh'!$B$15+1)*Setup!$B$22</f>
        <v>22.8881394446409</v>
      </c>
      <c r="U1145" s="0" t="n">
        <f aca="false">SUMPRODUCT('FD inverse'!$A$19:$BH$19,'FD mesh'!$B$84:$BI$84,$E1144:$BL1144)+'FD inverse'!$A$19*$C1145/Setup!$B$17+INDEX('FD inverse'!$A$19:$BH$19,1,'FD mesh'!$B$15+1)*Setup!$B$22</f>
        <v>22.3084802403137</v>
      </c>
      <c r="V1145" s="0" t="n">
        <f aca="false">SUMPRODUCT('FD inverse'!$A$20:$BH$20,'FD mesh'!$B$84:$BI$84,$E1144:$BL1144)+'FD inverse'!$A$20*$C1145/Setup!$B$17+INDEX('FD inverse'!$A$20:$BH$20,1,'FD mesh'!$B$15+1)*Setup!$B$22</f>
        <v>21.7283032121961</v>
      </c>
      <c r="W1145" s="0" t="n">
        <f aca="false">SUMPRODUCT('FD inverse'!$A$21:$BH$21,'FD mesh'!$B$84:$BI$84,$E1144:$BL1144)+'FD inverse'!$A$21*$C1145/Setup!$B$17+INDEX('FD inverse'!$A$21:$BH$21,1,'FD mesh'!$B$15+1)*Setup!$B$22</f>
        <v>21.1477526232649</v>
      </c>
      <c r="X1145" s="0" t="n">
        <f aca="false">SUMPRODUCT('FD inverse'!$A$22:$BH$22,'FD mesh'!$B$84:$BI$84,$E1144:$BL1144)+'FD inverse'!$A$22*$C1145/Setup!$B$17+INDEX('FD inverse'!$A$22:$BH$22,1,'FD mesh'!$B$15+1)*Setup!$B$22</f>
        <v>20.5669485422976</v>
      </c>
      <c r="Y1145" s="0" t="n">
        <f aca="false">SUMPRODUCT('FD inverse'!$A$23:$BH$23,'FD mesh'!$B$84:$BI$84,$E1144:$BL1144)+'FD inverse'!$A$23*$C1145/Setup!$B$17+INDEX('FD inverse'!$A$23:$BH$23,1,'FD mesh'!$B$15+1)*Setup!$B$22</f>
        <v>19.9859889636249</v>
      </c>
      <c r="Z1145" s="0" t="n">
        <f aca="false">SUMPRODUCT('FD inverse'!$A$24:$BH$24,'FD mesh'!$B$84:$BI$84,$E1144:$BL1144)+'FD inverse'!$A$24*$C1145/Setup!$B$17+INDEX('FD inverse'!$A$24:$BH$24,1,'FD mesh'!$B$15+1)*Setup!$B$22</f>
        <v>19.4049519357386</v>
      </c>
      <c r="AA1145" s="0" t="n">
        <f aca="false">SUMPRODUCT('FD inverse'!$A$25:$BH$25,'FD mesh'!$B$84:$BI$84,$E1144:$BL1144)+'FD inverse'!$A$25*$C1145/Setup!$B$17+INDEX('FD inverse'!$A$25:$BH$25,1,'FD mesh'!$B$15+1)*Setup!$B$22</f>
        <v>18.8238976948817</v>
      </c>
      <c r="AB1145" s="0" t="n">
        <f aca="false">SUMPRODUCT('FD inverse'!$A$26:$BH$26,'FD mesh'!$B$84:$BI$84,$E1144:$BL1144)+'FD inverse'!$A$26*$C1145/Setup!$B$17+INDEX('FD inverse'!$A$26:$BH$26,1,'FD mesh'!$B$15+1)*Setup!$B$22</f>
        <v>18.2428708005671</v>
      </c>
      <c r="AC1145" s="0" t="n">
        <f aca="false">SUMPRODUCT('FD inverse'!$A$27:$BH$27,'FD mesh'!$B$84:$BI$84,$E1144:$BL1144)+'FD inverse'!$A$27*$C1145/Setup!$B$17+INDEX('FD inverse'!$A$27:$BH$27,1,'FD mesh'!$B$15+1)*Setup!$B$22</f>
        <v>17.6619022707048</v>
      </c>
      <c r="AD1145" s="0" t="n">
        <f aca="false">SUMPRODUCT('FD inverse'!$A$28:$BH$28,'FD mesh'!$B$84:$BI$84,$E1144:$BL1144)+'FD inverse'!$A$28*$C1145/Setup!$B$17+INDEX('FD inverse'!$A$28:$BH$28,1,'FD mesh'!$B$15+1)*Setup!$B$22</f>
        <v>17.0810117146618</v>
      </c>
      <c r="AE1145" s="0" t="n">
        <f aca="false">SUMPRODUCT('FD inverse'!$A$29:$BH$29,'FD mesh'!$B$84:$BI$84,$E1144:$BL1144)+'FD inverse'!$A$29*$C1145/Setup!$B$17+INDEX('FD inverse'!$A$29:$BH$29,1,'FD mesh'!$B$15+1)*Setup!$B$22</f>
        <v>16.5002094631349</v>
      </c>
      <c r="AF1145" s="0" t="n">
        <f aca="false">SUMPRODUCT('FD inverse'!$A$30:$BH$30,'FD mesh'!$B$84:$BI$84,$E1144:$BL1144)+'FD inverse'!$A$30*$C1145/Setup!$B$17+INDEX('FD inverse'!$A$30:$BH$30,1,'FD mesh'!$B$15+1)*Setup!$B$22</f>
        <v>15.9194986941865</v>
      </c>
      <c r="AG1145" s="0" t="n">
        <f aca="false">SUMPRODUCT('FD inverse'!$A$31:$BH$31,'FD mesh'!$B$84:$BI$84,$E1144:$BL1144)+'FD inverse'!$A$31*$C1145/Setup!$B$17+INDEX('FD inverse'!$A$31:$BH$31,1,'FD mesh'!$B$15+1)*Setup!$B$22</f>
        <v>15.3388775551727</v>
      </c>
      <c r="AH1145" s="0" t="n">
        <f aca="false">SUMPRODUCT('FD inverse'!$A$32:$BH$32,'FD mesh'!$B$84:$BI$84,$E1144:$BL1144)+'FD inverse'!$A$32*$C1145/Setup!$B$17+INDEX('FD inverse'!$A$32:$BH$32,1,'FD mesh'!$B$15+1)*Setup!$B$22</f>
        <v>15.3144798732564</v>
      </c>
      <c r="AI1145" s="0" t="n">
        <f aca="false">SUMPRODUCT('FD inverse'!$A$33:$BH$33,'FD mesh'!$B$84:$BI$84,$E1144:$BL1144)+'FD inverse'!$A$33*$C1145/Setup!$B$17+INDEX('FD inverse'!$A$33:$BH$33,1,'FD mesh'!$B$15+1)*Setup!$B$22</f>
        <v>15.2902266166331</v>
      </c>
      <c r="AJ1145" s="0" t="n">
        <f aca="false">SUMPRODUCT('FD inverse'!$A$34:$BH$34,'FD mesh'!$B$84:$BI$84,$E1144:$BL1144)+'FD inverse'!$A$34*$C1145/Setup!$B$17+INDEX('FD inverse'!$A$34:$BH$34,1,'FD mesh'!$B$15+1)*Setup!$B$22</f>
        <v>15.2661141195496</v>
      </c>
      <c r="AK1145" s="0" t="n">
        <f aca="false">SUMPRODUCT('FD inverse'!$A$35:$BH$35,'FD mesh'!$B$84:$BI$84,$E1144:$BL1144)+'FD inverse'!$A$35*$C1145/Setup!$B$17+INDEX('FD inverse'!$A$35:$BH$35,1,'FD mesh'!$B$15+1)*Setup!$B$22</f>
        <v>15.242136843801</v>
      </c>
      <c r="AL1145" s="0" t="n">
        <f aca="false">SUMPRODUCT('FD inverse'!$A$36:$BH$36,'FD mesh'!$B$84:$BI$84,$E1144:$BL1144)+'FD inverse'!$A$36*$C1145/Setup!$B$17+INDEX('FD inverse'!$A$36:$BH$36,1,'FD mesh'!$B$15+1)*Setup!$B$22</f>
        <v>15.2182875984777</v>
      </c>
      <c r="AM1145" s="0" t="n">
        <f aca="false">SUMPRODUCT('FD inverse'!$A$37:$BH$37,'FD mesh'!$B$84:$BI$84,$E1144:$BL1144)+'FD inverse'!$A$37*$C1145/Setup!$B$17+INDEX('FD inverse'!$A$37:$BH$37,1,'FD mesh'!$B$15+1)*Setup!$B$22</f>
        <v>15.1945577432589</v>
      </c>
      <c r="AN1145" s="0" t="n">
        <f aca="false">SUMPRODUCT('FD inverse'!$A$38:$BH$38,'FD mesh'!$B$84:$BI$84,$E1144:$BL1144)+'FD inverse'!$A$38*$C1145/Setup!$B$17+INDEX('FD inverse'!$A$38:$BH$38,1,'FD mesh'!$B$15+1)*Setup!$B$22</f>
        <v>15.170937376143</v>
      </c>
      <c r="AO1145" s="0" t="n">
        <f aca="false">SUMPRODUCT('FD inverse'!$A$39:$BH$39,'FD mesh'!$B$84:$BI$84,$E1144:$BL1144)+'FD inverse'!$A$39*$C1145/Setup!$B$17+INDEX('FD inverse'!$A$39:$BH$39,1,'FD mesh'!$B$15+1)*Setup!$B$22</f>
        <v>15.1474155066786</v>
      </c>
      <c r="AP1145" s="0" t="n">
        <f aca="false">SUMPRODUCT('FD inverse'!$A$40:$BH$40,'FD mesh'!$B$84:$BI$84,$E1144:$BL1144)+'FD inverse'!$A$40*$C1145/Setup!$B$17+INDEX('FD inverse'!$A$40:$BH$40,1,'FD mesh'!$B$15+1)*Setup!$B$22</f>
        <v>15.1239802159076</v>
      </c>
      <c r="AQ1145" s="0" t="n">
        <f aca="false">SUMPRODUCT('FD inverse'!$A$41:$BH$41,'FD mesh'!$B$84:$BI$84,$E1144:$BL1144)+'FD inverse'!$A$41*$C1145/Setup!$B$17+INDEX('FD inverse'!$A$41:$BH$41,1,'FD mesh'!$B$15+1)*Setup!$B$22</f>
        <v>15.1006188043635</v>
      </c>
      <c r="AR1145" s="0" t="n">
        <f aca="false">SUMPRODUCT('FD inverse'!$A$42:$BH$42,'FD mesh'!$B$84:$BI$84,$E1144:$BL1144)+'FD inverse'!$A$42*$C1145/Setup!$B$17+INDEX('FD inverse'!$A$42:$BH$42,1,'FD mesh'!$B$15+1)*Setup!$B$22</f>
        <v>15.0773179295734</v>
      </c>
      <c r="AS1145" s="0" t="n">
        <f aca="false">SUMPRODUCT('FD inverse'!$A$43:$BH$43,'FD mesh'!$B$84:$BI$84,$E1144:$BL1144)+'FD inverse'!$A$43*$C1145/Setup!$B$17+INDEX('FD inverse'!$A$43:$BH$43,1,'FD mesh'!$B$15+1)*Setup!$B$22</f>
        <v>0</v>
      </c>
      <c r="AT1145" s="0" t="n">
        <f aca="false">SUMPRODUCT('FD inverse'!$A$44:$BH$44,'FD mesh'!$B$84:$BI$84,$E1144:$BL1144)+'FD inverse'!$A$44*$C1145/Setup!$B$17+INDEX('FD inverse'!$A$44:$BH$44,1,'FD mesh'!$B$15+1)*Setup!$B$22</f>
        <v>0</v>
      </c>
      <c r="AU1145" s="0" t="n">
        <f aca="false">SUMPRODUCT('FD inverse'!$A$45:$BH$45,'FD mesh'!$B$84:$BI$84,$E1144:$BL1144)+'FD inverse'!$A$45*$C1145/Setup!$B$17+INDEX('FD inverse'!$A$45:$BH$45,1,'FD mesh'!$B$15+1)*Setup!$B$22</f>
        <v>0</v>
      </c>
      <c r="AV1145" s="0" t="n">
        <f aca="false">SUMPRODUCT('FD inverse'!$A$46:$BH$46,'FD mesh'!$B$84:$BI$84,$E1144:$BL1144)+'FD inverse'!$A$46*$C1145/Setup!$B$17+INDEX('FD inverse'!$A$46:$BH$46,1,'FD mesh'!$B$15+1)*Setup!$B$22</f>
        <v>0</v>
      </c>
      <c r="AW1145" s="0" t="n">
        <f aca="false">SUMPRODUCT('FD inverse'!$A$47:$BH$47,'FD mesh'!$B$84:$BI$84,$E1144:$BL1144)+'FD inverse'!$A$47*$C1145/Setup!$B$17+INDEX('FD inverse'!$A$47:$BH$47,1,'FD mesh'!$B$15+1)*Setup!$B$22</f>
        <v>0</v>
      </c>
      <c r="AX1145" s="0" t="n">
        <f aca="false">SUMPRODUCT('FD inverse'!$A$48:$BH$48,'FD mesh'!$B$84:$BI$84,$E1144:$BL1144)+'FD inverse'!$A$48*$C1145/Setup!$B$17+INDEX('FD inverse'!$A$48:$BH$48,1,'FD mesh'!$B$15+1)*Setup!$B$22</f>
        <v>0</v>
      </c>
      <c r="AY1145" s="0" t="n">
        <f aca="false">SUMPRODUCT('FD inverse'!$A$49:$BH$49,'FD mesh'!$B$84:$BI$84,$E1144:$BL1144)+'FD inverse'!$A$49*$C1145/Setup!$B$17+INDEX('FD inverse'!$A$49:$BH$49,1,'FD mesh'!$B$15+1)*Setup!$B$22</f>
        <v>0</v>
      </c>
      <c r="AZ1145" s="0" t="n">
        <f aca="false">SUMPRODUCT('FD inverse'!$A$50:$BH$50,'FD mesh'!$B$84:$BI$84,$E1144:$BL1144)+'FD inverse'!$A$50*$C1145/Setup!$B$17+INDEX('FD inverse'!$A$50:$BH$50,1,'FD mesh'!$B$15+1)*Setup!$B$22</f>
        <v>0</v>
      </c>
      <c r="BA1145" s="0" t="n">
        <f aca="false">SUMPRODUCT('FD inverse'!$A$51:$BH$51,'FD mesh'!$B$84:$BI$84,$E1144:$BL1144)+'FD inverse'!$A$51*$C1145/Setup!$B$17+INDEX('FD inverse'!$A$51:$BH$51,1,'FD mesh'!$B$15+1)*Setup!$B$22</f>
        <v>0</v>
      </c>
      <c r="BB1145" s="0" t="n">
        <f aca="false">SUMPRODUCT('FD inverse'!$A$52:$BH$52,'FD mesh'!$B$84:$BI$84,$E1144:$BL1144)+'FD inverse'!$A$52*$C1145/Setup!$B$17+INDEX('FD inverse'!$A$52:$BH$52,1,'FD mesh'!$B$15+1)*Setup!$B$22</f>
        <v>0</v>
      </c>
      <c r="BC1145" s="0" t="n">
        <f aca="false">SUMPRODUCT('FD inverse'!$A$53:$BH$53,'FD mesh'!$B$84:$BI$84,$E1144:$BL1144)+'FD inverse'!$A$53*$C1145/Setup!$B$17+INDEX('FD inverse'!$A$53:$BH$53,1,'FD mesh'!$B$15+1)*Setup!$B$22</f>
        <v>0</v>
      </c>
      <c r="BD1145" s="0" t="n">
        <f aca="false">SUMPRODUCT('FD inverse'!$A$54:$BH$54,'FD mesh'!$B$84:$BI$84,$E1144:$BL1144)+'FD inverse'!$A$54*$C1145/Setup!$B$17+INDEX('FD inverse'!$A$54:$BH$54,1,'FD mesh'!$B$15+1)*Setup!$B$22</f>
        <v>0</v>
      </c>
      <c r="BE1145" s="0" t="n">
        <f aca="false">SUMPRODUCT('FD inverse'!$A$55:$BH$55,'FD mesh'!$B$84:$BI$84,$E1144:$BL1144)+'FD inverse'!$A$55*$C1145/Setup!$B$17+INDEX('FD inverse'!$A$55:$BH$55,1,'FD mesh'!$B$15+1)*Setup!$B$22</f>
        <v>0</v>
      </c>
      <c r="BF1145" s="0" t="n">
        <f aca="false">SUMPRODUCT('FD inverse'!$A$56:$BH$56,'FD mesh'!$B$84:$BI$84,$E1144:$BL1144)+'FD inverse'!$A$56*$C1145/Setup!$B$17+INDEX('FD inverse'!$A$56:$BH$56,1,'FD mesh'!$B$15+1)*Setup!$B$22</f>
        <v>0</v>
      </c>
      <c r="BG1145" s="0" t="n">
        <f aca="false">SUMPRODUCT('FD inverse'!$A$57:$BH$57,'FD mesh'!$B$84:$BI$84,$E1144:$BL1144)+'FD inverse'!$A$57*$C1145/Setup!$B$17+INDEX('FD inverse'!$A$57:$BH$57,1,'FD mesh'!$B$15+1)*Setup!$B$22</f>
        <v>0</v>
      </c>
      <c r="BH1145" s="0" t="n">
        <f aca="false">SUMPRODUCT('FD inverse'!$A$58:$BH$58,'FD mesh'!$B$84:$BI$84,$E1144:$BL1144)+'FD inverse'!$A$58*$C1145/Setup!$B$17+INDEX('FD inverse'!$A$58:$BH$58,1,'FD mesh'!$B$15+1)*Setup!$B$22</f>
        <v>0</v>
      </c>
      <c r="BI1145" s="0" t="n">
        <f aca="false">SUMPRODUCT('FD inverse'!$A$59:$BH$59,'FD mesh'!$B$84:$BI$84,$E1144:$BL1144)+'FD inverse'!$A$59*$C1145/Setup!$B$17+INDEX('FD inverse'!$A$59:$BH$59,1,'FD mesh'!$B$15+1)*Setup!$B$22</f>
        <v>0</v>
      </c>
      <c r="BJ1145" s="0" t="n">
        <f aca="false">SUMPRODUCT('FD inverse'!$A$60:$BH$60,'FD mesh'!$B$84:$BI$84,$E1144:$BL1144)+'FD inverse'!$A$60*$C1145/Setup!$B$17+INDEX('FD inverse'!$A$60:$BH$60,1,'FD mesh'!$B$15+1)*Setup!$B$22</f>
        <v>0</v>
      </c>
      <c r="BK1145" s="0" t="n">
        <f aca="false">SUMPRODUCT('FD inverse'!$A$61:$BH$61,'FD mesh'!$B$84:$BI$84,$E1144:$BL1144)+'FD inverse'!$A$61*$C1145/Setup!$B$17+INDEX('FD inverse'!$A$61:$BH$61,1,'FD mesh'!$B$15+1)*Setup!$B$22</f>
        <v>0</v>
      </c>
      <c r="BL1145" s="0" t="n">
        <f aca="false">SUMPRODUCT('FD inverse'!$A$62:$BH$62,'FD mesh'!$B$84:$BI$84,$E1144:$BL1144)+'FD inverse'!$A$62*$C1145/Setup!$B$17+INDEX('FD inverse'!$A$62:$BH$62,1,'FD mesh'!$B$15+1)*Setup!$B$22</f>
        <v>0</v>
      </c>
    </row>
    <row r="1146" customFormat="false" ht="15" hidden="false" customHeight="false" outlineLevel="0" collapsed="false">
      <c r="A1146" s="0" t="n">
        <v>1141</v>
      </c>
      <c r="B1146" s="0" t="n">
        <f aca="false">A1146*Setup!$B$11/3600</f>
        <v>95.0833333333333</v>
      </c>
      <c r="C1146" s="0" t="n">
        <f aca="false">Setup!$B$7+Setup!$B$8*COS(2*PI()*(B1146-Setup!$B$9)/24)</f>
        <v>22.880683943876</v>
      </c>
      <c r="D1146" s="0" t="n">
        <f aca="false">(C1146-E1146)/Setup!$B$17</f>
        <v>-4.62034118341867</v>
      </c>
      <c r="E1146" s="0" t="n">
        <f aca="false">SUMPRODUCT('FD inverse'!$A$3:$BH$3,'FD mesh'!$B$84:$BI$84,$E1145:$BL1145)+'FD inverse'!$A$3*$C1146/Setup!$B$17+INDEX('FD inverse'!$A$3:$BH$3,1,'FD mesh'!$B$15+1)*Setup!$B$22</f>
        <v>23.4813282977205</v>
      </c>
      <c r="F1146" s="0" t="n">
        <f aca="false">SUMPRODUCT('FD inverse'!$A$4:$BH$4,'FD mesh'!$B$84:$BI$84,$E1145:$BL1145)+'FD inverse'!$A$4*$C1146/Setup!$B$17+INDEX('FD inverse'!$A$4:$BH$4,1,'FD mesh'!$B$15+1)*Setup!$B$22</f>
        <v>23.607300161941</v>
      </c>
      <c r="G1146" s="0" t="n">
        <f aca="false">SUMPRODUCT('FD inverse'!$A$5:$BH$5,'FD mesh'!$B$84:$BI$84,$E1145:$BL1145)+'FD inverse'!$A$5*$C1146/Setup!$B$17+INDEX('FD inverse'!$A$5:$BH$5,1,'FD mesh'!$B$15+1)*Setup!$B$22</f>
        <v>23.7132723942148</v>
      </c>
      <c r="H1146" s="0" t="n">
        <f aca="false">SUMPRODUCT('FD inverse'!$A$6:$BH$6,'FD mesh'!$B$84:$BI$84,$E1145:$BL1145)+'FD inverse'!$A$6*$C1146/Setup!$B$17+INDEX('FD inverse'!$A$6:$BH$6,1,'FD mesh'!$B$15+1)*Setup!$B$22</f>
        <v>24.0409138340044</v>
      </c>
      <c r="I1146" s="0" t="n">
        <f aca="false">SUMPRODUCT('FD inverse'!$A$7:$BH$7,'FD mesh'!$B$84:$BI$84,$E1145:$BL1145)+'FD inverse'!$A$7*$C1146/Setup!$B$17+INDEX('FD inverse'!$A$7:$BH$7,1,'FD mesh'!$B$15+1)*Setup!$B$22</f>
        <v>24.0654295010745</v>
      </c>
      <c r="J1146" s="0" t="n">
        <f aca="false">SUMPRODUCT('FD inverse'!$A$8:$BH$8,'FD mesh'!$B$84:$BI$84,$E1145:$BL1145)+'FD inverse'!$A$8*$C1146/Setup!$B$17+INDEX('FD inverse'!$A$8:$BH$8,1,'FD mesh'!$B$15+1)*Setup!$B$22</f>
        <v>24.0821775804888</v>
      </c>
      <c r="K1146" s="0" t="n">
        <f aca="false">SUMPRODUCT('FD inverse'!$A$9:$BH$9,'FD mesh'!$B$84:$BI$84,$E1145:$BL1145)+'FD inverse'!$A$9*$C1146/Setup!$B$17+INDEX('FD inverse'!$A$9:$BH$9,1,'FD mesh'!$B$15+1)*Setup!$B$22</f>
        <v>24.0922385416295</v>
      </c>
      <c r="L1146" s="0" t="n">
        <f aca="false">SUMPRODUCT('FD inverse'!$A$10:$BH$10,'FD mesh'!$B$84:$BI$84,$E1145:$BL1145)+'FD inverse'!$A$10*$C1146/Setup!$B$17+INDEX('FD inverse'!$A$10:$BH$10,1,'FD mesh'!$B$15+1)*Setup!$B$22</f>
        <v>24.0965772795201</v>
      </c>
      <c r="M1146" s="0" t="n">
        <f aca="false">SUMPRODUCT('FD inverse'!$A$11:$BH$11,'FD mesh'!$B$84:$BI$84,$E1145:$BL1145)+'FD inverse'!$A$11*$C1146/Setup!$B$17+INDEX('FD inverse'!$A$11:$BH$11,1,'FD mesh'!$B$15+1)*Setup!$B$22</f>
        <v>24.096038875693</v>
      </c>
      <c r="N1146" s="0" t="n">
        <f aca="false">SUMPRODUCT('FD inverse'!$A$12:$BH$12,'FD mesh'!$B$84:$BI$84,$E1145:$BL1145)+'FD inverse'!$A$12*$C1146/Setup!$B$17+INDEX('FD inverse'!$A$12:$BH$12,1,'FD mesh'!$B$15+1)*Setup!$B$22</f>
        <v>24.0913452894005</v>
      </c>
      <c r="O1146" s="0" t="n">
        <f aca="false">SUMPRODUCT('FD inverse'!$A$13:$BH$13,'FD mesh'!$B$84:$BI$84,$E1145:$BL1145)+'FD inverse'!$A$13*$C1146/Setup!$B$17+INDEX('FD inverse'!$A$13:$BH$13,1,'FD mesh'!$B$15+1)*Setup!$B$22</f>
        <v>24.0830928385357</v>
      </c>
      <c r="P1146" s="0" t="n">
        <f aca="false">SUMPRODUCT('FD inverse'!$A$14:$BH$14,'FD mesh'!$B$84:$BI$84,$E1145:$BL1145)+'FD inverse'!$A$14*$C1146/Setup!$B$17+INDEX('FD inverse'!$A$14:$BH$14,1,'FD mesh'!$B$15+1)*Setup!$B$22</f>
        <v>24.0717503501958</v>
      </c>
      <c r="Q1146" s="0" t="n">
        <f aca="false">SUMPRODUCT('FD inverse'!$A$15:$BH$15,'FD mesh'!$B$84:$BI$84,$E1145:$BL1145)+'FD inverse'!$A$15*$C1146/Setup!$B$17+INDEX('FD inverse'!$A$15:$BH$15,1,'FD mesh'!$B$15+1)*Setup!$B$22</f>
        <v>24.0576578817782</v>
      </c>
      <c r="R1146" s="0" t="n">
        <f aca="false">SUMPRODUCT('FD inverse'!$A$16:$BH$16,'FD mesh'!$B$84:$BI$84,$E1145:$BL1145)+'FD inverse'!$A$16*$C1146/Setup!$B$17+INDEX('FD inverse'!$A$16:$BH$16,1,'FD mesh'!$B$15+1)*Setup!$B$22</f>
        <v>24.0410259347274</v>
      </c>
      <c r="S1146" s="0" t="n">
        <f aca="false">SUMPRODUCT('FD inverse'!$A$17:$BH$17,'FD mesh'!$B$84:$BI$84,$E1145:$BL1145)+'FD inverse'!$A$17*$C1146/Setup!$B$17+INDEX('FD inverse'!$A$17:$BH$17,1,'FD mesh'!$B$15+1)*Setup!$B$22</f>
        <v>23.4637449809188</v>
      </c>
      <c r="T1146" s="0" t="n">
        <f aca="false">SUMPRODUCT('FD inverse'!$A$18:$BH$18,'FD mesh'!$B$84:$BI$84,$E1145:$BL1145)+'FD inverse'!$A$18*$C1146/Setup!$B$17+INDEX('FD inverse'!$A$18:$BH$18,1,'FD mesh'!$B$15+1)*Setup!$B$22</f>
        <v>22.8854736729964</v>
      </c>
      <c r="U1146" s="0" t="n">
        <f aca="false">SUMPRODUCT('FD inverse'!$A$19:$BH$19,'FD mesh'!$B$84:$BI$84,$E1145:$BL1145)+'FD inverse'!$A$19*$C1146/Setup!$B$17+INDEX('FD inverse'!$A$19:$BH$19,1,'FD mesh'!$B$15+1)*Setup!$B$22</f>
        <v>22.3064178665616</v>
      </c>
      <c r="V1146" s="0" t="n">
        <f aca="false">SUMPRODUCT('FD inverse'!$A$20:$BH$20,'FD mesh'!$B$84:$BI$84,$E1145:$BL1145)+'FD inverse'!$A$20*$C1146/Setup!$B$17+INDEX('FD inverse'!$A$20:$BH$20,1,'FD mesh'!$B$15+1)*Setup!$B$22</f>
        <v>21.726755132994</v>
      </c>
      <c r="W1146" s="0" t="n">
        <f aca="false">SUMPRODUCT('FD inverse'!$A$21:$BH$21,'FD mesh'!$B$84:$BI$84,$E1145:$BL1145)+'FD inverse'!$A$21*$C1146/Setup!$B$17+INDEX('FD inverse'!$A$21:$BH$21,1,'FD mesh'!$B$15+1)*Setup!$B$22</f>
        <v>21.1466368218327</v>
      </c>
      <c r="X1146" s="0" t="n">
        <f aca="false">SUMPRODUCT('FD inverse'!$A$22:$BH$22,'FD mesh'!$B$84:$BI$84,$E1145:$BL1145)+'FD inverse'!$A$22*$C1146/Setup!$B$17+INDEX('FD inverse'!$A$22:$BH$22,1,'FD mesh'!$B$15+1)*Setup!$B$22</f>
        <v>20.5661901462498</v>
      </c>
      <c r="Y1146" s="0" t="n">
        <f aca="false">SUMPRODUCT('FD inverse'!$A$23:$BH$23,'FD mesh'!$B$84:$BI$84,$E1145:$BL1145)+'FD inverse'!$A$23*$C1146/Setup!$B$17+INDEX('FD inverse'!$A$23:$BH$23,1,'FD mesh'!$B$15+1)*Setup!$B$22</f>
        <v>19.9855202855443</v>
      </c>
      <c r="Z1146" s="0" t="n">
        <f aca="false">SUMPRODUCT('FD inverse'!$A$24:$BH$24,'FD mesh'!$B$84:$BI$84,$E1145:$BL1145)+'FD inverse'!$A$24*$C1146/Setup!$B$17+INDEX('FD inverse'!$A$24:$BH$24,1,'FD mesh'!$B$15+1)*Setup!$B$22</f>
        <v>19.4047124995752</v>
      </c>
      <c r="AA1146" s="0" t="n">
        <f aca="false">SUMPRODUCT('FD inverse'!$A$25:$BH$25,'FD mesh'!$B$84:$BI$84,$E1145:$BL1145)+'FD inverse'!$A$25*$C1146/Setup!$B$17+INDEX('FD inverse'!$A$25:$BH$25,1,'FD mesh'!$B$15+1)*Setup!$B$22</f>
        <v>18.8238342509636</v>
      </c>
      <c r="AB1146" s="0" t="n">
        <f aca="false">SUMPRODUCT('FD inverse'!$A$26:$BH$26,'FD mesh'!$B$84:$BI$84,$E1145:$BL1145)+'FD inverse'!$A$26*$C1146/Setup!$B$17+INDEX('FD inverse'!$A$26:$BH$26,1,'FD mesh'!$B$15+1)*Setup!$B$22</f>
        <v>18.2429373317132</v>
      </c>
      <c r="AC1146" s="0" t="n">
        <f aca="false">SUMPRODUCT('FD inverse'!$A$27:$BH$27,'FD mesh'!$B$84:$BI$84,$E1145:$BL1145)+'FD inverse'!$A$27*$C1146/Setup!$B$17+INDEX('FD inverse'!$A$27:$BH$27,1,'FD mesh'!$B$15+1)*Setup!$B$22</f>
        <v>17.6620599916288</v>
      </c>
      <c r="AD1146" s="0" t="n">
        <f aca="false">SUMPRODUCT('FD inverse'!$A$28:$BH$28,'FD mesh'!$B$84:$BI$84,$E1145:$BL1145)+'FD inverse'!$A$28*$C1146/Setup!$B$17+INDEX('FD inverse'!$A$28:$BH$28,1,'FD mesh'!$B$15+1)*Setup!$B$22</f>
        <v>17.081229066559</v>
      </c>
      <c r="AE1146" s="0" t="n">
        <f aca="false">SUMPRODUCT('FD inverse'!$A$29:$BH$29,'FD mesh'!$B$84:$BI$84,$E1145:$BL1145)+'FD inverse'!$A$29*$C1146/Setup!$B$17+INDEX('FD inverse'!$A$29:$BH$29,1,'FD mesh'!$B$15+1)*Setup!$B$22</f>
        <v>16.5004621050477</v>
      </c>
      <c r="AF1146" s="0" t="n">
        <f aca="false">SUMPRODUCT('FD inverse'!$A$30:$BH$30,'FD mesh'!$B$84:$BI$84,$E1145:$BL1145)+'FD inverse'!$A$30*$C1146/Setup!$B$17+INDEX('FD inverse'!$A$30:$BH$30,1,'FD mesh'!$B$15+1)*Setup!$B$22</f>
        <v>15.919769492442</v>
      </c>
      <c r="AG1146" s="0" t="n">
        <f aca="false">SUMPRODUCT('FD inverse'!$A$31:$BH$31,'FD mesh'!$B$84:$BI$84,$E1145:$BL1145)+'FD inverse'!$A$31*$C1146/Setup!$B$17+INDEX('FD inverse'!$A$31:$BH$31,1,'FD mesh'!$B$15+1)*Setup!$B$22</f>
        <v>15.3391565718945</v>
      </c>
      <c r="AH1146" s="0" t="n">
        <f aca="false">SUMPRODUCT('FD inverse'!$A$32:$BH$32,'FD mesh'!$B$84:$BI$84,$E1145:$BL1145)+'FD inverse'!$A$32*$C1146/Setup!$B$17+INDEX('FD inverse'!$A$32:$BH$32,1,'FD mesh'!$B$15+1)*Setup!$B$22</f>
        <v>15.3147568098379</v>
      </c>
      <c r="AI1146" s="0" t="n">
        <f aca="false">SUMPRODUCT('FD inverse'!$A$33:$BH$33,'FD mesh'!$B$84:$BI$84,$E1145:$BL1145)+'FD inverse'!$A$33*$C1146/Setup!$B$17+INDEX('FD inverse'!$A$33:$BH$33,1,'FD mesh'!$B$15+1)*Setup!$B$22</f>
        <v>15.2904972394576</v>
      </c>
      <c r="AJ1146" s="0" t="n">
        <f aca="false">SUMPRODUCT('FD inverse'!$A$34:$BH$34,'FD mesh'!$B$84:$BI$84,$E1145:$BL1145)+'FD inverse'!$A$34*$C1146/Setup!$B$17+INDEX('FD inverse'!$A$34:$BH$34,1,'FD mesh'!$B$15+1)*Setup!$B$22</f>
        <v>15.2663746645843</v>
      </c>
      <c r="AK1146" s="0" t="n">
        <f aca="false">SUMPRODUCT('FD inverse'!$A$35:$BH$35,'FD mesh'!$B$84:$BI$84,$E1145:$BL1145)+'FD inverse'!$A$35*$C1146/Setup!$B$17+INDEX('FD inverse'!$A$35:$BH$35,1,'FD mesh'!$B$15+1)*Setup!$B$22</f>
        <v>15.2423839836088</v>
      </c>
      <c r="AL1146" s="0" t="n">
        <f aca="false">SUMPRODUCT('FD inverse'!$A$36:$BH$36,'FD mesh'!$B$84:$BI$84,$E1145:$BL1145)+'FD inverse'!$A$36*$C1146/Setup!$B$17+INDEX('FD inverse'!$A$36:$BH$36,1,'FD mesh'!$B$15+1)*Setup!$B$22</f>
        <v>15.2185184104966</v>
      </c>
      <c r="AM1146" s="0" t="n">
        <f aca="false">SUMPRODUCT('FD inverse'!$A$37:$BH$37,'FD mesh'!$B$84:$BI$84,$E1145:$BL1145)+'FD inverse'!$A$37*$C1146/Setup!$B$17+INDEX('FD inverse'!$A$37:$BH$37,1,'FD mesh'!$B$15+1)*Setup!$B$22</f>
        <v>15.1947696797446</v>
      </c>
      <c r="AN1146" s="0" t="n">
        <f aca="false">SUMPRODUCT('FD inverse'!$A$38:$BH$38,'FD mesh'!$B$84:$BI$84,$E1145:$BL1145)+'FD inverse'!$A$38*$C1146/Setup!$B$17+INDEX('FD inverse'!$A$38:$BH$38,1,'FD mesh'!$B$15+1)*Setup!$B$22</f>
        <v>15.1711282361232</v>
      </c>
      <c r="AO1146" s="0" t="n">
        <f aca="false">SUMPRODUCT('FD inverse'!$A$39:$BH$39,'FD mesh'!$B$84:$BI$84,$E1145:$BL1145)+'FD inverse'!$A$39*$C1146/Setup!$B$17+INDEX('FD inverse'!$A$39:$BH$39,1,'FD mesh'!$B$15+1)*Setup!$B$22</f>
        <v>15.14758341022</v>
      </c>
      <c r="AP1146" s="0" t="n">
        <f aca="false">SUMPRODUCT('FD inverse'!$A$40:$BH$40,'FD mesh'!$B$84:$BI$84,$E1145:$BL1145)+'FD inverse'!$A$40*$C1146/Setup!$B$17+INDEX('FD inverse'!$A$40:$BH$40,1,'FD mesh'!$B$15+1)*Setup!$B$22</f>
        <v>15.1241235809568</v>
      </c>
      <c r="AQ1146" s="0" t="n">
        <f aca="false">SUMPRODUCT('FD inverse'!$A$41:$BH$41,'FD mesh'!$B$84:$BI$84,$E1145:$BL1145)+'FD inverse'!$A$41*$C1146/Setup!$B$17+INDEX('FD inverse'!$A$41:$BH$41,1,'FD mesh'!$B$15+1)*Setup!$B$22</f>
        <v>15.1007363263838</v>
      </c>
      <c r="AR1146" s="0" t="n">
        <f aca="false">SUMPRODUCT('FD inverse'!$A$42:$BH$42,'FD mesh'!$B$84:$BI$84,$E1145:$BL1145)+'FD inverse'!$A$42*$C1146/Setup!$B$17+INDEX('FD inverse'!$A$42:$BH$42,1,'FD mesh'!$B$15+1)*Setup!$B$22</f>
        <v>15.0774085641643</v>
      </c>
      <c r="AS1146" s="0" t="n">
        <f aca="false">SUMPRODUCT('FD inverse'!$A$43:$BH$43,'FD mesh'!$B$84:$BI$84,$E1145:$BL1145)+'FD inverse'!$A$43*$C1146/Setup!$B$17+INDEX('FD inverse'!$A$43:$BH$43,1,'FD mesh'!$B$15+1)*Setup!$B$22</f>
        <v>0</v>
      </c>
      <c r="AT1146" s="0" t="n">
        <f aca="false">SUMPRODUCT('FD inverse'!$A$44:$BH$44,'FD mesh'!$B$84:$BI$84,$E1145:$BL1145)+'FD inverse'!$A$44*$C1146/Setup!$B$17+INDEX('FD inverse'!$A$44:$BH$44,1,'FD mesh'!$B$15+1)*Setup!$B$22</f>
        <v>0</v>
      </c>
      <c r="AU1146" s="0" t="n">
        <f aca="false">SUMPRODUCT('FD inverse'!$A$45:$BH$45,'FD mesh'!$B$84:$BI$84,$E1145:$BL1145)+'FD inverse'!$A$45*$C1146/Setup!$B$17+INDEX('FD inverse'!$A$45:$BH$45,1,'FD mesh'!$B$15+1)*Setup!$B$22</f>
        <v>0</v>
      </c>
      <c r="AV1146" s="0" t="n">
        <f aca="false">SUMPRODUCT('FD inverse'!$A$46:$BH$46,'FD mesh'!$B$84:$BI$84,$E1145:$BL1145)+'FD inverse'!$A$46*$C1146/Setup!$B$17+INDEX('FD inverse'!$A$46:$BH$46,1,'FD mesh'!$B$15+1)*Setup!$B$22</f>
        <v>0</v>
      </c>
      <c r="AW1146" s="0" t="n">
        <f aca="false">SUMPRODUCT('FD inverse'!$A$47:$BH$47,'FD mesh'!$B$84:$BI$84,$E1145:$BL1145)+'FD inverse'!$A$47*$C1146/Setup!$B$17+INDEX('FD inverse'!$A$47:$BH$47,1,'FD mesh'!$B$15+1)*Setup!$B$22</f>
        <v>0</v>
      </c>
      <c r="AX1146" s="0" t="n">
        <f aca="false">SUMPRODUCT('FD inverse'!$A$48:$BH$48,'FD mesh'!$B$84:$BI$84,$E1145:$BL1145)+'FD inverse'!$A$48*$C1146/Setup!$B$17+INDEX('FD inverse'!$A$48:$BH$48,1,'FD mesh'!$B$15+1)*Setup!$B$22</f>
        <v>0</v>
      </c>
      <c r="AY1146" s="0" t="n">
        <f aca="false">SUMPRODUCT('FD inverse'!$A$49:$BH$49,'FD mesh'!$B$84:$BI$84,$E1145:$BL1145)+'FD inverse'!$A$49*$C1146/Setup!$B$17+INDEX('FD inverse'!$A$49:$BH$49,1,'FD mesh'!$B$15+1)*Setup!$B$22</f>
        <v>0</v>
      </c>
      <c r="AZ1146" s="0" t="n">
        <f aca="false">SUMPRODUCT('FD inverse'!$A$50:$BH$50,'FD mesh'!$B$84:$BI$84,$E1145:$BL1145)+'FD inverse'!$A$50*$C1146/Setup!$B$17+INDEX('FD inverse'!$A$50:$BH$50,1,'FD mesh'!$B$15+1)*Setup!$B$22</f>
        <v>0</v>
      </c>
      <c r="BA1146" s="0" t="n">
        <f aca="false">SUMPRODUCT('FD inverse'!$A$51:$BH$51,'FD mesh'!$B$84:$BI$84,$E1145:$BL1145)+'FD inverse'!$A$51*$C1146/Setup!$B$17+INDEX('FD inverse'!$A$51:$BH$51,1,'FD mesh'!$B$15+1)*Setup!$B$22</f>
        <v>0</v>
      </c>
      <c r="BB1146" s="0" t="n">
        <f aca="false">SUMPRODUCT('FD inverse'!$A$52:$BH$52,'FD mesh'!$B$84:$BI$84,$E1145:$BL1145)+'FD inverse'!$A$52*$C1146/Setup!$B$17+INDEX('FD inverse'!$A$52:$BH$52,1,'FD mesh'!$B$15+1)*Setup!$B$22</f>
        <v>0</v>
      </c>
      <c r="BC1146" s="0" t="n">
        <f aca="false">SUMPRODUCT('FD inverse'!$A$53:$BH$53,'FD mesh'!$B$84:$BI$84,$E1145:$BL1145)+'FD inverse'!$A$53*$C1146/Setup!$B$17+INDEX('FD inverse'!$A$53:$BH$53,1,'FD mesh'!$B$15+1)*Setup!$B$22</f>
        <v>0</v>
      </c>
      <c r="BD1146" s="0" t="n">
        <f aca="false">SUMPRODUCT('FD inverse'!$A$54:$BH$54,'FD mesh'!$B$84:$BI$84,$E1145:$BL1145)+'FD inverse'!$A$54*$C1146/Setup!$B$17+INDEX('FD inverse'!$A$54:$BH$54,1,'FD mesh'!$B$15+1)*Setup!$B$22</f>
        <v>0</v>
      </c>
      <c r="BE1146" s="0" t="n">
        <f aca="false">SUMPRODUCT('FD inverse'!$A$55:$BH$55,'FD mesh'!$B$84:$BI$84,$E1145:$BL1145)+'FD inverse'!$A$55*$C1146/Setup!$B$17+INDEX('FD inverse'!$A$55:$BH$55,1,'FD mesh'!$B$15+1)*Setup!$B$22</f>
        <v>0</v>
      </c>
      <c r="BF1146" s="0" t="n">
        <f aca="false">SUMPRODUCT('FD inverse'!$A$56:$BH$56,'FD mesh'!$B$84:$BI$84,$E1145:$BL1145)+'FD inverse'!$A$56*$C1146/Setup!$B$17+INDEX('FD inverse'!$A$56:$BH$56,1,'FD mesh'!$B$15+1)*Setup!$B$22</f>
        <v>0</v>
      </c>
      <c r="BG1146" s="0" t="n">
        <f aca="false">SUMPRODUCT('FD inverse'!$A$57:$BH$57,'FD mesh'!$B$84:$BI$84,$E1145:$BL1145)+'FD inverse'!$A$57*$C1146/Setup!$B$17+INDEX('FD inverse'!$A$57:$BH$57,1,'FD mesh'!$B$15+1)*Setup!$B$22</f>
        <v>0</v>
      </c>
      <c r="BH1146" s="0" t="n">
        <f aca="false">SUMPRODUCT('FD inverse'!$A$58:$BH$58,'FD mesh'!$B$84:$BI$84,$E1145:$BL1145)+'FD inverse'!$A$58*$C1146/Setup!$B$17+INDEX('FD inverse'!$A$58:$BH$58,1,'FD mesh'!$B$15+1)*Setup!$B$22</f>
        <v>0</v>
      </c>
      <c r="BI1146" s="0" t="n">
        <f aca="false">SUMPRODUCT('FD inverse'!$A$59:$BH$59,'FD mesh'!$B$84:$BI$84,$E1145:$BL1145)+'FD inverse'!$A$59*$C1146/Setup!$B$17+INDEX('FD inverse'!$A$59:$BH$59,1,'FD mesh'!$B$15+1)*Setup!$B$22</f>
        <v>0</v>
      </c>
      <c r="BJ1146" s="0" t="n">
        <f aca="false">SUMPRODUCT('FD inverse'!$A$60:$BH$60,'FD mesh'!$B$84:$BI$84,$E1145:$BL1145)+'FD inverse'!$A$60*$C1146/Setup!$B$17+INDEX('FD inverse'!$A$60:$BH$60,1,'FD mesh'!$B$15+1)*Setup!$B$22</f>
        <v>0</v>
      </c>
      <c r="BK1146" s="0" t="n">
        <f aca="false">SUMPRODUCT('FD inverse'!$A$61:$BH$61,'FD mesh'!$B$84:$BI$84,$E1145:$BL1145)+'FD inverse'!$A$61*$C1146/Setup!$B$17+INDEX('FD inverse'!$A$61:$BH$61,1,'FD mesh'!$B$15+1)*Setup!$B$22</f>
        <v>0</v>
      </c>
      <c r="BL1146" s="0" t="n">
        <f aca="false">SUMPRODUCT('FD inverse'!$A$62:$BH$62,'FD mesh'!$B$84:$BI$84,$E1145:$BL1145)+'FD inverse'!$A$62*$C1146/Setup!$B$17+INDEX('FD inverse'!$A$62:$BH$62,1,'FD mesh'!$B$15+1)*Setup!$B$22</f>
        <v>0</v>
      </c>
    </row>
    <row r="1147" customFormat="false" ht="15" hidden="false" customHeight="false" outlineLevel="0" collapsed="false">
      <c r="A1147" s="0" t="n">
        <v>1142</v>
      </c>
      <c r="B1147" s="0" t="n">
        <f aca="false">A1147*Setup!$B$11/3600</f>
        <v>95.1666666666667</v>
      </c>
      <c r="C1147" s="0" t="n">
        <f aca="false">Setup!$B$7+Setup!$B$8*COS(2*PI()*(B1147-Setup!$B$9)/24)</f>
        <v>22.7971768019829</v>
      </c>
      <c r="D1147" s="0" t="n">
        <f aca="false">(C1147-E1147)/Setup!$B$17</f>
        <v>-4.8546782071628</v>
      </c>
      <c r="E1147" s="0" t="n">
        <f aca="false">SUMPRODUCT('FD inverse'!$A$3:$BH$3,'FD mesh'!$B$84:$BI$84,$E1146:$BL1146)+'FD inverse'!$A$3*$C1147/Setup!$B$17+INDEX('FD inverse'!$A$3:$BH$3,1,'FD mesh'!$B$15+1)*Setup!$B$22</f>
        <v>23.4282849689141</v>
      </c>
      <c r="F1147" s="0" t="n">
        <f aca="false">SUMPRODUCT('FD inverse'!$A$4:$BH$4,'FD mesh'!$B$84:$BI$84,$E1146:$BL1146)+'FD inverse'!$A$4*$C1147/Setup!$B$17+INDEX('FD inverse'!$A$4:$BH$4,1,'FD mesh'!$B$15+1)*Setup!$B$22</f>
        <v>23.5612583003014</v>
      </c>
      <c r="G1147" s="0" t="n">
        <f aca="false">SUMPRODUCT('FD inverse'!$A$5:$BH$5,'FD mesh'!$B$84:$BI$84,$E1146:$BL1146)+'FD inverse'!$A$5*$C1147/Setup!$B$17+INDEX('FD inverse'!$A$5:$BH$5,1,'FD mesh'!$B$15+1)*Setup!$B$22</f>
        <v>23.6742481847967</v>
      </c>
      <c r="H1147" s="0" t="n">
        <f aca="false">SUMPRODUCT('FD inverse'!$A$6:$BH$6,'FD mesh'!$B$84:$BI$84,$E1146:$BL1146)+'FD inverse'!$A$6*$C1147/Setup!$B$17+INDEX('FD inverse'!$A$6:$BH$6,1,'FD mesh'!$B$15+1)*Setup!$B$22</f>
        <v>24.0254390439999</v>
      </c>
      <c r="I1147" s="0" t="n">
        <f aca="false">SUMPRODUCT('FD inverse'!$A$7:$BH$7,'FD mesh'!$B$84:$BI$84,$E1146:$BL1146)+'FD inverse'!$A$7*$C1147/Setup!$B$17+INDEX('FD inverse'!$A$7:$BH$7,1,'FD mesh'!$B$15+1)*Setup!$B$22</f>
        <v>24.0519530462879</v>
      </c>
      <c r="J1147" s="0" t="n">
        <f aca="false">SUMPRODUCT('FD inverse'!$A$8:$BH$8,'FD mesh'!$B$84:$BI$84,$E1146:$BL1146)+'FD inverse'!$A$8*$C1147/Setup!$B$17+INDEX('FD inverse'!$A$8:$BH$8,1,'FD mesh'!$B$15+1)*Setup!$B$22</f>
        <v>24.0705163377874</v>
      </c>
      <c r="K1147" s="0" t="n">
        <f aca="false">SUMPRODUCT('FD inverse'!$A$9:$BH$9,'FD mesh'!$B$84:$BI$84,$E1146:$BL1146)+'FD inverse'!$A$9*$C1147/Setup!$B$17+INDEX('FD inverse'!$A$9:$BH$9,1,'FD mesh'!$B$15+1)*Setup!$B$22</f>
        <v>24.0821998400826</v>
      </c>
      <c r="L1147" s="0" t="n">
        <f aca="false">SUMPRODUCT('FD inverse'!$A$10:$BH$10,'FD mesh'!$B$84:$BI$84,$E1146:$BL1146)+'FD inverse'!$A$10*$C1147/Setup!$B$17+INDEX('FD inverse'!$A$10:$BH$10,1,'FD mesh'!$B$15+1)*Setup!$B$22</f>
        <v>24.087960804592</v>
      </c>
      <c r="M1147" s="0" t="n">
        <f aca="false">SUMPRODUCT('FD inverse'!$A$11:$BH$11,'FD mesh'!$B$84:$BI$84,$E1146:$BL1146)+'FD inverse'!$A$11*$C1147/Setup!$B$17+INDEX('FD inverse'!$A$11:$BH$11,1,'FD mesh'!$B$15+1)*Setup!$B$22</f>
        <v>24.088638303067</v>
      </c>
      <c r="N1147" s="0" t="n">
        <f aca="false">SUMPRODUCT('FD inverse'!$A$12:$BH$12,'FD mesh'!$B$84:$BI$84,$E1146:$BL1146)+'FD inverse'!$A$12*$C1147/Setup!$B$17+INDEX('FD inverse'!$A$12:$BH$12,1,'FD mesh'!$B$15+1)*Setup!$B$22</f>
        <v>24.0849496819988</v>
      </c>
      <c r="O1147" s="0" t="n">
        <f aca="false">SUMPRODUCT('FD inverse'!$A$13:$BH$13,'FD mesh'!$B$84:$BI$84,$E1146:$BL1146)+'FD inverse'!$A$13*$C1147/Setup!$B$17+INDEX('FD inverse'!$A$13:$BH$13,1,'FD mesh'!$B$15+1)*Setup!$B$22</f>
        <v>24.0774878412246</v>
      </c>
      <c r="P1147" s="0" t="n">
        <f aca="false">SUMPRODUCT('FD inverse'!$A$14:$BH$14,'FD mesh'!$B$84:$BI$84,$E1146:$BL1146)+'FD inverse'!$A$14*$C1147/Setup!$B$17+INDEX('FD inverse'!$A$14:$BH$14,1,'FD mesh'!$B$15+1)*Setup!$B$22</f>
        <v>24.0667192173759</v>
      </c>
      <c r="Q1147" s="0" t="n">
        <f aca="false">SUMPRODUCT('FD inverse'!$A$15:$BH$15,'FD mesh'!$B$84:$BI$84,$E1146:$BL1146)+'FD inverse'!$A$15*$C1147/Setup!$B$17+INDEX('FD inverse'!$A$15:$BH$15,1,'FD mesh'!$B$15+1)*Setup!$B$22</f>
        <v>24.0529823735746</v>
      </c>
      <c r="R1147" s="0" t="n">
        <f aca="false">SUMPRODUCT('FD inverse'!$A$16:$BH$16,'FD mesh'!$B$84:$BI$84,$E1146:$BL1146)+'FD inverse'!$A$16*$C1147/Setup!$B$17+INDEX('FD inverse'!$A$16:$BH$16,1,'FD mesh'!$B$15+1)*Setup!$B$22</f>
        <v>24.0364871178536</v>
      </c>
      <c r="S1147" s="0" t="n">
        <f aca="false">SUMPRODUCT('FD inverse'!$A$17:$BH$17,'FD mesh'!$B$84:$BI$84,$E1146:$BL1146)+'FD inverse'!$A$17*$C1147/Setup!$B$17+INDEX('FD inverse'!$A$17:$BH$17,1,'FD mesh'!$B$15+1)*Setup!$B$22</f>
        <v>23.4600313227263</v>
      </c>
      <c r="T1147" s="0" t="n">
        <f aca="false">SUMPRODUCT('FD inverse'!$A$18:$BH$18,'FD mesh'!$B$84:$BI$84,$E1146:$BL1146)+'FD inverse'!$A$18*$C1147/Setup!$B$17+INDEX('FD inverse'!$A$18:$BH$18,1,'FD mesh'!$B$15+1)*Setup!$B$22</f>
        <v>22.8824826510451</v>
      </c>
      <c r="U1147" s="0" t="n">
        <f aca="false">SUMPRODUCT('FD inverse'!$A$19:$BH$19,'FD mesh'!$B$84:$BI$84,$E1146:$BL1146)+'FD inverse'!$A$19*$C1147/Setup!$B$17+INDEX('FD inverse'!$A$19:$BH$19,1,'FD mesh'!$B$15+1)*Setup!$B$22</f>
        <v>22.3040537643326</v>
      </c>
      <c r="V1147" s="0" t="n">
        <f aca="false">SUMPRODUCT('FD inverse'!$A$20:$BH$20,'FD mesh'!$B$84:$BI$84,$E1146:$BL1146)+'FD inverse'!$A$20*$C1147/Setup!$B$17+INDEX('FD inverse'!$A$20:$BH$20,1,'FD mesh'!$B$15+1)*Setup!$B$22</f>
        <v>21.724929156107</v>
      </c>
      <c r="W1147" s="0" t="n">
        <f aca="false">SUMPRODUCT('FD inverse'!$A$21:$BH$21,'FD mesh'!$B$84:$BI$84,$E1146:$BL1146)+'FD inverse'!$A$21*$C1147/Setup!$B$17+INDEX('FD inverse'!$A$21:$BH$21,1,'FD mesh'!$B$15+1)*Setup!$B$22</f>
        <v>21.1452671889689</v>
      </c>
      <c r="X1147" s="0" t="n">
        <f aca="false">SUMPRODUCT('FD inverse'!$A$22:$BH$22,'FD mesh'!$B$84:$BI$84,$E1146:$BL1146)+'FD inverse'!$A$22*$C1147/Setup!$B$17+INDEX('FD inverse'!$A$22:$BH$22,1,'FD mesh'!$B$15+1)*Setup!$B$22</f>
        <v>20.5652021584452</v>
      </c>
      <c r="Y1147" s="0" t="n">
        <f aca="false">SUMPRODUCT('FD inverse'!$A$23:$BH$23,'FD mesh'!$B$84:$BI$84,$E1146:$BL1146)+'FD inverse'!$A$23*$C1147/Setup!$B$17+INDEX('FD inverse'!$A$23:$BH$23,1,'FD mesh'!$B$15+1)*Setup!$B$22</f>
        <v>19.9848463772247</v>
      </c>
      <c r="Z1147" s="0" t="n">
        <f aca="false">SUMPRODUCT('FD inverse'!$A$24:$BH$24,'FD mesh'!$B$84:$BI$84,$E1146:$BL1146)+'FD inverse'!$A$24*$C1147/Setup!$B$17+INDEX('FD inverse'!$A$24:$BH$24,1,'FD mesh'!$B$15+1)*Setup!$B$22</f>
        <v>19.404292274413</v>
      </c>
      <c r="AA1147" s="0" t="n">
        <f aca="false">SUMPRODUCT('FD inverse'!$A$25:$BH$25,'FD mesh'!$B$84:$BI$84,$E1146:$BL1146)+'FD inverse'!$A$25*$C1147/Setup!$B$17+INDEX('FD inverse'!$A$25:$BH$25,1,'FD mesh'!$B$15+1)*Setup!$B$22</f>
        <v>18.8236145053394</v>
      </c>
      <c r="AB1147" s="0" t="n">
        <f aca="false">SUMPRODUCT('FD inverse'!$A$26:$BH$26,'FD mesh'!$B$84:$BI$84,$E1146:$BL1146)+'FD inverse'!$A$26*$C1147/Setup!$B$17+INDEX('FD inverse'!$A$26:$BH$26,1,'FD mesh'!$B$15+1)*Setup!$B$22</f>
        <v>18.2428720682677</v>
      </c>
      <c r="AC1147" s="0" t="n">
        <f aca="false">SUMPRODUCT('FD inverse'!$A$27:$BH$27,'FD mesh'!$B$84:$BI$84,$E1146:$BL1146)+'FD inverse'!$A$27*$C1147/Setup!$B$17+INDEX('FD inverse'!$A$27:$BH$27,1,'FD mesh'!$B$15+1)*Setup!$B$22</f>
        <v>17.6621104250964</v>
      </c>
      <c r="AD1147" s="0" t="n">
        <f aca="false">SUMPRODUCT('FD inverse'!$A$28:$BH$28,'FD mesh'!$B$84:$BI$84,$E1146:$BL1146)+'FD inverse'!$A$28*$C1147/Setup!$B$17+INDEX('FD inverse'!$A$28:$BH$28,1,'FD mesh'!$B$15+1)*Setup!$B$22</f>
        <v>17.0813636237741</v>
      </c>
      <c r="AE1147" s="0" t="n">
        <f aca="false">SUMPRODUCT('FD inverse'!$A$29:$BH$29,'FD mesh'!$B$84:$BI$84,$E1146:$BL1146)+'FD inverse'!$A$29*$C1147/Setup!$B$17+INDEX('FD inverse'!$A$29:$BH$29,1,'FD mesh'!$B$15+1)*Setup!$B$22</f>
        <v>16.5006564207179</v>
      </c>
      <c r="AF1147" s="0" t="n">
        <f aca="false">SUMPRODUCT('FD inverse'!$A$30:$BH$30,'FD mesh'!$B$84:$BI$84,$E1146:$BL1146)+'FD inverse'!$A$30*$C1147/Setup!$B$17+INDEX('FD inverse'!$A$30:$BH$30,1,'FD mesh'!$B$15+1)*Setup!$B$22</f>
        <v>15.9200064019876</v>
      </c>
      <c r="AG1147" s="0" t="n">
        <f aca="false">SUMPRODUCT('FD inverse'!$A$31:$BH$31,'FD mesh'!$B$84:$BI$84,$E1146:$BL1146)+'FD inverse'!$A$31*$C1147/Setup!$B$17+INDEX('FD inverse'!$A$31:$BH$31,1,'FD mesh'!$B$15+1)*Setup!$B$22</f>
        <v>15.3394261023521</v>
      </c>
      <c r="AH1147" s="0" t="n">
        <f aca="false">SUMPRODUCT('FD inverse'!$A$32:$BH$32,'FD mesh'!$B$84:$BI$84,$E1146:$BL1146)+'FD inverse'!$A$32*$C1147/Setup!$B$17+INDEX('FD inverse'!$A$32:$BH$32,1,'FD mesh'!$B$15+1)*Setup!$B$22</f>
        <v>15.315025255311</v>
      </c>
      <c r="AI1147" s="0" t="n">
        <f aca="false">SUMPRODUCT('FD inverse'!$A$33:$BH$33,'FD mesh'!$B$84:$BI$84,$E1146:$BL1146)+'FD inverse'!$A$33*$C1147/Setup!$B$17+INDEX('FD inverse'!$A$33:$BH$33,1,'FD mesh'!$B$15+1)*Setup!$B$22</f>
        <v>15.2907603015515</v>
      </c>
      <c r="AJ1147" s="0" t="n">
        <f aca="false">SUMPRODUCT('FD inverse'!$A$34:$BH$34,'FD mesh'!$B$84:$BI$84,$E1146:$BL1146)+'FD inverse'!$A$34*$C1147/Setup!$B$17+INDEX('FD inverse'!$A$34:$BH$34,1,'FD mesh'!$B$15+1)*Setup!$B$22</f>
        <v>15.2666285158832</v>
      </c>
      <c r="AK1147" s="0" t="n">
        <f aca="false">SUMPRODUCT('FD inverse'!$A$35:$BH$35,'FD mesh'!$B$84:$BI$84,$E1146:$BL1146)+'FD inverse'!$A$35*$C1147/Setup!$B$17+INDEX('FD inverse'!$A$35:$BH$35,1,'FD mesh'!$B$15+1)*Setup!$B$22</f>
        <v>15.2426252355893</v>
      </c>
      <c r="AL1147" s="0" t="n">
        <f aca="false">SUMPRODUCT('FD inverse'!$A$36:$BH$36,'FD mesh'!$B$84:$BI$84,$E1146:$BL1146)+'FD inverse'!$A$36*$C1147/Setup!$B$17+INDEX('FD inverse'!$A$36:$BH$36,1,'FD mesh'!$B$15+1)*Setup!$B$22</f>
        <v>15.2187440826048</v>
      </c>
      <c r="AM1147" s="0" t="n">
        <f aca="false">SUMPRODUCT('FD inverse'!$A$37:$BH$37,'FD mesh'!$B$84:$BI$84,$E1146:$BL1146)+'FD inverse'!$A$37*$C1147/Setup!$B$17+INDEX('FD inverse'!$A$37:$BH$37,1,'FD mesh'!$B$15+1)*Setup!$B$22</f>
        <v>15.1949771700394</v>
      </c>
      <c r="AN1147" s="0" t="n">
        <f aca="false">SUMPRODUCT('FD inverse'!$A$38:$BH$38,'FD mesh'!$B$84:$BI$84,$E1146:$BL1146)+'FD inverse'!$A$38*$C1147/Setup!$B$17+INDEX('FD inverse'!$A$38:$BH$38,1,'FD mesh'!$B$15+1)*Setup!$B$22</f>
        <v>15.1713152938405</v>
      </c>
      <c r="AO1147" s="0" t="n">
        <f aca="false">SUMPRODUCT('FD inverse'!$A$39:$BH$39,'FD mesh'!$B$84:$BI$84,$E1146:$BL1146)+'FD inverse'!$A$39*$C1147/Setup!$B$17+INDEX('FD inverse'!$A$39:$BH$39,1,'FD mesh'!$B$15+1)*Setup!$B$22</f>
        <v>15.1477481105667</v>
      </c>
      <c r="AP1147" s="0" t="n">
        <f aca="false">SUMPRODUCT('FD inverse'!$A$40:$BH$40,'FD mesh'!$B$84:$BI$84,$E1146:$BL1146)+'FD inverse'!$A$40*$C1147/Setup!$B$17+INDEX('FD inverse'!$A$40:$BH$40,1,'FD mesh'!$B$15+1)*Setup!$B$22</f>
        <v>15.1242643024019</v>
      </c>
      <c r="AQ1147" s="0" t="n">
        <f aca="false">SUMPRODUCT('FD inverse'!$A$41:$BH$41,'FD mesh'!$B$84:$BI$84,$E1146:$BL1146)+'FD inverse'!$A$41*$C1147/Setup!$B$17+INDEX('FD inverse'!$A$41:$BH$41,1,'FD mesh'!$B$15+1)*Setup!$B$22</f>
        <v>15.100851730674</v>
      </c>
      <c r="AR1147" s="0" t="n">
        <f aca="false">SUMPRODUCT('FD inverse'!$A$42:$BH$42,'FD mesh'!$B$84:$BI$84,$E1146:$BL1146)+'FD inverse'!$A$42*$C1147/Setup!$B$17+INDEX('FD inverse'!$A$42:$BH$42,1,'FD mesh'!$B$15+1)*Setup!$B$22</f>
        <v>15.0774975792559</v>
      </c>
      <c r="AS1147" s="0" t="n">
        <f aca="false">SUMPRODUCT('FD inverse'!$A$43:$BH$43,'FD mesh'!$B$84:$BI$84,$E1146:$BL1146)+'FD inverse'!$A$43*$C1147/Setup!$B$17+INDEX('FD inverse'!$A$43:$BH$43,1,'FD mesh'!$B$15+1)*Setup!$B$22</f>
        <v>0</v>
      </c>
      <c r="AT1147" s="0" t="n">
        <f aca="false">SUMPRODUCT('FD inverse'!$A$44:$BH$44,'FD mesh'!$B$84:$BI$84,$E1146:$BL1146)+'FD inverse'!$A$44*$C1147/Setup!$B$17+INDEX('FD inverse'!$A$44:$BH$44,1,'FD mesh'!$B$15+1)*Setup!$B$22</f>
        <v>0</v>
      </c>
      <c r="AU1147" s="0" t="n">
        <f aca="false">SUMPRODUCT('FD inverse'!$A$45:$BH$45,'FD mesh'!$B$84:$BI$84,$E1146:$BL1146)+'FD inverse'!$A$45*$C1147/Setup!$B$17+INDEX('FD inverse'!$A$45:$BH$45,1,'FD mesh'!$B$15+1)*Setup!$B$22</f>
        <v>0</v>
      </c>
      <c r="AV1147" s="0" t="n">
        <f aca="false">SUMPRODUCT('FD inverse'!$A$46:$BH$46,'FD mesh'!$B$84:$BI$84,$E1146:$BL1146)+'FD inverse'!$A$46*$C1147/Setup!$B$17+INDEX('FD inverse'!$A$46:$BH$46,1,'FD mesh'!$B$15+1)*Setup!$B$22</f>
        <v>0</v>
      </c>
      <c r="AW1147" s="0" t="n">
        <f aca="false">SUMPRODUCT('FD inverse'!$A$47:$BH$47,'FD mesh'!$B$84:$BI$84,$E1146:$BL1146)+'FD inverse'!$A$47*$C1147/Setup!$B$17+INDEX('FD inverse'!$A$47:$BH$47,1,'FD mesh'!$B$15+1)*Setup!$B$22</f>
        <v>0</v>
      </c>
      <c r="AX1147" s="0" t="n">
        <f aca="false">SUMPRODUCT('FD inverse'!$A$48:$BH$48,'FD mesh'!$B$84:$BI$84,$E1146:$BL1146)+'FD inverse'!$A$48*$C1147/Setup!$B$17+INDEX('FD inverse'!$A$48:$BH$48,1,'FD mesh'!$B$15+1)*Setup!$B$22</f>
        <v>0</v>
      </c>
      <c r="AY1147" s="0" t="n">
        <f aca="false">SUMPRODUCT('FD inverse'!$A$49:$BH$49,'FD mesh'!$B$84:$BI$84,$E1146:$BL1146)+'FD inverse'!$A$49*$C1147/Setup!$B$17+INDEX('FD inverse'!$A$49:$BH$49,1,'FD mesh'!$B$15+1)*Setup!$B$22</f>
        <v>0</v>
      </c>
      <c r="AZ1147" s="0" t="n">
        <f aca="false">SUMPRODUCT('FD inverse'!$A$50:$BH$50,'FD mesh'!$B$84:$BI$84,$E1146:$BL1146)+'FD inverse'!$A$50*$C1147/Setup!$B$17+INDEX('FD inverse'!$A$50:$BH$50,1,'FD mesh'!$B$15+1)*Setup!$B$22</f>
        <v>0</v>
      </c>
      <c r="BA1147" s="0" t="n">
        <f aca="false">SUMPRODUCT('FD inverse'!$A$51:$BH$51,'FD mesh'!$B$84:$BI$84,$E1146:$BL1146)+'FD inverse'!$A$51*$C1147/Setup!$B$17+INDEX('FD inverse'!$A$51:$BH$51,1,'FD mesh'!$B$15+1)*Setup!$B$22</f>
        <v>0</v>
      </c>
      <c r="BB1147" s="0" t="n">
        <f aca="false">SUMPRODUCT('FD inverse'!$A$52:$BH$52,'FD mesh'!$B$84:$BI$84,$E1146:$BL1146)+'FD inverse'!$A$52*$C1147/Setup!$B$17+INDEX('FD inverse'!$A$52:$BH$52,1,'FD mesh'!$B$15+1)*Setup!$B$22</f>
        <v>0</v>
      </c>
      <c r="BC1147" s="0" t="n">
        <f aca="false">SUMPRODUCT('FD inverse'!$A$53:$BH$53,'FD mesh'!$B$84:$BI$84,$E1146:$BL1146)+'FD inverse'!$A$53*$C1147/Setup!$B$17+INDEX('FD inverse'!$A$53:$BH$53,1,'FD mesh'!$B$15+1)*Setup!$B$22</f>
        <v>0</v>
      </c>
      <c r="BD1147" s="0" t="n">
        <f aca="false">SUMPRODUCT('FD inverse'!$A$54:$BH$54,'FD mesh'!$B$84:$BI$84,$E1146:$BL1146)+'FD inverse'!$A$54*$C1147/Setup!$B$17+INDEX('FD inverse'!$A$54:$BH$54,1,'FD mesh'!$B$15+1)*Setup!$B$22</f>
        <v>0</v>
      </c>
      <c r="BE1147" s="0" t="n">
        <f aca="false">SUMPRODUCT('FD inverse'!$A$55:$BH$55,'FD mesh'!$B$84:$BI$84,$E1146:$BL1146)+'FD inverse'!$A$55*$C1147/Setup!$B$17+INDEX('FD inverse'!$A$55:$BH$55,1,'FD mesh'!$B$15+1)*Setup!$B$22</f>
        <v>0</v>
      </c>
      <c r="BF1147" s="0" t="n">
        <f aca="false">SUMPRODUCT('FD inverse'!$A$56:$BH$56,'FD mesh'!$B$84:$BI$84,$E1146:$BL1146)+'FD inverse'!$A$56*$C1147/Setup!$B$17+INDEX('FD inverse'!$A$56:$BH$56,1,'FD mesh'!$B$15+1)*Setup!$B$22</f>
        <v>0</v>
      </c>
      <c r="BG1147" s="0" t="n">
        <f aca="false">SUMPRODUCT('FD inverse'!$A$57:$BH$57,'FD mesh'!$B$84:$BI$84,$E1146:$BL1146)+'FD inverse'!$A$57*$C1147/Setup!$B$17+INDEX('FD inverse'!$A$57:$BH$57,1,'FD mesh'!$B$15+1)*Setup!$B$22</f>
        <v>0</v>
      </c>
      <c r="BH1147" s="0" t="n">
        <f aca="false">SUMPRODUCT('FD inverse'!$A$58:$BH$58,'FD mesh'!$B$84:$BI$84,$E1146:$BL1146)+'FD inverse'!$A$58*$C1147/Setup!$B$17+INDEX('FD inverse'!$A$58:$BH$58,1,'FD mesh'!$B$15+1)*Setup!$B$22</f>
        <v>0</v>
      </c>
      <c r="BI1147" s="0" t="n">
        <f aca="false">SUMPRODUCT('FD inverse'!$A$59:$BH$59,'FD mesh'!$B$84:$BI$84,$E1146:$BL1146)+'FD inverse'!$A$59*$C1147/Setup!$B$17+INDEX('FD inverse'!$A$59:$BH$59,1,'FD mesh'!$B$15+1)*Setup!$B$22</f>
        <v>0</v>
      </c>
      <c r="BJ1147" s="0" t="n">
        <f aca="false">SUMPRODUCT('FD inverse'!$A$60:$BH$60,'FD mesh'!$B$84:$BI$84,$E1146:$BL1146)+'FD inverse'!$A$60*$C1147/Setup!$B$17+INDEX('FD inverse'!$A$60:$BH$60,1,'FD mesh'!$B$15+1)*Setup!$B$22</f>
        <v>0</v>
      </c>
      <c r="BK1147" s="0" t="n">
        <f aca="false">SUMPRODUCT('FD inverse'!$A$61:$BH$61,'FD mesh'!$B$84:$BI$84,$E1146:$BL1146)+'FD inverse'!$A$61*$C1147/Setup!$B$17+INDEX('FD inverse'!$A$61:$BH$61,1,'FD mesh'!$B$15+1)*Setup!$B$22</f>
        <v>0</v>
      </c>
      <c r="BL1147" s="0" t="n">
        <f aca="false">SUMPRODUCT('FD inverse'!$A$62:$BH$62,'FD mesh'!$B$84:$BI$84,$E1146:$BL1146)+'FD inverse'!$A$62*$C1147/Setup!$B$17+INDEX('FD inverse'!$A$62:$BH$62,1,'FD mesh'!$B$15+1)*Setup!$B$22</f>
        <v>0</v>
      </c>
    </row>
    <row r="1148" customFormat="false" ht="15" hidden="false" customHeight="false" outlineLevel="0" collapsed="false">
      <c r="A1148" s="0" t="n">
        <v>1143</v>
      </c>
      <c r="B1148" s="0" t="n">
        <f aca="false">A1148*Setup!$B$11/3600</f>
        <v>95.25</v>
      </c>
      <c r="C1148" s="0" t="n">
        <f aca="false">Setup!$B$7+Setup!$B$8*COS(2*PI()*(B1148-Setup!$B$9)/24)</f>
        <v>22.7142421387874</v>
      </c>
      <c r="D1148" s="0" t="n">
        <f aca="false">(C1148-E1148)/Setup!$B$17</f>
        <v>-5.08576839527629</v>
      </c>
      <c r="E1148" s="0" t="n">
        <f aca="false">SUMPRODUCT('FD inverse'!$A$3:$BH$3,'FD mesh'!$B$84:$BI$84,$E1147:$BL1147)+'FD inverse'!$A$3*$C1148/Setup!$B$17+INDEX('FD inverse'!$A$3:$BH$3,1,'FD mesh'!$B$15+1)*Setup!$B$22</f>
        <v>23.3753920301733</v>
      </c>
      <c r="F1148" s="0" t="n">
        <f aca="false">SUMPRODUCT('FD inverse'!$A$4:$BH$4,'FD mesh'!$B$84:$BI$84,$E1147:$BL1147)+'FD inverse'!$A$4*$C1148/Setup!$B$17+INDEX('FD inverse'!$A$4:$BH$4,1,'FD mesh'!$B$15+1)*Setup!$B$22</f>
        <v>23.5152756824637</v>
      </c>
      <c r="G1148" s="0" t="n">
        <f aca="false">SUMPRODUCT('FD inverse'!$A$5:$BH$5,'FD mesh'!$B$84:$BI$84,$E1147:$BL1147)+'FD inverse'!$A$5*$C1148/Setup!$B$17+INDEX('FD inverse'!$A$5:$BH$5,1,'FD mesh'!$B$15+1)*Setup!$B$22</f>
        <v>23.6352016013176</v>
      </c>
      <c r="H1148" s="0" t="n">
        <f aca="false">SUMPRODUCT('FD inverse'!$A$6:$BH$6,'FD mesh'!$B$84:$BI$84,$E1147:$BL1147)+'FD inverse'!$A$6*$C1148/Setup!$B$17+INDEX('FD inverse'!$A$6:$BH$6,1,'FD mesh'!$B$15+1)*Setup!$B$22</f>
        <v>24.0096812215465</v>
      </c>
      <c r="I1148" s="0" t="n">
        <f aca="false">SUMPRODUCT('FD inverse'!$A$7:$BH$7,'FD mesh'!$B$84:$BI$84,$E1147:$BL1147)+'FD inverse'!$A$7*$C1148/Setup!$B$17+INDEX('FD inverse'!$A$7:$BH$7,1,'FD mesh'!$B$15+1)*Setup!$B$22</f>
        <v>24.0381726857397</v>
      </c>
      <c r="J1148" s="0" t="n">
        <f aca="false">SUMPRODUCT('FD inverse'!$A$8:$BH$8,'FD mesh'!$B$84:$BI$84,$E1147:$BL1147)+'FD inverse'!$A$8*$C1148/Setup!$B$17+INDEX('FD inverse'!$A$8:$BH$8,1,'FD mesh'!$B$15+1)*Setup!$B$22</f>
        <v>24.0585341437099</v>
      </c>
      <c r="K1148" s="0" t="n">
        <f aca="false">SUMPRODUCT('FD inverse'!$A$9:$BH$9,'FD mesh'!$B$84:$BI$84,$E1147:$BL1147)+'FD inverse'!$A$9*$C1148/Setup!$B$17+INDEX('FD inverse'!$A$9:$BH$9,1,'FD mesh'!$B$15+1)*Setup!$B$22</f>
        <v>24.0718264606314</v>
      </c>
      <c r="L1148" s="0" t="n">
        <f aca="false">SUMPRODUCT('FD inverse'!$A$10:$BH$10,'FD mesh'!$B$84:$BI$84,$E1147:$BL1147)+'FD inverse'!$A$10*$C1148/Setup!$B$17+INDEX('FD inverse'!$A$10:$BH$10,1,'FD mesh'!$B$15+1)*Setup!$B$22</f>
        <v>24.078998789676</v>
      </c>
      <c r="M1148" s="0" t="n">
        <f aca="false">SUMPRODUCT('FD inverse'!$A$11:$BH$11,'FD mesh'!$B$84:$BI$84,$E1147:$BL1147)+'FD inverse'!$A$11*$C1148/Setup!$B$17+INDEX('FD inverse'!$A$11:$BH$11,1,'FD mesh'!$B$15+1)*Setup!$B$22</f>
        <v>24.0808837942864</v>
      </c>
      <c r="N1148" s="0" t="n">
        <f aca="false">SUMPRODUCT('FD inverse'!$A$12:$BH$12,'FD mesh'!$B$84:$BI$84,$E1147:$BL1147)+'FD inverse'!$A$12*$C1148/Setup!$B$17+INDEX('FD inverse'!$A$12:$BH$12,1,'FD mesh'!$B$15+1)*Setup!$B$22</f>
        <v>24.0781938674627</v>
      </c>
      <c r="O1148" s="0" t="n">
        <f aca="false">SUMPRODUCT('FD inverse'!$A$13:$BH$13,'FD mesh'!$B$84:$BI$84,$E1147:$BL1147)+'FD inverse'!$A$13*$C1148/Setup!$B$17+INDEX('FD inverse'!$A$13:$BH$13,1,'FD mesh'!$B$15+1)*Setup!$B$22</f>
        <v>24.0715182093494</v>
      </c>
      <c r="P1148" s="0" t="n">
        <f aca="false">SUMPRODUCT('FD inverse'!$A$14:$BH$14,'FD mesh'!$B$84:$BI$84,$E1147:$BL1147)+'FD inverse'!$A$14*$C1148/Setup!$B$17+INDEX('FD inverse'!$A$14:$BH$14,1,'FD mesh'!$B$15+1)*Setup!$B$22</f>
        <v>24.061320644525</v>
      </c>
      <c r="Q1148" s="0" t="n">
        <f aca="false">SUMPRODUCT('FD inverse'!$A$15:$BH$15,'FD mesh'!$B$84:$BI$84,$E1147:$BL1147)+'FD inverse'!$A$15*$C1148/Setup!$B$17+INDEX('FD inverse'!$A$15:$BH$15,1,'FD mesh'!$B$15+1)*Setup!$B$22</f>
        <v>24.0479380809685</v>
      </c>
      <c r="R1148" s="0" t="n">
        <f aca="false">SUMPRODUCT('FD inverse'!$A$16:$BH$16,'FD mesh'!$B$84:$BI$84,$E1147:$BL1147)+'FD inverse'!$A$16*$C1148/Setup!$B$17+INDEX('FD inverse'!$A$16:$BH$16,1,'FD mesh'!$B$15+1)*Setup!$B$22</f>
        <v>24.0315795335737</v>
      </c>
      <c r="S1148" s="0" t="n">
        <f aca="false">SUMPRODUCT('FD inverse'!$A$17:$BH$17,'FD mesh'!$B$84:$BI$84,$E1147:$BL1147)+'FD inverse'!$A$17*$C1148/Setup!$B$17+INDEX('FD inverse'!$A$17:$BH$17,1,'FD mesh'!$B$15+1)*Setup!$B$22</f>
        <v>23.4559711323784</v>
      </c>
      <c r="T1148" s="0" t="n">
        <f aca="false">SUMPRODUCT('FD inverse'!$A$18:$BH$18,'FD mesh'!$B$84:$BI$84,$E1147:$BL1147)+'FD inverse'!$A$18*$C1148/Setup!$B$17+INDEX('FD inverse'!$A$18:$BH$18,1,'FD mesh'!$B$15+1)*Setup!$B$22</f>
        <v>22.8791678751663</v>
      </c>
      <c r="U1148" s="0" t="n">
        <f aca="false">SUMPRODUCT('FD inverse'!$A$19:$BH$19,'FD mesh'!$B$84:$BI$84,$E1147:$BL1147)+'FD inverse'!$A$19*$C1148/Setup!$B$17+INDEX('FD inverse'!$A$19:$BH$19,1,'FD mesh'!$B$15+1)*Setup!$B$22</f>
        <v>22.3013891267671</v>
      </c>
      <c r="V1148" s="0" t="n">
        <f aca="false">SUMPRODUCT('FD inverse'!$A$20:$BH$20,'FD mesh'!$B$84:$BI$84,$E1147:$BL1147)+'FD inverse'!$A$20*$C1148/Setup!$B$17+INDEX('FD inverse'!$A$20:$BH$20,1,'FD mesh'!$B$15+1)*Setup!$B$22</f>
        <v>21.7228262135987</v>
      </c>
      <c r="W1148" s="0" t="n">
        <f aca="false">SUMPRODUCT('FD inverse'!$A$21:$BH$21,'FD mesh'!$B$84:$BI$84,$E1147:$BL1147)+'FD inverse'!$A$21*$C1148/Setup!$B$17+INDEX('FD inverse'!$A$21:$BH$21,1,'FD mesh'!$B$15+1)*Setup!$B$22</f>
        <v>21.143644434492</v>
      </c>
      <c r="X1148" s="0" t="n">
        <f aca="false">SUMPRODUCT('FD inverse'!$A$22:$BH$22,'FD mesh'!$B$84:$BI$84,$E1147:$BL1147)+'FD inverse'!$A$22*$C1148/Setup!$B$17+INDEX('FD inverse'!$A$22:$BH$22,1,'FD mesh'!$B$15+1)*Setup!$B$22</f>
        <v>20.563985101925</v>
      </c>
      <c r="Y1148" s="0" t="n">
        <f aca="false">SUMPRODUCT('FD inverse'!$A$23:$BH$23,'FD mesh'!$B$84:$BI$84,$E1147:$BL1147)+'FD inverse'!$A$23*$C1148/Setup!$B$17+INDEX('FD inverse'!$A$23:$BH$23,1,'FD mesh'!$B$15+1)*Setup!$B$22</f>
        <v>19.9839676070107</v>
      </c>
      <c r="Z1148" s="0" t="n">
        <f aca="false">SUMPRODUCT('FD inverse'!$A$24:$BH$24,'FD mesh'!$B$84:$BI$84,$E1147:$BL1147)+'FD inverse'!$A$24*$C1148/Setup!$B$17+INDEX('FD inverse'!$A$24:$BH$24,1,'FD mesh'!$B$15+1)*Setup!$B$22</f>
        <v>19.4036915025763</v>
      </c>
      <c r="AA1148" s="0" t="n">
        <f aca="false">SUMPRODUCT('FD inverse'!$A$25:$BH$25,'FD mesh'!$B$84:$BI$84,$E1147:$BL1147)+'FD inverse'!$A$25*$C1148/Setup!$B$17+INDEX('FD inverse'!$A$25:$BH$25,1,'FD mesh'!$B$15+1)*Setup!$B$22</f>
        <v>18.8232385995727</v>
      </c>
      <c r="AB1148" s="0" t="n">
        <f aca="false">SUMPRODUCT('FD inverse'!$A$26:$BH$26,'FD mesh'!$B$84:$BI$84,$E1147:$BL1147)+'FD inverse'!$A$26*$C1148/Setup!$B$17+INDEX('FD inverse'!$A$26:$BH$26,1,'FD mesh'!$B$15+1)*Setup!$B$22</f>
        <v>18.2426750728721</v>
      </c>
      <c r="AC1148" s="0" t="n">
        <f aca="false">SUMPRODUCT('FD inverse'!$A$27:$BH$27,'FD mesh'!$B$84:$BI$84,$E1147:$BL1147)+'FD inverse'!$A$27*$C1148/Setup!$B$17+INDEX('FD inverse'!$A$27:$BH$27,1,'FD mesh'!$B$15+1)*Setup!$B$22</f>
        <v>17.6620535732408</v>
      </c>
      <c r="AD1148" s="0" t="n">
        <f aca="false">SUMPRODUCT('FD inverse'!$A$28:$BH$28,'FD mesh'!$B$84:$BI$84,$E1147:$BL1147)+'FD inverse'!$A$28*$C1148/Setup!$B$17+INDEX('FD inverse'!$A$28:$BH$28,1,'FD mesh'!$B$15+1)*Setup!$B$22</f>
        <v>17.0814153429205</v>
      </c>
      <c r="AE1148" s="0" t="n">
        <f aca="false">SUMPRODUCT('FD inverse'!$A$29:$BH$29,'FD mesh'!$B$84:$BI$84,$E1147:$BL1147)+'FD inverse'!$A$29*$C1148/Setup!$B$17+INDEX('FD inverse'!$A$29:$BH$29,1,'FD mesh'!$B$15+1)*Setup!$B$22</f>
        <v>16.5007923328063</v>
      </c>
      <c r="AF1148" s="0" t="n">
        <f aca="false">SUMPRODUCT('FD inverse'!$A$30:$BH$30,'FD mesh'!$B$84:$BI$84,$E1147:$BL1147)+'FD inverse'!$A$30*$C1148/Setup!$B$17+INDEX('FD inverse'!$A$30:$BH$30,1,'FD mesh'!$B$15+1)*Setup!$B$22</f>
        <v>15.920209319678</v>
      </c>
      <c r="AG1148" s="0" t="n">
        <f aca="false">SUMPRODUCT('FD inverse'!$A$31:$BH$31,'FD mesh'!$B$84:$BI$84,$E1147:$BL1147)+'FD inverse'!$A$31*$C1148/Setup!$B$17+INDEX('FD inverse'!$A$31:$BH$31,1,'FD mesh'!$B$15+1)*Setup!$B$22</f>
        <v>15.3396860223272</v>
      </c>
      <c r="AH1148" s="0" t="n">
        <f aca="false">SUMPRODUCT('FD inverse'!$A$32:$BH$32,'FD mesh'!$B$84:$BI$84,$E1147:$BL1147)+'FD inverse'!$A$32*$C1148/Setup!$B$17+INDEX('FD inverse'!$A$32:$BH$32,1,'FD mesh'!$B$15+1)*Setup!$B$22</f>
        <v>15.3152850857348</v>
      </c>
      <c r="AI1148" s="0" t="n">
        <f aca="false">SUMPRODUCT('FD inverse'!$A$33:$BH$33,'FD mesh'!$B$84:$BI$84,$E1147:$BL1147)+'FD inverse'!$A$33*$C1148/Setup!$B$17+INDEX('FD inverse'!$A$33:$BH$33,1,'FD mesh'!$B$15+1)*Setup!$B$22</f>
        <v>15.2910156812876</v>
      </c>
      <c r="AJ1148" s="0" t="n">
        <f aca="false">SUMPRODUCT('FD inverse'!$A$34:$BH$34,'FD mesh'!$B$84:$BI$84,$E1147:$BL1147)+'FD inverse'!$A$34*$C1148/Setup!$B$17+INDEX('FD inverse'!$A$34:$BH$34,1,'FD mesh'!$B$15+1)*Setup!$B$22</f>
        <v>15.2668755559451</v>
      </c>
      <c r="AK1148" s="0" t="n">
        <f aca="false">SUMPRODUCT('FD inverse'!$A$35:$BH$35,'FD mesh'!$B$84:$BI$84,$E1147:$BL1147)+'FD inverse'!$A$35*$C1148/Setup!$B$17+INDEX('FD inverse'!$A$35:$BH$35,1,'FD mesh'!$B$15+1)*Setup!$B$22</f>
        <v>15.242860487972</v>
      </c>
      <c r="AL1148" s="0" t="n">
        <f aca="false">SUMPRODUCT('FD inverse'!$A$36:$BH$36,'FD mesh'!$B$84:$BI$84,$E1147:$BL1147)+'FD inverse'!$A$36*$C1148/Setup!$B$17+INDEX('FD inverse'!$A$36:$BH$36,1,'FD mesh'!$B$15+1)*Setup!$B$22</f>
        <v>15.2189645101736</v>
      </c>
      <c r="AM1148" s="0" t="n">
        <f aca="false">SUMPRODUCT('FD inverse'!$A$37:$BH$37,'FD mesh'!$B$84:$BI$84,$E1147:$BL1147)+'FD inverse'!$A$37*$C1148/Setup!$B$17+INDEX('FD inverse'!$A$37:$BH$37,1,'FD mesh'!$B$15+1)*Setup!$B$22</f>
        <v>15.1951801178876</v>
      </c>
      <c r="AN1148" s="0" t="n">
        <f aca="false">SUMPRODUCT('FD inverse'!$A$38:$BH$38,'FD mesh'!$B$84:$BI$84,$E1147:$BL1147)+'FD inverse'!$A$38*$C1148/Setup!$B$17+INDEX('FD inverse'!$A$38:$BH$38,1,'FD mesh'!$B$15+1)*Setup!$B$22</f>
        <v>15.171498462477</v>
      </c>
      <c r="AO1148" s="0" t="n">
        <f aca="false">SUMPRODUCT('FD inverse'!$A$39:$BH$39,'FD mesh'!$B$84:$BI$84,$E1147:$BL1147)+'FD inverse'!$A$39*$C1148/Setup!$B$17+INDEX('FD inverse'!$A$39:$BH$39,1,'FD mesh'!$B$15+1)*Setup!$B$22</f>
        <v>15.1479095312492</v>
      </c>
      <c r="AP1148" s="0" t="n">
        <f aca="false">SUMPRODUCT('FD inverse'!$A$40:$BH$40,'FD mesh'!$B$84:$BI$84,$E1147:$BL1147)+'FD inverse'!$A$40*$C1148/Setup!$B$17+INDEX('FD inverse'!$A$40:$BH$40,1,'FD mesh'!$B$15+1)*Setup!$B$22</f>
        <v>15.1244023148889</v>
      </c>
      <c r="AQ1148" s="0" t="n">
        <f aca="false">SUMPRODUCT('FD inverse'!$A$41:$BH$41,'FD mesh'!$B$84:$BI$84,$E1147:$BL1147)+'FD inverse'!$A$41*$C1148/Setup!$B$17+INDEX('FD inverse'!$A$41:$BH$41,1,'FD mesh'!$B$15+1)*Setup!$B$22</f>
        <v>15.1009649636285</v>
      </c>
      <c r="AR1148" s="0" t="n">
        <f aca="false">SUMPRODUCT('FD inverse'!$A$42:$BH$42,'FD mesh'!$B$84:$BI$84,$E1147:$BL1147)+'FD inverse'!$A$42*$C1148/Setup!$B$17+INDEX('FD inverse'!$A$42:$BH$42,1,'FD mesh'!$B$15+1)*Setup!$B$22</f>
        <v>15.0775849334977</v>
      </c>
      <c r="AS1148" s="0" t="n">
        <f aca="false">SUMPRODUCT('FD inverse'!$A$43:$BH$43,'FD mesh'!$B$84:$BI$84,$E1147:$BL1147)+'FD inverse'!$A$43*$C1148/Setup!$B$17+INDEX('FD inverse'!$A$43:$BH$43,1,'FD mesh'!$B$15+1)*Setup!$B$22</f>
        <v>0</v>
      </c>
      <c r="AT1148" s="0" t="n">
        <f aca="false">SUMPRODUCT('FD inverse'!$A$44:$BH$44,'FD mesh'!$B$84:$BI$84,$E1147:$BL1147)+'FD inverse'!$A$44*$C1148/Setup!$B$17+INDEX('FD inverse'!$A$44:$BH$44,1,'FD mesh'!$B$15+1)*Setup!$B$22</f>
        <v>0</v>
      </c>
      <c r="AU1148" s="0" t="n">
        <f aca="false">SUMPRODUCT('FD inverse'!$A$45:$BH$45,'FD mesh'!$B$84:$BI$84,$E1147:$BL1147)+'FD inverse'!$A$45*$C1148/Setup!$B$17+INDEX('FD inverse'!$A$45:$BH$45,1,'FD mesh'!$B$15+1)*Setup!$B$22</f>
        <v>0</v>
      </c>
      <c r="AV1148" s="0" t="n">
        <f aca="false">SUMPRODUCT('FD inverse'!$A$46:$BH$46,'FD mesh'!$B$84:$BI$84,$E1147:$BL1147)+'FD inverse'!$A$46*$C1148/Setup!$B$17+INDEX('FD inverse'!$A$46:$BH$46,1,'FD mesh'!$B$15+1)*Setup!$B$22</f>
        <v>0</v>
      </c>
      <c r="AW1148" s="0" t="n">
        <f aca="false">SUMPRODUCT('FD inverse'!$A$47:$BH$47,'FD mesh'!$B$84:$BI$84,$E1147:$BL1147)+'FD inverse'!$A$47*$C1148/Setup!$B$17+INDEX('FD inverse'!$A$47:$BH$47,1,'FD mesh'!$B$15+1)*Setup!$B$22</f>
        <v>0</v>
      </c>
      <c r="AX1148" s="0" t="n">
        <f aca="false">SUMPRODUCT('FD inverse'!$A$48:$BH$48,'FD mesh'!$B$84:$BI$84,$E1147:$BL1147)+'FD inverse'!$A$48*$C1148/Setup!$B$17+INDEX('FD inverse'!$A$48:$BH$48,1,'FD mesh'!$B$15+1)*Setup!$B$22</f>
        <v>0</v>
      </c>
      <c r="AY1148" s="0" t="n">
        <f aca="false">SUMPRODUCT('FD inverse'!$A$49:$BH$49,'FD mesh'!$B$84:$BI$84,$E1147:$BL1147)+'FD inverse'!$A$49*$C1148/Setup!$B$17+INDEX('FD inverse'!$A$49:$BH$49,1,'FD mesh'!$B$15+1)*Setup!$B$22</f>
        <v>0</v>
      </c>
      <c r="AZ1148" s="0" t="n">
        <f aca="false">SUMPRODUCT('FD inverse'!$A$50:$BH$50,'FD mesh'!$B$84:$BI$84,$E1147:$BL1147)+'FD inverse'!$A$50*$C1148/Setup!$B$17+INDEX('FD inverse'!$A$50:$BH$50,1,'FD mesh'!$B$15+1)*Setup!$B$22</f>
        <v>0</v>
      </c>
      <c r="BA1148" s="0" t="n">
        <f aca="false">SUMPRODUCT('FD inverse'!$A$51:$BH$51,'FD mesh'!$B$84:$BI$84,$E1147:$BL1147)+'FD inverse'!$A$51*$C1148/Setup!$B$17+INDEX('FD inverse'!$A$51:$BH$51,1,'FD mesh'!$B$15+1)*Setup!$B$22</f>
        <v>0</v>
      </c>
      <c r="BB1148" s="0" t="n">
        <f aca="false">SUMPRODUCT('FD inverse'!$A$52:$BH$52,'FD mesh'!$B$84:$BI$84,$E1147:$BL1147)+'FD inverse'!$A$52*$C1148/Setup!$B$17+INDEX('FD inverse'!$A$52:$BH$52,1,'FD mesh'!$B$15+1)*Setup!$B$22</f>
        <v>0</v>
      </c>
      <c r="BC1148" s="0" t="n">
        <f aca="false">SUMPRODUCT('FD inverse'!$A$53:$BH$53,'FD mesh'!$B$84:$BI$84,$E1147:$BL1147)+'FD inverse'!$A$53*$C1148/Setup!$B$17+INDEX('FD inverse'!$A$53:$BH$53,1,'FD mesh'!$B$15+1)*Setup!$B$22</f>
        <v>0</v>
      </c>
      <c r="BD1148" s="0" t="n">
        <f aca="false">SUMPRODUCT('FD inverse'!$A$54:$BH$54,'FD mesh'!$B$84:$BI$84,$E1147:$BL1147)+'FD inverse'!$A$54*$C1148/Setup!$B$17+INDEX('FD inverse'!$A$54:$BH$54,1,'FD mesh'!$B$15+1)*Setup!$B$22</f>
        <v>0</v>
      </c>
      <c r="BE1148" s="0" t="n">
        <f aca="false">SUMPRODUCT('FD inverse'!$A$55:$BH$55,'FD mesh'!$B$84:$BI$84,$E1147:$BL1147)+'FD inverse'!$A$55*$C1148/Setup!$B$17+INDEX('FD inverse'!$A$55:$BH$55,1,'FD mesh'!$B$15+1)*Setup!$B$22</f>
        <v>0</v>
      </c>
      <c r="BF1148" s="0" t="n">
        <f aca="false">SUMPRODUCT('FD inverse'!$A$56:$BH$56,'FD mesh'!$B$84:$BI$84,$E1147:$BL1147)+'FD inverse'!$A$56*$C1148/Setup!$B$17+INDEX('FD inverse'!$A$56:$BH$56,1,'FD mesh'!$B$15+1)*Setup!$B$22</f>
        <v>0</v>
      </c>
      <c r="BG1148" s="0" t="n">
        <f aca="false">SUMPRODUCT('FD inverse'!$A$57:$BH$57,'FD mesh'!$B$84:$BI$84,$E1147:$BL1147)+'FD inverse'!$A$57*$C1148/Setup!$B$17+INDEX('FD inverse'!$A$57:$BH$57,1,'FD mesh'!$B$15+1)*Setup!$B$22</f>
        <v>0</v>
      </c>
      <c r="BH1148" s="0" t="n">
        <f aca="false">SUMPRODUCT('FD inverse'!$A$58:$BH$58,'FD mesh'!$B$84:$BI$84,$E1147:$BL1147)+'FD inverse'!$A$58*$C1148/Setup!$B$17+INDEX('FD inverse'!$A$58:$BH$58,1,'FD mesh'!$B$15+1)*Setup!$B$22</f>
        <v>0</v>
      </c>
      <c r="BI1148" s="0" t="n">
        <f aca="false">SUMPRODUCT('FD inverse'!$A$59:$BH$59,'FD mesh'!$B$84:$BI$84,$E1147:$BL1147)+'FD inverse'!$A$59*$C1148/Setup!$B$17+INDEX('FD inverse'!$A$59:$BH$59,1,'FD mesh'!$B$15+1)*Setup!$B$22</f>
        <v>0</v>
      </c>
      <c r="BJ1148" s="0" t="n">
        <f aca="false">SUMPRODUCT('FD inverse'!$A$60:$BH$60,'FD mesh'!$B$84:$BI$84,$E1147:$BL1147)+'FD inverse'!$A$60*$C1148/Setup!$B$17+INDEX('FD inverse'!$A$60:$BH$60,1,'FD mesh'!$B$15+1)*Setup!$B$22</f>
        <v>0</v>
      </c>
      <c r="BK1148" s="0" t="n">
        <f aca="false">SUMPRODUCT('FD inverse'!$A$61:$BH$61,'FD mesh'!$B$84:$BI$84,$E1147:$BL1147)+'FD inverse'!$A$61*$C1148/Setup!$B$17+INDEX('FD inverse'!$A$61:$BH$61,1,'FD mesh'!$B$15+1)*Setup!$B$22</f>
        <v>0</v>
      </c>
      <c r="BL1148" s="0" t="n">
        <f aca="false">SUMPRODUCT('FD inverse'!$A$62:$BH$62,'FD mesh'!$B$84:$BI$84,$E1147:$BL1147)+'FD inverse'!$A$62*$C1148/Setup!$B$17+INDEX('FD inverse'!$A$62:$BH$62,1,'FD mesh'!$B$15+1)*Setup!$B$22</f>
        <v>0</v>
      </c>
    </row>
    <row r="1149" customFormat="false" ht="15" hidden="false" customHeight="false" outlineLevel="0" collapsed="false">
      <c r="A1149" s="0" t="n">
        <v>1144</v>
      </c>
      <c r="B1149" s="0" t="n">
        <f aca="false">A1149*Setup!$B$11/3600</f>
        <v>95.3333333333333</v>
      </c>
      <c r="C1149" s="0" t="n">
        <f aca="false">Setup!$B$7+Setup!$B$8*COS(2*PI()*(B1149-Setup!$B$9)/24)</f>
        <v>22.6319194266973</v>
      </c>
      <c r="D1149" s="0" t="n">
        <f aca="false">(C1149-E1149)/Setup!$B$17</f>
        <v>-5.3135020107225</v>
      </c>
      <c r="E1149" s="0" t="n">
        <f aca="false">SUMPRODUCT('FD inverse'!$A$3:$BH$3,'FD mesh'!$B$84:$BI$84,$E1148:$BL1148)+'FD inverse'!$A$3*$C1149/Setup!$B$17+INDEX('FD inverse'!$A$3:$BH$3,1,'FD mesh'!$B$15+1)*Setup!$B$22</f>
        <v>23.3226746880913</v>
      </c>
      <c r="F1149" s="0" t="n">
        <f aca="false">SUMPRODUCT('FD inverse'!$A$4:$BH$4,'FD mesh'!$B$84:$BI$84,$E1148:$BL1148)+'FD inverse'!$A$4*$C1149/Setup!$B$17+INDEX('FD inverse'!$A$4:$BH$4,1,'FD mesh'!$B$15+1)*Setup!$B$22</f>
        <v>23.4693742334695</v>
      </c>
      <c r="G1149" s="0" t="n">
        <f aca="false">SUMPRODUCT('FD inverse'!$A$5:$BH$5,'FD mesh'!$B$84:$BI$84,$E1148:$BL1148)+'FD inverse'!$A$5*$C1149/Setup!$B$17+INDEX('FD inverse'!$A$5:$BH$5,1,'FD mesh'!$B$15+1)*Setup!$B$22</f>
        <v>23.596151274944</v>
      </c>
      <c r="H1149" s="0" t="n">
        <f aca="false">SUMPRODUCT('FD inverse'!$A$6:$BH$6,'FD mesh'!$B$84:$BI$84,$E1148:$BL1148)+'FD inverse'!$A$6*$C1149/Setup!$B$17+INDEX('FD inverse'!$A$6:$BH$6,1,'FD mesh'!$B$15+1)*Setup!$B$22</f>
        <v>23.9936479379841</v>
      </c>
      <c r="I1149" s="0" t="n">
        <f aca="false">SUMPRODUCT('FD inverse'!$A$7:$BH$7,'FD mesh'!$B$84:$BI$84,$E1148:$BL1148)+'FD inverse'!$A$7*$C1149/Setup!$B$17+INDEX('FD inverse'!$A$7:$BH$7,1,'FD mesh'!$B$15+1)*Setup!$B$22</f>
        <v>24.0240950516566</v>
      </c>
      <c r="J1149" s="0" t="n">
        <f aca="false">SUMPRODUCT('FD inverse'!$A$8:$BH$8,'FD mesh'!$B$84:$BI$84,$E1148:$BL1148)+'FD inverse'!$A$8*$C1149/Setup!$B$17+INDEX('FD inverse'!$A$8:$BH$8,1,'FD mesh'!$B$15+1)*Setup!$B$22</f>
        <v>24.0462367764894</v>
      </c>
      <c r="K1149" s="0" t="n">
        <f aca="false">SUMPRODUCT('FD inverse'!$A$9:$BH$9,'FD mesh'!$B$84:$BI$84,$E1148:$BL1148)+'FD inverse'!$A$9*$C1149/Setup!$B$17+INDEX('FD inverse'!$A$9:$BH$9,1,'FD mesh'!$B$15+1)*Setup!$B$22</f>
        <v>24.0611234174164</v>
      </c>
      <c r="L1149" s="0" t="n">
        <f aca="false">SUMPRODUCT('FD inverse'!$A$10:$BH$10,'FD mesh'!$B$84:$BI$84,$E1148:$BL1148)+'FD inverse'!$A$10*$C1149/Setup!$B$17+INDEX('FD inverse'!$A$10:$BH$10,1,'FD mesh'!$B$15+1)*Setup!$B$22</f>
        <v>24.0696955785706</v>
      </c>
      <c r="M1149" s="0" t="n">
        <f aca="false">SUMPRODUCT('FD inverse'!$A$11:$BH$11,'FD mesh'!$B$84:$BI$84,$E1148:$BL1148)+'FD inverse'!$A$11*$C1149/Setup!$B$17+INDEX('FD inverse'!$A$11:$BH$11,1,'FD mesh'!$B$15+1)*Setup!$B$22</f>
        <v>24.0727791196036</v>
      </c>
      <c r="N1149" s="0" t="n">
        <f aca="false">SUMPRODUCT('FD inverse'!$A$12:$BH$12,'FD mesh'!$B$84:$BI$84,$E1148:$BL1148)+'FD inverse'!$A$12*$C1149/Setup!$B$17+INDEX('FD inverse'!$A$12:$BH$12,1,'FD mesh'!$B$15+1)*Setup!$B$22</f>
        <v>24.0710811416497</v>
      </c>
      <c r="O1149" s="0" t="n">
        <f aca="false">SUMPRODUCT('FD inverse'!$A$13:$BH$13,'FD mesh'!$B$84:$BI$84,$E1148:$BL1148)+'FD inverse'!$A$13*$C1149/Setup!$B$17+INDEX('FD inverse'!$A$13:$BH$13,1,'FD mesh'!$B$15+1)*Setup!$B$22</f>
        <v>24.0651868652809</v>
      </c>
      <c r="P1149" s="0" t="n">
        <f aca="false">SUMPRODUCT('FD inverse'!$A$14:$BH$14,'FD mesh'!$B$84:$BI$84,$E1148:$BL1148)+'FD inverse'!$A$14*$C1149/Setup!$B$17+INDEX('FD inverse'!$A$14:$BH$14,1,'FD mesh'!$B$15+1)*Setup!$B$22</f>
        <v>24.0555572826772</v>
      </c>
      <c r="Q1149" s="0" t="n">
        <f aca="false">SUMPRODUCT('FD inverse'!$A$15:$BH$15,'FD mesh'!$B$84:$BI$84,$E1148:$BL1148)+'FD inverse'!$A$15*$C1149/Setup!$B$17+INDEX('FD inverse'!$A$15:$BH$15,1,'FD mesh'!$B$15+1)*Setup!$B$22</f>
        <v>24.0425274865938</v>
      </c>
      <c r="R1149" s="0" t="n">
        <f aca="false">SUMPRODUCT('FD inverse'!$A$16:$BH$16,'FD mesh'!$B$84:$BI$84,$E1148:$BL1148)+'FD inverse'!$A$16*$C1149/Setup!$B$17+INDEX('FD inverse'!$A$16:$BH$16,1,'FD mesh'!$B$15+1)*Setup!$B$22</f>
        <v>24.026305599434</v>
      </c>
      <c r="S1149" s="0" t="n">
        <f aca="false">SUMPRODUCT('FD inverse'!$A$17:$BH$17,'FD mesh'!$B$84:$BI$84,$E1148:$BL1148)+'FD inverse'!$A$17*$C1149/Setup!$B$17+INDEX('FD inverse'!$A$17:$BH$17,1,'FD mesh'!$B$15+1)*Setup!$B$22</f>
        <v>23.4515664194909</v>
      </c>
      <c r="T1149" s="0" t="n">
        <f aca="false">SUMPRODUCT('FD inverse'!$A$18:$BH$18,'FD mesh'!$B$84:$BI$84,$E1148:$BL1148)+'FD inverse'!$A$18*$C1149/Setup!$B$17+INDEX('FD inverse'!$A$18:$BH$18,1,'FD mesh'!$B$15+1)*Setup!$B$22</f>
        <v>22.8755309954696</v>
      </c>
      <c r="U1149" s="0" t="n">
        <f aca="false">SUMPRODUCT('FD inverse'!$A$19:$BH$19,'FD mesh'!$B$84:$BI$84,$E1148:$BL1148)+'FD inverse'!$A$19*$C1149/Setup!$B$17+INDEX('FD inverse'!$A$19:$BH$19,1,'FD mesh'!$B$15+1)*Setup!$B$22</f>
        <v>22.2984252897089</v>
      </c>
      <c r="V1149" s="0" t="n">
        <f aca="false">SUMPRODUCT('FD inverse'!$A$20:$BH$20,'FD mesh'!$B$84:$BI$84,$E1148:$BL1148)+'FD inverse'!$A$20*$C1149/Setup!$B$17+INDEX('FD inverse'!$A$20:$BH$20,1,'FD mesh'!$B$15+1)*Setup!$B$22</f>
        <v>21.7204473690425</v>
      </c>
      <c r="W1149" s="0" t="n">
        <f aca="false">SUMPRODUCT('FD inverse'!$A$21:$BH$21,'FD mesh'!$B$84:$BI$84,$E1148:$BL1148)+'FD inverse'!$A$21*$C1149/Setup!$B$17+INDEX('FD inverse'!$A$21:$BH$21,1,'FD mesh'!$B$15+1)*Setup!$B$22</f>
        <v>21.1417693884067</v>
      </c>
      <c r="X1149" s="0" t="n">
        <f aca="false">SUMPRODUCT('FD inverse'!$A$22:$BH$22,'FD mesh'!$B$84:$BI$84,$E1148:$BL1148)+'FD inverse'!$A$22*$C1149/Setup!$B$17+INDEX('FD inverse'!$A$22:$BH$22,1,'FD mesh'!$B$15+1)*Setup!$B$22</f>
        <v>20.5625396084944</v>
      </c>
      <c r="Y1149" s="0" t="n">
        <f aca="false">SUMPRODUCT('FD inverse'!$A$23:$BH$23,'FD mesh'!$B$84:$BI$84,$E1148:$BL1148)+'FD inverse'!$A$23*$C1149/Setup!$B$17+INDEX('FD inverse'!$A$23:$BH$23,1,'FD mesh'!$B$15+1)*Setup!$B$22</f>
        <v>19.9828844405153</v>
      </c>
      <c r="Z1149" s="0" t="n">
        <f aca="false">SUMPRODUCT('FD inverse'!$A$24:$BH$24,'FD mesh'!$B$84:$BI$84,$E1148:$BL1148)+'FD inverse'!$A$24*$C1149/Setup!$B$17+INDEX('FD inverse'!$A$24:$BH$24,1,'FD mesh'!$B$15+1)*Setup!$B$22</f>
        <v>19.4029105121105</v>
      </c>
      <c r="AA1149" s="0" t="n">
        <f aca="false">SUMPRODUCT('FD inverse'!$A$25:$BH$25,'FD mesh'!$B$84:$BI$84,$E1148:$BL1148)+'FD inverse'!$A$25*$C1149/Setup!$B$17+INDEX('FD inverse'!$A$25:$BH$25,1,'FD mesh'!$B$15+1)*Setup!$B$22</f>
        <v>18.8227067493686</v>
      </c>
      <c r="AB1149" s="0" t="n">
        <f aca="false">SUMPRODUCT('FD inverse'!$A$26:$BH$26,'FD mesh'!$B$84:$BI$84,$E1148:$BL1148)+'FD inverse'!$A$26*$C1149/Setup!$B$17+INDEX('FD inverse'!$A$26:$BH$26,1,'FD mesh'!$B$15+1)*Setup!$B$22</f>
        <v>18.2423464707094</v>
      </c>
      <c r="AC1149" s="0" t="n">
        <f aca="false">SUMPRODUCT('FD inverse'!$A$27:$BH$27,'FD mesh'!$B$84:$BI$84,$E1148:$BL1148)+'FD inverse'!$A$27*$C1149/Setup!$B$17+INDEX('FD inverse'!$A$27:$BH$27,1,'FD mesh'!$B$15+1)*Setup!$B$22</f>
        <v>17.6618894891282</v>
      </c>
      <c r="AD1149" s="0" t="n">
        <f aca="false">SUMPRODUCT('FD inverse'!$A$28:$BH$28,'FD mesh'!$B$84:$BI$84,$E1148:$BL1148)+'FD inverse'!$A$28*$C1149/Setup!$B$17+INDEX('FD inverse'!$A$28:$BH$28,1,'FD mesh'!$B$15+1)*Setup!$B$22</f>
        <v>17.0813842199366</v>
      </c>
      <c r="AE1149" s="0" t="n">
        <f aca="false">SUMPRODUCT('FD inverse'!$A$29:$BH$29,'FD mesh'!$B$84:$BI$84,$E1148:$BL1148)+'FD inverse'!$A$29*$C1149/Setup!$B$17+INDEX('FD inverse'!$A$29:$BH$29,1,'FD mesh'!$B$15+1)*Setup!$B$22</f>
        <v>16.5008697916956</v>
      </c>
      <c r="AF1149" s="0" t="n">
        <f aca="false">SUMPRODUCT('FD inverse'!$A$30:$BH$30,'FD mesh'!$B$84:$BI$84,$E1148:$BL1148)+'FD inverse'!$A$30*$C1149/Setup!$B$17+INDEX('FD inverse'!$A$30:$BH$30,1,'FD mesh'!$B$15+1)*Setup!$B$22</f>
        <v>15.9203781584991</v>
      </c>
      <c r="AG1149" s="0" t="n">
        <f aca="false">SUMPRODUCT('FD inverse'!$A$31:$BH$31,'FD mesh'!$B$84:$BI$84,$E1148:$BL1148)+'FD inverse'!$A$31*$C1149/Setup!$B$17+INDEX('FD inverse'!$A$31:$BH$31,1,'FD mesh'!$B$15+1)*Setup!$B$22</f>
        <v>15.3399362121556</v>
      </c>
      <c r="AH1149" s="0" t="n">
        <f aca="false">SUMPRODUCT('FD inverse'!$A$32:$BH$32,'FD mesh'!$B$84:$BI$84,$E1148:$BL1148)+'FD inverse'!$A$32*$C1149/Setup!$B$17+INDEX('FD inverse'!$A$32:$BH$32,1,'FD mesh'!$B$15+1)*Setup!$B$22</f>
        <v>15.3155361812498</v>
      </c>
      <c r="AI1149" s="0" t="n">
        <f aca="false">SUMPRODUCT('FD inverse'!$A$33:$BH$33,'FD mesh'!$B$84:$BI$84,$E1148:$BL1148)+'FD inverse'!$A$33*$C1149/Setup!$B$17+INDEX('FD inverse'!$A$33:$BH$33,1,'FD mesh'!$B$15+1)*Setup!$B$22</f>
        <v>15.2912632606773</v>
      </c>
      <c r="AJ1149" s="0" t="n">
        <f aca="false">SUMPRODUCT('FD inverse'!$A$34:$BH$34,'FD mesh'!$B$84:$BI$84,$E1148:$BL1148)+'FD inverse'!$A$34*$C1149/Setup!$B$17+INDEX('FD inverse'!$A$34:$BH$34,1,'FD mesh'!$B$15+1)*Setup!$B$22</f>
        <v>15.2671156704943</v>
      </c>
      <c r="AK1149" s="0" t="n">
        <f aca="false">SUMPRODUCT('FD inverse'!$A$35:$BH$35,'FD mesh'!$B$84:$BI$84,$E1148:$BL1148)+'FD inverse'!$A$35*$C1149/Setup!$B$17+INDEX('FD inverse'!$A$35:$BH$35,1,'FD mesh'!$B$15+1)*Setup!$B$22</f>
        <v>15.2430896318267</v>
      </c>
      <c r="AL1149" s="0" t="n">
        <f aca="false">SUMPRODUCT('FD inverse'!$A$36:$BH$36,'FD mesh'!$B$84:$BI$84,$E1148:$BL1148)+'FD inverse'!$A$36*$C1149/Setup!$B$17+INDEX('FD inverse'!$A$36:$BH$36,1,'FD mesh'!$B$15+1)*Setup!$B$22</f>
        <v>15.2191795910564</v>
      </c>
      <c r="AM1149" s="0" t="n">
        <f aca="false">SUMPRODUCT('FD inverse'!$A$37:$BH$37,'FD mesh'!$B$84:$BI$84,$E1148:$BL1148)+'FD inverse'!$A$37*$C1149/Setup!$B$17+INDEX('FD inverse'!$A$37:$BH$37,1,'FD mesh'!$B$15+1)*Setup!$B$22</f>
        <v>15.1953784291829</v>
      </c>
      <c r="AN1149" s="0" t="n">
        <f aca="false">SUMPRODUCT('FD inverse'!$A$38:$BH$38,'FD mesh'!$B$84:$BI$84,$E1148:$BL1148)+'FD inverse'!$A$38*$C1149/Setup!$B$17+INDEX('FD inverse'!$A$38:$BH$38,1,'FD mesh'!$B$15+1)*Setup!$B$22</f>
        <v>15.1716776570549</v>
      </c>
      <c r="AO1149" s="0" t="n">
        <f aca="false">SUMPRODUCT('FD inverse'!$A$39:$BH$39,'FD mesh'!$B$84:$BI$84,$E1148:$BL1148)+'FD inverse'!$A$39*$C1149/Setup!$B$17+INDEX('FD inverse'!$A$39:$BH$39,1,'FD mesh'!$B$15+1)*Setup!$B$22</f>
        <v>15.1480675973496</v>
      </c>
      <c r="AP1149" s="0" t="n">
        <f aca="false">SUMPRODUCT('FD inverse'!$A$40:$BH$40,'FD mesh'!$B$84:$BI$84,$E1148:$BL1148)+'FD inverse'!$A$40*$C1149/Setup!$B$17+INDEX('FD inverse'!$A$40:$BH$40,1,'FD mesh'!$B$15+1)*Setup!$B$22</f>
        <v>15.1245375543452</v>
      </c>
      <c r="AQ1149" s="0" t="n">
        <f aca="false">SUMPRODUCT('FD inverse'!$A$41:$BH$41,'FD mesh'!$B$84:$BI$84,$E1148:$BL1148)+'FD inverse'!$A$41*$C1149/Setup!$B$17+INDEX('FD inverse'!$A$41:$BH$41,1,'FD mesh'!$B$15+1)*Setup!$B$22</f>
        <v>15.1010759726685</v>
      </c>
      <c r="AR1149" s="0" t="n">
        <f aca="false">SUMPRODUCT('FD inverse'!$A$42:$BH$42,'FD mesh'!$B$84:$BI$84,$E1148:$BL1148)+'FD inverse'!$A$42*$C1149/Setup!$B$17+INDEX('FD inverse'!$A$42:$BH$42,1,'FD mesh'!$B$15+1)*Setup!$B$22</f>
        <v>15.0776705863248</v>
      </c>
      <c r="AS1149" s="0" t="n">
        <f aca="false">SUMPRODUCT('FD inverse'!$A$43:$BH$43,'FD mesh'!$B$84:$BI$84,$E1148:$BL1148)+'FD inverse'!$A$43*$C1149/Setup!$B$17+INDEX('FD inverse'!$A$43:$BH$43,1,'FD mesh'!$B$15+1)*Setup!$B$22</f>
        <v>0</v>
      </c>
      <c r="AT1149" s="0" t="n">
        <f aca="false">SUMPRODUCT('FD inverse'!$A$44:$BH$44,'FD mesh'!$B$84:$BI$84,$E1148:$BL1148)+'FD inverse'!$A$44*$C1149/Setup!$B$17+INDEX('FD inverse'!$A$44:$BH$44,1,'FD mesh'!$B$15+1)*Setup!$B$22</f>
        <v>0</v>
      </c>
      <c r="AU1149" s="0" t="n">
        <f aca="false">SUMPRODUCT('FD inverse'!$A$45:$BH$45,'FD mesh'!$B$84:$BI$84,$E1148:$BL1148)+'FD inverse'!$A$45*$C1149/Setup!$B$17+INDEX('FD inverse'!$A$45:$BH$45,1,'FD mesh'!$B$15+1)*Setup!$B$22</f>
        <v>0</v>
      </c>
      <c r="AV1149" s="0" t="n">
        <f aca="false">SUMPRODUCT('FD inverse'!$A$46:$BH$46,'FD mesh'!$B$84:$BI$84,$E1148:$BL1148)+'FD inverse'!$A$46*$C1149/Setup!$B$17+INDEX('FD inverse'!$A$46:$BH$46,1,'FD mesh'!$B$15+1)*Setup!$B$22</f>
        <v>0</v>
      </c>
      <c r="AW1149" s="0" t="n">
        <f aca="false">SUMPRODUCT('FD inverse'!$A$47:$BH$47,'FD mesh'!$B$84:$BI$84,$E1148:$BL1148)+'FD inverse'!$A$47*$C1149/Setup!$B$17+INDEX('FD inverse'!$A$47:$BH$47,1,'FD mesh'!$B$15+1)*Setup!$B$22</f>
        <v>0</v>
      </c>
      <c r="AX1149" s="0" t="n">
        <f aca="false">SUMPRODUCT('FD inverse'!$A$48:$BH$48,'FD mesh'!$B$84:$BI$84,$E1148:$BL1148)+'FD inverse'!$A$48*$C1149/Setup!$B$17+INDEX('FD inverse'!$A$48:$BH$48,1,'FD mesh'!$B$15+1)*Setup!$B$22</f>
        <v>0</v>
      </c>
      <c r="AY1149" s="0" t="n">
        <f aca="false">SUMPRODUCT('FD inverse'!$A$49:$BH$49,'FD mesh'!$B$84:$BI$84,$E1148:$BL1148)+'FD inverse'!$A$49*$C1149/Setup!$B$17+INDEX('FD inverse'!$A$49:$BH$49,1,'FD mesh'!$B$15+1)*Setup!$B$22</f>
        <v>0</v>
      </c>
      <c r="AZ1149" s="0" t="n">
        <f aca="false">SUMPRODUCT('FD inverse'!$A$50:$BH$50,'FD mesh'!$B$84:$BI$84,$E1148:$BL1148)+'FD inverse'!$A$50*$C1149/Setup!$B$17+INDEX('FD inverse'!$A$50:$BH$50,1,'FD mesh'!$B$15+1)*Setup!$B$22</f>
        <v>0</v>
      </c>
      <c r="BA1149" s="0" t="n">
        <f aca="false">SUMPRODUCT('FD inverse'!$A$51:$BH$51,'FD mesh'!$B$84:$BI$84,$E1148:$BL1148)+'FD inverse'!$A$51*$C1149/Setup!$B$17+INDEX('FD inverse'!$A$51:$BH$51,1,'FD mesh'!$B$15+1)*Setup!$B$22</f>
        <v>0</v>
      </c>
      <c r="BB1149" s="0" t="n">
        <f aca="false">SUMPRODUCT('FD inverse'!$A$52:$BH$52,'FD mesh'!$B$84:$BI$84,$E1148:$BL1148)+'FD inverse'!$A$52*$C1149/Setup!$B$17+INDEX('FD inverse'!$A$52:$BH$52,1,'FD mesh'!$B$15+1)*Setup!$B$22</f>
        <v>0</v>
      </c>
      <c r="BC1149" s="0" t="n">
        <f aca="false">SUMPRODUCT('FD inverse'!$A$53:$BH$53,'FD mesh'!$B$84:$BI$84,$E1148:$BL1148)+'FD inverse'!$A$53*$C1149/Setup!$B$17+INDEX('FD inverse'!$A$53:$BH$53,1,'FD mesh'!$B$15+1)*Setup!$B$22</f>
        <v>0</v>
      </c>
      <c r="BD1149" s="0" t="n">
        <f aca="false">SUMPRODUCT('FD inverse'!$A$54:$BH$54,'FD mesh'!$B$84:$BI$84,$E1148:$BL1148)+'FD inverse'!$A$54*$C1149/Setup!$B$17+INDEX('FD inverse'!$A$54:$BH$54,1,'FD mesh'!$B$15+1)*Setup!$B$22</f>
        <v>0</v>
      </c>
      <c r="BE1149" s="0" t="n">
        <f aca="false">SUMPRODUCT('FD inverse'!$A$55:$BH$55,'FD mesh'!$B$84:$BI$84,$E1148:$BL1148)+'FD inverse'!$A$55*$C1149/Setup!$B$17+INDEX('FD inverse'!$A$55:$BH$55,1,'FD mesh'!$B$15+1)*Setup!$B$22</f>
        <v>0</v>
      </c>
      <c r="BF1149" s="0" t="n">
        <f aca="false">SUMPRODUCT('FD inverse'!$A$56:$BH$56,'FD mesh'!$B$84:$BI$84,$E1148:$BL1148)+'FD inverse'!$A$56*$C1149/Setup!$B$17+INDEX('FD inverse'!$A$56:$BH$56,1,'FD mesh'!$B$15+1)*Setup!$B$22</f>
        <v>0</v>
      </c>
      <c r="BG1149" s="0" t="n">
        <f aca="false">SUMPRODUCT('FD inverse'!$A$57:$BH$57,'FD mesh'!$B$84:$BI$84,$E1148:$BL1148)+'FD inverse'!$A$57*$C1149/Setup!$B$17+INDEX('FD inverse'!$A$57:$BH$57,1,'FD mesh'!$B$15+1)*Setup!$B$22</f>
        <v>0</v>
      </c>
      <c r="BH1149" s="0" t="n">
        <f aca="false">SUMPRODUCT('FD inverse'!$A$58:$BH$58,'FD mesh'!$B$84:$BI$84,$E1148:$BL1148)+'FD inverse'!$A$58*$C1149/Setup!$B$17+INDEX('FD inverse'!$A$58:$BH$58,1,'FD mesh'!$B$15+1)*Setup!$B$22</f>
        <v>0</v>
      </c>
      <c r="BI1149" s="0" t="n">
        <f aca="false">SUMPRODUCT('FD inverse'!$A$59:$BH$59,'FD mesh'!$B$84:$BI$84,$E1148:$BL1148)+'FD inverse'!$A$59*$C1149/Setup!$B$17+INDEX('FD inverse'!$A$59:$BH$59,1,'FD mesh'!$B$15+1)*Setup!$B$22</f>
        <v>0</v>
      </c>
      <c r="BJ1149" s="0" t="n">
        <f aca="false">SUMPRODUCT('FD inverse'!$A$60:$BH$60,'FD mesh'!$B$84:$BI$84,$E1148:$BL1148)+'FD inverse'!$A$60*$C1149/Setup!$B$17+INDEX('FD inverse'!$A$60:$BH$60,1,'FD mesh'!$B$15+1)*Setup!$B$22</f>
        <v>0</v>
      </c>
      <c r="BK1149" s="0" t="n">
        <f aca="false">SUMPRODUCT('FD inverse'!$A$61:$BH$61,'FD mesh'!$B$84:$BI$84,$E1148:$BL1148)+'FD inverse'!$A$61*$C1149/Setup!$B$17+INDEX('FD inverse'!$A$61:$BH$61,1,'FD mesh'!$B$15+1)*Setup!$B$22</f>
        <v>0</v>
      </c>
      <c r="BL1149" s="0" t="n">
        <f aca="false">SUMPRODUCT('FD inverse'!$A$62:$BH$62,'FD mesh'!$B$84:$BI$84,$E1148:$BL1148)+'FD inverse'!$A$62*$C1149/Setup!$B$17+INDEX('FD inverse'!$A$62:$BH$62,1,'FD mesh'!$B$15+1)*Setup!$B$22</f>
        <v>0</v>
      </c>
    </row>
    <row r="1150" customFormat="false" ht="15" hidden="false" customHeight="false" outlineLevel="0" collapsed="false">
      <c r="A1150" s="0" t="n">
        <v>1145</v>
      </c>
      <c r="B1150" s="0" t="n">
        <f aca="false">A1150*Setup!$B$11/3600</f>
        <v>95.4166666666667</v>
      </c>
      <c r="C1150" s="0" t="n">
        <f aca="false">Setup!$B$7+Setup!$B$8*COS(2*PI()*(B1150-Setup!$B$9)/24)</f>
        <v>22.5502478468652</v>
      </c>
      <c r="D1150" s="0" t="n">
        <f aca="false">(C1150-E1150)/Setup!$B$17</f>
        <v>-5.5377709127817</v>
      </c>
      <c r="E1150" s="0" t="n">
        <f aca="false">SUMPRODUCT('FD inverse'!$A$3:$BH$3,'FD mesh'!$B$84:$BI$84,$E1149:$BL1149)+'FD inverse'!$A$3*$C1150/Setup!$B$17+INDEX('FD inverse'!$A$3:$BH$3,1,'FD mesh'!$B$15+1)*Setup!$B$22</f>
        <v>23.2701580655268</v>
      </c>
      <c r="F1150" s="0" t="n">
        <f aca="false">SUMPRODUCT('FD inverse'!$A$4:$BH$4,'FD mesh'!$B$84:$BI$84,$E1149:$BL1149)+'FD inverse'!$A$4*$C1150/Setup!$B$17+INDEX('FD inverse'!$A$4:$BH$4,1,'FD mesh'!$B$15+1)*Setup!$B$22</f>
        <v>23.4235758395322</v>
      </c>
      <c r="G1150" s="0" t="n">
        <f aca="false">SUMPRODUCT('FD inverse'!$A$5:$BH$5,'FD mesh'!$B$84:$BI$84,$E1149:$BL1149)+'FD inverse'!$A$5*$C1150/Setup!$B$17+INDEX('FD inverse'!$A$5:$BH$5,1,'FD mesh'!$B$15+1)*Setup!$B$22</f>
        <v>23.5571158383913</v>
      </c>
      <c r="H1150" s="0" t="n">
        <f aca="false">SUMPRODUCT('FD inverse'!$A$6:$BH$6,'FD mesh'!$B$84:$BI$84,$E1149:$BL1149)+'FD inverse'!$A$6*$C1150/Setup!$B$17+INDEX('FD inverse'!$A$6:$BH$6,1,'FD mesh'!$B$15+1)*Setup!$B$22</f>
        <v>23.9773468954049</v>
      </c>
      <c r="I1150" s="0" t="n">
        <f aca="false">SUMPRODUCT('FD inverse'!$A$7:$BH$7,'FD mesh'!$B$84:$BI$84,$E1149:$BL1149)+'FD inverse'!$A$7*$C1150/Setup!$B$17+INDEX('FD inverse'!$A$7:$BH$7,1,'FD mesh'!$B$15+1)*Setup!$B$22</f>
        <v>24.0097269173886</v>
      </c>
      <c r="J1150" s="0" t="n">
        <f aca="false">SUMPRODUCT('FD inverse'!$A$8:$BH$8,'FD mesh'!$B$84:$BI$84,$E1149:$BL1149)+'FD inverse'!$A$8*$C1150/Setup!$B$17+INDEX('FD inverse'!$A$8:$BH$8,1,'FD mesh'!$B$15+1)*Setup!$B$22</f>
        <v>24.0336301639929</v>
      </c>
      <c r="K1150" s="0" t="n">
        <f aca="false">SUMPRODUCT('FD inverse'!$A$9:$BH$9,'FD mesh'!$B$84:$BI$84,$E1149:$BL1149)+'FD inverse'!$A$9*$C1150/Setup!$B$17+INDEX('FD inverse'!$A$9:$BH$9,1,'FD mesh'!$B$15+1)*Setup!$B$22</f>
        <v>24.0500958811008</v>
      </c>
      <c r="L1150" s="0" t="n">
        <f aca="false">SUMPRODUCT('FD inverse'!$A$10:$BH$10,'FD mesh'!$B$84:$BI$84,$E1149:$BL1149)+'FD inverse'!$A$10*$C1150/Setup!$B$17+INDEX('FD inverse'!$A$10:$BH$10,1,'FD mesh'!$B$15+1)*Setup!$B$22</f>
        <v>24.0600556770786</v>
      </c>
      <c r="M1150" s="0" t="n">
        <f aca="false">SUMPRODUCT('FD inverse'!$A$11:$BH$11,'FD mesh'!$B$84:$BI$84,$E1149:$BL1149)+'FD inverse'!$A$11*$C1150/Setup!$B$17+INDEX('FD inverse'!$A$11:$BH$11,1,'FD mesh'!$B$15+1)*Setup!$B$22</f>
        <v>24.064328215539</v>
      </c>
      <c r="N1150" s="0" t="n">
        <f aca="false">SUMPRODUCT('FD inverse'!$A$12:$BH$12,'FD mesh'!$B$84:$BI$84,$E1149:$BL1149)+'FD inverse'!$A$12*$C1150/Setup!$B$17+INDEX('FD inverse'!$A$12:$BH$12,1,'FD mesh'!$B$15+1)*Setup!$B$22</f>
        <v>24.0636149698905</v>
      </c>
      <c r="O1150" s="0" t="n">
        <f aca="false">SUMPRODUCT('FD inverse'!$A$13:$BH$13,'FD mesh'!$B$84:$BI$84,$E1149:$BL1149)+'FD inverse'!$A$13*$C1150/Setup!$B$17+INDEX('FD inverse'!$A$13:$BH$13,1,'FD mesh'!$B$15+1)*Setup!$B$22</f>
        <v>24.0584969031452</v>
      </c>
      <c r="P1150" s="0" t="n">
        <f aca="false">SUMPRODUCT('FD inverse'!$A$14:$BH$14,'FD mesh'!$B$84:$BI$84,$E1149:$BL1149)+'FD inverse'!$A$14*$C1150/Setup!$B$17+INDEX('FD inverse'!$A$14:$BH$14,1,'FD mesh'!$B$15+1)*Setup!$B$22</f>
        <v>24.0494319560837</v>
      </c>
      <c r="Q1150" s="0" t="n">
        <f aca="false">SUMPRODUCT('FD inverse'!$A$15:$BH$15,'FD mesh'!$B$84:$BI$84,$E1149:$BL1149)+'FD inverse'!$A$15*$C1150/Setup!$B$17+INDEX('FD inverse'!$A$15:$BH$15,1,'FD mesh'!$B$15+1)*Setup!$B$22</f>
        <v>24.0367532470203</v>
      </c>
      <c r="R1150" s="0" t="n">
        <f aca="false">SUMPRODUCT('FD inverse'!$A$16:$BH$16,'FD mesh'!$B$84:$BI$84,$E1149:$BL1149)+'FD inverse'!$A$16*$C1150/Setup!$B$17+INDEX('FD inverse'!$A$16:$BH$16,1,'FD mesh'!$B$15+1)*Setup!$B$22</f>
        <v>24.02066790694</v>
      </c>
      <c r="S1150" s="0" t="n">
        <f aca="false">SUMPRODUCT('FD inverse'!$A$17:$BH$17,'FD mesh'!$B$84:$BI$84,$E1149:$BL1149)+'FD inverse'!$A$17*$C1150/Setup!$B$17+INDEX('FD inverse'!$A$17:$BH$17,1,'FD mesh'!$B$15+1)*Setup!$B$22</f>
        <v>23.4468193572732</v>
      </c>
      <c r="T1150" s="0" t="n">
        <f aca="false">SUMPRODUCT('FD inverse'!$A$18:$BH$18,'FD mesh'!$B$84:$BI$84,$E1149:$BL1149)+'FD inverse'!$A$18*$C1150/Setup!$B$17+INDEX('FD inverse'!$A$18:$BH$18,1,'FD mesh'!$B$15+1)*Setup!$B$22</f>
        <v>22.8715738150109</v>
      </c>
      <c r="U1150" s="0" t="n">
        <f aca="false">SUMPRODUCT('FD inverse'!$A$19:$BH$19,'FD mesh'!$B$84:$BI$84,$E1149:$BL1149)+'FD inverse'!$A$19*$C1150/Setup!$B$17+INDEX('FD inverse'!$A$19:$BH$19,1,'FD mesh'!$B$15+1)*Setup!$B$22</f>
        <v>22.2951637310708</v>
      </c>
      <c r="V1150" s="0" t="n">
        <f aca="false">SUMPRODUCT('FD inverse'!$A$20:$BH$20,'FD mesh'!$B$84:$BI$84,$E1149:$BL1149)+'FD inverse'!$A$20*$C1150/Setup!$B$17+INDEX('FD inverse'!$A$20:$BH$20,1,'FD mesh'!$B$15+1)*Setup!$B$22</f>
        <v>21.7177938170171</v>
      </c>
      <c r="W1150" s="0" t="n">
        <f aca="false">SUMPRODUCT('FD inverse'!$A$21:$BH$21,'FD mesh'!$B$84:$BI$84,$E1149:$BL1149)+'FD inverse'!$A$21*$C1150/Setup!$B$17+INDEX('FD inverse'!$A$21:$BH$21,1,'FD mesh'!$B$15+1)*Setup!$B$22</f>
        <v>21.1396430005103</v>
      </c>
      <c r="X1150" s="0" t="n">
        <f aca="false">SUMPRODUCT('FD inverse'!$A$22:$BH$22,'FD mesh'!$B$84:$BI$84,$E1149:$BL1149)+'FD inverse'!$A$22*$C1150/Setup!$B$17+INDEX('FD inverse'!$A$22:$BH$22,1,'FD mesh'!$B$15+1)*Setup!$B$22</f>
        <v>20.5608664184226</v>
      </c>
      <c r="Y1150" s="0" t="n">
        <f aca="false">SUMPRODUCT('FD inverse'!$A$23:$BH$23,'FD mesh'!$B$84:$BI$84,$E1149:$BL1149)+'FD inverse'!$A$23*$C1150/Setup!$B$17+INDEX('FD inverse'!$A$23:$BH$23,1,'FD mesh'!$B$15+1)*Setup!$B$22</f>
        <v>19.9815974403995</v>
      </c>
      <c r="Z1150" s="0" t="n">
        <f aca="false">SUMPRODUCT('FD inverse'!$A$24:$BH$24,'FD mesh'!$B$84:$BI$84,$E1149:$BL1149)+'FD inverse'!$A$24*$C1150/Setup!$B$17+INDEX('FD inverse'!$A$24:$BH$24,1,'FD mesh'!$B$15+1)*Setup!$B$22</f>
        <v>19.4019497166279</v>
      </c>
      <c r="AA1150" s="0" t="n">
        <f aca="false">SUMPRODUCT('FD inverse'!$A$25:$BH$25,'FD mesh'!$B$84:$BI$84,$E1149:$BL1149)+'FD inverse'!$A$25*$C1150/Setup!$B$17+INDEX('FD inverse'!$A$25:$BH$25,1,'FD mesh'!$B$15+1)*Setup!$B$22</f>
        <v>18.8220192444716</v>
      </c>
      <c r="AB1150" s="0" t="n">
        <f aca="false">SUMPRODUCT('FD inverse'!$A$26:$BH$26,'FD mesh'!$B$84:$BI$84,$E1149:$BL1149)+'FD inverse'!$A$26*$C1150/Setup!$B$17+INDEX('FD inverse'!$A$26:$BH$26,1,'FD mesh'!$B$15+1)*Setup!$B$22</f>
        <v>18.2418864494455</v>
      </c>
      <c r="AC1150" s="0" t="n">
        <f aca="false">SUMPRODUCT('FD inverse'!$A$27:$BH$27,'FD mesh'!$B$84:$BI$84,$E1149:$BL1149)+'FD inverse'!$A$27*$C1150/Setup!$B$17+INDEX('FD inverse'!$A$27:$BH$27,1,'FD mesh'!$B$15+1)*Setup!$B$22</f>
        <v>17.6616182767332</v>
      </c>
      <c r="AD1150" s="0" t="n">
        <f aca="false">SUMPRODUCT('FD inverse'!$A$28:$BH$28,'FD mesh'!$B$84:$BI$84,$E1149:$BL1149)+'FD inverse'!$A$28*$C1150/Setup!$B$17+INDEX('FD inverse'!$A$28:$BH$28,1,'FD mesh'!$B$15+1)*Setup!$B$22</f>
        <v>17.0812702900875</v>
      </c>
      <c r="AE1150" s="0" t="n">
        <f aca="false">SUMPRODUCT('FD inverse'!$A$29:$BH$29,'FD mesh'!$B$84:$BI$84,$E1149:$BL1149)+'FD inverse'!$A$29*$C1150/Setup!$B$17+INDEX('FD inverse'!$A$29:$BH$29,1,'FD mesh'!$B$15+1)*Setup!$B$22</f>
        <v>16.5008887755149</v>
      </c>
      <c r="AF1150" s="0" t="n">
        <f aca="false">SUMPRODUCT('FD inverse'!$A$30:$BH$30,'FD mesh'!$B$84:$BI$84,$E1149:$BL1149)+'FD inverse'!$A$30*$C1150/Setup!$B$17+INDEX('FD inverse'!$A$30:$BH$30,1,'FD mesh'!$B$15+1)*Setup!$B$22</f>
        <v>15.920512847609</v>
      </c>
      <c r="AG1150" s="0" t="n">
        <f aca="false">SUMPRODUCT('FD inverse'!$A$31:$BH$31,'FD mesh'!$B$84:$BI$84,$E1149:$BL1149)+'FD inverse'!$A$31*$C1150/Setup!$B$17+INDEX('FD inverse'!$A$31:$BH$31,1,'FD mesh'!$B$15+1)*Setup!$B$22</f>
        <v>15.3401765567841</v>
      </c>
      <c r="AH1150" s="0" t="n">
        <f aca="false">SUMPRODUCT('FD inverse'!$A$32:$BH$32,'FD mesh'!$B$84:$BI$84,$E1149:$BL1149)+'FD inverse'!$A$32*$C1150/Setup!$B$17+INDEX('FD inverse'!$A$32:$BH$32,1,'FD mesh'!$B$15+1)*Setup!$B$22</f>
        <v>15.3157784261352</v>
      </c>
      <c r="AI1150" s="0" t="n">
        <f aca="false">SUMPRODUCT('FD inverse'!$A$33:$BH$33,'FD mesh'!$B$84:$BI$84,$E1149:$BL1149)+'FD inverse'!$A$33*$C1150/Setup!$B$17+INDEX('FD inverse'!$A$33:$BH$33,1,'FD mesh'!$B$15+1)*Setup!$B$22</f>
        <v>15.2915029254269</v>
      </c>
      <c r="AJ1150" s="0" t="n">
        <f aca="false">SUMPRODUCT('FD inverse'!$A$34:$BH$34,'FD mesh'!$B$84:$BI$84,$E1149:$BL1149)+'FD inverse'!$A$34*$C1150/Setup!$B$17+INDEX('FD inverse'!$A$34:$BH$34,1,'FD mesh'!$B$15+1)*Setup!$B$22</f>
        <v>15.267348748535</v>
      </c>
      <c r="AK1150" s="0" t="n">
        <f aca="false">SUMPRODUCT('FD inverse'!$A$35:$BH$35,'FD mesh'!$B$84:$BI$84,$E1149:$BL1149)+'FD inverse'!$A$35*$C1150/Setup!$B$17+INDEX('FD inverse'!$A$35:$BH$35,1,'FD mesh'!$B$15+1)*Setup!$B$22</f>
        <v>15.243312561116</v>
      </c>
      <c r="AL1150" s="0" t="n">
        <f aca="false">SUMPRODUCT('FD inverse'!$A$36:$BH$36,'FD mesh'!$B$84:$BI$84,$E1149:$BL1149)+'FD inverse'!$A$36*$C1150/Setup!$B$17+INDEX('FD inverse'!$A$36:$BH$36,1,'FD mesh'!$B$15+1)*Setup!$B$22</f>
        <v>15.2193892256379</v>
      </c>
      <c r="AM1150" s="0" t="n">
        <f aca="false">SUMPRODUCT('FD inverse'!$A$37:$BH$37,'FD mesh'!$B$84:$BI$84,$E1149:$BL1149)+'FD inverse'!$A$37*$C1150/Setup!$B$17+INDEX('FD inverse'!$A$37:$BH$37,1,'FD mesh'!$B$15+1)*Setup!$B$22</f>
        <v>15.1955720120135</v>
      </c>
      <c r="AN1150" s="0" t="n">
        <f aca="false">SUMPRODUCT('FD inverse'!$A$38:$BH$38,'FD mesh'!$B$84:$BI$84,$E1149:$BL1149)+'FD inverse'!$A$38*$C1150/Setup!$B$17+INDEX('FD inverse'!$A$38:$BH$38,1,'FD mesh'!$B$15+1)*Setup!$B$22</f>
        <v>15.1718527944769</v>
      </c>
      <c r="AO1150" s="0" t="n">
        <f aca="false">SUMPRODUCT('FD inverse'!$A$39:$BH$39,'FD mesh'!$B$84:$BI$84,$E1149:$BL1149)+'FD inverse'!$A$39*$C1150/Setup!$B$17+INDEX('FD inverse'!$A$39:$BH$39,1,'FD mesh'!$B$15+1)*Setup!$B$22</f>
        <v>15.1482222355372</v>
      </c>
      <c r="AP1150" s="0" t="n">
        <f aca="false">SUMPRODUCT('FD inverse'!$A$40:$BH$40,'FD mesh'!$B$84:$BI$84,$E1149:$BL1149)+'FD inverse'!$A$40*$C1150/Setup!$B$17+INDEX('FD inverse'!$A$40:$BH$40,1,'FD mesh'!$B$15+1)*Setup!$B$22</f>
        <v>15.1246699580099</v>
      </c>
      <c r="AQ1150" s="0" t="n">
        <f aca="false">SUMPRODUCT('FD inverse'!$A$41:$BH$41,'FD mesh'!$B$84:$BI$84,$E1149:$BL1149)+'FD inverse'!$A$41*$C1150/Setup!$B$17+INDEX('FD inverse'!$A$41:$BH$41,1,'FD mesh'!$B$15+1)*Setup!$B$22</f>
        <v>15.1011847062673</v>
      </c>
      <c r="AR1150" s="0" t="n">
        <f aca="false">SUMPRODUCT('FD inverse'!$A$42:$BH$42,'FD mesh'!$B$84:$BI$84,$E1149:$BL1149)+'FD inverse'!$A$42*$C1150/Setup!$B$17+INDEX('FD inverse'!$A$42:$BH$42,1,'FD mesh'!$B$15+1)*Setup!$B$22</f>
        <v>15.0777544979771</v>
      </c>
      <c r="AS1150" s="0" t="n">
        <f aca="false">SUMPRODUCT('FD inverse'!$A$43:$BH$43,'FD mesh'!$B$84:$BI$84,$E1149:$BL1149)+'FD inverse'!$A$43*$C1150/Setup!$B$17+INDEX('FD inverse'!$A$43:$BH$43,1,'FD mesh'!$B$15+1)*Setup!$B$22</f>
        <v>0</v>
      </c>
      <c r="AT1150" s="0" t="n">
        <f aca="false">SUMPRODUCT('FD inverse'!$A$44:$BH$44,'FD mesh'!$B$84:$BI$84,$E1149:$BL1149)+'FD inverse'!$A$44*$C1150/Setup!$B$17+INDEX('FD inverse'!$A$44:$BH$44,1,'FD mesh'!$B$15+1)*Setup!$B$22</f>
        <v>0</v>
      </c>
      <c r="AU1150" s="0" t="n">
        <f aca="false">SUMPRODUCT('FD inverse'!$A$45:$BH$45,'FD mesh'!$B$84:$BI$84,$E1149:$BL1149)+'FD inverse'!$A$45*$C1150/Setup!$B$17+INDEX('FD inverse'!$A$45:$BH$45,1,'FD mesh'!$B$15+1)*Setup!$B$22</f>
        <v>0</v>
      </c>
      <c r="AV1150" s="0" t="n">
        <f aca="false">SUMPRODUCT('FD inverse'!$A$46:$BH$46,'FD mesh'!$B$84:$BI$84,$E1149:$BL1149)+'FD inverse'!$A$46*$C1150/Setup!$B$17+INDEX('FD inverse'!$A$46:$BH$46,1,'FD mesh'!$B$15+1)*Setup!$B$22</f>
        <v>0</v>
      </c>
      <c r="AW1150" s="0" t="n">
        <f aca="false">SUMPRODUCT('FD inverse'!$A$47:$BH$47,'FD mesh'!$B$84:$BI$84,$E1149:$BL1149)+'FD inverse'!$A$47*$C1150/Setup!$B$17+INDEX('FD inverse'!$A$47:$BH$47,1,'FD mesh'!$B$15+1)*Setup!$B$22</f>
        <v>0</v>
      </c>
      <c r="AX1150" s="0" t="n">
        <f aca="false">SUMPRODUCT('FD inverse'!$A$48:$BH$48,'FD mesh'!$B$84:$BI$84,$E1149:$BL1149)+'FD inverse'!$A$48*$C1150/Setup!$B$17+INDEX('FD inverse'!$A$48:$BH$48,1,'FD mesh'!$B$15+1)*Setup!$B$22</f>
        <v>0</v>
      </c>
      <c r="AY1150" s="0" t="n">
        <f aca="false">SUMPRODUCT('FD inverse'!$A$49:$BH$49,'FD mesh'!$B$84:$BI$84,$E1149:$BL1149)+'FD inverse'!$A$49*$C1150/Setup!$B$17+INDEX('FD inverse'!$A$49:$BH$49,1,'FD mesh'!$B$15+1)*Setup!$B$22</f>
        <v>0</v>
      </c>
      <c r="AZ1150" s="0" t="n">
        <f aca="false">SUMPRODUCT('FD inverse'!$A$50:$BH$50,'FD mesh'!$B$84:$BI$84,$E1149:$BL1149)+'FD inverse'!$A$50*$C1150/Setup!$B$17+INDEX('FD inverse'!$A$50:$BH$50,1,'FD mesh'!$B$15+1)*Setup!$B$22</f>
        <v>0</v>
      </c>
      <c r="BA1150" s="0" t="n">
        <f aca="false">SUMPRODUCT('FD inverse'!$A$51:$BH$51,'FD mesh'!$B$84:$BI$84,$E1149:$BL1149)+'FD inverse'!$A$51*$C1150/Setup!$B$17+INDEX('FD inverse'!$A$51:$BH$51,1,'FD mesh'!$B$15+1)*Setup!$B$22</f>
        <v>0</v>
      </c>
      <c r="BB1150" s="0" t="n">
        <f aca="false">SUMPRODUCT('FD inverse'!$A$52:$BH$52,'FD mesh'!$B$84:$BI$84,$E1149:$BL1149)+'FD inverse'!$A$52*$C1150/Setup!$B$17+INDEX('FD inverse'!$A$52:$BH$52,1,'FD mesh'!$B$15+1)*Setup!$B$22</f>
        <v>0</v>
      </c>
      <c r="BC1150" s="0" t="n">
        <f aca="false">SUMPRODUCT('FD inverse'!$A$53:$BH$53,'FD mesh'!$B$84:$BI$84,$E1149:$BL1149)+'FD inverse'!$A$53*$C1150/Setup!$B$17+INDEX('FD inverse'!$A$53:$BH$53,1,'FD mesh'!$B$15+1)*Setup!$B$22</f>
        <v>0</v>
      </c>
      <c r="BD1150" s="0" t="n">
        <f aca="false">SUMPRODUCT('FD inverse'!$A$54:$BH$54,'FD mesh'!$B$84:$BI$84,$E1149:$BL1149)+'FD inverse'!$A$54*$C1150/Setup!$B$17+INDEX('FD inverse'!$A$54:$BH$54,1,'FD mesh'!$B$15+1)*Setup!$B$22</f>
        <v>0</v>
      </c>
      <c r="BE1150" s="0" t="n">
        <f aca="false">SUMPRODUCT('FD inverse'!$A$55:$BH$55,'FD mesh'!$B$84:$BI$84,$E1149:$BL1149)+'FD inverse'!$A$55*$C1150/Setup!$B$17+INDEX('FD inverse'!$A$55:$BH$55,1,'FD mesh'!$B$15+1)*Setup!$B$22</f>
        <v>0</v>
      </c>
      <c r="BF1150" s="0" t="n">
        <f aca="false">SUMPRODUCT('FD inverse'!$A$56:$BH$56,'FD mesh'!$B$84:$BI$84,$E1149:$BL1149)+'FD inverse'!$A$56*$C1150/Setup!$B$17+INDEX('FD inverse'!$A$56:$BH$56,1,'FD mesh'!$B$15+1)*Setup!$B$22</f>
        <v>0</v>
      </c>
      <c r="BG1150" s="0" t="n">
        <f aca="false">SUMPRODUCT('FD inverse'!$A$57:$BH$57,'FD mesh'!$B$84:$BI$84,$E1149:$BL1149)+'FD inverse'!$A$57*$C1150/Setup!$B$17+INDEX('FD inverse'!$A$57:$BH$57,1,'FD mesh'!$B$15+1)*Setup!$B$22</f>
        <v>0</v>
      </c>
      <c r="BH1150" s="0" t="n">
        <f aca="false">SUMPRODUCT('FD inverse'!$A$58:$BH$58,'FD mesh'!$B$84:$BI$84,$E1149:$BL1149)+'FD inverse'!$A$58*$C1150/Setup!$B$17+INDEX('FD inverse'!$A$58:$BH$58,1,'FD mesh'!$B$15+1)*Setup!$B$22</f>
        <v>0</v>
      </c>
      <c r="BI1150" s="0" t="n">
        <f aca="false">SUMPRODUCT('FD inverse'!$A$59:$BH$59,'FD mesh'!$B$84:$BI$84,$E1149:$BL1149)+'FD inverse'!$A$59*$C1150/Setup!$B$17+INDEX('FD inverse'!$A$59:$BH$59,1,'FD mesh'!$B$15+1)*Setup!$B$22</f>
        <v>0</v>
      </c>
      <c r="BJ1150" s="0" t="n">
        <f aca="false">SUMPRODUCT('FD inverse'!$A$60:$BH$60,'FD mesh'!$B$84:$BI$84,$E1149:$BL1149)+'FD inverse'!$A$60*$C1150/Setup!$B$17+INDEX('FD inverse'!$A$60:$BH$60,1,'FD mesh'!$B$15+1)*Setup!$B$22</f>
        <v>0</v>
      </c>
      <c r="BK1150" s="0" t="n">
        <f aca="false">SUMPRODUCT('FD inverse'!$A$61:$BH$61,'FD mesh'!$B$84:$BI$84,$E1149:$BL1149)+'FD inverse'!$A$61*$C1150/Setup!$B$17+INDEX('FD inverse'!$A$61:$BH$61,1,'FD mesh'!$B$15+1)*Setup!$B$22</f>
        <v>0</v>
      </c>
      <c r="BL1150" s="0" t="n">
        <f aca="false">SUMPRODUCT('FD inverse'!$A$62:$BH$62,'FD mesh'!$B$84:$BI$84,$E1149:$BL1149)+'FD inverse'!$A$62*$C1150/Setup!$B$17+INDEX('FD inverse'!$A$62:$BH$62,1,'FD mesh'!$B$15+1)*Setup!$B$22</f>
        <v>0</v>
      </c>
    </row>
    <row r="1151" customFormat="false" ht="15" hidden="false" customHeight="false" outlineLevel="0" collapsed="false">
      <c r="A1151" s="0" t="n">
        <v>1146</v>
      </c>
      <c r="B1151" s="0" t="n">
        <f aca="false">A1151*Setup!$B$11/3600</f>
        <v>95.5</v>
      </c>
      <c r="C1151" s="0" t="n">
        <f aca="false">Setup!$B$7+Setup!$B$8*COS(2*PI()*(B1151-Setup!$B$9)/24)</f>
        <v>22.4692662705396</v>
      </c>
      <c r="D1151" s="0" t="n">
        <f aca="false">(C1151-E1151)/Setup!$B$17</f>
        <v>-5.75846860852543</v>
      </c>
      <c r="E1151" s="0" t="n">
        <f aca="false">SUMPRODUCT('FD inverse'!$A$3:$BH$3,'FD mesh'!$B$84:$BI$84,$E1150:$BL1150)+'FD inverse'!$A$3*$C1151/Setup!$B$17+INDEX('FD inverse'!$A$3:$BH$3,1,'FD mesh'!$B$15+1)*Setup!$B$22</f>
        <v>23.2178671896479</v>
      </c>
      <c r="F1151" s="0" t="n">
        <f aca="false">SUMPRODUCT('FD inverse'!$A$4:$BH$4,'FD mesh'!$B$84:$BI$84,$E1150:$BL1150)+'FD inverse'!$A$4*$C1151/Setup!$B$17+INDEX('FD inverse'!$A$4:$BH$4,1,'FD mesh'!$B$15+1)*Setup!$B$22</f>
        <v>23.3779023376214</v>
      </c>
      <c r="G1151" s="0" t="n">
        <f aca="false">SUMPRODUCT('FD inverse'!$A$5:$BH$5,'FD mesh'!$B$84:$BI$84,$E1150:$BL1150)+'FD inverse'!$A$5*$C1151/Setup!$B$17+INDEX('FD inverse'!$A$5:$BH$5,1,'FD mesh'!$B$15+1)*Setup!$B$22</f>
        <v>23.5181139170572</v>
      </c>
      <c r="H1151" s="0" t="n">
        <f aca="false">SUMPRODUCT('FD inverse'!$A$6:$BH$6,'FD mesh'!$B$84:$BI$84,$E1150:$BL1150)+'FD inverse'!$A$6*$C1151/Setup!$B$17+INDEX('FD inverse'!$A$6:$BH$6,1,'FD mesh'!$B$15+1)*Setup!$B$22</f>
        <v>23.9607859229887</v>
      </c>
      <c r="I1151" s="0" t="n">
        <f aca="false">SUMPRODUCT('FD inverse'!$A$7:$BH$7,'FD mesh'!$B$84:$BI$84,$E1150:$BL1150)+'FD inverse'!$A$7*$C1151/Setup!$B$17+INDEX('FD inverse'!$A$7:$BH$7,1,'FD mesh'!$B$15+1)*Setup!$B$22</f>
        <v>23.9950751941873</v>
      </c>
      <c r="J1151" s="0" t="n">
        <f aca="false">SUMPRODUCT('FD inverse'!$A$8:$BH$8,'FD mesh'!$B$84:$BI$84,$E1150:$BL1150)+'FD inverse'!$A$8*$C1151/Setup!$B$17+INDEX('FD inverse'!$A$8:$BH$8,1,'FD mesh'!$B$15+1)*Setup!$B$22</f>
        <v>24.0207203809014</v>
      </c>
      <c r="K1151" s="0" t="n">
        <f aca="false">SUMPRODUCT('FD inverse'!$A$9:$BH$9,'FD mesh'!$B$84:$BI$84,$E1150:$BL1150)+'FD inverse'!$A$9*$C1151/Setup!$B$17+INDEX('FD inverse'!$A$9:$BH$9,1,'FD mesh'!$B$15+1)*Setup!$B$22</f>
        <v>24.038749176411</v>
      </c>
      <c r="L1151" s="0" t="n">
        <f aca="false">SUMPRODUCT('FD inverse'!$A$10:$BH$10,'FD mesh'!$B$84:$BI$84,$E1150:$BL1150)+'FD inverse'!$A$10*$C1151/Setup!$B$17+INDEX('FD inverse'!$A$10:$BH$10,1,'FD mesh'!$B$15+1)*Setup!$B$22</f>
        <v>24.0500837508646</v>
      </c>
      <c r="M1151" s="0" t="n">
        <f aca="false">SUMPRODUCT('FD inverse'!$A$11:$BH$11,'FD mesh'!$B$84:$BI$84,$E1150:$BL1150)+'FD inverse'!$A$11*$C1151/Setup!$B$17+INDEX('FD inverse'!$A$11:$BH$11,1,'FD mesh'!$B$15+1)*Setup!$B$22</f>
        <v>24.0555351830091</v>
      </c>
      <c r="N1151" s="0" t="n">
        <f aca="false">SUMPRODUCT('FD inverse'!$A$12:$BH$12,'FD mesh'!$B$84:$BI$84,$E1150:$BL1150)+'FD inverse'!$A$12*$C1151/Setup!$B$17+INDEX('FD inverse'!$A$12:$BH$12,1,'FD mesh'!$B$15+1)*Setup!$B$22</f>
        <v>24.0557989853424</v>
      </c>
      <c r="O1151" s="0" t="n">
        <f aca="false">SUMPRODUCT('FD inverse'!$A$13:$BH$13,'FD mesh'!$B$84:$BI$84,$E1150:$BL1150)+'FD inverse'!$A$13*$C1151/Setup!$B$17+INDEX('FD inverse'!$A$13:$BH$13,1,'FD mesh'!$B$15+1)*Setup!$B$22</f>
        <v>24.0514515873524</v>
      </c>
      <c r="P1151" s="0" t="n">
        <f aca="false">SUMPRODUCT('FD inverse'!$A$14:$BH$14,'FD mesh'!$B$84:$BI$84,$E1150:$BL1150)+'FD inverse'!$A$14*$C1151/Setup!$B$17+INDEX('FD inverse'!$A$14:$BH$14,1,'FD mesh'!$B$15+1)*Setup!$B$22</f>
        <v>24.0429476608712</v>
      </c>
      <c r="Q1151" s="0" t="n">
        <f aca="false">SUMPRODUCT('FD inverse'!$A$15:$BH$15,'FD mesh'!$B$84:$BI$84,$E1150:$BL1150)+'FD inverse'!$A$15*$C1151/Setup!$B$17+INDEX('FD inverse'!$A$15:$BH$15,1,'FD mesh'!$B$15+1)*Setup!$B$22</f>
        <v>24.0306181914916</v>
      </c>
      <c r="R1151" s="0" t="n">
        <f aca="false">SUMPRODUCT('FD inverse'!$A$16:$BH$16,'FD mesh'!$B$84:$BI$84,$E1150:$BL1150)+'FD inverse'!$A$16*$C1151/Setup!$B$17+INDEX('FD inverse'!$A$16:$BH$16,1,'FD mesh'!$B$15+1)*Setup!$B$22</f>
        <v>24.0146692203252</v>
      </c>
      <c r="S1151" s="0" t="n">
        <f aca="false">SUMPRODUCT('FD inverse'!$A$17:$BH$17,'FD mesh'!$B$84:$BI$84,$E1150:$BL1150)+'FD inverse'!$A$17*$C1151/Setup!$B$17+INDEX('FD inverse'!$A$17:$BH$17,1,'FD mesh'!$B$15+1)*Setup!$B$22</f>
        <v>23.4417322814954</v>
      </c>
      <c r="T1151" s="0" t="n">
        <f aca="false">SUMPRODUCT('FD inverse'!$A$18:$BH$18,'FD mesh'!$B$84:$BI$84,$E1150:$BL1150)+'FD inverse'!$A$18*$C1151/Setup!$B$17+INDEX('FD inverse'!$A$18:$BH$18,1,'FD mesh'!$B$15+1)*Setup!$B$22</f>
        <v>22.8672982889366</v>
      </c>
      <c r="U1151" s="0" t="n">
        <f aca="false">SUMPRODUCT('FD inverse'!$A$19:$BH$19,'FD mesh'!$B$84:$BI$84,$E1150:$BL1150)+'FD inverse'!$A$19*$C1151/Setup!$B$17+INDEX('FD inverse'!$A$19:$BH$19,1,'FD mesh'!$B$15+1)*Setup!$B$22</f>
        <v>22.2916060701332</v>
      </c>
      <c r="V1151" s="0" t="n">
        <f aca="false">SUMPRODUCT('FD inverse'!$A$20:$BH$20,'FD mesh'!$B$84:$BI$84,$E1150:$BL1150)+'FD inverse'!$A$20*$C1151/Setup!$B$17+INDEX('FD inverse'!$A$20:$BH$20,1,'FD mesh'!$B$15+1)*Setup!$B$22</f>
        <v>21.7148668825395</v>
      </c>
      <c r="W1151" s="0" t="n">
        <f aca="false">SUMPRODUCT('FD inverse'!$A$21:$BH$21,'FD mesh'!$B$84:$BI$84,$E1150:$BL1150)+'FD inverse'!$A$21*$C1151/Setup!$B$17+INDEX('FD inverse'!$A$21:$BH$21,1,'FD mesh'!$B$15+1)*Setup!$B$22</f>
        <v>21.1372663399424</v>
      </c>
      <c r="X1151" s="0" t="n">
        <f aca="false">SUMPRODUCT('FD inverse'!$A$22:$BH$22,'FD mesh'!$B$84:$BI$84,$E1150:$BL1150)+'FD inverse'!$A$22*$C1151/Setup!$B$17+INDEX('FD inverse'!$A$22:$BH$22,1,'FD mesh'!$B$15+1)*Setup!$B$22</f>
        <v>20.5589663800924</v>
      </c>
      <c r="Y1151" s="0" t="n">
        <f aca="false">SUMPRODUCT('FD inverse'!$A$23:$BH$23,'FD mesh'!$B$84:$BI$84,$E1150:$BL1150)+'FD inverse'!$A$23*$C1151/Setup!$B$17+INDEX('FD inverse'!$A$23:$BH$23,1,'FD mesh'!$B$15+1)*Setup!$B$22</f>
        <v>19.9801072661053</v>
      </c>
      <c r="Z1151" s="0" t="n">
        <f aca="false">SUMPRODUCT('FD inverse'!$A$24:$BH$24,'FD mesh'!$B$84:$BI$84,$E1150:$BL1150)+'FD inverse'!$A$24*$C1151/Setup!$B$17+INDEX('FD inverse'!$A$24:$BH$24,1,'FD mesh'!$B$15+1)*Setup!$B$22</f>
        <v>19.4008096151116</v>
      </c>
      <c r="AA1151" s="0" t="n">
        <f aca="false">SUMPRODUCT('FD inverse'!$A$25:$BH$25,'FD mesh'!$B$84:$BI$84,$E1150:$BL1150)+'FD inverse'!$A$25*$C1151/Setup!$B$17+INDEX('FD inverse'!$A$25:$BH$25,1,'FD mesh'!$B$15+1)*Setup!$B$22</f>
        <v>18.8211764485289</v>
      </c>
      <c r="AB1151" s="0" t="n">
        <f aca="false">SUMPRODUCT('FD inverse'!$A$26:$BH$26,'FD mesh'!$B$84:$BI$84,$E1150:$BL1150)+'FD inverse'!$A$26*$C1151/Setup!$B$17+INDEX('FD inverse'!$A$26:$BH$26,1,'FD mesh'!$B$15+1)*Setup!$B$22</f>
        <v>18.2412952591401</v>
      </c>
      <c r="AC1151" s="0" t="n">
        <f aca="false">SUMPRODUCT('FD inverse'!$A$27:$BH$27,'FD mesh'!$B$84:$BI$84,$E1150:$BL1150)+'FD inverse'!$A$27*$C1151/Setup!$B$17+INDEX('FD inverse'!$A$27:$BH$27,1,'FD mesh'!$B$15+1)*Setup!$B$22</f>
        <v>17.6612400908901</v>
      </c>
      <c r="AD1151" s="0" t="n">
        <f aca="false">SUMPRODUCT('FD inverse'!$A$28:$BH$28,'FD mesh'!$B$84:$BI$84,$E1150:$BL1150)+'FD inverse'!$A$28*$C1151/Setup!$B$17+INDEX('FD inverse'!$A$28:$BH$28,1,'FD mesh'!$B$15+1)*Setup!$B$22</f>
        <v>17.0810736279491</v>
      </c>
      <c r="AE1151" s="0" t="n">
        <f aca="false">SUMPRODUCT('FD inverse'!$A$29:$BH$29,'FD mesh'!$B$84:$BI$84,$E1150:$BL1150)+'FD inverse'!$A$29*$C1151/Setup!$B$17+INDEX('FD inverse'!$A$29:$BH$29,1,'FD mesh'!$B$15+1)*Setup!$B$22</f>
        <v>16.5008492901503</v>
      </c>
      <c r="AF1151" s="0" t="n">
        <f aca="false">SUMPRODUCT('FD inverse'!$A$30:$BH$30,'FD mesh'!$B$84:$BI$84,$E1150:$BL1150)+'FD inverse'!$A$30*$C1151/Setup!$B$17+INDEX('FD inverse'!$A$30:$BH$30,1,'FD mesh'!$B$15+1)*Setup!$B$22</f>
        <v>15.9206133323727</v>
      </c>
      <c r="AG1151" s="0" t="n">
        <f aca="false">SUMPRODUCT('FD inverse'!$A$31:$BH$31,'FD mesh'!$B$84:$BI$84,$E1150:$BL1150)+'FD inverse'!$A$31*$C1151/Setup!$B$17+INDEX('FD inverse'!$A$31:$BH$31,1,'FD mesh'!$B$15+1)*Setup!$B$22</f>
        <v>15.3404069458256</v>
      </c>
      <c r="AH1151" s="0" t="n">
        <f aca="false">SUMPRODUCT('FD inverse'!$A$32:$BH$32,'FD mesh'!$B$84:$BI$84,$E1150:$BL1150)+'FD inverse'!$A$32*$C1151/Setup!$B$17+INDEX('FD inverse'!$A$32:$BH$32,1,'FD mesh'!$B$15+1)*Setup!$B$22</f>
        <v>15.3160117088637</v>
      </c>
      <c r="AI1151" s="0" t="n">
        <f aca="false">SUMPRODUCT('FD inverse'!$A$33:$BH$33,'FD mesh'!$B$84:$BI$84,$E1150:$BL1150)+'FD inverse'!$A$33*$C1151/Setup!$B$17+INDEX('FD inverse'!$A$33:$BH$33,1,'FD mesh'!$B$15+1)*Setup!$B$22</f>
        <v>15.2917345649923</v>
      </c>
      <c r="AJ1151" s="0" t="n">
        <f aca="false">SUMPRODUCT('FD inverse'!$A$34:$BH$34,'FD mesh'!$B$84:$BI$84,$E1150:$BL1150)+'FD inverse'!$A$34*$C1151/Setup!$B$17+INDEX('FD inverse'!$A$34:$BH$34,1,'FD mesh'!$B$15+1)*Setup!$B$22</f>
        <v>15.2675746824043</v>
      </c>
      <c r="AK1151" s="0" t="n">
        <f aca="false">SUMPRODUCT('FD inverse'!$A$35:$BH$35,'FD mesh'!$B$84:$BI$84,$E1150:$BL1150)+'FD inverse'!$A$35*$C1151/Setup!$B$17+INDEX('FD inverse'!$A$35:$BH$35,1,'FD mesh'!$B$15+1)*Setup!$B$22</f>
        <v>15.2435291727449</v>
      </c>
      <c r="AL1151" s="0" t="n">
        <f aca="false">SUMPRODUCT('FD inverse'!$A$36:$BH$36,'FD mesh'!$B$84:$BI$84,$E1150:$BL1150)+'FD inverse'!$A$36*$C1151/Setup!$B$17+INDEX('FD inverse'!$A$36:$BH$36,1,'FD mesh'!$B$15+1)*Setup!$B$22</f>
        <v>15.2195933168813</v>
      </c>
      <c r="AM1151" s="0" t="n">
        <f aca="false">SUMPRODUCT('FD inverse'!$A$37:$BH$37,'FD mesh'!$B$84:$BI$84,$E1150:$BL1150)+'FD inverse'!$A$37*$C1151/Setup!$B$17+INDEX('FD inverse'!$A$37:$BH$37,1,'FD mesh'!$B$15+1)*Setup!$B$22</f>
        <v>15.195760776706</v>
      </c>
      <c r="AN1151" s="0" t="n">
        <f aca="false">SUMPRODUCT('FD inverse'!$A$38:$BH$38,'FD mesh'!$B$84:$BI$84,$E1150:$BL1150)+'FD inverse'!$A$38*$C1151/Setup!$B$17+INDEX('FD inverse'!$A$38:$BH$38,1,'FD mesh'!$B$15+1)*Setup!$B$22</f>
        <v>15.1720237935658</v>
      </c>
      <c r="AO1151" s="0" t="n">
        <f aca="false">SUMPRODUCT('FD inverse'!$A$39:$BH$39,'FD mesh'!$B$84:$BI$84,$E1150:$BL1150)+'FD inverse'!$A$39*$C1151/Setup!$B$17+INDEX('FD inverse'!$A$39:$BH$39,1,'FD mesh'!$B$15+1)*Setup!$B$22</f>
        <v>15.1483733741032</v>
      </c>
      <c r="AP1151" s="0" t="n">
        <f aca="false">SUMPRODUCT('FD inverse'!$A$40:$BH$40,'FD mesh'!$B$84:$BI$84,$E1150:$BL1150)+'FD inverse'!$A$40*$C1151/Setup!$B$17+INDEX('FD inverse'!$A$40:$BH$40,1,'FD mesh'!$B$15+1)*Setup!$B$22</f>
        <v>15.124799464464</v>
      </c>
      <c r="AQ1151" s="0" t="n">
        <f aca="false">SUMPRODUCT('FD inverse'!$A$41:$BH$41,'FD mesh'!$B$84:$BI$84,$E1150:$BL1150)+'FD inverse'!$A$41*$C1151/Setup!$B$17+INDEX('FD inverse'!$A$41:$BH$41,1,'FD mesh'!$B$15+1)*Setup!$B$22</f>
        <v>15.1012911139748</v>
      </c>
      <c r="AR1151" s="0" t="n">
        <f aca="false">SUMPRODUCT('FD inverse'!$A$42:$BH$42,'FD mesh'!$B$84:$BI$84,$E1150:$BL1150)+'FD inverse'!$A$42*$C1151/Setup!$B$17+INDEX('FD inverse'!$A$42:$BH$42,1,'FD mesh'!$B$15+1)*Setup!$B$22</f>
        <v>15.0778366295181</v>
      </c>
      <c r="AS1151" s="0" t="n">
        <f aca="false">SUMPRODUCT('FD inverse'!$A$43:$BH$43,'FD mesh'!$B$84:$BI$84,$E1150:$BL1150)+'FD inverse'!$A$43*$C1151/Setup!$B$17+INDEX('FD inverse'!$A$43:$BH$43,1,'FD mesh'!$B$15+1)*Setup!$B$22</f>
        <v>0</v>
      </c>
      <c r="AT1151" s="0" t="n">
        <f aca="false">SUMPRODUCT('FD inverse'!$A$44:$BH$44,'FD mesh'!$B$84:$BI$84,$E1150:$BL1150)+'FD inverse'!$A$44*$C1151/Setup!$B$17+INDEX('FD inverse'!$A$44:$BH$44,1,'FD mesh'!$B$15+1)*Setup!$B$22</f>
        <v>0</v>
      </c>
      <c r="AU1151" s="0" t="n">
        <f aca="false">SUMPRODUCT('FD inverse'!$A$45:$BH$45,'FD mesh'!$B$84:$BI$84,$E1150:$BL1150)+'FD inverse'!$A$45*$C1151/Setup!$B$17+INDEX('FD inverse'!$A$45:$BH$45,1,'FD mesh'!$B$15+1)*Setup!$B$22</f>
        <v>0</v>
      </c>
      <c r="AV1151" s="0" t="n">
        <f aca="false">SUMPRODUCT('FD inverse'!$A$46:$BH$46,'FD mesh'!$B$84:$BI$84,$E1150:$BL1150)+'FD inverse'!$A$46*$C1151/Setup!$B$17+INDEX('FD inverse'!$A$46:$BH$46,1,'FD mesh'!$B$15+1)*Setup!$B$22</f>
        <v>0</v>
      </c>
      <c r="AW1151" s="0" t="n">
        <f aca="false">SUMPRODUCT('FD inverse'!$A$47:$BH$47,'FD mesh'!$B$84:$BI$84,$E1150:$BL1150)+'FD inverse'!$A$47*$C1151/Setup!$B$17+INDEX('FD inverse'!$A$47:$BH$47,1,'FD mesh'!$B$15+1)*Setup!$B$22</f>
        <v>0</v>
      </c>
      <c r="AX1151" s="0" t="n">
        <f aca="false">SUMPRODUCT('FD inverse'!$A$48:$BH$48,'FD mesh'!$B$84:$BI$84,$E1150:$BL1150)+'FD inverse'!$A$48*$C1151/Setup!$B$17+INDEX('FD inverse'!$A$48:$BH$48,1,'FD mesh'!$B$15+1)*Setup!$B$22</f>
        <v>0</v>
      </c>
      <c r="AY1151" s="0" t="n">
        <f aca="false">SUMPRODUCT('FD inverse'!$A$49:$BH$49,'FD mesh'!$B$84:$BI$84,$E1150:$BL1150)+'FD inverse'!$A$49*$C1151/Setup!$B$17+INDEX('FD inverse'!$A$49:$BH$49,1,'FD mesh'!$B$15+1)*Setup!$B$22</f>
        <v>0</v>
      </c>
      <c r="AZ1151" s="0" t="n">
        <f aca="false">SUMPRODUCT('FD inverse'!$A$50:$BH$50,'FD mesh'!$B$84:$BI$84,$E1150:$BL1150)+'FD inverse'!$A$50*$C1151/Setup!$B$17+INDEX('FD inverse'!$A$50:$BH$50,1,'FD mesh'!$B$15+1)*Setup!$B$22</f>
        <v>0</v>
      </c>
      <c r="BA1151" s="0" t="n">
        <f aca="false">SUMPRODUCT('FD inverse'!$A$51:$BH$51,'FD mesh'!$B$84:$BI$84,$E1150:$BL1150)+'FD inverse'!$A$51*$C1151/Setup!$B$17+INDEX('FD inverse'!$A$51:$BH$51,1,'FD mesh'!$B$15+1)*Setup!$B$22</f>
        <v>0</v>
      </c>
      <c r="BB1151" s="0" t="n">
        <f aca="false">SUMPRODUCT('FD inverse'!$A$52:$BH$52,'FD mesh'!$B$84:$BI$84,$E1150:$BL1150)+'FD inverse'!$A$52*$C1151/Setup!$B$17+INDEX('FD inverse'!$A$52:$BH$52,1,'FD mesh'!$B$15+1)*Setup!$B$22</f>
        <v>0</v>
      </c>
      <c r="BC1151" s="0" t="n">
        <f aca="false">SUMPRODUCT('FD inverse'!$A$53:$BH$53,'FD mesh'!$B$84:$BI$84,$E1150:$BL1150)+'FD inverse'!$A$53*$C1151/Setup!$B$17+INDEX('FD inverse'!$A$53:$BH$53,1,'FD mesh'!$B$15+1)*Setup!$B$22</f>
        <v>0</v>
      </c>
      <c r="BD1151" s="0" t="n">
        <f aca="false">SUMPRODUCT('FD inverse'!$A$54:$BH$54,'FD mesh'!$B$84:$BI$84,$E1150:$BL1150)+'FD inverse'!$A$54*$C1151/Setup!$B$17+INDEX('FD inverse'!$A$54:$BH$54,1,'FD mesh'!$B$15+1)*Setup!$B$22</f>
        <v>0</v>
      </c>
      <c r="BE1151" s="0" t="n">
        <f aca="false">SUMPRODUCT('FD inverse'!$A$55:$BH$55,'FD mesh'!$B$84:$BI$84,$E1150:$BL1150)+'FD inverse'!$A$55*$C1151/Setup!$B$17+INDEX('FD inverse'!$A$55:$BH$55,1,'FD mesh'!$B$15+1)*Setup!$B$22</f>
        <v>0</v>
      </c>
      <c r="BF1151" s="0" t="n">
        <f aca="false">SUMPRODUCT('FD inverse'!$A$56:$BH$56,'FD mesh'!$B$84:$BI$84,$E1150:$BL1150)+'FD inverse'!$A$56*$C1151/Setup!$B$17+INDEX('FD inverse'!$A$56:$BH$56,1,'FD mesh'!$B$15+1)*Setup!$B$22</f>
        <v>0</v>
      </c>
      <c r="BG1151" s="0" t="n">
        <f aca="false">SUMPRODUCT('FD inverse'!$A$57:$BH$57,'FD mesh'!$B$84:$BI$84,$E1150:$BL1150)+'FD inverse'!$A$57*$C1151/Setup!$B$17+INDEX('FD inverse'!$A$57:$BH$57,1,'FD mesh'!$B$15+1)*Setup!$B$22</f>
        <v>0</v>
      </c>
      <c r="BH1151" s="0" t="n">
        <f aca="false">SUMPRODUCT('FD inverse'!$A$58:$BH$58,'FD mesh'!$B$84:$BI$84,$E1150:$BL1150)+'FD inverse'!$A$58*$C1151/Setup!$B$17+INDEX('FD inverse'!$A$58:$BH$58,1,'FD mesh'!$B$15+1)*Setup!$B$22</f>
        <v>0</v>
      </c>
      <c r="BI1151" s="0" t="n">
        <f aca="false">SUMPRODUCT('FD inverse'!$A$59:$BH$59,'FD mesh'!$B$84:$BI$84,$E1150:$BL1150)+'FD inverse'!$A$59*$C1151/Setup!$B$17+INDEX('FD inverse'!$A$59:$BH$59,1,'FD mesh'!$B$15+1)*Setup!$B$22</f>
        <v>0</v>
      </c>
      <c r="BJ1151" s="0" t="n">
        <f aca="false">SUMPRODUCT('FD inverse'!$A$60:$BH$60,'FD mesh'!$B$84:$BI$84,$E1150:$BL1150)+'FD inverse'!$A$60*$C1151/Setup!$B$17+INDEX('FD inverse'!$A$60:$BH$60,1,'FD mesh'!$B$15+1)*Setup!$B$22</f>
        <v>0</v>
      </c>
      <c r="BK1151" s="0" t="n">
        <f aca="false">SUMPRODUCT('FD inverse'!$A$61:$BH$61,'FD mesh'!$B$84:$BI$84,$E1150:$BL1150)+'FD inverse'!$A$61*$C1151/Setup!$B$17+INDEX('FD inverse'!$A$61:$BH$61,1,'FD mesh'!$B$15+1)*Setup!$B$22</f>
        <v>0</v>
      </c>
      <c r="BL1151" s="0" t="n">
        <f aca="false">SUMPRODUCT('FD inverse'!$A$62:$BH$62,'FD mesh'!$B$84:$BI$84,$E1150:$BL1150)+'FD inverse'!$A$62*$C1151/Setup!$B$17+INDEX('FD inverse'!$A$62:$BH$62,1,'FD mesh'!$B$15+1)*Setup!$B$22</f>
        <v>0</v>
      </c>
    </row>
    <row r="1152" customFormat="false" ht="15" hidden="false" customHeight="false" outlineLevel="0" collapsed="false">
      <c r="A1152" s="0" t="n">
        <v>1147</v>
      </c>
      <c r="B1152" s="0" t="n">
        <f aca="false">A1152*Setup!$B$11/3600</f>
        <v>95.5833333333333</v>
      </c>
      <c r="C1152" s="0" t="n">
        <f aca="false">Setup!$B$7+Setup!$B$8*COS(2*PI()*(B1152-Setup!$B$9)/24)</f>
        <v>22.3890132405651</v>
      </c>
      <c r="D1152" s="0" t="n">
        <f aca="false">(C1152-E1152)/Setup!$B$17</f>
        <v>-5.97549030350837</v>
      </c>
      <c r="E1152" s="0" t="n">
        <f aca="false">SUMPRODUCT('FD inverse'!$A$3:$BH$3,'FD mesh'!$B$84:$BI$84,$E1151:$BL1151)+'FD inverse'!$A$3*$C1152/Setup!$B$17+INDEX('FD inverse'!$A$3:$BH$3,1,'FD mesh'!$B$15+1)*Setup!$B$22</f>
        <v>23.1658269800211</v>
      </c>
      <c r="F1152" s="0" t="n">
        <f aca="false">SUMPRODUCT('FD inverse'!$A$4:$BH$4,'FD mesh'!$B$84:$BI$84,$E1151:$BL1151)+'FD inverse'!$A$4*$C1152/Setup!$B$17+INDEX('FD inverse'!$A$4:$BH$4,1,'FD mesh'!$B$15+1)*Setup!$B$22</f>
        <v>23.3323755050701</v>
      </c>
      <c r="G1152" s="0" t="n">
        <f aca="false">SUMPRODUCT('FD inverse'!$A$5:$BH$5,'FD mesh'!$B$84:$BI$84,$E1151:$BL1151)+'FD inverse'!$A$5*$C1152/Setup!$B$17+INDEX('FD inverse'!$A$5:$BH$5,1,'FD mesh'!$B$15+1)*Setup!$B$22</f>
        <v>23.4791641201576</v>
      </c>
      <c r="H1152" s="0" t="n">
        <f aca="false">SUMPRODUCT('FD inverse'!$A$6:$BH$6,'FD mesh'!$B$84:$BI$84,$E1151:$BL1151)+'FD inverse'!$A$6*$C1152/Setup!$B$17+INDEX('FD inverse'!$A$6:$BH$6,1,'FD mesh'!$B$15+1)*Setup!$B$22</f>
        <v>23.943972973279</v>
      </c>
      <c r="I1152" s="0" t="n">
        <f aca="false">SUMPRODUCT('FD inverse'!$A$7:$BH$7,'FD mesh'!$B$84:$BI$84,$E1151:$BL1151)+'FD inverse'!$A$7*$C1152/Setup!$B$17+INDEX('FD inverse'!$A$7:$BH$7,1,'FD mesh'!$B$15+1)*Setup!$B$22</f>
        <v>23.9801469279182</v>
      </c>
      <c r="J1152" s="0" t="n">
        <f aca="false">SUMPRODUCT('FD inverse'!$A$8:$BH$8,'FD mesh'!$B$84:$BI$84,$E1151:$BL1151)+'FD inverse'!$A$8*$C1152/Setup!$B$17+INDEX('FD inverse'!$A$8:$BH$8,1,'FD mesh'!$B$15+1)*Setup!$B$22</f>
        <v>24.0075136458204</v>
      </c>
      <c r="K1152" s="0" t="n">
        <f aca="false">SUMPRODUCT('FD inverse'!$A$9:$BH$9,'FD mesh'!$B$84:$BI$84,$E1151:$BL1151)+'FD inverse'!$A$9*$C1152/Setup!$B$17+INDEX('FD inverse'!$A$9:$BH$9,1,'FD mesh'!$B$15+1)*Setup!$B$22</f>
        <v>24.027088779604</v>
      </c>
      <c r="L1152" s="0" t="n">
        <f aca="false">SUMPRODUCT('FD inverse'!$A$10:$BH$10,'FD mesh'!$B$84:$BI$84,$E1151:$BL1151)+'FD inverse'!$A$10*$C1152/Setup!$B$17+INDEX('FD inverse'!$A$10:$BH$10,1,'FD mesh'!$B$15+1)*Setup!$B$22</f>
        <v>24.0397846232361</v>
      </c>
      <c r="M1152" s="0" t="n">
        <f aca="false">SUMPRODUCT('FD inverse'!$A$11:$BH$11,'FD mesh'!$B$84:$BI$84,$E1151:$BL1151)+'FD inverse'!$A$11*$C1152/Setup!$B$17+INDEX('FD inverse'!$A$11:$BH$11,1,'FD mesh'!$B$15+1)*Setup!$B$22</f>
        <v>24.0464042853764</v>
      </c>
      <c r="N1152" s="0" t="n">
        <f aca="false">SUMPRODUCT('FD inverse'!$A$12:$BH$12,'FD mesh'!$B$84:$BI$84,$E1151:$BL1151)+'FD inverse'!$A$12*$C1152/Setup!$B$17+INDEX('FD inverse'!$A$12:$BH$12,1,'FD mesh'!$B$15+1)*Setup!$B$22</f>
        <v>24.0476369872616</v>
      </c>
      <c r="O1152" s="0" t="n">
        <f aca="false">SUMPRODUCT('FD inverse'!$A$13:$BH$13,'FD mesh'!$B$84:$BI$84,$E1151:$BL1151)+'FD inverse'!$A$13*$C1152/Setup!$B$17+INDEX('FD inverse'!$A$13:$BH$13,1,'FD mesh'!$B$15+1)*Setup!$B$22</f>
        <v>24.0440543510458</v>
      </c>
      <c r="P1152" s="0" t="n">
        <f aca="false">SUMPRODUCT('FD inverse'!$A$14:$BH$14,'FD mesh'!$B$84:$BI$84,$E1151:$BL1151)+'FD inverse'!$A$14*$C1152/Setup!$B$17+INDEX('FD inverse'!$A$14:$BH$14,1,'FD mesh'!$B$15+1)*Setup!$B$22</f>
        <v>24.0361075636168</v>
      </c>
      <c r="Q1152" s="0" t="n">
        <f aca="false">SUMPRODUCT('FD inverse'!$A$15:$BH$15,'FD mesh'!$B$84:$BI$84,$E1151:$BL1151)+'FD inverse'!$A$15*$C1152/Setup!$B$17+INDEX('FD inverse'!$A$15:$BH$15,1,'FD mesh'!$B$15+1)*Setup!$B$22</f>
        <v>24.0241253205805</v>
      </c>
      <c r="R1152" s="0" t="n">
        <f aca="false">SUMPRODUCT('FD inverse'!$A$16:$BH$16,'FD mesh'!$B$84:$BI$84,$E1151:$BL1151)+'FD inverse'!$A$16*$C1152/Setup!$B$17+INDEX('FD inverse'!$A$16:$BH$16,1,'FD mesh'!$B$15+1)*Setup!$B$22</f>
        <v>24.0083124752368</v>
      </c>
      <c r="S1152" s="0" t="n">
        <f aca="false">SUMPRODUCT('FD inverse'!$A$17:$BH$17,'FD mesh'!$B$84:$BI$84,$E1151:$BL1151)+'FD inverse'!$A$17*$C1152/Setup!$B$17+INDEX('FD inverse'!$A$17:$BH$17,1,'FD mesh'!$B$15+1)*Setup!$B$22</f>
        <v>23.4363076893785</v>
      </c>
      <c r="T1152" s="0" t="n">
        <f aca="false">SUMPRODUCT('FD inverse'!$A$18:$BH$18,'FD mesh'!$B$84:$BI$84,$E1151:$BL1151)+'FD inverse'!$A$18*$C1152/Setup!$B$17+INDEX('FD inverse'!$A$18:$BH$18,1,'FD mesh'!$B$15+1)*Setup!$B$22</f>
        <v>22.8627065235543</v>
      </c>
      <c r="U1152" s="0" t="n">
        <f aca="false">SUMPRODUCT('FD inverse'!$A$19:$BH$19,'FD mesh'!$B$84:$BI$84,$E1151:$BL1151)+'FD inverse'!$A$19*$C1152/Setup!$B$17+INDEX('FD inverse'!$A$19:$BH$19,1,'FD mesh'!$B$15+1)*Setup!$B$22</f>
        <v>22.2877540667747</v>
      </c>
      <c r="V1152" s="0" t="n">
        <f aca="false">SUMPRODUCT('FD inverse'!$A$20:$BH$20,'FD mesh'!$B$84:$BI$84,$E1151:$BL1151)+'FD inverse'!$A$20*$C1152/Setup!$B$17+INDEX('FD inverse'!$A$20:$BH$20,1,'FD mesh'!$B$15+1)*Setup!$B$22</f>
        <v>21.7116680204354</v>
      </c>
      <c r="W1152" s="0" t="n">
        <f aca="false">SUMPRODUCT('FD inverse'!$A$21:$BH$21,'FD mesh'!$B$84:$BI$84,$E1151:$BL1151)+'FD inverse'!$A$21*$C1152/Setup!$B$17+INDEX('FD inverse'!$A$21:$BH$21,1,'FD mesh'!$B$15+1)*Setup!$B$22</f>
        <v>21.1346405946769</v>
      </c>
      <c r="X1152" s="0" t="n">
        <f aca="false">SUMPRODUCT('FD inverse'!$A$22:$BH$22,'FD mesh'!$B$84:$BI$84,$E1151:$BL1151)+'FD inverse'!$A$22*$C1152/Setup!$B$17+INDEX('FD inverse'!$A$22:$BH$22,1,'FD mesh'!$B$15+1)*Setup!$B$22</f>
        <v>20.5568404495974</v>
      </c>
      <c r="Y1152" s="0" t="n">
        <f aca="false">SUMPRODUCT('FD inverse'!$A$23:$BH$23,'FD mesh'!$B$84:$BI$84,$E1151:$BL1151)+'FD inverse'!$A$23*$C1152/Setup!$B$17+INDEX('FD inverse'!$A$23:$BH$23,1,'FD mesh'!$B$15+1)*Setup!$B$22</f>
        <v>19.9784146735436</v>
      </c>
      <c r="Z1152" s="0" t="n">
        <f aca="false">SUMPRODUCT('FD inverse'!$A$24:$BH$24,'FD mesh'!$B$84:$BI$84,$E1151:$BL1151)+'FD inverse'!$A$24*$C1152/Setup!$B$17+INDEX('FD inverse'!$A$24:$BH$24,1,'FD mesh'!$B$15+1)*Setup!$B$22</f>
        <v>19.3994907916788</v>
      </c>
      <c r="AA1152" s="0" t="n">
        <f aca="false">SUMPRODUCT('FD inverse'!$A$25:$BH$25,'FD mesh'!$B$84:$BI$84,$E1151:$BL1151)+'FD inverse'!$A$25*$C1152/Setup!$B$17+INDEX('FD inverse'!$A$25:$BH$25,1,'FD mesh'!$B$15+1)*Setup!$B$22</f>
        <v>18.8201787989181</v>
      </c>
      <c r="AB1152" s="0" t="n">
        <f aca="false">SUMPRODUCT('FD inverse'!$A$26:$BH$26,'FD mesh'!$B$84:$BI$84,$E1151:$BL1151)+'FD inverse'!$A$26*$C1152/Setup!$B$17+INDEX('FD inverse'!$A$26:$BH$26,1,'FD mesh'!$B$15+1)*Setup!$B$22</f>
        <v>18.2405732121291</v>
      </c>
      <c r="AC1152" s="0" t="n">
        <f aca="false">SUMPRODUCT('FD inverse'!$A$27:$BH$27,'FD mesh'!$B$84:$BI$84,$E1151:$BL1151)+'FD inverse'!$A$27*$C1152/Setup!$B$17+INDEX('FD inverse'!$A$27:$BH$27,1,'FD mesh'!$B$15+1)*Setup!$B$22</f>
        <v>17.6607551372197</v>
      </c>
      <c r="AD1152" s="0" t="n">
        <f aca="false">SUMPRODUCT('FD inverse'!$A$28:$BH$28,'FD mesh'!$B$84:$BI$84,$E1151:$BL1151)+'FD inverse'!$A$28*$C1152/Setup!$B$17+INDEX('FD inverse'!$A$28:$BH$28,1,'FD mesh'!$B$15+1)*Setup!$B$22</f>
        <v>17.080794347373</v>
      </c>
      <c r="AE1152" s="0" t="n">
        <f aca="false">SUMPRODUCT('FD inverse'!$A$29:$BH$29,'FD mesh'!$B$84:$BI$84,$E1151:$BL1151)+'FD inverse'!$A$29*$C1152/Setup!$B$17+INDEX('FD inverse'!$A$29:$BH$29,1,'FD mesh'!$B$15+1)*Setup!$B$22</f>
        <v>16.5007513692424</v>
      </c>
      <c r="AF1152" s="0" t="n">
        <f aca="false">SUMPRODUCT('FD inverse'!$A$30:$BH$30,'FD mesh'!$B$84:$BI$84,$E1151:$BL1151)+'FD inverse'!$A$30*$C1152/Setup!$B$17+INDEX('FD inverse'!$A$30:$BH$30,1,'FD mesh'!$B$15+1)*Setup!$B$22</f>
        <v>15.9206795743876</v>
      </c>
      <c r="AG1152" s="0" t="n">
        <f aca="false">SUMPRODUCT('FD inverse'!$A$31:$BH$31,'FD mesh'!$B$84:$BI$84,$E1151:$BL1151)+'FD inverse'!$A$31*$C1152/Setup!$B$17+INDEX('FD inverse'!$A$31:$BH$31,1,'FD mesh'!$B$15+1)*Setup!$B$22</f>
        <v>15.3406272736114</v>
      </c>
      <c r="AH1152" s="0" t="n">
        <f aca="false">SUMPRODUCT('FD inverse'!$A$32:$BH$32,'FD mesh'!$B$84:$BI$84,$E1151:$BL1151)+'FD inverse'!$A$32*$C1152/Setup!$B$17+INDEX('FD inverse'!$A$32:$BH$32,1,'FD mesh'!$B$15+1)*Setup!$B$22</f>
        <v>15.3162359221552</v>
      </c>
      <c r="AI1152" s="0" t="n">
        <f aca="false">SUMPRODUCT('FD inverse'!$A$33:$BH$33,'FD mesh'!$B$84:$BI$84,$E1151:$BL1151)+'FD inverse'!$A$33*$C1152/Setup!$B$17+INDEX('FD inverse'!$A$33:$BH$33,1,'FD mesh'!$B$15+1)*Setup!$B$22</f>
        <v>15.2919580726316</v>
      </c>
      <c r="AJ1152" s="0" t="n">
        <f aca="false">SUMPRODUCT('FD inverse'!$A$34:$BH$34,'FD mesh'!$B$84:$BI$84,$E1151:$BL1151)+'FD inverse'!$A$34*$C1152/Setup!$B$17+INDEX('FD inverse'!$A$34:$BH$34,1,'FD mesh'!$B$15+1)*Setup!$B$22</f>
        <v>15.2677933678231</v>
      </c>
      <c r="AK1152" s="0" t="n">
        <f aca="false">SUMPRODUCT('FD inverse'!$A$35:$BH$35,'FD mesh'!$B$84:$BI$84,$E1151:$BL1151)+'FD inverse'!$A$35*$C1152/Setup!$B$17+INDEX('FD inverse'!$A$35:$BH$35,1,'FD mesh'!$B$15+1)*Setup!$B$22</f>
        <v>15.2437393666107</v>
      </c>
      <c r="AL1152" s="0" t="n">
        <f aca="false">SUMPRODUCT('FD inverse'!$A$36:$BH$36,'FD mesh'!$B$84:$BI$84,$E1151:$BL1151)+'FD inverse'!$A$36*$C1152/Setup!$B$17+INDEX('FD inverse'!$A$36:$BH$36,1,'FD mesh'!$B$15+1)*Setup!$B$22</f>
        <v>15.2197917703746</v>
      </c>
      <c r="AM1152" s="0" t="n">
        <f aca="false">SUMPRODUCT('FD inverse'!$A$37:$BH$37,'FD mesh'!$B$84:$BI$84,$E1151:$BL1151)+'FD inverse'!$A$37*$C1152/Setup!$B$17+INDEX('FD inverse'!$A$37:$BH$37,1,'FD mesh'!$B$15+1)*Setup!$B$22</f>
        <v>15.1959446358678</v>
      </c>
      <c r="AN1152" s="0" t="n">
        <f aca="false">SUMPRODUCT('FD inverse'!$A$38:$BH$38,'FD mesh'!$B$84:$BI$84,$E1151:$BL1151)+'FD inverse'!$A$38*$C1152/Setup!$B$17+INDEX('FD inverse'!$A$38:$BH$38,1,'FD mesh'!$B$15+1)*Setup!$B$22</f>
        <v>15.1721905751036</v>
      </c>
      <c r="AO1152" s="0" t="n">
        <f aca="false">SUMPRODUCT('FD inverse'!$A$39:$BH$39,'FD mesh'!$B$84:$BI$84,$E1151:$BL1151)+'FD inverse'!$A$39*$C1152/Setup!$B$17+INDEX('FD inverse'!$A$39:$BH$39,1,'FD mesh'!$B$15+1)*Setup!$B$22</f>
        <v>15.1485209429955</v>
      </c>
      <c r="AP1152" s="0" t="n">
        <f aca="false">SUMPRODUCT('FD inverse'!$A$40:$BH$40,'FD mesh'!$B$84:$BI$84,$E1151:$BL1151)+'FD inverse'!$A$40*$C1152/Setup!$B$17+INDEX('FD inverse'!$A$40:$BH$40,1,'FD mesh'!$B$15+1)*Setup!$B$22</f>
        <v>15.1249260136595</v>
      </c>
      <c r="AQ1152" s="0" t="n">
        <f aca="false">SUMPRODUCT('FD inverse'!$A$41:$BH$41,'FD mesh'!$B$84:$BI$84,$E1151:$BL1151)+'FD inverse'!$A$41*$C1152/Setup!$B$17+INDEX('FD inverse'!$A$41:$BH$41,1,'FD mesh'!$B$15+1)*Setup!$B$22</f>
        <v>15.1013951464412</v>
      </c>
      <c r="AR1152" s="0" t="n">
        <f aca="false">SUMPRODUCT('FD inverse'!$A$42:$BH$42,'FD mesh'!$B$84:$BI$84,$E1151:$BL1151)+'FD inverse'!$A$42*$C1152/Setup!$B$17+INDEX('FD inverse'!$A$42:$BH$42,1,'FD mesh'!$B$15+1)*Setup!$B$22</f>
        <v>15.0779169428537</v>
      </c>
      <c r="AS1152" s="0" t="n">
        <f aca="false">SUMPRODUCT('FD inverse'!$A$43:$BH$43,'FD mesh'!$B$84:$BI$84,$E1151:$BL1151)+'FD inverse'!$A$43*$C1152/Setup!$B$17+INDEX('FD inverse'!$A$43:$BH$43,1,'FD mesh'!$B$15+1)*Setup!$B$22</f>
        <v>0</v>
      </c>
      <c r="AT1152" s="0" t="n">
        <f aca="false">SUMPRODUCT('FD inverse'!$A$44:$BH$44,'FD mesh'!$B$84:$BI$84,$E1151:$BL1151)+'FD inverse'!$A$44*$C1152/Setup!$B$17+INDEX('FD inverse'!$A$44:$BH$44,1,'FD mesh'!$B$15+1)*Setup!$B$22</f>
        <v>0</v>
      </c>
      <c r="AU1152" s="0" t="n">
        <f aca="false">SUMPRODUCT('FD inverse'!$A$45:$BH$45,'FD mesh'!$B$84:$BI$84,$E1151:$BL1151)+'FD inverse'!$A$45*$C1152/Setup!$B$17+INDEX('FD inverse'!$A$45:$BH$45,1,'FD mesh'!$B$15+1)*Setup!$B$22</f>
        <v>0</v>
      </c>
      <c r="AV1152" s="0" t="n">
        <f aca="false">SUMPRODUCT('FD inverse'!$A$46:$BH$46,'FD mesh'!$B$84:$BI$84,$E1151:$BL1151)+'FD inverse'!$A$46*$C1152/Setup!$B$17+INDEX('FD inverse'!$A$46:$BH$46,1,'FD mesh'!$B$15+1)*Setup!$B$22</f>
        <v>0</v>
      </c>
      <c r="AW1152" s="0" t="n">
        <f aca="false">SUMPRODUCT('FD inverse'!$A$47:$BH$47,'FD mesh'!$B$84:$BI$84,$E1151:$BL1151)+'FD inverse'!$A$47*$C1152/Setup!$B$17+INDEX('FD inverse'!$A$47:$BH$47,1,'FD mesh'!$B$15+1)*Setup!$B$22</f>
        <v>0</v>
      </c>
      <c r="AX1152" s="0" t="n">
        <f aca="false">SUMPRODUCT('FD inverse'!$A$48:$BH$48,'FD mesh'!$B$84:$BI$84,$E1151:$BL1151)+'FD inverse'!$A$48*$C1152/Setup!$B$17+INDEX('FD inverse'!$A$48:$BH$48,1,'FD mesh'!$B$15+1)*Setup!$B$22</f>
        <v>0</v>
      </c>
      <c r="AY1152" s="0" t="n">
        <f aca="false">SUMPRODUCT('FD inverse'!$A$49:$BH$49,'FD mesh'!$B$84:$BI$84,$E1151:$BL1151)+'FD inverse'!$A$49*$C1152/Setup!$B$17+INDEX('FD inverse'!$A$49:$BH$49,1,'FD mesh'!$B$15+1)*Setup!$B$22</f>
        <v>0</v>
      </c>
      <c r="AZ1152" s="0" t="n">
        <f aca="false">SUMPRODUCT('FD inverse'!$A$50:$BH$50,'FD mesh'!$B$84:$BI$84,$E1151:$BL1151)+'FD inverse'!$A$50*$C1152/Setup!$B$17+INDEX('FD inverse'!$A$50:$BH$50,1,'FD mesh'!$B$15+1)*Setup!$B$22</f>
        <v>0</v>
      </c>
      <c r="BA1152" s="0" t="n">
        <f aca="false">SUMPRODUCT('FD inverse'!$A$51:$BH$51,'FD mesh'!$B$84:$BI$84,$E1151:$BL1151)+'FD inverse'!$A$51*$C1152/Setup!$B$17+INDEX('FD inverse'!$A$51:$BH$51,1,'FD mesh'!$B$15+1)*Setup!$B$22</f>
        <v>0</v>
      </c>
      <c r="BB1152" s="0" t="n">
        <f aca="false">SUMPRODUCT('FD inverse'!$A$52:$BH$52,'FD mesh'!$B$84:$BI$84,$E1151:$BL1151)+'FD inverse'!$A$52*$C1152/Setup!$B$17+INDEX('FD inverse'!$A$52:$BH$52,1,'FD mesh'!$B$15+1)*Setup!$B$22</f>
        <v>0</v>
      </c>
      <c r="BC1152" s="0" t="n">
        <f aca="false">SUMPRODUCT('FD inverse'!$A$53:$BH$53,'FD mesh'!$B$84:$BI$84,$E1151:$BL1151)+'FD inverse'!$A$53*$C1152/Setup!$B$17+INDEX('FD inverse'!$A$53:$BH$53,1,'FD mesh'!$B$15+1)*Setup!$B$22</f>
        <v>0</v>
      </c>
      <c r="BD1152" s="0" t="n">
        <f aca="false">SUMPRODUCT('FD inverse'!$A$54:$BH$54,'FD mesh'!$B$84:$BI$84,$E1151:$BL1151)+'FD inverse'!$A$54*$C1152/Setup!$B$17+INDEX('FD inverse'!$A$54:$BH$54,1,'FD mesh'!$B$15+1)*Setup!$B$22</f>
        <v>0</v>
      </c>
      <c r="BE1152" s="0" t="n">
        <f aca="false">SUMPRODUCT('FD inverse'!$A$55:$BH$55,'FD mesh'!$B$84:$BI$84,$E1151:$BL1151)+'FD inverse'!$A$55*$C1152/Setup!$B$17+INDEX('FD inverse'!$A$55:$BH$55,1,'FD mesh'!$B$15+1)*Setup!$B$22</f>
        <v>0</v>
      </c>
      <c r="BF1152" s="0" t="n">
        <f aca="false">SUMPRODUCT('FD inverse'!$A$56:$BH$56,'FD mesh'!$B$84:$BI$84,$E1151:$BL1151)+'FD inverse'!$A$56*$C1152/Setup!$B$17+INDEX('FD inverse'!$A$56:$BH$56,1,'FD mesh'!$B$15+1)*Setup!$B$22</f>
        <v>0</v>
      </c>
      <c r="BG1152" s="0" t="n">
        <f aca="false">SUMPRODUCT('FD inverse'!$A$57:$BH$57,'FD mesh'!$B$84:$BI$84,$E1151:$BL1151)+'FD inverse'!$A$57*$C1152/Setup!$B$17+INDEX('FD inverse'!$A$57:$BH$57,1,'FD mesh'!$B$15+1)*Setup!$B$22</f>
        <v>0</v>
      </c>
      <c r="BH1152" s="0" t="n">
        <f aca="false">SUMPRODUCT('FD inverse'!$A$58:$BH$58,'FD mesh'!$B$84:$BI$84,$E1151:$BL1151)+'FD inverse'!$A$58*$C1152/Setup!$B$17+INDEX('FD inverse'!$A$58:$BH$58,1,'FD mesh'!$B$15+1)*Setup!$B$22</f>
        <v>0</v>
      </c>
      <c r="BI1152" s="0" t="n">
        <f aca="false">SUMPRODUCT('FD inverse'!$A$59:$BH$59,'FD mesh'!$B$84:$BI$84,$E1151:$BL1151)+'FD inverse'!$A$59*$C1152/Setup!$B$17+INDEX('FD inverse'!$A$59:$BH$59,1,'FD mesh'!$B$15+1)*Setup!$B$22</f>
        <v>0</v>
      </c>
      <c r="BJ1152" s="0" t="n">
        <f aca="false">SUMPRODUCT('FD inverse'!$A$60:$BH$60,'FD mesh'!$B$84:$BI$84,$E1151:$BL1151)+'FD inverse'!$A$60*$C1152/Setup!$B$17+INDEX('FD inverse'!$A$60:$BH$60,1,'FD mesh'!$B$15+1)*Setup!$B$22</f>
        <v>0</v>
      </c>
      <c r="BK1152" s="0" t="n">
        <f aca="false">SUMPRODUCT('FD inverse'!$A$61:$BH$61,'FD mesh'!$B$84:$BI$84,$E1151:$BL1151)+'FD inverse'!$A$61*$C1152/Setup!$B$17+INDEX('FD inverse'!$A$61:$BH$61,1,'FD mesh'!$B$15+1)*Setup!$B$22</f>
        <v>0</v>
      </c>
      <c r="BL1152" s="0" t="n">
        <f aca="false">SUMPRODUCT('FD inverse'!$A$62:$BH$62,'FD mesh'!$B$84:$BI$84,$E1151:$BL1151)+'FD inverse'!$A$62*$C1152/Setup!$B$17+INDEX('FD inverse'!$A$62:$BH$62,1,'FD mesh'!$B$15+1)*Setup!$B$22</f>
        <v>0</v>
      </c>
    </row>
    <row r="1153" customFormat="false" ht="15" hidden="false" customHeight="false" outlineLevel="0" collapsed="false">
      <c r="A1153" s="0" t="n">
        <v>1148</v>
      </c>
      <c r="B1153" s="0" t="n">
        <f aca="false">A1153*Setup!$B$11/3600</f>
        <v>95.6666666666667</v>
      </c>
      <c r="C1153" s="0" t="n">
        <f aca="false">Setup!$B$7+Setup!$B$8*COS(2*PI()*(B1153-Setup!$B$9)/24)</f>
        <v>22.3095269530372</v>
      </c>
      <c r="D1153" s="0" t="n">
        <f aca="false">(C1153-E1153)/Setup!$B$17</f>
        <v>-6.1887329516503</v>
      </c>
      <c r="E1153" s="0" t="n">
        <f aca="false">SUMPRODUCT('FD inverse'!$A$3:$BH$3,'FD mesh'!$B$84:$BI$84,$E1152:$BL1152)+'FD inverse'!$A$3*$C1153/Setup!$B$17+INDEX('FD inverse'!$A$3:$BH$3,1,'FD mesh'!$B$15+1)*Setup!$B$22</f>
        <v>23.1140622367517</v>
      </c>
      <c r="F1153" s="0" t="n">
        <f aca="false">SUMPRODUCT('FD inverse'!$A$4:$BH$4,'FD mesh'!$B$84:$BI$84,$E1152:$BL1152)+'FD inverse'!$A$4*$C1153/Setup!$B$17+INDEX('FD inverse'!$A$4:$BH$4,1,'FD mesh'!$B$15+1)*Setup!$B$22</f>
        <v>23.2870170492114</v>
      </c>
      <c r="G1153" s="0" t="n">
        <f aca="false">SUMPRODUCT('FD inverse'!$A$5:$BH$5,'FD mesh'!$B$84:$BI$84,$E1152:$BL1152)+'FD inverse'!$A$5*$C1153/Setup!$B$17+INDEX('FD inverse'!$A$5:$BH$5,1,'FD mesh'!$B$15+1)*Setup!$B$22</f>
        <v>23.4402850318712</v>
      </c>
      <c r="H1153" s="0" t="n">
        <f aca="false">SUMPRODUCT('FD inverse'!$A$6:$BH$6,'FD mesh'!$B$84:$BI$84,$E1152:$BL1152)+'FD inverse'!$A$6*$C1153/Setup!$B$17+INDEX('FD inverse'!$A$6:$BH$6,1,'FD mesh'!$B$15+1)*Setup!$B$22</f>
        <v>23.9269161183995</v>
      </c>
      <c r="I1153" s="0" t="n">
        <f aca="false">SUMPRODUCT('FD inverse'!$A$7:$BH$7,'FD mesh'!$B$84:$BI$84,$E1152:$BL1152)+'FD inverse'!$A$7*$C1153/Setup!$B$17+INDEX('FD inverse'!$A$7:$BH$7,1,'FD mesh'!$B$15+1)*Setup!$B$22</f>
        <v>23.9649492957089</v>
      </c>
      <c r="J1153" s="0" t="n">
        <f aca="false">SUMPRODUCT('FD inverse'!$A$8:$BH$8,'FD mesh'!$B$84:$BI$84,$E1152:$BL1152)+'FD inverse'!$A$8*$C1153/Setup!$B$17+INDEX('FD inverse'!$A$8:$BH$8,1,'FD mesh'!$B$15+1)*Setup!$B$22</f>
        <v>23.9940163183225</v>
      </c>
      <c r="K1153" s="0" t="n">
        <f aca="false">SUMPRODUCT('FD inverse'!$A$9:$BH$9,'FD mesh'!$B$84:$BI$84,$E1152:$BL1152)+'FD inverse'!$A$9*$C1153/Setup!$B$17+INDEX('FD inverse'!$A$9:$BH$9,1,'FD mesh'!$B$15+1)*Setup!$B$22</f>
        <v>24.0151203158636</v>
      </c>
      <c r="L1153" s="0" t="n">
        <f aca="false">SUMPRODUCT('FD inverse'!$A$10:$BH$10,'FD mesh'!$B$84:$BI$84,$E1152:$BL1152)+'FD inverse'!$A$10*$C1153/Setup!$B$17+INDEX('FD inverse'!$A$10:$BH$10,1,'FD mesh'!$B$15+1)*Setup!$B$22</f>
        <v>24.02916327285</v>
      </c>
      <c r="M1153" s="0" t="n">
        <f aca="false">SUMPRODUCT('FD inverse'!$A$11:$BH$11,'FD mesh'!$B$84:$BI$84,$E1152:$BL1152)+'FD inverse'!$A$11*$C1153/Setup!$B$17+INDEX('FD inverse'!$A$11:$BH$11,1,'FD mesh'!$B$15+1)*Setup!$B$22</f>
        <v>24.0369399464226</v>
      </c>
      <c r="N1153" s="0" t="n">
        <f aca="false">SUMPRODUCT('FD inverse'!$A$12:$BH$12,'FD mesh'!$B$84:$BI$84,$E1152:$BL1152)+'FD inverse'!$A$12*$C1153/Setup!$B$17+INDEX('FD inverse'!$A$12:$BH$12,1,'FD mesh'!$B$15+1)*Setup!$B$22</f>
        <v>24.0391329391966</v>
      </c>
      <c r="O1153" s="0" t="n">
        <f aca="false">SUMPRODUCT('FD inverse'!$A$13:$BH$13,'FD mesh'!$B$84:$BI$84,$E1152:$BL1152)+'FD inverse'!$A$13*$C1153/Setup!$B$17+INDEX('FD inverse'!$A$13:$BH$13,1,'FD mesh'!$B$15+1)*Setup!$B$22</f>
        <v>24.0363087944692</v>
      </c>
      <c r="P1153" s="0" t="n">
        <f aca="false">SUMPRODUCT('FD inverse'!$A$14:$BH$14,'FD mesh'!$B$84:$BI$84,$E1152:$BL1152)+'FD inverse'!$A$14*$C1153/Setup!$B$17+INDEX('FD inverse'!$A$14:$BH$14,1,'FD mesh'!$B$15+1)*Setup!$B$22</f>
        <v>24.028914999844</v>
      </c>
      <c r="Q1153" s="0" t="n">
        <f aca="false">SUMPRODUCT('FD inverse'!$A$15:$BH$15,'FD mesh'!$B$84:$BI$84,$E1152:$BL1152)+'FD inverse'!$A$15*$C1153/Setup!$B$17+INDEX('FD inverse'!$A$15:$BH$15,1,'FD mesh'!$B$15+1)*Setup!$B$22</f>
        <v>24.017277804763</v>
      </c>
      <c r="R1153" s="0" t="n">
        <f aca="false">SUMPRODUCT('FD inverse'!$A$16:$BH$16,'FD mesh'!$B$84:$BI$84,$E1152:$BL1152)+'FD inverse'!$A$16*$C1153/Setup!$B$17+INDEX('FD inverse'!$A$16:$BH$16,1,'FD mesh'!$B$15+1)*Setup!$B$22</f>
        <v>24.0016007773412</v>
      </c>
      <c r="S1153" s="0" t="n">
        <f aca="false">SUMPRODUCT('FD inverse'!$A$17:$BH$17,'FD mesh'!$B$84:$BI$84,$E1152:$BL1152)+'FD inverse'!$A$17*$C1153/Setup!$B$17+INDEX('FD inverse'!$A$17:$BH$17,1,'FD mesh'!$B$15+1)*Setup!$B$22</f>
        <v>23.430548238408</v>
      </c>
      <c r="T1153" s="0" t="n">
        <f aca="false">SUMPRODUCT('FD inverse'!$A$18:$BH$18,'FD mesh'!$B$84:$BI$84,$E1152:$BL1152)+'FD inverse'!$A$18*$C1153/Setup!$B$17+INDEX('FD inverse'!$A$18:$BH$18,1,'FD mesh'!$B$15+1)*Setup!$B$22</f>
        <v>22.8578007753321</v>
      </c>
      <c r="U1153" s="0" t="n">
        <f aca="false">SUMPRODUCT('FD inverse'!$A$19:$BH$19,'FD mesh'!$B$84:$BI$84,$E1152:$BL1152)+'FD inverse'!$A$19*$C1153/Setup!$B$17+INDEX('FD inverse'!$A$19:$BH$19,1,'FD mesh'!$B$15+1)*Setup!$B$22</f>
        <v>22.2836096206366</v>
      </c>
      <c r="V1153" s="0" t="n">
        <f aca="false">SUMPRODUCT('FD inverse'!$A$20:$BH$20,'FD mesh'!$B$84:$BI$84,$E1152:$BL1152)+'FD inverse'!$A$20*$C1153/Setup!$B$17+INDEX('FD inverse'!$A$20:$BH$20,1,'FD mesh'!$B$15+1)*Setup!$B$22</f>
        <v>21.708198814649</v>
      </c>
      <c r="W1153" s="0" t="n">
        <f aca="false">SUMPRODUCT('FD inverse'!$A$21:$BH$21,'FD mesh'!$B$84:$BI$84,$E1152:$BL1152)+'FD inverse'!$A$21*$C1153/Setup!$B$17+INDEX('FD inverse'!$A$21:$BH$21,1,'FD mesh'!$B$15+1)*Setup!$B$22</f>
        <v>21.1317670709585</v>
      </c>
      <c r="X1153" s="0" t="n">
        <f aca="false">SUMPRODUCT('FD inverse'!$A$22:$BH$22,'FD mesh'!$B$84:$BI$84,$E1152:$BL1152)+'FD inverse'!$A$22*$C1153/Setup!$B$17+INDEX('FD inverse'!$A$22:$BH$22,1,'FD mesh'!$B$15+1)*Setup!$B$22</f>
        <v>20.554489690288</v>
      </c>
      <c r="Y1153" s="0" t="n">
        <f aca="false">SUMPRODUCT('FD inverse'!$A$23:$BH$23,'FD mesh'!$B$84:$BI$84,$E1152:$BL1152)+'FD inverse'!$A$23*$C1153/Setup!$B$17+INDEX('FD inverse'!$A$23:$BH$23,1,'FD mesh'!$B$15+1)*Setup!$B$22</f>
        <v>19.976520514735</v>
      </c>
      <c r="Z1153" s="0" t="n">
        <f aca="false">SUMPRODUCT('FD inverse'!$A$24:$BH$24,'FD mesh'!$B$84:$BI$84,$E1152:$BL1152)+'FD inverse'!$A$24*$C1153/Setup!$B$17+INDEX('FD inverse'!$A$24:$BH$24,1,'FD mesh'!$B$15+1)*Setup!$B$22</f>
        <v>19.397993915304</v>
      </c>
      <c r="AA1153" s="0" t="n">
        <f aca="false">SUMPRODUCT('FD inverse'!$A$25:$BH$25,'FD mesh'!$B$84:$BI$84,$E1152:$BL1152)+'FD inverse'!$A$25*$C1153/Setup!$B$17+INDEX('FD inverse'!$A$25:$BH$25,1,'FD mesh'!$B$15+1)*Setup!$B$22</f>
        <v>18.81902680654</v>
      </c>
      <c r="AB1153" s="0" t="n">
        <f aca="false">SUMPRODUCT('FD inverse'!$A$26:$BH$26,'FD mesh'!$B$84:$BI$84,$E1152:$BL1152)+'FD inverse'!$A$26*$C1153/Setup!$B$17+INDEX('FD inverse'!$A$26:$BH$26,1,'FD mesh'!$B$15+1)*Setup!$B$22</f>
        <v>18.239720682876</v>
      </c>
      <c r="AC1153" s="0" t="n">
        <f aca="false">SUMPRODUCT('FD inverse'!$A$27:$BH$27,'FD mesh'!$B$84:$BI$84,$E1152:$BL1152)+'FD inverse'!$A$27*$C1153/Setup!$B$17+INDEX('FD inverse'!$A$27:$BH$27,1,'FD mesh'!$B$15+1)*Setup!$B$22</f>
        <v>17.6601636720319</v>
      </c>
      <c r="AD1153" s="0" t="n">
        <f aca="false">SUMPRODUCT('FD inverse'!$A$28:$BH$28,'FD mesh'!$B$84:$BI$84,$E1152:$BL1152)+'FD inverse'!$A$28*$C1153/Setup!$B$17+INDEX('FD inverse'!$A$28:$BH$28,1,'FD mesh'!$B$15+1)*Setup!$B$22</f>
        <v>17.0804326014326</v>
      </c>
      <c r="AE1153" s="0" t="n">
        <f aca="false">SUMPRODUCT('FD inverse'!$A$29:$BH$29,'FD mesh'!$B$84:$BI$84,$E1152:$BL1152)+'FD inverse'!$A$29*$C1153/Setup!$B$17+INDEX('FD inverse'!$A$29:$BH$29,1,'FD mesh'!$B$15+1)*Setup!$B$22</f>
        <v>16.5005950741708</v>
      </c>
      <c r="AF1153" s="0" t="n">
        <f aca="false">SUMPRODUCT('FD inverse'!$A$30:$BH$30,'FD mesh'!$B$84:$BI$84,$E1152:$BL1152)+'FD inverse'!$A$30*$C1153/Setup!$B$17+INDEX('FD inverse'!$A$30:$BH$30,1,'FD mesh'!$B$15+1)*Setup!$B$22</f>
        <v>15.9207115515023</v>
      </c>
      <c r="AG1153" s="0" t="n">
        <f aca="false">SUMPRODUCT('FD inverse'!$A$31:$BH$31,'FD mesh'!$B$84:$BI$84,$E1152:$BL1152)+'FD inverse'!$A$31*$C1153/Setup!$B$17+INDEX('FD inverse'!$A$31:$BH$31,1,'FD mesh'!$B$15+1)*Setup!$B$22</f>
        <v>15.3408374392418</v>
      </c>
      <c r="AH1153" s="0" t="n">
        <f aca="false">SUMPRODUCT('FD inverse'!$A$32:$BH$32,'FD mesh'!$B$84:$BI$84,$E1152:$BL1152)+'FD inverse'!$A$32*$C1153/Setup!$B$17+INDEX('FD inverse'!$A$32:$BH$32,1,'FD mesh'!$B$15+1)*Setup!$B$22</f>
        <v>15.3164509630275</v>
      </c>
      <c r="AI1153" s="0" t="n">
        <f aca="false">SUMPRODUCT('FD inverse'!$A$33:$BH$33,'FD mesh'!$B$84:$BI$84,$E1152:$BL1152)+'FD inverse'!$A$33*$C1153/Setup!$B$17+INDEX('FD inverse'!$A$33:$BH$33,1,'FD mesh'!$B$15+1)*Setup!$B$22</f>
        <v>15.292173345456</v>
      </c>
      <c r="AJ1153" s="0" t="n">
        <f aca="false">SUMPRODUCT('FD inverse'!$A$34:$BH$34,'FD mesh'!$B$84:$BI$84,$E1152:$BL1152)+'FD inverse'!$A$34*$C1153/Setup!$B$17+INDEX('FD inverse'!$A$34:$BH$34,1,'FD mesh'!$B$15+1)*Setup!$B$22</f>
        <v>15.2680047039465</v>
      </c>
      <c r="AK1153" s="0" t="n">
        <f aca="false">SUMPRODUCT('FD inverse'!$A$35:$BH$35,'FD mesh'!$B$84:$BI$84,$E1152:$BL1152)+'FD inverse'!$A$35*$C1153/Setup!$B$17+INDEX('FD inverse'!$A$35:$BH$35,1,'FD mesh'!$B$15+1)*Setup!$B$22</f>
        <v>15.2439430456504</v>
      </c>
      <c r="AL1153" s="0" t="n">
        <f aca="false">SUMPRODUCT('FD inverse'!$A$36:$BH$36,'FD mesh'!$B$84:$BI$84,$E1152:$BL1152)+'FD inverse'!$A$36*$C1153/Setup!$B$17+INDEX('FD inverse'!$A$36:$BH$36,1,'FD mesh'!$B$15+1)*Setup!$B$22</f>
        <v>15.2199844943757</v>
      </c>
      <c r="AM1153" s="0" t="n">
        <f aca="false">SUMPRODUCT('FD inverse'!$A$37:$BH$37,'FD mesh'!$B$84:$BI$84,$E1152:$BL1152)+'FD inverse'!$A$37*$C1153/Setup!$B$17+INDEX('FD inverse'!$A$37:$BH$37,1,'FD mesh'!$B$15+1)*Setup!$B$22</f>
        <v>15.1961235044293</v>
      </c>
      <c r="AN1153" s="0" t="n">
        <f aca="false">SUMPRODUCT('FD inverse'!$A$38:$BH$38,'FD mesh'!$B$84:$BI$84,$E1152:$BL1152)+'FD inverse'!$A$38*$C1153/Setup!$B$17+INDEX('FD inverse'!$A$38:$BH$38,1,'FD mesh'!$B$15+1)*Setup!$B$22</f>
        <v>15.1723530618687</v>
      </c>
      <c r="AO1153" s="0" t="n">
        <f aca="false">SUMPRODUCT('FD inverse'!$A$39:$BH$39,'FD mesh'!$B$84:$BI$84,$E1152:$BL1152)+'FD inverse'!$A$39*$C1153/Setup!$B$17+INDEX('FD inverse'!$A$39:$BH$39,1,'FD mesh'!$B$15+1)*Setup!$B$22</f>
        <v>15.1486648738512</v>
      </c>
      <c r="AP1153" s="0" t="n">
        <f aca="false">SUMPRODUCT('FD inverse'!$A$40:$BH$40,'FD mesh'!$B$84:$BI$84,$E1152:$BL1152)+'FD inverse'!$A$40*$C1153/Setup!$B$17+INDEX('FD inverse'!$A$40:$BH$40,1,'FD mesh'!$B$15+1)*Setup!$B$22</f>
        <v>15.1250495469481</v>
      </c>
      <c r="AQ1153" s="0" t="n">
        <f aca="false">SUMPRODUCT('FD inverse'!$A$41:$BH$41,'FD mesh'!$B$84:$BI$84,$E1152:$BL1152)+'FD inverse'!$A$41*$C1153/Setup!$B$17+INDEX('FD inverse'!$A$41:$BH$41,1,'FD mesh'!$B$15+1)*Setup!$B$22</f>
        <v>15.1014967554411</v>
      </c>
      <c r="AR1153" s="0" t="n">
        <f aca="false">SUMPRODUCT('FD inverse'!$A$42:$BH$42,'FD mesh'!$B$84:$BI$84,$E1152:$BL1152)+'FD inverse'!$A$42*$C1153/Setup!$B$17+INDEX('FD inverse'!$A$42:$BH$42,1,'FD mesh'!$B$15+1)*Setup!$B$22</f>
        <v>15.0779954007503</v>
      </c>
      <c r="AS1153" s="0" t="n">
        <f aca="false">SUMPRODUCT('FD inverse'!$A$43:$BH$43,'FD mesh'!$B$84:$BI$84,$E1152:$BL1152)+'FD inverse'!$A$43*$C1153/Setup!$B$17+INDEX('FD inverse'!$A$43:$BH$43,1,'FD mesh'!$B$15+1)*Setup!$B$22</f>
        <v>0</v>
      </c>
      <c r="AT1153" s="0" t="n">
        <f aca="false">SUMPRODUCT('FD inverse'!$A$44:$BH$44,'FD mesh'!$B$84:$BI$84,$E1152:$BL1152)+'FD inverse'!$A$44*$C1153/Setup!$B$17+INDEX('FD inverse'!$A$44:$BH$44,1,'FD mesh'!$B$15+1)*Setup!$B$22</f>
        <v>0</v>
      </c>
      <c r="AU1153" s="0" t="n">
        <f aca="false">SUMPRODUCT('FD inverse'!$A$45:$BH$45,'FD mesh'!$B$84:$BI$84,$E1152:$BL1152)+'FD inverse'!$A$45*$C1153/Setup!$B$17+INDEX('FD inverse'!$A$45:$BH$45,1,'FD mesh'!$B$15+1)*Setup!$B$22</f>
        <v>0</v>
      </c>
      <c r="AV1153" s="0" t="n">
        <f aca="false">SUMPRODUCT('FD inverse'!$A$46:$BH$46,'FD mesh'!$B$84:$BI$84,$E1152:$BL1152)+'FD inverse'!$A$46*$C1153/Setup!$B$17+INDEX('FD inverse'!$A$46:$BH$46,1,'FD mesh'!$B$15+1)*Setup!$B$22</f>
        <v>0</v>
      </c>
      <c r="AW1153" s="0" t="n">
        <f aca="false">SUMPRODUCT('FD inverse'!$A$47:$BH$47,'FD mesh'!$B$84:$BI$84,$E1152:$BL1152)+'FD inverse'!$A$47*$C1153/Setup!$B$17+INDEX('FD inverse'!$A$47:$BH$47,1,'FD mesh'!$B$15+1)*Setup!$B$22</f>
        <v>0</v>
      </c>
      <c r="AX1153" s="0" t="n">
        <f aca="false">SUMPRODUCT('FD inverse'!$A$48:$BH$48,'FD mesh'!$B$84:$BI$84,$E1152:$BL1152)+'FD inverse'!$A$48*$C1153/Setup!$B$17+INDEX('FD inverse'!$A$48:$BH$48,1,'FD mesh'!$B$15+1)*Setup!$B$22</f>
        <v>0</v>
      </c>
      <c r="AY1153" s="0" t="n">
        <f aca="false">SUMPRODUCT('FD inverse'!$A$49:$BH$49,'FD mesh'!$B$84:$BI$84,$E1152:$BL1152)+'FD inverse'!$A$49*$C1153/Setup!$B$17+INDEX('FD inverse'!$A$49:$BH$49,1,'FD mesh'!$B$15+1)*Setup!$B$22</f>
        <v>0</v>
      </c>
      <c r="AZ1153" s="0" t="n">
        <f aca="false">SUMPRODUCT('FD inverse'!$A$50:$BH$50,'FD mesh'!$B$84:$BI$84,$E1152:$BL1152)+'FD inverse'!$A$50*$C1153/Setup!$B$17+INDEX('FD inverse'!$A$50:$BH$50,1,'FD mesh'!$B$15+1)*Setup!$B$22</f>
        <v>0</v>
      </c>
      <c r="BA1153" s="0" t="n">
        <f aca="false">SUMPRODUCT('FD inverse'!$A$51:$BH$51,'FD mesh'!$B$84:$BI$84,$E1152:$BL1152)+'FD inverse'!$A$51*$C1153/Setup!$B$17+INDEX('FD inverse'!$A$51:$BH$51,1,'FD mesh'!$B$15+1)*Setup!$B$22</f>
        <v>0</v>
      </c>
      <c r="BB1153" s="0" t="n">
        <f aca="false">SUMPRODUCT('FD inverse'!$A$52:$BH$52,'FD mesh'!$B$84:$BI$84,$E1152:$BL1152)+'FD inverse'!$A$52*$C1153/Setup!$B$17+INDEX('FD inverse'!$A$52:$BH$52,1,'FD mesh'!$B$15+1)*Setup!$B$22</f>
        <v>0</v>
      </c>
      <c r="BC1153" s="0" t="n">
        <f aca="false">SUMPRODUCT('FD inverse'!$A$53:$BH$53,'FD mesh'!$B$84:$BI$84,$E1152:$BL1152)+'FD inverse'!$A$53*$C1153/Setup!$B$17+INDEX('FD inverse'!$A$53:$BH$53,1,'FD mesh'!$B$15+1)*Setup!$B$22</f>
        <v>0</v>
      </c>
      <c r="BD1153" s="0" t="n">
        <f aca="false">SUMPRODUCT('FD inverse'!$A$54:$BH$54,'FD mesh'!$B$84:$BI$84,$E1152:$BL1152)+'FD inverse'!$A$54*$C1153/Setup!$B$17+INDEX('FD inverse'!$A$54:$BH$54,1,'FD mesh'!$B$15+1)*Setup!$B$22</f>
        <v>0</v>
      </c>
      <c r="BE1153" s="0" t="n">
        <f aca="false">SUMPRODUCT('FD inverse'!$A$55:$BH$55,'FD mesh'!$B$84:$BI$84,$E1152:$BL1152)+'FD inverse'!$A$55*$C1153/Setup!$B$17+INDEX('FD inverse'!$A$55:$BH$55,1,'FD mesh'!$B$15+1)*Setup!$B$22</f>
        <v>0</v>
      </c>
      <c r="BF1153" s="0" t="n">
        <f aca="false">SUMPRODUCT('FD inverse'!$A$56:$BH$56,'FD mesh'!$B$84:$BI$84,$E1152:$BL1152)+'FD inverse'!$A$56*$C1153/Setup!$B$17+INDEX('FD inverse'!$A$56:$BH$56,1,'FD mesh'!$B$15+1)*Setup!$B$22</f>
        <v>0</v>
      </c>
      <c r="BG1153" s="0" t="n">
        <f aca="false">SUMPRODUCT('FD inverse'!$A$57:$BH$57,'FD mesh'!$B$84:$BI$84,$E1152:$BL1152)+'FD inverse'!$A$57*$C1153/Setup!$B$17+INDEX('FD inverse'!$A$57:$BH$57,1,'FD mesh'!$B$15+1)*Setup!$B$22</f>
        <v>0</v>
      </c>
      <c r="BH1153" s="0" t="n">
        <f aca="false">SUMPRODUCT('FD inverse'!$A$58:$BH$58,'FD mesh'!$B$84:$BI$84,$E1152:$BL1152)+'FD inverse'!$A$58*$C1153/Setup!$B$17+INDEX('FD inverse'!$A$58:$BH$58,1,'FD mesh'!$B$15+1)*Setup!$B$22</f>
        <v>0</v>
      </c>
      <c r="BI1153" s="0" t="n">
        <f aca="false">SUMPRODUCT('FD inverse'!$A$59:$BH$59,'FD mesh'!$B$84:$BI$84,$E1152:$BL1152)+'FD inverse'!$A$59*$C1153/Setup!$B$17+INDEX('FD inverse'!$A$59:$BH$59,1,'FD mesh'!$B$15+1)*Setup!$B$22</f>
        <v>0</v>
      </c>
      <c r="BJ1153" s="0" t="n">
        <f aca="false">SUMPRODUCT('FD inverse'!$A$60:$BH$60,'FD mesh'!$B$84:$BI$84,$E1152:$BL1152)+'FD inverse'!$A$60*$C1153/Setup!$B$17+INDEX('FD inverse'!$A$60:$BH$60,1,'FD mesh'!$B$15+1)*Setup!$B$22</f>
        <v>0</v>
      </c>
      <c r="BK1153" s="0" t="n">
        <f aca="false">SUMPRODUCT('FD inverse'!$A$61:$BH$61,'FD mesh'!$B$84:$BI$84,$E1152:$BL1152)+'FD inverse'!$A$61*$C1153/Setup!$B$17+INDEX('FD inverse'!$A$61:$BH$61,1,'FD mesh'!$B$15+1)*Setup!$B$22</f>
        <v>0</v>
      </c>
      <c r="BL1153" s="0" t="n">
        <f aca="false">SUMPRODUCT('FD inverse'!$A$62:$BH$62,'FD mesh'!$B$84:$BI$84,$E1152:$BL1152)+'FD inverse'!$A$62*$C1153/Setup!$B$17+INDEX('FD inverse'!$A$62:$BH$62,1,'FD mesh'!$B$15+1)*Setup!$B$22</f>
        <v>0</v>
      </c>
    </row>
    <row r="1154" customFormat="false" ht="15" hidden="false" customHeight="false" outlineLevel="0" collapsed="false">
      <c r="A1154" s="0" t="n">
        <v>1149</v>
      </c>
      <c r="B1154" s="0" t="n">
        <f aca="false">A1154*Setup!$B$11/3600</f>
        <v>95.75</v>
      </c>
      <c r="C1154" s="0" t="n">
        <f aca="false">Setup!$B$7+Setup!$B$8*COS(2*PI()*(B1154-Setup!$B$9)/24)</f>
        <v>22.230845239124</v>
      </c>
      <c r="D1154" s="0" t="n">
        <f aca="false">(C1154-E1154)/Setup!$B$17</f>
        <v>-6.39809530428634</v>
      </c>
      <c r="E1154" s="0" t="n">
        <f aca="false">SUMPRODUCT('FD inverse'!$A$3:$BH$3,'FD mesh'!$B$84:$BI$84,$E1153:$BL1153)+'FD inverse'!$A$3*$C1154/Setup!$B$17+INDEX('FD inverse'!$A$3:$BH$3,1,'FD mesh'!$B$15+1)*Setup!$B$22</f>
        <v>23.0625976286812</v>
      </c>
      <c r="F1154" s="0" t="n">
        <f aca="false">SUMPRODUCT('FD inverse'!$A$4:$BH$4,'FD mesh'!$B$84:$BI$84,$E1153:$BL1153)+'FD inverse'!$A$4*$C1154/Setup!$B$17+INDEX('FD inverse'!$A$4:$BH$4,1,'FD mesh'!$B$15+1)*Setup!$B$22</f>
        <v>23.2418485970475</v>
      </c>
      <c r="G1154" s="0" t="n">
        <f aca="false">SUMPRODUCT('FD inverse'!$A$5:$BH$5,'FD mesh'!$B$84:$BI$84,$E1153:$BL1153)+'FD inverse'!$A$5*$C1154/Setup!$B$17+INDEX('FD inverse'!$A$5:$BH$5,1,'FD mesh'!$B$15+1)*Setup!$B$22</f>
        <v>23.4014952024953</v>
      </c>
      <c r="H1154" s="0" t="n">
        <f aca="false">SUMPRODUCT('FD inverse'!$A$6:$BH$6,'FD mesh'!$B$84:$BI$84,$E1153:$BL1153)+'FD inverse'!$A$6*$C1154/Setup!$B$17+INDEX('FD inverse'!$A$6:$BH$6,1,'FD mesh'!$B$15+1)*Setup!$B$22</f>
        <v>23.9096235462136</v>
      </c>
      <c r="I1154" s="0" t="n">
        <f aca="false">SUMPRODUCT('FD inverse'!$A$7:$BH$7,'FD mesh'!$B$84:$BI$84,$E1153:$BL1153)+'FD inverse'!$A$7*$C1154/Setup!$B$17+INDEX('FD inverse'!$A$7:$BH$7,1,'FD mesh'!$B$15+1)*Setup!$B$22</f>
        <v>23.949489602535</v>
      </c>
      <c r="J1154" s="0" t="n">
        <f aca="false">SUMPRODUCT('FD inverse'!$A$8:$BH$8,'FD mesh'!$B$84:$BI$84,$E1153:$BL1153)+'FD inverse'!$A$8*$C1154/Setup!$B$17+INDEX('FD inverse'!$A$8:$BH$8,1,'FD mesh'!$B$15+1)*Setup!$B$22</f>
        <v>23.980234895922</v>
      </c>
      <c r="K1154" s="0" t="n">
        <f aca="false">SUMPRODUCT('FD inverse'!$A$9:$BH$9,'FD mesh'!$B$84:$BI$84,$E1153:$BL1153)+'FD inverse'!$A$9*$C1154/Setup!$B$17+INDEX('FD inverse'!$A$9:$BH$9,1,'FD mesh'!$B$15+1)*Setup!$B$22</f>
        <v>24.0028495566242</v>
      </c>
      <c r="L1154" s="0" t="n">
        <f aca="false">SUMPRODUCT('FD inverse'!$A$10:$BH$10,'FD mesh'!$B$84:$BI$84,$E1153:$BL1153)+'FD inverse'!$A$10*$C1154/Setup!$B$17+INDEX('FD inverse'!$A$10:$BH$10,1,'FD mesh'!$B$15+1)*Setup!$B$22</f>
        <v>24.0182248313446</v>
      </c>
      <c r="M1154" s="0" t="n">
        <f aca="false">SUMPRODUCT('FD inverse'!$A$11:$BH$11,'FD mesh'!$B$84:$BI$84,$E1153:$BL1153)+'FD inverse'!$A$11*$C1154/Setup!$B$17+INDEX('FD inverse'!$A$11:$BH$11,1,'FD mesh'!$B$15+1)*Setup!$B$22</f>
        <v>24.0271467482447</v>
      </c>
      <c r="N1154" s="0" t="n">
        <f aca="false">SUMPRODUCT('FD inverse'!$A$12:$BH$12,'FD mesh'!$B$84:$BI$84,$E1153:$BL1153)+'FD inverse'!$A$12*$C1154/Setup!$B$17+INDEX('FD inverse'!$A$12:$BH$12,1,'FD mesh'!$B$15+1)*Setup!$B$22</f>
        <v>24.0302909671046</v>
      </c>
      <c r="O1154" s="0" t="n">
        <f aca="false">SUMPRODUCT('FD inverse'!$A$13:$BH$13,'FD mesh'!$B$84:$BI$84,$E1153:$BL1153)+'FD inverse'!$A$13*$C1154/Setup!$B$17+INDEX('FD inverse'!$A$13:$BH$13,1,'FD mesh'!$B$15+1)*Setup!$B$22</f>
        <v>24.0282186832554</v>
      </c>
      <c r="P1154" s="0" t="n">
        <f aca="false">SUMPRODUCT('FD inverse'!$A$14:$BH$14,'FD mesh'!$B$84:$BI$84,$E1153:$BL1153)+'FD inverse'!$A$14*$C1154/Setup!$B$17+INDEX('FD inverse'!$A$14:$BH$14,1,'FD mesh'!$B$15+1)*Setup!$B$22</f>
        <v>24.0213734724364</v>
      </c>
      <c r="Q1154" s="0" t="n">
        <f aca="false">SUMPRODUCT('FD inverse'!$A$15:$BH$15,'FD mesh'!$B$84:$BI$84,$E1153:$BL1153)+'FD inverse'!$A$15*$C1154/Setup!$B$17+INDEX('FD inverse'!$A$15:$BH$15,1,'FD mesh'!$B$15+1)*Setup!$B$22</f>
        <v>24.0100789829109</v>
      </c>
      <c r="R1154" s="0" t="n">
        <f aca="false">SUMPRODUCT('FD inverse'!$A$16:$BH$16,'FD mesh'!$B$84:$BI$84,$E1153:$BL1153)+'FD inverse'!$A$16*$C1154/Setup!$B$17+INDEX('FD inverse'!$A$16:$BH$16,1,'FD mesh'!$B$15+1)*Setup!$B$22</f>
        <v>23.9945374008472</v>
      </c>
      <c r="S1154" s="0" t="n">
        <f aca="false">SUMPRODUCT('FD inverse'!$A$17:$BH$17,'FD mesh'!$B$84:$BI$84,$E1153:$BL1153)+'FD inverse'!$A$17*$C1154/Setup!$B$17+INDEX('FD inverse'!$A$17:$BH$17,1,'FD mesh'!$B$15+1)*Setup!$B$22</f>
        <v>23.4244567450709</v>
      </c>
      <c r="T1154" s="0" t="n">
        <f aca="false">SUMPRODUCT('FD inverse'!$A$18:$BH$18,'FD mesh'!$B$84:$BI$84,$E1153:$BL1153)+'FD inverse'!$A$18*$C1154/Setup!$B$17+INDEX('FD inverse'!$A$18:$BH$18,1,'FD mesh'!$B$15+1)*Setup!$B$22</f>
        <v>22.8525834498268</v>
      </c>
      <c r="U1154" s="0" t="n">
        <f aca="false">SUMPRODUCT('FD inverse'!$A$19:$BH$19,'FD mesh'!$B$84:$BI$84,$E1153:$BL1153)+'FD inverse'!$A$19*$C1154/Setup!$B$17+INDEX('FD inverse'!$A$19:$BH$19,1,'FD mesh'!$B$15+1)*Setup!$B$22</f>
        <v>22.2791747702197</v>
      </c>
      <c r="V1154" s="0" t="n">
        <f aca="false">SUMPRODUCT('FD inverse'!$A$20:$BH$20,'FD mesh'!$B$84:$BI$84,$E1153:$BL1153)+'FD inverse'!$A$20*$C1154/Setup!$B$17+INDEX('FD inverse'!$A$20:$BH$20,1,'FD mesh'!$B$15+1)*Setup!$B$22</f>
        <v>21.7044609774899</v>
      </c>
      <c r="W1154" s="0" t="n">
        <f aca="false">SUMPRODUCT('FD inverse'!$A$21:$BH$21,'FD mesh'!$B$84:$BI$84,$E1153:$BL1153)+'FD inverse'!$A$21*$C1154/Setup!$B$17+INDEX('FD inverse'!$A$21:$BH$21,1,'FD mesh'!$B$15+1)*Setup!$B$22</f>
        <v>21.128647192682</v>
      </c>
      <c r="X1154" s="0" t="n">
        <f aca="false">SUMPRODUCT('FD inverse'!$A$22:$BH$22,'FD mesh'!$B$84:$BI$84,$E1153:$BL1153)+'FD inverse'!$A$22*$C1154/Setup!$B$17+INDEX('FD inverse'!$A$22:$BH$22,1,'FD mesh'!$B$15+1)*Setup!$B$22</f>
        <v>20.5519152722669</v>
      </c>
      <c r="Y1154" s="0" t="n">
        <f aca="false">SUMPRODUCT('FD inverse'!$A$23:$BH$23,'FD mesh'!$B$84:$BI$84,$E1153:$BL1153)+'FD inverse'!$A$23*$C1154/Setup!$B$17+INDEX('FD inverse'!$A$23:$BH$23,1,'FD mesh'!$B$15+1)*Setup!$B$22</f>
        <v>19.9744257374056</v>
      </c>
      <c r="Z1154" s="0" t="n">
        <f aca="false">SUMPRODUCT('FD inverse'!$A$24:$BH$24,'FD mesh'!$B$84:$BI$84,$E1153:$BL1153)+'FD inverse'!$A$24*$C1154/Setup!$B$17+INDEX('FD inverse'!$A$24:$BH$24,1,'FD mesh'!$B$15+1)*Setup!$B$22</f>
        <v>19.3963197395017</v>
      </c>
      <c r="AA1154" s="0" t="n">
        <f aca="false">SUMPRODUCT('FD inverse'!$A$25:$BH$25,'FD mesh'!$B$84:$BI$84,$E1153:$BL1153)+'FD inverse'!$A$25*$C1154/Setup!$B$17+INDEX('FD inverse'!$A$25:$BH$25,1,'FD mesh'!$B$15+1)*Setup!$B$22</f>
        <v>18.817721055576</v>
      </c>
      <c r="AB1154" s="0" t="n">
        <f aca="false">SUMPRODUCT('FD inverse'!$A$26:$BH$26,'FD mesh'!$B$84:$BI$84,$E1153:$BL1153)+'FD inverse'!$A$26*$C1154/Setup!$B$17+INDEX('FD inverse'!$A$26:$BH$26,1,'FD mesh'!$B$15+1)*Setup!$B$22</f>
        <v>18.2387381077952</v>
      </c>
      <c r="AC1154" s="0" t="n">
        <f aca="false">SUMPRODUCT('FD inverse'!$A$27:$BH$27,'FD mesh'!$B$84:$BI$84,$E1153:$BL1153)+'FD inverse'!$A$27*$C1154/Setup!$B$17+INDEX('FD inverse'!$A$27:$BH$27,1,'FD mesh'!$B$15+1)*Setup!$B$22</f>
        <v>17.6594660022049</v>
      </c>
      <c r="AD1154" s="0" t="n">
        <f aca="false">SUMPRODUCT('FD inverse'!$A$28:$BH$28,'FD mesh'!$B$84:$BI$84,$E1153:$BL1153)+'FD inverse'!$A$28*$C1154/Setup!$B$17+INDEX('FD inverse'!$A$28:$BH$28,1,'FD mesh'!$B$15+1)*Setup!$B$22</f>
        <v>17.0799885823513</v>
      </c>
      <c r="AE1154" s="0" t="n">
        <f aca="false">SUMPRODUCT('FD inverse'!$A$29:$BH$29,'FD mesh'!$B$84:$BI$84,$E1153:$BL1153)+'FD inverse'!$A$29*$C1154/Setup!$B$17+INDEX('FD inverse'!$A$29:$BH$29,1,'FD mesh'!$B$15+1)*Setup!$B$22</f>
        <v>16.5003804940251</v>
      </c>
      <c r="AF1154" s="0" t="n">
        <f aca="false">SUMPRODUCT('FD inverse'!$A$30:$BH$30,'FD mesh'!$B$84:$BI$84,$E1153:$BL1153)+'FD inverse'!$A$30*$C1154/Setup!$B$17+INDEX('FD inverse'!$A$30:$BH$30,1,'FD mesh'!$B$15+1)*Setup!$B$22</f>
        <v>15.9207092578275</v>
      </c>
      <c r="AG1154" s="0" t="n">
        <f aca="false">SUMPRODUCT('FD inverse'!$A$31:$BH$31,'FD mesh'!$B$84:$BI$84,$E1153:$BL1153)+'FD inverse'!$A$31*$C1154/Setup!$B$17+INDEX('FD inverse'!$A$31:$BH$31,1,'FD mesh'!$B$15+1)*Setup!$B$22</f>
        <v>15.3410373466341</v>
      </c>
      <c r="AH1154" s="0" t="n">
        <f aca="false">SUMPRODUCT('FD inverse'!$A$32:$BH$32,'FD mesh'!$B$84:$BI$84,$E1153:$BL1153)+'FD inverse'!$A$32*$C1154/Setup!$B$17+INDEX('FD inverse'!$A$32:$BH$32,1,'FD mesh'!$B$15+1)*Setup!$B$22</f>
        <v>15.3166567328456</v>
      </c>
      <c r="AI1154" s="0" t="n">
        <f aca="false">SUMPRODUCT('FD inverse'!$A$33:$BH$33,'FD mesh'!$B$84:$BI$84,$E1153:$BL1153)+'FD inverse'!$A$33*$C1154/Setup!$B$17+INDEX('FD inverse'!$A$33:$BH$33,1,'FD mesh'!$B$15+1)*Setup!$B$22</f>
        <v>15.2923802844786</v>
      </c>
      <c r="AJ1154" s="0" t="n">
        <f aca="false">SUMPRODUCT('FD inverse'!$A$34:$BH$34,'FD mesh'!$B$84:$BI$84,$E1153:$BL1153)+'FD inverse'!$A$34*$C1154/Setup!$B$17+INDEX('FD inverse'!$A$34:$BH$34,1,'FD mesh'!$B$15+1)*Setup!$B$22</f>
        <v>15.2682085934112</v>
      </c>
      <c r="AK1154" s="0" t="n">
        <f aca="false">SUMPRODUCT('FD inverse'!$A$35:$BH$35,'FD mesh'!$B$84:$BI$84,$E1153:$BL1153)+'FD inverse'!$A$35*$C1154/Setup!$B$17+INDEX('FD inverse'!$A$35:$BH$35,1,'FD mesh'!$B$15+1)*Setup!$B$22</f>
        <v>15.2441401158871</v>
      </c>
      <c r="AL1154" s="0" t="n">
        <f aca="false">SUMPRODUCT('FD inverse'!$A$36:$BH$36,'FD mesh'!$B$84:$BI$84,$E1153:$BL1153)+'FD inverse'!$A$36*$C1154/Setup!$B$17+INDEX('FD inverse'!$A$36:$BH$36,1,'FD mesh'!$B$15+1)*Setup!$B$22</f>
        <v>15.2201713998559</v>
      </c>
      <c r="AM1154" s="0" t="n">
        <f aca="false">SUMPRODUCT('FD inverse'!$A$37:$BH$37,'FD mesh'!$B$84:$BI$84,$E1153:$BL1153)+'FD inverse'!$A$37*$C1154/Setup!$B$17+INDEX('FD inverse'!$A$37:$BH$37,1,'FD mesh'!$B$15+1)*Setup!$B$22</f>
        <v>15.1962972996839</v>
      </c>
      <c r="AN1154" s="0" t="n">
        <f aca="false">SUMPRODUCT('FD inverse'!$A$38:$BH$38,'FD mesh'!$B$84:$BI$84,$E1153:$BL1153)+'FD inverse'!$A$38*$C1154/Setup!$B$17+INDEX('FD inverse'!$A$38:$BH$38,1,'FD mesh'!$B$15+1)*Setup!$B$22</f>
        <v>15.1725111786729</v>
      </c>
      <c r="AO1154" s="0" t="n">
        <f aca="false">SUMPRODUCT('FD inverse'!$A$39:$BH$39,'FD mesh'!$B$84:$BI$84,$E1153:$BL1153)+'FD inverse'!$A$39*$C1154/Setup!$B$17+INDEX('FD inverse'!$A$39:$BH$39,1,'FD mesh'!$B$15+1)*Setup!$B$22</f>
        <v>15.1488051000302</v>
      </c>
      <c r="AP1154" s="0" t="n">
        <f aca="false">SUMPRODUCT('FD inverse'!$A$40:$BH$40,'FD mesh'!$B$84:$BI$84,$E1153:$BL1153)+'FD inverse'!$A$40*$C1154/Setup!$B$17+INDEX('FD inverse'!$A$40:$BH$40,1,'FD mesh'!$B$15+1)*Setup!$B$22</f>
        <v>15.1251700071091</v>
      </c>
      <c r="AQ1154" s="0" t="n">
        <f aca="false">SUMPRODUCT('FD inverse'!$A$41:$BH$41,'FD mesh'!$B$84:$BI$84,$E1153:$BL1153)+'FD inverse'!$A$41*$C1154/Setup!$B$17+INDEX('FD inverse'!$A$41:$BH$41,1,'FD mesh'!$B$15+1)*Setup!$B$22</f>
        <v>15.101595893896</v>
      </c>
      <c r="AR1154" s="0" t="n">
        <f aca="false">SUMPRODUCT('FD inverse'!$A$42:$BH$42,'FD mesh'!$B$84:$BI$84,$E1153:$BL1153)+'FD inverse'!$A$42*$C1154/Setup!$B$17+INDEX('FD inverse'!$A$42:$BH$42,1,'FD mesh'!$B$15+1)*Setup!$B$22</f>
        <v>15.0780719668524</v>
      </c>
      <c r="AS1154" s="0" t="n">
        <f aca="false">SUMPRODUCT('FD inverse'!$A$43:$BH$43,'FD mesh'!$B$84:$BI$84,$E1153:$BL1153)+'FD inverse'!$A$43*$C1154/Setup!$B$17+INDEX('FD inverse'!$A$43:$BH$43,1,'FD mesh'!$B$15+1)*Setup!$B$22</f>
        <v>0</v>
      </c>
      <c r="AT1154" s="0" t="n">
        <f aca="false">SUMPRODUCT('FD inverse'!$A$44:$BH$44,'FD mesh'!$B$84:$BI$84,$E1153:$BL1153)+'FD inverse'!$A$44*$C1154/Setup!$B$17+INDEX('FD inverse'!$A$44:$BH$44,1,'FD mesh'!$B$15+1)*Setup!$B$22</f>
        <v>0</v>
      </c>
      <c r="AU1154" s="0" t="n">
        <f aca="false">SUMPRODUCT('FD inverse'!$A$45:$BH$45,'FD mesh'!$B$84:$BI$84,$E1153:$BL1153)+'FD inverse'!$A$45*$C1154/Setup!$B$17+INDEX('FD inverse'!$A$45:$BH$45,1,'FD mesh'!$B$15+1)*Setup!$B$22</f>
        <v>0</v>
      </c>
      <c r="AV1154" s="0" t="n">
        <f aca="false">SUMPRODUCT('FD inverse'!$A$46:$BH$46,'FD mesh'!$B$84:$BI$84,$E1153:$BL1153)+'FD inverse'!$A$46*$C1154/Setup!$B$17+INDEX('FD inverse'!$A$46:$BH$46,1,'FD mesh'!$B$15+1)*Setup!$B$22</f>
        <v>0</v>
      </c>
      <c r="AW1154" s="0" t="n">
        <f aca="false">SUMPRODUCT('FD inverse'!$A$47:$BH$47,'FD mesh'!$B$84:$BI$84,$E1153:$BL1153)+'FD inverse'!$A$47*$C1154/Setup!$B$17+INDEX('FD inverse'!$A$47:$BH$47,1,'FD mesh'!$B$15+1)*Setup!$B$22</f>
        <v>0</v>
      </c>
      <c r="AX1154" s="0" t="n">
        <f aca="false">SUMPRODUCT('FD inverse'!$A$48:$BH$48,'FD mesh'!$B$84:$BI$84,$E1153:$BL1153)+'FD inverse'!$A$48*$C1154/Setup!$B$17+INDEX('FD inverse'!$A$48:$BH$48,1,'FD mesh'!$B$15+1)*Setup!$B$22</f>
        <v>0</v>
      </c>
      <c r="AY1154" s="0" t="n">
        <f aca="false">SUMPRODUCT('FD inverse'!$A$49:$BH$49,'FD mesh'!$B$84:$BI$84,$E1153:$BL1153)+'FD inverse'!$A$49*$C1154/Setup!$B$17+INDEX('FD inverse'!$A$49:$BH$49,1,'FD mesh'!$B$15+1)*Setup!$B$22</f>
        <v>0</v>
      </c>
      <c r="AZ1154" s="0" t="n">
        <f aca="false">SUMPRODUCT('FD inverse'!$A$50:$BH$50,'FD mesh'!$B$84:$BI$84,$E1153:$BL1153)+'FD inverse'!$A$50*$C1154/Setup!$B$17+INDEX('FD inverse'!$A$50:$BH$50,1,'FD mesh'!$B$15+1)*Setup!$B$22</f>
        <v>0</v>
      </c>
      <c r="BA1154" s="0" t="n">
        <f aca="false">SUMPRODUCT('FD inverse'!$A$51:$BH$51,'FD mesh'!$B$84:$BI$84,$E1153:$BL1153)+'FD inverse'!$A$51*$C1154/Setup!$B$17+INDEX('FD inverse'!$A$51:$BH$51,1,'FD mesh'!$B$15+1)*Setup!$B$22</f>
        <v>0</v>
      </c>
      <c r="BB1154" s="0" t="n">
        <f aca="false">SUMPRODUCT('FD inverse'!$A$52:$BH$52,'FD mesh'!$B$84:$BI$84,$E1153:$BL1153)+'FD inverse'!$A$52*$C1154/Setup!$B$17+INDEX('FD inverse'!$A$52:$BH$52,1,'FD mesh'!$B$15+1)*Setup!$B$22</f>
        <v>0</v>
      </c>
      <c r="BC1154" s="0" t="n">
        <f aca="false">SUMPRODUCT('FD inverse'!$A$53:$BH$53,'FD mesh'!$B$84:$BI$84,$E1153:$BL1153)+'FD inverse'!$A$53*$C1154/Setup!$B$17+INDEX('FD inverse'!$A$53:$BH$53,1,'FD mesh'!$B$15+1)*Setup!$B$22</f>
        <v>0</v>
      </c>
      <c r="BD1154" s="0" t="n">
        <f aca="false">SUMPRODUCT('FD inverse'!$A$54:$BH$54,'FD mesh'!$B$84:$BI$84,$E1153:$BL1153)+'FD inverse'!$A$54*$C1154/Setup!$B$17+INDEX('FD inverse'!$A$54:$BH$54,1,'FD mesh'!$B$15+1)*Setup!$B$22</f>
        <v>0</v>
      </c>
      <c r="BE1154" s="0" t="n">
        <f aca="false">SUMPRODUCT('FD inverse'!$A$55:$BH$55,'FD mesh'!$B$84:$BI$84,$E1153:$BL1153)+'FD inverse'!$A$55*$C1154/Setup!$B$17+INDEX('FD inverse'!$A$55:$BH$55,1,'FD mesh'!$B$15+1)*Setup!$B$22</f>
        <v>0</v>
      </c>
      <c r="BF1154" s="0" t="n">
        <f aca="false">SUMPRODUCT('FD inverse'!$A$56:$BH$56,'FD mesh'!$B$84:$BI$84,$E1153:$BL1153)+'FD inverse'!$A$56*$C1154/Setup!$B$17+INDEX('FD inverse'!$A$56:$BH$56,1,'FD mesh'!$B$15+1)*Setup!$B$22</f>
        <v>0</v>
      </c>
      <c r="BG1154" s="0" t="n">
        <f aca="false">SUMPRODUCT('FD inverse'!$A$57:$BH$57,'FD mesh'!$B$84:$BI$84,$E1153:$BL1153)+'FD inverse'!$A$57*$C1154/Setup!$B$17+INDEX('FD inverse'!$A$57:$BH$57,1,'FD mesh'!$B$15+1)*Setup!$B$22</f>
        <v>0</v>
      </c>
      <c r="BH1154" s="0" t="n">
        <f aca="false">SUMPRODUCT('FD inverse'!$A$58:$BH$58,'FD mesh'!$B$84:$BI$84,$E1153:$BL1153)+'FD inverse'!$A$58*$C1154/Setup!$B$17+INDEX('FD inverse'!$A$58:$BH$58,1,'FD mesh'!$B$15+1)*Setup!$B$22</f>
        <v>0</v>
      </c>
      <c r="BI1154" s="0" t="n">
        <f aca="false">SUMPRODUCT('FD inverse'!$A$59:$BH$59,'FD mesh'!$B$84:$BI$84,$E1153:$BL1153)+'FD inverse'!$A$59*$C1154/Setup!$B$17+INDEX('FD inverse'!$A$59:$BH$59,1,'FD mesh'!$B$15+1)*Setup!$B$22</f>
        <v>0</v>
      </c>
      <c r="BJ1154" s="0" t="n">
        <f aca="false">SUMPRODUCT('FD inverse'!$A$60:$BH$60,'FD mesh'!$B$84:$BI$84,$E1153:$BL1153)+'FD inverse'!$A$60*$C1154/Setup!$B$17+INDEX('FD inverse'!$A$60:$BH$60,1,'FD mesh'!$B$15+1)*Setup!$B$22</f>
        <v>0</v>
      </c>
      <c r="BK1154" s="0" t="n">
        <f aca="false">SUMPRODUCT('FD inverse'!$A$61:$BH$61,'FD mesh'!$B$84:$BI$84,$E1153:$BL1153)+'FD inverse'!$A$61*$C1154/Setup!$B$17+INDEX('FD inverse'!$A$61:$BH$61,1,'FD mesh'!$B$15+1)*Setup!$B$22</f>
        <v>0</v>
      </c>
      <c r="BL1154" s="0" t="n">
        <f aca="false">SUMPRODUCT('FD inverse'!$A$62:$BH$62,'FD mesh'!$B$84:$BI$84,$E1153:$BL1153)+'FD inverse'!$A$62*$C1154/Setup!$B$17+INDEX('FD inverse'!$A$62:$BH$62,1,'FD mesh'!$B$15+1)*Setup!$B$22</f>
        <v>0</v>
      </c>
    </row>
    <row r="1155" customFormat="false" ht="15" hidden="false" customHeight="false" outlineLevel="0" collapsed="false">
      <c r="A1155" s="0" t="n">
        <v>1150</v>
      </c>
      <c r="B1155" s="0" t="n">
        <f aca="false">A1155*Setup!$B$11/3600</f>
        <v>95.8333333333333</v>
      </c>
      <c r="C1155" s="0" t="n">
        <f aca="false">Setup!$B$7+Setup!$B$8*COS(2*PI()*(B1155-Setup!$B$9)/24)</f>
        <v>22.1530055470599</v>
      </c>
      <c r="D1155" s="0" t="n">
        <f aca="false">(C1155-E1155)/Setup!$B$17</f>
        <v>-6.60347795836239</v>
      </c>
      <c r="E1155" s="0" t="n">
        <f aca="false">SUMPRODUCT('FD inverse'!$A$3:$BH$3,'FD mesh'!$B$84:$BI$84,$E1154:$BL1154)+'FD inverse'!$A$3*$C1155/Setup!$B$17+INDEX('FD inverse'!$A$3:$BH$3,1,'FD mesh'!$B$15+1)*Setup!$B$22</f>
        <v>23.011457681647</v>
      </c>
      <c r="F1155" s="0" t="n">
        <f aca="false">SUMPRODUCT('FD inverse'!$A$4:$BH$4,'FD mesh'!$B$84:$BI$84,$E1154:$BL1154)+'FD inverse'!$A$4*$C1155/Setup!$B$17+INDEX('FD inverse'!$A$4:$BH$4,1,'FD mesh'!$B$15+1)*Setup!$B$22</f>
        <v>23.1968916849576</v>
      </c>
      <c r="G1155" s="0" t="n">
        <f aca="false">SUMPRODUCT('FD inverse'!$A$5:$BH$5,'FD mesh'!$B$84:$BI$84,$E1154:$BL1154)+'FD inverse'!$A$5*$C1155/Setup!$B$17+INDEX('FD inverse'!$A$5:$BH$5,1,'FD mesh'!$B$15+1)*Setup!$B$22</f>
        <v>23.3628131396182</v>
      </c>
      <c r="H1155" s="0" t="n">
        <f aca="false">SUMPRODUCT('FD inverse'!$A$6:$BH$6,'FD mesh'!$B$84:$BI$84,$E1154:$BL1154)+'FD inverse'!$A$6*$C1155/Setup!$B$17+INDEX('FD inverse'!$A$6:$BH$6,1,'FD mesh'!$B$15+1)*Setup!$B$22</f>
        <v>23.8921035564297</v>
      </c>
      <c r="I1155" s="0" t="n">
        <f aca="false">SUMPRODUCT('FD inverse'!$A$7:$BH$7,'FD mesh'!$B$84:$BI$84,$E1154:$BL1154)+'FD inverse'!$A$7*$C1155/Setup!$B$17+INDEX('FD inverse'!$A$7:$BH$7,1,'FD mesh'!$B$15+1)*Setup!$B$22</f>
        <v>23.9337752777452</v>
      </c>
      <c r="J1155" s="0" t="n">
        <f aca="false">SUMPRODUCT('FD inverse'!$A$8:$BH$8,'FD mesh'!$B$84:$BI$84,$E1154:$BL1154)+'FD inverse'!$A$8*$C1155/Setup!$B$17+INDEX('FD inverse'!$A$8:$BH$8,1,'FD mesh'!$B$15+1)*Setup!$B$22</f>
        <v>23.9661760109842</v>
      </c>
      <c r="K1155" s="0" t="n">
        <f aca="false">SUMPRODUCT('FD inverse'!$A$9:$BH$9,'FD mesh'!$B$84:$BI$84,$E1154:$BL1154)+'FD inverse'!$A$9*$C1155/Setup!$B$17+INDEX('FD inverse'!$A$9:$BH$9,1,'FD mesh'!$B$15+1)*Setup!$B$22</f>
        <v>23.9902824168262</v>
      </c>
      <c r="L1155" s="0" t="n">
        <f aca="false">SUMPRODUCT('FD inverse'!$A$10:$BH$10,'FD mesh'!$B$84:$BI$84,$E1154:$BL1154)+'FD inverse'!$A$10*$C1155/Setup!$B$17+INDEX('FD inverse'!$A$10:$BH$10,1,'FD mesh'!$B$15+1)*Setup!$B$22</f>
        <v>24.0069745808995</v>
      </c>
      <c r="M1155" s="0" t="n">
        <f aca="false">SUMPRODUCT('FD inverse'!$A$11:$BH$11,'FD mesh'!$B$84:$BI$84,$E1154:$BL1154)+'FD inverse'!$A$11*$C1155/Setup!$B$17+INDEX('FD inverse'!$A$11:$BH$11,1,'FD mesh'!$B$15+1)*Setup!$B$22</f>
        <v>24.0170294290759</v>
      </c>
      <c r="N1155" s="0" t="n">
        <f aca="false">SUMPRODUCT('FD inverse'!$A$12:$BH$12,'FD mesh'!$B$84:$BI$84,$E1154:$BL1154)+'FD inverse'!$A$12*$C1155/Setup!$B$17+INDEX('FD inverse'!$A$12:$BH$12,1,'FD mesh'!$B$15+1)*Setup!$B$22</f>
        <v>24.0211153573887</v>
      </c>
      <c r="O1155" s="0" t="n">
        <f aca="false">SUMPRODUCT('FD inverse'!$A$13:$BH$13,'FD mesh'!$B$84:$BI$84,$E1154:$BL1154)+'FD inverse'!$A$13*$C1155/Setup!$B$17+INDEX('FD inverse'!$A$13:$BH$13,1,'FD mesh'!$B$15+1)*Setup!$B$22</f>
        <v>24.0197879466362</v>
      </c>
      <c r="P1155" s="0" t="n">
        <f aca="false">SUMPRODUCT('FD inverse'!$A$14:$BH$14,'FD mesh'!$B$84:$BI$84,$E1154:$BL1154)+'FD inverse'!$A$14*$C1155/Setup!$B$17+INDEX('FD inverse'!$A$14:$BH$14,1,'FD mesh'!$B$15+1)*Setup!$B$22</f>
        <v>24.0134866499726</v>
      </c>
      <c r="Q1155" s="0" t="n">
        <f aca="false">SUMPRODUCT('FD inverse'!$A$15:$BH$15,'FD mesh'!$B$84:$BI$84,$E1154:$BL1154)+'FD inverse'!$A$15*$C1155/Setup!$B$17+INDEX('FD inverse'!$A$15:$BH$15,1,'FD mesh'!$B$15+1)*Setup!$B$22</f>
        <v>24.002532360705</v>
      </c>
      <c r="R1155" s="0" t="n">
        <f aca="false">SUMPRODUCT('FD inverse'!$A$16:$BH$16,'FD mesh'!$B$84:$BI$84,$E1154:$BL1154)+'FD inverse'!$A$16*$C1155/Setup!$B$17+INDEX('FD inverse'!$A$16:$BH$16,1,'FD mesh'!$B$15+1)*Setup!$B$22</f>
        <v>23.9871257869502</v>
      </c>
      <c r="S1155" s="0" t="n">
        <f aca="false">SUMPRODUCT('FD inverse'!$A$17:$BH$17,'FD mesh'!$B$84:$BI$84,$E1154:$BL1154)+'FD inverse'!$A$17*$C1155/Setup!$B$17+INDEX('FD inverse'!$A$17:$BH$17,1,'FD mesh'!$B$15+1)*Setup!$B$22</f>
        <v>23.4180361835167</v>
      </c>
      <c r="T1155" s="0" t="n">
        <f aca="false">SUMPRODUCT('FD inverse'!$A$18:$BH$18,'FD mesh'!$B$84:$BI$84,$E1154:$BL1154)+'FD inverse'!$A$18*$C1155/Setup!$B$17+INDEX('FD inverse'!$A$18:$BH$18,1,'FD mesh'!$B$15+1)*Setup!$B$22</f>
        <v>22.8470571005402</v>
      </c>
      <c r="U1155" s="0" t="n">
        <f aca="false">SUMPRODUCT('FD inverse'!$A$19:$BH$19,'FD mesh'!$B$84:$BI$84,$E1154:$BL1154)+'FD inverse'!$A$19*$C1155/Setup!$B$17+INDEX('FD inverse'!$A$19:$BH$19,1,'FD mesh'!$B$15+1)*Setup!$B$22</f>
        <v>22.2744516919164</v>
      </c>
      <c r="V1155" s="0" t="n">
        <f aca="false">SUMPRODUCT('FD inverse'!$A$20:$BH$20,'FD mesh'!$B$84:$BI$84,$E1154:$BL1154)+'FD inverse'!$A$20*$C1155/Setup!$B$17+INDEX('FD inverse'!$A$20:$BH$20,1,'FD mesh'!$B$15+1)*Setup!$B$22</f>
        <v>21.7004563488205</v>
      </c>
      <c r="W1155" s="0" t="n">
        <f aca="false">SUMPRODUCT('FD inverse'!$A$21:$BH$21,'FD mesh'!$B$84:$BI$84,$E1154:$BL1154)+'FD inverse'!$A$21*$C1155/Setup!$B$17+INDEX('FD inverse'!$A$21:$BH$21,1,'FD mesh'!$B$15+1)*Setup!$B$22</f>
        <v>21.1252825007162</v>
      </c>
      <c r="X1155" s="0" t="n">
        <f aca="false">SUMPRODUCT('FD inverse'!$A$22:$BH$22,'FD mesh'!$B$84:$BI$84,$E1154:$BL1154)+'FD inverse'!$A$22*$C1155/Setup!$B$17+INDEX('FD inverse'!$A$22:$BH$22,1,'FD mesh'!$B$15+1)*Setup!$B$22</f>
        <v>20.5491184718334</v>
      </c>
      <c r="Y1155" s="0" t="n">
        <f aca="false">SUMPRODUCT('FD inverse'!$A$23:$BH$23,'FD mesh'!$B$84:$BI$84,$E1154:$BL1154)+'FD inverse'!$A$23*$C1155/Setup!$B$17+INDEX('FD inverse'!$A$23:$BH$23,1,'FD mesh'!$B$15+1)*Setup!$B$22</f>
        <v>19.9721313845373</v>
      </c>
      <c r="Z1155" s="0" t="n">
        <f aca="false">SUMPRODUCT('FD inverse'!$A$24:$BH$24,'FD mesh'!$B$84:$BI$84,$E1154:$BL1154)+'FD inverse'!$A$24*$C1155/Setup!$B$17+INDEX('FD inverse'!$A$24:$BH$24,1,'FD mesh'!$B$15+1)*Setup!$B$22</f>
        <v>19.3944691019686</v>
      </c>
      <c r="AA1155" s="0" t="n">
        <f aca="false">SUMPRODUCT('FD inverse'!$A$25:$BH$25,'FD mesh'!$B$84:$BI$84,$E1154:$BL1154)+'FD inverse'!$A$25*$C1155/Setup!$B$17+INDEX('FD inverse'!$A$25:$BH$25,1,'FD mesh'!$B$15+1)*Setup!$B$22</f>
        <v>18.8162622032116</v>
      </c>
      <c r="AB1155" s="0" t="n">
        <f aca="false">SUMPRODUCT('FD inverse'!$A$26:$BH$26,'FD mesh'!$B$84:$BI$84,$E1154:$BL1154)+'FD inverse'!$A$26*$C1155/Setup!$B$17+INDEX('FD inverse'!$A$26:$BH$26,1,'FD mesh'!$B$15+1)*Setup!$B$22</f>
        <v>18.2376259850444</v>
      </c>
      <c r="AC1155" s="0" t="n">
        <f aca="false">SUMPRODUCT('FD inverse'!$A$27:$BH$27,'FD mesh'!$B$84:$BI$84,$E1154:$BL1154)+'FD inverse'!$A$27*$C1155/Setup!$B$17+INDEX('FD inverse'!$A$27:$BH$27,1,'FD mesh'!$B$15+1)*Setup!$B$22</f>
        <v>17.6586624850391</v>
      </c>
      <c r="AD1155" s="0" t="n">
        <f aca="false">SUMPRODUCT('FD inverse'!$A$28:$BH$28,'FD mesh'!$B$84:$BI$84,$E1154:$BL1154)+'FD inverse'!$A$28*$C1155/Setup!$B$17+INDEX('FD inverse'!$A$28:$BH$28,1,'FD mesh'!$B$15+1)*Setup!$B$22</f>
        <v>17.0794625214108</v>
      </c>
      <c r="AE1155" s="0" t="n">
        <f aca="false">SUMPRODUCT('FD inverse'!$A$29:$BH$29,'FD mesh'!$B$84:$BI$84,$E1154:$BL1154)+'FD inverse'!$A$29*$C1155/Setup!$B$17+INDEX('FD inverse'!$A$29:$BH$29,1,'FD mesh'!$B$15+1)*Setup!$B$22</f>
        <v>16.5001077455629</v>
      </c>
      <c r="AF1155" s="0" t="n">
        <f aca="false">SUMPRODUCT('FD inverse'!$A$30:$BH$30,'FD mesh'!$B$84:$BI$84,$E1154:$BL1154)+'FD inverse'!$A$30*$C1155/Setup!$B$17+INDEX('FD inverse'!$A$30:$BH$30,1,'FD mesh'!$B$15+1)*Setup!$B$22</f>
        <v>15.9206727037389</v>
      </c>
      <c r="AG1155" s="0" t="n">
        <f aca="false">SUMPRODUCT('FD inverse'!$A$31:$BH$31,'FD mesh'!$B$84:$BI$84,$E1154:$BL1154)+'FD inverse'!$A$31*$C1155/Setup!$B$17+INDEX('FD inverse'!$A$31:$BH$31,1,'FD mesh'!$B$15+1)*Setup!$B$22</f>
        <v>15.3412269045689</v>
      </c>
      <c r="AH1155" s="0" t="n">
        <f aca="false">SUMPRODUCT('FD inverse'!$A$32:$BH$32,'FD mesh'!$B$84:$BI$84,$E1154:$BL1154)+'FD inverse'!$A$32*$C1155/Setup!$B$17+INDEX('FD inverse'!$A$32:$BH$32,1,'FD mesh'!$B$15+1)*Setup!$B$22</f>
        <v>15.3168531373687</v>
      </c>
      <c r="AI1155" s="0" t="n">
        <f aca="false">SUMPRODUCT('FD inverse'!$A$33:$BH$33,'FD mesh'!$B$84:$BI$84,$E1154:$BL1154)+'FD inverse'!$A$33*$C1155/Setup!$B$17+INDEX('FD inverse'!$A$33:$BH$33,1,'FD mesh'!$B$15+1)*Setup!$B$22</f>
        <v>15.2925787946619</v>
      </c>
      <c r="AJ1155" s="0" t="n">
        <f aca="false">SUMPRODUCT('FD inverse'!$A$34:$BH$34,'FD mesh'!$B$84:$BI$84,$E1154:$BL1154)+'FD inverse'!$A$34*$C1155/Setup!$B$17+INDEX('FD inverse'!$A$34:$BH$34,1,'FD mesh'!$B$15+1)*Setup!$B$22</f>
        <v>15.2684049423823</v>
      </c>
      <c r="AK1155" s="0" t="n">
        <f aca="false">SUMPRODUCT('FD inverse'!$A$35:$BH$35,'FD mesh'!$B$84:$BI$84,$E1154:$BL1154)+'FD inverse'!$A$35*$C1155/Setup!$B$17+INDEX('FD inverse'!$A$35:$BH$35,1,'FD mesh'!$B$15+1)*Setup!$B$22</f>
        <v>15.2443304864745</v>
      </c>
      <c r="AL1155" s="0" t="n">
        <f aca="false">SUMPRODUCT('FD inverse'!$A$36:$BH$36,'FD mesh'!$B$84:$BI$84,$E1154:$BL1154)+'FD inverse'!$A$36*$C1155/Setup!$B$17+INDEX('FD inverse'!$A$36:$BH$36,1,'FD mesh'!$B$15+1)*Setup!$B$22</f>
        <v>15.2203524005428</v>
      </c>
      <c r="AM1155" s="0" t="n">
        <f aca="false">SUMPRODUCT('FD inverse'!$A$37:$BH$37,'FD mesh'!$B$84:$BI$84,$E1154:$BL1154)+'FD inverse'!$A$37*$C1155/Setup!$B$17+INDEX('FD inverse'!$A$37:$BH$37,1,'FD mesh'!$B$15+1)*Setup!$B$22</f>
        <v>15.1964659413279</v>
      </c>
      <c r="AN1155" s="0" t="n">
        <f aca="false">SUMPRODUCT('FD inverse'!$A$38:$BH$38,'FD mesh'!$B$84:$BI$84,$E1154:$BL1154)+'FD inverse'!$A$38*$C1155/Setup!$B$17+INDEX('FD inverse'!$A$38:$BH$38,1,'FD mesh'!$B$15+1)*Setup!$B$22</f>
        <v>15.1726648523974</v>
      </c>
      <c r="AO1155" s="0" t="n">
        <f aca="false">SUMPRODUCT('FD inverse'!$A$39:$BH$39,'FD mesh'!$B$84:$BI$84,$E1154:$BL1154)+'FD inverse'!$A$39*$C1155/Setup!$B$17+INDEX('FD inverse'!$A$39:$BH$39,1,'FD mesh'!$B$15+1)*Setup!$B$22</f>
        <v>15.148941556646</v>
      </c>
      <c r="AP1155" s="0" t="n">
        <f aca="false">SUMPRODUCT('FD inverse'!$A$40:$BH$40,'FD mesh'!$B$84:$BI$84,$E1154:$BL1154)+'FD inverse'!$A$40*$C1155/Setup!$B$17+INDEX('FD inverse'!$A$40:$BH$40,1,'FD mesh'!$B$15+1)*Setup!$B$22</f>
        <v>15.1252873383765</v>
      </c>
      <c r="AQ1155" s="0" t="n">
        <f aca="false">SUMPRODUCT('FD inverse'!$A$41:$BH$41,'FD mesh'!$B$84:$BI$84,$E1154:$BL1154)+'FD inverse'!$A$41*$C1155/Setup!$B$17+INDEX('FD inverse'!$A$41:$BH$41,1,'FD mesh'!$B$15+1)*Setup!$B$22</f>
        <v>15.1016925158971</v>
      </c>
      <c r="AR1155" s="0" t="n">
        <f aca="false">SUMPRODUCT('FD inverse'!$A$42:$BH$42,'FD mesh'!$B$84:$BI$84,$E1154:$BL1154)+'FD inverse'!$A$42*$C1155/Setup!$B$17+INDEX('FD inverse'!$A$42:$BH$42,1,'FD mesh'!$B$15+1)*Setup!$B$22</f>
        <v>15.0781466057001</v>
      </c>
      <c r="AS1155" s="0" t="n">
        <f aca="false">SUMPRODUCT('FD inverse'!$A$43:$BH$43,'FD mesh'!$B$84:$BI$84,$E1154:$BL1154)+'FD inverse'!$A$43*$C1155/Setup!$B$17+INDEX('FD inverse'!$A$43:$BH$43,1,'FD mesh'!$B$15+1)*Setup!$B$22</f>
        <v>0</v>
      </c>
      <c r="AT1155" s="0" t="n">
        <f aca="false">SUMPRODUCT('FD inverse'!$A$44:$BH$44,'FD mesh'!$B$84:$BI$84,$E1154:$BL1154)+'FD inverse'!$A$44*$C1155/Setup!$B$17+INDEX('FD inverse'!$A$44:$BH$44,1,'FD mesh'!$B$15+1)*Setup!$B$22</f>
        <v>0</v>
      </c>
      <c r="AU1155" s="0" t="n">
        <f aca="false">SUMPRODUCT('FD inverse'!$A$45:$BH$45,'FD mesh'!$B$84:$BI$84,$E1154:$BL1154)+'FD inverse'!$A$45*$C1155/Setup!$B$17+INDEX('FD inverse'!$A$45:$BH$45,1,'FD mesh'!$B$15+1)*Setup!$B$22</f>
        <v>0</v>
      </c>
      <c r="AV1155" s="0" t="n">
        <f aca="false">SUMPRODUCT('FD inverse'!$A$46:$BH$46,'FD mesh'!$B$84:$BI$84,$E1154:$BL1154)+'FD inverse'!$A$46*$C1155/Setup!$B$17+INDEX('FD inverse'!$A$46:$BH$46,1,'FD mesh'!$B$15+1)*Setup!$B$22</f>
        <v>0</v>
      </c>
      <c r="AW1155" s="0" t="n">
        <f aca="false">SUMPRODUCT('FD inverse'!$A$47:$BH$47,'FD mesh'!$B$84:$BI$84,$E1154:$BL1154)+'FD inverse'!$A$47*$C1155/Setup!$B$17+INDEX('FD inverse'!$A$47:$BH$47,1,'FD mesh'!$B$15+1)*Setup!$B$22</f>
        <v>0</v>
      </c>
      <c r="AX1155" s="0" t="n">
        <f aca="false">SUMPRODUCT('FD inverse'!$A$48:$BH$48,'FD mesh'!$B$84:$BI$84,$E1154:$BL1154)+'FD inverse'!$A$48*$C1155/Setup!$B$17+INDEX('FD inverse'!$A$48:$BH$48,1,'FD mesh'!$B$15+1)*Setup!$B$22</f>
        <v>0</v>
      </c>
      <c r="AY1155" s="0" t="n">
        <f aca="false">SUMPRODUCT('FD inverse'!$A$49:$BH$49,'FD mesh'!$B$84:$BI$84,$E1154:$BL1154)+'FD inverse'!$A$49*$C1155/Setup!$B$17+INDEX('FD inverse'!$A$49:$BH$49,1,'FD mesh'!$B$15+1)*Setup!$B$22</f>
        <v>0</v>
      </c>
      <c r="AZ1155" s="0" t="n">
        <f aca="false">SUMPRODUCT('FD inverse'!$A$50:$BH$50,'FD mesh'!$B$84:$BI$84,$E1154:$BL1154)+'FD inverse'!$A$50*$C1155/Setup!$B$17+INDEX('FD inverse'!$A$50:$BH$50,1,'FD mesh'!$B$15+1)*Setup!$B$22</f>
        <v>0</v>
      </c>
      <c r="BA1155" s="0" t="n">
        <f aca="false">SUMPRODUCT('FD inverse'!$A$51:$BH$51,'FD mesh'!$B$84:$BI$84,$E1154:$BL1154)+'FD inverse'!$A$51*$C1155/Setup!$B$17+INDEX('FD inverse'!$A$51:$BH$51,1,'FD mesh'!$B$15+1)*Setup!$B$22</f>
        <v>0</v>
      </c>
      <c r="BB1155" s="0" t="n">
        <f aca="false">SUMPRODUCT('FD inverse'!$A$52:$BH$52,'FD mesh'!$B$84:$BI$84,$E1154:$BL1154)+'FD inverse'!$A$52*$C1155/Setup!$B$17+INDEX('FD inverse'!$A$52:$BH$52,1,'FD mesh'!$B$15+1)*Setup!$B$22</f>
        <v>0</v>
      </c>
      <c r="BC1155" s="0" t="n">
        <f aca="false">SUMPRODUCT('FD inverse'!$A$53:$BH$53,'FD mesh'!$B$84:$BI$84,$E1154:$BL1154)+'FD inverse'!$A$53*$C1155/Setup!$B$17+INDEX('FD inverse'!$A$53:$BH$53,1,'FD mesh'!$B$15+1)*Setup!$B$22</f>
        <v>0</v>
      </c>
      <c r="BD1155" s="0" t="n">
        <f aca="false">SUMPRODUCT('FD inverse'!$A$54:$BH$54,'FD mesh'!$B$84:$BI$84,$E1154:$BL1154)+'FD inverse'!$A$54*$C1155/Setup!$B$17+INDEX('FD inverse'!$A$54:$BH$54,1,'FD mesh'!$B$15+1)*Setup!$B$22</f>
        <v>0</v>
      </c>
      <c r="BE1155" s="0" t="n">
        <f aca="false">SUMPRODUCT('FD inverse'!$A$55:$BH$55,'FD mesh'!$B$84:$BI$84,$E1154:$BL1154)+'FD inverse'!$A$55*$C1155/Setup!$B$17+INDEX('FD inverse'!$A$55:$BH$55,1,'FD mesh'!$B$15+1)*Setup!$B$22</f>
        <v>0</v>
      </c>
      <c r="BF1155" s="0" t="n">
        <f aca="false">SUMPRODUCT('FD inverse'!$A$56:$BH$56,'FD mesh'!$B$84:$BI$84,$E1154:$BL1154)+'FD inverse'!$A$56*$C1155/Setup!$B$17+INDEX('FD inverse'!$A$56:$BH$56,1,'FD mesh'!$B$15+1)*Setup!$B$22</f>
        <v>0</v>
      </c>
      <c r="BG1155" s="0" t="n">
        <f aca="false">SUMPRODUCT('FD inverse'!$A$57:$BH$57,'FD mesh'!$B$84:$BI$84,$E1154:$BL1154)+'FD inverse'!$A$57*$C1155/Setup!$B$17+INDEX('FD inverse'!$A$57:$BH$57,1,'FD mesh'!$B$15+1)*Setup!$B$22</f>
        <v>0</v>
      </c>
      <c r="BH1155" s="0" t="n">
        <f aca="false">SUMPRODUCT('FD inverse'!$A$58:$BH$58,'FD mesh'!$B$84:$BI$84,$E1154:$BL1154)+'FD inverse'!$A$58*$C1155/Setup!$B$17+INDEX('FD inverse'!$A$58:$BH$58,1,'FD mesh'!$B$15+1)*Setup!$B$22</f>
        <v>0</v>
      </c>
      <c r="BI1155" s="0" t="n">
        <f aca="false">SUMPRODUCT('FD inverse'!$A$59:$BH$59,'FD mesh'!$B$84:$BI$84,$E1154:$BL1154)+'FD inverse'!$A$59*$C1155/Setup!$B$17+INDEX('FD inverse'!$A$59:$BH$59,1,'FD mesh'!$B$15+1)*Setup!$B$22</f>
        <v>0</v>
      </c>
      <c r="BJ1155" s="0" t="n">
        <f aca="false">SUMPRODUCT('FD inverse'!$A$60:$BH$60,'FD mesh'!$B$84:$BI$84,$E1154:$BL1154)+'FD inverse'!$A$60*$C1155/Setup!$B$17+INDEX('FD inverse'!$A$60:$BH$60,1,'FD mesh'!$B$15+1)*Setup!$B$22</f>
        <v>0</v>
      </c>
      <c r="BK1155" s="0" t="n">
        <f aca="false">SUMPRODUCT('FD inverse'!$A$61:$BH$61,'FD mesh'!$B$84:$BI$84,$E1154:$BL1154)+'FD inverse'!$A$61*$C1155/Setup!$B$17+INDEX('FD inverse'!$A$61:$BH$61,1,'FD mesh'!$B$15+1)*Setup!$B$22</f>
        <v>0</v>
      </c>
      <c r="BL1155" s="0" t="n">
        <f aca="false">SUMPRODUCT('FD inverse'!$A$62:$BH$62,'FD mesh'!$B$84:$BI$84,$E1154:$BL1154)+'FD inverse'!$A$62*$C1155/Setup!$B$17+INDEX('FD inverse'!$A$62:$BH$62,1,'FD mesh'!$B$15+1)*Setup!$B$22</f>
        <v>0</v>
      </c>
    </row>
    <row r="1156" customFormat="false" ht="15" hidden="false" customHeight="false" outlineLevel="0" collapsed="false">
      <c r="A1156" s="0" t="n">
        <v>1151</v>
      </c>
      <c r="B1156" s="0" t="n">
        <f aca="false">A1156*Setup!$B$11/3600</f>
        <v>95.9166666666667</v>
      </c>
      <c r="C1156" s="0" t="n">
        <f aca="false">Setup!$B$7+Setup!$B$8*COS(2*PI()*(B1156-Setup!$B$9)/24)</f>
        <v>22.0760449243224</v>
      </c>
      <c r="D1156" s="0" t="n">
        <f aca="false">(C1156-E1156)/Setup!$B$17</f>
        <v>-6.80478340375099</v>
      </c>
      <c r="E1156" s="0" t="n">
        <f aca="false">SUMPRODUCT('FD inverse'!$A$3:$BH$3,'FD mesh'!$B$84:$BI$84,$E1155:$BL1155)+'FD inverse'!$A$3*$C1156/Setup!$B$17+INDEX('FD inverse'!$A$3:$BH$3,1,'FD mesh'!$B$15+1)*Setup!$B$22</f>
        <v>22.9606667668101</v>
      </c>
      <c r="F1156" s="0" t="n">
        <f aca="false">SUMPRODUCT('FD inverse'!$A$4:$BH$4,'FD mesh'!$B$84:$BI$84,$E1155:$BL1155)+'FD inverse'!$A$4*$C1156/Setup!$B$17+INDEX('FD inverse'!$A$4:$BH$4,1,'FD mesh'!$B$15+1)*Setup!$B$22</f>
        <v>23.1521677484489</v>
      </c>
      <c r="G1156" s="0" t="n">
        <f aca="false">SUMPRODUCT('FD inverse'!$A$5:$BH$5,'FD mesh'!$B$84:$BI$84,$E1155:$BL1155)+'FD inverse'!$A$5*$C1156/Setup!$B$17+INDEX('FD inverse'!$A$5:$BH$5,1,'FD mesh'!$B$15+1)*Setup!$B$22</f>
        <v>23.3242572993114</v>
      </c>
      <c r="H1156" s="0" t="n">
        <f aca="false">SUMPRODUCT('FD inverse'!$A$6:$BH$6,'FD mesh'!$B$84:$BI$84,$E1155:$BL1155)+'FD inverse'!$A$6*$C1156/Setup!$B$17+INDEX('FD inverse'!$A$6:$BH$6,1,'FD mesh'!$B$15+1)*Setup!$B$22</f>
        <v>23.8743645566524</v>
      </c>
      <c r="I1156" s="0" t="n">
        <f aca="false">SUMPRODUCT('FD inverse'!$A$7:$BH$7,'FD mesh'!$B$84:$BI$84,$E1155:$BL1155)+'FD inverse'!$A$7*$C1156/Setup!$B$17+INDEX('FD inverse'!$A$7:$BH$7,1,'FD mesh'!$B$15+1)*Setup!$B$22</f>
        <v>23.917813871527</v>
      </c>
      <c r="J1156" s="0" t="n">
        <f aca="false">SUMPRODUCT('FD inverse'!$A$8:$BH$8,'FD mesh'!$B$84:$BI$84,$E1155:$BL1155)+'FD inverse'!$A$8*$C1156/Setup!$B$17+INDEX('FD inverse'!$A$8:$BH$8,1,'FD mesh'!$B$15+1)*Setup!$B$22</f>
        <v>23.9518464275708</v>
      </c>
      <c r="K1156" s="0" t="n">
        <f aca="false">SUMPRODUCT('FD inverse'!$A$9:$BH$9,'FD mesh'!$B$84:$BI$84,$E1155:$BL1155)+'FD inverse'!$A$9*$C1156/Setup!$B$17+INDEX('FD inverse'!$A$9:$BH$9,1,'FD mesh'!$B$15+1)*Setup!$B$22</f>
        <v>23.9774249521023</v>
      </c>
      <c r="L1156" s="0" t="n">
        <f aca="false">SUMPRODUCT('FD inverse'!$A$10:$BH$10,'FD mesh'!$B$84:$BI$84,$E1155:$BL1155)+'FD inverse'!$A$10*$C1156/Setup!$B$17+INDEX('FD inverse'!$A$10:$BH$10,1,'FD mesh'!$B$15+1)*Setup!$B$22</f>
        <v>23.9954179517229</v>
      </c>
      <c r="M1156" s="0" t="n">
        <f aca="false">SUMPRODUCT('FD inverse'!$A$11:$BH$11,'FD mesh'!$B$84:$BI$84,$E1155:$BL1155)+'FD inverse'!$A$11*$C1156/Setup!$B$17+INDEX('FD inverse'!$A$11:$BH$11,1,'FD mesh'!$B$15+1)*Setup!$B$22</f>
        <v>24.006592881033</v>
      </c>
      <c r="N1156" s="0" t="n">
        <f aca="false">SUMPRODUCT('FD inverse'!$A$12:$BH$12,'FD mesh'!$B$84:$BI$84,$E1155:$BL1155)+'FD inverse'!$A$12*$C1156/Setup!$B$17+INDEX('FD inverse'!$A$12:$BH$12,1,'FD mesh'!$B$15+1)*Setup!$B$22</f>
        <v>24.0116105548605</v>
      </c>
      <c r="O1156" s="0" t="n">
        <f aca="false">SUMPRODUCT('FD inverse'!$A$13:$BH$13,'FD mesh'!$B$84:$BI$84,$E1155:$BL1155)+'FD inverse'!$A$13*$C1156/Setup!$B$17+INDEX('FD inverse'!$A$13:$BH$13,1,'FD mesh'!$B$15+1)*Setup!$B$22</f>
        <v>24.0110206755739</v>
      </c>
      <c r="P1156" s="0" t="n">
        <f aca="false">SUMPRODUCT('FD inverse'!$A$14:$BH$14,'FD mesh'!$B$84:$BI$84,$E1155:$BL1155)+'FD inverse'!$A$14*$C1156/Setup!$B$17+INDEX('FD inverse'!$A$14:$BH$14,1,'FD mesh'!$B$15+1)*Setup!$B$22</f>
        <v>24.0052583649823</v>
      </c>
      <c r="Q1156" s="0" t="n">
        <f aca="false">SUMPRODUCT('FD inverse'!$A$15:$BH$15,'FD mesh'!$B$84:$BI$84,$E1155:$BL1155)+'FD inverse'!$A$15*$C1156/Setup!$B$17+INDEX('FD inverse'!$A$15:$BH$15,1,'FD mesh'!$B$15+1)*Setup!$B$22</f>
        <v>23.9946416089685</v>
      </c>
      <c r="R1156" s="0" t="n">
        <f aca="false">SUMPRODUCT('FD inverse'!$A$16:$BH$16,'FD mesh'!$B$84:$BI$84,$E1155:$BL1155)+'FD inverse'!$A$16*$C1156/Setup!$B$17+INDEX('FD inverse'!$A$16:$BH$16,1,'FD mesh'!$B$15+1)*Setup!$B$22</f>
        <v>23.9793695421958</v>
      </c>
      <c r="S1156" s="0" t="n">
        <f aca="false">SUMPRODUCT('FD inverse'!$A$17:$BH$17,'FD mesh'!$B$84:$BI$84,$E1155:$BL1155)+'FD inverse'!$A$17*$C1156/Setup!$B$17+INDEX('FD inverse'!$A$17:$BH$17,1,'FD mesh'!$B$15+1)*Setup!$B$22</f>
        <v>23.4112896841441</v>
      </c>
      <c r="T1156" s="0" t="n">
        <f aca="false">SUMPRODUCT('FD inverse'!$A$18:$BH$18,'FD mesh'!$B$84:$BI$84,$E1155:$BL1155)+'FD inverse'!$A$18*$C1156/Setup!$B$17+INDEX('FD inverse'!$A$18:$BH$18,1,'FD mesh'!$B$15+1)*Setup!$B$22</f>
        <v>22.8412244277057</v>
      </c>
      <c r="U1156" s="0" t="n">
        <f aca="false">SUMPRODUCT('FD inverse'!$A$19:$BH$19,'FD mesh'!$B$84:$BI$84,$E1155:$BL1155)+'FD inverse'!$A$19*$C1156/Setup!$B$17+INDEX('FD inverse'!$A$19:$BH$19,1,'FD mesh'!$B$15+1)*Setup!$B$22</f>
        <v>22.269442698976</v>
      </c>
      <c r="V1156" s="0" t="n">
        <f aca="false">SUMPRODUCT('FD inverse'!$A$20:$BH$20,'FD mesh'!$B$84:$BI$84,$E1155:$BL1155)+'FD inverse'!$A$20*$C1156/Setup!$B$17+INDEX('FD inverse'!$A$20:$BH$20,1,'FD mesh'!$B$15+1)*Setup!$B$22</f>
        <v>21.6961868951809</v>
      </c>
      <c r="W1156" s="0" t="n">
        <f aca="false">SUMPRODUCT('FD inverse'!$A$21:$BH$21,'FD mesh'!$B$84:$BI$84,$E1155:$BL1155)+'FD inverse'!$A$21*$C1156/Setup!$B$17+INDEX('FD inverse'!$A$21:$BH$21,1,'FD mesh'!$B$15+1)*Setup!$B$22</f>
        <v>21.121674652172</v>
      </c>
      <c r="X1156" s="0" t="n">
        <f aca="false">SUMPRODUCT('FD inverse'!$A$22:$BH$22,'FD mesh'!$B$84:$BI$84,$E1155:$BL1155)+'FD inverse'!$A$22*$C1156/Setup!$B$17+INDEX('FD inverse'!$A$22:$BH$22,1,'FD mesh'!$B$15+1)*Setup!$B$22</f>
        <v>20.5461006708771</v>
      </c>
      <c r="Y1156" s="0" t="n">
        <f aca="false">SUMPRODUCT('FD inverse'!$A$23:$BH$23,'FD mesh'!$B$84:$BI$84,$E1155:$BL1155)+'FD inverse'!$A$23*$C1156/Setup!$B$17+INDEX('FD inverse'!$A$23:$BH$23,1,'FD mesh'!$B$15+1)*Setup!$B$22</f>
        <v>19.9696385938722</v>
      </c>
      <c r="Z1156" s="0" t="n">
        <f aca="false">SUMPRODUCT('FD inverse'!$A$24:$BH$24,'FD mesh'!$B$84:$BI$84,$E1155:$BL1155)+'FD inverse'!$A$24*$C1156/Setup!$B$17+INDEX('FD inverse'!$A$24:$BH$24,1,'FD mesh'!$B$15+1)*Setup!$B$22</f>
        <v>19.3924429241859</v>
      </c>
      <c r="AA1156" s="0" t="n">
        <f aca="false">SUMPRODUCT('FD inverse'!$A$25:$BH$25,'FD mesh'!$B$84:$BI$84,$E1155:$BL1155)+'FD inverse'!$A$25*$C1156/Setup!$B$17+INDEX('FD inverse'!$A$25:$BH$25,1,'FD mesh'!$B$15+1)*Setup!$B$22</f>
        <v>18.8146509793236</v>
      </c>
      <c r="AB1156" s="0" t="n">
        <f aca="false">SUMPRODUCT('FD inverse'!$A$26:$BH$26,'FD mesh'!$B$84:$BI$84,$E1155:$BL1155)+'FD inverse'!$A$26*$C1156/Setup!$B$17+INDEX('FD inverse'!$A$26:$BH$26,1,'FD mesh'!$B$15+1)*Setup!$B$22</f>
        <v>18.2363848742885</v>
      </c>
      <c r="AC1156" s="0" t="n">
        <f aca="false">SUMPRODUCT('FD inverse'!$A$27:$BH$27,'FD mesh'!$B$84:$BI$84,$E1155:$BL1155)+'FD inverse'!$A$27*$C1156/Setup!$B$17+INDEX('FD inverse'!$A$27:$BH$27,1,'FD mesh'!$B$15+1)*Setup!$B$22</f>
        <v>17.6577535280881</v>
      </c>
      <c r="AD1156" s="0" t="n">
        <f aca="false">SUMPRODUCT('FD inverse'!$A$28:$BH$28,'FD mesh'!$B$84:$BI$84,$E1155:$BL1155)+'FD inverse'!$A$28*$C1156/Setup!$B$17+INDEX('FD inverse'!$A$28:$BH$28,1,'FD mesh'!$B$15+1)*Setup!$B$22</f>
        <v>17.0788546888421</v>
      </c>
      <c r="AE1156" s="0" t="n">
        <f aca="false">SUMPRODUCT('FD inverse'!$A$29:$BH$29,'FD mesh'!$B$84:$BI$84,$E1155:$BL1155)+'FD inverse'!$A$29*$C1156/Setup!$B$17+INDEX('FD inverse'!$A$29:$BH$29,1,'FD mesh'!$B$15+1)*Setup!$B$22</f>
        <v>16.4997769731545</v>
      </c>
      <c r="AF1156" s="0" t="n">
        <f aca="false">SUMPRODUCT('FD inverse'!$A$30:$BH$30,'FD mesh'!$B$84:$BI$84,$E1155:$BL1155)+'FD inverse'!$A$30*$C1156/Setup!$B$17+INDEX('FD inverse'!$A$30:$BH$30,1,'FD mesh'!$B$15+1)*Setup!$B$22</f>
        <v>15.9206019158725</v>
      </c>
      <c r="AG1156" s="0" t="n">
        <f aca="false">SUMPRODUCT('FD inverse'!$A$31:$BH$31,'FD mesh'!$B$84:$BI$84,$E1155:$BL1155)+'FD inverse'!$A$31*$C1156/Setup!$B$17+INDEX('FD inverse'!$A$31:$BH$31,1,'FD mesh'!$B$15+1)*Setup!$B$22</f>
        <v>15.3414060267326</v>
      </c>
      <c r="AH1156" s="0" t="n">
        <f aca="false">SUMPRODUCT('FD inverse'!$A$32:$BH$32,'FD mesh'!$B$84:$BI$84,$E1155:$BL1155)+'FD inverse'!$A$32*$C1156/Setup!$B$17+INDEX('FD inverse'!$A$32:$BH$32,1,'FD mesh'!$B$15+1)*Setup!$B$22</f>
        <v>15.3170400867951</v>
      </c>
      <c r="AI1156" s="0" t="n">
        <f aca="false">SUMPRODUCT('FD inverse'!$A$33:$BH$33,'FD mesh'!$B$84:$BI$84,$E1155:$BL1155)+'FD inverse'!$A$33*$C1156/Setup!$B$17+INDEX('FD inverse'!$A$33:$BH$33,1,'FD mesh'!$B$15+1)*Setup!$B$22</f>
        <v>15.2927687849633</v>
      </c>
      <c r="AJ1156" s="0" t="n">
        <f aca="false">SUMPRODUCT('FD inverse'!$A$34:$BH$34,'FD mesh'!$B$84:$BI$84,$E1155:$BL1155)+'FD inverse'!$A$34*$C1156/Setup!$B$17+INDEX('FD inverse'!$A$34:$BH$34,1,'FD mesh'!$B$15+1)*Setup!$B$22</f>
        <v>15.2685936605981</v>
      </c>
      <c r="AK1156" s="0" t="n">
        <f aca="false">SUMPRODUCT('FD inverse'!$A$35:$BH$35,'FD mesh'!$B$84:$BI$84,$E1155:$BL1155)+'FD inverse'!$A$35*$C1156/Setup!$B$17+INDEX('FD inverse'!$A$35:$BH$35,1,'FD mesh'!$B$15+1)*Setup!$B$22</f>
        <v>15.2445140697405</v>
      </c>
      <c r="AL1156" s="0" t="n">
        <f aca="false">SUMPRODUCT('FD inverse'!$A$36:$BH$36,'FD mesh'!$B$84:$BI$84,$E1155:$BL1155)+'FD inverse'!$A$36*$C1156/Setup!$B$17+INDEX('FD inverse'!$A$36:$BH$36,1,'FD mesh'!$B$15+1)*Setup!$B$22</f>
        <v>15.2205274129608</v>
      </c>
      <c r="AM1156" s="0" t="n">
        <f aca="false">SUMPRODUCT('FD inverse'!$A$37:$BH$37,'FD mesh'!$B$84:$BI$84,$E1155:$BL1155)+'FD inverse'!$A$37*$C1156/Setup!$B$17+INDEX('FD inverse'!$A$37:$BH$37,1,'FD mesh'!$B$15+1)*Setup!$B$22</f>
        <v>15.1966293514981</v>
      </c>
      <c r="AN1156" s="0" t="n">
        <f aca="false">SUMPRODUCT('FD inverse'!$A$38:$BH$38,'FD mesh'!$B$84:$BI$84,$E1155:$BL1155)+'FD inverse'!$A$38*$C1156/Setup!$B$17+INDEX('FD inverse'!$A$38:$BH$38,1,'FD mesh'!$B$15+1)*Setup!$B$22</f>
        <v>15.1728140120275</v>
      </c>
      <c r="AO1156" s="0" t="n">
        <f aca="false">SUMPRODUCT('FD inverse'!$A$39:$BH$39,'FD mesh'!$B$84:$BI$84,$E1155:$BL1155)+'FD inverse'!$A$39*$C1156/Setup!$B$17+INDEX('FD inverse'!$A$39:$BH$39,1,'FD mesh'!$B$15+1)*Setup!$B$22</f>
        <v>15.1490741805972</v>
      </c>
      <c r="AP1156" s="0" t="n">
        <f aca="false">SUMPRODUCT('FD inverse'!$A$40:$BH$40,'FD mesh'!$B$84:$BI$84,$E1155:$BL1155)+'FD inverse'!$A$40*$C1156/Setup!$B$17+INDEX('FD inverse'!$A$40:$BH$40,1,'FD mesh'!$B$15+1)*Setup!$B$22</f>
        <v>15.1254014864659</v>
      </c>
      <c r="AQ1156" s="0" t="n">
        <f aca="false">SUMPRODUCT('FD inverse'!$A$41:$BH$41,'FD mesh'!$B$84:$BI$84,$E1155:$BL1155)+'FD inverse'!$A$41*$C1156/Setup!$B$17+INDEX('FD inverse'!$A$41:$BH$41,1,'FD mesh'!$B$15+1)*Setup!$B$22</f>
        <v>15.1017865767266</v>
      </c>
      <c r="AR1156" s="0" t="n">
        <f aca="false">SUMPRODUCT('FD inverse'!$A$42:$BH$42,'FD mesh'!$B$84:$BI$84,$E1155:$BL1155)+'FD inverse'!$A$42*$C1156/Setup!$B$17+INDEX('FD inverse'!$A$42:$BH$42,1,'FD mesh'!$B$15+1)*Setup!$B$22</f>
        <v>15.0782192827459</v>
      </c>
      <c r="AS1156" s="0" t="n">
        <f aca="false">SUMPRODUCT('FD inverse'!$A$43:$BH$43,'FD mesh'!$B$84:$BI$84,$E1155:$BL1155)+'FD inverse'!$A$43*$C1156/Setup!$B$17+INDEX('FD inverse'!$A$43:$BH$43,1,'FD mesh'!$B$15+1)*Setup!$B$22</f>
        <v>0</v>
      </c>
      <c r="AT1156" s="0" t="n">
        <f aca="false">SUMPRODUCT('FD inverse'!$A$44:$BH$44,'FD mesh'!$B$84:$BI$84,$E1155:$BL1155)+'FD inverse'!$A$44*$C1156/Setup!$B$17+INDEX('FD inverse'!$A$44:$BH$44,1,'FD mesh'!$B$15+1)*Setup!$B$22</f>
        <v>0</v>
      </c>
      <c r="AU1156" s="0" t="n">
        <f aca="false">SUMPRODUCT('FD inverse'!$A$45:$BH$45,'FD mesh'!$B$84:$BI$84,$E1155:$BL1155)+'FD inverse'!$A$45*$C1156/Setup!$B$17+INDEX('FD inverse'!$A$45:$BH$45,1,'FD mesh'!$B$15+1)*Setup!$B$22</f>
        <v>0</v>
      </c>
      <c r="AV1156" s="0" t="n">
        <f aca="false">SUMPRODUCT('FD inverse'!$A$46:$BH$46,'FD mesh'!$B$84:$BI$84,$E1155:$BL1155)+'FD inverse'!$A$46*$C1156/Setup!$B$17+INDEX('FD inverse'!$A$46:$BH$46,1,'FD mesh'!$B$15+1)*Setup!$B$22</f>
        <v>0</v>
      </c>
      <c r="AW1156" s="0" t="n">
        <f aca="false">SUMPRODUCT('FD inverse'!$A$47:$BH$47,'FD mesh'!$B$84:$BI$84,$E1155:$BL1155)+'FD inverse'!$A$47*$C1156/Setup!$B$17+INDEX('FD inverse'!$A$47:$BH$47,1,'FD mesh'!$B$15+1)*Setup!$B$22</f>
        <v>0</v>
      </c>
      <c r="AX1156" s="0" t="n">
        <f aca="false">SUMPRODUCT('FD inverse'!$A$48:$BH$48,'FD mesh'!$B$84:$BI$84,$E1155:$BL1155)+'FD inverse'!$A$48*$C1156/Setup!$B$17+INDEX('FD inverse'!$A$48:$BH$48,1,'FD mesh'!$B$15+1)*Setup!$B$22</f>
        <v>0</v>
      </c>
      <c r="AY1156" s="0" t="n">
        <f aca="false">SUMPRODUCT('FD inverse'!$A$49:$BH$49,'FD mesh'!$B$84:$BI$84,$E1155:$BL1155)+'FD inverse'!$A$49*$C1156/Setup!$B$17+INDEX('FD inverse'!$A$49:$BH$49,1,'FD mesh'!$B$15+1)*Setup!$B$22</f>
        <v>0</v>
      </c>
      <c r="AZ1156" s="0" t="n">
        <f aca="false">SUMPRODUCT('FD inverse'!$A$50:$BH$50,'FD mesh'!$B$84:$BI$84,$E1155:$BL1155)+'FD inverse'!$A$50*$C1156/Setup!$B$17+INDEX('FD inverse'!$A$50:$BH$50,1,'FD mesh'!$B$15+1)*Setup!$B$22</f>
        <v>0</v>
      </c>
      <c r="BA1156" s="0" t="n">
        <f aca="false">SUMPRODUCT('FD inverse'!$A$51:$BH$51,'FD mesh'!$B$84:$BI$84,$E1155:$BL1155)+'FD inverse'!$A$51*$C1156/Setup!$B$17+INDEX('FD inverse'!$A$51:$BH$51,1,'FD mesh'!$B$15+1)*Setup!$B$22</f>
        <v>0</v>
      </c>
      <c r="BB1156" s="0" t="n">
        <f aca="false">SUMPRODUCT('FD inverse'!$A$52:$BH$52,'FD mesh'!$B$84:$BI$84,$E1155:$BL1155)+'FD inverse'!$A$52*$C1156/Setup!$B$17+INDEX('FD inverse'!$A$52:$BH$52,1,'FD mesh'!$B$15+1)*Setup!$B$22</f>
        <v>0</v>
      </c>
      <c r="BC1156" s="0" t="n">
        <f aca="false">SUMPRODUCT('FD inverse'!$A$53:$BH$53,'FD mesh'!$B$84:$BI$84,$E1155:$BL1155)+'FD inverse'!$A$53*$C1156/Setup!$B$17+INDEX('FD inverse'!$A$53:$BH$53,1,'FD mesh'!$B$15+1)*Setup!$B$22</f>
        <v>0</v>
      </c>
      <c r="BD1156" s="0" t="n">
        <f aca="false">SUMPRODUCT('FD inverse'!$A$54:$BH$54,'FD mesh'!$B$84:$BI$84,$E1155:$BL1155)+'FD inverse'!$A$54*$C1156/Setup!$B$17+INDEX('FD inverse'!$A$54:$BH$54,1,'FD mesh'!$B$15+1)*Setup!$B$22</f>
        <v>0</v>
      </c>
      <c r="BE1156" s="0" t="n">
        <f aca="false">SUMPRODUCT('FD inverse'!$A$55:$BH$55,'FD mesh'!$B$84:$BI$84,$E1155:$BL1155)+'FD inverse'!$A$55*$C1156/Setup!$B$17+INDEX('FD inverse'!$A$55:$BH$55,1,'FD mesh'!$B$15+1)*Setup!$B$22</f>
        <v>0</v>
      </c>
      <c r="BF1156" s="0" t="n">
        <f aca="false">SUMPRODUCT('FD inverse'!$A$56:$BH$56,'FD mesh'!$B$84:$BI$84,$E1155:$BL1155)+'FD inverse'!$A$56*$C1156/Setup!$B$17+INDEX('FD inverse'!$A$56:$BH$56,1,'FD mesh'!$B$15+1)*Setup!$B$22</f>
        <v>0</v>
      </c>
      <c r="BG1156" s="0" t="n">
        <f aca="false">SUMPRODUCT('FD inverse'!$A$57:$BH$57,'FD mesh'!$B$84:$BI$84,$E1155:$BL1155)+'FD inverse'!$A$57*$C1156/Setup!$B$17+INDEX('FD inverse'!$A$57:$BH$57,1,'FD mesh'!$B$15+1)*Setup!$B$22</f>
        <v>0</v>
      </c>
      <c r="BH1156" s="0" t="n">
        <f aca="false">SUMPRODUCT('FD inverse'!$A$58:$BH$58,'FD mesh'!$B$84:$BI$84,$E1155:$BL1155)+'FD inverse'!$A$58*$C1156/Setup!$B$17+INDEX('FD inverse'!$A$58:$BH$58,1,'FD mesh'!$B$15+1)*Setup!$B$22</f>
        <v>0</v>
      </c>
      <c r="BI1156" s="0" t="n">
        <f aca="false">SUMPRODUCT('FD inverse'!$A$59:$BH$59,'FD mesh'!$B$84:$BI$84,$E1155:$BL1155)+'FD inverse'!$A$59*$C1156/Setup!$B$17+INDEX('FD inverse'!$A$59:$BH$59,1,'FD mesh'!$B$15+1)*Setup!$B$22</f>
        <v>0</v>
      </c>
      <c r="BJ1156" s="0" t="n">
        <f aca="false">SUMPRODUCT('FD inverse'!$A$60:$BH$60,'FD mesh'!$B$84:$BI$84,$E1155:$BL1155)+'FD inverse'!$A$60*$C1156/Setup!$B$17+INDEX('FD inverse'!$A$60:$BH$60,1,'FD mesh'!$B$15+1)*Setup!$B$22</f>
        <v>0</v>
      </c>
      <c r="BK1156" s="0" t="n">
        <f aca="false">SUMPRODUCT('FD inverse'!$A$61:$BH$61,'FD mesh'!$B$84:$BI$84,$E1155:$BL1155)+'FD inverse'!$A$61*$C1156/Setup!$B$17+INDEX('FD inverse'!$A$61:$BH$61,1,'FD mesh'!$B$15+1)*Setup!$B$22</f>
        <v>0</v>
      </c>
      <c r="BL1156" s="0" t="n">
        <f aca="false">SUMPRODUCT('FD inverse'!$A$62:$BH$62,'FD mesh'!$B$84:$BI$84,$E1155:$BL1155)+'FD inverse'!$A$62*$C1156/Setup!$B$17+INDEX('FD inverse'!$A$62:$BH$62,1,'FD mesh'!$B$15+1)*Setup!$B$22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1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9"/>
    <col collapsed="false" customWidth="true" hidden="false" outlineLevel="0" max="4" min="4" style="0" width="11"/>
  </cols>
  <sheetData>
    <row r="1" customFormat="false" ht="15" hidden="false" customHeight="false" outlineLevel="0" collapsed="false">
      <c r="A1" s="4" t="s">
        <v>202</v>
      </c>
    </row>
    <row r="3" customFormat="false" ht="30" hidden="false" customHeight="true" outlineLevel="0" collapsed="false">
      <c r="A3" s="12" t="s">
        <v>138</v>
      </c>
      <c r="B3" s="12" t="s">
        <v>51</v>
      </c>
      <c r="C3" s="12" t="s">
        <v>139</v>
      </c>
      <c r="D3" s="12" t="s">
        <v>140</v>
      </c>
      <c r="E3" s="12" t="s">
        <v>141</v>
      </c>
      <c r="F3" s="12" t="s">
        <v>142</v>
      </c>
      <c r="G3" s="12" t="s">
        <v>143</v>
      </c>
      <c r="H3" s="12" t="s">
        <v>144</v>
      </c>
      <c r="I3" s="12" t="s">
        <v>145</v>
      </c>
      <c r="J3" s="12" t="s">
        <v>146</v>
      </c>
      <c r="K3" s="12" t="s">
        <v>147</v>
      </c>
      <c r="L3" s="12" t="s">
        <v>148</v>
      </c>
      <c r="M3" s="12" t="s">
        <v>149</v>
      </c>
      <c r="N3" s="12" t="s">
        <v>150</v>
      </c>
      <c r="O3" s="12" t="s">
        <v>151</v>
      </c>
      <c r="P3" s="12" t="s">
        <v>152</v>
      </c>
      <c r="Q3" s="12" t="s">
        <v>153</v>
      </c>
      <c r="R3" s="12" t="s">
        <v>154</v>
      </c>
      <c r="S3" s="12" t="s">
        <v>155</v>
      </c>
      <c r="T3" s="12" t="s">
        <v>156</v>
      </c>
      <c r="U3" s="12" t="s">
        <v>157</v>
      </c>
      <c r="V3" s="12" t="s">
        <v>158</v>
      </c>
      <c r="W3" s="12" t="s">
        <v>159</v>
      </c>
      <c r="X3" s="12" t="s">
        <v>160</v>
      </c>
      <c r="Y3" s="12" t="s">
        <v>161</v>
      </c>
      <c r="Z3" s="12" t="s">
        <v>162</v>
      </c>
      <c r="AA3" s="12" t="s">
        <v>163</v>
      </c>
      <c r="AB3" s="12" t="s">
        <v>164</v>
      </c>
      <c r="AC3" s="12" t="s">
        <v>165</v>
      </c>
    </row>
    <row r="4" customFormat="false" ht="15" hidden="false" customHeight="false" outlineLevel="0" collapsed="false">
      <c r="A4" s="7" t="s">
        <v>201</v>
      </c>
      <c r="E4" s="7" t="n">
        <f aca="false">Setup!$B$10</f>
        <v>15</v>
      </c>
      <c r="F4" s="7" t="n">
        <f aca="false">Setup!$B$10</f>
        <v>15</v>
      </c>
      <c r="G4" s="7" t="n">
        <f aca="false">Setup!$B$10</f>
        <v>15</v>
      </c>
      <c r="H4" s="7" t="n">
        <f aca="false">Setup!$B$10</f>
        <v>15</v>
      </c>
      <c r="I4" s="7" t="n">
        <f aca="false">Setup!$B$10</f>
        <v>15</v>
      </c>
      <c r="J4" s="7" t="n">
        <f aca="false">Setup!$B$10</f>
        <v>15</v>
      </c>
      <c r="K4" s="7" t="n">
        <f aca="false">Setup!$B$10</f>
        <v>15</v>
      </c>
      <c r="L4" s="7" t="n">
        <f aca="false">Setup!$B$10</f>
        <v>15</v>
      </c>
      <c r="M4" s="7" t="n">
        <f aca="false">Setup!$B$10</f>
        <v>15</v>
      </c>
      <c r="N4" s="7" t="n">
        <f aca="false">Setup!$B$10</f>
        <v>15</v>
      </c>
      <c r="O4" s="7" t="n">
        <f aca="false">Setup!$B$10</f>
        <v>15</v>
      </c>
      <c r="P4" s="7" t="n">
        <f aca="false">Setup!$B$10</f>
        <v>15</v>
      </c>
      <c r="Q4" s="7" t="n">
        <f aca="false">Setup!$B$10</f>
        <v>15</v>
      </c>
      <c r="R4" s="7" t="n">
        <f aca="false">Setup!$B$10</f>
        <v>15</v>
      </c>
      <c r="S4" s="7" t="n">
        <f aca="false">Setup!$B$10</f>
        <v>15</v>
      </c>
      <c r="T4" s="7" t="n">
        <f aca="false">Setup!$B$10</f>
        <v>15</v>
      </c>
      <c r="U4" s="7" t="n">
        <f aca="false">Setup!$B$10</f>
        <v>15</v>
      </c>
      <c r="V4" s="7" t="n">
        <f aca="false">Setup!$B$10</f>
        <v>15</v>
      </c>
      <c r="W4" s="7" t="n">
        <f aca="false">Setup!$B$10</f>
        <v>15</v>
      </c>
      <c r="X4" s="7" t="n">
        <f aca="false">Setup!$B$10</f>
        <v>15</v>
      </c>
      <c r="Y4" s="7" t="n">
        <f aca="false">Setup!$B$10</f>
        <v>15</v>
      </c>
      <c r="Z4" s="7" t="n">
        <f aca="false">Setup!$B$10</f>
        <v>15</v>
      </c>
      <c r="AA4" s="7" t="n">
        <f aca="false">Setup!$B$10</f>
        <v>15</v>
      </c>
      <c r="AB4" s="7" t="n">
        <f aca="false">Setup!$B$10</f>
        <v>15</v>
      </c>
      <c r="AC4" s="7" t="n">
        <f aca="false">Setup!$B$10</f>
        <v>15</v>
      </c>
    </row>
    <row r="5" customFormat="false" ht="15" hidden="false" customHeight="false" outlineLevel="0" collapsed="false">
      <c r="A5" s="0" t="n">
        <v>0</v>
      </c>
      <c r="B5" s="0" t="n">
        <f aca="false">A5*Setup!$B$11/3600</f>
        <v>0</v>
      </c>
      <c r="C5" s="0" t="n">
        <f aca="false">Setup!$B$7+Setup!$B$8*COS(2*PI()*(B5-Setup!$B$9)/24)</f>
        <v>22</v>
      </c>
      <c r="D5" s="0" t="n">
        <f aca="false">(C5-E5)/Setup!$B$17</f>
        <v>53.1497226859294</v>
      </c>
      <c r="E5" s="0" t="n">
        <f aca="false">SUMPRODUCT('5N inverse'!$A$3:$Y$3,'5N mesh'!$B$37:$Z$37,$E4:$AC4)+'5N inverse'!$A$3*$C5/Setup!$B$17+INDEX('5N inverse'!$A$3:$Y$3,1,'5N mesh'!$B$7+1)*Setup!$B$22</f>
        <v>15.0905360508292</v>
      </c>
      <c r="F5" s="0" t="n">
        <f aca="false">SUMPRODUCT('5N inverse'!$A$4:$Y$4,'5N mesh'!$B$37:$Z$37,$E4:$AC4)+'5N inverse'!$A$4*$C5/Setup!$B$17+INDEX('5N inverse'!$A$4:$Y$4,1,'5N mesh'!$B$7+1)*Setup!$B$22</f>
        <v>15.0754519924511</v>
      </c>
      <c r="G5" s="0" t="n">
        <f aca="false">SUMPRODUCT('5N inverse'!$A$5:$Y$5,'5N mesh'!$B$37:$Z$37,$E4:$AC4)+'5N inverse'!$A$5*$C5/Setup!$B$17+INDEX('5N inverse'!$A$5:$Y$5,1,'5N mesh'!$B$7+1)*Setup!$B$22</f>
        <v>15.045283875695</v>
      </c>
      <c r="H5" s="0" t="n">
        <f aca="false">SUMPRODUCT('5N inverse'!$A$6:$Y$6,'5N mesh'!$B$37:$Z$37,$E4:$AC4)+'5N inverse'!$A$6*$C5/Setup!$B$17+INDEX('5N inverse'!$A$6:$Y$6,1,'5N mesh'!$B$7+1)*Setup!$B$22</f>
        <v>15.0151157589388</v>
      </c>
      <c r="I5" s="0" t="n">
        <f aca="false">SUMPRODUCT('5N inverse'!$A$7:$Y$7,'5N mesh'!$B$37:$Z$37,$E4:$AC4)+'5N inverse'!$A$7*$C5/Setup!$B$17+INDEX('5N inverse'!$A$7:$Y$7,1,'5N mesh'!$B$7+1)*Setup!$B$22</f>
        <v>15.0000317005607</v>
      </c>
      <c r="J5" s="0" t="n">
        <f aca="false">SUMPRODUCT('5N inverse'!$A$8:$Y$8,'5N mesh'!$B$37:$Z$37,$E4:$AC4)+'5N inverse'!$A$8*$C5/Setup!$B$17+INDEX('5N inverse'!$A$8:$Y$8,1,'5N mesh'!$B$7+1)*Setup!$B$22</f>
        <v>0</v>
      </c>
      <c r="K5" s="0" t="n">
        <f aca="false">SUMPRODUCT('5N inverse'!$A$9:$Y$9,'5N mesh'!$B$37:$Z$37,$E4:$AC4)+'5N inverse'!$A$9*$C5/Setup!$B$17+INDEX('5N inverse'!$A$9:$Y$9,1,'5N mesh'!$B$7+1)*Setup!$B$22</f>
        <v>0</v>
      </c>
      <c r="L5" s="0" t="n">
        <f aca="false">SUMPRODUCT('5N inverse'!$A$10:$Y$10,'5N mesh'!$B$37:$Z$37,$E4:$AC4)+'5N inverse'!$A$10*$C5/Setup!$B$17+INDEX('5N inverse'!$A$10:$Y$10,1,'5N mesh'!$B$7+1)*Setup!$B$22</f>
        <v>0</v>
      </c>
      <c r="M5" s="0" t="n">
        <f aca="false">SUMPRODUCT('5N inverse'!$A$11:$Y$11,'5N mesh'!$B$37:$Z$37,$E4:$AC4)+'5N inverse'!$A$11*$C5/Setup!$B$17+INDEX('5N inverse'!$A$11:$Y$11,1,'5N mesh'!$B$7+1)*Setup!$B$22</f>
        <v>0</v>
      </c>
      <c r="N5" s="0" t="n">
        <f aca="false">SUMPRODUCT('5N inverse'!$A$12:$Y$12,'5N mesh'!$B$37:$Z$37,$E4:$AC4)+'5N inverse'!$A$12*$C5/Setup!$B$17+INDEX('5N inverse'!$A$12:$Y$12,1,'5N mesh'!$B$7+1)*Setup!$B$22</f>
        <v>0</v>
      </c>
      <c r="O5" s="0" t="n">
        <f aca="false">SUMPRODUCT('5N inverse'!$A$13:$Y$13,'5N mesh'!$B$37:$Z$37,$E4:$AC4)+'5N inverse'!$A$13*$C5/Setup!$B$17+INDEX('5N inverse'!$A$13:$Y$13,1,'5N mesh'!$B$7+1)*Setup!$B$22</f>
        <v>0</v>
      </c>
      <c r="P5" s="0" t="n">
        <f aca="false">SUMPRODUCT('5N inverse'!$A$14:$Y$14,'5N mesh'!$B$37:$Z$37,$E4:$AC4)+'5N inverse'!$A$14*$C5/Setup!$B$17+INDEX('5N inverse'!$A$14:$Y$14,1,'5N mesh'!$B$7+1)*Setup!$B$22</f>
        <v>0</v>
      </c>
      <c r="Q5" s="0" t="n">
        <f aca="false">SUMPRODUCT('5N inverse'!$A$15:$Y$15,'5N mesh'!$B$37:$Z$37,$E4:$AC4)+'5N inverse'!$A$15*$C5/Setup!$B$17+INDEX('5N inverse'!$A$15:$Y$15,1,'5N mesh'!$B$7+1)*Setup!$B$22</f>
        <v>0</v>
      </c>
      <c r="R5" s="0" t="n">
        <f aca="false">SUMPRODUCT('5N inverse'!$A$16:$Y$16,'5N mesh'!$B$37:$Z$37,$E4:$AC4)+'5N inverse'!$A$16*$C5/Setup!$B$17+INDEX('5N inverse'!$A$16:$Y$16,1,'5N mesh'!$B$7+1)*Setup!$B$22</f>
        <v>0</v>
      </c>
      <c r="S5" s="0" t="n">
        <f aca="false">SUMPRODUCT('5N inverse'!$A$17:$Y$17,'5N mesh'!$B$37:$Z$37,$E4:$AC4)+'5N inverse'!$A$17*$C5/Setup!$B$17+INDEX('5N inverse'!$A$17:$Y$17,1,'5N mesh'!$B$7+1)*Setup!$B$22</f>
        <v>0</v>
      </c>
      <c r="T5" s="0" t="n">
        <f aca="false">SUMPRODUCT('5N inverse'!$A$18:$Y$18,'5N mesh'!$B$37:$Z$37,$E4:$AC4)+'5N inverse'!$A$18*$C5/Setup!$B$17+INDEX('5N inverse'!$A$18:$Y$18,1,'5N mesh'!$B$7+1)*Setup!$B$22</f>
        <v>0</v>
      </c>
      <c r="U5" s="0" t="n">
        <f aca="false">SUMPRODUCT('5N inverse'!$A$19:$Y$19,'5N mesh'!$B$37:$Z$37,$E4:$AC4)+'5N inverse'!$A$19*$C5/Setup!$B$17+INDEX('5N inverse'!$A$19:$Y$19,1,'5N mesh'!$B$7+1)*Setup!$B$22</f>
        <v>0</v>
      </c>
      <c r="V5" s="0" t="n">
        <f aca="false">SUMPRODUCT('5N inverse'!$A$20:$Y$20,'5N mesh'!$B$37:$Z$37,$E4:$AC4)+'5N inverse'!$A$20*$C5/Setup!$B$17+INDEX('5N inverse'!$A$20:$Y$20,1,'5N mesh'!$B$7+1)*Setup!$B$22</f>
        <v>0</v>
      </c>
      <c r="W5" s="0" t="n">
        <f aca="false">SUMPRODUCT('5N inverse'!$A$21:$Y$21,'5N mesh'!$B$37:$Z$37,$E4:$AC4)+'5N inverse'!$A$21*$C5/Setup!$B$17+INDEX('5N inverse'!$A$21:$Y$21,1,'5N mesh'!$B$7+1)*Setup!$B$22</f>
        <v>0</v>
      </c>
      <c r="X5" s="0" t="n">
        <f aca="false">SUMPRODUCT('5N inverse'!$A$22:$Y$22,'5N mesh'!$B$37:$Z$37,$E4:$AC4)+'5N inverse'!$A$22*$C5/Setup!$B$17+INDEX('5N inverse'!$A$22:$Y$22,1,'5N mesh'!$B$7+1)*Setup!$B$22</f>
        <v>0</v>
      </c>
      <c r="Y5" s="0" t="n">
        <f aca="false">SUMPRODUCT('5N inverse'!$A$23:$Y$23,'5N mesh'!$B$37:$Z$37,$E4:$AC4)+'5N inverse'!$A$23*$C5/Setup!$B$17+INDEX('5N inverse'!$A$23:$Y$23,1,'5N mesh'!$B$7+1)*Setup!$B$22</f>
        <v>0</v>
      </c>
      <c r="Z5" s="0" t="n">
        <f aca="false">SUMPRODUCT('5N inverse'!$A$24:$Y$24,'5N mesh'!$B$37:$Z$37,$E4:$AC4)+'5N inverse'!$A$24*$C5/Setup!$B$17+INDEX('5N inverse'!$A$24:$Y$24,1,'5N mesh'!$B$7+1)*Setup!$B$22</f>
        <v>0</v>
      </c>
      <c r="AA5" s="0" t="n">
        <f aca="false">SUMPRODUCT('5N inverse'!$A$25:$Y$25,'5N mesh'!$B$37:$Z$37,$E4:$AC4)+'5N inverse'!$A$25*$C5/Setup!$B$17+INDEX('5N inverse'!$A$25:$Y$25,1,'5N mesh'!$B$7+1)*Setup!$B$22</f>
        <v>0</v>
      </c>
      <c r="AB5" s="0" t="n">
        <f aca="false">SUMPRODUCT('5N inverse'!$A$26:$Y$26,'5N mesh'!$B$37:$Z$37,$E4:$AC4)+'5N inverse'!$A$26*$C5/Setup!$B$17+INDEX('5N inverse'!$A$26:$Y$26,1,'5N mesh'!$B$7+1)*Setup!$B$22</f>
        <v>0</v>
      </c>
      <c r="AC5" s="0" t="n">
        <f aca="false">SUMPRODUCT('5N inverse'!$A$27:$Y$27,'5N mesh'!$B$37:$Z$37,$E4:$AC4)+'5N inverse'!$A$27*$C5/Setup!$B$17+INDEX('5N inverse'!$A$27:$Y$27,1,'5N mesh'!$B$7+1)*Setup!$B$22</f>
        <v>0</v>
      </c>
    </row>
    <row r="6" customFormat="false" ht="15" hidden="false" customHeight="false" outlineLevel="0" collapsed="false">
      <c r="A6" s="0" t="n">
        <v>1</v>
      </c>
      <c r="B6" s="0" t="n">
        <f aca="false">A6*Setup!$B$11/3600</f>
        <v>0.0833333333333333</v>
      </c>
      <c r="C6" s="0" t="n">
        <f aca="false">Setup!$B$7+Setup!$B$8*COS(2*PI()*(B6-Setup!$B$9)/24)</f>
        <v>21.9249069673579</v>
      </c>
      <c r="D6" s="0" t="n">
        <f aca="false">(C6-E6)/Setup!$B$17</f>
        <v>51.8923820526854</v>
      </c>
      <c r="E6" s="0" t="n">
        <f aca="false">SUMPRODUCT('5N inverse'!$A$3:$Y$3,'5N mesh'!$B$37:$Z$37,$E5:$AC5)+'5N inverse'!$A$3*$C6/Setup!$B$17+INDEX('5N inverse'!$A$3:$Y$3,1,'5N mesh'!$B$7+1)*Setup!$B$22</f>
        <v>15.1788973005088</v>
      </c>
      <c r="F6" s="0" t="n">
        <f aca="false">SUMPRODUCT('5N inverse'!$A$4:$Y$4,'5N mesh'!$B$37:$Z$37,$E5:$AC5)+'5N inverse'!$A$4*$C6/Setup!$B$17+INDEX('5N inverse'!$A$4:$Y$4,1,'5N mesh'!$B$7+1)*Setup!$B$22</f>
        <v>15.149096589466</v>
      </c>
      <c r="G6" s="0" t="n">
        <f aca="false">SUMPRODUCT('5N inverse'!$A$5:$Y$5,'5N mesh'!$B$37:$Z$37,$E5:$AC5)+'5N inverse'!$A$5*$C6/Setup!$B$17+INDEX('5N inverse'!$A$5:$Y$5,1,'5N mesh'!$B$7+1)*Setup!$B$22</f>
        <v>15.0894951673804</v>
      </c>
      <c r="H6" s="0" t="n">
        <f aca="false">SUMPRODUCT('5N inverse'!$A$6:$Y$6,'5N mesh'!$B$37:$Z$37,$E5:$AC5)+'5N inverse'!$A$6*$C6/Setup!$B$17+INDEX('5N inverse'!$A$6:$Y$6,1,'5N mesh'!$B$7+1)*Setup!$B$22</f>
        <v>15.0298937452948</v>
      </c>
      <c r="I6" s="0" t="n">
        <f aca="false">SUMPRODUCT('5N inverse'!$A$7:$Y$7,'5N mesh'!$B$37:$Z$37,$E5:$AC5)+'5N inverse'!$A$7*$C6/Setup!$B$17+INDEX('5N inverse'!$A$7:$Y$7,1,'5N mesh'!$B$7+1)*Setup!$B$22</f>
        <v>15.0000930342521</v>
      </c>
      <c r="J6" s="0" t="n">
        <f aca="false">SUMPRODUCT('5N inverse'!$A$8:$Y$8,'5N mesh'!$B$37:$Z$37,$E5:$AC5)+'5N inverse'!$A$8*$C6/Setup!$B$17+INDEX('5N inverse'!$A$8:$Y$8,1,'5N mesh'!$B$7+1)*Setup!$B$22</f>
        <v>0</v>
      </c>
      <c r="K6" s="0" t="n">
        <f aca="false">SUMPRODUCT('5N inverse'!$A$9:$Y$9,'5N mesh'!$B$37:$Z$37,$E5:$AC5)+'5N inverse'!$A$9*$C6/Setup!$B$17+INDEX('5N inverse'!$A$9:$Y$9,1,'5N mesh'!$B$7+1)*Setup!$B$22</f>
        <v>0</v>
      </c>
      <c r="L6" s="0" t="n">
        <f aca="false">SUMPRODUCT('5N inverse'!$A$10:$Y$10,'5N mesh'!$B$37:$Z$37,$E5:$AC5)+'5N inverse'!$A$10*$C6/Setup!$B$17+INDEX('5N inverse'!$A$10:$Y$10,1,'5N mesh'!$B$7+1)*Setup!$B$22</f>
        <v>0</v>
      </c>
      <c r="M6" s="0" t="n">
        <f aca="false">SUMPRODUCT('5N inverse'!$A$11:$Y$11,'5N mesh'!$B$37:$Z$37,$E5:$AC5)+'5N inverse'!$A$11*$C6/Setup!$B$17+INDEX('5N inverse'!$A$11:$Y$11,1,'5N mesh'!$B$7+1)*Setup!$B$22</f>
        <v>0</v>
      </c>
      <c r="N6" s="0" t="n">
        <f aca="false">SUMPRODUCT('5N inverse'!$A$12:$Y$12,'5N mesh'!$B$37:$Z$37,$E5:$AC5)+'5N inverse'!$A$12*$C6/Setup!$B$17+INDEX('5N inverse'!$A$12:$Y$12,1,'5N mesh'!$B$7+1)*Setup!$B$22</f>
        <v>0</v>
      </c>
      <c r="O6" s="0" t="n">
        <f aca="false">SUMPRODUCT('5N inverse'!$A$13:$Y$13,'5N mesh'!$B$37:$Z$37,$E5:$AC5)+'5N inverse'!$A$13*$C6/Setup!$B$17+INDEX('5N inverse'!$A$13:$Y$13,1,'5N mesh'!$B$7+1)*Setup!$B$22</f>
        <v>0</v>
      </c>
      <c r="P6" s="0" t="n">
        <f aca="false">SUMPRODUCT('5N inverse'!$A$14:$Y$14,'5N mesh'!$B$37:$Z$37,$E5:$AC5)+'5N inverse'!$A$14*$C6/Setup!$B$17+INDEX('5N inverse'!$A$14:$Y$14,1,'5N mesh'!$B$7+1)*Setup!$B$22</f>
        <v>0</v>
      </c>
      <c r="Q6" s="0" t="n">
        <f aca="false">SUMPRODUCT('5N inverse'!$A$15:$Y$15,'5N mesh'!$B$37:$Z$37,$E5:$AC5)+'5N inverse'!$A$15*$C6/Setup!$B$17+INDEX('5N inverse'!$A$15:$Y$15,1,'5N mesh'!$B$7+1)*Setup!$B$22</f>
        <v>0</v>
      </c>
      <c r="R6" s="0" t="n">
        <f aca="false">SUMPRODUCT('5N inverse'!$A$16:$Y$16,'5N mesh'!$B$37:$Z$37,$E5:$AC5)+'5N inverse'!$A$16*$C6/Setup!$B$17+INDEX('5N inverse'!$A$16:$Y$16,1,'5N mesh'!$B$7+1)*Setup!$B$22</f>
        <v>0</v>
      </c>
      <c r="S6" s="0" t="n">
        <f aca="false">SUMPRODUCT('5N inverse'!$A$17:$Y$17,'5N mesh'!$B$37:$Z$37,$E5:$AC5)+'5N inverse'!$A$17*$C6/Setup!$B$17+INDEX('5N inverse'!$A$17:$Y$17,1,'5N mesh'!$B$7+1)*Setup!$B$22</f>
        <v>0</v>
      </c>
      <c r="T6" s="0" t="n">
        <f aca="false">SUMPRODUCT('5N inverse'!$A$18:$Y$18,'5N mesh'!$B$37:$Z$37,$E5:$AC5)+'5N inverse'!$A$18*$C6/Setup!$B$17+INDEX('5N inverse'!$A$18:$Y$18,1,'5N mesh'!$B$7+1)*Setup!$B$22</f>
        <v>0</v>
      </c>
      <c r="U6" s="0" t="n">
        <f aca="false">SUMPRODUCT('5N inverse'!$A$19:$Y$19,'5N mesh'!$B$37:$Z$37,$E5:$AC5)+'5N inverse'!$A$19*$C6/Setup!$B$17+INDEX('5N inverse'!$A$19:$Y$19,1,'5N mesh'!$B$7+1)*Setup!$B$22</f>
        <v>0</v>
      </c>
      <c r="V6" s="0" t="n">
        <f aca="false">SUMPRODUCT('5N inverse'!$A$20:$Y$20,'5N mesh'!$B$37:$Z$37,$E5:$AC5)+'5N inverse'!$A$20*$C6/Setup!$B$17+INDEX('5N inverse'!$A$20:$Y$20,1,'5N mesh'!$B$7+1)*Setup!$B$22</f>
        <v>0</v>
      </c>
      <c r="W6" s="0" t="n">
        <f aca="false">SUMPRODUCT('5N inverse'!$A$21:$Y$21,'5N mesh'!$B$37:$Z$37,$E5:$AC5)+'5N inverse'!$A$21*$C6/Setup!$B$17+INDEX('5N inverse'!$A$21:$Y$21,1,'5N mesh'!$B$7+1)*Setup!$B$22</f>
        <v>0</v>
      </c>
      <c r="X6" s="0" t="n">
        <f aca="false">SUMPRODUCT('5N inverse'!$A$22:$Y$22,'5N mesh'!$B$37:$Z$37,$E5:$AC5)+'5N inverse'!$A$22*$C6/Setup!$B$17+INDEX('5N inverse'!$A$22:$Y$22,1,'5N mesh'!$B$7+1)*Setup!$B$22</f>
        <v>0</v>
      </c>
      <c r="Y6" s="0" t="n">
        <f aca="false">SUMPRODUCT('5N inverse'!$A$23:$Y$23,'5N mesh'!$B$37:$Z$37,$E5:$AC5)+'5N inverse'!$A$23*$C6/Setup!$B$17+INDEX('5N inverse'!$A$23:$Y$23,1,'5N mesh'!$B$7+1)*Setup!$B$22</f>
        <v>0</v>
      </c>
      <c r="Z6" s="0" t="n">
        <f aca="false">SUMPRODUCT('5N inverse'!$A$24:$Y$24,'5N mesh'!$B$37:$Z$37,$E5:$AC5)+'5N inverse'!$A$24*$C6/Setup!$B$17+INDEX('5N inverse'!$A$24:$Y$24,1,'5N mesh'!$B$7+1)*Setup!$B$22</f>
        <v>0</v>
      </c>
      <c r="AA6" s="0" t="n">
        <f aca="false">SUMPRODUCT('5N inverse'!$A$25:$Y$25,'5N mesh'!$B$37:$Z$37,$E5:$AC5)+'5N inverse'!$A$25*$C6/Setup!$B$17+INDEX('5N inverse'!$A$25:$Y$25,1,'5N mesh'!$B$7+1)*Setup!$B$22</f>
        <v>0</v>
      </c>
      <c r="AB6" s="0" t="n">
        <f aca="false">SUMPRODUCT('5N inverse'!$A$26:$Y$26,'5N mesh'!$B$37:$Z$37,$E5:$AC5)+'5N inverse'!$A$26*$C6/Setup!$B$17+INDEX('5N inverse'!$A$26:$Y$26,1,'5N mesh'!$B$7+1)*Setup!$B$22</f>
        <v>0</v>
      </c>
      <c r="AC6" s="0" t="n">
        <f aca="false">SUMPRODUCT('5N inverse'!$A$27:$Y$27,'5N mesh'!$B$37:$Z$37,$E5:$AC5)+'5N inverse'!$A$27*$C6/Setup!$B$17+INDEX('5N inverse'!$A$27:$Y$27,1,'5N mesh'!$B$7+1)*Setup!$B$22</f>
        <v>0</v>
      </c>
    </row>
    <row r="7" customFormat="false" ht="15" hidden="false" customHeight="false" outlineLevel="0" collapsed="false">
      <c r="A7" s="0" t="n">
        <v>2</v>
      </c>
      <c r="B7" s="0" t="n">
        <f aca="false">A7*Setup!$B$11/3600</f>
        <v>0.166666666666667</v>
      </c>
      <c r="C7" s="0" t="n">
        <f aca="false">Setup!$B$7+Setup!$B$8*COS(2*PI()*(B7-Setup!$B$9)/24)</f>
        <v>21.8508015666127</v>
      </c>
      <c r="D7" s="0" t="n">
        <f aca="false">(C7-E7)/Setup!$B$17</f>
        <v>50.6590470917722</v>
      </c>
      <c r="E7" s="0" t="n">
        <f aca="false">SUMPRODUCT('5N inverse'!$A$3:$Y$3,'5N mesh'!$B$37:$Z$37,$E6:$AC6)+'5N inverse'!$A$3*$C7/Setup!$B$17+INDEX('5N inverse'!$A$3:$Y$3,1,'5N mesh'!$B$7+1)*Setup!$B$22</f>
        <v>15.2651254446823</v>
      </c>
      <c r="F7" s="0" t="n">
        <f aca="false">SUMPRODUCT('5N inverse'!$A$4:$Y$4,'5N mesh'!$B$37:$Z$37,$E6:$AC6)+'5N inverse'!$A$4*$C7/Setup!$B$17+INDEX('5N inverse'!$A$4:$Y$4,1,'5N mesh'!$B$7+1)*Setup!$B$22</f>
        <v>15.2209682094708</v>
      </c>
      <c r="G7" s="0" t="n">
        <f aca="false">SUMPRODUCT('5N inverse'!$A$5:$Y$5,'5N mesh'!$B$37:$Z$37,$E6:$AC6)+'5N inverse'!$A$5*$C7/Setup!$B$17+INDEX('5N inverse'!$A$5:$Y$5,1,'5N mesh'!$B$7+1)*Setup!$B$22</f>
        <v>15.1326537390478</v>
      </c>
      <c r="H7" s="0" t="n">
        <f aca="false">SUMPRODUCT('5N inverse'!$A$6:$Y$6,'5N mesh'!$B$37:$Z$37,$E6:$AC6)+'5N inverse'!$A$6*$C7/Setup!$B$17+INDEX('5N inverse'!$A$6:$Y$6,1,'5N mesh'!$B$7+1)*Setup!$B$22</f>
        <v>15.0443392686248</v>
      </c>
      <c r="I7" s="0" t="n">
        <f aca="false">SUMPRODUCT('5N inverse'!$A$7:$Y$7,'5N mesh'!$B$37:$Z$37,$E6:$AC6)+'5N inverse'!$A$7*$C7/Setup!$B$17+INDEX('5N inverse'!$A$7:$Y$7,1,'5N mesh'!$B$7+1)*Setup!$B$22</f>
        <v>15.0001820334132</v>
      </c>
      <c r="J7" s="0" t="n">
        <f aca="false">SUMPRODUCT('5N inverse'!$A$8:$Y$8,'5N mesh'!$B$37:$Z$37,$E6:$AC6)+'5N inverse'!$A$8*$C7/Setup!$B$17+INDEX('5N inverse'!$A$8:$Y$8,1,'5N mesh'!$B$7+1)*Setup!$B$22</f>
        <v>0</v>
      </c>
      <c r="K7" s="0" t="n">
        <f aca="false">SUMPRODUCT('5N inverse'!$A$9:$Y$9,'5N mesh'!$B$37:$Z$37,$E6:$AC6)+'5N inverse'!$A$9*$C7/Setup!$B$17+INDEX('5N inverse'!$A$9:$Y$9,1,'5N mesh'!$B$7+1)*Setup!$B$22</f>
        <v>0</v>
      </c>
      <c r="L7" s="0" t="n">
        <f aca="false">SUMPRODUCT('5N inverse'!$A$10:$Y$10,'5N mesh'!$B$37:$Z$37,$E6:$AC6)+'5N inverse'!$A$10*$C7/Setup!$B$17+INDEX('5N inverse'!$A$10:$Y$10,1,'5N mesh'!$B$7+1)*Setup!$B$22</f>
        <v>0</v>
      </c>
      <c r="M7" s="0" t="n">
        <f aca="false">SUMPRODUCT('5N inverse'!$A$11:$Y$11,'5N mesh'!$B$37:$Z$37,$E6:$AC6)+'5N inverse'!$A$11*$C7/Setup!$B$17+INDEX('5N inverse'!$A$11:$Y$11,1,'5N mesh'!$B$7+1)*Setup!$B$22</f>
        <v>0</v>
      </c>
      <c r="N7" s="0" t="n">
        <f aca="false">SUMPRODUCT('5N inverse'!$A$12:$Y$12,'5N mesh'!$B$37:$Z$37,$E6:$AC6)+'5N inverse'!$A$12*$C7/Setup!$B$17+INDEX('5N inverse'!$A$12:$Y$12,1,'5N mesh'!$B$7+1)*Setup!$B$22</f>
        <v>0</v>
      </c>
      <c r="O7" s="0" t="n">
        <f aca="false">SUMPRODUCT('5N inverse'!$A$13:$Y$13,'5N mesh'!$B$37:$Z$37,$E6:$AC6)+'5N inverse'!$A$13*$C7/Setup!$B$17+INDEX('5N inverse'!$A$13:$Y$13,1,'5N mesh'!$B$7+1)*Setup!$B$22</f>
        <v>0</v>
      </c>
      <c r="P7" s="0" t="n">
        <f aca="false">SUMPRODUCT('5N inverse'!$A$14:$Y$14,'5N mesh'!$B$37:$Z$37,$E6:$AC6)+'5N inverse'!$A$14*$C7/Setup!$B$17+INDEX('5N inverse'!$A$14:$Y$14,1,'5N mesh'!$B$7+1)*Setup!$B$22</f>
        <v>0</v>
      </c>
      <c r="Q7" s="0" t="n">
        <f aca="false">SUMPRODUCT('5N inverse'!$A$15:$Y$15,'5N mesh'!$B$37:$Z$37,$E6:$AC6)+'5N inverse'!$A$15*$C7/Setup!$B$17+INDEX('5N inverse'!$A$15:$Y$15,1,'5N mesh'!$B$7+1)*Setup!$B$22</f>
        <v>0</v>
      </c>
      <c r="R7" s="0" t="n">
        <f aca="false">SUMPRODUCT('5N inverse'!$A$16:$Y$16,'5N mesh'!$B$37:$Z$37,$E6:$AC6)+'5N inverse'!$A$16*$C7/Setup!$B$17+INDEX('5N inverse'!$A$16:$Y$16,1,'5N mesh'!$B$7+1)*Setup!$B$22</f>
        <v>0</v>
      </c>
      <c r="S7" s="0" t="n">
        <f aca="false">SUMPRODUCT('5N inverse'!$A$17:$Y$17,'5N mesh'!$B$37:$Z$37,$E6:$AC6)+'5N inverse'!$A$17*$C7/Setup!$B$17+INDEX('5N inverse'!$A$17:$Y$17,1,'5N mesh'!$B$7+1)*Setup!$B$22</f>
        <v>0</v>
      </c>
      <c r="T7" s="0" t="n">
        <f aca="false">SUMPRODUCT('5N inverse'!$A$18:$Y$18,'5N mesh'!$B$37:$Z$37,$E6:$AC6)+'5N inverse'!$A$18*$C7/Setup!$B$17+INDEX('5N inverse'!$A$18:$Y$18,1,'5N mesh'!$B$7+1)*Setup!$B$22</f>
        <v>0</v>
      </c>
      <c r="U7" s="0" t="n">
        <f aca="false">SUMPRODUCT('5N inverse'!$A$19:$Y$19,'5N mesh'!$B$37:$Z$37,$E6:$AC6)+'5N inverse'!$A$19*$C7/Setup!$B$17+INDEX('5N inverse'!$A$19:$Y$19,1,'5N mesh'!$B$7+1)*Setup!$B$22</f>
        <v>0</v>
      </c>
      <c r="V7" s="0" t="n">
        <f aca="false">SUMPRODUCT('5N inverse'!$A$20:$Y$20,'5N mesh'!$B$37:$Z$37,$E6:$AC6)+'5N inverse'!$A$20*$C7/Setup!$B$17+INDEX('5N inverse'!$A$20:$Y$20,1,'5N mesh'!$B$7+1)*Setup!$B$22</f>
        <v>0</v>
      </c>
      <c r="W7" s="0" t="n">
        <f aca="false">SUMPRODUCT('5N inverse'!$A$21:$Y$21,'5N mesh'!$B$37:$Z$37,$E6:$AC6)+'5N inverse'!$A$21*$C7/Setup!$B$17+INDEX('5N inverse'!$A$21:$Y$21,1,'5N mesh'!$B$7+1)*Setup!$B$22</f>
        <v>0</v>
      </c>
      <c r="X7" s="0" t="n">
        <f aca="false">SUMPRODUCT('5N inverse'!$A$22:$Y$22,'5N mesh'!$B$37:$Z$37,$E6:$AC6)+'5N inverse'!$A$22*$C7/Setup!$B$17+INDEX('5N inverse'!$A$22:$Y$22,1,'5N mesh'!$B$7+1)*Setup!$B$22</f>
        <v>0</v>
      </c>
      <c r="Y7" s="0" t="n">
        <f aca="false">SUMPRODUCT('5N inverse'!$A$23:$Y$23,'5N mesh'!$B$37:$Z$37,$E6:$AC6)+'5N inverse'!$A$23*$C7/Setup!$B$17+INDEX('5N inverse'!$A$23:$Y$23,1,'5N mesh'!$B$7+1)*Setup!$B$22</f>
        <v>0</v>
      </c>
      <c r="Z7" s="0" t="n">
        <f aca="false">SUMPRODUCT('5N inverse'!$A$24:$Y$24,'5N mesh'!$B$37:$Z$37,$E6:$AC6)+'5N inverse'!$A$24*$C7/Setup!$B$17+INDEX('5N inverse'!$A$24:$Y$24,1,'5N mesh'!$B$7+1)*Setup!$B$22</f>
        <v>0</v>
      </c>
      <c r="AA7" s="0" t="n">
        <f aca="false">SUMPRODUCT('5N inverse'!$A$25:$Y$25,'5N mesh'!$B$37:$Z$37,$E6:$AC6)+'5N inverse'!$A$25*$C7/Setup!$B$17+INDEX('5N inverse'!$A$25:$Y$25,1,'5N mesh'!$B$7+1)*Setup!$B$22</f>
        <v>0</v>
      </c>
      <c r="AB7" s="0" t="n">
        <f aca="false">SUMPRODUCT('5N inverse'!$A$26:$Y$26,'5N mesh'!$B$37:$Z$37,$E6:$AC6)+'5N inverse'!$A$26*$C7/Setup!$B$17+INDEX('5N inverse'!$A$26:$Y$26,1,'5N mesh'!$B$7+1)*Setup!$B$22</f>
        <v>0</v>
      </c>
      <c r="AC7" s="0" t="n">
        <f aca="false">SUMPRODUCT('5N inverse'!$A$27:$Y$27,'5N mesh'!$B$37:$Z$37,$E6:$AC6)+'5N inverse'!$A$27*$C7/Setup!$B$17+INDEX('5N inverse'!$A$27:$Y$27,1,'5N mesh'!$B$7+1)*Setup!$B$22</f>
        <v>0</v>
      </c>
    </row>
    <row r="8" customFormat="false" ht="15" hidden="false" customHeight="false" outlineLevel="0" collapsed="false">
      <c r="A8" s="0" t="n">
        <v>3</v>
      </c>
      <c r="B8" s="0" t="n">
        <f aca="false">A8*Setup!$B$11/3600</f>
        <v>0.25</v>
      </c>
      <c r="C8" s="0" t="n">
        <f aca="false">Setup!$B$7+Setup!$B$8*COS(2*PI()*(B8-Setup!$B$9)/24)</f>
        <v>21.7777190679216</v>
      </c>
      <c r="D8" s="0" t="n">
        <f aca="false">(C8-E8)/Setup!$B$17</f>
        <v>49.4496691364061</v>
      </c>
      <c r="E8" s="0" t="n">
        <f aca="false">SUMPRODUCT('5N inverse'!$A$3:$Y$3,'5N mesh'!$B$37:$Z$37,$E7:$AC7)+'5N inverse'!$A$3*$C8/Setup!$B$17+INDEX('5N inverse'!$A$3:$Y$3,1,'5N mesh'!$B$7+1)*Setup!$B$22</f>
        <v>15.3492620801888</v>
      </c>
      <c r="F8" s="0" t="n">
        <f aca="false">SUMPRODUCT('5N inverse'!$A$4:$Y$4,'5N mesh'!$B$37:$Z$37,$E7:$AC7)+'5N inverse'!$A$4*$C8/Setup!$B$17+INDEX('5N inverse'!$A$4:$Y$4,1,'5N mesh'!$B$7+1)*Setup!$B$22</f>
        <v>15.2911012044921</v>
      </c>
      <c r="G8" s="0" t="n">
        <f aca="false">SUMPRODUCT('5N inverse'!$A$5:$Y$5,'5N mesh'!$B$37:$Z$37,$E7:$AC7)+'5N inverse'!$A$5*$C8/Setup!$B$17+INDEX('5N inverse'!$A$5:$Y$5,1,'5N mesh'!$B$7+1)*Setup!$B$22</f>
        <v>15.1747794530986</v>
      </c>
      <c r="H8" s="0" t="n">
        <f aca="false">SUMPRODUCT('5N inverse'!$A$6:$Y$6,'5N mesh'!$B$37:$Z$37,$E7:$AC7)+'5N inverse'!$A$6*$C8/Setup!$B$17+INDEX('5N inverse'!$A$6:$Y$6,1,'5N mesh'!$B$7+1)*Setup!$B$22</f>
        <v>15.0584577017051</v>
      </c>
      <c r="I8" s="0" t="n">
        <f aca="false">SUMPRODUCT('5N inverse'!$A$7:$Y$7,'5N mesh'!$B$37:$Z$37,$E7:$AC7)+'5N inverse'!$A$7*$C8/Setup!$B$17+INDEX('5N inverse'!$A$7:$Y$7,1,'5N mesh'!$B$7+1)*Setup!$B$22</f>
        <v>15.0002968260084</v>
      </c>
      <c r="J8" s="0" t="n">
        <f aca="false">SUMPRODUCT('5N inverse'!$A$8:$Y$8,'5N mesh'!$B$37:$Z$37,$E7:$AC7)+'5N inverse'!$A$8*$C8/Setup!$B$17+INDEX('5N inverse'!$A$8:$Y$8,1,'5N mesh'!$B$7+1)*Setup!$B$22</f>
        <v>0</v>
      </c>
      <c r="K8" s="0" t="n">
        <f aca="false">SUMPRODUCT('5N inverse'!$A$9:$Y$9,'5N mesh'!$B$37:$Z$37,$E7:$AC7)+'5N inverse'!$A$9*$C8/Setup!$B$17+INDEX('5N inverse'!$A$9:$Y$9,1,'5N mesh'!$B$7+1)*Setup!$B$22</f>
        <v>0</v>
      </c>
      <c r="L8" s="0" t="n">
        <f aca="false">SUMPRODUCT('5N inverse'!$A$10:$Y$10,'5N mesh'!$B$37:$Z$37,$E7:$AC7)+'5N inverse'!$A$10*$C8/Setup!$B$17+INDEX('5N inverse'!$A$10:$Y$10,1,'5N mesh'!$B$7+1)*Setup!$B$22</f>
        <v>0</v>
      </c>
      <c r="M8" s="0" t="n">
        <f aca="false">SUMPRODUCT('5N inverse'!$A$11:$Y$11,'5N mesh'!$B$37:$Z$37,$E7:$AC7)+'5N inverse'!$A$11*$C8/Setup!$B$17+INDEX('5N inverse'!$A$11:$Y$11,1,'5N mesh'!$B$7+1)*Setup!$B$22</f>
        <v>0</v>
      </c>
      <c r="N8" s="0" t="n">
        <f aca="false">SUMPRODUCT('5N inverse'!$A$12:$Y$12,'5N mesh'!$B$37:$Z$37,$E7:$AC7)+'5N inverse'!$A$12*$C8/Setup!$B$17+INDEX('5N inverse'!$A$12:$Y$12,1,'5N mesh'!$B$7+1)*Setup!$B$22</f>
        <v>0</v>
      </c>
      <c r="O8" s="0" t="n">
        <f aca="false">SUMPRODUCT('5N inverse'!$A$13:$Y$13,'5N mesh'!$B$37:$Z$37,$E7:$AC7)+'5N inverse'!$A$13*$C8/Setup!$B$17+INDEX('5N inverse'!$A$13:$Y$13,1,'5N mesh'!$B$7+1)*Setup!$B$22</f>
        <v>0</v>
      </c>
      <c r="P8" s="0" t="n">
        <f aca="false">SUMPRODUCT('5N inverse'!$A$14:$Y$14,'5N mesh'!$B$37:$Z$37,$E7:$AC7)+'5N inverse'!$A$14*$C8/Setup!$B$17+INDEX('5N inverse'!$A$14:$Y$14,1,'5N mesh'!$B$7+1)*Setup!$B$22</f>
        <v>0</v>
      </c>
      <c r="Q8" s="0" t="n">
        <f aca="false">SUMPRODUCT('5N inverse'!$A$15:$Y$15,'5N mesh'!$B$37:$Z$37,$E7:$AC7)+'5N inverse'!$A$15*$C8/Setup!$B$17+INDEX('5N inverse'!$A$15:$Y$15,1,'5N mesh'!$B$7+1)*Setup!$B$22</f>
        <v>0</v>
      </c>
      <c r="R8" s="0" t="n">
        <f aca="false">SUMPRODUCT('5N inverse'!$A$16:$Y$16,'5N mesh'!$B$37:$Z$37,$E7:$AC7)+'5N inverse'!$A$16*$C8/Setup!$B$17+INDEX('5N inverse'!$A$16:$Y$16,1,'5N mesh'!$B$7+1)*Setup!$B$22</f>
        <v>0</v>
      </c>
      <c r="S8" s="0" t="n">
        <f aca="false">SUMPRODUCT('5N inverse'!$A$17:$Y$17,'5N mesh'!$B$37:$Z$37,$E7:$AC7)+'5N inverse'!$A$17*$C8/Setup!$B$17+INDEX('5N inverse'!$A$17:$Y$17,1,'5N mesh'!$B$7+1)*Setup!$B$22</f>
        <v>0</v>
      </c>
      <c r="T8" s="0" t="n">
        <f aca="false">SUMPRODUCT('5N inverse'!$A$18:$Y$18,'5N mesh'!$B$37:$Z$37,$E7:$AC7)+'5N inverse'!$A$18*$C8/Setup!$B$17+INDEX('5N inverse'!$A$18:$Y$18,1,'5N mesh'!$B$7+1)*Setup!$B$22</f>
        <v>0</v>
      </c>
      <c r="U8" s="0" t="n">
        <f aca="false">SUMPRODUCT('5N inverse'!$A$19:$Y$19,'5N mesh'!$B$37:$Z$37,$E7:$AC7)+'5N inverse'!$A$19*$C8/Setup!$B$17+INDEX('5N inverse'!$A$19:$Y$19,1,'5N mesh'!$B$7+1)*Setup!$B$22</f>
        <v>0</v>
      </c>
      <c r="V8" s="0" t="n">
        <f aca="false">SUMPRODUCT('5N inverse'!$A$20:$Y$20,'5N mesh'!$B$37:$Z$37,$E7:$AC7)+'5N inverse'!$A$20*$C8/Setup!$B$17+INDEX('5N inverse'!$A$20:$Y$20,1,'5N mesh'!$B$7+1)*Setup!$B$22</f>
        <v>0</v>
      </c>
      <c r="W8" s="0" t="n">
        <f aca="false">SUMPRODUCT('5N inverse'!$A$21:$Y$21,'5N mesh'!$B$37:$Z$37,$E7:$AC7)+'5N inverse'!$A$21*$C8/Setup!$B$17+INDEX('5N inverse'!$A$21:$Y$21,1,'5N mesh'!$B$7+1)*Setup!$B$22</f>
        <v>0</v>
      </c>
      <c r="X8" s="0" t="n">
        <f aca="false">SUMPRODUCT('5N inverse'!$A$22:$Y$22,'5N mesh'!$B$37:$Z$37,$E7:$AC7)+'5N inverse'!$A$22*$C8/Setup!$B$17+INDEX('5N inverse'!$A$22:$Y$22,1,'5N mesh'!$B$7+1)*Setup!$B$22</f>
        <v>0</v>
      </c>
      <c r="Y8" s="0" t="n">
        <f aca="false">SUMPRODUCT('5N inverse'!$A$23:$Y$23,'5N mesh'!$B$37:$Z$37,$E7:$AC7)+'5N inverse'!$A$23*$C8/Setup!$B$17+INDEX('5N inverse'!$A$23:$Y$23,1,'5N mesh'!$B$7+1)*Setup!$B$22</f>
        <v>0</v>
      </c>
      <c r="Z8" s="0" t="n">
        <f aca="false">SUMPRODUCT('5N inverse'!$A$24:$Y$24,'5N mesh'!$B$37:$Z$37,$E7:$AC7)+'5N inverse'!$A$24*$C8/Setup!$B$17+INDEX('5N inverse'!$A$24:$Y$24,1,'5N mesh'!$B$7+1)*Setup!$B$22</f>
        <v>0</v>
      </c>
      <c r="AA8" s="0" t="n">
        <f aca="false">SUMPRODUCT('5N inverse'!$A$25:$Y$25,'5N mesh'!$B$37:$Z$37,$E7:$AC7)+'5N inverse'!$A$25*$C8/Setup!$B$17+INDEX('5N inverse'!$A$25:$Y$25,1,'5N mesh'!$B$7+1)*Setup!$B$22</f>
        <v>0</v>
      </c>
      <c r="AB8" s="0" t="n">
        <f aca="false">SUMPRODUCT('5N inverse'!$A$26:$Y$26,'5N mesh'!$B$37:$Z$37,$E7:$AC7)+'5N inverse'!$A$26*$C8/Setup!$B$17+INDEX('5N inverse'!$A$26:$Y$26,1,'5N mesh'!$B$7+1)*Setup!$B$22</f>
        <v>0</v>
      </c>
      <c r="AC8" s="0" t="n">
        <f aca="false">SUMPRODUCT('5N inverse'!$A$27:$Y$27,'5N mesh'!$B$37:$Z$37,$E7:$AC7)+'5N inverse'!$A$27*$C8/Setup!$B$17+INDEX('5N inverse'!$A$27:$Y$27,1,'5N mesh'!$B$7+1)*Setup!$B$22</f>
        <v>0</v>
      </c>
    </row>
    <row r="9" customFormat="false" ht="15" hidden="false" customHeight="false" outlineLevel="0" collapsed="false">
      <c r="A9" s="0" t="n">
        <v>4</v>
      </c>
      <c r="B9" s="0" t="n">
        <f aca="false">A9*Setup!$B$11/3600</f>
        <v>0.333333333333333</v>
      </c>
      <c r="C9" s="0" t="n">
        <f aca="false">Setup!$B$7+Setup!$B$8*COS(2*PI()*(B9-Setup!$B$9)/24)</f>
        <v>21.7056942545958</v>
      </c>
      <c r="D9" s="0" t="n">
        <f aca="false">(C9-E9)/Setup!$B$17</f>
        <v>48.2641965729453</v>
      </c>
      <c r="E9" s="0" t="n">
        <f aca="false">SUMPRODUCT('5N inverse'!$A$3:$Y$3,'5N mesh'!$B$37:$Z$37,$E8:$AC8)+'5N inverse'!$A$3*$C9/Setup!$B$17+INDEX('5N inverse'!$A$3:$Y$3,1,'5N mesh'!$B$7+1)*Setup!$B$22</f>
        <v>15.4313487001129</v>
      </c>
      <c r="F9" s="0" t="n">
        <f aca="false">SUMPRODUCT('5N inverse'!$A$4:$Y$4,'5N mesh'!$B$37:$Z$37,$E8:$AC8)+'5N inverse'!$A$4*$C9/Setup!$B$17+INDEX('5N inverse'!$A$4:$Y$4,1,'5N mesh'!$B$7+1)*Setup!$B$22</f>
        <v>15.3595298553692</v>
      </c>
      <c r="G9" s="0" t="n">
        <f aca="false">SUMPRODUCT('5N inverse'!$A$5:$Y$5,'5N mesh'!$B$37:$Z$37,$E8:$AC8)+'5N inverse'!$A$5*$C9/Setup!$B$17+INDEX('5N inverse'!$A$5:$Y$5,1,'5N mesh'!$B$7+1)*Setup!$B$22</f>
        <v>15.2158921658817</v>
      </c>
      <c r="H9" s="0" t="n">
        <f aca="false">SUMPRODUCT('5N inverse'!$A$6:$Y$6,'5N mesh'!$B$37:$Z$37,$E8:$AC8)+'5N inverse'!$A$6*$C9/Setup!$B$17+INDEX('5N inverse'!$A$6:$Y$6,1,'5N mesh'!$B$7+1)*Setup!$B$22</f>
        <v>15.0722544763942</v>
      </c>
      <c r="I9" s="0" t="n">
        <f aca="false">SUMPRODUCT('5N inverse'!$A$7:$Y$7,'5N mesh'!$B$37:$Z$37,$E8:$AC8)+'5N inverse'!$A$7*$C9/Setup!$B$17+INDEX('5N inverse'!$A$7:$Y$7,1,'5N mesh'!$B$7+1)*Setup!$B$22</f>
        <v>15.0004356316505</v>
      </c>
      <c r="J9" s="0" t="n">
        <f aca="false">SUMPRODUCT('5N inverse'!$A$8:$Y$8,'5N mesh'!$B$37:$Z$37,$E8:$AC8)+'5N inverse'!$A$8*$C9/Setup!$B$17+INDEX('5N inverse'!$A$8:$Y$8,1,'5N mesh'!$B$7+1)*Setup!$B$22</f>
        <v>0</v>
      </c>
      <c r="K9" s="0" t="n">
        <f aca="false">SUMPRODUCT('5N inverse'!$A$9:$Y$9,'5N mesh'!$B$37:$Z$37,$E8:$AC8)+'5N inverse'!$A$9*$C9/Setup!$B$17+INDEX('5N inverse'!$A$9:$Y$9,1,'5N mesh'!$B$7+1)*Setup!$B$22</f>
        <v>0</v>
      </c>
      <c r="L9" s="0" t="n">
        <f aca="false">SUMPRODUCT('5N inverse'!$A$10:$Y$10,'5N mesh'!$B$37:$Z$37,$E8:$AC8)+'5N inverse'!$A$10*$C9/Setup!$B$17+INDEX('5N inverse'!$A$10:$Y$10,1,'5N mesh'!$B$7+1)*Setup!$B$22</f>
        <v>0</v>
      </c>
      <c r="M9" s="0" t="n">
        <f aca="false">SUMPRODUCT('5N inverse'!$A$11:$Y$11,'5N mesh'!$B$37:$Z$37,$E8:$AC8)+'5N inverse'!$A$11*$C9/Setup!$B$17+INDEX('5N inverse'!$A$11:$Y$11,1,'5N mesh'!$B$7+1)*Setup!$B$22</f>
        <v>0</v>
      </c>
      <c r="N9" s="0" t="n">
        <f aca="false">SUMPRODUCT('5N inverse'!$A$12:$Y$12,'5N mesh'!$B$37:$Z$37,$E8:$AC8)+'5N inverse'!$A$12*$C9/Setup!$B$17+INDEX('5N inverse'!$A$12:$Y$12,1,'5N mesh'!$B$7+1)*Setup!$B$22</f>
        <v>0</v>
      </c>
      <c r="O9" s="0" t="n">
        <f aca="false">SUMPRODUCT('5N inverse'!$A$13:$Y$13,'5N mesh'!$B$37:$Z$37,$E8:$AC8)+'5N inverse'!$A$13*$C9/Setup!$B$17+INDEX('5N inverse'!$A$13:$Y$13,1,'5N mesh'!$B$7+1)*Setup!$B$22</f>
        <v>0</v>
      </c>
      <c r="P9" s="0" t="n">
        <f aca="false">SUMPRODUCT('5N inverse'!$A$14:$Y$14,'5N mesh'!$B$37:$Z$37,$E8:$AC8)+'5N inverse'!$A$14*$C9/Setup!$B$17+INDEX('5N inverse'!$A$14:$Y$14,1,'5N mesh'!$B$7+1)*Setup!$B$22</f>
        <v>0</v>
      </c>
      <c r="Q9" s="0" t="n">
        <f aca="false">SUMPRODUCT('5N inverse'!$A$15:$Y$15,'5N mesh'!$B$37:$Z$37,$E8:$AC8)+'5N inverse'!$A$15*$C9/Setup!$B$17+INDEX('5N inverse'!$A$15:$Y$15,1,'5N mesh'!$B$7+1)*Setup!$B$22</f>
        <v>0</v>
      </c>
      <c r="R9" s="0" t="n">
        <f aca="false">SUMPRODUCT('5N inverse'!$A$16:$Y$16,'5N mesh'!$B$37:$Z$37,$E8:$AC8)+'5N inverse'!$A$16*$C9/Setup!$B$17+INDEX('5N inverse'!$A$16:$Y$16,1,'5N mesh'!$B$7+1)*Setup!$B$22</f>
        <v>0</v>
      </c>
      <c r="S9" s="0" t="n">
        <f aca="false">SUMPRODUCT('5N inverse'!$A$17:$Y$17,'5N mesh'!$B$37:$Z$37,$E8:$AC8)+'5N inverse'!$A$17*$C9/Setup!$B$17+INDEX('5N inverse'!$A$17:$Y$17,1,'5N mesh'!$B$7+1)*Setup!$B$22</f>
        <v>0</v>
      </c>
      <c r="T9" s="0" t="n">
        <f aca="false">SUMPRODUCT('5N inverse'!$A$18:$Y$18,'5N mesh'!$B$37:$Z$37,$E8:$AC8)+'5N inverse'!$A$18*$C9/Setup!$B$17+INDEX('5N inverse'!$A$18:$Y$18,1,'5N mesh'!$B$7+1)*Setup!$B$22</f>
        <v>0</v>
      </c>
      <c r="U9" s="0" t="n">
        <f aca="false">SUMPRODUCT('5N inverse'!$A$19:$Y$19,'5N mesh'!$B$37:$Z$37,$E8:$AC8)+'5N inverse'!$A$19*$C9/Setup!$B$17+INDEX('5N inverse'!$A$19:$Y$19,1,'5N mesh'!$B$7+1)*Setup!$B$22</f>
        <v>0</v>
      </c>
      <c r="V9" s="0" t="n">
        <f aca="false">SUMPRODUCT('5N inverse'!$A$20:$Y$20,'5N mesh'!$B$37:$Z$37,$E8:$AC8)+'5N inverse'!$A$20*$C9/Setup!$B$17+INDEX('5N inverse'!$A$20:$Y$20,1,'5N mesh'!$B$7+1)*Setup!$B$22</f>
        <v>0</v>
      </c>
      <c r="W9" s="0" t="n">
        <f aca="false">SUMPRODUCT('5N inverse'!$A$21:$Y$21,'5N mesh'!$B$37:$Z$37,$E8:$AC8)+'5N inverse'!$A$21*$C9/Setup!$B$17+INDEX('5N inverse'!$A$21:$Y$21,1,'5N mesh'!$B$7+1)*Setup!$B$22</f>
        <v>0</v>
      </c>
      <c r="X9" s="0" t="n">
        <f aca="false">SUMPRODUCT('5N inverse'!$A$22:$Y$22,'5N mesh'!$B$37:$Z$37,$E8:$AC8)+'5N inverse'!$A$22*$C9/Setup!$B$17+INDEX('5N inverse'!$A$22:$Y$22,1,'5N mesh'!$B$7+1)*Setup!$B$22</f>
        <v>0</v>
      </c>
      <c r="Y9" s="0" t="n">
        <f aca="false">SUMPRODUCT('5N inverse'!$A$23:$Y$23,'5N mesh'!$B$37:$Z$37,$E8:$AC8)+'5N inverse'!$A$23*$C9/Setup!$B$17+INDEX('5N inverse'!$A$23:$Y$23,1,'5N mesh'!$B$7+1)*Setup!$B$22</f>
        <v>0</v>
      </c>
      <c r="Z9" s="0" t="n">
        <f aca="false">SUMPRODUCT('5N inverse'!$A$24:$Y$24,'5N mesh'!$B$37:$Z$37,$E8:$AC8)+'5N inverse'!$A$24*$C9/Setup!$B$17+INDEX('5N inverse'!$A$24:$Y$24,1,'5N mesh'!$B$7+1)*Setup!$B$22</f>
        <v>0</v>
      </c>
      <c r="AA9" s="0" t="n">
        <f aca="false">SUMPRODUCT('5N inverse'!$A$25:$Y$25,'5N mesh'!$B$37:$Z$37,$E8:$AC8)+'5N inverse'!$A$25*$C9/Setup!$B$17+INDEX('5N inverse'!$A$25:$Y$25,1,'5N mesh'!$B$7+1)*Setup!$B$22</f>
        <v>0</v>
      </c>
      <c r="AB9" s="0" t="n">
        <f aca="false">SUMPRODUCT('5N inverse'!$A$26:$Y$26,'5N mesh'!$B$37:$Z$37,$E8:$AC8)+'5N inverse'!$A$26*$C9/Setup!$B$17+INDEX('5N inverse'!$A$26:$Y$26,1,'5N mesh'!$B$7+1)*Setup!$B$22</f>
        <v>0</v>
      </c>
      <c r="AC9" s="0" t="n">
        <f aca="false">SUMPRODUCT('5N inverse'!$A$27:$Y$27,'5N mesh'!$B$37:$Z$37,$E8:$AC8)+'5N inverse'!$A$27*$C9/Setup!$B$17+INDEX('5N inverse'!$A$27:$Y$27,1,'5N mesh'!$B$7+1)*Setup!$B$22</f>
        <v>0</v>
      </c>
    </row>
    <row r="10" customFormat="false" ht="15" hidden="false" customHeight="false" outlineLevel="0" collapsed="false">
      <c r="A10" s="0" t="n">
        <v>5</v>
      </c>
      <c r="B10" s="0" t="n">
        <f aca="false">A10*Setup!$B$11/3600</f>
        <v>0.416666666666667</v>
      </c>
      <c r="C10" s="0" t="n">
        <f aca="false">Setup!$B$7+Setup!$B$8*COS(2*PI()*(B10-Setup!$B$9)/24)</f>
        <v>21.6347614065457</v>
      </c>
      <c r="D10" s="0" t="n">
        <f aca="false">(C10-E10)/Setup!$B$17</f>
        <v>47.1025747527748</v>
      </c>
      <c r="E10" s="0" t="n">
        <f aca="false">SUMPRODUCT('5N inverse'!$A$3:$Y$3,'5N mesh'!$B$37:$Z$37,$E9:$AC9)+'5N inverse'!$A$3*$C10/Setup!$B$17+INDEX('5N inverse'!$A$3:$Y$3,1,'5N mesh'!$B$7+1)*Setup!$B$22</f>
        <v>15.511426688685</v>
      </c>
      <c r="F10" s="0" t="n">
        <f aca="false">SUMPRODUCT('5N inverse'!$A$4:$Y$4,'5N mesh'!$B$37:$Z$37,$E9:$AC9)+'5N inverse'!$A$4*$C10/Setup!$B$17+INDEX('5N inverse'!$A$4:$Y$4,1,'5N mesh'!$B$7+1)*Setup!$B$22</f>
        <v>15.4262883668688</v>
      </c>
      <c r="G10" s="0" t="n">
        <f aca="false">SUMPRODUCT('5N inverse'!$A$5:$Y$5,'5N mesh'!$B$37:$Z$37,$E9:$AC9)+'5N inverse'!$A$5*$C10/Setup!$B$17+INDEX('5N inverse'!$A$5:$Y$5,1,'5N mesh'!$B$7+1)*Setup!$B$22</f>
        <v>15.2560117232365</v>
      </c>
      <c r="H10" s="0" t="n">
        <f aca="false">SUMPRODUCT('5N inverse'!$A$6:$Y$6,'5N mesh'!$B$37:$Z$37,$E9:$AC9)+'5N inverse'!$A$6*$C10/Setup!$B$17+INDEX('5N inverse'!$A$6:$Y$6,1,'5N mesh'!$B$7+1)*Setup!$B$22</f>
        <v>15.0857350796043</v>
      </c>
      <c r="I10" s="0" t="n">
        <f aca="false">SUMPRODUCT('5N inverse'!$A$7:$Y$7,'5N mesh'!$B$37:$Z$37,$E9:$AC9)+'5N inverse'!$A$7*$C10/Setup!$B$17+INDEX('5N inverse'!$A$7:$Y$7,1,'5N mesh'!$B$7+1)*Setup!$B$22</f>
        <v>15.0005967577881</v>
      </c>
      <c r="J10" s="0" t="n">
        <f aca="false">SUMPRODUCT('5N inverse'!$A$8:$Y$8,'5N mesh'!$B$37:$Z$37,$E9:$AC9)+'5N inverse'!$A$8*$C10/Setup!$B$17+INDEX('5N inverse'!$A$8:$Y$8,1,'5N mesh'!$B$7+1)*Setup!$B$22</f>
        <v>0</v>
      </c>
      <c r="K10" s="0" t="n">
        <f aca="false">SUMPRODUCT('5N inverse'!$A$9:$Y$9,'5N mesh'!$B$37:$Z$37,$E9:$AC9)+'5N inverse'!$A$9*$C10/Setup!$B$17+INDEX('5N inverse'!$A$9:$Y$9,1,'5N mesh'!$B$7+1)*Setup!$B$22</f>
        <v>0</v>
      </c>
      <c r="L10" s="0" t="n">
        <f aca="false">SUMPRODUCT('5N inverse'!$A$10:$Y$10,'5N mesh'!$B$37:$Z$37,$E9:$AC9)+'5N inverse'!$A$10*$C10/Setup!$B$17+INDEX('5N inverse'!$A$10:$Y$10,1,'5N mesh'!$B$7+1)*Setup!$B$22</f>
        <v>0</v>
      </c>
      <c r="M10" s="0" t="n">
        <f aca="false">SUMPRODUCT('5N inverse'!$A$11:$Y$11,'5N mesh'!$B$37:$Z$37,$E9:$AC9)+'5N inverse'!$A$11*$C10/Setup!$B$17+INDEX('5N inverse'!$A$11:$Y$11,1,'5N mesh'!$B$7+1)*Setup!$B$22</f>
        <v>0</v>
      </c>
      <c r="N10" s="0" t="n">
        <f aca="false">SUMPRODUCT('5N inverse'!$A$12:$Y$12,'5N mesh'!$B$37:$Z$37,$E9:$AC9)+'5N inverse'!$A$12*$C10/Setup!$B$17+INDEX('5N inverse'!$A$12:$Y$12,1,'5N mesh'!$B$7+1)*Setup!$B$22</f>
        <v>0</v>
      </c>
      <c r="O10" s="0" t="n">
        <f aca="false">SUMPRODUCT('5N inverse'!$A$13:$Y$13,'5N mesh'!$B$37:$Z$37,$E9:$AC9)+'5N inverse'!$A$13*$C10/Setup!$B$17+INDEX('5N inverse'!$A$13:$Y$13,1,'5N mesh'!$B$7+1)*Setup!$B$22</f>
        <v>0</v>
      </c>
      <c r="P10" s="0" t="n">
        <f aca="false">SUMPRODUCT('5N inverse'!$A$14:$Y$14,'5N mesh'!$B$37:$Z$37,$E9:$AC9)+'5N inverse'!$A$14*$C10/Setup!$B$17+INDEX('5N inverse'!$A$14:$Y$14,1,'5N mesh'!$B$7+1)*Setup!$B$22</f>
        <v>0</v>
      </c>
      <c r="Q10" s="0" t="n">
        <f aca="false">SUMPRODUCT('5N inverse'!$A$15:$Y$15,'5N mesh'!$B$37:$Z$37,$E9:$AC9)+'5N inverse'!$A$15*$C10/Setup!$B$17+INDEX('5N inverse'!$A$15:$Y$15,1,'5N mesh'!$B$7+1)*Setup!$B$22</f>
        <v>0</v>
      </c>
      <c r="R10" s="0" t="n">
        <f aca="false">SUMPRODUCT('5N inverse'!$A$16:$Y$16,'5N mesh'!$B$37:$Z$37,$E9:$AC9)+'5N inverse'!$A$16*$C10/Setup!$B$17+INDEX('5N inverse'!$A$16:$Y$16,1,'5N mesh'!$B$7+1)*Setup!$B$22</f>
        <v>0</v>
      </c>
      <c r="S10" s="0" t="n">
        <f aca="false">SUMPRODUCT('5N inverse'!$A$17:$Y$17,'5N mesh'!$B$37:$Z$37,$E9:$AC9)+'5N inverse'!$A$17*$C10/Setup!$B$17+INDEX('5N inverse'!$A$17:$Y$17,1,'5N mesh'!$B$7+1)*Setup!$B$22</f>
        <v>0</v>
      </c>
      <c r="T10" s="0" t="n">
        <f aca="false">SUMPRODUCT('5N inverse'!$A$18:$Y$18,'5N mesh'!$B$37:$Z$37,$E9:$AC9)+'5N inverse'!$A$18*$C10/Setup!$B$17+INDEX('5N inverse'!$A$18:$Y$18,1,'5N mesh'!$B$7+1)*Setup!$B$22</f>
        <v>0</v>
      </c>
      <c r="U10" s="0" t="n">
        <f aca="false">SUMPRODUCT('5N inverse'!$A$19:$Y$19,'5N mesh'!$B$37:$Z$37,$E9:$AC9)+'5N inverse'!$A$19*$C10/Setup!$B$17+INDEX('5N inverse'!$A$19:$Y$19,1,'5N mesh'!$B$7+1)*Setup!$B$22</f>
        <v>0</v>
      </c>
      <c r="V10" s="0" t="n">
        <f aca="false">SUMPRODUCT('5N inverse'!$A$20:$Y$20,'5N mesh'!$B$37:$Z$37,$E9:$AC9)+'5N inverse'!$A$20*$C10/Setup!$B$17+INDEX('5N inverse'!$A$20:$Y$20,1,'5N mesh'!$B$7+1)*Setup!$B$22</f>
        <v>0</v>
      </c>
      <c r="W10" s="0" t="n">
        <f aca="false">SUMPRODUCT('5N inverse'!$A$21:$Y$21,'5N mesh'!$B$37:$Z$37,$E9:$AC9)+'5N inverse'!$A$21*$C10/Setup!$B$17+INDEX('5N inverse'!$A$21:$Y$21,1,'5N mesh'!$B$7+1)*Setup!$B$22</f>
        <v>0</v>
      </c>
      <c r="X10" s="0" t="n">
        <f aca="false">SUMPRODUCT('5N inverse'!$A$22:$Y$22,'5N mesh'!$B$37:$Z$37,$E9:$AC9)+'5N inverse'!$A$22*$C10/Setup!$B$17+INDEX('5N inverse'!$A$22:$Y$22,1,'5N mesh'!$B$7+1)*Setup!$B$22</f>
        <v>0</v>
      </c>
      <c r="Y10" s="0" t="n">
        <f aca="false">SUMPRODUCT('5N inverse'!$A$23:$Y$23,'5N mesh'!$B$37:$Z$37,$E9:$AC9)+'5N inverse'!$A$23*$C10/Setup!$B$17+INDEX('5N inverse'!$A$23:$Y$23,1,'5N mesh'!$B$7+1)*Setup!$B$22</f>
        <v>0</v>
      </c>
      <c r="Z10" s="0" t="n">
        <f aca="false">SUMPRODUCT('5N inverse'!$A$24:$Y$24,'5N mesh'!$B$37:$Z$37,$E9:$AC9)+'5N inverse'!$A$24*$C10/Setup!$B$17+INDEX('5N inverse'!$A$24:$Y$24,1,'5N mesh'!$B$7+1)*Setup!$B$22</f>
        <v>0</v>
      </c>
      <c r="AA10" s="0" t="n">
        <f aca="false">SUMPRODUCT('5N inverse'!$A$25:$Y$25,'5N mesh'!$B$37:$Z$37,$E9:$AC9)+'5N inverse'!$A$25*$C10/Setup!$B$17+INDEX('5N inverse'!$A$25:$Y$25,1,'5N mesh'!$B$7+1)*Setup!$B$22</f>
        <v>0</v>
      </c>
      <c r="AB10" s="0" t="n">
        <f aca="false">SUMPRODUCT('5N inverse'!$A$26:$Y$26,'5N mesh'!$B$37:$Z$37,$E9:$AC9)+'5N inverse'!$A$26*$C10/Setup!$B$17+INDEX('5N inverse'!$A$26:$Y$26,1,'5N mesh'!$B$7+1)*Setup!$B$22</f>
        <v>0</v>
      </c>
      <c r="AC10" s="0" t="n">
        <f aca="false">SUMPRODUCT('5N inverse'!$A$27:$Y$27,'5N mesh'!$B$37:$Z$37,$E9:$AC9)+'5N inverse'!$A$27*$C10/Setup!$B$17+INDEX('5N inverse'!$A$27:$Y$27,1,'5N mesh'!$B$7+1)*Setup!$B$22</f>
        <v>0</v>
      </c>
    </row>
    <row r="11" customFormat="false" ht="15" hidden="false" customHeight="false" outlineLevel="0" collapsed="false">
      <c r="A11" s="0" t="n">
        <v>6</v>
      </c>
      <c r="B11" s="0" t="n">
        <f aca="false">A11*Setup!$B$11/3600</f>
        <v>0.5</v>
      </c>
      <c r="C11" s="0" t="n">
        <f aca="false">Setup!$B$7+Setup!$B$8*COS(2*PI()*(B11-Setup!$B$9)/24)</f>
        <v>21.5649542839651</v>
      </c>
      <c r="D11" s="0" t="n">
        <f aca="false">(C11-E11)/Setup!$B$17</f>
        <v>45.9647459071441</v>
      </c>
      <c r="E11" s="0" t="n">
        <f aca="false">SUMPRODUCT('5N inverse'!$A$3:$Y$3,'5N mesh'!$B$37:$Z$37,$E10:$AC10)+'5N inverse'!$A$3*$C11/Setup!$B$17+INDEX('5N inverse'!$A$3:$Y$3,1,'5N mesh'!$B$7+1)*Setup!$B$22</f>
        <v>15.5895373160364</v>
      </c>
      <c r="F11" s="0" t="n">
        <f aca="false">SUMPRODUCT('5N inverse'!$A$4:$Y$4,'5N mesh'!$B$37:$Z$37,$E10:$AC10)+'5N inverse'!$A$4*$C11/Setup!$B$17+INDEX('5N inverse'!$A$4:$Y$4,1,'5N mesh'!$B$7+1)*Setup!$B$22</f>
        <v>15.4914108627048</v>
      </c>
      <c r="G11" s="0" t="n">
        <f aca="false">SUMPRODUCT('5N inverse'!$A$5:$Y$5,'5N mesh'!$B$37:$Z$37,$E10:$AC10)+'5N inverse'!$A$5*$C11/Setup!$B$17+INDEX('5N inverse'!$A$5:$Y$5,1,'5N mesh'!$B$7+1)*Setup!$B$22</f>
        <v>15.2951579560415</v>
      </c>
      <c r="H11" s="0" t="n">
        <f aca="false">SUMPRODUCT('5N inverse'!$A$6:$Y$6,'5N mesh'!$B$37:$Z$37,$E10:$AC10)+'5N inverse'!$A$6*$C11/Setup!$B$17+INDEX('5N inverse'!$A$6:$Y$6,1,'5N mesh'!$B$7+1)*Setup!$B$22</f>
        <v>15.0989050493782</v>
      </c>
      <c r="I11" s="0" t="n">
        <f aca="false">SUMPRODUCT('5N inverse'!$A$7:$Y$7,'5N mesh'!$B$37:$Z$37,$E10:$AC10)+'5N inverse'!$A$7*$C11/Setup!$B$17+INDEX('5N inverse'!$A$7:$Y$7,1,'5N mesh'!$B$7+1)*Setup!$B$22</f>
        <v>15.0007785960466</v>
      </c>
      <c r="J11" s="0" t="n">
        <f aca="false">SUMPRODUCT('5N inverse'!$A$8:$Y$8,'5N mesh'!$B$37:$Z$37,$E10:$AC10)+'5N inverse'!$A$8*$C11/Setup!$B$17+INDEX('5N inverse'!$A$8:$Y$8,1,'5N mesh'!$B$7+1)*Setup!$B$22</f>
        <v>0</v>
      </c>
      <c r="K11" s="0" t="n">
        <f aca="false">SUMPRODUCT('5N inverse'!$A$9:$Y$9,'5N mesh'!$B$37:$Z$37,$E10:$AC10)+'5N inverse'!$A$9*$C11/Setup!$B$17+INDEX('5N inverse'!$A$9:$Y$9,1,'5N mesh'!$B$7+1)*Setup!$B$22</f>
        <v>0</v>
      </c>
      <c r="L11" s="0" t="n">
        <f aca="false">SUMPRODUCT('5N inverse'!$A$10:$Y$10,'5N mesh'!$B$37:$Z$37,$E10:$AC10)+'5N inverse'!$A$10*$C11/Setup!$B$17+INDEX('5N inverse'!$A$10:$Y$10,1,'5N mesh'!$B$7+1)*Setup!$B$22</f>
        <v>0</v>
      </c>
      <c r="M11" s="0" t="n">
        <f aca="false">SUMPRODUCT('5N inverse'!$A$11:$Y$11,'5N mesh'!$B$37:$Z$37,$E10:$AC10)+'5N inverse'!$A$11*$C11/Setup!$B$17+INDEX('5N inverse'!$A$11:$Y$11,1,'5N mesh'!$B$7+1)*Setup!$B$22</f>
        <v>0</v>
      </c>
      <c r="N11" s="0" t="n">
        <f aca="false">SUMPRODUCT('5N inverse'!$A$12:$Y$12,'5N mesh'!$B$37:$Z$37,$E10:$AC10)+'5N inverse'!$A$12*$C11/Setup!$B$17+INDEX('5N inverse'!$A$12:$Y$12,1,'5N mesh'!$B$7+1)*Setup!$B$22</f>
        <v>0</v>
      </c>
      <c r="O11" s="0" t="n">
        <f aca="false">SUMPRODUCT('5N inverse'!$A$13:$Y$13,'5N mesh'!$B$37:$Z$37,$E10:$AC10)+'5N inverse'!$A$13*$C11/Setup!$B$17+INDEX('5N inverse'!$A$13:$Y$13,1,'5N mesh'!$B$7+1)*Setup!$B$22</f>
        <v>0</v>
      </c>
      <c r="P11" s="0" t="n">
        <f aca="false">SUMPRODUCT('5N inverse'!$A$14:$Y$14,'5N mesh'!$B$37:$Z$37,$E10:$AC10)+'5N inverse'!$A$14*$C11/Setup!$B$17+INDEX('5N inverse'!$A$14:$Y$14,1,'5N mesh'!$B$7+1)*Setup!$B$22</f>
        <v>0</v>
      </c>
      <c r="Q11" s="0" t="n">
        <f aca="false">SUMPRODUCT('5N inverse'!$A$15:$Y$15,'5N mesh'!$B$37:$Z$37,$E10:$AC10)+'5N inverse'!$A$15*$C11/Setup!$B$17+INDEX('5N inverse'!$A$15:$Y$15,1,'5N mesh'!$B$7+1)*Setup!$B$22</f>
        <v>0</v>
      </c>
      <c r="R11" s="0" t="n">
        <f aca="false">SUMPRODUCT('5N inverse'!$A$16:$Y$16,'5N mesh'!$B$37:$Z$37,$E10:$AC10)+'5N inverse'!$A$16*$C11/Setup!$B$17+INDEX('5N inverse'!$A$16:$Y$16,1,'5N mesh'!$B$7+1)*Setup!$B$22</f>
        <v>0</v>
      </c>
      <c r="S11" s="0" t="n">
        <f aca="false">SUMPRODUCT('5N inverse'!$A$17:$Y$17,'5N mesh'!$B$37:$Z$37,$E10:$AC10)+'5N inverse'!$A$17*$C11/Setup!$B$17+INDEX('5N inverse'!$A$17:$Y$17,1,'5N mesh'!$B$7+1)*Setup!$B$22</f>
        <v>0</v>
      </c>
      <c r="T11" s="0" t="n">
        <f aca="false">SUMPRODUCT('5N inverse'!$A$18:$Y$18,'5N mesh'!$B$37:$Z$37,$E10:$AC10)+'5N inverse'!$A$18*$C11/Setup!$B$17+INDEX('5N inverse'!$A$18:$Y$18,1,'5N mesh'!$B$7+1)*Setup!$B$22</f>
        <v>0</v>
      </c>
      <c r="U11" s="0" t="n">
        <f aca="false">SUMPRODUCT('5N inverse'!$A$19:$Y$19,'5N mesh'!$B$37:$Z$37,$E10:$AC10)+'5N inverse'!$A$19*$C11/Setup!$B$17+INDEX('5N inverse'!$A$19:$Y$19,1,'5N mesh'!$B$7+1)*Setup!$B$22</f>
        <v>0</v>
      </c>
      <c r="V11" s="0" t="n">
        <f aca="false">SUMPRODUCT('5N inverse'!$A$20:$Y$20,'5N mesh'!$B$37:$Z$37,$E10:$AC10)+'5N inverse'!$A$20*$C11/Setup!$B$17+INDEX('5N inverse'!$A$20:$Y$20,1,'5N mesh'!$B$7+1)*Setup!$B$22</f>
        <v>0</v>
      </c>
      <c r="W11" s="0" t="n">
        <f aca="false">SUMPRODUCT('5N inverse'!$A$21:$Y$21,'5N mesh'!$B$37:$Z$37,$E10:$AC10)+'5N inverse'!$A$21*$C11/Setup!$B$17+INDEX('5N inverse'!$A$21:$Y$21,1,'5N mesh'!$B$7+1)*Setup!$B$22</f>
        <v>0</v>
      </c>
      <c r="X11" s="0" t="n">
        <f aca="false">SUMPRODUCT('5N inverse'!$A$22:$Y$22,'5N mesh'!$B$37:$Z$37,$E10:$AC10)+'5N inverse'!$A$22*$C11/Setup!$B$17+INDEX('5N inverse'!$A$22:$Y$22,1,'5N mesh'!$B$7+1)*Setup!$B$22</f>
        <v>0</v>
      </c>
      <c r="Y11" s="0" t="n">
        <f aca="false">SUMPRODUCT('5N inverse'!$A$23:$Y$23,'5N mesh'!$B$37:$Z$37,$E10:$AC10)+'5N inverse'!$A$23*$C11/Setup!$B$17+INDEX('5N inverse'!$A$23:$Y$23,1,'5N mesh'!$B$7+1)*Setup!$B$22</f>
        <v>0</v>
      </c>
      <c r="Z11" s="0" t="n">
        <f aca="false">SUMPRODUCT('5N inverse'!$A$24:$Y$24,'5N mesh'!$B$37:$Z$37,$E10:$AC10)+'5N inverse'!$A$24*$C11/Setup!$B$17+INDEX('5N inverse'!$A$24:$Y$24,1,'5N mesh'!$B$7+1)*Setup!$B$22</f>
        <v>0</v>
      </c>
      <c r="AA11" s="0" t="n">
        <f aca="false">SUMPRODUCT('5N inverse'!$A$25:$Y$25,'5N mesh'!$B$37:$Z$37,$E10:$AC10)+'5N inverse'!$A$25*$C11/Setup!$B$17+INDEX('5N inverse'!$A$25:$Y$25,1,'5N mesh'!$B$7+1)*Setup!$B$22</f>
        <v>0</v>
      </c>
      <c r="AB11" s="0" t="n">
        <f aca="false">SUMPRODUCT('5N inverse'!$A$26:$Y$26,'5N mesh'!$B$37:$Z$37,$E10:$AC10)+'5N inverse'!$A$26*$C11/Setup!$B$17+INDEX('5N inverse'!$A$26:$Y$26,1,'5N mesh'!$B$7+1)*Setup!$B$22</f>
        <v>0</v>
      </c>
      <c r="AC11" s="0" t="n">
        <f aca="false">SUMPRODUCT('5N inverse'!$A$27:$Y$27,'5N mesh'!$B$37:$Z$37,$E10:$AC10)+'5N inverse'!$A$27*$C11/Setup!$B$17+INDEX('5N inverse'!$A$27:$Y$27,1,'5N mesh'!$B$7+1)*Setup!$B$22</f>
        <v>0</v>
      </c>
    </row>
    <row r="12" customFormat="false" ht="15" hidden="false" customHeight="false" outlineLevel="0" collapsed="false">
      <c r="A12" s="0" t="n">
        <v>7</v>
      </c>
      <c r="B12" s="0" t="n">
        <f aca="false">A12*Setup!$B$11/3600</f>
        <v>0.583333333333333</v>
      </c>
      <c r="C12" s="0" t="n">
        <f aca="false">Setup!$B$7+Setup!$B$8*COS(2*PI()*(B12-Setup!$B$9)/24)</f>
        <v>21.4963061112638</v>
      </c>
      <c r="D12" s="0" t="n">
        <f aca="false">(C12-E12)/Setup!$B$17</f>
        <v>44.8506490649815</v>
      </c>
      <c r="E12" s="0" t="n">
        <f aca="false">SUMPRODUCT('5N inverse'!$A$3:$Y$3,'5N mesh'!$B$37:$Z$37,$E11:$AC11)+'5N inverse'!$A$3*$C12/Setup!$B$17+INDEX('5N inverse'!$A$3:$Y$3,1,'5N mesh'!$B$7+1)*Setup!$B$22</f>
        <v>15.6657217328162</v>
      </c>
      <c r="F12" s="0" t="n">
        <f aca="false">SUMPRODUCT('5N inverse'!$A$4:$Y$4,'5N mesh'!$B$37:$Z$37,$E11:$AC11)+'5N inverse'!$A$4*$C12/Setup!$B$17+INDEX('5N inverse'!$A$4:$Y$4,1,'5N mesh'!$B$7+1)*Setup!$B$22</f>
        <v>15.5549313804666</v>
      </c>
      <c r="G12" s="0" t="n">
        <f aca="false">SUMPRODUCT('5N inverse'!$A$5:$Y$5,'5N mesh'!$B$37:$Z$37,$E11:$AC11)+'5N inverse'!$A$5*$C12/Setup!$B$17+INDEX('5N inverse'!$A$5:$Y$5,1,'5N mesh'!$B$7+1)*Setup!$B$22</f>
        <v>15.3333506757674</v>
      </c>
      <c r="H12" s="0" t="n">
        <f aca="false">SUMPRODUCT('5N inverse'!$A$6:$Y$6,'5N mesh'!$B$37:$Z$37,$E11:$AC11)+'5N inverse'!$A$6*$C12/Setup!$B$17+INDEX('5N inverse'!$A$6:$Y$6,1,'5N mesh'!$B$7+1)*Setup!$B$22</f>
        <v>15.1117699710683</v>
      </c>
      <c r="I12" s="0" t="n">
        <f aca="false">SUMPRODUCT('5N inverse'!$A$7:$Y$7,'5N mesh'!$B$37:$Z$37,$E11:$AC11)+'5N inverse'!$A$7*$C12/Setup!$B$17+INDEX('5N inverse'!$A$7:$Y$7,1,'5N mesh'!$B$7+1)*Setup!$B$22</f>
        <v>15.0009796187187</v>
      </c>
      <c r="J12" s="0" t="n">
        <f aca="false">SUMPRODUCT('5N inverse'!$A$8:$Y$8,'5N mesh'!$B$37:$Z$37,$E11:$AC11)+'5N inverse'!$A$8*$C12/Setup!$B$17+INDEX('5N inverse'!$A$8:$Y$8,1,'5N mesh'!$B$7+1)*Setup!$B$22</f>
        <v>0</v>
      </c>
      <c r="K12" s="0" t="n">
        <f aca="false">SUMPRODUCT('5N inverse'!$A$9:$Y$9,'5N mesh'!$B$37:$Z$37,$E11:$AC11)+'5N inverse'!$A$9*$C12/Setup!$B$17+INDEX('5N inverse'!$A$9:$Y$9,1,'5N mesh'!$B$7+1)*Setup!$B$22</f>
        <v>0</v>
      </c>
      <c r="L12" s="0" t="n">
        <f aca="false">SUMPRODUCT('5N inverse'!$A$10:$Y$10,'5N mesh'!$B$37:$Z$37,$E11:$AC11)+'5N inverse'!$A$10*$C12/Setup!$B$17+INDEX('5N inverse'!$A$10:$Y$10,1,'5N mesh'!$B$7+1)*Setup!$B$22</f>
        <v>0</v>
      </c>
      <c r="M12" s="0" t="n">
        <f aca="false">SUMPRODUCT('5N inverse'!$A$11:$Y$11,'5N mesh'!$B$37:$Z$37,$E11:$AC11)+'5N inverse'!$A$11*$C12/Setup!$B$17+INDEX('5N inverse'!$A$11:$Y$11,1,'5N mesh'!$B$7+1)*Setup!$B$22</f>
        <v>0</v>
      </c>
      <c r="N12" s="0" t="n">
        <f aca="false">SUMPRODUCT('5N inverse'!$A$12:$Y$12,'5N mesh'!$B$37:$Z$37,$E11:$AC11)+'5N inverse'!$A$12*$C12/Setup!$B$17+INDEX('5N inverse'!$A$12:$Y$12,1,'5N mesh'!$B$7+1)*Setup!$B$22</f>
        <v>0</v>
      </c>
      <c r="O12" s="0" t="n">
        <f aca="false">SUMPRODUCT('5N inverse'!$A$13:$Y$13,'5N mesh'!$B$37:$Z$37,$E11:$AC11)+'5N inverse'!$A$13*$C12/Setup!$B$17+INDEX('5N inverse'!$A$13:$Y$13,1,'5N mesh'!$B$7+1)*Setup!$B$22</f>
        <v>0</v>
      </c>
      <c r="P12" s="0" t="n">
        <f aca="false">SUMPRODUCT('5N inverse'!$A$14:$Y$14,'5N mesh'!$B$37:$Z$37,$E11:$AC11)+'5N inverse'!$A$14*$C12/Setup!$B$17+INDEX('5N inverse'!$A$14:$Y$14,1,'5N mesh'!$B$7+1)*Setup!$B$22</f>
        <v>0</v>
      </c>
      <c r="Q12" s="0" t="n">
        <f aca="false">SUMPRODUCT('5N inverse'!$A$15:$Y$15,'5N mesh'!$B$37:$Z$37,$E11:$AC11)+'5N inverse'!$A$15*$C12/Setup!$B$17+INDEX('5N inverse'!$A$15:$Y$15,1,'5N mesh'!$B$7+1)*Setup!$B$22</f>
        <v>0</v>
      </c>
      <c r="R12" s="0" t="n">
        <f aca="false">SUMPRODUCT('5N inverse'!$A$16:$Y$16,'5N mesh'!$B$37:$Z$37,$E11:$AC11)+'5N inverse'!$A$16*$C12/Setup!$B$17+INDEX('5N inverse'!$A$16:$Y$16,1,'5N mesh'!$B$7+1)*Setup!$B$22</f>
        <v>0</v>
      </c>
      <c r="S12" s="0" t="n">
        <f aca="false">SUMPRODUCT('5N inverse'!$A$17:$Y$17,'5N mesh'!$B$37:$Z$37,$E11:$AC11)+'5N inverse'!$A$17*$C12/Setup!$B$17+INDEX('5N inverse'!$A$17:$Y$17,1,'5N mesh'!$B$7+1)*Setup!$B$22</f>
        <v>0</v>
      </c>
      <c r="T12" s="0" t="n">
        <f aca="false">SUMPRODUCT('5N inverse'!$A$18:$Y$18,'5N mesh'!$B$37:$Z$37,$E11:$AC11)+'5N inverse'!$A$18*$C12/Setup!$B$17+INDEX('5N inverse'!$A$18:$Y$18,1,'5N mesh'!$B$7+1)*Setup!$B$22</f>
        <v>0</v>
      </c>
      <c r="U12" s="0" t="n">
        <f aca="false">SUMPRODUCT('5N inverse'!$A$19:$Y$19,'5N mesh'!$B$37:$Z$37,$E11:$AC11)+'5N inverse'!$A$19*$C12/Setup!$B$17+INDEX('5N inverse'!$A$19:$Y$19,1,'5N mesh'!$B$7+1)*Setup!$B$22</f>
        <v>0</v>
      </c>
      <c r="V12" s="0" t="n">
        <f aca="false">SUMPRODUCT('5N inverse'!$A$20:$Y$20,'5N mesh'!$B$37:$Z$37,$E11:$AC11)+'5N inverse'!$A$20*$C12/Setup!$B$17+INDEX('5N inverse'!$A$20:$Y$20,1,'5N mesh'!$B$7+1)*Setup!$B$22</f>
        <v>0</v>
      </c>
      <c r="W12" s="0" t="n">
        <f aca="false">SUMPRODUCT('5N inverse'!$A$21:$Y$21,'5N mesh'!$B$37:$Z$37,$E11:$AC11)+'5N inverse'!$A$21*$C12/Setup!$B$17+INDEX('5N inverse'!$A$21:$Y$21,1,'5N mesh'!$B$7+1)*Setup!$B$22</f>
        <v>0</v>
      </c>
      <c r="X12" s="0" t="n">
        <f aca="false">SUMPRODUCT('5N inverse'!$A$22:$Y$22,'5N mesh'!$B$37:$Z$37,$E11:$AC11)+'5N inverse'!$A$22*$C12/Setup!$B$17+INDEX('5N inverse'!$A$22:$Y$22,1,'5N mesh'!$B$7+1)*Setup!$B$22</f>
        <v>0</v>
      </c>
      <c r="Y12" s="0" t="n">
        <f aca="false">SUMPRODUCT('5N inverse'!$A$23:$Y$23,'5N mesh'!$B$37:$Z$37,$E11:$AC11)+'5N inverse'!$A$23*$C12/Setup!$B$17+INDEX('5N inverse'!$A$23:$Y$23,1,'5N mesh'!$B$7+1)*Setup!$B$22</f>
        <v>0</v>
      </c>
      <c r="Z12" s="0" t="n">
        <f aca="false">SUMPRODUCT('5N inverse'!$A$24:$Y$24,'5N mesh'!$B$37:$Z$37,$E11:$AC11)+'5N inverse'!$A$24*$C12/Setup!$B$17+INDEX('5N inverse'!$A$24:$Y$24,1,'5N mesh'!$B$7+1)*Setup!$B$22</f>
        <v>0</v>
      </c>
      <c r="AA12" s="0" t="n">
        <f aca="false">SUMPRODUCT('5N inverse'!$A$25:$Y$25,'5N mesh'!$B$37:$Z$37,$E11:$AC11)+'5N inverse'!$A$25*$C12/Setup!$B$17+INDEX('5N inverse'!$A$25:$Y$25,1,'5N mesh'!$B$7+1)*Setup!$B$22</f>
        <v>0</v>
      </c>
      <c r="AB12" s="0" t="n">
        <f aca="false">SUMPRODUCT('5N inverse'!$A$26:$Y$26,'5N mesh'!$B$37:$Z$37,$E11:$AC11)+'5N inverse'!$A$26*$C12/Setup!$B$17+INDEX('5N inverse'!$A$26:$Y$26,1,'5N mesh'!$B$7+1)*Setup!$B$22</f>
        <v>0</v>
      </c>
      <c r="AC12" s="0" t="n">
        <f aca="false">SUMPRODUCT('5N inverse'!$A$27:$Y$27,'5N mesh'!$B$37:$Z$37,$E11:$AC11)+'5N inverse'!$A$27*$C12/Setup!$B$17+INDEX('5N inverse'!$A$27:$Y$27,1,'5N mesh'!$B$7+1)*Setup!$B$22</f>
        <v>0</v>
      </c>
    </row>
    <row r="13" customFormat="false" ht="15" hidden="false" customHeight="false" outlineLevel="0" collapsed="false">
      <c r="A13" s="0" t="n">
        <v>8</v>
      </c>
      <c r="B13" s="0" t="n">
        <f aca="false">A13*Setup!$B$11/3600</f>
        <v>0.666666666666667</v>
      </c>
      <c r="C13" s="0" t="n">
        <f aca="false">Setup!$B$7+Setup!$B$8*COS(2*PI()*(B13-Setup!$B$9)/24)</f>
        <v>21.4288495612538</v>
      </c>
      <c r="D13" s="0" t="n">
        <f aca="false">(C13-E13)/Setup!$B$17</f>
        <v>43.760219973701</v>
      </c>
      <c r="E13" s="0" t="n">
        <f aca="false">SUMPRODUCT('5N inverse'!$A$3:$Y$3,'5N mesh'!$B$37:$Z$37,$E12:$AC12)+'5N inverse'!$A$3*$C13/Setup!$B$17+INDEX('5N inverse'!$A$3:$Y$3,1,'5N mesh'!$B$7+1)*Setup!$B$22</f>
        <v>15.7400209646727</v>
      </c>
      <c r="F13" s="0" t="n">
        <f aca="false">SUMPRODUCT('5N inverse'!$A$4:$Y$4,'5N mesh'!$B$37:$Z$37,$E12:$AC12)+'5N inverse'!$A$4*$C13/Setup!$B$17+INDEX('5N inverse'!$A$4:$Y$4,1,'5N mesh'!$B$7+1)*Setup!$B$22</f>
        <v>15.6168838664602</v>
      </c>
      <c r="G13" s="0" t="n">
        <f aca="false">SUMPRODUCT('5N inverse'!$A$5:$Y$5,'5N mesh'!$B$37:$Z$37,$E12:$AC12)+'5N inverse'!$A$5*$C13/Setup!$B$17+INDEX('5N inverse'!$A$5:$Y$5,1,'5N mesh'!$B$7+1)*Setup!$B$22</f>
        <v>15.3706096700351</v>
      </c>
      <c r="H13" s="0" t="n">
        <f aca="false">SUMPRODUCT('5N inverse'!$A$6:$Y$6,'5N mesh'!$B$37:$Z$37,$E12:$AC12)+'5N inverse'!$A$6*$C13/Setup!$B$17+INDEX('5N inverse'!$A$6:$Y$6,1,'5N mesh'!$B$7+1)*Setup!$B$22</f>
        <v>15.1243354736101</v>
      </c>
      <c r="I13" s="0" t="n">
        <f aca="false">SUMPRODUCT('5N inverse'!$A$7:$Y$7,'5N mesh'!$B$37:$Z$37,$E12:$AC12)+'5N inverse'!$A$7*$C13/Setup!$B$17+INDEX('5N inverse'!$A$7:$Y$7,1,'5N mesh'!$B$7+1)*Setup!$B$22</f>
        <v>15.0011983753976</v>
      </c>
      <c r="J13" s="0" t="n">
        <f aca="false">SUMPRODUCT('5N inverse'!$A$8:$Y$8,'5N mesh'!$B$37:$Z$37,$E12:$AC12)+'5N inverse'!$A$8*$C13/Setup!$B$17+INDEX('5N inverse'!$A$8:$Y$8,1,'5N mesh'!$B$7+1)*Setup!$B$22</f>
        <v>0</v>
      </c>
      <c r="K13" s="0" t="n">
        <f aca="false">SUMPRODUCT('5N inverse'!$A$9:$Y$9,'5N mesh'!$B$37:$Z$37,$E12:$AC12)+'5N inverse'!$A$9*$C13/Setup!$B$17+INDEX('5N inverse'!$A$9:$Y$9,1,'5N mesh'!$B$7+1)*Setup!$B$22</f>
        <v>0</v>
      </c>
      <c r="L13" s="0" t="n">
        <f aca="false">SUMPRODUCT('5N inverse'!$A$10:$Y$10,'5N mesh'!$B$37:$Z$37,$E12:$AC12)+'5N inverse'!$A$10*$C13/Setup!$B$17+INDEX('5N inverse'!$A$10:$Y$10,1,'5N mesh'!$B$7+1)*Setup!$B$22</f>
        <v>0</v>
      </c>
      <c r="M13" s="0" t="n">
        <f aca="false">SUMPRODUCT('5N inverse'!$A$11:$Y$11,'5N mesh'!$B$37:$Z$37,$E12:$AC12)+'5N inverse'!$A$11*$C13/Setup!$B$17+INDEX('5N inverse'!$A$11:$Y$11,1,'5N mesh'!$B$7+1)*Setup!$B$22</f>
        <v>0</v>
      </c>
      <c r="N13" s="0" t="n">
        <f aca="false">SUMPRODUCT('5N inverse'!$A$12:$Y$12,'5N mesh'!$B$37:$Z$37,$E12:$AC12)+'5N inverse'!$A$12*$C13/Setup!$B$17+INDEX('5N inverse'!$A$12:$Y$12,1,'5N mesh'!$B$7+1)*Setup!$B$22</f>
        <v>0</v>
      </c>
      <c r="O13" s="0" t="n">
        <f aca="false">SUMPRODUCT('5N inverse'!$A$13:$Y$13,'5N mesh'!$B$37:$Z$37,$E12:$AC12)+'5N inverse'!$A$13*$C13/Setup!$B$17+INDEX('5N inverse'!$A$13:$Y$13,1,'5N mesh'!$B$7+1)*Setup!$B$22</f>
        <v>0</v>
      </c>
      <c r="P13" s="0" t="n">
        <f aca="false">SUMPRODUCT('5N inverse'!$A$14:$Y$14,'5N mesh'!$B$37:$Z$37,$E12:$AC12)+'5N inverse'!$A$14*$C13/Setup!$B$17+INDEX('5N inverse'!$A$14:$Y$14,1,'5N mesh'!$B$7+1)*Setup!$B$22</f>
        <v>0</v>
      </c>
      <c r="Q13" s="0" t="n">
        <f aca="false">SUMPRODUCT('5N inverse'!$A$15:$Y$15,'5N mesh'!$B$37:$Z$37,$E12:$AC12)+'5N inverse'!$A$15*$C13/Setup!$B$17+INDEX('5N inverse'!$A$15:$Y$15,1,'5N mesh'!$B$7+1)*Setup!$B$22</f>
        <v>0</v>
      </c>
      <c r="R13" s="0" t="n">
        <f aca="false">SUMPRODUCT('5N inverse'!$A$16:$Y$16,'5N mesh'!$B$37:$Z$37,$E12:$AC12)+'5N inverse'!$A$16*$C13/Setup!$B$17+INDEX('5N inverse'!$A$16:$Y$16,1,'5N mesh'!$B$7+1)*Setup!$B$22</f>
        <v>0</v>
      </c>
      <c r="S13" s="0" t="n">
        <f aca="false">SUMPRODUCT('5N inverse'!$A$17:$Y$17,'5N mesh'!$B$37:$Z$37,$E12:$AC12)+'5N inverse'!$A$17*$C13/Setup!$B$17+INDEX('5N inverse'!$A$17:$Y$17,1,'5N mesh'!$B$7+1)*Setup!$B$22</f>
        <v>0</v>
      </c>
      <c r="T13" s="0" t="n">
        <f aca="false">SUMPRODUCT('5N inverse'!$A$18:$Y$18,'5N mesh'!$B$37:$Z$37,$E12:$AC12)+'5N inverse'!$A$18*$C13/Setup!$B$17+INDEX('5N inverse'!$A$18:$Y$18,1,'5N mesh'!$B$7+1)*Setup!$B$22</f>
        <v>0</v>
      </c>
      <c r="U13" s="0" t="n">
        <f aca="false">SUMPRODUCT('5N inverse'!$A$19:$Y$19,'5N mesh'!$B$37:$Z$37,$E12:$AC12)+'5N inverse'!$A$19*$C13/Setup!$B$17+INDEX('5N inverse'!$A$19:$Y$19,1,'5N mesh'!$B$7+1)*Setup!$B$22</f>
        <v>0</v>
      </c>
      <c r="V13" s="0" t="n">
        <f aca="false">SUMPRODUCT('5N inverse'!$A$20:$Y$20,'5N mesh'!$B$37:$Z$37,$E12:$AC12)+'5N inverse'!$A$20*$C13/Setup!$B$17+INDEX('5N inverse'!$A$20:$Y$20,1,'5N mesh'!$B$7+1)*Setup!$B$22</f>
        <v>0</v>
      </c>
      <c r="W13" s="0" t="n">
        <f aca="false">SUMPRODUCT('5N inverse'!$A$21:$Y$21,'5N mesh'!$B$37:$Z$37,$E12:$AC12)+'5N inverse'!$A$21*$C13/Setup!$B$17+INDEX('5N inverse'!$A$21:$Y$21,1,'5N mesh'!$B$7+1)*Setup!$B$22</f>
        <v>0</v>
      </c>
      <c r="X13" s="0" t="n">
        <f aca="false">SUMPRODUCT('5N inverse'!$A$22:$Y$22,'5N mesh'!$B$37:$Z$37,$E12:$AC12)+'5N inverse'!$A$22*$C13/Setup!$B$17+INDEX('5N inverse'!$A$22:$Y$22,1,'5N mesh'!$B$7+1)*Setup!$B$22</f>
        <v>0</v>
      </c>
      <c r="Y13" s="0" t="n">
        <f aca="false">SUMPRODUCT('5N inverse'!$A$23:$Y$23,'5N mesh'!$B$37:$Z$37,$E12:$AC12)+'5N inverse'!$A$23*$C13/Setup!$B$17+INDEX('5N inverse'!$A$23:$Y$23,1,'5N mesh'!$B$7+1)*Setup!$B$22</f>
        <v>0</v>
      </c>
      <c r="Z13" s="0" t="n">
        <f aca="false">SUMPRODUCT('5N inverse'!$A$24:$Y$24,'5N mesh'!$B$37:$Z$37,$E12:$AC12)+'5N inverse'!$A$24*$C13/Setup!$B$17+INDEX('5N inverse'!$A$24:$Y$24,1,'5N mesh'!$B$7+1)*Setup!$B$22</f>
        <v>0</v>
      </c>
      <c r="AA13" s="0" t="n">
        <f aca="false">SUMPRODUCT('5N inverse'!$A$25:$Y$25,'5N mesh'!$B$37:$Z$37,$E12:$AC12)+'5N inverse'!$A$25*$C13/Setup!$B$17+INDEX('5N inverse'!$A$25:$Y$25,1,'5N mesh'!$B$7+1)*Setup!$B$22</f>
        <v>0</v>
      </c>
      <c r="AB13" s="0" t="n">
        <f aca="false">SUMPRODUCT('5N inverse'!$A$26:$Y$26,'5N mesh'!$B$37:$Z$37,$E12:$AC12)+'5N inverse'!$A$26*$C13/Setup!$B$17+INDEX('5N inverse'!$A$26:$Y$26,1,'5N mesh'!$B$7+1)*Setup!$B$22</f>
        <v>0</v>
      </c>
      <c r="AC13" s="0" t="n">
        <f aca="false">SUMPRODUCT('5N inverse'!$A$27:$Y$27,'5N mesh'!$B$37:$Z$37,$E12:$AC12)+'5N inverse'!$A$27*$C13/Setup!$B$17+INDEX('5N inverse'!$A$27:$Y$27,1,'5N mesh'!$B$7+1)*Setup!$B$22</f>
        <v>0</v>
      </c>
    </row>
    <row r="14" customFormat="false" ht="15" hidden="false" customHeight="false" outlineLevel="0" collapsed="false">
      <c r="A14" s="0" t="n">
        <v>9</v>
      </c>
      <c r="B14" s="0" t="n">
        <f aca="false">A14*Setup!$B$11/3600</f>
        <v>0.75</v>
      </c>
      <c r="C14" s="0" t="n">
        <f aca="false">Setup!$B$7+Setup!$B$8*COS(2*PI()*(B14-Setup!$B$9)/24)</f>
        <v>21.3626167395997</v>
      </c>
      <c r="D14" s="0" t="n">
        <f aca="false">(C14-E14)/Setup!$B$17</f>
        <v>42.6933910230204</v>
      </c>
      <c r="E14" s="0" t="n">
        <f aca="false">SUMPRODUCT('5N inverse'!$A$3:$Y$3,'5N mesh'!$B$37:$Z$37,$E13:$AC13)+'5N inverse'!$A$3*$C14/Setup!$B$17+INDEX('5N inverse'!$A$3:$Y$3,1,'5N mesh'!$B$7+1)*Setup!$B$22</f>
        <v>15.8124759066071</v>
      </c>
      <c r="F14" s="0" t="n">
        <f aca="false">SUMPRODUCT('5N inverse'!$A$4:$Y$4,'5N mesh'!$B$37:$Z$37,$E13:$AC13)+'5N inverse'!$A$4*$C14/Setup!$B$17+INDEX('5N inverse'!$A$4:$Y$4,1,'5N mesh'!$B$7+1)*Setup!$B$22</f>
        <v>15.6773021704636</v>
      </c>
      <c r="G14" s="0" t="n">
        <f aca="false">SUMPRODUCT('5N inverse'!$A$5:$Y$5,'5N mesh'!$B$37:$Z$37,$E13:$AC13)+'5N inverse'!$A$5*$C14/Setup!$B$17+INDEX('5N inverse'!$A$5:$Y$5,1,'5N mesh'!$B$7+1)*Setup!$B$22</f>
        <v>15.4069546981768</v>
      </c>
      <c r="H14" s="0" t="n">
        <f aca="false">SUMPRODUCT('5N inverse'!$A$6:$Y$6,'5N mesh'!$B$37:$Z$37,$E13:$AC13)+'5N inverse'!$A$6*$C14/Setup!$B$17+INDEX('5N inverse'!$A$6:$Y$6,1,'5N mesh'!$B$7+1)*Setup!$B$22</f>
        <v>15.1366072258899</v>
      </c>
      <c r="I14" s="0" t="n">
        <f aca="false">SUMPRODUCT('5N inverse'!$A$7:$Y$7,'5N mesh'!$B$37:$Z$37,$E13:$AC13)+'5N inverse'!$A$7*$C14/Setup!$B$17+INDEX('5N inverse'!$A$7:$Y$7,1,'5N mesh'!$B$7+1)*Setup!$B$22</f>
        <v>15.0014334897465</v>
      </c>
      <c r="J14" s="0" t="n">
        <f aca="false">SUMPRODUCT('5N inverse'!$A$8:$Y$8,'5N mesh'!$B$37:$Z$37,$E13:$AC13)+'5N inverse'!$A$8*$C14/Setup!$B$17+INDEX('5N inverse'!$A$8:$Y$8,1,'5N mesh'!$B$7+1)*Setup!$B$22</f>
        <v>0</v>
      </c>
      <c r="K14" s="0" t="n">
        <f aca="false">SUMPRODUCT('5N inverse'!$A$9:$Y$9,'5N mesh'!$B$37:$Z$37,$E13:$AC13)+'5N inverse'!$A$9*$C14/Setup!$B$17+INDEX('5N inverse'!$A$9:$Y$9,1,'5N mesh'!$B$7+1)*Setup!$B$22</f>
        <v>0</v>
      </c>
      <c r="L14" s="0" t="n">
        <f aca="false">SUMPRODUCT('5N inverse'!$A$10:$Y$10,'5N mesh'!$B$37:$Z$37,$E13:$AC13)+'5N inverse'!$A$10*$C14/Setup!$B$17+INDEX('5N inverse'!$A$10:$Y$10,1,'5N mesh'!$B$7+1)*Setup!$B$22</f>
        <v>0</v>
      </c>
      <c r="M14" s="0" t="n">
        <f aca="false">SUMPRODUCT('5N inverse'!$A$11:$Y$11,'5N mesh'!$B$37:$Z$37,$E13:$AC13)+'5N inverse'!$A$11*$C14/Setup!$B$17+INDEX('5N inverse'!$A$11:$Y$11,1,'5N mesh'!$B$7+1)*Setup!$B$22</f>
        <v>0</v>
      </c>
      <c r="N14" s="0" t="n">
        <f aca="false">SUMPRODUCT('5N inverse'!$A$12:$Y$12,'5N mesh'!$B$37:$Z$37,$E13:$AC13)+'5N inverse'!$A$12*$C14/Setup!$B$17+INDEX('5N inverse'!$A$12:$Y$12,1,'5N mesh'!$B$7+1)*Setup!$B$22</f>
        <v>0</v>
      </c>
      <c r="O14" s="0" t="n">
        <f aca="false">SUMPRODUCT('5N inverse'!$A$13:$Y$13,'5N mesh'!$B$37:$Z$37,$E13:$AC13)+'5N inverse'!$A$13*$C14/Setup!$B$17+INDEX('5N inverse'!$A$13:$Y$13,1,'5N mesh'!$B$7+1)*Setup!$B$22</f>
        <v>0</v>
      </c>
      <c r="P14" s="0" t="n">
        <f aca="false">SUMPRODUCT('5N inverse'!$A$14:$Y$14,'5N mesh'!$B$37:$Z$37,$E13:$AC13)+'5N inverse'!$A$14*$C14/Setup!$B$17+INDEX('5N inverse'!$A$14:$Y$14,1,'5N mesh'!$B$7+1)*Setup!$B$22</f>
        <v>0</v>
      </c>
      <c r="Q14" s="0" t="n">
        <f aca="false">SUMPRODUCT('5N inverse'!$A$15:$Y$15,'5N mesh'!$B$37:$Z$37,$E13:$AC13)+'5N inverse'!$A$15*$C14/Setup!$B$17+INDEX('5N inverse'!$A$15:$Y$15,1,'5N mesh'!$B$7+1)*Setup!$B$22</f>
        <v>0</v>
      </c>
      <c r="R14" s="0" t="n">
        <f aca="false">SUMPRODUCT('5N inverse'!$A$16:$Y$16,'5N mesh'!$B$37:$Z$37,$E13:$AC13)+'5N inverse'!$A$16*$C14/Setup!$B$17+INDEX('5N inverse'!$A$16:$Y$16,1,'5N mesh'!$B$7+1)*Setup!$B$22</f>
        <v>0</v>
      </c>
      <c r="S14" s="0" t="n">
        <f aca="false">SUMPRODUCT('5N inverse'!$A$17:$Y$17,'5N mesh'!$B$37:$Z$37,$E13:$AC13)+'5N inverse'!$A$17*$C14/Setup!$B$17+INDEX('5N inverse'!$A$17:$Y$17,1,'5N mesh'!$B$7+1)*Setup!$B$22</f>
        <v>0</v>
      </c>
      <c r="T14" s="0" t="n">
        <f aca="false">SUMPRODUCT('5N inverse'!$A$18:$Y$18,'5N mesh'!$B$37:$Z$37,$E13:$AC13)+'5N inverse'!$A$18*$C14/Setup!$B$17+INDEX('5N inverse'!$A$18:$Y$18,1,'5N mesh'!$B$7+1)*Setup!$B$22</f>
        <v>0</v>
      </c>
      <c r="U14" s="0" t="n">
        <f aca="false">SUMPRODUCT('5N inverse'!$A$19:$Y$19,'5N mesh'!$B$37:$Z$37,$E13:$AC13)+'5N inverse'!$A$19*$C14/Setup!$B$17+INDEX('5N inverse'!$A$19:$Y$19,1,'5N mesh'!$B$7+1)*Setup!$B$22</f>
        <v>0</v>
      </c>
      <c r="V14" s="0" t="n">
        <f aca="false">SUMPRODUCT('5N inverse'!$A$20:$Y$20,'5N mesh'!$B$37:$Z$37,$E13:$AC13)+'5N inverse'!$A$20*$C14/Setup!$B$17+INDEX('5N inverse'!$A$20:$Y$20,1,'5N mesh'!$B$7+1)*Setup!$B$22</f>
        <v>0</v>
      </c>
      <c r="W14" s="0" t="n">
        <f aca="false">SUMPRODUCT('5N inverse'!$A$21:$Y$21,'5N mesh'!$B$37:$Z$37,$E13:$AC13)+'5N inverse'!$A$21*$C14/Setup!$B$17+INDEX('5N inverse'!$A$21:$Y$21,1,'5N mesh'!$B$7+1)*Setup!$B$22</f>
        <v>0</v>
      </c>
      <c r="X14" s="0" t="n">
        <f aca="false">SUMPRODUCT('5N inverse'!$A$22:$Y$22,'5N mesh'!$B$37:$Z$37,$E13:$AC13)+'5N inverse'!$A$22*$C14/Setup!$B$17+INDEX('5N inverse'!$A$22:$Y$22,1,'5N mesh'!$B$7+1)*Setup!$B$22</f>
        <v>0</v>
      </c>
      <c r="Y14" s="0" t="n">
        <f aca="false">SUMPRODUCT('5N inverse'!$A$23:$Y$23,'5N mesh'!$B$37:$Z$37,$E13:$AC13)+'5N inverse'!$A$23*$C14/Setup!$B$17+INDEX('5N inverse'!$A$23:$Y$23,1,'5N mesh'!$B$7+1)*Setup!$B$22</f>
        <v>0</v>
      </c>
      <c r="Z14" s="0" t="n">
        <f aca="false">SUMPRODUCT('5N inverse'!$A$24:$Y$24,'5N mesh'!$B$37:$Z$37,$E13:$AC13)+'5N inverse'!$A$24*$C14/Setup!$B$17+INDEX('5N inverse'!$A$24:$Y$24,1,'5N mesh'!$B$7+1)*Setup!$B$22</f>
        <v>0</v>
      </c>
      <c r="AA14" s="0" t="n">
        <f aca="false">SUMPRODUCT('5N inverse'!$A$25:$Y$25,'5N mesh'!$B$37:$Z$37,$E13:$AC13)+'5N inverse'!$A$25*$C14/Setup!$B$17+INDEX('5N inverse'!$A$25:$Y$25,1,'5N mesh'!$B$7+1)*Setup!$B$22</f>
        <v>0</v>
      </c>
      <c r="AB14" s="0" t="n">
        <f aca="false">SUMPRODUCT('5N inverse'!$A$26:$Y$26,'5N mesh'!$B$37:$Z$37,$E13:$AC13)+'5N inverse'!$A$26*$C14/Setup!$B$17+INDEX('5N inverse'!$A$26:$Y$26,1,'5N mesh'!$B$7+1)*Setup!$B$22</f>
        <v>0</v>
      </c>
      <c r="AC14" s="0" t="n">
        <f aca="false">SUMPRODUCT('5N inverse'!$A$27:$Y$27,'5N mesh'!$B$37:$Z$37,$E13:$AC13)+'5N inverse'!$A$27*$C14/Setup!$B$17+INDEX('5N inverse'!$A$27:$Y$27,1,'5N mesh'!$B$7+1)*Setup!$B$22</f>
        <v>0</v>
      </c>
    </row>
    <row r="15" customFormat="false" ht="15" hidden="false" customHeight="false" outlineLevel="0" collapsed="false">
      <c r="A15" s="0" t="n">
        <v>10</v>
      </c>
      <c r="B15" s="0" t="n">
        <f aca="false">A15*Setup!$B$11/3600</f>
        <v>0.833333333333333</v>
      </c>
      <c r="C15" s="0" t="n">
        <f aca="false">Setup!$B$7+Setup!$B$8*COS(2*PI()*(B15-Setup!$B$9)/24)</f>
        <v>21.2976391695374</v>
      </c>
      <c r="D15" s="0" t="n">
        <f aca="false">(C15-E15)/Setup!$B$17</f>
        <v>41.6500911718079</v>
      </c>
      <c r="E15" s="0" t="n">
        <f aca="false">SUMPRODUCT('5N inverse'!$A$3:$Y$3,'5N mesh'!$B$37:$Z$37,$E14:$AC14)+'5N inverse'!$A$3*$C15/Setup!$B$17+INDEX('5N inverse'!$A$3:$Y$3,1,'5N mesh'!$B$7+1)*Setup!$B$22</f>
        <v>15.8831273172023</v>
      </c>
      <c r="F15" s="0" t="n">
        <f aca="false">SUMPRODUCT('5N inverse'!$A$4:$Y$4,'5N mesh'!$B$37:$Z$37,$E14:$AC14)+'5N inverse'!$A$4*$C15/Setup!$B$17+INDEX('5N inverse'!$A$4:$Y$4,1,'5N mesh'!$B$7+1)*Setup!$B$22</f>
        <v>15.7362200404019</v>
      </c>
      <c r="G15" s="0" t="n">
        <f aca="false">SUMPRODUCT('5N inverse'!$A$5:$Y$5,'5N mesh'!$B$37:$Z$37,$E14:$AC14)+'5N inverse'!$A$5*$C15/Setup!$B$17+INDEX('5N inverse'!$A$5:$Y$5,1,'5N mesh'!$B$7+1)*Setup!$B$22</f>
        <v>15.442405486801</v>
      </c>
      <c r="H15" s="0" t="n">
        <f aca="false">SUMPRODUCT('5N inverse'!$A$6:$Y$6,'5N mesh'!$B$37:$Z$37,$E14:$AC14)+'5N inverse'!$A$6*$C15/Setup!$B$17+INDEX('5N inverse'!$A$6:$Y$6,1,'5N mesh'!$B$7+1)*Setup!$B$22</f>
        <v>15.1485909332002</v>
      </c>
      <c r="I15" s="0" t="n">
        <f aca="false">SUMPRODUCT('5N inverse'!$A$7:$Y$7,'5N mesh'!$B$37:$Z$37,$E14:$AC14)+'5N inverse'!$A$7*$C15/Setup!$B$17+INDEX('5N inverse'!$A$7:$Y$7,1,'5N mesh'!$B$7+1)*Setup!$B$22</f>
        <v>15.0016836563997</v>
      </c>
      <c r="J15" s="0" t="n">
        <f aca="false">SUMPRODUCT('5N inverse'!$A$8:$Y$8,'5N mesh'!$B$37:$Z$37,$E14:$AC14)+'5N inverse'!$A$8*$C15/Setup!$B$17+INDEX('5N inverse'!$A$8:$Y$8,1,'5N mesh'!$B$7+1)*Setup!$B$22</f>
        <v>0</v>
      </c>
      <c r="K15" s="0" t="n">
        <f aca="false">SUMPRODUCT('5N inverse'!$A$9:$Y$9,'5N mesh'!$B$37:$Z$37,$E14:$AC14)+'5N inverse'!$A$9*$C15/Setup!$B$17+INDEX('5N inverse'!$A$9:$Y$9,1,'5N mesh'!$B$7+1)*Setup!$B$22</f>
        <v>0</v>
      </c>
      <c r="L15" s="0" t="n">
        <f aca="false">SUMPRODUCT('5N inverse'!$A$10:$Y$10,'5N mesh'!$B$37:$Z$37,$E14:$AC14)+'5N inverse'!$A$10*$C15/Setup!$B$17+INDEX('5N inverse'!$A$10:$Y$10,1,'5N mesh'!$B$7+1)*Setup!$B$22</f>
        <v>0</v>
      </c>
      <c r="M15" s="0" t="n">
        <f aca="false">SUMPRODUCT('5N inverse'!$A$11:$Y$11,'5N mesh'!$B$37:$Z$37,$E14:$AC14)+'5N inverse'!$A$11*$C15/Setup!$B$17+INDEX('5N inverse'!$A$11:$Y$11,1,'5N mesh'!$B$7+1)*Setup!$B$22</f>
        <v>0</v>
      </c>
      <c r="N15" s="0" t="n">
        <f aca="false">SUMPRODUCT('5N inverse'!$A$12:$Y$12,'5N mesh'!$B$37:$Z$37,$E14:$AC14)+'5N inverse'!$A$12*$C15/Setup!$B$17+INDEX('5N inverse'!$A$12:$Y$12,1,'5N mesh'!$B$7+1)*Setup!$B$22</f>
        <v>0</v>
      </c>
      <c r="O15" s="0" t="n">
        <f aca="false">SUMPRODUCT('5N inverse'!$A$13:$Y$13,'5N mesh'!$B$37:$Z$37,$E14:$AC14)+'5N inverse'!$A$13*$C15/Setup!$B$17+INDEX('5N inverse'!$A$13:$Y$13,1,'5N mesh'!$B$7+1)*Setup!$B$22</f>
        <v>0</v>
      </c>
      <c r="P15" s="0" t="n">
        <f aca="false">SUMPRODUCT('5N inverse'!$A$14:$Y$14,'5N mesh'!$B$37:$Z$37,$E14:$AC14)+'5N inverse'!$A$14*$C15/Setup!$B$17+INDEX('5N inverse'!$A$14:$Y$14,1,'5N mesh'!$B$7+1)*Setup!$B$22</f>
        <v>0</v>
      </c>
      <c r="Q15" s="0" t="n">
        <f aca="false">SUMPRODUCT('5N inverse'!$A$15:$Y$15,'5N mesh'!$B$37:$Z$37,$E14:$AC14)+'5N inverse'!$A$15*$C15/Setup!$B$17+INDEX('5N inverse'!$A$15:$Y$15,1,'5N mesh'!$B$7+1)*Setup!$B$22</f>
        <v>0</v>
      </c>
      <c r="R15" s="0" t="n">
        <f aca="false">SUMPRODUCT('5N inverse'!$A$16:$Y$16,'5N mesh'!$B$37:$Z$37,$E14:$AC14)+'5N inverse'!$A$16*$C15/Setup!$B$17+INDEX('5N inverse'!$A$16:$Y$16,1,'5N mesh'!$B$7+1)*Setup!$B$22</f>
        <v>0</v>
      </c>
      <c r="S15" s="0" t="n">
        <f aca="false">SUMPRODUCT('5N inverse'!$A$17:$Y$17,'5N mesh'!$B$37:$Z$37,$E14:$AC14)+'5N inverse'!$A$17*$C15/Setup!$B$17+INDEX('5N inverse'!$A$17:$Y$17,1,'5N mesh'!$B$7+1)*Setup!$B$22</f>
        <v>0</v>
      </c>
      <c r="T15" s="0" t="n">
        <f aca="false">SUMPRODUCT('5N inverse'!$A$18:$Y$18,'5N mesh'!$B$37:$Z$37,$E14:$AC14)+'5N inverse'!$A$18*$C15/Setup!$B$17+INDEX('5N inverse'!$A$18:$Y$18,1,'5N mesh'!$B$7+1)*Setup!$B$22</f>
        <v>0</v>
      </c>
      <c r="U15" s="0" t="n">
        <f aca="false">SUMPRODUCT('5N inverse'!$A$19:$Y$19,'5N mesh'!$B$37:$Z$37,$E14:$AC14)+'5N inverse'!$A$19*$C15/Setup!$B$17+INDEX('5N inverse'!$A$19:$Y$19,1,'5N mesh'!$B$7+1)*Setup!$B$22</f>
        <v>0</v>
      </c>
      <c r="V15" s="0" t="n">
        <f aca="false">SUMPRODUCT('5N inverse'!$A$20:$Y$20,'5N mesh'!$B$37:$Z$37,$E14:$AC14)+'5N inverse'!$A$20*$C15/Setup!$B$17+INDEX('5N inverse'!$A$20:$Y$20,1,'5N mesh'!$B$7+1)*Setup!$B$22</f>
        <v>0</v>
      </c>
      <c r="W15" s="0" t="n">
        <f aca="false">SUMPRODUCT('5N inverse'!$A$21:$Y$21,'5N mesh'!$B$37:$Z$37,$E14:$AC14)+'5N inverse'!$A$21*$C15/Setup!$B$17+INDEX('5N inverse'!$A$21:$Y$21,1,'5N mesh'!$B$7+1)*Setup!$B$22</f>
        <v>0</v>
      </c>
      <c r="X15" s="0" t="n">
        <f aca="false">SUMPRODUCT('5N inverse'!$A$22:$Y$22,'5N mesh'!$B$37:$Z$37,$E14:$AC14)+'5N inverse'!$A$22*$C15/Setup!$B$17+INDEX('5N inverse'!$A$22:$Y$22,1,'5N mesh'!$B$7+1)*Setup!$B$22</f>
        <v>0</v>
      </c>
      <c r="Y15" s="0" t="n">
        <f aca="false">SUMPRODUCT('5N inverse'!$A$23:$Y$23,'5N mesh'!$B$37:$Z$37,$E14:$AC14)+'5N inverse'!$A$23*$C15/Setup!$B$17+INDEX('5N inverse'!$A$23:$Y$23,1,'5N mesh'!$B$7+1)*Setup!$B$22</f>
        <v>0</v>
      </c>
      <c r="Z15" s="0" t="n">
        <f aca="false">SUMPRODUCT('5N inverse'!$A$24:$Y$24,'5N mesh'!$B$37:$Z$37,$E14:$AC14)+'5N inverse'!$A$24*$C15/Setup!$B$17+INDEX('5N inverse'!$A$24:$Y$24,1,'5N mesh'!$B$7+1)*Setup!$B$22</f>
        <v>0</v>
      </c>
      <c r="AA15" s="0" t="n">
        <f aca="false">SUMPRODUCT('5N inverse'!$A$25:$Y$25,'5N mesh'!$B$37:$Z$37,$E14:$AC14)+'5N inverse'!$A$25*$C15/Setup!$B$17+INDEX('5N inverse'!$A$25:$Y$25,1,'5N mesh'!$B$7+1)*Setup!$B$22</f>
        <v>0</v>
      </c>
      <c r="AB15" s="0" t="n">
        <f aca="false">SUMPRODUCT('5N inverse'!$A$26:$Y$26,'5N mesh'!$B$37:$Z$37,$E14:$AC14)+'5N inverse'!$A$26*$C15/Setup!$B$17+INDEX('5N inverse'!$A$26:$Y$26,1,'5N mesh'!$B$7+1)*Setup!$B$22</f>
        <v>0</v>
      </c>
      <c r="AC15" s="0" t="n">
        <f aca="false">SUMPRODUCT('5N inverse'!$A$27:$Y$27,'5N mesh'!$B$37:$Z$37,$E14:$AC14)+'5N inverse'!$A$27*$C15/Setup!$B$17+INDEX('5N inverse'!$A$27:$Y$27,1,'5N mesh'!$B$7+1)*Setup!$B$22</f>
        <v>0</v>
      </c>
    </row>
    <row r="16" customFormat="false" ht="15" hidden="false" customHeight="false" outlineLevel="0" collapsed="false">
      <c r="A16" s="0" t="n">
        <v>11</v>
      </c>
      <c r="B16" s="0" t="n">
        <f aca="false">A16*Setup!$B$11/3600</f>
        <v>0.916666666666667</v>
      </c>
      <c r="C16" s="0" t="n">
        <f aca="false">Setup!$B$7+Setup!$B$8*COS(2*PI()*(B16-Setup!$B$9)/24)</f>
        <v>21.2339477768709</v>
      </c>
      <c r="D16" s="0" t="n">
        <f aca="false">(C16-E16)/Setup!$B$17</f>
        <v>40.630245877971</v>
      </c>
      <c r="E16" s="0" t="n">
        <f aca="false">SUMPRODUCT('5N inverse'!$A$3:$Y$3,'5N mesh'!$B$37:$Z$37,$E15:$AC15)+'5N inverse'!$A$3*$C16/Setup!$B$17+INDEX('5N inverse'!$A$3:$Y$3,1,'5N mesh'!$B$7+1)*Setup!$B$22</f>
        <v>15.9520158127347</v>
      </c>
      <c r="F16" s="0" t="n">
        <f aca="false">SUMPRODUCT('5N inverse'!$A$4:$Y$4,'5N mesh'!$B$37:$Z$37,$E15:$AC15)+'5N inverse'!$A$4*$C16/Setup!$B$17+INDEX('5N inverse'!$A$4:$Y$4,1,'5N mesh'!$B$7+1)*Setup!$B$22</f>
        <v>15.7936711169438</v>
      </c>
      <c r="G16" s="0" t="n">
        <f aca="false">SUMPRODUCT('5N inverse'!$A$5:$Y$5,'5N mesh'!$B$37:$Z$37,$E15:$AC15)+'5N inverse'!$A$5*$C16/Setup!$B$17+INDEX('5N inverse'!$A$5:$Y$5,1,'5N mesh'!$B$7+1)*Setup!$B$22</f>
        <v>15.4769817253619</v>
      </c>
      <c r="H16" s="0" t="n">
        <f aca="false">SUMPRODUCT('5N inverse'!$A$6:$Y$6,'5N mesh'!$B$37:$Z$37,$E15:$AC15)+'5N inverse'!$A$6*$C16/Setup!$B$17+INDEX('5N inverse'!$A$6:$Y$6,1,'5N mesh'!$B$7+1)*Setup!$B$22</f>
        <v>15.16029233378</v>
      </c>
      <c r="I16" s="0" t="n">
        <f aca="false">SUMPRODUCT('5N inverse'!$A$7:$Y$7,'5N mesh'!$B$37:$Z$37,$E15:$AC15)+'5N inverse'!$A$7*$C16/Setup!$B$17+INDEX('5N inverse'!$A$7:$Y$7,1,'5N mesh'!$B$7+1)*Setup!$B$22</f>
        <v>15.0019476379891</v>
      </c>
      <c r="J16" s="0" t="n">
        <f aca="false">SUMPRODUCT('5N inverse'!$A$8:$Y$8,'5N mesh'!$B$37:$Z$37,$E15:$AC15)+'5N inverse'!$A$8*$C16/Setup!$B$17+INDEX('5N inverse'!$A$8:$Y$8,1,'5N mesh'!$B$7+1)*Setup!$B$22</f>
        <v>0</v>
      </c>
      <c r="K16" s="0" t="n">
        <f aca="false">SUMPRODUCT('5N inverse'!$A$9:$Y$9,'5N mesh'!$B$37:$Z$37,$E15:$AC15)+'5N inverse'!$A$9*$C16/Setup!$B$17+INDEX('5N inverse'!$A$9:$Y$9,1,'5N mesh'!$B$7+1)*Setup!$B$22</f>
        <v>0</v>
      </c>
      <c r="L16" s="0" t="n">
        <f aca="false">SUMPRODUCT('5N inverse'!$A$10:$Y$10,'5N mesh'!$B$37:$Z$37,$E15:$AC15)+'5N inverse'!$A$10*$C16/Setup!$B$17+INDEX('5N inverse'!$A$10:$Y$10,1,'5N mesh'!$B$7+1)*Setup!$B$22</f>
        <v>0</v>
      </c>
      <c r="M16" s="0" t="n">
        <f aca="false">SUMPRODUCT('5N inverse'!$A$11:$Y$11,'5N mesh'!$B$37:$Z$37,$E15:$AC15)+'5N inverse'!$A$11*$C16/Setup!$B$17+INDEX('5N inverse'!$A$11:$Y$11,1,'5N mesh'!$B$7+1)*Setup!$B$22</f>
        <v>0</v>
      </c>
      <c r="N16" s="0" t="n">
        <f aca="false">SUMPRODUCT('5N inverse'!$A$12:$Y$12,'5N mesh'!$B$37:$Z$37,$E15:$AC15)+'5N inverse'!$A$12*$C16/Setup!$B$17+INDEX('5N inverse'!$A$12:$Y$12,1,'5N mesh'!$B$7+1)*Setup!$B$22</f>
        <v>0</v>
      </c>
      <c r="O16" s="0" t="n">
        <f aca="false">SUMPRODUCT('5N inverse'!$A$13:$Y$13,'5N mesh'!$B$37:$Z$37,$E15:$AC15)+'5N inverse'!$A$13*$C16/Setup!$B$17+INDEX('5N inverse'!$A$13:$Y$13,1,'5N mesh'!$B$7+1)*Setup!$B$22</f>
        <v>0</v>
      </c>
      <c r="P16" s="0" t="n">
        <f aca="false">SUMPRODUCT('5N inverse'!$A$14:$Y$14,'5N mesh'!$B$37:$Z$37,$E15:$AC15)+'5N inverse'!$A$14*$C16/Setup!$B$17+INDEX('5N inverse'!$A$14:$Y$14,1,'5N mesh'!$B$7+1)*Setup!$B$22</f>
        <v>0</v>
      </c>
      <c r="Q16" s="0" t="n">
        <f aca="false">SUMPRODUCT('5N inverse'!$A$15:$Y$15,'5N mesh'!$B$37:$Z$37,$E15:$AC15)+'5N inverse'!$A$15*$C16/Setup!$B$17+INDEX('5N inverse'!$A$15:$Y$15,1,'5N mesh'!$B$7+1)*Setup!$B$22</f>
        <v>0</v>
      </c>
      <c r="R16" s="0" t="n">
        <f aca="false">SUMPRODUCT('5N inverse'!$A$16:$Y$16,'5N mesh'!$B$37:$Z$37,$E15:$AC15)+'5N inverse'!$A$16*$C16/Setup!$B$17+INDEX('5N inverse'!$A$16:$Y$16,1,'5N mesh'!$B$7+1)*Setup!$B$22</f>
        <v>0</v>
      </c>
      <c r="S16" s="0" t="n">
        <f aca="false">SUMPRODUCT('5N inverse'!$A$17:$Y$17,'5N mesh'!$B$37:$Z$37,$E15:$AC15)+'5N inverse'!$A$17*$C16/Setup!$B$17+INDEX('5N inverse'!$A$17:$Y$17,1,'5N mesh'!$B$7+1)*Setup!$B$22</f>
        <v>0</v>
      </c>
      <c r="T16" s="0" t="n">
        <f aca="false">SUMPRODUCT('5N inverse'!$A$18:$Y$18,'5N mesh'!$B$37:$Z$37,$E15:$AC15)+'5N inverse'!$A$18*$C16/Setup!$B$17+INDEX('5N inverse'!$A$18:$Y$18,1,'5N mesh'!$B$7+1)*Setup!$B$22</f>
        <v>0</v>
      </c>
      <c r="U16" s="0" t="n">
        <f aca="false">SUMPRODUCT('5N inverse'!$A$19:$Y$19,'5N mesh'!$B$37:$Z$37,$E15:$AC15)+'5N inverse'!$A$19*$C16/Setup!$B$17+INDEX('5N inverse'!$A$19:$Y$19,1,'5N mesh'!$B$7+1)*Setup!$B$22</f>
        <v>0</v>
      </c>
      <c r="V16" s="0" t="n">
        <f aca="false">SUMPRODUCT('5N inverse'!$A$20:$Y$20,'5N mesh'!$B$37:$Z$37,$E15:$AC15)+'5N inverse'!$A$20*$C16/Setup!$B$17+INDEX('5N inverse'!$A$20:$Y$20,1,'5N mesh'!$B$7+1)*Setup!$B$22</f>
        <v>0</v>
      </c>
      <c r="W16" s="0" t="n">
        <f aca="false">SUMPRODUCT('5N inverse'!$A$21:$Y$21,'5N mesh'!$B$37:$Z$37,$E15:$AC15)+'5N inverse'!$A$21*$C16/Setup!$B$17+INDEX('5N inverse'!$A$21:$Y$21,1,'5N mesh'!$B$7+1)*Setup!$B$22</f>
        <v>0</v>
      </c>
      <c r="X16" s="0" t="n">
        <f aca="false">SUMPRODUCT('5N inverse'!$A$22:$Y$22,'5N mesh'!$B$37:$Z$37,$E15:$AC15)+'5N inverse'!$A$22*$C16/Setup!$B$17+INDEX('5N inverse'!$A$22:$Y$22,1,'5N mesh'!$B$7+1)*Setup!$B$22</f>
        <v>0</v>
      </c>
      <c r="Y16" s="0" t="n">
        <f aca="false">SUMPRODUCT('5N inverse'!$A$23:$Y$23,'5N mesh'!$B$37:$Z$37,$E15:$AC15)+'5N inverse'!$A$23*$C16/Setup!$B$17+INDEX('5N inverse'!$A$23:$Y$23,1,'5N mesh'!$B$7+1)*Setup!$B$22</f>
        <v>0</v>
      </c>
      <c r="Z16" s="0" t="n">
        <f aca="false">SUMPRODUCT('5N inverse'!$A$24:$Y$24,'5N mesh'!$B$37:$Z$37,$E15:$AC15)+'5N inverse'!$A$24*$C16/Setup!$B$17+INDEX('5N inverse'!$A$24:$Y$24,1,'5N mesh'!$B$7+1)*Setup!$B$22</f>
        <v>0</v>
      </c>
      <c r="AA16" s="0" t="n">
        <f aca="false">SUMPRODUCT('5N inverse'!$A$25:$Y$25,'5N mesh'!$B$37:$Z$37,$E15:$AC15)+'5N inverse'!$A$25*$C16/Setup!$B$17+INDEX('5N inverse'!$A$25:$Y$25,1,'5N mesh'!$B$7+1)*Setup!$B$22</f>
        <v>0</v>
      </c>
      <c r="AB16" s="0" t="n">
        <f aca="false">SUMPRODUCT('5N inverse'!$A$26:$Y$26,'5N mesh'!$B$37:$Z$37,$E15:$AC15)+'5N inverse'!$A$26*$C16/Setup!$B$17+INDEX('5N inverse'!$A$26:$Y$26,1,'5N mesh'!$B$7+1)*Setup!$B$22</f>
        <v>0</v>
      </c>
      <c r="AC16" s="0" t="n">
        <f aca="false">SUMPRODUCT('5N inverse'!$A$27:$Y$27,'5N mesh'!$B$37:$Z$37,$E15:$AC15)+'5N inverse'!$A$27*$C16/Setup!$B$17+INDEX('5N inverse'!$A$27:$Y$27,1,'5N mesh'!$B$7+1)*Setup!$B$22</f>
        <v>0</v>
      </c>
    </row>
    <row r="17" customFormat="false" ht="15" hidden="false" customHeight="false" outlineLevel="0" collapsed="false">
      <c r="A17" s="0" t="n">
        <v>12</v>
      </c>
      <c r="B17" s="0" t="n">
        <f aca="false">A17*Setup!$B$11/3600</f>
        <v>1</v>
      </c>
      <c r="C17" s="0" t="n">
        <f aca="false">Setup!$B$7+Setup!$B$8*COS(2*PI()*(B17-Setup!$B$9)/24)</f>
        <v>21.1715728752538</v>
      </c>
      <c r="D17" s="0" t="n">
        <f aca="false">(C17-E17)/Setup!$B$17</f>
        <v>39.6337770314035</v>
      </c>
      <c r="E17" s="0" t="n">
        <f aca="false">SUMPRODUCT('5N inverse'!$A$3:$Y$3,'5N mesh'!$B$37:$Z$37,$E16:$AC16)+'5N inverse'!$A$3*$C17/Setup!$B$17+INDEX('5N inverse'!$A$3:$Y$3,1,'5N mesh'!$B$7+1)*Setup!$B$22</f>
        <v>16.0191818611714</v>
      </c>
      <c r="F17" s="0" t="n">
        <f aca="false">SUMPRODUCT('5N inverse'!$A$4:$Y$4,'5N mesh'!$B$37:$Z$37,$E16:$AC16)+'5N inverse'!$A$4*$C17/Setup!$B$17+INDEX('5N inverse'!$A$4:$Y$4,1,'5N mesh'!$B$7+1)*Setup!$B$22</f>
        <v>15.8496889280246</v>
      </c>
      <c r="G17" s="0" t="n">
        <f aca="false">SUMPRODUCT('5N inverse'!$A$5:$Y$5,'5N mesh'!$B$37:$Z$37,$E16:$AC16)+'5N inverse'!$A$5*$C17/Setup!$B$17+INDEX('5N inverse'!$A$5:$Y$5,1,'5N mesh'!$B$7+1)*Setup!$B$22</f>
        <v>15.510703061731</v>
      </c>
      <c r="H17" s="0" t="n">
        <f aca="false">SUMPRODUCT('5N inverse'!$A$6:$Y$6,'5N mesh'!$B$37:$Z$37,$E16:$AC16)+'5N inverse'!$A$6*$C17/Setup!$B$17+INDEX('5N inverse'!$A$6:$Y$6,1,'5N mesh'!$B$7+1)*Setup!$B$22</f>
        <v>15.1717171954374</v>
      </c>
      <c r="I17" s="0" t="n">
        <f aca="false">SUMPRODUCT('5N inverse'!$A$7:$Y$7,'5N mesh'!$B$37:$Z$37,$E16:$AC16)+'5N inverse'!$A$7*$C17/Setup!$B$17+INDEX('5N inverse'!$A$7:$Y$7,1,'5N mesh'!$B$7+1)*Setup!$B$22</f>
        <v>15.0022242622906</v>
      </c>
      <c r="J17" s="0" t="n">
        <f aca="false">SUMPRODUCT('5N inverse'!$A$8:$Y$8,'5N mesh'!$B$37:$Z$37,$E16:$AC16)+'5N inverse'!$A$8*$C17/Setup!$B$17+INDEX('5N inverse'!$A$8:$Y$8,1,'5N mesh'!$B$7+1)*Setup!$B$22</f>
        <v>0</v>
      </c>
      <c r="K17" s="0" t="n">
        <f aca="false">SUMPRODUCT('5N inverse'!$A$9:$Y$9,'5N mesh'!$B$37:$Z$37,$E16:$AC16)+'5N inverse'!$A$9*$C17/Setup!$B$17+INDEX('5N inverse'!$A$9:$Y$9,1,'5N mesh'!$B$7+1)*Setup!$B$22</f>
        <v>0</v>
      </c>
      <c r="L17" s="0" t="n">
        <f aca="false">SUMPRODUCT('5N inverse'!$A$10:$Y$10,'5N mesh'!$B$37:$Z$37,$E16:$AC16)+'5N inverse'!$A$10*$C17/Setup!$B$17+INDEX('5N inverse'!$A$10:$Y$10,1,'5N mesh'!$B$7+1)*Setup!$B$22</f>
        <v>0</v>
      </c>
      <c r="M17" s="0" t="n">
        <f aca="false">SUMPRODUCT('5N inverse'!$A$11:$Y$11,'5N mesh'!$B$37:$Z$37,$E16:$AC16)+'5N inverse'!$A$11*$C17/Setup!$B$17+INDEX('5N inverse'!$A$11:$Y$11,1,'5N mesh'!$B$7+1)*Setup!$B$22</f>
        <v>0</v>
      </c>
      <c r="N17" s="0" t="n">
        <f aca="false">SUMPRODUCT('5N inverse'!$A$12:$Y$12,'5N mesh'!$B$37:$Z$37,$E16:$AC16)+'5N inverse'!$A$12*$C17/Setup!$B$17+INDEX('5N inverse'!$A$12:$Y$12,1,'5N mesh'!$B$7+1)*Setup!$B$22</f>
        <v>0</v>
      </c>
      <c r="O17" s="0" t="n">
        <f aca="false">SUMPRODUCT('5N inverse'!$A$13:$Y$13,'5N mesh'!$B$37:$Z$37,$E16:$AC16)+'5N inverse'!$A$13*$C17/Setup!$B$17+INDEX('5N inverse'!$A$13:$Y$13,1,'5N mesh'!$B$7+1)*Setup!$B$22</f>
        <v>0</v>
      </c>
      <c r="P17" s="0" t="n">
        <f aca="false">SUMPRODUCT('5N inverse'!$A$14:$Y$14,'5N mesh'!$B$37:$Z$37,$E16:$AC16)+'5N inverse'!$A$14*$C17/Setup!$B$17+INDEX('5N inverse'!$A$14:$Y$14,1,'5N mesh'!$B$7+1)*Setup!$B$22</f>
        <v>0</v>
      </c>
      <c r="Q17" s="0" t="n">
        <f aca="false">SUMPRODUCT('5N inverse'!$A$15:$Y$15,'5N mesh'!$B$37:$Z$37,$E16:$AC16)+'5N inverse'!$A$15*$C17/Setup!$B$17+INDEX('5N inverse'!$A$15:$Y$15,1,'5N mesh'!$B$7+1)*Setup!$B$22</f>
        <v>0</v>
      </c>
      <c r="R17" s="0" t="n">
        <f aca="false">SUMPRODUCT('5N inverse'!$A$16:$Y$16,'5N mesh'!$B$37:$Z$37,$E16:$AC16)+'5N inverse'!$A$16*$C17/Setup!$B$17+INDEX('5N inverse'!$A$16:$Y$16,1,'5N mesh'!$B$7+1)*Setup!$B$22</f>
        <v>0</v>
      </c>
      <c r="S17" s="0" t="n">
        <f aca="false">SUMPRODUCT('5N inverse'!$A$17:$Y$17,'5N mesh'!$B$37:$Z$37,$E16:$AC16)+'5N inverse'!$A$17*$C17/Setup!$B$17+INDEX('5N inverse'!$A$17:$Y$17,1,'5N mesh'!$B$7+1)*Setup!$B$22</f>
        <v>0</v>
      </c>
      <c r="T17" s="0" t="n">
        <f aca="false">SUMPRODUCT('5N inverse'!$A$18:$Y$18,'5N mesh'!$B$37:$Z$37,$E16:$AC16)+'5N inverse'!$A$18*$C17/Setup!$B$17+INDEX('5N inverse'!$A$18:$Y$18,1,'5N mesh'!$B$7+1)*Setup!$B$22</f>
        <v>0</v>
      </c>
      <c r="U17" s="0" t="n">
        <f aca="false">SUMPRODUCT('5N inverse'!$A$19:$Y$19,'5N mesh'!$B$37:$Z$37,$E16:$AC16)+'5N inverse'!$A$19*$C17/Setup!$B$17+INDEX('5N inverse'!$A$19:$Y$19,1,'5N mesh'!$B$7+1)*Setup!$B$22</f>
        <v>0</v>
      </c>
      <c r="V17" s="0" t="n">
        <f aca="false">SUMPRODUCT('5N inverse'!$A$20:$Y$20,'5N mesh'!$B$37:$Z$37,$E16:$AC16)+'5N inverse'!$A$20*$C17/Setup!$B$17+INDEX('5N inverse'!$A$20:$Y$20,1,'5N mesh'!$B$7+1)*Setup!$B$22</f>
        <v>0</v>
      </c>
      <c r="W17" s="0" t="n">
        <f aca="false">SUMPRODUCT('5N inverse'!$A$21:$Y$21,'5N mesh'!$B$37:$Z$37,$E16:$AC16)+'5N inverse'!$A$21*$C17/Setup!$B$17+INDEX('5N inverse'!$A$21:$Y$21,1,'5N mesh'!$B$7+1)*Setup!$B$22</f>
        <v>0</v>
      </c>
      <c r="X17" s="0" t="n">
        <f aca="false">SUMPRODUCT('5N inverse'!$A$22:$Y$22,'5N mesh'!$B$37:$Z$37,$E16:$AC16)+'5N inverse'!$A$22*$C17/Setup!$B$17+INDEX('5N inverse'!$A$22:$Y$22,1,'5N mesh'!$B$7+1)*Setup!$B$22</f>
        <v>0</v>
      </c>
      <c r="Y17" s="0" t="n">
        <f aca="false">SUMPRODUCT('5N inverse'!$A$23:$Y$23,'5N mesh'!$B$37:$Z$37,$E16:$AC16)+'5N inverse'!$A$23*$C17/Setup!$B$17+INDEX('5N inverse'!$A$23:$Y$23,1,'5N mesh'!$B$7+1)*Setup!$B$22</f>
        <v>0</v>
      </c>
      <c r="Z17" s="0" t="n">
        <f aca="false">SUMPRODUCT('5N inverse'!$A$24:$Y$24,'5N mesh'!$B$37:$Z$37,$E16:$AC16)+'5N inverse'!$A$24*$C17/Setup!$B$17+INDEX('5N inverse'!$A$24:$Y$24,1,'5N mesh'!$B$7+1)*Setup!$B$22</f>
        <v>0</v>
      </c>
      <c r="AA17" s="0" t="n">
        <f aca="false">SUMPRODUCT('5N inverse'!$A$25:$Y$25,'5N mesh'!$B$37:$Z$37,$E16:$AC16)+'5N inverse'!$A$25*$C17/Setup!$B$17+INDEX('5N inverse'!$A$25:$Y$25,1,'5N mesh'!$B$7+1)*Setup!$B$22</f>
        <v>0</v>
      </c>
      <c r="AB17" s="0" t="n">
        <f aca="false">SUMPRODUCT('5N inverse'!$A$26:$Y$26,'5N mesh'!$B$37:$Z$37,$E16:$AC16)+'5N inverse'!$A$26*$C17/Setup!$B$17+INDEX('5N inverse'!$A$26:$Y$26,1,'5N mesh'!$B$7+1)*Setup!$B$22</f>
        <v>0</v>
      </c>
      <c r="AC17" s="0" t="n">
        <f aca="false">SUMPRODUCT('5N inverse'!$A$27:$Y$27,'5N mesh'!$B$37:$Z$37,$E16:$AC16)+'5N inverse'!$A$27*$C17/Setup!$B$17+INDEX('5N inverse'!$A$27:$Y$27,1,'5N mesh'!$B$7+1)*Setup!$B$22</f>
        <v>0</v>
      </c>
    </row>
    <row r="18" customFormat="false" ht="15" hidden="false" customHeight="false" outlineLevel="0" collapsed="false">
      <c r="A18" s="0" t="n">
        <v>13</v>
      </c>
      <c r="B18" s="0" t="n">
        <f aca="false">A18*Setup!$B$11/3600</f>
        <v>1.08333333333333</v>
      </c>
      <c r="C18" s="0" t="n">
        <f aca="false">Setup!$B$7+Setup!$B$8*COS(2*PI()*(B18-Setup!$B$9)/24)</f>
        <v>21.110544151761</v>
      </c>
      <c r="D18" s="0" t="n">
        <f aca="false">(C18-E18)/Setup!$B$17</f>
        <v>38.6606028900026</v>
      </c>
      <c r="E18" s="0" t="n">
        <f aca="false">SUMPRODUCT('5N inverse'!$A$3:$Y$3,'5N mesh'!$B$37:$Z$37,$E17:$AC17)+'5N inverse'!$A$3*$C18/Setup!$B$17+INDEX('5N inverse'!$A$3:$Y$3,1,'5N mesh'!$B$7+1)*Setup!$B$22</f>
        <v>16.0846657760606</v>
      </c>
      <c r="F18" s="0" t="n">
        <f aca="false">SUMPRODUCT('5N inverse'!$A$4:$Y$4,'5N mesh'!$B$37:$Z$37,$E17:$AC17)+'5N inverse'!$A$4*$C18/Setup!$B$17+INDEX('5N inverse'!$A$4:$Y$4,1,'5N mesh'!$B$7+1)*Setup!$B$22</f>
        <v>15.9043068832984</v>
      </c>
      <c r="G18" s="0" t="n">
        <f aca="false">SUMPRODUCT('5N inverse'!$A$5:$Y$5,'5N mesh'!$B$37:$Z$37,$E17:$AC17)+'5N inverse'!$A$5*$C18/Setup!$B$17+INDEX('5N inverse'!$A$5:$Y$5,1,'5N mesh'!$B$7+1)*Setup!$B$22</f>
        <v>15.5435890977738</v>
      </c>
      <c r="H18" s="0" t="n">
        <f aca="false">SUMPRODUCT('5N inverse'!$A$6:$Y$6,'5N mesh'!$B$37:$Z$37,$E17:$AC17)+'5N inverse'!$A$6*$C18/Setup!$B$17+INDEX('5N inverse'!$A$6:$Y$6,1,'5N mesh'!$B$7+1)*Setup!$B$22</f>
        <v>15.1828713122492</v>
      </c>
      <c r="I18" s="0" t="n">
        <f aca="false">SUMPRODUCT('5N inverse'!$A$7:$Y$7,'5N mesh'!$B$37:$Z$37,$E17:$AC17)+'5N inverse'!$A$7*$C18/Setup!$B$17+INDEX('5N inverse'!$A$7:$Y$7,1,'5N mesh'!$B$7+1)*Setup!$B$22</f>
        <v>15.0025124194869</v>
      </c>
      <c r="J18" s="0" t="n">
        <f aca="false">SUMPRODUCT('5N inverse'!$A$8:$Y$8,'5N mesh'!$B$37:$Z$37,$E17:$AC17)+'5N inverse'!$A$8*$C18/Setup!$B$17+INDEX('5N inverse'!$A$8:$Y$8,1,'5N mesh'!$B$7+1)*Setup!$B$22</f>
        <v>0</v>
      </c>
      <c r="K18" s="0" t="n">
        <f aca="false">SUMPRODUCT('5N inverse'!$A$9:$Y$9,'5N mesh'!$B$37:$Z$37,$E17:$AC17)+'5N inverse'!$A$9*$C18/Setup!$B$17+INDEX('5N inverse'!$A$9:$Y$9,1,'5N mesh'!$B$7+1)*Setup!$B$22</f>
        <v>0</v>
      </c>
      <c r="L18" s="0" t="n">
        <f aca="false">SUMPRODUCT('5N inverse'!$A$10:$Y$10,'5N mesh'!$B$37:$Z$37,$E17:$AC17)+'5N inverse'!$A$10*$C18/Setup!$B$17+INDEX('5N inverse'!$A$10:$Y$10,1,'5N mesh'!$B$7+1)*Setup!$B$22</f>
        <v>0</v>
      </c>
      <c r="M18" s="0" t="n">
        <f aca="false">SUMPRODUCT('5N inverse'!$A$11:$Y$11,'5N mesh'!$B$37:$Z$37,$E17:$AC17)+'5N inverse'!$A$11*$C18/Setup!$B$17+INDEX('5N inverse'!$A$11:$Y$11,1,'5N mesh'!$B$7+1)*Setup!$B$22</f>
        <v>0</v>
      </c>
      <c r="N18" s="0" t="n">
        <f aca="false">SUMPRODUCT('5N inverse'!$A$12:$Y$12,'5N mesh'!$B$37:$Z$37,$E17:$AC17)+'5N inverse'!$A$12*$C18/Setup!$B$17+INDEX('5N inverse'!$A$12:$Y$12,1,'5N mesh'!$B$7+1)*Setup!$B$22</f>
        <v>0</v>
      </c>
      <c r="O18" s="0" t="n">
        <f aca="false">SUMPRODUCT('5N inverse'!$A$13:$Y$13,'5N mesh'!$B$37:$Z$37,$E17:$AC17)+'5N inverse'!$A$13*$C18/Setup!$B$17+INDEX('5N inverse'!$A$13:$Y$13,1,'5N mesh'!$B$7+1)*Setup!$B$22</f>
        <v>0</v>
      </c>
      <c r="P18" s="0" t="n">
        <f aca="false">SUMPRODUCT('5N inverse'!$A$14:$Y$14,'5N mesh'!$B$37:$Z$37,$E17:$AC17)+'5N inverse'!$A$14*$C18/Setup!$B$17+INDEX('5N inverse'!$A$14:$Y$14,1,'5N mesh'!$B$7+1)*Setup!$B$22</f>
        <v>0</v>
      </c>
      <c r="Q18" s="0" t="n">
        <f aca="false">SUMPRODUCT('5N inverse'!$A$15:$Y$15,'5N mesh'!$B$37:$Z$37,$E17:$AC17)+'5N inverse'!$A$15*$C18/Setup!$B$17+INDEX('5N inverse'!$A$15:$Y$15,1,'5N mesh'!$B$7+1)*Setup!$B$22</f>
        <v>0</v>
      </c>
      <c r="R18" s="0" t="n">
        <f aca="false">SUMPRODUCT('5N inverse'!$A$16:$Y$16,'5N mesh'!$B$37:$Z$37,$E17:$AC17)+'5N inverse'!$A$16*$C18/Setup!$B$17+INDEX('5N inverse'!$A$16:$Y$16,1,'5N mesh'!$B$7+1)*Setup!$B$22</f>
        <v>0</v>
      </c>
      <c r="S18" s="0" t="n">
        <f aca="false">SUMPRODUCT('5N inverse'!$A$17:$Y$17,'5N mesh'!$B$37:$Z$37,$E17:$AC17)+'5N inverse'!$A$17*$C18/Setup!$B$17+INDEX('5N inverse'!$A$17:$Y$17,1,'5N mesh'!$B$7+1)*Setup!$B$22</f>
        <v>0</v>
      </c>
      <c r="T18" s="0" t="n">
        <f aca="false">SUMPRODUCT('5N inverse'!$A$18:$Y$18,'5N mesh'!$B$37:$Z$37,$E17:$AC17)+'5N inverse'!$A$18*$C18/Setup!$B$17+INDEX('5N inverse'!$A$18:$Y$18,1,'5N mesh'!$B$7+1)*Setup!$B$22</f>
        <v>0</v>
      </c>
      <c r="U18" s="0" t="n">
        <f aca="false">SUMPRODUCT('5N inverse'!$A$19:$Y$19,'5N mesh'!$B$37:$Z$37,$E17:$AC17)+'5N inverse'!$A$19*$C18/Setup!$B$17+INDEX('5N inverse'!$A$19:$Y$19,1,'5N mesh'!$B$7+1)*Setup!$B$22</f>
        <v>0</v>
      </c>
      <c r="V18" s="0" t="n">
        <f aca="false">SUMPRODUCT('5N inverse'!$A$20:$Y$20,'5N mesh'!$B$37:$Z$37,$E17:$AC17)+'5N inverse'!$A$20*$C18/Setup!$B$17+INDEX('5N inverse'!$A$20:$Y$20,1,'5N mesh'!$B$7+1)*Setup!$B$22</f>
        <v>0</v>
      </c>
      <c r="W18" s="0" t="n">
        <f aca="false">SUMPRODUCT('5N inverse'!$A$21:$Y$21,'5N mesh'!$B$37:$Z$37,$E17:$AC17)+'5N inverse'!$A$21*$C18/Setup!$B$17+INDEX('5N inverse'!$A$21:$Y$21,1,'5N mesh'!$B$7+1)*Setup!$B$22</f>
        <v>0</v>
      </c>
      <c r="X18" s="0" t="n">
        <f aca="false">SUMPRODUCT('5N inverse'!$A$22:$Y$22,'5N mesh'!$B$37:$Z$37,$E17:$AC17)+'5N inverse'!$A$22*$C18/Setup!$B$17+INDEX('5N inverse'!$A$22:$Y$22,1,'5N mesh'!$B$7+1)*Setup!$B$22</f>
        <v>0</v>
      </c>
      <c r="Y18" s="0" t="n">
        <f aca="false">SUMPRODUCT('5N inverse'!$A$23:$Y$23,'5N mesh'!$B$37:$Z$37,$E17:$AC17)+'5N inverse'!$A$23*$C18/Setup!$B$17+INDEX('5N inverse'!$A$23:$Y$23,1,'5N mesh'!$B$7+1)*Setup!$B$22</f>
        <v>0</v>
      </c>
      <c r="Z18" s="0" t="n">
        <f aca="false">SUMPRODUCT('5N inverse'!$A$24:$Y$24,'5N mesh'!$B$37:$Z$37,$E17:$AC17)+'5N inverse'!$A$24*$C18/Setup!$B$17+INDEX('5N inverse'!$A$24:$Y$24,1,'5N mesh'!$B$7+1)*Setup!$B$22</f>
        <v>0</v>
      </c>
      <c r="AA18" s="0" t="n">
        <f aca="false">SUMPRODUCT('5N inverse'!$A$25:$Y$25,'5N mesh'!$B$37:$Z$37,$E17:$AC17)+'5N inverse'!$A$25*$C18/Setup!$B$17+INDEX('5N inverse'!$A$25:$Y$25,1,'5N mesh'!$B$7+1)*Setup!$B$22</f>
        <v>0</v>
      </c>
      <c r="AB18" s="0" t="n">
        <f aca="false">SUMPRODUCT('5N inverse'!$A$26:$Y$26,'5N mesh'!$B$37:$Z$37,$E17:$AC17)+'5N inverse'!$A$26*$C18/Setup!$B$17+INDEX('5N inverse'!$A$26:$Y$26,1,'5N mesh'!$B$7+1)*Setup!$B$22</f>
        <v>0</v>
      </c>
      <c r="AC18" s="0" t="n">
        <f aca="false">SUMPRODUCT('5N inverse'!$A$27:$Y$27,'5N mesh'!$B$37:$Z$37,$E17:$AC17)+'5N inverse'!$A$27*$C18/Setup!$B$17+INDEX('5N inverse'!$A$27:$Y$27,1,'5N mesh'!$B$7+1)*Setup!$B$22</f>
        <v>0</v>
      </c>
    </row>
    <row r="19" customFormat="false" ht="15" hidden="false" customHeight="false" outlineLevel="0" collapsed="false">
      <c r="A19" s="0" t="n">
        <v>14</v>
      </c>
      <c r="B19" s="0" t="n">
        <f aca="false">A19*Setup!$B$11/3600</f>
        <v>1.16666666666667</v>
      </c>
      <c r="C19" s="0" t="n">
        <f aca="false">Setup!$B$7+Setup!$B$8*COS(2*PI()*(B19-Setup!$B$9)/24)</f>
        <v>21.0508906527595</v>
      </c>
      <c r="D19" s="0" t="n">
        <f aca="false">(C19-E19)/Setup!$B$17</f>
        <v>37.7106380187679</v>
      </c>
      <c r="E19" s="0" t="n">
        <f aca="false">SUMPRODUCT('5N inverse'!$A$3:$Y$3,'5N mesh'!$B$37:$Z$37,$E18:$AC18)+'5N inverse'!$A$3*$C19/Setup!$B$17+INDEX('5N inverse'!$A$3:$Y$3,1,'5N mesh'!$B$7+1)*Setup!$B$22</f>
        <v>16.1485077103197</v>
      </c>
      <c r="F19" s="0" t="n">
        <f aca="false">SUMPRODUCT('5N inverse'!$A$4:$Y$4,'5N mesh'!$B$37:$Z$37,$E18:$AC18)+'5N inverse'!$A$4*$C19/Setup!$B$17+INDEX('5N inverse'!$A$4:$Y$4,1,'5N mesh'!$B$7+1)*Setup!$B$22</f>
        <v>15.9575582685231</v>
      </c>
      <c r="G19" s="0" t="n">
        <f aca="false">SUMPRODUCT('5N inverse'!$A$5:$Y$5,'5N mesh'!$B$37:$Z$37,$E18:$AC18)+'5N inverse'!$A$5*$C19/Setup!$B$17+INDEX('5N inverse'!$A$5:$Y$5,1,'5N mesh'!$B$7+1)*Setup!$B$22</f>
        <v>15.5756593849298</v>
      </c>
      <c r="H19" s="0" t="n">
        <f aca="false">SUMPRODUCT('5N inverse'!$A$6:$Y$6,'5N mesh'!$B$37:$Z$37,$E18:$AC18)+'5N inverse'!$A$6*$C19/Setup!$B$17+INDEX('5N inverse'!$A$6:$Y$6,1,'5N mesh'!$B$7+1)*Setup!$B$22</f>
        <v>15.1937605013366</v>
      </c>
      <c r="I19" s="0" t="n">
        <f aca="false">SUMPRODUCT('5N inverse'!$A$7:$Y$7,'5N mesh'!$B$37:$Z$37,$E18:$AC18)+'5N inverse'!$A$7*$C19/Setup!$B$17+INDEX('5N inverse'!$A$7:$Y$7,1,'5N mesh'!$B$7+1)*Setup!$B$22</f>
        <v>15.00281105954</v>
      </c>
      <c r="J19" s="0" t="n">
        <f aca="false">SUMPRODUCT('5N inverse'!$A$8:$Y$8,'5N mesh'!$B$37:$Z$37,$E18:$AC18)+'5N inverse'!$A$8*$C19/Setup!$B$17+INDEX('5N inverse'!$A$8:$Y$8,1,'5N mesh'!$B$7+1)*Setup!$B$22</f>
        <v>0</v>
      </c>
      <c r="K19" s="0" t="n">
        <f aca="false">SUMPRODUCT('5N inverse'!$A$9:$Y$9,'5N mesh'!$B$37:$Z$37,$E18:$AC18)+'5N inverse'!$A$9*$C19/Setup!$B$17+INDEX('5N inverse'!$A$9:$Y$9,1,'5N mesh'!$B$7+1)*Setup!$B$22</f>
        <v>0</v>
      </c>
      <c r="L19" s="0" t="n">
        <f aca="false">SUMPRODUCT('5N inverse'!$A$10:$Y$10,'5N mesh'!$B$37:$Z$37,$E18:$AC18)+'5N inverse'!$A$10*$C19/Setup!$B$17+INDEX('5N inverse'!$A$10:$Y$10,1,'5N mesh'!$B$7+1)*Setup!$B$22</f>
        <v>0</v>
      </c>
      <c r="M19" s="0" t="n">
        <f aca="false">SUMPRODUCT('5N inverse'!$A$11:$Y$11,'5N mesh'!$B$37:$Z$37,$E18:$AC18)+'5N inverse'!$A$11*$C19/Setup!$B$17+INDEX('5N inverse'!$A$11:$Y$11,1,'5N mesh'!$B$7+1)*Setup!$B$22</f>
        <v>0</v>
      </c>
      <c r="N19" s="0" t="n">
        <f aca="false">SUMPRODUCT('5N inverse'!$A$12:$Y$12,'5N mesh'!$B$37:$Z$37,$E18:$AC18)+'5N inverse'!$A$12*$C19/Setup!$B$17+INDEX('5N inverse'!$A$12:$Y$12,1,'5N mesh'!$B$7+1)*Setup!$B$22</f>
        <v>0</v>
      </c>
      <c r="O19" s="0" t="n">
        <f aca="false">SUMPRODUCT('5N inverse'!$A$13:$Y$13,'5N mesh'!$B$37:$Z$37,$E18:$AC18)+'5N inverse'!$A$13*$C19/Setup!$B$17+INDEX('5N inverse'!$A$13:$Y$13,1,'5N mesh'!$B$7+1)*Setup!$B$22</f>
        <v>0</v>
      </c>
      <c r="P19" s="0" t="n">
        <f aca="false">SUMPRODUCT('5N inverse'!$A$14:$Y$14,'5N mesh'!$B$37:$Z$37,$E18:$AC18)+'5N inverse'!$A$14*$C19/Setup!$B$17+INDEX('5N inverse'!$A$14:$Y$14,1,'5N mesh'!$B$7+1)*Setup!$B$22</f>
        <v>0</v>
      </c>
      <c r="Q19" s="0" t="n">
        <f aca="false">SUMPRODUCT('5N inverse'!$A$15:$Y$15,'5N mesh'!$B$37:$Z$37,$E18:$AC18)+'5N inverse'!$A$15*$C19/Setup!$B$17+INDEX('5N inverse'!$A$15:$Y$15,1,'5N mesh'!$B$7+1)*Setup!$B$22</f>
        <v>0</v>
      </c>
      <c r="R19" s="0" t="n">
        <f aca="false">SUMPRODUCT('5N inverse'!$A$16:$Y$16,'5N mesh'!$B$37:$Z$37,$E18:$AC18)+'5N inverse'!$A$16*$C19/Setup!$B$17+INDEX('5N inverse'!$A$16:$Y$16,1,'5N mesh'!$B$7+1)*Setup!$B$22</f>
        <v>0</v>
      </c>
      <c r="S19" s="0" t="n">
        <f aca="false">SUMPRODUCT('5N inverse'!$A$17:$Y$17,'5N mesh'!$B$37:$Z$37,$E18:$AC18)+'5N inverse'!$A$17*$C19/Setup!$B$17+INDEX('5N inverse'!$A$17:$Y$17,1,'5N mesh'!$B$7+1)*Setup!$B$22</f>
        <v>0</v>
      </c>
      <c r="T19" s="0" t="n">
        <f aca="false">SUMPRODUCT('5N inverse'!$A$18:$Y$18,'5N mesh'!$B$37:$Z$37,$E18:$AC18)+'5N inverse'!$A$18*$C19/Setup!$B$17+INDEX('5N inverse'!$A$18:$Y$18,1,'5N mesh'!$B$7+1)*Setup!$B$22</f>
        <v>0</v>
      </c>
      <c r="U19" s="0" t="n">
        <f aca="false">SUMPRODUCT('5N inverse'!$A$19:$Y$19,'5N mesh'!$B$37:$Z$37,$E18:$AC18)+'5N inverse'!$A$19*$C19/Setup!$B$17+INDEX('5N inverse'!$A$19:$Y$19,1,'5N mesh'!$B$7+1)*Setup!$B$22</f>
        <v>0</v>
      </c>
      <c r="V19" s="0" t="n">
        <f aca="false">SUMPRODUCT('5N inverse'!$A$20:$Y$20,'5N mesh'!$B$37:$Z$37,$E18:$AC18)+'5N inverse'!$A$20*$C19/Setup!$B$17+INDEX('5N inverse'!$A$20:$Y$20,1,'5N mesh'!$B$7+1)*Setup!$B$22</f>
        <v>0</v>
      </c>
      <c r="W19" s="0" t="n">
        <f aca="false">SUMPRODUCT('5N inverse'!$A$21:$Y$21,'5N mesh'!$B$37:$Z$37,$E18:$AC18)+'5N inverse'!$A$21*$C19/Setup!$B$17+INDEX('5N inverse'!$A$21:$Y$21,1,'5N mesh'!$B$7+1)*Setup!$B$22</f>
        <v>0</v>
      </c>
      <c r="X19" s="0" t="n">
        <f aca="false">SUMPRODUCT('5N inverse'!$A$22:$Y$22,'5N mesh'!$B$37:$Z$37,$E18:$AC18)+'5N inverse'!$A$22*$C19/Setup!$B$17+INDEX('5N inverse'!$A$22:$Y$22,1,'5N mesh'!$B$7+1)*Setup!$B$22</f>
        <v>0</v>
      </c>
      <c r="Y19" s="0" t="n">
        <f aca="false">SUMPRODUCT('5N inverse'!$A$23:$Y$23,'5N mesh'!$B$37:$Z$37,$E18:$AC18)+'5N inverse'!$A$23*$C19/Setup!$B$17+INDEX('5N inverse'!$A$23:$Y$23,1,'5N mesh'!$B$7+1)*Setup!$B$22</f>
        <v>0</v>
      </c>
      <c r="Z19" s="0" t="n">
        <f aca="false">SUMPRODUCT('5N inverse'!$A$24:$Y$24,'5N mesh'!$B$37:$Z$37,$E18:$AC18)+'5N inverse'!$A$24*$C19/Setup!$B$17+INDEX('5N inverse'!$A$24:$Y$24,1,'5N mesh'!$B$7+1)*Setup!$B$22</f>
        <v>0</v>
      </c>
      <c r="AA19" s="0" t="n">
        <f aca="false">SUMPRODUCT('5N inverse'!$A$25:$Y$25,'5N mesh'!$B$37:$Z$37,$E18:$AC18)+'5N inverse'!$A$25*$C19/Setup!$B$17+INDEX('5N inverse'!$A$25:$Y$25,1,'5N mesh'!$B$7+1)*Setup!$B$22</f>
        <v>0</v>
      </c>
      <c r="AB19" s="0" t="n">
        <f aca="false">SUMPRODUCT('5N inverse'!$A$26:$Y$26,'5N mesh'!$B$37:$Z$37,$E18:$AC18)+'5N inverse'!$A$26*$C19/Setup!$B$17+INDEX('5N inverse'!$A$26:$Y$26,1,'5N mesh'!$B$7+1)*Setup!$B$22</f>
        <v>0</v>
      </c>
      <c r="AC19" s="0" t="n">
        <f aca="false">SUMPRODUCT('5N inverse'!$A$27:$Y$27,'5N mesh'!$B$37:$Z$37,$E18:$AC18)+'5N inverse'!$A$27*$C19/Setup!$B$17+INDEX('5N inverse'!$A$27:$Y$27,1,'5N mesh'!$B$7+1)*Setup!$B$22</f>
        <v>0</v>
      </c>
    </row>
    <row r="20" customFormat="false" ht="15" hidden="false" customHeight="false" outlineLevel="0" collapsed="false">
      <c r="A20" s="0" t="n">
        <v>15</v>
      </c>
      <c r="B20" s="0" t="n">
        <f aca="false">A20*Setup!$B$11/3600</f>
        <v>1.25</v>
      </c>
      <c r="C20" s="0" t="n">
        <f aca="false">Setup!$B$7+Setup!$B$8*COS(2*PI()*(B20-Setup!$B$9)/24)</f>
        <v>20.9926407700841</v>
      </c>
      <c r="D20" s="0" t="n">
        <f aca="false">(C20-E20)/Setup!$B$17</f>
        <v>36.7837932319936</v>
      </c>
      <c r="E20" s="0" t="n">
        <f aca="false">SUMPRODUCT('5N inverse'!$A$3:$Y$3,'5N mesh'!$B$37:$Z$37,$E19:$AC19)+'5N inverse'!$A$3*$C20/Setup!$B$17+INDEX('5N inverse'!$A$3:$Y$3,1,'5N mesh'!$B$7+1)*Setup!$B$22</f>
        <v>16.2107476499249</v>
      </c>
      <c r="F20" s="0" t="n">
        <f aca="false">SUMPRODUCT('5N inverse'!$A$4:$Y$4,'5N mesh'!$B$37:$Z$37,$E19:$AC19)+'5N inverse'!$A$4*$C20/Setup!$B$17+INDEX('5N inverse'!$A$4:$Y$4,1,'5N mesh'!$B$7+1)*Setup!$B$22</f>
        <v>16.0094762398824</v>
      </c>
      <c r="G20" s="0" t="n">
        <f aca="false">SUMPRODUCT('5N inverse'!$A$5:$Y$5,'5N mesh'!$B$37:$Z$37,$E19:$AC19)+'5N inverse'!$A$5*$C20/Setup!$B$17+INDEX('5N inverse'!$A$5:$Y$5,1,'5N mesh'!$B$7+1)*Setup!$B$22</f>
        <v>15.6069334197975</v>
      </c>
      <c r="H20" s="0" t="n">
        <f aca="false">SUMPRODUCT('5N inverse'!$A$6:$Y$6,'5N mesh'!$B$37:$Z$37,$E19:$AC19)+'5N inverse'!$A$6*$C20/Setup!$B$17+INDEX('5N inverse'!$A$6:$Y$6,1,'5N mesh'!$B$7+1)*Setup!$B$22</f>
        <v>15.2043905997125</v>
      </c>
      <c r="I20" s="0" t="n">
        <f aca="false">SUMPRODUCT('5N inverse'!$A$7:$Y$7,'5N mesh'!$B$37:$Z$37,$E19:$AC19)+'5N inverse'!$A$7*$C20/Setup!$B$17+INDEX('5N inverse'!$A$7:$Y$7,1,'5N mesh'!$B$7+1)*Setup!$B$22</f>
        <v>15.00311918967</v>
      </c>
      <c r="J20" s="0" t="n">
        <f aca="false">SUMPRODUCT('5N inverse'!$A$8:$Y$8,'5N mesh'!$B$37:$Z$37,$E19:$AC19)+'5N inverse'!$A$8*$C20/Setup!$B$17+INDEX('5N inverse'!$A$8:$Y$8,1,'5N mesh'!$B$7+1)*Setup!$B$22</f>
        <v>0</v>
      </c>
      <c r="K20" s="0" t="n">
        <f aca="false">SUMPRODUCT('5N inverse'!$A$9:$Y$9,'5N mesh'!$B$37:$Z$37,$E19:$AC19)+'5N inverse'!$A$9*$C20/Setup!$B$17+INDEX('5N inverse'!$A$9:$Y$9,1,'5N mesh'!$B$7+1)*Setup!$B$22</f>
        <v>0</v>
      </c>
      <c r="L20" s="0" t="n">
        <f aca="false">SUMPRODUCT('5N inverse'!$A$10:$Y$10,'5N mesh'!$B$37:$Z$37,$E19:$AC19)+'5N inverse'!$A$10*$C20/Setup!$B$17+INDEX('5N inverse'!$A$10:$Y$10,1,'5N mesh'!$B$7+1)*Setup!$B$22</f>
        <v>0</v>
      </c>
      <c r="M20" s="0" t="n">
        <f aca="false">SUMPRODUCT('5N inverse'!$A$11:$Y$11,'5N mesh'!$B$37:$Z$37,$E19:$AC19)+'5N inverse'!$A$11*$C20/Setup!$B$17+INDEX('5N inverse'!$A$11:$Y$11,1,'5N mesh'!$B$7+1)*Setup!$B$22</f>
        <v>0</v>
      </c>
      <c r="N20" s="0" t="n">
        <f aca="false">SUMPRODUCT('5N inverse'!$A$12:$Y$12,'5N mesh'!$B$37:$Z$37,$E19:$AC19)+'5N inverse'!$A$12*$C20/Setup!$B$17+INDEX('5N inverse'!$A$12:$Y$12,1,'5N mesh'!$B$7+1)*Setup!$B$22</f>
        <v>0</v>
      </c>
      <c r="O20" s="0" t="n">
        <f aca="false">SUMPRODUCT('5N inverse'!$A$13:$Y$13,'5N mesh'!$B$37:$Z$37,$E19:$AC19)+'5N inverse'!$A$13*$C20/Setup!$B$17+INDEX('5N inverse'!$A$13:$Y$13,1,'5N mesh'!$B$7+1)*Setup!$B$22</f>
        <v>0</v>
      </c>
      <c r="P20" s="0" t="n">
        <f aca="false">SUMPRODUCT('5N inverse'!$A$14:$Y$14,'5N mesh'!$B$37:$Z$37,$E19:$AC19)+'5N inverse'!$A$14*$C20/Setup!$B$17+INDEX('5N inverse'!$A$14:$Y$14,1,'5N mesh'!$B$7+1)*Setup!$B$22</f>
        <v>0</v>
      </c>
      <c r="Q20" s="0" t="n">
        <f aca="false">SUMPRODUCT('5N inverse'!$A$15:$Y$15,'5N mesh'!$B$37:$Z$37,$E19:$AC19)+'5N inverse'!$A$15*$C20/Setup!$B$17+INDEX('5N inverse'!$A$15:$Y$15,1,'5N mesh'!$B$7+1)*Setup!$B$22</f>
        <v>0</v>
      </c>
      <c r="R20" s="0" t="n">
        <f aca="false">SUMPRODUCT('5N inverse'!$A$16:$Y$16,'5N mesh'!$B$37:$Z$37,$E19:$AC19)+'5N inverse'!$A$16*$C20/Setup!$B$17+INDEX('5N inverse'!$A$16:$Y$16,1,'5N mesh'!$B$7+1)*Setup!$B$22</f>
        <v>0</v>
      </c>
      <c r="S20" s="0" t="n">
        <f aca="false">SUMPRODUCT('5N inverse'!$A$17:$Y$17,'5N mesh'!$B$37:$Z$37,$E19:$AC19)+'5N inverse'!$A$17*$C20/Setup!$B$17+INDEX('5N inverse'!$A$17:$Y$17,1,'5N mesh'!$B$7+1)*Setup!$B$22</f>
        <v>0</v>
      </c>
      <c r="T20" s="0" t="n">
        <f aca="false">SUMPRODUCT('5N inverse'!$A$18:$Y$18,'5N mesh'!$B$37:$Z$37,$E19:$AC19)+'5N inverse'!$A$18*$C20/Setup!$B$17+INDEX('5N inverse'!$A$18:$Y$18,1,'5N mesh'!$B$7+1)*Setup!$B$22</f>
        <v>0</v>
      </c>
      <c r="U20" s="0" t="n">
        <f aca="false">SUMPRODUCT('5N inverse'!$A$19:$Y$19,'5N mesh'!$B$37:$Z$37,$E19:$AC19)+'5N inverse'!$A$19*$C20/Setup!$B$17+INDEX('5N inverse'!$A$19:$Y$19,1,'5N mesh'!$B$7+1)*Setup!$B$22</f>
        <v>0</v>
      </c>
      <c r="V20" s="0" t="n">
        <f aca="false">SUMPRODUCT('5N inverse'!$A$20:$Y$20,'5N mesh'!$B$37:$Z$37,$E19:$AC19)+'5N inverse'!$A$20*$C20/Setup!$B$17+INDEX('5N inverse'!$A$20:$Y$20,1,'5N mesh'!$B$7+1)*Setup!$B$22</f>
        <v>0</v>
      </c>
      <c r="W20" s="0" t="n">
        <f aca="false">SUMPRODUCT('5N inverse'!$A$21:$Y$21,'5N mesh'!$B$37:$Z$37,$E19:$AC19)+'5N inverse'!$A$21*$C20/Setup!$B$17+INDEX('5N inverse'!$A$21:$Y$21,1,'5N mesh'!$B$7+1)*Setup!$B$22</f>
        <v>0</v>
      </c>
      <c r="X20" s="0" t="n">
        <f aca="false">SUMPRODUCT('5N inverse'!$A$22:$Y$22,'5N mesh'!$B$37:$Z$37,$E19:$AC19)+'5N inverse'!$A$22*$C20/Setup!$B$17+INDEX('5N inverse'!$A$22:$Y$22,1,'5N mesh'!$B$7+1)*Setup!$B$22</f>
        <v>0</v>
      </c>
      <c r="Y20" s="0" t="n">
        <f aca="false">SUMPRODUCT('5N inverse'!$A$23:$Y$23,'5N mesh'!$B$37:$Z$37,$E19:$AC19)+'5N inverse'!$A$23*$C20/Setup!$B$17+INDEX('5N inverse'!$A$23:$Y$23,1,'5N mesh'!$B$7+1)*Setup!$B$22</f>
        <v>0</v>
      </c>
      <c r="Z20" s="0" t="n">
        <f aca="false">SUMPRODUCT('5N inverse'!$A$24:$Y$24,'5N mesh'!$B$37:$Z$37,$E19:$AC19)+'5N inverse'!$A$24*$C20/Setup!$B$17+INDEX('5N inverse'!$A$24:$Y$24,1,'5N mesh'!$B$7+1)*Setup!$B$22</f>
        <v>0</v>
      </c>
      <c r="AA20" s="0" t="n">
        <f aca="false">SUMPRODUCT('5N inverse'!$A$25:$Y$25,'5N mesh'!$B$37:$Z$37,$E19:$AC19)+'5N inverse'!$A$25*$C20/Setup!$B$17+INDEX('5N inverse'!$A$25:$Y$25,1,'5N mesh'!$B$7+1)*Setup!$B$22</f>
        <v>0</v>
      </c>
      <c r="AB20" s="0" t="n">
        <f aca="false">SUMPRODUCT('5N inverse'!$A$26:$Y$26,'5N mesh'!$B$37:$Z$37,$E19:$AC19)+'5N inverse'!$A$26*$C20/Setup!$B$17+INDEX('5N inverse'!$A$26:$Y$26,1,'5N mesh'!$B$7+1)*Setup!$B$22</f>
        <v>0</v>
      </c>
      <c r="AC20" s="0" t="n">
        <f aca="false">SUMPRODUCT('5N inverse'!$A$27:$Y$27,'5N mesh'!$B$37:$Z$37,$E19:$AC19)+'5N inverse'!$A$27*$C20/Setup!$B$17+INDEX('5N inverse'!$A$27:$Y$27,1,'5N mesh'!$B$7+1)*Setup!$B$22</f>
        <v>0</v>
      </c>
    </row>
    <row r="21" customFormat="false" ht="15" hidden="false" customHeight="false" outlineLevel="0" collapsed="false">
      <c r="A21" s="0" t="n">
        <v>16</v>
      </c>
      <c r="B21" s="0" t="n">
        <f aca="false">A21*Setup!$B$11/3600</f>
        <v>1.33333333333333</v>
      </c>
      <c r="C21" s="0" t="n">
        <f aca="false">Setup!$B$7+Setup!$B$8*COS(2*PI()*(B21-Setup!$B$9)/24)</f>
        <v>20.9358222275241</v>
      </c>
      <c r="D21" s="0" t="n">
        <f aca="false">(C21-E21)/Setup!$B$17</f>
        <v>35.8799755385629</v>
      </c>
      <c r="E21" s="0" t="n">
        <f aca="false">SUMPRODUCT('5N inverse'!$A$3:$Y$3,'5N mesh'!$B$37:$Z$37,$E20:$AC20)+'5N inverse'!$A$3*$C21/Setup!$B$17+INDEX('5N inverse'!$A$3:$Y$3,1,'5N mesh'!$B$7+1)*Setup!$B$22</f>
        <v>16.2714254075109</v>
      </c>
      <c r="F21" s="0" t="n">
        <f aca="false">SUMPRODUCT('5N inverse'!$A$4:$Y$4,'5N mesh'!$B$37:$Z$37,$E20:$AC20)+'5N inverse'!$A$4*$C21/Setup!$B$17+INDEX('5N inverse'!$A$4:$Y$4,1,'5N mesh'!$B$7+1)*Setup!$B$22</f>
        <v>16.0600938182484</v>
      </c>
      <c r="G21" s="0" t="n">
        <f aca="false">SUMPRODUCT('5N inverse'!$A$5:$Y$5,'5N mesh'!$B$37:$Z$37,$E20:$AC20)+'5N inverse'!$A$5*$C21/Setup!$B$17+INDEX('5N inverse'!$A$5:$Y$5,1,'5N mesh'!$B$7+1)*Setup!$B$22</f>
        <v>15.6374306397235</v>
      </c>
      <c r="H21" s="0" t="n">
        <f aca="false">SUMPRODUCT('5N inverse'!$A$6:$Y$6,'5N mesh'!$B$37:$Z$37,$E20:$AC20)+'5N inverse'!$A$6*$C21/Setup!$B$17+INDEX('5N inverse'!$A$6:$Y$6,1,'5N mesh'!$B$7+1)*Setup!$B$22</f>
        <v>15.2147674611985</v>
      </c>
      <c r="I21" s="0" t="n">
        <f aca="false">SUMPRODUCT('5N inverse'!$A$7:$Y$7,'5N mesh'!$B$37:$Z$37,$E20:$AC20)+'5N inverse'!$A$7*$C21/Setup!$B$17+INDEX('5N inverse'!$A$7:$Y$7,1,'5N mesh'!$B$7+1)*Setup!$B$22</f>
        <v>15.003435871936</v>
      </c>
      <c r="J21" s="0" t="n">
        <f aca="false">SUMPRODUCT('5N inverse'!$A$8:$Y$8,'5N mesh'!$B$37:$Z$37,$E20:$AC20)+'5N inverse'!$A$8*$C21/Setup!$B$17+INDEX('5N inverse'!$A$8:$Y$8,1,'5N mesh'!$B$7+1)*Setup!$B$22</f>
        <v>0</v>
      </c>
      <c r="K21" s="0" t="n">
        <f aca="false">SUMPRODUCT('5N inverse'!$A$9:$Y$9,'5N mesh'!$B$37:$Z$37,$E20:$AC20)+'5N inverse'!$A$9*$C21/Setup!$B$17+INDEX('5N inverse'!$A$9:$Y$9,1,'5N mesh'!$B$7+1)*Setup!$B$22</f>
        <v>0</v>
      </c>
      <c r="L21" s="0" t="n">
        <f aca="false">SUMPRODUCT('5N inverse'!$A$10:$Y$10,'5N mesh'!$B$37:$Z$37,$E20:$AC20)+'5N inverse'!$A$10*$C21/Setup!$B$17+INDEX('5N inverse'!$A$10:$Y$10,1,'5N mesh'!$B$7+1)*Setup!$B$22</f>
        <v>0</v>
      </c>
      <c r="M21" s="0" t="n">
        <f aca="false">SUMPRODUCT('5N inverse'!$A$11:$Y$11,'5N mesh'!$B$37:$Z$37,$E20:$AC20)+'5N inverse'!$A$11*$C21/Setup!$B$17+INDEX('5N inverse'!$A$11:$Y$11,1,'5N mesh'!$B$7+1)*Setup!$B$22</f>
        <v>0</v>
      </c>
      <c r="N21" s="0" t="n">
        <f aca="false">SUMPRODUCT('5N inverse'!$A$12:$Y$12,'5N mesh'!$B$37:$Z$37,$E20:$AC20)+'5N inverse'!$A$12*$C21/Setup!$B$17+INDEX('5N inverse'!$A$12:$Y$12,1,'5N mesh'!$B$7+1)*Setup!$B$22</f>
        <v>0</v>
      </c>
      <c r="O21" s="0" t="n">
        <f aca="false">SUMPRODUCT('5N inverse'!$A$13:$Y$13,'5N mesh'!$B$37:$Z$37,$E20:$AC20)+'5N inverse'!$A$13*$C21/Setup!$B$17+INDEX('5N inverse'!$A$13:$Y$13,1,'5N mesh'!$B$7+1)*Setup!$B$22</f>
        <v>0</v>
      </c>
      <c r="P21" s="0" t="n">
        <f aca="false">SUMPRODUCT('5N inverse'!$A$14:$Y$14,'5N mesh'!$B$37:$Z$37,$E20:$AC20)+'5N inverse'!$A$14*$C21/Setup!$B$17+INDEX('5N inverse'!$A$14:$Y$14,1,'5N mesh'!$B$7+1)*Setup!$B$22</f>
        <v>0</v>
      </c>
      <c r="Q21" s="0" t="n">
        <f aca="false">SUMPRODUCT('5N inverse'!$A$15:$Y$15,'5N mesh'!$B$37:$Z$37,$E20:$AC20)+'5N inverse'!$A$15*$C21/Setup!$B$17+INDEX('5N inverse'!$A$15:$Y$15,1,'5N mesh'!$B$7+1)*Setup!$B$22</f>
        <v>0</v>
      </c>
      <c r="R21" s="0" t="n">
        <f aca="false">SUMPRODUCT('5N inverse'!$A$16:$Y$16,'5N mesh'!$B$37:$Z$37,$E20:$AC20)+'5N inverse'!$A$16*$C21/Setup!$B$17+INDEX('5N inverse'!$A$16:$Y$16,1,'5N mesh'!$B$7+1)*Setup!$B$22</f>
        <v>0</v>
      </c>
      <c r="S21" s="0" t="n">
        <f aca="false">SUMPRODUCT('5N inverse'!$A$17:$Y$17,'5N mesh'!$B$37:$Z$37,$E20:$AC20)+'5N inverse'!$A$17*$C21/Setup!$B$17+INDEX('5N inverse'!$A$17:$Y$17,1,'5N mesh'!$B$7+1)*Setup!$B$22</f>
        <v>0</v>
      </c>
      <c r="T21" s="0" t="n">
        <f aca="false">SUMPRODUCT('5N inverse'!$A$18:$Y$18,'5N mesh'!$B$37:$Z$37,$E20:$AC20)+'5N inverse'!$A$18*$C21/Setup!$B$17+INDEX('5N inverse'!$A$18:$Y$18,1,'5N mesh'!$B$7+1)*Setup!$B$22</f>
        <v>0</v>
      </c>
      <c r="U21" s="0" t="n">
        <f aca="false">SUMPRODUCT('5N inverse'!$A$19:$Y$19,'5N mesh'!$B$37:$Z$37,$E20:$AC20)+'5N inverse'!$A$19*$C21/Setup!$B$17+INDEX('5N inverse'!$A$19:$Y$19,1,'5N mesh'!$B$7+1)*Setup!$B$22</f>
        <v>0</v>
      </c>
      <c r="V21" s="0" t="n">
        <f aca="false">SUMPRODUCT('5N inverse'!$A$20:$Y$20,'5N mesh'!$B$37:$Z$37,$E20:$AC20)+'5N inverse'!$A$20*$C21/Setup!$B$17+INDEX('5N inverse'!$A$20:$Y$20,1,'5N mesh'!$B$7+1)*Setup!$B$22</f>
        <v>0</v>
      </c>
      <c r="W21" s="0" t="n">
        <f aca="false">SUMPRODUCT('5N inverse'!$A$21:$Y$21,'5N mesh'!$B$37:$Z$37,$E20:$AC20)+'5N inverse'!$A$21*$C21/Setup!$B$17+INDEX('5N inverse'!$A$21:$Y$21,1,'5N mesh'!$B$7+1)*Setup!$B$22</f>
        <v>0</v>
      </c>
      <c r="X21" s="0" t="n">
        <f aca="false">SUMPRODUCT('5N inverse'!$A$22:$Y$22,'5N mesh'!$B$37:$Z$37,$E20:$AC20)+'5N inverse'!$A$22*$C21/Setup!$B$17+INDEX('5N inverse'!$A$22:$Y$22,1,'5N mesh'!$B$7+1)*Setup!$B$22</f>
        <v>0</v>
      </c>
      <c r="Y21" s="0" t="n">
        <f aca="false">SUMPRODUCT('5N inverse'!$A$23:$Y$23,'5N mesh'!$B$37:$Z$37,$E20:$AC20)+'5N inverse'!$A$23*$C21/Setup!$B$17+INDEX('5N inverse'!$A$23:$Y$23,1,'5N mesh'!$B$7+1)*Setup!$B$22</f>
        <v>0</v>
      </c>
      <c r="Z21" s="0" t="n">
        <f aca="false">SUMPRODUCT('5N inverse'!$A$24:$Y$24,'5N mesh'!$B$37:$Z$37,$E20:$AC20)+'5N inverse'!$A$24*$C21/Setup!$B$17+INDEX('5N inverse'!$A$24:$Y$24,1,'5N mesh'!$B$7+1)*Setup!$B$22</f>
        <v>0</v>
      </c>
      <c r="AA21" s="0" t="n">
        <f aca="false">SUMPRODUCT('5N inverse'!$A$25:$Y$25,'5N mesh'!$B$37:$Z$37,$E20:$AC20)+'5N inverse'!$A$25*$C21/Setup!$B$17+INDEX('5N inverse'!$A$25:$Y$25,1,'5N mesh'!$B$7+1)*Setup!$B$22</f>
        <v>0</v>
      </c>
      <c r="AB21" s="0" t="n">
        <f aca="false">SUMPRODUCT('5N inverse'!$A$26:$Y$26,'5N mesh'!$B$37:$Z$37,$E20:$AC20)+'5N inverse'!$A$26*$C21/Setup!$B$17+INDEX('5N inverse'!$A$26:$Y$26,1,'5N mesh'!$B$7+1)*Setup!$B$22</f>
        <v>0</v>
      </c>
      <c r="AC21" s="0" t="n">
        <f aca="false">SUMPRODUCT('5N inverse'!$A$27:$Y$27,'5N mesh'!$B$37:$Z$37,$E20:$AC20)+'5N inverse'!$A$27*$C21/Setup!$B$17+INDEX('5N inverse'!$A$27:$Y$27,1,'5N mesh'!$B$7+1)*Setup!$B$22</f>
        <v>0</v>
      </c>
    </row>
    <row r="22" customFormat="false" ht="15" hidden="false" customHeight="false" outlineLevel="0" collapsed="false">
      <c r="A22" s="0" t="n">
        <v>17</v>
      </c>
      <c r="B22" s="0" t="n">
        <f aca="false">A22*Setup!$B$11/3600</f>
        <v>1.41666666666667</v>
      </c>
      <c r="C22" s="0" t="n">
        <f aca="false">Setup!$B$7+Setup!$B$8*COS(2*PI()*(B22-Setup!$B$9)/24)</f>
        <v>20.8804620676285</v>
      </c>
      <c r="D22" s="0" t="n">
        <f aca="false">(C22-E22)/Setup!$B$17</f>
        <v>34.9990880903526</v>
      </c>
      <c r="E22" s="0" t="n">
        <f aca="false">SUMPRODUCT('5N inverse'!$A$3:$Y$3,'5N mesh'!$B$37:$Z$37,$E21:$AC21)+'5N inverse'!$A$3*$C22/Setup!$B$17+INDEX('5N inverse'!$A$3:$Y$3,1,'5N mesh'!$B$7+1)*Setup!$B$22</f>
        <v>16.3305806158826</v>
      </c>
      <c r="F22" s="0" t="n">
        <f aca="false">SUMPRODUCT('5N inverse'!$A$4:$Y$4,'5N mesh'!$B$37:$Z$37,$E21:$AC21)+'5N inverse'!$A$4*$C22/Setup!$B$17+INDEX('5N inverse'!$A$4:$Y$4,1,'5N mesh'!$B$7+1)*Setup!$B$22</f>
        <v>16.1094438833878</v>
      </c>
      <c r="G22" s="0" t="n">
        <f aca="false">SUMPRODUCT('5N inverse'!$A$5:$Y$5,'5N mesh'!$B$37:$Z$37,$E21:$AC21)+'5N inverse'!$A$5*$C22/Setup!$B$17+INDEX('5N inverse'!$A$5:$Y$5,1,'5N mesh'!$B$7+1)*Setup!$B$22</f>
        <v>15.6671704183982</v>
      </c>
      <c r="H22" s="0" t="n">
        <f aca="false">SUMPRODUCT('5N inverse'!$A$6:$Y$6,'5N mesh'!$B$37:$Z$37,$E21:$AC21)+'5N inverse'!$A$6*$C22/Setup!$B$17+INDEX('5N inverse'!$A$6:$Y$6,1,'5N mesh'!$B$7+1)*Setup!$B$22</f>
        <v>15.2248969534085</v>
      </c>
      <c r="I22" s="0" t="n">
        <f aca="false">SUMPRODUCT('5N inverse'!$A$7:$Y$7,'5N mesh'!$B$37:$Z$37,$E21:$AC21)+'5N inverse'!$A$7*$C22/Setup!$B$17+INDEX('5N inverse'!$A$7:$Y$7,1,'5N mesh'!$B$7+1)*Setup!$B$22</f>
        <v>15.0037602209137</v>
      </c>
      <c r="J22" s="0" t="n">
        <f aca="false">SUMPRODUCT('5N inverse'!$A$8:$Y$8,'5N mesh'!$B$37:$Z$37,$E21:$AC21)+'5N inverse'!$A$8*$C22/Setup!$B$17+INDEX('5N inverse'!$A$8:$Y$8,1,'5N mesh'!$B$7+1)*Setup!$B$22</f>
        <v>0</v>
      </c>
      <c r="K22" s="0" t="n">
        <f aca="false">SUMPRODUCT('5N inverse'!$A$9:$Y$9,'5N mesh'!$B$37:$Z$37,$E21:$AC21)+'5N inverse'!$A$9*$C22/Setup!$B$17+INDEX('5N inverse'!$A$9:$Y$9,1,'5N mesh'!$B$7+1)*Setup!$B$22</f>
        <v>0</v>
      </c>
      <c r="L22" s="0" t="n">
        <f aca="false">SUMPRODUCT('5N inverse'!$A$10:$Y$10,'5N mesh'!$B$37:$Z$37,$E21:$AC21)+'5N inverse'!$A$10*$C22/Setup!$B$17+INDEX('5N inverse'!$A$10:$Y$10,1,'5N mesh'!$B$7+1)*Setup!$B$22</f>
        <v>0</v>
      </c>
      <c r="M22" s="0" t="n">
        <f aca="false">SUMPRODUCT('5N inverse'!$A$11:$Y$11,'5N mesh'!$B$37:$Z$37,$E21:$AC21)+'5N inverse'!$A$11*$C22/Setup!$B$17+INDEX('5N inverse'!$A$11:$Y$11,1,'5N mesh'!$B$7+1)*Setup!$B$22</f>
        <v>0</v>
      </c>
      <c r="N22" s="0" t="n">
        <f aca="false">SUMPRODUCT('5N inverse'!$A$12:$Y$12,'5N mesh'!$B$37:$Z$37,$E21:$AC21)+'5N inverse'!$A$12*$C22/Setup!$B$17+INDEX('5N inverse'!$A$12:$Y$12,1,'5N mesh'!$B$7+1)*Setup!$B$22</f>
        <v>0</v>
      </c>
      <c r="O22" s="0" t="n">
        <f aca="false">SUMPRODUCT('5N inverse'!$A$13:$Y$13,'5N mesh'!$B$37:$Z$37,$E21:$AC21)+'5N inverse'!$A$13*$C22/Setup!$B$17+INDEX('5N inverse'!$A$13:$Y$13,1,'5N mesh'!$B$7+1)*Setup!$B$22</f>
        <v>0</v>
      </c>
      <c r="P22" s="0" t="n">
        <f aca="false">SUMPRODUCT('5N inverse'!$A$14:$Y$14,'5N mesh'!$B$37:$Z$37,$E21:$AC21)+'5N inverse'!$A$14*$C22/Setup!$B$17+INDEX('5N inverse'!$A$14:$Y$14,1,'5N mesh'!$B$7+1)*Setup!$B$22</f>
        <v>0</v>
      </c>
      <c r="Q22" s="0" t="n">
        <f aca="false">SUMPRODUCT('5N inverse'!$A$15:$Y$15,'5N mesh'!$B$37:$Z$37,$E21:$AC21)+'5N inverse'!$A$15*$C22/Setup!$B$17+INDEX('5N inverse'!$A$15:$Y$15,1,'5N mesh'!$B$7+1)*Setup!$B$22</f>
        <v>0</v>
      </c>
      <c r="R22" s="0" t="n">
        <f aca="false">SUMPRODUCT('5N inverse'!$A$16:$Y$16,'5N mesh'!$B$37:$Z$37,$E21:$AC21)+'5N inverse'!$A$16*$C22/Setup!$B$17+INDEX('5N inverse'!$A$16:$Y$16,1,'5N mesh'!$B$7+1)*Setup!$B$22</f>
        <v>0</v>
      </c>
      <c r="S22" s="0" t="n">
        <f aca="false">SUMPRODUCT('5N inverse'!$A$17:$Y$17,'5N mesh'!$B$37:$Z$37,$E21:$AC21)+'5N inverse'!$A$17*$C22/Setup!$B$17+INDEX('5N inverse'!$A$17:$Y$17,1,'5N mesh'!$B$7+1)*Setup!$B$22</f>
        <v>0</v>
      </c>
      <c r="T22" s="0" t="n">
        <f aca="false">SUMPRODUCT('5N inverse'!$A$18:$Y$18,'5N mesh'!$B$37:$Z$37,$E21:$AC21)+'5N inverse'!$A$18*$C22/Setup!$B$17+INDEX('5N inverse'!$A$18:$Y$18,1,'5N mesh'!$B$7+1)*Setup!$B$22</f>
        <v>0</v>
      </c>
      <c r="U22" s="0" t="n">
        <f aca="false">SUMPRODUCT('5N inverse'!$A$19:$Y$19,'5N mesh'!$B$37:$Z$37,$E21:$AC21)+'5N inverse'!$A$19*$C22/Setup!$B$17+INDEX('5N inverse'!$A$19:$Y$19,1,'5N mesh'!$B$7+1)*Setup!$B$22</f>
        <v>0</v>
      </c>
      <c r="V22" s="0" t="n">
        <f aca="false">SUMPRODUCT('5N inverse'!$A$20:$Y$20,'5N mesh'!$B$37:$Z$37,$E21:$AC21)+'5N inverse'!$A$20*$C22/Setup!$B$17+INDEX('5N inverse'!$A$20:$Y$20,1,'5N mesh'!$B$7+1)*Setup!$B$22</f>
        <v>0</v>
      </c>
      <c r="W22" s="0" t="n">
        <f aca="false">SUMPRODUCT('5N inverse'!$A$21:$Y$21,'5N mesh'!$B$37:$Z$37,$E21:$AC21)+'5N inverse'!$A$21*$C22/Setup!$B$17+INDEX('5N inverse'!$A$21:$Y$21,1,'5N mesh'!$B$7+1)*Setup!$B$22</f>
        <v>0</v>
      </c>
      <c r="X22" s="0" t="n">
        <f aca="false">SUMPRODUCT('5N inverse'!$A$22:$Y$22,'5N mesh'!$B$37:$Z$37,$E21:$AC21)+'5N inverse'!$A$22*$C22/Setup!$B$17+INDEX('5N inverse'!$A$22:$Y$22,1,'5N mesh'!$B$7+1)*Setup!$B$22</f>
        <v>0</v>
      </c>
      <c r="Y22" s="0" t="n">
        <f aca="false">SUMPRODUCT('5N inverse'!$A$23:$Y$23,'5N mesh'!$B$37:$Z$37,$E21:$AC21)+'5N inverse'!$A$23*$C22/Setup!$B$17+INDEX('5N inverse'!$A$23:$Y$23,1,'5N mesh'!$B$7+1)*Setup!$B$22</f>
        <v>0</v>
      </c>
      <c r="Z22" s="0" t="n">
        <f aca="false">SUMPRODUCT('5N inverse'!$A$24:$Y$24,'5N mesh'!$B$37:$Z$37,$E21:$AC21)+'5N inverse'!$A$24*$C22/Setup!$B$17+INDEX('5N inverse'!$A$24:$Y$24,1,'5N mesh'!$B$7+1)*Setup!$B$22</f>
        <v>0</v>
      </c>
      <c r="AA22" s="0" t="n">
        <f aca="false">SUMPRODUCT('5N inverse'!$A$25:$Y$25,'5N mesh'!$B$37:$Z$37,$E21:$AC21)+'5N inverse'!$A$25*$C22/Setup!$B$17+INDEX('5N inverse'!$A$25:$Y$25,1,'5N mesh'!$B$7+1)*Setup!$B$22</f>
        <v>0</v>
      </c>
      <c r="AB22" s="0" t="n">
        <f aca="false">SUMPRODUCT('5N inverse'!$A$26:$Y$26,'5N mesh'!$B$37:$Z$37,$E21:$AC21)+'5N inverse'!$A$26*$C22/Setup!$B$17+INDEX('5N inverse'!$A$26:$Y$26,1,'5N mesh'!$B$7+1)*Setup!$B$22</f>
        <v>0</v>
      </c>
      <c r="AC22" s="0" t="n">
        <f aca="false">SUMPRODUCT('5N inverse'!$A$27:$Y$27,'5N mesh'!$B$37:$Z$37,$E21:$AC21)+'5N inverse'!$A$27*$C22/Setup!$B$17+INDEX('5N inverse'!$A$27:$Y$27,1,'5N mesh'!$B$7+1)*Setup!$B$22</f>
        <v>0</v>
      </c>
    </row>
    <row r="23" customFormat="false" ht="15" hidden="false" customHeight="false" outlineLevel="0" collapsed="false">
      <c r="A23" s="0" t="n">
        <v>18</v>
      </c>
      <c r="B23" s="0" t="n">
        <f aca="false">A23*Setup!$B$11/3600</f>
        <v>1.5</v>
      </c>
      <c r="C23" s="0" t="n">
        <f aca="false">Setup!$B$7+Setup!$B$8*COS(2*PI()*(B23-Setup!$B$9)/24)</f>
        <v>20.8265866388351</v>
      </c>
      <c r="D23" s="0" t="n">
        <f aca="false">(C23-E23)/Setup!$B$17</f>
        <v>34.141030133755</v>
      </c>
      <c r="E23" s="0" t="n">
        <f aca="false">SUMPRODUCT('5N inverse'!$A$3:$Y$3,'5N mesh'!$B$37:$Z$37,$E22:$AC22)+'5N inverse'!$A$3*$C23/Setup!$B$17+INDEX('5N inverse'!$A$3:$Y$3,1,'5N mesh'!$B$7+1)*Setup!$B$22</f>
        <v>16.3882527214469</v>
      </c>
      <c r="F23" s="0" t="n">
        <f aca="false">SUMPRODUCT('5N inverse'!$A$4:$Y$4,'5N mesh'!$B$37:$Z$37,$E22:$AC22)+'5N inverse'!$A$4*$C23/Setup!$B$17+INDEX('5N inverse'!$A$4:$Y$4,1,'5N mesh'!$B$7+1)*Setup!$B$22</f>
        <v>16.1575591681168</v>
      </c>
      <c r="G23" s="0" t="n">
        <f aca="false">SUMPRODUCT('5N inverse'!$A$5:$Y$5,'5N mesh'!$B$37:$Z$37,$E22:$AC22)+'5N inverse'!$A$5*$C23/Setup!$B$17+INDEX('5N inverse'!$A$5:$Y$5,1,'5N mesh'!$B$7+1)*Setup!$B$22</f>
        <v>15.6961720614567</v>
      </c>
      <c r="H23" s="0" t="n">
        <f aca="false">SUMPRODUCT('5N inverse'!$A$6:$Y$6,'5N mesh'!$B$37:$Z$37,$E22:$AC22)+'5N inverse'!$A$6*$C23/Setup!$B$17+INDEX('5N inverse'!$A$6:$Y$6,1,'5N mesh'!$B$7+1)*Setup!$B$22</f>
        <v>15.2347849547966</v>
      </c>
      <c r="I23" s="0" t="n">
        <f aca="false">SUMPRODUCT('5N inverse'!$A$7:$Y$7,'5N mesh'!$B$37:$Z$37,$E22:$AC22)+'5N inverse'!$A$7*$C23/Setup!$B$17+INDEX('5N inverse'!$A$7:$Y$7,1,'5N mesh'!$B$7+1)*Setup!$B$22</f>
        <v>15.0040914014665</v>
      </c>
      <c r="J23" s="0" t="n">
        <f aca="false">SUMPRODUCT('5N inverse'!$A$8:$Y$8,'5N mesh'!$B$37:$Z$37,$E22:$AC22)+'5N inverse'!$A$8*$C23/Setup!$B$17+INDEX('5N inverse'!$A$8:$Y$8,1,'5N mesh'!$B$7+1)*Setup!$B$22</f>
        <v>0</v>
      </c>
      <c r="K23" s="0" t="n">
        <f aca="false">SUMPRODUCT('5N inverse'!$A$9:$Y$9,'5N mesh'!$B$37:$Z$37,$E22:$AC22)+'5N inverse'!$A$9*$C23/Setup!$B$17+INDEX('5N inverse'!$A$9:$Y$9,1,'5N mesh'!$B$7+1)*Setup!$B$22</f>
        <v>0</v>
      </c>
      <c r="L23" s="0" t="n">
        <f aca="false">SUMPRODUCT('5N inverse'!$A$10:$Y$10,'5N mesh'!$B$37:$Z$37,$E22:$AC22)+'5N inverse'!$A$10*$C23/Setup!$B$17+INDEX('5N inverse'!$A$10:$Y$10,1,'5N mesh'!$B$7+1)*Setup!$B$22</f>
        <v>0</v>
      </c>
      <c r="M23" s="0" t="n">
        <f aca="false">SUMPRODUCT('5N inverse'!$A$11:$Y$11,'5N mesh'!$B$37:$Z$37,$E22:$AC22)+'5N inverse'!$A$11*$C23/Setup!$B$17+INDEX('5N inverse'!$A$11:$Y$11,1,'5N mesh'!$B$7+1)*Setup!$B$22</f>
        <v>0</v>
      </c>
      <c r="N23" s="0" t="n">
        <f aca="false">SUMPRODUCT('5N inverse'!$A$12:$Y$12,'5N mesh'!$B$37:$Z$37,$E22:$AC22)+'5N inverse'!$A$12*$C23/Setup!$B$17+INDEX('5N inverse'!$A$12:$Y$12,1,'5N mesh'!$B$7+1)*Setup!$B$22</f>
        <v>0</v>
      </c>
      <c r="O23" s="0" t="n">
        <f aca="false">SUMPRODUCT('5N inverse'!$A$13:$Y$13,'5N mesh'!$B$37:$Z$37,$E22:$AC22)+'5N inverse'!$A$13*$C23/Setup!$B$17+INDEX('5N inverse'!$A$13:$Y$13,1,'5N mesh'!$B$7+1)*Setup!$B$22</f>
        <v>0</v>
      </c>
      <c r="P23" s="0" t="n">
        <f aca="false">SUMPRODUCT('5N inverse'!$A$14:$Y$14,'5N mesh'!$B$37:$Z$37,$E22:$AC22)+'5N inverse'!$A$14*$C23/Setup!$B$17+INDEX('5N inverse'!$A$14:$Y$14,1,'5N mesh'!$B$7+1)*Setup!$B$22</f>
        <v>0</v>
      </c>
      <c r="Q23" s="0" t="n">
        <f aca="false">SUMPRODUCT('5N inverse'!$A$15:$Y$15,'5N mesh'!$B$37:$Z$37,$E22:$AC22)+'5N inverse'!$A$15*$C23/Setup!$B$17+INDEX('5N inverse'!$A$15:$Y$15,1,'5N mesh'!$B$7+1)*Setup!$B$22</f>
        <v>0</v>
      </c>
      <c r="R23" s="0" t="n">
        <f aca="false">SUMPRODUCT('5N inverse'!$A$16:$Y$16,'5N mesh'!$B$37:$Z$37,$E22:$AC22)+'5N inverse'!$A$16*$C23/Setup!$B$17+INDEX('5N inverse'!$A$16:$Y$16,1,'5N mesh'!$B$7+1)*Setup!$B$22</f>
        <v>0</v>
      </c>
      <c r="S23" s="0" t="n">
        <f aca="false">SUMPRODUCT('5N inverse'!$A$17:$Y$17,'5N mesh'!$B$37:$Z$37,$E22:$AC22)+'5N inverse'!$A$17*$C23/Setup!$B$17+INDEX('5N inverse'!$A$17:$Y$17,1,'5N mesh'!$B$7+1)*Setup!$B$22</f>
        <v>0</v>
      </c>
      <c r="T23" s="0" t="n">
        <f aca="false">SUMPRODUCT('5N inverse'!$A$18:$Y$18,'5N mesh'!$B$37:$Z$37,$E22:$AC22)+'5N inverse'!$A$18*$C23/Setup!$B$17+INDEX('5N inverse'!$A$18:$Y$18,1,'5N mesh'!$B$7+1)*Setup!$B$22</f>
        <v>0</v>
      </c>
      <c r="U23" s="0" t="n">
        <f aca="false">SUMPRODUCT('5N inverse'!$A$19:$Y$19,'5N mesh'!$B$37:$Z$37,$E22:$AC22)+'5N inverse'!$A$19*$C23/Setup!$B$17+INDEX('5N inverse'!$A$19:$Y$19,1,'5N mesh'!$B$7+1)*Setup!$B$22</f>
        <v>0</v>
      </c>
      <c r="V23" s="0" t="n">
        <f aca="false">SUMPRODUCT('5N inverse'!$A$20:$Y$20,'5N mesh'!$B$37:$Z$37,$E22:$AC22)+'5N inverse'!$A$20*$C23/Setup!$B$17+INDEX('5N inverse'!$A$20:$Y$20,1,'5N mesh'!$B$7+1)*Setup!$B$22</f>
        <v>0</v>
      </c>
      <c r="W23" s="0" t="n">
        <f aca="false">SUMPRODUCT('5N inverse'!$A$21:$Y$21,'5N mesh'!$B$37:$Z$37,$E22:$AC22)+'5N inverse'!$A$21*$C23/Setup!$B$17+INDEX('5N inverse'!$A$21:$Y$21,1,'5N mesh'!$B$7+1)*Setup!$B$22</f>
        <v>0</v>
      </c>
      <c r="X23" s="0" t="n">
        <f aca="false">SUMPRODUCT('5N inverse'!$A$22:$Y$22,'5N mesh'!$B$37:$Z$37,$E22:$AC22)+'5N inverse'!$A$22*$C23/Setup!$B$17+INDEX('5N inverse'!$A$22:$Y$22,1,'5N mesh'!$B$7+1)*Setup!$B$22</f>
        <v>0</v>
      </c>
      <c r="Y23" s="0" t="n">
        <f aca="false">SUMPRODUCT('5N inverse'!$A$23:$Y$23,'5N mesh'!$B$37:$Z$37,$E22:$AC22)+'5N inverse'!$A$23*$C23/Setup!$B$17+INDEX('5N inverse'!$A$23:$Y$23,1,'5N mesh'!$B$7+1)*Setup!$B$22</f>
        <v>0</v>
      </c>
      <c r="Z23" s="0" t="n">
        <f aca="false">SUMPRODUCT('5N inverse'!$A$24:$Y$24,'5N mesh'!$B$37:$Z$37,$E22:$AC22)+'5N inverse'!$A$24*$C23/Setup!$B$17+INDEX('5N inverse'!$A$24:$Y$24,1,'5N mesh'!$B$7+1)*Setup!$B$22</f>
        <v>0</v>
      </c>
      <c r="AA23" s="0" t="n">
        <f aca="false">SUMPRODUCT('5N inverse'!$A$25:$Y$25,'5N mesh'!$B$37:$Z$37,$E22:$AC22)+'5N inverse'!$A$25*$C23/Setup!$B$17+INDEX('5N inverse'!$A$25:$Y$25,1,'5N mesh'!$B$7+1)*Setup!$B$22</f>
        <v>0</v>
      </c>
      <c r="AB23" s="0" t="n">
        <f aca="false">SUMPRODUCT('5N inverse'!$A$26:$Y$26,'5N mesh'!$B$37:$Z$37,$E22:$AC22)+'5N inverse'!$A$26*$C23/Setup!$B$17+INDEX('5N inverse'!$A$26:$Y$26,1,'5N mesh'!$B$7+1)*Setup!$B$22</f>
        <v>0</v>
      </c>
      <c r="AC23" s="0" t="n">
        <f aca="false">SUMPRODUCT('5N inverse'!$A$27:$Y$27,'5N mesh'!$B$37:$Z$37,$E22:$AC22)+'5N inverse'!$A$27*$C23/Setup!$B$17+INDEX('5N inverse'!$A$27:$Y$27,1,'5N mesh'!$B$7+1)*Setup!$B$22</f>
        <v>0</v>
      </c>
    </row>
    <row r="24" customFormat="false" ht="15" hidden="false" customHeight="false" outlineLevel="0" collapsed="false">
      <c r="A24" s="0" t="n">
        <v>19</v>
      </c>
      <c r="B24" s="0" t="n">
        <f aca="false">A24*Setup!$B$11/3600</f>
        <v>1.58333333333333</v>
      </c>
      <c r="C24" s="0" t="n">
        <f aca="false">Setup!$B$7+Setup!$B$8*COS(2*PI()*(B24-Setup!$B$9)/24)</f>
        <v>20.7742215829301</v>
      </c>
      <c r="D24" s="0" t="n">
        <f aca="false">(C24-E24)/Setup!$B$17</f>
        <v>33.3056969643232</v>
      </c>
      <c r="E24" s="0" t="n">
        <f aca="false">SUMPRODUCT('5N inverse'!$A$3:$Y$3,'5N mesh'!$B$37:$Z$37,$E23:$AC23)+'5N inverse'!$A$3*$C24/Setup!$B$17+INDEX('5N inverse'!$A$3:$Y$3,1,'5N mesh'!$B$7+1)*Setup!$B$22</f>
        <v>16.4444809775681</v>
      </c>
      <c r="F24" s="0" t="n">
        <f aca="false">SUMPRODUCT('5N inverse'!$A$4:$Y$4,'5N mesh'!$B$37:$Z$37,$E23:$AC23)+'5N inverse'!$A$4*$C24/Setup!$B$17+INDEX('5N inverse'!$A$4:$Y$4,1,'5N mesh'!$B$7+1)*Setup!$B$22</f>
        <v>16.2044722524078</v>
      </c>
      <c r="G24" s="0" t="n">
        <f aca="false">SUMPRODUCT('5N inverse'!$A$5:$Y$5,'5N mesh'!$B$37:$Z$37,$E23:$AC23)+'5N inverse'!$A$5*$C24/Setup!$B$17+INDEX('5N inverse'!$A$5:$Y$5,1,'5N mesh'!$B$7+1)*Setup!$B$22</f>
        <v>15.7244548020873</v>
      </c>
      <c r="H24" s="0" t="n">
        <f aca="false">SUMPRODUCT('5N inverse'!$A$6:$Y$6,'5N mesh'!$B$37:$Z$37,$E23:$AC23)+'5N inverse'!$A$6*$C24/Setup!$B$17+INDEX('5N inverse'!$A$6:$Y$6,1,'5N mesh'!$B$7+1)*Setup!$B$22</f>
        <v>15.2444373517668</v>
      </c>
      <c r="I24" s="0" t="n">
        <f aca="false">SUMPRODUCT('5N inverse'!$A$7:$Y$7,'5N mesh'!$B$37:$Z$37,$E23:$AC23)+'5N inverse'!$A$7*$C24/Setup!$B$17+INDEX('5N inverse'!$A$7:$Y$7,1,'5N mesh'!$B$7+1)*Setup!$B$22</f>
        <v>15.0044286266066</v>
      </c>
      <c r="J24" s="0" t="n">
        <f aca="false">SUMPRODUCT('5N inverse'!$A$8:$Y$8,'5N mesh'!$B$37:$Z$37,$E23:$AC23)+'5N inverse'!$A$8*$C24/Setup!$B$17+INDEX('5N inverse'!$A$8:$Y$8,1,'5N mesh'!$B$7+1)*Setup!$B$22</f>
        <v>0</v>
      </c>
      <c r="K24" s="0" t="n">
        <f aca="false">SUMPRODUCT('5N inverse'!$A$9:$Y$9,'5N mesh'!$B$37:$Z$37,$E23:$AC23)+'5N inverse'!$A$9*$C24/Setup!$B$17+INDEX('5N inverse'!$A$9:$Y$9,1,'5N mesh'!$B$7+1)*Setup!$B$22</f>
        <v>0</v>
      </c>
      <c r="L24" s="0" t="n">
        <f aca="false">SUMPRODUCT('5N inverse'!$A$10:$Y$10,'5N mesh'!$B$37:$Z$37,$E23:$AC23)+'5N inverse'!$A$10*$C24/Setup!$B$17+INDEX('5N inverse'!$A$10:$Y$10,1,'5N mesh'!$B$7+1)*Setup!$B$22</f>
        <v>0</v>
      </c>
      <c r="M24" s="0" t="n">
        <f aca="false">SUMPRODUCT('5N inverse'!$A$11:$Y$11,'5N mesh'!$B$37:$Z$37,$E23:$AC23)+'5N inverse'!$A$11*$C24/Setup!$B$17+INDEX('5N inverse'!$A$11:$Y$11,1,'5N mesh'!$B$7+1)*Setup!$B$22</f>
        <v>0</v>
      </c>
      <c r="N24" s="0" t="n">
        <f aca="false">SUMPRODUCT('5N inverse'!$A$12:$Y$12,'5N mesh'!$B$37:$Z$37,$E23:$AC23)+'5N inverse'!$A$12*$C24/Setup!$B$17+INDEX('5N inverse'!$A$12:$Y$12,1,'5N mesh'!$B$7+1)*Setup!$B$22</f>
        <v>0</v>
      </c>
      <c r="O24" s="0" t="n">
        <f aca="false">SUMPRODUCT('5N inverse'!$A$13:$Y$13,'5N mesh'!$B$37:$Z$37,$E23:$AC23)+'5N inverse'!$A$13*$C24/Setup!$B$17+INDEX('5N inverse'!$A$13:$Y$13,1,'5N mesh'!$B$7+1)*Setup!$B$22</f>
        <v>0</v>
      </c>
      <c r="P24" s="0" t="n">
        <f aca="false">SUMPRODUCT('5N inverse'!$A$14:$Y$14,'5N mesh'!$B$37:$Z$37,$E23:$AC23)+'5N inverse'!$A$14*$C24/Setup!$B$17+INDEX('5N inverse'!$A$14:$Y$14,1,'5N mesh'!$B$7+1)*Setup!$B$22</f>
        <v>0</v>
      </c>
      <c r="Q24" s="0" t="n">
        <f aca="false">SUMPRODUCT('5N inverse'!$A$15:$Y$15,'5N mesh'!$B$37:$Z$37,$E23:$AC23)+'5N inverse'!$A$15*$C24/Setup!$B$17+INDEX('5N inverse'!$A$15:$Y$15,1,'5N mesh'!$B$7+1)*Setup!$B$22</f>
        <v>0</v>
      </c>
      <c r="R24" s="0" t="n">
        <f aca="false">SUMPRODUCT('5N inverse'!$A$16:$Y$16,'5N mesh'!$B$37:$Z$37,$E23:$AC23)+'5N inverse'!$A$16*$C24/Setup!$B$17+INDEX('5N inverse'!$A$16:$Y$16,1,'5N mesh'!$B$7+1)*Setup!$B$22</f>
        <v>0</v>
      </c>
      <c r="S24" s="0" t="n">
        <f aca="false">SUMPRODUCT('5N inverse'!$A$17:$Y$17,'5N mesh'!$B$37:$Z$37,$E23:$AC23)+'5N inverse'!$A$17*$C24/Setup!$B$17+INDEX('5N inverse'!$A$17:$Y$17,1,'5N mesh'!$B$7+1)*Setup!$B$22</f>
        <v>0</v>
      </c>
      <c r="T24" s="0" t="n">
        <f aca="false">SUMPRODUCT('5N inverse'!$A$18:$Y$18,'5N mesh'!$B$37:$Z$37,$E23:$AC23)+'5N inverse'!$A$18*$C24/Setup!$B$17+INDEX('5N inverse'!$A$18:$Y$18,1,'5N mesh'!$B$7+1)*Setup!$B$22</f>
        <v>0</v>
      </c>
      <c r="U24" s="0" t="n">
        <f aca="false">SUMPRODUCT('5N inverse'!$A$19:$Y$19,'5N mesh'!$B$37:$Z$37,$E23:$AC23)+'5N inverse'!$A$19*$C24/Setup!$B$17+INDEX('5N inverse'!$A$19:$Y$19,1,'5N mesh'!$B$7+1)*Setup!$B$22</f>
        <v>0</v>
      </c>
      <c r="V24" s="0" t="n">
        <f aca="false">SUMPRODUCT('5N inverse'!$A$20:$Y$20,'5N mesh'!$B$37:$Z$37,$E23:$AC23)+'5N inverse'!$A$20*$C24/Setup!$B$17+INDEX('5N inverse'!$A$20:$Y$20,1,'5N mesh'!$B$7+1)*Setup!$B$22</f>
        <v>0</v>
      </c>
      <c r="W24" s="0" t="n">
        <f aca="false">SUMPRODUCT('5N inverse'!$A$21:$Y$21,'5N mesh'!$B$37:$Z$37,$E23:$AC23)+'5N inverse'!$A$21*$C24/Setup!$B$17+INDEX('5N inverse'!$A$21:$Y$21,1,'5N mesh'!$B$7+1)*Setup!$B$22</f>
        <v>0</v>
      </c>
      <c r="X24" s="0" t="n">
        <f aca="false">SUMPRODUCT('5N inverse'!$A$22:$Y$22,'5N mesh'!$B$37:$Z$37,$E23:$AC23)+'5N inverse'!$A$22*$C24/Setup!$B$17+INDEX('5N inverse'!$A$22:$Y$22,1,'5N mesh'!$B$7+1)*Setup!$B$22</f>
        <v>0</v>
      </c>
      <c r="Y24" s="0" t="n">
        <f aca="false">SUMPRODUCT('5N inverse'!$A$23:$Y$23,'5N mesh'!$B$37:$Z$37,$E23:$AC23)+'5N inverse'!$A$23*$C24/Setup!$B$17+INDEX('5N inverse'!$A$23:$Y$23,1,'5N mesh'!$B$7+1)*Setup!$B$22</f>
        <v>0</v>
      </c>
      <c r="Z24" s="0" t="n">
        <f aca="false">SUMPRODUCT('5N inverse'!$A$24:$Y$24,'5N mesh'!$B$37:$Z$37,$E23:$AC23)+'5N inverse'!$A$24*$C24/Setup!$B$17+INDEX('5N inverse'!$A$24:$Y$24,1,'5N mesh'!$B$7+1)*Setup!$B$22</f>
        <v>0</v>
      </c>
      <c r="AA24" s="0" t="n">
        <f aca="false">SUMPRODUCT('5N inverse'!$A$25:$Y$25,'5N mesh'!$B$37:$Z$37,$E23:$AC23)+'5N inverse'!$A$25*$C24/Setup!$B$17+INDEX('5N inverse'!$A$25:$Y$25,1,'5N mesh'!$B$7+1)*Setup!$B$22</f>
        <v>0</v>
      </c>
      <c r="AB24" s="0" t="n">
        <f aca="false">SUMPRODUCT('5N inverse'!$A$26:$Y$26,'5N mesh'!$B$37:$Z$37,$E23:$AC23)+'5N inverse'!$A$26*$C24/Setup!$B$17+INDEX('5N inverse'!$A$26:$Y$26,1,'5N mesh'!$B$7+1)*Setup!$B$22</f>
        <v>0</v>
      </c>
      <c r="AC24" s="0" t="n">
        <f aca="false">SUMPRODUCT('5N inverse'!$A$27:$Y$27,'5N mesh'!$B$37:$Z$37,$E23:$AC23)+'5N inverse'!$A$27*$C24/Setup!$B$17+INDEX('5N inverse'!$A$27:$Y$27,1,'5N mesh'!$B$7+1)*Setup!$B$22</f>
        <v>0</v>
      </c>
    </row>
    <row r="25" customFormat="false" ht="15" hidden="false" customHeight="false" outlineLevel="0" collapsed="false">
      <c r="A25" s="0" t="n">
        <v>20</v>
      </c>
      <c r="B25" s="0" t="n">
        <f aca="false">A25*Setup!$B$11/3600</f>
        <v>1.66666666666667</v>
      </c>
      <c r="C25" s="0" t="n">
        <f aca="false">Setup!$B$7+Setup!$B$8*COS(2*PI()*(B25-Setup!$B$9)/24)</f>
        <v>20.723391822844</v>
      </c>
      <c r="D25" s="0" t="n">
        <f aca="false">(C25-E25)/Setup!$B$17</f>
        <v>32.4929798845438</v>
      </c>
      <c r="E25" s="0" t="n">
        <f aca="false">SUMPRODUCT('5N inverse'!$A$3:$Y$3,'5N mesh'!$B$37:$Z$37,$E24:$AC24)+'5N inverse'!$A$3*$C25/Setup!$B$17+INDEX('5N inverse'!$A$3:$Y$3,1,'5N mesh'!$B$7+1)*Setup!$B$22</f>
        <v>16.4993044378533</v>
      </c>
      <c r="F25" s="0" t="n">
        <f aca="false">SUMPRODUCT('5N inverse'!$A$4:$Y$4,'5N mesh'!$B$37:$Z$37,$E24:$AC24)+'5N inverse'!$A$4*$C25/Setup!$B$17+INDEX('5N inverse'!$A$4:$Y$4,1,'5N mesh'!$B$7+1)*Setup!$B$22</f>
        <v>16.2502155574513</v>
      </c>
      <c r="G25" s="0" t="n">
        <f aca="false">SUMPRODUCT('5N inverse'!$A$5:$Y$5,'5N mesh'!$B$37:$Z$37,$E24:$AC24)+'5N inverse'!$A$5*$C25/Setup!$B$17+INDEX('5N inverse'!$A$5:$Y$5,1,'5N mesh'!$B$7+1)*Setup!$B$22</f>
        <v>15.7520377966473</v>
      </c>
      <c r="H25" s="0" t="n">
        <f aca="false">SUMPRODUCT('5N inverse'!$A$6:$Y$6,'5N mesh'!$B$37:$Z$37,$E24:$AC24)+'5N inverse'!$A$6*$C25/Setup!$B$17+INDEX('5N inverse'!$A$6:$Y$6,1,'5N mesh'!$B$7+1)*Setup!$B$22</f>
        <v>15.2538600358433</v>
      </c>
      <c r="I25" s="0" t="n">
        <f aca="false">SUMPRODUCT('5N inverse'!$A$7:$Y$7,'5N mesh'!$B$37:$Z$37,$E24:$AC24)+'5N inverse'!$A$7*$C25/Setup!$B$17+INDEX('5N inverse'!$A$7:$Y$7,1,'5N mesh'!$B$7+1)*Setup!$B$22</f>
        <v>15.0047711554413</v>
      </c>
      <c r="J25" s="0" t="n">
        <f aca="false">SUMPRODUCT('5N inverse'!$A$8:$Y$8,'5N mesh'!$B$37:$Z$37,$E24:$AC24)+'5N inverse'!$A$8*$C25/Setup!$B$17+INDEX('5N inverse'!$A$8:$Y$8,1,'5N mesh'!$B$7+1)*Setup!$B$22</f>
        <v>0</v>
      </c>
      <c r="K25" s="0" t="n">
        <f aca="false">SUMPRODUCT('5N inverse'!$A$9:$Y$9,'5N mesh'!$B$37:$Z$37,$E24:$AC24)+'5N inverse'!$A$9*$C25/Setup!$B$17+INDEX('5N inverse'!$A$9:$Y$9,1,'5N mesh'!$B$7+1)*Setup!$B$22</f>
        <v>0</v>
      </c>
      <c r="L25" s="0" t="n">
        <f aca="false">SUMPRODUCT('5N inverse'!$A$10:$Y$10,'5N mesh'!$B$37:$Z$37,$E24:$AC24)+'5N inverse'!$A$10*$C25/Setup!$B$17+INDEX('5N inverse'!$A$10:$Y$10,1,'5N mesh'!$B$7+1)*Setup!$B$22</f>
        <v>0</v>
      </c>
      <c r="M25" s="0" t="n">
        <f aca="false">SUMPRODUCT('5N inverse'!$A$11:$Y$11,'5N mesh'!$B$37:$Z$37,$E24:$AC24)+'5N inverse'!$A$11*$C25/Setup!$B$17+INDEX('5N inverse'!$A$11:$Y$11,1,'5N mesh'!$B$7+1)*Setup!$B$22</f>
        <v>0</v>
      </c>
      <c r="N25" s="0" t="n">
        <f aca="false">SUMPRODUCT('5N inverse'!$A$12:$Y$12,'5N mesh'!$B$37:$Z$37,$E24:$AC24)+'5N inverse'!$A$12*$C25/Setup!$B$17+INDEX('5N inverse'!$A$12:$Y$12,1,'5N mesh'!$B$7+1)*Setup!$B$22</f>
        <v>0</v>
      </c>
      <c r="O25" s="0" t="n">
        <f aca="false">SUMPRODUCT('5N inverse'!$A$13:$Y$13,'5N mesh'!$B$37:$Z$37,$E24:$AC24)+'5N inverse'!$A$13*$C25/Setup!$B$17+INDEX('5N inverse'!$A$13:$Y$13,1,'5N mesh'!$B$7+1)*Setup!$B$22</f>
        <v>0</v>
      </c>
      <c r="P25" s="0" t="n">
        <f aca="false">SUMPRODUCT('5N inverse'!$A$14:$Y$14,'5N mesh'!$B$37:$Z$37,$E24:$AC24)+'5N inverse'!$A$14*$C25/Setup!$B$17+INDEX('5N inverse'!$A$14:$Y$14,1,'5N mesh'!$B$7+1)*Setup!$B$22</f>
        <v>0</v>
      </c>
      <c r="Q25" s="0" t="n">
        <f aca="false">SUMPRODUCT('5N inverse'!$A$15:$Y$15,'5N mesh'!$B$37:$Z$37,$E24:$AC24)+'5N inverse'!$A$15*$C25/Setup!$B$17+INDEX('5N inverse'!$A$15:$Y$15,1,'5N mesh'!$B$7+1)*Setup!$B$22</f>
        <v>0</v>
      </c>
      <c r="R25" s="0" t="n">
        <f aca="false">SUMPRODUCT('5N inverse'!$A$16:$Y$16,'5N mesh'!$B$37:$Z$37,$E24:$AC24)+'5N inverse'!$A$16*$C25/Setup!$B$17+INDEX('5N inverse'!$A$16:$Y$16,1,'5N mesh'!$B$7+1)*Setup!$B$22</f>
        <v>0</v>
      </c>
      <c r="S25" s="0" t="n">
        <f aca="false">SUMPRODUCT('5N inverse'!$A$17:$Y$17,'5N mesh'!$B$37:$Z$37,$E24:$AC24)+'5N inverse'!$A$17*$C25/Setup!$B$17+INDEX('5N inverse'!$A$17:$Y$17,1,'5N mesh'!$B$7+1)*Setup!$B$22</f>
        <v>0</v>
      </c>
      <c r="T25" s="0" t="n">
        <f aca="false">SUMPRODUCT('5N inverse'!$A$18:$Y$18,'5N mesh'!$B$37:$Z$37,$E24:$AC24)+'5N inverse'!$A$18*$C25/Setup!$B$17+INDEX('5N inverse'!$A$18:$Y$18,1,'5N mesh'!$B$7+1)*Setup!$B$22</f>
        <v>0</v>
      </c>
      <c r="U25" s="0" t="n">
        <f aca="false">SUMPRODUCT('5N inverse'!$A$19:$Y$19,'5N mesh'!$B$37:$Z$37,$E24:$AC24)+'5N inverse'!$A$19*$C25/Setup!$B$17+INDEX('5N inverse'!$A$19:$Y$19,1,'5N mesh'!$B$7+1)*Setup!$B$22</f>
        <v>0</v>
      </c>
      <c r="V25" s="0" t="n">
        <f aca="false">SUMPRODUCT('5N inverse'!$A$20:$Y$20,'5N mesh'!$B$37:$Z$37,$E24:$AC24)+'5N inverse'!$A$20*$C25/Setup!$B$17+INDEX('5N inverse'!$A$20:$Y$20,1,'5N mesh'!$B$7+1)*Setup!$B$22</f>
        <v>0</v>
      </c>
      <c r="W25" s="0" t="n">
        <f aca="false">SUMPRODUCT('5N inverse'!$A$21:$Y$21,'5N mesh'!$B$37:$Z$37,$E24:$AC24)+'5N inverse'!$A$21*$C25/Setup!$B$17+INDEX('5N inverse'!$A$21:$Y$21,1,'5N mesh'!$B$7+1)*Setup!$B$22</f>
        <v>0</v>
      </c>
      <c r="X25" s="0" t="n">
        <f aca="false">SUMPRODUCT('5N inverse'!$A$22:$Y$22,'5N mesh'!$B$37:$Z$37,$E24:$AC24)+'5N inverse'!$A$22*$C25/Setup!$B$17+INDEX('5N inverse'!$A$22:$Y$22,1,'5N mesh'!$B$7+1)*Setup!$B$22</f>
        <v>0</v>
      </c>
      <c r="Y25" s="0" t="n">
        <f aca="false">SUMPRODUCT('5N inverse'!$A$23:$Y$23,'5N mesh'!$B$37:$Z$37,$E24:$AC24)+'5N inverse'!$A$23*$C25/Setup!$B$17+INDEX('5N inverse'!$A$23:$Y$23,1,'5N mesh'!$B$7+1)*Setup!$B$22</f>
        <v>0</v>
      </c>
      <c r="Z25" s="0" t="n">
        <f aca="false">SUMPRODUCT('5N inverse'!$A$24:$Y$24,'5N mesh'!$B$37:$Z$37,$E24:$AC24)+'5N inverse'!$A$24*$C25/Setup!$B$17+INDEX('5N inverse'!$A$24:$Y$24,1,'5N mesh'!$B$7+1)*Setup!$B$22</f>
        <v>0</v>
      </c>
      <c r="AA25" s="0" t="n">
        <f aca="false">SUMPRODUCT('5N inverse'!$A$25:$Y$25,'5N mesh'!$B$37:$Z$37,$E24:$AC24)+'5N inverse'!$A$25*$C25/Setup!$B$17+INDEX('5N inverse'!$A$25:$Y$25,1,'5N mesh'!$B$7+1)*Setup!$B$22</f>
        <v>0</v>
      </c>
      <c r="AB25" s="0" t="n">
        <f aca="false">SUMPRODUCT('5N inverse'!$A$26:$Y$26,'5N mesh'!$B$37:$Z$37,$E24:$AC24)+'5N inverse'!$A$26*$C25/Setup!$B$17+INDEX('5N inverse'!$A$26:$Y$26,1,'5N mesh'!$B$7+1)*Setup!$B$22</f>
        <v>0</v>
      </c>
      <c r="AC25" s="0" t="n">
        <f aca="false">SUMPRODUCT('5N inverse'!$A$27:$Y$27,'5N mesh'!$B$37:$Z$37,$E24:$AC24)+'5N inverse'!$A$27*$C25/Setup!$B$17+INDEX('5N inverse'!$A$27:$Y$27,1,'5N mesh'!$B$7+1)*Setup!$B$22</f>
        <v>0</v>
      </c>
    </row>
    <row r="26" customFormat="false" ht="15" hidden="false" customHeight="false" outlineLevel="0" collapsed="false">
      <c r="A26" s="0" t="n">
        <v>21</v>
      </c>
      <c r="B26" s="0" t="n">
        <f aca="false">A26*Setup!$B$11/3600</f>
        <v>1.75</v>
      </c>
      <c r="C26" s="0" t="n">
        <f aca="false">Setup!$B$7+Setup!$B$8*COS(2*PI()*(B26-Setup!$B$9)/24)</f>
        <v>20.6741215507898</v>
      </c>
      <c r="D26" s="0" t="n">
        <f aca="false">(C26-E26)/Setup!$B$17</f>
        <v>31.7027661647404</v>
      </c>
      <c r="E26" s="0" t="n">
        <f aca="false">SUMPRODUCT('5N inverse'!$A$3:$Y$3,'5N mesh'!$B$37:$Z$37,$E25:$AC25)+'5N inverse'!$A$3*$C26/Setup!$B$17+INDEX('5N inverse'!$A$3:$Y$3,1,'5N mesh'!$B$7+1)*Setup!$B$22</f>
        <v>16.5527619493736</v>
      </c>
      <c r="F26" s="0" t="n">
        <f aca="false">SUMPRODUCT('5N inverse'!$A$4:$Y$4,'5N mesh'!$B$37:$Z$37,$E25:$AC25)+'5N inverse'!$A$4*$C26/Setup!$B$17+INDEX('5N inverse'!$A$4:$Y$4,1,'5N mesh'!$B$7+1)*Setup!$B$22</f>
        <v>16.2948213396783</v>
      </c>
      <c r="G26" s="0" t="n">
        <f aca="false">SUMPRODUCT('5N inverse'!$A$5:$Y$5,'5N mesh'!$B$37:$Z$37,$E25:$AC25)+'5N inverse'!$A$5*$C26/Setup!$B$17+INDEX('5N inverse'!$A$5:$Y$5,1,'5N mesh'!$B$7+1)*Setup!$B$22</f>
        <v>15.7789401202877</v>
      </c>
      <c r="H26" s="0" t="n">
        <f aca="false">SUMPRODUCT('5N inverse'!$A$6:$Y$6,'5N mesh'!$B$37:$Z$37,$E25:$AC25)+'5N inverse'!$A$6*$C26/Setup!$B$17+INDEX('5N inverse'!$A$6:$Y$6,1,'5N mesh'!$B$7+1)*Setup!$B$22</f>
        <v>15.2630589008972</v>
      </c>
      <c r="I26" s="0" t="n">
        <f aca="false">SUMPRODUCT('5N inverse'!$A$7:$Y$7,'5N mesh'!$B$37:$Z$37,$E25:$AC25)+'5N inverse'!$A$7*$C26/Setup!$B$17+INDEX('5N inverse'!$A$7:$Y$7,1,'5N mesh'!$B$7+1)*Setup!$B$22</f>
        <v>15.0051182912019</v>
      </c>
      <c r="J26" s="0" t="n">
        <f aca="false">SUMPRODUCT('5N inverse'!$A$8:$Y$8,'5N mesh'!$B$37:$Z$37,$E25:$AC25)+'5N inverse'!$A$8*$C26/Setup!$B$17+INDEX('5N inverse'!$A$8:$Y$8,1,'5N mesh'!$B$7+1)*Setup!$B$22</f>
        <v>0</v>
      </c>
      <c r="K26" s="0" t="n">
        <f aca="false">SUMPRODUCT('5N inverse'!$A$9:$Y$9,'5N mesh'!$B$37:$Z$37,$E25:$AC25)+'5N inverse'!$A$9*$C26/Setup!$B$17+INDEX('5N inverse'!$A$9:$Y$9,1,'5N mesh'!$B$7+1)*Setup!$B$22</f>
        <v>0</v>
      </c>
      <c r="L26" s="0" t="n">
        <f aca="false">SUMPRODUCT('5N inverse'!$A$10:$Y$10,'5N mesh'!$B$37:$Z$37,$E25:$AC25)+'5N inverse'!$A$10*$C26/Setup!$B$17+INDEX('5N inverse'!$A$10:$Y$10,1,'5N mesh'!$B$7+1)*Setup!$B$22</f>
        <v>0</v>
      </c>
      <c r="M26" s="0" t="n">
        <f aca="false">SUMPRODUCT('5N inverse'!$A$11:$Y$11,'5N mesh'!$B$37:$Z$37,$E25:$AC25)+'5N inverse'!$A$11*$C26/Setup!$B$17+INDEX('5N inverse'!$A$11:$Y$11,1,'5N mesh'!$B$7+1)*Setup!$B$22</f>
        <v>0</v>
      </c>
      <c r="N26" s="0" t="n">
        <f aca="false">SUMPRODUCT('5N inverse'!$A$12:$Y$12,'5N mesh'!$B$37:$Z$37,$E25:$AC25)+'5N inverse'!$A$12*$C26/Setup!$B$17+INDEX('5N inverse'!$A$12:$Y$12,1,'5N mesh'!$B$7+1)*Setup!$B$22</f>
        <v>0</v>
      </c>
      <c r="O26" s="0" t="n">
        <f aca="false">SUMPRODUCT('5N inverse'!$A$13:$Y$13,'5N mesh'!$B$37:$Z$37,$E25:$AC25)+'5N inverse'!$A$13*$C26/Setup!$B$17+INDEX('5N inverse'!$A$13:$Y$13,1,'5N mesh'!$B$7+1)*Setup!$B$22</f>
        <v>0</v>
      </c>
      <c r="P26" s="0" t="n">
        <f aca="false">SUMPRODUCT('5N inverse'!$A$14:$Y$14,'5N mesh'!$B$37:$Z$37,$E25:$AC25)+'5N inverse'!$A$14*$C26/Setup!$B$17+INDEX('5N inverse'!$A$14:$Y$14,1,'5N mesh'!$B$7+1)*Setup!$B$22</f>
        <v>0</v>
      </c>
      <c r="Q26" s="0" t="n">
        <f aca="false">SUMPRODUCT('5N inverse'!$A$15:$Y$15,'5N mesh'!$B$37:$Z$37,$E25:$AC25)+'5N inverse'!$A$15*$C26/Setup!$B$17+INDEX('5N inverse'!$A$15:$Y$15,1,'5N mesh'!$B$7+1)*Setup!$B$22</f>
        <v>0</v>
      </c>
      <c r="R26" s="0" t="n">
        <f aca="false">SUMPRODUCT('5N inverse'!$A$16:$Y$16,'5N mesh'!$B$37:$Z$37,$E25:$AC25)+'5N inverse'!$A$16*$C26/Setup!$B$17+INDEX('5N inverse'!$A$16:$Y$16,1,'5N mesh'!$B$7+1)*Setup!$B$22</f>
        <v>0</v>
      </c>
      <c r="S26" s="0" t="n">
        <f aca="false">SUMPRODUCT('5N inverse'!$A$17:$Y$17,'5N mesh'!$B$37:$Z$37,$E25:$AC25)+'5N inverse'!$A$17*$C26/Setup!$B$17+INDEX('5N inverse'!$A$17:$Y$17,1,'5N mesh'!$B$7+1)*Setup!$B$22</f>
        <v>0</v>
      </c>
      <c r="T26" s="0" t="n">
        <f aca="false">SUMPRODUCT('5N inverse'!$A$18:$Y$18,'5N mesh'!$B$37:$Z$37,$E25:$AC25)+'5N inverse'!$A$18*$C26/Setup!$B$17+INDEX('5N inverse'!$A$18:$Y$18,1,'5N mesh'!$B$7+1)*Setup!$B$22</f>
        <v>0</v>
      </c>
      <c r="U26" s="0" t="n">
        <f aca="false">SUMPRODUCT('5N inverse'!$A$19:$Y$19,'5N mesh'!$B$37:$Z$37,$E25:$AC25)+'5N inverse'!$A$19*$C26/Setup!$B$17+INDEX('5N inverse'!$A$19:$Y$19,1,'5N mesh'!$B$7+1)*Setup!$B$22</f>
        <v>0</v>
      </c>
      <c r="V26" s="0" t="n">
        <f aca="false">SUMPRODUCT('5N inverse'!$A$20:$Y$20,'5N mesh'!$B$37:$Z$37,$E25:$AC25)+'5N inverse'!$A$20*$C26/Setup!$B$17+INDEX('5N inverse'!$A$20:$Y$20,1,'5N mesh'!$B$7+1)*Setup!$B$22</f>
        <v>0</v>
      </c>
      <c r="W26" s="0" t="n">
        <f aca="false">SUMPRODUCT('5N inverse'!$A$21:$Y$21,'5N mesh'!$B$37:$Z$37,$E25:$AC25)+'5N inverse'!$A$21*$C26/Setup!$B$17+INDEX('5N inverse'!$A$21:$Y$21,1,'5N mesh'!$B$7+1)*Setup!$B$22</f>
        <v>0</v>
      </c>
      <c r="X26" s="0" t="n">
        <f aca="false">SUMPRODUCT('5N inverse'!$A$22:$Y$22,'5N mesh'!$B$37:$Z$37,$E25:$AC25)+'5N inverse'!$A$22*$C26/Setup!$B$17+INDEX('5N inverse'!$A$22:$Y$22,1,'5N mesh'!$B$7+1)*Setup!$B$22</f>
        <v>0</v>
      </c>
      <c r="Y26" s="0" t="n">
        <f aca="false">SUMPRODUCT('5N inverse'!$A$23:$Y$23,'5N mesh'!$B$37:$Z$37,$E25:$AC25)+'5N inverse'!$A$23*$C26/Setup!$B$17+INDEX('5N inverse'!$A$23:$Y$23,1,'5N mesh'!$B$7+1)*Setup!$B$22</f>
        <v>0</v>
      </c>
      <c r="Z26" s="0" t="n">
        <f aca="false">SUMPRODUCT('5N inverse'!$A$24:$Y$24,'5N mesh'!$B$37:$Z$37,$E25:$AC25)+'5N inverse'!$A$24*$C26/Setup!$B$17+INDEX('5N inverse'!$A$24:$Y$24,1,'5N mesh'!$B$7+1)*Setup!$B$22</f>
        <v>0</v>
      </c>
      <c r="AA26" s="0" t="n">
        <f aca="false">SUMPRODUCT('5N inverse'!$A$25:$Y$25,'5N mesh'!$B$37:$Z$37,$E25:$AC25)+'5N inverse'!$A$25*$C26/Setup!$B$17+INDEX('5N inverse'!$A$25:$Y$25,1,'5N mesh'!$B$7+1)*Setup!$B$22</f>
        <v>0</v>
      </c>
      <c r="AB26" s="0" t="n">
        <f aca="false">SUMPRODUCT('5N inverse'!$A$26:$Y$26,'5N mesh'!$B$37:$Z$37,$E25:$AC25)+'5N inverse'!$A$26*$C26/Setup!$B$17+INDEX('5N inverse'!$A$26:$Y$26,1,'5N mesh'!$B$7+1)*Setup!$B$22</f>
        <v>0</v>
      </c>
      <c r="AC26" s="0" t="n">
        <f aca="false">SUMPRODUCT('5N inverse'!$A$27:$Y$27,'5N mesh'!$B$37:$Z$37,$E25:$AC25)+'5N inverse'!$A$27*$C26/Setup!$B$17+INDEX('5N inverse'!$A$27:$Y$27,1,'5N mesh'!$B$7+1)*Setup!$B$22</f>
        <v>0</v>
      </c>
    </row>
    <row r="27" customFormat="false" ht="15" hidden="false" customHeight="false" outlineLevel="0" collapsed="false">
      <c r="A27" s="0" t="n">
        <v>22</v>
      </c>
      <c r="B27" s="0" t="n">
        <f aca="false">A27*Setup!$B$11/3600</f>
        <v>1.83333333333333</v>
      </c>
      <c r="C27" s="0" t="n">
        <f aca="false">Setup!$B$7+Setup!$B$8*COS(2*PI()*(B27-Setup!$B$9)/24)</f>
        <v>20.6264342167485</v>
      </c>
      <c r="D27" s="0" t="n">
        <f aca="false">(C27-E27)/Setup!$B$17</f>
        <v>30.9349390071098</v>
      </c>
      <c r="E27" s="0" t="n">
        <f aca="false">SUMPRODUCT('5N inverse'!$A$3:$Y$3,'5N mesh'!$B$37:$Z$37,$E26:$AC26)+'5N inverse'!$A$3*$C27/Setup!$B$17+INDEX('5N inverse'!$A$3:$Y$3,1,'5N mesh'!$B$7+1)*Setup!$B$22</f>
        <v>16.6048921458242</v>
      </c>
      <c r="F27" s="0" t="n">
        <f aca="false">SUMPRODUCT('5N inverse'!$A$4:$Y$4,'5N mesh'!$B$37:$Z$37,$E26:$AC26)+'5N inverse'!$A$4*$C27/Setup!$B$17+INDEX('5N inverse'!$A$4:$Y$4,1,'5N mesh'!$B$7+1)*Setup!$B$22</f>
        <v>16.3383216847453</v>
      </c>
      <c r="G27" s="0" t="n">
        <f aca="false">SUMPRODUCT('5N inverse'!$A$5:$Y$5,'5N mesh'!$B$37:$Z$37,$E26:$AC26)+'5N inverse'!$A$5*$C27/Setup!$B$17+INDEX('5N inverse'!$A$5:$Y$5,1,'5N mesh'!$B$7+1)*Setup!$B$22</f>
        <v>15.8051807625876</v>
      </c>
      <c r="H27" s="0" t="n">
        <f aca="false">SUMPRODUCT('5N inverse'!$A$6:$Y$6,'5N mesh'!$B$37:$Z$37,$E26:$AC26)+'5N inverse'!$A$6*$C27/Setup!$B$17+INDEX('5N inverse'!$A$6:$Y$6,1,'5N mesh'!$B$7+1)*Setup!$B$22</f>
        <v>15.2720398404299</v>
      </c>
      <c r="I27" s="0" t="n">
        <f aca="false">SUMPRODUCT('5N inverse'!$A$7:$Y$7,'5N mesh'!$B$37:$Z$37,$E26:$AC26)+'5N inverse'!$A$7*$C27/Setup!$B$17+INDEX('5N inverse'!$A$7:$Y$7,1,'5N mesh'!$B$7+1)*Setup!$B$22</f>
        <v>15.0054693793511</v>
      </c>
      <c r="J27" s="0" t="n">
        <f aca="false">SUMPRODUCT('5N inverse'!$A$8:$Y$8,'5N mesh'!$B$37:$Z$37,$E26:$AC26)+'5N inverse'!$A$8*$C27/Setup!$B$17+INDEX('5N inverse'!$A$8:$Y$8,1,'5N mesh'!$B$7+1)*Setup!$B$22</f>
        <v>0</v>
      </c>
      <c r="K27" s="0" t="n">
        <f aca="false">SUMPRODUCT('5N inverse'!$A$9:$Y$9,'5N mesh'!$B$37:$Z$37,$E26:$AC26)+'5N inverse'!$A$9*$C27/Setup!$B$17+INDEX('5N inverse'!$A$9:$Y$9,1,'5N mesh'!$B$7+1)*Setup!$B$22</f>
        <v>0</v>
      </c>
      <c r="L27" s="0" t="n">
        <f aca="false">SUMPRODUCT('5N inverse'!$A$10:$Y$10,'5N mesh'!$B$37:$Z$37,$E26:$AC26)+'5N inverse'!$A$10*$C27/Setup!$B$17+INDEX('5N inverse'!$A$10:$Y$10,1,'5N mesh'!$B$7+1)*Setup!$B$22</f>
        <v>0</v>
      </c>
      <c r="M27" s="0" t="n">
        <f aca="false">SUMPRODUCT('5N inverse'!$A$11:$Y$11,'5N mesh'!$B$37:$Z$37,$E26:$AC26)+'5N inverse'!$A$11*$C27/Setup!$B$17+INDEX('5N inverse'!$A$11:$Y$11,1,'5N mesh'!$B$7+1)*Setup!$B$22</f>
        <v>0</v>
      </c>
      <c r="N27" s="0" t="n">
        <f aca="false">SUMPRODUCT('5N inverse'!$A$12:$Y$12,'5N mesh'!$B$37:$Z$37,$E26:$AC26)+'5N inverse'!$A$12*$C27/Setup!$B$17+INDEX('5N inverse'!$A$12:$Y$12,1,'5N mesh'!$B$7+1)*Setup!$B$22</f>
        <v>0</v>
      </c>
      <c r="O27" s="0" t="n">
        <f aca="false">SUMPRODUCT('5N inverse'!$A$13:$Y$13,'5N mesh'!$B$37:$Z$37,$E26:$AC26)+'5N inverse'!$A$13*$C27/Setup!$B$17+INDEX('5N inverse'!$A$13:$Y$13,1,'5N mesh'!$B$7+1)*Setup!$B$22</f>
        <v>0</v>
      </c>
      <c r="P27" s="0" t="n">
        <f aca="false">SUMPRODUCT('5N inverse'!$A$14:$Y$14,'5N mesh'!$B$37:$Z$37,$E26:$AC26)+'5N inverse'!$A$14*$C27/Setup!$B$17+INDEX('5N inverse'!$A$14:$Y$14,1,'5N mesh'!$B$7+1)*Setup!$B$22</f>
        <v>0</v>
      </c>
      <c r="Q27" s="0" t="n">
        <f aca="false">SUMPRODUCT('5N inverse'!$A$15:$Y$15,'5N mesh'!$B$37:$Z$37,$E26:$AC26)+'5N inverse'!$A$15*$C27/Setup!$B$17+INDEX('5N inverse'!$A$15:$Y$15,1,'5N mesh'!$B$7+1)*Setup!$B$22</f>
        <v>0</v>
      </c>
      <c r="R27" s="0" t="n">
        <f aca="false">SUMPRODUCT('5N inverse'!$A$16:$Y$16,'5N mesh'!$B$37:$Z$37,$E26:$AC26)+'5N inverse'!$A$16*$C27/Setup!$B$17+INDEX('5N inverse'!$A$16:$Y$16,1,'5N mesh'!$B$7+1)*Setup!$B$22</f>
        <v>0</v>
      </c>
      <c r="S27" s="0" t="n">
        <f aca="false">SUMPRODUCT('5N inverse'!$A$17:$Y$17,'5N mesh'!$B$37:$Z$37,$E26:$AC26)+'5N inverse'!$A$17*$C27/Setup!$B$17+INDEX('5N inverse'!$A$17:$Y$17,1,'5N mesh'!$B$7+1)*Setup!$B$22</f>
        <v>0</v>
      </c>
      <c r="T27" s="0" t="n">
        <f aca="false">SUMPRODUCT('5N inverse'!$A$18:$Y$18,'5N mesh'!$B$37:$Z$37,$E26:$AC26)+'5N inverse'!$A$18*$C27/Setup!$B$17+INDEX('5N inverse'!$A$18:$Y$18,1,'5N mesh'!$B$7+1)*Setup!$B$22</f>
        <v>0</v>
      </c>
      <c r="U27" s="0" t="n">
        <f aca="false">SUMPRODUCT('5N inverse'!$A$19:$Y$19,'5N mesh'!$B$37:$Z$37,$E26:$AC26)+'5N inverse'!$A$19*$C27/Setup!$B$17+INDEX('5N inverse'!$A$19:$Y$19,1,'5N mesh'!$B$7+1)*Setup!$B$22</f>
        <v>0</v>
      </c>
      <c r="V27" s="0" t="n">
        <f aca="false">SUMPRODUCT('5N inverse'!$A$20:$Y$20,'5N mesh'!$B$37:$Z$37,$E26:$AC26)+'5N inverse'!$A$20*$C27/Setup!$B$17+INDEX('5N inverse'!$A$20:$Y$20,1,'5N mesh'!$B$7+1)*Setup!$B$22</f>
        <v>0</v>
      </c>
      <c r="W27" s="0" t="n">
        <f aca="false">SUMPRODUCT('5N inverse'!$A$21:$Y$21,'5N mesh'!$B$37:$Z$37,$E26:$AC26)+'5N inverse'!$A$21*$C27/Setup!$B$17+INDEX('5N inverse'!$A$21:$Y$21,1,'5N mesh'!$B$7+1)*Setup!$B$22</f>
        <v>0</v>
      </c>
      <c r="X27" s="0" t="n">
        <f aca="false">SUMPRODUCT('5N inverse'!$A$22:$Y$22,'5N mesh'!$B$37:$Z$37,$E26:$AC26)+'5N inverse'!$A$22*$C27/Setup!$B$17+INDEX('5N inverse'!$A$22:$Y$22,1,'5N mesh'!$B$7+1)*Setup!$B$22</f>
        <v>0</v>
      </c>
      <c r="Y27" s="0" t="n">
        <f aca="false">SUMPRODUCT('5N inverse'!$A$23:$Y$23,'5N mesh'!$B$37:$Z$37,$E26:$AC26)+'5N inverse'!$A$23*$C27/Setup!$B$17+INDEX('5N inverse'!$A$23:$Y$23,1,'5N mesh'!$B$7+1)*Setup!$B$22</f>
        <v>0</v>
      </c>
      <c r="Z27" s="0" t="n">
        <f aca="false">SUMPRODUCT('5N inverse'!$A$24:$Y$24,'5N mesh'!$B$37:$Z$37,$E26:$AC26)+'5N inverse'!$A$24*$C27/Setup!$B$17+INDEX('5N inverse'!$A$24:$Y$24,1,'5N mesh'!$B$7+1)*Setup!$B$22</f>
        <v>0</v>
      </c>
      <c r="AA27" s="0" t="n">
        <f aca="false">SUMPRODUCT('5N inverse'!$A$25:$Y$25,'5N mesh'!$B$37:$Z$37,$E26:$AC26)+'5N inverse'!$A$25*$C27/Setup!$B$17+INDEX('5N inverse'!$A$25:$Y$25,1,'5N mesh'!$B$7+1)*Setup!$B$22</f>
        <v>0</v>
      </c>
      <c r="AB27" s="0" t="n">
        <f aca="false">SUMPRODUCT('5N inverse'!$A$26:$Y$26,'5N mesh'!$B$37:$Z$37,$E26:$AC26)+'5N inverse'!$A$26*$C27/Setup!$B$17+INDEX('5N inverse'!$A$26:$Y$26,1,'5N mesh'!$B$7+1)*Setup!$B$22</f>
        <v>0</v>
      </c>
      <c r="AC27" s="0" t="n">
        <f aca="false">SUMPRODUCT('5N inverse'!$A$27:$Y$27,'5N mesh'!$B$37:$Z$37,$E26:$AC26)+'5N inverse'!$A$27*$C27/Setup!$B$17+INDEX('5N inverse'!$A$27:$Y$27,1,'5N mesh'!$B$7+1)*Setup!$B$22</f>
        <v>0</v>
      </c>
    </row>
    <row r="28" customFormat="false" ht="15" hidden="false" customHeight="false" outlineLevel="0" collapsed="false">
      <c r="A28" s="0" t="n">
        <v>23</v>
      </c>
      <c r="B28" s="0" t="n">
        <f aca="false">A28*Setup!$B$11/3600</f>
        <v>1.91666666666667</v>
      </c>
      <c r="C28" s="0" t="n">
        <f aca="false">Setup!$B$7+Setup!$B$8*COS(2*PI()*(B28-Setup!$B$9)/24)</f>
        <v>20.5803525173082</v>
      </c>
      <c r="D28" s="0" t="n">
        <f aca="false">(C28-E28)/Setup!$B$17</f>
        <v>30.1893775128916</v>
      </c>
      <c r="E28" s="0" t="n">
        <f aca="false">SUMPRODUCT('5N inverse'!$A$3:$Y$3,'5N mesh'!$B$37:$Z$37,$E27:$AC27)+'5N inverse'!$A$3*$C28/Setup!$B$17+INDEX('5N inverse'!$A$3:$Y$3,1,'5N mesh'!$B$7+1)*Setup!$B$22</f>
        <v>16.6557334406323</v>
      </c>
      <c r="F28" s="0" t="n">
        <f aca="false">SUMPRODUCT('5N inverse'!$A$4:$Y$4,'5N mesh'!$B$37:$Z$37,$E27:$AC27)+'5N inverse'!$A$4*$C28/Setup!$B$17+INDEX('5N inverse'!$A$4:$Y$4,1,'5N mesh'!$B$7+1)*Setup!$B$22</f>
        <v>16.3807485014879</v>
      </c>
      <c r="G28" s="0" t="n">
        <f aca="false">SUMPRODUCT('5N inverse'!$A$5:$Y$5,'5N mesh'!$B$37:$Z$37,$E27:$AC27)+'5N inverse'!$A$5*$C28/Setup!$B$17+INDEX('5N inverse'!$A$5:$Y$5,1,'5N mesh'!$B$7+1)*Setup!$B$22</f>
        <v>15.8307786231992</v>
      </c>
      <c r="H28" s="0" t="n">
        <f aca="false">SUMPRODUCT('5N inverse'!$A$6:$Y$6,'5N mesh'!$B$37:$Z$37,$E27:$AC27)+'5N inverse'!$A$6*$C28/Setup!$B$17+INDEX('5N inverse'!$A$6:$Y$6,1,'5N mesh'!$B$7+1)*Setup!$B$22</f>
        <v>15.2808087449104</v>
      </c>
      <c r="I28" s="0" t="n">
        <f aca="false">SUMPRODUCT('5N inverse'!$A$7:$Y$7,'5N mesh'!$B$37:$Z$37,$E27:$AC27)+'5N inverse'!$A$7*$C28/Setup!$B$17+INDEX('5N inverse'!$A$7:$Y$7,1,'5N mesh'!$B$7+1)*Setup!$B$22</f>
        <v>15.005823805766</v>
      </c>
      <c r="J28" s="0" t="n">
        <f aca="false">SUMPRODUCT('5N inverse'!$A$8:$Y$8,'5N mesh'!$B$37:$Z$37,$E27:$AC27)+'5N inverse'!$A$8*$C28/Setup!$B$17+INDEX('5N inverse'!$A$8:$Y$8,1,'5N mesh'!$B$7+1)*Setup!$B$22</f>
        <v>0</v>
      </c>
      <c r="K28" s="0" t="n">
        <f aca="false">SUMPRODUCT('5N inverse'!$A$9:$Y$9,'5N mesh'!$B$37:$Z$37,$E27:$AC27)+'5N inverse'!$A$9*$C28/Setup!$B$17+INDEX('5N inverse'!$A$9:$Y$9,1,'5N mesh'!$B$7+1)*Setup!$B$22</f>
        <v>0</v>
      </c>
      <c r="L28" s="0" t="n">
        <f aca="false">SUMPRODUCT('5N inverse'!$A$10:$Y$10,'5N mesh'!$B$37:$Z$37,$E27:$AC27)+'5N inverse'!$A$10*$C28/Setup!$B$17+INDEX('5N inverse'!$A$10:$Y$10,1,'5N mesh'!$B$7+1)*Setup!$B$22</f>
        <v>0</v>
      </c>
      <c r="M28" s="0" t="n">
        <f aca="false">SUMPRODUCT('5N inverse'!$A$11:$Y$11,'5N mesh'!$B$37:$Z$37,$E27:$AC27)+'5N inverse'!$A$11*$C28/Setup!$B$17+INDEX('5N inverse'!$A$11:$Y$11,1,'5N mesh'!$B$7+1)*Setup!$B$22</f>
        <v>0</v>
      </c>
      <c r="N28" s="0" t="n">
        <f aca="false">SUMPRODUCT('5N inverse'!$A$12:$Y$12,'5N mesh'!$B$37:$Z$37,$E27:$AC27)+'5N inverse'!$A$12*$C28/Setup!$B$17+INDEX('5N inverse'!$A$12:$Y$12,1,'5N mesh'!$B$7+1)*Setup!$B$22</f>
        <v>0</v>
      </c>
      <c r="O28" s="0" t="n">
        <f aca="false">SUMPRODUCT('5N inverse'!$A$13:$Y$13,'5N mesh'!$B$37:$Z$37,$E27:$AC27)+'5N inverse'!$A$13*$C28/Setup!$B$17+INDEX('5N inverse'!$A$13:$Y$13,1,'5N mesh'!$B$7+1)*Setup!$B$22</f>
        <v>0</v>
      </c>
      <c r="P28" s="0" t="n">
        <f aca="false">SUMPRODUCT('5N inverse'!$A$14:$Y$14,'5N mesh'!$B$37:$Z$37,$E27:$AC27)+'5N inverse'!$A$14*$C28/Setup!$B$17+INDEX('5N inverse'!$A$14:$Y$14,1,'5N mesh'!$B$7+1)*Setup!$B$22</f>
        <v>0</v>
      </c>
      <c r="Q28" s="0" t="n">
        <f aca="false">SUMPRODUCT('5N inverse'!$A$15:$Y$15,'5N mesh'!$B$37:$Z$37,$E27:$AC27)+'5N inverse'!$A$15*$C28/Setup!$B$17+INDEX('5N inverse'!$A$15:$Y$15,1,'5N mesh'!$B$7+1)*Setup!$B$22</f>
        <v>0</v>
      </c>
      <c r="R28" s="0" t="n">
        <f aca="false">SUMPRODUCT('5N inverse'!$A$16:$Y$16,'5N mesh'!$B$37:$Z$37,$E27:$AC27)+'5N inverse'!$A$16*$C28/Setup!$B$17+INDEX('5N inverse'!$A$16:$Y$16,1,'5N mesh'!$B$7+1)*Setup!$B$22</f>
        <v>0</v>
      </c>
      <c r="S28" s="0" t="n">
        <f aca="false">SUMPRODUCT('5N inverse'!$A$17:$Y$17,'5N mesh'!$B$37:$Z$37,$E27:$AC27)+'5N inverse'!$A$17*$C28/Setup!$B$17+INDEX('5N inverse'!$A$17:$Y$17,1,'5N mesh'!$B$7+1)*Setup!$B$22</f>
        <v>0</v>
      </c>
      <c r="T28" s="0" t="n">
        <f aca="false">SUMPRODUCT('5N inverse'!$A$18:$Y$18,'5N mesh'!$B$37:$Z$37,$E27:$AC27)+'5N inverse'!$A$18*$C28/Setup!$B$17+INDEX('5N inverse'!$A$18:$Y$18,1,'5N mesh'!$B$7+1)*Setup!$B$22</f>
        <v>0</v>
      </c>
      <c r="U28" s="0" t="n">
        <f aca="false">SUMPRODUCT('5N inverse'!$A$19:$Y$19,'5N mesh'!$B$37:$Z$37,$E27:$AC27)+'5N inverse'!$A$19*$C28/Setup!$B$17+INDEX('5N inverse'!$A$19:$Y$19,1,'5N mesh'!$B$7+1)*Setup!$B$22</f>
        <v>0</v>
      </c>
      <c r="V28" s="0" t="n">
        <f aca="false">SUMPRODUCT('5N inverse'!$A$20:$Y$20,'5N mesh'!$B$37:$Z$37,$E27:$AC27)+'5N inverse'!$A$20*$C28/Setup!$B$17+INDEX('5N inverse'!$A$20:$Y$20,1,'5N mesh'!$B$7+1)*Setup!$B$22</f>
        <v>0</v>
      </c>
      <c r="W28" s="0" t="n">
        <f aca="false">SUMPRODUCT('5N inverse'!$A$21:$Y$21,'5N mesh'!$B$37:$Z$37,$E27:$AC27)+'5N inverse'!$A$21*$C28/Setup!$B$17+INDEX('5N inverse'!$A$21:$Y$21,1,'5N mesh'!$B$7+1)*Setup!$B$22</f>
        <v>0</v>
      </c>
      <c r="X28" s="0" t="n">
        <f aca="false">SUMPRODUCT('5N inverse'!$A$22:$Y$22,'5N mesh'!$B$37:$Z$37,$E27:$AC27)+'5N inverse'!$A$22*$C28/Setup!$B$17+INDEX('5N inverse'!$A$22:$Y$22,1,'5N mesh'!$B$7+1)*Setup!$B$22</f>
        <v>0</v>
      </c>
      <c r="Y28" s="0" t="n">
        <f aca="false">SUMPRODUCT('5N inverse'!$A$23:$Y$23,'5N mesh'!$B$37:$Z$37,$E27:$AC27)+'5N inverse'!$A$23*$C28/Setup!$B$17+INDEX('5N inverse'!$A$23:$Y$23,1,'5N mesh'!$B$7+1)*Setup!$B$22</f>
        <v>0</v>
      </c>
      <c r="Z28" s="0" t="n">
        <f aca="false">SUMPRODUCT('5N inverse'!$A$24:$Y$24,'5N mesh'!$B$37:$Z$37,$E27:$AC27)+'5N inverse'!$A$24*$C28/Setup!$B$17+INDEX('5N inverse'!$A$24:$Y$24,1,'5N mesh'!$B$7+1)*Setup!$B$22</f>
        <v>0</v>
      </c>
      <c r="AA28" s="0" t="n">
        <f aca="false">SUMPRODUCT('5N inverse'!$A$25:$Y$25,'5N mesh'!$B$37:$Z$37,$E27:$AC27)+'5N inverse'!$A$25*$C28/Setup!$B$17+INDEX('5N inverse'!$A$25:$Y$25,1,'5N mesh'!$B$7+1)*Setup!$B$22</f>
        <v>0</v>
      </c>
      <c r="AB28" s="0" t="n">
        <f aca="false">SUMPRODUCT('5N inverse'!$A$26:$Y$26,'5N mesh'!$B$37:$Z$37,$E27:$AC27)+'5N inverse'!$A$26*$C28/Setup!$B$17+INDEX('5N inverse'!$A$26:$Y$26,1,'5N mesh'!$B$7+1)*Setup!$B$22</f>
        <v>0</v>
      </c>
      <c r="AC28" s="0" t="n">
        <f aca="false">SUMPRODUCT('5N inverse'!$A$27:$Y$27,'5N mesh'!$B$37:$Z$37,$E27:$AC27)+'5N inverse'!$A$27*$C28/Setup!$B$17+INDEX('5N inverse'!$A$27:$Y$27,1,'5N mesh'!$B$7+1)*Setup!$B$22</f>
        <v>0</v>
      </c>
    </row>
    <row r="29" customFormat="false" ht="15" hidden="false" customHeight="false" outlineLevel="0" collapsed="false">
      <c r="A29" s="0" t="n">
        <v>24</v>
      </c>
      <c r="B29" s="0" t="n">
        <f aca="false">A29*Setup!$B$11/3600</f>
        <v>2</v>
      </c>
      <c r="C29" s="0" t="n">
        <f aca="false">Setup!$B$7+Setup!$B$8*COS(2*PI()*(B29-Setup!$B$9)/24)</f>
        <v>20.5358983848622</v>
      </c>
      <c r="D29" s="0" t="n">
        <f aca="false">(C29-E29)/Setup!$B$17</f>
        <v>29.4659566526712</v>
      </c>
      <c r="E29" s="0" t="n">
        <f aca="false">SUMPRODUCT('5N inverse'!$A$3:$Y$3,'5N mesh'!$B$37:$Z$37,$E28:$AC28)+'5N inverse'!$A$3*$C29/Setup!$B$17+INDEX('5N inverse'!$A$3:$Y$3,1,'5N mesh'!$B$7+1)*Setup!$B$22</f>
        <v>16.705324020015</v>
      </c>
      <c r="F29" s="0" t="n">
        <f aca="false">SUMPRODUCT('5N inverse'!$A$4:$Y$4,'5N mesh'!$B$37:$Z$37,$E28:$AC28)+'5N inverse'!$A$4*$C29/Setup!$B$17+INDEX('5N inverse'!$A$4:$Y$4,1,'5N mesh'!$B$7+1)*Setup!$B$22</f>
        <v>16.4221335158448</v>
      </c>
      <c r="G29" s="0" t="n">
        <f aca="false">SUMPRODUCT('5N inverse'!$A$5:$Y$5,'5N mesh'!$B$37:$Z$37,$E28:$AC28)+'5N inverse'!$A$5*$C29/Setup!$B$17+INDEX('5N inverse'!$A$5:$Y$5,1,'5N mesh'!$B$7+1)*Setup!$B$22</f>
        <v>15.8557525075045</v>
      </c>
      <c r="H29" s="0" t="n">
        <f aca="false">SUMPRODUCT('5N inverse'!$A$6:$Y$6,'5N mesh'!$B$37:$Z$37,$E28:$AC28)+'5N inverse'!$A$6*$C29/Setup!$B$17+INDEX('5N inverse'!$A$6:$Y$6,1,'5N mesh'!$B$7+1)*Setup!$B$22</f>
        <v>15.2893714991642</v>
      </c>
      <c r="I29" s="0" t="n">
        <f aca="false">SUMPRODUCT('5N inverse'!$A$7:$Y$7,'5N mesh'!$B$37:$Z$37,$E28:$AC28)+'5N inverse'!$A$7*$C29/Setup!$B$17+INDEX('5N inverse'!$A$7:$Y$7,1,'5N mesh'!$B$7+1)*Setup!$B$22</f>
        <v>15.0061809949941</v>
      </c>
      <c r="J29" s="0" t="n">
        <f aca="false">SUMPRODUCT('5N inverse'!$A$8:$Y$8,'5N mesh'!$B$37:$Z$37,$E28:$AC28)+'5N inverse'!$A$8*$C29/Setup!$B$17+INDEX('5N inverse'!$A$8:$Y$8,1,'5N mesh'!$B$7+1)*Setup!$B$22</f>
        <v>0</v>
      </c>
      <c r="K29" s="0" t="n">
        <f aca="false">SUMPRODUCT('5N inverse'!$A$9:$Y$9,'5N mesh'!$B$37:$Z$37,$E28:$AC28)+'5N inverse'!$A$9*$C29/Setup!$B$17+INDEX('5N inverse'!$A$9:$Y$9,1,'5N mesh'!$B$7+1)*Setup!$B$22</f>
        <v>0</v>
      </c>
      <c r="L29" s="0" t="n">
        <f aca="false">SUMPRODUCT('5N inverse'!$A$10:$Y$10,'5N mesh'!$B$37:$Z$37,$E28:$AC28)+'5N inverse'!$A$10*$C29/Setup!$B$17+INDEX('5N inverse'!$A$10:$Y$10,1,'5N mesh'!$B$7+1)*Setup!$B$22</f>
        <v>0</v>
      </c>
      <c r="M29" s="0" t="n">
        <f aca="false">SUMPRODUCT('5N inverse'!$A$11:$Y$11,'5N mesh'!$B$37:$Z$37,$E28:$AC28)+'5N inverse'!$A$11*$C29/Setup!$B$17+INDEX('5N inverse'!$A$11:$Y$11,1,'5N mesh'!$B$7+1)*Setup!$B$22</f>
        <v>0</v>
      </c>
      <c r="N29" s="0" t="n">
        <f aca="false">SUMPRODUCT('5N inverse'!$A$12:$Y$12,'5N mesh'!$B$37:$Z$37,$E28:$AC28)+'5N inverse'!$A$12*$C29/Setup!$B$17+INDEX('5N inverse'!$A$12:$Y$12,1,'5N mesh'!$B$7+1)*Setup!$B$22</f>
        <v>0</v>
      </c>
      <c r="O29" s="0" t="n">
        <f aca="false">SUMPRODUCT('5N inverse'!$A$13:$Y$13,'5N mesh'!$B$37:$Z$37,$E28:$AC28)+'5N inverse'!$A$13*$C29/Setup!$B$17+INDEX('5N inverse'!$A$13:$Y$13,1,'5N mesh'!$B$7+1)*Setup!$B$22</f>
        <v>0</v>
      </c>
      <c r="P29" s="0" t="n">
        <f aca="false">SUMPRODUCT('5N inverse'!$A$14:$Y$14,'5N mesh'!$B$37:$Z$37,$E28:$AC28)+'5N inverse'!$A$14*$C29/Setup!$B$17+INDEX('5N inverse'!$A$14:$Y$14,1,'5N mesh'!$B$7+1)*Setup!$B$22</f>
        <v>0</v>
      </c>
      <c r="Q29" s="0" t="n">
        <f aca="false">SUMPRODUCT('5N inverse'!$A$15:$Y$15,'5N mesh'!$B$37:$Z$37,$E28:$AC28)+'5N inverse'!$A$15*$C29/Setup!$B$17+INDEX('5N inverse'!$A$15:$Y$15,1,'5N mesh'!$B$7+1)*Setup!$B$22</f>
        <v>0</v>
      </c>
      <c r="R29" s="0" t="n">
        <f aca="false">SUMPRODUCT('5N inverse'!$A$16:$Y$16,'5N mesh'!$B$37:$Z$37,$E28:$AC28)+'5N inverse'!$A$16*$C29/Setup!$B$17+INDEX('5N inverse'!$A$16:$Y$16,1,'5N mesh'!$B$7+1)*Setup!$B$22</f>
        <v>0</v>
      </c>
      <c r="S29" s="0" t="n">
        <f aca="false">SUMPRODUCT('5N inverse'!$A$17:$Y$17,'5N mesh'!$B$37:$Z$37,$E28:$AC28)+'5N inverse'!$A$17*$C29/Setup!$B$17+INDEX('5N inverse'!$A$17:$Y$17,1,'5N mesh'!$B$7+1)*Setup!$B$22</f>
        <v>0</v>
      </c>
      <c r="T29" s="0" t="n">
        <f aca="false">SUMPRODUCT('5N inverse'!$A$18:$Y$18,'5N mesh'!$B$37:$Z$37,$E28:$AC28)+'5N inverse'!$A$18*$C29/Setup!$B$17+INDEX('5N inverse'!$A$18:$Y$18,1,'5N mesh'!$B$7+1)*Setup!$B$22</f>
        <v>0</v>
      </c>
      <c r="U29" s="0" t="n">
        <f aca="false">SUMPRODUCT('5N inverse'!$A$19:$Y$19,'5N mesh'!$B$37:$Z$37,$E28:$AC28)+'5N inverse'!$A$19*$C29/Setup!$B$17+INDEX('5N inverse'!$A$19:$Y$19,1,'5N mesh'!$B$7+1)*Setup!$B$22</f>
        <v>0</v>
      </c>
      <c r="V29" s="0" t="n">
        <f aca="false">SUMPRODUCT('5N inverse'!$A$20:$Y$20,'5N mesh'!$B$37:$Z$37,$E28:$AC28)+'5N inverse'!$A$20*$C29/Setup!$B$17+INDEX('5N inverse'!$A$20:$Y$20,1,'5N mesh'!$B$7+1)*Setup!$B$22</f>
        <v>0</v>
      </c>
      <c r="W29" s="0" t="n">
        <f aca="false">SUMPRODUCT('5N inverse'!$A$21:$Y$21,'5N mesh'!$B$37:$Z$37,$E28:$AC28)+'5N inverse'!$A$21*$C29/Setup!$B$17+INDEX('5N inverse'!$A$21:$Y$21,1,'5N mesh'!$B$7+1)*Setup!$B$22</f>
        <v>0</v>
      </c>
      <c r="X29" s="0" t="n">
        <f aca="false">SUMPRODUCT('5N inverse'!$A$22:$Y$22,'5N mesh'!$B$37:$Z$37,$E28:$AC28)+'5N inverse'!$A$22*$C29/Setup!$B$17+INDEX('5N inverse'!$A$22:$Y$22,1,'5N mesh'!$B$7+1)*Setup!$B$22</f>
        <v>0</v>
      </c>
      <c r="Y29" s="0" t="n">
        <f aca="false">SUMPRODUCT('5N inverse'!$A$23:$Y$23,'5N mesh'!$B$37:$Z$37,$E28:$AC28)+'5N inverse'!$A$23*$C29/Setup!$B$17+INDEX('5N inverse'!$A$23:$Y$23,1,'5N mesh'!$B$7+1)*Setup!$B$22</f>
        <v>0</v>
      </c>
      <c r="Z29" s="0" t="n">
        <f aca="false">SUMPRODUCT('5N inverse'!$A$24:$Y$24,'5N mesh'!$B$37:$Z$37,$E28:$AC28)+'5N inverse'!$A$24*$C29/Setup!$B$17+INDEX('5N inverse'!$A$24:$Y$24,1,'5N mesh'!$B$7+1)*Setup!$B$22</f>
        <v>0</v>
      </c>
      <c r="AA29" s="0" t="n">
        <f aca="false">SUMPRODUCT('5N inverse'!$A$25:$Y$25,'5N mesh'!$B$37:$Z$37,$E28:$AC28)+'5N inverse'!$A$25*$C29/Setup!$B$17+INDEX('5N inverse'!$A$25:$Y$25,1,'5N mesh'!$B$7+1)*Setup!$B$22</f>
        <v>0</v>
      </c>
      <c r="AB29" s="0" t="n">
        <f aca="false">SUMPRODUCT('5N inverse'!$A$26:$Y$26,'5N mesh'!$B$37:$Z$37,$E28:$AC28)+'5N inverse'!$A$26*$C29/Setup!$B$17+INDEX('5N inverse'!$A$26:$Y$26,1,'5N mesh'!$B$7+1)*Setup!$B$22</f>
        <v>0</v>
      </c>
      <c r="AC29" s="0" t="n">
        <f aca="false">SUMPRODUCT('5N inverse'!$A$27:$Y$27,'5N mesh'!$B$37:$Z$37,$E28:$AC28)+'5N inverse'!$A$27*$C29/Setup!$B$17+INDEX('5N inverse'!$A$27:$Y$27,1,'5N mesh'!$B$7+1)*Setup!$B$22</f>
        <v>0</v>
      </c>
    </row>
    <row r="30" customFormat="false" ht="15" hidden="false" customHeight="false" outlineLevel="0" collapsed="false">
      <c r="A30" s="0" t="n">
        <v>25</v>
      </c>
      <c r="B30" s="0" t="n">
        <f aca="false">A30*Setup!$B$11/3600</f>
        <v>2.08333333333333</v>
      </c>
      <c r="C30" s="0" t="n">
        <f aca="false">Setup!$B$7+Setup!$B$8*COS(2*PI()*(B30-Setup!$B$9)/24)</f>
        <v>20.49309297717</v>
      </c>
      <c r="D30" s="0" t="n">
        <f aca="false">(C30-E30)/Setup!$B$17</f>
        <v>28.7645472398131</v>
      </c>
      <c r="E30" s="0" t="n">
        <f aca="false">SUMPRODUCT('5N inverse'!$A$3:$Y$3,'5N mesh'!$B$37:$Z$37,$E29:$AC29)+'5N inverse'!$A$3*$C30/Setup!$B$17+INDEX('5N inverse'!$A$3:$Y$3,1,'5N mesh'!$B$7+1)*Setup!$B$22</f>
        <v>16.7537018359943</v>
      </c>
      <c r="F30" s="0" t="n">
        <f aca="false">SUMPRODUCT('5N inverse'!$A$4:$Y$4,'5N mesh'!$B$37:$Z$37,$E29:$AC29)+'5N inverse'!$A$4*$C30/Setup!$B$17+INDEX('5N inverse'!$A$4:$Y$4,1,'5N mesh'!$B$7+1)*Setup!$B$22</f>
        <v>16.4625082647582</v>
      </c>
      <c r="G30" s="0" t="n">
        <f aca="false">SUMPRODUCT('5N inverse'!$A$5:$Y$5,'5N mesh'!$B$37:$Z$37,$E29:$AC29)+'5N inverse'!$A$5*$C30/Setup!$B$17+INDEX('5N inverse'!$A$5:$Y$5,1,'5N mesh'!$B$7+1)*Setup!$B$22</f>
        <v>15.8801211222859</v>
      </c>
      <c r="H30" s="0" t="n">
        <f aca="false">SUMPRODUCT('5N inverse'!$A$6:$Y$6,'5N mesh'!$B$37:$Z$37,$E29:$AC29)+'5N inverse'!$A$6*$C30/Setup!$B$17+INDEX('5N inverse'!$A$6:$Y$6,1,'5N mesh'!$B$7+1)*Setup!$B$22</f>
        <v>15.2977339798137</v>
      </c>
      <c r="I30" s="0" t="n">
        <f aca="false">SUMPRODUCT('5N inverse'!$A$7:$Y$7,'5N mesh'!$B$37:$Z$37,$E29:$AC29)+'5N inverse'!$A$7*$C30/Setup!$B$17+INDEX('5N inverse'!$A$7:$Y$7,1,'5N mesh'!$B$7+1)*Setup!$B$22</f>
        <v>15.0065404085776</v>
      </c>
      <c r="J30" s="0" t="n">
        <f aca="false">SUMPRODUCT('5N inverse'!$A$8:$Y$8,'5N mesh'!$B$37:$Z$37,$E29:$AC29)+'5N inverse'!$A$8*$C30/Setup!$B$17+INDEX('5N inverse'!$A$8:$Y$8,1,'5N mesh'!$B$7+1)*Setup!$B$22</f>
        <v>0</v>
      </c>
      <c r="K30" s="0" t="n">
        <f aca="false">SUMPRODUCT('5N inverse'!$A$9:$Y$9,'5N mesh'!$B$37:$Z$37,$E29:$AC29)+'5N inverse'!$A$9*$C30/Setup!$B$17+INDEX('5N inverse'!$A$9:$Y$9,1,'5N mesh'!$B$7+1)*Setup!$B$22</f>
        <v>0</v>
      </c>
      <c r="L30" s="0" t="n">
        <f aca="false">SUMPRODUCT('5N inverse'!$A$10:$Y$10,'5N mesh'!$B$37:$Z$37,$E29:$AC29)+'5N inverse'!$A$10*$C30/Setup!$B$17+INDEX('5N inverse'!$A$10:$Y$10,1,'5N mesh'!$B$7+1)*Setup!$B$22</f>
        <v>0</v>
      </c>
      <c r="M30" s="0" t="n">
        <f aca="false">SUMPRODUCT('5N inverse'!$A$11:$Y$11,'5N mesh'!$B$37:$Z$37,$E29:$AC29)+'5N inverse'!$A$11*$C30/Setup!$B$17+INDEX('5N inverse'!$A$11:$Y$11,1,'5N mesh'!$B$7+1)*Setup!$B$22</f>
        <v>0</v>
      </c>
      <c r="N30" s="0" t="n">
        <f aca="false">SUMPRODUCT('5N inverse'!$A$12:$Y$12,'5N mesh'!$B$37:$Z$37,$E29:$AC29)+'5N inverse'!$A$12*$C30/Setup!$B$17+INDEX('5N inverse'!$A$12:$Y$12,1,'5N mesh'!$B$7+1)*Setup!$B$22</f>
        <v>0</v>
      </c>
      <c r="O30" s="0" t="n">
        <f aca="false">SUMPRODUCT('5N inverse'!$A$13:$Y$13,'5N mesh'!$B$37:$Z$37,$E29:$AC29)+'5N inverse'!$A$13*$C30/Setup!$B$17+INDEX('5N inverse'!$A$13:$Y$13,1,'5N mesh'!$B$7+1)*Setup!$B$22</f>
        <v>0</v>
      </c>
      <c r="P30" s="0" t="n">
        <f aca="false">SUMPRODUCT('5N inverse'!$A$14:$Y$14,'5N mesh'!$B$37:$Z$37,$E29:$AC29)+'5N inverse'!$A$14*$C30/Setup!$B$17+INDEX('5N inverse'!$A$14:$Y$14,1,'5N mesh'!$B$7+1)*Setup!$B$22</f>
        <v>0</v>
      </c>
      <c r="Q30" s="0" t="n">
        <f aca="false">SUMPRODUCT('5N inverse'!$A$15:$Y$15,'5N mesh'!$B$37:$Z$37,$E29:$AC29)+'5N inverse'!$A$15*$C30/Setup!$B$17+INDEX('5N inverse'!$A$15:$Y$15,1,'5N mesh'!$B$7+1)*Setup!$B$22</f>
        <v>0</v>
      </c>
      <c r="R30" s="0" t="n">
        <f aca="false">SUMPRODUCT('5N inverse'!$A$16:$Y$16,'5N mesh'!$B$37:$Z$37,$E29:$AC29)+'5N inverse'!$A$16*$C30/Setup!$B$17+INDEX('5N inverse'!$A$16:$Y$16,1,'5N mesh'!$B$7+1)*Setup!$B$22</f>
        <v>0</v>
      </c>
      <c r="S30" s="0" t="n">
        <f aca="false">SUMPRODUCT('5N inverse'!$A$17:$Y$17,'5N mesh'!$B$37:$Z$37,$E29:$AC29)+'5N inverse'!$A$17*$C30/Setup!$B$17+INDEX('5N inverse'!$A$17:$Y$17,1,'5N mesh'!$B$7+1)*Setup!$B$22</f>
        <v>0</v>
      </c>
      <c r="T30" s="0" t="n">
        <f aca="false">SUMPRODUCT('5N inverse'!$A$18:$Y$18,'5N mesh'!$B$37:$Z$37,$E29:$AC29)+'5N inverse'!$A$18*$C30/Setup!$B$17+INDEX('5N inverse'!$A$18:$Y$18,1,'5N mesh'!$B$7+1)*Setup!$B$22</f>
        <v>0</v>
      </c>
      <c r="U30" s="0" t="n">
        <f aca="false">SUMPRODUCT('5N inverse'!$A$19:$Y$19,'5N mesh'!$B$37:$Z$37,$E29:$AC29)+'5N inverse'!$A$19*$C30/Setup!$B$17+INDEX('5N inverse'!$A$19:$Y$19,1,'5N mesh'!$B$7+1)*Setup!$B$22</f>
        <v>0</v>
      </c>
      <c r="V30" s="0" t="n">
        <f aca="false">SUMPRODUCT('5N inverse'!$A$20:$Y$20,'5N mesh'!$B$37:$Z$37,$E29:$AC29)+'5N inverse'!$A$20*$C30/Setup!$B$17+INDEX('5N inverse'!$A$20:$Y$20,1,'5N mesh'!$B$7+1)*Setup!$B$22</f>
        <v>0</v>
      </c>
      <c r="W30" s="0" t="n">
        <f aca="false">SUMPRODUCT('5N inverse'!$A$21:$Y$21,'5N mesh'!$B$37:$Z$37,$E29:$AC29)+'5N inverse'!$A$21*$C30/Setup!$B$17+INDEX('5N inverse'!$A$21:$Y$21,1,'5N mesh'!$B$7+1)*Setup!$B$22</f>
        <v>0</v>
      </c>
      <c r="X30" s="0" t="n">
        <f aca="false">SUMPRODUCT('5N inverse'!$A$22:$Y$22,'5N mesh'!$B$37:$Z$37,$E29:$AC29)+'5N inverse'!$A$22*$C30/Setup!$B$17+INDEX('5N inverse'!$A$22:$Y$22,1,'5N mesh'!$B$7+1)*Setup!$B$22</f>
        <v>0</v>
      </c>
      <c r="Y30" s="0" t="n">
        <f aca="false">SUMPRODUCT('5N inverse'!$A$23:$Y$23,'5N mesh'!$B$37:$Z$37,$E29:$AC29)+'5N inverse'!$A$23*$C30/Setup!$B$17+INDEX('5N inverse'!$A$23:$Y$23,1,'5N mesh'!$B$7+1)*Setup!$B$22</f>
        <v>0</v>
      </c>
      <c r="Z30" s="0" t="n">
        <f aca="false">SUMPRODUCT('5N inverse'!$A$24:$Y$24,'5N mesh'!$B$37:$Z$37,$E29:$AC29)+'5N inverse'!$A$24*$C30/Setup!$B$17+INDEX('5N inverse'!$A$24:$Y$24,1,'5N mesh'!$B$7+1)*Setup!$B$22</f>
        <v>0</v>
      </c>
      <c r="AA30" s="0" t="n">
        <f aca="false">SUMPRODUCT('5N inverse'!$A$25:$Y$25,'5N mesh'!$B$37:$Z$37,$E29:$AC29)+'5N inverse'!$A$25*$C30/Setup!$B$17+INDEX('5N inverse'!$A$25:$Y$25,1,'5N mesh'!$B$7+1)*Setup!$B$22</f>
        <v>0</v>
      </c>
      <c r="AB30" s="0" t="n">
        <f aca="false">SUMPRODUCT('5N inverse'!$A$26:$Y$26,'5N mesh'!$B$37:$Z$37,$E29:$AC29)+'5N inverse'!$A$26*$C30/Setup!$B$17+INDEX('5N inverse'!$A$26:$Y$26,1,'5N mesh'!$B$7+1)*Setup!$B$22</f>
        <v>0</v>
      </c>
      <c r="AC30" s="0" t="n">
        <f aca="false">SUMPRODUCT('5N inverse'!$A$27:$Y$27,'5N mesh'!$B$37:$Z$37,$E29:$AC29)+'5N inverse'!$A$27*$C30/Setup!$B$17+INDEX('5N inverse'!$A$27:$Y$27,1,'5N mesh'!$B$7+1)*Setup!$B$22</f>
        <v>0</v>
      </c>
    </row>
    <row r="31" customFormat="false" ht="15" hidden="false" customHeight="false" outlineLevel="0" collapsed="false">
      <c r="A31" s="0" t="n">
        <v>26</v>
      </c>
      <c r="B31" s="0" t="n">
        <f aca="false">A31*Setup!$B$11/3600</f>
        <v>2.16666666666667</v>
      </c>
      <c r="C31" s="0" t="n">
        <f aca="false">Setup!$B$7+Setup!$B$8*COS(2*PI()*(B31-Setup!$B$9)/24)</f>
        <v>20.4519566672871</v>
      </c>
      <c r="D31" s="0" t="n">
        <f aca="false">(C31-E31)/Setup!$B$17</f>
        <v>28.0850159070232</v>
      </c>
      <c r="E31" s="0" t="n">
        <f aca="false">SUMPRODUCT('5N inverse'!$A$3:$Y$3,'5N mesh'!$B$37:$Z$37,$E30:$AC30)+'5N inverse'!$A$3*$C31/Setup!$B$17+INDEX('5N inverse'!$A$3:$Y$3,1,'5N mesh'!$B$7+1)*Setup!$B$22</f>
        <v>16.8009045993741</v>
      </c>
      <c r="F31" s="0" t="n">
        <f aca="false">SUMPRODUCT('5N inverse'!$A$4:$Y$4,'5N mesh'!$B$37:$Z$37,$E30:$AC30)+'5N inverse'!$A$4*$C31/Setup!$B$17+INDEX('5N inverse'!$A$4:$Y$4,1,'5N mesh'!$B$7+1)*Setup!$B$22</f>
        <v>16.5019040900527</v>
      </c>
      <c r="G31" s="0" t="n">
        <f aca="false">SUMPRODUCT('5N inverse'!$A$5:$Y$5,'5N mesh'!$B$37:$Z$37,$E30:$AC30)+'5N inverse'!$A$5*$C31/Setup!$B$17+INDEX('5N inverse'!$A$5:$Y$5,1,'5N mesh'!$B$7+1)*Setup!$B$22</f>
        <v>15.9039030714098</v>
      </c>
      <c r="H31" s="0" t="n">
        <f aca="false">SUMPRODUCT('5N inverse'!$A$6:$Y$6,'5N mesh'!$B$37:$Z$37,$E30:$AC30)+'5N inverse'!$A$6*$C31/Setup!$B$17+INDEX('5N inverse'!$A$6:$Y$6,1,'5N mesh'!$B$7+1)*Setup!$B$22</f>
        <v>15.305902052767</v>
      </c>
      <c r="I31" s="0" t="n">
        <f aca="false">SUMPRODUCT('5N inverse'!$A$7:$Y$7,'5N mesh'!$B$37:$Z$37,$E30:$AC30)+'5N inverse'!$A$7*$C31/Setup!$B$17+INDEX('5N inverse'!$A$7:$Y$7,1,'5N mesh'!$B$7+1)*Setup!$B$22</f>
        <v>15.0069015434455</v>
      </c>
      <c r="J31" s="0" t="n">
        <f aca="false">SUMPRODUCT('5N inverse'!$A$8:$Y$8,'5N mesh'!$B$37:$Z$37,$E30:$AC30)+'5N inverse'!$A$8*$C31/Setup!$B$17+INDEX('5N inverse'!$A$8:$Y$8,1,'5N mesh'!$B$7+1)*Setup!$B$22</f>
        <v>0</v>
      </c>
      <c r="K31" s="0" t="n">
        <f aca="false">SUMPRODUCT('5N inverse'!$A$9:$Y$9,'5N mesh'!$B$37:$Z$37,$E30:$AC30)+'5N inverse'!$A$9*$C31/Setup!$B$17+INDEX('5N inverse'!$A$9:$Y$9,1,'5N mesh'!$B$7+1)*Setup!$B$22</f>
        <v>0</v>
      </c>
      <c r="L31" s="0" t="n">
        <f aca="false">SUMPRODUCT('5N inverse'!$A$10:$Y$10,'5N mesh'!$B$37:$Z$37,$E30:$AC30)+'5N inverse'!$A$10*$C31/Setup!$B$17+INDEX('5N inverse'!$A$10:$Y$10,1,'5N mesh'!$B$7+1)*Setup!$B$22</f>
        <v>0</v>
      </c>
      <c r="M31" s="0" t="n">
        <f aca="false">SUMPRODUCT('5N inverse'!$A$11:$Y$11,'5N mesh'!$B$37:$Z$37,$E30:$AC30)+'5N inverse'!$A$11*$C31/Setup!$B$17+INDEX('5N inverse'!$A$11:$Y$11,1,'5N mesh'!$B$7+1)*Setup!$B$22</f>
        <v>0</v>
      </c>
      <c r="N31" s="0" t="n">
        <f aca="false">SUMPRODUCT('5N inverse'!$A$12:$Y$12,'5N mesh'!$B$37:$Z$37,$E30:$AC30)+'5N inverse'!$A$12*$C31/Setup!$B$17+INDEX('5N inverse'!$A$12:$Y$12,1,'5N mesh'!$B$7+1)*Setup!$B$22</f>
        <v>0</v>
      </c>
      <c r="O31" s="0" t="n">
        <f aca="false">SUMPRODUCT('5N inverse'!$A$13:$Y$13,'5N mesh'!$B$37:$Z$37,$E30:$AC30)+'5N inverse'!$A$13*$C31/Setup!$B$17+INDEX('5N inverse'!$A$13:$Y$13,1,'5N mesh'!$B$7+1)*Setup!$B$22</f>
        <v>0</v>
      </c>
      <c r="P31" s="0" t="n">
        <f aca="false">SUMPRODUCT('5N inverse'!$A$14:$Y$14,'5N mesh'!$B$37:$Z$37,$E30:$AC30)+'5N inverse'!$A$14*$C31/Setup!$B$17+INDEX('5N inverse'!$A$14:$Y$14,1,'5N mesh'!$B$7+1)*Setup!$B$22</f>
        <v>0</v>
      </c>
      <c r="Q31" s="0" t="n">
        <f aca="false">SUMPRODUCT('5N inverse'!$A$15:$Y$15,'5N mesh'!$B$37:$Z$37,$E30:$AC30)+'5N inverse'!$A$15*$C31/Setup!$B$17+INDEX('5N inverse'!$A$15:$Y$15,1,'5N mesh'!$B$7+1)*Setup!$B$22</f>
        <v>0</v>
      </c>
      <c r="R31" s="0" t="n">
        <f aca="false">SUMPRODUCT('5N inverse'!$A$16:$Y$16,'5N mesh'!$B$37:$Z$37,$E30:$AC30)+'5N inverse'!$A$16*$C31/Setup!$B$17+INDEX('5N inverse'!$A$16:$Y$16,1,'5N mesh'!$B$7+1)*Setup!$B$22</f>
        <v>0</v>
      </c>
      <c r="S31" s="0" t="n">
        <f aca="false">SUMPRODUCT('5N inverse'!$A$17:$Y$17,'5N mesh'!$B$37:$Z$37,$E30:$AC30)+'5N inverse'!$A$17*$C31/Setup!$B$17+INDEX('5N inverse'!$A$17:$Y$17,1,'5N mesh'!$B$7+1)*Setup!$B$22</f>
        <v>0</v>
      </c>
      <c r="T31" s="0" t="n">
        <f aca="false">SUMPRODUCT('5N inverse'!$A$18:$Y$18,'5N mesh'!$B$37:$Z$37,$E30:$AC30)+'5N inverse'!$A$18*$C31/Setup!$B$17+INDEX('5N inverse'!$A$18:$Y$18,1,'5N mesh'!$B$7+1)*Setup!$B$22</f>
        <v>0</v>
      </c>
      <c r="U31" s="0" t="n">
        <f aca="false">SUMPRODUCT('5N inverse'!$A$19:$Y$19,'5N mesh'!$B$37:$Z$37,$E30:$AC30)+'5N inverse'!$A$19*$C31/Setup!$B$17+INDEX('5N inverse'!$A$19:$Y$19,1,'5N mesh'!$B$7+1)*Setup!$B$22</f>
        <v>0</v>
      </c>
      <c r="V31" s="0" t="n">
        <f aca="false">SUMPRODUCT('5N inverse'!$A$20:$Y$20,'5N mesh'!$B$37:$Z$37,$E30:$AC30)+'5N inverse'!$A$20*$C31/Setup!$B$17+INDEX('5N inverse'!$A$20:$Y$20,1,'5N mesh'!$B$7+1)*Setup!$B$22</f>
        <v>0</v>
      </c>
      <c r="W31" s="0" t="n">
        <f aca="false">SUMPRODUCT('5N inverse'!$A$21:$Y$21,'5N mesh'!$B$37:$Z$37,$E30:$AC30)+'5N inverse'!$A$21*$C31/Setup!$B$17+INDEX('5N inverse'!$A$21:$Y$21,1,'5N mesh'!$B$7+1)*Setup!$B$22</f>
        <v>0</v>
      </c>
      <c r="X31" s="0" t="n">
        <f aca="false">SUMPRODUCT('5N inverse'!$A$22:$Y$22,'5N mesh'!$B$37:$Z$37,$E30:$AC30)+'5N inverse'!$A$22*$C31/Setup!$B$17+INDEX('5N inverse'!$A$22:$Y$22,1,'5N mesh'!$B$7+1)*Setup!$B$22</f>
        <v>0</v>
      </c>
      <c r="Y31" s="0" t="n">
        <f aca="false">SUMPRODUCT('5N inverse'!$A$23:$Y$23,'5N mesh'!$B$37:$Z$37,$E30:$AC30)+'5N inverse'!$A$23*$C31/Setup!$B$17+INDEX('5N inverse'!$A$23:$Y$23,1,'5N mesh'!$B$7+1)*Setup!$B$22</f>
        <v>0</v>
      </c>
      <c r="Z31" s="0" t="n">
        <f aca="false">SUMPRODUCT('5N inverse'!$A$24:$Y$24,'5N mesh'!$B$37:$Z$37,$E30:$AC30)+'5N inverse'!$A$24*$C31/Setup!$B$17+INDEX('5N inverse'!$A$24:$Y$24,1,'5N mesh'!$B$7+1)*Setup!$B$22</f>
        <v>0</v>
      </c>
      <c r="AA31" s="0" t="n">
        <f aca="false">SUMPRODUCT('5N inverse'!$A$25:$Y$25,'5N mesh'!$B$37:$Z$37,$E30:$AC30)+'5N inverse'!$A$25*$C31/Setup!$B$17+INDEX('5N inverse'!$A$25:$Y$25,1,'5N mesh'!$B$7+1)*Setup!$B$22</f>
        <v>0</v>
      </c>
      <c r="AB31" s="0" t="n">
        <f aca="false">SUMPRODUCT('5N inverse'!$A$26:$Y$26,'5N mesh'!$B$37:$Z$37,$E30:$AC30)+'5N inverse'!$A$26*$C31/Setup!$B$17+INDEX('5N inverse'!$A$26:$Y$26,1,'5N mesh'!$B$7+1)*Setup!$B$22</f>
        <v>0</v>
      </c>
      <c r="AC31" s="0" t="n">
        <f aca="false">SUMPRODUCT('5N inverse'!$A$27:$Y$27,'5N mesh'!$B$37:$Z$37,$E30:$AC30)+'5N inverse'!$A$27*$C31/Setup!$B$17+INDEX('5N inverse'!$A$27:$Y$27,1,'5N mesh'!$B$7+1)*Setup!$B$22</f>
        <v>0</v>
      </c>
    </row>
    <row r="32" customFormat="false" ht="15" hidden="false" customHeight="false" outlineLevel="0" collapsed="false">
      <c r="A32" s="0" t="n">
        <v>27</v>
      </c>
      <c r="B32" s="0" t="n">
        <f aca="false">A32*Setup!$B$11/3600</f>
        <v>2.25</v>
      </c>
      <c r="C32" s="0" t="n">
        <f aca="false">Setup!$B$7+Setup!$B$8*COS(2*PI()*(B32-Setup!$B$9)/24)</f>
        <v>20.4125090338693</v>
      </c>
      <c r="D32" s="0" t="n">
        <f aca="false">(C32-E32)/Setup!$B$17</f>
        <v>27.4272250860339</v>
      </c>
      <c r="E32" s="0" t="n">
        <f aca="false">SUMPRODUCT('5N inverse'!$A$3:$Y$3,'5N mesh'!$B$37:$Z$37,$E31:$AC31)+'5N inverse'!$A$3*$C32/Setup!$B$17+INDEX('5N inverse'!$A$3:$Y$3,1,'5N mesh'!$B$7+1)*Setup!$B$22</f>
        <v>16.8469697726848</v>
      </c>
      <c r="F32" s="0" t="n">
        <f aca="false">SUMPRODUCT('5N inverse'!$A$4:$Y$4,'5N mesh'!$B$37:$Z$37,$E31:$AC31)+'5N inverse'!$A$4*$C32/Setup!$B$17+INDEX('5N inverse'!$A$4:$Y$4,1,'5N mesh'!$B$7+1)*Setup!$B$22</f>
        <v>16.5403521322988</v>
      </c>
      <c r="G32" s="0" t="n">
        <f aca="false">SUMPRODUCT('5N inverse'!$A$5:$Y$5,'5N mesh'!$B$37:$Z$37,$E31:$AC31)+'5N inverse'!$A$5*$C32/Setup!$B$17+INDEX('5N inverse'!$A$5:$Y$5,1,'5N mesh'!$B$7+1)*Setup!$B$22</f>
        <v>15.9271168515267</v>
      </c>
      <c r="H32" s="0" t="n">
        <f aca="false">SUMPRODUCT('5N inverse'!$A$6:$Y$6,'5N mesh'!$B$37:$Z$37,$E31:$AC31)+'5N inverse'!$A$6*$C32/Setup!$B$17+INDEX('5N inverse'!$A$6:$Y$6,1,'5N mesh'!$B$7+1)*Setup!$B$22</f>
        <v>15.3138815707546</v>
      </c>
      <c r="I32" s="0" t="n">
        <f aca="false">SUMPRODUCT('5N inverse'!$A$7:$Y$7,'5N mesh'!$B$37:$Z$37,$E31:$AC31)+'5N inverse'!$A$7*$C32/Setup!$B$17+INDEX('5N inverse'!$A$7:$Y$7,1,'5N mesh'!$B$7+1)*Setup!$B$22</f>
        <v>15.0072639303685</v>
      </c>
      <c r="J32" s="0" t="n">
        <f aca="false">SUMPRODUCT('5N inverse'!$A$8:$Y$8,'5N mesh'!$B$37:$Z$37,$E31:$AC31)+'5N inverse'!$A$8*$C32/Setup!$B$17+INDEX('5N inverse'!$A$8:$Y$8,1,'5N mesh'!$B$7+1)*Setup!$B$22</f>
        <v>0</v>
      </c>
      <c r="K32" s="0" t="n">
        <f aca="false">SUMPRODUCT('5N inverse'!$A$9:$Y$9,'5N mesh'!$B$37:$Z$37,$E31:$AC31)+'5N inverse'!$A$9*$C32/Setup!$B$17+INDEX('5N inverse'!$A$9:$Y$9,1,'5N mesh'!$B$7+1)*Setup!$B$22</f>
        <v>0</v>
      </c>
      <c r="L32" s="0" t="n">
        <f aca="false">SUMPRODUCT('5N inverse'!$A$10:$Y$10,'5N mesh'!$B$37:$Z$37,$E31:$AC31)+'5N inverse'!$A$10*$C32/Setup!$B$17+INDEX('5N inverse'!$A$10:$Y$10,1,'5N mesh'!$B$7+1)*Setup!$B$22</f>
        <v>0</v>
      </c>
      <c r="M32" s="0" t="n">
        <f aca="false">SUMPRODUCT('5N inverse'!$A$11:$Y$11,'5N mesh'!$B$37:$Z$37,$E31:$AC31)+'5N inverse'!$A$11*$C32/Setup!$B$17+INDEX('5N inverse'!$A$11:$Y$11,1,'5N mesh'!$B$7+1)*Setup!$B$22</f>
        <v>0</v>
      </c>
      <c r="N32" s="0" t="n">
        <f aca="false">SUMPRODUCT('5N inverse'!$A$12:$Y$12,'5N mesh'!$B$37:$Z$37,$E31:$AC31)+'5N inverse'!$A$12*$C32/Setup!$B$17+INDEX('5N inverse'!$A$12:$Y$12,1,'5N mesh'!$B$7+1)*Setup!$B$22</f>
        <v>0</v>
      </c>
      <c r="O32" s="0" t="n">
        <f aca="false">SUMPRODUCT('5N inverse'!$A$13:$Y$13,'5N mesh'!$B$37:$Z$37,$E31:$AC31)+'5N inverse'!$A$13*$C32/Setup!$B$17+INDEX('5N inverse'!$A$13:$Y$13,1,'5N mesh'!$B$7+1)*Setup!$B$22</f>
        <v>0</v>
      </c>
      <c r="P32" s="0" t="n">
        <f aca="false">SUMPRODUCT('5N inverse'!$A$14:$Y$14,'5N mesh'!$B$37:$Z$37,$E31:$AC31)+'5N inverse'!$A$14*$C32/Setup!$B$17+INDEX('5N inverse'!$A$14:$Y$14,1,'5N mesh'!$B$7+1)*Setup!$B$22</f>
        <v>0</v>
      </c>
      <c r="Q32" s="0" t="n">
        <f aca="false">SUMPRODUCT('5N inverse'!$A$15:$Y$15,'5N mesh'!$B$37:$Z$37,$E31:$AC31)+'5N inverse'!$A$15*$C32/Setup!$B$17+INDEX('5N inverse'!$A$15:$Y$15,1,'5N mesh'!$B$7+1)*Setup!$B$22</f>
        <v>0</v>
      </c>
      <c r="R32" s="0" t="n">
        <f aca="false">SUMPRODUCT('5N inverse'!$A$16:$Y$16,'5N mesh'!$B$37:$Z$37,$E31:$AC31)+'5N inverse'!$A$16*$C32/Setup!$B$17+INDEX('5N inverse'!$A$16:$Y$16,1,'5N mesh'!$B$7+1)*Setup!$B$22</f>
        <v>0</v>
      </c>
      <c r="S32" s="0" t="n">
        <f aca="false">SUMPRODUCT('5N inverse'!$A$17:$Y$17,'5N mesh'!$B$37:$Z$37,$E31:$AC31)+'5N inverse'!$A$17*$C32/Setup!$B$17+INDEX('5N inverse'!$A$17:$Y$17,1,'5N mesh'!$B$7+1)*Setup!$B$22</f>
        <v>0</v>
      </c>
      <c r="T32" s="0" t="n">
        <f aca="false">SUMPRODUCT('5N inverse'!$A$18:$Y$18,'5N mesh'!$B$37:$Z$37,$E31:$AC31)+'5N inverse'!$A$18*$C32/Setup!$B$17+INDEX('5N inverse'!$A$18:$Y$18,1,'5N mesh'!$B$7+1)*Setup!$B$22</f>
        <v>0</v>
      </c>
      <c r="U32" s="0" t="n">
        <f aca="false">SUMPRODUCT('5N inverse'!$A$19:$Y$19,'5N mesh'!$B$37:$Z$37,$E31:$AC31)+'5N inverse'!$A$19*$C32/Setup!$B$17+INDEX('5N inverse'!$A$19:$Y$19,1,'5N mesh'!$B$7+1)*Setup!$B$22</f>
        <v>0</v>
      </c>
      <c r="V32" s="0" t="n">
        <f aca="false">SUMPRODUCT('5N inverse'!$A$20:$Y$20,'5N mesh'!$B$37:$Z$37,$E31:$AC31)+'5N inverse'!$A$20*$C32/Setup!$B$17+INDEX('5N inverse'!$A$20:$Y$20,1,'5N mesh'!$B$7+1)*Setup!$B$22</f>
        <v>0</v>
      </c>
      <c r="W32" s="0" t="n">
        <f aca="false">SUMPRODUCT('5N inverse'!$A$21:$Y$21,'5N mesh'!$B$37:$Z$37,$E31:$AC31)+'5N inverse'!$A$21*$C32/Setup!$B$17+INDEX('5N inverse'!$A$21:$Y$21,1,'5N mesh'!$B$7+1)*Setup!$B$22</f>
        <v>0</v>
      </c>
      <c r="X32" s="0" t="n">
        <f aca="false">SUMPRODUCT('5N inverse'!$A$22:$Y$22,'5N mesh'!$B$37:$Z$37,$E31:$AC31)+'5N inverse'!$A$22*$C32/Setup!$B$17+INDEX('5N inverse'!$A$22:$Y$22,1,'5N mesh'!$B$7+1)*Setup!$B$22</f>
        <v>0</v>
      </c>
      <c r="Y32" s="0" t="n">
        <f aca="false">SUMPRODUCT('5N inverse'!$A$23:$Y$23,'5N mesh'!$B$37:$Z$37,$E31:$AC31)+'5N inverse'!$A$23*$C32/Setup!$B$17+INDEX('5N inverse'!$A$23:$Y$23,1,'5N mesh'!$B$7+1)*Setup!$B$22</f>
        <v>0</v>
      </c>
      <c r="Z32" s="0" t="n">
        <f aca="false">SUMPRODUCT('5N inverse'!$A$24:$Y$24,'5N mesh'!$B$37:$Z$37,$E31:$AC31)+'5N inverse'!$A$24*$C32/Setup!$B$17+INDEX('5N inverse'!$A$24:$Y$24,1,'5N mesh'!$B$7+1)*Setup!$B$22</f>
        <v>0</v>
      </c>
      <c r="AA32" s="0" t="n">
        <f aca="false">SUMPRODUCT('5N inverse'!$A$25:$Y$25,'5N mesh'!$B$37:$Z$37,$E31:$AC31)+'5N inverse'!$A$25*$C32/Setup!$B$17+INDEX('5N inverse'!$A$25:$Y$25,1,'5N mesh'!$B$7+1)*Setup!$B$22</f>
        <v>0</v>
      </c>
      <c r="AB32" s="0" t="n">
        <f aca="false">SUMPRODUCT('5N inverse'!$A$26:$Y$26,'5N mesh'!$B$37:$Z$37,$E31:$AC31)+'5N inverse'!$A$26*$C32/Setup!$B$17+INDEX('5N inverse'!$A$26:$Y$26,1,'5N mesh'!$B$7+1)*Setup!$B$22</f>
        <v>0</v>
      </c>
      <c r="AC32" s="0" t="n">
        <f aca="false">SUMPRODUCT('5N inverse'!$A$27:$Y$27,'5N mesh'!$B$37:$Z$37,$E31:$AC31)+'5N inverse'!$A$27*$C32/Setup!$B$17+INDEX('5N inverse'!$A$27:$Y$27,1,'5N mesh'!$B$7+1)*Setup!$B$22</f>
        <v>0</v>
      </c>
    </row>
    <row r="33" customFormat="false" ht="15" hidden="false" customHeight="false" outlineLevel="0" collapsed="false">
      <c r="A33" s="0" t="n">
        <v>28</v>
      </c>
      <c r="B33" s="0" t="n">
        <f aca="false">A33*Setup!$B$11/3600</f>
        <v>2.33333333333333</v>
      </c>
      <c r="C33" s="0" t="n">
        <f aca="false">Setup!$B$7+Setup!$B$8*COS(2*PI()*(B33-Setup!$B$9)/24)</f>
        <v>20.3747688518534</v>
      </c>
      <c r="D33" s="0" t="n">
        <f aca="false">(C33-E33)/Setup!$B$17</f>
        <v>26.7910329904081</v>
      </c>
      <c r="E33" s="0" t="n">
        <f aca="false">SUMPRODUCT('5N inverse'!$A$3:$Y$3,'5N mesh'!$B$37:$Z$37,$E32:$AC32)+'5N inverse'!$A$3*$C33/Setup!$B$17+INDEX('5N inverse'!$A$3:$Y$3,1,'5N mesh'!$B$7+1)*Setup!$B$22</f>
        <v>16.8919345631003</v>
      </c>
      <c r="F33" s="0" t="n">
        <f aca="false">SUMPRODUCT('5N inverse'!$A$4:$Y$4,'5N mesh'!$B$37:$Z$37,$E32:$AC32)+'5N inverse'!$A$4*$C33/Setup!$B$17+INDEX('5N inverse'!$A$4:$Y$4,1,'5N mesh'!$B$7+1)*Setup!$B$22</f>
        <v>16.5778833246629</v>
      </c>
      <c r="G33" s="0" t="n">
        <f aca="false">SUMPRODUCT('5N inverse'!$A$5:$Y$5,'5N mesh'!$B$37:$Z$37,$E32:$AC32)+'5N inverse'!$A$5*$C33/Setup!$B$17+INDEX('5N inverse'!$A$5:$Y$5,1,'5N mesh'!$B$7+1)*Setup!$B$22</f>
        <v>15.9497808477879</v>
      </c>
      <c r="H33" s="0" t="n">
        <f aca="false">SUMPRODUCT('5N inverse'!$A$6:$Y$6,'5N mesh'!$B$37:$Z$37,$E32:$AC32)+'5N inverse'!$A$6*$C33/Setup!$B$17+INDEX('5N inverse'!$A$6:$Y$6,1,'5N mesh'!$B$7+1)*Setup!$B$22</f>
        <v>15.3216783709129</v>
      </c>
      <c r="I33" s="0" t="n">
        <f aca="false">SUMPRODUCT('5N inverse'!$A$7:$Y$7,'5N mesh'!$B$37:$Z$37,$E32:$AC32)+'5N inverse'!$A$7*$C33/Setup!$B$17+INDEX('5N inverse'!$A$7:$Y$7,1,'5N mesh'!$B$7+1)*Setup!$B$22</f>
        <v>15.0076271324754</v>
      </c>
      <c r="J33" s="0" t="n">
        <f aca="false">SUMPRODUCT('5N inverse'!$A$8:$Y$8,'5N mesh'!$B$37:$Z$37,$E32:$AC32)+'5N inverse'!$A$8*$C33/Setup!$B$17+INDEX('5N inverse'!$A$8:$Y$8,1,'5N mesh'!$B$7+1)*Setup!$B$22</f>
        <v>0</v>
      </c>
      <c r="K33" s="0" t="n">
        <f aca="false">SUMPRODUCT('5N inverse'!$A$9:$Y$9,'5N mesh'!$B$37:$Z$37,$E32:$AC32)+'5N inverse'!$A$9*$C33/Setup!$B$17+INDEX('5N inverse'!$A$9:$Y$9,1,'5N mesh'!$B$7+1)*Setup!$B$22</f>
        <v>0</v>
      </c>
      <c r="L33" s="0" t="n">
        <f aca="false">SUMPRODUCT('5N inverse'!$A$10:$Y$10,'5N mesh'!$B$37:$Z$37,$E32:$AC32)+'5N inverse'!$A$10*$C33/Setup!$B$17+INDEX('5N inverse'!$A$10:$Y$10,1,'5N mesh'!$B$7+1)*Setup!$B$22</f>
        <v>0</v>
      </c>
      <c r="M33" s="0" t="n">
        <f aca="false">SUMPRODUCT('5N inverse'!$A$11:$Y$11,'5N mesh'!$B$37:$Z$37,$E32:$AC32)+'5N inverse'!$A$11*$C33/Setup!$B$17+INDEX('5N inverse'!$A$11:$Y$11,1,'5N mesh'!$B$7+1)*Setup!$B$22</f>
        <v>0</v>
      </c>
      <c r="N33" s="0" t="n">
        <f aca="false">SUMPRODUCT('5N inverse'!$A$12:$Y$12,'5N mesh'!$B$37:$Z$37,$E32:$AC32)+'5N inverse'!$A$12*$C33/Setup!$B$17+INDEX('5N inverse'!$A$12:$Y$12,1,'5N mesh'!$B$7+1)*Setup!$B$22</f>
        <v>0</v>
      </c>
      <c r="O33" s="0" t="n">
        <f aca="false">SUMPRODUCT('5N inverse'!$A$13:$Y$13,'5N mesh'!$B$37:$Z$37,$E32:$AC32)+'5N inverse'!$A$13*$C33/Setup!$B$17+INDEX('5N inverse'!$A$13:$Y$13,1,'5N mesh'!$B$7+1)*Setup!$B$22</f>
        <v>0</v>
      </c>
      <c r="P33" s="0" t="n">
        <f aca="false">SUMPRODUCT('5N inverse'!$A$14:$Y$14,'5N mesh'!$B$37:$Z$37,$E32:$AC32)+'5N inverse'!$A$14*$C33/Setup!$B$17+INDEX('5N inverse'!$A$14:$Y$14,1,'5N mesh'!$B$7+1)*Setup!$B$22</f>
        <v>0</v>
      </c>
      <c r="Q33" s="0" t="n">
        <f aca="false">SUMPRODUCT('5N inverse'!$A$15:$Y$15,'5N mesh'!$B$37:$Z$37,$E32:$AC32)+'5N inverse'!$A$15*$C33/Setup!$B$17+INDEX('5N inverse'!$A$15:$Y$15,1,'5N mesh'!$B$7+1)*Setup!$B$22</f>
        <v>0</v>
      </c>
      <c r="R33" s="0" t="n">
        <f aca="false">SUMPRODUCT('5N inverse'!$A$16:$Y$16,'5N mesh'!$B$37:$Z$37,$E32:$AC32)+'5N inverse'!$A$16*$C33/Setup!$B$17+INDEX('5N inverse'!$A$16:$Y$16,1,'5N mesh'!$B$7+1)*Setup!$B$22</f>
        <v>0</v>
      </c>
      <c r="S33" s="0" t="n">
        <f aca="false">SUMPRODUCT('5N inverse'!$A$17:$Y$17,'5N mesh'!$B$37:$Z$37,$E32:$AC32)+'5N inverse'!$A$17*$C33/Setup!$B$17+INDEX('5N inverse'!$A$17:$Y$17,1,'5N mesh'!$B$7+1)*Setup!$B$22</f>
        <v>0</v>
      </c>
      <c r="T33" s="0" t="n">
        <f aca="false">SUMPRODUCT('5N inverse'!$A$18:$Y$18,'5N mesh'!$B$37:$Z$37,$E32:$AC32)+'5N inverse'!$A$18*$C33/Setup!$B$17+INDEX('5N inverse'!$A$18:$Y$18,1,'5N mesh'!$B$7+1)*Setup!$B$22</f>
        <v>0</v>
      </c>
      <c r="U33" s="0" t="n">
        <f aca="false">SUMPRODUCT('5N inverse'!$A$19:$Y$19,'5N mesh'!$B$37:$Z$37,$E32:$AC32)+'5N inverse'!$A$19*$C33/Setup!$B$17+INDEX('5N inverse'!$A$19:$Y$19,1,'5N mesh'!$B$7+1)*Setup!$B$22</f>
        <v>0</v>
      </c>
      <c r="V33" s="0" t="n">
        <f aca="false">SUMPRODUCT('5N inverse'!$A$20:$Y$20,'5N mesh'!$B$37:$Z$37,$E32:$AC32)+'5N inverse'!$A$20*$C33/Setup!$B$17+INDEX('5N inverse'!$A$20:$Y$20,1,'5N mesh'!$B$7+1)*Setup!$B$22</f>
        <v>0</v>
      </c>
      <c r="W33" s="0" t="n">
        <f aca="false">SUMPRODUCT('5N inverse'!$A$21:$Y$21,'5N mesh'!$B$37:$Z$37,$E32:$AC32)+'5N inverse'!$A$21*$C33/Setup!$B$17+INDEX('5N inverse'!$A$21:$Y$21,1,'5N mesh'!$B$7+1)*Setup!$B$22</f>
        <v>0</v>
      </c>
      <c r="X33" s="0" t="n">
        <f aca="false">SUMPRODUCT('5N inverse'!$A$22:$Y$22,'5N mesh'!$B$37:$Z$37,$E32:$AC32)+'5N inverse'!$A$22*$C33/Setup!$B$17+INDEX('5N inverse'!$A$22:$Y$22,1,'5N mesh'!$B$7+1)*Setup!$B$22</f>
        <v>0</v>
      </c>
      <c r="Y33" s="0" t="n">
        <f aca="false">SUMPRODUCT('5N inverse'!$A$23:$Y$23,'5N mesh'!$B$37:$Z$37,$E32:$AC32)+'5N inverse'!$A$23*$C33/Setup!$B$17+INDEX('5N inverse'!$A$23:$Y$23,1,'5N mesh'!$B$7+1)*Setup!$B$22</f>
        <v>0</v>
      </c>
      <c r="Z33" s="0" t="n">
        <f aca="false">SUMPRODUCT('5N inverse'!$A$24:$Y$24,'5N mesh'!$B$37:$Z$37,$E32:$AC32)+'5N inverse'!$A$24*$C33/Setup!$B$17+INDEX('5N inverse'!$A$24:$Y$24,1,'5N mesh'!$B$7+1)*Setup!$B$22</f>
        <v>0</v>
      </c>
      <c r="AA33" s="0" t="n">
        <f aca="false">SUMPRODUCT('5N inverse'!$A$25:$Y$25,'5N mesh'!$B$37:$Z$37,$E32:$AC32)+'5N inverse'!$A$25*$C33/Setup!$B$17+INDEX('5N inverse'!$A$25:$Y$25,1,'5N mesh'!$B$7+1)*Setup!$B$22</f>
        <v>0</v>
      </c>
      <c r="AB33" s="0" t="n">
        <f aca="false">SUMPRODUCT('5N inverse'!$A$26:$Y$26,'5N mesh'!$B$37:$Z$37,$E32:$AC32)+'5N inverse'!$A$26*$C33/Setup!$B$17+INDEX('5N inverse'!$A$26:$Y$26,1,'5N mesh'!$B$7+1)*Setup!$B$22</f>
        <v>0</v>
      </c>
      <c r="AC33" s="0" t="n">
        <f aca="false">SUMPRODUCT('5N inverse'!$A$27:$Y$27,'5N mesh'!$B$37:$Z$37,$E32:$AC32)+'5N inverse'!$A$27*$C33/Setup!$B$17+INDEX('5N inverse'!$A$27:$Y$27,1,'5N mesh'!$B$7+1)*Setup!$B$22</f>
        <v>0</v>
      </c>
    </row>
    <row r="34" customFormat="false" ht="15" hidden="false" customHeight="false" outlineLevel="0" collapsed="false">
      <c r="A34" s="0" t="n">
        <v>29</v>
      </c>
      <c r="B34" s="0" t="n">
        <f aca="false">A34*Setup!$B$11/3600</f>
        <v>2.41666666666667</v>
      </c>
      <c r="C34" s="0" t="n">
        <f aca="false">Setup!$B$7+Setup!$B$8*COS(2*PI()*(B34-Setup!$B$9)/24)</f>
        <v>20.3387540835222</v>
      </c>
      <c r="D34" s="0" t="n">
        <f aca="false">(C34-E34)/Setup!$B$17</f>
        <v>26.1762936014539</v>
      </c>
      <c r="E34" s="0" t="n">
        <f aca="false">SUMPRODUCT('5N inverse'!$A$3:$Y$3,'5N mesh'!$B$37:$Z$37,$E33:$AC33)+'5N inverse'!$A$3*$C34/Setup!$B$17+INDEX('5N inverse'!$A$3:$Y$3,1,'5N mesh'!$B$7+1)*Setup!$B$22</f>
        <v>16.9358359153332</v>
      </c>
      <c r="F34" s="0" t="n">
        <f aca="false">SUMPRODUCT('5N inverse'!$A$4:$Y$4,'5N mesh'!$B$37:$Z$37,$E33:$AC33)+'5N inverse'!$A$4*$C34/Setup!$B$17+INDEX('5N inverse'!$A$4:$Y$4,1,'5N mesh'!$B$7+1)*Setup!$B$22</f>
        <v>16.6145283867491</v>
      </c>
      <c r="G34" s="0" t="n">
        <f aca="false">SUMPRODUCT('5N inverse'!$A$5:$Y$5,'5N mesh'!$B$37:$Z$37,$E33:$AC33)+'5N inverse'!$A$5*$C34/Setup!$B$17+INDEX('5N inverse'!$A$5:$Y$5,1,'5N mesh'!$B$7+1)*Setup!$B$22</f>
        <v>15.9719133295809</v>
      </c>
      <c r="H34" s="0" t="n">
        <f aca="false">SUMPRODUCT('5N inverse'!$A$6:$Y$6,'5N mesh'!$B$37:$Z$37,$E33:$AC33)+'5N inverse'!$A$6*$C34/Setup!$B$17+INDEX('5N inverse'!$A$6:$Y$6,1,'5N mesh'!$B$7+1)*Setup!$B$22</f>
        <v>15.3292982724127</v>
      </c>
      <c r="I34" s="0" t="n">
        <f aca="false">SUMPRODUCT('5N inverse'!$A$7:$Y$7,'5N mesh'!$B$37:$Z$37,$E33:$AC33)+'5N inverse'!$A$7*$C34/Setup!$B$17+INDEX('5N inverse'!$A$7:$Y$7,1,'5N mesh'!$B$7+1)*Setup!$B$22</f>
        <v>15.0079907438286</v>
      </c>
      <c r="J34" s="0" t="n">
        <f aca="false">SUMPRODUCT('5N inverse'!$A$8:$Y$8,'5N mesh'!$B$37:$Z$37,$E33:$AC33)+'5N inverse'!$A$8*$C34/Setup!$B$17+INDEX('5N inverse'!$A$8:$Y$8,1,'5N mesh'!$B$7+1)*Setup!$B$22</f>
        <v>0</v>
      </c>
      <c r="K34" s="0" t="n">
        <f aca="false">SUMPRODUCT('5N inverse'!$A$9:$Y$9,'5N mesh'!$B$37:$Z$37,$E33:$AC33)+'5N inverse'!$A$9*$C34/Setup!$B$17+INDEX('5N inverse'!$A$9:$Y$9,1,'5N mesh'!$B$7+1)*Setup!$B$22</f>
        <v>0</v>
      </c>
      <c r="L34" s="0" t="n">
        <f aca="false">SUMPRODUCT('5N inverse'!$A$10:$Y$10,'5N mesh'!$B$37:$Z$37,$E33:$AC33)+'5N inverse'!$A$10*$C34/Setup!$B$17+INDEX('5N inverse'!$A$10:$Y$10,1,'5N mesh'!$B$7+1)*Setup!$B$22</f>
        <v>0</v>
      </c>
      <c r="M34" s="0" t="n">
        <f aca="false">SUMPRODUCT('5N inverse'!$A$11:$Y$11,'5N mesh'!$B$37:$Z$37,$E33:$AC33)+'5N inverse'!$A$11*$C34/Setup!$B$17+INDEX('5N inverse'!$A$11:$Y$11,1,'5N mesh'!$B$7+1)*Setup!$B$22</f>
        <v>0</v>
      </c>
      <c r="N34" s="0" t="n">
        <f aca="false">SUMPRODUCT('5N inverse'!$A$12:$Y$12,'5N mesh'!$B$37:$Z$37,$E33:$AC33)+'5N inverse'!$A$12*$C34/Setup!$B$17+INDEX('5N inverse'!$A$12:$Y$12,1,'5N mesh'!$B$7+1)*Setup!$B$22</f>
        <v>0</v>
      </c>
      <c r="O34" s="0" t="n">
        <f aca="false">SUMPRODUCT('5N inverse'!$A$13:$Y$13,'5N mesh'!$B$37:$Z$37,$E33:$AC33)+'5N inverse'!$A$13*$C34/Setup!$B$17+INDEX('5N inverse'!$A$13:$Y$13,1,'5N mesh'!$B$7+1)*Setup!$B$22</f>
        <v>0</v>
      </c>
      <c r="P34" s="0" t="n">
        <f aca="false">SUMPRODUCT('5N inverse'!$A$14:$Y$14,'5N mesh'!$B$37:$Z$37,$E33:$AC33)+'5N inverse'!$A$14*$C34/Setup!$B$17+INDEX('5N inverse'!$A$14:$Y$14,1,'5N mesh'!$B$7+1)*Setup!$B$22</f>
        <v>0</v>
      </c>
      <c r="Q34" s="0" t="n">
        <f aca="false">SUMPRODUCT('5N inverse'!$A$15:$Y$15,'5N mesh'!$B$37:$Z$37,$E33:$AC33)+'5N inverse'!$A$15*$C34/Setup!$B$17+INDEX('5N inverse'!$A$15:$Y$15,1,'5N mesh'!$B$7+1)*Setup!$B$22</f>
        <v>0</v>
      </c>
      <c r="R34" s="0" t="n">
        <f aca="false">SUMPRODUCT('5N inverse'!$A$16:$Y$16,'5N mesh'!$B$37:$Z$37,$E33:$AC33)+'5N inverse'!$A$16*$C34/Setup!$B$17+INDEX('5N inverse'!$A$16:$Y$16,1,'5N mesh'!$B$7+1)*Setup!$B$22</f>
        <v>0</v>
      </c>
      <c r="S34" s="0" t="n">
        <f aca="false">SUMPRODUCT('5N inverse'!$A$17:$Y$17,'5N mesh'!$B$37:$Z$37,$E33:$AC33)+'5N inverse'!$A$17*$C34/Setup!$B$17+INDEX('5N inverse'!$A$17:$Y$17,1,'5N mesh'!$B$7+1)*Setup!$B$22</f>
        <v>0</v>
      </c>
      <c r="T34" s="0" t="n">
        <f aca="false">SUMPRODUCT('5N inverse'!$A$18:$Y$18,'5N mesh'!$B$37:$Z$37,$E33:$AC33)+'5N inverse'!$A$18*$C34/Setup!$B$17+INDEX('5N inverse'!$A$18:$Y$18,1,'5N mesh'!$B$7+1)*Setup!$B$22</f>
        <v>0</v>
      </c>
      <c r="U34" s="0" t="n">
        <f aca="false">SUMPRODUCT('5N inverse'!$A$19:$Y$19,'5N mesh'!$B$37:$Z$37,$E33:$AC33)+'5N inverse'!$A$19*$C34/Setup!$B$17+INDEX('5N inverse'!$A$19:$Y$19,1,'5N mesh'!$B$7+1)*Setup!$B$22</f>
        <v>0</v>
      </c>
      <c r="V34" s="0" t="n">
        <f aca="false">SUMPRODUCT('5N inverse'!$A$20:$Y$20,'5N mesh'!$B$37:$Z$37,$E33:$AC33)+'5N inverse'!$A$20*$C34/Setup!$B$17+INDEX('5N inverse'!$A$20:$Y$20,1,'5N mesh'!$B$7+1)*Setup!$B$22</f>
        <v>0</v>
      </c>
      <c r="W34" s="0" t="n">
        <f aca="false">SUMPRODUCT('5N inverse'!$A$21:$Y$21,'5N mesh'!$B$37:$Z$37,$E33:$AC33)+'5N inverse'!$A$21*$C34/Setup!$B$17+INDEX('5N inverse'!$A$21:$Y$21,1,'5N mesh'!$B$7+1)*Setup!$B$22</f>
        <v>0</v>
      </c>
      <c r="X34" s="0" t="n">
        <f aca="false">SUMPRODUCT('5N inverse'!$A$22:$Y$22,'5N mesh'!$B$37:$Z$37,$E33:$AC33)+'5N inverse'!$A$22*$C34/Setup!$B$17+INDEX('5N inverse'!$A$22:$Y$22,1,'5N mesh'!$B$7+1)*Setup!$B$22</f>
        <v>0</v>
      </c>
      <c r="Y34" s="0" t="n">
        <f aca="false">SUMPRODUCT('5N inverse'!$A$23:$Y$23,'5N mesh'!$B$37:$Z$37,$E33:$AC33)+'5N inverse'!$A$23*$C34/Setup!$B$17+INDEX('5N inverse'!$A$23:$Y$23,1,'5N mesh'!$B$7+1)*Setup!$B$22</f>
        <v>0</v>
      </c>
      <c r="Z34" s="0" t="n">
        <f aca="false">SUMPRODUCT('5N inverse'!$A$24:$Y$24,'5N mesh'!$B$37:$Z$37,$E33:$AC33)+'5N inverse'!$A$24*$C34/Setup!$B$17+INDEX('5N inverse'!$A$24:$Y$24,1,'5N mesh'!$B$7+1)*Setup!$B$22</f>
        <v>0</v>
      </c>
      <c r="AA34" s="0" t="n">
        <f aca="false">SUMPRODUCT('5N inverse'!$A$25:$Y$25,'5N mesh'!$B$37:$Z$37,$E33:$AC33)+'5N inverse'!$A$25*$C34/Setup!$B$17+INDEX('5N inverse'!$A$25:$Y$25,1,'5N mesh'!$B$7+1)*Setup!$B$22</f>
        <v>0</v>
      </c>
      <c r="AB34" s="0" t="n">
        <f aca="false">SUMPRODUCT('5N inverse'!$A$26:$Y$26,'5N mesh'!$B$37:$Z$37,$E33:$AC33)+'5N inverse'!$A$26*$C34/Setup!$B$17+INDEX('5N inverse'!$A$26:$Y$26,1,'5N mesh'!$B$7+1)*Setup!$B$22</f>
        <v>0</v>
      </c>
      <c r="AC34" s="0" t="n">
        <f aca="false">SUMPRODUCT('5N inverse'!$A$27:$Y$27,'5N mesh'!$B$37:$Z$37,$E33:$AC33)+'5N inverse'!$A$27*$C34/Setup!$B$17+INDEX('5N inverse'!$A$27:$Y$27,1,'5N mesh'!$B$7+1)*Setup!$B$22</f>
        <v>0</v>
      </c>
    </row>
    <row r="35" customFormat="false" ht="15" hidden="false" customHeight="false" outlineLevel="0" collapsed="false">
      <c r="A35" s="0" t="n">
        <v>30</v>
      </c>
      <c r="B35" s="0" t="n">
        <f aca="false">A35*Setup!$B$11/3600</f>
        <v>2.5</v>
      </c>
      <c r="C35" s="0" t="n">
        <f aca="false">Setup!$B$7+Setup!$B$8*COS(2*PI()*(B35-Setup!$B$9)/24)</f>
        <v>20.3044818699549</v>
      </c>
      <c r="D35" s="0" t="n">
        <f aca="false">(C35-E35)/Setup!$B$17</f>
        <v>25.5828566572421</v>
      </c>
      <c r="E35" s="0" t="n">
        <f aca="false">SUMPRODUCT('5N inverse'!$A$3:$Y$3,'5N mesh'!$B$37:$Z$37,$E34:$AC34)+'5N inverse'!$A$3*$C35/Setup!$B$17+INDEX('5N inverse'!$A$3:$Y$3,1,'5N mesh'!$B$7+1)*Setup!$B$22</f>
        <v>16.9787105045134</v>
      </c>
      <c r="F35" s="0" t="n">
        <f aca="false">SUMPRODUCT('5N inverse'!$A$4:$Y$4,'5N mesh'!$B$37:$Z$37,$E34:$AC34)+'5N inverse'!$A$4*$C35/Setup!$B$17+INDEX('5N inverse'!$A$4:$Y$4,1,'5N mesh'!$B$7+1)*Setup!$B$22</f>
        <v>16.6503178184369</v>
      </c>
      <c r="G35" s="0" t="n">
        <f aca="false">SUMPRODUCT('5N inverse'!$A$5:$Y$5,'5N mesh'!$B$37:$Z$37,$E34:$AC34)+'5N inverse'!$A$5*$C35/Setup!$B$17+INDEX('5N inverse'!$A$5:$Y$5,1,'5N mesh'!$B$7+1)*Setup!$B$22</f>
        <v>15.993532446284</v>
      </c>
      <c r="H35" s="0" t="n">
        <f aca="false">SUMPRODUCT('5N inverse'!$A$6:$Y$6,'5N mesh'!$B$37:$Z$37,$E34:$AC34)+'5N inverse'!$A$6*$C35/Setup!$B$17+INDEX('5N inverse'!$A$6:$Y$6,1,'5N mesh'!$B$7+1)*Setup!$B$22</f>
        <v>15.3367470741311</v>
      </c>
      <c r="I35" s="0" t="n">
        <f aca="false">SUMPRODUCT('5N inverse'!$A$7:$Y$7,'5N mesh'!$B$37:$Z$37,$E34:$AC34)+'5N inverse'!$A$7*$C35/Setup!$B$17+INDEX('5N inverse'!$A$7:$Y$7,1,'5N mesh'!$B$7+1)*Setup!$B$22</f>
        <v>15.0083543880547</v>
      </c>
      <c r="J35" s="0" t="n">
        <f aca="false">SUMPRODUCT('5N inverse'!$A$8:$Y$8,'5N mesh'!$B$37:$Z$37,$E34:$AC34)+'5N inverse'!$A$8*$C35/Setup!$B$17+INDEX('5N inverse'!$A$8:$Y$8,1,'5N mesh'!$B$7+1)*Setup!$B$22</f>
        <v>0</v>
      </c>
      <c r="K35" s="0" t="n">
        <f aca="false">SUMPRODUCT('5N inverse'!$A$9:$Y$9,'5N mesh'!$B$37:$Z$37,$E34:$AC34)+'5N inverse'!$A$9*$C35/Setup!$B$17+INDEX('5N inverse'!$A$9:$Y$9,1,'5N mesh'!$B$7+1)*Setup!$B$22</f>
        <v>0</v>
      </c>
      <c r="L35" s="0" t="n">
        <f aca="false">SUMPRODUCT('5N inverse'!$A$10:$Y$10,'5N mesh'!$B$37:$Z$37,$E34:$AC34)+'5N inverse'!$A$10*$C35/Setup!$B$17+INDEX('5N inverse'!$A$10:$Y$10,1,'5N mesh'!$B$7+1)*Setup!$B$22</f>
        <v>0</v>
      </c>
      <c r="M35" s="0" t="n">
        <f aca="false">SUMPRODUCT('5N inverse'!$A$11:$Y$11,'5N mesh'!$B$37:$Z$37,$E34:$AC34)+'5N inverse'!$A$11*$C35/Setup!$B$17+INDEX('5N inverse'!$A$11:$Y$11,1,'5N mesh'!$B$7+1)*Setup!$B$22</f>
        <v>0</v>
      </c>
      <c r="N35" s="0" t="n">
        <f aca="false">SUMPRODUCT('5N inverse'!$A$12:$Y$12,'5N mesh'!$B$37:$Z$37,$E34:$AC34)+'5N inverse'!$A$12*$C35/Setup!$B$17+INDEX('5N inverse'!$A$12:$Y$12,1,'5N mesh'!$B$7+1)*Setup!$B$22</f>
        <v>0</v>
      </c>
      <c r="O35" s="0" t="n">
        <f aca="false">SUMPRODUCT('5N inverse'!$A$13:$Y$13,'5N mesh'!$B$37:$Z$37,$E34:$AC34)+'5N inverse'!$A$13*$C35/Setup!$B$17+INDEX('5N inverse'!$A$13:$Y$13,1,'5N mesh'!$B$7+1)*Setup!$B$22</f>
        <v>0</v>
      </c>
      <c r="P35" s="0" t="n">
        <f aca="false">SUMPRODUCT('5N inverse'!$A$14:$Y$14,'5N mesh'!$B$37:$Z$37,$E34:$AC34)+'5N inverse'!$A$14*$C35/Setup!$B$17+INDEX('5N inverse'!$A$14:$Y$14,1,'5N mesh'!$B$7+1)*Setup!$B$22</f>
        <v>0</v>
      </c>
      <c r="Q35" s="0" t="n">
        <f aca="false">SUMPRODUCT('5N inverse'!$A$15:$Y$15,'5N mesh'!$B$37:$Z$37,$E34:$AC34)+'5N inverse'!$A$15*$C35/Setup!$B$17+INDEX('5N inverse'!$A$15:$Y$15,1,'5N mesh'!$B$7+1)*Setup!$B$22</f>
        <v>0</v>
      </c>
      <c r="R35" s="0" t="n">
        <f aca="false">SUMPRODUCT('5N inverse'!$A$16:$Y$16,'5N mesh'!$B$37:$Z$37,$E34:$AC34)+'5N inverse'!$A$16*$C35/Setup!$B$17+INDEX('5N inverse'!$A$16:$Y$16,1,'5N mesh'!$B$7+1)*Setup!$B$22</f>
        <v>0</v>
      </c>
      <c r="S35" s="0" t="n">
        <f aca="false">SUMPRODUCT('5N inverse'!$A$17:$Y$17,'5N mesh'!$B$37:$Z$37,$E34:$AC34)+'5N inverse'!$A$17*$C35/Setup!$B$17+INDEX('5N inverse'!$A$17:$Y$17,1,'5N mesh'!$B$7+1)*Setup!$B$22</f>
        <v>0</v>
      </c>
      <c r="T35" s="0" t="n">
        <f aca="false">SUMPRODUCT('5N inverse'!$A$18:$Y$18,'5N mesh'!$B$37:$Z$37,$E34:$AC34)+'5N inverse'!$A$18*$C35/Setup!$B$17+INDEX('5N inverse'!$A$18:$Y$18,1,'5N mesh'!$B$7+1)*Setup!$B$22</f>
        <v>0</v>
      </c>
      <c r="U35" s="0" t="n">
        <f aca="false">SUMPRODUCT('5N inverse'!$A$19:$Y$19,'5N mesh'!$B$37:$Z$37,$E34:$AC34)+'5N inverse'!$A$19*$C35/Setup!$B$17+INDEX('5N inverse'!$A$19:$Y$19,1,'5N mesh'!$B$7+1)*Setup!$B$22</f>
        <v>0</v>
      </c>
      <c r="V35" s="0" t="n">
        <f aca="false">SUMPRODUCT('5N inverse'!$A$20:$Y$20,'5N mesh'!$B$37:$Z$37,$E34:$AC34)+'5N inverse'!$A$20*$C35/Setup!$B$17+INDEX('5N inverse'!$A$20:$Y$20,1,'5N mesh'!$B$7+1)*Setup!$B$22</f>
        <v>0</v>
      </c>
      <c r="W35" s="0" t="n">
        <f aca="false">SUMPRODUCT('5N inverse'!$A$21:$Y$21,'5N mesh'!$B$37:$Z$37,$E34:$AC34)+'5N inverse'!$A$21*$C35/Setup!$B$17+INDEX('5N inverse'!$A$21:$Y$21,1,'5N mesh'!$B$7+1)*Setup!$B$22</f>
        <v>0</v>
      </c>
      <c r="X35" s="0" t="n">
        <f aca="false">SUMPRODUCT('5N inverse'!$A$22:$Y$22,'5N mesh'!$B$37:$Z$37,$E34:$AC34)+'5N inverse'!$A$22*$C35/Setup!$B$17+INDEX('5N inverse'!$A$22:$Y$22,1,'5N mesh'!$B$7+1)*Setup!$B$22</f>
        <v>0</v>
      </c>
      <c r="Y35" s="0" t="n">
        <f aca="false">SUMPRODUCT('5N inverse'!$A$23:$Y$23,'5N mesh'!$B$37:$Z$37,$E34:$AC34)+'5N inverse'!$A$23*$C35/Setup!$B$17+INDEX('5N inverse'!$A$23:$Y$23,1,'5N mesh'!$B$7+1)*Setup!$B$22</f>
        <v>0</v>
      </c>
      <c r="Z35" s="0" t="n">
        <f aca="false">SUMPRODUCT('5N inverse'!$A$24:$Y$24,'5N mesh'!$B$37:$Z$37,$E34:$AC34)+'5N inverse'!$A$24*$C35/Setup!$B$17+INDEX('5N inverse'!$A$24:$Y$24,1,'5N mesh'!$B$7+1)*Setup!$B$22</f>
        <v>0</v>
      </c>
      <c r="AA35" s="0" t="n">
        <f aca="false">SUMPRODUCT('5N inverse'!$A$25:$Y$25,'5N mesh'!$B$37:$Z$37,$E34:$AC34)+'5N inverse'!$A$25*$C35/Setup!$B$17+INDEX('5N inverse'!$A$25:$Y$25,1,'5N mesh'!$B$7+1)*Setup!$B$22</f>
        <v>0</v>
      </c>
      <c r="AB35" s="0" t="n">
        <f aca="false">SUMPRODUCT('5N inverse'!$A$26:$Y$26,'5N mesh'!$B$37:$Z$37,$E34:$AC34)+'5N inverse'!$A$26*$C35/Setup!$B$17+INDEX('5N inverse'!$A$26:$Y$26,1,'5N mesh'!$B$7+1)*Setup!$B$22</f>
        <v>0</v>
      </c>
      <c r="AC35" s="0" t="n">
        <f aca="false">SUMPRODUCT('5N inverse'!$A$27:$Y$27,'5N mesh'!$B$37:$Z$37,$E34:$AC34)+'5N inverse'!$A$27*$C35/Setup!$B$17+INDEX('5N inverse'!$A$27:$Y$27,1,'5N mesh'!$B$7+1)*Setup!$B$22</f>
        <v>0</v>
      </c>
    </row>
    <row r="36" customFormat="false" ht="15" hidden="false" customHeight="false" outlineLevel="0" collapsed="false">
      <c r="A36" s="0" t="n">
        <v>31</v>
      </c>
      <c r="B36" s="0" t="n">
        <f aca="false">A36*Setup!$B$11/3600</f>
        <v>2.58333333333333</v>
      </c>
      <c r="C36" s="0" t="n">
        <f aca="false">Setup!$B$7+Setup!$B$8*COS(2*PI()*(B36-Setup!$B$9)/24)</f>
        <v>20.2719685228688</v>
      </c>
      <c r="D36" s="0" t="n">
        <f aca="false">(C36-E36)/Setup!$B$17</f>
        <v>25.0105676447178</v>
      </c>
      <c r="E36" s="0" t="n">
        <f aca="false">SUMPRODUCT('5N inverse'!$A$3:$Y$3,'5N mesh'!$B$37:$Z$37,$E35:$AC35)+'5N inverse'!$A$3*$C36/Setup!$B$17+INDEX('5N inverse'!$A$3:$Y$3,1,'5N mesh'!$B$7+1)*Setup!$B$22</f>
        <v>17.0205947290555</v>
      </c>
      <c r="F36" s="0" t="n">
        <f aca="false">SUMPRODUCT('5N inverse'!$A$4:$Y$4,'5N mesh'!$B$37:$Z$37,$E35:$AC35)+'5N inverse'!$A$4*$C36/Setup!$B$17+INDEX('5N inverse'!$A$4:$Y$4,1,'5N mesh'!$B$7+1)*Setup!$B$22</f>
        <v>16.685281893718</v>
      </c>
      <c r="G36" s="0" t="n">
        <f aca="false">SUMPRODUCT('5N inverse'!$A$5:$Y$5,'5N mesh'!$B$37:$Z$37,$E35:$AC35)+'5N inverse'!$A$5*$C36/Setup!$B$17+INDEX('5N inverse'!$A$5:$Y$5,1,'5N mesh'!$B$7+1)*Setup!$B$22</f>
        <v>16.0146562230429</v>
      </c>
      <c r="H36" s="0" t="n">
        <f aca="false">SUMPRODUCT('5N inverse'!$A$6:$Y$6,'5N mesh'!$B$37:$Z$37,$E35:$AC35)+'5N inverse'!$A$6*$C36/Setup!$B$17+INDEX('5N inverse'!$A$6:$Y$6,1,'5N mesh'!$B$7+1)*Setup!$B$22</f>
        <v>15.3440305523679</v>
      </c>
      <c r="I36" s="0" t="n">
        <f aca="false">SUMPRODUCT('5N inverse'!$A$7:$Y$7,'5N mesh'!$B$37:$Z$37,$E35:$AC35)+'5N inverse'!$A$7*$C36/Setup!$B$17+INDEX('5N inverse'!$A$7:$Y$7,1,'5N mesh'!$B$7+1)*Setup!$B$22</f>
        <v>15.0087177170303</v>
      </c>
      <c r="J36" s="0" t="n">
        <f aca="false">SUMPRODUCT('5N inverse'!$A$8:$Y$8,'5N mesh'!$B$37:$Z$37,$E35:$AC35)+'5N inverse'!$A$8*$C36/Setup!$B$17+INDEX('5N inverse'!$A$8:$Y$8,1,'5N mesh'!$B$7+1)*Setup!$B$22</f>
        <v>0</v>
      </c>
      <c r="K36" s="0" t="n">
        <f aca="false">SUMPRODUCT('5N inverse'!$A$9:$Y$9,'5N mesh'!$B$37:$Z$37,$E35:$AC35)+'5N inverse'!$A$9*$C36/Setup!$B$17+INDEX('5N inverse'!$A$9:$Y$9,1,'5N mesh'!$B$7+1)*Setup!$B$22</f>
        <v>0</v>
      </c>
      <c r="L36" s="0" t="n">
        <f aca="false">SUMPRODUCT('5N inverse'!$A$10:$Y$10,'5N mesh'!$B$37:$Z$37,$E35:$AC35)+'5N inverse'!$A$10*$C36/Setup!$B$17+INDEX('5N inverse'!$A$10:$Y$10,1,'5N mesh'!$B$7+1)*Setup!$B$22</f>
        <v>0</v>
      </c>
      <c r="M36" s="0" t="n">
        <f aca="false">SUMPRODUCT('5N inverse'!$A$11:$Y$11,'5N mesh'!$B$37:$Z$37,$E35:$AC35)+'5N inverse'!$A$11*$C36/Setup!$B$17+INDEX('5N inverse'!$A$11:$Y$11,1,'5N mesh'!$B$7+1)*Setup!$B$22</f>
        <v>0</v>
      </c>
      <c r="N36" s="0" t="n">
        <f aca="false">SUMPRODUCT('5N inverse'!$A$12:$Y$12,'5N mesh'!$B$37:$Z$37,$E35:$AC35)+'5N inverse'!$A$12*$C36/Setup!$B$17+INDEX('5N inverse'!$A$12:$Y$12,1,'5N mesh'!$B$7+1)*Setup!$B$22</f>
        <v>0</v>
      </c>
      <c r="O36" s="0" t="n">
        <f aca="false">SUMPRODUCT('5N inverse'!$A$13:$Y$13,'5N mesh'!$B$37:$Z$37,$E35:$AC35)+'5N inverse'!$A$13*$C36/Setup!$B$17+INDEX('5N inverse'!$A$13:$Y$13,1,'5N mesh'!$B$7+1)*Setup!$B$22</f>
        <v>0</v>
      </c>
      <c r="P36" s="0" t="n">
        <f aca="false">SUMPRODUCT('5N inverse'!$A$14:$Y$14,'5N mesh'!$B$37:$Z$37,$E35:$AC35)+'5N inverse'!$A$14*$C36/Setup!$B$17+INDEX('5N inverse'!$A$14:$Y$14,1,'5N mesh'!$B$7+1)*Setup!$B$22</f>
        <v>0</v>
      </c>
      <c r="Q36" s="0" t="n">
        <f aca="false">SUMPRODUCT('5N inverse'!$A$15:$Y$15,'5N mesh'!$B$37:$Z$37,$E35:$AC35)+'5N inverse'!$A$15*$C36/Setup!$B$17+INDEX('5N inverse'!$A$15:$Y$15,1,'5N mesh'!$B$7+1)*Setup!$B$22</f>
        <v>0</v>
      </c>
      <c r="R36" s="0" t="n">
        <f aca="false">SUMPRODUCT('5N inverse'!$A$16:$Y$16,'5N mesh'!$B$37:$Z$37,$E35:$AC35)+'5N inverse'!$A$16*$C36/Setup!$B$17+INDEX('5N inverse'!$A$16:$Y$16,1,'5N mesh'!$B$7+1)*Setup!$B$22</f>
        <v>0</v>
      </c>
      <c r="S36" s="0" t="n">
        <f aca="false">SUMPRODUCT('5N inverse'!$A$17:$Y$17,'5N mesh'!$B$37:$Z$37,$E35:$AC35)+'5N inverse'!$A$17*$C36/Setup!$B$17+INDEX('5N inverse'!$A$17:$Y$17,1,'5N mesh'!$B$7+1)*Setup!$B$22</f>
        <v>0</v>
      </c>
      <c r="T36" s="0" t="n">
        <f aca="false">SUMPRODUCT('5N inverse'!$A$18:$Y$18,'5N mesh'!$B$37:$Z$37,$E35:$AC35)+'5N inverse'!$A$18*$C36/Setup!$B$17+INDEX('5N inverse'!$A$18:$Y$18,1,'5N mesh'!$B$7+1)*Setup!$B$22</f>
        <v>0</v>
      </c>
      <c r="U36" s="0" t="n">
        <f aca="false">SUMPRODUCT('5N inverse'!$A$19:$Y$19,'5N mesh'!$B$37:$Z$37,$E35:$AC35)+'5N inverse'!$A$19*$C36/Setup!$B$17+INDEX('5N inverse'!$A$19:$Y$19,1,'5N mesh'!$B$7+1)*Setup!$B$22</f>
        <v>0</v>
      </c>
      <c r="V36" s="0" t="n">
        <f aca="false">SUMPRODUCT('5N inverse'!$A$20:$Y$20,'5N mesh'!$B$37:$Z$37,$E35:$AC35)+'5N inverse'!$A$20*$C36/Setup!$B$17+INDEX('5N inverse'!$A$20:$Y$20,1,'5N mesh'!$B$7+1)*Setup!$B$22</f>
        <v>0</v>
      </c>
      <c r="W36" s="0" t="n">
        <f aca="false">SUMPRODUCT('5N inverse'!$A$21:$Y$21,'5N mesh'!$B$37:$Z$37,$E35:$AC35)+'5N inverse'!$A$21*$C36/Setup!$B$17+INDEX('5N inverse'!$A$21:$Y$21,1,'5N mesh'!$B$7+1)*Setup!$B$22</f>
        <v>0</v>
      </c>
      <c r="X36" s="0" t="n">
        <f aca="false">SUMPRODUCT('5N inverse'!$A$22:$Y$22,'5N mesh'!$B$37:$Z$37,$E35:$AC35)+'5N inverse'!$A$22*$C36/Setup!$B$17+INDEX('5N inverse'!$A$22:$Y$22,1,'5N mesh'!$B$7+1)*Setup!$B$22</f>
        <v>0</v>
      </c>
      <c r="Y36" s="0" t="n">
        <f aca="false">SUMPRODUCT('5N inverse'!$A$23:$Y$23,'5N mesh'!$B$37:$Z$37,$E35:$AC35)+'5N inverse'!$A$23*$C36/Setup!$B$17+INDEX('5N inverse'!$A$23:$Y$23,1,'5N mesh'!$B$7+1)*Setup!$B$22</f>
        <v>0</v>
      </c>
      <c r="Z36" s="0" t="n">
        <f aca="false">SUMPRODUCT('5N inverse'!$A$24:$Y$24,'5N mesh'!$B$37:$Z$37,$E35:$AC35)+'5N inverse'!$A$24*$C36/Setup!$B$17+INDEX('5N inverse'!$A$24:$Y$24,1,'5N mesh'!$B$7+1)*Setup!$B$22</f>
        <v>0</v>
      </c>
      <c r="AA36" s="0" t="n">
        <f aca="false">SUMPRODUCT('5N inverse'!$A$25:$Y$25,'5N mesh'!$B$37:$Z$37,$E35:$AC35)+'5N inverse'!$A$25*$C36/Setup!$B$17+INDEX('5N inverse'!$A$25:$Y$25,1,'5N mesh'!$B$7+1)*Setup!$B$22</f>
        <v>0</v>
      </c>
      <c r="AB36" s="0" t="n">
        <f aca="false">SUMPRODUCT('5N inverse'!$A$26:$Y$26,'5N mesh'!$B$37:$Z$37,$E35:$AC35)+'5N inverse'!$A$26*$C36/Setup!$B$17+INDEX('5N inverse'!$A$26:$Y$26,1,'5N mesh'!$B$7+1)*Setup!$B$22</f>
        <v>0</v>
      </c>
      <c r="AC36" s="0" t="n">
        <f aca="false">SUMPRODUCT('5N inverse'!$A$27:$Y$27,'5N mesh'!$B$37:$Z$37,$E35:$AC35)+'5N inverse'!$A$27*$C36/Setup!$B$17+INDEX('5N inverse'!$A$27:$Y$27,1,'5N mesh'!$B$7+1)*Setup!$B$22</f>
        <v>0</v>
      </c>
    </row>
    <row r="37" customFormat="false" ht="15" hidden="false" customHeight="false" outlineLevel="0" collapsed="false">
      <c r="A37" s="0" t="n">
        <v>32</v>
      </c>
      <c r="B37" s="0" t="n">
        <f aca="false">A37*Setup!$B$11/3600</f>
        <v>2.66666666666667</v>
      </c>
      <c r="C37" s="0" t="n">
        <f aca="false">Setup!$B$7+Setup!$B$8*COS(2*PI()*(B37-Setup!$B$9)/24)</f>
        <v>20.2412295168564</v>
      </c>
      <c r="D37" s="0" t="n">
        <f aca="false">(C37-E37)/Setup!$B$17</f>
        <v>24.459267794895</v>
      </c>
      <c r="E37" s="0" t="n">
        <f aca="false">SUMPRODUCT('5N inverse'!$A$3:$Y$3,'5N mesh'!$B$37:$Z$37,$E36:$AC36)+'5N inverse'!$A$3*$C37/Setup!$B$17+INDEX('5N inverse'!$A$3:$Y$3,1,'5N mesh'!$B$7+1)*Setup!$B$22</f>
        <v>17.06152470352</v>
      </c>
      <c r="F37" s="0" t="n">
        <f aca="false">SUMPRODUCT('5N inverse'!$A$4:$Y$4,'5N mesh'!$B$37:$Z$37,$E36:$AC36)+'5N inverse'!$A$4*$C37/Setup!$B$17+INDEX('5N inverse'!$A$4:$Y$4,1,'5N mesh'!$B$7+1)*Setup!$B$22</f>
        <v>16.7194506545365</v>
      </c>
      <c r="G37" s="0" t="n">
        <f aca="false">SUMPRODUCT('5N inverse'!$A$5:$Y$5,'5N mesh'!$B$37:$Z$37,$E36:$AC36)+'5N inverse'!$A$5*$C37/Setup!$B$17+INDEX('5N inverse'!$A$5:$Y$5,1,'5N mesh'!$B$7+1)*Setup!$B$22</f>
        <v>16.0353025565694</v>
      </c>
      <c r="H37" s="0" t="n">
        <f aca="false">SUMPRODUCT('5N inverse'!$A$6:$Y$6,'5N mesh'!$B$37:$Z$37,$E36:$AC36)+'5N inverse'!$A$6*$C37/Setup!$B$17+INDEX('5N inverse'!$A$6:$Y$6,1,'5N mesh'!$B$7+1)*Setup!$B$22</f>
        <v>15.3511544586023</v>
      </c>
      <c r="I37" s="0" t="n">
        <f aca="false">SUMPRODUCT('5N inverse'!$A$7:$Y$7,'5N mesh'!$B$37:$Z$37,$E36:$AC36)+'5N inverse'!$A$7*$C37/Setup!$B$17+INDEX('5N inverse'!$A$7:$Y$7,1,'5N mesh'!$B$7+1)*Setup!$B$22</f>
        <v>15.0090804096187</v>
      </c>
      <c r="J37" s="0" t="n">
        <f aca="false">SUMPRODUCT('5N inverse'!$A$8:$Y$8,'5N mesh'!$B$37:$Z$37,$E36:$AC36)+'5N inverse'!$A$8*$C37/Setup!$B$17+INDEX('5N inverse'!$A$8:$Y$8,1,'5N mesh'!$B$7+1)*Setup!$B$22</f>
        <v>0</v>
      </c>
      <c r="K37" s="0" t="n">
        <f aca="false">SUMPRODUCT('5N inverse'!$A$9:$Y$9,'5N mesh'!$B$37:$Z$37,$E36:$AC36)+'5N inverse'!$A$9*$C37/Setup!$B$17+INDEX('5N inverse'!$A$9:$Y$9,1,'5N mesh'!$B$7+1)*Setup!$B$22</f>
        <v>0</v>
      </c>
      <c r="L37" s="0" t="n">
        <f aca="false">SUMPRODUCT('5N inverse'!$A$10:$Y$10,'5N mesh'!$B$37:$Z$37,$E36:$AC36)+'5N inverse'!$A$10*$C37/Setup!$B$17+INDEX('5N inverse'!$A$10:$Y$10,1,'5N mesh'!$B$7+1)*Setup!$B$22</f>
        <v>0</v>
      </c>
      <c r="M37" s="0" t="n">
        <f aca="false">SUMPRODUCT('5N inverse'!$A$11:$Y$11,'5N mesh'!$B$37:$Z$37,$E36:$AC36)+'5N inverse'!$A$11*$C37/Setup!$B$17+INDEX('5N inverse'!$A$11:$Y$11,1,'5N mesh'!$B$7+1)*Setup!$B$22</f>
        <v>0</v>
      </c>
      <c r="N37" s="0" t="n">
        <f aca="false">SUMPRODUCT('5N inverse'!$A$12:$Y$12,'5N mesh'!$B$37:$Z$37,$E36:$AC36)+'5N inverse'!$A$12*$C37/Setup!$B$17+INDEX('5N inverse'!$A$12:$Y$12,1,'5N mesh'!$B$7+1)*Setup!$B$22</f>
        <v>0</v>
      </c>
      <c r="O37" s="0" t="n">
        <f aca="false">SUMPRODUCT('5N inverse'!$A$13:$Y$13,'5N mesh'!$B$37:$Z$37,$E36:$AC36)+'5N inverse'!$A$13*$C37/Setup!$B$17+INDEX('5N inverse'!$A$13:$Y$13,1,'5N mesh'!$B$7+1)*Setup!$B$22</f>
        <v>0</v>
      </c>
      <c r="P37" s="0" t="n">
        <f aca="false">SUMPRODUCT('5N inverse'!$A$14:$Y$14,'5N mesh'!$B$37:$Z$37,$E36:$AC36)+'5N inverse'!$A$14*$C37/Setup!$B$17+INDEX('5N inverse'!$A$14:$Y$14,1,'5N mesh'!$B$7+1)*Setup!$B$22</f>
        <v>0</v>
      </c>
      <c r="Q37" s="0" t="n">
        <f aca="false">SUMPRODUCT('5N inverse'!$A$15:$Y$15,'5N mesh'!$B$37:$Z$37,$E36:$AC36)+'5N inverse'!$A$15*$C37/Setup!$B$17+INDEX('5N inverse'!$A$15:$Y$15,1,'5N mesh'!$B$7+1)*Setup!$B$22</f>
        <v>0</v>
      </c>
      <c r="R37" s="0" t="n">
        <f aca="false">SUMPRODUCT('5N inverse'!$A$16:$Y$16,'5N mesh'!$B$37:$Z$37,$E36:$AC36)+'5N inverse'!$A$16*$C37/Setup!$B$17+INDEX('5N inverse'!$A$16:$Y$16,1,'5N mesh'!$B$7+1)*Setup!$B$22</f>
        <v>0</v>
      </c>
      <c r="S37" s="0" t="n">
        <f aca="false">SUMPRODUCT('5N inverse'!$A$17:$Y$17,'5N mesh'!$B$37:$Z$37,$E36:$AC36)+'5N inverse'!$A$17*$C37/Setup!$B$17+INDEX('5N inverse'!$A$17:$Y$17,1,'5N mesh'!$B$7+1)*Setup!$B$22</f>
        <v>0</v>
      </c>
      <c r="T37" s="0" t="n">
        <f aca="false">SUMPRODUCT('5N inverse'!$A$18:$Y$18,'5N mesh'!$B$37:$Z$37,$E36:$AC36)+'5N inverse'!$A$18*$C37/Setup!$B$17+INDEX('5N inverse'!$A$18:$Y$18,1,'5N mesh'!$B$7+1)*Setup!$B$22</f>
        <v>0</v>
      </c>
      <c r="U37" s="0" t="n">
        <f aca="false">SUMPRODUCT('5N inverse'!$A$19:$Y$19,'5N mesh'!$B$37:$Z$37,$E36:$AC36)+'5N inverse'!$A$19*$C37/Setup!$B$17+INDEX('5N inverse'!$A$19:$Y$19,1,'5N mesh'!$B$7+1)*Setup!$B$22</f>
        <v>0</v>
      </c>
      <c r="V37" s="0" t="n">
        <f aca="false">SUMPRODUCT('5N inverse'!$A$20:$Y$20,'5N mesh'!$B$37:$Z$37,$E36:$AC36)+'5N inverse'!$A$20*$C37/Setup!$B$17+INDEX('5N inverse'!$A$20:$Y$20,1,'5N mesh'!$B$7+1)*Setup!$B$22</f>
        <v>0</v>
      </c>
      <c r="W37" s="0" t="n">
        <f aca="false">SUMPRODUCT('5N inverse'!$A$21:$Y$21,'5N mesh'!$B$37:$Z$37,$E36:$AC36)+'5N inverse'!$A$21*$C37/Setup!$B$17+INDEX('5N inverse'!$A$21:$Y$21,1,'5N mesh'!$B$7+1)*Setup!$B$22</f>
        <v>0</v>
      </c>
      <c r="X37" s="0" t="n">
        <f aca="false">SUMPRODUCT('5N inverse'!$A$22:$Y$22,'5N mesh'!$B$37:$Z$37,$E36:$AC36)+'5N inverse'!$A$22*$C37/Setup!$B$17+INDEX('5N inverse'!$A$22:$Y$22,1,'5N mesh'!$B$7+1)*Setup!$B$22</f>
        <v>0</v>
      </c>
      <c r="Y37" s="0" t="n">
        <f aca="false">SUMPRODUCT('5N inverse'!$A$23:$Y$23,'5N mesh'!$B$37:$Z$37,$E36:$AC36)+'5N inverse'!$A$23*$C37/Setup!$B$17+INDEX('5N inverse'!$A$23:$Y$23,1,'5N mesh'!$B$7+1)*Setup!$B$22</f>
        <v>0</v>
      </c>
      <c r="Z37" s="0" t="n">
        <f aca="false">SUMPRODUCT('5N inverse'!$A$24:$Y$24,'5N mesh'!$B$37:$Z$37,$E36:$AC36)+'5N inverse'!$A$24*$C37/Setup!$B$17+INDEX('5N inverse'!$A$24:$Y$24,1,'5N mesh'!$B$7+1)*Setup!$B$22</f>
        <v>0</v>
      </c>
      <c r="AA37" s="0" t="n">
        <f aca="false">SUMPRODUCT('5N inverse'!$A$25:$Y$25,'5N mesh'!$B$37:$Z$37,$E36:$AC36)+'5N inverse'!$A$25*$C37/Setup!$B$17+INDEX('5N inverse'!$A$25:$Y$25,1,'5N mesh'!$B$7+1)*Setup!$B$22</f>
        <v>0</v>
      </c>
      <c r="AB37" s="0" t="n">
        <f aca="false">SUMPRODUCT('5N inverse'!$A$26:$Y$26,'5N mesh'!$B$37:$Z$37,$E36:$AC36)+'5N inverse'!$A$26*$C37/Setup!$B$17+INDEX('5N inverse'!$A$26:$Y$26,1,'5N mesh'!$B$7+1)*Setup!$B$22</f>
        <v>0</v>
      </c>
      <c r="AC37" s="0" t="n">
        <f aca="false">SUMPRODUCT('5N inverse'!$A$27:$Y$27,'5N mesh'!$B$37:$Z$37,$E36:$AC36)+'5N inverse'!$A$27*$C37/Setup!$B$17+INDEX('5N inverse'!$A$27:$Y$27,1,'5N mesh'!$B$7+1)*Setup!$B$22</f>
        <v>0</v>
      </c>
    </row>
    <row r="38" customFormat="false" ht="15" hidden="false" customHeight="false" outlineLevel="0" collapsed="false">
      <c r="A38" s="0" t="n">
        <v>33</v>
      </c>
      <c r="B38" s="0" t="n">
        <f aca="false">A38*Setup!$B$11/3600</f>
        <v>2.75</v>
      </c>
      <c r="C38" s="0" t="n">
        <f aca="false">Setup!$B$7+Setup!$B$8*COS(2*PI()*(B38-Setup!$B$9)/24)</f>
        <v>20.2122794820196</v>
      </c>
      <c r="D38" s="0" t="n">
        <f aca="false">(C38-E38)/Setup!$B$17</f>
        <v>23.9287940811212</v>
      </c>
      <c r="E38" s="0" t="n">
        <f aca="false">SUMPRODUCT('5N inverse'!$A$3:$Y$3,'5N mesh'!$B$37:$Z$37,$E37:$AC37)+'5N inverse'!$A$3*$C38/Setup!$B$17+INDEX('5N inverse'!$A$3:$Y$3,1,'5N mesh'!$B$7+1)*Setup!$B$22</f>
        <v>17.1015362514738</v>
      </c>
      <c r="F38" s="0" t="n">
        <f aca="false">SUMPRODUCT('5N inverse'!$A$4:$Y$4,'5N mesh'!$B$37:$Z$37,$E37:$AC37)+'5N inverse'!$A$4*$C38/Setup!$B$17+INDEX('5N inverse'!$A$4:$Y$4,1,'5N mesh'!$B$7+1)*Setup!$B$22</f>
        <v>16.7528539046375</v>
      </c>
      <c r="G38" s="0" t="n">
        <f aca="false">SUMPRODUCT('5N inverse'!$A$5:$Y$5,'5N mesh'!$B$37:$Z$37,$E37:$AC37)+'5N inverse'!$A$5*$C38/Setup!$B$17+INDEX('5N inverse'!$A$5:$Y$5,1,'5N mesh'!$B$7+1)*Setup!$B$22</f>
        <v>16.0554892109648</v>
      </c>
      <c r="H38" s="0" t="n">
        <f aca="false">SUMPRODUCT('5N inverse'!$A$6:$Y$6,'5N mesh'!$B$37:$Z$37,$E37:$AC37)+'5N inverse'!$A$6*$C38/Setup!$B$17+INDEX('5N inverse'!$A$6:$Y$6,1,'5N mesh'!$B$7+1)*Setup!$B$22</f>
        <v>15.3581245172922</v>
      </c>
      <c r="I38" s="0" t="n">
        <f aca="false">SUMPRODUCT('5N inverse'!$A$7:$Y$7,'5N mesh'!$B$37:$Z$37,$E37:$AC37)+'5N inverse'!$A$7*$C38/Setup!$B$17+INDEX('5N inverse'!$A$7:$Y$7,1,'5N mesh'!$B$7+1)*Setup!$B$22</f>
        <v>15.0094421704558</v>
      </c>
      <c r="J38" s="0" t="n">
        <f aca="false">SUMPRODUCT('5N inverse'!$A$8:$Y$8,'5N mesh'!$B$37:$Z$37,$E37:$AC37)+'5N inverse'!$A$8*$C38/Setup!$B$17+INDEX('5N inverse'!$A$8:$Y$8,1,'5N mesh'!$B$7+1)*Setup!$B$22</f>
        <v>0</v>
      </c>
      <c r="K38" s="0" t="n">
        <f aca="false">SUMPRODUCT('5N inverse'!$A$9:$Y$9,'5N mesh'!$B$37:$Z$37,$E37:$AC37)+'5N inverse'!$A$9*$C38/Setup!$B$17+INDEX('5N inverse'!$A$9:$Y$9,1,'5N mesh'!$B$7+1)*Setup!$B$22</f>
        <v>0</v>
      </c>
      <c r="L38" s="0" t="n">
        <f aca="false">SUMPRODUCT('5N inverse'!$A$10:$Y$10,'5N mesh'!$B$37:$Z$37,$E37:$AC37)+'5N inverse'!$A$10*$C38/Setup!$B$17+INDEX('5N inverse'!$A$10:$Y$10,1,'5N mesh'!$B$7+1)*Setup!$B$22</f>
        <v>0</v>
      </c>
      <c r="M38" s="0" t="n">
        <f aca="false">SUMPRODUCT('5N inverse'!$A$11:$Y$11,'5N mesh'!$B$37:$Z$37,$E37:$AC37)+'5N inverse'!$A$11*$C38/Setup!$B$17+INDEX('5N inverse'!$A$11:$Y$11,1,'5N mesh'!$B$7+1)*Setup!$B$22</f>
        <v>0</v>
      </c>
      <c r="N38" s="0" t="n">
        <f aca="false">SUMPRODUCT('5N inverse'!$A$12:$Y$12,'5N mesh'!$B$37:$Z$37,$E37:$AC37)+'5N inverse'!$A$12*$C38/Setup!$B$17+INDEX('5N inverse'!$A$12:$Y$12,1,'5N mesh'!$B$7+1)*Setup!$B$22</f>
        <v>0</v>
      </c>
      <c r="O38" s="0" t="n">
        <f aca="false">SUMPRODUCT('5N inverse'!$A$13:$Y$13,'5N mesh'!$B$37:$Z$37,$E37:$AC37)+'5N inverse'!$A$13*$C38/Setup!$B$17+INDEX('5N inverse'!$A$13:$Y$13,1,'5N mesh'!$B$7+1)*Setup!$B$22</f>
        <v>0</v>
      </c>
      <c r="P38" s="0" t="n">
        <f aca="false">SUMPRODUCT('5N inverse'!$A$14:$Y$14,'5N mesh'!$B$37:$Z$37,$E37:$AC37)+'5N inverse'!$A$14*$C38/Setup!$B$17+INDEX('5N inverse'!$A$14:$Y$14,1,'5N mesh'!$B$7+1)*Setup!$B$22</f>
        <v>0</v>
      </c>
      <c r="Q38" s="0" t="n">
        <f aca="false">SUMPRODUCT('5N inverse'!$A$15:$Y$15,'5N mesh'!$B$37:$Z$37,$E37:$AC37)+'5N inverse'!$A$15*$C38/Setup!$B$17+INDEX('5N inverse'!$A$15:$Y$15,1,'5N mesh'!$B$7+1)*Setup!$B$22</f>
        <v>0</v>
      </c>
      <c r="R38" s="0" t="n">
        <f aca="false">SUMPRODUCT('5N inverse'!$A$16:$Y$16,'5N mesh'!$B$37:$Z$37,$E37:$AC37)+'5N inverse'!$A$16*$C38/Setup!$B$17+INDEX('5N inverse'!$A$16:$Y$16,1,'5N mesh'!$B$7+1)*Setup!$B$22</f>
        <v>0</v>
      </c>
      <c r="S38" s="0" t="n">
        <f aca="false">SUMPRODUCT('5N inverse'!$A$17:$Y$17,'5N mesh'!$B$37:$Z$37,$E37:$AC37)+'5N inverse'!$A$17*$C38/Setup!$B$17+INDEX('5N inverse'!$A$17:$Y$17,1,'5N mesh'!$B$7+1)*Setup!$B$22</f>
        <v>0</v>
      </c>
      <c r="T38" s="0" t="n">
        <f aca="false">SUMPRODUCT('5N inverse'!$A$18:$Y$18,'5N mesh'!$B$37:$Z$37,$E37:$AC37)+'5N inverse'!$A$18*$C38/Setup!$B$17+INDEX('5N inverse'!$A$18:$Y$18,1,'5N mesh'!$B$7+1)*Setup!$B$22</f>
        <v>0</v>
      </c>
      <c r="U38" s="0" t="n">
        <f aca="false">SUMPRODUCT('5N inverse'!$A$19:$Y$19,'5N mesh'!$B$37:$Z$37,$E37:$AC37)+'5N inverse'!$A$19*$C38/Setup!$B$17+INDEX('5N inverse'!$A$19:$Y$19,1,'5N mesh'!$B$7+1)*Setup!$B$22</f>
        <v>0</v>
      </c>
      <c r="V38" s="0" t="n">
        <f aca="false">SUMPRODUCT('5N inverse'!$A$20:$Y$20,'5N mesh'!$B$37:$Z$37,$E37:$AC37)+'5N inverse'!$A$20*$C38/Setup!$B$17+INDEX('5N inverse'!$A$20:$Y$20,1,'5N mesh'!$B$7+1)*Setup!$B$22</f>
        <v>0</v>
      </c>
      <c r="W38" s="0" t="n">
        <f aca="false">SUMPRODUCT('5N inverse'!$A$21:$Y$21,'5N mesh'!$B$37:$Z$37,$E37:$AC37)+'5N inverse'!$A$21*$C38/Setup!$B$17+INDEX('5N inverse'!$A$21:$Y$21,1,'5N mesh'!$B$7+1)*Setup!$B$22</f>
        <v>0</v>
      </c>
      <c r="X38" s="0" t="n">
        <f aca="false">SUMPRODUCT('5N inverse'!$A$22:$Y$22,'5N mesh'!$B$37:$Z$37,$E37:$AC37)+'5N inverse'!$A$22*$C38/Setup!$B$17+INDEX('5N inverse'!$A$22:$Y$22,1,'5N mesh'!$B$7+1)*Setup!$B$22</f>
        <v>0</v>
      </c>
      <c r="Y38" s="0" t="n">
        <f aca="false">SUMPRODUCT('5N inverse'!$A$23:$Y$23,'5N mesh'!$B$37:$Z$37,$E37:$AC37)+'5N inverse'!$A$23*$C38/Setup!$B$17+INDEX('5N inverse'!$A$23:$Y$23,1,'5N mesh'!$B$7+1)*Setup!$B$22</f>
        <v>0</v>
      </c>
      <c r="Z38" s="0" t="n">
        <f aca="false">SUMPRODUCT('5N inverse'!$A$24:$Y$24,'5N mesh'!$B$37:$Z$37,$E37:$AC37)+'5N inverse'!$A$24*$C38/Setup!$B$17+INDEX('5N inverse'!$A$24:$Y$24,1,'5N mesh'!$B$7+1)*Setup!$B$22</f>
        <v>0</v>
      </c>
      <c r="AA38" s="0" t="n">
        <f aca="false">SUMPRODUCT('5N inverse'!$A$25:$Y$25,'5N mesh'!$B$37:$Z$37,$E37:$AC37)+'5N inverse'!$A$25*$C38/Setup!$B$17+INDEX('5N inverse'!$A$25:$Y$25,1,'5N mesh'!$B$7+1)*Setup!$B$22</f>
        <v>0</v>
      </c>
      <c r="AB38" s="0" t="n">
        <f aca="false">SUMPRODUCT('5N inverse'!$A$26:$Y$26,'5N mesh'!$B$37:$Z$37,$E37:$AC37)+'5N inverse'!$A$26*$C38/Setup!$B$17+INDEX('5N inverse'!$A$26:$Y$26,1,'5N mesh'!$B$7+1)*Setup!$B$22</f>
        <v>0</v>
      </c>
      <c r="AC38" s="0" t="n">
        <f aca="false">SUMPRODUCT('5N inverse'!$A$27:$Y$27,'5N mesh'!$B$37:$Z$37,$E37:$AC37)+'5N inverse'!$A$27*$C38/Setup!$B$17+INDEX('5N inverse'!$A$27:$Y$27,1,'5N mesh'!$B$7+1)*Setup!$B$22</f>
        <v>0</v>
      </c>
    </row>
    <row r="39" customFormat="false" ht="15" hidden="false" customHeight="false" outlineLevel="0" collapsed="false">
      <c r="A39" s="0" t="n">
        <v>34</v>
      </c>
      <c r="B39" s="0" t="n">
        <f aca="false">A39*Setup!$B$11/3600</f>
        <v>2.83333333333333</v>
      </c>
      <c r="C39" s="0" t="n">
        <f aca="false">Setup!$B$7+Setup!$B$8*COS(2*PI()*(B39-Setup!$B$9)/24)</f>
        <v>20.1851321970071</v>
      </c>
      <c r="D39" s="0" t="n">
        <f aca="false">(C39-E39)/Setup!$B$17</f>
        <v>23.4189792204005</v>
      </c>
      <c r="E39" s="0" t="n">
        <f aca="false">SUMPRODUCT('5N inverse'!$A$3:$Y$3,'5N mesh'!$B$37:$Z$37,$E38:$AC38)+'5N inverse'!$A$3*$C39/Setup!$B$17+INDEX('5N inverse'!$A$3:$Y$3,1,'5N mesh'!$B$7+1)*Setup!$B$22</f>
        <v>17.140664898355</v>
      </c>
      <c r="F39" s="0" t="n">
        <f aca="false">SUMPRODUCT('5N inverse'!$A$4:$Y$4,'5N mesh'!$B$37:$Z$37,$E38:$AC38)+'5N inverse'!$A$4*$C39/Setup!$B$17+INDEX('5N inverse'!$A$4:$Y$4,1,'5N mesh'!$B$7+1)*Setup!$B$22</f>
        <v>16.7855212034266</v>
      </c>
      <c r="G39" s="0" t="n">
        <f aca="false">SUMPRODUCT('5N inverse'!$A$5:$Y$5,'5N mesh'!$B$37:$Z$37,$E38:$AC38)+'5N inverse'!$A$5*$C39/Setup!$B$17+INDEX('5N inverse'!$A$5:$Y$5,1,'5N mesh'!$B$7+1)*Setup!$B$22</f>
        <v>16.0752338135698</v>
      </c>
      <c r="H39" s="0" t="n">
        <f aca="false">SUMPRODUCT('5N inverse'!$A$6:$Y$6,'5N mesh'!$B$37:$Z$37,$E38:$AC38)+'5N inverse'!$A$6*$C39/Setup!$B$17+INDEX('5N inverse'!$A$6:$Y$6,1,'5N mesh'!$B$7+1)*Setup!$B$22</f>
        <v>15.364946423713</v>
      </c>
      <c r="I39" s="0" t="n">
        <f aca="false">SUMPRODUCT('5N inverse'!$A$7:$Y$7,'5N mesh'!$B$37:$Z$37,$E38:$AC38)+'5N inverse'!$A$7*$C39/Setup!$B$17+INDEX('5N inverse'!$A$7:$Y$7,1,'5N mesh'!$B$7+1)*Setup!$B$22</f>
        <v>15.0098027287846</v>
      </c>
      <c r="J39" s="0" t="n">
        <f aca="false">SUMPRODUCT('5N inverse'!$A$8:$Y$8,'5N mesh'!$B$37:$Z$37,$E38:$AC38)+'5N inverse'!$A$8*$C39/Setup!$B$17+INDEX('5N inverse'!$A$8:$Y$8,1,'5N mesh'!$B$7+1)*Setup!$B$22</f>
        <v>0</v>
      </c>
      <c r="K39" s="0" t="n">
        <f aca="false">SUMPRODUCT('5N inverse'!$A$9:$Y$9,'5N mesh'!$B$37:$Z$37,$E38:$AC38)+'5N inverse'!$A$9*$C39/Setup!$B$17+INDEX('5N inverse'!$A$9:$Y$9,1,'5N mesh'!$B$7+1)*Setup!$B$22</f>
        <v>0</v>
      </c>
      <c r="L39" s="0" t="n">
        <f aca="false">SUMPRODUCT('5N inverse'!$A$10:$Y$10,'5N mesh'!$B$37:$Z$37,$E38:$AC38)+'5N inverse'!$A$10*$C39/Setup!$B$17+INDEX('5N inverse'!$A$10:$Y$10,1,'5N mesh'!$B$7+1)*Setup!$B$22</f>
        <v>0</v>
      </c>
      <c r="M39" s="0" t="n">
        <f aca="false">SUMPRODUCT('5N inverse'!$A$11:$Y$11,'5N mesh'!$B$37:$Z$37,$E38:$AC38)+'5N inverse'!$A$11*$C39/Setup!$B$17+INDEX('5N inverse'!$A$11:$Y$11,1,'5N mesh'!$B$7+1)*Setup!$B$22</f>
        <v>0</v>
      </c>
      <c r="N39" s="0" t="n">
        <f aca="false">SUMPRODUCT('5N inverse'!$A$12:$Y$12,'5N mesh'!$B$37:$Z$37,$E38:$AC38)+'5N inverse'!$A$12*$C39/Setup!$B$17+INDEX('5N inverse'!$A$12:$Y$12,1,'5N mesh'!$B$7+1)*Setup!$B$22</f>
        <v>0</v>
      </c>
      <c r="O39" s="0" t="n">
        <f aca="false">SUMPRODUCT('5N inverse'!$A$13:$Y$13,'5N mesh'!$B$37:$Z$37,$E38:$AC38)+'5N inverse'!$A$13*$C39/Setup!$B$17+INDEX('5N inverse'!$A$13:$Y$13,1,'5N mesh'!$B$7+1)*Setup!$B$22</f>
        <v>0</v>
      </c>
      <c r="P39" s="0" t="n">
        <f aca="false">SUMPRODUCT('5N inverse'!$A$14:$Y$14,'5N mesh'!$B$37:$Z$37,$E38:$AC38)+'5N inverse'!$A$14*$C39/Setup!$B$17+INDEX('5N inverse'!$A$14:$Y$14,1,'5N mesh'!$B$7+1)*Setup!$B$22</f>
        <v>0</v>
      </c>
      <c r="Q39" s="0" t="n">
        <f aca="false">SUMPRODUCT('5N inverse'!$A$15:$Y$15,'5N mesh'!$B$37:$Z$37,$E38:$AC38)+'5N inverse'!$A$15*$C39/Setup!$B$17+INDEX('5N inverse'!$A$15:$Y$15,1,'5N mesh'!$B$7+1)*Setup!$B$22</f>
        <v>0</v>
      </c>
      <c r="R39" s="0" t="n">
        <f aca="false">SUMPRODUCT('5N inverse'!$A$16:$Y$16,'5N mesh'!$B$37:$Z$37,$E38:$AC38)+'5N inverse'!$A$16*$C39/Setup!$B$17+INDEX('5N inverse'!$A$16:$Y$16,1,'5N mesh'!$B$7+1)*Setup!$B$22</f>
        <v>0</v>
      </c>
      <c r="S39" s="0" t="n">
        <f aca="false">SUMPRODUCT('5N inverse'!$A$17:$Y$17,'5N mesh'!$B$37:$Z$37,$E38:$AC38)+'5N inverse'!$A$17*$C39/Setup!$B$17+INDEX('5N inverse'!$A$17:$Y$17,1,'5N mesh'!$B$7+1)*Setup!$B$22</f>
        <v>0</v>
      </c>
      <c r="T39" s="0" t="n">
        <f aca="false">SUMPRODUCT('5N inverse'!$A$18:$Y$18,'5N mesh'!$B$37:$Z$37,$E38:$AC38)+'5N inverse'!$A$18*$C39/Setup!$B$17+INDEX('5N inverse'!$A$18:$Y$18,1,'5N mesh'!$B$7+1)*Setup!$B$22</f>
        <v>0</v>
      </c>
      <c r="U39" s="0" t="n">
        <f aca="false">SUMPRODUCT('5N inverse'!$A$19:$Y$19,'5N mesh'!$B$37:$Z$37,$E38:$AC38)+'5N inverse'!$A$19*$C39/Setup!$B$17+INDEX('5N inverse'!$A$19:$Y$19,1,'5N mesh'!$B$7+1)*Setup!$B$22</f>
        <v>0</v>
      </c>
      <c r="V39" s="0" t="n">
        <f aca="false">SUMPRODUCT('5N inverse'!$A$20:$Y$20,'5N mesh'!$B$37:$Z$37,$E38:$AC38)+'5N inverse'!$A$20*$C39/Setup!$B$17+INDEX('5N inverse'!$A$20:$Y$20,1,'5N mesh'!$B$7+1)*Setup!$B$22</f>
        <v>0</v>
      </c>
      <c r="W39" s="0" t="n">
        <f aca="false">SUMPRODUCT('5N inverse'!$A$21:$Y$21,'5N mesh'!$B$37:$Z$37,$E38:$AC38)+'5N inverse'!$A$21*$C39/Setup!$B$17+INDEX('5N inverse'!$A$21:$Y$21,1,'5N mesh'!$B$7+1)*Setup!$B$22</f>
        <v>0</v>
      </c>
      <c r="X39" s="0" t="n">
        <f aca="false">SUMPRODUCT('5N inverse'!$A$22:$Y$22,'5N mesh'!$B$37:$Z$37,$E38:$AC38)+'5N inverse'!$A$22*$C39/Setup!$B$17+INDEX('5N inverse'!$A$22:$Y$22,1,'5N mesh'!$B$7+1)*Setup!$B$22</f>
        <v>0</v>
      </c>
      <c r="Y39" s="0" t="n">
        <f aca="false">SUMPRODUCT('5N inverse'!$A$23:$Y$23,'5N mesh'!$B$37:$Z$37,$E38:$AC38)+'5N inverse'!$A$23*$C39/Setup!$B$17+INDEX('5N inverse'!$A$23:$Y$23,1,'5N mesh'!$B$7+1)*Setup!$B$22</f>
        <v>0</v>
      </c>
      <c r="Z39" s="0" t="n">
        <f aca="false">SUMPRODUCT('5N inverse'!$A$24:$Y$24,'5N mesh'!$B$37:$Z$37,$E38:$AC38)+'5N inverse'!$A$24*$C39/Setup!$B$17+INDEX('5N inverse'!$A$24:$Y$24,1,'5N mesh'!$B$7+1)*Setup!$B$22</f>
        <v>0</v>
      </c>
      <c r="AA39" s="0" t="n">
        <f aca="false">SUMPRODUCT('5N inverse'!$A$25:$Y$25,'5N mesh'!$B$37:$Z$37,$E38:$AC38)+'5N inverse'!$A$25*$C39/Setup!$B$17+INDEX('5N inverse'!$A$25:$Y$25,1,'5N mesh'!$B$7+1)*Setup!$B$22</f>
        <v>0</v>
      </c>
      <c r="AB39" s="0" t="n">
        <f aca="false">SUMPRODUCT('5N inverse'!$A$26:$Y$26,'5N mesh'!$B$37:$Z$37,$E38:$AC38)+'5N inverse'!$A$26*$C39/Setup!$B$17+INDEX('5N inverse'!$A$26:$Y$26,1,'5N mesh'!$B$7+1)*Setup!$B$22</f>
        <v>0</v>
      </c>
      <c r="AC39" s="0" t="n">
        <f aca="false">SUMPRODUCT('5N inverse'!$A$27:$Y$27,'5N mesh'!$B$37:$Z$37,$E38:$AC38)+'5N inverse'!$A$27*$C39/Setup!$B$17+INDEX('5N inverse'!$A$27:$Y$27,1,'5N mesh'!$B$7+1)*Setup!$B$22</f>
        <v>0</v>
      </c>
    </row>
    <row r="40" customFormat="false" ht="15" hidden="false" customHeight="false" outlineLevel="0" collapsed="false">
      <c r="A40" s="0" t="n">
        <v>35</v>
      </c>
      <c r="B40" s="0" t="n">
        <f aca="false">A40*Setup!$B$11/3600</f>
        <v>2.91666666666667</v>
      </c>
      <c r="C40" s="0" t="n">
        <f aca="false">Setup!$B$7+Setup!$B$8*COS(2*PI()*(B40-Setup!$B$9)/24)</f>
        <v>20.1598005824563</v>
      </c>
      <c r="D40" s="0" t="n">
        <f aca="false">(C40-E40)/Setup!$B$17</f>
        <v>22.92965167776</v>
      </c>
      <c r="E40" s="0" t="n">
        <f aca="false">SUMPRODUCT('5N inverse'!$A$3:$Y$3,'5N mesh'!$B$37:$Z$37,$E39:$AC39)+'5N inverse'!$A$3*$C40/Setup!$B$17+INDEX('5N inverse'!$A$3:$Y$3,1,'5N mesh'!$B$7+1)*Setup!$B$22</f>
        <v>17.1789458643475</v>
      </c>
      <c r="F40" s="0" t="n">
        <f aca="false">SUMPRODUCT('5N inverse'!$A$4:$Y$4,'5N mesh'!$B$37:$Z$37,$E39:$AC39)+'5N inverse'!$A$4*$C40/Setup!$B$17+INDEX('5N inverse'!$A$4:$Y$4,1,'5N mesh'!$B$7+1)*Setup!$B$22</f>
        <v>16.8174818598453</v>
      </c>
      <c r="G40" s="0" t="n">
        <f aca="false">SUMPRODUCT('5N inverse'!$A$5:$Y$5,'5N mesh'!$B$37:$Z$37,$E39:$AC39)+'5N inverse'!$A$5*$C40/Setup!$B$17+INDEX('5N inverse'!$A$5:$Y$5,1,'5N mesh'!$B$7+1)*Setup!$B$22</f>
        <v>16.0945538508409</v>
      </c>
      <c r="H40" s="0" t="n">
        <f aca="false">SUMPRODUCT('5N inverse'!$A$6:$Y$6,'5N mesh'!$B$37:$Z$37,$E39:$AC39)+'5N inverse'!$A$6*$C40/Setup!$B$17+INDEX('5N inverse'!$A$6:$Y$6,1,'5N mesh'!$B$7+1)*Setup!$B$22</f>
        <v>15.3716258418365</v>
      </c>
      <c r="I40" s="0" t="n">
        <f aca="false">SUMPRODUCT('5N inverse'!$A$7:$Y$7,'5N mesh'!$B$37:$Z$37,$E39:$AC39)+'5N inverse'!$A$7*$C40/Setup!$B$17+INDEX('5N inverse'!$A$7:$Y$7,1,'5N mesh'!$B$7+1)*Setup!$B$22</f>
        <v>15.0101618373343</v>
      </c>
      <c r="J40" s="0" t="n">
        <f aca="false">SUMPRODUCT('5N inverse'!$A$8:$Y$8,'5N mesh'!$B$37:$Z$37,$E39:$AC39)+'5N inverse'!$A$8*$C40/Setup!$B$17+INDEX('5N inverse'!$A$8:$Y$8,1,'5N mesh'!$B$7+1)*Setup!$B$22</f>
        <v>0</v>
      </c>
      <c r="K40" s="0" t="n">
        <f aca="false">SUMPRODUCT('5N inverse'!$A$9:$Y$9,'5N mesh'!$B$37:$Z$37,$E39:$AC39)+'5N inverse'!$A$9*$C40/Setup!$B$17+INDEX('5N inverse'!$A$9:$Y$9,1,'5N mesh'!$B$7+1)*Setup!$B$22</f>
        <v>0</v>
      </c>
      <c r="L40" s="0" t="n">
        <f aca="false">SUMPRODUCT('5N inverse'!$A$10:$Y$10,'5N mesh'!$B$37:$Z$37,$E39:$AC39)+'5N inverse'!$A$10*$C40/Setup!$B$17+INDEX('5N inverse'!$A$10:$Y$10,1,'5N mesh'!$B$7+1)*Setup!$B$22</f>
        <v>0</v>
      </c>
      <c r="M40" s="0" t="n">
        <f aca="false">SUMPRODUCT('5N inverse'!$A$11:$Y$11,'5N mesh'!$B$37:$Z$37,$E39:$AC39)+'5N inverse'!$A$11*$C40/Setup!$B$17+INDEX('5N inverse'!$A$11:$Y$11,1,'5N mesh'!$B$7+1)*Setup!$B$22</f>
        <v>0</v>
      </c>
      <c r="N40" s="0" t="n">
        <f aca="false">SUMPRODUCT('5N inverse'!$A$12:$Y$12,'5N mesh'!$B$37:$Z$37,$E39:$AC39)+'5N inverse'!$A$12*$C40/Setup!$B$17+INDEX('5N inverse'!$A$12:$Y$12,1,'5N mesh'!$B$7+1)*Setup!$B$22</f>
        <v>0</v>
      </c>
      <c r="O40" s="0" t="n">
        <f aca="false">SUMPRODUCT('5N inverse'!$A$13:$Y$13,'5N mesh'!$B$37:$Z$37,$E39:$AC39)+'5N inverse'!$A$13*$C40/Setup!$B$17+INDEX('5N inverse'!$A$13:$Y$13,1,'5N mesh'!$B$7+1)*Setup!$B$22</f>
        <v>0</v>
      </c>
      <c r="P40" s="0" t="n">
        <f aca="false">SUMPRODUCT('5N inverse'!$A$14:$Y$14,'5N mesh'!$B$37:$Z$37,$E39:$AC39)+'5N inverse'!$A$14*$C40/Setup!$B$17+INDEX('5N inverse'!$A$14:$Y$14,1,'5N mesh'!$B$7+1)*Setup!$B$22</f>
        <v>0</v>
      </c>
      <c r="Q40" s="0" t="n">
        <f aca="false">SUMPRODUCT('5N inverse'!$A$15:$Y$15,'5N mesh'!$B$37:$Z$37,$E39:$AC39)+'5N inverse'!$A$15*$C40/Setup!$B$17+INDEX('5N inverse'!$A$15:$Y$15,1,'5N mesh'!$B$7+1)*Setup!$B$22</f>
        <v>0</v>
      </c>
      <c r="R40" s="0" t="n">
        <f aca="false">SUMPRODUCT('5N inverse'!$A$16:$Y$16,'5N mesh'!$B$37:$Z$37,$E39:$AC39)+'5N inverse'!$A$16*$C40/Setup!$B$17+INDEX('5N inverse'!$A$16:$Y$16,1,'5N mesh'!$B$7+1)*Setup!$B$22</f>
        <v>0</v>
      </c>
      <c r="S40" s="0" t="n">
        <f aca="false">SUMPRODUCT('5N inverse'!$A$17:$Y$17,'5N mesh'!$B$37:$Z$37,$E39:$AC39)+'5N inverse'!$A$17*$C40/Setup!$B$17+INDEX('5N inverse'!$A$17:$Y$17,1,'5N mesh'!$B$7+1)*Setup!$B$22</f>
        <v>0</v>
      </c>
      <c r="T40" s="0" t="n">
        <f aca="false">SUMPRODUCT('5N inverse'!$A$18:$Y$18,'5N mesh'!$B$37:$Z$37,$E39:$AC39)+'5N inverse'!$A$18*$C40/Setup!$B$17+INDEX('5N inverse'!$A$18:$Y$18,1,'5N mesh'!$B$7+1)*Setup!$B$22</f>
        <v>0</v>
      </c>
      <c r="U40" s="0" t="n">
        <f aca="false">SUMPRODUCT('5N inverse'!$A$19:$Y$19,'5N mesh'!$B$37:$Z$37,$E39:$AC39)+'5N inverse'!$A$19*$C40/Setup!$B$17+INDEX('5N inverse'!$A$19:$Y$19,1,'5N mesh'!$B$7+1)*Setup!$B$22</f>
        <v>0</v>
      </c>
      <c r="V40" s="0" t="n">
        <f aca="false">SUMPRODUCT('5N inverse'!$A$20:$Y$20,'5N mesh'!$B$37:$Z$37,$E39:$AC39)+'5N inverse'!$A$20*$C40/Setup!$B$17+INDEX('5N inverse'!$A$20:$Y$20,1,'5N mesh'!$B$7+1)*Setup!$B$22</f>
        <v>0</v>
      </c>
      <c r="W40" s="0" t="n">
        <f aca="false">SUMPRODUCT('5N inverse'!$A$21:$Y$21,'5N mesh'!$B$37:$Z$37,$E39:$AC39)+'5N inverse'!$A$21*$C40/Setup!$B$17+INDEX('5N inverse'!$A$21:$Y$21,1,'5N mesh'!$B$7+1)*Setup!$B$22</f>
        <v>0</v>
      </c>
      <c r="X40" s="0" t="n">
        <f aca="false">SUMPRODUCT('5N inverse'!$A$22:$Y$22,'5N mesh'!$B$37:$Z$37,$E39:$AC39)+'5N inverse'!$A$22*$C40/Setup!$B$17+INDEX('5N inverse'!$A$22:$Y$22,1,'5N mesh'!$B$7+1)*Setup!$B$22</f>
        <v>0</v>
      </c>
      <c r="Y40" s="0" t="n">
        <f aca="false">SUMPRODUCT('5N inverse'!$A$23:$Y$23,'5N mesh'!$B$37:$Z$37,$E39:$AC39)+'5N inverse'!$A$23*$C40/Setup!$B$17+INDEX('5N inverse'!$A$23:$Y$23,1,'5N mesh'!$B$7+1)*Setup!$B$22</f>
        <v>0</v>
      </c>
      <c r="Z40" s="0" t="n">
        <f aca="false">SUMPRODUCT('5N inverse'!$A$24:$Y$24,'5N mesh'!$B$37:$Z$37,$E39:$AC39)+'5N inverse'!$A$24*$C40/Setup!$B$17+INDEX('5N inverse'!$A$24:$Y$24,1,'5N mesh'!$B$7+1)*Setup!$B$22</f>
        <v>0</v>
      </c>
      <c r="AA40" s="0" t="n">
        <f aca="false">SUMPRODUCT('5N inverse'!$A$25:$Y$25,'5N mesh'!$B$37:$Z$37,$E39:$AC39)+'5N inverse'!$A$25*$C40/Setup!$B$17+INDEX('5N inverse'!$A$25:$Y$25,1,'5N mesh'!$B$7+1)*Setup!$B$22</f>
        <v>0</v>
      </c>
      <c r="AB40" s="0" t="n">
        <f aca="false">SUMPRODUCT('5N inverse'!$A$26:$Y$26,'5N mesh'!$B$37:$Z$37,$E39:$AC39)+'5N inverse'!$A$26*$C40/Setup!$B$17+INDEX('5N inverse'!$A$26:$Y$26,1,'5N mesh'!$B$7+1)*Setup!$B$22</f>
        <v>0</v>
      </c>
      <c r="AC40" s="0" t="n">
        <f aca="false">SUMPRODUCT('5N inverse'!$A$27:$Y$27,'5N mesh'!$B$37:$Z$37,$E39:$AC39)+'5N inverse'!$A$27*$C40/Setup!$B$17+INDEX('5N inverse'!$A$27:$Y$27,1,'5N mesh'!$B$7+1)*Setup!$B$22</f>
        <v>0</v>
      </c>
    </row>
    <row r="41" customFormat="false" ht="15" hidden="false" customHeight="false" outlineLevel="0" collapsed="false">
      <c r="A41" s="0" t="n">
        <v>36</v>
      </c>
      <c r="B41" s="0" t="n">
        <f aca="false">A41*Setup!$B$11/3600</f>
        <v>3</v>
      </c>
      <c r="C41" s="0" t="n">
        <f aca="false">Setup!$B$7+Setup!$B$8*COS(2*PI()*(B41-Setup!$B$9)/24)</f>
        <v>20.1362966948437</v>
      </c>
      <c r="D41" s="0" t="n">
        <f aca="false">(C41-E41)/Setup!$B$17</f>
        <v>22.4606356736426</v>
      </c>
      <c r="E41" s="0" t="n">
        <f aca="false">SUMPRODUCT('5N inverse'!$A$3:$Y$3,'5N mesh'!$B$37:$Z$37,$E40:$AC40)+'5N inverse'!$A$3*$C41/Setup!$B$17+INDEX('5N inverse'!$A$3:$Y$3,1,'5N mesh'!$B$7+1)*Setup!$B$22</f>
        <v>17.2164140572702</v>
      </c>
      <c r="F41" s="0" t="n">
        <f aca="false">SUMPRODUCT('5N inverse'!$A$4:$Y$4,'5N mesh'!$B$37:$Z$37,$E40:$AC40)+'5N inverse'!$A$4*$C41/Setup!$B$17+INDEX('5N inverse'!$A$4:$Y$4,1,'5N mesh'!$B$7+1)*Setup!$B$22</f>
        <v>16.8487649262657</v>
      </c>
      <c r="G41" s="0" t="n">
        <f aca="false">SUMPRODUCT('5N inverse'!$A$5:$Y$5,'5N mesh'!$B$37:$Z$37,$E40:$AC40)+'5N inverse'!$A$5*$C41/Setup!$B$17+INDEX('5N inverse'!$A$5:$Y$5,1,'5N mesh'!$B$7+1)*Setup!$B$22</f>
        <v>16.1134666642567</v>
      </c>
      <c r="H41" s="0" t="n">
        <f aca="false">SUMPRODUCT('5N inverse'!$A$6:$Y$6,'5N mesh'!$B$37:$Z$37,$E40:$AC40)+'5N inverse'!$A$6*$C41/Setup!$B$17+INDEX('5N inverse'!$A$6:$Y$6,1,'5N mesh'!$B$7+1)*Setup!$B$22</f>
        <v>15.3781684022477</v>
      </c>
      <c r="I41" s="0" t="n">
        <f aca="false">SUMPRODUCT('5N inverse'!$A$7:$Y$7,'5N mesh'!$B$37:$Z$37,$E40:$AC40)+'5N inverse'!$A$7*$C41/Setup!$B$17+INDEX('5N inverse'!$A$7:$Y$7,1,'5N mesh'!$B$7+1)*Setup!$B$22</f>
        <v>15.0105192712431</v>
      </c>
      <c r="J41" s="0" t="n">
        <f aca="false">SUMPRODUCT('5N inverse'!$A$8:$Y$8,'5N mesh'!$B$37:$Z$37,$E40:$AC40)+'5N inverse'!$A$8*$C41/Setup!$B$17+INDEX('5N inverse'!$A$8:$Y$8,1,'5N mesh'!$B$7+1)*Setup!$B$22</f>
        <v>0</v>
      </c>
      <c r="K41" s="0" t="n">
        <f aca="false">SUMPRODUCT('5N inverse'!$A$9:$Y$9,'5N mesh'!$B$37:$Z$37,$E40:$AC40)+'5N inverse'!$A$9*$C41/Setup!$B$17+INDEX('5N inverse'!$A$9:$Y$9,1,'5N mesh'!$B$7+1)*Setup!$B$22</f>
        <v>0</v>
      </c>
      <c r="L41" s="0" t="n">
        <f aca="false">SUMPRODUCT('5N inverse'!$A$10:$Y$10,'5N mesh'!$B$37:$Z$37,$E40:$AC40)+'5N inverse'!$A$10*$C41/Setup!$B$17+INDEX('5N inverse'!$A$10:$Y$10,1,'5N mesh'!$B$7+1)*Setup!$B$22</f>
        <v>0</v>
      </c>
      <c r="M41" s="0" t="n">
        <f aca="false">SUMPRODUCT('5N inverse'!$A$11:$Y$11,'5N mesh'!$B$37:$Z$37,$E40:$AC40)+'5N inverse'!$A$11*$C41/Setup!$B$17+INDEX('5N inverse'!$A$11:$Y$11,1,'5N mesh'!$B$7+1)*Setup!$B$22</f>
        <v>0</v>
      </c>
      <c r="N41" s="0" t="n">
        <f aca="false">SUMPRODUCT('5N inverse'!$A$12:$Y$12,'5N mesh'!$B$37:$Z$37,$E40:$AC40)+'5N inverse'!$A$12*$C41/Setup!$B$17+INDEX('5N inverse'!$A$12:$Y$12,1,'5N mesh'!$B$7+1)*Setup!$B$22</f>
        <v>0</v>
      </c>
      <c r="O41" s="0" t="n">
        <f aca="false">SUMPRODUCT('5N inverse'!$A$13:$Y$13,'5N mesh'!$B$37:$Z$37,$E40:$AC40)+'5N inverse'!$A$13*$C41/Setup!$B$17+INDEX('5N inverse'!$A$13:$Y$13,1,'5N mesh'!$B$7+1)*Setup!$B$22</f>
        <v>0</v>
      </c>
      <c r="P41" s="0" t="n">
        <f aca="false">SUMPRODUCT('5N inverse'!$A$14:$Y$14,'5N mesh'!$B$37:$Z$37,$E40:$AC40)+'5N inverse'!$A$14*$C41/Setup!$B$17+INDEX('5N inverse'!$A$14:$Y$14,1,'5N mesh'!$B$7+1)*Setup!$B$22</f>
        <v>0</v>
      </c>
      <c r="Q41" s="0" t="n">
        <f aca="false">SUMPRODUCT('5N inverse'!$A$15:$Y$15,'5N mesh'!$B$37:$Z$37,$E40:$AC40)+'5N inverse'!$A$15*$C41/Setup!$B$17+INDEX('5N inverse'!$A$15:$Y$15,1,'5N mesh'!$B$7+1)*Setup!$B$22</f>
        <v>0</v>
      </c>
      <c r="R41" s="0" t="n">
        <f aca="false">SUMPRODUCT('5N inverse'!$A$16:$Y$16,'5N mesh'!$B$37:$Z$37,$E40:$AC40)+'5N inverse'!$A$16*$C41/Setup!$B$17+INDEX('5N inverse'!$A$16:$Y$16,1,'5N mesh'!$B$7+1)*Setup!$B$22</f>
        <v>0</v>
      </c>
      <c r="S41" s="0" t="n">
        <f aca="false">SUMPRODUCT('5N inverse'!$A$17:$Y$17,'5N mesh'!$B$37:$Z$37,$E40:$AC40)+'5N inverse'!$A$17*$C41/Setup!$B$17+INDEX('5N inverse'!$A$17:$Y$17,1,'5N mesh'!$B$7+1)*Setup!$B$22</f>
        <v>0</v>
      </c>
      <c r="T41" s="0" t="n">
        <f aca="false">SUMPRODUCT('5N inverse'!$A$18:$Y$18,'5N mesh'!$B$37:$Z$37,$E40:$AC40)+'5N inverse'!$A$18*$C41/Setup!$B$17+INDEX('5N inverse'!$A$18:$Y$18,1,'5N mesh'!$B$7+1)*Setup!$B$22</f>
        <v>0</v>
      </c>
      <c r="U41" s="0" t="n">
        <f aca="false">SUMPRODUCT('5N inverse'!$A$19:$Y$19,'5N mesh'!$B$37:$Z$37,$E40:$AC40)+'5N inverse'!$A$19*$C41/Setup!$B$17+INDEX('5N inverse'!$A$19:$Y$19,1,'5N mesh'!$B$7+1)*Setup!$B$22</f>
        <v>0</v>
      </c>
      <c r="V41" s="0" t="n">
        <f aca="false">SUMPRODUCT('5N inverse'!$A$20:$Y$20,'5N mesh'!$B$37:$Z$37,$E40:$AC40)+'5N inverse'!$A$20*$C41/Setup!$B$17+INDEX('5N inverse'!$A$20:$Y$20,1,'5N mesh'!$B$7+1)*Setup!$B$22</f>
        <v>0</v>
      </c>
      <c r="W41" s="0" t="n">
        <f aca="false">SUMPRODUCT('5N inverse'!$A$21:$Y$21,'5N mesh'!$B$37:$Z$37,$E40:$AC40)+'5N inverse'!$A$21*$C41/Setup!$B$17+INDEX('5N inverse'!$A$21:$Y$21,1,'5N mesh'!$B$7+1)*Setup!$B$22</f>
        <v>0</v>
      </c>
      <c r="X41" s="0" t="n">
        <f aca="false">SUMPRODUCT('5N inverse'!$A$22:$Y$22,'5N mesh'!$B$37:$Z$37,$E40:$AC40)+'5N inverse'!$A$22*$C41/Setup!$B$17+INDEX('5N inverse'!$A$22:$Y$22,1,'5N mesh'!$B$7+1)*Setup!$B$22</f>
        <v>0</v>
      </c>
      <c r="Y41" s="0" t="n">
        <f aca="false">SUMPRODUCT('5N inverse'!$A$23:$Y$23,'5N mesh'!$B$37:$Z$37,$E40:$AC40)+'5N inverse'!$A$23*$C41/Setup!$B$17+INDEX('5N inverse'!$A$23:$Y$23,1,'5N mesh'!$B$7+1)*Setup!$B$22</f>
        <v>0</v>
      </c>
      <c r="Z41" s="0" t="n">
        <f aca="false">SUMPRODUCT('5N inverse'!$A$24:$Y$24,'5N mesh'!$B$37:$Z$37,$E40:$AC40)+'5N inverse'!$A$24*$C41/Setup!$B$17+INDEX('5N inverse'!$A$24:$Y$24,1,'5N mesh'!$B$7+1)*Setup!$B$22</f>
        <v>0</v>
      </c>
      <c r="AA41" s="0" t="n">
        <f aca="false">SUMPRODUCT('5N inverse'!$A$25:$Y$25,'5N mesh'!$B$37:$Z$37,$E40:$AC40)+'5N inverse'!$A$25*$C41/Setup!$B$17+INDEX('5N inverse'!$A$25:$Y$25,1,'5N mesh'!$B$7+1)*Setup!$B$22</f>
        <v>0</v>
      </c>
      <c r="AB41" s="0" t="n">
        <f aca="false">SUMPRODUCT('5N inverse'!$A$26:$Y$26,'5N mesh'!$B$37:$Z$37,$E40:$AC40)+'5N inverse'!$A$26*$C41/Setup!$B$17+INDEX('5N inverse'!$A$26:$Y$26,1,'5N mesh'!$B$7+1)*Setup!$B$22</f>
        <v>0</v>
      </c>
      <c r="AC41" s="0" t="n">
        <f aca="false">SUMPRODUCT('5N inverse'!$A$27:$Y$27,'5N mesh'!$B$37:$Z$37,$E40:$AC40)+'5N inverse'!$A$27*$C41/Setup!$B$17+INDEX('5N inverse'!$A$27:$Y$27,1,'5N mesh'!$B$7+1)*Setup!$B$22</f>
        <v>0</v>
      </c>
    </row>
    <row r="42" customFormat="false" ht="15" hidden="false" customHeight="false" outlineLevel="0" collapsed="false">
      <c r="A42" s="0" t="n">
        <v>37</v>
      </c>
      <c r="B42" s="0" t="n">
        <f aca="false">A42*Setup!$B$11/3600</f>
        <v>3.08333333333333</v>
      </c>
      <c r="C42" s="0" t="n">
        <f aca="false">Setup!$B$7+Setup!$B$8*COS(2*PI()*(B42-Setup!$B$9)/24)</f>
        <v>20.114631720747</v>
      </c>
      <c r="D42" s="0" t="n">
        <f aca="false">(C42-E42)/Setup!$B$17</f>
        <v>22.0117511943114</v>
      </c>
      <c r="E42" s="0" t="n">
        <f aca="false">SUMPRODUCT('5N inverse'!$A$3:$Y$3,'5N mesh'!$B$37:$Z$37,$E41:$AC41)+'5N inverse'!$A$3*$C42/Setup!$B$17+INDEX('5N inverse'!$A$3:$Y$3,1,'5N mesh'!$B$7+1)*Setup!$B$22</f>
        <v>17.2531040654865</v>
      </c>
      <c r="F42" s="0" t="n">
        <f aca="false">SUMPRODUCT('5N inverse'!$A$4:$Y$4,'5N mesh'!$B$37:$Z$37,$E41:$AC41)+'5N inverse'!$A$4*$C42/Setup!$B$17+INDEX('5N inverse'!$A$4:$Y$4,1,'5N mesh'!$B$7+1)*Setup!$B$22</f>
        <v>16.8793991924094</v>
      </c>
      <c r="G42" s="0" t="n">
        <f aca="false">SUMPRODUCT('5N inverse'!$A$5:$Y$5,'5N mesh'!$B$37:$Z$37,$E41:$AC41)+'5N inverse'!$A$5*$C42/Setup!$B$17+INDEX('5N inverse'!$A$5:$Y$5,1,'5N mesh'!$B$7+1)*Setup!$B$22</f>
        <v>16.1319894462553</v>
      </c>
      <c r="H42" s="0" t="n">
        <f aca="false">SUMPRODUCT('5N inverse'!$A$6:$Y$6,'5N mesh'!$B$37:$Z$37,$E41:$AC41)+'5N inverse'!$A$6*$C42/Setup!$B$17+INDEX('5N inverse'!$A$6:$Y$6,1,'5N mesh'!$B$7+1)*Setup!$B$22</f>
        <v>15.3845797001011</v>
      </c>
      <c r="I42" s="0" t="n">
        <f aca="false">SUMPRODUCT('5N inverse'!$A$7:$Y$7,'5N mesh'!$B$37:$Z$37,$E41:$AC41)+'5N inverse'!$A$7*$C42/Setup!$B$17+INDEX('5N inverse'!$A$7:$Y$7,1,'5N mesh'!$B$7+1)*Setup!$B$22</f>
        <v>15.010874827024</v>
      </c>
      <c r="J42" s="0" t="n">
        <f aca="false">SUMPRODUCT('5N inverse'!$A$8:$Y$8,'5N mesh'!$B$37:$Z$37,$E41:$AC41)+'5N inverse'!$A$8*$C42/Setup!$B$17+INDEX('5N inverse'!$A$8:$Y$8,1,'5N mesh'!$B$7+1)*Setup!$B$22</f>
        <v>0</v>
      </c>
      <c r="K42" s="0" t="n">
        <f aca="false">SUMPRODUCT('5N inverse'!$A$9:$Y$9,'5N mesh'!$B$37:$Z$37,$E41:$AC41)+'5N inverse'!$A$9*$C42/Setup!$B$17+INDEX('5N inverse'!$A$9:$Y$9,1,'5N mesh'!$B$7+1)*Setup!$B$22</f>
        <v>0</v>
      </c>
      <c r="L42" s="0" t="n">
        <f aca="false">SUMPRODUCT('5N inverse'!$A$10:$Y$10,'5N mesh'!$B$37:$Z$37,$E41:$AC41)+'5N inverse'!$A$10*$C42/Setup!$B$17+INDEX('5N inverse'!$A$10:$Y$10,1,'5N mesh'!$B$7+1)*Setup!$B$22</f>
        <v>0</v>
      </c>
      <c r="M42" s="0" t="n">
        <f aca="false">SUMPRODUCT('5N inverse'!$A$11:$Y$11,'5N mesh'!$B$37:$Z$37,$E41:$AC41)+'5N inverse'!$A$11*$C42/Setup!$B$17+INDEX('5N inverse'!$A$11:$Y$11,1,'5N mesh'!$B$7+1)*Setup!$B$22</f>
        <v>0</v>
      </c>
      <c r="N42" s="0" t="n">
        <f aca="false">SUMPRODUCT('5N inverse'!$A$12:$Y$12,'5N mesh'!$B$37:$Z$37,$E41:$AC41)+'5N inverse'!$A$12*$C42/Setup!$B$17+INDEX('5N inverse'!$A$12:$Y$12,1,'5N mesh'!$B$7+1)*Setup!$B$22</f>
        <v>0</v>
      </c>
      <c r="O42" s="0" t="n">
        <f aca="false">SUMPRODUCT('5N inverse'!$A$13:$Y$13,'5N mesh'!$B$37:$Z$37,$E41:$AC41)+'5N inverse'!$A$13*$C42/Setup!$B$17+INDEX('5N inverse'!$A$13:$Y$13,1,'5N mesh'!$B$7+1)*Setup!$B$22</f>
        <v>0</v>
      </c>
      <c r="P42" s="0" t="n">
        <f aca="false">SUMPRODUCT('5N inverse'!$A$14:$Y$14,'5N mesh'!$B$37:$Z$37,$E41:$AC41)+'5N inverse'!$A$14*$C42/Setup!$B$17+INDEX('5N inverse'!$A$14:$Y$14,1,'5N mesh'!$B$7+1)*Setup!$B$22</f>
        <v>0</v>
      </c>
      <c r="Q42" s="0" t="n">
        <f aca="false">SUMPRODUCT('5N inverse'!$A$15:$Y$15,'5N mesh'!$B$37:$Z$37,$E41:$AC41)+'5N inverse'!$A$15*$C42/Setup!$B$17+INDEX('5N inverse'!$A$15:$Y$15,1,'5N mesh'!$B$7+1)*Setup!$B$22</f>
        <v>0</v>
      </c>
      <c r="R42" s="0" t="n">
        <f aca="false">SUMPRODUCT('5N inverse'!$A$16:$Y$16,'5N mesh'!$B$37:$Z$37,$E41:$AC41)+'5N inverse'!$A$16*$C42/Setup!$B$17+INDEX('5N inverse'!$A$16:$Y$16,1,'5N mesh'!$B$7+1)*Setup!$B$22</f>
        <v>0</v>
      </c>
      <c r="S42" s="0" t="n">
        <f aca="false">SUMPRODUCT('5N inverse'!$A$17:$Y$17,'5N mesh'!$B$37:$Z$37,$E41:$AC41)+'5N inverse'!$A$17*$C42/Setup!$B$17+INDEX('5N inverse'!$A$17:$Y$17,1,'5N mesh'!$B$7+1)*Setup!$B$22</f>
        <v>0</v>
      </c>
      <c r="T42" s="0" t="n">
        <f aca="false">SUMPRODUCT('5N inverse'!$A$18:$Y$18,'5N mesh'!$B$37:$Z$37,$E41:$AC41)+'5N inverse'!$A$18*$C42/Setup!$B$17+INDEX('5N inverse'!$A$18:$Y$18,1,'5N mesh'!$B$7+1)*Setup!$B$22</f>
        <v>0</v>
      </c>
      <c r="U42" s="0" t="n">
        <f aca="false">SUMPRODUCT('5N inverse'!$A$19:$Y$19,'5N mesh'!$B$37:$Z$37,$E41:$AC41)+'5N inverse'!$A$19*$C42/Setup!$B$17+INDEX('5N inverse'!$A$19:$Y$19,1,'5N mesh'!$B$7+1)*Setup!$B$22</f>
        <v>0</v>
      </c>
      <c r="V42" s="0" t="n">
        <f aca="false">SUMPRODUCT('5N inverse'!$A$20:$Y$20,'5N mesh'!$B$37:$Z$37,$E41:$AC41)+'5N inverse'!$A$20*$C42/Setup!$B$17+INDEX('5N inverse'!$A$20:$Y$20,1,'5N mesh'!$B$7+1)*Setup!$B$22</f>
        <v>0</v>
      </c>
      <c r="W42" s="0" t="n">
        <f aca="false">SUMPRODUCT('5N inverse'!$A$21:$Y$21,'5N mesh'!$B$37:$Z$37,$E41:$AC41)+'5N inverse'!$A$21*$C42/Setup!$B$17+INDEX('5N inverse'!$A$21:$Y$21,1,'5N mesh'!$B$7+1)*Setup!$B$22</f>
        <v>0</v>
      </c>
      <c r="X42" s="0" t="n">
        <f aca="false">SUMPRODUCT('5N inverse'!$A$22:$Y$22,'5N mesh'!$B$37:$Z$37,$E41:$AC41)+'5N inverse'!$A$22*$C42/Setup!$B$17+INDEX('5N inverse'!$A$22:$Y$22,1,'5N mesh'!$B$7+1)*Setup!$B$22</f>
        <v>0</v>
      </c>
      <c r="Y42" s="0" t="n">
        <f aca="false">SUMPRODUCT('5N inverse'!$A$23:$Y$23,'5N mesh'!$B$37:$Z$37,$E41:$AC41)+'5N inverse'!$A$23*$C42/Setup!$B$17+INDEX('5N inverse'!$A$23:$Y$23,1,'5N mesh'!$B$7+1)*Setup!$B$22</f>
        <v>0</v>
      </c>
      <c r="Z42" s="0" t="n">
        <f aca="false">SUMPRODUCT('5N inverse'!$A$24:$Y$24,'5N mesh'!$B$37:$Z$37,$E41:$AC41)+'5N inverse'!$A$24*$C42/Setup!$B$17+INDEX('5N inverse'!$A$24:$Y$24,1,'5N mesh'!$B$7+1)*Setup!$B$22</f>
        <v>0</v>
      </c>
      <c r="AA42" s="0" t="n">
        <f aca="false">SUMPRODUCT('5N inverse'!$A$25:$Y$25,'5N mesh'!$B$37:$Z$37,$E41:$AC41)+'5N inverse'!$A$25*$C42/Setup!$B$17+INDEX('5N inverse'!$A$25:$Y$25,1,'5N mesh'!$B$7+1)*Setup!$B$22</f>
        <v>0</v>
      </c>
      <c r="AB42" s="0" t="n">
        <f aca="false">SUMPRODUCT('5N inverse'!$A$26:$Y$26,'5N mesh'!$B$37:$Z$37,$E41:$AC41)+'5N inverse'!$A$26*$C42/Setup!$B$17+INDEX('5N inverse'!$A$26:$Y$26,1,'5N mesh'!$B$7+1)*Setup!$B$22</f>
        <v>0</v>
      </c>
      <c r="AC42" s="0" t="n">
        <f aca="false">SUMPRODUCT('5N inverse'!$A$27:$Y$27,'5N mesh'!$B$37:$Z$37,$E41:$AC41)+'5N inverse'!$A$27*$C42/Setup!$B$17+INDEX('5N inverse'!$A$27:$Y$27,1,'5N mesh'!$B$7+1)*Setup!$B$22</f>
        <v>0</v>
      </c>
    </row>
    <row r="43" customFormat="false" ht="15" hidden="false" customHeight="false" outlineLevel="0" collapsed="false">
      <c r="A43" s="0" t="n">
        <v>38</v>
      </c>
      <c r="B43" s="0" t="n">
        <f aca="false">A43*Setup!$B$11/3600</f>
        <v>3.16666666666667</v>
      </c>
      <c r="C43" s="0" t="n">
        <f aca="false">Setup!$B$7+Setup!$B$8*COS(2*PI()*(B43-Setup!$B$9)/24)</f>
        <v>20.0948159715203</v>
      </c>
      <c r="D43" s="0" t="n">
        <f aca="false">(C43-E43)/Setup!$B$17</f>
        <v>21.5828140052455</v>
      </c>
      <c r="E43" s="0" t="n">
        <f aca="false">SUMPRODUCT('5N inverse'!$A$3:$Y$3,'5N mesh'!$B$37:$Z$37,$E42:$AC42)+'5N inverse'!$A$3*$C43/Setup!$B$17+INDEX('5N inverse'!$A$3:$Y$3,1,'5N mesh'!$B$7+1)*Setup!$B$22</f>
        <v>17.2890501508383</v>
      </c>
      <c r="F43" s="0" t="n">
        <f aca="false">SUMPRODUCT('5N inverse'!$A$4:$Y$4,'5N mesh'!$B$37:$Z$37,$E42:$AC42)+'5N inverse'!$A$4*$C43/Setup!$B$17+INDEX('5N inverse'!$A$4:$Y$4,1,'5N mesh'!$B$7+1)*Setup!$B$22</f>
        <v>16.9094131792935</v>
      </c>
      <c r="G43" s="0" t="n">
        <f aca="false">SUMPRODUCT('5N inverse'!$A$5:$Y$5,'5N mesh'!$B$37:$Z$37,$E42:$AC42)+'5N inverse'!$A$5*$C43/Setup!$B$17+INDEX('5N inverse'!$A$5:$Y$5,1,'5N mesh'!$B$7+1)*Setup!$B$22</f>
        <v>16.1501392362037</v>
      </c>
      <c r="H43" s="0" t="n">
        <f aca="false">SUMPRODUCT('5N inverse'!$A$6:$Y$6,'5N mesh'!$B$37:$Z$37,$E42:$AC42)+'5N inverse'!$A$6*$C43/Setup!$B$17+INDEX('5N inverse'!$A$6:$Y$6,1,'5N mesh'!$B$7+1)*Setup!$B$22</f>
        <v>15.390865293114</v>
      </c>
      <c r="I43" s="0" t="n">
        <f aca="false">SUMPRODUCT('5N inverse'!$A$7:$Y$7,'5N mesh'!$B$37:$Z$37,$E42:$AC42)+'5N inverse'!$A$7*$C43/Setup!$B$17+INDEX('5N inverse'!$A$7:$Y$7,1,'5N mesh'!$B$7+1)*Setup!$B$22</f>
        <v>15.0112283215691</v>
      </c>
      <c r="J43" s="0" t="n">
        <f aca="false">SUMPRODUCT('5N inverse'!$A$8:$Y$8,'5N mesh'!$B$37:$Z$37,$E42:$AC42)+'5N inverse'!$A$8*$C43/Setup!$B$17+INDEX('5N inverse'!$A$8:$Y$8,1,'5N mesh'!$B$7+1)*Setup!$B$22</f>
        <v>0</v>
      </c>
      <c r="K43" s="0" t="n">
        <f aca="false">SUMPRODUCT('5N inverse'!$A$9:$Y$9,'5N mesh'!$B$37:$Z$37,$E42:$AC42)+'5N inverse'!$A$9*$C43/Setup!$B$17+INDEX('5N inverse'!$A$9:$Y$9,1,'5N mesh'!$B$7+1)*Setup!$B$22</f>
        <v>0</v>
      </c>
      <c r="L43" s="0" t="n">
        <f aca="false">SUMPRODUCT('5N inverse'!$A$10:$Y$10,'5N mesh'!$B$37:$Z$37,$E42:$AC42)+'5N inverse'!$A$10*$C43/Setup!$B$17+INDEX('5N inverse'!$A$10:$Y$10,1,'5N mesh'!$B$7+1)*Setup!$B$22</f>
        <v>0</v>
      </c>
      <c r="M43" s="0" t="n">
        <f aca="false">SUMPRODUCT('5N inverse'!$A$11:$Y$11,'5N mesh'!$B$37:$Z$37,$E42:$AC42)+'5N inverse'!$A$11*$C43/Setup!$B$17+INDEX('5N inverse'!$A$11:$Y$11,1,'5N mesh'!$B$7+1)*Setup!$B$22</f>
        <v>0</v>
      </c>
      <c r="N43" s="0" t="n">
        <f aca="false">SUMPRODUCT('5N inverse'!$A$12:$Y$12,'5N mesh'!$B$37:$Z$37,$E42:$AC42)+'5N inverse'!$A$12*$C43/Setup!$B$17+INDEX('5N inverse'!$A$12:$Y$12,1,'5N mesh'!$B$7+1)*Setup!$B$22</f>
        <v>0</v>
      </c>
      <c r="O43" s="0" t="n">
        <f aca="false">SUMPRODUCT('5N inverse'!$A$13:$Y$13,'5N mesh'!$B$37:$Z$37,$E42:$AC42)+'5N inverse'!$A$13*$C43/Setup!$B$17+INDEX('5N inverse'!$A$13:$Y$13,1,'5N mesh'!$B$7+1)*Setup!$B$22</f>
        <v>0</v>
      </c>
      <c r="P43" s="0" t="n">
        <f aca="false">SUMPRODUCT('5N inverse'!$A$14:$Y$14,'5N mesh'!$B$37:$Z$37,$E42:$AC42)+'5N inverse'!$A$14*$C43/Setup!$B$17+INDEX('5N inverse'!$A$14:$Y$14,1,'5N mesh'!$B$7+1)*Setup!$B$22</f>
        <v>0</v>
      </c>
      <c r="Q43" s="0" t="n">
        <f aca="false">SUMPRODUCT('5N inverse'!$A$15:$Y$15,'5N mesh'!$B$37:$Z$37,$E42:$AC42)+'5N inverse'!$A$15*$C43/Setup!$B$17+INDEX('5N inverse'!$A$15:$Y$15,1,'5N mesh'!$B$7+1)*Setup!$B$22</f>
        <v>0</v>
      </c>
      <c r="R43" s="0" t="n">
        <f aca="false">SUMPRODUCT('5N inverse'!$A$16:$Y$16,'5N mesh'!$B$37:$Z$37,$E42:$AC42)+'5N inverse'!$A$16*$C43/Setup!$B$17+INDEX('5N inverse'!$A$16:$Y$16,1,'5N mesh'!$B$7+1)*Setup!$B$22</f>
        <v>0</v>
      </c>
      <c r="S43" s="0" t="n">
        <f aca="false">SUMPRODUCT('5N inverse'!$A$17:$Y$17,'5N mesh'!$B$37:$Z$37,$E42:$AC42)+'5N inverse'!$A$17*$C43/Setup!$B$17+INDEX('5N inverse'!$A$17:$Y$17,1,'5N mesh'!$B$7+1)*Setup!$B$22</f>
        <v>0</v>
      </c>
      <c r="T43" s="0" t="n">
        <f aca="false">SUMPRODUCT('5N inverse'!$A$18:$Y$18,'5N mesh'!$B$37:$Z$37,$E42:$AC42)+'5N inverse'!$A$18*$C43/Setup!$B$17+INDEX('5N inverse'!$A$18:$Y$18,1,'5N mesh'!$B$7+1)*Setup!$B$22</f>
        <v>0</v>
      </c>
      <c r="U43" s="0" t="n">
        <f aca="false">SUMPRODUCT('5N inverse'!$A$19:$Y$19,'5N mesh'!$B$37:$Z$37,$E42:$AC42)+'5N inverse'!$A$19*$C43/Setup!$B$17+INDEX('5N inverse'!$A$19:$Y$19,1,'5N mesh'!$B$7+1)*Setup!$B$22</f>
        <v>0</v>
      </c>
      <c r="V43" s="0" t="n">
        <f aca="false">SUMPRODUCT('5N inverse'!$A$20:$Y$20,'5N mesh'!$B$37:$Z$37,$E42:$AC42)+'5N inverse'!$A$20*$C43/Setup!$B$17+INDEX('5N inverse'!$A$20:$Y$20,1,'5N mesh'!$B$7+1)*Setup!$B$22</f>
        <v>0</v>
      </c>
      <c r="W43" s="0" t="n">
        <f aca="false">SUMPRODUCT('5N inverse'!$A$21:$Y$21,'5N mesh'!$B$37:$Z$37,$E42:$AC42)+'5N inverse'!$A$21*$C43/Setup!$B$17+INDEX('5N inverse'!$A$21:$Y$21,1,'5N mesh'!$B$7+1)*Setup!$B$22</f>
        <v>0</v>
      </c>
      <c r="X43" s="0" t="n">
        <f aca="false">SUMPRODUCT('5N inverse'!$A$22:$Y$22,'5N mesh'!$B$37:$Z$37,$E42:$AC42)+'5N inverse'!$A$22*$C43/Setup!$B$17+INDEX('5N inverse'!$A$22:$Y$22,1,'5N mesh'!$B$7+1)*Setup!$B$22</f>
        <v>0</v>
      </c>
      <c r="Y43" s="0" t="n">
        <f aca="false">SUMPRODUCT('5N inverse'!$A$23:$Y$23,'5N mesh'!$B$37:$Z$37,$E42:$AC42)+'5N inverse'!$A$23*$C43/Setup!$B$17+INDEX('5N inverse'!$A$23:$Y$23,1,'5N mesh'!$B$7+1)*Setup!$B$22</f>
        <v>0</v>
      </c>
      <c r="Z43" s="0" t="n">
        <f aca="false">SUMPRODUCT('5N inverse'!$A$24:$Y$24,'5N mesh'!$B$37:$Z$37,$E42:$AC42)+'5N inverse'!$A$24*$C43/Setup!$B$17+INDEX('5N inverse'!$A$24:$Y$24,1,'5N mesh'!$B$7+1)*Setup!$B$22</f>
        <v>0</v>
      </c>
      <c r="AA43" s="0" t="n">
        <f aca="false">SUMPRODUCT('5N inverse'!$A$25:$Y$25,'5N mesh'!$B$37:$Z$37,$E42:$AC42)+'5N inverse'!$A$25*$C43/Setup!$B$17+INDEX('5N inverse'!$A$25:$Y$25,1,'5N mesh'!$B$7+1)*Setup!$B$22</f>
        <v>0</v>
      </c>
      <c r="AB43" s="0" t="n">
        <f aca="false">SUMPRODUCT('5N inverse'!$A$26:$Y$26,'5N mesh'!$B$37:$Z$37,$E42:$AC42)+'5N inverse'!$A$26*$C43/Setup!$B$17+INDEX('5N inverse'!$A$26:$Y$26,1,'5N mesh'!$B$7+1)*Setup!$B$22</f>
        <v>0</v>
      </c>
      <c r="AC43" s="0" t="n">
        <f aca="false">SUMPRODUCT('5N inverse'!$A$27:$Y$27,'5N mesh'!$B$37:$Z$37,$E42:$AC42)+'5N inverse'!$A$27*$C43/Setup!$B$17+INDEX('5N inverse'!$A$27:$Y$27,1,'5N mesh'!$B$7+1)*Setup!$B$22</f>
        <v>0</v>
      </c>
    </row>
    <row r="44" customFormat="false" ht="15" hidden="false" customHeight="false" outlineLevel="0" collapsed="false">
      <c r="A44" s="0" t="n">
        <v>39</v>
      </c>
      <c r="B44" s="0" t="n">
        <f aca="false">A44*Setup!$B$11/3600</f>
        <v>3.25</v>
      </c>
      <c r="C44" s="0" t="n">
        <f aca="false">Setup!$B$7+Setup!$B$8*COS(2*PI()*(B44-Setup!$B$9)/24)</f>
        <v>20.0768588783871</v>
      </c>
      <c r="D44" s="0" t="n">
        <f aca="false">(C44-E44)/Setup!$B$17</f>
        <v>21.1736356675088</v>
      </c>
      <c r="E44" s="0" t="n">
        <f aca="false">SUMPRODUCT('5N inverse'!$A$3:$Y$3,'5N mesh'!$B$37:$Z$37,$E43:$AC43)+'5N inverse'!$A$3*$C44/Setup!$B$17+INDEX('5N inverse'!$A$3:$Y$3,1,'5N mesh'!$B$7+1)*Setup!$B$22</f>
        <v>17.3242862416109</v>
      </c>
      <c r="F44" s="0" t="n">
        <f aca="false">SUMPRODUCT('5N inverse'!$A$4:$Y$4,'5N mesh'!$B$37:$Z$37,$E43:$AC43)+'5N inverse'!$A$4*$C44/Setup!$B$17+INDEX('5N inverse'!$A$4:$Y$4,1,'5N mesh'!$B$7+1)*Setup!$B$22</f>
        <v>16.938835133208</v>
      </c>
      <c r="G44" s="0" t="n">
        <f aca="false">SUMPRODUCT('5N inverse'!$A$5:$Y$5,'5N mesh'!$B$37:$Z$37,$E43:$AC43)+'5N inverse'!$A$5*$C44/Setup!$B$17+INDEX('5N inverse'!$A$5:$Y$5,1,'5N mesh'!$B$7+1)*Setup!$B$22</f>
        <v>16.1679329164022</v>
      </c>
      <c r="H44" s="0" t="n">
        <f aca="false">SUMPRODUCT('5N inverse'!$A$6:$Y$6,'5N mesh'!$B$37:$Z$37,$E43:$AC43)+'5N inverse'!$A$6*$C44/Setup!$B$17+INDEX('5N inverse'!$A$6:$Y$6,1,'5N mesh'!$B$7+1)*Setup!$B$22</f>
        <v>15.3970306995964</v>
      </c>
      <c r="I44" s="0" t="n">
        <f aca="false">SUMPRODUCT('5N inverse'!$A$7:$Y$7,'5N mesh'!$B$37:$Z$37,$E43:$AC43)+'5N inverse'!$A$7*$C44/Setup!$B$17+INDEX('5N inverse'!$A$7:$Y$7,1,'5N mesh'!$B$7+1)*Setup!$B$22</f>
        <v>15.0115795911935</v>
      </c>
      <c r="J44" s="0" t="n">
        <f aca="false">SUMPRODUCT('5N inverse'!$A$8:$Y$8,'5N mesh'!$B$37:$Z$37,$E43:$AC43)+'5N inverse'!$A$8*$C44/Setup!$B$17+INDEX('5N inverse'!$A$8:$Y$8,1,'5N mesh'!$B$7+1)*Setup!$B$22</f>
        <v>0</v>
      </c>
      <c r="K44" s="0" t="n">
        <f aca="false">SUMPRODUCT('5N inverse'!$A$9:$Y$9,'5N mesh'!$B$37:$Z$37,$E43:$AC43)+'5N inverse'!$A$9*$C44/Setup!$B$17+INDEX('5N inverse'!$A$9:$Y$9,1,'5N mesh'!$B$7+1)*Setup!$B$22</f>
        <v>0</v>
      </c>
      <c r="L44" s="0" t="n">
        <f aca="false">SUMPRODUCT('5N inverse'!$A$10:$Y$10,'5N mesh'!$B$37:$Z$37,$E43:$AC43)+'5N inverse'!$A$10*$C44/Setup!$B$17+INDEX('5N inverse'!$A$10:$Y$10,1,'5N mesh'!$B$7+1)*Setup!$B$22</f>
        <v>0</v>
      </c>
      <c r="M44" s="0" t="n">
        <f aca="false">SUMPRODUCT('5N inverse'!$A$11:$Y$11,'5N mesh'!$B$37:$Z$37,$E43:$AC43)+'5N inverse'!$A$11*$C44/Setup!$B$17+INDEX('5N inverse'!$A$11:$Y$11,1,'5N mesh'!$B$7+1)*Setup!$B$22</f>
        <v>0</v>
      </c>
      <c r="N44" s="0" t="n">
        <f aca="false">SUMPRODUCT('5N inverse'!$A$12:$Y$12,'5N mesh'!$B$37:$Z$37,$E43:$AC43)+'5N inverse'!$A$12*$C44/Setup!$B$17+INDEX('5N inverse'!$A$12:$Y$12,1,'5N mesh'!$B$7+1)*Setup!$B$22</f>
        <v>0</v>
      </c>
      <c r="O44" s="0" t="n">
        <f aca="false">SUMPRODUCT('5N inverse'!$A$13:$Y$13,'5N mesh'!$B$37:$Z$37,$E43:$AC43)+'5N inverse'!$A$13*$C44/Setup!$B$17+INDEX('5N inverse'!$A$13:$Y$13,1,'5N mesh'!$B$7+1)*Setup!$B$22</f>
        <v>0</v>
      </c>
      <c r="P44" s="0" t="n">
        <f aca="false">SUMPRODUCT('5N inverse'!$A$14:$Y$14,'5N mesh'!$B$37:$Z$37,$E43:$AC43)+'5N inverse'!$A$14*$C44/Setup!$B$17+INDEX('5N inverse'!$A$14:$Y$14,1,'5N mesh'!$B$7+1)*Setup!$B$22</f>
        <v>0</v>
      </c>
      <c r="Q44" s="0" t="n">
        <f aca="false">SUMPRODUCT('5N inverse'!$A$15:$Y$15,'5N mesh'!$B$37:$Z$37,$E43:$AC43)+'5N inverse'!$A$15*$C44/Setup!$B$17+INDEX('5N inverse'!$A$15:$Y$15,1,'5N mesh'!$B$7+1)*Setup!$B$22</f>
        <v>0</v>
      </c>
      <c r="R44" s="0" t="n">
        <f aca="false">SUMPRODUCT('5N inverse'!$A$16:$Y$16,'5N mesh'!$B$37:$Z$37,$E43:$AC43)+'5N inverse'!$A$16*$C44/Setup!$B$17+INDEX('5N inverse'!$A$16:$Y$16,1,'5N mesh'!$B$7+1)*Setup!$B$22</f>
        <v>0</v>
      </c>
      <c r="S44" s="0" t="n">
        <f aca="false">SUMPRODUCT('5N inverse'!$A$17:$Y$17,'5N mesh'!$B$37:$Z$37,$E43:$AC43)+'5N inverse'!$A$17*$C44/Setup!$B$17+INDEX('5N inverse'!$A$17:$Y$17,1,'5N mesh'!$B$7+1)*Setup!$B$22</f>
        <v>0</v>
      </c>
      <c r="T44" s="0" t="n">
        <f aca="false">SUMPRODUCT('5N inverse'!$A$18:$Y$18,'5N mesh'!$B$37:$Z$37,$E43:$AC43)+'5N inverse'!$A$18*$C44/Setup!$B$17+INDEX('5N inverse'!$A$18:$Y$18,1,'5N mesh'!$B$7+1)*Setup!$B$22</f>
        <v>0</v>
      </c>
      <c r="U44" s="0" t="n">
        <f aca="false">SUMPRODUCT('5N inverse'!$A$19:$Y$19,'5N mesh'!$B$37:$Z$37,$E43:$AC43)+'5N inverse'!$A$19*$C44/Setup!$B$17+INDEX('5N inverse'!$A$19:$Y$19,1,'5N mesh'!$B$7+1)*Setup!$B$22</f>
        <v>0</v>
      </c>
      <c r="V44" s="0" t="n">
        <f aca="false">SUMPRODUCT('5N inverse'!$A$20:$Y$20,'5N mesh'!$B$37:$Z$37,$E43:$AC43)+'5N inverse'!$A$20*$C44/Setup!$B$17+INDEX('5N inverse'!$A$20:$Y$20,1,'5N mesh'!$B$7+1)*Setup!$B$22</f>
        <v>0</v>
      </c>
      <c r="W44" s="0" t="n">
        <f aca="false">SUMPRODUCT('5N inverse'!$A$21:$Y$21,'5N mesh'!$B$37:$Z$37,$E43:$AC43)+'5N inverse'!$A$21*$C44/Setup!$B$17+INDEX('5N inverse'!$A$21:$Y$21,1,'5N mesh'!$B$7+1)*Setup!$B$22</f>
        <v>0</v>
      </c>
      <c r="X44" s="0" t="n">
        <f aca="false">SUMPRODUCT('5N inverse'!$A$22:$Y$22,'5N mesh'!$B$37:$Z$37,$E43:$AC43)+'5N inverse'!$A$22*$C44/Setup!$B$17+INDEX('5N inverse'!$A$22:$Y$22,1,'5N mesh'!$B$7+1)*Setup!$B$22</f>
        <v>0</v>
      </c>
      <c r="Y44" s="0" t="n">
        <f aca="false">SUMPRODUCT('5N inverse'!$A$23:$Y$23,'5N mesh'!$B$37:$Z$37,$E43:$AC43)+'5N inverse'!$A$23*$C44/Setup!$B$17+INDEX('5N inverse'!$A$23:$Y$23,1,'5N mesh'!$B$7+1)*Setup!$B$22</f>
        <v>0</v>
      </c>
      <c r="Z44" s="0" t="n">
        <f aca="false">SUMPRODUCT('5N inverse'!$A$24:$Y$24,'5N mesh'!$B$37:$Z$37,$E43:$AC43)+'5N inverse'!$A$24*$C44/Setup!$B$17+INDEX('5N inverse'!$A$24:$Y$24,1,'5N mesh'!$B$7+1)*Setup!$B$22</f>
        <v>0</v>
      </c>
      <c r="AA44" s="0" t="n">
        <f aca="false">SUMPRODUCT('5N inverse'!$A$25:$Y$25,'5N mesh'!$B$37:$Z$37,$E43:$AC43)+'5N inverse'!$A$25*$C44/Setup!$B$17+INDEX('5N inverse'!$A$25:$Y$25,1,'5N mesh'!$B$7+1)*Setup!$B$22</f>
        <v>0</v>
      </c>
      <c r="AB44" s="0" t="n">
        <f aca="false">SUMPRODUCT('5N inverse'!$A$26:$Y$26,'5N mesh'!$B$37:$Z$37,$E43:$AC43)+'5N inverse'!$A$26*$C44/Setup!$B$17+INDEX('5N inverse'!$A$26:$Y$26,1,'5N mesh'!$B$7+1)*Setup!$B$22</f>
        <v>0</v>
      </c>
      <c r="AC44" s="0" t="n">
        <f aca="false">SUMPRODUCT('5N inverse'!$A$27:$Y$27,'5N mesh'!$B$37:$Z$37,$E43:$AC43)+'5N inverse'!$A$27*$C44/Setup!$B$17+INDEX('5N inverse'!$A$27:$Y$27,1,'5N mesh'!$B$7+1)*Setup!$B$22</f>
        <v>0</v>
      </c>
    </row>
    <row r="45" customFormat="false" ht="15" hidden="false" customHeight="false" outlineLevel="0" collapsed="false">
      <c r="A45" s="0" t="n">
        <v>40</v>
      </c>
      <c r="B45" s="0" t="n">
        <f aca="false">A45*Setup!$B$11/3600</f>
        <v>3.33333333333333</v>
      </c>
      <c r="C45" s="0" t="n">
        <f aca="false">Setup!$B$7+Setup!$B$8*COS(2*PI()*(B45-Setup!$B$9)/24)</f>
        <v>20.0607689879512</v>
      </c>
      <c r="D45" s="0" t="n">
        <f aca="false">(C45-E45)/Setup!$B$17</f>
        <v>20.7840235570704</v>
      </c>
      <c r="E45" s="0" t="n">
        <f aca="false">SUMPRODUCT('5N inverse'!$A$3:$Y$3,'5N mesh'!$B$37:$Z$37,$E44:$AC44)+'5N inverse'!$A$3*$C45/Setup!$B$17+INDEX('5N inverse'!$A$3:$Y$3,1,'5N mesh'!$B$7+1)*Setup!$B$22</f>
        <v>17.358845925532</v>
      </c>
      <c r="F45" s="0" t="n">
        <f aca="false">SUMPRODUCT('5N inverse'!$A$4:$Y$4,'5N mesh'!$B$37:$Z$37,$E44:$AC44)+'5N inverse'!$A$4*$C45/Setup!$B$17+INDEX('5N inverse'!$A$4:$Y$4,1,'5N mesh'!$B$7+1)*Setup!$B$22</f>
        <v>16.9676930197294</v>
      </c>
      <c r="G45" s="0" t="n">
        <f aca="false">SUMPRODUCT('5N inverse'!$A$5:$Y$5,'5N mesh'!$B$37:$Z$37,$E44:$AC44)+'5N inverse'!$A$5*$C45/Setup!$B$17+INDEX('5N inverse'!$A$5:$Y$5,1,'5N mesh'!$B$7+1)*Setup!$B$22</f>
        <v>16.1853872081242</v>
      </c>
      <c r="H45" s="0" t="n">
        <f aca="false">SUMPRODUCT('5N inverse'!$A$6:$Y$6,'5N mesh'!$B$37:$Z$37,$E44:$AC44)+'5N inverse'!$A$6*$C45/Setup!$B$17+INDEX('5N inverse'!$A$6:$Y$6,1,'5N mesh'!$B$7+1)*Setup!$B$22</f>
        <v>15.4030813965189</v>
      </c>
      <c r="I45" s="0" t="n">
        <f aca="false">SUMPRODUCT('5N inverse'!$A$7:$Y$7,'5N mesh'!$B$37:$Z$37,$E44:$AC44)+'5N inverse'!$A$7*$C45/Setup!$B$17+INDEX('5N inverse'!$A$7:$Y$7,1,'5N mesh'!$B$7+1)*Setup!$B$22</f>
        <v>15.0119284907163</v>
      </c>
      <c r="J45" s="0" t="n">
        <f aca="false">SUMPRODUCT('5N inverse'!$A$8:$Y$8,'5N mesh'!$B$37:$Z$37,$E44:$AC44)+'5N inverse'!$A$8*$C45/Setup!$B$17+INDEX('5N inverse'!$A$8:$Y$8,1,'5N mesh'!$B$7+1)*Setup!$B$22</f>
        <v>0</v>
      </c>
      <c r="K45" s="0" t="n">
        <f aca="false">SUMPRODUCT('5N inverse'!$A$9:$Y$9,'5N mesh'!$B$37:$Z$37,$E44:$AC44)+'5N inverse'!$A$9*$C45/Setup!$B$17+INDEX('5N inverse'!$A$9:$Y$9,1,'5N mesh'!$B$7+1)*Setup!$B$22</f>
        <v>0</v>
      </c>
      <c r="L45" s="0" t="n">
        <f aca="false">SUMPRODUCT('5N inverse'!$A$10:$Y$10,'5N mesh'!$B$37:$Z$37,$E44:$AC44)+'5N inverse'!$A$10*$C45/Setup!$B$17+INDEX('5N inverse'!$A$10:$Y$10,1,'5N mesh'!$B$7+1)*Setup!$B$22</f>
        <v>0</v>
      </c>
      <c r="M45" s="0" t="n">
        <f aca="false">SUMPRODUCT('5N inverse'!$A$11:$Y$11,'5N mesh'!$B$37:$Z$37,$E44:$AC44)+'5N inverse'!$A$11*$C45/Setup!$B$17+INDEX('5N inverse'!$A$11:$Y$11,1,'5N mesh'!$B$7+1)*Setup!$B$22</f>
        <v>0</v>
      </c>
      <c r="N45" s="0" t="n">
        <f aca="false">SUMPRODUCT('5N inverse'!$A$12:$Y$12,'5N mesh'!$B$37:$Z$37,$E44:$AC44)+'5N inverse'!$A$12*$C45/Setup!$B$17+INDEX('5N inverse'!$A$12:$Y$12,1,'5N mesh'!$B$7+1)*Setup!$B$22</f>
        <v>0</v>
      </c>
      <c r="O45" s="0" t="n">
        <f aca="false">SUMPRODUCT('5N inverse'!$A$13:$Y$13,'5N mesh'!$B$37:$Z$37,$E44:$AC44)+'5N inverse'!$A$13*$C45/Setup!$B$17+INDEX('5N inverse'!$A$13:$Y$13,1,'5N mesh'!$B$7+1)*Setup!$B$22</f>
        <v>0</v>
      </c>
      <c r="P45" s="0" t="n">
        <f aca="false">SUMPRODUCT('5N inverse'!$A$14:$Y$14,'5N mesh'!$B$37:$Z$37,$E44:$AC44)+'5N inverse'!$A$14*$C45/Setup!$B$17+INDEX('5N inverse'!$A$14:$Y$14,1,'5N mesh'!$B$7+1)*Setup!$B$22</f>
        <v>0</v>
      </c>
      <c r="Q45" s="0" t="n">
        <f aca="false">SUMPRODUCT('5N inverse'!$A$15:$Y$15,'5N mesh'!$B$37:$Z$37,$E44:$AC44)+'5N inverse'!$A$15*$C45/Setup!$B$17+INDEX('5N inverse'!$A$15:$Y$15,1,'5N mesh'!$B$7+1)*Setup!$B$22</f>
        <v>0</v>
      </c>
      <c r="R45" s="0" t="n">
        <f aca="false">SUMPRODUCT('5N inverse'!$A$16:$Y$16,'5N mesh'!$B$37:$Z$37,$E44:$AC44)+'5N inverse'!$A$16*$C45/Setup!$B$17+INDEX('5N inverse'!$A$16:$Y$16,1,'5N mesh'!$B$7+1)*Setup!$B$22</f>
        <v>0</v>
      </c>
      <c r="S45" s="0" t="n">
        <f aca="false">SUMPRODUCT('5N inverse'!$A$17:$Y$17,'5N mesh'!$B$37:$Z$37,$E44:$AC44)+'5N inverse'!$A$17*$C45/Setup!$B$17+INDEX('5N inverse'!$A$17:$Y$17,1,'5N mesh'!$B$7+1)*Setup!$B$22</f>
        <v>0</v>
      </c>
      <c r="T45" s="0" t="n">
        <f aca="false">SUMPRODUCT('5N inverse'!$A$18:$Y$18,'5N mesh'!$B$37:$Z$37,$E44:$AC44)+'5N inverse'!$A$18*$C45/Setup!$B$17+INDEX('5N inverse'!$A$18:$Y$18,1,'5N mesh'!$B$7+1)*Setup!$B$22</f>
        <v>0</v>
      </c>
      <c r="U45" s="0" t="n">
        <f aca="false">SUMPRODUCT('5N inverse'!$A$19:$Y$19,'5N mesh'!$B$37:$Z$37,$E44:$AC44)+'5N inverse'!$A$19*$C45/Setup!$B$17+INDEX('5N inverse'!$A$19:$Y$19,1,'5N mesh'!$B$7+1)*Setup!$B$22</f>
        <v>0</v>
      </c>
      <c r="V45" s="0" t="n">
        <f aca="false">SUMPRODUCT('5N inverse'!$A$20:$Y$20,'5N mesh'!$B$37:$Z$37,$E44:$AC44)+'5N inverse'!$A$20*$C45/Setup!$B$17+INDEX('5N inverse'!$A$20:$Y$20,1,'5N mesh'!$B$7+1)*Setup!$B$22</f>
        <v>0</v>
      </c>
      <c r="W45" s="0" t="n">
        <f aca="false">SUMPRODUCT('5N inverse'!$A$21:$Y$21,'5N mesh'!$B$37:$Z$37,$E44:$AC44)+'5N inverse'!$A$21*$C45/Setup!$B$17+INDEX('5N inverse'!$A$21:$Y$21,1,'5N mesh'!$B$7+1)*Setup!$B$22</f>
        <v>0</v>
      </c>
      <c r="X45" s="0" t="n">
        <f aca="false">SUMPRODUCT('5N inverse'!$A$22:$Y$22,'5N mesh'!$B$37:$Z$37,$E44:$AC44)+'5N inverse'!$A$22*$C45/Setup!$B$17+INDEX('5N inverse'!$A$22:$Y$22,1,'5N mesh'!$B$7+1)*Setup!$B$22</f>
        <v>0</v>
      </c>
      <c r="Y45" s="0" t="n">
        <f aca="false">SUMPRODUCT('5N inverse'!$A$23:$Y$23,'5N mesh'!$B$37:$Z$37,$E44:$AC44)+'5N inverse'!$A$23*$C45/Setup!$B$17+INDEX('5N inverse'!$A$23:$Y$23,1,'5N mesh'!$B$7+1)*Setup!$B$22</f>
        <v>0</v>
      </c>
      <c r="Z45" s="0" t="n">
        <f aca="false">SUMPRODUCT('5N inverse'!$A$24:$Y$24,'5N mesh'!$B$37:$Z$37,$E44:$AC44)+'5N inverse'!$A$24*$C45/Setup!$B$17+INDEX('5N inverse'!$A$24:$Y$24,1,'5N mesh'!$B$7+1)*Setup!$B$22</f>
        <v>0</v>
      </c>
      <c r="AA45" s="0" t="n">
        <f aca="false">SUMPRODUCT('5N inverse'!$A$25:$Y$25,'5N mesh'!$B$37:$Z$37,$E44:$AC44)+'5N inverse'!$A$25*$C45/Setup!$B$17+INDEX('5N inverse'!$A$25:$Y$25,1,'5N mesh'!$B$7+1)*Setup!$B$22</f>
        <v>0</v>
      </c>
      <c r="AB45" s="0" t="n">
        <f aca="false">SUMPRODUCT('5N inverse'!$A$26:$Y$26,'5N mesh'!$B$37:$Z$37,$E44:$AC44)+'5N inverse'!$A$26*$C45/Setup!$B$17+INDEX('5N inverse'!$A$26:$Y$26,1,'5N mesh'!$B$7+1)*Setup!$B$22</f>
        <v>0</v>
      </c>
      <c r="AC45" s="0" t="n">
        <f aca="false">SUMPRODUCT('5N inverse'!$A$27:$Y$27,'5N mesh'!$B$37:$Z$37,$E44:$AC44)+'5N inverse'!$A$27*$C45/Setup!$B$17+INDEX('5N inverse'!$A$27:$Y$27,1,'5N mesh'!$B$7+1)*Setup!$B$22</f>
        <v>0</v>
      </c>
    </row>
    <row r="46" customFormat="false" ht="15" hidden="false" customHeight="false" outlineLevel="0" collapsed="false">
      <c r="A46" s="0" t="n">
        <v>41</v>
      </c>
      <c r="B46" s="0" t="n">
        <f aca="false">A46*Setup!$B$11/3600</f>
        <v>3.41666666666667</v>
      </c>
      <c r="C46" s="0" t="n">
        <f aca="false">Setup!$B$7+Setup!$B$8*COS(2*PI()*(B46-Setup!$B$9)/24)</f>
        <v>20.046553958129</v>
      </c>
      <c r="D46" s="0" t="n">
        <f aca="false">(C46-E46)/Setup!$B$17</f>
        <v>20.4137808870554</v>
      </c>
      <c r="E46" s="0" t="n">
        <f aca="false">SUMPRODUCT('5N inverse'!$A$3:$Y$3,'5N mesh'!$B$37:$Z$37,$E45:$AC45)+'5N inverse'!$A$3*$C46/Setup!$B$17+INDEX('5N inverse'!$A$3:$Y$3,1,'5N mesh'!$B$7+1)*Setup!$B$22</f>
        <v>17.3927624428118</v>
      </c>
      <c r="F46" s="0" t="n">
        <f aca="false">SUMPRODUCT('5N inverse'!$A$4:$Y$4,'5N mesh'!$B$37:$Z$37,$E45:$AC45)+'5N inverse'!$A$4*$C46/Setup!$B$17+INDEX('5N inverse'!$A$4:$Y$4,1,'5N mesh'!$B$7+1)*Setup!$B$22</f>
        <v>16.9960145177725</v>
      </c>
      <c r="G46" s="0" t="n">
        <f aca="false">SUMPRODUCT('5N inverse'!$A$5:$Y$5,'5N mesh'!$B$37:$Z$37,$E45:$AC45)+'5N inverse'!$A$5*$C46/Setup!$B$17+INDEX('5N inverse'!$A$5:$Y$5,1,'5N mesh'!$B$7+1)*Setup!$B$22</f>
        <v>16.2025186676939</v>
      </c>
      <c r="H46" s="0" t="n">
        <f aca="false">SUMPRODUCT('5N inverse'!$A$6:$Y$6,'5N mesh'!$B$37:$Z$37,$E45:$AC45)+'5N inverse'!$A$6*$C46/Setup!$B$17+INDEX('5N inverse'!$A$6:$Y$6,1,'5N mesh'!$B$7+1)*Setup!$B$22</f>
        <v>15.4090228176153</v>
      </c>
      <c r="I46" s="0" t="n">
        <f aca="false">SUMPRODUCT('5N inverse'!$A$7:$Y$7,'5N mesh'!$B$37:$Z$37,$E45:$AC45)+'5N inverse'!$A$7*$C46/Setup!$B$17+INDEX('5N inverse'!$A$7:$Y$7,1,'5N mesh'!$B$7+1)*Setup!$B$22</f>
        <v>15.012274892576</v>
      </c>
      <c r="J46" s="0" t="n">
        <f aca="false">SUMPRODUCT('5N inverse'!$A$8:$Y$8,'5N mesh'!$B$37:$Z$37,$E45:$AC45)+'5N inverse'!$A$8*$C46/Setup!$B$17+INDEX('5N inverse'!$A$8:$Y$8,1,'5N mesh'!$B$7+1)*Setup!$B$22</f>
        <v>0</v>
      </c>
      <c r="K46" s="0" t="n">
        <f aca="false">SUMPRODUCT('5N inverse'!$A$9:$Y$9,'5N mesh'!$B$37:$Z$37,$E45:$AC45)+'5N inverse'!$A$9*$C46/Setup!$B$17+INDEX('5N inverse'!$A$9:$Y$9,1,'5N mesh'!$B$7+1)*Setup!$B$22</f>
        <v>0</v>
      </c>
      <c r="L46" s="0" t="n">
        <f aca="false">SUMPRODUCT('5N inverse'!$A$10:$Y$10,'5N mesh'!$B$37:$Z$37,$E45:$AC45)+'5N inverse'!$A$10*$C46/Setup!$B$17+INDEX('5N inverse'!$A$10:$Y$10,1,'5N mesh'!$B$7+1)*Setup!$B$22</f>
        <v>0</v>
      </c>
      <c r="M46" s="0" t="n">
        <f aca="false">SUMPRODUCT('5N inverse'!$A$11:$Y$11,'5N mesh'!$B$37:$Z$37,$E45:$AC45)+'5N inverse'!$A$11*$C46/Setup!$B$17+INDEX('5N inverse'!$A$11:$Y$11,1,'5N mesh'!$B$7+1)*Setup!$B$22</f>
        <v>0</v>
      </c>
      <c r="N46" s="0" t="n">
        <f aca="false">SUMPRODUCT('5N inverse'!$A$12:$Y$12,'5N mesh'!$B$37:$Z$37,$E45:$AC45)+'5N inverse'!$A$12*$C46/Setup!$B$17+INDEX('5N inverse'!$A$12:$Y$12,1,'5N mesh'!$B$7+1)*Setup!$B$22</f>
        <v>0</v>
      </c>
      <c r="O46" s="0" t="n">
        <f aca="false">SUMPRODUCT('5N inverse'!$A$13:$Y$13,'5N mesh'!$B$37:$Z$37,$E45:$AC45)+'5N inverse'!$A$13*$C46/Setup!$B$17+INDEX('5N inverse'!$A$13:$Y$13,1,'5N mesh'!$B$7+1)*Setup!$B$22</f>
        <v>0</v>
      </c>
      <c r="P46" s="0" t="n">
        <f aca="false">SUMPRODUCT('5N inverse'!$A$14:$Y$14,'5N mesh'!$B$37:$Z$37,$E45:$AC45)+'5N inverse'!$A$14*$C46/Setup!$B$17+INDEX('5N inverse'!$A$14:$Y$14,1,'5N mesh'!$B$7+1)*Setup!$B$22</f>
        <v>0</v>
      </c>
      <c r="Q46" s="0" t="n">
        <f aca="false">SUMPRODUCT('5N inverse'!$A$15:$Y$15,'5N mesh'!$B$37:$Z$37,$E45:$AC45)+'5N inverse'!$A$15*$C46/Setup!$B$17+INDEX('5N inverse'!$A$15:$Y$15,1,'5N mesh'!$B$7+1)*Setup!$B$22</f>
        <v>0</v>
      </c>
      <c r="R46" s="0" t="n">
        <f aca="false">SUMPRODUCT('5N inverse'!$A$16:$Y$16,'5N mesh'!$B$37:$Z$37,$E45:$AC45)+'5N inverse'!$A$16*$C46/Setup!$B$17+INDEX('5N inverse'!$A$16:$Y$16,1,'5N mesh'!$B$7+1)*Setup!$B$22</f>
        <v>0</v>
      </c>
      <c r="S46" s="0" t="n">
        <f aca="false">SUMPRODUCT('5N inverse'!$A$17:$Y$17,'5N mesh'!$B$37:$Z$37,$E45:$AC45)+'5N inverse'!$A$17*$C46/Setup!$B$17+INDEX('5N inverse'!$A$17:$Y$17,1,'5N mesh'!$B$7+1)*Setup!$B$22</f>
        <v>0</v>
      </c>
      <c r="T46" s="0" t="n">
        <f aca="false">SUMPRODUCT('5N inverse'!$A$18:$Y$18,'5N mesh'!$B$37:$Z$37,$E45:$AC45)+'5N inverse'!$A$18*$C46/Setup!$B$17+INDEX('5N inverse'!$A$18:$Y$18,1,'5N mesh'!$B$7+1)*Setup!$B$22</f>
        <v>0</v>
      </c>
      <c r="U46" s="0" t="n">
        <f aca="false">SUMPRODUCT('5N inverse'!$A$19:$Y$19,'5N mesh'!$B$37:$Z$37,$E45:$AC45)+'5N inverse'!$A$19*$C46/Setup!$B$17+INDEX('5N inverse'!$A$19:$Y$19,1,'5N mesh'!$B$7+1)*Setup!$B$22</f>
        <v>0</v>
      </c>
      <c r="V46" s="0" t="n">
        <f aca="false">SUMPRODUCT('5N inverse'!$A$20:$Y$20,'5N mesh'!$B$37:$Z$37,$E45:$AC45)+'5N inverse'!$A$20*$C46/Setup!$B$17+INDEX('5N inverse'!$A$20:$Y$20,1,'5N mesh'!$B$7+1)*Setup!$B$22</f>
        <v>0</v>
      </c>
      <c r="W46" s="0" t="n">
        <f aca="false">SUMPRODUCT('5N inverse'!$A$21:$Y$21,'5N mesh'!$B$37:$Z$37,$E45:$AC45)+'5N inverse'!$A$21*$C46/Setup!$B$17+INDEX('5N inverse'!$A$21:$Y$21,1,'5N mesh'!$B$7+1)*Setup!$B$22</f>
        <v>0</v>
      </c>
      <c r="X46" s="0" t="n">
        <f aca="false">SUMPRODUCT('5N inverse'!$A$22:$Y$22,'5N mesh'!$B$37:$Z$37,$E45:$AC45)+'5N inverse'!$A$22*$C46/Setup!$B$17+INDEX('5N inverse'!$A$22:$Y$22,1,'5N mesh'!$B$7+1)*Setup!$B$22</f>
        <v>0</v>
      </c>
      <c r="Y46" s="0" t="n">
        <f aca="false">SUMPRODUCT('5N inverse'!$A$23:$Y$23,'5N mesh'!$B$37:$Z$37,$E45:$AC45)+'5N inverse'!$A$23*$C46/Setup!$B$17+INDEX('5N inverse'!$A$23:$Y$23,1,'5N mesh'!$B$7+1)*Setup!$B$22</f>
        <v>0</v>
      </c>
      <c r="Z46" s="0" t="n">
        <f aca="false">SUMPRODUCT('5N inverse'!$A$24:$Y$24,'5N mesh'!$B$37:$Z$37,$E45:$AC45)+'5N inverse'!$A$24*$C46/Setup!$B$17+INDEX('5N inverse'!$A$24:$Y$24,1,'5N mesh'!$B$7+1)*Setup!$B$22</f>
        <v>0</v>
      </c>
      <c r="AA46" s="0" t="n">
        <f aca="false">SUMPRODUCT('5N inverse'!$A$25:$Y$25,'5N mesh'!$B$37:$Z$37,$E45:$AC45)+'5N inverse'!$A$25*$C46/Setup!$B$17+INDEX('5N inverse'!$A$25:$Y$25,1,'5N mesh'!$B$7+1)*Setup!$B$22</f>
        <v>0</v>
      </c>
      <c r="AB46" s="0" t="n">
        <f aca="false">SUMPRODUCT('5N inverse'!$A$26:$Y$26,'5N mesh'!$B$37:$Z$37,$E45:$AC45)+'5N inverse'!$A$26*$C46/Setup!$B$17+INDEX('5N inverse'!$A$26:$Y$26,1,'5N mesh'!$B$7+1)*Setup!$B$22</f>
        <v>0</v>
      </c>
      <c r="AC46" s="0" t="n">
        <f aca="false">SUMPRODUCT('5N inverse'!$A$27:$Y$27,'5N mesh'!$B$37:$Z$37,$E45:$AC45)+'5N inverse'!$A$27*$C46/Setup!$B$17+INDEX('5N inverse'!$A$27:$Y$27,1,'5N mesh'!$B$7+1)*Setup!$B$22</f>
        <v>0</v>
      </c>
    </row>
    <row r="47" customFormat="false" ht="15" hidden="false" customHeight="false" outlineLevel="0" collapsed="false">
      <c r="A47" s="0" t="n">
        <v>42</v>
      </c>
      <c r="B47" s="0" t="n">
        <f aca="false">A47*Setup!$B$11/3600</f>
        <v>3.5</v>
      </c>
      <c r="C47" s="0" t="n">
        <f aca="false">Setup!$B$7+Setup!$B$8*COS(2*PI()*(B47-Setup!$B$9)/24)</f>
        <v>20.0342205545048</v>
      </c>
      <c r="D47" s="0" t="n">
        <f aca="false">(C47-E47)/Setup!$B$17</f>
        <v>20.0627067329023</v>
      </c>
      <c r="E47" s="0" t="n">
        <f aca="false">SUMPRODUCT('5N inverse'!$A$3:$Y$3,'5N mesh'!$B$37:$Z$37,$E46:$AC46)+'5N inverse'!$A$3*$C47/Setup!$B$17+INDEX('5N inverse'!$A$3:$Y$3,1,'5N mesh'!$B$7+1)*Setup!$B$22</f>
        <v>17.4260686792275</v>
      </c>
      <c r="F47" s="0" t="n">
        <f aca="false">SUMPRODUCT('5N inverse'!$A$4:$Y$4,'5N mesh'!$B$37:$Z$37,$E46:$AC46)+'5N inverse'!$A$4*$C47/Setup!$B$17+INDEX('5N inverse'!$A$4:$Y$4,1,'5N mesh'!$B$7+1)*Setup!$B$22</f>
        <v>17.0238270136864</v>
      </c>
      <c r="G47" s="0" t="n">
        <f aca="false">SUMPRODUCT('5N inverse'!$A$5:$Y$5,'5N mesh'!$B$37:$Z$37,$E46:$AC46)+'5N inverse'!$A$5*$C47/Setup!$B$17+INDEX('5N inverse'!$A$5:$Y$5,1,'5N mesh'!$B$7+1)*Setup!$B$22</f>
        <v>16.2193436826042</v>
      </c>
      <c r="H47" s="0" t="n">
        <f aca="false">SUMPRODUCT('5N inverse'!$A$6:$Y$6,'5N mesh'!$B$37:$Z$37,$E46:$AC46)+'5N inverse'!$A$6*$C47/Setup!$B$17+INDEX('5N inverse'!$A$6:$Y$6,1,'5N mesh'!$B$7+1)*Setup!$B$22</f>
        <v>15.4148603515221</v>
      </c>
      <c r="I47" s="0" t="n">
        <f aca="false">SUMPRODUCT('5N inverse'!$A$7:$Y$7,'5N mesh'!$B$37:$Z$37,$E46:$AC46)+'5N inverse'!$A$7*$C47/Setup!$B$17+INDEX('5N inverse'!$A$7:$Y$7,1,'5N mesh'!$B$7+1)*Setup!$B$22</f>
        <v>15.012618685981</v>
      </c>
      <c r="J47" s="0" t="n">
        <f aca="false">SUMPRODUCT('5N inverse'!$A$8:$Y$8,'5N mesh'!$B$37:$Z$37,$E46:$AC46)+'5N inverse'!$A$8*$C47/Setup!$B$17+INDEX('5N inverse'!$A$8:$Y$8,1,'5N mesh'!$B$7+1)*Setup!$B$22</f>
        <v>0</v>
      </c>
      <c r="K47" s="0" t="n">
        <f aca="false">SUMPRODUCT('5N inverse'!$A$9:$Y$9,'5N mesh'!$B$37:$Z$37,$E46:$AC46)+'5N inverse'!$A$9*$C47/Setup!$B$17+INDEX('5N inverse'!$A$9:$Y$9,1,'5N mesh'!$B$7+1)*Setup!$B$22</f>
        <v>0</v>
      </c>
      <c r="L47" s="0" t="n">
        <f aca="false">SUMPRODUCT('5N inverse'!$A$10:$Y$10,'5N mesh'!$B$37:$Z$37,$E46:$AC46)+'5N inverse'!$A$10*$C47/Setup!$B$17+INDEX('5N inverse'!$A$10:$Y$10,1,'5N mesh'!$B$7+1)*Setup!$B$22</f>
        <v>0</v>
      </c>
      <c r="M47" s="0" t="n">
        <f aca="false">SUMPRODUCT('5N inverse'!$A$11:$Y$11,'5N mesh'!$B$37:$Z$37,$E46:$AC46)+'5N inverse'!$A$11*$C47/Setup!$B$17+INDEX('5N inverse'!$A$11:$Y$11,1,'5N mesh'!$B$7+1)*Setup!$B$22</f>
        <v>0</v>
      </c>
      <c r="N47" s="0" t="n">
        <f aca="false">SUMPRODUCT('5N inverse'!$A$12:$Y$12,'5N mesh'!$B$37:$Z$37,$E46:$AC46)+'5N inverse'!$A$12*$C47/Setup!$B$17+INDEX('5N inverse'!$A$12:$Y$12,1,'5N mesh'!$B$7+1)*Setup!$B$22</f>
        <v>0</v>
      </c>
      <c r="O47" s="0" t="n">
        <f aca="false">SUMPRODUCT('5N inverse'!$A$13:$Y$13,'5N mesh'!$B$37:$Z$37,$E46:$AC46)+'5N inverse'!$A$13*$C47/Setup!$B$17+INDEX('5N inverse'!$A$13:$Y$13,1,'5N mesh'!$B$7+1)*Setup!$B$22</f>
        <v>0</v>
      </c>
      <c r="P47" s="0" t="n">
        <f aca="false">SUMPRODUCT('5N inverse'!$A$14:$Y$14,'5N mesh'!$B$37:$Z$37,$E46:$AC46)+'5N inverse'!$A$14*$C47/Setup!$B$17+INDEX('5N inverse'!$A$14:$Y$14,1,'5N mesh'!$B$7+1)*Setup!$B$22</f>
        <v>0</v>
      </c>
      <c r="Q47" s="0" t="n">
        <f aca="false">SUMPRODUCT('5N inverse'!$A$15:$Y$15,'5N mesh'!$B$37:$Z$37,$E46:$AC46)+'5N inverse'!$A$15*$C47/Setup!$B$17+INDEX('5N inverse'!$A$15:$Y$15,1,'5N mesh'!$B$7+1)*Setup!$B$22</f>
        <v>0</v>
      </c>
      <c r="R47" s="0" t="n">
        <f aca="false">SUMPRODUCT('5N inverse'!$A$16:$Y$16,'5N mesh'!$B$37:$Z$37,$E46:$AC46)+'5N inverse'!$A$16*$C47/Setup!$B$17+INDEX('5N inverse'!$A$16:$Y$16,1,'5N mesh'!$B$7+1)*Setup!$B$22</f>
        <v>0</v>
      </c>
      <c r="S47" s="0" t="n">
        <f aca="false">SUMPRODUCT('5N inverse'!$A$17:$Y$17,'5N mesh'!$B$37:$Z$37,$E46:$AC46)+'5N inverse'!$A$17*$C47/Setup!$B$17+INDEX('5N inverse'!$A$17:$Y$17,1,'5N mesh'!$B$7+1)*Setup!$B$22</f>
        <v>0</v>
      </c>
      <c r="T47" s="0" t="n">
        <f aca="false">SUMPRODUCT('5N inverse'!$A$18:$Y$18,'5N mesh'!$B$37:$Z$37,$E46:$AC46)+'5N inverse'!$A$18*$C47/Setup!$B$17+INDEX('5N inverse'!$A$18:$Y$18,1,'5N mesh'!$B$7+1)*Setup!$B$22</f>
        <v>0</v>
      </c>
      <c r="U47" s="0" t="n">
        <f aca="false">SUMPRODUCT('5N inverse'!$A$19:$Y$19,'5N mesh'!$B$37:$Z$37,$E46:$AC46)+'5N inverse'!$A$19*$C47/Setup!$B$17+INDEX('5N inverse'!$A$19:$Y$19,1,'5N mesh'!$B$7+1)*Setup!$B$22</f>
        <v>0</v>
      </c>
      <c r="V47" s="0" t="n">
        <f aca="false">SUMPRODUCT('5N inverse'!$A$20:$Y$20,'5N mesh'!$B$37:$Z$37,$E46:$AC46)+'5N inverse'!$A$20*$C47/Setup!$B$17+INDEX('5N inverse'!$A$20:$Y$20,1,'5N mesh'!$B$7+1)*Setup!$B$22</f>
        <v>0</v>
      </c>
      <c r="W47" s="0" t="n">
        <f aca="false">SUMPRODUCT('5N inverse'!$A$21:$Y$21,'5N mesh'!$B$37:$Z$37,$E46:$AC46)+'5N inverse'!$A$21*$C47/Setup!$B$17+INDEX('5N inverse'!$A$21:$Y$21,1,'5N mesh'!$B$7+1)*Setup!$B$22</f>
        <v>0</v>
      </c>
      <c r="X47" s="0" t="n">
        <f aca="false">SUMPRODUCT('5N inverse'!$A$22:$Y$22,'5N mesh'!$B$37:$Z$37,$E46:$AC46)+'5N inverse'!$A$22*$C47/Setup!$B$17+INDEX('5N inverse'!$A$22:$Y$22,1,'5N mesh'!$B$7+1)*Setup!$B$22</f>
        <v>0</v>
      </c>
      <c r="Y47" s="0" t="n">
        <f aca="false">SUMPRODUCT('5N inverse'!$A$23:$Y$23,'5N mesh'!$B$37:$Z$37,$E46:$AC46)+'5N inverse'!$A$23*$C47/Setup!$B$17+INDEX('5N inverse'!$A$23:$Y$23,1,'5N mesh'!$B$7+1)*Setup!$B$22</f>
        <v>0</v>
      </c>
      <c r="Z47" s="0" t="n">
        <f aca="false">SUMPRODUCT('5N inverse'!$A$24:$Y$24,'5N mesh'!$B$37:$Z$37,$E46:$AC46)+'5N inverse'!$A$24*$C47/Setup!$B$17+INDEX('5N inverse'!$A$24:$Y$24,1,'5N mesh'!$B$7+1)*Setup!$B$22</f>
        <v>0</v>
      </c>
      <c r="AA47" s="0" t="n">
        <f aca="false">SUMPRODUCT('5N inverse'!$A$25:$Y$25,'5N mesh'!$B$37:$Z$37,$E46:$AC46)+'5N inverse'!$A$25*$C47/Setup!$B$17+INDEX('5N inverse'!$A$25:$Y$25,1,'5N mesh'!$B$7+1)*Setup!$B$22</f>
        <v>0</v>
      </c>
      <c r="AB47" s="0" t="n">
        <f aca="false">SUMPRODUCT('5N inverse'!$A$26:$Y$26,'5N mesh'!$B$37:$Z$37,$E46:$AC46)+'5N inverse'!$A$26*$C47/Setup!$B$17+INDEX('5N inverse'!$A$26:$Y$26,1,'5N mesh'!$B$7+1)*Setup!$B$22</f>
        <v>0</v>
      </c>
      <c r="AC47" s="0" t="n">
        <f aca="false">SUMPRODUCT('5N inverse'!$A$27:$Y$27,'5N mesh'!$B$37:$Z$37,$E46:$AC46)+'5N inverse'!$A$27*$C47/Setup!$B$17+INDEX('5N inverse'!$A$27:$Y$27,1,'5N mesh'!$B$7+1)*Setup!$B$22</f>
        <v>0</v>
      </c>
    </row>
    <row r="48" customFormat="false" ht="15" hidden="false" customHeight="false" outlineLevel="0" collapsed="false">
      <c r="A48" s="0" t="n">
        <v>43</v>
      </c>
      <c r="B48" s="0" t="n">
        <f aca="false">A48*Setup!$B$11/3600</f>
        <v>3.58333333333333</v>
      </c>
      <c r="C48" s="0" t="n">
        <f aca="false">Setup!$B$7+Setup!$B$8*COS(2*PI()*(B48-Setup!$B$9)/24)</f>
        <v>20.0237746471107</v>
      </c>
      <c r="D48" s="0" t="n">
        <f aca="false">(C48-E48)/Setup!$B$17</f>
        <v>19.7305960604027</v>
      </c>
      <c r="E48" s="0" t="n">
        <f aca="false">SUMPRODUCT('5N inverse'!$A$3:$Y$3,'5N mesh'!$B$37:$Z$37,$E47:$AC47)+'5N inverse'!$A$3*$C48/Setup!$B$17+INDEX('5N inverse'!$A$3:$Y$3,1,'5N mesh'!$B$7+1)*Setup!$B$22</f>
        <v>17.4587971592584</v>
      </c>
      <c r="F48" s="0" t="n">
        <f aca="false">SUMPRODUCT('5N inverse'!$A$4:$Y$4,'5N mesh'!$B$37:$Z$37,$E47:$AC47)+'5N inverse'!$A$4*$C48/Setup!$B$17+INDEX('5N inverse'!$A$4:$Y$4,1,'5N mesh'!$B$7+1)*Setup!$B$22</f>
        <v>17.0511575953973</v>
      </c>
      <c r="G48" s="0" t="n">
        <f aca="false">SUMPRODUCT('5N inverse'!$A$5:$Y$5,'5N mesh'!$B$37:$Z$37,$E47:$AC47)+'5N inverse'!$A$5*$C48/Setup!$B$17+INDEX('5N inverse'!$A$5:$Y$5,1,'5N mesh'!$B$7+1)*Setup!$B$22</f>
        <v>16.2358784676753</v>
      </c>
      <c r="H48" s="0" t="n">
        <f aca="false">SUMPRODUCT('5N inverse'!$A$6:$Y$6,'5N mesh'!$B$37:$Z$37,$E47:$AC47)+'5N inverse'!$A$6*$C48/Setup!$B$17+INDEX('5N inverse'!$A$6:$Y$6,1,'5N mesh'!$B$7+1)*Setup!$B$22</f>
        <v>15.4205993399532</v>
      </c>
      <c r="I48" s="0" t="n">
        <f aca="false">SUMPRODUCT('5N inverse'!$A$7:$Y$7,'5N mesh'!$B$37:$Z$37,$E47:$AC47)+'5N inverse'!$A$7*$C48/Setup!$B$17+INDEX('5N inverse'!$A$7:$Y$7,1,'5N mesh'!$B$7+1)*Setup!$B$22</f>
        <v>15.0129597760921</v>
      </c>
      <c r="J48" s="0" t="n">
        <f aca="false">SUMPRODUCT('5N inverse'!$A$8:$Y$8,'5N mesh'!$B$37:$Z$37,$E47:$AC47)+'5N inverse'!$A$8*$C48/Setup!$B$17+INDEX('5N inverse'!$A$8:$Y$8,1,'5N mesh'!$B$7+1)*Setup!$B$22</f>
        <v>0</v>
      </c>
      <c r="K48" s="0" t="n">
        <f aca="false">SUMPRODUCT('5N inverse'!$A$9:$Y$9,'5N mesh'!$B$37:$Z$37,$E47:$AC47)+'5N inverse'!$A$9*$C48/Setup!$B$17+INDEX('5N inverse'!$A$9:$Y$9,1,'5N mesh'!$B$7+1)*Setup!$B$22</f>
        <v>0</v>
      </c>
      <c r="L48" s="0" t="n">
        <f aca="false">SUMPRODUCT('5N inverse'!$A$10:$Y$10,'5N mesh'!$B$37:$Z$37,$E47:$AC47)+'5N inverse'!$A$10*$C48/Setup!$B$17+INDEX('5N inverse'!$A$10:$Y$10,1,'5N mesh'!$B$7+1)*Setup!$B$22</f>
        <v>0</v>
      </c>
      <c r="M48" s="0" t="n">
        <f aca="false">SUMPRODUCT('5N inverse'!$A$11:$Y$11,'5N mesh'!$B$37:$Z$37,$E47:$AC47)+'5N inverse'!$A$11*$C48/Setup!$B$17+INDEX('5N inverse'!$A$11:$Y$11,1,'5N mesh'!$B$7+1)*Setup!$B$22</f>
        <v>0</v>
      </c>
      <c r="N48" s="0" t="n">
        <f aca="false">SUMPRODUCT('5N inverse'!$A$12:$Y$12,'5N mesh'!$B$37:$Z$37,$E47:$AC47)+'5N inverse'!$A$12*$C48/Setup!$B$17+INDEX('5N inverse'!$A$12:$Y$12,1,'5N mesh'!$B$7+1)*Setup!$B$22</f>
        <v>0</v>
      </c>
      <c r="O48" s="0" t="n">
        <f aca="false">SUMPRODUCT('5N inverse'!$A$13:$Y$13,'5N mesh'!$B$37:$Z$37,$E47:$AC47)+'5N inverse'!$A$13*$C48/Setup!$B$17+INDEX('5N inverse'!$A$13:$Y$13,1,'5N mesh'!$B$7+1)*Setup!$B$22</f>
        <v>0</v>
      </c>
      <c r="P48" s="0" t="n">
        <f aca="false">SUMPRODUCT('5N inverse'!$A$14:$Y$14,'5N mesh'!$B$37:$Z$37,$E47:$AC47)+'5N inverse'!$A$14*$C48/Setup!$B$17+INDEX('5N inverse'!$A$14:$Y$14,1,'5N mesh'!$B$7+1)*Setup!$B$22</f>
        <v>0</v>
      </c>
      <c r="Q48" s="0" t="n">
        <f aca="false">SUMPRODUCT('5N inverse'!$A$15:$Y$15,'5N mesh'!$B$37:$Z$37,$E47:$AC47)+'5N inverse'!$A$15*$C48/Setup!$B$17+INDEX('5N inverse'!$A$15:$Y$15,1,'5N mesh'!$B$7+1)*Setup!$B$22</f>
        <v>0</v>
      </c>
      <c r="R48" s="0" t="n">
        <f aca="false">SUMPRODUCT('5N inverse'!$A$16:$Y$16,'5N mesh'!$B$37:$Z$37,$E47:$AC47)+'5N inverse'!$A$16*$C48/Setup!$B$17+INDEX('5N inverse'!$A$16:$Y$16,1,'5N mesh'!$B$7+1)*Setup!$B$22</f>
        <v>0</v>
      </c>
      <c r="S48" s="0" t="n">
        <f aca="false">SUMPRODUCT('5N inverse'!$A$17:$Y$17,'5N mesh'!$B$37:$Z$37,$E47:$AC47)+'5N inverse'!$A$17*$C48/Setup!$B$17+INDEX('5N inverse'!$A$17:$Y$17,1,'5N mesh'!$B$7+1)*Setup!$B$22</f>
        <v>0</v>
      </c>
      <c r="T48" s="0" t="n">
        <f aca="false">SUMPRODUCT('5N inverse'!$A$18:$Y$18,'5N mesh'!$B$37:$Z$37,$E47:$AC47)+'5N inverse'!$A$18*$C48/Setup!$B$17+INDEX('5N inverse'!$A$18:$Y$18,1,'5N mesh'!$B$7+1)*Setup!$B$22</f>
        <v>0</v>
      </c>
      <c r="U48" s="0" t="n">
        <f aca="false">SUMPRODUCT('5N inverse'!$A$19:$Y$19,'5N mesh'!$B$37:$Z$37,$E47:$AC47)+'5N inverse'!$A$19*$C48/Setup!$B$17+INDEX('5N inverse'!$A$19:$Y$19,1,'5N mesh'!$B$7+1)*Setup!$B$22</f>
        <v>0</v>
      </c>
      <c r="V48" s="0" t="n">
        <f aca="false">SUMPRODUCT('5N inverse'!$A$20:$Y$20,'5N mesh'!$B$37:$Z$37,$E47:$AC47)+'5N inverse'!$A$20*$C48/Setup!$B$17+INDEX('5N inverse'!$A$20:$Y$20,1,'5N mesh'!$B$7+1)*Setup!$B$22</f>
        <v>0</v>
      </c>
      <c r="W48" s="0" t="n">
        <f aca="false">SUMPRODUCT('5N inverse'!$A$21:$Y$21,'5N mesh'!$B$37:$Z$37,$E47:$AC47)+'5N inverse'!$A$21*$C48/Setup!$B$17+INDEX('5N inverse'!$A$21:$Y$21,1,'5N mesh'!$B$7+1)*Setup!$B$22</f>
        <v>0</v>
      </c>
      <c r="X48" s="0" t="n">
        <f aca="false">SUMPRODUCT('5N inverse'!$A$22:$Y$22,'5N mesh'!$B$37:$Z$37,$E47:$AC47)+'5N inverse'!$A$22*$C48/Setup!$B$17+INDEX('5N inverse'!$A$22:$Y$22,1,'5N mesh'!$B$7+1)*Setup!$B$22</f>
        <v>0</v>
      </c>
      <c r="Y48" s="0" t="n">
        <f aca="false">SUMPRODUCT('5N inverse'!$A$23:$Y$23,'5N mesh'!$B$37:$Z$37,$E47:$AC47)+'5N inverse'!$A$23*$C48/Setup!$B$17+INDEX('5N inverse'!$A$23:$Y$23,1,'5N mesh'!$B$7+1)*Setup!$B$22</f>
        <v>0</v>
      </c>
      <c r="Z48" s="0" t="n">
        <f aca="false">SUMPRODUCT('5N inverse'!$A$24:$Y$24,'5N mesh'!$B$37:$Z$37,$E47:$AC47)+'5N inverse'!$A$24*$C48/Setup!$B$17+INDEX('5N inverse'!$A$24:$Y$24,1,'5N mesh'!$B$7+1)*Setup!$B$22</f>
        <v>0</v>
      </c>
      <c r="AA48" s="0" t="n">
        <f aca="false">SUMPRODUCT('5N inverse'!$A$25:$Y$25,'5N mesh'!$B$37:$Z$37,$E47:$AC47)+'5N inverse'!$A$25*$C48/Setup!$B$17+INDEX('5N inverse'!$A$25:$Y$25,1,'5N mesh'!$B$7+1)*Setup!$B$22</f>
        <v>0</v>
      </c>
      <c r="AB48" s="0" t="n">
        <f aca="false">SUMPRODUCT('5N inverse'!$A$26:$Y$26,'5N mesh'!$B$37:$Z$37,$E47:$AC47)+'5N inverse'!$A$26*$C48/Setup!$B$17+INDEX('5N inverse'!$A$26:$Y$26,1,'5N mesh'!$B$7+1)*Setup!$B$22</f>
        <v>0</v>
      </c>
      <c r="AC48" s="0" t="n">
        <f aca="false">SUMPRODUCT('5N inverse'!$A$27:$Y$27,'5N mesh'!$B$37:$Z$37,$E47:$AC47)+'5N inverse'!$A$27*$C48/Setup!$B$17+INDEX('5N inverse'!$A$27:$Y$27,1,'5N mesh'!$B$7+1)*Setup!$B$22</f>
        <v>0</v>
      </c>
    </row>
    <row r="49" customFormat="false" ht="15" hidden="false" customHeight="false" outlineLevel="0" collapsed="false">
      <c r="A49" s="0" t="n">
        <v>44</v>
      </c>
      <c r="B49" s="0" t="n">
        <f aca="false">A49*Setup!$B$11/3600</f>
        <v>3.66666666666667</v>
      </c>
      <c r="C49" s="0" t="n">
        <f aca="false">Setup!$B$7+Setup!$B$8*COS(2*PI()*(B49-Setup!$B$9)/24)</f>
        <v>20.015221207633</v>
      </c>
      <c r="D49" s="0" t="n">
        <f aca="false">(C49-E49)/Setup!$B$17</f>
        <v>19.4172397565979</v>
      </c>
      <c r="E49" s="0" t="n">
        <f aca="false">SUMPRODUCT('5N inverse'!$A$3:$Y$3,'5N mesh'!$B$37:$Z$37,$E48:$AC48)+'5N inverse'!$A$3*$C49/Setup!$B$17+INDEX('5N inverse'!$A$3:$Y$3,1,'5N mesh'!$B$7+1)*Setup!$B$22</f>
        <v>17.4909800392753</v>
      </c>
      <c r="F49" s="0" t="n">
        <f aca="false">SUMPRODUCT('5N inverse'!$A$4:$Y$4,'5N mesh'!$B$37:$Z$37,$E48:$AC48)+'5N inverse'!$A$4*$C49/Setup!$B$17+INDEX('5N inverse'!$A$4:$Y$4,1,'5N mesh'!$B$7+1)*Setup!$B$22</f>
        <v>17.0780330466022</v>
      </c>
      <c r="G49" s="0" t="n">
        <f aca="false">SUMPRODUCT('5N inverse'!$A$5:$Y$5,'5N mesh'!$B$37:$Z$37,$E48:$AC48)+'5N inverse'!$A$5*$C49/Setup!$B$17+INDEX('5N inverse'!$A$5:$Y$5,1,'5N mesh'!$B$7+1)*Setup!$B$22</f>
        <v>16.2521390612559</v>
      </c>
      <c r="H49" s="0" t="n">
        <f aca="false">SUMPRODUCT('5N inverse'!$A$6:$Y$6,'5N mesh'!$B$37:$Z$37,$E48:$AC48)+'5N inverse'!$A$6*$C49/Setup!$B$17+INDEX('5N inverse'!$A$6:$Y$6,1,'5N mesh'!$B$7+1)*Setup!$B$22</f>
        <v>15.4262450759096</v>
      </c>
      <c r="I49" s="0" t="n">
        <f aca="false">SUMPRODUCT('5N inverse'!$A$7:$Y$7,'5N mesh'!$B$37:$Z$37,$E48:$AC48)+'5N inverse'!$A$7*$C49/Setup!$B$17+INDEX('5N inverse'!$A$7:$Y$7,1,'5N mesh'!$B$7+1)*Setup!$B$22</f>
        <v>15.0132980832365</v>
      </c>
      <c r="J49" s="0" t="n">
        <f aca="false">SUMPRODUCT('5N inverse'!$A$8:$Y$8,'5N mesh'!$B$37:$Z$37,$E48:$AC48)+'5N inverse'!$A$8*$C49/Setup!$B$17+INDEX('5N inverse'!$A$8:$Y$8,1,'5N mesh'!$B$7+1)*Setup!$B$22</f>
        <v>0</v>
      </c>
      <c r="K49" s="0" t="n">
        <f aca="false">SUMPRODUCT('5N inverse'!$A$9:$Y$9,'5N mesh'!$B$37:$Z$37,$E48:$AC48)+'5N inverse'!$A$9*$C49/Setup!$B$17+INDEX('5N inverse'!$A$9:$Y$9,1,'5N mesh'!$B$7+1)*Setup!$B$22</f>
        <v>0</v>
      </c>
      <c r="L49" s="0" t="n">
        <f aca="false">SUMPRODUCT('5N inverse'!$A$10:$Y$10,'5N mesh'!$B$37:$Z$37,$E48:$AC48)+'5N inverse'!$A$10*$C49/Setup!$B$17+INDEX('5N inverse'!$A$10:$Y$10,1,'5N mesh'!$B$7+1)*Setup!$B$22</f>
        <v>0</v>
      </c>
      <c r="M49" s="0" t="n">
        <f aca="false">SUMPRODUCT('5N inverse'!$A$11:$Y$11,'5N mesh'!$B$37:$Z$37,$E48:$AC48)+'5N inverse'!$A$11*$C49/Setup!$B$17+INDEX('5N inverse'!$A$11:$Y$11,1,'5N mesh'!$B$7+1)*Setup!$B$22</f>
        <v>0</v>
      </c>
      <c r="N49" s="0" t="n">
        <f aca="false">SUMPRODUCT('5N inverse'!$A$12:$Y$12,'5N mesh'!$B$37:$Z$37,$E48:$AC48)+'5N inverse'!$A$12*$C49/Setup!$B$17+INDEX('5N inverse'!$A$12:$Y$12,1,'5N mesh'!$B$7+1)*Setup!$B$22</f>
        <v>0</v>
      </c>
      <c r="O49" s="0" t="n">
        <f aca="false">SUMPRODUCT('5N inverse'!$A$13:$Y$13,'5N mesh'!$B$37:$Z$37,$E48:$AC48)+'5N inverse'!$A$13*$C49/Setup!$B$17+INDEX('5N inverse'!$A$13:$Y$13,1,'5N mesh'!$B$7+1)*Setup!$B$22</f>
        <v>0</v>
      </c>
      <c r="P49" s="0" t="n">
        <f aca="false">SUMPRODUCT('5N inverse'!$A$14:$Y$14,'5N mesh'!$B$37:$Z$37,$E48:$AC48)+'5N inverse'!$A$14*$C49/Setup!$B$17+INDEX('5N inverse'!$A$14:$Y$14,1,'5N mesh'!$B$7+1)*Setup!$B$22</f>
        <v>0</v>
      </c>
      <c r="Q49" s="0" t="n">
        <f aca="false">SUMPRODUCT('5N inverse'!$A$15:$Y$15,'5N mesh'!$B$37:$Z$37,$E48:$AC48)+'5N inverse'!$A$15*$C49/Setup!$B$17+INDEX('5N inverse'!$A$15:$Y$15,1,'5N mesh'!$B$7+1)*Setup!$B$22</f>
        <v>0</v>
      </c>
      <c r="R49" s="0" t="n">
        <f aca="false">SUMPRODUCT('5N inverse'!$A$16:$Y$16,'5N mesh'!$B$37:$Z$37,$E48:$AC48)+'5N inverse'!$A$16*$C49/Setup!$B$17+INDEX('5N inverse'!$A$16:$Y$16,1,'5N mesh'!$B$7+1)*Setup!$B$22</f>
        <v>0</v>
      </c>
      <c r="S49" s="0" t="n">
        <f aca="false">SUMPRODUCT('5N inverse'!$A$17:$Y$17,'5N mesh'!$B$37:$Z$37,$E48:$AC48)+'5N inverse'!$A$17*$C49/Setup!$B$17+INDEX('5N inverse'!$A$17:$Y$17,1,'5N mesh'!$B$7+1)*Setup!$B$22</f>
        <v>0</v>
      </c>
      <c r="T49" s="0" t="n">
        <f aca="false">SUMPRODUCT('5N inverse'!$A$18:$Y$18,'5N mesh'!$B$37:$Z$37,$E48:$AC48)+'5N inverse'!$A$18*$C49/Setup!$B$17+INDEX('5N inverse'!$A$18:$Y$18,1,'5N mesh'!$B$7+1)*Setup!$B$22</f>
        <v>0</v>
      </c>
      <c r="U49" s="0" t="n">
        <f aca="false">SUMPRODUCT('5N inverse'!$A$19:$Y$19,'5N mesh'!$B$37:$Z$37,$E48:$AC48)+'5N inverse'!$A$19*$C49/Setup!$B$17+INDEX('5N inverse'!$A$19:$Y$19,1,'5N mesh'!$B$7+1)*Setup!$B$22</f>
        <v>0</v>
      </c>
      <c r="V49" s="0" t="n">
        <f aca="false">SUMPRODUCT('5N inverse'!$A$20:$Y$20,'5N mesh'!$B$37:$Z$37,$E48:$AC48)+'5N inverse'!$A$20*$C49/Setup!$B$17+INDEX('5N inverse'!$A$20:$Y$20,1,'5N mesh'!$B$7+1)*Setup!$B$22</f>
        <v>0</v>
      </c>
      <c r="W49" s="0" t="n">
        <f aca="false">SUMPRODUCT('5N inverse'!$A$21:$Y$21,'5N mesh'!$B$37:$Z$37,$E48:$AC48)+'5N inverse'!$A$21*$C49/Setup!$B$17+INDEX('5N inverse'!$A$21:$Y$21,1,'5N mesh'!$B$7+1)*Setup!$B$22</f>
        <v>0</v>
      </c>
      <c r="X49" s="0" t="n">
        <f aca="false">SUMPRODUCT('5N inverse'!$A$22:$Y$22,'5N mesh'!$B$37:$Z$37,$E48:$AC48)+'5N inverse'!$A$22*$C49/Setup!$B$17+INDEX('5N inverse'!$A$22:$Y$22,1,'5N mesh'!$B$7+1)*Setup!$B$22</f>
        <v>0</v>
      </c>
      <c r="Y49" s="0" t="n">
        <f aca="false">SUMPRODUCT('5N inverse'!$A$23:$Y$23,'5N mesh'!$B$37:$Z$37,$E48:$AC48)+'5N inverse'!$A$23*$C49/Setup!$B$17+INDEX('5N inverse'!$A$23:$Y$23,1,'5N mesh'!$B$7+1)*Setup!$B$22</f>
        <v>0</v>
      </c>
      <c r="Z49" s="0" t="n">
        <f aca="false">SUMPRODUCT('5N inverse'!$A$24:$Y$24,'5N mesh'!$B$37:$Z$37,$E48:$AC48)+'5N inverse'!$A$24*$C49/Setup!$B$17+INDEX('5N inverse'!$A$24:$Y$24,1,'5N mesh'!$B$7+1)*Setup!$B$22</f>
        <v>0</v>
      </c>
      <c r="AA49" s="0" t="n">
        <f aca="false">SUMPRODUCT('5N inverse'!$A$25:$Y$25,'5N mesh'!$B$37:$Z$37,$E48:$AC48)+'5N inverse'!$A$25*$C49/Setup!$B$17+INDEX('5N inverse'!$A$25:$Y$25,1,'5N mesh'!$B$7+1)*Setup!$B$22</f>
        <v>0</v>
      </c>
      <c r="AB49" s="0" t="n">
        <f aca="false">SUMPRODUCT('5N inverse'!$A$26:$Y$26,'5N mesh'!$B$37:$Z$37,$E48:$AC48)+'5N inverse'!$A$26*$C49/Setup!$B$17+INDEX('5N inverse'!$A$26:$Y$26,1,'5N mesh'!$B$7+1)*Setup!$B$22</f>
        <v>0</v>
      </c>
      <c r="AC49" s="0" t="n">
        <f aca="false">SUMPRODUCT('5N inverse'!$A$27:$Y$27,'5N mesh'!$B$37:$Z$37,$E48:$AC48)+'5N inverse'!$A$27*$C49/Setup!$B$17+INDEX('5N inverse'!$A$27:$Y$27,1,'5N mesh'!$B$7+1)*Setup!$B$22</f>
        <v>0</v>
      </c>
    </row>
    <row r="50" customFormat="false" ht="15" hidden="false" customHeight="false" outlineLevel="0" collapsed="false">
      <c r="A50" s="0" t="n">
        <v>45</v>
      </c>
      <c r="B50" s="0" t="n">
        <f aca="false">A50*Setup!$B$11/3600</f>
        <v>3.75</v>
      </c>
      <c r="C50" s="0" t="n">
        <f aca="false">Setup!$B$7+Setup!$B$8*COS(2*PI()*(B50-Setup!$B$9)/24)</f>
        <v>20.0085643070456</v>
      </c>
      <c r="D50" s="0" t="n">
        <f aca="false">(C50-E50)/Setup!$B$17</f>
        <v>19.1224246635055</v>
      </c>
      <c r="E50" s="0" t="n">
        <f aca="false">SUMPRODUCT('5N inverse'!$A$3:$Y$3,'5N mesh'!$B$37:$Z$37,$E49:$AC49)+'5N inverse'!$A$3*$C50/Setup!$B$17+INDEX('5N inverse'!$A$3:$Y$3,1,'5N mesh'!$B$7+1)*Setup!$B$22</f>
        <v>17.5226491007899</v>
      </c>
      <c r="F50" s="0" t="n">
        <f aca="false">SUMPRODUCT('5N inverse'!$A$4:$Y$4,'5N mesh'!$B$37:$Z$37,$E49:$AC49)+'5N inverse'!$A$4*$C50/Setup!$B$17+INDEX('5N inverse'!$A$4:$Y$4,1,'5N mesh'!$B$7+1)*Setup!$B$22</f>
        <v>17.1044798410168</v>
      </c>
      <c r="G50" s="0" t="n">
        <f aca="false">SUMPRODUCT('5N inverse'!$A$5:$Y$5,'5N mesh'!$B$37:$Z$37,$E49:$AC49)+'5N inverse'!$A$5*$C50/Setup!$B$17+INDEX('5N inverse'!$A$5:$Y$5,1,'5N mesh'!$B$7+1)*Setup!$B$22</f>
        <v>16.2681413214706</v>
      </c>
      <c r="H50" s="0" t="n">
        <f aca="false">SUMPRODUCT('5N inverse'!$A$6:$Y$6,'5N mesh'!$B$37:$Z$37,$E49:$AC49)+'5N inverse'!$A$6*$C50/Setup!$B$17+INDEX('5N inverse'!$A$6:$Y$6,1,'5N mesh'!$B$7+1)*Setup!$B$22</f>
        <v>15.4318028019245</v>
      </c>
      <c r="I50" s="0" t="n">
        <f aca="false">SUMPRODUCT('5N inverse'!$A$7:$Y$7,'5N mesh'!$B$37:$Z$37,$E49:$AC49)+'5N inverse'!$A$7*$C50/Setup!$B$17+INDEX('5N inverse'!$A$7:$Y$7,1,'5N mesh'!$B$7+1)*Setup!$B$22</f>
        <v>15.0136335421514</v>
      </c>
      <c r="J50" s="0" t="n">
        <f aca="false">SUMPRODUCT('5N inverse'!$A$8:$Y$8,'5N mesh'!$B$37:$Z$37,$E49:$AC49)+'5N inverse'!$A$8*$C50/Setup!$B$17+INDEX('5N inverse'!$A$8:$Y$8,1,'5N mesh'!$B$7+1)*Setup!$B$22</f>
        <v>0</v>
      </c>
      <c r="K50" s="0" t="n">
        <f aca="false">SUMPRODUCT('5N inverse'!$A$9:$Y$9,'5N mesh'!$B$37:$Z$37,$E49:$AC49)+'5N inverse'!$A$9*$C50/Setup!$B$17+INDEX('5N inverse'!$A$9:$Y$9,1,'5N mesh'!$B$7+1)*Setup!$B$22</f>
        <v>0</v>
      </c>
      <c r="L50" s="0" t="n">
        <f aca="false">SUMPRODUCT('5N inverse'!$A$10:$Y$10,'5N mesh'!$B$37:$Z$37,$E49:$AC49)+'5N inverse'!$A$10*$C50/Setup!$B$17+INDEX('5N inverse'!$A$10:$Y$10,1,'5N mesh'!$B$7+1)*Setup!$B$22</f>
        <v>0</v>
      </c>
      <c r="M50" s="0" t="n">
        <f aca="false">SUMPRODUCT('5N inverse'!$A$11:$Y$11,'5N mesh'!$B$37:$Z$37,$E49:$AC49)+'5N inverse'!$A$11*$C50/Setup!$B$17+INDEX('5N inverse'!$A$11:$Y$11,1,'5N mesh'!$B$7+1)*Setup!$B$22</f>
        <v>0</v>
      </c>
      <c r="N50" s="0" t="n">
        <f aca="false">SUMPRODUCT('5N inverse'!$A$12:$Y$12,'5N mesh'!$B$37:$Z$37,$E49:$AC49)+'5N inverse'!$A$12*$C50/Setup!$B$17+INDEX('5N inverse'!$A$12:$Y$12,1,'5N mesh'!$B$7+1)*Setup!$B$22</f>
        <v>0</v>
      </c>
      <c r="O50" s="0" t="n">
        <f aca="false">SUMPRODUCT('5N inverse'!$A$13:$Y$13,'5N mesh'!$B$37:$Z$37,$E49:$AC49)+'5N inverse'!$A$13*$C50/Setup!$B$17+INDEX('5N inverse'!$A$13:$Y$13,1,'5N mesh'!$B$7+1)*Setup!$B$22</f>
        <v>0</v>
      </c>
      <c r="P50" s="0" t="n">
        <f aca="false">SUMPRODUCT('5N inverse'!$A$14:$Y$14,'5N mesh'!$B$37:$Z$37,$E49:$AC49)+'5N inverse'!$A$14*$C50/Setup!$B$17+INDEX('5N inverse'!$A$14:$Y$14,1,'5N mesh'!$B$7+1)*Setup!$B$22</f>
        <v>0</v>
      </c>
      <c r="Q50" s="0" t="n">
        <f aca="false">SUMPRODUCT('5N inverse'!$A$15:$Y$15,'5N mesh'!$B$37:$Z$37,$E49:$AC49)+'5N inverse'!$A$15*$C50/Setup!$B$17+INDEX('5N inverse'!$A$15:$Y$15,1,'5N mesh'!$B$7+1)*Setup!$B$22</f>
        <v>0</v>
      </c>
      <c r="R50" s="0" t="n">
        <f aca="false">SUMPRODUCT('5N inverse'!$A$16:$Y$16,'5N mesh'!$B$37:$Z$37,$E49:$AC49)+'5N inverse'!$A$16*$C50/Setup!$B$17+INDEX('5N inverse'!$A$16:$Y$16,1,'5N mesh'!$B$7+1)*Setup!$B$22</f>
        <v>0</v>
      </c>
      <c r="S50" s="0" t="n">
        <f aca="false">SUMPRODUCT('5N inverse'!$A$17:$Y$17,'5N mesh'!$B$37:$Z$37,$E49:$AC49)+'5N inverse'!$A$17*$C50/Setup!$B$17+INDEX('5N inverse'!$A$17:$Y$17,1,'5N mesh'!$B$7+1)*Setup!$B$22</f>
        <v>0</v>
      </c>
      <c r="T50" s="0" t="n">
        <f aca="false">SUMPRODUCT('5N inverse'!$A$18:$Y$18,'5N mesh'!$B$37:$Z$37,$E49:$AC49)+'5N inverse'!$A$18*$C50/Setup!$B$17+INDEX('5N inverse'!$A$18:$Y$18,1,'5N mesh'!$B$7+1)*Setup!$B$22</f>
        <v>0</v>
      </c>
      <c r="U50" s="0" t="n">
        <f aca="false">SUMPRODUCT('5N inverse'!$A$19:$Y$19,'5N mesh'!$B$37:$Z$37,$E49:$AC49)+'5N inverse'!$A$19*$C50/Setup!$B$17+INDEX('5N inverse'!$A$19:$Y$19,1,'5N mesh'!$B$7+1)*Setup!$B$22</f>
        <v>0</v>
      </c>
      <c r="V50" s="0" t="n">
        <f aca="false">SUMPRODUCT('5N inverse'!$A$20:$Y$20,'5N mesh'!$B$37:$Z$37,$E49:$AC49)+'5N inverse'!$A$20*$C50/Setup!$B$17+INDEX('5N inverse'!$A$20:$Y$20,1,'5N mesh'!$B$7+1)*Setup!$B$22</f>
        <v>0</v>
      </c>
      <c r="W50" s="0" t="n">
        <f aca="false">SUMPRODUCT('5N inverse'!$A$21:$Y$21,'5N mesh'!$B$37:$Z$37,$E49:$AC49)+'5N inverse'!$A$21*$C50/Setup!$B$17+INDEX('5N inverse'!$A$21:$Y$21,1,'5N mesh'!$B$7+1)*Setup!$B$22</f>
        <v>0</v>
      </c>
      <c r="X50" s="0" t="n">
        <f aca="false">SUMPRODUCT('5N inverse'!$A$22:$Y$22,'5N mesh'!$B$37:$Z$37,$E49:$AC49)+'5N inverse'!$A$22*$C50/Setup!$B$17+INDEX('5N inverse'!$A$22:$Y$22,1,'5N mesh'!$B$7+1)*Setup!$B$22</f>
        <v>0</v>
      </c>
      <c r="Y50" s="0" t="n">
        <f aca="false">SUMPRODUCT('5N inverse'!$A$23:$Y$23,'5N mesh'!$B$37:$Z$37,$E49:$AC49)+'5N inverse'!$A$23*$C50/Setup!$B$17+INDEX('5N inverse'!$A$23:$Y$23,1,'5N mesh'!$B$7+1)*Setup!$B$22</f>
        <v>0</v>
      </c>
      <c r="Z50" s="0" t="n">
        <f aca="false">SUMPRODUCT('5N inverse'!$A$24:$Y$24,'5N mesh'!$B$37:$Z$37,$E49:$AC49)+'5N inverse'!$A$24*$C50/Setup!$B$17+INDEX('5N inverse'!$A$24:$Y$24,1,'5N mesh'!$B$7+1)*Setup!$B$22</f>
        <v>0</v>
      </c>
      <c r="AA50" s="0" t="n">
        <f aca="false">SUMPRODUCT('5N inverse'!$A$25:$Y$25,'5N mesh'!$B$37:$Z$37,$E49:$AC49)+'5N inverse'!$A$25*$C50/Setup!$B$17+INDEX('5N inverse'!$A$25:$Y$25,1,'5N mesh'!$B$7+1)*Setup!$B$22</f>
        <v>0</v>
      </c>
      <c r="AB50" s="0" t="n">
        <f aca="false">SUMPRODUCT('5N inverse'!$A$26:$Y$26,'5N mesh'!$B$37:$Z$37,$E49:$AC49)+'5N inverse'!$A$26*$C50/Setup!$B$17+INDEX('5N inverse'!$A$26:$Y$26,1,'5N mesh'!$B$7+1)*Setup!$B$22</f>
        <v>0</v>
      </c>
      <c r="AC50" s="0" t="n">
        <f aca="false">SUMPRODUCT('5N inverse'!$A$27:$Y$27,'5N mesh'!$B$37:$Z$37,$E49:$AC49)+'5N inverse'!$A$27*$C50/Setup!$B$17+INDEX('5N inverse'!$A$27:$Y$27,1,'5N mesh'!$B$7+1)*Setup!$B$22</f>
        <v>0</v>
      </c>
    </row>
    <row r="51" customFormat="false" ht="15" hidden="false" customHeight="false" outlineLevel="0" collapsed="false">
      <c r="A51" s="0" t="n">
        <v>46</v>
      </c>
      <c r="B51" s="0" t="n">
        <f aca="false">A51*Setup!$B$11/3600</f>
        <v>3.83333333333333</v>
      </c>
      <c r="C51" s="0" t="n">
        <f aca="false">Setup!$B$7+Setup!$B$8*COS(2*PI()*(B51-Setup!$B$9)/24)</f>
        <v>20.0038071136726</v>
      </c>
      <c r="D51" s="0" t="n">
        <f aca="false">(C51-E51)/Setup!$B$17</f>
        <v>18.8459336146481</v>
      </c>
      <c r="E51" s="0" t="n">
        <f aca="false">SUMPRODUCT('5N inverse'!$A$3:$Y$3,'5N mesh'!$B$37:$Z$37,$E50:$AC50)+'5N inverse'!$A$3*$C51/Setup!$B$17+INDEX('5N inverse'!$A$3:$Y$3,1,'5N mesh'!$B$7+1)*Setup!$B$22</f>
        <v>17.5538357437683</v>
      </c>
      <c r="F51" s="0" t="n">
        <f aca="false">SUMPRODUCT('5N inverse'!$A$4:$Y$4,'5N mesh'!$B$37:$Z$37,$E50:$AC50)+'5N inverse'!$A$4*$C51/Setup!$B$17+INDEX('5N inverse'!$A$4:$Y$4,1,'5N mesh'!$B$7+1)*Setup!$B$22</f>
        <v>17.1305241366832</v>
      </c>
      <c r="G51" s="0" t="n">
        <f aca="false">SUMPRODUCT('5N inverse'!$A$5:$Y$5,'5N mesh'!$B$37:$Z$37,$E50:$AC50)+'5N inverse'!$A$5*$C51/Setup!$B$17+INDEX('5N inverse'!$A$5:$Y$5,1,'5N mesh'!$B$7+1)*Setup!$B$22</f>
        <v>16.2839009225128</v>
      </c>
      <c r="H51" s="0" t="n">
        <f aca="false">SUMPRODUCT('5N inverse'!$A$6:$Y$6,'5N mesh'!$B$37:$Z$37,$E50:$AC50)+'5N inverse'!$A$6*$C51/Setup!$B$17+INDEX('5N inverse'!$A$6:$Y$6,1,'5N mesh'!$B$7+1)*Setup!$B$22</f>
        <v>15.4372777083425</v>
      </c>
      <c r="I51" s="0" t="n">
        <f aca="false">SUMPRODUCT('5N inverse'!$A$7:$Y$7,'5N mesh'!$B$37:$Z$37,$E50:$AC50)+'5N inverse'!$A$7*$C51/Setup!$B$17+INDEX('5N inverse'!$A$7:$Y$7,1,'5N mesh'!$B$7+1)*Setup!$B$22</f>
        <v>15.0139661012573</v>
      </c>
      <c r="J51" s="0" t="n">
        <f aca="false">SUMPRODUCT('5N inverse'!$A$8:$Y$8,'5N mesh'!$B$37:$Z$37,$E50:$AC50)+'5N inverse'!$A$8*$C51/Setup!$B$17+INDEX('5N inverse'!$A$8:$Y$8,1,'5N mesh'!$B$7+1)*Setup!$B$22</f>
        <v>0</v>
      </c>
      <c r="K51" s="0" t="n">
        <f aca="false">SUMPRODUCT('5N inverse'!$A$9:$Y$9,'5N mesh'!$B$37:$Z$37,$E50:$AC50)+'5N inverse'!$A$9*$C51/Setup!$B$17+INDEX('5N inverse'!$A$9:$Y$9,1,'5N mesh'!$B$7+1)*Setup!$B$22</f>
        <v>0</v>
      </c>
      <c r="L51" s="0" t="n">
        <f aca="false">SUMPRODUCT('5N inverse'!$A$10:$Y$10,'5N mesh'!$B$37:$Z$37,$E50:$AC50)+'5N inverse'!$A$10*$C51/Setup!$B$17+INDEX('5N inverse'!$A$10:$Y$10,1,'5N mesh'!$B$7+1)*Setup!$B$22</f>
        <v>0</v>
      </c>
      <c r="M51" s="0" t="n">
        <f aca="false">SUMPRODUCT('5N inverse'!$A$11:$Y$11,'5N mesh'!$B$37:$Z$37,$E50:$AC50)+'5N inverse'!$A$11*$C51/Setup!$B$17+INDEX('5N inverse'!$A$11:$Y$11,1,'5N mesh'!$B$7+1)*Setup!$B$22</f>
        <v>0</v>
      </c>
      <c r="N51" s="0" t="n">
        <f aca="false">SUMPRODUCT('5N inverse'!$A$12:$Y$12,'5N mesh'!$B$37:$Z$37,$E50:$AC50)+'5N inverse'!$A$12*$C51/Setup!$B$17+INDEX('5N inverse'!$A$12:$Y$12,1,'5N mesh'!$B$7+1)*Setup!$B$22</f>
        <v>0</v>
      </c>
      <c r="O51" s="0" t="n">
        <f aca="false">SUMPRODUCT('5N inverse'!$A$13:$Y$13,'5N mesh'!$B$37:$Z$37,$E50:$AC50)+'5N inverse'!$A$13*$C51/Setup!$B$17+INDEX('5N inverse'!$A$13:$Y$13,1,'5N mesh'!$B$7+1)*Setup!$B$22</f>
        <v>0</v>
      </c>
      <c r="P51" s="0" t="n">
        <f aca="false">SUMPRODUCT('5N inverse'!$A$14:$Y$14,'5N mesh'!$B$37:$Z$37,$E50:$AC50)+'5N inverse'!$A$14*$C51/Setup!$B$17+INDEX('5N inverse'!$A$14:$Y$14,1,'5N mesh'!$B$7+1)*Setup!$B$22</f>
        <v>0</v>
      </c>
      <c r="Q51" s="0" t="n">
        <f aca="false">SUMPRODUCT('5N inverse'!$A$15:$Y$15,'5N mesh'!$B$37:$Z$37,$E50:$AC50)+'5N inverse'!$A$15*$C51/Setup!$B$17+INDEX('5N inverse'!$A$15:$Y$15,1,'5N mesh'!$B$7+1)*Setup!$B$22</f>
        <v>0</v>
      </c>
      <c r="R51" s="0" t="n">
        <f aca="false">SUMPRODUCT('5N inverse'!$A$16:$Y$16,'5N mesh'!$B$37:$Z$37,$E50:$AC50)+'5N inverse'!$A$16*$C51/Setup!$B$17+INDEX('5N inverse'!$A$16:$Y$16,1,'5N mesh'!$B$7+1)*Setup!$B$22</f>
        <v>0</v>
      </c>
      <c r="S51" s="0" t="n">
        <f aca="false">SUMPRODUCT('5N inverse'!$A$17:$Y$17,'5N mesh'!$B$37:$Z$37,$E50:$AC50)+'5N inverse'!$A$17*$C51/Setup!$B$17+INDEX('5N inverse'!$A$17:$Y$17,1,'5N mesh'!$B$7+1)*Setup!$B$22</f>
        <v>0</v>
      </c>
      <c r="T51" s="0" t="n">
        <f aca="false">SUMPRODUCT('5N inverse'!$A$18:$Y$18,'5N mesh'!$B$37:$Z$37,$E50:$AC50)+'5N inverse'!$A$18*$C51/Setup!$B$17+INDEX('5N inverse'!$A$18:$Y$18,1,'5N mesh'!$B$7+1)*Setup!$B$22</f>
        <v>0</v>
      </c>
      <c r="U51" s="0" t="n">
        <f aca="false">SUMPRODUCT('5N inverse'!$A$19:$Y$19,'5N mesh'!$B$37:$Z$37,$E50:$AC50)+'5N inverse'!$A$19*$C51/Setup!$B$17+INDEX('5N inverse'!$A$19:$Y$19,1,'5N mesh'!$B$7+1)*Setup!$B$22</f>
        <v>0</v>
      </c>
      <c r="V51" s="0" t="n">
        <f aca="false">SUMPRODUCT('5N inverse'!$A$20:$Y$20,'5N mesh'!$B$37:$Z$37,$E50:$AC50)+'5N inverse'!$A$20*$C51/Setup!$B$17+INDEX('5N inverse'!$A$20:$Y$20,1,'5N mesh'!$B$7+1)*Setup!$B$22</f>
        <v>0</v>
      </c>
      <c r="W51" s="0" t="n">
        <f aca="false">SUMPRODUCT('5N inverse'!$A$21:$Y$21,'5N mesh'!$B$37:$Z$37,$E50:$AC50)+'5N inverse'!$A$21*$C51/Setup!$B$17+INDEX('5N inverse'!$A$21:$Y$21,1,'5N mesh'!$B$7+1)*Setup!$B$22</f>
        <v>0</v>
      </c>
      <c r="X51" s="0" t="n">
        <f aca="false">SUMPRODUCT('5N inverse'!$A$22:$Y$22,'5N mesh'!$B$37:$Z$37,$E50:$AC50)+'5N inverse'!$A$22*$C51/Setup!$B$17+INDEX('5N inverse'!$A$22:$Y$22,1,'5N mesh'!$B$7+1)*Setup!$B$22</f>
        <v>0</v>
      </c>
      <c r="Y51" s="0" t="n">
        <f aca="false">SUMPRODUCT('5N inverse'!$A$23:$Y$23,'5N mesh'!$B$37:$Z$37,$E50:$AC50)+'5N inverse'!$A$23*$C51/Setup!$B$17+INDEX('5N inverse'!$A$23:$Y$23,1,'5N mesh'!$B$7+1)*Setup!$B$22</f>
        <v>0</v>
      </c>
      <c r="Z51" s="0" t="n">
        <f aca="false">SUMPRODUCT('5N inverse'!$A$24:$Y$24,'5N mesh'!$B$37:$Z$37,$E50:$AC50)+'5N inverse'!$A$24*$C51/Setup!$B$17+INDEX('5N inverse'!$A$24:$Y$24,1,'5N mesh'!$B$7+1)*Setup!$B$22</f>
        <v>0</v>
      </c>
      <c r="AA51" s="0" t="n">
        <f aca="false">SUMPRODUCT('5N inverse'!$A$25:$Y$25,'5N mesh'!$B$37:$Z$37,$E50:$AC50)+'5N inverse'!$A$25*$C51/Setup!$B$17+INDEX('5N inverse'!$A$25:$Y$25,1,'5N mesh'!$B$7+1)*Setup!$B$22</f>
        <v>0</v>
      </c>
      <c r="AB51" s="0" t="n">
        <f aca="false">SUMPRODUCT('5N inverse'!$A$26:$Y$26,'5N mesh'!$B$37:$Z$37,$E50:$AC50)+'5N inverse'!$A$26*$C51/Setup!$B$17+INDEX('5N inverse'!$A$26:$Y$26,1,'5N mesh'!$B$7+1)*Setup!$B$22</f>
        <v>0</v>
      </c>
      <c r="AC51" s="0" t="n">
        <f aca="false">SUMPRODUCT('5N inverse'!$A$27:$Y$27,'5N mesh'!$B$37:$Z$37,$E50:$AC50)+'5N inverse'!$A$27*$C51/Setup!$B$17+INDEX('5N inverse'!$A$27:$Y$27,1,'5N mesh'!$B$7+1)*Setup!$B$22</f>
        <v>0</v>
      </c>
    </row>
    <row r="52" customFormat="false" ht="15" hidden="false" customHeight="false" outlineLevel="0" collapsed="false">
      <c r="A52" s="0" t="n">
        <v>47</v>
      </c>
      <c r="B52" s="0" t="n">
        <f aca="false">A52*Setup!$B$11/3600</f>
        <v>3.91666666666667</v>
      </c>
      <c r="C52" s="0" t="n">
        <f aca="false">Setup!$B$7+Setup!$B$8*COS(2*PI()*(B52-Setup!$B$9)/24)</f>
        <v>20.0009518916804</v>
      </c>
      <c r="D52" s="0" t="n">
        <f aca="false">(C52-E52)/Setup!$B$17</f>
        <v>18.587545474355</v>
      </c>
      <c r="E52" s="0" t="n">
        <f aca="false">SUMPRODUCT('5N inverse'!$A$3:$Y$3,'5N mesh'!$B$37:$Z$37,$E51:$AC51)+'5N inverse'!$A$3*$C52/Setup!$B$17+INDEX('5N inverse'!$A$3:$Y$3,1,'5N mesh'!$B$7+1)*Setup!$B$22</f>
        <v>17.5845709800142</v>
      </c>
      <c r="F52" s="0" t="n">
        <f aca="false">SUMPRODUCT('5N inverse'!$A$4:$Y$4,'5N mesh'!$B$37:$Z$37,$E51:$AC51)+'5N inverse'!$A$4*$C52/Setup!$B$17+INDEX('5N inverse'!$A$4:$Y$4,1,'5N mesh'!$B$7+1)*Setup!$B$22</f>
        <v>17.1561917703382</v>
      </c>
      <c r="G52" s="0" t="n">
        <f aca="false">SUMPRODUCT('5N inverse'!$A$5:$Y$5,'5N mesh'!$B$37:$Z$37,$E51:$AC51)+'5N inverse'!$A$5*$C52/Setup!$B$17+INDEX('5N inverse'!$A$5:$Y$5,1,'5N mesh'!$B$7+1)*Setup!$B$22</f>
        <v>16.2994333509862</v>
      </c>
      <c r="H52" s="0" t="n">
        <f aca="false">SUMPRODUCT('5N inverse'!$A$6:$Y$6,'5N mesh'!$B$37:$Z$37,$E51:$AC51)+'5N inverse'!$A$6*$C52/Setup!$B$17+INDEX('5N inverse'!$A$6:$Y$6,1,'5N mesh'!$B$7+1)*Setup!$B$22</f>
        <v>15.4426749316342</v>
      </c>
      <c r="I52" s="0" t="n">
        <f aca="false">SUMPRODUCT('5N inverse'!$A$7:$Y$7,'5N mesh'!$B$37:$Z$37,$E51:$AC51)+'5N inverse'!$A$7*$C52/Setup!$B$17+INDEX('5N inverse'!$A$7:$Y$7,1,'5N mesh'!$B$7+1)*Setup!$B$22</f>
        <v>15.0142957219582</v>
      </c>
      <c r="J52" s="0" t="n">
        <f aca="false">SUMPRODUCT('5N inverse'!$A$8:$Y$8,'5N mesh'!$B$37:$Z$37,$E51:$AC51)+'5N inverse'!$A$8*$C52/Setup!$B$17+INDEX('5N inverse'!$A$8:$Y$8,1,'5N mesh'!$B$7+1)*Setup!$B$22</f>
        <v>0</v>
      </c>
      <c r="K52" s="0" t="n">
        <f aca="false">SUMPRODUCT('5N inverse'!$A$9:$Y$9,'5N mesh'!$B$37:$Z$37,$E51:$AC51)+'5N inverse'!$A$9*$C52/Setup!$B$17+INDEX('5N inverse'!$A$9:$Y$9,1,'5N mesh'!$B$7+1)*Setup!$B$22</f>
        <v>0</v>
      </c>
      <c r="L52" s="0" t="n">
        <f aca="false">SUMPRODUCT('5N inverse'!$A$10:$Y$10,'5N mesh'!$B$37:$Z$37,$E51:$AC51)+'5N inverse'!$A$10*$C52/Setup!$B$17+INDEX('5N inverse'!$A$10:$Y$10,1,'5N mesh'!$B$7+1)*Setup!$B$22</f>
        <v>0</v>
      </c>
      <c r="M52" s="0" t="n">
        <f aca="false">SUMPRODUCT('5N inverse'!$A$11:$Y$11,'5N mesh'!$B$37:$Z$37,$E51:$AC51)+'5N inverse'!$A$11*$C52/Setup!$B$17+INDEX('5N inverse'!$A$11:$Y$11,1,'5N mesh'!$B$7+1)*Setup!$B$22</f>
        <v>0</v>
      </c>
      <c r="N52" s="0" t="n">
        <f aca="false">SUMPRODUCT('5N inverse'!$A$12:$Y$12,'5N mesh'!$B$37:$Z$37,$E51:$AC51)+'5N inverse'!$A$12*$C52/Setup!$B$17+INDEX('5N inverse'!$A$12:$Y$12,1,'5N mesh'!$B$7+1)*Setup!$B$22</f>
        <v>0</v>
      </c>
      <c r="O52" s="0" t="n">
        <f aca="false">SUMPRODUCT('5N inverse'!$A$13:$Y$13,'5N mesh'!$B$37:$Z$37,$E51:$AC51)+'5N inverse'!$A$13*$C52/Setup!$B$17+INDEX('5N inverse'!$A$13:$Y$13,1,'5N mesh'!$B$7+1)*Setup!$B$22</f>
        <v>0</v>
      </c>
      <c r="P52" s="0" t="n">
        <f aca="false">SUMPRODUCT('5N inverse'!$A$14:$Y$14,'5N mesh'!$B$37:$Z$37,$E51:$AC51)+'5N inverse'!$A$14*$C52/Setup!$B$17+INDEX('5N inverse'!$A$14:$Y$14,1,'5N mesh'!$B$7+1)*Setup!$B$22</f>
        <v>0</v>
      </c>
      <c r="Q52" s="0" t="n">
        <f aca="false">SUMPRODUCT('5N inverse'!$A$15:$Y$15,'5N mesh'!$B$37:$Z$37,$E51:$AC51)+'5N inverse'!$A$15*$C52/Setup!$B$17+INDEX('5N inverse'!$A$15:$Y$15,1,'5N mesh'!$B$7+1)*Setup!$B$22</f>
        <v>0</v>
      </c>
      <c r="R52" s="0" t="n">
        <f aca="false">SUMPRODUCT('5N inverse'!$A$16:$Y$16,'5N mesh'!$B$37:$Z$37,$E51:$AC51)+'5N inverse'!$A$16*$C52/Setup!$B$17+INDEX('5N inverse'!$A$16:$Y$16,1,'5N mesh'!$B$7+1)*Setup!$B$22</f>
        <v>0</v>
      </c>
      <c r="S52" s="0" t="n">
        <f aca="false">SUMPRODUCT('5N inverse'!$A$17:$Y$17,'5N mesh'!$B$37:$Z$37,$E51:$AC51)+'5N inverse'!$A$17*$C52/Setup!$B$17+INDEX('5N inverse'!$A$17:$Y$17,1,'5N mesh'!$B$7+1)*Setup!$B$22</f>
        <v>0</v>
      </c>
      <c r="T52" s="0" t="n">
        <f aca="false">SUMPRODUCT('5N inverse'!$A$18:$Y$18,'5N mesh'!$B$37:$Z$37,$E51:$AC51)+'5N inverse'!$A$18*$C52/Setup!$B$17+INDEX('5N inverse'!$A$18:$Y$18,1,'5N mesh'!$B$7+1)*Setup!$B$22</f>
        <v>0</v>
      </c>
      <c r="U52" s="0" t="n">
        <f aca="false">SUMPRODUCT('5N inverse'!$A$19:$Y$19,'5N mesh'!$B$37:$Z$37,$E51:$AC51)+'5N inverse'!$A$19*$C52/Setup!$B$17+INDEX('5N inverse'!$A$19:$Y$19,1,'5N mesh'!$B$7+1)*Setup!$B$22</f>
        <v>0</v>
      </c>
      <c r="V52" s="0" t="n">
        <f aca="false">SUMPRODUCT('5N inverse'!$A$20:$Y$20,'5N mesh'!$B$37:$Z$37,$E51:$AC51)+'5N inverse'!$A$20*$C52/Setup!$B$17+INDEX('5N inverse'!$A$20:$Y$20,1,'5N mesh'!$B$7+1)*Setup!$B$22</f>
        <v>0</v>
      </c>
      <c r="W52" s="0" t="n">
        <f aca="false">SUMPRODUCT('5N inverse'!$A$21:$Y$21,'5N mesh'!$B$37:$Z$37,$E51:$AC51)+'5N inverse'!$A$21*$C52/Setup!$B$17+INDEX('5N inverse'!$A$21:$Y$21,1,'5N mesh'!$B$7+1)*Setup!$B$22</f>
        <v>0</v>
      </c>
      <c r="X52" s="0" t="n">
        <f aca="false">SUMPRODUCT('5N inverse'!$A$22:$Y$22,'5N mesh'!$B$37:$Z$37,$E51:$AC51)+'5N inverse'!$A$22*$C52/Setup!$B$17+INDEX('5N inverse'!$A$22:$Y$22,1,'5N mesh'!$B$7+1)*Setup!$B$22</f>
        <v>0</v>
      </c>
      <c r="Y52" s="0" t="n">
        <f aca="false">SUMPRODUCT('5N inverse'!$A$23:$Y$23,'5N mesh'!$B$37:$Z$37,$E51:$AC51)+'5N inverse'!$A$23*$C52/Setup!$B$17+INDEX('5N inverse'!$A$23:$Y$23,1,'5N mesh'!$B$7+1)*Setup!$B$22</f>
        <v>0</v>
      </c>
      <c r="Z52" s="0" t="n">
        <f aca="false">SUMPRODUCT('5N inverse'!$A$24:$Y$24,'5N mesh'!$B$37:$Z$37,$E51:$AC51)+'5N inverse'!$A$24*$C52/Setup!$B$17+INDEX('5N inverse'!$A$24:$Y$24,1,'5N mesh'!$B$7+1)*Setup!$B$22</f>
        <v>0</v>
      </c>
      <c r="AA52" s="0" t="n">
        <f aca="false">SUMPRODUCT('5N inverse'!$A$25:$Y$25,'5N mesh'!$B$37:$Z$37,$E51:$AC51)+'5N inverse'!$A$25*$C52/Setup!$B$17+INDEX('5N inverse'!$A$25:$Y$25,1,'5N mesh'!$B$7+1)*Setup!$B$22</f>
        <v>0</v>
      </c>
      <c r="AB52" s="0" t="n">
        <f aca="false">SUMPRODUCT('5N inverse'!$A$26:$Y$26,'5N mesh'!$B$37:$Z$37,$E51:$AC51)+'5N inverse'!$A$26*$C52/Setup!$B$17+INDEX('5N inverse'!$A$26:$Y$26,1,'5N mesh'!$B$7+1)*Setup!$B$22</f>
        <v>0</v>
      </c>
      <c r="AC52" s="0" t="n">
        <f aca="false">SUMPRODUCT('5N inverse'!$A$27:$Y$27,'5N mesh'!$B$37:$Z$37,$E51:$AC51)+'5N inverse'!$A$27*$C52/Setup!$B$17+INDEX('5N inverse'!$A$27:$Y$27,1,'5N mesh'!$B$7+1)*Setup!$B$22</f>
        <v>0</v>
      </c>
    </row>
    <row r="53" customFormat="false" ht="15" hidden="false" customHeight="false" outlineLevel="0" collapsed="false">
      <c r="A53" s="0" t="n">
        <v>48</v>
      </c>
      <c r="B53" s="0" t="n">
        <f aca="false">A53*Setup!$B$11/3600</f>
        <v>4</v>
      </c>
      <c r="C53" s="0" t="n">
        <f aca="false">Setup!$B$7+Setup!$B$8*COS(2*PI()*(B53-Setup!$B$9)/24)</f>
        <v>20</v>
      </c>
      <c r="D53" s="0" t="n">
        <f aca="false">(C53-E53)/Setup!$B$17</f>
        <v>18.3470351798063</v>
      </c>
      <c r="E53" s="0" t="n">
        <f aca="false">SUMPRODUCT('5N inverse'!$A$3:$Y$3,'5N mesh'!$B$37:$Z$37,$E52:$AC52)+'5N inverse'!$A$3*$C53/Setup!$B$17+INDEX('5N inverse'!$A$3:$Y$3,1,'5N mesh'!$B$7+1)*Setup!$B$22</f>
        <v>17.6148854266252</v>
      </c>
      <c r="F53" s="0" t="n">
        <f aca="false">SUMPRODUCT('5N inverse'!$A$4:$Y$4,'5N mesh'!$B$37:$Z$37,$E52:$AC52)+'5N inverse'!$A$4*$C53/Setup!$B$17+INDEX('5N inverse'!$A$4:$Y$4,1,'5N mesh'!$B$7+1)*Setup!$B$22</f>
        <v>17.181508251849</v>
      </c>
      <c r="G53" s="0" t="n">
        <f aca="false">SUMPRODUCT('5N inverse'!$A$5:$Y$5,'5N mesh'!$B$37:$Z$37,$E52:$AC52)+'5N inverse'!$A$5*$C53/Setup!$B$17+INDEX('5N inverse'!$A$5:$Y$5,1,'5N mesh'!$B$7+1)*Setup!$B$22</f>
        <v>16.3147539022967</v>
      </c>
      <c r="H53" s="0" t="n">
        <f aca="false">SUMPRODUCT('5N inverse'!$A$6:$Y$6,'5N mesh'!$B$37:$Z$37,$E52:$AC52)+'5N inverse'!$A$6*$C53/Setup!$B$17+INDEX('5N inverse'!$A$6:$Y$6,1,'5N mesh'!$B$7+1)*Setup!$B$22</f>
        <v>15.4479995527444</v>
      </c>
      <c r="I53" s="0" t="n">
        <f aca="false">SUMPRODUCT('5N inverse'!$A$7:$Y$7,'5N mesh'!$B$37:$Z$37,$E52:$AC52)+'5N inverse'!$A$7*$C53/Setup!$B$17+INDEX('5N inverse'!$A$7:$Y$7,1,'5N mesh'!$B$7+1)*Setup!$B$22</f>
        <v>15.0146223779682</v>
      </c>
      <c r="J53" s="0" t="n">
        <f aca="false">SUMPRODUCT('5N inverse'!$A$8:$Y$8,'5N mesh'!$B$37:$Z$37,$E52:$AC52)+'5N inverse'!$A$8*$C53/Setup!$B$17+INDEX('5N inverse'!$A$8:$Y$8,1,'5N mesh'!$B$7+1)*Setup!$B$22</f>
        <v>0</v>
      </c>
      <c r="K53" s="0" t="n">
        <f aca="false">SUMPRODUCT('5N inverse'!$A$9:$Y$9,'5N mesh'!$B$37:$Z$37,$E52:$AC52)+'5N inverse'!$A$9*$C53/Setup!$B$17+INDEX('5N inverse'!$A$9:$Y$9,1,'5N mesh'!$B$7+1)*Setup!$B$22</f>
        <v>0</v>
      </c>
      <c r="L53" s="0" t="n">
        <f aca="false">SUMPRODUCT('5N inverse'!$A$10:$Y$10,'5N mesh'!$B$37:$Z$37,$E52:$AC52)+'5N inverse'!$A$10*$C53/Setup!$B$17+INDEX('5N inverse'!$A$10:$Y$10,1,'5N mesh'!$B$7+1)*Setup!$B$22</f>
        <v>0</v>
      </c>
      <c r="M53" s="0" t="n">
        <f aca="false">SUMPRODUCT('5N inverse'!$A$11:$Y$11,'5N mesh'!$B$37:$Z$37,$E52:$AC52)+'5N inverse'!$A$11*$C53/Setup!$B$17+INDEX('5N inverse'!$A$11:$Y$11,1,'5N mesh'!$B$7+1)*Setup!$B$22</f>
        <v>0</v>
      </c>
      <c r="N53" s="0" t="n">
        <f aca="false">SUMPRODUCT('5N inverse'!$A$12:$Y$12,'5N mesh'!$B$37:$Z$37,$E52:$AC52)+'5N inverse'!$A$12*$C53/Setup!$B$17+INDEX('5N inverse'!$A$12:$Y$12,1,'5N mesh'!$B$7+1)*Setup!$B$22</f>
        <v>0</v>
      </c>
      <c r="O53" s="0" t="n">
        <f aca="false">SUMPRODUCT('5N inverse'!$A$13:$Y$13,'5N mesh'!$B$37:$Z$37,$E52:$AC52)+'5N inverse'!$A$13*$C53/Setup!$B$17+INDEX('5N inverse'!$A$13:$Y$13,1,'5N mesh'!$B$7+1)*Setup!$B$22</f>
        <v>0</v>
      </c>
      <c r="P53" s="0" t="n">
        <f aca="false">SUMPRODUCT('5N inverse'!$A$14:$Y$14,'5N mesh'!$B$37:$Z$37,$E52:$AC52)+'5N inverse'!$A$14*$C53/Setup!$B$17+INDEX('5N inverse'!$A$14:$Y$14,1,'5N mesh'!$B$7+1)*Setup!$B$22</f>
        <v>0</v>
      </c>
      <c r="Q53" s="0" t="n">
        <f aca="false">SUMPRODUCT('5N inverse'!$A$15:$Y$15,'5N mesh'!$B$37:$Z$37,$E52:$AC52)+'5N inverse'!$A$15*$C53/Setup!$B$17+INDEX('5N inverse'!$A$15:$Y$15,1,'5N mesh'!$B$7+1)*Setup!$B$22</f>
        <v>0</v>
      </c>
      <c r="R53" s="0" t="n">
        <f aca="false">SUMPRODUCT('5N inverse'!$A$16:$Y$16,'5N mesh'!$B$37:$Z$37,$E52:$AC52)+'5N inverse'!$A$16*$C53/Setup!$B$17+INDEX('5N inverse'!$A$16:$Y$16,1,'5N mesh'!$B$7+1)*Setup!$B$22</f>
        <v>0</v>
      </c>
      <c r="S53" s="0" t="n">
        <f aca="false">SUMPRODUCT('5N inverse'!$A$17:$Y$17,'5N mesh'!$B$37:$Z$37,$E52:$AC52)+'5N inverse'!$A$17*$C53/Setup!$B$17+INDEX('5N inverse'!$A$17:$Y$17,1,'5N mesh'!$B$7+1)*Setup!$B$22</f>
        <v>0</v>
      </c>
      <c r="T53" s="0" t="n">
        <f aca="false">SUMPRODUCT('5N inverse'!$A$18:$Y$18,'5N mesh'!$B$37:$Z$37,$E52:$AC52)+'5N inverse'!$A$18*$C53/Setup!$B$17+INDEX('5N inverse'!$A$18:$Y$18,1,'5N mesh'!$B$7+1)*Setup!$B$22</f>
        <v>0</v>
      </c>
      <c r="U53" s="0" t="n">
        <f aca="false">SUMPRODUCT('5N inverse'!$A$19:$Y$19,'5N mesh'!$B$37:$Z$37,$E52:$AC52)+'5N inverse'!$A$19*$C53/Setup!$B$17+INDEX('5N inverse'!$A$19:$Y$19,1,'5N mesh'!$B$7+1)*Setup!$B$22</f>
        <v>0</v>
      </c>
      <c r="V53" s="0" t="n">
        <f aca="false">SUMPRODUCT('5N inverse'!$A$20:$Y$20,'5N mesh'!$B$37:$Z$37,$E52:$AC52)+'5N inverse'!$A$20*$C53/Setup!$B$17+INDEX('5N inverse'!$A$20:$Y$20,1,'5N mesh'!$B$7+1)*Setup!$B$22</f>
        <v>0</v>
      </c>
      <c r="W53" s="0" t="n">
        <f aca="false">SUMPRODUCT('5N inverse'!$A$21:$Y$21,'5N mesh'!$B$37:$Z$37,$E52:$AC52)+'5N inverse'!$A$21*$C53/Setup!$B$17+INDEX('5N inverse'!$A$21:$Y$21,1,'5N mesh'!$B$7+1)*Setup!$B$22</f>
        <v>0</v>
      </c>
      <c r="X53" s="0" t="n">
        <f aca="false">SUMPRODUCT('5N inverse'!$A$22:$Y$22,'5N mesh'!$B$37:$Z$37,$E52:$AC52)+'5N inverse'!$A$22*$C53/Setup!$B$17+INDEX('5N inverse'!$A$22:$Y$22,1,'5N mesh'!$B$7+1)*Setup!$B$22</f>
        <v>0</v>
      </c>
      <c r="Y53" s="0" t="n">
        <f aca="false">SUMPRODUCT('5N inverse'!$A$23:$Y$23,'5N mesh'!$B$37:$Z$37,$E52:$AC52)+'5N inverse'!$A$23*$C53/Setup!$B$17+INDEX('5N inverse'!$A$23:$Y$23,1,'5N mesh'!$B$7+1)*Setup!$B$22</f>
        <v>0</v>
      </c>
      <c r="Z53" s="0" t="n">
        <f aca="false">SUMPRODUCT('5N inverse'!$A$24:$Y$24,'5N mesh'!$B$37:$Z$37,$E52:$AC52)+'5N inverse'!$A$24*$C53/Setup!$B$17+INDEX('5N inverse'!$A$24:$Y$24,1,'5N mesh'!$B$7+1)*Setup!$B$22</f>
        <v>0</v>
      </c>
      <c r="AA53" s="0" t="n">
        <f aca="false">SUMPRODUCT('5N inverse'!$A$25:$Y$25,'5N mesh'!$B$37:$Z$37,$E52:$AC52)+'5N inverse'!$A$25*$C53/Setup!$B$17+INDEX('5N inverse'!$A$25:$Y$25,1,'5N mesh'!$B$7+1)*Setup!$B$22</f>
        <v>0</v>
      </c>
      <c r="AB53" s="0" t="n">
        <f aca="false">SUMPRODUCT('5N inverse'!$A$26:$Y$26,'5N mesh'!$B$37:$Z$37,$E52:$AC52)+'5N inverse'!$A$26*$C53/Setup!$B$17+INDEX('5N inverse'!$A$26:$Y$26,1,'5N mesh'!$B$7+1)*Setup!$B$22</f>
        <v>0</v>
      </c>
      <c r="AC53" s="0" t="n">
        <f aca="false">SUMPRODUCT('5N inverse'!$A$27:$Y$27,'5N mesh'!$B$37:$Z$37,$E52:$AC52)+'5N inverse'!$A$27*$C53/Setup!$B$17+INDEX('5N inverse'!$A$27:$Y$27,1,'5N mesh'!$B$7+1)*Setup!$B$22</f>
        <v>0</v>
      </c>
    </row>
    <row r="54" customFormat="false" ht="15" hidden="false" customHeight="false" outlineLevel="0" collapsed="false">
      <c r="A54" s="0" t="n">
        <v>49</v>
      </c>
      <c r="B54" s="0" t="n">
        <f aca="false">A54*Setup!$B$11/3600</f>
        <v>4.08333333333333</v>
      </c>
      <c r="C54" s="0" t="n">
        <f aca="false">Setup!$B$7+Setup!$B$8*COS(2*PI()*(B54-Setup!$B$9)/24)</f>
        <v>20.0009518916804</v>
      </c>
      <c r="D54" s="0" t="n">
        <f aca="false">(C54-E54)/Setup!$B$17</f>
        <v>18.1241737857885</v>
      </c>
      <c r="E54" s="0" t="n">
        <f aca="false">SUMPRODUCT('5N inverse'!$A$3:$Y$3,'5N mesh'!$B$37:$Z$37,$E53:$AC53)+'5N inverse'!$A$3*$C54/Setup!$B$17+INDEX('5N inverse'!$A$3:$Y$3,1,'5N mesh'!$B$7+1)*Setup!$B$22</f>
        <v>17.6448092995279</v>
      </c>
      <c r="F54" s="0" t="n">
        <f aca="false">SUMPRODUCT('5N inverse'!$A$4:$Y$4,'5N mesh'!$B$37:$Z$37,$E53:$AC53)+'5N inverse'!$A$4*$C54/Setup!$B$17+INDEX('5N inverse'!$A$4:$Y$4,1,'5N mesh'!$B$7+1)*Setup!$B$22</f>
        <v>17.2064987587173</v>
      </c>
      <c r="G54" s="0" t="n">
        <f aca="false">SUMPRODUCT('5N inverse'!$A$5:$Y$5,'5N mesh'!$B$37:$Z$37,$E53:$AC53)+'5N inverse'!$A$5*$C54/Setup!$B$17+INDEX('5N inverse'!$A$5:$Y$5,1,'5N mesh'!$B$7+1)*Setup!$B$22</f>
        <v>16.3298776770961</v>
      </c>
      <c r="H54" s="0" t="n">
        <f aca="false">SUMPRODUCT('5N inverse'!$A$6:$Y$6,'5N mesh'!$B$37:$Z$37,$E53:$AC53)+'5N inverse'!$A$6*$C54/Setup!$B$17+INDEX('5N inverse'!$A$6:$Y$6,1,'5N mesh'!$B$7+1)*Setup!$B$22</f>
        <v>15.453256595475</v>
      </c>
      <c r="I54" s="0" t="n">
        <f aca="false">SUMPRODUCT('5N inverse'!$A$7:$Y$7,'5N mesh'!$B$37:$Z$37,$E53:$AC53)+'5N inverse'!$A$7*$C54/Setup!$B$17+INDEX('5N inverse'!$A$7:$Y$7,1,'5N mesh'!$B$7+1)*Setup!$B$22</f>
        <v>15.0149460546644</v>
      </c>
      <c r="J54" s="0" t="n">
        <f aca="false">SUMPRODUCT('5N inverse'!$A$8:$Y$8,'5N mesh'!$B$37:$Z$37,$E53:$AC53)+'5N inverse'!$A$8*$C54/Setup!$B$17+INDEX('5N inverse'!$A$8:$Y$8,1,'5N mesh'!$B$7+1)*Setup!$B$22</f>
        <v>0</v>
      </c>
      <c r="K54" s="0" t="n">
        <f aca="false">SUMPRODUCT('5N inverse'!$A$9:$Y$9,'5N mesh'!$B$37:$Z$37,$E53:$AC53)+'5N inverse'!$A$9*$C54/Setup!$B$17+INDEX('5N inverse'!$A$9:$Y$9,1,'5N mesh'!$B$7+1)*Setup!$B$22</f>
        <v>0</v>
      </c>
      <c r="L54" s="0" t="n">
        <f aca="false">SUMPRODUCT('5N inverse'!$A$10:$Y$10,'5N mesh'!$B$37:$Z$37,$E53:$AC53)+'5N inverse'!$A$10*$C54/Setup!$B$17+INDEX('5N inverse'!$A$10:$Y$10,1,'5N mesh'!$B$7+1)*Setup!$B$22</f>
        <v>0</v>
      </c>
      <c r="M54" s="0" t="n">
        <f aca="false">SUMPRODUCT('5N inverse'!$A$11:$Y$11,'5N mesh'!$B$37:$Z$37,$E53:$AC53)+'5N inverse'!$A$11*$C54/Setup!$B$17+INDEX('5N inverse'!$A$11:$Y$11,1,'5N mesh'!$B$7+1)*Setup!$B$22</f>
        <v>0</v>
      </c>
      <c r="N54" s="0" t="n">
        <f aca="false">SUMPRODUCT('5N inverse'!$A$12:$Y$12,'5N mesh'!$B$37:$Z$37,$E53:$AC53)+'5N inverse'!$A$12*$C54/Setup!$B$17+INDEX('5N inverse'!$A$12:$Y$12,1,'5N mesh'!$B$7+1)*Setup!$B$22</f>
        <v>0</v>
      </c>
      <c r="O54" s="0" t="n">
        <f aca="false">SUMPRODUCT('5N inverse'!$A$13:$Y$13,'5N mesh'!$B$37:$Z$37,$E53:$AC53)+'5N inverse'!$A$13*$C54/Setup!$B$17+INDEX('5N inverse'!$A$13:$Y$13,1,'5N mesh'!$B$7+1)*Setup!$B$22</f>
        <v>0</v>
      </c>
      <c r="P54" s="0" t="n">
        <f aca="false">SUMPRODUCT('5N inverse'!$A$14:$Y$14,'5N mesh'!$B$37:$Z$37,$E53:$AC53)+'5N inverse'!$A$14*$C54/Setup!$B$17+INDEX('5N inverse'!$A$14:$Y$14,1,'5N mesh'!$B$7+1)*Setup!$B$22</f>
        <v>0</v>
      </c>
      <c r="Q54" s="0" t="n">
        <f aca="false">SUMPRODUCT('5N inverse'!$A$15:$Y$15,'5N mesh'!$B$37:$Z$37,$E53:$AC53)+'5N inverse'!$A$15*$C54/Setup!$B$17+INDEX('5N inverse'!$A$15:$Y$15,1,'5N mesh'!$B$7+1)*Setup!$B$22</f>
        <v>0</v>
      </c>
      <c r="R54" s="0" t="n">
        <f aca="false">SUMPRODUCT('5N inverse'!$A$16:$Y$16,'5N mesh'!$B$37:$Z$37,$E53:$AC53)+'5N inverse'!$A$16*$C54/Setup!$B$17+INDEX('5N inverse'!$A$16:$Y$16,1,'5N mesh'!$B$7+1)*Setup!$B$22</f>
        <v>0</v>
      </c>
      <c r="S54" s="0" t="n">
        <f aca="false">SUMPRODUCT('5N inverse'!$A$17:$Y$17,'5N mesh'!$B$37:$Z$37,$E53:$AC53)+'5N inverse'!$A$17*$C54/Setup!$B$17+INDEX('5N inverse'!$A$17:$Y$17,1,'5N mesh'!$B$7+1)*Setup!$B$22</f>
        <v>0</v>
      </c>
      <c r="T54" s="0" t="n">
        <f aca="false">SUMPRODUCT('5N inverse'!$A$18:$Y$18,'5N mesh'!$B$37:$Z$37,$E53:$AC53)+'5N inverse'!$A$18*$C54/Setup!$B$17+INDEX('5N inverse'!$A$18:$Y$18,1,'5N mesh'!$B$7+1)*Setup!$B$22</f>
        <v>0</v>
      </c>
      <c r="U54" s="0" t="n">
        <f aca="false">SUMPRODUCT('5N inverse'!$A$19:$Y$19,'5N mesh'!$B$37:$Z$37,$E53:$AC53)+'5N inverse'!$A$19*$C54/Setup!$B$17+INDEX('5N inverse'!$A$19:$Y$19,1,'5N mesh'!$B$7+1)*Setup!$B$22</f>
        <v>0</v>
      </c>
      <c r="V54" s="0" t="n">
        <f aca="false">SUMPRODUCT('5N inverse'!$A$20:$Y$20,'5N mesh'!$B$37:$Z$37,$E53:$AC53)+'5N inverse'!$A$20*$C54/Setup!$B$17+INDEX('5N inverse'!$A$20:$Y$20,1,'5N mesh'!$B$7+1)*Setup!$B$22</f>
        <v>0</v>
      </c>
      <c r="W54" s="0" t="n">
        <f aca="false">SUMPRODUCT('5N inverse'!$A$21:$Y$21,'5N mesh'!$B$37:$Z$37,$E53:$AC53)+'5N inverse'!$A$21*$C54/Setup!$B$17+INDEX('5N inverse'!$A$21:$Y$21,1,'5N mesh'!$B$7+1)*Setup!$B$22</f>
        <v>0</v>
      </c>
      <c r="X54" s="0" t="n">
        <f aca="false">SUMPRODUCT('5N inverse'!$A$22:$Y$22,'5N mesh'!$B$37:$Z$37,$E53:$AC53)+'5N inverse'!$A$22*$C54/Setup!$B$17+INDEX('5N inverse'!$A$22:$Y$22,1,'5N mesh'!$B$7+1)*Setup!$B$22</f>
        <v>0</v>
      </c>
      <c r="Y54" s="0" t="n">
        <f aca="false">SUMPRODUCT('5N inverse'!$A$23:$Y$23,'5N mesh'!$B$37:$Z$37,$E53:$AC53)+'5N inverse'!$A$23*$C54/Setup!$B$17+INDEX('5N inverse'!$A$23:$Y$23,1,'5N mesh'!$B$7+1)*Setup!$B$22</f>
        <v>0</v>
      </c>
      <c r="Z54" s="0" t="n">
        <f aca="false">SUMPRODUCT('5N inverse'!$A$24:$Y$24,'5N mesh'!$B$37:$Z$37,$E53:$AC53)+'5N inverse'!$A$24*$C54/Setup!$B$17+INDEX('5N inverse'!$A$24:$Y$24,1,'5N mesh'!$B$7+1)*Setup!$B$22</f>
        <v>0</v>
      </c>
      <c r="AA54" s="0" t="n">
        <f aca="false">SUMPRODUCT('5N inverse'!$A$25:$Y$25,'5N mesh'!$B$37:$Z$37,$E53:$AC53)+'5N inverse'!$A$25*$C54/Setup!$B$17+INDEX('5N inverse'!$A$25:$Y$25,1,'5N mesh'!$B$7+1)*Setup!$B$22</f>
        <v>0</v>
      </c>
      <c r="AB54" s="0" t="n">
        <f aca="false">SUMPRODUCT('5N inverse'!$A$26:$Y$26,'5N mesh'!$B$37:$Z$37,$E53:$AC53)+'5N inverse'!$A$26*$C54/Setup!$B$17+INDEX('5N inverse'!$A$26:$Y$26,1,'5N mesh'!$B$7+1)*Setup!$B$22</f>
        <v>0</v>
      </c>
      <c r="AC54" s="0" t="n">
        <f aca="false">SUMPRODUCT('5N inverse'!$A$27:$Y$27,'5N mesh'!$B$37:$Z$37,$E53:$AC53)+'5N inverse'!$A$27*$C54/Setup!$B$17+INDEX('5N inverse'!$A$27:$Y$27,1,'5N mesh'!$B$7+1)*Setup!$B$22</f>
        <v>0</v>
      </c>
    </row>
    <row r="55" customFormat="false" ht="15" hidden="false" customHeight="false" outlineLevel="0" collapsed="false">
      <c r="A55" s="0" t="n">
        <v>50</v>
      </c>
      <c r="B55" s="0" t="n">
        <f aca="false">A55*Setup!$B$11/3600</f>
        <v>4.16666666666667</v>
      </c>
      <c r="C55" s="0" t="n">
        <f aca="false">Setup!$B$7+Setup!$B$8*COS(2*PI()*(B55-Setup!$B$9)/24)</f>
        <v>20.0038071136726</v>
      </c>
      <c r="D55" s="0" t="n">
        <f aca="false">(C55-E55)/Setup!$B$17</f>
        <v>17.9187285121281</v>
      </c>
      <c r="E55" s="0" t="n">
        <f aca="false">SUMPRODUCT('5N inverse'!$A$3:$Y$3,'5N mesh'!$B$37:$Z$37,$E54:$AC54)+'5N inverse'!$A$3*$C55/Setup!$B$17+INDEX('5N inverse'!$A$3:$Y$3,1,'5N mesh'!$B$7+1)*Setup!$B$22</f>
        <v>17.6743724070959</v>
      </c>
      <c r="F55" s="0" t="n">
        <f aca="false">SUMPRODUCT('5N inverse'!$A$4:$Y$4,'5N mesh'!$B$37:$Z$37,$E54:$AC54)+'5N inverse'!$A$4*$C55/Setup!$B$17+INDEX('5N inverse'!$A$4:$Y$4,1,'5N mesh'!$B$7+1)*Setup!$B$22</f>
        <v>17.2311881306571</v>
      </c>
      <c r="G55" s="0" t="n">
        <f aca="false">SUMPRODUCT('5N inverse'!$A$5:$Y$5,'5N mesh'!$B$37:$Z$37,$E54:$AC54)+'5N inverse'!$A$5*$C55/Setup!$B$17+INDEX('5N inverse'!$A$5:$Y$5,1,'5N mesh'!$B$7+1)*Setup!$B$22</f>
        <v>16.3448195777796</v>
      </c>
      <c r="H55" s="0" t="n">
        <f aca="false">SUMPRODUCT('5N inverse'!$A$6:$Y$6,'5N mesh'!$B$37:$Z$37,$E54:$AC54)+'5N inverse'!$A$6*$C55/Setup!$B$17+INDEX('5N inverse'!$A$6:$Y$6,1,'5N mesh'!$B$7+1)*Setup!$B$22</f>
        <v>15.4584510249021</v>
      </c>
      <c r="I55" s="0" t="n">
        <f aca="false">SUMPRODUCT('5N inverse'!$A$7:$Y$7,'5N mesh'!$B$37:$Z$37,$E54:$AC54)+'5N inverse'!$A$7*$C55/Setup!$B$17+INDEX('5N inverse'!$A$7:$Y$7,1,'5N mesh'!$B$7+1)*Setup!$B$22</f>
        <v>15.0152667484633</v>
      </c>
      <c r="J55" s="0" t="n">
        <f aca="false">SUMPRODUCT('5N inverse'!$A$8:$Y$8,'5N mesh'!$B$37:$Z$37,$E54:$AC54)+'5N inverse'!$A$8*$C55/Setup!$B$17+INDEX('5N inverse'!$A$8:$Y$8,1,'5N mesh'!$B$7+1)*Setup!$B$22</f>
        <v>0</v>
      </c>
      <c r="K55" s="0" t="n">
        <f aca="false">SUMPRODUCT('5N inverse'!$A$9:$Y$9,'5N mesh'!$B$37:$Z$37,$E54:$AC54)+'5N inverse'!$A$9*$C55/Setup!$B$17+INDEX('5N inverse'!$A$9:$Y$9,1,'5N mesh'!$B$7+1)*Setup!$B$22</f>
        <v>0</v>
      </c>
      <c r="L55" s="0" t="n">
        <f aca="false">SUMPRODUCT('5N inverse'!$A$10:$Y$10,'5N mesh'!$B$37:$Z$37,$E54:$AC54)+'5N inverse'!$A$10*$C55/Setup!$B$17+INDEX('5N inverse'!$A$10:$Y$10,1,'5N mesh'!$B$7+1)*Setup!$B$22</f>
        <v>0</v>
      </c>
      <c r="M55" s="0" t="n">
        <f aca="false">SUMPRODUCT('5N inverse'!$A$11:$Y$11,'5N mesh'!$B$37:$Z$37,$E54:$AC54)+'5N inverse'!$A$11*$C55/Setup!$B$17+INDEX('5N inverse'!$A$11:$Y$11,1,'5N mesh'!$B$7+1)*Setup!$B$22</f>
        <v>0</v>
      </c>
      <c r="N55" s="0" t="n">
        <f aca="false">SUMPRODUCT('5N inverse'!$A$12:$Y$12,'5N mesh'!$B$37:$Z$37,$E54:$AC54)+'5N inverse'!$A$12*$C55/Setup!$B$17+INDEX('5N inverse'!$A$12:$Y$12,1,'5N mesh'!$B$7+1)*Setup!$B$22</f>
        <v>0</v>
      </c>
      <c r="O55" s="0" t="n">
        <f aca="false">SUMPRODUCT('5N inverse'!$A$13:$Y$13,'5N mesh'!$B$37:$Z$37,$E54:$AC54)+'5N inverse'!$A$13*$C55/Setup!$B$17+INDEX('5N inverse'!$A$13:$Y$13,1,'5N mesh'!$B$7+1)*Setup!$B$22</f>
        <v>0</v>
      </c>
      <c r="P55" s="0" t="n">
        <f aca="false">SUMPRODUCT('5N inverse'!$A$14:$Y$14,'5N mesh'!$B$37:$Z$37,$E54:$AC54)+'5N inverse'!$A$14*$C55/Setup!$B$17+INDEX('5N inverse'!$A$14:$Y$14,1,'5N mesh'!$B$7+1)*Setup!$B$22</f>
        <v>0</v>
      </c>
      <c r="Q55" s="0" t="n">
        <f aca="false">SUMPRODUCT('5N inverse'!$A$15:$Y$15,'5N mesh'!$B$37:$Z$37,$E54:$AC54)+'5N inverse'!$A$15*$C55/Setup!$B$17+INDEX('5N inverse'!$A$15:$Y$15,1,'5N mesh'!$B$7+1)*Setup!$B$22</f>
        <v>0</v>
      </c>
      <c r="R55" s="0" t="n">
        <f aca="false">SUMPRODUCT('5N inverse'!$A$16:$Y$16,'5N mesh'!$B$37:$Z$37,$E54:$AC54)+'5N inverse'!$A$16*$C55/Setup!$B$17+INDEX('5N inverse'!$A$16:$Y$16,1,'5N mesh'!$B$7+1)*Setup!$B$22</f>
        <v>0</v>
      </c>
      <c r="S55" s="0" t="n">
        <f aca="false">SUMPRODUCT('5N inverse'!$A$17:$Y$17,'5N mesh'!$B$37:$Z$37,$E54:$AC54)+'5N inverse'!$A$17*$C55/Setup!$B$17+INDEX('5N inverse'!$A$17:$Y$17,1,'5N mesh'!$B$7+1)*Setup!$B$22</f>
        <v>0</v>
      </c>
      <c r="T55" s="0" t="n">
        <f aca="false">SUMPRODUCT('5N inverse'!$A$18:$Y$18,'5N mesh'!$B$37:$Z$37,$E54:$AC54)+'5N inverse'!$A$18*$C55/Setup!$B$17+INDEX('5N inverse'!$A$18:$Y$18,1,'5N mesh'!$B$7+1)*Setup!$B$22</f>
        <v>0</v>
      </c>
      <c r="U55" s="0" t="n">
        <f aca="false">SUMPRODUCT('5N inverse'!$A$19:$Y$19,'5N mesh'!$B$37:$Z$37,$E54:$AC54)+'5N inverse'!$A$19*$C55/Setup!$B$17+INDEX('5N inverse'!$A$19:$Y$19,1,'5N mesh'!$B$7+1)*Setup!$B$22</f>
        <v>0</v>
      </c>
      <c r="V55" s="0" t="n">
        <f aca="false">SUMPRODUCT('5N inverse'!$A$20:$Y$20,'5N mesh'!$B$37:$Z$37,$E54:$AC54)+'5N inverse'!$A$20*$C55/Setup!$B$17+INDEX('5N inverse'!$A$20:$Y$20,1,'5N mesh'!$B$7+1)*Setup!$B$22</f>
        <v>0</v>
      </c>
      <c r="W55" s="0" t="n">
        <f aca="false">SUMPRODUCT('5N inverse'!$A$21:$Y$21,'5N mesh'!$B$37:$Z$37,$E54:$AC54)+'5N inverse'!$A$21*$C55/Setup!$B$17+INDEX('5N inverse'!$A$21:$Y$21,1,'5N mesh'!$B$7+1)*Setup!$B$22</f>
        <v>0</v>
      </c>
      <c r="X55" s="0" t="n">
        <f aca="false">SUMPRODUCT('5N inverse'!$A$22:$Y$22,'5N mesh'!$B$37:$Z$37,$E54:$AC54)+'5N inverse'!$A$22*$C55/Setup!$B$17+INDEX('5N inverse'!$A$22:$Y$22,1,'5N mesh'!$B$7+1)*Setup!$B$22</f>
        <v>0</v>
      </c>
      <c r="Y55" s="0" t="n">
        <f aca="false">SUMPRODUCT('5N inverse'!$A$23:$Y$23,'5N mesh'!$B$37:$Z$37,$E54:$AC54)+'5N inverse'!$A$23*$C55/Setup!$B$17+INDEX('5N inverse'!$A$23:$Y$23,1,'5N mesh'!$B$7+1)*Setup!$B$22</f>
        <v>0</v>
      </c>
      <c r="Z55" s="0" t="n">
        <f aca="false">SUMPRODUCT('5N inverse'!$A$24:$Y$24,'5N mesh'!$B$37:$Z$37,$E54:$AC54)+'5N inverse'!$A$24*$C55/Setup!$B$17+INDEX('5N inverse'!$A$24:$Y$24,1,'5N mesh'!$B$7+1)*Setup!$B$22</f>
        <v>0</v>
      </c>
      <c r="AA55" s="0" t="n">
        <f aca="false">SUMPRODUCT('5N inverse'!$A$25:$Y$25,'5N mesh'!$B$37:$Z$37,$E54:$AC54)+'5N inverse'!$A$25*$C55/Setup!$B$17+INDEX('5N inverse'!$A$25:$Y$25,1,'5N mesh'!$B$7+1)*Setup!$B$22</f>
        <v>0</v>
      </c>
      <c r="AB55" s="0" t="n">
        <f aca="false">SUMPRODUCT('5N inverse'!$A$26:$Y$26,'5N mesh'!$B$37:$Z$37,$E54:$AC54)+'5N inverse'!$A$26*$C55/Setup!$B$17+INDEX('5N inverse'!$A$26:$Y$26,1,'5N mesh'!$B$7+1)*Setup!$B$22</f>
        <v>0</v>
      </c>
      <c r="AC55" s="0" t="n">
        <f aca="false">SUMPRODUCT('5N inverse'!$A$27:$Y$27,'5N mesh'!$B$37:$Z$37,$E54:$AC54)+'5N inverse'!$A$27*$C55/Setup!$B$17+INDEX('5N inverse'!$A$27:$Y$27,1,'5N mesh'!$B$7+1)*Setup!$B$22</f>
        <v>0</v>
      </c>
    </row>
    <row r="56" customFormat="false" ht="15" hidden="false" customHeight="false" outlineLevel="0" collapsed="false">
      <c r="A56" s="0" t="n">
        <v>51</v>
      </c>
      <c r="B56" s="0" t="n">
        <f aca="false">A56*Setup!$B$11/3600</f>
        <v>4.25</v>
      </c>
      <c r="C56" s="0" t="n">
        <f aca="false">Setup!$B$7+Setup!$B$8*COS(2*PI()*(B56-Setup!$B$9)/24)</f>
        <v>20.0085643070456</v>
      </c>
      <c r="D56" s="0" t="n">
        <f aca="false">(C56-E56)/Setup!$B$17</f>
        <v>17.7304627937712</v>
      </c>
      <c r="E56" s="0" t="n">
        <f aca="false">SUMPRODUCT('5N inverse'!$A$3:$Y$3,'5N mesh'!$B$37:$Z$37,$E55:$AC55)+'5N inverse'!$A$3*$C56/Setup!$B$17+INDEX('5N inverse'!$A$3:$Y$3,1,'5N mesh'!$B$7+1)*Setup!$B$22</f>
        <v>17.7036041438553</v>
      </c>
      <c r="F56" s="0" t="n">
        <f aca="false">SUMPRODUCT('5N inverse'!$A$4:$Y$4,'5N mesh'!$B$37:$Z$37,$E55:$AC55)+'5N inverse'!$A$4*$C56/Setup!$B$17+INDEX('5N inverse'!$A$4:$Y$4,1,'5N mesh'!$B$7+1)*Setup!$B$22</f>
        <v>17.2556008642497</v>
      </c>
      <c r="G56" s="0" t="n">
        <f aca="false">SUMPRODUCT('5N inverse'!$A$5:$Y$5,'5N mesh'!$B$37:$Z$37,$E55:$AC55)+'5N inverse'!$A$5*$C56/Setup!$B$17+INDEX('5N inverse'!$A$5:$Y$5,1,'5N mesh'!$B$7+1)*Setup!$B$22</f>
        <v>16.3595943050384</v>
      </c>
      <c r="H56" s="0" t="n">
        <f aca="false">SUMPRODUCT('5N inverse'!$A$6:$Y$6,'5N mesh'!$B$37:$Z$37,$E55:$AC55)+'5N inverse'!$A$6*$C56/Setup!$B$17+INDEX('5N inverse'!$A$6:$Y$6,1,'5N mesh'!$B$7+1)*Setup!$B$22</f>
        <v>15.4635877458272</v>
      </c>
      <c r="I56" s="0" t="n">
        <f aca="false">SUMPRODUCT('5N inverse'!$A$7:$Y$7,'5N mesh'!$B$37:$Z$37,$E55:$AC55)+'5N inverse'!$A$7*$C56/Setup!$B$17+INDEX('5N inverse'!$A$7:$Y$7,1,'5N mesh'!$B$7+1)*Setup!$B$22</f>
        <v>15.0155844662215</v>
      </c>
      <c r="J56" s="0" t="n">
        <f aca="false">SUMPRODUCT('5N inverse'!$A$8:$Y$8,'5N mesh'!$B$37:$Z$37,$E55:$AC55)+'5N inverse'!$A$8*$C56/Setup!$B$17+INDEX('5N inverse'!$A$8:$Y$8,1,'5N mesh'!$B$7+1)*Setup!$B$22</f>
        <v>0</v>
      </c>
      <c r="K56" s="0" t="n">
        <f aca="false">SUMPRODUCT('5N inverse'!$A$9:$Y$9,'5N mesh'!$B$37:$Z$37,$E55:$AC55)+'5N inverse'!$A$9*$C56/Setup!$B$17+INDEX('5N inverse'!$A$9:$Y$9,1,'5N mesh'!$B$7+1)*Setup!$B$22</f>
        <v>0</v>
      </c>
      <c r="L56" s="0" t="n">
        <f aca="false">SUMPRODUCT('5N inverse'!$A$10:$Y$10,'5N mesh'!$B$37:$Z$37,$E55:$AC55)+'5N inverse'!$A$10*$C56/Setup!$B$17+INDEX('5N inverse'!$A$10:$Y$10,1,'5N mesh'!$B$7+1)*Setup!$B$22</f>
        <v>0</v>
      </c>
      <c r="M56" s="0" t="n">
        <f aca="false">SUMPRODUCT('5N inverse'!$A$11:$Y$11,'5N mesh'!$B$37:$Z$37,$E55:$AC55)+'5N inverse'!$A$11*$C56/Setup!$B$17+INDEX('5N inverse'!$A$11:$Y$11,1,'5N mesh'!$B$7+1)*Setup!$B$22</f>
        <v>0</v>
      </c>
      <c r="N56" s="0" t="n">
        <f aca="false">SUMPRODUCT('5N inverse'!$A$12:$Y$12,'5N mesh'!$B$37:$Z$37,$E55:$AC55)+'5N inverse'!$A$12*$C56/Setup!$B$17+INDEX('5N inverse'!$A$12:$Y$12,1,'5N mesh'!$B$7+1)*Setup!$B$22</f>
        <v>0</v>
      </c>
      <c r="O56" s="0" t="n">
        <f aca="false">SUMPRODUCT('5N inverse'!$A$13:$Y$13,'5N mesh'!$B$37:$Z$37,$E55:$AC55)+'5N inverse'!$A$13*$C56/Setup!$B$17+INDEX('5N inverse'!$A$13:$Y$13,1,'5N mesh'!$B$7+1)*Setup!$B$22</f>
        <v>0</v>
      </c>
      <c r="P56" s="0" t="n">
        <f aca="false">SUMPRODUCT('5N inverse'!$A$14:$Y$14,'5N mesh'!$B$37:$Z$37,$E55:$AC55)+'5N inverse'!$A$14*$C56/Setup!$B$17+INDEX('5N inverse'!$A$14:$Y$14,1,'5N mesh'!$B$7+1)*Setup!$B$22</f>
        <v>0</v>
      </c>
      <c r="Q56" s="0" t="n">
        <f aca="false">SUMPRODUCT('5N inverse'!$A$15:$Y$15,'5N mesh'!$B$37:$Z$37,$E55:$AC55)+'5N inverse'!$A$15*$C56/Setup!$B$17+INDEX('5N inverse'!$A$15:$Y$15,1,'5N mesh'!$B$7+1)*Setup!$B$22</f>
        <v>0</v>
      </c>
      <c r="R56" s="0" t="n">
        <f aca="false">SUMPRODUCT('5N inverse'!$A$16:$Y$16,'5N mesh'!$B$37:$Z$37,$E55:$AC55)+'5N inverse'!$A$16*$C56/Setup!$B$17+INDEX('5N inverse'!$A$16:$Y$16,1,'5N mesh'!$B$7+1)*Setup!$B$22</f>
        <v>0</v>
      </c>
      <c r="S56" s="0" t="n">
        <f aca="false">SUMPRODUCT('5N inverse'!$A$17:$Y$17,'5N mesh'!$B$37:$Z$37,$E55:$AC55)+'5N inverse'!$A$17*$C56/Setup!$B$17+INDEX('5N inverse'!$A$17:$Y$17,1,'5N mesh'!$B$7+1)*Setup!$B$22</f>
        <v>0</v>
      </c>
      <c r="T56" s="0" t="n">
        <f aca="false">SUMPRODUCT('5N inverse'!$A$18:$Y$18,'5N mesh'!$B$37:$Z$37,$E55:$AC55)+'5N inverse'!$A$18*$C56/Setup!$B$17+INDEX('5N inverse'!$A$18:$Y$18,1,'5N mesh'!$B$7+1)*Setup!$B$22</f>
        <v>0</v>
      </c>
      <c r="U56" s="0" t="n">
        <f aca="false">SUMPRODUCT('5N inverse'!$A$19:$Y$19,'5N mesh'!$B$37:$Z$37,$E55:$AC55)+'5N inverse'!$A$19*$C56/Setup!$B$17+INDEX('5N inverse'!$A$19:$Y$19,1,'5N mesh'!$B$7+1)*Setup!$B$22</f>
        <v>0</v>
      </c>
      <c r="V56" s="0" t="n">
        <f aca="false">SUMPRODUCT('5N inverse'!$A$20:$Y$20,'5N mesh'!$B$37:$Z$37,$E55:$AC55)+'5N inverse'!$A$20*$C56/Setup!$B$17+INDEX('5N inverse'!$A$20:$Y$20,1,'5N mesh'!$B$7+1)*Setup!$B$22</f>
        <v>0</v>
      </c>
      <c r="W56" s="0" t="n">
        <f aca="false">SUMPRODUCT('5N inverse'!$A$21:$Y$21,'5N mesh'!$B$37:$Z$37,$E55:$AC55)+'5N inverse'!$A$21*$C56/Setup!$B$17+INDEX('5N inverse'!$A$21:$Y$21,1,'5N mesh'!$B$7+1)*Setup!$B$22</f>
        <v>0</v>
      </c>
      <c r="X56" s="0" t="n">
        <f aca="false">SUMPRODUCT('5N inverse'!$A$22:$Y$22,'5N mesh'!$B$37:$Z$37,$E55:$AC55)+'5N inverse'!$A$22*$C56/Setup!$B$17+INDEX('5N inverse'!$A$22:$Y$22,1,'5N mesh'!$B$7+1)*Setup!$B$22</f>
        <v>0</v>
      </c>
      <c r="Y56" s="0" t="n">
        <f aca="false">SUMPRODUCT('5N inverse'!$A$23:$Y$23,'5N mesh'!$B$37:$Z$37,$E55:$AC55)+'5N inverse'!$A$23*$C56/Setup!$B$17+INDEX('5N inverse'!$A$23:$Y$23,1,'5N mesh'!$B$7+1)*Setup!$B$22</f>
        <v>0</v>
      </c>
      <c r="Z56" s="0" t="n">
        <f aca="false">SUMPRODUCT('5N inverse'!$A$24:$Y$24,'5N mesh'!$B$37:$Z$37,$E55:$AC55)+'5N inverse'!$A$24*$C56/Setup!$B$17+INDEX('5N inverse'!$A$24:$Y$24,1,'5N mesh'!$B$7+1)*Setup!$B$22</f>
        <v>0</v>
      </c>
      <c r="AA56" s="0" t="n">
        <f aca="false">SUMPRODUCT('5N inverse'!$A$25:$Y$25,'5N mesh'!$B$37:$Z$37,$E55:$AC55)+'5N inverse'!$A$25*$C56/Setup!$B$17+INDEX('5N inverse'!$A$25:$Y$25,1,'5N mesh'!$B$7+1)*Setup!$B$22</f>
        <v>0</v>
      </c>
      <c r="AB56" s="0" t="n">
        <f aca="false">SUMPRODUCT('5N inverse'!$A$26:$Y$26,'5N mesh'!$B$37:$Z$37,$E55:$AC55)+'5N inverse'!$A$26*$C56/Setup!$B$17+INDEX('5N inverse'!$A$26:$Y$26,1,'5N mesh'!$B$7+1)*Setup!$B$22</f>
        <v>0</v>
      </c>
      <c r="AC56" s="0" t="n">
        <f aca="false">SUMPRODUCT('5N inverse'!$A$27:$Y$27,'5N mesh'!$B$37:$Z$37,$E55:$AC55)+'5N inverse'!$A$27*$C56/Setup!$B$17+INDEX('5N inverse'!$A$27:$Y$27,1,'5N mesh'!$B$7+1)*Setup!$B$22</f>
        <v>0</v>
      </c>
    </row>
    <row r="57" customFormat="false" ht="15" hidden="false" customHeight="false" outlineLevel="0" collapsed="false">
      <c r="A57" s="0" t="n">
        <v>52</v>
      </c>
      <c r="B57" s="0" t="n">
        <f aca="false">A57*Setup!$B$11/3600</f>
        <v>4.33333333333333</v>
      </c>
      <c r="C57" s="0" t="n">
        <f aca="false">Setup!$B$7+Setup!$B$8*COS(2*PI()*(B57-Setup!$B$9)/24)</f>
        <v>20.015221207633</v>
      </c>
      <c r="D57" s="0" t="n">
        <f aca="false">(C57-E57)/Setup!$B$17</f>
        <v>17.5591363334719</v>
      </c>
      <c r="E57" s="0" t="n">
        <f aca="false">SUMPRODUCT('5N inverse'!$A$3:$Y$3,'5N mesh'!$B$37:$Z$37,$E56:$AC56)+'5N inverse'!$A$3*$C57/Setup!$B$17+INDEX('5N inverse'!$A$3:$Y$3,1,'5N mesh'!$B$7+1)*Setup!$B$22</f>
        <v>17.7325334842817</v>
      </c>
      <c r="F57" s="0" t="n">
        <f aca="false">SUMPRODUCT('5N inverse'!$A$4:$Y$4,'5N mesh'!$B$37:$Z$37,$E56:$AC56)+'5N inverse'!$A$4*$C57/Setup!$B$17+INDEX('5N inverse'!$A$4:$Y$4,1,'5N mesh'!$B$7+1)*Setup!$B$22</f>
        <v>17.2797611076778</v>
      </c>
      <c r="G57" s="0" t="n">
        <f aca="false">SUMPRODUCT('5N inverse'!$A$5:$Y$5,'5N mesh'!$B$37:$Z$37,$E56:$AC56)+'5N inverse'!$A$5*$C57/Setup!$B$17+INDEX('5N inverse'!$A$5:$Y$5,1,'5N mesh'!$B$7+1)*Setup!$B$22</f>
        <v>16.37421635447</v>
      </c>
      <c r="H57" s="0" t="n">
        <f aca="false">SUMPRODUCT('5N inverse'!$A$6:$Y$6,'5N mesh'!$B$37:$Z$37,$E56:$AC56)+'5N inverse'!$A$6*$C57/Setup!$B$17+INDEX('5N inverse'!$A$6:$Y$6,1,'5N mesh'!$B$7+1)*Setup!$B$22</f>
        <v>15.4686716012622</v>
      </c>
      <c r="I57" s="0" t="n">
        <f aca="false">SUMPRODUCT('5N inverse'!$A$7:$Y$7,'5N mesh'!$B$37:$Z$37,$E56:$AC56)+'5N inverse'!$A$7*$C57/Setup!$B$17+INDEX('5N inverse'!$A$7:$Y$7,1,'5N mesh'!$B$7+1)*Setup!$B$22</f>
        <v>15.0158992246583</v>
      </c>
      <c r="J57" s="0" t="n">
        <f aca="false">SUMPRODUCT('5N inverse'!$A$8:$Y$8,'5N mesh'!$B$37:$Z$37,$E56:$AC56)+'5N inverse'!$A$8*$C57/Setup!$B$17+INDEX('5N inverse'!$A$8:$Y$8,1,'5N mesh'!$B$7+1)*Setup!$B$22</f>
        <v>0</v>
      </c>
      <c r="K57" s="0" t="n">
        <f aca="false">SUMPRODUCT('5N inverse'!$A$9:$Y$9,'5N mesh'!$B$37:$Z$37,$E56:$AC56)+'5N inverse'!$A$9*$C57/Setup!$B$17+INDEX('5N inverse'!$A$9:$Y$9,1,'5N mesh'!$B$7+1)*Setup!$B$22</f>
        <v>0</v>
      </c>
      <c r="L57" s="0" t="n">
        <f aca="false">SUMPRODUCT('5N inverse'!$A$10:$Y$10,'5N mesh'!$B$37:$Z$37,$E56:$AC56)+'5N inverse'!$A$10*$C57/Setup!$B$17+INDEX('5N inverse'!$A$10:$Y$10,1,'5N mesh'!$B$7+1)*Setup!$B$22</f>
        <v>0</v>
      </c>
      <c r="M57" s="0" t="n">
        <f aca="false">SUMPRODUCT('5N inverse'!$A$11:$Y$11,'5N mesh'!$B$37:$Z$37,$E56:$AC56)+'5N inverse'!$A$11*$C57/Setup!$B$17+INDEX('5N inverse'!$A$11:$Y$11,1,'5N mesh'!$B$7+1)*Setup!$B$22</f>
        <v>0</v>
      </c>
      <c r="N57" s="0" t="n">
        <f aca="false">SUMPRODUCT('5N inverse'!$A$12:$Y$12,'5N mesh'!$B$37:$Z$37,$E56:$AC56)+'5N inverse'!$A$12*$C57/Setup!$B$17+INDEX('5N inverse'!$A$12:$Y$12,1,'5N mesh'!$B$7+1)*Setup!$B$22</f>
        <v>0</v>
      </c>
      <c r="O57" s="0" t="n">
        <f aca="false">SUMPRODUCT('5N inverse'!$A$13:$Y$13,'5N mesh'!$B$37:$Z$37,$E56:$AC56)+'5N inverse'!$A$13*$C57/Setup!$B$17+INDEX('5N inverse'!$A$13:$Y$13,1,'5N mesh'!$B$7+1)*Setup!$B$22</f>
        <v>0</v>
      </c>
      <c r="P57" s="0" t="n">
        <f aca="false">SUMPRODUCT('5N inverse'!$A$14:$Y$14,'5N mesh'!$B$37:$Z$37,$E56:$AC56)+'5N inverse'!$A$14*$C57/Setup!$B$17+INDEX('5N inverse'!$A$14:$Y$14,1,'5N mesh'!$B$7+1)*Setup!$B$22</f>
        <v>0</v>
      </c>
      <c r="Q57" s="0" t="n">
        <f aca="false">SUMPRODUCT('5N inverse'!$A$15:$Y$15,'5N mesh'!$B$37:$Z$37,$E56:$AC56)+'5N inverse'!$A$15*$C57/Setup!$B$17+INDEX('5N inverse'!$A$15:$Y$15,1,'5N mesh'!$B$7+1)*Setup!$B$22</f>
        <v>0</v>
      </c>
      <c r="R57" s="0" t="n">
        <f aca="false">SUMPRODUCT('5N inverse'!$A$16:$Y$16,'5N mesh'!$B$37:$Z$37,$E56:$AC56)+'5N inverse'!$A$16*$C57/Setup!$B$17+INDEX('5N inverse'!$A$16:$Y$16,1,'5N mesh'!$B$7+1)*Setup!$B$22</f>
        <v>0</v>
      </c>
      <c r="S57" s="0" t="n">
        <f aca="false">SUMPRODUCT('5N inverse'!$A$17:$Y$17,'5N mesh'!$B$37:$Z$37,$E56:$AC56)+'5N inverse'!$A$17*$C57/Setup!$B$17+INDEX('5N inverse'!$A$17:$Y$17,1,'5N mesh'!$B$7+1)*Setup!$B$22</f>
        <v>0</v>
      </c>
      <c r="T57" s="0" t="n">
        <f aca="false">SUMPRODUCT('5N inverse'!$A$18:$Y$18,'5N mesh'!$B$37:$Z$37,$E56:$AC56)+'5N inverse'!$A$18*$C57/Setup!$B$17+INDEX('5N inverse'!$A$18:$Y$18,1,'5N mesh'!$B$7+1)*Setup!$B$22</f>
        <v>0</v>
      </c>
      <c r="U57" s="0" t="n">
        <f aca="false">SUMPRODUCT('5N inverse'!$A$19:$Y$19,'5N mesh'!$B$37:$Z$37,$E56:$AC56)+'5N inverse'!$A$19*$C57/Setup!$B$17+INDEX('5N inverse'!$A$19:$Y$19,1,'5N mesh'!$B$7+1)*Setup!$B$22</f>
        <v>0</v>
      </c>
      <c r="V57" s="0" t="n">
        <f aca="false">SUMPRODUCT('5N inverse'!$A$20:$Y$20,'5N mesh'!$B$37:$Z$37,$E56:$AC56)+'5N inverse'!$A$20*$C57/Setup!$B$17+INDEX('5N inverse'!$A$20:$Y$20,1,'5N mesh'!$B$7+1)*Setup!$B$22</f>
        <v>0</v>
      </c>
      <c r="W57" s="0" t="n">
        <f aca="false">SUMPRODUCT('5N inverse'!$A$21:$Y$21,'5N mesh'!$B$37:$Z$37,$E56:$AC56)+'5N inverse'!$A$21*$C57/Setup!$B$17+INDEX('5N inverse'!$A$21:$Y$21,1,'5N mesh'!$B$7+1)*Setup!$B$22</f>
        <v>0</v>
      </c>
      <c r="X57" s="0" t="n">
        <f aca="false">SUMPRODUCT('5N inverse'!$A$22:$Y$22,'5N mesh'!$B$37:$Z$37,$E56:$AC56)+'5N inverse'!$A$22*$C57/Setup!$B$17+INDEX('5N inverse'!$A$22:$Y$22,1,'5N mesh'!$B$7+1)*Setup!$B$22</f>
        <v>0</v>
      </c>
      <c r="Y57" s="0" t="n">
        <f aca="false">SUMPRODUCT('5N inverse'!$A$23:$Y$23,'5N mesh'!$B$37:$Z$37,$E56:$AC56)+'5N inverse'!$A$23*$C57/Setup!$B$17+INDEX('5N inverse'!$A$23:$Y$23,1,'5N mesh'!$B$7+1)*Setup!$B$22</f>
        <v>0</v>
      </c>
      <c r="Z57" s="0" t="n">
        <f aca="false">SUMPRODUCT('5N inverse'!$A$24:$Y$24,'5N mesh'!$B$37:$Z$37,$E56:$AC56)+'5N inverse'!$A$24*$C57/Setup!$B$17+INDEX('5N inverse'!$A$24:$Y$24,1,'5N mesh'!$B$7+1)*Setup!$B$22</f>
        <v>0</v>
      </c>
      <c r="AA57" s="0" t="n">
        <f aca="false">SUMPRODUCT('5N inverse'!$A$25:$Y$25,'5N mesh'!$B$37:$Z$37,$E56:$AC56)+'5N inverse'!$A$25*$C57/Setup!$B$17+INDEX('5N inverse'!$A$25:$Y$25,1,'5N mesh'!$B$7+1)*Setup!$B$22</f>
        <v>0</v>
      </c>
      <c r="AB57" s="0" t="n">
        <f aca="false">SUMPRODUCT('5N inverse'!$A$26:$Y$26,'5N mesh'!$B$37:$Z$37,$E56:$AC56)+'5N inverse'!$A$26*$C57/Setup!$B$17+INDEX('5N inverse'!$A$26:$Y$26,1,'5N mesh'!$B$7+1)*Setup!$B$22</f>
        <v>0</v>
      </c>
      <c r="AC57" s="0" t="n">
        <f aca="false">SUMPRODUCT('5N inverse'!$A$27:$Y$27,'5N mesh'!$B$37:$Z$37,$E56:$AC56)+'5N inverse'!$A$27*$C57/Setup!$B$17+INDEX('5N inverse'!$A$27:$Y$27,1,'5N mesh'!$B$7+1)*Setup!$B$22</f>
        <v>0</v>
      </c>
    </row>
    <row r="58" customFormat="false" ht="15" hidden="false" customHeight="false" outlineLevel="0" collapsed="false">
      <c r="A58" s="0" t="n">
        <v>53</v>
      </c>
      <c r="B58" s="0" t="n">
        <f aca="false">A58*Setup!$B$11/3600</f>
        <v>4.41666666666667</v>
      </c>
      <c r="C58" s="0" t="n">
        <f aca="false">Setup!$B$7+Setup!$B$8*COS(2*PI()*(B58-Setup!$B$9)/24)</f>
        <v>20.0237746471107</v>
      </c>
      <c r="D58" s="0" t="n">
        <f aca="false">(C58-E58)/Setup!$B$17</f>
        <v>17.4045051570556</v>
      </c>
      <c r="E58" s="0" t="n">
        <f aca="false">SUMPRODUCT('5N inverse'!$A$3:$Y$3,'5N mesh'!$B$37:$Z$37,$E57:$AC57)+'5N inverse'!$A$3*$C58/Setup!$B$17+INDEX('5N inverse'!$A$3:$Y$3,1,'5N mesh'!$B$7+1)*Setup!$B$22</f>
        <v>17.7611889766935</v>
      </c>
      <c r="F58" s="0" t="n">
        <f aca="false">SUMPRODUCT('5N inverse'!$A$4:$Y$4,'5N mesh'!$B$37:$Z$37,$E57:$AC57)+'5N inverse'!$A$4*$C58/Setup!$B$17+INDEX('5N inverse'!$A$4:$Y$4,1,'5N mesh'!$B$7+1)*Setup!$B$22</f>
        <v>17.3036926555446</v>
      </c>
      <c r="G58" s="0" t="n">
        <f aca="false">SUMPRODUCT('5N inverse'!$A$5:$Y$5,'5N mesh'!$B$37:$Z$37,$E57:$AC57)+'5N inverse'!$A$5*$C58/Setup!$B$17+INDEX('5N inverse'!$A$5:$Y$5,1,'5N mesh'!$B$7+1)*Setup!$B$22</f>
        <v>16.3887000132468</v>
      </c>
      <c r="H58" s="0" t="n">
        <f aca="false">SUMPRODUCT('5N inverse'!$A$6:$Y$6,'5N mesh'!$B$37:$Z$37,$E57:$AC57)+'5N inverse'!$A$6*$C58/Setup!$B$17+INDEX('5N inverse'!$A$6:$Y$6,1,'5N mesh'!$B$7+1)*Setup!$B$22</f>
        <v>15.4737073709491</v>
      </c>
      <c r="I58" s="0" t="n">
        <f aca="false">SUMPRODUCT('5N inverse'!$A$7:$Y$7,'5N mesh'!$B$37:$Z$37,$E57:$AC57)+'5N inverse'!$A$7*$C58/Setup!$B$17+INDEX('5N inverse'!$A$7:$Y$7,1,'5N mesh'!$B$7+1)*Setup!$B$22</f>
        <v>15.0162110498002</v>
      </c>
      <c r="J58" s="0" t="n">
        <f aca="false">SUMPRODUCT('5N inverse'!$A$8:$Y$8,'5N mesh'!$B$37:$Z$37,$E57:$AC57)+'5N inverse'!$A$8*$C58/Setup!$B$17+INDEX('5N inverse'!$A$8:$Y$8,1,'5N mesh'!$B$7+1)*Setup!$B$22</f>
        <v>0</v>
      </c>
      <c r="K58" s="0" t="n">
        <f aca="false">SUMPRODUCT('5N inverse'!$A$9:$Y$9,'5N mesh'!$B$37:$Z$37,$E57:$AC57)+'5N inverse'!$A$9*$C58/Setup!$B$17+INDEX('5N inverse'!$A$9:$Y$9,1,'5N mesh'!$B$7+1)*Setup!$B$22</f>
        <v>0</v>
      </c>
      <c r="L58" s="0" t="n">
        <f aca="false">SUMPRODUCT('5N inverse'!$A$10:$Y$10,'5N mesh'!$B$37:$Z$37,$E57:$AC57)+'5N inverse'!$A$10*$C58/Setup!$B$17+INDEX('5N inverse'!$A$10:$Y$10,1,'5N mesh'!$B$7+1)*Setup!$B$22</f>
        <v>0</v>
      </c>
      <c r="M58" s="0" t="n">
        <f aca="false">SUMPRODUCT('5N inverse'!$A$11:$Y$11,'5N mesh'!$B$37:$Z$37,$E57:$AC57)+'5N inverse'!$A$11*$C58/Setup!$B$17+INDEX('5N inverse'!$A$11:$Y$11,1,'5N mesh'!$B$7+1)*Setup!$B$22</f>
        <v>0</v>
      </c>
      <c r="N58" s="0" t="n">
        <f aca="false">SUMPRODUCT('5N inverse'!$A$12:$Y$12,'5N mesh'!$B$37:$Z$37,$E57:$AC57)+'5N inverse'!$A$12*$C58/Setup!$B$17+INDEX('5N inverse'!$A$12:$Y$12,1,'5N mesh'!$B$7+1)*Setup!$B$22</f>
        <v>0</v>
      </c>
      <c r="O58" s="0" t="n">
        <f aca="false">SUMPRODUCT('5N inverse'!$A$13:$Y$13,'5N mesh'!$B$37:$Z$37,$E57:$AC57)+'5N inverse'!$A$13*$C58/Setup!$B$17+INDEX('5N inverse'!$A$13:$Y$13,1,'5N mesh'!$B$7+1)*Setup!$B$22</f>
        <v>0</v>
      </c>
      <c r="P58" s="0" t="n">
        <f aca="false">SUMPRODUCT('5N inverse'!$A$14:$Y$14,'5N mesh'!$B$37:$Z$37,$E57:$AC57)+'5N inverse'!$A$14*$C58/Setup!$B$17+INDEX('5N inverse'!$A$14:$Y$14,1,'5N mesh'!$B$7+1)*Setup!$B$22</f>
        <v>0</v>
      </c>
      <c r="Q58" s="0" t="n">
        <f aca="false">SUMPRODUCT('5N inverse'!$A$15:$Y$15,'5N mesh'!$B$37:$Z$37,$E57:$AC57)+'5N inverse'!$A$15*$C58/Setup!$B$17+INDEX('5N inverse'!$A$15:$Y$15,1,'5N mesh'!$B$7+1)*Setup!$B$22</f>
        <v>0</v>
      </c>
      <c r="R58" s="0" t="n">
        <f aca="false">SUMPRODUCT('5N inverse'!$A$16:$Y$16,'5N mesh'!$B$37:$Z$37,$E57:$AC57)+'5N inverse'!$A$16*$C58/Setup!$B$17+INDEX('5N inverse'!$A$16:$Y$16,1,'5N mesh'!$B$7+1)*Setup!$B$22</f>
        <v>0</v>
      </c>
      <c r="S58" s="0" t="n">
        <f aca="false">SUMPRODUCT('5N inverse'!$A$17:$Y$17,'5N mesh'!$B$37:$Z$37,$E57:$AC57)+'5N inverse'!$A$17*$C58/Setup!$B$17+INDEX('5N inverse'!$A$17:$Y$17,1,'5N mesh'!$B$7+1)*Setup!$B$22</f>
        <v>0</v>
      </c>
      <c r="T58" s="0" t="n">
        <f aca="false">SUMPRODUCT('5N inverse'!$A$18:$Y$18,'5N mesh'!$B$37:$Z$37,$E57:$AC57)+'5N inverse'!$A$18*$C58/Setup!$B$17+INDEX('5N inverse'!$A$18:$Y$18,1,'5N mesh'!$B$7+1)*Setup!$B$22</f>
        <v>0</v>
      </c>
      <c r="U58" s="0" t="n">
        <f aca="false">SUMPRODUCT('5N inverse'!$A$19:$Y$19,'5N mesh'!$B$37:$Z$37,$E57:$AC57)+'5N inverse'!$A$19*$C58/Setup!$B$17+INDEX('5N inverse'!$A$19:$Y$19,1,'5N mesh'!$B$7+1)*Setup!$B$22</f>
        <v>0</v>
      </c>
      <c r="V58" s="0" t="n">
        <f aca="false">SUMPRODUCT('5N inverse'!$A$20:$Y$20,'5N mesh'!$B$37:$Z$37,$E57:$AC57)+'5N inverse'!$A$20*$C58/Setup!$B$17+INDEX('5N inverse'!$A$20:$Y$20,1,'5N mesh'!$B$7+1)*Setup!$B$22</f>
        <v>0</v>
      </c>
      <c r="W58" s="0" t="n">
        <f aca="false">SUMPRODUCT('5N inverse'!$A$21:$Y$21,'5N mesh'!$B$37:$Z$37,$E57:$AC57)+'5N inverse'!$A$21*$C58/Setup!$B$17+INDEX('5N inverse'!$A$21:$Y$21,1,'5N mesh'!$B$7+1)*Setup!$B$22</f>
        <v>0</v>
      </c>
      <c r="X58" s="0" t="n">
        <f aca="false">SUMPRODUCT('5N inverse'!$A$22:$Y$22,'5N mesh'!$B$37:$Z$37,$E57:$AC57)+'5N inverse'!$A$22*$C58/Setup!$B$17+INDEX('5N inverse'!$A$22:$Y$22,1,'5N mesh'!$B$7+1)*Setup!$B$22</f>
        <v>0</v>
      </c>
      <c r="Y58" s="0" t="n">
        <f aca="false">SUMPRODUCT('5N inverse'!$A$23:$Y$23,'5N mesh'!$B$37:$Z$37,$E57:$AC57)+'5N inverse'!$A$23*$C58/Setup!$B$17+INDEX('5N inverse'!$A$23:$Y$23,1,'5N mesh'!$B$7+1)*Setup!$B$22</f>
        <v>0</v>
      </c>
      <c r="Z58" s="0" t="n">
        <f aca="false">SUMPRODUCT('5N inverse'!$A$24:$Y$24,'5N mesh'!$B$37:$Z$37,$E57:$AC57)+'5N inverse'!$A$24*$C58/Setup!$B$17+INDEX('5N inverse'!$A$24:$Y$24,1,'5N mesh'!$B$7+1)*Setup!$B$22</f>
        <v>0</v>
      </c>
      <c r="AA58" s="0" t="n">
        <f aca="false">SUMPRODUCT('5N inverse'!$A$25:$Y$25,'5N mesh'!$B$37:$Z$37,$E57:$AC57)+'5N inverse'!$A$25*$C58/Setup!$B$17+INDEX('5N inverse'!$A$25:$Y$25,1,'5N mesh'!$B$7+1)*Setup!$B$22</f>
        <v>0</v>
      </c>
      <c r="AB58" s="0" t="n">
        <f aca="false">SUMPRODUCT('5N inverse'!$A$26:$Y$26,'5N mesh'!$B$37:$Z$37,$E57:$AC57)+'5N inverse'!$A$26*$C58/Setup!$B$17+INDEX('5N inverse'!$A$26:$Y$26,1,'5N mesh'!$B$7+1)*Setup!$B$22</f>
        <v>0</v>
      </c>
      <c r="AC58" s="0" t="n">
        <f aca="false">SUMPRODUCT('5N inverse'!$A$27:$Y$27,'5N mesh'!$B$37:$Z$37,$E57:$AC57)+'5N inverse'!$A$27*$C58/Setup!$B$17+INDEX('5N inverse'!$A$27:$Y$27,1,'5N mesh'!$B$7+1)*Setup!$B$22</f>
        <v>0</v>
      </c>
    </row>
    <row r="59" customFormat="false" ht="15" hidden="false" customHeight="false" outlineLevel="0" collapsed="false">
      <c r="A59" s="0" t="n">
        <v>54</v>
      </c>
      <c r="B59" s="0" t="n">
        <f aca="false">A59*Setup!$B$11/3600</f>
        <v>4.5</v>
      </c>
      <c r="C59" s="0" t="n">
        <f aca="false">Setup!$B$7+Setup!$B$8*COS(2*PI()*(B59-Setup!$B$9)/24)</f>
        <v>20.0342205545048</v>
      </c>
      <c r="D59" s="0" t="n">
        <f aca="false">(C59-E59)/Setup!$B$17</f>
        <v>17.2663216712199</v>
      </c>
      <c r="E59" s="0" t="n">
        <f aca="false">SUMPRODUCT('5N inverse'!$A$3:$Y$3,'5N mesh'!$B$37:$Z$37,$E58:$AC58)+'5N inverse'!$A$3*$C59/Setup!$B$17+INDEX('5N inverse'!$A$3:$Y$3,1,'5N mesh'!$B$7+1)*Setup!$B$22</f>
        <v>17.7895987372462</v>
      </c>
      <c r="F59" s="0" t="n">
        <f aca="false">SUMPRODUCT('5N inverse'!$A$4:$Y$4,'5N mesh'!$B$37:$Z$37,$E58:$AC58)+'5N inverse'!$A$4*$C59/Setup!$B$17+INDEX('5N inverse'!$A$4:$Y$4,1,'5N mesh'!$B$7+1)*Setup!$B$22</f>
        <v>17.3274189437795</v>
      </c>
      <c r="G59" s="0" t="n">
        <f aca="false">SUMPRODUCT('5N inverse'!$A$5:$Y$5,'5N mesh'!$B$37:$Z$37,$E58:$AC58)+'5N inverse'!$A$5*$C59/Setup!$B$17+INDEX('5N inverse'!$A$5:$Y$5,1,'5N mesh'!$B$7+1)*Setup!$B$22</f>
        <v>16.4030593568461</v>
      </c>
      <c r="H59" s="0" t="n">
        <f aca="false">SUMPRODUCT('5N inverse'!$A$6:$Y$6,'5N mesh'!$B$37:$Z$37,$E58:$AC58)+'5N inverse'!$A$6*$C59/Setup!$B$17+INDEX('5N inverse'!$A$6:$Y$6,1,'5N mesh'!$B$7+1)*Setup!$B$22</f>
        <v>15.4786997699127</v>
      </c>
      <c r="I59" s="0" t="n">
        <f aca="false">SUMPRODUCT('5N inverse'!$A$7:$Y$7,'5N mesh'!$B$37:$Z$37,$E58:$AC58)+'5N inverse'!$A$7*$C59/Setup!$B$17+INDEX('5N inverse'!$A$7:$Y$7,1,'5N mesh'!$B$7+1)*Setup!$B$22</f>
        <v>15.016519976446</v>
      </c>
      <c r="J59" s="0" t="n">
        <f aca="false">SUMPRODUCT('5N inverse'!$A$8:$Y$8,'5N mesh'!$B$37:$Z$37,$E58:$AC58)+'5N inverse'!$A$8*$C59/Setup!$B$17+INDEX('5N inverse'!$A$8:$Y$8,1,'5N mesh'!$B$7+1)*Setup!$B$22</f>
        <v>0</v>
      </c>
      <c r="K59" s="0" t="n">
        <f aca="false">SUMPRODUCT('5N inverse'!$A$9:$Y$9,'5N mesh'!$B$37:$Z$37,$E58:$AC58)+'5N inverse'!$A$9*$C59/Setup!$B$17+INDEX('5N inverse'!$A$9:$Y$9,1,'5N mesh'!$B$7+1)*Setup!$B$22</f>
        <v>0</v>
      </c>
      <c r="L59" s="0" t="n">
        <f aca="false">SUMPRODUCT('5N inverse'!$A$10:$Y$10,'5N mesh'!$B$37:$Z$37,$E58:$AC58)+'5N inverse'!$A$10*$C59/Setup!$B$17+INDEX('5N inverse'!$A$10:$Y$10,1,'5N mesh'!$B$7+1)*Setup!$B$22</f>
        <v>0</v>
      </c>
      <c r="M59" s="0" t="n">
        <f aca="false">SUMPRODUCT('5N inverse'!$A$11:$Y$11,'5N mesh'!$B$37:$Z$37,$E58:$AC58)+'5N inverse'!$A$11*$C59/Setup!$B$17+INDEX('5N inverse'!$A$11:$Y$11,1,'5N mesh'!$B$7+1)*Setup!$B$22</f>
        <v>0</v>
      </c>
      <c r="N59" s="0" t="n">
        <f aca="false">SUMPRODUCT('5N inverse'!$A$12:$Y$12,'5N mesh'!$B$37:$Z$37,$E58:$AC58)+'5N inverse'!$A$12*$C59/Setup!$B$17+INDEX('5N inverse'!$A$12:$Y$12,1,'5N mesh'!$B$7+1)*Setup!$B$22</f>
        <v>0</v>
      </c>
      <c r="O59" s="0" t="n">
        <f aca="false">SUMPRODUCT('5N inverse'!$A$13:$Y$13,'5N mesh'!$B$37:$Z$37,$E58:$AC58)+'5N inverse'!$A$13*$C59/Setup!$B$17+INDEX('5N inverse'!$A$13:$Y$13,1,'5N mesh'!$B$7+1)*Setup!$B$22</f>
        <v>0</v>
      </c>
      <c r="P59" s="0" t="n">
        <f aca="false">SUMPRODUCT('5N inverse'!$A$14:$Y$14,'5N mesh'!$B$37:$Z$37,$E58:$AC58)+'5N inverse'!$A$14*$C59/Setup!$B$17+INDEX('5N inverse'!$A$14:$Y$14,1,'5N mesh'!$B$7+1)*Setup!$B$22</f>
        <v>0</v>
      </c>
      <c r="Q59" s="0" t="n">
        <f aca="false">SUMPRODUCT('5N inverse'!$A$15:$Y$15,'5N mesh'!$B$37:$Z$37,$E58:$AC58)+'5N inverse'!$A$15*$C59/Setup!$B$17+INDEX('5N inverse'!$A$15:$Y$15,1,'5N mesh'!$B$7+1)*Setup!$B$22</f>
        <v>0</v>
      </c>
      <c r="R59" s="0" t="n">
        <f aca="false">SUMPRODUCT('5N inverse'!$A$16:$Y$16,'5N mesh'!$B$37:$Z$37,$E58:$AC58)+'5N inverse'!$A$16*$C59/Setup!$B$17+INDEX('5N inverse'!$A$16:$Y$16,1,'5N mesh'!$B$7+1)*Setup!$B$22</f>
        <v>0</v>
      </c>
      <c r="S59" s="0" t="n">
        <f aca="false">SUMPRODUCT('5N inverse'!$A$17:$Y$17,'5N mesh'!$B$37:$Z$37,$E58:$AC58)+'5N inverse'!$A$17*$C59/Setup!$B$17+INDEX('5N inverse'!$A$17:$Y$17,1,'5N mesh'!$B$7+1)*Setup!$B$22</f>
        <v>0</v>
      </c>
      <c r="T59" s="0" t="n">
        <f aca="false">SUMPRODUCT('5N inverse'!$A$18:$Y$18,'5N mesh'!$B$37:$Z$37,$E58:$AC58)+'5N inverse'!$A$18*$C59/Setup!$B$17+INDEX('5N inverse'!$A$18:$Y$18,1,'5N mesh'!$B$7+1)*Setup!$B$22</f>
        <v>0</v>
      </c>
      <c r="U59" s="0" t="n">
        <f aca="false">SUMPRODUCT('5N inverse'!$A$19:$Y$19,'5N mesh'!$B$37:$Z$37,$E58:$AC58)+'5N inverse'!$A$19*$C59/Setup!$B$17+INDEX('5N inverse'!$A$19:$Y$19,1,'5N mesh'!$B$7+1)*Setup!$B$22</f>
        <v>0</v>
      </c>
      <c r="V59" s="0" t="n">
        <f aca="false">SUMPRODUCT('5N inverse'!$A$20:$Y$20,'5N mesh'!$B$37:$Z$37,$E58:$AC58)+'5N inverse'!$A$20*$C59/Setup!$B$17+INDEX('5N inverse'!$A$20:$Y$20,1,'5N mesh'!$B$7+1)*Setup!$B$22</f>
        <v>0</v>
      </c>
      <c r="W59" s="0" t="n">
        <f aca="false">SUMPRODUCT('5N inverse'!$A$21:$Y$21,'5N mesh'!$B$37:$Z$37,$E58:$AC58)+'5N inverse'!$A$21*$C59/Setup!$B$17+INDEX('5N inverse'!$A$21:$Y$21,1,'5N mesh'!$B$7+1)*Setup!$B$22</f>
        <v>0</v>
      </c>
      <c r="X59" s="0" t="n">
        <f aca="false">SUMPRODUCT('5N inverse'!$A$22:$Y$22,'5N mesh'!$B$37:$Z$37,$E58:$AC58)+'5N inverse'!$A$22*$C59/Setup!$B$17+INDEX('5N inverse'!$A$22:$Y$22,1,'5N mesh'!$B$7+1)*Setup!$B$22</f>
        <v>0</v>
      </c>
      <c r="Y59" s="0" t="n">
        <f aca="false">SUMPRODUCT('5N inverse'!$A$23:$Y$23,'5N mesh'!$B$37:$Z$37,$E58:$AC58)+'5N inverse'!$A$23*$C59/Setup!$B$17+INDEX('5N inverse'!$A$23:$Y$23,1,'5N mesh'!$B$7+1)*Setup!$B$22</f>
        <v>0</v>
      </c>
      <c r="Z59" s="0" t="n">
        <f aca="false">SUMPRODUCT('5N inverse'!$A$24:$Y$24,'5N mesh'!$B$37:$Z$37,$E58:$AC58)+'5N inverse'!$A$24*$C59/Setup!$B$17+INDEX('5N inverse'!$A$24:$Y$24,1,'5N mesh'!$B$7+1)*Setup!$B$22</f>
        <v>0</v>
      </c>
      <c r="AA59" s="0" t="n">
        <f aca="false">SUMPRODUCT('5N inverse'!$A$25:$Y$25,'5N mesh'!$B$37:$Z$37,$E58:$AC58)+'5N inverse'!$A$25*$C59/Setup!$B$17+INDEX('5N inverse'!$A$25:$Y$25,1,'5N mesh'!$B$7+1)*Setup!$B$22</f>
        <v>0</v>
      </c>
      <c r="AB59" s="0" t="n">
        <f aca="false">SUMPRODUCT('5N inverse'!$A$26:$Y$26,'5N mesh'!$B$37:$Z$37,$E58:$AC58)+'5N inverse'!$A$26*$C59/Setup!$B$17+INDEX('5N inverse'!$A$26:$Y$26,1,'5N mesh'!$B$7+1)*Setup!$B$22</f>
        <v>0</v>
      </c>
      <c r="AC59" s="0" t="n">
        <f aca="false">SUMPRODUCT('5N inverse'!$A$27:$Y$27,'5N mesh'!$B$37:$Z$37,$E58:$AC58)+'5N inverse'!$A$27*$C59/Setup!$B$17+INDEX('5N inverse'!$A$27:$Y$27,1,'5N mesh'!$B$7+1)*Setup!$B$22</f>
        <v>0</v>
      </c>
    </row>
    <row r="60" customFormat="false" ht="15" hidden="false" customHeight="false" outlineLevel="0" collapsed="false">
      <c r="A60" s="0" t="n">
        <v>55</v>
      </c>
      <c r="B60" s="0" t="n">
        <f aca="false">A60*Setup!$B$11/3600</f>
        <v>4.58333333333333</v>
      </c>
      <c r="C60" s="0" t="n">
        <f aca="false">Setup!$B$7+Setup!$B$8*COS(2*PI()*(B60-Setup!$B$9)/24)</f>
        <v>20.046553958129</v>
      </c>
      <c r="D60" s="0" t="n">
        <f aca="false">(C60-E60)/Setup!$B$17</f>
        <v>17.1443347238336</v>
      </c>
      <c r="E60" s="0" t="n">
        <f aca="false">SUMPRODUCT('5N inverse'!$A$3:$Y$3,'5N mesh'!$B$37:$Z$37,$E59:$AC59)+'5N inverse'!$A$3*$C60/Setup!$B$17+INDEX('5N inverse'!$A$3:$Y$3,1,'5N mesh'!$B$7+1)*Setup!$B$22</f>
        <v>17.8177904440306</v>
      </c>
      <c r="F60" s="0" t="n">
        <f aca="false">SUMPRODUCT('5N inverse'!$A$4:$Y$4,'5N mesh'!$B$37:$Z$37,$E59:$AC59)+'5N inverse'!$A$4*$C60/Setup!$B$17+INDEX('5N inverse'!$A$4:$Y$4,1,'5N mesh'!$B$7+1)*Setup!$B$22</f>
        <v>17.3509630446343</v>
      </c>
      <c r="G60" s="0" t="n">
        <f aca="false">SUMPRODUCT('5N inverse'!$A$5:$Y$5,'5N mesh'!$B$37:$Z$37,$E59:$AC59)+'5N inverse'!$A$5*$C60/Setup!$B$17+INDEX('5N inverse'!$A$5:$Y$5,1,'5N mesh'!$B$7+1)*Setup!$B$22</f>
        <v>16.4173082458416</v>
      </c>
      <c r="H60" s="0" t="n">
        <f aca="false">SUMPRODUCT('5N inverse'!$A$6:$Y$6,'5N mesh'!$B$37:$Z$37,$E59:$AC59)+'5N inverse'!$A$6*$C60/Setup!$B$17+INDEX('5N inverse'!$A$6:$Y$6,1,'5N mesh'!$B$7+1)*Setup!$B$22</f>
        <v>15.4836534470489</v>
      </c>
      <c r="I60" s="0" t="n">
        <f aca="false">SUMPRODUCT('5N inverse'!$A$7:$Y$7,'5N mesh'!$B$37:$Z$37,$E59:$AC59)+'5N inverse'!$A$7*$C60/Setup!$B$17+INDEX('5N inverse'!$A$7:$Y$7,1,'5N mesh'!$B$7+1)*Setup!$B$22</f>
        <v>15.0168260476526</v>
      </c>
      <c r="J60" s="0" t="n">
        <f aca="false">SUMPRODUCT('5N inverse'!$A$8:$Y$8,'5N mesh'!$B$37:$Z$37,$E59:$AC59)+'5N inverse'!$A$8*$C60/Setup!$B$17+INDEX('5N inverse'!$A$8:$Y$8,1,'5N mesh'!$B$7+1)*Setup!$B$22</f>
        <v>0</v>
      </c>
      <c r="K60" s="0" t="n">
        <f aca="false">SUMPRODUCT('5N inverse'!$A$9:$Y$9,'5N mesh'!$B$37:$Z$37,$E59:$AC59)+'5N inverse'!$A$9*$C60/Setup!$B$17+INDEX('5N inverse'!$A$9:$Y$9,1,'5N mesh'!$B$7+1)*Setup!$B$22</f>
        <v>0</v>
      </c>
      <c r="L60" s="0" t="n">
        <f aca="false">SUMPRODUCT('5N inverse'!$A$10:$Y$10,'5N mesh'!$B$37:$Z$37,$E59:$AC59)+'5N inverse'!$A$10*$C60/Setup!$B$17+INDEX('5N inverse'!$A$10:$Y$10,1,'5N mesh'!$B$7+1)*Setup!$B$22</f>
        <v>0</v>
      </c>
      <c r="M60" s="0" t="n">
        <f aca="false">SUMPRODUCT('5N inverse'!$A$11:$Y$11,'5N mesh'!$B$37:$Z$37,$E59:$AC59)+'5N inverse'!$A$11*$C60/Setup!$B$17+INDEX('5N inverse'!$A$11:$Y$11,1,'5N mesh'!$B$7+1)*Setup!$B$22</f>
        <v>0</v>
      </c>
      <c r="N60" s="0" t="n">
        <f aca="false">SUMPRODUCT('5N inverse'!$A$12:$Y$12,'5N mesh'!$B$37:$Z$37,$E59:$AC59)+'5N inverse'!$A$12*$C60/Setup!$B$17+INDEX('5N inverse'!$A$12:$Y$12,1,'5N mesh'!$B$7+1)*Setup!$B$22</f>
        <v>0</v>
      </c>
      <c r="O60" s="0" t="n">
        <f aca="false">SUMPRODUCT('5N inverse'!$A$13:$Y$13,'5N mesh'!$B$37:$Z$37,$E59:$AC59)+'5N inverse'!$A$13*$C60/Setup!$B$17+INDEX('5N inverse'!$A$13:$Y$13,1,'5N mesh'!$B$7+1)*Setup!$B$22</f>
        <v>0</v>
      </c>
      <c r="P60" s="0" t="n">
        <f aca="false">SUMPRODUCT('5N inverse'!$A$14:$Y$14,'5N mesh'!$B$37:$Z$37,$E59:$AC59)+'5N inverse'!$A$14*$C60/Setup!$B$17+INDEX('5N inverse'!$A$14:$Y$14,1,'5N mesh'!$B$7+1)*Setup!$B$22</f>
        <v>0</v>
      </c>
      <c r="Q60" s="0" t="n">
        <f aca="false">SUMPRODUCT('5N inverse'!$A$15:$Y$15,'5N mesh'!$B$37:$Z$37,$E59:$AC59)+'5N inverse'!$A$15*$C60/Setup!$B$17+INDEX('5N inverse'!$A$15:$Y$15,1,'5N mesh'!$B$7+1)*Setup!$B$22</f>
        <v>0</v>
      </c>
      <c r="R60" s="0" t="n">
        <f aca="false">SUMPRODUCT('5N inverse'!$A$16:$Y$16,'5N mesh'!$B$37:$Z$37,$E59:$AC59)+'5N inverse'!$A$16*$C60/Setup!$B$17+INDEX('5N inverse'!$A$16:$Y$16,1,'5N mesh'!$B$7+1)*Setup!$B$22</f>
        <v>0</v>
      </c>
      <c r="S60" s="0" t="n">
        <f aca="false">SUMPRODUCT('5N inverse'!$A$17:$Y$17,'5N mesh'!$B$37:$Z$37,$E59:$AC59)+'5N inverse'!$A$17*$C60/Setup!$B$17+INDEX('5N inverse'!$A$17:$Y$17,1,'5N mesh'!$B$7+1)*Setup!$B$22</f>
        <v>0</v>
      </c>
      <c r="T60" s="0" t="n">
        <f aca="false">SUMPRODUCT('5N inverse'!$A$18:$Y$18,'5N mesh'!$B$37:$Z$37,$E59:$AC59)+'5N inverse'!$A$18*$C60/Setup!$B$17+INDEX('5N inverse'!$A$18:$Y$18,1,'5N mesh'!$B$7+1)*Setup!$B$22</f>
        <v>0</v>
      </c>
      <c r="U60" s="0" t="n">
        <f aca="false">SUMPRODUCT('5N inverse'!$A$19:$Y$19,'5N mesh'!$B$37:$Z$37,$E59:$AC59)+'5N inverse'!$A$19*$C60/Setup!$B$17+INDEX('5N inverse'!$A$19:$Y$19,1,'5N mesh'!$B$7+1)*Setup!$B$22</f>
        <v>0</v>
      </c>
      <c r="V60" s="0" t="n">
        <f aca="false">SUMPRODUCT('5N inverse'!$A$20:$Y$20,'5N mesh'!$B$37:$Z$37,$E59:$AC59)+'5N inverse'!$A$20*$C60/Setup!$B$17+INDEX('5N inverse'!$A$20:$Y$20,1,'5N mesh'!$B$7+1)*Setup!$B$22</f>
        <v>0</v>
      </c>
      <c r="W60" s="0" t="n">
        <f aca="false">SUMPRODUCT('5N inverse'!$A$21:$Y$21,'5N mesh'!$B$37:$Z$37,$E59:$AC59)+'5N inverse'!$A$21*$C60/Setup!$B$17+INDEX('5N inverse'!$A$21:$Y$21,1,'5N mesh'!$B$7+1)*Setup!$B$22</f>
        <v>0</v>
      </c>
      <c r="X60" s="0" t="n">
        <f aca="false">SUMPRODUCT('5N inverse'!$A$22:$Y$22,'5N mesh'!$B$37:$Z$37,$E59:$AC59)+'5N inverse'!$A$22*$C60/Setup!$B$17+INDEX('5N inverse'!$A$22:$Y$22,1,'5N mesh'!$B$7+1)*Setup!$B$22</f>
        <v>0</v>
      </c>
      <c r="Y60" s="0" t="n">
        <f aca="false">SUMPRODUCT('5N inverse'!$A$23:$Y$23,'5N mesh'!$B$37:$Z$37,$E59:$AC59)+'5N inverse'!$A$23*$C60/Setup!$B$17+INDEX('5N inverse'!$A$23:$Y$23,1,'5N mesh'!$B$7+1)*Setup!$B$22</f>
        <v>0</v>
      </c>
      <c r="Z60" s="0" t="n">
        <f aca="false">SUMPRODUCT('5N inverse'!$A$24:$Y$24,'5N mesh'!$B$37:$Z$37,$E59:$AC59)+'5N inverse'!$A$24*$C60/Setup!$B$17+INDEX('5N inverse'!$A$24:$Y$24,1,'5N mesh'!$B$7+1)*Setup!$B$22</f>
        <v>0</v>
      </c>
      <c r="AA60" s="0" t="n">
        <f aca="false">SUMPRODUCT('5N inverse'!$A$25:$Y$25,'5N mesh'!$B$37:$Z$37,$E59:$AC59)+'5N inverse'!$A$25*$C60/Setup!$B$17+INDEX('5N inverse'!$A$25:$Y$25,1,'5N mesh'!$B$7+1)*Setup!$B$22</f>
        <v>0</v>
      </c>
      <c r="AB60" s="0" t="n">
        <f aca="false">SUMPRODUCT('5N inverse'!$A$26:$Y$26,'5N mesh'!$B$37:$Z$37,$E59:$AC59)+'5N inverse'!$A$26*$C60/Setup!$B$17+INDEX('5N inverse'!$A$26:$Y$26,1,'5N mesh'!$B$7+1)*Setup!$B$22</f>
        <v>0</v>
      </c>
      <c r="AC60" s="0" t="n">
        <f aca="false">SUMPRODUCT('5N inverse'!$A$27:$Y$27,'5N mesh'!$B$37:$Z$37,$E59:$AC59)+'5N inverse'!$A$27*$C60/Setup!$B$17+INDEX('5N inverse'!$A$27:$Y$27,1,'5N mesh'!$B$7+1)*Setup!$B$22</f>
        <v>0</v>
      </c>
    </row>
    <row r="61" customFormat="false" ht="15" hidden="false" customHeight="false" outlineLevel="0" collapsed="false">
      <c r="A61" s="0" t="n">
        <v>56</v>
      </c>
      <c r="B61" s="0" t="n">
        <f aca="false">A61*Setup!$B$11/3600</f>
        <v>4.66666666666667</v>
      </c>
      <c r="C61" s="0" t="n">
        <f aca="false">Setup!$B$7+Setup!$B$8*COS(2*PI()*(B61-Setup!$B$9)/24)</f>
        <v>20.0607689879512</v>
      </c>
      <c r="D61" s="0" t="n">
        <f aca="false">(C61-E61)/Setup!$B$17</f>
        <v>17.0382896666969</v>
      </c>
      <c r="E61" s="0" t="n">
        <f aca="false">SUMPRODUCT('5N inverse'!$A$3:$Y$3,'5N mesh'!$B$37:$Z$37,$E60:$AC60)+'5N inverse'!$A$3*$C61/Setup!$B$17+INDEX('5N inverse'!$A$3:$Y$3,1,'5N mesh'!$B$7+1)*Setup!$B$22</f>
        <v>17.8457913312806</v>
      </c>
      <c r="F61" s="0" t="n">
        <f aca="false">SUMPRODUCT('5N inverse'!$A$4:$Y$4,'5N mesh'!$B$37:$Z$37,$E60:$AC60)+'5N inverse'!$A$4*$C61/Setup!$B$17+INDEX('5N inverse'!$A$4:$Y$4,1,'5N mesh'!$B$7+1)*Setup!$B$22</f>
        <v>17.3743476617736</v>
      </c>
      <c r="G61" s="0" t="n">
        <f aca="false">SUMPRODUCT('5N inverse'!$A$5:$Y$5,'5N mesh'!$B$37:$Z$37,$E60:$AC60)+'5N inverse'!$A$5*$C61/Setup!$B$17+INDEX('5N inverse'!$A$5:$Y$5,1,'5N mesh'!$B$7+1)*Setup!$B$22</f>
        <v>16.4314603227596</v>
      </c>
      <c r="H61" s="0" t="n">
        <f aca="false">SUMPRODUCT('5N inverse'!$A$6:$Y$6,'5N mesh'!$B$37:$Z$37,$E60:$AC60)+'5N inverse'!$A$6*$C61/Setup!$B$17+INDEX('5N inverse'!$A$6:$Y$6,1,'5N mesh'!$B$7+1)*Setup!$B$22</f>
        <v>15.4885729837456</v>
      </c>
      <c r="I61" s="0" t="n">
        <f aca="false">SUMPRODUCT('5N inverse'!$A$7:$Y$7,'5N mesh'!$B$37:$Z$37,$E60:$AC60)+'5N inverse'!$A$7*$C61/Setup!$B$17+INDEX('5N inverse'!$A$7:$Y$7,1,'5N mesh'!$B$7+1)*Setup!$B$22</f>
        <v>15.0171293142386</v>
      </c>
      <c r="J61" s="0" t="n">
        <f aca="false">SUMPRODUCT('5N inverse'!$A$8:$Y$8,'5N mesh'!$B$37:$Z$37,$E60:$AC60)+'5N inverse'!$A$8*$C61/Setup!$B$17+INDEX('5N inverse'!$A$8:$Y$8,1,'5N mesh'!$B$7+1)*Setup!$B$22</f>
        <v>0</v>
      </c>
      <c r="K61" s="0" t="n">
        <f aca="false">SUMPRODUCT('5N inverse'!$A$9:$Y$9,'5N mesh'!$B$37:$Z$37,$E60:$AC60)+'5N inverse'!$A$9*$C61/Setup!$B$17+INDEX('5N inverse'!$A$9:$Y$9,1,'5N mesh'!$B$7+1)*Setup!$B$22</f>
        <v>0</v>
      </c>
      <c r="L61" s="0" t="n">
        <f aca="false">SUMPRODUCT('5N inverse'!$A$10:$Y$10,'5N mesh'!$B$37:$Z$37,$E60:$AC60)+'5N inverse'!$A$10*$C61/Setup!$B$17+INDEX('5N inverse'!$A$10:$Y$10,1,'5N mesh'!$B$7+1)*Setup!$B$22</f>
        <v>0</v>
      </c>
      <c r="M61" s="0" t="n">
        <f aca="false">SUMPRODUCT('5N inverse'!$A$11:$Y$11,'5N mesh'!$B$37:$Z$37,$E60:$AC60)+'5N inverse'!$A$11*$C61/Setup!$B$17+INDEX('5N inverse'!$A$11:$Y$11,1,'5N mesh'!$B$7+1)*Setup!$B$22</f>
        <v>0</v>
      </c>
      <c r="N61" s="0" t="n">
        <f aca="false">SUMPRODUCT('5N inverse'!$A$12:$Y$12,'5N mesh'!$B$37:$Z$37,$E60:$AC60)+'5N inverse'!$A$12*$C61/Setup!$B$17+INDEX('5N inverse'!$A$12:$Y$12,1,'5N mesh'!$B$7+1)*Setup!$B$22</f>
        <v>0</v>
      </c>
      <c r="O61" s="0" t="n">
        <f aca="false">SUMPRODUCT('5N inverse'!$A$13:$Y$13,'5N mesh'!$B$37:$Z$37,$E60:$AC60)+'5N inverse'!$A$13*$C61/Setup!$B$17+INDEX('5N inverse'!$A$13:$Y$13,1,'5N mesh'!$B$7+1)*Setup!$B$22</f>
        <v>0</v>
      </c>
      <c r="P61" s="0" t="n">
        <f aca="false">SUMPRODUCT('5N inverse'!$A$14:$Y$14,'5N mesh'!$B$37:$Z$37,$E60:$AC60)+'5N inverse'!$A$14*$C61/Setup!$B$17+INDEX('5N inverse'!$A$14:$Y$14,1,'5N mesh'!$B$7+1)*Setup!$B$22</f>
        <v>0</v>
      </c>
      <c r="Q61" s="0" t="n">
        <f aca="false">SUMPRODUCT('5N inverse'!$A$15:$Y$15,'5N mesh'!$B$37:$Z$37,$E60:$AC60)+'5N inverse'!$A$15*$C61/Setup!$B$17+INDEX('5N inverse'!$A$15:$Y$15,1,'5N mesh'!$B$7+1)*Setup!$B$22</f>
        <v>0</v>
      </c>
      <c r="R61" s="0" t="n">
        <f aca="false">SUMPRODUCT('5N inverse'!$A$16:$Y$16,'5N mesh'!$B$37:$Z$37,$E60:$AC60)+'5N inverse'!$A$16*$C61/Setup!$B$17+INDEX('5N inverse'!$A$16:$Y$16,1,'5N mesh'!$B$7+1)*Setup!$B$22</f>
        <v>0</v>
      </c>
      <c r="S61" s="0" t="n">
        <f aca="false">SUMPRODUCT('5N inverse'!$A$17:$Y$17,'5N mesh'!$B$37:$Z$37,$E60:$AC60)+'5N inverse'!$A$17*$C61/Setup!$B$17+INDEX('5N inverse'!$A$17:$Y$17,1,'5N mesh'!$B$7+1)*Setup!$B$22</f>
        <v>0</v>
      </c>
      <c r="T61" s="0" t="n">
        <f aca="false">SUMPRODUCT('5N inverse'!$A$18:$Y$18,'5N mesh'!$B$37:$Z$37,$E60:$AC60)+'5N inverse'!$A$18*$C61/Setup!$B$17+INDEX('5N inverse'!$A$18:$Y$18,1,'5N mesh'!$B$7+1)*Setup!$B$22</f>
        <v>0</v>
      </c>
      <c r="U61" s="0" t="n">
        <f aca="false">SUMPRODUCT('5N inverse'!$A$19:$Y$19,'5N mesh'!$B$37:$Z$37,$E60:$AC60)+'5N inverse'!$A$19*$C61/Setup!$B$17+INDEX('5N inverse'!$A$19:$Y$19,1,'5N mesh'!$B$7+1)*Setup!$B$22</f>
        <v>0</v>
      </c>
      <c r="V61" s="0" t="n">
        <f aca="false">SUMPRODUCT('5N inverse'!$A$20:$Y$20,'5N mesh'!$B$37:$Z$37,$E60:$AC60)+'5N inverse'!$A$20*$C61/Setup!$B$17+INDEX('5N inverse'!$A$20:$Y$20,1,'5N mesh'!$B$7+1)*Setup!$B$22</f>
        <v>0</v>
      </c>
      <c r="W61" s="0" t="n">
        <f aca="false">SUMPRODUCT('5N inverse'!$A$21:$Y$21,'5N mesh'!$B$37:$Z$37,$E60:$AC60)+'5N inverse'!$A$21*$C61/Setup!$B$17+INDEX('5N inverse'!$A$21:$Y$21,1,'5N mesh'!$B$7+1)*Setup!$B$22</f>
        <v>0</v>
      </c>
      <c r="X61" s="0" t="n">
        <f aca="false">SUMPRODUCT('5N inverse'!$A$22:$Y$22,'5N mesh'!$B$37:$Z$37,$E60:$AC60)+'5N inverse'!$A$22*$C61/Setup!$B$17+INDEX('5N inverse'!$A$22:$Y$22,1,'5N mesh'!$B$7+1)*Setup!$B$22</f>
        <v>0</v>
      </c>
      <c r="Y61" s="0" t="n">
        <f aca="false">SUMPRODUCT('5N inverse'!$A$23:$Y$23,'5N mesh'!$B$37:$Z$37,$E60:$AC60)+'5N inverse'!$A$23*$C61/Setup!$B$17+INDEX('5N inverse'!$A$23:$Y$23,1,'5N mesh'!$B$7+1)*Setup!$B$22</f>
        <v>0</v>
      </c>
      <c r="Z61" s="0" t="n">
        <f aca="false">SUMPRODUCT('5N inverse'!$A$24:$Y$24,'5N mesh'!$B$37:$Z$37,$E60:$AC60)+'5N inverse'!$A$24*$C61/Setup!$B$17+INDEX('5N inverse'!$A$24:$Y$24,1,'5N mesh'!$B$7+1)*Setup!$B$22</f>
        <v>0</v>
      </c>
      <c r="AA61" s="0" t="n">
        <f aca="false">SUMPRODUCT('5N inverse'!$A$25:$Y$25,'5N mesh'!$B$37:$Z$37,$E60:$AC60)+'5N inverse'!$A$25*$C61/Setup!$B$17+INDEX('5N inverse'!$A$25:$Y$25,1,'5N mesh'!$B$7+1)*Setup!$B$22</f>
        <v>0</v>
      </c>
      <c r="AB61" s="0" t="n">
        <f aca="false">SUMPRODUCT('5N inverse'!$A$26:$Y$26,'5N mesh'!$B$37:$Z$37,$E60:$AC60)+'5N inverse'!$A$26*$C61/Setup!$B$17+INDEX('5N inverse'!$A$26:$Y$26,1,'5N mesh'!$B$7+1)*Setup!$B$22</f>
        <v>0</v>
      </c>
      <c r="AC61" s="0" t="n">
        <f aca="false">SUMPRODUCT('5N inverse'!$A$27:$Y$27,'5N mesh'!$B$37:$Z$37,$E60:$AC60)+'5N inverse'!$A$27*$C61/Setup!$B$17+INDEX('5N inverse'!$A$27:$Y$27,1,'5N mesh'!$B$7+1)*Setup!$B$22</f>
        <v>0</v>
      </c>
    </row>
    <row r="62" customFormat="false" ht="15" hidden="false" customHeight="false" outlineLevel="0" collapsed="false">
      <c r="A62" s="0" t="n">
        <v>57</v>
      </c>
      <c r="B62" s="0" t="n">
        <f aca="false">A62*Setup!$B$11/3600</f>
        <v>4.75</v>
      </c>
      <c r="C62" s="0" t="n">
        <f aca="false">Setup!$B$7+Setup!$B$8*COS(2*PI()*(B62-Setup!$B$9)/24)</f>
        <v>20.0768588783871</v>
      </c>
      <c r="D62" s="0" t="n">
        <f aca="false">(C62-E62)/Setup!$B$17</f>
        <v>16.9479284207205</v>
      </c>
      <c r="E62" s="0" t="n">
        <f aca="false">SUMPRODUCT('5N inverse'!$A$3:$Y$3,'5N mesh'!$B$37:$Z$37,$E61:$AC61)+'5N inverse'!$A$3*$C62/Setup!$B$17+INDEX('5N inverse'!$A$3:$Y$3,1,'5N mesh'!$B$7+1)*Setup!$B$22</f>
        <v>17.8736281836934</v>
      </c>
      <c r="F62" s="0" t="n">
        <f aca="false">SUMPRODUCT('5N inverse'!$A$4:$Y$4,'5N mesh'!$B$37:$Z$37,$E61:$AC61)+'5N inverse'!$A$4*$C62/Setup!$B$17+INDEX('5N inverse'!$A$4:$Y$4,1,'5N mesh'!$B$7+1)*Setup!$B$22</f>
        <v>17.3975951254625</v>
      </c>
      <c r="G62" s="0" t="n">
        <f aca="false">SUMPRODUCT('5N inverse'!$A$5:$Y$5,'5N mesh'!$B$37:$Z$37,$E61:$AC61)+'5N inverse'!$A$5*$C62/Setup!$B$17+INDEX('5N inverse'!$A$5:$Y$5,1,'5N mesh'!$B$7+1)*Setup!$B$22</f>
        <v>16.4455290090007</v>
      </c>
      <c r="H62" s="0" t="n">
        <f aca="false">SUMPRODUCT('5N inverse'!$A$6:$Y$6,'5N mesh'!$B$37:$Z$37,$E61:$AC61)+'5N inverse'!$A$6*$C62/Setup!$B$17+INDEX('5N inverse'!$A$6:$Y$6,1,'5N mesh'!$B$7+1)*Setup!$B$22</f>
        <v>15.4934628925388</v>
      </c>
      <c r="I62" s="0" t="n">
        <f aca="false">SUMPRODUCT('5N inverse'!$A$7:$Y$7,'5N mesh'!$B$37:$Z$37,$E61:$AC61)+'5N inverse'!$A$7*$C62/Setup!$B$17+INDEX('5N inverse'!$A$7:$Y$7,1,'5N mesh'!$B$7+1)*Setup!$B$22</f>
        <v>15.0174298343079</v>
      </c>
      <c r="J62" s="0" t="n">
        <f aca="false">SUMPRODUCT('5N inverse'!$A$8:$Y$8,'5N mesh'!$B$37:$Z$37,$E61:$AC61)+'5N inverse'!$A$8*$C62/Setup!$B$17+INDEX('5N inverse'!$A$8:$Y$8,1,'5N mesh'!$B$7+1)*Setup!$B$22</f>
        <v>0</v>
      </c>
      <c r="K62" s="0" t="n">
        <f aca="false">SUMPRODUCT('5N inverse'!$A$9:$Y$9,'5N mesh'!$B$37:$Z$37,$E61:$AC61)+'5N inverse'!$A$9*$C62/Setup!$B$17+INDEX('5N inverse'!$A$9:$Y$9,1,'5N mesh'!$B$7+1)*Setup!$B$22</f>
        <v>0</v>
      </c>
      <c r="L62" s="0" t="n">
        <f aca="false">SUMPRODUCT('5N inverse'!$A$10:$Y$10,'5N mesh'!$B$37:$Z$37,$E61:$AC61)+'5N inverse'!$A$10*$C62/Setup!$B$17+INDEX('5N inverse'!$A$10:$Y$10,1,'5N mesh'!$B$7+1)*Setup!$B$22</f>
        <v>0</v>
      </c>
      <c r="M62" s="0" t="n">
        <f aca="false">SUMPRODUCT('5N inverse'!$A$11:$Y$11,'5N mesh'!$B$37:$Z$37,$E61:$AC61)+'5N inverse'!$A$11*$C62/Setup!$B$17+INDEX('5N inverse'!$A$11:$Y$11,1,'5N mesh'!$B$7+1)*Setup!$B$22</f>
        <v>0</v>
      </c>
      <c r="N62" s="0" t="n">
        <f aca="false">SUMPRODUCT('5N inverse'!$A$12:$Y$12,'5N mesh'!$B$37:$Z$37,$E61:$AC61)+'5N inverse'!$A$12*$C62/Setup!$B$17+INDEX('5N inverse'!$A$12:$Y$12,1,'5N mesh'!$B$7+1)*Setup!$B$22</f>
        <v>0</v>
      </c>
      <c r="O62" s="0" t="n">
        <f aca="false">SUMPRODUCT('5N inverse'!$A$13:$Y$13,'5N mesh'!$B$37:$Z$37,$E61:$AC61)+'5N inverse'!$A$13*$C62/Setup!$B$17+INDEX('5N inverse'!$A$13:$Y$13,1,'5N mesh'!$B$7+1)*Setup!$B$22</f>
        <v>0</v>
      </c>
      <c r="P62" s="0" t="n">
        <f aca="false">SUMPRODUCT('5N inverse'!$A$14:$Y$14,'5N mesh'!$B$37:$Z$37,$E61:$AC61)+'5N inverse'!$A$14*$C62/Setup!$B$17+INDEX('5N inverse'!$A$14:$Y$14,1,'5N mesh'!$B$7+1)*Setup!$B$22</f>
        <v>0</v>
      </c>
      <c r="Q62" s="0" t="n">
        <f aca="false">SUMPRODUCT('5N inverse'!$A$15:$Y$15,'5N mesh'!$B$37:$Z$37,$E61:$AC61)+'5N inverse'!$A$15*$C62/Setup!$B$17+INDEX('5N inverse'!$A$15:$Y$15,1,'5N mesh'!$B$7+1)*Setup!$B$22</f>
        <v>0</v>
      </c>
      <c r="R62" s="0" t="n">
        <f aca="false">SUMPRODUCT('5N inverse'!$A$16:$Y$16,'5N mesh'!$B$37:$Z$37,$E61:$AC61)+'5N inverse'!$A$16*$C62/Setup!$B$17+INDEX('5N inverse'!$A$16:$Y$16,1,'5N mesh'!$B$7+1)*Setup!$B$22</f>
        <v>0</v>
      </c>
      <c r="S62" s="0" t="n">
        <f aca="false">SUMPRODUCT('5N inverse'!$A$17:$Y$17,'5N mesh'!$B$37:$Z$37,$E61:$AC61)+'5N inverse'!$A$17*$C62/Setup!$B$17+INDEX('5N inverse'!$A$17:$Y$17,1,'5N mesh'!$B$7+1)*Setup!$B$22</f>
        <v>0</v>
      </c>
      <c r="T62" s="0" t="n">
        <f aca="false">SUMPRODUCT('5N inverse'!$A$18:$Y$18,'5N mesh'!$B$37:$Z$37,$E61:$AC61)+'5N inverse'!$A$18*$C62/Setup!$B$17+INDEX('5N inverse'!$A$18:$Y$18,1,'5N mesh'!$B$7+1)*Setup!$B$22</f>
        <v>0</v>
      </c>
      <c r="U62" s="0" t="n">
        <f aca="false">SUMPRODUCT('5N inverse'!$A$19:$Y$19,'5N mesh'!$B$37:$Z$37,$E61:$AC61)+'5N inverse'!$A$19*$C62/Setup!$B$17+INDEX('5N inverse'!$A$19:$Y$19,1,'5N mesh'!$B$7+1)*Setup!$B$22</f>
        <v>0</v>
      </c>
      <c r="V62" s="0" t="n">
        <f aca="false">SUMPRODUCT('5N inverse'!$A$20:$Y$20,'5N mesh'!$B$37:$Z$37,$E61:$AC61)+'5N inverse'!$A$20*$C62/Setup!$B$17+INDEX('5N inverse'!$A$20:$Y$20,1,'5N mesh'!$B$7+1)*Setup!$B$22</f>
        <v>0</v>
      </c>
      <c r="W62" s="0" t="n">
        <f aca="false">SUMPRODUCT('5N inverse'!$A$21:$Y$21,'5N mesh'!$B$37:$Z$37,$E61:$AC61)+'5N inverse'!$A$21*$C62/Setup!$B$17+INDEX('5N inverse'!$A$21:$Y$21,1,'5N mesh'!$B$7+1)*Setup!$B$22</f>
        <v>0</v>
      </c>
      <c r="X62" s="0" t="n">
        <f aca="false">SUMPRODUCT('5N inverse'!$A$22:$Y$22,'5N mesh'!$B$37:$Z$37,$E61:$AC61)+'5N inverse'!$A$22*$C62/Setup!$B$17+INDEX('5N inverse'!$A$22:$Y$22,1,'5N mesh'!$B$7+1)*Setup!$B$22</f>
        <v>0</v>
      </c>
      <c r="Y62" s="0" t="n">
        <f aca="false">SUMPRODUCT('5N inverse'!$A$23:$Y$23,'5N mesh'!$B$37:$Z$37,$E61:$AC61)+'5N inverse'!$A$23*$C62/Setup!$B$17+INDEX('5N inverse'!$A$23:$Y$23,1,'5N mesh'!$B$7+1)*Setup!$B$22</f>
        <v>0</v>
      </c>
      <c r="Z62" s="0" t="n">
        <f aca="false">SUMPRODUCT('5N inverse'!$A$24:$Y$24,'5N mesh'!$B$37:$Z$37,$E61:$AC61)+'5N inverse'!$A$24*$C62/Setup!$B$17+INDEX('5N inverse'!$A$24:$Y$24,1,'5N mesh'!$B$7+1)*Setup!$B$22</f>
        <v>0</v>
      </c>
      <c r="AA62" s="0" t="n">
        <f aca="false">SUMPRODUCT('5N inverse'!$A$25:$Y$25,'5N mesh'!$B$37:$Z$37,$E61:$AC61)+'5N inverse'!$A$25*$C62/Setup!$B$17+INDEX('5N inverse'!$A$25:$Y$25,1,'5N mesh'!$B$7+1)*Setup!$B$22</f>
        <v>0</v>
      </c>
      <c r="AB62" s="0" t="n">
        <f aca="false">SUMPRODUCT('5N inverse'!$A$26:$Y$26,'5N mesh'!$B$37:$Z$37,$E61:$AC61)+'5N inverse'!$A$26*$C62/Setup!$B$17+INDEX('5N inverse'!$A$26:$Y$26,1,'5N mesh'!$B$7+1)*Setup!$B$22</f>
        <v>0</v>
      </c>
      <c r="AC62" s="0" t="n">
        <f aca="false">SUMPRODUCT('5N inverse'!$A$27:$Y$27,'5N mesh'!$B$37:$Z$37,$E61:$AC61)+'5N inverse'!$A$27*$C62/Setup!$B$17+INDEX('5N inverse'!$A$27:$Y$27,1,'5N mesh'!$B$7+1)*Setup!$B$22</f>
        <v>0</v>
      </c>
    </row>
    <row r="63" customFormat="false" ht="15" hidden="false" customHeight="false" outlineLevel="0" collapsed="false">
      <c r="A63" s="0" t="n">
        <v>58</v>
      </c>
      <c r="B63" s="0" t="n">
        <f aca="false">A63*Setup!$B$11/3600</f>
        <v>4.83333333333333</v>
      </c>
      <c r="C63" s="0" t="n">
        <f aca="false">Setup!$B$7+Setup!$B$8*COS(2*PI()*(B63-Setup!$B$9)/24)</f>
        <v>20.0948159715203</v>
      </c>
      <c r="D63" s="0" t="n">
        <f aca="false">(C63-E63)/Setup!$B$17</f>
        <v>16.8729895434847</v>
      </c>
      <c r="E63" s="0" t="n">
        <f aca="false">SUMPRODUCT('5N inverse'!$A$3:$Y$3,'5N mesh'!$B$37:$Z$37,$E62:$AC62)+'5N inverse'!$A$3*$C63/Setup!$B$17+INDEX('5N inverse'!$A$3:$Y$3,1,'5N mesh'!$B$7+1)*Setup!$B$22</f>
        <v>17.9013273308673</v>
      </c>
      <c r="F63" s="0" t="n">
        <f aca="false">SUMPRODUCT('5N inverse'!$A$4:$Y$4,'5N mesh'!$B$37:$Z$37,$E62:$AC62)+'5N inverse'!$A$4*$C63/Setup!$B$17+INDEX('5N inverse'!$A$4:$Y$4,1,'5N mesh'!$B$7+1)*Setup!$B$22</f>
        <v>17.4207273878543</v>
      </c>
      <c r="G63" s="0" t="n">
        <f aca="false">SUMPRODUCT('5N inverse'!$A$5:$Y$5,'5N mesh'!$B$37:$Z$37,$E62:$AC62)+'5N inverse'!$A$5*$C63/Setup!$B$17+INDEX('5N inverse'!$A$5:$Y$5,1,'5N mesh'!$B$7+1)*Setup!$B$22</f>
        <v>16.4595275018284</v>
      </c>
      <c r="H63" s="0" t="n">
        <f aca="false">SUMPRODUCT('5N inverse'!$A$6:$Y$6,'5N mesh'!$B$37:$Z$37,$E62:$AC62)+'5N inverse'!$A$6*$C63/Setup!$B$17+INDEX('5N inverse'!$A$6:$Y$6,1,'5N mesh'!$B$7+1)*Setup!$B$22</f>
        <v>15.4983276158025</v>
      </c>
      <c r="I63" s="0" t="n">
        <f aca="false">SUMPRODUCT('5N inverse'!$A$7:$Y$7,'5N mesh'!$B$37:$Z$37,$E62:$AC62)+'5N inverse'!$A$7*$C63/Setup!$B$17+INDEX('5N inverse'!$A$7:$Y$7,1,'5N mesh'!$B$7+1)*Setup!$B$22</f>
        <v>15.0177276727896</v>
      </c>
      <c r="J63" s="0" t="n">
        <f aca="false">SUMPRODUCT('5N inverse'!$A$8:$Y$8,'5N mesh'!$B$37:$Z$37,$E62:$AC62)+'5N inverse'!$A$8*$C63/Setup!$B$17+INDEX('5N inverse'!$A$8:$Y$8,1,'5N mesh'!$B$7+1)*Setup!$B$22</f>
        <v>0</v>
      </c>
      <c r="K63" s="0" t="n">
        <f aca="false">SUMPRODUCT('5N inverse'!$A$9:$Y$9,'5N mesh'!$B$37:$Z$37,$E62:$AC62)+'5N inverse'!$A$9*$C63/Setup!$B$17+INDEX('5N inverse'!$A$9:$Y$9,1,'5N mesh'!$B$7+1)*Setup!$B$22</f>
        <v>0</v>
      </c>
      <c r="L63" s="0" t="n">
        <f aca="false">SUMPRODUCT('5N inverse'!$A$10:$Y$10,'5N mesh'!$B$37:$Z$37,$E62:$AC62)+'5N inverse'!$A$10*$C63/Setup!$B$17+INDEX('5N inverse'!$A$10:$Y$10,1,'5N mesh'!$B$7+1)*Setup!$B$22</f>
        <v>0</v>
      </c>
      <c r="M63" s="0" t="n">
        <f aca="false">SUMPRODUCT('5N inverse'!$A$11:$Y$11,'5N mesh'!$B$37:$Z$37,$E62:$AC62)+'5N inverse'!$A$11*$C63/Setup!$B$17+INDEX('5N inverse'!$A$11:$Y$11,1,'5N mesh'!$B$7+1)*Setup!$B$22</f>
        <v>0</v>
      </c>
      <c r="N63" s="0" t="n">
        <f aca="false">SUMPRODUCT('5N inverse'!$A$12:$Y$12,'5N mesh'!$B$37:$Z$37,$E62:$AC62)+'5N inverse'!$A$12*$C63/Setup!$B$17+INDEX('5N inverse'!$A$12:$Y$12,1,'5N mesh'!$B$7+1)*Setup!$B$22</f>
        <v>0</v>
      </c>
      <c r="O63" s="0" t="n">
        <f aca="false">SUMPRODUCT('5N inverse'!$A$13:$Y$13,'5N mesh'!$B$37:$Z$37,$E62:$AC62)+'5N inverse'!$A$13*$C63/Setup!$B$17+INDEX('5N inverse'!$A$13:$Y$13,1,'5N mesh'!$B$7+1)*Setup!$B$22</f>
        <v>0</v>
      </c>
      <c r="P63" s="0" t="n">
        <f aca="false">SUMPRODUCT('5N inverse'!$A$14:$Y$14,'5N mesh'!$B$37:$Z$37,$E62:$AC62)+'5N inverse'!$A$14*$C63/Setup!$B$17+INDEX('5N inverse'!$A$14:$Y$14,1,'5N mesh'!$B$7+1)*Setup!$B$22</f>
        <v>0</v>
      </c>
      <c r="Q63" s="0" t="n">
        <f aca="false">SUMPRODUCT('5N inverse'!$A$15:$Y$15,'5N mesh'!$B$37:$Z$37,$E62:$AC62)+'5N inverse'!$A$15*$C63/Setup!$B$17+INDEX('5N inverse'!$A$15:$Y$15,1,'5N mesh'!$B$7+1)*Setup!$B$22</f>
        <v>0</v>
      </c>
      <c r="R63" s="0" t="n">
        <f aca="false">SUMPRODUCT('5N inverse'!$A$16:$Y$16,'5N mesh'!$B$37:$Z$37,$E62:$AC62)+'5N inverse'!$A$16*$C63/Setup!$B$17+INDEX('5N inverse'!$A$16:$Y$16,1,'5N mesh'!$B$7+1)*Setup!$B$22</f>
        <v>0</v>
      </c>
      <c r="S63" s="0" t="n">
        <f aca="false">SUMPRODUCT('5N inverse'!$A$17:$Y$17,'5N mesh'!$B$37:$Z$37,$E62:$AC62)+'5N inverse'!$A$17*$C63/Setup!$B$17+INDEX('5N inverse'!$A$17:$Y$17,1,'5N mesh'!$B$7+1)*Setup!$B$22</f>
        <v>0</v>
      </c>
      <c r="T63" s="0" t="n">
        <f aca="false">SUMPRODUCT('5N inverse'!$A$18:$Y$18,'5N mesh'!$B$37:$Z$37,$E62:$AC62)+'5N inverse'!$A$18*$C63/Setup!$B$17+INDEX('5N inverse'!$A$18:$Y$18,1,'5N mesh'!$B$7+1)*Setup!$B$22</f>
        <v>0</v>
      </c>
      <c r="U63" s="0" t="n">
        <f aca="false">SUMPRODUCT('5N inverse'!$A$19:$Y$19,'5N mesh'!$B$37:$Z$37,$E62:$AC62)+'5N inverse'!$A$19*$C63/Setup!$B$17+INDEX('5N inverse'!$A$19:$Y$19,1,'5N mesh'!$B$7+1)*Setup!$B$22</f>
        <v>0</v>
      </c>
      <c r="V63" s="0" t="n">
        <f aca="false">SUMPRODUCT('5N inverse'!$A$20:$Y$20,'5N mesh'!$B$37:$Z$37,$E62:$AC62)+'5N inverse'!$A$20*$C63/Setup!$B$17+INDEX('5N inverse'!$A$20:$Y$20,1,'5N mesh'!$B$7+1)*Setup!$B$22</f>
        <v>0</v>
      </c>
      <c r="W63" s="0" t="n">
        <f aca="false">SUMPRODUCT('5N inverse'!$A$21:$Y$21,'5N mesh'!$B$37:$Z$37,$E62:$AC62)+'5N inverse'!$A$21*$C63/Setup!$B$17+INDEX('5N inverse'!$A$21:$Y$21,1,'5N mesh'!$B$7+1)*Setup!$B$22</f>
        <v>0</v>
      </c>
      <c r="X63" s="0" t="n">
        <f aca="false">SUMPRODUCT('5N inverse'!$A$22:$Y$22,'5N mesh'!$B$37:$Z$37,$E62:$AC62)+'5N inverse'!$A$22*$C63/Setup!$B$17+INDEX('5N inverse'!$A$22:$Y$22,1,'5N mesh'!$B$7+1)*Setup!$B$22</f>
        <v>0</v>
      </c>
      <c r="Y63" s="0" t="n">
        <f aca="false">SUMPRODUCT('5N inverse'!$A$23:$Y$23,'5N mesh'!$B$37:$Z$37,$E62:$AC62)+'5N inverse'!$A$23*$C63/Setup!$B$17+INDEX('5N inverse'!$A$23:$Y$23,1,'5N mesh'!$B$7+1)*Setup!$B$22</f>
        <v>0</v>
      </c>
      <c r="Z63" s="0" t="n">
        <f aca="false">SUMPRODUCT('5N inverse'!$A$24:$Y$24,'5N mesh'!$B$37:$Z$37,$E62:$AC62)+'5N inverse'!$A$24*$C63/Setup!$B$17+INDEX('5N inverse'!$A$24:$Y$24,1,'5N mesh'!$B$7+1)*Setup!$B$22</f>
        <v>0</v>
      </c>
      <c r="AA63" s="0" t="n">
        <f aca="false">SUMPRODUCT('5N inverse'!$A$25:$Y$25,'5N mesh'!$B$37:$Z$37,$E62:$AC62)+'5N inverse'!$A$25*$C63/Setup!$B$17+INDEX('5N inverse'!$A$25:$Y$25,1,'5N mesh'!$B$7+1)*Setup!$B$22</f>
        <v>0</v>
      </c>
      <c r="AB63" s="0" t="n">
        <f aca="false">SUMPRODUCT('5N inverse'!$A$26:$Y$26,'5N mesh'!$B$37:$Z$37,$E62:$AC62)+'5N inverse'!$A$26*$C63/Setup!$B$17+INDEX('5N inverse'!$A$26:$Y$26,1,'5N mesh'!$B$7+1)*Setup!$B$22</f>
        <v>0</v>
      </c>
      <c r="AC63" s="0" t="n">
        <f aca="false">SUMPRODUCT('5N inverse'!$A$27:$Y$27,'5N mesh'!$B$37:$Z$37,$E62:$AC62)+'5N inverse'!$A$27*$C63/Setup!$B$17+INDEX('5N inverse'!$A$27:$Y$27,1,'5N mesh'!$B$7+1)*Setup!$B$22</f>
        <v>0</v>
      </c>
    </row>
    <row r="64" customFormat="false" ht="15" hidden="false" customHeight="false" outlineLevel="0" collapsed="false">
      <c r="A64" s="0" t="n">
        <v>59</v>
      </c>
      <c r="B64" s="0" t="n">
        <f aca="false">A64*Setup!$B$11/3600</f>
        <v>4.91666666666667</v>
      </c>
      <c r="C64" s="0" t="n">
        <f aca="false">Setup!$B$7+Setup!$B$8*COS(2*PI()*(B64-Setup!$B$9)/24)</f>
        <v>20.114631720747</v>
      </c>
      <c r="D64" s="0" t="n">
        <f aca="false">(C64-E64)/Setup!$B$17</f>
        <v>16.813208299134</v>
      </c>
      <c r="E64" s="0" t="n">
        <f aca="false">SUMPRODUCT('5N inverse'!$A$3:$Y$3,'5N mesh'!$B$37:$Z$37,$E63:$AC63)+'5N inverse'!$A$3*$C64/Setup!$B$17+INDEX('5N inverse'!$A$3:$Y$3,1,'5N mesh'!$B$7+1)*Setup!$B$22</f>
        <v>17.9289146418595</v>
      </c>
      <c r="F64" s="0" t="n">
        <f aca="false">SUMPRODUCT('5N inverse'!$A$4:$Y$4,'5N mesh'!$B$37:$Z$37,$E63:$AC63)+'5N inverse'!$A$4*$C64/Setup!$B$17+INDEX('5N inverse'!$A$4:$Y$4,1,'5N mesh'!$B$7+1)*Setup!$B$22</f>
        <v>17.4437660183823</v>
      </c>
      <c r="G64" s="0" t="n">
        <f aca="false">SUMPRODUCT('5N inverse'!$A$5:$Y$5,'5N mesh'!$B$37:$Z$37,$E63:$AC63)+'5N inverse'!$A$5*$C64/Setup!$B$17+INDEX('5N inverse'!$A$5:$Y$5,1,'5N mesh'!$B$7+1)*Setup!$B$22</f>
        <v>16.4734687714278</v>
      </c>
      <c r="H64" s="0" t="n">
        <f aca="false">SUMPRODUCT('5N inverse'!$A$6:$Y$6,'5N mesh'!$B$37:$Z$37,$E63:$AC63)+'5N inverse'!$A$6*$C64/Setup!$B$17+INDEX('5N inverse'!$A$6:$Y$6,1,'5N mesh'!$B$7+1)*Setup!$B$22</f>
        <v>15.5031715244732</v>
      </c>
      <c r="I64" s="0" t="n">
        <f aca="false">SUMPRODUCT('5N inverse'!$A$7:$Y$7,'5N mesh'!$B$37:$Z$37,$E63:$AC63)+'5N inverse'!$A$7*$C64/Setup!$B$17+INDEX('5N inverse'!$A$7:$Y$7,1,'5N mesh'!$B$7+1)*Setup!$B$22</f>
        <v>15.018022900996</v>
      </c>
      <c r="J64" s="0" t="n">
        <f aca="false">SUMPRODUCT('5N inverse'!$A$8:$Y$8,'5N mesh'!$B$37:$Z$37,$E63:$AC63)+'5N inverse'!$A$8*$C64/Setup!$B$17+INDEX('5N inverse'!$A$8:$Y$8,1,'5N mesh'!$B$7+1)*Setup!$B$22</f>
        <v>0</v>
      </c>
      <c r="K64" s="0" t="n">
        <f aca="false">SUMPRODUCT('5N inverse'!$A$9:$Y$9,'5N mesh'!$B$37:$Z$37,$E63:$AC63)+'5N inverse'!$A$9*$C64/Setup!$B$17+INDEX('5N inverse'!$A$9:$Y$9,1,'5N mesh'!$B$7+1)*Setup!$B$22</f>
        <v>0</v>
      </c>
      <c r="L64" s="0" t="n">
        <f aca="false">SUMPRODUCT('5N inverse'!$A$10:$Y$10,'5N mesh'!$B$37:$Z$37,$E63:$AC63)+'5N inverse'!$A$10*$C64/Setup!$B$17+INDEX('5N inverse'!$A$10:$Y$10,1,'5N mesh'!$B$7+1)*Setup!$B$22</f>
        <v>0</v>
      </c>
      <c r="M64" s="0" t="n">
        <f aca="false">SUMPRODUCT('5N inverse'!$A$11:$Y$11,'5N mesh'!$B$37:$Z$37,$E63:$AC63)+'5N inverse'!$A$11*$C64/Setup!$B$17+INDEX('5N inverse'!$A$11:$Y$11,1,'5N mesh'!$B$7+1)*Setup!$B$22</f>
        <v>0</v>
      </c>
      <c r="N64" s="0" t="n">
        <f aca="false">SUMPRODUCT('5N inverse'!$A$12:$Y$12,'5N mesh'!$B$37:$Z$37,$E63:$AC63)+'5N inverse'!$A$12*$C64/Setup!$B$17+INDEX('5N inverse'!$A$12:$Y$12,1,'5N mesh'!$B$7+1)*Setup!$B$22</f>
        <v>0</v>
      </c>
      <c r="O64" s="0" t="n">
        <f aca="false">SUMPRODUCT('5N inverse'!$A$13:$Y$13,'5N mesh'!$B$37:$Z$37,$E63:$AC63)+'5N inverse'!$A$13*$C64/Setup!$B$17+INDEX('5N inverse'!$A$13:$Y$13,1,'5N mesh'!$B$7+1)*Setup!$B$22</f>
        <v>0</v>
      </c>
      <c r="P64" s="0" t="n">
        <f aca="false">SUMPRODUCT('5N inverse'!$A$14:$Y$14,'5N mesh'!$B$37:$Z$37,$E63:$AC63)+'5N inverse'!$A$14*$C64/Setup!$B$17+INDEX('5N inverse'!$A$14:$Y$14,1,'5N mesh'!$B$7+1)*Setup!$B$22</f>
        <v>0</v>
      </c>
      <c r="Q64" s="0" t="n">
        <f aca="false">SUMPRODUCT('5N inverse'!$A$15:$Y$15,'5N mesh'!$B$37:$Z$37,$E63:$AC63)+'5N inverse'!$A$15*$C64/Setup!$B$17+INDEX('5N inverse'!$A$15:$Y$15,1,'5N mesh'!$B$7+1)*Setup!$B$22</f>
        <v>0</v>
      </c>
      <c r="R64" s="0" t="n">
        <f aca="false">SUMPRODUCT('5N inverse'!$A$16:$Y$16,'5N mesh'!$B$37:$Z$37,$E63:$AC63)+'5N inverse'!$A$16*$C64/Setup!$B$17+INDEX('5N inverse'!$A$16:$Y$16,1,'5N mesh'!$B$7+1)*Setup!$B$22</f>
        <v>0</v>
      </c>
      <c r="S64" s="0" t="n">
        <f aca="false">SUMPRODUCT('5N inverse'!$A$17:$Y$17,'5N mesh'!$B$37:$Z$37,$E63:$AC63)+'5N inverse'!$A$17*$C64/Setup!$B$17+INDEX('5N inverse'!$A$17:$Y$17,1,'5N mesh'!$B$7+1)*Setup!$B$22</f>
        <v>0</v>
      </c>
      <c r="T64" s="0" t="n">
        <f aca="false">SUMPRODUCT('5N inverse'!$A$18:$Y$18,'5N mesh'!$B$37:$Z$37,$E63:$AC63)+'5N inverse'!$A$18*$C64/Setup!$B$17+INDEX('5N inverse'!$A$18:$Y$18,1,'5N mesh'!$B$7+1)*Setup!$B$22</f>
        <v>0</v>
      </c>
      <c r="U64" s="0" t="n">
        <f aca="false">SUMPRODUCT('5N inverse'!$A$19:$Y$19,'5N mesh'!$B$37:$Z$37,$E63:$AC63)+'5N inverse'!$A$19*$C64/Setup!$B$17+INDEX('5N inverse'!$A$19:$Y$19,1,'5N mesh'!$B$7+1)*Setup!$B$22</f>
        <v>0</v>
      </c>
      <c r="V64" s="0" t="n">
        <f aca="false">SUMPRODUCT('5N inverse'!$A$20:$Y$20,'5N mesh'!$B$37:$Z$37,$E63:$AC63)+'5N inverse'!$A$20*$C64/Setup!$B$17+INDEX('5N inverse'!$A$20:$Y$20,1,'5N mesh'!$B$7+1)*Setup!$B$22</f>
        <v>0</v>
      </c>
      <c r="W64" s="0" t="n">
        <f aca="false">SUMPRODUCT('5N inverse'!$A$21:$Y$21,'5N mesh'!$B$37:$Z$37,$E63:$AC63)+'5N inverse'!$A$21*$C64/Setup!$B$17+INDEX('5N inverse'!$A$21:$Y$21,1,'5N mesh'!$B$7+1)*Setup!$B$22</f>
        <v>0</v>
      </c>
      <c r="X64" s="0" t="n">
        <f aca="false">SUMPRODUCT('5N inverse'!$A$22:$Y$22,'5N mesh'!$B$37:$Z$37,$E63:$AC63)+'5N inverse'!$A$22*$C64/Setup!$B$17+INDEX('5N inverse'!$A$22:$Y$22,1,'5N mesh'!$B$7+1)*Setup!$B$22</f>
        <v>0</v>
      </c>
      <c r="Y64" s="0" t="n">
        <f aca="false">SUMPRODUCT('5N inverse'!$A$23:$Y$23,'5N mesh'!$B$37:$Z$37,$E63:$AC63)+'5N inverse'!$A$23*$C64/Setup!$B$17+INDEX('5N inverse'!$A$23:$Y$23,1,'5N mesh'!$B$7+1)*Setup!$B$22</f>
        <v>0</v>
      </c>
      <c r="Z64" s="0" t="n">
        <f aca="false">SUMPRODUCT('5N inverse'!$A$24:$Y$24,'5N mesh'!$B$37:$Z$37,$E63:$AC63)+'5N inverse'!$A$24*$C64/Setup!$B$17+INDEX('5N inverse'!$A$24:$Y$24,1,'5N mesh'!$B$7+1)*Setup!$B$22</f>
        <v>0</v>
      </c>
      <c r="AA64" s="0" t="n">
        <f aca="false">SUMPRODUCT('5N inverse'!$A$25:$Y$25,'5N mesh'!$B$37:$Z$37,$E63:$AC63)+'5N inverse'!$A$25*$C64/Setup!$B$17+INDEX('5N inverse'!$A$25:$Y$25,1,'5N mesh'!$B$7+1)*Setup!$B$22</f>
        <v>0</v>
      </c>
      <c r="AB64" s="0" t="n">
        <f aca="false">SUMPRODUCT('5N inverse'!$A$26:$Y$26,'5N mesh'!$B$37:$Z$37,$E63:$AC63)+'5N inverse'!$A$26*$C64/Setup!$B$17+INDEX('5N inverse'!$A$26:$Y$26,1,'5N mesh'!$B$7+1)*Setup!$B$22</f>
        <v>0</v>
      </c>
      <c r="AC64" s="0" t="n">
        <f aca="false">SUMPRODUCT('5N inverse'!$A$27:$Y$27,'5N mesh'!$B$37:$Z$37,$E63:$AC63)+'5N inverse'!$A$27*$C64/Setup!$B$17+INDEX('5N inverse'!$A$27:$Y$27,1,'5N mesh'!$B$7+1)*Setup!$B$22</f>
        <v>0</v>
      </c>
    </row>
    <row r="65" customFormat="false" ht="15" hidden="false" customHeight="false" outlineLevel="0" collapsed="false">
      <c r="A65" s="0" t="n">
        <v>60</v>
      </c>
      <c r="B65" s="0" t="n">
        <f aca="false">A65*Setup!$B$11/3600</f>
        <v>5</v>
      </c>
      <c r="C65" s="0" t="n">
        <f aca="false">Setup!$B$7+Setup!$B$8*COS(2*PI()*(B65-Setup!$B$9)/24)</f>
        <v>20.1362966948437</v>
      </c>
      <c r="D65" s="0" t="n">
        <f aca="false">(C65-E65)/Setup!$B$17</f>
        <v>16.7683167305664</v>
      </c>
      <c r="E65" s="0" t="n">
        <f aca="false">SUMPRODUCT('5N inverse'!$A$3:$Y$3,'5N mesh'!$B$37:$Z$37,$E64:$AC64)+'5N inverse'!$A$3*$C65/Setup!$B$17+INDEX('5N inverse'!$A$3:$Y$3,1,'5N mesh'!$B$7+1)*Setup!$B$22</f>
        <v>17.9564155198701</v>
      </c>
      <c r="F65" s="0" t="n">
        <f aca="false">SUMPRODUCT('5N inverse'!$A$4:$Y$4,'5N mesh'!$B$37:$Z$37,$E64:$AC64)+'5N inverse'!$A$4*$C65/Setup!$B$17+INDEX('5N inverse'!$A$4:$Y$4,1,'5N mesh'!$B$7+1)*Setup!$B$22</f>
        <v>17.4667321992578</v>
      </c>
      <c r="G65" s="0" t="n">
        <f aca="false">SUMPRODUCT('5N inverse'!$A$5:$Y$5,'5N mesh'!$B$37:$Z$37,$E64:$AC64)+'5N inverse'!$A$5*$C65/Setup!$B$17+INDEX('5N inverse'!$A$5:$Y$5,1,'5N mesh'!$B$7+1)*Setup!$B$22</f>
        <v>16.4873655580332</v>
      </c>
      <c r="H65" s="0" t="n">
        <f aca="false">SUMPRODUCT('5N inverse'!$A$6:$Y$6,'5N mesh'!$B$37:$Z$37,$E64:$AC64)+'5N inverse'!$A$6*$C65/Setup!$B$17+INDEX('5N inverse'!$A$6:$Y$6,1,'5N mesh'!$B$7+1)*Setup!$B$22</f>
        <v>15.5079989168085</v>
      </c>
      <c r="I65" s="0" t="n">
        <f aca="false">SUMPRODUCT('5N inverse'!$A$7:$Y$7,'5N mesh'!$B$37:$Z$37,$E64:$AC64)+'5N inverse'!$A$7*$C65/Setup!$B$17+INDEX('5N inverse'!$A$7:$Y$7,1,'5N mesh'!$B$7+1)*Setup!$B$22</f>
        <v>15.0183155961962</v>
      </c>
      <c r="J65" s="0" t="n">
        <f aca="false">SUMPRODUCT('5N inverse'!$A$8:$Y$8,'5N mesh'!$B$37:$Z$37,$E64:$AC64)+'5N inverse'!$A$8*$C65/Setup!$B$17+INDEX('5N inverse'!$A$8:$Y$8,1,'5N mesh'!$B$7+1)*Setup!$B$22</f>
        <v>0</v>
      </c>
      <c r="K65" s="0" t="n">
        <f aca="false">SUMPRODUCT('5N inverse'!$A$9:$Y$9,'5N mesh'!$B$37:$Z$37,$E64:$AC64)+'5N inverse'!$A$9*$C65/Setup!$B$17+INDEX('5N inverse'!$A$9:$Y$9,1,'5N mesh'!$B$7+1)*Setup!$B$22</f>
        <v>0</v>
      </c>
      <c r="L65" s="0" t="n">
        <f aca="false">SUMPRODUCT('5N inverse'!$A$10:$Y$10,'5N mesh'!$B$37:$Z$37,$E64:$AC64)+'5N inverse'!$A$10*$C65/Setup!$B$17+INDEX('5N inverse'!$A$10:$Y$10,1,'5N mesh'!$B$7+1)*Setup!$B$22</f>
        <v>0</v>
      </c>
      <c r="M65" s="0" t="n">
        <f aca="false">SUMPRODUCT('5N inverse'!$A$11:$Y$11,'5N mesh'!$B$37:$Z$37,$E64:$AC64)+'5N inverse'!$A$11*$C65/Setup!$B$17+INDEX('5N inverse'!$A$11:$Y$11,1,'5N mesh'!$B$7+1)*Setup!$B$22</f>
        <v>0</v>
      </c>
      <c r="N65" s="0" t="n">
        <f aca="false">SUMPRODUCT('5N inverse'!$A$12:$Y$12,'5N mesh'!$B$37:$Z$37,$E64:$AC64)+'5N inverse'!$A$12*$C65/Setup!$B$17+INDEX('5N inverse'!$A$12:$Y$12,1,'5N mesh'!$B$7+1)*Setup!$B$22</f>
        <v>0</v>
      </c>
      <c r="O65" s="0" t="n">
        <f aca="false">SUMPRODUCT('5N inverse'!$A$13:$Y$13,'5N mesh'!$B$37:$Z$37,$E64:$AC64)+'5N inverse'!$A$13*$C65/Setup!$B$17+INDEX('5N inverse'!$A$13:$Y$13,1,'5N mesh'!$B$7+1)*Setup!$B$22</f>
        <v>0</v>
      </c>
      <c r="P65" s="0" t="n">
        <f aca="false">SUMPRODUCT('5N inverse'!$A$14:$Y$14,'5N mesh'!$B$37:$Z$37,$E64:$AC64)+'5N inverse'!$A$14*$C65/Setup!$B$17+INDEX('5N inverse'!$A$14:$Y$14,1,'5N mesh'!$B$7+1)*Setup!$B$22</f>
        <v>0</v>
      </c>
      <c r="Q65" s="0" t="n">
        <f aca="false">SUMPRODUCT('5N inverse'!$A$15:$Y$15,'5N mesh'!$B$37:$Z$37,$E64:$AC64)+'5N inverse'!$A$15*$C65/Setup!$B$17+INDEX('5N inverse'!$A$15:$Y$15,1,'5N mesh'!$B$7+1)*Setup!$B$22</f>
        <v>0</v>
      </c>
      <c r="R65" s="0" t="n">
        <f aca="false">SUMPRODUCT('5N inverse'!$A$16:$Y$16,'5N mesh'!$B$37:$Z$37,$E64:$AC64)+'5N inverse'!$A$16*$C65/Setup!$B$17+INDEX('5N inverse'!$A$16:$Y$16,1,'5N mesh'!$B$7+1)*Setup!$B$22</f>
        <v>0</v>
      </c>
      <c r="S65" s="0" t="n">
        <f aca="false">SUMPRODUCT('5N inverse'!$A$17:$Y$17,'5N mesh'!$B$37:$Z$37,$E64:$AC64)+'5N inverse'!$A$17*$C65/Setup!$B$17+INDEX('5N inverse'!$A$17:$Y$17,1,'5N mesh'!$B$7+1)*Setup!$B$22</f>
        <v>0</v>
      </c>
      <c r="T65" s="0" t="n">
        <f aca="false">SUMPRODUCT('5N inverse'!$A$18:$Y$18,'5N mesh'!$B$37:$Z$37,$E64:$AC64)+'5N inverse'!$A$18*$C65/Setup!$B$17+INDEX('5N inverse'!$A$18:$Y$18,1,'5N mesh'!$B$7+1)*Setup!$B$22</f>
        <v>0</v>
      </c>
      <c r="U65" s="0" t="n">
        <f aca="false">SUMPRODUCT('5N inverse'!$A$19:$Y$19,'5N mesh'!$B$37:$Z$37,$E64:$AC64)+'5N inverse'!$A$19*$C65/Setup!$B$17+INDEX('5N inverse'!$A$19:$Y$19,1,'5N mesh'!$B$7+1)*Setup!$B$22</f>
        <v>0</v>
      </c>
      <c r="V65" s="0" t="n">
        <f aca="false">SUMPRODUCT('5N inverse'!$A$20:$Y$20,'5N mesh'!$B$37:$Z$37,$E64:$AC64)+'5N inverse'!$A$20*$C65/Setup!$B$17+INDEX('5N inverse'!$A$20:$Y$20,1,'5N mesh'!$B$7+1)*Setup!$B$22</f>
        <v>0</v>
      </c>
      <c r="W65" s="0" t="n">
        <f aca="false">SUMPRODUCT('5N inverse'!$A$21:$Y$21,'5N mesh'!$B$37:$Z$37,$E64:$AC64)+'5N inverse'!$A$21*$C65/Setup!$B$17+INDEX('5N inverse'!$A$21:$Y$21,1,'5N mesh'!$B$7+1)*Setup!$B$22</f>
        <v>0</v>
      </c>
      <c r="X65" s="0" t="n">
        <f aca="false">SUMPRODUCT('5N inverse'!$A$22:$Y$22,'5N mesh'!$B$37:$Z$37,$E64:$AC64)+'5N inverse'!$A$22*$C65/Setup!$B$17+INDEX('5N inverse'!$A$22:$Y$22,1,'5N mesh'!$B$7+1)*Setup!$B$22</f>
        <v>0</v>
      </c>
      <c r="Y65" s="0" t="n">
        <f aca="false">SUMPRODUCT('5N inverse'!$A$23:$Y$23,'5N mesh'!$B$37:$Z$37,$E64:$AC64)+'5N inverse'!$A$23*$C65/Setup!$B$17+INDEX('5N inverse'!$A$23:$Y$23,1,'5N mesh'!$B$7+1)*Setup!$B$22</f>
        <v>0</v>
      </c>
      <c r="Z65" s="0" t="n">
        <f aca="false">SUMPRODUCT('5N inverse'!$A$24:$Y$24,'5N mesh'!$B$37:$Z$37,$E64:$AC64)+'5N inverse'!$A$24*$C65/Setup!$B$17+INDEX('5N inverse'!$A$24:$Y$24,1,'5N mesh'!$B$7+1)*Setup!$B$22</f>
        <v>0</v>
      </c>
      <c r="AA65" s="0" t="n">
        <f aca="false">SUMPRODUCT('5N inverse'!$A$25:$Y$25,'5N mesh'!$B$37:$Z$37,$E64:$AC64)+'5N inverse'!$A$25*$C65/Setup!$B$17+INDEX('5N inverse'!$A$25:$Y$25,1,'5N mesh'!$B$7+1)*Setup!$B$22</f>
        <v>0</v>
      </c>
      <c r="AB65" s="0" t="n">
        <f aca="false">SUMPRODUCT('5N inverse'!$A$26:$Y$26,'5N mesh'!$B$37:$Z$37,$E64:$AC64)+'5N inverse'!$A$26*$C65/Setup!$B$17+INDEX('5N inverse'!$A$26:$Y$26,1,'5N mesh'!$B$7+1)*Setup!$B$22</f>
        <v>0</v>
      </c>
      <c r="AC65" s="0" t="n">
        <f aca="false">SUMPRODUCT('5N inverse'!$A$27:$Y$27,'5N mesh'!$B$37:$Z$37,$E64:$AC64)+'5N inverse'!$A$27*$C65/Setup!$B$17+INDEX('5N inverse'!$A$27:$Y$27,1,'5N mesh'!$B$7+1)*Setup!$B$22</f>
        <v>0</v>
      </c>
    </row>
    <row r="66" customFormat="false" ht="15" hidden="false" customHeight="false" outlineLevel="0" collapsed="false">
      <c r="A66" s="0" t="n">
        <v>61</v>
      </c>
      <c r="B66" s="0" t="n">
        <f aca="false">A66*Setup!$B$11/3600</f>
        <v>5.08333333333333</v>
      </c>
      <c r="C66" s="0" t="n">
        <f aca="false">Setup!$B$7+Setup!$B$8*COS(2*PI()*(B66-Setup!$B$9)/24)</f>
        <v>20.1598005824563</v>
      </c>
      <c r="D66" s="0" t="n">
        <f aca="false">(C66-E66)/Setup!$B$17</f>
        <v>16.7380437338713</v>
      </c>
      <c r="E66" s="0" t="n">
        <f aca="false">SUMPRODUCT('5N inverse'!$A$3:$Y$3,'5N mesh'!$B$37:$Z$37,$E65:$AC65)+'5N inverse'!$A$3*$C66/Setup!$B$17+INDEX('5N inverse'!$A$3:$Y$3,1,'5N mesh'!$B$7+1)*Setup!$B$22</f>
        <v>17.983854897053</v>
      </c>
      <c r="F66" s="0" t="n">
        <f aca="false">SUMPRODUCT('5N inverse'!$A$4:$Y$4,'5N mesh'!$B$37:$Z$37,$E65:$AC65)+'5N inverse'!$A$4*$C66/Setup!$B$17+INDEX('5N inverse'!$A$4:$Y$4,1,'5N mesh'!$B$7+1)*Setup!$B$22</f>
        <v>17.4896467210785</v>
      </c>
      <c r="G66" s="0" t="n">
        <f aca="false">SUMPRODUCT('5N inverse'!$A$5:$Y$5,'5N mesh'!$B$37:$Z$37,$E65:$AC65)+'5N inverse'!$A$5*$C66/Setup!$B$17+INDEX('5N inverse'!$A$5:$Y$5,1,'5N mesh'!$B$7+1)*Setup!$B$22</f>
        <v>16.5012303691296</v>
      </c>
      <c r="H66" s="0" t="n">
        <f aca="false">SUMPRODUCT('5N inverse'!$A$6:$Y$6,'5N mesh'!$B$37:$Z$37,$E65:$AC65)+'5N inverse'!$A$6*$C66/Setup!$B$17+INDEX('5N inverse'!$A$6:$Y$6,1,'5N mesh'!$B$7+1)*Setup!$B$22</f>
        <v>15.5128140171807</v>
      </c>
      <c r="I66" s="0" t="n">
        <f aca="false">SUMPRODUCT('5N inverse'!$A$7:$Y$7,'5N mesh'!$B$37:$Z$37,$E65:$AC65)+'5N inverse'!$A$7*$C66/Setup!$B$17+INDEX('5N inverse'!$A$7:$Y$7,1,'5N mesh'!$B$7+1)*Setup!$B$22</f>
        <v>15.0186058412062</v>
      </c>
      <c r="J66" s="0" t="n">
        <f aca="false">SUMPRODUCT('5N inverse'!$A$8:$Y$8,'5N mesh'!$B$37:$Z$37,$E65:$AC65)+'5N inverse'!$A$8*$C66/Setup!$B$17+INDEX('5N inverse'!$A$8:$Y$8,1,'5N mesh'!$B$7+1)*Setup!$B$22</f>
        <v>0</v>
      </c>
      <c r="K66" s="0" t="n">
        <f aca="false">SUMPRODUCT('5N inverse'!$A$9:$Y$9,'5N mesh'!$B$37:$Z$37,$E65:$AC65)+'5N inverse'!$A$9*$C66/Setup!$B$17+INDEX('5N inverse'!$A$9:$Y$9,1,'5N mesh'!$B$7+1)*Setup!$B$22</f>
        <v>0</v>
      </c>
      <c r="L66" s="0" t="n">
        <f aca="false">SUMPRODUCT('5N inverse'!$A$10:$Y$10,'5N mesh'!$B$37:$Z$37,$E65:$AC65)+'5N inverse'!$A$10*$C66/Setup!$B$17+INDEX('5N inverse'!$A$10:$Y$10,1,'5N mesh'!$B$7+1)*Setup!$B$22</f>
        <v>0</v>
      </c>
      <c r="M66" s="0" t="n">
        <f aca="false">SUMPRODUCT('5N inverse'!$A$11:$Y$11,'5N mesh'!$B$37:$Z$37,$E65:$AC65)+'5N inverse'!$A$11*$C66/Setup!$B$17+INDEX('5N inverse'!$A$11:$Y$11,1,'5N mesh'!$B$7+1)*Setup!$B$22</f>
        <v>0</v>
      </c>
      <c r="N66" s="0" t="n">
        <f aca="false">SUMPRODUCT('5N inverse'!$A$12:$Y$12,'5N mesh'!$B$37:$Z$37,$E65:$AC65)+'5N inverse'!$A$12*$C66/Setup!$B$17+INDEX('5N inverse'!$A$12:$Y$12,1,'5N mesh'!$B$7+1)*Setup!$B$22</f>
        <v>0</v>
      </c>
      <c r="O66" s="0" t="n">
        <f aca="false">SUMPRODUCT('5N inverse'!$A$13:$Y$13,'5N mesh'!$B$37:$Z$37,$E65:$AC65)+'5N inverse'!$A$13*$C66/Setup!$B$17+INDEX('5N inverse'!$A$13:$Y$13,1,'5N mesh'!$B$7+1)*Setup!$B$22</f>
        <v>0</v>
      </c>
      <c r="P66" s="0" t="n">
        <f aca="false">SUMPRODUCT('5N inverse'!$A$14:$Y$14,'5N mesh'!$B$37:$Z$37,$E65:$AC65)+'5N inverse'!$A$14*$C66/Setup!$B$17+INDEX('5N inverse'!$A$14:$Y$14,1,'5N mesh'!$B$7+1)*Setup!$B$22</f>
        <v>0</v>
      </c>
      <c r="Q66" s="0" t="n">
        <f aca="false">SUMPRODUCT('5N inverse'!$A$15:$Y$15,'5N mesh'!$B$37:$Z$37,$E65:$AC65)+'5N inverse'!$A$15*$C66/Setup!$B$17+INDEX('5N inverse'!$A$15:$Y$15,1,'5N mesh'!$B$7+1)*Setup!$B$22</f>
        <v>0</v>
      </c>
      <c r="R66" s="0" t="n">
        <f aca="false">SUMPRODUCT('5N inverse'!$A$16:$Y$16,'5N mesh'!$B$37:$Z$37,$E65:$AC65)+'5N inverse'!$A$16*$C66/Setup!$B$17+INDEX('5N inverse'!$A$16:$Y$16,1,'5N mesh'!$B$7+1)*Setup!$B$22</f>
        <v>0</v>
      </c>
      <c r="S66" s="0" t="n">
        <f aca="false">SUMPRODUCT('5N inverse'!$A$17:$Y$17,'5N mesh'!$B$37:$Z$37,$E65:$AC65)+'5N inverse'!$A$17*$C66/Setup!$B$17+INDEX('5N inverse'!$A$17:$Y$17,1,'5N mesh'!$B$7+1)*Setup!$B$22</f>
        <v>0</v>
      </c>
      <c r="T66" s="0" t="n">
        <f aca="false">SUMPRODUCT('5N inverse'!$A$18:$Y$18,'5N mesh'!$B$37:$Z$37,$E65:$AC65)+'5N inverse'!$A$18*$C66/Setup!$B$17+INDEX('5N inverse'!$A$18:$Y$18,1,'5N mesh'!$B$7+1)*Setup!$B$22</f>
        <v>0</v>
      </c>
      <c r="U66" s="0" t="n">
        <f aca="false">SUMPRODUCT('5N inverse'!$A$19:$Y$19,'5N mesh'!$B$37:$Z$37,$E65:$AC65)+'5N inverse'!$A$19*$C66/Setup!$B$17+INDEX('5N inverse'!$A$19:$Y$19,1,'5N mesh'!$B$7+1)*Setup!$B$22</f>
        <v>0</v>
      </c>
      <c r="V66" s="0" t="n">
        <f aca="false">SUMPRODUCT('5N inverse'!$A$20:$Y$20,'5N mesh'!$B$37:$Z$37,$E65:$AC65)+'5N inverse'!$A$20*$C66/Setup!$B$17+INDEX('5N inverse'!$A$20:$Y$20,1,'5N mesh'!$B$7+1)*Setup!$B$22</f>
        <v>0</v>
      </c>
      <c r="W66" s="0" t="n">
        <f aca="false">SUMPRODUCT('5N inverse'!$A$21:$Y$21,'5N mesh'!$B$37:$Z$37,$E65:$AC65)+'5N inverse'!$A$21*$C66/Setup!$B$17+INDEX('5N inverse'!$A$21:$Y$21,1,'5N mesh'!$B$7+1)*Setup!$B$22</f>
        <v>0</v>
      </c>
      <c r="X66" s="0" t="n">
        <f aca="false">SUMPRODUCT('5N inverse'!$A$22:$Y$22,'5N mesh'!$B$37:$Z$37,$E65:$AC65)+'5N inverse'!$A$22*$C66/Setup!$B$17+INDEX('5N inverse'!$A$22:$Y$22,1,'5N mesh'!$B$7+1)*Setup!$B$22</f>
        <v>0</v>
      </c>
      <c r="Y66" s="0" t="n">
        <f aca="false">SUMPRODUCT('5N inverse'!$A$23:$Y$23,'5N mesh'!$B$37:$Z$37,$E65:$AC65)+'5N inverse'!$A$23*$C66/Setup!$B$17+INDEX('5N inverse'!$A$23:$Y$23,1,'5N mesh'!$B$7+1)*Setup!$B$22</f>
        <v>0</v>
      </c>
      <c r="Z66" s="0" t="n">
        <f aca="false">SUMPRODUCT('5N inverse'!$A$24:$Y$24,'5N mesh'!$B$37:$Z$37,$E65:$AC65)+'5N inverse'!$A$24*$C66/Setup!$B$17+INDEX('5N inverse'!$A$24:$Y$24,1,'5N mesh'!$B$7+1)*Setup!$B$22</f>
        <v>0</v>
      </c>
      <c r="AA66" s="0" t="n">
        <f aca="false">SUMPRODUCT('5N inverse'!$A$25:$Y$25,'5N mesh'!$B$37:$Z$37,$E65:$AC65)+'5N inverse'!$A$25*$C66/Setup!$B$17+INDEX('5N inverse'!$A$25:$Y$25,1,'5N mesh'!$B$7+1)*Setup!$B$22</f>
        <v>0</v>
      </c>
      <c r="AB66" s="0" t="n">
        <f aca="false">SUMPRODUCT('5N inverse'!$A$26:$Y$26,'5N mesh'!$B$37:$Z$37,$E65:$AC65)+'5N inverse'!$A$26*$C66/Setup!$B$17+INDEX('5N inverse'!$A$26:$Y$26,1,'5N mesh'!$B$7+1)*Setup!$B$22</f>
        <v>0</v>
      </c>
      <c r="AC66" s="0" t="n">
        <f aca="false">SUMPRODUCT('5N inverse'!$A$27:$Y$27,'5N mesh'!$B$37:$Z$37,$E65:$AC65)+'5N inverse'!$A$27*$C66/Setup!$B$17+INDEX('5N inverse'!$A$27:$Y$27,1,'5N mesh'!$B$7+1)*Setup!$B$22</f>
        <v>0</v>
      </c>
    </row>
    <row r="67" customFormat="false" ht="15" hidden="false" customHeight="false" outlineLevel="0" collapsed="false">
      <c r="A67" s="0" t="n">
        <v>62</v>
      </c>
      <c r="B67" s="0" t="n">
        <f aca="false">A67*Setup!$B$11/3600</f>
        <v>5.16666666666667</v>
      </c>
      <c r="C67" s="0" t="n">
        <f aca="false">Setup!$B$7+Setup!$B$8*COS(2*PI()*(B67-Setup!$B$9)/24)</f>
        <v>20.1851321970071</v>
      </c>
      <c r="D67" s="0" t="n">
        <f aca="false">(C67-E67)/Setup!$B$17</f>
        <v>16.7221151349729</v>
      </c>
      <c r="E67" s="0" t="n">
        <f aca="false">SUMPRODUCT('5N inverse'!$A$3:$Y$3,'5N mesh'!$B$37:$Z$37,$E66:$AC66)+'5N inverse'!$A$3*$C67/Setup!$B$17+INDEX('5N inverse'!$A$3:$Y$3,1,'5N mesh'!$B$7+1)*Setup!$B$22</f>
        <v>18.0112572294606</v>
      </c>
      <c r="F67" s="0" t="n">
        <f aca="false">SUMPRODUCT('5N inverse'!$A$4:$Y$4,'5N mesh'!$B$37:$Z$37,$E66:$AC66)+'5N inverse'!$A$4*$C67/Setup!$B$17+INDEX('5N inverse'!$A$4:$Y$4,1,'5N mesh'!$B$7+1)*Setup!$B$22</f>
        <v>17.5125299785494</v>
      </c>
      <c r="G67" s="0" t="n">
        <f aca="false">SUMPRODUCT('5N inverse'!$A$5:$Y$5,'5N mesh'!$B$37:$Z$37,$E66:$AC66)+'5N inverse'!$A$5*$C67/Setup!$B$17+INDEX('5N inverse'!$A$5:$Y$5,1,'5N mesh'!$B$7+1)*Setup!$B$22</f>
        <v>16.5150754767269</v>
      </c>
      <c r="H67" s="0" t="n">
        <f aca="false">SUMPRODUCT('5N inverse'!$A$6:$Y$6,'5N mesh'!$B$37:$Z$37,$E66:$AC66)+'5N inverse'!$A$6*$C67/Setup!$B$17+INDEX('5N inverse'!$A$6:$Y$6,1,'5N mesh'!$B$7+1)*Setup!$B$22</f>
        <v>15.5176209749044</v>
      </c>
      <c r="I67" s="0" t="n">
        <f aca="false">SUMPRODUCT('5N inverse'!$A$7:$Y$7,'5N mesh'!$B$37:$Z$37,$E66:$AC66)+'5N inverse'!$A$7*$C67/Setup!$B$17+INDEX('5N inverse'!$A$7:$Y$7,1,'5N mesh'!$B$7+1)*Setup!$B$22</f>
        <v>15.0188937239931</v>
      </c>
      <c r="J67" s="0" t="n">
        <f aca="false">SUMPRODUCT('5N inverse'!$A$8:$Y$8,'5N mesh'!$B$37:$Z$37,$E66:$AC66)+'5N inverse'!$A$8*$C67/Setup!$B$17+INDEX('5N inverse'!$A$8:$Y$8,1,'5N mesh'!$B$7+1)*Setup!$B$22</f>
        <v>0</v>
      </c>
      <c r="K67" s="0" t="n">
        <f aca="false">SUMPRODUCT('5N inverse'!$A$9:$Y$9,'5N mesh'!$B$37:$Z$37,$E66:$AC66)+'5N inverse'!$A$9*$C67/Setup!$B$17+INDEX('5N inverse'!$A$9:$Y$9,1,'5N mesh'!$B$7+1)*Setup!$B$22</f>
        <v>0</v>
      </c>
      <c r="L67" s="0" t="n">
        <f aca="false">SUMPRODUCT('5N inverse'!$A$10:$Y$10,'5N mesh'!$B$37:$Z$37,$E66:$AC66)+'5N inverse'!$A$10*$C67/Setup!$B$17+INDEX('5N inverse'!$A$10:$Y$10,1,'5N mesh'!$B$7+1)*Setup!$B$22</f>
        <v>0</v>
      </c>
      <c r="M67" s="0" t="n">
        <f aca="false">SUMPRODUCT('5N inverse'!$A$11:$Y$11,'5N mesh'!$B$37:$Z$37,$E66:$AC66)+'5N inverse'!$A$11*$C67/Setup!$B$17+INDEX('5N inverse'!$A$11:$Y$11,1,'5N mesh'!$B$7+1)*Setup!$B$22</f>
        <v>0</v>
      </c>
      <c r="N67" s="0" t="n">
        <f aca="false">SUMPRODUCT('5N inverse'!$A$12:$Y$12,'5N mesh'!$B$37:$Z$37,$E66:$AC66)+'5N inverse'!$A$12*$C67/Setup!$B$17+INDEX('5N inverse'!$A$12:$Y$12,1,'5N mesh'!$B$7+1)*Setup!$B$22</f>
        <v>0</v>
      </c>
      <c r="O67" s="0" t="n">
        <f aca="false">SUMPRODUCT('5N inverse'!$A$13:$Y$13,'5N mesh'!$B$37:$Z$37,$E66:$AC66)+'5N inverse'!$A$13*$C67/Setup!$B$17+INDEX('5N inverse'!$A$13:$Y$13,1,'5N mesh'!$B$7+1)*Setup!$B$22</f>
        <v>0</v>
      </c>
      <c r="P67" s="0" t="n">
        <f aca="false">SUMPRODUCT('5N inverse'!$A$14:$Y$14,'5N mesh'!$B$37:$Z$37,$E66:$AC66)+'5N inverse'!$A$14*$C67/Setup!$B$17+INDEX('5N inverse'!$A$14:$Y$14,1,'5N mesh'!$B$7+1)*Setup!$B$22</f>
        <v>0</v>
      </c>
      <c r="Q67" s="0" t="n">
        <f aca="false">SUMPRODUCT('5N inverse'!$A$15:$Y$15,'5N mesh'!$B$37:$Z$37,$E66:$AC66)+'5N inverse'!$A$15*$C67/Setup!$B$17+INDEX('5N inverse'!$A$15:$Y$15,1,'5N mesh'!$B$7+1)*Setup!$B$22</f>
        <v>0</v>
      </c>
      <c r="R67" s="0" t="n">
        <f aca="false">SUMPRODUCT('5N inverse'!$A$16:$Y$16,'5N mesh'!$B$37:$Z$37,$E66:$AC66)+'5N inverse'!$A$16*$C67/Setup!$B$17+INDEX('5N inverse'!$A$16:$Y$16,1,'5N mesh'!$B$7+1)*Setup!$B$22</f>
        <v>0</v>
      </c>
      <c r="S67" s="0" t="n">
        <f aca="false">SUMPRODUCT('5N inverse'!$A$17:$Y$17,'5N mesh'!$B$37:$Z$37,$E66:$AC66)+'5N inverse'!$A$17*$C67/Setup!$B$17+INDEX('5N inverse'!$A$17:$Y$17,1,'5N mesh'!$B$7+1)*Setup!$B$22</f>
        <v>0</v>
      </c>
      <c r="T67" s="0" t="n">
        <f aca="false">SUMPRODUCT('5N inverse'!$A$18:$Y$18,'5N mesh'!$B$37:$Z$37,$E66:$AC66)+'5N inverse'!$A$18*$C67/Setup!$B$17+INDEX('5N inverse'!$A$18:$Y$18,1,'5N mesh'!$B$7+1)*Setup!$B$22</f>
        <v>0</v>
      </c>
      <c r="U67" s="0" t="n">
        <f aca="false">SUMPRODUCT('5N inverse'!$A$19:$Y$19,'5N mesh'!$B$37:$Z$37,$E66:$AC66)+'5N inverse'!$A$19*$C67/Setup!$B$17+INDEX('5N inverse'!$A$19:$Y$19,1,'5N mesh'!$B$7+1)*Setup!$B$22</f>
        <v>0</v>
      </c>
      <c r="V67" s="0" t="n">
        <f aca="false">SUMPRODUCT('5N inverse'!$A$20:$Y$20,'5N mesh'!$B$37:$Z$37,$E66:$AC66)+'5N inverse'!$A$20*$C67/Setup!$B$17+INDEX('5N inverse'!$A$20:$Y$20,1,'5N mesh'!$B$7+1)*Setup!$B$22</f>
        <v>0</v>
      </c>
      <c r="W67" s="0" t="n">
        <f aca="false">SUMPRODUCT('5N inverse'!$A$21:$Y$21,'5N mesh'!$B$37:$Z$37,$E66:$AC66)+'5N inverse'!$A$21*$C67/Setup!$B$17+INDEX('5N inverse'!$A$21:$Y$21,1,'5N mesh'!$B$7+1)*Setup!$B$22</f>
        <v>0</v>
      </c>
      <c r="X67" s="0" t="n">
        <f aca="false">SUMPRODUCT('5N inverse'!$A$22:$Y$22,'5N mesh'!$B$37:$Z$37,$E66:$AC66)+'5N inverse'!$A$22*$C67/Setup!$B$17+INDEX('5N inverse'!$A$22:$Y$22,1,'5N mesh'!$B$7+1)*Setup!$B$22</f>
        <v>0</v>
      </c>
      <c r="Y67" s="0" t="n">
        <f aca="false">SUMPRODUCT('5N inverse'!$A$23:$Y$23,'5N mesh'!$B$37:$Z$37,$E66:$AC66)+'5N inverse'!$A$23*$C67/Setup!$B$17+INDEX('5N inverse'!$A$23:$Y$23,1,'5N mesh'!$B$7+1)*Setup!$B$22</f>
        <v>0</v>
      </c>
      <c r="Z67" s="0" t="n">
        <f aca="false">SUMPRODUCT('5N inverse'!$A$24:$Y$24,'5N mesh'!$B$37:$Z$37,$E66:$AC66)+'5N inverse'!$A$24*$C67/Setup!$B$17+INDEX('5N inverse'!$A$24:$Y$24,1,'5N mesh'!$B$7+1)*Setup!$B$22</f>
        <v>0</v>
      </c>
      <c r="AA67" s="0" t="n">
        <f aca="false">SUMPRODUCT('5N inverse'!$A$25:$Y$25,'5N mesh'!$B$37:$Z$37,$E66:$AC66)+'5N inverse'!$A$25*$C67/Setup!$B$17+INDEX('5N inverse'!$A$25:$Y$25,1,'5N mesh'!$B$7+1)*Setup!$B$22</f>
        <v>0</v>
      </c>
      <c r="AB67" s="0" t="n">
        <f aca="false">SUMPRODUCT('5N inverse'!$A$26:$Y$26,'5N mesh'!$B$37:$Z$37,$E66:$AC66)+'5N inverse'!$A$26*$C67/Setup!$B$17+INDEX('5N inverse'!$A$26:$Y$26,1,'5N mesh'!$B$7+1)*Setup!$B$22</f>
        <v>0</v>
      </c>
      <c r="AC67" s="0" t="n">
        <f aca="false">SUMPRODUCT('5N inverse'!$A$27:$Y$27,'5N mesh'!$B$37:$Z$37,$E66:$AC66)+'5N inverse'!$A$27*$C67/Setup!$B$17+INDEX('5N inverse'!$A$27:$Y$27,1,'5N mesh'!$B$7+1)*Setup!$B$22</f>
        <v>0</v>
      </c>
    </row>
    <row r="68" customFormat="false" ht="15" hidden="false" customHeight="false" outlineLevel="0" collapsed="false">
      <c r="A68" s="0" t="n">
        <v>63</v>
      </c>
      <c r="B68" s="0" t="n">
        <f aca="false">A68*Setup!$B$11/3600</f>
        <v>5.25</v>
      </c>
      <c r="C68" s="0" t="n">
        <f aca="false">Setup!$B$7+Setup!$B$8*COS(2*PI()*(B68-Setup!$B$9)/24)</f>
        <v>20.2122794820196</v>
      </c>
      <c r="D68" s="0" t="n">
        <f aca="false">(C68-E68)/Setup!$B$17</f>
        <v>16.7202537684312</v>
      </c>
      <c r="E68" s="0" t="n">
        <f aca="false">SUMPRODUCT('5N inverse'!$A$3:$Y$3,'5N mesh'!$B$37:$Z$37,$E67:$AC67)+'5N inverse'!$A$3*$C68/Setup!$B$17+INDEX('5N inverse'!$A$3:$Y$3,1,'5N mesh'!$B$7+1)*Setup!$B$22</f>
        <v>18.0386464921235</v>
      </c>
      <c r="F68" s="0" t="n">
        <f aca="false">SUMPRODUCT('5N inverse'!$A$4:$Y$4,'5N mesh'!$B$37:$Z$37,$E67:$AC67)+'5N inverse'!$A$4*$C68/Setup!$B$17+INDEX('5N inverse'!$A$4:$Y$4,1,'5N mesh'!$B$7+1)*Setup!$B$22</f>
        <v>17.5354019663188</v>
      </c>
      <c r="G68" s="0" t="n">
        <f aca="false">SUMPRODUCT('5N inverse'!$A$5:$Y$5,'5N mesh'!$B$37:$Z$37,$E67:$AC67)+'5N inverse'!$A$5*$C68/Setup!$B$17+INDEX('5N inverse'!$A$5:$Y$5,1,'5N mesh'!$B$7+1)*Setup!$B$22</f>
        <v>16.5289129147093</v>
      </c>
      <c r="H68" s="0" t="n">
        <f aca="false">SUMPRODUCT('5N inverse'!$A$6:$Y$6,'5N mesh'!$B$37:$Z$37,$E67:$AC67)+'5N inverse'!$A$6*$C68/Setup!$B$17+INDEX('5N inverse'!$A$6:$Y$6,1,'5N mesh'!$B$7+1)*Setup!$B$22</f>
        <v>15.5224238630999</v>
      </c>
      <c r="I68" s="0" t="n">
        <f aca="false">SUMPRODUCT('5N inverse'!$A$7:$Y$7,'5N mesh'!$B$37:$Z$37,$E67:$AC67)+'5N inverse'!$A$7*$C68/Setup!$B$17+INDEX('5N inverse'!$A$7:$Y$7,1,'5N mesh'!$B$7+1)*Setup!$B$22</f>
        <v>15.0191793372952</v>
      </c>
      <c r="J68" s="0" t="n">
        <f aca="false">SUMPRODUCT('5N inverse'!$A$8:$Y$8,'5N mesh'!$B$37:$Z$37,$E67:$AC67)+'5N inverse'!$A$8*$C68/Setup!$B$17+INDEX('5N inverse'!$A$8:$Y$8,1,'5N mesh'!$B$7+1)*Setup!$B$22</f>
        <v>0</v>
      </c>
      <c r="K68" s="0" t="n">
        <f aca="false">SUMPRODUCT('5N inverse'!$A$9:$Y$9,'5N mesh'!$B$37:$Z$37,$E67:$AC67)+'5N inverse'!$A$9*$C68/Setup!$B$17+INDEX('5N inverse'!$A$9:$Y$9,1,'5N mesh'!$B$7+1)*Setup!$B$22</f>
        <v>0</v>
      </c>
      <c r="L68" s="0" t="n">
        <f aca="false">SUMPRODUCT('5N inverse'!$A$10:$Y$10,'5N mesh'!$B$37:$Z$37,$E67:$AC67)+'5N inverse'!$A$10*$C68/Setup!$B$17+INDEX('5N inverse'!$A$10:$Y$10,1,'5N mesh'!$B$7+1)*Setup!$B$22</f>
        <v>0</v>
      </c>
      <c r="M68" s="0" t="n">
        <f aca="false">SUMPRODUCT('5N inverse'!$A$11:$Y$11,'5N mesh'!$B$37:$Z$37,$E67:$AC67)+'5N inverse'!$A$11*$C68/Setup!$B$17+INDEX('5N inverse'!$A$11:$Y$11,1,'5N mesh'!$B$7+1)*Setup!$B$22</f>
        <v>0</v>
      </c>
      <c r="N68" s="0" t="n">
        <f aca="false">SUMPRODUCT('5N inverse'!$A$12:$Y$12,'5N mesh'!$B$37:$Z$37,$E67:$AC67)+'5N inverse'!$A$12*$C68/Setup!$B$17+INDEX('5N inverse'!$A$12:$Y$12,1,'5N mesh'!$B$7+1)*Setup!$B$22</f>
        <v>0</v>
      </c>
      <c r="O68" s="0" t="n">
        <f aca="false">SUMPRODUCT('5N inverse'!$A$13:$Y$13,'5N mesh'!$B$37:$Z$37,$E67:$AC67)+'5N inverse'!$A$13*$C68/Setup!$B$17+INDEX('5N inverse'!$A$13:$Y$13,1,'5N mesh'!$B$7+1)*Setup!$B$22</f>
        <v>0</v>
      </c>
      <c r="P68" s="0" t="n">
        <f aca="false">SUMPRODUCT('5N inverse'!$A$14:$Y$14,'5N mesh'!$B$37:$Z$37,$E67:$AC67)+'5N inverse'!$A$14*$C68/Setup!$B$17+INDEX('5N inverse'!$A$14:$Y$14,1,'5N mesh'!$B$7+1)*Setup!$B$22</f>
        <v>0</v>
      </c>
      <c r="Q68" s="0" t="n">
        <f aca="false">SUMPRODUCT('5N inverse'!$A$15:$Y$15,'5N mesh'!$B$37:$Z$37,$E67:$AC67)+'5N inverse'!$A$15*$C68/Setup!$B$17+INDEX('5N inverse'!$A$15:$Y$15,1,'5N mesh'!$B$7+1)*Setup!$B$22</f>
        <v>0</v>
      </c>
      <c r="R68" s="0" t="n">
        <f aca="false">SUMPRODUCT('5N inverse'!$A$16:$Y$16,'5N mesh'!$B$37:$Z$37,$E67:$AC67)+'5N inverse'!$A$16*$C68/Setup!$B$17+INDEX('5N inverse'!$A$16:$Y$16,1,'5N mesh'!$B$7+1)*Setup!$B$22</f>
        <v>0</v>
      </c>
      <c r="S68" s="0" t="n">
        <f aca="false">SUMPRODUCT('5N inverse'!$A$17:$Y$17,'5N mesh'!$B$37:$Z$37,$E67:$AC67)+'5N inverse'!$A$17*$C68/Setup!$B$17+INDEX('5N inverse'!$A$17:$Y$17,1,'5N mesh'!$B$7+1)*Setup!$B$22</f>
        <v>0</v>
      </c>
      <c r="T68" s="0" t="n">
        <f aca="false">SUMPRODUCT('5N inverse'!$A$18:$Y$18,'5N mesh'!$B$37:$Z$37,$E67:$AC67)+'5N inverse'!$A$18*$C68/Setup!$B$17+INDEX('5N inverse'!$A$18:$Y$18,1,'5N mesh'!$B$7+1)*Setup!$B$22</f>
        <v>0</v>
      </c>
      <c r="U68" s="0" t="n">
        <f aca="false">SUMPRODUCT('5N inverse'!$A$19:$Y$19,'5N mesh'!$B$37:$Z$37,$E67:$AC67)+'5N inverse'!$A$19*$C68/Setup!$B$17+INDEX('5N inverse'!$A$19:$Y$19,1,'5N mesh'!$B$7+1)*Setup!$B$22</f>
        <v>0</v>
      </c>
      <c r="V68" s="0" t="n">
        <f aca="false">SUMPRODUCT('5N inverse'!$A$20:$Y$20,'5N mesh'!$B$37:$Z$37,$E67:$AC67)+'5N inverse'!$A$20*$C68/Setup!$B$17+INDEX('5N inverse'!$A$20:$Y$20,1,'5N mesh'!$B$7+1)*Setup!$B$22</f>
        <v>0</v>
      </c>
      <c r="W68" s="0" t="n">
        <f aca="false">SUMPRODUCT('5N inverse'!$A$21:$Y$21,'5N mesh'!$B$37:$Z$37,$E67:$AC67)+'5N inverse'!$A$21*$C68/Setup!$B$17+INDEX('5N inverse'!$A$21:$Y$21,1,'5N mesh'!$B$7+1)*Setup!$B$22</f>
        <v>0</v>
      </c>
      <c r="X68" s="0" t="n">
        <f aca="false">SUMPRODUCT('5N inverse'!$A$22:$Y$22,'5N mesh'!$B$37:$Z$37,$E67:$AC67)+'5N inverse'!$A$22*$C68/Setup!$B$17+INDEX('5N inverse'!$A$22:$Y$22,1,'5N mesh'!$B$7+1)*Setup!$B$22</f>
        <v>0</v>
      </c>
      <c r="Y68" s="0" t="n">
        <f aca="false">SUMPRODUCT('5N inverse'!$A$23:$Y$23,'5N mesh'!$B$37:$Z$37,$E67:$AC67)+'5N inverse'!$A$23*$C68/Setup!$B$17+INDEX('5N inverse'!$A$23:$Y$23,1,'5N mesh'!$B$7+1)*Setup!$B$22</f>
        <v>0</v>
      </c>
      <c r="Z68" s="0" t="n">
        <f aca="false">SUMPRODUCT('5N inverse'!$A$24:$Y$24,'5N mesh'!$B$37:$Z$37,$E67:$AC67)+'5N inverse'!$A$24*$C68/Setup!$B$17+INDEX('5N inverse'!$A$24:$Y$24,1,'5N mesh'!$B$7+1)*Setup!$B$22</f>
        <v>0</v>
      </c>
      <c r="AA68" s="0" t="n">
        <f aca="false">SUMPRODUCT('5N inverse'!$A$25:$Y$25,'5N mesh'!$B$37:$Z$37,$E67:$AC67)+'5N inverse'!$A$25*$C68/Setup!$B$17+INDEX('5N inverse'!$A$25:$Y$25,1,'5N mesh'!$B$7+1)*Setup!$B$22</f>
        <v>0</v>
      </c>
      <c r="AB68" s="0" t="n">
        <f aca="false">SUMPRODUCT('5N inverse'!$A$26:$Y$26,'5N mesh'!$B$37:$Z$37,$E67:$AC67)+'5N inverse'!$A$26*$C68/Setup!$B$17+INDEX('5N inverse'!$A$26:$Y$26,1,'5N mesh'!$B$7+1)*Setup!$B$22</f>
        <v>0</v>
      </c>
      <c r="AC68" s="0" t="n">
        <f aca="false">SUMPRODUCT('5N inverse'!$A$27:$Y$27,'5N mesh'!$B$37:$Z$37,$E67:$AC67)+'5N inverse'!$A$27*$C68/Setup!$B$17+INDEX('5N inverse'!$A$27:$Y$27,1,'5N mesh'!$B$7+1)*Setup!$B$22</f>
        <v>0</v>
      </c>
    </row>
    <row r="69" customFormat="false" ht="15" hidden="false" customHeight="false" outlineLevel="0" collapsed="false">
      <c r="A69" s="0" t="n">
        <v>64</v>
      </c>
      <c r="B69" s="0" t="n">
        <f aca="false">A69*Setup!$B$11/3600</f>
        <v>5.33333333333333</v>
      </c>
      <c r="C69" s="0" t="n">
        <f aca="false">Setup!$B$7+Setup!$B$8*COS(2*PI()*(B69-Setup!$B$9)/24)</f>
        <v>20.2412295168564</v>
      </c>
      <c r="D69" s="0" t="n">
        <f aca="false">(C69-E69)/Setup!$B$17</f>
        <v>16.7321795583555</v>
      </c>
      <c r="E69" s="0" t="n">
        <f aca="false">SUMPRODUCT('5N inverse'!$A$3:$Y$3,'5N mesh'!$B$37:$Z$37,$E68:$AC68)+'5N inverse'!$A$3*$C69/Setup!$B$17+INDEX('5N inverse'!$A$3:$Y$3,1,'5N mesh'!$B$7+1)*Setup!$B$22</f>
        <v>18.0660461742702</v>
      </c>
      <c r="F69" s="0" t="n">
        <f aca="false">SUMPRODUCT('5N inverse'!$A$4:$Y$4,'5N mesh'!$B$37:$Z$37,$E68:$AC68)+'5N inverse'!$A$4*$C69/Setup!$B$17+INDEX('5N inverse'!$A$4:$Y$4,1,'5N mesh'!$B$7+1)*Setup!$B$22</f>
        <v>17.5582822749342</v>
      </c>
      <c r="G69" s="0" t="n">
        <f aca="false">SUMPRODUCT('5N inverse'!$A$5:$Y$5,'5N mesh'!$B$37:$Z$37,$E68:$AC68)+'5N inverse'!$A$5*$C69/Setup!$B$17+INDEX('5N inverse'!$A$5:$Y$5,1,'5N mesh'!$B$7+1)*Setup!$B$22</f>
        <v>16.5427544762623</v>
      </c>
      <c r="H69" s="0" t="n">
        <f aca="false">SUMPRODUCT('5N inverse'!$A$6:$Y$6,'5N mesh'!$B$37:$Z$37,$E68:$AC68)+'5N inverse'!$A$6*$C69/Setup!$B$17+INDEX('5N inverse'!$A$6:$Y$6,1,'5N mesh'!$B$7+1)*Setup!$B$22</f>
        <v>15.5272266775904</v>
      </c>
      <c r="I69" s="0" t="n">
        <f aca="false">SUMPRODUCT('5N inverse'!$A$7:$Y$7,'5N mesh'!$B$37:$Z$37,$E68:$AC68)+'5N inverse'!$A$7*$C69/Setup!$B$17+INDEX('5N inverse'!$A$7:$Y$7,1,'5N mesh'!$B$7+1)*Setup!$B$22</f>
        <v>15.0194627782544</v>
      </c>
      <c r="J69" s="0" t="n">
        <f aca="false">SUMPRODUCT('5N inverse'!$A$8:$Y$8,'5N mesh'!$B$37:$Z$37,$E68:$AC68)+'5N inverse'!$A$8*$C69/Setup!$B$17+INDEX('5N inverse'!$A$8:$Y$8,1,'5N mesh'!$B$7+1)*Setup!$B$22</f>
        <v>0</v>
      </c>
      <c r="K69" s="0" t="n">
        <f aca="false">SUMPRODUCT('5N inverse'!$A$9:$Y$9,'5N mesh'!$B$37:$Z$37,$E68:$AC68)+'5N inverse'!$A$9*$C69/Setup!$B$17+INDEX('5N inverse'!$A$9:$Y$9,1,'5N mesh'!$B$7+1)*Setup!$B$22</f>
        <v>0</v>
      </c>
      <c r="L69" s="0" t="n">
        <f aca="false">SUMPRODUCT('5N inverse'!$A$10:$Y$10,'5N mesh'!$B$37:$Z$37,$E68:$AC68)+'5N inverse'!$A$10*$C69/Setup!$B$17+INDEX('5N inverse'!$A$10:$Y$10,1,'5N mesh'!$B$7+1)*Setup!$B$22</f>
        <v>0</v>
      </c>
      <c r="M69" s="0" t="n">
        <f aca="false">SUMPRODUCT('5N inverse'!$A$11:$Y$11,'5N mesh'!$B$37:$Z$37,$E68:$AC68)+'5N inverse'!$A$11*$C69/Setup!$B$17+INDEX('5N inverse'!$A$11:$Y$11,1,'5N mesh'!$B$7+1)*Setup!$B$22</f>
        <v>0</v>
      </c>
      <c r="N69" s="0" t="n">
        <f aca="false">SUMPRODUCT('5N inverse'!$A$12:$Y$12,'5N mesh'!$B$37:$Z$37,$E68:$AC68)+'5N inverse'!$A$12*$C69/Setup!$B$17+INDEX('5N inverse'!$A$12:$Y$12,1,'5N mesh'!$B$7+1)*Setup!$B$22</f>
        <v>0</v>
      </c>
      <c r="O69" s="0" t="n">
        <f aca="false">SUMPRODUCT('5N inverse'!$A$13:$Y$13,'5N mesh'!$B$37:$Z$37,$E68:$AC68)+'5N inverse'!$A$13*$C69/Setup!$B$17+INDEX('5N inverse'!$A$13:$Y$13,1,'5N mesh'!$B$7+1)*Setup!$B$22</f>
        <v>0</v>
      </c>
      <c r="P69" s="0" t="n">
        <f aca="false">SUMPRODUCT('5N inverse'!$A$14:$Y$14,'5N mesh'!$B$37:$Z$37,$E68:$AC68)+'5N inverse'!$A$14*$C69/Setup!$B$17+INDEX('5N inverse'!$A$14:$Y$14,1,'5N mesh'!$B$7+1)*Setup!$B$22</f>
        <v>0</v>
      </c>
      <c r="Q69" s="0" t="n">
        <f aca="false">SUMPRODUCT('5N inverse'!$A$15:$Y$15,'5N mesh'!$B$37:$Z$37,$E68:$AC68)+'5N inverse'!$A$15*$C69/Setup!$B$17+INDEX('5N inverse'!$A$15:$Y$15,1,'5N mesh'!$B$7+1)*Setup!$B$22</f>
        <v>0</v>
      </c>
      <c r="R69" s="0" t="n">
        <f aca="false">SUMPRODUCT('5N inverse'!$A$16:$Y$16,'5N mesh'!$B$37:$Z$37,$E68:$AC68)+'5N inverse'!$A$16*$C69/Setup!$B$17+INDEX('5N inverse'!$A$16:$Y$16,1,'5N mesh'!$B$7+1)*Setup!$B$22</f>
        <v>0</v>
      </c>
      <c r="S69" s="0" t="n">
        <f aca="false">SUMPRODUCT('5N inverse'!$A$17:$Y$17,'5N mesh'!$B$37:$Z$37,$E68:$AC68)+'5N inverse'!$A$17*$C69/Setup!$B$17+INDEX('5N inverse'!$A$17:$Y$17,1,'5N mesh'!$B$7+1)*Setup!$B$22</f>
        <v>0</v>
      </c>
      <c r="T69" s="0" t="n">
        <f aca="false">SUMPRODUCT('5N inverse'!$A$18:$Y$18,'5N mesh'!$B$37:$Z$37,$E68:$AC68)+'5N inverse'!$A$18*$C69/Setup!$B$17+INDEX('5N inverse'!$A$18:$Y$18,1,'5N mesh'!$B$7+1)*Setup!$B$22</f>
        <v>0</v>
      </c>
      <c r="U69" s="0" t="n">
        <f aca="false">SUMPRODUCT('5N inverse'!$A$19:$Y$19,'5N mesh'!$B$37:$Z$37,$E68:$AC68)+'5N inverse'!$A$19*$C69/Setup!$B$17+INDEX('5N inverse'!$A$19:$Y$19,1,'5N mesh'!$B$7+1)*Setup!$B$22</f>
        <v>0</v>
      </c>
      <c r="V69" s="0" t="n">
        <f aca="false">SUMPRODUCT('5N inverse'!$A$20:$Y$20,'5N mesh'!$B$37:$Z$37,$E68:$AC68)+'5N inverse'!$A$20*$C69/Setup!$B$17+INDEX('5N inverse'!$A$20:$Y$20,1,'5N mesh'!$B$7+1)*Setup!$B$22</f>
        <v>0</v>
      </c>
      <c r="W69" s="0" t="n">
        <f aca="false">SUMPRODUCT('5N inverse'!$A$21:$Y$21,'5N mesh'!$B$37:$Z$37,$E68:$AC68)+'5N inverse'!$A$21*$C69/Setup!$B$17+INDEX('5N inverse'!$A$21:$Y$21,1,'5N mesh'!$B$7+1)*Setup!$B$22</f>
        <v>0</v>
      </c>
      <c r="X69" s="0" t="n">
        <f aca="false">SUMPRODUCT('5N inverse'!$A$22:$Y$22,'5N mesh'!$B$37:$Z$37,$E68:$AC68)+'5N inverse'!$A$22*$C69/Setup!$B$17+INDEX('5N inverse'!$A$22:$Y$22,1,'5N mesh'!$B$7+1)*Setup!$B$22</f>
        <v>0</v>
      </c>
      <c r="Y69" s="0" t="n">
        <f aca="false">SUMPRODUCT('5N inverse'!$A$23:$Y$23,'5N mesh'!$B$37:$Z$37,$E68:$AC68)+'5N inverse'!$A$23*$C69/Setup!$B$17+INDEX('5N inverse'!$A$23:$Y$23,1,'5N mesh'!$B$7+1)*Setup!$B$22</f>
        <v>0</v>
      </c>
      <c r="Z69" s="0" t="n">
        <f aca="false">SUMPRODUCT('5N inverse'!$A$24:$Y$24,'5N mesh'!$B$37:$Z$37,$E68:$AC68)+'5N inverse'!$A$24*$C69/Setup!$B$17+INDEX('5N inverse'!$A$24:$Y$24,1,'5N mesh'!$B$7+1)*Setup!$B$22</f>
        <v>0</v>
      </c>
      <c r="AA69" s="0" t="n">
        <f aca="false">SUMPRODUCT('5N inverse'!$A$25:$Y$25,'5N mesh'!$B$37:$Z$37,$E68:$AC68)+'5N inverse'!$A$25*$C69/Setup!$B$17+INDEX('5N inverse'!$A$25:$Y$25,1,'5N mesh'!$B$7+1)*Setup!$B$22</f>
        <v>0</v>
      </c>
      <c r="AB69" s="0" t="n">
        <f aca="false">SUMPRODUCT('5N inverse'!$A$26:$Y$26,'5N mesh'!$B$37:$Z$37,$E68:$AC68)+'5N inverse'!$A$26*$C69/Setup!$B$17+INDEX('5N inverse'!$A$26:$Y$26,1,'5N mesh'!$B$7+1)*Setup!$B$22</f>
        <v>0</v>
      </c>
      <c r="AC69" s="0" t="n">
        <f aca="false">SUMPRODUCT('5N inverse'!$A$27:$Y$27,'5N mesh'!$B$37:$Z$37,$E68:$AC68)+'5N inverse'!$A$27*$C69/Setup!$B$17+INDEX('5N inverse'!$A$27:$Y$27,1,'5N mesh'!$B$7+1)*Setup!$B$22</f>
        <v>0</v>
      </c>
    </row>
    <row r="70" customFormat="false" ht="15" hidden="false" customHeight="false" outlineLevel="0" collapsed="false">
      <c r="A70" s="0" t="n">
        <v>65</v>
      </c>
      <c r="B70" s="0" t="n">
        <f aca="false">A70*Setup!$B$11/3600</f>
        <v>5.41666666666667</v>
      </c>
      <c r="C70" s="0" t="n">
        <f aca="false">Setup!$B$7+Setup!$B$8*COS(2*PI()*(B70-Setup!$B$9)/24)</f>
        <v>20.2719685228688</v>
      </c>
      <c r="D70" s="0" t="n">
        <f aca="false">(C70-E70)/Setup!$B$17</f>
        <v>16.7576096013819</v>
      </c>
      <c r="E70" s="0" t="n">
        <f aca="false">SUMPRODUCT('5N inverse'!$A$3:$Y$3,'5N mesh'!$B$37:$Z$37,$E69:$AC69)+'5N inverse'!$A$3*$C70/Setup!$B$17+INDEX('5N inverse'!$A$3:$Y$3,1,'5N mesh'!$B$7+1)*Setup!$B$22</f>
        <v>18.0934792746892</v>
      </c>
      <c r="F70" s="0" t="n">
        <f aca="false">SUMPRODUCT('5N inverse'!$A$4:$Y$4,'5N mesh'!$B$37:$Z$37,$E69:$AC69)+'5N inverse'!$A$4*$C70/Setup!$B$17+INDEX('5N inverse'!$A$4:$Y$4,1,'5N mesh'!$B$7+1)*Setup!$B$22</f>
        <v>17.5811900869183</v>
      </c>
      <c r="G70" s="0" t="n">
        <f aca="false">SUMPRODUCT('5N inverse'!$A$5:$Y$5,'5N mesh'!$B$37:$Z$37,$E69:$AC69)+'5N inverse'!$A$5*$C70/Setup!$B$17+INDEX('5N inverse'!$A$5:$Y$5,1,'5N mesh'!$B$7+1)*Setup!$B$22</f>
        <v>16.5566117113766</v>
      </c>
      <c r="H70" s="0" t="n">
        <f aca="false">SUMPRODUCT('5N inverse'!$A$6:$Y$6,'5N mesh'!$B$37:$Z$37,$E69:$AC69)+'5N inverse'!$A$6*$C70/Setup!$B$17+INDEX('5N inverse'!$A$6:$Y$6,1,'5N mesh'!$B$7+1)*Setup!$B$22</f>
        <v>15.5320333358349</v>
      </c>
      <c r="I70" s="0" t="n">
        <f aca="false">SUMPRODUCT('5N inverse'!$A$7:$Y$7,'5N mesh'!$B$37:$Z$37,$E69:$AC69)+'5N inverse'!$A$7*$C70/Setup!$B$17+INDEX('5N inverse'!$A$7:$Y$7,1,'5N mesh'!$B$7+1)*Setup!$B$22</f>
        <v>15.0197441480641</v>
      </c>
      <c r="J70" s="0" t="n">
        <f aca="false">SUMPRODUCT('5N inverse'!$A$8:$Y$8,'5N mesh'!$B$37:$Z$37,$E69:$AC69)+'5N inverse'!$A$8*$C70/Setup!$B$17+INDEX('5N inverse'!$A$8:$Y$8,1,'5N mesh'!$B$7+1)*Setup!$B$22</f>
        <v>0</v>
      </c>
      <c r="K70" s="0" t="n">
        <f aca="false">SUMPRODUCT('5N inverse'!$A$9:$Y$9,'5N mesh'!$B$37:$Z$37,$E69:$AC69)+'5N inverse'!$A$9*$C70/Setup!$B$17+INDEX('5N inverse'!$A$9:$Y$9,1,'5N mesh'!$B$7+1)*Setup!$B$22</f>
        <v>0</v>
      </c>
      <c r="L70" s="0" t="n">
        <f aca="false">SUMPRODUCT('5N inverse'!$A$10:$Y$10,'5N mesh'!$B$37:$Z$37,$E69:$AC69)+'5N inverse'!$A$10*$C70/Setup!$B$17+INDEX('5N inverse'!$A$10:$Y$10,1,'5N mesh'!$B$7+1)*Setup!$B$22</f>
        <v>0</v>
      </c>
      <c r="M70" s="0" t="n">
        <f aca="false">SUMPRODUCT('5N inverse'!$A$11:$Y$11,'5N mesh'!$B$37:$Z$37,$E69:$AC69)+'5N inverse'!$A$11*$C70/Setup!$B$17+INDEX('5N inverse'!$A$11:$Y$11,1,'5N mesh'!$B$7+1)*Setup!$B$22</f>
        <v>0</v>
      </c>
      <c r="N70" s="0" t="n">
        <f aca="false">SUMPRODUCT('5N inverse'!$A$12:$Y$12,'5N mesh'!$B$37:$Z$37,$E69:$AC69)+'5N inverse'!$A$12*$C70/Setup!$B$17+INDEX('5N inverse'!$A$12:$Y$12,1,'5N mesh'!$B$7+1)*Setup!$B$22</f>
        <v>0</v>
      </c>
      <c r="O70" s="0" t="n">
        <f aca="false">SUMPRODUCT('5N inverse'!$A$13:$Y$13,'5N mesh'!$B$37:$Z$37,$E69:$AC69)+'5N inverse'!$A$13*$C70/Setup!$B$17+INDEX('5N inverse'!$A$13:$Y$13,1,'5N mesh'!$B$7+1)*Setup!$B$22</f>
        <v>0</v>
      </c>
      <c r="P70" s="0" t="n">
        <f aca="false">SUMPRODUCT('5N inverse'!$A$14:$Y$14,'5N mesh'!$B$37:$Z$37,$E69:$AC69)+'5N inverse'!$A$14*$C70/Setup!$B$17+INDEX('5N inverse'!$A$14:$Y$14,1,'5N mesh'!$B$7+1)*Setup!$B$22</f>
        <v>0</v>
      </c>
      <c r="Q70" s="0" t="n">
        <f aca="false">SUMPRODUCT('5N inverse'!$A$15:$Y$15,'5N mesh'!$B$37:$Z$37,$E69:$AC69)+'5N inverse'!$A$15*$C70/Setup!$B$17+INDEX('5N inverse'!$A$15:$Y$15,1,'5N mesh'!$B$7+1)*Setup!$B$22</f>
        <v>0</v>
      </c>
      <c r="R70" s="0" t="n">
        <f aca="false">SUMPRODUCT('5N inverse'!$A$16:$Y$16,'5N mesh'!$B$37:$Z$37,$E69:$AC69)+'5N inverse'!$A$16*$C70/Setup!$B$17+INDEX('5N inverse'!$A$16:$Y$16,1,'5N mesh'!$B$7+1)*Setup!$B$22</f>
        <v>0</v>
      </c>
      <c r="S70" s="0" t="n">
        <f aca="false">SUMPRODUCT('5N inverse'!$A$17:$Y$17,'5N mesh'!$B$37:$Z$37,$E69:$AC69)+'5N inverse'!$A$17*$C70/Setup!$B$17+INDEX('5N inverse'!$A$17:$Y$17,1,'5N mesh'!$B$7+1)*Setup!$B$22</f>
        <v>0</v>
      </c>
      <c r="T70" s="0" t="n">
        <f aca="false">SUMPRODUCT('5N inverse'!$A$18:$Y$18,'5N mesh'!$B$37:$Z$37,$E69:$AC69)+'5N inverse'!$A$18*$C70/Setup!$B$17+INDEX('5N inverse'!$A$18:$Y$18,1,'5N mesh'!$B$7+1)*Setup!$B$22</f>
        <v>0</v>
      </c>
      <c r="U70" s="0" t="n">
        <f aca="false">SUMPRODUCT('5N inverse'!$A$19:$Y$19,'5N mesh'!$B$37:$Z$37,$E69:$AC69)+'5N inverse'!$A$19*$C70/Setup!$B$17+INDEX('5N inverse'!$A$19:$Y$19,1,'5N mesh'!$B$7+1)*Setup!$B$22</f>
        <v>0</v>
      </c>
      <c r="V70" s="0" t="n">
        <f aca="false">SUMPRODUCT('5N inverse'!$A$20:$Y$20,'5N mesh'!$B$37:$Z$37,$E69:$AC69)+'5N inverse'!$A$20*$C70/Setup!$B$17+INDEX('5N inverse'!$A$20:$Y$20,1,'5N mesh'!$B$7+1)*Setup!$B$22</f>
        <v>0</v>
      </c>
      <c r="W70" s="0" t="n">
        <f aca="false">SUMPRODUCT('5N inverse'!$A$21:$Y$21,'5N mesh'!$B$37:$Z$37,$E69:$AC69)+'5N inverse'!$A$21*$C70/Setup!$B$17+INDEX('5N inverse'!$A$21:$Y$21,1,'5N mesh'!$B$7+1)*Setup!$B$22</f>
        <v>0</v>
      </c>
      <c r="X70" s="0" t="n">
        <f aca="false">SUMPRODUCT('5N inverse'!$A$22:$Y$22,'5N mesh'!$B$37:$Z$37,$E69:$AC69)+'5N inverse'!$A$22*$C70/Setup!$B$17+INDEX('5N inverse'!$A$22:$Y$22,1,'5N mesh'!$B$7+1)*Setup!$B$22</f>
        <v>0</v>
      </c>
      <c r="Y70" s="0" t="n">
        <f aca="false">SUMPRODUCT('5N inverse'!$A$23:$Y$23,'5N mesh'!$B$37:$Z$37,$E69:$AC69)+'5N inverse'!$A$23*$C70/Setup!$B$17+INDEX('5N inverse'!$A$23:$Y$23,1,'5N mesh'!$B$7+1)*Setup!$B$22</f>
        <v>0</v>
      </c>
      <c r="Z70" s="0" t="n">
        <f aca="false">SUMPRODUCT('5N inverse'!$A$24:$Y$24,'5N mesh'!$B$37:$Z$37,$E69:$AC69)+'5N inverse'!$A$24*$C70/Setup!$B$17+INDEX('5N inverse'!$A$24:$Y$24,1,'5N mesh'!$B$7+1)*Setup!$B$22</f>
        <v>0</v>
      </c>
      <c r="AA70" s="0" t="n">
        <f aca="false">SUMPRODUCT('5N inverse'!$A$25:$Y$25,'5N mesh'!$B$37:$Z$37,$E69:$AC69)+'5N inverse'!$A$25*$C70/Setup!$B$17+INDEX('5N inverse'!$A$25:$Y$25,1,'5N mesh'!$B$7+1)*Setup!$B$22</f>
        <v>0</v>
      </c>
      <c r="AB70" s="0" t="n">
        <f aca="false">SUMPRODUCT('5N inverse'!$A$26:$Y$26,'5N mesh'!$B$37:$Z$37,$E69:$AC69)+'5N inverse'!$A$26*$C70/Setup!$B$17+INDEX('5N inverse'!$A$26:$Y$26,1,'5N mesh'!$B$7+1)*Setup!$B$22</f>
        <v>0</v>
      </c>
      <c r="AC70" s="0" t="n">
        <f aca="false">SUMPRODUCT('5N inverse'!$A$27:$Y$27,'5N mesh'!$B$37:$Z$37,$E69:$AC69)+'5N inverse'!$A$27*$C70/Setup!$B$17+INDEX('5N inverse'!$A$27:$Y$27,1,'5N mesh'!$B$7+1)*Setup!$B$22</f>
        <v>0</v>
      </c>
    </row>
    <row r="71" customFormat="false" ht="15" hidden="false" customHeight="false" outlineLevel="0" collapsed="false">
      <c r="A71" s="0" t="n">
        <v>66</v>
      </c>
      <c r="B71" s="0" t="n">
        <f aca="false">A71*Setup!$B$11/3600</f>
        <v>5.5</v>
      </c>
      <c r="C71" s="0" t="n">
        <f aca="false">Setup!$B$7+Setup!$B$8*COS(2*PI()*(B71-Setup!$B$9)/24)</f>
        <v>20.3044818699549</v>
      </c>
      <c r="D71" s="0" t="n">
        <f aca="false">(C71-E71)/Setup!$B$17</f>
        <v>16.7962582516662</v>
      </c>
      <c r="E71" s="0" t="n">
        <f aca="false">SUMPRODUCT('5N inverse'!$A$3:$Y$3,'5N mesh'!$B$37:$Z$37,$E70:$AC70)+'5N inverse'!$A$3*$C71/Setup!$B$17+INDEX('5N inverse'!$A$3:$Y$3,1,'5N mesh'!$B$7+1)*Setup!$B$22</f>
        <v>18.1209682972382</v>
      </c>
      <c r="F71" s="0" t="n">
        <f aca="false">SUMPRODUCT('5N inverse'!$A$4:$Y$4,'5N mesh'!$B$37:$Z$37,$E70:$AC70)+'5N inverse'!$A$4*$C71/Setup!$B$17+INDEX('5N inverse'!$A$4:$Y$4,1,'5N mesh'!$B$7+1)*Setup!$B$22</f>
        <v>17.6041441729699</v>
      </c>
      <c r="G71" s="0" t="n">
        <f aca="false">SUMPRODUCT('5N inverse'!$A$5:$Y$5,'5N mesh'!$B$37:$Z$37,$E70:$AC70)+'5N inverse'!$A$5*$C71/Setup!$B$17+INDEX('5N inverse'!$A$5:$Y$5,1,'5N mesh'!$B$7+1)*Setup!$B$22</f>
        <v>16.5704959244332</v>
      </c>
      <c r="H71" s="0" t="n">
        <f aca="false">SUMPRODUCT('5N inverse'!$A$6:$Y$6,'5N mesh'!$B$37:$Z$37,$E70:$AC70)+'5N inverse'!$A$6*$C71/Setup!$B$17+INDEX('5N inverse'!$A$6:$Y$6,1,'5N mesh'!$B$7+1)*Setup!$B$22</f>
        <v>15.5368476758965</v>
      </c>
      <c r="I71" s="0" t="n">
        <f aca="false">SUMPRODUCT('5N inverse'!$A$7:$Y$7,'5N mesh'!$B$37:$Z$37,$E70:$AC70)+'5N inverse'!$A$7*$C71/Setup!$B$17+INDEX('5N inverse'!$A$7:$Y$7,1,'5N mesh'!$B$7+1)*Setup!$B$22</f>
        <v>15.0200235516281</v>
      </c>
      <c r="J71" s="0" t="n">
        <f aca="false">SUMPRODUCT('5N inverse'!$A$8:$Y$8,'5N mesh'!$B$37:$Z$37,$E70:$AC70)+'5N inverse'!$A$8*$C71/Setup!$B$17+INDEX('5N inverse'!$A$8:$Y$8,1,'5N mesh'!$B$7+1)*Setup!$B$22</f>
        <v>0</v>
      </c>
      <c r="K71" s="0" t="n">
        <f aca="false">SUMPRODUCT('5N inverse'!$A$9:$Y$9,'5N mesh'!$B$37:$Z$37,$E70:$AC70)+'5N inverse'!$A$9*$C71/Setup!$B$17+INDEX('5N inverse'!$A$9:$Y$9,1,'5N mesh'!$B$7+1)*Setup!$B$22</f>
        <v>0</v>
      </c>
      <c r="L71" s="0" t="n">
        <f aca="false">SUMPRODUCT('5N inverse'!$A$10:$Y$10,'5N mesh'!$B$37:$Z$37,$E70:$AC70)+'5N inverse'!$A$10*$C71/Setup!$B$17+INDEX('5N inverse'!$A$10:$Y$10,1,'5N mesh'!$B$7+1)*Setup!$B$22</f>
        <v>0</v>
      </c>
      <c r="M71" s="0" t="n">
        <f aca="false">SUMPRODUCT('5N inverse'!$A$11:$Y$11,'5N mesh'!$B$37:$Z$37,$E70:$AC70)+'5N inverse'!$A$11*$C71/Setup!$B$17+INDEX('5N inverse'!$A$11:$Y$11,1,'5N mesh'!$B$7+1)*Setup!$B$22</f>
        <v>0</v>
      </c>
      <c r="N71" s="0" t="n">
        <f aca="false">SUMPRODUCT('5N inverse'!$A$12:$Y$12,'5N mesh'!$B$37:$Z$37,$E70:$AC70)+'5N inverse'!$A$12*$C71/Setup!$B$17+INDEX('5N inverse'!$A$12:$Y$12,1,'5N mesh'!$B$7+1)*Setup!$B$22</f>
        <v>0</v>
      </c>
      <c r="O71" s="0" t="n">
        <f aca="false">SUMPRODUCT('5N inverse'!$A$13:$Y$13,'5N mesh'!$B$37:$Z$37,$E70:$AC70)+'5N inverse'!$A$13*$C71/Setup!$B$17+INDEX('5N inverse'!$A$13:$Y$13,1,'5N mesh'!$B$7+1)*Setup!$B$22</f>
        <v>0</v>
      </c>
      <c r="P71" s="0" t="n">
        <f aca="false">SUMPRODUCT('5N inverse'!$A$14:$Y$14,'5N mesh'!$B$37:$Z$37,$E70:$AC70)+'5N inverse'!$A$14*$C71/Setup!$B$17+INDEX('5N inverse'!$A$14:$Y$14,1,'5N mesh'!$B$7+1)*Setup!$B$22</f>
        <v>0</v>
      </c>
      <c r="Q71" s="0" t="n">
        <f aca="false">SUMPRODUCT('5N inverse'!$A$15:$Y$15,'5N mesh'!$B$37:$Z$37,$E70:$AC70)+'5N inverse'!$A$15*$C71/Setup!$B$17+INDEX('5N inverse'!$A$15:$Y$15,1,'5N mesh'!$B$7+1)*Setup!$B$22</f>
        <v>0</v>
      </c>
      <c r="R71" s="0" t="n">
        <f aca="false">SUMPRODUCT('5N inverse'!$A$16:$Y$16,'5N mesh'!$B$37:$Z$37,$E70:$AC70)+'5N inverse'!$A$16*$C71/Setup!$B$17+INDEX('5N inverse'!$A$16:$Y$16,1,'5N mesh'!$B$7+1)*Setup!$B$22</f>
        <v>0</v>
      </c>
      <c r="S71" s="0" t="n">
        <f aca="false">SUMPRODUCT('5N inverse'!$A$17:$Y$17,'5N mesh'!$B$37:$Z$37,$E70:$AC70)+'5N inverse'!$A$17*$C71/Setup!$B$17+INDEX('5N inverse'!$A$17:$Y$17,1,'5N mesh'!$B$7+1)*Setup!$B$22</f>
        <v>0</v>
      </c>
      <c r="T71" s="0" t="n">
        <f aca="false">SUMPRODUCT('5N inverse'!$A$18:$Y$18,'5N mesh'!$B$37:$Z$37,$E70:$AC70)+'5N inverse'!$A$18*$C71/Setup!$B$17+INDEX('5N inverse'!$A$18:$Y$18,1,'5N mesh'!$B$7+1)*Setup!$B$22</f>
        <v>0</v>
      </c>
      <c r="U71" s="0" t="n">
        <f aca="false">SUMPRODUCT('5N inverse'!$A$19:$Y$19,'5N mesh'!$B$37:$Z$37,$E70:$AC70)+'5N inverse'!$A$19*$C71/Setup!$B$17+INDEX('5N inverse'!$A$19:$Y$19,1,'5N mesh'!$B$7+1)*Setup!$B$22</f>
        <v>0</v>
      </c>
      <c r="V71" s="0" t="n">
        <f aca="false">SUMPRODUCT('5N inverse'!$A$20:$Y$20,'5N mesh'!$B$37:$Z$37,$E70:$AC70)+'5N inverse'!$A$20*$C71/Setup!$B$17+INDEX('5N inverse'!$A$20:$Y$20,1,'5N mesh'!$B$7+1)*Setup!$B$22</f>
        <v>0</v>
      </c>
      <c r="W71" s="0" t="n">
        <f aca="false">SUMPRODUCT('5N inverse'!$A$21:$Y$21,'5N mesh'!$B$37:$Z$37,$E70:$AC70)+'5N inverse'!$A$21*$C71/Setup!$B$17+INDEX('5N inverse'!$A$21:$Y$21,1,'5N mesh'!$B$7+1)*Setup!$B$22</f>
        <v>0</v>
      </c>
      <c r="X71" s="0" t="n">
        <f aca="false">SUMPRODUCT('5N inverse'!$A$22:$Y$22,'5N mesh'!$B$37:$Z$37,$E70:$AC70)+'5N inverse'!$A$22*$C71/Setup!$B$17+INDEX('5N inverse'!$A$22:$Y$22,1,'5N mesh'!$B$7+1)*Setup!$B$22</f>
        <v>0</v>
      </c>
      <c r="Y71" s="0" t="n">
        <f aca="false">SUMPRODUCT('5N inverse'!$A$23:$Y$23,'5N mesh'!$B$37:$Z$37,$E70:$AC70)+'5N inverse'!$A$23*$C71/Setup!$B$17+INDEX('5N inverse'!$A$23:$Y$23,1,'5N mesh'!$B$7+1)*Setup!$B$22</f>
        <v>0</v>
      </c>
      <c r="Z71" s="0" t="n">
        <f aca="false">SUMPRODUCT('5N inverse'!$A$24:$Y$24,'5N mesh'!$B$37:$Z$37,$E70:$AC70)+'5N inverse'!$A$24*$C71/Setup!$B$17+INDEX('5N inverse'!$A$24:$Y$24,1,'5N mesh'!$B$7+1)*Setup!$B$22</f>
        <v>0</v>
      </c>
      <c r="AA71" s="0" t="n">
        <f aca="false">SUMPRODUCT('5N inverse'!$A$25:$Y$25,'5N mesh'!$B$37:$Z$37,$E70:$AC70)+'5N inverse'!$A$25*$C71/Setup!$B$17+INDEX('5N inverse'!$A$25:$Y$25,1,'5N mesh'!$B$7+1)*Setup!$B$22</f>
        <v>0</v>
      </c>
      <c r="AB71" s="0" t="n">
        <f aca="false">SUMPRODUCT('5N inverse'!$A$26:$Y$26,'5N mesh'!$B$37:$Z$37,$E70:$AC70)+'5N inverse'!$A$26*$C71/Setup!$B$17+INDEX('5N inverse'!$A$26:$Y$26,1,'5N mesh'!$B$7+1)*Setup!$B$22</f>
        <v>0</v>
      </c>
      <c r="AC71" s="0" t="n">
        <f aca="false">SUMPRODUCT('5N inverse'!$A$27:$Y$27,'5N mesh'!$B$37:$Z$37,$E70:$AC70)+'5N inverse'!$A$27*$C71/Setup!$B$17+INDEX('5N inverse'!$A$27:$Y$27,1,'5N mesh'!$B$7+1)*Setup!$B$22</f>
        <v>0</v>
      </c>
    </row>
    <row r="72" customFormat="false" ht="15" hidden="false" customHeight="false" outlineLevel="0" collapsed="false">
      <c r="A72" s="0" t="n">
        <v>67</v>
      </c>
      <c r="B72" s="0" t="n">
        <f aca="false">A72*Setup!$B$11/3600</f>
        <v>5.58333333333333</v>
      </c>
      <c r="C72" s="0" t="n">
        <f aca="false">Setup!$B$7+Setup!$B$8*COS(2*PI()*(B72-Setup!$B$9)/24)</f>
        <v>20.3387540835222</v>
      </c>
      <c r="D72" s="0" t="n">
        <f aca="false">(C72-E72)/Setup!$B$17</f>
        <v>16.8478372078427</v>
      </c>
      <c r="E72" s="0" t="n">
        <f aca="false">SUMPRODUCT('5N inverse'!$A$3:$Y$3,'5N mesh'!$B$37:$Z$37,$E71:$AC71)+'5N inverse'!$A$3*$C72/Setup!$B$17+INDEX('5N inverse'!$A$3:$Y$3,1,'5N mesh'!$B$7+1)*Setup!$B$22</f>
        <v>18.1485352465027</v>
      </c>
      <c r="F72" s="0" t="n">
        <f aca="false">SUMPRODUCT('5N inverse'!$A$4:$Y$4,'5N mesh'!$B$37:$Z$37,$E71:$AC71)+'5N inverse'!$A$4*$C72/Setup!$B$17+INDEX('5N inverse'!$A$4:$Y$4,1,'5N mesh'!$B$7+1)*Setup!$B$22</f>
        <v>17.6271628882912</v>
      </c>
      <c r="G72" s="0" t="n">
        <f aca="false">SUMPRODUCT('5N inverse'!$A$5:$Y$5,'5N mesh'!$B$37:$Z$37,$E71:$AC71)+'5N inverse'!$A$5*$C72/Setup!$B$17+INDEX('5N inverse'!$A$5:$Y$5,1,'5N mesh'!$B$7+1)*Setup!$B$22</f>
        <v>16.5844181718682</v>
      </c>
      <c r="H72" s="0" t="n">
        <f aca="false">SUMPRODUCT('5N inverse'!$A$6:$Y$6,'5N mesh'!$B$37:$Z$37,$E71:$AC71)+'5N inverse'!$A$6*$C72/Setup!$B$17+INDEX('5N inverse'!$A$6:$Y$6,1,'5N mesh'!$B$7+1)*Setup!$B$22</f>
        <v>15.5416734554452</v>
      </c>
      <c r="I72" s="0" t="n">
        <f aca="false">SUMPRODUCT('5N inverse'!$A$7:$Y$7,'5N mesh'!$B$37:$Z$37,$E71:$AC71)+'5N inverse'!$A$7*$C72/Setup!$B$17+INDEX('5N inverse'!$A$7:$Y$7,1,'5N mesh'!$B$7+1)*Setup!$B$22</f>
        <v>15.0203010972337</v>
      </c>
      <c r="J72" s="0" t="n">
        <f aca="false">SUMPRODUCT('5N inverse'!$A$8:$Y$8,'5N mesh'!$B$37:$Z$37,$E71:$AC71)+'5N inverse'!$A$8*$C72/Setup!$B$17+INDEX('5N inverse'!$A$8:$Y$8,1,'5N mesh'!$B$7+1)*Setup!$B$22</f>
        <v>0</v>
      </c>
      <c r="K72" s="0" t="n">
        <f aca="false">SUMPRODUCT('5N inverse'!$A$9:$Y$9,'5N mesh'!$B$37:$Z$37,$E71:$AC71)+'5N inverse'!$A$9*$C72/Setup!$B$17+INDEX('5N inverse'!$A$9:$Y$9,1,'5N mesh'!$B$7+1)*Setup!$B$22</f>
        <v>0</v>
      </c>
      <c r="L72" s="0" t="n">
        <f aca="false">SUMPRODUCT('5N inverse'!$A$10:$Y$10,'5N mesh'!$B$37:$Z$37,$E71:$AC71)+'5N inverse'!$A$10*$C72/Setup!$B$17+INDEX('5N inverse'!$A$10:$Y$10,1,'5N mesh'!$B$7+1)*Setup!$B$22</f>
        <v>0</v>
      </c>
      <c r="M72" s="0" t="n">
        <f aca="false">SUMPRODUCT('5N inverse'!$A$11:$Y$11,'5N mesh'!$B$37:$Z$37,$E71:$AC71)+'5N inverse'!$A$11*$C72/Setup!$B$17+INDEX('5N inverse'!$A$11:$Y$11,1,'5N mesh'!$B$7+1)*Setup!$B$22</f>
        <v>0</v>
      </c>
      <c r="N72" s="0" t="n">
        <f aca="false">SUMPRODUCT('5N inverse'!$A$12:$Y$12,'5N mesh'!$B$37:$Z$37,$E71:$AC71)+'5N inverse'!$A$12*$C72/Setup!$B$17+INDEX('5N inverse'!$A$12:$Y$12,1,'5N mesh'!$B$7+1)*Setup!$B$22</f>
        <v>0</v>
      </c>
      <c r="O72" s="0" t="n">
        <f aca="false">SUMPRODUCT('5N inverse'!$A$13:$Y$13,'5N mesh'!$B$37:$Z$37,$E71:$AC71)+'5N inverse'!$A$13*$C72/Setup!$B$17+INDEX('5N inverse'!$A$13:$Y$13,1,'5N mesh'!$B$7+1)*Setup!$B$22</f>
        <v>0</v>
      </c>
      <c r="P72" s="0" t="n">
        <f aca="false">SUMPRODUCT('5N inverse'!$A$14:$Y$14,'5N mesh'!$B$37:$Z$37,$E71:$AC71)+'5N inverse'!$A$14*$C72/Setup!$B$17+INDEX('5N inverse'!$A$14:$Y$14,1,'5N mesh'!$B$7+1)*Setup!$B$22</f>
        <v>0</v>
      </c>
      <c r="Q72" s="0" t="n">
        <f aca="false">SUMPRODUCT('5N inverse'!$A$15:$Y$15,'5N mesh'!$B$37:$Z$37,$E71:$AC71)+'5N inverse'!$A$15*$C72/Setup!$B$17+INDEX('5N inverse'!$A$15:$Y$15,1,'5N mesh'!$B$7+1)*Setup!$B$22</f>
        <v>0</v>
      </c>
      <c r="R72" s="0" t="n">
        <f aca="false">SUMPRODUCT('5N inverse'!$A$16:$Y$16,'5N mesh'!$B$37:$Z$37,$E71:$AC71)+'5N inverse'!$A$16*$C72/Setup!$B$17+INDEX('5N inverse'!$A$16:$Y$16,1,'5N mesh'!$B$7+1)*Setup!$B$22</f>
        <v>0</v>
      </c>
      <c r="S72" s="0" t="n">
        <f aca="false">SUMPRODUCT('5N inverse'!$A$17:$Y$17,'5N mesh'!$B$37:$Z$37,$E71:$AC71)+'5N inverse'!$A$17*$C72/Setup!$B$17+INDEX('5N inverse'!$A$17:$Y$17,1,'5N mesh'!$B$7+1)*Setup!$B$22</f>
        <v>0</v>
      </c>
      <c r="T72" s="0" t="n">
        <f aca="false">SUMPRODUCT('5N inverse'!$A$18:$Y$18,'5N mesh'!$B$37:$Z$37,$E71:$AC71)+'5N inverse'!$A$18*$C72/Setup!$B$17+INDEX('5N inverse'!$A$18:$Y$18,1,'5N mesh'!$B$7+1)*Setup!$B$22</f>
        <v>0</v>
      </c>
      <c r="U72" s="0" t="n">
        <f aca="false">SUMPRODUCT('5N inverse'!$A$19:$Y$19,'5N mesh'!$B$37:$Z$37,$E71:$AC71)+'5N inverse'!$A$19*$C72/Setup!$B$17+INDEX('5N inverse'!$A$19:$Y$19,1,'5N mesh'!$B$7+1)*Setup!$B$22</f>
        <v>0</v>
      </c>
      <c r="V72" s="0" t="n">
        <f aca="false">SUMPRODUCT('5N inverse'!$A$20:$Y$20,'5N mesh'!$B$37:$Z$37,$E71:$AC71)+'5N inverse'!$A$20*$C72/Setup!$B$17+INDEX('5N inverse'!$A$20:$Y$20,1,'5N mesh'!$B$7+1)*Setup!$B$22</f>
        <v>0</v>
      </c>
      <c r="W72" s="0" t="n">
        <f aca="false">SUMPRODUCT('5N inverse'!$A$21:$Y$21,'5N mesh'!$B$37:$Z$37,$E71:$AC71)+'5N inverse'!$A$21*$C72/Setup!$B$17+INDEX('5N inverse'!$A$21:$Y$21,1,'5N mesh'!$B$7+1)*Setup!$B$22</f>
        <v>0</v>
      </c>
      <c r="X72" s="0" t="n">
        <f aca="false">SUMPRODUCT('5N inverse'!$A$22:$Y$22,'5N mesh'!$B$37:$Z$37,$E71:$AC71)+'5N inverse'!$A$22*$C72/Setup!$B$17+INDEX('5N inverse'!$A$22:$Y$22,1,'5N mesh'!$B$7+1)*Setup!$B$22</f>
        <v>0</v>
      </c>
      <c r="Y72" s="0" t="n">
        <f aca="false">SUMPRODUCT('5N inverse'!$A$23:$Y$23,'5N mesh'!$B$37:$Z$37,$E71:$AC71)+'5N inverse'!$A$23*$C72/Setup!$B$17+INDEX('5N inverse'!$A$23:$Y$23,1,'5N mesh'!$B$7+1)*Setup!$B$22</f>
        <v>0</v>
      </c>
      <c r="Z72" s="0" t="n">
        <f aca="false">SUMPRODUCT('5N inverse'!$A$24:$Y$24,'5N mesh'!$B$37:$Z$37,$E71:$AC71)+'5N inverse'!$A$24*$C72/Setup!$B$17+INDEX('5N inverse'!$A$24:$Y$24,1,'5N mesh'!$B$7+1)*Setup!$B$22</f>
        <v>0</v>
      </c>
      <c r="AA72" s="0" t="n">
        <f aca="false">SUMPRODUCT('5N inverse'!$A$25:$Y$25,'5N mesh'!$B$37:$Z$37,$E71:$AC71)+'5N inverse'!$A$25*$C72/Setup!$B$17+INDEX('5N inverse'!$A$25:$Y$25,1,'5N mesh'!$B$7+1)*Setup!$B$22</f>
        <v>0</v>
      </c>
      <c r="AB72" s="0" t="n">
        <f aca="false">SUMPRODUCT('5N inverse'!$A$26:$Y$26,'5N mesh'!$B$37:$Z$37,$E71:$AC71)+'5N inverse'!$A$26*$C72/Setup!$B$17+INDEX('5N inverse'!$A$26:$Y$26,1,'5N mesh'!$B$7+1)*Setup!$B$22</f>
        <v>0</v>
      </c>
      <c r="AC72" s="0" t="n">
        <f aca="false">SUMPRODUCT('5N inverse'!$A$27:$Y$27,'5N mesh'!$B$37:$Z$37,$E71:$AC71)+'5N inverse'!$A$27*$C72/Setup!$B$17+INDEX('5N inverse'!$A$27:$Y$27,1,'5N mesh'!$B$7+1)*Setup!$B$22</f>
        <v>0</v>
      </c>
    </row>
    <row r="73" customFormat="false" ht="15" hidden="false" customHeight="false" outlineLevel="0" collapsed="false">
      <c r="A73" s="0" t="n">
        <v>68</v>
      </c>
      <c r="B73" s="0" t="n">
        <f aca="false">A73*Setup!$B$11/3600</f>
        <v>5.66666666666667</v>
      </c>
      <c r="C73" s="0" t="n">
        <f aca="false">Setup!$B$7+Setup!$B$8*COS(2*PI()*(B73-Setup!$B$9)/24)</f>
        <v>20.3747688518534</v>
      </c>
      <c r="D73" s="0" t="n">
        <f aca="false">(C73-E73)/Setup!$B$17</f>
        <v>16.9120556018995</v>
      </c>
      <c r="E73" s="0" t="n">
        <f aca="false">SUMPRODUCT('5N inverse'!$A$3:$Y$3,'5N mesh'!$B$37:$Z$37,$E72:$AC72)+'5N inverse'!$A$3*$C73/Setup!$B$17+INDEX('5N inverse'!$A$3:$Y$3,1,'5N mesh'!$B$7+1)*Setup!$B$22</f>
        <v>18.1762016236065</v>
      </c>
      <c r="F73" s="0" t="n">
        <f aca="false">SUMPRODUCT('5N inverse'!$A$4:$Y$4,'5N mesh'!$B$37:$Z$37,$E72:$AC72)+'5N inverse'!$A$4*$C73/Setup!$B$17+INDEX('5N inverse'!$A$4:$Y$4,1,'5N mesh'!$B$7+1)*Setup!$B$22</f>
        <v>17.6502641690446</v>
      </c>
      <c r="G73" s="0" t="n">
        <f aca="false">SUMPRODUCT('5N inverse'!$A$5:$Y$5,'5N mesh'!$B$37:$Z$37,$E72:$AC72)+'5N inverse'!$A$5*$C73/Setup!$B$17+INDEX('5N inverse'!$A$5:$Y$5,1,'5N mesh'!$B$7+1)*Setup!$B$22</f>
        <v>16.5983892599209</v>
      </c>
      <c r="H73" s="0" t="n">
        <f aca="false">SUMPRODUCT('5N inverse'!$A$6:$Y$6,'5N mesh'!$B$37:$Z$37,$E72:$AC72)+'5N inverse'!$A$6*$C73/Setup!$B$17+INDEX('5N inverse'!$A$6:$Y$6,1,'5N mesh'!$B$7+1)*Setup!$B$22</f>
        <v>15.5465143507972</v>
      </c>
      <c r="I73" s="0" t="n">
        <f aca="false">SUMPRODUCT('5N inverse'!$A$7:$Y$7,'5N mesh'!$B$37:$Z$37,$E72:$AC72)+'5N inverse'!$A$7*$C73/Setup!$B$17+INDEX('5N inverse'!$A$7:$Y$7,1,'5N mesh'!$B$7+1)*Setup!$B$22</f>
        <v>15.0205768962354</v>
      </c>
      <c r="J73" s="0" t="n">
        <f aca="false">SUMPRODUCT('5N inverse'!$A$8:$Y$8,'5N mesh'!$B$37:$Z$37,$E72:$AC72)+'5N inverse'!$A$8*$C73/Setup!$B$17+INDEX('5N inverse'!$A$8:$Y$8,1,'5N mesh'!$B$7+1)*Setup!$B$22</f>
        <v>0</v>
      </c>
      <c r="K73" s="0" t="n">
        <f aca="false">SUMPRODUCT('5N inverse'!$A$9:$Y$9,'5N mesh'!$B$37:$Z$37,$E72:$AC72)+'5N inverse'!$A$9*$C73/Setup!$B$17+INDEX('5N inverse'!$A$9:$Y$9,1,'5N mesh'!$B$7+1)*Setup!$B$22</f>
        <v>0</v>
      </c>
      <c r="L73" s="0" t="n">
        <f aca="false">SUMPRODUCT('5N inverse'!$A$10:$Y$10,'5N mesh'!$B$37:$Z$37,$E72:$AC72)+'5N inverse'!$A$10*$C73/Setup!$B$17+INDEX('5N inverse'!$A$10:$Y$10,1,'5N mesh'!$B$7+1)*Setup!$B$22</f>
        <v>0</v>
      </c>
      <c r="M73" s="0" t="n">
        <f aca="false">SUMPRODUCT('5N inverse'!$A$11:$Y$11,'5N mesh'!$B$37:$Z$37,$E72:$AC72)+'5N inverse'!$A$11*$C73/Setup!$B$17+INDEX('5N inverse'!$A$11:$Y$11,1,'5N mesh'!$B$7+1)*Setup!$B$22</f>
        <v>0</v>
      </c>
      <c r="N73" s="0" t="n">
        <f aca="false">SUMPRODUCT('5N inverse'!$A$12:$Y$12,'5N mesh'!$B$37:$Z$37,$E72:$AC72)+'5N inverse'!$A$12*$C73/Setup!$B$17+INDEX('5N inverse'!$A$12:$Y$12,1,'5N mesh'!$B$7+1)*Setup!$B$22</f>
        <v>0</v>
      </c>
      <c r="O73" s="0" t="n">
        <f aca="false">SUMPRODUCT('5N inverse'!$A$13:$Y$13,'5N mesh'!$B$37:$Z$37,$E72:$AC72)+'5N inverse'!$A$13*$C73/Setup!$B$17+INDEX('5N inverse'!$A$13:$Y$13,1,'5N mesh'!$B$7+1)*Setup!$B$22</f>
        <v>0</v>
      </c>
      <c r="P73" s="0" t="n">
        <f aca="false">SUMPRODUCT('5N inverse'!$A$14:$Y$14,'5N mesh'!$B$37:$Z$37,$E72:$AC72)+'5N inverse'!$A$14*$C73/Setup!$B$17+INDEX('5N inverse'!$A$14:$Y$14,1,'5N mesh'!$B$7+1)*Setup!$B$22</f>
        <v>0</v>
      </c>
      <c r="Q73" s="0" t="n">
        <f aca="false">SUMPRODUCT('5N inverse'!$A$15:$Y$15,'5N mesh'!$B$37:$Z$37,$E72:$AC72)+'5N inverse'!$A$15*$C73/Setup!$B$17+INDEX('5N inverse'!$A$15:$Y$15,1,'5N mesh'!$B$7+1)*Setup!$B$22</f>
        <v>0</v>
      </c>
      <c r="R73" s="0" t="n">
        <f aca="false">SUMPRODUCT('5N inverse'!$A$16:$Y$16,'5N mesh'!$B$37:$Z$37,$E72:$AC72)+'5N inverse'!$A$16*$C73/Setup!$B$17+INDEX('5N inverse'!$A$16:$Y$16,1,'5N mesh'!$B$7+1)*Setup!$B$22</f>
        <v>0</v>
      </c>
      <c r="S73" s="0" t="n">
        <f aca="false">SUMPRODUCT('5N inverse'!$A$17:$Y$17,'5N mesh'!$B$37:$Z$37,$E72:$AC72)+'5N inverse'!$A$17*$C73/Setup!$B$17+INDEX('5N inverse'!$A$17:$Y$17,1,'5N mesh'!$B$7+1)*Setup!$B$22</f>
        <v>0</v>
      </c>
      <c r="T73" s="0" t="n">
        <f aca="false">SUMPRODUCT('5N inverse'!$A$18:$Y$18,'5N mesh'!$B$37:$Z$37,$E72:$AC72)+'5N inverse'!$A$18*$C73/Setup!$B$17+INDEX('5N inverse'!$A$18:$Y$18,1,'5N mesh'!$B$7+1)*Setup!$B$22</f>
        <v>0</v>
      </c>
      <c r="U73" s="0" t="n">
        <f aca="false">SUMPRODUCT('5N inverse'!$A$19:$Y$19,'5N mesh'!$B$37:$Z$37,$E72:$AC72)+'5N inverse'!$A$19*$C73/Setup!$B$17+INDEX('5N inverse'!$A$19:$Y$19,1,'5N mesh'!$B$7+1)*Setup!$B$22</f>
        <v>0</v>
      </c>
      <c r="V73" s="0" t="n">
        <f aca="false">SUMPRODUCT('5N inverse'!$A$20:$Y$20,'5N mesh'!$B$37:$Z$37,$E72:$AC72)+'5N inverse'!$A$20*$C73/Setup!$B$17+INDEX('5N inverse'!$A$20:$Y$20,1,'5N mesh'!$B$7+1)*Setup!$B$22</f>
        <v>0</v>
      </c>
      <c r="W73" s="0" t="n">
        <f aca="false">SUMPRODUCT('5N inverse'!$A$21:$Y$21,'5N mesh'!$B$37:$Z$37,$E72:$AC72)+'5N inverse'!$A$21*$C73/Setup!$B$17+INDEX('5N inverse'!$A$21:$Y$21,1,'5N mesh'!$B$7+1)*Setup!$B$22</f>
        <v>0</v>
      </c>
      <c r="X73" s="0" t="n">
        <f aca="false">SUMPRODUCT('5N inverse'!$A$22:$Y$22,'5N mesh'!$B$37:$Z$37,$E72:$AC72)+'5N inverse'!$A$22*$C73/Setup!$B$17+INDEX('5N inverse'!$A$22:$Y$22,1,'5N mesh'!$B$7+1)*Setup!$B$22</f>
        <v>0</v>
      </c>
      <c r="Y73" s="0" t="n">
        <f aca="false">SUMPRODUCT('5N inverse'!$A$23:$Y$23,'5N mesh'!$B$37:$Z$37,$E72:$AC72)+'5N inverse'!$A$23*$C73/Setup!$B$17+INDEX('5N inverse'!$A$23:$Y$23,1,'5N mesh'!$B$7+1)*Setup!$B$22</f>
        <v>0</v>
      </c>
      <c r="Z73" s="0" t="n">
        <f aca="false">SUMPRODUCT('5N inverse'!$A$24:$Y$24,'5N mesh'!$B$37:$Z$37,$E72:$AC72)+'5N inverse'!$A$24*$C73/Setup!$B$17+INDEX('5N inverse'!$A$24:$Y$24,1,'5N mesh'!$B$7+1)*Setup!$B$22</f>
        <v>0</v>
      </c>
      <c r="AA73" s="0" t="n">
        <f aca="false">SUMPRODUCT('5N inverse'!$A$25:$Y$25,'5N mesh'!$B$37:$Z$37,$E72:$AC72)+'5N inverse'!$A$25*$C73/Setup!$B$17+INDEX('5N inverse'!$A$25:$Y$25,1,'5N mesh'!$B$7+1)*Setup!$B$22</f>
        <v>0</v>
      </c>
      <c r="AB73" s="0" t="n">
        <f aca="false">SUMPRODUCT('5N inverse'!$A$26:$Y$26,'5N mesh'!$B$37:$Z$37,$E72:$AC72)+'5N inverse'!$A$26*$C73/Setup!$B$17+INDEX('5N inverse'!$A$26:$Y$26,1,'5N mesh'!$B$7+1)*Setup!$B$22</f>
        <v>0</v>
      </c>
      <c r="AC73" s="0" t="n">
        <f aca="false">SUMPRODUCT('5N inverse'!$A$27:$Y$27,'5N mesh'!$B$37:$Z$37,$E72:$AC72)+'5N inverse'!$A$27*$C73/Setup!$B$17+INDEX('5N inverse'!$A$27:$Y$27,1,'5N mesh'!$B$7+1)*Setup!$B$22</f>
        <v>0</v>
      </c>
    </row>
    <row r="74" customFormat="false" ht="15" hidden="false" customHeight="false" outlineLevel="0" collapsed="false">
      <c r="A74" s="0" t="n">
        <v>69</v>
      </c>
      <c r="B74" s="0" t="n">
        <f aca="false">A74*Setup!$B$11/3600</f>
        <v>5.75</v>
      </c>
      <c r="C74" s="0" t="n">
        <f aca="false">Setup!$B$7+Setup!$B$8*COS(2*PI()*(B74-Setup!$B$9)/24)</f>
        <v>20.4125090338693</v>
      </c>
      <c r="D74" s="0" t="n">
        <f aca="false">(C74-E74)/Setup!$B$17</f>
        <v>16.9886200899185</v>
      </c>
      <c r="E74" s="0" t="n">
        <f aca="false">SUMPRODUCT('5N inverse'!$A$3:$Y$3,'5N mesh'!$B$37:$Z$37,$E73:$AC73)+'5N inverse'!$A$3*$C74/Setup!$B$17+INDEX('5N inverse'!$A$3:$Y$3,1,'5N mesh'!$B$7+1)*Setup!$B$22</f>
        <v>18.2039884221798</v>
      </c>
      <c r="F74" s="0" t="n">
        <f aca="false">SUMPRODUCT('5N inverse'!$A$4:$Y$4,'5N mesh'!$B$37:$Z$37,$E73:$AC73)+'5N inverse'!$A$4*$C74/Setup!$B$17+INDEX('5N inverse'!$A$4:$Y$4,1,'5N mesh'!$B$7+1)*Setup!$B$22</f>
        <v>17.6734655289417</v>
      </c>
      <c r="G74" s="0" t="n">
        <f aca="false">SUMPRODUCT('5N inverse'!$A$5:$Y$5,'5N mesh'!$B$37:$Z$37,$E73:$AC73)+'5N inverse'!$A$5*$C74/Setup!$B$17+INDEX('5N inverse'!$A$5:$Y$5,1,'5N mesh'!$B$7+1)*Setup!$B$22</f>
        <v>16.6124197424654</v>
      </c>
      <c r="H74" s="0" t="n">
        <f aca="false">SUMPRODUCT('5N inverse'!$A$6:$Y$6,'5N mesh'!$B$37:$Z$37,$E73:$AC73)+'5N inverse'!$A$6*$C74/Setup!$B$17+INDEX('5N inverse'!$A$6:$Y$6,1,'5N mesh'!$B$7+1)*Setup!$B$22</f>
        <v>15.5513739559892</v>
      </c>
      <c r="I74" s="0" t="n">
        <f aca="false">SUMPRODUCT('5N inverse'!$A$7:$Y$7,'5N mesh'!$B$37:$Z$37,$E73:$AC73)+'5N inverse'!$A$7*$C74/Setup!$B$17+INDEX('5N inverse'!$A$7:$Y$7,1,'5N mesh'!$B$7+1)*Setup!$B$22</f>
        <v>15.020851062751</v>
      </c>
      <c r="J74" s="0" t="n">
        <f aca="false">SUMPRODUCT('5N inverse'!$A$8:$Y$8,'5N mesh'!$B$37:$Z$37,$E73:$AC73)+'5N inverse'!$A$8*$C74/Setup!$B$17+INDEX('5N inverse'!$A$8:$Y$8,1,'5N mesh'!$B$7+1)*Setup!$B$22</f>
        <v>0</v>
      </c>
      <c r="K74" s="0" t="n">
        <f aca="false">SUMPRODUCT('5N inverse'!$A$9:$Y$9,'5N mesh'!$B$37:$Z$37,$E73:$AC73)+'5N inverse'!$A$9*$C74/Setup!$B$17+INDEX('5N inverse'!$A$9:$Y$9,1,'5N mesh'!$B$7+1)*Setup!$B$22</f>
        <v>0</v>
      </c>
      <c r="L74" s="0" t="n">
        <f aca="false">SUMPRODUCT('5N inverse'!$A$10:$Y$10,'5N mesh'!$B$37:$Z$37,$E73:$AC73)+'5N inverse'!$A$10*$C74/Setup!$B$17+INDEX('5N inverse'!$A$10:$Y$10,1,'5N mesh'!$B$7+1)*Setup!$B$22</f>
        <v>0</v>
      </c>
      <c r="M74" s="0" t="n">
        <f aca="false">SUMPRODUCT('5N inverse'!$A$11:$Y$11,'5N mesh'!$B$37:$Z$37,$E73:$AC73)+'5N inverse'!$A$11*$C74/Setup!$B$17+INDEX('5N inverse'!$A$11:$Y$11,1,'5N mesh'!$B$7+1)*Setup!$B$22</f>
        <v>0</v>
      </c>
      <c r="N74" s="0" t="n">
        <f aca="false">SUMPRODUCT('5N inverse'!$A$12:$Y$12,'5N mesh'!$B$37:$Z$37,$E73:$AC73)+'5N inverse'!$A$12*$C74/Setup!$B$17+INDEX('5N inverse'!$A$12:$Y$12,1,'5N mesh'!$B$7+1)*Setup!$B$22</f>
        <v>0</v>
      </c>
      <c r="O74" s="0" t="n">
        <f aca="false">SUMPRODUCT('5N inverse'!$A$13:$Y$13,'5N mesh'!$B$37:$Z$37,$E73:$AC73)+'5N inverse'!$A$13*$C74/Setup!$B$17+INDEX('5N inverse'!$A$13:$Y$13,1,'5N mesh'!$B$7+1)*Setup!$B$22</f>
        <v>0</v>
      </c>
      <c r="P74" s="0" t="n">
        <f aca="false">SUMPRODUCT('5N inverse'!$A$14:$Y$14,'5N mesh'!$B$37:$Z$37,$E73:$AC73)+'5N inverse'!$A$14*$C74/Setup!$B$17+INDEX('5N inverse'!$A$14:$Y$14,1,'5N mesh'!$B$7+1)*Setup!$B$22</f>
        <v>0</v>
      </c>
      <c r="Q74" s="0" t="n">
        <f aca="false">SUMPRODUCT('5N inverse'!$A$15:$Y$15,'5N mesh'!$B$37:$Z$37,$E73:$AC73)+'5N inverse'!$A$15*$C74/Setup!$B$17+INDEX('5N inverse'!$A$15:$Y$15,1,'5N mesh'!$B$7+1)*Setup!$B$22</f>
        <v>0</v>
      </c>
      <c r="R74" s="0" t="n">
        <f aca="false">SUMPRODUCT('5N inverse'!$A$16:$Y$16,'5N mesh'!$B$37:$Z$37,$E73:$AC73)+'5N inverse'!$A$16*$C74/Setup!$B$17+INDEX('5N inverse'!$A$16:$Y$16,1,'5N mesh'!$B$7+1)*Setup!$B$22</f>
        <v>0</v>
      </c>
      <c r="S74" s="0" t="n">
        <f aca="false">SUMPRODUCT('5N inverse'!$A$17:$Y$17,'5N mesh'!$B$37:$Z$37,$E73:$AC73)+'5N inverse'!$A$17*$C74/Setup!$B$17+INDEX('5N inverse'!$A$17:$Y$17,1,'5N mesh'!$B$7+1)*Setup!$B$22</f>
        <v>0</v>
      </c>
      <c r="T74" s="0" t="n">
        <f aca="false">SUMPRODUCT('5N inverse'!$A$18:$Y$18,'5N mesh'!$B$37:$Z$37,$E73:$AC73)+'5N inverse'!$A$18*$C74/Setup!$B$17+INDEX('5N inverse'!$A$18:$Y$18,1,'5N mesh'!$B$7+1)*Setup!$B$22</f>
        <v>0</v>
      </c>
      <c r="U74" s="0" t="n">
        <f aca="false">SUMPRODUCT('5N inverse'!$A$19:$Y$19,'5N mesh'!$B$37:$Z$37,$E73:$AC73)+'5N inverse'!$A$19*$C74/Setup!$B$17+INDEX('5N inverse'!$A$19:$Y$19,1,'5N mesh'!$B$7+1)*Setup!$B$22</f>
        <v>0</v>
      </c>
      <c r="V74" s="0" t="n">
        <f aca="false">SUMPRODUCT('5N inverse'!$A$20:$Y$20,'5N mesh'!$B$37:$Z$37,$E73:$AC73)+'5N inverse'!$A$20*$C74/Setup!$B$17+INDEX('5N inverse'!$A$20:$Y$20,1,'5N mesh'!$B$7+1)*Setup!$B$22</f>
        <v>0</v>
      </c>
      <c r="W74" s="0" t="n">
        <f aca="false">SUMPRODUCT('5N inverse'!$A$21:$Y$21,'5N mesh'!$B$37:$Z$37,$E73:$AC73)+'5N inverse'!$A$21*$C74/Setup!$B$17+INDEX('5N inverse'!$A$21:$Y$21,1,'5N mesh'!$B$7+1)*Setup!$B$22</f>
        <v>0</v>
      </c>
      <c r="X74" s="0" t="n">
        <f aca="false">SUMPRODUCT('5N inverse'!$A$22:$Y$22,'5N mesh'!$B$37:$Z$37,$E73:$AC73)+'5N inverse'!$A$22*$C74/Setup!$B$17+INDEX('5N inverse'!$A$22:$Y$22,1,'5N mesh'!$B$7+1)*Setup!$B$22</f>
        <v>0</v>
      </c>
      <c r="Y74" s="0" t="n">
        <f aca="false">SUMPRODUCT('5N inverse'!$A$23:$Y$23,'5N mesh'!$B$37:$Z$37,$E73:$AC73)+'5N inverse'!$A$23*$C74/Setup!$B$17+INDEX('5N inverse'!$A$23:$Y$23,1,'5N mesh'!$B$7+1)*Setup!$B$22</f>
        <v>0</v>
      </c>
      <c r="Z74" s="0" t="n">
        <f aca="false">SUMPRODUCT('5N inverse'!$A$24:$Y$24,'5N mesh'!$B$37:$Z$37,$E73:$AC73)+'5N inverse'!$A$24*$C74/Setup!$B$17+INDEX('5N inverse'!$A$24:$Y$24,1,'5N mesh'!$B$7+1)*Setup!$B$22</f>
        <v>0</v>
      </c>
      <c r="AA74" s="0" t="n">
        <f aca="false">SUMPRODUCT('5N inverse'!$A$25:$Y$25,'5N mesh'!$B$37:$Z$37,$E73:$AC73)+'5N inverse'!$A$25*$C74/Setup!$B$17+INDEX('5N inverse'!$A$25:$Y$25,1,'5N mesh'!$B$7+1)*Setup!$B$22</f>
        <v>0</v>
      </c>
      <c r="AB74" s="0" t="n">
        <f aca="false">SUMPRODUCT('5N inverse'!$A$26:$Y$26,'5N mesh'!$B$37:$Z$37,$E73:$AC73)+'5N inverse'!$A$26*$C74/Setup!$B$17+INDEX('5N inverse'!$A$26:$Y$26,1,'5N mesh'!$B$7+1)*Setup!$B$22</f>
        <v>0</v>
      </c>
      <c r="AC74" s="0" t="n">
        <f aca="false">SUMPRODUCT('5N inverse'!$A$27:$Y$27,'5N mesh'!$B$37:$Z$37,$E73:$AC73)+'5N inverse'!$A$27*$C74/Setup!$B$17+INDEX('5N inverse'!$A$27:$Y$27,1,'5N mesh'!$B$7+1)*Setup!$B$22</f>
        <v>0</v>
      </c>
    </row>
    <row r="75" customFormat="false" ht="15" hidden="false" customHeight="false" outlineLevel="0" collapsed="false">
      <c r="A75" s="0" t="n">
        <v>70</v>
      </c>
      <c r="B75" s="0" t="n">
        <f aca="false">A75*Setup!$B$11/3600</f>
        <v>5.83333333333333</v>
      </c>
      <c r="C75" s="0" t="n">
        <f aca="false">Setup!$B$7+Setup!$B$8*COS(2*PI()*(B75-Setup!$B$9)/24)</f>
        <v>20.4519566672871</v>
      </c>
      <c r="D75" s="0" t="n">
        <f aca="false">(C75-E75)/Setup!$B$17</f>
        <v>17.0772349446281</v>
      </c>
      <c r="E75" s="0" t="n">
        <f aca="false">SUMPRODUCT('5N inverse'!$A$3:$Y$3,'5N mesh'!$B$37:$Z$37,$E74:$AC74)+'5N inverse'!$A$3*$C75/Setup!$B$17+INDEX('5N inverse'!$A$3:$Y$3,1,'5N mesh'!$B$7+1)*Setup!$B$22</f>
        <v>18.2319161244855</v>
      </c>
      <c r="F75" s="0" t="n">
        <f aca="false">SUMPRODUCT('5N inverse'!$A$4:$Y$4,'5N mesh'!$B$37:$Z$37,$E74:$AC74)+'5N inverse'!$A$4*$C75/Setup!$B$17+INDEX('5N inverse'!$A$4:$Y$4,1,'5N mesh'!$B$7+1)*Setup!$B$22</f>
        <v>17.6967840559661</v>
      </c>
      <c r="G75" s="0" t="n">
        <f aca="false">SUMPRODUCT('5N inverse'!$A$5:$Y$5,'5N mesh'!$B$37:$Z$37,$E74:$AC74)+'5N inverse'!$A$5*$C75/Setup!$B$17+INDEX('5N inverse'!$A$5:$Y$5,1,'5N mesh'!$B$7+1)*Setup!$B$22</f>
        <v>16.6265199189273</v>
      </c>
      <c r="H75" s="0" t="n">
        <f aca="false">SUMPRODUCT('5N inverse'!$A$6:$Y$6,'5N mesh'!$B$37:$Z$37,$E74:$AC74)+'5N inverse'!$A$6*$C75/Setup!$B$17+INDEX('5N inverse'!$A$6:$Y$6,1,'5N mesh'!$B$7+1)*Setup!$B$22</f>
        <v>15.5562557818886</v>
      </c>
      <c r="I75" s="0" t="n">
        <f aca="false">SUMPRODUCT('5N inverse'!$A$7:$Y$7,'5N mesh'!$B$37:$Z$37,$E74:$AC74)+'5N inverse'!$A$7*$C75/Setup!$B$17+INDEX('5N inverse'!$A$7:$Y$7,1,'5N mesh'!$B$7+1)*Setup!$B$22</f>
        <v>15.0211237133692</v>
      </c>
      <c r="J75" s="0" t="n">
        <f aca="false">SUMPRODUCT('5N inverse'!$A$8:$Y$8,'5N mesh'!$B$37:$Z$37,$E74:$AC74)+'5N inverse'!$A$8*$C75/Setup!$B$17+INDEX('5N inverse'!$A$8:$Y$8,1,'5N mesh'!$B$7+1)*Setup!$B$22</f>
        <v>0</v>
      </c>
      <c r="K75" s="0" t="n">
        <f aca="false">SUMPRODUCT('5N inverse'!$A$9:$Y$9,'5N mesh'!$B$37:$Z$37,$E74:$AC74)+'5N inverse'!$A$9*$C75/Setup!$B$17+INDEX('5N inverse'!$A$9:$Y$9,1,'5N mesh'!$B$7+1)*Setup!$B$22</f>
        <v>0</v>
      </c>
      <c r="L75" s="0" t="n">
        <f aca="false">SUMPRODUCT('5N inverse'!$A$10:$Y$10,'5N mesh'!$B$37:$Z$37,$E74:$AC74)+'5N inverse'!$A$10*$C75/Setup!$B$17+INDEX('5N inverse'!$A$10:$Y$10,1,'5N mesh'!$B$7+1)*Setup!$B$22</f>
        <v>0</v>
      </c>
      <c r="M75" s="0" t="n">
        <f aca="false">SUMPRODUCT('5N inverse'!$A$11:$Y$11,'5N mesh'!$B$37:$Z$37,$E74:$AC74)+'5N inverse'!$A$11*$C75/Setup!$B$17+INDEX('5N inverse'!$A$11:$Y$11,1,'5N mesh'!$B$7+1)*Setup!$B$22</f>
        <v>0</v>
      </c>
      <c r="N75" s="0" t="n">
        <f aca="false">SUMPRODUCT('5N inverse'!$A$12:$Y$12,'5N mesh'!$B$37:$Z$37,$E74:$AC74)+'5N inverse'!$A$12*$C75/Setup!$B$17+INDEX('5N inverse'!$A$12:$Y$12,1,'5N mesh'!$B$7+1)*Setup!$B$22</f>
        <v>0</v>
      </c>
      <c r="O75" s="0" t="n">
        <f aca="false">SUMPRODUCT('5N inverse'!$A$13:$Y$13,'5N mesh'!$B$37:$Z$37,$E74:$AC74)+'5N inverse'!$A$13*$C75/Setup!$B$17+INDEX('5N inverse'!$A$13:$Y$13,1,'5N mesh'!$B$7+1)*Setup!$B$22</f>
        <v>0</v>
      </c>
      <c r="P75" s="0" t="n">
        <f aca="false">SUMPRODUCT('5N inverse'!$A$14:$Y$14,'5N mesh'!$B$37:$Z$37,$E74:$AC74)+'5N inverse'!$A$14*$C75/Setup!$B$17+INDEX('5N inverse'!$A$14:$Y$14,1,'5N mesh'!$B$7+1)*Setup!$B$22</f>
        <v>0</v>
      </c>
      <c r="Q75" s="0" t="n">
        <f aca="false">SUMPRODUCT('5N inverse'!$A$15:$Y$15,'5N mesh'!$B$37:$Z$37,$E74:$AC74)+'5N inverse'!$A$15*$C75/Setup!$B$17+INDEX('5N inverse'!$A$15:$Y$15,1,'5N mesh'!$B$7+1)*Setup!$B$22</f>
        <v>0</v>
      </c>
      <c r="R75" s="0" t="n">
        <f aca="false">SUMPRODUCT('5N inverse'!$A$16:$Y$16,'5N mesh'!$B$37:$Z$37,$E74:$AC74)+'5N inverse'!$A$16*$C75/Setup!$B$17+INDEX('5N inverse'!$A$16:$Y$16,1,'5N mesh'!$B$7+1)*Setup!$B$22</f>
        <v>0</v>
      </c>
      <c r="S75" s="0" t="n">
        <f aca="false">SUMPRODUCT('5N inverse'!$A$17:$Y$17,'5N mesh'!$B$37:$Z$37,$E74:$AC74)+'5N inverse'!$A$17*$C75/Setup!$B$17+INDEX('5N inverse'!$A$17:$Y$17,1,'5N mesh'!$B$7+1)*Setup!$B$22</f>
        <v>0</v>
      </c>
      <c r="T75" s="0" t="n">
        <f aca="false">SUMPRODUCT('5N inverse'!$A$18:$Y$18,'5N mesh'!$B$37:$Z$37,$E74:$AC74)+'5N inverse'!$A$18*$C75/Setup!$B$17+INDEX('5N inverse'!$A$18:$Y$18,1,'5N mesh'!$B$7+1)*Setup!$B$22</f>
        <v>0</v>
      </c>
      <c r="U75" s="0" t="n">
        <f aca="false">SUMPRODUCT('5N inverse'!$A$19:$Y$19,'5N mesh'!$B$37:$Z$37,$E74:$AC74)+'5N inverse'!$A$19*$C75/Setup!$B$17+INDEX('5N inverse'!$A$19:$Y$19,1,'5N mesh'!$B$7+1)*Setup!$B$22</f>
        <v>0</v>
      </c>
      <c r="V75" s="0" t="n">
        <f aca="false">SUMPRODUCT('5N inverse'!$A$20:$Y$20,'5N mesh'!$B$37:$Z$37,$E74:$AC74)+'5N inverse'!$A$20*$C75/Setup!$B$17+INDEX('5N inverse'!$A$20:$Y$20,1,'5N mesh'!$B$7+1)*Setup!$B$22</f>
        <v>0</v>
      </c>
      <c r="W75" s="0" t="n">
        <f aca="false">SUMPRODUCT('5N inverse'!$A$21:$Y$21,'5N mesh'!$B$37:$Z$37,$E74:$AC74)+'5N inverse'!$A$21*$C75/Setup!$B$17+INDEX('5N inverse'!$A$21:$Y$21,1,'5N mesh'!$B$7+1)*Setup!$B$22</f>
        <v>0</v>
      </c>
      <c r="X75" s="0" t="n">
        <f aca="false">SUMPRODUCT('5N inverse'!$A$22:$Y$22,'5N mesh'!$B$37:$Z$37,$E74:$AC74)+'5N inverse'!$A$22*$C75/Setup!$B$17+INDEX('5N inverse'!$A$22:$Y$22,1,'5N mesh'!$B$7+1)*Setup!$B$22</f>
        <v>0</v>
      </c>
      <c r="Y75" s="0" t="n">
        <f aca="false">SUMPRODUCT('5N inverse'!$A$23:$Y$23,'5N mesh'!$B$37:$Z$37,$E74:$AC74)+'5N inverse'!$A$23*$C75/Setup!$B$17+INDEX('5N inverse'!$A$23:$Y$23,1,'5N mesh'!$B$7+1)*Setup!$B$22</f>
        <v>0</v>
      </c>
      <c r="Z75" s="0" t="n">
        <f aca="false">SUMPRODUCT('5N inverse'!$A$24:$Y$24,'5N mesh'!$B$37:$Z$37,$E74:$AC74)+'5N inverse'!$A$24*$C75/Setup!$B$17+INDEX('5N inverse'!$A$24:$Y$24,1,'5N mesh'!$B$7+1)*Setup!$B$22</f>
        <v>0</v>
      </c>
      <c r="AA75" s="0" t="n">
        <f aca="false">SUMPRODUCT('5N inverse'!$A$25:$Y$25,'5N mesh'!$B$37:$Z$37,$E74:$AC74)+'5N inverse'!$A$25*$C75/Setup!$B$17+INDEX('5N inverse'!$A$25:$Y$25,1,'5N mesh'!$B$7+1)*Setup!$B$22</f>
        <v>0</v>
      </c>
      <c r="AB75" s="0" t="n">
        <f aca="false">SUMPRODUCT('5N inverse'!$A$26:$Y$26,'5N mesh'!$B$37:$Z$37,$E74:$AC74)+'5N inverse'!$A$26*$C75/Setup!$B$17+INDEX('5N inverse'!$A$26:$Y$26,1,'5N mesh'!$B$7+1)*Setup!$B$22</f>
        <v>0</v>
      </c>
      <c r="AC75" s="0" t="n">
        <f aca="false">SUMPRODUCT('5N inverse'!$A$27:$Y$27,'5N mesh'!$B$37:$Z$37,$E74:$AC74)+'5N inverse'!$A$27*$C75/Setup!$B$17+INDEX('5N inverse'!$A$27:$Y$27,1,'5N mesh'!$B$7+1)*Setup!$B$22</f>
        <v>0</v>
      </c>
    </row>
    <row r="76" customFormat="false" ht="15" hidden="false" customHeight="false" outlineLevel="0" collapsed="false">
      <c r="A76" s="0" t="n">
        <v>71</v>
      </c>
      <c r="B76" s="0" t="n">
        <f aca="false">A76*Setup!$B$11/3600</f>
        <v>5.91666666666667</v>
      </c>
      <c r="C76" s="0" t="n">
        <f aca="false">Setup!$B$7+Setup!$B$8*COS(2*PI()*(B76-Setup!$B$9)/24)</f>
        <v>20.49309297717</v>
      </c>
      <c r="D76" s="0" t="n">
        <f aca="false">(C76-E76)/Setup!$B$17</f>
        <v>17.1776021497173</v>
      </c>
      <c r="E76" s="0" t="n">
        <f aca="false">SUMPRODUCT('5N inverse'!$A$3:$Y$3,'5N mesh'!$B$37:$Z$37,$E75:$AC75)+'5N inverse'!$A$3*$C76/Setup!$B$17+INDEX('5N inverse'!$A$3:$Y$3,1,'5N mesh'!$B$7+1)*Setup!$B$22</f>
        <v>18.2600046977067</v>
      </c>
      <c r="F76" s="0" t="n">
        <f aca="false">SUMPRODUCT('5N inverse'!$A$4:$Y$4,'5N mesh'!$B$37:$Z$37,$E75:$AC75)+'5N inverse'!$A$4*$C76/Setup!$B$17+INDEX('5N inverse'!$A$4:$Y$4,1,'5N mesh'!$B$7+1)*Setup!$B$22</f>
        <v>17.7202364092334</v>
      </c>
      <c r="G76" s="0" t="n">
        <f aca="false">SUMPRODUCT('5N inverse'!$A$5:$Y$5,'5N mesh'!$B$37:$Z$37,$E75:$AC75)+'5N inverse'!$A$5*$C76/Setup!$B$17+INDEX('5N inverse'!$A$5:$Y$5,1,'5N mesh'!$B$7+1)*Setup!$B$22</f>
        <v>16.6406998322868</v>
      </c>
      <c r="H76" s="0" t="n">
        <f aca="false">SUMPRODUCT('5N inverse'!$A$6:$Y$6,'5N mesh'!$B$37:$Z$37,$E75:$AC75)+'5N inverse'!$A$6*$C76/Setup!$B$17+INDEX('5N inverse'!$A$6:$Y$6,1,'5N mesh'!$B$7+1)*Setup!$B$22</f>
        <v>15.5611632553401</v>
      </c>
      <c r="I76" s="0" t="n">
        <f aca="false">SUMPRODUCT('5N inverse'!$A$7:$Y$7,'5N mesh'!$B$37:$Z$37,$E75:$AC75)+'5N inverse'!$A$7*$C76/Setup!$B$17+INDEX('5N inverse'!$A$7:$Y$7,1,'5N mesh'!$B$7+1)*Setup!$B$22</f>
        <v>15.0213949668668</v>
      </c>
      <c r="J76" s="0" t="n">
        <f aca="false">SUMPRODUCT('5N inverse'!$A$8:$Y$8,'5N mesh'!$B$37:$Z$37,$E75:$AC75)+'5N inverse'!$A$8*$C76/Setup!$B$17+INDEX('5N inverse'!$A$8:$Y$8,1,'5N mesh'!$B$7+1)*Setup!$B$22</f>
        <v>0</v>
      </c>
      <c r="K76" s="0" t="n">
        <f aca="false">SUMPRODUCT('5N inverse'!$A$9:$Y$9,'5N mesh'!$B$37:$Z$37,$E75:$AC75)+'5N inverse'!$A$9*$C76/Setup!$B$17+INDEX('5N inverse'!$A$9:$Y$9,1,'5N mesh'!$B$7+1)*Setup!$B$22</f>
        <v>0</v>
      </c>
      <c r="L76" s="0" t="n">
        <f aca="false">SUMPRODUCT('5N inverse'!$A$10:$Y$10,'5N mesh'!$B$37:$Z$37,$E75:$AC75)+'5N inverse'!$A$10*$C76/Setup!$B$17+INDEX('5N inverse'!$A$10:$Y$10,1,'5N mesh'!$B$7+1)*Setup!$B$22</f>
        <v>0</v>
      </c>
      <c r="M76" s="0" t="n">
        <f aca="false">SUMPRODUCT('5N inverse'!$A$11:$Y$11,'5N mesh'!$B$37:$Z$37,$E75:$AC75)+'5N inverse'!$A$11*$C76/Setup!$B$17+INDEX('5N inverse'!$A$11:$Y$11,1,'5N mesh'!$B$7+1)*Setup!$B$22</f>
        <v>0</v>
      </c>
      <c r="N76" s="0" t="n">
        <f aca="false">SUMPRODUCT('5N inverse'!$A$12:$Y$12,'5N mesh'!$B$37:$Z$37,$E75:$AC75)+'5N inverse'!$A$12*$C76/Setup!$B$17+INDEX('5N inverse'!$A$12:$Y$12,1,'5N mesh'!$B$7+1)*Setup!$B$22</f>
        <v>0</v>
      </c>
      <c r="O76" s="0" t="n">
        <f aca="false">SUMPRODUCT('5N inverse'!$A$13:$Y$13,'5N mesh'!$B$37:$Z$37,$E75:$AC75)+'5N inverse'!$A$13*$C76/Setup!$B$17+INDEX('5N inverse'!$A$13:$Y$13,1,'5N mesh'!$B$7+1)*Setup!$B$22</f>
        <v>0</v>
      </c>
      <c r="P76" s="0" t="n">
        <f aca="false">SUMPRODUCT('5N inverse'!$A$14:$Y$14,'5N mesh'!$B$37:$Z$37,$E75:$AC75)+'5N inverse'!$A$14*$C76/Setup!$B$17+INDEX('5N inverse'!$A$14:$Y$14,1,'5N mesh'!$B$7+1)*Setup!$B$22</f>
        <v>0</v>
      </c>
      <c r="Q76" s="0" t="n">
        <f aca="false">SUMPRODUCT('5N inverse'!$A$15:$Y$15,'5N mesh'!$B$37:$Z$37,$E75:$AC75)+'5N inverse'!$A$15*$C76/Setup!$B$17+INDEX('5N inverse'!$A$15:$Y$15,1,'5N mesh'!$B$7+1)*Setup!$B$22</f>
        <v>0</v>
      </c>
      <c r="R76" s="0" t="n">
        <f aca="false">SUMPRODUCT('5N inverse'!$A$16:$Y$16,'5N mesh'!$B$37:$Z$37,$E75:$AC75)+'5N inverse'!$A$16*$C76/Setup!$B$17+INDEX('5N inverse'!$A$16:$Y$16,1,'5N mesh'!$B$7+1)*Setup!$B$22</f>
        <v>0</v>
      </c>
      <c r="S76" s="0" t="n">
        <f aca="false">SUMPRODUCT('5N inverse'!$A$17:$Y$17,'5N mesh'!$B$37:$Z$37,$E75:$AC75)+'5N inverse'!$A$17*$C76/Setup!$B$17+INDEX('5N inverse'!$A$17:$Y$17,1,'5N mesh'!$B$7+1)*Setup!$B$22</f>
        <v>0</v>
      </c>
      <c r="T76" s="0" t="n">
        <f aca="false">SUMPRODUCT('5N inverse'!$A$18:$Y$18,'5N mesh'!$B$37:$Z$37,$E75:$AC75)+'5N inverse'!$A$18*$C76/Setup!$B$17+INDEX('5N inverse'!$A$18:$Y$18,1,'5N mesh'!$B$7+1)*Setup!$B$22</f>
        <v>0</v>
      </c>
      <c r="U76" s="0" t="n">
        <f aca="false">SUMPRODUCT('5N inverse'!$A$19:$Y$19,'5N mesh'!$B$37:$Z$37,$E75:$AC75)+'5N inverse'!$A$19*$C76/Setup!$B$17+INDEX('5N inverse'!$A$19:$Y$19,1,'5N mesh'!$B$7+1)*Setup!$B$22</f>
        <v>0</v>
      </c>
      <c r="V76" s="0" t="n">
        <f aca="false">SUMPRODUCT('5N inverse'!$A$20:$Y$20,'5N mesh'!$B$37:$Z$37,$E75:$AC75)+'5N inverse'!$A$20*$C76/Setup!$B$17+INDEX('5N inverse'!$A$20:$Y$20,1,'5N mesh'!$B$7+1)*Setup!$B$22</f>
        <v>0</v>
      </c>
      <c r="W76" s="0" t="n">
        <f aca="false">SUMPRODUCT('5N inverse'!$A$21:$Y$21,'5N mesh'!$B$37:$Z$37,$E75:$AC75)+'5N inverse'!$A$21*$C76/Setup!$B$17+INDEX('5N inverse'!$A$21:$Y$21,1,'5N mesh'!$B$7+1)*Setup!$B$22</f>
        <v>0</v>
      </c>
      <c r="X76" s="0" t="n">
        <f aca="false">SUMPRODUCT('5N inverse'!$A$22:$Y$22,'5N mesh'!$B$37:$Z$37,$E75:$AC75)+'5N inverse'!$A$22*$C76/Setup!$B$17+INDEX('5N inverse'!$A$22:$Y$22,1,'5N mesh'!$B$7+1)*Setup!$B$22</f>
        <v>0</v>
      </c>
      <c r="Y76" s="0" t="n">
        <f aca="false">SUMPRODUCT('5N inverse'!$A$23:$Y$23,'5N mesh'!$B$37:$Z$37,$E75:$AC75)+'5N inverse'!$A$23*$C76/Setup!$B$17+INDEX('5N inverse'!$A$23:$Y$23,1,'5N mesh'!$B$7+1)*Setup!$B$22</f>
        <v>0</v>
      </c>
      <c r="Z76" s="0" t="n">
        <f aca="false">SUMPRODUCT('5N inverse'!$A$24:$Y$24,'5N mesh'!$B$37:$Z$37,$E75:$AC75)+'5N inverse'!$A$24*$C76/Setup!$B$17+INDEX('5N inverse'!$A$24:$Y$24,1,'5N mesh'!$B$7+1)*Setup!$B$22</f>
        <v>0</v>
      </c>
      <c r="AA76" s="0" t="n">
        <f aca="false">SUMPRODUCT('5N inverse'!$A$25:$Y$25,'5N mesh'!$B$37:$Z$37,$E75:$AC75)+'5N inverse'!$A$25*$C76/Setup!$B$17+INDEX('5N inverse'!$A$25:$Y$25,1,'5N mesh'!$B$7+1)*Setup!$B$22</f>
        <v>0</v>
      </c>
      <c r="AB76" s="0" t="n">
        <f aca="false">SUMPRODUCT('5N inverse'!$A$26:$Y$26,'5N mesh'!$B$37:$Z$37,$E75:$AC75)+'5N inverse'!$A$26*$C76/Setup!$B$17+INDEX('5N inverse'!$A$26:$Y$26,1,'5N mesh'!$B$7+1)*Setup!$B$22</f>
        <v>0</v>
      </c>
      <c r="AC76" s="0" t="n">
        <f aca="false">SUMPRODUCT('5N inverse'!$A$27:$Y$27,'5N mesh'!$B$37:$Z$37,$E75:$AC75)+'5N inverse'!$A$27*$C76/Setup!$B$17+INDEX('5N inverse'!$A$27:$Y$27,1,'5N mesh'!$B$7+1)*Setup!$B$22</f>
        <v>0</v>
      </c>
    </row>
    <row r="77" customFormat="false" ht="15" hidden="false" customHeight="false" outlineLevel="0" collapsed="false">
      <c r="A77" s="0" t="n">
        <v>72</v>
      </c>
      <c r="B77" s="0" t="n">
        <f aca="false">A77*Setup!$B$11/3600</f>
        <v>6</v>
      </c>
      <c r="C77" s="0" t="n">
        <f aca="false">Setup!$B$7+Setup!$B$8*COS(2*PI()*(B77-Setup!$B$9)/24)</f>
        <v>20.5358983848622</v>
      </c>
      <c r="D77" s="0" t="n">
        <f aca="false">(C77-E77)/Setup!$B$17</f>
        <v>17.2894214958566</v>
      </c>
      <c r="E77" s="0" t="n">
        <f aca="false">SUMPRODUCT('5N inverse'!$A$3:$Y$3,'5N mesh'!$B$37:$Z$37,$E76:$AC76)+'5N inverse'!$A$3*$C77/Setup!$B$17+INDEX('5N inverse'!$A$3:$Y$3,1,'5N mesh'!$B$7+1)*Setup!$B$22</f>
        <v>18.2882735904009</v>
      </c>
      <c r="F77" s="0" t="n">
        <f aca="false">SUMPRODUCT('5N inverse'!$A$4:$Y$4,'5N mesh'!$B$37:$Z$37,$E76:$AC76)+'5N inverse'!$A$4*$C77/Setup!$B$17+INDEX('5N inverse'!$A$4:$Y$4,1,'5N mesh'!$B$7+1)*Setup!$B$22</f>
        <v>17.7438388159903</v>
      </c>
      <c r="G77" s="0" t="n">
        <f aca="false">SUMPRODUCT('5N inverse'!$A$5:$Y$5,'5N mesh'!$B$37:$Z$37,$E76:$AC76)+'5N inverse'!$A$5*$C77/Setup!$B$17+INDEX('5N inverse'!$A$5:$Y$5,1,'5N mesh'!$B$7+1)*Setup!$B$22</f>
        <v>16.654969267169</v>
      </c>
      <c r="H77" s="0" t="n">
        <f aca="false">SUMPRODUCT('5N inverse'!$A$6:$Y$6,'5N mesh'!$B$37:$Z$37,$E76:$AC76)+'5N inverse'!$A$6*$C77/Setup!$B$17+INDEX('5N inverse'!$A$6:$Y$6,1,'5N mesh'!$B$7+1)*Setup!$B$22</f>
        <v>15.5660997183478</v>
      </c>
      <c r="I77" s="0" t="n">
        <f aca="false">SUMPRODUCT('5N inverse'!$A$7:$Y$7,'5N mesh'!$B$37:$Z$37,$E76:$AC76)+'5N inverse'!$A$7*$C77/Setup!$B$17+INDEX('5N inverse'!$A$7:$Y$7,1,'5N mesh'!$B$7+1)*Setup!$B$22</f>
        <v>15.0216649439372</v>
      </c>
      <c r="J77" s="0" t="n">
        <f aca="false">SUMPRODUCT('5N inverse'!$A$8:$Y$8,'5N mesh'!$B$37:$Z$37,$E76:$AC76)+'5N inverse'!$A$8*$C77/Setup!$B$17+INDEX('5N inverse'!$A$8:$Y$8,1,'5N mesh'!$B$7+1)*Setup!$B$22</f>
        <v>0</v>
      </c>
      <c r="K77" s="0" t="n">
        <f aca="false">SUMPRODUCT('5N inverse'!$A$9:$Y$9,'5N mesh'!$B$37:$Z$37,$E76:$AC76)+'5N inverse'!$A$9*$C77/Setup!$B$17+INDEX('5N inverse'!$A$9:$Y$9,1,'5N mesh'!$B$7+1)*Setup!$B$22</f>
        <v>0</v>
      </c>
      <c r="L77" s="0" t="n">
        <f aca="false">SUMPRODUCT('5N inverse'!$A$10:$Y$10,'5N mesh'!$B$37:$Z$37,$E76:$AC76)+'5N inverse'!$A$10*$C77/Setup!$B$17+INDEX('5N inverse'!$A$10:$Y$10,1,'5N mesh'!$B$7+1)*Setup!$B$22</f>
        <v>0</v>
      </c>
      <c r="M77" s="0" t="n">
        <f aca="false">SUMPRODUCT('5N inverse'!$A$11:$Y$11,'5N mesh'!$B$37:$Z$37,$E76:$AC76)+'5N inverse'!$A$11*$C77/Setup!$B$17+INDEX('5N inverse'!$A$11:$Y$11,1,'5N mesh'!$B$7+1)*Setup!$B$22</f>
        <v>0</v>
      </c>
      <c r="N77" s="0" t="n">
        <f aca="false">SUMPRODUCT('5N inverse'!$A$12:$Y$12,'5N mesh'!$B$37:$Z$37,$E76:$AC76)+'5N inverse'!$A$12*$C77/Setup!$B$17+INDEX('5N inverse'!$A$12:$Y$12,1,'5N mesh'!$B$7+1)*Setup!$B$22</f>
        <v>0</v>
      </c>
      <c r="O77" s="0" t="n">
        <f aca="false">SUMPRODUCT('5N inverse'!$A$13:$Y$13,'5N mesh'!$B$37:$Z$37,$E76:$AC76)+'5N inverse'!$A$13*$C77/Setup!$B$17+INDEX('5N inverse'!$A$13:$Y$13,1,'5N mesh'!$B$7+1)*Setup!$B$22</f>
        <v>0</v>
      </c>
      <c r="P77" s="0" t="n">
        <f aca="false">SUMPRODUCT('5N inverse'!$A$14:$Y$14,'5N mesh'!$B$37:$Z$37,$E76:$AC76)+'5N inverse'!$A$14*$C77/Setup!$B$17+INDEX('5N inverse'!$A$14:$Y$14,1,'5N mesh'!$B$7+1)*Setup!$B$22</f>
        <v>0</v>
      </c>
      <c r="Q77" s="0" t="n">
        <f aca="false">SUMPRODUCT('5N inverse'!$A$15:$Y$15,'5N mesh'!$B$37:$Z$37,$E76:$AC76)+'5N inverse'!$A$15*$C77/Setup!$B$17+INDEX('5N inverse'!$A$15:$Y$15,1,'5N mesh'!$B$7+1)*Setup!$B$22</f>
        <v>0</v>
      </c>
      <c r="R77" s="0" t="n">
        <f aca="false">SUMPRODUCT('5N inverse'!$A$16:$Y$16,'5N mesh'!$B$37:$Z$37,$E76:$AC76)+'5N inverse'!$A$16*$C77/Setup!$B$17+INDEX('5N inverse'!$A$16:$Y$16,1,'5N mesh'!$B$7+1)*Setup!$B$22</f>
        <v>0</v>
      </c>
      <c r="S77" s="0" t="n">
        <f aca="false">SUMPRODUCT('5N inverse'!$A$17:$Y$17,'5N mesh'!$B$37:$Z$37,$E76:$AC76)+'5N inverse'!$A$17*$C77/Setup!$B$17+INDEX('5N inverse'!$A$17:$Y$17,1,'5N mesh'!$B$7+1)*Setup!$B$22</f>
        <v>0</v>
      </c>
      <c r="T77" s="0" t="n">
        <f aca="false">SUMPRODUCT('5N inverse'!$A$18:$Y$18,'5N mesh'!$B$37:$Z$37,$E76:$AC76)+'5N inverse'!$A$18*$C77/Setup!$B$17+INDEX('5N inverse'!$A$18:$Y$18,1,'5N mesh'!$B$7+1)*Setup!$B$22</f>
        <v>0</v>
      </c>
      <c r="U77" s="0" t="n">
        <f aca="false">SUMPRODUCT('5N inverse'!$A$19:$Y$19,'5N mesh'!$B$37:$Z$37,$E76:$AC76)+'5N inverse'!$A$19*$C77/Setup!$B$17+INDEX('5N inverse'!$A$19:$Y$19,1,'5N mesh'!$B$7+1)*Setup!$B$22</f>
        <v>0</v>
      </c>
      <c r="V77" s="0" t="n">
        <f aca="false">SUMPRODUCT('5N inverse'!$A$20:$Y$20,'5N mesh'!$B$37:$Z$37,$E76:$AC76)+'5N inverse'!$A$20*$C77/Setup!$B$17+INDEX('5N inverse'!$A$20:$Y$20,1,'5N mesh'!$B$7+1)*Setup!$B$22</f>
        <v>0</v>
      </c>
      <c r="W77" s="0" t="n">
        <f aca="false">SUMPRODUCT('5N inverse'!$A$21:$Y$21,'5N mesh'!$B$37:$Z$37,$E76:$AC76)+'5N inverse'!$A$21*$C77/Setup!$B$17+INDEX('5N inverse'!$A$21:$Y$21,1,'5N mesh'!$B$7+1)*Setup!$B$22</f>
        <v>0</v>
      </c>
      <c r="X77" s="0" t="n">
        <f aca="false">SUMPRODUCT('5N inverse'!$A$22:$Y$22,'5N mesh'!$B$37:$Z$37,$E76:$AC76)+'5N inverse'!$A$22*$C77/Setup!$B$17+INDEX('5N inverse'!$A$22:$Y$22,1,'5N mesh'!$B$7+1)*Setup!$B$22</f>
        <v>0</v>
      </c>
      <c r="Y77" s="0" t="n">
        <f aca="false">SUMPRODUCT('5N inverse'!$A$23:$Y$23,'5N mesh'!$B$37:$Z$37,$E76:$AC76)+'5N inverse'!$A$23*$C77/Setup!$B$17+INDEX('5N inverse'!$A$23:$Y$23,1,'5N mesh'!$B$7+1)*Setup!$B$22</f>
        <v>0</v>
      </c>
      <c r="Z77" s="0" t="n">
        <f aca="false">SUMPRODUCT('5N inverse'!$A$24:$Y$24,'5N mesh'!$B$37:$Z$37,$E76:$AC76)+'5N inverse'!$A$24*$C77/Setup!$B$17+INDEX('5N inverse'!$A$24:$Y$24,1,'5N mesh'!$B$7+1)*Setup!$B$22</f>
        <v>0</v>
      </c>
      <c r="AA77" s="0" t="n">
        <f aca="false">SUMPRODUCT('5N inverse'!$A$25:$Y$25,'5N mesh'!$B$37:$Z$37,$E76:$AC76)+'5N inverse'!$A$25*$C77/Setup!$B$17+INDEX('5N inverse'!$A$25:$Y$25,1,'5N mesh'!$B$7+1)*Setup!$B$22</f>
        <v>0</v>
      </c>
      <c r="AB77" s="0" t="n">
        <f aca="false">SUMPRODUCT('5N inverse'!$A$26:$Y$26,'5N mesh'!$B$37:$Z$37,$E76:$AC76)+'5N inverse'!$A$26*$C77/Setup!$B$17+INDEX('5N inverse'!$A$26:$Y$26,1,'5N mesh'!$B$7+1)*Setup!$B$22</f>
        <v>0</v>
      </c>
      <c r="AC77" s="0" t="n">
        <f aca="false">SUMPRODUCT('5N inverse'!$A$27:$Y$27,'5N mesh'!$B$37:$Z$37,$E76:$AC76)+'5N inverse'!$A$27*$C77/Setup!$B$17+INDEX('5N inverse'!$A$27:$Y$27,1,'5N mesh'!$B$7+1)*Setup!$B$22</f>
        <v>0</v>
      </c>
    </row>
    <row r="78" customFormat="false" ht="15" hidden="false" customHeight="false" outlineLevel="0" collapsed="false">
      <c r="A78" s="0" t="n">
        <v>73</v>
      </c>
      <c r="B78" s="0" t="n">
        <f aca="false">A78*Setup!$B$11/3600</f>
        <v>6.08333333333333</v>
      </c>
      <c r="C78" s="0" t="n">
        <f aca="false">Setup!$B$7+Setup!$B$8*COS(2*PI()*(B78-Setup!$B$9)/24)</f>
        <v>20.5803525173082</v>
      </c>
      <c r="D78" s="0" t="n">
        <f aca="false">(C78-E78)/Setup!$B$17</f>
        <v>17.4123906783724</v>
      </c>
      <c r="E78" s="0" t="n">
        <f aca="false">SUMPRODUCT('5N inverse'!$A$3:$Y$3,'5N mesh'!$B$37:$Z$37,$E77:$AC77)+'5N inverse'!$A$3*$C78/Setup!$B$17+INDEX('5N inverse'!$A$3:$Y$3,1,'5N mesh'!$B$7+1)*Setup!$B$22</f>
        <v>18.3167417291198</v>
      </c>
      <c r="F78" s="0" t="n">
        <f aca="false">SUMPRODUCT('5N inverse'!$A$4:$Y$4,'5N mesh'!$B$37:$Z$37,$E77:$AC77)+'5N inverse'!$A$4*$C78/Setup!$B$17+INDEX('5N inverse'!$A$4:$Y$4,1,'5N mesh'!$B$7+1)*Setup!$B$22</f>
        <v>17.7676070687546</v>
      </c>
      <c r="G78" s="0" t="n">
        <f aca="false">SUMPRODUCT('5N inverse'!$A$5:$Y$5,'5N mesh'!$B$37:$Z$37,$E77:$AC77)+'5N inverse'!$A$5*$C78/Setup!$B$17+INDEX('5N inverse'!$A$5:$Y$5,1,'5N mesh'!$B$7+1)*Setup!$B$22</f>
        <v>16.6693377480243</v>
      </c>
      <c r="H78" s="0" t="n">
        <f aca="false">SUMPRODUCT('5N inverse'!$A$6:$Y$6,'5N mesh'!$B$37:$Z$37,$E77:$AC77)+'5N inverse'!$A$6*$C78/Setup!$B$17+INDEX('5N inverse'!$A$6:$Y$6,1,'5N mesh'!$B$7+1)*Setup!$B$22</f>
        <v>15.571068427294</v>
      </c>
      <c r="I78" s="0" t="n">
        <f aca="false">SUMPRODUCT('5N inverse'!$A$7:$Y$7,'5N mesh'!$B$37:$Z$37,$E77:$AC77)+'5N inverse'!$A$7*$C78/Setup!$B$17+INDEX('5N inverse'!$A$7:$Y$7,1,'5N mesh'!$B$7+1)*Setup!$B$22</f>
        <v>15.0219337669288</v>
      </c>
      <c r="J78" s="0" t="n">
        <f aca="false">SUMPRODUCT('5N inverse'!$A$8:$Y$8,'5N mesh'!$B$37:$Z$37,$E77:$AC77)+'5N inverse'!$A$8*$C78/Setup!$B$17+INDEX('5N inverse'!$A$8:$Y$8,1,'5N mesh'!$B$7+1)*Setup!$B$22</f>
        <v>0</v>
      </c>
      <c r="K78" s="0" t="n">
        <f aca="false">SUMPRODUCT('5N inverse'!$A$9:$Y$9,'5N mesh'!$B$37:$Z$37,$E77:$AC77)+'5N inverse'!$A$9*$C78/Setup!$B$17+INDEX('5N inverse'!$A$9:$Y$9,1,'5N mesh'!$B$7+1)*Setup!$B$22</f>
        <v>0</v>
      </c>
      <c r="L78" s="0" t="n">
        <f aca="false">SUMPRODUCT('5N inverse'!$A$10:$Y$10,'5N mesh'!$B$37:$Z$37,$E77:$AC77)+'5N inverse'!$A$10*$C78/Setup!$B$17+INDEX('5N inverse'!$A$10:$Y$10,1,'5N mesh'!$B$7+1)*Setup!$B$22</f>
        <v>0</v>
      </c>
      <c r="M78" s="0" t="n">
        <f aca="false">SUMPRODUCT('5N inverse'!$A$11:$Y$11,'5N mesh'!$B$37:$Z$37,$E77:$AC77)+'5N inverse'!$A$11*$C78/Setup!$B$17+INDEX('5N inverse'!$A$11:$Y$11,1,'5N mesh'!$B$7+1)*Setup!$B$22</f>
        <v>0</v>
      </c>
      <c r="N78" s="0" t="n">
        <f aca="false">SUMPRODUCT('5N inverse'!$A$12:$Y$12,'5N mesh'!$B$37:$Z$37,$E77:$AC77)+'5N inverse'!$A$12*$C78/Setup!$B$17+INDEX('5N inverse'!$A$12:$Y$12,1,'5N mesh'!$B$7+1)*Setup!$B$22</f>
        <v>0</v>
      </c>
      <c r="O78" s="0" t="n">
        <f aca="false">SUMPRODUCT('5N inverse'!$A$13:$Y$13,'5N mesh'!$B$37:$Z$37,$E77:$AC77)+'5N inverse'!$A$13*$C78/Setup!$B$17+INDEX('5N inverse'!$A$13:$Y$13,1,'5N mesh'!$B$7+1)*Setup!$B$22</f>
        <v>0</v>
      </c>
      <c r="P78" s="0" t="n">
        <f aca="false">SUMPRODUCT('5N inverse'!$A$14:$Y$14,'5N mesh'!$B$37:$Z$37,$E77:$AC77)+'5N inverse'!$A$14*$C78/Setup!$B$17+INDEX('5N inverse'!$A$14:$Y$14,1,'5N mesh'!$B$7+1)*Setup!$B$22</f>
        <v>0</v>
      </c>
      <c r="Q78" s="0" t="n">
        <f aca="false">SUMPRODUCT('5N inverse'!$A$15:$Y$15,'5N mesh'!$B$37:$Z$37,$E77:$AC77)+'5N inverse'!$A$15*$C78/Setup!$B$17+INDEX('5N inverse'!$A$15:$Y$15,1,'5N mesh'!$B$7+1)*Setup!$B$22</f>
        <v>0</v>
      </c>
      <c r="R78" s="0" t="n">
        <f aca="false">SUMPRODUCT('5N inverse'!$A$16:$Y$16,'5N mesh'!$B$37:$Z$37,$E77:$AC77)+'5N inverse'!$A$16*$C78/Setup!$B$17+INDEX('5N inverse'!$A$16:$Y$16,1,'5N mesh'!$B$7+1)*Setup!$B$22</f>
        <v>0</v>
      </c>
      <c r="S78" s="0" t="n">
        <f aca="false">SUMPRODUCT('5N inverse'!$A$17:$Y$17,'5N mesh'!$B$37:$Z$37,$E77:$AC77)+'5N inverse'!$A$17*$C78/Setup!$B$17+INDEX('5N inverse'!$A$17:$Y$17,1,'5N mesh'!$B$7+1)*Setup!$B$22</f>
        <v>0</v>
      </c>
      <c r="T78" s="0" t="n">
        <f aca="false">SUMPRODUCT('5N inverse'!$A$18:$Y$18,'5N mesh'!$B$37:$Z$37,$E77:$AC77)+'5N inverse'!$A$18*$C78/Setup!$B$17+INDEX('5N inverse'!$A$18:$Y$18,1,'5N mesh'!$B$7+1)*Setup!$B$22</f>
        <v>0</v>
      </c>
      <c r="U78" s="0" t="n">
        <f aca="false">SUMPRODUCT('5N inverse'!$A$19:$Y$19,'5N mesh'!$B$37:$Z$37,$E77:$AC77)+'5N inverse'!$A$19*$C78/Setup!$B$17+INDEX('5N inverse'!$A$19:$Y$19,1,'5N mesh'!$B$7+1)*Setup!$B$22</f>
        <v>0</v>
      </c>
      <c r="V78" s="0" t="n">
        <f aca="false">SUMPRODUCT('5N inverse'!$A$20:$Y$20,'5N mesh'!$B$37:$Z$37,$E77:$AC77)+'5N inverse'!$A$20*$C78/Setup!$B$17+INDEX('5N inverse'!$A$20:$Y$20,1,'5N mesh'!$B$7+1)*Setup!$B$22</f>
        <v>0</v>
      </c>
      <c r="W78" s="0" t="n">
        <f aca="false">SUMPRODUCT('5N inverse'!$A$21:$Y$21,'5N mesh'!$B$37:$Z$37,$E77:$AC77)+'5N inverse'!$A$21*$C78/Setup!$B$17+INDEX('5N inverse'!$A$21:$Y$21,1,'5N mesh'!$B$7+1)*Setup!$B$22</f>
        <v>0</v>
      </c>
      <c r="X78" s="0" t="n">
        <f aca="false">SUMPRODUCT('5N inverse'!$A$22:$Y$22,'5N mesh'!$B$37:$Z$37,$E77:$AC77)+'5N inverse'!$A$22*$C78/Setup!$B$17+INDEX('5N inverse'!$A$22:$Y$22,1,'5N mesh'!$B$7+1)*Setup!$B$22</f>
        <v>0</v>
      </c>
      <c r="Y78" s="0" t="n">
        <f aca="false">SUMPRODUCT('5N inverse'!$A$23:$Y$23,'5N mesh'!$B$37:$Z$37,$E77:$AC77)+'5N inverse'!$A$23*$C78/Setup!$B$17+INDEX('5N inverse'!$A$23:$Y$23,1,'5N mesh'!$B$7+1)*Setup!$B$22</f>
        <v>0</v>
      </c>
      <c r="Z78" s="0" t="n">
        <f aca="false">SUMPRODUCT('5N inverse'!$A$24:$Y$24,'5N mesh'!$B$37:$Z$37,$E77:$AC77)+'5N inverse'!$A$24*$C78/Setup!$B$17+INDEX('5N inverse'!$A$24:$Y$24,1,'5N mesh'!$B$7+1)*Setup!$B$22</f>
        <v>0</v>
      </c>
      <c r="AA78" s="0" t="n">
        <f aca="false">SUMPRODUCT('5N inverse'!$A$25:$Y$25,'5N mesh'!$B$37:$Z$37,$E77:$AC77)+'5N inverse'!$A$25*$C78/Setup!$B$17+INDEX('5N inverse'!$A$25:$Y$25,1,'5N mesh'!$B$7+1)*Setup!$B$22</f>
        <v>0</v>
      </c>
      <c r="AB78" s="0" t="n">
        <f aca="false">SUMPRODUCT('5N inverse'!$A$26:$Y$26,'5N mesh'!$B$37:$Z$37,$E77:$AC77)+'5N inverse'!$A$26*$C78/Setup!$B$17+INDEX('5N inverse'!$A$26:$Y$26,1,'5N mesh'!$B$7+1)*Setup!$B$22</f>
        <v>0</v>
      </c>
      <c r="AC78" s="0" t="n">
        <f aca="false">SUMPRODUCT('5N inverse'!$A$27:$Y$27,'5N mesh'!$B$37:$Z$37,$E77:$AC77)+'5N inverse'!$A$27*$C78/Setup!$B$17+INDEX('5N inverse'!$A$27:$Y$27,1,'5N mesh'!$B$7+1)*Setup!$B$22</f>
        <v>0</v>
      </c>
    </row>
    <row r="79" customFormat="false" ht="15" hidden="false" customHeight="false" outlineLevel="0" collapsed="false">
      <c r="A79" s="0" t="n">
        <v>74</v>
      </c>
      <c r="B79" s="0" t="n">
        <f aca="false">A79*Setup!$B$11/3600</f>
        <v>6.16666666666667</v>
      </c>
      <c r="C79" s="0" t="n">
        <f aca="false">Setup!$B$7+Setup!$B$8*COS(2*PI()*(B79-Setup!$B$9)/24)</f>
        <v>20.6264342167485</v>
      </c>
      <c r="D79" s="0" t="n">
        <f aca="false">(C79-E79)/Setup!$B$17</f>
        <v>17.5462053965209</v>
      </c>
      <c r="E79" s="0" t="n">
        <f aca="false">SUMPRODUCT('5N inverse'!$A$3:$Y$3,'5N mesh'!$B$37:$Z$37,$E78:$AC78)+'5N inverse'!$A$3*$C79/Setup!$B$17+INDEX('5N inverse'!$A$3:$Y$3,1,'5N mesh'!$B$7+1)*Setup!$B$22</f>
        <v>18.3454275152007</v>
      </c>
      <c r="F79" s="0" t="n">
        <f aca="false">SUMPRODUCT('5N inverse'!$A$4:$Y$4,'5N mesh'!$B$37:$Z$37,$E78:$AC78)+'5N inverse'!$A$4*$C79/Setup!$B$17+INDEX('5N inverse'!$A$4:$Y$4,1,'5N mesh'!$B$7+1)*Setup!$B$22</f>
        <v>17.7915565225994</v>
      </c>
      <c r="G79" s="0" t="n">
        <f aca="false">SUMPRODUCT('5N inverse'!$A$5:$Y$5,'5N mesh'!$B$37:$Z$37,$E78:$AC78)+'5N inverse'!$A$5*$C79/Setup!$B$17+INDEX('5N inverse'!$A$5:$Y$5,1,'5N mesh'!$B$7+1)*Setup!$B$22</f>
        <v>16.6838145373968</v>
      </c>
      <c r="H79" s="0" t="n">
        <f aca="false">SUMPRODUCT('5N inverse'!$A$6:$Y$6,'5N mesh'!$B$37:$Z$37,$E78:$AC78)+'5N inverse'!$A$6*$C79/Setup!$B$17+INDEX('5N inverse'!$A$6:$Y$6,1,'5N mesh'!$B$7+1)*Setup!$B$22</f>
        <v>15.5760725521942</v>
      </c>
      <c r="I79" s="0" t="n">
        <f aca="false">SUMPRODUCT('5N inverse'!$A$7:$Y$7,'5N mesh'!$B$37:$Z$37,$E78:$AC78)+'5N inverse'!$A$7*$C79/Setup!$B$17+INDEX('5N inverse'!$A$7:$Y$7,1,'5N mesh'!$B$7+1)*Setup!$B$22</f>
        <v>15.0222015595929</v>
      </c>
      <c r="J79" s="0" t="n">
        <f aca="false">SUMPRODUCT('5N inverse'!$A$8:$Y$8,'5N mesh'!$B$37:$Z$37,$E78:$AC78)+'5N inverse'!$A$8*$C79/Setup!$B$17+INDEX('5N inverse'!$A$8:$Y$8,1,'5N mesh'!$B$7+1)*Setup!$B$22</f>
        <v>0</v>
      </c>
      <c r="K79" s="0" t="n">
        <f aca="false">SUMPRODUCT('5N inverse'!$A$9:$Y$9,'5N mesh'!$B$37:$Z$37,$E78:$AC78)+'5N inverse'!$A$9*$C79/Setup!$B$17+INDEX('5N inverse'!$A$9:$Y$9,1,'5N mesh'!$B$7+1)*Setup!$B$22</f>
        <v>0</v>
      </c>
      <c r="L79" s="0" t="n">
        <f aca="false">SUMPRODUCT('5N inverse'!$A$10:$Y$10,'5N mesh'!$B$37:$Z$37,$E78:$AC78)+'5N inverse'!$A$10*$C79/Setup!$B$17+INDEX('5N inverse'!$A$10:$Y$10,1,'5N mesh'!$B$7+1)*Setup!$B$22</f>
        <v>0</v>
      </c>
      <c r="M79" s="0" t="n">
        <f aca="false">SUMPRODUCT('5N inverse'!$A$11:$Y$11,'5N mesh'!$B$37:$Z$37,$E78:$AC78)+'5N inverse'!$A$11*$C79/Setup!$B$17+INDEX('5N inverse'!$A$11:$Y$11,1,'5N mesh'!$B$7+1)*Setup!$B$22</f>
        <v>0</v>
      </c>
      <c r="N79" s="0" t="n">
        <f aca="false">SUMPRODUCT('5N inverse'!$A$12:$Y$12,'5N mesh'!$B$37:$Z$37,$E78:$AC78)+'5N inverse'!$A$12*$C79/Setup!$B$17+INDEX('5N inverse'!$A$12:$Y$12,1,'5N mesh'!$B$7+1)*Setup!$B$22</f>
        <v>0</v>
      </c>
      <c r="O79" s="0" t="n">
        <f aca="false">SUMPRODUCT('5N inverse'!$A$13:$Y$13,'5N mesh'!$B$37:$Z$37,$E78:$AC78)+'5N inverse'!$A$13*$C79/Setup!$B$17+INDEX('5N inverse'!$A$13:$Y$13,1,'5N mesh'!$B$7+1)*Setup!$B$22</f>
        <v>0</v>
      </c>
      <c r="P79" s="0" t="n">
        <f aca="false">SUMPRODUCT('5N inverse'!$A$14:$Y$14,'5N mesh'!$B$37:$Z$37,$E78:$AC78)+'5N inverse'!$A$14*$C79/Setup!$B$17+INDEX('5N inverse'!$A$14:$Y$14,1,'5N mesh'!$B$7+1)*Setup!$B$22</f>
        <v>0</v>
      </c>
      <c r="Q79" s="0" t="n">
        <f aca="false">SUMPRODUCT('5N inverse'!$A$15:$Y$15,'5N mesh'!$B$37:$Z$37,$E78:$AC78)+'5N inverse'!$A$15*$C79/Setup!$B$17+INDEX('5N inverse'!$A$15:$Y$15,1,'5N mesh'!$B$7+1)*Setup!$B$22</f>
        <v>0</v>
      </c>
      <c r="R79" s="0" t="n">
        <f aca="false">SUMPRODUCT('5N inverse'!$A$16:$Y$16,'5N mesh'!$B$37:$Z$37,$E78:$AC78)+'5N inverse'!$A$16*$C79/Setup!$B$17+INDEX('5N inverse'!$A$16:$Y$16,1,'5N mesh'!$B$7+1)*Setup!$B$22</f>
        <v>0</v>
      </c>
      <c r="S79" s="0" t="n">
        <f aca="false">SUMPRODUCT('5N inverse'!$A$17:$Y$17,'5N mesh'!$B$37:$Z$37,$E78:$AC78)+'5N inverse'!$A$17*$C79/Setup!$B$17+INDEX('5N inverse'!$A$17:$Y$17,1,'5N mesh'!$B$7+1)*Setup!$B$22</f>
        <v>0</v>
      </c>
      <c r="T79" s="0" t="n">
        <f aca="false">SUMPRODUCT('5N inverse'!$A$18:$Y$18,'5N mesh'!$B$37:$Z$37,$E78:$AC78)+'5N inverse'!$A$18*$C79/Setup!$B$17+INDEX('5N inverse'!$A$18:$Y$18,1,'5N mesh'!$B$7+1)*Setup!$B$22</f>
        <v>0</v>
      </c>
      <c r="U79" s="0" t="n">
        <f aca="false">SUMPRODUCT('5N inverse'!$A$19:$Y$19,'5N mesh'!$B$37:$Z$37,$E78:$AC78)+'5N inverse'!$A$19*$C79/Setup!$B$17+INDEX('5N inverse'!$A$19:$Y$19,1,'5N mesh'!$B$7+1)*Setup!$B$22</f>
        <v>0</v>
      </c>
      <c r="V79" s="0" t="n">
        <f aca="false">SUMPRODUCT('5N inverse'!$A$20:$Y$20,'5N mesh'!$B$37:$Z$37,$E78:$AC78)+'5N inverse'!$A$20*$C79/Setup!$B$17+INDEX('5N inverse'!$A$20:$Y$20,1,'5N mesh'!$B$7+1)*Setup!$B$22</f>
        <v>0</v>
      </c>
      <c r="W79" s="0" t="n">
        <f aca="false">SUMPRODUCT('5N inverse'!$A$21:$Y$21,'5N mesh'!$B$37:$Z$37,$E78:$AC78)+'5N inverse'!$A$21*$C79/Setup!$B$17+INDEX('5N inverse'!$A$21:$Y$21,1,'5N mesh'!$B$7+1)*Setup!$B$22</f>
        <v>0</v>
      </c>
      <c r="X79" s="0" t="n">
        <f aca="false">SUMPRODUCT('5N inverse'!$A$22:$Y$22,'5N mesh'!$B$37:$Z$37,$E78:$AC78)+'5N inverse'!$A$22*$C79/Setup!$B$17+INDEX('5N inverse'!$A$22:$Y$22,1,'5N mesh'!$B$7+1)*Setup!$B$22</f>
        <v>0</v>
      </c>
      <c r="Y79" s="0" t="n">
        <f aca="false">SUMPRODUCT('5N inverse'!$A$23:$Y$23,'5N mesh'!$B$37:$Z$37,$E78:$AC78)+'5N inverse'!$A$23*$C79/Setup!$B$17+INDEX('5N inverse'!$A$23:$Y$23,1,'5N mesh'!$B$7+1)*Setup!$B$22</f>
        <v>0</v>
      </c>
      <c r="Z79" s="0" t="n">
        <f aca="false">SUMPRODUCT('5N inverse'!$A$24:$Y$24,'5N mesh'!$B$37:$Z$37,$E78:$AC78)+'5N inverse'!$A$24*$C79/Setup!$B$17+INDEX('5N inverse'!$A$24:$Y$24,1,'5N mesh'!$B$7+1)*Setup!$B$22</f>
        <v>0</v>
      </c>
      <c r="AA79" s="0" t="n">
        <f aca="false">SUMPRODUCT('5N inverse'!$A$25:$Y$25,'5N mesh'!$B$37:$Z$37,$E78:$AC78)+'5N inverse'!$A$25*$C79/Setup!$B$17+INDEX('5N inverse'!$A$25:$Y$25,1,'5N mesh'!$B$7+1)*Setup!$B$22</f>
        <v>0</v>
      </c>
      <c r="AB79" s="0" t="n">
        <f aca="false">SUMPRODUCT('5N inverse'!$A$26:$Y$26,'5N mesh'!$B$37:$Z$37,$E78:$AC78)+'5N inverse'!$A$26*$C79/Setup!$B$17+INDEX('5N inverse'!$A$26:$Y$26,1,'5N mesh'!$B$7+1)*Setup!$B$22</f>
        <v>0</v>
      </c>
      <c r="AC79" s="0" t="n">
        <f aca="false">SUMPRODUCT('5N inverse'!$A$27:$Y$27,'5N mesh'!$B$37:$Z$37,$E78:$AC78)+'5N inverse'!$A$27*$C79/Setup!$B$17+INDEX('5N inverse'!$A$27:$Y$27,1,'5N mesh'!$B$7+1)*Setup!$B$22</f>
        <v>0</v>
      </c>
    </row>
    <row r="80" customFormat="false" ht="15" hidden="false" customHeight="false" outlineLevel="0" collapsed="false">
      <c r="A80" s="0" t="n">
        <v>75</v>
      </c>
      <c r="B80" s="0" t="n">
        <f aca="false">A80*Setup!$B$11/3600</f>
        <v>6.25</v>
      </c>
      <c r="C80" s="0" t="n">
        <f aca="false">Setup!$B$7+Setup!$B$8*COS(2*PI()*(B80-Setup!$B$9)/24)</f>
        <v>20.6741215507898</v>
      </c>
      <c r="D80" s="0" t="n">
        <f aca="false">(C80-E80)/Setup!$B$17</f>
        <v>17.6905594543044</v>
      </c>
      <c r="E80" s="0" t="n">
        <f aca="false">SUMPRODUCT('5N inverse'!$A$3:$Y$3,'5N mesh'!$B$37:$Z$37,$E79:$AC79)+'5N inverse'!$A$3*$C80/Setup!$B$17+INDEX('5N inverse'!$A$3:$Y$3,1,'5N mesh'!$B$7+1)*Setup!$B$22</f>
        <v>18.3743488217303</v>
      </c>
      <c r="F80" s="0" t="n">
        <f aca="false">SUMPRODUCT('5N inverse'!$A$4:$Y$4,'5N mesh'!$B$37:$Z$37,$E79:$AC79)+'5N inverse'!$A$4*$C80/Setup!$B$17+INDEX('5N inverse'!$A$4:$Y$4,1,'5N mesh'!$B$7+1)*Setup!$B$22</f>
        <v>17.815702092582</v>
      </c>
      <c r="G80" s="0" t="n">
        <f aca="false">SUMPRODUCT('5N inverse'!$A$5:$Y$5,'5N mesh'!$B$37:$Z$37,$E79:$AC79)+'5N inverse'!$A$5*$C80/Setup!$B$17+INDEX('5N inverse'!$A$5:$Y$5,1,'5N mesh'!$B$7+1)*Setup!$B$22</f>
        <v>16.6984086342855</v>
      </c>
      <c r="H80" s="0" t="n">
        <f aca="false">SUMPRODUCT('5N inverse'!$A$6:$Y$6,'5N mesh'!$B$37:$Z$37,$E79:$AC79)+'5N inverse'!$A$6*$C80/Setup!$B$17+INDEX('5N inverse'!$A$6:$Y$6,1,'5N mesh'!$B$7+1)*Setup!$B$22</f>
        <v>15.581115175989</v>
      </c>
      <c r="I80" s="0" t="n">
        <f aca="false">SUMPRODUCT('5N inverse'!$A$7:$Y$7,'5N mesh'!$B$37:$Z$37,$E79:$AC79)+'5N inverse'!$A$7*$C80/Setup!$B$17+INDEX('5N inverse'!$A$7:$Y$7,1,'5N mesh'!$B$7+1)*Setup!$B$22</f>
        <v>15.0224684468407</v>
      </c>
      <c r="J80" s="0" t="n">
        <f aca="false">SUMPRODUCT('5N inverse'!$A$8:$Y$8,'5N mesh'!$B$37:$Z$37,$E79:$AC79)+'5N inverse'!$A$8*$C80/Setup!$B$17+INDEX('5N inverse'!$A$8:$Y$8,1,'5N mesh'!$B$7+1)*Setup!$B$22</f>
        <v>0</v>
      </c>
      <c r="K80" s="0" t="n">
        <f aca="false">SUMPRODUCT('5N inverse'!$A$9:$Y$9,'5N mesh'!$B$37:$Z$37,$E79:$AC79)+'5N inverse'!$A$9*$C80/Setup!$B$17+INDEX('5N inverse'!$A$9:$Y$9,1,'5N mesh'!$B$7+1)*Setup!$B$22</f>
        <v>0</v>
      </c>
      <c r="L80" s="0" t="n">
        <f aca="false">SUMPRODUCT('5N inverse'!$A$10:$Y$10,'5N mesh'!$B$37:$Z$37,$E79:$AC79)+'5N inverse'!$A$10*$C80/Setup!$B$17+INDEX('5N inverse'!$A$10:$Y$10,1,'5N mesh'!$B$7+1)*Setup!$B$22</f>
        <v>0</v>
      </c>
      <c r="M80" s="0" t="n">
        <f aca="false">SUMPRODUCT('5N inverse'!$A$11:$Y$11,'5N mesh'!$B$37:$Z$37,$E79:$AC79)+'5N inverse'!$A$11*$C80/Setup!$B$17+INDEX('5N inverse'!$A$11:$Y$11,1,'5N mesh'!$B$7+1)*Setup!$B$22</f>
        <v>0</v>
      </c>
      <c r="N80" s="0" t="n">
        <f aca="false">SUMPRODUCT('5N inverse'!$A$12:$Y$12,'5N mesh'!$B$37:$Z$37,$E79:$AC79)+'5N inverse'!$A$12*$C80/Setup!$B$17+INDEX('5N inverse'!$A$12:$Y$12,1,'5N mesh'!$B$7+1)*Setup!$B$22</f>
        <v>0</v>
      </c>
      <c r="O80" s="0" t="n">
        <f aca="false">SUMPRODUCT('5N inverse'!$A$13:$Y$13,'5N mesh'!$B$37:$Z$37,$E79:$AC79)+'5N inverse'!$A$13*$C80/Setup!$B$17+INDEX('5N inverse'!$A$13:$Y$13,1,'5N mesh'!$B$7+1)*Setup!$B$22</f>
        <v>0</v>
      </c>
      <c r="P80" s="0" t="n">
        <f aca="false">SUMPRODUCT('5N inverse'!$A$14:$Y$14,'5N mesh'!$B$37:$Z$37,$E79:$AC79)+'5N inverse'!$A$14*$C80/Setup!$B$17+INDEX('5N inverse'!$A$14:$Y$14,1,'5N mesh'!$B$7+1)*Setup!$B$22</f>
        <v>0</v>
      </c>
      <c r="Q80" s="0" t="n">
        <f aca="false">SUMPRODUCT('5N inverse'!$A$15:$Y$15,'5N mesh'!$B$37:$Z$37,$E79:$AC79)+'5N inverse'!$A$15*$C80/Setup!$B$17+INDEX('5N inverse'!$A$15:$Y$15,1,'5N mesh'!$B$7+1)*Setup!$B$22</f>
        <v>0</v>
      </c>
      <c r="R80" s="0" t="n">
        <f aca="false">SUMPRODUCT('5N inverse'!$A$16:$Y$16,'5N mesh'!$B$37:$Z$37,$E79:$AC79)+'5N inverse'!$A$16*$C80/Setup!$B$17+INDEX('5N inverse'!$A$16:$Y$16,1,'5N mesh'!$B$7+1)*Setup!$B$22</f>
        <v>0</v>
      </c>
      <c r="S80" s="0" t="n">
        <f aca="false">SUMPRODUCT('5N inverse'!$A$17:$Y$17,'5N mesh'!$B$37:$Z$37,$E79:$AC79)+'5N inverse'!$A$17*$C80/Setup!$B$17+INDEX('5N inverse'!$A$17:$Y$17,1,'5N mesh'!$B$7+1)*Setup!$B$22</f>
        <v>0</v>
      </c>
      <c r="T80" s="0" t="n">
        <f aca="false">SUMPRODUCT('5N inverse'!$A$18:$Y$18,'5N mesh'!$B$37:$Z$37,$E79:$AC79)+'5N inverse'!$A$18*$C80/Setup!$B$17+INDEX('5N inverse'!$A$18:$Y$18,1,'5N mesh'!$B$7+1)*Setup!$B$22</f>
        <v>0</v>
      </c>
      <c r="U80" s="0" t="n">
        <f aca="false">SUMPRODUCT('5N inverse'!$A$19:$Y$19,'5N mesh'!$B$37:$Z$37,$E79:$AC79)+'5N inverse'!$A$19*$C80/Setup!$B$17+INDEX('5N inverse'!$A$19:$Y$19,1,'5N mesh'!$B$7+1)*Setup!$B$22</f>
        <v>0</v>
      </c>
      <c r="V80" s="0" t="n">
        <f aca="false">SUMPRODUCT('5N inverse'!$A$20:$Y$20,'5N mesh'!$B$37:$Z$37,$E79:$AC79)+'5N inverse'!$A$20*$C80/Setup!$B$17+INDEX('5N inverse'!$A$20:$Y$20,1,'5N mesh'!$B$7+1)*Setup!$B$22</f>
        <v>0</v>
      </c>
      <c r="W80" s="0" t="n">
        <f aca="false">SUMPRODUCT('5N inverse'!$A$21:$Y$21,'5N mesh'!$B$37:$Z$37,$E79:$AC79)+'5N inverse'!$A$21*$C80/Setup!$B$17+INDEX('5N inverse'!$A$21:$Y$21,1,'5N mesh'!$B$7+1)*Setup!$B$22</f>
        <v>0</v>
      </c>
      <c r="X80" s="0" t="n">
        <f aca="false">SUMPRODUCT('5N inverse'!$A$22:$Y$22,'5N mesh'!$B$37:$Z$37,$E79:$AC79)+'5N inverse'!$A$22*$C80/Setup!$B$17+INDEX('5N inverse'!$A$22:$Y$22,1,'5N mesh'!$B$7+1)*Setup!$B$22</f>
        <v>0</v>
      </c>
      <c r="Y80" s="0" t="n">
        <f aca="false">SUMPRODUCT('5N inverse'!$A$23:$Y$23,'5N mesh'!$B$37:$Z$37,$E79:$AC79)+'5N inverse'!$A$23*$C80/Setup!$B$17+INDEX('5N inverse'!$A$23:$Y$23,1,'5N mesh'!$B$7+1)*Setup!$B$22</f>
        <v>0</v>
      </c>
      <c r="Z80" s="0" t="n">
        <f aca="false">SUMPRODUCT('5N inverse'!$A$24:$Y$24,'5N mesh'!$B$37:$Z$37,$E79:$AC79)+'5N inverse'!$A$24*$C80/Setup!$B$17+INDEX('5N inverse'!$A$24:$Y$24,1,'5N mesh'!$B$7+1)*Setup!$B$22</f>
        <v>0</v>
      </c>
      <c r="AA80" s="0" t="n">
        <f aca="false">SUMPRODUCT('5N inverse'!$A$25:$Y$25,'5N mesh'!$B$37:$Z$37,$E79:$AC79)+'5N inverse'!$A$25*$C80/Setup!$B$17+INDEX('5N inverse'!$A$25:$Y$25,1,'5N mesh'!$B$7+1)*Setup!$B$22</f>
        <v>0</v>
      </c>
      <c r="AB80" s="0" t="n">
        <f aca="false">SUMPRODUCT('5N inverse'!$A$26:$Y$26,'5N mesh'!$B$37:$Z$37,$E79:$AC79)+'5N inverse'!$A$26*$C80/Setup!$B$17+INDEX('5N inverse'!$A$26:$Y$26,1,'5N mesh'!$B$7+1)*Setup!$B$22</f>
        <v>0</v>
      </c>
      <c r="AC80" s="0" t="n">
        <f aca="false">SUMPRODUCT('5N inverse'!$A$27:$Y$27,'5N mesh'!$B$37:$Z$37,$E79:$AC79)+'5N inverse'!$A$27*$C80/Setup!$B$17+INDEX('5N inverse'!$A$27:$Y$27,1,'5N mesh'!$B$7+1)*Setup!$B$22</f>
        <v>0</v>
      </c>
    </row>
    <row r="81" customFormat="false" ht="15" hidden="false" customHeight="false" outlineLevel="0" collapsed="false">
      <c r="A81" s="0" t="n">
        <v>76</v>
      </c>
      <c r="B81" s="0" t="n">
        <f aca="false">A81*Setup!$B$11/3600</f>
        <v>6.33333333333333</v>
      </c>
      <c r="C81" s="0" t="n">
        <f aca="false">Setup!$B$7+Setup!$B$8*COS(2*PI()*(B81-Setup!$B$9)/24)</f>
        <v>20.723391822844</v>
      </c>
      <c r="D81" s="0" t="n">
        <f aca="false">(C81-E81)/Setup!$B$17</f>
        <v>17.8451448627758</v>
      </c>
      <c r="E81" s="0" t="n">
        <f aca="false">SUMPRODUCT('5N inverse'!$A$3:$Y$3,'5N mesh'!$B$37:$Z$37,$E80:$AC80)+'5N inverse'!$A$3*$C81/Setup!$B$17+INDEX('5N inverse'!$A$3:$Y$3,1,'5N mesh'!$B$7+1)*Setup!$B$22</f>
        <v>18.4035229906832</v>
      </c>
      <c r="F81" s="0" t="n">
        <f aca="false">SUMPRODUCT('5N inverse'!$A$4:$Y$4,'5N mesh'!$B$37:$Z$37,$E80:$AC80)+'5N inverse'!$A$4*$C81/Setup!$B$17+INDEX('5N inverse'!$A$4:$Y$4,1,'5N mesh'!$B$7+1)*Setup!$B$22</f>
        <v>17.840058251321</v>
      </c>
      <c r="G81" s="0" t="n">
        <f aca="false">SUMPRODUCT('5N inverse'!$A$5:$Y$5,'5N mesh'!$B$37:$Z$37,$E80:$AC80)+'5N inverse'!$A$5*$C81/Setup!$B$17+INDEX('5N inverse'!$A$5:$Y$5,1,'5N mesh'!$B$7+1)*Setup!$B$22</f>
        <v>16.7131287725965</v>
      </c>
      <c r="H81" s="0" t="n">
        <f aca="false">SUMPRODUCT('5N inverse'!$A$6:$Y$6,'5N mesh'!$B$37:$Z$37,$E80:$AC80)+'5N inverse'!$A$6*$C81/Setup!$B$17+INDEX('5N inverse'!$A$6:$Y$6,1,'5N mesh'!$B$7+1)*Setup!$B$22</f>
        <v>15.5861992938721</v>
      </c>
      <c r="I81" s="0" t="n">
        <f aca="false">SUMPRODUCT('5N inverse'!$A$7:$Y$7,'5N mesh'!$B$37:$Z$37,$E80:$AC80)+'5N inverse'!$A$7*$C81/Setup!$B$17+INDEX('5N inverse'!$A$7:$Y$7,1,'5N mesh'!$B$7+1)*Setup!$B$22</f>
        <v>15.0227345545099</v>
      </c>
      <c r="J81" s="0" t="n">
        <f aca="false">SUMPRODUCT('5N inverse'!$A$8:$Y$8,'5N mesh'!$B$37:$Z$37,$E80:$AC80)+'5N inverse'!$A$8*$C81/Setup!$B$17+INDEX('5N inverse'!$A$8:$Y$8,1,'5N mesh'!$B$7+1)*Setup!$B$22</f>
        <v>0</v>
      </c>
      <c r="K81" s="0" t="n">
        <f aca="false">SUMPRODUCT('5N inverse'!$A$9:$Y$9,'5N mesh'!$B$37:$Z$37,$E80:$AC80)+'5N inverse'!$A$9*$C81/Setup!$B$17+INDEX('5N inverse'!$A$9:$Y$9,1,'5N mesh'!$B$7+1)*Setup!$B$22</f>
        <v>0</v>
      </c>
      <c r="L81" s="0" t="n">
        <f aca="false">SUMPRODUCT('5N inverse'!$A$10:$Y$10,'5N mesh'!$B$37:$Z$37,$E80:$AC80)+'5N inverse'!$A$10*$C81/Setup!$B$17+INDEX('5N inverse'!$A$10:$Y$10,1,'5N mesh'!$B$7+1)*Setup!$B$22</f>
        <v>0</v>
      </c>
      <c r="M81" s="0" t="n">
        <f aca="false">SUMPRODUCT('5N inverse'!$A$11:$Y$11,'5N mesh'!$B$37:$Z$37,$E80:$AC80)+'5N inverse'!$A$11*$C81/Setup!$B$17+INDEX('5N inverse'!$A$11:$Y$11,1,'5N mesh'!$B$7+1)*Setup!$B$22</f>
        <v>0</v>
      </c>
      <c r="N81" s="0" t="n">
        <f aca="false">SUMPRODUCT('5N inverse'!$A$12:$Y$12,'5N mesh'!$B$37:$Z$37,$E80:$AC80)+'5N inverse'!$A$12*$C81/Setup!$B$17+INDEX('5N inverse'!$A$12:$Y$12,1,'5N mesh'!$B$7+1)*Setup!$B$22</f>
        <v>0</v>
      </c>
      <c r="O81" s="0" t="n">
        <f aca="false">SUMPRODUCT('5N inverse'!$A$13:$Y$13,'5N mesh'!$B$37:$Z$37,$E80:$AC80)+'5N inverse'!$A$13*$C81/Setup!$B$17+INDEX('5N inverse'!$A$13:$Y$13,1,'5N mesh'!$B$7+1)*Setup!$B$22</f>
        <v>0</v>
      </c>
      <c r="P81" s="0" t="n">
        <f aca="false">SUMPRODUCT('5N inverse'!$A$14:$Y$14,'5N mesh'!$B$37:$Z$37,$E80:$AC80)+'5N inverse'!$A$14*$C81/Setup!$B$17+INDEX('5N inverse'!$A$14:$Y$14,1,'5N mesh'!$B$7+1)*Setup!$B$22</f>
        <v>0</v>
      </c>
      <c r="Q81" s="0" t="n">
        <f aca="false">SUMPRODUCT('5N inverse'!$A$15:$Y$15,'5N mesh'!$B$37:$Z$37,$E80:$AC80)+'5N inverse'!$A$15*$C81/Setup!$B$17+INDEX('5N inverse'!$A$15:$Y$15,1,'5N mesh'!$B$7+1)*Setup!$B$22</f>
        <v>0</v>
      </c>
      <c r="R81" s="0" t="n">
        <f aca="false">SUMPRODUCT('5N inverse'!$A$16:$Y$16,'5N mesh'!$B$37:$Z$37,$E80:$AC80)+'5N inverse'!$A$16*$C81/Setup!$B$17+INDEX('5N inverse'!$A$16:$Y$16,1,'5N mesh'!$B$7+1)*Setup!$B$22</f>
        <v>0</v>
      </c>
      <c r="S81" s="0" t="n">
        <f aca="false">SUMPRODUCT('5N inverse'!$A$17:$Y$17,'5N mesh'!$B$37:$Z$37,$E80:$AC80)+'5N inverse'!$A$17*$C81/Setup!$B$17+INDEX('5N inverse'!$A$17:$Y$17,1,'5N mesh'!$B$7+1)*Setup!$B$22</f>
        <v>0</v>
      </c>
      <c r="T81" s="0" t="n">
        <f aca="false">SUMPRODUCT('5N inverse'!$A$18:$Y$18,'5N mesh'!$B$37:$Z$37,$E80:$AC80)+'5N inverse'!$A$18*$C81/Setup!$B$17+INDEX('5N inverse'!$A$18:$Y$18,1,'5N mesh'!$B$7+1)*Setup!$B$22</f>
        <v>0</v>
      </c>
      <c r="U81" s="0" t="n">
        <f aca="false">SUMPRODUCT('5N inverse'!$A$19:$Y$19,'5N mesh'!$B$37:$Z$37,$E80:$AC80)+'5N inverse'!$A$19*$C81/Setup!$B$17+INDEX('5N inverse'!$A$19:$Y$19,1,'5N mesh'!$B$7+1)*Setup!$B$22</f>
        <v>0</v>
      </c>
      <c r="V81" s="0" t="n">
        <f aca="false">SUMPRODUCT('5N inverse'!$A$20:$Y$20,'5N mesh'!$B$37:$Z$37,$E80:$AC80)+'5N inverse'!$A$20*$C81/Setup!$B$17+INDEX('5N inverse'!$A$20:$Y$20,1,'5N mesh'!$B$7+1)*Setup!$B$22</f>
        <v>0</v>
      </c>
      <c r="W81" s="0" t="n">
        <f aca="false">SUMPRODUCT('5N inverse'!$A$21:$Y$21,'5N mesh'!$B$37:$Z$37,$E80:$AC80)+'5N inverse'!$A$21*$C81/Setup!$B$17+INDEX('5N inverse'!$A$21:$Y$21,1,'5N mesh'!$B$7+1)*Setup!$B$22</f>
        <v>0</v>
      </c>
      <c r="X81" s="0" t="n">
        <f aca="false">SUMPRODUCT('5N inverse'!$A$22:$Y$22,'5N mesh'!$B$37:$Z$37,$E80:$AC80)+'5N inverse'!$A$22*$C81/Setup!$B$17+INDEX('5N inverse'!$A$22:$Y$22,1,'5N mesh'!$B$7+1)*Setup!$B$22</f>
        <v>0</v>
      </c>
      <c r="Y81" s="0" t="n">
        <f aca="false">SUMPRODUCT('5N inverse'!$A$23:$Y$23,'5N mesh'!$B$37:$Z$37,$E80:$AC80)+'5N inverse'!$A$23*$C81/Setup!$B$17+INDEX('5N inverse'!$A$23:$Y$23,1,'5N mesh'!$B$7+1)*Setup!$B$22</f>
        <v>0</v>
      </c>
      <c r="Z81" s="0" t="n">
        <f aca="false">SUMPRODUCT('5N inverse'!$A$24:$Y$24,'5N mesh'!$B$37:$Z$37,$E80:$AC80)+'5N inverse'!$A$24*$C81/Setup!$B$17+INDEX('5N inverse'!$A$24:$Y$24,1,'5N mesh'!$B$7+1)*Setup!$B$22</f>
        <v>0</v>
      </c>
      <c r="AA81" s="0" t="n">
        <f aca="false">SUMPRODUCT('5N inverse'!$A$25:$Y$25,'5N mesh'!$B$37:$Z$37,$E80:$AC80)+'5N inverse'!$A$25*$C81/Setup!$B$17+INDEX('5N inverse'!$A$25:$Y$25,1,'5N mesh'!$B$7+1)*Setup!$B$22</f>
        <v>0</v>
      </c>
      <c r="AB81" s="0" t="n">
        <f aca="false">SUMPRODUCT('5N inverse'!$A$26:$Y$26,'5N mesh'!$B$37:$Z$37,$E80:$AC80)+'5N inverse'!$A$26*$C81/Setup!$B$17+INDEX('5N inverse'!$A$26:$Y$26,1,'5N mesh'!$B$7+1)*Setup!$B$22</f>
        <v>0</v>
      </c>
      <c r="AC81" s="0" t="n">
        <f aca="false">SUMPRODUCT('5N inverse'!$A$27:$Y$27,'5N mesh'!$B$37:$Z$37,$E80:$AC80)+'5N inverse'!$A$27*$C81/Setup!$B$17+INDEX('5N inverse'!$A$27:$Y$27,1,'5N mesh'!$B$7+1)*Setup!$B$22</f>
        <v>0</v>
      </c>
    </row>
    <row r="82" customFormat="false" ht="15" hidden="false" customHeight="false" outlineLevel="0" collapsed="false">
      <c r="A82" s="0" t="n">
        <v>77</v>
      </c>
      <c r="B82" s="0" t="n">
        <f aca="false">A82*Setup!$B$11/3600</f>
        <v>6.41666666666667</v>
      </c>
      <c r="C82" s="0" t="n">
        <f aca="false">Setup!$B$7+Setup!$B$8*COS(2*PI()*(B82-Setup!$B$9)/24)</f>
        <v>20.7742215829301</v>
      </c>
      <c r="D82" s="0" t="n">
        <f aca="false">(C82-E82)/Setup!$B$17</f>
        <v>18.009651943775</v>
      </c>
      <c r="E82" s="0" t="n">
        <f aca="false">SUMPRODUCT('5N inverse'!$A$3:$Y$3,'5N mesh'!$B$37:$Z$37,$E81:$AC81)+'5N inverse'!$A$3*$C82/Setup!$B$17+INDEX('5N inverse'!$A$3:$Y$3,1,'5N mesh'!$B$7+1)*Setup!$B$22</f>
        <v>18.4329668302393</v>
      </c>
      <c r="F82" s="0" t="n">
        <f aca="false">SUMPRODUCT('5N inverse'!$A$4:$Y$4,'5N mesh'!$B$37:$Z$37,$E81:$AC81)+'5N inverse'!$A$4*$C82/Setup!$B$17+INDEX('5N inverse'!$A$4:$Y$4,1,'5N mesh'!$B$7+1)*Setup!$B$22</f>
        <v>17.8646390267226</v>
      </c>
      <c r="G82" s="0" t="n">
        <f aca="false">SUMPRODUCT('5N inverse'!$A$5:$Y$5,'5N mesh'!$B$37:$Z$37,$E81:$AC81)+'5N inverse'!$A$5*$C82/Setup!$B$17+INDEX('5N inverse'!$A$5:$Y$5,1,'5N mesh'!$B$7+1)*Setup!$B$22</f>
        <v>16.7279834196893</v>
      </c>
      <c r="H82" s="0" t="n">
        <f aca="false">SUMPRODUCT('5N inverse'!$A$6:$Y$6,'5N mesh'!$B$37:$Z$37,$E81:$AC81)+'5N inverse'!$A$6*$C82/Setup!$B$17+INDEX('5N inverse'!$A$6:$Y$6,1,'5N mesh'!$B$7+1)*Setup!$B$22</f>
        <v>15.5913278126559</v>
      </c>
      <c r="I82" s="0" t="n">
        <f aca="false">SUMPRODUCT('5N inverse'!$A$7:$Y$7,'5N mesh'!$B$37:$Z$37,$E81:$AC81)+'5N inverse'!$A$7*$C82/Setup!$B$17+INDEX('5N inverse'!$A$7:$Y$7,1,'5N mesh'!$B$7+1)*Setup!$B$22</f>
        <v>15.0230000091392</v>
      </c>
      <c r="J82" s="0" t="n">
        <f aca="false">SUMPRODUCT('5N inverse'!$A$8:$Y$8,'5N mesh'!$B$37:$Z$37,$E81:$AC81)+'5N inverse'!$A$8*$C82/Setup!$B$17+INDEX('5N inverse'!$A$8:$Y$8,1,'5N mesh'!$B$7+1)*Setup!$B$22</f>
        <v>0</v>
      </c>
      <c r="K82" s="0" t="n">
        <f aca="false">SUMPRODUCT('5N inverse'!$A$9:$Y$9,'5N mesh'!$B$37:$Z$37,$E81:$AC81)+'5N inverse'!$A$9*$C82/Setup!$B$17+INDEX('5N inverse'!$A$9:$Y$9,1,'5N mesh'!$B$7+1)*Setup!$B$22</f>
        <v>0</v>
      </c>
      <c r="L82" s="0" t="n">
        <f aca="false">SUMPRODUCT('5N inverse'!$A$10:$Y$10,'5N mesh'!$B$37:$Z$37,$E81:$AC81)+'5N inverse'!$A$10*$C82/Setup!$B$17+INDEX('5N inverse'!$A$10:$Y$10,1,'5N mesh'!$B$7+1)*Setup!$B$22</f>
        <v>0</v>
      </c>
      <c r="M82" s="0" t="n">
        <f aca="false">SUMPRODUCT('5N inverse'!$A$11:$Y$11,'5N mesh'!$B$37:$Z$37,$E81:$AC81)+'5N inverse'!$A$11*$C82/Setup!$B$17+INDEX('5N inverse'!$A$11:$Y$11,1,'5N mesh'!$B$7+1)*Setup!$B$22</f>
        <v>0</v>
      </c>
      <c r="N82" s="0" t="n">
        <f aca="false">SUMPRODUCT('5N inverse'!$A$12:$Y$12,'5N mesh'!$B$37:$Z$37,$E81:$AC81)+'5N inverse'!$A$12*$C82/Setup!$B$17+INDEX('5N inverse'!$A$12:$Y$12,1,'5N mesh'!$B$7+1)*Setup!$B$22</f>
        <v>0</v>
      </c>
      <c r="O82" s="0" t="n">
        <f aca="false">SUMPRODUCT('5N inverse'!$A$13:$Y$13,'5N mesh'!$B$37:$Z$37,$E81:$AC81)+'5N inverse'!$A$13*$C82/Setup!$B$17+INDEX('5N inverse'!$A$13:$Y$13,1,'5N mesh'!$B$7+1)*Setup!$B$22</f>
        <v>0</v>
      </c>
      <c r="P82" s="0" t="n">
        <f aca="false">SUMPRODUCT('5N inverse'!$A$14:$Y$14,'5N mesh'!$B$37:$Z$37,$E81:$AC81)+'5N inverse'!$A$14*$C82/Setup!$B$17+INDEX('5N inverse'!$A$14:$Y$14,1,'5N mesh'!$B$7+1)*Setup!$B$22</f>
        <v>0</v>
      </c>
      <c r="Q82" s="0" t="n">
        <f aca="false">SUMPRODUCT('5N inverse'!$A$15:$Y$15,'5N mesh'!$B$37:$Z$37,$E81:$AC81)+'5N inverse'!$A$15*$C82/Setup!$B$17+INDEX('5N inverse'!$A$15:$Y$15,1,'5N mesh'!$B$7+1)*Setup!$B$22</f>
        <v>0</v>
      </c>
      <c r="R82" s="0" t="n">
        <f aca="false">SUMPRODUCT('5N inverse'!$A$16:$Y$16,'5N mesh'!$B$37:$Z$37,$E81:$AC81)+'5N inverse'!$A$16*$C82/Setup!$B$17+INDEX('5N inverse'!$A$16:$Y$16,1,'5N mesh'!$B$7+1)*Setup!$B$22</f>
        <v>0</v>
      </c>
      <c r="S82" s="0" t="n">
        <f aca="false">SUMPRODUCT('5N inverse'!$A$17:$Y$17,'5N mesh'!$B$37:$Z$37,$E81:$AC81)+'5N inverse'!$A$17*$C82/Setup!$B$17+INDEX('5N inverse'!$A$17:$Y$17,1,'5N mesh'!$B$7+1)*Setup!$B$22</f>
        <v>0</v>
      </c>
      <c r="T82" s="0" t="n">
        <f aca="false">SUMPRODUCT('5N inverse'!$A$18:$Y$18,'5N mesh'!$B$37:$Z$37,$E81:$AC81)+'5N inverse'!$A$18*$C82/Setup!$B$17+INDEX('5N inverse'!$A$18:$Y$18,1,'5N mesh'!$B$7+1)*Setup!$B$22</f>
        <v>0</v>
      </c>
      <c r="U82" s="0" t="n">
        <f aca="false">SUMPRODUCT('5N inverse'!$A$19:$Y$19,'5N mesh'!$B$37:$Z$37,$E81:$AC81)+'5N inverse'!$A$19*$C82/Setup!$B$17+INDEX('5N inverse'!$A$19:$Y$19,1,'5N mesh'!$B$7+1)*Setup!$B$22</f>
        <v>0</v>
      </c>
      <c r="V82" s="0" t="n">
        <f aca="false">SUMPRODUCT('5N inverse'!$A$20:$Y$20,'5N mesh'!$B$37:$Z$37,$E81:$AC81)+'5N inverse'!$A$20*$C82/Setup!$B$17+INDEX('5N inverse'!$A$20:$Y$20,1,'5N mesh'!$B$7+1)*Setup!$B$22</f>
        <v>0</v>
      </c>
      <c r="W82" s="0" t="n">
        <f aca="false">SUMPRODUCT('5N inverse'!$A$21:$Y$21,'5N mesh'!$B$37:$Z$37,$E81:$AC81)+'5N inverse'!$A$21*$C82/Setup!$B$17+INDEX('5N inverse'!$A$21:$Y$21,1,'5N mesh'!$B$7+1)*Setup!$B$22</f>
        <v>0</v>
      </c>
      <c r="X82" s="0" t="n">
        <f aca="false">SUMPRODUCT('5N inverse'!$A$22:$Y$22,'5N mesh'!$B$37:$Z$37,$E81:$AC81)+'5N inverse'!$A$22*$C82/Setup!$B$17+INDEX('5N inverse'!$A$22:$Y$22,1,'5N mesh'!$B$7+1)*Setup!$B$22</f>
        <v>0</v>
      </c>
      <c r="Y82" s="0" t="n">
        <f aca="false">SUMPRODUCT('5N inverse'!$A$23:$Y$23,'5N mesh'!$B$37:$Z$37,$E81:$AC81)+'5N inverse'!$A$23*$C82/Setup!$B$17+INDEX('5N inverse'!$A$23:$Y$23,1,'5N mesh'!$B$7+1)*Setup!$B$22</f>
        <v>0</v>
      </c>
      <c r="Z82" s="0" t="n">
        <f aca="false">SUMPRODUCT('5N inverse'!$A$24:$Y$24,'5N mesh'!$B$37:$Z$37,$E81:$AC81)+'5N inverse'!$A$24*$C82/Setup!$B$17+INDEX('5N inverse'!$A$24:$Y$24,1,'5N mesh'!$B$7+1)*Setup!$B$22</f>
        <v>0</v>
      </c>
      <c r="AA82" s="0" t="n">
        <f aca="false">SUMPRODUCT('5N inverse'!$A$25:$Y$25,'5N mesh'!$B$37:$Z$37,$E81:$AC81)+'5N inverse'!$A$25*$C82/Setup!$B$17+INDEX('5N inverse'!$A$25:$Y$25,1,'5N mesh'!$B$7+1)*Setup!$B$22</f>
        <v>0</v>
      </c>
      <c r="AB82" s="0" t="n">
        <f aca="false">SUMPRODUCT('5N inverse'!$A$26:$Y$26,'5N mesh'!$B$37:$Z$37,$E81:$AC81)+'5N inverse'!$A$26*$C82/Setup!$B$17+INDEX('5N inverse'!$A$26:$Y$26,1,'5N mesh'!$B$7+1)*Setup!$B$22</f>
        <v>0</v>
      </c>
      <c r="AC82" s="0" t="n">
        <f aca="false">SUMPRODUCT('5N inverse'!$A$27:$Y$27,'5N mesh'!$B$37:$Z$37,$E81:$AC81)+'5N inverse'!$A$27*$C82/Setup!$B$17+INDEX('5N inverse'!$A$27:$Y$27,1,'5N mesh'!$B$7+1)*Setup!$B$22</f>
        <v>0</v>
      </c>
    </row>
    <row r="83" customFormat="false" ht="15" hidden="false" customHeight="false" outlineLevel="0" collapsed="false">
      <c r="A83" s="0" t="n">
        <v>78</v>
      </c>
      <c r="B83" s="0" t="n">
        <f aca="false">A83*Setup!$B$11/3600</f>
        <v>6.5</v>
      </c>
      <c r="C83" s="0" t="n">
        <f aca="false">Setup!$B$7+Setup!$B$8*COS(2*PI()*(B83-Setup!$B$9)/24)</f>
        <v>20.8265866388351</v>
      </c>
      <c r="D83" s="0" t="n">
        <f aca="false">(C83-E83)/Setup!$B$17</f>
        <v>18.183769435038</v>
      </c>
      <c r="E83" s="0" t="n">
        <f aca="false">SUMPRODUCT('5N inverse'!$A$3:$Y$3,'5N mesh'!$B$37:$Z$37,$E82:$AC82)+'5N inverse'!$A$3*$C83/Setup!$B$17+INDEX('5N inverse'!$A$3:$Y$3,1,'5N mesh'!$B$7+1)*Setup!$B$22</f>
        <v>18.4626966122801</v>
      </c>
      <c r="F83" s="0" t="n">
        <f aca="false">SUMPRODUCT('5N inverse'!$A$4:$Y$4,'5N mesh'!$B$37:$Z$37,$E82:$AC82)+'5N inverse'!$A$4*$C83/Setup!$B$17+INDEX('5N inverse'!$A$4:$Y$4,1,'5N mesh'!$B$7+1)*Setup!$B$22</f>
        <v>17.8894579998588</v>
      </c>
      <c r="G83" s="0" t="n">
        <f aca="false">SUMPRODUCT('5N inverse'!$A$5:$Y$5,'5N mesh'!$B$37:$Z$37,$E82:$AC82)+'5N inverse'!$A$5*$C83/Setup!$B$17+INDEX('5N inverse'!$A$5:$Y$5,1,'5N mesh'!$B$7+1)*Setup!$B$22</f>
        <v>16.7429807750161</v>
      </c>
      <c r="H83" s="0" t="n">
        <f aca="false">SUMPRODUCT('5N inverse'!$A$6:$Y$6,'5N mesh'!$B$37:$Z$37,$E82:$AC82)+'5N inverse'!$A$6*$C83/Setup!$B$17+INDEX('5N inverse'!$A$6:$Y$6,1,'5N mesh'!$B$7+1)*Setup!$B$22</f>
        <v>15.5965035501735</v>
      </c>
      <c r="I83" s="0" t="n">
        <f aca="false">SUMPRODUCT('5N inverse'!$A$7:$Y$7,'5N mesh'!$B$37:$Z$37,$E82:$AC82)+'5N inverse'!$A$7*$C83/Setup!$B$17+INDEX('5N inverse'!$A$7:$Y$7,1,'5N mesh'!$B$7+1)*Setup!$B$22</f>
        <v>15.0232649377521</v>
      </c>
      <c r="J83" s="0" t="n">
        <f aca="false">SUMPRODUCT('5N inverse'!$A$8:$Y$8,'5N mesh'!$B$37:$Z$37,$E82:$AC82)+'5N inverse'!$A$8*$C83/Setup!$B$17+INDEX('5N inverse'!$A$8:$Y$8,1,'5N mesh'!$B$7+1)*Setup!$B$22</f>
        <v>0</v>
      </c>
      <c r="K83" s="0" t="n">
        <f aca="false">SUMPRODUCT('5N inverse'!$A$9:$Y$9,'5N mesh'!$B$37:$Z$37,$E82:$AC82)+'5N inverse'!$A$9*$C83/Setup!$B$17+INDEX('5N inverse'!$A$9:$Y$9,1,'5N mesh'!$B$7+1)*Setup!$B$22</f>
        <v>0</v>
      </c>
      <c r="L83" s="0" t="n">
        <f aca="false">SUMPRODUCT('5N inverse'!$A$10:$Y$10,'5N mesh'!$B$37:$Z$37,$E82:$AC82)+'5N inverse'!$A$10*$C83/Setup!$B$17+INDEX('5N inverse'!$A$10:$Y$10,1,'5N mesh'!$B$7+1)*Setup!$B$22</f>
        <v>0</v>
      </c>
      <c r="M83" s="0" t="n">
        <f aca="false">SUMPRODUCT('5N inverse'!$A$11:$Y$11,'5N mesh'!$B$37:$Z$37,$E82:$AC82)+'5N inverse'!$A$11*$C83/Setup!$B$17+INDEX('5N inverse'!$A$11:$Y$11,1,'5N mesh'!$B$7+1)*Setup!$B$22</f>
        <v>0</v>
      </c>
      <c r="N83" s="0" t="n">
        <f aca="false">SUMPRODUCT('5N inverse'!$A$12:$Y$12,'5N mesh'!$B$37:$Z$37,$E82:$AC82)+'5N inverse'!$A$12*$C83/Setup!$B$17+INDEX('5N inverse'!$A$12:$Y$12,1,'5N mesh'!$B$7+1)*Setup!$B$22</f>
        <v>0</v>
      </c>
      <c r="O83" s="0" t="n">
        <f aca="false">SUMPRODUCT('5N inverse'!$A$13:$Y$13,'5N mesh'!$B$37:$Z$37,$E82:$AC82)+'5N inverse'!$A$13*$C83/Setup!$B$17+INDEX('5N inverse'!$A$13:$Y$13,1,'5N mesh'!$B$7+1)*Setup!$B$22</f>
        <v>0</v>
      </c>
      <c r="P83" s="0" t="n">
        <f aca="false">SUMPRODUCT('5N inverse'!$A$14:$Y$14,'5N mesh'!$B$37:$Z$37,$E82:$AC82)+'5N inverse'!$A$14*$C83/Setup!$B$17+INDEX('5N inverse'!$A$14:$Y$14,1,'5N mesh'!$B$7+1)*Setup!$B$22</f>
        <v>0</v>
      </c>
      <c r="Q83" s="0" t="n">
        <f aca="false">SUMPRODUCT('5N inverse'!$A$15:$Y$15,'5N mesh'!$B$37:$Z$37,$E82:$AC82)+'5N inverse'!$A$15*$C83/Setup!$B$17+INDEX('5N inverse'!$A$15:$Y$15,1,'5N mesh'!$B$7+1)*Setup!$B$22</f>
        <v>0</v>
      </c>
      <c r="R83" s="0" t="n">
        <f aca="false">SUMPRODUCT('5N inverse'!$A$16:$Y$16,'5N mesh'!$B$37:$Z$37,$E82:$AC82)+'5N inverse'!$A$16*$C83/Setup!$B$17+INDEX('5N inverse'!$A$16:$Y$16,1,'5N mesh'!$B$7+1)*Setup!$B$22</f>
        <v>0</v>
      </c>
      <c r="S83" s="0" t="n">
        <f aca="false">SUMPRODUCT('5N inverse'!$A$17:$Y$17,'5N mesh'!$B$37:$Z$37,$E82:$AC82)+'5N inverse'!$A$17*$C83/Setup!$B$17+INDEX('5N inverse'!$A$17:$Y$17,1,'5N mesh'!$B$7+1)*Setup!$B$22</f>
        <v>0</v>
      </c>
      <c r="T83" s="0" t="n">
        <f aca="false">SUMPRODUCT('5N inverse'!$A$18:$Y$18,'5N mesh'!$B$37:$Z$37,$E82:$AC82)+'5N inverse'!$A$18*$C83/Setup!$B$17+INDEX('5N inverse'!$A$18:$Y$18,1,'5N mesh'!$B$7+1)*Setup!$B$22</f>
        <v>0</v>
      </c>
      <c r="U83" s="0" t="n">
        <f aca="false">SUMPRODUCT('5N inverse'!$A$19:$Y$19,'5N mesh'!$B$37:$Z$37,$E82:$AC82)+'5N inverse'!$A$19*$C83/Setup!$B$17+INDEX('5N inverse'!$A$19:$Y$19,1,'5N mesh'!$B$7+1)*Setup!$B$22</f>
        <v>0</v>
      </c>
      <c r="V83" s="0" t="n">
        <f aca="false">SUMPRODUCT('5N inverse'!$A$20:$Y$20,'5N mesh'!$B$37:$Z$37,$E82:$AC82)+'5N inverse'!$A$20*$C83/Setup!$B$17+INDEX('5N inverse'!$A$20:$Y$20,1,'5N mesh'!$B$7+1)*Setup!$B$22</f>
        <v>0</v>
      </c>
      <c r="W83" s="0" t="n">
        <f aca="false">SUMPRODUCT('5N inverse'!$A$21:$Y$21,'5N mesh'!$B$37:$Z$37,$E82:$AC82)+'5N inverse'!$A$21*$C83/Setup!$B$17+INDEX('5N inverse'!$A$21:$Y$21,1,'5N mesh'!$B$7+1)*Setup!$B$22</f>
        <v>0</v>
      </c>
      <c r="X83" s="0" t="n">
        <f aca="false">SUMPRODUCT('5N inverse'!$A$22:$Y$22,'5N mesh'!$B$37:$Z$37,$E82:$AC82)+'5N inverse'!$A$22*$C83/Setup!$B$17+INDEX('5N inverse'!$A$22:$Y$22,1,'5N mesh'!$B$7+1)*Setup!$B$22</f>
        <v>0</v>
      </c>
      <c r="Y83" s="0" t="n">
        <f aca="false">SUMPRODUCT('5N inverse'!$A$23:$Y$23,'5N mesh'!$B$37:$Z$37,$E82:$AC82)+'5N inverse'!$A$23*$C83/Setup!$B$17+INDEX('5N inverse'!$A$23:$Y$23,1,'5N mesh'!$B$7+1)*Setup!$B$22</f>
        <v>0</v>
      </c>
      <c r="Z83" s="0" t="n">
        <f aca="false">SUMPRODUCT('5N inverse'!$A$24:$Y$24,'5N mesh'!$B$37:$Z$37,$E82:$AC82)+'5N inverse'!$A$24*$C83/Setup!$B$17+INDEX('5N inverse'!$A$24:$Y$24,1,'5N mesh'!$B$7+1)*Setup!$B$22</f>
        <v>0</v>
      </c>
      <c r="AA83" s="0" t="n">
        <f aca="false">SUMPRODUCT('5N inverse'!$A$25:$Y$25,'5N mesh'!$B$37:$Z$37,$E82:$AC82)+'5N inverse'!$A$25*$C83/Setup!$B$17+INDEX('5N inverse'!$A$25:$Y$25,1,'5N mesh'!$B$7+1)*Setup!$B$22</f>
        <v>0</v>
      </c>
      <c r="AB83" s="0" t="n">
        <f aca="false">SUMPRODUCT('5N inverse'!$A$26:$Y$26,'5N mesh'!$B$37:$Z$37,$E82:$AC82)+'5N inverse'!$A$26*$C83/Setup!$B$17+INDEX('5N inverse'!$A$26:$Y$26,1,'5N mesh'!$B$7+1)*Setup!$B$22</f>
        <v>0</v>
      </c>
      <c r="AC83" s="0" t="n">
        <f aca="false">SUMPRODUCT('5N inverse'!$A$27:$Y$27,'5N mesh'!$B$37:$Z$37,$E82:$AC82)+'5N inverse'!$A$27*$C83/Setup!$B$17+INDEX('5N inverse'!$A$27:$Y$27,1,'5N mesh'!$B$7+1)*Setup!$B$22</f>
        <v>0</v>
      </c>
    </row>
    <row r="84" customFormat="false" ht="15" hidden="false" customHeight="false" outlineLevel="0" collapsed="false">
      <c r="A84" s="0" t="n">
        <v>79</v>
      </c>
      <c r="B84" s="0" t="n">
        <f aca="false">A84*Setup!$B$11/3600</f>
        <v>6.58333333333333</v>
      </c>
      <c r="C84" s="0" t="n">
        <f aca="false">Setup!$B$7+Setup!$B$8*COS(2*PI()*(B84-Setup!$B$9)/24)</f>
        <v>20.8804620676285</v>
      </c>
      <c r="D84" s="0" t="n">
        <f aca="false">(C84-E84)/Setup!$B$17</f>
        <v>18.367184596623</v>
      </c>
      <c r="E84" s="0" t="n">
        <f aca="false">SUMPRODUCT('5N inverse'!$A$3:$Y$3,'5N mesh'!$B$37:$Z$37,$E83:$AC83)+'5N inverse'!$A$3*$C84/Setup!$B$17+INDEX('5N inverse'!$A$3:$Y$3,1,'5N mesh'!$B$7+1)*Setup!$B$22</f>
        <v>18.4927280700675</v>
      </c>
      <c r="F84" s="0" t="n">
        <f aca="false">SUMPRODUCT('5N inverse'!$A$4:$Y$4,'5N mesh'!$B$37:$Z$37,$E83:$AC83)+'5N inverse'!$A$4*$C84/Setup!$B$17+INDEX('5N inverse'!$A$4:$Y$4,1,'5N mesh'!$B$7+1)*Setup!$B$22</f>
        <v>17.9145283029976</v>
      </c>
      <c r="G84" s="0" t="n">
        <f aca="false">SUMPRODUCT('5N inverse'!$A$5:$Y$5,'5N mesh'!$B$37:$Z$37,$E83:$AC83)+'5N inverse'!$A$5*$C84/Setup!$B$17+INDEX('5N inverse'!$A$5:$Y$5,1,'5N mesh'!$B$7+1)*Setup!$B$22</f>
        <v>16.7581287688578</v>
      </c>
      <c r="H84" s="0" t="n">
        <f aca="false">SUMPRODUCT('5N inverse'!$A$6:$Y$6,'5N mesh'!$B$37:$Z$37,$E83:$AC83)+'5N inverse'!$A$6*$C84/Setup!$B$17+INDEX('5N inverse'!$A$6:$Y$6,1,'5N mesh'!$B$7+1)*Setup!$B$22</f>
        <v>15.601729234718</v>
      </c>
      <c r="I84" s="0" t="n">
        <f aca="false">SUMPRODUCT('5N inverse'!$A$7:$Y$7,'5N mesh'!$B$37:$Z$37,$E83:$AC83)+'5N inverse'!$A$7*$C84/Setup!$B$17+INDEX('5N inverse'!$A$7:$Y$7,1,'5N mesh'!$B$7+1)*Setup!$B$22</f>
        <v>15.0235294676481</v>
      </c>
      <c r="J84" s="0" t="n">
        <f aca="false">SUMPRODUCT('5N inverse'!$A$8:$Y$8,'5N mesh'!$B$37:$Z$37,$E83:$AC83)+'5N inverse'!$A$8*$C84/Setup!$B$17+INDEX('5N inverse'!$A$8:$Y$8,1,'5N mesh'!$B$7+1)*Setup!$B$22</f>
        <v>0</v>
      </c>
      <c r="K84" s="0" t="n">
        <f aca="false">SUMPRODUCT('5N inverse'!$A$9:$Y$9,'5N mesh'!$B$37:$Z$37,$E83:$AC83)+'5N inverse'!$A$9*$C84/Setup!$B$17+INDEX('5N inverse'!$A$9:$Y$9,1,'5N mesh'!$B$7+1)*Setup!$B$22</f>
        <v>0</v>
      </c>
      <c r="L84" s="0" t="n">
        <f aca="false">SUMPRODUCT('5N inverse'!$A$10:$Y$10,'5N mesh'!$B$37:$Z$37,$E83:$AC83)+'5N inverse'!$A$10*$C84/Setup!$B$17+INDEX('5N inverse'!$A$10:$Y$10,1,'5N mesh'!$B$7+1)*Setup!$B$22</f>
        <v>0</v>
      </c>
      <c r="M84" s="0" t="n">
        <f aca="false">SUMPRODUCT('5N inverse'!$A$11:$Y$11,'5N mesh'!$B$37:$Z$37,$E83:$AC83)+'5N inverse'!$A$11*$C84/Setup!$B$17+INDEX('5N inverse'!$A$11:$Y$11,1,'5N mesh'!$B$7+1)*Setup!$B$22</f>
        <v>0</v>
      </c>
      <c r="N84" s="0" t="n">
        <f aca="false">SUMPRODUCT('5N inverse'!$A$12:$Y$12,'5N mesh'!$B$37:$Z$37,$E83:$AC83)+'5N inverse'!$A$12*$C84/Setup!$B$17+INDEX('5N inverse'!$A$12:$Y$12,1,'5N mesh'!$B$7+1)*Setup!$B$22</f>
        <v>0</v>
      </c>
      <c r="O84" s="0" t="n">
        <f aca="false">SUMPRODUCT('5N inverse'!$A$13:$Y$13,'5N mesh'!$B$37:$Z$37,$E83:$AC83)+'5N inverse'!$A$13*$C84/Setup!$B$17+INDEX('5N inverse'!$A$13:$Y$13,1,'5N mesh'!$B$7+1)*Setup!$B$22</f>
        <v>0</v>
      </c>
      <c r="P84" s="0" t="n">
        <f aca="false">SUMPRODUCT('5N inverse'!$A$14:$Y$14,'5N mesh'!$B$37:$Z$37,$E83:$AC83)+'5N inverse'!$A$14*$C84/Setup!$B$17+INDEX('5N inverse'!$A$14:$Y$14,1,'5N mesh'!$B$7+1)*Setup!$B$22</f>
        <v>0</v>
      </c>
      <c r="Q84" s="0" t="n">
        <f aca="false">SUMPRODUCT('5N inverse'!$A$15:$Y$15,'5N mesh'!$B$37:$Z$37,$E83:$AC83)+'5N inverse'!$A$15*$C84/Setup!$B$17+INDEX('5N inverse'!$A$15:$Y$15,1,'5N mesh'!$B$7+1)*Setup!$B$22</f>
        <v>0</v>
      </c>
      <c r="R84" s="0" t="n">
        <f aca="false">SUMPRODUCT('5N inverse'!$A$16:$Y$16,'5N mesh'!$B$37:$Z$37,$E83:$AC83)+'5N inverse'!$A$16*$C84/Setup!$B$17+INDEX('5N inverse'!$A$16:$Y$16,1,'5N mesh'!$B$7+1)*Setup!$B$22</f>
        <v>0</v>
      </c>
      <c r="S84" s="0" t="n">
        <f aca="false">SUMPRODUCT('5N inverse'!$A$17:$Y$17,'5N mesh'!$B$37:$Z$37,$E83:$AC83)+'5N inverse'!$A$17*$C84/Setup!$B$17+INDEX('5N inverse'!$A$17:$Y$17,1,'5N mesh'!$B$7+1)*Setup!$B$22</f>
        <v>0</v>
      </c>
      <c r="T84" s="0" t="n">
        <f aca="false">SUMPRODUCT('5N inverse'!$A$18:$Y$18,'5N mesh'!$B$37:$Z$37,$E83:$AC83)+'5N inverse'!$A$18*$C84/Setup!$B$17+INDEX('5N inverse'!$A$18:$Y$18,1,'5N mesh'!$B$7+1)*Setup!$B$22</f>
        <v>0</v>
      </c>
      <c r="U84" s="0" t="n">
        <f aca="false">SUMPRODUCT('5N inverse'!$A$19:$Y$19,'5N mesh'!$B$37:$Z$37,$E83:$AC83)+'5N inverse'!$A$19*$C84/Setup!$B$17+INDEX('5N inverse'!$A$19:$Y$19,1,'5N mesh'!$B$7+1)*Setup!$B$22</f>
        <v>0</v>
      </c>
      <c r="V84" s="0" t="n">
        <f aca="false">SUMPRODUCT('5N inverse'!$A$20:$Y$20,'5N mesh'!$B$37:$Z$37,$E83:$AC83)+'5N inverse'!$A$20*$C84/Setup!$B$17+INDEX('5N inverse'!$A$20:$Y$20,1,'5N mesh'!$B$7+1)*Setup!$B$22</f>
        <v>0</v>
      </c>
      <c r="W84" s="0" t="n">
        <f aca="false">SUMPRODUCT('5N inverse'!$A$21:$Y$21,'5N mesh'!$B$37:$Z$37,$E83:$AC83)+'5N inverse'!$A$21*$C84/Setup!$B$17+INDEX('5N inverse'!$A$21:$Y$21,1,'5N mesh'!$B$7+1)*Setup!$B$22</f>
        <v>0</v>
      </c>
      <c r="X84" s="0" t="n">
        <f aca="false">SUMPRODUCT('5N inverse'!$A$22:$Y$22,'5N mesh'!$B$37:$Z$37,$E83:$AC83)+'5N inverse'!$A$22*$C84/Setup!$B$17+INDEX('5N inverse'!$A$22:$Y$22,1,'5N mesh'!$B$7+1)*Setup!$B$22</f>
        <v>0</v>
      </c>
      <c r="Y84" s="0" t="n">
        <f aca="false">SUMPRODUCT('5N inverse'!$A$23:$Y$23,'5N mesh'!$B$37:$Z$37,$E83:$AC83)+'5N inverse'!$A$23*$C84/Setup!$B$17+INDEX('5N inverse'!$A$23:$Y$23,1,'5N mesh'!$B$7+1)*Setup!$B$22</f>
        <v>0</v>
      </c>
      <c r="Z84" s="0" t="n">
        <f aca="false">SUMPRODUCT('5N inverse'!$A$24:$Y$24,'5N mesh'!$B$37:$Z$37,$E83:$AC83)+'5N inverse'!$A$24*$C84/Setup!$B$17+INDEX('5N inverse'!$A$24:$Y$24,1,'5N mesh'!$B$7+1)*Setup!$B$22</f>
        <v>0</v>
      </c>
      <c r="AA84" s="0" t="n">
        <f aca="false">SUMPRODUCT('5N inverse'!$A$25:$Y$25,'5N mesh'!$B$37:$Z$37,$E83:$AC83)+'5N inverse'!$A$25*$C84/Setup!$B$17+INDEX('5N inverse'!$A$25:$Y$25,1,'5N mesh'!$B$7+1)*Setup!$B$22</f>
        <v>0</v>
      </c>
      <c r="AB84" s="0" t="n">
        <f aca="false">SUMPRODUCT('5N inverse'!$A$26:$Y$26,'5N mesh'!$B$37:$Z$37,$E83:$AC83)+'5N inverse'!$A$26*$C84/Setup!$B$17+INDEX('5N inverse'!$A$26:$Y$26,1,'5N mesh'!$B$7+1)*Setup!$B$22</f>
        <v>0</v>
      </c>
      <c r="AC84" s="0" t="n">
        <f aca="false">SUMPRODUCT('5N inverse'!$A$27:$Y$27,'5N mesh'!$B$37:$Z$37,$E83:$AC83)+'5N inverse'!$A$27*$C84/Setup!$B$17+INDEX('5N inverse'!$A$27:$Y$27,1,'5N mesh'!$B$7+1)*Setup!$B$22</f>
        <v>0</v>
      </c>
    </row>
    <row r="85" customFormat="false" ht="15" hidden="false" customHeight="false" outlineLevel="0" collapsed="false">
      <c r="A85" s="0" t="n">
        <v>80</v>
      </c>
      <c r="B85" s="0" t="n">
        <f aca="false">A85*Setup!$B$11/3600</f>
        <v>6.66666666666667</v>
      </c>
      <c r="C85" s="0" t="n">
        <f aca="false">Setup!$B$7+Setup!$B$8*COS(2*PI()*(B85-Setup!$B$9)/24)</f>
        <v>20.9358222275241</v>
      </c>
      <c r="D85" s="0" t="n">
        <f aca="false">(C85-E85)/Setup!$B$17</f>
        <v>18.5595833185955</v>
      </c>
      <c r="E85" s="0" t="n">
        <f aca="false">SUMPRODUCT('5N inverse'!$A$3:$Y$3,'5N mesh'!$B$37:$Z$37,$E84:$AC84)+'5N inverse'!$A$3*$C85/Setup!$B$17+INDEX('5N inverse'!$A$3:$Y$3,1,'5N mesh'!$B$7+1)*Setup!$B$22</f>
        <v>18.5230763961067</v>
      </c>
      <c r="F85" s="0" t="n">
        <f aca="false">SUMPRODUCT('5N inverse'!$A$4:$Y$4,'5N mesh'!$B$37:$Z$37,$E84:$AC84)+'5N inverse'!$A$4*$C85/Setup!$B$17+INDEX('5N inverse'!$A$4:$Y$4,1,'5N mesh'!$B$7+1)*Setup!$B$22</f>
        <v>17.9398626177892</v>
      </c>
      <c r="G85" s="0" t="n">
        <f aca="false">SUMPRODUCT('5N inverse'!$A$5:$Y$5,'5N mesh'!$B$37:$Z$37,$E84:$AC84)+'5N inverse'!$A$5*$C85/Setup!$B$17+INDEX('5N inverse'!$A$5:$Y$5,1,'5N mesh'!$B$7+1)*Setup!$B$22</f>
        <v>16.7734350611543</v>
      </c>
      <c r="H85" s="0" t="n">
        <f aca="false">SUMPRODUCT('5N inverse'!$A$6:$Y$6,'5N mesh'!$B$37:$Z$37,$E84:$AC84)+'5N inverse'!$A$6*$C85/Setup!$B$17+INDEX('5N inverse'!$A$6:$Y$6,1,'5N mesh'!$B$7+1)*Setup!$B$22</f>
        <v>15.6070075045194</v>
      </c>
      <c r="I85" s="0" t="n">
        <f aca="false">SUMPRODUCT('5N inverse'!$A$7:$Y$7,'5N mesh'!$B$37:$Z$37,$E84:$AC84)+'5N inverse'!$A$7*$C85/Setup!$B$17+INDEX('5N inverse'!$A$7:$Y$7,1,'5N mesh'!$B$7+1)*Setup!$B$22</f>
        <v>15.023793726202</v>
      </c>
      <c r="J85" s="0" t="n">
        <f aca="false">SUMPRODUCT('5N inverse'!$A$8:$Y$8,'5N mesh'!$B$37:$Z$37,$E84:$AC84)+'5N inverse'!$A$8*$C85/Setup!$B$17+INDEX('5N inverse'!$A$8:$Y$8,1,'5N mesh'!$B$7+1)*Setup!$B$22</f>
        <v>0</v>
      </c>
      <c r="K85" s="0" t="n">
        <f aca="false">SUMPRODUCT('5N inverse'!$A$9:$Y$9,'5N mesh'!$B$37:$Z$37,$E84:$AC84)+'5N inverse'!$A$9*$C85/Setup!$B$17+INDEX('5N inverse'!$A$9:$Y$9,1,'5N mesh'!$B$7+1)*Setup!$B$22</f>
        <v>0</v>
      </c>
      <c r="L85" s="0" t="n">
        <f aca="false">SUMPRODUCT('5N inverse'!$A$10:$Y$10,'5N mesh'!$B$37:$Z$37,$E84:$AC84)+'5N inverse'!$A$10*$C85/Setup!$B$17+INDEX('5N inverse'!$A$10:$Y$10,1,'5N mesh'!$B$7+1)*Setup!$B$22</f>
        <v>0</v>
      </c>
      <c r="M85" s="0" t="n">
        <f aca="false">SUMPRODUCT('5N inverse'!$A$11:$Y$11,'5N mesh'!$B$37:$Z$37,$E84:$AC84)+'5N inverse'!$A$11*$C85/Setup!$B$17+INDEX('5N inverse'!$A$11:$Y$11,1,'5N mesh'!$B$7+1)*Setup!$B$22</f>
        <v>0</v>
      </c>
      <c r="N85" s="0" t="n">
        <f aca="false">SUMPRODUCT('5N inverse'!$A$12:$Y$12,'5N mesh'!$B$37:$Z$37,$E84:$AC84)+'5N inverse'!$A$12*$C85/Setup!$B$17+INDEX('5N inverse'!$A$12:$Y$12,1,'5N mesh'!$B$7+1)*Setup!$B$22</f>
        <v>0</v>
      </c>
      <c r="O85" s="0" t="n">
        <f aca="false">SUMPRODUCT('5N inverse'!$A$13:$Y$13,'5N mesh'!$B$37:$Z$37,$E84:$AC84)+'5N inverse'!$A$13*$C85/Setup!$B$17+INDEX('5N inverse'!$A$13:$Y$13,1,'5N mesh'!$B$7+1)*Setup!$B$22</f>
        <v>0</v>
      </c>
      <c r="P85" s="0" t="n">
        <f aca="false">SUMPRODUCT('5N inverse'!$A$14:$Y$14,'5N mesh'!$B$37:$Z$37,$E84:$AC84)+'5N inverse'!$A$14*$C85/Setup!$B$17+INDEX('5N inverse'!$A$14:$Y$14,1,'5N mesh'!$B$7+1)*Setup!$B$22</f>
        <v>0</v>
      </c>
      <c r="Q85" s="0" t="n">
        <f aca="false">SUMPRODUCT('5N inverse'!$A$15:$Y$15,'5N mesh'!$B$37:$Z$37,$E84:$AC84)+'5N inverse'!$A$15*$C85/Setup!$B$17+INDEX('5N inverse'!$A$15:$Y$15,1,'5N mesh'!$B$7+1)*Setup!$B$22</f>
        <v>0</v>
      </c>
      <c r="R85" s="0" t="n">
        <f aca="false">SUMPRODUCT('5N inverse'!$A$16:$Y$16,'5N mesh'!$B$37:$Z$37,$E84:$AC84)+'5N inverse'!$A$16*$C85/Setup!$B$17+INDEX('5N inverse'!$A$16:$Y$16,1,'5N mesh'!$B$7+1)*Setup!$B$22</f>
        <v>0</v>
      </c>
      <c r="S85" s="0" t="n">
        <f aca="false">SUMPRODUCT('5N inverse'!$A$17:$Y$17,'5N mesh'!$B$37:$Z$37,$E84:$AC84)+'5N inverse'!$A$17*$C85/Setup!$B$17+INDEX('5N inverse'!$A$17:$Y$17,1,'5N mesh'!$B$7+1)*Setup!$B$22</f>
        <v>0</v>
      </c>
      <c r="T85" s="0" t="n">
        <f aca="false">SUMPRODUCT('5N inverse'!$A$18:$Y$18,'5N mesh'!$B$37:$Z$37,$E84:$AC84)+'5N inverse'!$A$18*$C85/Setup!$B$17+INDEX('5N inverse'!$A$18:$Y$18,1,'5N mesh'!$B$7+1)*Setup!$B$22</f>
        <v>0</v>
      </c>
      <c r="U85" s="0" t="n">
        <f aca="false">SUMPRODUCT('5N inverse'!$A$19:$Y$19,'5N mesh'!$B$37:$Z$37,$E84:$AC84)+'5N inverse'!$A$19*$C85/Setup!$B$17+INDEX('5N inverse'!$A$19:$Y$19,1,'5N mesh'!$B$7+1)*Setup!$B$22</f>
        <v>0</v>
      </c>
      <c r="V85" s="0" t="n">
        <f aca="false">SUMPRODUCT('5N inverse'!$A$20:$Y$20,'5N mesh'!$B$37:$Z$37,$E84:$AC84)+'5N inverse'!$A$20*$C85/Setup!$B$17+INDEX('5N inverse'!$A$20:$Y$20,1,'5N mesh'!$B$7+1)*Setup!$B$22</f>
        <v>0</v>
      </c>
      <c r="W85" s="0" t="n">
        <f aca="false">SUMPRODUCT('5N inverse'!$A$21:$Y$21,'5N mesh'!$B$37:$Z$37,$E84:$AC84)+'5N inverse'!$A$21*$C85/Setup!$B$17+INDEX('5N inverse'!$A$21:$Y$21,1,'5N mesh'!$B$7+1)*Setup!$B$22</f>
        <v>0</v>
      </c>
      <c r="X85" s="0" t="n">
        <f aca="false">SUMPRODUCT('5N inverse'!$A$22:$Y$22,'5N mesh'!$B$37:$Z$37,$E84:$AC84)+'5N inverse'!$A$22*$C85/Setup!$B$17+INDEX('5N inverse'!$A$22:$Y$22,1,'5N mesh'!$B$7+1)*Setup!$B$22</f>
        <v>0</v>
      </c>
      <c r="Y85" s="0" t="n">
        <f aca="false">SUMPRODUCT('5N inverse'!$A$23:$Y$23,'5N mesh'!$B$37:$Z$37,$E84:$AC84)+'5N inverse'!$A$23*$C85/Setup!$B$17+INDEX('5N inverse'!$A$23:$Y$23,1,'5N mesh'!$B$7+1)*Setup!$B$22</f>
        <v>0</v>
      </c>
      <c r="Z85" s="0" t="n">
        <f aca="false">SUMPRODUCT('5N inverse'!$A$24:$Y$24,'5N mesh'!$B$37:$Z$37,$E84:$AC84)+'5N inverse'!$A$24*$C85/Setup!$B$17+INDEX('5N inverse'!$A$24:$Y$24,1,'5N mesh'!$B$7+1)*Setup!$B$22</f>
        <v>0</v>
      </c>
      <c r="AA85" s="0" t="n">
        <f aca="false">SUMPRODUCT('5N inverse'!$A$25:$Y$25,'5N mesh'!$B$37:$Z$37,$E84:$AC84)+'5N inverse'!$A$25*$C85/Setup!$B$17+INDEX('5N inverse'!$A$25:$Y$25,1,'5N mesh'!$B$7+1)*Setup!$B$22</f>
        <v>0</v>
      </c>
      <c r="AB85" s="0" t="n">
        <f aca="false">SUMPRODUCT('5N inverse'!$A$26:$Y$26,'5N mesh'!$B$37:$Z$37,$E84:$AC84)+'5N inverse'!$A$26*$C85/Setup!$B$17+INDEX('5N inverse'!$A$26:$Y$26,1,'5N mesh'!$B$7+1)*Setup!$B$22</f>
        <v>0</v>
      </c>
      <c r="AC85" s="0" t="n">
        <f aca="false">SUMPRODUCT('5N inverse'!$A$27:$Y$27,'5N mesh'!$B$37:$Z$37,$E84:$AC84)+'5N inverse'!$A$27*$C85/Setup!$B$17+INDEX('5N inverse'!$A$27:$Y$27,1,'5N mesh'!$B$7+1)*Setup!$B$22</f>
        <v>0</v>
      </c>
    </row>
    <row r="86" customFormat="false" ht="15" hidden="false" customHeight="false" outlineLevel="0" collapsed="false">
      <c r="A86" s="0" t="n">
        <v>81</v>
      </c>
      <c r="B86" s="0" t="n">
        <f aca="false">A86*Setup!$B$11/3600</f>
        <v>6.75</v>
      </c>
      <c r="C86" s="0" t="n">
        <f aca="false">Setup!$B$7+Setup!$B$8*COS(2*PI()*(B86-Setup!$B$9)/24)</f>
        <v>20.9926407700841</v>
      </c>
      <c r="D86" s="0" t="n">
        <f aca="false">(C86-E86)/Setup!$B$17</f>
        <v>18.7606502299117</v>
      </c>
      <c r="E86" s="0" t="n">
        <f aca="false">SUMPRODUCT('5N inverse'!$A$3:$Y$3,'5N mesh'!$B$37:$Z$37,$E85:$AC85)+'5N inverse'!$A$3*$C86/Setup!$B$17+INDEX('5N inverse'!$A$3:$Y$3,1,'5N mesh'!$B$7+1)*Setup!$B$22</f>
        <v>18.5537562401956</v>
      </c>
      <c r="F86" s="0" t="n">
        <f aca="false">SUMPRODUCT('5N inverse'!$A$4:$Y$4,'5N mesh'!$B$37:$Z$37,$E85:$AC85)+'5N inverse'!$A$4*$C86/Setup!$B$17+INDEX('5N inverse'!$A$4:$Y$4,1,'5N mesh'!$B$7+1)*Setup!$B$22</f>
        <v>17.9654731736081</v>
      </c>
      <c r="G86" s="0" t="n">
        <f aca="false">SUMPRODUCT('5N inverse'!$A$5:$Y$5,'5N mesh'!$B$37:$Z$37,$E85:$AC85)+'5N inverse'!$A$5*$C86/Setup!$B$17+INDEX('5N inverse'!$A$5:$Y$5,1,'5N mesh'!$B$7+1)*Setup!$B$22</f>
        <v>16.7889070404331</v>
      </c>
      <c r="H86" s="0" t="n">
        <f aca="false">SUMPRODUCT('5N inverse'!$A$6:$Y$6,'5N mesh'!$B$37:$Z$37,$E85:$AC85)+'5N inverse'!$A$6*$C86/Setup!$B$17+INDEX('5N inverse'!$A$6:$Y$6,1,'5N mesh'!$B$7+1)*Setup!$B$22</f>
        <v>15.6123409072581</v>
      </c>
      <c r="I86" s="0" t="n">
        <f aca="false">SUMPRODUCT('5N inverse'!$A$7:$Y$7,'5N mesh'!$B$37:$Z$37,$E85:$AC85)+'5N inverse'!$A$7*$C86/Setup!$B$17+INDEX('5N inverse'!$A$7:$Y$7,1,'5N mesh'!$B$7+1)*Setup!$B$22</f>
        <v>15.0240578406706</v>
      </c>
      <c r="J86" s="0" t="n">
        <f aca="false">SUMPRODUCT('5N inverse'!$A$8:$Y$8,'5N mesh'!$B$37:$Z$37,$E85:$AC85)+'5N inverse'!$A$8*$C86/Setup!$B$17+INDEX('5N inverse'!$A$8:$Y$8,1,'5N mesh'!$B$7+1)*Setup!$B$22</f>
        <v>0</v>
      </c>
      <c r="K86" s="0" t="n">
        <f aca="false">SUMPRODUCT('5N inverse'!$A$9:$Y$9,'5N mesh'!$B$37:$Z$37,$E85:$AC85)+'5N inverse'!$A$9*$C86/Setup!$B$17+INDEX('5N inverse'!$A$9:$Y$9,1,'5N mesh'!$B$7+1)*Setup!$B$22</f>
        <v>0</v>
      </c>
      <c r="L86" s="0" t="n">
        <f aca="false">SUMPRODUCT('5N inverse'!$A$10:$Y$10,'5N mesh'!$B$37:$Z$37,$E85:$AC85)+'5N inverse'!$A$10*$C86/Setup!$B$17+INDEX('5N inverse'!$A$10:$Y$10,1,'5N mesh'!$B$7+1)*Setup!$B$22</f>
        <v>0</v>
      </c>
      <c r="M86" s="0" t="n">
        <f aca="false">SUMPRODUCT('5N inverse'!$A$11:$Y$11,'5N mesh'!$B$37:$Z$37,$E85:$AC85)+'5N inverse'!$A$11*$C86/Setup!$B$17+INDEX('5N inverse'!$A$11:$Y$11,1,'5N mesh'!$B$7+1)*Setup!$B$22</f>
        <v>0</v>
      </c>
      <c r="N86" s="0" t="n">
        <f aca="false">SUMPRODUCT('5N inverse'!$A$12:$Y$12,'5N mesh'!$B$37:$Z$37,$E85:$AC85)+'5N inverse'!$A$12*$C86/Setup!$B$17+INDEX('5N inverse'!$A$12:$Y$12,1,'5N mesh'!$B$7+1)*Setup!$B$22</f>
        <v>0</v>
      </c>
      <c r="O86" s="0" t="n">
        <f aca="false">SUMPRODUCT('5N inverse'!$A$13:$Y$13,'5N mesh'!$B$37:$Z$37,$E85:$AC85)+'5N inverse'!$A$13*$C86/Setup!$B$17+INDEX('5N inverse'!$A$13:$Y$13,1,'5N mesh'!$B$7+1)*Setup!$B$22</f>
        <v>0</v>
      </c>
      <c r="P86" s="0" t="n">
        <f aca="false">SUMPRODUCT('5N inverse'!$A$14:$Y$14,'5N mesh'!$B$37:$Z$37,$E85:$AC85)+'5N inverse'!$A$14*$C86/Setup!$B$17+INDEX('5N inverse'!$A$14:$Y$14,1,'5N mesh'!$B$7+1)*Setup!$B$22</f>
        <v>0</v>
      </c>
      <c r="Q86" s="0" t="n">
        <f aca="false">SUMPRODUCT('5N inverse'!$A$15:$Y$15,'5N mesh'!$B$37:$Z$37,$E85:$AC85)+'5N inverse'!$A$15*$C86/Setup!$B$17+INDEX('5N inverse'!$A$15:$Y$15,1,'5N mesh'!$B$7+1)*Setup!$B$22</f>
        <v>0</v>
      </c>
      <c r="R86" s="0" t="n">
        <f aca="false">SUMPRODUCT('5N inverse'!$A$16:$Y$16,'5N mesh'!$B$37:$Z$37,$E85:$AC85)+'5N inverse'!$A$16*$C86/Setup!$B$17+INDEX('5N inverse'!$A$16:$Y$16,1,'5N mesh'!$B$7+1)*Setup!$B$22</f>
        <v>0</v>
      </c>
      <c r="S86" s="0" t="n">
        <f aca="false">SUMPRODUCT('5N inverse'!$A$17:$Y$17,'5N mesh'!$B$37:$Z$37,$E85:$AC85)+'5N inverse'!$A$17*$C86/Setup!$B$17+INDEX('5N inverse'!$A$17:$Y$17,1,'5N mesh'!$B$7+1)*Setup!$B$22</f>
        <v>0</v>
      </c>
      <c r="T86" s="0" t="n">
        <f aca="false">SUMPRODUCT('5N inverse'!$A$18:$Y$18,'5N mesh'!$B$37:$Z$37,$E85:$AC85)+'5N inverse'!$A$18*$C86/Setup!$B$17+INDEX('5N inverse'!$A$18:$Y$18,1,'5N mesh'!$B$7+1)*Setup!$B$22</f>
        <v>0</v>
      </c>
      <c r="U86" s="0" t="n">
        <f aca="false">SUMPRODUCT('5N inverse'!$A$19:$Y$19,'5N mesh'!$B$37:$Z$37,$E85:$AC85)+'5N inverse'!$A$19*$C86/Setup!$B$17+INDEX('5N inverse'!$A$19:$Y$19,1,'5N mesh'!$B$7+1)*Setup!$B$22</f>
        <v>0</v>
      </c>
      <c r="V86" s="0" t="n">
        <f aca="false">SUMPRODUCT('5N inverse'!$A$20:$Y$20,'5N mesh'!$B$37:$Z$37,$E85:$AC85)+'5N inverse'!$A$20*$C86/Setup!$B$17+INDEX('5N inverse'!$A$20:$Y$20,1,'5N mesh'!$B$7+1)*Setup!$B$22</f>
        <v>0</v>
      </c>
      <c r="W86" s="0" t="n">
        <f aca="false">SUMPRODUCT('5N inverse'!$A$21:$Y$21,'5N mesh'!$B$37:$Z$37,$E85:$AC85)+'5N inverse'!$A$21*$C86/Setup!$B$17+INDEX('5N inverse'!$A$21:$Y$21,1,'5N mesh'!$B$7+1)*Setup!$B$22</f>
        <v>0</v>
      </c>
      <c r="X86" s="0" t="n">
        <f aca="false">SUMPRODUCT('5N inverse'!$A$22:$Y$22,'5N mesh'!$B$37:$Z$37,$E85:$AC85)+'5N inverse'!$A$22*$C86/Setup!$B$17+INDEX('5N inverse'!$A$22:$Y$22,1,'5N mesh'!$B$7+1)*Setup!$B$22</f>
        <v>0</v>
      </c>
      <c r="Y86" s="0" t="n">
        <f aca="false">SUMPRODUCT('5N inverse'!$A$23:$Y$23,'5N mesh'!$B$37:$Z$37,$E85:$AC85)+'5N inverse'!$A$23*$C86/Setup!$B$17+INDEX('5N inverse'!$A$23:$Y$23,1,'5N mesh'!$B$7+1)*Setup!$B$22</f>
        <v>0</v>
      </c>
      <c r="Z86" s="0" t="n">
        <f aca="false">SUMPRODUCT('5N inverse'!$A$24:$Y$24,'5N mesh'!$B$37:$Z$37,$E85:$AC85)+'5N inverse'!$A$24*$C86/Setup!$B$17+INDEX('5N inverse'!$A$24:$Y$24,1,'5N mesh'!$B$7+1)*Setup!$B$22</f>
        <v>0</v>
      </c>
      <c r="AA86" s="0" t="n">
        <f aca="false">SUMPRODUCT('5N inverse'!$A$25:$Y$25,'5N mesh'!$B$37:$Z$37,$E85:$AC85)+'5N inverse'!$A$25*$C86/Setup!$B$17+INDEX('5N inverse'!$A$25:$Y$25,1,'5N mesh'!$B$7+1)*Setup!$B$22</f>
        <v>0</v>
      </c>
      <c r="AB86" s="0" t="n">
        <f aca="false">SUMPRODUCT('5N inverse'!$A$26:$Y$26,'5N mesh'!$B$37:$Z$37,$E85:$AC85)+'5N inverse'!$A$26*$C86/Setup!$B$17+INDEX('5N inverse'!$A$26:$Y$26,1,'5N mesh'!$B$7+1)*Setup!$B$22</f>
        <v>0</v>
      </c>
      <c r="AC86" s="0" t="n">
        <f aca="false">SUMPRODUCT('5N inverse'!$A$27:$Y$27,'5N mesh'!$B$37:$Z$37,$E85:$AC85)+'5N inverse'!$A$27*$C86/Setup!$B$17+INDEX('5N inverse'!$A$27:$Y$27,1,'5N mesh'!$B$7+1)*Setup!$B$22</f>
        <v>0</v>
      </c>
    </row>
    <row r="87" customFormat="false" ht="15" hidden="false" customHeight="false" outlineLevel="0" collapsed="false">
      <c r="A87" s="0" t="n">
        <v>82</v>
      </c>
      <c r="B87" s="0" t="n">
        <f aca="false">A87*Setup!$B$11/3600</f>
        <v>6.83333333333333</v>
      </c>
      <c r="C87" s="0" t="n">
        <f aca="false">Setup!$B$7+Setup!$B$8*COS(2*PI()*(B87-Setup!$B$9)/24)</f>
        <v>21.0508906527595</v>
      </c>
      <c r="D87" s="0" t="n">
        <f aca="false">(C87-E87)/Setup!$B$17</f>
        <v>18.9700688084434</v>
      </c>
      <c r="E87" s="0" t="n">
        <f aca="false">SUMPRODUCT('5N inverse'!$A$3:$Y$3,'5N mesh'!$B$37:$Z$37,$E86:$AC86)+'5N inverse'!$A$3*$C87/Setup!$B$17+INDEX('5N inverse'!$A$3:$Y$3,1,'5N mesh'!$B$7+1)*Setup!$B$22</f>
        <v>18.5847817076619</v>
      </c>
      <c r="F87" s="0" t="n">
        <f aca="false">SUMPRODUCT('5N inverse'!$A$4:$Y$4,'5N mesh'!$B$37:$Z$37,$E86:$AC86)+'5N inverse'!$A$4*$C87/Setup!$B$17+INDEX('5N inverse'!$A$4:$Y$4,1,'5N mesh'!$B$7+1)*Setup!$B$22</f>
        <v>17.9913717460528</v>
      </c>
      <c r="G87" s="0" t="n">
        <f aca="false">SUMPRODUCT('5N inverse'!$A$5:$Y$5,'5N mesh'!$B$37:$Z$37,$E86:$AC86)+'5N inverse'!$A$5*$C87/Setup!$B$17+INDEX('5N inverse'!$A$5:$Y$5,1,'5N mesh'!$B$7+1)*Setup!$B$22</f>
        <v>16.8045518228346</v>
      </c>
      <c r="H87" s="0" t="n">
        <f aca="false">SUMPRODUCT('5N inverse'!$A$6:$Y$6,'5N mesh'!$B$37:$Z$37,$E86:$AC86)+'5N inverse'!$A$6*$C87/Setup!$B$17+INDEX('5N inverse'!$A$6:$Y$6,1,'5N mesh'!$B$7+1)*Setup!$B$22</f>
        <v>15.6177318996164</v>
      </c>
      <c r="I87" s="0" t="n">
        <f aca="false">SUMPRODUCT('5N inverse'!$A$7:$Y$7,'5N mesh'!$B$37:$Z$37,$E86:$AC86)+'5N inverse'!$A$7*$C87/Setup!$B$17+INDEX('5N inverse'!$A$7:$Y$7,1,'5N mesh'!$B$7+1)*Setup!$B$22</f>
        <v>15.0243219380073</v>
      </c>
      <c r="J87" s="0" t="n">
        <f aca="false">SUMPRODUCT('5N inverse'!$A$8:$Y$8,'5N mesh'!$B$37:$Z$37,$E86:$AC86)+'5N inverse'!$A$8*$C87/Setup!$B$17+INDEX('5N inverse'!$A$8:$Y$8,1,'5N mesh'!$B$7+1)*Setup!$B$22</f>
        <v>0</v>
      </c>
      <c r="K87" s="0" t="n">
        <f aca="false">SUMPRODUCT('5N inverse'!$A$9:$Y$9,'5N mesh'!$B$37:$Z$37,$E86:$AC86)+'5N inverse'!$A$9*$C87/Setup!$B$17+INDEX('5N inverse'!$A$9:$Y$9,1,'5N mesh'!$B$7+1)*Setup!$B$22</f>
        <v>0</v>
      </c>
      <c r="L87" s="0" t="n">
        <f aca="false">SUMPRODUCT('5N inverse'!$A$10:$Y$10,'5N mesh'!$B$37:$Z$37,$E86:$AC86)+'5N inverse'!$A$10*$C87/Setup!$B$17+INDEX('5N inverse'!$A$10:$Y$10,1,'5N mesh'!$B$7+1)*Setup!$B$22</f>
        <v>0</v>
      </c>
      <c r="M87" s="0" t="n">
        <f aca="false">SUMPRODUCT('5N inverse'!$A$11:$Y$11,'5N mesh'!$B$37:$Z$37,$E86:$AC86)+'5N inverse'!$A$11*$C87/Setup!$B$17+INDEX('5N inverse'!$A$11:$Y$11,1,'5N mesh'!$B$7+1)*Setup!$B$22</f>
        <v>0</v>
      </c>
      <c r="N87" s="0" t="n">
        <f aca="false">SUMPRODUCT('5N inverse'!$A$12:$Y$12,'5N mesh'!$B$37:$Z$37,$E86:$AC86)+'5N inverse'!$A$12*$C87/Setup!$B$17+INDEX('5N inverse'!$A$12:$Y$12,1,'5N mesh'!$B$7+1)*Setup!$B$22</f>
        <v>0</v>
      </c>
      <c r="O87" s="0" t="n">
        <f aca="false">SUMPRODUCT('5N inverse'!$A$13:$Y$13,'5N mesh'!$B$37:$Z$37,$E86:$AC86)+'5N inverse'!$A$13*$C87/Setup!$B$17+INDEX('5N inverse'!$A$13:$Y$13,1,'5N mesh'!$B$7+1)*Setup!$B$22</f>
        <v>0</v>
      </c>
      <c r="P87" s="0" t="n">
        <f aca="false">SUMPRODUCT('5N inverse'!$A$14:$Y$14,'5N mesh'!$B$37:$Z$37,$E86:$AC86)+'5N inverse'!$A$14*$C87/Setup!$B$17+INDEX('5N inverse'!$A$14:$Y$14,1,'5N mesh'!$B$7+1)*Setup!$B$22</f>
        <v>0</v>
      </c>
      <c r="Q87" s="0" t="n">
        <f aca="false">SUMPRODUCT('5N inverse'!$A$15:$Y$15,'5N mesh'!$B$37:$Z$37,$E86:$AC86)+'5N inverse'!$A$15*$C87/Setup!$B$17+INDEX('5N inverse'!$A$15:$Y$15,1,'5N mesh'!$B$7+1)*Setup!$B$22</f>
        <v>0</v>
      </c>
      <c r="R87" s="0" t="n">
        <f aca="false">SUMPRODUCT('5N inverse'!$A$16:$Y$16,'5N mesh'!$B$37:$Z$37,$E86:$AC86)+'5N inverse'!$A$16*$C87/Setup!$B$17+INDEX('5N inverse'!$A$16:$Y$16,1,'5N mesh'!$B$7+1)*Setup!$B$22</f>
        <v>0</v>
      </c>
      <c r="S87" s="0" t="n">
        <f aca="false">SUMPRODUCT('5N inverse'!$A$17:$Y$17,'5N mesh'!$B$37:$Z$37,$E86:$AC86)+'5N inverse'!$A$17*$C87/Setup!$B$17+INDEX('5N inverse'!$A$17:$Y$17,1,'5N mesh'!$B$7+1)*Setup!$B$22</f>
        <v>0</v>
      </c>
      <c r="T87" s="0" t="n">
        <f aca="false">SUMPRODUCT('5N inverse'!$A$18:$Y$18,'5N mesh'!$B$37:$Z$37,$E86:$AC86)+'5N inverse'!$A$18*$C87/Setup!$B$17+INDEX('5N inverse'!$A$18:$Y$18,1,'5N mesh'!$B$7+1)*Setup!$B$22</f>
        <v>0</v>
      </c>
      <c r="U87" s="0" t="n">
        <f aca="false">SUMPRODUCT('5N inverse'!$A$19:$Y$19,'5N mesh'!$B$37:$Z$37,$E86:$AC86)+'5N inverse'!$A$19*$C87/Setup!$B$17+INDEX('5N inverse'!$A$19:$Y$19,1,'5N mesh'!$B$7+1)*Setup!$B$22</f>
        <v>0</v>
      </c>
      <c r="V87" s="0" t="n">
        <f aca="false">SUMPRODUCT('5N inverse'!$A$20:$Y$20,'5N mesh'!$B$37:$Z$37,$E86:$AC86)+'5N inverse'!$A$20*$C87/Setup!$B$17+INDEX('5N inverse'!$A$20:$Y$20,1,'5N mesh'!$B$7+1)*Setup!$B$22</f>
        <v>0</v>
      </c>
      <c r="W87" s="0" t="n">
        <f aca="false">SUMPRODUCT('5N inverse'!$A$21:$Y$21,'5N mesh'!$B$37:$Z$37,$E86:$AC86)+'5N inverse'!$A$21*$C87/Setup!$B$17+INDEX('5N inverse'!$A$21:$Y$21,1,'5N mesh'!$B$7+1)*Setup!$B$22</f>
        <v>0</v>
      </c>
      <c r="X87" s="0" t="n">
        <f aca="false">SUMPRODUCT('5N inverse'!$A$22:$Y$22,'5N mesh'!$B$37:$Z$37,$E86:$AC86)+'5N inverse'!$A$22*$C87/Setup!$B$17+INDEX('5N inverse'!$A$22:$Y$22,1,'5N mesh'!$B$7+1)*Setup!$B$22</f>
        <v>0</v>
      </c>
      <c r="Y87" s="0" t="n">
        <f aca="false">SUMPRODUCT('5N inverse'!$A$23:$Y$23,'5N mesh'!$B$37:$Z$37,$E86:$AC86)+'5N inverse'!$A$23*$C87/Setup!$B$17+INDEX('5N inverse'!$A$23:$Y$23,1,'5N mesh'!$B$7+1)*Setup!$B$22</f>
        <v>0</v>
      </c>
      <c r="Z87" s="0" t="n">
        <f aca="false">SUMPRODUCT('5N inverse'!$A$24:$Y$24,'5N mesh'!$B$37:$Z$37,$E86:$AC86)+'5N inverse'!$A$24*$C87/Setup!$B$17+INDEX('5N inverse'!$A$24:$Y$24,1,'5N mesh'!$B$7+1)*Setup!$B$22</f>
        <v>0</v>
      </c>
      <c r="AA87" s="0" t="n">
        <f aca="false">SUMPRODUCT('5N inverse'!$A$25:$Y$25,'5N mesh'!$B$37:$Z$37,$E86:$AC86)+'5N inverse'!$A$25*$C87/Setup!$B$17+INDEX('5N inverse'!$A$25:$Y$25,1,'5N mesh'!$B$7+1)*Setup!$B$22</f>
        <v>0</v>
      </c>
      <c r="AB87" s="0" t="n">
        <f aca="false">SUMPRODUCT('5N inverse'!$A$26:$Y$26,'5N mesh'!$B$37:$Z$37,$E86:$AC86)+'5N inverse'!$A$26*$C87/Setup!$B$17+INDEX('5N inverse'!$A$26:$Y$26,1,'5N mesh'!$B$7+1)*Setup!$B$22</f>
        <v>0</v>
      </c>
      <c r="AC87" s="0" t="n">
        <f aca="false">SUMPRODUCT('5N inverse'!$A$27:$Y$27,'5N mesh'!$B$37:$Z$37,$E86:$AC86)+'5N inverse'!$A$27*$C87/Setup!$B$17+INDEX('5N inverse'!$A$27:$Y$27,1,'5N mesh'!$B$7+1)*Setup!$B$22</f>
        <v>0</v>
      </c>
    </row>
    <row r="88" customFormat="false" ht="15" hidden="false" customHeight="false" outlineLevel="0" collapsed="false">
      <c r="A88" s="0" t="n">
        <v>83</v>
      </c>
      <c r="B88" s="0" t="n">
        <f aca="false">A88*Setup!$B$11/3600</f>
        <v>6.91666666666667</v>
      </c>
      <c r="C88" s="0" t="n">
        <f aca="false">Setup!$B$7+Setup!$B$8*COS(2*PI()*(B88-Setup!$B$9)/24)</f>
        <v>21.110544151761</v>
      </c>
      <c r="D88" s="0" t="n">
        <f aca="false">(C88-E88)/Setup!$B$17</f>
        <v>19.1875214920838</v>
      </c>
      <c r="E88" s="0" t="n">
        <f aca="false">SUMPRODUCT('5N inverse'!$A$3:$Y$3,'5N mesh'!$B$37:$Z$37,$E87:$AC87)+'5N inverse'!$A$3*$C88/Setup!$B$17+INDEX('5N inverse'!$A$3:$Y$3,1,'5N mesh'!$B$7+1)*Setup!$B$22</f>
        <v>18.6161663577901</v>
      </c>
      <c r="F88" s="0" t="n">
        <f aca="false">SUMPRODUCT('5N inverse'!$A$4:$Y$4,'5N mesh'!$B$37:$Z$37,$E87:$AC87)+'5N inverse'!$A$4*$C88/Setup!$B$17+INDEX('5N inverse'!$A$4:$Y$4,1,'5N mesh'!$B$7+1)*Setup!$B$22</f>
        <v>18.0175696556056</v>
      </c>
      <c r="G88" s="0" t="n">
        <f aca="false">SUMPRODUCT('5N inverse'!$A$5:$Y$5,'5N mesh'!$B$37:$Z$37,$E87:$AC87)+'5N inverse'!$A$5*$C88/Setup!$B$17+INDEX('5N inverse'!$A$5:$Y$5,1,'5N mesh'!$B$7+1)*Setup!$B$22</f>
        <v>16.8203762512366</v>
      </c>
      <c r="H88" s="0" t="n">
        <f aca="false">SUMPRODUCT('5N inverse'!$A$6:$Y$6,'5N mesh'!$B$37:$Z$37,$E87:$AC87)+'5N inverse'!$A$6*$C88/Setup!$B$17+INDEX('5N inverse'!$A$6:$Y$6,1,'5N mesh'!$B$7+1)*Setup!$B$22</f>
        <v>15.6231828468676</v>
      </c>
      <c r="I88" s="0" t="n">
        <f aca="false">SUMPRODUCT('5N inverse'!$A$7:$Y$7,'5N mesh'!$B$37:$Z$37,$E87:$AC87)+'5N inverse'!$A$7*$C88/Setup!$B$17+INDEX('5N inverse'!$A$7:$Y$7,1,'5N mesh'!$B$7+1)*Setup!$B$22</f>
        <v>15.0245861446831</v>
      </c>
      <c r="J88" s="0" t="n">
        <f aca="false">SUMPRODUCT('5N inverse'!$A$8:$Y$8,'5N mesh'!$B$37:$Z$37,$E87:$AC87)+'5N inverse'!$A$8*$C88/Setup!$B$17+INDEX('5N inverse'!$A$8:$Y$8,1,'5N mesh'!$B$7+1)*Setup!$B$22</f>
        <v>0</v>
      </c>
      <c r="K88" s="0" t="n">
        <f aca="false">SUMPRODUCT('5N inverse'!$A$9:$Y$9,'5N mesh'!$B$37:$Z$37,$E87:$AC87)+'5N inverse'!$A$9*$C88/Setup!$B$17+INDEX('5N inverse'!$A$9:$Y$9,1,'5N mesh'!$B$7+1)*Setup!$B$22</f>
        <v>0</v>
      </c>
      <c r="L88" s="0" t="n">
        <f aca="false">SUMPRODUCT('5N inverse'!$A$10:$Y$10,'5N mesh'!$B$37:$Z$37,$E87:$AC87)+'5N inverse'!$A$10*$C88/Setup!$B$17+INDEX('5N inverse'!$A$10:$Y$10,1,'5N mesh'!$B$7+1)*Setup!$B$22</f>
        <v>0</v>
      </c>
      <c r="M88" s="0" t="n">
        <f aca="false">SUMPRODUCT('5N inverse'!$A$11:$Y$11,'5N mesh'!$B$37:$Z$37,$E87:$AC87)+'5N inverse'!$A$11*$C88/Setup!$B$17+INDEX('5N inverse'!$A$11:$Y$11,1,'5N mesh'!$B$7+1)*Setup!$B$22</f>
        <v>0</v>
      </c>
      <c r="N88" s="0" t="n">
        <f aca="false">SUMPRODUCT('5N inverse'!$A$12:$Y$12,'5N mesh'!$B$37:$Z$37,$E87:$AC87)+'5N inverse'!$A$12*$C88/Setup!$B$17+INDEX('5N inverse'!$A$12:$Y$12,1,'5N mesh'!$B$7+1)*Setup!$B$22</f>
        <v>0</v>
      </c>
      <c r="O88" s="0" t="n">
        <f aca="false">SUMPRODUCT('5N inverse'!$A$13:$Y$13,'5N mesh'!$B$37:$Z$37,$E87:$AC87)+'5N inverse'!$A$13*$C88/Setup!$B$17+INDEX('5N inverse'!$A$13:$Y$13,1,'5N mesh'!$B$7+1)*Setup!$B$22</f>
        <v>0</v>
      </c>
      <c r="P88" s="0" t="n">
        <f aca="false">SUMPRODUCT('5N inverse'!$A$14:$Y$14,'5N mesh'!$B$37:$Z$37,$E87:$AC87)+'5N inverse'!$A$14*$C88/Setup!$B$17+INDEX('5N inverse'!$A$14:$Y$14,1,'5N mesh'!$B$7+1)*Setup!$B$22</f>
        <v>0</v>
      </c>
      <c r="Q88" s="0" t="n">
        <f aca="false">SUMPRODUCT('5N inverse'!$A$15:$Y$15,'5N mesh'!$B$37:$Z$37,$E87:$AC87)+'5N inverse'!$A$15*$C88/Setup!$B$17+INDEX('5N inverse'!$A$15:$Y$15,1,'5N mesh'!$B$7+1)*Setup!$B$22</f>
        <v>0</v>
      </c>
      <c r="R88" s="0" t="n">
        <f aca="false">SUMPRODUCT('5N inverse'!$A$16:$Y$16,'5N mesh'!$B$37:$Z$37,$E87:$AC87)+'5N inverse'!$A$16*$C88/Setup!$B$17+INDEX('5N inverse'!$A$16:$Y$16,1,'5N mesh'!$B$7+1)*Setup!$B$22</f>
        <v>0</v>
      </c>
      <c r="S88" s="0" t="n">
        <f aca="false">SUMPRODUCT('5N inverse'!$A$17:$Y$17,'5N mesh'!$B$37:$Z$37,$E87:$AC87)+'5N inverse'!$A$17*$C88/Setup!$B$17+INDEX('5N inverse'!$A$17:$Y$17,1,'5N mesh'!$B$7+1)*Setup!$B$22</f>
        <v>0</v>
      </c>
      <c r="T88" s="0" t="n">
        <f aca="false">SUMPRODUCT('5N inverse'!$A$18:$Y$18,'5N mesh'!$B$37:$Z$37,$E87:$AC87)+'5N inverse'!$A$18*$C88/Setup!$B$17+INDEX('5N inverse'!$A$18:$Y$18,1,'5N mesh'!$B$7+1)*Setup!$B$22</f>
        <v>0</v>
      </c>
      <c r="U88" s="0" t="n">
        <f aca="false">SUMPRODUCT('5N inverse'!$A$19:$Y$19,'5N mesh'!$B$37:$Z$37,$E87:$AC87)+'5N inverse'!$A$19*$C88/Setup!$B$17+INDEX('5N inverse'!$A$19:$Y$19,1,'5N mesh'!$B$7+1)*Setup!$B$22</f>
        <v>0</v>
      </c>
      <c r="V88" s="0" t="n">
        <f aca="false">SUMPRODUCT('5N inverse'!$A$20:$Y$20,'5N mesh'!$B$37:$Z$37,$E87:$AC87)+'5N inverse'!$A$20*$C88/Setup!$B$17+INDEX('5N inverse'!$A$20:$Y$20,1,'5N mesh'!$B$7+1)*Setup!$B$22</f>
        <v>0</v>
      </c>
      <c r="W88" s="0" t="n">
        <f aca="false">SUMPRODUCT('5N inverse'!$A$21:$Y$21,'5N mesh'!$B$37:$Z$37,$E87:$AC87)+'5N inverse'!$A$21*$C88/Setup!$B$17+INDEX('5N inverse'!$A$21:$Y$21,1,'5N mesh'!$B$7+1)*Setup!$B$22</f>
        <v>0</v>
      </c>
      <c r="X88" s="0" t="n">
        <f aca="false">SUMPRODUCT('5N inverse'!$A$22:$Y$22,'5N mesh'!$B$37:$Z$37,$E87:$AC87)+'5N inverse'!$A$22*$C88/Setup!$B$17+INDEX('5N inverse'!$A$22:$Y$22,1,'5N mesh'!$B$7+1)*Setup!$B$22</f>
        <v>0</v>
      </c>
      <c r="Y88" s="0" t="n">
        <f aca="false">SUMPRODUCT('5N inverse'!$A$23:$Y$23,'5N mesh'!$B$37:$Z$37,$E87:$AC87)+'5N inverse'!$A$23*$C88/Setup!$B$17+INDEX('5N inverse'!$A$23:$Y$23,1,'5N mesh'!$B$7+1)*Setup!$B$22</f>
        <v>0</v>
      </c>
      <c r="Z88" s="0" t="n">
        <f aca="false">SUMPRODUCT('5N inverse'!$A$24:$Y$24,'5N mesh'!$B$37:$Z$37,$E87:$AC87)+'5N inverse'!$A$24*$C88/Setup!$B$17+INDEX('5N inverse'!$A$24:$Y$24,1,'5N mesh'!$B$7+1)*Setup!$B$22</f>
        <v>0</v>
      </c>
      <c r="AA88" s="0" t="n">
        <f aca="false">SUMPRODUCT('5N inverse'!$A$25:$Y$25,'5N mesh'!$B$37:$Z$37,$E87:$AC87)+'5N inverse'!$A$25*$C88/Setup!$B$17+INDEX('5N inverse'!$A$25:$Y$25,1,'5N mesh'!$B$7+1)*Setup!$B$22</f>
        <v>0</v>
      </c>
      <c r="AB88" s="0" t="n">
        <f aca="false">SUMPRODUCT('5N inverse'!$A$26:$Y$26,'5N mesh'!$B$37:$Z$37,$E87:$AC87)+'5N inverse'!$A$26*$C88/Setup!$B$17+INDEX('5N inverse'!$A$26:$Y$26,1,'5N mesh'!$B$7+1)*Setup!$B$22</f>
        <v>0</v>
      </c>
      <c r="AC88" s="0" t="n">
        <f aca="false">SUMPRODUCT('5N inverse'!$A$27:$Y$27,'5N mesh'!$B$37:$Z$37,$E87:$AC87)+'5N inverse'!$A$27*$C88/Setup!$B$17+INDEX('5N inverse'!$A$27:$Y$27,1,'5N mesh'!$B$7+1)*Setup!$B$22</f>
        <v>0</v>
      </c>
    </row>
    <row r="89" customFormat="false" ht="15" hidden="false" customHeight="false" outlineLevel="0" collapsed="false">
      <c r="A89" s="0" t="n">
        <v>84</v>
      </c>
      <c r="B89" s="0" t="n">
        <f aca="false">A89*Setup!$B$11/3600</f>
        <v>7</v>
      </c>
      <c r="C89" s="0" t="n">
        <f aca="false">Setup!$B$7+Setup!$B$8*COS(2*PI()*(B89-Setup!$B$9)/24)</f>
        <v>21.1715728752538</v>
      </c>
      <c r="D89" s="0" t="n">
        <f aca="false">(C89-E89)/Setup!$B$17</f>
        <v>19.4126897908734</v>
      </c>
      <c r="E89" s="0" t="n">
        <f aca="false">SUMPRODUCT('5N inverse'!$A$3:$Y$3,'5N mesh'!$B$37:$Z$37,$E88:$AC88)+'5N inverse'!$A$3*$C89/Setup!$B$17+INDEX('5N inverse'!$A$3:$Y$3,1,'5N mesh'!$B$7+1)*Setup!$B$22</f>
        <v>18.6479232024403</v>
      </c>
      <c r="F89" s="0" t="n">
        <f aca="false">SUMPRODUCT('5N inverse'!$A$4:$Y$4,'5N mesh'!$B$37:$Z$37,$E88:$AC88)+'5N inverse'!$A$4*$C89/Setup!$B$17+INDEX('5N inverse'!$A$4:$Y$4,1,'5N mesh'!$B$7+1)*Setup!$B$22</f>
        <v>18.0440777664527</v>
      </c>
      <c r="G89" s="0" t="n">
        <f aca="false">SUMPRODUCT('5N inverse'!$A$5:$Y$5,'5N mesh'!$B$37:$Z$37,$E88:$AC88)+'5N inverse'!$A$5*$C89/Setup!$B$17+INDEX('5N inverse'!$A$5:$Y$5,1,'5N mesh'!$B$7+1)*Setup!$B$22</f>
        <v>16.8363868944777</v>
      </c>
      <c r="H89" s="0" t="n">
        <f aca="false">SUMPRODUCT('5N inverse'!$A$6:$Y$6,'5N mesh'!$B$37:$Z$37,$E88:$AC88)+'5N inverse'!$A$6*$C89/Setup!$B$17+INDEX('5N inverse'!$A$6:$Y$6,1,'5N mesh'!$B$7+1)*Setup!$B$22</f>
        <v>15.6286960225026</v>
      </c>
      <c r="I89" s="0" t="n">
        <f aca="false">SUMPRODUCT('5N inverse'!$A$7:$Y$7,'5N mesh'!$B$37:$Z$37,$E88:$AC88)+'5N inverse'!$A$7*$C89/Setup!$B$17+INDEX('5N inverse'!$A$7:$Y$7,1,'5N mesh'!$B$7+1)*Setup!$B$22</f>
        <v>15.0248505865151</v>
      </c>
      <c r="J89" s="0" t="n">
        <f aca="false">SUMPRODUCT('5N inverse'!$A$8:$Y$8,'5N mesh'!$B$37:$Z$37,$E88:$AC88)+'5N inverse'!$A$8*$C89/Setup!$B$17+INDEX('5N inverse'!$A$8:$Y$8,1,'5N mesh'!$B$7+1)*Setup!$B$22</f>
        <v>0</v>
      </c>
      <c r="K89" s="0" t="n">
        <f aca="false">SUMPRODUCT('5N inverse'!$A$9:$Y$9,'5N mesh'!$B$37:$Z$37,$E88:$AC88)+'5N inverse'!$A$9*$C89/Setup!$B$17+INDEX('5N inverse'!$A$9:$Y$9,1,'5N mesh'!$B$7+1)*Setup!$B$22</f>
        <v>0</v>
      </c>
      <c r="L89" s="0" t="n">
        <f aca="false">SUMPRODUCT('5N inverse'!$A$10:$Y$10,'5N mesh'!$B$37:$Z$37,$E88:$AC88)+'5N inverse'!$A$10*$C89/Setup!$B$17+INDEX('5N inverse'!$A$10:$Y$10,1,'5N mesh'!$B$7+1)*Setup!$B$22</f>
        <v>0</v>
      </c>
      <c r="M89" s="0" t="n">
        <f aca="false">SUMPRODUCT('5N inverse'!$A$11:$Y$11,'5N mesh'!$B$37:$Z$37,$E88:$AC88)+'5N inverse'!$A$11*$C89/Setup!$B$17+INDEX('5N inverse'!$A$11:$Y$11,1,'5N mesh'!$B$7+1)*Setup!$B$22</f>
        <v>0</v>
      </c>
      <c r="N89" s="0" t="n">
        <f aca="false">SUMPRODUCT('5N inverse'!$A$12:$Y$12,'5N mesh'!$B$37:$Z$37,$E88:$AC88)+'5N inverse'!$A$12*$C89/Setup!$B$17+INDEX('5N inverse'!$A$12:$Y$12,1,'5N mesh'!$B$7+1)*Setup!$B$22</f>
        <v>0</v>
      </c>
      <c r="O89" s="0" t="n">
        <f aca="false">SUMPRODUCT('5N inverse'!$A$13:$Y$13,'5N mesh'!$B$37:$Z$37,$E88:$AC88)+'5N inverse'!$A$13*$C89/Setup!$B$17+INDEX('5N inverse'!$A$13:$Y$13,1,'5N mesh'!$B$7+1)*Setup!$B$22</f>
        <v>0</v>
      </c>
      <c r="P89" s="0" t="n">
        <f aca="false">SUMPRODUCT('5N inverse'!$A$14:$Y$14,'5N mesh'!$B$37:$Z$37,$E88:$AC88)+'5N inverse'!$A$14*$C89/Setup!$B$17+INDEX('5N inverse'!$A$14:$Y$14,1,'5N mesh'!$B$7+1)*Setup!$B$22</f>
        <v>0</v>
      </c>
      <c r="Q89" s="0" t="n">
        <f aca="false">SUMPRODUCT('5N inverse'!$A$15:$Y$15,'5N mesh'!$B$37:$Z$37,$E88:$AC88)+'5N inverse'!$A$15*$C89/Setup!$B$17+INDEX('5N inverse'!$A$15:$Y$15,1,'5N mesh'!$B$7+1)*Setup!$B$22</f>
        <v>0</v>
      </c>
      <c r="R89" s="0" t="n">
        <f aca="false">SUMPRODUCT('5N inverse'!$A$16:$Y$16,'5N mesh'!$B$37:$Z$37,$E88:$AC88)+'5N inverse'!$A$16*$C89/Setup!$B$17+INDEX('5N inverse'!$A$16:$Y$16,1,'5N mesh'!$B$7+1)*Setup!$B$22</f>
        <v>0</v>
      </c>
      <c r="S89" s="0" t="n">
        <f aca="false">SUMPRODUCT('5N inverse'!$A$17:$Y$17,'5N mesh'!$B$37:$Z$37,$E88:$AC88)+'5N inverse'!$A$17*$C89/Setup!$B$17+INDEX('5N inverse'!$A$17:$Y$17,1,'5N mesh'!$B$7+1)*Setup!$B$22</f>
        <v>0</v>
      </c>
      <c r="T89" s="0" t="n">
        <f aca="false">SUMPRODUCT('5N inverse'!$A$18:$Y$18,'5N mesh'!$B$37:$Z$37,$E88:$AC88)+'5N inverse'!$A$18*$C89/Setup!$B$17+INDEX('5N inverse'!$A$18:$Y$18,1,'5N mesh'!$B$7+1)*Setup!$B$22</f>
        <v>0</v>
      </c>
      <c r="U89" s="0" t="n">
        <f aca="false">SUMPRODUCT('5N inverse'!$A$19:$Y$19,'5N mesh'!$B$37:$Z$37,$E88:$AC88)+'5N inverse'!$A$19*$C89/Setup!$B$17+INDEX('5N inverse'!$A$19:$Y$19,1,'5N mesh'!$B$7+1)*Setup!$B$22</f>
        <v>0</v>
      </c>
      <c r="V89" s="0" t="n">
        <f aca="false">SUMPRODUCT('5N inverse'!$A$20:$Y$20,'5N mesh'!$B$37:$Z$37,$E88:$AC88)+'5N inverse'!$A$20*$C89/Setup!$B$17+INDEX('5N inverse'!$A$20:$Y$20,1,'5N mesh'!$B$7+1)*Setup!$B$22</f>
        <v>0</v>
      </c>
      <c r="W89" s="0" t="n">
        <f aca="false">SUMPRODUCT('5N inverse'!$A$21:$Y$21,'5N mesh'!$B$37:$Z$37,$E88:$AC88)+'5N inverse'!$A$21*$C89/Setup!$B$17+INDEX('5N inverse'!$A$21:$Y$21,1,'5N mesh'!$B$7+1)*Setup!$B$22</f>
        <v>0</v>
      </c>
      <c r="X89" s="0" t="n">
        <f aca="false">SUMPRODUCT('5N inverse'!$A$22:$Y$22,'5N mesh'!$B$37:$Z$37,$E88:$AC88)+'5N inverse'!$A$22*$C89/Setup!$B$17+INDEX('5N inverse'!$A$22:$Y$22,1,'5N mesh'!$B$7+1)*Setup!$B$22</f>
        <v>0</v>
      </c>
      <c r="Y89" s="0" t="n">
        <f aca="false">SUMPRODUCT('5N inverse'!$A$23:$Y$23,'5N mesh'!$B$37:$Z$37,$E88:$AC88)+'5N inverse'!$A$23*$C89/Setup!$B$17+INDEX('5N inverse'!$A$23:$Y$23,1,'5N mesh'!$B$7+1)*Setup!$B$22</f>
        <v>0</v>
      </c>
      <c r="Z89" s="0" t="n">
        <f aca="false">SUMPRODUCT('5N inverse'!$A$24:$Y$24,'5N mesh'!$B$37:$Z$37,$E88:$AC88)+'5N inverse'!$A$24*$C89/Setup!$B$17+INDEX('5N inverse'!$A$24:$Y$24,1,'5N mesh'!$B$7+1)*Setup!$B$22</f>
        <v>0</v>
      </c>
      <c r="AA89" s="0" t="n">
        <f aca="false">SUMPRODUCT('5N inverse'!$A$25:$Y$25,'5N mesh'!$B$37:$Z$37,$E88:$AC88)+'5N inverse'!$A$25*$C89/Setup!$B$17+INDEX('5N inverse'!$A$25:$Y$25,1,'5N mesh'!$B$7+1)*Setup!$B$22</f>
        <v>0</v>
      </c>
      <c r="AB89" s="0" t="n">
        <f aca="false">SUMPRODUCT('5N inverse'!$A$26:$Y$26,'5N mesh'!$B$37:$Z$37,$E88:$AC88)+'5N inverse'!$A$26*$C89/Setup!$B$17+INDEX('5N inverse'!$A$26:$Y$26,1,'5N mesh'!$B$7+1)*Setup!$B$22</f>
        <v>0</v>
      </c>
      <c r="AC89" s="0" t="n">
        <f aca="false">SUMPRODUCT('5N inverse'!$A$27:$Y$27,'5N mesh'!$B$37:$Z$37,$E88:$AC88)+'5N inverse'!$A$27*$C89/Setup!$B$17+INDEX('5N inverse'!$A$27:$Y$27,1,'5N mesh'!$B$7+1)*Setup!$B$22</f>
        <v>0</v>
      </c>
    </row>
    <row r="90" customFormat="false" ht="15" hidden="false" customHeight="false" outlineLevel="0" collapsed="false">
      <c r="A90" s="0" t="n">
        <v>85</v>
      </c>
      <c r="B90" s="0" t="n">
        <f aca="false">A90*Setup!$B$11/3600</f>
        <v>7.08333333333333</v>
      </c>
      <c r="C90" s="0" t="n">
        <f aca="false">Setup!$B$7+Setup!$B$8*COS(2*PI()*(B90-Setup!$B$9)/24)</f>
        <v>21.2339477768709</v>
      </c>
      <c r="D90" s="0" t="n">
        <f aca="false">(C90-E90)/Setup!$B$17</f>
        <v>19.6452544000875</v>
      </c>
      <c r="E90" s="0" t="n">
        <f aca="false">SUMPRODUCT('5N inverse'!$A$3:$Y$3,'5N mesh'!$B$37:$Z$37,$E89:$AC89)+'5N inverse'!$A$3*$C90/Setup!$B$17+INDEX('5N inverse'!$A$3:$Y$3,1,'5N mesh'!$B$7+1)*Setup!$B$22</f>
        <v>18.6800647048596</v>
      </c>
      <c r="F90" s="0" t="n">
        <f aca="false">SUMPRODUCT('5N inverse'!$A$4:$Y$4,'5N mesh'!$B$37:$Z$37,$E89:$AC89)+'5N inverse'!$A$4*$C90/Setup!$B$17+INDEX('5N inverse'!$A$4:$Y$4,1,'5N mesh'!$B$7+1)*Setup!$B$22</f>
        <v>18.0709064854664</v>
      </c>
      <c r="G90" s="0" t="n">
        <f aca="false">SUMPRODUCT('5N inverse'!$A$5:$Y$5,'5N mesh'!$B$37:$Z$37,$E89:$AC89)+'5N inverse'!$A$5*$C90/Setup!$B$17+INDEX('5N inverse'!$A$5:$Y$5,1,'5N mesh'!$B$7+1)*Setup!$B$22</f>
        <v>16.8525900466802</v>
      </c>
      <c r="H90" s="0" t="n">
        <f aca="false">SUMPRODUCT('5N inverse'!$A$6:$Y$6,'5N mesh'!$B$37:$Z$37,$E89:$AC89)+'5N inverse'!$A$6*$C90/Setup!$B$17+INDEX('5N inverse'!$A$6:$Y$6,1,'5N mesh'!$B$7+1)*Setup!$B$22</f>
        <v>15.634273607894</v>
      </c>
      <c r="I90" s="0" t="n">
        <f aca="false">SUMPRODUCT('5N inverse'!$A$7:$Y$7,'5N mesh'!$B$37:$Z$37,$E89:$AC89)+'5N inverse'!$A$7*$C90/Setup!$B$17+INDEX('5N inverse'!$A$7:$Y$7,1,'5N mesh'!$B$7+1)*Setup!$B$22</f>
        <v>15.0251153885008</v>
      </c>
      <c r="J90" s="0" t="n">
        <f aca="false">SUMPRODUCT('5N inverse'!$A$8:$Y$8,'5N mesh'!$B$37:$Z$37,$E89:$AC89)+'5N inverse'!$A$8*$C90/Setup!$B$17+INDEX('5N inverse'!$A$8:$Y$8,1,'5N mesh'!$B$7+1)*Setup!$B$22</f>
        <v>0</v>
      </c>
      <c r="K90" s="0" t="n">
        <f aca="false">SUMPRODUCT('5N inverse'!$A$9:$Y$9,'5N mesh'!$B$37:$Z$37,$E89:$AC89)+'5N inverse'!$A$9*$C90/Setup!$B$17+INDEX('5N inverse'!$A$9:$Y$9,1,'5N mesh'!$B$7+1)*Setup!$B$22</f>
        <v>0</v>
      </c>
      <c r="L90" s="0" t="n">
        <f aca="false">SUMPRODUCT('5N inverse'!$A$10:$Y$10,'5N mesh'!$B$37:$Z$37,$E89:$AC89)+'5N inverse'!$A$10*$C90/Setup!$B$17+INDEX('5N inverse'!$A$10:$Y$10,1,'5N mesh'!$B$7+1)*Setup!$B$22</f>
        <v>0</v>
      </c>
      <c r="M90" s="0" t="n">
        <f aca="false">SUMPRODUCT('5N inverse'!$A$11:$Y$11,'5N mesh'!$B$37:$Z$37,$E89:$AC89)+'5N inverse'!$A$11*$C90/Setup!$B$17+INDEX('5N inverse'!$A$11:$Y$11,1,'5N mesh'!$B$7+1)*Setup!$B$22</f>
        <v>0</v>
      </c>
      <c r="N90" s="0" t="n">
        <f aca="false">SUMPRODUCT('5N inverse'!$A$12:$Y$12,'5N mesh'!$B$37:$Z$37,$E89:$AC89)+'5N inverse'!$A$12*$C90/Setup!$B$17+INDEX('5N inverse'!$A$12:$Y$12,1,'5N mesh'!$B$7+1)*Setup!$B$22</f>
        <v>0</v>
      </c>
      <c r="O90" s="0" t="n">
        <f aca="false">SUMPRODUCT('5N inverse'!$A$13:$Y$13,'5N mesh'!$B$37:$Z$37,$E89:$AC89)+'5N inverse'!$A$13*$C90/Setup!$B$17+INDEX('5N inverse'!$A$13:$Y$13,1,'5N mesh'!$B$7+1)*Setup!$B$22</f>
        <v>0</v>
      </c>
      <c r="P90" s="0" t="n">
        <f aca="false">SUMPRODUCT('5N inverse'!$A$14:$Y$14,'5N mesh'!$B$37:$Z$37,$E89:$AC89)+'5N inverse'!$A$14*$C90/Setup!$B$17+INDEX('5N inverse'!$A$14:$Y$14,1,'5N mesh'!$B$7+1)*Setup!$B$22</f>
        <v>0</v>
      </c>
      <c r="Q90" s="0" t="n">
        <f aca="false">SUMPRODUCT('5N inverse'!$A$15:$Y$15,'5N mesh'!$B$37:$Z$37,$E89:$AC89)+'5N inverse'!$A$15*$C90/Setup!$B$17+INDEX('5N inverse'!$A$15:$Y$15,1,'5N mesh'!$B$7+1)*Setup!$B$22</f>
        <v>0</v>
      </c>
      <c r="R90" s="0" t="n">
        <f aca="false">SUMPRODUCT('5N inverse'!$A$16:$Y$16,'5N mesh'!$B$37:$Z$37,$E89:$AC89)+'5N inverse'!$A$16*$C90/Setup!$B$17+INDEX('5N inverse'!$A$16:$Y$16,1,'5N mesh'!$B$7+1)*Setup!$B$22</f>
        <v>0</v>
      </c>
      <c r="S90" s="0" t="n">
        <f aca="false">SUMPRODUCT('5N inverse'!$A$17:$Y$17,'5N mesh'!$B$37:$Z$37,$E89:$AC89)+'5N inverse'!$A$17*$C90/Setup!$B$17+INDEX('5N inverse'!$A$17:$Y$17,1,'5N mesh'!$B$7+1)*Setup!$B$22</f>
        <v>0</v>
      </c>
      <c r="T90" s="0" t="n">
        <f aca="false">SUMPRODUCT('5N inverse'!$A$18:$Y$18,'5N mesh'!$B$37:$Z$37,$E89:$AC89)+'5N inverse'!$A$18*$C90/Setup!$B$17+INDEX('5N inverse'!$A$18:$Y$18,1,'5N mesh'!$B$7+1)*Setup!$B$22</f>
        <v>0</v>
      </c>
      <c r="U90" s="0" t="n">
        <f aca="false">SUMPRODUCT('5N inverse'!$A$19:$Y$19,'5N mesh'!$B$37:$Z$37,$E89:$AC89)+'5N inverse'!$A$19*$C90/Setup!$B$17+INDEX('5N inverse'!$A$19:$Y$19,1,'5N mesh'!$B$7+1)*Setup!$B$22</f>
        <v>0</v>
      </c>
      <c r="V90" s="0" t="n">
        <f aca="false">SUMPRODUCT('5N inverse'!$A$20:$Y$20,'5N mesh'!$B$37:$Z$37,$E89:$AC89)+'5N inverse'!$A$20*$C90/Setup!$B$17+INDEX('5N inverse'!$A$20:$Y$20,1,'5N mesh'!$B$7+1)*Setup!$B$22</f>
        <v>0</v>
      </c>
      <c r="W90" s="0" t="n">
        <f aca="false">SUMPRODUCT('5N inverse'!$A$21:$Y$21,'5N mesh'!$B$37:$Z$37,$E89:$AC89)+'5N inverse'!$A$21*$C90/Setup!$B$17+INDEX('5N inverse'!$A$21:$Y$21,1,'5N mesh'!$B$7+1)*Setup!$B$22</f>
        <v>0</v>
      </c>
      <c r="X90" s="0" t="n">
        <f aca="false">SUMPRODUCT('5N inverse'!$A$22:$Y$22,'5N mesh'!$B$37:$Z$37,$E89:$AC89)+'5N inverse'!$A$22*$C90/Setup!$B$17+INDEX('5N inverse'!$A$22:$Y$22,1,'5N mesh'!$B$7+1)*Setup!$B$22</f>
        <v>0</v>
      </c>
      <c r="Y90" s="0" t="n">
        <f aca="false">SUMPRODUCT('5N inverse'!$A$23:$Y$23,'5N mesh'!$B$37:$Z$37,$E89:$AC89)+'5N inverse'!$A$23*$C90/Setup!$B$17+INDEX('5N inverse'!$A$23:$Y$23,1,'5N mesh'!$B$7+1)*Setup!$B$22</f>
        <v>0</v>
      </c>
      <c r="Z90" s="0" t="n">
        <f aca="false">SUMPRODUCT('5N inverse'!$A$24:$Y$24,'5N mesh'!$B$37:$Z$37,$E89:$AC89)+'5N inverse'!$A$24*$C90/Setup!$B$17+INDEX('5N inverse'!$A$24:$Y$24,1,'5N mesh'!$B$7+1)*Setup!$B$22</f>
        <v>0</v>
      </c>
      <c r="AA90" s="0" t="n">
        <f aca="false">SUMPRODUCT('5N inverse'!$A$25:$Y$25,'5N mesh'!$B$37:$Z$37,$E89:$AC89)+'5N inverse'!$A$25*$C90/Setup!$B$17+INDEX('5N inverse'!$A$25:$Y$25,1,'5N mesh'!$B$7+1)*Setup!$B$22</f>
        <v>0</v>
      </c>
      <c r="AB90" s="0" t="n">
        <f aca="false">SUMPRODUCT('5N inverse'!$A$26:$Y$26,'5N mesh'!$B$37:$Z$37,$E89:$AC89)+'5N inverse'!$A$26*$C90/Setup!$B$17+INDEX('5N inverse'!$A$26:$Y$26,1,'5N mesh'!$B$7+1)*Setup!$B$22</f>
        <v>0</v>
      </c>
      <c r="AC90" s="0" t="n">
        <f aca="false">SUMPRODUCT('5N inverse'!$A$27:$Y$27,'5N mesh'!$B$37:$Z$37,$E89:$AC89)+'5N inverse'!$A$27*$C90/Setup!$B$17+INDEX('5N inverse'!$A$27:$Y$27,1,'5N mesh'!$B$7+1)*Setup!$B$22</f>
        <v>0</v>
      </c>
    </row>
    <row r="91" customFormat="false" ht="15" hidden="false" customHeight="false" outlineLevel="0" collapsed="false">
      <c r="A91" s="0" t="n">
        <v>86</v>
      </c>
      <c r="B91" s="0" t="n">
        <f aca="false">A91*Setup!$B$11/3600</f>
        <v>7.16666666666667</v>
      </c>
      <c r="C91" s="0" t="n">
        <f aca="false">Setup!$B$7+Setup!$B$8*COS(2*PI()*(B91-Setup!$B$9)/24)</f>
        <v>21.2976391695374</v>
      </c>
      <c r="D91" s="0" t="n">
        <f aca="false">(C91-E91)/Setup!$B$17</f>
        <v>19.8848953142229</v>
      </c>
      <c r="E91" s="0" t="n">
        <f aca="false">SUMPRODUCT('5N inverse'!$A$3:$Y$3,'5N mesh'!$B$37:$Z$37,$E90:$AC90)+'5N inverse'!$A$3*$C91/Setup!$B$17+INDEX('5N inverse'!$A$3:$Y$3,1,'5N mesh'!$B$7+1)*Setup!$B$22</f>
        <v>18.7126027786884</v>
      </c>
      <c r="F91" s="0" t="n">
        <f aca="false">SUMPRODUCT('5N inverse'!$A$4:$Y$4,'5N mesh'!$B$37:$Z$37,$E90:$AC90)+'5N inverse'!$A$4*$C91/Setup!$B$17+INDEX('5N inverse'!$A$4:$Y$4,1,'5N mesh'!$B$7+1)*Setup!$B$22</f>
        <v>18.0980657613503</v>
      </c>
      <c r="G91" s="0" t="n">
        <f aca="false">SUMPRODUCT('5N inverse'!$A$5:$Y$5,'5N mesh'!$B$37:$Z$37,$E90:$AC90)+'5N inverse'!$A$5*$C91/Setup!$B$17+INDEX('5N inverse'!$A$5:$Y$5,1,'5N mesh'!$B$7+1)*Setup!$B$22</f>
        <v>16.8689917266743</v>
      </c>
      <c r="H91" s="0" t="n">
        <f aca="false">SUMPRODUCT('5N inverse'!$A$6:$Y$6,'5N mesh'!$B$37:$Z$37,$E90:$AC90)+'5N inverse'!$A$6*$C91/Setup!$B$17+INDEX('5N inverse'!$A$6:$Y$6,1,'5N mesh'!$B$7+1)*Setup!$B$22</f>
        <v>15.6399176919982</v>
      </c>
      <c r="I91" s="0" t="n">
        <f aca="false">SUMPRODUCT('5N inverse'!$A$7:$Y$7,'5N mesh'!$B$37:$Z$37,$E90:$AC90)+'5N inverse'!$A$7*$C91/Setup!$B$17+INDEX('5N inverse'!$A$7:$Y$7,1,'5N mesh'!$B$7+1)*Setup!$B$22</f>
        <v>15.0253806746602</v>
      </c>
      <c r="J91" s="0" t="n">
        <f aca="false">SUMPRODUCT('5N inverse'!$A$8:$Y$8,'5N mesh'!$B$37:$Z$37,$E90:$AC90)+'5N inverse'!$A$8*$C91/Setup!$B$17+INDEX('5N inverse'!$A$8:$Y$8,1,'5N mesh'!$B$7+1)*Setup!$B$22</f>
        <v>0</v>
      </c>
      <c r="K91" s="0" t="n">
        <f aca="false">SUMPRODUCT('5N inverse'!$A$9:$Y$9,'5N mesh'!$B$37:$Z$37,$E90:$AC90)+'5N inverse'!$A$9*$C91/Setup!$B$17+INDEX('5N inverse'!$A$9:$Y$9,1,'5N mesh'!$B$7+1)*Setup!$B$22</f>
        <v>0</v>
      </c>
      <c r="L91" s="0" t="n">
        <f aca="false">SUMPRODUCT('5N inverse'!$A$10:$Y$10,'5N mesh'!$B$37:$Z$37,$E90:$AC90)+'5N inverse'!$A$10*$C91/Setup!$B$17+INDEX('5N inverse'!$A$10:$Y$10,1,'5N mesh'!$B$7+1)*Setup!$B$22</f>
        <v>0</v>
      </c>
      <c r="M91" s="0" t="n">
        <f aca="false">SUMPRODUCT('5N inverse'!$A$11:$Y$11,'5N mesh'!$B$37:$Z$37,$E90:$AC90)+'5N inverse'!$A$11*$C91/Setup!$B$17+INDEX('5N inverse'!$A$11:$Y$11,1,'5N mesh'!$B$7+1)*Setup!$B$22</f>
        <v>0</v>
      </c>
      <c r="N91" s="0" t="n">
        <f aca="false">SUMPRODUCT('5N inverse'!$A$12:$Y$12,'5N mesh'!$B$37:$Z$37,$E90:$AC90)+'5N inverse'!$A$12*$C91/Setup!$B$17+INDEX('5N inverse'!$A$12:$Y$12,1,'5N mesh'!$B$7+1)*Setup!$B$22</f>
        <v>0</v>
      </c>
      <c r="O91" s="0" t="n">
        <f aca="false">SUMPRODUCT('5N inverse'!$A$13:$Y$13,'5N mesh'!$B$37:$Z$37,$E90:$AC90)+'5N inverse'!$A$13*$C91/Setup!$B$17+INDEX('5N inverse'!$A$13:$Y$13,1,'5N mesh'!$B$7+1)*Setup!$B$22</f>
        <v>0</v>
      </c>
      <c r="P91" s="0" t="n">
        <f aca="false">SUMPRODUCT('5N inverse'!$A$14:$Y$14,'5N mesh'!$B$37:$Z$37,$E90:$AC90)+'5N inverse'!$A$14*$C91/Setup!$B$17+INDEX('5N inverse'!$A$14:$Y$14,1,'5N mesh'!$B$7+1)*Setup!$B$22</f>
        <v>0</v>
      </c>
      <c r="Q91" s="0" t="n">
        <f aca="false">SUMPRODUCT('5N inverse'!$A$15:$Y$15,'5N mesh'!$B$37:$Z$37,$E90:$AC90)+'5N inverse'!$A$15*$C91/Setup!$B$17+INDEX('5N inverse'!$A$15:$Y$15,1,'5N mesh'!$B$7+1)*Setup!$B$22</f>
        <v>0</v>
      </c>
      <c r="R91" s="0" t="n">
        <f aca="false">SUMPRODUCT('5N inverse'!$A$16:$Y$16,'5N mesh'!$B$37:$Z$37,$E90:$AC90)+'5N inverse'!$A$16*$C91/Setup!$B$17+INDEX('5N inverse'!$A$16:$Y$16,1,'5N mesh'!$B$7+1)*Setup!$B$22</f>
        <v>0</v>
      </c>
      <c r="S91" s="0" t="n">
        <f aca="false">SUMPRODUCT('5N inverse'!$A$17:$Y$17,'5N mesh'!$B$37:$Z$37,$E90:$AC90)+'5N inverse'!$A$17*$C91/Setup!$B$17+INDEX('5N inverse'!$A$17:$Y$17,1,'5N mesh'!$B$7+1)*Setup!$B$22</f>
        <v>0</v>
      </c>
      <c r="T91" s="0" t="n">
        <f aca="false">SUMPRODUCT('5N inverse'!$A$18:$Y$18,'5N mesh'!$B$37:$Z$37,$E90:$AC90)+'5N inverse'!$A$18*$C91/Setup!$B$17+INDEX('5N inverse'!$A$18:$Y$18,1,'5N mesh'!$B$7+1)*Setup!$B$22</f>
        <v>0</v>
      </c>
      <c r="U91" s="0" t="n">
        <f aca="false">SUMPRODUCT('5N inverse'!$A$19:$Y$19,'5N mesh'!$B$37:$Z$37,$E90:$AC90)+'5N inverse'!$A$19*$C91/Setup!$B$17+INDEX('5N inverse'!$A$19:$Y$19,1,'5N mesh'!$B$7+1)*Setup!$B$22</f>
        <v>0</v>
      </c>
      <c r="V91" s="0" t="n">
        <f aca="false">SUMPRODUCT('5N inverse'!$A$20:$Y$20,'5N mesh'!$B$37:$Z$37,$E90:$AC90)+'5N inverse'!$A$20*$C91/Setup!$B$17+INDEX('5N inverse'!$A$20:$Y$20,1,'5N mesh'!$B$7+1)*Setup!$B$22</f>
        <v>0</v>
      </c>
      <c r="W91" s="0" t="n">
        <f aca="false">SUMPRODUCT('5N inverse'!$A$21:$Y$21,'5N mesh'!$B$37:$Z$37,$E90:$AC90)+'5N inverse'!$A$21*$C91/Setup!$B$17+INDEX('5N inverse'!$A$21:$Y$21,1,'5N mesh'!$B$7+1)*Setup!$B$22</f>
        <v>0</v>
      </c>
      <c r="X91" s="0" t="n">
        <f aca="false">SUMPRODUCT('5N inverse'!$A$22:$Y$22,'5N mesh'!$B$37:$Z$37,$E90:$AC90)+'5N inverse'!$A$22*$C91/Setup!$B$17+INDEX('5N inverse'!$A$22:$Y$22,1,'5N mesh'!$B$7+1)*Setup!$B$22</f>
        <v>0</v>
      </c>
      <c r="Y91" s="0" t="n">
        <f aca="false">SUMPRODUCT('5N inverse'!$A$23:$Y$23,'5N mesh'!$B$37:$Z$37,$E90:$AC90)+'5N inverse'!$A$23*$C91/Setup!$B$17+INDEX('5N inverse'!$A$23:$Y$23,1,'5N mesh'!$B$7+1)*Setup!$B$22</f>
        <v>0</v>
      </c>
      <c r="Z91" s="0" t="n">
        <f aca="false">SUMPRODUCT('5N inverse'!$A$24:$Y$24,'5N mesh'!$B$37:$Z$37,$E90:$AC90)+'5N inverse'!$A$24*$C91/Setup!$B$17+INDEX('5N inverse'!$A$24:$Y$24,1,'5N mesh'!$B$7+1)*Setup!$B$22</f>
        <v>0</v>
      </c>
      <c r="AA91" s="0" t="n">
        <f aca="false">SUMPRODUCT('5N inverse'!$A$25:$Y$25,'5N mesh'!$B$37:$Z$37,$E90:$AC90)+'5N inverse'!$A$25*$C91/Setup!$B$17+INDEX('5N inverse'!$A$25:$Y$25,1,'5N mesh'!$B$7+1)*Setup!$B$22</f>
        <v>0</v>
      </c>
      <c r="AB91" s="0" t="n">
        <f aca="false">SUMPRODUCT('5N inverse'!$A$26:$Y$26,'5N mesh'!$B$37:$Z$37,$E90:$AC90)+'5N inverse'!$A$26*$C91/Setup!$B$17+INDEX('5N inverse'!$A$26:$Y$26,1,'5N mesh'!$B$7+1)*Setup!$B$22</f>
        <v>0</v>
      </c>
      <c r="AC91" s="0" t="n">
        <f aca="false">SUMPRODUCT('5N inverse'!$A$27:$Y$27,'5N mesh'!$B$37:$Z$37,$E90:$AC90)+'5N inverse'!$A$27*$C91/Setup!$B$17+INDEX('5N inverse'!$A$27:$Y$27,1,'5N mesh'!$B$7+1)*Setup!$B$22</f>
        <v>0</v>
      </c>
    </row>
    <row r="92" customFormat="false" ht="15" hidden="false" customHeight="false" outlineLevel="0" collapsed="false">
      <c r="A92" s="0" t="n">
        <v>87</v>
      </c>
      <c r="B92" s="0" t="n">
        <f aca="false">A92*Setup!$B$11/3600</f>
        <v>7.25</v>
      </c>
      <c r="C92" s="0" t="n">
        <f aca="false">Setup!$B$7+Setup!$B$8*COS(2*PI()*(B92-Setup!$B$9)/24)</f>
        <v>21.3626167395997</v>
      </c>
      <c r="D92" s="0" t="n">
        <f aca="false">(C92-E92)/Setup!$B$17</f>
        <v>20.1312919418238</v>
      </c>
      <c r="E92" s="0" t="n">
        <f aca="false">SUMPRODUCT('5N inverse'!$A$3:$Y$3,'5N mesh'!$B$37:$Z$37,$E91:$AC91)+'5N inverse'!$A$3*$C92/Setup!$B$17+INDEX('5N inverse'!$A$3:$Y$3,1,'5N mesh'!$B$7+1)*Setup!$B$22</f>
        <v>18.7455487871626</v>
      </c>
      <c r="F92" s="0" t="n">
        <f aca="false">SUMPRODUCT('5N inverse'!$A$4:$Y$4,'5N mesh'!$B$37:$Z$37,$E91:$AC91)+'5N inverse'!$A$4*$C92/Setup!$B$17+INDEX('5N inverse'!$A$4:$Y$4,1,'5N mesh'!$B$7+1)*Setup!$B$22</f>
        <v>18.1255650839493</v>
      </c>
      <c r="G92" s="0" t="n">
        <f aca="false">SUMPRODUCT('5N inverse'!$A$5:$Y$5,'5N mesh'!$B$37:$Z$37,$E91:$AC91)+'5N inverse'!$A$5*$C92/Setup!$B$17+INDEX('5N inverse'!$A$5:$Y$5,1,'5N mesh'!$B$7+1)*Setup!$B$22</f>
        <v>16.8855976775225</v>
      </c>
      <c r="H92" s="0" t="n">
        <f aca="false">SUMPRODUCT('5N inverse'!$A$6:$Y$6,'5N mesh'!$B$37:$Z$37,$E91:$AC91)+'5N inverse'!$A$6*$C92/Setup!$B$17+INDEX('5N inverse'!$A$6:$Y$6,1,'5N mesh'!$B$7+1)*Setup!$B$22</f>
        <v>15.6456302710958</v>
      </c>
      <c r="I92" s="0" t="n">
        <f aca="false">SUMPRODUCT('5N inverse'!$A$7:$Y$7,'5N mesh'!$B$37:$Z$37,$E91:$AC91)+'5N inverse'!$A$7*$C92/Setup!$B$17+INDEX('5N inverse'!$A$7:$Y$7,1,'5N mesh'!$B$7+1)*Setup!$B$22</f>
        <v>15.0256465678824</v>
      </c>
      <c r="J92" s="0" t="n">
        <f aca="false">SUMPRODUCT('5N inverse'!$A$8:$Y$8,'5N mesh'!$B$37:$Z$37,$E91:$AC91)+'5N inverse'!$A$8*$C92/Setup!$B$17+INDEX('5N inverse'!$A$8:$Y$8,1,'5N mesh'!$B$7+1)*Setup!$B$22</f>
        <v>0</v>
      </c>
      <c r="K92" s="0" t="n">
        <f aca="false">SUMPRODUCT('5N inverse'!$A$9:$Y$9,'5N mesh'!$B$37:$Z$37,$E91:$AC91)+'5N inverse'!$A$9*$C92/Setup!$B$17+INDEX('5N inverse'!$A$9:$Y$9,1,'5N mesh'!$B$7+1)*Setup!$B$22</f>
        <v>0</v>
      </c>
      <c r="L92" s="0" t="n">
        <f aca="false">SUMPRODUCT('5N inverse'!$A$10:$Y$10,'5N mesh'!$B$37:$Z$37,$E91:$AC91)+'5N inverse'!$A$10*$C92/Setup!$B$17+INDEX('5N inverse'!$A$10:$Y$10,1,'5N mesh'!$B$7+1)*Setup!$B$22</f>
        <v>0</v>
      </c>
      <c r="M92" s="0" t="n">
        <f aca="false">SUMPRODUCT('5N inverse'!$A$11:$Y$11,'5N mesh'!$B$37:$Z$37,$E91:$AC91)+'5N inverse'!$A$11*$C92/Setup!$B$17+INDEX('5N inverse'!$A$11:$Y$11,1,'5N mesh'!$B$7+1)*Setup!$B$22</f>
        <v>0</v>
      </c>
      <c r="N92" s="0" t="n">
        <f aca="false">SUMPRODUCT('5N inverse'!$A$12:$Y$12,'5N mesh'!$B$37:$Z$37,$E91:$AC91)+'5N inverse'!$A$12*$C92/Setup!$B$17+INDEX('5N inverse'!$A$12:$Y$12,1,'5N mesh'!$B$7+1)*Setup!$B$22</f>
        <v>0</v>
      </c>
      <c r="O92" s="0" t="n">
        <f aca="false">SUMPRODUCT('5N inverse'!$A$13:$Y$13,'5N mesh'!$B$37:$Z$37,$E91:$AC91)+'5N inverse'!$A$13*$C92/Setup!$B$17+INDEX('5N inverse'!$A$13:$Y$13,1,'5N mesh'!$B$7+1)*Setup!$B$22</f>
        <v>0</v>
      </c>
      <c r="P92" s="0" t="n">
        <f aca="false">SUMPRODUCT('5N inverse'!$A$14:$Y$14,'5N mesh'!$B$37:$Z$37,$E91:$AC91)+'5N inverse'!$A$14*$C92/Setup!$B$17+INDEX('5N inverse'!$A$14:$Y$14,1,'5N mesh'!$B$7+1)*Setup!$B$22</f>
        <v>0</v>
      </c>
      <c r="Q92" s="0" t="n">
        <f aca="false">SUMPRODUCT('5N inverse'!$A$15:$Y$15,'5N mesh'!$B$37:$Z$37,$E91:$AC91)+'5N inverse'!$A$15*$C92/Setup!$B$17+INDEX('5N inverse'!$A$15:$Y$15,1,'5N mesh'!$B$7+1)*Setup!$B$22</f>
        <v>0</v>
      </c>
      <c r="R92" s="0" t="n">
        <f aca="false">SUMPRODUCT('5N inverse'!$A$16:$Y$16,'5N mesh'!$B$37:$Z$37,$E91:$AC91)+'5N inverse'!$A$16*$C92/Setup!$B$17+INDEX('5N inverse'!$A$16:$Y$16,1,'5N mesh'!$B$7+1)*Setup!$B$22</f>
        <v>0</v>
      </c>
      <c r="S92" s="0" t="n">
        <f aca="false">SUMPRODUCT('5N inverse'!$A$17:$Y$17,'5N mesh'!$B$37:$Z$37,$E91:$AC91)+'5N inverse'!$A$17*$C92/Setup!$B$17+INDEX('5N inverse'!$A$17:$Y$17,1,'5N mesh'!$B$7+1)*Setup!$B$22</f>
        <v>0</v>
      </c>
      <c r="T92" s="0" t="n">
        <f aca="false">SUMPRODUCT('5N inverse'!$A$18:$Y$18,'5N mesh'!$B$37:$Z$37,$E91:$AC91)+'5N inverse'!$A$18*$C92/Setup!$B$17+INDEX('5N inverse'!$A$18:$Y$18,1,'5N mesh'!$B$7+1)*Setup!$B$22</f>
        <v>0</v>
      </c>
      <c r="U92" s="0" t="n">
        <f aca="false">SUMPRODUCT('5N inverse'!$A$19:$Y$19,'5N mesh'!$B$37:$Z$37,$E91:$AC91)+'5N inverse'!$A$19*$C92/Setup!$B$17+INDEX('5N inverse'!$A$19:$Y$19,1,'5N mesh'!$B$7+1)*Setup!$B$22</f>
        <v>0</v>
      </c>
      <c r="V92" s="0" t="n">
        <f aca="false">SUMPRODUCT('5N inverse'!$A$20:$Y$20,'5N mesh'!$B$37:$Z$37,$E91:$AC91)+'5N inverse'!$A$20*$C92/Setup!$B$17+INDEX('5N inverse'!$A$20:$Y$20,1,'5N mesh'!$B$7+1)*Setup!$B$22</f>
        <v>0</v>
      </c>
      <c r="W92" s="0" t="n">
        <f aca="false">SUMPRODUCT('5N inverse'!$A$21:$Y$21,'5N mesh'!$B$37:$Z$37,$E91:$AC91)+'5N inverse'!$A$21*$C92/Setup!$B$17+INDEX('5N inverse'!$A$21:$Y$21,1,'5N mesh'!$B$7+1)*Setup!$B$22</f>
        <v>0</v>
      </c>
      <c r="X92" s="0" t="n">
        <f aca="false">SUMPRODUCT('5N inverse'!$A$22:$Y$22,'5N mesh'!$B$37:$Z$37,$E91:$AC91)+'5N inverse'!$A$22*$C92/Setup!$B$17+INDEX('5N inverse'!$A$22:$Y$22,1,'5N mesh'!$B$7+1)*Setup!$B$22</f>
        <v>0</v>
      </c>
      <c r="Y92" s="0" t="n">
        <f aca="false">SUMPRODUCT('5N inverse'!$A$23:$Y$23,'5N mesh'!$B$37:$Z$37,$E91:$AC91)+'5N inverse'!$A$23*$C92/Setup!$B$17+INDEX('5N inverse'!$A$23:$Y$23,1,'5N mesh'!$B$7+1)*Setup!$B$22</f>
        <v>0</v>
      </c>
      <c r="Z92" s="0" t="n">
        <f aca="false">SUMPRODUCT('5N inverse'!$A$24:$Y$24,'5N mesh'!$B$37:$Z$37,$E91:$AC91)+'5N inverse'!$A$24*$C92/Setup!$B$17+INDEX('5N inverse'!$A$24:$Y$24,1,'5N mesh'!$B$7+1)*Setup!$B$22</f>
        <v>0</v>
      </c>
      <c r="AA92" s="0" t="n">
        <f aca="false">SUMPRODUCT('5N inverse'!$A$25:$Y$25,'5N mesh'!$B$37:$Z$37,$E91:$AC91)+'5N inverse'!$A$25*$C92/Setup!$B$17+INDEX('5N inverse'!$A$25:$Y$25,1,'5N mesh'!$B$7+1)*Setup!$B$22</f>
        <v>0</v>
      </c>
      <c r="AB92" s="0" t="n">
        <f aca="false">SUMPRODUCT('5N inverse'!$A$26:$Y$26,'5N mesh'!$B$37:$Z$37,$E91:$AC91)+'5N inverse'!$A$26*$C92/Setup!$B$17+INDEX('5N inverse'!$A$26:$Y$26,1,'5N mesh'!$B$7+1)*Setup!$B$22</f>
        <v>0</v>
      </c>
      <c r="AC92" s="0" t="n">
        <f aca="false">SUMPRODUCT('5N inverse'!$A$27:$Y$27,'5N mesh'!$B$37:$Z$37,$E91:$AC91)+'5N inverse'!$A$27*$C92/Setup!$B$17+INDEX('5N inverse'!$A$27:$Y$27,1,'5N mesh'!$B$7+1)*Setup!$B$22</f>
        <v>0</v>
      </c>
    </row>
    <row r="93" customFormat="false" ht="15" hidden="false" customHeight="false" outlineLevel="0" collapsed="false">
      <c r="A93" s="0" t="n">
        <v>88</v>
      </c>
      <c r="B93" s="0" t="n">
        <f aca="false">A93*Setup!$B$11/3600</f>
        <v>7.33333333333333</v>
      </c>
      <c r="C93" s="0" t="n">
        <f aca="false">Setup!$B$7+Setup!$B$8*COS(2*PI()*(B93-Setup!$B$9)/24)</f>
        <v>21.4288495612538</v>
      </c>
      <c r="D93" s="0" t="n">
        <f aca="false">(C93-E93)/Setup!$B$17</f>
        <v>20.3841232210846</v>
      </c>
      <c r="E93" s="0" t="n">
        <f aca="false">SUMPRODUCT('5N inverse'!$A$3:$Y$3,'5N mesh'!$B$37:$Z$37,$E92:$AC92)+'5N inverse'!$A$3*$C93/Setup!$B$17+INDEX('5N inverse'!$A$3:$Y$3,1,'5N mesh'!$B$7+1)*Setup!$B$22</f>
        <v>18.7789135425128</v>
      </c>
      <c r="F93" s="0" t="n">
        <f aca="false">SUMPRODUCT('5N inverse'!$A$4:$Y$4,'5N mesh'!$B$37:$Z$37,$E92:$AC92)+'5N inverse'!$A$4*$C93/Setup!$B$17+INDEX('5N inverse'!$A$4:$Y$4,1,'5N mesh'!$B$7+1)*Setup!$B$22</f>
        <v>18.1534134837241</v>
      </c>
      <c r="G93" s="0" t="n">
        <f aca="false">SUMPRODUCT('5N inverse'!$A$5:$Y$5,'5N mesh'!$B$37:$Z$37,$E92:$AC92)+'5N inverse'!$A$5*$C93/Setup!$B$17+INDEX('5N inverse'!$A$5:$Y$5,1,'5N mesh'!$B$7+1)*Setup!$B$22</f>
        <v>16.9024133661466</v>
      </c>
      <c r="H93" s="0" t="n">
        <f aca="false">SUMPRODUCT('5N inverse'!$A$6:$Y$6,'5N mesh'!$B$37:$Z$37,$E92:$AC92)+'5N inverse'!$A$6*$C93/Setup!$B$17+INDEX('5N inverse'!$A$6:$Y$6,1,'5N mesh'!$B$7+1)*Setup!$B$22</f>
        <v>15.6514132485691</v>
      </c>
      <c r="I93" s="0" t="n">
        <f aca="false">SUMPRODUCT('5N inverse'!$A$7:$Y$7,'5N mesh'!$B$37:$Z$37,$E92:$AC92)+'5N inverse'!$A$7*$C93/Setup!$B$17+INDEX('5N inverse'!$A$7:$Y$7,1,'5N mesh'!$B$7+1)*Setup!$B$22</f>
        <v>15.0259131897803</v>
      </c>
      <c r="J93" s="0" t="n">
        <f aca="false">SUMPRODUCT('5N inverse'!$A$8:$Y$8,'5N mesh'!$B$37:$Z$37,$E92:$AC92)+'5N inverse'!$A$8*$C93/Setup!$B$17+INDEX('5N inverse'!$A$8:$Y$8,1,'5N mesh'!$B$7+1)*Setup!$B$22</f>
        <v>0</v>
      </c>
      <c r="K93" s="0" t="n">
        <f aca="false">SUMPRODUCT('5N inverse'!$A$9:$Y$9,'5N mesh'!$B$37:$Z$37,$E92:$AC92)+'5N inverse'!$A$9*$C93/Setup!$B$17+INDEX('5N inverse'!$A$9:$Y$9,1,'5N mesh'!$B$7+1)*Setup!$B$22</f>
        <v>0</v>
      </c>
      <c r="L93" s="0" t="n">
        <f aca="false">SUMPRODUCT('5N inverse'!$A$10:$Y$10,'5N mesh'!$B$37:$Z$37,$E92:$AC92)+'5N inverse'!$A$10*$C93/Setup!$B$17+INDEX('5N inverse'!$A$10:$Y$10,1,'5N mesh'!$B$7+1)*Setup!$B$22</f>
        <v>0</v>
      </c>
      <c r="M93" s="0" t="n">
        <f aca="false">SUMPRODUCT('5N inverse'!$A$11:$Y$11,'5N mesh'!$B$37:$Z$37,$E92:$AC92)+'5N inverse'!$A$11*$C93/Setup!$B$17+INDEX('5N inverse'!$A$11:$Y$11,1,'5N mesh'!$B$7+1)*Setup!$B$22</f>
        <v>0</v>
      </c>
      <c r="N93" s="0" t="n">
        <f aca="false">SUMPRODUCT('5N inverse'!$A$12:$Y$12,'5N mesh'!$B$37:$Z$37,$E92:$AC92)+'5N inverse'!$A$12*$C93/Setup!$B$17+INDEX('5N inverse'!$A$12:$Y$12,1,'5N mesh'!$B$7+1)*Setup!$B$22</f>
        <v>0</v>
      </c>
      <c r="O93" s="0" t="n">
        <f aca="false">SUMPRODUCT('5N inverse'!$A$13:$Y$13,'5N mesh'!$B$37:$Z$37,$E92:$AC92)+'5N inverse'!$A$13*$C93/Setup!$B$17+INDEX('5N inverse'!$A$13:$Y$13,1,'5N mesh'!$B$7+1)*Setup!$B$22</f>
        <v>0</v>
      </c>
      <c r="P93" s="0" t="n">
        <f aca="false">SUMPRODUCT('5N inverse'!$A$14:$Y$14,'5N mesh'!$B$37:$Z$37,$E92:$AC92)+'5N inverse'!$A$14*$C93/Setup!$B$17+INDEX('5N inverse'!$A$14:$Y$14,1,'5N mesh'!$B$7+1)*Setup!$B$22</f>
        <v>0</v>
      </c>
      <c r="Q93" s="0" t="n">
        <f aca="false">SUMPRODUCT('5N inverse'!$A$15:$Y$15,'5N mesh'!$B$37:$Z$37,$E92:$AC92)+'5N inverse'!$A$15*$C93/Setup!$B$17+INDEX('5N inverse'!$A$15:$Y$15,1,'5N mesh'!$B$7+1)*Setup!$B$22</f>
        <v>0</v>
      </c>
      <c r="R93" s="0" t="n">
        <f aca="false">SUMPRODUCT('5N inverse'!$A$16:$Y$16,'5N mesh'!$B$37:$Z$37,$E92:$AC92)+'5N inverse'!$A$16*$C93/Setup!$B$17+INDEX('5N inverse'!$A$16:$Y$16,1,'5N mesh'!$B$7+1)*Setup!$B$22</f>
        <v>0</v>
      </c>
      <c r="S93" s="0" t="n">
        <f aca="false">SUMPRODUCT('5N inverse'!$A$17:$Y$17,'5N mesh'!$B$37:$Z$37,$E92:$AC92)+'5N inverse'!$A$17*$C93/Setup!$B$17+INDEX('5N inverse'!$A$17:$Y$17,1,'5N mesh'!$B$7+1)*Setup!$B$22</f>
        <v>0</v>
      </c>
      <c r="T93" s="0" t="n">
        <f aca="false">SUMPRODUCT('5N inverse'!$A$18:$Y$18,'5N mesh'!$B$37:$Z$37,$E92:$AC92)+'5N inverse'!$A$18*$C93/Setup!$B$17+INDEX('5N inverse'!$A$18:$Y$18,1,'5N mesh'!$B$7+1)*Setup!$B$22</f>
        <v>0</v>
      </c>
      <c r="U93" s="0" t="n">
        <f aca="false">SUMPRODUCT('5N inverse'!$A$19:$Y$19,'5N mesh'!$B$37:$Z$37,$E92:$AC92)+'5N inverse'!$A$19*$C93/Setup!$B$17+INDEX('5N inverse'!$A$19:$Y$19,1,'5N mesh'!$B$7+1)*Setup!$B$22</f>
        <v>0</v>
      </c>
      <c r="V93" s="0" t="n">
        <f aca="false">SUMPRODUCT('5N inverse'!$A$20:$Y$20,'5N mesh'!$B$37:$Z$37,$E92:$AC92)+'5N inverse'!$A$20*$C93/Setup!$B$17+INDEX('5N inverse'!$A$20:$Y$20,1,'5N mesh'!$B$7+1)*Setup!$B$22</f>
        <v>0</v>
      </c>
      <c r="W93" s="0" t="n">
        <f aca="false">SUMPRODUCT('5N inverse'!$A$21:$Y$21,'5N mesh'!$B$37:$Z$37,$E92:$AC92)+'5N inverse'!$A$21*$C93/Setup!$B$17+INDEX('5N inverse'!$A$21:$Y$21,1,'5N mesh'!$B$7+1)*Setup!$B$22</f>
        <v>0</v>
      </c>
      <c r="X93" s="0" t="n">
        <f aca="false">SUMPRODUCT('5N inverse'!$A$22:$Y$22,'5N mesh'!$B$37:$Z$37,$E92:$AC92)+'5N inverse'!$A$22*$C93/Setup!$B$17+INDEX('5N inverse'!$A$22:$Y$22,1,'5N mesh'!$B$7+1)*Setup!$B$22</f>
        <v>0</v>
      </c>
      <c r="Y93" s="0" t="n">
        <f aca="false">SUMPRODUCT('5N inverse'!$A$23:$Y$23,'5N mesh'!$B$37:$Z$37,$E92:$AC92)+'5N inverse'!$A$23*$C93/Setup!$B$17+INDEX('5N inverse'!$A$23:$Y$23,1,'5N mesh'!$B$7+1)*Setup!$B$22</f>
        <v>0</v>
      </c>
      <c r="Z93" s="0" t="n">
        <f aca="false">SUMPRODUCT('5N inverse'!$A$24:$Y$24,'5N mesh'!$B$37:$Z$37,$E92:$AC92)+'5N inverse'!$A$24*$C93/Setup!$B$17+INDEX('5N inverse'!$A$24:$Y$24,1,'5N mesh'!$B$7+1)*Setup!$B$22</f>
        <v>0</v>
      </c>
      <c r="AA93" s="0" t="n">
        <f aca="false">SUMPRODUCT('5N inverse'!$A$25:$Y$25,'5N mesh'!$B$37:$Z$37,$E92:$AC92)+'5N inverse'!$A$25*$C93/Setup!$B$17+INDEX('5N inverse'!$A$25:$Y$25,1,'5N mesh'!$B$7+1)*Setup!$B$22</f>
        <v>0</v>
      </c>
      <c r="AB93" s="0" t="n">
        <f aca="false">SUMPRODUCT('5N inverse'!$A$26:$Y$26,'5N mesh'!$B$37:$Z$37,$E92:$AC92)+'5N inverse'!$A$26*$C93/Setup!$B$17+INDEX('5N inverse'!$A$26:$Y$26,1,'5N mesh'!$B$7+1)*Setup!$B$22</f>
        <v>0</v>
      </c>
      <c r="AC93" s="0" t="n">
        <f aca="false">SUMPRODUCT('5N inverse'!$A$27:$Y$27,'5N mesh'!$B$37:$Z$37,$E92:$AC92)+'5N inverse'!$A$27*$C93/Setup!$B$17+INDEX('5N inverse'!$A$27:$Y$27,1,'5N mesh'!$B$7+1)*Setup!$B$22</f>
        <v>0</v>
      </c>
    </row>
    <row r="94" customFormat="false" ht="15" hidden="false" customHeight="false" outlineLevel="0" collapsed="false">
      <c r="A94" s="0" t="n">
        <v>89</v>
      </c>
      <c r="B94" s="0" t="n">
        <f aca="false">A94*Setup!$B$11/3600</f>
        <v>7.41666666666667</v>
      </c>
      <c r="C94" s="0" t="n">
        <f aca="false">Setup!$B$7+Setup!$B$8*COS(2*PI()*(B94-Setup!$B$9)/24)</f>
        <v>21.4963061112638</v>
      </c>
      <c r="D94" s="0" t="n">
        <f aca="false">(C94-E94)/Setup!$B$17</f>
        <v>20.6430677361687</v>
      </c>
      <c r="E94" s="0" t="n">
        <f aca="false">SUMPRODUCT('5N inverse'!$A$3:$Y$3,'5N mesh'!$B$37:$Z$37,$E93:$AC93)+'5N inverse'!$A$3*$C94/Setup!$B$17+INDEX('5N inverse'!$A$3:$Y$3,1,'5N mesh'!$B$7+1)*Setup!$B$22</f>
        <v>18.8127073055618</v>
      </c>
      <c r="F94" s="0" t="n">
        <f aca="false">SUMPRODUCT('5N inverse'!$A$4:$Y$4,'5N mesh'!$B$37:$Z$37,$E93:$AC93)+'5N inverse'!$A$4*$C94/Setup!$B$17+INDEX('5N inverse'!$A$4:$Y$4,1,'5N mesh'!$B$7+1)*Setup!$B$22</f>
        <v>18.1816195313931</v>
      </c>
      <c r="G94" s="0" t="n">
        <f aca="false">SUMPRODUCT('5N inverse'!$A$5:$Y$5,'5N mesh'!$B$37:$Z$37,$E93:$AC93)+'5N inverse'!$A$5*$C94/Setup!$B$17+INDEX('5N inverse'!$A$5:$Y$5,1,'5N mesh'!$B$7+1)*Setup!$B$22</f>
        <v>16.9194439830556</v>
      </c>
      <c r="H94" s="0" t="n">
        <f aca="false">SUMPRODUCT('5N inverse'!$A$6:$Y$6,'5N mesh'!$B$37:$Z$37,$E93:$AC93)+'5N inverse'!$A$6*$C94/Setup!$B$17+INDEX('5N inverse'!$A$6:$Y$6,1,'5N mesh'!$B$7+1)*Setup!$B$22</f>
        <v>15.657268434718</v>
      </c>
      <c r="I94" s="0" t="n">
        <f aca="false">SUMPRODUCT('5N inverse'!$A$7:$Y$7,'5N mesh'!$B$37:$Z$37,$E93:$AC93)+'5N inverse'!$A$7*$C94/Setup!$B$17+INDEX('5N inverse'!$A$7:$Y$7,1,'5N mesh'!$B$7+1)*Setup!$B$22</f>
        <v>15.0261806605493</v>
      </c>
      <c r="J94" s="0" t="n">
        <f aca="false">SUMPRODUCT('5N inverse'!$A$8:$Y$8,'5N mesh'!$B$37:$Z$37,$E93:$AC93)+'5N inverse'!$A$8*$C94/Setup!$B$17+INDEX('5N inverse'!$A$8:$Y$8,1,'5N mesh'!$B$7+1)*Setup!$B$22</f>
        <v>0</v>
      </c>
      <c r="K94" s="0" t="n">
        <f aca="false">SUMPRODUCT('5N inverse'!$A$9:$Y$9,'5N mesh'!$B$37:$Z$37,$E93:$AC93)+'5N inverse'!$A$9*$C94/Setup!$B$17+INDEX('5N inverse'!$A$9:$Y$9,1,'5N mesh'!$B$7+1)*Setup!$B$22</f>
        <v>0</v>
      </c>
      <c r="L94" s="0" t="n">
        <f aca="false">SUMPRODUCT('5N inverse'!$A$10:$Y$10,'5N mesh'!$B$37:$Z$37,$E93:$AC93)+'5N inverse'!$A$10*$C94/Setup!$B$17+INDEX('5N inverse'!$A$10:$Y$10,1,'5N mesh'!$B$7+1)*Setup!$B$22</f>
        <v>0</v>
      </c>
      <c r="M94" s="0" t="n">
        <f aca="false">SUMPRODUCT('5N inverse'!$A$11:$Y$11,'5N mesh'!$B$37:$Z$37,$E93:$AC93)+'5N inverse'!$A$11*$C94/Setup!$B$17+INDEX('5N inverse'!$A$11:$Y$11,1,'5N mesh'!$B$7+1)*Setup!$B$22</f>
        <v>0</v>
      </c>
      <c r="N94" s="0" t="n">
        <f aca="false">SUMPRODUCT('5N inverse'!$A$12:$Y$12,'5N mesh'!$B$37:$Z$37,$E93:$AC93)+'5N inverse'!$A$12*$C94/Setup!$B$17+INDEX('5N inverse'!$A$12:$Y$12,1,'5N mesh'!$B$7+1)*Setup!$B$22</f>
        <v>0</v>
      </c>
      <c r="O94" s="0" t="n">
        <f aca="false">SUMPRODUCT('5N inverse'!$A$13:$Y$13,'5N mesh'!$B$37:$Z$37,$E93:$AC93)+'5N inverse'!$A$13*$C94/Setup!$B$17+INDEX('5N inverse'!$A$13:$Y$13,1,'5N mesh'!$B$7+1)*Setup!$B$22</f>
        <v>0</v>
      </c>
      <c r="P94" s="0" t="n">
        <f aca="false">SUMPRODUCT('5N inverse'!$A$14:$Y$14,'5N mesh'!$B$37:$Z$37,$E93:$AC93)+'5N inverse'!$A$14*$C94/Setup!$B$17+INDEX('5N inverse'!$A$14:$Y$14,1,'5N mesh'!$B$7+1)*Setup!$B$22</f>
        <v>0</v>
      </c>
      <c r="Q94" s="0" t="n">
        <f aca="false">SUMPRODUCT('5N inverse'!$A$15:$Y$15,'5N mesh'!$B$37:$Z$37,$E93:$AC93)+'5N inverse'!$A$15*$C94/Setup!$B$17+INDEX('5N inverse'!$A$15:$Y$15,1,'5N mesh'!$B$7+1)*Setup!$B$22</f>
        <v>0</v>
      </c>
      <c r="R94" s="0" t="n">
        <f aca="false">SUMPRODUCT('5N inverse'!$A$16:$Y$16,'5N mesh'!$B$37:$Z$37,$E93:$AC93)+'5N inverse'!$A$16*$C94/Setup!$B$17+INDEX('5N inverse'!$A$16:$Y$16,1,'5N mesh'!$B$7+1)*Setup!$B$22</f>
        <v>0</v>
      </c>
      <c r="S94" s="0" t="n">
        <f aca="false">SUMPRODUCT('5N inverse'!$A$17:$Y$17,'5N mesh'!$B$37:$Z$37,$E93:$AC93)+'5N inverse'!$A$17*$C94/Setup!$B$17+INDEX('5N inverse'!$A$17:$Y$17,1,'5N mesh'!$B$7+1)*Setup!$B$22</f>
        <v>0</v>
      </c>
      <c r="T94" s="0" t="n">
        <f aca="false">SUMPRODUCT('5N inverse'!$A$18:$Y$18,'5N mesh'!$B$37:$Z$37,$E93:$AC93)+'5N inverse'!$A$18*$C94/Setup!$B$17+INDEX('5N inverse'!$A$18:$Y$18,1,'5N mesh'!$B$7+1)*Setup!$B$22</f>
        <v>0</v>
      </c>
      <c r="U94" s="0" t="n">
        <f aca="false">SUMPRODUCT('5N inverse'!$A$19:$Y$19,'5N mesh'!$B$37:$Z$37,$E93:$AC93)+'5N inverse'!$A$19*$C94/Setup!$B$17+INDEX('5N inverse'!$A$19:$Y$19,1,'5N mesh'!$B$7+1)*Setup!$B$22</f>
        <v>0</v>
      </c>
      <c r="V94" s="0" t="n">
        <f aca="false">SUMPRODUCT('5N inverse'!$A$20:$Y$20,'5N mesh'!$B$37:$Z$37,$E93:$AC93)+'5N inverse'!$A$20*$C94/Setup!$B$17+INDEX('5N inverse'!$A$20:$Y$20,1,'5N mesh'!$B$7+1)*Setup!$B$22</f>
        <v>0</v>
      </c>
      <c r="W94" s="0" t="n">
        <f aca="false">SUMPRODUCT('5N inverse'!$A$21:$Y$21,'5N mesh'!$B$37:$Z$37,$E93:$AC93)+'5N inverse'!$A$21*$C94/Setup!$B$17+INDEX('5N inverse'!$A$21:$Y$21,1,'5N mesh'!$B$7+1)*Setup!$B$22</f>
        <v>0</v>
      </c>
      <c r="X94" s="0" t="n">
        <f aca="false">SUMPRODUCT('5N inverse'!$A$22:$Y$22,'5N mesh'!$B$37:$Z$37,$E93:$AC93)+'5N inverse'!$A$22*$C94/Setup!$B$17+INDEX('5N inverse'!$A$22:$Y$22,1,'5N mesh'!$B$7+1)*Setup!$B$22</f>
        <v>0</v>
      </c>
      <c r="Y94" s="0" t="n">
        <f aca="false">SUMPRODUCT('5N inverse'!$A$23:$Y$23,'5N mesh'!$B$37:$Z$37,$E93:$AC93)+'5N inverse'!$A$23*$C94/Setup!$B$17+INDEX('5N inverse'!$A$23:$Y$23,1,'5N mesh'!$B$7+1)*Setup!$B$22</f>
        <v>0</v>
      </c>
      <c r="Z94" s="0" t="n">
        <f aca="false">SUMPRODUCT('5N inverse'!$A$24:$Y$24,'5N mesh'!$B$37:$Z$37,$E93:$AC93)+'5N inverse'!$A$24*$C94/Setup!$B$17+INDEX('5N inverse'!$A$24:$Y$24,1,'5N mesh'!$B$7+1)*Setup!$B$22</f>
        <v>0</v>
      </c>
      <c r="AA94" s="0" t="n">
        <f aca="false">SUMPRODUCT('5N inverse'!$A$25:$Y$25,'5N mesh'!$B$37:$Z$37,$E93:$AC93)+'5N inverse'!$A$25*$C94/Setup!$B$17+INDEX('5N inverse'!$A$25:$Y$25,1,'5N mesh'!$B$7+1)*Setup!$B$22</f>
        <v>0</v>
      </c>
      <c r="AB94" s="0" t="n">
        <f aca="false">SUMPRODUCT('5N inverse'!$A$26:$Y$26,'5N mesh'!$B$37:$Z$37,$E93:$AC93)+'5N inverse'!$A$26*$C94/Setup!$B$17+INDEX('5N inverse'!$A$26:$Y$26,1,'5N mesh'!$B$7+1)*Setup!$B$22</f>
        <v>0</v>
      </c>
      <c r="AC94" s="0" t="n">
        <f aca="false">SUMPRODUCT('5N inverse'!$A$27:$Y$27,'5N mesh'!$B$37:$Z$37,$E93:$AC93)+'5N inverse'!$A$27*$C94/Setup!$B$17+INDEX('5N inverse'!$A$27:$Y$27,1,'5N mesh'!$B$7+1)*Setup!$B$22</f>
        <v>0</v>
      </c>
    </row>
    <row r="95" customFormat="false" ht="15" hidden="false" customHeight="false" outlineLevel="0" collapsed="false">
      <c r="A95" s="0" t="n">
        <v>90</v>
      </c>
      <c r="B95" s="0" t="n">
        <f aca="false">A95*Setup!$B$11/3600</f>
        <v>7.5</v>
      </c>
      <c r="C95" s="0" t="n">
        <f aca="false">Setup!$B$7+Setup!$B$8*COS(2*PI()*(B95-Setup!$B$9)/24)</f>
        <v>21.5649542839651</v>
      </c>
      <c r="D95" s="0" t="n">
        <f aca="false">(C95-E95)/Setup!$B$17</f>
        <v>20.9078038341814</v>
      </c>
      <c r="E95" s="0" t="n">
        <f aca="false">SUMPRODUCT('5N inverse'!$A$3:$Y$3,'5N mesh'!$B$37:$Z$37,$E94:$AC94)+'5N inverse'!$A$3*$C95/Setup!$B$17+INDEX('5N inverse'!$A$3:$Y$3,1,'5N mesh'!$B$7+1)*Setup!$B$22</f>
        <v>18.8469397855215</v>
      </c>
      <c r="F95" s="0" t="n">
        <f aca="false">SUMPRODUCT('5N inverse'!$A$4:$Y$4,'5N mesh'!$B$37:$Z$37,$E94:$AC94)+'5N inverse'!$A$4*$C95/Setup!$B$17+INDEX('5N inverse'!$A$4:$Y$4,1,'5N mesh'!$B$7+1)*Setup!$B$22</f>
        <v>18.2101913377401</v>
      </c>
      <c r="G95" s="0" t="n">
        <f aca="false">SUMPRODUCT('5N inverse'!$A$5:$Y$5,'5N mesh'!$B$37:$Z$37,$E94:$AC94)+'5N inverse'!$A$5*$C95/Setup!$B$17+INDEX('5N inverse'!$A$5:$Y$5,1,'5N mesh'!$B$7+1)*Setup!$B$22</f>
        <v>16.9366944421771</v>
      </c>
      <c r="H95" s="0" t="n">
        <f aca="false">SUMPRODUCT('5N inverse'!$A$6:$Y$6,'5N mesh'!$B$37:$Z$37,$E94:$AC94)+'5N inverse'!$A$6*$C95/Setup!$B$17+INDEX('5N inverse'!$A$6:$Y$6,1,'5N mesh'!$B$7+1)*Setup!$B$22</f>
        <v>15.6631975466142</v>
      </c>
      <c r="I95" s="0" t="n">
        <f aca="false">SUMPRODUCT('5N inverse'!$A$7:$Y$7,'5N mesh'!$B$37:$Z$37,$E94:$AC94)+'5N inverse'!$A$7*$C95/Setup!$B$17+INDEX('5N inverse'!$A$7:$Y$7,1,'5N mesh'!$B$7+1)*Setup!$B$22</f>
        <v>15.0264490988328</v>
      </c>
      <c r="J95" s="0" t="n">
        <f aca="false">SUMPRODUCT('5N inverse'!$A$8:$Y$8,'5N mesh'!$B$37:$Z$37,$E94:$AC94)+'5N inverse'!$A$8*$C95/Setup!$B$17+INDEX('5N inverse'!$A$8:$Y$8,1,'5N mesh'!$B$7+1)*Setup!$B$22</f>
        <v>0</v>
      </c>
      <c r="K95" s="0" t="n">
        <f aca="false">SUMPRODUCT('5N inverse'!$A$9:$Y$9,'5N mesh'!$B$37:$Z$37,$E94:$AC94)+'5N inverse'!$A$9*$C95/Setup!$B$17+INDEX('5N inverse'!$A$9:$Y$9,1,'5N mesh'!$B$7+1)*Setup!$B$22</f>
        <v>0</v>
      </c>
      <c r="L95" s="0" t="n">
        <f aca="false">SUMPRODUCT('5N inverse'!$A$10:$Y$10,'5N mesh'!$B$37:$Z$37,$E94:$AC94)+'5N inverse'!$A$10*$C95/Setup!$B$17+INDEX('5N inverse'!$A$10:$Y$10,1,'5N mesh'!$B$7+1)*Setup!$B$22</f>
        <v>0</v>
      </c>
      <c r="M95" s="0" t="n">
        <f aca="false">SUMPRODUCT('5N inverse'!$A$11:$Y$11,'5N mesh'!$B$37:$Z$37,$E94:$AC94)+'5N inverse'!$A$11*$C95/Setup!$B$17+INDEX('5N inverse'!$A$11:$Y$11,1,'5N mesh'!$B$7+1)*Setup!$B$22</f>
        <v>0</v>
      </c>
      <c r="N95" s="0" t="n">
        <f aca="false">SUMPRODUCT('5N inverse'!$A$12:$Y$12,'5N mesh'!$B$37:$Z$37,$E94:$AC94)+'5N inverse'!$A$12*$C95/Setup!$B$17+INDEX('5N inverse'!$A$12:$Y$12,1,'5N mesh'!$B$7+1)*Setup!$B$22</f>
        <v>0</v>
      </c>
      <c r="O95" s="0" t="n">
        <f aca="false">SUMPRODUCT('5N inverse'!$A$13:$Y$13,'5N mesh'!$B$37:$Z$37,$E94:$AC94)+'5N inverse'!$A$13*$C95/Setup!$B$17+INDEX('5N inverse'!$A$13:$Y$13,1,'5N mesh'!$B$7+1)*Setup!$B$22</f>
        <v>0</v>
      </c>
      <c r="P95" s="0" t="n">
        <f aca="false">SUMPRODUCT('5N inverse'!$A$14:$Y$14,'5N mesh'!$B$37:$Z$37,$E94:$AC94)+'5N inverse'!$A$14*$C95/Setup!$B$17+INDEX('5N inverse'!$A$14:$Y$14,1,'5N mesh'!$B$7+1)*Setup!$B$22</f>
        <v>0</v>
      </c>
      <c r="Q95" s="0" t="n">
        <f aca="false">SUMPRODUCT('5N inverse'!$A$15:$Y$15,'5N mesh'!$B$37:$Z$37,$E94:$AC94)+'5N inverse'!$A$15*$C95/Setup!$B$17+INDEX('5N inverse'!$A$15:$Y$15,1,'5N mesh'!$B$7+1)*Setup!$B$22</f>
        <v>0</v>
      </c>
      <c r="R95" s="0" t="n">
        <f aca="false">SUMPRODUCT('5N inverse'!$A$16:$Y$16,'5N mesh'!$B$37:$Z$37,$E94:$AC94)+'5N inverse'!$A$16*$C95/Setup!$B$17+INDEX('5N inverse'!$A$16:$Y$16,1,'5N mesh'!$B$7+1)*Setup!$B$22</f>
        <v>0</v>
      </c>
      <c r="S95" s="0" t="n">
        <f aca="false">SUMPRODUCT('5N inverse'!$A$17:$Y$17,'5N mesh'!$B$37:$Z$37,$E94:$AC94)+'5N inverse'!$A$17*$C95/Setup!$B$17+INDEX('5N inverse'!$A$17:$Y$17,1,'5N mesh'!$B$7+1)*Setup!$B$22</f>
        <v>0</v>
      </c>
      <c r="T95" s="0" t="n">
        <f aca="false">SUMPRODUCT('5N inverse'!$A$18:$Y$18,'5N mesh'!$B$37:$Z$37,$E94:$AC94)+'5N inverse'!$A$18*$C95/Setup!$B$17+INDEX('5N inverse'!$A$18:$Y$18,1,'5N mesh'!$B$7+1)*Setup!$B$22</f>
        <v>0</v>
      </c>
      <c r="U95" s="0" t="n">
        <f aca="false">SUMPRODUCT('5N inverse'!$A$19:$Y$19,'5N mesh'!$B$37:$Z$37,$E94:$AC94)+'5N inverse'!$A$19*$C95/Setup!$B$17+INDEX('5N inverse'!$A$19:$Y$19,1,'5N mesh'!$B$7+1)*Setup!$B$22</f>
        <v>0</v>
      </c>
      <c r="V95" s="0" t="n">
        <f aca="false">SUMPRODUCT('5N inverse'!$A$20:$Y$20,'5N mesh'!$B$37:$Z$37,$E94:$AC94)+'5N inverse'!$A$20*$C95/Setup!$B$17+INDEX('5N inverse'!$A$20:$Y$20,1,'5N mesh'!$B$7+1)*Setup!$B$22</f>
        <v>0</v>
      </c>
      <c r="W95" s="0" t="n">
        <f aca="false">SUMPRODUCT('5N inverse'!$A$21:$Y$21,'5N mesh'!$B$37:$Z$37,$E94:$AC94)+'5N inverse'!$A$21*$C95/Setup!$B$17+INDEX('5N inverse'!$A$21:$Y$21,1,'5N mesh'!$B$7+1)*Setup!$B$22</f>
        <v>0</v>
      </c>
      <c r="X95" s="0" t="n">
        <f aca="false">SUMPRODUCT('5N inverse'!$A$22:$Y$22,'5N mesh'!$B$37:$Z$37,$E94:$AC94)+'5N inverse'!$A$22*$C95/Setup!$B$17+INDEX('5N inverse'!$A$22:$Y$22,1,'5N mesh'!$B$7+1)*Setup!$B$22</f>
        <v>0</v>
      </c>
      <c r="Y95" s="0" t="n">
        <f aca="false">SUMPRODUCT('5N inverse'!$A$23:$Y$23,'5N mesh'!$B$37:$Z$37,$E94:$AC94)+'5N inverse'!$A$23*$C95/Setup!$B$17+INDEX('5N inverse'!$A$23:$Y$23,1,'5N mesh'!$B$7+1)*Setup!$B$22</f>
        <v>0</v>
      </c>
      <c r="Z95" s="0" t="n">
        <f aca="false">SUMPRODUCT('5N inverse'!$A$24:$Y$24,'5N mesh'!$B$37:$Z$37,$E94:$AC94)+'5N inverse'!$A$24*$C95/Setup!$B$17+INDEX('5N inverse'!$A$24:$Y$24,1,'5N mesh'!$B$7+1)*Setup!$B$22</f>
        <v>0</v>
      </c>
      <c r="AA95" s="0" t="n">
        <f aca="false">SUMPRODUCT('5N inverse'!$A$25:$Y$25,'5N mesh'!$B$37:$Z$37,$E94:$AC94)+'5N inverse'!$A$25*$C95/Setup!$B$17+INDEX('5N inverse'!$A$25:$Y$25,1,'5N mesh'!$B$7+1)*Setup!$B$22</f>
        <v>0</v>
      </c>
      <c r="AB95" s="0" t="n">
        <f aca="false">SUMPRODUCT('5N inverse'!$A$26:$Y$26,'5N mesh'!$B$37:$Z$37,$E94:$AC94)+'5N inverse'!$A$26*$C95/Setup!$B$17+INDEX('5N inverse'!$A$26:$Y$26,1,'5N mesh'!$B$7+1)*Setup!$B$22</f>
        <v>0</v>
      </c>
      <c r="AC95" s="0" t="n">
        <f aca="false">SUMPRODUCT('5N inverse'!$A$27:$Y$27,'5N mesh'!$B$37:$Z$37,$E94:$AC94)+'5N inverse'!$A$27*$C95/Setup!$B$17+INDEX('5N inverse'!$A$27:$Y$27,1,'5N mesh'!$B$7+1)*Setup!$B$22</f>
        <v>0</v>
      </c>
    </row>
    <row r="96" customFormat="false" ht="15" hidden="false" customHeight="false" outlineLevel="0" collapsed="false">
      <c r="A96" s="0" t="n">
        <v>91</v>
      </c>
      <c r="B96" s="0" t="n">
        <f aca="false">A96*Setup!$B$11/3600</f>
        <v>7.58333333333333</v>
      </c>
      <c r="C96" s="0" t="n">
        <f aca="false">Setup!$B$7+Setup!$B$8*COS(2*PI()*(B96-Setup!$B$9)/24)</f>
        <v>21.6347614065457</v>
      </c>
      <c r="D96" s="0" t="n">
        <f aca="false">(C96-E96)/Setup!$B$17</f>
        <v>21.1780097427336</v>
      </c>
      <c r="E96" s="0" t="n">
        <f aca="false">SUMPRODUCT('5N inverse'!$A$3:$Y$3,'5N mesh'!$B$37:$Z$37,$E95:$AC95)+'5N inverse'!$A$3*$C96/Setup!$B$17+INDEX('5N inverse'!$A$3:$Y$3,1,'5N mesh'!$B$7+1)*Setup!$B$22</f>
        <v>18.8816201399903</v>
      </c>
      <c r="F96" s="0" t="n">
        <f aca="false">SUMPRODUCT('5N inverse'!$A$4:$Y$4,'5N mesh'!$B$37:$Z$37,$E95:$AC95)+'5N inverse'!$A$4*$C96/Setup!$B$17+INDEX('5N inverse'!$A$4:$Y$4,1,'5N mesh'!$B$7+1)*Setup!$B$22</f>
        <v>18.2391365535908</v>
      </c>
      <c r="G96" s="0" t="n">
        <f aca="false">SUMPRODUCT('5N inverse'!$A$5:$Y$5,'5N mesh'!$B$37:$Z$37,$E95:$AC95)+'5N inverse'!$A$5*$C96/Setup!$B$17+INDEX('5N inverse'!$A$5:$Y$5,1,'5N mesh'!$B$7+1)*Setup!$B$22</f>
        <v>16.9541693807917</v>
      </c>
      <c r="H96" s="0" t="n">
        <f aca="false">SUMPRODUCT('5N inverse'!$A$6:$Y$6,'5N mesh'!$B$37:$Z$37,$E95:$AC95)+'5N inverse'!$A$6*$C96/Setup!$B$17+INDEX('5N inverse'!$A$6:$Y$6,1,'5N mesh'!$B$7+1)*Setup!$B$22</f>
        <v>15.6692022079926</v>
      </c>
      <c r="I96" s="0" t="n">
        <f aca="false">SUMPRODUCT('5N inverse'!$A$7:$Y$7,'5N mesh'!$B$37:$Z$37,$E95:$AC95)+'5N inverse'!$A$7*$C96/Setup!$B$17+INDEX('5N inverse'!$A$7:$Y$7,1,'5N mesh'!$B$7+1)*Setup!$B$22</f>
        <v>15.0267186215931</v>
      </c>
      <c r="J96" s="0" t="n">
        <f aca="false">SUMPRODUCT('5N inverse'!$A$8:$Y$8,'5N mesh'!$B$37:$Z$37,$E95:$AC95)+'5N inverse'!$A$8*$C96/Setup!$B$17+INDEX('5N inverse'!$A$8:$Y$8,1,'5N mesh'!$B$7+1)*Setup!$B$22</f>
        <v>0</v>
      </c>
      <c r="K96" s="0" t="n">
        <f aca="false">SUMPRODUCT('5N inverse'!$A$9:$Y$9,'5N mesh'!$B$37:$Z$37,$E95:$AC95)+'5N inverse'!$A$9*$C96/Setup!$B$17+INDEX('5N inverse'!$A$9:$Y$9,1,'5N mesh'!$B$7+1)*Setup!$B$22</f>
        <v>0</v>
      </c>
      <c r="L96" s="0" t="n">
        <f aca="false">SUMPRODUCT('5N inverse'!$A$10:$Y$10,'5N mesh'!$B$37:$Z$37,$E95:$AC95)+'5N inverse'!$A$10*$C96/Setup!$B$17+INDEX('5N inverse'!$A$10:$Y$10,1,'5N mesh'!$B$7+1)*Setup!$B$22</f>
        <v>0</v>
      </c>
      <c r="M96" s="0" t="n">
        <f aca="false">SUMPRODUCT('5N inverse'!$A$11:$Y$11,'5N mesh'!$B$37:$Z$37,$E95:$AC95)+'5N inverse'!$A$11*$C96/Setup!$B$17+INDEX('5N inverse'!$A$11:$Y$11,1,'5N mesh'!$B$7+1)*Setup!$B$22</f>
        <v>0</v>
      </c>
      <c r="N96" s="0" t="n">
        <f aca="false">SUMPRODUCT('5N inverse'!$A$12:$Y$12,'5N mesh'!$B$37:$Z$37,$E95:$AC95)+'5N inverse'!$A$12*$C96/Setup!$B$17+INDEX('5N inverse'!$A$12:$Y$12,1,'5N mesh'!$B$7+1)*Setup!$B$22</f>
        <v>0</v>
      </c>
      <c r="O96" s="0" t="n">
        <f aca="false">SUMPRODUCT('5N inverse'!$A$13:$Y$13,'5N mesh'!$B$37:$Z$37,$E95:$AC95)+'5N inverse'!$A$13*$C96/Setup!$B$17+INDEX('5N inverse'!$A$13:$Y$13,1,'5N mesh'!$B$7+1)*Setup!$B$22</f>
        <v>0</v>
      </c>
      <c r="P96" s="0" t="n">
        <f aca="false">SUMPRODUCT('5N inverse'!$A$14:$Y$14,'5N mesh'!$B$37:$Z$37,$E95:$AC95)+'5N inverse'!$A$14*$C96/Setup!$B$17+INDEX('5N inverse'!$A$14:$Y$14,1,'5N mesh'!$B$7+1)*Setup!$B$22</f>
        <v>0</v>
      </c>
      <c r="Q96" s="0" t="n">
        <f aca="false">SUMPRODUCT('5N inverse'!$A$15:$Y$15,'5N mesh'!$B$37:$Z$37,$E95:$AC95)+'5N inverse'!$A$15*$C96/Setup!$B$17+INDEX('5N inverse'!$A$15:$Y$15,1,'5N mesh'!$B$7+1)*Setup!$B$22</f>
        <v>0</v>
      </c>
      <c r="R96" s="0" t="n">
        <f aca="false">SUMPRODUCT('5N inverse'!$A$16:$Y$16,'5N mesh'!$B$37:$Z$37,$E95:$AC95)+'5N inverse'!$A$16*$C96/Setup!$B$17+INDEX('5N inverse'!$A$16:$Y$16,1,'5N mesh'!$B$7+1)*Setup!$B$22</f>
        <v>0</v>
      </c>
      <c r="S96" s="0" t="n">
        <f aca="false">SUMPRODUCT('5N inverse'!$A$17:$Y$17,'5N mesh'!$B$37:$Z$37,$E95:$AC95)+'5N inverse'!$A$17*$C96/Setup!$B$17+INDEX('5N inverse'!$A$17:$Y$17,1,'5N mesh'!$B$7+1)*Setup!$B$22</f>
        <v>0</v>
      </c>
      <c r="T96" s="0" t="n">
        <f aca="false">SUMPRODUCT('5N inverse'!$A$18:$Y$18,'5N mesh'!$B$37:$Z$37,$E95:$AC95)+'5N inverse'!$A$18*$C96/Setup!$B$17+INDEX('5N inverse'!$A$18:$Y$18,1,'5N mesh'!$B$7+1)*Setup!$B$22</f>
        <v>0</v>
      </c>
      <c r="U96" s="0" t="n">
        <f aca="false">SUMPRODUCT('5N inverse'!$A$19:$Y$19,'5N mesh'!$B$37:$Z$37,$E95:$AC95)+'5N inverse'!$A$19*$C96/Setup!$B$17+INDEX('5N inverse'!$A$19:$Y$19,1,'5N mesh'!$B$7+1)*Setup!$B$22</f>
        <v>0</v>
      </c>
      <c r="V96" s="0" t="n">
        <f aca="false">SUMPRODUCT('5N inverse'!$A$20:$Y$20,'5N mesh'!$B$37:$Z$37,$E95:$AC95)+'5N inverse'!$A$20*$C96/Setup!$B$17+INDEX('5N inverse'!$A$20:$Y$20,1,'5N mesh'!$B$7+1)*Setup!$B$22</f>
        <v>0</v>
      </c>
      <c r="W96" s="0" t="n">
        <f aca="false">SUMPRODUCT('5N inverse'!$A$21:$Y$21,'5N mesh'!$B$37:$Z$37,$E95:$AC95)+'5N inverse'!$A$21*$C96/Setup!$B$17+INDEX('5N inverse'!$A$21:$Y$21,1,'5N mesh'!$B$7+1)*Setup!$B$22</f>
        <v>0</v>
      </c>
      <c r="X96" s="0" t="n">
        <f aca="false">SUMPRODUCT('5N inverse'!$A$22:$Y$22,'5N mesh'!$B$37:$Z$37,$E95:$AC95)+'5N inverse'!$A$22*$C96/Setup!$B$17+INDEX('5N inverse'!$A$22:$Y$22,1,'5N mesh'!$B$7+1)*Setup!$B$22</f>
        <v>0</v>
      </c>
      <c r="Y96" s="0" t="n">
        <f aca="false">SUMPRODUCT('5N inverse'!$A$23:$Y$23,'5N mesh'!$B$37:$Z$37,$E95:$AC95)+'5N inverse'!$A$23*$C96/Setup!$B$17+INDEX('5N inverse'!$A$23:$Y$23,1,'5N mesh'!$B$7+1)*Setup!$B$22</f>
        <v>0</v>
      </c>
      <c r="Z96" s="0" t="n">
        <f aca="false">SUMPRODUCT('5N inverse'!$A$24:$Y$24,'5N mesh'!$B$37:$Z$37,$E95:$AC95)+'5N inverse'!$A$24*$C96/Setup!$B$17+INDEX('5N inverse'!$A$24:$Y$24,1,'5N mesh'!$B$7+1)*Setup!$B$22</f>
        <v>0</v>
      </c>
      <c r="AA96" s="0" t="n">
        <f aca="false">SUMPRODUCT('5N inverse'!$A$25:$Y$25,'5N mesh'!$B$37:$Z$37,$E95:$AC95)+'5N inverse'!$A$25*$C96/Setup!$B$17+INDEX('5N inverse'!$A$25:$Y$25,1,'5N mesh'!$B$7+1)*Setup!$B$22</f>
        <v>0</v>
      </c>
      <c r="AB96" s="0" t="n">
        <f aca="false">SUMPRODUCT('5N inverse'!$A$26:$Y$26,'5N mesh'!$B$37:$Z$37,$E95:$AC95)+'5N inverse'!$A$26*$C96/Setup!$B$17+INDEX('5N inverse'!$A$26:$Y$26,1,'5N mesh'!$B$7+1)*Setup!$B$22</f>
        <v>0</v>
      </c>
      <c r="AC96" s="0" t="n">
        <f aca="false">SUMPRODUCT('5N inverse'!$A$27:$Y$27,'5N mesh'!$B$37:$Z$37,$E95:$AC95)+'5N inverse'!$A$27*$C96/Setup!$B$17+INDEX('5N inverse'!$A$27:$Y$27,1,'5N mesh'!$B$7+1)*Setup!$B$22</f>
        <v>0</v>
      </c>
    </row>
    <row r="97" customFormat="false" ht="15" hidden="false" customHeight="false" outlineLevel="0" collapsed="false">
      <c r="A97" s="0" t="n">
        <v>92</v>
      </c>
      <c r="B97" s="0" t="n">
        <f aca="false">A97*Setup!$B$11/3600</f>
        <v>7.66666666666667</v>
      </c>
      <c r="C97" s="0" t="n">
        <f aca="false">Setup!$B$7+Setup!$B$8*COS(2*PI()*(B97-Setup!$B$9)/24)</f>
        <v>21.7056942545958</v>
      </c>
      <c r="D97" s="0" t="n">
        <f aca="false">(C97-E97)/Setup!$B$17</f>
        <v>21.4533636880359</v>
      </c>
      <c r="E97" s="0" t="n">
        <f aca="false">SUMPRODUCT('5N inverse'!$A$3:$Y$3,'5N mesh'!$B$37:$Z$37,$E96:$AC96)+'5N inverse'!$A$3*$C97/Setup!$B$17+INDEX('5N inverse'!$A$3:$Y$3,1,'5N mesh'!$B$7+1)*Setup!$B$22</f>
        <v>18.9167569751512</v>
      </c>
      <c r="F97" s="0" t="n">
        <f aca="false">SUMPRODUCT('5N inverse'!$A$4:$Y$4,'5N mesh'!$B$37:$Z$37,$E96:$AC96)+'5N inverse'!$A$4*$C97/Setup!$B$17+INDEX('5N inverse'!$A$4:$Y$4,1,'5N mesh'!$B$7+1)*Setup!$B$22</f>
        <v>18.2684623699572</v>
      </c>
      <c r="G97" s="0" t="n">
        <f aca="false">SUMPRODUCT('5N inverse'!$A$5:$Y$5,'5N mesh'!$B$37:$Z$37,$E96:$AC96)+'5N inverse'!$A$5*$C97/Setup!$B$17+INDEX('5N inverse'!$A$5:$Y$5,1,'5N mesh'!$B$7+1)*Setup!$B$22</f>
        <v>16.9718731595693</v>
      </c>
      <c r="H97" s="0" t="n">
        <f aca="false">SUMPRODUCT('5N inverse'!$A$6:$Y$6,'5N mesh'!$B$37:$Z$37,$E96:$AC96)+'5N inverse'!$A$6*$C97/Setup!$B$17+INDEX('5N inverse'!$A$6:$Y$6,1,'5N mesh'!$B$7+1)*Setup!$B$22</f>
        <v>15.6752839491814</v>
      </c>
      <c r="I97" s="0" t="n">
        <f aca="false">SUMPRODUCT('5N inverse'!$A$7:$Y$7,'5N mesh'!$B$37:$Z$37,$E96:$AC96)+'5N inverse'!$A$7*$C97/Setup!$B$17+INDEX('5N inverse'!$A$7:$Y$7,1,'5N mesh'!$B$7+1)*Setup!$B$22</f>
        <v>15.0269893439875</v>
      </c>
      <c r="J97" s="0" t="n">
        <f aca="false">SUMPRODUCT('5N inverse'!$A$8:$Y$8,'5N mesh'!$B$37:$Z$37,$E96:$AC96)+'5N inverse'!$A$8*$C97/Setup!$B$17+INDEX('5N inverse'!$A$8:$Y$8,1,'5N mesh'!$B$7+1)*Setup!$B$22</f>
        <v>0</v>
      </c>
      <c r="K97" s="0" t="n">
        <f aca="false">SUMPRODUCT('5N inverse'!$A$9:$Y$9,'5N mesh'!$B$37:$Z$37,$E96:$AC96)+'5N inverse'!$A$9*$C97/Setup!$B$17+INDEX('5N inverse'!$A$9:$Y$9,1,'5N mesh'!$B$7+1)*Setup!$B$22</f>
        <v>0</v>
      </c>
      <c r="L97" s="0" t="n">
        <f aca="false">SUMPRODUCT('5N inverse'!$A$10:$Y$10,'5N mesh'!$B$37:$Z$37,$E96:$AC96)+'5N inverse'!$A$10*$C97/Setup!$B$17+INDEX('5N inverse'!$A$10:$Y$10,1,'5N mesh'!$B$7+1)*Setup!$B$22</f>
        <v>0</v>
      </c>
      <c r="M97" s="0" t="n">
        <f aca="false">SUMPRODUCT('5N inverse'!$A$11:$Y$11,'5N mesh'!$B$37:$Z$37,$E96:$AC96)+'5N inverse'!$A$11*$C97/Setup!$B$17+INDEX('5N inverse'!$A$11:$Y$11,1,'5N mesh'!$B$7+1)*Setup!$B$22</f>
        <v>0</v>
      </c>
      <c r="N97" s="0" t="n">
        <f aca="false">SUMPRODUCT('5N inverse'!$A$12:$Y$12,'5N mesh'!$B$37:$Z$37,$E96:$AC96)+'5N inverse'!$A$12*$C97/Setup!$B$17+INDEX('5N inverse'!$A$12:$Y$12,1,'5N mesh'!$B$7+1)*Setup!$B$22</f>
        <v>0</v>
      </c>
      <c r="O97" s="0" t="n">
        <f aca="false">SUMPRODUCT('5N inverse'!$A$13:$Y$13,'5N mesh'!$B$37:$Z$37,$E96:$AC96)+'5N inverse'!$A$13*$C97/Setup!$B$17+INDEX('5N inverse'!$A$13:$Y$13,1,'5N mesh'!$B$7+1)*Setup!$B$22</f>
        <v>0</v>
      </c>
      <c r="P97" s="0" t="n">
        <f aca="false">SUMPRODUCT('5N inverse'!$A$14:$Y$14,'5N mesh'!$B$37:$Z$37,$E96:$AC96)+'5N inverse'!$A$14*$C97/Setup!$B$17+INDEX('5N inverse'!$A$14:$Y$14,1,'5N mesh'!$B$7+1)*Setup!$B$22</f>
        <v>0</v>
      </c>
      <c r="Q97" s="0" t="n">
        <f aca="false">SUMPRODUCT('5N inverse'!$A$15:$Y$15,'5N mesh'!$B$37:$Z$37,$E96:$AC96)+'5N inverse'!$A$15*$C97/Setup!$B$17+INDEX('5N inverse'!$A$15:$Y$15,1,'5N mesh'!$B$7+1)*Setup!$B$22</f>
        <v>0</v>
      </c>
      <c r="R97" s="0" t="n">
        <f aca="false">SUMPRODUCT('5N inverse'!$A$16:$Y$16,'5N mesh'!$B$37:$Z$37,$E96:$AC96)+'5N inverse'!$A$16*$C97/Setup!$B$17+INDEX('5N inverse'!$A$16:$Y$16,1,'5N mesh'!$B$7+1)*Setup!$B$22</f>
        <v>0</v>
      </c>
      <c r="S97" s="0" t="n">
        <f aca="false">SUMPRODUCT('5N inverse'!$A$17:$Y$17,'5N mesh'!$B$37:$Z$37,$E96:$AC96)+'5N inverse'!$A$17*$C97/Setup!$B$17+INDEX('5N inverse'!$A$17:$Y$17,1,'5N mesh'!$B$7+1)*Setup!$B$22</f>
        <v>0</v>
      </c>
      <c r="T97" s="0" t="n">
        <f aca="false">SUMPRODUCT('5N inverse'!$A$18:$Y$18,'5N mesh'!$B$37:$Z$37,$E96:$AC96)+'5N inverse'!$A$18*$C97/Setup!$B$17+INDEX('5N inverse'!$A$18:$Y$18,1,'5N mesh'!$B$7+1)*Setup!$B$22</f>
        <v>0</v>
      </c>
      <c r="U97" s="0" t="n">
        <f aca="false">SUMPRODUCT('5N inverse'!$A$19:$Y$19,'5N mesh'!$B$37:$Z$37,$E96:$AC96)+'5N inverse'!$A$19*$C97/Setup!$B$17+INDEX('5N inverse'!$A$19:$Y$19,1,'5N mesh'!$B$7+1)*Setup!$B$22</f>
        <v>0</v>
      </c>
      <c r="V97" s="0" t="n">
        <f aca="false">SUMPRODUCT('5N inverse'!$A$20:$Y$20,'5N mesh'!$B$37:$Z$37,$E96:$AC96)+'5N inverse'!$A$20*$C97/Setup!$B$17+INDEX('5N inverse'!$A$20:$Y$20,1,'5N mesh'!$B$7+1)*Setup!$B$22</f>
        <v>0</v>
      </c>
      <c r="W97" s="0" t="n">
        <f aca="false">SUMPRODUCT('5N inverse'!$A$21:$Y$21,'5N mesh'!$B$37:$Z$37,$E96:$AC96)+'5N inverse'!$A$21*$C97/Setup!$B$17+INDEX('5N inverse'!$A$21:$Y$21,1,'5N mesh'!$B$7+1)*Setup!$B$22</f>
        <v>0</v>
      </c>
      <c r="X97" s="0" t="n">
        <f aca="false">SUMPRODUCT('5N inverse'!$A$22:$Y$22,'5N mesh'!$B$37:$Z$37,$E96:$AC96)+'5N inverse'!$A$22*$C97/Setup!$B$17+INDEX('5N inverse'!$A$22:$Y$22,1,'5N mesh'!$B$7+1)*Setup!$B$22</f>
        <v>0</v>
      </c>
      <c r="Y97" s="0" t="n">
        <f aca="false">SUMPRODUCT('5N inverse'!$A$23:$Y$23,'5N mesh'!$B$37:$Z$37,$E96:$AC96)+'5N inverse'!$A$23*$C97/Setup!$B$17+INDEX('5N inverse'!$A$23:$Y$23,1,'5N mesh'!$B$7+1)*Setup!$B$22</f>
        <v>0</v>
      </c>
      <c r="Z97" s="0" t="n">
        <f aca="false">SUMPRODUCT('5N inverse'!$A$24:$Y$24,'5N mesh'!$B$37:$Z$37,$E96:$AC96)+'5N inverse'!$A$24*$C97/Setup!$B$17+INDEX('5N inverse'!$A$24:$Y$24,1,'5N mesh'!$B$7+1)*Setup!$B$22</f>
        <v>0</v>
      </c>
      <c r="AA97" s="0" t="n">
        <f aca="false">SUMPRODUCT('5N inverse'!$A$25:$Y$25,'5N mesh'!$B$37:$Z$37,$E96:$AC96)+'5N inverse'!$A$25*$C97/Setup!$B$17+INDEX('5N inverse'!$A$25:$Y$25,1,'5N mesh'!$B$7+1)*Setup!$B$22</f>
        <v>0</v>
      </c>
      <c r="AB97" s="0" t="n">
        <f aca="false">SUMPRODUCT('5N inverse'!$A$26:$Y$26,'5N mesh'!$B$37:$Z$37,$E96:$AC96)+'5N inverse'!$A$26*$C97/Setup!$B$17+INDEX('5N inverse'!$A$26:$Y$26,1,'5N mesh'!$B$7+1)*Setup!$B$22</f>
        <v>0</v>
      </c>
      <c r="AC97" s="0" t="n">
        <f aca="false">SUMPRODUCT('5N inverse'!$A$27:$Y$27,'5N mesh'!$B$37:$Z$37,$E96:$AC96)+'5N inverse'!$A$27*$C97/Setup!$B$17+INDEX('5N inverse'!$A$27:$Y$27,1,'5N mesh'!$B$7+1)*Setup!$B$22</f>
        <v>0</v>
      </c>
    </row>
    <row r="98" customFormat="false" ht="15" hidden="false" customHeight="false" outlineLevel="0" collapsed="false">
      <c r="A98" s="0" t="n">
        <v>93</v>
      </c>
      <c r="B98" s="0" t="n">
        <f aca="false">A98*Setup!$B$11/3600</f>
        <v>7.75</v>
      </c>
      <c r="C98" s="0" t="n">
        <f aca="false">Setup!$B$7+Setup!$B$8*COS(2*PI()*(B98-Setup!$B$9)/24)</f>
        <v>21.7777190679216</v>
      </c>
      <c r="D98" s="0" t="n">
        <f aca="false">(C98-E98)/Setup!$B$17</f>
        <v>21.7335440134586</v>
      </c>
      <c r="E98" s="0" t="n">
        <f aca="false">SUMPRODUCT('5N inverse'!$A$3:$Y$3,'5N mesh'!$B$37:$Z$37,$E97:$AC97)+'5N inverse'!$A$3*$C98/Setup!$B$17+INDEX('5N inverse'!$A$3:$Y$3,1,'5N mesh'!$B$7+1)*Setup!$B$22</f>
        <v>18.952358346172</v>
      </c>
      <c r="F98" s="0" t="n">
        <f aca="false">SUMPRODUCT('5N inverse'!$A$4:$Y$4,'5N mesh'!$B$37:$Z$37,$E97:$AC97)+'5N inverse'!$A$4*$C98/Setup!$B$17+INDEX('5N inverse'!$A$4:$Y$4,1,'5N mesh'!$B$7+1)*Setup!$B$22</f>
        <v>18.2981755183516</v>
      </c>
      <c r="G98" s="0" t="n">
        <f aca="false">SUMPRODUCT('5N inverse'!$A$5:$Y$5,'5N mesh'!$B$37:$Z$37,$E97:$AC97)+'5N inverse'!$A$5*$C98/Setup!$B$17+INDEX('5N inverse'!$A$5:$Y$5,1,'5N mesh'!$B$7+1)*Setup!$B$22</f>
        <v>16.9898098627109</v>
      </c>
      <c r="H98" s="0" t="n">
        <f aca="false">SUMPRODUCT('5N inverse'!$A$6:$Y$6,'5N mesh'!$B$37:$Z$37,$E97:$AC97)+'5N inverse'!$A$6*$C98/Setup!$B$17+INDEX('5N inverse'!$A$6:$Y$6,1,'5N mesh'!$B$7+1)*Setup!$B$22</f>
        <v>15.6814442070702</v>
      </c>
      <c r="I98" s="0" t="n">
        <f aca="false">SUMPRODUCT('5N inverse'!$A$7:$Y$7,'5N mesh'!$B$37:$Z$37,$E97:$AC97)+'5N inverse'!$A$7*$C98/Setup!$B$17+INDEX('5N inverse'!$A$7:$Y$7,1,'5N mesh'!$B$7+1)*Setup!$B$22</f>
        <v>15.0272613792498</v>
      </c>
      <c r="J98" s="0" t="n">
        <f aca="false">SUMPRODUCT('5N inverse'!$A$8:$Y$8,'5N mesh'!$B$37:$Z$37,$E97:$AC97)+'5N inverse'!$A$8*$C98/Setup!$B$17+INDEX('5N inverse'!$A$8:$Y$8,1,'5N mesh'!$B$7+1)*Setup!$B$22</f>
        <v>0</v>
      </c>
      <c r="K98" s="0" t="n">
        <f aca="false">SUMPRODUCT('5N inverse'!$A$9:$Y$9,'5N mesh'!$B$37:$Z$37,$E97:$AC97)+'5N inverse'!$A$9*$C98/Setup!$B$17+INDEX('5N inverse'!$A$9:$Y$9,1,'5N mesh'!$B$7+1)*Setup!$B$22</f>
        <v>0</v>
      </c>
      <c r="L98" s="0" t="n">
        <f aca="false">SUMPRODUCT('5N inverse'!$A$10:$Y$10,'5N mesh'!$B$37:$Z$37,$E97:$AC97)+'5N inverse'!$A$10*$C98/Setup!$B$17+INDEX('5N inverse'!$A$10:$Y$10,1,'5N mesh'!$B$7+1)*Setup!$B$22</f>
        <v>0</v>
      </c>
      <c r="M98" s="0" t="n">
        <f aca="false">SUMPRODUCT('5N inverse'!$A$11:$Y$11,'5N mesh'!$B$37:$Z$37,$E97:$AC97)+'5N inverse'!$A$11*$C98/Setup!$B$17+INDEX('5N inverse'!$A$11:$Y$11,1,'5N mesh'!$B$7+1)*Setup!$B$22</f>
        <v>0</v>
      </c>
      <c r="N98" s="0" t="n">
        <f aca="false">SUMPRODUCT('5N inverse'!$A$12:$Y$12,'5N mesh'!$B$37:$Z$37,$E97:$AC97)+'5N inverse'!$A$12*$C98/Setup!$B$17+INDEX('5N inverse'!$A$12:$Y$12,1,'5N mesh'!$B$7+1)*Setup!$B$22</f>
        <v>0</v>
      </c>
      <c r="O98" s="0" t="n">
        <f aca="false">SUMPRODUCT('5N inverse'!$A$13:$Y$13,'5N mesh'!$B$37:$Z$37,$E97:$AC97)+'5N inverse'!$A$13*$C98/Setup!$B$17+INDEX('5N inverse'!$A$13:$Y$13,1,'5N mesh'!$B$7+1)*Setup!$B$22</f>
        <v>0</v>
      </c>
      <c r="P98" s="0" t="n">
        <f aca="false">SUMPRODUCT('5N inverse'!$A$14:$Y$14,'5N mesh'!$B$37:$Z$37,$E97:$AC97)+'5N inverse'!$A$14*$C98/Setup!$B$17+INDEX('5N inverse'!$A$14:$Y$14,1,'5N mesh'!$B$7+1)*Setup!$B$22</f>
        <v>0</v>
      </c>
      <c r="Q98" s="0" t="n">
        <f aca="false">SUMPRODUCT('5N inverse'!$A$15:$Y$15,'5N mesh'!$B$37:$Z$37,$E97:$AC97)+'5N inverse'!$A$15*$C98/Setup!$B$17+INDEX('5N inverse'!$A$15:$Y$15,1,'5N mesh'!$B$7+1)*Setup!$B$22</f>
        <v>0</v>
      </c>
      <c r="R98" s="0" t="n">
        <f aca="false">SUMPRODUCT('5N inverse'!$A$16:$Y$16,'5N mesh'!$B$37:$Z$37,$E97:$AC97)+'5N inverse'!$A$16*$C98/Setup!$B$17+INDEX('5N inverse'!$A$16:$Y$16,1,'5N mesh'!$B$7+1)*Setup!$B$22</f>
        <v>0</v>
      </c>
      <c r="S98" s="0" t="n">
        <f aca="false">SUMPRODUCT('5N inverse'!$A$17:$Y$17,'5N mesh'!$B$37:$Z$37,$E97:$AC97)+'5N inverse'!$A$17*$C98/Setup!$B$17+INDEX('5N inverse'!$A$17:$Y$17,1,'5N mesh'!$B$7+1)*Setup!$B$22</f>
        <v>0</v>
      </c>
      <c r="T98" s="0" t="n">
        <f aca="false">SUMPRODUCT('5N inverse'!$A$18:$Y$18,'5N mesh'!$B$37:$Z$37,$E97:$AC97)+'5N inverse'!$A$18*$C98/Setup!$B$17+INDEX('5N inverse'!$A$18:$Y$18,1,'5N mesh'!$B$7+1)*Setup!$B$22</f>
        <v>0</v>
      </c>
      <c r="U98" s="0" t="n">
        <f aca="false">SUMPRODUCT('5N inverse'!$A$19:$Y$19,'5N mesh'!$B$37:$Z$37,$E97:$AC97)+'5N inverse'!$A$19*$C98/Setup!$B$17+INDEX('5N inverse'!$A$19:$Y$19,1,'5N mesh'!$B$7+1)*Setup!$B$22</f>
        <v>0</v>
      </c>
      <c r="V98" s="0" t="n">
        <f aca="false">SUMPRODUCT('5N inverse'!$A$20:$Y$20,'5N mesh'!$B$37:$Z$37,$E97:$AC97)+'5N inverse'!$A$20*$C98/Setup!$B$17+INDEX('5N inverse'!$A$20:$Y$20,1,'5N mesh'!$B$7+1)*Setup!$B$22</f>
        <v>0</v>
      </c>
      <c r="W98" s="0" t="n">
        <f aca="false">SUMPRODUCT('5N inverse'!$A$21:$Y$21,'5N mesh'!$B$37:$Z$37,$E97:$AC97)+'5N inverse'!$A$21*$C98/Setup!$B$17+INDEX('5N inverse'!$A$21:$Y$21,1,'5N mesh'!$B$7+1)*Setup!$B$22</f>
        <v>0</v>
      </c>
      <c r="X98" s="0" t="n">
        <f aca="false">SUMPRODUCT('5N inverse'!$A$22:$Y$22,'5N mesh'!$B$37:$Z$37,$E97:$AC97)+'5N inverse'!$A$22*$C98/Setup!$B$17+INDEX('5N inverse'!$A$22:$Y$22,1,'5N mesh'!$B$7+1)*Setup!$B$22</f>
        <v>0</v>
      </c>
      <c r="Y98" s="0" t="n">
        <f aca="false">SUMPRODUCT('5N inverse'!$A$23:$Y$23,'5N mesh'!$B$37:$Z$37,$E97:$AC97)+'5N inverse'!$A$23*$C98/Setup!$B$17+INDEX('5N inverse'!$A$23:$Y$23,1,'5N mesh'!$B$7+1)*Setup!$B$22</f>
        <v>0</v>
      </c>
      <c r="Z98" s="0" t="n">
        <f aca="false">SUMPRODUCT('5N inverse'!$A$24:$Y$24,'5N mesh'!$B$37:$Z$37,$E97:$AC97)+'5N inverse'!$A$24*$C98/Setup!$B$17+INDEX('5N inverse'!$A$24:$Y$24,1,'5N mesh'!$B$7+1)*Setup!$B$22</f>
        <v>0</v>
      </c>
      <c r="AA98" s="0" t="n">
        <f aca="false">SUMPRODUCT('5N inverse'!$A$25:$Y$25,'5N mesh'!$B$37:$Z$37,$E97:$AC97)+'5N inverse'!$A$25*$C98/Setup!$B$17+INDEX('5N inverse'!$A$25:$Y$25,1,'5N mesh'!$B$7+1)*Setup!$B$22</f>
        <v>0</v>
      </c>
      <c r="AB98" s="0" t="n">
        <f aca="false">SUMPRODUCT('5N inverse'!$A$26:$Y$26,'5N mesh'!$B$37:$Z$37,$E97:$AC97)+'5N inverse'!$A$26*$C98/Setup!$B$17+INDEX('5N inverse'!$A$26:$Y$26,1,'5N mesh'!$B$7+1)*Setup!$B$22</f>
        <v>0</v>
      </c>
      <c r="AC98" s="0" t="n">
        <f aca="false">SUMPRODUCT('5N inverse'!$A$27:$Y$27,'5N mesh'!$B$37:$Z$37,$E97:$AC97)+'5N inverse'!$A$27*$C98/Setup!$B$17+INDEX('5N inverse'!$A$27:$Y$27,1,'5N mesh'!$B$7+1)*Setup!$B$22</f>
        <v>0</v>
      </c>
    </row>
    <row r="99" customFormat="false" ht="15" hidden="false" customHeight="false" outlineLevel="0" collapsed="false">
      <c r="A99" s="0" t="n">
        <v>94</v>
      </c>
      <c r="B99" s="0" t="n">
        <f aca="false">A99*Setup!$B$11/3600</f>
        <v>7.83333333333333</v>
      </c>
      <c r="C99" s="0" t="n">
        <f aca="false">Setup!$B$7+Setup!$B$8*COS(2*PI()*(B99-Setup!$B$9)/24)</f>
        <v>21.8508015666127</v>
      </c>
      <c r="D99" s="0" t="n">
        <f aca="false">(C99-E99)/Setup!$B$17</f>
        <v>22.0182292984966</v>
      </c>
      <c r="E99" s="0" t="n">
        <f aca="false">SUMPRODUCT('5N inverse'!$A$3:$Y$3,'5N mesh'!$B$37:$Z$37,$E98:$AC98)+'5N inverse'!$A$3*$C99/Setup!$B$17+INDEX('5N inverse'!$A$3:$Y$3,1,'5N mesh'!$B$7+1)*Setup!$B$22</f>
        <v>18.9884317578081</v>
      </c>
      <c r="F99" s="0" t="n">
        <f aca="false">SUMPRODUCT('5N inverse'!$A$4:$Y$4,'5N mesh'!$B$37:$Z$37,$E98:$AC98)+'5N inverse'!$A$4*$C99/Setup!$B$17+INDEX('5N inverse'!$A$4:$Y$4,1,'5N mesh'!$B$7+1)*Setup!$B$22</f>
        <v>18.3282822712696</v>
      </c>
      <c r="G99" s="0" t="n">
        <f aca="false">SUMPRODUCT('5N inverse'!$A$5:$Y$5,'5N mesh'!$B$37:$Z$37,$E98:$AC98)+'5N inverse'!$A$5*$C99/Setup!$B$17+INDEX('5N inverse'!$A$5:$Y$5,1,'5N mesh'!$B$7+1)*Setup!$B$22</f>
        <v>17.0079832981924</v>
      </c>
      <c r="H99" s="0" t="n">
        <f aca="false">SUMPRODUCT('5N inverse'!$A$6:$Y$6,'5N mesh'!$B$37:$Z$37,$E98:$AC98)+'5N inverse'!$A$6*$C99/Setup!$B$17+INDEX('5N inverse'!$A$6:$Y$6,1,'5N mesh'!$B$7+1)*Setup!$B$22</f>
        <v>15.6876843251153</v>
      </c>
      <c r="I99" s="0" t="n">
        <f aca="false">SUMPRODUCT('5N inverse'!$A$7:$Y$7,'5N mesh'!$B$37:$Z$37,$E98:$AC98)+'5N inverse'!$A$7*$C99/Setup!$B$17+INDEX('5N inverse'!$A$7:$Y$7,1,'5N mesh'!$B$7+1)*Setup!$B$22</f>
        <v>15.0275348385767</v>
      </c>
      <c r="J99" s="0" t="n">
        <f aca="false">SUMPRODUCT('5N inverse'!$A$8:$Y$8,'5N mesh'!$B$37:$Z$37,$E98:$AC98)+'5N inverse'!$A$8*$C99/Setup!$B$17+INDEX('5N inverse'!$A$8:$Y$8,1,'5N mesh'!$B$7+1)*Setup!$B$22</f>
        <v>0</v>
      </c>
      <c r="K99" s="0" t="n">
        <f aca="false">SUMPRODUCT('5N inverse'!$A$9:$Y$9,'5N mesh'!$B$37:$Z$37,$E98:$AC98)+'5N inverse'!$A$9*$C99/Setup!$B$17+INDEX('5N inverse'!$A$9:$Y$9,1,'5N mesh'!$B$7+1)*Setup!$B$22</f>
        <v>0</v>
      </c>
      <c r="L99" s="0" t="n">
        <f aca="false">SUMPRODUCT('5N inverse'!$A$10:$Y$10,'5N mesh'!$B$37:$Z$37,$E98:$AC98)+'5N inverse'!$A$10*$C99/Setup!$B$17+INDEX('5N inverse'!$A$10:$Y$10,1,'5N mesh'!$B$7+1)*Setup!$B$22</f>
        <v>0</v>
      </c>
      <c r="M99" s="0" t="n">
        <f aca="false">SUMPRODUCT('5N inverse'!$A$11:$Y$11,'5N mesh'!$B$37:$Z$37,$E98:$AC98)+'5N inverse'!$A$11*$C99/Setup!$B$17+INDEX('5N inverse'!$A$11:$Y$11,1,'5N mesh'!$B$7+1)*Setup!$B$22</f>
        <v>0</v>
      </c>
      <c r="N99" s="0" t="n">
        <f aca="false">SUMPRODUCT('5N inverse'!$A$12:$Y$12,'5N mesh'!$B$37:$Z$37,$E98:$AC98)+'5N inverse'!$A$12*$C99/Setup!$B$17+INDEX('5N inverse'!$A$12:$Y$12,1,'5N mesh'!$B$7+1)*Setup!$B$22</f>
        <v>0</v>
      </c>
      <c r="O99" s="0" t="n">
        <f aca="false">SUMPRODUCT('5N inverse'!$A$13:$Y$13,'5N mesh'!$B$37:$Z$37,$E98:$AC98)+'5N inverse'!$A$13*$C99/Setup!$B$17+INDEX('5N inverse'!$A$13:$Y$13,1,'5N mesh'!$B$7+1)*Setup!$B$22</f>
        <v>0</v>
      </c>
      <c r="P99" s="0" t="n">
        <f aca="false">SUMPRODUCT('5N inverse'!$A$14:$Y$14,'5N mesh'!$B$37:$Z$37,$E98:$AC98)+'5N inverse'!$A$14*$C99/Setup!$B$17+INDEX('5N inverse'!$A$14:$Y$14,1,'5N mesh'!$B$7+1)*Setup!$B$22</f>
        <v>0</v>
      </c>
      <c r="Q99" s="0" t="n">
        <f aca="false">SUMPRODUCT('5N inverse'!$A$15:$Y$15,'5N mesh'!$B$37:$Z$37,$E98:$AC98)+'5N inverse'!$A$15*$C99/Setup!$B$17+INDEX('5N inverse'!$A$15:$Y$15,1,'5N mesh'!$B$7+1)*Setup!$B$22</f>
        <v>0</v>
      </c>
      <c r="R99" s="0" t="n">
        <f aca="false">SUMPRODUCT('5N inverse'!$A$16:$Y$16,'5N mesh'!$B$37:$Z$37,$E98:$AC98)+'5N inverse'!$A$16*$C99/Setup!$B$17+INDEX('5N inverse'!$A$16:$Y$16,1,'5N mesh'!$B$7+1)*Setup!$B$22</f>
        <v>0</v>
      </c>
      <c r="S99" s="0" t="n">
        <f aca="false">SUMPRODUCT('5N inverse'!$A$17:$Y$17,'5N mesh'!$B$37:$Z$37,$E98:$AC98)+'5N inverse'!$A$17*$C99/Setup!$B$17+INDEX('5N inverse'!$A$17:$Y$17,1,'5N mesh'!$B$7+1)*Setup!$B$22</f>
        <v>0</v>
      </c>
      <c r="T99" s="0" t="n">
        <f aca="false">SUMPRODUCT('5N inverse'!$A$18:$Y$18,'5N mesh'!$B$37:$Z$37,$E98:$AC98)+'5N inverse'!$A$18*$C99/Setup!$B$17+INDEX('5N inverse'!$A$18:$Y$18,1,'5N mesh'!$B$7+1)*Setup!$B$22</f>
        <v>0</v>
      </c>
      <c r="U99" s="0" t="n">
        <f aca="false">SUMPRODUCT('5N inverse'!$A$19:$Y$19,'5N mesh'!$B$37:$Z$37,$E98:$AC98)+'5N inverse'!$A$19*$C99/Setup!$B$17+INDEX('5N inverse'!$A$19:$Y$19,1,'5N mesh'!$B$7+1)*Setup!$B$22</f>
        <v>0</v>
      </c>
      <c r="V99" s="0" t="n">
        <f aca="false">SUMPRODUCT('5N inverse'!$A$20:$Y$20,'5N mesh'!$B$37:$Z$37,$E98:$AC98)+'5N inverse'!$A$20*$C99/Setup!$B$17+INDEX('5N inverse'!$A$20:$Y$20,1,'5N mesh'!$B$7+1)*Setup!$B$22</f>
        <v>0</v>
      </c>
      <c r="W99" s="0" t="n">
        <f aca="false">SUMPRODUCT('5N inverse'!$A$21:$Y$21,'5N mesh'!$B$37:$Z$37,$E98:$AC98)+'5N inverse'!$A$21*$C99/Setup!$B$17+INDEX('5N inverse'!$A$21:$Y$21,1,'5N mesh'!$B$7+1)*Setup!$B$22</f>
        <v>0</v>
      </c>
      <c r="X99" s="0" t="n">
        <f aca="false">SUMPRODUCT('5N inverse'!$A$22:$Y$22,'5N mesh'!$B$37:$Z$37,$E98:$AC98)+'5N inverse'!$A$22*$C99/Setup!$B$17+INDEX('5N inverse'!$A$22:$Y$22,1,'5N mesh'!$B$7+1)*Setup!$B$22</f>
        <v>0</v>
      </c>
      <c r="Y99" s="0" t="n">
        <f aca="false">SUMPRODUCT('5N inverse'!$A$23:$Y$23,'5N mesh'!$B$37:$Z$37,$E98:$AC98)+'5N inverse'!$A$23*$C99/Setup!$B$17+INDEX('5N inverse'!$A$23:$Y$23,1,'5N mesh'!$B$7+1)*Setup!$B$22</f>
        <v>0</v>
      </c>
      <c r="Z99" s="0" t="n">
        <f aca="false">SUMPRODUCT('5N inverse'!$A$24:$Y$24,'5N mesh'!$B$37:$Z$37,$E98:$AC98)+'5N inverse'!$A$24*$C99/Setup!$B$17+INDEX('5N inverse'!$A$24:$Y$24,1,'5N mesh'!$B$7+1)*Setup!$B$22</f>
        <v>0</v>
      </c>
      <c r="AA99" s="0" t="n">
        <f aca="false">SUMPRODUCT('5N inverse'!$A$25:$Y$25,'5N mesh'!$B$37:$Z$37,$E98:$AC98)+'5N inverse'!$A$25*$C99/Setup!$B$17+INDEX('5N inverse'!$A$25:$Y$25,1,'5N mesh'!$B$7+1)*Setup!$B$22</f>
        <v>0</v>
      </c>
      <c r="AB99" s="0" t="n">
        <f aca="false">SUMPRODUCT('5N inverse'!$A$26:$Y$26,'5N mesh'!$B$37:$Z$37,$E98:$AC98)+'5N inverse'!$A$26*$C99/Setup!$B$17+INDEX('5N inverse'!$A$26:$Y$26,1,'5N mesh'!$B$7+1)*Setup!$B$22</f>
        <v>0</v>
      </c>
      <c r="AC99" s="0" t="n">
        <f aca="false">SUMPRODUCT('5N inverse'!$A$27:$Y$27,'5N mesh'!$B$37:$Z$37,$E98:$AC98)+'5N inverse'!$A$27*$C99/Setup!$B$17+INDEX('5N inverse'!$A$27:$Y$27,1,'5N mesh'!$B$7+1)*Setup!$B$22</f>
        <v>0</v>
      </c>
    </row>
    <row r="100" customFormat="false" ht="15" hidden="false" customHeight="false" outlineLevel="0" collapsed="false">
      <c r="A100" s="0" t="n">
        <v>95</v>
      </c>
      <c r="B100" s="0" t="n">
        <f aca="false">A100*Setup!$B$11/3600</f>
        <v>7.91666666666667</v>
      </c>
      <c r="C100" s="0" t="n">
        <f aca="false">Setup!$B$7+Setup!$B$8*COS(2*PI()*(B100-Setup!$B$9)/24)</f>
        <v>21.9249069673579</v>
      </c>
      <c r="D100" s="0" t="n">
        <f aca="false">(C100-E100)/Setup!$B$17</f>
        <v>22.3070984780754</v>
      </c>
      <c r="E100" s="0" t="n">
        <f aca="false">SUMPRODUCT('5N inverse'!$A$3:$Y$3,'5N mesh'!$B$37:$Z$37,$E99:$AC99)+'5N inverse'!$A$3*$C100/Setup!$B$17+INDEX('5N inverse'!$A$3:$Y$3,1,'5N mesh'!$B$7+1)*Setup!$B$22</f>
        <v>19.0249841652081</v>
      </c>
      <c r="F100" s="0" t="n">
        <f aca="false">SUMPRODUCT('5N inverse'!$A$4:$Y$4,'5N mesh'!$B$37:$Z$37,$E99:$AC99)+'5N inverse'!$A$4*$C100/Setup!$B$17+INDEX('5N inverse'!$A$4:$Y$4,1,'5N mesh'!$B$7+1)*Setup!$B$22</f>
        <v>18.3587884428433</v>
      </c>
      <c r="G100" s="0" t="n">
        <f aca="false">SUMPRODUCT('5N inverse'!$A$5:$Y$5,'5N mesh'!$B$37:$Z$37,$E99:$AC99)+'5N inverse'!$A$5*$C100/Setup!$B$17+INDEX('5N inverse'!$A$5:$Y$5,1,'5N mesh'!$B$7+1)*Setup!$B$22</f>
        <v>17.0263969981137</v>
      </c>
      <c r="H100" s="0" t="n">
        <f aca="false">SUMPRODUCT('5N inverse'!$A$6:$Y$6,'5N mesh'!$B$37:$Z$37,$E99:$AC99)+'5N inverse'!$A$6*$C100/Setup!$B$17+INDEX('5N inverse'!$A$6:$Y$6,1,'5N mesh'!$B$7+1)*Setup!$B$22</f>
        <v>15.6940055533841</v>
      </c>
      <c r="I100" s="0" t="n">
        <f aca="false">SUMPRODUCT('5N inverse'!$A$7:$Y$7,'5N mesh'!$B$37:$Z$37,$E99:$AC99)+'5N inverse'!$A$7*$C100/Setup!$B$17+INDEX('5N inverse'!$A$7:$Y$7,1,'5N mesh'!$B$7+1)*Setup!$B$22</f>
        <v>15.0278098310193</v>
      </c>
      <c r="J100" s="0" t="n">
        <f aca="false">SUMPRODUCT('5N inverse'!$A$8:$Y$8,'5N mesh'!$B$37:$Z$37,$E99:$AC99)+'5N inverse'!$A$8*$C100/Setup!$B$17+INDEX('5N inverse'!$A$8:$Y$8,1,'5N mesh'!$B$7+1)*Setup!$B$22</f>
        <v>0</v>
      </c>
      <c r="K100" s="0" t="n">
        <f aca="false">SUMPRODUCT('5N inverse'!$A$9:$Y$9,'5N mesh'!$B$37:$Z$37,$E99:$AC99)+'5N inverse'!$A$9*$C100/Setup!$B$17+INDEX('5N inverse'!$A$9:$Y$9,1,'5N mesh'!$B$7+1)*Setup!$B$22</f>
        <v>0</v>
      </c>
      <c r="L100" s="0" t="n">
        <f aca="false">SUMPRODUCT('5N inverse'!$A$10:$Y$10,'5N mesh'!$B$37:$Z$37,$E99:$AC99)+'5N inverse'!$A$10*$C100/Setup!$B$17+INDEX('5N inverse'!$A$10:$Y$10,1,'5N mesh'!$B$7+1)*Setup!$B$22</f>
        <v>0</v>
      </c>
      <c r="M100" s="0" t="n">
        <f aca="false">SUMPRODUCT('5N inverse'!$A$11:$Y$11,'5N mesh'!$B$37:$Z$37,$E99:$AC99)+'5N inverse'!$A$11*$C100/Setup!$B$17+INDEX('5N inverse'!$A$11:$Y$11,1,'5N mesh'!$B$7+1)*Setup!$B$22</f>
        <v>0</v>
      </c>
      <c r="N100" s="0" t="n">
        <f aca="false">SUMPRODUCT('5N inverse'!$A$12:$Y$12,'5N mesh'!$B$37:$Z$37,$E99:$AC99)+'5N inverse'!$A$12*$C100/Setup!$B$17+INDEX('5N inverse'!$A$12:$Y$12,1,'5N mesh'!$B$7+1)*Setup!$B$22</f>
        <v>0</v>
      </c>
      <c r="O100" s="0" t="n">
        <f aca="false">SUMPRODUCT('5N inverse'!$A$13:$Y$13,'5N mesh'!$B$37:$Z$37,$E99:$AC99)+'5N inverse'!$A$13*$C100/Setup!$B$17+INDEX('5N inverse'!$A$13:$Y$13,1,'5N mesh'!$B$7+1)*Setup!$B$22</f>
        <v>0</v>
      </c>
      <c r="P100" s="0" t="n">
        <f aca="false">SUMPRODUCT('5N inverse'!$A$14:$Y$14,'5N mesh'!$B$37:$Z$37,$E99:$AC99)+'5N inverse'!$A$14*$C100/Setup!$B$17+INDEX('5N inverse'!$A$14:$Y$14,1,'5N mesh'!$B$7+1)*Setup!$B$22</f>
        <v>0</v>
      </c>
      <c r="Q100" s="0" t="n">
        <f aca="false">SUMPRODUCT('5N inverse'!$A$15:$Y$15,'5N mesh'!$B$37:$Z$37,$E99:$AC99)+'5N inverse'!$A$15*$C100/Setup!$B$17+INDEX('5N inverse'!$A$15:$Y$15,1,'5N mesh'!$B$7+1)*Setup!$B$22</f>
        <v>0</v>
      </c>
      <c r="R100" s="0" t="n">
        <f aca="false">SUMPRODUCT('5N inverse'!$A$16:$Y$16,'5N mesh'!$B$37:$Z$37,$E99:$AC99)+'5N inverse'!$A$16*$C100/Setup!$B$17+INDEX('5N inverse'!$A$16:$Y$16,1,'5N mesh'!$B$7+1)*Setup!$B$22</f>
        <v>0</v>
      </c>
      <c r="S100" s="0" t="n">
        <f aca="false">SUMPRODUCT('5N inverse'!$A$17:$Y$17,'5N mesh'!$B$37:$Z$37,$E99:$AC99)+'5N inverse'!$A$17*$C100/Setup!$B$17+INDEX('5N inverse'!$A$17:$Y$17,1,'5N mesh'!$B$7+1)*Setup!$B$22</f>
        <v>0</v>
      </c>
      <c r="T100" s="0" t="n">
        <f aca="false">SUMPRODUCT('5N inverse'!$A$18:$Y$18,'5N mesh'!$B$37:$Z$37,$E99:$AC99)+'5N inverse'!$A$18*$C100/Setup!$B$17+INDEX('5N inverse'!$A$18:$Y$18,1,'5N mesh'!$B$7+1)*Setup!$B$22</f>
        <v>0</v>
      </c>
      <c r="U100" s="0" t="n">
        <f aca="false">SUMPRODUCT('5N inverse'!$A$19:$Y$19,'5N mesh'!$B$37:$Z$37,$E99:$AC99)+'5N inverse'!$A$19*$C100/Setup!$B$17+INDEX('5N inverse'!$A$19:$Y$19,1,'5N mesh'!$B$7+1)*Setup!$B$22</f>
        <v>0</v>
      </c>
      <c r="V100" s="0" t="n">
        <f aca="false">SUMPRODUCT('5N inverse'!$A$20:$Y$20,'5N mesh'!$B$37:$Z$37,$E99:$AC99)+'5N inverse'!$A$20*$C100/Setup!$B$17+INDEX('5N inverse'!$A$20:$Y$20,1,'5N mesh'!$B$7+1)*Setup!$B$22</f>
        <v>0</v>
      </c>
      <c r="W100" s="0" t="n">
        <f aca="false">SUMPRODUCT('5N inverse'!$A$21:$Y$21,'5N mesh'!$B$37:$Z$37,$E99:$AC99)+'5N inverse'!$A$21*$C100/Setup!$B$17+INDEX('5N inverse'!$A$21:$Y$21,1,'5N mesh'!$B$7+1)*Setup!$B$22</f>
        <v>0</v>
      </c>
      <c r="X100" s="0" t="n">
        <f aca="false">SUMPRODUCT('5N inverse'!$A$22:$Y$22,'5N mesh'!$B$37:$Z$37,$E99:$AC99)+'5N inverse'!$A$22*$C100/Setup!$B$17+INDEX('5N inverse'!$A$22:$Y$22,1,'5N mesh'!$B$7+1)*Setup!$B$22</f>
        <v>0</v>
      </c>
      <c r="Y100" s="0" t="n">
        <f aca="false">SUMPRODUCT('5N inverse'!$A$23:$Y$23,'5N mesh'!$B$37:$Z$37,$E99:$AC99)+'5N inverse'!$A$23*$C100/Setup!$B$17+INDEX('5N inverse'!$A$23:$Y$23,1,'5N mesh'!$B$7+1)*Setup!$B$22</f>
        <v>0</v>
      </c>
      <c r="Z100" s="0" t="n">
        <f aca="false">SUMPRODUCT('5N inverse'!$A$24:$Y$24,'5N mesh'!$B$37:$Z$37,$E99:$AC99)+'5N inverse'!$A$24*$C100/Setup!$B$17+INDEX('5N inverse'!$A$24:$Y$24,1,'5N mesh'!$B$7+1)*Setup!$B$22</f>
        <v>0</v>
      </c>
      <c r="AA100" s="0" t="n">
        <f aca="false">SUMPRODUCT('5N inverse'!$A$25:$Y$25,'5N mesh'!$B$37:$Z$37,$E99:$AC99)+'5N inverse'!$A$25*$C100/Setup!$B$17+INDEX('5N inverse'!$A$25:$Y$25,1,'5N mesh'!$B$7+1)*Setup!$B$22</f>
        <v>0</v>
      </c>
      <c r="AB100" s="0" t="n">
        <f aca="false">SUMPRODUCT('5N inverse'!$A$26:$Y$26,'5N mesh'!$B$37:$Z$37,$E99:$AC99)+'5N inverse'!$A$26*$C100/Setup!$B$17+INDEX('5N inverse'!$A$26:$Y$26,1,'5N mesh'!$B$7+1)*Setup!$B$22</f>
        <v>0</v>
      </c>
      <c r="AC100" s="0" t="n">
        <f aca="false">SUMPRODUCT('5N inverse'!$A$27:$Y$27,'5N mesh'!$B$37:$Z$37,$E99:$AC99)+'5N inverse'!$A$27*$C100/Setup!$B$17+INDEX('5N inverse'!$A$27:$Y$27,1,'5N mesh'!$B$7+1)*Setup!$B$22</f>
        <v>0</v>
      </c>
    </row>
    <row r="101" customFormat="false" ht="15" hidden="false" customHeight="false" outlineLevel="0" collapsed="false">
      <c r="A101" s="0" t="n">
        <v>96</v>
      </c>
      <c r="B101" s="0" t="n">
        <f aca="false">A101*Setup!$B$11/3600</f>
        <v>8</v>
      </c>
      <c r="C101" s="0" t="n">
        <f aca="false">Setup!$B$7+Setup!$B$8*COS(2*PI()*(B101-Setup!$B$9)/24)</f>
        <v>22</v>
      </c>
      <c r="D101" s="0" t="n">
        <f aca="false">(C101-E101)/Setup!$B$17</f>
        <v>22.5998309621355</v>
      </c>
      <c r="E101" s="0" t="n">
        <f aca="false">SUMPRODUCT('5N inverse'!$A$3:$Y$3,'5N mesh'!$B$37:$Z$37,$E100:$AC100)+'5N inverse'!$A$3*$C101/Setup!$B$17+INDEX('5N inverse'!$A$3:$Y$3,1,'5N mesh'!$B$7+1)*Setup!$B$22</f>
        <v>19.0620219749224</v>
      </c>
      <c r="F101" s="0" t="n">
        <f aca="false">SUMPRODUCT('5N inverse'!$A$4:$Y$4,'5N mesh'!$B$37:$Z$37,$E100:$AC100)+'5N inverse'!$A$4*$C101/Setup!$B$17+INDEX('5N inverse'!$A$4:$Y$4,1,'5N mesh'!$B$7+1)*Setup!$B$22</f>
        <v>18.3896993896652</v>
      </c>
      <c r="G101" s="0" t="n">
        <f aca="false">SUMPRODUCT('5N inverse'!$A$5:$Y$5,'5N mesh'!$B$37:$Z$37,$E100:$AC100)+'5N inverse'!$A$5*$C101/Setup!$B$17+INDEX('5N inverse'!$A$5:$Y$5,1,'5N mesh'!$B$7+1)*Setup!$B$22</f>
        <v>17.0450542191509</v>
      </c>
      <c r="H101" s="0" t="n">
        <f aca="false">SUMPRODUCT('5N inverse'!$A$6:$Y$6,'5N mesh'!$B$37:$Z$37,$E100:$AC100)+'5N inverse'!$A$6*$C101/Setup!$B$17+INDEX('5N inverse'!$A$6:$Y$6,1,'5N mesh'!$B$7+1)*Setup!$B$22</f>
        <v>15.7004090486365</v>
      </c>
      <c r="I101" s="0" t="n">
        <f aca="false">SUMPRODUCT('5N inverse'!$A$7:$Y$7,'5N mesh'!$B$37:$Z$37,$E100:$AC100)+'5N inverse'!$A$7*$C101/Setup!$B$17+INDEX('5N inverse'!$A$7:$Y$7,1,'5N mesh'!$B$7+1)*Setup!$B$22</f>
        <v>15.0280864633793</v>
      </c>
      <c r="J101" s="0" t="n">
        <f aca="false">SUMPRODUCT('5N inverse'!$A$8:$Y$8,'5N mesh'!$B$37:$Z$37,$E100:$AC100)+'5N inverse'!$A$8*$C101/Setup!$B$17+INDEX('5N inverse'!$A$8:$Y$8,1,'5N mesh'!$B$7+1)*Setup!$B$22</f>
        <v>0</v>
      </c>
      <c r="K101" s="0" t="n">
        <f aca="false">SUMPRODUCT('5N inverse'!$A$9:$Y$9,'5N mesh'!$B$37:$Z$37,$E100:$AC100)+'5N inverse'!$A$9*$C101/Setup!$B$17+INDEX('5N inverse'!$A$9:$Y$9,1,'5N mesh'!$B$7+1)*Setup!$B$22</f>
        <v>0</v>
      </c>
      <c r="L101" s="0" t="n">
        <f aca="false">SUMPRODUCT('5N inverse'!$A$10:$Y$10,'5N mesh'!$B$37:$Z$37,$E100:$AC100)+'5N inverse'!$A$10*$C101/Setup!$B$17+INDEX('5N inverse'!$A$10:$Y$10,1,'5N mesh'!$B$7+1)*Setup!$B$22</f>
        <v>0</v>
      </c>
      <c r="M101" s="0" t="n">
        <f aca="false">SUMPRODUCT('5N inverse'!$A$11:$Y$11,'5N mesh'!$B$37:$Z$37,$E100:$AC100)+'5N inverse'!$A$11*$C101/Setup!$B$17+INDEX('5N inverse'!$A$11:$Y$11,1,'5N mesh'!$B$7+1)*Setup!$B$22</f>
        <v>0</v>
      </c>
      <c r="N101" s="0" t="n">
        <f aca="false">SUMPRODUCT('5N inverse'!$A$12:$Y$12,'5N mesh'!$B$37:$Z$37,$E100:$AC100)+'5N inverse'!$A$12*$C101/Setup!$B$17+INDEX('5N inverse'!$A$12:$Y$12,1,'5N mesh'!$B$7+1)*Setup!$B$22</f>
        <v>0</v>
      </c>
      <c r="O101" s="0" t="n">
        <f aca="false">SUMPRODUCT('5N inverse'!$A$13:$Y$13,'5N mesh'!$B$37:$Z$37,$E100:$AC100)+'5N inverse'!$A$13*$C101/Setup!$B$17+INDEX('5N inverse'!$A$13:$Y$13,1,'5N mesh'!$B$7+1)*Setup!$B$22</f>
        <v>0</v>
      </c>
      <c r="P101" s="0" t="n">
        <f aca="false">SUMPRODUCT('5N inverse'!$A$14:$Y$14,'5N mesh'!$B$37:$Z$37,$E100:$AC100)+'5N inverse'!$A$14*$C101/Setup!$B$17+INDEX('5N inverse'!$A$14:$Y$14,1,'5N mesh'!$B$7+1)*Setup!$B$22</f>
        <v>0</v>
      </c>
      <c r="Q101" s="0" t="n">
        <f aca="false">SUMPRODUCT('5N inverse'!$A$15:$Y$15,'5N mesh'!$B$37:$Z$37,$E100:$AC100)+'5N inverse'!$A$15*$C101/Setup!$B$17+INDEX('5N inverse'!$A$15:$Y$15,1,'5N mesh'!$B$7+1)*Setup!$B$22</f>
        <v>0</v>
      </c>
      <c r="R101" s="0" t="n">
        <f aca="false">SUMPRODUCT('5N inverse'!$A$16:$Y$16,'5N mesh'!$B$37:$Z$37,$E100:$AC100)+'5N inverse'!$A$16*$C101/Setup!$B$17+INDEX('5N inverse'!$A$16:$Y$16,1,'5N mesh'!$B$7+1)*Setup!$B$22</f>
        <v>0</v>
      </c>
      <c r="S101" s="0" t="n">
        <f aca="false">SUMPRODUCT('5N inverse'!$A$17:$Y$17,'5N mesh'!$B$37:$Z$37,$E100:$AC100)+'5N inverse'!$A$17*$C101/Setup!$B$17+INDEX('5N inverse'!$A$17:$Y$17,1,'5N mesh'!$B$7+1)*Setup!$B$22</f>
        <v>0</v>
      </c>
      <c r="T101" s="0" t="n">
        <f aca="false">SUMPRODUCT('5N inverse'!$A$18:$Y$18,'5N mesh'!$B$37:$Z$37,$E100:$AC100)+'5N inverse'!$A$18*$C101/Setup!$B$17+INDEX('5N inverse'!$A$18:$Y$18,1,'5N mesh'!$B$7+1)*Setup!$B$22</f>
        <v>0</v>
      </c>
      <c r="U101" s="0" t="n">
        <f aca="false">SUMPRODUCT('5N inverse'!$A$19:$Y$19,'5N mesh'!$B$37:$Z$37,$E100:$AC100)+'5N inverse'!$A$19*$C101/Setup!$B$17+INDEX('5N inverse'!$A$19:$Y$19,1,'5N mesh'!$B$7+1)*Setup!$B$22</f>
        <v>0</v>
      </c>
      <c r="V101" s="0" t="n">
        <f aca="false">SUMPRODUCT('5N inverse'!$A$20:$Y$20,'5N mesh'!$B$37:$Z$37,$E100:$AC100)+'5N inverse'!$A$20*$C101/Setup!$B$17+INDEX('5N inverse'!$A$20:$Y$20,1,'5N mesh'!$B$7+1)*Setup!$B$22</f>
        <v>0</v>
      </c>
      <c r="W101" s="0" t="n">
        <f aca="false">SUMPRODUCT('5N inverse'!$A$21:$Y$21,'5N mesh'!$B$37:$Z$37,$E100:$AC100)+'5N inverse'!$A$21*$C101/Setup!$B$17+INDEX('5N inverse'!$A$21:$Y$21,1,'5N mesh'!$B$7+1)*Setup!$B$22</f>
        <v>0</v>
      </c>
      <c r="X101" s="0" t="n">
        <f aca="false">SUMPRODUCT('5N inverse'!$A$22:$Y$22,'5N mesh'!$B$37:$Z$37,$E100:$AC100)+'5N inverse'!$A$22*$C101/Setup!$B$17+INDEX('5N inverse'!$A$22:$Y$22,1,'5N mesh'!$B$7+1)*Setup!$B$22</f>
        <v>0</v>
      </c>
      <c r="Y101" s="0" t="n">
        <f aca="false">SUMPRODUCT('5N inverse'!$A$23:$Y$23,'5N mesh'!$B$37:$Z$37,$E100:$AC100)+'5N inverse'!$A$23*$C101/Setup!$B$17+INDEX('5N inverse'!$A$23:$Y$23,1,'5N mesh'!$B$7+1)*Setup!$B$22</f>
        <v>0</v>
      </c>
      <c r="Z101" s="0" t="n">
        <f aca="false">SUMPRODUCT('5N inverse'!$A$24:$Y$24,'5N mesh'!$B$37:$Z$37,$E100:$AC100)+'5N inverse'!$A$24*$C101/Setup!$B$17+INDEX('5N inverse'!$A$24:$Y$24,1,'5N mesh'!$B$7+1)*Setup!$B$22</f>
        <v>0</v>
      </c>
      <c r="AA101" s="0" t="n">
        <f aca="false">SUMPRODUCT('5N inverse'!$A$25:$Y$25,'5N mesh'!$B$37:$Z$37,$E100:$AC100)+'5N inverse'!$A$25*$C101/Setup!$B$17+INDEX('5N inverse'!$A$25:$Y$25,1,'5N mesh'!$B$7+1)*Setup!$B$22</f>
        <v>0</v>
      </c>
      <c r="AB101" s="0" t="n">
        <f aca="false">SUMPRODUCT('5N inverse'!$A$26:$Y$26,'5N mesh'!$B$37:$Z$37,$E100:$AC100)+'5N inverse'!$A$26*$C101/Setup!$B$17+INDEX('5N inverse'!$A$26:$Y$26,1,'5N mesh'!$B$7+1)*Setup!$B$22</f>
        <v>0</v>
      </c>
      <c r="AC101" s="0" t="n">
        <f aca="false">SUMPRODUCT('5N inverse'!$A$27:$Y$27,'5N mesh'!$B$37:$Z$37,$E100:$AC100)+'5N inverse'!$A$27*$C101/Setup!$B$17+INDEX('5N inverse'!$A$27:$Y$27,1,'5N mesh'!$B$7+1)*Setup!$B$22</f>
        <v>0</v>
      </c>
    </row>
    <row r="102" customFormat="false" ht="15" hidden="false" customHeight="false" outlineLevel="0" collapsed="false">
      <c r="A102" s="0" t="n">
        <v>97</v>
      </c>
      <c r="B102" s="0" t="n">
        <f aca="false">A102*Setup!$B$11/3600</f>
        <v>8.08333333333333</v>
      </c>
      <c r="C102" s="0" t="n">
        <f aca="false">Setup!$B$7+Setup!$B$8*COS(2*PI()*(B102-Setup!$B$9)/24)</f>
        <v>22.0760449243225</v>
      </c>
      <c r="D102" s="0" t="n">
        <f aca="false">(C102-E102)/Setup!$B$17</f>
        <v>22.8961067554333</v>
      </c>
      <c r="E102" s="0" t="n">
        <f aca="false">SUMPRODUCT('5N inverse'!$A$3:$Y$3,'5N mesh'!$B$37:$Z$37,$E101:$AC101)+'5N inverse'!$A$3*$C102/Setup!$B$17+INDEX('5N inverse'!$A$3:$Y$3,1,'5N mesh'!$B$7+1)*Setup!$B$22</f>
        <v>19.0995510461161</v>
      </c>
      <c r="F102" s="0" t="n">
        <f aca="false">SUMPRODUCT('5N inverse'!$A$4:$Y$4,'5N mesh'!$B$37:$Z$37,$E101:$AC101)+'5N inverse'!$A$4*$C102/Setup!$B$17+INDEX('5N inverse'!$A$4:$Y$4,1,'5N mesh'!$B$7+1)*Setup!$B$22</f>
        <v>18.4210200117819</v>
      </c>
      <c r="G102" s="0" t="n">
        <f aca="false">SUMPRODUCT('5N inverse'!$A$5:$Y$5,'5N mesh'!$B$37:$Z$37,$E101:$AC101)+'5N inverse'!$A$5*$C102/Setup!$B$17+INDEX('5N inverse'!$A$5:$Y$5,1,'5N mesh'!$B$7+1)*Setup!$B$22</f>
        <v>17.0639579431133</v>
      </c>
      <c r="H102" s="0" t="n">
        <f aca="false">SUMPRODUCT('5N inverse'!$A$6:$Y$6,'5N mesh'!$B$37:$Z$37,$E101:$AC101)+'5N inverse'!$A$6*$C102/Setup!$B$17+INDEX('5N inverse'!$A$6:$Y$6,1,'5N mesh'!$B$7+1)*Setup!$B$22</f>
        <v>15.7068958744448</v>
      </c>
      <c r="I102" s="0" t="n">
        <f aca="false">SUMPRODUCT('5N inverse'!$A$7:$Y$7,'5N mesh'!$B$37:$Z$37,$E101:$AC101)+'5N inverse'!$A$7*$C102/Setup!$B$17+INDEX('5N inverse'!$A$7:$Y$7,1,'5N mesh'!$B$7+1)*Setup!$B$22</f>
        <v>15.0283648401105</v>
      </c>
      <c r="J102" s="0" t="n">
        <f aca="false">SUMPRODUCT('5N inverse'!$A$8:$Y$8,'5N mesh'!$B$37:$Z$37,$E101:$AC101)+'5N inverse'!$A$8*$C102/Setup!$B$17+INDEX('5N inverse'!$A$8:$Y$8,1,'5N mesh'!$B$7+1)*Setup!$B$22</f>
        <v>0</v>
      </c>
      <c r="K102" s="0" t="n">
        <f aca="false">SUMPRODUCT('5N inverse'!$A$9:$Y$9,'5N mesh'!$B$37:$Z$37,$E101:$AC101)+'5N inverse'!$A$9*$C102/Setup!$B$17+INDEX('5N inverse'!$A$9:$Y$9,1,'5N mesh'!$B$7+1)*Setup!$B$22</f>
        <v>0</v>
      </c>
      <c r="L102" s="0" t="n">
        <f aca="false">SUMPRODUCT('5N inverse'!$A$10:$Y$10,'5N mesh'!$B$37:$Z$37,$E101:$AC101)+'5N inverse'!$A$10*$C102/Setup!$B$17+INDEX('5N inverse'!$A$10:$Y$10,1,'5N mesh'!$B$7+1)*Setup!$B$22</f>
        <v>0</v>
      </c>
      <c r="M102" s="0" t="n">
        <f aca="false">SUMPRODUCT('5N inverse'!$A$11:$Y$11,'5N mesh'!$B$37:$Z$37,$E101:$AC101)+'5N inverse'!$A$11*$C102/Setup!$B$17+INDEX('5N inverse'!$A$11:$Y$11,1,'5N mesh'!$B$7+1)*Setup!$B$22</f>
        <v>0</v>
      </c>
      <c r="N102" s="0" t="n">
        <f aca="false">SUMPRODUCT('5N inverse'!$A$12:$Y$12,'5N mesh'!$B$37:$Z$37,$E101:$AC101)+'5N inverse'!$A$12*$C102/Setup!$B$17+INDEX('5N inverse'!$A$12:$Y$12,1,'5N mesh'!$B$7+1)*Setup!$B$22</f>
        <v>0</v>
      </c>
      <c r="O102" s="0" t="n">
        <f aca="false">SUMPRODUCT('5N inverse'!$A$13:$Y$13,'5N mesh'!$B$37:$Z$37,$E101:$AC101)+'5N inverse'!$A$13*$C102/Setup!$B$17+INDEX('5N inverse'!$A$13:$Y$13,1,'5N mesh'!$B$7+1)*Setup!$B$22</f>
        <v>0</v>
      </c>
      <c r="P102" s="0" t="n">
        <f aca="false">SUMPRODUCT('5N inverse'!$A$14:$Y$14,'5N mesh'!$B$37:$Z$37,$E101:$AC101)+'5N inverse'!$A$14*$C102/Setup!$B$17+INDEX('5N inverse'!$A$14:$Y$14,1,'5N mesh'!$B$7+1)*Setup!$B$22</f>
        <v>0</v>
      </c>
      <c r="Q102" s="0" t="n">
        <f aca="false">SUMPRODUCT('5N inverse'!$A$15:$Y$15,'5N mesh'!$B$37:$Z$37,$E101:$AC101)+'5N inverse'!$A$15*$C102/Setup!$B$17+INDEX('5N inverse'!$A$15:$Y$15,1,'5N mesh'!$B$7+1)*Setup!$B$22</f>
        <v>0</v>
      </c>
      <c r="R102" s="0" t="n">
        <f aca="false">SUMPRODUCT('5N inverse'!$A$16:$Y$16,'5N mesh'!$B$37:$Z$37,$E101:$AC101)+'5N inverse'!$A$16*$C102/Setup!$B$17+INDEX('5N inverse'!$A$16:$Y$16,1,'5N mesh'!$B$7+1)*Setup!$B$22</f>
        <v>0</v>
      </c>
      <c r="S102" s="0" t="n">
        <f aca="false">SUMPRODUCT('5N inverse'!$A$17:$Y$17,'5N mesh'!$B$37:$Z$37,$E101:$AC101)+'5N inverse'!$A$17*$C102/Setup!$B$17+INDEX('5N inverse'!$A$17:$Y$17,1,'5N mesh'!$B$7+1)*Setup!$B$22</f>
        <v>0</v>
      </c>
      <c r="T102" s="0" t="n">
        <f aca="false">SUMPRODUCT('5N inverse'!$A$18:$Y$18,'5N mesh'!$B$37:$Z$37,$E101:$AC101)+'5N inverse'!$A$18*$C102/Setup!$B$17+INDEX('5N inverse'!$A$18:$Y$18,1,'5N mesh'!$B$7+1)*Setup!$B$22</f>
        <v>0</v>
      </c>
      <c r="U102" s="0" t="n">
        <f aca="false">SUMPRODUCT('5N inverse'!$A$19:$Y$19,'5N mesh'!$B$37:$Z$37,$E101:$AC101)+'5N inverse'!$A$19*$C102/Setup!$B$17+INDEX('5N inverse'!$A$19:$Y$19,1,'5N mesh'!$B$7+1)*Setup!$B$22</f>
        <v>0</v>
      </c>
      <c r="V102" s="0" t="n">
        <f aca="false">SUMPRODUCT('5N inverse'!$A$20:$Y$20,'5N mesh'!$B$37:$Z$37,$E101:$AC101)+'5N inverse'!$A$20*$C102/Setup!$B$17+INDEX('5N inverse'!$A$20:$Y$20,1,'5N mesh'!$B$7+1)*Setup!$B$22</f>
        <v>0</v>
      </c>
      <c r="W102" s="0" t="n">
        <f aca="false">SUMPRODUCT('5N inverse'!$A$21:$Y$21,'5N mesh'!$B$37:$Z$37,$E101:$AC101)+'5N inverse'!$A$21*$C102/Setup!$B$17+INDEX('5N inverse'!$A$21:$Y$21,1,'5N mesh'!$B$7+1)*Setup!$B$22</f>
        <v>0</v>
      </c>
      <c r="X102" s="0" t="n">
        <f aca="false">SUMPRODUCT('5N inverse'!$A$22:$Y$22,'5N mesh'!$B$37:$Z$37,$E101:$AC101)+'5N inverse'!$A$22*$C102/Setup!$B$17+INDEX('5N inverse'!$A$22:$Y$22,1,'5N mesh'!$B$7+1)*Setup!$B$22</f>
        <v>0</v>
      </c>
      <c r="Y102" s="0" t="n">
        <f aca="false">SUMPRODUCT('5N inverse'!$A$23:$Y$23,'5N mesh'!$B$37:$Z$37,$E101:$AC101)+'5N inverse'!$A$23*$C102/Setup!$B$17+INDEX('5N inverse'!$A$23:$Y$23,1,'5N mesh'!$B$7+1)*Setup!$B$22</f>
        <v>0</v>
      </c>
      <c r="Z102" s="0" t="n">
        <f aca="false">SUMPRODUCT('5N inverse'!$A$24:$Y$24,'5N mesh'!$B$37:$Z$37,$E101:$AC101)+'5N inverse'!$A$24*$C102/Setup!$B$17+INDEX('5N inverse'!$A$24:$Y$24,1,'5N mesh'!$B$7+1)*Setup!$B$22</f>
        <v>0</v>
      </c>
      <c r="AA102" s="0" t="n">
        <f aca="false">SUMPRODUCT('5N inverse'!$A$25:$Y$25,'5N mesh'!$B$37:$Z$37,$E101:$AC101)+'5N inverse'!$A$25*$C102/Setup!$B$17+INDEX('5N inverse'!$A$25:$Y$25,1,'5N mesh'!$B$7+1)*Setup!$B$22</f>
        <v>0</v>
      </c>
      <c r="AB102" s="0" t="n">
        <f aca="false">SUMPRODUCT('5N inverse'!$A$26:$Y$26,'5N mesh'!$B$37:$Z$37,$E101:$AC101)+'5N inverse'!$A$26*$C102/Setup!$B$17+INDEX('5N inverse'!$A$26:$Y$26,1,'5N mesh'!$B$7+1)*Setup!$B$22</f>
        <v>0</v>
      </c>
      <c r="AC102" s="0" t="n">
        <f aca="false">SUMPRODUCT('5N inverse'!$A$27:$Y$27,'5N mesh'!$B$37:$Z$37,$E101:$AC101)+'5N inverse'!$A$27*$C102/Setup!$B$17+INDEX('5N inverse'!$A$27:$Y$27,1,'5N mesh'!$B$7+1)*Setup!$B$22</f>
        <v>0</v>
      </c>
    </row>
    <row r="103" customFormat="false" ht="15" hidden="false" customHeight="false" outlineLevel="0" collapsed="false">
      <c r="A103" s="0" t="n">
        <v>98</v>
      </c>
      <c r="B103" s="0" t="n">
        <f aca="false">A103*Setup!$B$11/3600</f>
        <v>8.16666666666667</v>
      </c>
      <c r="C103" s="0" t="n">
        <f aca="false">Setup!$B$7+Setup!$B$8*COS(2*PI()*(B103-Setup!$B$9)/24)</f>
        <v>22.1530055470599</v>
      </c>
      <c r="D103" s="0" t="n">
        <f aca="false">(C103-E103)/Setup!$B$17</f>
        <v>23.1956065774942</v>
      </c>
      <c r="E103" s="0" t="n">
        <f aca="false">SUMPRODUCT('5N inverse'!$A$3:$Y$3,'5N mesh'!$B$37:$Z$37,$E102:$AC102)+'5N inverse'!$A$3*$C103/Setup!$B$17+INDEX('5N inverse'!$A$3:$Y$3,1,'5N mesh'!$B$7+1)*Setup!$B$22</f>
        <v>19.1375766919856</v>
      </c>
      <c r="F103" s="0" t="n">
        <f aca="false">SUMPRODUCT('5N inverse'!$A$4:$Y$4,'5N mesh'!$B$37:$Z$37,$E102:$AC102)+'5N inverse'!$A$4*$C103/Setup!$B$17+INDEX('5N inverse'!$A$4:$Y$4,1,'5N mesh'!$B$7+1)*Setup!$B$22</f>
        <v>18.4527547538586</v>
      </c>
      <c r="G103" s="0" t="n">
        <f aca="false">SUMPRODUCT('5N inverse'!$A$5:$Y$5,'5N mesh'!$B$37:$Z$37,$E102:$AC102)+'5N inverse'!$A$5*$C103/Setup!$B$17+INDEX('5N inverse'!$A$5:$Y$5,1,'5N mesh'!$B$7+1)*Setup!$B$22</f>
        <v>17.0831108776047</v>
      </c>
      <c r="H103" s="0" t="n">
        <f aca="false">SUMPRODUCT('5N inverse'!$A$6:$Y$6,'5N mesh'!$B$37:$Z$37,$E102:$AC102)+'5N inverse'!$A$6*$C103/Setup!$B$17+INDEX('5N inverse'!$A$6:$Y$6,1,'5N mesh'!$B$7+1)*Setup!$B$22</f>
        <v>15.7134670013507</v>
      </c>
      <c r="I103" s="0" t="n">
        <f aca="false">SUMPRODUCT('5N inverse'!$A$7:$Y$7,'5N mesh'!$B$37:$Z$37,$E102:$AC102)+'5N inverse'!$A$7*$C103/Setup!$B$17+INDEX('5N inverse'!$A$7:$Y$7,1,'5N mesh'!$B$7+1)*Setup!$B$22</f>
        <v>15.0286450632237</v>
      </c>
      <c r="J103" s="0" t="n">
        <f aca="false">SUMPRODUCT('5N inverse'!$A$8:$Y$8,'5N mesh'!$B$37:$Z$37,$E102:$AC102)+'5N inverse'!$A$8*$C103/Setup!$B$17+INDEX('5N inverse'!$A$8:$Y$8,1,'5N mesh'!$B$7+1)*Setup!$B$22</f>
        <v>0</v>
      </c>
      <c r="K103" s="0" t="n">
        <f aca="false">SUMPRODUCT('5N inverse'!$A$9:$Y$9,'5N mesh'!$B$37:$Z$37,$E102:$AC102)+'5N inverse'!$A$9*$C103/Setup!$B$17+INDEX('5N inverse'!$A$9:$Y$9,1,'5N mesh'!$B$7+1)*Setup!$B$22</f>
        <v>0</v>
      </c>
      <c r="L103" s="0" t="n">
        <f aca="false">SUMPRODUCT('5N inverse'!$A$10:$Y$10,'5N mesh'!$B$37:$Z$37,$E102:$AC102)+'5N inverse'!$A$10*$C103/Setup!$B$17+INDEX('5N inverse'!$A$10:$Y$10,1,'5N mesh'!$B$7+1)*Setup!$B$22</f>
        <v>0</v>
      </c>
      <c r="M103" s="0" t="n">
        <f aca="false">SUMPRODUCT('5N inverse'!$A$11:$Y$11,'5N mesh'!$B$37:$Z$37,$E102:$AC102)+'5N inverse'!$A$11*$C103/Setup!$B$17+INDEX('5N inverse'!$A$11:$Y$11,1,'5N mesh'!$B$7+1)*Setup!$B$22</f>
        <v>0</v>
      </c>
      <c r="N103" s="0" t="n">
        <f aca="false">SUMPRODUCT('5N inverse'!$A$12:$Y$12,'5N mesh'!$B$37:$Z$37,$E102:$AC102)+'5N inverse'!$A$12*$C103/Setup!$B$17+INDEX('5N inverse'!$A$12:$Y$12,1,'5N mesh'!$B$7+1)*Setup!$B$22</f>
        <v>0</v>
      </c>
      <c r="O103" s="0" t="n">
        <f aca="false">SUMPRODUCT('5N inverse'!$A$13:$Y$13,'5N mesh'!$B$37:$Z$37,$E102:$AC102)+'5N inverse'!$A$13*$C103/Setup!$B$17+INDEX('5N inverse'!$A$13:$Y$13,1,'5N mesh'!$B$7+1)*Setup!$B$22</f>
        <v>0</v>
      </c>
      <c r="P103" s="0" t="n">
        <f aca="false">SUMPRODUCT('5N inverse'!$A$14:$Y$14,'5N mesh'!$B$37:$Z$37,$E102:$AC102)+'5N inverse'!$A$14*$C103/Setup!$B$17+INDEX('5N inverse'!$A$14:$Y$14,1,'5N mesh'!$B$7+1)*Setup!$B$22</f>
        <v>0</v>
      </c>
      <c r="Q103" s="0" t="n">
        <f aca="false">SUMPRODUCT('5N inverse'!$A$15:$Y$15,'5N mesh'!$B$37:$Z$37,$E102:$AC102)+'5N inverse'!$A$15*$C103/Setup!$B$17+INDEX('5N inverse'!$A$15:$Y$15,1,'5N mesh'!$B$7+1)*Setup!$B$22</f>
        <v>0</v>
      </c>
      <c r="R103" s="0" t="n">
        <f aca="false">SUMPRODUCT('5N inverse'!$A$16:$Y$16,'5N mesh'!$B$37:$Z$37,$E102:$AC102)+'5N inverse'!$A$16*$C103/Setup!$B$17+INDEX('5N inverse'!$A$16:$Y$16,1,'5N mesh'!$B$7+1)*Setup!$B$22</f>
        <v>0</v>
      </c>
      <c r="S103" s="0" t="n">
        <f aca="false">SUMPRODUCT('5N inverse'!$A$17:$Y$17,'5N mesh'!$B$37:$Z$37,$E102:$AC102)+'5N inverse'!$A$17*$C103/Setup!$B$17+INDEX('5N inverse'!$A$17:$Y$17,1,'5N mesh'!$B$7+1)*Setup!$B$22</f>
        <v>0</v>
      </c>
      <c r="T103" s="0" t="n">
        <f aca="false">SUMPRODUCT('5N inverse'!$A$18:$Y$18,'5N mesh'!$B$37:$Z$37,$E102:$AC102)+'5N inverse'!$A$18*$C103/Setup!$B$17+INDEX('5N inverse'!$A$18:$Y$18,1,'5N mesh'!$B$7+1)*Setup!$B$22</f>
        <v>0</v>
      </c>
      <c r="U103" s="0" t="n">
        <f aca="false">SUMPRODUCT('5N inverse'!$A$19:$Y$19,'5N mesh'!$B$37:$Z$37,$E102:$AC102)+'5N inverse'!$A$19*$C103/Setup!$B$17+INDEX('5N inverse'!$A$19:$Y$19,1,'5N mesh'!$B$7+1)*Setup!$B$22</f>
        <v>0</v>
      </c>
      <c r="V103" s="0" t="n">
        <f aca="false">SUMPRODUCT('5N inverse'!$A$20:$Y$20,'5N mesh'!$B$37:$Z$37,$E102:$AC102)+'5N inverse'!$A$20*$C103/Setup!$B$17+INDEX('5N inverse'!$A$20:$Y$20,1,'5N mesh'!$B$7+1)*Setup!$B$22</f>
        <v>0</v>
      </c>
      <c r="W103" s="0" t="n">
        <f aca="false">SUMPRODUCT('5N inverse'!$A$21:$Y$21,'5N mesh'!$B$37:$Z$37,$E102:$AC102)+'5N inverse'!$A$21*$C103/Setup!$B$17+INDEX('5N inverse'!$A$21:$Y$21,1,'5N mesh'!$B$7+1)*Setup!$B$22</f>
        <v>0</v>
      </c>
      <c r="X103" s="0" t="n">
        <f aca="false">SUMPRODUCT('5N inverse'!$A$22:$Y$22,'5N mesh'!$B$37:$Z$37,$E102:$AC102)+'5N inverse'!$A$22*$C103/Setup!$B$17+INDEX('5N inverse'!$A$22:$Y$22,1,'5N mesh'!$B$7+1)*Setup!$B$22</f>
        <v>0</v>
      </c>
      <c r="Y103" s="0" t="n">
        <f aca="false">SUMPRODUCT('5N inverse'!$A$23:$Y$23,'5N mesh'!$B$37:$Z$37,$E102:$AC102)+'5N inverse'!$A$23*$C103/Setup!$B$17+INDEX('5N inverse'!$A$23:$Y$23,1,'5N mesh'!$B$7+1)*Setup!$B$22</f>
        <v>0</v>
      </c>
      <c r="Z103" s="0" t="n">
        <f aca="false">SUMPRODUCT('5N inverse'!$A$24:$Y$24,'5N mesh'!$B$37:$Z$37,$E102:$AC102)+'5N inverse'!$A$24*$C103/Setup!$B$17+INDEX('5N inverse'!$A$24:$Y$24,1,'5N mesh'!$B$7+1)*Setup!$B$22</f>
        <v>0</v>
      </c>
      <c r="AA103" s="0" t="n">
        <f aca="false">SUMPRODUCT('5N inverse'!$A$25:$Y$25,'5N mesh'!$B$37:$Z$37,$E102:$AC102)+'5N inverse'!$A$25*$C103/Setup!$B$17+INDEX('5N inverse'!$A$25:$Y$25,1,'5N mesh'!$B$7+1)*Setup!$B$22</f>
        <v>0</v>
      </c>
      <c r="AB103" s="0" t="n">
        <f aca="false">SUMPRODUCT('5N inverse'!$A$26:$Y$26,'5N mesh'!$B$37:$Z$37,$E102:$AC102)+'5N inverse'!$A$26*$C103/Setup!$B$17+INDEX('5N inverse'!$A$26:$Y$26,1,'5N mesh'!$B$7+1)*Setup!$B$22</f>
        <v>0</v>
      </c>
      <c r="AC103" s="0" t="n">
        <f aca="false">SUMPRODUCT('5N inverse'!$A$27:$Y$27,'5N mesh'!$B$37:$Z$37,$E102:$AC102)+'5N inverse'!$A$27*$C103/Setup!$B$17+INDEX('5N inverse'!$A$27:$Y$27,1,'5N mesh'!$B$7+1)*Setup!$B$22</f>
        <v>0</v>
      </c>
    </row>
    <row r="104" customFormat="false" ht="15" hidden="false" customHeight="false" outlineLevel="0" collapsed="false">
      <c r="A104" s="0" t="n">
        <v>99</v>
      </c>
      <c r="B104" s="0" t="n">
        <f aca="false">A104*Setup!$B$11/3600</f>
        <v>8.25</v>
      </c>
      <c r="C104" s="0" t="n">
        <f aca="false">Setup!$B$7+Setup!$B$8*COS(2*PI()*(B104-Setup!$B$9)/24)</f>
        <v>22.230845239124</v>
      </c>
      <c r="D104" s="0" t="n">
        <f aca="false">(C104-E104)/Setup!$B$17</f>
        <v>23.4980119826554</v>
      </c>
      <c r="E104" s="0" t="n">
        <f aca="false">SUMPRODUCT('5N inverse'!$A$3:$Y$3,'5N mesh'!$B$37:$Z$37,$E103:$AC103)+'5N inverse'!$A$3*$C104/Setup!$B$17+INDEX('5N inverse'!$A$3:$Y$3,1,'5N mesh'!$B$7+1)*Setup!$B$22</f>
        <v>19.1761036813788</v>
      </c>
      <c r="F104" s="0" t="n">
        <f aca="false">SUMPRODUCT('5N inverse'!$A$4:$Y$4,'5N mesh'!$B$37:$Z$37,$E103:$AC103)+'5N inverse'!$A$4*$C104/Setup!$B$17+INDEX('5N inverse'!$A$4:$Y$4,1,'5N mesh'!$B$7+1)*Setup!$B$22</f>
        <v>18.4849076065152</v>
      </c>
      <c r="G104" s="0" t="n">
        <f aca="false">SUMPRODUCT('5N inverse'!$A$5:$Y$5,'5N mesh'!$B$37:$Z$37,$E103:$AC103)+'5N inverse'!$A$5*$C104/Setup!$B$17+INDEX('5N inverse'!$A$5:$Y$5,1,'5N mesh'!$B$7+1)*Setup!$B$22</f>
        <v>17.1025154567879</v>
      </c>
      <c r="H104" s="0" t="n">
        <f aca="false">SUMPRODUCT('5N inverse'!$A$6:$Y$6,'5N mesh'!$B$37:$Z$37,$E103:$AC103)+'5N inverse'!$A$6*$C104/Setup!$B$17+INDEX('5N inverse'!$A$6:$Y$6,1,'5N mesh'!$B$7+1)*Setup!$B$22</f>
        <v>15.7201233070606</v>
      </c>
      <c r="I104" s="0" t="n">
        <f aca="false">SUMPRODUCT('5N inverse'!$A$7:$Y$7,'5N mesh'!$B$37:$Z$37,$E103:$AC103)+'5N inverse'!$A$7*$C104/Setup!$B$17+INDEX('5N inverse'!$A$7:$Y$7,1,'5N mesh'!$B$7+1)*Setup!$B$22</f>
        <v>15.028927232197</v>
      </c>
      <c r="J104" s="0" t="n">
        <f aca="false">SUMPRODUCT('5N inverse'!$A$8:$Y$8,'5N mesh'!$B$37:$Z$37,$E103:$AC103)+'5N inverse'!$A$8*$C104/Setup!$B$17+INDEX('5N inverse'!$A$8:$Y$8,1,'5N mesh'!$B$7+1)*Setup!$B$22</f>
        <v>0</v>
      </c>
      <c r="K104" s="0" t="n">
        <f aca="false">SUMPRODUCT('5N inverse'!$A$9:$Y$9,'5N mesh'!$B$37:$Z$37,$E103:$AC103)+'5N inverse'!$A$9*$C104/Setup!$B$17+INDEX('5N inverse'!$A$9:$Y$9,1,'5N mesh'!$B$7+1)*Setup!$B$22</f>
        <v>0</v>
      </c>
      <c r="L104" s="0" t="n">
        <f aca="false">SUMPRODUCT('5N inverse'!$A$10:$Y$10,'5N mesh'!$B$37:$Z$37,$E103:$AC103)+'5N inverse'!$A$10*$C104/Setup!$B$17+INDEX('5N inverse'!$A$10:$Y$10,1,'5N mesh'!$B$7+1)*Setup!$B$22</f>
        <v>0</v>
      </c>
      <c r="M104" s="0" t="n">
        <f aca="false">SUMPRODUCT('5N inverse'!$A$11:$Y$11,'5N mesh'!$B$37:$Z$37,$E103:$AC103)+'5N inverse'!$A$11*$C104/Setup!$B$17+INDEX('5N inverse'!$A$11:$Y$11,1,'5N mesh'!$B$7+1)*Setup!$B$22</f>
        <v>0</v>
      </c>
      <c r="N104" s="0" t="n">
        <f aca="false">SUMPRODUCT('5N inverse'!$A$12:$Y$12,'5N mesh'!$B$37:$Z$37,$E103:$AC103)+'5N inverse'!$A$12*$C104/Setup!$B$17+INDEX('5N inverse'!$A$12:$Y$12,1,'5N mesh'!$B$7+1)*Setup!$B$22</f>
        <v>0</v>
      </c>
      <c r="O104" s="0" t="n">
        <f aca="false">SUMPRODUCT('5N inverse'!$A$13:$Y$13,'5N mesh'!$B$37:$Z$37,$E103:$AC103)+'5N inverse'!$A$13*$C104/Setup!$B$17+INDEX('5N inverse'!$A$13:$Y$13,1,'5N mesh'!$B$7+1)*Setup!$B$22</f>
        <v>0</v>
      </c>
      <c r="P104" s="0" t="n">
        <f aca="false">SUMPRODUCT('5N inverse'!$A$14:$Y$14,'5N mesh'!$B$37:$Z$37,$E103:$AC103)+'5N inverse'!$A$14*$C104/Setup!$B$17+INDEX('5N inverse'!$A$14:$Y$14,1,'5N mesh'!$B$7+1)*Setup!$B$22</f>
        <v>0</v>
      </c>
      <c r="Q104" s="0" t="n">
        <f aca="false">SUMPRODUCT('5N inverse'!$A$15:$Y$15,'5N mesh'!$B$37:$Z$37,$E103:$AC103)+'5N inverse'!$A$15*$C104/Setup!$B$17+INDEX('5N inverse'!$A$15:$Y$15,1,'5N mesh'!$B$7+1)*Setup!$B$22</f>
        <v>0</v>
      </c>
      <c r="R104" s="0" t="n">
        <f aca="false">SUMPRODUCT('5N inverse'!$A$16:$Y$16,'5N mesh'!$B$37:$Z$37,$E103:$AC103)+'5N inverse'!$A$16*$C104/Setup!$B$17+INDEX('5N inverse'!$A$16:$Y$16,1,'5N mesh'!$B$7+1)*Setup!$B$22</f>
        <v>0</v>
      </c>
      <c r="S104" s="0" t="n">
        <f aca="false">SUMPRODUCT('5N inverse'!$A$17:$Y$17,'5N mesh'!$B$37:$Z$37,$E103:$AC103)+'5N inverse'!$A$17*$C104/Setup!$B$17+INDEX('5N inverse'!$A$17:$Y$17,1,'5N mesh'!$B$7+1)*Setup!$B$22</f>
        <v>0</v>
      </c>
      <c r="T104" s="0" t="n">
        <f aca="false">SUMPRODUCT('5N inverse'!$A$18:$Y$18,'5N mesh'!$B$37:$Z$37,$E103:$AC103)+'5N inverse'!$A$18*$C104/Setup!$B$17+INDEX('5N inverse'!$A$18:$Y$18,1,'5N mesh'!$B$7+1)*Setup!$B$22</f>
        <v>0</v>
      </c>
      <c r="U104" s="0" t="n">
        <f aca="false">SUMPRODUCT('5N inverse'!$A$19:$Y$19,'5N mesh'!$B$37:$Z$37,$E103:$AC103)+'5N inverse'!$A$19*$C104/Setup!$B$17+INDEX('5N inverse'!$A$19:$Y$19,1,'5N mesh'!$B$7+1)*Setup!$B$22</f>
        <v>0</v>
      </c>
      <c r="V104" s="0" t="n">
        <f aca="false">SUMPRODUCT('5N inverse'!$A$20:$Y$20,'5N mesh'!$B$37:$Z$37,$E103:$AC103)+'5N inverse'!$A$20*$C104/Setup!$B$17+INDEX('5N inverse'!$A$20:$Y$20,1,'5N mesh'!$B$7+1)*Setup!$B$22</f>
        <v>0</v>
      </c>
      <c r="W104" s="0" t="n">
        <f aca="false">SUMPRODUCT('5N inverse'!$A$21:$Y$21,'5N mesh'!$B$37:$Z$37,$E103:$AC103)+'5N inverse'!$A$21*$C104/Setup!$B$17+INDEX('5N inverse'!$A$21:$Y$21,1,'5N mesh'!$B$7+1)*Setup!$B$22</f>
        <v>0</v>
      </c>
      <c r="X104" s="0" t="n">
        <f aca="false">SUMPRODUCT('5N inverse'!$A$22:$Y$22,'5N mesh'!$B$37:$Z$37,$E103:$AC103)+'5N inverse'!$A$22*$C104/Setup!$B$17+INDEX('5N inverse'!$A$22:$Y$22,1,'5N mesh'!$B$7+1)*Setup!$B$22</f>
        <v>0</v>
      </c>
      <c r="Y104" s="0" t="n">
        <f aca="false">SUMPRODUCT('5N inverse'!$A$23:$Y$23,'5N mesh'!$B$37:$Z$37,$E103:$AC103)+'5N inverse'!$A$23*$C104/Setup!$B$17+INDEX('5N inverse'!$A$23:$Y$23,1,'5N mesh'!$B$7+1)*Setup!$B$22</f>
        <v>0</v>
      </c>
      <c r="Z104" s="0" t="n">
        <f aca="false">SUMPRODUCT('5N inverse'!$A$24:$Y$24,'5N mesh'!$B$37:$Z$37,$E103:$AC103)+'5N inverse'!$A$24*$C104/Setup!$B$17+INDEX('5N inverse'!$A$24:$Y$24,1,'5N mesh'!$B$7+1)*Setup!$B$22</f>
        <v>0</v>
      </c>
      <c r="AA104" s="0" t="n">
        <f aca="false">SUMPRODUCT('5N inverse'!$A$25:$Y$25,'5N mesh'!$B$37:$Z$37,$E103:$AC103)+'5N inverse'!$A$25*$C104/Setup!$B$17+INDEX('5N inverse'!$A$25:$Y$25,1,'5N mesh'!$B$7+1)*Setup!$B$22</f>
        <v>0</v>
      </c>
      <c r="AB104" s="0" t="n">
        <f aca="false">SUMPRODUCT('5N inverse'!$A$26:$Y$26,'5N mesh'!$B$37:$Z$37,$E103:$AC103)+'5N inverse'!$A$26*$C104/Setup!$B$17+INDEX('5N inverse'!$A$26:$Y$26,1,'5N mesh'!$B$7+1)*Setup!$B$22</f>
        <v>0</v>
      </c>
      <c r="AC104" s="0" t="n">
        <f aca="false">SUMPRODUCT('5N inverse'!$A$27:$Y$27,'5N mesh'!$B$37:$Z$37,$E103:$AC103)+'5N inverse'!$A$27*$C104/Setup!$B$17+INDEX('5N inverse'!$A$27:$Y$27,1,'5N mesh'!$B$7+1)*Setup!$B$22</f>
        <v>0</v>
      </c>
    </row>
    <row r="105" customFormat="false" ht="15" hidden="false" customHeight="false" outlineLevel="0" collapsed="false">
      <c r="A105" s="0" t="n">
        <v>100</v>
      </c>
      <c r="B105" s="0" t="n">
        <f aca="false">A105*Setup!$B$11/3600</f>
        <v>8.33333333333333</v>
      </c>
      <c r="C105" s="0" t="n">
        <f aca="false">Setup!$B$7+Setup!$B$8*COS(2*PI()*(B105-Setup!$B$9)/24)</f>
        <v>22.3095269530372</v>
      </c>
      <c r="D105" s="0" t="n">
        <f aca="false">(C105-E105)/Setup!$B$17</f>
        <v>23.8030054801369</v>
      </c>
      <c r="E105" s="0" t="n">
        <f aca="false">SUMPRODUCT('5N inverse'!$A$3:$Y$3,'5N mesh'!$B$37:$Z$37,$E104:$AC104)+'5N inverse'!$A$3*$C105/Setup!$B$17+INDEX('5N inverse'!$A$3:$Y$3,1,'5N mesh'!$B$7+1)*Setup!$B$22</f>
        <v>19.2151362406194</v>
      </c>
      <c r="F105" s="0" t="n">
        <f aca="false">SUMPRODUCT('5N inverse'!$A$4:$Y$4,'5N mesh'!$B$37:$Z$37,$E104:$AC104)+'5N inverse'!$A$4*$C105/Setup!$B$17+INDEX('5N inverse'!$A$4:$Y$4,1,'5N mesh'!$B$7+1)*Setup!$B$22</f>
        <v>18.5174821078312</v>
      </c>
      <c r="G105" s="0" t="n">
        <f aca="false">SUMPRODUCT('5N inverse'!$A$5:$Y$5,'5N mesh'!$B$37:$Z$37,$E104:$AC104)+'5N inverse'!$A$5*$C105/Setup!$B$17+INDEX('5N inverse'!$A$5:$Y$5,1,'5N mesh'!$B$7+1)*Setup!$B$22</f>
        <v>17.1221738422549</v>
      </c>
      <c r="H105" s="0" t="n">
        <f aca="false">SUMPRODUCT('5N inverse'!$A$6:$Y$6,'5N mesh'!$B$37:$Z$37,$E104:$AC104)+'5N inverse'!$A$6*$C105/Setup!$B$17+INDEX('5N inverse'!$A$6:$Y$6,1,'5N mesh'!$B$7+1)*Setup!$B$22</f>
        <v>15.7268655766786</v>
      </c>
      <c r="I105" s="0" t="n">
        <f aca="false">SUMPRODUCT('5N inverse'!$A$7:$Y$7,'5N mesh'!$B$37:$Z$37,$E104:$AC104)+'5N inverse'!$A$7*$C105/Setup!$B$17+INDEX('5N inverse'!$A$7:$Y$7,1,'5N mesh'!$B$7+1)*Setup!$B$22</f>
        <v>15.0292114438904</v>
      </c>
      <c r="J105" s="0" t="n">
        <f aca="false">SUMPRODUCT('5N inverse'!$A$8:$Y$8,'5N mesh'!$B$37:$Z$37,$E104:$AC104)+'5N inverse'!$A$8*$C105/Setup!$B$17+INDEX('5N inverse'!$A$8:$Y$8,1,'5N mesh'!$B$7+1)*Setup!$B$22</f>
        <v>0</v>
      </c>
      <c r="K105" s="0" t="n">
        <f aca="false">SUMPRODUCT('5N inverse'!$A$9:$Y$9,'5N mesh'!$B$37:$Z$37,$E104:$AC104)+'5N inverse'!$A$9*$C105/Setup!$B$17+INDEX('5N inverse'!$A$9:$Y$9,1,'5N mesh'!$B$7+1)*Setup!$B$22</f>
        <v>0</v>
      </c>
      <c r="L105" s="0" t="n">
        <f aca="false">SUMPRODUCT('5N inverse'!$A$10:$Y$10,'5N mesh'!$B$37:$Z$37,$E104:$AC104)+'5N inverse'!$A$10*$C105/Setup!$B$17+INDEX('5N inverse'!$A$10:$Y$10,1,'5N mesh'!$B$7+1)*Setup!$B$22</f>
        <v>0</v>
      </c>
      <c r="M105" s="0" t="n">
        <f aca="false">SUMPRODUCT('5N inverse'!$A$11:$Y$11,'5N mesh'!$B$37:$Z$37,$E104:$AC104)+'5N inverse'!$A$11*$C105/Setup!$B$17+INDEX('5N inverse'!$A$11:$Y$11,1,'5N mesh'!$B$7+1)*Setup!$B$22</f>
        <v>0</v>
      </c>
      <c r="N105" s="0" t="n">
        <f aca="false">SUMPRODUCT('5N inverse'!$A$12:$Y$12,'5N mesh'!$B$37:$Z$37,$E104:$AC104)+'5N inverse'!$A$12*$C105/Setup!$B$17+INDEX('5N inverse'!$A$12:$Y$12,1,'5N mesh'!$B$7+1)*Setup!$B$22</f>
        <v>0</v>
      </c>
      <c r="O105" s="0" t="n">
        <f aca="false">SUMPRODUCT('5N inverse'!$A$13:$Y$13,'5N mesh'!$B$37:$Z$37,$E104:$AC104)+'5N inverse'!$A$13*$C105/Setup!$B$17+INDEX('5N inverse'!$A$13:$Y$13,1,'5N mesh'!$B$7+1)*Setup!$B$22</f>
        <v>0</v>
      </c>
      <c r="P105" s="0" t="n">
        <f aca="false">SUMPRODUCT('5N inverse'!$A$14:$Y$14,'5N mesh'!$B$37:$Z$37,$E104:$AC104)+'5N inverse'!$A$14*$C105/Setup!$B$17+INDEX('5N inverse'!$A$14:$Y$14,1,'5N mesh'!$B$7+1)*Setup!$B$22</f>
        <v>0</v>
      </c>
      <c r="Q105" s="0" t="n">
        <f aca="false">SUMPRODUCT('5N inverse'!$A$15:$Y$15,'5N mesh'!$B$37:$Z$37,$E104:$AC104)+'5N inverse'!$A$15*$C105/Setup!$B$17+INDEX('5N inverse'!$A$15:$Y$15,1,'5N mesh'!$B$7+1)*Setup!$B$22</f>
        <v>0</v>
      </c>
      <c r="R105" s="0" t="n">
        <f aca="false">SUMPRODUCT('5N inverse'!$A$16:$Y$16,'5N mesh'!$B$37:$Z$37,$E104:$AC104)+'5N inverse'!$A$16*$C105/Setup!$B$17+INDEX('5N inverse'!$A$16:$Y$16,1,'5N mesh'!$B$7+1)*Setup!$B$22</f>
        <v>0</v>
      </c>
      <c r="S105" s="0" t="n">
        <f aca="false">SUMPRODUCT('5N inverse'!$A$17:$Y$17,'5N mesh'!$B$37:$Z$37,$E104:$AC104)+'5N inverse'!$A$17*$C105/Setup!$B$17+INDEX('5N inverse'!$A$17:$Y$17,1,'5N mesh'!$B$7+1)*Setup!$B$22</f>
        <v>0</v>
      </c>
      <c r="T105" s="0" t="n">
        <f aca="false">SUMPRODUCT('5N inverse'!$A$18:$Y$18,'5N mesh'!$B$37:$Z$37,$E104:$AC104)+'5N inverse'!$A$18*$C105/Setup!$B$17+INDEX('5N inverse'!$A$18:$Y$18,1,'5N mesh'!$B$7+1)*Setup!$B$22</f>
        <v>0</v>
      </c>
      <c r="U105" s="0" t="n">
        <f aca="false">SUMPRODUCT('5N inverse'!$A$19:$Y$19,'5N mesh'!$B$37:$Z$37,$E104:$AC104)+'5N inverse'!$A$19*$C105/Setup!$B$17+INDEX('5N inverse'!$A$19:$Y$19,1,'5N mesh'!$B$7+1)*Setup!$B$22</f>
        <v>0</v>
      </c>
      <c r="V105" s="0" t="n">
        <f aca="false">SUMPRODUCT('5N inverse'!$A$20:$Y$20,'5N mesh'!$B$37:$Z$37,$E104:$AC104)+'5N inverse'!$A$20*$C105/Setup!$B$17+INDEX('5N inverse'!$A$20:$Y$20,1,'5N mesh'!$B$7+1)*Setup!$B$22</f>
        <v>0</v>
      </c>
      <c r="W105" s="0" t="n">
        <f aca="false">SUMPRODUCT('5N inverse'!$A$21:$Y$21,'5N mesh'!$B$37:$Z$37,$E104:$AC104)+'5N inverse'!$A$21*$C105/Setup!$B$17+INDEX('5N inverse'!$A$21:$Y$21,1,'5N mesh'!$B$7+1)*Setup!$B$22</f>
        <v>0</v>
      </c>
      <c r="X105" s="0" t="n">
        <f aca="false">SUMPRODUCT('5N inverse'!$A$22:$Y$22,'5N mesh'!$B$37:$Z$37,$E104:$AC104)+'5N inverse'!$A$22*$C105/Setup!$B$17+INDEX('5N inverse'!$A$22:$Y$22,1,'5N mesh'!$B$7+1)*Setup!$B$22</f>
        <v>0</v>
      </c>
      <c r="Y105" s="0" t="n">
        <f aca="false">SUMPRODUCT('5N inverse'!$A$23:$Y$23,'5N mesh'!$B$37:$Z$37,$E104:$AC104)+'5N inverse'!$A$23*$C105/Setup!$B$17+INDEX('5N inverse'!$A$23:$Y$23,1,'5N mesh'!$B$7+1)*Setup!$B$22</f>
        <v>0</v>
      </c>
      <c r="Z105" s="0" t="n">
        <f aca="false">SUMPRODUCT('5N inverse'!$A$24:$Y$24,'5N mesh'!$B$37:$Z$37,$E104:$AC104)+'5N inverse'!$A$24*$C105/Setup!$B$17+INDEX('5N inverse'!$A$24:$Y$24,1,'5N mesh'!$B$7+1)*Setup!$B$22</f>
        <v>0</v>
      </c>
      <c r="AA105" s="0" t="n">
        <f aca="false">SUMPRODUCT('5N inverse'!$A$25:$Y$25,'5N mesh'!$B$37:$Z$37,$E104:$AC104)+'5N inverse'!$A$25*$C105/Setup!$B$17+INDEX('5N inverse'!$A$25:$Y$25,1,'5N mesh'!$B$7+1)*Setup!$B$22</f>
        <v>0</v>
      </c>
      <c r="AB105" s="0" t="n">
        <f aca="false">SUMPRODUCT('5N inverse'!$A$26:$Y$26,'5N mesh'!$B$37:$Z$37,$E104:$AC104)+'5N inverse'!$A$26*$C105/Setup!$B$17+INDEX('5N inverse'!$A$26:$Y$26,1,'5N mesh'!$B$7+1)*Setup!$B$22</f>
        <v>0</v>
      </c>
      <c r="AC105" s="0" t="n">
        <f aca="false">SUMPRODUCT('5N inverse'!$A$27:$Y$27,'5N mesh'!$B$37:$Z$37,$E104:$AC104)+'5N inverse'!$A$27*$C105/Setup!$B$17+INDEX('5N inverse'!$A$27:$Y$27,1,'5N mesh'!$B$7+1)*Setup!$B$22</f>
        <v>0</v>
      </c>
    </row>
    <row r="106" customFormat="false" ht="15" hidden="false" customHeight="false" outlineLevel="0" collapsed="false">
      <c r="A106" s="0" t="n">
        <v>101</v>
      </c>
      <c r="B106" s="0" t="n">
        <f aca="false">A106*Setup!$B$11/3600</f>
        <v>8.41666666666667</v>
      </c>
      <c r="C106" s="0" t="n">
        <f aca="false">Setup!$B$7+Setup!$B$8*COS(2*PI()*(B106-Setup!$B$9)/24)</f>
        <v>22.3890132405651</v>
      </c>
      <c r="D106" s="0" t="n">
        <f aca="false">(C106-E106)/Setup!$B$17</f>
        <v>24.1102706540757</v>
      </c>
      <c r="E106" s="0" t="n">
        <f aca="false">SUMPRODUCT('5N inverse'!$A$3:$Y$3,'5N mesh'!$B$37:$Z$37,$E105:$AC105)+'5N inverse'!$A$3*$C106/Setup!$B$17+INDEX('5N inverse'!$A$3:$Y$3,1,'5N mesh'!$B$7+1)*Setup!$B$22</f>
        <v>19.2546780555352</v>
      </c>
      <c r="F106" s="0" t="n">
        <f aca="false">SUMPRODUCT('5N inverse'!$A$4:$Y$4,'5N mesh'!$B$37:$Z$37,$E105:$AC105)+'5N inverse'!$A$4*$C106/Setup!$B$17+INDEX('5N inverse'!$A$4:$Y$4,1,'5N mesh'!$B$7+1)*Setup!$B$22</f>
        <v>18.5504813450234</v>
      </c>
      <c r="G106" s="0" t="n">
        <f aca="false">SUMPRODUCT('5N inverse'!$A$5:$Y$5,'5N mesh'!$B$37:$Z$37,$E105:$AC105)+'5N inverse'!$A$5*$C106/Setup!$B$17+INDEX('5N inverse'!$A$5:$Y$5,1,'5N mesh'!$B$7+1)*Setup!$B$22</f>
        <v>17.1420879239997</v>
      </c>
      <c r="H106" s="0" t="n">
        <f aca="false">SUMPRODUCT('5N inverse'!$A$6:$Y$6,'5N mesh'!$B$37:$Z$37,$E105:$AC105)+'5N inverse'!$A$6*$C106/Setup!$B$17+INDEX('5N inverse'!$A$6:$Y$6,1,'5N mesh'!$B$7+1)*Setup!$B$22</f>
        <v>15.733694502976</v>
      </c>
      <c r="I106" s="0" t="n">
        <f aca="false">SUMPRODUCT('5N inverse'!$A$7:$Y$7,'5N mesh'!$B$37:$Z$37,$E105:$AC105)+'5N inverse'!$A$7*$C106/Setup!$B$17+INDEX('5N inverse'!$A$7:$Y$7,1,'5N mesh'!$B$7+1)*Setup!$B$22</f>
        <v>15.0294977924641</v>
      </c>
      <c r="J106" s="0" t="n">
        <f aca="false">SUMPRODUCT('5N inverse'!$A$8:$Y$8,'5N mesh'!$B$37:$Z$37,$E105:$AC105)+'5N inverse'!$A$8*$C106/Setup!$B$17+INDEX('5N inverse'!$A$8:$Y$8,1,'5N mesh'!$B$7+1)*Setup!$B$22</f>
        <v>0</v>
      </c>
      <c r="K106" s="0" t="n">
        <f aca="false">SUMPRODUCT('5N inverse'!$A$9:$Y$9,'5N mesh'!$B$37:$Z$37,$E105:$AC105)+'5N inverse'!$A$9*$C106/Setup!$B$17+INDEX('5N inverse'!$A$9:$Y$9,1,'5N mesh'!$B$7+1)*Setup!$B$22</f>
        <v>0</v>
      </c>
      <c r="L106" s="0" t="n">
        <f aca="false">SUMPRODUCT('5N inverse'!$A$10:$Y$10,'5N mesh'!$B$37:$Z$37,$E105:$AC105)+'5N inverse'!$A$10*$C106/Setup!$B$17+INDEX('5N inverse'!$A$10:$Y$10,1,'5N mesh'!$B$7+1)*Setup!$B$22</f>
        <v>0</v>
      </c>
      <c r="M106" s="0" t="n">
        <f aca="false">SUMPRODUCT('5N inverse'!$A$11:$Y$11,'5N mesh'!$B$37:$Z$37,$E105:$AC105)+'5N inverse'!$A$11*$C106/Setup!$B$17+INDEX('5N inverse'!$A$11:$Y$11,1,'5N mesh'!$B$7+1)*Setup!$B$22</f>
        <v>0</v>
      </c>
      <c r="N106" s="0" t="n">
        <f aca="false">SUMPRODUCT('5N inverse'!$A$12:$Y$12,'5N mesh'!$B$37:$Z$37,$E105:$AC105)+'5N inverse'!$A$12*$C106/Setup!$B$17+INDEX('5N inverse'!$A$12:$Y$12,1,'5N mesh'!$B$7+1)*Setup!$B$22</f>
        <v>0</v>
      </c>
      <c r="O106" s="0" t="n">
        <f aca="false">SUMPRODUCT('5N inverse'!$A$13:$Y$13,'5N mesh'!$B$37:$Z$37,$E105:$AC105)+'5N inverse'!$A$13*$C106/Setup!$B$17+INDEX('5N inverse'!$A$13:$Y$13,1,'5N mesh'!$B$7+1)*Setup!$B$22</f>
        <v>0</v>
      </c>
      <c r="P106" s="0" t="n">
        <f aca="false">SUMPRODUCT('5N inverse'!$A$14:$Y$14,'5N mesh'!$B$37:$Z$37,$E105:$AC105)+'5N inverse'!$A$14*$C106/Setup!$B$17+INDEX('5N inverse'!$A$14:$Y$14,1,'5N mesh'!$B$7+1)*Setup!$B$22</f>
        <v>0</v>
      </c>
      <c r="Q106" s="0" t="n">
        <f aca="false">SUMPRODUCT('5N inverse'!$A$15:$Y$15,'5N mesh'!$B$37:$Z$37,$E105:$AC105)+'5N inverse'!$A$15*$C106/Setup!$B$17+INDEX('5N inverse'!$A$15:$Y$15,1,'5N mesh'!$B$7+1)*Setup!$B$22</f>
        <v>0</v>
      </c>
      <c r="R106" s="0" t="n">
        <f aca="false">SUMPRODUCT('5N inverse'!$A$16:$Y$16,'5N mesh'!$B$37:$Z$37,$E105:$AC105)+'5N inverse'!$A$16*$C106/Setup!$B$17+INDEX('5N inverse'!$A$16:$Y$16,1,'5N mesh'!$B$7+1)*Setup!$B$22</f>
        <v>0</v>
      </c>
      <c r="S106" s="0" t="n">
        <f aca="false">SUMPRODUCT('5N inverse'!$A$17:$Y$17,'5N mesh'!$B$37:$Z$37,$E105:$AC105)+'5N inverse'!$A$17*$C106/Setup!$B$17+INDEX('5N inverse'!$A$17:$Y$17,1,'5N mesh'!$B$7+1)*Setup!$B$22</f>
        <v>0</v>
      </c>
      <c r="T106" s="0" t="n">
        <f aca="false">SUMPRODUCT('5N inverse'!$A$18:$Y$18,'5N mesh'!$B$37:$Z$37,$E105:$AC105)+'5N inverse'!$A$18*$C106/Setup!$B$17+INDEX('5N inverse'!$A$18:$Y$18,1,'5N mesh'!$B$7+1)*Setup!$B$22</f>
        <v>0</v>
      </c>
      <c r="U106" s="0" t="n">
        <f aca="false">SUMPRODUCT('5N inverse'!$A$19:$Y$19,'5N mesh'!$B$37:$Z$37,$E105:$AC105)+'5N inverse'!$A$19*$C106/Setup!$B$17+INDEX('5N inverse'!$A$19:$Y$19,1,'5N mesh'!$B$7+1)*Setup!$B$22</f>
        <v>0</v>
      </c>
      <c r="V106" s="0" t="n">
        <f aca="false">SUMPRODUCT('5N inverse'!$A$20:$Y$20,'5N mesh'!$B$37:$Z$37,$E105:$AC105)+'5N inverse'!$A$20*$C106/Setup!$B$17+INDEX('5N inverse'!$A$20:$Y$20,1,'5N mesh'!$B$7+1)*Setup!$B$22</f>
        <v>0</v>
      </c>
      <c r="W106" s="0" t="n">
        <f aca="false">SUMPRODUCT('5N inverse'!$A$21:$Y$21,'5N mesh'!$B$37:$Z$37,$E105:$AC105)+'5N inverse'!$A$21*$C106/Setup!$B$17+INDEX('5N inverse'!$A$21:$Y$21,1,'5N mesh'!$B$7+1)*Setup!$B$22</f>
        <v>0</v>
      </c>
      <c r="X106" s="0" t="n">
        <f aca="false">SUMPRODUCT('5N inverse'!$A$22:$Y$22,'5N mesh'!$B$37:$Z$37,$E105:$AC105)+'5N inverse'!$A$22*$C106/Setup!$B$17+INDEX('5N inverse'!$A$22:$Y$22,1,'5N mesh'!$B$7+1)*Setup!$B$22</f>
        <v>0</v>
      </c>
      <c r="Y106" s="0" t="n">
        <f aca="false">SUMPRODUCT('5N inverse'!$A$23:$Y$23,'5N mesh'!$B$37:$Z$37,$E105:$AC105)+'5N inverse'!$A$23*$C106/Setup!$B$17+INDEX('5N inverse'!$A$23:$Y$23,1,'5N mesh'!$B$7+1)*Setup!$B$22</f>
        <v>0</v>
      </c>
      <c r="Z106" s="0" t="n">
        <f aca="false">SUMPRODUCT('5N inverse'!$A$24:$Y$24,'5N mesh'!$B$37:$Z$37,$E105:$AC105)+'5N inverse'!$A$24*$C106/Setup!$B$17+INDEX('5N inverse'!$A$24:$Y$24,1,'5N mesh'!$B$7+1)*Setup!$B$22</f>
        <v>0</v>
      </c>
      <c r="AA106" s="0" t="n">
        <f aca="false">SUMPRODUCT('5N inverse'!$A$25:$Y$25,'5N mesh'!$B$37:$Z$37,$E105:$AC105)+'5N inverse'!$A$25*$C106/Setup!$B$17+INDEX('5N inverse'!$A$25:$Y$25,1,'5N mesh'!$B$7+1)*Setup!$B$22</f>
        <v>0</v>
      </c>
      <c r="AB106" s="0" t="n">
        <f aca="false">SUMPRODUCT('5N inverse'!$A$26:$Y$26,'5N mesh'!$B$37:$Z$37,$E105:$AC105)+'5N inverse'!$A$26*$C106/Setup!$B$17+INDEX('5N inverse'!$A$26:$Y$26,1,'5N mesh'!$B$7+1)*Setup!$B$22</f>
        <v>0</v>
      </c>
      <c r="AC106" s="0" t="n">
        <f aca="false">SUMPRODUCT('5N inverse'!$A$27:$Y$27,'5N mesh'!$B$37:$Z$37,$E105:$AC105)+'5N inverse'!$A$27*$C106/Setup!$B$17+INDEX('5N inverse'!$A$27:$Y$27,1,'5N mesh'!$B$7+1)*Setup!$B$22</f>
        <v>0</v>
      </c>
    </row>
    <row r="107" customFormat="false" ht="15" hidden="false" customHeight="false" outlineLevel="0" collapsed="false">
      <c r="A107" s="0" t="n">
        <v>102</v>
      </c>
      <c r="B107" s="0" t="n">
        <f aca="false">A107*Setup!$B$11/3600</f>
        <v>8.5</v>
      </c>
      <c r="C107" s="0" t="n">
        <f aca="false">Setup!$B$7+Setup!$B$8*COS(2*PI()*(B107-Setup!$B$9)/24)</f>
        <v>22.4692662705396</v>
      </c>
      <c r="D107" s="0" t="n">
        <f aca="false">(C107-E107)/Setup!$B$17</f>
        <v>24.4194922834621</v>
      </c>
      <c r="E107" s="0" t="n">
        <f aca="false">SUMPRODUCT('5N inverse'!$A$3:$Y$3,'5N mesh'!$B$37:$Z$37,$E106:$AC106)+'5N inverse'!$A$3*$C107/Setup!$B$17+INDEX('5N inverse'!$A$3:$Y$3,1,'5N mesh'!$B$7+1)*Setup!$B$22</f>
        <v>19.2947322736896</v>
      </c>
      <c r="F107" s="0" t="n">
        <f aca="false">SUMPRODUCT('5N inverse'!$A$4:$Y$4,'5N mesh'!$B$37:$Z$37,$E106:$AC106)+'5N inverse'!$A$4*$C107/Setup!$B$17+INDEX('5N inverse'!$A$4:$Y$4,1,'5N mesh'!$B$7+1)*Setup!$B$22</f>
        <v>18.5839079562916</v>
      </c>
      <c r="G107" s="0" t="n">
        <f aca="false">SUMPRODUCT('5N inverse'!$A$5:$Y$5,'5N mesh'!$B$37:$Z$37,$E106:$AC106)+'5N inverse'!$A$5*$C107/Setup!$B$17+INDEX('5N inverse'!$A$5:$Y$5,1,'5N mesh'!$B$7+1)*Setup!$B$22</f>
        <v>17.1622593214955</v>
      </c>
      <c r="H107" s="0" t="n">
        <f aca="false">SUMPRODUCT('5N inverse'!$A$6:$Y$6,'5N mesh'!$B$37:$Z$37,$E106:$AC106)+'5N inverse'!$A$6*$C107/Setup!$B$17+INDEX('5N inverse'!$A$6:$Y$6,1,'5N mesh'!$B$7+1)*Setup!$B$22</f>
        <v>15.7406106866995</v>
      </c>
      <c r="I107" s="0" t="n">
        <f aca="false">SUMPRODUCT('5N inverse'!$A$7:$Y$7,'5N mesh'!$B$37:$Z$37,$E106:$AC106)+'5N inverse'!$A$7*$C107/Setup!$B$17+INDEX('5N inverse'!$A$7:$Y$7,1,'5N mesh'!$B$7+1)*Setup!$B$22</f>
        <v>15.0297863693015</v>
      </c>
      <c r="J107" s="0" t="n">
        <f aca="false">SUMPRODUCT('5N inverse'!$A$8:$Y$8,'5N mesh'!$B$37:$Z$37,$E106:$AC106)+'5N inverse'!$A$8*$C107/Setup!$B$17+INDEX('5N inverse'!$A$8:$Y$8,1,'5N mesh'!$B$7+1)*Setup!$B$22</f>
        <v>0</v>
      </c>
      <c r="K107" s="0" t="n">
        <f aca="false">SUMPRODUCT('5N inverse'!$A$9:$Y$9,'5N mesh'!$B$37:$Z$37,$E106:$AC106)+'5N inverse'!$A$9*$C107/Setup!$B$17+INDEX('5N inverse'!$A$9:$Y$9,1,'5N mesh'!$B$7+1)*Setup!$B$22</f>
        <v>0</v>
      </c>
      <c r="L107" s="0" t="n">
        <f aca="false">SUMPRODUCT('5N inverse'!$A$10:$Y$10,'5N mesh'!$B$37:$Z$37,$E106:$AC106)+'5N inverse'!$A$10*$C107/Setup!$B$17+INDEX('5N inverse'!$A$10:$Y$10,1,'5N mesh'!$B$7+1)*Setup!$B$22</f>
        <v>0</v>
      </c>
      <c r="M107" s="0" t="n">
        <f aca="false">SUMPRODUCT('5N inverse'!$A$11:$Y$11,'5N mesh'!$B$37:$Z$37,$E106:$AC106)+'5N inverse'!$A$11*$C107/Setup!$B$17+INDEX('5N inverse'!$A$11:$Y$11,1,'5N mesh'!$B$7+1)*Setup!$B$22</f>
        <v>0</v>
      </c>
      <c r="N107" s="0" t="n">
        <f aca="false">SUMPRODUCT('5N inverse'!$A$12:$Y$12,'5N mesh'!$B$37:$Z$37,$E106:$AC106)+'5N inverse'!$A$12*$C107/Setup!$B$17+INDEX('5N inverse'!$A$12:$Y$12,1,'5N mesh'!$B$7+1)*Setup!$B$22</f>
        <v>0</v>
      </c>
      <c r="O107" s="0" t="n">
        <f aca="false">SUMPRODUCT('5N inverse'!$A$13:$Y$13,'5N mesh'!$B$37:$Z$37,$E106:$AC106)+'5N inverse'!$A$13*$C107/Setup!$B$17+INDEX('5N inverse'!$A$13:$Y$13,1,'5N mesh'!$B$7+1)*Setup!$B$22</f>
        <v>0</v>
      </c>
      <c r="P107" s="0" t="n">
        <f aca="false">SUMPRODUCT('5N inverse'!$A$14:$Y$14,'5N mesh'!$B$37:$Z$37,$E106:$AC106)+'5N inverse'!$A$14*$C107/Setup!$B$17+INDEX('5N inverse'!$A$14:$Y$14,1,'5N mesh'!$B$7+1)*Setup!$B$22</f>
        <v>0</v>
      </c>
      <c r="Q107" s="0" t="n">
        <f aca="false">SUMPRODUCT('5N inverse'!$A$15:$Y$15,'5N mesh'!$B$37:$Z$37,$E106:$AC106)+'5N inverse'!$A$15*$C107/Setup!$B$17+INDEX('5N inverse'!$A$15:$Y$15,1,'5N mesh'!$B$7+1)*Setup!$B$22</f>
        <v>0</v>
      </c>
      <c r="R107" s="0" t="n">
        <f aca="false">SUMPRODUCT('5N inverse'!$A$16:$Y$16,'5N mesh'!$B$37:$Z$37,$E106:$AC106)+'5N inverse'!$A$16*$C107/Setup!$B$17+INDEX('5N inverse'!$A$16:$Y$16,1,'5N mesh'!$B$7+1)*Setup!$B$22</f>
        <v>0</v>
      </c>
      <c r="S107" s="0" t="n">
        <f aca="false">SUMPRODUCT('5N inverse'!$A$17:$Y$17,'5N mesh'!$B$37:$Z$37,$E106:$AC106)+'5N inverse'!$A$17*$C107/Setup!$B$17+INDEX('5N inverse'!$A$17:$Y$17,1,'5N mesh'!$B$7+1)*Setup!$B$22</f>
        <v>0</v>
      </c>
      <c r="T107" s="0" t="n">
        <f aca="false">SUMPRODUCT('5N inverse'!$A$18:$Y$18,'5N mesh'!$B$37:$Z$37,$E106:$AC106)+'5N inverse'!$A$18*$C107/Setup!$B$17+INDEX('5N inverse'!$A$18:$Y$18,1,'5N mesh'!$B$7+1)*Setup!$B$22</f>
        <v>0</v>
      </c>
      <c r="U107" s="0" t="n">
        <f aca="false">SUMPRODUCT('5N inverse'!$A$19:$Y$19,'5N mesh'!$B$37:$Z$37,$E106:$AC106)+'5N inverse'!$A$19*$C107/Setup!$B$17+INDEX('5N inverse'!$A$19:$Y$19,1,'5N mesh'!$B$7+1)*Setup!$B$22</f>
        <v>0</v>
      </c>
      <c r="V107" s="0" t="n">
        <f aca="false">SUMPRODUCT('5N inverse'!$A$20:$Y$20,'5N mesh'!$B$37:$Z$37,$E106:$AC106)+'5N inverse'!$A$20*$C107/Setup!$B$17+INDEX('5N inverse'!$A$20:$Y$20,1,'5N mesh'!$B$7+1)*Setup!$B$22</f>
        <v>0</v>
      </c>
      <c r="W107" s="0" t="n">
        <f aca="false">SUMPRODUCT('5N inverse'!$A$21:$Y$21,'5N mesh'!$B$37:$Z$37,$E106:$AC106)+'5N inverse'!$A$21*$C107/Setup!$B$17+INDEX('5N inverse'!$A$21:$Y$21,1,'5N mesh'!$B$7+1)*Setup!$B$22</f>
        <v>0</v>
      </c>
      <c r="X107" s="0" t="n">
        <f aca="false">SUMPRODUCT('5N inverse'!$A$22:$Y$22,'5N mesh'!$B$37:$Z$37,$E106:$AC106)+'5N inverse'!$A$22*$C107/Setup!$B$17+INDEX('5N inverse'!$A$22:$Y$22,1,'5N mesh'!$B$7+1)*Setup!$B$22</f>
        <v>0</v>
      </c>
      <c r="Y107" s="0" t="n">
        <f aca="false">SUMPRODUCT('5N inverse'!$A$23:$Y$23,'5N mesh'!$B$37:$Z$37,$E106:$AC106)+'5N inverse'!$A$23*$C107/Setup!$B$17+INDEX('5N inverse'!$A$23:$Y$23,1,'5N mesh'!$B$7+1)*Setup!$B$22</f>
        <v>0</v>
      </c>
      <c r="Z107" s="0" t="n">
        <f aca="false">SUMPRODUCT('5N inverse'!$A$24:$Y$24,'5N mesh'!$B$37:$Z$37,$E106:$AC106)+'5N inverse'!$A$24*$C107/Setup!$B$17+INDEX('5N inverse'!$A$24:$Y$24,1,'5N mesh'!$B$7+1)*Setup!$B$22</f>
        <v>0</v>
      </c>
      <c r="AA107" s="0" t="n">
        <f aca="false">SUMPRODUCT('5N inverse'!$A$25:$Y$25,'5N mesh'!$B$37:$Z$37,$E106:$AC106)+'5N inverse'!$A$25*$C107/Setup!$B$17+INDEX('5N inverse'!$A$25:$Y$25,1,'5N mesh'!$B$7+1)*Setup!$B$22</f>
        <v>0</v>
      </c>
      <c r="AB107" s="0" t="n">
        <f aca="false">SUMPRODUCT('5N inverse'!$A$26:$Y$26,'5N mesh'!$B$37:$Z$37,$E106:$AC106)+'5N inverse'!$A$26*$C107/Setup!$B$17+INDEX('5N inverse'!$A$26:$Y$26,1,'5N mesh'!$B$7+1)*Setup!$B$22</f>
        <v>0</v>
      </c>
      <c r="AC107" s="0" t="n">
        <f aca="false">SUMPRODUCT('5N inverse'!$A$27:$Y$27,'5N mesh'!$B$37:$Z$37,$E106:$AC106)+'5N inverse'!$A$27*$C107/Setup!$B$17+INDEX('5N inverse'!$A$27:$Y$27,1,'5N mesh'!$B$7+1)*Setup!$B$22</f>
        <v>0</v>
      </c>
    </row>
    <row r="108" customFormat="false" ht="15" hidden="false" customHeight="false" outlineLevel="0" collapsed="false">
      <c r="A108" s="0" t="n">
        <v>103</v>
      </c>
      <c r="B108" s="0" t="n">
        <f aca="false">A108*Setup!$B$11/3600</f>
        <v>8.58333333333333</v>
      </c>
      <c r="C108" s="0" t="n">
        <f aca="false">Setup!$B$7+Setup!$B$8*COS(2*PI()*(B108-Setup!$B$9)/24)</f>
        <v>22.5502478468652</v>
      </c>
      <c r="D108" s="0" t="n">
        <f aca="false">(C108-E108)/Setup!$B$17</f>
        <v>24.7303564619146</v>
      </c>
      <c r="E108" s="0" t="n">
        <f aca="false">SUMPRODUCT('5N inverse'!$A$3:$Y$3,'5N mesh'!$B$37:$Z$37,$E107:$AC107)+'5N inverse'!$A$3*$C108/Setup!$B$17+INDEX('5N inverse'!$A$3:$Y$3,1,'5N mesh'!$B$7+1)*Setup!$B$22</f>
        <v>19.3353015068163</v>
      </c>
      <c r="F108" s="0" t="n">
        <f aca="false">SUMPRODUCT('5N inverse'!$A$4:$Y$4,'5N mesh'!$B$37:$Z$37,$E107:$AC107)+'5N inverse'!$A$4*$C108/Setup!$B$17+INDEX('5N inverse'!$A$4:$Y$4,1,'5N mesh'!$B$7+1)*Setup!$B$22</f>
        <v>18.6177641328362</v>
      </c>
      <c r="G108" s="0" t="n">
        <f aca="false">SUMPRODUCT('5N inverse'!$A$5:$Y$5,'5N mesh'!$B$37:$Z$37,$E107:$AC107)+'5N inverse'!$A$5*$C108/Setup!$B$17+INDEX('5N inverse'!$A$5:$Y$5,1,'5N mesh'!$B$7+1)*Setup!$B$22</f>
        <v>17.1826893848759</v>
      </c>
      <c r="H108" s="0" t="n">
        <f aca="false">SUMPRODUCT('5N inverse'!$A$6:$Y$6,'5N mesh'!$B$37:$Z$37,$E107:$AC107)+'5N inverse'!$A$6*$C108/Setup!$B$17+INDEX('5N inverse'!$A$6:$Y$6,1,'5N mesh'!$B$7+1)*Setup!$B$22</f>
        <v>15.7476146369157</v>
      </c>
      <c r="I108" s="0" t="n">
        <f aca="false">SUMPRODUCT('5N inverse'!$A$7:$Y$7,'5N mesh'!$B$37:$Z$37,$E107:$AC107)+'5N inverse'!$A$7*$C108/Setup!$B$17+INDEX('5N inverse'!$A$7:$Y$7,1,'5N mesh'!$B$7+1)*Setup!$B$22</f>
        <v>15.0300772629356</v>
      </c>
      <c r="J108" s="0" t="n">
        <f aca="false">SUMPRODUCT('5N inverse'!$A$8:$Y$8,'5N mesh'!$B$37:$Z$37,$E107:$AC107)+'5N inverse'!$A$8*$C108/Setup!$B$17+INDEX('5N inverse'!$A$8:$Y$8,1,'5N mesh'!$B$7+1)*Setup!$B$22</f>
        <v>0</v>
      </c>
      <c r="K108" s="0" t="n">
        <f aca="false">SUMPRODUCT('5N inverse'!$A$9:$Y$9,'5N mesh'!$B$37:$Z$37,$E107:$AC107)+'5N inverse'!$A$9*$C108/Setup!$B$17+INDEX('5N inverse'!$A$9:$Y$9,1,'5N mesh'!$B$7+1)*Setup!$B$22</f>
        <v>0</v>
      </c>
      <c r="L108" s="0" t="n">
        <f aca="false">SUMPRODUCT('5N inverse'!$A$10:$Y$10,'5N mesh'!$B$37:$Z$37,$E107:$AC107)+'5N inverse'!$A$10*$C108/Setup!$B$17+INDEX('5N inverse'!$A$10:$Y$10,1,'5N mesh'!$B$7+1)*Setup!$B$22</f>
        <v>0</v>
      </c>
      <c r="M108" s="0" t="n">
        <f aca="false">SUMPRODUCT('5N inverse'!$A$11:$Y$11,'5N mesh'!$B$37:$Z$37,$E107:$AC107)+'5N inverse'!$A$11*$C108/Setup!$B$17+INDEX('5N inverse'!$A$11:$Y$11,1,'5N mesh'!$B$7+1)*Setup!$B$22</f>
        <v>0</v>
      </c>
      <c r="N108" s="0" t="n">
        <f aca="false">SUMPRODUCT('5N inverse'!$A$12:$Y$12,'5N mesh'!$B$37:$Z$37,$E107:$AC107)+'5N inverse'!$A$12*$C108/Setup!$B$17+INDEX('5N inverse'!$A$12:$Y$12,1,'5N mesh'!$B$7+1)*Setup!$B$22</f>
        <v>0</v>
      </c>
      <c r="O108" s="0" t="n">
        <f aca="false">SUMPRODUCT('5N inverse'!$A$13:$Y$13,'5N mesh'!$B$37:$Z$37,$E107:$AC107)+'5N inverse'!$A$13*$C108/Setup!$B$17+INDEX('5N inverse'!$A$13:$Y$13,1,'5N mesh'!$B$7+1)*Setup!$B$22</f>
        <v>0</v>
      </c>
      <c r="P108" s="0" t="n">
        <f aca="false">SUMPRODUCT('5N inverse'!$A$14:$Y$14,'5N mesh'!$B$37:$Z$37,$E107:$AC107)+'5N inverse'!$A$14*$C108/Setup!$B$17+INDEX('5N inverse'!$A$14:$Y$14,1,'5N mesh'!$B$7+1)*Setup!$B$22</f>
        <v>0</v>
      </c>
      <c r="Q108" s="0" t="n">
        <f aca="false">SUMPRODUCT('5N inverse'!$A$15:$Y$15,'5N mesh'!$B$37:$Z$37,$E107:$AC107)+'5N inverse'!$A$15*$C108/Setup!$B$17+INDEX('5N inverse'!$A$15:$Y$15,1,'5N mesh'!$B$7+1)*Setup!$B$22</f>
        <v>0</v>
      </c>
      <c r="R108" s="0" t="n">
        <f aca="false">SUMPRODUCT('5N inverse'!$A$16:$Y$16,'5N mesh'!$B$37:$Z$37,$E107:$AC107)+'5N inverse'!$A$16*$C108/Setup!$B$17+INDEX('5N inverse'!$A$16:$Y$16,1,'5N mesh'!$B$7+1)*Setup!$B$22</f>
        <v>0</v>
      </c>
      <c r="S108" s="0" t="n">
        <f aca="false">SUMPRODUCT('5N inverse'!$A$17:$Y$17,'5N mesh'!$B$37:$Z$37,$E107:$AC107)+'5N inverse'!$A$17*$C108/Setup!$B$17+INDEX('5N inverse'!$A$17:$Y$17,1,'5N mesh'!$B$7+1)*Setup!$B$22</f>
        <v>0</v>
      </c>
      <c r="T108" s="0" t="n">
        <f aca="false">SUMPRODUCT('5N inverse'!$A$18:$Y$18,'5N mesh'!$B$37:$Z$37,$E107:$AC107)+'5N inverse'!$A$18*$C108/Setup!$B$17+INDEX('5N inverse'!$A$18:$Y$18,1,'5N mesh'!$B$7+1)*Setup!$B$22</f>
        <v>0</v>
      </c>
      <c r="U108" s="0" t="n">
        <f aca="false">SUMPRODUCT('5N inverse'!$A$19:$Y$19,'5N mesh'!$B$37:$Z$37,$E107:$AC107)+'5N inverse'!$A$19*$C108/Setup!$B$17+INDEX('5N inverse'!$A$19:$Y$19,1,'5N mesh'!$B$7+1)*Setup!$B$22</f>
        <v>0</v>
      </c>
      <c r="V108" s="0" t="n">
        <f aca="false">SUMPRODUCT('5N inverse'!$A$20:$Y$20,'5N mesh'!$B$37:$Z$37,$E107:$AC107)+'5N inverse'!$A$20*$C108/Setup!$B$17+INDEX('5N inverse'!$A$20:$Y$20,1,'5N mesh'!$B$7+1)*Setup!$B$22</f>
        <v>0</v>
      </c>
      <c r="W108" s="0" t="n">
        <f aca="false">SUMPRODUCT('5N inverse'!$A$21:$Y$21,'5N mesh'!$B$37:$Z$37,$E107:$AC107)+'5N inverse'!$A$21*$C108/Setup!$B$17+INDEX('5N inverse'!$A$21:$Y$21,1,'5N mesh'!$B$7+1)*Setup!$B$22</f>
        <v>0</v>
      </c>
      <c r="X108" s="0" t="n">
        <f aca="false">SUMPRODUCT('5N inverse'!$A$22:$Y$22,'5N mesh'!$B$37:$Z$37,$E107:$AC107)+'5N inverse'!$A$22*$C108/Setup!$B$17+INDEX('5N inverse'!$A$22:$Y$22,1,'5N mesh'!$B$7+1)*Setup!$B$22</f>
        <v>0</v>
      </c>
      <c r="Y108" s="0" t="n">
        <f aca="false">SUMPRODUCT('5N inverse'!$A$23:$Y$23,'5N mesh'!$B$37:$Z$37,$E107:$AC107)+'5N inverse'!$A$23*$C108/Setup!$B$17+INDEX('5N inverse'!$A$23:$Y$23,1,'5N mesh'!$B$7+1)*Setup!$B$22</f>
        <v>0</v>
      </c>
      <c r="Z108" s="0" t="n">
        <f aca="false">SUMPRODUCT('5N inverse'!$A$24:$Y$24,'5N mesh'!$B$37:$Z$37,$E107:$AC107)+'5N inverse'!$A$24*$C108/Setup!$B$17+INDEX('5N inverse'!$A$24:$Y$24,1,'5N mesh'!$B$7+1)*Setup!$B$22</f>
        <v>0</v>
      </c>
      <c r="AA108" s="0" t="n">
        <f aca="false">SUMPRODUCT('5N inverse'!$A$25:$Y$25,'5N mesh'!$B$37:$Z$37,$E107:$AC107)+'5N inverse'!$A$25*$C108/Setup!$B$17+INDEX('5N inverse'!$A$25:$Y$25,1,'5N mesh'!$B$7+1)*Setup!$B$22</f>
        <v>0</v>
      </c>
      <c r="AB108" s="0" t="n">
        <f aca="false">SUMPRODUCT('5N inverse'!$A$26:$Y$26,'5N mesh'!$B$37:$Z$37,$E107:$AC107)+'5N inverse'!$A$26*$C108/Setup!$B$17+INDEX('5N inverse'!$A$26:$Y$26,1,'5N mesh'!$B$7+1)*Setup!$B$22</f>
        <v>0</v>
      </c>
      <c r="AC108" s="0" t="n">
        <f aca="false">SUMPRODUCT('5N inverse'!$A$27:$Y$27,'5N mesh'!$B$37:$Z$37,$E107:$AC107)+'5N inverse'!$A$27*$C108/Setup!$B$17+INDEX('5N inverse'!$A$27:$Y$27,1,'5N mesh'!$B$7+1)*Setup!$B$22</f>
        <v>0</v>
      </c>
    </row>
    <row r="109" customFormat="false" ht="15" hidden="false" customHeight="false" outlineLevel="0" collapsed="false">
      <c r="A109" s="0" t="n">
        <v>104</v>
      </c>
      <c r="B109" s="0" t="n">
        <f aca="false">A109*Setup!$B$11/3600</f>
        <v>8.66666666666667</v>
      </c>
      <c r="C109" s="0" t="n">
        <f aca="false">Setup!$B$7+Setup!$B$8*COS(2*PI()*(B109-Setup!$B$9)/24)</f>
        <v>22.6319194266973</v>
      </c>
      <c r="D109" s="0" t="n">
        <f aca="false">(C109-E109)/Setup!$B$17</f>
        <v>25.0425507172323</v>
      </c>
      <c r="E109" s="0" t="n">
        <f aca="false">SUMPRODUCT('5N inverse'!$A$3:$Y$3,'5N mesh'!$B$37:$Z$37,$E108:$AC108)+'5N inverse'!$A$3*$C109/Setup!$B$17+INDEX('5N inverse'!$A$3:$Y$3,1,'5N mesh'!$B$7+1)*Setup!$B$22</f>
        <v>19.3763878334571</v>
      </c>
      <c r="F109" s="0" t="n">
        <f aca="false">SUMPRODUCT('5N inverse'!$A$4:$Y$4,'5N mesh'!$B$37:$Z$37,$E108:$AC108)+'5N inverse'!$A$4*$C109/Setup!$B$17+INDEX('5N inverse'!$A$4:$Y$4,1,'5N mesh'!$B$7+1)*Setup!$B$22</f>
        <v>18.6520516210443</v>
      </c>
      <c r="G109" s="0" t="n">
        <f aca="false">SUMPRODUCT('5N inverse'!$A$5:$Y$5,'5N mesh'!$B$37:$Z$37,$E108:$AC108)+'5N inverse'!$A$5*$C109/Setup!$B$17+INDEX('5N inverse'!$A$5:$Y$5,1,'5N mesh'!$B$7+1)*Setup!$B$22</f>
        <v>17.2033791962186</v>
      </c>
      <c r="H109" s="0" t="n">
        <f aca="false">SUMPRODUCT('5N inverse'!$A$6:$Y$6,'5N mesh'!$B$37:$Z$37,$E108:$AC108)+'5N inverse'!$A$6*$C109/Setup!$B$17+INDEX('5N inverse'!$A$6:$Y$6,1,'5N mesh'!$B$7+1)*Setup!$B$22</f>
        <v>15.7547067713929</v>
      </c>
      <c r="I109" s="0" t="n">
        <f aca="false">SUMPRODUCT('5N inverse'!$A$7:$Y$7,'5N mesh'!$B$37:$Z$37,$E108:$AC108)+'5N inverse'!$A$7*$C109/Setup!$B$17+INDEX('5N inverse'!$A$7:$Y$7,1,'5N mesh'!$B$7+1)*Setup!$B$22</f>
        <v>15.0303705589801</v>
      </c>
      <c r="J109" s="0" t="n">
        <f aca="false">SUMPRODUCT('5N inverse'!$A$8:$Y$8,'5N mesh'!$B$37:$Z$37,$E108:$AC108)+'5N inverse'!$A$8*$C109/Setup!$B$17+INDEX('5N inverse'!$A$8:$Y$8,1,'5N mesh'!$B$7+1)*Setup!$B$22</f>
        <v>0</v>
      </c>
      <c r="K109" s="0" t="n">
        <f aca="false">SUMPRODUCT('5N inverse'!$A$9:$Y$9,'5N mesh'!$B$37:$Z$37,$E108:$AC108)+'5N inverse'!$A$9*$C109/Setup!$B$17+INDEX('5N inverse'!$A$9:$Y$9,1,'5N mesh'!$B$7+1)*Setup!$B$22</f>
        <v>0</v>
      </c>
      <c r="L109" s="0" t="n">
        <f aca="false">SUMPRODUCT('5N inverse'!$A$10:$Y$10,'5N mesh'!$B$37:$Z$37,$E108:$AC108)+'5N inverse'!$A$10*$C109/Setup!$B$17+INDEX('5N inverse'!$A$10:$Y$10,1,'5N mesh'!$B$7+1)*Setup!$B$22</f>
        <v>0</v>
      </c>
      <c r="M109" s="0" t="n">
        <f aca="false">SUMPRODUCT('5N inverse'!$A$11:$Y$11,'5N mesh'!$B$37:$Z$37,$E108:$AC108)+'5N inverse'!$A$11*$C109/Setup!$B$17+INDEX('5N inverse'!$A$11:$Y$11,1,'5N mesh'!$B$7+1)*Setup!$B$22</f>
        <v>0</v>
      </c>
      <c r="N109" s="0" t="n">
        <f aca="false">SUMPRODUCT('5N inverse'!$A$12:$Y$12,'5N mesh'!$B$37:$Z$37,$E108:$AC108)+'5N inverse'!$A$12*$C109/Setup!$B$17+INDEX('5N inverse'!$A$12:$Y$12,1,'5N mesh'!$B$7+1)*Setup!$B$22</f>
        <v>0</v>
      </c>
      <c r="O109" s="0" t="n">
        <f aca="false">SUMPRODUCT('5N inverse'!$A$13:$Y$13,'5N mesh'!$B$37:$Z$37,$E108:$AC108)+'5N inverse'!$A$13*$C109/Setup!$B$17+INDEX('5N inverse'!$A$13:$Y$13,1,'5N mesh'!$B$7+1)*Setup!$B$22</f>
        <v>0</v>
      </c>
      <c r="P109" s="0" t="n">
        <f aca="false">SUMPRODUCT('5N inverse'!$A$14:$Y$14,'5N mesh'!$B$37:$Z$37,$E108:$AC108)+'5N inverse'!$A$14*$C109/Setup!$B$17+INDEX('5N inverse'!$A$14:$Y$14,1,'5N mesh'!$B$7+1)*Setup!$B$22</f>
        <v>0</v>
      </c>
      <c r="Q109" s="0" t="n">
        <f aca="false">SUMPRODUCT('5N inverse'!$A$15:$Y$15,'5N mesh'!$B$37:$Z$37,$E108:$AC108)+'5N inverse'!$A$15*$C109/Setup!$B$17+INDEX('5N inverse'!$A$15:$Y$15,1,'5N mesh'!$B$7+1)*Setup!$B$22</f>
        <v>0</v>
      </c>
      <c r="R109" s="0" t="n">
        <f aca="false">SUMPRODUCT('5N inverse'!$A$16:$Y$16,'5N mesh'!$B$37:$Z$37,$E108:$AC108)+'5N inverse'!$A$16*$C109/Setup!$B$17+INDEX('5N inverse'!$A$16:$Y$16,1,'5N mesh'!$B$7+1)*Setup!$B$22</f>
        <v>0</v>
      </c>
      <c r="S109" s="0" t="n">
        <f aca="false">SUMPRODUCT('5N inverse'!$A$17:$Y$17,'5N mesh'!$B$37:$Z$37,$E108:$AC108)+'5N inverse'!$A$17*$C109/Setup!$B$17+INDEX('5N inverse'!$A$17:$Y$17,1,'5N mesh'!$B$7+1)*Setup!$B$22</f>
        <v>0</v>
      </c>
      <c r="T109" s="0" t="n">
        <f aca="false">SUMPRODUCT('5N inverse'!$A$18:$Y$18,'5N mesh'!$B$37:$Z$37,$E108:$AC108)+'5N inverse'!$A$18*$C109/Setup!$B$17+INDEX('5N inverse'!$A$18:$Y$18,1,'5N mesh'!$B$7+1)*Setup!$B$22</f>
        <v>0</v>
      </c>
      <c r="U109" s="0" t="n">
        <f aca="false">SUMPRODUCT('5N inverse'!$A$19:$Y$19,'5N mesh'!$B$37:$Z$37,$E108:$AC108)+'5N inverse'!$A$19*$C109/Setup!$B$17+INDEX('5N inverse'!$A$19:$Y$19,1,'5N mesh'!$B$7+1)*Setup!$B$22</f>
        <v>0</v>
      </c>
      <c r="V109" s="0" t="n">
        <f aca="false">SUMPRODUCT('5N inverse'!$A$20:$Y$20,'5N mesh'!$B$37:$Z$37,$E108:$AC108)+'5N inverse'!$A$20*$C109/Setup!$B$17+INDEX('5N inverse'!$A$20:$Y$20,1,'5N mesh'!$B$7+1)*Setup!$B$22</f>
        <v>0</v>
      </c>
      <c r="W109" s="0" t="n">
        <f aca="false">SUMPRODUCT('5N inverse'!$A$21:$Y$21,'5N mesh'!$B$37:$Z$37,$E108:$AC108)+'5N inverse'!$A$21*$C109/Setup!$B$17+INDEX('5N inverse'!$A$21:$Y$21,1,'5N mesh'!$B$7+1)*Setup!$B$22</f>
        <v>0</v>
      </c>
      <c r="X109" s="0" t="n">
        <f aca="false">SUMPRODUCT('5N inverse'!$A$22:$Y$22,'5N mesh'!$B$37:$Z$37,$E108:$AC108)+'5N inverse'!$A$22*$C109/Setup!$B$17+INDEX('5N inverse'!$A$22:$Y$22,1,'5N mesh'!$B$7+1)*Setup!$B$22</f>
        <v>0</v>
      </c>
      <c r="Y109" s="0" t="n">
        <f aca="false">SUMPRODUCT('5N inverse'!$A$23:$Y$23,'5N mesh'!$B$37:$Z$37,$E108:$AC108)+'5N inverse'!$A$23*$C109/Setup!$B$17+INDEX('5N inverse'!$A$23:$Y$23,1,'5N mesh'!$B$7+1)*Setup!$B$22</f>
        <v>0</v>
      </c>
      <c r="Z109" s="0" t="n">
        <f aca="false">SUMPRODUCT('5N inverse'!$A$24:$Y$24,'5N mesh'!$B$37:$Z$37,$E108:$AC108)+'5N inverse'!$A$24*$C109/Setup!$B$17+INDEX('5N inverse'!$A$24:$Y$24,1,'5N mesh'!$B$7+1)*Setup!$B$22</f>
        <v>0</v>
      </c>
      <c r="AA109" s="0" t="n">
        <f aca="false">SUMPRODUCT('5N inverse'!$A$25:$Y$25,'5N mesh'!$B$37:$Z$37,$E108:$AC108)+'5N inverse'!$A$25*$C109/Setup!$B$17+INDEX('5N inverse'!$A$25:$Y$25,1,'5N mesh'!$B$7+1)*Setup!$B$22</f>
        <v>0</v>
      </c>
      <c r="AB109" s="0" t="n">
        <f aca="false">SUMPRODUCT('5N inverse'!$A$26:$Y$26,'5N mesh'!$B$37:$Z$37,$E108:$AC108)+'5N inverse'!$A$26*$C109/Setup!$B$17+INDEX('5N inverse'!$A$26:$Y$26,1,'5N mesh'!$B$7+1)*Setup!$B$22</f>
        <v>0</v>
      </c>
      <c r="AC109" s="0" t="n">
        <f aca="false">SUMPRODUCT('5N inverse'!$A$27:$Y$27,'5N mesh'!$B$37:$Z$37,$E108:$AC108)+'5N inverse'!$A$27*$C109/Setup!$B$17+INDEX('5N inverse'!$A$27:$Y$27,1,'5N mesh'!$B$7+1)*Setup!$B$22</f>
        <v>0</v>
      </c>
    </row>
    <row r="110" customFormat="false" ht="15" hidden="false" customHeight="false" outlineLevel="0" collapsed="false">
      <c r="A110" s="0" t="n">
        <v>105</v>
      </c>
      <c r="B110" s="0" t="n">
        <f aca="false">A110*Setup!$B$11/3600</f>
        <v>8.75</v>
      </c>
      <c r="C110" s="0" t="n">
        <f aca="false">Setup!$B$7+Setup!$B$8*COS(2*PI()*(B110-Setup!$B$9)/24)</f>
        <v>22.7142421387874</v>
      </c>
      <c r="D110" s="0" t="n">
        <f aca="false">(C110-E110)/Setup!$B$17</f>
        <v>25.3557641306601</v>
      </c>
      <c r="E110" s="0" t="n">
        <f aca="false">SUMPRODUCT('5N inverse'!$A$3:$Y$3,'5N mesh'!$B$37:$Z$37,$E109:$AC109)+'5N inverse'!$A$3*$C110/Setup!$B$17+INDEX('5N inverse'!$A$3:$Y$3,1,'5N mesh'!$B$7+1)*Setup!$B$22</f>
        <v>19.4179928018015</v>
      </c>
      <c r="F110" s="0" t="n">
        <f aca="false">SUMPRODUCT('5N inverse'!$A$4:$Y$4,'5N mesh'!$B$37:$Z$37,$E109:$AC109)+'5N inverse'!$A$4*$C110/Setup!$B$17+INDEX('5N inverse'!$A$4:$Y$4,1,'5N mesh'!$B$7+1)*Setup!$B$22</f>
        <v>18.6867717248453</v>
      </c>
      <c r="G110" s="0" t="n">
        <f aca="false">SUMPRODUCT('5N inverse'!$A$5:$Y$5,'5N mesh'!$B$37:$Z$37,$E109:$AC109)+'5N inverse'!$A$5*$C110/Setup!$B$17+INDEX('5N inverse'!$A$5:$Y$5,1,'5N mesh'!$B$7+1)*Setup!$B$22</f>
        <v>17.2243295709328</v>
      </c>
      <c r="H110" s="0" t="n">
        <f aca="false">SUMPRODUCT('5N inverse'!$A$6:$Y$6,'5N mesh'!$B$37:$Z$37,$E109:$AC109)+'5N inverse'!$A$6*$C110/Setup!$B$17+INDEX('5N inverse'!$A$6:$Y$6,1,'5N mesh'!$B$7+1)*Setup!$B$22</f>
        <v>15.7618874170202</v>
      </c>
      <c r="I110" s="0" t="n">
        <f aca="false">SUMPRODUCT('5N inverse'!$A$7:$Y$7,'5N mesh'!$B$37:$Z$37,$E109:$AC109)+'5N inverse'!$A$7*$C110/Setup!$B$17+INDEX('5N inverse'!$A$7:$Y$7,1,'5N mesh'!$B$7+1)*Setup!$B$22</f>
        <v>15.0306663400639</v>
      </c>
      <c r="J110" s="0" t="n">
        <f aca="false">SUMPRODUCT('5N inverse'!$A$8:$Y$8,'5N mesh'!$B$37:$Z$37,$E109:$AC109)+'5N inverse'!$A$8*$C110/Setup!$B$17+INDEX('5N inverse'!$A$8:$Y$8,1,'5N mesh'!$B$7+1)*Setup!$B$22</f>
        <v>0</v>
      </c>
      <c r="K110" s="0" t="n">
        <f aca="false">SUMPRODUCT('5N inverse'!$A$9:$Y$9,'5N mesh'!$B$37:$Z$37,$E109:$AC109)+'5N inverse'!$A$9*$C110/Setup!$B$17+INDEX('5N inverse'!$A$9:$Y$9,1,'5N mesh'!$B$7+1)*Setup!$B$22</f>
        <v>0</v>
      </c>
      <c r="L110" s="0" t="n">
        <f aca="false">SUMPRODUCT('5N inverse'!$A$10:$Y$10,'5N mesh'!$B$37:$Z$37,$E109:$AC109)+'5N inverse'!$A$10*$C110/Setup!$B$17+INDEX('5N inverse'!$A$10:$Y$10,1,'5N mesh'!$B$7+1)*Setup!$B$22</f>
        <v>0</v>
      </c>
      <c r="M110" s="0" t="n">
        <f aca="false">SUMPRODUCT('5N inverse'!$A$11:$Y$11,'5N mesh'!$B$37:$Z$37,$E109:$AC109)+'5N inverse'!$A$11*$C110/Setup!$B$17+INDEX('5N inverse'!$A$11:$Y$11,1,'5N mesh'!$B$7+1)*Setup!$B$22</f>
        <v>0</v>
      </c>
      <c r="N110" s="0" t="n">
        <f aca="false">SUMPRODUCT('5N inverse'!$A$12:$Y$12,'5N mesh'!$B$37:$Z$37,$E109:$AC109)+'5N inverse'!$A$12*$C110/Setup!$B$17+INDEX('5N inverse'!$A$12:$Y$12,1,'5N mesh'!$B$7+1)*Setup!$B$22</f>
        <v>0</v>
      </c>
      <c r="O110" s="0" t="n">
        <f aca="false">SUMPRODUCT('5N inverse'!$A$13:$Y$13,'5N mesh'!$B$37:$Z$37,$E109:$AC109)+'5N inverse'!$A$13*$C110/Setup!$B$17+INDEX('5N inverse'!$A$13:$Y$13,1,'5N mesh'!$B$7+1)*Setup!$B$22</f>
        <v>0</v>
      </c>
      <c r="P110" s="0" t="n">
        <f aca="false">SUMPRODUCT('5N inverse'!$A$14:$Y$14,'5N mesh'!$B$37:$Z$37,$E109:$AC109)+'5N inverse'!$A$14*$C110/Setup!$B$17+INDEX('5N inverse'!$A$14:$Y$14,1,'5N mesh'!$B$7+1)*Setup!$B$22</f>
        <v>0</v>
      </c>
      <c r="Q110" s="0" t="n">
        <f aca="false">SUMPRODUCT('5N inverse'!$A$15:$Y$15,'5N mesh'!$B$37:$Z$37,$E109:$AC109)+'5N inverse'!$A$15*$C110/Setup!$B$17+INDEX('5N inverse'!$A$15:$Y$15,1,'5N mesh'!$B$7+1)*Setup!$B$22</f>
        <v>0</v>
      </c>
      <c r="R110" s="0" t="n">
        <f aca="false">SUMPRODUCT('5N inverse'!$A$16:$Y$16,'5N mesh'!$B$37:$Z$37,$E109:$AC109)+'5N inverse'!$A$16*$C110/Setup!$B$17+INDEX('5N inverse'!$A$16:$Y$16,1,'5N mesh'!$B$7+1)*Setup!$B$22</f>
        <v>0</v>
      </c>
      <c r="S110" s="0" t="n">
        <f aca="false">SUMPRODUCT('5N inverse'!$A$17:$Y$17,'5N mesh'!$B$37:$Z$37,$E109:$AC109)+'5N inverse'!$A$17*$C110/Setup!$B$17+INDEX('5N inverse'!$A$17:$Y$17,1,'5N mesh'!$B$7+1)*Setup!$B$22</f>
        <v>0</v>
      </c>
      <c r="T110" s="0" t="n">
        <f aca="false">SUMPRODUCT('5N inverse'!$A$18:$Y$18,'5N mesh'!$B$37:$Z$37,$E109:$AC109)+'5N inverse'!$A$18*$C110/Setup!$B$17+INDEX('5N inverse'!$A$18:$Y$18,1,'5N mesh'!$B$7+1)*Setup!$B$22</f>
        <v>0</v>
      </c>
      <c r="U110" s="0" t="n">
        <f aca="false">SUMPRODUCT('5N inverse'!$A$19:$Y$19,'5N mesh'!$B$37:$Z$37,$E109:$AC109)+'5N inverse'!$A$19*$C110/Setup!$B$17+INDEX('5N inverse'!$A$19:$Y$19,1,'5N mesh'!$B$7+1)*Setup!$B$22</f>
        <v>0</v>
      </c>
      <c r="V110" s="0" t="n">
        <f aca="false">SUMPRODUCT('5N inverse'!$A$20:$Y$20,'5N mesh'!$B$37:$Z$37,$E109:$AC109)+'5N inverse'!$A$20*$C110/Setup!$B$17+INDEX('5N inverse'!$A$20:$Y$20,1,'5N mesh'!$B$7+1)*Setup!$B$22</f>
        <v>0</v>
      </c>
      <c r="W110" s="0" t="n">
        <f aca="false">SUMPRODUCT('5N inverse'!$A$21:$Y$21,'5N mesh'!$B$37:$Z$37,$E109:$AC109)+'5N inverse'!$A$21*$C110/Setup!$B$17+INDEX('5N inverse'!$A$21:$Y$21,1,'5N mesh'!$B$7+1)*Setup!$B$22</f>
        <v>0</v>
      </c>
      <c r="X110" s="0" t="n">
        <f aca="false">SUMPRODUCT('5N inverse'!$A$22:$Y$22,'5N mesh'!$B$37:$Z$37,$E109:$AC109)+'5N inverse'!$A$22*$C110/Setup!$B$17+INDEX('5N inverse'!$A$22:$Y$22,1,'5N mesh'!$B$7+1)*Setup!$B$22</f>
        <v>0</v>
      </c>
      <c r="Y110" s="0" t="n">
        <f aca="false">SUMPRODUCT('5N inverse'!$A$23:$Y$23,'5N mesh'!$B$37:$Z$37,$E109:$AC109)+'5N inverse'!$A$23*$C110/Setup!$B$17+INDEX('5N inverse'!$A$23:$Y$23,1,'5N mesh'!$B$7+1)*Setup!$B$22</f>
        <v>0</v>
      </c>
      <c r="Z110" s="0" t="n">
        <f aca="false">SUMPRODUCT('5N inverse'!$A$24:$Y$24,'5N mesh'!$B$37:$Z$37,$E109:$AC109)+'5N inverse'!$A$24*$C110/Setup!$B$17+INDEX('5N inverse'!$A$24:$Y$24,1,'5N mesh'!$B$7+1)*Setup!$B$22</f>
        <v>0</v>
      </c>
      <c r="AA110" s="0" t="n">
        <f aca="false">SUMPRODUCT('5N inverse'!$A$25:$Y$25,'5N mesh'!$B$37:$Z$37,$E109:$AC109)+'5N inverse'!$A$25*$C110/Setup!$B$17+INDEX('5N inverse'!$A$25:$Y$25,1,'5N mesh'!$B$7+1)*Setup!$B$22</f>
        <v>0</v>
      </c>
      <c r="AB110" s="0" t="n">
        <f aca="false">SUMPRODUCT('5N inverse'!$A$26:$Y$26,'5N mesh'!$B$37:$Z$37,$E109:$AC109)+'5N inverse'!$A$26*$C110/Setup!$B$17+INDEX('5N inverse'!$A$26:$Y$26,1,'5N mesh'!$B$7+1)*Setup!$B$22</f>
        <v>0</v>
      </c>
      <c r="AC110" s="0" t="n">
        <f aca="false">SUMPRODUCT('5N inverse'!$A$27:$Y$27,'5N mesh'!$B$37:$Z$37,$E109:$AC109)+'5N inverse'!$A$27*$C110/Setup!$B$17+INDEX('5N inverse'!$A$27:$Y$27,1,'5N mesh'!$B$7+1)*Setup!$B$22</f>
        <v>0</v>
      </c>
    </row>
    <row r="111" customFormat="false" ht="15" hidden="false" customHeight="false" outlineLevel="0" collapsed="false">
      <c r="A111" s="0" t="n">
        <v>106</v>
      </c>
      <c r="B111" s="0" t="n">
        <f aca="false">A111*Setup!$B$11/3600</f>
        <v>8.83333333333333</v>
      </c>
      <c r="C111" s="0" t="n">
        <f aca="false">Setup!$B$7+Setup!$B$8*COS(2*PI()*(B111-Setup!$B$9)/24)</f>
        <v>22.7971768019829</v>
      </c>
      <c r="D111" s="0" t="n">
        <f aca="false">(C111-E111)/Setup!$B$17</f>
        <v>25.6696874558079</v>
      </c>
      <c r="E111" s="0" t="n">
        <f aca="false">SUMPRODUCT('5N inverse'!$A$3:$Y$3,'5N mesh'!$B$37:$Z$37,$E110:$AC110)+'5N inverse'!$A$3*$C111/Setup!$B$17+INDEX('5N inverse'!$A$3:$Y$3,1,'5N mesh'!$B$7+1)*Setup!$B$22</f>
        <v>19.4601174327279</v>
      </c>
      <c r="F111" s="0" t="n">
        <f aca="false">SUMPRODUCT('5N inverse'!$A$4:$Y$4,'5N mesh'!$B$37:$Z$37,$E110:$AC110)+'5N inverse'!$A$4*$C111/Setup!$B$17+INDEX('5N inverse'!$A$4:$Y$4,1,'5N mesh'!$B$7+1)*Setup!$B$22</f>
        <v>18.7219253082348</v>
      </c>
      <c r="G111" s="0" t="n">
        <f aca="false">SUMPRODUCT('5N inverse'!$A$5:$Y$5,'5N mesh'!$B$37:$Z$37,$E110:$AC110)+'5N inverse'!$A$5*$C111/Setup!$B$17+INDEX('5N inverse'!$A$5:$Y$5,1,'5N mesh'!$B$7+1)*Setup!$B$22</f>
        <v>17.2455410592487</v>
      </c>
      <c r="H111" s="0" t="n">
        <f aca="false">SUMPRODUCT('5N inverse'!$A$6:$Y$6,'5N mesh'!$B$37:$Z$37,$E110:$AC110)+'5N inverse'!$A$6*$C111/Setup!$B$17+INDEX('5N inverse'!$A$6:$Y$6,1,'5N mesh'!$B$7+1)*Setup!$B$22</f>
        <v>15.7691568102625</v>
      </c>
      <c r="I111" s="0" t="n">
        <f aca="false">SUMPRODUCT('5N inverse'!$A$7:$Y$7,'5N mesh'!$B$37:$Z$37,$E110:$AC110)+'5N inverse'!$A$7*$C111/Setup!$B$17+INDEX('5N inverse'!$A$7:$Y$7,1,'5N mesh'!$B$7+1)*Setup!$B$22</f>
        <v>15.0309646857694</v>
      </c>
      <c r="J111" s="0" t="n">
        <f aca="false">SUMPRODUCT('5N inverse'!$A$8:$Y$8,'5N mesh'!$B$37:$Z$37,$E110:$AC110)+'5N inverse'!$A$8*$C111/Setup!$B$17+INDEX('5N inverse'!$A$8:$Y$8,1,'5N mesh'!$B$7+1)*Setup!$B$22</f>
        <v>0</v>
      </c>
      <c r="K111" s="0" t="n">
        <f aca="false">SUMPRODUCT('5N inverse'!$A$9:$Y$9,'5N mesh'!$B$37:$Z$37,$E110:$AC110)+'5N inverse'!$A$9*$C111/Setup!$B$17+INDEX('5N inverse'!$A$9:$Y$9,1,'5N mesh'!$B$7+1)*Setup!$B$22</f>
        <v>0</v>
      </c>
      <c r="L111" s="0" t="n">
        <f aca="false">SUMPRODUCT('5N inverse'!$A$10:$Y$10,'5N mesh'!$B$37:$Z$37,$E110:$AC110)+'5N inverse'!$A$10*$C111/Setup!$B$17+INDEX('5N inverse'!$A$10:$Y$10,1,'5N mesh'!$B$7+1)*Setup!$B$22</f>
        <v>0</v>
      </c>
      <c r="M111" s="0" t="n">
        <f aca="false">SUMPRODUCT('5N inverse'!$A$11:$Y$11,'5N mesh'!$B$37:$Z$37,$E110:$AC110)+'5N inverse'!$A$11*$C111/Setup!$B$17+INDEX('5N inverse'!$A$11:$Y$11,1,'5N mesh'!$B$7+1)*Setup!$B$22</f>
        <v>0</v>
      </c>
      <c r="N111" s="0" t="n">
        <f aca="false">SUMPRODUCT('5N inverse'!$A$12:$Y$12,'5N mesh'!$B$37:$Z$37,$E110:$AC110)+'5N inverse'!$A$12*$C111/Setup!$B$17+INDEX('5N inverse'!$A$12:$Y$12,1,'5N mesh'!$B$7+1)*Setup!$B$22</f>
        <v>0</v>
      </c>
      <c r="O111" s="0" t="n">
        <f aca="false">SUMPRODUCT('5N inverse'!$A$13:$Y$13,'5N mesh'!$B$37:$Z$37,$E110:$AC110)+'5N inverse'!$A$13*$C111/Setup!$B$17+INDEX('5N inverse'!$A$13:$Y$13,1,'5N mesh'!$B$7+1)*Setup!$B$22</f>
        <v>0</v>
      </c>
      <c r="P111" s="0" t="n">
        <f aca="false">SUMPRODUCT('5N inverse'!$A$14:$Y$14,'5N mesh'!$B$37:$Z$37,$E110:$AC110)+'5N inverse'!$A$14*$C111/Setup!$B$17+INDEX('5N inverse'!$A$14:$Y$14,1,'5N mesh'!$B$7+1)*Setup!$B$22</f>
        <v>0</v>
      </c>
      <c r="Q111" s="0" t="n">
        <f aca="false">SUMPRODUCT('5N inverse'!$A$15:$Y$15,'5N mesh'!$B$37:$Z$37,$E110:$AC110)+'5N inverse'!$A$15*$C111/Setup!$B$17+INDEX('5N inverse'!$A$15:$Y$15,1,'5N mesh'!$B$7+1)*Setup!$B$22</f>
        <v>0</v>
      </c>
      <c r="R111" s="0" t="n">
        <f aca="false">SUMPRODUCT('5N inverse'!$A$16:$Y$16,'5N mesh'!$B$37:$Z$37,$E110:$AC110)+'5N inverse'!$A$16*$C111/Setup!$B$17+INDEX('5N inverse'!$A$16:$Y$16,1,'5N mesh'!$B$7+1)*Setup!$B$22</f>
        <v>0</v>
      </c>
      <c r="S111" s="0" t="n">
        <f aca="false">SUMPRODUCT('5N inverse'!$A$17:$Y$17,'5N mesh'!$B$37:$Z$37,$E110:$AC110)+'5N inverse'!$A$17*$C111/Setup!$B$17+INDEX('5N inverse'!$A$17:$Y$17,1,'5N mesh'!$B$7+1)*Setup!$B$22</f>
        <v>0</v>
      </c>
      <c r="T111" s="0" t="n">
        <f aca="false">SUMPRODUCT('5N inverse'!$A$18:$Y$18,'5N mesh'!$B$37:$Z$37,$E110:$AC110)+'5N inverse'!$A$18*$C111/Setup!$B$17+INDEX('5N inverse'!$A$18:$Y$18,1,'5N mesh'!$B$7+1)*Setup!$B$22</f>
        <v>0</v>
      </c>
      <c r="U111" s="0" t="n">
        <f aca="false">SUMPRODUCT('5N inverse'!$A$19:$Y$19,'5N mesh'!$B$37:$Z$37,$E110:$AC110)+'5N inverse'!$A$19*$C111/Setup!$B$17+INDEX('5N inverse'!$A$19:$Y$19,1,'5N mesh'!$B$7+1)*Setup!$B$22</f>
        <v>0</v>
      </c>
      <c r="V111" s="0" t="n">
        <f aca="false">SUMPRODUCT('5N inverse'!$A$20:$Y$20,'5N mesh'!$B$37:$Z$37,$E110:$AC110)+'5N inverse'!$A$20*$C111/Setup!$B$17+INDEX('5N inverse'!$A$20:$Y$20,1,'5N mesh'!$B$7+1)*Setup!$B$22</f>
        <v>0</v>
      </c>
      <c r="W111" s="0" t="n">
        <f aca="false">SUMPRODUCT('5N inverse'!$A$21:$Y$21,'5N mesh'!$B$37:$Z$37,$E110:$AC110)+'5N inverse'!$A$21*$C111/Setup!$B$17+INDEX('5N inverse'!$A$21:$Y$21,1,'5N mesh'!$B$7+1)*Setup!$B$22</f>
        <v>0</v>
      </c>
      <c r="X111" s="0" t="n">
        <f aca="false">SUMPRODUCT('5N inverse'!$A$22:$Y$22,'5N mesh'!$B$37:$Z$37,$E110:$AC110)+'5N inverse'!$A$22*$C111/Setup!$B$17+INDEX('5N inverse'!$A$22:$Y$22,1,'5N mesh'!$B$7+1)*Setup!$B$22</f>
        <v>0</v>
      </c>
      <c r="Y111" s="0" t="n">
        <f aca="false">SUMPRODUCT('5N inverse'!$A$23:$Y$23,'5N mesh'!$B$37:$Z$37,$E110:$AC110)+'5N inverse'!$A$23*$C111/Setup!$B$17+INDEX('5N inverse'!$A$23:$Y$23,1,'5N mesh'!$B$7+1)*Setup!$B$22</f>
        <v>0</v>
      </c>
      <c r="Z111" s="0" t="n">
        <f aca="false">SUMPRODUCT('5N inverse'!$A$24:$Y$24,'5N mesh'!$B$37:$Z$37,$E110:$AC110)+'5N inverse'!$A$24*$C111/Setup!$B$17+INDEX('5N inverse'!$A$24:$Y$24,1,'5N mesh'!$B$7+1)*Setup!$B$22</f>
        <v>0</v>
      </c>
      <c r="AA111" s="0" t="n">
        <f aca="false">SUMPRODUCT('5N inverse'!$A$25:$Y$25,'5N mesh'!$B$37:$Z$37,$E110:$AC110)+'5N inverse'!$A$25*$C111/Setup!$B$17+INDEX('5N inverse'!$A$25:$Y$25,1,'5N mesh'!$B$7+1)*Setup!$B$22</f>
        <v>0</v>
      </c>
      <c r="AB111" s="0" t="n">
        <f aca="false">SUMPRODUCT('5N inverse'!$A$26:$Y$26,'5N mesh'!$B$37:$Z$37,$E110:$AC110)+'5N inverse'!$A$26*$C111/Setup!$B$17+INDEX('5N inverse'!$A$26:$Y$26,1,'5N mesh'!$B$7+1)*Setup!$B$22</f>
        <v>0</v>
      </c>
      <c r="AC111" s="0" t="n">
        <f aca="false">SUMPRODUCT('5N inverse'!$A$27:$Y$27,'5N mesh'!$B$37:$Z$37,$E110:$AC110)+'5N inverse'!$A$27*$C111/Setup!$B$17+INDEX('5N inverse'!$A$27:$Y$27,1,'5N mesh'!$B$7+1)*Setup!$B$22</f>
        <v>0</v>
      </c>
    </row>
    <row r="112" customFormat="false" ht="15" hidden="false" customHeight="false" outlineLevel="0" collapsed="false">
      <c r="A112" s="0" t="n">
        <v>107</v>
      </c>
      <c r="B112" s="0" t="n">
        <f aca="false">A112*Setup!$B$11/3600</f>
        <v>8.91666666666667</v>
      </c>
      <c r="C112" s="0" t="n">
        <f aca="false">Setup!$B$7+Setup!$B$8*COS(2*PI()*(B112-Setup!$B$9)/24)</f>
        <v>22.880683943876</v>
      </c>
      <c r="D112" s="0" t="n">
        <f aca="false">(C112-E112)/Setup!$B$17</f>
        <v>25.9840132371587</v>
      </c>
      <c r="E112" s="0" t="n">
        <f aca="false">SUMPRODUCT('5N inverse'!$A$3:$Y$3,'5N mesh'!$B$37:$Z$37,$E111:$AC111)+'5N inverse'!$A$3*$C112/Setup!$B$17+INDEX('5N inverse'!$A$3:$Y$3,1,'5N mesh'!$B$7+1)*Setup!$B$22</f>
        <v>19.5027622230454</v>
      </c>
      <c r="F112" s="0" t="n">
        <f aca="false">SUMPRODUCT('5N inverse'!$A$4:$Y$4,'5N mesh'!$B$37:$Z$37,$E111:$AC111)+'5N inverse'!$A$4*$C112/Setup!$B$17+INDEX('5N inverse'!$A$4:$Y$4,1,'5N mesh'!$B$7+1)*Setup!$B$22</f>
        <v>18.7575127979669</v>
      </c>
      <c r="G112" s="0" t="n">
        <f aca="false">SUMPRODUCT('5N inverse'!$A$5:$Y$5,'5N mesh'!$B$37:$Z$37,$E111:$AC111)+'5N inverse'!$A$5*$C112/Setup!$B$17+INDEX('5N inverse'!$A$5:$Y$5,1,'5N mesh'!$B$7+1)*Setup!$B$22</f>
        <v>17.2670139478098</v>
      </c>
      <c r="H112" s="0" t="n">
        <f aca="false">SUMPRODUCT('5N inverse'!$A$6:$Y$6,'5N mesh'!$B$37:$Z$37,$E111:$AC111)+'5N inverse'!$A$6*$C112/Setup!$B$17+INDEX('5N inverse'!$A$6:$Y$6,1,'5N mesh'!$B$7+1)*Setup!$B$22</f>
        <v>15.7765150976528</v>
      </c>
      <c r="I112" s="0" t="n">
        <f aca="false">SUMPRODUCT('5N inverse'!$A$7:$Y$7,'5N mesh'!$B$37:$Z$37,$E111:$AC111)+'5N inverse'!$A$7*$C112/Setup!$B$17+INDEX('5N inverse'!$A$7:$Y$7,1,'5N mesh'!$B$7+1)*Setup!$B$22</f>
        <v>15.0312656725743</v>
      </c>
      <c r="J112" s="0" t="n">
        <f aca="false">SUMPRODUCT('5N inverse'!$A$8:$Y$8,'5N mesh'!$B$37:$Z$37,$E111:$AC111)+'5N inverse'!$A$8*$C112/Setup!$B$17+INDEX('5N inverse'!$A$8:$Y$8,1,'5N mesh'!$B$7+1)*Setup!$B$22</f>
        <v>0</v>
      </c>
      <c r="K112" s="0" t="n">
        <f aca="false">SUMPRODUCT('5N inverse'!$A$9:$Y$9,'5N mesh'!$B$37:$Z$37,$E111:$AC111)+'5N inverse'!$A$9*$C112/Setup!$B$17+INDEX('5N inverse'!$A$9:$Y$9,1,'5N mesh'!$B$7+1)*Setup!$B$22</f>
        <v>0</v>
      </c>
      <c r="L112" s="0" t="n">
        <f aca="false">SUMPRODUCT('5N inverse'!$A$10:$Y$10,'5N mesh'!$B$37:$Z$37,$E111:$AC111)+'5N inverse'!$A$10*$C112/Setup!$B$17+INDEX('5N inverse'!$A$10:$Y$10,1,'5N mesh'!$B$7+1)*Setup!$B$22</f>
        <v>0</v>
      </c>
      <c r="M112" s="0" t="n">
        <f aca="false">SUMPRODUCT('5N inverse'!$A$11:$Y$11,'5N mesh'!$B$37:$Z$37,$E111:$AC111)+'5N inverse'!$A$11*$C112/Setup!$B$17+INDEX('5N inverse'!$A$11:$Y$11,1,'5N mesh'!$B$7+1)*Setup!$B$22</f>
        <v>0</v>
      </c>
      <c r="N112" s="0" t="n">
        <f aca="false">SUMPRODUCT('5N inverse'!$A$12:$Y$12,'5N mesh'!$B$37:$Z$37,$E111:$AC111)+'5N inverse'!$A$12*$C112/Setup!$B$17+INDEX('5N inverse'!$A$12:$Y$12,1,'5N mesh'!$B$7+1)*Setup!$B$22</f>
        <v>0</v>
      </c>
      <c r="O112" s="0" t="n">
        <f aca="false">SUMPRODUCT('5N inverse'!$A$13:$Y$13,'5N mesh'!$B$37:$Z$37,$E111:$AC111)+'5N inverse'!$A$13*$C112/Setup!$B$17+INDEX('5N inverse'!$A$13:$Y$13,1,'5N mesh'!$B$7+1)*Setup!$B$22</f>
        <v>0</v>
      </c>
      <c r="P112" s="0" t="n">
        <f aca="false">SUMPRODUCT('5N inverse'!$A$14:$Y$14,'5N mesh'!$B$37:$Z$37,$E111:$AC111)+'5N inverse'!$A$14*$C112/Setup!$B$17+INDEX('5N inverse'!$A$14:$Y$14,1,'5N mesh'!$B$7+1)*Setup!$B$22</f>
        <v>0</v>
      </c>
      <c r="Q112" s="0" t="n">
        <f aca="false">SUMPRODUCT('5N inverse'!$A$15:$Y$15,'5N mesh'!$B$37:$Z$37,$E111:$AC111)+'5N inverse'!$A$15*$C112/Setup!$B$17+INDEX('5N inverse'!$A$15:$Y$15,1,'5N mesh'!$B$7+1)*Setup!$B$22</f>
        <v>0</v>
      </c>
      <c r="R112" s="0" t="n">
        <f aca="false">SUMPRODUCT('5N inverse'!$A$16:$Y$16,'5N mesh'!$B$37:$Z$37,$E111:$AC111)+'5N inverse'!$A$16*$C112/Setup!$B$17+INDEX('5N inverse'!$A$16:$Y$16,1,'5N mesh'!$B$7+1)*Setup!$B$22</f>
        <v>0</v>
      </c>
      <c r="S112" s="0" t="n">
        <f aca="false">SUMPRODUCT('5N inverse'!$A$17:$Y$17,'5N mesh'!$B$37:$Z$37,$E111:$AC111)+'5N inverse'!$A$17*$C112/Setup!$B$17+INDEX('5N inverse'!$A$17:$Y$17,1,'5N mesh'!$B$7+1)*Setup!$B$22</f>
        <v>0</v>
      </c>
      <c r="T112" s="0" t="n">
        <f aca="false">SUMPRODUCT('5N inverse'!$A$18:$Y$18,'5N mesh'!$B$37:$Z$37,$E111:$AC111)+'5N inverse'!$A$18*$C112/Setup!$B$17+INDEX('5N inverse'!$A$18:$Y$18,1,'5N mesh'!$B$7+1)*Setup!$B$22</f>
        <v>0</v>
      </c>
      <c r="U112" s="0" t="n">
        <f aca="false">SUMPRODUCT('5N inverse'!$A$19:$Y$19,'5N mesh'!$B$37:$Z$37,$E111:$AC111)+'5N inverse'!$A$19*$C112/Setup!$B$17+INDEX('5N inverse'!$A$19:$Y$19,1,'5N mesh'!$B$7+1)*Setup!$B$22</f>
        <v>0</v>
      </c>
      <c r="V112" s="0" t="n">
        <f aca="false">SUMPRODUCT('5N inverse'!$A$20:$Y$20,'5N mesh'!$B$37:$Z$37,$E111:$AC111)+'5N inverse'!$A$20*$C112/Setup!$B$17+INDEX('5N inverse'!$A$20:$Y$20,1,'5N mesh'!$B$7+1)*Setup!$B$22</f>
        <v>0</v>
      </c>
      <c r="W112" s="0" t="n">
        <f aca="false">SUMPRODUCT('5N inverse'!$A$21:$Y$21,'5N mesh'!$B$37:$Z$37,$E111:$AC111)+'5N inverse'!$A$21*$C112/Setup!$B$17+INDEX('5N inverse'!$A$21:$Y$21,1,'5N mesh'!$B$7+1)*Setup!$B$22</f>
        <v>0</v>
      </c>
      <c r="X112" s="0" t="n">
        <f aca="false">SUMPRODUCT('5N inverse'!$A$22:$Y$22,'5N mesh'!$B$37:$Z$37,$E111:$AC111)+'5N inverse'!$A$22*$C112/Setup!$B$17+INDEX('5N inverse'!$A$22:$Y$22,1,'5N mesh'!$B$7+1)*Setup!$B$22</f>
        <v>0</v>
      </c>
      <c r="Y112" s="0" t="n">
        <f aca="false">SUMPRODUCT('5N inverse'!$A$23:$Y$23,'5N mesh'!$B$37:$Z$37,$E111:$AC111)+'5N inverse'!$A$23*$C112/Setup!$B$17+INDEX('5N inverse'!$A$23:$Y$23,1,'5N mesh'!$B$7+1)*Setup!$B$22</f>
        <v>0</v>
      </c>
      <c r="Z112" s="0" t="n">
        <f aca="false">SUMPRODUCT('5N inverse'!$A$24:$Y$24,'5N mesh'!$B$37:$Z$37,$E111:$AC111)+'5N inverse'!$A$24*$C112/Setup!$B$17+INDEX('5N inverse'!$A$24:$Y$24,1,'5N mesh'!$B$7+1)*Setup!$B$22</f>
        <v>0</v>
      </c>
      <c r="AA112" s="0" t="n">
        <f aca="false">SUMPRODUCT('5N inverse'!$A$25:$Y$25,'5N mesh'!$B$37:$Z$37,$E111:$AC111)+'5N inverse'!$A$25*$C112/Setup!$B$17+INDEX('5N inverse'!$A$25:$Y$25,1,'5N mesh'!$B$7+1)*Setup!$B$22</f>
        <v>0</v>
      </c>
      <c r="AB112" s="0" t="n">
        <f aca="false">SUMPRODUCT('5N inverse'!$A$26:$Y$26,'5N mesh'!$B$37:$Z$37,$E111:$AC111)+'5N inverse'!$A$26*$C112/Setup!$B$17+INDEX('5N inverse'!$A$26:$Y$26,1,'5N mesh'!$B$7+1)*Setup!$B$22</f>
        <v>0</v>
      </c>
      <c r="AC112" s="0" t="n">
        <f aca="false">SUMPRODUCT('5N inverse'!$A$27:$Y$27,'5N mesh'!$B$37:$Z$37,$E111:$AC111)+'5N inverse'!$A$27*$C112/Setup!$B$17+INDEX('5N inverse'!$A$27:$Y$27,1,'5N mesh'!$B$7+1)*Setup!$B$22</f>
        <v>0</v>
      </c>
    </row>
    <row r="113" customFormat="false" ht="15" hidden="false" customHeight="false" outlineLevel="0" collapsed="false">
      <c r="A113" s="0" t="n">
        <v>108</v>
      </c>
      <c r="B113" s="0" t="n">
        <f aca="false">A113*Setup!$B$11/3600</f>
        <v>9</v>
      </c>
      <c r="C113" s="0" t="n">
        <f aca="false">Setup!$B$7+Setup!$B$8*COS(2*PI()*(B113-Setup!$B$9)/24)</f>
        <v>22.9647238195899</v>
      </c>
      <c r="D113" s="0" t="n">
        <f aca="false">(C113-E113)/Setup!$B$17</f>
        <v>26.2984359281067</v>
      </c>
      <c r="E113" s="0" t="n">
        <f aca="false">SUMPRODUCT('5N inverse'!$A$3:$Y$3,'5N mesh'!$B$37:$Z$37,$E112:$AC112)+'5N inverse'!$A$3*$C113/Setup!$B$17+INDEX('5N inverse'!$A$3:$Y$3,1,'5N mesh'!$B$7+1)*Setup!$B$22</f>
        <v>19.545927148936</v>
      </c>
      <c r="F113" s="0" t="n">
        <f aca="false">SUMPRODUCT('5N inverse'!$A$4:$Y$4,'5N mesh'!$B$37:$Z$37,$E112:$AC112)+'5N inverse'!$A$4*$C113/Setup!$B$17+INDEX('5N inverse'!$A$4:$Y$4,1,'5N mesh'!$B$7+1)*Setup!$B$22</f>
        <v>18.793534186413</v>
      </c>
      <c r="G113" s="0" t="n">
        <f aca="false">SUMPRODUCT('5N inverse'!$A$5:$Y$5,'5N mesh'!$B$37:$Z$37,$E112:$AC112)+'5N inverse'!$A$5*$C113/Setup!$B$17+INDEX('5N inverse'!$A$5:$Y$5,1,'5N mesh'!$B$7+1)*Setup!$B$22</f>
        <v>17.2887482613667</v>
      </c>
      <c r="H113" s="0" t="n">
        <f aca="false">SUMPRODUCT('5N inverse'!$A$6:$Y$6,'5N mesh'!$B$37:$Z$37,$E112:$AC112)+'5N inverse'!$A$6*$C113/Setup!$B$17+INDEX('5N inverse'!$A$6:$Y$6,1,'5N mesh'!$B$7+1)*Setup!$B$22</f>
        <v>15.7839623363205</v>
      </c>
      <c r="I113" s="0" t="n">
        <f aca="false">SUMPRODUCT('5N inverse'!$A$7:$Y$7,'5N mesh'!$B$37:$Z$37,$E112:$AC112)+'5N inverse'!$A$7*$C113/Setup!$B$17+INDEX('5N inverse'!$A$7:$Y$7,1,'5N mesh'!$B$7+1)*Setup!$B$22</f>
        <v>15.0315693737974</v>
      </c>
      <c r="J113" s="0" t="n">
        <f aca="false">SUMPRODUCT('5N inverse'!$A$8:$Y$8,'5N mesh'!$B$37:$Z$37,$E112:$AC112)+'5N inverse'!$A$8*$C113/Setup!$B$17+INDEX('5N inverse'!$A$8:$Y$8,1,'5N mesh'!$B$7+1)*Setup!$B$22</f>
        <v>0</v>
      </c>
      <c r="K113" s="0" t="n">
        <f aca="false">SUMPRODUCT('5N inverse'!$A$9:$Y$9,'5N mesh'!$B$37:$Z$37,$E112:$AC112)+'5N inverse'!$A$9*$C113/Setup!$B$17+INDEX('5N inverse'!$A$9:$Y$9,1,'5N mesh'!$B$7+1)*Setup!$B$22</f>
        <v>0</v>
      </c>
      <c r="L113" s="0" t="n">
        <f aca="false">SUMPRODUCT('5N inverse'!$A$10:$Y$10,'5N mesh'!$B$37:$Z$37,$E112:$AC112)+'5N inverse'!$A$10*$C113/Setup!$B$17+INDEX('5N inverse'!$A$10:$Y$10,1,'5N mesh'!$B$7+1)*Setup!$B$22</f>
        <v>0</v>
      </c>
      <c r="M113" s="0" t="n">
        <f aca="false">SUMPRODUCT('5N inverse'!$A$11:$Y$11,'5N mesh'!$B$37:$Z$37,$E112:$AC112)+'5N inverse'!$A$11*$C113/Setup!$B$17+INDEX('5N inverse'!$A$11:$Y$11,1,'5N mesh'!$B$7+1)*Setup!$B$22</f>
        <v>0</v>
      </c>
      <c r="N113" s="0" t="n">
        <f aca="false">SUMPRODUCT('5N inverse'!$A$12:$Y$12,'5N mesh'!$B$37:$Z$37,$E112:$AC112)+'5N inverse'!$A$12*$C113/Setup!$B$17+INDEX('5N inverse'!$A$12:$Y$12,1,'5N mesh'!$B$7+1)*Setup!$B$22</f>
        <v>0</v>
      </c>
      <c r="O113" s="0" t="n">
        <f aca="false">SUMPRODUCT('5N inverse'!$A$13:$Y$13,'5N mesh'!$B$37:$Z$37,$E112:$AC112)+'5N inverse'!$A$13*$C113/Setup!$B$17+INDEX('5N inverse'!$A$13:$Y$13,1,'5N mesh'!$B$7+1)*Setup!$B$22</f>
        <v>0</v>
      </c>
      <c r="P113" s="0" t="n">
        <f aca="false">SUMPRODUCT('5N inverse'!$A$14:$Y$14,'5N mesh'!$B$37:$Z$37,$E112:$AC112)+'5N inverse'!$A$14*$C113/Setup!$B$17+INDEX('5N inverse'!$A$14:$Y$14,1,'5N mesh'!$B$7+1)*Setup!$B$22</f>
        <v>0</v>
      </c>
      <c r="Q113" s="0" t="n">
        <f aca="false">SUMPRODUCT('5N inverse'!$A$15:$Y$15,'5N mesh'!$B$37:$Z$37,$E112:$AC112)+'5N inverse'!$A$15*$C113/Setup!$B$17+INDEX('5N inverse'!$A$15:$Y$15,1,'5N mesh'!$B$7+1)*Setup!$B$22</f>
        <v>0</v>
      </c>
      <c r="R113" s="0" t="n">
        <f aca="false">SUMPRODUCT('5N inverse'!$A$16:$Y$16,'5N mesh'!$B$37:$Z$37,$E112:$AC112)+'5N inverse'!$A$16*$C113/Setup!$B$17+INDEX('5N inverse'!$A$16:$Y$16,1,'5N mesh'!$B$7+1)*Setup!$B$22</f>
        <v>0</v>
      </c>
      <c r="S113" s="0" t="n">
        <f aca="false">SUMPRODUCT('5N inverse'!$A$17:$Y$17,'5N mesh'!$B$37:$Z$37,$E112:$AC112)+'5N inverse'!$A$17*$C113/Setup!$B$17+INDEX('5N inverse'!$A$17:$Y$17,1,'5N mesh'!$B$7+1)*Setup!$B$22</f>
        <v>0</v>
      </c>
      <c r="T113" s="0" t="n">
        <f aca="false">SUMPRODUCT('5N inverse'!$A$18:$Y$18,'5N mesh'!$B$37:$Z$37,$E112:$AC112)+'5N inverse'!$A$18*$C113/Setup!$B$17+INDEX('5N inverse'!$A$18:$Y$18,1,'5N mesh'!$B$7+1)*Setup!$B$22</f>
        <v>0</v>
      </c>
      <c r="U113" s="0" t="n">
        <f aca="false">SUMPRODUCT('5N inverse'!$A$19:$Y$19,'5N mesh'!$B$37:$Z$37,$E112:$AC112)+'5N inverse'!$A$19*$C113/Setup!$B$17+INDEX('5N inverse'!$A$19:$Y$19,1,'5N mesh'!$B$7+1)*Setup!$B$22</f>
        <v>0</v>
      </c>
      <c r="V113" s="0" t="n">
        <f aca="false">SUMPRODUCT('5N inverse'!$A$20:$Y$20,'5N mesh'!$B$37:$Z$37,$E112:$AC112)+'5N inverse'!$A$20*$C113/Setup!$B$17+INDEX('5N inverse'!$A$20:$Y$20,1,'5N mesh'!$B$7+1)*Setup!$B$22</f>
        <v>0</v>
      </c>
      <c r="W113" s="0" t="n">
        <f aca="false">SUMPRODUCT('5N inverse'!$A$21:$Y$21,'5N mesh'!$B$37:$Z$37,$E112:$AC112)+'5N inverse'!$A$21*$C113/Setup!$B$17+INDEX('5N inverse'!$A$21:$Y$21,1,'5N mesh'!$B$7+1)*Setup!$B$22</f>
        <v>0</v>
      </c>
      <c r="X113" s="0" t="n">
        <f aca="false">SUMPRODUCT('5N inverse'!$A$22:$Y$22,'5N mesh'!$B$37:$Z$37,$E112:$AC112)+'5N inverse'!$A$22*$C113/Setup!$B$17+INDEX('5N inverse'!$A$22:$Y$22,1,'5N mesh'!$B$7+1)*Setup!$B$22</f>
        <v>0</v>
      </c>
      <c r="Y113" s="0" t="n">
        <f aca="false">SUMPRODUCT('5N inverse'!$A$23:$Y$23,'5N mesh'!$B$37:$Z$37,$E112:$AC112)+'5N inverse'!$A$23*$C113/Setup!$B$17+INDEX('5N inverse'!$A$23:$Y$23,1,'5N mesh'!$B$7+1)*Setup!$B$22</f>
        <v>0</v>
      </c>
      <c r="Z113" s="0" t="n">
        <f aca="false">SUMPRODUCT('5N inverse'!$A$24:$Y$24,'5N mesh'!$B$37:$Z$37,$E112:$AC112)+'5N inverse'!$A$24*$C113/Setup!$B$17+INDEX('5N inverse'!$A$24:$Y$24,1,'5N mesh'!$B$7+1)*Setup!$B$22</f>
        <v>0</v>
      </c>
      <c r="AA113" s="0" t="n">
        <f aca="false">SUMPRODUCT('5N inverse'!$A$25:$Y$25,'5N mesh'!$B$37:$Z$37,$E112:$AC112)+'5N inverse'!$A$25*$C113/Setup!$B$17+INDEX('5N inverse'!$A$25:$Y$25,1,'5N mesh'!$B$7+1)*Setup!$B$22</f>
        <v>0</v>
      </c>
      <c r="AB113" s="0" t="n">
        <f aca="false">SUMPRODUCT('5N inverse'!$A$26:$Y$26,'5N mesh'!$B$37:$Z$37,$E112:$AC112)+'5N inverse'!$A$26*$C113/Setup!$B$17+INDEX('5N inverse'!$A$26:$Y$26,1,'5N mesh'!$B$7+1)*Setup!$B$22</f>
        <v>0</v>
      </c>
      <c r="AC113" s="0" t="n">
        <f aca="false">SUMPRODUCT('5N inverse'!$A$27:$Y$27,'5N mesh'!$B$37:$Z$37,$E112:$AC112)+'5N inverse'!$A$27*$C113/Setup!$B$17+INDEX('5N inverse'!$A$27:$Y$27,1,'5N mesh'!$B$7+1)*Setup!$B$22</f>
        <v>0</v>
      </c>
    </row>
    <row r="114" customFormat="false" ht="15" hidden="false" customHeight="false" outlineLevel="0" collapsed="false">
      <c r="A114" s="0" t="n">
        <v>109</v>
      </c>
      <c r="B114" s="0" t="n">
        <f aca="false">A114*Setup!$B$11/3600</f>
        <v>9.08333333333333</v>
      </c>
      <c r="C114" s="0" t="n">
        <f aca="false">Setup!$B$7+Setup!$B$8*COS(2*PI()*(B114-Setup!$B$9)/24)</f>
        <v>23.0492564306953</v>
      </c>
      <c r="D114" s="0" t="n">
        <f aca="false">(C114-E114)/Setup!$B$17</f>
        <v>26.6126520084625</v>
      </c>
      <c r="E114" s="0" t="n">
        <f aca="false">SUMPRODUCT('5N inverse'!$A$3:$Y$3,'5N mesh'!$B$37:$Z$37,$E113:$AC113)+'5N inverse'!$A$3*$C114/Setup!$B$17+INDEX('5N inverse'!$A$3:$Y$3,1,'5N mesh'!$B$7+1)*Setup!$B$22</f>
        <v>19.5896116695952</v>
      </c>
      <c r="F114" s="0" t="n">
        <f aca="false">SUMPRODUCT('5N inverse'!$A$4:$Y$4,'5N mesh'!$B$37:$Z$37,$E113:$AC113)+'5N inverse'!$A$4*$C114/Setup!$B$17+INDEX('5N inverse'!$A$4:$Y$4,1,'5N mesh'!$B$7+1)*Setup!$B$22</f>
        <v>18.8299890345873</v>
      </c>
      <c r="G114" s="0" t="n">
        <f aca="false">SUMPRODUCT('5N inverse'!$A$5:$Y$5,'5N mesh'!$B$37:$Z$37,$E113:$AC113)+'5N inverse'!$A$5*$C114/Setup!$B$17+INDEX('5N inverse'!$A$5:$Y$5,1,'5N mesh'!$B$7+1)*Setup!$B$22</f>
        <v>17.3107437645715</v>
      </c>
      <c r="H114" s="0" t="n">
        <f aca="false">SUMPRODUCT('5N inverse'!$A$6:$Y$6,'5N mesh'!$B$37:$Z$37,$E113:$AC113)+'5N inverse'!$A$6*$C114/Setup!$B$17+INDEX('5N inverse'!$A$6:$Y$6,1,'5N mesh'!$B$7+1)*Setup!$B$22</f>
        <v>15.7914984945558</v>
      </c>
      <c r="I114" s="0" t="n">
        <f aca="false">SUMPRODUCT('5N inverse'!$A$7:$Y$7,'5N mesh'!$B$37:$Z$37,$E113:$AC113)+'5N inverse'!$A$7*$C114/Setup!$B$17+INDEX('5N inverse'!$A$7:$Y$7,1,'5N mesh'!$B$7+1)*Setup!$B$22</f>
        <v>15.0318758595479</v>
      </c>
      <c r="J114" s="0" t="n">
        <f aca="false">SUMPRODUCT('5N inverse'!$A$8:$Y$8,'5N mesh'!$B$37:$Z$37,$E113:$AC113)+'5N inverse'!$A$8*$C114/Setup!$B$17+INDEX('5N inverse'!$A$8:$Y$8,1,'5N mesh'!$B$7+1)*Setup!$B$22</f>
        <v>0</v>
      </c>
      <c r="K114" s="0" t="n">
        <f aca="false">SUMPRODUCT('5N inverse'!$A$9:$Y$9,'5N mesh'!$B$37:$Z$37,$E113:$AC113)+'5N inverse'!$A$9*$C114/Setup!$B$17+INDEX('5N inverse'!$A$9:$Y$9,1,'5N mesh'!$B$7+1)*Setup!$B$22</f>
        <v>0</v>
      </c>
      <c r="L114" s="0" t="n">
        <f aca="false">SUMPRODUCT('5N inverse'!$A$10:$Y$10,'5N mesh'!$B$37:$Z$37,$E113:$AC113)+'5N inverse'!$A$10*$C114/Setup!$B$17+INDEX('5N inverse'!$A$10:$Y$10,1,'5N mesh'!$B$7+1)*Setup!$B$22</f>
        <v>0</v>
      </c>
      <c r="M114" s="0" t="n">
        <f aca="false">SUMPRODUCT('5N inverse'!$A$11:$Y$11,'5N mesh'!$B$37:$Z$37,$E113:$AC113)+'5N inverse'!$A$11*$C114/Setup!$B$17+INDEX('5N inverse'!$A$11:$Y$11,1,'5N mesh'!$B$7+1)*Setup!$B$22</f>
        <v>0</v>
      </c>
      <c r="N114" s="0" t="n">
        <f aca="false">SUMPRODUCT('5N inverse'!$A$12:$Y$12,'5N mesh'!$B$37:$Z$37,$E113:$AC113)+'5N inverse'!$A$12*$C114/Setup!$B$17+INDEX('5N inverse'!$A$12:$Y$12,1,'5N mesh'!$B$7+1)*Setup!$B$22</f>
        <v>0</v>
      </c>
      <c r="O114" s="0" t="n">
        <f aca="false">SUMPRODUCT('5N inverse'!$A$13:$Y$13,'5N mesh'!$B$37:$Z$37,$E113:$AC113)+'5N inverse'!$A$13*$C114/Setup!$B$17+INDEX('5N inverse'!$A$13:$Y$13,1,'5N mesh'!$B$7+1)*Setup!$B$22</f>
        <v>0</v>
      </c>
      <c r="P114" s="0" t="n">
        <f aca="false">SUMPRODUCT('5N inverse'!$A$14:$Y$14,'5N mesh'!$B$37:$Z$37,$E113:$AC113)+'5N inverse'!$A$14*$C114/Setup!$B$17+INDEX('5N inverse'!$A$14:$Y$14,1,'5N mesh'!$B$7+1)*Setup!$B$22</f>
        <v>0</v>
      </c>
      <c r="Q114" s="0" t="n">
        <f aca="false">SUMPRODUCT('5N inverse'!$A$15:$Y$15,'5N mesh'!$B$37:$Z$37,$E113:$AC113)+'5N inverse'!$A$15*$C114/Setup!$B$17+INDEX('5N inverse'!$A$15:$Y$15,1,'5N mesh'!$B$7+1)*Setup!$B$22</f>
        <v>0</v>
      </c>
      <c r="R114" s="0" t="n">
        <f aca="false">SUMPRODUCT('5N inverse'!$A$16:$Y$16,'5N mesh'!$B$37:$Z$37,$E113:$AC113)+'5N inverse'!$A$16*$C114/Setup!$B$17+INDEX('5N inverse'!$A$16:$Y$16,1,'5N mesh'!$B$7+1)*Setup!$B$22</f>
        <v>0</v>
      </c>
      <c r="S114" s="0" t="n">
        <f aca="false">SUMPRODUCT('5N inverse'!$A$17:$Y$17,'5N mesh'!$B$37:$Z$37,$E113:$AC113)+'5N inverse'!$A$17*$C114/Setup!$B$17+INDEX('5N inverse'!$A$17:$Y$17,1,'5N mesh'!$B$7+1)*Setup!$B$22</f>
        <v>0</v>
      </c>
      <c r="T114" s="0" t="n">
        <f aca="false">SUMPRODUCT('5N inverse'!$A$18:$Y$18,'5N mesh'!$B$37:$Z$37,$E113:$AC113)+'5N inverse'!$A$18*$C114/Setup!$B$17+INDEX('5N inverse'!$A$18:$Y$18,1,'5N mesh'!$B$7+1)*Setup!$B$22</f>
        <v>0</v>
      </c>
      <c r="U114" s="0" t="n">
        <f aca="false">SUMPRODUCT('5N inverse'!$A$19:$Y$19,'5N mesh'!$B$37:$Z$37,$E113:$AC113)+'5N inverse'!$A$19*$C114/Setup!$B$17+INDEX('5N inverse'!$A$19:$Y$19,1,'5N mesh'!$B$7+1)*Setup!$B$22</f>
        <v>0</v>
      </c>
      <c r="V114" s="0" t="n">
        <f aca="false">SUMPRODUCT('5N inverse'!$A$20:$Y$20,'5N mesh'!$B$37:$Z$37,$E113:$AC113)+'5N inverse'!$A$20*$C114/Setup!$B$17+INDEX('5N inverse'!$A$20:$Y$20,1,'5N mesh'!$B$7+1)*Setup!$B$22</f>
        <v>0</v>
      </c>
      <c r="W114" s="0" t="n">
        <f aca="false">SUMPRODUCT('5N inverse'!$A$21:$Y$21,'5N mesh'!$B$37:$Z$37,$E113:$AC113)+'5N inverse'!$A$21*$C114/Setup!$B$17+INDEX('5N inverse'!$A$21:$Y$21,1,'5N mesh'!$B$7+1)*Setup!$B$22</f>
        <v>0</v>
      </c>
      <c r="X114" s="0" t="n">
        <f aca="false">SUMPRODUCT('5N inverse'!$A$22:$Y$22,'5N mesh'!$B$37:$Z$37,$E113:$AC113)+'5N inverse'!$A$22*$C114/Setup!$B$17+INDEX('5N inverse'!$A$22:$Y$22,1,'5N mesh'!$B$7+1)*Setup!$B$22</f>
        <v>0</v>
      </c>
      <c r="Y114" s="0" t="n">
        <f aca="false">SUMPRODUCT('5N inverse'!$A$23:$Y$23,'5N mesh'!$B$37:$Z$37,$E113:$AC113)+'5N inverse'!$A$23*$C114/Setup!$B$17+INDEX('5N inverse'!$A$23:$Y$23,1,'5N mesh'!$B$7+1)*Setup!$B$22</f>
        <v>0</v>
      </c>
      <c r="Z114" s="0" t="n">
        <f aca="false">SUMPRODUCT('5N inverse'!$A$24:$Y$24,'5N mesh'!$B$37:$Z$37,$E113:$AC113)+'5N inverse'!$A$24*$C114/Setup!$B$17+INDEX('5N inverse'!$A$24:$Y$24,1,'5N mesh'!$B$7+1)*Setup!$B$22</f>
        <v>0</v>
      </c>
      <c r="AA114" s="0" t="n">
        <f aca="false">SUMPRODUCT('5N inverse'!$A$25:$Y$25,'5N mesh'!$B$37:$Z$37,$E113:$AC113)+'5N inverse'!$A$25*$C114/Setup!$B$17+INDEX('5N inverse'!$A$25:$Y$25,1,'5N mesh'!$B$7+1)*Setup!$B$22</f>
        <v>0</v>
      </c>
      <c r="AB114" s="0" t="n">
        <f aca="false">SUMPRODUCT('5N inverse'!$A$26:$Y$26,'5N mesh'!$B$37:$Z$37,$E113:$AC113)+'5N inverse'!$A$26*$C114/Setup!$B$17+INDEX('5N inverse'!$A$26:$Y$26,1,'5N mesh'!$B$7+1)*Setup!$B$22</f>
        <v>0</v>
      </c>
      <c r="AC114" s="0" t="n">
        <f aca="false">SUMPRODUCT('5N inverse'!$A$27:$Y$27,'5N mesh'!$B$37:$Z$37,$E113:$AC113)+'5N inverse'!$A$27*$C114/Setup!$B$17+INDEX('5N inverse'!$A$27:$Y$27,1,'5N mesh'!$B$7+1)*Setup!$B$22</f>
        <v>0</v>
      </c>
    </row>
    <row r="115" customFormat="false" ht="15" hidden="false" customHeight="false" outlineLevel="0" collapsed="false">
      <c r="A115" s="0" t="n">
        <v>110</v>
      </c>
      <c r="B115" s="0" t="n">
        <f aca="false">A115*Setup!$B$11/3600</f>
        <v>9.16666666666667</v>
      </c>
      <c r="C115" s="0" t="n">
        <f aca="false">Setup!$B$7+Setup!$B$8*COS(2*PI()*(B115-Setup!$B$9)/24)</f>
        <v>23.1342415442476</v>
      </c>
      <c r="D115" s="0" t="n">
        <f aca="false">(C115-E115)/Setup!$B$17</f>
        <v>26.926360101365</v>
      </c>
      <c r="E115" s="0" t="n">
        <f aca="false">SUMPRODUCT('5N inverse'!$A$3:$Y$3,'5N mesh'!$B$37:$Z$37,$E114:$AC114)+'5N inverse'!$A$3*$C115/Setup!$B$17+INDEX('5N inverse'!$A$3:$Y$3,1,'5N mesh'!$B$7+1)*Setup!$B$22</f>
        <v>19.6338147310701</v>
      </c>
      <c r="F115" s="0" t="n">
        <f aca="false">SUMPRODUCT('5N inverse'!$A$4:$Y$4,'5N mesh'!$B$37:$Z$37,$E114:$AC114)+'5N inverse'!$A$4*$C115/Setup!$B$17+INDEX('5N inverse'!$A$4:$Y$4,1,'5N mesh'!$B$7+1)*Setup!$B$22</f>
        <v>18.866876475338</v>
      </c>
      <c r="G115" s="0" t="n">
        <f aca="false">SUMPRODUCT('5N inverse'!$A$5:$Y$5,'5N mesh'!$B$37:$Z$37,$E114:$AC114)+'5N inverse'!$A$5*$C115/Setup!$B$17+INDEX('5N inverse'!$A$5:$Y$5,1,'5N mesh'!$B$7+1)*Setup!$B$22</f>
        <v>17.3329999638738</v>
      </c>
      <c r="H115" s="0" t="n">
        <f aca="false">SUMPRODUCT('5N inverse'!$A$6:$Y$6,'5N mesh'!$B$37:$Z$37,$E114:$AC114)+'5N inverse'!$A$6*$C115/Setup!$B$17+INDEX('5N inverse'!$A$6:$Y$6,1,'5N mesh'!$B$7+1)*Setup!$B$22</f>
        <v>15.7991234524096</v>
      </c>
      <c r="I115" s="0" t="n">
        <f aca="false">SUMPRODUCT('5N inverse'!$A$7:$Y$7,'5N mesh'!$B$37:$Z$37,$E114:$AC114)+'5N inverse'!$A$7*$C115/Setup!$B$17+INDEX('5N inverse'!$A$7:$Y$7,1,'5N mesh'!$B$7+1)*Setup!$B$22</f>
        <v>15.0321851966775</v>
      </c>
      <c r="J115" s="0" t="n">
        <f aca="false">SUMPRODUCT('5N inverse'!$A$8:$Y$8,'5N mesh'!$B$37:$Z$37,$E114:$AC114)+'5N inverse'!$A$8*$C115/Setup!$B$17+INDEX('5N inverse'!$A$8:$Y$8,1,'5N mesh'!$B$7+1)*Setup!$B$22</f>
        <v>0</v>
      </c>
      <c r="K115" s="0" t="n">
        <f aca="false">SUMPRODUCT('5N inverse'!$A$9:$Y$9,'5N mesh'!$B$37:$Z$37,$E114:$AC114)+'5N inverse'!$A$9*$C115/Setup!$B$17+INDEX('5N inverse'!$A$9:$Y$9,1,'5N mesh'!$B$7+1)*Setup!$B$22</f>
        <v>0</v>
      </c>
      <c r="L115" s="0" t="n">
        <f aca="false">SUMPRODUCT('5N inverse'!$A$10:$Y$10,'5N mesh'!$B$37:$Z$37,$E114:$AC114)+'5N inverse'!$A$10*$C115/Setup!$B$17+INDEX('5N inverse'!$A$10:$Y$10,1,'5N mesh'!$B$7+1)*Setup!$B$22</f>
        <v>0</v>
      </c>
      <c r="M115" s="0" t="n">
        <f aca="false">SUMPRODUCT('5N inverse'!$A$11:$Y$11,'5N mesh'!$B$37:$Z$37,$E114:$AC114)+'5N inverse'!$A$11*$C115/Setup!$B$17+INDEX('5N inverse'!$A$11:$Y$11,1,'5N mesh'!$B$7+1)*Setup!$B$22</f>
        <v>0</v>
      </c>
      <c r="N115" s="0" t="n">
        <f aca="false">SUMPRODUCT('5N inverse'!$A$12:$Y$12,'5N mesh'!$B$37:$Z$37,$E114:$AC114)+'5N inverse'!$A$12*$C115/Setup!$B$17+INDEX('5N inverse'!$A$12:$Y$12,1,'5N mesh'!$B$7+1)*Setup!$B$22</f>
        <v>0</v>
      </c>
      <c r="O115" s="0" t="n">
        <f aca="false">SUMPRODUCT('5N inverse'!$A$13:$Y$13,'5N mesh'!$B$37:$Z$37,$E114:$AC114)+'5N inverse'!$A$13*$C115/Setup!$B$17+INDEX('5N inverse'!$A$13:$Y$13,1,'5N mesh'!$B$7+1)*Setup!$B$22</f>
        <v>0</v>
      </c>
      <c r="P115" s="0" t="n">
        <f aca="false">SUMPRODUCT('5N inverse'!$A$14:$Y$14,'5N mesh'!$B$37:$Z$37,$E114:$AC114)+'5N inverse'!$A$14*$C115/Setup!$B$17+INDEX('5N inverse'!$A$14:$Y$14,1,'5N mesh'!$B$7+1)*Setup!$B$22</f>
        <v>0</v>
      </c>
      <c r="Q115" s="0" t="n">
        <f aca="false">SUMPRODUCT('5N inverse'!$A$15:$Y$15,'5N mesh'!$B$37:$Z$37,$E114:$AC114)+'5N inverse'!$A$15*$C115/Setup!$B$17+INDEX('5N inverse'!$A$15:$Y$15,1,'5N mesh'!$B$7+1)*Setup!$B$22</f>
        <v>0</v>
      </c>
      <c r="R115" s="0" t="n">
        <f aca="false">SUMPRODUCT('5N inverse'!$A$16:$Y$16,'5N mesh'!$B$37:$Z$37,$E114:$AC114)+'5N inverse'!$A$16*$C115/Setup!$B$17+INDEX('5N inverse'!$A$16:$Y$16,1,'5N mesh'!$B$7+1)*Setup!$B$22</f>
        <v>0</v>
      </c>
      <c r="S115" s="0" t="n">
        <f aca="false">SUMPRODUCT('5N inverse'!$A$17:$Y$17,'5N mesh'!$B$37:$Z$37,$E114:$AC114)+'5N inverse'!$A$17*$C115/Setup!$B$17+INDEX('5N inverse'!$A$17:$Y$17,1,'5N mesh'!$B$7+1)*Setup!$B$22</f>
        <v>0</v>
      </c>
      <c r="T115" s="0" t="n">
        <f aca="false">SUMPRODUCT('5N inverse'!$A$18:$Y$18,'5N mesh'!$B$37:$Z$37,$E114:$AC114)+'5N inverse'!$A$18*$C115/Setup!$B$17+INDEX('5N inverse'!$A$18:$Y$18,1,'5N mesh'!$B$7+1)*Setup!$B$22</f>
        <v>0</v>
      </c>
      <c r="U115" s="0" t="n">
        <f aca="false">SUMPRODUCT('5N inverse'!$A$19:$Y$19,'5N mesh'!$B$37:$Z$37,$E114:$AC114)+'5N inverse'!$A$19*$C115/Setup!$B$17+INDEX('5N inverse'!$A$19:$Y$19,1,'5N mesh'!$B$7+1)*Setup!$B$22</f>
        <v>0</v>
      </c>
      <c r="V115" s="0" t="n">
        <f aca="false">SUMPRODUCT('5N inverse'!$A$20:$Y$20,'5N mesh'!$B$37:$Z$37,$E114:$AC114)+'5N inverse'!$A$20*$C115/Setup!$B$17+INDEX('5N inverse'!$A$20:$Y$20,1,'5N mesh'!$B$7+1)*Setup!$B$22</f>
        <v>0</v>
      </c>
      <c r="W115" s="0" t="n">
        <f aca="false">SUMPRODUCT('5N inverse'!$A$21:$Y$21,'5N mesh'!$B$37:$Z$37,$E114:$AC114)+'5N inverse'!$A$21*$C115/Setup!$B$17+INDEX('5N inverse'!$A$21:$Y$21,1,'5N mesh'!$B$7+1)*Setup!$B$22</f>
        <v>0</v>
      </c>
      <c r="X115" s="0" t="n">
        <f aca="false">SUMPRODUCT('5N inverse'!$A$22:$Y$22,'5N mesh'!$B$37:$Z$37,$E114:$AC114)+'5N inverse'!$A$22*$C115/Setup!$B$17+INDEX('5N inverse'!$A$22:$Y$22,1,'5N mesh'!$B$7+1)*Setup!$B$22</f>
        <v>0</v>
      </c>
      <c r="Y115" s="0" t="n">
        <f aca="false">SUMPRODUCT('5N inverse'!$A$23:$Y$23,'5N mesh'!$B$37:$Z$37,$E114:$AC114)+'5N inverse'!$A$23*$C115/Setup!$B$17+INDEX('5N inverse'!$A$23:$Y$23,1,'5N mesh'!$B$7+1)*Setup!$B$22</f>
        <v>0</v>
      </c>
      <c r="Z115" s="0" t="n">
        <f aca="false">SUMPRODUCT('5N inverse'!$A$24:$Y$24,'5N mesh'!$B$37:$Z$37,$E114:$AC114)+'5N inverse'!$A$24*$C115/Setup!$B$17+INDEX('5N inverse'!$A$24:$Y$24,1,'5N mesh'!$B$7+1)*Setup!$B$22</f>
        <v>0</v>
      </c>
      <c r="AA115" s="0" t="n">
        <f aca="false">SUMPRODUCT('5N inverse'!$A$25:$Y$25,'5N mesh'!$B$37:$Z$37,$E114:$AC114)+'5N inverse'!$A$25*$C115/Setup!$B$17+INDEX('5N inverse'!$A$25:$Y$25,1,'5N mesh'!$B$7+1)*Setup!$B$22</f>
        <v>0</v>
      </c>
      <c r="AB115" s="0" t="n">
        <f aca="false">SUMPRODUCT('5N inverse'!$A$26:$Y$26,'5N mesh'!$B$37:$Z$37,$E114:$AC114)+'5N inverse'!$A$26*$C115/Setup!$B$17+INDEX('5N inverse'!$A$26:$Y$26,1,'5N mesh'!$B$7+1)*Setup!$B$22</f>
        <v>0</v>
      </c>
      <c r="AC115" s="0" t="n">
        <f aca="false">SUMPRODUCT('5N inverse'!$A$27:$Y$27,'5N mesh'!$B$37:$Z$37,$E114:$AC114)+'5N inverse'!$A$27*$C115/Setup!$B$17+INDEX('5N inverse'!$A$27:$Y$27,1,'5N mesh'!$B$7+1)*Setup!$B$22</f>
        <v>0</v>
      </c>
    </row>
    <row r="116" customFormat="false" ht="15" hidden="false" customHeight="false" outlineLevel="0" collapsed="false">
      <c r="A116" s="0" t="n">
        <v>111</v>
      </c>
      <c r="B116" s="0" t="n">
        <f aca="false">A116*Setup!$B$11/3600</f>
        <v>9.25</v>
      </c>
      <c r="C116" s="0" t="n">
        <f aca="false">Setup!$B$7+Setup!$B$8*COS(2*PI()*(B116-Setup!$B$9)/24)</f>
        <v>23.2196387119355</v>
      </c>
      <c r="D116" s="0" t="n">
        <f aca="false">(C116-E116)/Setup!$B$17</f>
        <v>27.2392610895402</v>
      </c>
      <c r="E116" s="0" t="n">
        <f aca="false">SUMPRODUCT('5N inverse'!$A$3:$Y$3,'5N mesh'!$B$37:$Z$37,$E115:$AC115)+'5N inverse'!$A$3*$C116/Setup!$B$17+INDEX('5N inverse'!$A$3:$Y$3,1,'5N mesh'!$B$7+1)*Setup!$B$22</f>
        <v>19.6785347702953</v>
      </c>
      <c r="F116" s="0" t="n">
        <f aca="false">SUMPRODUCT('5N inverse'!$A$4:$Y$4,'5N mesh'!$B$37:$Z$37,$E115:$AC115)+'5N inverse'!$A$4*$C116/Setup!$B$17+INDEX('5N inverse'!$A$4:$Y$4,1,'5N mesh'!$B$7+1)*Setup!$B$22</f>
        <v>18.9041952167022</v>
      </c>
      <c r="G116" s="0" t="n">
        <f aca="false">SUMPRODUCT('5N inverse'!$A$5:$Y$5,'5N mesh'!$B$37:$Z$37,$E115:$AC115)+'5N inverse'!$A$5*$C116/Setup!$B$17+INDEX('5N inverse'!$A$5:$Y$5,1,'5N mesh'!$B$7+1)*Setup!$B$22</f>
        <v>17.355516109516</v>
      </c>
      <c r="H116" s="0" t="n">
        <f aca="false">SUMPRODUCT('5N inverse'!$A$6:$Y$6,'5N mesh'!$B$37:$Z$37,$E115:$AC115)+'5N inverse'!$A$6*$C116/Setup!$B$17+INDEX('5N inverse'!$A$6:$Y$6,1,'5N mesh'!$B$7+1)*Setup!$B$22</f>
        <v>15.8068370023298</v>
      </c>
      <c r="I116" s="0" t="n">
        <f aca="false">SUMPRODUCT('5N inverse'!$A$7:$Y$7,'5N mesh'!$B$37:$Z$37,$E115:$AC115)+'5N inverse'!$A$7*$C116/Setup!$B$17+INDEX('5N inverse'!$A$7:$Y$7,1,'5N mesh'!$B$7+1)*Setup!$B$22</f>
        <v>15.0324974487367</v>
      </c>
      <c r="J116" s="0" t="n">
        <f aca="false">SUMPRODUCT('5N inverse'!$A$8:$Y$8,'5N mesh'!$B$37:$Z$37,$E115:$AC115)+'5N inverse'!$A$8*$C116/Setup!$B$17+INDEX('5N inverse'!$A$8:$Y$8,1,'5N mesh'!$B$7+1)*Setup!$B$22</f>
        <v>0</v>
      </c>
      <c r="K116" s="0" t="n">
        <f aca="false">SUMPRODUCT('5N inverse'!$A$9:$Y$9,'5N mesh'!$B$37:$Z$37,$E115:$AC115)+'5N inverse'!$A$9*$C116/Setup!$B$17+INDEX('5N inverse'!$A$9:$Y$9,1,'5N mesh'!$B$7+1)*Setup!$B$22</f>
        <v>0</v>
      </c>
      <c r="L116" s="0" t="n">
        <f aca="false">SUMPRODUCT('5N inverse'!$A$10:$Y$10,'5N mesh'!$B$37:$Z$37,$E115:$AC115)+'5N inverse'!$A$10*$C116/Setup!$B$17+INDEX('5N inverse'!$A$10:$Y$10,1,'5N mesh'!$B$7+1)*Setup!$B$22</f>
        <v>0</v>
      </c>
      <c r="M116" s="0" t="n">
        <f aca="false">SUMPRODUCT('5N inverse'!$A$11:$Y$11,'5N mesh'!$B$37:$Z$37,$E115:$AC115)+'5N inverse'!$A$11*$C116/Setup!$B$17+INDEX('5N inverse'!$A$11:$Y$11,1,'5N mesh'!$B$7+1)*Setup!$B$22</f>
        <v>0</v>
      </c>
      <c r="N116" s="0" t="n">
        <f aca="false">SUMPRODUCT('5N inverse'!$A$12:$Y$12,'5N mesh'!$B$37:$Z$37,$E115:$AC115)+'5N inverse'!$A$12*$C116/Setup!$B$17+INDEX('5N inverse'!$A$12:$Y$12,1,'5N mesh'!$B$7+1)*Setup!$B$22</f>
        <v>0</v>
      </c>
      <c r="O116" s="0" t="n">
        <f aca="false">SUMPRODUCT('5N inverse'!$A$13:$Y$13,'5N mesh'!$B$37:$Z$37,$E115:$AC115)+'5N inverse'!$A$13*$C116/Setup!$B$17+INDEX('5N inverse'!$A$13:$Y$13,1,'5N mesh'!$B$7+1)*Setup!$B$22</f>
        <v>0</v>
      </c>
      <c r="P116" s="0" t="n">
        <f aca="false">SUMPRODUCT('5N inverse'!$A$14:$Y$14,'5N mesh'!$B$37:$Z$37,$E115:$AC115)+'5N inverse'!$A$14*$C116/Setup!$B$17+INDEX('5N inverse'!$A$14:$Y$14,1,'5N mesh'!$B$7+1)*Setup!$B$22</f>
        <v>0</v>
      </c>
      <c r="Q116" s="0" t="n">
        <f aca="false">SUMPRODUCT('5N inverse'!$A$15:$Y$15,'5N mesh'!$B$37:$Z$37,$E115:$AC115)+'5N inverse'!$A$15*$C116/Setup!$B$17+INDEX('5N inverse'!$A$15:$Y$15,1,'5N mesh'!$B$7+1)*Setup!$B$22</f>
        <v>0</v>
      </c>
      <c r="R116" s="0" t="n">
        <f aca="false">SUMPRODUCT('5N inverse'!$A$16:$Y$16,'5N mesh'!$B$37:$Z$37,$E115:$AC115)+'5N inverse'!$A$16*$C116/Setup!$B$17+INDEX('5N inverse'!$A$16:$Y$16,1,'5N mesh'!$B$7+1)*Setup!$B$22</f>
        <v>0</v>
      </c>
      <c r="S116" s="0" t="n">
        <f aca="false">SUMPRODUCT('5N inverse'!$A$17:$Y$17,'5N mesh'!$B$37:$Z$37,$E115:$AC115)+'5N inverse'!$A$17*$C116/Setup!$B$17+INDEX('5N inverse'!$A$17:$Y$17,1,'5N mesh'!$B$7+1)*Setup!$B$22</f>
        <v>0</v>
      </c>
      <c r="T116" s="0" t="n">
        <f aca="false">SUMPRODUCT('5N inverse'!$A$18:$Y$18,'5N mesh'!$B$37:$Z$37,$E115:$AC115)+'5N inverse'!$A$18*$C116/Setup!$B$17+INDEX('5N inverse'!$A$18:$Y$18,1,'5N mesh'!$B$7+1)*Setup!$B$22</f>
        <v>0</v>
      </c>
      <c r="U116" s="0" t="n">
        <f aca="false">SUMPRODUCT('5N inverse'!$A$19:$Y$19,'5N mesh'!$B$37:$Z$37,$E115:$AC115)+'5N inverse'!$A$19*$C116/Setup!$B$17+INDEX('5N inverse'!$A$19:$Y$19,1,'5N mesh'!$B$7+1)*Setup!$B$22</f>
        <v>0</v>
      </c>
      <c r="V116" s="0" t="n">
        <f aca="false">SUMPRODUCT('5N inverse'!$A$20:$Y$20,'5N mesh'!$B$37:$Z$37,$E115:$AC115)+'5N inverse'!$A$20*$C116/Setup!$B$17+INDEX('5N inverse'!$A$20:$Y$20,1,'5N mesh'!$B$7+1)*Setup!$B$22</f>
        <v>0</v>
      </c>
      <c r="W116" s="0" t="n">
        <f aca="false">SUMPRODUCT('5N inverse'!$A$21:$Y$21,'5N mesh'!$B$37:$Z$37,$E115:$AC115)+'5N inverse'!$A$21*$C116/Setup!$B$17+INDEX('5N inverse'!$A$21:$Y$21,1,'5N mesh'!$B$7+1)*Setup!$B$22</f>
        <v>0</v>
      </c>
      <c r="X116" s="0" t="n">
        <f aca="false">SUMPRODUCT('5N inverse'!$A$22:$Y$22,'5N mesh'!$B$37:$Z$37,$E115:$AC115)+'5N inverse'!$A$22*$C116/Setup!$B$17+INDEX('5N inverse'!$A$22:$Y$22,1,'5N mesh'!$B$7+1)*Setup!$B$22</f>
        <v>0</v>
      </c>
      <c r="Y116" s="0" t="n">
        <f aca="false">SUMPRODUCT('5N inverse'!$A$23:$Y$23,'5N mesh'!$B$37:$Z$37,$E115:$AC115)+'5N inverse'!$A$23*$C116/Setup!$B$17+INDEX('5N inverse'!$A$23:$Y$23,1,'5N mesh'!$B$7+1)*Setup!$B$22</f>
        <v>0</v>
      </c>
      <c r="Z116" s="0" t="n">
        <f aca="false">SUMPRODUCT('5N inverse'!$A$24:$Y$24,'5N mesh'!$B$37:$Z$37,$E115:$AC115)+'5N inverse'!$A$24*$C116/Setup!$B$17+INDEX('5N inverse'!$A$24:$Y$24,1,'5N mesh'!$B$7+1)*Setup!$B$22</f>
        <v>0</v>
      </c>
      <c r="AA116" s="0" t="n">
        <f aca="false">SUMPRODUCT('5N inverse'!$A$25:$Y$25,'5N mesh'!$B$37:$Z$37,$E115:$AC115)+'5N inverse'!$A$25*$C116/Setup!$B$17+INDEX('5N inverse'!$A$25:$Y$25,1,'5N mesh'!$B$7+1)*Setup!$B$22</f>
        <v>0</v>
      </c>
      <c r="AB116" s="0" t="n">
        <f aca="false">SUMPRODUCT('5N inverse'!$A$26:$Y$26,'5N mesh'!$B$37:$Z$37,$E115:$AC115)+'5N inverse'!$A$26*$C116/Setup!$B$17+INDEX('5N inverse'!$A$26:$Y$26,1,'5N mesh'!$B$7+1)*Setup!$B$22</f>
        <v>0</v>
      </c>
      <c r="AC116" s="0" t="n">
        <f aca="false">SUMPRODUCT('5N inverse'!$A$27:$Y$27,'5N mesh'!$B$37:$Z$37,$E115:$AC115)+'5N inverse'!$A$27*$C116/Setup!$B$17+INDEX('5N inverse'!$A$27:$Y$27,1,'5N mesh'!$B$7+1)*Setup!$B$22</f>
        <v>0</v>
      </c>
    </row>
    <row r="117" customFormat="false" ht="15" hidden="false" customHeight="false" outlineLevel="0" collapsed="false">
      <c r="A117" s="0" t="n">
        <v>112</v>
      </c>
      <c r="B117" s="0" t="n">
        <f aca="false">A117*Setup!$B$11/3600</f>
        <v>9.33333333333333</v>
      </c>
      <c r="C117" s="0" t="n">
        <f aca="false">Setup!$B$7+Setup!$B$8*COS(2*PI()*(B117-Setup!$B$9)/24)</f>
        <v>23.3054072893323</v>
      </c>
      <c r="D117" s="0" t="n">
        <f aca="false">(C117-E117)/Setup!$B$17</f>
        <v>27.5510582308445</v>
      </c>
      <c r="E117" s="0" t="n">
        <f aca="false">SUMPRODUCT('5N inverse'!$A$3:$Y$3,'5N mesh'!$B$37:$Z$37,$E116:$AC116)+'5N inverse'!$A$3*$C117/Setup!$B$17+INDEX('5N inverse'!$A$3:$Y$3,1,'5N mesh'!$B$7+1)*Setup!$B$22</f>
        <v>19.7237697193225</v>
      </c>
      <c r="F117" s="0" t="n">
        <f aca="false">SUMPRODUCT('5N inverse'!$A$4:$Y$4,'5N mesh'!$B$37:$Z$37,$E116:$AC116)+'5N inverse'!$A$4*$C117/Setup!$B$17+INDEX('5N inverse'!$A$4:$Y$4,1,'5N mesh'!$B$7+1)*Setup!$B$22</f>
        <v>18.9419435454244</v>
      </c>
      <c r="G117" s="0" t="n">
        <f aca="false">SUMPRODUCT('5N inverse'!$A$5:$Y$5,'5N mesh'!$B$37:$Z$37,$E116:$AC116)+'5N inverse'!$A$5*$C117/Setup!$B$17+INDEX('5N inverse'!$A$5:$Y$5,1,'5N mesh'!$B$7+1)*Setup!$B$22</f>
        <v>17.3782911976282</v>
      </c>
      <c r="H117" s="0" t="n">
        <f aca="false">SUMPRODUCT('5N inverse'!$A$6:$Y$6,'5N mesh'!$B$37:$Z$37,$E116:$AC116)+'5N inverse'!$A$6*$C117/Setup!$B$17+INDEX('5N inverse'!$A$6:$Y$6,1,'5N mesh'!$B$7+1)*Setup!$B$22</f>
        <v>15.814638849832</v>
      </c>
      <c r="I117" s="0" t="n">
        <f aca="false">SUMPRODUCT('5N inverse'!$A$7:$Y$7,'5N mesh'!$B$37:$Z$37,$E116:$AC116)+'5N inverse'!$A$7*$C117/Setup!$B$17+INDEX('5N inverse'!$A$7:$Y$7,1,'5N mesh'!$B$7+1)*Setup!$B$22</f>
        <v>15.0328126759339</v>
      </c>
      <c r="J117" s="0" t="n">
        <f aca="false">SUMPRODUCT('5N inverse'!$A$8:$Y$8,'5N mesh'!$B$37:$Z$37,$E116:$AC116)+'5N inverse'!$A$8*$C117/Setup!$B$17+INDEX('5N inverse'!$A$8:$Y$8,1,'5N mesh'!$B$7+1)*Setup!$B$22</f>
        <v>0</v>
      </c>
      <c r="K117" s="0" t="n">
        <f aca="false">SUMPRODUCT('5N inverse'!$A$9:$Y$9,'5N mesh'!$B$37:$Z$37,$E116:$AC116)+'5N inverse'!$A$9*$C117/Setup!$B$17+INDEX('5N inverse'!$A$9:$Y$9,1,'5N mesh'!$B$7+1)*Setup!$B$22</f>
        <v>0</v>
      </c>
      <c r="L117" s="0" t="n">
        <f aca="false">SUMPRODUCT('5N inverse'!$A$10:$Y$10,'5N mesh'!$B$37:$Z$37,$E116:$AC116)+'5N inverse'!$A$10*$C117/Setup!$B$17+INDEX('5N inverse'!$A$10:$Y$10,1,'5N mesh'!$B$7+1)*Setup!$B$22</f>
        <v>0</v>
      </c>
      <c r="M117" s="0" t="n">
        <f aca="false">SUMPRODUCT('5N inverse'!$A$11:$Y$11,'5N mesh'!$B$37:$Z$37,$E116:$AC116)+'5N inverse'!$A$11*$C117/Setup!$B$17+INDEX('5N inverse'!$A$11:$Y$11,1,'5N mesh'!$B$7+1)*Setup!$B$22</f>
        <v>0</v>
      </c>
      <c r="N117" s="0" t="n">
        <f aca="false">SUMPRODUCT('5N inverse'!$A$12:$Y$12,'5N mesh'!$B$37:$Z$37,$E116:$AC116)+'5N inverse'!$A$12*$C117/Setup!$B$17+INDEX('5N inverse'!$A$12:$Y$12,1,'5N mesh'!$B$7+1)*Setup!$B$22</f>
        <v>0</v>
      </c>
      <c r="O117" s="0" t="n">
        <f aca="false">SUMPRODUCT('5N inverse'!$A$13:$Y$13,'5N mesh'!$B$37:$Z$37,$E116:$AC116)+'5N inverse'!$A$13*$C117/Setup!$B$17+INDEX('5N inverse'!$A$13:$Y$13,1,'5N mesh'!$B$7+1)*Setup!$B$22</f>
        <v>0</v>
      </c>
      <c r="P117" s="0" t="n">
        <f aca="false">SUMPRODUCT('5N inverse'!$A$14:$Y$14,'5N mesh'!$B$37:$Z$37,$E116:$AC116)+'5N inverse'!$A$14*$C117/Setup!$B$17+INDEX('5N inverse'!$A$14:$Y$14,1,'5N mesh'!$B$7+1)*Setup!$B$22</f>
        <v>0</v>
      </c>
      <c r="Q117" s="0" t="n">
        <f aca="false">SUMPRODUCT('5N inverse'!$A$15:$Y$15,'5N mesh'!$B$37:$Z$37,$E116:$AC116)+'5N inverse'!$A$15*$C117/Setup!$B$17+INDEX('5N inverse'!$A$15:$Y$15,1,'5N mesh'!$B$7+1)*Setup!$B$22</f>
        <v>0</v>
      </c>
      <c r="R117" s="0" t="n">
        <f aca="false">SUMPRODUCT('5N inverse'!$A$16:$Y$16,'5N mesh'!$B$37:$Z$37,$E116:$AC116)+'5N inverse'!$A$16*$C117/Setup!$B$17+INDEX('5N inverse'!$A$16:$Y$16,1,'5N mesh'!$B$7+1)*Setup!$B$22</f>
        <v>0</v>
      </c>
      <c r="S117" s="0" t="n">
        <f aca="false">SUMPRODUCT('5N inverse'!$A$17:$Y$17,'5N mesh'!$B$37:$Z$37,$E116:$AC116)+'5N inverse'!$A$17*$C117/Setup!$B$17+INDEX('5N inverse'!$A$17:$Y$17,1,'5N mesh'!$B$7+1)*Setup!$B$22</f>
        <v>0</v>
      </c>
      <c r="T117" s="0" t="n">
        <f aca="false">SUMPRODUCT('5N inverse'!$A$18:$Y$18,'5N mesh'!$B$37:$Z$37,$E116:$AC116)+'5N inverse'!$A$18*$C117/Setup!$B$17+INDEX('5N inverse'!$A$18:$Y$18,1,'5N mesh'!$B$7+1)*Setup!$B$22</f>
        <v>0</v>
      </c>
      <c r="U117" s="0" t="n">
        <f aca="false">SUMPRODUCT('5N inverse'!$A$19:$Y$19,'5N mesh'!$B$37:$Z$37,$E116:$AC116)+'5N inverse'!$A$19*$C117/Setup!$B$17+INDEX('5N inverse'!$A$19:$Y$19,1,'5N mesh'!$B$7+1)*Setup!$B$22</f>
        <v>0</v>
      </c>
      <c r="V117" s="0" t="n">
        <f aca="false">SUMPRODUCT('5N inverse'!$A$20:$Y$20,'5N mesh'!$B$37:$Z$37,$E116:$AC116)+'5N inverse'!$A$20*$C117/Setup!$B$17+INDEX('5N inverse'!$A$20:$Y$20,1,'5N mesh'!$B$7+1)*Setup!$B$22</f>
        <v>0</v>
      </c>
      <c r="W117" s="0" t="n">
        <f aca="false">SUMPRODUCT('5N inverse'!$A$21:$Y$21,'5N mesh'!$B$37:$Z$37,$E116:$AC116)+'5N inverse'!$A$21*$C117/Setup!$B$17+INDEX('5N inverse'!$A$21:$Y$21,1,'5N mesh'!$B$7+1)*Setup!$B$22</f>
        <v>0</v>
      </c>
      <c r="X117" s="0" t="n">
        <f aca="false">SUMPRODUCT('5N inverse'!$A$22:$Y$22,'5N mesh'!$B$37:$Z$37,$E116:$AC116)+'5N inverse'!$A$22*$C117/Setup!$B$17+INDEX('5N inverse'!$A$22:$Y$22,1,'5N mesh'!$B$7+1)*Setup!$B$22</f>
        <v>0</v>
      </c>
      <c r="Y117" s="0" t="n">
        <f aca="false">SUMPRODUCT('5N inverse'!$A$23:$Y$23,'5N mesh'!$B$37:$Z$37,$E116:$AC116)+'5N inverse'!$A$23*$C117/Setup!$B$17+INDEX('5N inverse'!$A$23:$Y$23,1,'5N mesh'!$B$7+1)*Setup!$B$22</f>
        <v>0</v>
      </c>
      <c r="Z117" s="0" t="n">
        <f aca="false">SUMPRODUCT('5N inverse'!$A$24:$Y$24,'5N mesh'!$B$37:$Z$37,$E116:$AC116)+'5N inverse'!$A$24*$C117/Setup!$B$17+INDEX('5N inverse'!$A$24:$Y$24,1,'5N mesh'!$B$7+1)*Setup!$B$22</f>
        <v>0</v>
      </c>
      <c r="AA117" s="0" t="n">
        <f aca="false">SUMPRODUCT('5N inverse'!$A$25:$Y$25,'5N mesh'!$B$37:$Z$37,$E116:$AC116)+'5N inverse'!$A$25*$C117/Setup!$B$17+INDEX('5N inverse'!$A$25:$Y$25,1,'5N mesh'!$B$7+1)*Setup!$B$22</f>
        <v>0</v>
      </c>
      <c r="AB117" s="0" t="n">
        <f aca="false">SUMPRODUCT('5N inverse'!$A$26:$Y$26,'5N mesh'!$B$37:$Z$37,$E116:$AC116)+'5N inverse'!$A$26*$C117/Setup!$B$17+INDEX('5N inverse'!$A$26:$Y$26,1,'5N mesh'!$B$7+1)*Setup!$B$22</f>
        <v>0</v>
      </c>
      <c r="AC117" s="0" t="n">
        <f aca="false">SUMPRODUCT('5N inverse'!$A$27:$Y$27,'5N mesh'!$B$37:$Z$37,$E116:$AC116)+'5N inverse'!$A$27*$C117/Setup!$B$17+INDEX('5N inverse'!$A$27:$Y$27,1,'5N mesh'!$B$7+1)*Setup!$B$22</f>
        <v>0</v>
      </c>
    </row>
    <row r="118" customFormat="false" ht="15" hidden="false" customHeight="false" outlineLevel="0" collapsed="false">
      <c r="A118" s="0" t="n">
        <v>113</v>
      </c>
      <c r="B118" s="0" t="n">
        <f aca="false">A118*Setup!$B$11/3600</f>
        <v>9.41666666666667</v>
      </c>
      <c r="C118" s="0" t="n">
        <f aca="false">Setup!$B$7+Setup!$B$8*COS(2*PI()*(B118-Setup!$B$9)/24)</f>
        <v>23.3915064552403</v>
      </c>
      <c r="D118" s="0" t="n">
        <f aca="false">(C118-E118)/Setup!$B$17</f>
        <v>27.8614572730358</v>
      </c>
      <c r="E118" s="0" t="n">
        <f aca="false">SUMPRODUCT('5N inverse'!$A$3:$Y$3,'5N mesh'!$B$37:$Z$37,$E117:$AC117)+'5N inverse'!$A$3*$C118/Setup!$B$17+INDEX('5N inverse'!$A$3:$Y$3,1,'5N mesh'!$B$7+1)*Setup!$B$22</f>
        <v>19.7695170097457</v>
      </c>
      <c r="F118" s="0" t="n">
        <f aca="false">SUMPRODUCT('5N inverse'!$A$4:$Y$4,'5N mesh'!$B$37:$Z$37,$E117:$AC117)+'5N inverse'!$A$4*$C118/Setup!$B$17+INDEX('5N inverse'!$A$4:$Y$4,1,'5N mesh'!$B$7+1)*Setup!$B$22</f>
        <v>18.9801193306377</v>
      </c>
      <c r="G118" s="0" t="n">
        <f aca="false">SUMPRODUCT('5N inverse'!$A$5:$Y$5,'5N mesh'!$B$37:$Z$37,$E117:$AC117)+'5N inverse'!$A$5*$C118/Setup!$B$17+INDEX('5N inverse'!$A$5:$Y$5,1,'5N mesh'!$B$7+1)*Setup!$B$22</f>
        <v>17.4013239724217</v>
      </c>
      <c r="H118" s="0" t="n">
        <f aca="false">SUMPRODUCT('5N inverse'!$A$6:$Y$6,'5N mesh'!$B$37:$Z$37,$E117:$AC117)+'5N inverse'!$A$6*$C118/Setup!$B$17+INDEX('5N inverse'!$A$6:$Y$6,1,'5N mesh'!$B$7+1)*Setup!$B$22</f>
        <v>15.8225286142057</v>
      </c>
      <c r="I118" s="0" t="n">
        <f aca="false">SUMPRODUCT('5N inverse'!$A$7:$Y$7,'5N mesh'!$B$37:$Z$37,$E117:$AC117)+'5N inverse'!$A$7*$C118/Setup!$B$17+INDEX('5N inverse'!$A$7:$Y$7,1,'5N mesh'!$B$7+1)*Setup!$B$22</f>
        <v>15.0331309350978</v>
      </c>
      <c r="J118" s="0" t="n">
        <f aca="false">SUMPRODUCT('5N inverse'!$A$8:$Y$8,'5N mesh'!$B$37:$Z$37,$E117:$AC117)+'5N inverse'!$A$8*$C118/Setup!$B$17+INDEX('5N inverse'!$A$8:$Y$8,1,'5N mesh'!$B$7+1)*Setup!$B$22</f>
        <v>0</v>
      </c>
      <c r="K118" s="0" t="n">
        <f aca="false">SUMPRODUCT('5N inverse'!$A$9:$Y$9,'5N mesh'!$B$37:$Z$37,$E117:$AC117)+'5N inverse'!$A$9*$C118/Setup!$B$17+INDEX('5N inverse'!$A$9:$Y$9,1,'5N mesh'!$B$7+1)*Setup!$B$22</f>
        <v>0</v>
      </c>
      <c r="L118" s="0" t="n">
        <f aca="false">SUMPRODUCT('5N inverse'!$A$10:$Y$10,'5N mesh'!$B$37:$Z$37,$E117:$AC117)+'5N inverse'!$A$10*$C118/Setup!$B$17+INDEX('5N inverse'!$A$10:$Y$10,1,'5N mesh'!$B$7+1)*Setup!$B$22</f>
        <v>0</v>
      </c>
      <c r="M118" s="0" t="n">
        <f aca="false">SUMPRODUCT('5N inverse'!$A$11:$Y$11,'5N mesh'!$B$37:$Z$37,$E117:$AC117)+'5N inverse'!$A$11*$C118/Setup!$B$17+INDEX('5N inverse'!$A$11:$Y$11,1,'5N mesh'!$B$7+1)*Setup!$B$22</f>
        <v>0</v>
      </c>
      <c r="N118" s="0" t="n">
        <f aca="false">SUMPRODUCT('5N inverse'!$A$12:$Y$12,'5N mesh'!$B$37:$Z$37,$E117:$AC117)+'5N inverse'!$A$12*$C118/Setup!$B$17+INDEX('5N inverse'!$A$12:$Y$12,1,'5N mesh'!$B$7+1)*Setup!$B$22</f>
        <v>0</v>
      </c>
      <c r="O118" s="0" t="n">
        <f aca="false">SUMPRODUCT('5N inverse'!$A$13:$Y$13,'5N mesh'!$B$37:$Z$37,$E117:$AC117)+'5N inverse'!$A$13*$C118/Setup!$B$17+INDEX('5N inverse'!$A$13:$Y$13,1,'5N mesh'!$B$7+1)*Setup!$B$22</f>
        <v>0</v>
      </c>
      <c r="P118" s="0" t="n">
        <f aca="false">SUMPRODUCT('5N inverse'!$A$14:$Y$14,'5N mesh'!$B$37:$Z$37,$E117:$AC117)+'5N inverse'!$A$14*$C118/Setup!$B$17+INDEX('5N inverse'!$A$14:$Y$14,1,'5N mesh'!$B$7+1)*Setup!$B$22</f>
        <v>0</v>
      </c>
      <c r="Q118" s="0" t="n">
        <f aca="false">SUMPRODUCT('5N inverse'!$A$15:$Y$15,'5N mesh'!$B$37:$Z$37,$E117:$AC117)+'5N inverse'!$A$15*$C118/Setup!$B$17+INDEX('5N inverse'!$A$15:$Y$15,1,'5N mesh'!$B$7+1)*Setup!$B$22</f>
        <v>0</v>
      </c>
      <c r="R118" s="0" t="n">
        <f aca="false">SUMPRODUCT('5N inverse'!$A$16:$Y$16,'5N mesh'!$B$37:$Z$37,$E117:$AC117)+'5N inverse'!$A$16*$C118/Setup!$B$17+INDEX('5N inverse'!$A$16:$Y$16,1,'5N mesh'!$B$7+1)*Setup!$B$22</f>
        <v>0</v>
      </c>
      <c r="S118" s="0" t="n">
        <f aca="false">SUMPRODUCT('5N inverse'!$A$17:$Y$17,'5N mesh'!$B$37:$Z$37,$E117:$AC117)+'5N inverse'!$A$17*$C118/Setup!$B$17+INDEX('5N inverse'!$A$17:$Y$17,1,'5N mesh'!$B$7+1)*Setup!$B$22</f>
        <v>0</v>
      </c>
      <c r="T118" s="0" t="n">
        <f aca="false">SUMPRODUCT('5N inverse'!$A$18:$Y$18,'5N mesh'!$B$37:$Z$37,$E117:$AC117)+'5N inverse'!$A$18*$C118/Setup!$B$17+INDEX('5N inverse'!$A$18:$Y$18,1,'5N mesh'!$B$7+1)*Setup!$B$22</f>
        <v>0</v>
      </c>
      <c r="U118" s="0" t="n">
        <f aca="false">SUMPRODUCT('5N inverse'!$A$19:$Y$19,'5N mesh'!$B$37:$Z$37,$E117:$AC117)+'5N inverse'!$A$19*$C118/Setup!$B$17+INDEX('5N inverse'!$A$19:$Y$19,1,'5N mesh'!$B$7+1)*Setup!$B$22</f>
        <v>0</v>
      </c>
      <c r="V118" s="0" t="n">
        <f aca="false">SUMPRODUCT('5N inverse'!$A$20:$Y$20,'5N mesh'!$B$37:$Z$37,$E117:$AC117)+'5N inverse'!$A$20*$C118/Setup!$B$17+INDEX('5N inverse'!$A$20:$Y$20,1,'5N mesh'!$B$7+1)*Setup!$B$22</f>
        <v>0</v>
      </c>
      <c r="W118" s="0" t="n">
        <f aca="false">SUMPRODUCT('5N inverse'!$A$21:$Y$21,'5N mesh'!$B$37:$Z$37,$E117:$AC117)+'5N inverse'!$A$21*$C118/Setup!$B$17+INDEX('5N inverse'!$A$21:$Y$21,1,'5N mesh'!$B$7+1)*Setup!$B$22</f>
        <v>0</v>
      </c>
      <c r="X118" s="0" t="n">
        <f aca="false">SUMPRODUCT('5N inverse'!$A$22:$Y$22,'5N mesh'!$B$37:$Z$37,$E117:$AC117)+'5N inverse'!$A$22*$C118/Setup!$B$17+INDEX('5N inverse'!$A$22:$Y$22,1,'5N mesh'!$B$7+1)*Setup!$B$22</f>
        <v>0</v>
      </c>
      <c r="Y118" s="0" t="n">
        <f aca="false">SUMPRODUCT('5N inverse'!$A$23:$Y$23,'5N mesh'!$B$37:$Z$37,$E117:$AC117)+'5N inverse'!$A$23*$C118/Setup!$B$17+INDEX('5N inverse'!$A$23:$Y$23,1,'5N mesh'!$B$7+1)*Setup!$B$22</f>
        <v>0</v>
      </c>
      <c r="Z118" s="0" t="n">
        <f aca="false">SUMPRODUCT('5N inverse'!$A$24:$Y$24,'5N mesh'!$B$37:$Z$37,$E117:$AC117)+'5N inverse'!$A$24*$C118/Setup!$B$17+INDEX('5N inverse'!$A$24:$Y$24,1,'5N mesh'!$B$7+1)*Setup!$B$22</f>
        <v>0</v>
      </c>
      <c r="AA118" s="0" t="n">
        <f aca="false">SUMPRODUCT('5N inverse'!$A$25:$Y$25,'5N mesh'!$B$37:$Z$37,$E117:$AC117)+'5N inverse'!$A$25*$C118/Setup!$B$17+INDEX('5N inverse'!$A$25:$Y$25,1,'5N mesh'!$B$7+1)*Setup!$B$22</f>
        <v>0</v>
      </c>
      <c r="AB118" s="0" t="n">
        <f aca="false">SUMPRODUCT('5N inverse'!$A$26:$Y$26,'5N mesh'!$B$37:$Z$37,$E117:$AC117)+'5N inverse'!$A$26*$C118/Setup!$B$17+INDEX('5N inverse'!$A$26:$Y$26,1,'5N mesh'!$B$7+1)*Setup!$B$22</f>
        <v>0</v>
      </c>
      <c r="AC118" s="0" t="n">
        <f aca="false">SUMPRODUCT('5N inverse'!$A$27:$Y$27,'5N mesh'!$B$37:$Z$37,$E117:$AC117)+'5N inverse'!$A$27*$C118/Setup!$B$17+INDEX('5N inverse'!$A$27:$Y$27,1,'5N mesh'!$B$7+1)*Setup!$B$22</f>
        <v>0</v>
      </c>
    </row>
    <row r="119" customFormat="false" ht="15" hidden="false" customHeight="false" outlineLevel="0" collapsed="false">
      <c r="A119" s="0" t="n">
        <v>114</v>
      </c>
      <c r="B119" s="0" t="n">
        <f aca="false">A119*Setup!$B$11/3600</f>
        <v>9.5</v>
      </c>
      <c r="C119" s="0" t="n">
        <f aca="false">Setup!$B$7+Setup!$B$8*COS(2*PI()*(B119-Setup!$B$9)/24)</f>
        <v>23.4778952311198</v>
      </c>
      <c r="D119" s="0" t="n">
        <f aca="false">(C119-E119)/Setup!$B$17</f>
        <v>28.1701665677098</v>
      </c>
      <c r="E119" s="0" t="n">
        <f aca="false">SUMPRODUCT('5N inverse'!$A$3:$Y$3,'5N mesh'!$B$37:$Z$37,$E118:$AC118)+'5N inverse'!$A$3*$C119/Setup!$B$17+INDEX('5N inverse'!$A$3:$Y$3,1,'5N mesh'!$B$7+1)*Setup!$B$22</f>
        <v>19.8157735773175</v>
      </c>
      <c r="F119" s="0" t="n">
        <f aca="false">SUMPRODUCT('5N inverse'!$A$4:$Y$4,'5N mesh'!$B$37:$Z$37,$E118:$AC118)+'5N inverse'!$A$4*$C119/Setup!$B$17+INDEX('5N inverse'!$A$4:$Y$4,1,'5N mesh'!$B$7+1)*Setup!$B$22</f>
        <v>19.0187200277051</v>
      </c>
      <c r="G119" s="0" t="n">
        <f aca="false">SUMPRODUCT('5N inverse'!$A$5:$Y$5,'5N mesh'!$B$37:$Z$37,$E118:$AC118)+'5N inverse'!$A$5*$C119/Setup!$B$17+INDEX('5N inverse'!$A$5:$Y$5,1,'5N mesh'!$B$7+1)*Setup!$B$22</f>
        <v>17.4246129284803</v>
      </c>
      <c r="H119" s="0" t="n">
        <f aca="false">SUMPRODUCT('5N inverse'!$A$6:$Y$6,'5N mesh'!$B$37:$Z$37,$E118:$AC118)+'5N inverse'!$A$6*$C119/Setup!$B$17+INDEX('5N inverse'!$A$6:$Y$6,1,'5N mesh'!$B$7+1)*Setup!$B$22</f>
        <v>15.8305058292554</v>
      </c>
      <c r="I119" s="0" t="n">
        <f aca="false">SUMPRODUCT('5N inverse'!$A$7:$Y$7,'5N mesh'!$B$37:$Z$37,$E118:$AC118)+'5N inverse'!$A$7*$C119/Setup!$B$17+INDEX('5N inverse'!$A$7:$Y$7,1,'5N mesh'!$B$7+1)*Setup!$B$22</f>
        <v>15.033452279643</v>
      </c>
      <c r="J119" s="0" t="n">
        <f aca="false">SUMPRODUCT('5N inverse'!$A$8:$Y$8,'5N mesh'!$B$37:$Z$37,$E118:$AC118)+'5N inverse'!$A$8*$C119/Setup!$B$17+INDEX('5N inverse'!$A$8:$Y$8,1,'5N mesh'!$B$7+1)*Setup!$B$22</f>
        <v>0</v>
      </c>
      <c r="K119" s="0" t="n">
        <f aca="false">SUMPRODUCT('5N inverse'!$A$9:$Y$9,'5N mesh'!$B$37:$Z$37,$E118:$AC118)+'5N inverse'!$A$9*$C119/Setup!$B$17+INDEX('5N inverse'!$A$9:$Y$9,1,'5N mesh'!$B$7+1)*Setup!$B$22</f>
        <v>0</v>
      </c>
      <c r="L119" s="0" t="n">
        <f aca="false">SUMPRODUCT('5N inverse'!$A$10:$Y$10,'5N mesh'!$B$37:$Z$37,$E118:$AC118)+'5N inverse'!$A$10*$C119/Setup!$B$17+INDEX('5N inverse'!$A$10:$Y$10,1,'5N mesh'!$B$7+1)*Setup!$B$22</f>
        <v>0</v>
      </c>
      <c r="M119" s="0" t="n">
        <f aca="false">SUMPRODUCT('5N inverse'!$A$11:$Y$11,'5N mesh'!$B$37:$Z$37,$E118:$AC118)+'5N inverse'!$A$11*$C119/Setup!$B$17+INDEX('5N inverse'!$A$11:$Y$11,1,'5N mesh'!$B$7+1)*Setup!$B$22</f>
        <v>0</v>
      </c>
      <c r="N119" s="0" t="n">
        <f aca="false">SUMPRODUCT('5N inverse'!$A$12:$Y$12,'5N mesh'!$B$37:$Z$37,$E118:$AC118)+'5N inverse'!$A$12*$C119/Setup!$B$17+INDEX('5N inverse'!$A$12:$Y$12,1,'5N mesh'!$B$7+1)*Setup!$B$22</f>
        <v>0</v>
      </c>
      <c r="O119" s="0" t="n">
        <f aca="false">SUMPRODUCT('5N inverse'!$A$13:$Y$13,'5N mesh'!$B$37:$Z$37,$E118:$AC118)+'5N inverse'!$A$13*$C119/Setup!$B$17+INDEX('5N inverse'!$A$13:$Y$13,1,'5N mesh'!$B$7+1)*Setup!$B$22</f>
        <v>0</v>
      </c>
      <c r="P119" s="0" t="n">
        <f aca="false">SUMPRODUCT('5N inverse'!$A$14:$Y$14,'5N mesh'!$B$37:$Z$37,$E118:$AC118)+'5N inverse'!$A$14*$C119/Setup!$B$17+INDEX('5N inverse'!$A$14:$Y$14,1,'5N mesh'!$B$7+1)*Setup!$B$22</f>
        <v>0</v>
      </c>
      <c r="Q119" s="0" t="n">
        <f aca="false">SUMPRODUCT('5N inverse'!$A$15:$Y$15,'5N mesh'!$B$37:$Z$37,$E118:$AC118)+'5N inverse'!$A$15*$C119/Setup!$B$17+INDEX('5N inverse'!$A$15:$Y$15,1,'5N mesh'!$B$7+1)*Setup!$B$22</f>
        <v>0</v>
      </c>
      <c r="R119" s="0" t="n">
        <f aca="false">SUMPRODUCT('5N inverse'!$A$16:$Y$16,'5N mesh'!$B$37:$Z$37,$E118:$AC118)+'5N inverse'!$A$16*$C119/Setup!$B$17+INDEX('5N inverse'!$A$16:$Y$16,1,'5N mesh'!$B$7+1)*Setup!$B$22</f>
        <v>0</v>
      </c>
      <c r="S119" s="0" t="n">
        <f aca="false">SUMPRODUCT('5N inverse'!$A$17:$Y$17,'5N mesh'!$B$37:$Z$37,$E118:$AC118)+'5N inverse'!$A$17*$C119/Setup!$B$17+INDEX('5N inverse'!$A$17:$Y$17,1,'5N mesh'!$B$7+1)*Setup!$B$22</f>
        <v>0</v>
      </c>
      <c r="T119" s="0" t="n">
        <f aca="false">SUMPRODUCT('5N inverse'!$A$18:$Y$18,'5N mesh'!$B$37:$Z$37,$E118:$AC118)+'5N inverse'!$A$18*$C119/Setup!$B$17+INDEX('5N inverse'!$A$18:$Y$18,1,'5N mesh'!$B$7+1)*Setup!$B$22</f>
        <v>0</v>
      </c>
      <c r="U119" s="0" t="n">
        <f aca="false">SUMPRODUCT('5N inverse'!$A$19:$Y$19,'5N mesh'!$B$37:$Z$37,$E118:$AC118)+'5N inverse'!$A$19*$C119/Setup!$B$17+INDEX('5N inverse'!$A$19:$Y$19,1,'5N mesh'!$B$7+1)*Setup!$B$22</f>
        <v>0</v>
      </c>
      <c r="V119" s="0" t="n">
        <f aca="false">SUMPRODUCT('5N inverse'!$A$20:$Y$20,'5N mesh'!$B$37:$Z$37,$E118:$AC118)+'5N inverse'!$A$20*$C119/Setup!$B$17+INDEX('5N inverse'!$A$20:$Y$20,1,'5N mesh'!$B$7+1)*Setup!$B$22</f>
        <v>0</v>
      </c>
      <c r="W119" s="0" t="n">
        <f aca="false">SUMPRODUCT('5N inverse'!$A$21:$Y$21,'5N mesh'!$B$37:$Z$37,$E118:$AC118)+'5N inverse'!$A$21*$C119/Setup!$B$17+INDEX('5N inverse'!$A$21:$Y$21,1,'5N mesh'!$B$7+1)*Setup!$B$22</f>
        <v>0</v>
      </c>
      <c r="X119" s="0" t="n">
        <f aca="false">SUMPRODUCT('5N inverse'!$A$22:$Y$22,'5N mesh'!$B$37:$Z$37,$E118:$AC118)+'5N inverse'!$A$22*$C119/Setup!$B$17+INDEX('5N inverse'!$A$22:$Y$22,1,'5N mesh'!$B$7+1)*Setup!$B$22</f>
        <v>0</v>
      </c>
      <c r="Y119" s="0" t="n">
        <f aca="false">SUMPRODUCT('5N inverse'!$A$23:$Y$23,'5N mesh'!$B$37:$Z$37,$E118:$AC118)+'5N inverse'!$A$23*$C119/Setup!$B$17+INDEX('5N inverse'!$A$23:$Y$23,1,'5N mesh'!$B$7+1)*Setup!$B$22</f>
        <v>0</v>
      </c>
      <c r="Z119" s="0" t="n">
        <f aca="false">SUMPRODUCT('5N inverse'!$A$24:$Y$24,'5N mesh'!$B$37:$Z$37,$E118:$AC118)+'5N inverse'!$A$24*$C119/Setup!$B$17+INDEX('5N inverse'!$A$24:$Y$24,1,'5N mesh'!$B$7+1)*Setup!$B$22</f>
        <v>0</v>
      </c>
      <c r="AA119" s="0" t="n">
        <f aca="false">SUMPRODUCT('5N inverse'!$A$25:$Y$25,'5N mesh'!$B$37:$Z$37,$E118:$AC118)+'5N inverse'!$A$25*$C119/Setup!$B$17+INDEX('5N inverse'!$A$25:$Y$25,1,'5N mesh'!$B$7+1)*Setup!$B$22</f>
        <v>0</v>
      </c>
      <c r="AB119" s="0" t="n">
        <f aca="false">SUMPRODUCT('5N inverse'!$A$26:$Y$26,'5N mesh'!$B$37:$Z$37,$E118:$AC118)+'5N inverse'!$A$26*$C119/Setup!$B$17+INDEX('5N inverse'!$A$26:$Y$26,1,'5N mesh'!$B$7+1)*Setup!$B$22</f>
        <v>0</v>
      </c>
      <c r="AC119" s="0" t="n">
        <f aca="false">SUMPRODUCT('5N inverse'!$A$27:$Y$27,'5N mesh'!$B$37:$Z$37,$E118:$AC118)+'5N inverse'!$A$27*$C119/Setup!$B$17+INDEX('5N inverse'!$A$27:$Y$27,1,'5N mesh'!$B$7+1)*Setup!$B$22</f>
        <v>0</v>
      </c>
    </row>
    <row r="120" customFormat="false" ht="15" hidden="false" customHeight="false" outlineLevel="0" collapsed="false">
      <c r="A120" s="0" t="n">
        <v>115</v>
      </c>
      <c r="B120" s="0" t="n">
        <f aca="false">A120*Setup!$B$11/3600</f>
        <v>9.58333333333333</v>
      </c>
      <c r="C120" s="0" t="n">
        <f aca="false">Setup!$B$7+Setup!$B$8*COS(2*PI()*(B120-Setup!$B$9)/24)</f>
        <v>23.5645325005921</v>
      </c>
      <c r="D120" s="0" t="n">
        <f aca="false">(C120-E120)/Setup!$B$17</f>
        <v>28.4768971833453</v>
      </c>
      <c r="E120" s="0" t="n">
        <f aca="false">SUMPRODUCT('5N inverse'!$A$3:$Y$3,'5N mesh'!$B$37:$Z$37,$E119:$AC119)+'5N inverse'!$A$3*$C120/Setup!$B$17+INDEX('5N inverse'!$A$3:$Y$3,1,'5N mesh'!$B$7+1)*Setup!$B$22</f>
        <v>19.8625358667573</v>
      </c>
      <c r="F120" s="0" t="n">
        <f aca="false">SUMPRODUCT('5N inverse'!$A$4:$Y$4,'5N mesh'!$B$37:$Z$37,$E119:$AC119)+'5N inverse'!$A$4*$C120/Setup!$B$17+INDEX('5N inverse'!$A$4:$Y$4,1,'5N mesh'!$B$7+1)*Setup!$B$22</f>
        <v>19.0577426822209</v>
      </c>
      <c r="G120" s="0" t="n">
        <f aca="false">SUMPRODUCT('5N inverse'!$A$5:$Y$5,'5N mesh'!$B$37:$Z$37,$E119:$AC119)+'5N inverse'!$A$5*$C120/Setup!$B$17+INDEX('5N inverse'!$A$5:$Y$5,1,'5N mesh'!$B$7+1)*Setup!$B$22</f>
        <v>17.4481563131481</v>
      </c>
      <c r="H120" s="0" t="n">
        <f aca="false">SUMPRODUCT('5N inverse'!$A$6:$Y$6,'5N mesh'!$B$37:$Z$37,$E119:$AC119)+'5N inverse'!$A$6*$C120/Setup!$B$17+INDEX('5N inverse'!$A$6:$Y$6,1,'5N mesh'!$B$7+1)*Setup!$B$22</f>
        <v>15.8385699440753</v>
      </c>
      <c r="I120" s="0" t="n">
        <f aca="false">SUMPRODUCT('5N inverse'!$A$7:$Y$7,'5N mesh'!$B$37:$Z$37,$E119:$AC119)+'5N inverse'!$A$7*$C120/Setup!$B$17+INDEX('5N inverse'!$A$7:$Y$7,1,'5N mesh'!$B$7+1)*Setup!$B$22</f>
        <v>15.0337767595389</v>
      </c>
      <c r="J120" s="0" t="n">
        <f aca="false">SUMPRODUCT('5N inverse'!$A$8:$Y$8,'5N mesh'!$B$37:$Z$37,$E119:$AC119)+'5N inverse'!$A$8*$C120/Setup!$B$17+INDEX('5N inverse'!$A$8:$Y$8,1,'5N mesh'!$B$7+1)*Setup!$B$22</f>
        <v>0</v>
      </c>
      <c r="K120" s="0" t="n">
        <f aca="false">SUMPRODUCT('5N inverse'!$A$9:$Y$9,'5N mesh'!$B$37:$Z$37,$E119:$AC119)+'5N inverse'!$A$9*$C120/Setup!$B$17+INDEX('5N inverse'!$A$9:$Y$9,1,'5N mesh'!$B$7+1)*Setup!$B$22</f>
        <v>0</v>
      </c>
      <c r="L120" s="0" t="n">
        <f aca="false">SUMPRODUCT('5N inverse'!$A$10:$Y$10,'5N mesh'!$B$37:$Z$37,$E119:$AC119)+'5N inverse'!$A$10*$C120/Setup!$B$17+INDEX('5N inverse'!$A$10:$Y$10,1,'5N mesh'!$B$7+1)*Setup!$B$22</f>
        <v>0</v>
      </c>
      <c r="M120" s="0" t="n">
        <f aca="false">SUMPRODUCT('5N inverse'!$A$11:$Y$11,'5N mesh'!$B$37:$Z$37,$E119:$AC119)+'5N inverse'!$A$11*$C120/Setup!$B$17+INDEX('5N inverse'!$A$11:$Y$11,1,'5N mesh'!$B$7+1)*Setup!$B$22</f>
        <v>0</v>
      </c>
      <c r="N120" s="0" t="n">
        <f aca="false">SUMPRODUCT('5N inverse'!$A$12:$Y$12,'5N mesh'!$B$37:$Z$37,$E119:$AC119)+'5N inverse'!$A$12*$C120/Setup!$B$17+INDEX('5N inverse'!$A$12:$Y$12,1,'5N mesh'!$B$7+1)*Setup!$B$22</f>
        <v>0</v>
      </c>
      <c r="O120" s="0" t="n">
        <f aca="false">SUMPRODUCT('5N inverse'!$A$13:$Y$13,'5N mesh'!$B$37:$Z$37,$E119:$AC119)+'5N inverse'!$A$13*$C120/Setup!$B$17+INDEX('5N inverse'!$A$13:$Y$13,1,'5N mesh'!$B$7+1)*Setup!$B$22</f>
        <v>0</v>
      </c>
      <c r="P120" s="0" t="n">
        <f aca="false">SUMPRODUCT('5N inverse'!$A$14:$Y$14,'5N mesh'!$B$37:$Z$37,$E119:$AC119)+'5N inverse'!$A$14*$C120/Setup!$B$17+INDEX('5N inverse'!$A$14:$Y$14,1,'5N mesh'!$B$7+1)*Setup!$B$22</f>
        <v>0</v>
      </c>
      <c r="Q120" s="0" t="n">
        <f aca="false">SUMPRODUCT('5N inverse'!$A$15:$Y$15,'5N mesh'!$B$37:$Z$37,$E119:$AC119)+'5N inverse'!$A$15*$C120/Setup!$B$17+INDEX('5N inverse'!$A$15:$Y$15,1,'5N mesh'!$B$7+1)*Setup!$B$22</f>
        <v>0</v>
      </c>
      <c r="R120" s="0" t="n">
        <f aca="false">SUMPRODUCT('5N inverse'!$A$16:$Y$16,'5N mesh'!$B$37:$Z$37,$E119:$AC119)+'5N inverse'!$A$16*$C120/Setup!$B$17+INDEX('5N inverse'!$A$16:$Y$16,1,'5N mesh'!$B$7+1)*Setup!$B$22</f>
        <v>0</v>
      </c>
      <c r="S120" s="0" t="n">
        <f aca="false">SUMPRODUCT('5N inverse'!$A$17:$Y$17,'5N mesh'!$B$37:$Z$37,$E119:$AC119)+'5N inverse'!$A$17*$C120/Setup!$B$17+INDEX('5N inverse'!$A$17:$Y$17,1,'5N mesh'!$B$7+1)*Setup!$B$22</f>
        <v>0</v>
      </c>
      <c r="T120" s="0" t="n">
        <f aca="false">SUMPRODUCT('5N inverse'!$A$18:$Y$18,'5N mesh'!$B$37:$Z$37,$E119:$AC119)+'5N inverse'!$A$18*$C120/Setup!$B$17+INDEX('5N inverse'!$A$18:$Y$18,1,'5N mesh'!$B$7+1)*Setup!$B$22</f>
        <v>0</v>
      </c>
      <c r="U120" s="0" t="n">
        <f aca="false">SUMPRODUCT('5N inverse'!$A$19:$Y$19,'5N mesh'!$B$37:$Z$37,$E119:$AC119)+'5N inverse'!$A$19*$C120/Setup!$B$17+INDEX('5N inverse'!$A$19:$Y$19,1,'5N mesh'!$B$7+1)*Setup!$B$22</f>
        <v>0</v>
      </c>
      <c r="V120" s="0" t="n">
        <f aca="false">SUMPRODUCT('5N inverse'!$A$20:$Y$20,'5N mesh'!$B$37:$Z$37,$E119:$AC119)+'5N inverse'!$A$20*$C120/Setup!$B$17+INDEX('5N inverse'!$A$20:$Y$20,1,'5N mesh'!$B$7+1)*Setup!$B$22</f>
        <v>0</v>
      </c>
      <c r="W120" s="0" t="n">
        <f aca="false">SUMPRODUCT('5N inverse'!$A$21:$Y$21,'5N mesh'!$B$37:$Z$37,$E119:$AC119)+'5N inverse'!$A$21*$C120/Setup!$B$17+INDEX('5N inverse'!$A$21:$Y$21,1,'5N mesh'!$B$7+1)*Setup!$B$22</f>
        <v>0</v>
      </c>
      <c r="X120" s="0" t="n">
        <f aca="false">SUMPRODUCT('5N inverse'!$A$22:$Y$22,'5N mesh'!$B$37:$Z$37,$E119:$AC119)+'5N inverse'!$A$22*$C120/Setup!$B$17+INDEX('5N inverse'!$A$22:$Y$22,1,'5N mesh'!$B$7+1)*Setup!$B$22</f>
        <v>0</v>
      </c>
      <c r="Y120" s="0" t="n">
        <f aca="false">SUMPRODUCT('5N inverse'!$A$23:$Y$23,'5N mesh'!$B$37:$Z$37,$E119:$AC119)+'5N inverse'!$A$23*$C120/Setup!$B$17+INDEX('5N inverse'!$A$23:$Y$23,1,'5N mesh'!$B$7+1)*Setup!$B$22</f>
        <v>0</v>
      </c>
      <c r="Z120" s="0" t="n">
        <f aca="false">SUMPRODUCT('5N inverse'!$A$24:$Y$24,'5N mesh'!$B$37:$Z$37,$E119:$AC119)+'5N inverse'!$A$24*$C120/Setup!$B$17+INDEX('5N inverse'!$A$24:$Y$24,1,'5N mesh'!$B$7+1)*Setup!$B$22</f>
        <v>0</v>
      </c>
      <c r="AA120" s="0" t="n">
        <f aca="false">SUMPRODUCT('5N inverse'!$A$25:$Y$25,'5N mesh'!$B$37:$Z$37,$E119:$AC119)+'5N inverse'!$A$25*$C120/Setup!$B$17+INDEX('5N inverse'!$A$25:$Y$25,1,'5N mesh'!$B$7+1)*Setup!$B$22</f>
        <v>0</v>
      </c>
      <c r="AB120" s="0" t="n">
        <f aca="false">SUMPRODUCT('5N inverse'!$A$26:$Y$26,'5N mesh'!$B$37:$Z$37,$E119:$AC119)+'5N inverse'!$A$26*$C120/Setup!$B$17+INDEX('5N inverse'!$A$26:$Y$26,1,'5N mesh'!$B$7+1)*Setup!$B$22</f>
        <v>0</v>
      </c>
      <c r="AC120" s="0" t="n">
        <f aca="false">SUMPRODUCT('5N inverse'!$A$27:$Y$27,'5N mesh'!$B$37:$Z$37,$E119:$AC119)+'5N inverse'!$A$27*$C120/Setup!$B$17+INDEX('5N inverse'!$A$27:$Y$27,1,'5N mesh'!$B$7+1)*Setup!$B$22</f>
        <v>0</v>
      </c>
    </row>
    <row r="121" customFormat="false" ht="15" hidden="false" customHeight="false" outlineLevel="0" collapsed="false">
      <c r="A121" s="0" t="n">
        <v>116</v>
      </c>
      <c r="B121" s="0" t="n">
        <f aca="false">A121*Setup!$B$11/3600</f>
        <v>9.66666666666667</v>
      </c>
      <c r="C121" s="0" t="n">
        <f aca="false">Setup!$B$7+Setup!$B$8*COS(2*PI()*(B121-Setup!$B$9)/24)</f>
        <v>23.6513770290094</v>
      </c>
      <c r="D121" s="0" t="n">
        <f aca="false">(C121-E121)/Setup!$B$17</f>
        <v>28.7813630173987</v>
      </c>
      <c r="E121" s="0" t="n">
        <f aca="false">SUMPRODUCT('5N inverse'!$A$3:$Y$3,'5N mesh'!$B$37:$Z$37,$E120:$AC120)+'5N inverse'!$A$3*$C121/Setup!$B$17+INDEX('5N inverse'!$A$3:$Y$3,1,'5N mesh'!$B$7+1)*Setup!$B$22</f>
        <v>19.9097998367475</v>
      </c>
      <c r="F121" s="0" t="n">
        <f aca="false">SUMPRODUCT('5N inverse'!$A$4:$Y$4,'5N mesh'!$B$37:$Z$37,$E120:$AC120)+'5N inverse'!$A$4*$C121/Setup!$B$17+INDEX('5N inverse'!$A$4:$Y$4,1,'5N mesh'!$B$7+1)*Setup!$B$22</f>
        <v>19.0971839341698</v>
      </c>
      <c r="G121" s="0" t="n">
        <f aca="false">SUMPRODUCT('5N inverse'!$A$5:$Y$5,'5N mesh'!$B$37:$Z$37,$E120:$AC120)+'5N inverse'!$A$5*$C121/Setup!$B$17+INDEX('5N inverse'!$A$5:$Y$5,1,'5N mesh'!$B$7+1)*Setup!$B$22</f>
        <v>17.4719521290144</v>
      </c>
      <c r="H121" s="0" t="n">
        <f aca="false">SUMPRODUCT('5N inverse'!$A$6:$Y$6,'5N mesh'!$B$37:$Z$37,$E120:$AC120)+'5N inverse'!$A$6*$C121/Setup!$B$17+INDEX('5N inverse'!$A$6:$Y$6,1,'5N mesh'!$B$7+1)*Setup!$B$22</f>
        <v>15.8467203238589</v>
      </c>
      <c r="I121" s="0" t="n">
        <f aca="false">SUMPRODUCT('5N inverse'!$A$7:$Y$7,'5N mesh'!$B$37:$Z$37,$E120:$AC120)+'5N inverse'!$A$7*$C121/Setup!$B$17+INDEX('5N inverse'!$A$7:$Y$7,1,'5N mesh'!$B$7+1)*Setup!$B$22</f>
        <v>15.0341044212812</v>
      </c>
      <c r="J121" s="0" t="n">
        <f aca="false">SUMPRODUCT('5N inverse'!$A$8:$Y$8,'5N mesh'!$B$37:$Z$37,$E120:$AC120)+'5N inverse'!$A$8*$C121/Setup!$B$17+INDEX('5N inverse'!$A$8:$Y$8,1,'5N mesh'!$B$7+1)*Setup!$B$22</f>
        <v>0</v>
      </c>
      <c r="K121" s="0" t="n">
        <f aca="false">SUMPRODUCT('5N inverse'!$A$9:$Y$9,'5N mesh'!$B$37:$Z$37,$E120:$AC120)+'5N inverse'!$A$9*$C121/Setup!$B$17+INDEX('5N inverse'!$A$9:$Y$9,1,'5N mesh'!$B$7+1)*Setup!$B$22</f>
        <v>0</v>
      </c>
      <c r="L121" s="0" t="n">
        <f aca="false">SUMPRODUCT('5N inverse'!$A$10:$Y$10,'5N mesh'!$B$37:$Z$37,$E120:$AC120)+'5N inverse'!$A$10*$C121/Setup!$B$17+INDEX('5N inverse'!$A$10:$Y$10,1,'5N mesh'!$B$7+1)*Setup!$B$22</f>
        <v>0</v>
      </c>
      <c r="M121" s="0" t="n">
        <f aca="false">SUMPRODUCT('5N inverse'!$A$11:$Y$11,'5N mesh'!$B$37:$Z$37,$E120:$AC120)+'5N inverse'!$A$11*$C121/Setup!$B$17+INDEX('5N inverse'!$A$11:$Y$11,1,'5N mesh'!$B$7+1)*Setup!$B$22</f>
        <v>0</v>
      </c>
      <c r="N121" s="0" t="n">
        <f aca="false">SUMPRODUCT('5N inverse'!$A$12:$Y$12,'5N mesh'!$B$37:$Z$37,$E120:$AC120)+'5N inverse'!$A$12*$C121/Setup!$B$17+INDEX('5N inverse'!$A$12:$Y$12,1,'5N mesh'!$B$7+1)*Setup!$B$22</f>
        <v>0</v>
      </c>
      <c r="O121" s="0" t="n">
        <f aca="false">SUMPRODUCT('5N inverse'!$A$13:$Y$13,'5N mesh'!$B$37:$Z$37,$E120:$AC120)+'5N inverse'!$A$13*$C121/Setup!$B$17+INDEX('5N inverse'!$A$13:$Y$13,1,'5N mesh'!$B$7+1)*Setup!$B$22</f>
        <v>0</v>
      </c>
      <c r="P121" s="0" t="n">
        <f aca="false">SUMPRODUCT('5N inverse'!$A$14:$Y$14,'5N mesh'!$B$37:$Z$37,$E120:$AC120)+'5N inverse'!$A$14*$C121/Setup!$B$17+INDEX('5N inverse'!$A$14:$Y$14,1,'5N mesh'!$B$7+1)*Setup!$B$22</f>
        <v>0</v>
      </c>
      <c r="Q121" s="0" t="n">
        <f aca="false">SUMPRODUCT('5N inverse'!$A$15:$Y$15,'5N mesh'!$B$37:$Z$37,$E120:$AC120)+'5N inverse'!$A$15*$C121/Setup!$B$17+INDEX('5N inverse'!$A$15:$Y$15,1,'5N mesh'!$B$7+1)*Setup!$B$22</f>
        <v>0</v>
      </c>
      <c r="R121" s="0" t="n">
        <f aca="false">SUMPRODUCT('5N inverse'!$A$16:$Y$16,'5N mesh'!$B$37:$Z$37,$E120:$AC120)+'5N inverse'!$A$16*$C121/Setup!$B$17+INDEX('5N inverse'!$A$16:$Y$16,1,'5N mesh'!$B$7+1)*Setup!$B$22</f>
        <v>0</v>
      </c>
      <c r="S121" s="0" t="n">
        <f aca="false">SUMPRODUCT('5N inverse'!$A$17:$Y$17,'5N mesh'!$B$37:$Z$37,$E120:$AC120)+'5N inverse'!$A$17*$C121/Setup!$B$17+INDEX('5N inverse'!$A$17:$Y$17,1,'5N mesh'!$B$7+1)*Setup!$B$22</f>
        <v>0</v>
      </c>
      <c r="T121" s="0" t="n">
        <f aca="false">SUMPRODUCT('5N inverse'!$A$18:$Y$18,'5N mesh'!$B$37:$Z$37,$E120:$AC120)+'5N inverse'!$A$18*$C121/Setup!$B$17+INDEX('5N inverse'!$A$18:$Y$18,1,'5N mesh'!$B$7+1)*Setup!$B$22</f>
        <v>0</v>
      </c>
      <c r="U121" s="0" t="n">
        <f aca="false">SUMPRODUCT('5N inverse'!$A$19:$Y$19,'5N mesh'!$B$37:$Z$37,$E120:$AC120)+'5N inverse'!$A$19*$C121/Setup!$B$17+INDEX('5N inverse'!$A$19:$Y$19,1,'5N mesh'!$B$7+1)*Setup!$B$22</f>
        <v>0</v>
      </c>
      <c r="V121" s="0" t="n">
        <f aca="false">SUMPRODUCT('5N inverse'!$A$20:$Y$20,'5N mesh'!$B$37:$Z$37,$E120:$AC120)+'5N inverse'!$A$20*$C121/Setup!$B$17+INDEX('5N inverse'!$A$20:$Y$20,1,'5N mesh'!$B$7+1)*Setup!$B$22</f>
        <v>0</v>
      </c>
      <c r="W121" s="0" t="n">
        <f aca="false">SUMPRODUCT('5N inverse'!$A$21:$Y$21,'5N mesh'!$B$37:$Z$37,$E120:$AC120)+'5N inverse'!$A$21*$C121/Setup!$B$17+INDEX('5N inverse'!$A$21:$Y$21,1,'5N mesh'!$B$7+1)*Setup!$B$22</f>
        <v>0</v>
      </c>
      <c r="X121" s="0" t="n">
        <f aca="false">SUMPRODUCT('5N inverse'!$A$22:$Y$22,'5N mesh'!$B$37:$Z$37,$E120:$AC120)+'5N inverse'!$A$22*$C121/Setup!$B$17+INDEX('5N inverse'!$A$22:$Y$22,1,'5N mesh'!$B$7+1)*Setup!$B$22</f>
        <v>0</v>
      </c>
      <c r="Y121" s="0" t="n">
        <f aca="false">SUMPRODUCT('5N inverse'!$A$23:$Y$23,'5N mesh'!$B$37:$Z$37,$E120:$AC120)+'5N inverse'!$A$23*$C121/Setup!$B$17+INDEX('5N inverse'!$A$23:$Y$23,1,'5N mesh'!$B$7+1)*Setup!$B$22</f>
        <v>0</v>
      </c>
      <c r="Z121" s="0" t="n">
        <f aca="false">SUMPRODUCT('5N inverse'!$A$24:$Y$24,'5N mesh'!$B$37:$Z$37,$E120:$AC120)+'5N inverse'!$A$24*$C121/Setup!$B$17+INDEX('5N inverse'!$A$24:$Y$24,1,'5N mesh'!$B$7+1)*Setup!$B$22</f>
        <v>0</v>
      </c>
      <c r="AA121" s="0" t="n">
        <f aca="false">SUMPRODUCT('5N inverse'!$A$25:$Y$25,'5N mesh'!$B$37:$Z$37,$E120:$AC120)+'5N inverse'!$A$25*$C121/Setup!$B$17+INDEX('5N inverse'!$A$25:$Y$25,1,'5N mesh'!$B$7+1)*Setup!$B$22</f>
        <v>0</v>
      </c>
      <c r="AB121" s="0" t="n">
        <f aca="false">SUMPRODUCT('5N inverse'!$A$26:$Y$26,'5N mesh'!$B$37:$Z$37,$E120:$AC120)+'5N inverse'!$A$26*$C121/Setup!$B$17+INDEX('5N inverse'!$A$26:$Y$26,1,'5N mesh'!$B$7+1)*Setup!$B$22</f>
        <v>0</v>
      </c>
      <c r="AC121" s="0" t="n">
        <f aca="false">SUMPRODUCT('5N inverse'!$A$27:$Y$27,'5N mesh'!$B$37:$Z$37,$E120:$AC120)+'5N inverse'!$A$27*$C121/Setup!$B$17+INDEX('5N inverse'!$A$27:$Y$27,1,'5N mesh'!$B$7+1)*Setup!$B$22</f>
        <v>0</v>
      </c>
    </row>
    <row r="122" customFormat="false" ht="15" hidden="false" customHeight="false" outlineLevel="0" collapsed="false">
      <c r="A122" s="0" t="n">
        <v>117</v>
      </c>
      <c r="B122" s="0" t="n">
        <f aca="false">A122*Setup!$B$11/3600</f>
        <v>9.75</v>
      </c>
      <c r="C122" s="0" t="n">
        <f aca="false">Setup!$B$7+Setup!$B$8*COS(2*PI()*(B122-Setup!$B$9)/24)</f>
        <v>23.7383874830794</v>
      </c>
      <c r="D122" s="0" t="n">
        <f aca="false">(C122-E122)/Setup!$B$17</f>
        <v>29.0832809073891</v>
      </c>
      <c r="E122" s="0" t="n">
        <f aca="false">SUMPRODUCT('5N inverse'!$A$3:$Y$3,'5N mesh'!$B$37:$Z$37,$E121:$AC121)+'5N inverse'!$A$3*$C122/Setup!$B$17+INDEX('5N inverse'!$A$3:$Y$3,1,'5N mesh'!$B$7+1)*Setup!$B$22</f>
        <v>19.9575609651188</v>
      </c>
      <c r="F122" s="0" t="n">
        <f aca="false">SUMPRODUCT('5N inverse'!$A$4:$Y$4,'5N mesh'!$B$37:$Z$37,$E121:$AC121)+'5N inverse'!$A$4*$C122/Setup!$B$17+INDEX('5N inverse'!$A$4:$Y$4,1,'5N mesh'!$B$7+1)*Setup!$B$22</f>
        <v>19.1370400222435</v>
      </c>
      <c r="G122" s="0" t="n">
        <f aca="false">SUMPRODUCT('5N inverse'!$A$5:$Y$5,'5N mesh'!$B$37:$Z$37,$E121:$AC121)+'5N inverse'!$A$5*$C122/Setup!$B$17+INDEX('5N inverse'!$A$5:$Y$5,1,'5N mesh'!$B$7+1)*Setup!$B$22</f>
        <v>17.4959981364929</v>
      </c>
      <c r="H122" s="0" t="n">
        <f aca="false">SUMPRODUCT('5N inverse'!$A$6:$Y$6,'5N mesh'!$B$37:$Z$37,$E121:$AC121)+'5N inverse'!$A$6*$C122/Setup!$B$17+INDEX('5N inverse'!$A$6:$Y$6,1,'5N mesh'!$B$7+1)*Setup!$B$22</f>
        <v>15.8549562507422</v>
      </c>
      <c r="I122" s="0" t="n">
        <f aca="false">SUMPRODUCT('5N inverse'!$A$7:$Y$7,'5N mesh'!$B$37:$Z$37,$E121:$AC121)+'5N inverse'!$A$7*$C122/Setup!$B$17+INDEX('5N inverse'!$A$7:$Y$7,1,'5N mesh'!$B$7+1)*Setup!$B$22</f>
        <v>15.0344353078669</v>
      </c>
      <c r="J122" s="0" t="n">
        <f aca="false">SUMPRODUCT('5N inverse'!$A$8:$Y$8,'5N mesh'!$B$37:$Z$37,$E121:$AC121)+'5N inverse'!$A$8*$C122/Setup!$B$17+INDEX('5N inverse'!$A$8:$Y$8,1,'5N mesh'!$B$7+1)*Setup!$B$22</f>
        <v>0</v>
      </c>
      <c r="K122" s="0" t="n">
        <f aca="false">SUMPRODUCT('5N inverse'!$A$9:$Y$9,'5N mesh'!$B$37:$Z$37,$E121:$AC121)+'5N inverse'!$A$9*$C122/Setup!$B$17+INDEX('5N inverse'!$A$9:$Y$9,1,'5N mesh'!$B$7+1)*Setup!$B$22</f>
        <v>0</v>
      </c>
      <c r="L122" s="0" t="n">
        <f aca="false">SUMPRODUCT('5N inverse'!$A$10:$Y$10,'5N mesh'!$B$37:$Z$37,$E121:$AC121)+'5N inverse'!$A$10*$C122/Setup!$B$17+INDEX('5N inverse'!$A$10:$Y$10,1,'5N mesh'!$B$7+1)*Setup!$B$22</f>
        <v>0</v>
      </c>
      <c r="M122" s="0" t="n">
        <f aca="false">SUMPRODUCT('5N inverse'!$A$11:$Y$11,'5N mesh'!$B$37:$Z$37,$E121:$AC121)+'5N inverse'!$A$11*$C122/Setup!$B$17+INDEX('5N inverse'!$A$11:$Y$11,1,'5N mesh'!$B$7+1)*Setup!$B$22</f>
        <v>0</v>
      </c>
      <c r="N122" s="0" t="n">
        <f aca="false">SUMPRODUCT('5N inverse'!$A$12:$Y$12,'5N mesh'!$B$37:$Z$37,$E121:$AC121)+'5N inverse'!$A$12*$C122/Setup!$B$17+INDEX('5N inverse'!$A$12:$Y$12,1,'5N mesh'!$B$7+1)*Setup!$B$22</f>
        <v>0</v>
      </c>
      <c r="O122" s="0" t="n">
        <f aca="false">SUMPRODUCT('5N inverse'!$A$13:$Y$13,'5N mesh'!$B$37:$Z$37,$E121:$AC121)+'5N inverse'!$A$13*$C122/Setup!$B$17+INDEX('5N inverse'!$A$13:$Y$13,1,'5N mesh'!$B$7+1)*Setup!$B$22</f>
        <v>0</v>
      </c>
      <c r="P122" s="0" t="n">
        <f aca="false">SUMPRODUCT('5N inverse'!$A$14:$Y$14,'5N mesh'!$B$37:$Z$37,$E121:$AC121)+'5N inverse'!$A$14*$C122/Setup!$B$17+INDEX('5N inverse'!$A$14:$Y$14,1,'5N mesh'!$B$7+1)*Setup!$B$22</f>
        <v>0</v>
      </c>
      <c r="Q122" s="0" t="n">
        <f aca="false">SUMPRODUCT('5N inverse'!$A$15:$Y$15,'5N mesh'!$B$37:$Z$37,$E121:$AC121)+'5N inverse'!$A$15*$C122/Setup!$B$17+INDEX('5N inverse'!$A$15:$Y$15,1,'5N mesh'!$B$7+1)*Setup!$B$22</f>
        <v>0</v>
      </c>
      <c r="R122" s="0" t="n">
        <f aca="false">SUMPRODUCT('5N inverse'!$A$16:$Y$16,'5N mesh'!$B$37:$Z$37,$E121:$AC121)+'5N inverse'!$A$16*$C122/Setup!$B$17+INDEX('5N inverse'!$A$16:$Y$16,1,'5N mesh'!$B$7+1)*Setup!$B$22</f>
        <v>0</v>
      </c>
      <c r="S122" s="0" t="n">
        <f aca="false">SUMPRODUCT('5N inverse'!$A$17:$Y$17,'5N mesh'!$B$37:$Z$37,$E121:$AC121)+'5N inverse'!$A$17*$C122/Setup!$B$17+INDEX('5N inverse'!$A$17:$Y$17,1,'5N mesh'!$B$7+1)*Setup!$B$22</f>
        <v>0</v>
      </c>
      <c r="T122" s="0" t="n">
        <f aca="false">SUMPRODUCT('5N inverse'!$A$18:$Y$18,'5N mesh'!$B$37:$Z$37,$E121:$AC121)+'5N inverse'!$A$18*$C122/Setup!$B$17+INDEX('5N inverse'!$A$18:$Y$18,1,'5N mesh'!$B$7+1)*Setup!$B$22</f>
        <v>0</v>
      </c>
      <c r="U122" s="0" t="n">
        <f aca="false">SUMPRODUCT('5N inverse'!$A$19:$Y$19,'5N mesh'!$B$37:$Z$37,$E121:$AC121)+'5N inverse'!$A$19*$C122/Setup!$B$17+INDEX('5N inverse'!$A$19:$Y$19,1,'5N mesh'!$B$7+1)*Setup!$B$22</f>
        <v>0</v>
      </c>
      <c r="V122" s="0" t="n">
        <f aca="false">SUMPRODUCT('5N inverse'!$A$20:$Y$20,'5N mesh'!$B$37:$Z$37,$E121:$AC121)+'5N inverse'!$A$20*$C122/Setup!$B$17+INDEX('5N inverse'!$A$20:$Y$20,1,'5N mesh'!$B$7+1)*Setup!$B$22</f>
        <v>0</v>
      </c>
      <c r="W122" s="0" t="n">
        <f aca="false">SUMPRODUCT('5N inverse'!$A$21:$Y$21,'5N mesh'!$B$37:$Z$37,$E121:$AC121)+'5N inverse'!$A$21*$C122/Setup!$B$17+INDEX('5N inverse'!$A$21:$Y$21,1,'5N mesh'!$B$7+1)*Setup!$B$22</f>
        <v>0</v>
      </c>
      <c r="X122" s="0" t="n">
        <f aca="false">SUMPRODUCT('5N inverse'!$A$22:$Y$22,'5N mesh'!$B$37:$Z$37,$E121:$AC121)+'5N inverse'!$A$22*$C122/Setup!$B$17+INDEX('5N inverse'!$A$22:$Y$22,1,'5N mesh'!$B$7+1)*Setup!$B$22</f>
        <v>0</v>
      </c>
      <c r="Y122" s="0" t="n">
        <f aca="false">SUMPRODUCT('5N inverse'!$A$23:$Y$23,'5N mesh'!$B$37:$Z$37,$E121:$AC121)+'5N inverse'!$A$23*$C122/Setup!$B$17+INDEX('5N inverse'!$A$23:$Y$23,1,'5N mesh'!$B$7+1)*Setup!$B$22</f>
        <v>0</v>
      </c>
      <c r="Z122" s="0" t="n">
        <f aca="false">SUMPRODUCT('5N inverse'!$A$24:$Y$24,'5N mesh'!$B$37:$Z$37,$E121:$AC121)+'5N inverse'!$A$24*$C122/Setup!$B$17+INDEX('5N inverse'!$A$24:$Y$24,1,'5N mesh'!$B$7+1)*Setup!$B$22</f>
        <v>0</v>
      </c>
      <c r="AA122" s="0" t="n">
        <f aca="false">SUMPRODUCT('5N inverse'!$A$25:$Y$25,'5N mesh'!$B$37:$Z$37,$E121:$AC121)+'5N inverse'!$A$25*$C122/Setup!$B$17+INDEX('5N inverse'!$A$25:$Y$25,1,'5N mesh'!$B$7+1)*Setup!$B$22</f>
        <v>0</v>
      </c>
      <c r="AB122" s="0" t="n">
        <f aca="false">SUMPRODUCT('5N inverse'!$A$26:$Y$26,'5N mesh'!$B$37:$Z$37,$E121:$AC121)+'5N inverse'!$A$26*$C122/Setup!$B$17+INDEX('5N inverse'!$A$26:$Y$26,1,'5N mesh'!$B$7+1)*Setup!$B$22</f>
        <v>0</v>
      </c>
      <c r="AC122" s="0" t="n">
        <f aca="false">SUMPRODUCT('5N inverse'!$A$27:$Y$27,'5N mesh'!$B$37:$Z$37,$E121:$AC121)+'5N inverse'!$A$27*$C122/Setup!$B$17+INDEX('5N inverse'!$A$27:$Y$27,1,'5N mesh'!$B$7+1)*Setup!$B$22</f>
        <v>0</v>
      </c>
    </row>
    <row r="123" customFormat="false" ht="15" hidden="false" customHeight="false" outlineLevel="0" collapsed="false">
      <c r="A123" s="0" t="n">
        <v>118</v>
      </c>
      <c r="B123" s="0" t="n">
        <f aca="false">A123*Setup!$B$11/3600</f>
        <v>9.83333333333333</v>
      </c>
      <c r="C123" s="0" t="n">
        <f aca="false">Setup!$B$7+Setup!$B$8*COS(2*PI()*(B123-Setup!$B$9)/24)</f>
        <v>23.8255224505387</v>
      </c>
      <c r="D123" s="0" t="n">
        <f aca="false">(C123-E123)/Setup!$B$17</f>
        <v>29.3823707409193</v>
      </c>
      <c r="E123" s="0" t="n">
        <f aca="false">SUMPRODUCT('5N inverse'!$A$3:$Y$3,'5N mesh'!$B$37:$Z$37,$E122:$AC122)+'5N inverse'!$A$3*$C123/Setup!$B$17+INDEX('5N inverse'!$A$3:$Y$3,1,'5N mesh'!$B$7+1)*Setup!$B$22</f>
        <v>20.0058142542192</v>
      </c>
      <c r="F123" s="0" t="n">
        <f aca="false">SUMPRODUCT('5N inverse'!$A$4:$Y$4,'5N mesh'!$B$37:$Z$37,$E122:$AC122)+'5N inverse'!$A$4*$C123/Setup!$B$17+INDEX('5N inverse'!$A$4:$Y$4,1,'5N mesh'!$B$7+1)*Setup!$B$22</f>
        <v>19.1773067883112</v>
      </c>
      <c r="G123" s="0" t="n">
        <f aca="false">SUMPRODUCT('5N inverse'!$A$5:$Y$5,'5N mesh'!$B$37:$Z$37,$E122:$AC122)+'5N inverse'!$A$5*$C123/Setup!$B$17+INDEX('5N inverse'!$A$5:$Y$5,1,'5N mesh'!$B$7+1)*Setup!$B$22</f>
        <v>17.5202918564954</v>
      </c>
      <c r="H123" s="0" t="n">
        <f aca="false">SUMPRODUCT('5N inverse'!$A$6:$Y$6,'5N mesh'!$B$37:$Z$37,$E122:$AC122)+'5N inverse'!$A$6*$C123/Setup!$B$17+INDEX('5N inverse'!$A$6:$Y$6,1,'5N mesh'!$B$7+1)*Setup!$B$22</f>
        <v>15.8632769246796</v>
      </c>
      <c r="I123" s="0" t="n">
        <f aca="false">SUMPRODUCT('5N inverse'!$A$7:$Y$7,'5N mesh'!$B$37:$Z$37,$E122:$AC122)+'5N inverse'!$A$7*$C123/Setup!$B$17+INDEX('5N inverse'!$A$7:$Y$7,1,'5N mesh'!$B$7+1)*Setup!$B$22</f>
        <v>15.0347694587716</v>
      </c>
      <c r="J123" s="0" t="n">
        <f aca="false">SUMPRODUCT('5N inverse'!$A$8:$Y$8,'5N mesh'!$B$37:$Z$37,$E122:$AC122)+'5N inverse'!$A$8*$C123/Setup!$B$17+INDEX('5N inverse'!$A$8:$Y$8,1,'5N mesh'!$B$7+1)*Setup!$B$22</f>
        <v>0</v>
      </c>
      <c r="K123" s="0" t="n">
        <f aca="false">SUMPRODUCT('5N inverse'!$A$9:$Y$9,'5N mesh'!$B$37:$Z$37,$E122:$AC122)+'5N inverse'!$A$9*$C123/Setup!$B$17+INDEX('5N inverse'!$A$9:$Y$9,1,'5N mesh'!$B$7+1)*Setup!$B$22</f>
        <v>0</v>
      </c>
      <c r="L123" s="0" t="n">
        <f aca="false">SUMPRODUCT('5N inverse'!$A$10:$Y$10,'5N mesh'!$B$37:$Z$37,$E122:$AC122)+'5N inverse'!$A$10*$C123/Setup!$B$17+INDEX('5N inverse'!$A$10:$Y$10,1,'5N mesh'!$B$7+1)*Setup!$B$22</f>
        <v>0</v>
      </c>
      <c r="M123" s="0" t="n">
        <f aca="false">SUMPRODUCT('5N inverse'!$A$11:$Y$11,'5N mesh'!$B$37:$Z$37,$E122:$AC122)+'5N inverse'!$A$11*$C123/Setup!$B$17+INDEX('5N inverse'!$A$11:$Y$11,1,'5N mesh'!$B$7+1)*Setup!$B$22</f>
        <v>0</v>
      </c>
      <c r="N123" s="0" t="n">
        <f aca="false">SUMPRODUCT('5N inverse'!$A$12:$Y$12,'5N mesh'!$B$37:$Z$37,$E122:$AC122)+'5N inverse'!$A$12*$C123/Setup!$B$17+INDEX('5N inverse'!$A$12:$Y$12,1,'5N mesh'!$B$7+1)*Setup!$B$22</f>
        <v>0</v>
      </c>
      <c r="O123" s="0" t="n">
        <f aca="false">SUMPRODUCT('5N inverse'!$A$13:$Y$13,'5N mesh'!$B$37:$Z$37,$E122:$AC122)+'5N inverse'!$A$13*$C123/Setup!$B$17+INDEX('5N inverse'!$A$13:$Y$13,1,'5N mesh'!$B$7+1)*Setup!$B$22</f>
        <v>0</v>
      </c>
      <c r="P123" s="0" t="n">
        <f aca="false">SUMPRODUCT('5N inverse'!$A$14:$Y$14,'5N mesh'!$B$37:$Z$37,$E122:$AC122)+'5N inverse'!$A$14*$C123/Setup!$B$17+INDEX('5N inverse'!$A$14:$Y$14,1,'5N mesh'!$B$7+1)*Setup!$B$22</f>
        <v>0</v>
      </c>
      <c r="Q123" s="0" t="n">
        <f aca="false">SUMPRODUCT('5N inverse'!$A$15:$Y$15,'5N mesh'!$B$37:$Z$37,$E122:$AC122)+'5N inverse'!$A$15*$C123/Setup!$B$17+INDEX('5N inverse'!$A$15:$Y$15,1,'5N mesh'!$B$7+1)*Setup!$B$22</f>
        <v>0</v>
      </c>
      <c r="R123" s="0" t="n">
        <f aca="false">SUMPRODUCT('5N inverse'!$A$16:$Y$16,'5N mesh'!$B$37:$Z$37,$E122:$AC122)+'5N inverse'!$A$16*$C123/Setup!$B$17+INDEX('5N inverse'!$A$16:$Y$16,1,'5N mesh'!$B$7+1)*Setup!$B$22</f>
        <v>0</v>
      </c>
      <c r="S123" s="0" t="n">
        <f aca="false">SUMPRODUCT('5N inverse'!$A$17:$Y$17,'5N mesh'!$B$37:$Z$37,$E122:$AC122)+'5N inverse'!$A$17*$C123/Setup!$B$17+INDEX('5N inverse'!$A$17:$Y$17,1,'5N mesh'!$B$7+1)*Setup!$B$22</f>
        <v>0</v>
      </c>
      <c r="T123" s="0" t="n">
        <f aca="false">SUMPRODUCT('5N inverse'!$A$18:$Y$18,'5N mesh'!$B$37:$Z$37,$E122:$AC122)+'5N inverse'!$A$18*$C123/Setup!$B$17+INDEX('5N inverse'!$A$18:$Y$18,1,'5N mesh'!$B$7+1)*Setup!$B$22</f>
        <v>0</v>
      </c>
      <c r="U123" s="0" t="n">
        <f aca="false">SUMPRODUCT('5N inverse'!$A$19:$Y$19,'5N mesh'!$B$37:$Z$37,$E122:$AC122)+'5N inverse'!$A$19*$C123/Setup!$B$17+INDEX('5N inverse'!$A$19:$Y$19,1,'5N mesh'!$B$7+1)*Setup!$B$22</f>
        <v>0</v>
      </c>
      <c r="V123" s="0" t="n">
        <f aca="false">SUMPRODUCT('5N inverse'!$A$20:$Y$20,'5N mesh'!$B$37:$Z$37,$E122:$AC122)+'5N inverse'!$A$20*$C123/Setup!$B$17+INDEX('5N inverse'!$A$20:$Y$20,1,'5N mesh'!$B$7+1)*Setup!$B$22</f>
        <v>0</v>
      </c>
      <c r="W123" s="0" t="n">
        <f aca="false">SUMPRODUCT('5N inverse'!$A$21:$Y$21,'5N mesh'!$B$37:$Z$37,$E122:$AC122)+'5N inverse'!$A$21*$C123/Setup!$B$17+INDEX('5N inverse'!$A$21:$Y$21,1,'5N mesh'!$B$7+1)*Setup!$B$22</f>
        <v>0</v>
      </c>
      <c r="X123" s="0" t="n">
        <f aca="false">SUMPRODUCT('5N inverse'!$A$22:$Y$22,'5N mesh'!$B$37:$Z$37,$E122:$AC122)+'5N inverse'!$A$22*$C123/Setup!$B$17+INDEX('5N inverse'!$A$22:$Y$22,1,'5N mesh'!$B$7+1)*Setup!$B$22</f>
        <v>0</v>
      </c>
      <c r="Y123" s="0" t="n">
        <f aca="false">SUMPRODUCT('5N inverse'!$A$23:$Y$23,'5N mesh'!$B$37:$Z$37,$E122:$AC122)+'5N inverse'!$A$23*$C123/Setup!$B$17+INDEX('5N inverse'!$A$23:$Y$23,1,'5N mesh'!$B$7+1)*Setup!$B$22</f>
        <v>0</v>
      </c>
      <c r="Z123" s="0" t="n">
        <f aca="false">SUMPRODUCT('5N inverse'!$A$24:$Y$24,'5N mesh'!$B$37:$Z$37,$E122:$AC122)+'5N inverse'!$A$24*$C123/Setup!$B$17+INDEX('5N inverse'!$A$24:$Y$24,1,'5N mesh'!$B$7+1)*Setup!$B$22</f>
        <v>0</v>
      </c>
      <c r="AA123" s="0" t="n">
        <f aca="false">SUMPRODUCT('5N inverse'!$A$25:$Y$25,'5N mesh'!$B$37:$Z$37,$E122:$AC122)+'5N inverse'!$A$25*$C123/Setup!$B$17+INDEX('5N inverse'!$A$25:$Y$25,1,'5N mesh'!$B$7+1)*Setup!$B$22</f>
        <v>0</v>
      </c>
      <c r="AB123" s="0" t="n">
        <f aca="false">SUMPRODUCT('5N inverse'!$A$26:$Y$26,'5N mesh'!$B$37:$Z$37,$E122:$AC122)+'5N inverse'!$A$26*$C123/Setup!$B$17+INDEX('5N inverse'!$A$26:$Y$26,1,'5N mesh'!$B$7+1)*Setup!$B$22</f>
        <v>0</v>
      </c>
      <c r="AC123" s="0" t="n">
        <f aca="false">SUMPRODUCT('5N inverse'!$A$27:$Y$27,'5N mesh'!$B$37:$Z$37,$E122:$AC122)+'5N inverse'!$A$27*$C123/Setup!$B$17+INDEX('5N inverse'!$A$27:$Y$27,1,'5N mesh'!$B$7+1)*Setup!$B$22</f>
        <v>0</v>
      </c>
    </row>
    <row r="124" customFormat="false" ht="15" hidden="false" customHeight="false" outlineLevel="0" collapsed="false">
      <c r="A124" s="0" t="n">
        <v>119</v>
      </c>
      <c r="B124" s="0" t="n">
        <f aca="false">A124*Setup!$B$11/3600</f>
        <v>9.91666666666667</v>
      </c>
      <c r="C124" s="0" t="n">
        <f aca="false">Setup!$B$7+Setup!$B$8*COS(2*PI()*(B124-Setup!$B$9)/24)</f>
        <v>23.9127404598618</v>
      </c>
      <c r="D124" s="0" t="n">
        <f aca="false">(C124-E124)/Setup!$B$17</f>
        <v>29.6783555645722</v>
      </c>
      <c r="E124" s="0" t="n">
        <f aca="false">SUMPRODUCT('5N inverse'!$A$3:$Y$3,'5N mesh'!$B$37:$Z$37,$E123:$AC123)+'5N inverse'!$A$3*$C124/Setup!$B$17+INDEX('5N inverse'!$A$3:$Y$3,1,'5N mesh'!$B$7+1)*Setup!$B$22</f>
        <v>20.0545542364674</v>
      </c>
      <c r="F124" s="0" t="n">
        <f aca="false">SUMPRODUCT('5N inverse'!$A$4:$Y$4,'5N mesh'!$B$37:$Z$37,$E123:$AC123)+'5N inverse'!$A$4*$C124/Setup!$B$17+INDEX('5N inverse'!$A$4:$Y$4,1,'5N mesh'!$B$7+1)*Setup!$B$22</f>
        <v>19.2179796820446</v>
      </c>
      <c r="G124" s="0" t="n">
        <f aca="false">SUMPRODUCT('5N inverse'!$A$5:$Y$5,'5N mesh'!$B$37:$Z$37,$E123:$AC123)+'5N inverse'!$A$5*$C124/Setup!$B$17+INDEX('5N inverse'!$A$5:$Y$5,1,'5N mesh'!$B$7+1)*Setup!$B$22</f>
        <v>17.5448305731989</v>
      </c>
      <c r="H124" s="0" t="n">
        <f aca="false">SUMPRODUCT('5N inverse'!$A$6:$Y$6,'5N mesh'!$B$37:$Z$37,$E123:$AC123)+'5N inverse'!$A$6*$C124/Setup!$B$17+INDEX('5N inverse'!$A$6:$Y$6,1,'5N mesh'!$B$7+1)*Setup!$B$22</f>
        <v>15.8716814643533</v>
      </c>
      <c r="I124" s="0" t="n">
        <f aca="false">SUMPRODUCT('5N inverse'!$A$7:$Y$7,'5N mesh'!$B$37:$Z$37,$E123:$AC123)+'5N inverse'!$A$7*$C124/Setup!$B$17+INDEX('5N inverse'!$A$7:$Y$7,1,'5N mesh'!$B$7+1)*Setup!$B$22</f>
        <v>15.0351069099304</v>
      </c>
      <c r="J124" s="0" t="n">
        <f aca="false">SUMPRODUCT('5N inverse'!$A$8:$Y$8,'5N mesh'!$B$37:$Z$37,$E123:$AC123)+'5N inverse'!$A$8*$C124/Setup!$B$17+INDEX('5N inverse'!$A$8:$Y$8,1,'5N mesh'!$B$7+1)*Setup!$B$22</f>
        <v>0</v>
      </c>
      <c r="K124" s="0" t="n">
        <f aca="false">SUMPRODUCT('5N inverse'!$A$9:$Y$9,'5N mesh'!$B$37:$Z$37,$E123:$AC123)+'5N inverse'!$A$9*$C124/Setup!$B$17+INDEX('5N inverse'!$A$9:$Y$9,1,'5N mesh'!$B$7+1)*Setup!$B$22</f>
        <v>0</v>
      </c>
      <c r="L124" s="0" t="n">
        <f aca="false">SUMPRODUCT('5N inverse'!$A$10:$Y$10,'5N mesh'!$B$37:$Z$37,$E123:$AC123)+'5N inverse'!$A$10*$C124/Setup!$B$17+INDEX('5N inverse'!$A$10:$Y$10,1,'5N mesh'!$B$7+1)*Setup!$B$22</f>
        <v>0</v>
      </c>
      <c r="M124" s="0" t="n">
        <f aca="false">SUMPRODUCT('5N inverse'!$A$11:$Y$11,'5N mesh'!$B$37:$Z$37,$E123:$AC123)+'5N inverse'!$A$11*$C124/Setup!$B$17+INDEX('5N inverse'!$A$11:$Y$11,1,'5N mesh'!$B$7+1)*Setup!$B$22</f>
        <v>0</v>
      </c>
      <c r="N124" s="0" t="n">
        <f aca="false">SUMPRODUCT('5N inverse'!$A$12:$Y$12,'5N mesh'!$B$37:$Z$37,$E123:$AC123)+'5N inverse'!$A$12*$C124/Setup!$B$17+INDEX('5N inverse'!$A$12:$Y$12,1,'5N mesh'!$B$7+1)*Setup!$B$22</f>
        <v>0</v>
      </c>
      <c r="O124" s="0" t="n">
        <f aca="false">SUMPRODUCT('5N inverse'!$A$13:$Y$13,'5N mesh'!$B$37:$Z$37,$E123:$AC123)+'5N inverse'!$A$13*$C124/Setup!$B$17+INDEX('5N inverse'!$A$13:$Y$13,1,'5N mesh'!$B$7+1)*Setup!$B$22</f>
        <v>0</v>
      </c>
      <c r="P124" s="0" t="n">
        <f aca="false">SUMPRODUCT('5N inverse'!$A$14:$Y$14,'5N mesh'!$B$37:$Z$37,$E123:$AC123)+'5N inverse'!$A$14*$C124/Setup!$B$17+INDEX('5N inverse'!$A$14:$Y$14,1,'5N mesh'!$B$7+1)*Setup!$B$22</f>
        <v>0</v>
      </c>
      <c r="Q124" s="0" t="n">
        <f aca="false">SUMPRODUCT('5N inverse'!$A$15:$Y$15,'5N mesh'!$B$37:$Z$37,$E123:$AC123)+'5N inverse'!$A$15*$C124/Setup!$B$17+INDEX('5N inverse'!$A$15:$Y$15,1,'5N mesh'!$B$7+1)*Setup!$B$22</f>
        <v>0</v>
      </c>
      <c r="R124" s="0" t="n">
        <f aca="false">SUMPRODUCT('5N inverse'!$A$16:$Y$16,'5N mesh'!$B$37:$Z$37,$E123:$AC123)+'5N inverse'!$A$16*$C124/Setup!$B$17+INDEX('5N inverse'!$A$16:$Y$16,1,'5N mesh'!$B$7+1)*Setup!$B$22</f>
        <v>0</v>
      </c>
      <c r="S124" s="0" t="n">
        <f aca="false">SUMPRODUCT('5N inverse'!$A$17:$Y$17,'5N mesh'!$B$37:$Z$37,$E123:$AC123)+'5N inverse'!$A$17*$C124/Setup!$B$17+INDEX('5N inverse'!$A$17:$Y$17,1,'5N mesh'!$B$7+1)*Setup!$B$22</f>
        <v>0</v>
      </c>
      <c r="T124" s="0" t="n">
        <f aca="false">SUMPRODUCT('5N inverse'!$A$18:$Y$18,'5N mesh'!$B$37:$Z$37,$E123:$AC123)+'5N inverse'!$A$18*$C124/Setup!$B$17+INDEX('5N inverse'!$A$18:$Y$18,1,'5N mesh'!$B$7+1)*Setup!$B$22</f>
        <v>0</v>
      </c>
      <c r="U124" s="0" t="n">
        <f aca="false">SUMPRODUCT('5N inverse'!$A$19:$Y$19,'5N mesh'!$B$37:$Z$37,$E123:$AC123)+'5N inverse'!$A$19*$C124/Setup!$B$17+INDEX('5N inverse'!$A$19:$Y$19,1,'5N mesh'!$B$7+1)*Setup!$B$22</f>
        <v>0</v>
      </c>
      <c r="V124" s="0" t="n">
        <f aca="false">SUMPRODUCT('5N inverse'!$A$20:$Y$20,'5N mesh'!$B$37:$Z$37,$E123:$AC123)+'5N inverse'!$A$20*$C124/Setup!$B$17+INDEX('5N inverse'!$A$20:$Y$20,1,'5N mesh'!$B$7+1)*Setup!$B$22</f>
        <v>0</v>
      </c>
      <c r="W124" s="0" t="n">
        <f aca="false">SUMPRODUCT('5N inverse'!$A$21:$Y$21,'5N mesh'!$B$37:$Z$37,$E123:$AC123)+'5N inverse'!$A$21*$C124/Setup!$B$17+INDEX('5N inverse'!$A$21:$Y$21,1,'5N mesh'!$B$7+1)*Setup!$B$22</f>
        <v>0</v>
      </c>
      <c r="X124" s="0" t="n">
        <f aca="false">SUMPRODUCT('5N inverse'!$A$22:$Y$22,'5N mesh'!$B$37:$Z$37,$E123:$AC123)+'5N inverse'!$A$22*$C124/Setup!$B$17+INDEX('5N inverse'!$A$22:$Y$22,1,'5N mesh'!$B$7+1)*Setup!$B$22</f>
        <v>0</v>
      </c>
      <c r="Y124" s="0" t="n">
        <f aca="false">SUMPRODUCT('5N inverse'!$A$23:$Y$23,'5N mesh'!$B$37:$Z$37,$E123:$AC123)+'5N inverse'!$A$23*$C124/Setup!$B$17+INDEX('5N inverse'!$A$23:$Y$23,1,'5N mesh'!$B$7+1)*Setup!$B$22</f>
        <v>0</v>
      </c>
      <c r="Z124" s="0" t="n">
        <f aca="false">SUMPRODUCT('5N inverse'!$A$24:$Y$24,'5N mesh'!$B$37:$Z$37,$E123:$AC123)+'5N inverse'!$A$24*$C124/Setup!$B$17+INDEX('5N inverse'!$A$24:$Y$24,1,'5N mesh'!$B$7+1)*Setup!$B$22</f>
        <v>0</v>
      </c>
      <c r="AA124" s="0" t="n">
        <f aca="false">SUMPRODUCT('5N inverse'!$A$25:$Y$25,'5N mesh'!$B$37:$Z$37,$E123:$AC123)+'5N inverse'!$A$25*$C124/Setup!$B$17+INDEX('5N inverse'!$A$25:$Y$25,1,'5N mesh'!$B$7+1)*Setup!$B$22</f>
        <v>0</v>
      </c>
      <c r="AB124" s="0" t="n">
        <f aca="false">SUMPRODUCT('5N inverse'!$A$26:$Y$26,'5N mesh'!$B$37:$Z$37,$E123:$AC123)+'5N inverse'!$A$26*$C124/Setup!$B$17+INDEX('5N inverse'!$A$26:$Y$26,1,'5N mesh'!$B$7+1)*Setup!$B$22</f>
        <v>0</v>
      </c>
      <c r="AC124" s="0" t="n">
        <f aca="false">SUMPRODUCT('5N inverse'!$A$27:$Y$27,'5N mesh'!$B$37:$Z$37,$E123:$AC123)+'5N inverse'!$A$27*$C124/Setup!$B$17+INDEX('5N inverse'!$A$27:$Y$27,1,'5N mesh'!$B$7+1)*Setup!$B$22</f>
        <v>0</v>
      </c>
    </row>
    <row r="125" customFormat="false" ht="15" hidden="false" customHeight="false" outlineLevel="0" collapsed="false">
      <c r="A125" s="0" t="n">
        <v>120</v>
      </c>
      <c r="B125" s="0" t="n">
        <f aca="false">A125*Setup!$B$11/3600</f>
        <v>10</v>
      </c>
      <c r="C125" s="0" t="n">
        <f aca="false">Setup!$B$7+Setup!$B$8*COS(2*PI()*(B125-Setup!$B$9)/24)</f>
        <v>24</v>
      </c>
      <c r="D125" s="0" t="n">
        <f aca="false">(C125-E125)/Setup!$B$17</f>
        <v>29.9709616916298</v>
      </c>
      <c r="E125" s="0" t="n">
        <f aca="false">SUMPRODUCT('5N inverse'!$A$3:$Y$3,'5N mesh'!$B$37:$Z$37,$E124:$AC124)+'5N inverse'!$A$3*$C125/Setup!$B$17+INDEX('5N inverse'!$A$3:$Y$3,1,'5N mesh'!$B$7+1)*Setup!$B$22</f>
        <v>20.1037749800881</v>
      </c>
      <c r="F125" s="0" t="n">
        <f aca="false">SUMPRODUCT('5N inverse'!$A$4:$Y$4,'5N mesh'!$B$37:$Z$37,$E124:$AC124)+'5N inverse'!$A$4*$C125/Setup!$B$17+INDEX('5N inverse'!$A$4:$Y$4,1,'5N mesh'!$B$7+1)*Setup!$B$22</f>
        <v>19.2590537656936</v>
      </c>
      <c r="G125" s="0" t="n">
        <f aca="false">SUMPRODUCT('5N inverse'!$A$5:$Y$5,'5N mesh'!$B$37:$Z$37,$E124:$AC124)+'5N inverse'!$A$5*$C125/Setup!$B$17+INDEX('5N inverse'!$A$5:$Y$5,1,'5N mesh'!$B$7+1)*Setup!$B$22</f>
        <v>17.5696113369046</v>
      </c>
      <c r="H125" s="0" t="n">
        <f aca="false">SUMPRODUCT('5N inverse'!$A$6:$Y$6,'5N mesh'!$B$37:$Z$37,$E124:$AC124)+'5N inverse'!$A$6*$C125/Setup!$B$17+INDEX('5N inverse'!$A$6:$Y$6,1,'5N mesh'!$B$7+1)*Setup!$B$22</f>
        <v>15.8801689081155</v>
      </c>
      <c r="I125" s="0" t="n">
        <f aca="false">SUMPRODUCT('5N inverse'!$A$7:$Y$7,'5N mesh'!$B$37:$Z$37,$E124:$AC124)+'5N inverse'!$A$7*$C125/Setup!$B$17+INDEX('5N inverse'!$A$7:$Y$7,1,'5N mesh'!$B$7+1)*Setup!$B$22</f>
        <v>15.035447693721</v>
      </c>
      <c r="J125" s="0" t="n">
        <f aca="false">SUMPRODUCT('5N inverse'!$A$8:$Y$8,'5N mesh'!$B$37:$Z$37,$E124:$AC124)+'5N inverse'!$A$8*$C125/Setup!$B$17+INDEX('5N inverse'!$A$8:$Y$8,1,'5N mesh'!$B$7+1)*Setup!$B$22</f>
        <v>0</v>
      </c>
      <c r="K125" s="0" t="n">
        <f aca="false">SUMPRODUCT('5N inverse'!$A$9:$Y$9,'5N mesh'!$B$37:$Z$37,$E124:$AC124)+'5N inverse'!$A$9*$C125/Setup!$B$17+INDEX('5N inverse'!$A$9:$Y$9,1,'5N mesh'!$B$7+1)*Setup!$B$22</f>
        <v>0</v>
      </c>
      <c r="L125" s="0" t="n">
        <f aca="false">SUMPRODUCT('5N inverse'!$A$10:$Y$10,'5N mesh'!$B$37:$Z$37,$E124:$AC124)+'5N inverse'!$A$10*$C125/Setup!$B$17+INDEX('5N inverse'!$A$10:$Y$10,1,'5N mesh'!$B$7+1)*Setup!$B$22</f>
        <v>0</v>
      </c>
      <c r="M125" s="0" t="n">
        <f aca="false">SUMPRODUCT('5N inverse'!$A$11:$Y$11,'5N mesh'!$B$37:$Z$37,$E124:$AC124)+'5N inverse'!$A$11*$C125/Setup!$B$17+INDEX('5N inverse'!$A$11:$Y$11,1,'5N mesh'!$B$7+1)*Setup!$B$22</f>
        <v>0</v>
      </c>
      <c r="N125" s="0" t="n">
        <f aca="false">SUMPRODUCT('5N inverse'!$A$12:$Y$12,'5N mesh'!$B$37:$Z$37,$E124:$AC124)+'5N inverse'!$A$12*$C125/Setup!$B$17+INDEX('5N inverse'!$A$12:$Y$12,1,'5N mesh'!$B$7+1)*Setup!$B$22</f>
        <v>0</v>
      </c>
      <c r="O125" s="0" t="n">
        <f aca="false">SUMPRODUCT('5N inverse'!$A$13:$Y$13,'5N mesh'!$B$37:$Z$37,$E124:$AC124)+'5N inverse'!$A$13*$C125/Setup!$B$17+INDEX('5N inverse'!$A$13:$Y$13,1,'5N mesh'!$B$7+1)*Setup!$B$22</f>
        <v>0</v>
      </c>
      <c r="P125" s="0" t="n">
        <f aca="false">SUMPRODUCT('5N inverse'!$A$14:$Y$14,'5N mesh'!$B$37:$Z$37,$E124:$AC124)+'5N inverse'!$A$14*$C125/Setup!$B$17+INDEX('5N inverse'!$A$14:$Y$14,1,'5N mesh'!$B$7+1)*Setup!$B$22</f>
        <v>0</v>
      </c>
      <c r="Q125" s="0" t="n">
        <f aca="false">SUMPRODUCT('5N inverse'!$A$15:$Y$15,'5N mesh'!$B$37:$Z$37,$E124:$AC124)+'5N inverse'!$A$15*$C125/Setup!$B$17+INDEX('5N inverse'!$A$15:$Y$15,1,'5N mesh'!$B$7+1)*Setup!$B$22</f>
        <v>0</v>
      </c>
      <c r="R125" s="0" t="n">
        <f aca="false">SUMPRODUCT('5N inverse'!$A$16:$Y$16,'5N mesh'!$B$37:$Z$37,$E124:$AC124)+'5N inverse'!$A$16*$C125/Setup!$B$17+INDEX('5N inverse'!$A$16:$Y$16,1,'5N mesh'!$B$7+1)*Setup!$B$22</f>
        <v>0</v>
      </c>
      <c r="S125" s="0" t="n">
        <f aca="false">SUMPRODUCT('5N inverse'!$A$17:$Y$17,'5N mesh'!$B$37:$Z$37,$E124:$AC124)+'5N inverse'!$A$17*$C125/Setup!$B$17+INDEX('5N inverse'!$A$17:$Y$17,1,'5N mesh'!$B$7+1)*Setup!$B$22</f>
        <v>0</v>
      </c>
      <c r="T125" s="0" t="n">
        <f aca="false">SUMPRODUCT('5N inverse'!$A$18:$Y$18,'5N mesh'!$B$37:$Z$37,$E124:$AC124)+'5N inverse'!$A$18*$C125/Setup!$B$17+INDEX('5N inverse'!$A$18:$Y$18,1,'5N mesh'!$B$7+1)*Setup!$B$22</f>
        <v>0</v>
      </c>
      <c r="U125" s="0" t="n">
        <f aca="false">SUMPRODUCT('5N inverse'!$A$19:$Y$19,'5N mesh'!$B$37:$Z$37,$E124:$AC124)+'5N inverse'!$A$19*$C125/Setup!$B$17+INDEX('5N inverse'!$A$19:$Y$19,1,'5N mesh'!$B$7+1)*Setup!$B$22</f>
        <v>0</v>
      </c>
      <c r="V125" s="0" t="n">
        <f aca="false">SUMPRODUCT('5N inverse'!$A$20:$Y$20,'5N mesh'!$B$37:$Z$37,$E124:$AC124)+'5N inverse'!$A$20*$C125/Setup!$B$17+INDEX('5N inverse'!$A$20:$Y$20,1,'5N mesh'!$B$7+1)*Setup!$B$22</f>
        <v>0</v>
      </c>
      <c r="W125" s="0" t="n">
        <f aca="false">SUMPRODUCT('5N inverse'!$A$21:$Y$21,'5N mesh'!$B$37:$Z$37,$E124:$AC124)+'5N inverse'!$A$21*$C125/Setup!$B$17+INDEX('5N inverse'!$A$21:$Y$21,1,'5N mesh'!$B$7+1)*Setup!$B$22</f>
        <v>0</v>
      </c>
      <c r="X125" s="0" t="n">
        <f aca="false">SUMPRODUCT('5N inverse'!$A$22:$Y$22,'5N mesh'!$B$37:$Z$37,$E124:$AC124)+'5N inverse'!$A$22*$C125/Setup!$B$17+INDEX('5N inverse'!$A$22:$Y$22,1,'5N mesh'!$B$7+1)*Setup!$B$22</f>
        <v>0</v>
      </c>
      <c r="Y125" s="0" t="n">
        <f aca="false">SUMPRODUCT('5N inverse'!$A$23:$Y$23,'5N mesh'!$B$37:$Z$37,$E124:$AC124)+'5N inverse'!$A$23*$C125/Setup!$B$17+INDEX('5N inverse'!$A$23:$Y$23,1,'5N mesh'!$B$7+1)*Setup!$B$22</f>
        <v>0</v>
      </c>
      <c r="Z125" s="0" t="n">
        <f aca="false">SUMPRODUCT('5N inverse'!$A$24:$Y$24,'5N mesh'!$B$37:$Z$37,$E124:$AC124)+'5N inverse'!$A$24*$C125/Setup!$B$17+INDEX('5N inverse'!$A$24:$Y$24,1,'5N mesh'!$B$7+1)*Setup!$B$22</f>
        <v>0</v>
      </c>
      <c r="AA125" s="0" t="n">
        <f aca="false">SUMPRODUCT('5N inverse'!$A$25:$Y$25,'5N mesh'!$B$37:$Z$37,$E124:$AC124)+'5N inverse'!$A$25*$C125/Setup!$B$17+INDEX('5N inverse'!$A$25:$Y$25,1,'5N mesh'!$B$7+1)*Setup!$B$22</f>
        <v>0</v>
      </c>
      <c r="AB125" s="0" t="n">
        <f aca="false">SUMPRODUCT('5N inverse'!$A$26:$Y$26,'5N mesh'!$B$37:$Z$37,$E124:$AC124)+'5N inverse'!$A$26*$C125/Setup!$B$17+INDEX('5N inverse'!$A$26:$Y$26,1,'5N mesh'!$B$7+1)*Setup!$B$22</f>
        <v>0</v>
      </c>
      <c r="AC125" s="0" t="n">
        <f aca="false">SUMPRODUCT('5N inverse'!$A$27:$Y$27,'5N mesh'!$B$37:$Z$37,$E124:$AC124)+'5N inverse'!$A$27*$C125/Setup!$B$17+INDEX('5N inverse'!$A$27:$Y$27,1,'5N mesh'!$B$7+1)*Setup!$B$22</f>
        <v>0</v>
      </c>
    </row>
    <row r="126" customFormat="false" ht="15" hidden="false" customHeight="false" outlineLevel="0" collapsed="false">
      <c r="A126" s="0" t="n">
        <v>121</v>
      </c>
      <c r="B126" s="0" t="n">
        <f aca="false">A126*Setup!$B$11/3600</f>
        <v>10.0833333333333</v>
      </c>
      <c r="C126" s="0" t="n">
        <f aca="false">Setup!$B$7+Setup!$B$8*COS(2*PI()*(B126-Setup!$B$9)/24)</f>
        <v>24.0872595401382</v>
      </c>
      <c r="D126" s="0" t="n">
        <f aca="false">(C126-E126)/Setup!$B$17</f>
        <v>30.2599188085575</v>
      </c>
      <c r="E126" s="0" t="n">
        <f aca="false">SUMPRODUCT('5N inverse'!$A$3:$Y$3,'5N mesh'!$B$37:$Z$37,$E125:$AC125)+'5N inverse'!$A$3*$C126/Setup!$B$17+INDEX('5N inverse'!$A$3:$Y$3,1,'5N mesh'!$B$7+1)*Setup!$B$22</f>
        <v>20.1534700950258</v>
      </c>
      <c r="F126" s="0" t="n">
        <f aca="false">SUMPRODUCT('5N inverse'!$A$4:$Y$4,'5N mesh'!$B$37:$Z$37,$E125:$AC125)+'5N inverse'!$A$4*$C126/Setup!$B$17+INDEX('5N inverse'!$A$4:$Y$4,1,'5N mesh'!$B$7+1)*Setup!$B$22</f>
        <v>19.3005237190131</v>
      </c>
      <c r="G126" s="0" t="n">
        <f aca="false">SUMPRODUCT('5N inverse'!$A$5:$Y$5,'5N mesh'!$B$37:$Z$37,$E125:$AC125)+'5N inverse'!$A$5*$C126/Setup!$B$17+INDEX('5N inverse'!$A$5:$Y$5,1,'5N mesh'!$B$7+1)*Setup!$B$22</f>
        <v>17.5946309669878</v>
      </c>
      <c r="H126" s="0" t="n">
        <f aca="false">SUMPRODUCT('5N inverse'!$A$6:$Y$6,'5N mesh'!$B$37:$Z$37,$E125:$AC125)+'5N inverse'!$A$6*$C126/Setup!$B$17+INDEX('5N inverse'!$A$6:$Y$6,1,'5N mesh'!$B$7+1)*Setup!$B$22</f>
        <v>15.8887382149624</v>
      </c>
      <c r="I126" s="0" t="n">
        <f aca="false">SUMPRODUCT('5N inverse'!$A$7:$Y$7,'5N mesh'!$B$37:$Z$37,$E125:$AC125)+'5N inverse'!$A$7*$C126/Setup!$B$17+INDEX('5N inverse'!$A$7:$Y$7,1,'5N mesh'!$B$7+1)*Setup!$B$22</f>
        <v>15.0357918389497</v>
      </c>
      <c r="J126" s="0" t="n">
        <f aca="false">SUMPRODUCT('5N inverse'!$A$8:$Y$8,'5N mesh'!$B$37:$Z$37,$E125:$AC125)+'5N inverse'!$A$8*$C126/Setup!$B$17+INDEX('5N inverse'!$A$8:$Y$8,1,'5N mesh'!$B$7+1)*Setup!$B$22</f>
        <v>0</v>
      </c>
      <c r="K126" s="0" t="n">
        <f aca="false">SUMPRODUCT('5N inverse'!$A$9:$Y$9,'5N mesh'!$B$37:$Z$37,$E125:$AC125)+'5N inverse'!$A$9*$C126/Setup!$B$17+INDEX('5N inverse'!$A$9:$Y$9,1,'5N mesh'!$B$7+1)*Setup!$B$22</f>
        <v>0</v>
      </c>
      <c r="L126" s="0" t="n">
        <f aca="false">SUMPRODUCT('5N inverse'!$A$10:$Y$10,'5N mesh'!$B$37:$Z$37,$E125:$AC125)+'5N inverse'!$A$10*$C126/Setup!$B$17+INDEX('5N inverse'!$A$10:$Y$10,1,'5N mesh'!$B$7+1)*Setup!$B$22</f>
        <v>0</v>
      </c>
      <c r="M126" s="0" t="n">
        <f aca="false">SUMPRODUCT('5N inverse'!$A$11:$Y$11,'5N mesh'!$B$37:$Z$37,$E125:$AC125)+'5N inverse'!$A$11*$C126/Setup!$B$17+INDEX('5N inverse'!$A$11:$Y$11,1,'5N mesh'!$B$7+1)*Setup!$B$22</f>
        <v>0</v>
      </c>
      <c r="N126" s="0" t="n">
        <f aca="false">SUMPRODUCT('5N inverse'!$A$12:$Y$12,'5N mesh'!$B$37:$Z$37,$E125:$AC125)+'5N inverse'!$A$12*$C126/Setup!$B$17+INDEX('5N inverse'!$A$12:$Y$12,1,'5N mesh'!$B$7+1)*Setup!$B$22</f>
        <v>0</v>
      </c>
      <c r="O126" s="0" t="n">
        <f aca="false">SUMPRODUCT('5N inverse'!$A$13:$Y$13,'5N mesh'!$B$37:$Z$37,$E125:$AC125)+'5N inverse'!$A$13*$C126/Setup!$B$17+INDEX('5N inverse'!$A$13:$Y$13,1,'5N mesh'!$B$7+1)*Setup!$B$22</f>
        <v>0</v>
      </c>
      <c r="P126" s="0" t="n">
        <f aca="false">SUMPRODUCT('5N inverse'!$A$14:$Y$14,'5N mesh'!$B$37:$Z$37,$E125:$AC125)+'5N inverse'!$A$14*$C126/Setup!$B$17+INDEX('5N inverse'!$A$14:$Y$14,1,'5N mesh'!$B$7+1)*Setup!$B$22</f>
        <v>0</v>
      </c>
      <c r="Q126" s="0" t="n">
        <f aca="false">SUMPRODUCT('5N inverse'!$A$15:$Y$15,'5N mesh'!$B$37:$Z$37,$E125:$AC125)+'5N inverse'!$A$15*$C126/Setup!$B$17+INDEX('5N inverse'!$A$15:$Y$15,1,'5N mesh'!$B$7+1)*Setup!$B$22</f>
        <v>0</v>
      </c>
      <c r="R126" s="0" t="n">
        <f aca="false">SUMPRODUCT('5N inverse'!$A$16:$Y$16,'5N mesh'!$B$37:$Z$37,$E125:$AC125)+'5N inverse'!$A$16*$C126/Setup!$B$17+INDEX('5N inverse'!$A$16:$Y$16,1,'5N mesh'!$B$7+1)*Setup!$B$22</f>
        <v>0</v>
      </c>
      <c r="S126" s="0" t="n">
        <f aca="false">SUMPRODUCT('5N inverse'!$A$17:$Y$17,'5N mesh'!$B$37:$Z$37,$E125:$AC125)+'5N inverse'!$A$17*$C126/Setup!$B$17+INDEX('5N inverse'!$A$17:$Y$17,1,'5N mesh'!$B$7+1)*Setup!$B$22</f>
        <v>0</v>
      </c>
      <c r="T126" s="0" t="n">
        <f aca="false">SUMPRODUCT('5N inverse'!$A$18:$Y$18,'5N mesh'!$B$37:$Z$37,$E125:$AC125)+'5N inverse'!$A$18*$C126/Setup!$B$17+INDEX('5N inverse'!$A$18:$Y$18,1,'5N mesh'!$B$7+1)*Setup!$B$22</f>
        <v>0</v>
      </c>
      <c r="U126" s="0" t="n">
        <f aca="false">SUMPRODUCT('5N inverse'!$A$19:$Y$19,'5N mesh'!$B$37:$Z$37,$E125:$AC125)+'5N inverse'!$A$19*$C126/Setup!$B$17+INDEX('5N inverse'!$A$19:$Y$19,1,'5N mesh'!$B$7+1)*Setup!$B$22</f>
        <v>0</v>
      </c>
      <c r="V126" s="0" t="n">
        <f aca="false">SUMPRODUCT('5N inverse'!$A$20:$Y$20,'5N mesh'!$B$37:$Z$37,$E125:$AC125)+'5N inverse'!$A$20*$C126/Setup!$B$17+INDEX('5N inverse'!$A$20:$Y$20,1,'5N mesh'!$B$7+1)*Setup!$B$22</f>
        <v>0</v>
      </c>
      <c r="W126" s="0" t="n">
        <f aca="false">SUMPRODUCT('5N inverse'!$A$21:$Y$21,'5N mesh'!$B$37:$Z$37,$E125:$AC125)+'5N inverse'!$A$21*$C126/Setup!$B$17+INDEX('5N inverse'!$A$21:$Y$21,1,'5N mesh'!$B$7+1)*Setup!$B$22</f>
        <v>0</v>
      </c>
      <c r="X126" s="0" t="n">
        <f aca="false">SUMPRODUCT('5N inverse'!$A$22:$Y$22,'5N mesh'!$B$37:$Z$37,$E125:$AC125)+'5N inverse'!$A$22*$C126/Setup!$B$17+INDEX('5N inverse'!$A$22:$Y$22,1,'5N mesh'!$B$7+1)*Setup!$B$22</f>
        <v>0</v>
      </c>
      <c r="Y126" s="0" t="n">
        <f aca="false">SUMPRODUCT('5N inverse'!$A$23:$Y$23,'5N mesh'!$B$37:$Z$37,$E125:$AC125)+'5N inverse'!$A$23*$C126/Setup!$B$17+INDEX('5N inverse'!$A$23:$Y$23,1,'5N mesh'!$B$7+1)*Setup!$B$22</f>
        <v>0</v>
      </c>
      <c r="Z126" s="0" t="n">
        <f aca="false">SUMPRODUCT('5N inverse'!$A$24:$Y$24,'5N mesh'!$B$37:$Z$37,$E125:$AC125)+'5N inverse'!$A$24*$C126/Setup!$B$17+INDEX('5N inverse'!$A$24:$Y$24,1,'5N mesh'!$B$7+1)*Setup!$B$22</f>
        <v>0</v>
      </c>
      <c r="AA126" s="0" t="n">
        <f aca="false">SUMPRODUCT('5N inverse'!$A$25:$Y$25,'5N mesh'!$B$37:$Z$37,$E125:$AC125)+'5N inverse'!$A$25*$C126/Setup!$B$17+INDEX('5N inverse'!$A$25:$Y$25,1,'5N mesh'!$B$7+1)*Setup!$B$22</f>
        <v>0</v>
      </c>
      <c r="AB126" s="0" t="n">
        <f aca="false">SUMPRODUCT('5N inverse'!$A$26:$Y$26,'5N mesh'!$B$37:$Z$37,$E125:$AC125)+'5N inverse'!$A$26*$C126/Setup!$B$17+INDEX('5N inverse'!$A$26:$Y$26,1,'5N mesh'!$B$7+1)*Setup!$B$22</f>
        <v>0</v>
      </c>
      <c r="AC126" s="0" t="n">
        <f aca="false">SUMPRODUCT('5N inverse'!$A$27:$Y$27,'5N mesh'!$B$37:$Z$37,$E125:$AC125)+'5N inverse'!$A$27*$C126/Setup!$B$17+INDEX('5N inverse'!$A$27:$Y$27,1,'5N mesh'!$B$7+1)*Setup!$B$22</f>
        <v>0</v>
      </c>
    </row>
    <row r="127" customFormat="false" ht="15" hidden="false" customHeight="false" outlineLevel="0" collapsed="false">
      <c r="A127" s="0" t="n">
        <v>122</v>
      </c>
      <c r="B127" s="0" t="n">
        <f aca="false">A127*Setup!$B$11/3600</f>
        <v>10.1666666666667</v>
      </c>
      <c r="C127" s="0" t="n">
        <f aca="false">Setup!$B$7+Setup!$B$8*COS(2*PI()*(B127-Setup!$B$9)/24)</f>
        <v>24.1744775494613</v>
      </c>
      <c r="D127" s="0" t="n">
        <f aca="false">(C127-E127)/Setup!$B$17</f>
        <v>30.544960080198</v>
      </c>
      <c r="E127" s="0" t="n">
        <f aca="false">SUMPRODUCT('5N inverse'!$A$3:$Y$3,'5N mesh'!$B$37:$Z$37,$E126:$AC126)+'5N inverse'!$A$3*$C127/Setup!$B$17+INDEX('5N inverse'!$A$3:$Y$3,1,'5N mesh'!$B$7+1)*Setup!$B$22</f>
        <v>20.2036327390356</v>
      </c>
      <c r="F127" s="0" t="n">
        <f aca="false">SUMPRODUCT('5N inverse'!$A$4:$Y$4,'5N mesh'!$B$37:$Z$37,$E126:$AC126)+'5N inverse'!$A$4*$C127/Setup!$B$17+INDEX('5N inverse'!$A$4:$Y$4,1,'5N mesh'!$B$7+1)*Setup!$B$22</f>
        <v>19.3423838443364</v>
      </c>
      <c r="G127" s="0" t="n">
        <f aca="false">SUMPRODUCT('5N inverse'!$A$5:$Y$5,'5N mesh'!$B$37:$Z$37,$E126:$AC126)+'5N inverse'!$A$5*$C127/Setup!$B$17+INDEX('5N inverse'!$A$5:$Y$5,1,'5N mesh'!$B$7+1)*Setup!$B$22</f>
        <v>17.6198860549381</v>
      </c>
      <c r="H127" s="0" t="n">
        <f aca="false">SUMPRODUCT('5N inverse'!$A$6:$Y$6,'5N mesh'!$B$37:$Z$37,$E126:$AC126)+'5N inverse'!$A$6*$C127/Setup!$B$17+INDEX('5N inverse'!$A$6:$Y$6,1,'5N mesh'!$B$7+1)*Setup!$B$22</f>
        <v>15.8973882655398</v>
      </c>
      <c r="I127" s="0" t="n">
        <f aca="false">SUMPRODUCT('5N inverse'!$A$7:$Y$7,'5N mesh'!$B$37:$Z$37,$E126:$AC126)+'5N inverse'!$A$7*$C127/Setup!$B$17+INDEX('5N inverse'!$A$7:$Y$7,1,'5N mesh'!$B$7+1)*Setup!$B$22</f>
        <v>15.0361393708406</v>
      </c>
      <c r="J127" s="0" t="n">
        <f aca="false">SUMPRODUCT('5N inverse'!$A$8:$Y$8,'5N mesh'!$B$37:$Z$37,$E126:$AC126)+'5N inverse'!$A$8*$C127/Setup!$B$17+INDEX('5N inverse'!$A$8:$Y$8,1,'5N mesh'!$B$7+1)*Setup!$B$22</f>
        <v>0</v>
      </c>
      <c r="K127" s="0" t="n">
        <f aca="false">SUMPRODUCT('5N inverse'!$A$9:$Y$9,'5N mesh'!$B$37:$Z$37,$E126:$AC126)+'5N inverse'!$A$9*$C127/Setup!$B$17+INDEX('5N inverse'!$A$9:$Y$9,1,'5N mesh'!$B$7+1)*Setup!$B$22</f>
        <v>0</v>
      </c>
      <c r="L127" s="0" t="n">
        <f aca="false">SUMPRODUCT('5N inverse'!$A$10:$Y$10,'5N mesh'!$B$37:$Z$37,$E126:$AC126)+'5N inverse'!$A$10*$C127/Setup!$B$17+INDEX('5N inverse'!$A$10:$Y$10,1,'5N mesh'!$B$7+1)*Setup!$B$22</f>
        <v>0</v>
      </c>
      <c r="M127" s="0" t="n">
        <f aca="false">SUMPRODUCT('5N inverse'!$A$11:$Y$11,'5N mesh'!$B$37:$Z$37,$E126:$AC126)+'5N inverse'!$A$11*$C127/Setup!$B$17+INDEX('5N inverse'!$A$11:$Y$11,1,'5N mesh'!$B$7+1)*Setup!$B$22</f>
        <v>0</v>
      </c>
      <c r="N127" s="0" t="n">
        <f aca="false">SUMPRODUCT('5N inverse'!$A$12:$Y$12,'5N mesh'!$B$37:$Z$37,$E126:$AC126)+'5N inverse'!$A$12*$C127/Setup!$B$17+INDEX('5N inverse'!$A$12:$Y$12,1,'5N mesh'!$B$7+1)*Setup!$B$22</f>
        <v>0</v>
      </c>
      <c r="O127" s="0" t="n">
        <f aca="false">SUMPRODUCT('5N inverse'!$A$13:$Y$13,'5N mesh'!$B$37:$Z$37,$E126:$AC126)+'5N inverse'!$A$13*$C127/Setup!$B$17+INDEX('5N inverse'!$A$13:$Y$13,1,'5N mesh'!$B$7+1)*Setup!$B$22</f>
        <v>0</v>
      </c>
      <c r="P127" s="0" t="n">
        <f aca="false">SUMPRODUCT('5N inverse'!$A$14:$Y$14,'5N mesh'!$B$37:$Z$37,$E126:$AC126)+'5N inverse'!$A$14*$C127/Setup!$B$17+INDEX('5N inverse'!$A$14:$Y$14,1,'5N mesh'!$B$7+1)*Setup!$B$22</f>
        <v>0</v>
      </c>
      <c r="Q127" s="0" t="n">
        <f aca="false">SUMPRODUCT('5N inverse'!$A$15:$Y$15,'5N mesh'!$B$37:$Z$37,$E126:$AC126)+'5N inverse'!$A$15*$C127/Setup!$B$17+INDEX('5N inverse'!$A$15:$Y$15,1,'5N mesh'!$B$7+1)*Setup!$B$22</f>
        <v>0</v>
      </c>
      <c r="R127" s="0" t="n">
        <f aca="false">SUMPRODUCT('5N inverse'!$A$16:$Y$16,'5N mesh'!$B$37:$Z$37,$E126:$AC126)+'5N inverse'!$A$16*$C127/Setup!$B$17+INDEX('5N inverse'!$A$16:$Y$16,1,'5N mesh'!$B$7+1)*Setup!$B$22</f>
        <v>0</v>
      </c>
      <c r="S127" s="0" t="n">
        <f aca="false">SUMPRODUCT('5N inverse'!$A$17:$Y$17,'5N mesh'!$B$37:$Z$37,$E126:$AC126)+'5N inverse'!$A$17*$C127/Setup!$B$17+INDEX('5N inverse'!$A$17:$Y$17,1,'5N mesh'!$B$7+1)*Setup!$B$22</f>
        <v>0</v>
      </c>
      <c r="T127" s="0" t="n">
        <f aca="false">SUMPRODUCT('5N inverse'!$A$18:$Y$18,'5N mesh'!$B$37:$Z$37,$E126:$AC126)+'5N inverse'!$A$18*$C127/Setup!$B$17+INDEX('5N inverse'!$A$18:$Y$18,1,'5N mesh'!$B$7+1)*Setup!$B$22</f>
        <v>0</v>
      </c>
      <c r="U127" s="0" t="n">
        <f aca="false">SUMPRODUCT('5N inverse'!$A$19:$Y$19,'5N mesh'!$B$37:$Z$37,$E126:$AC126)+'5N inverse'!$A$19*$C127/Setup!$B$17+INDEX('5N inverse'!$A$19:$Y$19,1,'5N mesh'!$B$7+1)*Setup!$B$22</f>
        <v>0</v>
      </c>
      <c r="V127" s="0" t="n">
        <f aca="false">SUMPRODUCT('5N inverse'!$A$20:$Y$20,'5N mesh'!$B$37:$Z$37,$E126:$AC126)+'5N inverse'!$A$20*$C127/Setup!$B$17+INDEX('5N inverse'!$A$20:$Y$20,1,'5N mesh'!$B$7+1)*Setup!$B$22</f>
        <v>0</v>
      </c>
      <c r="W127" s="0" t="n">
        <f aca="false">SUMPRODUCT('5N inverse'!$A$21:$Y$21,'5N mesh'!$B$37:$Z$37,$E126:$AC126)+'5N inverse'!$A$21*$C127/Setup!$B$17+INDEX('5N inverse'!$A$21:$Y$21,1,'5N mesh'!$B$7+1)*Setup!$B$22</f>
        <v>0</v>
      </c>
      <c r="X127" s="0" t="n">
        <f aca="false">SUMPRODUCT('5N inverse'!$A$22:$Y$22,'5N mesh'!$B$37:$Z$37,$E126:$AC126)+'5N inverse'!$A$22*$C127/Setup!$B$17+INDEX('5N inverse'!$A$22:$Y$22,1,'5N mesh'!$B$7+1)*Setup!$B$22</f>
        <v>0</v>
      </c>
      <c r="Y127" s="0" t="n">
        <f aca="false">SUMPRODUCT('5N inverse'!$A$23:$Y$23,'5N mesh'!$B$37:$Z$37,$E126:$AC126)+'5N inverse'!$A$23*$C127/Setup!$B$17+INDEX('5N inverse'!$A$23:$Y$23,1,'5N mesh'!$B$7+1)*Setup!$B$22</f>
        <v>0</v>
      </c>
      <c r="Z127" s="0" t="n">
        <f aca="false">SUMPRODUCT('5N inverse'!$A$24:$Y$24,'5N mesh'!$B$37:$Z$37,$E126:$AC126)+'5N inverse'!$A$24*$C127/Setup!$B$17+INDEX('5N inverse'!$A$24:$Y$24,1,'5N mesh'!$B$7+1)*Setup!$B$22</f>
        <v>0</v>
      </c>
      <c r="AA127" s="0" t="n">
        <f aca="false">SUMPRODUCT('5N inverse'!$A$25:$Y$25,'5N mesh'!$B$37:$Z$37,$E126:$AC126)+'5N inverse'!$A$25*$C127/Setup!$B$17+INDEX('5N inverse'!$A$25:$Y$25,1,'5N mesh'!$B$7+1)*Setup!$B$22</f>
        <v>0</v>
      </c>
      <c r="AB127" s="0" t="n">
        <f aca="false">SUMPRODUCT('5N inverse'!$A$26:$Y$26,'5N mesh'!$B$37:$Z$37,$E126:$AC126)+'5N inverse'!$A$26*$C127/Setup!$B$17+INDEX('5N inverse'!$A$26:$Y$26,1,'5N mesh'!$B$7+1)*Setup!$B$22</f>
        <v>0</v>
      </c>
      <c r="AC127" s="0" t="n">
        <f aca="false">SUMPRODUCT('5N inverse'!$A$27:$Y$27,'5N mesh'!$B$37:$Z$37,$E126:$AC126)+'5N inverse'!$A$27*$C127/Setup!$B$17+INDEX('5N inverse'!$A$27:$Y$27,1,'5N mesh'!$B$7+1)*Setup!$B$22</f>
        <v>0</v>
      </c>
    </row>
    <row r="128" customFormat="false" ht="15" hidden="false" customHeight="false" outlineLevel="0" collapsed="false">
      <c r="A128" s="0" t="n">
        <v>123</v>
      </c>
      <c r="B128" s="0" t="n">
        <f aca="false">A128*Setup!$B$11/3600</f>
        <v>10.25</v>
      </c>
      <c r="C128" s="0" t="n">
        <f aca="false">Setup!$B$7+Setup!$B$8*COS(2*PI()*(B128-Setup!$B$9)/24)</f>
        <v>24.2616125169206</v>
      </c>
      <c r="D128" s="0" t="n">
        <f aca="false">(C128-E128)/Setup!$B$17</f>
        <v>30.825822253623</v>
      </c>
      <c r="E128" s="0" t="n">
        <f aca="false">SUMPRODUCT('5N inverse'!$A$3:$Y$3,'5N mesh'!$B$37:$Z$37,$E127:$AC127)+'5N inverse'!$A$3*$C128/Setup!$B$17+INDEX('5N inverse'!$A$3:$Y$3,1,'5N mesh'!$B$7+1)*Setup!$B$22</f>
        <v>20.2542556239496</v>
      </c>
      <c r="F128" s="0" t="n">
        <f aca="false">SUMPRODUCT('5N inverse'!$A$4:$Y$4,'5N mesh'!$B$37:$Z$37,$E127:$AC127)+'5N inverse'!$A$4*$C128/Setup!$B$17+INDEX('5N inverse'!$A$4:$Y$4,1,'5N mesh'!$B$7+1)*Setup!$B$22</f>
        <v>19.3846280717957</v>
      </c>
      <c r="G128" s="0" t="n">
        <f aca="false">SUMPRODUCT('5N inverse'!$A$5:$Y$5,'5N mesh'!$B$37:$Z$37,$E127:$AC127)+'5N inverse'!$A$5*$C128/Setup!$B$17+INDEX('5N inverse'!$A$5:$Y$5,1,'5N mesh'!$B$7+1)*Setup!$B$22</f>
        <v>17.645372967488</v>
      </c>
      <c r="H128" s="0" t="n">
        <f aca="false">SUMPRODUCT('5N inverse'!$A$6:$Y$6,'5N mesh'!$B$37:$Z$37,$E127:$AC127)+'5N inverse'!$A$6*$C128/Setup!$B$17+INDEX('5N inverse'!$A$6:$Y$6,1,'5N mesh'!$B$7+1)*Setup!$B$22</f>
        <v>15.9061178631803</v>
      </c>
      <c r="I128" s="0" t="n">
        <f aca="false">SUMPRODUCT('5N inverse'!$A$7:$Y$7,'5N mesh'!$B$37:$Z$37,$E127:$AC127)+'5N inverse'!$A$7*$C128/Setup!$B$17+INDEX('5N inverse'!$A$7:$Y$7,1,'5N mesh'!$B$7+1)*Setup!$B$22</f>
        <v>15.0364903110264</v>
      </c>
      <c r="J128" s="0" t="n">
        <f aca="false">SUMPRODUCT('5N inverse'!$A$8:$Y$8,'5N mesh'!$B$37:$Z$37,$E127:$AC127)+'5N inverse'!$A$8*$C128/Setup!$B$17+INDEX('5N inverse'!$A$8:$Y$8,1,'5N mesh'!$B$7+1)*Setup!$B$22</f>
        <v>0</v>
      </c>
      <c r="K128" s="0" t="n">
        <f aca="false">SUMPRODUCT('5N inverse'!$A$9:$Y$9,'5N mesh'!$B$37:$Z$37,$E127:$AC127)+'5N inverse'!$A$9*$C128/Setup!$B$17+INDEX('5N inverse'!$A$9:$Y$9,1,'5N mesh'!$B$7+1)*Setup!$B$22</f>
        <v>0</v>
      </c>
      <c r="L128" s="0" t="n">
        <f aca="false">SUMPRODUCT('5N inverse'!$A$10:$Y$10,'5N mesh'!$B$37:$Z$37,$E127:$AC127)+'5N inverse'!$A$10*$C128/Setup!$B$17+INDEX('5N inverse'!$A$10:$Y$10,1,'5N mesh'!$B$7+1)*Setup!$B$22</f>
        <v>0</v>
      </c>
      <c r="M128" s="0" t="n">
        <f aca="false">SUMPRODUCT('5N inverse'!$A$11:$Y$11,'5N mesh'!$B$37:$Z$37,$E127:$AC127)+'5N inverse'!$A$11*$C128/Setup!$B$17+INDEX('5N inverse'!$A$11:$Y$11,1,'5N mesh'!$B$7+1)*Setup!$B$22</f>
        <v>0</v>
      </c>
      <c r="N128" s="0" t="n">
        <f aca="false">SUMPRODUCT('5N inverse'!$A$12:$Y$12,'5N mesh'!$B$37:$Z$37,$E127:$AC127)+'5N inverse'!$A$12*$C128/Setup!$B$17+INDEX('5N inverse'!$A$12:$Y$12,1,'5N mesh'!$B$7+1)*Setup!$B$22</f>
        <v>0</v>
      </c>
      <c r="O128" s="0" t="n">
        <f aca="false">SUMPRODUCT('5N inverse'!$A$13:$Y$13,'5N mesh'!$B$37:$Z$37,$E127:$AC127)+'5N inverse'!$A$13*$C128/Setup!$B$17+INDEX('5N inverse'!$A$13:$Y$13,1,'5N mesh'!$B$7+1)*Setup!$B$22</f>
        <v>0</v>
      </c>
      <c r="P128" s="0" t="n">
        <f aca="false">SUMPRODUCT('5N inverse'!$A$14:$Y$14,'5N mesh'!$B$37:$Z$37,$E127:$AC127)+'5N inverse'!$A$14*$C128/Setup!$B$17+INDEX('5N inverse'!$A$14:$Y$14,1,'5N mesh'!$B$7+1)*Setup!$B$22</f>
        <v>0</v>
      </c>
      <c r="Q128" s="0" t="n">
        <f aca="false">SUMPRODUCT('5N inverse'!$A$15:$Y$15,'5N mesh'!$B$37:$Z$37,$E127:$AC127)+'5N inverse'!$A$15*$C128/Setup!$B$17+INDEX('5N inverse'!$A$15:$Y$15,1,'5N mesh'!$B$7+1)*Setup!$B$22</f>
        <v>0</v>
      </c>
      <c r="R128" s="0" t="n">
        <f aca="false">SUMPRODUCT('5N inverse'!$A$16:$Y$16,'5N mesh'!$B$37:$Z$37,$E127:$AC127)+'5N inverse'!$A$16*$C128/Setup!$B$17+INDEX('5N inverse'!$A$16:$Y$16,1,'5N mesh'!$B$7+1)*Setup!$B$22</f>
        <v>0</v>
      </c>
      <c r="S128" s="0" t="n">
        <f aca="false">SUMPRODUCT('5N inverse'!$A$17:$Y$17,'5N mesh'!$B$37:$Z$37,$E127:$AC127)+'5N inverse'!$A$17*$C128/Setup!$B$17+INDEX('5N inverse'!$A$17:$Y$17,1,'5N mesh'!$B$7+1)*Setup!$B$22</f>
        <v>0</v>
      </c>
      <c r="T128" s="0" t="n">
        <f aca="false">SUMPRODUCT('5N inverse'!$A$18:$Y$18,'5N mesh'!$B$37:$Z$37,$E127:$AC127)+'5N inverse'!$A$18*$C128/Setup!$B$17+INDEX('5N inverse'!$A$18:$Y$18,1,'5N mesh'!$B$7+1)*Setup!$B$22</f>
        <v>0</v>
      </c>
      <c r="U128" s="0" t="n">
        <f aca="false">SUMPRODUCT('5N inverse'!$A$19:$Y$19,'5N mesh'!$B$37:$Z$37,$E127:$AC127)+'5N inverse'!$A$19*$C128/Setup!$B$17+INDEX('5N inverse'!$A$19:$Y$19,1,'5N mesh'!$B$7+1)*Setup!$B$22</f>
        <v>0</v>
      </c>
      <c r="V128" s="0" t="n">
        <f aca="false">SUMPRODUCT('5N inverse'!$A$20:$Y$20,'5N mesh'!$B$37:$Z$37,$E127:$AC127)+'5N inverse'!$A$20*$C128/Setup!$B$17+INDEX('5N inverse'!$A$20:$Y$20,1,'5N mesh'!$B$7+1)*Setup!$B$22</f>
        <v>0</v>
      </c>
      <c r="W128" s="0" t="n">
        <f aca="false">SUMPRODUCT('5N inverse'!$A$21:$Y$21,'5N mesh'!$B$37:$Z$37,$E127:$AC127)+'5N inverse'!$A$21*$C128/Setup!$B$17+INDEX('5N inverse'!$A$21:$Y$21,1,'5N mesh'!$B$7+1)*Setup!$B$22</f>
        <v>0</v>
      </c>
      <c r="X128" s="0" t="n">
        <f aca="false">SUMPRODUCT('5N inverse'!$A$22:$Y$22,'5N mesh'!$B$37:$Z$37,$E127:$AC127)+'5N inverse'!$A$22*$C128/Setup!$B$17+INDEX('5N inverse'!$A$22:$Y$22,1,'5N mesh'!$B$7+1)*Setup!$B$22</f>
        <v>0</v>
      </c>
      <c r="Y128" s="0" t="n">
        <f aca="false">SUMPRODUCT('5N inverse'!$A$23:$Y$23,'5N mesh'!$B$37:$Z$37,$E127:$AC127)+'5N inverse'!$A$23*$C128/Setup!$B$17+INDEX('5N inverse'!$A$23:$Y$23,1,'5N mesh'!$B$7+1)*Setup!$B$22</f>
        <v>0</v>
      </c>
      <c r="Z128" s="0" t="n">
        <f aca="false">SUMPRODUCT('5N inverse'!$A$24:$Y$24,'5N mesh'!$B$37:$Z$37,$E127:$AC127)+'5N inverse'!$A$24*$C128/Setup!$B$17+INDEX('5N inverse'!$A$24:$Y$24,1,'5N mesh'!$B$7+1)*Setup!$B$22</f>
        <v>0</v>
      </c>
      <c r="AA128" s="0" t="n">
        <f aca="false">SUMPRODUCT('5N inverse'!$A$25:$Y$25,'5N mesh'!$B$37:$Z$37,$E127:$AC127)+'5N inverse'!$A$25*$C128/Setup!$B$17+INDEX('5N inverse'!$A$25:$Y$25,1,'5N mesh'!$B$7+1)*Setup!$B$22</f>
        <v>0</v>
      </c>
      <c r="AB128" s="0" t="n">
        <f aca="false">SUMPRODUCT('5N inverse'!$A$26:$Y$26,'5N mesh'!$B$37:$Z$37,$E127:$AC127)+'5N inverse'!$A$26*$C128/Setup!$B$17+INDEX('5N inverse'!$A$26:$Y$26,1,'5N mesh'!$B$7+1)*Setup!$B$22</f>
        <v>0</v>
      </c>
      <c r="AC128" s="0" t="n">
        <f aca="false">SUMPRODUCT('5N inverse'!$A$27:$Y$27,'5N mesh'!$B$37:$Z$37,$E127:$AC127)+'5N inverse'!$A$27*$C128/Setup!$B$17+INDEX('5N inverse'!$A$27:$Y$27,1,'5N mesh'!$B$7+1)*Setup!$B$22</f>
        <v>0</v>
      </c>
    </row>
    <row r="129" customFormat="false" ht="15" hidden="false" customHeight="false" outlineLevel="0" collapsed="false">
      <c r="A129" s="0" t="n">
        <v>124</v>
      </c>
      <c r="B129" s="0" t="n">
        <f aca="false">A129*Setup!$B$11/3600</f>
        <v>10.3333333333333</v>
      </c>
      <c r="C129" s="0" t="n">
        <f aca="false">Setup!$B$7+Setup!$B$8*COS(2*PI()*(B129-Setup!$B$9)/24)</f>
        <v>24.3486229709906</v>
      </c>
      <c r="D129" s="0" t="n">
        <f aca="false">(C129-E129)/Setup!$B$17</f>
        <v>31.1022457605868</v>
      </c>
      <c r="E129" s="0" t="n">
        <f aca="false">SUMPRODUCT('5N inverse'!$A$3:$Y$3,'5N mesh'!$B$37:$Z$37,$E128:$AC128)+'5N inverse'!$A$3*$C129/Setup!$B$17+INDEX('5N inverse'!$A$3:$Y$3,1,'5N mesh'!$B$7+1)*Setup!$B$22</f>
        <v>20.3053310221144</v>
      </c>
      <c r="F129" s="0" t="n">
        <f aca="false">SUMPRODUCT('5N inverse'!$A$4:$Y$4,'5N mesh'!$B$37:$Z$37,$E128:$AC128)+'5N inverse'!$A$4*$C129/Setup!$B$17+INDEX('5N inverse'!$A$4:$Y$4,1,'5N mesh'!$B$7+1)*Setup!$B$22</f>
        <v>19.4272499646858</v>
      </c>
      <c r="G129" s="0" t="n">
        <f aca="false">SUMPRODUCT('5N inverse'!$A$5:$Y$5,'5N mesh'!$B$37:$Z$37,$E128:$AC128)+'5N inverse'!$A$5*$C129/Setup!$B$17+INDEX('5N inverse'!$A$5:$Y$5,1,'5N mesh'!$B$7+1)*Setup!$B$22</f>
        <v>17.6710878498288</v>
      </c>
      <c r="H129" s="0" t="n">
        <f aca="false">SUMPRODUCT('5N inverse'!$A$6:$Y$6,'5N mesh'!$B$37:$Z$37,$E128:$AC128)+'5N inverse'!$A$6*$C129/Setup!$B$17+INDEX('5N inverse'!$A$6:$Y$6,1,'5N mesh'!$B$7+1)*Setup!$B$22</f>
        <v>15.9149257349718</v>
      </c>
      <c r="I129" s="0" t="n">
        <f aca="false">SUMPRODUCT('5N inverse'!$A$7:$Y$7,'5N mesh'!$B$37:$Z$37,$E128:$AC128)+'5N inverse'!$A$7*$C129/Setup!$B$17+INDEX('5N inverse'!$A$7:$Y$7,1,'5N mesh'!$B$7+1)*Setup!$B$22</f>
        <v>15.0368446775432</v>
      </c>
      <c r="J129" s="0" t="n">
        <f aca="false">SUMPRODUCT('5N inverse'!$A$8:$Y$8,'5N mesh'!$B$37:$Z$37,$E128:$AC128)+'5N inverse'!$A$8*$C129/Setup!$B$17+INDEX('5N inverse'!$A$8:$Y$8,1,'5N mesh'!$B$7+1)*Setup!$B$22</f>
        <v>0</v>
      </c>
      <c r="K129" s="0" t="n">
        <f aca="false">SUMPRODUCT('5N inverse'!$A$9:$Y$9,'5N mesh'!$B$37:$Z$37,$E128:$AC128)+'5N inverse'!$A$9*$C129/Setup!$B$17+INDEX('5N inverse'!$A$9:$Y$9,1,'5N mesh'!$B$7+1)*Setup!$B$22</f>
        <v>0</v>
      </c>
      <c r="L129" s="0" t="n">
        <f aca="false">SUMPRODUCT('5N inverse'!$A$10:$Y$10,'5N mesh'!$B$37:$Z$37,$E128:$AC128)+'5N inverse'!$A$10*$C129/Setup!$B$17+INDEX('5N inverse'!$A$10:$Y$10,1,'5N mesh'!$B$7+1)*Setup!$B$22</f>
        <v>0</v>
      </c>
      <c r="M129" s="0" t="n">
        <f aca="false">SUMPRODUCT('5N inverse'!$A$11:$Y$11,'5N mesh'!$B$37:$Z$37,$E128:$AC128)+'5N inverse'!$A$11*$C129/Setup!$B$17+INDEX('5N inverse'!$A$11:$Y$11,1,'5N mesh'!$B$7+1)*Setup!$B$22</f>
        <v>0</v>
      </c>
      <c r="N129" s="0" t="n">
        <f aca="false">SUMPRODUCT('5N inverse'!$A$12:$Y$12,'5N mesh'!$B$37:$Z$37,$E128:$AC128)+'5N inverse'!$A$12*$C129/Setup!$B$17+INDEX('5N inverse'!$A$12:$Y$12,1,'5N mesh'!$B$7+1)*Setup!$B$22</f>
        <v>0</v>
      </c>
      <c r="O129" s="0" t="n">
        <f aca="false">SUMPRODUCT('5N inverse'!$A$13:$Y$13,'5N mesh'!$B$37:$Z$37,$E128:$AC128)+'5N inverse'!$A$13*$C129/Setup!$B$17+INDEX('5N inverse'!$A$13:$Y$13,1,'5N mesh'!$B$7+1)*Setup!$B$22</f>
        <v>0</v>
      </c>
      <c r="P129" s="0" t="n">
        <f aca="false">SUMPRODUCT('5N inverse'!$A$14:$Y$14,'5N mesh'!$B$37:$Z$37,$E128:$AC128)+'5N inverse'!$A$14*$C129/Setup!$B$17+INDEX('5N inverse'!$A$14:$Y$14,1,'5N mesh'!$B$7+1)*Setup!$B$22</f>
        <v>0</v>
      </c>
      <c r="Q129" s="0" t="n">
        <f aca="false">SUMPRODUCT('5N inverse'!$A$15:$Y$15,'5N mesh'!$B$37:$Z$37,$E128:$AC128)+'5N inverse'!$A$15*$C129/Setup!$B$17+INDEX('5N inverse'!$A$15:$Y$15,1,'5N mesh'!$B$7+1)*Setup!$B$22</f>
        <v>0</v>
      </c>
      <c r="R129" s="0" t="n">
        <f aca="false">SUMPRODUCT('5N inverse'!$A$16:$Y$16,'5N mesh'!$B$37:$Z$37,$E128:$AC128)+'5N inverse'!$A$16*$C129/Setup!$B$17+INDEX('5N inverse'!$A$16:$Y$16,1,'5N mesh'!$B$7+1)*Setup!$B$22</f>
        <v>0</v>
      </c>
      <c r="S129" s="0" t="n">
        <f aca="false">SUMPRODUCT('5N inverse'!$A$17:$Y$17,'5N mesh'!$B$37:$Z$37,$E128:$AC128)+'5N inverse'!$A$17*$C129/Setup!$B$17+INDEX('5N inverse'!$A$17:$Y$17,1,'5N mesh'!$B$7+1)*Setup!$B$22</f>
        <v>0</v>
      </c>
      <c r="T129" s="0" t="n">
        <f aca="false">SUMPRODUCT('5N inverse'!$A$18:$Y$18,'5N mesh'!$B$37:$Z$37,$E128:$AC128)+'5N inverse'!$A$18*$C129/Setup!$B$17+INDEX('5N inverse'!$A$18:$Y$18,1,'5N mesh'!$B$7+1)*Setup!$B$22</f>
        <v>0</v>
      </c>
      <c r="U129" s="0" t="n">
        <f aca="false">SUMPRODUCT('5N inverse'!$A$19:$Y$19,'5N mesh'!$B$37:$Z$37,$E128:$AC128)+'5N inverse'!$A$19*$C129/Setup!$B$17+INDEX('5N inverse'!$A$19:$Y$19,1,'5N mesh'!$B$7+1)*Setup!$B$22</f>
        <v>0</v>
      </c>
      <c r="V129" s="0" t="n">
        <f aca="false">SUMPRODUCT('5N inverse'!$A$20:$Y$20,'5N mesh'!$B$37:$Z$37,$E128:$AC128)+'5N inverse'!$A$20*$C129/Setup!$B$17+INDEX('5N inverse'!$A$20:$Y$20,1,'5N mesh'!$B$7+1)*Setup!$B$22</f>
        <v>0</v>
      </c>
      <c r="W129" s="0" t="n">
        <f aca="false">SUMPRODUCT('5N inverse'!$A$21:$Y$21,'5N mesh'!$B$37:$Z$37,$E128:$AC128)+'5N inverse'!$A$21*$C129/Setup!$B$17+INDEX('5N inverse'!$A$21:$Y$21,1,'5N mesh'!$B$7+1)*Setup!$B$22</f>
        <v>0</v>
      </c>
      <c r="X129" s="0" t="n">
        <f aca="false">SUMPRODUCT('5N inverse'!$A$22:$Y$22,'5N mesh'!$B$37:$Z$37,$E128:$AC128)+'5N inverse'!$A$22*$C129/Setup!$B$17+INDEX('5N inverse'!$A$22:$Y$22,1,'5N mesh'!$B$7+1)*Setup!$B$22</f>
        <v>0</v>
      </c>
      <c r="Y129" s="0" t="n">
        <f aca="false">SUMPRODUCT('5N inverse'!$A$23:$Y$23,'5N mesh'!$B$37:$Z$37,$E128:$AC128)+'5N inverse'!$A$23*$C129/Setup!$B$17+INDEX('5N inverse'!$A$23:$Y$23,1,'5N mesh'!$B$7+1)*Setup!$B$22</f>
        <v>0</v>
      </c>
      <c r="Z129" s="0" t="n">
        <f aca="false">SUMPRODUCT('5N inverse'!$A$24:$Y$24,'5N mesh'!$B$37:$Z$37,$E128:$AC128)+'5N inverse'!$A$24*$C129/Setup!$B$17+INDEX('5N inverse'!$A$24:$Y$24,1,'5N mesh'!$B$7+1)*Setup!$B$22</f>
        <v>0</v>
      </c>
      <c r="AA129" s="0" t="n">
        <f aca="false">SUMPRODUCT('5N inverse'!$A$25:$Y$25,'5N mesh'!$B$37:$Z$37,$E128:$AC128)+'5N inverse'!$A$25*$C129/Setup!$B$17+INDEX('5N inverse'!$A$25:$Y$25,1,'5N mesh'!$B$7+1)*Setup!$B$22</f>
        <v>0</v>
      </c>
      <c r="AB129" s="0" t="n">
        <f aca="false">SUMPRODUCT('5N inverse'!$A$26:$Y$26,'5N mesh'!$B$37:$Z$37,$E128:$AC128)+'5N inverse'!$A$26*$C129/Setup!$B$17+INDEX('5N inverse'!$A$26:$Y$26,1,'5N mesh'!$B$7+1)*Setup!$B$22</f>
        <v>0</v>
      </c>
      <c r="AC129" s="0" t="n">
        <f aca="false">SUMPRODUCT('5N inverse'!$A$27:$Y$27,'5N mesh'!$B$37:$Z$37,$E128:$AC128)+'5N inverse'!$A$27*$C129/Setup!$B$17+INDEX('5N inverse'!$A$27:$Y$27,1,'5N mesh'!$B$7+1)*Setup!$B$22</f>
        <v>0</v>
      </c>
    </row>
    <row r="130" customFormat="false" ht="15" hidden="false" customHeight="false" outlineLevel="0" collapsed="false">
      <c r="A130" s="0" t="n">
        <v>125</v>
      </c>
      <c r="B130" s="0" t="n">
        <f aca="false">A130*Setup!$B$11/3600</f>
        <v>10.4166666666667</v>
      </c>
      <c r="C130" s="0" t="n">
        <f aca="false">Setup!$B$7+Setup!$B$8*COS(2*PI()*(B130-Setup!$B$9)/24)</f>
        <v>24.4354674994079</v>
      </c>
      <c r="D130" s="0" t="n">
        <f aca="false">(C130-E130)/Setup!$B$17</f>
        <v>31.3739748185299</v>
      </c>
      <c r="E130" s="0" t="n">
        <f aca="false">SUMPRODUCT('5N inverse'!$A$3:$Y$3,'5N mesh'!$B$37:$Z$37,$E129:$AC129)+'5N inverse'!$A$3*$C130/Setup!$B$17+INDEX('5N inverse'!$A$3:$Y$3,1,'5N mesh'!$B$7+1)*Setup!$B$22</f>
        <v>20.356850772999</v>
      </c>
      <c r="F130" s="0" t="n">
        <f aca="false">SUMPRODUCT('5N inverse'!$A$4:$Y$4,'5N mesh'!$B$37:$Z$37,$E129:$AC129)+'5N inverse'!$A$4*$C130/Setup!$B$17+INDEX('5N inverse'!$A$4:$Y$4,1,'5N mesh'!$B$7+1)*Setup!$B$22</f>
        <v>19.4702427249702</v>
      </c>
      <c r="G130" s="0" t="n">
        <f aca="false">SUMPRODUCT('5N inverse'!$A$5:$Y$5,'5N mesh'!$B$37:$Z$37,$E129:$AC129)+'5N inverse'!$A$5*$C130/Setup!$B$17+INDEX('5N inverse'!$A$5:$Y$5,1,'5N mesh'!$B$7+1)*Setup!$B$22</f>
        <v>17.6970266289128</v>
      </c>
      <c r="H130" s="0" t="n">
        <f aca="false">SUMPRODUCT('5N inverse'!$A$6:$Y$6,'5N mesh'!$B$37:$Z$37,$E129:$AC129)+'5N inverse'!$A$6*$C130/Setup!$B$17+INDEX('5N inverse'!$A$6:$Y$6,1,'5N mesh'!$B$7+1)*Setup!$B$22</f>
        <v>15.9238105328553</v>
      </c>
      <c r="I130" s="0" t="n">
        <f aca="false">SUMPRODUCT('5N inverse'!$A$7:$Y$7,'5N mesh'!$B$37:$Z$37,$E129:$AC129)+'5N inverse'!$A$7*$C130/Setup!$B$17+INDEX('5N inverse'!$A$7:$Y$7,1,'5N mesh'!$B$7+1)*Setup!$B$22</f>
        <v>15.0372024848265</v>
      </c>
      <c r="J130" s="0" t="n">
        <f aca="false">SUMPRODUCT('5N inverse'!$A$8:$Y$8,'5N mesh'!$B$37:$Z$37,$E129:$AC129)+'5N inverse'!$A$8*$C130/Setup!$B$17+INDEX('5N inverse'!$A$8:$Y$8,1,'5N mesh'!$B$7+1)*Setup!$B$22</f>
        <v>0</v>
      </c>
      <c r="K130" s="0" t="n">
        <f aca="false">SUMPRODUCT('5N inverse'!$A$9:$Y$9,'5N mesh'!$B$37:$Z$37,$E129:$AC129)+'5N inverse'!$A$9*$C130/Setup!$B$17+INDEX('5N inverse'!$A$9:$Y$9,1,'5N mesh'!$B$7+1)*Setup!$B$22</f>
        <v>0</v>
      </c>
      <c r="L130" s="0" t="n">
        <f aca="false">SUMPRODUCT('5N inverse'!$A$10:$Y$10,'5N mesh'!$B$37:$Z$37,$E129:$AC129)+'5N inverse'!$A$10*$C130/Setup!$B$17+INDEX('5N inverse'!$A$10:$Y$10,1,'5N mesh'!$B$7+1)*Setup!$B$22</f>
        <v>0</v>
      </c>
      <c r="M130" s="0" t="n">
        <f aca="false">SUMPRODUCT('5N inverse'!$A$11:$Y$11,'5N mesh'!$B$37:$Z$37,$E129:$AC129)+'5N inverse'!$A$11*$C130/Setup!$B$17+INDEX('5N inverse'!$A$11:$Y$11,1,'5N mesh'!$B$7+1)*Setup!$B$22</f>
        <v>0</v>
      </c>
      <c r="N130" s="0" t="n">
        <f aca="false">SUMPRODUCT('5N inverse'!$A$12:$Y$12,'5N mesh'!$B$37:$Z$37,$E129:$AC129)+'5N inverse'!$A$12*$C130/Setup!$B$17+INDEX('5N inverse'!$A$12:$Y$12,1,'5N mesh'!$B$7+1)*Setup!$B$22</f>
        <v>0</v>
      </c>
      <c r="O130" s="0" t="n">
        <f aca="false">SUMPRODUCT('5N inverse'!$A$13:$Y$13,'5N mesh'!$B$37:$Z$37,$E129:$AC129)+'5N inverse'!$A$13*$C130/Setup!$B$17+INDEX('5N inverse'!$A$13:$Y$13,1,'5N mesh'!$B$7+1)*Setup!$B$22</f>
        <v>0</v>
      </c>
      <c r="P130" s="0" t="n">
        <f aca="false">SUMPRODUCT('5N inverse'!$A$14:$Y$14,'5N mesh'!$B$37:$Z$37,$E129:$AC129)+'5N inverse'!$A$14*$C130/Setup!$B$17+INDEX('5N inverse'!$A$14:$Y$14,1,'5N mesh'!$B$7+1)*Setup!$B$22</f>
        <v>0</v>
      </c>
      <c r="Q130" s="0" t="n">
        <f aca="false">SUMPRODUCT('5N inverse'!$A$15:$Y$15,'5N mesh'!$B$37:$Z$37,$E129:$AC129)+'5N inverse'!$A$15*$C130/Setup!$B$17+INDEX('5N inverse'!$A$15:$Y$15,1,'5N mesh'!$B$7+1)*Setup!$B$22</f>
        <v>0</v>
      </c>
      <c r="R130" s="0" t="n">
        <f aca="false">SUMPRODUCT('5N inverse'!$A$16:$Y$16,'5N mesh'!$B$37:$Z$37,$E129:$AC129)+'5N inverse'!$A$16*$C130/Setup!$B$17+INDEX('5N inverse'!$A$16:$Y$16,1,'5N mesh'!$B$7+1)*Setup!$B$22</f>
        <v>0</v>
      </c>
      <c r="S130" s="0" t="n">
        <f aca="false">SUMPRODUCT('5N inverse'!$A$17:$Y$17,'5N mesh'!$B$37:$Z$37,$E129:$AC129)+'5N inverse'!$A$17*$C130/Setup!$B$17+INDEX('5N inverse'!$A$17:$Y$17,1,'5N mesh'!$B$7+1)*Setup!$B$22</f>
        <v>0</v>
      </c>
      <c r="T130" s="0" t="n">
        <f aca="false">SUMPRODUCT('5N inverse'!$A$18:$Y$18,'5N mesh'!$B$37:$Z$37,$E129:$AC129)+'5N inverse'!$A$18*$C130/Setup!$B$17+INDEX('5N inverse'!$A$18:$Y$18,1,'5N mesh'!$B$7+1)*Setup!$B$22</f>
        <v>0</v>
      </c>
      <c r="U130" s="0" t="n">
        <f aca="false">SUMPRODUCT('5N inverse'!$A$19:$Y$19,'5N mesh'!$B$37:$Z$37,$E129:$AC129)+'5N inverse'!$A$19*$C130/Setup!$B$17+INDEX('5N inverse'!$A$19:$Y$19,1,'5N mesh'!$B$7+1)*Setup!$B$22</f>
        <v>0</v>
      </c>
      <c r="V130" s="0" t="n">
        <f aca="false">SUMPRODUCT('5N inverse'!$A$20:$Y$20,'5N mesh'!$B$37:$Z$37,$E129:$AC129)+'5N inverse'!$A$20*$C130/Setup!$B$17+INDEX('5N inverse'!$A$20:$Y$20,1,'5N mesh'!$B$7+1)*Setup!$B$22</f>
        <v>0</v>
      </c>
      <c r="W130" s="0" t="n">
        <f aca="false">SUMPRODUCT('5N inverse'!$A$21:$Y$21,'5N mesh'!$B$37:$Z$37,$E129:$AC129)+'5N inverse'!$A$21*$C130/Setup!$B$17+INDEX('5N inverse'!$A$21:$Y$21,1,'5N mesh'!$B$7+1)*Setup!$B$22</f>
        <v>0</v>
      </c>
      <c r="X130" s="0" t="n">
        <f aca="false">SUMPRODUCT('5N inverse'!$A$22:$Y$22,'5N mesh'!$B$37:$Z$37,$E129:$AC129)+'5N inverse'!$A$22*$C130/Setup!$B$17+INDEX('5N inverse'!$A$22:$Y$22,1,'5N mesh'!$B$7+1)*Setup!$B$22</f>
        <v>0</v>
      </c>
      <c r="Y130" s="0" t="n">
        <f aca="false">SUMPRODUCT('5N inverse'!$A$23:$Y$23,'5N mesh'!$B$37:$Z$37,$E129:$AC129)+'5N inverse'!$A$23*$C130/Setup!$B$17+INDEX('5N inverse'!$A$23:$Y$23,1,'5N mesh'!$B$7+1)*Setup!$B$22</f>
        <v>0</v>
      </c>
      <c r="Z130" s="0" t="n">
        <f aca="false">SUMPRODUCT('5N inverse'!$A$24:$Y$24,'5N mesh'!$B$37:$Z$37,$E129:$AC129)+'5N inverse'!$A$24*$C130/Setup!$B$17+INDEX('5N inverse'!$A$24:$Y$24,1,'5N mesh'!$B$7+1)*Setup!$B$22</f>
        <v>0</v>
      </c>
      <c r="AA130" s="0" t="n">
        <f aca="false">SUMPRODUCT('5N inverse'!$A$25:$Y$25,'5N mesh'!$B$37:$Z$37,$E129:$AC129)+'5N inverse'!$A$25*$C130/Setup!$B$17+INDEX('5N inverse'!$A$25:$Y$25,1,'5N mesh'!$B$7+1)*Setup!$B$22</f>
        <v>0</v>
      </c>
      <c r="AB130" s="0" t="n">
        <f aca="false">SUMPRODUCT('5N inverse'!$A$26:$Y$26,'5N mesh'!$B$37:$Z$37,$E129:$AC129)+'5N inverse'!$A$26*$C130/Setup!$B$17+INDEX('5N inverse'!$A$26:$Y$26,1,'5N mesh'!$B$7+1)*Setup!$B$22</f>
        <v>0</v>
      </c>
      <c r="AC130" s="0" t="n">
        <f aca="false">SUMPRODUCT('5N inverse'!$A$27:$Y$27,'5N mesh'!$B$37:$Z$37,$E129:$AC129)+'5N inverse'!$A$27*$C130/Setup!$B$17+INDEX('5N inverse'!$A$27:$Y$27,1,'5N mesh'!$B$7+1)*Setup!$B$22</f>
        <v>0</v>
      </c>
    </row>
    <row r="131" customFormat="false" ht="15" hidden="false" customHeight="false" outlineLevel="0" collapsed="false">
      <c r="A131" s="0" t="n">
        <v>126</v>
      </c>
      <c r="B131" s="0" t="n">
        <f aca="false">A131*Setup!$B$11/3600</f>
        <v>10.5</v>
      </c>
      <c r="C131" s="0" t="n">
        <f aca="false">Setup!$B$7+Setup!$B$8*COS(2*PI()*(B131-Setup!$B$9)/24)</f>
        <v>24.5221047688802</v>
      </c>
      <c r="D131" s="0" t="n">
        <f aca="false">(C131-E131)/Setup!$B$17</f>
        <v>31.6407575300808</v>
      </c>
      <c r="E131" s="0" t="n">
        <f aca="false">SUMPRODUCT('5N inverse'!$A$3:$Y$3,'5N mesh'!$B$37:$Z$37,$E130:$AC130)+'5N inverse'!$A$3*$C131/Setup!$B$17+INDEX('5N inverse'!$A$3:$Y$3,1,'5N mesh'!$B$7+1)*Setup!$B$22</f>
        <v>20.4088062899697</v>
      </c>
      <c r="F131" s="0" t="n">
        <f aca="false">SUMPRODUCT('5N inverse'!$A$4:$Y$4,'5N mesh'!$B$37:$Z$37,$E130:$AC130)+'5N inverse'!$A$4*$C131/Setup!$B$17+INDEX('5N inverse'!$A$4:$Y$4,1,'5N mesh'!$B$7+1)*Setup!$B$22</f>
        <v>19.5135991989265</v>
      </c>
      <c r="G131" s="0" t="n">
        <f aca="false">SUMPRODUCT('5N inverse'!$A$5:$Y$5,'5N mesh'!$B$37:$Z$37,$E130:$AC130)+'5N inverse'!$A$5*$C131/Setup!$B$17+INDEX('5N inverse'!$A$5:$Y$5,1,'5N mesh'!$B$7+1)*Setup!$B$22</f>
        <v>17.7231850168402</v>
      </c>
      <c r="H131" s="0" t="n">
        <f aca="false">SUMPRODUCT('5N inverse'!$A$6:$Y$6,'5N mesh'!$B$37:$Z$37,$E130:$AC130)+'5N inverse'!$A$6*$C131/Setup!$B$17+INDEX('5N inverse'!$A$6:$Y$6,1,'5N mesh'!$B$7+1)*Setup!$B$22</f>
        <v>15.9327708347539</v>
      </c>
      <c r="I131" s="0" t="n">
        <f aca="false">SUMPRODUCT('5N inverse'!$A$7:$Y$7,'5N mesh'!$B$37:$Z$37,$E130:$AC130)+'5N inverse'!$A$7*$C131/Setup!$B$17+INDEX('5N inverse'!$A$7:$Y$7,1,'5N mesh'!$B$7+1)*Setup!$B$22</f>
        <v>15.0375637437107</v>
      </c>
      <c r="J131" s="0" t="n">
        <f aca="false">SUMPRODUCT('5N inverse'!$A$8:$Y$8,'5N mesh'!$B$37:$Z$37,$E130:$AC130)+'5N inverse'!$A$8*$C131/Setup!$B$17+INDEX('5N inverse'!$A$8:$Y$8,1,'5N mesh'!$B$7+1)*Setup!$B$22</f>
        <v>0</v>
      </c>
      <c r="K131" s="0" t="n">
        <f aca="false">SUMPRODUCT('5N inverse'!$A$9:$Y$9,'5N mesh'!$B$37:$Z$37,$E130:$AC130)+'5N inverse'!$A$9*$C131/Setup!$B$17+INDEX('5N inverse'!$A$9:$Y$9,1,'5N mesh'!$B$7+1)*Setup!$B$22</f>
        <v>0</v>
      </c>
      <c r="L131" s="0" t="n">
        <f aca="false">SUMPRODUCT('5N inverse'!$A$10:$Y$10,'5N mesh'!$B$37:$Z$37,$E130:$AC130)+'5N inverse'!$A$10*$C131/Setup!$B$17+INDEX('5N inverse'!$A$10:$Y$10,1,'5N mesh'!$B$7+1)*Setup!$B$22</f>
        <v>0</v>
      </c>
      <c r="M131" s="0" t="n">
        <f aca="false">SUMPRODUCT('5N inverse'!$A$11:$Y$11,'5N mesh'!$B$37:$Z$37,$E130:$AC130)+'5N inverse'!$A$11*$C131/Setup!$B$17+INDEX('5N inverse'!$A$11:$Y$11,1,'5N mesh'!$B$7+1)*Setup!$B$22</f>
        <v>0</v>
      </c>
      <c r="N131" s="0" t="n">
        <f aca="false">SUMPRODUCT('5N inverse'!$A$12:$Y$12,'5N mesh'!$B$37:$Z$37,$E130:$AC130)+'5N inverse'!$A$12*$C131/Setup!$B$17+INDEX('5N inverse'!$A$12:$Y$12,1,'5N mesh'!$B$7+1)*Setup!$B$22</f>
        <v>0</v>
      </c>
      <c r="O131" s="0" t="n">
        <f aca="false">SUMPRODUCT('5N inverse'!$A$13:$Y$13,'5N mesh'!$B$37:$Z$37,$E130:$AC130)+'5N inverse'!$A$13*$C131/Setup!$B$17+INDEX('5N inverse'!$A$13:$Y$13,1,'5N mesh'!$B$7+1)*Setup!$B$22</f>
        <v>0</v>
      </c>
      <c r="P131" s="0" t="n">
        <f aca="false">SUMPRODUCT('5N inverse'!$A$14:$Y$14,'5N mesh'!$B$37:$Z$37,$E130:$AC130)+'5N inverse'!$A$14*$C131/Setup!$B$17+INDEX('5N inverse'!$A$14:$Y$14,1,'5N mesh'!$B$7+1)*Setup!$B$22</f>
        <v>0</v>
      </c>
      <c r="Q131" s="0" t="n">
        <f aca="false">SUMPRODUCT('5N inverse'!$A$15:$Y$15,'5N mesh'!$B$37:$Z$37,$E130:$AC130)+'5N inverse'!$A$15*$C131/Setup!$B$17+INDEX('5N inverse'!$A$15:$Y$15,1,'5N mesh'!$B$7+1)*Setup!$B$22</f>
        <v>0</v>
      </c>
      <c r="R131" s="0" t="n">
        <f aca="false">SUMPRODUCT('5N inverse'!$A$16:$Y$16,'5N mesh'!$B$37:$Z$37,$E130:$AC130)+'5N inverse'!$A$16*$C131/Setup!$B$17+INDEX('5N inverse'!$A$16:$Y$16,1,'5N mesh'!$B$7+1)*Setup!$B$22</f>
        <v>0</v>
      </c>
      <c r="S131" s="0" t="n">
        <f aca="false">SUMPRODUCT('5N inverse'!$A$17:$Y$17,'5N mesh'!$B$37:$Z$37,$E130:$AC130)+'5N inverse'!$A$17*$C131/Setup!$B$17+INDEX('5N inverse'!$A$17:$Y$17,1,'5N mesh'!$B$7+1)*Setup!$B$22</f>
        <v>0</v>
      </c>
      <c r="T131" s="0" t="n">
        <f aca="false">SUMPRODUCT('5N inverse'!$A$18:$Y$18,'5N mesh'!$B$37:$Z$37,$E130:$AC130)+'5N inverse'!$A$18*$C131/Setup!$B$17+INDEX('5N inverse'!$A$18:$Y$18,1,'5N mesh'!$B$7+1)*Setup!$B$22</f>
        <v>0</v>
      </c>
      <c r="U131" s="0" t="n">
        <f aca="false">SUMPRODUCT('5N inverse'!$A$19:$Y$19,'5N mesh'!$B$37:$Z$37,$E130:$AC130)+'5N inverse'!$A$19*$C131/Setup!$B$17+INDEX('5N inverse'!$A$19:$Y$19,1,'5N mesh'!$B$7+1)*Setup!$B$22</f>
        <v>0</v>
      </c>
      <c r="V131" s="0" t="n">
        <f aca="false">SUMPRODUCT('5N inverse'!$A$20:$Y$20,'5N mesh'!$B$37:$Z$37,$E130:$AC130)+'5N inverse'!$A$20*$C131/Setup!$B$17+INDEX('5N inverse'!$A$20:$Y$20,1,'5N mesh'!$B$7+1)*Setup!$B$22</f>
        <v>0</v>
      </c>
      <c r="W131" s="0" t="n">
        <f aca="false">SUMPRODUCT('5N inverse'!$A$21:$Y$21,'5N mesh'!$B$37:$Z$37,$E130:$AC130)+'5N inverse'!$A$21*$C131/Setup!$B$17+INDEX('5N inverse'!$A$21:$Y$21,1,'5N mesh'!$B$7+1)*Setup!$B$22</f>
        <v>0</v>
      </c>
      <c r="X131" s="0" t="n">
        <f aca="false">SUMPRODUCT('5N inverse'!$A$22:$Y$22,'5N mesh'!$B$37:$Z$37,$E130:$AC130)+'5N inverse'!$A$22*$C131/Setup!$B$17+INDEX('5N inverse'!$A$22:$Y$22,1,'5N mesh'!$B$7+1)*Setup!$B$22</f>
        <v>0</v>
      </c>
      <c r="Y131" s="0" t="n">
        <f aca="false">SUMPRODUCT('5N inverse'!$A$23:$Y$23,'5N mesh'!$B$37:$Z$37,$E130:$AC130)+'5N inverse'!$A$23*$C131/Setup!$B$17+INDEX('5N inverse'!$A$23:$Y$23,1,'5N mesh'!$B$7+1)*Setup!$B$22</f>
        <v>0</v>
      </c>
      <c r="Z131" s="0" t="n">
        <f aca="false">SUMPRODUCT('5N inverse'!$A$24:$Y$24,'5N mesh'!$B$37:$Z$37,$E130:$AC130)+'5N inverse'!$A$24*$C131/Setup!$B$17+INDEX('5N inverse'!$A$24:$Y$24,1,'5N mesh'!$B$7+1)*Setup!$B$22</f>
        <v>0</v>
      </c>
      <c r="AA131" s="0" t="n">
        <f aca="false">SUMPRODUCT('5N inverse'!$A$25:$Y$25,'5N mesh'!$B$37:$Z$37,$E130:$AC130)+'5N inverse'!$A$25*$C131/Setup!$B$17+INDEX('5N inverse'!$A$25:$Y$25,1,'5N mesh'!$B$7+1)*Setup!$B$22</f>
        <v>0</v>
      </c>
      <c r="AB131" s="0" t="n">
        <f aca="false">SUMPRODUCT('5N inverse'!$A$26:$Y$26,'5N mesh'!$B$37:$Z$37,$E130:$AC130)+'5N inverse'!$A$26*$C131/Setup!$B$17+INDEX('5N inverse'!$A$26:$Y$26,1,'5N mesh'!$B$7+1)*Setup!$B$22</f>
        <v>0</v>
      </c>
      <c r="AC131" s="0" t="n">
        <f aca="false">SUMPRODUCT('5N inverse'!$A$27:$Y$27,'5N mesh'!$B$37:$Z$37,$E130:$AC130)+'5N inverse'!$A$27*$C131/Setup!$B$17+INDEX('5N inverse'!$A$27:$Y$27,1,'5N mesh'!$B$7+1)*Setup!$B$22</f>
        <v>0</v>
      </c>
    </row>
    <row r="132" customFormat="false" ht="15" hidden="false" customHeight="false" outlineLevel="0" collapsed="false">
      <c r="A132" s="0" t="n">
        <v>127</v>
      </c>
      <c r="B132" s="0" t="n">
        <f aca="false">A132*Setup!$B$11/3600</f>
        <v>10.5833333333333</v>
      </c>
      <c r="C132" s="0" t="n">
        <f aca="false">Setup!$B$7+Setup!$B$8*COS(2*PI()*(B132-Setup!$B$9)/24)</f>
        <v>24.6084935447597</v>
      </c>
      <c r="D132" s="0" t="n">
        <f aca="false">(C132-E132)/Setup!$B$17</f>
        <v>31.9023459810036</v>
      </c>
      <c r="E132" s="0" t="n">
        <f aca="false">SUMPRODUCT('5N inverse'!$A$3:$Y$3,'5N mesh'!$B$37:$Z$37,$E131:$AC131)+'5N inverse'!$A$3*$C132/Setup!$B$17+INDEX('5N inverse'!$A$3:$Y$3,1,'5N mesh'!$B$7+1)*Setup!$B$22</f>
        <v>20.4611885672292</v>
      </c>
      <c r="F132" s="0" t="n">
        <f aca="false">SUMPRODUCT('5N inverse'!$A$4:$Y$4,'5N mesh'!$B$37:$Z$37,$E131:$AC131)+'5N inverse'!$A$4*$C132/Setup!$B$17+INDEX('5N inverse'!$A$4:$Y$4,1,'5N mesh'!$B$7+1)*Setup!$B$22</f>
        <v>19.5573118829294</v>
      </c>
      <c r="G132" s="0" t="n">
        <f aca="false">SUMPRODUCT('5N inverse'!$A$5:$Y$5,'5N mesh'!$B$37:$Z$37,$E131:$AC131)+'5N inverse'!$A$5*$C132/Setup!$B$17+INDEX('5N inverse'!$A$5:$Y$5,1,'5N mesh'!$B$7+1)*Setup!$B$22</f>
        <v>17.7495585143298</v>
      </c>
      <c r="H132" s="0" t="n">
        <f aca="false">SUMPRODUCT('5N inverse'!$A$6:$Y$6,'5N mesh'!$B$37:$Z$37,$E131:$AC131)+'5N inverse'!$A$6*$C132/Setup!$B$17+INDEX('5N inverse'!$A$6:$Y$6,1,'5N mesh'!$B$7+1)*Setup!$B$22</f>
        <v>15.9418051457302</v>
      </c>
      <c r="I132" s="0" t="n">
        <f aca="false">SUMPRODUCT('5N inverse'!$A$7:$Y$7,'5N mesh'!$B$37:$Z$37,$E131:$AC131)+'5N inverse'!$A$7*$C132/Setup!$B$17+INDEX('5N inverse'!$A$7:$Y$7,1,'5N mesh'!$B$7+1)*Setup!$B$22</f>
        <v>15.0379284614304</v>
      </c>
      <c r="J132" s="0" t="n">
        <f aca="false">SUMPRODUCT('5N inverse'!$A$8:$Y$8,'5N mesh'!$B$37:$Z$37,$E131:$AC131)+'5N inverse'!$A$8*$C132/Setup!$B$17+INDEX('5N inverse'!$A$8:$Y$8,1,'5N mesh'!$B$7+1)*Setup!$B$22</f>
        <v>0</v>
      </c>
      <c r="K132" s="0" t="n">
        <f aca="false">SUMPRODUCT('5N inverse'!$A$9:$Y$9,'5N mesh'!$B$37:$Z$37,$E131:$AC131)+'5N inverse'!$A$9*$C132/Setup!$B$17+INDEX('5N inverse'!$A$9:$Y$9,1,'5N mesh'!$B$7+1)*Setup!$B$22</f>
        <v>0</v>
      </c>
      <c r="L132" s="0" t="n">
        <f aca="false">SUMPRODUCT('5N inverse'!$A$10:$Y$10,'5N mesh'!$B$37:$Z$37,$E131:$AC131)+'5N inverse'!$A$10*$C132/Setup!$B$17+INDEX('5N inverse'!$A$10:$Y$10,1,'5N mesh'!$B$7+1)*Setup!$B$22</f>
        <v>0</v>
      </c>
      <c r="M132" s="0" t="n">
        <f aca="false">SUMPRODUCT('5N inverse'!$A$11:$Y$11,'5N mesh'!$B$37:$Z$37,$E131:$AC131)+'5N inverse'!$A$11*$C132/Setup!$B$17+INDEX('5N inverse'!$A$11:$Y$11,1,'5N mesh'!$B$7+1)*Setup!$B$22</f>
        <v>0</v>
      </c>
      <c r="N132" s="0" t="n">
        <f aca="false">SUMPRODUCT('5N inverse'!$A$12:$Y$12,'5N mesh'!$B$37:$Z$37,$E131:$AC131)+'5N inverse'!$A$12*$C132/Setup!$B$17+INDEX('5N inverse'!$A$12:$Y$12,1,'5N mesh'!$B$7+1)*Setup!$B$22</f>
        <v>0</v>
      </c>
      <c r="O132" s="0" t="n">
        <f aca="false">SUMPRODUCT('5N inverse'!$A$13:$Y$13,'5N mesh'!$B$37:$Z$37,$E131:$AC131)+'5N inverse'!$A$13*$C132/Setup!$B$17+INDEX('5N inverse'!$A$13:$Y$13,1,'5N mesh'!$B$7+1)*Setup!$B$22</f>
        <v>0</v>
      </c>
      <c r="P132" s="0" t="n">
        <f aca="false">SUMPRODUCT('5N inverse'!$A$14:$Y$14,'5N mesh'!$B$37:$Z$37,$E131:$AC131)+'5N inverse'!$A$14*$C132/Setup!$B$17+INDEX('5N inverse'!$A$14:$Y$14,1,'5N mesh'!$B$7+1)*Setup!$B$22</f>
        <v>0</v>
      </c>
      <c r="Q132" s="0" t="n">
        <f aca="false">SUMPRODUCT('5N inverse'!$A$15:$Y$15,'5N mesh'!$B$37:$Z$37,$E131:$AC131)+'5N inverse'!$A$15*$C132/Setup!$B$17+INDEX('5N inverse'!$A$15:$Y$15,1,'5N mesh'!$B$7+1)*Setup!$B$22</f>
        <v>0</v>
      </c>
      <c r="R132" s="0" t="n">
        <f aca="false">SUMPRODUCT('5N inverse'!$A$16:$Y$16,'5N mesh'!$B$37:$Z$37,$E131:$AC131)+'5N inverse'!$A$16*$C132/Setup!$B$17+INDEX('5N inverse'!$A$16:$Y$16,1,'5N mesh'!$B$7+1)*Setup!$B$22</f>
        <v>0</v>
      </c>
      <c r="S132" s="0" t="n">
        <f aca="false">SUMPRODUCT('5N inverse'!$A$17:$Y$17,'5N mesh'!$B$37:$Z$37,$E131:$AC131)+'5N inverse'!$A$17*$C132/Setup!$B$17+INDEX('5N inverse'!$A$17:$Y$17,1,'5N mesh'!$B$7+1)*Setup!$B$22</f>
        <v>0</v>
      </c>
      <c r="T132" s="0" t="n">
        <f aca="false">SUMPRODUCT('5N inverse'!$A$18:$Y$18,'5N mesh'!$B$37:$Z$37,$E131:$AC131)+'5N inverse'!$A$18*$C132/Setup!$B$17+INDEX('5N inverse'!$A$18:$Y$18,1,'5N mesh'!$B$7+1)*Setup!$B$22</f>
        <v>0</v>
      </c>
      <c r="U132" s="0" t="n">
        <f aca="false">SUMPRODUCT('5N inverse'!$A$19:$Y$19,'5N mesh'!$B$37:$Z$37,$E131:$AC131)+'5N inverse'!$A$19*$C132/Setup!$B$17+INDEX('5N inverse'!$A$19:$Y$19,1,'5N mesh'!$B$7+1)*Setup!$B$22</f>
        <v>0</v>
      </c>
      <c r="V132" s="0" t="n">
        <f aca="false">SUMPRODUCT('5N inverse'!$A$20:$Y$20,'5N mesh'!$B$37:$Z$37,$E131:$AC131)+'5N inverse'!$A$20*$C132/Setup!$B$17+INDEX('5N inverse'!$A$20:$Y$20,1,'5N mesh'!$B$7+1)*Setup!$B$22</f>
        <v>0</v>
      </c>
      <c r="W132" s="0" t="n">
        <f aca="false">SUMPRODUCT('5N inverse'!$A$21:$Y$21,'5N mesh'!$B$37:$Z$37,$E131:$AC131)+'5N inverse'!$A$21*$C132/Setup!$B$17+INDEX('5N inverse'!$A$21:$Y$21,1,'5N mesh'!$B$7+1)*Setup!$B$22</f>
        <v>0</v>
      </c>
      <c r="X132" s="0" t="n">
        <f aca="false">SUMPRODUCT('5N inverse'!$A$22:$Y$22,'5N mesh'!$B$37:$Z$37,$E131:$AC131)+'5N inverse'!$A$22*$C132/Setup!$B$17+INDEX('5N inverse'!$A$22:$Y$22,1,'5N mesh'!$B$7+1)*Setup!$B$22</f>
        <v>0</v>
      </c>
      <c r="Y132" s="0" t="n">
        <f aca="false">SUMPRODUCT('5N inverse'!$A$23:$Y$23,'5N mesh'!$B$37:$Z$37,$E131:$AC131)+'5N inverse'!$A$23*$C132/Setup!$B$17+INDEX('5N inverse'!$A$23:$Y$23,1,'5N mesh'!$B$7+1)*Setup!$B$22</f>
        <v>0</v>
      </c>
      <c r="Z132" s="0" t="n">
        <f aca="false">SUMPRODUCT('5N inverse'!$A$24:$Y$24,'5N mesh'!$B$37:$Z$37,$E131:$AC131)+'5N inverse'!$A$24*$C132/Setup!$B$17+INDEX('5N inverse'!$A$24:$Y$24,1,'5N mesh'!$B$7+1)*Setup!$B$22</f>
        <v>0</v>
      </c>
      <c r="AA132" s="0" t="n">
        <f aca="false">SUMPRODUCT('5N inverse'!$A$25:$Y$25,'5N mesh'!$B$37:$Z$37,$E131:$AC131)+'5N inverse'!$A$25*$C132/Setup!$B$17+INDEX('5N inverse'!$A$25:$Y$25,1,'5N mesh'!$B$7+1)*Setup!$B$22</f>
        <v>0</v>
      </c>
      <c r="AB132" s="0" t="n">
        <f aca="false">SUMPRODUCT('5N inverse'!$A$26:$Y$26,'5N mesh'!$B$37:$Z$37,$E131:$AC131)+'5N inverse'!$A$26*$C132/Setup!$B$17+INDEX('5N inverse'!$A$26:$Y$26,1,'5N mesh'!$B$7+1)*Setup!$B$22</f>
        <v>0</v>
      </c>
      <c r="AC132" s="0" t="n">
        <f aca="false">SUMPRODUCT('5N inverse'!$A$27:$Y$27,'5N mesh'!$B$37:$Z$37,$E131:$AC131)+'5N inverse'!$A$27*$C132/Setup!$B$17+INDEX('5N inverse'!$A$27:$Y$27,1,'5N mesh'!$B$7+1)*Setup!$B$22</f>
        <v>0</v>
      </c>
    </row>
    <row r="133" customFormat="false" ht="15" hidden="false" customHeight="false" outlineLevel="0" collapsed="false">
      <c r="A133" s="0" t="n">
        <v>128</v>
      </c>
      <c r="B133" s="0" t="n">
        <f aca="false">A133*Setup!$B$11/3600</f>
        <v>10.6666666666667</v>
      </c>
      <c r="C133" s="0" t="n">
        <f aca="false">Setup!$B$7+Setup!$B$8*COS(2*PI()*(B133-Setup!$B$9)/24)</f>
        <v>24.6945927106677</v>
      </c>
      <c r="D133" s="0" t="n">
        <f aca="false">(C133-E133)/Setup!$B$17</f>
        <v>32.1584963365423</v>
      </c>
      <c r="E133" s="0" t="n">
        <f aca="false">SUMPRODUCT('5N inverse'!$A$3:$Y$3,'5N mesh'!$B$37:$Z$37,$E132:$AC132)+'5N inverse'!$A$3*$C133/Setup!$B$17+INDEX('5N inverse'!$A$3:$Y$3,1,'5N mesh'!$B$7+1)*Setup!$B$22</f>
        <v>20.5139881869172</v>
      </c>
      <c r="F133" s="0" t="n">
        <f aca="false">SUMPRODUCT('5N inverse'!$A$4:$Y$4,'5N mesh'!$B$37:$Z$37,$E132:$AC132)+'5N inverse'!$A$4*$C133/Setup!$B$17+INDEX('5N inverse'!$A$4:$Y$4,1,'5N mesh'!$B$7+1)*Setup!$B$22</f>
        <v>19.6013729293685</v>
      </c>
      <c r="G133" s="0" t="n">
        <f aca="false">SUMPRODUCT('5N inverse'!$A$5:$Y$5,'5N mesh'!$B$37:$Z$37,$E132:$AC132)+'5N inverse'!$A$5*$C133/Setup!$B$17+INDEX('5N inverse'!$A$5:$Y$5,1,'5N mesh'!$B$7+1)*Setup!$B$22</f>
        <v>17.7761424142709</v>
      </c>
      <c r="H133" s="0" t="n">
        <f aca="false">SUMPRODUCT('5N inverse'!$A$6:$Y$6,'5N mesh'!$B$37:$Z$37,$E132:$AC132)+'5N inverse'!$A$6*$C133/Setup!$B$17+INDEX('5N inverse'!$A$6:$Y$6,1,'5N mesh'!$B$7+1)*Setup!$B$22</f>
        <v>15.9509118991734</v>
      </c>
      <c r="I133" s="0" t="n">
        <f aca="false">SUMPRODUCT('5N inverse'!$A$7:$Y$7,'5N mesh'!$B$37:$Z$37,$E132:$AC132)+'5N inverse'!$A$7*$C133/Setup!$B$17+INDEX('5N inverse'!$A$7:$Y$7,1,'5N mesh'!$B$7+1)*Setup!$B$22</f>
        <v>15.0382966416246</v>
      </c>
      <c r="J133" s="0" t="n">
        <f aca="false">SUMPRODUCT('5N inverse'!$A$8:$Y$8,'5N mesh'!$B$37:$Z$37,$E132:$AC132)+'5N inverse'!$A$8*$C133/Setup!$B$17+INDEX('5N inverse'!$A$8:$Y$8,1,'5N mesh'!$B$7+1)*Setup!$B$22</f>
        <v>0</v>
      </c>
      <c r="K133" s="0" t="n">
        <f aca="false">SUMPRODUCT('5N inverse'!$A$9:$Y$9,'5N mesh'!$B$37:$Z$37,$E132:$AC132)+'5N inverse'!$A$9*$C133/Setup!$B$17+INDEX('5N inverse'!$A$9:$Y$9,1,'5N mesh'!$B$7+1)*Setup!$B$22</f>
        <v>0</v>
      </c>
      <c r="L133" s="0" t="n">
        <f aca="false">SUMPRODUCT('5N inverse'!$A$10:$Y$10,'5N mesh'!$B$37:$Z$37,$E132:$AC132)+'5N inverse'!$A$10*$C133/Setup!$B$17+INDEX('5N inverse'!$A$10:$Y$10,1,'5N mesh'!$B$7+1)*Setup!$B$22</f>
        <v>0</v>
      </c>
      <c r="M133" s="0" t="n">
        <f aca="false">SUMPRODUCT('5N inverse'!$A$11:$Y$11,'5N mesh'!$B$37:$Z$37,$E132:$AC132)+'5N inverse'!$A$11*$C133/Setup!$B$17+INDEX('5N inverse'!$A$11:$Y$11,1,'5N mesh'!$B$7+1)*Setup!$B$22</f>
        <v>0</v>
      </c>
      <c r="N133" s="0" t="n">
        <f aca="false">SUMPRODUCT('5N inverse'!$A$12:$Y$12,'5N mesh'!$B$37:$Z$37,$E132:$AC132)+'5N inverse'!$A$12*$C133/Setup!$B$17+INDEX('5N inverse'!$A$12:$Y$12,1,'5N mesh'!$B$7+1)*Setup!$B$22</f>
        <v>0</v>
      </c>
      <c r="O133" s="0" t="n">
        <f aca="false">SUMPRODUCT('5N inverse'!$A$13:$Y$13,'5N mesh'!$B$37:$Z$37,$E132:$AC132)+'5N inverse'!$A$13*$C133/Setup!$B$17+INDEX('5N inverse'!$A$13:$Y$13,1,'5N mesh'!$B$7+1)*Setup!$B$22</f>
        <v>0</v>
      </c>
      <c r="P133" s="0" t="n">
        <f aca="false">SUMPRODUCT('5N inverse'!$A$14:$Y$14,'5N mesh'!$B$37:$Z$37,$E132:$AC132)+'5N inverse'!$A$14*$C133/Setup!$B$17+INDEX('5N inverse'!$A$14:$Y$14,1,'5N mesh'!$B$7+1)*Setup!$B$22</f>
        <v>0</v>
      </c>
      <c r="Q133" s="0" t="n">
        <f aca="false">SUMPRODUCT('5N inverse'!$A$15:$Y$15,'5N mesh'!$B$37:$Z$37,$E132:$AC132)+'5N inverse'!$A$15*$C133/Setup!$B$17+INDEX('5N inverse'!$A$15:$Y$15,1,'5N mesh'!$B$7+1)*Setup!$B$22</f>
        <v>0</v>
      </c>
      <c r="R133" s="0" t="n">
        <f aca="false">SUMPRODUCT('5N inverse'!$A$16:$Y$16,'5N mesh'!$B$37:$Z$37,$E132:$AC132)+'5N inverse'!$A$16*$C133/Setup!$B$17+INDEX('5N inverse'!$A$16:$Y$16,1,'5N mesh'!$B$7+1)*Setup!$B$22</f>
        <v>0</v>
      </c>
      <c r="S133" s="0" t="n">
        <f aca="false">SUMPRODUCT('5N inverse'!$A$17:$Y$17,'5N mesh'!$B$37:$Z$37,$E132:$AC132)+'5N inverse'!$A$17*$C133/Setup!$B$17+INDEX('5N inverse'!$A$17:$Y$17,1,'5N mesh'!$B$7+1)*Setup!$B$22</f>
        <v>0</v>
      </c>
      <c r="T133" s="0" t="n">
        <f aca="false">SUMPRODUCT('5N inverse'!$A$18:$Y$18,'5N mesh'!$B$37:$Z$37,$E132:$AC132)+'5N inverse'!$A$18*$C133/Setup!$B$17+INDEX('5N inverse'!$A$18:$Y$18,1,'5N mesh'!$B$7+1)*Setup!$B$22</f>
        <v>0</v>
      </c>
      <c r="U133" s="0" t="n">
        <f aca="false">SUMPRODUCT('5N inverse'!$A$19:$Y$19,'5N mesh'!$B$37:$Z$37,$E132:$AC132)+'5N inverse'!$A$19*$C133/Setup!$B$17+INDEX('5N inverse'!$A$19:$Y$19,1,'5N mesh'!$B$7+1)*Setup!$B$22</f>
        <v>0</v>
      </c>
      <c r="V133" s="0" t="n">
        <f aca="false">SUMPRODUCT('5N inverse'!$A$20:$Y$20,'5N mesh'!$B$37:$Z$37,$E132:$AC132)+'5N inverse'!$A$20*$C133/Setup!$B$17+INDEX('5N inverse'!$A$20:$Y$20,1,'5N mesh'!$B$7+1)*Setup!$B$22</f>
        <v>0</v>
      </c>
      <c r="W133" s="0" t="n">
        <f aca="false">SUMPRODUCT('5N inverse'!$A$21:$Y$21,'5N mesh'!$B$37:$Z$37,$E132:$AC132)+'5N inverse'!$A$21*$C133/Setup!$B$17+INDEX('5N inverse'!$A$21:$Y$21,1,'5N mesh'!$B$7+1)*Setup!$B$22</f>
        <v>0</v>
      </c>
      <c r="X133" s="0" t="n">
        <f aca="false">SUMPRODUCT('5N inverse'!$A$22:$Y$22,'5N mesh'!$B$37:$Z$37,$E132:$AC132)+'5N inverse'!$A$22*$C133/Setup!$B$17+INDEX('5N inverse'!$A$22:$Y$22,1,'5N mesh'!$B$7+1)*Setup!$B$22</f>
        <v>0</v>
      </c>
      <c r="Y133" s="0" t="n">
        <f aca="false">SUMPRODUCT('5N inverse'!$A$23:$Y$23,'5N mesh'!$B$37:$Z$37,$E132:$AC132)+'5N inverse'!$A$23*$C133/Setup!$B$17+INDEX('5N inverse'!$A$23:$Y$23,1,'5N mesh'!$B$7+1)*Setup!$B$22</f>
        <v>0</v>
      </c>
      <c r="Z133" s="0" t="n">
        <f aca="false">SUMPRODUCT('5N inverse'!$A$24:$Y$24,'5N mesh'!$B$37:$Z$37,$E132:$AC132)+'5N inverse'!$A$24*$C133/Setup!$B$17+INDEX('5N inverse'!$A$24:$Y$24,1,'5N mesh'!$B$7+1)*Setup!$B$22</f>
        <v>0</v>
      </c>
      <c r="AA133" s="0" t="n">
        <f aca="false">SUMPRODUCT('5N inverse'!$A$25:$Y$25,'5N mesh'!$B$37:$Z$37,$E132:$AC132)+'5N inverse'!$A$25*$C133/Setup!$B$17+INDEX('5N inverse'!$A$25:$Y$25,1,'5N mesh'!$B$7+1)*Setup!$B$22</f>
        <v>0</v>
      </c>
      <c r="AB133" s="0" t="n">
        <f aca="false">SUMPRODUCT('5N inverse'!$A$26:$Y$26,'5N mesh'!$B$37:$Z$37,$E132:$AC132)+'5N inverse'!$A$26*$C133/Setup!$B$17+INDEX('5N inverse'!$A$26:$Y$26,1,'5N mesh'!$B$7+1)*Setup!$B$22</f>
        <v>0</v>
      </c>
      <c r="AC133" s="0" t="n">
        <f aca="false">SUMPRODUCT('5N inverse'!$A$27:$Y$27,'5N mesh'!$B$37:$Z$37,$E132:$AC132)+'5N inverse'!$A$27*$C133/Setup!$B$17+INDEX('5N inverse'!$A$27:$Y$27,1,'5N mesh'!$B$7+1)*Setup!$B$22</f>
        <v>0</v>
      </c>
    </row>
    <row r="134" customFormat="false" ht="15" hidden="false" customHeight="false" outlineLevel="0" collapsed="false">
      <c r="A134" s="0" t="n">
        <v>129</v>
      </c>
      <c r="B134" s="0" t="n">
        <f aca="false">A134*Setup!$B$11/3600</f>
        <v>10.75</v>
      </c>
      <c r="C134" s="0" t="n">
        <f aca="false">Setup!$B$7+Setup!$B$8*COS(2*PI()*(B134-Setup!$B$9)/24)</f>
        <v>24.7803612880645</v>
      </c>
      <c r="D134" s="0" t="n">
        <f aca="false">(C134-E134)/Setup!$B$17</f>
        <v>32.4089689361106</v>
      </c>
      <c r="E134" s="0" t="n">
        <f aca="false">SUMPRODUCT('5N inverse'!$A$3:$Y$3,'5N mesh'!$B$37:$Z$37,$E133:$AC133)+'5N inverse'!$A$3*$C134/Setup!$B$17+INDEX('5N inverse'!$A$3:$Y$3,1,'5N mesh'!$B$7+1)*Setup!$B$22</f>
        <v>20.5671953263701</v>
      </c>
      <c r="F134" s="0" t="n">
        <f aca="false">SUMPRODUCT('5N inverse'!$A$4:$Y$4,'5N mesh'!$B$37:$Z$37,$E133:$AC133)+'5N inverse'!$A$4*$C134/Setup!$B$17+INDEX('5N inverse'!$A$4:$Y$4,1,'5N mesh'!$B$7+1)*Setup!$B$22</f>
        <v>19.645774152699</v>
      </c>
      <c r="G134" s="0" t="n">
        <f aca="false">SUMPRODUCT('5N inverse'!$A$5:$Y$5,'5N mesh'!$B$37:$Z$37,$E133:$AC133)+'5N inverse'!$A$5*$C134/Setup!$B$17+INDEX('5N inverse'!$A$5:$Y$5,1,'5N mesh'!$B$7+1)*Setup!$B$22</f>
        <v>17.8029318053567</v>
      </c>
      <c r="H134" s="0" t="n">
        <f aca="false">SUMPRODUCT('5N inverse'!$A$6:$Y$6,'5N mesh'!$B$37:$Z$37,$E133:$AC133)+'5N inverse'!$A$6*$C134/Setup!$B$17+INDEX('5N inverse'!$A$6:$Y$6,1,'5N mesh'!$B$7+1)*Setup!$B$22</f>
        <v>15.9600894580144</v>
      </c>
      <c r="I134" s="0" t="n">
        <f aca="false">SUMPRODUCT('5N inverse'!$A$7:$Y$7,'5N mesh'!$B$37:$Z$37,$E133:$AC133)+'5N inverse'!$A$7*$C134/Setup!$B$17+INDEX('5N inverse'!$A$7:$Y$7,1,'5N mesh'!$B$7+1)*Setup!$B$22</f>
        <v>15.0386682843433</v>
      </c>
      <c r="J134" s="0" t="n">
        <f aca="false">SUMPRODUCT('5N inverse'!$A$8:$Y$8,'5N mesh'!$B$37:$Z$37,$E133:$AC133)+'5N inverse'!$A$8*$C134/Setup!$B$17+INDEX('5N inverse'!$A$8:$Y$8,1,'5N mesh'!$B$7+1)*Setup!$B$22</f>
        <v>0</v>
      </c>
      <c r="K134" s="0" t="n">
        <f aca="false">SUMPRODUCT('5N inverse'!$A$9:$Y$9,'5N mesh'!$B$37:$Z$37,$E133:$AC133)+'5N inverse'!$A$9*$C134/Setup!$B$17+INDEX('5N inverse'!$A$9:$Y$9,1,'5N mesh'!$B$7+1)*Setup!$B$22</f>
        <v>0</v>
      </c>
      <c r="L134" s="0" t="n">
        <f aca="false">SUMPRODUCT('5N inverse'!$A$10:$Y$10,'5N mesh'!$B$37:$Z$37,$E133:$AC133)+'5N inverse'!$A$10*$C134/Setup!$B$17+INDEX('5N inverse'!$A$10:$Y$10,1,'5N mesh'!$B$7+1)*Setup!$B$22</f>
        <v>0</v>
      </c>
      <c r="M134" s="0" t="n">
        <f aca="false">SUMPRODUCT('5N inverse'!$A$11:$Y$11,'5N mesh'!$B$37:$Z$37,$E133:$AC133)+'5N inverse'!$A$11*$C134/Setup!$B$17+INDEX('5N inverse'!$A$11:$Y$11,1,'5N mesh'!$B$7+1)*Setup!$B$22</f>
        <v>0</v>
      </c>
      <c r="N134" s="0" t="n">
        <f aca="false">SUMPRODUCT('5N inverse'!$A$12:$Y$12,'5N mesh'!$B$37:$Z$37,$E133:$AC133)+'5N inverse'!$A$12*$C134/Setup!$B$17+INDEX('5N inverse'!$A$12:$Y$12,1,'5N mesh'!$B$7+1)*Setup!$B$22</f>
        <v>0</v>
      </c>
      <c r="O134" s="0" t="n">
        <f aca="false">SUMPRODUCT('5N inverse'!$A$13:$Y$13,'5N mesh'!$B$37:$Z$37,$E133:$AC133)+'5N inverse'!$A$13*$C134/Setup!$B$17+INDEX('5N inverse'!$A$13:$Y$13,1,'5N mesh'!$B$7+1)*Setup!$B$22</f>
        <v>0</v>
      </c>
      <c r="P134" s="0" t="n">
        <f aca="false">SUMPRODUCT('5N inverse'!$A$14:$Y$14,'5N mesh'!$B$37:$Z$37,$E133:$AC133)+'5N inverse'!$A$14*$C134/Setup!$B$17+INDEX('5N inverse'!$A$14:$Y$14,1,'5N mesh'!$B$7+1)*Setup!$B$22</f>
        <v>0</v>
      </c>
      <c r="Q134" s="0" t="n">
        <f aca="false">SUMPRODUCT('5N inverse'!$A$15:$Y$15,'5N mesh'!$B$37:$Z$37,$E133:$AC133)+'5N inverse'!$A$15*$C134/Setup!$B$17+INDEX('5N inverse'!$A$15:$Y$15,1,'5N mesh'!$B$7+1)*Setup!$B$22</f>
        <v>0</v>
      </c>
      <c r="R134" s="0" t="n">
        <f aca="false">SUMPRODUCT('5N inverse'!$A$16:$Y$16,'5N mesh'!$B$37:$Z$37,$E133:$AC133)+'5N inverse'!$A$16*$C134/Setup!$B$17+INDEX('5N inverse'!$A$16:$Y$16,1,'5N mesh'!$B$7+1)*Setup!$B$22</f>
        <v>0</v>
      </c>
      <c r="S134" s="0" t="n">
        <f aca="false">SUMPRODUCT('5N inverse'!$A$17:$Y$17,'5N mesh'!$B$37:$Z$37,$E133:$AC133)+'5N inverse'!$A$17*$C134/Setup!$B$17+INDEX('5N inverse'!$A$17:$Y$17,1,'5N mesh'!$B$7+1)*Setup!$B$22</f>
        <v>0</v>
      </c>
      <c r="T134" s="0" t="n">
        <f aca="false">SUMPRODUCT('5N inverse'!$A$18:$Y$18,'5N mesh'!$B$37:$Z$37,$E133:$AC133)+'5N inverse'!$A$18*$C134/Setup!$B$17+INDEX('5N inverse'!$A$18:$Y$18,1,'5N mesh'!$B$7+1)*Setup!$B$22</f>
        <v>0</v>
      </c>
      <c r="U134" s="0" t="n">
        <f aca="false">SUMPRODUCT('5N inverse'!$A$19:$Y$19,'5N mesh'!$B$37:$Z$37,$E133:$AC133)+'5N inverse'!$A$19*$C134/Setup!$B$17+INDEX('5N inverse'!$A$19:$Y$19,1,'5N mesh'!$B$7+1)*Setup!$B$22</f>
        <v>0</v>
      </c>
      <c r="V134" s="0" t="n">
        <f aca="false">SUMPRODUCT('5N inverse'!$A$20:$Y$20,'5N mesh'!$B$37:$Z$37,$E133:$AC133)+'5N inverse'!$A$20*$C134/Setup!$B$17+INDEX('5N inverse'!$A$20:$Y$20,1,'5N mesh'!$B$7+1)*Setup!$B$22</f>
        <v>0</v>
      </c>
      <c r="W134" s="0" t="n">
        <f aca="false">SUMPRODUCT('5N inverse'!$A$21:$Y$21,'5N mesh'!$B$37:$Z$37,$E133:$AC133)+'5N inverse'!$A$21*$C134/Setup!$B$17+INDEX('5N inverse'!$A$21:$Y$21,1,'5N mesh'!$B$7+1)*Setup!$B$22</f>
        <v>0</v>
      </c>
      <c r="X134" s="0" t="n">
        <f aca="false">SUMPRODUCT('5N inverse'!$A$22:$Y$22,'5N mesh'!$B$37:$Z$37,$E133:$AC133)+'5N inverse'!$A$22*$C134/Setup!$B$17+INDEX('5N inverse'!$A$22:$Y$22,1,'5N mesh'!$B$7+1)*Setup!$B$22</f>
        <v>0</v>
      </c>
      <c r="Y134" s="0" t="n">
        <f aca="false">SUMPRODUCT('5N inverse'!$A$23:$Y$23,'5N mesh'!$B$37:$Z$37,$E133:$AC133)+'5N inverse'!$A$23*$C134/Setup!$B$17+INDEX('5N inverse'!$A$23:$Y$23,1,'5N mesh'!$B$7+1)*Setup!$B$22</f>
        <v>0</v>
      </c>
      <c r="Z134" s="0" t="n">
        <f aca="false">SUMPRODUCT('5N inverse'!$A$24:$Y$24,'5N mesh'!$B$37:$Z$37,$E133:$AC133)+'5N inverse'!$A$24*$C134/Setup!$B$17+INDEX('5N inverse'!$A$24:$Y$24,1,'5N mesh'!$B$7+1)*Setup!$B$22</f>
        <v>0</v>
      </c>
      <c r="AA134" s="0" t="n">
        <f aca="false">SUMPRODUCT('5N inverse'!$A$25:$Y$25,'5N mesh'!$B$37:$Z$37,$E133:$AC133)+'5N inverse'!$A$25*$C134/Setup!$B$17+INDEX('5N inverse'!$A$25:$Y$25,1,'5N mesh'!$B$7+1)*Setup!$B$22</f>
        <v>0</v>
      </c>
      <c r="AB134" s="0" t="n">
        <f aca="false">SUMPRODUCT('5N inverse'!$A$26:$Y$26,'5N mesh'!$B$37:$Z$37,$E133:$AC133)+'5N inverse'!$A$26*$C134/Setup!$B$17+INDEX('5N inverse'!$A$26:$Y$26,1,'5N mesh'!$B$7+1)*Setup!$B$22</f>
        <v>0</v>
      </c>
      <c r="AC134" s="0" t="n">
        <f aca="false">SUMPRODUCT('5N inverse'!$A$27:$Y$27,'5N mesh'!$B$37:$Z$37,$E133:$AC133)+'5N inverse'!$A$27*$C134/Setup!$B$17+INDEX('5N inverse'!$A$27:$Y$27,1,'5N mesh'!$B$7+1)*Setup!$B$22</f>
        <v>0</v>
      </c>
    </row>
    <row r="135" customFormat="false" ht="15" hidden="false" customHeight="false" outlineLevel="0" collapsed="false">
      <c r="A135" s="0" t="n">
        <v>130</v>
      </c>
      <c r="B135" s="0" t="n">
        <f aca="false">A135*Setup!$B$11/3600</f>
        <v>10.8333333333333</v>
      </c>
      <c r="C135" s="0" t="n">
        <f aca="false">Setup!$B$7+Setup!$B$8*COS(2*PI()*(B135-Setup!$B$9)/24)</f>
        <v>24.8657584557524</v>
      </c>
      <c r="D135" s="0" t="n">
        <f aca="false">(C135-E135)/Setup!$B$17</f>
        <v>32.6535283862795</v>
      </c>
      <c r="E135" s="0" t="n">
        <f aca="false">SUMPRODUCT('5N inverse'!$A$3:$Y$3,'5N mesh'!$B$37:$Z$37,$E134:$AC134)+'5N inverse'!$A$3*$C135/Setup!$B$17+INDEX('5N inverse'!$A$3:$Y$3,1,'5N mesh'!$B$7+1)*Setup!$B$22</f>
        <v>20.6207997655361</v>
      </c>
      <c r="F135" s="0" t="n">
        <f aca="false">SUMPRODUCT('5N inverse'!$A$4:$Y$4,'5N mesh'!$B$37:$Z$37,$E134:$AC134)+'5N inverse'!$A$4*$C135/Setup!$B$17+INDEX('5N inverse'!$A$4:$Y$4,1,'5N mesh'!$B$7+1)*Setup!$B$22</f>
        <v>19.6905070356227</v>
      </c>
      <c r="G135" s="0" t="n">
        <f aca="false">SUMPRODUCT('5N inverse'!$A$5:$Y$5,'5N mesh'!$B$37:$Z$37,$E134:$AC134)+'5N inverse'!$A$5*$C135/Setup!$B$17+INDEX('5N inverse'!$A$5:$Y$5,1,'5N mesh'!$B$7+1)*Setup!$B$22</f>
        <v>17.8299215757958</v>
      </c>
      <c r="H135" s="0" t="n">
        <f aca="false">SUMPRODUCT('5N inverse'!$A$6:$Y$6,'5N mesh'!$B$37:$Z$37,$E134:$AC134)+'5N inverse'!$A$6*$C135/Setup!$B$17+INDEX('5N inverse'!$A$6:$Y$6,1,'5N mesh'!$B$7+1)*Setup!$B$22</f>
        <v>15.969336115969</v>
      </c>
      <c r="I135" s="0" t="n">
        <f aca="false">SUMPRODUCT('5N inverse'!$A$7:$Y$7,'5N mesh'!$B$37:$Z$37,$E134:$AC134)+'5N inverse'!$A$7*$C135/Setup!$B$17+INDEX('5N inverse'!$A$7:$Y$7,1,'5N mesh'!$B$7+1)*Setup!$B$22</f>
        <v>15.0390433860556</v>
      </c>
      <c r="J135" s="0" t="n">
        <f aca="false">SUMPRODUCT('5N inverse'!$A$8:$Y$8,'5N mesh'!$B$37:$Z$37,$E134:$AC134)+'5N inverse'!$A$8*$C135/Setup!$B$17+INDEX('5N inverse'!$A$8:$Y$8,1,'5N mesh'!$B$7+1)*Setup!$B$22</f>
        <v>0</v>
      </c>
      <c r="K135" s="0" t="n">
        <f aca="false">SUMPRODUCT('5N inverse'!$A$9:$Y$9,'5N mesh'!$B$37:$Z$37,$E134:$AC134)+'5N inverse'!$A$9*$C135/Setup!$B$17+INDEX('5N inverse'!$A$9:$Y$9,1,'5N mesh'!$B$7+1)*Setup!$B$22</f>
        <v>0</v>
      </c>
      <c r="L135" s="0" t="n">
        <f aca="false">SUMPRODUCT('5N inverse'!$A$10:$Y$10,'5N mesh'!$B$37:$Z$37,$E134:$AC134)+'5N inverse'!$A$10*$C135/Setup!$B$17+INDEX('5N inverse'!$A$10:$Y$10,1,'5N mesh'!$B$7+1)*Setup!$B$22</f>
        <v>0</v>
      </c>
      <c r="M135" s="0" t="n">
        <f aca="false">SUMPRODUCT('5N inverse'!$A$11:$Y$11,'5N mesh'!$B$37:$Z$37,$E134:$AC134)+'5N inverse'!$A$11*$C135/Setup!$B$17+INDEX('5N inverse'!$A$11:$Y$11,1,'5N mesh'!$B$7+1)*Setup!$B$22</f>
        <v>0</v>
      </c>
      <c r="N135" s="0" t="n">
        <f aca="false">SUMPRODUCT('5N inverse'!$A$12:$Y$12,'5N mesh'!$B$37:$Z$37,$E134:$AC134)+'5N inverse'!$A$12*$C135/Setup!$B$17+INDEX('5N inverse'!$A$12:$Y$12,1,'5N mesh'!$B$7+1)*Setup!$B$22</f>
        <v>0</v>
      </c>
      <c r="O135" s="0" t="n">
        <f aca="false">SUMPRODUCT('5N inverse'!$A$13:$Y$13,'5N mesh'!$B$37:$Z$37,$E134:$AC134)+'5N inverse'!$A$13*$C135/Setup!$B$17+INDEX('5N inverse'!$A$13:$Y$13,1,'5N mesh'!$B$7+1)*Setup!$B$22</f>
        <v>0</v>
      </c>
      <c r="P135" s="0" t="n">
        <f aca="false">SUMPRODUCT('5N inverse'!$A$14:$Y$14,'5N mesh'!$B$37:$Z$37,$E134:$AC134)+'5N inverse'!$A$14*$C135/Setup!$B$17+INDEX('5N inverse'!$A$14:$Y$14,1,'5N mesh'!$B$7+1)*Setup!$B$22</f>
        <v>0</v>
      </c>
      <c r="Q135" s="0" t="n">
        <f aca="false">SUMPRODUCT('5N inverse'!$A$15:$Y$15,'5N mesh'!$B$37:$Z$37,$E134:$AC134)+'5N inverse'!$A$15*$C135/Setup!$B$17+INDEX('5N inverse'!$A$15:$Y$15,1,'5N mesh'!$B$7+1)*Setup!$B$22</f>
        <v>0</v>
      </c>
      <c r="R135" s="0" t="n">
        <f aca="false">SUMPRODUCT('5N inverse'!$A$16:$Y$16,'5N mesh'!$B$37:$Z$37,$E134:$AC134)+'5N inverse'!$A$16*$C135/Setup!$B$17+INDEX('5N inverse'!$A$16:$Y$16,1,'5N mesh'!$B$7+1)*Setup!$B$22</f>
        <v>0</v>
      </c>
      <c r="S135" s="0" t="n">
        <f aca="false">SUMPRODUCT('5N inverse'!$A$17:$Y$17,'5N mesh'!$B$37:$Z$37,$E134:$AC134)+'5N inverse'!$A$17*$C135/Setup!$B$17+INDEX('5N inverse'!$A$17:$Y$17,1,'5N mesh'!$B$7+1)*Setup!$B$22</f>
        <v>0</v>
      </c>
      <c r="T135" s="0" t="n">
        <f aca="false">SUMPRODUCT('5N inverse'!$A$18:$Y$18,'5N mesh'!$B$37:$Z$37,$E134:$AC134)+'5N inverse'!$A$18*$C135/Setup!$B$17+INDEX('5N inverse'!$A$18:$Y$18,1,'5N mesh'!$B$7+1)*Setup!$B$22</f>
        <v>0</v>
      </c>
      <c r="U135" s="0" t="n">
        <f aca="false">SUMPRODUCT('5N inverse'!$A$19:$Y$19,'5N mesh'!$B$37:$Z$37,$E134:$AC134)+'5N inverse'!$A$19*$C135/Setup!$B$17+INDEX('5N inverse'!$A$19:$Y$19,1,'5N mesh'!$B$7+1)*Setup!$B$22</f>
        <v>0</v>
      </c>
      <c r="V135" s="0" t="n">
        <f aca="false">SUMPRODUCT('5N inverse'!$A$20:$Y$20,'5N mesh'!$B$37:$Z$37,$E134:$AC134)+'5N inverse'!$A$20*$C135/Setup!$B$17+INDEX('5N inverse'!$A$20:$Y$20,1,'5N mesh'!$B$7+1)*Setup!$B$22</f>
        <v>0</v>
      </c>
      <c r="W135" s="0" t="n">
        <f aca="false">SUMPRODUCT('5N inverse'!$A$21:$Y$21,'5N mesh'!$B$37:$Z$37,$E134:$AC134)+'5N inverse'!$A$21*$C135/Setup!$B$17+INDEX('5N inverse'!$A$21:$Y$21,1,'5N mesh'!$B$7+1)*Setup!$B$22</f>
        <v>0</v>
      </c>
      <c r="X135" s="0" t="n">
        <f aca="false">SUMPRODUCT('5N inverse'!$A$22:$Y$22,'5N mesh'!$B$37:$Z$37,$E134:$AC134)+'5N inverse'!$A$22*$C135/Setup!$B$17+INDEX('5N inverse'!$A$22:$Y$22,1,'5N mesh'!$B$7+1)*Setup!$B$22</f>
        <v>0</v>
      </c>
      <c r="Y135" s="0" t="n">
        <f aca="false">SUMPRODUCT('5N inverse'!$A$23:$Y$23,'5N mesh'!$B$37:$Z$37,$E134:$AC134)+'5N inverse'!$A$23*$C135/Setup!$B$17+INDEX('5N inverse'!$A$23:$Y$23,1,'5N mesh'!$B$7+1)*Setup!$B$22</f>
        <v>0</v>
      </c>
      <c r="Z135" s="0" t="n">
        <f aca="false">SUMPRODUCT('5N inverse'!$A$24:$Y$24,'5N mesh'!$B$37:$Z$37,$E134:$AC134)+'5N inverse'!$A$24*$C135/Setup!$B$17+INDEX('5N inverse'!$A$24:$Y$24,1,'5N mesh'!$B$7+1)*Setup!$B$22</f>
        <v>0</v>
      </c>
      <c r="AA135" s="0" t="n">
        <f aca="false">SUMPRODUCT('5N inverse'!$A$25:$Y$25,'5N mesh'!$B$37:$Z$37,$E134:$AC134)+'5N inverse'!$A$25*$C135/Setup!$B$17+INDEX('5N inverse'!$A$25:$Y$25,1,'5N mesh'!$B$7+1)*Setup!$B$22</f>
        <v>0</v>
      </c>
      <c r="AB135" s="0" t="n">
        <f aca="false">SUMPRODUCT('5N inverse'!$A$26:$Y$26,'5N mesh'!$B$37:$Z$37,$E134:$AC134)+'5N inverse'!$A$26*$C135/Setup!$B$17+INDEX('5N inverse'!$A$26:$Y$26,1,'5N mesh'!$B$7+1)*Setup!$B$22</f>
        <v>0</v>
      </c>
      <c r="AC135" s="0" t="n">
        <f aca="false">SUMPRODUCT('5N inverse'!$A$27:$Y$27,'5N mesh'!$B$37:$Z$37,$E134:$AC134)+'5N inverse'!$A$27*$C135/Setup!$B$17+INDEX('5N inverse'!$A$27:$Y$27,1,'5N mesh'!$B$7+1)*Setup!$B$22</f>
        <v>0</v>
      </c>
    </row>
    <row r="136" customFormat="false" ht="15" hidden="false" customHeight="false" outlineLevel="0" collapsed="false">
      <c r="A136" s="0" t="n">
        <v>131</v>
      </c>
      <c r="B136" s="0" t="n">
        <f aca="false">A136*Setup!$B$11/3600</f>
        <v>10.9166666666667</v>
      </c>
      <c r="C136" s="0" t="n">
        <f aca="false">Setup!$B$7+Setup!$B$8*COS(2*PI()*(B136-Setup!$B$9)/24)</f>
        <v>24.9507435693047</v>
      </c>
      <c r="D136" s="0" t="n">
        <f aca="false">(C136-E136)/Setup!$B$17</f>
        <v>32.8919436520134</v>
      </c>
      <c r="E136" s="0" t="n">
        <f aca="false">SUMPRODUCT('5N inverse'!$A$3:$Y$3,'5N mesh'!$B$37:$Z$37,$E135:$AC135)+'5N inverse'!$A$3*$C136/Setup!$B$17+INDEX('5N inverse'!$A$3:$Y$3,1,'5N mesh'!$B$7+1)*Setup!$B$22</f>
        <v>20.674790894543</v>
      </c>
      <c r="F136" s="0" t="n">
        <f aca="false">SUMPRODUCT('5N inverse'!$A$4:$Y$4,'5N mesh'!$B$37:$Z$37,$E135:$AC135)+'5N inverse'!$A$4*$C136/Setup!$B$17+INDEX('5N inverse'!$A$4:$Y$4,1,'5N mesh'!$B$7+1)*Setup!$B$22</f>
        <v>19.735562735396</v>
      </c>
      <c r="G136" s="0" t="n">
        <f aca="false">SUMPRODUCT('5N inverse'!$A$5:$Y$5,'5N mesh'!$B$37:$Z$37,$E135:$AC135)+'5N inverse'!$A$5*$C136/Setup!$B$17+INDEX('5N inverse'!$A$5:$Y$5,1,'5N mesh'!$B$7+1)*Setup!$B$22</f>
        <v>17.8571064171021</v>
      </c>
      <c r="H136" s="0" t="n">
        <f aca="false">SUMPRODUCT('5N inverse'!$A$6:$Y$6,'5N mesh'!$B$37:$Z$37,$E135:$AC135)+'5N inverse'!$A$6*$C136/Setup!$B$17+INDEX('5N inverse'!$A$6:$Y$6,1,'5N mesh'!$B$7+1)*Setup!$B$22</f>
        <v>15.9786500988082</v>
      </c>
      <c r="I136" s="0" t="n">
        <f aca="false">SUMPRODUCT('5N inverse'!$A$7:$Y$7,'5N mesh'!$B$37:$Z$37,$E135:$AC135)+'5N inverse'!$A$7*$C136/Setup!$B$17+INDEX('5N inverse'!$A$7:$Y$7,1,'5N mesh'!$B$7+1)*Setup!$B$22</f>
        <v>15.0394219396612</v>
      </c>
      <c r="J136" s="0" t="n">
        <f aca="false">SUMPRODUCT('5N inverse'!$A$8:$Y$8,'5N mesh'!$B$37:$Z$37,$E135:$AC135)+'5N inverse'!$A$8*$C136/Setup!$B$17+INDEX('5N inverse'!$A$8:$Y$8,1,'5N mesh'!$B$7+1)*Setup!$B$22</f>
        <v>0</v>
      </c>
      <c r="K136" s="0" t="n">
        <f aca="false">SUMPRODUCT('5N inverse'!$A$9:$Y$9,'5N mesh'!$B$37:$Z$37,$E135:$AC135)+'5N inverse'!$A$9*$C136/Setup!$B$17+INDEX('5N inverse'!$A$9:$Y$9,1,'5N mesh'!$B$7+1)*Setup!$B$22</f>
        <v>0</v>
      </c>
      <c r="L136" s="0" t="n">
        <f aca="false">SUMPRODUCT('5N inverse'!$A$10:$Y$10,'5N mesh'!$B$37:$Z$37,$E135:$AC135)+'5N inverse'!$A$10*$C136/Setup!$B$17+INDEX('5N inverse'!$A$10:$Y$10,1,'5N mesh'!$B$7+1)*Setup!$B$22</f>
        <v>0</v>
      </c>
      <c r="M136" s="0" t="n">
        <f aca="false">SUMPRODUCT('5N inverse'!$A$11:$Y$11,'5N mesh'!$B$37:$Z$37,$E135:$AC135)+'5N inverse'!$A$11*$C136/Setup!$B$17+INDEX('5N inverse'!$A$11:$Y$11,1,'5N mesh'!$B$7+1)*Setup!$B$22</f>
        <v>0</v>
      </c>
      <c r="N136" s="0" t="n">
        <f aca="false">SUMPRODUCT('5N inverse'!$A$12:$Y$12,'5N mesh'!$B$37:$Z$37,$E135:$AC135)+'5N inverse'!$A$12*$C136/Setup!$B$17+INDEX('5N inverse'!$A$12:$Y$12,1,'5N mesh'!$B$7+1)*Setup!$B$22</f>
        <v>0</v>
      </c>
      <c r="O136" s="0" t="n">
        <f aca="false">SUMPRODUCT('5N inverse'!$A$13:$Y$13,'5N mesh'!$B$37:$Z$37,$E135:$AC135)+'5N inverse'!$A$13*$C136/Setup!$B$17+INDEX('5N inverse'!$A$13:$Y$13,1,'5N mesh'!$B$7+1)*Setup!$B$22</f>
        <v>0</v>
      </c>
      <c r="P136" s="0" t="n">
        <f aca="false">SUMPRODUCT('5N inverse'!$A$14:$Y$14,'5N mesh'!$B$37:$Z$37,$E135:$AC135)+'5N inverse'!$A$14*$C136/Setup!$B$17+INDEX('5N inverse'!$A$14:$Y$14,1,'5N mesh'!$B$7+1)*Setup!$B$22</f>
        <v>0</v>
      </c>
      <c r="Q136" s="0" t="n">
        <f aca="false">SUMPRODUCT('5N inverse'!$A$15:$Y$15,'5N mesh'!$B$37:$Z$37,$E135:$AC135)+'5N inverse'!$A$15*$C136/Setup!$B$17+INDEX('5N inverse'!$A$15:$Y$15,1,'5N mesh'!$B$7+1)*Setup!$B$22</f>
        <v>0</v>
      </c>
      <c r="R136" s="0" t="n">
        <f aca="false">SUMPRODUCT('5N inverse'!$A$16:$Y$16,'5N mesh'!$B$37:$Z$37,$E135:$AC135)+'5N inverse'!$A$16*$C136/Setup!$B$17+INDEX('5N inverse'!$A$16:$Y$16,1,'5N mesh'!$B$7+1)*Setup!$B$22</f>
        <v>0</v>
      </c>
      <c r="S136" s="0" t="n">
        <f aca="false">SUMPRODUCT('5N inverse'!$A$17:$Y$17,'5N mesh'!$B$37:$Z$37,$E135:$AC135)+'5N inverse'!$A$17*$C136/Setup!$B$17+INDEX('5N inverse'!$A$17:$Y$17,1,'5N mesh'!$B$7+1)*Setup!$B$22</f>
        <v>0</v>
      </c>
      <c r="T136" s="0" t="n">
        <f aca="false">SUMPRODUCT('5N inverse'!$A$18:$Y$18,'5N mesh'!$B$37:$Z$37,$E135:$AC135)+'5N inverse'!$A$18*$C136/Setup!$B$17+INDEX('5N inverse'!$A$18:$Y$18,1,'5N mesh'!$B$7+1)*Setup!$B$22</f>
        <v>0</v>
      </c>
      <c r="U136" s="0" t="n">
        <f aca="false">SUMPRODUCT('5N inverse'!$A$19:$Y$19,'5N mesh'!$B$37:$Z$37,$E135:$AC135)+'5N inverse'!$A$19*$C136/Setup!$B$17+INDEX('5N inverse'!$A$19:$Y$19,1,'5N mesh'!$B$7+1)*Setup!$B$22</f>
        <v>0</v>
      </c>
      <c r="V136" s="0" t="n">
        <f aca="false">SUMPRODUCT('5N inverse'!$A$20:$Y$20,'5N mesh'!$B$37:$Z$37,$E135:$AC135)+'5N inverse'!$A$20*$C136/Setup!$B$17+INDEX('5N inverse'!$A$20:$Y$20,1,'5N mesh'!$B$7+1)*Setup!$B$22</f>
        <v>0</v>
      </c>
      <c r="W136" s="0" t="n">
        <f aca="false">SUMPRODUCT('5N inverse'!$A$21:$Y$21,'5N mesh'!$B$37:$Z$37,$E135:$AC135)+'5N inverse'!$A$21*$C136/Setup!$B$17+INDEX('5N inverse'!$A$21:$Y$21,1,'5N mesh'!$B$7+1)*Setup!$B$22</f>
        <v>0</v>
      </c>
      <c r="X136" s="0" t="n">
        <f aca="false">SUMPRODUCT('5N inverse'!$A$22:$Y$22,'5N mesh'!$B$37:$Z$37,$E135:$AC135)+'5N inverse'!$A$22*$C136/Setup!$B$17+INDEX('5N inverse'!$A$22:$Y$22,1,'5N mesh'!$B$7+1)*Setup!$B$22</f>
        <v>0</v>
      </c>
      <c r="Y136" s="0" t="n">
        <f aca="false">SUMPRODUCT('5N inverse'!$A$23:$Y$23,'5N mesh'!$B$37:$Z$37,$E135:$AC135)+'5N inverse'!$A$23*$C136/Setup!$B$17+INDEX('5N inverse'!$A$23:$Y$23,1,'5N mesh'!$B$7+1)*Setup!$B$22</f>
        <v>0</v>
      </c>
      <c r="Z136" s="0" t="n">
        <f aca="false">SUMPRODUCT('5N inverse'!$A$24:$Y$24,'5N mesh'!$B$37:$Z$37,$E135:$AC135)+'5N inverse'!$A$24*$C136/Setup!$B$17+INDEX('5N inverse'!$A$24:$Y$24,1,'5N mesh'!$B$7+1)*Setup!$B$22</f>
        <v>0</v>
      </c>
      <c r="AA136" s="0" t="n">
        <f aca="false">SUMPRODUCT('5N inverse'!$A$25:$Y$25,'5N mesh'!$B$37:$Z$37,$E135:$AC135)+'5N inverse'!$A$25*$C136/Setup!$B$17+INDEX('5N inverse'!$A$25:$Y$25,1,'5N mesh'!$B$7+1)*Setup!$B$22</f>
        <v>0</v>
      </c>
      <c r="AB136" s="0" t="n">
        <f aca="false">SUMPRODUCT('5N inverse'!$A$26:$Y$26,'5N mesh'!$B$37:$Z$37,$E135:$AC135)+'5N inverse'!$A$26*$C136/Setup!$B$17+INDEX('5N inverse'!$A$26:$Y$26,1,'5N mesh'!$B$7+1)*Setup!$B$22</f>
        <v>0</v>
      </c>
      <c r="AC136" s="0" t="n">
        <f aca="false">SUMPRODUCT('5N inverse'!$A$27:$Y$27,'5N mesh'!$B$37:$Z$37,$E135:$AC135)+'5N inverse'!$A$27*$C136/Setup!$B$17+INDEX('5N inverse'!$A$27:$Y$27,1,'5N mesh'!$B$7+1)*Setup!$B$22</f>
        <v>0</v>
      </c>
    </row>
    <row r="137" customFormat="false" ht="15" hidden="false" customHeight="false" outlineLevel="0" collapsed="false">
      <c r="A137" s="0" t="n">
        <v>132</v>
      </c>
      <c r="B137" s="0" t="n">
        <f aca="false">A137*Setup!$B$11/3600</f>
        <v>11</v>
      </c>
      <c r="C137" s="0" t="n">
        <f aca="false">Setup!$B$7+Setup!$B$8*COS(2*PI()*(B137-Setup!$B$9)/24)</f>
        <v>25.0352761804101</v>
      </c>
      <c r="D137" s="0" t="n">
        <f aca="false">(C137-E137)/Setup!$B$17</f>
        <v>33.1239881461096</v>
      </c>
      <c r="E137" s="0" t="n">
        <f aca="false">SUMPRODUCT('5N inverse'!$A$3:$Y$3,'5N mesh'!$B$37:$Z$37,$E136:$AC136)+'5N inverse'!$A$3*$C137/Setup!$B$17+INDEX('5N inverse'!$A$3:$Y$3,1,'5N mesh'!$B$7+1)*Setup!$B$22</f>
        <v>20.7291577214158</v>
      </c>
      <c r="F137" s="0" t="n">
        <f aca="false">SUMPRODUCT('5N inverse'!$A$4:$Y$4,'5N mesh'!$B$37:$Z$37,$E136:$AC136)+'5N inverse'!$A$4*$C137/Setup!$B$17+INDEX('5N inverse'!$A$4:$Y$4,1,'5N mesh'!$B$7+1)*Setup!$B$22</f>
        <v>19.7809320902638</v>
      </c>
      <c r="G137" s="0" t="n">
        <f aca="false">SUMPRODUCT('5N inverse'!$A$5:$Y$5,'5N mesh'!$B$37:$Z$37,$E136:$AC136)+'5N inverse'!$A$5*$C137/Setup!$B$17+INDEX('5N inverse'!$A$5:$Y$5,1,'5N mesh'!$B$7+1)*Setup!$B$22</f>
        <v>17.8844808279598</v>
      </c>
      <c r="H137" s="0" t="n">
        <f aca="false">SUMPRODUCT('5N inverse'!$A$6:$Y$6,'5N mesh'!$B$37:$Z$37,$E136:$AC136)+'5N inverse'!$A$6*$C137/Setup!$B$17+INDEX('5N inverse'!$A$6:$Y$6,1,'5N mesh'!$B$7+1)*Setup!$B$22</f>
        <v>15.9880295656558</v>
      </c>
      <c r="I137" s="0" t="n">
        <f aca="false">SUMPRODUCT('5N inverse'!$A$7:$Y$7,'5N mesh'!$B$37:$Z$37,$E136:$AC136)+'5N inverse'!$A$7*$C137/Setup!$B$17+INDEX('5N inverse'!$A$7:$Y$7,1,'5N mesh'!$B$7+1)*Setup!$B$22</f>
        <v>15.0398039345038</v>
      </c>
      <c r="J137" s="0" t="n">
        <f aca="false">SUMPRODUCT('5N inverse'!$A$8:$Y$8,'5N mesh'!$B$37:$Z$37,$E136:$AC136)+'5N inverse'!$A$8*$C137/Setup!$B$17+INDEX('5N inverse'!$A$8:$Y$8,1,'5N mesh'!$B$7+1)*Setup!$B$22</f>
        <v>0</v>
      </c>
      <c r="K137" s="0" t="n">
        <f aca="false">SUMPRODUCT('5N inverse'!$A$9:$Y$9,'5N mesh'!$B$37:$Z$37,$E136:$AC136)+'5N inverse'!$A$9*$C137/Setup!$B$17+INDEX('5N inverse'!$A$9:$Y$9,1,'5N mesh'!$B$7+1)*Setup!$B$22</f>
        <v>0</v>
      </c>
      <c r="L137" s="0" t="n">
        <f aca="false">SUMPRODUCT('5N inverse'!$A$10:$Y$10,'5N mesh'!$B$37:$Z$37,$E136:$AC136)+'5N inverse'!$A$10*$C137/Setup!$B$17+INDEX('5N inverse'!$A$10:$Y$10,1,'5N mesh'!$B$7+1)*Setup!$B$22</f>
        <v>0</v>
      </c>
      <c r="M137" s="0" t="n">
        <f aca="false">SUMPRODUCT('5N inverse'!$A$11:$Y$11,'5N mesh'!$B$37:$Z$37,$E136:$AC136)+'5N inverse'!$A$11*$C137/Setup!$B$17+INDEX('5N inverse'!$A$11:$Y$11,1,'5N mesh'!$B$7+1)*Setup!$B$22</f>
        <v>0</v>
      </c>
      <c r="N137" s="0" t="n">
        <f aca="false">SUMPRODUCT('5N inverse'!$A$12:$Y$12,'5N mesh'!$B$37:$Z$37,$E136:$AC136)+'5N inverse'!$A$12*$C137/Setup!$B$17+INDEX('5N inverse'!$A$12:$Y$12,1,'5N mesh'!$B$7+1)*Setup!$B$22</f>
        <v>0</v>
      </c>
      <c r="O137" s="0" t="n">
        <f aca="false">SUMPRODUCT('5N inverse'!$A$13:$Y$13,'5N mesh'!$B$37:$Z$37,$E136:$AC136)+'5N inverse'!$A$13*$C137/Setup!$B$17+INDEX('5N inverse'!$A$13:$Y$13,1,'5N mesh'!$B$7+1)*Setup!$B$22</f>
        <v>0</v>
      </c>
      <c r="P137" s="0" t="n">
        <f aca="false">SUMPRODUCT('5N inverse'!$A$14:$Y$14,'5N mesh'!$B$37:$Z$37,$E136:$AC136)+'5N inverse'!$A$14*$C137/Setup!$B$17+INDEX('5N inverse'!$A$14:$Y$14,1,'5N mesh'!$B$7+1)*Setup!$B$22</f>
        <v>0</v>
      </c>
      <c r="Q137" s="0" t="n">
        <f aca="false">SUMPRODUCT('5N inverse'!$A$15:$Y$15,'5N mesh'!$B$37:$Z$37,$E136:$AC136)+'5N inverse'!$A$15*$C137/Setup!$B$17+INDEX('5N inverse'!$A$15:$Y$15,1,'5N mesh'!$B$7+1)*Setup!$B$22</f>
        <v>0</v>
      </c>
      <c r="R137" s="0" t="n">
        <f aca="false">SUMPRODUCT('5N inverse'!$A$16:$Y$16,'5N mesh'!$B$37:$Z$37,$E136:$AC136)+'5N inverse'!$A$16*$C137/Setup!$B$17+INDEX('5N inverse'!$A$16:$Y$16,1,'5N mesh'!$B$7+1)*Setup!$B$22</f>
        <v>0</v>
      </c>
      <c r="S137" s="0" t="n">
        <f aca="false">SUMPRODUCT('5N inverse'!$A$17:$Y$17,'5N mesh'!$B$37:$Z$37,$E136:$AC136)+'5N inverse'!$A$17*$C137/Setup!$B$17+INDEX('5N inverse'!$A$17:$Y$17,1,'5N mesh'!$B$7+1)*Setup!$B$22</f>
        <v>0</v>
      </c>
      <c r="T137" s="0" t="n">
        <f aca="false">SUMPRODUCT('5N inverse'!$A$18:$Y$18,'5N mesh'!$B$37:$Z$37,$E136:$AC136)+'5N inverse'!$A$18*$C137/Setup!$B$17+INDEX('5N inverse'!$A$18:$Y$18,1,'5N mesh'!$B$7+1)*Setup!$B$22</f>
        <v>0</v>
      </c>
      <c r="U137" s="0" t="n">
        <f aca="false">SUMPRODUCT('5N inverse'!$A$19:$Y$19,'5N mesh'!$B$37:$Z$37,$E136:$AC136)+'5N inverse'!$A$19*$C137/Setup!$B$17+INDEX('5N inverse'!$A$19:$Y$19,1,'5N mesh'!$B$7+1)*Setup!$B$22</f>
        <v>0</v>
      </c>
      <c r="V137" s="0" t="n">
        <f aca="false">SUMPRODUCT('5N inverse'!$A$20:$Y$20,'5N mesh'!$B$37:$Z$37,$E136:$AC136)+'5N inverse'!$A$20*$C137/Setup!$B$17+INDEX('5N inverse'!$A$20:$Y$20,1,'5N mesh'!$B$7+1)*Setup!$B$22</f>
        <v>0</v>
      </c>
      <c r="W137" s="0" t="n">
        <f aca="false">SUMPRODUCT('5N inverse'!$A$21:$Y$21,'5N mesh'!$B$37:$Z$37,$E136:$AC136)+'5N inverse'!$A$21*$C137/Setup!$B$17+INDEX('5N inverse'!$A$21:$Y$21,1,'5N mesh'!$B$7+1)*Setup!$B$22</f>
        <v>0</v>
      </c>
      <c r="X137" s="0" t="n">
        <f aca="false">SUMPRODUCT('5N inverse'!$A$22:$Y$22,'5N mesh'!$B$37:$Z$37,$E136:$AC136)+'5N inverse'!$A$22*$C137/Setup!$B$17+INDEX('5N inverse'!$A$22:$Y$22,1,'5N mesh'!$B$7+1)*Setup!$B$22</f>
        <v>0</v>
      </c>
      <c r="Y137" s="0" t="n">
        <f aca="false">SUMPRODUCT('5N inverse'!$A$23:$Y$23,'5N mesh'!$B$37:$Z$37,$E136:$AC136)+'5N inverse'!$A$23*$C137/Setup!$B$17+INDEX('5N inverse'!$A$23:$Y$23,1,'5N mesh'!$B$7+1)*Setup!$B$22</f>
        <v>0</v>
      </c>
      <c r="Z137" s="0" t="n">
        <f aca="false">SUMPRODUCT('5N inverse'!$A$24:$Y$24,'5N mesh'!$B$37:$Z$37,$E136:$AC136)+'5N inverse'!$A$24*$C137/Setup!$B$17+INDEX('5N inverse'!$A$24:$Y$24,1,'5N mesh'!$B$7+1)*Setup!$B$22</f>
        <v>0</v>
      </c>
      <c r="AA137" s="0" t="n">
        <f aca="false">SUMPRODUCT('5N inverse'!$A$25:$Y$25,'5N mesh'!$B$37:$Z$37,$E136:$AC136)+'5N inverse'!$A$25*$C137/Setup!$B$17+INDEX('5N inverse'!$A$25:$Y$25,1,'5N mesh'!$B$7+1)*Setup!$B$22</f>
        <v>0</v>
      </c>
      <c r="AB137" s="0" t="n">
        <f aca="false">SUMPRODUCT('5N inverse'!$A$26:$Y$26,'5N mesh'!$B$37:$Z$37,$E136:$AC136)+'5N inverse'!$A$26*$C137/Setup!$B$17+INDEX('5N inverse'!$A$26:$Y$26,1,'5N mesh'!$B$7+1)*Setup!$B$22</f>
        <v>0</v>
      </c>
      <c r="AC137" s="0" t="n">
        <f aca="false">SUMPRODUCT('5N inverse'!$A$27:$Y$27,'5N mesh'!$B$37:$Z$37,$E136:$AC136)+'5N inverse'!$A$27*$C137/Setup!$B$17+INDEX('5N inverse'!$A$27:$Y$27,1,'5N mesh'!$B$7+1)*Setup!$B$22</f>
        <v>0</v>
      </c>
    </row>
    <row r="138" customFormat="false" ht="15" hidden="false" customHeight="false" outlineLevel="0" collapsed="false">
      <c r="A138" s="0" t="n">
        <v>133</v>
      </c>
      <c r="B138" s="0" t="n">
        <f aca="false">A138*Setup!$B$11/3600</f>
        <v>11.0833333333333</v>
      </c>
      <c r="C138" s="0" t="n">
        <f aca="false">Setup!$B$7+Setup!$B$8*COS(2*PI()*(B138-Setup!$B$9)/24)</f>
        <v>25.119316056124</v>
      </c>
      <c r="D138" s="0" t="n">
        <f aca="false">(C138-E138)/Setup!$B$17</f>
        <v>33.3494398167923</v>
      </c>
      <c r="E138" s="0" t="n">
        <f aca="false">SUMPRODUCT('5N inverse'!$A$3:$Y$3,'5N mesh'!$B$37:$Z$37,$E137:$AC137)+'5N inverse'!$A$3*$C138/Setup!$B$17+INDEX('5N inverse'!$A$3:$Y$3,1,'5N mesh'!$B$7+1)*Setup!$B$22</f>
        <v>20.783888879941</v>
      </c>
      <c r="F138" s="0" t="n">
        <f aca="false">SUMPRODUCT('5N inverse'!$A$4:$Y$4,'5N mesh'!$B$37:$Z$37,$E137:$AC137)+'5N inverse'!$A$4*$C138/Setup!$B$17+INDEX('5N inverse'!$A$4:$Y$4,1,'5N mesh'!$B$7+1)*Setup!$B$22</f>
        <v>19.8266056260151</v>
      </c>
      <c r="G138" s="0" t="n">
        <f aca="false">SUMPRODUCT('5N inverse'!$A$5:$Y$5,'5N mesh'!$B$37:$Z$37,$E137:$AC137)+'5N inverse'!$A$5*$C138/Setup!$B$17+INDEX('5N inverse'!$A$5:$Y$5,1,'5N mesh'!$B$7+1)*Setup!$B$22</f>
        <v>17.9120391181634</v>
      </c>
      <c r="H138" s="0" t="n">
        <f aca="false">SUMPRODUCT('5N inverse'!$A$6:$Y$6,'5N mesh'!$B$37:$Z$37,$E137:$AC137)+'5N inverse'!$A$6*$C138/Setup!$B$17+INDEX('5N inverse'!$A$6:$Y$6,1,'5N mesh'!$B$7+1)*Setup!$B$22</f>
        <v>15.9974726103117</v>
      </c>
      <c r="I138" s="0" t="n">
        <f aca="false">SUMPRODUCT('5N inverse'!$A$7:$Y$7,'5N mesh'!$B$37:$Z$37,$E137:$AC137)+'5N inverse'!$A$7*$C138/Setup!$B$17+INDEX('5N inverse'!$A$7:$Y$7,1,'5N mesh'!$B$7+1)*Setup!$B$22</f>
        <v>15.0401893563859</v>
      </c>
      <c r="J138" s="0" t="n">
        <f aca="false">SUMPRODUCT('5N inverse'!$A$8:$Y$8,'5N mesh'!$B$37:$Z$37,$E137:$AC137)+'5N inverse'!$A$8*$C138/Setup!$B$17+INDEX('5N inverse'!$A$8:$Y$8,1,'5N mesh'!$B$7+1)*Setup!$B$22</f>
        <v>0</v>
      </c>
      <c r="K138" s="0" t="n">
        <f aca="false">SUMPRODUCT('5N inverse'!$A$9:$Y$9,'5N mesh'!$B$37:$Z$37,$E137:$AC137)+'5N inverse'!$A$9*$C138/Setup!$B$17+INDEX('5N inverse'!$A$9:$Y$9,1,'5N mesh'!$B$7+1)*Setup!$B$22</f>
        <v>0</v>
      </c>
      <c r="L138" s="0" t="n">
        <f aca="false">SUMPRODUCT('5N inverse'!$A$10:$Y$10,'5N mesh'!$B$37:$Z$37,$E137:$AC137)+'5N inverse'!$A$10*$C138/Setup!$B$17+INDEX('5N inverse'!$A$10:$Y$10,1,'5N mesh'!$B$7+1)*Setup!$B$22</f>
        <v>0</v>
      </c>
      <c r="M138" s="0" t="n">
        <f aca="false">SUMPRODUCT('5N inverse'!$A$11:$Y$11,'5N mesh'!$B$37:$Z$37,$E137:$AC137)+'5N inverse'!$A$11*$C138/Setup!$B$17+INDEX('5N inverse'!$A$11:$Y$11,1,'5N mesh'!$B$7+1)*Setup!$B$22</f>
        <v>0</v>
      </c>
      <c r="N138" s="0" t="n">
        <f aca="false">SUMPRODUCT('5N inverse'!$A$12:$Y$12,'5N mesh'!$B$37:$Z$37,$E137:$AC137)+'5N inverse'!$A$12*$C138/Setup!$B$17+INDEX('5N inverse'!$A$12:$Y$12,1,'5N mesh'!$B$7+1)*Setup!$B$22</f>
        <v>0</v>
      </c>
      <c r="O138" s="0" t="n">
        <f aca="false">SUMPRODUCT('5N inverse'!$A$13:$Y$13,'5N mesh'!$B$37:$Z$37,$E137:$AC137)+'5N inverse'!$A$13*$C138/Setup!$B$17+INDEX('5N inverse'!$A$13:$Y$13,1,'5N mesh'!$B$7+1)*Setup!$B$22</f>
        <v>0</v>
      </c>
      <c r="P138" s="0" t="n">
        <f aca="false">SUMPRODUCT('5N inverse'!$A$14:$Y$14,'5N mesh'!$B$37:$Z$37,$E137:$AC137)+'5N inverse'!$A$14*$C138/Setup!$B$17+INDEX('5N inverse'!$A$14:$Y$14,1,'5N mesh'!$B$7+1)*Setup!$B$22</f>
        <v>0</v>
      </c>
      <c r="Q138" s="0" t="n">
        <f aca="false">SUMPRODUCT('5N inverse'!$A$15:$Y$15,'5N mesh'!$B$37:$Z$37,$E137:$AC137)+'5N inverse'!$A$15*$C138/Setup!$B$17+INDEX('5N inverse'!$A$15:$Y$15,1,'5N mesh'!$B$7+1)*Setup!$B$22</f>
        <v>0</v>
      </c>
      <c r="R138" s="0" t="n">
        <f aca="false">SUMPRODUCT('5N inverse'!$A$16:$Y$16,'5N mesh'!$B$37:$Z$37,$E137:$AC137)+'5N inverse'!$A$16*$C138/Setup!$B$17+INDEX('5N inverse'!$A$16:$Y$16,1,'5N mesh'!$B$7+1)*Setup!$B$22</f>
        <v>0</v>
      </c>
      <c r="S138" s="0" t="n">
        <f aca="false">SUMPRODUCT('5N inverse'!$A$17:$Y$17,'5N mesh'!$B$37:$Z$37,$E137:$AC137)+'5N inverse'!$A$17*$C138/Setup!$B$17+INDEX('5N inverse'!$A$17:$Y$17,1,'5N mesh'!$B$7+1)*Setup!$B$22</f>
        <v>0</v>
      </c>
      <c r="T138" s="0" t="n">
        <f aca="false">SUMPRODUCT('5N inverse'!$A$18:$Y$18,'5N mesh'!$B$37:$Z$37,$E137:$AC137)+'5N inverse'!$A$18*$C138/Setup!$B$17+INDEX('5N inverse'!$A$18:$Y$18,1,'5N mesh'!$B$7+1)*Setup!$B$22</f>
        <v>0</v>
      </c>
      <c r="U138" s="0" t="n">
        <f aca="false">SUMPRODUCT('5N inverse'!$A$19:$Y$19,'5N mesh'!$B$37:$Z$37,$E137:$AC137)+'5N inverse'!$A$19*$C138/Setup!$B$17+INDEX('5N inverse'!$A$19:$Y$19,1,'5N mesh'!$B$7+1)*Setup!$B$22</f>
        <v>0</v>
      </c>
      <c r="V138" s="0" t="n">
        <f aca="false">SUMPRODUCT('5N inverse'!$A$20:$Y$20,'5N mesh'!$B$37:$Z$37,$E137:$AC137)+'5N inverse'!$A$20*$C138/Setup!$B$17+INDEX('5N inverse'!$A$20:$Y$20,1,'5N mesh'!$B$7+1)*Setup!$B$22</f>
        <v>0</v>
      </c>
      <c r="W138" s="0" t="n">
        <f aca="false">SUMPRODUCT('5N inverse'!$A$21:$Y$21,'5N mesh'!$B$37:$Z$37,$E137:$AC137)+'5N inverse'!$A$21*$C138/Setup!$B$17+INDEX('5N inverse'!$A$21:$Y$21,1,'5N mesh'!$B$7+1)*Setup!$B$22</f>
        <v>0</v>
      </c>
      <c r="X138" s="0" t="n">
        <f aca="false">SUMPRODUCT('5N inverse'!$A$22:$Y$22,'5N mesh'!$B$37:$Z$37,$E137:$AC137)+'5N inverse'!$A$22*$C138/Setup!$B$17+INDEX('5N inverse'!$A$22:$Y$22,1,'5N mesh'!$B$7+1)*Setup!$B$22</f>
        <v>0</v>
      </c>
      <c r="Y138" s="0" t="n">
        <f aca="false">SUMPRODUCT('5N inverse'!$A$23:$Y$23,'5N mesh'!$B$37:$Z$37,$E137:$AC137)+'5N inverse'!$A$23*$C138/Setup!$B$17+INDEX('5N inverse'!$A$23:$Y$23,1,'5N mesh'!$B$7+1)*Setup!$B$22</f>
        <v>0</v>
      </c>
      <c r="Z138" s="0" t="n">
        <f aca="false">SUMPRODUCT('5N inverse'!$A$24:$Y$24,'5N mesh'!$B$37:$Z$37,$E137:$AC137)+'5N inverse'!$A$24*$C138/Setup!$B$17+INDEX('5N inverse'!$A$24:$Y$24,1,'5N mesh'!$B$7+1)*Setup!$B$22</f>
        <v>0</v>
      </c>
      <c r="AA138" s="0" t="n">
        <f aca="false">SUMPRODUCT('5N inverse'!$A$25:$Y$25,'5N mesh'!$B$37:$Z$37,$E137:$AC137)+'5N inverse'!$A$25*$C138/Setup!$B$17+INDEX('5N inverse'!$A$25:$Y$25,1,'5N mesh'!$B$7+1)*Setup!$B$22</f>
        <v>0</v>
      </c>
      <c r="AB138" s="0" t="n">
        <f aca="false">SUMPRODUCT('5N inverse'!$A$26:$Y$26,'5N mesh'!$B$37:$Z$37,$E137:$AC137)+'5N inverse'!$A$26*$C138/Setup!$B$17+INDEX('5N inverse'!$A$26:$Y$26,1,'5N mesh'!$B$7+1)*Setup!$B$22</f>
        <v>0</v>
      </c>
      <c r="AC138" s="0" t="n">
        <f aca="false">SUMPRODUCT('5N inverse'!$A$27:$Y$27,'5N mesh'!$B$37:$Z$37,$E137:$AC137)+'5N inverse'!$A$27*$C138/Setup!$B$17+INDEX('5N inverse'!$A$27:$Y$27,1,'5N mesh'!$B$7+1)*Setup!$B$22</f>
        <v>0</v>
      </c>
    </row>
    <row r="139" customFormat="false" ht="15" hidden="false" customHeight="false" outlineLevel="0" collapsed="false">
      <c r="A139" s="0" t="n">
        <v>134</v>
      </c>
      <c r="B139" s="0" t="n">
        <f aca="false">A139*Setup!$B$11/3600</f>
        <v>11.1666666666667</v>
      </c>
      <c r="C139" s="0" t="n">
        <f aca="false">Setup!$B$7+Setup!$B$8*COS(2*PI()*(B139-Setup!$B$9)/24)</f>
        <v>25.2028231980171</v>
      </c>
      <c r="D139" s="0" t="n">
        <f aca="false">(C139-E139)/Setup!$B$17</f>
        <v>33.5680812334181</v>
      </c>
      <c r="E139" s="0" t="n">
        <f aca="false">SUMPRODUCT('5N inverse'!$A$3:$Y$3,'5N mesh'!$B$37:$Z$37,$E138:$AC138)+'5N inverse'!$A$3*$C139/Setup!$B$17+INDEX('5N inverse'!$A$3:$Y$3,1,'5N mesh'!$B$7+1)*Setup!$B$22</f>
        <v>20.8389726376727</v>
      </c>
      <c r="F139" s="0" t="n">
        <f aca="false">SUMPRODUCT('5N inverse'!$A$4:$Y$4,'5N mesh'!$B$37:$Z$37,$E138:$AC138)+'5N inverse'!$A$4*$C139/Setup!$B$17+INDEX('5N inverse'!$A$4:$Y$4,1,'5N mesh'!$B$7+1)*Setup!$B$22</f>
        <v>19.8725735626585</v>
      </c>
      <c r="G139" s="0" t="n">
        <f aca="false">SUMPRODUCT('5N inverse'!$A$5:$Y$5,'5N mesh'!$B$37:$Z$37,$E138:$AC138)+'5N inverse'!$A$5*$C139/Setup!$B$17+INDEX('5N inverse'!$A$5:$Y$5,1,'5N mesh'!$B$7+1)*Setup!$B$22</f>
        <v>17.9397754126299</v>
      </c>
      <c r="H139" s="0" t="n">
        <f aca="false">SUMPRODUCT('5N inverse'!$A$6:$Y$6,'5N mesh'!$B$37:$Z$37,$E138:$AC138)+'5N inverse'!$A$6*$C139/Setup!$B$17+INDEX('5N inverse'!$A$6:$Y$6,1,'5N mesh'!$B$7+1)*Setup!$B$22</f>
        <v>16.0069772626013</v>
      </c>
      <c r="I139" s="0" t="n">
        <f aca="false">SUMPRODUCT('5N inverse'!$A$7:$Y$7,'5N mesh'!$B$37:$Z$37,$E138:$AC138)+'5N inverse'!$A$7*$C139/Setup!$B$17+INDEX('5N inverse'!$A$7:$Y$7,1,'5N mesh'!$B$7+1)*Setup!$B$22</f>
        <v>15.0405781875871</v>
      </c>
      <c r="J139" s="0" t="n">
        <f aca="false">SUMPRODUCT('5N inverse'!$A$8:$Y$8,'5N mesh'!$B$37:$Z$37,$E138:$AC138)+'5N inverse'!$A$8*$C139/Setup!$B$17+INDEX('5N inverse'!$A$8:$Y$8,1,'5N mesh'!$B$7+1)*Setup!$B$22</f>
        <v>0</v>
      </c>
      <c r="K139" s="0" t="n">
        <f aca="false">SUMPRODUCT('5N inverse'!$A$9:$Y$9,'5N mesh'!$B$37:$Z$37,$E138:$AC138)+'5N inverse'!$A$9*$C139/Setup!$B$17+INDEX('5N inverse'!$A$9:$Y$9,1,'5N mesh'!$B$7+1)*Setup!$B$22</f>
        <v>0</v>
      </c>
      <c r="L139" s="0" t="n">
        <f aca="false">SUMPRODUCT('5N inverse'!$A$10:$Y$10,'5N mesh'!$B$37:$Z$37,$E138:$AC138)+'5N inverse'!$A$10*$C139/Setup!$B$17+INDEX('5N inverse'!$A$10:$Y$10,1,'5N mesh'!$B$7+1)*Setup!$B$22</f>
        <v>0</v>
      </c>
      <c r="M139" s="0" t="n">
        <f aca="false">SUMPRODUCT('5N inverse'!$A$11:$Y$11,'5N mesh'!$B$37:$Z$37,$E138:$AC138)+'5N inverse'!$A$11*$C139/Setup!$B$17+INDEX('5N inverse'!$A$11:$Y$11,1,'5N mesh'!$B$7+1)*Setup!$B$22</f>
        <v>0</v>
      </c>
      <c r="N139" s="0" t="n">
        <f aca="false">SUMPRODUCT('5N inverse'!$A$12:$Y$12,'5N mesh'!$B$37:$Z$37,$E138:$AC138)+'5N inverse'!$A$12*$C139/Setup!$B$17+INDEX('5N inverse'!$A$12:$Y$12,1,'5N mesh'!$B$7+1)*Setup!$B$22</f>
        <v>0</v>
      </c>
      <c r="O139" s="0" t="n">
        <f aca="false">SUMPRODUCT('5N inverse'!$A$13:$Y$13,'5N mesh'!$B$37:$Z$37,$E138:$AC138)+'5N inverse'!$A$13*$C139/Setup!$B$17+INDEX('5N inverse'!$A$13:$Y$13,1,'5N mesh'!$B$7+1)*Setup!$B$22</f>
        <v>0</v>
      </c>
      <c r="P139" s="0" t="n">
        <f aca="false">SUMPRODUCT('5N inverse'!$A$14:$Y$14,'5N mesh'!$B$37:$Z$37,$E138:$AC138)+'5N inverse'!$A$14*$C139/Setup!$B$17+INDEX('5N inverse'!$A$14:$Y$14,1,'5N mesh'!$B$7+1)*Setup!$B$22</f>
        <v>0</v>
      </c>
      <c r="Q139" s="0" t="n">
        <f aca="false">SUMPRODUCT('5N inverse'!$A$15:$Y$15,'5N mesh'!$B$37:$Z$37,$E138:$AC138)+'5N inverse'!$A$15*$C139/Setup!$B$17+INDEX('5N inverse'!$A$15:$Y$15,1,'5N mesh'!$B$7+1)*Setup!$B$22</f>
        <v>0</v>
      </c>
      <c r="R139" s="0" t="n">
        <f aca="false">SUMPRODUCT('5N inverse'!$A$16:$Y$16,'5N mesh'!$B$37:$Z$37,$E138:$AC138)+'5N inverse'!$A$16*$C139/Setup!$B$17+INDEX('5N inverse'!$A$16:$Y$16,1,'5N mesh'!$B$7+1)*Setup!$B$22</f>
        <v>0</v>
      </c>
      <c r="S139" s="0" t="n">
        <f aca="false">SUMPRODUCT('5N inverse'!$A$17:$Y$17,'5N mesh'!$B$37:$Z$37,$E138:$AC138)+'5N inverse'!$A$17*$C139/Setup!$B$17+INDEX('5N inverse'!$A$17:$Y$17,1,'5N mesh'!$B$7+1)*Setup!$B$22</f>
        <v>0</v>
      </c>
      <c r="T139" s="0" t="n">
        <f aca="false">SUMPRODUCT('5N inverse'!$A$18:$Y$18,'5N mesh'!$B$37:$Z$37,$E138:$AC138)+'5N inverse'!$A$18*$C139/Setup!$B$17+INDEX('5N inverse'!$A$18:$Y$18,1,'5N mesh'!$B$7+1)*Setup!$B$22</f>
        <v>0</v>
      </c>
      <c r="U139" s="0" t="n">
        <f aca="false">SUMPRODUCT('5N inverse'!$A$19:$Y$19,'5N mesh'!$B$37:$Z$37,$E138:$AC138)+'5N inverse'!$A$19*$C139/Setup!$B$17+INDEX('5N inverse'!$A$19:$Y$19,1,'5N mesh'!$B$7+1)*Setup!$B$22</f>
        <v>0</v>
      </c>
      <c r="V139" s="0" t="n">
        <f aca="false">SUMPRODUCT('5N inverse'!$A$20:$Y$20,'5N mesh'!$B$37:$Z$37,$E138:$AC138)+'5N inverse'!$A$20*$C139/Setup!$B$17+INDEX('5N inverse'!$A$20:$Y$20,1,'5N mesh'!$B$7+1)*Setup!$B$22</f>
        <v>0</v>
      </c>
      <c r="W139" s="0" t="n">
        <f aca="false">SUMPRODUCT('5N inverse'!$A$21:$Y$21,'5N mesh'!$B$37:$Z$37,$E138:$AC138)+'5N inverse'!$A$21*$C139/Setup!$B$17+INDEX('5N inverse'!$A$21:$Y$21,1,'5N mesh'!$B$7+1)*Setup!$B$22</f>
        <v>0</v>
      </c>
      <c r="X139" s="0" t="n">
        <f aca="false">SUMPRODUCT('5N inverse'!$A$22:$Y$22,'5N mesh'!$B$37:$Z$37,$E138:$AC138)+'5N inverse'!$A$22*$C139/Setup!$B$17+INDEX('5N inverse'!$A$22:$Y$22,1,'5N mesh'!$B$7+1)*Setup!$B$22</f>
        <v>0</v>
      </c>
      <c r="Y139" s="0" t="n">
        <f aca="false">SUMPRODUCT('5N inverse'!$A$23:$Y$23,'5N mesh'!$B$37:$Z$37,$E138:$AC138)+'5N inverse'!$A$23*$C139/Setup!$B$17+INDEX('5N inverse'!$A$23:$Y$23,1,'5N mesh'!$B$7+1)*Setup!$B$22</f>
        <v>0</v>
      </c>
      <c r="Z139" s="0" t="n">
        <f aca="false">SUMPRODUCT('5N inverse'!$A$24:$Y$24,'5N mesh'!$B$37:$Z$37,$E138:$AC138)+'5N inverse'!$A$24*$C139/Setup!$B$17+INDEX('5N inverse'!$A$24:$Y$24,1,'5N mesh'!$B$7+1)*Setup!$B$22</f>
        <v>0</v>
      </c>
      <c r="AA139" s="0" t="n">
        <f aca="false">SUMPRODUCT('5N inverse'!$A$25:$Y$25,'5N mesh'!$B$37:$Z$37,$E138:$AC138)+'5N inverse'!$A$25*$C139/Setup!$B$17+INDEX('5N inverse'!$A$25:$Y$25,1,'5N mesh'!$B$7+1)*Setup!$B$22</f>
        <v>0</v>
      </c>
      <c r="AB139" s="0" t="n">
        <f aca="false">SUMPRODUCT('5N inverse'!$A$26:$Y$26,'5N mesh'!$B$37:$Z$37,$E138:$AC138)+'5N inverse'!$A$26*$C139/Setup!$B$17+INDEX('5N inverse'!$A$26:$Y$26,1,'5N mesh'!$B$7+1)*Setup!$B$22</f>
        <v>0</v>
      </c>
      <c r="AC139" s="0" t="n">
        <f aca="false">SUMPRODUCT('5N inverse'!$A$27:$Y$27,'5N mesh'!$B$37:$Z$37,$E138:$AC138)+'5N inverse'!$A$27*$C139/Setup!$B$17+INDEX('5N inverse'!$A$27:$Y$27,1,'5N mesh'!$B$7+1)*Setup!$B$22</f>
        <v>0</v>
      </c>
    </row>
    <row r="140" customFormat="false" ht="15" hidden="false" customHeight="false" outlineLevel="0" collapsed="false">
      <c r="A140" s="0" t="n">
        <v>135</v>
      </c>
      <c r="B140" s="0" t="n">
        <f aca="false">A140*Setup!$B$11/3600</f>
        <v>11.25</v>
      </c>
      <c r="C140" s="0" t="n">
        <f aca="false">Setup!$B$7+Setup!$B$8*COS(2*PI()*(B140-Setup!$B$9)/24)</f>
        <v>25.2857578612126</v>
      </c>
      <c r="D140" s="0" t="n">
        <f aca="false">(C140-E140)/Setup!$B$17</f>
        <v>33.7796996702467</v>
      </c>
      <c r="E140" s="0" t="n">
        <f aca="false">SUMPRODUCT('5N inverse'!$A$3:$Y$3,'5N mesh'!$B$37:$Z$37,$E139:$AC139)+'5N inverse'!$A$3*$C140/Setup!$B$17+INDEX('5N inverse'!$A$3:$Y$3,1,'5N mesh'!$B$7+1)*Setup!$B$22</f>
        <v>20.8943969040806</v>
      </c>
      <c r="F140" s="0" t="n">
        <f aca="false">SUMPRODUCT('5N inverse'!$A$4:$Y$4,'5N mesh'!$B$37:$Z$37,$E139:$AC139)+'5N inverse'!$A$4*$C140/Setup!$B$17+INDEX('5N inverse'!$A$4:$Y$4,1,'5N mesh'!$B$7+1)*Setup!$B$22</f>
        <v>19.9188258212144</v>
      </c>
      <c r="G140" s="0" t="n">
        <f aca="false">SUMPRODUCT('5N inverse'!$A$5:$Y$5,'5N mesh'!$B$37:$Z$37,$E139:$AC139)+'5N inverse'!$A$5*$C140/Setup!$B$17+INDEX('5N inverse'!$A$5:$Y$5,1,'5N mesh'!$B$7+1)*Setup!$B$22</f>
        <v>17.967683655482</v>
      </c>
      <c r="H140" s="0" t="n">
        <f aca="false">SUMPRODUCT('5N inverse'!$A$6:$Y$6,'5N mesh'!$B$37:$Z$37,$E139:$AC139)+'5N inverse'!$A$6*$C140/Setup!$B$17+INDEX('5N inverse'!$A$6:$Y$6,1,'5N mesh'!$B$7+1)*Setup!$B$22</f>
        <v>16.0165414897497</v>
      </c>
      <c r="I140" s="0" t="n">
        <f aca="false">SUMPRODUCT('5N inverse'!$A$7:$Y$7,'5N mesh'!$B$37:$Z$37,$E139:$AC139)+'5N inverse'!$A$7*$C140/Setup!$B$17+INDEX('5N inverse'!$A$7:$Y$7,1,'5N mesh'!$B$7+1)*Setup!$B$22</f>
        <v>15.0409704068835</v>
      </c>
      <c r="J140" s="0" t="n">
        <f aca="false">SUMPRODUCT('5N inverse'!$A$8:$Y$8,'5N mesh'!$B$37:$Z$37,$E139:$AC139)+'5N inverse'!$A$8*$C140/Setup!$B$17+INDEX('5N inverse'!$A$8:$Y$8,1,'5N mesh'!$B$7+1)*Setup!$B$22</f>
        <v>0</v>
      </c>
      <c r="K140" s="0" t="n">
        <f aca="false">SUMPRODUCT('5N inverse'!$A$9:$Y$9,'5N mesh'!$B$37:$Z$37,$E139:$AC139)+'5N inverse'!$A$9*$C140/Setup!$B$17+INDEX('5N inverse'!$A$9:$Y$9,1,'5N mesh'!$B$7+1)*Setup!$B$22</f>
        <v>0</v>
      </c>
      <c r="L140" s="0" t="n">
        <f aca="false">SUMPRODUCT('5N inverse'!$A$10:$Y$10,'5N mesh'!$B$37:$Z$37,$E139:$AC139)+'5N inverse'!$A$10*$C140/Setup!$B$17+INDEX('5N inverse'!$A$10:$Y$10,1,'5N mesh'!$B$7+1)*Setup!$B$22</f>
        <v>0</v>
      </c>
      <c r="M140" s="0" t="n">
        <f aca="false">SUMPRODUCT('5N inverse'!$A$11:$Y$11,'5N mesh'!$B$37:$Z$37,$E139:$AC139)+'5N inverse'!$A$11*$C140/Setup!$B$17+INDEX('5N inverse'!$A$11:$Y$11,1,'5N mesh'!$B$7+1)*Setup!$B$22</f>
        <v>0</v>
      </c>
      <c r="N140" s="0" t="n">
        <f aca="false">SUMPRODUCT('5N inverse'!$A$12:$Y$12,'5N mesh'!$B$37:$Z$37,$E139:$AC139)+'5N inverse'!$A$12*$C140/Setup!$B$17+INDEX('5N inverse'!$A$12:$Y$12,1,'5N mesh'!$B$7+1)*Setup!$B$22</f>
        <v>0</v>
      </c>
      <c r="O140" s="0" t="n">
        <f aca="false">SUMPRODUCT('5N inverse'!$A$13:$Y$13,'5N mesh'!$B$37:$Z$37,$E139:$AC139)+'5N inverse'!$A$13*$C140/Setup!$B$17+INDEX('5N inverse'!$A$13:$Y$13,1,'5N mesh'!$B$7+1)*Setup!$B$22</f>
        <v>0</v>
      </c>
      <c r="P140" s="0" t="n">
        <f aca="false">SUMPRODUCT('5N inverse'!$A$14:$Y$14,'5N mesh'!$B$37:$Z$37,$E139:$AC139)+'5N inverse'!$A$14*$C140/Setup!$B$17+INDEX('5N inverse'!$A$14:$Y$14,1,'5N mesh'!$B$7+1)*Setup!$B$22</f>
        <v>0</v>
      </c>
      <c r="Q140" s="0" t="n">
        <f aca="false">SUMPRODUCT('5N inverse'!$A$15:$Y$15,'5N mesh'!$B$37:$Z$37,$E139:$AC139)+'5N inverse'!$A$15*$C140/Setup!$B$17+INDEX('5N inverse'!$A$15:$Y$15,1,'5N mesh'!$B$7+1)*Setup!$B$22</f>
        <v>0</v>
      </c>
      <c r="R140" s="0" t="n">
        <f aca="false">SUMPRODUCT('5N inverse'!$A$16:$Y$16,'5N mesh'!$B$37:$Z$37,$E139:$AC139)+'5N inverse'!$A$16*$C140/Setup!$B$17+INDEX('5N inverse'!$A$16:$Y$16,1,'5N mesh'!$B$7+1)*Setup!$B$22</f>
        <v>0</v>
      </c>
      <c r="S140" s="0" t="n">
        <f aca="false">SUMPRODUCT('5N inverse'!$A$17:$Y$17,'5N mesh'!$B$37:$Z$37,$E139:$AC139)+'5N inverse'!$A$17*$C140/Setup!$B$17+INDEX('5N inverse'!$A$17:$Y$17,1,'5N mesh'!$B$7+1)*Setup!$B$22</f>
        <v>0</v>
      </c>
      <c r="T140" s="0" t="n">
        <f aca="false">SUMPRODUCT('5N inverse'!$A$18:$Y$18,'5N mesh'!$B$37:$Z$37,$E139:$AC139)+'5N inverse'!$A$18*$C140/Setup!$B$17+INDEX('5N inverse'!$A$18:$Y$18,1,'5N mesh'!$B$7+1)*Setup!$B$22</f>
        <v>0</v>
      </c>
      <c r="U140" s="0" t="n">
        <f aca="false">SUMPRODUCT('5N inverse'!$A$19:$Y$19,'5N mesh'!$B$37:$Z$37,$E139:$AC139)+'5N inverse'!$A$19*$C140/Setup!$B$17+INDEX('5N inverse'!$A$19:$Y$19,1,'5N mesh'!$B$7+1)*Setup!$B$22</f>
        <v>0</v>
      </c>
      <c r="V140" s="0" t="n">
        <f aca="false">SUMPRODUCT('5N inverse'!$A$20:$Y$20,'5N mesh'!$B$37:$Z$37,$E139:$AC139)+'5N inverse'!$A$20*$C140/Setup!$B$17+INDEX('5N inverse'!$A$20:$Y$20,1,'5N mesh'!$B$7+1)*Setup!$B$22</f>
        <v>0</v>
      </c>
      <c r="W140" s="0" t="n">
        <f aca="false">SUMPRODUCT('5N inverse'!$A$21:$Y$21,'5N mesh'!$B$37:$Z$37,$E139:$AC139)+'5N inverse'!$A$21*$C140/Setup!$B$17+INDEX('5N inverse'!$A$21:$Y$21,1,'5N mesh'!$B$7+1)*Setup!$B$22</f>
        <v>0</v>
      </c>
      <c r="X140" s="0" t="n">
        <f aca="false">SUMPRODUCT('5N inverse'!$A$22:$Y$22,'5N mesh'!$B$37:$Z$37,$E139:$AC139)+'5N inverse'!$A$22*$C140/Setup!$B$17+INDEX('5N inverse'!$A$22:$Y$22,1,'5N mesh'!$B$7+1)*Setup!$B$22</f>
        <v>0</v>
      </c>
      <c r="Y140" s="0" t="n">
        <f aca="false">SUMPRODUCT('5N inverse'!$A$23:$Y$23,'5N mesh'!$B$37:$Z$37,$E139:$AC139)+'5N inverse'!$A$23*$C140/Setup!$B$17+INDEX('5N inverse'!$A$23:$Y$23,1,'5N mesh'!$B$7+1)*Setup!$B$22</f>
        <v>0</v>
      </c>
      <c r="Z140" s="0" t="n">
        <f aca="false">SUMPRODUCT('5N inverse'!$A$24:$Y$24,'5N mesh'!$B$37:$Z$37,$E139:$AC139)+'5N inverse'!$A$24*$C140/Setup!$B$17+INDEX('5N inverse'!$A$24:$Y$24,1,'5N mesh'!$B$7+1)*Setup!$B$22</f>
        <v>0</v>
      </c>
      <c r="AA140" s="0" t="n">
        <f aca="false">SUMPRODUCT('5N inverse'!$A$25:$Y$25,'5N mesh'!$B$37:$Z$37,$E139:$AC139)+'5N inverse'!$A$25*$C140/Setup!$B$17+INDEX('5N inverse'!$A$25:$Y$25,1,'5N mesh'!$B$7+1)*Setup!$B$22</f>
        <v>0</v>
      </c>
      <c r="AB140" s="0" t="n">
        <f aca="false">SUMPRODUCT('5N inverse'!$A$26:$Y$26,'5N mesh'!$B$37:$Z$37,$E139:$AC139)+'5N inverse'!$A$26*$C140/Setup!$B$17+INDEX('5N inverse'!$A$26:$Y$26,1,'5N mesh'!$B$7+1)*Setup!$B$22</f>
        <v>0</v>
      </c>
      <c r="AC140" s="0" t="n">
        <f aca="false">SUMPRODUCT('5N inverse'!$A$27:$Y$27,'5N mesh'!$B$37:$Z$37,$E139:$AC139)+'5N inverse'!$A$27*$C140/Setup!$B$17+INDEX('5N inverse'!$A$27:$Y$27,1,'5N mesh'!$B$7+1)*Setup!$B$22</f>
        <v>0</v>
      </c>
    </row>
    <row r="141" customFormat="false" ht="15" hidden="false" customHeight="false" outlineLevel="0" collapsed="false">
      <c r="A141" s="0" t="n">
        <v>136</v>
      </c>
      <c r="B141" s="0" t="n">
        <f aca="false">A141*Setup!$B$11/3600</f>
        <v>11.3333333333333</v>
      </c>
      <c r="C141" s="0" t="n">
        <f aca="false">Setup!$B$7+Setup!$B$8*COS(2*PI()*(B141-Setup!$B$9)/24)</f>
        <v>25.3680805733027</v>
      </c>
      <c r="D141" s="0" t="n">
        <f aca="false">(C141-E141)/Setup!$B$17</f>
        <v>33.9840871882358</v>
      </c>
      <c r="E141" s="0" t="n">
        <f aca="false">SUMPRODUCT('5N inverse'!$A$3:$Y$3,'5N mesh'!$B$37:$Z$37,$E140:$AC140)+'5N inverse'!$A$3*$C141/Setup!$B$17+INDEX('5N inverse'!$A$3:$Y$3,1,'5N mesh'!$B$7+1)*Setup!$B$22</f>
        <v>20.950149238832</v>
      </c>
      <c r="F141" s="0" t="n">
        <f aca="false">SUMPRODUCT('5N inverse'!$A$4:$Y$4,'5N mesh'!$B$37:$Z$37,$E140:$AC140)+'5N inverse'!$A$4*$C141/Setup!$B$17+INDEX('5N inverse'!$A$4:$Y$4,1,'5N mesh'!$B$7+1)*Setup!$B$22</f>
        <v>19.9653520306216</v>
      </c>
      <c r="G141" s="0" t="n">
        <f aca="false">SUMPRODUCT('5N inverse'!$A$5:$Y$5,'5N mesh'!$B$37:$Z$37,$E140:$AC140)+'5N inverse'!$A$5*$C141/Setup!$B$17+INDEX('5N inverse'!$A$5:$Y$5,1,'5N mesh'!$B$7+1)*Setup!$B$22</f>
        <v>17.9957576142009</v>
      </c>
      <c r="H141" s="0" t="n">
        <f aca="false">SUMPRODUCT('5N inverse'!$A$6:$Y$6,'5N mesh'!$B$37:$Z$37,$E140:$AC140)+'5N inverse'!$A$6*$C141/Setup!$B$17+INDEX('5N inverse'!$A$6:$Y$6,1,'5N mesh'!$B$7+1)*Setup!$B$22</f>
        <v>16.0261631977801</v>
      </c>
      <c r="I141" s="0" t="n">
        <f aca="false">SUMPRODUCT('5N inverse'!$A$7:$Y$7,'5N mesh'!$B$37:$Z$37,$E140:$AC140)+'5N inverse'!$A$7*$C141/Setup!$B$17+INDEX('5N inverse'!$A$7:$Y$7,1,'5N mesh'!$B$7+1)*Setup!$B$22</f>
        <v>15.0413659895697</v>
      </c>
      <c r="J141" s="0" t="n">
        <f aca="false">SUMPRODUCT('5N inverse'!$A$8:$Y$8,'5N mesh'!$B$37:$Z$37,$E140:$AC140)+'5N inverse'!$A$8*$C141/Setup!$B$17+INDEX('5N inverse'!$A$8:$Y$8,1,'5N mesh'!$B$7+1)*Setup!$B$22</f>
        <v>0</v>
      </c>
      <c r="K141" s="0" t="n">
        <f aca="false">SUMPRODUCT('5N inverse'!$A$9:$Y$9,'5N mesh'!$B$37:$Z$37,$E140:$AC140)+'5N inverse'!$A$9*$C141/Setup!$B$17+INDEX('5N inverse'!$A$9:$Y$9,1,'5N mesh'!$B$7+1)*Setup!$B$22</f>
        <v>0</v>
      </c>
      <c r="L141" s="0" t="n">
        <f aca="false">SUMPRODUCT('5N inverse'!$A$10:$Y$10,'5N mesh'!$B$37:$Z$37,$E140:$AC140)+'5N inverse'!$A$10*$C141/Setup!$B$17+INDEX('5N inverse'!$A$10:$Y$10,1,'5N mesh'!$B$7+1)*Setup!$B$22</f>
        <v>0</v>
      </c>
      <c r="M141" s="0" t="n">
        <f aca="false">SUMPRODUCT('5N inverse'!$A$11:$Y$11,'5N mesh'!$B$37:$Z$37,$E140:$AC140)+'5N inverse'!$A$11*$C141/Setup!$B$17+INDEX('5N inverse'!$A$11:$Y$11,1,'5N mesh'!$B$7+1)*Setup!$B$22</f>
        <v>0</v>
      </c>
      <c r="N141" s="0" t="n">
        <f aca="false">SUMPRODUCT('5N inverse'!$A$12:$Y$12,'5N mesh'!$B$37:$Z$37,$E140:$AC140)+'5N inverse'!$A$12*$C141/Setup!$B$17+INDEX('5N inverse'!$A$12:$Y$12,1,'5N mesh'!$B$7+1)*Setup!$B$22</f>
        <v>0</v>
      </c>
      <c r="O141" s="0" t="n">
        <f aca="false">SUMPRODUCT('5N inverse'!$A$13:$Y$13,'5N mesh'!$B$37:$Z$37,$E140:$AC140)+'5N inverse'!$A$13*$C141/Setup!$B$17+INDEX('5N inverse'!$A$13:$Y$13,1,'5N mesh'!$B$7+1)*Setup!$B$22</f>
        <v>0</v>
      </c>
      <c r="P141" s="0" t="n">
        <f aca="false">SUMPRODUCT('5N inverse'!$A$14:$Y$14,'5N mesh'!$B$37:$Z$37,$E140:$AC140)+'5N inverse'!$A$14*$C141/Setup!$B$17+INDEX('5N inverse'!$A$14:$Y$14,1,'5N mesh'!$B$7+1)*Setup!$B$22</f>
        <v>0</v>
      </c>
      <c r="Q141" s="0" t="n">
        <f aca="false">SUMPRODUCT('5N inverse'!$A$15:$Y$15,'5N mesh'!$B$37:$Z$37,$E140:$AC140)+'5N inverse'!$A$15*$C141/Setup!$B$17+INDEX('5N inverse'!$A$15:$Y$15,1,'5N mesh'!$B$7+1)*Setup!$B$22</f>
        <v>0</v>
      </c>
      <c r="R141" s="0" t="n">
        <f aca="false">SUMPRODUCT('5N inverse'!$A$16:$Y$16,'5N mesh'!$B$37:$Z$37,$E140:$AC140)+'5N inverse'!$A$16*$C141/Setup!$B$17+INDEX('5N inverse'!$A$16:$Y$16,1,'5N mesh'!$B$7+1)*Setup!$B$22</f>
        <v>0</v>
      </c>
      <c r="S141" s="0" t="n">
        <f aca="false">SUMPRODUCT('5N inverse'!$A$17:$Y$17,'5N mesh'!$B$37:$Z$37,$E140:$AC140)+'5N inverse'!$A$17*$C141/Setup!$B$17+INDEX('5N inverse'!$A$17:$Y$17,1,'5N mesh'!$B$7+1)*Setup!$B$22</f>
        <v>0</v>
      </c>
      <c r="T141" s="0" t="n">
        <f aca="false">SUMPRODUCT('5N inverse'!$A$18:$Y$18,'5N mesh'!$B$37:$Z$37,$E140:$AC140)+'5N inverse'!$A$18*$C141/Setup!$B$17+INDEX('5N inverse'!$A$18:$Y$18,1,'5N mesh'!$B$7+1)*Setup!$B$22</f>
        <v>0</v>
      </c>
      <c r="U141" s="0" t="n">
        <f aca="false">SUMPRODUCT('5N inverse'!$A$19:$Y$19,'5N mesh'!$B$37:$Z$37,$E140:$AC140)+'5N inverse'!$A$19*$C141/Setup!$B$17+INDEX('5N inverse'!$A$19:$Y$19,1,'5N mesh'!$B$7+1)*Setup!$B$22</f>
        <v>0</v>
      </c>
      <c r="V141" s="0" t="n">
        <f aca="false">SUMPRODUCT('5N inverse'!$A$20:$Y$20,'5N mesh'!$B$37:$Z$37,$E140:$AC140)+'5N inverse'!$A$20*$C141/Setup!$B$17+INDEX('5N inverse'!$A$20:$Y$20,1,'5N mesh'!$B$7+1)*Setup!$B$22</f>
        <v>0</v>
      </c>
      <c r="W141" s="0" t="n">
        <f aca="false">SUMPRODUCT('5N inverse'!$A$21:$Y$21,'5N mesh'!$B$37:$Z$37,$E140:$AC140)+'5N inverse'!$A$21*$C141/Setup!$B$17+INDEX('5N inverse'!$A$21:$Y$21,1,'5N mesh'!$B$7+1)*Setup!$B$22</f>
        <v>0</v>
      </c>
      <c r="X141" s="0" t="n">
        <f aca="false">SUMPRODUCT('5N inverse'!$A$22:$Y$22,'5N mesh'!$B$37:$Z$37,$E140:$AC140)+'5N inverse'!$A$22*$C141/Setup!$B$17+INDEX('5N inverse'!$A$22:$Y$22,1,'5N mesh'!$B$7+1)*Setup!$B$22</f>
        <v>0</v>
      </c>
      <c r="Y141" s="0" t="n">
        <f aca="false">SUMPRODUCT('5N inverse'!$A$23:$Y$23,'5N mesh'!$B$37:$Z$37,$E140:$AC140)+'5N inverse'!$A$23*$C141/Setup!$B$17+INDEX('5N inverse'!$A$23:$Y$23,1,'5N mesh'!$B$7+1)*Setup!$B$22</f>
        <v>0</v>
      </c>
      <c r="Z141" s="0" t="n">
        <f aca="false">SUMPRODUCT('5N inverse'!$A$24:$Y$24,'5N mesh'!$B$37:$Z$37,$E140:$AC140)+'5N inverse'!$A$24*$C141/Setup!$B$17+INDEX('5N inverse'!$A$24:$Y$24,1,'5N mesh'!$B$7+1)*Setup!$B$22</f>
        <v>0</v>
      </c>
      <c r="AA141" s="0" t="n">
        <f aca="false">SUMPRODUCT('5N inverse'!$A$25:$Y$25,'5N mesh'!$B$37:$Z$37,$E140:$AC140)+'5N inverse'!$A$25*$C141/Setup!$B$17+INDEX('5N inverse'!$A$25:$Y$25,1,'5N mesh'!$B$7+1)*Setup!$B$22</f>
        <v>0</v>
      </c>
      <c r="AB141" s="0" t="n">
        <f aca="false">SUMPRODUCT('5N inverse'!$A$26:$Y$26,'5N mesh'!$B$37:$Z$37,$E140:$AC140)+'5N inverse'!$A$26*$C141/Setup!$B$17+INDEX('5N inverse'!$A$26:$Y$26,1,'5N mesh'!$B$7+1)*Setup!$B$22</f>
        <v>0</v>
      </c>
      <c r="AC141" s="0" t="n">
        <f aca="false">SUMPRODUCT('5N inverse'!$A$27:$Y$27,'5N mesh'!$B$37:$Z$37,$E140:$AC140)+'5N inverse'!$A$27*$C141/Setup!$B$17+INDEX('5N inverse'!$A$27:$Y$27,1,'5N mesh'!$B$7+1)*Setup!$B$22</f>
        <v>0</v>
      </c>
    </row>
    <row r="142" customFormat="false" ht="15" hidden="false" customHeight="false" outlineLevel="0" collapsed="false">
      <c r="A142" s="0" t="n">
        <v>137</v>
      </c>
      <c r="B142" s="0" t="n">
        <f aca="false">A142*Setup!$B$11/3600</f>
        <v>11.4166666666667</v>
      </c>
      <c r="C142" s="0" t="n">
        <f aca="false">Setup!$B$7+Setup!$B$8*COS(2*PI()*(B142-Setup!$B$9)/24)</f>
        <v>25.4497521531348</v>
      </c>
      <c r="D142" s="0" t="n">
        <f aca="false">(C142-E142)/Setup!$B$17</f>
        <v>34.1810407148145</v>
      </c>
      <c r="E142" s="0" t="n">
        <f aca="false">SUMPRODUCT('5N inverse'!$A$3:$Y$3,'5N mesh'!$B$37:$Z$37,$E141:$AC141)+'5N inverse'!$A$3*$C142/Setup!$B$17+INDEX('5N inverse'!$A$3:$Y$3,1,'5N mesh'!$B$7+1)*Setup!$B$22</f>
        <v>21.0062168602089</v>
      </c>
      <c r="F142" s="0" t="n">
        <f aca="false">SUMPRODUCT('5N inverse'!$A$4:$Y$4,'5N mesh'!$B$37:$Z$37,$E141:$AC141)+'5N inverse'!$A$4*$C142/Setup!$B$17+INDEX('5N inverse'!$A$4:$Y$4,1,'5N mesh'!$B$7+1)*Setup!$B$22</f>
        <v>20.0121415347545</v>
      </c>
      <c r="G142" s="0" t="n">
        <f aca="false">SUMPRODUCT('5N inverse'!$A$5:$Y$5,'5N mesh'!$B$37:$Z$37,$E141:$AC141)+'5N inverse'!$A$5*$C142/Setup!$B$17+INDEX('5N inverse'!$A$5:$Y$5,1,'5N mesh'!$B$7+1)*Setup!$B$22</f>
        <v>18.0239908838458</v>
      </c>
      <c r="H142" s="0" t="n">
        <f aca="false">SUMPRODUCT('5N inverse'!$A$6:$Y$6,'5N mesh'!$B$37:$Z$37,$E141:$AC141)+'5N inverse'!$A$6*$C142/Setup!$B$17+INDEX('5N inverse'!$A$6:$Y$6,1,'5N mesh'!$B$7+1)*Setup!$B$22</f>
        <v>16.035840232937</v>
      </c>
      <c r="I142" s="0" t="n">
        <f aca="false">SUMPRODUCT('5N inverse'!$A$7:$Y$7,'5N mesh'!$B$37:$Z$37,$E141:$AC141)+'5N inverse'!$A$7*$C142/Setup!$B$17+INDEX('5N inverse'!$A$7:$Y$7,1,'5N mesh'!$B$7+1)*Setup!$B$22</f>
        <v>15.0417649074826</v>
      </c>
      <c r="J142" s="0" t="n">
        <f aca="false">SUMPRODUCT('5N inverse'!$A$8:$Y$8,'5N mesh'!$B$37:$Z$37,$E141:$AC141)+'5N inverse'!$A$8*$C142/Setup!$B$17+INDEX('5N inverse'!$A$8:$Y$8,1,'5N mesh'!$B$7+1)*Setup!$B$22</f>
        <v>0</v>
      </c>
      <c r="K142" s="0" t="n">
        <f aca="false">SUMPRODUCT('5N inverse'!$A$9:$Y$9,'5N mesh'!$B$37:$Z$37,$E141:$AC141)+'5N inverse'!$A$9*$C142/Setup!$B$17+INDEX('5N inverse'!$A$9:$Y$9,1,'5N mesh'!$B$7+1)*Setup!$B$22</f>
        <v>0</v>
      </c>
      <c r="L142" s="0" t="n">
        <f aca="false">SUMPRODUCT('5N inverse'!$A$10:$Y$10,'5N mesh'!$B$37:$Z$37,$E141:$AC141)+'5N inverse'!$A$10*$C142/Setup!$B$17+INDEX('5N inverse'!$A$10:$Y$10,1,'5N mesh'!$B$7+1)*Setup!$B$22</f>
        <v>0</v>
      </c>
      <c r="M142" s="0" t="n">
        <f aca="false">SUMPRODUCT('5N inverse'!$A$11:$Y$11,'5N mesh'!$B$37:$Z$37,$E141:$AC141)+'5N inverse'!$A$11*$C142/Setup!$B$17+INDEX('5N inverse'!$A$11:$Y$11,1,'5N mesh'!$B$7+1)*Setup!$B$22</f>
        <v>0</v>
      </c>
      <c r="N142" s="0" t="n">
        <f aca="false">SUMPRODUCT('5N inverse'!$A$12:$Y$12,'5N mesh'!$B$37:$Z$37,$E141:$AC141)+'5N inverse'!$A$12*$C142/Setup!$B$17+INDEX('5N inverse'!$A$12:$Y$12,1,'5N mesh'!$B$7+1)*Setup!$B$22</f>
        <v>0</v>
      </c>
      <c r="O142" s="0" t="n">
        <f aca="false">SUMPRODUCT('5N inverse'!$A$13:$Y$13,'5N mesh'!$B$37:$Z$37,$E141:$AC141)+'5N inverse'!$A$13*$C142/Setup!$B$17+INDEX('5N inverse'!$A$13:$Y$13,1,'5N mesh'!$B$7+1)*Setup!$B$22</f>
        <v>0</v>
      </c>
      <c r="P142" s="0" t="n">
        <f aca="false">SUMPRODUCT('5N inverse'!$A$14:$Y$14,'5N mesh'!$B$37:$Z$37,$E141:$AC141)+'5N inverse'!$A$14*$C142/Setup!$B$17+INDEX('5N inverse'!$A$14:$Y$14,1,'5N mesh'!$B$7+1)*Setup!$B$22</f>
        <v>0</v>
      </c>
      <c r="Q142" s="0" t="n">
        <f aca="false">SUMPRODUCT('5N inverse'!$A$15:$Y$15,'5N mesh'!$B$37:$Z$37,$E141:$AC141)+'5N inverse'!$A$15*$C142/Setup!$B$17+INDEX('5N inverse'!$A$15:$Y$15,1,'5N mesh'!$B$7+1)*Setup!$B$22</f>
        <v>0</v>
      </c>
      <c r="R142" s="0" t="n">
        <f aca="false">SUMPRODUCT('5N inverse'!$A$16:$Y$16,'5N mesh'!$B$37:$Z$37,$E141:$AC141)+'5N inverse'!$A$16*$C142/Setup!$B$17+INDEX('5N inverse'!$A$16:$Y$16,1,'5N mesh'!$B$7+1)*Setup!$B$22</f>
        <v>0</v>
      </c>
      <c r="S142" s="0" t="n">
        <f aca="false">SUMPRODUCT('5N inverse'!$A$17:$Y$17,'5N mesh'!$B$37:$Z$37,$E141:$AC141)+'5N inverse'!$A$17*$C142/Setup!$B$17+INDEX('5N inverse'!$A$17:$Y$17,1,'5N mesh'!$B$7+1)*Setup!$B$22</f>
        <v>0</v>
      </c>
      <c r="T142" s="0" t="n">
        <f aca="false">SUMPRODUCT('5N inverse'!$A$18:$Y$18,'5N mesh'!$B$37:$Z$37,$E141:$AC141)+'5N inverse'!$A$18*$C142/Setup!$B$17+INDEX('5N inverse'!$A$18:$Y$18,1,'5N mesh'!$B$7+1)*Setup!$B$22</f>
        <v>0</v>
      </c>
      <c r="U142" s="0" t="n">
        <f aca="false">SUMPRODUCT('5N inverse'!$A$19:$Y$19,'5N mesh'!$B$37:$Z$37,$E141:$AC141)+'5N inverse'!$A$19*$C142/Setup!$B$17+INDEX('5N inverse'!$A$19:$Y$19,1,'5N mesh'!$B$7+1)*Setup!$B$22</f>
        <v>0</v>
      </c>
      <c r="V142" s="0" t="n">
        <f aca="false">SUMPRODUCT('5N inverse'!$A$20:$Y$20,'5N mesh'!$B$37:$Z$37,$E141:$AC141)+'5N inverse'!$A$20*$C142/Setup!$B$17+INDEX('5N inverse'!$A$20:$Y$20,1,'5N mesh'!$B$7+1)*Setup!$B$22</f>
        <v>0</v>
      </c>
      <c r="W142" s="0" t="n">
        <f aca="false">SUMPRODUCT('5N inverse'!$A$21:$Y$21,'5N mesh'!$B$37:$Z$37,$E141:$AC141)+'5N inverse'!$A$21*$C142/Setup!$B$17+INDEX('5N inverse'!$A$21:$Y$21,1,'5N mesh'!$B$7+1)*Setup!$B$22</f>
        <v>0</v>
      </c>
      <c r="X142" s="0" t="n">
        <f aca="false">SUMPRODUCT('5N inverse'!$A$22:$Y$22,'5N mesh'!$B$37:$Z$37,$E141:$AC141)+'5N inverse'!$A$22*$C142/Setup!$B$17+INDEX('5N inverse'!$A$22:$Y$22,1,'5N mesh'!$B$7+1)*Setup!$B$22</f>
        <v>0</v>
      </c>
      <c r="Y142" s="0" t="n">
        <f aca="false">SUMPRODUCT('5N inverse'!$A$23:$Y$23,'5N mesh'!$B$37:$Z$37,$E141:$AC141)+'5N inverse'!$A$23*$C142/Setup!$B$17+INDEX('5N inverse'!$A$23:$Y$23,1,'5N mesh'!$B$7+1)*Setup!$B$22</f>
        <v>0</v>
      </c>
      <c r="Z142" s="0" t="n">
        <f aca="false">SUMPRODUCT('5N inverse'!$A$24:$Y$24,'5N mesh'!$B$37:$Z$37,$E141:$AC141)+'5N inverse'!$A$24*$C142/Setup!$B$17+INDEX('5N inverse'!$A$24:$Y$24,1,'5N mesh'!$B$7+1)*Setup!$B$22</f>
        <v>0</v>
      </c>
      <c r="AA142" s="0" t="n">
        <f aca="false">SUMPRODUCT('5N inverse'!$A$25:$Y$25,'5N mesh'!$B$37:$Z$37,$E141:$AC141)+'5N inverse'!$A$25*$C142/Setup!$B$17+INDEX('5N inverse'!$A$25:$Y$25,1,'5N mesh'!$B$7+1)*Setup!$B$22</f>
        <v>0</v>
      </c>
      <c r="AB142" s="0" t="n">
        <f aca="false">SUMPRODUCT('5N inverse'!$A$26:$Y$26,'5N mesh'!$B$37:$Z$37,$E141:$AC141)+'5N inverse'!$A$26*$C142/Setup!$B$17+INDEX('5N inverse'!$A$26:$Y$26,1,'5N mesh'!$B$7+1)*Setup!$B$22</f>
        <v>0</v>
      </c>
      <c r="AC142" s="0" t="n">
        <f aca="false">SUMPRODUCT('5N inverse'!$A$27:$Y$27,'5N mesh'!$B$37:$Z$37,$E141:$AC141)+'5N inverse'!$A$27*$C142/Setup!$B$17+INDEX('5N inverse'!$A$27:$Y$27,1,'5N mesh'!$B$7+1)*Setup!$B$22</f>
        <v>0</v>
      </c>
    </row>
    <row r="143" customFormat="false" ht="15" hidden="false" customHeight="false" outlineLevel="0" collapsed="false">
      <c r="A143" s="0" t="n">
        <v>138</v>
      </c>
      <c r="B143" s="0" t="n">
        <f aca="false">A143*Setup!$B$11/3600</f>
        <v>11.5</v>
      </c>
      <c r="C143" s="0" t="n">
        <f aca="false">Setup!$B$7+Setup!$B$8*COS(2*PI()*(B143-Setup!$B$9)/24)</f>
        <v>25.5307337294604</v>
      </c>
      <c r="D143" s="0" t="n">
        <f aca="false">(C143-E143)/Setup!$B$17</f>
        <v>34.3703621215976</v>
      </c>
      <c r="E143" s="0" t="n">
        <f aca="false">SUMPRODUCT('5N inverse'!$A$3:$Y$3,'5N mesh'!$B$37:$Z$37,$E142:$AC142)+'5N inverse'!$A$3*$C143/Setup!$B$17+INDEX('5N inverse'!$A$3:$Y$3,1,'5N mesh'!$B$7+1)*Setup!$B$22</f>
        <v>21.0625866536527</v>
      </c>
      <c r="F143" s="0" t="n">
        <f aca="false">SUMPRODUCT('5N inverse'!$A$4:$Y$4,'5N mesh'!$B$37:$Z$37,$E142:$AC142)+'5N inverse'!$A$4*$C143/Setup!$B$17+INDEX('5N inverse'!$A$4:$Y$4,1,'5N mesh'!$B$7+1)*Setup!$B$22</f>
        <v>20.0591833995485</v>
      </c>
      <c r="G143" s="0" t="n">
        <f aca="false">SUMPRODUCT('5N inverse'!$A$5:$Y$5,'5N mesh'!$B$37:$Z$37,$E142:$AC142)+'5N inverse'!$A$5*$C143/Setup!$B$17+INDEX('5N inverse'!$A$5:$Y$5,1,'5N mesh'!$B$7+1)*Setup!$B$22</f>
        <v>18.0523768913401</v>
      </c>
      <c r="H143" s="0" t="n">
        <f aca="false">SUMPRODUCT('5N inverse'!$A$6:$Y$6,'5N mesh'!$B$37:$Z$37,$E142:$AC142)+'5N inverse'!$A$6*$C143/Setup!$B$17+INDEX('5N inverse'!$A$6:$Y$6,1,'5N mesh'!$B$7+1)*Setup!$B$22</f>
        <v>16.0455703831316</v>
      </c>
      <c r="I143" s="0" t="n">
        <f aca="false">SUMPRODUCT('5N inverse'!$A$7:$Y$7,'5N mesh'!$B$37:$Z$37,$E142:$AC142)+'5N inverse'!$A$7*$C143/Setup!$B$17+INDEX('5N inverse'!$A$7:$Y$7,1,'5N mesh'!$B$7+1)*Setup!$B$22</f>
        <v>15.0421671290274</v>
      </c>
      <c r="J143" s="0" t="n">
        <f aca="false">SUMPRODUCT('5N inverse'!$A$8:$Y$8,'5N mesh'!$B$37:$Z$37,$E142:$AC142)+'5N inverse'!$A$8*$C143/Setup!$B$17+INDEX('5N inverse'!$A$8:$Y$8,1,'5N mesh'!$B$7+1)*Setup!$B$22</f>
        <v>0</v>
      </c>
      <c r="K143" s="0" t="n">
        <f aca="false">SUMPRODUCT('5N inverse'!$A$9:$Y$9,'5N mesh'!$B$37:$Z$37,$E142:$AC142)+'5N inverse'!$A$9*$C143/Setup!$B$17+INDEX('5N inverse'!$A$9:$Y$9,1,'5N mesh'!$B$7+1)*Setup!$B$22</f>
        <v>0</v>
      </c>
      <c r="L143" s="0" t="n">
        <f aca="false">SUMPRODUCT('5N inverse'!$A$10:$Y$10,'5N mesh'!$B$37:$Z$37,$E142:$AC142)+'5N inverse'!$A$10*$C143/Setup!$B$17+INDEX('5N inverse'!$A$10:$Y$10,1,'5N mesh'!$B$7+1)*Setup!$B$22</f>
        <v>0</v>
      </c>
      <c r="M143" s="0" t="n">
        <f aca="false">SUMPRODUCT('5N inverse'!$A$11:$Y$11,'5N mesh'!$B$37:$Z$37,$E142:$AC142)+'5N inverse'!$A$11*$C143/Setup!$B$17+INDEX('5N inverse'!$A$11:$Y$11,1,'5N mesh'!$B$7+1)*Setup!$B$22</f>
        <v>0</v>
      </c>
      <c r="N143" s="0" t="n">
        <f aca="false">SUMPRODUCT('5N inverse'!$A$12:$Y$12,'5N mesh'!$B$37:$Z$37,$E142:$AC142)+'5N inverse'!$A$12*$C143/Setup!$B$17+INDEX('5N inverse'!$A$12:$Y$12,1,'5N mesh'!$B$7+1)*Setup!$B$22</f>
        <v>0</v>
      </c>
      <c r="O143" s="0" t="n">
        <f aca="false">SUMPRODUCT('5N inverse'!$A$13:$Y$13,'5N mesh'!$B$37:$Z$37,$E142:$AC142)+'5N inverse'!$A$13*$C143/Setup!$B$17+INDEX('5N inverse'!$A$13:$Y$13,1,'5N mesh'!$B$7+1)*Setup!$B$22</f>
        <v>0</v>
      </c>
      <c r="P143" s="0" t="n">
        <f aca="false">SUMPRODUCT('5N inverse'!$A$14:$Y$14,'5N mesh'!$B$37:$Z$37,$E142:$AC142)+'5N inverse'!$A$14*$C143/Setup!$B$17+INDEX('5N inverse'!$A$14:$Y$14,1,'5N mesh'!$B$7+1)*Setup!$B$22</f>
        <v>0</v>
      </c>
      <c r="Q143" s="0" t="n">
        <f aca="false">SUMPRODUCT('5N inverse'!$A$15:$Y$15,'5N mesh'!$B$37:$Z$37,$E142:$AC142)+'5N inverse'!$A$15*$C143/Setup!$B$17+INDEX('5N inverse'!$A$15:$Y$15,1,'5N mesh'!$B$7+1)*Setup!$B$22</f>
        <v>0</v>
      </c>
      <c r="R143" s="0" t="n">
        <f aca="false">SUMPRODUCT('5N inverse'!$A$16:$Y$16,'5N mesh'!$B$37:$Z$37,$E142:$AC142)+'5N inverse'!$A$16*$C143/Setup!$B$17+INDEX('5N inverse'!$A$16:$Y$16,1,'5N mesh'!$B$7+1)*Setup!$B$22</f>
        <v>0</v>
      </c>
      <c r="S143" s="0" t="n">
        <f aca="false">SUMPRODUCT('5N inverse'!$A$17:$Y$17,'5N mesh'!$B$37:$Z$37,$E142:$AC142)+'5N inverse'!$A$17*$C143/Setup!$B$17+INDEX('5N inverse'!$A$17:$Y$17,1,'5N mesh'!$B$7+1)*Setup!$B$22</f>
        <v>0</v>
      </c>
      <c r="T143" s="0" t="n">
        <f aca="false">SUMPRODUCT('5N inverse'!$A$18:$Y$18,'5N mesh'!$B$37:$Z$37,$E142:$AC142)+'5N inverse'!$A$18*$C143/Setup!$B$17+INDEX('5N inverse'!$A$18:$Y$18,1,'5N mesh'!$B$7+1)*Setup!$B$22</f>
        <v>0</v>
      </c>
      <c r="U143" s="0" t="n">
        <f aca="false">SUMPRODUCT('5N inverse'!$A$19:$Y$19,'5N mesh'!$B$37:$Z$37,$E142:$AC142)+'5N inverse'!$A$19*$C143/Setup!$B$17+INDEX('5N inverse'!$A$19:$Y$19,1,'5N mesh'!$B$7+1)*Setup!$B$22</f>
        <v>0</v>
      </c>
      <c r="V143" s="0" t="n">
        <f aca="false">SUMPRODUCT('5N inverse'!$A$20:$Y$20,'5N mesh'!$B$37:$Z$37,$E142:$AC142)+'5N inverse'!$A$20*$C143/Setup!$B$17+INDEX('5N inverse'!$A$20:$Y$20,1,'5N mesh'!$B$7+1)*Setup!$B$22</f>
        <v>0</v>
      </c>
      <c r="W143" s="0" t="n">
        <f aca="false">SUMPRODUCT('5N inverse'!$A$21:$Y$21,'5N mesh'!$B$37:$Z$37,$E142:$AC142)+'5N inverse'!$A$21*$C143/Setup!$B$17+INDEX('5N inverse'!$A$21:$Y$21,1,'5N mesh'!$B$7+1)*Setup!$B$22</f>
        <v>0</v>
      </c>
      <c r="X143" s="0" t="n">
        <f aca="false">SUMPRODUCT('5N inverse'!$A$22:$Y$22,'5N mesh'!$B$37:$Z$37,$E142:$AC142)+'5N inverse'!$A$22*$C143/Setup!$B$17+INDEX('5N inverse'!$A$22:$Y$22,1,'5N mesh'!$B$7+1)*Setup!$B$22</f>
        <v>0</v>
      </c>
      <c r="Y143" s="0" t="n">
        <f aca="false">SUMPRODUCT('5N inverse'!$A$23:$Y$23,'5N mesh'!$B$37:$Z$37,$E142:$AC142)+'5N inverse'!$A$23*$C143/Setup!$B$17+INDEX('5N inverse'!$A$23:$Y$23,1,'5N mesh'!$B$7+1)*Setup!$B$22</f>
        <v>0</v>
      </c>
      <c r="Z143" s="0" t="n">
        <f aca="false">SUMPRODUCT('5N inverse'!$A$24:$Y$24,'5N mesh'!$B$37:$Z$37,$E142:$AC142)+'5N inverse'!$A$24*$C143/Setup!$B$17+INDEX('5N inverse'!$A$24:$Y$24,1,'5N mesh'!$B$7+1)*Setup!$B$22</f>
        <v>0</v>
      </c>
      <c r="AA143" s="0" t="n">
        <f aca="false">SUMPRODUCT('5N inverse'!$A$25:$Y$25,'5N mesh'!$B$37:$Z$37,$E142:$AC142)+'5N inverse'!$A$25*$C143/Setup!$B$17+INDEX('5N inverse'!$A$25:$Y$25,1,'5N mesh'!$B$7+1)*Setup!$B$22</f>
        <v>0</v>
      </c>
      <c r="AB143" s="0" t="n">
        <f aca="false">SUMPRODUCT('5N inverse'!$A$26:$Y$26,'5N mesh'!$B$37:$Z$37,$E142:$AC142)+'5N inverse'!$A$26*$C143/Setup!$B$17+INDEX('5N inverse'!$A$26:$Y$26,1,'5N mesh'!$B$7+1)*Setup!$B$22</f>
        <v>0</v>
      </c>
      <c r="AC143" s="0" t="n">
        <f aca="false">SUMPRODUCT('5N inverse'!$A$27:$Y$27,'5N mesh'!$B$37:$Z$37,$E142:$AC142)+'5N inverse'!$A$27*$C143/Setup!$B$17+INDEX('5N inverse'!$A$27:$Y$27,1,'5N mesh'!$B$7+1)*Setup!$B$22</f>
        <v>0</v>
      </c>
    </row>
    <row r="144" customFormat="false" ht="15" hidden="false" customHeight="false" outlineLevel="0" collapsed="false">
      <c r="A144" s="0" t="n">
        <v>139</v>
      </c>
      <c r="B144" s="0" t="n">
        <f aca="false">A144*Setup!$B$11/3600</f>
        <v>11.5833333333333</v>
      </c>
      <c r="C144" s="0" t="n">
        <f aca="false">Setup!$B$7+Setup!$B$8*COS(2*PI()*(B144-Setup!$B$9)/24)</f>
        <v>25.610986759435</v>
      </c>
      <c r="D144" s="0" t="n">
        <f aca="false">(C144-E144)/Setup!$B$17</f>
        <v>34.5518582999971</v>
      </c>
      <c r="E144" s="0" t="n">
        <f aca="false">SUMPRODUCT('5N inverse'!$A$3:$Y$3,'5N mesh'!$B$37:$Z$37,$E143:$AC143)+'5N inverse'!$A$3*$C144/Setup!$B$17+INDEX('5N inverse'!$A$3:$Y$3,1,'5N mesh'!$B$7+1)*Setup!$B$22</f>
        <v>21.1192451804353</v>
      </c>
      <c r="F144" s="0" t="n">
        <f aca="false">SUMPRODUCT('5N inverse'!$A$4:$Y$4,'5N mesh'!$B$37:$Z$37,$E143:$AC143)+'5N inverse'!$A$4*$C144/Setup!$B$17+INDEX('5N inverse'!$A$4:$Y$4,1,'5N mesh'!$B$7+1)*Setup!$B$22</f>
        <v>20.1064664202303</v>
      </c>
      <c r="G144" s="0" t="n">
        <f aca="false">SUMPRODUCT('5N inverse'!$A$5:$Y$5,'5N mesh'!$B$37:$Z$37,$E143:$AC143)+'5N inverse'!$A$5*$C144/Setup!$B$17+INDEX('5N inverse'!$A$5:$Y$5,1,'5N mesh'!$B$7+1)*Setup!$B$22</f>
        <v>18.0809088998204</v>
      </c>
      <c r="H144" s="0" t="n">
        <f aca="false">SUMPRODUCT('5N inverse'!$A$6:$Y$6,'5N mesh'!$B$37:$Z$37,$E143:$AC143)+'5N inverse'!$A$6*$C144/Setup!$B$17+INDEX('5N inverse'!$A$6:$Y$6,1,'5N mesh'!$B$7+1)*Setup!$B$22</f>
        <v>16.0553513794104</v>
      </c>
      <c r="I144" s="0" t="n">
        <f aca="false">SUMPRODUCT('5N inverse'!$A$7:$Y$7,'5N mesh'!$B$37:$Z$37,$E143:$AC143)+'5N inverse'!$A$7*$C144/Setup!$B$17+INDEX('5N inverse'!$A$7:$Y$7,1,'5N mesh'!$B$7+1)*Setup!$B$22</f>
        <v>15.0425726192054</v>
      </c>
      <c r="J144" s="0" t="n">
        <f aca="false">SUMPRODUCT('5N inverse'!$A$8:$Y$8,'5N mesh'!$B$37:$Z$37,$E143:$AC143)+'5N inverse'!$A$8*$C144/Setup!$B$17+INDEX('5N inverse'!$A$8:$Y$8,1,'5N mesh'!$B$7+1)*Setup!$B$22</f>
        <v>0</v>
      </c>
      <c r="K144" s="0" t="n">
        <f aca="false">SUMPRODUCT('5N inverse'!$A$9:$Y$9,'5N mesh'!$B$37:$Z$37,$E143:$AC143)+'5N inverse'!$A$9*$C144/Setup!$B$17+INDEX('5N inverse'!$A$9:$Y$9,1,'5N mesh'!$B$7+1)*Setup!$B$22</f>
        <v>0</v>
      </c>
      <c r="L144" s="0" t="n">
        <f aca="false">SUMPRODUCT('5N inverse'!$A$10:$Y$10,'5N mesh'!$B$37:$Z$37,$E143:$AC143)+'5N inverse'!$A$10*$C144/Setup!$B$17+INDEX('5N inverse'!$A$10:$Y$10,1,'5N mesh'!$B$7+1)*Setup!$B$22</f>
        <v>0</v>
      </c>
      <c r="M144" s="0" t="n">
        <f aca="false">SUMPRODUCT('5N inverse'!$A$11:$Y$11,'5N mesh'!$B$37:$Z$37,$E143:$AC143)+'5N inverse'!$A$11*$C144/Setup!$B$17+INDEX('5N inverse'!$A$11:$Y$11,1,'5N mesh'!$B$7+1)*Setup!$B$22</f>
        <v>0</v>
      </c>
      <c r="N144" s="0" t="n">
        <f aca="false">SUMPRODUCT('5N inverse'!$A$12:$Y$12,'5N mesh'!$B$37:$Z$37,$E143:$AC143)+'5N inverse'!$A$12*$C144/Setup!$B$17+INDEX('5N inverse'!$A$12:$Y$12,1,'5N mesh'!$B$7+1)*Setup!$B$22</f>
        <v>0</v>
      </c>
      <c r="O144" s="0" t="n">
        <f aca="false">SUMPRODUCT('5N inverse'!$A$13:$Y$13,'5N mesh'!$B$37:$Z$37,$E143:$AC143)+'5N inverse'!$A$13*$C144/Setup!$B$17+INDEX('5N inverse'!$A$13:$Y$13,1,'5N mesh'!$B$7+1)*Setup!$B$22</f>
        <v>0</v>
      </c>
      <c r="P144" s="0" t="n">
        <f aca="false">SUMPRODUCT('5N inverse'!$A$14:$Y$14,'5N mesh'!$B$37:$Z$37,$E143:$AC143)+'5N inverse'!$A$14*$C144/Setup!$B$17+INDEX('5N inverse'!$A$14:$Y$14,1,'5N mesh'!$B$7+1)*Setup!$B$22</f>
        <v>0</v>
      </c>
      <c r="Q144" s="0" t="n">
        <f aca="false">SUMPRODUCT('5N inverse'!$A$15:$Y$15,'5N mesh'!$B$37:$Z$37,$E143:$AC143)+'5N inverse'!$A$15*$C144/Setup!$B$17+INDEX('5N inverse'!$A$15:$Y$15,1,'5N mesh'!$B$7+1)*Setup!$B$22</f>
        <v>0</v>
      </c>
      <c r="R144" s="0" t="n">
        <f aca="false">SUMPRODUCT('5N inverse'!$A$16:$Y$16,'5N mesh'!$B$37:$Z$37,$E143:$AC143)+'5N inverse'!$A$16*$C144/Setup!$B$17+INDEX('5N inverse'!$A$16:$Y$16,1,'5N mesh'!$B$7+1)*Setup!$B$22</f>
        <v>0</v>
      </c>
      <c r="S144" s="0" t="n">
        <f aca="false">SUMPRODUCT('5N inverse'!$A$17:$Y$17,'5N mesh'!$B$37:$Z$37,$E143:$AC143)+'5N inverse'!$A$17*$C144/Setup!$B$17+INDEX('5N inverse'!$A$17:$Y$17,1,'5N mesh'!$B$7+1)*Setup!$B$22</f>
        <v>0</v>
      </c>
      <c r="T144" s="0" t="n">
        <f aca="false">SUMPRODUCT('5N inverse'!$A$18:$Y$18,'5N mesh'!$B$37:$Z$37,$E143:$AC143)+'5N inverse'!$A$18*$C144/Setup!$B$17+INDEX('5N inverse'!$A$18:$Y$18,1,'5N mesh'!$B$7+1)*Setup!$B$22</f>
        <v>0</v>
      </c>
      <c r="U144" s="0" t="n">
        <f aca="false">SUMPRODUCT('5N inverse'!$A$19:$Y$19,'5N mesh'!$B$37:$Z$37,$E143:$AC143)+'5N inverse'!$A$19*$C144/Setup!$B$17+INDEX('5N inverse'!$A$19:$Y$19,1,'5N mesh'!$B$7+1)*Setup!$B$22</f>
        <v>0</v>
      </c>
      <c r="V144" s="0" t="n">
        <f aca="false">SUMPRODUCT('5N inverse'!$A$20:$Y$20,'5N mesh'!$B$37:$Z$37,$E143:$AC143)+'5N inverse'!$A$20*$C144/Setup!$B$17+INDEX('5N inverse'!$A$20:$Y$20,1,'5N mesh'!$B$7+1)*Setup!$B$22</f>
        <v>0</v>
      </c>
      <c r="W144" s="0" t="n">
        <f aca="false">SUMPRODUCT('5N inverse'!$A$21:$Y$21,'5N mesh'!$B$37:$Z$37,$E143:$AC143)+'5N inverse'!$A$21*$C144/Setup!$B$17+INDEX('5N inverse'!$A$21:$Y$21,1,'5N mesh'!$B$7+1)*Setup!$B$22</f>
        <v>0</v>
      </c>
      <c r="X144" s="0" t="n">
        <f aca="false">SUMPRODUCT('5N inverse'!$A$22:$Y$22,'5N mesh'!$B$37:$Z$37,$E143:$AC143)+'5N inverse'!$A$22*$C144/Setup!$B$17+INDEX('5N inverse'!$A$22:$Y$22,1,'5N mesh'!$B$7+1)*Setup!$B$22</f>
        <v>0</v>
      </c>
      <c r="Y144" s="0" t="n">
        <f aca="false">SUMPRODUCT('5N inverse'!$A$23:$Y$23,'5N mesh'!$B$37:$Z$37,$E143:$AC143)+'5N inverse'!$A$23*$C144/Setup!$B$17+INDEX('5N inverse'!$A$23:$Y$23,1,'5N mesh'!$B$7+1)*Setup!$B$22</f>
        <v>0</v>
      </c>
      <c r="Z144" s="0" t="n">
        <f aca="false">SUMPRODUCT('5N inverse'!$A$24:$Y$24,'5N mesh'!$B$37:$Z$37,$E143:$AC143)+'5N inverse'!$A$24*$C144/Setup!$B$17+INDEX('5N inverse'!$A$24:$Y$24,1,'5N mesh'!$B$7+1)*Setup!$B$22</f>
        <v>0</v>
      </c>
      <c r="AA144" s="0" t="n">
        <f aca="false">SUMPRODUCT('5N inverse'!$A$25:$Y$25,'5N mesh'!$B$37:$Z$37,$E143:$AC143)+'5N inverse'!$A$25*$C144/Setup!$B$17+INDEX('5N inverse'!$A$25:$Y$25,1,'5N mesh'!$B$7+1)*Setup!$B$22</f>
        <v>0</v>
      </c>
      <c r="AB144" s="0" t="n">
        <f aca="false">SUMPRODUCT('5N inverse'!$A$26:$Y$26,'5N mesh'!$B$37:$Z$37,$E143:$AC143)+'5N inverse'!$A$26*$C144/Setup!$B$17+INDEX('5N inverse'!$A$26:$Y$26,1,'5N mesh'!$B$7+1)*Setup!$B$22</f>
        <v>0</v>
      </c>
      <c r="AC144" s="0" t="n">
        <f aca="false">SUMPRODUCT('5N inverse'!$A$27:$Y$27,'5N mesh'!$B$37:$Z$37,$E143:$AC143)+'5N inverse'!$A$27*$C144/Setup!$B$17+INDEX('5N inverse'!$A$27:$Y$27,1,'5N mesh'!$B$7+1)*Setup!$B$22</f>
        <v>0</v>
      </c>
    </row>
    <row r="145" customFormat="false" ht="15" hidden="false" customHeight="false" outlineLevel="0" collapsed="false">
      <c r="A145" s="0" t="n">
        <v>140</v>
      </c>
      <c r="B145" s="0" t="n">
        <f aca="false">A145*Setup!$B$11/3600</f>
        <v>11.6666666666667</v>
      </c>
      <c r="C145" s="0" t="n">
        <f aca="false">Setup!$B$7+Setup!$B$8*COS(2*PI()*(B145-Setup!$B$9)/24)</f>
        <v>25.6904730469628</v>
      </c>
      <c r="D145" s="0" t="n">
        <f aca="false">(C145-E145)/Setup!$B$17</f>
        <v>34.725341234693</v>
      </c>
      <c r="E145" s="0" t="n">
        <f aca="false">SUMPRODUCT('5N inverse'!$A$3:$Y$3,'5N mesh'!$B$37:$Z$37,$E144:$AC144)+'5N inverse'!$A$3*$C145/Setup!$B$17+INDEX('5N inverse'!$A$3:$Y$3,1,'5N mesh'!$B$7+1)*Setup!$B$22</f>
        <v>21.1761786864527</v>
      </c>
      <c r="F145" s="0" t="n">
        <f aca="false">SUMPRODUCT('5N inverse'!$A$4:$Y$4,'5N mesh'!$B$37:$Z$37,$E144:$AC144)+'5N inverse'!$A$4*$C145/Setup!$B$17+INDEX('5N inverse'!$A$4:$Y$4,1,'5N mesh'!$B$7+1)*Setup!$B$22</f>
        <v>20.1539791286512</v>
      </c>
      <c r="G145" s="0" t="n">
        <f aca="false">SUMPRODUCT('5N inverse'!$A$5:$Y$5,'5N mesh'!$B$37:$Z$37,$E144:$AC144)+'5N inverse'!$A$5*$C145/Setup!$B$17+INDEX('5N inverse'!$A$5:$Y$5,1,'5N mesh'!$B$7+1)*Setup!$B$22</f>
        <v>18.1095800130482</v>
      </c>
      <c r="H145" s="0" t="n">
        <f aca="false">SUMPRODUCT('5N inverse'!$A$6:$Y$6,'5N mesh'!$B$37:$Z$37,$E144:$AC144)+'5N inverse'!$A$6*$C145/Setup!$B$17+INDEX('5N inverse'!$A$6:$Y$6,1,'5N mesh'!$B$7+1)*Setup!$B$22</f>
        <v>16.0651808974451</v>
      </c>
      <c r="I145" s="0" t="n">
        <f aca="false">SUMPRODUCT('5N inverse'!$A$7:$Y$7,'5N mesh'!$B$37:$Z$37,$E144:$AC144)+'5N inverse'!$A$7*$C145/Setup!$B$17+INDEX('5N inverse'!$A$7:$Y$7,1,'5N mesh'!$B$7+1)*Setup!$B$22</f>
        <v>15.0429813396436</v>
      </c>
      <c r="J145" s="0" t="n">
        <f aca="false">SUMPRODUCT('5N inverse'!$A$8:$Y$8,'5N mesh'!$B$37:$Z$37,$E144:$AC144)+'5N inverse'!$A$8*$C145/Setup!$B$17+INDEX('5N inverse'!$A$8:$Y$8,1,'5N mesh'!$B$7+1)*Setup!$B$22</f>
        <v>0</v>
      </c>
      <c r="K145" s="0" t="n">
        <f aca="false">SUMPRODUCT('5N inverse'!$A$9:$Y$9,'5N mesh'!$B$37:$Z$37,$E144:$AC144)+'5N inverse'!$A$9*$C145/Setup!$B$17+INDEX('5N inverse'!$A$9:$Y$9,1,'5N mesh'!$B$7+1)*Setup!$B$22</f>
        <v>0</v>
      </c>
      <c r="L145" s="0" t="n">
        <f aca="false">SUMPRODUCT('5N inverse'!$A$10:$Y$10,'5N mesh'!$B$37:$Z$37,$E144:$AC144)+'5N inverse'!$A$10*$C145/Setup!$B$17+INDEX('5N inverse'!$A$10:$Y$10,1,'5N mesh'!$B$7+1)*Setup!$B$22</f>
        <v>0</v>
      </c>
      <c r="M145" s="0" t="n">
        <f aca="false">SUMPRODUCT('5N inverse'!$A$11:$Y$11,'5N mesh'!$B$37:$Z$37,$E144:$AC144)+'5N inverse'!$A$11*$C145/Setup!$B$17+INDEX('5N inverse'!$A$11:$Y$11,1,'5N mesh'!$B$7+1)*Setup!$B$22</f>
        <v>0</v>
      </c>
      <c r="N145" s="0" t="n">
        <f aca="false">SUMPRODUCT('5N inverse'!$A$12:$Y$12,'5N mesh'!$B$37:$Z$37,$E144:$AC144)+'5N inverse'!$A$12*$C145/Setup!$B$17+INDEX('5N inverse'!$A$12:$Y$12,1,'5N mesh'!$B$7+1)*Setup!$B$22</f>
        <v>0</v>
      </c>
      <c r="O145" s="0" t="n">
        <f aca="false">SUMPRODUCT('5N inverse'!$A$13:$Y$13,'5N mesh'!$B$37:$Z$37,$E144:$AC144)+'5N inverse'!$A$13*$C145/Setup!$B$17+INDEX('5N inverse'!$A$13:$Y$13,1,'5N mesh'!$B$7+1)*Setup!$B$22</f>
        <v>0</v>
      </c>
      <c r="P145" s="0" t="n">
        <f aca="false">SUMPRODUCT('5N inverse'!$A$14:$Y$14,'5N mesh'!$B$37:$Z$37,$E144:$AC144)+'5N inverse'!$A$14*$C145/Setup!$B$17+INDEX('5N inverse'!$A$14:$Y$14,1,'5N mesh'!$B$7+1)*Setup!$B$22</f>
        <v>0</v>
      </c>
      <c r="Q145" s="0" t="n">
        <f aca="false">SUMPRODUCT('5N inverse'!$A$15:$Y$15,'5N mesh'!$B$37:$Z$37,$E144:$AC144)+'5N inverse'!$A$15*$C145/Setup!$B$17+INDEX('5N inverse'!$A$15:$Y$15,1,'5N mesh'!$B$7+1)*Setup!$B$22</f>
        <v>0</v>
      </c>
      <c r="R145" s="0" t="n">
        <f aca="false">SUMPRODUCT('5N inverse'!$A$16:$Y$16,'5N mesh'!$B$37:$Z$37,$E144:$AC144)+'5N inverse'!$A$16*$C145/Setup!$B$17+INDEX('5N inverse'!$A$16:$Y$16,1,'5N mesh'!$B$7+1)*Setup!$B$22</f>
        <v>0</v>
      </c>
      <c r="S145" s="0" t="n">
        <f aca="false">SUMPRODUCT('5N inverse'!$A$17:$Y$17,'5N mesh'!$B$37:$Z$37,$E144:$AC144)+'5N inverse'!$A$17*$C145/Setup!$B$17+INDEX('5N inverse'!$A$17:$Y$17,1,'5N mesh'!$B$7+1)*Setup!$B$22</f>
        <v>0</v>
      </c>
      <c r="T145" s="0" t="n">
        <f aca="false">SUMPRODUCT('5N inverse'!$A$18:$Y$18,'5N mesh'!$B$37:$Z$37,$E144:$AC144)+'5N inverse'!$A$18*$C145/Setup!$B$17+INDEX('5N inverse'!$A$18:$Y$18,1,'5N mesh'!$B$7+1)*Setup!$B$22</f>
        <v>0</v>
      </c>
      <c r="U145" s="0" t="n">
        <f aca="false">SUMPRODUCT('5N inverse'!$A$19:$Y$19,'5N mesh'!$B$37:$Z$37,$E144:$AC144)+'5N inverse'!$A$19*$C145/Setup!$B$17+INDEX('5N inverse'!$A$19:$Y$19,1,'5N mesh'!$B$7+1)*Setup!$B$22</f>
        <v>0</v>
      </c>
      <c r="V145" s="0" t="n">
        <f aca="false">SUMPRODUCT('5N inverse'!$A$20:$Y$20,'5N mesh'!$B$37:$Z$37,$E144:$AC144)+'5N inverse'!$A$20*$C145/Setup!$B$17+INDEX('5N inverse'!$A$20:$Y$20,1,'5N mesh'!$B$7+1)*Setup!$B$22</f>
        <v>0</v>
      </c>
      <c r="W145" s="0" t="n">
        <f aca="false">SUMPRODUCT('5N inverse'!$A$21:$Y$21,'5N mesh'!$B$37:$Z$37,$E144:$AC144)+'5N inverse'!$A$21*$C145/Setup!$B$17+INDEX('5N inverse'!$A$21:$Y$21,1,'5N mesh'!$B$7+1)*Setup!$B$22</f>
        <v>0</v>
      </c>
      <c r="X145" s="0" t="n">
        <f aca="false">SUMPRODUCT('5N inverse'!$A$22:$Y$22,'5N mesh'!$B$37:$Z$37,$E144:$AC144)+'5N inverse'!$A$22*$C145/Setup!$B$17+INDEX('5N inverse'!$A$22:$Y$22,1,'5N mesh'!$B$7+1)*Setup!$B$22</f>
        <v>0</v>
      </c>
      <c r="Y145" s="0" t="n">
        <f aca="false">SUMPRODUCT('5N inverse'!$A$23:$Y$23,'5N mesh'!$B$37:$Z$37,$E144:$AC144)+'5N inverse'!$A$23*$C145/Setup!$B$17+INDEX('5N inverse'!$A$23:$Y$23,1,'5N mesh'!$B$7+1)*Setup!$B$22</f>
        <v>0</v>
      </c>
      <c r="Z145" s="0" t="n">
        <f aca="false">SUMPRODUCT('5N inverse'!$A$24:$Y$24,'5N mesh'!$B$37:$Z$37,$E144:$AC144)+'5N inverse'!$A$24*$C145/Setup!$B$17+INDEX('5N inverse'!$A$24:$Y$24,1,'5N mesh'!$B$7+1)*Setup!$B$22</f>
        <v>0</v>
      </c>
      <c r="AA145" s="0" t="n">
        <f aca="false">SUMPRODUCT('5N inverse'!$A$25:$Y$25,'5N mesh'!$B$37:$Z$37,$E144:$AC144)+'5N inverse'!$A$25*$C145/Setup!$B$17+INDEX('5N inverse'!$A$25:$Y$25,1,'5N mesh'!$B$7+1)*Setup!$B$22</f>
        <v>0</v>
      </c>
      <c r="AB145" s="0" t="n">
        <f aca="false">SUMPRODUCT('5N inverse'!$A$26:$Y$26,'5N mesh'!$B$37:$Z$37,$E144:$AC144)+'5N inverse'!$A$26*$C145/Setup!$B$17+INDEX('5N inverse'!$A$26:$Y$26,1,'5N mesh'!$B$7+1)*Setup!$B$22</f>
        <v>0</v>
      </c>
      <c r="AC145" s="0" t="n">
        <f aca="false">SUMPRODUCT('5N inverse'!$A$27:$Y$27,'5N mesh'!$B$37:$Z$37,$E144:$AC144)+'5N inverse'!$A$27*$C145/Setup!$B$17+INDEX('5N inverse'!$A$27:$Y$27,1,'5N mesh'!$B$7+1)*Setup!$B$22</f>
        <v>0</v>
      </c>
    </row>
    <row r="146" customFormat="false" ht="15" hidden="false" customHeight="false" outlineLevel="0" collapsed="false">
      <c r="A146" s="0" t="n">
        <v>141</v>
      </c>
      <c r="B146" s="0" t="n">
        <f aca="false">A146*Setup!$B$11/3600</f>
        <v>11.75</v>
      </c>
      <c r="C146" s="0" t="n">
        <f aca="false">Setup!$B$7+Setup!$B$8*COS(2*PI()*(B146-Setup!$B$9)/24)</f>
        <v>25.769154760876</v>
      </c>
      <c r="D146" s="0" t="n">
        <f aca="false">(C146-E146)/Setup!$B$17</f>
        <v>34.890628074926</v>
      </c>
      <c r="E146" s="0" t="n">
        <f aca="false">SUMPRODUCT('5N inverse'!$A$3:$Y$3,'5N mesh'!$B$37:$Z$37,$E145:$AC145)+'5N inverse'!$A$3*$C146/Setup!$B$17+INDEX('5N inverse'!$A$3:$Y$3,1,'5N mesh'!$B$7+1)*Setup!$B$22</f>
        <v>21.2333731111356</v>
      </c>
      <c r="F146" s="0" t="n">
        <f aca="false">SUMPRODUCT('5N inverse'!$A$4:$Y$4,'5N mesh'!$B$37:$Z$37,$E145:$AC145)+'5N inverse'!$A$4*$C146/Setup!$B$17+INDEX('5N inverse'!$A$4:$Y$4,1,'5N mesh'!$B$7+1)*Setup!$B$22</f>
        <v>20.2017098007175</v>
      </c>
      <c r="G146" s="0" t="n">
        <f aca="false">SUMPRODUCT('5N inverse'!$A$5:$Y$5,'5N mesh'!$B$37:$Z$37,$E145:$AC145)+'5N inverse'!$A$5*$C146/Setup!$B$17+INDEX('5N inverse'!$A$5:$Y$5,1,'5N mesh'!$B$7+1)*Setup!$B$22</f>
        <v>18.1383831798813</v>
      </c>
      <c r="H146" s="0" t="n">
        <f aca="false">SUMPRODUCT('5N inverse'!$A$6:$Y$6,'5N mesh'!$B$37:$Z$37,$E145:$AC145)+'5N inverse'!$A$6*$C146/Setup!$B$17+INDEX('5N inverse'!$A$6:$Y$6,1,'5N mesh'!$B$7+1)*Setup!$B$22</f>
        <v>16.0750565590451</v>
      </c>
      <c r="I146" s="0" t="n">
        <f aca="false">SUMPRODUCT('5N inverse'!$A$7:$Y$7,'5N mesh'!$B$37:$Z$37,$E145:$AC145)+'5N inverse'!$A$7*$C146/Setup!$B$17+INDEX('5N inverse'!$A$7:$Y$7,1,'5N mesh'!$B$7+1)*Setup!$B$22</f>
        <v>15.0433932486269</v>
      </c>
      <c r="J146" s="0" t="n">
        <f aca="false">SUMPRODUCT('5N inverse'!$A$8:$Y$8,'5N mesh'!$B$37:$Z$37,$E145:$AC145)+'5N inverse'!$A$8*$C146/Setup!$B$17+INDEX('5N inverse'!$A$8:$Y$8,1,'5N mesh'!$B$7+1)*Setup!$B$22</f>
        <v>0</v>
      </c>
      <c r="K146" s="0" t="n">
        <f aca="false">SUMPRODUCT('5N inverse'!$A$9:$Y$9,'5N mesh'!$B$37:$Z$37,$E145:$AC145)+'5N inverse'!$A$9*$C146/Setup!$B$17+INDEX('5N inverse'!$A$9:$Y$9,1,'5N mesh'!$B$7+1)*Setup!$B$22</f>
        <v>0</v>
      </c>
      <c r="L146" s="0" t="n">
        <f aca="false">SUMPRODUCT('5N inverse'!$A$10:$Y$10,'5N mesh'!$B$37:$Z$37,$E145:$AC145)+'5N inverse'!$A$10*$C146/Setup!$B$17+INDEX('5N inverse'!$A$10:$Y$10,1,'5N mesh'!$B$7+1)*Setup!$B$22</f>
        <v>0</v>
      </c>
      <c r="M146" s="0" t="n">
        <f aca="false">SUMPRODUCT('5N inverse'!$A$11:$Y$11,'5N mesh'!$B$37:$Z$37,$E145:$AC145)+'5N inverse'!$A$11*$C146/Setup!$B$17+INDEX('5N inverse'!$A$11:$Y$11,1,'5N mesh'!$B$7+1)*Setup!$B$22</f>
        <v>0</v>
      </c>
      <c r="N146" s="0" t="n">
        <f aca="false">SUMPRODUCT('5N inverse'!$A$12:$Y$12,'5N mesh'!$B$37:$Z$37,$E145:$AC145)+'5N inverse'!$A$12*$C146/Setup!$B$17+INDEX('5N inverse'!$A$12:$Y$12,1,'5N mesh'!$B$7+1)*Setup!$B$22</f>
        <v>0</v>
      </c>
      <c r="O146" s="0" t="n">
        <f aca="false">SUMPRODUCT('5N inverse'!$A$13:$Y$13,'5N mesh'!$B$37:$Z$37,$E145:$AC145)+'5N inverse'!$A$13*$C146/Setup!$B$17+INDEX('5N inverse'!$A$13:$Y$13,1,'5N mesh'!$B$7+1)*Setup!$B$22</f>
        <v>0</v>
      </c>
      <c r="P146" s="0" t="n">
        <f aca="false">SUMPRODUCT('5N inverse'!$A$14:$Y$14,'5N mesh'!$B$37:$Z$37,$E145:$AC145)+'5N inverse'!$A$14*$C146/Setup!$B$17+INDEX('5N inverse'!$A$14:$Y$14,1,'5N mesh'!$B$7+1)*Setup!$B$22</f>
        <v>0</v>
      </c>
      <c r="Q146" s="0" t="n">
        <f aca="false">SUMPRODUCT('5N inverse'!$A$15:$Y$15,'5N mesh'!$B$37:$Z$37,$E145:$AC145)+'5N inverse'!$A$15*$C146/Setup!$B$17+INDEX('5N inverse'!$A$15:$Y$15,1,'5N mesh'!$B$7+1)*Setup!$B$22</f>
        <v>0</v>
      </c>
      <c r="R146" s="0" t="n">
        <f aca="false">SUMPRODUCT('5N inverse'!$A$16:$Y$16,'5N mesh'!$B$37:$Z$37,$E145:$AC145)+'5N inverse'!$A$16*$C146/Setup!$B$17+INDEX('5N inverse'!$A$16:$Y$16,1,'5N mesh'!$B$7+1)*Setup!$B$22</f>
        <v>0</v>
      </c>
      <c r="S146" s="0" t="n">
        <f aca="false">SUMPRODUCT('5N inverse'!$A$17:$Y$17,'5N mesh'!$B$37:$Z$37,$E145:$AC145)+'5N inverse'!$A$17*$C146/Setup!$B$17+INDEX('5N inverse'!$A$17:$Y$17,1,'5N mesh'!$B$7+1)*Setup!$B$22</f>
        <v>0</v>
      </c>
      <c r="T146" s="0" t="n">
        <f aca="false">SUMPRODUCT('5N inverse'!$A$18:$Y$18,'5N mesh'!$B$37:$Z$37,$E145:$AC145)+'5N inverse'!$A$18*$C146/Setup!$B$17+INDEX('5N inverse'!$A$18:$Y$18,1,'5N mesh'!$B$7+1)*Setup!$B$22</f>
        <v>0</v>
      </c>
      <c r="U146" s="0" t="n">
        <f aca="false">SUMPRODUCT('5N inverse'!$A$19:$Y$19,'5N mesh'!$B$37:$Z$37,$E145:$AC145)+'5N inverse'!$A$19*$C146/Setup!$B$17+INDEX('5N inverse'!$A$19:$Y$19,1,'5N mesh'!$B$7+1)*Setup!$B$22</f>
        <v>0</v>
      </c>
      <c r="V146" s="0" t="n">
        <f aca="false">SUMPRODUCT('5N inverse'!$A$20:$Y$20,'5N mesh'!$B$37:$Z$37,$E145:$AC145)+'5N inverse'!$A$20*$C146/Setup!$B$17+INDEX('5N inverse'!$A$20:$Y$20,1,'5N mesh'!$B$7+1)*Setup!$B$22</f>
        <v>0</v>
      </c>
      <c r="W146" s="0" t="n">
        <f aca="false">SUMPRODUCT('5N inverse'!$A$21:$Y$21,'5N mesh'!$B$37:$Z$37,$E145:$AC145)+'5N inverse'!$A$21*$C146/Setup!$B$17+INDEX('5N inverse'!$A$21:$Y$21,1,'5N mesh'!$B$7+1)*Setup!$B$22</f>
        <v>0</v>
      </c>
      <c r="X146" s="0" t="n">
        <f aca="false">SUMPRODUCT('5N inverse'!$A$22:$Y$22,'5N mesh'!$B$37:$Z$37,$E145:$AC145)+'5N inverse'!$A$22*$C146/Setup!$B$17+INDEX('5N inverse'!$A$22:$Y$22,1,'5N mesh'!$B$7+1)*Setup!$B$22</f>
        <v>0</v>
      </c>
      <c r="Y146" s="0" t="n">
        <f aca="false">SUMPRODUCT('5N inverse'!$A$23:$Y$23,'5N mesh'!$B$37:$Z$37,$E145:$AC145)+'5N inverse'!$A$23*$C146/Setup!$B$17+INDEX('5N inverse'!$A$23:$Y$23,1,'5N mesh'!$B$7+1)*Setup!$B$22</f>
        <v>0</v>
      </c>
      <c r="Z146" s="0" t="n">
        <f aca="false">SUMPRODUCT('5N inverse'!$A$24:$Y$24,'5N mesh'!$B$37:$Z$37,$E145:$AC145)+'5N inverse'!$A$24*$C146/Setup!$B$17+INDEX('5N inverse'!$A$24:$Y$24,1,'5N mesh'!$B$7+1)*Setup!$B$22</f>
        <v>0</v>
      </c>
      <c r="AA146" s="0" t="n">
        <f aca="false">SUMPRODUCT('5N inverse'!$A$25:$Y$25,'5N mesh'!$B$37:$Z$37,$E145:$AC145)+'5N inverse'!$A$25*$C146/Setup!$B$17+INDEX('5N inverse'!$A$25:$Y$25,1,'5N mesh'!$B$7+1)*Setup!$B$22</f>
        <v>0</v>
      </c>
      <c r="AB146" s="0" t="n">
        <f aca="false">SUMPRODUCT('5N inverse'!$A$26:$Y$26,'5N mesh'!$B$37:$Z$37,$E145:$AC145)+'5N inverse'!$A$26*$C146/Setup!$B$17+INDEX('5N inverse'!$A$26:$Y$26,1,'5N mesh'!$B$7+1)*Setup!$B$22</f>
        <v>0</v>
      </c>
      <c r="AC146" s="0" t="n">
        <f aca="false">SUMPRODUCT('5N inverse'!$A$27:$Y$27,'5N mesh'!$B$37:$Z$37,$E145:$AC145)+'5N inverse'!$A$27*$C146/Setup!$B$17+INDEX('5N inverse'!$A$27:$Y$27,1,'5N mesh'!$B$7+1)*Setup!$B$22</f>
        <v>0</v>
      </c>
    </row>
    <row r="147" customFormat="false" ht="15" hidden="false" customHeight="false" outlineLevel="0" collapsed="false">
      <c r="A147" s="0" t="n">
        <v>142</v>
      </c>
      <c r="B147" s="0" t="n">
        <f aca="false">A147*Setup!$B$11/3600</f>
        <v>11.8333333333333</v>
      </c>
      <c r="C147" s="0" t="n">
        <f aca="false">Setup!$B$7+Setup!$B$8*COS(2*PI()*(B147-Setup!$B$9)/24)</f>
        <v>25.8469944529401</v>
      </c>
      <c r="D147" s="0" t="n">
        <f aca="false">(C147-E147)/Setup!$B$17</f>
        <v>35.0475412035732</v>
      </c>
      <c r="E147" s="0" t="n">
        <f aca="false">SUMPRODUCT('5N inverse'!$A$3:$Y$3,'5N mesh'!$B$37:$Z$37,$E146:$AC146)+'5N inverse'!$A$3*$C147/Setup!$B$17+INDEX('5N inverse'!$A$3:$Y$3,1,'5N mesh'!$B$7+1)*Setup!$B$22</f>
        <v>21.2908140964756</v>
      </c>
      <c r="F147" s="0" t="n">
        <f aca="false">SUMPRODUCT('5N inverse'!$A$4:$Y$4,'5N mesh'!$B$37:$Z$37,$E146:$AC146)+'5N inverse'!$A$4*$C147/Setup!$B$17+INDEX('5N inverse'!$A$4:$Y$4,1,'5N mesh'!$B$7+1)*Setup!$B$22</f>
        <v>20.2496464639182</v>
      </c>
      <c r="G147" s="0" t="n">
        <f aca="false">SUMPRODUCT('5N inverse'!$A$5:$Y$5,'5N mesh'!$B$37:$Z$37,$E146:$AC146)+'5N inverse'!$A$5*$C147/Setup!$B$17+INDEX('5N inverse'!$A$5:$Y$5,1,'5N mesh'!$B$7+1)*Setup!$B$22</f>
        <v>18.1673111988035</v>
      </c>
      <c r="H147" s="0" t="n">
        <f aca="false">SUMPRODUCT('5N inverse'!$A$6:$Y$6,'5N mesh'!$B$37:$Z$37,$E146:$AC146)+'5N inverse'!$A$6*$C147/Setup!$B$17+INDEX('5N inverse'!$A$6:$Y$6,1,'5N mesh'!$B$7+1)*Setup!$B$22</f>
        <v>16.0849759336887</v>
      </c>
      <c r="I147" s="0" t="n">
        <f aca="false">SUMPRODUCT('5N inverse'!$A$7:$Y$7,'5N mesh'!$B$37:$Z$37,$E146:$AC146)+'5N inverse'!$A$7*$C147/Setup!$B$17+INDEX('5N inverse'!$A$7:$Y$7,1,'5N mesh'!$B$7+1)*Setup!$B$22</f>
        <v>15.0438083011313</v>
      </c>
      <c r="J147" s="0" t="n">
        <f aca="false">SUMPRODUCT('5N inverse'!$A$8:$Y$8,'5N mesh'!$B$37:$Z$37,$E146:$AC146)+'5N inverse'!$A$8*$C147/Setup!$B$17+INDEX('5N inverse'!$A$8:$Y$8,1,'5N mesh'!$B$7+1)*Setup!$B$22</f>
        <v>0</v>
      </c>
      <c r="K147" s="0" t="n">
        <f aca="false">SUMPRODUCT('5N inverse'!$A$9:$Y$9,'5N mesh'!$B$37:$Z$37,$E146:$AC146)+'5N inverse'!$A$9*$C147/Setup!$B$17+INDEX('5N inverse'!$A$9:$Y$9,1,'5N mesh'!$B$7+1)*Setup!$B$22</f>
        <v>0</v>
      </c>
      <c r="L147" s="0" t="n">
        <f aca="false">SUMPRODUCT('5N inverse'!$A$10:$Y$10,'5N mesh'!$B$37:$Z$37,$E146:$AC146)+'5N inverse'!$A$10*$C147/Setup!$B$17+INDEX('5N inverse'!$A$10:$Y$10,1,'5N mesh'!$B$7+1)*Setup!$B$22</f>
        <v>0</v>
      </c>
      <c r="M147" s="0" t="n">
        <f aca="false">SUMPRODUCT('5N inverse'!$A$11:$Y$11,'5N mesh'!$B$37:$Z$37,$E146:$AC146)+'5N inverse'!$A$11*$C147/Setup!$B$17+INDEX('5N inverse'!$A$11:$Y$11,1,'5N mesh'!$B$7+1)*Setup!$B$22</f>
        <v>0</v>
      </c>
      <c r="N147" s="0" t="n">
        <f aca="false">SUMPRODUCT('5N inverse'!$A$12:$Y$12,'5N mesh'!$B$37:$Z$37,$E146:$AC146)+'5N inverse'!$A$12*$C147/Setup!$B$17+INDEX('5N inverse'!$A$12:$Y$12,1,'5N mesh'!$B$7+1)*Setup!$B$22</f>
        <v>0</v>
      </c>
      <c r="O147" s="0" t="n">
        <f aca="false">SUMPRODUCT('5N inverse'!$A$13:$Y$13,'5N mesh'!$B$37:$Z$37,$E146:$AC146)+'5N inverse'!$A$13*$C147/Setup!$B$17+INDEX('5N inverse'!$A$13:$Y$13,1,'5N mesh'!$B$7+1)*Setup!$B$22</f>
        <v>0</v>
      </c>
      <c r="P147" s="0" t="n">
        <f aca="false">SUMPRODUCT('5N inverse'!$A$14:$Y$14,'5N mesh'!$B$37:$Z$37,$E146:$AC146)+'5N inverse'!$A$14*$C147/Setup!$B$17+INDEX('5N inverse'!$A$14:$Y$14,1,'5N mesh'!$B$7+1)*Setup!$B$22</f>
        <v>0</v>
      </c>
      <c r="Q147" s="0" t="n">
        <f aca="false">SUMPRODUCT('5N inverse'!$A$15:$Y$15,'5N mesh'!$B$37:$Z$37,$E146:$AC146)+'5N inverse'!$A$15*$C147/Setup!$B$17+INDEX('5N inverse'!$A$15:$Y$15,1,'5N mesh'!$B$7+1)*Setup!$B$22</f>
        <v>0</v>
      </c>
      <c r="R147" s="0" t="n">
        <f aca="false">SUMPRODUCT('5N inverse'!$A$16:$Y$16,'5N mesh'!$B$37:$Z$37,$E146:$AC146)+'5N inverse'!$A$16*$C147/Setup!$B$17+INDEX('5N inverse'!$A$16:$Y$16,1,'5N mesh'!$B$7+1)*Setup!$B$22</f>
        <v>0</v>
      </c>
      <c r="S147" s="0" t="n">
        <f aca="false">SUMPRODUCT('5N inverse'!$A$17:$Y$17,'5N mesh'!$B$37:$Z$37,$E146:$AC146)+'5N inverse'!$A$17*$C147/Setup!$B$17+INDEX('5N inverse'!$A$17:$Y$17,1,'5N mesh'!$B$7+1)*Setup!$B$22</f>
        <v>0</v>
      </c>
      <c r="T147" s="0" t="n">
        <f aca="false">SUMPRODUCT('5N inverse'!$A$18:$Y$18,'5N mesh'!$B$37:$Z$37,$E146:$AC146)+'5N inverse'!$A$18*$C147/Setup!$B$17+INDEX('5N inverse'!$A$18:$Y$18,1,'5N mesh'!$B$7+1)*Setup!$B$22</f>
        <v>0</v>
      </c>
      <c r="U147" s="0" t="n">
        <f aca="false">SUMPRODUCT('5N inverse'!$A$19:$Y$19,'5N mesh'!$B$37:$Z$37,$E146:$AC146)+'5N inverse'!$A$19*$C147/Setup!$B$17+INDEX('5N inverse'!$A$19:$Y$19,1,'5N mesh'!$B$7+1)*Setup!$B$22</f>
        <v>0</v>
      </c>
      <c r="V147" s="0" t="n">
        <f aca="false">SUMPRODUCT('5N inverse'!$A$20:$Y$20,'5N mesh'!$B$37:$Z$37,$E146:$AC146)+'5N inverse'!$A$20*$C147/Setup!$B$17+INDEX('5N inverse'!$A$20:$Y$20,1,'5N mesh'!$B$7+1)*Setup!$B$22</f>
        <v>0</v>
      </c>
      <c r="W147" s="0" t="n">
        <f aca="false">SUMPRODUCT('5N inverse'!$A$21:$Y$21,'5N mesh'!$B$37:$Z$37,$E146:$AC146)+'5N inverse'!$A$21*$C147/Setup!$B$17+INDEX('5N inverse'!$A$21:$Y$21,1,'5N mesh'!$B$7+1)*Setup!$B$22</f>
        <v>0</v>
      </c>
      <c r="X147" s="0" t="n">
        <f aca="false">SUMPRODUCT('5N inverse'!$A$22:$Y$22,'5N mesh'!$B$37:$Z$37,$E146:$AC146)+'5N inverse'!$A$22*$C147/Setup!$B$17+INDEX('5N inverse'!$A$22:$Y$22,1,'5N mesh'!$B$7+1)*Setup!$B$22</f>
        <v>0</v>
      </c>
      <c r="Y147" s="0" t="n">
        <f aca="false">SUMPRODUCT('5N inverse'!$A$23:$Y$23,'5N mesh'!$B$37:$Z$37,$E146:$AC146)+'5N inverse'!$A$23*$C147/Setup!$B$17+INDEX('5N inverse'!$A$23:$Y$23,1,'5N mesh'!$B$7+1)*Setup!$B$22</f>
        <v>0</v>
      </c>
      <c r="Z147" s="0" t="n">
        <f aca="false">SUMPRODUCT('5N inverse'!$A$24:$Y$24,'5N mesh'!$B$37:$Z$37,$E146:$AC146)+'5N inverse'!$A$24*$C147/Setup!$B$17+INDEX('5N inverse'!$A$24:$Y$24,1,'5N mesh'!$B$7+1)*Setup!$B$22</f>
        <v>0</v>
      </c>
      <c r="AA147" s="0" t="n">
        <f aca="false">SUMPRODUCT('5N inverse'!$A$25:$Y$25,'5N mesh'!$B$37:$Z$37,$E146:$AC146)+'5N inverse'!$A$25*$C147/Setup!$B$17+INDEX('5N inverse'!$A$25:$Y$25,1,'5N mesh'!$B$7+1)*Setup!$B$22</f>
        <v>0</v>
      </c>
      <c r="AB147" s="0" t="n">
        <f aca="false">SUMPRODUCT('5N inverse'!$A$26:$Y$26,'5N mesh'!$B$37:$Z$37,$E146:$AC146)+'5N inverse'!$A$26*$C147/Setup!$B$17+INDEX('5N inverse'!$A$26:$Y$26,1,'5N mesh'!$B$7+1)*Setup!$B$22</f>
        <v>0</v>
      </c>
      <c r="AC147" s="0" t="n">
        <f aca="false">SUMPRODUCT('5N inverse'!$A$27:$Y$27,'5N mesh'!$B$37:$Z$37,$E146:$AC146)+'5N inverse'!$A$27*$C147/Setup!$B$17+INDEX('5N inverse'!$A$27:$Y$27,1,'5N mesh'!$B$7+1)*Setup!$B$22</f>
        <v>0</v>
      </c>
    </row>
    <row r="148" customFormat="false" ht="15" hidden="false" customHeight="false" outlineLevel="0" collapsed="false">
      <c r="A148" s="0" t="n">
        <v>143</v>
      </c>
      <c r="B148" s="0" t="n">
        <f aca="false">A148*Setup!$B$11/3600</f>
        <v>11.9166666666667</v>
      </c>
      <c r="C148" s="0" t="n">
        <f aca="false">Setup!$B$7+Setup!$B$8*COS(2*PI()*(B148-Setup!$B$9)/24)</f>
        <v>25.9239550756776</v>
      </c>
      <c r="D148" s="0" t="n">
        <f aca="false">(C148-E148)/Setup!$B$17</f>
        <v>35.1959083039713</v>
      </c>
      <c r="E148" s="0" t="n">
        <f aca="false">SUMPRODUCT('5N inverse'!$A$3:$Y$3,'5N mesh'!$B$37:$Z$37,$E147:$AC147)+'5N inverse'!$A$3*$C148/Setup!$B$17+INDEX('5N inverse'!$A$3:$Y$3,1,'5N mesh'!$B$7+1)*Setup!$B$22</f>
        <v>21.3484869961613</v>
      </c>
      <c r="F148" s="0" t="n">
        <f aca="false">SUMPRODUCT('5N inverse'!$A$4:$Y$4,'5N mesh'!$B$37:$Z$37,$E147:$AC147)+'5N inverse'!$A$4*$C148/Setup!$B$17+INDEX('5N inverse'!$A$4:$Y$4,1,'5N mesh'!$B$7+1)*Setup!$B$22</f>
        <v>20.2977769049442</v>
      </c>
      <c r="G148" s="0" t="n">
        <f aca="false">SUMPRODUCT('5N inverse'!$A$5:$Y$5,'5N mesh'!$B$37:$Z$37,$E147:$AC147)+'5N inverse'!$A$5*$C148/Setup!$B$17+INDEX('5N inverse'!$A$5:$Y$5,1,'5N mesh'!$B$7+1)*Setup!$B$22</f>
        <v>18.1963567225102</v>
      </c>
      <c r="H148" s="0" t="n">
        <f aca="false">SUMPRODUCT('5N inverse'!$A$6:$Y$6,'5N mesh'!$B$37:$Z$37,$E147:$AC147)+'5N inverse'!$A$6*$C148/Setup!$B$17+INDEX('5N inverse'!$A$6:$Y$6,1,'5N mesh'!$B$7+1)*Setup!$B$22</f>
        <v>16.0949365400761</v>
      </c>
      <c r="I148" s="0" t="n">
        <f aca="false">SUMPRODUCT('5N inverse'!$A$7:$Y$7,'5N mesh'!$B$37:$Z$37,$E147:$AC147)+'5N inverse'!$A$7*$C148/Setup!$B$17+INDEX('5N inverse'!$A$7:$Y$7,1,'5N mesh'!$B$7+1)*Setup!$B$22</f>
        <v>15.044226448859</v>
      </c>
      <c r="J148" s="0" t="n">
        <f aca="false">SUMPRODUCT('5N inverse'!$A$8:$Y$8,'5N mesh'!$B$37:$Z$37,$E147:$AC147)+'5N inverse'!$A$8*$C148/Setup!$B$17+INDEX('5N inverse'!$A$8:$Y$8,1,'5N mesh'!$B$7+1)*Setup!$B$22</f>
        <v>0</v>
      </c>
      <c r="K148" s="0" t="n">
        <f aca="false">SUMPRODUCT('5N inverse'!$A$9:$Y$9,'5N mesh'!$B$37:$Z$37,$E147:$AC147)+'5N inverse'!$A$9*$C148/Setup!$B$17+INDEX('5N inverse'!$A$9:$Y$9,1,'5N mesh'!$B$7+1)*Setup!$B$22</f>
        <v>0</v>
      </c>
      <c r="L148" s="0" t="n">
        <f aca="false">SUMPRODUCT('5N inverse'!$A$10:$Y$10,'5N mesh'!$B$37:$Z$37,$E147:$AC147)+'5N inverse'!$A$10*$C148/Setup!$B$17+INDEX('5N inverse'!$A$10:$Y$10,1,'5N mesh'!$B$7+1)*Setup!$B$22</f>
        <v>0</v>
      </c>
      <c r="M148" s="0" t="n">
        <f aca="false">SUMPRODUCT('5N inverse'!$A$11:$Y$11,'5N mesh'!$B$37:$Z$37,$E147:$AC147)+'5N inverse'!$A$11*$C148/Setup!$B$17+INDEX('5N inverse'!$A$11:$Y$11,1,'5N mesh'!$B$7+1)*Setup!$B$22</f>
        <v>0</v>
      </c>
      <c r="N148" s="0" t="n">
        <f aca="false">SUMPRODUCT('5N inverse'!$A$12:$Y$12,'5N mesh'!$B$37:$Z$37,$E147:$AC147)+'5N inverse'!$A$12*$C148/Setup!$B$17+INDEX('5N inverse'!$A$12:$Y$12,1,'5N mesh'!$B$7+1)*Setup!$B$22</f>
        <v>0</v>
      </c>
      <c r="O148" s="0" t="n">
        <f aca="false">SUMPRODUCT('5N inverse'!$A$13:$Y$13,'5N mesh'!$B$37:$Z$37,$E147:$AC147)+'5N inverse'!$A$13*$C148/Setup!$B$17+INDEX('5N inverse'!$A$13:$Y$13,1,'5N mesh'!$B$7+1)*Setup!$B$22</f>
        <v>0</v>
      </c>
      <c r="P148" s="0" t="n">
        <f aca="false">SUMPRODUCT('5N inverse'!$A$14:$Y$14,'5N mesh'!$B$37:$Z$37,$E147:$AC147)+'5N inverse'!$A$14*$C148/Setup!$B$17+INDEX('5N inverse'!$A$14:$Y$14,1,'5N mesh'!$B$7+1)*Setup!$B$22</f>
        <v>0</v>
      </c>
      <c r="Q148" s="0" t="n">
        <f aca="false">SUMPRODUCT('5N inverse'!$A$15:$Y$15,'5N mesh'!$B$37:$Z$37,$E147:$AC147)+'5N inverse'!$A$15*$C148/Setup!$B$17+INDEX('5N inverse'!$A$15:$Y$15,1,'5N mesh'!$B$7+1)*Setup!$B$22</f>
        <v>0</v>
      </c>
      <c r="R148" s="0" t="n">
        <f aca="false">SUMPRODUCT('5N inverse'!$A$16:$Y$16,'5N mesh'!$B$37:$Z$37,$E147:$AC147)+'5N inverse'!$A$16*$C148/Setup!$B$17+INDEX('5N inverse'!$A$16:$Y$16,1,'5N mesh'!$B$7+1)*Setup!$B$22</f>
        <v>0</v>
      </c>
      <c r="S148" s="0" t="n">
        <f aca="false">SUMPRODUCT('5N inverse'!$A$17:$Y$17,'5N mesh'!$B$37:$Z$37,$E147:$AC147)+'5N inverse'!$A$17*$C148/Setup!$B$17+INDEX('5N inverse'!$A$17:$Y$17,1,'5N mesh'!$B$7+1)*Setup!$B$22</f>
        <v>0</v>
      </c>
      <c r="T148" s="0" t="n">
        <f aca="false">SUMPRODUCT('5N inverse'!$A$18:$Y$18,'5N mesh'!$B$37:$Z$37,$E147:$AC147)+'5N inverse'!$A$18*$C148/Setup!$B$17+INDEX('5N inverse'!$A$18:$Y$18,1,'5N mesh'!$B$7+1)*Setup!$B$22</f>
        <v>0</v>
      </c>
      <c r="U148" s="0" t="n">
        <f aca="false">SUMPRODUCT('5N inverse'!$A$19:$Y$19,'5N mesh'!$B$37:$Z$37,$E147:$AC147)+'5N inverse'!$A$19*$C148/Setup!$B$17+INDEX('5N inverse'!$A$19:$Y$19,1,'5N mesh'!$B$7+1)*Setup!$B$22</f>
        <v>0</v>
      </c>
      <c r="V148" s="0" t="n">
        <f aca="false">SUMPRODUCT('5N inverse'!$A$20:$Y$20,'5N mesh'!$B$37:$Z$37,$E147:$AC147)+'5N inverse'!$A$20*$C148/Setup!$B$17+INDEX('5N inverse'!$A$20:$Y$20,1,'5N mesh'!$B$7+1)*Setup!$B$22</f>
        <v>0</v>
      </c>
      <c r="W148" s="0" t="n">
        <f aca="false">SUMPRODUCT('5N inverse'!$A$21:$Y$21,'5N mesh'!$B$37:$Z$37,$E147:$AC147)+'5N inverse'!$A$21*$C148/Setup!$B$17+INDEX('5N inverse'!$A$21:$Y$21,1,'5N mesh'!$B$7+1)*Setup!$B$22</f>
        <v>0</v>
      </c>
      <c r="X148" s="0" t="n">
        <f aca="false">SUMPRODUCT('5N inverse'!$A$22:$Y$22,'5N mesh'!$B$37:$Z$37,$E147:$AC147)+'5N inverse'!$A$22*$C148/Setup!$B$17+INDEX('5N inverse'!$A$22:$Y$22,1,'5N mesh'!$B$7+1)*Setup!$B$22</f>
        <v>0</v>
      </c>
      <c r="Y148" s="0" t="n">
        <f aca="false">SUMPRODUCT('5N inverse'!$A$23:$Y$23,'5N mesh'!$B$37:$Z$37,$E147:$AC147)+'5N inverse'!$A$23*$C148/Setup!$B$17+INDEX('5N inverse'!$A$23:$Y$23,1,'5N mesh'!$B$7+1)*Setup!$B$22</f>
        <v>0</v>
      </c>
      <c r="Z148" s="0" t="n">
        <f aca="false">SUMPRODUCT('5N inverse'!$A$24:$Y$24,'5N mesh'!$B$37:$Z$37,$E147:$AC147)+'5N inverse'!$A$24*$C148/Setup!$B$17+INDEX('5N inverse'!$A$24:$Y$24,1,'5N mesh'!$B$7+1)*Setup!$B$22</f>
        <v>0</v>
      </c>
      <c r="AA148" s="0" t="n">
        <f aca="false">SUMPRODUCT('5N inverse'!$A$25:$Y$25,'5N mesh'!$B$37:$Z$37,$E147:$AC147)+'5N inverse'!$A$25*$C148/Setup!$B$17+INDEX('5N inverse'!$A$25:$Y$25,1,'5N mesh'!$B$7+1)*Setup!$B$22</f>
        <v>0</v>
      </c>
      <c r="AB148" s="0" t="n">
        <f aca="false">SUMPRODUCT('5N inverse'!$A$26:$Y$26,'5N mesh'!$B$37:$Z$37,$E147:$AC147)+'5N inverse'!$A$26*$C148/Setup!$B$17+INDEX('5N inverse'!$A$26:$Y$26,1,'5N mesh'!$B$7+1)*Setup!$B$22</f>
        <v>0</v>
      </c>
      <c r="AC148" s="0" t="n">
        <f aca="false">SUMPRODUCT('5N inverse'!$A$27:$Y$27,'5N mesh'!$B$37:$Z$37,$E147:$AC147)+'5N inverse'!$A$27*$C148/Setup!$B$17+INDEX('5N inverse'!$A$27:$Y$27,1,'5N mesh'!$B$7+1)*Setup!$B$22</f>
        <v>0</v>
      </c>
    </row>
    <row r="149" customFormat="false" ht="15" hidden="false" customHeight="false" outlineLevel="0" collapsed="false">
      <c r="A149" s="0" t="n">
        <v>144</v>
      </c>
      <c r="B149" s="0" t="n">
        <f aca="false">A149*Setup!$B$11/3600</f>
        <v>12</v>
      </c>
      <c r="C149" s="0" t="n">
        <f aca="false">Setup!$B$7+Setup!$B$8*COS(2*PI()*(B149-Setup!$B$9)/24)</f>
        <v>26</v>
      </c>
      <c r="D149" s="0" t="n">
        <f aca="false">(C149-E149)/Setup!$B$17</f>
        <v>35.3355624244533</v>
      </c>
      <c r="E149" s="0" t="n">
        <f aca="false">SUMPRODUCT('5N inverse'!$A$3:$Y$3,'5N mesh'!$B$37:$Z$37,$E148:$AC148)+'5N inverse'!$A$3*$C149/Setup!$B$17+INDEX('5N inverse'!$A$3:$Y$3,1,'5N mesh'!$B$7+1)*Setup!$B$22</f>
        <v>21.4063768848211</v>
      </c>
      <c r="F149" s="0" t="n">
        <f aca="false">SUMPRODUCT('5N inverse'!$A$4:$Y$4,'5N mesh'!$B$37:$Z$37,$E148:$AC148)+'5N inverse'!$A$4*$C149/Setup!$B$17+INDEX('5N inverse'!$A$4:$Y$4,1,'5N mesh'!$B$7+1)*Setup!$B$22</f>
        <v>20.3460886773969</v>
      </c>
      <c r="G149" s="0" t="n">
        <f aca="false">SUMPRODUCT('5N inverse'!$A$5:$Y$5,'5N mesh'!$B$37:$Z$37,$E148:$AC148)+'5N inverse'!$A$5*$C149/Setup!$B$17+INDEX('5N inverse'!$A$5:$Y$5,1,'5N mesh'!$B$7+1)*Setup!$B$22</f>
        <v>18.2255122625487</v>
      </c>
      <c r="H149" s="0" t="n">
        <f aca="false">SUMPRODUCT('5N inverse'!$A$6:$Y$6,'5N mesh'!$B$37:$Z$37,$E148:$AC148)+'5N inverse'!$A$6*$C149/Setup!$B$17+INDEX('5N inverse'!$A$6:$Y$6,1,'5N mesh'!$B$7+1)*Setup!$B$22</f>
        <v>16.1049358477004</v>
      </c>
      <c r="I149" s="0" t="n">
        <f aca="false">SUMPRODUCT('5N inverse'!$A$7:$Y$7,'5N mesh'!$B$37:$Z$37,$E148:$AC148)+'5N inverse'!$A$7*$C149/Setup!$B$17+INDEX('5N inverse'!$A$7:$Y$7,1,'5N mesh'!$B$7+1)*Setup!$B$22</f>
        <v>15.0446476402763</v>
      </c>
      <c r="J149" s="0" t="n">
        <f aca="false">SUMPRODUCT('5N inverse'!$A$8:$Y$8,'5N mesh'!$B$37:$Z$37,$E148:$AC148)+'5N inverse'!$A$8*$C149/Setup!$B$17+INDEX('5N inverse'!$A$8:$Y$8,1,'5N mesh'!$B$7+1)*Setup!$B$22</f>
        <v>0</v>
      </c>
      <c r="K149" s="0" t="n">
        <f aca="false">SUMPRODUCT('5N inverse'!$A$9:$Y$9,'5N mesh'!$B$37:$Z$37,$E148:$AC148)+'5N inverse'!$A$9*$C149/Setup!$B$17+INDEX('5N inverse'!$A$9:$Y$9,1,'5N mesh'!$B$7+1)*Setup!$B$22</f>
        <v>0</v>
      </c>
      <c r="L149" s="0" t="n">
        <f aca="false">SUMPRODUCT('5N inverse'!$A$10:$Y$10,'5N mesh'!$B$37:$Z$37,$E148:$AC148)+'5N inverse'!$A$10*$C149/Setup!$B$17+INDEX('5N inverse'!$A$10:$Y$10,1,'5N mesh'!$B$7+1)*Setup!$B$22</f>
        <v>0</v>
      </c>
      <c r="M149" s="0" t="n">
        <f aca="false">SUMPRODUCT('5N inverse'!$A$11:$Y$11,'5N mesh'!$B$37:$Z$37,$E148:$AC148)+'5N inverse'!$A$11*$C149/Setup!$B$17+INDEX('5N inverse'!$A$11:$Y$11,1,'5N mesh'!$B$7+1)*Setup!$B$22</f>
        <v>0</v>
      </c>
      <c r="N149" s="0" t="n">
        <f aca="false">SUMPRODUCT('5N inverse'!$A$12:$Y$12,'5N mesh'!$B$37:$Z$37,$E148:$AC148)+'5N inverse'!$A$12*$C149/Setup!$B$17+INDEX('5N inverse'!$A$12:$Y$12,1,'5N mesh'!$B$7+1)*Setup!$B$22</f>
        <v>0</v>
      </c>
      <c r="O149" s="0" t="n">
        <f aca="false">SUMPRODUCT('5N inverse'!$A$13:$Y$13,'5N mesh'!$B$37:$Z$37,$E148:$AC148)+'5N inverse'!$A$13*$C149/Setup!$B$17+INDEX('5N inverse'!$A$13:$Y$13,1,'5N mesh'!$B$7+1)*Setup!$B$22</f>
        <v>0</v>
      </c>
      <c r="P149" s="0" t="n">
        <f aca="false">SUMPRODUCT('5N inverse'!$A$14:$Y$14,'5N mesh'!$B$37:$Z$37,$E148:$AC148)+'5N inverse'!$A$14*$C149/Setup!$B$17+INDEX('5N inverse'!$A$14:$Y$14,1,'5N mesh'!$B$7+1)*Setup!$B$22</f>
        <v>0</v>
      </c>
      <c r="Q149" s="0" t="n">
        <f aca="false">SUMPRODUCT('5N inverse'!$A$15:$Y$15,'5N mesh'!$B$37:$Z$37,$E148:$AC148)+'5N inverse'!$A$15*$C149/Setup!$B$17+INDEX('5N inverse'!$A$15:$Y$15,1,'5N mesh'!$B$7+1)*Setup!$B$22</f>
        <v>0</v>
      </c>
      <c r="R149" s="0" t="n">
        <f aca="false">SUMPRODUCT('5N inverse'!$A$16:$Y$16,'5N mesh'!$B$37:$Z$37,$E148:$AC148)+'5N inverse'!$A$16*$C149/Setup!$B$17+INDEX('5N inverse'!$A$16:$Y$16,1,'5N mesh'!$B$7+1)*Setup!$B$22</f>
        <v>0</v>
      </c>
      <c r="S149" s="0" t="n">
        <f aca="false">SUMPRODUCT('5N inverse'!$A$17:$Y$17,'5N mesh'!$B$37:$Z$37,$E148:$AC148)+'5N inverse'!$A$17*$C149/Setup!$B$17+INDEX('5N inverse'!$A$17:$Y$17,1,'5N mesh'!$B$7+1)*Setup!$B$22</f>
        <v>0</v>
      </c>
      <c r="T149" s="0" t="n">
        <f aca="false">SUMPRODUCT('5N inverse'!$A$18:$Y$18,'5N mesh'!$B$37:$Z$37,$E148:$AC148)+'5N inverse'!$A$18*$C149/Setup!$B$17+INDEX('5N inverse'!$A$18:$Y$18,1,'5N mesh'!$B$7+1)*Setup!$B$22</f>
        <v>0</v>
      </c>
      <c r="U149" s="0" t="n">
        <f aca="false">SUMPRODUCT('5N inverse'!$A$19:$Y$19,'5N mesh'!$B$37:$Z$37,$E148:$AC148)+'5N inverse'!$A$19*$C149/Setup!$B$17+INDEX('5N inverse'!$A$19:$Y$19,1,'5N mesh'!$B$7+1)*Setup!$B$22</f>
        <v>0</v>
      </c>
      <c r="V149" s="0" t="n">
        <f aca="false">SUMPRODUCT('5N inverse'!$A$20:$Y$20,'5N mesh'!$B$37:$Z$37,$E148:$AC148)+'5N inverse'!$A$20*$C149/Setup!$B$17+INDEX('5N inverse'!$A$20:$Y$20,1,'5N mesh'!$B$7+1)*Setup!$B$22</f>
        <v>0</v>
      </c>
      <c r="W149" s="0" t="n">
        <f aca="false">SUMPRODUCT('5N inverse'!$A$21:$Y$21,'5N mesh'!$B$37:$Z$37,$E148:$AC148)+'5N inverse'!$A$21*$C149/Setup!$B$17+INDEX('5N inverse'!$A$21:$Y$21,1,'5N mesh'!$B$7+1)*Setup!$B$22</f>
        <v>0</v>
      </c>
      <c r="X149" s="0" t="n">
        <f aca="false">SUMPRODUCT('5N inverse'!$A$22:$Y$22,'5N mesh'!$B$37:$Z$37,$E148:$AC148)+'5N inverse'!$A$22*$C149/Setup!$B$17+INDEX('5N inverse'!$A$22:$Y$22,1,'5N mesh'!$B$7+1)*Setup!$B$22</f>
        <v>0</v>
      </c>
      <c r="Y149" s="0" t="n">
        <f aca="false">SUMPRODUCT('5N inverse'!$A$23:$Y$23,'5N mesh'!$B$37:$Z$37,$E148:$AC148)+'5N inverse'!$A$23*$C149/Setup!$B$17+INDEX('5N inverse'!$A$23:$Y$23,1,'5N mesh'!$B$7+1)*Setup!$B$22</f>
        <v>0</v>
      </c>
      <c r="Z149" s="0" t="n">
        <f aca="false">SUMPRODUCT('5N inverse'!$A$24:$Y$24,'5N mesh'!$B$37:$Z$37,$E148:$AC148)+'5N inverse'!$A$24*$C149/Setup!$B$17+INDEX('5N inverse'!$A$24:$Y$24,1,'5N mesh'!$B$7+1)*Setup!$B$22</f>
        <v>0</v>
      </c>
      <c r="AA149" s="0" t="n">
        <f aca="false">SUMPRODUCT('5N inverse'!$A$25:$Y$25,'5N mesh'!$B$37:$Z$37,$E148:$AC148)+'5N inverse'!$A$25*$C149/Setup!$B$17+INDEX('5N inverse'!$A$25:$Y$25,1,'5N mesh'!$B$7+1)*Setup!$B$22</f>
        <v>0</v>
      </c>
      <c r="AB149" s="0" t="n">
        <f aca="false">SUMPRODUCT('5N inverse'!$A$26:$Y$26,'5N mesh'!$B$37:$Z$37,$E148:$AC148)+'5N inverse'!$A$26*$C149/Setup!$B$17+INDEX('5N inverse'!$A$26:$Y$26,1,'5N mesh'!$B$7+1)*Setup!$B$22</f>
        <v>0</v>
      </c>
      <c r="AC149" s="0" t="n">
        <f aca="false">SUMPRODUCT('5N inverse'!$A$27:$Y$27,'5N mesh'!$B$37:$Z$37,$E148:$AC148)+'5N inverse'!$A$27*$C149/Setup!$B$17+INDEX('5N inverse'!$A$27:$Y$27,1,'5N mesh'!$B$7+1)*Setup!$B$22</f>
        <v>0</v>
      </c>
    </row>
    <row r="150" customFormat="false" ht="15" hidden="false" customHeight="false" outlineLevel="0" collapsed="false">
      <c r="A150" s="0" t="n">
        <v>145</v>
      </c>
      <c r="B150" s="0" t="n">
        <f aca="false">A150*Setup!$B$11/3600</f>
        <v>12.0833333333333</v>
      </c>
      <c r="C150" s="0" t="n">
        <f aca="false">Setup!$B$7+Setup!$B$8*COS(2*PI()*(B150-Setup!$B$9)/24)</f>
        <v>26.0750930326421</v>
      </c>
      <c r="D150" s="0" t="n">
        <f aca="false">(C150-E150)/Setup!$B$17</f>
        <v>35.4663420405634</v>
      </c>
      <c r="E150" s="0" t="n">
        <f aca="false">SUMPRODUCT('5N inverse'!$A$3:$Y$3,'5N mesh'!$B$37:$Z$37,$E149:$AC149)+'5N inverse'!$A$3*$C150/Setup!$B$17+INDEX('5N inverse'!$A$3:$Y$3,1,'5N mesh'!$B$7+1)*Setup!$B$22</f>
        <v>21.4644685673688</v>
      </c>
      <c r="F150" s="0" t="n">
        <f aca="false">SUMPRODUCT('5N inverse'!$A$4:$Y$4,'5N mesh'!$B$37:$Z$37,$E149:$AC149)+'5N inverse'!$A$4*$C150/Setup!$B$17+INDEX('5N inverse'!$A$4:$Y$4,1,'5N mesh'!$B$7+1)*Setup!$B$22</f>
        <v>20.3945691095826</v>
      </c>
      <c r="G150" s="0" t="n">
        <f aca="false">SUMPRODUCT('5N inverse'!$A$5:$Y$5,'5N mesh'!$B$37:$Z$37,$E149:$AC149)+'5N inverse'!$A$5*$C150/Setup!$B$17+INDEX('5N inverse'!$A$5:$Y$5,1,'5N mesh'!$B$7+1)*Setup!$B$22</f>
        <v>18.2547701940103</v>
      </c>
      <c r="H150" s="0" t="n">
        <f aca="false">SUMPRODUCT('5N inverse'!$A$6:$Y$6,'5N mesh'!$B$37:$Z$37,$E149:$AC149)+'5N inverse'!$A$6*$C150/Setup!$B$17+INDEX('5N inverse'!$A$6:$Y$6,1,'5N mesh'!$B$7+1)*Setup!$B$22</f>
        <v>16.1149712784379</v>
      </c>
      <c r="I150" s="0" t="n">
        <f aca="false">SUMPRODUCT('5N inverse'!$A$7:$Y$7,'5N mesh'!$B$37:$Z$37,$E149:$AC149)+'5N inverse'!$A$7*$C150/Setup!$B$17+INDEX('5N inverse'!$A$7:$Y$7,1,'5N mesh'!$B$7+1)*Setup!$B$22</f>
        <v>15.0450718206516</v>
      </c>
      <c r="J150" s="0" t="n">
        <f aca="false">SUMPRODUCT('5N inverse'!$A$8:$Y$8,'5N mesh'!$B$37:$Z$37,$E149:$AC149)+'5N inverse'!$A$8*$C150/Setup!$B$17+INDEX('5N inverse'!$A$8:$Y$8,1,'5N mesh'!$B$7+1)*Setup!$B$22</f>
        <v>0</v>
      </c>
      <c r="K150" s="0" t="n">
        <f aca="false">SUMPRODUCT('5N inverse'!$A$9:$Y$9,'5N mesh'!$B$37:$Z$37,$E149:$AC149)+'5N inverse'!$A$9*$C150/Setup!$B$17+INDEX('5N inverse'!$A$9:$Y$9,1,'5N mesh'!$B$7+1)*Setup!$B$22</f>
        <v>0</v>
      </c>
      <c r="L150" s="0" t="n">
        <f aca="false">SUMPRODUCT('5N inverse'!$A$10:$Y$10,'5N mesh'!$B$37:$Z$37,$E149:$AC149)+'5N inverse'!$A$10*$C150/Setup!$B$17+INDEX('5N inverse'!$A$10:$Y$10,1,'5N mesh'!$B$7+1)*Setup!$B$22</f>
        <v>0</v>
      </c>
      <c r="M150" s="0" t="n">
        <f aca="false">SUMPRODUCT('5N inverse'!$A$11:$Y$11,'5N mesh'!$B$37:$Z$37,$E149:$AC149)+'5N inverse'!$A$11*$C150/Setup!$B$17+INDEX('5N inverse'!$A$11:$Y$11,1,'5N mesh'!$B$7+1)*Setup!$B$22</f>
        <v>0</v>
      </c>
      <c r="N150" s="0" t="n">
        <f aca="false">SUMPRODUCT('5N inverse'!$A$12:$Y$12,'5N mesh'!$B$37:$Z$37,$E149:$AC149)+'5N inverse'!$A$12*$C150/Setup!$B$17+INDEX('5N inverse'!$A$12:$Y$12,1,'5N mesh'!$B$7+1)*Setup!$B$22</f>
        <v>0</v>
      </c>
      <c r="O150" s="0" t="n">
        <f aca="false">SUMPRODUCT('5N inverse'!$A$13:$Y$13,'5N mesh'!$B$37:$Z$37,$E149:$AC149)+'5N inverse'!$A$13*$C150/Setup!$B$17+INDEX('5N inverse'!$A$13:$Y$13,1,'5N mesh'!$B$7+1)*Setup!$B$22</f>
        <v>0</v>
      </c>
      <c r="P150" s="0" t="n">
        <f aca="false">SUMPRODUCT('5N inverse'!$A$14:$Y$14,'5N mesh'!$B$37:$Z$37,$E149:$AC149)+'5N inverse'!$A$14*$C150/Setup!$B$17+INDEX('5N inverse'!$A$14:$Y$14,1,'5N mesh'!$B$7+1)*Setup!$B$22</f>
        <v>0</v>
      </c>
      <c r="Q150" s="0" t="n">
        <f aca="false">SUMPRODUCT('5N inverse'!$A$15:$Y$15,'5N mesh'!$B$37:$Z$37,$E149:$AC149)+'5N inverse'!$A$15*$C150/Setup!$B$17+INDEX('5N inverse'!$A$15:$Y$15,1,'5N mesh'!$B$7+1)*Setup!$B$22</f>
        <v>0</v>
      </c>
      <c r="R150" s="0" t="n">
        <f aca="false">SUMPRODUCT('5N inverse'!$A$16:$Y$16,'5N mesh'!$B$37:$Z$37,$E149:$AC149)+'5N inverse'!$A$16*$C150/Setup!$B$17+INDEX('5N inverse'!$A$16:$Y$16,1,'5N mesh'!$B$7+1)*Setup!$B$22</f>
        <v>0</v>
      </c>
      <c r="S150" s="0" t="n">
        <f aca="false">SUMPRODUCT('5N inverse'!$A$17:$Y$17,'5N mesh'!$B$37:$Z$37,$E149:$AC149)+'5N inverse'!$A$17*$C150/Setup!$B$17+INDEX('5N inverse'!$A$17:$Y$17,1,'5N mesh'!$B$7+1)*Setup!$B$22</f>
        <v>0</v>
      </c>
      <c r="T150" s="0" t="n">
        <f aca="false">SUMPRODUCT('5N inverse'!$A$18:$Y$18,'5N mesh'!$B$37:$Z$37,$E149:$AC149)+'5N inverse'!$A$18*$C150/Setup!$B$17+INDEX('5N inverse'!$A$18:$Y$18,1,'5N mesh'!$B$7+1)*Setup!$B$22</f>
        <v>0</v>
      </c>
      <c r="U150" s="0" t="n">
        <f aca="false">SUMPRODUCT('5N inverse'!$A$19:$Y$19,'5N mesh'!$B$37:$Z$37,$E149:$AC149)+'5N inverse'!$A$19*$C150/Setup!$B$17+INDEX('5N inverse'!$A$19:$Y$19,1,'5N mesh'!$B$7+1)*Setup!$B$22</f>
        <v>0</v>
      </c>
      <c r="V150" s="0" t="n">
        <f aca="false">SUMPRODUCT('5N inverse'!$A$20:$Y$20,'5N mesh'!$B$37:$Z$37,$E149:$AC149)+'5N inverse'!$A$20*$C150/Setup!$B$17+INDEX('5N inverse'!$A$20:$Y$20,1,'5N mesh'!$B$7+1)*Setup!$B$22</f>
        <v>0</v>
      </c>
      <c r="W150" s="0" t="n">
        <f aca="false">SUMPRODUCT('5N inverse'!$A$21:$Y$21,'5N mesh'!$B$37:$Z$37,$E149:$AC149)+'5N inverse'!$A$21*$C150/Setup!$B$17+INDEX('5N inverse'!$A$21:$Y$21,1,'5N mesh'!$B$7+1)*Setup!$B$22</f>
        <v>0</v>
      </c>
      <c r="X150" s="0" t="n">
        <f aca="false">SUMPRODUCT('5N inverse'!$A$22:$Y$22,'5N mesh'!$B$37:$Z$37,$E149:$AC149)+'5N inverse'!$A$22*$C150/Setup!$B$17+INDEX('5N inverse'!$A$22:$Y$22,1,'5N mesh'!$B$7+1)*Setup!$B$22</f>
        <v>0</v>
      </c>
      <c r="Y150" s="0" t="n">
        <f aca="false">SUMPRODUCT('5N inverse'!$A$23:$Y$23,'5N mesh'!$B$37:$Z$37,$E149:$AC149)+'5N inverse'!$A$23*$C150/Setup!$B$17+INDEX('5N inverse'!$A$23:$Y$23,1,'5N mesh'!$B$7+1)*Setup!$B$22</f>
        <v>0</v>
      </c>
      <c r="Z150" s="0" t="n">
        <f aca="false">SUMPRODUCT('5N inverse'!$A$24:$Y$24,'5N mesh'!$B$37:$Z$37,$E149:$AC149)+'5N inverse'!$A$24*$C150/Setup!$B$17+INDEX('5N inverse'!$A$24:$Y$24,1,'5N mesh'!$B$7+1)*Setup!$B$22</f>
        <v>0</v>
      </c>
      <c r="AA150" s="0" t="n">
        <f aca="false">SUMPRODUCT('5N inverse'!$A$25:$Y$25,'5N mesh'!$B$37:$Z$37,$E149:$AC149)+'5N inverse'!$A$25*$C150/Setup!$B$17+INDEX('5N inverse'!$A$25:$Y$25,1,'5N mesh'!$B$7+1)*Setup!$B$22</f>
        <v>0</v>
      </c>
      <c r="AB150" s="0" t="n">
        <f aca="false">SUMPRODUCT('5N inverse'!$A$26:$Y$26,'5N mesh'!$B$37:$Z$37,$E149:$AC149)+'5N inverse'!$A$26*$C150/Setup!$B$17+INDEX('5N inverse'!$A$26:$Y$26,1,'5N mesh'!$B$7+1)*Setup!$B$22</f>
        <v>0</v>
      </c>
      <c r="AC150" s="0" t="n">
        <f aca="false">SUMPRODUCT('5N inverse'!$A$27:$Y$27,'5N mesh'!$B$37:$Z$37,$E149:$AC149)+'5N inverse'!$A$27*$C150/Setup!$B$17+INDEX('5N inverse'!$A$27:$Y$27,1,'5N mesh'!$B$7+1)*Setup!$B$22</f>
        <v>0</v>
      </c>
    </row>
    <row r="151" customFormat="false" ht="15" hidden="false" customHeight="false" outlineLevel="0" collapsed="false">
      <c r="A151" s="0" t="n">
        <v>146</v>
      </c>
      <c r="B151" s="0" t="n">
        <f aca="false">A151*Setup!$B$11/3600</f>
        <v>12.1666666666667</v>
      </c>
      <c r="C151" s="0" t="n">
        <f aca="false">Setup!$B$7+Setup!$B$8*COS(2*PI()*(B151-Setup!$B$9)/24)</f>
        <v>26.1491984333873</v>
      </c>
      <c r="D151" s="0" t="n">
        <f aca="false">(C151-E151)/Setup!$B$17</f>
        <v>35.5880911149184</v>
      </c>
      <c r="E151" s="0" t="n">
        <f aca="false">SUMPRODUCT('5N inverse'!$A$3:$Y$3,'5N mesh'!$B$37:$Z$37,$E150:$AC150)+'5N inverse'!$A$3*$C151/Setup!$B$17+INDEX('5N inverse'!$A$3:$Y$3,1,'5N mesh'!$B$7+1)*Setup!$B$22</f>
        <v>21.5227465884479</v>
      </c>
      <c r="F151" s="0" t="n">
        <f aca="false">SUMPRODUCT('5N inverse'!$A$4:$Y$4,'5N mesh'!$B$37:$Z$37,$E150:$AC150)+'5N inverse'!$A$4*$C151/Setup!$B$17+INDEX('5N inverse'!$A$4:$Y$4,1,'5N mesh'!$B$7+1)*Setup!$B$22</f>
        <v>20.4432053123894</v>
      </c>
      <c r="G151" s="0" t="n">
        <f aca="false">SUMPRODUCT('5N inverse'!$A$5:$Y$5,'5N mesh'!$B$37:$Z$37,$E150:$AC150)+'5N inverse'!$A$5*$C151/Setup!$B$17+INDEX('5N inverse'!$A$5:$Y$5,1,'5N mesh'!$B$7+1)*Setup!$B$22</f>
        <v>18.2841227602724</v>
      </c>
      <c r="H151" s="0" t="n">
        <f aca="false">SUMPRODUCT('5N inverse'!$A$6:$Y$6,'5N mesh'!$B$37:$Z$37,$E150:$AC150)+'5N inverse'!$A$6*$C151/Setup!$B$17+INDEX('5N inverse'!$A$6:$Y$6,1,'5N mesh'!$B$7+1)*Setup!$B$22</f>
        <v>16.1250402081555</v>
      </c>
      <c r="I151" s="0" t="n">
        <f aca="false">SUMPRODUCT('5N inverse'!$A$7:$Y$7,'5N mesh'!$B$37:$Z$37,$E150:$AC150)+'5N inverse'!$A$7*$C151/Setup!$B$17+INDEX('5N inverse'!$A$7:$Y$7,1,'5N mesh'!$B$7+1)*Setup!$B$22</f>
        <v>15.045498932097</v>
      </c>
      <c r="J151" s="0" t="n">
        <f aca="false">SUMPRODUCT('5N inverse'!$A$8:$Y$8,'5N mesh'!$B$37:$Z$37,$E150:$AC150)+'5N inverse'!$A$8*$C151/Setup!$B$17+INDEX('5N inverse'!$A$8:$Y$8,1,'5N mesh'!$B$7+1)*Setup!$B$22</f>
        <v>0</v>
      </c>
      <c r="K151" s="0" t="n">
        <f aca="false">SUMPRODUCT('5N inverse'!$A$9:$Y$9,'5N mesh'!$B$37:$Z$37,$E150:$AC150)+'5N inverse'!$A$9*$C151/Setup!$B$17+INDEX('5N inverse'!$A$9:$Y$9,1,'5N mesh'!$B$7+1)*Setup!$B$22</f>
        <v>0</v>
      </c>
      <c r="L151" s="0" t="n">
        <f aca="false">SUMPRODUCT('5N inverse'!$A$10:$Y$10,'5N mesh'!$B$37:$Z$37,$E150:$AC150)+'5N inverse'!$A$10*$C151/Setup!$B$17+INDEX('5N inverse'!$A$10:$Y$10,1,'5N mesh'!$B$7+1)*Setup!$B$22</f>
        <v>0</v>
      </c>
      <c r="M151" s="0" t="n">
        <f aca="false">SUMPRODUCT('5N inverse'!$A$11:$Y$11,'5N mesh'!$B$37:$Z$37,$E150:$AC150)+'5N inverse'!$A$11*$C151/Setup!$B$17+INDEX('5N inverse'!$A$11:$Y$11,1,'5N mesh'!$B$7+1)*Setup!$B$22</f>
        <v>0</v>
      </c>
      <c r="N151" s="0" t="n">
        <f aca="false">SUMPRODUCT('5N inverse'!$A$12:$Y$12,'5N mesh'!$B$37:$Z$37,$E150:$AC150)+'5N inverse'!$A$12*$C151/Setup!$B$17+INDEX('5N inverse'!$A$12:$Y$12,1,'5N mesh'!$B$7+1)*Setup!$B$22</f>
        <v>0</v>
      </c>
      <c r="O151" s="0" t="n">
        <f aca="false">SUMPRODUCT('5N inverse'!$A$13:$Y$13,'5N mesh'!$B$37:$Z$37,$E150:$AC150)+'5N inverse'!$A$13*$C151/Setup!$B$17+INDEX('5N inverse'!$A$13:$Y$13,1,'5N mesh'!$B$7+1)*Setup!$B$22</f>
        <v>0</v>
      </c>
      <c r="P151" s="0" t="n">
        <f aca="false">SUMPRODUCT('5N inverse'!$A$14:$Y$14,'5N mesh'!$B$37:$Z$37,$E150:$AC150)+'5N inverse'!$A$14*$C151/Setup!$B$17+INDEX('5N inverse'!$A$14:$Y$14,1,'5N mesh'!$B$7+1)*Setup!$B$22</f>
        <v>0</v>
      </c>
      <c r="Q151" s="0" t="n">
        <f aca="false">SUMPRODUCT('5N inverse'!$A$15:$Y$15,'5N mesh'!$B$37:$Z$37,$E150:$AC150)+'5N inverse'!$A$15*$C151/Setup!$B$17+INDEX('5N inverse'!$A$15:$Y$15,1,'5N mesh'!$B$7+1)*Setup!$B$22</f>
        <v>0</v>
      </c>
      <c r="R151" s="0" t="n">
        <f aca="false">SUMPRODUCT('5N inverse'!$A$16:$Y$16,'5N mesh'!$B$37:$Z$37,$E150:$AC150)+'5N inverse'!$A$16*$C151/Setup!$B$17+INDEX('5N inverse'!$A$16:$Y$16,1,'5N mesh'!$B$7+1)*Setup!$B$22</f>
        <v>0</v>
      </c>
      <c r="S151" s="0" t="n">
        <f aca="false">SUMPRODUCT('5N inverse'!$A$17:$Y$17,'5N mesh'!$B$37:$Z$37,$E150:$AC150)+'5N inverse'!$A$17*$C151/Setup!$B$17+INDEX('5N inverse'!$A$17:$Y$17,1,'5N mesh'!$B$7+1)*Setup!$B$22</f>
        <v>0</v>
      </c>
      <c r="T151" s="0" t="n">
        <f aca="false">SUMPRODUCT('5N inverse'!$A$18:$Y$18,'5N mesh'!$B$37:$Z$37,$E150:$AC150)+'5N inverse'!$A$18*$C151/Setup!$B$17+INDEX('5N inverse'!$A$18:$Y$18,1,'5N mesh'!$B$7+1)*Setup!$B$22</f>
        <v>0</v>
      </c>
      <c r="U151" s="0" t="n">
        <f aca="false">SUMPRODUCT('5N inverse'!$A$19:$Y$19,'5N mesh'!$B$37:$Z$37,$E150:$AC150)+'5N inverse'!$A$19*$C151/Setup!$B$17+INDEX('5N inverse'!$A$19:$Y$19,1,'5N mesh'!$B$7+1)*Setup!$B$22</f>
        <v>0</v>
      </c>
      <c r="V151" s="0" t="n">
        <f aca="false">SUMPRODUCT('5N inverse'!$A$20:$Y$20,'5N mesh'!$B$37:$Z$37,$E150:$AC150)+'5N inverse'!$A$20*$C151/Setup!$B$17+INDEX('5N inverse'!$A$20:$Y$20,1,'5N mesh'!$B$7+1)*Setup!$B$22</f>
        <v>0</v>
      </c>
      <c r="W151" s="0" t="n">
        <f aca="false">SUMPRODUCT('5N inverse'!$A$21:$Y$21,'5N mesh'!$B$37:$Z$37,$E150:$AC150)+'5N inverse'!$A$21*$C151/Setup!$B$17+INDEX('5N inverse'!$A$21:$Y$21,1,'5N mesh'!$B$7+1)*Setup!$B$22</f>
        <v>0</v>
      </c>
      <c r="X151" s="0" t="n">
        <f aca="false">SUMPRODUCT('5N inverse'!$A$22:$Y$22,'5N mesh'!$B$37:$Z$37,$E150:$AC150)+'5N inverse'!$A$22*$C151/Setup!$B$17+INDEX('5N inverse'!$A$22:$Y$22,1,'5N mesh'!$B$7+1)*Setup!$B$22</f>
        <v>0</v>
      </c>
      <c r="Y151" s="0" t="n">
        <f aca="false">SUMPRODUCT('5N inverse'!$A$23:$Y$23,'5N mesh'!$B$37:$Z$37,$E150:$AC150)+'5N inverse'!$A$23*$C151/Setup!$B$17+INDEX('5N inverse'!$A$23:$Y$23,1,'5N mesh'!$B$7+1)*Setup!$B$22</f>
        <v>0</v>
      </c>
      <c r="Z151" s="0" t="n">
        <f aca="false">SUMPRODUCT('5N inverse'!$A$24:$Y$24,'5N mesh'!$B$37:$Z$37,$E150:$AC150)+'5N inverse'!$A$24*$C151/Setup!$B$17+INDEX('5N inverse'!$A$24:$Y$24,1,'5N mesh'!$B$7+1)*Setup!$B$22</f>
        <v>0</v>
      </c>
      <c r="AA151" s="0" t="n">
        <f aca="false">SUMPRODUCT('5N inverse'!$A$25:$Y$25,'5N mesh'!$B$37:$Z$37,$E150:$AC150)+'5N inverse'!$A$25*$C151/Setup!$B$17+INDEX('5N inverse'!$A$25:$Y$25,1,'5N mesh'!$B$7+1)*Setup!$B$22</f>
        <v>0</v>
      </c>
      <c r="AB151" s="0" t="n">
        <f aca="false">SUMPRODUCT('5N inverse'!$A$26:$Y$26,'5N mesh'!$B$37:$Z$37,$E150:$AC150)+'5N inverse'!$A$26*$C151/Setup!$B$17+INDEX('5N inverse'!$A$26:$Y$26,1,'5N mesh'!$B$7+1)*Setup!$B$22</f>
        <v>0</v>
      </c>
      <c r="AC151" s="0" t="n">
        <f aca="false">SUMPRODUCT('5N inverse'!$A$27:$Y$27,'5N mesh'!$B$37:$Z$37,$E150:$AC150)+'5N inverse'!$A$27*$C151/Setup!$B$17+INDEX('5N inverse'!$A$27:$Y$27,1,'5N mesh'!$B$7+1)*Setup!$B$22</f>
        <v>0</v>
      </c>
    </row>
    <row r="152" customFormat="false" ht="15" hidden="false" customHeight="false" outlineLevel="0" collapsed="false">
      <c r="A152" s="0" t="n">
        <v>147</v>
      </c>
      <c r="B152" s="0" t="n">
        <f aca="false">A152*Setup!$B$11/3600</f>
        <v>12.25</v>
      </c>
      <c r="C152" s="0" t="n">
        <f aca="false">Setup!$B$7+Setup!$B$8*COS(2*PI()*(B152-Setup!$B$9)/24)</f>
        <v>26.2222809320784</v>
      </c>
      <c r="D152" s="0" t="n">
        <f aca="false">(C152-E152)/Setup!$B$17</f>
        <v>35.7006591546832</v>
      </c>
      <c r="E152" s="0" t="n">
        <f aca="false">SUMPRODUCT('5N inverse'!$A$3:$Y$3,'5N mesh'!$B$37:$Z$37,$E151:$AC151)+'5N inverse'!$A$3*$C152/Setup!$B$17+INDEX('5N inverse'!$A$3:$Y$3,1,'5N mesh'!$B$7+1)*Setup!$B$22</f>
        <v>21.5811952419696</v>
      </c>
      <c r="F152" s="0" t="n">
        <f aca="false">SUMPRODUCT('5N inverse'!$A$4:$Y$4,'5N mesh'!$B$37:$Z$37,$E151:$AC151)+'5N inverse'!$A$4*$C152/Setup!$B$17+INDEX('5N inverse'!$A$4:$Y$4,1,'5N mesh'!$B$7+1)*Setup!$B$22</f>
        <v>20.4919841872429</v>
      </c>
      <c r="G152" s="0" t="n">
        <f aca="false">SUMPRODUCT('5N inverse'!$A$5:$Y$5,'5N mesh'!$B$37:$Z$37,$E151:$AC151)+'5N inverse'!$A$5*$C152/Setup!$B$17+INDEX('5N inverse'!$A$5:$Y$5,1,'5N mesh'!$B$7+1)*Setup!$B$22</f>
        <v>18.3135620777895</v>
      </c>
      <c r="H152" s="0" t="n">
        <f aca="false">SUMPRODUCT('5N inverse'!$A$6:$Y$6,'5N mesh'!$B$37:$Z$37,$E151:$AC151)+'5N inverse'!$A$6*$C152/Setup!$B$17+INDEX('5N inverse'!$A$6:$Y$6,1,'5N mesh'!$B$7+1)*Setup!$B$22</f>
        <v>16.135139968336</v>
      </c>
      <c r="I152" s="0" t="n">
        <f aca="false">SUMPRODUCT('5N inverse'!$A$7:$Y$7,'5N mesh'!$B$37:$Z$37,$E151:$AC151)+'5N inverse'!$A$7*$C152/Setup!$B$17+INDEX('5N inverse'!$A$7:$Y$7,1,'5N mesh'!$B$7+1)*Setup!$B$22</f>
        <v>15.0459289136093</v>
      </c>
      <c r="J152" s="0" t="n">
        <f aca="false">SUMPRODUCT('5N inverse'!$A$8:$Y$8,'5N mesh'!$B$37:$Z$37,$E151:$AC151)+'5N inverse'!$A$8*$C152/Setup!$B$17+INDEX('5N inverse'!$A$8:$Y$8,1,'5N mesh'!$B$7+1)*Setup!$B$22</f>
        <v>0</v>
      </c>
      <c r="K152" s="0" t="n">
        <f aca="false">SUMPRODUCT('5N inverse'!$A$9:$Y$9,'5N mesh'!$B$37:$Z$37,$E151:$AC151)+'5N inverse'!$A$9*$C152/Setup!$B$17+INDEX('5N inverse'!$A$9:$Y$9,1,'5N mesh'!$B$7+1)*Setup!$B$22</f>
        <v>0</v>
      </c>
      <c r="L152" s="0" t="n">
        <f aca="false">SUMPRODUCT('5N inverse'!$A$10:$Y$10,'5N mesh'!$B$37:$Z$37,$E151:$AC151)+'5N inverse'!$A$10*$C152/Setup!$B$17+INDEX('5N inverse'!$A$10:$Y$10,1,'5N mesh'!$B$7+1)*Setup!$B$22</f>
        <v>0</v>
      </c>
      <c r="M152" s="0" t="n">
        <f aca="false">SUMPRODUCT('5N inverse'!$A$11:$Y$11,'5N mesh'!$B$37:$Z$37,$E151:$AC151)+'5N inverse'!$A$11*$C152/Setup!$B$17+INDEX('5N inverse'!$A$11:$Y$11,1,'5N mesh'!$B$7+1)*Setup!$B$22</f>
        <v>0</v>
      </c>
      <c r="N152" s="0" t="n">
        <f aca="false">SUMPRODUCT('5N inverse'!$A$12:$Y$12,'5N mesh'!$B$37:$Z$37,$E151:$AC151)+'5N inverse'!$A$12*$C152/Setup!$B$17+INDEX('5N inverse'!$A$12:$Y$12,1,'5N mesh'!$B$7+1)*Setup!$B$22</f>
        <v>0</v>
      </c>
      <c r="O152" s="0" t="n">
        <f aca="false">SUMPRODUCT('5N inverse'!$A$13:$Y$13,'5N mesh'!$B$37:$Z$37,$E151:$AC151)+'5N inverse'!$A$13*$C152/Setup!$B$17+INDEX('5N inverse'!$A$13:$Y$13,1,'5N mesh'!$B$7+1)*Setup!$B$22</f>
        <v>0</v>
      </c>
      <c r="P152" s="0" t="n">
        <f aca="false">SUMPRODUCT('5N inverse'!$A$14:$Y$14,'5N mesh'!$B$37:$Z$37,$E151:$AC151)+'5N inverse'!$A$14*$C152/Setup!$B$17+INDEX('5N inverse'!$A$14:$Y$14,1,'5N mesh'!$B$7+1)*Setup!$B$22</f>
        <v>0</v>
      </c>
      <c r="Q152" s="0" t="n">
        <f aca="false">SUMPRODUCT('5N inverse'!$A$15:$Y$15,'5N mesh'!$B$37:$Z$37,$E151:$AC151)+'5N inverse'!$A$15*$C152/Setup!$B$17+INDEX('5N inverse'!$A$15:$Y$15,1,'5N mesh'!$B$7+1)*Setup!$B$22</f>
        <v>0</v>
      </c>
      <c r="R152" s="0" t="n">
        <f aca="false">SUMPRODUCT('5N inverse'!$A$16:$Y$16,'5N mesh'!$B$37:$Z$37,$E151:$AC151)+'5N inverse'!$A$16*$C152/Setup!$B$17+INDEX('5N inverse'!$A$16:$Y$16,1,'5N mesh'!$B$7+1)*Setup!$B$22</f>
        <v>0</v>
      </c>
      <c r="S152" s="0" t="n">
        <f aca="false">SUMPRODUCT('5N inverse'!$A$17:$Y$17,'5N mesh'!$B$37:$Z$37,$E151:$AC151)+'5N inverse'!$A$17*$C152/Setup!$B$17+INDEX('5N inverse'!$A$17:$Y$17,1,'5N mesh'!$B$7+1)*Setup!$B$22</f>
        <v>0</v>
      </c>
      <c r="T152" s="0" t="n">
        <f aca="false">SUMPRODUCT('5N inverse'!$A$18:$Y$18,'5N mesh'!$B$37:$Z$37,$E151:$AC151)+'5N inverse'!$A$18*$C152/Setup!$B$17+INDEX('5N inverse'!$A$18:$Y$18,1,'5N mesh'!$B$7+1)*Setup!$B$22</f>
        <v>0</v>
      </c>
      <c r="U152" s="0" t="n">
        <f aca="false">SUMPRODUCT('5N inverse'!$A$19:$Y$19,'5N mesh'!$B$37:$Z$37,$E151:$AC151)+'5N inverse'!$A$19*$C152/Setup!$B$17+INDEX('5N inverse'!$A$19:$Y$19,1,'5N mesh'!$B$7+1)*Setup!$B$22</f>
        <v>0</v>
      </c>
      <c r="V152" s="0" t="n">
        <f aca="false">SUMPRODUCT('5N inverse'!$A$20:$Y$20,'5N mesh'!$B$37:$Z$37,$E151:$AC151)+'5N inverse'!$A$20*$C152/Setup!$B$17+INDEX('5N inverse'!$A$20:$Y$20,1,'5N mesh'!$B$7+1)*Setup!$B$22</f>
        <v>0</v>
      </c>
      <c r="W152" s="0" t="n">
        <f aca="false">SUMPRODUCT('5N inverse'!$A$21:$Y$21,'5N mesh'!$B$37:$Z$37,$E151:$AC151)+'5N inverse'!$A$21*$C152/Setup!$B$17+INDEX('5N inverse'!$A$21:$Y$21,1,'5N mesh'!$B$7+1)*Setup!$B$22</f>
        <v>0</v>
      </c>
      <c r="X152" s="0" t="n">
        <f aca="false">SUMPRODUCT('5N inverse'!$A$22:$Y$22,'5N mesh'!$B$37:$Z$37,$E151:$AC151)+'5N inverse'!$A$22*$C152/Setup!$B$17+INDEX('5N inverse'!$A$22:$Y$22,1,'5N mesh'!$B$7+1)*Setup!$B$22</f>
        <v>0</v>
      </c>
      <c r="Y152" s="0" t="n">
        <f aca="false">SUMPRODUCT('5N inverse'!$A$23:$Y$23,'5N mesh'!$B$37:$Z$37,$E151:$AC151)+'5N inverse'!$A$23*$C152/Setup!$B$17+INDEX('5N inverse'!$A$23:$Y$23,1,'5N mesh'!$B$7+1)*Setup!$B$22</f>
        <v>0</v>
      </c>
      <c r="Z152" s="0" t="n">
        <f aca="false">SUMPRODUCT('5N inverse'!$A$24:$Y$24,'5N mesh'!$B$37:$Z$37,$E151:$AC151)+'5N inverse'!$A$24*$C152/Setup!$B$17+INDEX('5N inverse'!$A$24:$Y$24,1,'5N mesh'!$B$7+1)*Setup!$B$22</f>
        <v>0</v>
      </c>
      <c r="AA152" s="0" t="n">
        <f aca="false">SUMPRODUCT('5N inverse'!$A$25:$Y$25,'5N mesh'!$B$37:$Z$37,$E151:$AC151)+'5N inverse'!$A$25*$C152/Setup!$B$17+INDEX('5N inverse'!$A$25:$Y$25,1,'5N mesh'!$B$7+1)*Setup!$B$22</f>
        <v>0</v>
      </c>
      <c r="AB152" s="0" t="n">
        <f aca="false">SUMPRODUCT('5N inverse'!$A$26:$Y$26,'5N mesh'!$B$37:$Z$37,$E151:$AC151)+'5N inverse'!$A$26*$C152/Setup!$B$17+INDEX('5N inverse'!$A$26:$Y$26,1,'5N mesh'!$B$7+1)*Setup!$B$22</f>
        <v>0</v>
      </c>
      <c r="AC152" s="0" t="n">
        <f aca="false">SUMPRODUCT('5N inverse'!$A$27:$Y$27,'5N mesh'!$B$37:$Z$37,$E151:$AC151)+'5N inverse'!$A$27*$C152/Setup!$B$17+INDEX('5N inverse'!$A$27:$Y$27,1,'5N mesh'!$B$7+1)*Setup!$B$22</f>
        <v>0</v>
      </c>
    </row>
    <row r="153" customFormat="false" ht="15" hidden="false" customHeight="false" outlineLevel="0" collapsed="false">
      <c r="A153" s="0" t="n">
        <v>148</v>
      </c>
      <c r="B153" s="0" t="n">
        <f aca="false">A153*Setup!$B$11/3600</f>
        <v>12.3333333333333</v>
      </c>
      <c r="C153" s="0" t="n">
        <f aca="false">Setup!$B$7+Setup!$B$8*COS(2*PI()*(B153-Setup!$B$9)/24)</f>
        <v>26.2943057454042</v>
      </c>
      <c r="D153" s="0" t="n">
        <f aca="false">(C153-E153)/Setup!$B$17</f>
        <v>35.8039012666314</v>
      </c>
      <c r="E153" s="0" t="n">
        <f aca="false">SUMPRODUCT('5N inverse'!$A$3:$Y$3,'5N mesh'!$B$37:$Z$37,$E152:$AC152)+'5N inverse'!$A$3*$C153/Setup!$B$17+INDEX('5N inverse'!$A$3:$Y$3,1,'5N mesh'!$B$7+1)*Setup!$B$22</f>
        <v>21.6397985807421</v>
      </c>
      <c r="F153" s="0" t="n">
        <f aca="false">SUMPRODUCT('5N inverse'!$A$4:$Y$4,'5N mesh'!$B$37:$Z$37,$E152:$AC152)+'5N inverse'!$A$4*$C153/Setup!$B$17+INDEX('5N inverse'!$A$4:$Y$4,1,'5N mesh'!$B$7+1)*Setup!$B$22</f>
        <v>20.5408924341376</v>
      </c>
      <c r="G153" s="0" t="n">
        <f aca="false">SUMPRODUCT('5N inverse'!$A$5:$Y$5,'5N mesh'!$B$37:$Z$37,$E152:$AC152)+'5N inverse'!$A$5*$C153/Setup!$B$17+INDEX('5N inverse'!$A$5:$Y$5,1,'5N mesh'!$B$7+1)*Setup!$B$22</f>
        <v>18.3430801409287</v>
      </c>
      <c r="H153" s="0" t="n">
        <f aca="false">SUMPRODUCT('5N inverse'!$A$6:$Y$6,'5N mesh'!$B$37:$Z$37,$E152:$AC152)+'5N inverse'!$A$6*$C153/Setup!$B$17+INDEX('5N inverse'!$A$6:$Y$6,1,'5N mesh'!$B$7+1)*Setup!$B$22</f>
        <v>16.1452678477197</v>
      </c>
      <c r="I153" s="0" t="n">
        <f aca="false">SUMPRODUCT('5N inverse'!$A$7:$Y$7,'5N mesh'!$B$37:$Z$37,$E152:$AC152)+'5N inverse'!$A$7*$C153/Setup!$B$17+INDEX('5N inverse'!$A$7:$Y$7,1,'5N mesh'!$B$7+1)*Setup!$B$22</f>
        <v>15.0463617011152</v>
      </c>
      <c r="J153" s="0" t="n">
        <f aca="false">SUMPRODUCT('5N inverse'!$A$8:$Y$8,'5N mesh'!$B$37:$Z$37,$E152:$AC152)+'5N inverse'!$A$8*$C153/Setup!$B$17+INDEX('5N inverse'!$A$8:$Y$8,1,'5N mesh'!$B$7+1)*Setup!$B$22</f>
        <v>0</v>
      </c>
      <c r="K153" s="0" t="n">
        <f aca="false">SUMPRODUCT('5N inverse'!$A$9:$Y$9,'5N mesh'!$B$37:$Z$37,$E152:$AC152)+'5N inverse'!$A$9*$C153/Setup!$B$17+INDEX('5N inverse'!$A$9:$Y$9,1,'5N mesh'!$B$7+1)*Setup!$B$22</f>
        <v>0</v>
      </c>
      <c r="L153" s="0" t="n">
        <f aca="false">SUMPRODUCT('5N inverse'!$A$10:$Y$10,'5N mesh'!$B$37:$Z$37,$E152:$AC152)+'5N inverse'!$A$10*$C153/Setup!$B$17+INDEX('5N inverse'!$A$10:$Y$10,1,'5N mesh'!$B$7+1)*Setup!$B$22</f>
        <v>0</v>
      </c>
      <c r="M153" s="0" t="n">
        <f aca="false">SUMPRODUCT('5N inverse'!$A$11:$Y$11,'5N mesh'!$B$37:$Z$37,$E152:$AC152)+'5N inverse'!$A$11*$C153/Setup!$B$17+INDEX('5N inverse'!$A$11:$Y$11,1,'5N mesh'!$B$7+1)*Setup!$B$22</f>
        <v>0</v>
      </c>
      <c r="N153" s="0" t="n">
        <f aca="false">SUMPRODUCT('5N inverse'!$A$12:$Y$12,'5N mesh'!$B$37:$Z$37,$E152:$AC152)+'5N inverse'!$A$12*$C153/Setup!$B$17+INDEX('5N inverse'!$A$12:$Y$12,1,'5N mesh'!$B$7+1)*Setup!$B$22</f>
        <v>0</v>
      </c>
      <c r="O153" s="0" t="n">
        <f aca="false">SUMPRODUCT('5N inverse'!$A$13:$Y$13,'5N mesh'!$B$37:$Z$37,$E152:$AC152)+'5N inverse'!$A$13*$C153/Setup!$B$17+INDEX('5N inverse'!$A$13:$Y$13,1,'5N mesh'!$B$7+1)*Setup!$B$22</f>
        <v>0</v>
      </c>
      <c r="P153" s="0" t="n">
        <f aca="false">SUMPRODUCT('5N inverse'!$A$14:$Y$14,'5N mesh'!$B$37:$Z$37,$E152:$AC152)+'5N inverse'!$A$14*$C153/Setup!$B$17+INDEX('5N inverse'!$A$14:$Y$14,1,'5N mesh'!$B$7+1)*Setup!$B$22</f>
        <v>0</v>
      </c>
      <c r="Q153" s="0" t="n">
        <f aca="false">SUMPRODUCT('5N inverse'!$A$15:$Y$15,'5N mesh'!$B$37:$Z$37,$E152:$AC152)+'5N inverse'!$A$15*$C153/Setup!$B$17+INDEX('5N inverse'!$A$15:$Y$15,1,'5N mesh'!$B$7+1)*Setup!$B$22</f>
        <v>0</v>
      </c>
      <c r="R153" s="0" t="n">
        <f aca="false">SUMPRODUCT('5N inverse'!$A$16:$Y$16,'5N mesh'!$B$37:$Z$37,$E152:$AC152)+'5N inverse'!$A$16*$C153/Setup!$B$17+INDEX('5N inverse'!$A$16:$Y$16,1,'5N mesh'!$B$7+1)*Setup!$B$22</f>
        <v>0</v>
      </c>
      <c r="S153" s="0" t="n">
        <f aca="false">SUMPRODUCT('5N inverse'!$A$17:$Y$17,'5N mesh'!$B$37:$Z$37,$E152:$AC152)+'5N inverse'!$A$17*$C153/Setup!$B$17+INDEX('5N inverse'!$A$17:$Y$17,1,'5N mesh'!$B$7+1)*Setup!$B$22</f>
        <v>0</v>
      </c>
      <c r="T153" s="0" t="n">
        <f aca="false">SUMPRODUCT('5N inverse'!$A$18:$Y$18,'5N mesh'!$B$37:$Z$37,$E152:$AC152)+'5N inverse'!$A$18*$C153/Setup!$B$17+INDEX('5N inverse'!$A$18:$Y$18,1,'5N mesh'!$B$7+1)*Setup!$B$22</f>
        <v>0</v>
      </c>
      <c r="U153" s="0" t="n">
        <f aca="false">SUMPRODUCT('5N inverse'!$A$19:$Y$19,'5N mesh'!$B$37:$Z$37,$E152:$AC152)+'5N inverse'!$A$19*$C153/Setup!$B$17+INDEX('5N inverse'!$A$19:$Y$19,1,'5N mesh'!$B$7+1)*Setup!$B$22</f>
        <v>0</v>
      </c>
      <c r="V153" s="0" t="n">
        <f aca="false">SUMPRODUCT('5N inverse'!$A$20:$Y$20,'5N mesh'!$B$37:$Z$37,$E152:$AC152)+'5N inverse'!$A$20*$C153/Setup!$B$17+INDEX('5N inverse'!$A$20:$Y$20,1,'5N mesh'!$B$7+1)*Setup!$B$22</f>
        <v>0</v>
      </c>
      <c r="W153" s="0" t="n">
        <f aca="false">SUMPRODUCT('5N inverse'!$A$21:$Y$21,'5N mesh'!$B$37:$Z$37,$E152:$AC152)+'5N inverse'!$A$21*$C153/Setup!$B$17+INDEX('5N inverse'!$A$21:$Y$21,1,'5N mesh'!$B$7+1)*Setup!$B$22</f>
        <v>0</v>
      </c>
      <c r="X153" s="0" t="n">
        <f aca="false">SUMPRODUCT('5N inverse'!$A$22:$Y$22,'5N mesh'!$B$37:$Z$37,$E152:$AC152)+'5N inverse'!$A$22*$C153/Setup!$B$17+INDEX('5N inverse'!$A$22:$Y$22,1,'5N mesh'!$B$7+1)*Setup!$B$22</f>
        <v>0</v>
      </c>
      <c r="Y153" s="0" t="n">
        <f aca="false">SUMPRODUCT('5N inverse'!$A$23:$Y$23,'5N mesh'!$B$37:$Z$37,$E152:$AC152)+'5N inverse'!$A$23*$C153/Setup!$B$17+INDEX('5N inverse'!$A$23:$Y$23,1,'5N mesh'!$B$7+1)*Setup!$B$22</f>
        <v>0</v>
      </c>
      <c r="Z153" s="0" t="n">
        <f aca="false">SUMPRODUCT('5N inverse'!$A$24:$Y$24,'5N mesh'!$B$37:$Z$37,$E152:$AC152)+'5N inverse'!$A$24*$C153/Setup!$B$17+INDEX('5N inverse'!$A$24:$Y$24,1,'5N mesh'!$B$7+1)*Setup!$B$22</f>
        <v>0</v>
      </c>
      <c r="AA153" s="0" t="n">
        <f aca="false">SUMPRODUCT('5N inverse'!$A$25:$Y$25,'5N mesh'!$B$37:$Z$37,$E152:$AC152)+'5N inverse'!$A$25*$C153/Setup!$B$17+INDEX('5N inverse'!$A$25:$Y$25,1,'5N mesh'!$B$7+1)*Setup!$B$22</f>
        <v>0</v>
      </c>
      <c r="AB153" s="0" t="n">
        <f aca="false">SUMPRODUCT('5N inverse'!$A$26:$Y$26,'5N mesh'!$B$37:$Z$37,$E152:$AC152)+'5N inverse'!$A$26*$C153/Setup!$B$17+INDEX('5N inverse'!$A$26:$Y$26,1,'5N mesh'!$B$7+1)*Setup!$B$22</f>
        <v>0</v>
      </c>
      <c r="AC153" s="0" t="n">
        <f aca="false">SUMPRODUCT('5N inverse'!$A$27:$Y$27,'5N mesh'!$B$37:$Z$37,$E152:$AC152)+'5N inverse'!$A$27*$C153/Setup!$B$17+INDEX('5N inverse'!$A$27:$Y$27,1,'5N mesh'!$B$7+1)*Setup!$B$22</f>
        <v>0</v>
      </c>
    </row>
    <row r="154" customFormat="false" ht="15" hidden="false" customHeight="false" outlineLevel="0" collapsed="false">
      <c r="A154" s="0" t="n">
        <v>149</v>
      </c>
      <c r="B154" s="0" t="n">
        <f aca="false">A154*Setup!$B$11/3600</f>
        <v>12.4166666666667</v>
      </c>
      <c r="C154" s="0" t="n">
        <f aca="false">Setup!$B$7+Setup!$B$8*COS(2*PI()*(B154-Setup!$B$9)/24)</f>
        <v>26.3652385934543</v>
      </c>
      <c r="D154" s="0" t="n">
        <f aca="false">(C154-E154)/Setup!$B$17</f>
        <v>35.8976782097603</v>
      </c>
      <c r="E154" s="0" t="n">
        <f aca="false">SUMPRODUCT('5N inverse'!$A$3:$Y$3,'5N mesh'!$B$37:$Z$37,$E153:$AC153)+'5N inverse'!$A$3*$C154/Setup!$B$17+INDEX('5N inverse'!$A$3:$Y$3,1,'5N mesh'!$B$7+1)*Setup!$B$22</f>
        <v>21.6985404261855</v>
      </c>
      <c r="F154" s="0" t="n">
        <f aca="false">SUMPRODUCT('5N inverse'!$A$4:$Y$4,'5N mesh'!$B$37:$Z$37,$E153:$AC153)+'5N inverse'!$A$4*$C154/Setup!$B$17+INDEX('5N inverse'!$A$4:$Y$4,1,'5N mesh'!$B$7+1)*Setup!$B$22</f>
        <v>20.5899165597405</v>
      </c>
      <c r="G154" s="0" t="n">
        <f aca="false">SUMPRODUCT('5N inverse'!$A$5:$Y$5,'5N mesh'!$B$37:$Z$37,$E153:$AC153)+'5N inverse'!$A$5*$C154/Setup!$B$17+INDEX('5N inverse'!$A$5:$Y$5,1,'5N mesh'!$B$7+1)*Setup!$B$22</f>
        <v>18.3726688268506</v>
      </c>
      <c r="H154" s="0" t="n">
        <f aca="false">SUMPRODUCT('5N inverse'!$A$6:$Y$6,'5N mesh'!$B$37:$Z$37,$E153:$AC153)+'5N inverse'!$A$6*$C154/Setup!$B$17+INDEX('5N inverse'!$A$6:$Y$6,1,'5N mesh'!$B$7+1)*Setup!$B$22</f>
        <v>16.1554210939607</v>
      </c>
      <c r="I154" s="0" t="n">
        <f aca="false">SUMPRODUCT('5N inverse'!$A$7:$Y$7,'5N mesh'!$B$37:$Z$37,$E153:$AC153)+'5N inverse'!$A$7*$C154/Setup!$B$17+INDEX('5N inverse'!$A$7:$Y$7,1,'5N mesh'!$B$7+1)*Setup!$B$22</f>
        <v>15.0467972275158</v>
      </c>
      <c r="J154" s="0" t="n">
        <f aca="false">SUMPRODUCT('5N inverse'!$A$8:$Y$8,'5N mesh'!$B$37:$Z$37,$E153:$AC153)+'5N inverse'!$A$8*$C154/Setup!$B$17+INDEX('5N inverse'!$A$8:$Y$8,1,'5N mesh'!$B$7+1)*Setup!$B$22</f>
        <v>0</v>
      </c>
      <c r="K154" s="0" t="n">
        <f aca="false">SUMPRODUCT('5N inverse'!$A$9:$Y$9,'5N mesh'!$B$37:$Z$37,$E153:$AC153)+'5N inverse'!$A$9*$C154/Setup!$B$17+INDEX('5N inverse'!$A$9:$Y$9,1,'5N mesh'!$B$7+1)*Setup!$B$22</f>
        <v>0</v>
      </c>
      <c r="L154" s="0" t="n">
        <f aca="false">SUMPRODUCT('5N inverse'!$A$10:$Y$10,'5N mesh'!$B$37:$Z$37,$E153:$AC153)+'5N inverse'!$A$10*$C154/Setup!$B$17+INDEX('5N inverse'!$A$10:$Y$10,1,'5N mesh'!$B$7+1)*Setup!$B$22</f>
        <v>0</v>
      </c>
      <c r="M154" s="0" t="n">
        <f aca="false">SUMPRODUCT('5N inverse'!$A$11:$Y$11,'5N mesh'!$B$37:$Z$37,$E153:$AC153)+'5N inverse'!$A$11*$C154/Setup!$B$17+INDEX('5N inverse'!$A$11:$Y$11,1,'5N mesh'!$B$7+1)*Setup!$B$22</f>
        <v>0</v>
      </c>
      <c r="N154" s="0" t="n">
        <f aca="false">SUMPRODUCT('5N inverse'!$A$12:$Y$12,'5N mesh'!$B$37:$Z$37,$E153:$AC153)+'5N inverse'!$A$12*$C154/Setup!$B$17+INDEX('5N inverse'!$A$12:$Y$12,1,'5N mesh'!$B$7+1)*Setup!$B$22</f>
        <v>0</v>
      </c>
      <c r="O154" s="0" t="n">
        <f aca="false">SUMPRODUCT('5N inverse'!$A$13:$Y$13,'5N mesh'!$B$37:$Z$37,$E153:$AC153)+'5N inverse'!$A$13*$C154/Setup!$B$17+INDEX('5N inverse'!$A$13:$Y$13,1,'5N mesh'!$B$7+1)*Setup!$B$22</f>
        <v>0</v>
      </c>
      <c r="P154" s="0" t="n">
        <f aca="false">SUMPRODUCT('5N inverse'!$A$14:$Y$14,'5N mesh'!$B$37:$Z$37,$E153:$AC153)+'5N inverse'!$A$14*$C154/Setup!$B$17+INDEX('5N inverse'!$A$14:$Y$14,1,'5N mesh'!$B$7+1)*Setup!$B$22</f>
        <v>0</v>
      </c>
      <c r="Q154" s="0" t="n">
        <f aca="false">SUMPRODUCT('5N inverse'!$A$15:$Y$15,'5N mesh'!$B$37:$Z$37,$E153:$AC153)+'5N inverse'!$A$15*$C154/Setup!$B$17+INDEX('5N inverse'!$A$15:$Y$15,1,'5N mesh'!$B$7+1)*Setup!$B$22</f>
        <v>0</v>
      </c>
      <c r="R154" s="0" t="n">
        <f aca="false">SUMPRODUCT('5N inverse'!$A$16:$Y$16,'5N mesh'!$B$37:$Z$37,$E153:$AC153)+'5N inverse'!$A$16*$C154/Setup!$B$17+INDEX('5N inverse'!$A$16:$Y$16,1,'5N mesh'!$B$7+1)*Setup!$B$22</f>
        <v>0</v>
      </c>
      <c r="S154" s="0" t="n">
        <f aca="false">SUMPRODUCT('5N inverse'!$A$17:$Y$17,'5N mesh'!$B$37:$Z$37,$E153:$AC153)+'5N inverse'!$A$17*$C154/Setup!$B$17+INDEX('5N inverse'!$A$17:$Y$17,1,'5N mesh'!$B$7+1)*Setup!$B$22</f>
        <v>0</v>
      </c>
      <c r="T154" s="0" t="n">
        <f aca="false">SUMPRODUCT('5N inverse'!$A$18:$Y$18,'5N mesh'!$B$37:$Z$37,$E153:$AC153)+'5N inverse'!$A$18*$C154/Setup!$B$17+INDEX('5N inverse'!$A$18:$Y$18,1,'5N mesh'!$B$7+1)*Setup!$B$22</f>
        <v>0</v>
      </c>
      <c r="U154" s="0" t="n">
        <f aca="false">SUMPRODUCT('5N inverse'!$A$19:$Y$19,'5N mesh'!$B$37:$Z$37,$E153:$AC153)+'5N inverse'!$A$19*$C154/Setup!$B$17+INDEX('5N inverse'!$A$19:$Y$19,1,'5N mesh'!$B$7+1)*Setup!$B$22</f>
        <v>0</v>
      </c>
      <c r="V154" s="0" t="n">
        <f aca="false">SUMPRODUCT('5N inverse'!$A$20:$Y$20,'5N mesh'!$B$37:$Z$37,$E153:$AC153)+'5N inverse'!$A$20*$C154/Setup!$B$17+INDEX('5N inverse'!$A$20:$Y$20,1,'5N mesh'!$B$7+1)*Setup!$B$22</f>
        <v>0</v>
      </c>
      <c r="W154" s="0" t="n">
        <f aca="false">SUMPRODUCT('5N inverse'!$A$21:$Y$21,'5N mesh'!$B$37:$Z$37,$E153:$AC153)+'5N inverse'!$A$21*$C154/Setup!$B$17+INDEX('5N inverse'!$A$21:$Y$21,1,'5N mesh'!$B$7+1)*Setup!$B$22</f>
        <v>0</v>
      </c>
      <c r="X154" s="0" t="n">
        <f aca="false">SUMPRODUCT('5N inverse'!$A$22:$Y$22,'5N mesh'!$B$37:$Z$37,$E153:$AC153)+'5N inverse'!$A$22*$C154/Setup!$B$17+INDEX('5N inverse'!$A$22:$Y$22,1,'5N mesh'!$B$7+1)*Setup!$B$22</f>
        <v>0</v>
      </c>
      <c r="Y154" s="0" t="n">
        <f aca="false">SUMPRODUCT('5N inverse'!$A$23:$Y$23,'5N mesh'!$B$37:$Z$37,$E153:$AC153)+'5N inverse'!$A$23*$C154/Setup!$B$17+INDEX('5N inverse'!$A$23:$Y$23,1,'5N mesh'!$B$7+1)*Setup!$B$22</f>
        <v>0</v>
      </c>
      <c r="Z154" s="0" t="n">
        <f aca="false">SUMPRODUCT('5N inverse'!$A$24:$Y$24,'5N mesh'!$B$37:$Z$37,$E153:$AC153)+'5N inverse'!$A$24*$C154/Setup!$B$17+INDEX('5N inverse'!$A$24:$Y$24,1,'5N mesh'!$B$7+1)*Setup!$B$22</f>
        <v>0</v>
      </c>
      <c r="AA154" s="0" t="n">
        <f aca="false">SUMPRODUCT('5N inverse'!$A$25:$Y$25,'5N mesh'!$B$37:$Z$37,$E153:$AC153)+'5N inverse'!$A$25*$C154/Setup!$B$17+INDEX('5N inverse'!$A$25:$Y$25,1,'5N mesh'!$B$7+1)*Setup!$B$22</f>
        <v>0</v>
      </c>
      <c r="AB154" s="0" t="n">
        <f aca="false">SUMPRODUCT('5N inverse'!$A$26:$Y$26,'5N mesh'!$B$37:$Z$37,$E153:$AC153)+'5N inverse'!$A$26*$C154/Setup!$B$17+INDEX('5N inverse'!$A$26:$Y$26,1,'5N mesh'!$B$7+1)*Setup!$B$22</f>
        <v>0</v>
      </c>
      <c r="AC154" s="0" t="n">
        <f aca="false">SUMPRODUCT('5N inverse'!$A$27:$Y$27,'5N mesh'!$B$37:$Z$37,$E153:$AC153)+'5N inverse'!$A$27*$C154/Setup!$B$17+INDEX('5N inverse'!$A$27:$Y$27,1,'5N mesh'!$B$7+1)*Setup!$B$22</f>
        <v>0</v>
      </c>
    </row>
    <row r="155" customFormat="false" ht="15" hidden="false" customHeight="false" outlineLevel="0" collapsed="false">
      <c r="A155" s="0" t="n">
        <v>150</v>
      </c>
      <c r="B155" s="0" t="n">
        <f aca="false">A155*Setup!$B$11/3600</f>
        <v>12.5</v>
      </c>
      <c r="C155" s="0" t="n">
        <f aca="false">Setup!$B$7+Setup!$B$8*COS(2*PI()*(B155-Setup!$B$9)/24)</f>
        <v>26.4350457160349</v>
      </c>
      <c r="D155" s="0" t="n">
        <f aca="false">(C155-E155)/Setup!$B$17</f>
        <v>35.9818564454334</v>
      </c>
      <c r="E155" s="0" t="n">
        <f aca="false">SUMPRODUCT('5N inverse'!$A$3:$Y$3,'5N mesh'!$B$37:$Z$37,$E154:$AC154)+'5N inverse'!$A$3*$C155/Setup!$B$17+INDEX('5N inverse'!$A$3:$Y$3,1,'5N mesh'!$B$7+1)*Setup!$B$22</f>
        <v>21.7574043781285</v>
      </c>
      <c r="F155" s="0" t="n">
        <f aca="false">SUMPRODUCT('5N inverse'!$A$4:$Y$4,'5N mesh'!$B$37:$Z$37,$E154:$AC154)+'5N inverse'!$A$4*$C155/Setup!$B$17+INDEX('5N inverse'!$A$4:$Y$4,1,'5N mesh'!$B$7+1)*Setup!$B$22</f>
        <v>20.6390428855628</v>
      </c>
      <c r="G155" s="0" t="n">
        <f aca="false">SUMPRODUCT('5N inverse'!$A$5:$Y$5,'5N mesh'!$B$37:$Z$37,$E154:$AC154)+'5N inverse'!$A$5*$C155/Setup!$B$17+INDEX('5N inverse'!$A$5:$Y$5,1,'5N mesh'!$B$7+1)*Setup!$B$22</f>
        <v>18.4023199004313</v>
      </c>
      <c r="H155" s="0" t="n">
        <f aca="false">SUMPRODUCT('5N inverse'!$A$6:$Y$6,'5N mesh'!$B$37:$Z$37,$E154:$AC154)+'5N inverse'!$A$6*$C155/Setup!$B$17+INDEX('5N inverse'!$A$6:$Y$6,1,'5N mesh'!$B$7+1)*Setup!$B$22</f>
        <v>16.1655969152998</v>
      </c>
      <c r="I155" s="0" t="n">
        <f aca="false">SUMPRODUCT('5N inverse'!$A$7:$Y$7,'5N mesh'!$B$37:$Z$37,$E154:$AC154)+'5N inverse'!$A$7*$C155/Setup!$B$17+INDEX('5N inverse'!$A$7:$Y$7,1,'5N mesh'!$B$7+1)*Setup!$B$22</f>
        <v>15.0472354227341</v>
      </c>
      <c r="J155" s="0" t="n">
        <f aca="false">SUMPRODUCT('5N inverse'!$A$8:$Y$8,'5N mesh'!$B$37:$Z$37,$E154:$AC154)+'5N inverse'!$A$8*$C155/Setup!$B$17+INDEX('5N inverse'!$A$8:$Y$8,1,'5N mesh'!$B$7+1)*Setup!$B$22</f>
        <v>0</v>
      </c>
      <c r="K155" s="0" t="n">
        <f aca="false">SUMPRODUCT('5N inverse'!$A$9:$Y$9,'5N mesh'!$B$37:$Z$37,$E154:$AC154)+'5N inverse'!$A$9*$C155/Setup!$B$17+INDEX('5N inverse'!$A$9:$Y$9,1,'5N mesh'!$B$7+1)*Setup!$B$22</f>
        <v>0</v>
      </c>
      <c r="L155" s="0" t="n">
        <f aca="false">SUMPRODUCT('5N inverse'!$A$10:$Y$10,'5N mesh'!$B$37:$Z$37,$E154:$AC154)+'5N inverse'!$A$10*$C155/Setup!$B$17+INDEX('5N inverse'!$A$10:$Y$10,1,'5N mesh'!$B$7+1)*Setup!$B$22</f>
        <v>0</v>
      </c>
      <c r="M155" s="0" t="n">
        <f aca="false">SUMPRODUCT('5N inverse'!$A$11:$Y$11,'5N mesh'!$B$37:$Z$37,$E154:$AC154)+'5N inverse'!$A$11*$C155/Setup!$B$17+INDEX('5N inverse'!$A$11:$Y$11,1,'5N mesh'!$B$7+1)*Setup!$B$22</f>
        <v>0</v>
      </c>
      <c r="N155" s="0" t="n">
        <f aca="false">SUMPRODUCT('5N inverse'!$A$12:$Y$12,'5N mesh'!$B$37:$Z$37,$E154:$AC154)+'5N inverse'!$A$12*$C155/Setup!$B$17+INDEX('5N inverse'!$A$12:$Y$12,1,'5N mesh'!$B$7+1)*Setup!$B$22</f>
        <v>0</v>
      </c>
      <c r="O155" s="0" t="n">
        <f aca="false">SUMPRODUCT('5N inverse'!$A$13:$Y$13,'5N mesh'!$B$37:$Z$37,$E154:$AC154)+'5N inverse'!$A$13*$C155/Setup!$B$17+INDEX('5N inverse'!$A$13:$Y$13,1,'5N mesh'!$B$7+1)*Setup!$B$22</f>
        <v>0</v>
      </c>
      <c r="P155" s="0" t="n">
        <f aca="false">SUMPRODUCT('5N inverse'!$A$14:$Y$14,'5N mesh'!$B$37:$Z$37,$E154:$AC154)+'5N inverse'!$A$14*$C155/Setup!$B$17+INDEX('5N inverse'!$A$14:$Y$14,1,'5N mesh'!$B$7+1)*Setup!$B$22</f>
        <v>0</v>
      </c>
      <c r="Q155" s="0" t="n">
        <f aca="false">SUMPRODUCT('5N inverse'!$A$15:$Y$15,'5N mesh'!$B$37:$Z$37,$E154:$AC154)+'5N inverse'!$A$15*$C155/Setup!$B$17+INDEX('5N inverse'!$A$15:$Y$15,1,'5N mesh'!$B$7+1)*Setup!$B$22</f>
        <v>0</v>
      </c>
      <c r="R155" s="0" t="n">
        <f aca="false">SUMPRODUCT('5N inverse'!$A$16:$Y$16,'5N mesh'!$B$37:$Z$37,$E154:$AC154)+'5N inverse'!$A$16*$C155/Setup!$B$17+INDEX('5N inverse'!$A$16:$Y$16,1,'5N mesh'!$B$7+1)*Setup!$B$22</f>
        <v>0</v>
      </c>
      <c r="S155" s="0" t="n">
        <f aca="false">SUMPRODUCT('5N inverse'!$A$17:$Y$17,'5N mesh'!$B$37:$Z$37,$E154:$AC154)+'5N inverse'!$A$17*$C155/Setup!$B$17+INDEX('5N inverse'!$A$17:$Y$17,1,'5N mesh'!$B$7+1)*Setup!$B$22</f>
        <v>0</v>
      </c>
      <c r="T155" s="0" t="n">
        <f aca="false">SUMPRODUCT('5N inverse'!$A$18:$Y$18,'5N mesh'!$B$37:$Z$37,$E154:$AC154)+'5N inverse'!$A$18*$C155/Setup!$B$17+INDEX('5N inverse'!$A$18:$Y$18,1,'5N mesh'!$B$7+1)*Setup!$B$22</f>
        <v>0</v>
      </c>
      <c r="U155" s="0" t="n">
        <f aca="false">SUMPRODUCT('5N inverse'!$A$19:$Y$19,'5N mesh'!$B$37:$Z$37,$E154:$AC154)+'5N inverse'!$A$19*$C155/Setup!$B$17+INDEX('5N inverse'!$A$19:$Y$19,1,'5N mesh'!$B$7+1)*Setup!$B$22</f>
        <v>0</v>
      </c>
      <c r="V155" s="0" t="n">
        <f aca="false">SUMPRODUCT('5N inverse'!$A$20:$Y$20,'5N mesh'!$B$37:$Z$37,$E154:$AC154)+'5N inverse'!$A$20*$C155/Setup!$B$17+INDEX('5N inverse'!$A$20:$Y$20,1,'5N mesh'!$B$7+1)*Setup!$B$22</f>
        <v>0</v>
      </c>
      <c r="W155" s="0" t="n">
        <f aca="false">SUMPRODUCT('5N inverse'!$A$21:$Y$21,'5N mesh'!$B$37:$Z$37,$E154:$AC154)+'5N inverse'!$A$21*$C155/Setup!$B$17+INDEX('5N inverse'!$A$21:$Y$21,1,'5N mesh'!$B$7+1)*Setup!$B$22</f>
        <v>0</v>
      </c>
      <c r="X155" s="0" t="n">
        <f aca="false">SUMPRODUCT('5N inverse'!$A$22:$Y$22,'5N mesh'!$B$37:$Z$37,$E154:$AC154)+'5N inverse'!$A$22*$C155/Setup!$B$17+INDEX('5N inverse'!$A$22:$Y$22,1,'5N mesh'!$B$7+1)*Setup!$B$22</f>
        <v>0</v>
      </c>
      <c r="Y155" s="0" t="n">
        <f aca="false">SUMPRODUCT('5N inverse'!$A$23:$Y$23,'5N mesh'!$B$37:$Z$37,$E154:$AC154)+'5N inverse'!$A$23*$C155/Setup!$B$17+INDEX('5N inverse'!$A$23:$Y$23,1,'5N mesh'!$B$7+1)*Setup!$B$22</f>
        <v>0</v>
      </c>
      <c r="Z155" s="0" t="n">
        <f aca="false">SUMPRODUCT('5N inverse'!$A$24:$Y$24,'5N mesh'!$B$37:$Z$37,$E154:$AC154)+'5N inverse'!$A$24*$C155/Setup!$B$17+INDEX('5N inverse'!$A$24:$Y$24,1,'5N mesh'!$B$7+1)*Setup!$B$22</f>
        <v>0</v>
      </c>
      <c r="AA155" s="0" t="n">
        <f aca="false">SUMPRODUCT('5N inverse'!$A$25:$Y$25,'5N mesh'!$B$37:$Z$37,$E154:$AC154)+'5N inverse'!$A$25*$C155/Setup!$B$17+INDEX('5N inverse'!$A$25:$Y$25,1,'5N mesh'!$B$7+1)*Setup!$B$22</f>
        <v>0</v>
      </c>
      <c r="AB155" s="0" t="n">
        <f aca="false">SUMPRODUCT('5N inverse'!$A$26:$Y$26,'5N mesh'!$B$37:$Z$37,$E154:$AC154)+'5N inverse'!$A$26*$C155/Setup!$B$17+INDEX('5N inverse'!$A$26:$Y$26,1,'5N mesh'!$B$7+1)*Setup!$B$22</f>
        <v>0</v>
      </c>
      <c r="AC155" s="0" t="n">
        <f aca="false">SUMPRODUCT('5N inverse'!$A$27:$Y$27,'5N mesh'!$B$37:$Z$37,$E154:$AC154)+'5N inverse'!$A$27*$C155/Setup!$B$17+INDEX('5N inverse'!$A$27:$Y$27,1,'5N mesh'!$B$7+1)*Setup!$B$22</f>
        <v>0</v>
      </c>
    </row>
    <row r="156" customFormat="false" ht="15" hidden="false" customHeight="false" outlineLevel="0" collapsed="false">
      <c r="A156" s="0" t="n">
        <v>151</v>
      </c>
      <c r="B156" s="0" t="n">
        <f aca="false">A156*Setup!$B$11/3600</f>
        <v>12.5833333333333</v>
      </c>
      <c r="C156" s="0" t="n">
        <f aca="false">Setup!$B$7+Setup!$B$8*COS(2*PI()*(B156-Setup!$B$9)/24)</f>
        <v>26.5036938887362</v>
      </c>
      <c r="D156" s="0" t="n">
        <f aca="false">(C156-E156)/Setup!$B$17</f>
        <v>36.0563081850225</v>
      </c>
      <c r="E156" s="0" t="n">
        <f aca="false">SUMPRODUCT('5N inverse'!$A$3:$Y$3,'5N mesh'!$B$37:$Z$37,$E155:$AC155)+'5N inverse'!$A$3*$C156/Setup!$B$17+INDEX('5N inverse'!$A$3:$Y$3,1,'5N mesh'!$B$7+1)*Setup!$B$22</f>
        <v>21.8163738246833</v>
      </c>
      <c r="F156" s="0" t="n">
        <f aca="false">SUMPRODUCT('5N inverse'!$A$4:$Y$4,'5N mesh'!$B$37:$Z$37,$E155:$AC155)+'5N inverse'!$A$4*$C156/Setup!$B$17+INDEX('5N inverse'!$A$4:$Y$4,1,'5N mesh'!$B$7+1)*Setup!$B$22</f>
        <v>20.6882575561967</v>
      </c>
      <c r="G156" s="0" t="n">
        <f aca="false">SUMPRODUCT('5N inverse'!$A$5:$Y$5,'5N mesh'!$B$37:$Z$37,$E155:$AC155)+'5N inverse'!$A$5*$C156/Setup!$B$17+INDEX('5N inverse'!$A$5:$Y$5,1,'5N mesh'!$B$7+1)*Setup!$B$22</f>
        <v>18.4320250192234</v>
      </c>
      <c r="H156" s="0" t="n">
        <f aca="false">SUMPRODUCT('5N inverse'!$A$6:$Y$6,'5N mesh'!$B$37:$Z$37,$E155:$AC155)+'5N inverse'!$A$6*$C156/Setup!$B$17+INDEX('5N inverse'!$A$6:$Y$6,1,'5N mesh'!$B$7+1)*Setup!$B$22</f>
        <v>16.1757924822501</v>
      </c>
      <c r="I156" s="0" t="n">
        <f aca="false">SUMPRODUCT('5N inverse'!$A$7:$Y$7,'5N mesh'!$B$37:$Z$37,$E155:$AC155)+'5N inverse'!$A$7*$C156/Setup!$B$17+INDEX('5N inverse'!$A$7:$Y$7,1,'5N mesh'!$B$7+1)*Setup!$B$22</f>
        <v>15.0476762137634</v>
      </c>
      <c r="J156" s="0" t="n">
        <f aca="false">SUMPRODUCT('5N inverse'!$A$8:$Y$8,'5N mesh'!$B$37:$Z$37,$E155:$AC155)+'5N inverse'!$A$8*$C156/Setup!$B$17+INDEX('5N inverse'!$A$8:$Y$8,1,'5N mesh'!$B$7+1)*Setup!$B$22</f>
        <v>0</v>
      </c>
      <c r="K156" s="0" t="n">
        <f aca="false">SUMPRODUCT('5N inverse'!$A$9:$Y$9,'5N mesh'!$B$37:$Z$37,$E155:$AC155)+'5N inverse'!$A$9*$C156/Setup!$B$17+INDEX('5N inverse'!$A$9:$Y$9,1,'5N mesh'!$B$7+1)*Setup!$B$22</f>
        <v>0</v>
      </c>
      <c r="L156" s="0" t="n">
        <f aca="false">SUMPRODUCT('5N inverse'!$A$10:$Y$10,'5N mesh'!$B$37:$Z$37,$E155:$AC155)+'5N inverse'!$A$10*$C156/Setup!$B$17+INDEX('5N inverse'!$A$10:$Y$10,1,'5N mesh'!$B$7+1)*Setup!$B$22</f>
        <v>0</v>
      </c>
      <c r="M156" s="0" t="n">
        <f aca="false">SUMPRODUCT('5N inverse'!$A$11:$Y$11,'5N mesh'!$B$37:$Z$37,$E155:$AC155)+'5N inverse'!$A$11*$C156/Setup!$B$17+INDEX('5N inverse'!$A$11:$Y$11,1,'5N mesh'!$B$7+1)*Setup!$B$22</f>
        <v>0</v>
      </c>
      <c r="N156" s="0" t="n">
        <f aca="false">SUMPRODUCT('5N inverse'!$A$12:$Y$12,'5N mesh'!$B$37:$Z$37,$E155:$AC155)+'5N inverse'!$A$12*$C156/Setup!$B$17+INDEX('5N inverse'!$A$12:$Y$12,1,'5N mesh'!$B$7+1)*Setup!$B$22</f>
        <v>0</v>
      </c>
      <c r="O156" s="0" t="n">
        <f aca="false">SUMPRODUCT('5N inverse'!$A$13:$Y$13,'5N mesh'!$B$37:$Z$37,$E155:$AC155)+'5N inverse'!$A$13*$C156/Setup!$B$17+INDEX('5N inverse'!$A$13:$Y$13,1,'5N mesh'!$B$7+1)*Setup!$B$22</f>
        <v>0</v>
      </c>
      <c r="P156" s="0" t="n">
        <f aca="false">SUMPRODUCT('5N inverse'!$A$14:$Y$14,'5N mesh'!$B$37:$Z$37,$E155:$AC155)+'5N inverse'!$A$14*$C156/Setup!$B$17+INDEX('5N inverse'!$A$14:$Y$14,1,'5N mesh'!$B$7+1)*Setup!$B$22</f>
        <v>0</v>
      </c>
      <c r="Q156" s="0" t="n">
        <f aca="false">SUMPRODUCT('5N inverse'!$A$15:$Y$15,'5N mesh'!$B$37:$Z$37,$E155:$AC155)+'5N inverse'!$A$15*$C156/Setup!$B$17+INDEX('5N inverse'!$A$15:$Y$15,1,'5N mesh'!$B$7+1)*Setup!$B$22</f>
        <v>0</v>
      </c>
      <c r="R156" s="0" t="n">
        <f aca="false">SUMPRODUCT('5N inverse'!$A$16:$Y$16,'5N mesh'!$B$37:$Z$37,$E155:$AC155)+'5N inverse'!$A$16*$C156/Setup!$B$17+INDEX('5N inverse'!$A$16:$Y$16,1,'5N mesh'!$B$7+1)*Setup!$B$22</f>
        <v>0</v>
      </c>
      <c r="S156" s="0" t="n">
        <f aca="false">SUMPRODUCT('5N inverse'!$A$17:$Y$17,'5N mesh'!$B$37:$Z$37,$E155:$AC155)+'5N inverse'!$A$17*$C156/Setup!$B$17+INDEX('5N inverse'!$A$17:$Y$17,1,'5N mesh'!$B$7+1)*Setup!$B$22</f>
        <v>0</v>
      </c>
      <c r="T156" s="0" t="n">
        <f aca="false">SUMPRODUCT('5N inverse'!$A$18:$Y$18,'5N mesh'!$B$37:$Z$37,$E155:$AC155)+'5N inverse'!$A$18*$C156/Setup!$B$17+INDEX('5N inverse'!$A$18:$Y$18,1,'5N mesh'!$B$7+1)*Setup!$B$22</f>
        <v>0</v>
      </c>
      <c r="U156" s="0" t="n">
        <f aca="false">SUMPRODUCT('5N inverse'!$A$19:$Y$19,'5N mesh'!$B$37:$Z$37,$E155:$AC155)+'5N inverse'!$A$19*$C156/Setup!$B$17+INDEX('5N inverse'!$A$19:$Y$19,1,'5N mesh'!$B$7+1)*Setup!$B$22</f>
        <v>0</v>
      </c>
      <c r="V156" s="0" t="n">
        <f aca="false">SUMPRODUCT('5N inverse'!$A$20:$Y$20,'5N mesh'!$B$37:$Z$37,$E155:$AC155)+'5N inverse'!$A$20*$C156/Setup!$B$17+INDEX('5N inverse'!$A$20:$Y$20,1,'5N mesh'!$B$7+1)*Setup!$B$22</f>
        <v>0</v>
      </c>
      <c r="W156" s="0" t="n">
        <f aca="false">SUMPRODUCT('5N inverse'!$A$21:$Y$21,'5N mesh'!$B$37:$Z$37,$E155:$AC155)+'5N inverse'!$A$21*$C156/Setup!$B$17+INDEX('5N inverse'!$A$21:$Y$21,1,'5N mesh'!$B$7+1)*Setup!$B$22</f>
        <v>0</v>
      </c>
      <c r="X156" s="0" t="n">
        <f aca="false">SUMPRODUCT('5N inverse'!$A$22:$Y$22,'5N mesh'!$B$37:$Z$37,$E155:$AC155)+'5N inverse'!$A$22*$C156/Setup!$B$17+INDEX('5N inverse'!$A$22:$Y$22,1,'5N mesh'!$B$7+1)*Setup!$B$22</f>
        <v>0</v>
      </c>
      <c r="Y156" s="0" t="n">
        <f aca="false">SUMPRODUCT('5N inverse'!$A$23:$Y$23,'5N mesh'!$B$37:$Z$37,$E155:$AC155)+'5N inverse'!$A$23*$C156/Setup!$B$17+INDEX('5N inverse'!$A$23:$Y$23,1,'5N mesh'!$B$7+1)*Setup!$B$22</f>
        <v>0</v>
      </c>
      <c r="Z156" s="0" t="n">
        <f aca="false">SUMPRODUCT('5N inverse'!$A$24:$Y$24,'5N mesh'!$B$37:$Z$37,$E155:$AC155)+'5N inverse'!$A$24*$C156/Setup!$B$17+INDEX('5N inverse'!$A$24:$Y$24,1,'5N mesh'!$B$7+1)*Setup!$B$22</f>
        <v>0</v>
      </c>
      <c r="AA156" s="0" t="n">
        <f aca="false">SUMPRODUCT('5N inverse'!$A$25:$Y$25,'5N mesh'!$B$37:$Z$37,$E155:$AC155)+'5N inverse'!$A$25*$C156/Setup!$B$17+INDEX('5N inverse'!$A$25:$Y$25,1,'5N mesh'!$B$7+1)*Setup!$B$22</f>
        <v>0</v>
      </c>
      <c r="AB156" s="0" t="n">
        <f aca="false">SUMPRODUCT('5N inverse'!$A$26:$Y$26,'5N mesh'!$B$37:$Z$37,$E155:$AC155)+'5N inverse'!$A$26*$C156/Setup!$B$17+INDEX('5N inverse'!$A$26:$Y$26,1,'5N mesh'!$B$7+1)*Setup!$B$22</f>
        <v>0</v>
      </c>
      <c r="AC156" s="0" t="n">
        <f aca="false">SUMPRODUCT('5N inverse'!$A$27:$Y$27,'5N mesh'!$B$37:$Z$37,$E155:$AC155)+'5N inverse'!$A$27*$C156/Setup!$B$17+INDEX('5N inverse'!$A$27:$Y$27,1,'5N mesh'!$B$7+1)*Setup!$B$22</f>
        <v>0</v>
      </c>
    </row>
    <row r="157" customFormat="false" ht="15" hidden="false" customHeight="false" outlineLevel="0" collapsed="false">
      <c r="A157" s="0" t="n">
        <v>152</v>
      </c>
      <c r="B157" s="0" t="n">
        <f aca="false">A157*Setup!$B$11/3600</f>
        <v>12.6666666666667</v>
      </c>
      <c r="C157" s="0" t="n">
        <f aca="false">Setup!$B$7+Setup!$B$8*COS(2*PI()*(B157-Setup!$B$9)/24)</f>
        <v>26.5711504387462</v>
      </c>
      <c r="D157" s="0" t="n">
        <f aca="false">(C157-E157)/Setup!$B$17</f>
        <v>36.1209114350262</v>
      </c>
      <c r="E157" s="0" t="n">
        <f aca="false">SUMPRODUCT('5N inverse'!$A$3:$Y$3,'5N mesh'!$B$37:$Z$37,$E156:$AC156)+'5N inverse'!$A$3*$C157/Setup!$B$17+INDEX('5N inverse'!$A$3:$Y$3,1,'5N mesh'!$B$7+1)*Setup!$B$22</f>
        <v>21.8754319521928</v>
      </c>
      <c r="F157" s="0" t="n">
        <f aca="false">SUMPRODUCT('5N inverse'!$A$4:$Y$4,'5N mesh'!$B$37:$Z$37,$E156:$AC156)+'5N inverse'!$A$4*$C157/Setup!$B$17+INDEX('5N inverse'!$A$4:$Y$4,1,'5N mesh'!$B$7+1)*Setup!$B$22</f>
        <v>20.7375465476136</v>
      </c>
      <c r="G157" s="0" t="n">
        <f aca="false">SUMPRODUCT('5N inverse'!$A$5:$Y$5,'5N mesh'!$B$37:$Z$37,$E156:$AC156)+'5N inverse'!$A$5*$C157/Setup!$B$17+INDEX('5N inverse'!$A$5:$Y$5,1,'5N mesh'!$B$7+1)*Setup!$B$22</f>
        <v>18.4617757384552</v>
      </c>
      <c r="H157" s="0" t="n">
        <f aca="false">SUMPRODUCT('5N inverse'!$A$6:$Y$6,'5N mesh'!$B$37:$Z$37,$E156:$AC156)+'5N inverse'!$A$6*$C157/Setup!$B$17+INDEX('5N inverse'!$A$6:$Y$6,1,'5N mesh'!$B$7+1)*Setup!$B$22</f>
        <v>16.1860049292968</v>
      </c>
      <c r="I157" s="0" t="n">
        <f aca="false">SUMPRODUCT('5N inverse'!$A$7:$Y$7,'5N mesh'!$B$37:$Z$37,$E156:$AC156)+'5N inverse'!$A$7*$C157/Setup!$B$17+INDEX('5N inverse'!$A$7:$Y$7,1,'5N mesh'!$B$7+1)*Setup!$B$22</f>
        <v>15.0481195247177</v>
      </c>
      <c r="J157" s="0" t="n">
        <f aca="false">SUMPRODUCT('5N inverse'!$A$8:$Y$8,'5N mesh'!$B$37:$Z$37,$E156:$AC156)+'5N inverse'!$A$8*$C157/Setup!$B$17+INDEX('5N inverse'!$A$8:$Y$8,1,'5N mesh'!$B$7+1)*Setup!$B$22</f>
        <v>0</v>
      </c>
      <c r="K157" s="0" t="n">
        <f aca="false">SUMPRODUCT('5N inverse'!$A$9:$Y$9,'5N mesh'!$B$37:$Z$37,$E156:$AC156)+'5N inverse'!$A$9*$C157/Setup!$B$17+INDEX('5N inverse'!$A$9:$Y$9,1,'5N mesh'!$B$7+1)*Setup!$B$22</f>
        <v>0</v>
      </c>
      <c r="L157" s="0" t="n">
        <f aca="false">SUMPRODUCT('5N inverse'!$A$10:$Y$10,'5N mesh'!$B$37:$Z$37,$E156:$AC156)+'5N inverse'!$A$10*$C157/Setup!$B$17+INDEX('5N inverse'!$A$10:$Y$10,1,'5N mesh'!$B$7+1)*Setup!$B$22</f>
        <v>0</v>
      </c>
      <c r="M157" s="0" t="n">
        <f aca="false">SUMPRODUCT('5N inverse'!$A$11:$Y$11,'5N mesh'!$B$37:$Z$37,$E156:$AC156)+'5N inverse'!$A$11*$C157/Setup!$B$17+INDEX('5N inverse'!$A$11:$Y$11,1,'5N mesh'!$B$7+1)*Setup!$B$22</f>
        <v>0</v>
      </c>
      <c r="N157" s="0" t="n">
        <f aca="false">SUMPRODUCT('5N inverse'!$A$12:$Y$12,'5N mesh'!$B$37:$Z$37,$E156:$AC156)+'5N inverse'!$A$12*$C157/Setup!$B$17+INDEX('5N inverse'!$A$12:$Y$12,1,'5N mesh'!$B$7+1)*Setup!$B$22</f>
        <v>0</v>
      </c>
      <c r="O157" s="0" t="n">
        <f aca="false">SUMPRODUCT('5N inverse'!$A$13:$Y$13,'5N mesh'!$B$37:$Z$37,$E156:$AC156)+'5N inverse'!$A$13*$C157/Setup!$B$17+INDEX('5N inverse'!$A$13:$Y$13,1,'5N mesh'!$B$7+1)*Setup!$B$22</f>
        <v>0</v>
      </c>
      <c r="P157" s="0" t="n">
        <f aca="false">SUMPRODUCT('5N inverse'!$A$14:$Y$14,'5N mesh'!$B$37:$Z$37,$E156:$AC156)+'5N inverse'!$A$14*$C157/Setup!$B$17+INDEX('5N inverse'!$A$14:$Y$14,1,'5N mesh'!$B$7+1)*Setup!$B$22</f>
        <v>0</v>
      </c>
      <c r="Q157" s="0" t="n">
        <f aca="false">SUMPRODUCT('5N inverse'!$A$15:$Y$15,'5N mesh'!$B$37:$Z$37,$E156:$AC156)+'5N inverse'!$A$15*$C157/Setup!$B$17+INDEX('5N inverse'!$A$15:$Y$15,1,'5N mesh'!$B$7+1)*Setup!$B$22</f>
        <v>0</v>
      </c>
      <c r="R157" s="0" t="n">
        <f aca="false">SUMPRODUCT('5N inverse'!$A$16:$Y$16,'5N mesh'!$B$37:$Z$37,$E156:$AC156)+'5N inverse'!$A$16*$C157/Setup!$B$17+INDEX('5N inverse'!$A$16:$Y$16,1,'5N mesh'!$B$7+1)*Setup!$B$22</f>
        <v>0</v>
      </c>
      <c r="S157" s="0" t="n">
        <f aca="false">SUMPRODUCT('5N inverse'!$A$17:$Y$17,'5N mesh'!$B$37:$Z$37,$E156:$AC156)+'5N inverse'!$A$17*$C157/Setup!$B$17+INDEX('5N inverse'!$A$17:$Y$17,1,'5N mesh'!$B$7+1)*Setup!$B$22</f>
        <v>0</v>
      </c>
      <c r="T157" s="0" t="n">
        <f aca="false">SUMPRODUCT('5N inverse'!$A$18:$Y$18,'5N mesh'!$B$37:$Z$37,$E156:$AC156)+'5N inverse'!$A$18*$C157/Setup!$B$17+INDEX('5N inverse'!$A$18:$Y$18,1,'5N mesh'!$B$7+1)*Setup!$B$22</f>
        <v>0</v>
      </c>
      <c r="U157" s="0" t="n">
        <f aca="false">SUMPRODUCT('5N inverse'!$A$19:$Y$19,'5N mesh'!$B$37:$Z$37,$E156:$AC156)+'5N inverse'!$A$19*$C157/Setup!$B$17+INDEX('5N inverse'!$A$19:$Y$19,1,'5N mesh'!$B$7+1)*Setup!$B$22</f>
        <v>0</v>
      </c>
      <c r="V157" s="0" t="n">
        <f aca="false">SUMPRODUCT('5N inverse'!$A$20:$Y$20,'5N mesh'!$B$37:$Z$37,$E156:$AC156)+'5N inverse'!$A$20*$C157/Setup!$B$17+INDEX('5N inverse'!$A$20:$Y$20,1,'5N mesh'!$B$7+1)*Setup!$B$22</f>
        <v>0</v>
      </c>
      <c r="W157" s="0" t="n">
        <f aca="false">SUMPRODUCT('5N inverse'!$A$21:$Y$21,'5N mesh'!$B$37:$Z$37,$E156:$AC156)+'5N inverse'!$A$21*$C157/Setup!$B$17+INDEX('5N inverse'!$A$21:$Y$21,1,'5N mesh'!$B$7+1)*Setup!$B$22</f>
        <v>0</v>
      </c>
      <c r="X157" s="0" t="n">
        <f aca="false">SUMPRODUCT('5N inverse'!$A$22:$Y$22,'5N mesh'!$B$37:$Z$37,$E156:$AC156)+'5N inverse'!$A$22*$C157/Setup!$B$17+INDEX('5N inverse'!$A$22:$Y$22,1,'5N mesh'!$B$7+1)*Setup!$B$22</f>
        <v>0</v>
      </c>
      <c r="Y157" s="0" t="n">
        <f aca="false">SUMPRODUCT('5N inverse'!$A$23:$Y$23,'5N mesh'!$B$37:$Z$37,$E156:$AC156)+'5N inverse'!$A$23*$C157/Setup!$B$17+INDEX('5N inverse'!$A$23:$Y$23,1,'5N mesh'!$B$7+1)*Setup!$B$22</f>
        <v>0</v>
      </c>
      <c r="Z157" s="0" t="n">
        <f aca="false">SUMPRODUCT('5N inverse'!$A$24:$Y$24,'5N mesh'!$B$37:$Z$37,$E156:$AC156)+'5N inverse'!$A$24*$C157/Setup!$B$17+INDEX('5N inverse'!$A$24:$Y$24,1,'5N mesh'!$B$7+1)*Setup!$B$22</f>
        <v>0</v>
      </c>
      <c r="AA157" s="0" t="n">
        <f aca="false">SUMPRODUCT('5N inverse'!$A$25:$Y$25,'5N mesh'!$B$37:$Z$37,$E156:$AC156)+'5N inverse'!$A$25*$C157/Setup!$B$17+INDEX('5N inverse'!$A$25:$Y$25,1,'5N mesh'!$B$7+1)*Setup!$B$22</f>
        <v>0</v>
      </c>
      <c r="AB157" s="0" t="n">
        <f aca="false">SUMPRODUCT('5N inverse'!$A$26:$Y$26,'5N mesh'!$B$37:$Z$37,$E156:$AC156)+'5N inverse'!$A$26*$C157/Setup!$B$17+INDEX('5N inverse'!$A$26:$Y$26,1,'5N mesh'!$B$7+1)*Setup!$B$22</f>
        <v>0</v>
      </c>
      <c r="AC157" s="0" t="n">
        <f aca="false">SUMPRODUCT('5N inverse'!$A$27:$Y$27,'5N mesh'!$B$37:$Z$37,$E156:$AC156)+'5N inverse'!$A$27*$C157/Setup!$B$17+INDEX('5N inverse'!$A$27:$Y$27,1,'5N mesh'!$B$7+1)*Setup!$B$22</f>
        <v>0</v>
      </c>
    </row>
    <row r="158" customFormat="false" ht="15" hidden="false" customHeight="false" outlineLevel="0" collapsed="false">
      <c r="A158" s="0" t="n">
        <v>153</v>
      </c>
      <c r="B158" s="0" t="n">
        <f aca="false">A158*Setup!$B$11/3600</f>
        <v>12.75</v>
      </c>
      <c r="C158" s="0" t="n">
        <f aca="false">Setup!$B$7+Setup!$B$8*COS(2*PI()*(B158-Setup!$B$9)/24)</f>
        <v>26.6373832604003</v>
      </c>
      <c r="D158" s="0" t="n">
        <f aca="false">(C158-E158)/Setup!$B$17</f>
        <v>36.1755500396369</v>
      </c>
      <c r="E158" s="0" t="n">
        <f aca="false">SUMPRODUCT('5N inverse'!$A$3:$Y$3,'5N mesh'!$B$37:$Z$37,$E157:$AC157)+'5N inverse'!$A$3*$C158/Setup!$B$17+INDEX('5N inverse'!$A$3:$Y$3,1,'5N mesh'!$B$7+1)*Setup!$B$22</f>
        <v>21.9345617552475</v>
      </c>
      <c r="F158" s="0" t="n">
        <f aca="false">SUMPRODUCT('5N inverse'!$A$4:$Y$4,'5N mesh'!$B$37:$Z$37,$E157:$AC157)+'5N inverse'!$A$4*$C158/Setup!$B$17+INDEX('5N inverse'!$A$4:$Y$4,1,'5N mesh'!$B$7+1)*Setup!$B$22</f>
        <v>20.78689567552</v>
      </c>
      <c r="G158" s="0" t="n">
        <f aca="false">SUMPRODUCT('5N inverse'!$A$5:$Y$5,'5N mesh'!$B$37:$Z$37,$E157:$AC157)+'5N inverse'!$A$5*$C158/Setup!$B$17+INDEX('5N inverse'!$A$5:$Y$5,1,'5N mesh'!$B$7+1)*Setup!$B$22</f>
        <v>18.4915635160649</v>
      </c>
      <c r="H158" s="0" t="n">
        <f aca="false">SUMPRODUCT('5N inverse'!$A$6:$Y$6,'5N mesh'!$B$37:$Z$37,$E157:$AC157)+'5N inverse'!$A$6*$C158/Setup!$B$17+INDEX('5N inverse'!$A$6:$Y$6,1,'5N mesh'!$B$7+1)*Setup!$B$22</f>
        <v>16.1962313566099</v>
      </c>
      <c r="I158" s="0" t="n">
        <f aca="false">SUMPRODUCT('5N inverse'!$A$7:$Y$7,'5N mesh'!$B$37:$Z$37,$E157:$AC157)+'5N inverse'!$A$7*$C158/Setup!$B$17+INDEX('5N inverse'!$A$7:$Y$7,1,'5N mesh'!$B$7+1)*Setup!$B$22</f>
        <v>15.0485652768824</v>
      </c>
      <c r="J158" s="0" t="n">
        <f aca="false">SUMPRODUCT('5N inverse'!$A$8:$Y$8,'5N mesh'!$B$37:$Z$37,$E157:$AC157)+'5N inverse'!$A$8*$C158/Setup!$B$17+INDEX('5N inverse'!$A$8:$Y$8,1,'5N mesh'!$B$7+1)*Setup!$B$22</f>
        <v>0</v>
      </c>
      <c r="K158" s="0" t="n">
        <f aca="false">SUMPRODUCT('5N inverse'!$A$9:$Y$9,'5N mesh'!$B$37:$Z$37,$E157:$AC157)+'5N inverse'!$A$9*$C158/Setup!$B$17+INDEX('5N inverse'!$A$9:$Y$9,1,'5N mesh'!$B$7+1)*Setup!$B$22</f>
        <v>0</v>
      </c>
      <c r="L158" s="0" t="n">
        <f aca="false">SUMPRODUCT('5N inverse'!$A$10:$Y$10,'5N mesh'!$B$37:$Z$37,$E157:$AC157)+'5N inverse'!$A$10*$C158/Setup!$B$17+INDEX('5N inverse'!$A$10:$Y$10,1,'5N mesh'!$B$7+1)*Setup!$B$22</f>
        <v>0</v>
      </c>
      <c r="M158" s="0" t="n">
        <f aca="false">SUMPRODUCT('5N inverse'!$A$11:$Y$11,'5N mesh'!$B$37:$Z$37,$E157:$AC157)+'5N inverse'!$A$11*$C158/Setup!$B$17+INDEX('5N inverse'!$A$11:$Y$11,1,'5N mesh'!$B$7+1)*Setup!$B$22</f>
        <v>0</v>
      </c>
      <c r="N158" s="0" t="n">
        <f aca="false">SUMPRODUCT('5N inverse'!$A$12:$Y$12,'5N mesh'!$B$37:$Z$37,$E157:$AC157)+'5N inverse'!$A$12*$C158/Setup!$B$17+INDEX('5N inverse'!$A$12:$Y$12,1,'5N mesh'!$B$7+1)*Setup!$B$22</f>
        <v>0</v>
      </c>
      <c r="O158" s="0" t="n">
        <f aca="false">SUMPRODUCT('5N inverse'!$A$13:$Y$13,'5N mesh'!$B$37:$Z$37,$E157:$AC157)+'5N inverse'!$A$13*$C158/Setup!$B$17+INDEX('5N inverse'!$A$13:$Y$13,1,'5N mesh'!$B$7+1)*Setup!$B$22</f>
        <v>0</v>
      </c>
      <c r="P158" s="0" t="n">
        <f aca="false">SUMPRODUCT('5N inverse'!$A$14:$Y$14,'5N mesh'!$B$37:$Z$37,$E157:$AC157)+'5N inverse'!$A$14*$C158/Setup!$B$17+INDEX('5N inverse'!$A$14:$Y$14,1,'5N mesh'!$B$7+1)*Setup!$B$22</f>
        <v>0</v>
      </c>
      <c r="Q158" s="0" t="n">
        <f aca="false">SUMPRODUCT('5N inverse'!$A$15:$Y$15,'5N mesh'!$B$37:$Z$37,$E157:$AC157)+'5N inverse'!$A$15*$C158/Setup!$B$17+INDEX('5N inverse'!$A$15:$Y$15,1,'5N mesh'!$B$7+1)*Setup!$B$22</f>
        <v>0</v>
      </c>
      <c r="R158" s="0" t="n">
        <f aca="false">SUMPRODUCT('5N inverse'!$A$16:$Y$16,'5N mesh'!$B$37:$Z$37,$E157:$AC157)+'5N inverse'!$A$16*$C158/Setup!$B$17+INDEX('5N inverse'!$A$16:$Y$16,1,'5N mesh'!$B$7+1)*Setup!$B$22</f>
        <v>0</v>
      </c>
      <c r="S158" s="0" t="n">
        <f aca="false">SUMPRODUCT('5N inverse'!$A$17:$Y$17,'5N mesh'!$B$37:$Z$37,$E157:$AC157)+'5N inverse'!$A$17*$C158/Setup!$B$17+INDEX('5N inverse'!$A$17:$Y$17,1,'5N mesh'!$B$7+1)*Setup!$B$22</f>
        <v>0</v>
      </c>
      <c r="T158" s="0" t="n">
        <f aca="false">SUMPRODUCT('5N inverse'!$A$18:$Y$18,'5N mesh'!$B$37:$Z$37,$E157:$AC157)+'5N inverse'!$A$18*$C158/Setup!$B$17+INDEX('5N inverse'!$A$18:$Y$18,1,'5N mesh'!$B$7+1)*Setup!$B$22</f>
        <v>0</v>
      </c>
      <c r="U158" s="0" t="n">
        <f aca="false">SUMPRODUCT('5N inverse'!$A$19:$Y$19,'5N mesh'!$B$37:$Z$37,$E157:$AC157)+'5N inverse'!$A$19*$C158/Setup!$B$17+INDEX('5N inverse'!$A$19:$Y$19,1,'5N mesh'!$B$7+1)*Setup!$B$22</f>
        <v>0</v>
      </c>
      <c r="V158" s="0" t="n">
        <f aca="false">SUMPRODUCT('5N inverse'!$A$20:$Y$20,'5N mesh'!$B$37:$Z$37,$E157:$AC157)+'5N inverse'!$A$20*$C158/Setup!$B$17+INDEX('5N inverse'!$A$20:$Y$20,1,'5N mesh'!$B$7+1)*Setup!$B$22</f>
        <v>0</v>
      </c>
      <c r="W158" s="0" t="n">
        <f aca="false">SUMPRODUCT('5N inverse'!$A$21:$Y$21,'5N mesh'!$B$37:$Z$37,$E157:$AC157)+'5N inverse'!$A$21*$C158/Setup!$B$17+INDEX('5N inverse'!$A$21:$Y$21,1,'5N mesh'!$B$7+1)*Setup!$B$22</f>
        <v>0</v>
      </c>
      <c r="X158" s="0" t="n">
        <f aca="false">SUMPRODUCT('5N inverse'!$A$22:$Y$22,'5N mesh'!$B$37:$Z$37,$E157:$AC157)+'5N inverse'!$A$22*$C158/Setup!$B$17+INDEX('5N inverse'!$A$22:$Y$22,1,'5N mesh'!$B$7+1)*Setup!$B$22</f>
        <v>0</v>
      </c>
      <c r="Y158" s="0" t="n">
        <f aca="false">SUMPRODUCT('5N inverse'!$A$23:$Y$23,'5N mesh'!$B$37:$Z$37,$E157:$AC157)+'5N inverse'!$A$23*$C158/Setup!$B$17+INDEX('5N inverse'!$A$23:$Y$23,1,'5N mesh'!$B$7+1)*Setup!$B$22</f>
        <v>0</v>
      </c>
      <c r="Z158" s="0" t="n">
        <f aca="false">SUMPRODUCT('5N inverse'!$A$24:$Y$24,'5N mesh'!$B$37:$Z$37,$E157:$AC157)+'5N inverse'!$A$24*$C158/Setup!$B$17+INDEX('5N inverse'!$A$24:$Y$24,1,'5N mesh'!$B$7+1)*Setup!$B$22</f>
        <v>0</v>
      </c>
      <c r="AA158" s="0" t="n">
        <f aca="false">SUMPRODUCT('5N inverse'!$A$25:$Y$25,'5N mesh'!$B$37:$Z$37,$E157:$AC157)+'5N inverse'!$A$25*$C158/Setup!$B$17+INDEX('5N inverse'!$A$25:$Y$25,1,'5N mesh'!$B$7+1)*Setup!$B$22</f>
        <v>0</v>
      </c>
      <c r="AB158" s="0" t="n">
        <f aca="false">SUMPRODUCT('5N inverse'!$A$26:$Y$26,'5N mesh'!$B$37:$Z$37,$E157:$AC157)+'5N inverse'!$A$26*$C158/Setup!$B$17+INDEX('5N inverse'!$A$26:$Y$26,1,'5N mesh'!$B$7+1)*Setup!$B$22</f>
        <v>0</v>
      </c>
      <c r="AC158" s="0" t="n">
        <f aca="false">SUMPRODUCT('5N inverse'!$A$27:$Y$27,'5N mesh'!$B$37:$Z$37,$E157:$AC157)+'5N inverse'!$A$27*$C158/Setup!$B$17+INDEX('5N inverse'!$A$27:$Y$27,1,'5N mesh'!$B$7+1)*Setup!$B$22</f>
        <v>0</v>
      </c>
    </row>
    <row r="159" customFormat="false" ht="15" hidden="false" customHeight="false" outlineLevel="0" collapsed="false">
      <c r="A159" s="0" t="n">
        <v>154</v>
      </c>
      <c r="B159" s="0" t="n">
        <f aca="false">A159*Setup!$B$11/3600</f>
        <v>12.8333333333333</v>
      </c>
      <c r="C159" s="0" t="n">
        <f aca="false">Setup!$B$7+Setup!$B$8*COS(2*PI()*(B159-Setup!$B$9)/24)</f>
        <v>26.7023608304626</v>
      </c>
      <c r="D159" s="0" t="n">
        <f aca="false">(C159-E159)/Setup!$B$17</f>
        <v>36.2201137207371</v>
      </c>
      <c r="E159" s="0" t="n">
        <f aca="false">SUMPRODUCT('5N inverse'!$A$3:$Y$3,'5N mesh'!$B$37:$Z$37,$E158:$AC158)+'5N inverse'!$A$3*$C159/Setup!$B$17+INDEX('5N inverse'!$A$3:$Y$3,1,'5N mesh'!$B$7+1)*Setup!$B$22</f>
        <v>21.9937460467668</v>
      </c>
      <c r="F159" s="0" t="n">
        <f aca="false">SUMPRODUCT('5N inverse'!$A$4:$Y$4,'5N mesh'!$B$37:$Z$37,$E158:$AC158)+'5N inverse'!$A$4*$C159/Setup!$B$17+INDEX('5N inverse'!$A$4:$Y$4,1,'5N mesh'!$B$7+1)*Setup!$B$22</f>
        <v>20.836290603767</v>
      </c>
      <c r="G159" s="0" t="n">
        <f aca="false">SUMPRODUCT('5N inverse'!$A$5:$Y$5,'5N mesh'!$B$37:$Z$37,$E158:$AC158)+'5N inverse'!$A$5*$C159/Setup!$B$17+INDEX('5N inverse'!$A$5:$Y$5,1,'5N mesh'!$B$7+1)*Setup!$B$22</f>
        <v>18.5213797177674</v>
      </c>
      <c r="H159" s="0" t="n">
        <f aca="false">SUMPRODUCT('5N inverse'!$A$6:$Y$6,'5N mesh'!$B$37:$Z$37,$E158:$AC158)+'5N inverse'!$A$6*$C159/Setup!$B$17+INDEX('5N inverse'!$A$6:$Y$6,1,'5N mesh'!$B$7+1)*Setup!$B$22</f>
        <v>16.2064688317679</v>
      </c>
      <c r="I159" s="0" t="n">
        <f aca="false">SUMPRODUCT('5N inverse'!$A$7:$Y$7,'5N mesh'!$B$37:$Z$37,$E158:$AC158)+'5N inverse'!$A$7*$C159/Setup!$B$17+INDEX('5N inverse'!$A$7:$Y$7,1,'5N mesh'!$B$7+1)*Setup!$B$22</f>
        <v>15.0490133887681</v>
      </c>
      <c r="J159" s="0" t="n">
        <f aca="false">SUMPRODUCT('5N inverse'!$A$8:$Y$8,'5N mesh'!$B$37:$Z$37,$E158:$AC158)+'5N inverse'!$A$8*$C159/Setup!$B$17+INDEX('5N inverse'!$A$8:$Y$8,1,'5N mesh'!$B$7+1)*Setup!$B$22</f>
        <v>0</v>
      </c>
      <c r="K159" s="0" t="n">
        <f aca="false">SUMPRODUCT('5N inverse'!$A$9:$Y$9,'5N mesh'!$B$37:$Z$37,$E158:$AC158)+'5N inverse'!$A$9*$C159/Setup!$B$17+INDEX('5N inverse'!$A$9:$Y$9,1,'5N mesh'!$B$7+1)*Setup!$B$22</f>
        <v>0</v>
      </c>
      <c r="L159" s="0" t="n">
        <f aca="false">SUMPRODUCT('5N inverse'!$A$10:$Y$10,'5N mesh'!$B$37:$Z$37,$E158:$AC158)+'5N inverse'!$A$10*$C159/Setup!$B$17+INDEX('5N inverse'!$A$10:$Y$10,1,'5N mesh'!$B$7+1)*Setup!$B$22</f>
        <v>0</v>
      </c>
      <c r="M159" s="0" t="n">
        <f aca="false">SUMPRODUCT('5N inverse'!$A$11:$Y$11,'5N mesh'!$B$37:$Z$37,$E158:$AC158)+'5N inverse'!$A$11*$C159/Setup!$B$17+INDEX('5N inverse'!$A$11:$Y$11,1,'5N mesh'!$B$7+1)*Setup!$B$22</f>
        <v>0</v>
      </c>
      <c r="N159" s="0" t="n">
        <f aca="false">SUMPRODUCT('5N inverse'!$A$12:$Y$12,'5N mesh'!$B$37:$Z$37,$E158:$AC158)+'5N inverse'!$A$12*$C159/Setup!$B$17+INDEX('5N inverse'!$A$12:$Y$12,1,'5N mesh'!$B$7+1)*Setup!$B$22</f>
        <v>0</v>
      </c>
      <c r="O159" s="0" t="n">
        <f aca="false">SUMPRODUCT('5N inverse'!$A$13:$Y$13,'5N mesh'!$B$37:$Z$37,$E158:$AC158)+'5N inverse'!$A$13*$C159/Setup!$B$17+INDEX('5N inverse'!$A$13:$Y$13,1,'5N mesh'!$B$7+1)*Setup!$B$22</f>
        <v>0</v>
      </c>
      <c r="P159" s="0" t="n">
        <f aca="false">SUMPRODUCT('5N inverse'!$A$14:$Y$14,'5N mesh'!$B$37:$Z$37,$E158:$AC158)+'5N inverse'!$A$14*$C159/Setup!$B$17+INDEX('5N inverse'!$A$14:$Y$14,1,'5N mesh'!$B$7+1)*Setup!$B$22</f>
        <v>0</v>
      </c>
      <c r="Q159" s="0" t="n">
        <f aca="false">SUMPRODUCT('5N inverse'!$A$15:$Y$15,'5N mesh'!$B$37:$Z$37,$E158:$AC158)+'5N inverse'!$A$15*$C159/Setup!$B$17+INDEX('5N inverse'!$A$15:$Y$15,1,'5N mesh'!$B$7+1)*Setup!$B$22</f>
        <v>0</v>
      </c>
      <c r="R159" s="0" t="n">
        <f aca="false">SUMPRODUCT('5N inverse'!$A$16:$Y$16,'5N mesh'!$B$37:$Z$37,$E158:$AC158)+'5N inverse'!$A$16*$C159/Setup!$B$17+INDEX('5N inverse'!$A$16:$Y$16,1,'5N mesh'!$B$7+1)*Setup!$B$22</f>
        <v>0</v>
      </c>
      <c r="S159" s="0" t="n">
        <f aca="false">SUMPRODUCT('5N inverse'!$A$17:$Y$17,'5N mesh'!$B$37:$Z$37,$E158:$AC158)+'5N inverse'!$A$17*$C159/Setup!$B$17+INDEX('5N inverse'!$A$17:$Y$17,1,'5N mesh'!$B$7+1)*Setup!$B$22</f>
        <v>0</v>
      </c>
      <c r="T159" s="0" t="n">
        <f aca="false">SUMPRODUCT('5N inverse'!$A$18:$Y$18,'5N mesh'!$B$37:$Z$37,$E158:$AC158)+'5N inverse'!$A$18*$C159/Setup!$B$17+INDEX('5N inverse'!$A$18:$Y$18,1,'5N mesh'!$B$7+1)*Setup!$B$22</f>
        <v>0</v>
      </c>
      <c r="U159" s="0" t="n">
        <f aca="false">SUMPRODUCT('5N inverse'!$A$19:$Y$19,'5N mesh'!$B$37:$Z$37,$E158:$AC158)+'5N inverse'!$A$19*$C159/Setup!$B$17+INDEX('5N inverse'!$A$19:$Y$19,1,'5N mesh'!$B$7+1)*Setup!$B$22</f>
        <v>0</v>
      </c>
      <c r="V159" s="0" t="n">
        <f aca="false">SUMPRODUCT('5N inverse'!$A$20:$Y$20,'5N mesh'!$B$37:$Z$37,$E158:$AC158)+'5N inverse'!$A$20*$C159/Setup!$B$17+INDEX('5N inverse'!$A$20:$Y$20,1,'5N mesh'!$B$7+1)*Setup!$B$22</f>
        <v>0</v>
      </c>
      <c r="W159" s="0" t="n">
        <f aca="false">SUMPRODUCT('5N inverse'!$A$21:$Y$21,'5N mesh'!$B$37:$Z$37,$E158:$AC158)+'5N inverse'!$A$21*$C159/Setup!$B$17+INDEX('5N inverse'!$A$21:$Y$21,1,'5N mesh'!$B$7+1)*Setup!$B$22</f>
        <v>0</v>
      </c>
      <c r="X159" s="0" t="n">
        <f aca="false">SUMPRODUCT('5N inverse'!$A$22:$Y$22,'5N mesh'!$B$37:$Z$37,$E158:$AC158)+'5N inverse'!$A$22*$C159/Setup!$B$17+INDEX('5N inverse'!$A$22:$Y$22,1,'5N mesh'!$B$7+1)*Setup!$B$22</f>
        <v>0</v>
      </c>
      <c r="Y159" s="0" t="n">
        <f aca="false">SUMPRODUCT('5N inverse'!$A$23:$Y$23,'5N mesh'!$B$37:$Z$37,$E158:$AC158)+'5N inverse'!$A$23*$C159/Setup!$B$17+INDEX('5N inverse'!$A$23:$Y$23,1,'5N mesh'!$B$7+1)*Setup!$B$22</f>
        <v>0</v>
      </c>
      <c r="Z159" s="0" t="n">
        <f aca="false">SUMPRODUCT('5N inverse'!$A$24:$Y$24,'5N mesh'!$B$37:$Z$37,$E158:$AC158)+'5N inverse'!$A$24*$C159/Setup!$B$17+INDEX('5N inverse'!$A$24:$Y$24,1,'5N mesh'!$B$7+1)*Setup!$B$22</f>
        <v>0</v>
      </c>
      <c r="AA159" s="0" t="n">
        <f aca="false">SUMPRODUCT('5N inverse'!$A$25:$Y$25,'5N mesh'!$B$37:$Z$37,$E158:$AC158)+'5N inverse'!$A$25*$C159/Setup!$B$17+INDEX('5N inverse'!$A$25:$Y$25,1,'5N mesh'!$B$7+1)*Setup!$B$22</f>
        <v>0</v>
      </c>
      <c r="AB159" s="0" t="n">
        <f aca="false">SUMPRODUCT('5N inverse'!$A$26:$Y$26,'5N mesh'!$B$37:$Z$37,$E158:$AC158)+'5N inverse'!$A$26*$C159/Setup!$B$17+INDEX('5N inverse'!$A$26:$Y$26,1,'5N mesh'!$B$7+1)*Setup!$B$22</f>
        <v>0</v>
      </c>
      <c r="AC159" s="0" t="n">
        <f aca="false">SUMPRODUCT('5N inverse'!$A$27:$Y$27,'5N mesh'!$B$37:$Z$37,$E158:$AC158)+'5N inverse'!$A$27*$C159/Setup!$B$17+INDEX('5N inverse'!$A$27:$Y$27,1,'5N mesh'!$B$7+1)*Setup!$B$22</f>
        <v>0</v>
      </c>
    </row>
    <row r="160" customFormat="false" ht="15" hidden="false" customHeight="false" outlineLevel="0" collapsed="false">
      <c r="A160" s="0" t="n">
        <v>155</v>
      </c>
      <c r="B160" s="0" t="n">
        <f aca="false">A160*Setup!$B$11/3600</f>
        <v>12.9166666666667</v>
      </c>
      <c r="C160" s="0" t="n">
        <f aca="false">Setup!$B$7+Setup!$B$8*COS(2*PI()*(B160-Setup!$B$9)/24)</f>
        <v>26.7660522231291</v>
      </c>
      <c r="D160" s="0" t="n">
        <f aca="false">(C160-E160)/Setup!$B$17</f>
        <v>36.2544981153007</v>
      </c>
      <c r="E160" s="0" t="n">
        <f aca="false">SUMPRODUCT('5N inverse'!$A$3:$Y$3,'5N mesh'!$B$37:$Z$37,$E159:$AC159)+'5N inverse'!$A$3*$C160/Setup!$B$17+INDEX('5N inverse'!$A$3:$Y$3,1,'5N mesh'!$B$7+1)*Setup!$B$22</f>
        <v>22.05296746814</v>
      </c>
      <c r="F160" s="0" t="n">
        <f aca="false">SUMPRODUCT('5N inverse'!$A$4:$Y$4,'5N mesh'!$B$37:$Z$37,$E159:$AC159)+'5N inverse'!$A$4*$C160/Setup!$B$17+INDEX('5N inverse'!$A$4:$Y$4,1,'5N mesh'!$B$7+1)*Setup!$B$22</f>
        <v>20.8857168528107</v>
      </c>
      <c r="G160" s="0" t="n">
        <f aca="false">SUMPRODUCT('5N inverse'!$A$5:$Y$5,'5N mesh'!$B$37:$Z$37,$E159:$AC159)+'5N inverse'!$A$5*$C160/Setup!$B$17+INDEX('5N inverse'!$A$5:$Y$5,1,'5N mesh'!$B$7+1)*Setup!$B$22</f>
        <v>18.5512156221521</v>
      </c>
      <c r="H160" s="0" t="n">
        <f aca="false">SUMPRODUCT('5N inverse'!$A$6:$Y$6,'5N mesh'!$B$37:$Z$37,$E159:$AC159)+'5N inverse'!$A$6*$C160/Setup!$B$17+INDEX('5N inverse'!$A$6:$Y$6,1,'5N mesh'!$B$7+1)*Setup!$B$22</f>
        <v>16.2167143914935</v>
      </c>
      <c r="I160" s="0" t="n">
        <f aca="false">SUMPRODUCT('5N inverse'!$A$7:$Y$7,'5N mesh'!$B$37:$Z$37,$E159:$AC159)+'5N inverse'!$A$7*$C160/Setup!$B$17+INDEX('5N inverse'!$A$7:$Y$7,1,'5N mesh'!$B$7+1)*Setup!$B$22</f>
        <v>15.0494637761642</v>
      </c>
      <c r="J160" s="0" t="n">
        <f aca="false">SUMPRODUCT('5N inverse'!$A$8:$Y$8,'5N mesh'!$B$37:$Z$37,$E159:$AC159)+'5N inverse'!$A$8*$C160/Setup!$B$17+INDEX('5N inverse'!$A$8:$Y$8,1,'5N mesh'!$B$7+1)*Setup!$B$22</f>
        <v>0</v>
      </c>
      <c r="K160" s="0" t="n">
        <f aca="false">SUMPRODUCT('5N inverse'!$A$9:$Y$9,'5N mesh'!$B$37:$Z$37,$E159:$AC159)+'5N inverse'!$A$9*$C160/Setup!$B$17+INDEX('5N inverse'!$A$9:$Y$9,1,'5N mesh'!$B$7+1)*Setup!$B$22</f>
        <v>0</v>
      </c>
      <c r="L160" s="0" t="n">
        <f aca="false">SUMPRODUCT('5N inverse'!$A$10:$Y$10,'5N mesh'!$B$37:$Z$37,$E159:$AC159)+'5N inverse'!$A$10*$C160/Setup!$B$17+INDEX('5N inverse'!$A$10:$Y$10,1,'5N mesh'!$B$7+1)*Setup!$B$22</f>
        <v>0</v>
      </c>
      <c r="M160" s="0" t="n">
        <f aca="false">SUMPRODUCT('5N inverse'!$A$11:$Y$11,'5N mesh'!$B$37:$Z$37,$E159:$AC159)+'5N inverse'!$A$11*$C160/Setup!$B$17+INDEX('5N inverse'!$A$11:$Y$11,1,'5N mesh'!$B$7+1)*Setup!$B$22</f>
        <v>0</v>
      </c>
      <c r="N160" s="0" t="n">
        <f aca="false">SUMPRODUCT('5N inverse'!$A$12:$Y$12,'5N mesh'!$B$37:$Z$37,$E159:$AC159)+'5N inverse'!$A$12*$C160/Setup!$B$17+INDEX('5N inverse'!$A$12:$Y$12,1,'5N mesh'!$B$7+1)*Setup!$B$22</f>
        <v>0</v>
      </c>
      <c r="O160" s="0" t="n">
        <f aca="false">SUMPRODUCT('5N inverse'!$A$13:$Y$13,'5N mesh'!$B$37:$Z$37,$E159:$AC159)+'5N inverse'!$A$13*$C160/Setup!$B$17+INDEX('5N inverse'!$A$13:$Y$13,1,'5N mesh'!$B$7+1)*Setup!$B$22</f>
        <v>0</v>
      </c>
      <c r="P160" s="0" t="n">
        <f aca="false">SUMPRODUCT('5N inverse'!$A$14:$Y$14,'5N mesh'!$B$37:$Z$37,$E159:$AC159)+'5N inverse'!$A$14*$C160/Setup!$B$17+INDEX('5N inverse'!$A$14:$Y$14,1,'5N mesh'!$B$7+1)*Setup!$B$22</f>
        <v>0</v>
      </c>
      <c r="Q160" s="0" t="n">
        <f aca="false">SUMPRODUCT('5N inverse'!$A$15:$Y$15,'5N mesh'!$B$37:$Z$37,$E159:$AC159)+'5N inverse'!$A$15*$C160/Setup!$B$17+INDEX('5N inverse'!$A$15:$Y$15,1,'5N mesh'!$B$7+1)*Setup!$B$22</f>
        <v>0</v>
      </c>
      <c r="R160" s="0" t="n">
        <f aca="false">SUMPRODUCT('5N inverse'!$A$16:$Y$16,'5N mesh'!$B$37:$Z$37,$E159:$AC159)+'5N inverse'!$A$16*$C160/Setup!$B$17+INDEX('5N inverse'!$A$16:$Y$16,1,'5N mesh'!$B$7+1)*Setup!$B$22</f>
        <v>0</v>
      </c>
      <c r="S160" s="0" t="n">
        <f aca="false">SUMPRODUCT('5N inverse'!$A$17:$Y$17,'5N mesh'!$B$37:$Z$37,$E159:$AC159)+'5N inverse'!$A$17*$C160/Setup!$B$17+INDEX('5N inverse'!$A$17:$Y$17,1,'5N mesh'!$B$7+1)*Setup!$B$22</f>
        <v>0</v>
      </c>
      <c r="T160" s="0" t="n">
        <f aca="false">SUMPRODUCT('5N inverse'!$A$18:$Y$18,'5N mesh'!$B$37:$Z$37,$E159:$AC159)+'5N inverse'!$A$18*$C160/Setup!$B$17+INDEX('5N inverse'!$A$18:$Y$18,1,'5N mesh'!$B$7+1)*Setup!$B$22</f>
        <v>0</v>
      </c>
      <c r="U160" s="0" t="n">
        <f aca="false">SUMPRODUCT('5N inverse'!$A$19:$Y$19,'5N mesh'!$B$37:$Z$37,$E159:$AC159)+'5N inverse'!$A$19*$C160/Setup!$B$17+INDEX('5N inverse'!$A$19:$Y$19,1,'5N mesh'!$B$7+1)*Setup!$B$22</f>
        <v>0</v>
      </c>
      <c r="V160" s="0" t="n">
        <f aca="false">SUMPRODUCT('5N inverse'!$A$20:$Y$20,'5N mesh'!$B$37:$Z$37,$E159:$AC159)+'5N inverse'!$A$20*$C160/Setup!$B$17+INDEX('5N inverse'!$A$20:$Y$20,1,'5N mesh'!$B$7+1)*Setup!$B$22</f>
        <v>0</v>
      </c>
      <c r="W160" s="0" t="n">
        <f aca="false">SUMPRODUCT('5N inverse'!$A$21:$Y$21,'5N mesh'!$B$37:$Z$37,$E159:$AC159)+'5N inverse'!$A$21*$C160/Setup!$B$17+INDEX('5N inverse'!$A$21:$Y$21,1,'5N mesh'!$B$7+1)*Setup!$B$22</f>
        <v>0</v>
      </c>
      <c r="X160" s="0" t="n">
        <f aca="false">SUMPRODUCT('5N inverse'!$A$22:$Y$22,'5N mesh'!$B$37:$Z$37,$E159:$AC159)+'5N inverse'!$A$22*$C160/Setup!$B$17+INDEX('5N inverse'!$A$22:$Y$22,1,'5N mesh'!$B$7+1)*Setup!$B$22</f>
        <v>0</v>
      </c>
      <c r="Y160" s="0" t="n">
        <f aca="false">SUMPRODUCT('5N inverse'!$A$23:$Y$23,'5N mesh'!$B$37:$Z$37,$E159:$AC159)+'5N inverse'!$A$23*$C160/Setup!$B$17+INDEX('5N inverse'!$A$23:$Y$23,1,'5N mesh'!$B$7+1)*Setup!$B$22</f>
        <v>0</v>
      </c>
      <c r="Z160" s="0" t="n">
        <f aca="false">SUMPRODUCT('5N inverse'!$A$24:$Y$24,'5N mesh'!$B$37:$Z$37,$E159:$AC159)+'5N inverse'!$A$24*$C160/Setup!$B$17+INDEX('5N inverse'!$A$24:$Y$24,1,'5N mesh'!$B$7+1)*Setup!$B$22</f>
        <v>0</v>
      </c>
      <c r="AA160" s="0" t="n">
        <f aca="false">SUMPRODUCT('5N inverse'!$A$25:$Y$25,'5N mesh'!$B$37:$Z$37,$E159:$AC159)+'5N inverse'!$A$25*$C160/Setup!$B$17+INDEX('5N inverse'!$A$25:$Y$25,1,'5N mesh'!$B$7+1)*Setup!$B$22</f>
        <v>0</v>
      </c>
      <c r="AB160" s="0" t="n">
        <f aca="false">SUMPRODUCT('5N inverse'!$A$26:$Y$26,'5N mesh'!$B$37:$Z$37,$E159:$AC159)+'5N inverse'!$A$26*$C160/Setup!$B$17+INDEX('5N inverse'!$A$26:$Y$26,1,'5N mesh'!$B$7+1)*Setup!$B$22</f>
        <v>0</v>
      </c>
      <c r="AC160" s="0" t="n">
        <f aca="false">SUMPRODUCT('5N inverse'!$A$27:$Y$27,'5N mesh'!$B$37:$Z$37,$E159:$AC159)+'5N inverse'!$A$27*$C160/Setup!$B$17+INDEX('5N inverse'!$A$27:$Y$27,1,'5N mesh'!$B$7+1)*Setup!$B$22</f>
        <v>0</v>
      </c>
    </row>
    <row r="161" customFormat="false" ht="15" hidden="false" customHeight="false" outlineLevel="0" collapsed="false">
      <c r="A161" s="0" t="n">
        <v>156</v>
      </c>
      <c r="B161" s="0" t="n">
        <f aca="false">A161*Setup!$B$11/3600</f>
        <v>13</v>
      </c>
      <c r="C161" s="0" t="n">
        <f aca="false">Setup!$B$7+Setup!$B$8*COS(2*PI()*(B161-Setup!$B$9)/24)</f>
        <v>26.8284271247462</v>
      </c>
      <c r="D161" s="0" t="n">
        <f aca="false">(C161-E161)/Setup!$B$17</f>
        <v>36.2786048101792</v>
      </c>
      <c r="E161" s="0" t="n">
        <f aca="false">SUMPRODUCT('5N inverse'!$A$3:$Y$3,'5N mesh'!$B$37:$Z$37,$E160:$AC160)+'5N inverse'!$A$3*$C161/Setup!$B$17+INDEX('5N inverse'!$A$3:$Y$3,1,'5N mesh'!$B$7+1)*Setup!$B$22</f>
        <v>22.1122084994229</v>
      </c>
      <c r="F161" s="0" t="n">
        <f aca="false">SUMPRODUCT('5N inverse'!$A$4:$Y$4,'5N mesh'!$B$37:$Z$37,$E160:$AC160)+'5N inverse'!$A$4*$C161/Setup!$B$17+INDEX('5N inverse'!$A$4:$Y$4,1,'5N mesh'!$B$7+1)*Setup!$B$22</f>
        <v>20.9351598082183</v>
      </c>
      <c r="G161" s="0" t="n">
        <f aca="false">SUMPRODUCT('5N inverse'!$A$5:$Y$5,'5N mesh'!$B$37:$Z$37,$E160:$AC160)+'5N inverse'!$A$5*$C161/Setup!$B$17+INDEX('5N inverse'!$A$5:$Y$5,1,'5N mesh'!$B$7+1)*Setup!$B$22</f>
        <v>18.5810624258089</v>
      </c>
      <c r="H161" s="0" t="n">
        <f aca="false">SUMPRODUCT('5N inverse'!$A$6:$Y$6,'5N mesh'!$B$37:$Z$37,$E160:$AC160)+'5N inverse'!$A$6*$C161/Setup!$B$17+INDEX('5N inverse'!$A$6:$Y$6,1,'5N mesh'!$B$7+1)*Setup!$B$22</f>
        <v>16.2269650433996</v>
      </c>
      <c r="I161" s="0" t="n">
        <f aca="false">SUMPRODUCT('5N inverse'!$A$7:$Y$7,'5N mesh'!$B$37:$Z$37,$E160:$AC160)+'5N inverse'!$A$7*$C161/Setup!$B$17+INDEX('5N inverse'!$A$7:$Y$7,1,'5N mesh'!$B$7+1)*Setup!$B$22</f>
        <v>15.0499163521949</v>
      </c>
      <c r="J161" s="0" t="n">
        <f aca="false">SUMPRODUCT('5N inverse'!$A$8:$Y$8,'5N mesh'!$B$37:$Z$37,$E160:$AC160)+'5N inverse'!$A$8*$C161/Setup!$B$17+INDEX('5N inverse'!$A$8:$Y$8,1,'5N mesh'!$B$7+1)*Setup!$B$22</f>
        <v>0</v>
      </c>
      <c r="K161" s="0" t="n">
        <f aca="false">SUMPRODUCT('5N inverse'!$A$9:$Y$9,'5N mesh'!$B$37:$Z$37,$E160:$AC160)+'5N inverse'!$A$9*$C161/Setup!$B$17+INDEX('5N inverse'!$A$9:$Y$9,1,'5N mesh'!$B$7+1)*Setup!$B$22</f>
        <v>0</v>
      </c>
      <c r="L161" s="0" t="n">
        <f aca="false">SUMPRODUCT('5N inverse'!$A$10:$Y$10,'5N mesh'!$B$37:$Z$37,$E160:$AC160)+'5N inverse'!$A$10*$C161/Setup!$B$17+INDEX('5N inverse'!$A$10:$Y$10,1,'5N mesh'!$B$7+1)*Setup!$B$22</f>
        <v>0</v>
      </c>
      <c r="M161" s="0" t="n">
        <f aca="false">SUMPRODUCT('5N inverse'!$A$11:$Y$11,'5N mesh'!$B$37:$Z$37,$E160:$AC160)+'5N inverse'!$A$11*$C161/Setup!$B$17+INDEX('5N inverse'!$A$11:$Y$11,1,'5N mesh'!$B$7+1)*Setup!$B$22</f>
        <v>0</v>
      </c>
      <c r="N161" s="0" t="n">
        <f aca="false">SUMPRODUCT('5N inverse'!$A$12:$Y$12,'5N mesh'!$B$37:$Z$37,$E160:$AC160)+'5N inverse'!$A$12*$C161/Setup!$B$17+INDEX('5N inverse'!$A$12:$Y$12,1,'5N mesh'!$B$7+1)*Setup!$B$22</f>
        <v>0</v>
      </c>
      <c r="O161" s="0" t="n">
        <f aca="false">SUMPRODUCT('5N inverse'!$A$13:$Y$13,'5N mesh'!$B$37:$Z$37,$E160:$AC160)+'5N inverse'!$A$13*$C161/Setup!$B$17+INDEX('5N inverse'!$A$13:$Y$13,1,'5N mesh'!$B$7+1)*Setup!$B$22</f>
        <v>0</v>
      </c>
      <c r="P161" s="0" t="n">
        <f aca="false">SUMPRODUCT('5N inverse'!$A$14:$Y$14,'5N mesh'!$B$37:$Z$37,$E160:$AC160)+'5N inverse'!$A$14*$C161/Setup!$B$17+INDEX('5N inverse'!$A$14:$Y$14,1,'5N mesh'!$B$7+1)*Setup!$B$22</f>
        <v>0</v>
      </c>
      <c r="Q161" s="0" t="n">
        <f aca="false">SUMPRODUCT('5N inverse'!$A$15:$Y$15,'5N mesh'!$B$37:$Z$37,$E160:$AC160)+'5N inverse'!$A$15*$C161/Setup!$B$17+INDEX('5N inverse'!$A$15:$Y$15,1,'5N mesh'!$B$7+1)*Setup!$B$22</f>
        <v>0</v>
      </c>
      <c r="R161" s="0" t="n">
        <f aca="false">SUMPRODUCT('5N inverse'!$A$16:$Y$16,'5N mesh'!$B$37:$Z$37,$E160:$AC160)+'5N inverse'!$A$16*$C161/Setup!$B$17+INDEX('5N inverse'!$A$16:$Y$16,1,'5N mesh'!$B$7+1)*Setup!$B$22</f>
        <v>0</v>
      </c>
      <c r="S161" s="0" t="n">
        <f aca="false">SUMPRODUCT('5N inverse'!$A$17:$Y$17,'5N mesh'!$B$37:$Z$37,$E160:$AC160)+'5N inverse'!$A$17*$C161/Setup!$B$17+INDEX('5N inverse'!$A$17:$Y$17,1,'5N mesh'!$B$7+1)*Setup!$B$22</f>
        <v>0</v>
      </c>
      <c r="T161" s="0" t="n">
        <f aca="false">SUMPRODUCT('5N inverse'!$A$18:$Y$18,'5N mesh'!$B$37:$Z$37,$E160:$AC160)+'5N inverse'!$A$18*$C161/Setup!$B$17+INDEX('5N inverse'!$A$18:$Y$18,1,'5N mesh'!$B$7+1)*Setup!$B$22</f>
        <v>0</v>
      </c>
      <c r="U161" s="0" t="n">
        <f aca="false">SUMPRODUCT('5N inverse'!$A$19:$Y$19,'5N mesh'!$B$37:$Z$37,$E160:$AC160)+'5N inverse'!$A$19*$C161/Setup!$B$17+INDEX('5N inverse'!$A$19:$Y$19,1,'5N mesh'!$B$7+1)*Setup!$B$22</f>
        <v>0</v>
      </c>
      <c r="V161" s="0" t="n">
        <f aca="false">SUMPRODUCT('5N inverse'!$A$20:$Y$20,'5N mesh'!$B$37:$Z$37,$E160:$AC160)+'5N inverse'!$A$20*$C161/Setup!$B$17+INDEX('5N inverse'!$A$20:$Y$20,1,'5N mesh'!$B$7+1)*Setup!$B$22</f>
        <v>0</v>
      </c>
      <c r="W161" s="0" t="n">
        <f aca="false">SUMPRODUCT('5N inverse'!$A$21:$Y$21,'5N mesh'!$B$37:$Z$37,$E160:$AC160)+'5N inverse'!$A$21*$C161/Setup!$B$17+INDEX('5N inverse'!$A$21:$Y$21,1,'5N mesh'!$B$7+1)*Setup!$B$22</f>
        <v>0</v>
      </c>
      <c r="X161" s="0" t="n">
        <f aca="false">SUMPRODUCT('5N inverse'!$A$22:$Y$22,'5N mesh'!$B$37:$Z$37,$E160:$AC160)+'5N inverse'!$A$22*$C161/Setup!$B$17+INDEX('5N inverse'!$A$22:$Y$22,1,'5N mesh'!$B$7+1)*Setup!$B$22</f>
        <v>0</v>
      </c>
      <c r="Y161" s="0" t="n">
        <f aca="false">SUMPRODUCT('5N inverse'!$A$23:$Y$23,'5N mesh'!$B$37:$Z$37,$E160:$AC160)+'5N inverse'!$A$23*$C161/Setup!$B$17+INDEX('5N inverse'!$A$23:$Y$23,1,'5N mesh'!$B$7+1)*Setup!$B$22</f>
        <v>0</v>
      </c>
      <c r="Z161" s="0" t="n">
        <f aca="false">SUMPRODUCT('5N inverse'!$A$24:$Y$24,'5N mesh'!$B$37:$Z$37,$E160:$AC160)+'5N inverse'!$A$24*$C161/Setup!$B$17+INDEX('5N inverse'!$A$24:$Y$24,1,'5N mesh'!$B$7+1)*Setup!$B$22</f>
        <v>0</v>
      </c>
      <c r="AA161" s="0" t="n">
        <f aca="false">SUMPRODUCT('5N inverse'!$A$25:$Y$25,'5N mesh'!$B$37:$Z$37,$E160:$AC160)+'5N inverse'!$A$25*$C161/Setup!$B$17+INDEX('5N inverse'!$A$25:$Y$25,1,'5N mesh'!$B$7+1)*Setup!$B$22</f>
        <v>0</v>
      </c>
      <c r="AB161" s="0" t="n">
        <f aca="false">SUMPRODUCT('5N inverse'!$A$26:$Y$26,'5N mesh'!$B$37:$Z$37,$E160:$AC160)+'5N inverse'!$A$26*$C161/Setup!$B$17+INDEX('5N inverse'!$A$26:$Y$26,1,'5N mesh'!$B$7+1)*Setup!$B$22</f>
        <v>0</v>
      </c>
      <c r="AC161" s="0" t="n">
        <f aca="false">SUMPRODUCT('5N inverse'!$A$27:$Y$27,'5N mesh'!$B$37:$Z$37,$E160:$AC160)+'5N inverse'!$A$27*$C161/Setup!$B$17+INDEX('5N inverse'!$A$27:$Y$27,1,'5N mesh'!$B$7+1)*Setup!$B$22</f>
        <v>0</v>
      </c>
    </row>
    <row r="162" customFormat="false" ht="15" hidden="false" customHeight="false" outlineLevel="0" collapsed="false">
      <c r="A162" s="0" t="n">
        <v>157</v>
      </c>
      <c r="B162" s="0" t="n">
        <f aca="false">A162*Setup!$B$11/3600</f>
        <v>13.0833333333333</v>
      </c>
      <c r="C162" s="0" t="n">
        <f aca="false">Setup!$B$7+Setup!$B$8*COS(2*PI()*(B162-Setup!$B$9)/24)</f>
        <v>26.889455848239</v>
      </c>
      <c r="D162" s="0" t="n">
        <f aca="false">(C162-E162)/Setup!$B$17</f>
        <v>36.2923413742542</v>
      </c>
      <c r="E162" s="0" t="n">
        <f aca="false">SUMPRODUCT('5N inverse'!$A$3:$Y$3,'5N mesh'!$B$37:$Z$37,$E161:$AC161)+'5N inverse'!$A$3*$C162/Setup!$B$17+INDEX('5N inverse'!$A$3:$Y$3,1,'5N mesh'!$B$7+1)*Setup!$B$22</f>
        <v>22.171451469586</v>
      </c>
      <c r="F162" s="0" t="n">
        <f aca="false">SUMPRODUCT('5N inverse'!$A$4:$Y$4,'5N mesh'!$B$37:$Z$37,$E161:$AC161)+'5N inverse'!$A$4*$C162/Setup!$B$17+INDEX('5N inverse'!$A$4:$Y$4,1,'5N mesh'!$B$7+1)*Setup!$B$22</f>
        <v>20.9846047292177</v>
      </c>
      <c r="G162" s="0" t="n">
        <f aca="false">SUMPRODUCT('5N inverse'!$A$5:$Y$5,'5N mesh'!$B$37:$Z$37,$E161:$AC161)+'5N inverse'!$A$5*$C162/Setup!$B$17+INDEX('5N inverse'!$A$5:$Y$5,1,'5N mesh'!$B$7+1)*Setup!$B$22</f>
        <v>18.610911248481</v>
      </c>
      <c r="H162" s="0" t="n">
        <f aca="false">SUMPRODUCT('5N inverse'!$A$6:$Y$6,'5N mesh'!$B$37:$Z$37,$E161:$AC161)+'5N inverse'!$A$6*$C162/Setup!$B$17+INDEX('5N inverse'!$A$6:$Y$6,1,'5N mesh'!$B$7+1)*Setup!$B$22</f>
        <v>16.2372177677444</v>
      </c>
      <c r="I162" s="0" t="n">
        <f aca="false">SUMPRODUCT('5N inverse'!$A$7:$Y$7,'5N mesh'!$B$37:$Z$37,$E161:$AC161)+'5N inverse'!$A$7*$C162/Setup!$B$17+INDEX('5N inverse'!$A$7:$Y$7,1,'5N mesh'!$B$7+1)*Setup!$B$22</f>
        <v>15.050371027376</v>
      </c>
      <c r="J162" s="0" t="n">
        <f aca="false">SUMPRODUCT('5N inverse'!$A$8:$Y$8,'5N mesh'!$B$37:$Z$37,$E161:$AC161)+'5N inverse'!$A$8*$C162/Setup!$B$17+INDEX('5N inverse'!$A$8:$Y$8,1,'5N mesh'!$B$7+1)*Setup!$B$22</f>
        <v>0</v>
      </c>
      <c r="K162" s="0" t="n">
        <f aca="false">SUMPRODUCT('5N inverse'!$A$9:$Y$9,'5N mesh'!$B$37:$Z$37,$E161:$AC161)+'5N inverse'!$A$9*$C162/Setup!$B$17+INDEX('5N inverse'!$A$9:$Y$9,1,'5N mesh'!$B$7+1)*Setup!$B$22</f>
        <v>0</v>
      </c>
      <c r="L162" s="0" t="n">
        <f aca="false">SUMPRODUCT('5N inverse'!$A$10:$Y$10,'5N mesh'!$B$37:$Z$37,$E161:$AC161)+'5N inverse'!$A$10*$C162/Setup!$B$17+INDEX('5N inverse'!$A$10:$Y$10,1,'5N mesh'!$B$7+1)*Setup!$B$22</f>
        <v>0</v>
      </c>
      <c r="M162" s="0" t="n">
        <f aca="false">SUMPRODUCT('5N inverse'!$A$11:$Y$11,'5N mesh'!$B$37:$Z$37,$E161:$AC161)+'5N inverse'!$A$11*$C162/Setup!$B$17+INDEX('5N inverse'!$A$11:$Y$11,1,'5N mesh'!$B$7+1)*Setup!$B$22</f>
        <v>0</v>
      </c>
      <c r="N162" s="0" t="n">
        <f aca="false">SUMPRODUCT('5N inverse'!$A$12:$Y$12,'5N mesh'!$B$37:$Z$37,$E161:$AC161)+'5N inverse'!$A$12*$C162/Setup!$B$17+INDEX('5N inverse'!$A$12:$Y$12,1,'5N mesh'!$B$7+1)*Setup!$B$22</f>
        <v>0</v>
      </c>
      <c r="O162" s="0" t="n">
        <f aca="false">SUMPRODUCT('5N inverse'!$A$13:$Y$13,'5N mesh'!$B$37:$Z$37,$E161:$AC161)+'5N inverse'!$A$13*$C162/Setup!$B$17+INDEX('5N inverse'!$A$13:$Y$13,1,'5N mesh'!$B$7+1)*Setup!$B$22</f>
        <v>0</v>
      </c>
      <c r="P162" s="0" t="n">
        <f aca="false">SUMPRODUCT('5N inverse'!$A$14:$Y$14,'5N mesh'!$B$37:$Z$37,$E161:$AC161)+'5N inverse'!$A$14*$C162/Setup!$B$17+INDEX('5N inverse'!$A$14:$Y$14,1,'5N mesh'!$B$7+1)*Setup!$B$22</f>
        <v>0</v>
      </c>
      <c r="Q162" s="0" t="n">
        <f aca="false">SUMPRODUCT('5N inverse'!$A$15:$Y$15,'5N mesh'!$B$37:$Z$37,$E161:$AC161)+'5N inverse'!$A$15*$C162/Setup!$B$17+INDEX('5N inverse'!$A$15:$Y$15,1,'5N mesh'!$B$7+1)*Setup!$B$22</f>
        <v>0</v>
      </c>
      <c r="R162" s="0" t="n">
        <f aca="false">SUMPRODUCT('5N inverse'!$A$16:$Y$16,'5N mesh'!$B$37:$Z$37,$E161:$AC161)+'5N inverse'!$A$16*$C162/Setup!$B$17+INDEX('5N inverse'!$A$16:$Y$16,1,'5N mesh'!$B$7+1)*Setup!$B$22</f>
        <v>0</v>
      </c>
      <c r="S162" s="0" t="n">
        <f aca="false">SUMPRODUCT('5N inverse'!$A$17:$Y$17,'5N mesh'!$B$37:$Z$37,$E161:$AC161)+'5N inverse'!$A$17*$C162/Setup!$B$17+INDEX('5N inverse'!$A$17:$Y$17,1,'5N mesh'!$B$7+1)*Setup!$B$22</f>
        <v>0</v>
      </c>
      <c r="T162" s="0" t="n">
        <f aca="false">SUMPRODUCT('5N inverse'!$A$18:$Y$18,'5N mesh'!$B$37:$Z$37,$E161:$AC161)+'5N inverse'!$A$18*$C162/Setup!$B$17+INDEX('5N inverse'!$A$18:$Y$18,1,'5N mesh'!$B$7+1)*Setup!$B$22</f>
        <v>0</v>
      </c>
      <c r="U162" s="0" t="n">
        <f aca="false">SUMPRODUCT('5N inverse'!$A$19:$Y$19,'5N mesh'!$B$37:$Z$37,$E161:$AC161)+'5N inverse'!$A$19*$C162/Setup!$B$17+INDEX('5N inverse'!$A$19:$Y$19,1,'5N mesh'!$B$7+1)*Setup!$B$22</f>
        <v>0</v>
      </c>
      <c r="V162" s="0" t="n">
        <f aca="false">SUMPRODUCT('5N inverse'!$A$20:$Y$20,'5N mesh'!$B$37:$Z$37,$E161:$AC161)+'5N inverse'!$A$20*$C162/Setup!$B$17+INDEX('5N inverse'!$A$20:$Y$20,1,'5N mesh'!$B$7+1)*Setup!$B$22</f>
        <v>0</v>
      </c>
      <c r="W162" s="0" t="n">
        <f aca="false">SUMPRODUCT('5N inverse'!$A$21:$Y$21,'5N mesh'!$B$37:$Z$37,$E161:$AC161)+'5N inverse'!$A$21*$C162/Setup!$B$17+INDEX('5N inverse'!$A$21:$Y$21,1,'5N mesh'!$B$7+1)*Setup!$B$22</f>
        <v>0</v>
      </c>
      <c r="X162" s="0" t="n">
        <f aca="false">SUMPRODUCT('5N inverse'!$A$22:$Y$22,'5N mesh'!$B$37:$Z$37,$E161:$AC161)+'5N inverse'!$A$22*$C162/Setup!$B$17+INDEX('5N inverse'!$A$22:$Y$22,1,'5N mesh'!$B$7+1)*Setup!$B$22</f>
        <v>0</v>
      </c>
      <c r="Y162" s="0" t="n">
        <f aca="false">SUMPRODUCT('5N inverse'!$A$23:$Y$23,'5N mesh'!$B$37:$Z$37,$E161:$AC161)+'5N inverse'!$A$23*$C162/Setup!$B$17+INDEX('5N inverse'!$A$23:$Y$23,1,'5N mesh'!$B$7+1)*Setup!$B$22</f>
        <v>0</v>
      </c>
      <c r="Z162" s="0" t="n">
        <f aca="false">SUMPRODUCT('5N inverse'!$A$24:$Y$24,'5N mesh'!$B$37:$Z$37,$E161:$AC161)+'5N inverse'!$A$24*$C162/Setup!$B$17+INDEX('5N inverse'!$A$24:$Y$24,1,'5N mesh'!$B$7+1)*Setup!$B$22</f>
        <v>0</v>
      </c>
      <c r="AA162" s="0" t="n">
        <f aca="false">SUMPRODUCT('5N inverse'!$A$25:$Y$25,'5N mesh'!$B$37:$Z$37,$E161:$AC161)+'5N inverse'!$A$25*$C162/Setup!$B$17+INDEX('5N inverse'!$A$25:$Y$25,1,'5N mesh'!$B$7+1)*Setup!$B$22</f>
        <v>0</v>
      </c>
      <c r="AB162" s="0" t="n">
        <f aca="false">SUMPRODUCT('5N inverse'!$A$26:$Y$26,'5N mesh'!$B$37:$Z$37,$E161:$AC161)+'5N inverse'!$A$26*$C162/Setup!$B$17+INDEX('5N inverse'!$A$26:$Y$26,1,'5N mesh'!$B$7+1)*Setup!$B$22</f>
        <v>0</v>
      </c>
      <c r="AC162" s="0" t="n">
        <f aca="false">SUMPRODUCT('5N inverse'!$A$27:$Y$27,'5N mesh'!$B$37:$Z$37,$E161:$AC161)+'5N inverse'!$A$27*$C162/Setup!$B$17+INDEX('5N inverse'!$A$27:$Y$27,1,'5N mesh'!$B$7+1)*Setup!$B$22</f>
        <v>0</v>
      </c>
    </row>
    <row r="163" customFormat="false" ht="15" hidden="false" customHeight="false" outlineLevel="0" collapsed="false">
      <c r="A163" s="0" t="n">
        <v>158</v>
      </c>
      <c r="B163" s="0" t="n">
        <f aca="false">A163*Setup!$B$11/3600</f>
        <v>13.1666666666667</v>
      </c>
      <c r="C163" s="0" t="n">
        <f aca="false">Setup!$B$7+Setup!$B$8*COS(2*PI()*(B163-Setup!$B$9)/24)</f>
        <v>26.9491093472405</v>
      </c>
      <c r="D163" s="0" t="n">
        <f aca="false">(C163-E163)/Setup!$B$17</f>
        <v>36.2956213879385</v>
      </c>
      <c r="E163" s="0" t="n">
        <f aca="false">SUMPRODUCT('5N inverse'!$A$3:$Y$3,'5N mesh'!$B$37:$Z$37,$E162:$AC162)+'5N inverse'!$A$3*$C163/Setup!$B$17+INDEX('5N inverse'!$A$3:$Y$3,1,'5N mesh'!$B$7+1)*Setup!$B$22</f>
        <v>22.2306785668085</v>
      </c>
      <c r="F163" s="0" t="n">
        <f aca="false">SUMPRODUCT('5N inverse'!$A$4:$Y$4,'5N mesh'!$B$37:$Z$37,$E162:$AC162)+'5N inverse'!$A$4*$C163/Setup!$B$17+INDEX('5N inverse'!$A$4:$Y$4,1,'5N mesh'!$B$7+1)*Setup!$B$22</f>
        <v>21.0340367572859</v>
      </c>
      <c r="G163" s="0" t="n">
        <f aca="false">SUMPRODUCT('5N inverse'!$A$5:$Y$5,'5N mesh'!$B$37:$Z$37,$E162:$AC162)+'5N inverse'!$A$5*$C163/Setup!$B$17+INDEX('5N inverse'!$A$5:$Y$5,1,'5N mesh'!$B$7+1)*Setup!$B$22</f>
        <v>18.6407531382407</v>
      </c>
      <c r="H163" s="0" t="n">
        <f aca="false">SUMPRODUCT('5N inverse'!$A$6:$Y$6,'5N mesh'!$B$37:$Z$37,$E162:$AC162)+'5N inverse'!$A$6*$C163/Setup!$B$17+INDEX('5N inverse'!$A$6:$Y$6,1,'5N mesh'!$B$7+1)*Setup!$B$22</f>
        <v>16.2474695191955</v>
      </c>
      <c r="I163" s="0" t="n">
        <f aca="false">SUMPRODUCT('5N inverse'!$A$7:$Y$7,'5N mesh'!$B$37:$Z$37,$E162:$AC162)+'5N inverse'!$A$7*$C163/Setup!$B$17+INDEX('5N inverse'!$A$7:$Y$7,1,'5N mesh'!$B$7+1)*Setup!$B$22</f>
        <v>15.0508277096729</v>
      </c>
      <c r="J163" s="0" t="n">
        <f aca="false">SUMPRODUCT('5N inverse'!$A$8:$Y$8,'5N mesh'!$B$37:$Z$37,$E162:$AC162)+'5N inverse'!$A$8*$C163/Setup!$B$17+INDEX('5N inverse'!$A$8:$Y$8,1,'5N mesh'!$B$7+1)*Setup!$B$22</f>
        <v>0</v>
      </c>
      <c r="K163" s="0" t="n">
        <f aca="false">SUMPRODUCT('5N inverse'!$A$9:$Y$9,'5N mesh'!$B$37:$Z$37,$E162:$AC162)+'5N inverse'!$A$9*$C163/Setup!$B$17+INDEX('5N inverse'!$A$9:$Y$9,1,'5N mesh'!$B$7+1)*Setup!$B$22</f>
        <v>0</v>
      </c>
      <c r="L163" s="0" t="n">
        <f aca="false">SUMPRODUCT('5N inverse'!$A$10:$Y$10,'5N mesh'!$B$37:$Z$37,$E162:$AC162)+'5N inverse'!$A$10*$C163/Setup!$B$17+INDEX('5N inverse'!$A$10:$Y$10,1,'5N mesh'!$B$7+1)*Setup!$B$22</f>
        <v>0</v>
      </c>
      <c r="M163" s="0" t="n">
        <f aca="false">SUMPRODUCT('5N inverse'!$A$11:$Y$11,'5N mesh'!$B$37:$Z$37,$E162:$AC162)+'5N inverse'!$A$11*$C163/Setup!$B$17+INDEX('5N inverse'!$A$11:$Y$11,1,'5N mesh'!$B$7+1)*Setup!$B$22</f>
        <v>0</v>
      </c>
      <c r="N163" s="0" t="n">
        <f aca="false">SUMPRODUCT('5N inverse'!$A$12:$Y$12,'5N mesh'!$B$37:$Z$37,$E162:$AC162)+'5N inverse'!$A$12*$C163/Setup!$B$17+INDEX('5N inverse'!$A$12:$Y$12,1,'5N mesh'!$B$7+1)*Setup!$B$22</f>
        <v>0</v>
      </c>
      <c r="O163" s="0" t="n">
        <f aca="false">SUMPRODUCT('5N inverse'!$A$13:$Y$13,'5N mesh'!$B$37:$Z$37,$E162:$AC162)+'5N inverse'!$A$13*$C163/Setup!$B$17+INDEX('5N inverse'!$A$13:$Y$13,1,'5N mesh'!$B$7+1)*Setup!$B$22</f>
        <v>0</v>
      </c>
      <c r="P163" s="0" t="n">
        <f aca="false">SUMPRODUCT('5N inverse'!$A$14:$Y$14,'5N mesh'!$B$37:$Z$37,$E162:$AC162)+'5N inverse'!$A$14*$C163/Setup!$B$17+INDEX('5N inverse'!$A$14:$Y$14,1,'5N mesh'!$B$7+1)*Setup!$B$22</f>
        <v>0</v>
      </c>
      <c r="Q163" s="0" t="n">
        <f aca="false">SUMPRODUCT('5N inverse'!$A$15:$Y$15,'5N mesh'!$B$37:$Z$37,$E162:$AC162)+'5N inverse'!$A$15*$C163/Setup!$B$17+INDEX('5N inverse'!$A$15:$Y$15,1,'5N mesh'!$B$7+1)*Setup!$B$22</f>
        <v>0</v>
      </c>
      <c r="R163" s="0" t="n">
        <f aca="false">SUMPRODUCT('5N inverse'!$A$16:$Y$16,'5N mesh'!$B$37:$Z$37,$E162:$AC162)+'5N inverse'!$A$16*$C163/Setup!$B$17+INDEX('5N inverse'!$A$16:$Y$16,1,'5N mesh'!$B$7+1)*Setup!$B$22</f>
        <v>0</v>
      </c>
      <c r="S163" s="0" t="n">
        <f aca="false">SUMPRODUCT('5N inverse'!$A$17:$Y$17,'5N mesh'!$B$37:$Z$37,$E162:$AC162)+'5N inverse'!$A$17*$C163/Setup!$B$17+INDEX('5N inverse'!$A$17:$Y$17,1,'5N mesh'!$B$7+1)*Setup!$B$22</f>
        <v>0</v>
      </c>
      <c r="T163" s="0" t="n">
        <f aca="false">SUMPRODUCT('5N inverse'!$A$18:$Y$18,'5N mesh'!$B$37:$Z$37,$E162:$AC162)+'5N inverse'!$A$18*$C163/Setup!$B$17+INDEX('5N inverse'!$A$18:$Y$18,1,'5N mesh'!$B$7+1)*Setup!$B$22</f>
        <v>0</v>
      </c>
      <c r="U163" s="0" t="n">
        <f aca="false">SUMPRODUCT('5N inverse'!$A$19:$Y$19,'5N mesh'!$B$37:$Z$37,$E162:$AC162)+'5N inverse'!$A$19*$C163/Setup!$B$17+INDEX('5N inverse'!$A$19:$Y$19,1,'5N mesh'!$B$7+1)*Setup!$B$22</f>
        <v>0</v>
      </c>
      <c r="V163" s="0" t="n">
        <f aca="false">SUMPRODUCT('5N inverse'!$A$20:$Y$20,'5N mesh'!$B$37:$Z$37,$E162:$AC162)+'5N inverse'!$A$20*$C163/Setup!$B$17+INDEX('5N inverse'!$A$20:$Y$20,1,'5N mesh'!$B$7+1)*Setup!$B$22</f>
        <v>0</v>
      </c>
      <c r="W163" s="0" t="n">
        <f aca="false">SUMPRODUCT('5N inverse'!$A$21:$Y$21,'5N mesh'!$B$37:$Z$37,$E162:$AC162)+'5N inverse'!$A$21*$C163/Setup!$B$17+INDEX('5N inverse'!$A$21:$Y$21,1,'5N mesh'!$B$7+1)*Setup!$B$22</f>
        <v>0</v>
      </c>
      <c r="X163" s="0" t="n">
        <f aca="false">SUMPRODUCT('5N inverse'!$A$22:$Y$22,'5N mesh'!$B$37:$Z$37,$E162:$AC162)+'5N inverse'!$A$22*$C163/Setup!$B$17+INDEX('5N inverse'!$A$22:$Y$22,1,'5N mesh'!$B$7+1)*Setup!$B$22</f>
        <v>0</v>
      </c>
      <c r="Y163" s="0" t="n">
        <f aca="false">SUMPRODUCT('5N inverse'!$A$23:$Y$23,'5N mesh'!$B$37:$Z$37,$E162:$AC162)+'5N inverse'!$A$23*$C163/Setup!$B$17+INDEX('5N inverse'!$A$23:$Y$23,1,'5N mesh'!$B$7+1)*Setup!$B$22</f>
        <v>0</v>
      </c>
      <c r="Z163" s="0" t="n">
        <f aca="false">SUMPRODUCT('5N inverse'!$A$24:$Y$24,'5N mesh'!$B$37:$Z$37,$E162:$AC162)+'5N inverse'!$A$24*$C163/Setup!$B$17+INDEX('5N inverse'!$A$24:$Y$24,1,'5N mesh'!$B$7+1)*Setup!$B$22</f>
        <v>0</v>
      </c>
      <c r="AA163" s="0" t="n">
        <f aca="false">SUMPRODUCT('5N inverse'!$A$25:$Y$25,'5N mesh'!$B$37:$Z$37,$E162:$AC162)+'5N inverse'!$A$25*$C163/Setup!$B$17+INDEX('5N inverse'!$A$25:$Y$25,1,'5N mesh'!$B$7+1)*Setup!$B$22</f>
        <v>0</v>
      </c>
      <c r="AB163" s="0" t="n">
        <f aca="false">SUMPRODUCT('5N inverse'!$A$26:$Y$26,'5N mesh'!$B$37:$Z$37,$E162:$AC162)+'5N inverse'!$A$26*$C163/Setup!$B$17+INDEX('5N inverse'!$A$26:$Y$26,1,'5N mesh'!$B$7+1)*Setup!$B$22</f>
        <v>0</v>
      </c>
      <c r="AC163" s="0" t="n">
        <f aca="false">SUMPRODUCT('5N inverse'!$A$27:$Y$27,'5N mesh'!$B$37:$Z$37,$E162:$AC162)+'5N inverse'!$A$27*$C163/Setup!$B$17+INDEX('5N inverse'!$A$27:$Y$27,1,'5N mesh'!$B$7+1)*Setup!$B$22</f>
        <v>0</v>
      </c>
    </row>
    <row r="164" customFormat="false" ht="15" hidden="false" customHeight="false" outlineLevel="0" collapsed="false">
      <c r="A164" s="0" t="n">
        <v>159</v>
      </c>
      <c r="B164" s="0" t="n">
        <f aca="false">A164*Setup!$B$11/3600</f>
        <v>13.25</v>
      </c>
      <c r="C164" s="0" t="n">
        <f aca="false">Setup!$B$7+Setup!$B$8*COS(2*PI()*(B164-Setup!$B$9)/24)</f>
        <v>27.0073592299159</v>
      </c>
      <c r="D164" s="0" t="n">
        <f aca="false">(C164-E164)/Setup!$B$17</f>
        <v>36.2883644700081</v>
      </c>
      <c r="E164" s="0" t="n">
        <f aca="false">SUMPRODUCT('5N inverse'!$A$3:$Y$3,'5N mesh'!$B$37:$Z$37,$E163:$AC163)+'5N inverse'!$A$3*$C164/Setup!$B$17+INDEX('5N inverse'!$A$3:$Y$3,1,'5N mesh'!$B$7+1)*Setup!$B$22</f>
        <v>22.2898718488149</v>
      </c>
      <c r="F164" s="0" t="n">
        <f aca="false">SUMPRODUCT('5N inverse'!$A$4:$Y$4,'5N mesh'!$B$37:$Z$37,$E163:$AC163)+'5N inverse'!$A$4*$C164/Setup!$B$17+INDEX('5N inverse'!$A$4:$Y$4,1,'5N mesh'!$B$7+1)*Setup!$B$22</f>
        <v>21.0834409247724</v>
      </c>
      <c r="G164" s="0" t="n">
        <f aca="false">SUMPRODUCT('5N inverse'!$A$5:$Y$5,'5N mesh'!$B$37:$Z$37,$E163:$AC163)+'5N inverse'!$A$5*$C164/Setup!$B$17+INDEX('5N inverse'!$A$5:$Y$5,1,'5N mesh'!$B$7+1)*Setup!$B$22</f>
        <v>18.6705790766875</v>
      </c>
      <c r="H164" s="0" t="n">
        <f aca="false">SUMPRODUCT('5N inverse'!$A$6:$Y$6,'5N mesh'!$B$37:$Z$37,$E163:$AC163)+'5N inverse'!$A$6*$C164/Setup!$B$17+INDEX('5N inverse'!$A$6:$Y$6,1,'5N mesh'!$B$7+1)*Setup!$B$22</f>
        <v>16.2577172286025</v>
      </c>
      <c r="I164" s="0" t="n">
        <f aca="false">SUMPRODUCT('5N inverse'!$A$7:$Y$7,'5N mesh'!$B$37:$Z$37,$E163:$AC163)+'5N inverse'!$A$7*$C164/Setup!$B$17+INDEX('5N inverse'!$A$7:$Y$7,1,'5N mesh'!$B$7+1)*Setup!$B$22</f>
        <v>15.0512863045601</v>
      </c>
      <c r="J164" s="0" t="n">
        <f aca="false">SUMPRODUCT('5N inverse'!$A$8:$Y$8,'5N mesh'!$B$37:$Z$37,$E163:$AC163)+'5N inverse'!$A$8*$C164/Setup!$B$17+INDEX('5N inverse'!$A$8:$Y$8,1,'5N mesh'!$B$7+1)*Setup!$B$22</f>
        <v>0</v>
      </c>
      <c r="K164" s="0" t="n">
        <f aca="false">SUMPRODUCT('5N inverse'!$A$9:$Y$9,'5N mesh'!$B$37:$Z$37,$E163:$AC163)+'5N inverse'!$A$9*$C164/Setup!$B$17+INDEX('5N inverse'!$A$9:$Y$9,1,'5N mesh'!$B$7+1)*Setup!$B$22</f>
        <v>0</v>
      </c>
      <c r="L164" s="0" t="n">
        <f aca="false">SUMPRODUCT('5N inverse'!$A$10:$Y$10,'5N mesh'!$B$37:$Z$37,$E163:$AC163)+'5N inverse'!$A$10*$C164/Setup!$B$17+INDEX('5N inverse'!$A$10:$Y$10,1,'5N mesh'!$B$7+1)*Setup!$B$22</f>
        <v>0</v>
      </c>
      <c r="M164" s="0" t="n">
        <f aca="false">SUMPRODUCT('5N inverse'!$A$11:$Y$11,'5N mesh'!$B$37:$Z$37,$E163:$AC163)+'5N inverse'!$A$11*$C164/Setup!$B$17+INDEX('5N inverse'!$A$11:$Y$11,1,'5N mesh'!$B$7+1)*Setup!$B$22</f>
        <v>0</v>
      </c>
      <c r="N164" s="0" t="n">
        <f aca="false">SUMPRODUCT('5N inverse'!$A$12:$Y$12,'5N mesh'!$B$37:$Z$37,$E163:$AC163)+'5N inverse'!$A$12*$C164/Setup!$B$17+INDEX('5N inverse'!$A$12:$Y$12,1,'5N mesh'!$B$7+1)*Setup!$B$22</f>
        <v>0</v>
      </c>
      <c r="O164" s="0" t="n">
        <f aca="false">SUMPRODUCT('5N inverse'!$A$13:$Y$13,'5N mesh'!$B$37:$Z$37,$E163:$AC163)+'5N inverse'!$A$13*$C164/Setup!$B$17+INDEX('5N inverse'!$A$13:$Y$13,1,'5N mesh'!$B$7+1)*Setup!$B$22</f>
        <v>0</v>
      </c>
      <c r="P164" s="0" t="n">
        <f aca="false">SUMPRODUCT('5N inverse'!$A$14:$Y$14,'5N mesh'!$B$37:$Z$37,$E163:$AC163)+'5N inverse'!$A$14*$C164/Setup!$B$17+INDEX('5N inverse'!$A$14:$Y$14,1,'5N mesh'!$B$7+1)*Setup!$B$22</f>
        <v>0</v>
      </c>
      <c r="Q164" s="0" t="n">
        <f aca="false">SUMPRODUCT('5N inverse'!$A$15:$Y$15,'5N mesh'!$B$37:$Z$37,$E163:$AC163)+'5N inverse'!$A$15*$C164/Setup!$B$17+INDEX('5N inverse'!$A$15:$Y$15,1,'5N mesh'!$B$7+1)*Setup!$B$22</f>
        <v>0</v>
      </c>
      <c r="R164" s="0" t="n">
        <f aca="false">SUMPRODUCT('5N inverse'!$A$16:$Y$16,'5N mesh'!$B$37:$Z$37,$E163:$AC163)+'5N inverse'!$A$16*$C164/Setup!$B$17+INDEX('5N inverse'!$A$16:$Y$16,1,'5N mesh'!$B$7+1)*Setup!$B$22</f>
        <v>0</v>
      </c>
      <c r="S164" s="0" t="n">
        <f aca="false">SUMPRODUCT('5N inverse'!$A$17:$Y$17,'5N mesh'!$B$37:$Z$37,$E163:$AC163)+'5N inverse'!$A$17*$C164/Setup!$B$17+INDEX('5N inverse'!$A$17:$Y$17,1,'5N mesh'!$B$7+1)*Setup!$B$22</f>
        <v>0</v>
      </c>
      <c r="T164" s="0" t="n">
        <f aca="false">SUMPRODUCT('5N inverse'!$A$18:$Y$18,'5N mesh'!$B$37:$Z$37,$E163:$AC163)+'5N inverse'!$A$18*$C164/Setup!$B$17+INDEX('5N inverse'!$A$18:$Y$18,1,'5N mesh'!$B$7+1)*Setup!$B$22</f>
        <v>0</v>
      </c>
      <c r="U164" s="0" t="n">
        <f aca="false">SUMPRODUCT('5N inverse'!$A$19:$Y$19,'5N mesh'!$B$37:$Z$37,$E163:$AC163)+'5N inverse'!$A$19*$C164/Setup!$B$17+INDEX('5N inverse'!$A$19:$Y$19,1,'5N mesh'!$B$7+1)*Setup!$B$22</f>
        <v>0</v>
      </c>
      <c r="V164" s="0" t="n">
        <f aca="false">SUMPRODUCT('5N inverse'!$A$20:$Y$20,'5N mesh'!$B$37:$Z$37,$E163:$AC163)+'5N inverse'!$A$20*$C164/Setup!$B$17+INDEX('5N inverse'!$A$20:$Y$20,1,'5N mesh'!$B$7+1)*Setup!$B$22</f>
        <v>0</v>
      </c>
      <c r="W164" s="0" t="n">
        <f aca="false">SUMPRODUCT('5N inverse'!$A$21:$Y$21,'5N mesh'!$B$37:$Z$37,$E163:$AC163)+'5N inverse'!$A$21*$C164/Setup!$B$17+INDEX('5N inverse'!$A$21:$Y$21,1,'5N mesh'!$B$7+1)*Setup!$B$22</f>
        <v>0</v>
      </c>
      <c r="X164" s="0" t="n">
        <f aca="false">SUMPRODUCT('5N inverse'!$A$22:$Y$22,'5N mesh'!$B$37:$Z$37,$E163:$AC163)+'5N inverse'!$A$22*$C164/Setup!$B$17+INDEX('5N inverse'!$A$22:$Y$22,1,'5N mesh'!$B$7+1)*Setup!$B$22</f>
        <v>0</v>
      </c>
      <c r="Y164" s="0" t="n">
        <f aca="false">SUMPRODUCT('5N inverse'!$A$23:$Y$23,'5N mesh'!$B$37:$Z$37,$E163:$AC163)+'5N inverse'!$A$23*$C164/Setup!$B$17+INDEX('5N inverse'!$A$23:$Y$23,1,'5N mesh'!$B$7+1)*Setup!$B$22</f>
        <v>0</v>
      </c>
      <c r="Z164" s="0" t="n">
        <f aca="false">SUMPRODUCT('5N inverse'!$A$24:$Y$24,'5N mesh'!$B$37:$Z$37,$E163:$AC163)+'5N inverse'!$A$24*$C164/Setup!$B$17+INDEX('5N inverse'!$A$24:$Y$24,1,'5N mesh'!$B$7+1)*Setup!$B$22</f>
        <v>0</v>
      </c>
      <c r="AA164" s="0" t="n">
        <f aca="false">SUMPRODUCT('5N inverse'!$A$25:$Y$25,'5N mesh'!$B$37:$Z$37,$E163:$AC163)+'5N inverse'!$A$25*$C164/Setup!$B$17+INDEX('5N inverse'!$A$25:$Y$25,1,'5N mesh'!$B$7+1)*Setup!$B$22</f>
        <v>0</v>
      </c>
      <c r="AB164" s="0" t="n">
        <f aca="false">SUMPRODUCT('5N inverse'!$A$26:$Y$26,'5N mesh'!$B$37:$Z$37,$E163:$AC163)+'5N inverse'!$A$26*$C164/Setup!$B$17+INDEX('5N inverse'!$A$26:$Y$26,1,'5N mesh'!$B$7+1)*Setup!$B$22</f>
        <v>0</v>
      </c>
      <c r="AC164" s="0" t="n">
        <f aca="false">SUMPRODUCT('5N inverse'!$A$27:$Y$27,'5N mesh'!$B$37:$Z$37,$E163:$AC163)+'5N inverse'!$A$27*$C164/Setup!$B$17+INDEX('5N inverse'!$A$27:$Y$27,1,'5N mesh'!$B$7+1)*Setup!$B$22</f>
        <v>0</v>
      </c>
    </row>
    <row r="165" customFormat="false" ht="15" hidden="false" customHeight="false" outlineLevel="0" collapsed="false">
      <c r="A165" s="0" t="n">
        <v>160</v>
      </c>
      <c r="B165" s="0" t="n">
        <f aca="false">A165*Setup!$B$11/3600</f>
        <v>13.3333333333333</v>
      </c>
      <c r="C165" s="0" t="n">
        <f aca="false">Setup!$B$7+Setup!$B$8*COS(2*PI()*(B165-Setup!$B$9)/24)</f>
        <v>27.0641777724759</v>
      </c>
      <c r="D165" s="0" t="n">
        <f aca="false">(C165-E165)/Setup!$B$17</f>
        <v>36.2704963017499</v>
      </c>
      <c r="E165" s="0" t="n">
        <f aca="false">SUMPRODUCT('5N inverse'!$A$3:$Y$3,'5N mesh'!$B$37:$Z$37,$E164:$AC164)+'5N inverse'!$A$3*$C165/Setup!$B$17+INDEX('5N inverse'!$A$3:$Y$3,1,'5N mesh'!$B$7+1)*Setup!$B$22</f>
        <v>22.3490132532484</v>
      </c>
      <c r="F165" s="0" t="n">
        <f aca="false">SUMPRODUCT('5N inverse'!$A$4:$Y$4,'5N mesh'!$B$37:$Z$37,$E164:$AC164)+'5N inverse'!$A$4*$C165/Setup!$B$17+INDEX('5N inverse'!$A$4:$Y$4,1,'5N mesh'!$B$7+1)*Setup!$B$22</f>
        <v>21.132802163554</v>
      </c>
      <c r="G165" s="0" t="n">
        <f aca="false">SUMPRODUCT('5N inverse'!$A$5:$Y$5,'5N mesh'!$B$37:$Z$37,$E164:$AC164)+'5N inverse'!$A$5*$C165/Setup!$B$17+INDEX('5N inverse'!$A$5:$Y$5,1,'5N mesh'!$B$7+1)*Setup!$B$22</f>
        <v>18.7003799841651</v>
      </c>
      <c r="H165" s="0" t="n">
        <f aca="false">SUMPRODUCT('5N inverse'!$A$6:$Y$6,'5N mesh'!$B$37:$Z$37,$E164:$AC164)+'5N inverse'!$A$6*$C165/Setup!$B$17+INDEX('5N inverse'!$A$6:$Y$6,1,'5N mesh'!$B$7+1)*Setup!$B$22</f>
        <v>16.2679578047762</v>
      </c>
      <c r="I165" s="0" t="n">
        <f aca="false">SUMPRODUCT('5N inverse'!$A$7:$Y$7,'5N mesh'!$B$37:$Z$37,$E164:$AC164)+'5N inverse'!$A$7*$C165/Setup!$B$17+INDEX('5N inverse'!$A$7:$Y$7,1,'5N mesh'!$B$7+1)*Setup!$B$22</f>
        <v>15.0517467150818</v>
      </c>
      <c r="J165" s="0" t="n">
        <f aca="false">SUMPRODUCT('5N inverse'!$A$8:$Y$8,'5N mesh'!$B$37:$Z$37,$E164:$AC164)+'5N inverse'!$A$8*$C165/Setup!$B$17+INDEX('5N inverse'!$A$8:$Y$8,1,'5N mesh'!$B$7+1)*Setup!$B$22</f>
        <v>0</v>
      </c>
      <c r="K165" s="0" t="n">
        <f aca="false">SUMPRODUCT('5N inverse'!$A$9:$Y$9,'5N mesh'!$B$37:$Z$37,$E164:$AC164)+'5N inverse'!$A$9*$C165/Setup!$B$17+INDEX('5N inverse'!$A$9:$Y$9,1,'5N mesh'!$B$7+1)*Setup!$B$22</f>
        <v>0</v>
      </c>
      <c r="L165" s="0" t="n">
        <f aca="false">SUMPRODUCT('5N inverse'!$A$10:$Y$10,'5N mesh'!$B$37:$Z$37,$E164:$AC164)+'5N inverse'!$A$10*$C165/Setup!$B$17+INDEX('5N inverse'!$A$10:$Y$10,1,'5N mesh'!$B$7+1)*Setup!$B$22</f>
        <v>0</v>
      </c>
      <c r="M165" s="0" t="n">
        <f aca="false">SUMPRODUCT('5N inverse'!$A$11:$Y$11,'5N mesh'!$B$37:$Z$37,$E164:$AC164)+'5N inverse'!$A$11*$C165/Setup!$B$17+INDEX('5N inverse'!$A$11:$Y$11,1,'5N mesh'!$B$7+1)*Setup!$B$22</f>
        <v>0</v>
      </c>
      <c r="N165" s="0" t="n">
        <f aca="false">SUMPRODUCT('5N inverse'!$A$12:$Y$12,'5N mesh'!$B$37:$Z$37,$E164:$AC164)+'5N inverse'!$A$12*$C165/Setup!$B$17+INDEX('5N inverse'!$A$12:$Y$12,1,'5N mesh'!$B$7+1)*Setup!$B$22</f>
        <v>0</v>
      </c>
      <c r="O165" s="0" t="n">
        <f aca="false">SUMPRODUCT('5N inverse'!$A$13:$Y$13,'5N mesh'!$B$37:$Z$37,$E164:$AC164)+'5N inverse'!$A$13*$C165/Setup!$B$17+INDEX('5N inverse'!$A$13:$Y$13,1,'5N mesh'!$B$7+1)*Setup!$B$22</f>
        <v>0</v>
      </c>
      <c r="P165" s="0" t="n">
        <f aca="false">SUMPRODUCT('5N inverse'!$A$14:$Y$14,'5N mesh'!$B$37:$Z$37,$E164:$AC164)+'5N inverse'!$A$14*$C165/Setup!$B$17+INDEX('5N inverse'!$A$14:$Y$14,1,'5N mesh'!$B$7+1)*Setup!$B$22</f>
        <v>0</v>
      </c>
      <c r="Q165" s="0" t="n">
        <f aca="false">SUMPRODUCT('5N inverse'!$A$15:$Y$15,'5N mesh'!$B$37:$Z$37,$E164:$AC164)+'5N inverse'!$A$15*$C165/Setup!$B$17+INDEX('5N inverse'!$A$15:$Y$15,1,'5N mesh'!$B$7+1)*Setup!$B$22</f>
        <v>0</v>
      </c>
      <c r="R165" s="0" t="n">
        <f aca="false">SUMPRODUCT('5N inverse'!$A$16:$Y$16,'5N mesh'!$B$37:$Z$37,$E164:$AC164)+'5N inverse'!$A$16*$C165/Setup!$B$17+INDEX('5N inverse'!$A$16:$Y$16,1,'5N mesh'!$B$7+1)*Setup!$B$22</f>
        <v>0</v>
      </c>
      <c r="S165" s="0" t="n">
        <f aca="false">SUMPRODUCT('5N inverse'!$A$17:$Y$17,'5N mesh'!$B$37:$Z$37,$E164:$AC164)+'5N inverse'!$A$17*$C165/Setup!$B$17+INDEX('5N inverse'!$A$17:$Y$17,1,'5N mesh'!$B$7+1)*Setup!$B$22</f>
        <v>0</v>
      </c>
      <c r="T165" s="0" t="n">
        <f aca="false">SUMPRODUCT('5N inverse'!$A$18:$Y$18,'5N mesh'!$B$37:$Z$37,$E164:$AC164)+'5N inverse'!$A$18*$C165/Setup!$B$17+INDEX('5N inverse'!$A$18:$Y$18,1,'5N mesh'!$B$7+1)*Setup!$B$22</f>
        <v>0</v>
      </c>
      <c r="U165" s="0" t="n">
        <f aca="false">SUMPRODUCT('5N inverse'!$A$19:$Y$19,'5N mesh'!$B$37:$Z$37,$E164:$AC164)+'5N inverse'!$A$19*$C165/Setup!$B$17+INDEX('5N inverse'!$A$19:$Y$19,1,'5N mesh'!$B$7+1)*Setup!$B$22</f>
        <v>0</v>
      </c>
      <c r="V165" s="0" t="n">
        <f aca="false">SUMPRODUCT('5N inverse'!$A$20:$Y$20,'5N mesh'!$B$37:$Z$37,$E164:$AC164)+'5N inverse'!$A$20*$C165/Setup!$B$17+INDEX('5N inverse'!$A$20:$Y$20,1,'5N mesh'!$B$7+1)*Setup!$B$22</f>
        <v>0</v>
      </c>
      <c r="W165" s="0" t="n">
        <f aca="false">SUMPRODUCT('5N inverse'!$A$21:$Y$21,'5N mesh'!$B$37:$Z$37,$E164:$AC164)+'5N inverse'!$A$21*$C165/Setup!$B$17+INDEX('5N inverse'!$A$21:$Y$21,1,'5N mesh'!$B$7+1)*Setup!$B$22</f>
        <v>0</v>
      </c>
      <c r="X165" s="0" t="n">
        <f aca="false">SUMPRODUCT('5N inverse'!$A$22:$Y$22,'5N mesh'!$B$37:$Z$37,$E164:$AC164)+'5N inverse'!$A$22*$C165/Setup!$B$17+INDEX('5N inverse'!$A$22:$Y$22,1,'5N mesh'!$B$7+1)*Setup!$B$22</f>
        <v>0</v>
      </c>
      <c r="Y165" s="0" t="n">
        <f aca="false">SUMPRODUCT('5N inverse'!$A$23:$Y$23,'5N mesh'!$B$37:$Z$37,$E164:$AC164)+'5N inverse'!$A$23*$C165/Setup!$B$17+INDEX('5N inverse'!$A$23:$Y$23,1,'5N mesh'!$B$7+1)*Setup!$B$22</f>
        <v>0</v>
      </c>
      <c r="Z165" s="0" t="n">
        <f aca="false">SUMPRODUCT('5N inverse'!$A$24:$Y$24,'5N mesh'!$B$37:$Z$37,$E164:$AC164)+'5N inverse'!$A$24*$C165/Setup!$B$17+INDEX('5N inverse'!$A$24:$Y$24,1,'5N mesh'!$B$7+1)*Setup!$B$22</f>
        <v>0</v>
      </c>
      <c r="AA165" s="0" t="n">
        <f aca="false">SUMPRODUCT('5N inverse'!$A$25:$Y$25,'5N mesh'!$B$37:$Z$37,$E164:$AC164)+'5N inverse'!$A$25*$C165/Setup!$B$17+INDEX('5N inverse'!$A$25:$Y$25,1,'5N mesh'!$B$7+1)*Setup!$B$22</f>
        <v>0</v>
      </c>
      <c r="AB165" s="0" t="n">
        <f aca="false">SUMPRODUCT('5N inverse'!$A$26:$Y$26,'5N mesh'!$B$37:$Z$37,$E164:$AC164)+'5N inverse'!$A$26*$C165/Setup!$B$17+INDEX('5N inverse'!$A$26:$Y$26,1,'5N mesh'!$B$7+1)*Setup!$B$22</f>
        <v>0</v>
      </c>
      <c r="AC165" s="0" t="n">
        <f aca="false">SUMPRODUCT('5N inverse'!$A$27:$Y$27,'5N mesh'!$B$37:$Z$37,$E164:$AC164)+'5N inverse'!$A$27*$C165/Setup!$B$17+INDEX('5N inverse'!$A$27:$Y$27,1,'5N mesh'!$B$7+1)*Setup!$B$22</f>
        <v>0</v>
      </c>
    </row>
    <row r="166" customFormat="false" ht="15" hidden="false" customHeight="false" outlineLevel="0" collapsed="false">
      <c r="A166" s="0" t="n">
        <v>161</v>
      </c>
      <c r="B166" s="0" t="n">
        <f aca="false">A166*Setup!$B$11/3600</f>
        <v>13.4166666666667</v>
      </c>
      <c r="C166" s="0" t="n">
        <f aca="false">Setup!$B$7+Setup!$B$8*COS(2*PI()*(B166-Setup!$B$9)/24)</f>
        <v>27.1195379323715</v>
      </c>
      <c r="D166" s="0" t="n">
        <f aca="false">(C166-E166)/Setup!$B$17</f>
        <v>36.2419486484126</v>
      </c>
      <c r="E166" s="0" t="n">
        <f aca="false">SUMPRODUCT('5N inverse'!$A$3:$Y$3,'5N mesh'!$B$37:$Z$37,$E165:$AC165)+'5N inverse'!$A$3*$C166/Setup!$B$17+INDEX('5N inverse'!$A$3:$Y$3,1,'5N mesh'!$B$7+1)*Setup!$B$22</f>
        <v>22.4080846080779</v>
      </c>
      <c r="F166" s="0" t="n">
        <f aca="false">SUMPRODUCT('5N inverse'!$A$4:$Y$4,'5N mesh'!$B$37:$Z$37,$E165:$AC165)+'5N inverse'!$A$4*$C166/Setup!$B$17+INDEX('5N inverse'!$A$4:$Y$4,1,'5N mesh'!$B$7+1)*Setup!$B$22</f>
        <v>21.1821053137172</v>
      </c>
      <c r="G166" s="0" t="n">
        <f aca="false">SUMPRODUCT('5N inverse'!$A$5:$Y$5,'5N mesh'!$B$37:$Z$37,$E165:$AC165)+'5N inverse'!$A$5*$C166/Setup!$B$17+INDEX('5N inverse'!$A$5:$Y$5,1,'5N mesh'!$B$7+1)*Setup!$B$22</f>
        <v>18.7301467249957</v>
      </c>
      <c r="H166" s="0" t="n">
        <f aca="false">SUMPRODUCT('5N inverse'!$A$6:$Y$6,'5N mesh'!$B$37:$Z$37,$E165:$AC165)+'5N inverse'!$A$6*$C166/Setup!$B$17+INDEX('5N inverse'!$A$6:$Y$6,1,'5N mesh'!$B$7+1)*Setup!$B$22</f>
        <v>16.2781881362743</v>
      </c>
      <c r="I166" s="0" t="n">
        <f aca="false">SUMPRODUCT('5N inverse'!$A$7:$Y$7,'5N mesh'!$B$37:$Z$37,$E165:$AC165)+'5N inverse'!$A$7*$C166/Setup!$B$17+INDEX('5N inverse'!$A$7:$Y$7,1,'5N mesh'!$B$7+1)*Setup!$B$22</f>
        <v>15.0522088419136</v>
      </c>
      <c r="J166" s="0" t="n">
        <f aca="false">SUMPRODUCT('5N inverse'!$A$8:$Y$8,'5N mesh'!$B$37:$Z$37,$E165:$AC165)+'5N inverse'!$A$8*$C166/Setup!$B$17+INDEX('5N inverse'!$A$8:$Y$8,1,'5N mesh'!$B$7+1)*Setup!$B$22</f>
        <v>0</v>
      </c>
      <c r="K166" s="0" t="n">
        <f aca="false">SUMPRODUCT('5N inverse'!$A$9:$Y$9,'5N mesh'!$B$37:$Z$37,$E165:$AC165)+'5N inverse'!$A$9*$C166/Setup!$B$17+INDEX('5N inverse'!$A$9:$Y$9,1,'5N mesh'!$B$7+1)*Setup!$B$22</f>
        <v>0</v>
      </c>
      <c r="L166" s="0" t="n">
        <f aca="false">SUMPRODUCT('5N inverse'!$A$10:$Y$10,'5N mesh'!$B$37:$Z$37,$E165:$AC165)+'5N inverse'!$A$10*$C166/Setup!$B$17+INDEX('5N inverse'!$A$10:$Y$10,1,'5N mesh'!$B$7+1)*Setup!$B$22</f>
        <v>0</v>
      </c>
      <c r="M166" s="0" t="n">
        <f aca="false">SUMPRODUCT('5N inverse'!$A$11:$Y$11,'5N mesh'!$B$37:$Z$37,$E165:$AC165)+'5N inverse'!$A$11*$C166/Setup!$B$17+INDEX('5N inverse'!$A$11:$Y$11,1,'5N mesh'!$B$7+1)*Setup!$B$22</f>
        <v>0</v>
      </c>
      <c r="N166" s="0" t="n">
        <f aca="false">SUMPRODUCT('5N inverse'!$A$12:$Y$12,'5N mesh'!$B$37:$Z$37,$E165:$AC165)+'5N inverse'!$A$12*$C166/Setup!$B$17+INDEX('5N inverse'!$A$12:$Y$12,1,'5N mesh'!$B$7+1)*Setup!$B$22</f>
        <v>0</v>
      </c>
      <c r="O166" s="0" t="n">
        <f aca="false">SUMPRODUCT('5N inverse'!$A$13:$Y$13,'5N mesh'!$B$37:$Z$37,$E165:$AC165)+'5N inverse'!$A$13*$C166/Setup!$B$17+INDEX('5N inverse'!$A$13:$Y$13,1,'5N mesh'!$B$7+1)*Setup!$B$22</f>
        <v>0</v>
      </c>
      <c r="P166" s="0" t="n">
        <f aca="false">SUMPRODUCT('5N inverse'!$A$14:$Y$14,'5N mesh'!$B$37:$Z$37,$E165:$AC165)+'5N inverse'!$A$14*$C166/Setup!$B$17+INDEX('5N inverse'!$A$14:$Y$14,1,'5N mesh'!$B$7+1)*Setup!$B$22</f>
        <v>0</v>
      </c>
      <c r="Q166" s="0" t="n">
        <f aca="false">SUMPRODUCT('5N inverse'!$A$15:$Y$15,'5N mesh'!$B$37:$Z$37,$E165:$AC165)+'5N inverse'!$A$15*$C166/Setup!$B$17+INDEX('5N inverse'!$A$15:$Y$15,1,'5N mesh'!$B$7+1)*Setup!$B$22</f>
        <v>0</v>
      </c>
      <c r="R166" s="0" t="n">
        <f aca="false">SUMPRODUCT('5N inverse'!$A$16:$Y$16,'5N mesh'!$B$37:$Z$37,$E165:$AC165)+'5N inverse'!$A$16*$C166/Setup!$B$17+INDEX('5N inverse'!$A$16:$Y$16,1,'5N mesh'!$B$7+1)*Setup!$B$22</f>
        <v>0</v>
      </c>
      <c r="S166" s="0" t="n">
        <f aca="false">SUMPRODUCT('5N inverse'!$A$17:$Y$17,'5N mesh'!$B$37:$Z$37,$E165:$AC165)+'5N inverse'!$A$17*$C166/Setup!$B$17+INDEX('5N inverse'!$A$17:$Y$17,1,'5N mesh'!$B$7+1)*Setup!$B$22</f>
        <v>0</v>
      </c>
      <c r="T166" s="0" t="n">
        <f aca="false">SUMPRODUCT('5N inverse'!$A$18:$Y$18,'5N mesh'!$B$37:$Z$37,$E165:$AC165)+'5N inverse'!$A$18*$C166/Setup!$B$17+INDEX('5N inverse'!$A$18:$Y$18,1,'5N mesh'!$B$7+1)*Setup!$B$22</f>
        <v>0</v>
      </c>
      <c r="U166" s="0" t="n">
        <f aca="false">SUMPRODUCT('5N inverse'!$A$19:$Y$19,'5N mesh'!$B$37:$Z$37,$E165:$AC165)+'5N inverse'!$A$19*$C166/Setup!$B$17+INDEX('5N inverse'!$A$19:$Y$19,1,'5N mesh'!$B$7+1)*Setup!$B$22</f>
        <v>0</v>
      </c>
      <c r="V166" s="0" t="n">
        <f aca="false">SUMPRODUCT('5N inverse'!$A$20:$Y$20,'5N mesh'!$B$37:$Z$37,$E165:$AC165)+'5N inverse'!$A$20*$C166/Setup!$B$17+INDEX('5N inverse'!$A$20:$Y$20,1,'5N mesh'!$B$7+1)*Setup!$B$22</f>
        <v>0</v>
      </c>
      <c r="W166" s="0" t="n">
        <f aca="false">SUMPRODUCT('5N inverse'!$A$21:$Y$21,'5N mesh'!$B$37:$Z$37,$E165:$AC165)+'5N inverse'!$A$21*$C166/Setup!$B$17+INDEX('5N inverse'!$A$21:$Y$21,1,'5N mesh'!$B$7+1)*Setup!$B$22</f>
        <v>0</v>
      </c>
      <c r="X166" s="0" t="n">
        <f aca="false">SUMPRODUCT('5N inverse'!$A$22:$Y$22,'5N mesh'!$B$37:$Z$37,$E165:$AC165)+'5N inverse'!$A$22*$C166/Setup!$B$17+INDEX('5N inverse'!$A$22:$Y$22,1,'5N mesh'!$B$7+1)*Setup!$B$22</f>
        <v>0</v>
      </c>
      <c r="Y166" s="0" t="n">
        <f aca="false">SUMPRODUCT('5N inverse'!$A$23:$Y$23,'5N mesh'!$B$37:$Z$37,$E165:$AC165)+'5N inverse'!$A$23*$C166/Setup!$B$17+INDEX('5N inverse'!$A$23:$Y$23,1,'5N mesh'!$B$7+1)*Setup!$B$22</f>
        <v>0</v>
      </c>
      <c r="Z166" s="0" t="n">
        <f aca="false">SUMPRODUCT('5N inverse'!$A$24:$Y$24,'5N mesh'!$B$37:$Z$37,$E165:$AC165)+'5N inverse'!$A$24*$C166/Setup!$B$17+INDEX('5N inverse'!$A$24:$Y$24,1,'5N mesh'!$B$7+1)*Setup!$B$22</f>
        <v>0</v>
      </c>
      <c r="AA166" s="0" t="n">
        <f aca="false">SUMPRODUCT('5N inverse'!$A$25:$Y$25,'5N mesh'!$B$37:$Z$37,$E165:$AC165)+'5N inverse'!$A$25*$C166/Setup!$B$17+INDEX('5N inverse'!$A$25:$Y$25,1,'5N mesh'!$B$7+1)*Setup!$B$22</f>
        <v>0</v>
      </c>
      <c r="AB166" s="0" t="n">
        <f aca="false">SUMPRODUCT('5N inverse'!$A$26:$Y$26,'5N mesh'!$B$37:$Z$37,$E165:$AC165)+'5N inverse'!$A$26*$C166/Setup!$B$17+INDEX('5N inverse'!$A$26:$Y$26,1,'5N mesh'!$B$7+1)*Setup!$B$22</f>
        <v>0</v>
      </c>
      <c r="AC166" s="0" t="n">
        <f aca="false">SUMPRODUCT('5N inverse'!$A$27:$Y$27,'5N mesh'!$B$37:$Z$37,$E165:$AC165)+'5N inverse'!$A$27*$C166/Setup!$B$17+INDEX('5N inverse'!$A$27:$Y$27,1,'5N mesh'!$B$7+1)*Setup!$B$22</f>
        <v>0</v>
      </c>
    </row>
    <row r="167" customFormat="false" ht="15" hidden="false" customHeight="false" outlineLevel="0" collapsed="false">
      <c r="A167" s="0" t="n">
        <v>162</v>
      </c>
      <c r="B167" s="0" t="n">
        <f aca="false">A167*Setup!$B$11/3600</f>
        <v>13.5</v>
      </c>
      <c r="C167" s="0" t="n">
        <f aca="false">Setup!$B$7+Setup!$B$8*COS(2*PI()*(B167-Setup!$B$9)/24)</f>
        <v>27.1734133611649</v>
      </c>
      <c r="D167" s="0" t="n">
        <f aca="false">(C167-E167)/Setup!$B$17</f>
        <v>36.2026593779461</v>
      </c>
      <c r="E167" s="0" t="n">
        <f aca="false">SUMPRODUCT('5N inverse'!$A$3:$Y$3,'5N mesh'!$B$37:$Z$37,$E166:$AC166)+'5N inverse'!$A$3*$C167/Setup!$B$17+INDEX('5N inverse'!$A$3:$Y$3,1,'5N mesh'!$B$7+1)*Setup!$B$22</f>
        <v>22.4670676420319</v>
      </c>
      <c r="F167" s="0" t="n">
        <f aca="false">SUMPRODUCT('5N inverse'!$A$4:$Y$4,'5N mesh'!$B$37:$Z$37,$E166:$AC166)+'5N inverse'!$A$4*$C167/Setup!$B$17+INDEX('5N inverse'!$A$4:$Y$4,1,'5N mesh'!$B$7+1)*Setup!$B$22</f>
        <v>21.2313351322642</v>
      </c>
      <c r="G167" s="0" t="n">
        <f aca="false">SUMPRODUCT('5N inverse'!$A$5:$Y$5,'5N mesh'!$B$37:$Z$37,$E166:$AC166)+'5N inverse'!$A$5*$C167/Setup!$B$17+INDEX('5N inverse'!$A$5:$Y$5,1,'5N mesh'!$B$7+1)*Setup!$B$22</f>
        <v>18.7598701127286</v>
      </c>
      <c r="H167" s="0" t="n">
        <f aca="false">SUMPRODUCT('5N inverse'!$A$6:$Y$6,'5N mesh'!$B$37:$Z$37,$E166:$AC166)+'5N inverse'!$A$6*$C167/Setup!$B$17+INDEX('5N inverse'!$A$6:$Y$6,1,'5N mesh'!$B$7+1)*Setup!$B$22</f>
        <v>16.2884050931931</v>
      </c>
      <c r="I167" s="0" t="n">
        <f aca="false">SUMPRODUCT('5N inverse'!$A$7:$Y$7,'5N mesh'!$B$37:$Z$37,$E166:$AC166)+'5N inverse'!$A$7*$C167/Setup!$B$17+INDEX('5N inverse'!$A$7:$Y$7,1,'5N mesh'!$B$7+1)*Setup!$B$22</f>
        <v>15.0526725834253</v>
      </c>
      <c r="J167" s="0" t="n">
        <f aca="false">SUMPRODUCT('5N inverse'!$A$8:$Y$8,'5N mesh'!$B$37:$Z$37,$E166:$AC166)+'5N inverse'!$A$8*$C167/Setup!$B$17+INDEX('5N inverse'!$A$8:$Y$8,1,'5N mesh'!$B$7+1)*Setup!$B$22</f>
        <v>0</v>
      </c>
      <c r="K167" s="0" t="n">
        <f aca="false">SUMPRODUCT('5N inverse'!$A$9:$Y$9,'5N mesh'!$B$37:$Z$37,$E166:$AC166)+'5N inverse'!$A$9*$C167/Setup!$B$17+INDEX('5N inverse'!$A$9:$Y$9,1,'5N mesh'!$B$7+1)*Setup!$B$22</f>
        <v>0</v>
      </c>
      <c r="L167" s="0" t="n">
        <f aca="false">SUMPRODUCT('5N inverse'!$A$10:$Y$10,'5N mesh'!$B$37:$Z$37,$E166:$AC166)+'5N inverse'!$A$10*$C167/Setup!$B$17+INDEX('5N inverse'!$A$10:$Y$10,1,'5N mesh'!$B$7+1)*Setup!$B$22</f>
        <v>0</v>
      </c>
      <c r="M167" s="0" t="n">
        <f aca="false">SUMPRODUCT('5N inverse'!$A$11:$Y$11,'5N mesh'!$B$37:$Z$37,$E166:$AC166)+'5N inverse'!$A$11*$C167/Setup!$B$17+INDEX('5N inverse'!$A$11:$Y$11,1,'5N mesh'!$B$7+1)*Setup!$B$22</f>
        <v>0</v>
      </c>
      <c r="N167" s="0" t="n">
        <f aca="false">SUMPRODUCT('5N inverse'!$A$12:$Y$12,'5N mesh'!$B$37:$Z$37,$E166:$AC166)+'5N inverse'!$A$12*$C167/Setup!$B$17+INDEX('5N inverse'!$A$12:$Y$12,1,'5N mesh'!$B$7+1)*Setup!$B$22</f>
        <v>0</v>
      </c>
      <c r="O167" s="0" t="n">
        <f aca="false">SUMPRODUCT('5N inverse'!$A$13:$Y$13,'5N mesh'!$B$37:$Z$37,$E166:$AC166)+'5N inverse'!$A$13*$C167/Setup!$B$17+INDEX('5N inverse'!$A$13:$Y$13,1,'5N mesh'!$B$7+1)*Setup!$B$22</f>
        <v>0</v>
      </c>
      <c r="P167" s="0" t="n">
        <f aca="false">SUMPRODUCT('5N inverse'!$A$14:$Y$14,'5N mesh'!$B$37:$Z$37,$E166:$AC166)+'5N inverse'!$A$14*$C167/Setup!$B$17+INDEX('5N inverse'!$A$14:$Y$14,1,'5N mesh'!$B$7+1)*Setup!$B$22</f>
        <v>0</v>
      </c>
      <c r="Q167" s="0" t="n">
        <f aca="false">SUMPRODUCT('5N inverse'!$A$15:$Y$15,'5N mesh'!$B$37:$Z$37,$E166:$AC166)+'5N inverse'!$A$15*$C167/Setup!$B$17+INDEX('5N inverse'!$A$15:$Y$15,1,'5N mesh'!$B$7+1)*Setup!$B$22</f>
        <v>0</v>
      </c>
      <c r="R167" s="0" t="n">
        <f aca="false">SUMPRODUCT('5N inverse'!$A$16:$Y$16,'5N mesh'!$B$37:$Z$37,$E166:$AC166)+'5N inverse'!$A$16*$C167/Setup!$B$17+INDEX('5N inverse'!$A$16:$Y$16,1,'5N mesh'!$B$7+1)*Setup!$B$22</f>
        <v>0</v>
      </c>
      <c r="S167" s="0" t="n">
        <f aca="false">SUMPRODUCT('5N inverse'!$A$17:$Y$17,'5N mesh'!$B$37:$Z$37,$E166:$AC166)+'5N inverse'!$A$17*$C167/Setup!$B$17+INDEX('5N inverse'!$A$17:$Y$17,1,'5N mesh'!$B$7+1)*Setup!$B$22</f>
        <v>0</v>
      </c>
      <c r="T167" s="0" t="n">
        <f aca="false">SUMPRODUCT('5N inverse'!$A$18:$Y$18,'5N mesh'!$B$37:$Z$37,$E166:$AC166)+'5N inverse'!$A$18*$C167/Setup!$B$17+INDEX('5N inverse'!$A$18:$Y$18,1,'5N mesh'!$B$7+1)*Setup!$B$22</f>
        <v>0</v>
      </c>
      <c r="U167" s="0" t="n">
        <f aca="false">SUMPRODUCT('5N inverse'!$A$19:$Y$19,'5N mesh'!$B$37:$Z$37,$E166:$AC166)+'5N inverse'!$A$19*$C167/Setup!$B$17+INDEX('5N inverse'!$A$19:$Y$19,1,'5N mesh'!$B$7+1)*Setup!$B$22</f>
        <v>0</v>
      </c>
      <c r="V167" s="0" t="n">
        <f aca="false">SUMPRODUCT('5N inverse'!$A$20:$Y$20,'5N mesh'!$B$37:$Z$37,$E166:$AC166)+'5N inverse'!$A$20*$C167/Setup!$B$17+INDEX('5N inverse'!$A$20:$Y$20,1,'5N mesh'!$B$7+1)*Setup!$B$22</f>
        <v>0</v>
      </c>
      <c r="W167" s="0" t="n">
        <f aca="false">SUMPRODUCT('5N inverse'!$A$21:$Y$21,'5N mesh'!$B$37:$Z$37,$E166:$AC166)+'5N inverse'!$A$21*$C167/Setup!$B$17+INDEX('5N inverse'!$A$21:$Y$21,1,'5N mesh'!$B$7+1)*Setup!$B$22</f>
        <v>0</v>
      </c>
      <c r="X167" s="0" t="n">
        <f aca="false">SUMPRODUCT('5N inverse'!$A$22:$Y$22,'5N mesh'!$B$37:$Z$37,$E166:$AC166)+'5N inverse'!$A$22*$C167/Setup!$B$17+INDEX('5N inverse'!$A$22:$Y$22,1,'5N mesh'!$B$7+1)*Setup!$B$22</f>
        <v>0</v>
      </c>
      <c r="Y167" s="0" t="n">
        <f aca="false">SUMPRODUCT('5N inverse'!$A$23:$Y$23,'5N mesh'!$B$37:$Z$37,$E166:$AC166)+'5N inverse'!$A$23*$C167/Setup!$B$17+INDEX('5N inverse'!$A$23:$Y$23,1,'5N mesh'!$B$7+1)*Setup!$B$22</f>
        <v>0</v>
      </c>
      <c r="Z167" s="0" t="n">
        <f aca="false">SUMPRODUCT('5N inverse'!$A$24:$Y$24,'5N mesh'!$B$37:$Z$37,$E166:$AC166)+'5N inverse'!$A$24*$C167/Setup!$B$17+INDEX('5N inverse'!$A$24:$Y$24,1,'5N mesh'!$B$7+1)*Setup!$B$22</f>
        <v>0</v>
      </c>
      <c r="AA167" s="0" t="n">
        <f aca="false">SUMPRODUCT('5N inverse'!$A$25:$Y$25,'5N mesh'!$B$37:$Z$37,$E166:$AC166)+'5N inverse'!$A$25*$C167/Setup!$B$17+INDEX('5N inverse'!$A$25:$Y$25,1,'5N mesh'!$B$7+1)*Setup!$B$22</f>
        <v>0</v>
      </c>
      <c r="AB167" s="0" t="n">
        <f aca="false">SUMPRODUCT('5N inverse'!$A$26:$Y$26,'5N mesh'!$B$37:$Z$37,$E166:$AC166)+'5N inverse'!$A$26*$C167/Setup!$B$17+INDEX('5N inverse'!$A$26:$Y$26,1,'5N mesh'!$B$7+1)*Setup!$B$22</f>
        <v>0</v>
      </c>
      <c r="AC167" s="0" t="n">
        <f aca="false">SUMPRODUCT('5N inverse'!$A$27:$Y$27,'5N mesh'!$B$37:$Z$37,$E166:$AC166)+'5N inverse'!$A$27*$C167/Setup!$B$17+INDEX('5N inverse'!$A$27:$Y$27,1,'5N mesh'!$B$7+1)*Setup!$B$22</f>
        <v>0</v>
      </c>
    </row>
    <row r="168" customFormat="false" ht="15" hidden="false" customHeight="false" outlineLevel="0" collapsed="false">
      <c r="A168" s="0" t="n">
        <v>163</v>
      </c>
      <c r="B168" s="0" t="n">
        <f aca="false">A168*Setup!$B$11/3600</f>
        <v>13.5833333333333</v>
      </c>
      <c r="C168" s="0" t="n">
        <f aca="false">Setup!$B$7+Setup!$B$8*COS(2*PI()*(B168-Setup!$B$9)/24)</f>
        <v>27.2257784170699</v>
      </c>
      <c r="D168" s="0" t="n">
        <f aca="false">(C168-E168)/Setup!$B$17</f>
        <v>36.1525724770193</v>
      </c>
      <c r="E168" s="0" t="n">
        <f aca="false">SUMPRODUCT('5N inverse'!$A$3:$Y$3,'5N mesh'!$B$37:$Z$37,$E167:$AC167)+'5N inverse'!$A$3*$C168/Setup!$B$17+INDEX('5N inverse'!$A$3:$Y$3,1,'5N mesh'!$B$7+1)*Setup!$B$22</f>
        <v>22.5259439950574</v>
      </c>
      <c r="F168" s="0" t="n">
        <f aca="false">SUMPRODUCT('5N inverse'!$A$4:$Y$4,'5N mesh'!$B$37:$Z$37,$E167:$AC167)+'5N inverse'!$A$4*$C168/Setup!$B$17+INDEX('5N inverse'!$A$4:$Y$4,1,'5N mesh'!$B$7+1)*Setup!$B$22</f>
        <v>21.2804763018387</v>
      </c>
      <c r="G168" s="0" t="n">
        <f aca="false">SUMPRODUCT('5N inverse'!$A$5:$Y$5,'5N mesh'!$B$37:$Z$37,$E167:$AC167)+'5N inverse'!$A$5*$C168/Setup!$B$17+INDEX('5N inverse'!$A$5:$Y$5,1,'5N mesh'!$B$7+1)*Setup!$B$22</f>
        <v>18.7895409154012</v>
      </c>
      <c r="H168" s="0" t="n">
        <f aca="false">SUMPRODUCT('5N inverse'!$A$6:$Y$6,'5N mesh'!$B$37:$Z$37,$E167:$AC167)+'5N inverse'!$A$6*$C168/Setup!$B$17+INDEX('5N inverse'!$A$6:$Y$6,1,'5N mesh'!$B$7+1)*Setup!$B$22</f>
        <v>16.2986055289637</v>
      </c>
      <c r="I168" s="0" t="n">
        <f aca="false">SUMPRODUCT('5N inverse'!$A$7:$Y$7,'5N mesh'!$B$37:$Z$37,$E167:$AC167)+'5N inverse'!$A$7*$C168/Setup!$B$17+INDEX('5N inverse'!$A$7:$Y$7,1,'5N mesh'!$B$7+1)*Setup!$B$22</f>
        <v>15.0531378357449</v>
      </c>
      <c r="J168" s="0" t="n">
        <f aca="false">SUMPRODUCT('5N inverse'!$A$8:$Y$8,'5N mesh'!$B$37:$Z$37,$E167:$AC167)+'5N inverse'!$A$8*$C168/Setup!$B$17+INDEX('5N inverse'!$A$8:$Y$8,1,'5N mesh'!$B$7+1)*Setup!$B$22</f>
        <v>0</v>
      </c>
      <c r="K168" s="0" t="n">
        <f aca="false">SUMPRODUCT('5N inverse'!$A$9:$Y$9,'5N mesh'!$B$37:$Z$37,$E167:$AC167)+'5N inverse'!$A$9*$C168/Setup!$B$17+INDEX('5N inverse'!$A$9:$Y$9,1,'5N mesh'!$B$7+1)*Setup!$B$22</f>
        <v>0</v>
      </c>
      <c r="L168" s="0" t="n">
        <f aca="false">SUMPRODUCT('5N inverse'!$A$10:$Y$10,'5N mesh'!$B$37:$Z$37,$E167:$AC167)+'5N inverse'!$A$10*$C168/Setup!$B$17+INDEX('5N inverse'!$A$10:$Y$10,1,'5N mesh'!$B$7+1)*Setup!$B$22</f>
        <v>0</v>
      </c>
      <c r="M168" s="0" t="n">
        <f aca="false">SUMPRODUCT('5N inverse'!$A$11:$Y$11,'5N mesh'!$B$37:$Z$37,$E167:$AC167)+'5N inverse'!$A$11*$C168/Setup!$B$17+INDEX('5N inverse'!$A$11:$Y$11,1,'5N mesh'!$B$7+1)*Setup!$B$22</f>
        <v>0</v>
      </c>
      <c r="N168" s="0" t="n">
        <f aca="false">SUMPRODUCT('5N inverse'!$A$12:$Y$12,'5N mesh'!$B$37:$Z$37,$E167:$AC167)+'5N inverse'!$A$12*$C168/Setup!$B$17+INDEX('5N inverse'!$A$12:$Y$12,1,'5N mesh'!$B$7+1)*Setup!$B$22</f>
        <v>0</v>
      </c>
      <c r="O168" s="0" t="n">
        <f aca="false">SUMPRODUCT('5N inverse'!$A$13:$Y$13,'5N mesh'!$B$37:$Z$37,$E167:$AC167)+'5N inverse'!$A$13*$C168/Setup!$B$17+INDEX('5N inverse'!$A$13:$Y$13,1,'5N mesh'!$B$7+1)*Setup!$B$22</f>
        <v>0</v>
      </c>
      <c r="P168" s="0" t="n">
        <f aca="false">SUMPRODUCT('5N inverse'!$A$14:$Y$14,'5N mesh'!$B$37:$Z$37,$E167:$AC167)+'5N inverse'!$A$14*$C168/Setup!$B$17+INDEX('5N inverse'!$A$14:$Y$14,1,'5N mesh'!$B$7+1)*Setup!$B$22</f>
        <v>0</v>
      </c>
      <c r="Q168" s="0" t="n">
        <f aca="false">SUMPRODUCT('5N inverse'!$A$15:$Y$15,'5N mesh'!$B$37:$Z$37,$E167:$AC167)+'5N inverse'!$A$15*$C168/Setup!$B$17+INDEX('5N inverse'!$A$15:$Y$15,1,'5N mesh'!$B$7+1)*Setup!$B$22</f>
        <v>0</v>
      </c>
      <c r="R168" s="0" t="n">
        <f aca="false">SUMPRODUCT('5N inverse'!$A$16:$Y$16,'5N mesh'!$B$37:$Z$37,$E167:$AC167)+'5N inverse'!$A$16*$C168/Setup!$B$17+INDEX('5N inverse'!$A$16:$Y$16,1,'5N mesh'!$B$7+1)*Setup!$B$22</f>
        <v>0</v>
      </c>
      <c r="S168" s="0" t="n">
        <f aca="false">SUMPRODUCT('5N inverse'!$A$17:$Y$17,'5N mesh'!$B$37:$Z$37,$E167:$AC167)+'5N inverse'!$A$17*$C168/Setup!$B$17+INDEX('5N inverse'!$A$17:$Y$17,1,'5N mesh'!$B$7+1)*Setup!$B$22</f>
        <v>0</v>
      </c>
      <c r="T168" s="0" t="n">
        <f aca="false">SUMPRODUCT('5N inverse'!$A$18:$Y$18,'5N mesh'!$B$37:$Z$37,$E167:$AC167)+'5N inverse'!$A$18*$C168/Setup!$B$17+INDEX('5N inverse'!$A$18:$Y$18,1,'5N mesh'!$B$7+1)*Setup!$B$22</f>
        <v>0</v>
      </c>
      <c r="U168" s="0" t="n">
        <f aca="false">SUMPRODUCT('5N inverse'!$A$19:$Y$19,'5N mesh'!$B$37:$Z$37,$E167:$AC167)+'5N inverse'!$A$19*$C168/Setup!$B$17+INDEX('5N inverse'!$A$19:$Y$19,1,'5N mesh'!$B$7+1)*Setup!$B$22</f>
        <v>0</v>
      </c>
      <c r="V168" s="0" t="n">
        <f aca="false">SUMPRODUCT('5N inverse'!$A$20:$Y$20,'5N mesh'!$B$37:$Z$37,$E167:$AC167)+'5N inverse'!$A$20*$C168/Setup!$B$17+INDEX('5N inverse'!$A$20:$Y$20,1,'5N mesh'!$B$7+1)*Setup!$B$22</f>
        <v>0</v>
      </c>
      <c r="W168" s="0" t="n">
        <f aca="false">SUMPRODUCT('5N inverse'!$A$21:$Y$21,'5N mesh'!$B$37:$Z$37,$E167:$AC167)+'5N inverse'!$A$21*$C168/Setup!$B$17+INDEX('5N inverse'!$A$21:$Y$21,1,'5N mesh'!$B$7+1)*Setup!$B$22</f>
        <v>0</v>
      </c>
      <c r="X168" s="0" t="n">
        <f aca="false">SUMPRODUCT('5N inverse'!$A$22:$Y$22,'5N mesh'!$B$37:$Z$37,$E167:$AC167)+'5N inverse'!$A$22*$C168/Setup!$B$17+INDEX('5N inverse'!$A$22:$Y$22,1,'5N mesh'!$B$7+1)*Setup!$B$22</f>
        <v>0</v>
      </c>
      <c r="Y168" s="0" t="n">
        <f aca="false">SUMPRODUCT('5N inverse'!$A$23:$Y$23,'5N mesh'!$B$37:$Z$37,$E167:$AC167)+'5N inverse'!$A$23*$C168/Setup!$B$17+INDEX('5N inverse'!$A$23:$Y$23,1,'5N mesh'!$B$7+1)*Setup!$B$22</f>
        <v>0</v>
      </c>
      <c r="Z168" s="0" t="n">
        <f aca="false">SUMPRODUCT('5N inverse'!$A$24:$Y$24,'5N mesh'!$B$37:$Z$37,$E167:$AC167)+'5N inverse'!$A$24*$C168/Setup!$B$17+INDEX('5N inverse'!$A$24:$Y$24,1,'5N mesh'!$B$7+1)*Setup!$B$22</f>
        <v>0</v>
      </c>
      <c r="AA168" s="0" t="n">
        <f aca="false">SUMPRODUCT('5N inverse'!$A$25:$Y$25,'5N mesh'!$B$37:$Z$37,$E167:$AC167)+'5N inverse'!$A$25*$C168/Setup!$B$17+INDEX('5N inverse'!$A$25:$Y$25,1,'5N mesh'!$B$7+1)*Setup!$B$22</f>
        <v>0</v>
      </c>
      <c r="AB168" s="0" t="n">
        <f aca="false">SUMPRODUCT('5N inverse'!$A$26:$Y$26,'5N mesh'!$B$37:$Z$37,$E167:$AC167)+'5N inverse'!$A$26*$C168/Setup!$B$17+INDEX('5N inverse'!$A$26:$Y$26,1,'5N mesh'!$B$7+1)*Setup!$B$22</f>
        <v>0</v>
      </c>
      <c r="AC168" s="0" t="n">
        <f aca="false">SUMPRODUCT('5N inverse'!$A$27:$Y$27,'5N mesh'!$B$37:$Z$37,$E167:$AC167)+'5N inverse'!$A$27*$C168/Setup!$B$17+INDEX('5N inverse'!$A$27:$Y$27,1,'5N mesh'!$B$7+1)*Setup!$B$22</f>
        <v>0</v>
      </c>
    </row>
    <row r="169" customFormat="false" ht="15" hidden="false" customHeight="false" outlineLevel="0" collapsed="false">
      <c r="A169" s="0" t="n">
        <v>164</v>
      </c>
      <c r="B169" s="0" t="n">
        <f aca="false">A169*Setup!$B$11/3600</f>
        <v>13.6666666666667</v>
      </c>
      <c r="C169" s="0" t="n">
        <f aca="false">Setup!$B$7+Setup!$B$8*COS(2*PI()*(B169-Setup!$B$9)/24)</f>
        <v>27.276608177156</v>
      </c>
      <c r="D169" s="0" t="n">
        <f aca="false">(C169-E169)/Setup!$B$17</f>
        <v>36.0916380643056</v>
      </c>
      <c r="E169" s="0" t="n">
        <f aca="false">SUMPRODUCT('5N inverse'!$A$3:$Y$3,'5N mesh'!$B$37:$Z$37,$E168:$AC168)+'5N inverse'!$A$3*$C169/Setup!$B$17+INDEX('5N inverse'!$A$3:$Y$3,1,'5N mesh'!$B$7+1)*Setup!$B$22</f>
        <v>22.5846952287962</v>
      </c>
      <c r="F169" s="0" t="n">
        <f aca="false">SUMPRODUCT('5N inverse'!$A$4:$Y$4,'5N mesh'!$B$37:$Z$37,$E168:$AC168)+'5N inverse'!$A$4*$C169/Setup!$B$17+INDEX('5N inverse'!$A$4:$Y$4,1,'5N mesh'!$B$7+1)*Setup!$B$22</f>
        <v>21.3295134394674</v>
      </c>
      <c r="G169" s="0" t="n">
        <f aca="false">SUMPRODUCT('5N inverse'!$A$5:$Y$5,'5N mesh'!$B$37:$Z$37,$E168:$AC168)+'5N inverse'!$A$5*$C169/Setup!$B$17+INDEX('5N inverse'!$A$5:$Y$5,1,'5N mesh'!$B$7+1)*Setup!$B$22</f>
        <v>18.8191498608098</v>
      </c>
      <c r="H169" s="0" t="n">
        <f aca="false">SUMPRODUCT('5N inverse'!$A$6:$Y$6,'5N mesh'!$B$37:$Z$37,$E168:$AC168)+'5N inverse'!$A$6*$C169/Setup!$B$17+INDEX('5N inverse'!$A$6:$Y$6,1,'5N mesh'!$B$7+1)*Setup!$B$22</f>
        <v>16.3087862821522</v>
      </c>
      <c r="I169" s="0" t="n">
        <f aca="false">SUMPRODUCT('5N inverse'!$A$7:$Y$7,'5N mesh'!$B$37:$Z$37,$E168:$AC168)+'5N inverse'!$A$7*$C169/Setup!$B$17+INDEX('5N inverse'!$A$7:$Y$7,1,'5N mesh'!$B$7+1)*Setup!$B$22</f>
        <v>15.0536044928234</v>
      </c>
      <c r="J169" s="0" t="n">
        <f aca="false">SUMPRODUCT('5N inverse'!$A$8:$Y$8,'5N mesh'!$B$37:$Z$37,$E168:$AC168)+'5N inverse'!$A$8*$C169/Setup!$B$17+INDEX('5N inverse'!$A$8:$Y$8,1,'5N mesh'!$B$7+1)*Setup!$B$22</f>
        <v>0</v>
      </c>
      <c r="K169" s="0" t="n">
        <f aca="false">SUMPRODUCT('5N inverse'!$A$9:$Y$9,'5N mesh'!$B$37:$Z$37,$E168:$AC168)+'5N inverse'!$A$9*$C169/Setup!$B$17+INDEX('5N inverse'!$A$9:$Y$9,1,'5N mesh'!$B$7+1)*Setup!$B$22</f>
        <v>0</v>
      </c>
      <c r="L169" s="0" t="n">
        <f aca="false">SUMPRODUCT('5N inverse'!$A$10:$Y$10,'5N mesh'!$B$37:$Z$37,$E168:$AC168)+'5N inverse'!$A$10*$C169/Setup!$B$17+INDEX('5N inverse'!$A$10:$Y$10,1,'5N mesh'!$B$7+1)*Setup!$B$22</f>
        <v>0</v>
      </c>
      <c r="M169" s="0" t="n">
        <f aca="false">SUMPRODUCT('5N inverse'!$A$11:$Y$11,'5N mesh'!$B$37:$Z$37,$E168:$AC168)+'5N inverse'!$A$11*$C169/Setup!$B$17+INDEX('5N inverse'!$A$11:$Y$11,1,'5N mesh'!$B$7+1)*Setup!$B$22</f>
        <v>0</v>
      </c>
      <c r="N169" s="0" t="n">
        <f aca="false">SUMPRODUCT('5N inverse'!$A$12:$Y$12,'5N mesh'!$B$37:$Z$37,$E168:$AC168)+'5N inverse'!$A$12*$C169/Setup!$B$17+INDEX('5N inverse'!$A$12:$Y$12,1,'5N mesh'!$B$7+1)*Setup!$B$22</f>
        <v>0</v>
      </c>
      <c r="O169" s="0" t="n">
        <f aca="false">SUMPRODUCT('5N inverse'!$A$13:$Y$13,'5N mesh'!$B$37:$Z$37,$E168:$AC168)+'5N inverse'!$A$13*$C169/Setup!$B$17+INDEX('5N inverse'!$A$13:$Y$13,1,'5N mesh'!$B$7+1)*Setup!$B$22</f>
        <v>0</v>
      </c>
      <c r="P169" s="0" t="n">
        <f aca="false">SUMPRODUCT('5N inverse'!$A$14:$Y$14,'5N mesh'!$B$37:$Z$37,$E168:$AC168)+'5N inverse'!$A$14*$C169/Setup!$B$17+INDEX('5N inverse'!$A$14:$Y$14,1,'5N mesh'!$B$7+1)*Setup!$B$22</f>
        <v>0</v>
      </c>
      <c r="Q169" s="0" t="n">
        <f aca="false">SUMPRODUCT('5N inverse'!$A$15:$Y$15,'5N mesh'!$B$37:$Z$37,$E168:$AC168)+'5N inverse'!$A$15*$C169/Setup!$B$17+INDEX('5N inverse'!$A$15:$Y$15,1,'5N mesh'!$B$7+1)*Setup!$B$22</f>
        <v>0</v>
      </c>
      <c r="R169" s="0" t="n">
        <f aca="false">SUMPRODUCT('5N inverse'!$A$16:$Y$16,'5N mesh'!$B$37:$Z$37,$E168:$AC168)+'5N inverse'!$A$16*$C169/Setup!$B$17+INDEX('5N inverse'!$A$16:$Y$16,1,'5N mesh'!$B$7+1)*Setup!$B$22</f>
        <v>0</v>
      </c>
      <c r="S169" s="0" t="n">
        <f aca="false">SUMPRODUCT('5N inverse'!$A$17:$Y$17,'5N mesh'!$B$37:$Z$37,$E168:$AC168)+'5N inverse'!$A$17*$C169/Setup!$B$17+INDEX('5N inverse'!$A$17:$Y$17,1,'5N mesh'!$B$7+1)*Setup!$B$22</f>
        <v>0</v>
      </c>
      <c r="T169" s="0" t="n">
        <f aca="false">SUMPRODUCT('5N inverse'!$A$18:$Y$18,'5N mesh'!$B$37:$Z$37,$E168:$AC168)+'5N inverse'!$A$18*$C169/Setup!$B$17+INDEX('5N inverse'!$A$18:$Y$18,1,'5N mesh'!$B$7+1)*Setup!$B$22</f>
        <v>0</v>
      </c>
      <c r="U169" s="0" t="n">
        <f aca="false">SUMPRODUCT('5N inverse'!$A$19:$Y$19,'5N mesh'!$B$37:$Z$37,$E168:$AC168)+'5N inverse'!$A$19*$C169/Setup!$B$17+INDEX('5N inverse'!$A$19:$Y$19,1,'5N mesh'!$B$7+1)*Setup!$B$22</f>
        <v>0</v>
      </c>
      <c r="V169" s="0" t="n">
        <f aca="false">SUMPRODUCT('5N inverse'!$A$20:$Y$20,'5N mesh'!$B$37:$Z$37,$E168:$AC168)+'5N inverse'!$A$20*$C169/Setup!$B$17+INDEX('5N inverse'!$A$20:$Y$20,1,'5N mesh'!$B$7+1)*Setup!$B$22</f>
        <v>0</v>
      </c>
      <c r="W169" s="0" t="n">
        <f aca="false">SUMPRODUCT('5N inverse'!$A$21:$Y$21,'5N mesh'!$B$37:$Z$37,$E168:$AC168)+'5N inverse'!$A$21*$C169/Setup!$B$17+INDEX('5N inverse'!$A$21:$Y$21,1,'5N mesh'!$B$7+1)*Setup!$B$22</f>
        <v>0</v>
      </c>
      <c r="X169" s="0" t="n">
        <f aca="false">SUMPRODUCT('5N inverse'!$A$22:$Y$22,'5N mesh'!$B$37:$Z$37,$E168:$AC168)+'5N inverse'!$A$22*$C169/Setup!$B$17+INDEX('5N inverse'!$A$22:$Y$22,1,'5N mesh'!$B$7+1)*Setup!$B$22</f>
        <v>0</v>
      </c>
      <c r="Y169" s="0" t="n">
        <f aca="false">SUMPRODUCT('5N inverse'!$A$23:$Y$23,'5N mesh'!$B$37:$Z$37,$E168:$AC168)+'5N inverse'!$A$23*$C169/Setup!$B$17+INDEX('5N inverse'!$A$23:$Y$23,1,'5N mesh'!$B$7+1)*Setup!$B$22</f>
        <v>0</v>
      </c>
      <c r="Z169" s="0" t="n">
        <f aca="false">SUMPRODUCT('5N inverse'!$A$24:$Y$24,'5N mesh'!$B$37:$Z$37,$E168:$AC168)+'5N inverse'!$A$24*$C169/Setup!$B$17+INDEX('5N inverse'!$A$24:$Y$24,1,'5N mesh'!$B$7+1)*Setup!$B$22</f>
        <v>0</v>
      </c>
      <c r="AA169" s="0" t="n">
        <f aca="false">SUMPRODUCT('5N inverse'!$A$25:$Y$25,'5N mesh'!$B$37:$Z$37,$E168:$AC168)+'5N inverse'!$A$25*$C169/Setup!$B$17+INDEX('5N inverse'!$A$25:$Y$25,1,'5N mesh'!$B$7+1)*Setup!$B$22</f>
        <v>0</v>
      </c>
      <c r="AB169" s="0" t="n">
        <f aca="false">SUMPRODUCT('5N inverse'!$A$26:$Y$26,'5N mesh'!$B$37:$Z$37,$E168:$AC168)+'5N inverse'!$A$26*$C169/Setup!$B$17+INDEX('5N inverse'!$A$26:$Y$26,1,'5N mesh'!$B$7+1)*Setup!$B$22</f>
        <v>0</v>
      </c>
      <c r="AC169" s="0" t="n">
        <f aca="false">SUMPRODUCT('5N inverse'!$A$27:$Y$27,'5N mesh'!$B$37:$Z$37,$E168:$AC168)+'5N inverse'!$A$27*$C169/Setup!$B$17+INDEX('5N inverse'!$A$27:$Y$27,1,'5N mesh'!$B$7+1)*Setup!$B$22</f>
        <v>0</v>
      </c>
    </row>
    <row r="170" customFormat="false" ht="15" hidden="false" customHeight="false" outlineLevel="0" collapsed="false">
      <c r="A170" s="0" t="n">
        <v>165</v>
      </c>
      <c r="B170" s="0" t="n">
        <f aca="false">A170*Setup!$B$11/3600</f>
        <v>13.75</v>
      </c>
      <c r="C170" s="0" t="n">
        <f aca="false">Setup!$B$7+Setup!$B$8*COS(2*PI()*(B170-Setup!$B$9)/24)</f>
        <v>27.3258784492102</v>
      </c>
      <c r="D170" s="0" t="n">
        <f aca="false">(C170-E170)/Setup!$B$17</f>
        <v>36.019812401028</v>
      </c>
      <c r="E170" s="0" t="n">
        <f aca="false">SUMPRODUCT('5N inverse'!$A$3:$Y$3,'5N mesh'!$B$37:$Z$37,$E169:$AC169)+'5N inverse'!$A$3*$C170/Setup!$B$17+INDEX('5N inverse'!$A$3:$Y$3,1,'5N mesh'!$B$7+1)*Setup!$B$22</f>
        <v>22.6433028370765</v>
      </c>
      <c r="F170" s="0" t="n">
        <f aca="false">SUMPRODUCT('5N inverse'!$A$4:$Y$4,'5N mesh'!$B$37:$Z$37,$E169:$AC169)+'5N inverse'!$A$4*$C170/Setup!$B$17+INDEX('5N inverse'!$A$4:$Y$4,1,'5N mesh'!$B$7+1)*Setup!$B$22</f>
        <v>21.3784311053139</v>
      </c>
      <c r="G170" s="0" t="n">
        <f aca="false">SUMPRODUCT('5N inverse'!$A$5:$Y$5,'5N mesh'!$B$37:$Z$37,$E169:$AC169)+'5N inverse'!$A$5*$C170/Setup!$B$17+INDEX('5N inverse'!$A$5:$Y$5,1,'5N mesh'!$B$7+1)*Setup!$B$22</f>
        <v>18.8486876417887</v>
      </c>
      <c r="H170" s="0" t="n">
        <f aca="false">SUMPRODUCT('5N inverse'!$A$6:$Y$6,'5N mesh'!$B$37:$Z$37,$E169:$AC169)+'5N inverse'!$A$6*$C170/Setup!$B$17+INDEX('5N inverse'!$A$6:$Y$6,1,'5N mesh'!$B$7+1)*Setup!$B$22</f>
        <v>16.3189441782634</v>
      </c>
      <c r="I170" s="0" t="n">
        <f aca="false">SUMPRODUCT('5N inverse'!$A$7:$Y$7,'5N mesh'!$B$37:$Z$37,$E169:$AC169)+'5N inverse'!$A$7*$C170/Setup!$B$17+INDEX('5N inverse'!$A$7:$Y$7,1,'5N mesh'!$B$7+1)*Setup!$B$22</f>
        <v>15.0540724465008</v>
      </c>
      <c r="J170" s="0" t="n">
        <f aca="false">SUMPRODUCT('5N inverse'!$A$8:$Y$8,'5N mesh'!$B$37:$Z$37,$E169:$AC169)+'5N inverse'!$A$8*$C170/Setup!$B$17+INDEX('5N inverse'!$A$8:$Y$8,1,'5N mesh'!$B$7+1)*Setup!$B$22</f>
        <v>0</v>
      </c>
      <c r="K170" s="0" t="n">
        <f aca="false">SUMPRODUCT('5N inverse'!$A$9:$Y$9,'5N mesh'!$B$37:$Z$37,$E169:$AC169)+'5N inverse'!$A$9*$C170/Setup!$B$17+INDEX('5N inverse'!$A$9:$Y$9,1,'5N mesh'!$B$7+1)*Setup!$B$22</f>
        <v>0</v>
      </c>
      <c r="L170" s="0" t="n">
        <f aca="false">SUMPRODUCT('5N inverse'!$A$10:$Y$10,'5N mesh'!$B$37:$Z$37,$E169:$AC169)+'5N inverse'!$A$10*$C170/Setup!$B$17+INDEX('5N inverse'!$A$10:$Y$10,1,'5N mesh'!$B$7+1)*Setup!$B$22</f>
        <v>0</v>
      </c>
      <c r="M170" s="0" t="n">
        <f aca="false">SUMPRODUCT('5N inverse'!$A$11:$Y$11,'5N mesh'!$B$37:$Z$37,$E169:$AC169)+'5N inverse'!$A$11*$C170/Setup!$B$17+INDEX('5N inverse'!$A$11:$Y$11,1,'5N mesh'!$B$7+1)*Setup!$B$22</f>
        <v>0</v>
      </c>
      <c r="N170" s="0" t="n">
        <f aca="false">SUMPRODUCT('5N inverse'!$A$12:$Y$12,'5N mesh'!$B$37:$Z$37,$E169:$AC169)+'5N inverse'!$A$12*$C170/Setup!$B$17+INDEX('5N inverse'!$A$12:$Y$12,1,'5N mesh'!$B$7+1)*Setup!$B$22</f>
        <v>0</v>
      </c>
      <c r="O170" s="0" t="n">
        <f aca="false">SUMPRODUCT('5N inverse'!$A$13:$Y$13,'5N mesh'!$B$37:$Z$37,$E169:$AC169)+'5N inverse'!$A$13*$C170/Setup!$B$17+INDEX('5N inverse'!$A$13:$Y$13,1,'5N mesh'!$B$7+1)*Setup!$B$22</f>
        <v>0</v>
      </c>
      <c r="P170" s="0" t="n">
        <f aca="false">SUMPRODUCT('5N inverse'!$A$14:$Y$14,'5N mesh'!$B$37:$Z$37,$E169:$AC169)+'5N inverse'!$A$14*$C170/Setup!$B$17+INDEX('5N inverse'!$A$14:$Y$14,1,'5N mesh'!$B$7+1)*Setup!$B$22</f>
        <v>0</v>
      </c>
      <c r="Q170" s="0" t="n">
        <f aca="false">SUMPRODUCT('5N inverse'!$A$15:$Y$15,'5N mesh'!$B$37:$Z$37,$E169:$AC169)+'5N inverse'!$A$15*$C170/Setup!$B$17+INDEX('5N inverse'!$A$15:$Y$15,1,'5N mesh'!$B$7+1)*Setup!$B$22</f>
        <v>0</v>
      </c>
      <c r="R170" s="0" t="n">
        <f aca="false">SUMPRODUCT('5N inverse'!$A$16:$Y$16,'5N mesh'!$B$37:$Z$37,$E169:$AC169)+'5N inverse'!$A$16*$C170/Setup!$B$17+INDEX('5N inverse'!$A$16:$Y$16,1,'5N mesh'!$B$7+1)*Setup!$B$22</f>
        <v>0</v>
      </c>
      <c r="S170" s="0" t="n">
        <f aca="false">SUMPRODUCT('5N inverse'!$A$17:$Y$17,'5N mesh'!$B$37:$Z$37,$E169:$AC169)+'5N inverse'!$A$17*$C170/Setup!$B$17+INDEX('5N inverse'!$A$17:$Y$17,1,'5N mesh'!$B$7+1)*Setup!$B$22</f>
        <v>0</v>
      </c>
      <c r="T170" s="0" t="n">
        <f aca="false">SUMPRODUCT('5N inverse'!$A$18:$Y$18,'5N mesh'!$B$37:$Z$37,$E169:$AC169)+'5N inverse'!$A$18*$C170/Setup!$B$17+INDEX('5N inverse'!$A$18:$Y$18,1,'5N mesh'!$B$7+1)*Setup!$B$22</f>
        <v>0</v>
      </c>
      <c r="U170" s="0" t="n">
        <f aca="false">SUMPRODUCT('5N inverse'!$A$19:$Y$19,'5N mesh'!$B$37:$Z$37,$E169:$AC169)+'5N inverse'!$A$19*$C170/Setup!$B$17+INDEX('5N inverse'!$A$19:$Y$19,1,'5N mesh'!$B$7+1)*Setup!$B$22</f>
        <v>0</v>
      </c>
      <c r="V170" s="0" t="n">
        <f aca="false">SUMPRODUCT('5N inverse'!$A$20:$Y$20,'5N mesh'!$B$37:$Z$37,$E169:$AC169)+'5N inverse'!$A$20*$C170/Setup!$B$17+INDEX('5N inverse'!$A$20:$Y$20,1,'5N mesh'!$B$7+1)*Setup!$B$22</f>
        <v>0</v>
      </c>
      <c r="W170" s="0" t="n">
        <f aca="false">SUMPRODUCT('5N inverse'!$A$21:$Y$21,'5N mesh'!$B$37:$Z$37,$E169:$AC169)+'5N inverse'!$A$21*$C170/Setup!$B$17+INDEX('5N inverse'!$A$21:$Y$21,1,'5N mesh'!$B$7+1)*Setup!$B$22</f>
        <v>0</v>
      </c>
      <c r="X170" s="0" t="n">
        <f aca="false">SUMPRODUCT('5N inverse'!$A$22:$Y$22,'5N mesh'!$B$37:$Z$37,$E169:$AC169)+'5N inverse'!$A$22*$C170/Setup!$B$17+INDEX('5N inverse'!$A$22:$Y$22,1,'5N mesh'!$B$7+1)*Setup!$B$22</f>
        <v>0</v>
      </c>
      <c r="Y170" s="0" t="n">
        <f aca="false">SUMPRODUCT('5N inverse'!$A$23:$Y$23,'5N mesh'!$B$37:$Z$37,$E169:$AC169)+'5N inverse'!$A$23*$C170/Setup!$B$17+INDEX('5N inverse'!$A$23:$Y$23,1,'5N mesh'!$B$7+1)*Setup!$B$22</f>
        <v>0</v>
      </c>
      <c r="Z170" s="0" t="n">
        <f aca="false">SUMPRODUCT('5N inverse'!$A$24:$Y$24,'5N mesh'!$B$37:$Z$37,$E169:$AC169)+'5N inverse'!$A$24*$C170/Setup!$B$17+INDEX('5N inverse'!$A$24:$Y$24,1,'5N mesh'!$B$7+1)*Setup!$B$22</f>
        <v>0</v>
      </c>
      <c r="AA170" s="0" t="n">
        <f aca="false">SUMPRODUCT('5N inverse'!$A$25:$Y$25,'5N mesh'!$B$37:$Z$37,$E169:$AC169)+'5N inverse'!$A$25*$C170/Setup!$B$17+INDEX('5N inverse'!$A$25:$Y$25,1,'5N mesh'!$B$7+1)*Setup!$B$22</f>
        <v>0</v>
      </c>
      <c r="AB170" s="0" t="n">
        <f aca="false">SUMPRODUCT('5N inverse'!$A$26:$Y$26,'5N mesh'!$B$37:$Z$37,$E169:$AC169)+'5N inverse'!$A$26*$C170/Setup!$B$17+INDEX('5N inverse'!$A$26:$Y$26,1,'5N mesh'!$B$7+1)*Setup!$B$22</f>
        <v>0</v>
      </c>
      <c r="AC170" s="0" t="n">
        <f aca="false">SUMPRODUCT('5N inverse'!$A$27:$Y$27,'5N mesh'!$B$37:$Z$37,$E169:$AC169)+'5N inverse'!$A$27*$C170/Setup!$B$17+INDEX('5N inverse'!$A$27:$Y$27,1,'5N mesh'!$B$7+1)*Setup!$B$22</f>
        <v>0</v>
      </c>
    </row>
    <row r="171" customFormat="false" ht="15" hidden="false" customHeight="false" outlineLevel="0" collapsed="false">
      <c r="A171" s="0" t="n">
        <v>166</v>
      </c>
      <c r="B171" s="0" t="n">
        <f aca="false">A171*Setup!$B$11/3600</f>
        <v>13.8333333333333</v>
      </c>
      <c r="C171" s="0" t="n">
        <f aca="false">Setup!$B$7+Setup!$B$8*COS(2*PI()*(B171-Setup!$B$9)/24)</f>
        <v>27.3735657832515</v>
      </c>
      <c r="D171" s="0" t="n">
        <f aca="false">(C171-E171)/Setup!$B$17</f>
        <v>35.9370578987559</v>
      </c>
      <c r="E171" s="0" t="n">
        <f aca="false">SUMPRODUCT('5N inverse'!$A$3:$Y$3,'5N mesh'!$B$37:$Z$37,$E170:$AC170)+'5N inverse'!$A$3*$C171/Setup!$B$17+INDEX('5N inverse'!$A$3:$Y$3,1,'5N mesh'!$B$7+1)*Setup!$B$22</f>
        <v>22.7017482564133</v>
      </c>
      <c r="F171" s="0" t="n">
        <f aca="false">SUMPRODUCT('5N inverse'!$A$4:$Y$4,'5N mesh'!$B$37:$Z$37,$E170:$AC170)+'5N inverse'!$A$4*$C171/Setup!$B$17+INDEX('5N inverse'!$A$4:$Y$4,1,'5N mesh'!$B$7+1)*Setup!$B$22</f>
        <v>21.4272138114399</v>
      </c>
      <c r="G171" s="0" t="n">
        <f aca="false">SUMPRODUCT('5N inverse'!$A$5:$Y$5,'5N mesh'!$B$37:$Z$37,$E170:$AC170)+'5N inverse'!$A$5*$C171/Setup!$B$17+INDEX('5N inverse'!$A$5:$Y$5,1,'5N mesh'!$B$7+1)*Setup!$B$22</f>
        <v>18.8781449214931</v>
      </c>
      <c r="H171" s="0" t="n">
        <f aca="false">SUMPRODUCT('5N inverse'!$A$6:$Y$6,'5N mesh'!$B$37:$Z$37,$E170:$AC170)+'5N inverse'!$A$6*$C171/Setup!$B$17+INDEX('5N inverse'!$A$6:$Y$6,1,'5N mesh'!$B$7+1)*Setup!$B$22</f>
        <v>16.3290760315463</v>
      </c>
      <c r="I171" s="0" t="n">
        <f aca="false">SUMPRODUCT('5N inverse'!$A$7:$Y$7,'5N mesh'!$B$37:$Z$37,$E170:$AC170)+'5N inverse'!$A$7*$C171/Setup!$B$17+INDEX('5N inverse'!$A$7:$Y$7,1,'5N mesh'!$B$7+1)*Setup!$B$22</f>
        <v>15.0545415865729</v>
      </c>
      <c r="J171" s="0" t="n">
        <f aca="false">SUMPRODUCT('5N inverse'!$A$8:$Y$8,'5N mesh'!$B$37:$Z$37,$E170:$AC170)+'5N inverse'!$A$8*$C171/Setup!$B$17+INDEX('5N inverse'!$A$8:$Y$8,1,'5N mesh'!$B$7+1)*Setup!$B$22</f>
        <v>0</v>
      </c>
      <c r="K171" s="0" t="n">
        <f aca="false">SUMPRODUCT('5N inverse'!$A$9:$Y$9,'5N mesh'!$B$37:$Z$37,$E170:$AC170)+'5N inverse'!$A$9*$C171/Setup!$B$17+INDEX('5N inverse'!$A$9:$Y$9,1,'5N mesh'!$B$7+1)*Setup!$B$22</f>
        <v>0</v>
      </c>
      <c r="L171" s="0" t="n">
        <f aca="false">SUMPRODUCT('5N inverse'!$A$10:$Y$10,'5N mesh'!$B$37:$Z$37,$E170:$AC170)+'5N inverse'!$A$10*$C171/Setup!$B$17+INDEX('5N inverse'!$A$10:$Y$10,1,'5N mesh'!$B$7+1)*Setup!$B$22</f>
        <v>0</v>
      </c>
      <c r="M171" s="0" t="n">
        <f aca="false">SUMPRODUCT('5N inverse'!$A$11:$Y$11,'5N mesh'!$B$37:$Z$37,$E170:$AC170)+'5N inverse'!$A$11*$C171/Setup!$B$17+INDEX('5N inverse'!$A$11:$Y$11,1,'5N mesh'!$B$7+1)*Setup!$B$22</f>
        <v>0</v>
      </c>
      <c r="N171" s="0" t="n">
        <f aca="false">SUMPRODUCT('5N inverse'!$A$12:$Y$12,'5N mesh'!$B$37:$Z$37,$E170:$AC170)+'5N inverse'!$A$12*$C171/Setup!$B$17+INDEX('5N inverse'!$A$12:$Y$12,1,'5N mesh'!$B$7+1)*Setup!$B$22</f>
        <v>0</v>
      </c>
      <c r="O171" s="0" t="n">
        <f aca="false">SUMPRODUCT('5N inverse'!$A$13:$Y$13,'5N mesh'!$B$37:$Z$37,$E170:$AC170)+'5N inverse'!$A$13*$C171/Setup!$B$17+INDEX('5N inverse'!$A$13:$Y$13,1,'5N mesh'!$B$7+1)*Setup!$B$22</f>
        <v>0</v>
      </c>
      <c r="P171" s="0" t="n">
        <f aca="false">SUMPRODUCT('5N inverse'!$A$14:$Y$14,'5N mesh'!$B$37:$Z$37,$E170:$AC170)+'5N inverse'!$A$14*$C171/Setup!$B$17+INDEX('5N inverse'!$A$14:$Y$14,1,'5N mesh'!$B$7+1)*Setup!$B$22</f>
        <v>0</v>
      </c>
      <c r="Q171" s="0" t="n">
        <f aca="false">SUMPRODUCT('5N inverse'!$A$15:$Y$15,'5N mesh'!$B$37:$Z$37,$E170:$AC170)+'5N inverse'!$A$15*$C171/Setup!$B$17+INDEX('5N inverse'!$A$15:$Y$15,1,'5N mesh'!$B$7+1)*Setup!$B$22</f>
        <v>0</v>
      </c>
      <c r="R171" s="0" t="n">
        <f aca="false">SUMPRODUCT('5N inverse'!$A$16:$Y$16,'5N mesh'!$B$37:$Z$37,$E170:$AC170)+'5N inverse'!$A$16*$C171/Setup!$B$17+INDEX('5N inverse'!$A$16:$Y$16,1,'5N mesh'!$B$7+1)*Setup!$B$22</f>
        <v>0</v>
      </c>
      <c r="S171" s="0" t="n">
        <f aca="false">SUMPRODUCT('5N inverse'!$A$17:$Y$17,'5N mesh'!$B$37:$Z$37,$E170:$AC170)+'5N inverse'!$A$17*$C171/Setup!$B$17+INDEX('5N inverse'!$A$17:$Y$17,1,'5N mesh'!$B$7+1)*Setup!$B$22</f>
        <v>0</v>
      </c>
      <c r="T171" s="0" t="n">
        <f aca="false">SUMPRODUCT('5N inverse'!$A$18:$Y$18,'5N mesh'!$B$37:$Z$37,$E170:$AC170)+'5N inverse'!$A$18*$C171/Setup!$B$17+INDEX('5N inverse'!$A$18:$Y$18,1,'5N mesh'!$B$7+1)*Setup!$B$22</f>
        <v>0</v>
      </c>
      <c r="U171" s="0" t="n">
        <f aca="false">SUMPRODUCT('5N inverse'!$A$19:$Y$19,'5N mesh'!$B$37:$Z$37,$E170:$AC170)+'5N inverse'!$A$19*$C171/Setup!$B$17+INDEX('5N inverse'!$A$19:$Y$19,1,'5N mesh'!$B$7+1)*Setup!$B$22</f>
        <v>0</v>
      </c>
      <c r="V171" s="0" t="n">
        <f aca="false">SUMPRODUCT('5N inverse'!$A$20:$Y$20,'5N mesh'!$B$37:$Z$37,$E170:$AC170)+'5N inverse'!$A$20*$C171/Setup!$B$17+INDEX('5N inverse'!$A$20:$Y$20,1,'5N mesh'!$B$7+1)*Setup!$B$22</f>
        <v>0</v>
      </c>
      <c r="W171" s="0" t="n">
        <f aca="false">SUMPRODUCT('5N inverse'!$A$21:$Y$21,'5N mesh'!$B$37:$Z$37,$E170:$AC170)+'5N inverse'!$A$21*$C171/Setup!$B$17+INDEX('5N inverse'!$A$21:$Y$21,1,'5N mesh'!$B$7+1)*Setup!$B$22</f>
        <v>0</v>
      </c>
      <c r="X171" s="0" t="n">
        <f aca="false">SUMPRODUCT('5N inverse'!$A$22:$Y$22,'5N mesh'!$B$37:$Z$37,$E170:$AC170)+'5N inverse'!$A$22*$C171/Setup!$B$17+INDEX('5N inverse'!$A$22:$Y$22,1,'5N mesh'!$B$7+1)*Setup!$B$22</f>
        <v>0</v>
      </c>
      <c r="Y171" s="0" t="n">
        <f aca="false">SUMPRODUCT('5N inverse'!$A$23:$Y$23,'5N mesh'!$B$37:$Z$37,$E170:$AC170)+'5N inverse'!$A$23*$C171/Setup!$B$17+INDEX('5N inverse'!$A$23:$Y$23,1,'5N mesh'!$B$7+1)*Setup!$B$22</f>
        <v>0</v>
      </c>
      <c r="Z171" s="0" t="n">
        <f aca="false">SUMPRODUCT('5N inverse'!$A$24:$Y$24,'5N mesh'!$B$37:$Z$37,$E170:$AC170)+'5N inverse'!$A$24*$C171/Setup!$B$17+INDEX('5N inverse'!$A$24:$Y$24,1,'5N mesh'!$B$7+1)*Setup!$B$22</f>
        <v>0</v>
      </c>
      <c r="AA171" s="0" t="n">
        <f aca="false">SUMPRODUCT('5N inverse'!$A$25:$Y$25,'5N mesh'!$B$37:$Z$37,$E170:$AC170)+'5N inverse'!$A$25*$C171/Setup!$B$17+INDEX('5N inverse'!$A$25:$Y$25,1,'5N mesh'!$B$7+1)*Setup!$B$22</f>
        <v>0</v>
      </c>
      <c r="AB171" s="0" t="n">
        <f aca="false">SUMPRODUCT('5N inverse'!$A$26:$Y$26,'5N mesh'!$B$37:$Z$37,$E170:$AC170)+'5N inverse'!$A$26*$C171/Setup!$B$17+INDEX('5N inverse'!$A$26:$Y$26,1,'5N mesh'!$B$7+1)*Setup!$B$22</f>
        <v>0</v>
      </c>
      <c r="AC171" s="0" t="n">
        <f aca="false">SUMPRODUCT('5N inverse'!$A$27:$Y$27,'5N mesh'!$B$37:$Z$37,$E170:$AC170)+'5N inverse'!$A$27*$C171/Setup!$B$17+INDEX('5N inverse'!$A$27:$Y$27,1,'5N mesh'!$B$7+1)*Setup!$B$22</f>
        <v>0</v>
      </c>
    </row>
    <row r="172" customFormat="false" ht="15" hidden="false" customHeight="false" outlineLevel="0" collapsed="false">
      <c r="A172" s="0" t="n">
        <v>167</v>
      </c>
      <c r="B172" s="0" t="n">
        <f aca="false">A172*Setup!$B$11/3600</f>
        <v>13.9166666666667</v>
      </c>
      <c r="C172" s="0" t="n">
        <f aca="false">Setup!$B$7+Setup!$B$8*COS(2*PI()*(B172-Setup!$B$9)/24)</f>
        <v>27.4196474826918</v>
      </c>
      <c r="D172" s="0" t="n">
        <f aca="false">(C172-E172)/Setup!$B$17</f>
        <v>35.8433431244475</v>
      </c>
      <c r="E172" s="0" t="n">
        <f aca="false">SUMPRODUCT('5N inverse'!$A$3:$Y$3,'5N mesh'!$B$37:$Z$37,$E171:$AC171)+'5N inverse'!$A$3*$C172/Setup!$B$17+INDEX('5N inverse'!$A$3:$Y$3,1,'5N mesh'!$B$7+1)*Setup!$B$22</f>
        <v>22.7600128765136</v>
      </c>
      <c r="F172" s="0" t="n">
        <f aca="false">SUMPRODUCT('5N inverse'!$A$4:$Y$4,'5N mesh'!$B$37:$Z$37,$E171:$AC171)+'5N inverse'!$A$4*$C172/Setup!$B$17+INDEX('5N inverse'!$A$4:$Y$4,1,'5N mesh'!$B$7+1)*Setup!$B$22</f>
        <v>21.4758460305712</v>
      </c>
      <c r="G172" s="0" t="n">
        <f aca="false">SUMPRODUCT('5N inverse'!$A$5:$Y$5,'5N mesh'!$B$37:$Z$37,$E171:$AC171)+'5N inverse'!$A$5*$C172/Setup!$B$17+INDEX('5N inverse'!$A$5:$Y$5,1,'5N mesh'!$B$7+1)*Setup!$B$22</f>
        <v>18.9075123386865</v>
      </c>
      <c r="H172" s="0" t="n">
        <f aca="false">SUMPRODUCT('5N inverse'!$A$6:$Y$6,'5N mesh'!$B$37:$Z$37,$E171:$AC171)+'5N inverse'!$A$6*$C172/Setup!$B$17+INDEX('5N inverse'!$A$6:$Y$6,1,'5N mesh'!$B$7+1)*Setup!$B$22</f>
        <v>16.3391786468018</v>
      </c>
      <c r="I172" s="0" t="n">
        <f aca="false">SUMPRODUCT('5N inverse'!$A$7:$Y$7,'5N mesh'!$B$37:$Z$37,$E171:$AC171)+'5N inverse'!$A$7*$C172/Setup!$B$17+INDEX('5N inverse'!$A$7:$Y$7,1,'5N mesh'!$B$7+1)*Setup!$B$22</f>
        <v>15.0550118008594</v>
      </c>
      <c r="J172" s="0" t="n">
        <f aca="false">SUMPRODUCT('5N inverse'!$A$8:$Y$8,'5N mesh'!$B$37:$Z$37,$E171:$AC171)+'5N inverse'!$A$8*$C172/Setup!$B$17+INDEX('5N inverse'!$A$8:$Y$8,1,'5N mesh'!$B$7+1)*Setup!$B$22</f>
        <v>0</v>
      </c>
      <c r="K172" s="0" t="n">
        <f aca="false">SUMPRODUCT('5N inverse'!$A$9:$Y$9,'5N mesh'!$B$37:$Z$37,$E171:$AC171)+'5N inverse'!$A$9*$C172/Setup!$B$17+INDEX('5N inverse'!$A$9:$Y$9,1,'5N mesh'!$B$7+1)*Setup!$B$22</f>
        <v>0</v>
      </c>
      <c r="L172" s="0" t="n">
        <f aca="false">SUMPRODUCT('5N inverse'!$A$10:$Y$10,'5N mesh'!$B$37:$Z$37,$E171:$AC171)+'5N inverse'!$A$10*$C172/Setup!$B$17+INDEX('5N inverse'!$A$10:$Y$10,1,'5N mesh'!$B$7+1)*Setup!$B$22</f>
        <v>0</v>
      </c>
      <c r="M172" s="0" t="n">
        <f aca="false">SUMPRODUCT('5N inverse'!$A$11:$Y$11,'5N mesh'!$B$37:$Z$37,$E171:$AC171)+'5N inverse'!$A$11*$C172/Setup!$B$17+INDEX('5N inverse'!$A$11:$Y$11,1,'5N mesh'!$B$7+1)*Setup!$B$22</f>
        <v>0</v>
      </c>
      <c r="N172" s="0" t="n">
        <f aca="false">SUMPRODUCT('5N inverse'!$A$12:$Y$12,'5N mesh'!$B$37:$Z$37,$E171:$AC171)+'5N inverse'!$A$12*$C172/Setup!$B$17+INDEX('5N inverse'!$A$12:$Y$12,1,'5N mesh'!$B$7+1)*Setup!$B$22</f>
        <v>0</v>
      </c>
      <c r="O172" s="0" t="n">
        <f aca="false">SUMPRODUCT('5N inverse'!$A$13:$Y$13,'5N mesh'!$B$37:$Z$37,$E171:$AC171)+'5N inverse'!$A$13*$C172/Setup!$B$17+INDEX('5N inverse'!$A$13:$Y$13,1,'5N mesh'!$B$7+1)*Setup!$B$22</f>
        <v>0</v>
      </c>
      <c r="P172" s="0" t="n">
        <f aca="false">SUMPRODUCT('5N inverse'!$A$14:$Y$14,'5N mesh'!$B$37:$Z$37,$E171:$AC171)+'5N inverse'!$A$14*$C172/Setup!$B$17+INDEX('5N inverse'!$A$14:$Y$14,1,'5N mesh'!$B$7+1)*Setup!$B$22</f>
        <v>0</v>
      </c>
      <c r="Q172" s="0" t="n">
        <f aca="false">SUMPRODUCT('5N inverse'!$A$15:$Y$15,'5N mesh'!$B$37:$Z$37,$E171:$AC171)+'5N inverse'!$A$15*$C172/Setup!$B$17+INDEX('5N inverse'!$A$15:$Y$15,1,'5N mesh'!$B$7+1)*Setup!$B$22</f>
        <v>0</v>
      </c>
      <c r="R172" s="0" t="n">
        <f aca="false">SUMPRODUCT('5N inverse'!$A$16:$Y$16,'5N mesh'!$B$37:$Z$37,$E171:$AC171)+'5N inverse'!$A$16*$C172/Setup!$B$17+INDEX('5N inverse'!$A$16:$Y$16,1,'5N mesh'!$B$7+1)*Setup!$B$22</f>
        <v>0</v>
      </c>
      <c r="S172" s="0" t="n">
        <f aca="false">SUMPRODUCT('5N inverse'!$A$17:$Y$17,'5N mesh'!$B$37:$Z$37,$E171:$AC171)+'5N inverse'!$A$17*$C172/Setup!$B$17+INDEX('5N inverse'!$A$17:$Y$17,1,'5N mesh'!$B$7+1)*Setup!$B$22</f>
        <v>0</v>
      </c>
      <c r="T172" s="0" t="n">
        <f aca="false">SUMPRODUCT('5N inverse'!$A$18:$Y$18,'5N mesh'!$B$37:$Z$37,$E171:$AC171)+'5N inverse'!$A$18*$C172/Setup!$B$17+INDEX('5N inverse'!$A$18:$Y$18,1,'5N mesh'!$B$7+1)*Setup!$B$22</f>
        <v>0</v>
      </c>
      <c r="U172" s="0" t="n">
        <f aca="false">SUMPRODUCT('5N inverse'!$A$19:$Y$19,'5N mesh'!$B$37:$Z$37,$E171:$AC171)+'5N inverse'!$A$19*$C172/Setup!$B$17+INDEX('5N inverse'!$A$19:$Y$19,1,'5N mesh'!$B$7+1)*Setup!$B$22</f>
        <v>0</v>
      </c>
      <c r="V172" s="0" t="n">
        <f aca="false">SUMPRODUCT('5N inverse'!$A$20:$Y$20,'5N mesh'!$B$37:$Z$37,$E171:$AC171)+'5N inverse'!$A$20*$C172/Setup!$B$17+INDEX('5N inverse'!$A$20:$Y$20,1,'5N mesh'!$B$7+1)*Setup!$B$22</f>
        <v>0</v>
      </c>
      <c r="W172" s="0" t="n">
        <f aca="false">SUMPRODUCT('5N inverse'!$A$21:$Y$21,'5N mesh'!$B$37:$Z$37,$E171:$AC171)+'5N inverse'!$A$21*$C172/Setup!$B$17+INDEX('5N inverse'!$A$21:$Y$21,1,'5N mesh'!$B$7+1)*Setup!$B$22</f>
        <v>0</v>
      </c>
      <c r="X172" s="0" t="n">
        <f aca="false">SUMPRODUCT('5N inverse'!$A$22:$Y$22,'5N mesh'!$B$37:$Z$37,$E171:$AC171)+'5N inverse'!$A$22*$C172/Setup!$B$17+INDEX('5N inverse'!$A$22:$Y$22,1,'5N mesh'!$B$7+1)*Setup!$B$22</f>
        <v>0</v>
      </c>
      <c r="Y172" s="0" t="n">
        <f aca="false">SUMPRODUCT('5N inverse'!$A$23:$Y$23,'5N mesh'!$B$37:$Z$37,$E171:$AC171)+'5N inverse'!$A$23*$C172/Setup!$B$17+INDEX('5N inverse'!$A$23:$Y$23,1,'5N mesh'!$B$7+1)*Setup!$B$22</f>
        <v>0</v>
      </c>
      <c r="Z172" s="0" t="n">
        <f aca="false">SUMPRODUCT('5N inverse'!$A$24:$Y$24,'5N mesh'!$B$37:$Z$37,$E171:$AC171)+'5N inverse'!$A$24*$C172/Setup!$B$17+INDEX('5N inverse'!$A$24:$Y$24,1,'5N mesh'!$B$7+1)*Setup!$B$22</f>
        <v>0</v>
      </c>
      <c r="AA172" s="0" t="n">
        <f aca="false">SUMPRODUCT('5N inverse'!$A$25:$Y$25,'5N mesh'!$B$37:$Z$37,$E171:$AC171)+'5N inverse'!$A$25*$C172/Setup!$B$17+INDEX('5N inverse'!$A$25:$Y$25,1,'5N mesh'!$B$7+1)*Setup!$B$22</f>
        <v>0</v>
      </c>
      <c r="AB172" s="0" t="n">
        <f aca="false">SUMPRODUCT('5N inverse'!$A$26:$Y$26,'5N mesh'!$B$37:$Z$37,$E171:$AC171)+'5N inverse'!$A$26*$C172/Setup!$B$17+INDEX('5N inverse'!$A$26:$Y$26,1,'5N mesh'!$B$7+1)*Setup!$B$22</f>
        <v>0</v>
      </c>
      <c r="AC172" s="0" t="n">
        <f aca="false">SUMPRODUCT('5N inverse'!$A$27:$Y$27,'5N mesh'!$B$37:$Z$37,$E171:$AC171)+'5N inverse'!$A$27*$C172/Setup!$B$17+INDEX('5N inverse'!$A$27:$Y$27,1,'5N mesh'!$B$7+1)*Setup!$B$22</f>
        <v>0</v>
      </c>
    </row>
    <row r="173" customFormat="false" ht="15" hidden="false" customHeight="false" outlineLevel="0" collapsed="false">
      <c r="A173" s="0" t="n">
        <v>168</v>
      </c>
      <c r="B173" s="0" t="n">
        <f aca="false">A173*Setup!$B$11/3600</f>
        <v>14</v>
      </c>
      <c r="C173" s="0" t="n">
        <f aca="false">Setup!$B$7+Setup!$B$8*COS(2*PI()*(B173-Setup!$B$9)/24)</f>
        <v>27.4641016151378</v>
      </c>
      <c r="D173" s="0" t="n">
        <f aca="false">(C173-E173)/Setup!$B$17</f>
        <v>35.7386428027338</v>
      </c>
      <c r="E173" s="0" t="n">
        <f aca="false">SUMPRODUCT('5N inverse'!$A$3:$Y$3,'5N mesh'!$B$37:$Z$37,$E172:$AC172)+'5N inverse'!$A$3*$C173/Setup!$B$17+INDEX('5N inverse'!$A$3:$Y$3,1,'5N mesh'!$B$7+1)*Setup!$B$22</f>
        <v>22.8180780507824</v>
      </c>
      <c r="F173" s="0" t="n">
        <f aca="false">SUMPRODUCT('5N inverse'!$A$4:$Y$4,'5N mesh'!$B$37:$Z$37,$E172:$AC172)+'5N inverse'!$A$4*$C173/Setup!$B$17+INDEX('5N inverse'!$A$4:$Y$4,1,'5N mesh'!$B$7+1)*Setup!$B$22</f>
        <v>21.524312204864</v>
      </c>
      <c r="G173" s="0" t="n">
        <f aca="false">SUMPRODUCT('5N inverse'!$A$5:$Y$5,'5N mesh'!$B$37:$Z$37,$E172:$AC172)+'5N inverse'!$A$5*$C173/Setup!$B$17+INDEX('5N inverse'!$A$5:$Y$5,1,'5N mesh'!$B$7+1)*Setup!$B$22</f>
        <v>18.9367805130273</v>
      </c>
      <c r="H173" s="0" t="n">
        <f aca="false">SUMPRODUCT('5N inverse'!$A$6:$Y$6,'5N mesh'!$B$37:$Z$37,$E172:$AC172)+'5N inverse'!$A$6*$C173/Setup!$B$17+INDEX('5N inverse'!$A$6:$Y$6,1,'5N mesh'!$B$7+1)*Setup!$B$22</f>
        <v>16.3492488211906</v>
      </c>
      <c r="I173" s="0" t="n">
        <f aca="false">SUMPRODUCT('5N inverse'!$A$7:$Y$7,'5N mesh'!$B$37:$Z$37,$E172:$AC172)+'5N inverse'!$A$7*$C173/Setup!$B$17+INDEX('5N inverse'!$A$7:$Y$7,1,'5N mesh'!$B$7+1)*Setup!$B$22</f>
        <v>15.0554829752723</v>
      </c>
      <c r="J173" s="0" t="n">
        <f aca="false">SUMPRODUCT('5N inverse'!$A$8:$Y$8,'5N mesh'!$B$37:$Z$37,$E172:$AC172)+'5N inverse'!$A$8*$C173/Setup!$B$17+INDEX('5N inverse'!$A$8:$Y$8,1,'5N mesh'!$B$7+1)*Setup!$B$22</f>
        <v>0</v>
      </c>
      <c r="K173" s="0" t="n">
        <f aca="false">SUMPRODUCT('5N inverse'!$A$9:$Y$9,'5N mesh'!$B$37:$Z$37,$E172:$AC172)+'5N inverse'!$A$9*$C173/Setup!$B$17+INDEX('5N inverse'!$A$9:$Y$9,1,'5N mesh'!$B$7+1)*Setup!$B$22</f>
        <v>0</v>
      </c>
      <c r="L173" s="0" t="n">
        <f aca="false">SUMPRODUCT('5N inverse'!$A$10:$Y$10,'5N mesh'!$B$37:$Z$37,$E172:$AC172)+'5N inverse'!$A$10*$C173/Setup!$B$17+INDEX('5N inverse'!$A$10:$Y$10,1,'5N mesh'!$B$7+1)*Setup!$B$22</f>
        <v>0</v>
      </c>
      <c r="M173" s="0" t="n">
        <f aca="false">SUMPRODUCT('5N inverse'!$A$11:$Y$11,'5N mesh'!$B$37:$Z$37,$E172:$AC172)+'5N inverse'!$A$11*$C173/Setup!$B$17+INDEX('5N inverse'!$A$11:$Y$11,1,'5N mesh'!$B$7+1)*Setup!$B$22</f>
        <v>0</v>
      </c>
      <c r="N173" s="0" t="n">
        <f aca="false">SUMPRODUCT('5N inverse'!$A$12:$Y$12,'5N mesh'!$B$37:$Z$37,$E172:$AC172)+'5N inverse'!$A$12*$C173/Setup!$B$17+INDEX('5N inverse'!$A$12:$Y$12,1,'5N mesh'!$B$7+1)*Setup!$B$22</f>
        <v>0</v>
      </c>
      <c r="O173" s="0" t="n">
        <f aca="false">SUMPRODUCT('5N inverse'!$A$13:$Y$13,'5N mesh'!$B$37:$Z$37,$E172:$AC172)+'5N inverse'!$A$13*$C173/Setup!$B$17+INDEX('5N inverse'!$A$13:$Y$13,1,'5N mesh'!$B$7+1)*Setup!$B$22</f>
        <v>0</v>
      </c>
      <c r="P173" s="0" t="n">
        <f aca="false">SUMPRODUCT('5N inverse'!$A$14:$Y$14,'5N mesh'!$B$37:$Z$37,$E172:$AC172)+'5N inverse'!$A$14*$C173/Setup!$B$17+INDEX('5N inverse'!$A$14:$Y$14,1,'5N mesh'!$B$7+1)*Setup!$B$22</f>
        <v>0</v>
      </c>
      <c r="Q173" s="0" t="n">
        <f aca="false">SUMPRODUCT('5N inverse'!$A$15:$Y$15,'5N mesh'!$B$37:$Z$37,$E172:$AC172)+'5N inverse'!$A$15*$C173/Setup!$B$17+INDEX('5N inverse'!$A$15:$Y$15,1,'5N mesh'!$B$7+1)*Setup!$B$22</f>
        <v>0</v>
      </c>
      <c r="R173" s="0" t="n">
        <f aca="false">SUMPRODUCT('5N inverse'!$A$16:$Y$16,'5N mesh'!$B$37:$Z$37,$E172:$AC172)+'5N inverse'!$A$16*$C173/Setup!$B$17+INDEX('5N inverse'!$A$16:$Y$16,1,'5N mesh'!$B$7+1)*Setup!$B$22</f>
        <v>0</v>
      </c>
      <c r="S173" s="0" t="n">
        <f aca="false">SUMPRODUCT('5N inverse'!$A$17:$Y$17,'5N mesh'!$B$37:$Z$37,$E172:$AC172)+'5N inverse'!$A$17*$C173/Setup!$B$17+INDEX('5N inverse'!$A$17:$Y$17,1,'5N mesh'!$B$7+1)*Setup!$B$22</f>
        <v>0</v>
      </c>
      <c r="T173" s="0" t="n">
        <f aca="false">SUMPRODUCT('5N inverse'!$A$18:$Y$18,'5N mesh'!$B$37:$Z$37,$E172:$AC172)+'5N inverse'!$A$18*$C173/Setup!$B$17+INDEX('5N inverse'!$A$18:$Y$18,1,'5N mesh'!$B$7+1)*Setup!$B$22</f>
        <v>0</v>
      </c>
      <c r="U173" s="0" t="n">
        <f aca="false">SUMPRODUCT('5N inverse'!$A$19:$Y$19,'5N mesh'!$B$37:$Z$37,$E172:$AC172)+'5N inverse'!$A$19*$C173/Setup!$B$17+INDEX('5N inverse'!$A$19:$Y$19,1,'5N mesh'!$B$7+1)*Setup!$B$22</f>
        <v>0</v>
      </c>
      <c r="V173" s="0" t="n">
        <f aca="false">SUMPRODUCT('5N inverse'!$A$20:$Y$20,'5N mesh'!$B$37:$Z$37,$E172:$AC172)+'5N inverse'!$A$20*$C173/Setup!$B$17+INDEX('5N inverse'!$A$20:$Y$20,1,'5N mesh'!$B$7+1)*Setup!$B$22</f>
        <v>0</v>
      </c>
      <c r="W173" s="0" t="n">
        <f aca="false">SUMPRODUCT('5N inverse'!$A$21:$Y$21,'5N mesh'!$B$37:$Z$37,$E172:$AC172)+'5N inverse'!$A$21*$C173/Setup!$B$17+INDEX('5N inverse'!$A$21:$Y$21,1,'5N mesh'!$B$7+1)*Setup!$B$22</f>
        <v>0</v>
      </c>
      <c r="X173" s="0" t="n">
        <f aca="false">SUMPRODUCT('5N inverse'!$A$22:$Y$22,'5N mesh'!$B$37:$Z$37,$E172:$AC172)+'5N inverse'!$A$22*$C173/Setup!$B$17+INDEX('5N inverse'!$A$22:$Y$22,1,'5N mesh'!$B$7+1)*Setup!$B$22</f>
        <v>0</v>
      </c>
      <c r="Y173" s="0" t="n">
        <f aca="false">SUMPRODUCT('5N inverse'!$A$23:$Y$23,'5N mesh'!$B$37:$Z$37,$E172:$AC172)+'5N inverse'!$A$23*$C173/Setup!$B$17+INDEX('5N inverse'!$A$23:$Y$23,1,'5N mesh'!$B$7+1)*Setup!$B$22</f>
        <v>0</v>
      </c>
      <c r="Z173" s="0" t="n">
        <f aca="false">SUMPRODUCT('5N inverse'!$A$24:$Y$24,'5N mesh'!$B$37:$Z$37,$E172:$AC172)+'5N inverse'!$A$24*$C173/Setup!$B$17+INDEX('5N inverse'!$A$24:$Y$24,1,'5N mesh'!$B$7+1)*Setup!$B$22</f>
        <v>0</v>
      </c>
      <c r="AA173" s="0" t="n">
        <f aca="false">SUMPRODUCT('5N inverse'!$A$25:$Y$25,'5N mesh'!$B$37:$Z$37,$E172:$AC172)+'5N inverse'!$A$25*$C173/Setup!$B$17+INDEX('5N inverse'!$A$25:$Y$25,1,'5N mesh'!$B$7+1)*Setup!$B$22</f>
        <v>0</v>
      </c>
      <c r="AB173" s="0" t="n">
        <f aca="false">SUMPRODUCT('5N inverse'!$A$26:$Y$26,'5N mesh'!$B$37:$Z$37,$E172:$AC172)+'5N inverse'!$A$26*$C173/Setup!$B$17+INDEX('5N inverse'!$A$26:$Y$26,1,'5N mesh'!$B$7+1)*Setup!$B$22</f>
        <v>0</v>
      </c>
      <c r="AC173" s="0" t="n">
        <f aca="false">SUMPRODUCT('5N inverse'!$A$27:$Y$27,'5N mesh'!$B$37:$Z$37,$E172:$AC172)+'5N inverse'!$A$27*$C173/Setup!$B$17+INDEX('5N inverse'!$A$27:$Y$27,1,'5N mesh'!$B$7+1)*Setup!$B$22</f>
        <v>0</v>
      </c>
    </row>
    <row r="174" customFormat="false" ht="15" hidden="false" customHeight="false" outlineLevel="0" collapsed="false">
      <c r="A174" s="0" t="n">
        <v>169</v>
      </c>
      <c r="B174" s="0" t="n">
        <f aca="false">A174*Setup!$B$11/3600</f>
        <v>14.0833333333333</v>
      </c>
      <c r="C174" s="0" t="n">
        <f aca="false">Setup!$B$7+Setup!$B$8*COS(2*PI()*(B174-Setup!$B$9)/24)</f>
        <v>27.50690702283</v>
      </c>
      <c r="D174" s="0" t="n">
        <f aca="false">(C174-E174)/Setup!$B$17</f>
        <v>35.6229378154396</v>
      </c>
      <c r="E174" s="0" t="n">
        <f aca="false">SUMPRODUCT('5N inverse'!$A$3:$Y$3,'5N mesh'!$B$37:$Z$37,$E173:$AC173)+'5N inverse'!$A$3*$C174/Setup!$B$17+INDEX('5N inverse'!$A$3:$Y$3,1,'5N mesh'!$B$7+1)*Setup!$B$22</f>
        <v>22.8759251068229</v>
      </c>
      <c r="F174" s="0" t="n">
        <f aca="false">SUMPRODUCT('5N inverse'!$A$4:$Y$4,'5N mesh'!$B$37:$Z$37,$E173:$AC173)+'5N inverse'!$A$4*$C174/Setup!$B$17+INDEX('5N inverse'!$A$4:$Y$4,1,'5N mesh'!$B$7+1)*Setup!$B$22</f>
        <v>21.5725967546667</v>
      </c>
      <c r="G174" s="0" t="n">
        <f aca="false">SUMPRODUCT('5N inverse'!$A$5:$Y$5,'5N mesh'!$B$37:$Z$37,$E173:$AC173)+'5N inverse'!$A$5*$C174/Setup!$B$17+INDEX('5N inverse'!$A$5:$Y$5,1,'5N mesh'!$B$7+1)*Setup!$B$22</f>
        <v>18.9659400503542</v>
      </c>
      <c r="H174" s="0" t="n">
        <f aca="false">SUMPRODUCT('5N inverse'!$A$6:$Y$6,'5N mesh'!$B$37:$Z$37,$E173:$AC173)+'5N inverse'!$A$6*$C174/Setup!$B$17+INDEX('5N inverse'!$A$6:$Y$6,1,'5N mesh'!$B$7+1)*Setup!$B$22</f>
        <v>16.3592833460418</v>
      </c>
      <c r="I174" s="0" t="n">
        <f aca="false">SUMPRODUCT('5N inverse'!$A$7:$Y$7,'5N mesh'!$B$37:$Z$37,$E173:$AC173)+'5N inverse'!$A$7*$C174/Setup!$B$17+INDEX('5N inverse'!$A$7:$Y$7,1,'5N mesh'!$B$7+1)*Setup!$B$22</f>
        <v>15.0559549938856</v>
      </c>
      <c r="J174" s="0" t="n">
        <f aca="false">SUMPRODUCT('5N inverse'!$A$8:$Y$8,'5N mesh'!$B$37:$Z$37,$E173:$AC173)+'5N inverse'!$A$8*$C174/Setup!$B$17+INDEX('5N inverse'!$A$8:$Y$8,1,'5N mesh'!$B$7+1)*Setup!$B$22</f>
        <v>0</v>
      </c>
      <c r="K174" s="0" t="n">
        <f aca="false">SUMPRODUCT('5N inverse'!$A$9:$Y$9,'5N mesh'!$B$37:$Z$37,$E173:$AC173)+'5N inverse'!$A$9*$C174/Setup!$B$17+INDEX('5N inverse'!$A$9:$Y$9,1,'5N mesh'!$B$7+1)*Setup!$B$22</f>
        <v>0</v>
      </c>
      <c r="L174" s="0" t="n">
        <f aca="false">SUMPRODUCT('5N inverse'!$A$10:$Y$10,'5N mesh'!$B$37:$Z$37,$E173:$AC173)+'5N inverse'!$A$10*$C174/Setup!$B$17+INDEX('5N inverse'!$A$10:$Y$10,1,'5N mesh'!$B$7+1)*Setup!$B$22</f>
        <v>0</v>
      </c>
      <c r="M174" s="0" t="n">
        <f aca="false">SUMPRODUCT('5N inverse'!$A$11:$Y$11,'5N mesh'!$B$37:$Z$37,$E173:$AC173)+'5N inverse'!$A$11*$C174/Setup!$B$17+INDEX('5N inverse'!$A$11:$Y$11,1,'5N mesh'!$B$7+1)*Setup!$B$22</f>
        <v>0</v>
      </c>
      <c r="N174" s="0" t="n">
        <f aca="false">SUMPRODUCT('5N inverse'!$A$12:$Y$12,'5N mesh'!$B$37:$Z$37,$E173:$AC173)+'5N inverse'!$A$12*$C174/Setup!$B$17+INDEX('5N inverse'!$A$12:$Y$12,1,'5N mesh'!$B$7+1)*Setup!$B$22</f>
        <v>0</v>
      </c>
      <c r="O174" s="0" t="n">
        <f aca="false">SUMPRODUCT('5N inverse'!$A$13:$Y$13,'5N mesh'!$B$37:$Z$37,$E173:$AC173)+'5N inverse'!$A$13*$C174/Setup!$B$17+INDEX('5N inverse'!$A$13:$Y$13,1,'5N mesh'!$B$7+1)*Setup!$B$22</f>
        <v>0</v>
      </c>
      <c r="P174" s="0" t="n">
        <f aca="false">SUMPRODUCT('5N inverse'!$A$14:$Y$14,'5N mesh'!$B$37:$Z$37,$E173:$AC173)+'5N inverse'!$A$14*$C174/Setup!$B$17+INDEX('5N inverse'!$A$14:$Y$14,1,'5N mesh'!$B$7+1)*Setup!$B$22</f>
        <v>0</v>
      </c>
      <c r="Q174" s="0" t="n">
        <f aca="false">SUMPRODUCT('5N inverse'!$A$15:$Y$15,'5N mesh'!$B$37:$Z$37,$E173:$AC173)+'5N inverse'!$A$15*$C174/Setup!$B$17+INDEX('5N inverse'!$A$15:$Y$15,1,'5N mesh'!$B$7+1)*Setup!$B$22</f>
        <v>0</v>
      </c>
      <c r="R174" s="0" t="n">
        <f aca="false">SUMPRODUCT('5N inverse'!$A$16:$Y$16,'5N mesh'!$B$37:$Z$37,$E173:$AC173)+'5N inverse'!$A$16*$C174/Setup!$B$17+INDEX('5N inverse'!$A$16:$Y$16,1,'5N mesh'!$B$7+1)*Setup!$B$22</f>
        <v>0</v>
      </c>
      <c r="S174" s="0" t="n">
        <f aca="false">SUMPRODUCT('5N inverse'!$A$17:$Y$17,'5N mesh'!$B$37:$Z$37,$E173:$AC173)+'5N inverse'!$A$17*$C174/Setup!$B$17+INDEX('5N inverse'!$A$17:$Y$17,1,'5N mesh'!$B$7+1)*Setup!$B$22</f>
        <v>0</v>
      </c>
      <c r="T174" s="0" t="n">
        <f aca="false">SUMPRODUCT('5N inverse'!$A$18:$Y$18,'5N mesh'!$B$37:$Z$37,$E173:$AC173)+'5N inverse'!$A$18*$C174/Setup!$B$17+INDEX('5N inverse'!$A$18:$Y$18,1,'5N mesh'!$B$7+1)*Setup!$B$22</f>
        <v>0</v>
      </c>
      <c r="U174" s="0" t="n">
        <f aca="false">SUMPRODUCT('5N inverse'!$A$19:$Y$19,'5N mesh'!$B$37:$Z$37,$E173:$AC173)+'5N inverse'!$A$19*$C174/Setup!$B$17+INDEX('5N inverse'!$A$19:$Y$19,1,'5N mesh'!$B$7+1)*Setup!$B$22</f>
        <v>0</v>
      </c>
      <c r="V174" s="0" t="n">
        <f aca="false">SUMPRODUCT('5N inverse'!$A$20:$Y$20,'5N mesh'!$B$37:$Z$37,$E173:$AC173)+'5N inverse'!$A$20*$C174/Setup!$B$17+INDEX('5N inverse'!$A$20:$Y$20,1,'5N mesh'!$B$7+1)*Setup!$B$22</f>
        <v>0</v>
      </c>
      <c r="W174" s="0" t="n">
        <f aca="false">SUMPRODUCT('5N inverse'!$A$21:$Y$21,'5N mesh'!$B$37:$Z$37,$E173:$AC173)+'5N inverse'!$A$21*$C174/Setup!$B$17+INDEX('5N inverse'!$A$21:$Y$21,1,'5N mesh'!$B$7+1)*Setup!$B$22</f>
        <v>0</v>
      </c>
      <c r="X174" s="0" t="n">
        <f aca="false">SUMPRODUCT('5N inverse'!$A$22:$Y$22,'5N mesh'!$B$37:$Z$37,$E173:$AC173)+'5N inverse'!$A$22*$C174/Setup!$B$17+INDEX('5N inverse'!$A$22:$Y$22,1,'5N mesh'!$B$7+1)*Setup!$B$22</f>
        <v>0</v>
      </c>
      <c r="Y174" s="0" t="n">
        <f aca="false">SUMPRODUCT('5N inverse'!$A$23:$Y$23,'5N mesh'!$B$37:$Z$37,$E173:$AC173)+'5N inverse'!$A$23*$C174/Setup!$B$17+INDEX('5N inverse'!$A$23:$Y$23,1,'5N mesh'!$B$7+1)*Setup!$B$22</f>
        <v>0</v>
      </c>
      <c r="Z174" s="0" t="n">
        <f aca="false">SUMPRODUCT('5N inverse'!$A$24:$Y$24,'5N mesh'!$B$37:$Z$37,$E173:$AC173)+'5N inverse'!$A$24*$C174/Setup!$B$17+INDEX('5N inverse'!$A$24:$Y$24,1,'5N mesh'!$B$7+1)*Setup!$B$22</f>
        <v>0</v>
      </c>
      <c r="AA174" s="0" t="n">
        <f aca="false">SUMPRODUCT('5N inverse'!$A$25:$Y$25,'5N mesh'!$B$37:$Z$37,$E173:$AC173)+'5N inverse'!$A$25*$C174/Setup!$B$17+INDEX('5N inverse'!$A$25:$Y$25,1,'5N mesh'!$B$7+1)*Setup!$B$22</f>
        <v>0</v>
      </c>
      <c r="AB174" s="0" t="n">
        <f aca="false">SUMPRODUCT('5N inverse'!$A$26:$Y$26,'5N mesh'!$B$37:$Z$37,$E173:$AC173)+'5N inverse'!$A$26*$C174/Setup!$B$17+INDEX('5N inverse'!$A$26:$Y$26,1,'5N mesh'!$B$7+1)*Setup!$B$22</f>
        <v>0</v>
      </c>
      <c r="AC174" s="0" t="n">
        <f aca="false">SUMPRODUCT('5N inverse'!$A$27:$Y$27,'5N mesh'!$B$37:$Z$37,$E173:$AC173)+'5N inverse'!$A$27*$C174/Setup!$B$17+INDEX('5N inverse'!$A$27:$Y$27,1,'5N mesh'!$B$7+1)*Setup!$B$22</f>
        <v>0</v>
      </c>
    </row>
    <row r="175" customFormat="false" ht="15" hidden="false" customHeight="false" outlineLevel="0" collapsed="false">
      <c r="A175" s="0" t="n">
        <v>170</v>
      </c>
      <c r="B175" s="0" t="n">
        <f aca="false">A175*Setup!$B$11/3600</f>
        <v>14.1666666666667</v>
      </c>
      <c r="C175" s="0" t="n">
        <f aca="false">Setup!$B$7+Setup!$B$8*COS(2*PI()*(B175-Setup!$B$9)/24)</f>
        <v>27.5480433327129</v>
      </c>
      <c r="D175" s="0" t="n">
        <f aca="false">(C175-E175)/Setup!$B$17</f>
        <v>35.4962151983413</v>
      </c>
      <c r="E175" s="0" t="n">
        <f aca="false">SUMPRODUCT('5N inverse'!$A$3:$Y$3,'5N mesh'!$B$37:$Z$37,$E174:$AC174)+'5N inverse'!$A$3*$C175/Setup!$B$17+INDEX('5N inverse'!$A$3:$Y$3,1,'5N mesh'!$B$7+1)*Setup!$B$22</f>
        <v>22.9335353569285</v>
      </c>
      <c r="F175" s="0" t="n">
        <f aca="false">SUMPRODUCT('5N inverse'!$A$4:$Y$4,'5N mesh'!$B$37:$Z$37,$E174:$AC174)+'5N inverse'!$A$4*$C175/Setup!$B$17+INDEX('5N inverse'!$A$4:$Y$4,1,'5N mesh'!$B$7+1)*Setup!$B$22</f>
        <v>21.6206840872747</v>
      </c>
      <c r="G175" s="0" t="n">
        <f aca="false">SUMPRODUCT('5N inverse'!$A$5:$Y$5,'5N mesh'!$B$37:$Z$37,$E174:$AC174)+'5N inverse'!$A$5*$C175/Setup!$B$17+INDEX('5N inverse'!$A$5:$Y$5,1,'5N mesh'!$B$7+1)*Setup!$B$22</f>
        <v>18.9949815479671</v>
      </c>
      <c r="H175" s="0" t="n">
        <f aca="false">SUMPRODUCT('5N inverse'!$A$6:$Y$6,'5N mesh'!$B$37:$Z$37,$E174:$AC174)+'5N inverse'!$A$6*$C175/Setup!$B$17+INDEX('5N inverse'!$A$6:$Y$6,1,'5N mesh'!$B$7+1)*Setup!$B$22</f>
        <v>16.3692790086594</v>
      </c>
      <c r="I175" s="0" t="n">
        <f aca="false">SUMPRODUCT('5N inverse'!$A$7:$Y$7,'5N mesh'!$B$37:$Z$37,$E174:$AC174)+'5N inverse'!$A$7*$C175/Setup!$B$17+INDEX('5N inverse'!$A$7:$Y$7,1,'5N mesh'!$B$7+1)*Setup!$B$22</f>
        <v>15.0564277390056</v>
      </c>
      <c r="J175" s="0" t="n">
        <f aca="false">SUMPRODUCT('5N inverse'!$A$8:$Y$8,'5N mesh'!$B$37:$Z$37,$E174:$AC174)+'5N inverse'!$A$8*$C175/Setup!$B$17+INDEX('5N inverse'!$A$8:$Y$8,1,'5N mesh'!$B$7+1)*Setup!$B$22</f>
        <v>0</v>
      </c>
      <c r="K175" s="0" t="n">
        <f aca="false">SUMPRODUCT('5N inverse'!$A$9:$Y$9,'5N mesh'!$B$37:$Z$37,$E174:$AC174)+'5N inverse'!$A$9*$C175/Setup!$B$17+INDEX('5N inverse'!$A$9:$Y$9,1,'5N mesh'!$B$7+1)*Setup!$B$22</f>
        <v>0</v>
      </c>
      <c r="L175" s="0" t="n">
        <f aca="false">SUMPRODUCT('5N inverse'!$A$10:$Y$10,'5N mesh'!$B$37:$Z$37,$E174:$AC174)+'5N inverse'!$A$10*$C175/Setup!$B$17+INDEX('5N inverse'!$A$10:$Y$10,1,'5N mesh'!$B$7+1)*Setup!$B$22</f>
        <v>0</v>
      </c>
      <c r="M175" s="0" t="n">
        <f aca="false">SUMPRODUCT('5N inverse'!$A$11:$Y$11,'5N mesh'!$B$37:$Z$37,$E174:$AC174)+'5N inverse'!$A$11*$C175/Setup!$B$17+INDEX('5N inverse'!$A$11:$Y$11,1,'5N mesh'!$B$7+1)*Setup!$B$22</f>
        <v>0</v>
      </c>
      <c r="N175" s="0" t="n">
        <f aca="false">SUMPRODUCT('5N inverse'!$A$12:$Y$12,'5N mesh'!$B$37:$Z$37,$E174:$AC174)+'5N inverse'!$A$12*$C175/Setup!$B$17+INDEX('5N inverse'!$A$12:$Y$12,1,'5N mesh'!$B$7+1)*Setup!$B$22</f>
        <v>0</v>
      </c>
      <c r="O175" s="0" t="n">
        <f aca="false">SUMPRODUCT('5N inverse'!$A$13:$Y$13,'5N mesh'!$B$37:$Z$37,$E174:$AC174)+'5N inverse'!$A$13*$C175/Setup!$B$17+INDEX('5N inverse'!$A$13:$Y$13,1,'5N mesh'!$B$7+1)*Setup!$B$22</f>
        <v>0</v>
      </c>
      <c r="P175" s="0" t="n">
        <f aca="false">SUMPRODUCT('5N inverse'!$A$14:$Y$14,'5N mesh'!$B$37:$Z$37,$E174:$AC174)+'5N inverse'!$A$14*$C175/Setup!$B$17+INDEX('5N inverse'!$A$14:$Y$14,1,'5N mesh'!$B$7+1)*Setup!$B$22</f>
        <v>0</v>
      </c>
      <c r="Q175" s="0" t="n">
        <f aca="false">SUMPRODUCT('5N inverse'!$A$15:$Y$15,'5N mesh'!$B$37:$Z$37,$E174:$AC174)+'5N inverse'!$A$15*$C175/Setup!$B$17+INDEX('5N inverse'!$A$15:$Y$15,1,'5N mesh'!$B$7+1)*Setup!$B$22</f>
        <v>0</v>
      </c>
      <c r="R175" s="0" t="n">
        <f aca="false">SUMPRODUCT('5N inverse'!$A$16:$Y$16,'5N mesh'!$B$37:$Z$37,$E174:$AC174)+'5N inverse'!$A$16*$C175/Setup!$B$17+INDEX('5N inverse'!$A$16:$Y$16,1,'5N mesh'!$B$7+1)*Setup!$B$22</f>
        <v>0</v>
      </c>
      <c r="S175" s="0" t="n">
        <f aca="false">SUMPRODUCT('5N inverse'!$A$17:$Y$17,'5N mesh'!$B$37:$Z$37,$E174:$AC174)+'5N inverse'!$A$17*$C175/Setup!$B$17+INDEX('5N inverse'!$A$17:$Y$17,1,'5N mesh'!$B$7+1)*Setup!$B$22</f>
        <v>0</v>
      </c>
      <c r="T175" s="0" t="n">
        <f aca="false">SUMPRODUCT('5N inverse'!$A$18:$Y$18,'5N mesh'!$B$37:$Z$37,$E174:$AC174)+'5N inverse'!$A$18*$C175/Setup!$B$17+INDEX('5N inverse'!$A$18:$Y$18,1,'5N mesh'!$B$7+1)*Setup!$B$22</f>
        <v>0</v>
      </c>
      <c r="U175" s="0" t="n">
        <f aca="false">SUMPRODUCT('5N inverse'!$A$19:$Y$19,'5N mesh'!$B$37:$Z$37,$E174:$AC174)+'5N inverse'!$A$19*$C175/Setup!$B$17+INDEX('5N inverse'!$A$19:$Y$19,1,'5N mesh'!$B$7+1)*Setup!$B$22</f>
        <v>0</v>
      </c>
      <c r="V175" s="0" t="n">
        <f aca="false">SUMPRODUCT('5N inverse'!$A$20:$Y$20,'5N mesh'!$B$37:$Z$37,$E174:$AC174)+'5N inverse'!$A$20*$C175/Setup!$B$17+INDEX('5N inverse'!$A$20:$Y$20,1,'5N mesh'!$B$7+1)*Setup!$B$22</f>
        <v>0</v>
      </c>
      <c r="W175" s="0" t="n">
        <f aca="false">SUMPRODUCT('5N inverse'!$A$21:$Y$21,'5N mesh'!$B$37:$Z$37,$E174:$AC174)+'5N inverse'!$A$21*$C175/Setup!$B$17+INDEX('5N inverse'!$A$21:$Y$21,1,'5N mesh'!$B$7+1)*Setup!$B$22</f>
        <v>0</v>
      </c>
      <c r="X175" s="0" t="n">
        <f aca="false">SUMPRODUCT('5N inverse'!$A$22:$Y$22,'5N mesh'!$B$37:$Z$37,$E174:$AC174)+'5N inverse'!$A$22*$C175/Setup!$B$17+INDEX('5N inverse'!$A$22:$Y$22,1,'5N mesh'!$B$7+1)*Setup!$B$22</f>
        <v>0</v>
      </c>
      <c r="Y175" s="0" t="n">
        <f aca="false">SUMPRODUCT('5N inverse'!$A$23:$Y$23,'5N mesh'!$B$37:$Z$37,$E174:$AC174)+'5N inverse'!$A$23*$C175/Setup!$B$17+INDEX('5N inverse'!$A$23:$Y$23,1,'5N mesh'!$B$7+1)*Setup!$B$22</f>
        <v>0</v>
      </c>
      <c r="Z175" s="0" t="n">
        <f aca="false">SUMPRODUCT('5N inverse'!$A$24:$Y$24,'5N mesh'!$B$37:$Z$37,$E174:$AC174)+'5N inverse'!$A$24*$C175/Setup!$B$17+INDEX('5N inverse'!$A$24:$Y$24,1,'5N mesh'!$B$7+1)*Setup!$B$22</f>
        <v>0</v>
      </c>
      <c r="AA175" s="0" t="n">
        <f aca="false">SUMPRODUCT('5N inverse'!$A$25:$Y$25,'5N mesh'!$B$37:$Z$37,$E174:$AC174)+'5N inverse'!$A$25*$C175/Setup!$B$17+INDEX('5N inverse'!$A$25:$Y$25,1,'5N mesh'!$B$7+1)*Setup!$B$22</f>
        <v>0</v>
      </c>
      <c r="AB175" s="0" t="n">
        <f aca="false">SUMPRODUCT('5N inverse'!$A$26:$Y$26,'5N mesh'!$B$37:$Z$37,$E174:$AC174)+'5N inverse'!$A$26*$C175/Setup!$B$17+INDEX('5N inverse'!$A$26:$Y$26,1,'5N mesh'!$B$7+1)*Setup!$B$22</f>
        <v>0</v>
      </c>
      <c r="AC175" s="0" t="n">
        <f aca="false">SUMPRODUCT('5N inverse'!$A$27:$Y$27,'5N mesh'!$B$37:$Z$37,$E174:$AC174)+'5N inverse'!$A$27*$C175/Setup!$B$17+INDEX('5N inverse'!$A$27:$Y$27,1,'5N mesh'!$B$7+1)*Setup!$B$22</f>
        <v>0</v>
      </c>
    </row>
    <row r="176" customFormat="false" ht="15" hidden="false" customHeight="false" outlineLevel="0" collapsed="false">
      <c r="A176" s="0" t="n">
        <v>171</v>
      </c>
      <c r="B176" s="0" t="n">
        <f aca="false">A176*Setup!$B$11/3600</f>
        <v>14.25</v>
      </c>
      <c r="C176" s="0" t="n">
        <f aca="false">Setup!$B$7+Setup!$B$8*COS(2*PI()*(B176-Setup!$B$9)/24)</f>
        <v>27.5874909661308</v>
      </c>
      <c r="D176" s="0" t="n">
        <f aca="false">(C176-E176)/Setup!$B$17</f>
        <v>35.358468135159</v>
      </c>
      <c r="E176" s="0" t="n">
        <f aca="false">SUMPRODUCT('5N inverse'!$A$3:$Y$3,'5N mesh'!$B$37:$Z$37,$E175:$AC175)+'5N inverse'!$A$3*$C176/Setup!$B$17+INDEX('5N inverse'!$A$3:$Y$3,1,'5N mesh'!$B$7+1)*Setup!$B$22</f>
        <v>22.9908901085601</v>
      </c>
      <c r="F176" s="0" t="n">
        <f aca="false">SUMPRODUCT('5N inverse'!$A$4:$Y$4,'5N mesh'!$B$37:$Z$37,$E175:$AC175)+'5N inverse'!$A$4*$C176/Setup!$B$17+INDEX('5N inverse'!$A$4:$Y$4,1,'5N mesh'!$B$7+1)*Setup!$B$22</f>
        <v>21.6685586056738</v>
      </c>
      <c r="G176" s="0" t="n">
        <f aca="false">SUMPRODUCT('5N inverse'!$A$5:$Y$5,'5N mesh'!$B$37:$Z$37,$E175:$AC175)+'5N inverse'!$A$5*$C176/Setup!$B$17+INDEX('5N inverse'!$A$5:$Y$5,1,'5N mesh'!$B$7+1)*Setup!$B$22</f>
        <v>19.0238955999011</v>
      </c>
      <c r="H176" s="0" t="n">
        <f aca="false">SUMPRODUCT('5N inverse'!$A$6:$Y$6,'5N mesh'!$B$37:$Z$37,$E175:$AC175)+'5N inverse'!$A$6*$C176/Setup!$B$17+INDEX('5N inverse'!$A$6:$Y$6,1,'5N mesh'!$B$7+1)*Setup!$B$22</f>
        <v>16.3792325941284</v>
      </c>
      <c r="I176" s="0" t="n">
        <f aca="false">SUMPRODUCT('5N inverse'!$A$7:$Y$7,'5N mesh'!$B$37:$Z$37,$E175:$AC175)+'5N inverse'!$A$7*$C176/Setup!$B$17+INDEX('5N inverse'!$A$7:$Y$7,1,'5N mesh'!$B$7+1)*Setup!$B$22</f>
        <v>15.0569010912421</v>
      </c>
      <c r="J176" s="0" t="n">
        <f aca="false">SUMPRODUCT('5N inverse'!$A$8:$Y$8,'5N mesh'!$B$37:$Z$37,$E175:$AC175)+'5N inverse'!$A$8*$C176/Setup!$B$17+INDEX('5N inverse'!$A$8:$Y$8,1,'5N mesh'!$B$7+1)*Setup!$B$22</f>
        <v>0</v>
      </c>
      <c r="K176" s="0" t="n">
        <f aca="false">SUMPRODUCT('5N inverse'!$A$9:$Y$9,'5N mesh'!$B$37:$Z$37,$E175:$AC175)+'5N inverse'!$A$9*$C176/Setup!$B$17+INDEX('5N inverse'!$A$9:$Y$9,1,'5N mesh'!$B$7+1)*Setup!$B$22</f>
        <v>0</v>
      </c>
      <c r="L176" s="0" t="n">
        <f aca="false">SUMPRODUCT('5N inverse'!$A$10:$Y$10,'5N mesh'!$B$37:$Z$37,$E175:$AC175)+'5N inverse'!$A$10*$C176/Setup!$B$17+INDEX('5N inverse'!$A$10:$Y$10,1,'5N mesh'!$B$7+1)*Setup!$B$22</f>
        <v>0</v>
      </c>
      <c r="M176" s="0" t="n">
        <f aca="false">SUMPRODUCT('5N inverse'!$A$11:$Y$11,'5N mesh'!$B$37:$Z$37,$E175:$AC175)+'5N inverse'!$A$11*$C176/Setup!$B$17+INDEX('5N inverse'!$A$11:$Y$11,1,'5N mesh'!$B$7+1)*Setup!$B$22</f>
        <v>0</v>
      </c>
      <c r="N176" s="0" t="n">
        <f aca="false">SUMPRODUCT('5N inverse'!$A$12:$Y$12,'5N mesh'!$B$37:$Z$37,$E175:$AC175)+'5N inverse'!$A$12*$C176/Setup!$B$17+INDEX('5N inverse'!$A$12:$Y$12,1,'5N mesh'!$B$7+1)*Setup!$B$22</f>
        <v>0</v>
      </c>
      <c r="O176" s="0" t="n">
        <f aca="false">SUMPRODUCT('5N inverse'!$A$13:$Y$13,'5N mesh'!$B$37:$Z$37,$E175:$AC175)+'5N inverse'!$A$13*$C176/Setup!$B$17+INDEX('5N inverse'!$A$13:$Y$13,1,'5N mesh'!$B$7+1)*Setup!$B$22</f>
        <v>0</v>
      </c>
      <c r="P176" s="0" t="n">
        <f aca="false">SUMPRODUCT('5N inverse'!$A$14:$Y$14,'5N mesh'!$B$37:$Z$37,$E175:$AC175)+'5N inverse'!$A$14*$C176/Setup!$B$17+INDEX('5N inverse'!$A$14:$Y$14,1,'5N mesh'!$B$7+1)*Setup!$B$22</f>
        <v>0</v>
      </c>
      <c r="Q176" s="0" t="n">
        <f aca="false">SUMPRODUCT('5N inverse'!$A$15:$Y$15,'5N mesh'!$B$37:$Z$37,$E175:$AC175)+'5N inverse'!$A$15*$C176/Setup!$B$17+INDEX('5N inverse'!$A$15:$Y$15,1,'5N mesh'!$B$7+1)*Setup!$B$22</f>
        <v>0</v>
      </c>
      <c r="R176" s="0" t="n">
        <f aca="false">SUMPRODUCT('5N inverse'!$A$16:$Y$16,'5N mesh'!$B$37:$Z$37,$E175:$AC175)+'5N inverse'!$A$16*$C176/Setup!$B$17+INDEX('5N inverse'!$A$16:$Y$16,1,'5N mesh'!$B$7+1)*Setup!$B$22</f>
        <v>0</v>
      </c>
      <c r="S176" s="0" t="n">
        <f aca="false">SUMPRODUCT('5N inverse'!$A$17:$Y$17,'5N mesh'!$B$37:$Z$37,$E175:$AC175)+'5N inverse'!$A$17*$C176/Setup!$B$17+INDEX('5N inverse'!$A$17:$Y$17,1,'5N mesh'!$B$7+1)*Setup!$B$22</f>
        <v>0</v>
      </c>
      <c r="T176" s="0" t="n">
        <f aca="false">SUMPRODUCT('5N inverse'!$A$18:$Y$18,'5N mesh'!$B$37:$Z$37,$E175:$AC175)+'5N inverse'!$A$18*$C176/Setup!$B$17+INDEX('5N inverse'!$A$18:$Y$18,1,'5N mesh'!$B$7+1)*Setup!$B$22</f>
        <v>0</v>
      </c>
      <c r="U176" s="0" t="n">
        <f aca="false">SUMPRODUCT('5N inverse'!$A$19:$Y$19,'5N mesh'!$B$37:$Z$37,$E175:$AC175)+'5N inverse'!$A$19*$C176/Setup!$B$17+INDEX('5N inverse'!$A$19:$Y$19,1,'5N mesh'!$B$7+1)*Setup!$B$22</f>
        <v>0</v>
      </c>
      <c r="V176" s="0" t="n">
        <f aca="false">SUMPRODUCT('5N inverse'!$A$20:$Y$20,'5N mesh'!$B$37:$Z$37,$E175:$AC175)+'5N inverse'!$A$20*$C176/Setup!$B$17+INDEX('5N inverse'!$A$20:$Y$20,1,'5N mesh'!$B$7+1)*Setup!$B$22</f>
        <v>0</v>
      </c>
      <c r="W176" s="0" t="n">
        <f aca="false">SUMPRODUCT('5N inverse'!$A$21:$Y$21,'5N mesh'!$B$37:$Z$37,$E175:$AC175)+'5N inverse'!$A$21*$C176/Setup!$B$17+INDEX('5N inverse'!$A$21:$Y$21,1,'5N mesh'!$B$7+1)*Setup!$B$22</f>
        <v>0</v>
      </c>
      <c r="X176" s="0" t="n">
        <f aca="false">SUMPRODUCT('5N inverse'!$A$22:$Y$22,'5N mesh'!$B$37:$Z$37,$E175:$AC175)+'5N inverse'!$A$22*$C176/Setup!$B$17+INDEX('5N inverse'!$A$22:$Y$22,1,'5N mesh'!$B$7+1)*Setup!$B$22</f>
        <v>0</v>
      </c>
      <c r="Y176" s="0" t="n">
        <f aca="false">SUMPRODUCT('5N inverse'!$A$23:$Y$23,'5N mesh'!$B$37:$Z$37,$E175:$AC175)+'5N inverse'!$A$23*$C176/Setup!$B$17+INDEX('5N inverse'!$A$23:$Y$23,1,'5N mesh'!$B$7+1)*Setup!$B$22</f>
        <v>0</v>
      </c>
      <c r="Z176" s="0" t="n">
        <f aca="false">SUMPRODUCT('5N inverse'!$A$24:$Y$24,'5N mesh'!$B$37:$Z$37,$E175:$AC175)+'5N inverse'!$A$24*$C176/Setup!$B$17+INDEX('5N inverse'!$A$24:$Y$24,1,'5N mesh'!$B$7+1)*Setup!$B$22</f>
        <v>0</v>
      </c>
      <c r="AA176" s="0" t="n">
        <f aca="false">SUMPRODUCT('5N inverse'!$A$25:$Y$25,'5N mesh'!$B$37:$Z$37,$E175:$AC175)+'5N inverse'!$A$25*$C176/Setup!$B$17+INDEX('5N inverse'!$A$25:$Y$25,1,'5N mesh'!$B$7+1)*Setup!$B$22</f>
        <v>0</v>
      </c>
      <c r="AB176" s="0" t="n">
        <f aca="false">SUMPRODUCT('5N inverse'!$A$26:$Y$26,'5N mesh'!$B$37:$Z$37,$E175:$AC175)+'5N inverse'!$A$26*$C176/Setup!$B$17+INDEX('5N inverse'!$A$26:$Y$26,1,'5N mesh'!$B$7+1)*Setup!$B$22</f>
        <v>0</v>
      </c>
      <c r="AC176" s="0" t="n">
        <f aca="false">SUMPRODUCT('5N inverse'!$A$27:$Y$27,'5N mesh'!$B$37:$Z$37,$E175:$AC175)+'5N inverse'!$A$27*$C176/Setup!$B$17+INDEX('5N inverse'!$A$27:$Y$27,1,'5N mesh'!$B$7+1)*Setup!$B$22</f>
        <v>0</v>
      </c>
    </row>
    <row r="177" customFormat="false" ht="15" hidden="false" customHeight="false" outlineLevel="0" collapsed="false">
      <c r="A177" s="0" t="n">
        <v>172</v>
      </c>
      <c r="B177" s="0" t="n">
        <f aca="false">A177*Setup!$B$11/3600</f>
        <v>14.3333333333333</v>
      </c>
      <c r="C177" s="0" t="n">
        <f aca="false">Setup!$B$7+Setup!$B$8*COS(2*PI()*(B177-Setup!$B$9)/24)</f>
        <v>27.6252311481466</v>
      </c>
      <c r="D177" s="0" t="n">
        <f aca="false">(C177-E177)/Setup!$B$17</f>
        <v>35.2096959487843</v>
      </c>
      <c r="E177" s="0" t="n">
        <f aca="false">SUMPRODUCT('5N inverse'!$A$3:$Y$3,'5N mesh'!$B$37:$Z$37,$E176:$AC176)+'5N inverse'!$A$3*$C177/Setup!$B$17+INDEX('5N inverse'!$A$3:$Y$3,1,'5N mesh'!$B$7+1)*Setup!$B$22</f>
        <v>23.0479706748046</v>
      </c>
      <c r="F177" s="0" t="n">
        <f aca="false">SUMPRODUCT('5N inverse'!$A$4:$Y$4,'5N mesh'!$B$37:$Z$37,$E176:$AC176)+'5N inverse'!$A$4*$C177/Setup!$B$17+INDEX('5N inverse'!$A$4:$Y$4,1,'5N mesh'!$B$7+1)*Setup!$B$22</f>
        <v>21.7162047172672</v>
      </c>
      <c r="G177" s="0" t="n">
        <f aca="false">SUMPRODUCT('5N inverse'!$A$5:$Y$5,'5N mesh'!$B$37:$Z$37,$E176:$AC176)+'5N inverse'!$A$5*$C177/Setup!$B$17+INDEX('5N inverse'!$A$5:$Y$5,1,'5N mesh'!$B$7+1)*Setup!$B$22</f>
        <v>19.0526728021924</v>
      </c>
      <c r="H177" s="0" t="n">
        <f aca="false">SUMPRODUCT('5N inverse'!$A$6:$Y$6,'5N mesh'!$B$37:$Z$37,$E176:$AC176)+'5N inverse'!$A$6*$C177/Setup!$B$17+INDEX('5N inverse'!$A$6:$Y$6,1,'5N mesh'!$B$7+1)*Setup!$B$22</f>
        <v>16.3891408871176</v>
      </c>
      <c r="I177" s="0" t="n">
        <f aca="false">SUMPRODUCT('5N inverse'!$A$7:$Y$7,'5N mesh'!$B$37:$Z$37,$E176:$AC176)+'5N inverse'!$A$7*$C177/Setup!$B$17+INDEX('5N inverse'!$A$7:$Y$7,1,'5N mesh'!$B$7+1)*Setup!$B$22</f>
        <v>15.0573749295801</v>
      </c>
      <c r="J177" s="0" t="n">
        <f aca="false">SUMPRODUCT('5N inverse'!$A$8:$Y$8,'5N mesh'!$B$37:$Z$37,$E176:$AC176)+'5N inverse'!$A$8*$C177/Setup!$B$17+INDEX('5N inverse'!$A$8:$Y$8,1,'5N mesh'!$B$7+1)*Setup!$B$22</f>
        <v>0</v>
      </c>
      <c r="K177" s="0" t="n">
        <f aca="false">SUMPRODUCT('5N inverse'!$A$9:$Y$9,'5N mesh'!$B$37:$Z$37,$E176:$AC176)+'5N inverse'!$A$9*$C177/Setup!$B$17+INDEX('5N inverse'!$A$9:$Y$9,1,'5N mesh'!$B$7+1)*Setup!$B$22</f>
        <v>0</v>
      </c>
      <c r="L177" s="0" t="n">
        <f aca="false">SUMPRODUCT('5N inverse'!$A$10:$Y$10,'5N mesh'!$B$37:$Z$37,$E176:$AC176)+'5N inverse'!$A$10*$C177/Setup!$B$17+INDEX('5N inverse'!$A$10:$Y$10,1,'5N mesh'!$B$7+1)*Setup!$B$22</f>
        <v>0</v>
      </c>
      <c r="M177" s="0" t="n">
        <f aca="false">SUMPRODUCT('5N inverse'!$A$11:$Y$11,'5N mesh'!$B$37:$Z$37,$E176:$AC176)+'5N inverse'!$A$11*$C177/Setup!$B$17+INDEX('5N inverse'!$A$11:$Y$11,1,'5N mesh'!$B$7+1)*Setup!$B$22</f>
        <v>0</v>
      </c>
      <c r="N177" s="0" t="n">
        <f aca="false">SUMPRODUCT('5N inverse'!$A$12:$Y$12,'5N mesh'!$B$37:$Z$37,$E176:$AC176)+'5N inverse'!$A$12*$C177/Setup!$B$17+INDEX('5N inverse'!$A$12:$Y$12,1,'5N mesh'!$B$7+1)*Setup!$B$22</f>
        <v>0</v>
      </c>
      <c r="O177" s="0" t="n">
        <f aca="false">SUMPRODUCT('5N inverse'!$A$13:$Y$13,'5N mesh'!$B$37:$Z$37,$E176:$AC176)+'5N inverse'!$A$13*$C177/Setup!$B$17+INDEX('5N inverse'!$A$13:$Y$13,1,'5N mesh'!$B$7+1)*Setup!$B$22</f>
        <v>0</v>
      </c>
      <c r="P177" s="0" t="n">
        <f aca="false">SUMPRODUCT('5N inverse'!$A$14:$Y$14,'5N mesh'!$B$37:$Z$37,$E176:$AC176)+'5N inverse'!$A$14*$C177/Setup!$B$17+INDEX('5N inverse'!$A$14:$Y$14,1,'5N mesh'!$B$7+1)*Setup!$B$22</f>
        <v>0</v>
      </c>
      <c r="Q177" s="0" t="n">
        <f aca="false">SUMPRODUCT('5N inverse'!$A$15:$Y$15,'5N mesh'!$B$37:$Z$37,$E176:$AC176)+'5N inverse'!$A$15*$C177/Setup!$B$17+INDEX('5N inverse'!$A$15:$Y$15,1,'5N mesh'!$B$7+1)*Setup!$B$22</f>
        <v>0</v>
      </c>
      <c r="R177" s="0" t="n">
        <f aca="false">SUMPRODUCT('5N inverse'!$A$16:$Y$16,'5N mesh'!$B$37:$Z$37,$E176:$AC176)+'5N inverse'!$A$16*$C177/Setup!$B$17+INDEX('5N inverse'!$A$16:$Y$16,1,'5N mesh'!$B$7+1)*Setup!$B$22</f>
        <v>0</v>
      </c>
      <c r="S177" s="0" t="n">
        <f aca="false">SUMPRODUCT('5N inverse'!$A$17:$Y$17,'5N mesh'!$B$37:$Z$37,$E176:$AC176)+'5N inverse'!$A$17*$C177/Setup!$B$17+INDEX('5N inverse'!$A$17:$Y$17,1,'5N mesh'!$B$7+1)*Setup!$B$22</f>
        <v>0</v>
      </c>
      <c r="T177" s="0" t="n">
        <f aca="false">SUMPRODUCT('5N inverse'!$A$18:$Y$18,'5N mesh'!$B$37:$Z$37,$E176:$AC176)+'5N inverse'!$A$18*$C177/Setup!$B$17+INDEX('5N inverse'!$A$18:$Y$18,1,'5N mesh'!$B$7+1)*Setup!$B$22</f>
        <v>0</v>
      </c>
      <c r="U177" s="0" t="n">
        <f aca="false">SUMPRODUCT('5N inverse'!$A$19:$Y$19,'5N mesh'!$B$37:$Z$37,$E176:$AC176)+'5N inverse'!$A$19*$C177/Setup!$B$17+INDEX('5N inverse'!$A$19:$Y$19,1,'5N mesh'!$B$7+1)*Setup!$B$22</f>
        <v>0</v>
      </c>
      <c r="V177" s="0" t="n">
        <f aca="false">SUMPRODUCT('5N inverse'!$A$20:$Y$20,'5N mesh'!$B$37:$Z$37,$E176:$AC176)+'5N inverse'!$A$20*$C177/Setup!$B$17+INDEX('5N inverse'!$A$20:$Y$20,1,'5N mesh'!$B$7+1)*Setup!$B$22</f>
        <v>0</v>
      </c>
      <c r="W177" s="0" t="n">
        <f aca="false">SUMPRODUCT('5N inverse'!$A$21:$Y$21,'5N mesh'!$B$37:$Z$37,$E176:$AC176)+'5N inverse'!$A$21*$C177/Setup!$B$17+INDEX('5N inverse'!$A$21:$Y$21,1,'5N mesh'!$B$7+1)*Setup!$B$22</f>
        <v>0</v>
      </c>
      <c r="X177" s="0" t="n">
        <f aca="false">SUMPRODUCT('5N inverse'!$A$22:$Y$22,'5N mesh'!$B$37:$Z$37,$E176:$AC176)+'5N inverse'!$A$22*$C177/Setup!$B$17+INDEX('5N inverse'!$A$22:$Y$22,1,'5N mesh'!$B$7+1)*Setup!$B$22</f>
        <v>0</v>
      </c>
      <c r="Y177" s="0" t="n">
        <f aca="false">SUMPRODUCT('5N inverse'!$A$23:$Y$23,'5N mesh'!$B$37:$Z$37,$E176:$AC176)+'5N inverse'!$A$23*$C177/Setup!$B$17+INDEX('5N inverse'!$A$23:$Y$23,1,'5N mesh'!$B$7+1)*Setup!$B$22</f>
        <v>0</v>
      </c>
      <c r="Z177" s="0" t="n">
        <f aca="false">SUMPRODUCT('5N inverse'!$A$24:$Y$24,'5N mesh'!$B$37:$Z$37,$E176:$AC176)+'5N inverse'!$A$24*$C177/Setup!$B$17+INDEX('5N inverse'!$A$24:$Y$24,1,'5N mesh'!$B$7+1)*Setup!$B$22</f>
        <v>0</v>
      </c>
      <c r="AA177" s="0" t="n">
        <f aca="false">SUMPRODUCT('5N inverse'!$A$25:$Y$25,'5N mesh'!$B$37:$Z$37,$E176:$AC176)+'5N inverse'!$A$25*$C177/Setup!$B$17+INDEX('5N inverse'!$A$25:$Y$25,1,'5N mesh'!$B$7+1)*Setup!$B$22</f>
        <v>0</v>
      </c>
      <c r="AB177" s="0" t="n">
        <f aca="false">SUMPRODUCT('5N inverse'!$A$26:$Y$26,'5N mesh'!$B$37:$Z$37,$E176:$AC176)+'5N inverse'!$A$26*$C177/Setup!$B$17+INDEX('5N inverse'!$A$26:$Y$26,1,'5N mesh'!$B$7+1)*Setup!$B$22</f>
        <v>0</v>
      </c>
      <c r="AC177" s="0" t="n">
        <f aca="false">SUMPRODUCT('5N inverse'!$A$27:$Y$27,'5N mesh'!$B$37:$Z$37,$E176:$AC176)+'5N inverse'!$A$27*$C177/Setup!$B$17+INDEX('5N inverse'!$A$27:$Y$27,1,'5N mesh'!$B$7+1)*Setup!$B$22</f>
        <v>0</v>
      </c>
    </row>
    <row r="178" customFormat="false" ht="15" hidden="false" customHeight="false" outlineLevel="0" collapsed="false">
      <c r="A178" s="0" t="n">
        <v>173</v>
      </c>
      <c r="B178" s="0" t="n">
        <f aca="false">A178*Setup!$B$11/3600</f>
        <v>14.4166666666667</v>
      </c>
      <c r="C178" s="0" t="n">
        <f aca="false">Setup!$B$7+Setup!$B$8*COS(2*PI()*(B178-Setup!$B$9)/24)</f>
        <v>27.6612459164778</v>
      </c>
      <c r="D178" s="0" t="n">
        <f aca="false">(C178-E178)/Setup!$B$17</f>
        <v>35.0499040897467</v>
      </c>
      <c r="E178" s="0" t="n">
        <f aca="false">SUMPRODUCT('5N inverse'!$A$3:$Y$3,'5N mesh'!$B$37:$Z$37,$E177:$AC177)+'5N inverse'!$A$3*$C178/Setup!$B$17+INDEX('5N inverse'!$A$3:$Y$3,1,'5N mesh'!$B$7+1)*Setup!$B$22</f>
        <v>23.1047583848107</v>
      </c>
      <c r="F178" s="0" t="n">
        <f aca="false">SUMPRODUCT('5N inverse'!$A$4:$Y$4,'5N mesh'!$B$37:$Z$37,$E177:$AC177)+'5N inverse'!$A$4*$C178/Setup!$B$17+INDEX('5N inverse'!$A$4:$Y$4,1,'5N mesh'!$B$7+1)*Setup!$B$22</f>
        <v>21.7636068425844</v>
      </c>
      <c r="G178" s="0" t="n">
        <f aca="false">SUMPRODUCT('5N inverse'!$A$5:$Y$5,'5N mesh'!$B$37:$Z$37,$E177:$AC177)+'5N inverse'!$A$5*$C178/Setup!$B$17+INDEX('5N inverse'!$A$5:$Y$5,1,'5N mesh'!$B$7+1)*Setup!$B$22</f>
        <v>19.0813037581317</v>
      </c>
      <c r="H178" s="0" t="n">
        <f aca="false">SUMPRODUCT('5N inverse'!$A$6:$Y$6,'5N mesh'!$B$37:$Z$37,$E177:$AC177)+'5N inverse'!$A$6*$C178/Setup!$B$17+INDEX('5N inverse'!$A$6:$Y$6,1,'5N mesh'!$B$7+1)*Setup!$B$22</f>
        <v>16.3990006736791</v>
      </c>
      <c r="I178" s="0" t="n">
        <f aca="false">SUMPRODUCT('5N inverse'!$A$7:$Y$7,'5N mesh'!$B$37:$Z$37,$E177:$AC177)+'5N inverse'!$A$7*$C178/Setup!$B$17+INDEX('5N inverse'!$A$7:$Y$7,1,'5N mesh'!$B$7+1)*Setup!$B$22</f>
        <v>15.0578491314528</v>
      </c>
      <c r="J178" s="0" t="n">
        <f aca="false">SUMPRODUCT('5N inverse'!$A$8:$Y$8,'5N mesh'!$B$37:$Z$37,$E177:$AC177)+'5N inverse'!$A$8*$C178/Setup!$B$17+INDEX('5N inverse'!$A$8:$Y$8,1,'5N mesh'!$B$7+1)*Setup!$B$22</f>
        <v>0</v>
      </c>
      <c r="K178" s="0" t="n">
        <f aca="false">SUMPRODUCT('5N inverse'!$A$9:$Y$9,'5N mesh'!$B$37:$Z$37,$E177:$AC177)+'5N inverse'!$A$9*$C178/Setup!$B$17+INDEX('5N inverse'!$A$9:$Y$9,1,'5N mesh'!$B$7+1)*Setup!$B$22</f>
        <v>0</v>
      </c>
      <c r="L178" s="0" t="n">
        <f aca="false">SUMPRODUCT('5N inverse'!$A$10:$Y$10,'5N mesh'!$B$37:$Z$37,$E177:$AC177)+'5N inverse'!$A$10*$C178/Setup!$B$17+INDEX('5N inverse'!$A$10:$Y$10,1,'5N mesh'!$B$7+1)*Setup!$B$22</f>
        <v>0</v>
      </c>
      <c r="M178" s="0" t="n">
        <f aca="false">SUMPRODUCT('5N inverse'!$A$11:$Y$11,'5N mesh'!$B$37:$Z$37,$E177:$AC177)+'5N inverse'!$A$11*$C178/Setup!$B$17+INDEX('5N inverse'!$A$11:$Y$11,1,'5N mesh'!$B$7+1)*Setup!$B$22</f>
        <v>0</v>
      </c>
      <c r="N178" s="0" t="n">
        <f aca="false">SUMPRODUCT('5N inverse'!$A$12:$Y$12,'5N mesh'!$B$37:$Z$37,$E177:$AC177)+'5N inverse'!$A$12*$C178/Setup!$B$17+INDEX('5N inverse'!$A$12:$Y$12,1,'5N mesh'!$B$7+1)*Setup!$B$22</f>
        <v>0</v>
      </c>
      <c r="O178" s="0" t="n">
        <f aca="false">SUMPRODUCT('5N inverse'!$A$13:$Y$13,'5N mesh'!$B$37:$Z$37,$E177:$AC177)+'5N inverse'!$A$13*$C178/Setup!$B$17+INDEX('5N inverse'!$A$13:$Y$13,1,'5N mesh'!$B$7+1)*Setup!$B$22</f>
        <v>0</v>
      </c>
      <c r="P178" s="0" t="n">
        <f aca="false">SUMPRODUCT('5N inverse'!$A$14:$Y$14,'5N mesh'!$B$37:$Z$37,$E177:$AC177)+'5N inverse'!$A$14*$C178/Setup!$B$17+INDEX('5N inverse'!$A$14:$Y$14,1,'5N mesh'!$B$7+1)*Setup!$B$22</f>
        <v>0</v>
      </c>
      <c r="Q178" s="0" t="n">
        <f aca="false">SUMPRODUCT('5N inverse'!$A$15:$Y$15,'5N mesh'!$B$37:$Z$37,$E177:$AC177)+'5N inverse'!$A$15*$C178/Setup!$B$17+INDEX('5N inverse'!$A$15:$Y$15,1,'5N mesh'!$B$7+1)*Setup!$B$22</f>
        <v>0</v>
      </c>
      <c r="R178" s="0" t="n">
        <f aca="false">SUMPRODUCT('5N inverse'!$A$16:$Y$16,'5N mesh'!$B$37:$Z$37,$E177:$AC177)+'5N inverse'!$A$16*$C178/Setup!$B$17+INDEX('5N inverse'!$A$16:$Y$16,1,'5N mesh'!$B$7+1)*Setup!$B$22</f>
        <v>0</v>
      </c>
      <c r="S178" s="0" t="n">
        <f aca="false">SUMPRODUCT('5N inverse'!$A$17:$Y$17,'5N mesh'!$B$37:$Z$37,$E177:$AC177)+'5N inverse'!$A$17*$C178/Setup!$B$17+INDEX('5N inverse'!$A$17:$Y$17,1,'5N mesh'!$B$7+1)*Setup!$B$22</f>
        <v>0</v>
      </c>
      <c r="T178" s="0" t="n">
        <f aca="false">SUMPRODUCT('5N inverse'!$A$18:$Y$18,'5N mesh'!$B$37:$Z$37,$E177:$AC177)+'5N inverse'!$A$18*$C178/Setup!$B$17+INDEX('5N inverse'!$A$18:$Y$18,1,'5N mesh'!$B$7+1)*Setup!$B$22</f>
        <v>0</v>
      </c>
      <c r="U178" s="0" t="n">
        <f aca="false">SUMPRODUCT('5N inverse'!$A$19:$Y$19,'5N mesh'!$B$37:$Z$37,$E177:$AC177)+'5N inverse'!$A$19*$C178/Setup!$B$17+INDEX('5N inverse'!$A$19:$Y$19,1,'5N mesh'!$B$7+1)*Setup!$B$22</f>
        <v>0</v>
      </c>
      <c r="V178" s="0" t="n">
        <f aca="false">SUMPRODUCT('5N inverse'!$A$20:$Y$20,'5N mesh'!$B$37:$Z$37,$E177:$AC177)+'5N inverse'!$A$20*$C178/Setup!$B$17+INDEX('5N inverse'!$A$20:$Y$20,1,'5N mesh'!$B$7+1)*Setup!$B$22</f>
        <v>0</v>
      </c>
      <c r="W178" s="0" t="n">
        <f aca="false">SUMPRODUCT('5N inverse'!$A$21:$Y$21,'5N mesh'!$B$37:$Z$37,$E177:$AC177)+'5N inverse'!$A$21*$C178/Setup!$B$17+INDEX('5N inverse'!$A$21:$Y$21,1,'5N mesh'!$B$7+1)*Setup!$B$22</f>
        <v>0</v>
      </c>
      <c r="X178" s="0" t="n">
        <f aca="false">SUMPRODUCT('5N inverse'!$A$22:$Y$22,'5N mesh'!$B$37:$Z$37,$E177:$AC177)+'5N inverse'!$A$22*$C178/Setup!$B$17+INDEX('5N inverse'!$A$22:$Y$22,1,'5N mesh'!$B$7+1)*Setup!$B$22</f>
        <v>0</v>
      </c>
      <c r="Y178" s="0" t="n">
        <f aca="false">SUMPRODUCT('5N inverse'!$A$23:$Y$23,'5N mesh'!$B$37:$Z$37,$E177:$AC177)+'5N inverse'!$A$23*$C178/Setup!$B$17+INDEX('5N inverse'!$A$23:$Y$23,1,'5N mesh'!$B$7+1)*Setup!$B$22</f>
        <v>0</v>
      </c>
      <c r="Z178" s="0" t="n">
        <f aca="false">SUMPRODUCT('5N inverse'!$A$24:$Y$24,'5N mesh'!$B$37:$Z$37,$E177:$AC177)+'5N inverse'!$A$24*$C178/Setup!$B$17+INDEX('5N inverse'!$A$24:$Y$24,1,'5N mesh'!$B$7+1)*Setup!$B$22</f>
        <v>0</v>
      </c>
      <c r="AA178" s="0" t="n">
        <f aca="false">SUMPRODUCT('5N inverse'!$A$25:$Y$25,'5N mesh'!$B$37:$Z$37,$E177:$AC177)+'5N inverse'!$A$25*$C178/Setup!$B$17+INDEX('5N inverse'!$A$25:$Y$25,1,'5N mesh'!$B$7+1)*Setup!$B$22</f>
        <v>0</v>
      </c>
      <c r="AB178" s="0" t="n">
        <f aca="false">SUMPRODUCT('5N inverse'!$A$26:$Y$26,'5N mesh'!$B$37:$Z$37,$E177:$AC177)+'5N inverse'!$A$26*$C178/Setup!$B$17+INDEX('5N inverse'!$A$26:$Y$26,1,'5N mesh'!$B$7+1)*Setup!$B$22</f>
        <v>0</v>
      </c>
      <c r="AC178" s="0" t="n">
        <f aca="false">SUMPRODUCT('5N inverse'!$A$27:$Y$27,'5N mesh'!$B$37:$Z$37,$E177:$AC177)+'5N inverse'!$A$27*$C178/Setup!$B$17+INDEX('5N inverse'!$A$27:$Y$27,1,'5N mesh'!$B$7+1)*Setup!$B$22</f>
        <v>0</v>
      </c>
    </row>
    <row r="179" customFormat="false" ht="15" hidden="false" customHeight="false" outlineLevel="0" collapsed="false">
      <c r="A179" s="0" t="n">
        <v>174</v>
      </c>
      <c r="B179" s="0" t="n">
        <f aca="false">A179*Setup!$B$11/3600</f>
        <v>14.5</v>
      </c>
      <c r="C179" s="0" t="n">
        <f aca="false">Setup!$B$7+Setup!$B$8*COS(2*PI()*(B179-Setup!$B$9)/24)</f>
        <v>27.6955181300451</v>
      </c>
      <c r="D179" s="0" t="n">
        <f aca="false">(C179-E179)/Setup!$B$17</f>
        <v>34.8791041219201</v>
      </c>
      <c r="E179" s="0" t="n">
        <f aca="false">SUMPRODUCT('5N inverse'!$A$3:$Y$3,'5N mesh'!$B$37:$Z$37,$E178:$AC178)+'5N inverse'!$A$3*$C179/Setup!$B$17+INDEX('5N inverse'!$A$3:$Y$3,1,'5N mesh'!$B$7+1)*Setup!$B$22</f>
        <v>23.1612345941955</v>
      </c>
      <c r="F179" s="0" t="n">
        <f aca="false">SUMPRODUCT('5N inverse'!$A$4:$Y$4,'5N mesh'!$B$37:$Z$37,$E178:$AC178)+'5N inverse'!$A$4*$C179/Setup!$B$17+INDEX('5N inverse'!$A$4:$Y$4,1,'5N mesh'!$B$7+1)*Setup!$B$22</f>
        <v>21.8107494239653</v>
      </c>
      <c r="G179" s="0" t="n">
        <f aca="false">SUMPRODUCT('5N inverse'!$A$5:$Y$5,'5N mesh'!$B$37:$Z$37,$E178:$AC178)+'5N inverse'!$A$5*$C179/Setup!$B$17+INDEX('5N inverse'!$A$5:$Y$5,1,'5N mesh'!$B$7+1)*Setup!$B$22</f>
        <v>19.1097790835048</v>
      </c>
      <c r="H179" s="0" t="n">
        <f aca="false">SUMPRODUCT('5N inverse'!$A$6:$Y$6,'5N mesh'!$B$37:$Z$37,$E178:$AC178)+'5N inverse'!$A$6*$C179/Setup!$B$17+INDEX('5N inverse'!$A$6:$Y$6,1,'5N mesh'!$B$7+1)*Setup!$B$22</f>
        <v>16.4088087430443</v>
      </c>
      <c r="I179" s="0" t="n">
        <f aca="false">SUMPRODUCT('5N inverse'!$A$7:$Y$7,'5N mesh'!$B$37:$Z$37,$E178:$AC178)+'5N inverse'!$A$7*$C179/Setup!$B$17+INDEX('5N inverse'!$A$7:$Y$7,1,'5N mesh'!$B$7+1)*Setup!$B$22</f>
        <v>15.058323572814</v>
      </c>
      <c r="J179" s="0" t="n">
        <f aca="false">SUMPRODUCT('5N inverse'!$A$8:$Y$8,'5N mesh'!$B$37:$Z$37,$E178:$AC178)+'5N inverse'!$A$8*$C179/Setup!$B$17+INDEX('5N inverse'!$A$8:$Y$8,1,'5N mesh'!$B$7+1)*Setup!$B$22</f>
        <v>0</v>
      </c>
      <c r="K179" s="0" t="n">
        <f aca="false">SUMPRODUCT('5N inverse'!$A$9:$Y$9,'5N mesh'!$B$37:$Z$37,$E178:$AC178)+'5N inverse'!$A$9*$C179/Setup!$B$17+INDEX('5N inverse'!$A$9:$Y$9,1,'5N mesh'!$B$7+1)*Setup!$B$22</f>
        <v>0</v>
      </c>
      <c r="L179" s="0" t="n">
        <f aca="false">SUMPRODUCT('5N inverse'!$A$10:$Y$10,'5N mesh'!$B$37:$Z$37,$E178:$AC178)+'5N inverse'!$A$10*$C179/Setup!$B$17+INDEX('5N inverse'!$A$10:$Y$10,1,'5N mesh'!$B$7+1)*Setup!$B$22</f>
        <v>0</v>
      </c>
      <c r="M179" s="0" t="n">
        <f aca="false">SUMPRODUCT('5N inverse'!$A$11:$Y$11,'5N mesh'!$B$37:$Z$37,$E178:$AC178)+'5N inverse'!$A$11*$C179/Setup!$B$17+INDEX('5N inverse'!$A$11:$Y$11,1,'5N mesh'!$B$7+1)*Setup!$B$22</f>
        <v>0</v>
      </c>
      <c r="N179" s="0" t="n">
        <f aca="false">SUMPRODUCT('5N inverse'!$A$12:$Y$12,'5N mesh'!$B$37:$Z$37,$E178:$AC178)+'5N inverse'!$A$12*$C179/Setup!$B$17+INDEX('5N inverse'!$A$12:$Y$12,1,'5N mesh'!$B$7+1)*Setup!$B$22</f>
        <v>0</v>
      </c>
      <c r="O179" s="0" t="n">
        <f aca="false">SUMPRODUCT('5N inverse'!$A$13:$Y$13,'5N mesh'!$B$37:$Z$37,$E178:$AC178)+'5N inverse'!$A$13*$C179/Setup!$B$17+INDEX('5N inverse'!$A$13:$Y$13,1,'5N mesh'!$B$7+1)*Setup!$B$22</f>
        <v>0</v>
      </c>
      <c r="P179" s="0" t="n">
        <f aca="false">SUMPRODUCT('5N inverse'!$A$14:$Y$14,'5N mesh'!$B$37:$Z$37,$E178:$AC178)+'5N inverse'!$A$14*$C179/Setup!$B$17+INDEX('5N inverse'!$A$14:$Y$14,1,'5N mesh'!$B$7+1)*Setup!$B$22</f>
        <v>0</v>
      </c>
      <c r="Q179" s="0" t="n">
        <f aca="false">SUMPRODUCT('5N inverse'!$A$15:$Y$15,'5N mesh'!$B$37:$Z$37,$E178:$AC178)+'5N inverse'!$A$15*$C179/Setup!$B$17+INDEX('5N inverse'!$A$15:$Y$15,1,'5N mesh'!$B$7+1)*Setup!$B$22</f>
        <v>0</v>
      </c>
      <c r="R179" s="0" t="n">
        <f aca="false">SUMPRODUCT('5N inverse'!$A$16:$Y$16,'5N mesh'!$B$37:$Z$37,$E178:$AC178)+'5N inverse'!$A$16*$C179/Setup!$B$17+INDEX('5N inverse'!$A$16:$Y$16,1,'5N mesh'!$B$7+1)*Setup!$B$22</f>
        <v>0</v>
      </c>
      <c r="S179" s="0" t="n">
        <f aca="false">SUMPRODUCT('5N inverse'!$A$17:$Y$17,'5N mesh'!$B$37:$Z$37,$E178:$AC178)+'5N inverse'!$A$17*$C179/Setup!$B$17+INDEX('5N inverse'!$A$17:$Y$17,1,'5N mesh'!$B$7+1)*Setup!$B$22</f>
        <v>0</v>
      </c>
      <c r="T179" s="0" t="n">
        <f aca="false">SUMPRODUCT('5N inverse'!$A$18:$Y$18,'5N mesh'!$B$37:$Z$37,$E178:$AC178)+'5N inverse'!$A$18*$C179/Setup!$B$17+INDEX('5N inverse'!$A$18:$Y$18,1,'5N mesh'!$B$7+1)*Setup!$B$22</f>
        <v>0</v>
      </c>
      <c r="U179" s="0" t="n">
        <f aca="false">SUMPRODUCT('5N inverse'!$A$19:$Y$19,'5N mesh'!$B$37:$Z$37,$E178:$AC178)+'5N inverse'!$A$19*$C179/Setup!$B$17+INDEX('5N inverse'!$A$19:$Y$19,1,'5N mesh'!$B$7+1)*Setup!$B$22</f>
        <v>0</v>
      </c>
      <c r="V179" s="0" t="n">
        <f aca="false">SUMPRODUCT('5N inverse'!$A$20:$Y$20,'5N mesh'!$B$37:$Z$37,$E178:$AC178)+'5N inverse'!$A$20*$C179/Setup!$B$17+INDEX('5N inverse'!$A$20:$Y$20,1,'5N mesh'!$B$7+1)*Setup!$B$22</f>
        <v>0</v>
      </c>
      <c r="W179" s="0" t="n">
        <f aca="false">SUMPRODUCT('5N inverse'!$A$21:$Y$21,'5N mesh'!$B$37:$Z$37,$E178:$AC178)+'5N inverse'!$A$21*$C179/Setup!$B$17+INDEX('5N inverse'!$A$21:$Y$21,1,'5N mesh'!$B$7+1)*Setup!$B$22</f>
        <v>0</v>
      </c>
      <c r="X179" s="0" t="n">
        <f aca="false">SUMPRODUCT('5N inverse'!$A$22:$Y$22,'5N mesh'!$B$37:$Z$37,$E178:$AC178)+'5N inverse'!$A$22*$C179/Setup!$B$17+INDEX('5N inverse'!$A$22:$Y$22,1,'5N mesh'!$B$7+1)*Setup!$B$22</f>
        <v>0</v>
      </c>
      <c r="Y179" s="0" t="n">
        <f aca="false">SUMPRODUCT('5N inverse'!$A$23:$Y$23,'5N mesh'!$B$37:$Z$37,$E178:$AC178)+'5N inverse'!$A$23*$C179/Setup!$B$17+INDEX('5N inverse'!$A$23:$Y$23,1,'5N mesh'!$B$7+1)*Setup!$B$22</f>
        <v>0</v>
      </c>
      <c r="Z179" s="0" t="n">
        <f aca="false">SUMPRODUCT('5N inverse'!$A$24:$Y$24,'5N mesh'!$B$37:$Z$37,$E178:$AC178)+'5N inverse'!$A$24*$C179/Setup!$B$17+INDEX('5N inverse'!$A$24:$Y$24,1,'5N mesh'!$B$7+1)*Setup!$B$22</f>
        <v>0</v>
      </c>
      <c r="AA179" s="0" t="n">
        <f aca="false">SUMPRODUCT('5N inverse'!$A$25:$Y$25,'5N mesh'!$B$37:$Z$37,$E178:$AC178)+'5N inverse'!$A$25*$C179/Setup!$B$17+INDEX('5N inverse'!$A$25:$Y$25,1,'5N mesh'!$B$7+1)*Setup!$B$22</f>
        <v>0</v>
      </c>
      <c r="AB179" s="0" t="n">
        <f aca="false">SUMPRODUCT('5N inverse'!$A$26:$Y$26,'5N mesh'!$B$37:$Z$37,$E178:$AC178)+'5N inverse'!$A$26*$C179/Setup!$B$17+INDEX('5N inverse'!$A$26:$Y$26,1,'5N mesh'!$B$7+1)*Setup!$B$22</f>
        <v>0</v>
      </c>
      <c r="AC179" s="0" t="n">
        <f aca="false">SUMPRODUCT('5N inverse'!$A$27:$Y$27,'5N mesh'!$B$37:$Z$37,$E178:$AC178)+'5N inverse'!$A$27*$C179/Setup!$B$17+INDEX('5N inverse'!$A$27:$Y$27,1,'5N mesh'!$B$7+1)*Setup!$B$22</f>
        <v>0</v>
      </c>
    </row>
    <row r="180" customFormat="false" ht="15" hidden="false" customHeight="false" outlineLevel="0" collapsed="false">
      <c r="A180" s="0" t="n">
        <v>175</v>
      </c>
      <c r="B180" s="0" t="n">
        <f aca="false">A180*Setup!$B$11/3600</f>
        <v>14.5833333333333</v>
      </c>
      <c r="C180" s="0" t="n">
        <f aca="false">Setup!$B$7+Setup!$B$8*COS(2*PI()*(B180-Setup!$B$9)/24)</f>
        <v>27.7280314771312</v>
      </c>
      <c r="D180" s="0" t="n">
        <f aca="false">(C180-E180)/Setup!$B$17</f>
        <v>34.6973137054761</v>
      </c>
      <c r="E180" s="0" t="n">
        <f aca="false">SUMPRODUCT('5N inverse'!$A$3:$Y$3,'5N mesh'!$B$37:$Z$37,$E179:$AC179)+'5N inverse'!$A$3*$C180/Setup!$B$17+INDEX('5N inverse'!$A$3:$Y$3,1,'5N mesh'!$B$7+1)*Setup!$B$22</f>
        <v>23.2173806954193</v>
      </c>
      <c r="F180" s="0" t="n">
        <f aca="false">SUMPRODUCT('5N inverse'!$A$4:$Y$4,'5N mesh'!$B$37:$Z$37,$E179:$AC179)+'5N inverse'!$A$4*$C180/Setup!$B$17+INDEX('5N inverse'!$A$4:$Y$4,1,'5N mesh'!$B$7+1)*Setup!$B$22</f>
        <v>21.8576169342182</v>
      </c>
      <c r="G180" s="0" t="n">
        <f aca="false">SUMPRODUCT('5N inverse'!$A$5:$Y$5,'5N mesh'!$B$37:$Z$37,$E179:$AC179)+'5N inverse'!$A$5*$C180/Setup!$B$17+INDEX('5N inverse'!$A$5:$Y$5,1,'5N mesh'!$B$7+1)*Setup!$B$22</f>
        <v>19.1380894118161</v>
      </c>
      <c r="H180" s="0" t="n">
        <f aca="false">SUMPRODUCT('5N inverse'!$A$6:$Y$6,'5N mesh'!$B$37:$Z$37,$E179:$AC179)+'5N inverse'!$A$6*$C180/Setup!$B$17+INDEX('5N inverse'!$A$6:$Y$6,1,'5N mesh'!$B$7+1)*Setup!$B$22</f>
        <v>16.4185618894139</v>
      </c>
      <c r="I180" s="0" t="n">
        <f aca="false">SUMPRODUCT('5N inverse'!$A$7:$Y$7,'5N mesh'!$B$37:$Z$37,$E179:$AC179)+'5N inverse'!$A$7*$C180/Setup!$B$17+INDEX('5N inverse'!$A$7:$Y$7,1,'5N mesh'!$B$7+1)*Setup!$B$22</f>
        <v>15.0587981282128</v>
      </c>
      <c r="J180" s="0" t="n">
        <f aca="false">SUMPRODUCT('5N inverse'!$A$8:$Y$8,'5N mesh'!$B$37:$Z$37,$E179:$AC179)+'5N inverse'!$A$8*$C180/Setup!$B$17+INDEX('5N inverse'!$A$8:$Y$8,1,'5N mesh'!$B$7+1)*Setup!$B$22</f>
        <v>0</v>
      </c>
      <c r="K180" s="0" t="n">
        <f aca="false">SUMPRODUCT('5N inverse'!$A$9:$Y$9,'5N mesh'!$B$37:$Z$37,$E179:$AC179)+'5N inverse'!$A$9*$C180/Setup!$B$17+INDEX('5N inverse'!$A$9:$Y$9,1,'5N mesh'!$B$7+1)*Setup!$B$22</f>
        <v>0</v>
      </c>
      <c r="L180" s="0" t="n">
        <f aca="false">SUMPRODUCT('5N inverse'!$A$10:$Y$10,'5N mesh'!$B$37:$Z$37,$E179:$AC179)+'5N inverse'!$A$10*$C180/Setup!$B$17+INDEX('5N inverse'!$A$10:$Y$10,1,'5N mesh'!$B$7+1)*Setup!$B$22</f>
        <v>0</v>
      </c>
      <c r="M180" s="0" t="n">
        <f aca="false">SUMPRODUCT('5N inverse'!$A$11:$Y$11,'5N mesh'!$B$37:$Z$37,$E179:$AC179)+'5N inverse'!$A$11*$C180/Setup!$B$17+INDEX('5N inverse'!$A$11:$Y$11,1,'5N mesh'!$B$7+1)*Setup!$B$22</f>
        <v>0</v>
      </c>
      <c r="N180" s="0" t="n">
        <f aca="false">SUMPRODUCT('5N inverse'!$A$12:$Y$12,'5N mesh'!$B$37:$Z$37,$E179:$AC179)+'5N inverse'!$A$12*$C180/Setup!$B$17+INDEX('5N inverse'!$A$12:$Y$12,1,'5N mesh'!$B$7+1)*Setup!$B$22</f>
        <v>0</v>
      </c>
      <c r="O180" s="0" t="n">
        <f aca="false">SUMPRODUCT('5N inverse'!$A$13:$Y$13,'5N mesh'!$B$37:$Z$37,$E179:$AC179)+'5N inverse'!$A$13*$C180/Setup!$B$17+INDEX('5N inverse'!$A$13:$Y$13,1,'5N mesh'!$B$7+1)*Setup!$B$22</f>
        <v>0</v>
      </c>
      <c r="P180" s="0" t="n">
        <f aca="false">SUMPRODUCT('5N inverse'!$A$14:$Y$14,'5N mesh'!$B$37:$Z$37,$E179:$AC179)+'5N inverse'!$A$14*$C180/Setup!$B$17+INDEX('5N inverse'!$A$14:$Y$14,1,'5N mesh'!$B$7+1)*Setup!$B$22</f>
        <v>0</v>
      </c>
      <c r="Q180" s="0" t="n">
        <f aca="false">SUMPRODUCT('5N inverse'!$A$15:$Y$15,'5N mesh'!$B$37:$Z$37,$E179:$AC179)+'5N inverse'!$A$15*$C180/Setup!$B$17+INDEX('5N inverse'!$A$15:$Y$15,1,'5N mesh'!$B$7+1)*Setup!$B$22</f>
        <v>0</v>
      </c>
      <c r="R180" s="0" t="n">
        <f aca="false">SUMPRODUCT('5N inverse'!$A$16:$Y$16,'5N mesh'!$B$37:$Z$37,$E179:$AC179)+'5N inverse'!$A$16*$C180/Setup!$B$17+INDEX('5N inverse'!$A$16:$Y$16,1,'5N mesh'!$B$7+1)*Setup!$B$22</f>
        <v>0</v>
      </c>
      <c r="S180" s="0" t="n">
        <f aca="false">SUMPRODUCT('5N inverse'!$A$17:$Y$17,'5N mesh'!$B$37:$Z$37,$E179:$AC179)+'5N inverse'!$A$17*$C180/Setup!$B$17+INDEX('5N inverse'!$A$17:$Y$17,1,'5N mesh'!$B$7+1)*Setup!$B$22</f>
        <v>0</v>
      </c>
      <c r="T180" s="0" t="n">
        <f aca="false">SUMPRODUCT('5N inverse'!$A$18:$Y$18,'5N mesh'!$B$37:$Z$37,$E179:$AC179)+'5N inverse'!$A$18*$C180/Setup!$B$17+INDEX('5N inverse'!$A$18:$Y$18,1,'5N mesh'!$B$7+1)*Setup!$B$22</f>
        <v>0</v>
      </c>
      <c r="U180" s="0" t="n">
        <f aca="false">SUMPRODUCT('5N inverse'!$A$19:$Y$19,'5N mesh'!$B$37:$Z$37,$E179:$AC179)+'5N inverse'!$A$19*$C180/Setup!$B$17+INDEX('5N inverse'!$A$19:$Y$19,1,'5N mesh'!$B$7+1)*Setup!$B$22</f>
        <v>0</v>
      </c>
      <c r="V180" s="0" t="n">
        <f aca="false">SUMPRODUCT('5N inverse'!$A$20:$Y$20,'5N mesh'!$B$37:$Z$37,$E179:$AC179)+'5N inverse'!$A$20*$C180/Setup!$B$17+INDEX('5N inverse'!$A$20:$Y$20,1,'5N mesh'!$B$7+1)*Setup!$B$22</f>
        <v>0</v>
      </c>
      <c r="W180" s="0" t="n">
        <f aca="false">SUMPRODUCT('5N inverse'!$A$21:$Y$21,'5N mesh'!$B$37:$Z$37,$E179:$AC179)+'5N inverse'!$A$21*$C180/Setup!$B$17+INDEX('5N inverse'!$A$21:$Y$21,1,'5N mesh'!$B$7+1)*Setup!$B$22</f>
        <v>0</v>
      </c>
      <c r="X180" s="0" t="n">
        <f aca="false">SUMPRODUCT('5N inverse'!$A$22:$Y$22,'5N mesh'!$B$37:$Z$37,$E179:$AC179)+'5N inverse'!$A$22*$C180/Setup!$B$17+INDEX('5N inverse'!$A$22:$Y$22,1,'5N mesh'!$B$7+1)*Setup!$B$22</f>
        <v>0</v>
      </c>
      <c r="Y180" s="0" t="n">
        <f aca="false">SUMPRODUCT('5N inverse'!$A$23:$Y$23,'5N mesh'!$B$37:$Z$37,$E179:$AC179)+'5N inverse'!$A$23*$C180/Setup!$B$17+INDEX('5N inverse'!$A$23:$Y$23,1,'5N mesh'!$B$7+1)*Setup!$B$22</f>
        <v>0</v>
      </c>
      <c r="Z180" s="0" t="n">
        <f aca="false">SUMPRODUCT('5N inverse'!$A$24:$Y$24,'5N mesh'!$B$37:$Z$37,$E179:$AC179)+'5N inverse'!$A$24*$C180/Setup!$B$17+INDEX('5N inverse'!$A$24:$Y$24,1,'5N mesh'!$B$7+1)*Setup!$B$22</f>
        <v>0</v>
      </c>
      <c r="AA180" s="0" t="n">
        <f aca="false">SUMPRODUCT('5N inverse'!$A$25:$Y$25,'5N mesh'!$B$37:$Z$37,$E179:$AC179)+'5N inverse'!$A$25*$C180/Setup!$B$17+INDEX('5N inverse'!$A$25:$Y$25,1,'5N mesh'!$B$7+1)*Setup!$B$22</f>
        <v>0</v>
      </c>
      <c r="AB180" s="0" t="n">
        <f aca="false">SUMPRODUCT('5N inverse'!$A$26:$Y$26,'5N mesh'!$B$37:$Z$37,$E179:$AC179)+'5N inverse'!$A$26*$C180/Setup!$B$17+INDEX('5N inverse'!$A$26:$Y$26,1,'5N mesh'!$B$7+1)*Setup!$B$22</f>
        <v>0</v>
      </c>
      <c r="AC180" s="0" t="n">
        <f aca="false">SUMPRODUCT('5N inverse'!$A$27:$Y$27,'5N mesh'!$B$37:$Z$37,$E179:$AC179)+'5N inverse'!$A$27*$C180/Setup!$B$17+INDEX('5N inverse'!$A$27:$Y$27,1,'5N mesh'!$B$7+1)*Setup!$B$22</f>
        <v>0</v>
      </c>
    </row>
    <row r="181" customFormat="false" ht="15" hidden="false" customHeight="false" outlineLevel="0" collapsed="false">
      <c r="A181" s="0" t="n">
        <v>176</v>
      </c>
      <c r="B181" s="0" t="n">
        <f aca="false">A181*Setup!$B$11/3600</f>
        <v>14.6666666666667</v>
      </c>
      <c r="C181" s="0" t="n">
        <f aca="false">Setup!$B$7+Setup!$B$8*COS(2*PI()*(B181-Setup!$B$9)/24)</f>
        <v>27.7587704831436</v>
      </c>
      <c r="D181" s="0" t="n">
        <f aca="false">(C181-E181)/Setup!$B$17</f>
        <v>34.5045565770887</v>
      </c>
      <c r="E181" s="0" t="n">
        <f aca="false">SUMPRODUCT('5N inverse'!$A$3:$Y$3,'5N mesh'!$B$37:$Z$37,$E180:$AC180)+'5N inverse'!$A$3*$C181/Setup!$B$17+INDEX('5N inverse'!$A$3:$Y$3,1,'5N mesh'!$B$7+1)*Setup!$B$22</f>
        <v>23.2731781281221</v>
      </c>
      <c r="F181" s="0" t="n">
        <f aca="false">SUMPRODUCT('5N inverse'!$A$4:$Y$4,'5N mesh'!$B$37:$Z$37,$E180:$AC180)+'5N inverse'!$A$4*$C181/Setup!$B$17+INDEX('5N inverse'!$A$4:$Y$4,1,'5N mesh'!$B$7+1)*Setup!$B$22</f>
        <v>21.9041938852463</v>
      </c>
      <c r="G181" s="0" t="n">
        <f aca="false">SUMPRODUCT('5N inverse'!$A$5:$Y$5,'5N mesh'!$B$37:$Z$37,$E180:$AC180)+'5N inverse'!$A$5*$C181/Setup!$B$17+INDEX('5N inverse'!$A$5:$Y$5,1,'5N mesh'!$B$7+1)*Setup!$B$22</f>
        <v>19.1662253994948</v>
      </c>
      <c r="H181" s="0" t="n">
        <f aca="false">SUMPRODUCT('5N inverse'!$A$6:$Y$6,'5N mesh'!$B$37:$Z$37,$E180:$AC180)+'5N inverse'!$A$6*$C181/Setup!$B$17+INDEX('5N inverse'!$A$6:$Y$6,1,'5N mesh'!$B$7+1)*Setup!$B$22</f>
        <v>16.4282569137432</v>
      </c>
      <c r="I181" s="0" t="n">
        <f aca="false">SUMPRODUCT('5N inverse'!$A$7:$Y$7,'5N mesh'!$B$37:$Z$37,$E180:$AC180)+'5N inverse'!$A$7*$C181/Setup!$B$17+INDEX('5N inverse'!$A$7:$Y$7,1,'5N mesh'!$B$7+1)*Setup!$B$22</f>
        <v>15.0592726708675</v>
      </c>
      <c r="J181" s="0" t="n">
        <f aca="false">SUMPRODUCT('5N inverse'!$A$8:$Y$8,'5N mesh'!$B$37:$Z$37,$E180:$AC180)+'5N inverse'!$A$8*$C181/Setup!$B$17+INDEX('5N inverse'!$A$8:$Y$8,1,'5N mesh'!$B$7+1)*Setup!$B$22</f>
        <v>0</v>
      </c>
      <c r="K181" s="0" t="n">
        <f aca="false">SUMPRODUCT('5N inverse'!$A$9:$Y$9,'5N mesh'!$B$37:$Z$37,$E180:$AC180)+'5N inverse'!$A$9*$C181/Setup!$B$17+INDEX('5N inverse'!$A$9:$Y$9,1,'5N mesh'!$B$7+1)*Setup!$B$22</f>
        <v>0</v>
      </c>
      <c r="L181" s="0" t="n">
        <f aca="false">SUMPRODUCT('5N inverse'!$A$10:$Y$10,'5N mesh'!$B$37:$Z$37,$E180:$AC180)+'5N inverse'!$A$10*$C181/Setup!$B$17+INDEX('5N inverse'!$A$10:$Y$10,1,'5N mesh'!$B$7+1)*Setup!$B$22</f>
        <v>0</v>
      </c>
      <c r="M181" s="0" t="n">
        <f aca="false">SUMPRODUCT('5N inverse'!$A$11:$Y$11,'5N mesh'!$B$37:$Z$37,$E180:$AC180)+'5N inverse'!$A$11*$C181/Setup!$B$17+INDEX('5N inverse'!$A$11:$Y$11,1,'5N mesh'!$B$7+1)*Setup!$B$22</f>
        <v>0</v>
      </c>
      <c r="N181" s="0" t="n">
        <f aca="false">SUMPRODUCT('5N inverse'!$A$12:$Y$12,'5N mesh'!$B$37:$Z$37,$E180:$AC180)+'5N inverse'!$A$12*$C181/Setup!$B$17+INDEX('5N inverse'!$A$12:$Y$12,1,'5N mesh'!$B$7+1)*Setup!$B$22</f>
        <v>0</v>
      </c>
      <c r="O181" s="0" t="n">
        <f aca="false">SUMPRODUCT('5N inverse'!$A$13:$Y$13,'5N mesh'!$B$37:$Z$37,$E180:$AC180)+'5N inverse'!$A$13*$C181/Setup!$B$17+INDEX('5N inverse'!$A$13:$Y$13,1,'5N mesh'!$B$7+1)*Setup!$B$22</f>
        <v>0</v>
      </c>
      <c r="P181" s="0" t="n">
        <f aca="false">SUMPRODUCT('5N inverse'!$A$14:$Y$14,'5N mesh'!$B$37:$Z$37,$E180:$AC180)+'5N inverse'!$A$14*$C181/Setup!$B$17+INDEX('5N inverse'!$A$14:$Y$14,1,'5N mesh'!$B$7+1)*Setup!$B$22</f>
        <v>0</v>
      </c>
      <c r="Q181" s="0" t="n">
        <f aca="false">SUMPRODUCT('5N inverse'!$A$15:$Y$15,'5N mesh'!$B$37:$Z$37,$E180:$AC180)+'5N inverse'!$A$15*$C181/Setup!$B$17+INDEX('5N inverse'!$A$15:$Y$15,1,'5N mesh'!$B$7+1)*Setup!$B$22</f>
        <v>0</v>
      </c>
      <c r="R181" s="0" t="n">
        <f aca="false">SUMPRODUCT('5N inverse'!$A$16:$Y$16,'5N mesh'!$B$37:$Z$37,$E180:$AC180)+'5N inverse'!$A$16*$C181/Setup!$B$17+INDEX('5N inverse'!$A$16:$Y$16,1,'5N mesh'!$B$7+1)*Setup!$B$22</f>
        <v>0</v>
      </c>
      <c r="S181" s="0" t="n">
        <f aca="false">SUMPRODUCT('5N inverse'!$A$17:$Y$17,'5N mesh'!$B$37:$Z$37,$E180:$AC180)+'5N inverse'!$A$17*$C181/Setup!$B$17+INDEX('5N inverse'!$A$17:$Y$17,1,'5N mesh'!$B$7+1)*Setup!$B$22</f>
        <v>0</v>
      </c>
      <c r="T181" s="0" t="n">
        <f aca="false">SUMPRODUCT('5N inverse'!$A$18:$Y$18,'5N mesh'!$B$37:$Z$37,$E180:$AC180)+'5N inverse'!$A$18*$C181/Setup!$B$17+INDEX('5N inverse'!$A$18:$Y$18,1,'5N mesh'!$B$7+1)*Setup!$B$22</f>
        <v>0</v>
      </c>
      <c r="U181" s="0" t="n">
        <f aca="false">SUMPRODUCT('5N inverse'!$A$19:$Y$19,'5N mesh'!$B$37:$Z$37,$E180:$AC180)+'5N inverse'!$A$19*$C181/Setup!$B$17+INDEX('5N inverse'!$A$19:$Y$19,1,'5N mesh'!$B$7+1)*Setup!$B$22</f>
        <v>0</v>
      </c>
      <c r="V181" s="0" t="n">
        <f aca="false">SUMPRODUCT('5N inverse'!$A$20:$Y$20,'5N mesh'!$B$37:$Z$37,$E180:$AC180)+'5N inverse'!$A$20*$C181/Setup!$B$17+INDEX('5N inverse'!$A$20:$Y$20,1,'5N mesh'!$B$7+1)*Setup!$B$22</f>
        <v>0</v>
      </c>
      <c r="W181" s="0" t="n">
        <f aca="false">SUMPRODUCT('5N inverse'!$A$21:$Y$21,'5N mesh'!$B$37:$Z$37,$E180:$AC180)+'5N inverse'!$A$21*$C181/Setup!$B$17+INDEX('5N inverse'!$A$21:$Y$21,1,'5N mesh'!$B$7+1)*Setup!$B$22</f>
        <v>0</v>
      </c>
      <c r="X181" s="0" t="n">
        <f aca="false">SUMPRODUCT('5N inverse'!$A$22:$Y$22,'5N mesh'!$B$37:$Z$37,$E180:$AC180)+'5N inverse'!$A$22*$C181/Setup!$B$17+INDEX('5N inverse'!$A$22:$Y$22,1,'5N mesh'!$B$7+1)*Setup!$B$22</f>
        <v>0</v>
      </c>
      <c r="Y181" s="0" t="n">
        <f aca="false">SUMPRODUCT('5N inverse'!$A$23:$Y$23,'5N mesh'!$B$37:$Z$37,$E180:$AC180)+'5N inverse'!$A$23*$C181/Setup!$B$17+INDEX('5N inverse'!$A$23:$Y$23,1,'5N mesh'!$B$7+1)*Setup!$B$22</f>
        <v>0</v>
      </c>
      <c r="Z181" s="0" t="n">
        <f aca="false">SUMPRODUCT('5N inverse'!$A$24:$Y$24,'5N mesh'!$B$37:$Z$37,$E180:$AC180)+'5N inverse'!$A$24*$C181/Setup!$B$17+INDEX('5N inverse'!$A$24:$Y$24,1,'5N mesh'!$B$7+1)*Setup!$B$22</f>
        <v>0</v>
      </c>
      <c r="AA181" s="0" t="n">
        <f aca="false">SUMPRODUCT('5N inverse'!$A$25:$Y$25,'5N mesh'!$B$37:$Z$37,$E180:$AC180)+'5N inverse'!$A$25*$C181/Setup!$B$17+INDEX('5N inverse'!$A$25:$Y$25,1,'5N mesh'!$B$7+1)*Setup!$B$22</f>
        <v>0</v>
      </c>
      <c r="AB181" s="0" t="n">
        <f aca="false">SUMPRODUCT('5N inverse'!$A$26:$Y$26,'5N mesh'!$B$37:$Z$37,$E180:$AC180)+'5N inverse'!$A$26*$C181/Setup!$B$17+INDEX('5N inverse'!$A$26:$Y$26,1,'5N mesh'!$B$7+1)*Setup!$B$22</f>
        <v>0</v>
      </c>
      <c r="AC181" s="0" t="n">
        <f aca="false">SUMPRODUCT('5N inverse'!$A$27:$Y$27,'5N mesh'!$B$37:$Z$37,$E180:$AC180)+'5N inverse'!$A$27*$C181/Setup!$B$17+INDEX('5N inverse'!$A$27:$Y$27,1,'5N mesh'!$B$7+1)*Setup!$B$22</f>
        <v>0</v>
      </c>
    </row>
    <row r="182" customFormat="false" ht="15" hidden="false" customHeight="false" outlineLevel="0" collapsed="false">
      <c r="A182" s="0" t="n">
        <v>177</v>
      </c>
      <c r="B182" s="0" t="n">
        <f aca="false">A182*Setup!$B$11/3600</f>
        <v>14.75</v>
      </c>
      <c r="C182" s="0" t="n">
        <f aca="false">Setup!$B$7+Setup!$B$8*COS(2*PI()*(B182-Setup!$B$9)/24)</f>
        <v>27.7877205179804</v>
      </c>
      <c r="D182" s="0" t="n">
        <f aca="false">(C182-E182)/Setup!$B$17</f>
        <v>34.3008625273981</v>
      </c>
      <c r="E182" s="0" t="n">
        <f aca="false">SUMPRODUCT('5N inverse'!$A$3:$Y$3,'5N mesh'!$B$37:$Z$37,$E181:$AC181)+'5N inverse'!$A$3*$C182/Setup!$B$17+INDEX('5N inverse'!$A$3:$Y$3,1,'5N mesh'!$B$7+1)*Setup!$B$22</f>
        <v>23.3286083894187</v>
      </c>
      <c r="F182" s="0" t="n">
        <f aca="false">SUMPRODUCT('5N inverse'!$A$4:$Y$4,'5N mesh'!$B$37:$Z$37,$E181:$AC181)+'5N inverse'!$A$4*$C182/Setup!$B$17+INDEX('5N inverse'!$A$4:$Y$4,1,'5N mesh'!$B$7+1)*Setup!$B$22</f>
        <v>21.950464836639</v>
      </c>
      <c r="G182" s="0" t="n">
        <f aca="false">SUMPRODUCT('5N inverse'!$A$5:$Y$5,'5N mesh'!$B$37:$Z$37,$E181:$AC181)+'5N inverse'!$A$5*$C182/Setup!$B$17+INDEX('5N inverse'!$A$5:$Y$5,1,'5N mesh'!$B$7+1)*Setup!$B$22</f>
        <v>19.1941777310796</v>
      </c>
      <c r="H182" s="0" t="n">
        <f aca="false">SUMPRODUCT('5N inverse'!$A$6:$Y$6,'5N mesh'!$B$37:$Z$37,$E181:$AC181)+'5N inverse'!$A$6*$C182/Setup!$B$17+INDEX('5N inverse'!$A$6:$Y$6,1,'5N mesh'!$B$7+1)*Setup!$B$22</f>
        <v>16.4378906255202</v>
      </c>
      <c r="I182" s="0" t="n">
        <f aca="false">SUMPRODUCT('5N inverse'!$A$7:$Y$7,'5N mesh'!$B$37:$Z$37,$E181:$AC181)+'5N inverse'!$A$7*$C182/Setup!$B$17+INDEX('5N inverse'!$A$7:$Y$7,1,'5N mesh'!$B$7+1)*Setup!$B$22</f>
        <v>15.0597470727405</v>
      </c>
      <c r="J182" s="0" t="n">
        <f aca="false">SUMPRODUCT('5N inverse'!$A$8:$Y$8,'5N mesh'!$B$37:$Z$37,$E181:$AC181)+'5N inverse'!$A$8*$C182/Setup!$B$17+INDEX('5N inverse'!$A$8:$Y$8,1,'5N mesh'!$B$7+1)*Setup!$B$22</f>
        <v>0</v>
      </c>
      <c r="K182" s="0" t="n">
        <f aca="false">SUMPRODUCT('5N inverse'!$A$9:$Y$9,'5N mesh'!$B$37:$Z$37,$E181:$AC181)+'5N inverse'!$A$9*$C182/Setup!$B$17+INDEX('5N inverse'!$A$9:$Y$9,1,'5N mesh'!$B$7+1)*Setup!$B$22</f>
        <v>0</v>
      </c>
      <c r="L182" s="0" t="n">
        <f aca="false">SUMPRODUCT('5N inverse'!$A$10:$Y$10,'5N mesh'!$B$37:$Z$37,$E181:$AC181)+'5N inverse'!$A$10*$C182/Setup!$B$17+INDEX('5N inverse'!$A$10:$Y$10,1,'5N mesh'!$B$7+1)*Setup!$B$22</f>
        <v>0</v>
      </c>
      <c r="M182" s="0" t="n">
        <f aca="false">SUMPRODUCT('5N inverse'!$A$11:$Y$11,'5N mesh'!$B$37:$Z$37,$E181:$AC181)+'5N inverse'!$A$11*$C182/Setup!$B$17+INDEX('5N inverse'!$A$11:$Y$11,1,'5N mesh'!$B$7+1)*Setup!$B$22</f>
        <v>0</v>
      </c>
      <c r="N182" s="0" t="n">
        <f aca="false">SUMPRODUCT('5N inverse'!$A$12:$Y$12,'5N mesh'!$B$37:$Z$37,$E181:$AC181)+'5N inverse'!$A$12*$C182/Setup!$B$17+INDEX('5N inverse'!$A$12:$Y$12,1,'5N mesh'!$B$7+1)*Setup!$B$22</f>
        <v>0</v>
      </c>
      <c r="O182" s="0" t="n">
        <f aca="false">SUMPRODUCT('5N inverse'!$A$13:$Y$13,'5N mesh'!$B$37:$Z$37,$E181:$AC181)+'5N inverse'!$A$13*$C182/Setup!$B$17+INDEX('5N inverse'!$A$13:$Y$13,1,'5N mesh'!$B$7+1)*Setup!$B$22</f>
        <v>0</v>
      </c>
      <c r="P182" s="0" t="n">
        <f aca="false">SUMPRODUCT('5N inverse'!$A$14:$Y$14,'5N mesh'!$B$37:$Z$37,$E181:$AC181)+'5N inverse'!$A$14*$C182/Setup!$B$17+INDEX('5N inverse'!$A$14:$Y$14,1,'5N mesh'!$B$7+1)*Setup!$B$22</f>
        <v>0</v>
      </c>
      <c r="Q182" s="0" t="n">
        <f aca="false">SUMPRODUCT('5N inverse'!$A$15:$Y$15,'5N mesh'!$B$37:$Z$37,$E181:$AC181)+'5N inverse'!$A$15*$C182/Setup!$B$17+INDEX('5N inverse'!$A$15:$Y$15,1,'5N mesh'!$B$7+1)*Setup!$B$22</f>
        <v>0</v>
      </c>
      <c r="R182" s="0" t="n">
        <f aca="false">SUMPRODUCT('5N inverse'!$A$16:$Y$16,'5N mesh'!$B$37:$Z$37,$E181:$AC181)+'5N inverse'!$A$16*$C182/Setup!$B$17+INDEX('5N inverse'!$A$16:$Y$16,1,'5N mesh'!$B$7+1)*Setup!$B$22</f>
        <v>0</v>
      </c>
      <c r="S182" s="0" t="n">
        <f aca="false">SUMPRODUCT('5N inverse'!$A$17:$Y$17,'5N mesh'!$B$37:$Z$37,$E181:$AC181)+'5N inverse'!$A$17*$C182/Setup!$B$17+INDEX('5N inverse'!$A$17:$Y$17,1,'5N mesh'!$B$7+1)*Setup!$B$22</f>
        <v>0</v>
      </c>
      <c r="T182" s="0" t="n">
        <f aca="false">SUMPRODUCT('5N inverse'!$A$18:$Y$18,'5N mesh'!$B$37:$Z$37,$E181:$AC181)+'5N inverse'!$A$18*$C182/Setup!$B$17+INDEX('5N inverse'!$A$18:$Y$18,1,'5N mesh'!$B$7+1)*Setup!$B$22</f>
        <v>0</v>
      </c>
      <c r="U182" s="0" t="n">
        <f aca="false">SUMPRODUCT('5N inverse'!$A$19:$Y$19,'5N mesh'!$B$37:$Z$37,$E181:$AC181)+'5N inverse'!$A$19*$C182/Setup!$B$17+INDEX('5N inverse'!$A$19:$Y$19,1,'5N mesh'!$B$7+1)*Setup!$B$22</f>
        <v>0</v>
      </c>
      <c r="V182" s="0" t="n">
        <f aca="false">SUMPRODUCT('5N inverse'!$A$20:$Y$20,'5N mesh'!$B$37:$Z$37,$E181:$AC181)+'5N inverse'!$A$20*$C182/Setup!$B$17+INDEX('5N inverse'!$A$20:$Y$20,1,'5N mesh'!$B$7+1)*Setup!$B$22</f>
        <v>0</v>
      </c>
      <c r="W182" s="0" t="n">
        <f aca="false">SUMPRODUCT('5N inverse'!$A$21:$Y$21,'5N mesh'!$B$37:$Z$37,$E181:$AC181)+'5N inverse'!$A$21*$C182/Setup!$B$17+INDEX('5N inverse'!$A$21:$Y$21,1,'5N mesh'!$B$7+1)*Setup!$B$22</f>
        <v>0</v>
      </c>
      <c r="X182" s="0" t="n">
        <f aca="false">SUMPRODUCT('5N inverse'!$A$22:$Y$22,'5N mesh'!$B$37:$Z$37,$E181:$AC181)+'5N inverse'!$A$22*$C182/Setup!$B$17+INDEX('5N inverse'!$A$22:$Y$22,1,'5N mesh'!$B$7+1)*Setup!$B$22</f>
        <v>0</v>
      </c>
      <c r="Y182" s="0" t="n">
        <f aca="false">SUMPRODUCT('5N inverse'!$A$23:$Y$23,'5N mesh'!$B$37:$Z$37,$E181:$AC181)+'5N inverse'!$A$23*$C182/Setup!$B$17+INDEX('5N inverse'!$A$23:$Y$23,1,'5N mesh'!$B$7+1)*Setup!$B$22</f>
        <v>0</v>
      </c>
      <c r="Z182" s="0" t="n">
        <f aca="false">SUMPRODUCT('5N inverse'!$A$24:$Y$24,'5N mesh'!$B$37:$Z$37,$E181:$AC181)+'5N inverse'!$A$24*$C182/Setup!$B$17+INDEX('5N inverse'!$A$24:$Y$24,1,'5N mesh'!$B$7+1)*Setup!$B$22</f>
        <v>0</v>
      </c>
      <c r="AA182" s="0" t="n">
        <f aca="false">SUMPRODUCT('5N inverse'!$A$25:$Y$25,'5N mesh'!$B$37:$Z$37,$E181:$AC181)+'5N inverse'!$A$25*$C182/Setup!$B$17+INDEX('5N inverse'!$A$25:$Y$25,1,'5N mesh'!$B$7+1)*Setup!$B$22</f>
        <v>0</v>
      </c>
      <c r="AB182" s="0" t="n">
        <f aca="false">SUMPRODUCT('5N inverse'!$A$26:$Y$26,'5N mesh'!$B$37:$Z$37,$E181:$AC181)+'5N inverse'!$A$26*$C182/Setup!$B$17+INDEX('5N inverse'!$A$26:$Y$26,1,'5N mesh'!$B$7+1)*Setup!$B$22</f>
        <v>0</v>
      </c>
      <c r="AC182" s="0" t="n">
        <f aca="false">SUMPRODUCT('5N inverse'!$A$27:$Y$27,'5N mesh'!$B$37:$Z$37,$E181:$AC181)+'5N inverse'!$A$27*$C182/Setup!$B$17+INDEX('5N inverse'!$A$27:$Y$27,1,'5N mesh'!$B$7+1)*Setup!$B$22</f>
        <v>0</v>
      </c>
    </row>
    <row r="183" customFormat="false" ht="15" hidden="false" customHeight="false" outlineLevel="0" collapsed="false">
      <c r="A183" s="0" t="n">
        <v>178</v>
      </c>
      <c r="B183" s="0" t="n">
        <f aca="false">A183*Setup!$B$11/3600</f>
        <v>14.8333333333333</v>
      </c>
      <c r="C183" s="0" t="n">
        <f aca="false">Setup!$B$7+Setup!$B$8*COS(2*PI()*(B183-Setup!$B$9)/24)</f>
        <v>27.8148678029929</v>
      </c>
      <c r="D183" s="0" t="n">
        <f aca="false">(C183-E183)/Setup!$B$17</f>
        <v>34.0862673757431</v>
      </c>
      <c r="E183" s="0" t="n">
        <f aca="false">SUMPRODUCT('5N inverse'!$A$3:$Y$3,'5N mesh'!$B$37:$Z$37,$E182:$AC182)+'5N inverse'!$A$3*$C183/Setup!$B$17+INDEX('5N inverse'!$A$3:$Y$3,1,'5N mesh'!$B$7+1)*Setup!$B$22</f>
        <v>23.3836530441463</v>
      </c>
      <c r="F183" s="0" t="n">
        <f aca="false">SUMPRODUCT('5N inverse'!$A$4:$Y$4,'5N mesh'!$B$37:$Z$37,$E182:$AC182)+'5N inverse'!$A$4*$C183/Setup!$B$17+INDEX('5N inverse'!$A$4:$Y$4,1,'5N mesh'!$B$7+1)*Setup!$B$22</f>
        <v>21.9964144042243</v>
      </c>
      <c r="G183" s="0" t="n">
        <f aca="false">SUMPRODUCT('5N inverse'!$A$5:$Y$5,'5N mesh'!$B$37:$Z$37,$E182:$AC182)+'5N inverse'!$A$5*$C183/Setup!$B$17+INDEX('5N inverse'!$A$5:$Y$5,1,'5N mesh'!$B$7+1)*Setup!$B$22</f>
        <v>19.2219371243802</v>
      </c>
      <c r="H183" s="0" t="n">
        <f aca="false">SUMPRODUCT('5N inverse'!$A$6:$Y$6,'5N mesh'!$B$37:$Z$37,$E182:$AC182)+'5N inverse'!$A$6*$C183/Setup!$B$17+INDEX('5N inverse'!$A$6:$Y$6,1,'5N mesh'!$B$7+1)*Setup!$B$22</f>
        <v>16.4474598445361</v>
      </c>
      <c r="I183" s="0" t="n">
        <f aca="false">SUMPRODUCT('5N inverse'!$A$7:$Y$7,'5N mesh'!$B$37:$Z$37,$E182:$AC182)+'5N inverse'!$A$7*$C183/Setup!$B$17+INDEX('5N inverse'!$A$7:$Y$7,1,'5N mesh'!$B$7+1)*Setup!$B$22</f>
        <v>15.0602212046141</v>
      </c>
      <c r="J183" s="0" t="n">
        <f aca="false">SUMPRODUCT('5N inverse'!$A$8:$Y$8,'5N mesh'!$B$37:$Z$37,$E182:$AC182)+'5N inverse'!$A$8*$C183/Setup!$B$17+INDEX('5N inverse'!$A$8:$Y$8,1,'5N mesh'!$B$7+1)*Setup!$B$22</f>
        <v>0</v>
      </c>
      <c r="K183" s="0" t="n">
        <f aca="false">SUMPRODUCT('5N inverse'!$A$9:$Y$9,'5N mesh'!$B$37:$Z$37,$E182:$AC182)+'5N inverse'!$A$9*$C183/Setup!$B$17+INDEX('5N inverse'!$A$9:$Y$9,1,'5N mesh'!$B$7+1)*Setup!$B$22</f>
        <v>0</v>
      </c>
      <c r="L183" s="0" t="n">
        <f aca="false">SUMPRODUCT('5N inverse'!$A$10:$Y$10,'5N mesh'!$B$37:$Z$37,$E182:$AC182)+'5N inverse'!$A$10*$C183/Setup!$B$17+INDEX('5N inverse'!$A$10:$Y$10,1,'5N mesh'!$B$7+1)*Setup!$B$22</f>
        <v>0</v>
      </c>
      <c r="M183" s="0" t="n">
        <f aca="false">SUMPRODUCT('5N inverse'!$A$11:$Y$11,'5N mesh'!$B$37:$Z$37,$E182:$AC182)+'5N inverse'!$A$11*$C183/Setup!$B$17+INDEX('5N inverse'!$A$11:$Y$11,1,'5N mesh'!$B$7+1)*Setup!$B$22</f>
        <v>0</v>
      </c>
      <c r="N183" s="0" t="n">
        <f aca="false">SUMPRODUCT('5N inverse'!$A$12:$Y$12,'5N mesh'!$B$37:$Z$37,$E182:$AC182)+'5N inverse'!$A$12*$C183/Setup!$B$17+INDEX('5N inverse'!$A$12:$Y$12,1,'5N mesh'!$B$7+1)*Setup!$B$22</f>
        <v>0</v>
      </c>
      <c r="O183" s="0" t="n">
        <f aca="false">SUMPRODUCT('5N inverse'!$A$13:$Y$13,'5N mesh'!$B$37:$Z$37,$E182:$AC182)+'5N inverse'!$A$13*$C183/Setup!$B$17+INDEX('5N inverse'!$A$13:$Y$13,1,'5N mesh'!$B$7+1)*Setup!$B$22</f>
        <v>0</v>
      </c>
      <c r="P183" s="0" t="n">
        <f aca="false">SUMPRODUCT('5N inverse'!$A$14:$Y$14,'5N mesh'!$B$37:$Z$37,$E182:$AC182)+'5N inverse'!$A$14*$C183/Setup!$B$17+INDEX('5N inverse'!$A$14:$Y$14,1,'5N mesh'!$B$7+1)*Setup!$B$22</f>
        <v>0</v>
      </c>
      <c r="Q183" s="0" t="n">
        <f aca="false">SUMPRODUCT('5N inverse'!$A$15:$Y$15,'5N mesh'!$B$37:$Z$37,$E182:$AC182)+'5N inverse'!$A$15*$C183/Setup!$B$17+INDEX('5N inverse'!$A$15:$Y$15,1,'5N mesh'!$B$7+1)*Setup!$B$22</f>
        <v>0</v>
      </c>
      <c r="R183" s="0" t="n">
        <f aca="false">SUMPRODUCT('5N inverse'!$A$16:$Y$16,'5N mesh'!$B$37:$Z$37,$E182:$AC182)+'5N inverse'!$A$16*$C183/Setup!$B$17+INDEX('5N inverse'!$A$16:$Y$16,1,'5N mesh'!$B$7+1)*Setup!$B$22</f>
        <v>0</v>
      </c>
      <c r="S183" s="0" t="n">
        <f aca="false">SUMPRODUCT('5N inverse'!$A$17:$Y$17,'5N mesh'!$B$37:$Z$37,$E182:$AC182)+'5N inverse'!$A$17*$C183/Setup!$B$17+INDEX('5N inverse'!$A$17:$Y$17,1,'5N mesh'!$B$7+1)*Setup!$B$22</f>
        <v>0</v>
      </c>
      <c r="T183" s="0" t="n">
        <f aca="false">SUMPRODUCT('5N inverse'!$A$18:$Y$18,'5N mesh'!$B$37:$Z$37,$E182:$AC182)+'5N inverse'!$A$18*$C183/Setup!$B$17+INDEX('5N inverse'!$A$18:$Y$18,1,'5N mesh'!$B$7+1)*Setup!$B$22</f>
        <v>0</v>
      </c>
      <c r="U183" s="0" t="n">
        <f aca="false">SUMPRODUCT('5N inverse'!$A$19:$Y$19,'5N mesh'!$B$37:$Z$37,$E182:$AC182)+'5N inverse'!$A$19*$C183/Setup!$B$17+INDEX('5N inverse'!$A$19:$Y$19,1,'5N mesh'!$B$7+1)*Setup!$B$22</f>
        <v>0</v>
      </c>
      <c r="V183" s="0" t="n">
        <f aca="false">SUMPRODUCT('5N inverse'!$A$20:$Y$20,'5N mesh'!$B$37:$Z$37,$E182:$AC182)+'5N inverse'!$A$20*$C183/Setup!$B$17+INDEX('5N inverse'!$A$20:$Y$20,1,'5N mesh'!$B$7+1)*Setup!$B$22</f>
        <v>0</v>
      </c>
      <c r="W183" s="0" t="n">
        <f aca="false">SUMPRODUCT('5N inverse'!$A$21:$Y$21,'5N mesh'!$B$37:$Z$37,$E182:$AC182)+'5N inverse'!$A$21*$C183/Setup!$B$17+INDEX('5N inverse'!$A$21:$Y$21,1,'5N mesh'!$B$7+1)*Setup!$B$22</f>
        <v>0</v>
      </c>
      <c r="X183" s="0" t="n">
        <f aca="false">SUMPRODUCT('5N inverse'!$A$22:$Y$22,'5N mesh'!$B$37:$Z$37,$E182:$AC182)+'5N inverse'!$A$22*$C183/Setup!$B$17+INDEX('5N inverse'!$A$22:$Y$22,1,'5N mesh'!$B$7+1)*Setup!$B$22</f>
        <v>0</v>
      </c>
      <c r="Y183" s="0" t="n">
        <f aca="false">SUMPRODUCT('5N inverse'!$A$23:$Y$23,'5N mesh'!$B$37:$Z$37,$E182:$AC182)+'5N inverse'!$A$23*$C183/Setup!$B$17+INDEX('5N inverse'!$A$23:$Y$23,1,'5N mesh'!$B$7+1)*Setup!$B$22</f>
        <v>0</v>
      </c>
      <c r="Z183" s="0" t="n">
        <f aca="false">SUMPRODUCT('5N inverse'!$A$24:$Y$24,'5N mesh'!$B$37:$Z$37,$E182:$AC182)+'5N inverse'!$A$24*$C183/Setup!$B$17+INDEX('5N inverse'!$A$24:$Y$24,1,'5N mesh'!$B$7+1)*Setup!$B$22</f>
        <v>0</v>
      </c>
      <c r="AA183" s="0" t="n">
        <f aca="false">SUMPRODUCT('5N inverse'!$A$25:$Y$25,'5N mesh'!$B$37:$Z$37,$E182:$AC182)+'5N inverse'!$A$25*$C183/Setup!$B$17+INDEX('5N inverse'!$A$25:$Y$25,1,'5N mesh'!$B$7+1)*Setup!$B$22</f>
        <v>0</v>
      </c>
      <c r="AB183" s="0" t="n">
        <f aca="false">SUMPRODUCT('5N inverse'!$A$26:$Y$26,'5N mesh'!$B$37:$Z$37,$E182:$AC182)+'5N inverse'!$A$26*$C183/Setup!$B$17+INDEX('5N inverse'!$A$26:$Y$26,1,'5N mesh'!$B$7+1)*Setup!$B$22</f>
        <v>0</v>
      </c>
      <c r="AC183" s="0" t="n">
        <f aca="false">SUMPRODUCT('5N inverse'!$A$27:$Y$27,'5N mesh'!$B$37:$Z$37,$E182:$AC182)+'5N inverse'!$A$27*$C183/Setup!$B$17+INDEX('5N inverse'!$A$27:$Y$27,1,'5N mesh'!$B$7+1)*Setup!$B$22</f>
        <v>0</v>
      </c>
    </row>
    <row r="184" customFormat="false" ht="15" hidden="false" customHeight="false" outlineLevel="0" collapsed="false">
      <c r="A184" s="0" t="n">
        <v>179</v>
      </c>
      <c r="B184" s="0" t="n">
        <f aca="false">A184*Setup!$B$11/3600</f>
        <v>14.9166666666667</v>
      </c>
      <c r="C184" s="0" t="n">
        <f aca="false">Setup!$B$7+Setup!$B$8*COS(2*PI()*(B184-Setup!$B$9)/24)</f>
        <v>27.8401994175437</v>
      </c>
      <c r="D184" s="0" t="n">
        <f aca="false">(C184-E184)/Setup!$B$17</f>
        <v>33.8608129421713</v>
      </c>
      <c r="E184" s="0" t="n">
        <f aca="false">SUMPRODUCT('5N inverse'!$A$3:$Y$3,'5N mesh'!$B$37:$Z$37,$E183:$AC183)+'5N inverse'!$A$3*$C184/Setup!$B$17+INDEX('5N inverse'!$A$3:$Y$3,1,'5N mesh'!$B$7+1)*Setup!$B$22</f>
        <v>23.4382937350615</v>
      </c>
      <c r="F184" s="0" t="n">
        <f aca="false">SUMPRODUCT('5N inverse'!$A$4:$Y$4,'5N mesh'!$B$37:$Z$37,$E183:$AC183)+'5N inverse'!$A$4*$C184/Setup!$B$17+INDEX('5N inverse'!$A$4:$Y$4,1,'5N mesh'!$B$7+1)*Setup!$B$22</f>
        <v>22.0420272685789</v>
      </c>
      <c r="G184" s="0" t="n">
        <f aca="false">SUMPRODUCT('5N inverse'!$A$5:$Y$5,'5N mesh'!$B$37:$Z$37,$E183:$AC183)+'5N inverse'!$A$5*$C184/Setup!$B$17+INDEX('5N inverse'!$A$5:$Y$5,1,'5N mesh'!$B$7+1)*Setup!$B$22</f>
        <v>19.2494943356138</v>
      </c>
      <c r="H184" s="0" t="n">
        <f aca="false">SUMPRODUCT('5N inverse'!$A$6:$Y$6,'5N mesh'!$B$37:$Z$37,$E183:$AC183)+'5N inverse'!$A$6*$C184/Setup!$B$17+INDEX('5N inverse'!$A$6:$Y$6,1,'5N mesh'!$B$7+1)*Setup!$B$22</f>
        <v>16.4569614026487</v>
      </c>
      <c r="I184" s="0" t="n">
        <f aca="false">SUMPRODUCT('5N inverse'!$A$7:$Y$7,'5N mesh'!$B$37:$Z$37,$E183:$AC183)+'5N inverse'!$A$7*$C184/Setup!$B$17+INDEX('5N inverse'!$A$7:$Y$7,1,'5N mesh'!$B$7+1)*Setup!$B$22</f>
        <v>15.0606949361661</v>
      </c>
      <c r="J184" s="0" t="n">
        <f aca="false">SUMPRODUCT('5N inverse'!$A$8:$Y$8,'5N mesh'!$B$37:$Z$37,$E183:$AC183)+'5N inverse'!$A$8*$C184/Setup!$B$17+INDEX('5N inverse'!$A$8:$Y$8,1,'5N mesh'!$B$7+1)*Setup!$B$22</f>
        <v>0</v>
      </c>
      <c r="K184" s="0" t="n">
        <f aca="false">SUMPRODUCT('5N inverse'!$A$9:$Y$9,'5N mesh'!$B$37:$Z$37,$E183:$AC183)+'5N inverse'!$A$9*$C184/Setup!$B$17+INDEX('5N inverse'!$A$9:$Y$9,1,'5N mesh'!$B$7+1)*Setup!$B$22</f>
        <v>0</v>
      </c>
      <c r="L184" s="0" t="n">
        <f aca="false">SUMPRODUCT('5N inverse'!$A$10:$Y$10,'5N mesh'!$B$37:$Z$37,$E183:$AC183)+'5N inverse'!$A$10*$C184/Setup!$B$17+INDEX('5N inverse'!$A$10:$Y$10,1,'5N mesh'!$B$7+1)*Setup!$B$22</f>
        <v>0</v>
      </c>
      <c r="M184" s="0" t="n">
        <f aca="false">SUMPRODUCT('5N inverse'!$A$11:$Y$11,'5N mesh'!$B$37:$Z$37,$E183:$AC183)+'5N inverse'!$A$11*$C184/Setup!$B$17+INDEX('5N inverse'!$A$11:$Y$11,1,'5N mesh'!$B$7+1)*Setup!$B$22</f>
        <v>0</v>
      </c>
      <c r="N184" s="0" t="n">
        <f aca="false">SUMPRODUCT('5N inverse'!$A$12:$Y$12,'5N mesh'!$B$37:$Z$37,$E183:$AC183)+'5N inverse'!$A$12*$C184/Setup!$B$17+INDEX('5N inverse'!$A$12:$Y$12,1,'5N mesh'!$B$7+1)*Setup!$B$22</f>
        <v>0</v>
      </c>
      <c r="O184" s="0" t="n">
        <f aca="false">SUMPRODUCT('5N inverse'!$A$13:$Y$13,'5N mesh'!$B$37:$Z$37,$E183:$AC183)+'5N inverse'!$A$13*$C184/Setup!$B$17+INDEX('5N inverse'!$A$13:$Y$13,1,'5N mesh'!$B$7+1)*Setup!$B$22</f>
        <v>0</v>
      </c>
      <c r="P184" s="0" t="n">
        <f aca="false">SUMPRODUCT('5N inverse'!$A$14:$Y$14,'5N mesh'!$B$37:$Z$37,$E183:$AC183)+'5N inverse'!$A$14*$C184/Setup!$B$17+INDEX('5N inverse'!$A$14:$Y$14,1,'5N mesh'!$B$7+1)*Setup!$B$22</f>
        <v>0</v>
      </c>
      <c r="Q184" s="0" t="n">
        <f aca="false">SUMPRODUCT('5N inverse'!$A$15:$Y$15,'5N mesh'!$B$37:$Z$37,$E183:$AC183)+'5N inverse'!$A$15*$C184/Setup!$B$17+INDEX('5N inverse'!$A$15:$Y$15,1,'5N mesh'!$B$7+1)*Setup!$B$22</f>
        <v>0</v>
      </c>
      <c r="R184" s="0" t="n">
        <f aca="false">SUMPRODUCT('5N inverse'!$A$16:$Y$16,'5N mesh'!$B$37:$Z$37,$E183:$AC183)+'5N inverse'!$A$16*$C184/Setup!$B$17+INDEX('5N inverse'!$A$16:$Y$16,1,'5N mesh'!$B$7+1)*Setup!$B$22</f>
        <v>0</v>
      </c>
      <c r="S184" s="0" t="n">
        <f aca="false">SUMPRODUCT('5N inverse'!$A$17:$Y$17,'5N mesh'!$B$37:$Z$37,$E183:$AC183)+'5N inverse'!$A$17*$C184/Setup!$B$17+INDEX('5N inverse'!$A$17:$Y$17,1,'5N mesh'!$B$7+1)*Setup!$B$22</f>
        <v>0</v>
      </c>
      <c r="T184" s="0" t="n">
        <f aca="false">SUMPRODUCT('5N inverse'!$A$18:$Y$18,'5N mesh'!$B$37:$Z$37,$E183:$AC183)+'5N inverse'!$A$18*$C184/Setup!$B$17+INDEX('5N inverse'!$A$18:$Y$18,1,'5N mesh'!$B$7+1)*Setup!$B$22</f>
        <v>0</v>
      </c>
      <c r="U184" s="0" t="n">
        <f aca="false">SUMPRODUCT('5N inverse'!$A$19:$Y$19,'5N mesh'!$B$37:$Z$37,$E183:$AC183)+'5N inverse'!$A$19*$C184/Setup!$B$17+INDEX('5N inverse'!$A$19:$Y$19,1,'5N mesh'!$B$7+1)*Setup!$B$22</f>
        <v>0</v>
      </c>
      <c r="V184" s="0" t="n">
        <f aca="false">SUMPRODUCT('5N inverse'!$A$20:$Y$20,'5N mesh'!$B$37:$Z$37,$E183:$AC183)+'5N inverse'!$A$20*$C184/Setup!$B$17+INDEX('5N inverse'!$A$20:$Y$20,1,'5N mesh'!$B$7+1)*Setup!$B$22</f>
        <v>0</v>
      </c>
      <c r="W184" s="0" t="n">
        <f aca="false">SUMPRODUCT('5N inverse'!$A$21:$Y$21,'5N mesh'!$B$37:$Z$37,$E183:$AC183)+'5N inverse'!$A$21*$C184/Setup!$B$17+INDEX('5N inverse'!$A$21:$Y$21,1,'5N mesh'!$B$7+1)*Setup!$B$22</f>
        <v>0</v>
      </c>
      <c r="X184" s="0" t="n">
        <f aca="false">SUMPRODUCT('5N inverse'!$A$22:$Y$22,'5N mesh'!$B$37:$Z$37,$E183:$AC183)+'5N inverse'!$A$22*$C184/Setup!$B$17+INDEX('5N inverse'!$A$22:$Y$22,1,'5N mesh'!$B$7+1)*Setup!$B$22</f>
        <v>0</v>
      </c>
      <c r="Y184" s="0" t="n">
        <f aca="false">SUMPRODUCT('5N inverse'!$A$23:$Y$23,'5N mesh'!$B$37:$Z$37,$E183:$AC183)+'5N inverse'!$A$23*$C184/Setup!$B$17+INDEX('5N inverse'!$A$23:$Y$23,1,'5N mesh'!$B$7+1)*Setup!$B$22</f>
        <v>0</v>
      </c>
      <c r="Z184" s="0" t="n">
        <f aca="false">SUMPRODUCT('5N inverse'!$A$24:$Y$24,'5N mesh'!$B$37:$Z$37,$E183:$AC183)+'5N inverse'!$A$24*$C184/Setup!$B$17+INDEX('5N inverse'!$A$24:$Y$24,1,'5N mesh'!$B$7+1)*Setup!$B$22</f>
        <v>0</v>
      </c>
      <c r="AA184" s="0" t="n">
        <f aca="false">SUMPRODUCT('5N inverse'!$A$25:$Y$25,'5N mesh'!$B$37:$Z$37,$E183:$AC183)+'5N inverse'!$A$25*$C184/Setup!$B$17+INDEX('5N inverse'!$A$25:$Y$25,1,'5N mesh'!$B$7+1)*Setup!$B$22</f>
        <v>0</v>
      </c>
      <c r="AB184" s="0" t="n">
        <f aca="false">SUMPRODUCT('5N inverse'!$A$26:$Y$26,'5N mesh'!$B$37:$Z$37,$E183:$AC183)+'5N inverse'!$A$26*$C184/Setup!$B$17+INDEX('5N inverse'!$A$26:$Y$26,1,'5N mesh'!$B$7+1)*Setup!$B$22</f>
        <v>0</v>
      </c>
      <c r="AC184" s="0" t="n">
        <f aca="false">SUMPRODUCT('5N inverse'!$A$27:$Y$27,'5N mesh'!$B$37:$Z$37,$E183:$AC183)+'5N inverse'!$A$27*$C184/Setup!$B$17+INDEX('5N inverse'!$A$27:$Y$27,1,'5N mesh'!$B$7+1)*Setup!$B$22</f>
        <v>0</v>
      </c>
    </row>
    <row r="185" customFormat="false" ht="15" hidden="false" customHeight="false" outlineLevel="0" collapsed="false">
      <c r="A185" s="0" t="n">
        <v>180</v>
      </c>
      <c r="B185" s="0" t="n">
        <f aca="false">A185*Setup!$B$11/3600</f>
        <v>15</v>
      </c>
      <c r="C185" s="0" t="n">
        <f aca="false">Setup!$B$7+Setup!$B$8*COS(2*PI()*(B185-Setup!$B$9)/24)</f>
        <v>27.8637033051563</v>
      </c>
      <c r="D185" s="0" t="n">
        <f aca="false">(C185-E185)/Setup!$B$17</f>
        <v>33.6245470167384</v>
      </c>
      <c r="E185" s="0" t="n">
        <f aca="false">SUMPRODUCT('5N inverse'!$A$3:$Y$3,'5N mesh'!$B$37:$Z$37,$E184:$AC184)+'5N inverse'!$A$3*$C185/Setup!$B$17+INDEX('5N inverse'!$A$3:$Y$3,1,'5N mesh'!$B$7+1)*Setup!$B$22</f>
        <v>23.4925121929803</v>
      </c>
      <c r="F185" s="0" t="n">
        <f aca="false">SUMPRODUCT('5N inverse'!$A$4:$Y$4,'5N mesh'!$B$37:$Z$37,$E184:$AC184)+'5N inverse'!$A$4*$C185/Setup!$B$17+INDEX('5N inverse'!$A$4:$Y$4,1,'5N mesh'!$B$7+1)*Setup!$B$22</f>
        <v>22.0872881834913</v>
      </c>
      <c r="G185" s="0" t="n">
        <f aca="false">SUMPRODUCT('5N inverse'!$A$5:$Y$5,'5N mesh'!$B$37:$Z$37,$E184:$AC184)+'5N inverse'!$A$5*$C185/Setup!$B$17+INDEX('5N inverse'!$A$5:$Y$5,1,'5N mesh'!$B$7+1)*Setup!$B$22</f>
        <v>19.2768401645133</v>
      </c>
      <c r="H185" s="0" t="n">
        <f aca="false">SUMPRODUCT('5N inverse'!$A$6:$Y$6,'5N mesh'!$B$37:$Z$37,$E184:$AC184)+'5N inverse'!$A$6*$C185/Setup!$B$17+INDEX('5N inverse'!$A$6:$Y$6,1,'5N mesh'!$B$7+1)*Setup!$B$22</f>
        <v>16.4663921455354</v>
      </c>
      <c r="I185" s="0" t="n">
        <f aca="false">SUMPRODUCT('5N inverse'!$A$7:$Y$7,'5N mesh'!$B$37:$Z$37,$E184:$AC184)+'5N inverse'!$A$7*$C185/Setup!$B$17+INDEX('5N inverse'!$A$7:$Y$7,1,'5N mesh'!$B$7+1)*Setup!$B$22</f>
        <v>15.0611681360464</v>
      </c>
      <c r="J185" s="0" t="n">
        <f aca="false">SUMPRODUCT('5N inverse'!$A$8:$Y$8,'5N mesh'!$B$37:$Z$37,$E184:$AC184)+'5N inverse'!$A$8*$C185/Setup!$B$17+INDEX('5N inverse'!$A$8:$Y$8,1,'5N mesh'!$B$7+1)*Setup!$B$22</f>
        <v>0</v>
      </c>
      <c r="K185" s="0" t="n">
        <f aca="false">SUMPRODUCT('5N inverse'!$A$9:$Y$9,'5N mesh'!$B$37:$Z$37,$E184:$AC184)+'5N inverse'!$A$9*$C185/Setup!$B$17+INDEX('5N inverse'!$A$9:$Y$9,1,'5N mesh'!$B$7+1)*Setup!$B$22</f>
        <v>0</v>
      </c>
      <c r="L185" s="0" t="n">
        <f aca="false">SUMPRODUCT('5N inverse'!$A$10:$Y$10,'5N mesh'!$B$37:$Z$37,$E184:$AC184)+'5N inverse'!$A$10*$C185/Setup!$B$17+INDEX('5N inverse'!$A$10:$Y$10,1,'5N mesh'!$B$7+1)*Setup!$B$22</f>
        <v>0</v>
      </c>
      <c r="M185" s="0" t="n">
        <f aca="false">SUMPRODUCT('5N inverse'!$A$11:$Y$11,'5N mesh'!$B$37:$Z$37,$E184:$AC184)+'5N inverse'!$A$11*$C185/Setup!$B$17+INDEX('5N inverse'!$A$11:$Y$11,1,'5N mesh'!$B$7+1)*Setup!$B$22</f>
        <v>0</v>
      </c>
      <c r="N185" s="0" t="n">
        <f aca="false">SUMPRODUCT('5N inverse'!$A$12:$Y$12,'5N mesh'!$B$37:$Z$37,$E184:$AC184)+'5N inverse'!$A$12*$C185/Setup!$B$17+INDEX('5N inverse'!$A$12:$Y$12,1,'5N mesh'!$B$7+1)*Setup!$B$22</f>
        <v>0</v>
      </c>
      <c r="O185" s="0" t="n">
        <f aca="false">SUMPRODUCT('5N inverse'!$A$13:$Y$13,'5N mesh'!$B$37:$Z$37,$E184:$AC184)+'5N inverse'!$A$13*$C185/Setup!$B$17+INDEX('5N inverse'!$A$13:$Y$13,1,'5N mesh'!$B$7+1)*Setup!$B$22</f>
        <v>0</v>
      </c>
      <c r="P185" s="0" t="n">
        <f aca="false">SUMPRODUCT('5N inverse'!$A$14:$Y$14,'5N mesh'!$B$37:$Z$37,$E184:$AC184)+'5N inverse'!$A$14*$C185/Setup!$B$17+INDEX('5N inverse'!$A$14:$Y$14,1,'5N mesh'!$B$7+1)*Setup!$B$22</f>
        <v>0</v>
      </c>
      <c r="Q185" s="0" t="n">
        <f aca="false">SUMPRODUCT('5N inverse'!$A$15:$Y$15,'5N mesh'!$B$37:$Z$37,$E184:$AC184)+'5N inverse'!$A$15*$C185/Setup!$B$17+INDEX('5N inverse'!$A$15:$Y$15,1,'5N mesh'!$B$7+1)*Setup!$B$22</f>
        <v>0</v>
      </c>
      <c r="R185" s="0" t="n">
        <f aca="false">SUMPRODUCT('5N inverse'!$A$16:$Y$16,'5N mesh'!$B$37:$Z$37,$E184:$AC184)+'5N inverse'!$A$16*$C185/Setup!$B$17+INDEX('5N inverse'!$A$16:$Y$16,1,'5N mesh'!$B$7+1)*Setup!$B$22</f>
        <v>0</v>
      </c>
      <c r="S185" s="0" t="n">
        <f aca="false">SUMPRODUCT('5N inverse'!$A$17:$Y$17,'5N mesh'!$B$37:$Z$37,$E184:$AC184)+'5N inverse'!$A$17*$C185/Setup!$B$17+INDEX('5N inverse'!$A$17:$Y$17,1,'5N mesh'!$B$7+1)*Setup!$B$22</f>
        <v>0</v>
      </c>
      <c r="T185" s="0" t="n">
        <f aca="false">SUMPRODUCT('5N inverse'!$A$18:$Y$18,'5N mesh'!$B$37:$Z$37,$E184:$AC184)+'5N inverse'!$A$18*$C185/Setup!$B$17+INDEX('5N inverse'!$A$18:$Y$18,1,'5N mesh'!$B$7+1)*Setup!$B$22</f>
        <v>0</v>
      </c>
      <c r="U185" s="0" t="n">
        <f aca="false">SUMPRODUCT('5N inverse'!$A$19:$Y$19,'5N mesh'!$B$37:$Z$37,$E184:$AC184)+'5N inverse'!$A$19*$C185/Setup!$B$17+INDEX('5N inverse'!$A$19:$Y$19,1,'5N mesh'!$B$7+1)*Setup!$B$22</f>
        <v>0</v>
      </c>
      <c r="V185" s="0" t="n">
        <f aca="false">SUMPRODUCT('5N inverse'!$A$20:$Y$20,'5N mesh'!$B$37:$Z$37,$E184:$AC184)+'5N inverse'!$A$20*$C185/Setup!$B$17+INDEX('5N inverse'!$A$20:$Y$20,1,'5N mesh'!$B$7+1)*Setup!$B$22</f>
        <v>0</v>
      </c>
      <c r="W185" s="0" t="n">
        <f aca="false">SUMPRODUCT('5N inverse'!$A$21:$Y$21,'5N mesh'!$B$37:$Z$37,$E184:$AC184)+'5N inverse'!$A$21*$C185/Setup!$B$17+INDEX('5N inverse'!$A$21:$Y$21,1,'5N mesh'!$B$7+1)*Setup!$B$22</f>
        <v>0</v>
      </c>
      <c r="X185" s="0" t="n">
        <f aca="false">SUMPRODUCT('5N inverse'!$A$22:$Y$22,'5N mesh'!$B$37:$Z$37,$E184:$AC184)+'5N inverse'!$A$22*$C185/Setup!$B$17+INDEX('5N inverse'!$A$22:$Y$22,1,'5N mesh'!$B$7+1)*Setup!$B$22</f>
        <v>0</v>
      </c>
      <c r="Y185" s="0" t="n">
        <f aca="false">SUMPRODUCT('5N inverse'!$A$23:$Y$23,'5N mesh'!$B$37:$Z$37,$E184:$AC184)+'5N inverse'!$A$23*$C185/Setup!$B$17+INDEX('5N inverse'!$A$23:$Y$23,1,'5N mesh'!$B$7+1)*Setup!$B$22</f>
        <v>0</v>
      </c>
      <c r="Z185" s="0" t="n">
        <f aca="false">SUMPRODUCT('5N inverse'!$A$24:$Y$24,'5N mesh'!$B$37:$Z$37,$E184:$AC184)+'5N inverse'!$A$24*$C185/Setup!$B$17+INDEX('5N inverse'!$A$24:$Y$24,1,'5N mesh'!$B$7+1)*Setup!$B$22</f>
        <v>0</v>
      </c>
      <c r="AA185" s="0" t="n">
        <f aca="false">SUMPRODUCT('5N inverse'!$A$25:$Y$25,'5N mesh'!$B$37:$Z$37,$E184:$AC184)+'5N inverse'!$A$25*$C185/Setup!$B$17+INDEX('5N inverse'!$A$25:$Y$25,1,'5N mesh'!$B$7+1)*Setup!$B$22</f>
        <v>0</v>
      </c>
      <c r="AB185" s="0" t="n">
        <f aca="false">SUMPRODUCT('5N inverse'!$A$26:$Y$26,'5N mesh'!$B$37:$Z$37,$E184:$AC184)+'5N inverse'!$A$26*$C185/Setup!$B$17+INDEX('5N inverse'!$A$26:$Y$26,1,'5N mesh'!$B$7+1)*Setup!$B$22</f>
        <v>0</v>
      </c>
      <c r="AC185" s="0" t="n">
        <f aca="false">SUMPRODUCT('5N inverse'!$A$27:$Y$27,'5N mesh'!$B$37:$Z$37,$E184:$AC184)+'5N inverse'!$A$27*$C185/Setup!$B$17+INDEX('5N inverse'!$A$27:$Y$27,1,'5N mesh'!$B$7+1)*Setup!$B$22</f>
        <v>0</v>
      </c>
    </row>
    <row r="186" customFormat="false" ht="15" hidden="false" customHeight="false" outlineLevel="0" collapsed="false">
      <c r="A186" s="0" t="n">
        <v>181</v>
      </c>
      <c r="B186" s="0" t="n">
        <f aca="false">A186*Setup!$B$11/3600</f>
        <v>15.0833333333333</v>
      </c>
      <c r="C186" s="0" t="n">
        <f aca="false">Setup!$B$7+Setup!$B$8*COS(2*PI()*(B186-Setup!$B$9)/24)</f>
        <v>27.885368279253</v>
      </c>
      <c r="D186" s="0" t="n">
        <f aca="false">(C186-E186)/Setup!$B$17</f>
        <v>33.3775233261098</v>
      </c>
      <c r="E186" s="0" t="n">
        <f aca="false">SUMPRODUCT('5N inverse'!$A$3:$Y$3,'5N mesh'!$B$37:$Z$37,$E185:$AC185)+'5N inverse'!$A$3*$C186/Setup!$B$17+INDEX('5N inverse'!$A$3:$Y$3,1,'5N mesh'!$B$7+1)*Setup!$B$22</f>
        <v>23.5462902468588</v>
      </c>
      <c r="F186" s="0" t="n">
        <f aca="false">SUMPRODUCT('5N inverse'!$A$4:$Y$4,'5N mesh'!$B$37:$Z$37,$E185:$AC185)+'5N inverse'!$A$4*$C186/Setup!$B$17+INDEX('5N inverse'!$A$4:$Y$4,1,'5N mesh'!$B$7+1)*Setup!$B$22</f>
        <v>22.1321819843745</v>
      </c>
      <c r="G186" s="0" t="n">
        <f aca="false">SUMPRODUCT('5N inverse'!$A$5:$Y$5,'5N mesh'!$B$37:$Z$37,$E185:$AC185)+'5N inverse'!$A$5*$C186/Setup!$B$17+INDEX('5N inverse'!$A$5:$Y$5,1,'5N mesh'!$B$7+1)*Setup!$B$22</f>
        <v>19.303965459406</v>
      </c>
      <c r="H186" s="0" t="n">
        <f aca="false">SUMPRODUCT('5N inverse'!$A$6:$Y$6,'5N mesh'!$B$37:$Z$37,$E185:$AC185)+'5N inverse'!$A$6*$C186/Setup!$B$17+INDEX('5N inverse'!$A$6:$Y$6,1,'5N mesh'!$B$7+1)*Setup!$B$22</f>
        <v>16.4757489344375</v>
      </c>
      <c r="I186" s="0" t="n">
        <f aca="false">SUMPRODUCT('5N inverse'!$A$7:$Y$7,'5N mesh'!$B$37:$Z$37,$E185:$AC185)+'5N inverse'!$A$7*$C186/Setup!$B$17+INDEX('5N inverse'!$A$7:$Y$7,1,'5N mesh'!$B$7+1)*Setup!$B$22</f>
        <v>15.0616406719532</v>
      </c>
      <c r="J186" s="0" t="n">
        <f aca="false">SUMPRODUCT('5N inverse'!$A$8:$Y$8,'5N mesh'!$B$37:$Z$37,$E185:$AC185)+'5N inverse'!$A$8*$C186/Setup!$B$17+INDEX('5N inverse'!$A$8:$Y$8,1,'5N mesh'!$B$7+1)*Setup!$B$22</f>
        <v>0</v>
      </c>
      <c r="K186" s="0" t="n">
        <f aca="false">SUMPRODUCT('5N inverse'!$A$9:$Y$9,'5N mesh'!$B$37:$Z$37,$E185:$AC185)+'5N inverse'!$A$9*$C186/Setup!$B$17+INDEX('5N inverse'!$A$9:$Y$9,1,'5N mesh'!$B$7+1)*Setup!$B$22</f>
        <v>0</v>
      </c>
      <c r="L186" s="0" t="n">
        <f aca="false">SUMPRODUCT('5N inverse'!$A$10:$Y$10,'5N mesh'!$B$37:$Z$37,$E185:$AC185)+'5N inverse'!$A$10*$C186/Setup!$B$17+INDEX('5N inverse'!$A$10:$Y$10,1,'5N mesh'!$B$7+1)*Setup!$B$22</f>
        <v>0</v>
      </c>
      <c r="M186" s="0" t="n">
        <f aca="false">SUMPRODUCT('5N inverse'!$A$11:$Y$11,'5N mesh'!$B$37:$Z$37,$E185:$AC185)+'5N inverse'!$A$11*$C186/Setup!$B$17+INDEX('5N inverse'!$A$11:$Y$11,1,'5N mesh'!$B$7+1)*Setup!$B$22</f>
        <v>0</v>
      </c>
      <c r="N186" s="0" t="n">
        <f aca="false">SUMPRODUCT('5N inverse'!$A$12:$Y$12,'5N mesh'!$B$37:$Z$37,$E185:$AC185)+'5N inverse'!$A$12*$C186/Setup!$B$17+INDEX('5N inverse'!$A$12:$Y$12,1,'5N mesh'!$B$7+1)*Setup!$B$22</f>
        <v>0</v>
      </c>
      <c r="O186" s="0" t="n">
        <f aca="false">SUMPRODUCT('5N inverse'!$A$13:$Y$13,'5N mesh'!$B$37:$Z$37,$E185:$AC185)+'5N inverse'!$A$13*$C186/Setup!$B$17+INDEX('5N inverse'!$A$13:$Y$13,1,'5N mesh'!$B$7+1)*Setup!$B$22</f>
        <v>0</v>
      </c>
      <c r="P186" s="0" t="n">
        <f aca="false">SUMPRODUCT('5N inverse'!$A$14:$Y$14,'5N mesh'!$B$37:$Z$37,$E185:$AC185)+'5N inverse'!$A$14*$C186/Setup!$B$17+INDEX('5N inverse'!$A$14:$Y$14,1,'5N mesh'!$B$7+1)*Setup!$B$22</f>
        <v>0</v>
      </c>
      <c r="Q186" s="0" t="n">
        <f aca="false">SUMPRODUCT('5N inverse'!$A$15:$Y$15,'5N mesh'!$B$37:$Z$37,$E185:$AC185)+'5N inverse'!$A$15*$C186/Setup!$B$17+INDEX('5N inverse'!$A$15:$Y$15,1,'5N mesh'!$B$7+1)*Setup!$B$22</f>
        <v>0</v>
      </c>
      <c r="R186" s="0" t="n">
        <f aca="false">SUMPRODUCT('5N inverse'!$A$16:$Y$16,'5N mesh'!$B$37:$Z$37,$E185:$AC185)+'5N inverse'!$A$16*$C186/Setup!$B$17+INDEX('5N inverse'!$A$16:$Y$16,1,'5N mesh'!$B$7+1)*Setup!$B$22</f>
        <v>0</v>
      </c>
      <c r="S186" s="0" t="n">
        <f aca="false">SUMPRODUCT('5N inverse'!$A$17:$Y$17,'5N mesh'!$B$37:$Z$37,$E185:$AC185)+'5N inverse'!$A$17*$C186/Setup!$B$17+INDEX('5N inverse'!$A$17:$Y$17,1,'5N mesh'!$B$7+1)*Setup!$B$22</f>
        <v>0</v>
      </c>
      <c r="T186" s="0" t="n">
        <f aca="false">SUMPRODUCT('5N inverse'!$A$18:$Y$18,'5N mesh'!$B$37:$Z$37,$E185:$AC185)+'5N inverse'!$A$18*$C186/Setup!$B$17+INDEX('5N inverse'!$A$18:$Y$18,1,'5N mesh'!$B$7+1)*Setup!$B$22</f>
        <v>0</v>
      </c>
      <c r="U186" s="0" t="n">
        <f aca="false">SUMPRODUCT('5N inverse'!$A$19:$Y$19,'5N mesh'!$B$37:$Z$37,$E185:$AC185)+'5N inverse'!$A$19*$C186/Setup!$B$17+INDEX('5N inverse'!$A$19:$Y$19,1,'5N mesh'!$B$7+1)*Setup!$B$22</f>
        <v>0</v>
      </c>
      <c r="V186" s="0" t="n">
        <f aca="false">SUMPRODUCT('5N inverse'!$A$20:$Y$20,'5N mesh'!$B$37:$Z$37,$E185:$AC185)+'5N inverse'!$A$20*$C186/Setup!$B$17+INDEX('5N inverse'!$A$20:$Y$20,1,'5N mesh'!$B$7+1)*Setup!$B$22</f>
        <v>0</v>
      </c>
      <c r="W186" s="0" t="n">
        <f aca="false">SUMPRODUCT('5N inverse'!$A$21:$Y$21,'5N mesh'!$B$37:$Z$37,$E185:$AC185)+'5N inverse'!$A$21*$C186/Setup!$B$17+INDEX('5N inverse'!$A$21:$Y$21,1,'5N mesh'!$B$7+1)*Setup!$B$22</f>
        <v>0</v>
      </c>
      <c r="X186" s="0" t="n">
        <f aca="false">SUMPRODUCT('5N inverse'!$A$22:$Y$22,'5N mesh'!$B$37:$Z$37,$E185:$AC185)+'5N inverse'!$A$22*$C186/Setup!$B$17+INDEX('5N inverse'!$A$22:$Y$22,1,'5N mesh'!$B$7+1)*Setup!$B$22</f>
        <v>0</v>
      </c>
      <c r="Y186" s="0" t="n">
        <f aca="false">SUMPRODUCT('5N inverse'!$A$23:$Y$23,'5N mesh'!$B$37:$Z$37,$E185:$AC185)+'5N inverse'!$A$23*$C186/Setup!$B$17+INDEX('5N inverse'!$A$23:$Y$23,1,'5N mesh'!$B$7+1)*Setup!$B$22</f>
        <v>0</v>
      </c>
      <c r="Z186" s="0" t="n">
        <f aca="false">SUMPRODUCT('5N inverse'!$A$24:$Y$24,'5N mesh'!$B$37:$Z$37,$E185:$AC185)+'5N inverse'!$A$24*$C186/Setup!$B$17+INDEX('5N inverse'!$A$24:$Y$24,1,'5N mesh'!$B$7+1)*Setup!$B$22</f>
        <v>0</v>
      </c>
      <c r="AA186" s="0" t="n">
        <f aca="false">SUMPRODUCT('5N inverse'!$A$25:$Y$25,'5N mesh'!$B$37:$Z$37,$E185:$AC185)+'5N inverse'!$A$25*$C186/Setup!$B$17+INDEX('5N inverse'!$A$25:$Y$25,1,'5N mesh'!$B$7+1)*Setup!$B$22</f>
        <v>0</v>
      </c>
      <c r="AB186" s="0" t="n">
        <f aca="false">SUMPRODUCT('5N inverse'!$A$26:$Y$26,'5N mesh'!$B$37:$Z$37,$E185:$AC185)+'5N inverse'!$A$26*$C186/Setup!$B$17+INDEX('5N inverse'!$A$26:$Y$26,1,'5N mesh'!$B$7+1)*Setup!$B$22</f>
        <v>0</v>
      </c>
      <c r="AC186" s="0" t="n">
        <f aca="false">SUMPRODUCT('5N inverse'!$A$27:$Y$27,'5N mesh'!$B$37:$Z$37,$E185:$AC185)+'5N inverse'!$A$27*$C186/Setup!$B$17+INDEX('5N inverse'!$A$27:$Y$27,1,'5N mesh'!$B$7+1)*Setup!$B$22</f>
        <v>0</v>
      </c>
    </row>
    <row r="187" customFormat="false" ht="15" hidden="false" customHeight="false" outlineLevel="0" collapsed="false">
      <c r="A187" s="0" t="n">
        <v>182</v>
      </c>
      <c r="B187" s="0" t="n">
        <f aca="false">A187*Setup!$B$11/3600</f>
        <v>15.1666666666667</v>
      </c>
      <c r="C187" s="0" t="n">
        <f aca="false">Setup!$B$7+Setup!$B$8*COS(2*PI()*(B187-Setup!$B$9)/24)</f>
        <v>27.9051840284797</v>
      </c>
      <c r="D187" s="0" t="n">
        <f aca="false">(C187-E187)/Setup!$B$17</f>
        <v>33.1198014974789</v>
      </c>
      <c r="E187" s="0" t="n">
        <f aca="false">SUMPRODUCT('5N inverse'!$A$3:$Y$3,'5N mesh'!$B$37:$Z$37,$E186:$AC186)+'5N inverse'!$A$3*$C187/Setup!$B$17+INDEX('5N inverse'!$A$3:$Y$3,1,'5N mesh'!$B$7+1)*Setup!$B$22</f>
        <v>23.5996098338075</v>
      </c>
      <c r="F187" s="0" t="n">
        <f aca="false">SUMPRODUCT('5N inverse'!$A$4:$Y$4,'5N mesh'!$B$37:$Z$37,$E186:$AC186)+'5N inverse'!$A$4*$C187/Setup!$B$17+INDEX('5N inverse'!$A$4:$Y$4,1,'5N mesh'!$B$7+1)*Setup!$B$22</f>
        <v>22.1766935966247</v>
      </c>
      <c r="G187" s="0" t="n">
        <f aca="false">SUMPRODUCT('5N inverse'!$A$5:$Y$5,'5N mesh'!$B$37:$Z$37,$E186:$AC186)+'5N inverse'!$A$5*$C187/Setup!$B$17+INDEX('5N inverse'!$A$5:$Y$5,1,'5N mesh'!$B$7+1)*Setup!$B$22</f>
        <v>19.3308611222592</v>
      </c>
      <c r="H187" s="0" t="n">
        <f aca="false">SUMPRODUCT('5N inverse'!$A$6:$Y$6,'5N mesh'!$B$37:$Z$37,$E186:$AC186)+'5N inverse'!$A$6*$C187/Setup!$B$17+INDEX('5N inverse'!$A$6:$Y$6,1,'5N mesh'!$B$7+1)*Setup!$B$22</f>
        <v>16.4850286478936</v>
      </c>
      <c r="I187" s="0" t="n">
        <f aca="false">SUMPRODUCT('5N inverse'!$A$7:$Y$7,'5N mesh'!$B$37:$Z$37,$E186:$AC186)+'5N inverse'!$A$7*$C187/Setup!$B$17+INDEX('5N inverse'!$A$7:$Y$7,1,'5N mesh'!$B$7+1)*Setup!$B$22</f>
        <v>15.0621124107108</v>
      </c>
      <c r="J187" s="0" t="n">
        <f aca="false">SUMPRODUCT('5N inverse'!$A$8:$Y$8,'5N mesh'!$B$37:$Z$37,$E186:$AC186)+'5N inverse'!$A$8*$C187/Setup!$B$17+INDEX('5N inverse'!$A$8:$Y$8,1,'5N mesh'!$B$7+1)*Setup!$B$22</f>
        <v>0</v>
      </c>
      <c r="K187" s="0" t="n">
        <f aca="false">SUMPRODUCT('5N inverse'!$A$9:$Y$9,'5N mesh'!$B$37:$Z$37,$E186:$AC186)+'5N inverse'!$A$9*$C187/Setup!$B$17+INDEX('5N inverse'!$A$9:$Y$9,1,'5N mesh'!$B$7+1)*Setup!$B$22</f>
        <v>0</v>
      </c>
      <c r="L187" s="0" t="n">
        <f aca="false">SUMPRODUCT('5N inverse'!$A$10:$Y$10,'5N mesh'!$B$37:$Z$37,$E186:$AC186)+'5N inverse'!$A$10*$C187/Setup!$B$17+INDEX('5N inverse'!$A$10:$Y$10,1,'5N mesh'!$B$7+1)*Setup!$B$22</f>
        <v>0</v>
      </c>
      <c r="M187" s="0" t="n">
        <f aca="false">SUMPRODUCT('5N inverse'!$A$11:$Y$11,'5N mesh'!$B$37:$Z$37,$E186:$AC186)+'5N inverse'!$A$11*$C187/Setup!$B$17+INDEX('5N inverse'!$A$11:$Y$11,1,'5N mesh'!$B$7+1)*Setup!$B$22</f>
        <v>0</v>
      </c>
      <c r="N187" s="0" t="n">
        <f aca="false">SUMPRODUCT('5N inverse'!$A$12:$Y$12,'5N mesh'!$B$37:$Z$37,$E186:$AC186)+'5N inverse'!$A$12*$C187/Setup!$B$17+INDEX('5N inverse'!$A$12:$Y$12,1,'5N mesh'!$B$7+1)*Setup!$B$22</f>
        <v>0</v>
      </c>
      <c r="O187" s="0" t="n">
        <f aca="false">SUMPRODUCT('5N inverse'!$A$13:$Y$13,'5N mesh'!$B$37:$Z$37,$E186:$AC186)+'5N inverse'!$A$13*$C187/Setup!$B$17+INDEX('5N inverse'!$A$13:$Y$13,1,'5N mesh'!$B$7+1)*Setup!$B$22</f>
        <v>0</v>
      </c>
      <c r="P187" s="0" t="n">
        <f aca="false">SUMPRODUCT('5N inverse'!$A$14:$Y$14,'5N mesh'!$B$37:$Z$37,$E186:$AC186)+'5N inverse'!$A$14*$C187/Setup!$B$17+INDEX('5N inverse'!$A$14:$Y$14,1,'5N mesh'!$B$7+1)*Setup!$B$22</f>
        <v>0</v>
      </c>
      <c r="Q187" s="0" t="n">
        <f aca="false">SUMPRODUCT('5N inverse'!$A$15:$Y$15,'5N mesh'!$B$37:$Z$37,$E186:$AC186)+'5N inverse'!$A$15*$C187/Setup!$B$17+INDEX('5N inverse'!$A$15:$Y$15,1,'5N mesh'!$B$7+1)*Setup!$B$22</f>
        <v>0</v>
      </c>
      <c r="R187" s="0" t="n">
        <f aca="false">SUMPRODUCT('5N inverse'!$A$16:$Y$16,'5N mesh'!$B$37:$Z$37,$E186:$AC186)+'5N inverse'!$A$16*$C187/Setup!$B$17+INDEX('5N inverse'!$A$16:$Y$16,1,'5N mesh'!$B$7+1)*Setup!$B$22</f>
        <v>0</v>
      </c>
      <c r="S187" s="0" t="n">
        <f aca="false">SUMPRODUCT('5N inverse'!$A$17:$Y$17,'5N mesh'!$B$37:$Z$37,$E186:$AC186)+'5N inverse'!$A$17*$C187/Setup!$B$17+INDEX('5N inverse'!$A$17:$Y$17,1,'5N mesh'!$B$7+1)*Setup!$B$22</f>
        <v>0</v>
      </c>
      <c r="T187" s="0" t="n">
        <f aca="false">SUMPRODUCT('5N inverse'!$A$18:$Y$18,'5N mesh'!$B$37:$Z$37,$E186:$AC186)+'5N inverse'!$A$18*$C187/Setup!$B$17+INDEX('5N inverse'!$A$18:$Y$18,1,'5N mesh'!$B$7+1)*Setup!$B$22</f>
        <v>0</v>
      </c>
      <c r="U187" s="0" t="n">
        <f aca="false">SUMPRODUCT('5N inverse'!$A$19:$Y$19,'5N mesh'!$B$37:$Z$37,$E186:$AC186)+'5N inverse'!$A$19*$C187/Setup!$B$17+INDEX('5N inverse'!$A$19:$Y$19,1,'5N mesh'!$B$7+1)*Setup!$B$22</f>
        <v>0</v>
      </c>
      <c r="V187" s="0" t="n">
        <f aca="false">SUMPRODUCT('5N inverse'!$A$20:$Y$20,'5N mesh'!$B$37:$Z$37,$E186:$AC186)+'5N inverse'!$A$20*$C187/Setup!$B$17+INDEX('5N inverse'!$A$20:$Y$20,1,'5N mesh'!$B$7+1)*Setup!$B$22</f>
        <v>0</v>
      </c>
      <c r="W187" s="0" t="n">
        <f aca="false">SUMPRODUCT('5N inverse'!$A$21:$Y$21,'5N mesh'!$B$37:$Z$37,$E186:$AC186)+'5N inverse'!$A$21*$C187/Setup!$B$17+INDEX('5N inverse'!$A$21:$Y$21,1,'5N mesh'!$B$7+1)*Setup!$B$22</f>
        <v>0</v>
      </c>
      <c r="X187" s="0" t="n">
        <f aca="false">SUMPRODUCT('5N inverse'!$A$22:$Y$22,'5N mesh'!$B$37:$Z$37,$E186:$AC186)+'5N inverse'!$A$22*$C187/Setup!$B$17+INDEX('5N inverse'!$A$22:$Y$22,1,'5N mesh'!$B$7+1)*Setup!$B$22</f>
        <v>0</v>
      </c>
      <c r="Y187" s="0" t="n">
        <f aca="false">SUMPRODUCT('5N inverse'!$A$23:$Y$23,'5N mesh'!$B$37:$Z$37,$E186:$AC186)+'5N inverse'!$A$23*$C187/Setup!$B$17+INDEX('5N inverse'!$A$23:$Y$23,1,'5N mesh'!$B$7+1)*Setup!$B$22</f>
        <v>0</v>
      </c>
      <c r="Z187" s="0" t="n">
        <f aca="false">SUMPRODUCT('5N inverse'!$A$24:$Y$24,'5N mesh'!$B$37:$Z$37,$E186:$AC186)+'5N inverse'!$A$24*$C187/Setup!$B$17+INDEX('5N inverse'!$A$24:$Y$24,1,'5N mesh'!$B$7+1)*Setup!$B$22</f>
        <v>0</v>
      </c>
      <c r="AA187" s="0" t="n">
        <f aca="false">SUMPRODUCT('5N inverse'!$A$25:$Y$25,'5N mesh'!$B$37:$Z$37,$E186:$AC186)+'5N inverse'!$A$25*$C187/Setup!$B$17+INDEX('5N inverse'!$A$25:$Y$25,1,'5N mesh'!$B$7+1)*Setup!$B$22</f>
        <v>0</v>
      </c>
      <c r="AB187" s="0" t="n">
        <f aca="false">SUMPRODUCT('5N inverse'!$A$26:$Y$26,'5N mesh'!$B$37:$Z$37,$E186:$AC186)+'5N inverse'!$A$26*$C187/Setup!$B$17+INDEX('5N inverse'!$A$26:$Y$26,1,'5N mesh'!$B$7+1)*Setup!$B$22</f>
        <v>0</v>
      </c>
      <c r="AC187" s="0" t="n">
        <f aca="false">SUMPRODUCT('5N inverse'!$A$27:$Y$27,'5N mesh'!$B$37:$Z$37,$E186:$AC186)+'5N inverse'!$A$27*$C187/Setup!$B$17+INDEX('5N inverse'!$A$27:$Y$27,1,'5N mesh'!$B$7+1)*Setup!$B$22</f>
        <v>0</v>
      </c>
    </row>
    <row r="188" customFormat="false" ht="15" hidden="false" customHeight="false" outlineLevel="0" collapsed="false">
      <c r="A188" s="0" t="n">
        <v>183</v>
      </c>
      <c r="B188" s="0" t="n">
        <f aca="false">A188*Setup!$B$11/3600</f>
        <v>15.25</v>
      </c>
      <c r="C188" s="0" t="n">
        <f aca="false">Setup!$B$7+Setup!$B$8*COS(2*PI()*(B188-Setup!$B$9)/24)</f>
        <v>27.9231411216129</v>
      </c>
      <c r="D188" s="0" t="n">
        <f aca="false">(C188-E188)/Setup!$B$17</f>
        <v>32.8514470198153</v>
      </c>
      <c r="E188" s="0" t="n">
        <f aca="false">SUMPRODUCT('5N inverse'!$A$3:$Y$3,'5N mesh'!$B$37:$Z$37,$E187:$AC187)+'5N inverse'!$A$3*$C188/Setup!$B$17+INDEX('5N inverse'!$A$3:$Y$3,1,'5N mesh'!$B$7+1)*Setup!$B$22</f>
        <v>23.6524530090369</v>
      </c>
      <c r="F188" s="0" t="n">
        <f aca="false">SUMPRODUCT('5N inverse'!$A$4:$Y$4,'5N mesh'!$B$37:$Z$37,$E187:$AC187)+'5N inverse'!$A$4*$C188/Setup!$B$17+INDEX('5N inverse'!$A$4:$Y$4,1,'5N mesh'!$B$7+1)*Setup!$B$22</f>
        <v>22.2208080439219</v>
      </c>
      <c r="G188" s="0" t="n">
        <f aca="false">SUMPRODUCT('5N inverse'!$A$5:$Y$5,'5N mesh'!$B$37:$Z$37,$E187:$AC187)+'5N inverse'!$A$5*$C188/Setup!$B$17+INDEX('5N inverse'!$A$5:$Y$5,1,'5N mesh'!$B$7+1)*Setup!$B$22</f>
        <v>19.3575181136917</v>
      </c>
      <c r="H188" s="0" t="n">
        <f aca="false">SUMPRODUCT('5N inverse'!$A$6:$Y$6,'5N mesh'!$B$37:$Z$37,$E187:$AC187)+'5N inverse'!$A$6*$C188/Setup!$B$17+INDEX('5N inverse'!$A$6:$Y$6,1,'5N mesh'!$B$7+1)*Setup!$B$22</f>
        <v>16.4942281834615</v>
      </c>
      <c r="I188" s="0" t="n">
        <f aca="false">SUMPRODUCT('5N inverse'!$A$7:$Y$7,'5N mesh'!$B$37:$Z$37,$E187:$AC187)+'5N inverse'!$A$7*$C188/Setup!$B$17+INDEX('5N inverse'!$A$7:$Y$7,1,'5N mesh'!$B$7+1)*Setup!$B$22</f>
        <v>15.0625832183464</v>
      </c>
      <c r="J188" s="0" t="n">
        <f aca="false">SUMPRODUCT('5N inverse'!$A$8:$Y$8,'5N mesh'!$B$37:$Z$37,$E187:$AC187)+'5N inverse'!$A$8*$C188/Setup!$B$17+INDEX('5N inverse'!$A$8:$Y$8,1,'5N mesh'!$B$7+1)*Setup!$B$22</f>
        <v>0</v>
      </c>
      <c r="K188" s="0" t="n">
        <f aca="false">SUMPRODUCT('5N inverse'!$A$9:$Y$9,'5N mesh'!$B$37:$Z$37,$E187:$AC187)+'5N inverse'!$A$9*$C188/Setup!$B$17+INDEX('5N inverse'!$A$9:$Y$9,1,'5N mesh'!$B$7+1)*Setup!$B$22</f>
        <v>0</v>
      </c>
      <c r="L188" s="0" t="n">
        <f aca="false">SUMPRODUCT('5N inverse'!$A$10:$Y$10,'5N mesh'!$B$37:$Z$37,$E187:$AC187)+'5N inverse'!$A$10*$C188/Setup!$B$17+INDEX('5N inverse'!$A$10:$Y$10,1,'5N mesh'!$B$7+1)*Setup!$B$22</f>
        <v>0</v>
      </c>
      <c r="M188" s="0" t="n">
        <f aca="false">SUMPRODUCT('5N inverse'!$A$11:$Y$11,'5N mesh'!$B$37:$Z$37,$E187:$AC187)+'5N inverse'!$A$11*$C188/Setup!$B$17+INDEX('5N inverse'!$A$11:$Y$11,1,'5N mesh'!$B$7+1)*Setup!$B$22</f>
        <v>0</v>
      </c>
      <c r="N188" s="0" t="n">
        <f aca="false">SUMPRODUCT('5N inverse'!$A$12:$Y$12,'5N mesh'!$B$37:$Z$37,$E187:$AC187)+'5N inverse'!$A$12*$C188/Setup!$B$17+INDEX('5N inverse'!$A$12:$Y$12,1,'5N mesh'!$B$7+1)*Setup!$B$22</f>
        <v>0</v>
      </c>
      <c r="O188" s="0" t="n">
        <f aca="false">SUMPRODUCT('5N inverse'!$A$13:$Y$13,'5N mesh'!$B$37:$Z$37,$E187:$AC187)+'5N inverse'!$A$13*$C188/Setup!$B$17+INDEX('5N inverse'!$A$13:$Y$13,1,'5N mesh'!$B$7+1)*Setup!$B$22</f>
        <v>0</v>
      </c>
      <c r="P188" s="0" t="n">
        <f aca="false">SUMPRODUCT('5N inverse'!$A$14:$Y$14,'5N mesh'!$B$37:$Z$37,$E187:$AC187)+'5N inverse'!$A$14*$C188/Setup!$B$17+INDEX('5N inverse'!$A$14:$Y$14,1,'5N mesh'!$B$7+1)*Setup!$B$22</f>
        <v>0</v>
      </c>
      <c r="Q188" s="0" t="n">
        <f aca="false">SUMPRODUCT('5N inverse'!$A$15:$Y$15,'5N mesh'!$B$37:$Z$37,$E187:$AC187)+'5N inverse'!$A$15*$C188/Setup!$B$17+INDEX('5N inverse'!$A$15:$Y$15,1,'5N mesh'!$B$7+1)*Setup!$B$22</f>
        <v>0</v>
      </c>
      <c r="R188" s="0" t="n">
        <f aca="false">SUMPRODUCT('5N inverse'!$A$16:$Y$16,'5N mesh'!$B$37:$Z$37,$E187:$AC187)+'5N inverse'!$A$16*$C188/Setup!$B$17+INDEX('5N inverse'!$A$16:$Y$16,1,'5N mesh'!$B$7+1)*Setup!$B$22</f>
        <v>0</v>
      </c>
      <c r="S188" s="0" t="n">
        <f aca="false">SUMPRODUCT('5N inverse'!$A$17:$Y$17,'5N mesh'!$B$37:$Z$37,$E187:$AC187)+'5N inverse'!$A$17*$C188/Setup!$B$17+INDEX('5N inverse'!$A$17:$Y$17,1,'5N mesh'!$B$7+1)*Setup!$B$22</f>
        <v>0</v>
      </c>
      <c r="T188" s="0" t="n">
        <f aca="false">SUMPRODUCT('5N inverse'!$A$18:$Y$18,'5N mesh'!$B$37:$Z$37,$E187:$AC187)+'5N inverse'!$A$18*$C188/Setup!$B$17+INDEX('5N inverse'!$A$18:$Y$18,1,'5N mesh'!$B$7+1)*Setup!$B$22</f>
        <v>0</v>
      </c>
      <c r="U188" s="0" t="n">
        <f aca="false">SUMPRODUCT('5N inverse'!$A$19:$Y$19,'5N mesh'!$B$37:$Z$37,$E187:$AC187)+'5N inverse'!$A$19*$C188/Setup!$B$17+INDEX('5N inverse'!$A$19:$Y$19,1,'5N mesh'!$B$7+1)*Setup!$B$22</f>
        <v>0</v>
      </c>
      <c r="V188" s="0" t="n">
        <f aca="false">SUMPRODUCT('5N inverse'!$A$20:$Y$20,'5N mesh'!$B$37:$Z$37,$E187:$AC187)+'5N inverse'!$A$20*$C188/Setup!$B$17+INDEX('5N inverse'!$A$20:$Y$20,1,'5N mesh'!$B$7+1)*Setup!$B$22</f>
        <v>0</v>
      </c>
      <c r="W188" s="0" t="n">
        <f aca="false">SUMPRODUCT('5N inverse'!$A$21:$Y$21,'5N mesh'!$B$37:$Z$37,$E187:$AC187)+'5N inverse'!$A$21*$C188/Setup!$B$17+INDEX('5N inverse'!$A$21:$Y$21,1,'5N mesh'!$B$7+1)*Setup!$B$22</f>
        <v>0</v>
      </c>
      <c r="X188" s="0" t="n">
        <f aca="false">SUMPRODUCT('5N inverse'!$A$22:$Y$22,'5N mesh'!$B$37:$Z$37,$E187:$AC187)+'5N inverse'!$A$22*$C188/Setup!$B$17+INDEX('5N inverse'!$A$22:$Y$22,1,'5N mesh'!$B$7+1)*Setup!$B$22</f>
        <v>0</v>
      </c>
      <c r="Y188" s="0" t="n">
        <f aca="false">SUMPRODUCT('5N inverse'!$A$23:$Y$23,'5N mesh'!$B$37:$Z$37,$E187:$AC187)+'5N inverse'!$A$23*$C188/Setup!$B$17+INDEX('5N inverse'!$A$23:$Y$23,1,'5N mesh'!$B$7+1)*Setup!$B$22</f>
        <v>0</v>
      </c>
      <c r="Z188" s="0" t="n">
        <f aca="false">SUMPRODUCT('5N inverse'!$A$24:$Y$24,'5N mesh'!$B$37:$Z$37,$E187:$AC187)+'5N inverse'!$A$24*$C188/Setup!$B$17+INDEX('5N inverse'!$A$24:$Y$24,1,'5N mesh'!$B$7+1)*Setup!$B$22</f>
        <v>0</v>
      </c>
      <c r="AA188" s="0" t="n">
        <f aca="false">SUMPRODUCT('5N inverse'!$A$25:$Y$25,'5N mesh'!$B$37:$Z$37,$E187:$AC187)+'5N inverse'!$A$25*$C188/Setup!$B$17+INDEX('5N inverse'!$A$25:$Y$25,1,'5N mesh'!$B$7+1)*Setup!$B$22</f>
        <v>0</v>
      </c>
      <c r="AB188" s="0" t="n">
        <f aca="false">SUMPRODUCT('5N inverse'!$A$26:$Y$26,'5N mesh'!$B$37:$Z$37,$E187:$AC187)+'5N inverse'!$A$26*$C188/Setup!$B$17+INDEX('5N inverse'!$A$26:$Y$26,1,'5N mesh'!$B$7+1)*Setup!$B$22</f>
        <v>0</v>
      </c>
      <c r="AC188" s="0" t="n">
        <f aca="false">SUMPRODUCT('5N inverse'!$A$27:$Y$27,'5N mesh'!$B$37:$Z$37,$E187:$AC187)+'5N inverse'!$A$27*$C188/Setup!$B$17+INDEX('5N inverse'!$A$27:$Y$27,1,'5N mesh'!$B$7+1)*Setup!$B$22</f>
        <v>0</v>
      </c>
    </row>
    <row r="189" customFormat="false" ht="15" hidden="false" customHeight="false" outlineLevel="0" collapsed="false">
      <c r="A189" s="0" t="n">
        <v>184</v>
      </c>
      <c r="B189" s="0" t="n">
        <f aca="false">A189*Setup!$B$11/3600</f>
        <v>15.3333333333333</v>
      </c>
      <c r="C189" s="0" t="n">
        <f aca="false">Setup!$B$7+Setup!$B$8*COS(2*PI()*(B189-Setup!$B$9)/24)</f>
        <v>27.9392310120488</v>
      </c>
      <c r="D189" s="0" t="n">
        <f aca="false">(C189-E189)/Setup!$B$17</f>
        <v>32.5725312024625</v>
      </c>
      <c r="E189" s="0" t="n">
        <f aca="false">SUMPRODUCT('5N inverse'!$A$3:$Y$3,'5N mesh'!$B$37:$Z$37,$E188:$AC188)+'5N inverse'!$A$3*$C189/Setup!$B$17+INDEX('5N inverse'!$A$3:$Y$3,1,'5N mesh'!$B$7+1)*Setup!$B$22</f>
        <v>23.7048019557287</v>
      </c>
      <c r="F189" s="0" t="n">
        <f aca="false">SUMPRODUCT('5N inverse'!$A$4:$Y$4,'5N mesh'!$B$37:$Z$37,$E188:$AC188)+'5N inverse'!$A$4*$C189/Setup!$B$17+INDEX('5N inverse'!$A$4:$Y$4,1,'5N mesh'!$B$7+1)*Setup!$B$22</f>
        <v>22.2645104564686</v>
      </c>
      <c r="G189" s="0" t="n">
        <f aca="false">SUMPRODUCT('5N inverse'!$A$5:$Y$5,'5N mesh'!$B$37:$Z$37,$E188:$AC188)+'5N inverse'!$A$5*$C189/Setup!$B$17+INDEX('5N inverse'!$A$5:$Y$5,1,'5N mesh'!$B$7+1)*Setup!$B$22</f>
        <v>19.3839274579483</v>
      </c>
      <c r="H189" s="0" t="n">
        <f aca="false">SUMPRODUCT('5N inverse'!$A$6:$Y$6,'5N mesh'!$B$37:$Z$37,$E188:$AC188)+'5N inverse'!$A$6*$C189/Setup!$B$17+INDEX('5N inverse'!$A$6:$Y$6,1,'5N mesh'!$B$7+1)*Setup!$B$22</f>
        <v>16.503344459428</v>
      </c>
      <c r="I189" s="0" t="n">
        <f aca="false">SUMPRODUCT('5N inverse'!$A$7:$Y$7,'5N mesh'!$B$37:$Z$37,$E188:$AC188)+'5N inverse'!$A$7*$C189/Setup!$B$17+INDEX('5N inverse'!$A$7:$Y$7,1,'5N mesh'!$B$7+1)*Setup!$B$22</f>
        <v>15.0630529601679</v>
      </c>
      <c r="J189" s="0" t="n">
        <f aca="false">SUMPRODUCT('5N inverse'!$A$8:$Y$8,'5N mesh'!$B$37:$Z$37,$E188:$AC188)+'5N inverse'!$A$8*$C189/Setup!$B$17+INDEX('5N inverse'!$A$8:$Y$8,1,'5N mesh'!$B$7+1)*Setup!$B$22</f>
        <v>0</v>
      </c>
      <c r="K189" s="0" t="n">
        <f aca="false">SUMPRODUCT('5N inverse'!$A$9:$Y$9,'5N mesh'!$B$37:$Z$37,$E188:$AC188)+'5N inverse'!$A$9*$C189/Setup!$B$17+INDEX('5N inverse'!$A$9:$Y$9,1,'5N mesh'!$B$7+1)*Setup!$B$22</f>
        <v>0</v>
      </c>
      <c r="L189" s="0" t="n">
        <f aca="false">SUMPRODUCT('5N inverse'!$A$10:$Y$10,'5N mesh'!$B$37:$Z$37,$E188:$AC188)+'5N inverse'!$A$10*$C189/Setup!$B$17+INDEX('5N inverse'!$A$10:$Y$10,1,'5N mesh'!$B$7+1)*Setup!$B$22</f>
        <v>0</v>
      </c>
      <c r="M189" s="0" t="n">
        <f aca="false">SUMPRODUCT('5N inverse'!$A$11:$Y$11,'5N mesh'!$B$37:$Z$37,$E188:$AC188)+'5N inverse'!$A$11*$C189/Setup!$B$17+INDEX('5N inverse'!$A$11:$Y$11,1,'5N mesh'!$B$7+1)*Setup!$B$22</f>
        <v>0</v>
      </c>
      <c r="N189" s="0" t="n">
        <f aca="false">SUMPRODUCT('5N inverse'!$A$12:$Y$12,'5N mesh'!$B$37:$Z$37,$E188:$AC188)+'5N inverse'!$A$12*$C189/Setup!$B$17+INDEX('5N inverse'!$A$12:$Y$12,1,'5N mesh'!$B$7+1)*Setup!$B$22</f>
        <v>0</v>
      </c>
      <c r="O189" s="0" t="n">
        <f aca="false">SUMPRODUCT('5N inverse'!$A$13:$Y$13,'5N mesh'!$B$37:$Z$37,$E188:$AC188)+'5N inverse'!$A$13*$C189/Setup!$B$17+INDEX('5N inverse'!$A$13:$Y$13,1,'5N mesh'!$B$7+1)*Setup!$B$22</f>
        <v>0</v>
      </c>
      <c r="P189" s="0" t="n">
        <f aca="false">SUMPRODUCT('5N inverse'!$A$14:$Y$14,'5N mesh'!$B$37:$Z$37,$E188:$AC188)+'5N inverse'!$A$14*$C189/Setup!$B$17+INDEX('5N inverse'!$A$14:$Y$14,1,'5N mesh'!$B$7+1)*Setup!$B$22</f>
        <v>0</v>
      </c>
      <c r="Q189" s="0" t="n">
        <f aca="false">SUMPRODUCT('5N inverse'!$A$15:$Y$15,'5N mesh'!$B$37:$Z$37,$E188:$AC188)+'5N inverse'!$A$15*$C189/Setup!$B$17+INDEX('5N inverse'!$A$15:$Y$15,1,'5N mesh'!$B$7+1)*Setup!$B$22</f>
        <v>0</v>
      </c>
      <c r="R189" s="0" t="n">
        <f aca="false">SUMPRODUCT('5N inverse'!$A$16:$Y$16,'5N mesh'!$B$37:$Z$37,$E188:$AC188)+'5N inverse'!$A$16*$C189/Setup!$B$17+INDEX('5N inverse'!$A$16:$Y$16,1,'5N mesh'!$B$7+1)*Setup!$B$22</f>
        <v>0</v>
      </c>
      <c r="S189" s="0" t="n">
        <f aca="false">SUMPRODUCT('5N inverse'!$A$17:$Y$17,'5N mesh'!$B$37:$Z$37,$E188:$AC188)+'5N inverse'!$A$17*$C189/Setup!$B$17+INDEX('5N inverse'!$A$17:$Y$17,1,'5N mesh'!$B$7+1)*Setup!$B$22</f>
        <v>0</v>
      </c>
      <c r="T189" s="0" t="n">
        <f aca="false">SUMPRODUCT('5N inverse'!$A$18:$Y$18,'5N mesh'!$B$37:$Z$37,$E188:$AC188)+'5N inverse'!$A$18*$C189/Setup!$B$17+INDEX('5N inverse'!$A$18:$Y$18,1,'5N mesh'!$B$7+1)*Setup!$B$22</f>
        <v>0</v>
      </c>
      <c r="U189" s="0" t="n">
        <f aca="false">SUMPRODUCT('5N inverse'!$A$19:$Y$19,'5N mesh'!$B$37:$Z$37,$E188:$AC188)+'5N inverse'!$A$19*$C189/Setup!$B$17+INDEX('5N inverse'!$A$19:$Y$19,1,'5N mesh'!$B$7+1)*Setup!$B$22</f>
        <v>0</v>
      </c>
      <c r="V189" s="0" t="n">
        <f aca="false">SUMPRODUCT('5N inverse'!$A$20:$Y$20,'5N mesh'!$B$37:$Z$37,$E188:$AC188)+'5N inverse'!$A$20*$C189/Setup!$B$17+INDEX('5N inverse'!$A$20:$Y$20,1,'5N mesh'!$B$7+1)*Setup!$B$22</f>
        <v>0</v>
      </c>
      <c r="W189" s="0" t="n">
        <f aca="false">SUMPRODUCT('5N inverse'!$A$21:$Y$21,'5N mesh'!$B$37:$Z$37,$E188:$AC188)+'5N inverse'!$A$21*$C189/Setup!$B$17+INDEX('5N inverse'!$A$21:$Y$21,1,'5N mesh'!$B$7+1)*Setup!$B$22</f>
        <v>0</v>
      </c>
      <c r="X189" s="0" t="n">
        <f aca="false">SUMPRODUCT('5N inverse'!$A$22:$Y$22,'5N mesh'!$B$37:$Z$37,$E188:$AC188)+'5N inverse'!$A$22*$C189/Setup!$B$17+INDEX('5N inverse'!$A$22:$Y$22,1,'5N mesh'!$B$7+1)*Setup!$B$22</f>
        <v>0</v>
      </c>
      <c r="Y189" s="0" t="n">
        <f aca="false">SUMPRODUCT('5N inverse'!$A$23:$Y$23,'5N mesh'!$B$37:$Z$37,$E188:$AC188)+'5N inverse'!$A$23*$C189/Setup!$B$17+INDEX('5N inverse'!$A$23:$Y$23,1,'5N mesh'!$B$7+1)*Setup!$B$22</f>
        <v>0</v>
      </c>
      <c r="Z189" s="0" t="n">
        <f aca="false">SUMPRODUCT('5N inverse'!$A$24:$Y$24,'5N mesh'!$B$37:$Z$37,$E188:$AC188)+'5N inverse'!$A$24*$C189/Setup!$B$17+INDEX('5N inverse'!$A$24:$Y$24,1,'5N mesh'!$B$7+1)*Setup!$B$22</f>
        <v>0</v>
      </c>
      <c r="AA189" s="0" t="n">
        <f aca="false">SUMPRODUCT('5N inverse'!$A$25:$Y$25,'5N mesh'!$B$37:$Z$37,$E188:$AC188)+'5N inverse'!$A$25*$C189/Setup!$B$17+INDEX('5N inverse'!$A$25:$Y$25,1,'5N mesh'!$B$7+1)*Setup!$B$22</f>
        <v>0</v>
      </c>
      <c r="AB189" s="0" t="n">
        <f aca="false">SUMPRODUCT('5N inverse'!$A$26:$Y$26,'5N mesh'!$B$37:$Z$37,$E188:$AC188)+'5N inverse'!$A$26*$C189/Setup!$B$17+INDEX('5N inverse'!$A$26:$Y$26,1,'5N mesh'!$B$7+1)*Setup!$B$22</f>
        <v>0</v>
      </c>
      <c r="AC189" s="0" t="n">
        <f aca="false">SUMPRODUCT('5N inverse'!$A$27:$Y$27,'5N mesh'!$B$37:$Z$37,$E188:$AC188)+'5N inverse'!$A$27*$C189/Setup!$B$17+INDEX('5N inverse'!$A$27:$Y$27,1,'5N mesh'!$B$7+1)*Setup!$B$22</f>
        <v>0</v>
      </c>
    </row>
    <row r="190" customFormat="false" ht="15" hidden="false" customHeight="false" outlineLevel="0" collapsed="false">
      <c r="A190" s="0" t="n">
        <v>185</v>
      </c>
      <c r="B190" s="0" t="n">
        <f aca="false">A190*Setup!$B$11/3600</f>
        <v>15.4166666666667</v>
      </c>
      <c r="C190" s="0" t="n">
        <f aca="false">Setup!$B$7+Setup!$B$8*COS(2*PI()*(B190-Setup!$B$9)/24)</f>
        <v>27.953446041871</v>
      </c>
      <c r="D190" s="0" t="n">
        <f aca="false">(C190-E190)/Setup!$B$17</f>
        <v>32.2831311311005</v>
      </c>
      <c r="E190" s="0" t="n">
        <f aca="false">SUMPRODUCT('5N inverse'!$A$3:$Y$3,'5N mesh'!$B$37:$Z$37,$E189:$AC189)+'5N inverse'!$A$3*$C190/Setup!$B$17+INDEX('5N inverse'!$A$3:$Y$3,1,'5N mesh'!$B$7+1)*Setup!$B$22</f>
        <v>23.756638994828</v>
      </c>
      <c r="F190" s="0" t="n">
        <f aca="false">SUMPRODUCT('5N inverse'!$A$4:$Y$4,'5N mesh'!$B$37:$Z$37,$E189:$AC189)+'5N inverse'!$A$4*$C190/Setup!$B$17+INDEX('5N inverse'!$A$4:$Y$4,1,'5N mesh'!$B$7+1)*Setup!$B$22</f>
        <v>22.3077860791636</v>
      </c>
      <c r="G190" s="0" t="n">
        <f aca="false">SUMPRODUCT('5N inverse'!$A$5:$Y$5,'5N mesh'!$B$37:$Z$37,$E189:$AC189)+'5N inverse'!$A$5*$C190/Setup!$B$17+INDEX('5N inverse'!$A$5:$Y$5,1,'5N mesh'!$B$7+1)*Setup!$B$22</f>
        <v>19.4100802478349</v>
      </c>
      <c r="H190" s="0" t="n">
        <f aca="false">SUMPRODUCT('5N inverse'!$A$6:$Y$6,'5N mesh'!$B$37:$Z$37,$E189:$AC189)+'5N inverse'!$A$6*$C190/Setup!$B$17+INDEX('5N inverse'!$A$6:$Y$6,1,'5N mesh'!$B$7+1)*Setup!$B$22</f>
        <v>16.5123744165061</v>
      </c>
      <c r="I190" s="0" t="n">
        <f aca="false">SUMPRODUCT('5N inverse'!$A$7:$Y$7,'5N mesh'!$B$37:$Z$37,$E189:$AC189)+'5N inverse'!$A$7*$C190/Setup!$B$17+INDEX('5N inverse'!$A$7:$Y$7,1,'5N mesh'!$B$7+1)*Setup!$B$22</f>
        <v>15.0635215008418</v>
      </c>
      <c r="J190" s="0" t="n">
        <f aca="false">SUMPRODUCT('5N inverse'!$A$8:$Y$8,'5N mesh'!$B$37:$Z$37,$E189:$AC189)+'5N inverse'!$A$8*$C190/Setup!$B$17+INDEX('5N inverse'!$A$8:$Y$8,1,'5N mesh'!$B$7+1)*Setup!$B$22</f>
        <v>0</v>
      </c>
      <c r="K190" s="0" t="n">
        <f aca="false">SUMPRODUCT('5N inverse'!$A$9:$Y$9,'5N mesh'!$B$37:$Z$37,$E189:$AC189)+'5N inverse'!$A$9*$C190/Setup!$B$17+INDEX('5N inverse'!$A$9:$Y$9,1,'5N mesh'!$B$7+1)*Setup!$B$22</f>
        <v>0</v>
      </c>
      <c r="L190" s="0" t="n">
        <f aca="false">SUMPRODUCT('5N inverse'!$A$10:$Y$10,'5N mesh'!$B$37:$Z$37,$E189:$AC189)+'5N inverse'!$A$10*$C190/Setup!$B$17+INDEX('5N inverse'!$A$10:$Y$10,1,'5N mesh'!$B$7+1)*Setup!$B$22</f>
        <v>0</v>
      </c>
      <c r="M190" s="0" t="n">
        <f aca="false">SUMPRODUCT('5N inverse'!$A$11:$Y$11,'5N mesh'!$B$37:$Z$37,$E189:$AC189)+'5N inverse'!$A$11*$C190/Setup!$B$17+INDEX('5N inverse'!$A$11:$Y$11,1,'5N mesh'!$B$7+1)*Setup!$B$22</f>
        <v>0</v>
      </c>
      <c r="N190" s="0" t="n">
        <f aca="false">SUMPRODUCT('5N inverse'!$A$12:$Y$12,'5N mesh'!$B$37:$Z$37,$E189:$AC189)+'5N inverse'!$A$12*$C190/Setup!$B$17+INDEX('5N inverse'!$A$12:$Y$12,1,'5N mesh'!$B$7+1)*Setup!$B$22</f>
        <v>0</v>
      </c>
      <c r="O190" s="0" t="n">
        <f aca="false">SUMPRODUCT('5N inverse'!$A$13:$Y$13,'5N mesh'!$B$37:$Z$37,$E189:$AC189)+'5N inverse'!$A$13*$C190/Setup!$B$17+INDEX('5N inverse'!$A$13:$Y$13,1,'5N mesh'!$B$7+1)*Setup!$B$22</f>
        <v>0</v>
      </c>
      <c r="P190" s="0" t="n">
        <f aca="false">SUMPRODUCT('5N inverse'!$A$14:$Y$14,'5N mesh'!$B$37:$Z$37,$E189:$AC189)+'5N inverse'!$A$14*$C190/Setup!$B$17+INDEX('5N inverse'!$A$14:$Y$14,1,'5N mesh'!$B$7+1)*Setup!$B$22</f>
        <v>0</v>
      </c>
      <c r="Q190" s="0" t="n">
        <f aca="false">SUMPRODUCT('5N inverse'!$A$15:$Y$15,'5N mesh'!$B$37:$Z$37,$E189:$AC189)+'5N inverse'!$A$15*$C190/Setup!$B$17+INDEX('5N inverse'!$A$15:$Y$15,1,'5N mesh'!$B$7+1)*Setup!$B$22</f>
        <v>0</v>
      </c>
      <c r="R190" s="0" t="n">
        <f aca="false">SUMPRODUCT('5N inverse'!$A$16:$Y$16,'5N mesh'!$B$37:$Z$37,$E189:$AC189)+'5N inverse'!$A$16*$C190/Setup!$B$17+INDEX('5N inverse'!$A$16:$Y$16,1,'5N mesh'!$B$7+1)*Setup!$B$22</f>
        <v>0</v>
      </c>
      <c r="S190" s="0" t="n">
        <f aca="false">SUMPRODUCT('5N inverse'!$A$17:$Y$17,'5N mesh'!$B$37:$Z$37,$E189:$AC189)+'5N inverse'!$A$17*$C190/Setup!$B$17+INDEX('5N inverse'!$A$17:$Y$17,1,'5N mesh'!$B$7+1)*Setup!$B$22</f>
        <v>0</v>
      </c>
      <c r="T190" s="0" t="n">
        <f aca="false">SUMPRODUCT('5N inverse'!$A$18:$Y$18,'5N mesh'!$B$37:$Z$37,$E189:$AC189)+'5N inverse'!$A$18*$C190/Setup!$B$17+INDEX('5N inverse'!$A$18:$Y$18,1,'5N mesh'!$B$7+1)*Setup!$B$22</f>
        <v>0</v>
      </c>
      <c r="U190" s="0" t="n">
        <f aca="false">SUMPRODUCT('5N inverse'!$A$19:$Y$19,'5N mesh'!$B$37:$Z$37,$E189:$AC189)+'5N inverse'!$A$19*$C190/Setup!$B$17+INDEX('5N inverse'!$A$19:$Y$19,1,'5N mesh'!$B$7+1)*Setup!$B$22</f>
        <v>0</v>
      </c>
      <c r="V190" s="0" t="n">
        <f aca="false">SUMPRODUCT('5N inverse'!$A$20:$Y$20,'5N mesh'!$B$37:$Z$37,$E189:$AC189)+'5N inverse'!$A$20*$C190/Setup!$B$17+INDEX('5N inverse'!$A$20:$Y$20,1,'5N mesh'!$B$7+1)*Setup!$B$22</f>
        <v>0</v>
      </c>
      <c r="W190" s="0" t="n">
        <f aca="false">SUMPRODUCT('5N inverse'!$A$21:$Y$21,'5N mesh'!$B$37:$Z$37,$E189:$AC189)+'5N inverse'!$A$21*$C190/Setup!$B$17+INDEX('5N inverse'!$A$21:$Y$21,1,'5N mesh'!$B$7+1)*Setup!$B$22</f>
        <v>0</v>
      </c>
      <c r="X190" s="0" t="n">
        <f aca="false">SUMPRODUCT('5N inverse'!$A$22:$Y$22,'5N mesh'!$B$37:$Z$37,$E189:$AC189)+'5N inverse'!$A$22*$C190/Setup!$B$17+INDEX('5N inverse'!$A$22:$Y$22,1,'5N mesh'!$B$7+1)*Setup!$B$22</f>
        <v>0</v>
      </c>
      <c r="Y190" s="0" t="n">
        <f aca="false">SUMPRODUCT('5N inverse'!$A$23:$Y$23,'5N mesh'!$B$37:$Z$37,$E189:$AC189)+'5N inverse'!$A$23*$C190/Setup!$B$17+INDEX('5N inverse'!$A$23:$Y$23,1,'5N mesh'!$B$7+1)*Setup!$B$22</f>
        <v>0</v>
      </c>
      <c r="Z190" s="0" t="n">
        <f aca="false">SUMPRODUCT('5N inverse'!$A$24:$Y$24,'5N mesh'!$B$37:$Z$37,$E189:$AC189)+'5N inverse'!$A$24*$C190/Setup!$B$17+INDEX('5N inverse'!$A$24:$Y$24,1,'5N mesh'!$B$7+1)*Setup!$B$22</f>
        <v>0</v>
      </c>
      <c r="AA190" s="0" t="n">
        <f aca="false">SUMPRODUCT('5N inverse'!$A$25:$Y$25,'5N mesh'!$B$37:$Z$37,$E189:$AC189)+'5N inverse'!$A$25*$C190/Setup!$B$17+INDEX('5N inverse'!$A$25:$Y$25,1,'5N mesh'!$B$7+1)*Setup!$B$22</f>
        <v>0</v>
      </c>
      <c r="AB190" s="0" t="n">
        <f aca="false">SUMPRODUCT('5N inverse'!$A$26:$Y$26,'5N mesh'!$B$37:$Z$37,$E189:$AC189)+'5N inverse'!$A$26*$C190/Setup!$B$17+INDEX('5N inverse'!$A$26:$Y$26,1,'5N mesh'!$B$7+1)*Setup!$B$22</f>
        <v>0</v>
      </c>
      <c r="AC190" s="0" t="n">
        <f aca="false">SUMPRODUCT('5N inverse'!$A$27:$Y$27,'5N mesh'!$B$37:$Z$37,$E189:$AC189)+'5N inverse'!$A$27*$C190/Setup!$B$17+INDEX('5N inverse'!$A$27:$Y$27,1,'5N mesh'!$B$7+1)*Setup!$B$22</f>
        <v>0</v>
      </c>
    </row>
    <row r="191" customFormat="false" ht="15" hidden="false" customHeight="false" outlineLevel="0" collapsed="false">
      <c r="A191" s="0" t="n">
        <v>186</v>
      </c>
      <c r="B191" s="0" t="n">
        <f aca="false">A191*Setup!$B$11/3600</f>
        <v>15.5</v>
      </c>
      <c r="C191" s="0" t="n">
        <f aca="false">Setup!$B$7+Setup!$B$8*COS(2*PI()*(B191-Setup!$B$9)/24)</f>
        <v>27.9657794454952</v>
      </c>
      <c r="D191" s="0" t="n">
        <f aca="false">(C191-E191)/Setup!$B$17</f>
        <v>31.9833296210936</v>
      </c>
      <c r="E191" s="0" t="n">
        <f aca="false">SUMPRODUCT('5N inverse'!$A$3:$Y$3,'5N mesh'!$B$37:$Z$37,$E190:$AC190)+'5N inverse'!$A$3*$C191/Setup!$B$17+INDEX('5N inverse'!$A$3:$Y$3,1,'5N mesh'!$B$7+1)*Setup!$B$22</f>
        <v>23.8079465947531</v>
      </c>
      <c r="F191" s="0" t="n">
        <f aca="false">SUMPRODUCT('5N inverse'!$A$4:$Y$4,'5N mesh'!$B$37:$Z$37,$E190:$AC190)+'5N inverse'!$A$4*$C191/Setup!$B$17+INDEX('5N inverse'!$A$4:$Y$4,1,'5N mesh'!$B$7+1)*Setup!$B$22</f>
        <v>22.3506202797061</v>
      </c>
      <c r="G191" s="0" t="n">
        <f aca="false">SUMPRODUCT('5N inverse'!$A$5:$Y$5,'5N mesh'!$B$37:$Z$37,$E190:$AC190)+'5N inverse'!$A$5*$C191/Setup!$B$17+INDEX('5N inverse'!$A$5:$Y$5,1,'5N mesh'!$B$7+1)*Setup!$B$22</f>
        <v>19.4359676496122</v>
      </c>
      <c r="H191" s="0" t="n">
        <f aca="false">SUMPRODUCT('5N inverse'!$A$6:$Y$6,'5N mesh'!$B$37:$Z$37,$E190:$AC190)+'5N inverse'!$A$6*$C191/Setup!$B$17+INDEX('5N inverse'!$A$6:$Y$6,1,'5N mesh'!$B$7+1)*Setup!$B$22</f>
        <v>16.5213150195182</v>
      </c>
      <c r="I191" s="0" t="n">
        <f aca="false">SUMPRODUCT('5N inverse'!$A$7:$Y$7,'5N mesh'!$B$37:$Z$37,$E190:$AC190)+'5N inverse'!$A$7*$C191/Setup!$B$17+INDEX('5N inverse'!$A$7:$Y$7,1,'5N mesh'!$B$7+1)*Setup!$B$22</f>
        <v>15.0639887044713</v>
      </c>
      <c r="J191" s="0" t="n">
        <f aca="false">SUMPRODUCT('5N inverse'!$A$8:$Y$8,'5N mesh'!$B$37:$Z$37,$E190:$AC190)+'5N inverse'!$A$8*$C191/Setup!$B$17+INDEX('5N inverse'!$A$8:$Y$8,1,'5N mesh'!$B$7+1)*Setup!$B$22</f>
        <v>0</v>
      </c>
      <c r="K191" s="0" t="n">
        <f aca="false">SUMPRODUCT('5N inverse'!$A$9:$Y$9,'5N mesh'!$B$37:$Z$37,$E190:$AC190)+'5N inverse'!$A$9*$C191/Setup!$B$17+INDEX('5N inverse'!$A$9:$Y$9,1,'5N mesh'!$B$7+1)*Setup!$B$22</f>
        <v>0</v>
      </c>
      <c r="L191" s="0" t="n">
        <f aca="false">SUMPRODUCT('5N inverse'!$A$10:$Y$10,'5N mesh'!$B$37:$Z$37,$E190:$AC190)+'5N inverse'!$A$10*$C191/Setup!$B$17+INDEX('5N inverse'!$A$10:$Y$10,1,'5N mesh'!$B$7+1)*Setup!$B$22</f>
        <v>0</v>
      </c>
      <c r="M191" s="0" t="n">
        <f aca="false">SUMPRODUCT('5N inverse'!$A$11:$Y$11,'5N mesh'!$B$37:$Z$37,$E190:$AC190)+'5N inverse'!$A$11*$C191/Setup!$B$17+INDEX('5N inverse'!$A$11:$Y$11,1,'5N mesh'!$B$7+1)*Setup!$B$22</f>
        <v>0</v>
      </c>
      <c r="N191" s="0" t="n">
        <f aca="false">SUMPRODUCT('5N inverse'!$A$12:$Y$12,'5N mesh'!$B$37:$Z$37,$E190:$AC190)+'5N inverse'!$A$12*$C191/Setup!$B$17+INDEX('5N inverse'!$A$12:$Y$12,1,'5N mesh'!$B$7+1)*Setup!$B$22</f>
        <v>0</v>
      </c>
      <c r="O191" s="0" t="n">
        <f aca="false">SUMPRODUCT('5N inverse'!$A$13:$Y$13,'5N mesh'!$B$37:$Z$37,$E190:$AC190)+'5N inverse'!$A$13*$C191/Setup!$B$17+INDEX('5N inverse'!$A$13:$Y$13,1,'5N mesh'!$B$7+1)*Setup!$B$22</f>
        <v>0</v>
      </c>
      <c r="P191" s="0" t="n">
        <f aca="false">SUMPRODUCT('5N inverse'!$A$14:$Y$14,'5N mesh'!$B$37:$Z$37,$E190:$AC190)+'5N inverse'!$A$14*$C191/Setup!$B$17+INDEX('5N inverse'!$A$14:$Y$14,1,'5N mesh'!$B$7+1)*Setup!$B$22</f>
        <v>0</v>
      </c>
      <c r="Q191" s="0" t="n">
        <f aca="false">SUMPRODUCT('5N inverse'!$A$15:$Y$15,'5N mesh'!$B$37:$Z$37,$E190:$AC190)+'5N inverse'!$A$15*$C191/Setup!$B$17+INDEX('5N inverse'!$A$15:$Y$15,1,'5N mesh'!$B$7+1)*Setup!$B$22</f>
        <v>0</v>
      </c>
      <c r="R191" s="0" t="n">
        <f aca="false">SUMPRODUCT('5N inverse'!$A$16:$Y$16,'5N mesh'!$B$37:$Z$37,$E190:$AC190)+'5N inverse'!$A$16*$C191/Setup!$B$17+INDEX('5N inverse'!$A$16:$Y$16,1,'5N mesh'!$B$7+1)*Setup!$B$22</f>
        <v>0</v>
      </c>
      <c r="S191" s="0" t="n">
        <f aca="false">SUMPRODUCT('5N inverse'!$A$17:$Y$17,'5N mesh'!$B$37:$Z$37,$E190:$AC190)+'5N inverse'!$A$17*$C191/Setup!$B$17+INDEX('5N inverse'!$A$17:$Y$17,1,'5N mesh'!$B$7+1)*Setup!$B$22</f>
        <v>0</v>
      </c>
      <c r="T191" s="0" t="n">
        <f aca="false">SUMPRODUCT('5N inverse'!$A$18:$Y$18,'5N mesh'!$B$37:$Z$37,$E190:$AC190)+'5N inverse'!$A$18*$C191/Setup!$B$17+INDEX('5N inverse'!$A$18:$Y$18,1,'5N mesh'!$B$7+1)*Setup!$B$22</f>
        <v>0</v>
      </c>
      <c r="U191" s="0" t="n">
        <f aca="false">SUMPRODUCT('5N inverse'!$A$19:$Y$19,'5N mesh'!$B$37:$Z$37,$E190:$AC190)+'5N inverse'!$A$19*$C191/Setup!$B$17+INDEX('5N inverse'!$A$19:$Y$19,1,'5N mesh'!$B$7+1)*Setup!$B$22</f>
        <v>0</v>
      </c>
      <c r="V191" s="0" t="n">
        <f aca="false">SUMPRODUCT('5N inverse'!$A$20:$Y$20,'5N mesh'!$B$37:$Z$37,$E190:$AC190)+'5N inverse'!$A$20*$C191/Setup!$B$17+INDEX('5N inverse'!$A$20:$Y$20,1,'5N mesh'!$B$7+1)*Setup!$B$22</f>
        <v>0</v>
      </c>
      <c r="W191" s="0" t="n">
        <f aca="false">SUMPRODUCT('5N inverse'!$A$21:$Y$21,'5N mesh'!$B$37:$Z$37,$E190:$AC190)+'5N inverse'!$A$21*$C191/Setup!$B$17+INDEX('5N inverse'!$A$21:$Y$21,1,'5N mesh'!$B$7+1)*Setup!$B$22</f>
        <v>0</v>
      </c>
      <c r="X191" s="0" t="n">
        <f aca="false">SUMPRODUCT('5N inverse'!$A$22:$Y$22,'5N mesh'!$B$37:$Z$37,$E190:$AC190)+'5N inverse'!$A$22*$C191/Setup!$B$17+INDEX('5N inverse'!$A$22:$Y$22,1,'5N mesh'!$B$7+1)*Setup!$B$22</f>
        <v>0</v>
      </c>
      <c r="Y191" s="0" t="n">
        <f aca="false">SUMPRODUCT('5N inverse'!$A$23:$Y$23,'5N mesh'!$B$37:$Z$37,$E190:$AC190)+'5N inverse'!$A$23*$C191/Setup!$B$17+INDEX('5N inverse'!$A$23:$Y$23,1,'5N mesh'!$B$7+1)*Setup!$B$22</f>
        <v>0</v>
      </c>
      <c r="Z191" s="0" t="n">
        <f aca="false">SUMPRODUCT('5N inverse'!$A$24:$Y$24,'5N mesh'!$B$37:$Z$37,$E190:$AC190)+'5N inverse'!$A$24*$C191/Setup!$B$17+INDEX('5N inverse'!$A$24:$Y$24,1,'5N mesh'!$B$7+1)*Setup!$B$22</f>
        <v>0</v>
      </c>
      <c r="AA191" s="0" t="n">
        <f aca="false">SUMPRODUCT('5N inverse'!$A$25:$Y$25,'5N mesh'!$B$37:$Z$37,$E190:$AC190)+'5N inverse'!$A$25*$C191/Setup!$B$17+INDEX('5N inverse'!$A$25:$Y$25,1,'5N mesh'!$B$7+1)*Setup!$B$22</f>
        <v>0</v>
      </c>
      <c r="AB191" s="0" t="n">
        <f aca="false">SUMPRODUCT('5N inverse'!$A$26:$Y$26,'5N mesh'!$B$37:$Z$37,$E190:$AC190)+'5N inverse'!$A$26*$C191/Setup!$B$17+INDEX('5N inverse'!$A$26:$Y$26,1,'5N mesh'!$B$7+1)*Setup!$B$22</f>
        <v>0</v>
      </c>
      <c r="AC191" s="0" t="n">
        <f aca="false">SUMPRODUCT('5N inverse'!$A$27:$Y$27,'5N mesh'!$B$37:$Z$37,$E190:$AC190)+'5N inverse'!$A$27*$C191/Setup!$B$17+INDEX('5N inverse'!$A$27:$Y$27,1,'5N mesh'!$B$7+1)*Setup!$B$22</f>
        <v>0</v>
      </c>
    </row>
    <row r="192" customFormat="false" ht="15" hidden="false" customHeight="false" outlineLevel="0" collapsed="false">
      <c r="A192" s="0" t="n">
        <v>187</v>
      </c>
      <c r="B192" s="0" t="n">
        <f aca="false">A192*Setup!$B$11/3600</f>
        <v>15.5833333333333</v>
      </c>
      <c r="C192" s="0" t="n">
        <f aca="false">Setup!$B$7+Setup!$B$8*COS(2*PI()*(B192-Setup!$B$9)/24)</f>
        <v>27.9762253528893</v>
      </c>
      <c r="D192" s="0" t="n">
        <f aca="false">(C192-E192)/Setup!$B$17</f>
        <v>31.673215168244</v>
      </c>
      <c r="E192" s="0" t="n">
        <f aca="false">SUMPRODUCT('5N inverse'!$A$3:$Y$3,'5N mesh'!$B$37:$Z$37,$E191:$AC191)+'5N inverse'!$A$3*$C192/Setup!$B$17+INDEX('5N inverse'!$A$3:$Y$3,1,'5N mesh'!$B$7+1)*Setup!$B$22</f>
        <v>23.8587073810176</v>
      </c>
      <c r="F192" s="0" t="n">
        <f aca="false">SUMPRODUCT('5N inverse'!$A$4:$Y$4,'5N mesh'!$B$37:$Z$37,$E191:$AC191)+'5N inverse'!$A$4*$C192/Setup!$B$17+INDEX('5N inverse'!$A$4:$Y$4,1,'5N mesh'!$B$7+1)*Setup!$B$22</f>
        <v>22.392998556627</v>
      </c>
      <c r="G192" s="0" t="n">
        <f aca="false">SUMPRODUCT('5N inverse'!$A$5:$Y$5,'5N mesh'!$B$37:$Z$37,$E191:$AC191)+'5N inverse'!$A$5*$C192/Setup!$B$17+INDEX('5N inverse'!$A$5:$Y$5,1,'5N mesh'!$B$7+1)*Setup!$B$22</f>
        <v>19.461580907846</v>
      </c>
      <c r="H192" s="0" t="n">
        <f aca="false">SUMPRODUCT('5N inverse'!$A$6:$Y$6,'5N mesh'!$B$37:$Z$37,$E191:$AC191)+'5N inverse'!$A$6*$C192/Setup!$B$17+INDEX('5N inverse'!$A$6:$Y$6,1,'5N mesh'!$B$7+1)*Setup!$B$22</f>
        <v>16.5301632590649</v>
      </c>
      <c r="I192" s="0" t="n">
        <f aca="false">SUMPRODUCT('5N inverse'!$A$7:$Y$7,'5N mesh'!$B$37:$Z$37,$E191:$AC191)+'5N inverse'!$A$7*$C192/Setup!$B$17+INDEX('5N inverse'!$A$7:$Y$7,1,'5N mesh'!$B$7+1)*Setup!$B$22</f>
        <v>15.0644544346744</v>
      </c>
      <c r="J192" s="0" t="n">
        <f aca="false">SUMPRODUCT('5N inverse'!$A$8:$Y$8,'5N mesh'!$B$37:$Z$37,$E191:$AC191)+'5N inverse'!$A$8*$C192/Setup!$B$17+INDEX('5N inverse'!$A$8:$Y$8,1,'5N mesh'!$B$7+1)*Setup!$B$22</f>
        <v>0</v>
      </c>
      <c r="K192" s="0" t="n">
        <f aca="false">SUMPRODUCT('5N inverse'!$A$9:$Y$9,'5N mesh'!$B$37:$Z$37,$E191:$AC191)+'5N inverse'!$A$9*$C192/Setup!$B$17+INDEX('5N inverse'!$A$9:$Y$9,1,'5N mesh'!$B$7+1)*Setup!$B$22</f>
        <v>0</v>
      </c>
      <c r="L192" s="0" t="n">
        <f aca="false">SUMPRODUCT('5N inverse'!$A$10:$Y$10,'5N mesh'!$B$37:$Z$37,$E191:$AC191)+'5N inverse'!$A$10*$C192/Setup!$B$17+INDEX('5N inverse'!$A$10:$Y$10,1,'5N mesh'!$B$7+1)*Setup!$B$22</f>
        <v>0</v>
      </c>
      <c r="M192" s="0" t="n">
        <f aca="false">SUMPRODUCT('5N inverse'!$A$11:$Y$11,'5N mesh'!$B$37:$Z$37,$E191:$AC191)+'5N inverse'!$A$11*$C192/Setup!$B$17+INDEX('5N inverse'!$A$11:$Y$11,1,'5N mesh'!$B$7+1)*Setup!$B$22</f>
        <v>0</v>
      </c>
      <c r="N192" s="0" t="n">
        <f aca="false">SUMPRODUCT('5N inverse'!$A$12:$Y$12,'5N mesh'!$B$37:$Z$37,$E191:$AC191)+'5N inverse'!$A$12*$C192/Setup!$B$17+INDEX('5N inverse'!$A$12:$Y$12,1,'5N mesh'!$B$7+1)*Setup!$B$22</f>
        <v>0</v>
      </c>
      <c r="O192" s="0" t="n">
        <f aca="false">SUMPRODUCT('5N inverse'!$A$13:$Y$13,'5N mesh'!$B$37:$Z$37,$E191:$AC191)+'5N inverse'!$A$13*$C192/Setup!$B$17+INDEX('5N inverse'!$A$13:$Y$13,1,'5N mesh'!$B$7+1)*Setup!$B$22</f>
        <v>0</v>
      </c>
      <c r="P192" s="0" t="n">
        <f aca="false">SUMPRODUCT('5N inverse'!$A$14:$Y$14,'5N mesh'!$B$37:$Z$37,$E191:$AC191)+'5N inverse'!$A$14*$C192/Setup!$B$17+INDEX('5N inverse'!$A$14:$Y$14,1,'5N mesh'!$B$7+1)*Setup!$B$22</f>
        <v>0</v>
      </c>
      <c r="Q192" s="0" t="n">
        <f aca="false">SUMPRODUCT('5N inverse'!$A$15:$Y$15,'5N mesh'!$B$37:$Z$37,$E191:$AC191)+'5N inverse'!$A$15*$C192/Setup!$B$17+INDEX('5N inverse'!$A$15:$Y$15,1,'5N mesh'!$B$7+1)*Setup!$B$22</f>
        <v>0</v>
      </c>
      <c r="R192" s="0" t="n">
        <f aca="false">SUMPRODUCT('5N inverse'!$A$16:$Y$16,'5N mesh'!$B$37:$Z$37,$E191:$AC191)+'5N inverse'!$A$16*$C192/Setup!$B$17+INDEX('5N inverse'!$A$16:$Y$16,1,'5N mesh'!$B$7+1)*Setup!$B$22</f>
        <v>0</v>
      </c>
      <c r="S192" s="0" t="n">
        <f aca="false">SUMPRODUCT('5N inverse'!$A$17:$Y$17,'5N mesh'!$B$37:$Z$37,$E191:$AC191)+'5N inverse'!$A$17*$C192/Setup!$B$17+INDEX('5N inverse'!$A$17:$Y$17,1,'5N mesh'!$B$7+1)*Setup!$B$22</f>
        <v>0</v>
      </c>
      <c r="T192" s="0" t="n">
        <f aca="false">SUMPRODUCT('5N inverse'!$A$18:$Y$18,'5N mesh'!$B$37:$Z$37,$E191:$AC191)+'5N inverse'!$A$18*$C192/Setup!$B$17+INDEX('5N inverse'!$A$18:$Y$18,1,'5N mesh'!$B$7+1)*Setup!$B$22</f>
        <v>0</v>
      </c>
      <c r="U192" s="0" t="n">
        <f aca="false">SUMPRODUCT('5N inverse'!$A$19:$Y$19,'5N mesh'!$B$37:$Z$37,$E191:$AC191)+'5N inverse'!$A$19*$C192/Setup!$B$17+INDEX('5N inverse'!$A$19:$Y$19,1,'5N mesh'!$B$7+1)*Setup!$B$22</f>
        <v>0</v>
      </c>
      <c r="V192" s="0" t="n">
        <f aca="false">SUMPRODUCT('5N inverse'!$A$20:$Y$20,'5N mesh'!$B$37:$Z$37,$E191:$AC191)+'5N inverse'!$A$20*$C192/Setup!$B$17+INDEX('5N inverse'!$A$20:$Y$20,1,'5N mesh'!$B$7+1)*Setup!$B$22</f>
        <v>0</v>
      </c>
      <c r="W192" s="0" t="n">
        <f aca="false">SUMPRODUCT('5N inverse'!$A$21:$Y$21,'5N mesh'!$B$37:$Z$37,$E191:$AC191)+'5N inverse'!$A$21*$C192/Setup!$B$17+INDEX('5N inverse'!$A$21:$Y$21,1,'5N mesh'!$B$7+1)*Setup!$B$22</f>
        <v>0</v>
      </c>
      <c r="X192" s="0" t="n">
        <f aca="false">SUMPRODUCT('5N inverse'!$A$22:$Y$22,'5N mesh'!$B$37:$Z$37,$E191:$AC191)+'5N inverse'!$A$22*$C192/Setup!$B$17+INDEX('5N inverse'!$A$22:$Y$22,1,'5N mesh'!$B$7+1)*Setup!$B$22</f>
        <v>0</v>
      </c>
      <c r="Y192" s="0" t="n">
        <f aca="false">SUMPRODUCT('5N inverse'!$A$23:$Y$23,'5N mesh'!$B$37:$Z$37,$E191:$AC191)+'5N inverse'!$A$23*$C192/Setup!$B$17+INDEX('5N inverse'!$A$23:$Y$23,1,'5N mesh'!$B$7+1)*Setup!$B$22</f>
        <v>0</v>
      </c>
      <c r="Z192" s="0" t="n">
        <f aca="false">SUMPRODUCT('5N inverse'!$A$24:$Y$24,'5N mesh'!$B$37:$Z$37,$E191:$AC191)+'5N inverse'!$A$24*$C192/Setup!$B$17+INDEX('5N inverse'!$A$24:$Y$24,1,'5N mesh'!$B$7+1)*Setup!$B$22</f>
        <v>0</v>
      </c>
      <c r="AA192" s="0" t="n">
        <f aca="false">SUMPRODUCT('5N inverse'!$A$25:$Y$25,'5N mesh'!$B$37:$Z$37,$E191:$AC191)+'5N inverse'!$A$25*$C192/Setup!$B$17+INDEX('5N inverse'!$A$25:$Y$25,1,'5N mesh'!$B$7+1)*Setup!$B$22</f>
        <v>0</v>
      </c>
      <c r="AB192" s="0" t="n">
        <f aca="false">SUMPRODUCT('5N inverse'!$A$26:$Y$26,'5N mesh'!$B$37:$Z$37,$E191:$AC191)+'5N inverse'!$A$26*$C192/Setup!$B$17+INDEX('5N inverse'!$A$26:$Y$26,1,'5N mesh'!$B$7+1)*Setup!$B$22</f>
        <v>0</v>
      </c>
      <c r="AC192" s="0" t="n">
        <f aca="false">SUMPRODUCT('5N inverse'!$A$27:$Y$27,'5N mesh'!$B$37:$Z$37,$E191:$AC191)+'5N inverse'!$A$27*$C192/Setup!$B$17+INDEX('5N inverse'!$A$27:$Y$27,1,'5N mesh'!$B$7+1)*Setup!$B$22</f>
        <v>0</v>
      </c>
    </row>
    <row r="193" customFormat="false" ht="15" hidden="false" customHeight="false" outlineLevel="0" collapsed="false">
      <c r="A193" s="0" t="n">
        <v>188</v>
      </c>
      <c r="B193" s="0" t="n">
        <f aca="false">A193*Setup!$B$11/3600</f>
        <v>15.6666666666667</v>
      </c>
      <c r="C193" s="0" t="n">
        <f aca="false">Setup!$B$7+Setup!$B$8*COS(2*PI()*(B193-Setup!$B$9)/24)</f>
        <v>27.984778792367</v>
      </c>
      <c r="D193" s="0" t="n">
        <f aca="false">(C193-E193)/Setup!$B$17</f>
        <v>31.3528818969716</v>
      </c>
      <c r="E193" s="0" t="n">
        <f aca="false">SUMPRODUCT('5N inverse'!$A$3:$Y$3,'5N mesh'!$B$37:$Z$37,$E192:$AC192)+'5N inverse'!$A$3*$C193/Setup!$B$17+INDEX('5N inverse'!$A$3:$Y$3,1,'5N mesh'!$B$7+1)*Setup!$B$22</f>
        <v>23.9089041457607</v>
      </c>
      <c r="F193" s="0" t="n">
        <f aca="false">SUMPRODUCT('5N inverse'!$A$4:$Y$4,'5N mesh'!$B$37:$Z$37,$E192:$AC192)+'5N inverse'!$A$4*$C193/Setup!$B$17+INDEX('5N inverse'!$A$4:$Y$4,1,'5N mesh'!$B$7+1)*Setup!$B$22</f>
        <v>22.4349065472443</v>
      </c>
      <c r="G193" s="0" t="n">
        <f aca="false">SUMPRODUCT('5N inverse'!$A$5:$Y$5,'5N mesh'!$B$37:$Z$37,$E192:$AC192)+'5N inverse'!$A$5*$C193/Setup!$B$17+INDEX('5N inverse'!$A$5:$Y$5,1,'5N mesh'!$B$7+1)*Setup!$B$22</f>
        <v>19.4869113502115</v>
      </c>
      <c r="H193" s="0" t="n">
        <f aca="false">SUMPRODUCT('5N inverse'!$A$6:$Y$6,'5N mesh'!$B$37:$Z$37,$E192:$AC192)+'5N inverse'!$A$6*$C193/Setup!$B$17+INDEX('5N inverse'!$A$6:$Y$6,1,'5N mesh'!$B$7+1)*Setup!$B$22</f>
        <v>16.5389161531788</v>
      </c>
      <c r="I193" s="0" t="n">
        <f aca="false">SUMPRODUCT('5N inverse'!$A$7:$Y$7,'5N mesh'!$B$37:$Z$37,$E192:$AC192)+'5N inverse'!$A$7*$C193/Setup!$B$17+INDEX('5N inverse'!$A$7:$Y$7,1,'5N mesh'!$B$7+1)*Setup!$B$22</f>
        <v>15.0649185546624</v>
      </c>
      <c r="J193" s="0" t="n">
        <f aca="false">SUMPRODUCT('5N inverse'!$A$8:$Y$8,'5N mesh'!$B$37:$Z$37,$E192:$AC192)+'5N inverse'!$A$8*$C193/Setup!$B$17+INDEX('5N inverse'!$A$8:$Y$8,1,'5N mesh'!$B$7+1)*Setup!$B$22</f>
        <v>0</v>
      </c>
      <c r="K193" s="0" t="n">
        <f aca="false">SUMPRODUCT('5N inverse'!$A$9:$Y$9,'5N mesh'!$B$37:$Z$37,$E192:$AC192)+'5N inverse'!$A$9*$C193/Setup!$B$17+INDEX('5N inverse'!$A$9:$Y$9,1,'5N mesh'!$B$7+1)*Setup!$B$22</f>
        <v>0</v>
      </c>
      <c r="L193" s="0" t="n">
        <f aca="false">SUMPRODUCT('5N inverse'!$A$10:$Y$10,'5N mesh'!$B$37:$Z$37,$E192:$AC192)+'5N inverse'!$A$10*$C193/Setup!$B$17+INDEX('5N inverse'!$A$10:$Y$10,1,'5N mesh'!$B$7+1)*Setup!$B$22</f>
        <v>0</v>
      </c>
      <c r="M193" s="0" t="n">
        <f aca="false">SUMPRODUCT('5N inverse'!$A$11:$Y$11,'5N mesh'!$B$37:$Z$37,$E192:$AC192)+'5N inverse'!$A$11*$C193/Setup!$B$17+INDEX('5N inverse'!$A$11:$Y$11,1,'5N mesh'!$B$7+1)*Setup!$B$22</f>
        <v>0</v>
      </c>
      <c r="N193" s="0" t="n">
        <f aca="false">SUMPRODUCT('5N inverse'!$A$12:$Y$12,'5N mesh'!$B$37:$Z$37,$E192:$AC192)+'5N inverse'!$A$12*$C193/Setup!$B$17+INDEX('5N inverse'!$A$12:$Y$12,1,'5N mesh'!$B$7+1)*Setup!$B$22</f>
        <v>0</v>
      </c>
      <c r="O193" s="0" t="n">
        <f aca="false">SUMPRODUCT('5N inverse'!$A$13:$Y$13,'5N mesh'!$B$37:$Z$37,$E192:$AC192)+'5N inverse'!$A$13*$C193/Setup!$B$17+INDEX('5N inverse'!$A$13:$Y$13,1,'5N mesh'!$B$7+1)*Setup!$B$22</f>
        <v>0</v>
      </c>
      <c r="P193" s="0" t="n">
        <f aca="false">SUMPRODUCT('5N inverse'!$A$14:$Y$14,'5N mesh'!$B$37:$Z$37,$E192:$AC192)+'5N inverse'!$A$14*$C193/Setup!$B$17+INDEX('5N inverse'!$A$14:$Y$14,1,'5N mesh'!$B$7+1)*Setup!$B$22</f>
        <v>0</v>
      </c>
      <c r="Q193" s="0" t="n">
        <f aca="false">SUMPRODUCT('5N inverse'!$A$15:$Y$15,'5N mesh'!$B$37:$Z$37,$E192:$AC192)+'5N inverse'!$A$15*$C193/Setup!$B$17+INDEX('5N inverse'!$A$15:$Y$15,1,'5N mesh'!$B$7+1)*Setup!$B$22</f>
        <v>0</v>
      </c>
      <c r="R193" s="0" t="n">
        <f aca="false">SUMPRODUCT('5N inverse'!$A$16:$Y$16,'5N mesh'!$B$37:$Z$37,$E192:$AC192)+'5N inverse'!$A$16*$C193/Setup!$B$17+INDEX('5N inverse'!$A$16:$Y$16,1,'5N mesh'!$B$7+1)*Setup!$B$22</f>
        <v>0</v>
      </c>
      <c r="S193" s="0" t="n">
        <f aca="false">SUMPRODUCT('5N inverse'!$A$17:$Y$17,'5N mesh'!$B$37:$Z$37,$E192:$AC192)+'5N inverse'!$A$17*$C193/Setup!$B$17+INDEX('5N inverse'!$A$17:$Y$17,1,'5N mesh'!$B$7+1)*Setup!$B$22</f>
        <v>0</v>
      </c>
      <c r="T193" s="0" t="n">
        <f aca="false">SUMPRODUCT('5N inverse'!$A$18:$Y$18,'5N mesh'!$B$37:$Z$37,$E192:$AC192)+'5N inverse'!$A$18*$C193/Setup!$B$17+INDEX('5N inverse'!$A$18:$Y$18,1,'5N mesh'!$B$7+1)*Setup!$B$22</f>
        <v>0</v>
      </c>
      <c r="U193" s="0" t="n">
        <f aca="false">SUMPRODUCT('5N inverse'!$A$19:$Y$19,'5N mesh'!$B$37:$Z$37,$E192:$AC192)+'5N inverse'!$A$19*$C193/Setup!$B$17+INDEX('5N inverse'!$A$19:$Y$19,1,'5N mesh'!$B$7+1)*Setup!$B$22</f>
        <v>0</v>
      </c>
      <c r="V193" s="0" t="n">
        <f aca="false">SUMPRODUCT('5N inverse'!$A$20:$Y$20,'5N mesh'!$B$37:$Z$37,$E192:$AC192)+'5N inverse'!$A$20*$C193/Setup!$B$17+INDEX('5N inverse'!$A$20:$Y$20,1,'5N mesh'!$B$7+1)*Setup!$B$22</f>
        <v>0</v>
      </c>
      <c r="W193" s="0" t="n">
        <f aca="false">SUMPRODUCT('5N inverse'!$A$21:$Y$21,'5N mesh'!$B$37:$Z$37,$E192:$AC192)+'5N inverse'!$A$21*$C193/Setup!$B$17+INDEX('5N inverse'!$A$21:$Y$21,1,'5N mesh'!$B$7+1)*Setup!$B$22</f>
        <v>0</v>
      </c>
      <c r="X193" s="0" t="n">
        <f aca="false">SUMPRODUCT('5N inverse'!$A$22:$Y$22,'5N mesh'!$B$37:$Z$37,$E192:$AC192)+'5N inverse'!$A$22*$C193/Setup!$B$17+INDEX('5N inverse'!$A$22:$Y$22,1,'5N mesh'!$B$7+1)*Setup!$B$22</f>
        <v>0</v>
      </c>
      <c r="Y193" s="0" t="n">
        <f aca="false">SUMPRODUCT('5N inverse'!$A$23:$Y$23,'5N mesh'!$B$37:$Z$37,$E192:$AC192)+'5N inverse'!$A$23*$C193/Setup!$B$17+INDEX('5N inverse'!$A$23:$Y$23,1,'5N mesh'!$B$7+1)*Setup!$B$22</f>
        <v>0</v>
      </c>
      <c r="Z193" s="0" t="n">
        <f aca="false">SUMPRODUCT('5N inverse'!$A$24:$Y$24,'5N mesh'!$B$37:$Z$37,$E192:$AC192)+'5N inverse'!$A$24*$C193/Setup!$B$17+INDEX('5N inverse'!$A$24:$Y$24,1,'5N mesh'!$B$7+1)*Setup!$B$22</f>
        <v>0</v>
      </c>
      <c r="AA193" s="0" t="n">
        <f aca="false">SUMPRODUCT('5N inverse'!$A$25:$Y$25,'5N mesh'!$B$37:$Z$37,$E192:$AC192)+'5N inverse'!$A$25*$C193/Setup!$B$17+INDEX('5N inverse'!$A$25:$Y$25,1,'5N mesh'!$B$7+1)*Setup!$B$22</f>
        <v>0</v>
      </c>
      <c r="AB193" s="0" t="n">
        <f aca="false">SUMPRODUCT('5N inverse'!$A$26:$Y$26,'5N mesh'!$B$37:$Z$37,$E192:$AC192)+'5N inverse'!$A$26*$C193/Setup!$B$17+INDEX('5N inverse'!$A$26:$Y$26,1,'5N mesh'!$B$7+1)*Setup!$B$22</f>
        <v>0</v>
      </c>
      <c r="AC193" s="0" t="n">
        <f aca="false">SUMPRODUCT('5N inverse'!$A$27:$Y$27,'5N mesh'!$B$37:$Z$37,$E192:$AC192)+'5N inverse'!$A$27*$C193/Setup!$B$17+INDEX('5N inverse'!$A$27:$Y$27,1,'5N mesh'!$B$7+1)*Setup!$B$22</f>
        <v>0</v>
      </c>
    </row>
    <row r="194" customFormat="false" ht="15" hidden="false" customHeight="false" outlineLevel="0" collapsed="false">
      <c r="A194" s="0" t="n">
        <v>189</v>
      </c>
      <c r="B194" s="0" t="n">
        <f aca="false">A194*Setup!$B$11/3600</f>
        <v>15.75</v>
      </c>
      <c r="C194" s="0" t="n">
        <f aca="false">Setup!$B$7+Setup!$B$8*COS(2*PI()*(B194-Setup!$B$9)/24)</f>
        <v>27.9914356929544</v>
      </c>
      <c r="D194" s="0" t="n">
        <f aca="false">(C194-E194)/Setup!$B$17</f>
        <v>31.0224295059446</v>
      </c>
      <c r="E194" s="0" t="n">
        <f aca="false">SUMPRODUCT('5N inverse'!$A$3:$Y$3,'5N mesh'!$B$37:$Z$37,$E193:$AC193)+'5N inverse'!$A$3*$C194/Setup!$B$17+INDEX('5N inverse'!$A$3:$Y$3,1,'5N mesh'!$B$7+1)*Setup!$B$22</f>
        <v>23.9585198571816</v>
      </c>
      <c r="F194" s="0" t="n">
        <f aca="false">SUMPRODUCT('5N inverse'!$A$4:$Y$4,'5N mesh'!$B$37:$Z$37,$E193:$AC193)+'5N inverse'!$A$4*$C194/Setup!$B$17+INDEX('5N inverse'!$A$4:$Y$4,1,'5N mesh'!$B$7+1)*Setup!$B$22</f>
        <v>22.4763300355377</v>
      </c>
      <c r="G194" s="0" t="n">
        <f aca="false">SUMPRODUCT('5N inverse'!$A$5:$Y$5,'5N mesh'!$B$37:$Z$37,$E193:$AC193)+'5N inverse'!$A$5*$C194/Setup!$B$17+INDEX('5N inverse'!$A$5:$Y$5,1,'5N mesh'!$B$7+1)*Setup!$B$22</f>
        <v>19.5119503922498</v>
      </c>
      <c r="H194" s="0" t="n">
        <f aca="false">SUMPRODUCT('5N inverse'!$A$6:$Y$6,'5N mesh'!$B$37:$Z$37,$E193:$AC193)+'5N inverse'!$A$6*$C194/Setup!$B$17+INDEX('5N inverse'!$A$6:$Y$6,1,'5N mesh'!$B$7+1)*Setup!$B$22</f>
        <v>16.547570748962</v>
      </c>
      <c r="I194" s="0" t="n">
        <f aca="false">SUMPRODUCT('5N inverse'!$A$7:$Y$7,'5N mesh'!$B$37:$Z$37,$E193:$AC193)+'5N inverse'!$A$7*$C194/Setup!$B$17+INDEX('5N inverse'!$A$7:$Y$7,1,'5N mesh'!$B$7+1)*Setup!$B$22</f>
        <v>15.065380927318</v>
      </c>
      <c r="J194" s="0" t="n">
        <f aca="false">SUMPRODUCT('5N inverse'!$A$8:$Y$8,'5N mesh'!$B$37:$Z$37,$E193:$AC193)+'5N inverse'!$A$8*$C194/Setup!$B$17+INDEX('5N inverse'!$A$8:$Y$8,1,'5N mesh'!$B$7+1)*Setup!$B$22</f>
        <v>0</v>
      </c>
      <c r="K194" s="0" t="n">
        <f aca="false">SUMPRODUCT('5N inverse'!$A$9:$Y$9,'5N mesh'!$B$37:$Z$37,$E193:$AC193)+'5N inverse'!$A$9*$C194/Setup!$B$17+INDEX('5N inverse'!$A$9:$Y$9,1,'5N mesh'!$B$7+1)*Setup!$B$22</f>
        <v>0</v>
      </c>
      <c r="L194" s="0" t="n">
        <f aca="false">SUMPRODUCT('5N inverse'!$A$10:$Y$10,'5N mesh'!$B$37:$Z$37,$E193:$AC193)+'5N inverse'!$A$10*$C194/Setup!$B$17+INDEX('5N inverse'!$A$10:$Y$10,1,'5N mesh'!$B$7+1)*Setup!$B$22</f>
        <v>0</v>
      </c>
      <c r="M194" s="0" t="n">
        <f aca="false">SUMPRODUCT('5N inverse'!$A$11:$Y$11,'5N mesh'!$B$37:$Z$37,$E193:$AC193)+'5N inverse'!$A$11*$C194/Setup!$B$17+INDEX('5N inverse'!$A$11:$Y$11,1,'5N mesh'!$B$7+1)*Setup!$B$22</f>
        <v>0</v>
      </c>
      <c r="N194" s="0" t="n">
        <f aca="false">SUMPRODUCT('5N inverse'!$A$12:$Y$12,'5N mesh'!$B$37:$Z$37,$E193:$AC193)+'5N inverse'!$A$12*$C194/Setup!$B$17+INDEX('5N inverse'!$A$12:$Y$12,1,'5N mesh'!$B$7+1)*Setup!$B$22</f>
        <v>0</v>
      </c>
      <c r="O194" s="0" t="n">
        <f aca="false">SUMPRODUCT('5N inverse'!$A$13:$Y$13,'5N mesh'!$B$37:$Z$37,$E193:$AC193)+'5N inverse'!$A$13*$C194/Setup!$B$17+INDEX('5N inverse'!$A$13:$Y$13,1,'5N mesh'!$B$7+1)*Setup!$B$22</f>
        <v>0</v>
      </c>
      <c r="P194" s="0" t="n">
        <f aca="false">SUMPRODUCT('5N inverse'!$A$14:$Y$14,'5N mesh'!$B$37:$Z$37,$E193:$AC193)+'5N inverse'!$A$14*$C194/Setup!$B$17+INDEX('5N inverse'!$A$14:$Y$14,1,'5N mesh'!$B$7+1)*Setup!$B$22</f>
        <v>0</v>
      </c>
      <c r="Q194" s="0" t="n">
        <f aca="false">SUMPRODUCT('5N inverse'!$A$15:$Y$15,'5N mesh'!$B$37:$Z$37,$E193:$AC193)+'5N inverse'!$A$15*$C194/Setup!$B$17+INDEX('5N inverse'!$A$15:$Y$15,1,'5N mesh'!$B$7+1)*Setup!$B$22</f>
        <v>0</v>
      </c>
      <c r="R194" s="0" t="n">
        <f aca="false">SUMPRODUCT('5N inverse'!$A$16:$Y$16,'5N mesh'!$B$37:$Z$37,$E193:$AC193)+'5N inverse'!$A$16*$C194/Setup!$B$17+INDEX('5N inverse'!$A$16:$Y$16,1,'5N mesh'!$B$7+1)*Setup!$B$22</f>
        <v>0</v>
      </c>
      <c r="S194" s="0" t="n">
        <f aca="false">SUMPRODUCT('5N inverse'!$A$17:$Y$17,'5N mesh'!$B$37:$Z$37,$E193:$AC193)+'5N inverse'!$A$17*$C194/Setup!$B$17+INDEX('5N inverse'!$A$17:$Y$17,1,'5N mesh'!$B$7+1)*Setup!$B$22</f>
        <v>0</v>
      </c>
      <c r="T194" s="0" t="n">
        <f aca="false">SUMPRODUCT('5N inverse'!$A$18:$Y$18,'5N mesh'!$B$37:$Z$37,$E193:$AC193)+'5N inverse'!$A$18*$C194/Setup!$B$17+INDEX('5N inverse'!$A$18:$Y$18,1,'5N mesh'!$B$7+1)*Setup!$B$22</f>
        <v>0</v>
      </c>
      <c r="U194" s="0" t="n">
        <f aca="false">SUMPRODUCT('5N inverse'!$A$19:$Y$19,'5N mesh'!$B$37:$Z$37,$E193:$AC193)+'5N inverse'!$A$19*$C194/Setup!$B$17+INDEX('5N inverse'!$A$19:$Y$19,1,'5N mesh'!$B$7+1)*Setup!$B$22</f>
        <v>0</v>
      </c>
      <c r="V194" s="0" t="n">
        <f aca="false">SUMPRODUCT('5N inverse'!$A$20:$Y$20,'5N mesh'!$B$37:$Z$37,$E193:$AC193)+'5N inverse'!$A$20*$C194/Setup!$B$17+INDEX('5N inverse'!$A$20:$Y$20,1,'5N mesh'!$B$7+1)*Setup!$B$22</f>
        <v>0</v>
      </c>
      <c r="W194" s="0" t="n">
        <f aca="false">SUMPRODUCT('5N inverse'!$A$21:$Y$21,'5N mesh'!$B$37:$Z$37,$E193:$AC193)+'5N inverse'!$A$21*$C194/Setup!$B$17+INDEX('5N inverse'!$A$21:$Y$21,1,'5N mesh'!$B$7+1)*Setup!$B$22</f>
        <v>0</v>
      </c>
      <c r="X194" s="0" t="n">
        <f aca="false">SUMPRODUCT('5N inverse'!$A$22:$Y$22,'5N mesh'!$B$37:$Z$37,$E193:$AC193)+'5N inverse'!$A$22*$C194/Setup!$B$17+INDEX('5N inverse'!$A$22:$Y$22,1,'5N mesh'!$B$7+1)*Setup!$B$22</f>
        <v>0</v>
      </c>
      <c r="Y194" s="0" t="n">
        <f aca="false">SUMPRODUCT('5N inverse'!$A$23:$Y$23,'5N mesh'!$B$37:$Z$37,$E193:$AC193)+'5N inverse'!$A$23*$C194/Setup!$B$17+INDEX('5N inverse'!$A$23:$Y$23,1,'5N mesh'!$B$7+1)*Setup!$B$22</f>
        <v>0</v>
      </c>
      <c r="Z194" s="0" t="n">
        <f aca="false">SUMPRODUCT('5N inverse'!$A$24:$Y$24,'5N mesh'!$B$37:$Z$37,$E193:$AC193)+'5N inverse'!$A$24*$C194/Setup!$B$17+INDEX('5N inverse'!$A$24:$Y$24,1,'5N mesh'!$B$7+1)*Setup!$B$22</f>
        <v>0</v>
      </c>
      <c r="AA194" s="0" t="n">
        <f aca="false">SUMPRODUCT('5N inverse'!$A$25:$Y$25,'5N mesh'!$B$37:$Z$37,$E193:$AC193)+'5N inverse'!$A$25*$C194/Setup!$B$17+INDEX('5N inverse'!$A$25:$Y$25,1,'5N mesh'!$B$7+1)*Setup!$B$22</f>
        <v>0</v>
      </c>
      <c r="AB194" s="0" t="n">
        <f aca="false">SUMPRODUCT('5N inverse'!$A$26:$Y$26,'5N mesh'!$B$37:$Z$37,$E193:$AC193)+'5N inverse'!$A$26*$C194/Setup!$B$17+INDEX('5N inverse'!$A$26:$Y$26,1,'5N mesh'!$B$7+1)*Setup!$B$22</f>
        <v>0</v>
      </c>
      <c r="AC194" s="0" t="n">
        <f aca="false">SUMPRODUCT('5N inverse'!$A$27:$Y$27,'5N mesh'!$B$37:$Z$37,$E193:$AC193)+'5N inverse'!$A$27*$C194/Setup!$B$17+INDEX('5N inverse'!$A$27:$Y$27,1,'5N mesh'!$B$7+1)*Setup!$B$22</f>
        <v>0</v>
      </c>
    </row>
    <row r="195" customFormat="false" ht="15" hidden="false" customHeight="false" outlineLevel="0" collapsed="false">
      <c r="A195" s="0" t="n">
        <v>190</v>
      </c>
      <c r="B195" s="0" t="n">
        <f aca="false">A195*Setup!$B$11/3600</f>
        <v>15.8333333333333</v>
      </c>
      <c r="C195" s="0" t="n">
        <f aca="false">Setup!$B$7+Setup!$B$8*COS(2*PI()*(B195-Setup!$B$9)/24)</f>
        <v>27.9961928863274</v>
      </c>
      <c r="D195" s="0" t="n">
        <f aca="false">(C195-E195)/Setup!$B$17</f>
        <v>30.6819632111841</v>
      </c>
      <c r="E195" s="0" t="n">
        <f aca="false">SUMPRODUCT('5N inverse'!$A$3:$Y$3,'5N mesh'!$B$37:$Z$37,$E194:$AC194)+'5N inverse'!$A$3*$C195/Setup!$B$17+INDEX('5N inverse'!$A$3:$Y$3,1,'5N mesh'!$B$7+1)*Setup!$B$22</f>
        <v>24.0075376688735</v>
      </c>
      <c r="F195" s="0" t="n">
        <f aca="false">SUMPRODUCT('5N inverse'!$A$4:$Y$4,'5N mesh'!$B$37:$Z$37,$E194:$AC194)+'5N inverse'!$A$4*$C195/Setup!$B$17+INDEX('5N inverse'!$A$4:$Y$4,1,'5N mesh'!$B$7+1)*Setup!$B$22</f>
        <v>22.5172549599403</v>
      </c>
      <c r="G195" s="0" t="n">
        <f aca="false">SUMPRODUCT('5N inverse'!$A$5:$Y$5,'5N mesh'!$B$37:$Z$37,$E194:$AC194)+'5N inverse'!$A$5*$C195/Setup!$B$17+INDEX('5N inverse'!$A$5:$Y$5,1,'5N mesh'!$B$7+1)*Setup!$B$22</f>
        <v>19.5366895420739</v>
      </c>
      <c r="H195" s="0" t="n">
        <f aca="false">SUMPRODUCT('5N inverse'!$A$6:$Y$6,'5N mesh'!$B$37:$Z$37,$E194:$AC194)+'5N inverse'!$A$6*$C195/Setup!$B$17+INDEX('5N inverse'!$A$6:$Y$6,1,'5N mesh'!$B$7+1)*Setup!$B$22</f>
        <v>16.5561241242075</v>
      </c>
      <c r="I195" s="0" t="n">
        <f aca="false">SUMPRODUCT('5N inverse'!$A$7:$Y$7,'5N mesh'!$B$37:$Z$37,$E194:$AC194)+'5N inverse'!$A$7*$C195/Setup!$B$17+INDEX('5N inverse'!$A$7:$Y$7,1,'5N mesh'!$B$7+1)*Setup!$B$22</f>
        <v>15.0658414152743</v>
      </c>
      <c r="J195" s="0" t="n">
        <f aca="false">SUMPRODUCT('5N inverse'!$A$8:$Y$8,'5N mesh'!$B$37:$Z$37,$E194:$AC194)+'5N inverse'!$A$8*$C195/Setup!$B$17+INDEX('5N inverse'!$A$8:$Y$8,1,'5N mesh'!$B$7+1)*Setup!$B$22</f>
        <v>0</v>
      </c>
      <c r="K195" s="0" t="n">
        <f aca="false">SUMPRODUCT('5N inverse'!$A$9:$Y$9,'5N mesh'!$B$37:$Z$37,$E194:$AC194)+'5N inverse'!$A$9*$C195/Setup!$B$17+INDEX('5N inverse'!$A$9:$Y$9,1,'5N mesh'!$B$7+1)*Setup!$B$22</f>
        <v>0</v>
      </c>
      <c r="L195" s="0" t="n">
        <f aca="false">SUMPRODUCT('5N inverse'!$A$10:$Y$10,'5N mesh'!$B$37:$Z$37,$E194:$AC194)+'5N inverse'!$A$10*$C195/Setup!$B$17+INDEX('5N inverse'!$A$10:$Y$10,1,'5N mesh'!$B$7+1)*Setup!$B$22</f>
        <v>0</v>
      </c>
      <c r="M195" s="0" t="n">
        <f aca="false">SUMPRODUCT('5N inverse'!$A$11:$Y$11,'5N mesh'!$B$37:$Z$37,$E194:$AC194)+'5N inverse'!$A$11*$C195/Setup!$B$17+INDEX('5N inverse'!$A$11:$Y$11,1,'5N mesh'!$B$7+1)*Setup!$B$22</f>
        <v>0</v>
      </c>
      <c r="N195" s="0" t="n">
        <f aca="false">SUMPRODUCT('5N inverse'!$A$12:$Y$12,'5N mesh'!$B$37:$Z$37,$E194:$AC194)+'5N inverse'!$A$12*$C195/Setup!$B$17+INDEX('5N inverse'!$A$12:$Y$12,1,'5N mesh'!$B$7+1)*Setup!$B$22</f>
        <v>0</v>
      </c>
      <c r="O195" s="0" t="n">
        <f aca="false">SUMPRODUCT('5N inverse'!$A$13:$Y$13,'5N mesh'!$B$37:$Z$37,$E194:$AC194)+'5N inverse'!$A$13*$C195/Setup!$B$17+INDEX('5N inverse'!$A$13:$Y$13,1,'5N mesh'!$B$7+1)*Setup!$B$22</f>
        <v>0</v>
      </c>
      <c r="P195" s="0" t="n">
        <f aca="false">SUMPRODUCT('5N inverse'!$A$14:$Y$14,'5N mesh'!$B$37:$Z$37,$E194:$AC194)+'5N inverse'!$A$14*$C195/Setup!$B$17+INDEX('5N inverse'!$A$14:$Y$14,1,'5N mesh'!$B$7+1)*Setup!$B$22</f>
        <v>0</v>
      </c>
      <c r="Q195" s="0" t="n">
        <f aca="false">SUMPRODUCT('5N inverse'!$A$15:$Y$15,'5N mesh'!$B$37:$Z$37,$E194:$AC194)+'5N inverse'!$A$15*$C195/Setup!$B$17+INDEX('5N inverse'!$A$15:$Y$15,1,'5N mesh'!$B$7+1)*Setup!$B$22</f>
        <v>0</v>
      </c>
      <c r="R195" s="0" t="n">
        <f aca="false">SUMPRODUCT('5N inverse'!$A$16:$Y$16,'5N mesh'!$B$37:$Z$37,$E194:$AC194)+'5N inverse'!$A$16*$C195/Setup!$B$17+INDEX('5N inverse'!$A$16:$Y$16,1,'5N mesh'!$B$7+1)*Setup!$B$22</f>
        <v>0</v>
      </c>
      <c r="S195" s="0" t="n">
        <f aca="false">SUMPRODUCT('5N inverse'!$A$17:$Y$17,'5N mesh'!$B$37:$Z$37,$E194:$AC194)+'5N inverse'!$A$17*$C195/Setup!$B$17+INDEX('5N inverse'!$A$17:$Y$17,1,'5N mesh'!$B$7+1)*Setup!$B$22</f>
        <v>0</v>
      </c>
      <c r="T195" s="0" t="n">
        <f aca="false">SUMPRODUCT('5N inverse'!$A$18:$Y$18,'5N mesh'!$B$37:$Z$37,$E194:$AC194)+'5N inverse'!$A$18*$C195/Setup!$B$17+INDEX('5N inverse'!$A$18:$Y$18,1,'5N mesh'!$B$7+1)*Setup!$B$22</f>
        <v>0</v>
      </c>
      <c r="U195" s="0" t="n">
        <f aca="false">SUMPRODUCT('5N inverse'!$A$19:$Y$19,'5N mesh'!$B$37:$Z$37,$E194:$AC194)+'5N inverse'!$A$19*$C195/Setup!$B$17+INDEX('5N inverse'!$A$19:$Y$19,1,'5N mesh'!$B$7+1)*Setup!$B$22</f>
        <v>0</v>
      </c>
      <c r="V195" s="0" t="n">
        <f aca="false">SUMPRODUCT('5N inverse'!$A$20:$Y$20,'5N mesh'!$B$37:$Z$37,$E194:$AC194)+'5N inverse'!$A$20*$C195/Setup!$B$17+INDEX('5N inverse'!$A$20:$Y$20,1,'5N mesh'!$B$7+1)*Setup!$B$22</f>
        <v>0</v>
      </c>
      <c r="W195" s="0" t="n">
        <f aca="false">SUMPRODUCT('5N inverse'!$A$21:$Y$21,'5N mesh'!$B$37:$Z$37,$E194:$AC194)+'5N inverse'!$A$21*$C195/Setup!$B$17+INDEX('5N inverse'!$A$21:$Y$21,1,'5N mesh'!$B$7+1)*Setup!$B$22</f>
        <v>0</v>
      </c>
      <c r="X195" s="0" t="n">
        <f aca="false">SUMPRODUCT('5N inverse'!$A$22:$Y$22,'5N mesh'!$B$37:$Z$37,$E194:$AC194)+'5N inverse'!$A$22*$C195/Setup!$B$17+INDEX('5N inverse'!$A$22:$Y$22,1,'5N mesh'!$B$7+1)*Setup!$B$22</f>
        <v>0</v>
      </c>
      <c r="Y195" s="0" t="n">
        <f aca="false">SUMPRODUCT('5N inverse'!$A$23:$Y$23,'5N mesh'!$B$37:$Z$37,$E194:$AC194)+'5N inverse'!$A$23*$C195/Setup!$B$17+INDEX('5N inverse'!$A$23:$Y$23,1,'5N mesh'!$B$7+1)*Setup!$B$22</f>
        <v>0</v>
      </c>
      <c r="Z195" s="0" t="n">
        <f aca="false">SUMPRODUCT('5N inverse'!$A$24:$Y$24,'5N mesh'!$B$37:$Z$37,$E194:$AC194)+'5N inverse'!$A$24*$C195/Setup!$B$17+INDEX('5N inverse'!$A$24:$Y$24,1,'5N mesh'!$B$7+1)*Setup!$B$22</f>
        <v>0</v>
      </c>
      <c r="AA195" s="0" t="n">
        <f aca="false">SUMPRODUCT('5N inverse'!$A$25:$Y$25,'5N mesh'!$B$37:$Z$37,$E194:$AC194)+'5N inverse'!$A$25*$C195/Setup!$B$17+INDEX('5N inverse'!$A$25:$Y$25,1,'5N mesh'!$B$7+1)*Setup!$B$22</f>
        <v>0</v>
      </c>
      <c r="AB195" s="0" t="n">
        <f aca="false">SUMPRODUCT('5N inverse'!$A$26:$Y$26,'5N mesh'!$B$37:$Z$37,$E194:$AC194)+'5N inverse'!$A$26*$C195/Setup!$B$17+INDEX('5N inverse'!$A$26:$Y$26,1,'5N mesh'!$B$7+1)*Setup!$B$22</f>
        <v>0</v>
      </c>
      <c r="AC195" s="0" t="n">
        <f aca="false">SUMPRODUCT('5N inverse'!$A$27:$Y$27,'5N mesh'!$B$37:$Z$37,$E194:$AC194)+'5N inverse'!$A$27*$C195/Setup!$B$17+INDEX('5N inverse'!$A$27:$Y$27,1,'5N mesh'!$B$7+1)*Setup!$B$22</f>
        <v>0</v>
      </c>
    </row>
    <row r="196" customFormat="false" ht="15" hidden="false" customHeight="false" outlineLevel="0" collapsed="false">
      <c r="A196" s="0" t="n">
        <v>191</v>
      </c>
      <c r="B196" s="0" t="n">
        <f aca="false">A196*Setup!$B$11/3600</f>
        <v>15.9166666666667</v>
      </c>
      <c r="C196" s="0" t="n">
        <f aca="false">Setup!$B$7+Setup!$B$8*COS(2*PI()*(B196-Setup!$B$9)/24)</f>
        <v>27.9990481083196</v>
      </c>
      <c r="D196" s="0" t="n">
        <f aca="false">(C196-E196)/Setup!$B$17</f>
        <v>30.3315936866678</v>
      </c>
      <c r="E196" s="0" t="n">
        <f aca="false">SUMPRODUCT('5N inverse'!$A$3:$Y$3,'5N mesh'!$B$37:$Z$37,$E195:$AC195)+'5N inverse'!$A$3*$C196/Setup!$B$17+INDEX('5N inverse'!$A$3:$Y$3,1,'5N mesh'!$B$7+1)*Setup!$B$22</f>
        <v>24.0559409290528</v>
      </c>
      <c r="F196" s="0" t="n">
        <f aca="false">SUMPRODUCT('5N inverse'!$A$4:$Y$4,'5N mesh'!$B$37:$Z$37,$E195:$AC195)+'5N inverse'!$A$4*$C196/Setup!$B$17+INDEX('5N inverse'!$A$4:$Y$4,1,'5N mesh'!$B$7+1)*Setup!$B$22</f>
        <v>22.5576674210427</v>
      </c>
      <c r="G196" s="0" t="n">
        <f aca="false">SUMPRODUCT('5N inverse'!$A$5:$Y$5,'5N mesh'!$B$37:$Z$37,$E195:$AC195)+'5N inverse'!$A$5*$C196/Setup!$B$17+INDEX('5N inverse'!$A$5:$Y$5,1,'5N mesh'!$B$7+1)*Setup!$B$22</f>
        <v>19.5611204050226</v>
      </c>
      <c r="H196" s="0" t="n">
        <f aca="false">SUMPRODUCT('5N inverse'!$A$6:$Y$6,'5N mesh'!$B$37:$Z$37,$E195:$AC195)+'5N inverse'!$A$6*$C196/Setup!$B$17+INDEX('5N inverse'!$A$6:$Y$6,1,'5N mesh'!$B$7+1)*Setup!$B$22</f>
        <v>16.5645733890024</v>
      </c>
      <c r="I196" s="0" t="n">
        <f aca="false">SUMPRODUCT('5N inverse'!$A$7:$Y$7,'5N mesh'!$B$37:$Z$37,$E195:$AC195)+'5N inverse'!$A$7*$C196/Setup!$B$17+INDEX('5N inverse'!$A$7:$Y$7,1,'5N mesh'!$B$7+1)*Setup!$B$22</f>
        <v>15.0662998809924</v>
      </c>
      <c r="J196" s="0" t="n">
        <f aca="false">SUMPRODUCT('5N inverse'!$A$8:$Y$8,'5N mesh'!$B$37:$Z$37,$E195:$AC195)+'5N inverse'!$A$8*$C196/Setup!$B$17+INDEX('5N inverse'!$A$8:$Y$8,1,'5N mesh'!$B$7+1)*Setup!$B$22</f>
        <v>0</v>
      </c>
      <c r="K196" s="0" t="n">
        <f aca="false">SUMPRODUCT('5N inverse'!$A$9:$Y$9,'5N mesh'!$B$37:$Z$37,$E195:$AC195)+'5N inverse'!$A$9*$C196/Setup!$B$17+INDEX('5N inverse'!$A$9:$Y$9,1,'5N mesh'!$B$7+1)*Setup!$B$22</f>
        <v>0</v>
      </c>
      <c r="L196" s="0" t="n">
        <f aca="false">SUMPRODUCT('5N inverse'!$A$10:$Y$10,'5N mesh'!$B$37:$Z$37,$E195:$AC195)+'5N inverse'!$A$10*$C196/Setup!$B$17+INDEX('5N inverse'!$A$10:$Y$10,1,'5N mesh'!$B$7+1)*Setup!$B$22</f>
        <v>0</v>
      </c>
      <c r="M196" s="0" t="n">
        <f aca="false">SUMPRODUCT('5N inverse'!$A$11:$Y$11,'5N mesh'!$B$37:$Z$37,$E195:$AC195)+'5N inverse'!$A$11*$C196/Setup!$B$17+INDEX('5N inverse'!$A$11:$Y$11,1,'5N mesh'!$B$7+1)*Setup!$B$22</f>
        <v>0</v>
      </c>
      <c r="N196" s="0" t="n">
        <f aca="false">SUMPRODUCT('5N inverse'!$A$12:$Y$12,'5N mesh'!$B$37:$Z$37,$E195:$AC195)+'5N inverse'!$A$12*$C196/Setup!$B$17+INDEX('5N inverse'!$A$12:$Y$12,1,'5N mesh'!$B$7+1)*Setup!$B$22</f>
        <v>0</v>
      </c>
      <c r="O196" s="0" t="n">
        <f aca="false">SUMPRODUCT('5N inverse'!$A$13:$Y$13,'5N mesh'!$B$37:$Z$37,$E195:$AC195)+'5N inverse'!$A$13*$C196/Setup!$B$17+INDEX('5N inverse'!$A$13:$Y$13,1,'5N mesh'!$B$7+1)*Setup!$B$22</f>
        <v>0</v>
      </c>
      <c r="P196" s="0" t="n">
        <f aca="false">SUMPRODUCT('5N inverse'!$A$14:$Y$14,'5N mesh'!$B$37:$Z$37,$E195:$AC195)+'5N inverse'!$A$14*$C196/Setup!$B$17+INDEX('5N inverse'!$A$14:$Y$14,1,'5N mesh'!$B$7+1)*Setup!$B$22</f>
        <v>0</v>
      </c>
      <c r="Q196" s="0" t="n">
        <f aca="false">SUMPRODUCT('5N inverse'!$A$15:$Y$15,'5N mesh'!$B$37:$Z$37,$E195:$AC195)+'5N inverse'!$A$15*$C196/Setup!$B$17+INDEX('5N inverse'!$A$15:$Y$15,1,'5N mesh'!$B$7+1)*Setup!$B$22</f>
        <v>0</v>
      </c>
      <c r="R196" s="0" t="n">
        <f aca="false">SUMPRODUCT('5N inverse'!$A$16:$Y$16,'5N mesh'!$B$37:$Z$37,$E195:$AC195)+'5N inverse'!$A$16*$C196/Setup!$B$17+INDEX('5N inverse'!$A$16:$Y$16,1,'5N mesh'!$B$7+1)*Setup!$B$22</f>
        <v>0</v>
      </c>
      <c r="S196" s="0" t="n">
        <f aca="false">SUMPRODUCT('5N inverse'!$A$17:$Y$17,'5N mesh'!$B$37:$Z$37,$E195:$AC195)+'5N inverse'!$A$17*$C196/Setup!$B$17+INDEX('5N inverse'!$A$17:$Y$17,1,'5N mesh'!$B$7+1)*Setup!$B$22</f>
        <v>0</v>
      </c>
      <c r="T196" s="0" t="n">
        <f aca="false">SUMPRODUCT('5N inverse'!$A$18:$Y$18,'5N mesh'!$B$37:$Z$37,$E195:$AC195)+'5N inverse'!$A$18*$C196/Setup!$B$17+INDEX('5N inverse'!$A$18:$Y$18,1,'5N mesh'!$B$7+1)*Setup!$B$22</f>
        <v>0</v>
      </c>
      <c r="U196" s="0" t="n">
        <f aca="false">SUMPRODUCT('5N inverse'!$A$19:$Y$19,'5N mesh'!$B$37:$Z$37,$E195:$AC195)+'5N inverse'!$A$19*$C196/Setup!$B$17+INDEX('5N inverse'!$A$19:$Y$19,1,'5N mesh'!$B$7+1)*Setup!$B$22</f>
        <v>0</v>
      </c>
      <c r="V196" s="0" t="n">
        <f aca="false">SUMPRODUCT('5N inverse'!$A$20:$Y$20,'5N mesh'!$B$37:$Z$37,$E195:$AC195)+'5N inverse'!$A$20*$C196/Setup!$B$17+INDEX('5N inverse'!$A$20:$Y$20,1,'5N mesh'!$B$7+1)*Setup!$B$22</f>
        <v>0</v>
      </c>
      <c r="W196" s="0" t="n">
        <f aca="false">SUMPRODUCT('5N inverse'!$A$21:$Y$21,'5N mesh'!$B$37:$Z$37,$E195:$AC195)+'5N inverse'!$A$21*$C196/Setup!$B$17+INDEX('5N inverse'!$A$21:$Y$21,1,'5N mesh'!$B$7+1)*Setup!$B$22</f>
        <v>0</v>
      </c>
      <c r="X196" s="0" t="n">
        <f aca="false">SUMPRODUCT('5N inverse'!$A$22:$Y$22,'5N mesh'!$B$37:$Z$37,$E195:$AC195)+'5N inverse'!$A$22*$C196/Setup!$B$17+INDEX('5N inverse'!$A$22:$Y$22,1,'5N mesh'!$B$7+1)*Setup!$B$22</f>
        <v>0</v>
      </c>
      <c r="Y196" s="0" t="n">
        <f aca="false">SUMPRODUCT('5N inverse'!$A$23:$Y$23,'5N mesh'!$B$37:$Z$37,$E195:$AC195)+'5N inverse'!$A$23*$C196/Setup!$B$17+INDEX('5N inverse'!$A$23:$Y$23,1,'5N mesh'!$B$7+1)*Setup!$B$22</f>
        <v>0</v>
      </c>
      <c r="Z196" s="0" t="n">
        <f aca="false">SUMPRODUCT('5N inverse'!$A$24:$Y$24,'5N mesh'!$B$37:$Z$37,$E195:$AC195)+'5N inverse'!$A$24*$C196/Setup!$B$17+INDEX('5N inverse'!$A$24:$Y$24,1,'5N mesh'!$B$7+1)*Setup!$B$22</f>
        <v>0</v>
      </c>
      <c r="AA196" s="0" t="n">
        <f aca="false">SUMPRODUCT('5N inverse'!$A$25:$Y$25,'5N mesh'!$B$37:$Z$37,$E195:$AC195)+'5N inverse'!$A$25*$C196/Setup!$B$17+INDEX('5N inverse'!$A$25:$Y$25,1,'5N mesh'!$B$7+1)*Setup!$B$22</f>
        <v>0</v>
      </c>
      <c r="AB196" s="0" t="n">
        <f aca="false">SUMPRODUCT('5N inverse'!$A$26:$Y$26,'5N mesh'!$B$37:$Z$37,$E195:$AC195)+'5N inverse'!$A$26*$C196/Setup!$B$17+INDEX('5N inverse'!$A$26:$Y$26,1,'5N mesh'!$B$7+1)*Setup!$B$22</f>
        <v>0</v>
      </c>
      <c r="AC196" s="0" t="n">
        <f aca="false">SUMPRODUCT('5N inverse'!$A$27:$Y$27,'5N mesh'!$B$37:$Z$37,$E195:$AC195)+'5N inverse'!$A$27*$C196/Setup!$B$17+INDEX('5N inverse'!$A$27:$Y$27,1,'5N mesh'!$B$7+1)*Setup!$B$22</f>
        <v>0</v>
      </c>
    </row>
    <row r="197" customFormat="false" ht="15" hidden="false" customHeight="false" outlineLevel="0" collapsed="false">
      <c r="A197" s="0" t="n">
        <v>192</v>
      </c>
      <c r="B197" s="0" t="n">
        <f aca="false">A197*Setup!$B$11/3600</f>
        <v>16</v>
      </c>
      <c r="C197" s="0" t="n">
        <f aca="false">Setup!$B$7+Setup!$B$8*COS(2*PI()*(B197-Setup!$B$9)/24)</f>
        <v>28</v>
      </c>
      <c r="D197" s="0" t="n">
        <f aca="false">(C197-E197)/Setup!$B$17</f>
        <v>29.9714370024606</v>
      </c>
      <c r="E197" s="0" t="n">
        <f aca="false">SUMPRODUCT('5N inverse'!$A$3:$Y$3,'5N mesh'!$B$37:$Z$37,$E196:$AC196)+'5N inverse'!$A$3*$C197/Setup!$B$17+INDEX('5N inverse'!$A$3:$Y$3,1,'5N mesh'!$B$7+1)*Setup!$B$22</f>
        <v>24.1037131896801</v>
      </c>
      <c r="F197" s="0" t="n">
        <f aca="false">SUMPRODUCT('5N inverse'!$A$4:$Y$4,'5N mesh'!$B$37:$Z$37,$E196:$AC196)+'5N inverse'!$A$4*$C197/Setup!$B$17+INDEX('5N inverse'!$A$4:$Y$4,1,'5N mesh'!$B$7+1)*Setup!$B$22</f>
        <v>22.5975536892069</v>
      </c>
      <c r="G197" s="0" t="n">
        <f aca="false">SUMPRODUCT('5N inverse'!$A$5:$Y$5,'5N mesh'!$B$37:$Z$37,$E196:$AC196)+'5N inverse'!$A$5*$C197/Setup!$B$17+INDEX('5N inverse'!$A$5:$Y$5,1,'5N mesh'!$B$7+1)*Setup!$B$22</f>
        <v>19.5852346882604</v>
      </c>
      <c r="H197" s="0" t="n">
        <f aca="false">SUMPRODUCT('5N inverse'!$A$6:$Y$6,'5N mesh'!$B$37:$Z$37,$E196:$AC196)+'5N inverse'!$A$6*$C197/Setup!$B$17+INDEX('5N inverse'!$A$6:$Y$6,1,'5N mesh'!$B$7+1)*Setup!$B$22</f>
        <v>16.5729156873138</v>
      </c>
      <c r="I197" s="0" t="n">
        <f aca="false">SUMPRODUCT('5N inverse'!$A$7:$Y$7,'5N mesh'!$B$37:$Z$37,$E196:$AC196)+'5N inverse'!$A$7*$C197/Setup!$B$17+INDEX('5N inverse'!$A$7:$Y$7,1,'5N mesh'!$B$7+1)*Setup!$B$22</f>
        <v>15.0667561868406</v>
      </c>
      <c r="J197" s="0" t="n">
        <f aca="false">SUMPRODUCT('5N inverse'!$A$8:$Y$8,'5N mesh'!$B$37:$Z$37,$E196:$AC196)+'5N inverse'!$A$8*$C197/Setup!$B$17+INDEX('5N inverse'!$A$8:$Y$8,1,'5N mesh'!$B$7+1)*Setup!$B$22</f>
        <v>0</v>
      </c>
      <c r="K197" s="0" t="n">
        <f aca="false">SUMPRODUCT('5N inverse'!$A$9:$Y$9,'5N mesh'!$B$37:$Z$37,$E196:$AC196)+'5N inverse'!$A$9*$C197/Setup!$B$17+INDEX('5N inverse'!$A$9:$Y$9,1,'5N mesh'!$B$7+1)*Setup!$B$22</f>
        <v>0</v>
      </c>
      <c r="L197" s="0" t="n">
        <f aca="false">SUMPRODUCT('5N inverse'!$A$10:$Y$10,'5N mesh'!$B$37:$Z$37,$E196:$AC196)+'5N inverse'!$A$10*$C197/Setup!$B$17+INDEX('5N inverse'!$A$10:$Y$10,1,'5N mesh'!$B$7+1)*Setup!$B$22</f>
        <v>0</v>
      </c>
      <c r="M197" s="0" t="n">
        <f aca="false">SUMPRODUCT('5N inverse'!$A$11:$Y$11,'5N mesh'!$B$37:$Z$37,$E196:$AC196)+'5N inverse'!$A$11*$C197/Setup!$B$17+INDEX('5N inverse'!$A$11:$Y$11,1,'5N mesh'!$B$7+1)*Setup!$B$22</f>
        <v>0</v>
      </c>
      <c r="N197" s="0" t="n">
        <f aca="false">SUMPRODUCT('5N inverse'!$A$12:$Y$12,'5N mesh'!$B$37:$Z$37,$E196:$AC196)+'5N inverse'!$A$12*$C197/Setup!$B$17+INDEX('5N inverse'!$A$12:$Y$12,1,'5N mesh'!$B$7+1)*Setup!$B$22</f>
        <v>0</v>
      </c>
      <c r="O197" s="0" t="n">
        <f aca="false">SUMPRODUCT('5N inverse'!$A$13:$Y$13,'5N mesh'!$B$37:$Z$37,$E196:$AC196)+'5N inverse'!$A$13*$C197/Setup!$B$17+INDEX('5N inverse'!$A$13:$Y$13,1,'5N mesh'!$B$7+1)*Setup!$B$22</f>
        <v>0</v>
      </c>
      <c r="P197" s="0" t="n">
        <f aca="false">SUMPRODUCT('5N inverse'!$A$14:$Y$14,'5N mesh'!$B$37:$Z$37,$E196:$AC196)+'5N inverse'!$A$14*$C197/Setup!$B$17+INDEX('5N inverse'!$A$14:$Y$14,1,'5N mesh'!$B$7+1)*Setup!$B$22</f>
        <v>0</v>
      </c>
      <c r="Q197" s="0" t="n">
        <f aca="false">SUMPRODUCT('5N inverse'!$A$15:$Y$15,'5N mesh'!$B$37:$Z$37,$E196:$AC196)+'5N inverse'!$A$15*$C197/Setup!$B$17+INDEX('5N inverse'!$A$15:$Y$15,1,'5N mesh'!$B$7+1)*Setup!$B$22</f>
        <v>0</v>
      </c>
      <c r="R197" s="0" t="n">
        <f aca="false">SUMPRODUCT('5N inverse'!$A$16:$Y$16,'5N mesh'!$B$37:$Z$37,$E196:$AC196)+'5N inverse'!$A$16*$C197/Setup!$B$17+INDEX('5N inverse'!$A$16:$Y$16,1,'5N mesh'!$B$7+1)*Setup!$B$22</f>
        <v>0</v>
      </c>
      <c r="S197" s="0" t="n">
        <f aca="false">SUMPRODUCT('5N inverse'!$A$17:$Y$17,'5N mesh'!$B$37:$Z$37,$E196:$AC196)+'5N inverse'!$A$17*$C197/Setup!$B$17+INDEX('5N inverse'!$A$17:$Y$17,1,'5N mesh'!$B$7+1)*Setup!$B$22</f>
        <v>0</v>
      </c>
      <c r="T197" s="0" t="n">
        <f aca="false">SUMPRODUCT('5N inverse'!$A$18:$Y$18,'5N mesh'!$B$37:$Z$37,$E196:$AC196)+'5N inverse'!$A$18*$C197/Setup!$B$17+INDEX('5N inverse'!$A$18:$Y$18,1,'5N mesh'!$B$7+1)*Setup!$B$22</f>
        <v>0</v>
      </c>
      <c r="U197" s="0" t="n">
        <f aca="false">SUMPRODUCT('5N inverse'!$A$19:$Y$19,'5N mesh'!$B$37:$Z$37,$E196:$AC196)+'5N inverse'!$A$19*$C197/Setup!$B$17+INDEX('5N inverse'!$A$19:$Y$19,1,'5N mesh'!$B$7+1)*Setup!$B$22</f>
        <v>0</v>
      </c>
      <c r="V197" s="0" t="n">
        <f aca="false">SUMPRODUCT('5N inverse'!$A$20:$Y$20,'5N mesh'!$B$37:$Z$37,$E196:$AC196)+'5N inverse'!$A$20*$C197/Setup!$B$17+INDEX('5N inverse'!$A$20:$Y$20,1,'5N mesh'!$B$7+1)*Setup!$B$22</f>
        <v>0</v>
      </c>
      <c r="W197" s="0" t="n">
        <f aca="false">SUMPRODUCT('5N inverse'!$A$21:$Y$21,'5N mesh'!$B$37:$Z$37,$E196:$AC196)+'5N inverse'!$A$21*$C197/Setup!$B$17+INDEX('5N inverse'!$A$21:$Y$21,1,'5N mesh'!$B$7+1)*Setup!$B$22</f>
        <v>0</v>
      </c>
      <c r="X197" s="0" t="n">
        <f aca="false">SUMPRODUCT('5N inverse'!$A$22:$Y$22,'5N mesh'!$B$37:$Z$37,$E196:$AC196)+'5N inverse'!$A$22*$C197/Setup!$B$17+INDEX('5N inverse'!$A$22:$Y$22,1,'5N mesh'!$B$7+1)*Setup!$B$22</f>
        <v>0</v>
      </c>
      <c r="Y197" s="0" t="n">
        <f aca="false">SUMPRODUCT('5N inverse'!$A$23:$Y$23,'5N mesh'!$B$37:$Z$37,$E196:$AC196)+'5N inverse'!$A$23*$C197/Setup!$B$17+INDEX('5N inverse'!$A$23:$Y$23,1,'5N mesh'!$B$7+1)*Setup!$B$22</f>
        <v>0</v>
      </c>
      <c r="Z197" s="0" t="n">
        <f aca="false">SUMPRODUCT('5N inverse'!$A$24:$Y$24,'5N mesh'!$B$37:$Z$37,$E196:$AC196)+'5N inverse'!$A$24*$C197/Setup!$B$17+INDEX('5N inverse'!$A$24:$Y$24,1,'5N mesh'!$B$7+1)*Setup!$B$22</f>
        <v>0</v>
      </c>
      <c r="AA197" s="0" t="n">
        <f aca="false">SUMPRODUCT('5N inverse'!$A$25:$Y$25,'5N mesh'!$B$37:$Z$37,$E196:$AC196)+'5N inverse'!$A$25*$C197/Setup!$B$17+INDEX('5N inverse'!$A$25:$Y$25,1,'5N mesh'!$B$7+1)*Setup!$B$22</f>
        <v>0</v>
      </c>
      <c r="AB197" s="0" t="n">
        <f aca="false">SUMPRODUCT('5N inverse'!$A$26:$Y$26,'5N mesh'!$B$37:$Z$37,$E196:$AC196)+'5N inverse'!$A$26*$C197/Setup!$B$17+INDEX('5N inverse'!$A$26:$Y$26,1,'5N mesh'!$B$7+1)*Setup!$B$22</f>
        <v>0</v>
      </c>
      <c r="AC197" s="0" t="n">
        <f aca="false">SUMPRODUCT('5N inverse'!$A$27:$Y$27,'5N mesh'!$B$37:$Z$37,$E196:$AC196)+'5N inverse'!$A$27*$C197/Setup!$B$17+INDEX('5N inverse'!$A$27:$Y$27,1,'5N mesh'!$B$7+1)*Setup!$B$22</f>
        <v>0</v>
      </c>
    </row>
    <row r="198" customFormat="false" ht="15" hidden="false" customHeight="false" outlineLevel="0" collapsed="false">
      <c r="A198" s="0" t="n">
        <v>193</v>
      </c>
      <c r="B198" s="0" t="n">
        <f aca="false">A198*Setup!$B$11/3600</f>
        <v>16.0833333333333</v>
      </c>
      <c r="C198" s="0" t="n">
        <f aca="false">Setup!$B$7+Setup!$B$8*COS(2*PI()*(B198-Setup!$B$9)/24)</f>
        <v>27.9990481083196</v>
      </c>
      <c r="D198" s="0" t="n">
        <f aca="false">(C198-E198)/Setup!$B$17</f>
        <v>29.6016145603985</v>
      </c>
      <c r="E198" s="0" t="n">
        <f aca="false">SUMPRODUCT('5N inverse'!$A$3:$Y$3,'5N mesh'!$B$37:$Z$37,$E197:$AC197)+'5N inverse'!$A$3*$C198/Setup!$B$17+INDEX('5N inverse'!$A$3:$Y$3,1,'5N mesh'!$B$7+1)*Setup!$B$22</f>
        <v>24.1508382154678</v>
      </c>
      <c r="F198" s="0" t="n">
        <f aca="false">SUMPRODUCT('5N inverse'!$A$4:$Y$4,'5N mesh'!$B$37:$Z$37,$E197:$AC197)+'5N inverse'!$A$4*$C198/Setup!$B$17+INDEX('5N inverse'!$A$4:$Y$4,1,'5N mesh'!$B$7+1)*Setup!$B$22</f>
        <v>22.6369002120853</v>
      </c>
      <c r="G198" s="0" t="n">
        <f aca="false">SUMPRODUCT('5N inverse'!$A$5:$Y$5,'5N mesh'!$B$37:$Z$37,$E197:$AC197)+'5N inverse'!$A$5*$C198/Setup!$B$17+INDEX('5N inverse'!$A$5:$Y$5,1,'5N mesh'!$B$7+1)*Setup!$B$22</f>
        <v>19.6090242053201</v>
      </c>
      <c r="H198" s="0" t="n">
        <f aca="false">SUMPRODUCT('5N inverse'!$A$6:$Y$6,'5N mesh'!$B$37:$Z$37,$E197:$AC197)+'5N inverse'!$A$6*$C198/Setup!$B$17+INDEX('5N inverse'!$A$6:$Y$6,1,'5N mesh'!$B$7+1)*Setup!$B$22</f>
        <v>16.581148198555</v>
      </c>
      <c r="I198" s="0" t="n">
        <f aca="false">SUMPRODUCT('5N inverse'!$A$7:$Y$7,'5N mesh'!$B$37:$Z$37,$E197:$AC197)+'5N inverse'!$A$7*$C198/Setup!$B$17+INDEX('5N inverse'!$A$7:$Y$7,1,'5N mesh'!$B$7+1)*Setup!$B$22</f>
        <v>15.0672101951724</v>
      </c>
      <c r="J198" s="0" t="n">
        <f aca="false">SUMPRODUCT('5N inverse'!$A$8:$Y$8,'5N mesh'!$B$37:$Z$37,$E197:$AC197)+'5N inverse'!$A$8*$C198/Setup!$B$17+INDEX('5N inverse'!$A$8:$Y$8,1,'5N mesh'!$B$7+1)*Setup!$B$22</f>
        <v>0</v>
      </c>
      <c r="K198" s="0" t="n">
        <f aca="false">SUMPRODUCT('5N inverse'!$A$9:$Y$9,'5N mesh'!$B$37:$Z$37,$E197:$AC197)+'5N inverse'!$A$9*$C198/Setup!$B$17+INDEX('5N inverse'!$A$9:$Y$9,1,'5N mesh'!$B$7+1)*Setup!$B$22</f>
        <v>0</v>
      </c>
      <c r="L198" s="0" t="n">
        <f aca="false">SUMPRODUCT('5N inverse'!$A$10:$Y$10,'5N mesh'!$B$37:$Z$37,$E197:$AC197)+'5N inverse'!$A$10*$C198/Setup!$B$17+INDEX('5N inverse'!$A$10:$Y$10,1,'5N mesh'!$B$7+1)*Setup!$B$22</f>
        <v>0</v>
      </c>
      <c r="M198" s="0" t="n">
        <f aca="false">SUMPRODUCT('5N inverse'!$A$11:$Y$11,'5N mesh'!$B$37:$Z$37,$E197:$AC197)+'5N inverse'!$A$11*$C198/Setup!$B$17+INDEX('5N inverse'!$A$11:$Y$11,1,'5N mesh'!$B$7+1)*Setup!$B$22</f>
        <v>0</v>
      </c>
      <c r="N198" s="0" t="n">
        <f aca="false">SUMPRODUCT('5N inverse'!$A$12:$Y$12,'5N mesh'!$B$37:$Z$37,$E197:$AC197)+'5N inverse'!$A$12*$C198/Setup!$B$17+INDEX('5N inverse'!$A$12:$Y$12,1,'5N mesh'!$B$7+1)*Setup!$B$22</f>
        <v>0</v>
      </c>
      <c r="O198" s="0" t="n">
        <f aca="false">SUMPRODUCT('5N inverse'!$A$13:$Y$13,'5N mesh'!$B$37:$Z$37,$E197:$AC197)+'5N inverse'!$A$13*$C198/Setup!$B$17+INDEX('5N inverse'!$A$13:$Y$13,1,'5N mesh'!$B$7+1)*Setup!$B$22</f>
        <v>0</v>
      </c>
      <c r="P198" s="0" t="n">
        <f aca="false">SUMPRODUCT('5N inverse'!$A$14:$Y$14,'5N mesh'!$B$37:$Z$37,$E197:$AC197)+'5N inverse'!$A$14*$C198/Setup!$B$17+INDEX('5N inverse'!$A$14:$Y$14,1,'5N mesh'!$B$7+1)*Setup!$B$22</f>
        <v>0</v>
      </c>
      <c r="Q198" s="0" t="n">
        <f aca="false">SUMPRODUCT('5N inverse'!$A$15:$Y$15,'5N mesh'!$B$37:$Z$37,$E197:$AC197)+'5N inverse'!$A$15*$C198/Setup!$B$17+INDEX('5N inverse'!$A$15:$Y$15,1,'5N mesh'!$B$7+1)*Setup!$B$22</f>
        <v>0</v>
      </c>
      <c r="R198" s="0" t="n">
        <f aca="false">SUMPRODUCT('5N inverse'!$A$16:$Y$16,'5N mesh'!$B$37:$Z$37,$E197:$AC197)+'5N inverse'!$A$16*$C198/Setup!$B$17+INDEX('5N inverse'!$A$16:$Y$16,1,'5N mesh'!$B$7+1)*Setup!$B$22</f>
        <v>0</v>
      </c>
      <c r="S198" s="0" t="n">
        <f aca="false">SUMPRODUCT('5N inverse'!$A$17:$Y$17,'5N mesh'!$B$37:$Z$37,$E197:$AC197)+'5N inverse'!$A$17*$C198/Setup!$B$17+INDEX('5N inverse'!$A$17:$Y$17,1,'5N mesh'!$B$7+1)*Setup!$B$22</f>
        <v>0</v>
      </c>
      <c r="T198" s="0" t="n">
        <f aca="false">SUMPRODUCT('5N inverse'!$A$18:$Y$18,'5N mesh'!$B$37:$Z$37,$E197:$AC197)+'5N inverse'!$A$18*$C198/Setup!$B$17+INDEX('5N inverse'!$A$18:$Y$18,1,'5N mesh'!$B$7+1)*Setup!$B$22</f>
        <v>0</v>
      </c>
      <c r="U198" s="0" t="n">
        <f aca="false">SUMPRODUCT('5N inverse'!$A$19:$Y$19,'5N mesh'!$B$37:$Z$37,$E197:$AC197)+'5N inverse'!$A$19*$C198/Setup!$B$17+INDEX('5N inverse'!$A$19:$Y$19,1,'5N mesh'!$B$7+1)*Setup!$B$22</f>
        <v>0</v>
      </c>
      <c r="V198" s="0" t="n">
        <f aca="false">SUMPRODUCT('5N inverse'!$A$20:$Y$20,'5N mesh'!$B$37:$Z$37,$E197:$AC197)+'5N inverse'!$A$20*$C198/Setup!$B$17+INDEX('5N inverse'!$A$20:$Y$20,1,'5N mesh'!$B$7+1)*Setup!$B$22</f>
        <v>0</v>
      </c>
      <c r="W198" s="0" t="n">
        <f aca="false">SUMPRODUCT('5N inverse'!$A$21:$Y$21,'5N mesh'!$B$37:$Z$37,$E197:$AC197)+'5N inverse'!$A$21*$C198/Setup!$B$17+INDEX('5N inverse'!$A$21:$Y$21,1,'5N mesh'!$B$7+1)*Setup!$B$22</f>
        <v>0</v>
      </c>
      <c r="X198" s="0" t="n">
        <f aca="false">SUMPRODUCT('5N inverse'!$A$22:$Y$22,'5N mesh'!$B$37:$Z$37,$E197:$AC197)+'5N inverse'!$A$22*$C198/Setup!$B$17+INDEX('5N inverse'!$A$22:$Y$22,1,'5N mesh'!$B$7+1)*Setup!$B$22</f>
        <v>0</v>
      </c>
      <c r="Y198" s="0" t="n">
        <f aca="false">SUMPRODUCT('5N inverse'!$A$23:$Y$23,'5N mesh'!$B$37:$Z$37,$E197:$AC197)+'5N inverse'!$A$23*$C198/Setup!$B$17+INDEX('5N inverse'!$A$23:$Y$23,1,'5N mesh'!$B$7+1)*Setup!$B$22</f>
        <v>0</v>
      </c>
      <c r="Z198" s="0" t="n">
        <f aca="false">SUMPRODUCT('5N inverse'!$A$24:$Y$24,'5N mesh'!$B$37:$Z$37,$E197:$AC197)+'5N inverse'!$A$24*$C198/Setup!$B$17+INDEX('5N inverse'!$A$24:$Y$24,1,'5N mesh'!$B$7+1)*Setup!$B$22</f>
        <v>0</v>
      </c>
      <c r="AA198" s="0" t="n">
        <f aca="false">SUMPRODUCT('5N inverse'!$A$25:$Y$25,'5N mesh'!$B$37:$Z$37,$E197:$AC197)+'5N inverse'!$A$25*$C198/Setup!$B$17+INDEX('5N inverse'!$A$25:$Y$25,1,'5N mesh'!$B$7+1)*Setup!$B$22</f>
        <v>0</v>
      </c>
      <c r="AB198" s="0" t="n">
        <f aca="false">SUMPRODUCT('5N inverse'!$A$26:$Y$26,'5N mesh'!$B$37:$Z$37,$E197:$AC197)+'5N inverse'!$A$26*$C198/Setup!$B$17+INDEX('5N inverse'!$A$26:$Y$26,1,'5N mesh'!$B$7+1)*Setup!$B$22</f>
        <v>0</v>
      </c>
      <c r="AC198" s="0" t="n">
        <f aca="false">SUMPRODUCT('5N inverse'!$A$27:$Y$27,'5N mesh'!$B$37:$Z$37,$E197:$AC197)+'5N inverse'!$A$27*$C198/Setup!$B$17+INDEX('5N inverse'!$A$27:$Y$27,1,'5N mesh'!$B$7+1)*Setup!$B$22</f>
        <v>0</v>
      </c>
    </row>
    <row r="199" customFormat="false" ht="15" hidden="false" customHeight="false" outlineLevel="0" collapsed="false">
      <c r="A199" s="0" t="n">
        <v>194</v>
      </c>
      <c r="B199" s="0" t="n">
        <f aca="false">A199*Setup!$B$11/3600</f>
        <v>16.1666666666667</v>
      </c>
      <c r="C199" s="0" t="n">
        <f aca="false">Setup!$B$7+Setup!$B$8*COS(2*PI()*(B199-Setup!$B$9)/24)</f>
        <v>27.9961928863274</v>
      </c>
      <c r="D199" s="0" t="n">
        <f aca="false">(C199-E199)/Setup!$B$17</f>
        <v>29.2222530273557</v>
      </c>
      <c r="E199" s="0" t="n">
        <f aca="false">SUMPRODUCT('5N inverse'!$A$3:$Y$3,'5N mesh'!$B$37:$Z$37,$E198:$AC198)+'5N inverse'!$A$3*$C199/Setup!$B$17+INDEX('5N inverse'!$A$3:$Y$3,1,'5N mesh'!$B$7+1)*Setup!$B$22</f>
        <v>24.1972999927712</v>
      </c>
      <c r="F199" s="0" t="n">
        <f aca="false">SUMPRODUCT('5N inverse'!$A$4:$Y$4,'5N mesh'!$B$37:$Z$37,$E198:$AC198)+'5N inverse'!$A$4*$C199/Setup!$B$17+INDEX('5N inverse'!$A$4:$Y$4,1,'5N mesh'!$B$7+1)*Setup!$B$22</f>
        <v>22.6756936220434</v>
      </c>
      <c r="G199" s="0" t="n">
        <f aca="false">SUMPRODUCT('5N inverse'!$A$5:$Y$5,'5N mesh'!$B$37:$Z$37,$E198:$AC198)+'5N inverse'!$A$5*$C199/Setup!$B$17+INDEX('5N inverse'!$A$5:$Y$5,1,'5N mesh'!$B$7+1)*Setup!$B$22</f>
        <v>19.6324808805879</v>
      </c>
      <c r="H199" s="0" t="n">
        <f aca="false">SUMPRODUCT('5N inverse'!$A$6:$Y$6,'5N mesh'!$B$37:$Z$37,$E198:$AC198)+'5N inverse'!$A$6*$C199/Setup!$B$17+INDEX('5N inverse'!$A$6:$Y$6,1,'5N mesh'!$B$7+1)*Setup!$B$22</f>
        <v>16.5892681391324</v>
      </c>
      <c r="I199" s="0" t="n">
        <f aca="false">SUMPRODUCT('5N inverse'!$A$7:$Y$7,'5N mesh'!$B$37:$Z$37,$E198:$AC198)+'5N inverse'!$A$7*$C199/Setup!$B$17+INDEX('5N inverse'!$A$7:$Y$7,1,'5N mesh'!$B$7+1)*Setup!$B$22</f>
        <v>15.0676617684046</v>
      </c>
      <c r="J199" s="0" t="n">
        <f aca="false">SUMPRODUCT('5N inverse'!$A$8:$Y$8,'5N mesh'!$B$37:$Z$37,$E198:$AC198)+'5N inverse'!$A$8*$C199/Setup!$B$17+INDEX('5N inverse'!$A$8:$Y$8,1,'5N mesh'!$B$7+1)*Setup!$B$22</f>
        <v>0</v>
      </c>
      <c r="K199" s="0" t="n">
        <f aca="false">SUMPRODUCT('5N inverse'!$A$9:$Y$9,'5N mesh'!$B$37:$Z$37,$E198:$AC198)+'5N inverse'!$A$9*$C199/Setup!$B$17+INDEX('5N inverse'!$A$9:$Y$9,1,'5N mesh'!$B$7+1)*Setup!$B$22</f>
        <v>0</v>
      </c>
      <c r="L199" s="0" t="n">
        <f aca="false">SUMPRODUCT('5N inverse'!$A$10:$Y$10,'5N mesh'!$B$37:$Z$37,$E198:$AC198)+'5N inverse'!$A$10*$C199/Setup!$B$17+INDEX('5N inverse'!$A$10:$Y$10,1,'5N mesh'!$B$7+1)*Setup!$B$22</f>
        <v>0</v>
      </c>
      <c r="M199" s="0" t="n">
        <f aca="false">SUMPRODUCT('5N inverse'!$A$11:$Y$11,'5N mesh'!$B$37:$Z$37,$E198:$AC198)+'5N inverse'!$A$11*$C199/Setup!$B$17+INDEX('5N inverse'!$A$11:$Y$11,1,'5N mesh'!$B$7+1)*Setup!$B$22</f>
        <v>0</v>
      </c>
      <c r="N199" s="0" t="n">
        <f aca="false">SUMPRODUCT('5N inverse'!$A$12:$Y$12,'5N mesh'!$B$37:$Z$37,$E198:$AC198)+'5N inverse'!$A$12*$C199/Setup!$B$17+INDEX('5N inverse'!$A$12:$Y$12,1,'5N mesh'!$B$7+1)*Setup!$B$22</f>
        <v>0</v>
      </c>
      <c r="O199" s="0" t="n">
        <f aca="false">SUMPRODUCT('5N inverse'!$A$13:$Y$13,'5N mesh'!$B$37:$Z$37,$E198:$AC198)+'5N inverse'!$A$13*$C199/Setup!$B$17+INDEX('5N inverse'!$A$13:$Y$13,1,'5N mesh'!$B$7+1)*Setup!$B$22</f>
        <v>0</v>
      </c>
      <c r="P199" s="0" t="n">
        <f aca="false">SUMPRODUCT('5N inverse'!$A$14:$Y$14,'5N mesh'!$B$37:$Z$37,$E198:$AC198)+'5N inverse'!$A$14*$C199/Setup!$B$17+INDEX('5N inverse'!$A$14:$Y$14,1,'5N mesh'!$B$7+1)*Setup!$B$22</f>
        <v>0</v>
      </c>
      <c r="Q199" s="0" t="n">
        <f aca="false">SUMPRODUCT('5N inverse'!$A$15:$Y$15,'5N mesh'!$B$37:$Z$37,$E198:$AC198)+'5N inverse'!$A$15*$C199/Setup!$B$17+INDEX('5N inverse'!$A$15:$Y$15,1,'5N mesh'!$B$7+1)*Setup!$B$22</f>
        <v>0</v>
      </c>
      <c r="R199" s="0" t="n">
        <f aca="false">SUMPRODUCT('5N inverse'!$A$16:$Y$16,'5N mesh'!$B$37:$Z$37,$E198:$AC198)+'5N inverse'!$A$16*$C199/Setup!$B$17+INDEX('5N inverse'!$A$16:$Y$16,1,'5N mesh'!$B$7+1)*Setup!$B$22</f>
        <v>0</v>
      </c>
      <c r="S199" s="0" t="n">
        <f aca="false">SUMPRODUCT('5N inverse'!$A$17:$Y$17,'5N mesh'!$B$37:$Z$37,$E198:$AC198)+'5N inverse'!$A$17*$C199/Setup!$B$17+INDEX('5N inverse'!$A$17:$Y$17,1,'5N mesh'!$B$7+1)*Setup!$B$22</f>
        <v>0</v>
      </c>
      <c r="T199" s="0" t="n">
        <f aca="false">SUMPRODUCT('5N inverse'!$A$18:$Y$18,'5N mesh'!$B$37:$Z$37,$E198:$AC198)+'5N inverse'!$A$18*$C199/Setup!$B$17+INDEX('5N inverse'!$A$18:$Y$18,1,'5N mesh'!$B$7+1)*Setup!$B$22</f>
        <v>0</v>
      </c>
      <c r="U199" s="0" t="n">
        <f aca="false">SUMPRODUCT('5N inverse'!$A$19:$Y$19,'5N mesh'!$B$37:$Z$37,$E198:$AC198)+'5N inverse'!$A$19*$C199/Setup!$B$17+INDEX('5N inverse'!$A$19:$Y$19,1,'5N mesh'!$B$7+1)*Setup!$B$22</f>
        <v>0</v>
      </c>
      <c r="V199" s="0" t="n">
        <f aca="false">SUMPRODUCT('5N inverse'!$A$20:$Y$20,'5N mesh'!$B$37:$Z$37,$E198:$AC198)+'5N inverse'!$A$20*$C199/Setup!$B$17+INDEX('5N inverse'!$A$20:$Y$20,1,'5N mesh'!$B$7+1)*Setup!$B$22</f>
        <v>0</v>
      </c>
      <c r="W199" s="0" t="n">
        <f aca="false">SUMPRODUCT('5N inverse'!$A$21:$Y$21,'5N mesh'!$B$37:$Z$37,$E198:$AC198)+'5N inverse'!$A$21*$C199/Setup!$B$17+INDEX('5N inverse'!$A$21:$Y$21,1,'5N mesh'!$B$7+1)*Setup!$B$22</f>
        <v>0</v>
      </c>
      <c r="X199" s="0" t="n">
        <f aca="false">SUMPRODUCT('5N inverse'!$A$22:$Y$22,'5N mesh'!$B$37:$Z$37,$E198:$AC198)+'5N inverse'!$A$22*$C199/Setup!$B$17+INDEX('5N inverse'!$A$22:$Y$22,1,'5N mesh'!$B$7+1)*Setup!$B$22</f>
        <v>0</v>
      </c>
      <c r="Y199" s="0" t="n">
        <f aca="false">SUMPRODUCT('5N inverse'!$A$23:$Y$23,'5N mesh'!$B$37:$Z$37,$E198:$AC198)+'5N inverse'!$A$23*$C199/Setup!$B$17+INDEX('5N inverse'!$A$23:$Y$23,1,'5N mesh'!$B$7+1)*Setup!$B$22</f>
        <v>0</v>
      </c>
      <c r="Z199" s="0" t="n">
        <f aca="false">SUMPRODUCT('5N inverse'!$A$24:$Y$24,'5N mesh'!$B$37:$Z$37,$E198:$AC198)+'5N inverse'!$A$24*$C199/Setup!$B$17+INDEX('5N inverse'!$A$24:$Y$24,1,'5N mesh'!$B$7+1)*Setup!$B$22</f>
        <v>0</v>
      </c>
      <c r="AA199" s="0" t="n">
        <f aca="false">SUMPRODUCT('5N inverse'!$A$25:$Y$25,'5N mesh'!$B$37:$Z$37,$E198:$AC198)+'5N inverse'!$A$25*$C199/Setup!$B$17+INDEX('5N inverse'!$A$25:$Y$25,1,'5N mesh'!$B$7+1)*Setup!$B$22</f>
        <v>0</v>
      </c>
      <c r="AB199" s="0" t="n">
        <f aca="false">SUMPRODUCT('5N inverse'!$A$26:$Y$26,'5N mesh'!$B$37:$Z$37,$E198:$AC198)+'5N inverse'!$A$26*$C199/Setup!$B$17+INDEX('5N inverse'!$A$26:$Y$26,1,'5N mesh'!$B$7+1)*Setup!$B$22</f>
        <v>0</v>
      </c>
      <c r="AC199" s="0" t="n">
        <f aca="false">SUMPRODUCT('5N inverse'!$A$27:$Y$27,'5N mesh'!$B$37:$Z$37,$E198:$AC198)+'5N inverse'!$A$27*$C199/Setup!$B$17+INDEX('5N inverse'!$A$27:$Y$27,1,'5N mesh'!$B$7+1)*Setup!$B$22</f>
        <v>0</v>
      </c>
    </row>
    <row r="200" customFormat="false" ht="15" hidden="false" customHeight="false" outlineLevel="0" collapsed="false">
      <c r="A200" s="0" t="n">
        <v>195</v>
      </c>
      <c r="B200" s="0" t="n">
        <f aca="false">A200*Setup!$B$11/3600</f>
        <v>16.25</v>
      </c>
      <c r="C200" s="0" t="n">
        <f aca="false">Setup!$B$7+Setup!$B$8*COS(2*PI()*(B200-Setup!$B$9)/24)</f>
        <v>27.9914356929544</v>
      </c>
      <c r="D200" s="0" t="n">
        <f aca="false">(C200-E200)/Setup!$B$17</f>
        <v>28.8334842661252</v>
      </c>
      <c r="E200" s="0" t="n">
        <f aca="false">SUMPRODUCT('5N inverse'!$A$3:$Y$3,'5N mesh'!$B$37:$Z$37,$E199:$AC199)+'5N inverse'!$A$3*$C200/Setup!$B$17+INDEX('5N inverse'!$A$3:$Y$3,1,'5N mesh'!$B$7+1)*Setup!$B$22</f>
        <v>24.2430827383581</v>
      </c>
      <c r="F200" s="0" t="n">
        <f aca="false">SUMPRODUCT('5N inverse'!$A$4:$Y$4,'5N mesh'!$B$37:$Z$37,$E199:$AC199)+'5N inverse'!$A$4*$C200/Setup!$B$17+INDEX('5N inverse'!$A$4:$Y$4,1,'5N mesh'!$B$7+1)*Setup!$B$22</f>
        <v>22.7139207434811</v>
      </c>
      <c r="G200" s="0" t="n">
        <f aca="false">SUMPRODUCT('5N inverse'!$A$5:$Y$5,'5N mesh'!$B$37:$Z$37,$E199:$AC199)+'5N inverse'!$A$5*$C200/Setup!$B$17+INDEX('5N inverse'!$A$5:$Y$5,1,'5N mesh'!$B$7+1)*Setup!$B$22</f>
        <v>19.655596753727</v>
      </c>
      <c r="H200" s="0" t="n">
        <f aca="false">SUMPRODUCT('5N inverse'!$A$6:$Y$6,'5N mesh'!$B$37:$Z$37,$E199:$AC199)+'5N inverse'!$A$6*$C200/Setup!$B$17+INDEX('5N inverse'!$A$6:$Y$6,1,'5N mesh'!$B$7+1)*Setup!$B$22</f>
        <v>16.5972727639728</v>
      </c>
      <c r="I200" s="0" t="n">
        <f aca="false">SUMPRODUCT('5N inverse'!$A$7:$Y$7,'5N mesh'!$B$37:$Z$37,$E199:$AC199)+'5N inverse'!$A$7*$C200/Setup!$B$17+INDEX('5N inverse'!$A$7:$Y$7,1,'5N mesh'!$B$7+1)*Setup!$B$22</f>
        <v>15.0681107690958</v>
      </c>
      <c r="J200" s="0" t="n">
        <f aca="false">SUMPRODUCT('5N inverse'!$A$8:$Y$8,'5N mesh'!$B$37:$Z$37,$E199:$AC199)+'5N inverse'!$A$8*$C200/Setup!$B$17+INDEX('5N inverse'!$A$8:$Y$8,1,'5N mesh'!$B$7+1)*Setup!$B$22</f>
        <v>0</v>
      </c>
      <c r="K200" s="0" t="n">
        <f aca="false">SUMPRODUCT('5N inverse'!$A$9:$Y$9,'5N mesh'!$B$37:$Z$37,$E199:$AC199)+'5N inverse'!$A$9*$C200/Setup!$B$17+INDEX('5N inverse'!$A$9:$Y$9,1,'5N mesh'!$B$7+1)*Setup!$B$22</f>
        <v>0</v>
      </c>
      <c r="L200" s="0" t="n">
        <f aca="false">SUMPRODUCT('5N inverse'!$A$10:$Y$10,'5N mesh'!$B$37:$Z$37,$E199:$AC199)+'5N inverse'!$A$10*$C200/Setup!$B$17+INDEX('5N inverse'!$A$10:$Y$10,1,'5N mesh'!$B$7+1)*Setup!$B$22</f>
        <v>0</v>
      </c>
      <c r="M200" s="0" t="n">
        <f aca="false">SUMPRODUCT('5N inverse'!$A$11:$Y$11,'5N mesh'!$B$37:$Z$37,$E199:$AC199)+'5N inverse'!$A$11*$C200/Setup!$B$17+INDEX('5N inverse'!$A$11:$Y$11,1,'5N mesh'!$B$7+1)*Setup!$B$22</f>
        <v>0</v>
      </c>
      <c r="N200" s="0" t="n">
        <f aca="false">SUMPRODUCT('5N inverse'!$A$12:$Y$12,'5N mesh'!$B$37:$Z$37,$E199:$AC199)+'5N inverse'!$A$12*$C200/Setup!$B$17+INDEX('5N inverse'!$A$12:$Y$12,1,'5N mesh'!$B$7+1)*Setup!$B$22</f>
        <v>0</v>
      </c>
      <c r="O200" s="0" t="n">
        <f aca="false">SUMPRODUCT('5N inverse'!$A$13:$Y$13,'5N mesh'!$B$37:$Z$37,$E199:$AC199)+'5N inverse'!$A$13*$C200/Setup!$B$17+INDEX('5N inverse'!$A$13:$Y$13,1,'5N mesh'!$B$7+1)*Setup!$B$22</f>
        <v>0</v>
      </c>
      <c r="P200" s="0" t="n">
        <f aca="false">SUMPRODUCT('5N inverse'!$A$14:$Y$14,'5N mesh'!$B$37:$Z$37,$E199:$AC199)+'5N inverse'!$A$14*$C200/Setup!$B$17+INDEX('5N inverse'!$A$14:$Y$14,1,'5N mesh'!$B$7+1)*Setup!$B$22</f>
        <v>0</v>
      </c>
      <c r="Q200" s="0" t="n">
        <f aca="false">SUMPRODUCT('5N inverse'!$A$15:$Y$15,'5N mesh'!$B$37:$Z$37,$E199:$AC199)+'5N inverse'!$A$15*$C200/Setup!$B$17+INDEX('5N inverse'!$A$15:$Y$15,1,'5N mesh'!$B$7+1)*Setup!$B$22</f>
        <v>0</v>
      </c>
      <c r="R200" s="0" t="n">
        <f aca="false">SUMPRODUCT('5N inverse'!$A$16:$Y$16,'5N mesh'!$B$37:$Z$37,$E199:$AC199)+'5N inverse'!$A$16*$C200/Setup!$B$17+INDEX('5N inverse'!$A$16:$Y$16,1,'5N mesh'!$B$7+1)*Setup!$B$22</f>
        <v>0</v>
      </c>
      <c r="S200" s="0" t="n">
        <f aca="false">SUMPRODUCT('5N inverse'!$A$17:$Y$17,'5N mesh'!$B$37:$Z$37,$E199:$AC199)+'5N inverse'!$A$17*$C200/Setup!$B$17+INDEX('5N inverse'!$A$17:$Y$17,1,'5N mesh'!$B$7+1)*Setup!$B$22</f>
        <v>0</v>
      </c>
      <c r="T200" s="0" t="n">
        <f aca="false">SUMPRODUCT('5N inverse'!$A$18:$Y$18,'5N mesh'!$B$37:$Z$37,$E199:$AC199)+'5N inverse'!$A$18*$C200/Setup!$B$17+INDEX('5N inverse'!$A$18:$Y$18,1,'5N mesh'!$B$7+1)*Setup!$B$22</f>
        <v>0</v>
      </c>
      <c r="U200" s="0" t="n">
        <f aca="false">SUMPRODUCT('5N inverse'!$A$19:$Y$19,'5N mesh'!$B$37:$Z$37,$E199:$AC199)+'5N inverse'!$A$19*$C200/Setup!$B$17+INDEX('5N inverse'!$A$19:$Y$19,1,'5N mesh'!$B$7+1)*Setup!$B$22</f>
        <v>0</v>
      </c>
      <c r="V200" s="0" t="n">
        <f aca="false">SUMPRODUCT('5N inverse'!$A$20:$Y$20,'5N mesh'!$B$37:$Z$37,$E199:$AC199)+'5N inverse'!$A$20*$C200/Setup!$B$17+INDEX('5N inverse'!$A$20:$Y$20,1,'5N mesh'!$B$7+1)*Setup!$B$22</f>
        <v>0</v>
      </c>
      <c r="W200" s="0" t="n">
        <f aca="false">SUMPRODUCT('5N inverse'!$A$21:$Y$21,'5N mesh'!$B$37:$Z$37,$E199:$AC199)+'5N inverse'!$A$21*$C200/Setup!$B$17+INDEX('5N inverse'!$A$21:$Y$21,1,'5N mesh'!$B$7+1)*Setup!$B$22</f>
        <v>0</v>
      </c>
      <c r="X200" s="0" t="n">
        <f aca="false">SUMPRODUCT('5N inverse'!$A$22:$Y$22,'5N mesh'!$B$37:$Z$37,$E199:$AC199)+'5N inverse'!$A$22*$C200/Setup!$B$17+INDEX('5N inverse'!$A$22:$Y$22,1,'5N mesh'!$B$7+1)*Setup!$B$22</f>
        <v>0</v>
      </c>
      <c r="Y200" s="0" t="n">
        <f aca="false">SUMPRODUCT('5N inverse'!$A$23:$Y$23,'5N mesh'!$B$37:$Z$37,$E199:$AC199)+'5N inverse'!$A$23*$C200/Setup!$B$17+INDEX('5N inverse'!$A$23:$Y$23,1,'5N mesh'!$B$7+1)*Setup!$B$22</f>
        <v>0</v>
      </c>
      <c r="Z200" s="0" t="n">
        <f aca="false">SUMPRODUCT('5N inverse'!$A$24:$Y$24,'5N mesh'!$B$37:$Z$37,$E199:$AC199)+'5N inverse'!$A$24*$C200/Setup!$B$17+INDEX('5N inverse'!$A$24:$Y$24,1,'5N mesh'!$B$7+1)*Setup!$B$22</f>
        <v>0</v>
      </c>
      <c r="AA200" s="0" t="n">
        <f aca="false">SUMPRODUCT('5N inverse'!$A$25:$Y$25,'5N mesh'!$B$37:$Z$37,$E199:$AC199)+'5N inverse'!$A$25*$C200/Setup!$B$17+INDEX('5N inverse'!$A$25:$Y$25,1,'5N mesh'!$B$7+1)*Setup!$B$22</f>
        <v>0</v>
      </c>
      <c r="AB200" s="0" t="n">
        <f aca="false">SUMPRODUCT('5N inverse'!$A$26:$Y$26,'5N mesh'!$B$37:$Z$37,$E199:$AC199)+'5N inverse'!$A$26*$C200/Setup!$B$17+INDEX('5N inverse'!$A$26:$Y$26,1,'5N mesh'!$B$7+1)*Setup!$B$22</f>
        <v>0</v>
      </c>
      <c r="AC200" s="0" t="n">
        <f aca="false">SUMPRODUCT('5N inverse'!$A$27:$Y$27,'5N mesh'!$B$37:$Z$37,$E199:$AC199)+'5N inverse'!$A$27*$C200/Setup!$B$17+INDEX('5N inverse'!$A$27:$Y$27,1,'5N mesh'!$B$7+1)*Setup!$B$22</f>
        <v>0</v>
      </c>
    </row>
    <row r="201" customFormat="false" ht="15" hidden="false" customHeight="false" outlineLevel="0" collapsed="false">
      <c r="A201" s="0" t="n">
        <v>196</v>
      </c>
      <c r="B201" s="0" t="n">
        <f aca="false">A201*Setup!$B$11/3600</f>
        <v>16.3333333333333</v>
      </c>
      <c r="C201" s="0" t="n">
        <f aca="false">Setup!$B$7+Setup!$B$8*COS(2*PI()*(B201-Setup!$B$9)/24)</f>
        <v>27.984778792367</v>
      </c>
      <c r="D201" s="0" t="n">
        <f aca="false">(C201-E201)/Setup!$B$17</f>
        <v>28.4354452639426</v>
      </c>
      <c r="E201" s="0" t="n">
        <f aca="false">SUMPRODUCT('5N inverse'!$A$3:$Y$3,'5N mesh'!$B$37:$Z$37,$E200:$AC200)+'5N inverse'!$A$3*$C201/Setup!$B$17+INDEX('5N inverse'!$A$3:$Y$3,1,'5N mesh'!$B$7+1)*Setup!$B$22</f>
        <v>24.2881709080544</v>
      </c>
      <c r="F201" s="0" t="n">
        <f aca="false">SUMPRODUCT('5N inverse'!$A$4:$Y$4,'5N mesh'!$B$37:$Z$37,$E200:$AC200)+'5N inverse'!$A$4*$C201/Setup!$B$17+INDEX('5N inverse'!$A$4:$Y$4,1,'5N mesh'!$B$7+1)*Setup!$B$22</f>
        <v>22.7515686000493</v>
      </c>
      <c r="G201" s="0" t="n">
        <f aca="false">SUMPRODUCT('5N inverse'!$A$5:$Y$5,'5N mesh'!$B$37:$Z$37,$E200:$AC200)+'5N inverse'!$A$5*$C201/Setup!$B$17+INDEX('5N inverse'!$A$5:$Y$5,1,'5N mesh'!$B$7+1)*Setup!$B$22</f>
        <v>19.6783639840389</v>
      </c>
      <c r="H201" s="0" t="n">
        <f aca="false">SUMPRODUCT('5N inverse'!$A$6:$Y$6,'5N mesh'!$B$37:$Z$37,$E200:$AC200)+'5N inverse'!$A$6*$C201/Setup!$B$17+INDEX('5N inverse'!$A$6:$Y$6,1,'5N mesh'!$B$7+1)*Setup!$B$22</f>
        <v>16.6051593680286</v>
      </c>
      <c r="I201" s="0" t="n">
        <f aca="false">SUMPRODUCT('5N inverse'!$A$7:$Y$7,'5N mesh'!$B$37:$Z$37,$E200:$AC200)+'5N inverse'!$A$7*$C201/Setup!$B$17+INDEX('5N inverse'!$A$7:$Y$7,1,'5N mesh'!$B$7+1)*Setup!$B$22</f>
        <v>15.0685570600234</v>
      </c>
      <c r="J201" s="0" t="n">
        <f aca="false">SUMPRODUCT('5N inverse'!$A$8:$Y$8,'5N mesh'!$B$37:$Z$37,$E200:$AC200)+'5N inverse'!$A$8*$C201/Setup!$B$17+INDEX('5N inverse'!$A$8:$Y$8,1,'5N mesh'!$B$7+1)*Setup!$B$22</f>
        <v>0</v>
      </c>
      <c r="K201" s="0" t="n">
        <f aca="false">SUMPRODUCT('5N inverse'!$A$9:$Y$9,'5N mesh'!$B$37:$Z$37,$E200:$AC200)+'5N inverse'!$A$9*$C201/Setup!$B$17+INDEX('5N inverse'!$A$9:$Y$9,1,'5N mesh'!$B$7+1)*Setup!$B$22</f>
        <v>0</v>
      </c>
      <c r="L201" s="0" t="n">
        <f aca="false">SUMPRODUCT('5N inverse'!$A$10:$Y$10,'5N mesh'!$B$37:$Z$37,$E200:$AC200)+'5N inverse'!$A$10*$C201/Setup!$B$17+INDEX('5N inverse'!$A$10:$Y$10,1,'5N mesh'!$B$7+1)*Setup!$B$22</f>
        <v>0</v>
      </c>
      <c r="M201" s="0" t="n">
        <f aca="false">SUMPRODUCT('5N inverse'!$A$11:$Y$11,'5N mesh'!$B$37:$Z$37,$E200:$AC200)+'5N inverse'!$A$11*$C201/Setup!$B$17+INDEX('5N inverse'!$A$11:$Y$11,1,'5N mesh'!$B$7+1)*Setup!$B$22</f>
        <v>0</v>
      </c>
      <c r="N201" s="0" t="n">
        <f aca="false">SUMPRODUCT('5N inverse'!$A$12:$Y$12,'5N mesh'!$B$37:$Z$37,$E200:$AC200)+'5N inverse'!$A$12*$C201/Setup!$B$17+INDEX('5N inverse'!$A$12:$Y$12,1,'5N mesh'!$B$7+1)*Setup!$B$22</f>
        <v>0</v>
      </c>
      <c r="O201" s="0" t="n">
        <f aca="false">SUMPRODUCT('5N inverse'!$A$13:$Y$13,'5N mesh'!$B$37:$Z$37,$E200:$AC200)+'5N inverse'!$A$13*$C201/Setup!$B$17+INDEX('5N inverse'!$A$13:$Y$13,1,'5N mesh'!$B$7+1)*Setup!$B$22</f>
        <v>0</v>
      </c>
      <c r="P201" s="0" t="n">
        <f aca="false">SUMPRODUCT('5N inverse'!$A$14:$Y$14,'5N mesh'!$B$37:$Z$37,$E200:$AC200)+'5N inverse'!$A$14*$C201/Setup!$B$17+INDEX('5N inverse'!$A$14:$Y$14,1,'5N mesh'!$B$7+1)*Setup!$B$22</f>
        <v>0</v>
      </c>
      <c r="Q201" s="0" t="n">
        <f aca="false">SUMPRODUCT('5N inverse'!$A$15:$Y$15,'5N mesh'!$B$37:$Z$37,$E200:$AC200)+'5N inverse'!$A$15*$C201/Setup!$B$17+INDEX('5N inverse'!$A$15:$Y$15,1,'5N mesh'!$B$7+1)*Setup!$B$22</f>
        <v>0</v>
      </c>
      <c r="R201" s="0" t="n">
        <f aca="false">SUMPRODUCT('5N inverse'!$A$16:$Y$16,'5N mesh'!$B$37:$Z$37,$E200:$AC200)+'5N inverse'!$A$16*$C201/Setup!$B$17+INDEX('5N inverse'!$A$16:$Y$16,1,'5N mesh'!$B$7+1)*Setup!$B$22</f>
        <v>0</v>
      </c>
      <c r="S201" s="0" t="n">
        <f aca="false">SUMPRODUCT('5N inverse'!$A$17:$Y$17,'5N mesh'!$B$37:$Z$37,$E200:$AC200)+'5N inverse'!$A$17*$C201/Setup!$B$17+INDEX('5N inverse'!$A$17:$Y$17,1,'5N mesh'!$B$7+1)*Setup!$B$22</f>
        <v>0</v>
      </c>
      <c r="T201" s="0" t="n">
        <f aca="false">SUMPRODUCT('5N inverse'!$A$18:$Y$18,'5N mesh'!$B$37:$Z$37,$E200:$AC200)+'5N inverse'!$A$18*$C201/Setup!$B$17+INDEX('5N inverse'!$A$18:$Y$18,1,'5N mesh'!$B$7+1)*Setup!$B$22</f>
        <v>0</v>
      </c>
      <c r="U201" s="0" t="n">
        <f aca="false">SUMPRODUCT('5N inverse'!$A$19:$Y$19,'5N mesh'!$B$37:$Z$37,$E200:$AC200)+'5N inverse'!$A$19*$C201/Setup!$B$17+INDEX('5N inverse'!$A$19:$Y$19,1,'5N mesh'!$B$7+1)*Setup!$B$22</f>
        <v>0</v>
      </c>
      <c r="V201" s="0" t="n">
        <f aca="false">SUMPRODUCT('5N inverse'!$A$20:$Y$20,'5N mesh'!$B$37:$Z$37,$E200:$AC200)+'5N inverse'!$A$20*$C201/Setup!$B$17+INDEX('5N inverse'!$A$20:$Y$20,1,'5N mesh'!$B$7+1)*Setup!$B$22</f>
        <v>0</v>
      </c>
      <c r="W201" s="0" t="n">
        <f aca="false">SUMPRODUCT('5N inverse'!$A$21:$Y$21,'5N mesh'!$B$37:$Z$37,$E200:$AC200)+'5N inverse'!$A$21*$C201/Setup!$B$17+INDEX('5N inverse'!$A$21:$Y$21,1,'5N mesh'!$B$7+1)*Setup!$B$22</f>
        <v>0</v>
      </c>
      <c r="X201" s="0" t="n">
        <f aca="false">SUMPRODUCT('5N inverse'!$A$22:$Y$22,'5N mesh'!$B$37:$Z$37,$E200:$AC200)+'5N inverse'!$A$22*$C201/Setup!$B$17+INDEX('5N inverse'!$A$22:$Y$22,1,'5N mesh'!$B$7+1)*Setup!$B$22</f>
        <v>0</v>
      </c>
      <c r="Y201" s="0" t="n">
        <f aca="false">SUMPRODUCT('5N inverse'!$A$23:$Y$23,'5N mesh'!$B$37:$Z$37,$E200:$AC200)+'5N inverse'!$A$23*$C201/Setup!$B$17+INDEX('5N inverse'!$A$23:$Y$23,1,'5N mesh'!$B$7+1)*Setup!$B$22</f>
        <v>0</v>
      </c>
      <c r="Z201" s="0" t="n">
        <f aca="false">SUMPRODUCT('5N inverse'!$A$24:$Y$24,'5N mesh'!$B$37:$Z$37,$E200:$AC200)+'5N inverse'!$A$24*$C201/Setup!$B$17+INDEX('5N inverse'!$A$24:$Y$24,1,'5N mesh'!$B$7+1)*Setup!$B$22</f>
        <v>0</v>
      </c>
      <c r="AA201" s="0" t="n">
        <f aca="false">SUMPRODUCT('5N inverse'!$A$25:$Y$25,'5N mesh'!$B$37:$Z$37,$E200:$AC200)+'5N inverse'!$A$25*$C201/Setup!$B$17+INDEX('5N inverse'!$A$25:$Y$25,1,'5N mesh'!$B$7+1)*Setup!$B$22</f>
        <v>0</v>
      </c>
      <c r="AB201" s="0" t="n">
        <f aca="false">SUMPRODUCT('5N inverse'!$A$26:$Y$26,'5N mesh'!$B$37:$Z$37,$E200:$AC200)+'5N inverse'!$A$26*$C201/Setup!$B$17+INDEX('5N inverse'!$A$26:$Y$26,1,'5N mesh'!$B$7+1)*Setup!$B$22</f>
        <v>0</v>
      </c>
      <c r="AC201" s="0" t="n">
        <f aca="false">SUMPRODUCT('5N inverse'!$A$27:$Y$27,'5N mesh'!$B$37:$Z$37,$E200:$AC200)+'5N inverse'!$A$27*$C201/Setup!$B$17+INDEX('5N inverse'!$A$27:$Y$27,1,'5N mesh'!$B$7+1)*Setup!$B$22</f>
        <v>0</v>
      </c>
    </row>
    <row r="202" customFormat="false" ht="15" hidden="false" customHeight="false" outlineLevel="0" collapsed="false">
      <c r="A202" s="0" t="n">
        <v>197</v>
      </c>
      <c r="B202" s="0" t="n">
        <f aca="false">A202*Setup!$B$11/3600</f>
        <v>16.4166666666667</v>
      </c>
      <c r="C202" s="0" t="n">
        <f aca="false">Setup!$B$7+Setup!$B$8*COS(2*PI()*(B202-Setup!$B$9)/24)</f>
        <v>27.9762253528893</v>
      </c>
      <c r="D202" s="0" t="n">
        <f aca="false">(C202-E202)/Setup!$B$17</f>
        <v>28.0282780586886</v>
      </c>
      <c r="E202" s="0" t="n">
        <f aca="false">SUMPRODUCT('5N inverse'!$A$3:$Y$3,'5N mesh'!$B$37:$Z$37,$E201:$AC201)+'5N inverse'!$A$3*$C202/Setup!$B$17+INDEX('5N inverse'!$A$3:$Y$3,1,'5N mesh'!$B$7+1)*Setup!$B$22</f>
        <v>24.3325492052598</v>
      </c>
      <c r="F202" s="0" t="n">
        <f aca="false">SUMPRODUCT('5N inverse'!$A$4:$Y$4,'5N mesh'!$B$37:$Z$37,$E201:$AC201)+'5N inverse'!$A$4*$C202/Setup!$B$17+INDEX('5N inverse'!$A$4:$Y$4,1,'5N mesh'!$B$7+1)*Setup!$B$22</f>
        <v>22.7886244217602</v>
      </c>
      <c r="G202" s="0" t="n">
        <f aca="false">SUMPRODUCT('5N inverse'!$A$5:$Y$5,'5N mesh'!$B$37:$Z$37,$E201:$AC201)+'5N inverse'!$A$5*$C202/Setup!$B$17+INDEX('5N inverse'!$A$5:$Y$5,1,'5N mesh'!$B$7+1)*Setup!$B$22</f>
        <v>19.7007748547611</v>
      </c>
      <c r="H202" s="0" t="n">
        <f aca="false">SUMPRODUCT('5N inverse'!$A$6:$Y$6,'5N mesh'!$B$37:$Z$37,$E201:$AC201)+'5N inverse'!$A$6*$C202/Setup!$B$17+INDEX('5N inverse'!$A$6:$Y$6,1,'5N mesh'!$B$7+1)*Setup!$B$22</f>
        <v>16.6129252877621</v>
      </c>
      <c r="I202" s="0" t="n">
        <f aca="false">SUMPRODUCT('5N inverse'!$A$7:$Y$7,'5N mesh'!$B$37:$Z$37,$E201:$AC201)+'5N inverse'!$A$7*$C202/Setup!$B$17+INDEX('5N inverse'!$A$7:$Y$7,1,'5N mesh'!$B$7+1)*Setup!$B$22</f>
        <v>15.0690005042625</v>
      </c>
      <c r="J202" s="0" t="n">
        <f aca="false">SUMPRODUCT('5N inverse'!$A$8:$Y$8,'5N mesh'!$B$37:$Z$37,$E201:$AC201)+'5N inverse'!$A$8*$C202/Setup!$B$17+INDEX('5N inverse'!$A$8:$Y$8,1,'5N mesh'!$B$7+1)*Setup!$B$22</f>
        <v>0</v>
      </c>
      <c r="K202" s="0" t="n">
        <f aca="false">SUMPRODUCT('5N inverse'!$A$9:$Y$9,'5N mesh'!$B$37:$Z$37,$E201:$AC201)+'5N inverse'!$A$9*$C202/Setup!$B$17+INDEX('5N inverse'!$A$9:$Y$9,1,'5N mesh'!$B$7+1)*Setup!$B$22</f>
        <v>0</v>
      </c>
      <c r="L202" s="0" t="n">
        <f aca="false">SUMPRODUCT('5N inverse'!$A$10:$Y$10,'5N mesh'!$B$37:$Z$37,$E201:$AC201)+'5N inverse'!$A$10*$C202/Setup!$B$17+INDEX('5N inverse'!$A$10:$Y$10,1,'5N mesh'!$B$7+1)*Setup!$B$22</f>
        <v>0</v>
      </c>
      <c r="M202" s="0" t="n">
        <f aca="false">SUMPRODUCT('5N inverse'!$A$11:$Y$11,'5N mesh'!$B$37:$Z$37,$E201:$AC201)+'5N inverse'!$A$11*$C202/Setup!$B$17+INDEX('5N inverse'!$A$11:$Y$11,1,'5N mesh'!$B$7+1)*Setup!$B$22</f>
        <v>0</v>
      </c>
      <c r="N202" s="0" t="n">
        <f aca="false">SUMPRODUCT('5N inverse'!$A$12:$Y$12,'5N mesh'!$B$37:$Z$37,$E201:$AC201)+'5N inverse'!$A$12*$C202/Setup!$B$17+INDEX('5N inverse'!$A$12:$Y$12,1,'5N mesh'!$B$7+1)*Setup!$B$22</f>
        <v>0</v>
      </c>
      <c r="O202" s="0" t="n">
        <f aca="false">SUMPRODUCT('5N inverse'!$A$13:$Y$13,'5N mesh'!$B$37:$Z$37,$E201:$AC201)+'5N inverse'!$A$13*$C202/Setup!$B$17+INDEX('5N inverse'!$A$13:$Y$13,1,'5N mesh'!$B$7+1)*Setup!$B$22</f>
        <v>0</v>
      </c>
      <c r="P202" s="0" t="n">
        <f aca="false">SUMPRODUCT('5N inverse'!$A$14:$Y$14,'5N mesh'!$B$37:$Z$37,$E201:$AC201)+'5N inverse'!$A$14*$C202/Setup!$B$17+INDEX('5N inverse'!$A$14:$Y$14,1,'5N mesh'!$B$7+1)*Setup!$B$22</f>
        <v>0</v>
      </c>
      <c r="Q202" s="0" t="n">
        <f aca="false">SUMPRODUCT('5N inverse'!$A$15:$Y$15,'5N mesh'!$B$37:$Z$37,$E201:$AC201)+'5N inverse'!$A$15*$C202/Setup!$B$17+INDEX('5N inverse'!$A$15:$Y$15,1,'5N mesh'!$B$7+1)*Setup!$B$22</f>
        <v>0</v>
      </c>
      <c r="R202" s="0" t="n">
        <f aca="false">SUMPRODUCT('5N inverse'!$A$16:$Y$16,'5N mesh'!$B$37:$Z$37,$E201:$AC201)+'5N inverse'!$A$16*$C202/Setup!$B$17+INDEX('5N inverse'!$A$16:$Y$16,1,'5N mesh'!$B$7+1)*Setup!$B$22</f>
        <v>0</v>
      </c>
      <c r="S202" s="0" t="n">
        <f aca="false">SUMPRODUCT('5N inverse'!$A$17:$Y$17,'5N mesh'!$B$37:$Z$37,$E201:$AC201)+'5N inverse'!$A$17*$C202/Setup!$B$17+INDEX('5N inverse'!$A$17:$Y$17,1,'5N mesh'!$B$7+1)*Setup!$B$22</f>
        <v>0</v>
      </c>
      <c r="T202" s="0" t="n">
        <f aca="false">SUMPRODUCT('5N inverse'!$A$18:$Y$18,'5N mesh'!$B$37:$Z$37,$E201:$AC201)+'5N inverse'!$A$18*$C202/Setup!$B$17+INDEX('5N inverse'!$A$18:$Y$18,1,'5N mesh'!$B$7+1)*Setup!$B$22</f>
        <v>0</v>
      </c>
      <c r="U202" s="0" t="n">
        <f aca="false">SUMPRODUCT('5N inverse'!$A$19:$Y$19,'5N mesh'!$B$37:$Z$37,$E201:$AC201)+'5N inverse'!$A$19*$C202/Setup!$B$17+INDEX('5N inverse'!$A$19:$Y$19,1,'5N mesh'!$B$7+1)*Setup!$B$22</f>
        <v>0</v>
      </c>
      <c r="V202" s="0" t="n">
        <f aca="false">SUMPRODUCT('5N inverse'!$A$20:$Y$20,'5N mesh'!$B$37:$Z$37,$E201:$AC201)+'5N inverse'!$A$20*$C202/Setup!$B$17+INDEX('5N inverse'!$A$20:$Y$20,1,'5N mesh'!$B$7+1)*Setup!$B$22</f>
        <v>0</v>
      </c>
      <c r="W202" s="0" t="n">
        <f aca="false">SUMPRODUCT('5N inverse'!$A$21:$Y$21,'5N mesh'!$B$37:$Z$37,$E201:$AC201)+'5N inverse'!$A$21*$C202/Setup!$B$17+INDEX('5N inverse'!$A$21:$Y$21,1,'5N mesh'!$B$7+1)*Setup!$B$22</f>
        <v>0</v>
      </c>
      <c r="X202" s="0" t="n">
        <f aca="false">SUMPRODUCT('5N inverse'!$A$22:$Y$22,'5N mesh'!$B$37:$Z$37,$E201:$AC201)+'5N inverse'!$A$22*$C202/Setup!$B$17+INDEX('5N inverse'!$A$22:$Y$22,1,'5N mesh'!$B$7+1)*Setup!$B$22</f>
        <v>0</v>
      </c>
      <c r="Y202" s="0" t="n">
        <f aca="false">SUMPRODUCT('5N inverse'!$A$23:$Y$23,'5N mesh'!$B$37:$Z$37,$E201:$AC201)+'5N inverse'!$A$23*$C202/Setup!$B$17+INDEX('5N inverse'!$A$23:$Y$23,1,'5N mesh'!$B$7+1)*Setup!$B$22</f>
        <v>0</v>
      </c>
      <c r="Z202" s="0" t="n">
        <f aca="false">SUMPRODUCT('5N inverse'!$A$24:$Y$24,'5N mesh'!$B$37:$Z$37,$E201:$AC201)+'5N inverse'!$A$24*$C202/Setup!$B$17+INDEX('5N inverse'!$A$24:$Y$24,1,'5N mesh'!$B$7+1)*Setup!$B$22</f>
        <v>0</v>
      </c>
      <c r="AA202" s="0" t="n">
        <f aca="false">SUMPRODUCT('5N inverse'!$A$25:$Y$25,'5N mesh'!$B$37:$Z$37,$E201:$AC201)+'5N inverse'!$A$25*$C202/Setup!$B$17+INDEX('5N inverse'!$A$25:$Y$25,1,'5N mesh'!$B$7+1)*Setup!$B$22</f>
        <v>0</v>
      </c>
      <c r="AB202" s="0" t="n">
        <f aca="false">SUMPRODUCT('5N inverse'!$A$26:$Y$26,'5N mesh'!$B$37:$Z$37,$E201:$AC201)+'5N inverse'!$A$26*$C202/Setup!$B$17+INDEX('5N inverse'!$A$26:$Y$26,1,'5N mesh'!$B$7+1)*Setup!$B$22</f>
        <v>0</v>
      </c>
      <c r="AC202" s="0" t="n">
        <f aca="false">SUMPRODUCT('5N inverse'!$A$27:$Y$27,'5N mesh'!$B$37:$Z$37,$E201:$AC201)+'5N inverse'!$A$27*$C202/Setup!$B$17+INDEX('5N inverse'!$A$27:$Y$27,1,'5N mesh'!$B$7+1)*Setup!$B$22</f>
        <v>0</v>
      </c>
    </row>
    <row r="203" customFormat="false" ht="15" hidden="false" customHeight="false" outlineLevel="0" collapsed="false">
      <c r="A203" s="0" t="n">
        <v>198</v>
      </c>
      <c r="B203" s="0" t="n">
        <f aca="false">A203*Setup!$B$11/3600</f>
        <v>16.5</v>
      </c>
      <c r="C203" s="0" t="n">
        <f aca="false">Setup!$B$7+Setup!$B$8*COS(2*PI()*(B203-Setup!$B$9)/24)</f>
        <v>27.9657794454952</v>
      </c>
      <c r="D203" s="0" t="n">
        <f aca="false">(C203-E203)/Setup!$B$17</f>
        <v>27.6121296628004</v>
      </c>
      <c r="E203" s="0" t="n">
        <f aca="false">SUMPRODUCT('5N inverse'!$A$3:$Y$3,'5N mesh'!$B$37:$Z$37,$E202:$AC202)+'5N inverse'!$A$3*$C203/Setup!$B$17+INDEX('5N inverse'!$A$3:$Y$3,1,'5N mesh'!$B$7+1)*Setup!$B$22</f>
        <v>24.3762025893312</v>
      </c>
      <c r="F203" s="0" t="n">
        <f aca="false">SUMPRODUCT('5N inverse'!$A$4:$Y$4,'5N mesh'!$B$37:$Z$37,$E202:$AC202)+'5N inverse'!$A$4*$C203/Setup!$B$17+INDEX('5N inverse'!$A$4:$Y$4,1,'5N mesh'!$B$7+1)*Setup!$B$22</f>
        <v>22.8250756519864</v>
      </c>
      <c r="G203" s="0" t="n">
        <f aca="false">SUMPRODUCT('5N inverse'!$A$5:$Y$5,'5N mesh'!$B$37:$Z$37,$E202:$AC202)+'5N inverse'!$A$5*$C203/Setup!$B$17+INDEX('5N inverse'!$A$5:$Y$5,1,'5N mesh'!$B$7+1)*Setup!$B$22</f>
        <v>19.7228217772967</v>
      </c>
      <c r="H203" s="0" t="n">
        <f aca="false">SUMPRODUCT('5N inverse'!$A$6:$Y$6,'5N mesh'!$B$37:$Z$37,$E202:$AC202)+'5N inverse'!$A$6*$C203/Setup!$B$17+INDEX('5N inverse'!$A$6:$Y$6,1,'5N mesh'!$B$7+1)*Setup!$B$22</f>
        <v>16.620567902607</v>
      </c>
      <c r="I203" s="0" t="n">
        <f aca="false">SUMPRODUCT('5N inverse'!$A$7:$Y$7,'5N mesh'!$B$37:$Z$37,$E202:$AC202)+'5N inverse'!$A$7*$C203/Setup!$B$17+INDEX('5N inverse'!$A$7:$Y$7,1,'5N mesh'!$B$7+1)*Setup!$B$22</f>
        <v>15.0694409652621</v>
      </c>
      <c r="J203" s="0" t="n">
        <f aca="false">SUMPRODUCT('5N inverse'!$A$8:$Y$8,'5N mesh'!$B$37:$Z$37,$E202:$AC202)+'5N inverse'!$A$8*$C203/Setup!$B$17+INDEX('5N inverse'!$A$8:$Y$8,1,'5N mesh'!$B$7+1)*Setup!$B$22</f>
        <v>0</v>
      </c>
      <c r="K203" s="0" t="n">
        <f aca="false">SUMPRODUCT('5N inverse'!$A$9:$Y$9,'5N mesh'!$B$37:$Z$37,$E202:$AC202)+'5N inverse'!$A$9*$C203/Setup!$B$17+INDEX('5N inverse'!$A$9:$Y$9,1,'5N mesh'!$B$7+1)*Setup!$B$22</f>
        <v>0</v>
      </c>
      <c r="L203" s="0" t="n">
        <f aca="false">SUMPRODUCT('5N inverse'!$A$10:$Y$10,'5N mesh'!$B$37:$Z$37,$E202:$AC202)+'5N inverse'!$A$10*$C203/Setup!$B$17+INDEX('5N inverse'!$A$10:$Y$10,1,'5N mesh'!$B$7+1)*Setup!$B$22</f>
        <v>0</v>
      </c>
      <c r="M203" s="0" t="n">
        <f aca="false">SUMPRODUCT('5N inverse'!$A$11:$Y$11,'5N mesh'!$B$37:$Z$37,$E202:$AC202)+'5N inverse'!$A$11*$C203/Setup!$B$17+INDEX('5N inverse'!$A$11:$Y$11,1,'5N mesh'!$B$7+1)*Setup!$B$22</f>
        <v>0</v>
      </c>
      <c r="N203" s="0" t="n">
        <f aca="false">SUMPRODUCT('5N inverse'!$A$12:$Y$12,'5N mesh'!$B$37:$Z$37,$E202:$AC202)+'5N inverse'!$A$12*$C203/Setup!$B$17+INDEX('5N inverse'!$A$12:$Y$12,1,'5N mesh'!$B$7+1)*Setup!$B$22</f>
        <v>0</v>
      </c>
      <c r="O203" s="0" t="n">
        <f aca="false">SUMPRODUCT('5N inverse'!$A$13:$Y$13,'5N mesh'!$B$37:$Z$37,$E202:$AC202)+'5N inverse'!$A$13*$C203/Setup!$B$17+INDEX('5N inverse'!$A$13:$Y$13,1,'5N mesh'!$B$7+1)*Setup!$B$22</f>
        <v>0</v>
      </c>
      <c r="P203" s="0" t="n">
        <f aca="false">SUMPRODUCT('5N inverse'!$A$14:$Y$14,'5N mesh'!$B$37:$Z$37,$E202:$AC202)+'5N inverse'!$A$14*$C203/Setup!$B$17+INDEX('5N inverse'!$A$14:$Y$14,1,'5N mesh'!$B$7+1)*Setup!$B$22</f>
        <v>0</v>
      </c>
      <c r="Q203" s="0" t="n">
        <f aca="false">SUMPRODUCT('5N inverse'!$A$15:$Y$15,'5N mesh'!$B$37:$Z$37,$E202:$AC202)+'5N inverse'!$A$15*$C203/Setup!$B$17+INDEX('5N inverse'!$A$15:$Y$15,1,'5N mesh'!$B$7+1)*Setup!$B$22</f>
        <v>0</v>
      </c>
      <c r="R203" s="0" t="n">
        <f aca="false">SUMPRODUCT('5N inverse'!$A$16:$Y$16,'5N mesh'!$B$37:$Z$37,$E202:$AC202)+'5N inverse'!$A$16*$C203/Setup!$B$17+INDEX('5N inverse'!$A$16:$Y$16,1,'5N mesh'!$B$7+1)*Setup!$B$22</f>
        <v>0</v>
      </c>
      <c r="S203" s="0" t="n">
        <f aca="false">SUMPRODUCT('5N inverse'!$A$17:$Y$17,'5N mesh'!$B$37:$Z$37,$E202:$AC202)+'5N inverse'!$A$17*$C203/Setup!$B$17+INDEX('5N inverse'!$A$17:$Y$17,1,'5N mesh'!$B$7+1)*Setup!$B$22</f>
        <v>0</v>
      </c>
      <c r="T203" s="0" t="n">
        <f aca="false">SUMPRODUCT('5N inverse'!$A$18:$Y$18,'5N mesh'!$B$37:$Z$37,$E202:$AC202)+'5N inverse'!$A$18*$C203/Setup!$B$17+INDEX('5N inverse'!$A$18:$Y$18,1,'5N mesh'!$B$7+1)*Setup!$B$22</f>
        <v>0</v>
      </c>
      <c r="U203" s="0" t="n">
        <f aca="false">SUMPRODUCT('5N inverse'!$A$19:$Y$19,'5N mesh'!$B$37:$Z$37,$E202:$AC202)+'5N inverse'!$A$19*$C203/Setup!$B$17+INDEX('5N inverse'!$A$19:$Y$19,1,'5N mesh'!$B$7+1)*Setup!$B$22</f>
        <v>0</v>
      </c>
      <c r="V203" s="0" t="n">
        <f aca="false">SUMPRODUCT('5N inverse'!$A$20:$Y$20,'5N mesh'!$B$37:$Z$37,$E202:$AC202)+'5N inverse'!$A$20*$C203/Setup!$B$17+INDEX('5N inverse'!$A$20:$Y$20,1,'5N mesh'!$B$7+1)*Setup!$B$22</f>
        <v>0</v>
      </c>
      <c r="W203" s="0" t="n">
        <f aca="false">SUMPRODUCT('5N inverse'!$A$21:$Y$21,'5N mesh'!$B$37:$Z$37,$E202:$AC202)+'5N inverse'!$A$21*$C203/Setup!$B$17+INDEX('5N inverse'!$A$21:$Y$21,1,'5N mesh'!$B$7+1)*Setup!$B$22</f>
        <v>0</v>
      </c>
      <c r="X203" s="0" t="n">
        <f aca="false">SUMPRODUCT('5N inverse'!$A$22:$Y$22,'5N mesh'!$B$37:$Z$37,$E202:$AC202)+'5N inverse'!$A$22*$C203/Setup!$B$17+INDEX('5N inverse'!$A$22:$Y$22,1,'5N mesh'!$B$7+1)*Setup!$B$22</f>
        <v>0</v>
      </c>
      <c r="Y203" s="0" t="n">
        <f aca="false">SUMPRODUCT('5N inverse'!$A$23:$Y$23,'5N mesh'!$B$37:$Z$37,$E202:$AC202)+'5N inverse'!$A$23*$C203/Setup!$B$17+INDEX('5N inverse'!$A$23:$Y$23,1,'5N mesh'!$B$7+1)*Setup!$B$22</f>
        <v>0</v>
      </c>
      <c r="Z203" s="0" t="n">
        <f aca="false">SUMPRODUCT('5N inverse'!$A$24:$Y$24,'5N mesh'!$B$37:$Z$37,$E202:$AC202)+'5N inverse'!$A$24*$C203/Setup!$B$17+INDEX('5N inverse'!$A$24:$Y$24,1,'5N mesh'!$B$7+1)*Setup!$B$22</f>
        <v>0</v>
      </c>
      <c r="AA203" s="0" t="n">
        <f aca="false">SUMPRODUCT('5N inverse'!$A$25:$Y$25,'5N mesh'!$B$37:$Z$37,$E202:$AC202)+'5N inverse'!$A$25*$C203/Setup!$B$17+INDEX('5N inverse'!$A$25:$Y$25,1,'5N mesh'!$B$7+1)*Setup!$B$22</f>
        <v>0</v>
      </c>
      <c r="AB203" s="0" t="n">
        <f aca="false">SUMPRODUCT('5N inverse'!$A$26:$Y$26,'5N mesh'!$B$37:$Z$37,$E202:$AC202)+'5N inverse'!$A$26*$C203/Setup!$B$17+INDEX('5N inverse'!$A$26:$Y$26,1,'5N mesh'!$B$7+1)*Setup!$B$22</f>
        <v>0</v>
      </c>
      <c r="AC203" s="0" t="n">
        <f aca="false">SUMPRODUCT('5N inverse'!$A$27:$Y$27,'5N mesh'!$B$37:$Z$37,$E202:$AC202)+'5N inverse'!$A$27*$C203/Setup!$B$17+INDEX('5N inverse'!$A$27:$Y$27,1,'5N mesh'!$B$7+1)*Setup!$B$22</f>
        <v>0</v>
      </c>
    </row>
    <row r="204" customFormat="false" ht="15" hidden="false" customHeight="false" outlineLevel="0" collapsed="false">
      <c r="A204" s="0" t="n">
        <v>199</v>
      </c>
      <c r="B204" s="0" t="n">
        <f aca="false">A204*Setup!$B$11/3600</f>
        <v>16.5833333333333</v>
      </c>
      <c r="C204" s="0" t="n">
        <f aca="false">Setup!$B$7+Setup!$B$8*COS(2*PI()*(B204-Setup!$B$9)/24)</f>
        <v>27.953446041871</v>
      </c>
      <c r="D204" s="0" t="n">
        <f aca="false">(C204-E204)/Setup!$B$17</f>
        <v>27.1871519849287</v>
      </c>
      <c r="E204" s="0" t="n">
        <f aca="false">SUMPRODUCT('5N inverse'!$A$3:$Y$3,'5N mesh'!$B$37:$Z$37,$E203:$AC203)+'5N inverse'!$A$3*$C204/Setup!$B$17+INDEX('5N inverse'!$A$3:$Y$3,1,'5N mesh'!$B$7+1)*Setup!$B$22</f>
        <v>24.4191162838303</v>
      </c>
      <c r="F204" s="0" t="n">
        <f aca="false">SUMPRODUCT('5N inverse'!$A$4:$Y$4,'5N mesh'!$B$37:$Z$37,$E203:$AC203)+'5N inverse'!$A$4*$C204/Setup!$B$17+INDEX('5N inverse'!$A$4:$Y$4,1,'5N mesh'!$B$7+1)*Setup!$B$22</f>
        <v>22.8609099543458</v>
      </c>
      <c r="G204" s="0" t="n">
        <f aca="false">SUMPRODUCT('5N inverse'!$A$5:$Y$5,'5N mesh'!$B$37:$Z$37,$E203:$AC203)+'5N inverse'!$A$5*$C204/Setup!$B$17+INDEX('5N inverse'!$A$5:$Y$5,1,'5N mesh'!$B$7+1)*Setup!$B$22</f>
        <v>19.7444972953767</v>
      </c>
      <c r="H204" s="0" t="n">
        <f aca="false">SUMPRODUCT('5N inverse'!$A$6:$Y$6,'5N mesh'!$B$37:$Z$37,$E203:$AC203)+'5N inverse'!$A$6*$C204/Setup!$B$17+INDEX('5N inverse'!$A$6:$Y$6,1,'5N mesh'!$B$7+1)*Setup!$B$22</f>
        <v>16.6280846364076</v>
      </c>
      <c r="I204" s="0" t="n">
        <f aca="false">SUMPRODUCT('5N inverse'!$A$7:$Y$7,'5N mesh'!$B$37:$Z$37,$E203:$AC203)+'5N inverse'!$A$7*$C204/Setup!$B$17+INDEX('5N inverse'!$A$7:$Y$7,1,'5N mesh'!$B$7+1)*Setup!$B$22</f>
        <v>15.069878306923</v>
      </c>
      <c r="J204" s="0" t="n">
        <f aca="false">SUMPRODUCT('5N inverse'!$A$8:$Y$8,'5N mesh'!$B$37:$Z$37,$E203:$AC203)+'5N inverse'!$A$8*$C204/Setup!$B$17+INDEX('5N inverse'!$A$8:$Y$8,1,'5N mesh'!$B$7+1)*Setup!$B$22</f>
        <v>0</v>
      </c>
      <c r="K204" s="0" t="n">
        <f aca="false">SUMPRODUCT('5N inverse'!$A$9:$Y$9,'5N mesh'!$B$37:$Z$37,$E203:$AC203)+'5N inverse'!$A$9*$C204/Setup!$B$17+INDEX('5N inverse'!$A$9:$Y$9,1,'5N mesh'!$B$7+1)*Setup!$B$22</f>
        <v>0</v>
      </c>
      <c r="L204" s="0" t="n">
        <f aca="false">SUMPRODUCT('5N inverse'!$A$10:$Y$10,'5N mesh'!$B$37:$Z$37,$E203:$AC203)+'5N inverse'!$A$10*$C204/Setup!$B$17+INDEX('5N inverse'!$A$10:$Y$10,1,'5N mesh'!$B$7+1)*Setup!$B$22</f>
        <v>0</v>
      </c>
      <c r="M204" s="0" t="n">
        <f aca="false">SUMPRODUCT('5N inverse'!$A$11:$Y$11,'5N mesh'!$B$37:$Z$37,$E203:$AC203)+'5N inverse'!$A$11*$C204/Setup!$B$17+INDEX('5N inverse'!$A$11:$Y$11,1,'5N mesh'!$B$7+1)*Setup!$B$22</f>
        <v>0</v>
      </c>
      <c r="N204" s="0" t="n">
        <f aca="false">SUMPRODUCT('5N inverse'!$A$12:$Y$12,'5N mesh'!$B$37:$Z$37,$E203:$AC203)+'5N inverse'!$A$12*$C204/Setup!$B$17+INDEX('5N inverse'!$A$12:$Y$12,1,'5N mesh'!$B$7+1)*Setup!$B$22</f>
        <v>0</v>
      </c>
      <c r="O204" s="0" t="n">
        <f aca="false">SUMPRODUCT('5N inverse'!$A$13:$Y$13,'5N mesh'!$B$37:$Z$37,$E203:$AC203)+'5N inverse'!$A$13*$C204/Setup!$B$17+INDEX('5N inverse'!$A$13:$Y$13,1,'5N mesh'!$B$7+1)*Setup!$B$22</f>
        <v>0</v>
      </c>
      <c r="P204" s="0" t="n">
        <f aca="false">SUMPRODUCT('5N inverse'!$A$14:$Y$14,'5N mesh'!$B$37:$Z$37,$E203:$AC203)+'5N inverse'!$A$14*$C204/Setup!$B$17+INDEX('5N inverse'!$A$14:$Y$14,1,'5N mesh'!$B$7+1)*Setup!$B$22</f>
        <v>0</v>
      </c>
      <c r="Q204" s="0" t="n">
        <f aca="false">SUMPRODUCT('5N inverse'!$A$15:$Y$15,'5N mesh'!$B$37:$Z$37,$E203:$AC203)+'5N inverse'!$A$15*$C204/Setup!$B$17+INDEX('5N inverse'!$A$15:$Y$15,1,'5N mesh'!$B$7+1)*Setup!$B$22</f>
        <v>0</v>
      </c>
      <c r="R204" s="0" t="n">
        <f aca="false">SUMPRODUCT('5N inverse'!$A$16:$Y$16,'5N mesh'!$B$37:$Z$37,$E203:$AC203)+'5N inverse'!$A$16*$C204/Setup!$B$17+INDEX('5N inverse'!$A$16:$Y$16,1,'5N mesh'!$B$7+1)*Setup!$B$22</f>
        <v>0</v>
      </c>
      <c r="S204" s="0" t="n">
        <f aca="false">SUMPRODUCT('5N inverse'!$A$17:$Y$17,'5N mesh'!$B$37:$Z$37,$E203:$AC203)+'5N inverse'!$A$17*$C204/Setup!$B$17+INDEX('5N inverse'!$A$17:$Y$17,1,'5N mesh'!$B$7+1)*Setup!$B$22</f>
        <v>0</v>
      </c>
      <c r="T204" s="0" t="n">
        <f aca="false">SUMPRODUCT('5N inverse'!$A$18:$Y$18,'5N mesh'!$B$37:$Z$37,$E203:$AC203)+'5N inverse'!$A$18*$C204/Setup!$B$17+INDEX('5N inverse'!$A$18:$Y$18,1,'5N mesh'!$B$7+1)*Setup!$B$22</f>
        <v>0</v>
      </c>
      <c r="U204" s="0" t="n">
        <f aca="false">SUMPRODUCT('5N inverse'!$A$19:$Y$19,'5N mesh'!$B$37:$Z$37,$E203:$AC203)+'5N inverse'!$A$19*$C204/Setup!$B$17+INDEX('5N inverse'!$A$19:$Y$19,1,'5N mesh'!$B$7+1)*Setup!$B$22</f>
        <v>0</v>
      </c>
      <c r="V204" s="0" t="n">
        <f aca="false">SUMPRODUCT('5N inverse'!$A$20:$Y$20,'5N mesh'!$B$37:$Z$37,$E203:$AC203)+'5N inverse'!$A$20*$C204/Setup!$B$17+INDEX('5N inverse'!$A$20:$Y$20,1,'5N mesh'!$B$7+1)*Setup!$B$22</f>
        <v>0</v>
      </c>
      <c r="W204" s="0" t="n">
        <f aca="false">SUMPRODUCT('5N inverse'!$A$21:$Y$21,'5N mesh'!$B$37:$Z$37,$E203:$AC203)+'5N inverse'!$A$21*$C204/Setup!$B$17+INDEX('5N inverse'!$A$21:$Y$21,1,'5N mesh'!$B$7+1)*Setup!$B$22</f>
        <v>0</v>
      </c>
      <c r="X204" s="0" t="n">
        <f aca="false">SUMPRODUCT('5N inverse'!$A$22:$Y$22,'5N mesh'!$B$37:$Z$37,$E203:$AC203)+'5N inverse'!$A$22*$C204/Setup!$B$17+INDEX('5N inverse'!$A$22:$Y$22,1,'5N mesh'!$B$7+1)*Setup!$B$22</f>
        <v>0</v>
      </c>
      <c r="Y204" s="0" t="n">
        <f aca="false">SUMPRODUCT('5N inverse'!$A$23:$Y$23,'5N mesh'!$B$37:$Z$37,$E203:$AC203)+'5N inverse'!$A$23*$C204/Setup!$B$17+INDEX('5N inverse'!$A$23:$Y$23,1,'5N mesh'!$B$7+1)*Setup!$B$22</f>
        <v>0</v>
      </c>
      <c r="Z204" s="0" t="n">
        <f aca="false">SUMPRODUCT('5N inverse'!$A$24:$Y$24,'5N mesh'!$B$37:$Z$37,$E203:$AC203)+'5N inverse'!$A$24*$C204/Setup!$B$17+INDEX('5N inverse'!$A$24:$Y$24,1,'5N mesh'!$B$7+1)*Setup!$B$22</f>
        <v>0</v>
      </c>
      <c r="AA204" s="0" t="n">
        <f aca="false">SUMPRODUCT('5N inverse'!$A$25:$Y$25,'5N mesh'!$B$37:$Z$37,$E203:$AC203)+'5N inverse'!$A$25*$C204/Setup!$B$17+INDEX('5N inverse'!$A$25:$Y$25,1,'5N mesh'!$B$7+1)*Setup!$B$22</f>
        <v>0</v>
      </c>
      <c r="AB204" s="0" t="n">
        <f aca="false">SUMPRODUCT('5N inverse'!$A$26:$Y$26,'5N mesh'!$B$37:$Z$37,$E203:$AC203)+'5N inverse'!$A$26*$C204/Setup!$B$17+INDEX('5N inverse'!$A$26:$Y$26,1,'5N mesh'!$B$7+1)*Setup!$B$22</f>
        <v>0</v>
      </c>
      <c r="AC204" s="0" t="n">
        <f aca="false">SUMPRODUCT('5N inverse'!$A$27:$Y$27,'5N mesh'!$B$37:$Z$37,$E203:$AC203)+'5N inverse'!$A$27*$C204/Setup!$B$17+INDEX('5N inverse'!$A$27:$Y$27,1,'5N mesh'!$B$7+1)*Setup!$B$22</f>
        <v>0</v>
      </c>
    </row>
    <row r="205" customFormat="false" ht="15" hidden="false" customHeight="false" outlineLevel="0" collapsed="false">
      <c r="A205" s="0" t="n">
        <v>200</v>
      </c>
      <c r="B205" s="0" t="n">
        <f aca="false">A205*Setup!$B$11/3600</f>
        <v>16.6666666666667</v>
      </c>
      <c r="C205" s="0" t="n">
        <f aca="false">Setup!$B$7+Setup!$B$8*COS(2*PI()*(B205-Setup!$B$9)/24)</f>
        <v>27.9392310120488</v>
      </c>
      <c r="D205" s="0" t="n">
        <f aca="false">(C205-E205)/Setup!$B$17</f>
        <v>26.7535017493761</v>
      </c>
      <c r="E205" s="0" t="n">
        <f aca="false">SUMPRODUCT('5N inverse'!$A$3:$Y$3,'5N mesh'!$B$37:$Z$37,$E204:$AC204)+'5N inverse'!$A$3*$C205/Setup!$B$17+INDEX('5N inverse'!$A$3:$Y$3,1,'5N mesh'!$B$7+1)*Setup!$B$22</f>
        <v>24.4612757846299</v>
      </c>
      <c r="F205" s="0" t="n">
        <f aca="false">SUMPRODUCT('5N inverse'!$A$4:$Y$4,'5N mesh'!$B$37:$Z$37,$E204:$AC204)+'5N inverse'!$A$4*$C205/Setup!$B$17+INDEX('5N inverse'!$A$4:$Y$4,1,'5N mesh'!$B$7+1)*Setup!$B$22</f>
        <v>22.8961152194706</v>
      </c>
      <c r="G205" s="0" t="n">
        <f aca="false">SUMPRODUCT('5N inverse'!$A$5:$Y$5,'5N mesh'!$B$37:$Z$37,$E204:$AC204)+'5N inverse'!$A$5*$C205/Setup!$B$17+INDEX('5N inverse'!$A$5:$Y$5,1,'5N mesh'!$B$7+1)*Setup!$B$22</f>
        <v>19.765794089152</v>
      </c>
      <c r="H205" s="0" t="n">
        <f aca="false">SUMPRODUCT('5N inverse'!$A$6:$Y$6,'5N mesh'!$B$37:$Z$37,$E204:$AC204)+'5N inverse'!$A$6*$C205/Setup!$B$17+INDEX('5N inverse'!$A$6:$Y$6,1,'5N mesh'!$B$7+1)*Setup!$B$22</f>
        <v>16.6354729588333</v>
      </c>
      <c r="I205" s="0" t="n">
        <f aca="false">SUMPRODUCT('5N inverse'!$A$7:$Y$7,'5N mesh'!$B$37:$Z$37,$E204:$AC204)+'5N inverse'!$A$7*$C205/Setup!$B$17+INDEX('5N inverse'!$A$7:$Y$7,1,'5N mesh'!$B$7+1)*Setup!$B$22</f>
        <v>15.070312393674</v>
      </c>
      <c r="J205" s="0" t="n">
        <f aca="false">SUMPRODUCT('5N inverse'!$A$8:$Y$8,'5N mesh'!$B$37:$Z$37,$E204:$AC204)+'5N inverse'!$A$8*$C205/Setup!$B$17+INDEX('5N inverse'!$A$8:$Y$8,1,'5N mesh'!$B$7+1)*Setup!$B$22</f>
        <v>0</v>
      </c>
      <c r="K205" s="0" t="n">
        <f aca="false">SUMPRODUCT('5N inverse'!$A$9:$Y$9,'5N mesh'!$B$37:$Z$37,$E204:$AC204)+'5N inverse'!$A$9*$C205/Setup!$B$17+INDEX('5N inverse'!$A$9:$Y$9,1,'5N mesh'!$B$7+1)*Setup!$B$22</f>
        <v>0</v>
      </c>
      <c r="L205" s="0" t="n">
        <f aca="false">SUMPRODUCT('5N inverse'!$A$10:$Y$10,'5N mesh'!$B$37:$Z$37,$E204:$AC204)+'5N inverse'!$A$10*$C205/Setup!$B$17+INDEX('5N inverse'!$A$10:$Y$10,1,'5N mesh'!$B$7+1)*Setup!$B$22</f>
        <v>0</v>
      </c>
      <c r="M205" s="0" t="n">
        <f aca="false">SUMPRODUCT('5N inverse'!$A$11:$Y$11,'5N mesh'!$B$37:$Z$37,$E204:$AC204)+'5N inverse'!$A$11*$C205/Setup!$B$17+INDEX('5N inverse'!$A$11:$Y$11,1,'5N mesh'!$B$7+1)*Setup!$B$22</f>
        <v>0</v>
      </c>
      <c r="N205" s="0" t="n">
        <f aca="false">SUMPRODUCT('5N inverse'!$A$12:$Y$12,'5N mesh'!$B$37:$Z$37,$E204:$AC204)+'5N inverse'!$A$12*$C205/Setup!$B$17+INDEX('5N inverse'!$A$12:$Y$12,1,'5N mesh'!$B$7+1)*Setup!$B$22</f>
        <v>0</v>
      </c>
      <c r="O205" s="0" t="n">
        <f aca="false">SUMPRODUCT('5N inverse'!$A$13:$Y$13,'5N mesh'!$B$37:$Z$37,$E204:$AC204)+'5N inverse'!$A$13*$C205/Setup!$B$17+INDEX('5N inverse'!$A$13:$Y$13,1,'5N mesh'!$B$7+1)*Setup!$B$22</f>
        <v>0</v>
      </c>
      <c r="P205" s="0" t="n">
        <f aca="false">SUMPRODUCT('5N inverse'!$A$14:$Y$14,'5N mesh'!$B$37:$Z$37,$E204:$AC204)+'5N inverse'!$A$14*$C205/Setup!$B$17+INDEX('5N inverse'!$A$14:$Y$14,1,'5N mesh'!$B$7+1)*Setup!$B$22</f>
        <v>0</v>
      </c>
      <c r="Q205" s="0" t="n">
        <f aca="false">SUMPRODUCT('5N inverse'!$A$15:$Y$15,'5N mesh'!$B$37:$Z$37,$E204:$AC204)+'5N inverse'!$A$15*$C205/Setup!$B$17+INDEX('5N inverse'!$A$15:$Y$15,1,'5N mesh'!$B$7+1)*Setup!$B$22</f>
        <v>0</v>
      </c>
      <c r="R205" s="0" t="n">
        <f aca="false">SUMPRODUCT('5N inverse'!$A$16:$Y$16,'5N mesh'!$B$37:$Z$37,$E204:$AC204)+'5N inverse'!$A$16*$C205/Setup!$B$17+INDEX('5N inverse'!$A$16:$Y$16,1,'5N mesh'!$B$7+1)*Setup!$B$22</f>
        <v>0</v>
      </c>
      <c r="S205" s="0" t="n">
        <f aca="false">SUMPRODUCT('5N inverse'!$A$17:$Y$17,'5N mesh'!$B$37:$Z$37,$E204:$AC204)+'5N inverse'!$A$17*$C205/Setup!$B$17+INDEX('5N inverse'!$A$17:$Y$17,1,'5N mesh'!$B$7+1)*Setup!$B$22</f>
        <v>0</v>
      </c>
      <c r="T205" s="0" t="n">
        <f aca="false">SUMPRODUCT('5N inverse'!$A$18:$Y$18,'5N mesh'!$B$37:$Z$37,$E204:$AC204)+'5N inverse'!$A$18*$C205/Setup!$B$17+INDEX('5N inverse'!$A$18:$Y$18,1,'5N mesh'!$B$7+1)*Setup!$B$22</f>
        <v>0</v>
      </c>
      <c r="U205" s="0" t="n">
        <f aca="false">SUMPRODUCT('5N inverse'!$A$19:$Y$19,'5N mesh'!$B$37:$Z$37,$E204:$AC204)+'5N inverse'!$A$19*$C205/Setup!$B$17+INDEX('5N inverse'!$A$19:$Y$19,1,'5N mesh'!$B$7+1)*Setup!$B$22</f>
        <v>0</v>
      </c>
      <c r="V205" s="0" t="n">
        <f aca="false">SUMPRODUCT('5N inverse'!$A$20:$Y$20,'5N mesh'!$B$37:$Z$37,$E204:$AC204)+'5N inverse'!$A$20*$C205/Setup!$B$17+INDEX('5N inverse'!$A$20:$Y$20,1,'5N mesh'!$B$7+1)*Setup!$B$22</f>
        <v>0</v>
      </c>
      <c r="W205" s="0" t="n">
        <f aca="false">SUMPRODUCT('5N inverse'!$A$21:$Y$21,'5N mesh'!$B$37:$Z$37,$E204:$AC204)+'5N inverse'!$A$21*$C205/Setup!$B$17+INDEX('5N inverse'!$A$21:$Y$21,1,'5N mesh'!$B$7+1)*Setup!$B$22</f>
        <v>0</v>
      </c>
      <c r="X205" s="0" t="n">
        <f aca="false">SUMPRODUCT('5N inverse'!$A$22:$Y$22,'5N mesh'!$B$37:$Z$37,$E204:$AC204)+'5N inverse'!$A$22*$C205/Setup!$B$17+INDEX('5N inverse'!$A$22:$Y$22,1,'5N mesh'!$B$7+1)*Setup!$B$22</f>
        <v>0</v>
      </c>
      <c r="Y205" s="0" t="n">
        <f aca="false">SUMPRODUCT('5N inverse'!$A$23:$Y$23,'5N mesh'!$B$37:$Z$37,$E204:$AC204)+'5N inverse'!$A$23*$C205/Setup!$B$17+INDEX('5N inverse'!$A$23:$Y$23,1,'5N mesh'!$B$7+1)*Setup!$B$22</f>
        <v>0</v>
      </c>
      <c r="Z205" s="0" t="n">
        <f aca="false">SUMPRODUCT('5N inverse'!$A$24:$Y$24,'5N mesh'!$B$37:$Z$37,$E204:$AC204)+'5N inverse'!$A$24*$C205/Setup!$B$17+INDEX('5N inverse'!$A$24:$Y$24,1,'5N mesh'!$B$7+1)*Setup!$B$22</f>
        <v>0</v>
      </c>
      <c r="AA205" s="0" t="n">
        <f aca="false">SUMPRODUCT('5N inverse'!$A$25:$Y$25,'5N mesh'!$B$37:$Z$37,$E204:$AC204)+'5N inverse'!$A$25*$C205/Setup!$B$17+INDEX('5N inverse'!$A$25:$Y$25,1,'5N mesh'!$B$7+1)*Setup!$B$22</f>
        <v>0</v>
      </c>
      <c r="AB205" s="0" t="n">
        <f aca="false">SUMPRODUCT('5N inverse'!$A$26:$Y$26,'5N mesh'!$B$37:$Z$37,$E204:$AC204)+'5N inverse'!$A$26*$C205/Setup!$B$17+INDEX('5N inverse'!$A$26:$Y$26,1,'5N mesh'!$B$7+1)*Setup!$B$22</f>
        <v>0</v>
      </c>
      <c r="AC205" s="0" t="n">
        <f aca="false">SUMPRODUCT('5N inverse'!$A$27:$Y$27,'5N mesh'!$B$37:$Z$37,$E204:$AC204)+'5N inverse'!$A$27*$C205/Setup!$B$17+INDEX('5N inverse'!$A$27:$Y$27,1,'5N mesh'!$B$7+1)*Setup!$B$22</f>
        <v>0</v>
      </c>
    </row>
    <row r="206" customFormat="false" ht="15" hidden="false" customHeight="false" outlineLevel="0" collapsed="false">
      <c r="A206" s="0" t="n">
        <v>201</v>
      </c>
      <c r="B206" s="0" t="n">
        <f aca="false">A206*Setup!$B$11/3600</f>
        <v>16.75</v>
      </c>
      <c r="C206" s="0" t="n">
        <f aca="false">Setup!$B$7+Setup!$B$8*COS(2*PI()*(B206-Setup!$B$9)/24)</f>
        <v>27.9231411216129</v>
      </c>
      <c r="D206" s="0" t="n">
        <f aca="false">(C206-E206)/Setup!$B$17</f>
        <v>26.311340413353</v>
      </c>
      <c r="E206" s="0" t="n">
        <f aca="false">SUMPRODUCT('5N inverse'!$A$3:$Y$3,'5N mesh'!$B$37:$Z$37,$E205:$AC205)+'5N inverse'!$A$3*$C206/Setup!$B$17+INDEX('5N inverse'!$A$3:$Y$3,1,'5N mesh'!$B$7+1)*Setup!$B$22</f>
        <v>24.502666867877</v>
      </c>
      <c r="F206" s="0" t="n">
        <f aca="false">SUMPRODUCT('5N inverse'!$A$4:$Y$4,'5N mesh'!$B$37:$Z$37,$E205:$AC205)+'5N inverse'!$A$4*$C206/Setup!$B$17+INDEX('5N inverse'!$A$4:$Y$4,1,'5N mesh'!$B$7+1)*Setup!$B$22</f>
        <v>22.9306795716556</v>
      </c>
      <c r="G206" s="0" t="n">
        <f aca="false">SUMPRODUCT('5N inverse'!$A$5:$Y$5,'5N mesh'!$B$37:$Z$37,$E205:$AC205)+'5N inverse'!$A$5*$C206/Setup!$B$17+INDEX('5N inverse'!$A$5:$Y$5,1,'5N mesh'!$B$7+1)*Setup!$B$22</f>
        <v>19.7867049792129</v>
      </c>
      <c r="H206" s="0" t="n">
        <f aca="false">SUMPRODUCT('5N inverse'!$A$6:$Y$6,'5N mesh'!$B$37:$Z$37,$E205:$AC205)+'5N inverse'!$A$6*$C206/Setup!$B$17+INDEX('5N inverse'!$A$6:$Y$6,1,'5N mesh'!$B$7+1)*Setup!$B$22</f>
        <v>16.6427303867701</v>
      </c>
      <c r="I206" s="0" t="n">
        <f aca="false">SUMPRODUCT('5N inverse'!$A$7:$Y$7,'5N mesh'!$B$37:$Z$37,$E205:$AC205)+'5N inverse'!$A$7*$C206/Setup!$B$17+INDEX('5N inverse'!$A$7:$Y$7,1,'5N mesh'!$B$7+1)*Setup!$B$22</f>
        <v>15.0707430905487</v>
      </c>
      <c r="J206" s="0" t="n">
        <f aca="false">SUMPRODUCT('5N inverse'!$A$8:$Y$8,'5N mesh'!$B$37:$Z$37,$E205:$AC205)+'5N inverse'!$A$8*$C206/Setup!$B$17+INDEX('5N inverse'!$A$8:$Y$8,1,'5N mesh'!$B$7+1)*Setup!$B$22</f>
        <v>0</v>
      </c>
      <c r="K206" s="0" t="n">
        <f aca="false">SUMPRODUCT('5N inverse'!$A$9:$Y$9,'5N mesh'!$B$37:$Z$37,$E205:$AC205)+'5N inverse'!$A$9*$C206/Setup!$B$17+INDEX('5N inverse'!$A$9:$Y$9,1,'5N mesh'!$B$7+1)*Setup!$B$22</f>
        <v>0</v>
      </c>
      <c r="L206" s="0" t="n">
        <f aca="false">SUMPRODUCT('5N inverse'!$A$10:$Y$10,'5N mesh'!$B$37:$Z$37,$E205:$AC205)+'5N inverse'!$A$10*$C206/Setup!$B$17+INDEX('5N inverse'!$A$10:$Y$10,1,'5N mesh'!$B$7+1)*Setup!$B$22</f>
        <v>0</v>
      </c>
      <c r="M206" s="0" t="n">
        <f aca="false">SUMPRODUCT('5N inverse'!$A$11:$Y$11,'5N mesh'!$B$37:$Z$37,$E205:$AC205)+'5N inverse'!$A$11*$C206/Setup!$B$17+INDEX('5N inverse'!$A$11:$Y$11,1,'5N mesh'!$B$7+1)*Setup!$B$22</f>
        <v>0</v>
      </c>
      <c r="N206" s="0" t="n">
        <f aca="false">SUMPRODUCT('5N inverse'!$A$12:$Y$12,'5N mesh'!$B$37:$Z$37,$E205:$AC205)+'5N inverse'!$A$12*$C206/Setup!$B$17+INDEX('5N inverse'!$A$12:$Y$12,1,'5N mesh'!$B$7+1)*Setup!$B$22</f>
        <v>0</v>
      </c>
      <c r="O206" s="0" t="n">
        <f aca="false">SUMPRODUCT('5N inverse'!$A$13:$Y$13,'5N mesh'!$B$37:$Z$37,$E205:$AC205)+'5N inverse'!$A$13*$C206/Setup!$B$17+INDEX('5N inverse'!$A$13:$Y$13,1,'5N mesh'!$B$7+1)*Setup!$B$22</f>
        <v>0</v>
      </c>
      <c r="P206" s="0" t="n">
        <f aca="false">SUMPRODUCT('5N inverse'!$A$14:$Y$14,'5N mesh'!$B$37:$Z$37,$E205:$AC205)+'5N inverse'!$A$14*$C206/Setup!$B$17+INDEX('5N inverse'!$A$14:$Y$14,1,'5N mesh'!$B$7+1)*Setup!$B$22</f>
        <v>0</v>
      </c>
      <c r="Q206" s="0" t="n">
        <f aca="false">SUMPRODUCT('5N inverse'!$A$15:$Y$15,'5N mesh'!$B$37:$Z$37,$E205:$AC205)+'5N inverse'!$A$15*$C206/Setup!$B$17+INDEX('5N inverse'!$A$15:$Y$15,1,'5N mesh'!$B$7+1)*Setup!$B$22</f>
        <v>0</v>
      </c>
      <c r="R206" s="0" t="n">
        <f aca="false">SUMPRODUCT('5N inverse'!$A$16:$Y$16,'5N mesh'!$B$37:$Z$37,$E205:$AC205)+'5N inverse'!$A$16*$C206/Setup!$B$17+INDEX('5N inverse'!$A$16:$Y$16,1,'5N mesh'!$B$7+1)*Setup!$B$22</f>
        <v>0</v>
      </c>
      <c r="S206" s="0" t="n">
        <f aca="false">SUMPRODUCT('5N inverse'!$A$17:$Y$17,'5N mesh'!$B$37:$Z$37,$E205:$AC205)+'5N inverse'!$A$17*$C206/Setup!$B$17+INDEX('5N inverse'!$A$17:$Y$17,1,'5N mesh'!$B$7+1)*Setup!$B$22</f>
        <v>0</v>
      </c>
      <c r="T206" s="0" t="n">
        <f aca="false">SUMPRODUCT('5N inverse'!$A$18:$Y$18,'5N mesh'!$B$37:$Z$37,$E205:$AC205)+'5N inverse'!$A$18*$C206/Setup!$B$17+INDEX('5N inverse'!$A$18:$Y$18,1,'5N mesh'!$B$7+1)*Setup!$B$22</f>
        <v>0</v>
      </c>
      <c r="U206" s="0" t="n">
        <f aca="false">SUMPRODUCT('5N inverse'!$A$19:$Y$19,'5N mesh'!$B$37:$Z$37,$E205:$AC205)+'5N inverse'!$A$19*$C206/Setup!$B$17+INDEX('5N inverse'!$A$19:$Y$19,1,'5N mesh'!$B$7+1)*Setup!$B$22</f>
        <v>0</v>
      </c>
      <c r="V206" s="0" t="n">
        <f aca="false">SUMPRODUCT('5N inverse'!$A$20:$Y$20,'5N mesh'!$B$37:$Z$37,$E205:$AC205)+'5N inverse'!$A$20*$C206/Setup!$B$17+INDEX('5N inverse'!$A$20:$Y$20,1,'5N mesh'!$B$7+1)*Setup!$B$22</f>
        <v>0</v>
      </c>
      <c r="W206" s="0" t="n">
        <f aca="false">SUMPRODUCT('5N inverse'!$A$21:$Y$21,'5N mesh'!$B$37:$Z$37,$E205:$AC205)+'5N inverse'!$A$21*$C206/Setup!$B$17+INDEX('5N inverse'!$A$21:$Y$21,1,'5N mesh'!$B$7+1)*Setup!$B$22</f>
        <v>0</v>
      </c>
      <c r="X206" s="0" t="n">
        <f aca="false">SUMPRODUCT('5N inverse'!$A$22:$Y$22,'5N mesh'!$B$37:$Z$37,$E205:$AC205)+'5N inverse'!$A$22*$C206/Setup!$B$17+INDEX('5N inverse'!$A$22:$Y$22,1,'5N mesh'!$B$7+1)*Setup!$B$22</f>
        <v>0</v>
      </c>
      <c r="Y206" s="0" t="n">
        <f aca="false">SUMPRODUCT('5N inverse'!$A$23:$Y$23,'5N mesh'!$B$37:$Z$37,$E205:$AC205)+'5N inverse'!$A$23*$C206/Setup!$B$17+INDEX('5N inverse'!$A$23:$Y$23,1,'5N mesh'!$B$7+1)*Setup!$B$22</f>
        <v>0</v>
      </c>
      <c r="Z206" s="0" t="n">
        <f aca="false">SUMPRODUCT('5N inverse'!$A$24:$Y$24,'5N mesh'!$B$37:$Z$37,$E205:$AC205)+'5N inverse'!$A$24*$C206/Setup!$B$17+INDEX('5N inverse'!$A$24:$Y$24,1,'5N mesh'!$B$7+1)*Setup!$B$22</f>
        <v>0</v>
      </c>
      <c r="AA206" s="0" t="n">
        <f aca="false">SUMPRODUCT('5N inverse'!$A$25:$Y$25,'5N mesh'!$B$37:$Z$37,$E205:$AC205)+'5N inverse'!$A$25*$C206/Setup!$B$17+INDEX('5N inverse'!$A$25:$Y$25,1,'5N mesh'!$B$7+1)*Setup!$B$22</f>
        <v>0</v>
      </c>
      <c r="AB206" s="0" t="n">
        <f aca="false">SUMPRODUCT('5N inverse'!$A$26:$Y$26,'5N mesh'!$B$37:$Z$37,$E205:$AC205)+'5N inverse'!$A$26*$C206/Setup!$B$17+INDEX('5N inverse'!$A$26:$Y$26,1,'5N mesh'!$B$7+1)*Setup!$B$22</f>
        <v>0</v>
      </c>
      <c r="AC206" s="0" t="n">
        <f aca="false">SUMPRODUCT('5N inverse'!$A$27:$Y$27,'5N mesh'!$B$37:$Z$37,$E205:$AC205)+'5N inverse'!$A$27*$C206/Setup!$B$17+INDEX('5N inverse'!$A$27:$Y$27,1,'5N mesh'!$B$7+1)*Setup!$B$22</f>
        <v>0</v>
      </c>
    </row>
    <row r="207" customFormat="false" ht="15" hidden="false" customHeight="false" outlineLevel="0" collapsed="false">
      <c r="A207" s="0" t="n">
        <v>202</v>
      </c>
      <c r="B207" s="0" t="n">
        <f aca="false">A207*Setup!$B$11/3600</f>
        <v>16.8333333333333</v>
      </c>
      <c r="C207" s="0" t="n">
        <f aca="false">Setup!$B$7+Setup!$B$8*COS(2*PI()*(B207-Setup!$B$9)/24)</f>
        <v>27.9051840284797</v>
      </c>
      <c r="D207" s="0" t="n">
        <f aca="false">(C207-E207)/Setup!$B$17</f>
        <v>25.860834082089</v>
      </c>
      <c r="E207" s="0" t="n">
        <f aca="false">SUMPRODUCT('5N inverse'!$A$3:$Y$3,'5N mesh'!$B$37:$Z$37,$E206:$AC206)+'5N inverse'!$A$3*$C207/Setup!$B$17+INDEX('5N inverse'!$A$3:$Y$3,1,'5N mesh'!$B$7+1)*Setup!$B$22</f>
        <v>24.5432755978082</v>
      </c>
      <c r="F207" s="0" t="n">
        <f aca="false">SUMPRODUCT('5N inverse'!$A$4:$Y$4,'5N mesh'!$B$37:$Z$37,$E206:$AC206)+'5N inverse'!$A$4*$C207/Setup!$B$17+INDEX('5N inverse'!$A$4:$Y$4,1,'5N mesh'!$B$7+1)*Setup!$B$22</f>
        <v>22.9645913753837</v>
      </c>
      <c r="G207" s="0" t="n">
        <f aca="false">SUMPRODUCT('5N inverse'!$A$5:$Y$5,'5N mesh'!$B$37:$Z$37,$E206:$AC206)+'5N inverse'!$A$5*$C207/Setup!$B$17+INDEX('5N inverse'!$A$5:$Y$5,1,'5N mesh'!$B$7+1)*Setup!$B$22</f>
        <v>19.8072229305347</v>
      </c>
      <c r="H207" s="0" t="n">
        <f aca="false">SUMPRODUCT('5N inverse'!$A$6:$Y$6,'5N mesh'!$B$37:$Z$37,$E206:$AC206)+'5N inverse'!$A$6*$C207/Setup!$B$17+INDEX('5N inverse'!$A$6:$Y$6,1,'5N mesh'!$B$7+1)*Setup!$B$22</f>
        <v>16.6498544856857</v>
      </c>
      <c r="I207" s="0" t="n">
        <f aca="false">SUMPRODUCT('5N inverse'!$A$7:$Y$7,'5N mesh'!$B$37:$Z$37,$E206:$AC206)+'5N inverse'!$A$7*$C207/Setup!$B$17+INDEX('5N inverse'!$A$7:$Y$7,1,'5N mesh'!$B$7+1)*Setup!$B$22</f>
        <v>15.0711702632612</v>
      </c>
      <c r="J207" s="0" t="n">
        <f aca="false">SUMPRODUCT('5N inverse'!$A$8:$Y$8,'5N mesh'!$B$37:$Z$37,$E206:$AC206)+'5N inverse'!$A$8*$C207/Setup!$B$17+INDEX('5N inverse'!$A$8:$Y$8,1,'5N mesh'!$B$7+1)*Setup!$B$22</f>
        <v>0</v>
      </c>
      <c r="K207" s="0" t="n">
        <f aca="false">SUMPRODUCT('5N inverse'!$A$9:$Y$9,'5N mesh'!$B$37:$Z$37,$E206:$AC206)+'5N inverse'!$A$9*$C207/Setup!$B$17+INDEX('5N inverse'!$A$9:$Y$9,1,'5N mesh'!$B$7+1)*Setup!$B$22</f>
        <v>0</v>
      </c>
      <c r="L207" s="0" t="n">
        <f aca="false">SUMPRODUCT('5N inverse'!$A$10:$Y$10,'5N mesh'!$B$37:$Z$37,$E206:$AC206)+'5N inverse'!$A$10*$C207/Setup!$B$17+INDEX('5N inverse'!$A$10:$Y$10,1,'5N mesh'!$B$7+1)*Setup!$B$22</f>
        <v>0</v>
      </c>
      <c r="M207" s="0" t="n">
        <f aca="false">SUMPRODUCT('5N inverse'!$A$11:$Y$11,'5N mesh'!$B$37:$Z$37,$E206:$AC206)+'5N inverse'!$A$11*$C207/Setup!$B$17+INDEX('5N inverse'!$A$11:$Y$11,1,'5N mesh'!$B$7+1)*Setup!$B$22</f>
        <v>0</v>
      </c>
      <c r="N207" s="0" t="n">
        <f aca="false">SUMPRODUCT('5N inverse'!$A$12:$Y$12,'5N mesh'!$B$37:$Z$37,$E206:$AC206)+'5N inverse'!$A$12*$C207/Setup!$B$17+INDEX('5N inverse'!$A$12:$Y$12,1,'5N mesh'!$B$7+1)*Setup!$B$22</f>
        <v>0</v>
      </c>
      <c r="O207" s="0" t="n">
        <f aca="false">SUMPRODUCT('5N inverse'!$A$13:$Y$13,'5N mesh'!$B$37:$Z$37,$E206:$AC206)+'5N inverse'!$A$13*$C207/Setup!$B$17+INDEX('5N inverse'!$A$13:$Y$13,1,'5N mesh'!$B$7+1)*Setup!$B$22</f>
        <v>0</v>
      </c>
      <c r="P207" s="0" t="n">
        <f aca="false">SUMPRODUCT('5N inverse'!$A$14:$Y$14,'5N mesh'!$B$37:$Z$37,$E206:$AC206)+'5N inverse'!$A$14*$C207/Setup!$B$17+INDEX('5N inverse'!$A$14:$Y$14,1,'5N mesh'!$B$7+1)*Setup!$B$22</f>
        <v>0</v>
      </c>
      <c r="Q207" s="0" t="n">
        <f aca="false">SUMPRODUCT('5N inverse'!$A$15:$Y$15,'5N mesh'!$B$37:$Z$37,$E206:$AC206)+'5N inverse'!$A$15*$C207/Setup!$B$17+INDEX('5N inverse'!$A$15:$Y$15,1,'5N mesh'!$B$7+1)*Setup!$B$22</f>
        <v>0</v>
      </c>
      <c r="R207" s="0" t="n">
        <f aca="false">SUMPRODUCT('5N inverse'!$A$16:$Y$16,'5N mesh'!$B$37:$Z$37,$E206:$AC206)+'5N inverse'!$A$16*$C207/Setup!$B$17+INDEX('5N inverse'!$A$16:$Y$16,1,'5N mesh'!$B$7+1)*Setup!$B$22</f>
        <v>0</v>
      </c>
      <c r="S207" s="0" t="n">
        <f aca="false">SUMPRODUCT('5N inverse'!$A$17:$Y$17,'5N mesh'!$B$37:$Z$37,$E206:$AC206)+'5N inverse'!$A$17*$C207/Setup!$B$17+INDEX('5N inverse'!$A$17:$Y$17,1,'5N mesh'!$B$7+1)*Setup!$B$22</f>
        <v>0</v>
      </c>
      <c r="T207" s="0" t="n">
        <f aca="false">SUMPRODUCT('5N inverse'!$A$18:$Y$18,'5N mesh'!$B$37:$Z$37,$E206:$AC206)+'5N inverse'!$A$18*$C207/Setup!$B$17+INDEX('5N inverse'!$A$18:$Y$18,1,'5N mesh'!$B$7+1)*Setup!$B$22</f>
        <v>0</v>
      </c>
      <c r="U207" s="0" t="n">
        <f aca="false">SUMPRODUCT('5N inverse'!$A$19:$Y$19,'5N mesh'!$B$37:$Z$37,$E206:$AC206)+'5N inverse'!$A$19*$C207/Setup!$B$17+INDEX('5N inverse'!$A$19:$Y$19,1,'5N mesh'!$B$7+1)*Setup!$B$22</f>
        <v>0</v>
      </c>
      <c r="V207" s="0" t="n">
        <f aca="false">SUMPRODUCT('5N inverse'!$A$20:$Y$20,'5N mesh'!$B$37:$Z$37,$E206:$AC206)+'5N inverse'!$A$20*$C207/Setup!$B$17+INDEX('5N inverse'!$A$20:$Y$20,1,'5N mesh'!$B$7+1)*Setup!$B$22</f>
        <v>0</v>
      </c>
      <c r="W207" s="0" t="n">
        <f aca="false">SUMPRODUCT('5N inverse'!$A$21:$Y$21,'5N mesh'!$B$37:$Z$37,$E206:$AC206)+'5N inverse'!$A$21*$C207/Setup!$B$17+INDEX('5N inverse'!$A$21:$Y$21,1,'5N mesh'!$B$7+1)*Setup!$B$22</f>
        <v>0</v>
      </c>
      <c r="X207" s="0" t="n">
        <f aca="false">SUMPRODUCT('5N inverse'!$A$22:$Y$22,'5N mesh'!$B$37:$Z$37,$E206:$AC206)+'5N inverse'!$A$22*$C207/Setup!$B$17+INDEX('5N inverse'!$A$22:$Y$22,1,'5N mesh'!$B$7+1)*Setup!$B$22</f>
        <v>0</v>
      </c>
      <c r="Y207" s="0" t="n">
        <f aca="false">SUMPRODUCT('5N inverse'!$A$23:$Y$23,'5N mesh'!$B$37:$Z$37,$E206:$AC206)+'5N inverse'!$A$23*$C207/Setup!$B$17+INDEX('5N inverse'!$A$23:$Y$23,1,'5N mesh'!$B$7+1)*Setup!$B$22</f>
        <v>0</v>
      </c>
      <c r="Z207" s="0" t="n">
        <f aca="false">SUMPRODUCT('5N inverse'!$A$24:$Y$24,'5N mesh'!$B$37:$Z$37,$E206:$AC206)+'5N inverse'!$A$24*$C207/Setup!$B$17+INDEX('5N inverse'!$A$24:$Y$24,1,'5N mesh'!$B$7+1)*Setup!$B$22</f>
        <v>0</v>
      </c>
      <c r="AA207" s="0" t="n">
        <f aca="false">SUMPRODUCT('5N inverse'!$A$25:$Y$25,'5N mesh'!$B$37:$Z$37,$E206:$AC206)+'5N inverse'!$A$25*$C207/Setup!$B$17+INDEX('5N inverse'!$A$25:$Y$25,1,'5N mesh'!$B$7+1)*Setup!$B$22</f>
        <v>0</v>
      </c>
      <c r="AB207" s="0" t="n">
        <f aca="false">SUMPRODUCT('5N inverse'!$A$26:$Y$26,'5N mesh'!$B$37:$Z$37,$E206:$AC206)+'5N inverse'!$A$26*$C207/Setup!$B$17+INDEX('5N inverse'!$A$26:$Y$26,1,'5N mesh'!$B$7+1)*Setup!$B$22</f>
        <v>0</v>
      </c>
      <c r="AC207" s="0" t="n">
        <f aca="false">SUMPRODUCT('5N inverse'!$A$27:$Y$27,'5N mesh'!$B$37:$Z$37,$E206:$AC206)+'5N inverse'!$A$27*$C207/Setup!$B$17+INDEX('5N inverse'!$A$27:$Y$27,1,'5N mesh'!$B$7+1)*Setup!$B$22</f>
        <v>0</v>
      </c>
    </row>
    <row r="208" customFormat="false" ht="15" hidden="false" customHeight="false" outlineLevel="0" collapsed="false">
      <c r="A208" s="0" t="n">
        <v>203</v>
      </c>
      <c r="B208" s="0" t="n">
        <f aca="false">A208*Setup!$B$11/3600</f>
        <v>16.9166666666667</v>
      </c>
      <c r="C208" s="0" t="n">
        <f aca="false">Setup!$B$7+Setup!$B$8*COS(2*PI()*(B208-Setup!$B$9)/24)</f>
        <v>27.885368279253</v>
      </c>
      <c r="D208" s="0" t="n">
        <f aca="false">(C208-E208)/Setup!$B$17</f>
        <v>25.402153421839</v>
      </c>
      <c r="E208" s="0" t="n">
        <f aca="false">SUMPRODUCT('5N inverse'!$A$3:$Y$3,'5N mesh'!$B$37:$Z$37,$E207:$AC207)+'5N inverse'!$A$3*$C208/Setup!$B$17+INDEX('5N inverse'!$A$3:$Y$3,1,'5N mesh'!$B$7+1)*Setup!$B$22</f>
        <v>24.583088334414</v>
      </c>
      <c r="F208" s="0" t="n">
        <f aca="false">SUMPRODUCT('5N inverse'!$A$4:$Y$4,'5N mesh'!$B$37:$Z$37,$E207:$AC207)+'5N inverse'!$A$4*$C208/Setup!$B$17+INDEX('5N inverse'!$A$4:$Y$4,1,'5N mesh'!$B$7+1)*Setup!$B$22</f>
        <v>22.9978392417253</v>
      </c>
      <c r="G208" s="0" t="n">
        <f aca="false">SUMPRODUCT('5N inverse'!$A$5:$Y$5,'5N mesh'!$B$37:$Z$37,$E207:$AC207)+'5N inverse'!$A$5*$C208/Setup!$B$17+INDEX('5N inverse'!$A$5:$Y$5,1,'5N mesh'!$B$7+1)*Setup!$B$22</f>
        <v>19.8273410563478</v>
      </c>
      <c r="H208" s="0" t="n">
        <f aca="false">SUMPRODUCT('5N inverse'!$A$6:$Y$6,'5N mesh'!$B$37:$Z$37,$E207:$AC207)+'5N inverse'!$A$6*$C208/Setup!$B$17+INDEX('5N inverse'!$A$6:$Y$6,1,'5N mesh'!$B$7+1)*Setup!$B$22</f>
        <v>16.6568428709704</v>
      </c>
      <c r="I208" s="0" t="n">
        <f aca="false">SUMPRODUCT('5N inverse'!$A$7:$Y$7,'5N mesh'!$B$37:$Z$37,$E207:$AC207)+'5N inverse'!$A$7*$C208/Setup!$B$17+INDEX('5N inverse'!$A$7:$Y$7,1,'5N mesh'!$B$7+1)*Setup!$B$22</f>
        <v>15.0715937782817</v>
      </c>
      <c r="J208" s="0" t="n">
        <f aca="false">SUMPRODUCT('5N inverse'!$A$8:$Y$8,'5N mesh'!$B$37:$Z$37,$E207:$AC207)+'5N inverse'!$A$8*$C208/Setup!$B$17+INDEX('5N inverse'!$A$8:$Y$8,1,'5N mesh'!$B$7+1)*Setup!$B$22</f>
        <v>0</v>
      </c>
      <c r="K208" s="0" t="n">
        <f aca="false">SUMPRODUCT('5N inverse'!$A$9:$Y$9,'5N mesh'!$B$37:$Z$37,$E207:$AC207)+'5N inverse'!$A$9*$C208/Setup!$B$17+INDEX('5N inverse'!$A$9:$Y$9,1,'5N mesh'!$B$7+1)*Setup!$B$22</f>
        <v>0</v>
      </c>
      <c r="L208" s="0" t="n">
        <f aca="false">SUMPRODUCT('5N inverse'!$A$10:$Y$10,'5N mesh'!$B$37:$Z$37,$E207:$AC207)+'5N inverse'!$A$10*$C208/Setup!$B$17+INDEX('5N inverse'!$A$10:$Y$10,1,'5N mesh'!$B$7+1)*Setup!$B$22</f>
        <v>0</v>
      </c>
      <c r="M208" s="0" t="n">
        <f aca="false">SUMPRODUCT('5N inverse'!$A$11:$Y$11,'5N mesh'!$B$37:$Z$37,$E207:$AC207)+'5N inverse'!$A$11*$C208/Setup!$B$17+INDEX('5N inverse'!$A$11:$Y$11,1,'5N mesh'!$B$7+1)*Setup!$B$22</f>
        <v>0</v>
      </c>
      <c r="N208" s="0" t="n">
        <f aca="false">SUMPRODUCT('5N inverse'!$A$12:$Y$12,'5N mesh'!$B$37:$Z$37,$E207:$AC207)+'5N inverse'!$A$12*$C208/Setup!$B$17+INDEX('5N inverse'!$A$12:$Y$12,1,'5N mesh'!$B$7+1)*Setup!$B$22</f>
        <v>0</v>
      </c>
      <c r="O208" s="0" t="n">
        <f aca="false">SUMPRODUCT('5N inverse'!$A$13:$Y$13,'5N mesh'!$B$37:$Z$37,$E207:$AC207)+'5N inverse'!$A$13*$C208/Setup!$B$17+INDEX('5N inverse'!$A$13:$Y$13,1,'5N mesh'!$B$7+1)*Setup!$B$22</f>
        <v>0</v>
      </c>
      <c r="P208" s="0" t="n">
        <f aca="false">SUMPRODUCT('5N inverse'!$A$14:$Y$14,'5N mesh'!$B$37:$Z$37,$E207:$AC207)+'5N inverse'!$A$14*$C208/Setup!$B$17+INDEX('5N inverse'!$A$14:$Y$14,1,'5N mesh'!$B$7+1)*Setup!$B$22</f>
        <v>0</v>
      </c>
      <c r="Q208" s="0" t="n">
        <f aca="false">SUMPRODUCT('5N inverse'!$A$15:$Y$15,'5N mesh'!$B$37:$Z$37,$E207:$AC207)+'5N inverse'!$A$15*$C208/Setup!$B$17+INDEX('5N inverse'!$A$15:$Y$15,1,'5N mesh'!$B$7+1)*Setup!$B$22</f>
        <v>0</v>
      </c>
      <c r="R208" s="0" t="n">
        <f aca="false">SUMPRODUCT('5N inverse'!$A$16:$Y$16,'5N mesh'!$B$37:$Z$37,$E207:$AC207)+'5N inverse'!$A$16*$C208/Setup!$B$17+INDEX('5N inverse'!$A$16:$Y$16,1,'5N mesh'!$B$7+1)*Setup!$B$22</f>
        <v>0</v>
      </c>
      <c r="S208" s="0" t="n">
        <f aca="false">SUMPRODUCT('5N inverse'!$A$17:$Y$17,'5N mesh'!$B$37:$Z$37,$E207:$AC207)+'5N inverse'!$A$17*$C208/Setup!$B$17+INDEX('5N inverse'!$A$17:$Y$17,1,'5N mesh'!$B$7+1)*Setup!$B$22</f>
        <v>0</v>
      </c>
      <c r="T208" s="0" t="n">
        <f aca="false">SUMPRODUCT('5N inverse'!$A$18:$Y$18,'5N mesh'!$B$37:$Z$37,$E207:$AC207)+'5N inverse'!$A$18*$C208/Setup!$B$17+INDEX('5N inverse'!$A$18:$Y$18,1,'5N mesh'!$B$7+1)*Setup!$B$22</f>
        <v>0</v>
      </c>
      <c r="U208" s="0" t="n">
        <f aca="false">SUMPRODUCT('5N inverse'!$A$19:$Y$19,'5N mesh'!$B$37:$Z$37,$E207:$AC207)+'5N inverse'!$A$19*$C208/Setup!$B$17+INDEX('5N inverse'!$A$19:$Y$19,1,'5N mesh'!$B$7+1)*Setup!$B$22</f>
        <v>0</v>
      </c>
      <c r="V208" s="0" t="n">
        <f aca="false">SUMPRODUCT('5N inverse'!$A$20:$Y$20,'5N mesh'!$B$37:$Z$37,$E207:$AC207)+'5N inverse'!$A$20*$C208/Setup!$B$17+INDEX('5N inverse'!$A$20:$Y$20,1,'5N mesh'!$B$7+1)*Setup!$B$22</f>
        <v>0</v>
      </c>
      <c r="W208" s="0" t="n">
        <f aca="false">SUMPRODUCT('5N inverse'!$A$21:$Y$21,'5N mesh'!$B$37:$Z$37,$E207:$AC207)+'5N inverse'!$A$21*$C208/Setup!$B$17+INDEX('5N inverse'!$A$21:$Y$21,1,'5N mesh'!$B$7+1)*Setup!$B$22</f>
        <v>0</v>
      </c>
      <c r="X208" s="0" t="n">
        <f aca="false">SUMPRODUCT('5N inverse'!$A$22:$Y$22,'5N mesh'!$B$37:$Z$37,$E207:$AC207)+'5N inverse'!$A$22*$C208/Setup!$B$17+INDEX('5N inverse'!$A$22:$Y$22,1,'5N mesh'!$B$7+1)*Setup!$B$22</f>
        <v>0</v>
      </c>
      <c r="Y208" s="0" t="n">
        <f aca="false">SUMPRODUCT('5N inverse'!$A$23:$Y$23,'5N mesh'!$B$37:$Z$37,$E207:$AC207)+'5N inverse'!$A$23*$C208/Setup!$B$17+INDEX('5N inverse'!$A$23:$Y$23,1,'5N mesh'!$B$7+1)*Setup!$B$22</f>
        <v>0</v>
      </c>
      <c r="Z208" s="0" t="n">
        <f aca="false">SUMPRODUCT('5N inverse'!$A$24:$Y$24,'5N mesh'!$B$37:$Z$37,$E207:$AC207)+'5N inverse'!$A$24*$C208/Setup!$B$17+INDEX('5N inverse'!$A$24:$Y$24,1,'5N mesh'!$B$7+1)*Setup!$B$22</f>
        <v>0</v>
      </c>
      <c r="AA208" s="0" t="n">
        <f aca="false">SUMPRODUCT('5N inverse'!$A$25:$Y$25,'5N mesh'!$B$37:$Z$37,$E207:$AC207)+'5N inverse'!$A$25*$C208/Setup!$B$17+INDEX('5N inverse'!$A$25:$Y$25,1,'5N mesh'!$B$7+1)*Setup!$B$22</f>
        <v>0</v>
      </c>
      <c r="AB208" s="0" t="n">
        <f aca="false">SUMPRODUCT('5N inverse'!$A$26:$Y$26,'5N mesh'!$B$37:$Z$37,$E207:$AC207)+'5N inverse'!$A$26*$C208/Setup!$B$17+INDEX('5N inverse'!$A$26:$Y$26,1,'5N mesh'!$B$7+1)*Setup!$B$22</f>
        <v>0</v>
      </c>
      <c r="AC208" s="0" t="n">
        <f aca="false">SUMPRODUCT('5N inverse'!$A$27:$Y$27,'5N mesh'!$B$37:$Z$37,$E207:$AC207)+'5N inverse'!$A$27*$C208/Setup!$B$17+INDEX('5N inverse'!$A$27:$Y$27,1,'5N mesh'!$B$7+1)*Setup!$B$22</f>
        <v>0</v>
      </c>
    </row>
    <row r="209" customFormat="false" ht="15" hidden="false" customHeight="false" outlineLevel="0" collapsed="false">
      <c r="A209" s="0" t="n">
        <v>204</v>
      </c>
      <c r="B209" s="0" t="n">
        <f aca="false">A209*Setup!$B$11/3600</f>
        <v>17</v>
      </c>
      <c r="C209" s="0" t="n">
        <f aca="false">Setup!$B$7+Setup!$B$8*COS(2*PI()*(B209-Setup!$B$9)/24)</f>
        <v>27.8637033051563</v>
      </c>
      <c r="D209" s="0" t="n">
        <f aca="false">(C209-E209)/Setup!$B$17</f>
        <v>24.9354735708249</v>
      </c>
      <c r="E209" s="0" t="n">
        <f aca="false">SUMPRODUCT('5N inverse'!$A$3:$Y$3,'5N mesh'!$B$37:$Z$37,$E208:$AC208)+'5N inverse'!$A$3*$C209/Setup!$B$17+INDEX('5N inverse'!$A$3:$Y$3,1,'5N mesh'!$B$7+1)*Setup!$B$22</f>
        <v>24.622091740949</v>
      </c>
      <c r="F209" s="0" t="n">
        <f aca="false">SUMPRODUCT('5N inverse'!$A$4:$Y$4,'5N mesh'!$B$37:$Z$37,$E208:$AC208)+'5N inverse'!$A$4*$C209/Setup!$B$17+INDEX('5N inverse'!$A$4:$Y$4,1,'5N mesh'!$B$7+1)*Setup!$B$22</f>
        <v>23.0304120346095</v>
      </c>
      <c r="G209" s="0" t="n">
        <f aca="false">SUMPRODUCT('5N inverse'!$A$5:$Y$5,'5N mesh'!$B$37:$Z$37,$E208:$AC208)+'5N inverse'!$A$5*$C209/Setup!$B$17+INDEX('5N inverse'!$A$5:$Y$5,1,'5N mesh'!$B$7+1)*Setup!$B$22</f>
        <v>19.8470526219303</v>
      </c>
      <c r="H209" s="0" t="n">
        <f aca="false">SUMPRODUCT('5N inverse'!$A$6:$Y$6,'5N mesh'!$B$37:$Z$37,$E208:$AC208)+'5N inverse'!$A$6*$C209/Setup!$B$17+INDEX('5N inverse'!$A$6:$Y$6,1,'5N mesh'!$B$7+1)*Setup!$B$22</f>
        <v>16.6636932092511</v>
      </c>
      <c r="I209" s="0" t="n">
        <f aca="false">SUMPRODUCT('5N inverse'!$A$7:$Y$7,'5N mesh'!$B$37:$Z$37,$E208:$AC208)+'5N inverse'!$A$7*$C209/Setup!$B$17+INDEX('5N inverse'!$A$7:$Y$7,1,'5N mesh'!$B$7+1)*Setup!$B$22</f>
        <v>15.0720135029115</v>
      </c>
      <c r="J209" s="0" t="n">
        <f aca="false">SUMPRODUCT('5N inverse'!$A$8:$Y$8,'5N mesh'!$B$37:$Z$37,$E208:$AC208)+'5N inverse'!$A$8*$C209/Setup!$B$17+INDEX('5N inverse'!$A$8:$Y$8,1,'5N mesh'!$B$7+1)*Setup!$B$22</f>
        <v>0</v>
      </c>
      <c r="K209" s="0" t="n">
        <f aca="false">SUMPRODUCT('5N inverse'!$A$9:$Y$9,'5N mesh'!$B$37:$Z$37,$E208:$AC208)+'5N inverse'!$A$9*$C209/Setup!$B$17+INDEX('5N inverse'!$A$9:$Y$9,1,'5N mesh'!$B$7+1)*Setup!$B$22</f>
        <v>0</v>
      </c>
      <c r="L209" s="0" t="n">
        <f aca="false">SUMPRODUCT('5N inverse'!$A$10:$Y$10,'5N mesh'!$B$37:$Z$37,$E208:$AC208)+'5N inverse'!$A$10*$C209/Setup!$B$17+INDEX('5N inverse'!$A$10:$Y$10,1,'5N mesh'!$B$7+1)*Setup!$B$22</f>
        <v>0</v>
      </c>
      <c r="M209" s="0" t="n">
        <f aca="false">SUMPRODUCT('5N inverse'!$A$11:$Y$11,'5N mesh'!$B$37:$Z$37,$E208:$AC208)+'5N inverse'!$A$11*$C209/Setup!$B$17+INDEX('5N inverse'!$A$11:$Y$11,1,'5N mesh'!$B$7+1)*Setup!$B$22</f>
        <v>0</v>
      </c>
      <c r="N209" s="0" t="n">
        <f aca="false">SUMPRODUCT('5N inverse'!$A$12:$Y$12,'5N mesh'!$B$37:$Z$37,$E208:$AC208)+'5N inverse'!$A$12*$C209/Setup!$B$17+INDEX('5N inverse'!$A$12:$Y$12,1,'5N mesh'!$B$7+1)*Setup!$B$22</f>
        <v>0</v>
      </c>
      <c r="O209" s="0" t="n">
        <f aca="false">SUMPRODUCT('5N inverse'!$A$13:$Y$13,'5N mesh'!$B$37:$Z$37,$E208:$AC208)+'5N inverse'!$A$13*$C209/Setup!$B$17+INDEX('5N inverse'!$A$13:$Y$13,1,'5N mesh'!$B$7+1)*Setup!$B$22</f>
        <v>0</v>
      </c>
      <c r="P209" s="0" t="n">
        <f aca="false">SUMPRODUCT('5N inverse'!$A$14:$Y$14,'5N mesh'!$B$37:$Z$37,$E208:$AC208)+'5N inverse'!$A$14*$C209/Setup!$B$17+INDEX('5N inverse'!$A$14:$Y$14,1,'5N mesh'!$B$7+1)*Setup!$B$22</f>
        <v>0</v>
      </c>
      <c r="Q209" s="0" t="n">
        <f aca="false">SUMPRODUCT('5N inverse'!$A$15:$Y$15,'5N mesh'!$B$37:$Z$37,$E208:$AC208)+'5N inverse'!$A$15*$C209/Setup!$B$17+INDEX('5N inverse'!$A$15:$Y$15,1,'5N mesh'!$B$7+1)*Setup!$B$22</f>
        <v>0</v>
      </c>
      <c r="R209" s="0" t="n">
        <f aca="false">SUMPRODUCT('5N inverse'!$A$16:$Y$16,'5N mesh'!$B$37:$Z$37,$E208:$AC208)+'5N inverse'!$A$16*$C209/Setup!$B$17+INDEX('5N inverse'!$A$16:$Y$16,1,'5N mesh'!$B$7+1)*Setup!$B$22</f>
        <v>0</v>
      </c>
      <c r="S209" s="0" t="n">
        <f aca="false">SUMPRODUCT('5N inverse'!$A$17:$Y$17,'5N mesh'!$B$37:$Z$37,$E208:$AC208)+'5N inverse'!$A$17*$C209/Setup!$B$17+INDEX('5N inverse'!$A$17:$Y$17,1,'5N mesh'!$B$7+1)*Setup!$B$22</f>
        <v>0</v>
      </c>
      <c r="T209" s="0" t="n">
        <f aca="false">SUMPRODUCT('5N inverse'!$A$18:$Y$18,'5N mesh'!$B$37:$Z$37,$E208:$AC208)+'5N inverse'!$A$18*$C209/Setup!$B$17+INDEX('5N inverse'!$A$18:$Y$18,1,'5N mesh'!$B$7+1)*Setup!$B$22</f>
        <v>0</v>
      </c>
      <c r="U209" s="0" t="n">
        <f aca="false">SUMPRODUCT('5N inverse'!$A$19:$Y$19,'5N mesh'!$B$37:$Z$37,$E208:$AC208)+'5N inverse'!$A$19*$C209/Setup!$B$17+INDEX('5N inverse'!$A$19:$Y$19,1,'5N mesh'!$B$7+1)*Setup!$B$22</f>
        <v>0</v>
      </c>
      <c r="V209" s="0" t="n">
        <f aca="false">SUMPRODUCT('5N inverse'!$A$20:$Y$20,'5N mesh'!$B$37:$Z$37,$E208:$AC208)+'5N inverse'!$A$20*$C209/Setup!$B$17+INDEX('5N inverse'!$A$20:$Y$20,1,'5N mesh'!$B$7+1)*Setup!$B$22</f>
        <v>0</v>
      </c>
      <c r="W209" s="0" t="n">
        <f aca="false">SUMPRODUCT('5N inverse'!$A$21:$Y$21,'5N mesh'!$B$37:$Z$37,$E208:$AC208)+'5N inverse'!$A$21*$C209/Setup!$B$17+INDEX('5N inverse'!$A$21:$Y$21,1,'5N mesh'!$B$7+1)*Setup!$B$22</f>
        <v>0</v>
      </c>
      <c r="X209" s="0" t="n">
        <f aca="false">SUMPRODUCT('5N inverse'!$A$22:$Y$22,'5N mesh'!$B$37:$Z$37,$E208:$AC208)+'5N inverse'!$A$22*$C209/Setup!$B$17+INDEX('5N inverse'!$A$22:$Y$22,1,'5N mesh'!$B$7+1)*Setup!$B$22</f>
        <v>0</v>
      </c>
      <c r="Y209" s="0" t="n">
        <f aca="false">SUMPRODUCT('5N inverse'!$A$23:$Y$23,'5N mesh'!$B$37:$Z$37,$E208:$AC208)+'5N inverse'!$A$23*$C209/Setup!$B$17+INDEX('5N inverse'!$A$23:$Y$23,1,'5N mesh'!$B$7+1)*Setup!$B$22</f>
        <v>0</v>
      </c>
      <c r="Z209" s="0" t="n">
        <f aca="false">SUMPRODUCT('5N inverse'!$A$24:$Y$24,'5N mesh'!$B$37:$Z$37,$E208:$AC208)+'5N inverse'!$A$24*$C209/Setup!$B$17+INDEX('5N inverse'!$A$24:$Y$24,1,'5N mesh'!$B$7+1)*Setup!$B$22</f>
        <v>0</v>
      </c>
      <c r="AA209" s="0" t="n">
        <f aca="false">SUMPRODUCT('5N inverse'!$A$25:$Y$25,'5N mesh'!$B$37:$Z$37,$E208:$AC208)+'5N inverse'!$A$25*$C209/Setup!$B$17+INDEX('5N inverse'!$A$25:$Y$25,1,'5N mesh'!$B$7+1)*Setup!$B$22</f>
        <v>0</v>
      </c>
      <c r="AB209" s="0" t="n">
        <f aca="false">SUMPRODUCT('5N inverse'!$A$26:$Y$26,'5N mesh'!$B$37:$Z$37,$E208:$AC208)+'5N inverse'!$A$26*$C209/Setup!$B$17+INDEX('5N inverse'!$A$26:$Y$26,1,'5N mesh'!$B$7+1)*Setup!$B$22</f>
        <v>0</v>
      </c>
      <c r="AC209" s="0" t="n">
        <f aca="false">SUMPRODUCT('5N inverse'!$A$27:$Y$27,'5N mesh'!$B$37:$Z$37,$E208:$AC208)+'5N inverse'!$A$27*$C209/Setup!$B$17+INDEX('5N inverse'!$A$27:$Y$27,1,'5N mesh'!$B$7+1)*Setup!$B$22</f>
        <v>0</v>
      </c>
    </row>
    <row r="210" customFormat="false" ht="15" hidden="false" customHeight="false" outlineLevel="0" collapsed="false">
      <c r="A210" s="0" t="n">
        <v>205</v>
      </c>
      <c r="B210" s="0" t="n">
        <f aca="false">A210*Setup!$B$11/3600</f>
        <v>17.0833333333333</v>
      </c>
      <c r="C210" s="0" t="n">
        <f aca="false">Setup!$B$7+Setup!$B$8*COS(2*PI()*(B210-Setup!$B$9)/24)</f>
        <v>27.8401994175437</v>
      </c>
      <c r="D210" s="0" t="n">
        <f aca="false">(C210-E210)/Setup!$B$17</f>
        <v>24.4609740481513</v>
      </c>
      <c r="E210" s="0" t="n">
        <f aca="false">SUMPRODUCT('5N inverse'!$A$3:$Y$3,'5N mesh'!$B$37:$Z$37,$E209:$AC209)+'5N inverse'!$A$3*$C210/Setup!$B$17+INDEX('5N inverse'!$A$3:$Y$3,1,'5N mesh'!$B$7+1)*Setup!$B$22</f>
        <v>24.660272791284</v>
      </c>
      <c r="F210" s="0" t="n">
        <f aca="false">SUMPRODUCT('5N inverse'!$A$4:$Y$4,'5N mesh'!$B$37:$Z$37,$E209:$AC209)+'5N inverse'!$A$4*$C210/Setup!$B$17+INDEX('5N inverse'!$A$4:$Y$4,1,'5N mesh'!$B$7+1)*Setup!$B$22</f>
        <v>23.062298876963</v>
      </c>
      <c r="G210" s="0" t="n">
        <f aca="false">SUMPRODUCT('5N inverse'!$A$5:$Y$5,'5N mesh'!$B$37:$Z$37,$E209:$AC209)+'5N inverse'!$A$5*$C210/Setup!$B$17+INDEX('5N inverse'!$A$5:$Y$5,1,'5N mesh'!$B$7+1)*Setup!$B$22</f>
        <v>19.8663510483209</v>
      </c>
      <c r="H210" s="0" t="n">
        <f aca="false">SUMPRODUCT('5N inverse'!$A$6:$Y$6,'5N mesh'!$B$37:$Z$37,$E209:$AC209)+'5N inverse'!$A$6*$C210/Setup!$B$17+INDEX('5N inverse'!$A$6:$Y$6,1,'5N mesh'!$B$7+1)*Setup!$B$22</f>
        <v>16.6704032196788</v>
      </c>
      <c r="I210" s="0" t="n">
        <f aca="false">SUMPRODUCT('5N inverse'!$A$7:$Y$7,'5N mesh'!$B$37:$Z$37,$E209:$AC209)+'5N inverse'!$A$7*$C210/Setup!$B$17+INDEX('5N inverse'!$A$7:$Y$7,1,'5N mesh'!$B$7+1)*Setup!$B$22</f>
        <v>15.0724293053577</v>
      </c>
      <c r="J210" s="0" t="n">
        <f aca="false">SUMPRODUCT('5N inverse'!$A$8:$Y$8,'5N mesh'!$B$37:$Z$37,$E209:$AC209)+'5N inverse'!$A$8*$C210/Setup!$B$17+INDEX('5N inverse'!$A$8:$Y$8,1,'5N mesh'!$B$7+1)*Setup!$B$22</f>
        <v>0</v>
      </c>
      <c r="K210" s="0" t="n">
        <f aca="false">SUMPRODUCT('5N inverse'!$A$9:$Y$9,'5N mesh'!$B$37:$Z$37,$E209:$AC209)+'5N inverse'!$A$9*$C210/Setup!$B$17+INDEX('5N inverse'!$A$9:$Y$9,1,'5N mesh'!$B$7+1)*Setup!$B$22</f>
        <v>0</v>
      </c>
      <c r="L210" s="0" t="n">
        <f aca="false">SUMPRODUCT('5N inverse'!$A$10:$Y$10,'5N mesh'!$B$37:$Z$37,$E209:$AC209)+'5N inverse'!$A$10*$C210/Setup!$B$17+INDEX('5N inverse'!$A$10:$Y$10,1,'5N mesh'!$B$7+1)*Setup!$B$22</f>
        <v>0</v>
      </c>
      <c r="M210" s="0" t="n">
        <f aca="false">SUMPRODUCT('5N inverse'!$A$11:$Y$11,'5N mesh'!$B$37:$Z$37,$E209:$AC209)+'5N inverse'!$A$11*$C210/Setup!$B$17+INDEX('5N inverse'!$A$11:$Y$11,1,'5N mesh'!$B$7+1)*Setup!$B$22</f>
        <v>0</v>
      </c>
      <c r="N210" s="0" t="n">
        <f aca="false">SUMPRODUCT('5N inverse'!$A$12:$Y$12,'5N mesh'!$B$37:$Z$37,$E209:$AC209)+'5N inverse'!$A$12*$C210/Setup!$B$17+INDEX('5N inverse'!$A$12:$Y$12,1,'5N mesh'!$B$7+1)*Setup!$B$22</f>
        <v>0</v>
      </c>
      <c r="O210" s="0" t="n">
        <f aca="false">SUMPRODUCT('5N inverse'!$A$13:$Y$13,'5N mesh'!$B$37:$Z$37,$E209:$AC209)+'5N inverse'!$A$13*$C210/Setup!$B$17+INDEX('5N inverse'!$A$13:$Y$13,1,'5N mesh'!$B$7+1)*Setup!$B$22</f>
        <v>0</v>
      </c>
      <c r="P210" s="0" t="n">
        <f aca="false">SUMPRODUCT('5N inverse'!$A$14:$Y$14,'5N mesh'!$B$37:$Z$37,$E209:$AC209)+'5N inverse'!$A$14*$C210/Setup!$B$17+INDEX('5N inverse'!$A$14:$Y$14,1,'5N mesh'!$B$7+1)*Setup!$B$22</f>
        <v>0</v>
      </c>
      <c r="Q210" s="0" t="n">
        <f aca="false">SUMPRODUCT('5N inverse'!$A$15:$Y$15,'5N mesh'!$B$37:$Z$37,$E209:$AC209)+'5N inverse'!$A$15*$C210/Setup!$B$17+INDEX('5N inverse'!$A$15:$Y$15,1,'5N mesh'!$B$7+1)*Setup!$B$22</f>
        <v>0</v>
      </c>
      <c r="R210" s="0" t="n">
        <f aca="false">SUMPRODUCT('5N inverse'!$A$16:$Y$16,'5N mesh'!$B$37:$Z$37,$E209:$AC209)+'5N inverse'!$A$16*$C210/Setup!$B$17+INDEX('5N inverse'!$A$16:$Y$16,1,'5N mesh'!$B$7+1)*Setup!$B$22</f>
        <v>0</v>
      </c>
      <c r="S210" s="0" t="n">
        <f aca="false">SUMPRODUCT('5N inverse'!$A$17:$Y$17,'5N mesh'!$B$37:$Z$37,$E209:$AC209)+'5N inverse'!$A$17*$C210/Setup!$B$17+INDEX('5N inverse'!$A$17:$Y$17,1,'5N mesh'!$B$7+1)*Setup!$B$22</f>
        <v>0</v>
      </c>
      <c r="T210" s="0" t="n">
        <f aca="false">SUMPRODUCT('5N inverse'!$A$18:$Y$18,'5N mesh'!$B$37:$Z$37,$E209:$AC209)+'5N inverse'!$A$18*$C210/Setup!$B$17+INDEX('5N inverse'!$A$18:$Y$18,1,'5N mesh'!$B$7+1)*Setup!$B$22</f>
        <v>0</v>
      </c>
      <c r="U210" s="0" t="n">
        <f aca="false">SUMPRODUCT('5N inverse'!$A$19:$Y$19,'5N mesh'!$B$37:$Z$37,$E209:$AC209)+'5N inverse'!$A$19*$C210/Setup!$B$17+INDEX('5N inverse'!$A$19:$Y$19,1,'5N mesh'!$B$7+1)*Setup!$B$22</f>
        <v>0</v>
      </c>
      <c r="V210" s="0" t="n">
        <f aca="false">SUMPRODUCT('5N inverse'!$A$20:$Y$20,'5N mesh'!$B$37:$Z$37,$E209:$AC209)+'5N inverse'!$A$20*$C210/Setup!$B$17+INDEX('5N inverse'!$A$20:$Y$20,1,'5N mesh'!$B$7+1)*Setup!$B$22</f>
        <v>0</v>
      </c>
      <c r="W210" s="0" t="n">
        <f aca="false">SUMPRODUCT('5N inverse'!$A$21:$Y$21,'5N mesh'!$B$37:$Z$37,$E209:$AC209)+'5N inverse'!$A$21*$C210/Setup!$B$17+INDEX('5N inverse'!$A$21:$Y$21,1,'5N mesh'!$B$7+1)*Setup!$B$22</f>
        <v>0</v>
      </c>
      <c r="X210" s="0" t="n">
        <f aca="false">SUMPRODUCT('5N inverse'!$A$22:$Y$22,'5N mesh'!$B$37:$Z$37,$E209:$AC209)+'5N inverse'!$A$22*$C210/Setup!$B$17+INDEX('5N inverse'!$A$22:$Y$22,1,'5N mesh'!$B$7+1)*Setup!$B$22</f>
        <v>0</v>
      </c>
      <c r="Y210" s="0" t="n">
        <f aca="false">SUMPRODUCT('5N inverse'!$A$23:$Y$23,'5N mesh'!$B$37:$Z$37,$E209:$AC209)+'5N inverse'!$A$23*$C210/Setup!$B$17+INDEX('5N inverse'!$A$23:$Y$23,1,'5N mesh'!$B$7+1)*Setup!$B$22</f>
        <v>0</v>
      </c>
      <c r="Z210" s="0" t="n">
        <f aca="false">SUMPRODUCT('5N inverse'!$A$24:$Y$24,'5N mesh'!$B$37:$Z$37,$E209:$AC209)+'5N inverse'!$A$24*$C210/Setup!$B$17+INDEX('5N inverse'!$A$24:$Y$24,1,'5N mesh'!$B$7+1)*Setup!$B$22</f>
        <v>0</v>
      </c>
      <c r="AA210" s="0" t="n">
        <f aca="false">SUMPRODUCT('5N inverse'!$A$25:$Y$25,'5N mesh'!$B$37:$Z$37,$E209:$AC209)+'5N inverse'!$A$25*$C210/Setup!$B$17+INDEX('5N inverse'!$A$25:$Y$25,1,'5N mesh'!$B$7+1)*Setup!$B$22</f>
        <v>0</v>
      </c>
      <c r="AB210" s="0" t="n">
        <f aca="false">SUMPRODUCT('5N inverse'!$A$26:$Y$26,'5N mesh'!$B$37:$Z$37,$E209:$AC209)+'5N inverse'!$A$26*$C210/Setup!$B$17+INDEX('5N inverse'!$A$26:$Y$26,1,'5N mesh'!$B$7+1)*Setup!$B$22</f>
        <v>0</v>
      </c>
      <c r="AC210" s="0" t="n">
        <f aca="false">SUMPRODUCT('5N inverse'!$A$27:$Y$27,'5N mesh'!$B$37:$Z$37,$E209:$AC209)+'5N inverse'!$A$27*$C210/Setup!$B$17+INDEX('5N inverse'!$A$27:$Y$27,1,'5N mesh'!$B$7+1)*Setup!$B$22</f>
        <v>0</v>
      </c>
    </row>
    <row r="211" customFormat="false" ht="15" hidden="false" customHeight="false" outlineLevel="0" collapsed="false">
      <c r="A211" s="0" t="n">
        <v>206</v>
      </c>
      <c r="B211" s="0" t="n">
        <f aca="false">A211*Setup!$B$11/3600</f>
        <v>17.1666666666667</v>
      </c>
      <c r="C211" s="0" t="n">
        <f aca="false">Setup!$B$7+Setup!$B$8*COS(2*PI()*(B211-Setup!$B$9)/24)</f>
        <v>27.8148678029929</v>
      </c>
      <c r="D211" s="0" t="n">
        <f aca="false">(C211-E211)/Setup!$B$17</f>
        <v>23.9788386607407</v>
      </c>
      <c r="E211" s="0" t="n">
        <f aca="false">SUMPRODUCT('5N inverse'!$A$3:$Y$3,'5N mesh'!$B$37:$Z$37,$E210:$AC210)+'5N inverse'!$A$3*$C211/Setup!$B$17+INDEX('5N inverse'!$A$3:$Y$3,1,'5N mesh'!$B$7+1)*Setup!$B$22</f>
        <v>24.6976187770966</v>
      </c>
      <c r="F211" s="0" t="n">
        <f aca="false">SUMPRODUCT('5N inverse'!$A$4:$Y$4,'5N mesh'!$B$37:$Z$37,$E210:$AC210)+'5N inverse'!$A$4*$C211/Setup!$B$17+INDEX('5N inverse'!$A$4:$Y$4,1,'5N mesh'!$B$7+1)*Setup!$B$22</f>
        <v>23.093489156715</v>
      </c>
      <c r="G211" s="0" t="n">
        <f aca="false">SUMPRODUCT('5N inverse'!$A$5:$Y$5,'5N mesh'!$B$37:$Z$37,$E210:$AC210)+'5N inverse'!$A$5*$C211/Setup!$B$17+INDEX('5N inverse'!$A$5:$Y$5,1,'5N mesh'!$B$7+1)*Setup!$B$22</f>
        <v>19.8852299159518</v>
      </c>
      <c r="H211" s="0" t="n">
        <f aca="false">SUMPRODUCT('5N inverse'!$A$6:$Y$6,'5N mesh'!$B$37:$Z$37,$E210:$AC210)+'5N inverse'!$A$6*$C211/Setup!$B$17+INDEX('5N inverse'!$A$6:$Y$6,1,'5N mesh'!$B$7+1)*Setup!$B$22</f>
        <v>16.6769706751885</v>
      </c>
      <c r="I211" s="0" t="n">
        <f aca="false">SUMPRODUCT('5N inverse'!$A$7:$Y$7,'5N mesh'!$B$37:$Z$37,$E210:$AC210)+'5N inverse'!$A$7*$C211/Setup!$B$17+INDEX('5N inverse'!$A$7:$Y$7,1,'5N mesh'!$B$7+1)*Setup!$B$22</f>
        <v>15.0728410548069</v>
      </c>
      <c r="J211" s="0" t="n">
        <f aca="false">SUMPRODUCT('5N inverse'!$A$8:$Y$8,'5N mesh'!$B$37:$Z$37,$E210:$AC210)+'5N inverse'!$A$8*$C211/Setup!$B$17+INDEX('5N inverse'!$A$8:$Y$8,1,'5N mesh'!$B$7+1)*Setup!$B$22</f>
        <v>0</v>
      </c>
      <c r="K211" s="0" t="n">
        <f aca="false">SUMPRODUCT('5N inverse'!$A$9:$Y$9,'5N mesh'!$B$37:$Z$37,$E210:$AC210)+'5N inverse'!$A$9*$C211/Setup!$B$17+INDEX('5N inverse'!$A$9:$Y$9,1,'5N mesh'!$B$7+1)*Setup!$B$22</f>
        <v>0</v>
      </c>
      <c r="L211" s="0" t="n">
        <f aca="false">SUMPRODUCT('5N inverse'!$A$10:$Y$10,'5N mesh'!$B$37:$Z$37,$E210:$AC210)+'5N inverse'!$A$10*$C211/Setup!$B$17+INDEX('5N inverse'!$A$10:$Y$10,1,'5N mesh'!$B$7+1)*Setup!$B$22</f>
        <v>0</v>
      </c>
      <c r="M211" s="0" t="n">
        <f aca="false">SUMPRODUCT('5N inverse'!$A$11:$Y$11,'5N mesh'!$B$37:$Z$37,$E210:$AC210)+'5N inverse'!$A$11*$C211/Setup!$B$17+INDEX('5N inverse'!$A$11:$Y$11,1,'5N mesh'!$B$7+1)*Setup!$B$22</f>
        <v>0</v>
      </c>
      <c r="N211" s="0" t="n">
        <f aca="false">SUMPRODUCT('5N inverse'!$A$12:$Y$12,'5N mesh'!$B$37:$Z$37,$E210:$AC210)+'5N inverse'!$A$12*$C211/Setup!$B$17+INDEX('5N inverse'!$A$12:$Y$12,1,'5N mesh'!$B$7+1)*Setup!$B$22</f>
        <v>0</v>
      </c>
      <c r="O211" s="0" t="n">
        <f aca="false">SUMPRODUCT('5N inverse'!$A$13:$Y$13,'5N mesh'!$B$37:$Z$37,$E210:$AC210)+'5N inverse'!$A$13*$C211/Setup!$B$17+INDEX('5N inverse'!$A$13:$Y$13,1,'5N mesh'!$B$7+1)*Setup!$B$22</f>
        <v>0</v>
      </c>
      <c r="P211" s="0" t="n">
        <f aca="false">SUMPRODUCT('5N inverse'!$A$14:$Y$14,'5N mesh'!$B$37:$Z$37,$E210:$AC210)+'5N inverse'!$A$14*$C211/Setup!$B$17+INDEX('5N inverse'!$A$14:$Y$14,1,'5N mesh'!$B$7+1)*Setup!$B$22</f>
        <v>0</v>
      </c>
      <c r="Q211" s="0" t="n">
        <f aca="false">SUMPRODUCT('5N inverse'!$A$15:$Y$15,'5N mesh'!$B$37:$Z$37,$E210:$AC210)+'5N inverse'!$A$15*$C211/Setup!$B$17+INDEX('5N inverse'!$A$15:$Y$15,1,'5N mesh'!$B$7+1)*Setup!$B$22</f>
        <v>0</v>
      </c>
      <c r="R211" s="0" t="n">
        <f aca="false">SUMPRODUCT('5N inverse'!$A$16:$Y$16,'5N mesh'!$B$37:$Z$37,$E210:$AC210)+'5N inverse'!$A$16*$C211/Setup!$B$17+INDEX('5N inverse'!$A$16:$Y$16,1,'5N mesh'!$B$7+1)*Setup!$B$22</f>
        <v>0</v>
      </c>
      <c r="S211" s="0" t="n">
        <f aca="false">SUMPRODUCT('5N inverse'!$A$17:$Y$17,'5N mesh'!$B$37:$Z$37,$E210:$AC210)+'5N inverse'!$A$17*$C211/Setup!$B$17+INDEX('5N inverse'!$A$17:$Y$17,1,'5N mesh'!$B$7+1)*Setup!$B$22</f>
        <v>0</v>
      </c>
      <c r="T211" s="0" t="n">
        <f aca="false">SUMPRODUCT('5N inverse'!$A$18:$Y$18,'5N mesh'!$B$37:$Z$37,$E210:$AC210)+'5N inverse'!$A$18*$C211/Setup!$B$17+INDEX('5N inverse'!$A$18:$Y$18,1,'5N mesh'!$B$7+1)*Setup!$B$22</f>
        <v>0</v>
      </c>
      <c r="U211" s="0" t="n">
        <f aca="false">SUMPRODUCT('5N inverse'!$A$19:$Y$19,'5N mesh'!$B$37:$Z$37,$E210:$AC210)+'5N inverse'!$A$19*$C211/Setup!$B$17+INDEX('5N inverse'!$A$19:$Y$19,1,'5N mesh'!$B$7+1)*Setup!$B$22</f>
        <v>0</v>
      </c>
      <c r="V211" s="0" t="n">
        <f aca="false">SUMPRODUCT('5N inverse'!$A$20:$Y$20,'5N mesh'!$B$37:$Z$37,$E210:$AC210)+'5N inverse'!$A$20*$C211/Setup!$B$17+INDEX('5N inverse'!$A$20:$Y$20,1,'5N mesh'!$B$7+1)*Setup!$B$22</f>
        <v>0</v>
      </c>
      <c r="W211" s="0" t="n">
        <f aca="false">SUMPRODUCT('5N inverse'!$A$21:$Y$21,'5N mesh'!$B$37:$Z$37,$E210:$AC210)+'5N inverse'!$A$21*$C211/Setup!$B$17+INDEX('5N inverse'!$A$21:$Y$21,1,'5N mesh'!$B$7+1)*Setup!$B$22</f>
        <v>0</v>
      </c>
      <c r="X211" s="0" t="n">
        <f aca="false">SUMPRODUCT('5N inverse'!$A$22:$Y$22,'5N mesh'!$B$37:$Z$37,$E210:$AC210)+'5N inverse'!$A$22*$C211/Setup!$B$17+INDEX('5N inverse'!$A$22:$Y$22,1,'5N mesh'!$B$7+1)*Setup!$B$22</f>
        <v>0</v>
      </c>
      <c r="Y211" s="0" t="n">
        <f aca="false">SUMPRODUCT('5N inverse'!$A$23:$Y$23,'5N mesh'!$B$37:$Z$37,$E210:$AC210)+'5N inverse'!$A$23*$C211/Setup!$B$17+INDEX('5N inverse'!$A$23:$Y$23,1,'5N mesh'!$B$7+1)*Setup!$B$22</f>
        <v>0</v>
      </c>
      <c r="Z211" s="0" t="n">
        <f aca="false">SUMPRODUCT('5N inverse'!$A$24:$Y$24,'5N mesh'!$B$37:$Z$37,$E210:$AC210)+'5N inverse'!$A$24*$C211/Setup!$B$17+INDEX('5N inverse'!$A$24:$Y$24,1,'5N mesh'!$B$7+1)*Setup!$B$22</f>
        <v>0</v>
      </c>
      <c r="AA211" s="0" t="n">
        <f aca="false">SUMPRODUCT('5N inverse'!$A$25:$Y$25,'5N mesh'!$B$37:$Z$37,$E210:$AC210)+'5N inverse'!$A$25*$C211/Setup!$B$17+INDEX('5N inverse'!$A$25:$Y$25,1,'5N mesh'!$B$7+1)*Setup!$B$22</f>
        <v>0</v>
      </c>
      <c r="AB211" s="0" t="n">
        <f aca="false">SUMPRODUCT('5N inverse'!$A$26:$Y$26,'5N mesh'!$B$37:$Z$37,$E210:$AC210)+'5N inverse'!$A$26*$C211/Setup!$B$17+INDEX('5N inverse'!$A$26:$Y$26,1,'5N mesh'!$B$7+1)*Setup!$B$22</f>
        <v>0</v>
      </c>
      <c r="AC211" s="0" t="n">
        <f aca="false">SUMPRODUCT('5N inverse'!$A$27:$Y$27,'5N mesh'!$B$37:$Z$37,$E210:$AC210)+'5N inverse'!$A$27*$C211/Setup!$B$17+INDEX('5N inverse'!$A$27:$Y$27,1,'5N mesh'!$B$7+1)*Setup!$B$22</f>
        <v>0</v>
      </c>
    </row>
    <row r="212" customFormat="false" ht="15" hidden="false" customHeight="false" outlineLevel="0" collapsed="false">
      <c r="A212" s="0" t="n">
        <v>207</v>
      </c>
      <c r="B212" s="0" t="n">
        <f aca="false">A212*Setup!$B$11/3600</f>
        <v>17.25</v>
      </c>
      <c r="C212" s="0" t="n">
        <f aca="false">Setup!$B$7+Setup!$B$8*COS(2*PI()*(B212-Setup!$B$9)/24)</f>
        <v>27.7877205179804</v>
      </c>
      <c r="D212" s="0" t="n">
        <f aca="false">(C212-E212)/Setup!$B$17</f>
        <v>23.4892554083277</v>
      </c>
      <c r="E212" s="0" t="n">
        <f aca="false">SUMPRODUCT('5N inverse'!$A$3:$Y$3,'5N mesh'!$B$37:$Z$37,$E211:$AC211)+'5N inverse'!$A$3*$C212/Setup!$B$17+INDEX('5N inverse'!$A$3:$Y$3,1,'5N mesh'!$B$7+1)*Setup!$B$22</f>
        <v>24.7341173148978</v>
      </c>
      <c r="F212" s="0" t="n">
        <f aca="false">SUMPRODUCT('5N inverse'!$A$4:$Y$4,'5N mesh'!$B$37:$Z$37,$E211:$AC211)+'5N inverse'!$A$4*$C212/Setup!$B$17+INDEX('5N inverse'!$A$4:$Y$4,1,'5N mesh'!$B$7+1)*Setup!$B$22</f>
        <v>23.1239725326646</v>
      </c>
      <c r="G212" s="0" t="n">
        <f aca="false">SUMPRODUCT('5N inverse'!$A$5:$Y$5,'5N mesh'!$B$37:$Z$37,$E211:$AC211)+'5N inverse'!$A$5*$C212/Setup!$B$17+INDEX('5N inverse'!$A$5:$Y$5,1,'5N mesh'!$B$7+1)*Setup!$B$22</f>
        <v>19.9036829681983</v>
      </c>
      <c r="H212" s="0" t="n">
        <f aca="false">SUMPRODUCT('5N inverse'!$A$6:$Y$6,'5N mesh'!$B$37:$Z$37,$E211:$AC211)+'5N inverse'!$A$6*$C212/Setup!$B$17+INDEX('5N inverse'!$A$6:$Y$6,1,'5N mesh'!$B$7+1)*Setup!$B$22</f>
        <v>16.6833934037319</v>
      </c>
      <c r="I212" s="0" t="n">
        <f aca="false">SUMPRODUCT('5N inverse'!$A$7:$Y$7,'5N mesh'!$B$37:$Z$37,$E211:$AC211)+'5N inverse'!$A$7*$C212/Setup!$B$17+INDEX('5N inverse'!$A$7:$Y$7,1,'5N mesh'!$B$7+1)*Setup!$B$22</f>
        <v>15.0732486214987</v>
      </c>
      <c r="J212" s="0" t="n">
        <f aca="false">SUMPRODUCT('5N inverse'!$A$8:$Y$8,'5N mesh'!$B$37:$Z$37,$E211:$AC211)+'5N inverse'!$A$8*$C212/Setup!$B$17+INDEX('5N inverse'!$A$8:$Y$8,1,'5N mesh'!$B$7+1)*Setup!$B$22</f>
        <v>0</v>
      </c>
      <c r="K212" s="0" t="n">
        <f aca="false">SUMPRODUCT('5N inverse'!$A$9:$Y$9,'5N mesh'!$B$37:$Z$37,$E211:$AC211)+'5N inverse'!$A$9*$C212/Setup!$B$17+INDEX('5N inverse'!$A$9:$Y$9,1,'5N mesh'!$B$7+1)*Setup!$B$22</f>
        <v>0</v>
      </c>
      <c r="L212" s="0" t="n">
        <f aca="false">SUMPRODUCT('5N inverse'!$A$10:$Y$10,'5N mesh'!$B$37:$Z$37,$E211:$AC211)+'5N inverse'!$A$10*$C212/Setup!$B$17+INDEX('5N inverse'!$A$10:$Y$10,1,'5N mesh'!$B$7+1)*Setup!$B$22</f>
        <v>0</v>
      </c>
      <c r="M212" s="0" t="n">
        <f aca="false">SUMPRODUCT('5N inverse'!$A$11:$Y$11,'5N mesh'!$B$37:$Z$37,$E211:$AC211)+'5N inverse'!$A$11*$C212/Setup!$B$17+INDEX('5N inverse'!$A$11:$Y$11,1,'5N mesh'!$B$7+1)*Setup!$B$22</f>
        <v>0</v>
      </c>
      <c r="N212" s="0" t="n">
        <f aca="false">SUMPRODUCT('5N inverse'!$A$12:$Y$12,'5N mesh'!$B$37:$Z$37,$E211:$AC211)+'5N inverse'!$A$12*$C212/Setup!$B$17+INDEX('5N inverse'!$A$12:$Y$12,1,'5N mesh'!$B$7+1)*Setup!$B$22</f>
        <v>0</v>
      </c>
      <c r="O212" s="0" t="n">
        <f aca="false">SUMPRODUCT('5N inverse'!$A$13:$Y$13,'5N mesh'!$B$37:$Z$37,$E211:$AC211)+'5N inverse'!$A$13*$C212/Setup!$B$17+INDEX('5N inverse'!$A$13:$Y$13,1,'5N mesh'!$B$7+1)*Setup!$B$22</f>
        <v>0</v>
      </c>
      <c r="P212" s="0" t="n">
        <f aca="false">SUMPRODUCT('5N inverse'!$A$14:$Y$14,'5N mesh'!$B$37:$Z$37,$E211:$AC211)+'5N inverse'!$A$14*$C212/Setup!$B$17+INDEX('5N inverse'!$A$14:$Y$14,1,'5N mesh'!$B$7+1)*Setup!$B$22</f>
        <v>0</v>
      </c>
      <c r="Q212" s="0" t="n">
        <f aca="false">SUMPRODUCT('5N inverse'!$A$15:$Y$15,'5N mesh'!$B$37:$Z$37,$E211:$AC211)+'5N inverse'!$A$15*$C212/Setup!$B$17+INDEX('5N inverse'!$A$15:$Y$15,1,'5N mesh'!$B$7+1)*Setup!$B$22</f>
        <v>0</v>
      </c>
      <c r="R212" s="0" t="n">
        <f aca="false">SUMPRODUCT('5N inverse'!$A$16:$Y$16,'5N mesh'!$B$37:$Z$37,$E211:$AC211)+'5N inverse'!$A$16*$C212/Setup!$B$17+INDEX('5N inverse'!$A$16:$Y$16,1,'5N mesh'!$B$7+1)*Setup!$B$22</f>
        <v>0</v>
      </c>
      <c r="S212" s="0" t="n">
        <f aca="false">SUMPRODUCT('5N inverse'!$A$17:$Y$17,'5N mesh'!$B$37:$Z$37,$E211:$AC211)+'5N inverse'!$A$17*$C212/Setup!$B$17+INDEX('5N inverse'!$A$17:$Y$17,1,'5N mesh'!$B$7+1)*Setup!$B$22</f>
        <v>0</v>
      </c>
      <c r="T212" s="0" t="n">
        <f aca="false">SUMPRODUCT('5N inverse'!$A$18:$Y$18,'5N mesh'!$B$37:$Z$37,$E211:$AC211)+'5N inverse'!$A$18*$C212/Setup!$B$17+INDEX('5N inverse'!$A$18:$Y$18,1,'5N mesh'!$B$7+1)*Setup!$B$22</f>
        <v>0</v>
      </c>
      <c r="U212" s="0" t="n">
        <f aca="false">SUMPRODUCT('5N inverse'!$A$19:$Y$19,'5N mesh'!$B$37:$Z$37,$E211:$AC211)+'5N inverse'!$A$19*$C212/Setup!$B$17+INDEX('5N inverse'!$A$19:$Y$19,1,'5N mesh'!$B$7+1)*Setup!$B$22</f>
        <v>0</v>
      </c>
      <c r="V212" s="0" t="n">
        <f aca="false">SUMPRODUCT('5N inverse'!$A$20:$Y$20,'5N mesh'!$B$37:$Z$37,$E211:$AC211)+'5N inverse'!$A$20*$C212/Setup!$B$17+INDEX('5N inverse'!$A$20:$Y$20,1,'5N mesh'!$B$7+1)*Setup!$B$22</f>
        <v>0</v>
      </c>
      <c r="W212" s="0" t="n">
        <f aca="false">SUMPRODUCT('5N inverse'!$A$21:$Y$21,'5N mesh'!$B$37:$Z$37,$E211:$AC211)+'5N inverse'!$A$21*$C212/Setup!$B$17+INDEX('5N inverse'!$A$21:$Y$21,1,'5N mesh'!$B$7+1)*Setup!$B$22</f>
        <v>0</v>
      </c>
      <c r="X212" s="0" t="n">
        <f aca="false">SUMPRODUCT('5N inverse'!$A$22:$Y$22,'5N mesh'!$B$37:$Z$37,$E211:$AC211)+'5N inverse'!$A$22*$C212/Setup!$B$17+INDEX('5N inverse'!$A$22:$Y$22,1,'5N mesh'!$B$7+1)*Setup!$B$22</f>
        <v>0</v>
      </c>
      <c r="Y212" s="0" t="n">
        <f aca="false">SUMPRODUCT('5N inverse'!$A$23:$Y$23,'5N mesh'!$B$37:$Z$37,$E211:$AC211)+'5N inverse'!$A$23*$C212/Setup!$B$17+INDEX('5N inverse'!$A$23:$Y$23,1,'5N mesh'!$B$7+1)*Setup!$B$22</f>
        <v>0</v>
      </c>
      <c r="Z212" s="0" t="n">
        <f aca="false">SUMPRODUCT('5N inverse'!$A$24:$Y$24,'5N mesh'!$B$37:$Z$37,$E211:$AC211)+'5N inverse'!$A$24*$C212/Setup!$B$17+INDEX('5N inverse'!$A$24:$Y$24,1,'5N mesh'!$B$7+1)*Setup!$B$22</f>
        <v>0</v>
      </c>
      <c r="AA212" s="0" t="n">
        <f aca="false">SUMPRODUCT('5N inverse'!$A$25:$Y$25,'5N mesh'!$B$37:$Z$37,$E211:$AC211)+'5N inverse'!$A$25*$C212/Setup!$B$17+INDEX('5N inverse'!$A$25:$Y$25,1,'5N mesh'!$B$7+1)*Setup!$B$22</f>
        <v>0</v>
      </c>
      <c r="AB212" s="0" t="n">
        <f aca="false">SUMPRODUCT('5N inverse'!$A$26:$Y$26,'5N mesh'!$B$37:$Z$37,$E211:$AC211)+'5N inverse'!$A$26*$C212/Setup!$B$17+INDEX('5N inverse'!$A$26:$Y$26,1,'5N mesh'!$B$7+1)*Setup!$B$22</f>
        <v>0</v>
      </c>
      <c r="AC212" s="0" t="n">
        <f aca="false">SUMPRODUCT('5N inverse'!$A$27:$Y$27,'5N mesh'!$B$37:$Z$37,$E211:$AC211)+'5N inverse'!$A$27*$C212/Setup!$B$17+INDEX('5N inverse'!$A$27:$Y$27,1,'5N mesh'!$B$7+1)*Setup!$B$22</f>
        <v>0</v>
      </c>
    </row>
    <row r="213" customFormat="false" ht="15" hidden="false" customHeight="false" outlineLevel="0" collapsed="false">
      <c r="A213" s="0" t="n">
        <v>208</v>
      </c>
      <c r="B213" s="0" t="n">
        <f aca="false">A213*Setup!$B$11/3600</f>
        <v>17.3333333333333</v>
      </c>
      <c r="C213" s="0" t="n">
        <f aca="false">Setup!$B$7+Setup!$B$8*COS(2*PI()*(B213-Setup!$B$9)/24)</f>
        <v>27.7587704831436</v>
      </c>
      <c r="D213" s="0" t="n">
        <f aca="false">(C213-E213)/Setup!$B$17</f>
        <v>22.9924163865583</v>
      </c>
      <c r="E213" s="0" t="n">
        <f aca="false">SUMPRODUCT('5N inverse'!$A$3:$Y$3,'5N mesh'!$B$37:$Z$37,$E212:$AC212)+'5N inverse'!$A$3*$C213/Setup!$B$17+INDEX('5N inverse'!$A$3:$Y$3,1,'5N mesh'!$B$7+1)*Setup!$B$22</f>
        <v>24.7697563528911</v>
      </c>
      <c r="F213" s="0" t="n">
        <f aca="false">SUMPRODUCT('5N inverse'!$A$4:$Y$4,'5N mesh'!$B$37:$Z$37,$E212:$AC212)+'5N inverse'!$A$4*$C213/Setup!$B$17+INDEX('5N inverse'!$A$4:$Y$4,1,'5N mesh'!$B$7+1)*Setup!$B$22</f>
        <v>23.153738940209</v>
      </c>
      <c r="G213" s="0" t="n">
        <f aca="false">SUMPRODUCT('5N inverse'!$A$5:$Y$5,'5N mesh'!$B$37:$Z$37,$E212:$AC212)+'5N inverse'!$A$5*$C213/Setup!$B$17+INDEX('5N inverse'!$A$5:$Y$5,1,'5N mesh'!$B$7+1)*Setup!$B$22</f>
        <v>19.9217041148448</v>
      </c>
      <c r="H213" s="0" t="n">
        <f aca="false">SUMPRODUCT('5N inverse'!$A$6:$Y$6,'5N mesh'!$B$37:$Z$37,$E212:$AC212)+'5N inverse'!$A$6*$C213/Setup!$B$17+INDEX('5N inverse'!$A$6:$Y$6,1,'5N mesh'!$B$7+1)*Setup!$B$22</f>
        <v>16.6896692894806</v>
      </c>
      <c r="I213" s="0" t="n">
        <f aca="false">SUMPRODUCT('5N inverse'!$A$7:$Y$7,'5N mesh'!$B$37:$Z$37,$E212:$AC212)+'5N inverse'!$A$7*$C213/Setup!$B$17+INDEX('5N inverse'!$A$7:$Y$7,1,'5N mesh'!$B$7+1)*Setup!$B$22</f>
        <v>15.0736518767985</v>
      </c>
      <c r="J213" s="0" t="n">
        <f aca="false">SUMPRODUCT('5N inverse'!$A$8:$Y$8,'5N mesh'!$B$37:$Z$37,$E212:$AC212)+'5N inverse'!$A$8*$C213/Setup!$B$17+INDEX('5N inverse'!$A$8:$Y$8,1,'5N mesh'!$B$7+1)*Setup!$B$22</f>
        <v>0</v>
      </c>
      <c r="K213" s="0" t="n">
        <f aca="false">SUMPRODUCT('5N inverse'!$A$9:$Y$9,'5N mesh'!$B$37:$Z$37,$E212:$AC212)+'5N inverse'!$A$9*$C213/Setup!$B$17+INDEX('5N inverse'!$A$9:$Y$9,1,'5N mesh'!$B$7+1)*Setup!$B$22</f>
        <v>0</v>
      </c>
      <c r="L213" s="0" t="n">
        <f aca="false">SUMPRODUCT('5N inverse'!$A$10:$Y$10,'5N mesh'!$B$37:$Z$37,$E212:$AC212)+'5N inverse'!$A$10*$C213/Setup!$B$17+INDEX('5N inverse'!$A$10:$Y$10,1,'5N mesh'!$B$7+1)*Setup!$B$22</f>
        <v>0</v>
      </c>
      <c r="M213" s="0" t="n">
        <f aca="false">SUMPRODUCT('5N inverse'!$A$11:$Y$11,'5N mesh'!$B$37:$Z$37,$E212:$AC212)+'5N inverse'!$A$11*$C213/Setup!$B$17+INDEX('5N inverse'!$A$11:$Y$11,1,'5N mesh'!$B$7+1)*Setup!$B$22</f>
        <v>0</v>
      </c>
      <c r="N213" s="0" t="n">
        <f aca="false">SUMPRODUCT('5N inverse'!$A$12:$Y$12,'5N mesh'!$B$37:$Z$37,$E212:$AC212)+'5N inverse'!$A$12*$C213/Setup!$B$17+INDEX('5N inverse'!$A$12:$Y$12,1,'5N mesh'!$B$7+1)*Setup!$B$22</f>
        <v>0</v>
      </c>
      <c r="O213" s="0" t="n">
        <f aca="false">SUMPRODUCT('5N inverse'!$A$13:$Y$13,'5N mesh'!$B$37:$Z$37,$E212:$AC212)+'5N inverse'!$A$13*$C213/Setup!$B$17+INDEX('5N inverse'!$A$13:$Y$13,1,'5N mesh'!$B$7+1)*Setup!$B$22</f>
        <v>0</v>
      </c>
      <c r="P213" s="0" t="n">
        <f aca="false">SUMPRODUCT('5N inverse'!$A$14:$Y$14,'5N mesh'!$B$37:$Z$37,$E212:$AC212)+'5N inverse'!$A$14*$C213/Setup!$B$17+INDEX('5N inverse'!$A$14:$Y$14,1,'5N mesh'!$B$7+1)*Setup!$B$22</f>
        <v>0</v>
      </c>
      <c r="Q213" s="0" t="n">
        <f aca="false">SUMPRODUCT('5N inverse'!$A$15:$Y$15,'5N mesh'!$B$37:$Z$37,$E212:$AC212)+'5N inverse'!$A$15*$C213/Setup!$B$17+INDEX('5N inverse'!$A$15:$Y$15,1,'5N mesh'!$B$7+1)*Setup!$B$22</f>
        <v>0</v>
      </c>
      <c r="R213" s="0" t="n">
        <f aca="false">SUMPRODUCT('5N inverse'!$A$16:$Y$16,'5N mesh'!$B$37:$Z$37,$E212:$AC212)+'5N inverse'!$A$16*$C213/Setup!$B$17+INDEX('5N inverse'!$A$16:$Y$16,1,'5N mesh'!$B$7+1)*Setup!$B$22</f>
        <v>0</v>
      </c>
      <c r="S213" s="0" t="n">
        <f aca="false">SUMPRODUCT('5N inverse'!$A$17:$Y$17,'5N mesh'!$B$37:$Z$37,$E212:$AC212)+'5N inverse'!$A$17*$C213/Setup!$B$17+INDEX('5N inverse'!$A$17:$Y$17,1,'5N mesh'!$B$7+1)*Setup!$B$22</f>
        <v>0</v>
      </c>
      <c r="T213" s="0" t="n">
        <f aca="false">SUMPRODUCT('5N inverse'!$A$18:$Y$18,'5N mesh'!$B$37:$Z$37,$E212:$AC212)+'5N inverse'!$A$18*$C213/Setup!$B$17+INDEX('5N inverse'!$A$18:$Y$18,1,'5N mesh'!$B$7+1)*Setup!$B$22</f>
        <v>0</v>
      </c>
      <c r="U213" s="0" t="n">
        <f aca="false">SUMPRODUCT('5N inverse'!$A$19:$Y$19,'5N mesh'!$B$37:$Z$37,$E212:$AC212)+'5N inverse'!$A$19*$C213/Setup!$B$17+INDEX('5N inverse'!$A$19:$Y$19,1,'5N mesh'!$B$7+1)*Setup!$B$22</f>
        <v>0</v>
      </c>
      <c r="V213" s="0" t="n">
        <f aca="false">SUMPRODUCT('5N inverse'!$A$20:$Y$20,'5N mesh'!$B$37:$Z$37,$E212:$AC212)+'5N inverse'!$A$20*$C213/Setup!$B$17+INDEX('5N inverse'!$A$20:$Y$20,1,'5N mesh'!$B$7+1)*Setup!$B$22</f>
        <v>0</v>
      </c>
      <c r="W213" s="0" t="n">
        <f aca="false">SUMPRODUCT('5N inverse'!$A$21:$Y$21,'5N mesh'!$B$37:$Z$37,$E212:$AC212)+'5N inverse'!$A$21*$C213/Setup!$B$17+INDEX('5N inverse'!$A$21:$Y$21,1,'5N mesh'!$B$7+1)*Setup!$B$22</f>
        <v>0</v>
      </c>
      <c r="X213" s="0" t="n">
        <f aca="false">SUMPRODUCT('5N inverse'!$A$22:$Y$22,'5N mesh'!$B$37:$Z$37,$E212:$AC212)+'5N inverse'!$A$22*$C213/Setup!$B$17+INDEX('5N inverse'!$A$22:$Y$22,1,'5N mesh'!$B$7+1)*Setup!$B$22</f>
        <v>0</v>
      </c>
      <c r="Y213" s="0" t="n">
        <f aca="false">SUMPRODUCT('5N inverse'!$A$23:$Y$23,'5N mesh'!$B$37:$Z$37,$E212:$AC212)+'5N inverse'!$A$23*$C213/Setup!$B$17+INDEX('5N inverse'!$A$23:$Y$23,1,'5N mesh'!$B$7+1)*Setup!$B$22</f>
        <v>0</v>
      </c>
      <c r="Z213" s="0" t="n">
        <f aca="false">SUMPRODUCT('5N inverse'!$A$24:$Y$24,'5N mesh'!$B$37:$Z$37,$E212:$AC212)+'5N inverse'!$A$24*$C213/Setup!$B$17+INDEX('5N inverse'!$A$24:$Y$24,1,'5N mesh'!$B$7+1)*Setup!$B$22</f>
        <v>0</v>
      </c>
      <c r="AA213" s="0" t="n">
        <f aca="false">SUMPRODUCT('5N inverse'!$A$25:$Y$25,'5N mesh'!$B$37:$Z$37,$E212:$AC212)+'5N inverse'!$A$25*$C213/Setup!$B$17+INDEX('5N inverse'!$A$25:$Y$25,1,'5N mesh'!$B$7+1)*Setup!$B$22</f>
        <v>0</v>
      </c>
      <c r="AB213" s="0" t="n">
        <f aca="false">SUMPRODUCT('5N inverse'!$A$26:$Y$26,'5N mesh'!$B$37:$Z$37,$E212:$AC212)+'5N inverse'!$A$26*$C213/Setup!$B$17+INDEX('5N inverse'!$A$26:$Y$26,1,'5N mesh'!$B$7+1)*Setup!$B$22</f>
        <v>0</v>
      </c>
      <c r="AC213" s="0" t="n">
        <f aca="false">SUMPRODUCT('5N inverse'!$A$27:$Y$27,'5N mesh'!$B$37:$Z$37,$E212:$AC212)+'5N inverse'!$A$27*$C213/Setup!$B$17+INDEX('5N inverse'!$A$27:$Y$27,1,'5N mesh'!$B$7+1)*Setup!$B$22</f>
        <v>0</v>
      </c>
    </row>
    <row r="214" customFormat="false" ht="15" hidden="false" customHeight="false" outlineLevel="0" collapsed="false">
      <c r="A214" s="0" t="n">
        <v>209</v>
      </c>
      <c r="B214" s="0" t="n">
        <f aca="false">A214*Setup!$B$11/3600</f>
        <v>17.4166666666667</v>
      </c>
      <c r="C214" s="0" t="n">
        <f aca="false">Setup!$B$7+Setup!$B$8*COS(2*PI()*(B214-Setup!$B$9)/24)</f>
        <v>27.7280314771312</v>
      </c>
      <c r="D214" s="0" t="n">
        <f aca="false">(C214-E214)/Setup!$B$17</f>
        <v>22.4885176882387</v>
      </c>
      <c r="E214" s="0" t="n">
        <f aca="false">SUMPRODUCT('5N inverse'!$A$3:$Y$3,'5N mesh'!$B$37:$Z$37,$E213:$AC213)+'5N inverse'!$A$3*$C214/Setup!$B$17+INDEX('5N inverse'!$A$3:$Y$3,1,'5N mesh'!$B$7+1)*Setup!$B$22</f>
        <v>24.8045241776602</v>
      </c>
      <c r="F214" s="0" t="n">
        <f aca="false">SUMPRODUCT('5N inverse'!$A$4:$Y$4,'5N mesh'!$B$37:$Z$37,$E213:$AC213)+'5N inverse'!$A$4*$C214/Setup!$B$17+INDEX('5N inverse'!$A$4:$Y$4,1,'5N mesh'!$B$7+1)*Setup!$B$22</f>
        <v>23.1827785969284</v>
      </c>
      <c r="G214" s="0" t="n">
        <f aca="false">SUMPRODUCT('5N inverse'!$A$5:$Y$5,'5N mesh'!$B$37:$Z$37,$E213:$AC213)+'5N inverse'!$A$5*$C214/Setup!$B$17+INDEX('5N inverse'!$A$5:$Y$5,1,'5N mesh'!$B$7+1)*Setup!$B$22</f>
        <v>19.9392874354649</v>
      </c>
      <c r="H214" s="0" t="n">
        <f aca="false">SUMPRODUCT('5N inverse'!$A$6:$Y$6,'5N mesh'!$B$37:$Z$37,$E213:$AC213)+'5N inverse'!$A$6*$C214/Setup!$B$17+INDEX('5N inverse'!$A$6:$Y$6,1,'5N mesh'!$B$7+1)*Setup!$B$22</f>
        <v>16.6957962740014</v>
      </c>
      <c r="I214" s="0" t="n">
        <f aca="false">SUMPRODUCT('5N inverse'!$A$7:$Y$7,'5N mesh'!$B$37:$Z$37,$E213:$AC213)+'5N inverse'!$A$7*$C214/Setup!$B$17+INDEX('5N inverse'!$A$7:$Y$7,1,'5N mesh'!$B$7+1)*Setup!$B$22</f>
        <v>15.0740506932696</v>
      </c>
      <c r="J214" s="0" t="n">
        <f aca="false">SUMPRODUCT('5N inverse'!$A$8:$Y$8,'5N mesh'!$B$37:$Z$37,$E213:$AC213)+'5N inverse'!$A$8*$C214/Setup!$B$17+INDEX('5N inverse'!$A$8:$Y$8,1,'5N mesh'!$B$7+1)*Setup!$B$22</f>
        <v>0</v>
      </c>
      <c r="K214" s="0" t="n">
        <f aca="false">SUMPRODUCT('5N inverse'!$A$9:$Y$9,'5N mesh'!$B$37:$Z$37,$E213:$AC213)+'5N inverse'!$A$9*$C214/Setup!$B$17+INDEX('5N inverse'!$A$9:$Y$9,1,'5N mesh'!$B$7+1)*Setup!$B$22</f>
        <v>0</v>
      </c>
      <c r="L214" s="0" t="n">
        <f aca="false">SUMPRODUCT('5N inverse'!$A$10:$Y$10,'5N mesh'!$B$37:$Z$37,$E213:$AC213)+'5N inverse'!$A$10*$C214/Setup!$B$17+INDEX('5N inverse'!$A$10:$Y$10,1,'5N mesh'!$B$7+1)*Setup!$B$22</f>
        <v>0</v>
      </c>
      <c r="M214" s="0" t="n">
        <f aca="false">SUMPRODUCT('5N inverse'!$A$11:$Y$11,'5N mesh'!$B$37:$Z$37,$E213:$AC213)+'5N inverse'!$A$11*$C214/Setup!$B$17+INDEX('5N inverse'!$A$11:$Y$11,1,'5N mesh'!$B$7+1)*Setup!$B$22</f>
        <v>0</v>
      </c>
      <c r="N214" s="0" t="n">
        <f aca="false">SUMPRODUCT('5N inverse'!$A$12:$Y$12,'5N mesh'!$B$37:$Z$37,$E213:$AC213)+'5N inverse'!$A$12*$C214/Setup!$B$17+INDEX('5N inverse'!$A$12:$Y$12,1,'5N mesh'!$B$7+1)*Setup!$B$22</f>
        <v>0</v>
      </c>
      <c r="O214" s="0" t="n">
        <f aca="false">SUMPRODUCT('5N inverse'!$A$13:$Y$13,'5N mesh'!$B$37:$Z$37,$E213:$AC213)+'5N inverse'!$A$13*$C214/Setup!$B$17+INDEX('5N inverse'!$A$13:$Y$13,1,'5N mesh'!$B$7+1)*Setup!$B$22</f>
        <v>0</v>
      </c>
      <c r="P214" s="0" t="n">
        <f aca="false">SUMPRODUCT('5N inverse'!$A$14:$Y$14,'5N mesh'!$B$37:$Z$37,$E213:$AC213)+'5N inverse'!$A$14*$C214/Setup!$B$17+INDEX('5N inverse'!$A$14:$Y$14,1,'5N mesh'!$B$7+1)*Setup!$B$22</f>
        <v>0</v>
      </c>
      <c r="Q214" s="0" t="n">
        <f aca="false">SUMPRODUCT('5N inverse'!$A$15:$Y$15,'5N mesh'!$B$37:$Z$37,$E213:$AC213)+'5N inverse'!$A$15*$C214/Setup!$B$17+INDEX('5N inverse'!$A$15:$Y$15,1,'5N mesh'!$B$7+1)*Setup!$B$22</f>
        <v>0</v>
      </c>
      <c r="R214" s="0" t="n">
        <f aca="false">SUMPRODUCT('5N inverse'!$A$16:$Y$16,'5N mesh'!$B$37:$Z$37,$E213:$AC213)+'5N inverse'!$A$16*$C214/Setup!$B$17+INDEX('5N inverse'!$A$16:$Y$16,1,'5N mesh'!$B$7+1)*Setup!$B$22</f>
        <v>0</v>
      </c>
      <c r="S214" s="0" t="n">
        <f aca="false">SUMPRODUCT('5N inverse'!$A$17:$Y$17,'5N mesh'!$B$37:$Z$37,$E213:$AC213)+'5N inverse'!$A$17*$C214/Setup!$B$17+INDEX('5N inverse'!$A$17:$Y$17,1,'5N mesh'!$B$7+1)*Setup!$B$22</f>
        <v>0</v>
      </c>
      <c r="T214" s="0" t="n">
        <f aca="false">SUMPRODUCT('5N inverse'!$A$18:$Y$18,'5N mesh'!$B$37:$Z$37,$E213:$AC213)+'5N inverse'!$A$18*$C214/Setup!$B$17+INDEX('5N inverse'!$A$18:$Y$18,1,'5N mesh'!$B$7+1)*Setup!$B$22</f>
        <v>0</v>
      </c>
      <c r="U214" s="0" t="n">
        <f aca="false">SUMPRODUCT('5N inverse'!$A$19:$Y$19,'5N mesh'!$B$37:$Z$37,$E213:$AC213)+'5N inverse'!$A$19*$C214/Setup!$B$17+INDEX('5N inverse'!$A$19:$Y$19,1,'5N mesh'!$B$7+1)*Setup!$B$22</f>
        <v>0</v>
      </c>
      <c r="V214" s="0" t="n">
        <f aca="false">SUMPRODUCT('5N inverse'!$A$20:$Y$20,'5N mesh'!$B$37:$Z$37,$E213:$AC213)+'5N inverse'!$A$20*$C214/Setup!$B$17+INDEX('5N inverse'!$A$20:$Y$20,1,'5N mesh'!$B$7+1)*Setup!$B$22</f>
        <v>0</v>
      </c>
      <c r="W214" s="0" t="n">
        <f aca="false">SUMPRODUCT('5N inverse'!$A$21:$Y$21,'5N mesh'!$B$37:$Z$37,$E213:$AC213)+'5N inverse'!$A$21*$C214/Setup!$B$17+INDEX('5N inverse'!$A$21:$Y$21,1,'5N mesh'!$B$7+1)*Setup!$B$22</f>
        <v>0</v>
      </c>
      <c r="X214" s="0" t="n">
        <f aca="false">SUMPRODUCT('5N inverse'!$A$22:$Y$22,'5N mesh'!$B$37:$Z$37,$E213:$AC213)+'5N inverse'!$A$22*$C214/Setup!$B$17+INDEX('5N inverse'!$A$22:$Y$22,1,'5N mesh'!$B$7+1)*Setup!$B$22</f>
        <v>0</v>
      </c>
      <c r="Y214" s="0" t="n">
        <f aca="false">SUMPRODUCT('5N inverse'!$A$23:$Y$23,'5N mesh'!$B$37:$Z$37,$E213:$AC213)+'5N inverse'!$A$23*$C214/Setup!$B$17+INDEX('5N inverse'!$A$23:$Y$23,1,'5N mesh'!$B$7+1)*Setup!$B$22</f>
        <v>0</v>
      </c>
      <c r="Z214" s="0" t="n">
        <f aca="false">SUMPRODUCT('5N inverse'!$A$24:$Y$24,'5N mesh'!$B$37:$Z$37,$E213:$AC213)+'5N inverse'!$A$24*$C214/Setup!$B$17+INDEX('5N inverse'!$A$24:$Y$24,1,'5N mesh'!$B$7+1)*Setup!$B$22</f>
        <v>0</v>
      </c>
      <c r="AA214" s="0" t="n">
        <f aca="false">SUMPRODUCT('5N inverse'!$A$25:$Y$25,'5N mesh'!$B$37:$Z$37,$E213:$AC213)+'5N inverse'!$A$25*$C214/Setup!$B$17+INDEX('5N inverse'!$A$25:$Y$25,1,'5N mesh'!$B$7+1)*Setup!$B$22</f>
        <v>0</v>
      </c>
      <c r="AB214" s="0" t="n">
        <f aca="false">SUMPRODUCT('5N inverse'!$A$26:$Y$26,'5N mesh'!$B$37:$Z$37,$E213:$AC213)+'5N inverse'!$A$26*$C214/Setup!$B$17+INDEX('5N inverse'!$A$26:$Y$26,1,'5N mesh'!$B$7+1)*Setup!$B$22</f>
        <v>0</v>
      </c>
      <c r="AC214" s="0" t="n">
        <f aca="false">SUMPRODUCT('5N inverse'!$A$27:$Y$27,'5N mesh'!$B$37:$Z$37,$E213:$AC213)+'5N inverse'!$A$27*$C214/Setup!$B$17+INDEX('5N inverse'!$A$27:$Y$27,1,'5N mesh'!$B$7+1)*Setup!$B$22</f>
        <v>0</v>
      </c>
    </row>
    <row r="215" customFormat="false" ht="15" hidden="false" customHeight="false" outlineLevel="0" collapsed="false">
      <c r="A215" s="0" t="n">
        <v>210</v>
      </c>
      <c r="B215" s="0" t="n">
        <f aca="false">A215*Setup!$B$11/3600</f>
        <v>17.5</v>
      </c>
      <c r="C215" s="0" t="n">
        <f aca="false">Setup!$B$7+Setup!$B$8*COS(2*PI()*(B215-Setup!$B$9)/24)</f>
        <v>27.6955181300451</v>
      </c>
      <c r="D215" s="0" t="n">
        <f aca="false">(C215-E215)/Setup!$B$17</f>
        <v>21.9777593027784</v>
      </c>
      <c r="E215" s="0" t="n">
        <f aca="false">SUMPRODUCT('5N inverse'!$A$3:$Y$3,'5N mesh'!$B$37:$Z$37,$E214:$AC214)+'5N inverse'!$A$3*$C215/Setup!$B$17+INDEX('5N inverse'!$A$3:$Y$3,1,'5N mesh'!$B$7+1)*Setup!$B$22</f>
        <v>24.838409420684</v>
      </c>
      <c r="F215" s="0" t="n">
        <f aca="false">SUMPRODUCT('5N inverse'!$A$4:$Y$4,'5N mesh'!$B$37:$Z$37,$E214:$AC214)+'5N inverse'!$A$4*$C215/Setup!$B$17+INDEX('5N inverse'!$A$4:$Y$4,1,'5N mesh'!$B$7+1)*Setup!$B$22</f>
        <v>23.2110820080274</v>
      </c>
      <c r="G215" s="0" t="n">
        <f aca="false">SUMPRODUCT('5N inverse'!$A$5:$Y$5,'5N mesh'!$B$37:$Z$37,$E214:$AC214)+'5N inverse'!$A$5*$C215/Setup!$B$17+INDEX('5N inverse'!$A$5:$Y$5,1,'5N mesh'!$B$7+1)*Setup!$B$22</f>
        <v>19.9564271827143</v>
      </c>
      <c r="H215" s="0" t="n">
        <f aca="false">SUMPRODUCT('5N inverse'!$A$6:$Y$6,'5N mesh'!$B$37:$Z$37,$E214:$AC214)+'5N inverse'!$A$6*$C215/Setup!$B$17+INDEX('5N inverse'!$A$6:$Y$6,1,'5N mesh'!$B$7+1)*Setup!$B$22</f>
        <v>16.7017723574012</v>
      </c>
      <c r="I215" s="0" t="n">
        <f aca="false">SUMPRODUCT('5N inverse'!$A$7:$Y$7,'5N mesh'!$B$37:$Z$37,$E214:$AC214)+'5N inverse'!$A$7*$C215/Setup!$B$17+INDEX('5N inverse'!$A$7:$Y$7,1,'5N mesh'!$B$7+1)*Setup!$B$22</f>
        <v>15.0744449447446</v>
      </c>
      <c r="J215" s="0" t="n">
        <f aca="false">SUMPRODUCT('5N inverse'!$A$8:$Y$8,'5N mesh'!$B$37:$Z$37,$E214:$AC214)+'5N inverse'!$A$8*$C215/Setup!$B$17+INDEX('5N inverse'!$A$8:$Y$8,1,'5N mesh'!$B$7+1)*Setup!$B$22</f>
        <v>0</v>
      </c>
      <c r="K215" s="0" t="n">
        <f aca="false">SUMPRODUCT('5N inverse'!$A$9:$Y$9,'5N mesh'!$B$37:$Z$37,$E214:$AC214)+'5N inverse'!$A$9*$C215/Setup!$B$17+INDEX('5N inverse'!$A$9:$Y$9,1,'5N mesh'!$B$7+1)*Setup!$B$22</f>
        <v>0</v>
      </c>
      <c r="L215" s="0" t="n">
        <f aca="false">SUMPRODUCT('5N inverse'!$A$10:$Y$10,'5N mesh'!$B$37:$Z$37,$E214:$AC214)+'5N inverse'!$A$10*$C215/Setup!$B$17+INDEX('5N inverse'!$A$10:$Y$10,1,'5N mesh'!$B$7+1)*Setup!$B$22</f>
        <v>0</v>
      </c>
      <c r="M215" s="0" t="n">
        <f aca="false">SUMPRODUCT('5N inverse'!$A$11:$Y$11,'5N mesh'!$B$37:$Z$37,$E214:$AC214)+'5N inverse'!$A$11*$C215/Setup!$B$17+INDEX('5N inverse'!$A$11:$Y$11,1,'5N mesh'!$B$7+1)*Setup!$B$22</f>
        <v>0</v>
      </c>
      <c r="N215" s="0" t="n">
        <f aca="false">SUMPRODUCT('5N inverse'!$A$12:$Y$12,'5N mesh'!$B$37:$Z$37,$E214:$AC214)+'5N inverse'!$A$12*$C215/Setup!$B$17+INDEX('5N inverse'!$A$12:$Y$12,1,'5N mesh'!$B$7+1)*Setup!$B$22</f>
        <v>0</v>
      </c>
      <c r="O215" s="0" t="n">
        <f aca="false">SUMPRODUCT('5N inverse'!$A$13:$Y$13,'5N mesh'!$B$37:$Z$37,$E214:$AC214)+'5N inverse'!$A$13*$C215/Setup!$B$17+INDEX('5N inverse'!$A$13:$Y$13,1,'5N mesh'!$B$7+1)*Setup!$B$22</f>
        <v>0</v>
      </c>
      <c r="P215" s="0" t="n">
        <f aca="false">SUMPRODUCT('5N inverse'!$A$14:$Y$14,'5N mesh'!$B$37:$Z$37,$E214:$AC214)+'5N inverse'!$A$14*$C215/Setup!$B$17+INDEX('5N inverse'!$A$14:$Y$14,1,'5N mesh'!$B$7+1)*Setup!$B$22</f>
        <v>0</v>
      </c>
      <c r="Q215" s="0" t="n">
        <f aca="false">SUMPRODUCT('5N inverse'!$A$15:$Y$15,'5N mesh'!$B$37:$Z$37,$E214:$AC214)+'5N inverse'!$A$15*$C215/Setup!$B$17+INDEX('5N inverse'!$A$15:$Y$15,1,'5N mesh'!$B$7+1)*Setup!$B$22</f>
        <v>0</v>
      </c>
      <c r="R215" s="0" t="n">
        <f aca="false">SUMPRODUCT('5N inverse'!$A$16:$Y$16,'5N mesh'!$B$37:$Z$37,$E214:$AC214)+'5N inverse'!$A$16*$C215/Setup!$B$17+INDEX('5N inverse'!$A$16:$Y$16,1,'5N mesh'!$B$7+1)*Setup!$B$22</f>
        <v>0</v>
      </c>
      <c r="S215" s="0" t="n">
        <f aca="false">SUMPRODUCT('5N inverse'!$A$17:$Y$17,'5N mesh'!$B$37:$Z$37,$E214:$AC214)+'5N inverse'!$A$17*$C215/Setup!$B$17+INDEX('5N inverse'!$A$17:$Y$17,1,'5N mesh'!$B$7+1)*Setup!$B$22</f>
        <v>0</v>
      </c>
      <c r="T215" s="0" t="n">
        <f aca="false">SUMPRODUCT('5N inverse'!$A$18:$Y$18,'5N mesh'!$B$37:$Z$37,$E214:$AC214)+'5N inverse'!$A$18*$C215/Setup!$B$17+INDEX('5N inverse'!$A$18:$Y$18,1,'5N mesh'!$B$7+1)*Setup!$B$22</f>
        <v>0</v>
      </c>
      <c r="U215" s="0" t="n">
        <f aca="false">SUMPRODUCT('5N inverse'!$A$19:$Y$19,'5N mesh'!$B$37:$Z$37,$E214:$AC214)+'5N inverse'!$A$19*$C215/Setup!$B$17+INDEX('5N inverse'!$A$19:$Y$19,1,'5N mesh'!$B$7+1)*Setup!$B$22</f>
        <v>0</v>
      </c>
      <c r="V215" s="0" t="n">
        <f aca="false">SUMPRODUCT('5N inverse'!$A$20:$Y$20,'5N mesh'!$B$37:$Z$37,$E214:$AC214)+'5N inverse'!$A$20*$C215/Setup!$B$17+INDEX('5N inverse'!$A$20:$Y$20,1,'5N mesh'!$B$7+1)*Setup!$B$22</f>
        <v>0</v>
      </c>
      <c r="W215" s="0" t="n">
        <f aca="false">SUMPRODUCT('5N inverse'!$A$21:$Y$21,'5N mesh'!$B$37:$Z$37,$E214:$AC214)+'5N inverse'!$A$21*$C215/Setup!$B$17+INDEX('5N inverse'!$A$21:$Y$21,1,'5N mesh'!$B$7+1)*Setup!$B$22</f>
        <v>0</v>
      </c>
      <c r="X215" s="0" t="n">
        <f aca="false">SUMPRODUCT('5N inverse'!$A$22:$Y$22,'5N mesh'!$B$37:$Z$37,$E214:$AC214)+'5N inverse'!$A$22*$C215/Setup!$B$17+INDEX('5N inverse'!$A$22:$Y$22,1,'5N mesh'!$B$7+1)*Setup!$B$22</f>
        <v>0</v>
      </c>
      <c r="Y215" s="0" t="n">
        <f aca="false">SUMPRODUCT('5N inverse'!$A$23:$Y$23,'5N mesh'!$B$37:$Z$37,$E214:$AC214)+'5N inverse'!$A$23*$C215/Setup!$B$17+INDEX('5N inverse'!$A$23:$Y$23,1,'5N mesh'!$B$7+1)*Setup!$B$22</f>
        <v>0</v>
      </c>
      <c r="Z215" s="0" t="n">
        <f aca="false">SUMPRODUCT('5N inverse'!$A$24:$Y$24,'5N mesh'!$B$37:$Z$37,$E214:$AC214)+'5N inverse'!$A$24*$C215/Setup!$B$17+INDEX('5N inverse'!$A$24:$Y$24,1,'5N mesh'!$B$7+1)*Setup!$B$22</f>
        <v>0</v>
      </c>
      <c r="AA215" s="0" t="n">
        <f aca="false">SUMPRODUCT('5N inverse'!$A$25:$Y$25,'5N mesh'!$B$37:$Z$37,$E214:$AC214)+'5N inverse'!$A$25*$C215/Setup!$B$17+INDEX('5N inverse'!$A$25:$Y$25,1,'5N mesh'!$B$7+1)*Setup!$B$22</f>
        <v>0</v>
      </c>
      <c r="AB215" s="0" t="n">
        <f aca="false">SUMPRODUCT('5N inverse'!$A$26:$Y$26,'5N mesh'!$B$37:$Z$37,$E214:$AC214)+'5N inverse'!$A$26*$C215/Setup!$B$17+INDEX('5N inverse'!$A$26:$Y$26,1,'5N mesh'!$B$7+1)*Setup!$B$22</f>
        <v>0</v>
      </c>
      <c r="AC215" s="0" t="n">
        <f aca="false">SUMPRODUCT('5N inverse'!$A$27:$Y$27,'5N mesh'!$B$37:$Z$37,$E214:$AC214)+'5N inverse'!$A$27*$C215/Setup!$B$17+INDEX('5N inverse'!$A$27:$Y$27,1,'5N mesh'!$B$7+1)*Setup!$B$22</f>
        <v>0</v>
      </c>
    </row>
    <row r="216" customFormat="false" ht="15" hidden="false" customHeight="false" outlineLevel="0" collapsed="false">
      <c r="A216" s="0" t="n">
        <v>211</v>
      </c>
      <c r="B216" s="0" t="n">
        <f aca="false">A216*Setup!$B$11/3600</f>
        <v>17.5833333333333</v>
      </c>
      <c r="C216" s="0" t="n">
        <f aca="false">Setup!$B$7+Setup!$B$8*COS(2*PI()*(B216-Setup!$B$9)/24)</f>
        <v>27.6612459164778</v>
      </c>
      <c r="D216" s="0" t="n">
        <f aca="false">(C216-E216)/Setup!$B$17</f>
        <v>21.4603450138752</v>
      </c>
      <c r="E216" s="0" t="n">
        <f aca="false">SUMPRODUCT('5N inverse'!$A$3:$Y$3,'5N mesh'!$B$37:$Z$37,$E215:$AC215)+'5N inverse'!$A$3*$C216/Setup!$B$17+INDEX('5N inverse'!$A$3:$Y$3,1,'5N mesh'!$B$7+1)*Setup!$B$22</f>
        <v>24.871401064674</v>
      </c>
      <c r="F216" s="0" t="n">
        <f aca="false">SUMPRODUCT('5N inverse'!$A$4:$Y$4,'5N mesh'!$B$37:$Z$37,$E215:$AC215)+'5N inverse'!$A$4*$C216/Setup!$B$17+INDEX('5N inverse'!$A$4:$Y$4,1,'5N mesh'!$B$7+1)*Setup!$B$22</f>
        <v>23.2386399716277</v>
      </c>
      <c r="G216" s="0" t="n">
        <f aca="false">SUMPRODUCT('5N inverse'!$A$5:$Y$5,'5N mesh'!$B$37:$Z$37,$E215:$AC215)+'5N inverse'!$A$5*$C216/Setup!$B$17+INDEX('5N inverse'!$A$5:$Y$5,1,'5N mesh'!$B$7+1)*Setup!$B$22</f>
        <v>19.973117785535</v>
      </c>
      <c r="H216" s="0" t="n">
        <f aca="false">SUMPRODUCT('5N inverse'!$A$6:$Y$6,'5N mesh'!$B$37:$Z$37,$E215:$AC215)+'5N inverse'!$A$6*$C216/Setup!$B$17+INDEX('5N inverse'!$A$6:$Y$6,1,'5N mesh'!$B$7+1)*Setup!$B$22</f>
        <v>16.7075955994424</v>
      </c>
      <c r="I216" s="0" t="n">
        <f aca="false">SUMPRODUCT('5N inverse'!$A$7:$Y$7,'5N mesh'!$B$37:$Z$37,$E215:$AC215)+'5N inverse'!$A$7*$C216/Setup!$B$17+INDEX('5N inverse'!$A$7:$Y$7,1,'5N mesh'!$B$7+1)*Setup!$B$22</f>
        <v>15.074834506396</v>
      </c>
      <c r="J216" s="0" t="n">
        <f aca="false">SUMPRODUCT('5N inverse'!$A$8:$Y$8,'5N mesh'!$B$37:$Z$37,$E215:$AC215)+'5N inverse'!$A$8*$C216/Setup!$B$17+INDEX('5N inverse'!$A$8:$Y$8,1,'5N mesh'!$B$7+1)*Setup!$B$22</f>
        <v>0</v>
      </c>
      <c r="K216" s="0" t="n">
        <f aca="false">SUMPRODUCT('5N inverse'!$A$9:$Y$9,'5N mesh'!$B$37:$Z$37,$E215:$AC215)+'5N inverse'!$A$9*$C216/Setup!$B$17+INDEX('5N inverse'!$A$9:$Y$9,1,'5N mesh'!$B$7+1)*Setup!$B$22</f>
        <v>0</v>
      </c>
      <c r="L216" s="0" t="n">
        <f aca="false">SUMPRODUCT('5N inverse'!$A$10:$Y$10,'5N mesh'!$B$37:$Z$37,$E215:$AC215)+'5N inverse'!$A$10*$C216/Setup!$B$17+INDEX('5N inverse'!$A$10:$Y$10,1,'5N mesh'!$B$7+1)*Setup!$B$22</f>
        <v>0</v>
      </c>
      <c r="M216" s="0" t="n">
        <f aca="false">SUMPRODUCT('5N inverse'!$A$11:$Y$11,'5N mesh'!$B$37:$Z$37,$E215:$AC215)+'5N inverse'!$A$11*$C216/Setup!$B$17+INDEX('5N inverse'!$A$11:$Y$11,1,'5N mesh'!$B$7+1)*Setup!$B$22</f>
        <v>0</v>
      </c>
      <c r="N216" s="0" t="n">
        <f aca="false">SUMPRODUCT('5N inverse'!$A$12:$Y$12,'5N mesh'!$B$37:$Z$37,$E215:$AC215)+'5N inverse'!$A$12*$C216/Setup!$B$17+INDEX('5N inverse'!$A$12:$Y$12,1,'5N mesh'!$B$7+1)*Setup!$B$22</f>
        <v>0</v>
      </c>
      <c r="O216" s="0" t="n">
        <f aca="false">SUMPRODUCT('5N inverse'!$A$13:$Y$13,'5N mesh'!$B$37:$Z$37,$E215:$AC215)+'5N inverse'!$A$13*$C216/Setup!$B$17+INDEX('5N inverse'!$A$13:$Y$13,1,'5N mesh'!$B$7+1)*Setup!$B$22</f>
        <v>0</v>
      </c>
      <c r="P216" s="0" t="n">
        <f aca="false">SUMPRODUCT('5N inverse'!$A$14:$Y$14,'5N mesh'!$B$37:$Z$37,$E215:$AC215)+'5N inverse'!$A$14*$C216/Setup!$B$17+INDEX('5N inverse'!$A$14:$Y$14,1,'5N mesh'!$B$7+1)*Setup!$B$22</f>
        <v>0</v>
      </c>
      <c r="Q216" s="0" t="n">
        <f aca="false">SUMPRODUCT('5N inverse'!$A$15:$Y$15,'5N mesh'!$B$37:$Z$37,$E215:$AC215)+'5N inverse'!$A$15*$C216/Setup!$B$17+INDEX('5N inverse'!$A$15:$Y$15,1,'5N mesh'!$B$7+1)*Setup!$B$22</f>
        <v>0</v>
      </c>
      <c r="R216" s="0" t="n">
        <f aca="false">SUMPRODUCT('5N inverse'!$A$16:$Y$16,'5N mesh'!$B$37:$Z$37,$E215:$AC215)+'5N inverse'!$A$16*$C216/Setup!$B$17+INDEX('5N inverse'!$A$16:$Y$16,1,'5N mesh'!$B$7+1)*Setup!$B$22</f>
        <v>0</v>
      </c>
      <c r="S216" s="0" t="n">
        <f aca="false">SUMPRODUCT('5N inverse'!$A$17:$Y$17,'5N mesh'!$B$37:$Z$37,$E215:$AC215)+'5N inverse'!$A$17*$C216/Setup!$B$17+INDEX('5N inverse'!$A$17:$Y$17,1,'5N mesh'!$B$7+1)*Setup!$B$22</f>
        <v>0</v>
      </c>
      <c r="T216" s="0" t="n">
        <f aca="false">SUMPRODUCT('5N inverse'!$A$18:$Y$18,'5N mesh'!$B$37:$Z$37,$E215:$AC215)+'5N inverse'!$A$18*$C216/Setup!$B$17+INDEX('5N inverse'!$A$18:$Y$18,1,'5N mesh'!$B$7+1)*Setup!$B$22</f>
        <v>0</v>
      </c>
      <c r="U216" s="0" t="n">
        <f aca="false">SUMPRODUCT('5N inverse'!$A$19:$Y$19,'5N mesh'!$B$37:$Z$37,$E215:$AC215)+'5N inverse'!$A$19*$C216/Setup!$B$17+INDEX('5N inverse'!$A$19:$Y$19,1,'5N mesh'!$B$7+1)*Setup!$B$22</f>
        <v>0</v>
      </c>
      <c r="V216" s="0" t="n">
        <f aca="false">SUMPRODUCT('5N inverse'!$A$20:$Y$20,'5N mesh'!$B$37:$Z$37,$E215:$AC215)+'5N inverse'!$A$20*$C216/Setup!$B$17+INDEX('5N inverse'!$A$20:$Y$20,1,'5N mesh'!$B$7+1)*Setup!$B$22</f>
        <v>0</v>
      </c>
      <c r="W216" s="0" t="n">
        <f aca="false">SUMPRODUCT('5N inverse'!$A$21:$Y$21,'5N mesh'!$B$37:$Z$37,$E215:$AC215)+'5N inverse'!$A$21*$C216/Setup!$B$17+INDEX('5N inverse'!$A$21:$Y$21,1,'5N mesh'!$B$7+1)*Setup!$B$22</f>
        <v>0</v>
      </c>
      <c r="X216" s="0" t="n">
        <f aca="false">SUMPRODUCT('5N inverse'!$A$22:$Y$22,'5N mesh'!$B$37:$Z$37,$E215:$AC215)+'5N inverse'!$A$22*$C216/Setup!$B$17+INDEX('5N inverse'!$A$22:$Y$22,1,'5N mesh'!$B$7+1)*Setup!$B$22</f>
        <v>0</v>
      </c>
      <c r="Y216" s="0" t="n">
        <f aca="false">SUMPRODUCT('5N inverse'!$A$23:$Y$23,'5N mesh'!$B$37:$Z$37,$E215:$AC215)+'5N inverse'!$A$23*$C216/Setup!$B$17+INDEX('5N inverse'!$A$23:$Y$23,1,'5N mesh'!$B$7+1)*Setup!$B$22</f>
        <v>0</v>
      </c>
      <c r="Z216" s="0" t="n">
        <f aca="false">SUMPRODUCT('5N inverse'!$A$24:$Y$24,'5N mesh'!$B$37:$Z$37,$E215:$AC215)+'5N inverse'!$A$24*$C216/Setup!$B$17+INDEX('5N inverse'!$A$24:$Y$24,1,'5N mesh'!$B$7+1)*Setup!$B$22</f>
        <v>0</v>
      </c>
      <c r="AA216" s="0" t="n">
        <f aca="false">SUMPRODUCT('5N inverse'!$A$25:$Y$25,'5N mesh'!$B$37:$Z$37,$E215:$AC215)+'5N inverse'!$A$25*$C216/Setup!$B$17+INDEX('5N inverse'!$A$25:$Y$25,1,'5N mesh'!$B$7+1)*Setup!$B$22</f>
        <v>0</v>
      </c>
      <c r="AB216" s="0" t="n">
        <f aca="false">SUMPRODUCT('5N inverse'!$A$26:$Y$26,'5N mesh'!$B$37:$Z$37,$E215:$AC215)+'5N inverse'!$A$26*$C216/Setup!$B$17+INDEX('5N inverse'!$A$26:$Y$26,1,'5N mesh'!$B$7+1)*Setup!$B$22</f>
        <v>0</v>
      </c>
      <c r="AC216" s="0" t="n">
        <f aca="false">SUMPRODUCT('5N inverse'!$A$27:$Y$27,'5N mesh'!$B$37:$Z$37,$E215:$AC215)+'5N inverse'!$A$27*$C216/Setup!$B$17+INDEX('5N inverse'!$A$27:$Y$27,1,'5N mesh'!$B$7+1)*Setup!$B$22</f>
        <v>0</v>
      </c>
    </row>
    <row r="217" customFormat="false" ht="15" hidden="false" customHeight="false" outlineLevel="0" collapsed="false">
      <c r="A217" s="0" t="n">
        <v>212</v>
      </c>
      <c r="B217" s="0" t="n">
        <f aca="false">A217*Setup!$B$11/3600</f>
        <v>17.6666666666667</v>
      </c>
      <c r="C217" s="0" t="n">
        <f aca="false">Setup!$B$7+Setup!$B$8*COS(2*PI()*(B217-Setup!$B$9)/24)</f>
        <v>27.6252311481466</v>
      </c>
      <c r="D217" s="0" t="n">
        <f aca="false">(C217-E217)/Setup!$B$17</f>
        <v>20.9364822954889</v>
      </c>
      <c r="E217" s="0" t="n">
        <f aca="false">SUMPRODUCT('5N inverse'!$A$3:$Y$3,'5N mesh'!$B$37:$Z$37,$E216:$AC216)+'5N inverse'!$A$3*$C217/Setup!$B$17+INDEX('5N inverse'!$A$3:$Y$3,1,'5N mesh'!$B$7+1)*Setup!$B$22</f>
        <v>24.903488449733</v>
      </c>
      <c r="F217" s="0" t="n">
        <f aca="false">SUMPRODUCT('5N inverse'!$A$4:$Y$4,'5N mesh'!$B$37:$Z$37,$E216:$AC216)+'5N inverse'!$A$4*$C217/Setup!$B$17+INDEX('5N inverse'!$A$4:$Y$4,1,'5N mesh'!$B$7+1)*Setup!$B$22</f>
        <v>23.2654435839119</v>
      </c>
      <c r="G217" s="0" t="n">
        <f aca="false">SUMPRODUCT('5N inverse'!$A$5:$Y$5,'5N mesh'!$B$37:$Z$37,$E216:$AC216)+'5N inverse'!$A$5*$C217/Setup!$B$17+INDEX('5N inverse'!$A$5:$Y$5,1,'5N mesh'!$B$7+1)*Setup!$B$22</f>
        <v>19.9893538522697</v>
      </c>
      <c r="H217" s="0" t="n">
        <f aca="false">SUMPRODUCT('5N inverse'!$A$6:$Y$6,'5N mesh'!$B$37:$Z$37,$E216:$AC216)+'5N inverse'!$A$6*$C217/Setup!$B$17+INDEX('5N inverse'!$A$6:$Y$6,1,'5N mesh'!$B$7+1)*Setup!$B$22</f>
        <v>16.7132641206274</v>
      </c>
      <c r="I217" s="0" t="n">
        <f aca="false">SUMPRODUCT('5N inverse'!$A$7:$Y$7,'5N mesh'!$B$37:$Z$37,$E216:$AC216)+'5N inverse'!$A$7*$C217/Setup!$B$17+INDEX('5N inverse'!$A$7:$Y$7,1,'5N mesh'!$B$7+1)*Setup!$B$22</f>
        <v>15.0752192548063</v>
      </c>
      <c r="J217" s="0" t="n">
        <f aca="false">SUMPRODUCT('5N inverse'!$A$8:$Y$8,'5N mesh'!$B$37:$Z$37,$E216:$AC216)+'5N inverse'!$A$8*$C217/Setup!$B$17+INDEX('5N inverse'!$A$8:$Y$8,1,'5N mesh'!$B$7+1)*Setup!$B$22</f>
        <v>0</v>
      </c>
      <c r="K217" s="0" t="n">
        <f aca="false">SUMPRODUCT('5N inverse'!$A$9:$Y$9,'5N mesh'!$B$37:$Z$37,$E216:$AC216)+'5N inverse'!$A$9*$C217/Setup!$B$17+INDEX('5N inverse'!$A$9:$Y$9,1,'5N mesh'!$B$7+1)*Setup!$B$22</f>
        <v>0</v>
      </c>
      <c r="L217" s="0" t="n">
        <f aca="false">SUMPRODUCT('5N inverse'!$A$10:$Y$10,'5N mesh'!$B$37:$Z$37,$E216:$AC216)+'5N inverse'!$A$10*$C217/Setup!$B$17+INDEX('5N inverse'!$A$10:$Y$10,1,'5N mesh'!$B$7+1)*Setup!$B$22</f>
        <v>0</v>
      </c>
      <c r="M217" s="0" t="n">
        <f aca="false">SUMPRODUCT('5N inverse'!$A$11:$Y$11,'5N mesh'!$B$37:$Z$37,$E216:$AC216)+'5N inverse'!$A$11*$C217/Setup!$B$17+INDEX('5N inverse'!$A$11:$Y$11,1,'5N mesh'!$B$7+1)*Setup!$B$22</f>
        <v>0</v>
      </c>
      <c r="N217" s="0" t="n">
        <f aca="false">SUMPRODUCT('5N inverse'!$A$12:$Y$12,'5N mesh'!$B$37:$Z$37,$E216:$AC216)+'5N inverse'!$A$12*$C217/Setup!$B$17+INDEX('5N inverse'!$A$12:$Y$12,1,'5N mesh'!$B$7+1)*Setup!$B$22</f>
        <v>0</v>
      </c>
      <c r="O217" s="0" t="n">
        <f aca="false">SUMPRODUCT('5N inverse'!$A$13:$Y$13,'5N mesh'!$B$37:$Z$37,$E216:$AC216)+'5N inverse'!$A$13*$C217/Setup!$B$17+INDEX('5N inverse'!$A$13:$Y$13,1,'5N mesh'!$B$7+1)*Setup!$B$22</f>
        <v>0</v>
      </c>
      <c r="P217" s="0" t="n">
        <f aca="false">SUMPRODUCT('5N inverse'!$A$14:$Y$14,'5N mesh'!$B$37:$Z$37,$E216:$AC216)+'5N inverse'!$A$14*$C217/Setup!$B$17+INDEX('5N inverse'!$A$14:$Y$14,1,'5N mesh'!$B$7+1)*Setup!$B$22</f>
        <v>0</v>
      </c>
      <c r="Q217" s="0" t="n">
        <f aca="false">SUMPRODUCT('5N inverse'!$A$15:$Y$15,'5N mesh'!$B$37:$Z$37,$E216:$AC216)+'5N inverse'!$A$15*$C217/Setup!$B$17+INDEX('5N inverse'!$A$15:$Y$15,1,'5N mesh'!$B$7+1)*Setup!$B$22</f>
        <v>0</v>
      </c>
      <c r="R217" s="0" t="n">
        <f aca="false">SUMPRODUCT('5N inverse'!$A$16:$Y$16,'5N mesh'!$B$37:$Z$37,$E216:$AC216)+'5N inverse'!$A$16*$C217/Setup!$B$17+INDEX('5N inverse'!$A$16:$Y$16,1,'5N mesh'!$B$7+1)*Setup!$B$22</f>
        <v>0</v>
      </c>
      <c r="S217" s="0" t="n">
        <f aca="false">SUMPRODUCT('5N inverse'!$A$17:$Y$17,'5N mesh'!$B$37:$Z$37,$E216:$AC216)+'5N inverse'!$A$17*$C217/Setup!$B$17+INDEX('5N inverse'!$A$17:$Y$17,1,'5N mesh'!$B$7+1)*Setup!$B$22</f>
        <v>0</v>
      </c>
      <c r="T217" s="0" t="n">
        <f aca="false">SUMPRODUCT('5N inverse'!$A$18:$Y$18,'5N mesh'!$B$37:$Z$37,$E216:$AC216)+'5N inverse'!$A$18*$C217/Setup!$B$17+INDEX('5N inverse'!$A$18:$Y$18,1,'5N mesh'!$B$7+1)*Setup!$B$22</f>
        <v>0</v>
      </c>
      <c r="U217" s="0" t="n">
        <f aca="false">SUMPRODUCT('5N inverse'!$A$19:$Y$19,'5N mesh'!$B$37:$Z$37,$E216:$AC216)+'5N inverse'!$A$19*$C217/Setup!$B$17+INDEX('5N inverse'!$A$19:$Y$19,1,'5N mesh'!$B$7+1)*Setup!$B$22</f>
        <v>0</v>
      </c>
      <c r="V217" s="0" t="n">
        <f aca="false">SUMPRODUCT('5N inverse'!$A$20:$Y$20,'5N mesh'!$B$37:$Z$37,$E216:$AC216)+'5N inverse'!$A$20*$C217/Setup!$B$17+INDEX('5N inverse'!$A$20:$Y$20,1,'5N mesh'!$B$7+1)*Setup!$B$22</f>
        <v>0</v>
      </c>
      <c r="W217" s="0" t="n">
        <f aca="false">SUMPRODUCT('5N inverse'!$A$21:$Y$21,'5N mesh'!$B$37:$Z$37,$E216:$AC216)+'5N inverse'!$A$21*$C217/Setup!$B$17+INDEX('5N inverse'!$A$21:$Y$21,1,'5N mesh'!$B$7+1)*Setup!$B$22</f>
        <v>0</v>
      </c>
      <c r="X217" s="0" t="n">
        <f aca="false">SUMPRODUCT('5N inverse'!$A$22:$Y$22,'5N mesh'!$B$37:$Z$37,$E216:$AC216)+'5N inverse'!$A$22*$C217/Setup!$B$17+INDEX('5N inverse'!$A$22:$Y$22,1,'5N mesh'!$B$7+1)*Setup!$B$22</f>
        <v>0</v>
      </c>
      <c r="Y217" s="0" t="n">
        <f aca="false">SUMPRODUCT('5N inverse'!$A$23:$Y$23,'5N mesh'!$B$37:$Z$37,$E216:$AC216)+'5N inverse'!$A$23*$C217/Setup!$B$17+INDEX('5N inverse'!$A$23:$Y$23,1,'5N mesh'!$B$7+1)*Setup!$B$22</f>
        <v>0</v>
      </c>
      <c r="Z217" s="0" t="n">
        <f aca="false">SUMPRODUCT('5N inverse'!$A$24:$Y$24,'5N mesh'!$B$37:$Z$37,$E216:$AC216)+'5N inverse'!$A$24*$C217/Setup!$B$17+INDEX('5N inverse'!$A$24:$Y$24,1,'5N mesh'!$B$7+1)*Setup!$B$22</f>
        <v>0</v>
      </c>
      <c r="AA217" s="0" t="n">
        <f aca="false">SUMPRODUCT('5N inverse'!$A$25:$Y$25,'5N mesh'!$B$37:$Z$37,$E216:$AC216)+'5N inverse'!$A$25*$C217/Setup!$B$17+INDEX('5N inverse'!$A$25:$Y$25,1,'5N mesh'!$B$7+1)*Setup!$B$22</f>
        <v>0</v>
      </c>
      <c r="AB217" s="0" t="n">
        <f aca="false">SUMPRODUCT('5N inverse'!$A$26:$Y$26,'5N mesh'!$B$37:$Z$37,$E216:$AC216)+'5N inverse'!$A$26*$C217/Setup!$B$17+INDEX('5N inverse'!$A$26:$Y$26,1,'5N mesh'!$B$7+1)*Setup!$B$22</f>
        <v>0</v>
      </c>
      <c r="AC217" s="0" t="n">
        <f aca="false">SUMPRODUCT('5N inverse'!$A$27:$Y$27,'5N mesh'!$B$37:$Z$37,$E216:$AC216)+'5N inverse'!$A$27*$C217/Setup!$B$17+INDEX('5N inverse'!$A$27:$Y$27,1,'5N mesh'!$B$7+1)*Setup!$B$22</f>
        <v>0</v>
      </c>
    </row>
    <row r="218" customFormat="false" ht="15" hidden="false" customHeight="false" outlineLevel="0" collapsed="false">
      <c r="A218" s="0" t="n">
        <v>213</v>
      </c>
      <c r="B218" s="0" t="n">
        <f aca="false">A218*Setup!$B$11/3600</f>
        <v>17.75</v>
      </c>
      <c r="C218" s="0" t="n">
        <f aca="false">Setup!$B$7+Setup!$B$8*COS(2*PI()*(B218-Setup!$B$9)/24)</f>
        <v>27.5874909661308</v>
      </c>
      <c r="D218" s="0" t="n">
        <f aca="false">(C218-E218)/Setup!$B$17</f>
        <v>20.4063822061523</v>
      </c>
      <c r="E218" s="0" t="n">
        <f aca="false">SUMPRODUCT('5N inverse'!$A$3:$Y$3,'5N mesh'!$B$37:$Z$37,$E217:$AC217)+'5N inverse'!$A$3*$C218/Setup!$B$17+INDEX('5N inverse'!$A$3:$Y$3,1,'5N mesh'!$B$7+1)*Setup!$B$22</f>
        <v>24.934661279331</v>
      </c>
      <c r="F218" s="0" t="n">
        <f aca="false">SUMPRODUCT('5N inverse'!$A$4:$Y$4,'5N mesh'!$B$37:$Z$37,$E217:$AC217)+'5N inverse'!$A$4*$C218/Setup!$B$17+INDEX('5N inverse'!$A$4:$Y$4,1,'5N mesh'!$B$7+1)*Setup!$B$22</f>
        <v>23.2914842441153</v>
      </c>
      <c r="G218" s="0" t="n">
        <f aca="false">SUMPRODUCT('5N inverse'!$A$5:$Y$5,'5N mesh'!$B$37:$Z$37,$E217:$AC217)+'5N inverse'!$A$5*$C218/Setup!$B$17+INDEX('5N inverse'!$A$5:$Y$5,1,'5N mesh'!$B$7+1)*Setup!$B$22</f>
        <v>20.0051301736839</v>
      </c>
      <c r="H218" s="0" t="n">
        <f aca="false">SUMPRODUCT('5N inverse'!$A$6:$Y$6,'5N mesh'!$B$37:$Z$37,$E217:$AC217)+'5N inverse'!$A$6*$C218/Setup!$B$17+INDEX('5N inverse'!$A$6:$Y$6,1,'5N mesh'!$B$7+1)*Setup!$B$22</f>
        <v>16.7187761032526</v>
      </c>
      <c r="I218" s="0" t="n">
        <f aca="false">SUMPRODUCT('5N inverse'!$A$7:$Y$7,'5N mesh'!$B$37:$Z$37,$E217:$AC217)+'5N inverse'!$A$7*$C218/Setup!$B$17+INDEX('5N inverse'!$A$7:$Y$7,1,'5N mesh'!$B$7+1)*Setup!$B$22</f>
        <v>15.0755990680369</v>
      </c>
      <c r="J218" s="0" t="n">
        <f aca="false">SUMPRODUCT('5N inverse'!$A$8:$Y$8,'5N mesh'!$B$37:$Z$37,$E217:$AC217)+'5N inverse'!$A$8*$C218/Setup!$B$17+INDEX('5N inverse'!$A$8:$Y$8,1,'5N mesh'!$B$7+1)*Setup!$B$22</f>
        <v>0</v>
      </c>
      <c r="K218" s="0" t="n">
        <f aca="false">SUMPRODUCT('5N inverse'!$A$9:$Y$9,'5N mesh'!$B$37:$Z$37,$E217:$AC217)+'5N inverse'!$A$9*$C218/Setup!$B$17+INDEX('5N inverse'!$A$9:$Y$9,1,'5N mesh'!$B$7+1)*Setup!$B$22</f>
        <v>0</v>
      </c>
      <c r="L218" s="0" t="n">
        <f aca="false">SUMPRODUCT('5N inverse'!$A$10:$Y$10,'5N mesh'!$B$37:$Z$37,$E217:$AC217)+'5N inverse'!$A$10*$C218/Setup!$B$17+INDEX('5N inverse'!$A$10:$Y$10,1,'5N mesh'!$B$7+1)*Setup!$B$22</f>
        <v>0</v>
      </c>
      <c r="M218" s="0" t="n">
        <f aca="false">SUMPRODUCT('5N inverse'!$A$11:$Y$11,'5N mesh'!$B$37:$Z$37,$E217:$AC217)+'5N inverse'!$A$11*$C218/Setup!$B$17+INDEX('5N inverse'!$A$11:$Y$11,1,'5N mesh'!$B$7+1)*Setup!$B$22</f>
        <v>0</v>
      </c>
      <c r="N218" s="0" t="n">
        <f aca="false">SUMPRODUCT('5N inverse'!$A$12:$Y$12,'5N mesh'!$B$37:$Z$37,$E217:$AC217)+'5N inverse'!$A$12*$C218/Setup!$B$17+INDEX('5N inverse'!$A$12:$Y$12,1,'5N mesh'!$B$7+1)*Setup!$B$22</f>
        <v>0</v>
      </c>
      <c r="O218" s="0" t="n">
        <f aca="false">SUMPRODUCT('5N inverse'!$A$13:$Y$13,'5N mesh'!$B$37:$Z$37,$E217:$AC217)+'5N inverse'!$A$13*$C218/Setup!$B$17+INDEX('5N inverse'!$A$13:$Y$13,1,'5N mesh'!$B$7+1)*Setup!$B$22</f>
        <v>0</v>
      </c>
      <c r="P218" s="0" t="n">
        <f aca="false">SUMPRODUCT('5N inverse'!$A$14:$Y$14,'5N mesh'!$B$37:$Z$37,$E217:$AC217)+'5N inverse'!$A$14*$C218/Setup!$B$17+INDEX('5N inverse'!$A$14:$Y$14,1,'5N mesh'!$B$7+1)*Setup!$B$22</f>
        <v>0</v>
      </c>
      <c r="Q218" s="0" t="n">
        <f aca="false">SUMPRODUCT('5N inverse'!$A$15:$Y$15,'5N mesh'!$B$37:$Z$37,$E217:$AC217)+'5N inverse'!$A$15*$C218/Setup!$B$17+INDEX('5N inverse'!$A$15:$Y$15,1,'5N mesh'!$B$7+1)*Setup!$B$22</f>
        <v>0</v>
      </c>
      <c r="R218" s="0" t="n">
        <f aca="false">SUMPRODUCT('5N inverse'!$A$16:$Y$16,'5N mesh'!$B$37:$Z$37,$E217:$AC217)+'5N inverse'!$A$16*$C218/Setup!$B$17+INDEX('5N inverse'!$A$16:$Y$16,1,'5N mesh'!$B$7+1)*Setup!$B$22</f>
        <v>0</v>
      </c>
      <c r="S218" s="0" t="n">
        <f aca="false">SUMPRODUCT('5N inverse'!$A$17:$Y$17,'5N mesh'!$B$37:$Z$37,$E217:$AC217)+'5N inverse'!$A$17*$C218/Setup!$B$17+INDEX('5N inverse'!$A$17:$Y$17,1,'5N mesh'!$B$7+1)*Setup!$B$22</f>
        <v>0</v>
      </c>
      <c r="T218" s="0" t="n">
        <f aca="false">SUMPRODUCT('5N inverse'!$A$18:$Y$18,'5N mesh'!$B$37:$Z$37,$E217:$AC217)+'5N inverse'!$A$18*$C218/Setup!$B$17+INDEX('5N inverse'!$A$18:$Y$18,1,'5N mesh'!$B$7+1)*Setup!$B$22</f>
        <v>0</v>
      </c>
      <c r="U218" s="0" t="n">
        <f aca="false">SUMPRODUCT('5N inverse'!$A$19:$Y$19,'5N mesh'!$B$37:$Z$37,$E217:$AC217)+'5N inverse'!$A$19*$C218/Setup!$B$17+INDEX('5N inverse'!$A$19:$Y$19,1,'5N mesh'!$B$7+1)*Setup!$B$22</f>
        <v>0</v>
      </c>
      <c r="V218" s="0" t="n">
        <f aca="false">SUMPRODUCT('5N inverse'!$A$20:$Y$20,'5N mesh'!$B$37:$Z$37,$E217:$AC217)+'5N inverse'!$A$20*$C218/Setup!$B$17+INDEX('5N inverse'!$A$20:$Y$20,1,'5N mesh'!$B$7+1)*Setup!$B$22</f>
        <v>0</v>
      </c>
      <c r="W218" s="0" t="n">
        <f aca="false">SUMPRODUCT('5N inverse'!$A$21:$Y$21,'5N mesh'!$B$37:$Z$37,$E217:$AC217)+'5N inverse'!$A$21*$C218/Setup!$B$17+INDEX('5N inverse'!$A$21:$Y$21,1,'5N mesh'!$B$7+1)*Setup!$B$22</f>
        <v>0</v>
      </c>
      <c r="X218" s="0" t="n">
        <f aca="false">SUMPRODUCT('5N inverse'!$A$22:$Y$22,'5N mesh'!$B$37:$Z$37,$E217:$AC217)+'5N inverse'!$A$22*$C218/Setup!$B$17+INDEX('5N inverse'!$A$22:$Y$22,1,'5N mesh'!$B$7+1)*Setup!$B$22</f>
        <v>0</v>
      </c>
      <c r="Y218" s="0" t="n">
        <f aca="false">SUMPRODUCT('5N inverse'!$A$23:$Y$23,'5N mesh'!$B$37:$Z$37,$E217:$AC217)+'5N inverse'!$A$23*$C218/Setup!$B$17+INDEX('5N inverse'!$A$23:$Y$23,1,'5N mesh'!$B$7+1)*Setup!$B$22</f>
        <v>0</v>
      </c>
      <c r="Z218" s="0" t="n">
        <f aca="false">SUMPRODUCT('5N inverse'!$A$24:$Y$24,'5N mesh'!$B$37:$Z$37,$E217:$AC217)+'5N inverse'!$A$24*$C218/Setup!$B$17+INDEX('5N inverse'!$A$24:$Y$24,1,'5N mesh'!$B$7+1)*Setup!$B$22</f>
        <v>0</v>
      </c>
      <c r="AA218" s="0" t="n">
        <f aca="false">SUMPRODUCT('5N inverse'!$A$25:$Y$25,'5N mesh'!$B$37:$Z$37,$E217:$AC217)+'5N inverse'!$A$25*$C218/Setup!$B$17+INDEX('5N inverse'!$A$25:$Y$25,1,'5N mesh'!$B$7+1)*Setup!$B$22</f>
        <v>0</v>
      </c>
      <c r="AB218" s="0" t="n">
        <f aca="false">SUMPRODUCT('5N inverse'!$A$26:$Y$26,'5N mesh'!$B$37:$Z$37,$E217:$AC217)+'5N inverse'!$A$26*$C218/Setup!$B$17+INDEX('5N inverse'!$A$26:$Y$26,1,'5N mesh'!$B$7+1)*Setup!$B$22</f>
        <v>0</v>
      </c>
      <c r="AC218" s="0" t="n">
        <f aca="false">SUMPRODUCT('5N inverse'!$A$27:$Y$27,'5N mesh'!$B$37:$Z$37,$E217:$AC217)+'5N inverse'!$A$27*$C218/Setup!$B$17+INDEX('5N inverse'!$A$27:$Y$27,1,'5N mesh'!$B$7+1)*Setup!$B$22</f>
        <v>0</v>
      </c>
    </row>
    <row r="219" customFormat="false" ht="15" hidden="false" customHeight="false" outlineLevel="0" collapsed="false">
      <c r="A219" s="0" t="n">
        <v>214</v>
      </c>
      <c r="B219" s="0" t="n">
        <f aca="false">A219*Setup!$B$11/3600</f>
        <v>17.8333333333333</v>
      </c>
      <c r="C219" s="0" t="n">
        <f aca="false">Setup!$B$7+Setup!$B$8*COS(2*PI()*(B219-Setup!$B$9)/24)</f>
        <v>27.5480433327129</v>
      </c>
      <c r="D219" s="0" t="n">
        <f aca="false">(C219-E219)/Setup!$B$17</f>
        <v>19.8702592816681</v>
      </c>
      <c r="E219" s="0" t="n">
        <f aca="false">SUMPRODUCT('5N inverse'!$A$3:$Y$3,'5N mesh'!$B$37:$Z$37,$E218:$AC218)+'5N inverse'!$A$3*$C219/Setup!$B$17+INDEX('5N inverse'!$A$3:$Y$3,1,'5N mesh'!$B$7+1)*Setup!$B$22</f>
        <v>24.964909626096</v>
      </c>
      <c r="F219" s="0" t="n">
        <f aca="false">SUMPRODUCT('5N inverse'!$A$4:$Y$4,'5N mesh'!$B$37:$Z$37,$E218:$AC218)+'5N inverse'!$A$4*$C219/Setup!$B$17+INDEX('5N inverse'!$A$4:$Y$4,1,'5N mesh'!$B$7+1)*Setup!$B$22</f>
        <v>23.3167536593628</v>
      </c>
      <c r="G219" s="0" t="n">
        <f aca="false">SUMPRODUCT('5N inverse'!$A$5:$Y$5,'5N mesh'!$B$37:$Z$37,$E218:$AC218)+'5N inverse'!$A$5*$C219/Setup!$B$17+INDEX('5N inverse'!$A$5:$Y$5,1,'5N mesh'!$B$7+1)*Setup!$B$22</f>
        <v>20.0204417258964</v>
      </c>
      <c r="H219" s="0" t="n">
        <f aca="false">SUMPRODUCT('5N inverse'!$A$6:$Y$6,'5N mesh'!$B$37:$Z$37,$E218:$AC218)+'5N inverse'!$A$6*$C219/Setup!$B$17+INDEX('5N inverse'!$A$6:$Y$6,1,'5N mesh'!$B$7+1)*Setup!$B$22</f>
        <v>16.72412979243</v>
      </c>
      <c r="I219" s="0" t="n">
        <f aca="false">SUMPRODUCT('5N inverse'!$A$7:$Y$7,'5N mesh'!$B$37:$Z$37,$E218:$AC218)+'5N inverse'!$A$7*$C219/Setup!$B$17+INDEX('5N inverse'!$A$7:$Y$7,1,'5N mesh'!$B$7+1)*Setup!$B$22</f>
        <v>15.0759738256967</v>
      </c>
      <c r="J219" s="0" t="n">
        <f aca="false">SUMPRODUCT('5N inverse'!$A$8:$Y$8,'5N mesh'!$B$37:$Z$37,$E218:$AC218)+'5N inverse'!$A$8*$C219/Setup!$B$17+INDEX('5N inverse'!$A$8:$Y$8,1,'5N mesh'!$B$7+1)*Setup!$B$22</f>
        <v>0</v>
      </c>
      <c r="K219" s="0" t="n">
        <f aca="false">SUMPRODUCT('5N inverse'!$A$9:$Y$9,'5N mesh'!$B$37:$Z$37,$E218:$AC218)+'5N inverse'!$A$9*$C219/Setup!$B$17+INDEX('5N inverse'!$A$9:$Y$9,1,'5N mesh'!$B$7+1)*Setup!$B$22</f>
        <v>0</v>
      </c>
      <c r="L219" s="0" t="n">
        <f aca="false">SUMPRODUCT('5N inverse'!$A$10:$Y$10,'5N mesh'!$B$37:$Z$37,$E218:$AC218)+'5N inverse'!$A$10*$C219/Setup!$B$17+INDEX('5N inverse'!$A$10:$Y$10,1,'5N mesh'!$B$7+1)*Setup!$B$22</f>
        <v>0</v>
      </c>
      <c r="M219" s="0" t="n">
        <f aca="false">SUMPRODUCT('5N inverse'!$A$11:$Y$11,'5N mesh'!$B$37:$Z$37,$E218:$AC218)+'5N inverse'!$A$11*$C219/Setup!$B$17+INDEX('5N inverse'!$A$11:$Y$11,1,'5N mesh'!$B$7+1)*Setup!$B$22</f>
        <v>0</v>
      </c>
      <c r="N219" s="0" t="n">
        <f aca="false">SUMPRODUCT('5N inverse'!$A$12:$Y$12,'5N mesh'!$B$37:$Z$37,$E218:$AC218)+'5N inverse'!$A$12*$C219/Setup!$B$17+INDEX('5N inverse'!$A$12:$Y$12,1,'5N mesh'!$B$7+1)*Setup!$B$22</f>
        <v>0</v>
      </c>
      <c r="O219" s="0" t="n">
        <f aca="false">SUMPRODUCT('5N inverse'!$A$13:$Y$13,'5N mesh'!$B$37:$Z$37,$E218:$AC218)+'5N inverse'!$A$13*$C219/Setup!$B$17+INDEX('5N inverse'!$A$13:$Y$13,1,'5N mesh'!$B$7+1)*Setup!$B$22</f>
        <v>0</v>
      </c>
      <c r="P219" s="0" t="n">
        <f aca="false">SUMPRODUCT('5N inverse'!$A$14:$Y$14,'5N mesh'!$B$37:$Z$37,$E218:$AC218)+'5N inverse'!$A$14*$C219/Setup!$B$17+INDEX('5N inverse'!$A$14:$Y$14,1,'5N mesh'!$B$7+1)*Setup!$B$22</f>
        <v>0</v>
      </c>
      <c r="Q219" s="0" t="n">
        <f aca="false">SUMPRODUCT('5N inverse'!$A$15:$Y$15,'5N mesh'!$B$37:$Z$37,$E218:$AC218)+'5N inverse'!$A$15*$C219/Setup!$B$17+INDEX('5N inverse'!$A$15:$Y$15,1,'5N mesh'!$B$7+1)*Setup!$B$22</f>
        <v>0</v>
      </c>
      <c r="R219" s="0" t="n">
        <f aca="false">SUMPRODUCT('5N inverse'!$A$16:$Y$16,'5N mesh'!$B$37:$Z$37,$E218:$AC218)+'5N inverse'!$A$16*$C219/Setup!$B$17+INDEX('5N inverse'!$A$16:$Y$16,1,'5N mesh'!$B$7+1)*Setup!$B$22</f>
        <v>0</v>
      </c>
      <c r="S219" s="0" t="n">
        <f aca="false">SUMPRODUCT('5N inverse'!$A$17:$Y$17,'5N mesh'!$B$37:$Z$37,$E218:$AC218)+'5N inverse'!$A$17*$C219/Setup!$B$17+INDEX('5N inverse'!$A$17:$Y$17,1,'5N mesh'!$B$7+1)*Setup!$B$22</f>
        <v>0</v>
      </c>
      <c r="T219" s="0" t="n">
        <f aca="false">SUMPRODUCT('5N inverse'!$A$18:$Y$18,'5N mesh'!$B$37:$Z$37,$E218:$AC218)+'5N inverse'!$A$18*$C219/Setup!$B$17+INDEX('5N inverse'!$A$18:$Y$18,1,'5N mesh'!$B$7+1)*Setup!$B$22</f>
        <v>0</v>
      </c>
      <c r="U219" s="0" t="n">
        <f aca="false">SUMPRODUCT('5N inverse'!$A$19:$Y$19,'5N mesh'!$B$37:$Z$37,$E218:$AC218)+'5N inverse'!$A$19*$C219/Setup!$B$17+INDEX('5N inverse'!$A$19:$Y$19,1,'5N mesh'!$B$7+1)*Setup!$B$22</f>
        <v>0</v>
      </c>
      <c r="V219" s="0" t="n">
        <f aca="false">SUMPRODUCT('5N inverse'!$A$20:$Y$20,'5N mesh'!$B$37:$Z$37,$E218:$AC218)+'5N inverse'!$A$20*$C219/Setup!$B$17+INDEX('5N inverse'!$A$20:$Y$20,1,'5N mesh'!$B$7+1)*Setup!$B$22</f>
        <v>0</v>
      </c>
      <c r="W219" s="0" t="n">
        <f aca="false">SUMPRODUCT('5N inverse'!$A$21:$Y$21,'5N mesh'!$B$37:$Z$37,$E218:$AC218)+'5N inverse'!$A$21*$C219/Setup!$B$17+INDEX('5N inverse'!$A$21:$Y$21,1,'5N mesh'!$B$7+1)*Setup!$B$22</f>
        <v>0</v>
      </c>
      <c r="X219" s="0" t="n">
        <f aca="false">SUMPRODUCT('5N inverse'!$A$22:$Y$22,'5N mesh'!$B$37:$Z$37,$E218:$AC218)+'5N inverse'!$A$22*$C219/Setup!$B$17+INDEX('5N inverse'!$A$22:$Y$22,1,'5N mesh'!$B$7+1)*Setup!$B$22</f>
        <v>0</v>
      </c>
      <c r="Y219" s="0" t="n">
        <f aca="false">SUMPRODUCT('5N inverse'!$A$23:$Y$23,'5N mesh'!$B$37:$Z$37,$E218:$AC218)+'5N inverse'!$A$23*$C219/Setup!$B$17+INDEX('5N inverse'!$A$23:$Y$23,1,'5N mesh'!$B$7+1)*Setup!$B$22</f>
        <v>0</v>
      </c>
      <c r="Z219" s="0" t="n">
        <f aca="false">SUMPRODUCT('5N inverse'!$A$24:$Y$24,'5N mesh'!$B$37:$Z$37,$E218:$AC218)+'5N inverse'!$A$24*$C219/Setup!$B$17+INDEX('5N inverse'!$A$24:$Y$24,1,'5N mesh'!$B$7+1)*Setup!$B$22</f>
        <v>0</v>
      </c>
      <c r="AA219" s="0" t="n">
        <f aca="false">SUMPRODUCT('5N inverse'!$A$25:$Y$25,'5N mesh'!$B$37:$Z$37,$E218:$AC218)+'5N inverse'!$A$25*$C219/Setup!$B$17+INDEX('5N inverse'!$A$25:$Y$25,1,'5N mesh'!$B$7+1)*Setup!$B$22</f>
        <v>0</v>
      </c>
      <c r="AB219" s="0" t="n">
        <f aca="false">SUMPRODUCT('5N inverse'!$A$26:$Y$26,'5N mesh'!$B$37:$Z$37,$E218:$AC218)+'5N inverse'!$A$26*$C219/Setup!$B$17+INDEX('5N inverse'!$A$26:$Y$26,1,'5N mesh'!$B$7+1)*Setup!$B$22</f>
        <v>0</v>
      </c>
      <c r="AC219" s="0" t="n">
        <f aca="false">SUMPRODUCT('5N inverse'!$A$27:$Y$27,'5N mesh'!$B$37:$Z$37,$E218:$AC218)+'5N inverse'!$A$27*$C219/Setup!$B$17+INDEX('5N inverse'!$A$27:$Y$27,1,'5N mesh'!$B$7+1)*Setup!$B$22</f>
        <v>0</v>
      </c>
    </row>
    <row r="220" customFormat="false" ht="15" hidden="false" customHeight="false" outlineLevel="0" collapsed="false">
      <c r="A220" s="0" t="n">
        <v>215</v>
      </c>
      <c r="B220" s="0" t="n">
        <f aca="false">A220*Setup!$B$11/3600</f>
        <v>17.9166666666667</v>
      </c>
      <c r="C220" s="0" t="n">
        <f aca="false">Setup!$B$7+Setup!$B$8*COS(2*PI()*(B220-Setup!$B$9)/24)</f>
        <v>27.50690702283</v>
      </c>
      <c r="D220" s="0" t="n">
        <f aca="false">(C220-E220)/Setup!$B$17</f>
        <v>19.3283314262423</v>
      </c>
      <c r="E220" s="0" t="n">
        <f aca="false">SUMPRODUCT('5N inverse'!$A$3:$Y$3,'5N mesh'!$B$37:$Z$37,$E219:$AC219)+'5N inverse'!$A$3*$C220/Setup!$B$17+INDEX('5N inverse'!$A$3:$Y$3,1,'5N mesh'!$B$7+1)*Setup!$B$22</f>
        <v>24.9942239374185</v>
      </c>
      <c r="F220" s="0" t="n">
        <f aca="false">SUMPRODUCT('5N inverse'!$A$4:$Y$4,'5N mesh'!$B$37:$Z$37,$E219:$AC219)+'5N inverse'!$A$4*$C220/Setup!$B$17+INDEX('5N inverse'!$A$4:$Y$4,1,'5N mesh'!$B$7+1)*Setup!$B$22</f>
        <v>23.3412438493504</v>
      </c>
      <c r="G220" s="0" t="n">
        <f aca="false">SUMPRODUCT('5N inverse'!$A$5:$Y$5,'5N mesh'!$B$37:$Z$37,$E219:$AC219)+'5N inverse'!$A$5*$C220/Setup!$B$17+INDEX('5N inverse'!$A$5:$Y$5,1,'5N mesh'!$B$7+1)*Setup!$B$22</f>
        <v>20.0352836732141</v>
      </c>
      <c r="H220" s="0" t="n">
        <f aca="false">SUMPRODUCT('5N inverse'!$A$6:$Y$6,'5N mesh'!$B$37:$Z$37,$E219:$AC219)+'5N inverse'!$A$6*$C220/Setup!$B$17+INDEX('5N inverse'!$A$6:$Y$6,1,'5N mesh'!$B$7+1)*Setup!$B$22</f>
        <v>16.7293234970778</v>
      </c>
      <c r="I220" s="0" t="n">
        <f aca="false">SUMPRODUCT('5N inverse'!$A$7:$Y$7,'5N mesh'!$B$37:$Z$37,$E219:$AC219)+'5N inverse'!$A$7*$C220/Setup!$B$17+INDEX('5N inverse'!$A$7:$Y$7,1,'5N mesh'!$B$7+1)*Setup!$B$22</f>
        <v>15.0763434090097</v>
      </c>
      <c r="J220" s="0" t="n">
        <f aca="false">SUMPRODUCT('5N inverse'!$A$8:$Y$8,'5N mesh'!$B$37:$Z$37,$E219:$AC219)+'5N inverse'!$A$8*$C220/Setup!$B$17+INDEX('5N inverse'!$A$8:$Y$8,1,'5N mesh'!$B$7+1)*Setup!$B$22</f>
        <v>0</v>
      </c>
      <c r="K220" s="0" t="n">
        <f aca="false">SUMPRODUCT('5N inverse'!$A$9:$Y$9,'5N mesh'!$B$37:$Z$37,$E219:$AC219)+'5N inverse'!$A$9*$C220/Setup!$B$17+INDEX('5N inverse'!$A$9:$Y$9,1,'5N mesh'!$B$7+1)*Setup!$B$22</f>
        <v>0</v>
      </c>
      <c r="L220" s="0" t="n">
        <f aca="false">SUMPRODUCT('5N inverse'!$A$10:$Y$10,'5N mesh'!$B$37:$Z$37,$E219:$AC219)+'5N inverse'!$A$10*$C220/Setup!$B$17+INDEX('5N inverse'!$A$10:$Y$10,1,'5N mesh'!$B$7+1)*Setup!$B$22</f>
        <v>0</v>
      </c>
      <c r="M220" s="0" t="n">
        <f aca="false">SUMPRODUCT('5N inverse'!$A$11:$Y$11,'5N mesh'!$B$37:$Z$37,$E219:$AC219)+'5N inverse'!$A$11*$C220/Setup!$B$17+INDEX('5N inverse'!$A$11:$Y$11,1,'5N mesh'!$B$7+1)*Setup!$B$22</f>
        <v>0</v>
      </c>
      <c r="N220" s="0" t="n">
        <f aca="false">SUMPRODUCT('5N inverse'!$A$12:$Y$12,'5N mesh'!$B$37:$Z$37,$E219:$AC219)+'5N inverse'!$A$12*$C220/Setup!$B$17+INDEX('5N inverse'!$A$12:$Y$12,1,'5N mesh'!$B$7+1)*Setup!$B$22</f>
        <v>0</v>
      </c>
      <c r="O220" s="0" t="n">
        <f aca="false">SUMPRODUCT('5N inverse'!$A$13:$Y$13,'5N mesh'!$B$37:$Z$37,$E219:$AC219)+'5N inverse'!$A$13*$C220/Setup!$B$17+INDEX('5N inverse'!$A$13:$Y$13,1,'5N mesh'!$B$7+1)*Setup!$B$22</f>
        <v>0</v>
      </c>
      <c r="P220" s="0" t="n">
        <f aca="false">SUMPRODUCT('5N inverse'!$A$14:$Y$14,'5N mesh'!$B$37:$Z$37,$E219:$AC219)+'5N inverse'!$A$14*$C220/Setup!$B$17+INDEX('5N inverse'!$A$14:$Y$14,1,'5N mesh'!$B$7+1)*Setup!$B$22</f>
        <v>0</v>
      </c>
      <c r="Q220" s="0" t="n">
        <f aca="false">SUMPRODUCT('5N inverse'!$A$15:$Y$15,'5N mesh'!$B$37:$Z$37,$E219:$AC219)+'5N inverse'!$A$15*$C220/Setup!$B$17+INDEX('5N inverse'!$A$15:$Y$15,1,'5N mesh'!$B$7+1)*Setup!$B$22</f>
        <v>0</v>
      </c>
      <c r="R220" s="0" t="n">
        <f aca="false">SUMPRODUCT('5N inverse'!$A$16:$Y$16,'5N mesh'!$B$37:$Z$37,$E219:$AC219)+'5N inverse'!$A$16*$C220/Setup!$B$17+INDEX('5N inverse'!$A$16:$Y$16,1,'5N mesh'!$B$7+1)*Setup!$B$22</f>
        <v>0</v>
      </c>
      <c r="S220" s="0" t="n">
        <f aca="false">SUMPRODUCT('5N inverse'!$A$17:$Y$17,'5N mesh'!$B$37:$Z$37,$E219:$AC219)+'5N inverse'!$A$17*$C220/Setup!$B$17+INDEX('5N inverse'!$A$17:$Y$17,1,'5N mesh'!$B$7+1)*Setup!$B$22</f>
        <v>0</v>
      </c>
      <c r="T220" s="0" t="n">
        <f aca="false">SUMPRODUCT('5N inverse'!$A$18:$Y$18,'5N mesh'!$B$37:$Z$37,$E219:$AC219)+'5N inverse'!$A$18*$C220/Setup!$B$17+INDEX('5N inverse'!$A$18:$Y$18,1,'5N mesh'!$B$7+1)*Setup!$B$22</f>
        <v>0</v>
      </c>
      <c r="U220" s="0" t="n">
        <f aca="false">SUMPRODUCT('5N inverse'!$A$19:$Y$19,'5N mesh'!$B$37:$Z$37,$E219:$AC219)+'5N inverse'!$A$19*$C220/Setup!$B$17+INDEX('5N inverse'!$A$19:$Y$19,1,'5N mesh'!$B$7+1)*Setup!$B$22</f>
        <v>0</v>
      </c>
      <c r="V220" s="0" t="n">
        <f aca="false">SUMPRODUCT('5N inverse'!$A$20:$Y$20,'5N mesh'!$B$37:$Z$37,$E219:$AC219)+'5N inverse'!$A$20*$C220/Setup!$B$17+INDEX('5N inverse'!$A$20:$Y$20,1,'5N mesh'!$B$7+1)*Setup!$B$22</f>
        <v>0</v>
      </c>
      <c r="W220" s="0" t="n">
        <f aca="false">SUMPRODUCT('5N inverse'!$A$21:$Y$21,'5N mesh'!$B$37:$Z$37,$E219:$AC219)+'5N inverse'!$A$21*$C220/Setup!$B$17+INDEX('5N inverse'!$A$21:$Y$21,1,'5N mesh'!$B$7+1)*Setup!$B$22</f>
        <v>0</v>
      </c>
      <c r="X220" s="0" t="n">
        <f aca="false">SUMPRODUCT('5N inverse'!$A$22:$Y$22,'5N mesh'!$B$37:$Z$37,$E219:$AC219)+'5N inverse'!$A$22*$C220/Setup!$B$17+INDEX('5N inverse'!$A$22:$Y$22,1,'5N mesh'!$B$7+1)*Setup!$B$22</f>
        <v>0</v>
      </c>
      <c r="Y220" s="0" t="n">
        <f aca="false">SUMPRODUCT('5N inverse'!$A$23:$Y$23,'5N mesh'!$B$37:$Z$37,$E219:$AC219)+'5N inverse'!$A$23*$C220/Setup!$B$17+INDEX('5N inverse'!$A$23:$Y$23,1,'5N mesh'!$B$7+1)*Setup!$B$22</f>
        <v>0</v>
      </c>
      <c r="Z220" s="0" t="n">
        <f aca="false">SUMPRODUCT('5N inverse'!$A$24:$Y$24,'5N mesh'!$B$37:$Z$37,$E219:$AC219)+'5N inverse'!$A$24*$C220/Setup!$B$17+INDEX('5N inverse'!$A$24:$Y$24,1,'5N mesh'!$B$7+1)*Setup!$B$22</f>
        <v>0</v>
      </c>
      <c r="AA220" s="0" t="n">
        <f aca="false">SUMPRODUCT('5N inverse'!$A$25:$Y$25,'5N mesh'!$B$37:$Z$37,$E219:$AC219)+'5N inverse'!$A$25*$C220/Setup!$B$17+INDEX('5N inverse'!$A$25:$Y$25,1,'5N mesh'!$B$7+1)*Setup!$B$22</f>
        <v>0</v>
      </c>
      <c r="AB220" s="0" t="n">
        <f aca="false">SUMPRODUCT('5N inverse'!$A$26:$Y$26,'5N mesh'!$B$37:$Z$37,$E219:$AC219)+'5N inverse'!$A$26*$C220/Setup!$B$17+INDEX('5N inverse'!$A$26:$Y$26,1,'5N mesh'!$B$7+1)*Setup!$B$22</f>
        <v>0</v>
      </c>
      <c r="AC220" s="0" t="n">
        <f aca="false">SUMPRODUCT('5N inverse'!$A$27:$Y$27,'5N mesh'!$B$37:$Z$37,$E219:$AC219)+'5N inverse'!$A$27*$C220/Setup!$B$17+INDEX('5N inverse'!$A$27:$Y$27,1,'5N mesh'!$B$7+1)*Setup!$B$22</f>
        <v>0</v>
      </c>
    </row>
    <row r="221" customFormat="false" ht="15" hidden="false" customHeight="false" outlineLevel="0" collapsed="false">
      <c r="A221" s="0" t="n">
        <v>216</v>
      </c>
      <c r="B221" s="0" t="n">
        <f aca="false">A221*Setup!$B$11/3600</f>
        <v>18</v>
      </c>
      <c r="C221" s="0" t="n">
        <f aca="false">Setup!$B$7+Setup!$B$8*COS(2*PI()*(B221-Setup!$B$9)/24)</f>
        <v>27.4641016151378</v>
      </c>
      <c r="D221" s="0" t="n">
        <f aca="false">(C221-E221)/Setup!$B$17</f>
        <v>18.7808198021038</v>
      </c>
      <c r="E221" s="0" t="n">
        <f aca="false">SUMPRODUCT('5N inverse'!$A$3:$Y$3,'5N mesh'!$B$37:$Z$37,$E220:$AC220)+'5N inverse'!$A$3*$C221/Setup!$B$17+INDEX('5N inverse'!$A$3:$Y$3,1,'5N mesh'!$B$7+1)*Setup!$B$22</f>
        <v>25.0225950408643</v>
      </c>
      <c r="F221" s="0" t="n">
        <f aca="false">SUMPRODUCT('5N inverse'!$A$4:$Y$4,'5N mesh'!$B$37:$Z$37,$E220:$AC220)+'5N inverse'!$A$4*$C221/Setup!$B$17+INDEX('5N inverse'!$A$4:$Y$4,1,'5N mesh'!$B$7+1)*Setup!$B$22</f>
        <v>23.364947150867</v>
      </c>
      <c r="G221" s="0" t="n">
        <f aca="false">SUMPRODUCT('5N inverse'!$A$5:$Y$5,'5N mesh'!$B$37:$Z$37,$E220:$AC220)+'5N inverse'!$A$5*$C221/Setup!$B$17+INDEX('5N inverse'!$A$5:$Y$5,1,'5N mesh'!$B$7+1)*Setup!$B$22</f>
        <v>20.0496513708725</v>
      </c>
      <c r="H221" s="0" t="n">
        <f aca="false">SUMPRODUCT('5N inverse'!$A$6:$Y$6,'5N mesh'!$B$37:$Z$37,$E220:$AC220)+'5N inverse'!$A$6*$C221/Setup!$B$17+INDEX('5N inverse'!$A$6:$Y$6,1,'5N mesh'!$B$7+1)*Setup!$B$22</f>
        <v>16.7343555908781</v>
      </c>
      <c r="I221" s="0" t="n">
        <f aca="false">SUMPRODUCT('5N inverse'!$A$7:$Y$7,'5N mesh'!$B$37:$Z$37,$E220:$AC220)+'5N inverse'!$A$7*$C221/Setup!$B$17+INDEX('5N inverse'!$A$7:$Y$7,1,'5N mesh'!$B$7+1)*Setup!$B$22</f>
        <v>15.0767077008808</v>
      </c>
      <c r="J221" s="0" t="n">
        <f aca="false">SUMPRODUCT('5N inverse'!$A$8:$Y$8,'5N mesh'!$B$37:$Z$37,$E220:$AC220)+'5N inverse'!$A$8*$C221/Setup!$B$17+INDEX('5N inverse'!$A$8:$Y$8,1,'5N mesh'!$B$7+1)*Setup!$B$22</f>
        <v>0</v>
      </c>
      <c r="K221" s="0" t="n">
        <f aca="false">SUMPRODUCT('5N inverse'!$A$9:$Y$9,'5N mesh'!$B$37:$Z$37,$E220:$AC220)+'5N inverse'!$A$9*$C221/Setup!$B$17+INDEX('5N inverse'!$A$9:$Y$9,1,'5N mesh'!$B$7+1)*Setup!$B$22</f>
        <v>0</v>
      </c>
      <c r="L221" s="0" t="n">
        <f aca="false">SUMPRODUCT('5N inverse'!$A$10:$Y$10,'5N mesh'!$B$37:$Z$37,$E220:$AC220)+'5N inverse'!$A$10*$C221/Setup!$B$17+INDEX('5N inverse'!$A$10:$Y$10,1,'5N mesh'!$B$7+1)*Setup!$B$22</f>
        <v>0</v>
      </c>
      <c r="M221" s="0" t="n">
        <f aca="false">SUMPRODUCT('5N inverse'!$A$11:$Y$11,'5N mesh'!$B$37:$Z$37,$E220:$AC220)+'5N inverse'!$A$11*$C221/Setup!$B$17+INDEX('5N inverse'!$A$11:$Y$11,1,'5N mesh'!$B$7+1)*Setup!$B$22</f>
        <v>0</v>
      </c>
      <c r="N221" s="0" t="n">
        <f aca="false">SUMPRODUCT('5N inverse'!$A$12:$Y$12,'5N mesh'!$B$37:$Z$37,$E220:$AC220)+'5N inverse'!$A$12*$C221/Setup!$B$17+INDEX('5N inverse'!$A$12:$Y$12,1,'5N mesh'!$B$7+1)*Setup!$B$22</f>
        <v>0</v>
      </c>
      <c r="O221" s="0" t="n">
        <f aca="false">SUMPRODUCT('5N inverse'!$A$13:$Y$13,'5N mesh'!$B$37:$Z$37,$E220:$AC220)+'5N inverse'!$A$13*$C221/Setup!$B$17+INDEX('5N inverse'!$A$13:$Y$13,1,'5N mesh'!$B$7+1)*Setup!$B$22</f>
        <v>0</v>
      </c>
      <c r="P221" s="0" t="n">
        <f aca="false">SUMPRODUCT('5N inverse'!$A$14:$Y$14,'5N mesh'!$B$37:$Z$37,$E220:$AC220)+'5N inverse'!$A$14*$C221/Setup!$B$17+INDEX('5N inverse'!$A$14:$Y$14,1,'5N mesh'!$B$7+1)*Setup!$B$22</f>
        <v>0</v>
      </c>
      <c r="Q221" s="0" t="n">
        <f aca="false">SUMPRODUCT('5N inverse'!$A$15:$Y$15,'5N mesh'!$B$37:$Z$37,$E220:$AC220)+'5N inverse'!$A$15*$C221/Setup!$B$17+INDEX('5N inverse'!$A$15:$Y$15,1,'5N mesh'!$B$7+1)*Setup!$B$22</f>
        <v>0</v>
      </c>
      <c r="R221" s="0" t="n">
        <f aca="false">SUMPRODUCT('5N inverse'!$A$16:$Y$16,'5N mesh'!$B$37:$Z$37,$E220:$AC220)+'5N inverse'!$A$16*$C221/Setup!$B$17+INDEX('5N inverse'!$A$16:$Y$16,1,'5N mesh'!$B$7+1)*Setup!$B$22</f>
        <v>0</v>
      </c>
      <c r="S221" s="0" t="n">
        <f aca="false">SUMPRODUCT('5N inverse'!$A$17:$Y$17,'5N mesh'!$B$37:$Z$37,$E220:$AC220)+'5N inverse'!$A$17*$C221/Setup!$B$17+INDEX('5N inverse'!$A$17:$Y$17,1,'5N mesh'!$B$7+1)*Setup!$B$22</f>
        <v>0</v>
      </c>
      <c r="T221" s="0" t="n">
        <f aca="false">SUMPRODUCT('5N inverse'!$A$18:$Y$18,'5N mesh'!$B$37:$Z$37,$E220:$AC220)+'5N inverse'!$A$18*$C221/Setup!$B$17+INDEX('5N inverse'!$A$18:$Y$18,1,'5N mesh'!$B$7+1)*Setup!$B$22</f>
        <v>0</v>
      </c>
      <c r="U221" s="0" t="n">
        <f aca="false">SUMPRODUCT('5N inverse'!$A$19:$Y$19,'5N mesh'!$B$37:$Z$37,$E220:$AC220)+'5N inverse'!$A$19*$C221/Setup!$B$17+INDEX('5N inverse'!$A$19:$Y$19,1,'5N mesh'!$B$7+1)*Setup!$B$22</f>
        <v>0</v>
      </c>
      <c r="V221" s="0" t="n">
        <f aca="false">SUMPRODUCT('5N inverse'!$A$20:$Y$20,'5N mesh'!$B$37:$Z$37,$E220:$AC220)+'5N inverse'!$A$20*$C221/Setup!$B$17+INDEX('5N inverse'!$A$20:$Y$20,1,'5N mesh'!$B$7+1)*Setup!$B$22</f>
        <v>0</v>
      </c>
      <c r="W221" s="0" t="n">
        <f aca="false">SUMPRODUCT('5N inverse'!$A$21:$Y$21,'5N mesh'!$B$37:$Z$37,$E220:$AC220)+'5N inverse'!$A$21*$C221/Setup!$B$17+INDEX('5N inverse'!$A$21:$Y$21,1,'5N mesh'!$B$7+1)*Setup!$B$22</f>
        <v>0</v>
      </c>
      <c r="X221" s="0" t="n">
        <f aca="false">SUMPRODUCT('5N inverse'!$A$22:$Y$22,'5N mesh'!$B$37:$Z$37,$E220:$AC220)+'5N inverse'!$A$22*$C221/Setup!$B$17+INDEX('5N inverse'!$A$22:$Y$22,1,'5N mesh'!$B$7+1)*Setup!$B$22</f>
        <v>0</v>
      </c>
      <c r="Y221" s="0" t="n">
        <f aca="false">SUMPRODUCT('5N inverse'!$A$23:$Y$23,'5N mesh'!$B$37:$Z$37,$E220:$AC220)+'5N inverse'!$A$23*$C221/Setup!$B$17+INDEX('5N inverse'!$A$23:$Y$23,1,'5N mesh'!$B$7+1)*Setup!$B$22</f>
        <v>0</v>
      </c>
      <c r="Z221" s="0" t="n">
        <f aca="false">SUMPRODUCT('5N inverse'!$A$24:$Y$24,'5N mesh'!$B$37:$Z$37,$E220:$AC220)+'5N inverse'!$A$24*$C221/Setup!$B$17+INDEX('5N inverse'!$A$24:$Y$24,1,'5N mesh'!$B$7+1)*Setup!$B$22</f>
        <v>0</v>
      </c>
      <c r="AA221" s="0" t="n">
        <f aca="false">SUMPRODUCT('5N inverse'!$A$25:$Y$25,'5N mesh'!$B$37:$Z$37,$E220:$AC220)+'5N inverse'!$A$25*$C221/Setup!$B$17+INDEX('5N inverse'!$A$25:$Y$25,1,'5N mesh'!$B$7+1)*Setup!$B$22</f>
        <v>0</v>
      </c>
      <c r="AB221" s="0" t="n">
        <f aca="false">SUMPRODUCT('5N inverse'!$A$26:$Y$26,'5N mesh'!$B$37:$Z$37,$E220:$AC220)+'5N inverse'!$A$26*$C221/Setup!$B$17+INDEX('5N inverse'!$A$26:$Y$26,1,'5N mesh'!$B$7+1)*Setup!$B$22</f>
        <v>0</v>
      </c>
      <c r="AC221" s="0" t="n">
        <f aca="false">SUMPRODUCT('5N inverse'!$A$27:$Y$27,'5N mesh'!$B$37:$Z$37,$E220:$AC220)+'5N inverse'!$A$27*$C221/Setup!$B$17+INDEX('5N inverse'!$A$27:$Y$27,1,'5N mesh'!$B$7+1)*Setup!$B$22</f>
        <v>0</v>
      </c>
    </row>
    <row r="222" customFormat="false" ht="15" hidden="false" customHeight="false" outlineLevel="0" collapsed="false">
      <c r="A222" s="0" t="n">
        <v>217</v>
      </c>
      <c r="B222" s="0" t="n">
        <f aca="false">A222*Setup!$B$11/3600</f>
        <v>18.0833333333333</v>
      </c>
      <c r="C222" s="0" t="n">
        <f aca="false">Setup!$B$7+Setup!$B$8*COS(2*PI()*(B222-Setup!$B$9)/24)</f>
        <v>27.4196474826918</v>
      </c>
      <c r="D222" s="0" t="n">
        <f aca="false">(C222-E222)/Setup!$B$17</f>
        <v>18.2279487176625</v>
      </c>
      <c r="E222" s="0" t="n">
        <f aca="false">SUMPRODUCT('5N inverse'!$A$3:$Y$3,'5N mesh'!$B$37:$Z$37,$E221:$AC221)+'5N inverse'!$A$3*$C222/Setup!$B$17+INDEX('5N inverse'!$A$3:$Y$3,1,'5N mesh'!$B$7+1)*Setup!$B$22</f>
        <v>25.0500141493957</v>
      </c>
      <c r="F222" s="0" t="n">
        <f aca="false">SUMPRODUCT('5N inverse'!$A$4:$Y$4,'5N mesh'!$B$37:$Z$37,$E221:$AC221)+'5N inverse'!$A$4*$C222/Setup!$B$17+INDEX('5N inverse'!$A$4:$Y$4,1,'5N mesh'!$B$7+1)*Setup!$B$22</f>
        <v>23.3878562221568</v>
      </c>
      <c r="G222" s="0" t="n">
        <f aca="false">SUMPRODUCT('5N inverse'!$A$5:$Y$5,'5N mesh'!$B$37:$Z$37,$E221:$AC221)+'5N inverse'!$A$5*$C222/Setup!$B$17+INDEX('5N inverse'!$A$5:$Y$5,1,'5N mesh'!$B$7+1)*Setup!$B$22</f>
        <v>20.0635403676791</v>
      </c>
      <c r="H222" s="0" t="n">
        <f aca="false">SUMPRODUCT('5N inverse'!$A$6:$Y$6,'5N mesh'!$B$37:$Z$37,$E221:$AC221)+'5N inverse'!$A$6*$C222/Setup!$B$17+INDEX('5N inverse'!$A$6:$Y$6,1,'5N mesh'!$B$7+1)*Setup!$B$22</f>
        <v>16.7392245132014</v>
      </c>
      <c r="I222" s="0" t="n">
        <f aca="false">SUMPRODUCT('5N inverse'!$A$7:$Y$7,'5N mesh'!$B$37:$Z$37,$E221:$AC221)+'5N inverse'!$A$7*$C222/Setup!$B$17+INDEX('5N inverse'!$A$7:$Y$7,1,'5N mesh'!$B$7+1)*Setup!$B$22</f>
        <v>15.0770665859625</v>
      </c>
      <c r="J222" s="0" t="n">
        <f aca="false">SUMPRODUCT('5N inverse'!$A$8:$Y$8,'5N mesh'!$B$37:$Z$37,$E221:$AC221)+'5N inverse'!$A$8*$C222/Setup!$B$17+INDEX('5N inverse'!$A$8:$Y$8,1,'5N mesh'!$B$7+1)*Setup!$B$22</f>
        <v>0</v>
      </c>
      <c r="K222" s="0" t="n">
        <f aca="false">SUMPRODUCT('5N inverse'!$A$9:$Y$9,'5N mesh'!$B$37:$Z$37,$E221:$AC221)+'5N inverse'!$A$9*$C222/Setup!$B$17+INDEX('5N inverse'!$A$9:$Y$9,1,'5N mesh'!$B$7+1)*Setup!$B$22</f>
        <v>0</v>
      </c>
      <c r="L222" s="0" t="n">
        <f aca="false">SUMPRODUCT('5N inverse'!$A$10:$Y$10,'5N mesh'!$B$37:$Z$37,$E221:$AC221)+'5N inverse'!$A$10*$C222/Setup!$B$17+INDEX('5N inverse'!$A$10:$Y$10,1,'5N mesh'!$B$7+1)*Setup!$B$22</f>
        <v>0</v>
      </c>
      <c r="M222" s="0" t="n">
        <f aca="false">SUMPRODUCT('5N inverse'!$A$11:$Y$11,'5N mesh'!$B$37:$Z$37,$E221:$AC221)+'5N inverse'!$A$11*$C222/Setup!$B$17+INDEX('5N inverse'!$A$11:$Y$11,1,'5N mesh'!$B$7+1)*Setup!$B$22</f>
        <v>0</v>
      </c>
      <c r="N222" s="0" t="n">
        <f aca="false">SUMPRODUCT('5N inverse'!$A$12:$Y$12,'5N mesh'!$B$37:$Z$37,$E221:$AC221)+'5N inverse'!$A$12*$C222/Setup!$B$17+INDEX('5N inverse'!$A$12:$Y$12,1,'5N mesh'!$B$7+1)*Setup!$B$22</f>
        <v>0</v>
      </c>
      <c r="O222" s="0" t="n">
        <f aca="false">SUMPRODUCT('5N inverse'!$A$13:$Y$13,'5N mesh'!$B$37:$Z$37,$E221:$AC221)+'5N inverse'!$A$13*$C222/Setup!$B$17+INDEX('5N inverse'!$A$13:$Y$13,1,'5N mesh'!$B$7+1)*Setup!$B$22</f>
        <v>0</v>
      </c>
      <c r="P222" s="0" t="n">
        <f aca="false">SUMPRODUCT('5N inverse'!$A$14:$Y$14,'5N mesh'!$B$37:$Z$37,$E221:$AC221)+'5N inverse'!$A$14*$C222/Setup!$B$17+INDEX('5N inverse'!$A$14:$Y$14,1,'5N mesh'!$B$7+1)*Setup!$B$22</f>
        <v>0</v>
      </c>
      <c r="Q222" s="0" t="n">
        <f aca="false">SUMPRODUCT('5N inverse'!$A$15:$Y$15,'5N mesh'!$B$37:$Z$37,$E221:$AC221)+'5N inverse'!$A$15*$C222/Setup!$B$17+INDEX('5N inverse'!$A$15:$Y$15,1,'5N mesh'!$B$7+1)*Setup!$B$22</f>
        <v>0</v>
      </c>
      <c r="R222" s="0" t="n">
        <f aca="false">SUMPRODUCT('5N inverse'!$A$16:$Y$16,'5N mesh'!$B$37:$Z$37,$E221:$AC221)+'5N inverse'!$A$16*$C222/Setup!$B$17+INDEX('5N inverse'!$A$16:$Y$16,1,'5N mesh'!$B$7+1)*Setup!$B$22</f>
        <v>0</v>
      </c>
      <c r="S222" s="0" t="n">
        <f aca="false">SUMPRODUCT('5N inverse'!$A$17:$Y$17,'5N mesh'!$B$37:$Z$37,$E221:$AC221)+'5N inverse'!$A$17*$C222/Setup!$B$17+INDEX('5N inverse'!$A$17:$Y$17,1,'5N mesh'!$B$7+1)*Setup!$B$22</f>
        <v>0</v>
      </c>
      <c r="T222" s="0" t="n">
        <f aca="false">SUMPRODUCT('5N inverse'!$A$18:$Y$18,'5N mesh'!$B$37:$Z$37,$E221:$AC221)+'5N inverse'!$A$18*$C222/Setup!$B$17+INDEX('5N inverse'!$A$18:$Y$18,1,'5N mesh'!$B$7+1)*Setup!$B$22</f>
        <v>0</v>
      </c>
      <c r="U222" s="0" t="n">
        <f aca="false">SUMPRODUCT('5N inverse'!$A$19:$Y$19,'5N mesh'!$B$37:$Z$37,$E221:$AC221)+'5N inverse'!$A$19*$C222/Setup!$B$17+INDEX('5N inverse'!$A$19:$Y$19,1,'5N mesh'!$B$7+1)*Setup!$B$22</f>
        <v>0</v>
      </c>
      <c r="V222" s="0" t="n">
        <f aca="false">SUMPRODUCT('5N inverse'!$A$20:$Y$20,'5N mesh'!$B$37:$Z$37,$E221:$AC221)+'5N inverse'!$A$20*$C222/Setup!$B$17+INDEX('5N inverse'!$A$20:$Y$20,1,'5N mesh'!$B$7+1)*Setup!$B$22</f>
        <v>0</v>
      </c>
      <c r="W222" s="0" t="n">
        <f aca="false">SUMPRODUCT('5N inverse'!$A$21:$Y$21,'5N mesh'!$B$37:$Z$37,$E221:$AC221)+'5N inverse'!$A$21*$C222/Setup!$B$17+INDEX('5N inverse'!$A$21:$Y$21,1,'5N mesh'!$B$7+1)*Setup!$B$22</f>
        <v>0</v>
      </c>
      <c r="X222" s="0" t="n">
        <f aca="false">SUMPRODUCT('5N inverse'!$A$22:$Y$22,'5N mesh'!$B$37:$Z$37,$E221:$AC221)+'5N inverse'!$A$22*$C222/Setup!$B$17+INDEX('5N inverse'!$A$22:$Y$22,1,'5N mesh'!$B$7+1)*Setup!$B$22</f>
        <v>0</v>
      </c>
      <c r="Y222" s="0" t="n">
        <f aca="false">SUMPRODUCT('5N inverse'!$A$23:$Y$23,'5N mesh'!$B$37:$Z$37,$E221:$AC221)+'5N inverse'!$A$23*$C222/Setup!$B$17+INDEX('5N inverse'!$A$23:$Y$23,1,'5N mesh'!$B$7+1)*Setup!$B$22</f>
        <v>0</v>
      </c>
      <c r="Z222" s="0" t="n">
        <f aca="false">SUMPRODUCT('5N inverse'!$A$24:$Y$24,'5N mesh'!$B$37:$Z$37,$E221:$AC221)+'5N inverse'!$A$24*$C222/Setup!$B$17+INDEX('5N inverse'!$A$24:$Y$24,1,'5N mesh'!$B$7+1)*Setup!$B$22</f>
        <v>0</v>
      </c>
      <c r="AA222" s="0" t="n">
        <f aca="false">SUMPRODUCT('5N inverse'!$A$25:$Y$25,'5N mesh'!$B$37:$Z$37,$E221:$AC221)+'5N inverse'!$A$25*$C222/Setup!$B$17+INDEX('5N inverse'!$A$25:$Y$25,1,'5N mesh'!$B$7+1)*Setup!$B$22</f>
        <v>0</v>
      </c>
      <c r="AB222" s="0" t="n">
        <f aca="false">SUMPRODUCT('5N inverse'!$A$26:$Y$26,'5N mesh'!$B$37:$Z$37,$E221:$AC221)+'5N inverse'!$A$26*$C222/Setup!$B$17+INDEX('5N inverse'!$A$26:$Y$26,1,'5N mesh'!$B$7+1)*Setup!$B$22</f>
        <v>0</v>
      </c>
      <c r="AC222" s="0" t="n">
        <f aca="false">SUMPRODUCT('5N inverse'!$A$27:$Y$27,'5N mesh'!$B$37:$Z$37,$E221:$AC221)+'5N inverse'!$A$27*$C222/Setup!$B$17+INDEX('5N inverse'!$A$27:$Y$27,1,'5N mesh'!$B$7+1)*Setup!$B$22</f>
        <v>0</v>
      </c>
    </row>
    <row r="223" customFormat="false" ht="15" hidden="false" customHeight="false" outlineLevel="0" collapsed="false">
      <c r="A223" s="0" t="n">
        <v>218</v>
      </c>
      <c r="B223" s="0" t="n">
        <f aca="false">A223*Setup!$B$11/3600</f>
        <v>18.1666666666667</v>
      </c>
      <c r="C223" s="0" t="n">
        <f aca="false">Setup!$B$7+Setup!$B$8*COS(2*PI()*(B223-Setup!$B$9)/24)</f>
        <v>27.3735657832515</v>
      </c>
      <c r="D223" s="0" t="n">
        <f aca="false">(C223-E223)/Setup!$B$17</f>
        <v>17.6699455142568</v>
      </c>
      <c r="E223" s="0" t="n">
        <f aca="false">SUMPRODUCT('5N inverse'!$A$3:$Y$3,'5N mesh'!$B$37:$Z$37,$E222:$AC222)+'5N inverse'!$A$3*$C223/Setup!$B$17+INDEX('5N inverse'!$A$3:$Y$3,1,'5N mesh'!$B$7+1)*Setup!$B$22</f>
        <v>25.0764728663982</v>
      </c>
      <c r="F223" s="0" t="n">
        <f aca="false">SUMPRODUCT('5N inverse'!$A$4:$Y$4,'5N mesh'!$B$37:$Z$37,$E222:$AC222)+'5N inverse'!$A$4*$C223/Setup!$B$17+INDEX('5N inverse'!$A$4:$Y$4,1,'5N mesh'!$B$7+1)*Setup!$B$22</f>
        <v>23.4099640471183</v>
      </c>
      <c r="G223" s="0" t="n">
        <f aca="false">SUMPRODUCT('5N inverse'!$A$5:$Y$5,'5N mesh'!$B$37:$Z$37,$E222:$AC222)+'5N inverse'!$A$5*$C223/Setup!$B$17+INDEX('5N inverse'!$A$5:$Y$5,1,'5N mesh'!$B$7+1)*Setup!$B$22</f>
        <v>20.0769464085586</v>
      </c>
      <c r="H223" s="0" t="n">
        <f aca="false">SUMPRODUCT('5N inverse'!$A$6:$Y$6,'5N mesh'!$B$37:$Z$37,$E222:$AC222)+'5N inverse'!$A$6*$C223/Setup!$B$17+INDEX('5N inverse'!$A$6:$Y$6,1,'5N mesh'!$B$7+1)*Setup!$B$22</f>
        <v>16.7439287699989</v>
      </c>
      <c r="I223" s="0" t="n">
        <f aca="false">SUMPRODUCT('5N inverse'!$A$7:$Y$7,'5N mesh'!$B$37:$Z$37,$E222:$AC222)+'5N inverse'!$A$7*$C223/Setup!$B$17+INDEX('5N inverse'!$A$7:$Y$7,1,'5N mesh'!$B$7+1)*Setup!$B$22</f>
        <v>15.0774199507191</v>
      </c>
      <c r="J223" s="0" t="n">
        <f aca="false">SUMPRODUCT('5N inverse'!$A$8:$Y$8,'5N mesh'!$B$37:$Z$37,$E222:$AC222)+'5N inverse'!$A$8*$C223/Setup!$B$17+INDEX('5N inverse'!$A$8:$Y$8,1,'5N mesh'!$B$7+1)*Setup!$B$22</f>
        <v>0</v>
      </c>
      <c r="K223" s="0" t="n">
        <f aca="false">SUMPRODUCT('5N inverse'!$A$9:$Y$9,'5N mesh'!$B$37:$Z$37,$E222:$AC222)+'5N inverse'!$A$9*$C223/Setup!$B$17+INDEX('5N inverse'!$A$9:$Y$9,1,'5N mesh'!$B$7+1)*Setup!$B$22</f>
        <v>0</v>
      </c>
      <c r="L223" s="0" t="n">
        <f aca="false">SUMPRODUCT('5N inverse'!$A$10:$Y$10,'5N mesh'!$B$37:$Z$37,$E222:$AC222)+'5N inverse'!$A$10*$C223/Setup!$B$17+INDEX('5N inverse'!$A$10:$Y$10,1,'5N mesh'!$B$7+1)*Setup!$B$22</f>
        <v>0</v>
      </c>
      <c r="M223" s="0" t="n">
        <f aca="false">SUMPRODUCT('5N inverse'!$A$11:$Y$11,'5N mesh'!$B$37:$Z$37,$E222:$AC222)+'5N inverse'!$A$11*$C223/Setup!$B$17+INDEX('5N inverse'!$A$11:$Y$11,1,'5N mesh'!$B$7+1)*Setup!$B$22</f>
        <v>0</v>
      </c>
      <c r="N223" s="0" t="n">
        <f aca="false">SUMPRODUCT('5N inverse'!$A$12:$Y$12,'5N mesh'!$B$37:$Z$37,$E222:$AC222)+'5N inverse'!$A$12*$C223/Setup!$B$17+INDEX('5N inverse'!$A$12:$Y$12,1,'5N mesh'!$B$7+1)*Setup!$B$22</f>
        <v>0</v>
      </c>
      <c r="O223" s="0" t="n">
        <f aca="false">SUMPRODUCT('5N inverse'!$A$13:$Y$13,'5N mesh'!$B$37:$Z$37,$E222:$AC222)+'5N inverse'!$A$13*$C223/Setup!$B$17+INDEX('5N inverse'!$A$13:$Y$13,1,'5N mesh'!$B$7+1)*Setup!$B$22</f>
        <v>0</v>
      </c>
      <c r="P223" s="0" t="n">
        <f aca="false">SUMPRODUCT('5N inverse'!$A$14:$Y$14,'5N mesh'!$B$37:$Z$37,$E222:$AC222)+'5N inverse'!$A$14*$C223/Setup!$B$17+INDEX('5N inverse'!$A$14:$Y$14,1,'5N mesh'!$B$7+1)*Setup!$B$22</f>
        <v>0</v>
      </c>
      <c r="Q223" s="0" t="n">
        <f aca="false">SUMPRODUCT('5N inverse'!$A$15:$Y$15,'5N mesh'!$B$37:$Z$37,$E222:$AC222)+'5N inverse'!$A$15*$C223/Setup!$B$17+INDEX('5N inverse'!$A$15:$Y$15,1,'5N mesh'!$B$7+1)*Setup!$B$22</f>
        <v>0</v>
      </c>
      <c r="R223" s="0" t="n">
        <f aca="false">SUMPRODUCT('5N inverse'!$A$16:$Y$16,'5N mesh'!$B$37:$Z$37,$E222:$AC222)+'5N inverse'!$A$16*$C223/Setup!$B$17+INDEX('5N inverse'!$A$16:$Y$16,1,'5N mesh'!$B$7+1)*Setup!$B$22</f>
        <v>0</v>
      </c>
      <c r="S223" s="0" t="n">
        <f aca="false">SUMPRODUCT('5N inverse'!$A$17:$Y$17,'5N mesh'!$B$37:$Z$37,$E222:$AC222)+'5N inverse'!$A$17*$C223/Setup!$B$17+INDEX('5N inverse'!$A$17:$Y$17,1,'5N mesh'!$B$7+1)*Setup!$B$22</f>
        <v>0</v>
      </c>
      <c r="T223" s="0" t="n">
        <f aca="false">SUMPRODUCT('5N inverse'!$A$18:$Y$18,'5N mesh'!$B$37:$Z$37,$E222:$AC222)+'5N inverse'!$A$18*$C223/Setup!$B$17+INDEX('5N inverse'!$A$18:$Y$18,1,'5N mesh'!$B$7+1)*Setup!$B$22</f>
        <v>0</v>
      </c>
      <c r="U223" s="0" t="n">
        <f aca="false">SUMPRODUCT('5N inverse'!$A$19:$Y$19,'5N mesh'!$B$37:$Z$37,$E222:$AC222)+'5N inverse'!$A$19*$C223/Setup!$B$17+INDEX('5N inverse'!$A$19:$Y$19,1,'5N mesh'!$B$7+1)*Setup!$B$22</f>
        <v>0</v>
      </c>
      <c r="V223" s="0" t="n">
        <f aca="false">SUMPRODUCT('5N inverse'!$A$20:$Y$20,'5N mesh'!$B$37:$Z$37,$E222:$AC222)+'5N inverse'!$A$20*$C223/Setup!$B$17+INDEX('5N inverse'!$A$20:$Y$20,1,'5N mesh'!$B$7+1)*Setup!$B$22</f>
        <v>0</v>
      </c>
      <c r="W223" s="0" t="n">
        <f aca="false">SUMPRODUCT('5N inverse'!$A$21:$Y$21,'5N mesh'!$B$37:$Z$37,$E222:$AC222)+'5N inverse'!$A$21*$C223/Setup!$B$17+INDEX('5N inverse'!$A$21:$Y$21,1,'5N mesh'!$B$7+1)*Setup!$B$22</f>
        <v>0</v>
      </c>
      <c r="X223" s="0" t="n">
        <f aca="false">SUMPRODUCT('5N inverse'!$A$22:$Y$22,'5N mesh'!$B$37:$Z$37,$E222:$AC222)+'5N inverse'!$A$22*$C223/Setup!$B$17+INDEX('5N inverse'!$A$22:$Y$22,1,'5N mesh'!$B$7+1)*Setup!$B$22</f>
        <v>0</v>
      </c>
      <c r="Y223" s="0" t="n">
        <f aca="false">SUMPRODUCT('5N inverse'!$A$23:$Y$23,'5N mesh'!$B$37:$Z$37,$E222:$AC222)+'5N inverse'!$A$23*$C223/Setup!$B$17+INDEX('5N inverse'!$A$23:$Y$23,1,'5N mesh'!$B$7+1)*Setup!$B$22</f>
        <v>0</v>
      </c>
      <c r="Z223" s="0" t="n">
        <f aca="false">SUMPRODUCT('5N inverse'!$A$24:$Y$24,'5N mesh'!$B$37:$Z$37,$E222:$AC222)+'5N inverse'!$A$24*$C223/Setup!$B$17+INDEX('5N inverse'!$A$24:$Y$24,1,'5N mesh'!$B$7+1)*Setup!$B$22</f>
        <v>0</v>
      </c>
      <c r="AA223" s="0" t="n">
        <f aca="false">SUMPRODUCT('5N inverse'!$A$25:$Y$25,'5N mesh'!$B$37:$Z$37,$E222:$AC222)+'5N inverse'!$A$25*$C223/Setup!$B$17+INDEX('5N inverse'!$A$25:$Y$25,1,'5N mesh'!$B$7+1)*Setup!$B$22</f>
        <v>0</v>
      </c>
      <c r="AB223" s="0" t="n">
        <f aca="false">SUMPRODUCT('5N inverse'!$A$26:$Y$26,'5N mesh'!$B$37:$Z$37,$E222:$AC222)+'5N inverse'!$A$26*$C223/Setup!$B$17+INDEX('5N inverse'!$A$26:$Y$26,1,'5N mesh'!$B$7+1)*Setup!$B$22</f>
        <v>0</v>
      </c>
      <c r="AC223" s="0" t="n">
        <f aca="false">SUMPRODUCT('5N inverse'!$A$27:$Y$27,'5N mesh'!$B$37:$Z$37,$E222:$AC222)+'5N inverse'!$A$27*$C223/Setup!$B$17+INDEX('5N inverse'!$A$27:$Y$27,1,'5N mesh'!$B$7+1)*Setup!$B$22</f>
        <v>0</v>
      </c>
    </row>
    <row r="224" customFormat="false" ht="15" hidden="false" customHeight="false" outlineLevel="0" collapsed="false">
      <c r="A224" s="0" t="n">
        <v>219</v>
      </c>
      <c r="B224" s="0" t="n">
        <f aca="false">A224*Setup!$B$11/3600</f>
        <v>18.25</v>
      </c>
      <c r="C224" s="0" t="n">
        <f aca="false">Setup!$B$7+Setup!$B$8*COS(2*PI()*(B224-Setup!$B$9)/24)</f>
        <v>27.3258784492102</v>
      </c>
      <c r="D224" s="0" t="n">
        <f aca="false">(C224-E224)/Setup!$B$17</f>
        <v>17.1070404515444</v>
      </c>
      <c r="E224" s="0" t="n">
        <f aca="false">SUMPRODUCT('5N inverse'!$A$3:$Y$3,'5N mesh'!$B$37:$Z$37,$E223:$AC223)+'5N inverse'!$A$3*$C224/Setup!$B$17+INDEX('5N inverse'!$A$3:$Y$3,1,'5N mesh'!$B$7+1)*Setup!$B$22</f>
        <v>25.1019631905094</v>
      </c>
      <c r="F224" s="0" t="n">
        <f aca="false">SUMPRODUCT('5N inverse'!$A$4:$Y$4,'5N mesh'!$B$37:$Z$37,$E223:$AC223)+'5N inverse'!$A$4*$C224/Setup!$B$17+INDEX('5N inverse'!$A$4:$Y$4,1,'5N mesh'!$B$7+1)*Setup!$B$22</f>
        <v>23.4312639393396</v>
      </c>
      <c r="G224" s="0" t="n">
        <f aca="false">SUMPRODUCT('5N inverse'!$A$5:$Y$5,'5N mesh'!$B$37:$Z$37,$E223:$AC223)+'5N inverse'!$A$5*$C224/Setup!$B$17+INDEX('5N inverse'!$A$5:$Y$5,1,'5N mesh'!$B$7+1)*Setup!$B$22</f>
        <v>20.0898654369998</v>
      </c>
      <c r="H224" s="0" t="n">
        <f aca="false">SUMPRODUCT('5N inverse'!$A$6:$Y$6,'5N mesh'!$B$37:$Z$37,$E223:$AC223)+'5N inverse'!$A$6*$C224/Setup!$B$17+INDEX('5N inverse'!$A$6:$Y$6,1,'5N mesh'!$B$7+1)*Setup!$B$22</f>
        <v>16.7484669346601</v>
      </c>
      <c r="I224" s="0" t="n">
        <f aca="false">SUMPRODUCT('5N inverse'!$A$7:$Y$7,'5N mesh'!$B$37:$Z$37,$E223:$AC223)+'5N inverse'!$A$7*$C224/Setup!$B$17+INDEX('5N inverse'!$A$7:$Y$7,1,'5N mesh'!$B$7+1)*Setup!$B$22</f>
        <v>15.0777676834902</v>
      </c>
      <c r="J224" s="0" t="n">
        <f aca="false">SUMPRODUCT('5N inverse'!$A$8:$Y$8,'5N mesh'!$B$37:$Z$37,$E223:$AC223)+'5N inverse'!$A$8*$C224/Setup!$B$17+INDEX('5N inverse'!$A$8:$Y$8,1,'5N mesh'!$B$7+1)*Setup!$B$22</f>
        <v>0</v>
      </c>
      <c r="K224" s="0" t="n">
        <f aca="false">SUMPRODUCT('5N inverse'!$A$9:$Y$9,'5N mesh'!$B$37:$Z$37,$E223:$AC223)+'5N inverse'!$A$9*$C224/Setup!$B$17+INDEX('5N inverse'!$A$9:$Y$9,1,'5N mesh'!$B$7+1)*Setup!$B$22</f>
        <v>0</v>
      </c>
      <c r="L224" s="0" t="n">
        <f aca="false">SUMPRODUCT('5N inverse'!$A$10:$Y$10,'5N mesh'!$B$37:$Z$37,$E223:$AC223)+'5N inverse'!$A$10*$C224/Setup!$B$17+INDEX('5N inverse'!$A$10:$Y$10,1,'5N mesh'!$B$7+1)*Setup!$B$22</f>
        <v>0</v>
      </c>
      <c r="M224" s="0" t="n">
        <f aca="false">SUMPRODUCT('5N inverse'!$A$11:$Y$11,'5N mesh'!$B$37:$Z$37,$E223:$AC223)+'5N inverse'!$A$11*$C224/Setup!$B$17+INDEX('5N inverse'!$A$11:$Y$11,1,'5N mesh'!$B$7+1)*Setup!$B$22</f>
        <v>0</v>
      </c>
      <c r="N224" s="0" t="n">
        <f aca="false">SUMPRODUCT('5N inverse'!$A$12:$Y$12,'5N mesh'!$B$37:$Z$37,$E223:$AC223)+'5N inverse'!$A$12*$C224/Setup!$B$17+INDEX('5N inverse'!$A$12:$Y$12,1,'5N mesh'!$B$7+1)*Setup!$B$22</f>
        <v>0</v>
      </c>
      <c r="O224" s="0" t="n">
        <f aca="false">SUMPRODUCT('5N inverse'!$A$13:$Y$13,'5N mesh'!$B$37:$Z$37,$E223:$AC223)+'5N inverse'!$A$13*$C224/Setup!$B$17+INDEX('5N inverse'!$A$13:$Y$13,1,'5N mesh'!$B$7+1)*Setup!$B$22</f>
        <v>0</v>
      </c>
      <c r="P224" s="0" t="n">
        <f aca="false">SUMPRODUCT('5N inverse'!$A$14:$Y$14,'5N mesh'!$B$37:$Z$37,$E223:$AC223)+'5N inverse'!$A$14*$C224/Setup!$B$17+INDEX('5N inverse'!$A$14:$Y$14,1,'5N mesh'!$B$7+1)*Setup!$B$22</f>
        <v>0</v>
      </c>
      <c r="Q224" s="0" t="n">
        <f aca="false">SUMPRODUCT('5N inverse'!$A$15:$Y$15,'5N mesh'!$B$37:$Z$37,$E223:$AC223)+'5N inverse'!$A$15*$C224/Setup!$B$17+INDEX('5N inverse'!$A$15:$Y$15,1,'5N mesh'!$B$7+1)*Setup!$B$22</f>
        <v>0</v>
      </c>
      <c r="R224" s="0" t="n">
        <f aca="false">SUMPRODUCT('5N inverse'!$A$16:$Y$16,'5N mesh'!$B$37:$Z$37,$E223:$AC223)+'5N inverse'!$A$16*$C224/Setup!$B$17+INDEX('5N inverse'!$A$16:$Y$16,1,'5N mesh'!$B$7+1)*Setup!$B$22</f>
        <v>0</v>
      </c>
      <c r="S224" s="0" t="n">
        <f aca="false">SUMPRODUCT('5N inverse'!$A$17:$Y$17,'5N mesh'!$B$37:$Z$37,$E223:$AC223)+'5N inverse'!$A$17*$C224/Setup!$B$17+INDEX('5N inverse'!$A$17:$Y$17,1,'5N mesh'!$B$7+1)*Setup!$B$22</f>
        <v>0</v>
      </c>
      <c r="T224" s="0" t="n">
        <f aca="false">SUMPRODUCT('5N inverse'!$A$18:$Y$18,'5N mesh'!$B$37:$Z$37,$E223:$AC223)+'5N inverse'!$A$18*$C224/Setup!$B$17+INDEX('5N inverse'!$A$18:$Y$18,1,'5N mesh'!$B$7+1)*Setup!$B$22</f>
        <v>0</v>
      </c>
      <c r="U224" s="0" t="n">
        <f aca="false">SUMPRODUCT('5N inverse'!$A$19:$Y$19,'5N mesh'!$B$37:$Z$37,$E223:$AC223)+'5N inverse'!$A$19*$C224/Setup!$B$17+INDEX('5N inverse'!$A$19:$Y$19,1,'5N mesh'!$B$7+1)*Setup!$B$22</f>
        <v>0</v>
      </c>
      <c r="V224" s="0" t="n">
        <f aca="false">SUMPRODUCT('5N inverse'!$A$20:$Y$20,'5N mesh'!$B$37:$Z$37,$E223:$AC223)+'5N inverse'!$A$20*$C224/Setup!$B$17+INDEX('5N inverse'!$A$20:$Y$20,1,'5N mesh'!$B$7+1)*Setup!$B$22</f>
        <v>0</v>
      </c>
      <c r="W224" s="0" t="n">
        <f aca="false">SUMPRODUCT('5N inverse'!$A$21:$Y$21,'5N mesh'!$B$37:$Z$37,$E223:$AC223)+'5N inverse'!$A$21*$C224/Setup!$B$17+INDEX('5N inverse'!$A$21:$Y$21,1,'5N mesh'!$B$7+1)*Setup!$B$22</f>
        <v>0</v>
      </c>
      <c r="X224" s="0" t="n">
        <f aca="false">SUMPRODUCT('5N inverse'!$A$22:$Y$22,'5N mesh'!$B$37:$Z$37,$E223:$AC223)+'5N inverse'!$A$22*$C224/Setup!$B$17+INDEX('5N inverse'!$A$22:$Y$22,1,'5N mesh'!$B$7+1)*Setup!$B$22</f>
        <v>0</v>
      </c>
      <c r="Y224" s="0" t="n">
        <f aca="false">SUMPRODUCT('5N inverse'!$A$23:$Y$23,'5N mesh'!$B$37:$Z$37,$E223:$AC223)+'5N inverse'!$A$23*$C224/Setup!$B$17+INDEX('5N inverse'!$A$23:$Y$23,1,'5N mesh'!$B$7+1)*Setup!$B$22</f>
        <v>0</v>
      </c>
      <c r="Z224" s="0" t="n">
        <f aca="false">SUMPRODUCT('5N inverse'!$A$24:$Y$24,'5N mesh'!$B$37:$Z$37,$E223:$AC223)+'5N inverse'!$A$24*$C224/Setup!$B$17+INDEX('5N inverse'!$A$24:$Y$24,1,'5N mesh'!$B$7+1)*Setup!$B$22</f>
        <v>0</v>
      </c>
      <c r="AA224" s="0" t="n">
        <f aca="false">SUMPRODUCT('5N inverse'!$A$25:$Y$25,'5N mesh'!$B$37:$Z$37,$E223:$AC223)+'5N inverse'!$A$25*$C224/Setup!$B$17+INDEX('5N inverse'!$A$25:$Y$25,1,'5N mesh'!$B$7+1)*Setup!$B$22</f>
        <v>0</v>
      </c>
      <c r="AB224" s="0" t="n">
        <f aca="false">SUMPRODUCT('5N inverse'!$A$26:$Y$26,'5N mesh'!$B$37:$Z$37,$E223:$AC223)+'5N inverse'!$A$26*$C224/Setup!$B$17+INDEX('5N inverse'!$A$26:$Y$26,1,'5N mesh'!$B$7+1)*Setup!$B$22</f>
        <v>0</v>
      </c>
      <c r="AC224" s="0" t="n">
        <f aca="false">SUMPRODUCT('5N inverse'!$A$27:$Y$27,'5N mesh'!$B$37:$Z$37,$E223:$AC223)+'5N inverse'!$A$27*$C224/Setup!$B$17+INDEX('5N inverse'!$A$27:$Y$27,1,'5N mesh'!$B$7+1)*Setup!$B$22</f>
        <v>0</v>
      </c>
    </row>
    <row r="225" customFormat="false" ht="15" hidden="false" customHeight="false" outlineLevel="0" collapsed="false">
      <c r="A225" s="0" t="n">
        <v>220</v>
      </c>
      <c r="B225" s="0" t="n">
        <f aca="false">A225*Setup!$B$11/3600</f>
        <v>18.3333333333333</v>
      </c>
      <c r="C225" s="0" t="n">
        <f aca="false">Setup!$B$7+Setup!$B$8*COS(2*PI()*(B225-Setup!$B$9)/24)</f>
        <v>27.276608177156</v>
      </c>
      <c r="D225" s="0" t="n">
        <f aca="false">(C225-E225)/Setup!$B$17</f>
        <v>16.5394665915893</v>
      </c>
      <c r="E225" s="0" t="n">
        <f aca="false">SUMPRODUCT('5N inverse'!$A$3:$Y$3,'5N mesh'!$B$37:$Z$37,$E224:$AC224)+'5N inverse'!$A$3*$C225/Setup!$B$17+INDEX('5N inverse'!$A$3:$Y$3,1,'5N mesh'!$B$7+1)*Setup!$B$22</f>
        <v>25.1264775202494</v>
      </c>
      <c r="F225" s="0" t="n">
        <f aca="false">SUMPRODUCT('5N inverse'!$A$4:$Y$4,'5N mesh'!$B$37:$Z$37,$E224:$AC224)+'5N inverse'!$A$4*$C225/Setup!$B$17+INDEX('5N inverse'!$A$4:$Y$4,1,'5N mesh'!$B$7+1)*Setup!$B$22</f>
        <v>23.4517495459668</v>
      </c>
      <c r="G225" s="0" t="n">
        <f aca="false">SUMPRODUCT('5N inverse'!$A$5:$Y$5,'5N mesh'!$B$37:$Z$37,$E224:$AC224)+'5N inverse'!$A$5*$C225/Setup!$B$17+INDEX('5N inverse'!$A$5:$Y$5,1,'5N mesh'!$B$7+1)*Setup!$B$22</f>
        <v>20.1022935974017</v>
      </c>
      <c r="H225" s="0" t="n">
        <f aca="false">SUMPRODUCT('5N inverse'!$A$6:$Y$6,'5N mesh'!$B$37:$Z$37,$E224:$AC224)+'5N inverse'!$A$6*$C225/Setup!$B$17+INDEX('5N inverse'!$A$6:$Y$6,1,'5N mesh'!$B$7+1)*Setup!$B$22</f>
        <v>16.7528376488367</v>
      </c>
      <c r="I225" s="0" t="n">
        <f aca="false">SUMPRODUCT('5N inverse'!$A$7:$Y$7,'5N mesh'!$B$37:$Z$37,$E224:$AC224)+'5N inverse'!$A$7*$C225/Setup!$B$17+INDEX('5N inverse'!$A$7:$Y$7,1,'5N mesh'!$B$7+1)*Setup!$B$22</f>
        <v>15.0781096745541</v>
      </c>
      <c r="J225" s="0" t="n">
        <f aca="false">SUMPRODUCT('5N inverse'!$A$8:$Y$8,'5N mesh'!$B$37:$Z$37,$E224:$AC224)+'5N inverse'!$A$8*$C225/Setup!$B$17+INDEX('5N inverse'!$A$8:$Y$8,1,'5N mesh'!$B$7+1)*Setup!$B$22</f>
        <v>0</v>
      </c>
      <c r="K225" s="0" t="n">
        <f aca="false">SUMPRODUCT('5N inverse'!$A$9:$Y$9,'5N mesh'!$B$37:$Z$37,$E224:$AC224)+'5N inverse'!$A$9*$C225/Setup!$B$17+INDEX('5N inverse'!$A$9:$Y$9,1,'5N mesh'!$B$7+1)*Setup!$B$22</f>
        <v>0</v>
      </c>
      <c r="L225" s="0" t="n">
        <f aca="false">SUMPRODUCT('5N inverse'!$A$10:$Y$10,'5N mesh'!$B$37:$Z$37,$E224:$AC224)+'5N inverse'!$A$10*$C225/Setup!$B$17+INDEX('5N inverse'!$A$10:$Y$10,1,'5N mesh'!$B$7+1)*Setup!$B$22</f>
        <v>0</v>
      </c>
      <c r="M225" s="0" t="n">
        <f aca="false">SUMPRODUCT('5N inverse'!$A$11:$Y$11,'5N mesh'!$B$37:$Z$37,$E224:$AC224)+'5N inverse'!$A$11*$C225/Setup!$B$17+INDEX('5N inverse'!$A$11:$Y$11,1,'5N mesh'!$B$7+1)*Setup!$B$22</f>
        <v>0</v>
      </c>
      <c r="N225" s="0" t="n">
        <f aca="false">SUMPRODUCT('5N inverse'!$A$12:$Y$12,'5N mesh'!$B$37:$Z$37,$E224:$AC224)+'5N inverse'!$A$12*$C225/Setup!$B$17+INDEX('5N inverse'!$A$12:$Y$12,1,'5N mesh'!$B$7+1)*Setup!$B$22</f>
        <v>0</v>
      </c>
      <c r="O225" s="0" t="n">
        <f aca="false">SUMPRODUCT('5N inverse'!$A$13:$Y$13,'5N mesh'!$B$37:$Z$37,$E224:$AC224)+'5N inverse'!$A$13*$C225/Setup!$B$17+INDEX('5N inverse'!$A$13:$Y$13,1,'5N mesh'!$B$7+1)*Setup!$B$22</f>
        <v>0</v>
      </c>
      <c r="P225" s="0" t="n">
        <f aca="false">SUMPRODUCT('5N inverse'!$A$14:$Y$14,'5N mesh'!$B$37:$Z$37,$E224:$AC224)+'5N inverse'!$A$14*$C225/Setup!$B$17+INDEX('5N inverse'!$A$14:$Y$14,1,'5N mesh'!$B$7+1)*Setup!$B$22</f>
        <v>0</v>
      </c>
      <c r="Q225" s="0" t="n">
        <f aca="false">SUMPRODUCT('5N inverse'!$A$15:$Y$15,'5N mesh'!$B$37:$Z$37,$E224:$AC224)+'5N inverse'!$A$15*$C225/Setup!$B$17+INDEX('5N inverse'!$A$15:$Y$15,1,'5N mesh'!$B$7+1)*Setup!$B$22</f>
        <v>0</v>
      </c>
      <c r="R225" s="0" t="n">
        <f aca="false">SUMPRODUCT('5N inverse'!$A$16:$Y$16,'5N mesh'!$B$37:$Z$37,$E224:$AC224)+'5N inverse'!$A$16*$C225/Setup!$B$17+INDEX('5N inverse'!$A$16:$Y$16,1,'5N mesh'!$B$7+1)*Setup!$B$22</f>
        <v>0</v>
      </c>
      <c r="S225" s="0" t="n">
        <f aca="false">SUMPRODUCT('5N inverse'!$A$17:$Y$17,'5N mesh'!$B$37:$Z$37,$E224:$AC224)+'5N inverse'!$A$17*$C225/Setup!$B$17+INDEX('5N inverse'!$A$17:$Y$17,1,'5N mesh'!$B$7+1)*Setup!$B$22</f>
        <v>0</v>
      </c>
      <c r="T225" s="0" t="n">
        <f aca="false">SUMPRODUCT('5N inverse'!$A$18:$Y$18,'5N mesh'!$B$37:$Z$37,$E224:$AC224)+'5N inverse'!$A$18*$C225/Setup!$B$17+INDEX('5N inverse'!$A$18:$Y$18,1,'5N mesh'!$B$7+1)*Setup!$B$22</f>
        <v>0</v>
      </c>
      <c r="U225" s="0" t="n">
        <f aca="false">SUMPRODUCT('5N inverse'!$A$19:$Y$19,'5N mesh'!$B$37:$Z$37,$E224:$AC224)+'5N inverse'!$A$19*$C225/Setup!$B$17+INDEX('5N inverse'!$A$19:$Y$19,1,'5N mesh'!$B$7+1)*Setup!$B$22</f>
        <v>0</v>
      </c>
      <c r="V225" s="0" t="n">
        <f aca="false">SUMPRODUCT('5N inverse'!$A$20:$Y$20,'5N mesh'!$B$37:$Z$37,$E224:$AC224)+'5N inverse'!$A$20*$C225/Setup!$B$17+INDEX('5N inverse'!$A$20:$Y$20,1,'5N mesh'!$B$7+1)*Setup!$B$22</f>
        <v>0</v>
      </c>
      <c r="W225" s="0" t="n">
        <f aca="false">SUMPRODUCT('5N inverse'!$A$21:$Y$21,'5N mesh'!$B$37:$Z$37,$E224:$AC224)+'5N inverse'!$A$21*$C225/Setup!$B$17+INDEX('5N inverse'!$A$21:$Y$21,1,'5N mesh'!$B$7+1)*Setup!$B$22</f>
        <v>0</v>
      </c>
      <c r="X225" s="0" t="n">
        <f aca="false">SUMPRODUCT('5N inverse'!$A$22:$Y$22,'5N mesh'!$B$37:$Z$37,$E224:$AC224)+'5N inverse'!$A$22*$C225/Setup!$B$17+INDEX('5N inverse'!$A$22:$Y$22,1,'5N mesh'!$B$7+1)*Setup!$B$22</f>
        <v>0</v>
      </c>
      <c r="Y225" s="0" t="n">
        <f aca="false">SUMPRODUCT('5N inverse'!$A$23:$Y$23,'5N mesh'!$B$37:$Z$37,$E224:$AC224)+'5N inverse'!$A$23*$C225/Setup!$B$17+INDEX('5N inverse'!$A$23:$Y$23,1,'5N mesh'!$B$7+1)*Setup!$B$22</f>
        <v>0</v>
      </c>
      <c r="Z225" s="0" t="n">
        <f aca="false">SUMPRODUCT('5N inverse'!$A$24:$Y$24,'5N mesh'!$B$37:$Z$37,$E224:$AC224)+'5N inverse'!$A$24*$C225/Setup!$B$17+INDEX('5N inverse'!$A$24:$Y$24,1,'5N mesh'!$B$7+1)*Setup!$B$22</f>
        <v>0</v>
      </c>
      <c r="AA225" s="0" t="n">
        <f aca="false">SUMPRODUCT('5N inverse'!$A$25:$Y$25,'5N mesh'!$B$37:$Z$37,$E224:$AC224)+'5N inverse'!$A$25*$C225/Setup!$B$17+INDEX('5N inverse'!$A$25:$Y$25,1,'5N mesh'!$B$7+1)*Setup!$B$22</f>
        <v>0</v>
      </c>
      <c r="AB225" s="0" t="n">
        <f aca="false">SUMPRODUCT('5N inverse'!$A$26:$Y$26,'5N mesh'!$B$37:$Z$37,$E224:$AC224)+'5N inverse'!$A$26*$C225/Setup!$B$17+INDEX('5N inverse'!$A$26:$Y$26,1,'5N mesh'!$B$7+1)*Setup!$B$22</f>
        <v>0</v>
      </c>
      <c r="AC225" s="0" t="n">
        <f aca="false">SUMPRODUCT('5N inverse'!$A$27:$Y$27,'5N mesh'!$B$37:$Z$37,$E224:$AC224)+'5N inverse'!$A$27*$C225/Setup!$B$17+INDEX('5N inverse'!$A$27:$Y$27,1,'5N mesh'!$B$7+1)*Setup!$B$22</f>
        <v>0</v>
      </c>
    </row>
    <row r="226" customFormat="false" ht="15" hidden="false" customHeight="false" outlineLevel="0" collapsed="false">
      <c r="A226" s="0" t="n">
        <v>221</v>
      </c>
      <c r="B226" s="0" t="n">
        <f aca="false">A226*Setup!$B$11/3600</f>
        <v>18.4166666666667</v>
      </c>
      <c r="C226" s="0" t="n">
        <f aca="false">Setup!$B$7+Setup!$B$8*COS(2*PI()*(B226-Setup!$B$9)/24)</f>
        <v>27.2257784170699</v>
      </c>
      <c r="D226" s="0" t="n">
        <f aca="false">(C226-E226)/Setup!$B$17</f>
        <v>15.9674596816986</v>
      </c>
      <c r="E226" s="0" t="n">
        <f aca="false">SUMPRODUCT('5N inverse'!$A$3:$Y$3,'5N mesh'!$B$37:$Z$37,$E225:$AC225)+'5N inverse'!$A$3*$C226/Setup!$B$17+INDEX('5N inverse'!$A$3:$Y$3,1,'5N mesh'!$B$7+1)*Setup!$B$22</f>
        <v>25.1500086584491</v>
      </c>
      <c r="F226" s="0" t="n">
        <f aca="false">SUMPRODUCT('5N inverse'!$A$4:$Y$4,'5N mesh'!$B$37:$Z$37,$E225:$AC225)+'5N inverse'!$A$4*$C226/Setup!$B$17+INDEX('5N inverse'!$A$4:$Y$4,1,'5N mesh'!$B$7+1)*Setup!$B$22</f>
        <v>23.4714148514058</v>
      </c>
      <c r="G226" s="0" t="n">
        <f aca="false">SUMPRODUCT('5N inverse'!$A$5:$Y$5,'5N mesh'!$B$37:$Z$37,$E225:$AC225)+'5N inverse'!$A$5*$C226/Setup!$B$17+INDEX('5N inverse'!$A$5:$Y$5,1,'5N mesh'!$B$7+1)*Setup!$B$22</f>
        <v>20.1142272373191</v>
      </c>
      <c r="H226" s="0" t="n">
        <f aca="false">SUMPRODUCT('5N inverse'!$A$6:$Y$6,'5N mesh'!$B$37:$Z$37,$E225:$AC225)+'5N inverse'!$A$6*$C226/Setup!$B$17+INDEX('5N inverse'!$A$6:$Y$6,1,'5N mesh'!$B$7+1)*Setup!$B$22</f>
        <v>16.7570396232324</v>
      </c>
      <c r="I226" s="0" t="n">
        <f aca="false">SUMPRODUCT('5N inverse'!$A$7:$Y$7,'5N mesh'!$B$37:$Z$37,$E225:$AC225)+'5N inverse'!$A$7*$C226/Setup!$B$17+INDEX('5N inverse'!$A$7:$Y$7,1,'5N mesh'!$B$7+1)*Setup!$B$22</f>
        <v>15.078445816189</v>
      </c>
      <c r="J226" s="0" t="n">
        <f aca="false">SUMPRODUCT('5N inverse'!$A$8:$Y$8,'5N mesh'!$B$37:$Z$37,$E225:$AC225)+'5N inverse'!$A$8*$C226/Setup!$B$17+INDEX('5N inverse'!$A$8:$Y$8,1,'5N mesh'!$B$7+1)*Setup!$B$22</f>
        <v>0</v>
      </c>
      <c r="K226" s="0" t="n">
        <f aca="false">SUMPRODUCT('5N inverse'!$A$9:$Y$9,'5N mesh'!$B$37:$Z$37,$E225:$AC225)+'5N inverse'!$A$9*$C226/Setup!$B$17+INDEX('5N inverse'!$A$9:$Y$9,1,'5N mesh'!$B$7+1)*Setup!$B$22</f>
        <v>0</v>
      </c>
      <c r="L226" s="0" t="n">
        <f aca="false">SUMPRODUCT('5N inverse'!$A$10:$Y$10,'5N mesh'!$B$37:$Z$37,$E225:$AC225)+'5N inverse'!$A$10*$C226/Setup!$B$17+INDEX('5N inverse'!$A$10:$Y$10,1,'5N mesh'!$B$7+1)*Setup!$B$22</f>
        <v>0</v>
      </c>
      <c r="M226" s="0" t="n">
        <f aca="false">SUMPRODUCT('5N inverse'!$A$11:$Y$11,'5N mesh'!$B$37:$Z$37,$E225:$AC225)+'5N inverse'!$A$11*$C226/Setup!$B$17+INDEX('5N inverse'!$A$11:$Y$11,1,'5N mesh'!$B$7+1)*Setup!$B$22</f>
        <v>0</v>
      </c>
      <c r="N226" s="0" t="n">
        <f aca="false">SUMPRODUCT('5N inverse'!$A$12:$Y$12,'5N mesh'!$B$37:$Z$37,$E225:$AC225)+'5N inverse'!$A$12*$C226/Setup!$B$17+INDEX('5N inverse'!$A$12:$Y$12,1,'5N mesh'!$B$7+1)*Setup!$B$22</f>
        <v>0</v>
      </c>
      <c r="O226" s="0" t="n">
        <f aca="false">SUMPRODUCT('5N inverse'!$A$13:$Y$13,'5N mesh'!$B$37:$Z$37,$E225:$AC225)+'5N inverse'!$A$13*$C226/Setup!$B$17+INDEX('5N inverse'!$A$13:$Y$13,1,'5N mesh'!$B$7+1)*Setup!$B$22</f>
        <v>0</v>
      </c>
      <c r="P226" s="0" t="n">
        <f aca="false">SUMPRODUCT('5N inverse'!$A$14:$Y$14,'5N mesh'!$B$37:$Z$37,$E225:$AC225)+'5N inverse'!$A$14*$C226/Setup!$B$17+INDEX('5N inverse'!$A$14:$Y$14,1,'5N mesh'!$B$7+1)*Setup!$B$22</f>
        <v>0</v>
      </c>
      <c r="Q226" s="0" t="n">
        <f aca="false">SUMPRODUCT('5N inverse'!$A$15:$Y$15,'5N mesh'!$B$37:$Z$37,$E225:$AC225)+'5N inverse'!$A$15*$C226/Setup!$B$17+INDEX('5N inverse'!$A$15:$Y$15,1,'5N mesh'!$B$7+1)*Setup!$B$22</f>
        <v>0</v>
      </c>
      <c r="R226" s="0" t="n">
        <f aca="false">SUMPRODUCT('5N inverse'!$A$16:$Y$16,'5N mesh'!$B$37:$Z$37,$E225:$AC225)+'5N inverse'!$A$16*$C226/Setup!$B$17+INDEX('5N inverse'!$A$16:$Y$16,1,'5N mesh'!$B$7+1)*Setup!$B$22</f>
        <v>0</v>
      </c>
      <c r="S226" s="0" t="n">
        <f aca="false">SUMPRODUCT('5N inverse'!$A$17:$Y$17,'5N mesh'!$B$37:$Z$37,$E225:$AC225)+'5N inverse'!$A$17*$C226/Setup!$B$17+INDEX('5N inverse'!$A$17:$Y$17,1,'5N mesh'!$B$7+1)*Setup!$B$22</f>
        <v>0</v>
      </c>
      <c r="T226" s="0" t="n">
        <f aca="false">SUMPRODUCT('5N inverse'!$A$18:$Y$18,'5N mesh'!$B$37:$Z$37,$E225:$AC225)+'5N inverse'!$A$18*$C226/Setup!$B$17+INDEX('5N inverse'!$A$18:$Y$18,1,'5N mesh'!$B$7+1)*Setup!$B$22</f>
        <v>0</v>
      </c>
      <c r="U226" s="0" t="n">
        <f aca="false">SUMPRODUCT('5N inverse'!$A$19:$Y$19,'5N mesh'!$B$37:$Z$37,$E225:$AC225)+'5N inverse'!$A$19*$C226/Setup!$B$17+INDEX('5N inverse'!$A$19:$Y$19,1,'5N mesh'!$B$7+1)*Setup!$B$22</f>
        <v>0</v>
      </c>
      <c r="V226" s="0" t="n">
        <f aca="false">SUMPRODUCT('5N inverse'!$A$20:$Y$20,'5N mesh'!$B$37:$Z$37,$E225:$AC225)+'5N inverse'!$A$20*$C226/Setup!$B$17+INDEX('5N inverse'!$A$20:$Y$20,1,'5N mesh'!$B$7+1)*Setup!$B$22</f>
        <v>0</v>
      </c>
      <c r="W226" s="0" t="n">
        <f aca="false">SUMPRODUCT('5N inverse'!$A$21:$Y$21,'5N mesh'!$B$37:$Z$37,$E225:$AC225)+'5N inverse'!$A$21*$C226/Setup!$B$17+INDEX('5N inverse'!$A$21:$Y$21,1,'5N mesh'!$B$7+1)*Setup!$B$22</f>
        <v>0</v>
      </c>
      <c r="X226" s="0" t="n">
        <f aca="false">SUMPRODUCT('5N inverse'!$A$22:$Y$22,'5N mesh'!$B$37:$Z$37,$E225:$AC225)+'5N inverse'!$A$22*$C226/Setup!$B$17+INDEX('5N inverse'!$A$22:$Y$22,1,'5N mesh'!$B$7+1)*Setup!$B$22</f>
        <v>0</v>
      </c>
      <c r="Y226" s="0" t="n">
        <f aca="false">SUMPRODUCT('5N inverse'!$A$23:$Y$23,'5N mesh'!$B$37:$Z$37,$E225:$AC225)+'5N inverse'!$A$23*$C226/Setup!$B$17+INDEX('5N inverse'!$A$23:$Y$23,1,'5N mesh'!$B$7+1)*Setup!$B$22</f>
        <v>0</v>
      </c>
      <c r="Z226" s="0" t="n">
        <f aca="false">SUMPRODUCT('5N inverse'!$A$24:$Y$24,'5N mesh'!$B$37:$Z$37,$E225:$AC225)+'5N inverse'!$A$24*$C226/Setup!$B$17+INDEX('5N inverse'!$A$24:$Y$24,1,'5N mesh'!$B$7+1)*Setup!$B$22</f>
        <v>0</v>
      </c>
      <c r="AA226" s="0" t="n">
        <f aca="false">SUMPRODUCT('5N inverse'!$A$25:$Y$25,'5N mesh'!$B$37:$Z$37,$E225:$AC225)+'5N inverse'!$A$25*$C226/Setup!$B$17+INDEX('5N inverse'!$A$25:$Y$25,1,'5N mesh'!$B$7+1)*Setup!$B$22</f>
        <v>0</v>
      </c>
      <c r="AB226" s="0" t="n">
        <f aca="false">SUMPRODUCT('5N inverse'!$A$26:$Y$26,'5N mesh'!$B$37:$Z$37,$E225:$AC225)+'5N inverse'!$A$26*$C226/Setup!$B$17+INDEX('5N inverse'!$A$26:$Y$26,1,'5N mesh'!$B$7+1)*Setup!$B$22</f>
        <v>0</v>
      </c>
      <c r="AC226" s="0" t="n">
        <f aca="false">SUMPRODUCT('5N inverse'!$A$27:$Y$27,'5N mesh'!$B$37:$Z$37,$E225:$AC225)+'5N inverse'!$A$27*$C226/Setup!$B$17+INDEX('5N inverse'!$A$27:$Y$27,1,'5N mesh'!$B$7+1)*Setup!$B$22</f>
        <v>0</v>
      </c>
    </row>
    <row r="227" customFormat="false" ht="15" hidden="false" customHeight="false" outlineLevel="0" collapsed="false">
      <c r="A227" s="0" t="n">
        <v>222</v>
      </c>
      <c r="B227" s="0" t="n">
        <f aca="false">A227*Setup!$B$11/3600</f>
        <v>18.5</v>
      </c>
      <c r="C227" s="0" t="n">
        <f aca="false">Setup!$B$7+Setup!$B$8*COS(2*PI()*(B227-Setup!$B$9)/24)</f>
        <v>27.1734133611649</v>
      </c>
      <c r="D227" s="0" t="n">
        <f aca="false">(C227-E227)/Setup!$B$17</f>
        <v>15.3912580360645</v>
      </c>
      <c r="E227" s="0" t="n">
        <f aca="false">SUMPRODUCT('5N inverse'!$A$3:$Y$3,'5N mesh'!$B$37:$Z$37,$E226:$AC226)+'5N inverse'!$A$3*$C227/Setup!$B$17+INDEX('5N inverse'!$A$3:$Y$3,1,'5N mesh'!$B$7+1)*Setup!$B$22</f>
        <v>25.1725498164766</v>
      </c>
      <c r="F227" s="0" t="n">
        <f aca="false">SUMPRODUCT('5N inverse'!$A$4:$Y$4,'5N mesh'!$B$37:$Z$37,$E226:$AC226)+'5N inverse'!$A$4*$C227/Setup!$B$17+INDEX('5N inverse'!$A$4:$Y$4,1,'5N mesh'!$B$7+1)*Setup!$B$22</f>
        <v>23.4902541808528</v>
      </c>
      <c r="G227" s="0" t="n">
        <f aca="false">SUMPRODUCT('5N inverse'!$A$5:$Y$5,'5N mesh'!$B$37:$Z$37,$E226:$AC226)+'5N inverse'!$A$5*$C227/Setup!$B$17+INDEX('5N inverse'!$A$5:$Y$5,1,'5N mesh'!$B$7+1)*Setup!$B$22</f>
        <v>20.1256629096052</v>
      </c>
      <c r="H227" s="0" t="n">
        <f aca="false">SUMPRODUCT('5N inverse'!$A$6:$Y$6,'5N mesh'!$B$37:$Z$37,$E226:$AC226)+'5N inverse'!$A$6*$C227/Setup!$B$17+INDEX('5N inverse'!$A$6:$Y$6,1,'5N mesh'!$B$7+1)*Setup!$B$22</f>
        <v>16.7610716383577</v>
      </c>
      <c r="I227" s="0" t="n">
        <f aca="false">SUMPRODUCT('5N inverse'!$A$7:$Y$7,'5N mesh'!$B$37:$Z$37,$E226:$AC226)+'5N inverse'!$A$7*$C227/Setup!$B$17+INDEX('5N inverse'!$A$7:$Y$7,1,'5N mesh'!$B$7+1)*Setup!$B$22</f>
        <v>15.0787760027339</v>
      </c>
      <c r="J227" s="0" t="n">
        <f aca="false">SUMPRODUCT('5N inverse'!$A$8:$Y$8,'5N mesh'!$B$37:$Z$37,$E226:$AC226)+'5N inverse'!$A$8*$C227/Setup!$B$17+INDEX('5N inverse'!$A$8:$Y$8,1,'5N mesh'!$B$7+1)*Setup!$B$22</f>
        <v>0</v>
      </c>
      <c r="K227" s="0" t="n">
        <f aca="false">SUMPRODUCT('5N inverse'!$A$9:$Y$9,'5N mesh'!$B$37:$Z$37,$E226:$AC226)+'5N inverse'!$A$9*$C227/Setup!$B$17+INDEX('5N inverse'!$A$9:$Y$9,1,'5N mesh'!$B$7+1)*Setup!$B$22</f>
        <v>0</v>
      </c>
      <c r="L227" s="0" t="n">
        <f aca="false">SUMPRODUCT('5N inverse'!$A$10:$Y$10,'5N mesh'!$B$37:$Z$37,$E226:$AC226)+'5N inverse'!$A$10*$C227/Setup!$B$17+INDEX('5N inverse'!$A$10:$Y$10,1,'5N mesh'!$B$7+1)*Setup!$B$22</f>
        <v>0</v>
      </c>
      <c r="M227" s="0" t="n">
        <f aca="false">SUMPRODUCT('5N inverse'!$A$11:$Y$11,'5N mesh'!$B$37:$Z$37,$E226:$AC226)+'5N inverse'!$A$11*$C227/Setup!$B$17+INDEX('5N inverse'!$A$11:$Y$11,1,'5N mesh'!$B$7+1)*Setup!$B$22</f>
        <v>0</v>
      </c>
      <c r="N227" s="0" t="n">
        <f aca="false">SUMPRODUCT('5N inverse'!$A$12:$Y$12,'5N mesh'!$B$37:$Z$37,$E226:$AC226)+'5N inverse'!$A$12*$C227/Setup!$B$17+INDEX('5N inverse'!$A$12:$Y$12,1,'5N mesh'!$B$7+1)*Setup!$B$22</f>
        <v>0</v>
      </c>
      <c r="O227" s="0" t="n">
        <f aca="false">SUMPRODUCT('5N inverse'!$A$13:$Y$13,'5N mesh'!$B$37:$Z$37,$E226:$AC226)+'5N inverse'!$A$13*$C227/Setup!$B$17+INDEX('5N inverse'!$A$13:$Y$13,1,'5N mesh'!$B$7+1)*Setup!$B$22</f>
        <v>0</v>
      </c>
      <c r="P227" s="0" t="n">
        <f aca="false">SUMPRODUCT('5N inverse'!$A$14:$Y$14,'5N mesh'!$B$37:$Z$37,$E226:$AC226)+'5N inverse'!$A$14*$C227/Setup!$B$17+INDEX('5N inverse'!$A$14:$Y$14,1,'5N mesh'!$B$7+1)*Setup!$B$22</f>
        <v>0</v>
      </c>
      <c r="Q227" s="0" t="n">
        <f aca="false">SUMPRODUCT('5N inverse'!$A$15:$Y$15,'5N mesh'!$B$37:$Z$37,$E226:$AC226)+'5N inverse'!$A$15*$C227/Setup!$B$17+INDEX('5N inverse'!$A$15:$Y$15,1,'5N mesh'!$B$7+1)*Setup!$B$22</f>
        <v>0</v>
      </c>
      <c r="R227" s="0" t="n">
        <f aca="false">SUMPRODUCT('5N inverse'!$A$16:$Y$16,'5N mesh'!$B$37:$Z$37,$E226:$AC226)+'5N inverse'!$A$16*$C227/Setup!$B$17+INDEX('5N inverse'!$A$16:$Y$16,1,'5N mesh'!$B$7+1)*Setup!$B$22</f>
        <v>0</v>
      </c>
      <c r="S227" s="0" t="n">
        <f aca="false">SUMPRODUCT('5N inverse'!$A$17:$Y$17,'5N mesh'!$B$37:$Z$37,$E226:$AC226)+'5N inverse'!$A$17*$C227/Setup!$B$17+INDEX('5N inverse'!$A$17:$Y$17,1,'5N mesh'!$B$7+1)*Setup!$B$22</f>
        <v>0</v>
      </c>
      <c r="T227" s="0" t="n">
        <f aca="false">SUMPRODUCT('5N inverse'!$A$18:$Y$18,'5N mesh'!$B$37:$Z$37,$E226:$AC226)+'5N inverse'!$A$18*$C227/Setup!$B$17+INDEX('5N inverse'!$A$18:$Y$18,1,'5N mesh'!$B$7+1)*Setup!$B$22</f>
        <v>0</v>
      </c>
      <c r="U227" s="0" t="n">
        <f aca="false">SUMPRODUCT('5N inverse'!$A$19:$Y$19,'5N mesh'!$B$37:$Z$37,$E226:$AC226)+'5N inverse'!$A$19*$C227/Setup!$B$17+INDEX('5N inverse'!$A$19:$Y$19,1,'5N mesh'!$B$7+1)*Setup!$B$22</f>
        <v>0</v>
      </c>
      <c r="V227" s="0" t="n">
        <f aca="false">SUMPRODUCT('5N inverse'!$A$20:$Y$20,'5N mesh'!$B$37:$Z$37,$E226:$AC226)+'5N inverse'!$A$20*$C227/Setup!$B$17+INDEX('5N inverse'!$A$20:$Y$20,1,'5N mesh'!$B$7+1)*Setup!$B$22</f>
        <v>0</v>
      </c>
      <c r="W227" s="0" t="n">
        <f aca="false">SUMPRODUCT('5N inverse'!$A$21:$Y$21,'5N mesh'!$B$37:$Z$37,$E226:$AC226)+'5N inverse'!$A$21*$C227/Setup!$B$17+INDEX('5N inverse'!$A$21:$Y$21,1,'5N mesh'!$B$7+1)*Setup!$B$22</f>
        <v>0</v>
      </c>
      <c r="X227" s="0" t="n">
        <f aca="false">SUMPRODUCT('5N inverse'!$A$22:$Y$22,'5N mesh'!$B$37:$Z$37,$E226:$AC226)+'5N inverse'!$A$22*$C227/Setup!$B$17+INDEX('5N inverse'!$A$22:$Y$22,1,'5N mesh'!$B$7+1)*Setup!$B$22</f>
        <v>0</v>
      </c>
      <c r="Y227" s="0" t="n">
        <f aca="false">SUMPRODUCT('5N inverse'!$A$23:$Y$23,'5N mesh'!$B$37:$Z$37,$E226:$AC226)+'5N inverse'!$A$23*$C227/Setup!$B$17+INDEX('5N inverse'!$A$23:$Y$23,1,'5N mesh'!$B$7+1)*Setup!$B$22</f>
        <v>0</v>
      </c>
      <c r="Z227" s="0" t="n">
        <f aca="false">SUMPRODUCT('5N inverse'!$A$24:$Y$24,'5N mesh'!$B$37:$Z$37,$E226:$AC226)+'5N inverse'!$A$24*$C227/Setup!$B$17+INDEX('5N inverse'!$A$24:$Y$24,1,'5N mesh'!$B$7+1)*Setup!$B$22</f>
        <v>0</v>
      </c>
      <c r="AA227" s="0" t="n">
        <f aca="false">SUMPRODUCT('5N inverse'!$A$25:$Y$25,'5N mesh'!$B$37:$Z$37,$E226:$AC226)+'5N inverse'!$A$25*$C227/Setup!$B$17+INDEX('5N inverse'!$A$25:$Y$25,1,'5N mesh'!$B$7+1)*Setup!$B$22</f>
        <v>0</v>
      </c>
      <c r="AB227" s="0" t="n">
        <f aca="false">SUMPRODUCT('5N inverse'!$A$26:$Y$26,'5N mesh'!$B$37:$Z$37,$E226:$AC226)+'5N inverse'!$A$26*$C227/Setup!$B$17+INDEX('5N inverse'!$A$26:$Y$26,1,'5N mesh'!$B$7+1)*Setup!$B$22</f>
        <v>0</v>
      </c>
      <c r="AC227" s="0" t="n">
        <f aca="false">SUMPRODUCT('5N inverse'!$A$27:$Y$27,'5N mesh'!$B$37:$Z$37,$E226:$AC226)+'5N inverse'!$A$27*$C227/Setup!$B$17+INDEX('5N inverse'!$A$27:$Y$27,1,'5N mesh'!$B$7+1)*Setup!$B$22</f>
        <v>0</v>
      </c>
    </row>
    <row r="228" customFormat="false" ht="15" hidden="false" customHeight="false" outlineLevel="0" collapsed="false">
      <c r="A228" s="0" t="n">
        <v>223</v>
      </c>
      <c r="B228" s="0" t="n">
        <f aca="false">A228*Setup!$B$11/3600</f>
        <v>18.5833333333333</v>
      </c>
      <c r="C228" s="0" t="n">
        <f aca="false">Setup!$B$7+Setup!$B$8*COS(2*PI()*(B228-Setup!$B$9)/24)</f>
        <v>27.1195379323715</v>
      </c>
      <c r="D228" s="0" t="n">
        <f aca="false">(C228-E228)/Setup!$B$17</f>
        <v>14.8111024162667</v>
      </c>
      <c r="E228" s="0" t="n">
        <f aca="false">SUMPRODUCT('5N inverse'!$A$3:$Y$3,'5N mesh'!$B$37:$Z$37,$E227:$AC227)+'5N inverse'!$A$3*$C228/Setup!$B$17+INDEX('5N inverse'!$A$3:$Y$3,1,'5N mesh'!$B$7+1)*Setup!$B$22</f>
        <v>25.1940946182569</v>
      </c>
      <c r="F228" s="0" t="n">
        <f aca="false">SUMPRODUCT('5N inverse'!$A$4:$Y$4,'5N mesh'!$B$37:$Z$37,$E227:$AC227)+'5N inverse'!$A$4*$C228/Setup!$B$17+INDEX('5N inverse'!$A$4:$Y$4,1,'5N mesh'!$B$7+1)*Setup!$B$22</f>
        <v>23.5082622036554</v>
      </c>
      <c r="G228" s="0" t="n">
        <f aca="false">SUMPRODUCT('5N inverse'!$A$5:$Y$5,'5N mesh'!$B$37:$Z$37,$E227:$AC227)+'5N inverse'!$A$5*$C228/Setup!$B$17+INDEX('5N inverse'!$A$5:$Y$5,1,'5N mesh'!$B$7+1)*Setup!$B$22</f>
        <v>20.1365973744524</v>
      </c>
      <c r="H228" s="0" t="n">
        <f aca="false">SUMPRODUCT('5N inverse'!$A$6:$Y$6,'5N mesh'!$B$37:$Z$37,$E227:$AC227)+'5N inverse'!$A$6*$C228/Setup!$B$17+INDEX('5N inverse'!$A$6:$Y$6,1,'5N mesh'!$B$7+1)*Setup!$B$22</f>
        <v>16.7649325452494</v>
      </c>
      <c r="I228" s="0" t="n">
        <f aca="false">SUMPRODUCT('5N inverse'!$A$7:$Y$7,'5N mesh'!$B$37:$Z$37,$E227:$AC227)+'5N inverse'!$A$7*$C228/Setup!$B$17+INDEX('5N inverse'!$A$7:$Y$7,1,'5N mesh'!$B$7+1)*Setup!$B$22</f>
        <v>15.0791001306479</v>
      </c>
      <c r="J228" s="0" t="n">
        <f aca="false">SUMPRODUCT('5N inverse'!$A$8:$Y$8,'5N mesh'!$B$37:$Z$37,$E227:$AC227)+'5N inverse'!$A$8*$C228/Setup!$B$17+INDEX('5N inverse'!$A$8:$Y$8,1,'5N mesh'!$B$7+1)*Setup!$B$22</f>
        <v>0</v>
      </c>
      <c r="K228" s="0" t="n">
        <f aca="false">SUMPRODUCT('5N inverse'!$A$9:$Y$9,'5N mesh'!$B$37:$Z$37,$E227:$AC227)+'5N inverse'!$A$9*$C228/Setup!$B$17+INDEX('5N inverse'!$A$9:$Y$9,1,'5N mesh'!$B$7+1)*Setup!$B$22</f>
        <v>0</v>
      </c>
      <c r="L228" s="0" t="n">
        <f aca="false">SUMPRODUCT('5N inverse'!$A$10:$Y$10,'5N mesh'!$B$37:$Z$37,$E227:$AC227)+'5N inverse'!$A$10*$C228/Setup!$B$17+INDEX('5N inverse'!$A$10:$Y$10,1,'5N mesh'!$B$7+1)*Setup!$B$22</f>
        <v>0</v>
      </c>
      <c r="M228" s="0" t="n">
        <f aca="false">SUMPRODUCT('5N inverse'!$A$11:$Y$11,'5N mesh'!$B$37:$Z$37,$E227:$AC227)+'5N inverse'!$A$11*$C228/Setup!$B$17+INDEX('5N inverse'!$A$11:$Y$11,1,'5N mesh'!$B$7+1)*Setup!$B$22</f>
        <v>0</v>
      </c>
      <c r="N228" s="0" t="n">
        <f aca="false">SUMPRODUCT('5N inverse'!$A$12:$Y$12,'5N mesh'!$B$37:$Z$37,$E227:$AC227)+'5N inverse'!$A$12*$C228/Setup!$B$17+INDEX('5N inverse'!$A$12:$Y$12,1,'5N mesh'!$B$7+1)*Setup!$B$22</f>
        <v>0</v>
      </c>
      <c r="O228" s="0" t="n">
        <f aca="false">SUMPRODUCT('5N inverse'!$A$13:$Y$13,'5N mesh'!$B$37:$Z$37,$E227:$AC227)+'5N inverse'!$A$13*$C228/Setup!$B$17+INDEX('5N inverse'!$A$13:$Y$13,1,'5N mesh'!$B$7+1)*Setup!$B$22</f>
        <v>0</v>
      </c>
      <c r="P228" s="0" t="n">
        <f aca="false">SUMPRODUCT('5N inverse'!$A$14:$Y$14,'5N mesh'!$B$37:$Z$37,$E227:$AC227)+'5N inverse'!$A$14*$C228/Setup!$B$17+INDEX('5N inverse'!$A$14:$Y$14,1,'5N mesh'!$B$7+1)*Setup!$B$22</f>
        <v>0</v>
      </c>
      <c r="Q228" s="0" t="n">
        <f aca="false">SUMPRODUCT('5N inverse'!$A$15:$Y$15,'5N mesh'!$B$37:$Z$37,$E227:$AC227)+'5N inverse'!$A$15*$C228/Setup!$B$17+INDEX('5N inverse'!$A$15:$Y$15,1,'5N mesh'!$B$7+1)*Setup!$B$22</f>
        <v>0</v>
      </c>
      <c r="R228" s="0" t="n">
        <f aca="false">SUMPRODUCT('5N inverse'!$A$16:$Y$16,'5N mesh'!$B$37:$Z$37,$E227:$AC227)+'5N inverse'!$A$16*$C228/Setup!$B$17+INDEX('5N inverse'!$A$16:$Y$16,1,'5N mesh'!$B$7+1)*Setup!$B$22</f>
        <v>0</v>
      </c>
      <c r="S228" s="0" t="n">
        <f aca="false">SUMPRODUCT('5N inverse'!$A$17:$Y$17,'5N mesh'!$B$37:$Z$37,$E227:$AC227)+'5N inverse'!$A$17*$C228/Setup!$B$17+INDEX('5N inverse'!$A$17:$Y$17,1,'5N mesh'!$B$7+1)*Setup!$B$22</f>
        <v>0</v>
      </c>
      <c r="T228" s="0" t="n">
        <f aca="false">SUMPRODUCT('5N inverse'!$A$18:$Y$18,'5N mesh'!$B$37:$Z$37,$E227:$AC227)+'5N inverse'!$A$18*$C228/Setup!$B$17+INDEX('5N inverse'!$A$18:$Y$18,1,'5N mesh'!$B$7+1)*Setup!$B$22</f>
        <v>0</v>
      </c>
      <c r="U228" s="0" t="n">
        <f aca="false">SUMPRODUCT('5N inverse'!$A$19:$Y$19,'5N mesh'!$B$37:$Z$37,$E227:$AC227)+'5N inverse'!$A$19*$C228/Setup!$B$17+INDEX('5N inverse'!$A$19:$Y$19,1,'5N mesh'!$B$7+1)*Setup!$B$22</f>
        <v>0</v>
      </c>
      <c r="V228" s="0" t="n">
        <f aca="false">SUMPRODUCT('5N inverse'!$A$20:$Y$20,'5N mesh'!$B$37:$Z$37,$E227:$AC227)+'5N inverse'!$A$20*$C228/Setup!$B$17+INDEX('5N inverse'!$A$20:$Y$20,1,'5N mesh'!$B$7+1)*Setup!$B$22</f>
        <v>0</v>
      </c>
      <c r="W228" s="0" t="n">
        <f aca="false">SUMPRODUCT('5N inverse'!$A$21:$Y$21,'5N mesh'!$B$37:$Z$37,$E227:$AC227)+'5N inverse'!$A$21*$C228/Setup!$B$17+INDEX('5N inverse'!$A$21:$Y$21,1,'5N mesh'!$B$7+1)*Setup!$B$22</f>
        <v>0</v>
      </c>
      <c r="X228" s="0" t="n">
        <f aca="false">SUMPRODUCT('5N inverse'!$A$22:$Y$22,'5N mesh'!$B$37:$Z$37,$E227:$AC227)+'5N inverse'!$A$22*$C228/Setup!$B$17+INDEX('5N inverse'!$A$22:$Y$22,1,'5N mesh'!$B$7+1)*Setup!$B$22</f>
        <v>0</v>
      </c>
      <c r="Y228" s="0" t="n">
        <f aca="false">SUMPRODUCT('5N inverse'!$A$23:$Y$23,'5N mesh'!$B$37:$Z$37,$E227:$AC227)+'5N inverse'!$A$23*$C228/Setup!$B$17+INDEX('5N inverse'!$A$23:$Y$23,1,'5N mesh'!$B$7+1)*Setup!$B$22</f>
        <v>0</v>
      </c>
      <c r="Z228" s="0" t="n">
        <f aca="false">SUMPRODUCT('5N inverse'!$A$24:$Y$24,'5N mesh'!$B$37:$Z$37,$E227:$AC227)+'5N inverse'!$A$24*$C228/Setup!$B$17+INDEX('5N inverse'!$A$24:$Y$24,1,'5N mesh'!$B$7+1)*Setup!$B$22</f>
        <v>0</v>
      </c>
      <c r="AA228" s="0" t="n">
        <f aca="false">SUMPRODUCT('5N inverse'!$A$25:$Y$25,'5N mesh'!$B$37:$Z$37,$E227:$AC227)+'5N inverse'!$A$25*$C228/Setup!$B$17+INDEX('5N inverse'!$A$25:$Y$25,1,'5N mesh'!$B$7+1)*Setup!$B$22</f>
        <v>0</v>
      </c>
      <c r="AB228" s="0" t="n">
        <f aca="false">SUMPRODUCT('5N inverse'!$A$26:$Y$26,'5N mesh'!$B$37:$Z$37,$E227:$AC227)+'5N inverse'!$A$26*$C228/Setup!$B$17+INDEX('5N inverse'!$A$26:$Y$26,1,'5N mesh'!$B$7+1)*Setup!$B$22</f>
        <v>0</v>
      </c>
      <c r="AC228" s="0" t="n">
        <f aca="false">SUMPRODUCT('5N inverse'!$A$27:$Y$27,'5N mesh'!$B$37:$Z$37,$E227:$AC227)+'5N inverse'!$A$27*$C228/Setup!$B$17+INDEX('5N inverse'!$A$27:$Y$27,1,'5N mesh'!$B$7+1)*Setup!$B$22</f>
        <v>0</v>
      </c>
    </row>
    <row r="229" customFormat="false" ht="15" hidden="false" customHeight="false" outlineLevel="0" collapsed="false">
      <c r="A229" s="0" t="n">
        <v>224</v>
      </c>
      <c r="B229" s="0" t="n">
        <f aca="false">A229*Setup!$B$11/3600</f>
        <v>18.6666666666667</v>
      </c>
      <c r="C229" s="0" t="n">
        <f aca="false">Setup!$B$7+Setup!$B$8*COS(2*PI()*(B229-Setup!$B$9)/24)</f>
        <v>27.0641777724759</v>
      </c>
      <c r="D229" s="0" t="n">
        <f aca="false">(C229-E229)/Setup!$B$17</f>
        <v>14.2272359106895</v>
      </c>
      <c r="E229" s="0" t="n">
        <f aca="false">SUMPRODUCT('5N inverse'!$A$3:$Y$3,'5N mesh'!$B$37:$Z$37,$E228:$AC228)+'5N inverse'!$A$3*$C229/Setup!$B$17+INDEX('5N inverse'!$A$3:$Y$3,1,'5N mesh'!$B$7+1)*Setup!$B$22</f>
        <v>25.2146371040863</v>
      </c>
      <c r="F229" s="0" t="n">
        <f aca="false">SUMPRODUCT('5N inverse'!$A$4:$Y$4,'5N mesh'!$B$37:$Z$37,$E228:$AC228)+'5N inverse'!$A$4*$C229/Setup!$B$17+INDEX('5N inverse'!$A$4:$Y$4,1,'5N mesh'!$B$7+1)*Setup!$B$22</f>
        <v>23.5254339365001</v>
      </c>
      <c r="G229" s="0" t="n">
        <f aca="false">SUMPRODUCT('5N inverse'!$A$5:$Y$5,'5N mesh'!$B$37:$Z$37,$E228:$AC228)+'5N inverse'!$A$5*$C229/Setup!$B$17+INDEX('5N inverse'!$A$5:$Y$5,1,'5N mesh'!$B$7+1)*Setup!$B$22</f>
        <v>20.1470276013277</v>
      </c>
      <c r="H229" s="0" t="n">
        <f aca="false">SUMPRODUCT('5N inverse'!$A$6:$Y$6,'5N mesh'!$B$37:$Z$37,$E228:$AC228)+'5N inverse'!$A$6*$C229/Setup!$B$17+INDEX('5N inverse'!$A$6:$Y$6,1,'5N mesh'!$B$7+1)*Setup!$B$22</f>
        <v>16.7686212661554</v>
      </c>
      <c r="I229" s="0" t="n">
        <f aca="false">SUMPRODUCT('5N inverse'!$A$7:$Y$7,'5N mesh'!$B$37:$Z$37,$E228:$AC228)+'5N inverse'!$A$7*$C229/Setup!$B$17+INDEX('5N inverse'!$A$7:$Y$7,1,'5N mesh'!$B$7+1)*Setup!$B$22</f>
        <v>15.0794180985692</v>
      </c>
      <c r="J229" s="0" t="n">
        <f aca="false">SUMPRODUCT('5N inverse'!$A$8:$Y$8,'5N mesh'!$B$37:$Z$37,$E228:$AC228)+'5N inverse'!$A$8*$C229/Setup!$B$17+INDEX('5N inverse'!$A$8:$Y$8,1,'5N mesh'!$B$7+1)*Setup!$B$22</f>
        <v>0</v>
      </c>
      <c r="K229" s="0" t="n">
        <f aca="false">SUMPRODUCT('5N inverse'!$A$9:$Y$9,'5N mesh'!$B$37:$Z$37,$E228:$AC228)+'5N inverse'!$A$9*$C229/Setup!$B$17+INDEX('5N inverse'!$A$9:$Y$9,1,'5N mesh'!$B$7+1)*Setup!$B$22</f>
        <v>0</v>
      </c>
      <c r="L229" s="0" t="n">
        <f aca="false">SUMPRODUCT('5N inverse'!$A$10:$Y$10,'5N mesh'!$B$37:$Z$37,$E228:$AC228)+'5N inverse'!$A$10*$C229/Setup!$B$17+INDEX('5N inverse'!$A$10:$Y$10,1,'5N mesh'!$B$7+1)*Setup!$B$22</f>
        <v>0</v>
      </c>
      <c r="M229" s="0" t="n">
        <f aca="false">SUMPRODUCT('5N inverse'!$A$11:$Y$11,'5N mesh'!$B$37:$Z$37,$E228:$AC228)+'5N inverse'!$A$11*$C229/Setup!$B$17+INDEX('5N inverse'!$A$11:$Y$11,1,'5N mesh'!$B$7+1)*Setup!$B$22</f>
        <v>0</v>
      </c>
      <c r="N229" s="0" t="n">
        <f aca="false">SUMPRODUCT('5N inverse'!$A$12:$Y$12,'5N mesh'!$B$37:$Z$37,$E228:$AC228)+'5N inverse'!$A$12*$C229/Setup!$B$17+INDEX('5N inverse'!$A$12:$Y$12,1,'5N mesh'!$B$7+1)*Setup!$B$22</f>
        <v>0</v>
      </c>
      <c r="O229" s="0" t="n">
        <f aca="false">SUMPRODUCT('5N inverse'!$A$13:$Y$13,'5N mesh'!$B$37:$Z$37,$E228:$AC228)+'5N inverse'!$A$13*$C229/Setup!$B$17+INDEX('5N inverse'!$A$13:$Y$13,1,'5N mesh'!$B$7+1)*Setup!$B$22</f>
        <v>0</v>
      </c>
      <c r="P229" s="0" t="n">
        <f aca="false">SUMPRODUCT('5N inverse'!$A$14:$Y$14,'5N mesh'!$B$37:$Z$37,$E228:$AC228)+'5N inverse'!$A$14*$C229/Setup!$B$17+INDEX('5N inverse'!$A$14:$Y$14,1,'5N mesh'!$B$7+1)*Setup!$B$22</f>
        <v>0</v>
      </c>
      <c r="Q229" s="0" t="n">
        <f aca="false">SUMPRODUCT('5N inverse'!$A$15:$Y$15,'5N mesh'!$B$37:$Z$37,$E228:$AC228)+'5N inverse'!$A$15*$C229/Setup!$B$17+INDEX('5N inverse'!$A$15:$Y$15,1,'5N mesh'!$B$7+1)*Setup!$B$22</f>
        <v>0</v>
      </c>
      <c r="R229" s="0" t="n">
        <f aca="false">SUMPRODUCT('5N inverse'!$A$16:$Y$16,'5N mesh'!$B$37:$Z$37,$E228:$AC228)+'5N inverse'!$A$16*$C229/Setup!$B$17+INDEX('5N inverse'!$A$16:$Y$16,1,'5N mesh'!$B$7+1)*Setup!$B$22</f>
        <v>0</v>
      </c>
      <c r="S229" s="0" t="n">
        <f aca="false">SUMPRODUCT('5N inverse'!$A$17:$Y$17,'5N mesh'!$B$37:$Z$37,$E228:$AC228)+'5N inverse'!$A$17*$C229/Setup!$B$17+INDEX('5N inverse'!$A$17:$Y$17,1,'5N mesh'!$B$7+1)*Setup!$B$22</f>
        <v>0</v>
      </c>
      <c r="T229" s="0" t="n">
        <f aca="false">SUMPRODUCT('5N inverse'!$A$18:$Y$18,'5N mesh'!$B$37:$Z$37,$E228:$AC228)+'5N inverse'!$A$18*$C229/Setup!$B$17+INDEX('5N inverse'!$A$18:$Y$18,1,'5N mesh'!$B$7+1)*Setup!$B$22</f>
        <v>0</v>
      </c>
      <c r="U229" s="0" t="n">
        <f aca="false">SUMPRODUCT('5N inverse'!$A$19:$Y$19,'5N mesh'!$B$37:$Z$37,$E228:$AC228)+'5N inverse'!$A$19*$C229/Setup!$B$17+INDEX('5N inverse'!$A$19:$Y$19,1,'5N mesh'!$B$7+1)*Setup!$B$22</f>
        <v>0</v>
      </c>
      <c r="V229" s="0" t="n">
        <f aca="false">SUMPRODUCT('5N inverse'!$A$20:$Y$20,'5N mesh'!$B$37:$Z$37,$E228:$AC228)+'5N inverse'!$A$20*$C229/Setup!$B$17+INDEX('5N inverse'!$A$20:$Y$20,1,'5N mesh'!$B$7+1)*Setup!$B$22</f>
        <v>0</v>
      </c>
      <c r="W229" s="0" t="n">
        <f aca="false">SUMPRODUCT('5N inverse'!$A$21:$Y$21,'5N mesh'!$B$37:$Z$37,$E228:$AC228)+'5N inverse'!$A$21*$C229/Setup!$B$17+INDEX('5N inverse'!$A$21:$Y$21,1,'5N mesh'!$B$7+1)*Setup!$B$22</f>
        <v>0</v>
      </c>
      <c r="X229" s="0" t="n">
        <f aca="false">SUMPRODUCT('5N inverse'!$A$22:$Y$22,'5N mesh'!$B$37:$Z$37,$E228:$AC228)+'5N inverse'!$A$22*$C229/Setup!$B$17+INDEX('5N inverse'!$A$22:$Y$22,1,'5N mesh'!$B$7+1)*Setup!$B$22</f>
        <v>0</v>
      </c>
      <c r="Y229" s="0" t="n">
        <f aca="false">SUMPRODUCT('5N inverse'!$A$23:$Y$23,'5N mesh'!$B$37:$Z$37,$E228:$AC228)+'5N inverse'!$A$23*$C229/Setup!$B$17+INDEX('5N inverse'!$A$23:$Y$23,1,'5N mesh'!$B$7+1)*Setup!$B$22</f>
        <v>0</v>
      </c>
      <c r="Z229" s="0" t="n">
        <f aca="false">SUMPRODUCT('5N inverse'!$A$24:$Y$24,'5N mesh'!$B$37:$Z$37,$E228:$AC228)+'5N inverse'!$A$24*$C229/Setup!$B$17+INDEX('5N inverse'!$A$24:$Y$24,1,'5N mesh'!$B$7+1)*Setup!$B$22</f>
        <v>0</v>
      </c>
      <c r="AA229" s="0" t="n">
        <f aca="false">SUMPRODUCT('5N inverse'!$A$25:$Y$25,'5N mesh'!$B$37:$Z$37,$E228:$AC228)+'5N inverse'!$A$25*$C229/Setup!$B$17+INDEX('5N inverse'!$A$25:$Y$25,1,'5N mesh'!$B$7+1)*Setup!$B$22</f>
        <v>0</v>
      </c>
      <c r="AB229" s="0" t="n">
        <f aca="false">SUMPRODUCT('5N inverse'!$A$26:$Y$26,'5N mesh'!$B$37:$Z$37,$E228:$AC228)+'5N inverse'!$A$26*$C229/Setup!$B$17+INDEX('5N inverse'!$A$26:$Y$26,1,'5N mesh'!$B$7+1)*Setup!$B$22</f>
        <v>0</v>
      </c>
      <c r="AC229" s="0" t="n">
        <f aca="false">SUMPRODUCT('5N inverse'!$A$27:$Y$27,'5N mesh'!$B$37:$Z$37,$E228:$AC228)+'5N inverse'!$A$27*$C229/Setup!$B$17+INDEX('5N inverse'!$A$27:$Y$27,1,'5N mesh'!$B$7+1)*Setup!$B$22</f>
        <v>0</v>
      </c>
    </row>
    <row r="230" customFormat="false" ht="15" hidden="false" customHeight="false" outlineLevel="0" collapsed="false">
      <c r="A230" s="0" t="n">
        <v>225</v>
      </c>
      <c r="B230" s="0" t="n">
        <f aca="false">A230*Setup!$B$11/3600</f>
        <v>18.75</v>
      </c>
      <c r="C230" s="0" t="n">
        <f aca="false">Setup!$B$7+Setup!$B$8*COS(2*PI()*(B230-Setup!$B$9)/24)</f>
        <v>27.0073592299159</v>
      </c>
      <c r="D230" s="0" t="n">
        <f aca="false">(C230-E230)/Setup!$B$17</f>
        <v>13.639903812913</v>
      </c>
      <c r="E230" s="0" t="n">
        <f aca="false">SUMPRODUCT('5N inverse'!$A$3:$Y$3,'5N mesh'!$B$37:$Z$37,$E229:$AC229)+'5N inverse'!$A$3*$C230/Setup!$B$17+INDEX('5N inverse'!$A$3:$Y$3,1,'5N mesh'!$B$7+1)*Setup!$B$22</f>
        <v>25.2341717342372</v>
      </c>
      <c r="F230" s="0" t="n">
        <f aca="false">SUMPRODUCT('5N inverse'!$A$4:$Y$4,'5N mesh'!$B$37:$Z$37,$E229:$AC229)+'5N inverse'!$A$4*$C230/Setup!$B$17+INDEX('5N inverse'!$A$4:$Y$4,1,'5N mesh'!$B$7+1)*Setup!$B$22</f>
        <v>23.5417647464263</v>
      </c>
      <c r="G230" s="0" t="n">
        <f aca="false">SUMPRODUCT('5N inverse'!$A$5:$Y$5,'5N mesh'!$B$37:$Z$37,$E229:$AC229)+'5N inverse'!$A$5*$C230/Setup!$B$17+INDEX('5N inverse'!$A$5:$Y$5,1,'5N mesh'!$B$7+1)*Setup!$B$22</f>
        <v>20.1569507708044</v>
      </c>
      <c r="H230" s="0" t="n">
        <f aca="false">SUMPRODUCT('5N inverse'!$A$6:$Y$6,'5N mesh'!$B$37:$Z$37,$E229:$AC229)+'5N inverse'!$A$6*$C230/Setup!$B$17+INDEX('5N inverse'!$A$6:$Y$6,1,'5N mesh'!$B$7+1)*Setup!$B$22</f>
        <v>16.7721367951825</v>
      </c>
      <c r="I230" s="0" t="n">
        <f aca="false">SUMPRODUCT('5N inverse'!$A$7:$Y$7,'5N mesh'!$B$37:$Z$37,$E229:$AC229)+'5N inverse'!$A$7*$C230/Setup!$B$17+INDEX('5N inverse'!$A$7:$Y$7,1,'5N mesh'!$B$7+1)*Setup!$B$22</f>
        <v>15.0797298073716</v>
      </c>
      <c r="J230" s="0" t="n">
        <f aca="false">SUMPRODUCT('5N inverse'!$A$8:$Y$8,'5N mesh'!$B$37:$Z$37,$E229:$AC229)+'5N inverse'!$A$8*$C230/Setup!$B$17+INDEX('5N inverse'!$A$8:$Y$8,1,'5N mesh'!$B$7+1)*Setup!$B$22</f>
        <v>0</v>
      </c>
      <c r="K230" s="0" t="n">
        <f aca="false">SUMPRODUCT('5N inverse'!$A$9:$Y$9,'5N mesh'!$B$37:$Z$37,$E229:$AC229)+'5N inverse'!$A$9*$C230/Setup!$B$17+INDEX('5N inverse'!$A$9:$Y$9,1,'5N mesh'!$B$7+1)*Setup!$B$22</f>
        <v>0</v>
      </c>
      <c r="L230" s="0" t="n">
        <f aca="false">SUMPRODUCT('5N inverse'!$A$10:$Y$10,'5N mesh'!$B$37:$Z$37,$E229:$AC229)+'5N inverse'!$A$10*$C230/Setup!$B$17+INDEX('5N inverse'!$A$10:$Y$10,1,'5N mesh'!$B$7+1)*Setup!$B$22</f>
        <v>0</v>
      </c>
      <c r="M230" s="0" t="n">
        <f aca="false">SUMPRODUCT('5N inverse'!$A$11:$Y$11,'5N mesh'!$B$37:$Z$37,$E229:$AC229)+'5N inverse'!$A$11*$C230/Setup!$B$17+INDEX('5N inverse'!$A$11:$Y$11,1,'5N mesh'!$B$7+1)*Setup!$B$22</f>
        <v>0</v>
      </c>
      <c r="N230" s="0" t="n">
        <f aca="false">SUMPRODUCT('5N inverse'!$A$12:$Y$12,'5N mesh'!$B$37:$Z$37,$E229:$AC229)+'5N inverse'!$A$12*$C230/Setup!$B$17+INDEX('5N inverse'!$A$12:$Y$12,1,'5N mesh'!$B$7+1)*Setup!$B$22</f>
        <v>0</v>
      </c>
      <c r="O230" s="0" t="n">
        <f aca="false">SUMPRODUCT('5N inverse'!$A$13:$Y$13,'5N mesh'!$B$37:$Z$37,$E229:$AC229)+'5N inverse'!$A$13*$C230/Setup!$B$17+INDEX('5N inverse'!$A$13:$Y$13,1,'5N mesh'!$B$7+1)*Setup!$B$22</f>
        <v>0</v>
      </c>
      <c r="P230" s="0" t="n">
        <f aca="false">SUMPRODUCT('5N inverse'!$A$14:$Y$14,'5N mesh'!$B$37:$Z$37,$E229:$AC229)+'5N inverse'!$A$14*$C230/Setup!$B$17+INDEX('5N inverse'!$A$14:$Y$14,1,'5N mesh'!$B$7+1)*Setup!$B$22</f>
        <v>0</v>
      </c>
      <c r="Q230" s="0" t="n">
        <f aca="false">SUMPRODUCT('5N inverse'!$A$15:$Y$15,'5N mesh'!$B$37:$Z$37,$E229:$AC229)+'5N inverse'!$A$15*$C230/Setup!$B$17+INDEX('5N inverse'!$A$15:$Y$15,1,'5N mesh'!$B$7+1)*Setup!$B$22</f>
        <v>0</v>
      </c>
      <c r="R230" s="0" t="n">
        <f aca="false">SUMPRODUCT('5N inverse'!$A$16:$Y$16,'5N mesh'!$B$37:$Z$37,$E229:$AC229)+'5N inverse'!$A$16*$C230/Setup!$B$17+INDEX('5N inverse'!$A$16:$Y$16,1,'5N mesh'!$B$7+1)*Setup!$B$22</f>
        <v>0</v>
      </c>
      <c r="S230" s="0" t="n">
        <f aca="false">SUMPRODUCT('5N inverse'!$A$17:$Y$17,'5N mesh'!$B$37:$Z$37,$E229:$AC229)+'5N inverse'!$A$17*$C230/Setup!$B$17+INDEX('5N inverse'!$A$17:$Y$17,1,'5N mesh'!$B$7+1)*Setup!$B$22</f>
        <v>0</v>
      </c>
      <c r="T230" s="0" t="n">
        <f aca="false">SUMPRODUCT('5N inverse'!$A$18:$Y$18,'5N mesh'!$B$37:$Z$37,$E229:$AC229)+'5N inverse'!$A$18*$C230/Setup!$B$17+INDEX('5N inverse'!$A$18:$Y$18,1,'5N mesh'!$B$7+1)*Setup!$B$22</f>
        <v>0</v>
      </c>
      <c r="U230" s="0" t="n">
        <f aca="false">SUMPRODUCT('5N inverse'!$A$19:$Y$19,'5N mesh'!$B$37:$Z$37,$E229:$AC229)+'5N inverse'!$A$19*$C230/Setup!$B$17+INDEX('5N inverse'!$A$19:$Y$19,1,'5N mesh'!$B$7+1)*Setup!$B$22</f>
        <v>0</v>
      </c>
      <c r="V230" s="0" t="n">
        <f aca="false">SUMPRODUCT('5N inverse'!$A$20:$Y$20,'5N mesh'!$B$37:$Z$37,$E229:$AC229)+'5N inverse'!$A$20*$C230/Setup!$B$17+INDEX('5N inverse'!$A$20:$Y$20,1,'5N mesh'!$B$7+1)*Setup!$B$22</f>
        <v>0</v>
      </c>
      <c r="W230" s="0" t="n">
        <f aca="false">SUMPRODUCT('5N inverse'!$A$21:$Y$21,'5N mesh'!$B$37:$Z$37,$E229:$AC229)+'5N inverse'!$A$21*$C230/Setup!$B$17+INDEX('5N inverse'!$A$21:$Y$21,1,'5N mesh'!$B$7+1)*Setup!$B$22</f>
        <v>0</v>
      </c>
      <c r="X230" s="0" t="n">
        <f aca="false">SUMPRODUCT('5N inverse'!$A$22:$Y$22,'5N mesh'!$B$37:$Z$37,$E229:$AC229)+'5N inverse'!$A$22*$C230/Setup!$B$17+INDEX('5N inverse'!$A$22:$Y$22,1,'5N mesh'!$B$7+1)*Setup!$B$22</f>
        <v>0</v>
      </c>
      <c r="Y230" s="0" t="n">
        <f aca="false">SUMPRODUCT('5N inverse'!$A$23:$Y$23,'5N mesh'!$B$37:$Z$37,$E229:$AC229)+'5N inverse'!$A$23*$C230/Setup!$B$17+INDEX('5N inverse'!$A$23:$Y$23,1,'5N mesh'!$B$7+1)*Setup!$B$22</f>
        <v>0</v>
      </c>
      <c r="Z230" s="0" t="n">
        <f aca="false">SUMPRODUCT('5N inverse'!$A$24:$Y$24,'5N mesh'!$B$37:$Z$37,$E229:$AC229)+'5N inverse'!$A$24*$C230/Setup!$B$17+INDEX('5N inverse'!$A$24:$Y$24,1,'5N mesh'!$B$7+1)*Setup!$B$22</f>
        <v>0</v>
      </c>
      <c r="AA230" s="0" t="n">
        <f aca="false">SUMPRODUCT('5N inverse'!$A$25:$Y$25,'5N mesh'!$B$37:$Z$37,$E229:$AC229)+'5N inverse'!$A$25*$C230/Setup!$B$17+INDEX('5N inverse'!$A$25:$Y$25,1,'5N mesh'!$B$7+1)*Setup!$B$22</f>
        <v>0</v>
      </c>
      <c r="AB230" s="0" t="n">
        <f aca="false">SUMPRODUCT('5N inverse'!$A$26:$Y$26,'5N mesh'!$B$37:$Z$37,$E229:$AC229)+'5N inverse'!$A$26*$C230/Setup!$B$17+INDEX('5N inverse'!$A$26:$Y$26,1,'5N mesh'!$B$7+1)*Setup!$B$22</f>
        <v>0</v>
      </c>
      <c r="AC230" s="0" t="n">
        <f aca="false">SUMPRODUCT('5N inverse'!$A$27:$Y$27,'5N mesh'!$B$37:$Z$37,$E229:$AC229)+'5N inverse'!$A$27*$C230/Setup!$B$17+INDEX('5N inverse'!$A$27:$Y$27,1,'5N mesh'!$B$7+1)*Setup!$B$22</f>
        <v>0</v>
      </c>
    </row>
    <row r="231" customFormat="false" ht="15" hidden="false" customHeight="false" outlineLevel="0" collapsed="false">
      <c r="A231" s="0" t="n">
        <v>226</v>
      </c>
      <c r="B231" s="0" t="n">
        <f aca="false">A231*Setup!$B$11/3600</f>
        <v>18.8333333333333</v>
      </c>
      <c r="C231" s="0" t="n">
        <f aca="false">Setup!$B$7+Setup!$B$8*COS(2*PI()*(B231-Setup!$B$9)/24)</f>
        <v>26.9491093472405</v>
      </c>
      <c r="D231" s="0" t="n">
        <f aca="false">(C231-E231)/Setup!$B$17</f>
        <v>13.0493534991312</v>
      </c>
      <c r="E231" s="0" t="n">
        <f aca="false">SUMPRODUCT('5N inverse'!$A$3:$Y$3,'5N mesh'!$B$37:$Z$37,$E230:$AC230)+'5N inverse'!$A$3*$C231/Setup!$B$17+INDEX('5N inverse'!$A$3:$Y$3,1,'5N mesh'!$B$7+1)*Setup!$B$22</f>
        <v>25.2526933923534</v>
      </c>
      <c r="F231" s="0" t="n">
        <f aca="false">SUMPRODUCT('5N inverse'!$A$4:$Y$4,'5N mesh'!$B$37:$Z$37,$E230:$AC230)+'5N inverse'!$A$4*$C231/Setup!$B$17+INDEX('5N inverse'!$A$4:$Y$4,1,'5N mesh'!$B$7+1)*Setup!$B$22</f>
        <v>23.5572503536648</v>
      </c>
      <c r="G231" s="0" t="n">
        <f aca="false">SUMPRODUCT('5N inverse'!$A$5:$Y$5,'5N mesh'!$B$37:$Z$37,$E230:$AC230)+'5N inverse'!$A$5*$C231/Setup!$B$17+INDEX('5N inverse'!$A$5:$Y$5,1,'5N mesh'!$B$7+1)*Setup!$B$22</f>
        <v>20.1663642762874</v>
      </c>
      <c r="H231" s="0" t="n">
        <f aca="false">SUMPRODUCT('5N inverse'!$A$6:$Y$6,'5N mesh'!$B$37:$Z$37,$E230:$AC230)+'5N inverse'!$A$6*$C231/Setup!$B$17+INDEX('5N inverse'!$A$6:$Y$6,1,'5N mesh'!$B$7+1)*Setup!$B$22</f>
        <v>16.77547819891</v>
      </c>
      <c r="I231" s="0" t="n">
        <f aca="false">SUMPRODUCT('5N inverse'!$A$7:$Y$7,'5N mesh'!$B$37:$Z$37,$E230:$AC230)+'5N inverse'!$A$7*$C231/Setup!$B$17+INDEX('5N inverse'!$A$7:$Y$7,1,'5N mesh'!$B$7+1)*Setup!$B$22</f>
        <v>15.0800351602213</v>
      </c>
      <c r="J231" s="0" t="n">
        <f aca="false">SUMPRODUCT('5N inverse'!$A$8:$Y$8,'5N mesh'!$B$37:$Z$37,$E230:$AC230)+'5N inverse'!$A$8*$C231/Setup!$B$17+INDEX('5N inverse'!$A$8:$Y$8,1,'5N mesh'!$B$7+1)*Setup!$B$22</f>
        <v>0</v>
      </c>
      <c r="K231" s="0" t="n">
        <f aca="false">SUMPRODUCT('5N inverse'!$A$9:$Y$9,'5N mesh'!$B$37:$Z$37,$E230:$AC230)+'5N inverse'!$A$9*$C231/Setup!$B$17+INDEX('5N inverse'!$A$9:$Y$9,1,'5N mesh'!$B$7+1)*Setup!$B$22</f>
        <v>0</v>
      </c>
      <c r="L231" s="0" t="n">
        <f aca="false">SUMPRODUCT('5N inverse'!$A$10:$Y$10,'5N mesh'!$B$37:$Z$37,$E230:$AC230)+'5N inverse'!$A$10*$C231/Setup!$B$17+INDEX('5N inverse'!$A$10:$Y$10,1,'5N mesh'!$B$7+1)*Setup!$B$22</f>
        <v>0</v>
      </c>
      <c r="M231" s="0" t="n">
        <f aca="false">SUMPRODUCT('5N inverse'!$A$11:$Y$11,'5N mesh'!$B$37:$Z$37,$E230:$AC230)+'5N inverse'!$A$11*$C231/Setup!$B$17+INDEX('5N inverse'!$A$11:$Y$11,1,'5N mesh'!$B$7+1)*Setup!$B$22</f>
        <v>0</v>
      </c>
      <c r="N231" s="0" t="n">
        <f aca="false">SUMPRODUCT('5N inverse'!$A$12:$Y$12,'5N mesh'!$B$37:$Z$37,$E230:$AC230)+'5N inverse'!$A$12*$C231/Setup!$B$17+INDEX('5N inverse'!$A$12:$Y$12,1,'5N mesh'!$B$7+1)*Setup!$B$22</f>
        <v>0</v>
      </c>
      <c r="O231" s="0" t="n">
        <f aca="false">SUMPRODUCT('5N inverse'!$A$13:$Y$13,'5N mesh'!$B$37:$Z$37,$E230:$AC230)+'5N inverse'!$A$13*$C231/Setup!$B$17+INDEX('5N inverse'!$A$13:$Y$13,1,'5N mesh'!$B$7+1)*Setup!$B$22</f>
        <v>0</v>
      </c>
      <c r="P231" s="0" t="n">
        <f aca="false">SUMPRODUCT('5N inverse'!$A$14:$Y$14,'5N mesh'!$B$37:$Z$37,$E230:$AC230)+'5N inverse'!$A$14*$C231/Setup!$B$17+INDEX('5N inverse'!$A$14:$Y$14,1,'5N mesh'!$B$7+1)*Setup!$B$22</f>
        <v>0</v>
      </c>
      <c r="Q231" s="0" t="n">
        <f aca="false">SUMPRODUCT('5N inverse'!$A$15:$Y$15,'5N mesh'!$B$37:$Z$37,$E230:$AC230)+'5N inverse'!$A$15*$C231/Setup!$B$17+INDEX('5N inverse'!$A$15:$Y$15,1,'5N mesh'!$B$7+1)*Setup!$B$22</f>
        <v>0</v>
      </c>
      <c r="R231" s="0" t="n">
        <f aca="false">SUMPRODUCT('5N inverse'!$A$16:$Y$16,'5N mesh'!$B$37:$Z$37,$E230:$AC230)+'5N inverse'!$A$16*$C231/Setup!$B$17+INDEX('5N inverse'!$A$16:$Y$16,1,'5N mesh'!$B$7+1)*Setup!$B$22</f>
        <v>0</v>
      </c>
      <c r="S231" s="0" t="n">
        <f aca="false">SUMPRODUCT('5N inverse'!$A$17:$Y$17,'5N mesh'!$B$37:$Z$37,$E230:$AC230)+'5N inverse'!$A$17*$C231/Setup!$B$17+INDEX('5N inverse'!$A$17:$Y$17,1,'5N mesh'!$B$7+1)*Setup!$B$22</f>
        <v>0</v>
      </c>
      <c r="T231" s="0" t="n">
        <f aca="false">SUMPRODUCT('5N inverse'!$A$18:$Y$18,'5N mesh'!$B$37:$Z$37,$E230:$AC230)+'5N inverse'!$A$18*$C231/Setup!$B$17+INDEX('5N inverse'!$A$18:$Y$18,1,'5N mesh'!$B$7+1)*Setup!$B$22</f>
        <v>0</v>
      </c>
      <c r="U231" s="0" t="n">
        <f aca="false">SUMPRODUCT('5N inverse'!$A$19:$Y$19,'5N mesh'!$B$37:$Z$37,$E230:$AC230)+'5N inverse'!$A$19*$C231/Setup!$B$17+INDEX('5N inverse'!$A$19:$Y$19,1,'5N mesh'!$B$7+1)*Setup!$B$22</f>
        <v>0</v>
      </c>
      <c r="V231" s="0" t="n">
        <f aca="false">SUMPRODUCT('5N inverse'!$A$20:$Y$20,'5N mesh'!$B$37:$Z$37,$E230:$AC230)+'5N inverse'!$A$20*$C231/Setup!$B$17+INDEX('5N inverse'!$A$20:$Y$20,1,'5N mesh'!$B$7+1)*Setup!$B$22</f>
        <v>0</v>
      </c>
      <c r="W231" s="0" t="n">
        <f aca="false">SUMPRODUCT('5N inverse'!$A$21:$Y$21,'5N mesh'!$B$37:$Z$37,$E230:$AC230)+'5N inverse'!$A$21*$C231/Setup!$B$17+INDEX('5N inverse'!$A$21:$Y$21,1,'5N mesh'!$B$7+1)*Setup!$B$22</f>
        <v>0</v>
      </c>
      <c r="X231" s="0" t="n">
        <f aca="false">SUMPRODUCT('5N inverse'!$A$22:$Y$22,'5N mesh'!$B$37:$Z$37,$E230:$AC230)+'5N inverse'!$A$22*$C231/Setup!$B$17+INDEX('5N inverse'!$A$22:$Y$22,1,'5N mesh'!$B$7+1)*Setup!$B$22</f>
        <v>0</v>
      </c>
      <c r="Y231" s="0" t="n">
        <f aca="false">SUMPRODUCT('5N inverse'!$A$23:$Y$23,'5N mesh'!$B$37:$Z$37,$E230:$AC230)+'5N inverse'!$A$23*$C231/Setup!$B$17+INDEX('5N inverse'!$A$23:$Y$23,1,'5N mesh'!$B$7+1)*Setup!$B$22</f>
        <v>0</v>
      </c>
      <c r="Z231" s="0" t="n">
        <f aca="false">SUMPRODUCT('5N inverse'!$A$24:$Y$24,'5N mesh'!$B$37:$Z$37,$E230:$AC230)+'5N inverse'!$A$24*$C231/Setup!$B$17+INDEX('5N inverse'!$A$24:$Y$24,1,'5N mesh'!$B$7+1)*Setup!$B$22</f>
        <v>0</v>
      </c>
      <c r="AA231" s="0" t="n">
        <f aca="false">SUMPRODUCT('5N inverse'!$A$25:$Y$25,'5N mesh'!$B$37:$Z$37,$E230:$AC230)+'5N inverse'!$A$25*$C231/Setup!$B$17+INDEX('5N inverse'!$A$25:$Y$25,1,'5N mesh'!$B$7+1)*Setup!$B$22</f>
        <v>0</v>
      </c>
      <c r="AB231" s="0" t="n">
        <f aca="false">SUMPRODUCT('5N inverse'!$A$26:$Y$26,'5N mesh'!$B$37:$Z$37,$E230:$AC230)+'5N inverse'!$A$26*$C231/Setup!$B$17+INDEX('5N inverse'!$A$26:$Y$26,1,'5N mesh'!$B$7+1)*Setup!$B$22</f>
        <v>0</v>
      </c>
      <c r="AC231" s="0" t="n">
        <f aca="false">SUMPRODUCT('5N inverse'!$A$27:$Y$27,'5N mesh'!$B$37:$Z$37,$E230:$AC230)+'5N inverse'!$A$27*$C231/Setup!$B$17+INDEX('5N inverse'!$A$27:$Y$27,1,'5N mesh'!$B$7+1)*Setup!$B$22</f>
        <v>0</v>
      </c>
    </row>
    <row r="232" customFormat="false" ht="15" hidden="false" customHeight="false" outlineLevel="0" collapsed="false">
      <c r="A232" s="0" t="n">
        <v>227</v>
      </c>
      <c r="B232" s="0" t="n">
        <f aca="false">A232*Setup!$B$11/3600</f>
        <v>18.9166666666667</v>
      </c>
      <c r="C232" s="0" t="n">
        <f aca="false">Setup!$B$7+Setup!$B$8*COS(2*PI()*(B232-Setup!$B$9)/24)</f>
        <v>26.889455848239</v>
      </c>
      <c r="D232" s="0" t="n">
        <f aca="false">(C232-E232)/Setup!$B$17</f>
        <v>12.4558343046583</v>
      </c>
      <c r="E232" s="0" t="n">
        <f aca="false">SUMPRODUCT('5N inverse'!$A$3:$Y$3,'5N mesh'!$B$37:$Z$37,$E231:$AC231)+'5N inverse'!$A$3*$C232/Setup!$B$17+INDEX('5N inverse'!$A$3:$Y$3,1,'5N mesh'!$B$7+1)*Setup!$B$22</f>
        <v>25.2701973886334</v>
      </c>
      <c r="F232" s="0" t="n">
        <f aca="false">SUMPRODUCT('5N inverse'!$A$4:$Y$4,'5N mesh'!$B$37:$Z$37,$E231:$AC231)+'5N inverse'!$A$4*$C232/Setup!$B$17+INDEX('5N inverse'!$A$4:$Y$4,1,'5N mesh'!$B$7+1)*Setup!$B$22</f>
        <v>23.5718868342998</v>
      </c>
      <c r="G232" s="0" t="n">
        <f aca="false">SUMPRODUCT('5N inverse'!$A$5:$Y$5,'5N mesh'!$B$37:$Z$37,$E231:$AC231)+'5N inverse'!$A$5*$C232/Setup!$B$17+INDEX('5N inverse'!$A$5:$Y$5,1,'5N mesh'!$B$7+1)*Setup!$B$22</f>
        <v>20.1752657256325</v>
      </c>
      <c r="H232" s="0" t="n">
        <f aca="false">SUMPRODUCT('5N inverse'!$A$6:$Y$6,'5N mesh'!$B$37:$Z$37,$E231:$AC231)+'5N inverse'!$A$6*$C232/Setup!$B$17+INDEX('5N inverse'!$A$6:$Y$6,1,'5N mesh'!$B$7+1)*Setup!$B$22</f>
        <v>16.7786446169652</v>
      </c>
      <c r="I232" s="0" t="n">
        <f aca="false">SUMPRODUCT('5N inverse'!$A$7:$Y$7,'5N mesh'!$B$37:$Z$37,$E231:$AC231)+'5N inverse'!$A$7*$C232/Setup!$B$17+INDEX('5N inverse'!$A$7:$Y$7,1,'5N mesh'!$B$7+1)*Setup!$B$22</f>
        <v>15.0803340626315</v>
      </c>
      <c r="J232" s="0" t="n">
        <f aca="false">SUMPRODUCT('5N inverse'!$A$8:$Y$8,'5N mesh'!$B$37:$Z$37,$E231:$AC231)+'5N inverse'!$A$8*$C232/Setup!$B$17+INDEX('5N inverse'!$A$8:$Y$8,1,'5N mesh'!$B$7+1)*Setup!$B$22</f>
        <v>0</v>
      </c>
      <c r="K232" s="0" t="n">
        <f aca="false">SUMPRODUCT('5N inverse'!$A$9:$Y$9,'5N mesh'!$B$37:$Z$37,$E231:$AC231)+'5N inverse'!$A$9*$C232/Setup!$B$17+INDEX('5N inverse'!$A$9:$Y$9,1,'5N mesh'!$B$7+1)*Setup!$B$22</f>
        <v>0</v>
      </c>
      <c r="L232" s="0" t="n">
        <f aca="false">SUMPRODUCT('5N inverse'!$A$10:$Y$10,'5N mesh'!$B$37:$Z$37,$E231:$AC231)+'5N inverse'!$A$10*$C232/Setup!$B$17+INDEX('5N inverse'!$A$10:$Y$10,1,'5N mesh'!$B$7+1)*Setup!$B$22</f>
        <v>0</v>
      </c>
      <c r="M232" s="0" t="n">
        <f aca="false">SUMPRODUCT('5N inverse'!$A$11:$Y$11,'5N mesh'!$B$37:$Z$37,$E231:$AC231)+'5N inverse'!$A$11*$C232/Setup!$B$17+INDEX('5N inverse'!$A$11:$Y$11,1,'5N mesh'!$B$7+1)*Setup!$B$22</f>
        <v>0</v>
      </c>
      <c r="N232" s="0" t="n">
        <f aca="false">SUMPRODUCT('5N inverse'!$A$12:$Y$12,'5N mesh'!$B$37:$Z$37,$E231:$AC231)+'5N inverse'!$A$12*$C232/Setup!$B$17+INDEX('5N inverse'!$A$12:$Y$12,1,'5N mesh'!$B$7+1)*Setup!$B$22</f>
        <v>0</v>
      </c>
      <c r="O232" s="0" t="n">
        <f aca="false">SUMPRODUCT('5N inverse'!$A$13:$Y$13,'5N mesh'!$B$37:$Z$37,$E231:$AC231)+'5N inverse'!$A$13*$C232/Setup!$B$17+INDEX('5N inverse'!$A$13:$Y$13,1,'5N mesh'!$B$7+1)*Setup!$B$22</f>
        <v>0</v>
      </c>
      <c r="P232" s="0" t="n">
        <f aca="false">SUMPRODUCT('5N inverse'!$A$14:$Y$14,'5N mesh'!$B$37:$Z$37,$E231:$AC231)+'5N inverse'!$A$14*$C232/Setup!$B$17+INDEX('5N inverse'!$A$14:$Y$14,1,'5N mesh'!$B$7+1)*Setup!$B$22</f>
        <v>0</v>
      </c>
      <c r="Q232" s="0" t="n">
        <f aca="false">SUMPRODUCT('5N inverse'!$A$15:$Y$15,'5N mesh'!$B$37:$Z$37,$E231:$AC231)+'5N inverse'!$A$15*$C232/Setup!$B$17+INDEX('5N inverse'!$A$15:$Y$15,1,'5N mesh'!$B$7+1)*Setup!$B$22</f>
        <v>0</v>
      </c>
      <c r="R232" s="0" t="n">
        <f aca="false">SUMPRODUCT('5N inverse'!$A$16:$Y$16,'5N mesh'!$B$37:$Z$37,$E231:$AC231)+'5N inverse'!$A$16*$C232/Setup!$B$17+INDEX('5N inverse'!$A$16:$Y$16,1,'5N mesh'!$B$7+1)*Setup!$B$22</f>
        <v>0</v>
      </c>
      <c r="S232" s="0" t="n">
        <f aca="false">SUMPRODUCT('5N inverse'!$A$17:$Y$17,'5N mesh'!$B$37:$Z$37,$E231:$AC231)+'5N inverse'!$A$17*$C232/Setup!$B$17+INDEX('5N inverse'!$A$17:$Y$17,1,'5N mesh'!$B$7+1)*Setup!$B$22</f>
        <v>0</v>
      </c>
      <c r="T232" s="0" t="n">
        <f aca="false">SUMPRODUCT('5N inverse'!$A$18:$Y$18,'5N mesh'!$B$37:$Z$37,$E231:$AC231)+'5N inverse'!$A$18*$C232/Setup!$B$17+INDEX('5N inverse'!$A$18:$Y$18,1,'5N mesh'!$B$7+1)*Setup!$B$22</f>
        <v>0</v>
      </c>
      <c r="U232" s="0" t="n">
        <f aca="false">SUMPRODUCT('5N inverse'!$A$19:$Y$19,'5N mesh'!$B$37:$Z$37,$E231:$AC231)+'5N inverse'!$A$19*$C232/Setup!$B$17+INDEX('5N inverse'!$A$19:$Y$19,1,'5N mesh'!$B$7+1)*Setup!$B$22</f>
        <v>0</v>
      </c>
      <c r="V232" s="0" t="n">
        <f aca="false">SUMPRODUCT('5N inverse'!$A$20:$Y$20,'5N mesh'!$B$37:$Z$37,$E231:$AC231)+'5N inverse'!$A$20*$C232/Setup!$B$17+INDEX('5N inverse'!$A$20:$Y$20,1,'5N mesh'!$B$7+1)*Setup!$B$22</f>
        <v>0</v>
      </c>
      <c r="W232" s="0" t="n">
        <f aca="false">SUMPRODUCT('5N inverse'!$A$21:$Y$21,'5N mesh'!$B$37:$Z$37,$E231:$AC231)+'5N inverse'!$A$21*$C232/Setup!$B$17+INDEX('5N inverse'!$A$21:$Y$21,1,'5N mesh'!$B$7+1)*Setup!$B$22</f>
        <v>0</v>
      </c>
      <c r="X232" s="0" t="n">
        <f aca="false">SUMPRODUCT('5N inverse'!$A$22:$Y$22,'5N mesh'!$B$37:$Z$37,$E231:$AC231)+'5N inverse'!$A$22*$C232/Setup!$B$17+INDEX('5N inverse'!$A$22:$Y$22,1,'5N mesh'!$B$7+1)*Setup!$B$22</f>
        <v>0</v>
      </c>
      <c r="Y232" s="0" t="n">
        <f aca="false">SUMPRODUCT('5N inverse'!$A$23:$Y$23,'5N mesh'!$B$37:$Z$37,$E231:$AC231)+'5N inverse'!$A$23*$C232/Setup!$B$17+INDEX('5N inverse'!$A$23:$Y$23,1,'5N mesh'!$B$7+1)*Setup!$B$22</f>
        <v>0</v>
      </c>
      <c r="Z232" s="0" t="n">
        <f aca="false">SUMPRODUCT('5N inverse'!$A$24:$Y$24,'5N mesh'!$B$37:$Z$37,$E231:$AC231)+'5N inverse'!$A$24*$C232/Setup!$B$17+INDEX('5N inverse'!$A$24:$Y$24,1,'5N mesh'!$B$7+1)*Setup!$B$22</f>
        <v>0</v>
      </c>
      <c r="AA232" s="0" t="n">
        <f aca="false">SUMPRODUCT('5N inverse'!$A$25:$Y$25,'5N mesh'!$B$37:$Z$37,$E231:$AC231)+'5N inverse'!$A$25*$C232/Setup!$B$17+INDEX('5N inverse'!$A$25:$Y$25,1,'5N mesh'!$B$7+1)*Setup!$B$22</f>
        <v>0</v>
      </c>
      <c r="AB232" s="0" t="n">
        <f aca="false">SUMPRODUCT('5N inverse'!$A$26:$Y$26,'5N mesh'!$B$37:$Z$37,$E231:$AC231)+'5N inverse'!$A$26*$C232/Setup!$B$17+INDEX('5N inverse'!$A$26:$Y$26,1,'5N mesh'!$B$7+1)*Setup!$B$22</f>
        <v>0</v>
      </c>
      <c r="AC232" s="0" t="n">
        <f aca="false">SUMPRODUCT('5N inverse'!$A$27:$Y$27,'5N mesh'!$B$37:$Z$37,$E231:$AC231)+'5N inverse'!$A$27*$C232/Setup!$B$17+INDEX('5N inverse'!$A$27:$Y$27,1,'5N mesh'!$B$7+1)*Setup!$B$22</f>
        <v>0</v>
      </c>
    </row>
    <row r="233" customFormat="false" ht="15" hidden="false" customHeight="false" outlineLevel="0" collapsed="false">
      <c r="A233" s="0" t="n">
        <v>228</v>
      </c>
      <c r="B233" s="0" t="n">
        <f aca="false">A233*Setup!$B$11/3600</f>
        <v>19</v>
      </c>
      <c r="C233" s="0" t="n">
        <f aca="false">Setup!$B$7+Setup!$B$8*COS(2*PI()*(B233-Setup!$B$9)/24)</f>
        <v>26.8284271247462</v>
      </c>
      <c r="D233" s="0" t="n">
        <f aca="false">(C233-E233)/Setup!$B$17</f>
        <v>11.859597399578</v>
      </c>
      <c r="E233" s="0" t="n">
        <f aca="false">SUMPRODUCT('5N inverse'!$A$3:$Y$3,'5N mesh'!$B$37:$Z$37,$E232:$AC232)+'5N inverse'!$A$3*$C233/Setup!$B$17+INDEX('5N inverse'!$A$3:$Y$3,1,'5N mesh'!$B$7+1)*Setup!$B$22</f>
        <v>25.2866794628011</v>
      </c>
      <c r="F233" s="0" t="n">
        <f aca="false">SUMPRODUCT('5N inverse'!$A$4:$Y$4,'5N mesh'!$B$37:$Z$37,$E232:$AC232)+'5N inverse'!$A$4*$C233/Setup!$B$17+INDEX('5N inverse'!$A$4:$Y$4,1,'5N mesh'!$B$7+1)*Setup!$B$22</f>
        <v>23.5856706227536</v>
      </c>
      <c r="G233" s="0" t="n">
        <f aca="false">SUMPRODUCT('5N inverse'!$A$5:$Y$5,'5N mesh'!$B$37:$Z$37,$E232:$AC232)+'5N inverse'!$A$5*$C233/Setup!$B$17+INDEX('5N inverse'!$A$5:$Y$5,1,'5N mesh'!$B$7+1)*Setup!$B$22</f>
        <v>20.1836529426587</v>
      </c>
      <c r="H233" s="0" t="n">
        <f aca="false">SUMPRODUCT('5N inverse'!$A$6:$Y$6,'5N mesh'!$B$37:$Z$37,$E232:$AC232)+'5N inverse'!$A$6*$C233/Setup!$B$17+INDEX('5N inverse'!$A$6:$Y$6,1,'5N mesh'!$B$7+1)*Setup!$B$22</f>
        <v>16.7816352625637</v>
      </c>
      <c r="I233" s="0" t="n">
        <f aca="false">SUMPRODUCT('5N inverse'!$A$7:$Y$7,'5N mesh'!$B$37:$Z$37,$E232:$AC232)+'5N inverse'!$A$7*$C233/Setup!$B$17+INDEX('5N inverse'!$A$7:$Y$7,1,'5N mesh'!$B$7+1)*Setup!$B$22</f>
        <v>15.0806264225162</v>
      </c>
      <c r="J233" s="0" t="n">
        <f aca="false">SUMPRODUCT('5N inverse'!$A$8:$Y$8,'5N mesh'!$B$37:$Z$37,$E232:$AC232)+'5N inverse'!$A$8*$C233/Setup!$B$17+INDEX('5N inverse'!$A$8:$Y$8,1,'5N mesh'!$B$7+1)*Setup!$B$22</f>
        <v>0</v>
      </c>
      <c r="K233" s="0" t="n">
        <f aca="false">SUMPRODUCT('5N inverse'!$A$9:$Y$9,'5N mesh'!$B$37:$Z$37,$E232:$AC232)+'5N inverse'!$A$9*$C233/Setup!$B$17+INDEX('5N inverse'!$A$9:$Y$9,1,'5N mesh'!$B$7+1)*Setup!$B$22</f>
        <v>0</v>
      </c>
      <c r="L233" s="0" t="n">
        <f aca="false">SUMPRODUCT('5N inverse'!$A$10:$Y$10,'5N mesh'!$B$37:$Z$37,$E232:$AC232)+'5N inverse'!$A$10*$C233/Setup!$B$17+INDEX('5N inverse'!$A$10:$Y$10,1,'5N mesh'!$B$7+1)*Setup!$B$22</f>
        <v>0</v>
      </c>
      <c r="M233" s="0" t="n">
        <f aca="false">SUMPRODUCT('5N inverse'!$A$11:$Y$11,'5N mesh'!$B$37:$Z$37,$E232:$AC232)+'5N inverse'!$A$11*$C233/Setup!$B$17+INDEX('5N inverse'!$A$11:$Y$11,1,'5N mesh'!$B$7+1)*Setup!$B$22</f>
        <v>0</v>
      </c>
      <c r="N233" s="0" t="n">
        <f aca="false">SUMPRODUCT('5N inverse'!$A$12:$Y$12,'5N mesh'!$B$37:$Z$37,$E232:$AC232)+'5N inverse'!$A$12*$C233/Setup!$B$17+INDEX('5N inverse'!$A$12:$Y$12,1,'5N mesh'!$B$7+1)*Setup!$B$22</f>
        <v>0</v>
      </c>
      <c r="O233" s="0" t="n">
        <f aca="false">SUMPRODUCT('5N inverse'!$A$13:$Y$13,'5N mesh'!$B$37:$Z$37,$E232:$AC232)+'5N inverse'!$A$13*$C233/Setup!$B$17+INDEX('5N inverse'!$A$13:$Y$13,1,'5N mesh'!$B$7+1)*Setup!$B$22</f>
        <v>0</v>
      </c>
      <c r="P233" s="0" t="n">
        <f aca="false">SUMPRODUCT('5N inverse'!$A$14:$Y$14,'5N mesh'!$B$37:$Z$37,$E232:$AC232)+'5N inverse'!$A$14*$C233/Setup!$B$17+INDEX('5N inverse'!$A$14:$Y$14,1,'5N mesh'!$B$7+1)*Setup!$B$22</f>
        <v>0</v>
      </c>
      <c r="Q233" s="0" t="n">
        <f aca="false">SUMPRODUCT('5N inverse'!$A$15:$Y$15,'5N mesh'!$B$37:$Z$37,$E232:$AC232)+'5N inverse'!$A$15*$C233/Setup!$B$17+INDEX('5N inverse'!$A$15:$Y$15,1,'5N mesh'!$B$7+1)*Setup!$B$22</f>
        <v>0</v>
      </c>
      <c r="R233" s="0" t="n">
        <f aca="false">SUMPRODUCT('5N inverse'!$A$16:$Y$16,'5N mesh'!$B$37:$Z$37,$E232:$AC232)+'5N inverse'!$A$16*$C233/Setup!$B$17+INDEX('5N inverse'!$A$16:$Y$16,1,'5N mesh'!$B$7+1)*Setup!$B$22</f>
        <v>0</v>
      </c>
      <c r="S233" s="0" t="n">
        <f aca="false">SUMPRODUCT('5N inverse'!$A$17:$Y$17,'5N mesh'!$B$37:$Z$37,$E232:$AC232)+'5N inverse'!$A$17*$C233/Setup!$B$17+INDEX('5N inverse'!$A$17:$Y$17,1,'5N mesh'!$B$7+1)*Setup!$B$22</f>
        <v>0</v>
      </c>
      <c r="T233" s="0" t="n">
        <f aca="false">SUMPRODUCT('5N inverse'!$A$18:$Y$18,'5N mesh'!$B$37:$Z$37,$E232:$AC232)+'5N inverse'!$A$18*$C233/Setup!$B$17+INDEX('5N inverse'!$A$18:$Y$18,1,'5N mesh'!$B$7+1)*Setup!$B$22</f>
        <v>0</v>
      </c>
      <c r="U233" s="0" t="n">
        <f aca="false">SUMPRODUCT('5N inverse'!$A$19:$Y$19,'5N mesh'!$B$37:$Z$37,$E232:$AC232)+'5N inverse'!$A$19*$C233/Setup!$B$17+INDEX('5N inverse'!$A$19:$Y$19,1,'5N mesh'!$B$7+1)*Setup!$B$22</f>
        <v>0</v>
      </c>
      <c r="V233" s="0" t="n">
        <f aca="false">SUMPRODUCT('5N inverse'!$A$20:$Y$20,'5N mesh'!$B$37:$Z$37,$E232:$AC232)+'5N inverse'!$A$20*$C233/Setup!$B$17+INDEX('5N inverse'!$A$20:$Y$20,1,'5N mesh'!$B$7+1)*Setup!$B$22</f>
        <v>0</v>
      </c>
      <c r="W233" s="0" t="n">
        <f aca="false">SUMPRODUCT('5N inverse'!$A$21:$Y$21,'5N mesh'!$B$37:$Z$37,$E232:$AC232)+'5N inverse'!$A$21*$C233/Setup!$B$17+INDEX('5N inverse'!$A$21:$Y$21,1,'5N mesh'!$B$7+1)*Setup!$B$22</f>
        <v>0</v>
      </c>
      <c r="X233" s="0" t="n">
        <f aca="false">SUMPRODUCT('5N inverse'!$A$22:$Y$22,'5N mesh'!$B$37:$Z$37,$E232:$AC232)+'5N inverse'!$A$22*$C233/Setup!$B$17+INDEX('5N inverse'!$A$22:$Y$22,1,'5N mesh'!$B$7+1)*Setup!$B$22</f>
        <v>0</v>
      </c>
      <c r="Y233" s="0" t="n">
        <f aca="false">SUMPRODUCT('5N inverse'!$A$23:$Y$23,'5N mesh'!$B$37:$Z$37,$E232:$AC232)+'5N inverse'!$A$23*$C233/Setup!$B$17+INDEX('5N inverse'!$A$23:$Y$23,1,'5N mesh'!$B$7+1)*Setup!$B$22</f>
        <v>0</v>
      </c>
      <c r="Z233" s="0" t="n">
        <f aca="false">SUMPRODUCT('5N inverse'!$A$24:$Y$24,'5N mesh'!$B$37:$Z$37,$E232:$AC232)+'5N inverse'!$A$24*$C233/Setup!$B$17+INDEX('5N inverse'!$A$24:$Y$24,1,'5N mesh'!$B$7+1)*Setup!$B$22</f>
        <v>0</v>
      </c>
      <c r="AA233" s="0" t="n">
        <f aca="false">SUMPRODUCT('5N inverse'!$A$25:$Y$25,'5N mesh'!$B$37:$Z$37,$E232:$AC232)+'5N inverse'!$A$25*$C233/Setup!$B$17+INDEX('5N inverse'!$A$25:$Y$25,1,'5N mesh'!$B$7+1)*Setup!$B$22</f>
        <v>0</v>
      </c>
      <c r="AB233" s="0" t="n">
        <f aca="false">SUMPRODUCT('5N inverse'!$A$26:$Y$26,'5N mesh'!$B$37:$Z$37,$E232:$AC232)+'5N inverse'!$A$26*$C233/Setup!$B$17+INDEX('5N inverse'!$A$26:$Y$26,1,'5N mesh'!$B$7+1)*Setup!$B$22</f>
        <v>0</v>
      </c>
      <c r="AC233" s="0" t="n">
        <f aca="false">SUMPRODUCT('5N inverse'!$A$27:$Y$27,'5N mesh'!$B$37:$Z$37,$E232:$AC232)+'5N inverse'!$A$27*$C233/Setup!$B$17+INDEX('5N inverse'!$A$27:$Y$27,1,'5N mesh'!$B$7+1)*Setup!$B$22</f>
        <v>0</v>
      </c>
    </row>
    <row r="234" customFormat="false" ht="15" hidden="false" customHeight="false" outlineLevel="0" collapsed="false">
      <c r="A234" s="0" t="n">
        <v>229</v>
      </c>
      <c r="B234" s="0" t="n">
        <f aca="false">A234*Setup!$B$11/3600</f>
        <v>19.0833333333333</v>
      </c>
      <c r="C234" s="0" t="n">
        <f aca="false">Setup!$B$7+Setup!$B$8*COS(2*PI()*(B234-Setup!$B$9)/24)</f>
        <v>26.7660522231291</v>
      </c>
      <c r="D234" s="0" t="n">
        <f aca="false">(C234-E234)/Setup!$B$17</f>
        <v>11.2608956635948</v>
      </c>
      <c r="E234" s="0" t="n">
        <f aca="false">SUMPRODUCT('5N inverse'!$A$3:$Y$3,'5N mesh'!$B$37:$Z$37,$E233:$AC233)+'5N inverse'!$A$3*$C234/Setup!$B$17+INDEX('5N inverse'!$A$3:$Y$3,1,'5N mesh'!$B$7+1)*Setup!$B$22</f>
        <v>25.3021357868618</v>
      </c>
      <c r="F234" s="0" t="n">
        <f aca="false">SUMPRODUCT('5N inverse'!$A$4:$Y$4,'5N mesh'!$B$37:$Z$37,$E233:$AC233)+'5N inverse'!$A$4*$C234/Setup!$B$17+INDEX('5N inverse'!$A$4:$Y$4,1,'5N mesh'!$B$7+1)*Setup!$B$22</f>
        <v>23.5985985140919</v>
      </c>
      <c r="G234" s="0" t="n">
        <f aca="false">SUMPRODUCT('5N inverse'!$A$5:$Y$5,'5N mesh'!$B$37:$Z$37,$E233:$AC233)+'5N inverse'!$A$5*$C234/Setup!$B$17+INDEX('5N inverse'!$A$5:$Y$5,1,'5N mesh'!$B$7+1)*Setup!$B$22</f>
        <v>20.1915239685522</v>
      </c>
      <c r="H234" s="0" t="n">
        <f aca="false">SUMPRODUCT('5N inverse'!$A$6:$Y$6,'5N mesh'!$B$37:$Z$37,$E233:$AC233)+'5N inverse'!$A$6*$C234/Setup!$B$17+INDEX('5N inverse'!$A$6:$Y$6,1,'5N mesh'!$B$7+1)*Setup!$B$22</f>
        <v>16.7844494230125</v>
      </c>
      <c r="I234" s="0" t="n">
        <f aca="false">SUMPRODUCT('5N inverse'!$A$7:$Y$7,'5N mesh'!$B$37:$Z$37,$E233:$AC233)+'5N inverse'!$A$7*$C234/Setup!$B$17+INDEX('5N inverse'!$A$7:$Y$7,1,'5N mesh'!$B$7+1)*Setup!$B$22</f>
        <v>15.0809121502427</v>
      </c>
      <c r="J234" s="0" t="n">
        <f aca="false">SUMPRODUCT('5N inverse'!$A$8:$Y$8,'5N mesh'!$B$37:$Z$37,$E233:$AC233)+'5N inverse'!$A$8*$C234/Setup!$B$17+INDEX('5N inverse'!$A$8:$Y$8,1,'5N mesh'!$B$7+1)*Setup!$B$22</f>
        <v>0</v>
      </c>
      <c r="K234" s="0" t="n">
        <f aca="false">SUMPRODUCT('5N inverse'!$A$9:$Y$9,'5N mesh'!$B$37:$Z$37,$E233:$AC233)+'5N inverse'!$A$9*$C234/Setup!$B$17+INDEX('5N inverse'!$A$9:$Y$9,1,'5N mesh'!$B$7+1)*Setup!$B$22</f>
        <v>0</v>
      </c>
      <c r="L234" s="0" t="n">
        <f aca="false">SUMPRODUCT('5N inverse'!$A$10:$Y$10,'5N mesh'!$B$37:$Z$37,$E233:$AC233)+'5N inverse'!$A$10*$C234/Setup!$B$17+INDEX('5N inverse'!$A$10:$Y$10,1,'5N mesh'!$B$7+1)*Setup!$B$22</f>
        <v>0</v>
      </c>
      <c r="M234" s="0" t="n">
        <f aca="false">SUMPRODUCT('5N inverse'!$A$11:$Y$11,'5N mesh'!$B$37:$Z$37,$E233:$AC233)+'5N inverse'!$A$11*$C234/Setup!$B$17+INDEX('5N inverse'!$A$11:$Y$11,1,'5N mesh'!$B$7+1)*Setup!$B$22</f>
        <v>0</v>
      </c>
      <c r="N234" s="0" t="n">
        <f aca="false">SUMPRODUCT('5N inverse'!$A$12:$Y$12,'5N mesh'!$B$37:$Z$37,$E233:$AC233)+'5N inverse'!$A$12*$C234/Setup!$B$17+INDEX('5N inverse'!$A$12:$Y$12,1,'5N mesh'!$B$7+1)*Setup!$B$22</f>
        <v>0</v>
      </c>
      <c r="O234" s="0" t="n">
        <f aca="false">SUMPRODUCT('5N inverse'!$A$13:$Y$13,'5N mesh'!$B$37:$Z$37,$E233:$AC233)+'5N inverse'!$A$13*$C234/Setup!$B$17+INDEX('5N inverse'!$A$13:$Y$13,1,'5N mesh'!$B$7+1)*Setup!$B$22</f>
        <v>0</v>
      </c>
      <c r="P234" s="0" t="n">
        <f aca="false">SUMPRODUCT('5N inverse'!$A$14:$Y$14,'5N mesh'!$B$37:$Z$37,$E233:$AC233)+'5N inverse'!$A$14*$C234/Setup!$B$17+INDEX('5N inverse'!$A$14:$Y$14,1,'5N mesh'!$B$7+1)*Setup!$B$22</f>
        <v>0</v>
      </c>
      <c r="Q234" s="0" t="n">
        <f aca="false">SUMPRODUCT('5N inverse'!$A$15:$Y$15,'5N mesh'!$B$37:$Z$37,$E233:$AC233)+'5N inverse'!$A$15*$C234/Setup!$B$17+INDEX('5N inverse'!$A$15:$Y$15,1,'5N mesh'!$B$7+1)*Setup!$B$22</f>
        <v>0</v>
      </c>
      <c r="R234" s="0" t="n">
        <f aca="false">SUMPRODUCT('5N inverse'!$A$16:$Y$16,'5N mesh'!$B$37:$Z$37,$E233:$AC233)+'5N inverse'!$A$16*$C234/Setup!$B$17+INDEX('5N inverse'!$A$16:$Y$16,1,'5N mesh'!$B$7+1)*Setup!$B$22</f>
        <v>0</v>
      </c>
      <c r="S234" s="0" t="n">
        <f aca="false">SUMPRODUCT('5N inverse'!$A$17:$Y$17,'5N mesh'!$B$37:$Z$37,$E233:$AC233)+'5N inverse'!$A$17*$C234/Setup!$B$17+INDEX('5N inverse'!$A$17:$Y$17,1,'5N mesh'!$B$7+1)*Setup!$B$22</f>
        <v>0</v>
      </c>
      <c r="T234" s="0" t="n">
        <f aca="false">SUMPRODUCT('5N inverse'!$A$18:$Y$18,'5N mesh'!$B$37:$Z$37,$E233:$AC233)+'5N inverse'!$A$18*$C234/Setup!$B$17+INDEX('5N inverse'!$A$18:$Y$18,1,'5N mesh'!$B$7+1)*Setup!$B$22</f>
        <v>0</v>
      </c>
      <c r="U234" s="0" t="n">
        <f aca="false">SUMPRODUCT('5N inverse'!$A$19:$Y$19,'5N mesh'!$B$37:$Z$37,$E233:$AC233)+'5N inverse'!$A$19*$C234/Setup!$B$17+INDEX('5N inverse'!$A$19:$Y$19,1,'5N mesh'!$B$7+1)*Setup!$B$22</f>
        <v>0</v>
      </c>
      <c r="V234" s="0" t="n">
        <f aca="false">SUMPRODUCT('5N inverse'!$A$20:$Y$20,'5N mesh'!$B$37:$Z$37,$E233:$AC233)+'5N inverse'!$A$20*$C234/Setup!$B$17+INDEX('5N inverse'!$A$20:$Y$20,1,'5N mesh'!$B$7+1)*Setup!$B$22</f>
        <v>0</v>
      </c>
      <c r="W234" s="0" t="n">
        <f aca="false">SUMPRODUCT('5N inverse'!$A$21:$Y$21,'5N mesh'!$B$37:$Z$37,$E233:$AC233)+'5N inverse'!$A$21*$C234/Setup!$B$17+INDEX('5N inverse'!$A$21:$Y$21,1,'5N mesh'!$B$7+1)*Setup!$B$22</f>
        <v>0</v>
      </c>
      <c r="X234" s="0" t="n">
        <f aca="false">SUMPRODUCT('5N inverse'!$A$22:$Y$22,'5N mesh'!$B$37:$Z$37,$E233:$AC233)+'5N inverse'!$A$22*$C234/Setup!$B$17+INDEX('5N inverse'!$A$22:$Y$22,1,'5N mesh'!$B$7+1)*Setup!$B$22</f>
        <v>0</v>
      </c>
      <c r="Y234" s="0" t="n">
        <f aca="false">SUMPRODUCT('5N inverse'!$A$23:$Y$23,'5N mesh'!$B$37:$Z$37,$E233:$AC233)+'5N inverse'!$A$23*$C234/Setup!$B$17+INDEX('5N inverse'!$A$23:$Y$23,1,'5N mesh'!$B$7+1)*Setup!$B$22</f>
        <v>0</v>
      </c>
      <c r="Z234" s="0" t="n">
        <f aca="false">SUMPRODUCT('5N inverse'!$A$24:$Y$24,'5N mesh'!$B$37:$Z$37,$E233:$AC233)+'5N inverse'!$A$24*$C234/Setup!$B$17+INDEX('5N inverse'!$A$24:$Y$24,1,'5N mesh'!$B$7+1)*Setup!$B$22</f>
        <v>0</v>
      </c>
      <c r="AA234" s="0" t="n">
        <f aca="false">SUMPRODUCT('5N inverse'!$A$25:$Y$25,'5N mesh'!$B$37:$Z$37,$E233:$AC233)+'5N inverse'!$A$25*$C234/Setup!$B$17+INDEX('5N inverse'!$A$25:$Y$25,1,'5N mesh'!$B$7+1)*Setup!$B$22</f>
        <v>0</v>
      </c>
      <c r="AB234" s="0" t="n">
        <f aca="false">SUMPRODUCT('5N inverse'!$A$26:$Y$26,'5N mesh'!$B$37:$Z$37,$E233:$AC233)+'5N inverse'!$A$26*$C234/Setup!$B$17+INDEX('5N inverse'!$A$26:$Y$26,1,'5N mesh'!$B$7+1)*Setup!$B$22</f>
        <v>0</v>
      </c>
      <c r="AC234" s="0" t="n">
        <f aca="false">SUMPRODUCT('5N inverse'!$A$27:$Y$27,'5N mesh'!$B$37:$Z$37,$E233:$AC233)+'5N inverse'!$A$27*$C234/Setup!$B$17+INDEX('5N inverse'!$A$27:$Y$27,1,'5N mesh'!$B$7+1)*Setup!$B$22</f>
        <v>0</v>
      </c>
    </row>
    <row r="235" customFormat="false" ht="15" hidden="false" customHeight="false" outlineLevel="0" collapsed="false">
      <c r="A235" s="0" t="n">
        <v>230</v>
      </c>
      <c r="B235" s="0" t="n">
        <f aca="false">A235*Setup!$B$11/3600</f>
        <v>19.1666666666667</v>
      </c>
      <c r="C235" s="0" t="n">
        <f aca="false">Setup!$B$7+Setup!$B$8*COS(2*PI()*(B235-Setup!$B$9)/24)</f>
        <v>26.7023608304626</v>
      </c>
      <c r="D235" s="0" t="n">
        <f aca="false">(C235-E235)/Setup!$B$17</f>
        <v>10.6599835601477</v>
      </c>
      <c r="E235" s="0" t="n">
        <f aca="false">SUMPRODUCT('5N inverse'!$A$3:$Y$3,'5N mesh'!$B$37:$Z$37,$E234:$AC234)+'5N inverse'!$A$3*$C235/Setup!$B$17+INDEX('5N inverse'!$A$3:$Y$3,1,'5N mesh'!$B$7+1)*Setup!$B$22</f>
        <v>25.3165629676434</v>
      </c>
      <c r="F235" s="0" t="n">
        <f aca="false">SUMPRODUCT('5N inverse'!$A$4:$Y$4,'5N mesh'!$B$37:$Z$37,$E234:$AC234)+'5N inverse'!$A$4*$C235/Setup!$B$17+INDEX('5N inverse'!$A$4:$Y$4,1,'5N mesh'!$B$7+1)*Setup!$B$22</f>
        <v>23.61066766615</v>
      </c>
      <c r="G235" s="0" t="n">
        <f aca="false">SUMPRODUCT('5N inverse'!$A$5:$Y$5,'5N mesh'!$B$37:$Z$37,$E234:$AC234)+'5N inverse'!$A$5*$C235/Setup!$B$17+INDEX('5N inverse'!$A$5:$Y$5,1,'5N mesh'!$B$7+1)*Setup!$B$22</f>
        <v>20.198877063163</v>
      </c>
      <c r="H235" s="0" t="n">
        <f aca="false">SUMPRODUCT('5N inverse'!$A$6:$Y$6,'5N mesh'!$B$37:$Z$37,$E234:$AC234)+'5N inverse'!$A$6*$C235/Setup!$B$17+INDEX('5N inverse'!$A$6:$Y$6,1,'5N mesh'!$B$7+1)*Setup!$B$22</f>
        <v>16.787086460176</v>
      </c>
      <c r="I235" s="0" t="n">
        <f aca="false">SUMPRODUCT('5N inverse'!$A$7:$Y$7,'5N mesh'!$B$37:$Z$37,$E234:$AC234)+'5N inverse'!$A$7*$C235/Setup!$B$17+INDEX('5N inverse'!$A$7:$Y$7,1,'5N mesh'!$B$7+1)*Setup!$B$22</f>
        <v>15.0811911586825</v>
      </c>
      <c r="J235" s="0" t="n">
        <f aca="false">SUMPRODUCT('5N inverse'!$A$8:$Y$8,'5N mesh'!$B$37:$Z$37,$E234:$AC234)+'5N inverse'!$A$8*$C235/Setup!$B$17+INDEX('5N inverse'!$A$8:$Y$8,1,'5N mesh'!$B$7+1)*Setup!$B$22</f>
        <v>0</v>
      </c>
      <c r="K235" s="0" t="n">
        <f aca="false">SUMPRODUCT('5N inverse'!$A$9:$Y$9,'5N mesh'!$B$37:$Z$37,$E234:$AC234)+'5N inverse'!$A$9*$C235/Setup!$B$17+INDEX('5N inverse'!$A$9:$Y$9,1,'5N mesh'!$B$7+1)*Setup!$B$22</f>
        <v>0</v>
      </c>
      <c r="L235" s="0" t="n">
        <f aca="false">SUMPRODUCT('5N inverse'!$A$10:$Y$10,'5N mesh'!$B$37:$Z$37,$E234:$AC234)+'5N inverse'!$A$10*$C235/Setup!$B$17+INDEX('5N inverse'!$A$10:$Y$10,1,'5N mesh'!$B$7+1)*Setup!$B$22</f>
        <v>0</v>
      </c>
      <c r="M235" s="0" t="n">
        <f aca="false">SUMPRODUCT('5N inverse'!$A$11:$Y$11,'5N mesh'!$B$37:$Z$37,$E234:$AC234)+'5N inverse'!$A$11*$C235/Setup!$B$17+INDEX('5N inverse'!$A$11:$Y$11,1,'5N mesh'!$B$7+1)*Setup!$B$22</f>
        <v>0</v>
      </c>
      <c r="N235" s="0" t="n">
        <f aca="false">SUMPRODUCT('5N inverse'!$A$12:$Y$12,'5N mesh'!$B$37:$Z$37,$E234:$AC234)+'5N inverse'!$A$12*$C235/Setup!$B$17+INDEX('5N inverse'!$A$12:$Y$12,1,'5N mesh'!$B$7+1)*Setup!$B$22</f>
        <v>0</v>
      </c>
      <c r="O235" s="0" t="n">
        <f aca="false">SUMPRODUCT('5N inverse'!$A$13:$Y$13,'5N mesh'!$B$37:$Z$37,$E234:$AC234)+'5N inverse'!$A$13*$C235/Setup!$B$17+INDEX('5N inverse'!$A$13:$Y$13,1,'5N mesh'!$B$7+1)*Setup!$B$22</f>
        <v>0</v>
      </c>
      <c r="P235" s="0" t="n">
        <f aca="false">SUMPRODUCT('5N inverse'!$A$14:$Y$14,'5N mesh'!$B$37:$Z$37,$E234:$AC234)+'5N inverse'!$A$14*$C235/Setup!$B$17+INDEX('5N inverse'!$A$14:$Y$14,1,'5N mesh'!$B$7+1)*Setup!$B$22</f>
        <v>0</v>
      </c>
      <c r="Q235" s="0" t="n">
        <f aca="false">SUMPRODUCT('5N inverse'!$A$15:$Y$15,'5N mesh'!$B$37:$Z$37,$E234:$AC234)+'5N inverse'!$A$15*$C235/Setup!$B$17+INDEX('5N inverse'!$A$15:$Y$15,1,'5N mesh'!$B$7+1)*Setup!$B$22</f>
        <v>0</v>
      </c>
      <c r="R235" s="0" t="n">
        <f aca="false">SUMPRODUCT('5N inverse'!$A$16:$Y$16,'5N mesh'!$B$37:$Z$37,$E234:$AC234)+'5N inverse'!$A$16*$C235/Setup!$B$17+INDEX('5N inverse'!$A$16:$Y$16,1,'5N mesh'!$B$7+1)*Setup!$B$22</f>
        <v>0</v>
      </c>
      <c r="S235" s="0" t="n">
        <f aca="false">SUMPRODUCT('5N inverse'!$A$17:$Y$17,'5N mesh'!$B$37:$Z$37,$E234:$AC234)+'5N inverse'!$A$17*$C235/Setup!$B$17+INDEX('5N inverse'!$A$17:$Y$17,1,'5N mesh'!$B$7+1)*Setup!$B$22</f>
        <v>0</v>
      </c>
      <c r="T235" s="0" t="n">
        <f aca="false">SUMPRODUCT('5N inverse'!$A$18:$Y$18,'5N mesh'!$B$37:$Z$37,$E234:$AC234)+'5N inverse'!$A$18*$C235/Setup!$B$17+INDEX('5N inverse'!$A$18:$Y$18,1,'5N mesh'!$B$7+1)*Setup!$B$22</f>
        <v>0</v>
      </c>
      <c r="U235" s="0" t="n">
        <f aca="false">SUMPRODUCT('5N inverse'!$A$19:$Y$19,'5N mesh'!$B$37:$Z$37,$E234:$AC234)+'5N inverse'!$A$19*$C235/Setup!$B$17+INDEX('5N inverse'!$A$19:$Y$19,1,'5N mesh'!$B$7+1)*Setup!$B$22</f>
        <v>0</v>
      </c>
      <c r="V235" s="0" t="n">
        <f aca="false">SUMPRODUCT('5N inverse'!$A$20:$Y$20,'5N mesh'!$B$37:$Z$37,$E234:$AC234)+'5N inverse'!$A$20*$C235/Setup!$B$17+INDEX('5N inverse'!$A$20:$Y$20,1,'5N mesh'!$B$7+1)*Setup!$B$22</f>
        <v>0</v>
      </c>
      <c r="W235" s="0" t="n">
        <f aca="false">SUMPRODUCT('5N inverse'!$A$21:$Y$21,'5N mesh'!$B$37:$Z$37,$E234:$AC234)+'5N inverse'!$A$21*$C235/Setup!$B$17+INDEX('5N inverse'!$A$21:$Y$21,1,'5N mesh'!$B$7+1)*Setup!$B$22</f>
        <v>0</v>
      </c>
      <c r="X235" s="0" t="n">
        <f aca="false">SUMPRODUCT('5N inverse'!$A$22:$Y$22,'5N mesh'!$B$37:$Z$37,$E234:$AC234)+'5N inverse'!$A$22*$C235/Setup!$B$17+INDEX('5N inverse'!$A$22:$Y$22,1,'5N mesh'!$B$7+1)*Setup!$B$22</f>
        <v>0</v>
      </c>
      <c r="Y235" s="0" t="n">
        <f aca="false">SUMPRODUCT('5N inverse'!$A$23:$Y$23,'5N mesh'!$B$37:$Z$37,$E234:$AC234)+'5N inverse'!$A$23*$C235/Setup!$B$17+INDEX('5N inverse'!$A$23:$Y$23,1,'5N mesh'!$B$7+1)*Setup!$B$22</f>
        <v>0</v>
      </c>
      <c r="Z235" s="0" t="n">
        <f aca="false">SUMPRODUCT('5N inverse'!$A$24:$Y$24,'5N mesh'!$B$37:$Z$37,$E234:$AC234)+'5N inverse'!$A$24*$C235/Setup!$B$17+INDEX('5N inverse'!$A$24:$Y$24,1,'5N mesh'!$B$7+1)*Setup!$B$22</f>
        <v>0</v>
      </c>
      <c r="AA235" s="0" t="n">
        <f aca="false">SUMPRODUCT('5N inverse'!$A$25:$Y$25,'5N mesh'!$B$37:$Z$37,$E234:$AC234)+'5N inverse'!$A$25*$C235/Setup!$B$17+INDEX('5N inverse'!$A$25:$Y$25,1,'5N mesh'!$B$7+1)*Setup!$B$22</f>
        <v>0</v>
      </c>
      <c r="AB235" s="0" t="n">
        <f aca="false">SUMPRODUCT('5N inverse'!$A$26:$Y$26,'5N mesh'!$B$37:$Z$37,$E234:$AC234)+'5N inverse'!$A$26*$C235/Setup!$B$17+INDEX('5N inverse'!$A$26:$Y$26,1,'5N mesh'!$B$7+1)*Setup!$B$22</f>
        <v>0</v>
      </c>
      <c r="AC235" s="0" t="n">
        <f aca="false">SUMPRODUCT('5N inverse'!$A$27:$Y$27,'5N mesh'!$B$37:$Z$37,$E234:$AC234)+'5N inverse'!$A$27*$C235/Setup!$B$17+INDEX('5N inverse'!$A$27:$Y$27,1,'5N mesh'!$B$7+1)*Setup!$B$22</f>
        <v>0</v>
      </c>
    </row>
    <row r="236" customFormat="false" ht="15" hidden="false" customHeight="false" outlineLevel="0" collapsed="false">
      <c r="A236" s="0" t="n">
        <v>231</v>
      </c>
      <c r="B236" s="0" t="n">
        <f aca="false">A236*Setup!$B$11/3600</f>
        <v>19.25</v>
      </c>
      <c r="C236" s="0" t="n">
        <f aca="false">Setup!$B$7+Setup!$B$8*COS(2*PI()*(B236-Setup!$B$9)/24)</f>
        <v>26.6373832604003</v>
      </c>
      <c r="D236" s="0" t="n">
        <f aca="false">(C236-E236)/Setup!$B$17</f>
        <v>10.0571170098414</v>
      </c>
      <c r="E236" s="0" t="n">
        <f aca="false">SUMPRODUCT('5N inverse'!$A$3:$Y$3,'5N mesh'!$B$37:$Z$37,$E235:$AC235)+'5N inverse'!$A$3*$C236/Setup!$B$17+INDEX('5N inverse'!$A$3:$Y$3,1,'5N mesh'!$B$7+1)*Setup!$B$22</f>
        <v>25.3299580491209</v>
      </c>
      <c r="F236" s="0" t="n">
        <f aca="false">SUMPRODUCT('5N inverse'!$A$4:$Y$4,'5N mesh'!$B$37:$Z$37,$E235:$AC235)+'5N inverse'!$A$4*$C236/Setup!$B$17+INDEX('5N inverse'!$A$4:$Y$4,1,'5N mesh'!$B$7+1)*Setup!$B$22</f>
        <v>23.6218756014777</v>
      </c>
      <c r="G236" s="0" t="n">
        <f aca="false">SUMPRODUCT('5N inverse'!$A$5:$Y$5,'5N mesh'!$B$37:$Z$37,$E235:$AC235)+'5N inverse'!$A$5*$C236/Setup!$B$17+INDEX('5N inverse'!$A$5:$Y$5,1,'5N mesh'!$B$7+1)*Setup!$B$22</f>
        <v>20.2057107061913</v>
      </c>
      <c r="H236" s="0" t="n">
        <f aca="false">SUMPRODUCT('5N inverse'!$A$6:$Y$6,'5N mesh'!$B$37:$Z$37,$E235:$AC235)+'5N inverse'!$A$6*$C236/Setup!$B$17+INDEX('5N inverse'!$A$6:$Y$6,1,'5N mesh'!$B$7+1)*Setup!$B$22</f>
        <v>16.7895458109049</v>
      </c>
      <c r="I236" s="0" t="n">
        <f aca="false">SUMPRODUCT('5N inverse'!$A$7:$Y$7,'5N mesh'!$B$37:$Z$37,$E235:$AC235)+'5N inverse'!$A$7*$C236/Setup!$B$17+INDEX('5N inverse'!$A$7:$Y$7,1,'5N mesh'!$B$7+1)*Setup!$B$22</f>
        <v>15.0814633632617</v>
      </c>
      <c r="J236" s="0" t="n">
        <f aca="false">SUMPRODUCT('5N inverse'!$A$8:$Y$8,'5N mesh'!$B$37:$Z$37,$E235:$AC235)+'5N inverse'!$A$8*$C236/Setup!$B$17+INDEX('5N inverse'!$A$8:$Y$8,1,'5N mesh'!$B$7+1)*Setup!$B$22</f>
        <v>0</v>
      </c>
      <c r="K236" s="0" t="n">
        <f aca="false">SUMPRODUCT('5N inverse'!$A$9:$Y$9,'5N mesh'!$B$37:$Z$37,$E235:$AC235)+'5N inverse'!$A$9*$C236/Setup!$B$17+INDEX('5N inverse'!$A$9:$Y$9,1,'5N mesh'!$B$7+1)*Setup!$B$22</f>
        <v>0</v>
      </c>
      <c r="L236" s="0" t="n">
        <f aca="false">SUMPRODUCT('5N inverse'!$A$10:$Y$10,'5N mesh'!$B$37:$Z$37,$E235:$AC235)+'5N inverse'!$A$10*$C236/Setup!$B$17+INDEX('5N inverse'!$A$10:$Y$10,1,'5N mesh'!$B$7+1)*Setup!$B$22</f>
        <v>0</v>
      </c>
      <c r="M236" s="0" t="n">
        <f aca="false">SUMPRODUCT('5N inverse'!$A$11:$Y$11,'5N mesh'!$B$37:$Z$37,$E235:$AC235)+'5N inverse'!$A$11*$C236/Setup!$B$17+INDEX('5N inverse'!$A$11:$Y$11,1,'5N mesh'!$B$7+1)*Setup!$B$22</f>
        <v>0</v>
      </c>
      <c r="N236" s="0" t="n">
        <f aca="false">SUMPRODUCT('5N inverse'!$A$12:$Y$12,'5N mesh'!$B$37:$Z$37,$E235:$AC235)+'5N inverse'!$A$12*$C236/Setup!$B$17+INDEX('5N inverse'!$A$12:$Y$12,1,'5N mesh'!$B$7+1)*Setup!$B$22</f>
        <v>0</v>
      </c>
      <c r="O236" s="0" t="n">
        <f aca="false">SUMPRODUCT('5N inverse'!$A$13:$Y$13,'5N mesh'!$B$37:$Z$37,$E235:$AC235)+'5N inverse'!$A$13*$C236/Setup!$B$17+INDEX('5N inverse'!$A$13:$Y$13,1,'5N mesh'!$B$7+1)*Setup!$B$22</f>
        <v>0</v>
      </c>
      <c r="P236" s="0" t="n">
        <f aca="false">SUMPRODUCT('5N inverse'!$A$14:$Y$14,'5N mesh'!$B$37:$Z$37,$E235:$AC235)+'5N inverse'!$A$14*$C236/Setup!$B$17+INDEX('5N inverse'!$A$14:$Y$14,1,'5N mesh'!$B$7+1)*Setup!$B$22</f>
        <v>0</v>
      </c>
      <c r="Q236" s="0" t="n">
        <f aca="false">SUMPRODUCT('5N inverse'!$A$15:$Y$15,'5N mesh'!$B$37:$Z$37,$E235:$AC235)+'5N inverse'!$A$15*$C236/Setup!$B$17+INDEX('5N inverse'!$A$15:$Y$15,1,'5N mesh'!$B$7+1)*Setup!$B$22</f>
        <v>0</v>
      </c>
      <c r="R236" s="0" t="n">
        <f aca="false">SUMPRODUCT('5N inverse'!$A$16:$Y$16,'5N mesh'!$B$37:$Z$37,$E235:$AC235)+'5N inverse'!$A$16*$C236/Setup!$B$17+INDEX('5N inverse'!$A$16:$Y$16,1,'5N mesh'!$B$7+1)*Setup!$B$22</f>
        <v>0</v>
      </c>
      <c r="S236" s="0" t="n">
        <f aca="false">SUMPRODUCT('5N inverse'!$A$17:$Y$17,'5N mesh'!$B$37:$Z$37,$E235:$AC235)+'5N inverse'!$A$17*$C236/Setup!$B$17+INDEX('5N inverse'!$A$17:$Y$17,1,'5N mesh'!$B$7+1)*Setup!$B$22</f>
        <v>0</v>
      </c>
      <c r="T236" s="0" t="n">
        <f aca="false">SUMPRODUCT('5N inverse'!$A$18:$Y$18,'5N mesh'!$B$37:$Z$37,$E235:$AC235)+'5N inverse'!$A$18*$C236/Setup!$B$17+INDEX('5N inverse'!$A$18:$Y$18,1,'5N mesh'!$B$7+1)*Setup!$B$22</f>
        <v>0</v>
      </c>
      <c r="U236" s="0" t="n">
        <f aca="false">SUMPRODUCT('5N inverse'!$A$19:$Y$19,'5N mesh'!$B$37:$Z$37,$E235:$AC235)+'5N inverse'!$A$19*$C236/Setup!$B$17+INDEX('5N inverse'!$A$19:$Y$19,1,'5N mesh'!$B$7+1)*Setup!$B$22</f>
        <v>0</v>
      </c>
      <c r="V236" s="0" t="n">
        <f aca="false">SUMPRODUCT('5N inverse'!$A$20:$Y$20,'5N mesh'!$B$37:$Z$37,$E235:$AC235)+'5N inverse'!$A$20*$C236/Setup!$B$17+INDEX('5N inverse'!$A$20:$Y$20,1,'5N mesh'!$B$7+1)*Setup!$B$22</f>
        <v>0</v>
      </c>
      <c r="W236" s="0" t="n">
        <f aca="false">SUMPRODUCT('5N inverse'!$A$21:$Y$21,'5N mesh'!$B$37:$Z$37,$E235:$AC235)+'5N inverse'!$A$21*$C236/Setup!$B$17+INDEX('5N inverse'!$A$21:$Y$21,1,'5N mesh'!$B$7+1)*Setup!$B$22</f>
        <v>0</v>
      </c>
      <c r="X236" s="0" t="n">
        <f aca="false">SUMPRODUCT('5N inverse'!$A$22:$Y$22,'5N mesh'!$B$37:$Z$37,$E235:$AC235)+'5N inverse'!$A$22*$C236/Setup!$B$17+INDEX('5N inverse'!$A$22:$Y$22,1,'5N mesh'!$B$7+1)*Setup!$B$22</f>
        <v>0</v>
      </c>
      <c r="Y236" s="0" t="n">
        <f aca="false">SUMPRODUCT('5N inverse'!$A$23:$Y$23,'5N mesh'!$B$37:$Z$37,$E235:$AC235)+'5N inverse'!$A$23*$C236/Setup!$B$17+INDEX('5N inverse'!$A$23:$Y$23,1,'5N mesh'!$B$7+1)*Setup!$B$22</f>
        <v>0</v>
      </c>
      <c r="Z236" s="0" t="n">
        <f aca="false">SUMPRODUCT('5N inverse'!$A$24:$Y$24,'5N mesh'!$B$37:$Z$37,$E235:$AC235)+'5N inverse'!$A$24*$C236/Setup!$B$17+INDEX('5N inverse'!$A$24:$Y$24,1,'5N mesh'!$B$7+1)*Setup!$B$22</f>
        <v>0</v>
      </c>
      <c r="AA236" s="0" t="n">
        <f aca="false">SUMPRODUCT('5N inverse'!$A$25:$Y$25,'5N mesh'!$B$37:$Z$37,$E235:$AC235)+'5N inverse'!$A$25*$C236/Setup!$B$17+INDEX('5N inverse'!$A$25:$Y$25,1,'5N mesh'!$B$7+1)*Setup!$B$22</f>
        <v>0</v>
      </c>
      <c r="AB236" s="0" t="n">
        <f aca="false">SUMPRODUCT('5N inverse'!$A$26:$Y$26,'5N mesh'!$B$37:$Z$37,$E235:$AC235)+'5N inverse'!$A$26*$C236/Setup!$B$17+INDEX('5N inverse'!$A$26:$Y$26,1,'5N mesh'!$B$7+1)*Setup!$B$22</f>
        <v>0</v>
      </c>
      <c r="AC236" s="0" t="n">
        <f aca="false">SUMPRODUCT('5N inverse'!$A$27:$Y$27,'5N mesh'!$B$37:$Z$37,$E235:$AC235)+'5N inverse'!$A$27*$C236/Setup!$B$17+INDEX('5N inverse'!$A$27:$Y$27,1,'5N mesh'!$B$7+1)*Setup!$B$22</f>
        <v>0</v>
      </c>
    </row>
    <row r="237" customFormat="false" ht="15" hidden="false" customHeight="false" outlineLevel="0" collapsed="false">
      <c r="A237" s="0" t="n">
        <v>232</v>
      </c>
      <c r="B237" s="0" t="n">
        <f aca="false">A237*Setup!$B$11/3600</f>
        <v>19.3333333333333</v>
      </c>
      <c r="C237" s="0" t="n">
        <f aca="false">Setup!$B$7+Setup!$B$8*COS(2*PI()*(B237-Setup!$B$9)/24)</f>
        <v>26.5711504387462</v>
      </c>
      <c r="D237" s="0" t="n">
        <f aca="false">(C237-E237)/Setup!$B$17</f>
        <v>9.45255326325823</v>
      </c>
      <c r="E237" s="0" t="n">
        <f aca="false">SUMPRODUCT('5N inverse'!$A$3:$Y$3,'5N mesh'!$B$37:$Z$37,$E236:$AC236)+'5N inverse'!$A$3*$C237/Setup!$B$17+INDEX('5N inverse'!$A$3:$Y$3,1,'5N mesh'!$B$7+1)*Setup!$B$22</f>
        <v>25.3423185145226</v>
      </c>
      <c r="F237" s="0" t="n">
        <f aca="false">SUMPRODUCT('5N inverse'!$A$4:$Y$4,'5N mesh'!$B$37:$Z$37,$E236:$AC236)+'5N inverse'!$A$4*$C237/Setup!$B$17+INDEX('5N inverse'!$A$4:$Y$4,1,'5N mesh'!$B$7+1)*Setup!$B$22</f>
        <v>23.6322202091037</v>
      </c>
      <c r="G237" s="0" t="n">
        <f aca="false">SUMPRODUCT('5N inverse'!$A$5:$Y$5,'5N mesh'!$B$37:$Z$37,$E236:$AC236)+'5N inverse'!$A$5*$C237/Setup!$B$17+INDEX('5N inverse'!$A$5:$Y$5,1,'5N mesh'!$B$7+1)*Setup!$B$22</f>
        <v>20.2120235982659</v>
      </c>
      <c r="H237" s="0" t="n">
        <f aca="false">SUMPRODUCT('5N inverse'!$A$6:$Y$6,'5N mesh'!$B$37:$Z$37,$E236:$AC236)+'5N inverse'!$A$6*$C237/Setup!$B$17+INDEX('5N inverse'!$A$6:$Y$6,1,'5N mesh'!$B$7+1)*Setup!$B$22</f>
        <v>16.791826987428</v>
      </c>
      <c r="I237" s="0" t="n">
        <f aca="false">SUMPRODUCT('5N inverse'!$A$7:$Y$7,'5N mesh'!$B$37:$Z$37,$E236:$AC236)+'5N inverse'!$A$7*$C237/Setup!$B$17+INDEX('5N inverse'!$A$7:$Y$7,1,'5N mesh'!$B$7+1)*Setup!$B$22</f>
        <v>15.0817286820091</v>
      </c>
      <c r="J237" s="0" t="n">
        <f aca="false">SUMPRODUCT('5N inverse'!$A$8:$Y$8,'5N mesh'!$B$37:$Z$37,$E236:$AC236)+'5N inverse'!$A$8*$C237/Setup!$B$17+INDEX('5N inverse'!$A$8:$Y$8,1,'5N mesh'!$B$7+1)*Setup!$B$22</f>
        <v>0</v>
      </c>
      <c r="K237" s="0" t="n">
        <f aca="false">SUMPRODUCT('5N inverse'!$A$9:$Y$9,'5N mesh'!$B$37:$Z$37,$E236:$AC236)+'5N inverse'!$A$9*$C237/Setup!$B$17+INDEX('5N inverse'!$A$9:$Y$9,1,'5N mesh'!$B$7+1)*Setup!$B$22</f>
        <v>0</v>
      </c>
      <c r="L237" s="0" t="n">
        <f aca="false">SUMPRODUCT('5N inverse'!$A$10:$Y$10,'5N mesh'!$B$37:$Z$37,$E236:$AC236)+'5N inverse'!$A$10*$C237/Setup!$B$17+INDEX('5N inverse'!$A$10:$Y$10,1,'5N mesh'!$B$7+1)*Setup!$B$22</f>
        <v>0</v>
      </c>
      <c r="M237" s="0" t="n">
        <f aca="false">SUMPRODUCT('5N inverse'!$A$11:$Y$11,'5N mesh'!$B$37:$Z$37,$E236:$AC236)+'5N inverse'!$A$11*$C237/Setup!$B$17+INDEX('5N inverse'!$A$11:$Y$11,1,'5N mesh'!$B$7+1)*Setup!$B$22</f>
        <v>0</v>
      </c>
      <c r="N237" s="0" t="n">
        <f aca="false">SUMPRODUCT('5N inverse'!$A$12:$Y$12,'5N mesh'!$B$37:$Z$37,$E236:$AC236)+'5N inverse'!$A$12*$C237/Setup!$B$17+INDEX('5N inverse'!$A$12:$Y$12,1,'5N mesh'!$B$7+1)*Setup!$B$22</f>
        <v>0</v>
      </c>
      <c r="O237" s="0" t="n">
        <f aca="false">SUMPRODUCT('5N inverse'!$A$13:$Y$13,'5N mesh'!$B$37:$Z$37,$E236:$AC236)+'5N inverse'!$A$13*$C237/Setup!$B$17+INDEX('5N inverse'!$A$13:$Y$13,1,'5N mesh'!$B$7+1)*Setup!$B$22</f>
        <v>0</v>
      </c>
      <c r="P237" s="0" t="n">
        <f aca="false">SUMPRODUCT('5N inverse'!$A$14:$Y$14,'5N mesh'!$B$37:$Z$37,$E236:$AC236)+'5N inverse'!$A$14*$C237/Setup!$B$17+INDEX('5N inverse'!$A$14:$Y$14,1,'5N mesh'!$B$7+1)*Setup!$B$22</f>
        <v>0</v>
      </c>
      <c r="Q237" s="0" t="n">
        <f aca="false">SUMPRODUCT('5N inverse'!$A$15:$Y$15,'5N mesh'!$B$37:$Z$37,$E236:$AC236)+'5N inverse'!$A$15*$C237/Setup!$B$17+INDEX('5N inverse'!$A$15:$Y$15,1,'5N mesh'!$B$7+1)*Setup!$B$22</f>
        <v>0</v>
      </c>
      <c r="R237" s="0" t="n">
        <f aca="false">SUMPRODUCT('5N inverse'!$A$16:$Y$16,'5N mesh'!$B$37:$Z$37,$E236:$AC236)+'5N inverse'!$A$16*$C237/Setup!$B$17+INDEX('5N inverse'!$A$16:$Y$16,1,'5N mesh'!$B$7+1)*Setup!$B$22</f>
        <v>0</v>
      </c>
      <c r="S237" s="0" t="n">
        <f aca="false">SUMPRODUCT('5N inverse'!$A$17:$Y$17,'5N mesh'!$B$37:$Z$37,$E236:$AC236)+'5N inverse'!$A$17*$C237/Setup!$B$17+INDEX('5N inverse'!$A$17:$Y$17,1,'5N mesh'!$B$7+1)*Setup!$B$22</f>
        <v>0</v>
      </c>
      <c r="T237" s="0" t="n">
        <f aca="false">SUMPRODUCT('5N inverse'!$A$18:$Y$18,'5N mesh'!$B$37:$Z$37,$E236:$AC236)+'5N inverse'!$A$18*$C237/Setup!$B$17+INDEX('5N inverse'!$A$18:$Y$18,1,'5N mesh'!$B$7+1)*Setup!$B$22</f>
        <v>0</v>
      </c>
      <c r="U237" s="0" t="n">
        <f aca="false">SUMPRODUCT('5N inverse'!$A$19:$Y$19,'5N mesh'!$B$37:$Z$37,$E236:$AC236)+'5N inverse'!$A$19*$C237/Setup!$B$17+INDEX('5N inverse'!$A$19:$Y$19,1,'5N mesh'!$B$7+1)*Setup!$B$22</f>
        <v>0</v>
      </c>
      <c r="V237" s="0" t="n">
        <f aca="false">SUMPRODUCT('5N inverse'!$A$20:$Y$20,'5N mesh'!$B$37:$Z$37,$E236:$AC236)+'5N inverse'!$A$20*$C237/Setup!$B$17+INDEX('5N inverse'!$A$20:$Y$20,1,'5N mesh'!$B$7+1)*Setup!$B$22</f>
        <v>0</v>
      </c>
      <c r="W237" s="0" t="n">
        <f aca="false">SUMPRODUCT('5N inverse'!$A$21:$Y$21,'5N mesh'!$B$37:$Z$37,$E236:$AC236)+'5N inverse'!$A$21*$C237/Setup!$B$17+INDEX('5N inverse'!$A$21:$Y$21,1,'5N mesh'!$B$7+1)*Setup!$B$22</f>
        <v>0</v>
      </c>
      <c r="X237" s="0" t="n">
        <f aca="false">SUMPRODUCT('5N inverse'!$A$22:$Y$22,'5N mesh'!$B$37:$Z$37,$E236:$AC236)+'5N inverse'!$A$22*$C237/Setup!$B$17+INDEX('5N inverse'!$A$22:$Y$22,1,'5N mesh'!$B$7+1)*Setup!$B$22</f>
        <v>0</v>
      </c>
      <c r="Y237" s="0" t="n">
        <f aca="false">SUMPRODUCT('5N inverse'!$A$23:$Y$23,'5N mesh'!$B$37:$Z$37,$E236:$AC236)+'5N inverse'!$A$23*$C237/Setup!$B$17+INDEX('5N inverse'!$A$23:$Y$23,1,'5N mesh'!$B$7+1)*Setup!$B$22</f>
        <v>0</v>
      </c>
      <c r="Z237" s="0" t="n">
        <f aca="false">SUMPRODUCT('5N inverse'!$A$24:$Y$24,'5N mesh'!$B$37:$Z$37,$E236:$AC236)+'5N inverse'!$A$24*$C237/Setup!$B$17+INDEX('5N inverse'!$A$24:$Y$24,1,'5N mesh'!$B$7+1)*Setup!$B$22</f>
        <v>0</v>
      </c>
      <c r="AA237" s="0" t="n">
        <f aca="false">SUMPRODUCT('5N inverse'!$A$25:$Y$25,'5N mesh'!$B$37:$Z$37,$E236:$AC236)+'5N inverse'!$A$25*$C237/Setup!$B$17+INDEX('5N inverse'!$A$25:$Y$25,1,'5N mesh'!$B$7+1)*Setup!$B$22</f>
        <v>0</v>
      </c>
      <c r="AB237" s="0" t="n">
        <f aca="false">SUMPRODUCT('5N inverse'!$A$26:$Y$26,'5N mesh'!$B$37:$Z$37,$E236:$AC236)+'5N inverse'!$A$26*$C237/Setup!$B$17+INDEX('5N inverse'!$A$26:$Y$26,1,'5N mesh'!$B$7+1)*Setup!$B$22</f>
        <v>0</v>
      </c>
      <c r="AC237" s="0" t="n">
        <f aca="false">SUMPRODUCT('5N inverse'!$A$27:$Y$27,'5N mesh'!$B$37:$Z$37,$E236:$AC236)+'5N inverse'!$A$27*$C237/Setup!$B$17+INDEX('5N inverse'!$A$27:$Y$27,1,'5N mesh'!$B$7+1)*Setup!$B$22</f>
        <v>0</v>
      </c>
    </row>
    <row r="238" customFormat="false" ht="15" hidden="false" customHeight="false" outlineLevel="0" collapsed="false">
      <c r="A238" s="0" t="n">
        <v>233</v>
      </c>
      <c r="B238" s="0" t="n">
        <f aca="false">A238*Setup!$B$11/3600</f>
        <v>19.4166666666667</v>
      </c>
      <c r="C238" s="0" t="n">
        <f aca="false">Setup!$B$7+Setup!$B$8*COS(2*PI()*(B238-Setup!$B$9)/24)</f>
        <v>26.5036938887362</v>
      </c>
      <c r="D238" s="0" t="n">
        <f aca="false">(C238-E238)/Setup!$B$17</f>
        <v>8.84655077320801</v>
      </c>
      <c r="E238" s="0" t="n">
        <f aca="false">SUMPRODUCT('5N inverse'!$A$3:$Y$3,'5N mesh'!$B$37:$Z$37,$E237:$AC237)+'5N inverse'!$A$3*$C238/Setup!$B$17+INDEX('5N inverse'!$A$3:$Y$3,1,'5N mesh'!$B$7+1)*Setup!$B$22</f>
        <v>25.3536422882192</v>
      </c>
      <c r="F238" s="0" t="n">
        <f aca="false">SUMPRODUCT('5N inverse'!$A$4:$Y$4,'5N mesh'!$B$37:$Z$37,$E237:$AC237)+'5N inverse'!$A$4*$C238/Setup!$B$17+INDEX('5N inverse'!$A$4:$Y$4,1,'5N mesh'!$B$7+1)*Setup!$B$22</f>
        <v>23.6416997461166</v>
      </c>
      <c r="G238" s="0" t="n">
        <f aca="false">SUMPRODUCT('5N inverse'!$A$5:$Y$5,'5N mesh'!$B$37:$Z$37,$E237:$AC237)+'5N inverse'!$A$5*$C238/Setup!$B$17+INDEX('5N inverse'!$A$5:$Y$5,1,'5N mesh'!$B$7+1)*Setup!$B$22</f>
        <v>20.2178146619115</v>
      </c>
      <c r="H238" s="0" t="n">
        <f aca="false">SUMPRODUCT('5N inverse'!$A$6:$Y$6,'5N mesh'!$B$37:$Z$37,$E237:$AC237)+'5N inverse'!$A$6*$C238/Setup!$B$17+INDEX('5N inverse'!$A$6:$Y$6,1,'5N mesh'!$B$7+1)*Setup!$B$22</f>
        <v>16.7939295777063</v>
      </c>
      <c r="I238" s="0" t="n">
        <f aca="false">SUMPRODUCT('5N inverse'!$A$7:$Y$7,'5N mesh'!$B$37:$Z$37,$E237:$AC237)+'5N inverse'!$A$7*$C238/Setup!$B$17+INDEX('5N inverse'!$A$7:$Y$7,1,'5N mesh'!$B$7+1)*Setup!$B$22</f>
        <v>15.0819870356037</v>
      </c>
      <c r="J238" s="0" t="n">
        <f aca="false">SUMPRODUCT('5N inverse'!$A$8:$Y$8,'5N mesh'!$B$37:$Z$37,$E237:$AC237)+'5N inverse'!$A$8*$C238/Setup!$B$17+INDEX('5N inverse'!$A$8:$Y$8,1,'5N mesh'!$B$7+1)*Setup!$B$22</f>
        <v>0</v>
      </c>
      <c r="K238" s="0" t="n">
        <f aca="false">SUMPRODUCT('5N inverse'!$A$9:$Y$9,'5N mesh'!$B$37:$Z$37,$E237:$AC237)+'5N inverse'!$A$9*$C238/Setup!$B$17+INDEX('5N inverse'!$A$9:$Y$9,1,'5N mesh'!$B$7+1)*Setup!$B$22</f>
        <v>0</v>
      </c>
      <c r="L238" s="0" t="n">
        <f aca="false">SUMPRODUCT('5N inverse'!$A$10:$Y$10,'5N mesh'!$B$37:$Z$37,$E237:$AC237)+'5N inverse'!$A$10*$C238/Setup!$B$17+INDEX('5N inverse'!$A$10:$Y$10,1,'5N mesh'!$B$7+1)*Setup!$B$22</f>
        <v>0</v>
      </c>
      <c r="M238" s="0" t="n">
        <f aca="false">SUMPRODUCT('5N inverse'!$A$11:$Y$11,'5N mesh'!$B$37:$Z$37,$E237:$AC237)+'5N inverse'!$A$11*$C238/Setup!$B$17+INDEX('5N inverse'!$A$11:$Y$11,1,'5N mesh'!$B$7+1)*Setup!$B$22</f>
        <v>0</v>
      </c>
      <c r="N238" s="0" t="n">
        <f aca="false">SUMPRODUCT('5N inverse'!$A$12:$Y$12,'5N mesh'!$B$37:$Z$37,$E237:$AC237)+'5N inverse'!$A$12*$C238/Setup!$B$17+INDEX('5N inverse'!$A$12:$Y$12,1,'5N mesh'!$B$7+1)*Setup!$B$22</f>
        <v>0</v>
      </c>
      <c r="O238" s="0" t="n">
        <f aca="false">SUMPRODUCT('5N inverse'!$A$13:$Y$13,'5N mesh'!$B$37:$Z$37,$E237:$AC237)+'5N inverse'!$A$13*$C238/Setup!$B$17+INDEX('5N inverse'!$A$13:$Y$13,1,'5N mesh'!$B$7+1)*Setup!$B$22</f>
        <v>0</v>
      </c>
      <c r="P238" s="0" t="n">
        <f aca="false">SUMPRODUCT('5N inverse'!$A$14:$Y$14,'5N mesh'!$B$37:$Z$37,$E237:$AC237)+'5N inverse'!$A$14*$C238/Setup!$B$17+INDEX('5N inverse'!$A$14:$Y$14,1,'5N mesh'!$B$7+1)*Setup!$B$22</f>
        <v>0</v>
      </c>
      <c r="Q238" s="0" t="n">
        <f aca="false">SUMPRODUCT('5N inverse'!$A$15:$Y$15,'5N mesh'!$B$37:$Z$37,$E237:$AC237)+'5N inverse'!$A$15*$C238/Setup!$B$17+INDEX('5N inverse'!$A$15:$Y$15,1,'5N mesh'!$B$7+1)*Setup!$B$22</f>
        <v>0</v>
      </c>
      <c r="R238" s="0" t="n">
        <f aca="false">SUMPRODUCT('5N inverse'!$A$16:$Y$16,'5N mesh'!$B$37:$Z$37,$E237:$AC237)+'5N inverse'!$A$16*$C238/Setup!$B$17+INDEX('5N inverse'!$A$16:$Y$16,1,'5N mesh'!$B$7+1)*Setup!$B$22</f>
        <v>0</v>
      </c>
      <c r="S238" s="0" t="n">
        <f aca="false">SUMPRODUCT('5N inverse'!$A$17:$Y$17,'5N mesh'!$B$37:$Z$37,$E237:$AC237)+'5N inverse'!$A$17*$C238/Setup!$B$17+INDEX('5N inverse'!$A$17:$Y$17,1,'5N mesh'!$B$7+1)*Setup!$B$22</f>
        <v>0</v>
      </c>
      <c r="T238" s="0" t="n">
        <f aca="false">SUMPRODUCT('5N inverse'!$A$18:$Y$18,'5N mesh'!$B$37:$Z$37,$E237:$AC237)+'5N inverse'!$A$18*$C238/Setup!$B$17+INDEX('5N inverse'!$A$18:$Y$18,1,'5N mesh'!$B$7+1)*Setup!$B$22</f>
        <v>0</v>
      </c>
      <c r="U238" s="0" t="n">
        <f aca="false">SUMPRODUCT('5N inverse'!$A$19:$Y$19,'5N mesh'!$B$37:$Z$37,$E237:$AC237)+'5N inverse'!$A$19*$C238/Setup!$B$17+INDEX('5N inverse'!$A$19:$Y$19,1,'5N mesh'!$B$7+1)*Setup!$B$22</f>
        <v>0</v>
      </c>
      <c r="V238" s="0" t="n">
        <f aca="false">SUMPRODUCT('5N inverse'!$A$20:$Y$20,'5N mesh'!$B$37:$Z$37,$E237:$AC237)+'5N inverse'!$A$20*$C238/Setup!$B$17+INDEX('5N inverse'!$A$20:$Y$20,1,'5N mesh'!$B$7+1)*Setup!$B$22</f>
        <v>0</v>
      </c>
      <c r="W238" s="0" t="n">
        <f aca="false">SUMPRODUCT('5N inverse'!$A$21:$Y$21,'5N mesh'!$B$37:$Z$37,$E237:$AC237)+'5N inverse'!$A$21*$C238/Setup!$B$17+INDEX('5N inverse'!$A$21:$Y$21,1,'5N mesh'!$B$7+1)*Setup!$B$22</f>
        <v>0</v>
      </c>
      <c r="X238" s="0" t="n">
        <f aca="false">SUMPRODUCT('5N inverse'!$A$22:$Y$22,'5N mesh'!$B$37:$Z$37,$E237:$AC237)+'5N inverse'!$A$22*$C238/Setup!$B$17+INDEX('5N inverse'!$A$22:$Y$22,1,'5N mesh'!$B$7+1)*Setup!$B$22</f>
        <v>0</v>
      </c>
      <c r="Y238" s="0" t="n">
        <f aca="false">SUMPRODUCT('5N inverse'!$A$23:$Y$23,'5N mesh'!$B$37:$Z$37,$E237:$AC237)+'5N inverse'!$A$23*$C238/Setup!$B$17+INDEX('5N inverse'!$A$23:$Y$23,1,'5N mesh'!$B$7+1)*Setup!$B$22</f>
        <v>0</v>
      </c>
      <c r="Z238" s="0" t="n">
        <f aca="false">SUMPRODUCT('5N inverse'!$A$24:$Y$24,'5N mesh'!$B$37:$Z$37,$E237:$AC237)+'5N inverse'!$A$24*$C238/Setup!$B$17+INDEX('5N inverse'!$A$24:$Y$24,1,'5N mesh'!$B$7+1)*Setup!$B$22</f>
        <v>0</v>
      </c>
      <c r="AA238" s="0" t="n">
        <f aca="false">SUMPRODUCT('5N inverse'!$A$25:$Y$25,'5N mesh'!$B$37:$Z$37,$E237:$AC237)+'5N inverse'!$A$25*$C238/Setup!$B$17+INDEX('5N inverse'!$A$25:$Y$25,1,'5N mesh'!$B$7+1)*Setup!$B$22</f>
        <v>0</v>
      </c>
      <c r="AB238" s="0" t="n">
        <f aca="false">SUMPRODUCT('5N inverse'!$A$26:$Y$26,'5N mesh'!$B$37:$Z$37,$E237:$AC237)+'5N inverse'!$A$26*$C238/Setup!$B$17+INDEX('5N inverse'!$A$26:$Y$26,1,'5N mesh'!$B$7+1)*Setup!$B$22</f>
        <v>0</v>
      </c>
      <c r="AC238" s="0" t="n">
        <f aca="false">SUMPRODUCT('5N inverse'!$A$27:$Y$27,'5N mesh'!$B$37:$Z$37,$E237:$AC237)+'5N inverse'!$A$27*$C238/Setup!$B$17+INDEX('5N inverse'!$A$27:$Y$27,1,'5N mesh'!$B$7+1)*Setup!$B$22</f>
        <v>0</v>
      </c>
    </row>
    <row r="239" customFormat="false" ht="15" hidden="false" customHeight="false" outlineLevel="0" collapsed="false">
      <c r="A239" s="0" t="n">
        <v>234</v>
      </c>
      <c r="B239" s="0" t="n">
        <f aca="false">A239*Setup!$B$11/3600</f>
        <v>19.5</v>
      </c>
      <c r="C239" s="0" t="n">
        <f aca="false">Setup!$B$7+Setup!$B$8*COS(2*PI()*(B239-Setup!$B$9)/24)</f>
        <v>26.4350457160349</v>
      </c>
      <c r="D239" s="0" t="n">
        <f aca="false">(C239-E239)/Setup!$B$17</f>
        <v>8.23936906647608</v>
      </c>
      <c r="E239" s="0" t="n">
        <f aca="false">SUMPRODUCT('5N inverse'!$A$3:$Y$3,'5N mesh'!$B$37:$Z$37,$E238:$AC238)+'5N inverse'!$A$3*$C239/Setup!$B$17+INDEX('5N inverse'!$A$3:$Y$3,1,'5N mesh'!$B$7+1)*Setup!$B$22</f>
        <v>25.363927737393</v>
      </c>
      <c r="F239" s="0" t="n">
        <f aca="false">SUMPRODUCT('5N inverse'!$A$4:$Y$4,'5N mesh'!$B$37:$Z$37,$E238:$AC238)+'5N inverse'!$A$4*$C239/Setup!$B$17+INDEX('5N inverse'!$A$4:$Y$4,1,'5N mesh'!$B$7+1)*Setup!$B$22</f>
        <v>23.6503128390642</v>
      </c>
      <c r="G239" s="0" t="n">
        <f aca="false">SUMPRODUCT('5N inverse'!$A$5:$Y$5,'5N mesh'!$B$37:$Z$37,$E238:$AC238)+'5N inverse'!$A$5*$C239/Setup!$B$17+INDEX('5N inverse'!$A$5:$Y$5,1,'5N mesh'!$B$7+1)*Setup!$B$22</f>
        <v>20.2230830424067</v>
      </c>
      <c r="H239" s="0" t="n">
        <f aca="false">SUMPRODUCT('5N inverse'!$A$6:$Y$6,'5N mesh'!$B$37:$Z$37,$E238:$AC238)+'5N inverse'!$A$6*$C239/Setup!$B$17+INDEX('5N inverse'!$A$6:$Y$6,1,'5N mesh'!$B$7+1)*Setup!$B$22</f>
        <v>16.7958532457492</v>
      </c>
      <c r="I239" s="0" t="n">
        <f aca="false">SUMPRODUCT('5N inverse'!$A$7:$Y$7,'5N mesh'!$B$37:$Z$37,$E238:$AC238)+'5N inverse'!$A$7*$C239/Setup!$B$17+INDEX('5N inverse'!$A$7:$Y$7,1,'5N mesh'!$B$7+1)*Setup!$B$22</f>
        <v>15.0822383474205</v>
      </c>
      <c r="J239" s="0" t="n">
        <f aca="false">SUMPRODUCT('5N inverse'!$A$8:$Y$8,'5N mesh'!$B$37:$Z$37,$E238:$AC238)+'5N inverse'!$A$8*$C239/Setup!$B$17+INDEX('5N inverse'!$A$8:$Y$8,1,'5N mesh'!$B$7+1)*Setup!$B$22</f>
        <v>0</v>
      </c>
      <c r="K239" s="0" t="n">
        <f aca="false">SUMPRODUCT('5N inverse'!$A$9:$Y$9,'5N mesh'!$B$37:$Z$37,$E238:$AC238)+'5N inverse'!$A$9*$C239/Setup!$B$17+INDEX('5N inverse'!$A$9:$Y$9,1,'5N mesh'!$B$7+1)*Setup!$B$22</f>
        <v>0</v>
      </c>
      <c r="L239" s="0" t="n">
        <f aca="false">SUMPRODUCT('5N inverse'!$A$10:$Y$10,'5N mesh'!$B$37:$Z$37,$E238:$AC238)+'5N inverse'!$A$10*$C239/Setup!$B$17+INDEX('5N inverse'!$A$10:$Y$10,1,'5N mesh'!$B$7+1)*Setup!$B$22</f>
        <v>0</v>
      </c>
      <c r="M239" s="0" t="n">
        <f aca="false">SUMPRODUCT('5N inverse'!$A$11:$Y$11,'5N mesh'!$B$37:$Z$37,$E238:$AC238)+'5N inverse'!$A$11*$C239/Setup!$B$17+INDEX('5N inverse'!$A$11:$Y$11,1,'5N mesh'!$B$7+1)*Setup!$B$22</f>
        <v>0</v>
      </c>
      <c r="N239" s="0" t="n">
        <f aca="false">SUMPRODUCT('5N inverse'!$A$12:$Y$12,'5N mesh'!$B$37:$Z$37,$E238:$AC238)+'5N inverse'!$A$12*$C239/Setup!$B$17+INDEX('5N inverse'!$A$12:$Y$12,1,'5N mesh'!$B$7+1)*Setup!$B$22</f>
        <v>0</v>
      </c>
      <c r="O239" s="0" t="n">
        <f aca="false">SUMPRODUCT('5N inverse'!$A$13:$Y$13,'5N mesh'!$B$37:$Z$37,$E238:$AC238)+'5N inverse'!$A$13*$C239/Setup!$B$17+INDEX('5N inverse'!$A$13:$Y$13,1,'5N mesh'!$B$7+1)*Setup!$B$22</f>
        <v>0</v>
      </c>
      <c r="P239" s="0" t="n">
        <f aca="false">SUMPRODUCT('5N inverse'!$A$14:$Y$14,'5N mesh'!$B$37:$Z$37,$E238:$AC238)+'5N inverse'!$A$14*$C239/Setup!$B$17+INDEX('5N inverse'!$A$14:$Y$14,1,'5N mesh'!$B$7+1)*Setup!$B$22</f>
        <v>0</v>
      </c>
      <c r="Q239" s="0" t="n">
        <f aca="false">SUMPRODUCT('5N inverse'!$A$15:$Y$15,'5N mesh'!$B$37:$Z$37,$E238:$AC238)+'5N inverse'!$A$15*$C239/Setup!$B$17+INDEX('5N inverse'!$A$15:$Y$15,1,'5N mesh'!$B$7+1)*Setup!$B$22</f>
        <v>0</v>
      </c>
      <c r="R239" s="0" t="n">
        <f aca="false">SUMPRODUCT('5N inverse'!$A$16:$Y$16,'5N mesh'!$B$37:$Z$37,$E238:$AC238)+'5N inverse'!$A$16*$C239/Setup!$B$17+INDEX('5N inverse'!$A$16:$Y$16,1,'5N mesh'!$B$7+1)*Setup!$B$22</f>
        <v>0</v>
      </c>
      <c r="S239" s="0" t="n">
        <f aca="false">SUMPRODUCT('5N inverse'!$A$17:$Y$17,'5N mesh'!$B$37:$Z$37,$E238:$AC238)+'5N inverse'!$A$17*$C239/Setup!$B$17+INDEX('5N inverse'!$A$17:$Y$17,1,'5N mesh'!$B$7+1)*Setup!$B$22</f>
        <v>0</v>
      </c>
      <c r="T239" s="0" t="n">
        <f aca="false">SUMPRODUCT('5N inverse'!$A$18:$Y$18,'5N mesh'!$B$37:$Z$37,$E238:$AC238)+'5N inverse'!$A$18*$C239/Setup!$B$17+INDEX('5N inverse'!$A$18:$Y$18,1,'5N mesh'!$B$7+1)*Setup!$B$22</f>
        <v>0</v>
      </c>
      <c r="U239" s="0" t="n">
        <f aca="false">SUMPRODUCT('5N inverse'!$A$19:$Y$19,'5N mesh'!$B$37:$Z$37,$E238:$AC238)+'5N inverse'!$A$19*$C239/Setup!$B$17+INDEX('5N inverse'!$A$19:$Y$19,1,'5N mesh'!$B$7+1)*Setup!$B$22</f>
        <v>0</v>
      </c>
      <c r="V239" s="0" t="n">
        <f aca="false">SUMPRODUCT('5N inverse'!$A$20:$Y$20,'5N mesh'!$B$37:$Z$37,$E238:$AC238)+'5N inverse'!$A$20*$C239/Setup!$B$17+INDEX('5N inverse'!$A$20:$Y$20,1,'5N mesh'!$B$7+1)*Setup!$B$22</f>
        <v>0</v>
      </c>
      <c r="W239" s="0" t="n">
        <f aca="false">SUMPRODUCT('5N inverse'!$A$21:$Y$21,'5N mesh'!$B$37:$Z$37,$E238:$AC238)+'5N inverse'!$A$21*$C239/Setup!$B$17+INDEX('5N inverse'!$A$21:$Y$21,1,'5N mesh'!$B$7+1)*Setup!$B$22</f>
        <v>0</v>
      </c>
      <c r="X239" s="0" t="n">
        <f aca="false">SUMPRODUCT('5N inverse'!$A$22:$Y$22,'5N mesh'!$B$37:$Z$37,$E238:$AC238)+'5N inverse'!$A$22*$C239/Setup!$B$17+INDEX('5N inverse'!$A$22:$Y$22,1,'5N mesh'!$B$7+1)*Setup!$B$22</f>
        <v>0</v>
      </c>
      <c r="Y239" s="0" t="n">
        <f aca="false">SUMPRODUCT('5N inverse'!$A$23:$Y$23,'5N mesh'!$B$37:$Z$37,$E238:$AC238)+'5N inverse'!$A$23*$C239/Setup!$B$17+INDEX('5N inverse'!$A$23:$Y$23,1,'5N mesh'!$B$7+1)*Setup!$B$22</f>
        <v>0</v>
      </c>
      <c r="Z239" s="0" t="n">
        <f aca="false">SUMPRODUCT('5N inverse'!$A$24:$Y$24,'5N mesh'!$B$37:$Z$37,$E238:$AC238)+'5N inverse'!$A$24*$C239/Setup!$B$17+INDEX('5N inverse'!$A$24:$Y$24,1,'5N mesh'!$B$7+1)*Setup!$B$22</f>
        <v>0</v>
      </c>
      <c r="AA239" s="0" t="n">
        <f aca="false">SUMPRODUCT('5N inverse'!$A$25:$Y$25,'5N mesh'!$B$37:$Z$37,$E238:$AC238)+'5N inverse'!$A$25*$C239/Setup!$B$17+INDEX('5N inverse'!$A$25:$Y$25,1,'5N mesh'!$B$7+1)*Setup!$B$22</f>
        <v>0</v>
      </c>
      <c r="AB239" s="0" t="n">
        <f aca="false">SUMPRODUCT('5N inverse'!$A$26:$Y$26,'5N mesh'!$B$37:$Z$37,$E238:$AC238)+'5N inverse'!$A$26*$C239/Setup!$B$17+INDEX('5N inverse'!$A$26:$Y$26,1,'5N mesh'!$B$7+1)*Setup!$B$22</f>
        <v>0</v>
      </c>
      <c r="AC239" s="0" t="n">
        <f aca="false">SUMPRODUCT('5N inverse'!$A$27:$Y$27,'5N mesh'!$B$37:$Z$37,$E238:$AC238)+'5N inverse'!$A$27*$C239/Setup!$B$17+INDEX('5N inverse'!$A$27:$Y$27,1,'5N mesh'!$B$7+1)*Setup!$B$22</f>
        <v>0</v>
      </c>
    </row>
    <row r="240" customFormat="false" ht="15" hidden="false" customHeight="false" outlineLevel="0" collapsed="false">
      <c r="A240" s="0" t="n">
        <v>235</v>
      </c>
      <c r="B240" s="0" t="n">
        <f aca="false">A240*Setup!$B$11/3600</f>
        <v>19.5833333333333</v>
      </c>
      <c r="C240" s="0" t="n">
        <f aca="false">Setup!$B$7+Setup!$B$8*COS(2*PI()*(B240-Setup!$B$9)/24)</f>
        <v>26.3652385934543</v>
      </c>
      <c r="D240" s="0" t="n">
        <f aca="false">(C240-E240)/Setup!$B$17</f>
        <v>7.63126861513027</v>
      </c>
      <c r="E240" s="0" t="n">
        <f aca="false">SUMPRODUCT('5N inverse'!$A$3:$Y$3,'5N mesh'!$B$37:$Z$37,$E239:$AC239)+'5N inverse'!$A$3*$C240/Setup!$B$17+INDEX('5N inverse'!$A$3:$Y$3,1,'5N mesh'!$B$7+1)*Setup!$B$22</f>
        <v>25.3731736734874</v>
      </c>
      <c r="F240" s="0" t="n">
        <f aca="false">SUMPRODUCT('5N inverse'!$A$4:$Y$4,'5N mesh'!$B$37:$Z$37,$E239:$AC239)+'5N inverse'!$A$4*$C240/Setup!$B$17+INDEX('5N inverse'!$A$4:$Y$4,1,'5N mesh'!$B$7+1)*Setup!$B$22</f>
        <v>23.6580584851686</v>
      </c>
      <c r="G240" s="0" t="n">
        <f aca="false">SUMPRODUCT('5N inverse'!$A$5:$Y$5,'5N mesh'!$B$37:$Z$37,$E239:$AC239)+'5N inverse'!$A$5*$C240/Setup!$B$17+INDEX('5N inverse'!$A$5:$Y$5,1,'5N mesh'!$B$7+1)*Setup!$B$22</f>
        <v>20.2278281085311</v>
      </c>
      <c r="H240" s="0" t="n">
        <f aca="false">SUMPRODUCT('5N inverse'!$A$6:$Y$6,'5N mesh'!$B$37:$Z$37,$E239:$AC239)+'5N inverse'!$A$6*$C240/Setup!$B$17+INDEX('5N inverse'!$A$6:$Y$6,1,'5N mesh'!$B$7+1)*Setup!$B$22</f>
        <v>16.7975977318936</v>
      </c>
      <c r="I240" s="0" t="n">
        <f aca="false">SUMPRODUCT('5N inverse'!$A$7:$Y$7,'5N mesh'!$B$37:$Z$37,$E239:$AC239)+'5N inverse'!$A$7*$C240/Setup!$B$17+INDEX('5N inverse'!$A$7:$Y$7,1,'5N mesh'!$B$7+1)*Setup!$B$22</f>
        <v>15.0824825435748</v>
      </c>
      <c r="J240" s="0" t="n">
        <f aca="false">SUMPRODUCT('5N inverse'!$A$8:$Y$8,'5N mesh'!$B$37:$Z$37,$E239:$AC239)+'5N inverse'!$A$8*$C240/Setup!$B$17+INDEX('5N inverse'!$A$8:$Y$8,1,'5N mesh'!$B$7+1)*Setup!$B$22</f>
        <v>0</v>
      </c>
      <c r="K240" s="0" t="n">
        <f aca="false">SUMPRODUCT('5N inverse'!$A$9:$Y$9,'5N mesh'!$B$37:$Z$37,$E239:$AC239)+'5N inverse'!$A$9*$C240/Setup!$B$17+INDEX('5N inverse'!$A$9:$Y$9,1,'5N mesh'!$B$7+1)*Setup!$B$22</f>
        <v>0</v>
      </c>
      <c r="L240" s="0" t="n">
        <f aca="false">SUMPRODUCT('5N inverse'!$A$10:$Y$10,'5N mesh'!$B$37:$Z$37,$E239:$AC239)+'5N inverse'!$A$10*$C240/Setup!$B$17+INDEX('5N inverse'!$A$10:$Y$10,1,'5N mesh'!$B$7+1)*Setup!$B$22</f>
        <v>0</v>
      </c>
      <c r="M240" s="0" t="n">
        <f aca="false">SUMPRODUCT('5N inverse'!$A$11:$Y$11,'5N mesh'!$B$37:$Z$37,$E239:$AC239)+'5N inverse'!$A$11*$C240/Setup!$B$17+INDEX('5N inverse'!$A$11:$Y$11,1,'5N mesh'!$B$7+1)*Setup!$B$22</f>
        <v>0</v>
      </c>
      <c r="N240" s="0" t="n">
        <f aca="false">SUMPRODUCT('5N inverse'!$A$12:$Y$12,'5N mesh'!$B$37:$Z$37,$E239:$AC239)+'5N inverse'!$A$12*$C240/Setup!$B$17+INDEX('5N inverse'!$A$12:$Y$12,1,'5N mesh'!$B$7+1)*Setup!$B$22</f>
        <v>0</v>
      </c>
      <c r="O240" s="0" t="n">
        <f aca="false">SUMPRODUCT('5N inverse'!$A$13:$Y$13,'5N mesh'!$B$37:$Z$37,$E239:$AC239)+'5N inverse'!$A$13*$C240/Setup!$B$17+INDEX('5N inverse'!$A$13:$Y$13,1,'5N mesh'!$B$7+1)*Setup!$B$22</f>
        <v>0</v>
      </c>
      <c r="P240" s="0" t="n">
        <f aca="false">SUMPRODUCT('5N inverse'!$A$14:$Y$14,'5N mesh'!$B$37:$Z$37,$E239:$AC239)+'5N inverse'!$A$14*$C240/Setup!$B$17+INDEX('5N inverse'!$A$14:$Y$14,1,'5N mesh'!$B$7+1)*Setup!$B$22</f>
        <v>0</v>
      </c>
      <c r="Q240" s="0" t="n">
        <f aca="false">SUMPRODUCT('5N inverse'!$A$15:$Y$15,'5N mesh'!$B$37:$Z$37,$E239:$AC239)+'5N inverse'!$A$15*$C240/Setup!$B$17+INDEX('5N inverse'!$A$15:$Y$15,1,'5N mesh'!$B$7+1)*Setup!$B$22</f>
        <v>0</v>
      </c>
      <c r="R240" s="0" t="n">
        <f aca="false">SUMPRODUCT('5N inverse'!$A$16:$Y$16,'5N mesh'!$B$37:$Z$37,$E239:$AC239)+'5N inverse'!$A$16*$C240/Setup!$B$17+INDEX('5N inverse'!$A$16:$Y$16,1,'5N mesh'!$B$7+1)*Setup!$B$22</f>
        <v>0</v>
      </c>
      <c r="S240" s="0" t="n">
        <f aca="false">SUMPRODUCT('5N inverse'!$A$17:$Y$17,'5N mesh'!$B$37:$Z$37,$E239:$AC239)+'5N inverse'!$A$17*$C240/Setup!$B$17+INDEX('5N inverse'!$A$17:$Y$17,1,'5N mesh'!$B$7+1)*Setup!$B$22</f>
        <v>0</v>
      </c>
      <c r="T240" s="0" t="n">
        <f aca="false">SUMPRODUCT('5N inverse'!$A$18:$Y$18,'5N mesh'!$B$37:$Z$37,$E239:$AC239)+'5N inverse'!$A$18*$C240/Setup!$B$17+INDEX('5N inverse'!$A$18:$Y$18,1,'5N mesh'!$B$7+1)*Setup!$B$22</f>
        <v>0</v>
      </c>
      <c r="U240" s="0" t="n">
        <f aca="false">SUMPRODUCT('5N inverse'!$A$19:$Y$19,'5N mesh'!$B$37:$Z$37,$E239:$AC239)+'5N inverse'!$A$19*$C240/Setup!$B$17+INDEX('5N inverse'!$A$19:$Y$19,1,'5N mesh'!$B$7+1)*Setup!$B$22</f>
        <v>0</v>
      </c>
      <c r="V240" s="0" t="n">
        <f aca="false">SUMPRODUCT('5N inverse'!$A$20:$Y$20,'5N mesh'!$B$37:$Z$37,$E239:$AC239)+'5N inverse'!$A$20*$C240/Setup!$B$17+INDEX('5N inverse'!$A$20:$Y$20,1,'5N mesh'!$B$7+1)*Setup!$B$22</f>
        <v>0</v>
      </c>
      <c r="W240" s="0" t="n">
        <f aca="false">SUMPRODUCT('5N inverse'!$A$21:$Y$21,'5N mesh'!$B$37:$Z$37,$E239:$AC239)+'5N inverse'!$A$21*$C240/Setup!$B$17+INDEX('5N inverse'!$A$21:$Y$21,1,'5N mesh'!$B$7+1)*Setup!$B$22</f>
        <v>0</v>
      </c>
      <c r="X240" s="0" t="n">
        <f aca="false">SUMPRODUCT('5N inverse'!$A$22:$Y$22,'5N mesh'!$B$37:$Z$37,$E239:$AC239)+'5N inverse'!$A$22*$C240/Setup!$B$17+INDEX('5N inverse'!$A$22:$Y$22,1,'5N mesh'!$B$7+1)*Setup!$B$22</f>
        <v>0</v>
      </c>
      <c r="Y240" s="0" t="n">
        <f aca="false">SUMPRODUCT('5N inverse'!$A$23:$Y$23,'5N mesh'!$B$37:$Z$37,$E239:$AC239)+'5N inverse'!$A$23*$C240/Setup!$B$17+INDEX('5N inverse'!$A$23:$Y$23,1,'5N mesh'!$B$7+1)*Setup!$B$22</f>
        <v>0</v>
      </c>
      <c r="Z240" s="0" t="n">
        <f aca="false">SUMPRODUCT('5N inverse'!$A$24:$Y$24,'5N mesh'!$B$37:$Z$37,$E239:$AC239)+'5N inverse'!$A$24*$C240/Setup!$B$17+INDEX('5N inverse'!$A$24:$Y$24,1,'5N mesh'!$B$7+1)*Setup!$B$22</f>
        <v>0</v>
      </c>
      <c r="AA240" s="0" t="n">
        <f aca="false">SUMPRODUCT('5N inverse'!$A$25:$Y$25,'5N mesh'!$B$37:$Z$37,$E239:$AC239)+'5N inverse'!$A$25*$C240/Setup!$B$17+INDEX('5N inverse'!$A$25:$Y$25,1,'5N mesh'!$B$7+1)*Setup!$B$22</f>
        <v>0</v>
      </c>
      <c r="AB240" s="0" t="n">
        <f aca="false">SUMPRODUCT('5N inverse'!$A$26:$Y$26,'5N mesh'!$B$37:$Z$37,$E239:$AC239)+'5N inverse'!$A$26*$C240/Setup!$B$17+INDEX('5N inverse'!$A$26:$Y$26,1,'5N mesh'!$B$7+1)*Setup!$B$22</f>
        <v>0</v>
      </c>
      <c r="AC240" s="0" t="n">
        <f aca="false">SUMPRODUCT('5N inverse'!$A$27:$Y$27,'5N mesh'!$B$37:$Z$37,$E239:$AC239)+'5N inverse'!$A$27*$C240/Setup!$B$17+INDEX('5N inverse'!$A$27:$Y$27,1,'5N mesh'!$B$7+1)*Setup!$B$22</f>
        <v>0</v>
      </c>
    </row>
    <row r="241" customFormat="false" ht="15" hidden="false" customHeight="false" outlineLevel="0" collapsed="false">
      <c r="A241" s="0" t="n">
        <v>236</v>
      </c>
      <c r="B241" s="0" t="n">
        <f aca="false">A241*Setup!$B$11/3600</f>
        <v>19.6666666666667</v>
      </c>
      <c r="C241" s="0" t="n">
        <f aca="false">Setup!$B$7+Setup!$B$8*COS(2*PI()*(B241-Setup!$B$9)/24)</f>
        <v>26.2943057454042</v>
      </c>
      <c r="D241" s="0" t="n">
        <f aca="false">(C241-E241)/Setup!$B$17</f>
        <v>7.02251070744656</v>
      </c>
      <c r="E241" s="0" t="n">
        <f aca="false">SUMPRODUCT('5N inverse'!$A$3:$Y$3,'5N mesh'!$B$37:$Z$37,$E240:$AC240)+'5N inverse'!$A$3*$C241/Setup!$B$17+INDEX('5N inverse'!$A$3:$Y$3,1,'5N mesh'!$B$7+1)*Setup!$B$22</f>
        <v>25.3813793534361</v>
      </c>
      <c r="F241" s="0" t="n">
        <f aca="false">SUMPRODUCT('5N inverse'!$A$4:$Y$4,'5N mesh'!$B$37:$Z$37,$E240:$AC240)+'5N inverse'!$A$4*$C241/Setup!$B$17+INDEX('5N inverse'!$A$4:$Y$4,1,'5N mesh'!$B$7+1)*Setup!$B$22</f>
        <v>23.6649360533578</v>
      </c>
      <c r="G241" s="0" t="n">
        <f aca="false">SUMPRODUCT('5N inverse'!$A$5:$Y$5,'5N mesh'!$B$37:$Z$37,$E240:$AC240)+'5N inverse'!$A$5*$C241/Setup!$B$17+INDEX('5N inverse'!$A$5:$Y$5,1,'5N mesh'!$B$7+1)*Setup!$B$22</f>
        <v>20.232049453201</v>
      </c>
      <c r="H241" s="0" t="n">
        <f aca="false">SUMPRODUCT('5N inverse'!$A$6:$Y$6,'5N mesh'!$B$37:$Z$37,$E240:$AC240)+'5N inverse'!$A$6*$C241/Setup!$B$17+INDEX('5N inverse'!$A$6:$Y$6,1,'5N mesh'!$B$7+1)*Setup!$B$22</f>
        <v>16.7991628530442</v>
      </c>
      <c r="I241" s="0" t="n">
        <f aca="false">SUMPRODUCT('5N inverse'!$A$7:$Y$7,'5N mesh'!$B$37:$Z$37,$E240:$AC240)+'5N inverse'!$A$7*$C241/Setup!$B$17+INDEX('5N inverse'!$A$7:$Y$7,1,'5N mesh'!$B$7+1)*Setup!$B$22</f>
        <v>15.0827195529659</v>
      </c>
      <c r="J241" s="0" t="n">
        <f aca="false">SUMPRODUCT('5N inverse'!$A$8:$Y$8,'5N mesh'!$B$37:$Z$37,$E240:$AC240)+'5N inverse'!$A$8*$C241/Setup!$B$17+INDEX('5N inverse'!$A$8:$Y$8,1,'5N mesh'!$B$7+1)*Setup!$B$22</f>
        <v>0</v>
      </c>
      <c r="K241" s="0" t="n">
        <f aca="false">SUMPRODUCT('5N inverse'!$A$9:$Y$9,'5N mesh'!$B$37:$Z$37,$E240:$AC240)+'5N inverse'!$A$9*$C241/Setup!$B$17+INDEX('5N inverse'!$A$9:$Y$9,1,'5N mesh'!$B$7+1)*Setup!$B$22</f>
        <v>0</v>
      </c>
      <c r="L241" s="0" t="n">
        <f aca="false">SUMPRODUCT('5N inverse'!$A$10:$Y$10,'5N mesh'!$B$37:$Z$37,$E240:$AC240)+'5N inverse'!$A$10*$C241/Setup!$B$17+INDEX('5N inverse'!$A$10:$Y$10,1,'5N mesh'!$B$7+1)*Setup!$B$22</f>
        <v>0</v>
      </c>
      <c r="M241" s="0" t="n">
        <f aca="false">SUMPRODUCT('5N inverse'!$A$11:$Y$11,'5N mesh'!$B$37:$Z$37,$E240:$AC240)+'5N inverse'!$A$11*$C241/Setup!$B$17+INDEX('5N inverse'!$A$11:$Y$11,1,'5N mesh'!$B$7+1)*Setup!$B$22</f>
        <v>0</v>
      </c>
      <c r="N241" s="0" t="n">
        <f aca="false">SUMPRODUCT('5N inverse'!$A$12:$Y$12,'5N mesh'!$B$37:$Z$37,$E240:$AC240)+'5N inverse'!$A$12*$C241/Setup!$B$17+INDEX('5N inverse'!$A$12:$Y$12,1,'5N mesh'!$B$7+1)*Setup!$B$22</f>
        <v>0</v>
      </c>
      <c r="O241" s="0" t="n">
        <f aca="false">SUMPRODUCT('5N inverse'!$A$13:$Y$13,'5N mesh'!$B$37:$Z$37,$E240:$AC240)+'5N inverse'!$A$13*$C241/Setup!$B$17+INDEX('5N inverse'!$A$13:$Y$13,1,'5N mesh'!$B$7+1)*Setup!$B$22</f>
        <v>0</v>
      </c>
      <c r="P241" s="0" t="n">
        <f aca="false">SUMPRODUCT('5N inverse'!$A$14:$Y$14,'5N mesh'!$B$37:$Z$37,$E240:$AC240)+'5N inverse'!$A$14*$C241/Setup!$B$17+INDEX('5N inverse'!$A$14:$Y$14,1,'5N mesh'!$B$7+1)*Setup!$B$22</f>
        <v>0</v>
      </c>
      <c r="Q241" s="0" t="n">
        <f aca="false">SUMPRODUCT('5N inverse'!$A$15:$Y$15,'5N mesh'!$B$37:$Z$37,$E240:$AC240)+'5N inverse'!$A$15*$C241/Setup!$B$17+INDEX('5N inverse'!$A$15:$Y$15,1,'5N mesh'!$B$7+1)*Setup!$B$22</f>
        <v>0</v>
      </c>
      <c r="R241" s="0" t="n">
        <f aca="false">SUMPRODUCT('5N inverse'!$A$16:$Y$16,'5N mesh'!$B$37:$Z$37,$E240:$AC240)+'5N inverse'!$A$16*$C241/Setup!$B$17+INDEX('5N inverse'!$A$16:$Y$16,1,'5N mesh'!$B$7+1)*Setup!$B$22</f>
        <v>0</v>
      </c>
      <c r="S241" s="0" t="n">
        <f aca="false">SUMPRODUCT('5N inverse'!$A$17:$Y$17,'5N mesh'!$B$37:$Z$37,$E240:$AC240)+'5N inverse'!$A$17*$C241/Setup!$B$17+INDEX('5N inverse'!$A$17:$Y$17,1,'5N mesh'!$B$7+1)*Setup!$B$22</f>
        <v>0</v>
      </c>
      <c r="T241" s="0" t="n">
        <f aca="false">SUMPRODUCT('5N inverse'!$A$18:$Y$18,'5N mesh'!$B$37:$Z$37,$E240:$AC240)+'5N inverse'!$A$18*$C241/Setup!$B$17+INDEX('5N inverse'!$A$18:$Y$18,1,'5N mesh'!$B$7+1)*Setup!$B$22</f>
        <v>0</v>
      </c>
      <c r="U241" s="0" t="n">
        <f aca="false">SUMPRODUCT('5N inverse'!$A$19:$Y$19,'5N mesh'!$B$37:$Z$37,$E240:$AC240)+'5N inverse'!$A$19*$C241/Setup!$B$17+INDEX('5N inverse'!$A$19:$Y$19,1,'5N mesh'!$B$7+1)*Setup!$B$22</f>
        <v>0</v>
      </c>
      <c r="V241" s="0" t="n">
        <f aca="false">SUMPRODUCT('5N inverse'!$A$20:$Y$20,'5N mesh'!$B$37:$Z$37,$E240:$AC240)+'5N inverse'!$A$20*$C241/Setup!$B$17+INDEX('5N inverse'!$A$20:$Y$20,1,'5N mesh'!$B$7+1)*Setup!$B$22</f>
        <v>0</v>
      </c>
      <c r="W241" s="0" t="n">
        <f aca="false">SUMPRODUCT('5N inverse'!$A$21:$Y$21,'5N mesh'!$B$37:$Z$37,$E240:$AC240)+'5N inverse'!$A$21*$C241/Setup!$B$17+INDEX('5N inverse'!$A$21:$Y$21,1,'5N mesh'!$B$7+1)*Setup!$B$22</f>
        <v>0</v>
      </c>
      <c r="X241" s="0" t="n">
        <f aca="false">SUMPRODUCT('5N inverse'!$A$22:$Y$22,'5N mesh'!$B$37:$Z$37,$E240:$AC240)+'5N inverse'!$A$22*$C241/Setup!$B$17+INDEX('5N inverse'!$A$22:$Y$22,1,'5N mesh'!$B$7+1)*Setup!$B$22</f>
        <v>0</v>
      </c>
      <c r="Y241" s="0" t="n">
        <f aca="false">SUMPRODUCT('5N inverse'!$A$23:$Y$23,'5N mesh'!$B$37:$Z$37,$E240:$AC240)+'5N inverse'!$A$23*$C241/Setup!$B$17+INDEX('5N inverse'!$A$23:$Y$23,1,'5N mesh'!$B$7+1)*Setup!$B$22</f>
        <v>0</v>
      </c>
      <c r="Z241" s="0" t="n">
        <f aca="false">SUMPRODUCT('5N inverse'!$A$24:$Y$24,'5N mesh'!$B$37:$Z$37,$E240:$AC240)+'5N inverse'!$A$24*$C241/Setup!$B$17+INDEX('5N inverse'!$A$24:$Y$24,1,'5N mesh'!$B$7+1)*Setup!$B$22</f>
        <v>0</v>
      </c>
      <c r="AA241" s="0" t="n">
        <f aca="false">SUMPRODUCT('5N inverse'!$A$25:$Y$25,'5N mesh'!$B$37:$Z$37,$E240:$AC240)+'5N inverse'!$A$25*$C241/Setup!$B$17+INDEX('5N inverse'!$A$25:$Y$25,1,'5N mesh'!$B$7+1)*Setup!$B$22</f>
        <v>0</v>
      </c>
      <c r="AB241" s="0" t="n">
        <f aca="false">SUMPRODUCT('5N inverse'!$A$26:$Y$26,'5N mesh'!$B$37:$Z$37,$E240:$AC240)+'5N inverse'!$A$26*$C241/Setup!$B$17+INDEX('5N inverse'!$A$26:$Y$26,1,'5N mesh'!$B$7+1)*Setup!$B$22</f>
        <v>0</v>
      </c>
      <c r="AC241" s="0" t="n">
        <f aca="false">SUMPRODUCT('5N inverse'!$A$27:$Y$27,'5N mesh'!$B$37:$Z$37,$E240:$AC240)+'5N inverse'!$A$27*$C241/Setup!$B$17+INDEX('5N inverse'!$A$27:$Y$27,1,'5N mesh'!$B$7+1)*Setup!$B$22</f>
        <v>0</v>
      </c>
    </row>
    <row r="242" customFormat="false" ht="15" hidden="false" customHeight="false" outlineLevel="0" collapsed="false">
      <c r="A242" s="0" t="n">
        <v>237</v>
      </c>
      <c r="B242" s="0" t="n">
        <f aca="false">A242*Setup!$B$11/3600</f>
        <v>19.75</v>
      </c>
      <c r="C242" s="0" t="n">
        <f aca="false">Setup!$B$7+Setup!$B$8*COS(2*PI()*(B242-Setup!$B$9)/24)</f>
        <v>26.2222809320784</v>
      </c>
      <c r="D242" s="0" t="n">
        <f aca="false">(C242-E242)/Setup!$B$17</f>
        <v>6.41335731851396</v>
      </c>
      <c r="E242" s="0" t="n">
        <f aca="false">SUMPRODUCT('5N inverse'!$A$3:$Y$3,'5N mesh'!$B$37:$Z$37,$E241:$AC241)+'5N inverse'!$A$3*$C242/Setup!$B$17+INDEX('5N inverse'!$A$3:$Y$3,1,'5N mesh'!$B$7+1)*Setup!$B$22</f>
        <v>25.3885444806716</v>
      </c>
      <c r="F242" s="0" t="n">
        <f aca="false">SUMPRODUCT('5N inverse'!$A$4:$Y$4,'5N mesh'!$B$37:$Z$37,$E241:$AC241)+'5N inverse'!$A$4*$C242/Setup!$B$17+INDEX('5N inverse'!$A$4:$Y$4,1,'5N mesh'!$B$7+1)*Setup!$B$22</f>
        <v>23.6709452851126</v>
      </c>
      <c r="G242" s="0" t="n">
        <f aca="false">SUMPRODUCT('5N inverse'!$A$5:$Y$5,'5N mesh'!$B$37:$Z$37,$E241:$AC241)+'5N inverse'!$A$5*$C242/Setup!$B$17+INDEX('5N inverse'!$A$5:$Y$5,1,'5N mesh'!$B$7+1)*Setup!$B$22</f>
        <v>20.2357468939947</v>
      </c>
      <c r="H242" s="0" t="n">
        <f aca="false">SUMPRODUCT('5N inverse'!$A$6:$Y$6,'5N mesh'!$B$37:$Z$37,$E241:$AC241)+'5N inverse'!$A$6*$C242/Setup!$B$17+INDEX('5N inverse'!$A$6:$Y$6,1,'5N mesh'!$B$7+1)*Setup!$B$22</f>
        <v>16.8005485028768</v>
      </c>
      <c r="I242" s="0" t="n">
        <f aca="false">SUMPRODUCT('5N inverse'!$A$7:$Y$7,'5N mesh'!$B$37:$Z$37,$E241:$AC241)+'5N inverse'!$A$7*$C242/Setup!$B$17+INDEX('5N inverse'!$A$7:$Y$7,1,'5N mesh'!$B$7+1)*Setup!$B$22</f>
        <v>15.0829493073178</v>
      </c>
      <c r="J242" s="0" t="n">
        <f aca="false">SUMPRODUCT('5N inverse'!$A$8:$Y$8,'5N mesh'!$B$37:$Z$37,$E241:$AC241)+'5N inverse'!$A$8*$C242/Setup!$B$17+INDEX('5N inverse'!$A$8:$Y$8,1,'5N mesh'!$B$7+1)*Setup!$B$22</f>
        <v>0</v>
      </c>
      <c r="K242" s="0" t="n">
        <f aca="false">SUMPRODUCT('5N inverse'!$A$9:$Y$9,'5N mesh'!$B$37:$Z$37,$E241:$AC241)+'5N inverse'!$A$9*$C242/Setup!$B$17+INDEX('5N inverse'!$A$9:$Y$9,1,'5N mesh'!$B$7+1)*Setup!$B$22</f>
        <v>0</v>
      </c>
      <c r="L242" s="0" t="n">
        <f aca="false">SUMPRODUCT('5N inverse'!$A$10:$Y$10,'5N mesh'!$B$37:$Z$37,$E241:$AC241)+'5N inverse'!$A$10*$C242/Setup!$B$17+INDEX('5N inverse'!$A$10:$Y$10,1,'5N mesh'!$B$7+1)*Setup!$B$22</f>
        <v>0</v>
      </c>
      <c r="M242" s="0" t="n">
        <f aca="false">SUMPRODUCT('5N inverse'!$A$11:$Y$11,'5N mesh'!$B$37:$Z$37,$E241:$AC241)+'5N inverse'!$A$11*$C242/Setup!$B$17+INDEX('5N inverse'!$A$11:$Y$11,1,'5N mesh'!$B$7+1)*Setup!$B$22</f>
        <v>0</v>
      </c>
      <c r="N242" s="0" t="n">
        <f aca="false">SUMPRODUCT('5N inverse'!$A$12:$Y$12,'5N mesh'!$B$37:$Z$37,$E241:$AC241)+'5N inverse'!$A$12*$C242/Setup!$B$17+INDEX('5N inverse'!$A$12:$Y$12,1,'5N mesh'!$B$7+1)*Setup!$B$22</f>
        <v>0</v>
      </c>
      <c r="O242" s="0" t="n">
        <f aca="false">SUMPRODUCT('5N inverse'!$A$13:$Y$13,'5N mesh'!$B$37:$Z$37,$E241:$AC241)+'5N inverse'!$A$13*$C242/Setup!$B$17+INDEX('5N inverse'!$A$13:$Y$13,1,'5N mesh'!$B$7+1)*Setup!$B$22</f>
        <v>0</v>
      </c>
      <c r="P242" s="0" t="n">
        <f aca="false">SUMPRODUCT('5N inverse'!$A$14:$Y$14,'5N mesh'!$B$37:$Z$37,$E241:$AC241)+'5N inverse'!$A$14*$C242/Setup!$B$17+INDEX('5N inverse'!$A$14:$Y$14,1,'5N mesh'!$B$7+1)*Setup!$B$22</f>
        <v>0</v>
      </c>
      <c r="Q242" s="0" t="n">
        <f aca="false">SUMPRODUCT('5N inverse'!$A$15:$Y$15,'5N mesh'!$B$37:$Z$37,$E241:$AC241)+'5N inverse'!$A$15*$C242/Setup!$B$17+INDEX('5N inverse'!$A$15:$Y$15,1,'5N mesh'!$B$7+1)*Setup!$B$22</f>
        <v>0</v>
      </c>
      <c r="R242" s="0" t="n">
        <f aca="false">SUMPRODUCT('5N inverse'!$A$16:$Y$16,'5N mesh'!$B$37:$Z$37,$E241:$AC241)+'5N inverse'!$A$16*$C242/Setup!$B$17+INDEX('5N inverse'!$A$16:$Y$16,1,'5N mesh'!$B$7+1)*Setup!$B$22</f>
        <v>0</v>
      </c>
      <c r="S242" s="0" t="n">
        <f aca="false">SUMPRODUCT('5N inverse'!$A$17:$Y$17,'5N mesh'!$B$37:$Z$37,$E241:$AC241)+'5N inverse'!$A$17*$C242/Setup!$B$17+INDEX('5N inverse'!$A$17:$Y$17,1,'5N mesh'!$B$7+1)*Setup!$B$22</f>
        <v>0</v>
      </c>
      <c r="T242" s="0" t="n">
        <f aca="false">SUMPRODUCT('5N inverse'!$A$18:$Y$18,'5N mesh'!$B$37:$Z$37,$E241:$AC241)+'5N inverse'!$A$18*$C242/Setup!$B$17+INDEX('5N inverse'!$A$18:$Y$18,1,'5N mesh'!$B$7+1)*Setup!$B$22</f>
        <v>0</v>
      </c>
      <c r="U242" s="0" t="n">
        <f aca="false">SUMPRODUCT('5N inverse'!$A$19:$Y$19,'5N mesh'!$B$37:$Z$37,$E241:$AC241)+'5N inverse'!$A$19*$C242/Setup!$B$17+INDEX('5N inverse'!$A$19:$Y$19,1,'5N mesh'!$B$7+1)*Setup!$B$22</f>
        <v>0</v>
      </c>
      <c r="V242" s="0" t="n">
        <f aca="false">SUMPRODUCT('5N inverse'!$A$20:$Y$20,'5N mesh'!$B$37:$Z$37,$E241:$AC241)+'5N inverse'!$A$20*$C242/Setup!$B$17+INDEX('5N inverse'!$A$20:$Y$20,1,'5N mesh'!$B$7+1)*Setup!$B$22</f>
        <v>0</v>
      </c>
      <c r="W242" s="0" t="n">
        <f aca="false">SUMPRODUCT('5N inverse'!$A$21:$Y$21,'5N mesh'!$B$37:$Z$37,$E241:$AC241)+'5N inverse'!$A$21*$C242/Setup!$B$17+INDEX('5N inverse'!$A$21:$Y$21,1,'5N mesh'!$B$7+1)*Setup!$B$22</f>
        <v>0</v>
      </c>
      <c r="X242" s="0" t="n">
        <f aca="false">SUMPRODUCT('5N inverse'!$A$22:$Y$22,'5N mesh'!$B$37:$Z$37,$E241:$AC241)+'5N inverse'!$A$22*$C242/Setup!$B$17+INDEX('5N inverse'!$A$22:$Y$22,1,'5N mesh'!$B$7+1)*Setup!$B$22</f>
        <v>0</v>
      </c>
      <c r="Y242" s="0" t="n">
        <f aca="false">SUMPRODUCT('5N inverse'!$A$23:$Y$23,'5N mesh'!$B$37:$Z$37,$E241:$AC241)+'5N inverse'!$A$23*$C242/Setup!$B$17+INDEX('5N inverse'!$A$23:$Y$23,1,'5N mesh'!$B$7+1)*Setup!$B$22</f>
        <v>0</v>
      </c>
      <c r="Z242" s="0" t="n">
        <f aca="false">SUMPRODUCT('5N inverse'!$A$24:$Y$24,'5N mesh'!$B$37:$Z$37,$E241:$AC241)+'5N inverse'!$A$24*$C242/Setup!$B$17+INDEX('5N inverse'!$A$24:$Y$24,1,'5N mesh'!$B$7+1)*Setup!$B$22</f>
        <v>0</v>
      </c>
      <c r="AA242" s="0" t="n">
        <f aca="false">SUMPRODUCT('5N inverse'!$A$25:$Y$25,'5N mesh'!$B$37:$Z$37,$E241:$AC241)+'5N inverse'!$A$25*$C242/Setup!$B$17+INDEX('5N inverse'!$A$25:$Y$25,1,'5N mesh'!$B$7+1)*Setup!$B$22</f>
        <v>0</v>
      </c>
      <c r="AB242" s="0" t="n">
        <f aca="false">SUMPRODUCT('5N inverse'!$A$26:$Y$26,'5N mesh'!$B$37:$Z$37,$E241:$AC241)+'5N inverse'!$A$26*$C242/Setup!$B$17+INDEX('5N inverse'!$A$26:$Y$26,1,'5N mesh'!$B$7+1)*Setup!$B$22</f>
        <v>0</v>
      </c>
      <c r="AC242" s="0" t="n">
        <f aca="false">SUMPRODUCT('5N inverse'!$A$27:$Y$27,'5N mesh'!$B$37:$Z$37,$E241:$AC241)+'5N inverse'!$A$27*$C242/Setup!$B$17+INDEX('5N inverse'!$A$27:$Y$27,1,'5N mesh'!$B$7+1)*Setup!$B$22</f>
        <v>0</v>
      </c>
    </row>
    <row r="243" customFormat="false" ht="15" hidden="false" customHeight="false" outlineLevel="0" collapsed="false">
      <c r="A243" s="0" t="n">
        <v>238</v>
      </c>
      <c r="B243" s="0" t="n">
        <f aca="false">A243*Setup!$B$11/3600</f>
        <v>19.8333333333333</v>
      </c>
      <c r="C243" s="0" t="n">
        <f aca="false">Setup!$B$7+Setup!$B$8*COS(2*PI()*(B243-Setup!$B$9)/24)</f>
        <v>26.1491984333873</v>
      </c>
      <c r="D243" s="0" t="n">
        <f aca="false">(C243-E243)/Setup!$B$17</f>
        <v>5.8040709805796</v>
      </c>
      <c r="E243" s="0" t="n">
        <f aca="false">SUMPRODUCT('5N inverse'!$A$3:$Y$3,'5N mesh'!$B$37:$Z$37,$E242:$AC242)+'5N inverse'!$A$3*$C243/Setup!$B$17+INDEX('5N inverse'!$A$3:$Y$3,1,'5N mesh'!$B$7+1)*Setup!$B$22</f>
        <v>25.394669205912</v>
      </c>
      <c r="F243" s="0" t="n">
        <f aca="false">SUMPRODUCT('5N inverse'!$A$4:$Y$4,'5N mesh'!$B$37:$Z$37,$E242:$AC242)+'5N inverse'!$A$4*$C243/Setup!$B$17+INDEX('5N inverse'!$A$4:$Y$4,1,'5N mesh'!$B$7+1)*Setup!$B$22</f>
        <v>23.67608629513</v>
      </c>
      <c r="G243" s="0" t="n">
        <f aca="false">SUMPRODUCT('5N inverse'!$A$5:$Y$5,'5N mesh'!$B$37:$Z$37,$E242:$AC242)+'5N inverse'!$A$5*$C243/Setup!$B$17+INDEX('5N inverse'!$A$5:$Y$5,1,'5N mesh'!$B$7+1)*Setup!$B$22</f>
        <v>20.2389204735662</v>
      </c>
      <c r="H243" s="0" t="n">
        <f aca="false">SUMPRODUCT('5N inverse'!$A$6:$Y$6,'5N mesh'!$B$37:$Z$37,$E242:$AC242)+'5N inverse'!$A$6*$C243/Setup!$B$17+INDEX('5N inverse'!$A$6:$Y$6,1,'5N mesh'!$B$7+1)*Setup!$B$22</f>
        <v>16.8017546520024</v>
      </c>
      <c r="I243" s="0" t="n">
        <f aca="false">SUMPRODUCT('5N inverse'!$A$7:$Y$7,'5N mesh'!$B$37:$Z$37,$E242:$AC242)+'5N inverse'!$A$7*$C243/Setup!$B$17+INDEX('5N inverse'!$A$7:$Y$7,1,'5N mesh'!$B$7+1)*Setup!$B$22</f>
        <v>15.0831717412204</v>
      </c>
      <c r="J243" s="0" t="n">
        <f aca="false">SUMPRODUCT('5N inverse'!$A$8:$Y$8,'5N mesh'!$B$37:$Z$37,$E242:$AC242)+'5N inverse'!$A$8*$C243/Setup!$B$17+INDEX('5N inverse'!$A$8:$Y$8,1,'5N mesh'!$B$7+1)*Setup!$B$22</f>
        <v>0</v>
      </c>
      <c r="K243" s="0" t="n">
        <f aca="false">SUMPRODUCT('5N inverse'!$A$9:$Y$9,'5N mesh'!$B$37:$Z$37,$E242:$AC242)+'5N inverse'!$A$9*$C243/Setup!$B$17+INDEX('5N inverse'!$A$9:$Y$9,1,'5N mesh'!$B$7+1)*Setup!$B$22</f>
        <v>0</v>
      </c>
      <c r="L243" s="0" t="n">
        <f aca="false">SUMPRODUCT('5N inverse'!$A$10:$Y$10,'5N mesh'!$B$37:$Z$37,$E242:$AC242)+'5N inverse'!$A$10*$C243/Setup!$B$17+INDEX('5N inverse'!$A$10:$Y$10,1,'5N mesh'!$B$7+1)*Setup!$B$22</f>
        <v>0</v>
      </c>
      <c r="M243" s="0" t="n">
        <f aca="false">SUMPRODUCT('5N inverse'!$A$11:$Y$11,'5N mesh'!$B$37:$Z$37,$E242:$AC242)+'5N inverse'!$A$11*$C243/Setup!$B$17+INDEX('5N inverse'!$A$11:$Y$11,1,'5N mesh'!$B$7+1)*Setup!$B$22</f>
        <v>0</v>
      </c>
      <c r="N243" s="0" t="n">
        <f aca="false">SUMPRODUCT('5N inverse'!$A$12:$Y$12,'5N mesh'!$B$37:$Z$37,$E242:$AC242)+'5N inverse'!$A$12*$C243/Setup!$B$17+INDEX('5N inverse'!$A$12:$Y$12,1,'5N mesh'!$B$7+1)*Setup!$B$22</f>
        <v>0</v>
      </c>
      <c r="O243" s="0" t="n">
        <f aca="false">SUMPRODUCT('5N inverse'!$A$13:$Y$13,'5N mesh'!$B$37:$Z$37,$E242:$AC242)+'5N inverse'!$A$13*$C243/Setup!$B$17+INDEX('5N inverse'!$A$13:$Y$13,1,'5N mesh'!$B$7+1)*Setup!$B$22</f>
        <v>0</v>
      </c>
      <c r="P243" s="0" t="n">
        <f aca="false">SUMPRODUCT('5N inverse'!$A$14:$Y$14,'5N mesh'!$B$37:$Z$37,$E242:$AC242)+'5N inverse'!$A$14*$C243/Setup!$B$17+INDEX('5N inverse'!$A$14:$Y$14,1,'5N mesh'!$B$7+1)*Setup!$B$22</f>
        <v>0</v>
      </c>
      <c r="Q243" s="0" t="n">
        <f aca="false">SUMPRODUCT('5N inverse'!$A$15:$Y$15,'5N mesh'!$B$37:$Z$37,$E242:$AC242)+'5N inverse'!$A$15*$C243/Setup!$B$17+INDEX('5N inverse'!$A$15:$Y$15,1,'5N mesh'!$B$7+1)*Setup!$B$22</f>
        <v>0</v>
      </c>
      <c r="R243" s="0" t="n">
        <f aca="false">SUMPRODUCT('5N inverse'!$A$16:$Y$16,'5N mesh'!$B$37:$Z$37,$E242:$AC242)+'5N inverse'!$A$16*$C243/Setup!$B$17+INDEX('5N inverse'!$A$16:$Y$16,1,'5N mesh'!$B$7+1)*Setup!$B$22</f>
        <v>0</v>
      </c>
      <c r="S243" s="0" t="n">
        <f aca="false">SUMPRODUCT('5N inverse'!$A$17:$Y$17,'5N mesh'!$B$37:$Z$37,$E242:$AC242)+'5N inverse'!$A$17*$C243/Setup!$B$17+INDEX('5N inverse'!$A$17:$Y$17,1,'5N mesh'!$B$7+1)*Setup!$B$22</f>
        <v>0</v>
      </c>
      <c r="T243" s="0" t="n">
        <f aca="false">SUMPRODUCT('5N inverse'!$A$18:$Y$18,'5N mesh'!$B$37:$Z$37,$E242:$AC242)+'5N inverse'!$A$18*$C243/Setup!$B$17+INDEX('5N inverse'!$A$18:$Y$18,1,'5N mesh'!$B$7+1)*Setup!$B$22</f>
        <v>0</v>
      </c>
      <c r="U243" s="0" t="n">
        <f aca="false">SUMPRODUCT('5N inverse'!$A$19:$Y$19,'5N mesh'!$B$37:$Z$37,$E242:$AC242)+'5N inverse'!$A$19*$C243/Setup!$B$17+INDEX('5N inverse'!$A$19:$Y$19,1,'5N mesh'!$B$7+1)*Setup!$B$22</f>
        <v>0</v>
      </c>
      <c r="V243" s="0" t="n">
        <f aca="false">SUMPRODUCT('5N inverse'!$A$20:$Y$20,'5N mesh'!$B$37:$Z$37,$E242:$AC242)+'5N inverse'!$A$20*$C243/Setup!$B$17+INDEX('5N inverse'!$A$20:$Y$20,1,'5N mesh'!$B$7+1)*Setup!$B$22</f>
        <v>0</v>
      </c>
      <c r="W243" s="0" t="n">
        <f aca="false">SUMPRODUCT('5N inverse'!$A$21:$Y$21,'5N mesh'!$B$37:$Z$37,$E242:$AC242)+'5N inverse'!$A$21*$C243/Setup!$B$17+INDEX('5N inverse'!$A$21:$Y$21,1,'5N mesh'!$B$7+1)*Setup!$B$22</f>
        <v>0</v>
      </c>
      <c r="X243" s="0" t="n">
        <f aca="false">SUMPRODUCT('5N inverse'!$A$22:$Y$22,'5N mesh'!$B$37:$Z$37,$E242:$AC242)+'5N inverse'!$A$22*$C243/Setup!$B$17+INDEX('5N inverse'!$A$22:$Y$22,1,'5N mesh'!$B$7+1)*Setup!$B$22</f>
        <v>0</v>
      </c>
      <c r="Y243" s="0" t="n">
        <f aca="false">SUMPRODUCT('5N inverse'!$A$23:$Y$23,'5N mesh'!$B$37:$Z$37,$E242:$AC242)+'5N inverse'!$A$23*$C243/Setup!$B$17+INDEX('5N inverse'!$A$23:$Y$23,1,'5N mesh'!$B$7+1)*Setup!$B$22</f>
        <v>0</v>
      </c>
      <c r="Z243" s="0" t="n">
        <f aca="false">SUMPRODUCT('5N inverse'!$A$24:$Y$24,'5N mesh'!$B$37:$Z$37,$E242:$AC242)+'5N inverse'!$A$24*$C243/Setup!$B$17+INDEX('5N inverse'!$A$24:$Y$24,1,'5N mesh'!$B$7+1)*Setup!$B$22</f>
        <v>0</v>
      </c>
      <c r="AA243" s="0" t="n">
        <f aca="false">SUMPRODUCT('5N inverse'!$A$25:$Y$25,'5N mesh'!$B$37:$Z$37,$E242:$AC242)+'5N inverse'!$A$25*$C243/Setup!$B$17+INDEX('5N inverse'!$A$25:$Y$25,1,'5N mesh'!$B$7+1)*Setup!$B$22</f>
        <v>0</v>
      </c>
      <c r="AB243" s="0" t="n">
        <f aca="false">SUMPRODUCT('5N inverse'!$A$26:$Y$26,'5N mesh'!$B$37:$Z$37,$E242:$AC242)+'5N inverse'!$A$26*$C243/Setup!$B$17+INDEX('5N inverse'!$A$26:$Y$26,1,'5N mesh'!$B$7+1)*Setup!$B$22</f>
        <v>0</v>
      </c>
      <c r="AC243" s="0" t="n">
        <f aca="false">SUMPRODUCT('5N inverse'!$A$27:$Y$27,'5N mesh'!$B$37:$Z$37,$E242:$AC242)+'5N inverse'!$A$27*$C243/Setup!$B$17+INDEX('5N inverse'!$A$27:$Y$27,1,'5N mesh'!$B$7+1)*Setup!$B$22</f>
        <v>0</v>
      </c>
    </row>
    <row r="244" customFormat="false" ht="15" hidden="false" customHeight="false" outlineLevel="0" collapsed="false">
      <c r="A244" s="0" t="n">
        <v>239</v>
      </c>
      <c r="B244" s="0" t="n">
        <f aca="false">A244*Setup!$B$11/3600</f>
        <v>19.9166666666667</v>
      </c>
      <c r="C244" s="0" t="n">
        <f aca="false">Setup!$B$7+Setup!$B$8*COS(2*PI()*(B244-Setup!$B$9)/24)</f>
        <v>26.0750930326421</v>
      </c>
      <c r="D244" s="0" t="n">
        <f aca="false">(C244-E244)/Setup!$B$17</f>
        <v>5.19491465319462</v>
      </c>
      <c r="E244" s="0" t="n">
        <f aca="false">SUMPRODUCT('5N inverse'!$A$3:$Y$3,'5N mesh'!$B$37:$Z$37,$E243:$AC243)+'5N inverse'!$A$3*$C244/Setup!$B$17+INDEX('5N inverse'!$A$3:$Y$3,1,'5N mesh'!$B$7+1)*Setup!$B$22</f>
        <v>25.3997541277268</v>
      </c>
      <c r="F244" s="0" t="n">
        <f aca="false">SUMPRODUCT('5N inverse'!$A$4:$Y$4,'5N mesh'!$B$37:$Z$37,$E243:$AC243)+'5N inverse'!$A$4*$C244/Setup!$B$17+INDEX('5N inverse'!$A$4:$Y$4,1,'5N mesh'!$B$7+1)*Setup!$B$22</f>
        <v>23.6803595718003</v>
      </c>
      <c r="G244" s="0" t="n">
        <f aca="false">SUMPRODUCT('5N inverse'!$A$5:$Y$5,'5N mesh'!$B$37:$Z$37,$E243:$AC243)+'5N inverse'!$A$5*$C244/Setup!$B$17+INDEX('5N inverse'!$A$5:$Y$5,1,'5N mesh'!$B$7+1)*Setup!$B$22</f>
        <v>20.2415704599472</v>
      </c>
      <c r="H244" s="0" t="n">
        <f aca="false">SUMPRODUCT('5N inverse'!$A$6:$Y$6,'5N mesh'!$B$37:$Z$37,$E243:$AC243)+'5N inverse'!$A$6*$C244/Setup!$B$17+INDEX('5N inverse'!$A$6:$Y$6,1,'5N mesh'!$B$7+1)*Setup!$B$22</f>
        <v>16.8027813480942</v>
      </c>
      <c r="I244" s="0" t="n">
        <f aca="false">SUMPRODUCT('5N inverse'!$A$7:$Y$7,'5N mesh'!$B$37:$Z$37,$E243:$AC243)+'5N inverse'!$A$7*$C244/Setup!$B$17+INDEX('5N inverse'!$A$7:$Y$7,1,'5N mesh'!$B$7+1)*Setup!$B$22</f>
        <v>15.0833867921677</v>
      </c>
      <c r="J244" s="0" t="n">
        <f aca="false">SUMPRODUCT('5N inverse'!$A$8:$Y$8,'5N mesh'!$B$37:$Z$37,$E243:$AC243)+'5N inverse'!$A$8*$C244/Setup!$B$17+INDEX('5N inverse'!$A$8:$Y$8,1,'5N mesh'!$B$7+1)*Setup!$B$22</f>
        <v>0</v>
      </c>
      <c r="K244" s="0" t="n">
        <f aca="false">SUMPRODUCT('5N inverse'!$A$9:$Y$9,'5N mesh'!$B$37:$Z$37,$E243:$AC243)+'5N inverse'!$A$9*$C244/Setup!$B$17+INDEX('5N inverse'!$A$9:$Y$9,1,'5N mesh'!$B$7+1)*Setup!$B$22</f>
        <v>0</v>
      </c>
      <c r="L244" s="0" t="n">
        <f aca="false">SUMPRODUCT('5N inverse'!$A$10:$Y$10,'5N mesh'!$B$37:$Z$37,$E243:$AC243)+'5N inverse'!$A$10*$C244/Setup!$B$17+INDEX('5N inverse'!$A$10:$Y$10,1,'5N mesh'!$B$7+1)*Setup!$B$22</f>
        <v>0</v>
      </c>
      <c r="M244" s="0" t="n">
        <f aca="false">SUMPRODUCT('5N inverse'!$A$11:$Y$11,'5N mesh'!$B$37:$Z$37,$E243:$AC243)+'5N inverse'!$A$11*$C244/Setup!$B$17+INDEX('5N inverse'!$A$11:$Y$11,1,'5N mesh'!$B$7+1)*Setup!$B$22</f>
        <v>0</v>
      </c>
      <c r="N244" s="0" t="n">
        <f aca="false">SUMPRODUCT('5N inverse'!$A$12:$Y$12,'5N mesh'!$B$37:$Z$37,$E243:$AC243)+'5N inverse'!$A$12*$C244/Setup!$B$17+INDEX('5N inverse'!$A$12:$Y$12,1,'5N mesh'!$B$7+1)*Setup!$B$22</f>
        <v>0</v>
      </c>
      <c r="O244" s="0" t="n">
        <f aca="false">SUMPRODUCT('5N inverse'!$A$13:$Y$13,'5N mesh'!$B$37:$Z$37,$E243:$AC243)+'5N inverse'!$A$13*$C244/Setup!$B$17+INDEX('5N inverse'!$A$13:$Y$13,1,'5N mesh'!$B$7+1)*Setup!$B$22</f>
        <v>0</v>
      </c>
      <c r="P244" s="0" t="n">
        <f aca="false">SUMPRODUCT('5N inverse'!$A$14:$Y$14,'5N mesh'!$B$37:$Z$37,$E243:$AC243)+'5N inverse'!$A$14*$C244/Setup!$B$17+INDEX('5N inverse'!$A$14:$Y$14,1,'5N mesh'!$B$7+1)*Setup!$B$22</f>
        <v>0</v>
      </c>
      <c r="Q244" s="0" t="n">
        <f aca="false">SUMPRODUCT('5N inverse'!$A$15:$Y$15,'5N mesh'!$B$37:$Z$37,$E243:$AC243)+'5N inverse'!$A$15*$C244/Setup!$B$17+INDEX('5N inverse'!$A$15:$Y$15,1,'5N mesh'!$B$7+1)*Setup!$B$22</f>
        <v>0</v>
      </c>
      <c r="R244" s="0" t="n">
        <f aca="false">SUMPRODUCT('5N inverse'!$A$16:$Y$16,'5N mesh'!$B$37:$Z$37,$E243:$AC243)+'5N inverse'!$A$16*$C244/Setup!$B$17+INDEX('5N inverse'!$A$16:$Y$16,1,'5N mesh'!$B$7+1)*Setup!$B$22</f>
        <v>0</v>
      </c>
      <c r="S244" s="0" t="n">
        <f aca="false">SUMPRODUCT('5N inverse'!$A$17:$Y$17,'5N mesh'!$B$37:$Z$37,$E243:$AC243)+'5N inverse'!$A$17*$C244/Setup!$B$17+INDEX('5N inverse'!$A$17:$Y$17,1,'5N mesh'!$B$7+1)*Setup!$B$22</f>
        <v>0</v>
      </c>
      <c r="T244" s="0" t="n">
        <f aca="false">SUMPRODUCT('5N inverse'!$A$18:$Y$18,'5N mesh'!$B$37:$Z$37,$E243:$AC243)+'5N inverse'!$A$18*$C244/Setup!$B$17+INDEX('5N inverse'!$A$18:$Y$18,1,'5N mesh'!$B$7+1)*Setup!$B$22</f>
        <v>0</v>
      </c>
      <c r="U244" s="0" t="n">
        <f aca="false">SUMPRODUCT('5N inverse'!$A$19:$Y$19,'5N mesh'!$B$37:$Z$37,$E243:$AC243)+'5N inverse'!$A$19*$C244/Setup!$B$17+INDEX('5N inverse'!$A$19:$Y$19,1,'5N mesh'!$B$7+1)*Setup!$B$22</f>
        <v>0</v>
      </c>
      <c r="V244" s="0" t="n">
        <f aca="false">SUMPRODUCT('5N inverse'!$A$20:$Y$20,'5N mesh'!$B$37:$Z$37,$E243:$AC243)+'5N inverse'!$A$20*$C244/Setup!$B$17+INDEX('5N inverse'!$A$20:$Y$20,1,'5N mesh'!$B$7+1)*Setup!$B$22</f>
        <v>0</v>
      </c>
      <c r="W244" s="0" t="n">
        <f aca="false">SUMPRODUCT('5N inverse'!$A$21:$Y$21,'5N mesh'!$B$37:$Z$37,$E243:$AC243)+'5N inverse'!$A$21*$C244/Setup!$B$17+INDEX('5N inverse'!$A$21:$Y$21,1,'5N mesh'!$B$7+1)*Setup!$B$22</f>
        <v>0</v>
      </c>
      <c r="X244" s="0" t="n">
        <f aca="false">SUMPRODUCT('5N inverse'!$A$22:$Y$22,'5N mesh'!$B$37:$Z$37,$E243:$AC243)+'5N inverse'!$A$22*$C244/Setup!$B$17+INDEX('5N inverse'!$A$22:$Y$22,1,'5N mesh'!$B$7+1)*Setup!$B$22</f>
        <v>0</v>
      </c>
      <c r="Y244" s="0" t="n">
        <f aca="false">SUMPRODUCT('5N inverse'!$A$23:$Y$23,'5N mesh'!$B$37:$Z$37,$E243:$AC243)+'5N inverse'!$A$23*$C244/Setup!$B$17+INDEX('5N inverse'!$A$23:$Y$23,1,'5N mesh'!$B$7+1)*Setup!$B$22</f>
        <v>0</v>
      </c>
      <c r="Z244" s="0" t="n">
        <f aca="false">SUMPRODUCT('5N inverse'!$A$24:$Y$24,'5N mesh'!$B$37:$Z$37,$E243:$AC243)+'5N inverse'!$A$24*$C244/Setup!$B$17+INDEX('5N inverse'!$A$24:$Y$24,1,'5N mesh'!$B$7+1)*Setup!$B$22</f>
        <v>0</v>
      </c>
      <c r="AA244" s="0" t="n">
        <f aca="false">SUMPRODUCT('5N inverse'!$A$25:$Y$25,'5N mesh'!$B$37:$Z$37,$E243:$AC243)+'5N inverse'!$A$25*$C244/Setup!$B$17+INDEX('5N inverse'!$A$25:$Y$25,1,'5N mesh'!$B$7+1)*Setup!$B$22</f>
        <v>0</v>
      </c>
      <c r="AB244" s="0" t="n">
        <f aca="false">SUMPRODUCT('5N inverse'!$A$26:$Y$26,'5N mesh'!$B$37:$Z$37,$E243:$AC243)+'5N inverse'!$A$26*$C244/Setup!$B$17+INDEX('5N inverse'!$A$26:$Y$26,1,'5N mesh'!$B$7+1)*Setup!$B$22</f>
        <v>0</v>
      </c>
      <c r="AC244" s="0" t="n">
        <f aca="false">SUMPRODUCT('5N inverse'!$A$27:$Y$27,'5N mesh'!$B$37:$Z$37,$E243:$AC243)+'5N inverse'!$A$27*$C244/Setup!$B$17+INDEX('5N inverse'!$A$27:$Y$27,1,'5N mesh'!$B$7+1)*Setup!$B$22</f>
        <v>0</v>
      </c>
    </row>
    <row r="245" customFormat="false" ht="15" hidden="false" customHeight="false" outlineLevel="0" collapsed="false">
      <c r="A245" s="0" t="n">
        <v>240</v>
      </c>
      <c r="B245" s="0" t="n">
        <f aca="false">A245*Setup!$B$11/3600</f>
        <v>20</v>
      </c>
      <c r="C245" s="0" t="n">
        <f aca="false">Setup!$B$7+Setup!$B$8*COS(2*PI()*(B245-Setup!$B$9)/24)</f>
        <v>26</v>
      </c>
      <c r="D245" s="0" t="n">
        <f aca="false">(C245-E245)/Setup!$B$17</f>
        <v>4.58615159322197</v>
      </c>
      <c r="E245" s="0" t="n">
        <f aca="false">SUMPRODUCT('5N inverse'!$A$3:$Y$3,'5N mesh'!$B$37:$Z$37,$E244:$AC244)+'5N inverse'!$A$3*$C245/Setup!$B$17+INDEX('5N inverse'!$A$3:$Y$3,1,'5N mesh'!$B$7+1)*Setup!$B$22</f>
        <v>25.4038002928811</v>
      </c>
      <c r="F245" s="0" t="n">
        <f aca="false">SUMPRODUCT('5N inverse'!$A$4:$Y$4,'5N mesh'!$B$37:$Z$37,$E244:$AC244)+'5N inverse'!$A$4*$C245/Setup!$B$17+INDEX('5N inverse'!$A$4:$Y$4,1,'5N mesh'!$B$7+1)*Setup!$B$22</f>
        <v>23.6837659775001</v>
      </c>
      <c r="G245" s="0" t="n">
        <f aca="false">SUMPRODUCT('5N inverse'!$A$5:$Y$5,'5N mesh'!$B$37:$Z$37,$E244:$AC244)+'5N inverse'!$A$5*$C245/Setup!$B$17+INDEX('5N inverse'!$A$5:$Y$5,1,'5N mesh'!$B$7+1)*Setup!$B$22</f>
        <v>20.2436973467381</v>
      </c>
      <c r="H245" s="0" t="n">
        <f aca="false">SUMPRODUCT('5N inverse'!$A$6:$Y$6,'5N mesh'!$B$37:$Z$37,$E244:$AC244)+'5N inverse'!$A$6*$C245/Setup!$B$17+INDEX('5N inverse'!$A$6:$Y$6,1,'5N mesh'!$B$7+1)*Setup!$B$22</f>
        <v>16.8036287159761</v>
      </c>
      <c r="I245" s="0" t="n">
        <f aca="false">SUMPRODUCT('5N inverse'!$A$7:$Y$7,'5N mesh'!$B$37:$Z$37,$E244:$AC244)+'5N inverse'!$A$7*$C245/Setup!$B$17+INDEX('5N inverse'!$A$7:$Y$7,1,'5N mesh'!$B$7+1)*Setup!$B$22</f>
        <v>15.0835944005951</v>
      </c>
      <c r="J245" s="0" t="n">
        <f aca="false">SUMPRODUCT('5N inverse'!$A$8:$Y$8,'5N mesh'!$B$37:$Z$37,$E244:$AC244)+'5N inverse'!$A$8*$C245/Setup!$B$17+INDEX('5N inverse'!$A$8:$Y$8,1,'5N mesh'!$B$7+1)*Setup!$B$22</f>
        <v>0</v>
      </c>
      <c r="K245" s="0" t="n">
        <f aca="false">SUMPRODUCT('5N inverse'!$A$9:$Y$9,'5N mesh'!$B$37:$Z$37,$E244:$AC244)+'5N inverse'!$A$9*$C245/Setup!$B$17+INDEX('5N inverse'!$A$9:$Y$9,1,'5N mesh'!$B$7+1)*Setup!$B$22</f>
        <v>0</v>
      </c>
      <c r="L245" s="0" t="n">
        <f aca="false">SUMPRODUCT('5N inverse'!$A$10:$Y$10,'5N mesh'!$B$37:$Z$37,$E244:$AC244)+'5N inverse'!$A$10*$C245/Setup!$B$17+INDEX('5N inverse'!$A$10:$Y$10,1,'5N mesh'!$B$7+1)*Setup!$B$22</f>
        <v>0</v>
      </c>
      <c r="M245" s="0" t="n">
        <f aca="false">SUMPRODUCT('5N inverse'!$A$11:$Y$11,'5N mesh'!$B$37:$Z$37,$E244:$AC244)+'5N inverse'!$A$11*$C245/Setup!$B$17+INDEX('5N inverse'!$A$11:$Y$11,1,'5N mesh'!$B$7+1)*Setup!$B$22</f>
        <v>0</v>
      </c>
      <c r="N245" s="0" t="n">
        <f aca="false">SUMPRODUCT('5N inverse'!$A$12:$Y$12,'5N mesh'!$B$37:$Z$37,$E244:$AC244)+'5N inverse'!$A$12*$C245/Setup!$B$17+INDEX('5N inverse'!$A$12:$Y$12,1,'5N mesh'!$B$7+1)*Setup!$B$22</f>
        <v>0</v>
      </c>
      <c r="O245" s="0" t="n">
        <f aca="false">SUMPRODUCT('5N inverse'!$A$13:$Y$13,'5N mesh'!$B$37:$Z$37,$E244:$AC244)+'5N inverse'!$A$13*$C245/Setup!$B$17+INDEX('5N inverse'!$A$13:$Y$13,1,'5N mesh'!$B$7+1)*Setup!$B$22</f>
        <v>0</v>
      </c>
      <c r="P245" s="0" t="n">
        <f aca="false">SUMPRODUCT('5N inverse'!$A$14:$Y$14,'5N mesh'!$B$37:$Z$37,$E244:$AC244)+'5N inverse'!$A$14*$C245/Setup!$B$17+INDEX('5N inverse'!$A$14:$Y$14,1,'5N mesh'!$B$7+1)*Setup!$B$22</f>
        <v>0</v>
      </c>
      <c r="Q245" s="0" t="n">
        <f aca="false">SUMPRODUCT('5N inverse'!$A$15:$Y$15,'5N mesh'!$B$37:$Z$37,$E244:$AC244)+'5N inverse'!$A$15*$C245/Setup!$B$17+INDEX('5N inverse'!$A$15:$Y$15,1,'5N mesh'!$B$7+1)*Setup!$B$22</f>
        <v>0</v>
      </c>
      <c r="R245" s="0" t="n">
        <f aca="false">SUMPRODUCT('5N inverse'!$A$16:$Y$16,'5N mesh'!$B$37:$Z$37,$E244:$AC244)+'5N inverse'!$A$16*$C245/Setup!$B$17+INDEX('5N inverse'!$A$16:$Y$16,1,'5N mesh'!$B$7+1)*Setup!$B$22</f>
        <v>0</v>
      </c>
      <c r="S245" s="0" t="n">
        <f aca="false">SUMPRODUCT('5N inverse'!$A$17:$Y$17,'5N mesh'!$B$37:$Z$37,$E244:$AC244)+'5N inverse'!$A$17*$C245/Setup!$B$17+INDEX('5N inverse'!$A$17:$Y$17,1,'5N mesh'!$B$7+1)*Setup!$B$22</f>
        <v>0</v>
      </c>
      <c r="T245" s="0" t="n">
        <f aca="false">SUMPRODUCT('5N inverse'!$A$18:$Y$18,'5N mesh'!$B$37:$Z$37,$E244:$AC244)+'5N inverse'!$A$18*$C245/Setup!$B$17+INDEX('5N inverse'!$A$18:$Y$18,1,'5N mesh'!$B$7+1)*Setup!$B$22</f>
        <v>0</v>
      </c>
      <c r="U245" s="0" t="n">
        <f aca="false">SUMPRODUCT('5N inverse'!$A$19:$Y$19,'5N mesh'!$B$37:$Z$37,$E244:$AC244)+'5N inverse'!$A$19*$C245/Setup!$B$17+INDEX('5N inverse'!$A$19:$Y$19,1,'5N mesh'!$B$7+1)*Setup!$B$22</f>
        <v>0</v>
      </c>
      <c r="V245" s="0" t="n">
        <f aca="false">SUMPRODUCT('5N inverse'!$A$20:$Y$20,'5N mesh'!$B$37:$Z$37,$E244:$AC244)+'5N inverse'!$A$20*$C245/Setup!$B$17+INDEX('5N inverse'!$A$20:$Y$20,1,'5N mesh'!$B$7+1)*Setup!$B$22</f>
        <v>0</v>
      </c>
      <c r="W245" s="0" t="n">
        <f aca="false">SUMPRODUCT('5N inverse'!$A$21:$Y$21,'5N mesh'!$B$37:$Z$37,$E244:$AC244)+'5N inverse'!$A$21*$C245/Setup!$B$17+INDEX('5N inverse'!$A$21:$Y$21,1,'5N mesh'!$B$7+1)*Setup!$B$22</f>
        <v>0</v>
      </c>
      <c r="X245" s="0" t="n">
        <f aca="false">SUMPRODUCT('5N inverse'!$A$22:$Y$22,'5N mesh'!$B$37:$Z$37,$E244:$AC244)+'5N inverse'!$A$22*$C245/Setup!$B$17+INDEX('5N inverse'!$A$22:$Y$22,1,'5N mesh'!$B$7+1)*Setup!$B$22</f>
        <v>0</v>
      </c>
      <c r="Y245" s="0" t="n">
        <f aca="false">SUMPRODUCT('5N inverse'!$A$23:$Y$23,'5N mesh'!$B$37:$Z$37,$E244:$AC244)+'5N inverse'!$A$23*$C245/Setup!$B$17+INDEX('5N inverse'!$A$23:$Y$23,1,'5N mesh'!$B$7+1)*Setup!$B$22</f>
        <v>0</v>
      </c>
      <c r="Z245" s="0" t="n">
        <f aca="false">SUMPRODUCT('5N inverse'!$A$24:$Y$24,'5N mesh'!$B$37:$Z$37,$E244:$AC244)+'5N inverse'!$A$24*$C245/Setup!$B$17+INDEX('5N inverse'!$A$24:$Y$24,1,'5N mesh'!$B$7+1)*Setup!$B$22</f>
        <v>0</v>
      </c>
      <c r="AA245" s="0" t="n">
        <f aca="false">SUMPRODUCT('5N inverse'!$A$25:$Y$25,'5N mesh'!$B$37:$Z$37,$E244:$AC244)+'5N inverse'!$A$25*$C245/Setup!$B$17+INDEX('5N inverse'!$A$25:$Y$25,1,'5N mesh'!$B$7+1)*Setup!$B$22</f>
        <v>0</v>
      </c>
      <c r="AB245" s="0" t="n">
        <f aca="false">SUMPRODUCT('5N inverse'!$A$26:$Y$26,'5N mesh'!$B$37:$Z$37,$E244:$AC244)+'5N inverse'!$A$26*$C245/Setup!$B$17+INDEX('5N inverse'!$A$26:$Y$26,1,'5N mesh'!$B$7+1)*Setup!$B$22</f>
        <v>0</v>
      </c>
      <c r="AC245" s="0" t="n">
        <f aca="false">SUMPRODUCT('5N inverse'!$A$27:$Y$27,'5N mesh'!$B$37:$Z$37,$E244:$AC244)+'5N inverse'!$A$27*$C245/Setup!$B$17+INDEX('5N inverse'!$A$27:$Y$27,1,'5N mesh'!$B$7+1)*Setup!$B$22</f>
        <v>0</v>
      </c>
    </row>
    <row r="246" customFormat="false" ht="15" hidden="false" customHeight="false" outlineLevel="0" collapsed="false">
      <c r="A246" s="0" t="n">
        <v>241</v>
      </c>
      <c r="B246" s="0" t="n">
        <f aca="false">A246*Setup!$B$11/3600</f>
        <v>20.0833333333333</v>
      </c>
      <c r="C246" s="0" t="n">
        <f aca="false">Setup!$B$7+Setup!$B$8*COS(2*PI()*(B246-Setup!$B$9)/24)</f>
        <v>25.9239550756776</v>
      </c>
      <c r="D246" s="0" t="n">
        <f aca="false">(C246-E246)/Setup!$B$17</f>
        <v>3.9780452247666</v>
      </c>
      <c r="E246" s="0" t="n">
        <f aca="false">SUMPRODUCT('5N inverse'!$A$3:$Y$3,'5N mesh'!$B$37:$Z$37,$E245:$AC245)+'5N inverse'!$A$3*$C246/Setup!$B$17+INDEX('5N inverse'!$A$3:$Y$3,1,'5N mesh'!$B$7+1)*Setup!$B$22</f>
        <v>25.4068091964579</v>
      </c>
      <c r="F246" s="0" t="n">
        <f aca="false">SUMPRODUCT('5N inverse'!$A$4:$Y$4,'5N mesh'!$B$37:$Z$37,$E245:$AC245)+'5N inverse'!$A$4*$C246/Setup!$B$17+INDEX('5N inverse'!$A$4:$Y$4,1,'5N mesh'!$B$7+1)*Setup!$B$22</f>
        <v>23.6863067487008</v>
      </c>
      <c r="G246" s="0" t="n">
        <f aca="false">SUMPRODUCT('5N inverse'!$A$5:$Y$5,'5N mesh'!$B$37:$Z$37,$E245:$AC245)+'5N inverse'!$A$5*$C246/Setup!$B$17+INDEX('5N inverse'!$A$5:$Y$5,1,'5N mesh'!$B$7+1)*Setup!$B$22</f>
        <v>20.2453018531867</v>
      </c>
      <c r="H246" s="0" t="n">
        <f aca="false">SUMPRODUCT('5N inverse'!$A$6:$Y$6,'5N mesh'!$B$37:$Z$37,$E245:$AC245)+'5N inverse'!$A$6*$C246/Setup!$B$17+INDEX('5N inverse'!$A$6:$Y$6,1,'5N mesh'!$B$7+1)*Setup!$B$22</f>
        <v>16.8042969576725</v>
      </c>
      <c r="I246" s="0" t="n">
        <f aca="false">SUMPRODUCT('5N inverse'!$A$7:$Y$7,'5N mesh'!$B$37:$Z$37,$E245:$AC245)+'5N inverse'!$A$7*$C246/Setup!$B$17+INDEX('5N inverse'!$A$7:$Y$7,1,'5N mesh'!$B$7+1)*Setup!$B$22</f>
        <v>15.0837945099154</v>
      </c>
      <c r="J246" s="0" t="n">
        <f aca="false">SUMPRODUCT('5N inverse'!$A$8:$Y$8,'5N mesh'!$B$37:$Z$37,$E245:$AC245)+'5N inverse'!$A$8*$C246/Setup!$B$17+INDEX('5N inverse'!$A$8:$Y$8,1,'5N mesh'!$B$7+1)*Setup!$B$22</f>
        <v>0</v>
      </c>
      <c r="K246" s="0" t="n">
        <f aca="false">SUMPRODUCT('5N inverse'!$A$9:$Y$9,'5N mesh'!$B$37:$Z$37,$E245:$AC245)+'5N inverse'!$A$9*$C246/Setup!$B$17+INDEX('5N inverse'!$A$9:$Y$9,1,'5N mesh'!$B$7+1)*Setup!$B$22</f>
        <v>0</v>
      </c>
      <c r="L246" s="0" t="n">
        <f aca="false">SUMPRODUCT('5N inverse'!$A$10:$Y$10,'5N mesh'!$B$37:$Z$37,$E245:$AC245)+'5N inverse'!$A$10*$C246/Setup!$B$17+INDEX('5N inverse'!$A$10:$Y$10,1,'5N mesh'!$B$7+1)*Setup!$B$22</f>
        <v>0</v>
      </c>
      <c r="M246" s="0" t="n">
        <f aca="false">SUMPRODUCT('5N inverse'!$A$11:$Y$11,'5N mesh'!$B$37:$Z$37,$E245:$AC245)+'5N inverse'!$A$11*$C246/Setup!$B$17+INDEX('5N inverse'!$A$11:$Y$11,1,'5N mesh'!$B$7+1)*Setup!$B$22</f>
        <v>0</v>
      </c>
      <c r="N246" s="0" t="n">
        <f aca="false">SUMPRODUCT('5N inverse'!$A$12:$Y$12,'5N mesh'!$B$37:$Z$37,$E245:$AC245)+'5N inverse'!$A$12*$C246/Setup!$B$17+INDEX('5N inverse'!$A$12:$Y$12,1,'5N mesh'!$B$7+1)*Setup!$B$22</f>
        <v>0</v>
      </c>
      <c r="O246" s="0" t="n">
        <f aca="false">SUMPRODUCT('5N inverse'!$A$13:$Y$13,'5N mesh'!$B$37:$Z$37,$E245:$AC245)+'5N inverse'!$A$13*$C246/Setup!$B$17+INDEX('5N inverse'!$A$13:$Y$13,1,'5N mesh'!$B$7+1)*Setup!$B$22</f>
        <v>0</v>
      </c>
      <c r="P246" s="0" t="n">
        <f aca="false">SUMPRODUCT('5N inverse'!$A$14:$Y$14,'5N mesh'!$B$37:$Z$37,$E245:$AC245)+'5N inverse'!$A$14*$C246/Setup!$B$17+INDEX('5N inverse'!$A$14:$Y$14,1,'5N mesh'!$B$7+1)*Setup!$B$22</f>
        <v>0</v>
      </c>
      <c r="Q246" s="0" t="n">
        <f aca="false">SUMPRODUCT('5N inverse'!$A$15:$Y$15,'5N mesh'!$B$37:$Z$37,$E245:$AC245)+'5N inverse'!$A$15*$C246/Setup!$B$17+INDEX('5N inverse'!$A$15:$Y$15,1,'5N mesh'!$B$7+1)*Setup!$B$22</f>
        <v>0</v>
      </c>
      <c r="R246" s="0" t="n">
        <f aca="false">SUMPRODUCT('5N inverse'!$A$16:$Y$16,'5N mesh'!$B$37:$Z$37,$E245:$AC245)+'5N inverse'!$A$16*$C246/Setup!$B$17+INDEX('5N inverse'!$A$16:$Y$16,1,'5N mesh'!$B$7+1)*Setup!$B$22</f>
        <v>0</v>
      </c>
      <c r="S246" s="0" t="n">
        <f aca="false">SUMPRODUCT('5N inverse'!$A$17:$Y$17,'5N mesh'!$B$37:$Z$37,$E245:$AC245)+'5N inverse'!$A$17*$C246/Setup!$B$17+INDEX('5N inverse'!$A$17:$Y$17,1,'5N mesh'!$B$7+1)*Setup!$B$22</f>
        <v>0</v>
      </c>
      <c r="T246" s="0" t="n">
        <f aca="false">SUMPRODUCT('5N inverse'!$A$18:$Y$18,'5N mesh'!$B$37:$Z$37,$E245:$AC245)+'5N inverse'!$A$18*$C246/Setup!$B$17+INDEX('5N inverse'!$A$18:$Y$18,1,'5N mesh'!$B$7+1)*Setup!$B$22</f>
        <v>0</v>
      </c>
      <c r="U246" s="0" t="n">
        <f aca="false">SUMPRODUCT('5N inverse'!$A$19:$Y$19,'5N mesh'!$B$37:$Z$37,$E245:$AC245)+'5N inverse'!$A$19*$C246/Setup!$B$17+INDEX('5N inverse'!$A$19:$Y$19,1,'5N mesh'!$B$7+1)*Setup!$B$22</f>
        <v>0</v>
      </c>
      <c r="V246" s="0" t="n">
        <f aca="false">SUMPRODUCT('5N inverse'!$A$20:$Y$20,'5N mesh'!$B$37:$Z$37,$E245:$AC245)+'5N inverse'!$A$20*$C246/Setup!$B$17+INDEX('5N inverse'!$A$20:$Y$20,1,'5N mesh'!$B$7+1)*Setup!$B$22</f>
        <v>0</v>
      </c>
      <c r="W246" s="0" t="n">
        <f aca="false">SUMPRODUCT('5N inverse'!$A$21:$Y$21,'5N mesh'!$B$37:$Z$37,$E245:$AC245)+'5N inverse'!$A$21*$C246/Setup!$B$17+INDEX('5N inverse'!$A$21:$Y$21,1,'5N mesh'!$B$7+1)*Setup!$B$22</f>
        <v>0</v>
      </c>
      <c r="X246" s="0" t="n">
        <f aca="false">SUMPRODUCT('5N inverse'!$A$22:$Y$22,'5N mesh'!$B$37:$Z$37,$E245:$AC245)+'5N inverse'!$A$22*$C246/Setup!$B$17+INDEX('5N inverse'!$A$22:$Y$22,1,'5N mesh'!$B$7+1)*Setup!$B$22</f>
        <v>0</v>
      </c>
      <c r="Y246" s="0" t="n">
        <f aca="false">SUMPRODUCT('5N inverse'!$A$23:$Y$23,'5N mesh'!$B$37:$Z$37,$E245:$AC245)+'5N inverse'!$A$23*$C246/Setup!$B$17+INDEX('5N inverse'!$A$23:$Y$23,1,'5N mesh'!$B$7+1)*Setup!$B$22</f>
        <v>0</v>
      </c>
      <c r="Z246" s="0" t="n">
        <f aca="false">SUMPRODUCT('5N inverse'!$A$24:$Y$24,'5N mesh'!$B$37:$Z$37,$E245:$AC245)+'5N inverse'!$A$24*$C246/Setup!$B$17+INDEX('5N inverse'!$A$24:$Y$24,1,'5N mesh'!$B$7+1)*Setup!$B$22</f>
        <v>0</v>
      </c>
      <c r="AA246" s="0" t="n">
        <f aca="false">SUMPRODUCT('5N inverse'!$A$25:$Y$25,'5N mesh'!$B$37:$Z$37,$E245:$AC245)+'5N inverse'!$A$25*$C246/Setup!$B$17+INDEX('5N inverse'!$A$25:$Y$25,1,'5N mesh'!$B$7+1)*Setup!$B$22</f>
        <v>0</v>
      </c>
      <c r="AB246" s="0" t="n">
        <f aca="false">SUMPRODUCT('5N inverse'!$A$26:$Y$26,'5N mesh'!$B$37:$Z$37,$E245:$AC245)+'5N inverse'!$A$26*$C246/Setup!$B$17+INDEX('5N inverse'!$A$26:$Y$26,1,'5N mesh'!$B$7+1)*Setup!$B$22</f>
        <v>0</v>
      </c>
      <c r="AC246" s="0" t="n">
        <f aca="false">SUMPRODUCT('5N inverse'!$A$27:$Y$27,'5N mesh'!$B$37:$Z$37,$E245:$AC245)+'5N inverse'!$A$27*$C246/Setup!$B$17+INDEX('5N inverse'!$A$27:$Y$27,1,'5N mesh'!$B$7+1)*Setup!$B$22</f>
        <v>0</v>
      </c>
    </row>
    <row r="247" customFormat="false" ht="15" hidden="false" customHeight="false" outlineLevel="0" collapsed="false">
      <c r="A247" s="0" t="n">
        <v>242</v>
      </c>
      <c r="B247" s="0" t="n">
        <f aca="false">A247*Setup!$B$11/3600</f>
        <v>20.1666666666667</v>
      </c>
      <c r="C247" s="0" t="n">
        <f aca="false">Setup!$B$7+Setup!$B$8*COS(2*PI()*(B247-Setup!$B$9)/24)</f>
        <v>25.8469944529401</v>
      </c>
      <c r="D247" s="0" t="n">
        <f aca="false">(C247-E247)/Setup!$B$17</f>
        <v>3.37085900909012</v>
      </c>
      <c r="E247" s="0" t="n">
        <f aca="false">SUMPRODUCT('5N inverse'!$A$3:$Y$3,'5N mesh'!$B$37:$Z$37,$E246:$AC246)+'5N inverse'!$A$3*$C247/Setup!$B$17+INDEX('5N inverse'!$A$3:$Y$3,1,'5N mesh'!$B$7+1)*Setup!$B$22</f>
        <v>25.4087827817584</v>
      </c>
      <c r="F247" s="0" t="n">
        <f aca="false">SUMPRODUCT('5N inverse'!$A$4:$Y$4,'5N mesh'!$B$37:$Z$37,$E246:$AC246)+'5N inverse'!$A$4*$C247/Setup!$B$17+INDEX('5N inverse'!$A$4:$Y$4,1,'5N mesh'!$B$7+1)*Setup!$B$22</f>
        <v>23.6879834958909</v>
      </c>
      <c r="G247" s="0" t="n">
        <f aca="false">SUMPRODUCT('5N inverse'!$A$5:$Y$5,'5N mesh'!$B$37:$Z$37,$E246:$AC246)+'5N inverse'!$A$5*$C247/Setup!$B$17+INDEX('5N inverse'!$A$5:$Y$5,1,'5N mesh'!$B$7+1)*Setup!$B$22</f>
        <v>20.2463849241558</v>
      </c>
      <c r="H247" s="0" t="n">
        <f aca="false">SUMPRODUCT('5N inverse'!$A$6:$Y$6,'5N mesh'!$B$37:$Z$37,$E246:$AC246)+'5N inverse'!$A$6*$C247/Setup!$B$17+INDEX('5N inverse'!$A$6:$Y$6,1,'5N mesh'!$B$7+1)*Setup!$B$22</f>
        <v>16.8047863524207</v>
      </c>
      <c r="I247" s="0" t="n">
        <f aca="false">SUMPRODUCT('5N inverse'!$A$7:$Y$7,'5N mesh'!$B$37:$Z$37,$E246:$AC246)+'5N inverse'!$A$7*$C247/Setup!$B$17+INDEX('5N inverse'!$A$7:$Y$7,1,'5N mesh'!$B$7+1)*Setup!$B$22</f>
        <v>15.0839870665531</v>
      </c>
      <c r="J247" s="0" t="n">
        <f aca="false">SUMPRODUCT('5N inverse'!$A$8:$Y$8,'5N mesh'!$B$37:$Z$37,$E246:$AC246)+'5N inverse'!$A$8*$C247/Setup!$B$17+INDEX('5N inverse'!$A$8:$Y$8,1,'5N mesh'!$B$7+1)*Setup!$B$22</f>
        <v>0</v>
      </c>
      <c r="K247" s="0" t="n">
        <f aca="false">SUMPRODUCT('5N inverse'!$A$9:$Y$9,'5N mesh'!$B$37:$Z$37,$E246:$AC246)+'5N inverse'!$A$9*$C247/Setup!$B$17+INDEX('5N inverse'!$A$9:$Y$9,1,'5N mesh'!$B$7+1)*Setup!$B$22</f>
        <v>0</v>
      </c>
      <c r="L247" s="0" t="n">
        <f aca="false">SUMPRODUCT('5N inverse'!$A$10:$Y$10,'5N mesh'!$B$37:$Z$37,$E246:$AC246)+'5N inverse'!$A$10*$C247/Setup!$B$17+INDEX('5N inverse'!$A$10:$Y$10,1,'5N mesh'!$B$7+1)*Setup!$B$22</f>
        <v>0</v>
      </c>
      <c r="M247" s="0" t="n">
        <f aca="false">SUMPRODUCT('5N inverse'!$A$11:$Y$11,'5N mesh'!$B$37:$Z$37,$E246:$AC246)+'5N inverse'!$A$11*$C247/Setup!$B$17+INDEX('5N inverse'!$A$11:$Y$11,1,'5N mesh'!$B$7+1)*Setup!$B$22</f>
        <v>0</v>
      </c>
      <c r="N247" s="0" t="n">
        <f aca="false">SUMPRODUCT('5N inverse'!$A$12:$Y$12,'5N mesh'!$B$37:$Z$37,$E246:$AC246)+'5N inverse'!$A$12*$C247/Setup!$B$17+INDEX('5N inverse'!$A$12:$Y$12,1,'5N mesh'!$B$7+1)*Setup!$B$22</f>
        <v>0</v>
      </c>
      <c r="O247" s="0" t="n">
        <f aca="false">SUMPRODUCT('5N inverse'!$A$13:$Y$13,'5N mesh'!$B$37:$Z$37,$E246:$AC246)+'5N inverse'!$A$13*$C247/Setup!$B$17+INDEX('5N inverse'!$A$13:$Y$13,1,'5N mesh'!$B$7+1)*Setup!$B$22</f>
        <v>0</v>
      </c>
      <c r="P247" s="0" t="n">
        <f aca="false">SUMPRODUCT('5N inverse'!$A$14:$Y$14,'5N mesh'!$B$37:$Z$37,$E246:$AC246)+'5N inverse'!$A$14*$C247/Setup!$B$17+INDEX('5N inverse'!$A$14:$Y$14,1,'5N mesh'!$B$7+1)*Setup!$B$22</f>
        <v>0</v>
      </c>
      <c r="Q247" s="0" t="n">
        <f aca="false">SUMPRODUCT('5N inverse'!$A$15:$Y$15,'5N mesh'!$B$37:$Z$37,$E246:$AC246)+'5N inverse'!$A$15*$C247/Setup!$B$17+INDEX('5N inverse'!$A$15:$Y$15,1,'5N mesh'!$B$7+1)*Setup!$B$22</f>
        <v>0</v>
      </c>
      <c r="R247" s="0" t="n">
        <f aca="false">SUMPRODUCT('5N inverse'!$A$16:$Y$16,'5N mesh'!$B$37:$Z$37,$E246:$AC246)+'5N inverse'!$A$16*$C247/Setup!$B$17+INDEX('5N inverse'!$A$16:$Y$16,1,'5N mesh'!$B$7+1)*Setup!$B$22</f>
        <v>0</v>
      </c>
      <c r="S247" s="0" t="n">
        <f aca="false">SUMPRODUCT('5N inverse'!$A$17:$Y$17,'5N mesh'!$B$37:$Z$37,$E246:$AC246)+'5N inverse'!$A$17*$C247/Setup!$B$17+INDEX('5N inverse'!$A$17:$Y$17,1,'5N mesh'!$B$7+1)*Setup!$B$22</f>
        <v>0</v>
      </c>
      <c r="T247" s="0" t="n">
        <f aca="false">SUMPRODUCT('5N inverse'!$A$18:$Y$18,'5N mesh'!$B$37:$Z$37,$E246:$AC246)+'5N inverse'!$A$18*$C247/Setup!$B$17+INDEX('5N inverse'!$A$18:$Y$18,1,'5N mesh'!$B$7+1)*Setup!$B$22</f>
        <v>0</v>
      </c>
      <c r="U247" s="0" t="n">
        <f aca="false">SUMPRODUCT('5N inverse'!$A$19:$Y$19,'5N mesh'!$B$37:$Z$37,$E246:$AC246)+'5N inverse'!$A$19*$C247/Setup!$B$17+INDEX('5N inverse'!$A$19:$Y$19,1,'5N mesh'!$B$7+1)*Setup!$B$22</f>
        <v>0</v>
      </c>
      <c r="V247" s="0" t="n">
        <f aca="false">SUMPRODUCT('5N inverse'!$A$20:$Y$20,'5N mesh'!$B$37:$Z$37,$E246:$AC246)+'5N inverse'!$A$20*$C247/Setup!$B$17+INDEX('5N inverse'!$A$20:$Y$20,1,'5N mesh'!$B$7+1)*Setup!$B$22</f>
        <v>0</v>
      </c>
      <c r="W247" s="0" t="n">
        <f aca="false">SUMPRODUCT('5N inverse'!$A$21:$Y$21,'5N mesh'!$B$37:$Z$37,$E246:$AC246)+'5N inverse'!$A$21*$C247/Setup!$B$17+INDEX('5N inverse'!$A$21:$Y$21,1,'5N mesh'!$B$7+1)*Setup!$B$22</f>
        <v>0</v>
      </c>
      <c r="X247" s="0" t="n">
        <f aca="false">SUMPRODUCT('5N inverse'!$A$22:$Y$22,'5N mesh'!$B$37:$Z$37,$E246:$AC246)+'5N inverse'!$A$22*$C247/Setup!$B$17+INDEX('5N inverse'!$A$22:$Y$22,1,'5N mesh'!$B$7+1)*Setup!$B$22</f>
        <v>0</v>
      </c>
      <c r="Y247" s="0" t="n">
        <f aca="false">SUMPRODUCT('5N inverse'!$A$23:$Y$23,'5N mesh'!$B$37:$Z$37,$E246:$AC246)+'5N inverse'!$A$23*$C247/Setup!$B$17+INDEX('5N inverse'!$A$23:$Y$23,1,'5N mesh'!$B$7+1)*Setup!$B$22</f>
        <v>0</v>
      </c>
      <c r="Z247" s="0" t="n">
        <f aca="false">SUMPRODUCT('5N inverse'!$A$24:$Y$24,'5N mesh'!$B$37:$Z$37,$E246:$AC246)+'5N inverse'!$A$24*$C247/Setup!$B$17+INDEX('5N inverse'!$A$24:$Y$24,1,'5N mesh'!$B$7+1)*Setup!$B$22</f>
        <v>0</v>
      </c>
      <c r="AA247" s="0" t="n">
        <f aca="false">SUMPRODUCT('5N inverse'!$A$25:$Y$25,'5N mesh'!$B$37:$Z$37,$E246:$AC246)+'5N inverse'!$A$25*$C247/Setup!$B$17+INDEX('5N inverse'!$A$25:$Y$25,1,'5N mesh'!$B$7+1)*Setup!$B$22</f>
        <v>0</v>
      </c>
      <c r="AB247" s="0" t="n">
        <f aca="false">SUMPRODUCT('5N inverse'!$A$26:$Y$26,'5N mesh'!$B$37:$Z$37,$E246:$AC246)+'5N inverse'!$A$26*$C247/Setup!$B$17+INDEX('5N inverse'!$A$26:$Y$26,1,'5N mesh'!$B$7+1)*Setup!$B$22</f>
        <v>0</v>
      </c>
      <c r="AC247" s="0" t="n">
        <f aca="false">SUMPRODUCT('5N inverse'!$A$27:$Y$27,'5N mesh'!$B$37:$Z$37,$E246:$AC246)+'5N inverse'!$A$27*$C247/Setup!$B$17+INDEX('5N inverse'!$A$27:$Y$27,1,'5N mesh'!$B$7+1)*Setup!$B$22</f>
        <v>0</v>
      </c>
    </row>
    <row r="248" customFormat="false" ht="15" hidden="false" customHeight="false" outlineLevel="0" collapsed="false">
      <c r="A248" s="0" t="n">
        <v>243</v>
      </c>
      <c r="B248" s="0" t="n">
        <f aca="false">A248*Setup!$B$11/3600</f>
        <v>20.25</v>
      </c>
      <c r="C248" s="0" t="n">
        <f aca="false">Setup!$B$7+Setup!$B$8*COS(2*PI()*(B248-Setup!$B$9)/24)</f>
        <v>25.769154760876</v>
      </c>
      <c r="D248" s="0" t="n">
        <f aca="false">(C248-E248)/Setup!$B$17</f>
        <v>2.76485631456978</v>
      </c>
      <c r="E248" s="0" t="n">
        <f aca="false">SUMPRODUCT('5N inverse'!$A$3:$Y$3,'5N mesh'!$B$37:$Z$37,$E247:$AC247)+'5N inverse'!$A$3*$C248/Setup!$B$17+INDEX('5N inverse'!$A$3:$Y$3,1,'5N mesh'!$B$7+1)*Setup!$B$22</f>
        <v>25.4097234399819</v>
      </c>
      <c r="F248" s="0" t="n">
        <f aca="false">SUMPRODUCT('5N inverse'!$A$4:$Y$4,'5N mesh'!$B$37:$Z$37,$E247:$AC247)+'5N inverse'!$A$4*$C248/Setup!$B$17+INDEX('5N inverse'!$A$4:$Y$4,1,'5N mesh'!$B$7+1)*Setup!$B$22</f>
        <v>23.6887982033144</v>
      </c>
      <c r="G248" s="0" t="n">
        <f aca="false">SUMPRODUCT('5N inverse'!$A$5:$Y$5,'5N mesh'!$B$37:$Z$37,$E247:$AC247)+'5N inverse'!$A$5*$C248/Setup!$B$17+INDEX('5N inverse'!$A$5:$Y$5,1,'5N mesh'!$B$7+1)*Setup!$B$22</f>
        <v>20.2469477299794</v>
      </c>
      <c r="H248" s="0" t="n">
        <f aca="false">SUMPRODUCT('5N inverse'!$A$6:$Y$6,'5N mesh'!$B$37:$Z$37,$E247:$AC247)+'5N inverse'!$A$6*$C248/Setup!$B$17+INDEX('5N inverse'!$A$6:$Y$6,1,'5N mesh'!$B$7+1)*Setup!$B$22</f>
        <v>16.8050972566444</v>
      </c>
      <c r="I248" s="0" t="n">
        <f aca="false">SUMPRODUCT('5N inverse'!$A$7:$Y$7,'5N mesh'!$B$37:$Z$37,$E247:$AC247)+'5N inverse'!$A$7*$C248/Setup!$B$17+INDEX('5N inverse'!$A$7:$Y$7,1,'5N mesh'!$B$7+1)*Setup!$B$22</f>
        <v>15.0841720199769</v>
      </c>
      <c r="J248" s="0" t="n">
        <f aca="false">SUMPRODUCT('5N inverse'!$A$8:$Y$8,'5N mesh'!$B$37:$Z$37,$E247:$AC247)+'5N inverse'!$A$8*$C248/Setup!$B$17+INDEX('5N inverse'!$A$8:$Y$8,1,'5N mesh'!$B$7+1)*Setup!$B$22</f>
        <v>0</v>
      </c>
      <c r="K248" s="0" t="n">
        <f aca="false">SUMPRODUCT('5N inverse'!$A$9:$Y$9,'5N mesh'!$B$37:$Z$37,$E247:$AC247)+'5N inverse'!$A$9*$C248/Setup!$B$17+INDEX('5N inverse'!$A$9:$Y$9,1,'5N mesh'!$B$7+1)*Setup!$B$22</f>
        <v>0</v>
      </c>
      <c r="L248" s="0" t="n">
        <f aca="false">SUMPRODUCT('5N inverse'!$A$10:$Y$10,'5N mesh'!$B$37:$Z$37,$E247:$AC247)+'5N inverse'!$A$10*$C248/Setup!$B$17+INDEX('5N inverse'!$A$10:$Y$10,1,'5N mesh'!$B$7+1)*Setup!$B$22</f>
        <v>0</v>
      </c>
      <c r="M248" s="0" t="n">
        <f aca="false">SUMPRODUCT('5N inverse'!$A$11:$Y$11,'5N mesh'!$B$37:$Z$37,$E247:$AC247)+'5N inverse'!$A$11*$C248/Setup!$B$17+INDEX('5N inverse'!$A$11:$Y$11,1,'5N mesh'!$B$7+1)*Setup!$B$22</f>
        <v>0</v>
      </c>
      <c r="N248" s="0" t="n">
        <f aca="false">SUMPRODUCT('5N inverse'!$A$12:$Y$12,'5N mesh'!$B$37:$Z$37,$E247:$AC247)+'5N inverse'!$A$12*$C248/Setup!$B$17+INDEX('5N inverse'!$A$12:$Y$12,1,'5N mesh'!$B$7+1)*Setup!$B$22</f>
        <v>0</v>
      </c>
      <c r="O248" s="0" t="n">
        <f aca="false">SUMPRODUCT('5N inverse'!$A$13:$Y$13,'5N mesh'!$B$37:$Z$37,$E247:$AC247)+'5N inverse'!$A$13*$C248/Setup!$B$17+INDEX('5N inverse'!$A$13:$Y$13,1,'5N mesh'!$B$7+1)*Setup!$B$22</f>
        <v>0</v>
      </c>
      <c r="P248" s="0" t="n">
        <f aca="false">SUMPRODUCT('5N inverse'!$A$14:$Y$14,'5N mesh'!$B$37:$Z$37,$E247:$AC247)+'5N inverse'!$A$14*$C248/Setup!$B$17+INDEX('5N inverse'!$A$14:$Y$14,1,'5N mesh'!$B$7+1)*Setup!$B$22</f>
        <v>0</v>
      </c>
      <c r="Q248" s="0" t="n">
        <f aca="false">SUMPRODUCT('5N inverse'!$A$15:$Y$15,'5N mesh'!$B$37:$Z$37,$E247:$AC247)+'5N inverse'!$A$15*$C248/Setup!$B$17+INDEX('5N inverse'!$A$15:$Y$15,1,'5N mesh'!$B$7+1)*Setup!$B$22</f>
        <v>0</v>
      </c>
      <c r="R248" s="0" t="n">
        <f aca="false">SUMPRODUCT('5N inverse'!$A$16:$Y$16,'5N mesh'!$B$37:$Z$37,$E247:$AC247)+'5N inverse'!$A$16*$C248/Setup!$B$17+INDEX('5N inverse'!$A$16:$Y$16,1,'5N mesh'!$B$7+1)*Setup!$B$22</f>
        <v>0</v>
      </c>
      <c r="S248" s="0" t="n">
        <f aca="false">SUMPRODUCT('5N inverse'!$A$17:$Y$17,'5N mesh'!$B$37:$Z$37,$E247:$AC247)+'5N inverse'!$A$17*$C248/Setup!$B$17+INDEX('5N inverse'!$A$17:$Y$17,1,'5N mesh'!$B$7+1)*Setup!$B$22</f>
        <v>0</v>
      </c>
      <c r="T248" s="0" t="n">
        <f aca="false">SUMPRODUCT('5N inverse'!$A$18:$Y$18,'5N mesh'!$B$37:$Z$37,$E247:$AC247)+'5N inverse'!$A$18*$C248/Setup!$B$17+INDEX('5N inverse'!$A$18:$Y$18,1,'5N mesh'!$B$7+1)*Setup!$B$22</f>
        <v>0</v>
      </c>
      <c r="U248" s="0" t="n">
        <f aca="false">SUMPRODUCT('5N inverse'!$A$19:$Y$19,'5N mesh'!$B$37:$Z$37,$E247:$AC247)+'5N inverse'!$A$19*$C248/Setup!$B$17+INDEX('5N inverse'!$A$19:$Y$19,1,'5N mesh'!$B$7+1)*Setup!$B$22</f>
        <v>0</v>
      </c>
      <c r="V248" s="0" t="n">
        <f aca="false">SUMPRODUCT('5N inverse'!$A$20:$Y$20,'5N mesh'!$B$37:$Z$37,$E247:$AC247)+'5N inverse'!$A$20*$C248/Setup!$B$17+INDEX('5N inverse'!$A$20:$Y$20,1,'5N mesh'!$B$7+1)*Setup!$B$22</f>
        <v>0</v>
      </c>
      <c r="W248" s="0" t="n">
        <f aca="false">SUMPRODUCT('5N inverse'!$A$21:$Y$21,'5N mesh'!$B$37:$Z$37,$E247:$AC247)+'5N inverse'!$A$21*$C248/Setup!$B$17+INDEX('5N inverse'!$A$21:$Y$21,1,'5N mesh'!$B$7+1)*Setup!$B$22</f>
        <v>0</v>
      </c>
      <c r="X248" s="0" t="n">
        <f aca="false">SUMPRODUCT('5N inverse'!$A$22:$Y$22,'5N mesh'!$B$37:$Z$37,$E247:$AC247)+'5N inverse'!$A$22*$C248/Setup!$B$17+INDEX('5N inverse'!$A$22:$Y$22,1,'5N mesh'!$B$7+1)*Setup!$B$22</f>
        <v>0</v>
      </c>
      <c r="Y248" s="0" t="n">
        <f aca="false">SUMPRODUCT('5N inverse'!$A$23:$Y$23,'5N mesh'!$B$37:$Z$37,$E247:$AC247)+'5N inverse'!$A$23*$C248/Setup!$B$17+INDEX('5N inverse'!$A$23:$Y$23,1,'5N mesh'!$B$7+1)*Setup!$B$22</f>
        <v>0</v>
      </c>
      <c r="Z248" s="0" t="n">
        <f aca="false">SUMPRODUCT('5N inverse'!$A$24:$Y$24,'5N mesh'!$B$37:$Z$37,$E247:$AC247)+'5N inverse'!$A$24*$C248/Setup!$B$17+INDEX('5N inverse'!$A$24:$Y$24,1,'5N mesh'!$B$7+1)*Setup!$B$22</f>
        <v>0</v>
      </c>
      <c r="AA248" s="0" t="n">
        <f aca="false">SUMPRODUCT('5N inverse'!$A$25:$Y$25,'5N mesh'!$B$37:$Z$37,$E247:$AC247)+'5N inverse'!$A$25*$C248/Setup!$B$17+INDEX('5N inverse'!$A$25:$Y$25,1,'5N mesh'!$B$7+1)*Setup!$B$22</f>
        <v>0</v>
      </c>
      <c r="AB248" s="0" t="n">
        <f aca="false">SUMPRODUCT('5N inverse'!$A$26:$Y$26,'5N mesh'!$B$37:$Z$37,$E247:$AC247)+'5N inverse'!$A$26*$C248/Setup!$B$17+INDEX('5N inverse'!$A$26:$Y$26,1,'5N mesh'!$B$7+1)*Setup!$B$22</f>
        <v>0</v>
      </c>
      <c r="AC248" s="0" t="n">
        <f aca="false">SUMPRODUCT('5N inverse'!$A$27:$Y$27,'5N mesh'!$B$37:$Z$37,$E247:$AC247)+'5N inverse'!$A$27*$C248/Setup!$B$17+INDEX('5N inverse'!$A$27:$Y$27,1,'5N mesh'!$B$7+1)*Setup!$B$22</f>
        <v>0</v>
      </c>
    </row>
    <row r="249" customFormat="false" ht="15" hidden="false" customHeight="false" outlineLevel="0" collapsed="false">
      <c r="A249" s="0" t="n">
        <v>244</v>
      </c>
      <c r="B249" s="0" t="n">
        <f aca="false">A249*Setup!$B$11/3600</f>
        <v>20.3333333333333</v>
      </c>
      <c r="C249" s="0" t="n">
        <f aca="false">Setup!$B$7+Setup!$B$8*COS(2*PI()*(B249-Setup!$B$9)/24)</f>
        <v>25.6904730469628</v>
      </c>
      <c r="D249" s="0" t="n">
        <f aca="false">(C249-E249)/Setup!$B$17</f>
        <v>2.16030028676363</v>
      </c>
      <c r="E249" s="0" t="n">
        <f aca="false">SUMPRODUCT('5N inverse'!$A$3:$Y$3,'5N mesh'!$B$37:$Z$37,$E248:$AC248)+'5N inverse'!$A$3*$C249/Setup!$B$17+INDEX('5N inverse'!$A$3:$Y$3,1,'5N mesh'!$B$7+1)*Setup!$B$22</f>
        <v>25.4096340096835</v>
      </c>
      <c r="F249" s="0" t="n">
        <f aca="false">SUMPRODUCT('5N inverse'!$A$4:$Y$4,'5N mesh'!$B$37:$Z$37,$E248:$AC248)+'5N inverse'!$A$4*$C249/Setup!$B$17+INDEX('5N inverse'!$A$4:$Y$4,1,'5N mesh'!$B$7+1)*Setup!$B$22</f>
        <v>23.6887532285248</v>
      </c>
      <c r="G249" s="0" t="n">
        <f aca="false">SUMPRODUCT('5N inverse'!$A$5:$Y$5,'5N mesh'!$B$37:$Z$37,$E248:$AC248)+'5N inverse'!$A$5*$C249/Setup!$B$17+INDEX('5N inverse'!$A$5:$Y$5,1,'5N mesh'!$B$7+1)*Setup!$B$22</f>
        <v>20.2469916662074</v>
      </c>
      <c r="H249" s="0" t="n">
        <f aca="false">SUMPRODUCT('5N inverse'!$A$6:$Y$6,'5N mesh'!$B$37:$Z$37,$E248:$AC248)+'5N inverse'!$A$6*$C249/Setup!$B$17+INDEX('5N inverse'!$A$6:$Y$6,1,'5N mesh'!$B$7+1)*Setup!$B$22</f>
        <v>16.80523010389</v>
      </c>
      <c r="I249" s="0" t="n">
        <f aca="false">SUMPRODUCT('5N inverse'!$A$7:$Y$7,'5N mesh'!$B$37:$Z$37,$E248:$AC248)+'5N inverse'!$A$7*$C249/Setup!$B$17+INDEX('5N inverse'!$A$7:$Y$7,1,'5N mesh'!$B$7+1)*Setup!$B$22</f>
        <v>15.0843493227312</v>
      </c>
      <c r="J249" s="0" t="n">
        <f aca="false">SUMPRODUCT('5N inverse'!$A$8:$Y$8,'5N mesh'!$B$37:$Z$37,$E248:$AC248)+'5N inverse'!$A$8*$C249/Setup!$B$17+INDEX('5N inverse'!$A$8:$Y$8,1,'5N mesh'!$B$7+1)*Setup!$B$22</f>
        <v>0</v>
      </c>
      <c r="K249" s="0" t="n">
        <f aca="false">SUMPRODUCT('5N inverse'!$A$9:$Y$9,'5N mesh'!$B$37:$Z$37,$E248:$AC248)+'5N inverse'!$A$9*$C249/Setup!$B$17+INDEX('5N inverse'!$A$9:$Y$9,1,'5N mesh'!$B$7+1)*Setup!$B$22</f>
        <v>0</v>
      </c>
      <c r="L249" s="0" t="n">
        <f aca="false">SUMPRODUCT('5N inverse'!$A$10:$Y$10,'5N mesh'!$B$37:$Z$37,$E248:$AC248)+'5N inverse'!$A$10*$C249/Setup!$B$17+INDEX('5N inverse'!$A$10:$Y$10,1,'5N mesh'!$B$7+1)*Setup!$B$22</f>
        <v>0</v>
      </c>
      <c r="M249" s="0" t="n">
        <f aca="false">SUMPRODUCT('5N inverse'!$A$11:$Y$11,'5N mesh'!$B$37:$Z$37,$E248:$AC248)+'5N inverse'!$A$11*$C249/Setup!$B$17+INDEX('5N inverse'!$A$11:$Y$11,1,'5N mesh'!$B$7+1)*Setup!$B$22</f>
        <v>0</v>
      </c>
      <c r="N249" s="0" t="n">
        <f aca="false">SUMPRODUCT('5N inverse'!$A$12:$Y$12,'5N mesh'!$B$37:$Z$37,$E248:$AC248)+'5N inverse'!$A$12*$C249/Setup!$B$17+INDEX('5N inverse'!$A$12:$Y$12,1,'5N mesh'!$B$7+1)*Setup!$B$22</f>
        <v>0</v>
      </c>
      <c r="O249" s="0" t="n">
        <f aca="false">SUMPRODUCT('5N inverse'!$A$13:$Y$13,'5N mesh'!$B$37:$Z$37,$E248:$AC248)+'5N inverse'!$A$13*$C249/Setup!$B$17+INDEX('5N inverse'!$A$13:$Y$13,1,'5N mesh'!$B$7+1)*Setup!$B$22</f>
        <v>0</v>
      </c>
      <c r="P249" s="0" t="n">
        <f aca="false">SUMPRODUCT('5N inverse'!$A$14:$Y$14,'5N mesh'!$B$37:$Z$37,$E248:$AC248)+'5N inverse'!$A$14*$C249/Setup!$B$17+INDEX('5N inverse'!$A$14:$Y$14,1,'5N mesh'!$B$7+1)*Setup!$B$22</f>
        <v>0</v>
      </c>
      <c r="Q249" s="0" t="n">
        <f aca="false">SUMPRODUCT('5N inverse'!$A$15:$Y$15,'5N mesh'!$B$37:$Z$37,$E248:$AC248)+'5N inverse'!$A$15*$C249/Setup!$B$17+INDEX('5N inverse'!$A$15:$Y$15,1,'5N mesh'!$B$7+1)*Setup!$B$22</f>
        <v>0</v>
      </c>
      <c r="R249" s="0" t="n">
        <f aca="false">SUMPRODUCT('5N inverse'!$A$16:$Y$16,'5N mesh'!$B$37:$Z$37,$E248:$AC248)+'5N inverse'!$A$16*$C249/Setup!$B$17+INDEX('5N inverse'!$A$16:$Y$16,1,'5N mesh'!$B$7+1)*Setup!$B$22</f>
        <v>0</v>
      </c>
      <c r="S249" s="0" t="n">
        <f aca="false">SUMPRODUCT('5N inverse'!$A$17:$Y$17,'5N mesh'!$B$37:$Z$37,$E248:$AC248)+'5N inverse'!$A$17*$C249/Setup!$B$17+INDEX('5N inverse'!$A$17:$Y$17,1,'5N mesh'!$B$7+1)*Setup!$B$22</f>
        <v>0</v>
      </c>
      <c r="T249" s="0" t="n">
        <f aca="false">SUMPRODUCT('5N inverse'!$A$18:$Y$18,'5N mesh'!$B$37:$Z$37,$E248:$AC248)+'5N inverse'!$A$18*$C249/Setup!$B$17+INDEX('5N inverse'!$A$18:$Y$18,1,'5N mesh'!$B$7+1)*Setup!$B$22</f>
        <v>0</v>
      </c>
      <c r="U249" s="0" t="n">
        <f aca="false">SUMPRODUCT('5N inverse'!$A$19:$Y$19,'5N mesh'!$B$37:$Z$37,$E248:$AC248)+'5N inverse'!$A$19*$C249/Setup!$B$17+INDEX('5N inverse'!$A$19:$Y$19,1,'5N mesh'!$B$7+1)*Setup!$B$22</f>
        <v>0</v>
      </c>
      <c r="V249" s="0" t="n">
        <f aca="false">SUMPRODUCT('5N inverse'!$A$20:$Y$20,'5N mesh'!$B$37:$Z$37,$E248:$AC248)+'5N inverse'!$A$20*$C249/Setup!$B$17+INDEX('5N inverse'!$A$20:$Y$20,1,'5N mesh'!$B$7+1)*Setup!$B$22</f>
        <v>0</v>
      </c>
      <c r="W249" s="0" t="n">
        <f aca="false">SUMPRODUCT('5N inverse'!$A$21:$Y$21,'5N mesh'!$B$37:$Z$37,$E248:$AC248)+'5N inverse'!$A$21*$C249/Setup!$B$17+INDEX('5N inverse'!$A$21:$Y$21,1,'5N mesh'!$B$7+1)*Setup!$B$22</f>
        <v>0</v>
      </c>
      <c r="X249" s="0" t="n">
        <f aca="false">SUMPRODUCT('5N inverse'!$A$22:$Y$22,'5N mesh'!$B$37:$Z$37,$E248:$AC248)+'5N inverse'!$A$22*$C249/Setup!$B$17+INDEX('5N inverse'!$A$22:$Y$22,1,'5N mesh'!$B$7+1)*Setup!$B$22</f>
        <v>0</v>
      </c>
      <c r="Y249" s="0" t="n">
        <f aca="false">SUMPRODUCT('5N inverse'!$A$23:$Y$23,'5N mesh'!$B$37:$Z$37,$E248:$AC248)+'5N inverse'!$A$23*$C249/Setup!$B$17+INDEX('5N inverse'!$A$23:$Y$23,1,'5N mesh'!$B$7+1)*Setup!$B$22</f>
        <v>0</v>
      </c>
      <c r="Z249" s="0" t="n">
        <f aca="false">SUMPRODUCT('5N inverse'!$A$24:$Y$24,'5N mesh'!$B$37:$Z$37,$E248:$AC248)+'5N inverse'!$A$24*$C249/Setup!$B$17+INDEX('5N inverse'!$A$24:$Y$24,1,'5N mesh'!$B$7+1)*Setup!$B$22</f>
        <v>0</v>
      </c>
      <c r="AA249" s="0" t="n">
        <f aca="false">SUMPRODUCT('5N inverse'!$A$25:$Y$25,'5N mesh'!$B$37:$Z$37,$E248:$AC248)+'5N inverse'!$A$25*$C249/Setup!$B$17+INDEX('5N inverse'!$A$25:$Y$25,1,'5N mesh'!$B$7+1)*Setup!$B$22</f>
        <v>0</v>
      </c>
      <c r="AB249" s="0" t="n">
        <f aca="false">SUMPRODUCT('5N inverse'!$A$26:$Y$26,'5N mesh'!$B$37:$Z$37,$E248:$AC248)+'5N inverse'!$A$26*$C249/Setup!$B$17+INDEX('5N inverse'!$A$26:$Y$26,1,'5N mesh'!$B$7+1)*Setup!$B$22</f>
        <v>0</v>
      </c>
      <c r="AC249" s="0" t="n">
        <f aca="false">SUMPRODUCT('5N inverse'!$A$27:$Y$27,'5N mesh'!$B$37:$Z$37,$E248:$AC248)+'5N inverse'!$A$27*$C249/Setup!$B$17+INDEX('5N inverse'!$A$27:$Y$27,1,'5N mesh'!$B$7+1)*Setup!$B$22</f>
        <v>0</v>
      </c>
    </row>
    <row r="250" customFormat="false" ht="15" hidden="false" customHeight="false" outlineLevel="0" collapsed="false">
      <c r="A250" s="0" t="n">
        <v>245</v>
      </c>
      <c r="B250" s="0" t="n">
        <f aca="false">A250*Setup!$B$11/3600</f>
        <v>20.4166666666667</v>
      </c>
      <c r="C250" s="0" t="n">
        <f aca="false">Setup!$B$7+Setup!$B$8*COS(2*PI()*(B250-Setup!$B$9)/24)</f>
        <v>25.6109867594349</v>
      </c>
      <c r="D250" s="0" t="n">
        <f aca="false">(C250-E250)/Setup!$B$17</f>
        <v>1.55745371864294</v>
      </c>
      <c r="E250" s="0" t="n">
        <f aca="false">SUMPRODUCT('5N inverse'!$A$3:$Y$3,'5N mesh'!$B$37:$Z$37,$E249:$AC249)+'5N inverse'!$A$3*$C250/Setup!$B$17+INDEX('5N inverse'!$A$3:$Y$3,1,'5N mesh'!$B$7+1)*Setup!$B$22</f>
        <v>25.4085177760114</v>
      </c>
      <c r="F250" s="0" t="n">
        <f aca="false">SUMPRODUCT('5N inverse'!$A$4:$Y$4,'5N mesh'!$B$37:$Z$37,$E249:$AC249)+'5N inverse'!$A$4*$C250/Setup!$B$17+INDEX('5N inverse'!$A$4:$Y$4,1,'5N mesh'!$B$7+1)*Setup!$B$22</f>
        <v>23.6878513017538</v>
      </c>
      <c r="G250" s="0" t="n">
        <f aca="false">SUMPRODUCT('5N inverse'!$A$5:$Y$5,'5N mesh'!$B$37:$Z$37,$E249:$AC249)+'5N inverse'!$A$5*$C250/Setup!$B$17+INDEX('5N inverse'!$A$5:$Y$5,1,'5N mesh'!$B$7+1)*Setup!$B$22</f>
        <v>20.2465183532385</v>
      </c>
      <c r="H250" s="0" t="n">
        <f aca="false">SUMPRODUCT('5N inverse'!$A$6:$Y$6,'5N mesh'!$B$37:$Z$37,$E249:$AC249)+'5N inverse'!$A$6*$C250/Setup!$B$17+INDEX('5N inverse'!$A$6:$Y$6,1,'5N mesh'!$B$7+1)*Setup!$B$22</f>
        <v>16.8051854047233</v>
      </c>
      <c r="I250" s="0" t="n">
        <f aca="false">SUMPRODUCT('5N inverse'!$A$7:$Y$7,'5N mesh'!$B$37:$Z$37,$E249:$AC249)+'5N inverse'!$A$7*$C250/Setup!$B$17+INDEX('5N inverse'!$A$7:$Y$7,1,'5N mesh'!$B$7+1)*Setup!$B$22</f>
        <v>15.0845189304657</v>
      </c>
      <c r="J250" s="0" t="n">
        <f aca="false">SUMPRODUCT('5N inverse'!$A$8:$Y$8,'5N mesh'!$B$37:$Z$37,$E249:$AC249)+'5N inverse'!$A$8*$C250/Setup!$B$17+INDEX('5N inverse'!$A$8:$Y$8,1,'5N mesh'!$B$7+1)*Setup!$B$22</f>
        <v>0</v>
      </c>
      <c r="K250" s="0" t="n">
        <f aca="false">SUMPRODUCT('5N inverse'!$A$9:$Y$9,'5N mesh'!$B$37:$Z$37,$E249:$AC249)+'5N inverse'!$A$9*$C250/Setup!$B$17+INDEX('5N inverse'!$A$9:$Y$9,1,'5N mesh'!$B$7+1)*Setup!$B$22</f>
        <v>0</v>
      </c>
      <c r="L250" s="0" t="n">
        <f aca="false">SUMPRODUCT('5N inverse'!$A$10:$Y$10,'5N mesh'!$B$37:$Z$37,$E249:$AC249)+'5N inverse'!$A$10*$C250/Setup!$B$17+INDEX('5N inverse'!$A$10:$Y$10,1,'5N mesh'!$B$7+1)*Setup!$B$22</f>
        <v>0</v>
      </c>
      <c r="M250" s="0" t="n">
        <f aca="false">SUMPRODUCT('5N inverse'!$A$11:$Y$11,'5N mesh'!$B$37:$Z$37,$E249:$AC249)+'5N inverse'!$A$11*$C250/Setup!$B$17+INDEX('5N inverse'!$A$11:$Y$11,1,'5N mesh'!$B$7+1)*Setup!$B$22</f>
        <v>0</v>
      </c>
      <c r="N250" s="0" t="n">
        <f aca="false">SUMPRODUCT('5N inverse'!$A$12:$Y$12,'5N mesh'!$B$37:$Z$37,$E249:$AC249)+'5N inverse'!$A$12*$C250/Setup!$B$17+INDEX('5N inverse'!$A$12:$Y$12,1,'5N mesh'!$B$7+1)*Setup!$B$22</f>
        <v>0</v>
      </c>
      <c r="O250" s="0" t="n">
        <f aca="false">SUMPRODUCT('5N inverse'!$A$13:$Y$13,'5N mesh'!$B$37:$Z$37,$E249:$AC249)+'5N inverse'!$A$13*$C250/Setup!$B$17+INDEX('5N inverse'!$A$13:$Y$13,1,'5N mesh'!$B$7+1)*Setup!$B$22</f>
        <v>0</v>
      </c>
      <c r="P250" s="0" t="n">
        <f aca="false">SUMPRODUCT('5N inverse'!$A$14:$Y$14,'5N mesh'!$B$37:$Z$37,$E249:$AC249)+'5N inverse'!$A$14*$C250/Setup!$B$17+INDEX('5N inverse'!$A$14:$Y$14,1,'5N mesh'!$B$7+1)*Setup!$B$22</f>
        <v>0</v>
      </c>
      <c r="Q250" s="0" t="n">
        <f aca="false">SUMPRODUCT('5N inverse'!$A$15:$Y$15,'5N mesh'!$B$37:$Z$37,$E249:$AC249)+'5N inverse'!$A$15*$C250/Setup!$B$17+INDEX('5N inverse'!$A$15:$Y$15,1,'5N mesh'!$B$7+1)*Setup!$B$22</f>
        <v>0</v>
      </c>
      <c r="R250" s="0" t="n">
        <f aca="false">SUMPRODUCT('5N inverse'!$A$16:$Y$16,'5N mesh'!$B$37:$Z$37,$E249:$AC249)+'5N inverse'!$A$16*$C250/Setup!$B$17+INDEX('5N inverse'!$A$16:$Y$16,1,'5N mesh'!$B$7+1)*Setup!$B$22</f>
        <v>0</v>
      </c>
      <c r="S250" s="0" t="n">
        <f aca="false">SUMPRODUCT('5N inverse'!$A$17:$Y$17,'5N mesh'!$B$37:$Z$37,$E249:$AC249)+'5N inverse'!$A$17*$C250/Setup!$B$17+INDEX('5N inverse'!$A$17:$Y$17,1,'5N mesh'!$B$7+1)*Setup!$B$22</f>
        <v>0</v>
      </c>
      <c r="T250" s="0" t="n">
        <f aca="false">SUMPRODUCT('5N inverse'!$A$18:$Y$18,'5N mesh'!$B$37:$Z$37,$E249:$AC249)+'5N inverse'!$A$18*$C250/Setup!$B$17+INDEX('5N inverse'!$A$18:$Y$18,1,'5N mesh'!$B$7+1)*Setup!$B$22</f>
        <v>0</v>
      </c>
      <c r="U250" s="0" t="n">
        <f aca="false">SUMPRODUCT('5N inverse'!$A$19:$Y$19,'5N mesh'!$B$37:$Z$37,$E249:$AC249)+'5N inverse'!$A$19*$C250/Setup!$B$17+INDEX('5N inverse'!$A$19:$Y$19,1,'5N mesh'!$B$7+1)*Setup!$B$22</f>
        <v>0</v>
      </c>
      <c r="V250" s="0" t="n">
        <f aca="false">SUMPRODUCT('5N inverse'!$A$20:$Y$20,'5N mesh'!$B$37:$Z$37,$E249:$AC249)+'5N inverse'!$A$20*$C250/Setup!$B$17+INDEX('5N inverse'!$A$20:$Y$20,1,'5N mesh'!$B$7+1)*Setup!$B$22</f>
        <v>0</v>
      </c>
      <c r="W250" s="0" t="n">
        <f aca="false">SUMPRODUCT('5N inverse'!$A$21:$Y$21,'5N mesh'!$B$37:$Z$37,$E249:$AC249)+'5N inverse'!$A$21*$C250/Setup!$B$17+INDEX('5N inverse'!$A$21:$Y$21,1,'5N mesh'!$B$7+1)*Setup!$B$22</f>
        <v>0</v>
      </c>
      <c r="X250" s="0" t="n">
        <f aca="false">SUMPRODUCT('5N inverse'!$A$22:$Y$22,'5N mesh'!$B$37:$Z$37,$E249:$AC249)+'5N inverse'!$A$22*$C250/Setup!$B$17+INDEX('5N inverse'!$A$22:$Y$22,1,'5N mesh'!$B$7+1)*Setup!$B$22</f>
        <v>0</v>
      </c>
      <c r="Y250" s="0" t="n">
        <f aca="false">SUMPRODUCT('5N inverse'!$A$23:$Y$23,'5N mesh'!$B$37:$Z$37,$E249:$AC249)+'5N inverse'!$A$23*$C250/Setup!$B$17+INDEX('5N inverse'!$A$23:$Y$23,1,'5N mesh'!$B$7+1)*Setup!$B$22</f>
        <v>0</v>
      </c>
      <c r="Z250" s="0" t="n">
        <f aca="false">SUMPRODUCT('5N inverse'!$A$24:$Y$24,'5N mesh'!$B$37:$Z$37,$E249:$AC249)+'5N inverse'!$A$24*$C250/Setup!$B$17+INDEX('5N inverse'!$A$24:$Y$24,1,'5N mesh'!$B$7+1)*Setup!$B$22</f>
        <v>0</v>
      </c>
      <c r="AA250" s="0" t="n">
        <f aca="false">SUMPRODUCT('5N inverse'!$A$25:$Y$25,'5N mesh'!$B$37:$Z$37,$E249:$AC249)+'5N inverse'!$A$25*$C250/Setup!$B$17+INDEX('5N inverse'!$A$25:$Y$25,1,'5N mesh'!$B$7+1)*Setup!$B$22</f>
        <v>0</v>
      </c>
      <c r="AB250" s="0" t="n">
        <f aca="false">SUMPRODUCT('5N inverse'!$A$26:$Y$26,'5N mesh'!$B$37:$Z$37,$E249:$AC249)+'5N inverse'!$A$26*$C250/Setup!$B$17+INDEX('5N inverse'!$A$26:$Y$26,1,'5N mesh'!$B$7+1)*Setup!$B$22</f>
        <v>0</v>
      </c>
      <c r="AC250" s="0" t="n">
        <f aca="false">SUMPRODUCT('5N inverse'!$A$27:$Y$27,'5N mesh'!$B$37:$Z$37,$E249:$AC249)+'5N inverse'!$A$27*$C250/Setup!$B$17+INDEX('5N inverse'!$A$27:$Y$27,1,'5N mesh'!$B$7+1)*Setup!$B$22</f>
        <v>0</v>
      </c>
    </row>
    <row r="251" customFormat="false" ht="15" hidden="false" customHeight="false" outlineLevel="0" collapsed="false">
      <c r="A251" s="0" t="n">
        <v>246</v>
      </c>
      <c r="B251" s="0" t="n">
        <f aca="false">A251*Setup!$B$11/3600</f>
        <v>20.5</v>
      </c>
      <c r="C251" s="0" t="n">
        <f aca="false">Setup!$B$7+Setup!$B$8*COS(2*PI()*(B251-Setup!$B$9)/24)</f>
        <v>25.5307337294604</v>
      </c>
      <c r="D251" s="0" t="n">
        <f aca="false">(C251-E251)/Setup!$B$17</f>
        <v>0.956578921052161</v>
      </c>
      <c r="E251" s="0" t="n">
        <f aca="false">SUMPRODUCT('5N inverse'!$A$3:$Y$3,'5N mesh'!$B$37:$Z$37,$E250:$AC250)+'5N inverse'!$A$3*$C251/Setup!$B$17+INDEX('5N inverse'!$A$3:$Y$3,1,'5N mesh'!$B$7+1)*Setup!$B$22</f>
        <v>25.4063784697236</v>
      </c>
      <c r="F251" s="0" t="n">
        <f aca="false">SUMPRODUCT('5N inverse'!$A$4:$Y$4,'5N mesh'!$B$37:$Z$37,$E250:$AC250)+'5N inverse'!$A$4*$C251/Setup!$B$17+INDEX('5N inverse'!$A$4:$Y$4,1,'5N mesh'!$B$7+1)*Setup!$B$22</f>
        <v>23.6860955250969</v>
      </c>
      <c r="G251" s="0" t="n">
        <f aca="false">SUMPRODUCT('5N inverse'!$A$5:$Y$5,'5N mesh'!$B$37:$Z$37,$E250:$AC250)+'5N inverse'!$A$5*$C251/Setup!$B$17+INDEX('5N inverse'!$A$5:$Y$5,1,'5N mesh'!$B$7+1)*Setup!$B$22</f>
        <v>20.2455296358434</v>
      </c>
      <c r="H251" s="0" t="n">
        <f aca="false">SUMPRODUCT('5N inverse'!$A$6:$Y$6,'5N mesh'!$B$37:$Z$37,$E250:$AC250)+'5N inverse'!$A$6*$C251/Setup!$B$17+INDEX('5N inverse'!$A$6:$Y$6,1,'5N mesh'!$B$7+1)*Setup!$B$22</f>
        <v>16.80496374659</v>
      </c>
      <c r="I251" s="0" t="n">
        <f aca="false">SUMPRODUCT('5N inverse'!$A$7:$Y$7,'5N mesh'!$B$37:$Z$37,$E250:$AC250)+'5N inverse'!$A$7*$C251/Setup!$B$17+INDEX('5N inverse'!$A$7:$Y$7,1,'5N mesh'!$B$7+1)*Setup!$B$22</f>
        <v>15.0846808019632</v>
      </c>
      <c r="J251" s="0" t="n">
        <f aca="false">SUMPRODUCT('5N inverse'!$A$8:$Y$8,'5N mesh'!$B$37:$Z$37,$E250:$AC250)+'5N inverse'!$A$8*$C251/Setup!$B$17+INDEX('5N inverse'!$A$8:$Y$8,1,'5N mesh'!$B$7+1)*Setup!$B$22</f>
        <v>0</v>
      </c>
      <c r="K251" s="0" t="n">
        <f aca="false">SUMPRODUCT('5N inverse'!$A$9:$Y$9,'5N mesh'!$B$37:$Z$37,$E250:$AC250)+'5N inverse'!$A$9*$C251/Setup!$B$17+INDEX('5N inverse'!$A$9:$Y$9,1,'5N mesh'!$B$7+1)*Setup!$B$22</f>
        <v>0</v>
      </c>
      <c r="L251" s="0" t="n">
        <f aca="false">SUMPRODUCT('5N inverse'!$A$10:$Y$10,'5N mesh'!$B$37:$Z$37,$E250:$AC250)+'5N inverse'!$A$10*$C251/Setup!$B$17+INDEX('5N inverse'!$A$10:$Y$10,1,'5N mesh'!$B$7+1)*Setup!$B$22</f>
        <v>0</v>
      </c>
      <c r="M251" s="0" t="n">
        <f aca="false">SUMPRODUCT('5N inverse'!$A$11:$Y$11,'5N mesh'!$B$37:$Z$37,$E250:$AC250)+'5N inverse'!$A$11*$C251/Setup!$B$17+INDEX('5N inverse'!$A$11:$Y$11,1,'5N mesh'!$B$7+1)*Setup!$B$22</f>
        <v>0</v>
      </c>
      <c r="N251" s="0" t="n">
        <f aca="false">SUMPRODUCT('5N inverse'!$A$12:$Y$12,'5N mesh'!$B$37:$Z$37,$E250:$AC250)+'5N inverse'!$A$12*$C251/Setup!$B$17+INDEX('5N inverse'!$A$12:$Y$12,1,'5N mesh'!$B$7+1)*Setup!$B$22</f>
        <v>0</v>
      </c>
      <c r="O251" s="0" t="n">
        <f aca="false">SUMPRODUCT('5N inverse'!$A$13:$Y$13,'5N mesh'!$B$37:$Z$37,$E250:$AC250)+'5N inverse'!$A$13*$C251/Setup!$B$17+INDEX('5N inverse'!$A$13:$Y$13,1,'5N mesh'!$B$7+1)*Setup!$B$22</f>
        <v>0</v>
      </c>
      <c r="P251" s="0" t="n">
        <f aca="false">SUMPRODUCT('5N inverse'!$A$14:$Y$14,'5N mesh'!$B$37:$Z$37,$E250:$AC250)+'5N inverse'!$A$14*$C251/Setup!$B$17+INDEX('5N inverse'!$A$14:$Y$14,1,'5N mesh'!$B$7+1)*Setup!$B$22</f>
        <v>0</v>
      </c>
      <c r="Q251" s="0" t="n">
        <f aca="false">SUMPRODUCT('5N inverse'!$A$15:$Y$15,'5N mesh'!$B$37:$Z$37,$E250:$AC250)+'5N inverse'!$A$15*$C251/Setup!$B$17+INDEX('5N inverse'!$A$15:$Y$15,1,'5N mesh'!$B$7+1)*Setup!$B$22</f>
        <v>0</v>
      </c>
      <c r="R251" s="0" t="n">
        <f aca="false">SUMPRODUCT('5N inverse'!$A$16:$Y$16,'5N mesh'!$B$37:$Z$37,$E250:$AC250)+'5N inverse'!$A$16*$C251/Setup!$B$17+INDEX('5N inverse'!$A$16:$Y$16,1,'5N mesh'!$B$7+1)*Setup!$B$22</f>
        <v>0</v>
      </c>
      <c r="S251" s="0" t="n">
        <f aca="false">SUMPRODUCT('5N inverse'!$A$17:$Y$17,'5N mesh'!$B$37:$Z$37,$E250:$AC250)+'5N inverse'!$A$17*$C251/Setup!$B$17+INDEX('5N inverse'!$A$17:$Y$17,1,'5N mesh'!$B$7+1)*Setup!$B$22</f>
        <v>0</v>
      </c>
      <c r="T251" s="0" t="n">
        <f aca="false">SUMPRODUCT('5N inverse'!$A$18:$Y$18,'5N mesh'!$B$37:$Z$37,$E250:$AC250)+'5N inverse'!$A$18*$C251/Setup!$B$17+INDEX('5N inverse'!$A$18:$Y$18,1,'5N mesh'!$B$7+1)*Setup!$B$22</f>
        <v>0</v>
      </c>
      <c r="U251" s="0" t="n">
        <f aca="false">SUMPRODUCT('5N inverse'!$A$19:$Y$19,'5N mesh'!$B$37:$Z$37,$E250:$AC250)+'5N inverse'!$A$19*$C251/Setup!$B$17+INDEX('5N inverse'!$A$19:$Y$19,1,'5N mesh'!$B$7+1)*Setup!$B$22</f>
        <v>0</v>
      </c>
      <c r="V251" s="0" t="n">
        <f aca="false">SUMPRODUCT('5N inverse'!$A$20:$Y$20,'5N mesh'!$B$37:$Z$37,$E250:$AC250)+'5N inverse'!$A$20*$C251/Setup!$B$17+INDEX('5N inverse'!$A$20:$Y$20,1,'5N mesh'!$B$7+1)*Setup!$B$22</f>
        <v>0</v>
      </c>
      <c r="W251" s="0" t="n">
        <f aca="false">SUMPRODUCT('5N inverse'!$A$21:$Y$21,'5N mesh'!$B$37:$Z$37,$E250:$AC250)+'5N inverse'!$A$21*$C251/Setup!$B$17+INDEX('5N inverse'!$A$21:$Y$21,1,'5N mesh'!$B$7+1)*Setup!$B$22</f>
        <v>0</v>
      </c>
      <c r="X251" s="0" t="n">
        <f aca="false">SUMPRODUCT('5N inverse'!$A$22:$Y$22,'5N mesh'!$B$37:$Z$37,$E250:$AC250)+'5N inverse'!$A$22*$C251/Setup!$B$17+INDEX('5N inverse'!$A$22:$Y$22,1,'5N mesh'!$B$7+1)*Setup!$B$22</f>
        <v>0</v>
      </c>
      <c r="Y251" s="0" t="n">
        <f aca="false">SUMPRODUCT('5N inverse'!$A$23:$Y$23,'5N mesh'!$B$37:$Z$37,$E250:$AC250)+'5N inverse'!$A$23*$C251/Setup!$B$17+INDEX('5N inverse'!$A$23:$Y$23,1,'5N mesh'!$B$7+1)*Setup!$B$22</f>
        <v>0</v>
      </c>
      <c r="Z251" s="0" t="n">
        <f aca="false">SUMPRODUCT('5N inverse'!$A$24:$Y$24,'5N mesh'!$B$37:$Z$37,$E250:$AC250)+'5N inverse'!$A$24*$C251/Setup!$B$17+INDEX('5N inverse'!$A$24:$Y$24,1,'5N mesh'!$B$7+1)*Setup!$B$22</f>
        <v>0</v>
      </c>
      <c r="AA251" s="0" t="n">
        <f aca="false">SUMPRODUCT('5N inverse'!$A$25:$Y$25,'5N mesh'!$B$37:$Z$37,$E250:$AC250)+'5N inverse'!$A$25*$C251/Setup!$B$17+INDEX('5N inverse'!$A$25:$Y$25,1,'5N mesh'!$B$7+1)*Setup!$B$22</f>
        <v>0</v>
      </c>
      <c r="AB251" s="0" t="n">
        <f aca="false">SUMPRODUCT('5N inverse'!$A$26:$Y$26,'5N mesh'!$B$37:$Z$37,$E250:$AC250)+'5N inverse'!$A$26*$C251/Setup!$B$17+INDEX('5N inverse'!$A$26:$Y$26,1,'5N mesh'!$B$7+1)*Setup!$B$22</f>
        <v>0</v>
      </c>
      <c r="AC251" s="0" t="n">
        <f aca="false">SUMPRODUCT('5N inverse'!$A$27:$Y$27,'5N mesh'!$B$37:$Z$37,$E250:$AC250)+'5N inverse'!$A$27*$C251/Setup!$B$17+INDEX('5N inverse'!$A$27:$Y$27,1,'5N mesh'!$B$7+1)*Setup!$B$22</f>
        <v>0</v>
      </c>
    </row>
    <row r="252" customFormat="false" ht="15" hidden="false" customHeight="false" outlineLevel="0" collapsed="false">
      <c r="A252" s="0" t="n">
        <v>247</v>
      </c>
      <c r="B252" s="0" t="n">
        <f aca="false">A252*Setup!$B$11/3600</f>
        <v>20.5833333333333</v>
      </c>
      <c r="C252" s="0" t="n">
        <f aca="false">Setup!$B$7+Setup!$B$8*COS(2*PI()*(B252-Setup!$B$9)/24)</f>
        <v>25.4497521531348</v>
      </c>
      <c r="D252" s="0" t="n">
        <f aca="false">(C252-E252)/Setup!$B$17</f>
        <v>0.357937593457873</v>
      </c>
      <c r="E252" s="0" t="n">
        <f aca="false">SUMPRODUCT('5N inverse'!$A$3:$Y$3,'5N mesh'!$B$37:$Z$37,$E251:$AC251)+'5N inverse'!$A$3*$C252/Setup!$B$17+INDEX('5N inverse'!$A$3:$Y$3,1,'5N mesh'!$B$7+1)*Setup!$B$22</f>
        <v>25.4032202659853</v>
      </c>
      <c r="F252" s="0" t="n">
        <f aca="false">SUMPRODUCT('5N inverse'!$A$4:$Y$4,'5N mesh'!$B$37:$Z$37,$E251:$AC251)+'5N inverse'!$A$4*$C252/Setup!$B$17+INDEX('5N inverse'!$A$4:$Y$4,1,'5N mesh'!$B$7+1)*Setup!$B$22</f>
        <v>23.6834893715155</v>
      </c>
      <c r="G252" s="0" t="n">
        <f aca="false">SUMPRODUCT('5N inverse'!$A$5:$Y$5,'5N mesh'!$B$37:$Z$37,$E251:$AC251)+'5N inverse'!$A$5*$C252/Setup!$B$17+INDEX('5N inverse'!$A$5:$Y$5,1,'5N mesh'!$B$7+1)*Setup!$B$22</f>
        <v>20.244027582576</v>
      </c>
      <c r="H252" s="0" t="n">
        <f aca="false">SUMPRODUCT('5N inverse'!$A$6:$Y$6,'5N mesh'!$B$37:$Z$37,$E251:$AC251)+'5N inverse'!$A$6*$C252/Setup!$B$17+INDEX('5N inverse'!$A$6:$Y$6,1,'5N mesh'!$B$7+1)*Setup!$B$22</f>
        <v>16.8045657936365</v>
      </c>
      <c r="I252" s="0" t="n">
        <f aca="false">SUMPRODUCT('5N inverse'!$A$7:$Y$7,'5N mesh'!$B$37:$Z$37,$E251:$AC251)+'5N inverse'!$A$7*$C252/Setup!$B$17+INDEX('5N inverse'!$A$7:$Y$7,1,'5N mesh'!$B$7+1)*Setup!$B$22</f>
        <v>15.0848348991667</v>
      </c>
      <c r="J252" s="0" t="n">
        <f aca="false">SUMPRODUCT('5N inverse'!$A$8:$Y$8,'5N mesh'!$B$37:$Z$37,$E251:$AC251)+'5N inverse'!$A$8*$C252/Setup!$B$17+INDEX('5N inverse'!$A$8:$Y$8,1,'5N mesh'!$B$7+1)*Setup!$B$22</f>
        <v>0</v>
      </c>
      <c r="K252" s="0" t="n">
        <f aca="false">SUMPRODUCT('5N inverse'!$A$9:$Y$9,'5N mesh'!$B$37:$Z$37,$E251:$AC251)+'5N inverse'!$A$9*$C252/Setup!$B$17+INDEX('5N inverse'!$A$9:$Y$9,1,'5N mesh'!$B$7+1)*Setup!$B$22</f>
        <v>0</v>
      </c>
      <c r="L252" s="0" t="n">
        <f aca="false">SUMPRODUCT('5N inverse'!$A$10:$Y$10,'5N mesh'!$B$37:$Z$37,$E251:$AC251)+'5N inverse'!$A$10*$C252/Setup!$B$17+INDEX('5N inverse'!$A$10:$Y$10,1,'5N mesh'!$B$7+1)*Setup!$B$22</f>
        <v>0</v>
      </c>
      <c r="M252" s="0" t="n">
        <f aca="false">SUMPRODUCT('5N inverse'!$A$11:$Y$11,'5N mesh'!$B$37:$Z$37,$E251:$AC251)+'5N inverse'!$A$11*$C252/Setup!$B$17+INDEX('5N inverse'!$A$11:$Y$11,1,'5N mesh'!$B$7+1)*Setup!$B$22</f>
        <v>0</v>
      </c>
      <c r="N252" s="0" t="n">
        <f aca="false">SUMPRODUCT('5N inverse'!$A$12:$Y$12,'5N mesh'!$B$37:$Z$37,$E251:$AC251)+'5N inverse'!$A$12*$C252/Setup!$B$17+INDEX('5N inverse'!$A$12:$Y$12,1,'5N mesh'!$B$7+1)*Setup!$B$22</f>
        <v>0</v>
      </c>
      <c r="O252" s="0" t="n">
        <f aca="false">SUMPRODUCT('5N inverse'!$A$13:$Y$13,'5N mesh'!$B$37:$Z$37,$E251:$AC251)+'5N inverse'!$A$13*$C252/Setup!$B$17+INDEX('5N inverse'!$A$13:$Y$13,1,'5N mesh'!$B$7+1)*Setup!$B$22</f>
        <v>0</v>
      </c>
      <c r="P252" s="0" t="n">
        <f aca="false">SUMPRODUCT('5N inverse'!$A$14:$Y$14,'5N mesh'!$B$37:$Z$37,$E251:$AC251)+'5N inverse'!$A$14*$C252/Setup!$B$17+INDEX('5N inverse'!$A$14:$Y$14,1,'5N mesh'!$B$7+1)*Setup!$B$22</f>
        <v>0</v>
      </c>
      <c r="Q252" s="0" t="n">
        <f aca="false">SUMPRODUCT('5N inverse'!$A$15:$Y$15,'5N mesh'!$B$37:$Z$37,$E251:$AC251)+'5N inverse'!$A$15*$C252/Setup!$B$17+INDEX('5N inverse'!$A$15:$Y$15,1,'5N mesh'!$B$7+1)*Setup!$B$22</f>
        <v>0</v>
      </c>
      <c r="R252" s="0" t="n">
        <f aca="false">SUMPRODUCT('5N inverse'!$A$16:$Y$16,'5N mesh'!$B$37:$Z$37,$E251:$AC251)+'5N inverse'!$A$16*$C252/Setup!$B$17+INDEX('5N inverse'!$A$16:$Y$16,1,'5N mesh'!$B$7+1)*Setup!$B$22</f>
        <v>0</v>
      </c>
      <c r="S252" s="0" t="n">
        <f aca="false">SUMPRODUCT('5N inverse'!$A$17:$Y$17,'5N mesh'!$B$37:$Z$37,$E251:$AC251)+'5N inverse'!$A$17*$C252/Setup!$B$17+INDEX('5N inverse'!$A$17:$Y$17,1,'5N mesh'!$B$7+1)*Setup!$B$22</f>
        <v>0</v>
      </c>
      <c r="T252" s="0" t="n">
        <f aca="false">SUMPRODUCT('5N inverse'!$A$18:$Y$18,'5N mesh'!$B$37:$Z$37,$E251:$AC251)+'5N inverse'!$A$18*$C252/Setup!$B$17+INDEX('5N inverse'!$A$18:$Y$18,1,'5N mesh'!$B$7+1)*Setup!$B$22</f>
        <v>0</v>
      </c>
      <c r="U252" s="0" t="n">
        <f aca="false">SUMPRODUCT('5N inverse'!$A$19:$Y$19,'5N mesh'!$B$37:$Z$37,$E251:$AC251)+'5N inverse'!$A$19*$C252/Setup!$B$17+INDEX('5N inverse'!$A$19:$Y$19,1,'5N mesh'!$B$7+1)*Setup!$B$22</f>
        <v>0</v>
      </c>
      <c r="V252" s="0" t="n">
        <f aca="false">SUMPRODUCT('5N inverse'!$A$20:$Y$20,'5N mesh'!$B$37:$Z$37,$E251:$AC251)+'5N inverse'!$A$20*$C252/Setup!$B$17+INDEX('5N inverse'!$A$20:$Y$20,1,'5N mesh'!$B$7+1)*Setup!$B$22</f>
        <v>0</v>
      </c>
      <c r="W252" s="0" t="n">
        <f aca="false">SUMPRODUCT('5N inverse'!$A$21:$Y$21,'5N mesh'!$B$37:$Z$37,$E251:$AC251)+'5N inverse'!$A$21*$C252/Setup!$B$17+INDEX('5N inverse'!$A$21:$Y$21,1,'5N mesh'!$B$7+1)*Setup!$B$22</f>
        <v>0</v>
      </c>
      <c r="X252" s="0" t="n">
        <f aca="false">SUMPRODUCT('5N inverse'!$A$22:$Y$22,'5N mesh'!$B$37:$Z$37,$E251:$AC251)+'5N inverse'!$A$22*$C252/Setup!$B$17+INDEX('5N inverse'!$A$22:$Y$22,1,'5N mesh'!$B$7+1)*Setup!$B$22</f>
        <v>0</v>
      </c>
      <c r="Y252" s="0" t="n">
        <f aca="false">SUMPRODUCT('5N inverse'!$A$23:$Y$23,'5N mesh'!$B$37:$Z$37,$E251:$AC251)+'5N inverse'!$A$23*$C252/Setup!$B$17+INDEX('5N inverse'!$A$23:$Y$23,1,'5N mesh'!$B$7+1)*Setup!$B$22</f>
        <v>0</v>
      </c>
      <c r="Z252" s="0" t="n">
        <f aca="false">SUMPRODUCT('5N inverse'!$A$24:$Y$24,'5N mesh'!$B$37:$Z$37,$E251:$AC251)+'5N inverse'!$A$24*$C252/Setup!$B$17+INDEX('5N inverse'!$A$24:$Y$24,1,'5N mesh'!$B$7+1)*Setup!$B$22</f>
        <v>0</v>
      </c>
      <c r="AA252" s="0" t="n">
        <f aca="false">SUMPRODUCT('5N inverse'!$A$25:$Y$25,'5N mesh'!$B$37:$Z$37,$E251:$AC251)+'5N inverse'!$A$25*$C252/Setup!$B$17+INDEX('5N inverse'!$A$25:$Y$25,1,'5N mesh'!$B$7+1)*Setup!$B$22</f>
        <v>0</v>
      </c>
      <c r="AB252" s="0" t="n">
        <f aca="false">SUMPRODUCT('5N inverse'!$A$26:$Y$26,'5N mesh'!$B$37:$Z$37,$E251:$AC251)+'5N inverse'!$A$26*$C252/Setup!$B$17+INDEX('5N inverse'!$A$26:$Y$26,1,'5N mesh'!$B$7+1)*Setup!$B$22</f>
        <v>0</v>
      </c>
      <c r="AC252" s="0" t="n">
        <f aca="false">SUMPRODUCT('5N inverse'!$A$27:$Y$27,'5N mesh'!$B$37:$Z$37,$E251:$AC251)+'5N inverse'!$A$27*$C252/Setup!$B$17+INDEX('5N inverse'!$A$27:$Y$27,1,'5N mesh'!$B$7+1)*Setup!$B$22</f>
        <v>0</v>
      </c>
    </row>
    <row r="253" customFormat="false" ht="15" hidden="false" customHeight="false" outlineLevel="0" collapsed="false">
      <c r="A253" s="0" t="n">
        <v>248</v>
      </c>
      <c r="B253" s="0" t="n">
        <f aca="false">A253*Setup!$B$11/3600</f>
        <v>20.6666666666667</v>
      </c>
      <c r="C253" s="0" t="n">
        <f aca="false">Setup!$B$7+Setup!$B$8*COS(2*PI()*(B253-Setup!$B$9)/24)</f>
        <v>25.3680805733027</v>
      </c>
      <c r="D253" s="0" t="n">
        <f aca="false">(C253-E253)/Setup!$B$17</f>
        <v>-0.238209304952674</v>
      </c>
      <c r="E253" s="0" t="n">
        <f aca="false">SUMPRODUCT('5N inverse'!$A$3:$Y$3,'5N mesh'!$B$37:$Z$37,$E252:$AC252)+'5N inverse'!$A$3*$C253/Setup!$B$17+INDEX('5N inverse'!$A$3:$Y$3,1,'5N mesh'!$B$7+1)*Setup!$B$22</f>
        <v>25.3990477829465</v>
      </c>
      <c r="F253" s="0" t="n">
        <f aca="false">SUMPRODUCT('5N inverse'!$A$4:$Y$4,'5N mesh'!$B$37:$Z$37,$E252:$AC252)+'5N inverse'!$A$4*$C253/Setup!$B$17+INDEX('5N inverse'!$A$4:$Y$4,1,'5N mesh'!$B$7+1)*Setup!$B$22</f>
        <v>23.6800366836561</v>
      </c>
      <c r="G253" s="0" t="n">
        <f aca="false">SUMPRODUCT('5N inverse'!$A$5:$Y$5,'5N mesh'!$B$37:$Z$37,$E252:$AC252)+'5N inverse'!$A$5*$C253/Setup!$B$17+INDEX('5N inverse'!$A$5:$Y$5,1,'5N mesh'!$B$7+1)*Setup!$B$22</f>
        <v>20.2420144850752</v>
      </c>
      <c r="H253" s="0" t="n">
        <f aca="false">SUMPRODUCT('5N inverse'!$A$6:$Y$6,'5N mesh'!$B$37:$Z$37,$E252:$AC252)+'5N inverse'!$A$6*$C253/Setup!$B$17+INDEX('5N inverse'!$A$6:$Y$6,1,'5N mesh'!$B$7+1)*Setup!$B$22</f>
        <v>16.8039922864944</v>
      </c>
      <c r="I253" s="0" t="n">
        <f aca="false">SUMPRODUCT('5N inverse'!$A$7:$Y$7,'5N mesh'!$B$37:$Z$37,$E252:$AC252)+'5N inverse'!$A$7*$C253/Setup!$B$17+INDEX('5N inverse'!$A$7:$Y$7,1,'5N mesh'!$B$7+1)*Setup!$B$22</f>
        <v>15.0849811872039</v>
      </c>
      <c r="J253" s="0" t="n">
        <f aca="false">SUMPRODUCT('5N inverse'!$A$8:$Y$8,'5N mesh'!$B$37:$Z$37,$E252:$AC252)+'5N inverse'!$A$8*$C253/Setup!$B$17+INDEX('5N inverse'!$A$8:$Y$8,1,'5N mesh'!$B$7+1)*Setup!$B$22</f>
        <v>0</v>
      </c>
      <c r="K253" s="0" t="n">
        <f aca="false">SUMPRODUCT('5N inverse'!$A$9:$Y$9,'5N mesh'!$B$37:$Z$37,$E252:$AC252)+'5N inverse'!$A$9*$C253/Setup!$B$17+INDEX('5N inverse'!$A$9:$Y$9,1,'5N mesh'!$B$7+1)*Setup!$B$22</f>
        <v>0</v>
      </c>
      <c r="L253" s="0" t="n">
        <f aca="false">SUMPRODUCT('5N inverse'!$A$10:$Y$10,'5N mesh'!$B$37:$Z$37,$E252:$AC252)+'5N inverse'!$A$10*$C253/Setup!$B$17+INDEX('5N inverse'!$A$10:$Y$10,1,'5N mesh'!$B$7+1)*Setup!$B$22</f>
        <v>0</v>
      </c>
      <c r="M253" s="0" t="n">
        <f aca="false">SUMPRODUCT('5N inverse'!$A$11:$Y$11,'5N mesh'!$B$37:$Z$37,$E252:$AC252)+'5N inverse'!$A$11*$C253/Setup!$B$17+INDEX('5N inverse'!$A$11:$Y$11,1,'5N mesh'!$B$7+1)*Setup!$B$22</f>
        <v>0</v>
      </c>
      <c r="N253" s="0" t="n">
        <f aca="false">SUMPRODUCT('5N inverse'!$A$12:$Y$12,'5N mesh'!$B$37:$Z$37,$E252:$AC252)+'5N inverse'!$A$12*$C253/Setup!$B$17+INDEX('5N inverse'!$A$12:$Y$12,1,'5N mesh'!$B$7+1)*Setup!$B$22</f>
        <v>0</v>
      </c>
      <c r="O253" s="0" t="n">
        <f aca="false">SUMPRODUCT('5N inverse'!$A$13:$Y$13,'5N mesh'!$B$37:$Z$37,$E252:$AC252)+'5N inverse'!$A$13*$C253/Setup!$B$17+INDEX('5N inverse'!$A$13:$Y$13,1,'5N mesh'!$B$7+1)*Setup!$B$22</f>
        <v>0</v>
      </c>
      <c r="P253" s="0" t="n">
        <f aca="false">SUMPRODUCT('5N inverse'!$A$14:$Y$14,'5N mesh'!$B$37:$Z$37,$E252:$AC252)+'5N inverse'!$A$14*$C253/Setup!$B$17+INDEX('5N inverse'!$A$14:$Y$14,1,'5N mesh'!$B$7+1)*Setup!$B$22</f>
        <v>0</v>
      </c>
      <c r="Q253" s="0" t="n">
        <f aca="false">SUMPRODUCT('5N inverse'!$A$15:$Y$15,'5N mesh'!$B$37:$Z$37,$E252:$AC252)+'5N inverse'!$A$15*$C253/Setup!$B$17+INDEX('5N inverse'!$A$15:$Y$15,1,'5N mesh'!$B$7+1)*Setup!$B$22</f>
        <v>0</v>
      </c>
      <c r="R253" s="0" t="n">
        <f aca="false">SUMPRODUCT('5N inverse'!$A$16:$Y$16,'5N mesh'!$B$37:$Z$37,$E252:$AC252)+'5N inverse'!$A$16*$C253/Setup!$B$17+INDEX('5N inverse'!$A$16:$Y$16,1,'5N mesh'!$B$7+1)*Setup!$B$22</f>
        <v>0</v>
      </c>
      <c r="S253" s="0" t="n">
        <f aca="false">SUMPRODUCT('5N inverse'!$A$17:$Y$17,'5N mesh'!$B$37:$Z$37,$E252:$AC252)+'5N inverse'!$A$17*$C253/Setup!$B$17+INDEX('5N inverse'!$A$17:$Y$17,1,'5N mesh'!$B$7+1)*Setup!$B$22</f>
        <v>0</v>
      </c>
      <c r="T253" s="0" t="n">
        <f aca="false">SUMPRODUCT('5N inverse'!$A$18:$Y$18,'5N mesh'!$B$37:$Z$37,$E252:$AC252)+'5N inverse'!$A$18*$C253/Setup!$B$17+INDEX('5N inverse'!$A$18:$Y$18,1,'5N mesh'!$B$7+1)*Setup!$B$22</f>
        <v>0</v>
      </c>
      <c r="U253" s="0" t="n">
        <f aca="false">SUMPRODUCT('5N inverse'!$A$19:$Y$19,'5N mesh'!$B$37:$Z$37,$E252:$AC252)+'5N inverse'!$A$19*$C253/Setup!$B$17+INDEX('5N inverse'!$A$19:$Y$19,1,'5N mesh'!$B$7+1)*Setup!$B$22</f>
        <v>0</v>
      </c>
      <c r="V253" s="0" t="n">
        <f aca="false">SUMPRODUCT('5N inverse'!$A$20:$Y$20,'5N mesh'!$B$37:$Z$37,$E252:$AC252)+'5N inverse'!$A$20*$C253/Setup!$B$17+INDEX('5N inverse'!$A$20:$Y$20,1,'5N mesh'!$B$7+1)*Setup!$B$22</f>
        <v>0</v>
      </c>
      <c r="W253" s="0" t="n">
        <f aca="false">SUMPRODUCT('5N inverse'!$A$21:$Y$21,'5N mesh'!$B$37:$Z$37,$E252:$AC252)+'5N inverse'!$A$21*$C253/Setup!$B$17+INDEX('5N inverse'!$A$21:$Y$21,1,'5N mesh'!$B$7+1)*Setup!$B$22</f>
        <v>0</v>
      </c>
      <c r="X253" s="0" t="n">
        <f aca="false">SUMPRODUCT('5N inverse'!$A$22:$Y$22,'5N mesh'!$B$37:$Z$37,$E252:$AC252)+'5N inverse'!$A$22*$C253/Setup!$B$17+INDEX('5N inverse'!$A$22:$Y$22,1,'5N mesh'!$B$7+1)*Setup!$B$22</f>
        <v>0</v>
      </c>
      <c r="Y253" s="0" t="n">
        <f aca="false">SUMPRODUCT('5N inverse'!$A$23:$Y$23,'5N mesh'!$B$37:$Z$37,$E252:$AC252)+'5N inverse'!$A$23*$C253/Setup!$B$17+INDEX('5N inverse'!$A$23:$Y$23,1,'5N mesh'!$B$7+1)*Setup!$B$22</f>
        <v>0</v>
      </c>
      <c r="Z253" s="0" t="n">
        <f aca="false">SUMPRODUCT('5N inverse'!$A$24:$Y$24,'5N mesh'!$B$37:$Z$37,$E252:$AC252)+'5N inverse'!$A$24*$C253/Setup!$B$17+INDEX('5N inverse'!$A$24:$Y$24,1,'5N mesh'!$B$7+1)*Setup!$B$22</f>
        <v>0</v>
      </c>
      <c r="AA253" s="0" t="n">
        <f aca="false">SUMPRODUCT('5N inverse'!$A$25:$Y$25,'5N mesh'!$B$37:$Z$37,$E252:$AC252)+'5N inverse'!$A$25*$C253/Setup!$B$17+INDEX('5N inverse'!$A$25:$Y$25,1,'5N mesh'!$B$7+1)*Setup!$B$22</f>
        <v>0</v>
      </c>
      <c r="AB253" s="0" t="n">
        <f aca="false">SUMPRODUCT('5N inverse'!$A$26:$Y$26,'5N mesh'!$B$37:$Z$37,$E252:$AC252)+'5N inverse'!$A$26*$C253/Setup!$B$17+INDEX('5N inverse'!$A$26:$Y$26,1,'5N mesh'!$B$7+1)*Setup!$B$22</f>
        <v>0</v>
      </c>
      <c r="AC253" s="0" t="n">
        <f aca="false">SUMPRODUCT('5N inverse'!$A$27:$Y$27,'5N mesh'!$B$37:$Z$37,$E252:$AC252)+'5N inverse'!$A$27*$C253/Setup!$B$17+INDEX('5N inverse'!$A$27:$Y$27,1,'5N mesh'!$B$7+1)*Setup!$B$22</f>
        <v>0</v>
      </c>
    </row>
    <row r="254" customFormat="false" ht="15" hidden="false" customHeight="false" outlineLevel="0" collapsed="false">
      <c r="A254" s="0" t="n">
        <v>249</v>
      </c>
      <c r="B254" s="0" t="n">
        <f aca="false">A254*Setup!$B$11/3600</f>
        <v>20.75</v>
      </c>
      <c r="C254" s="0" t="n">
        <f aca="false">Setup!$B$7+Setup!$B$8*COS(2*PI()*(B254-Setup!$B$9)/24)</f>
        <v>25.2857578612126</v>
      </c>
      <c r="D254" s="0" t="n">
        <f aca="false">(C254-E254)/Setup!$B$17</f>
        <v>-0.83160168376302</v>
      </c>
      <c r="E254" s="0" t="n">
        <f aca="false">SUMPRODUCT('5N inverse'!$A$3:$Y$3,'5N mesh'!$B$37:$Z$37,$E253:$AC253)+'5N inverse'!$A$3*$C254/Setup!$B$17+INDEX('5N inverse'!$A$3:$Y$3,1,'5N mesh'!$B$7+1)*Setup!$B$22</f>
        <v>25.3938660801018</v>
      </c>
      <c r="F254" s="0" t="n">
        <f aca="false">SUMPRODUCT('5N inverse'!$A$4:$Y$4,'5N mesh'!$B$37:$Z$37,$E253:$AC253)+'5N inverse'!$A$4*$C254/Setup!$B$17+INDEX('5N inverse'!$A$4:$Y$4,1,'5N mesh'!$B$7+1)*Setup!$B$22</f>
        <v>23.6757416724866</v>
      </c>
      <c r="G254" s="0" t="n">
        <f aca="false">SUMPRODUCT('5N inverse'!$A$5:$Y$5,'5N mesh'!$B$37:$Z$37,$E253:$AC253)+'5N inverse'!$A$5*$C254/Setup!$B$17+INDEX('5N inverse'!$A$5:$Y$5,1,'5N mesh'!$B$7+1)*Setup!$B$22</f>
        <v>20.2394928572562</v>
      </c>
      <c r="H254" s="0" t="n">
        <f aca="false">SUMPRODUCT('5N inverse'!$A$6:$Y$6,'5N mesh'!$B$37:$Z$37,$E253:$AC253)+'5N inverse'!$A$6*$C254/Setup!$B$17+INDEX('5N inverse'!$A$6:$Y$6,1,'5N mesh'!$B$7+1)*Setup!$B$22</f>
        <v>16.8032440420258</v>
      </c>
      <c r="I254" s="0" t="n">
        <f aca="false">SUMPRODUCT('5N inverse'!$A$7:$Y$7,'5N mesh'!$B$37:$Z$37,$E253:$AC253)+'5N inverse'!$A$7*$C254/Setup!$B$17+INDEX('5N inverse'!$A$7:$Y$7,1,'5N mesh'!$B$7+1)*Setup!$B$22</f>
        <v>15.0851196344106</v>
      </c>
      <c r="J254" s="0" t="n">
        <f aca="false">SUMPRODUCT('5N inverse'!$A$8:$Y$8,'5N mesh'!$B$37:$Z$37,$E253:$AC253)+'5N inverse'!$A$8*$C254/Setup!$B$17+INDEX('5N inverse'!$A$8:$Y$8,1,'5N mesh'!$B$7+1)*Setup!$B$22</f>
        <v>0</v>
      </c>
      <c r="K254" s="0" t="n">
        <f aca="false">SUMPRODUCT('5N inverse'!$A$9:$Y$9,'5N mesh'!$B$37:$Z$37,$E253:$AC253)+'5N inverse'!$A$9*$C254/Setup!$B$17+INDEX('5N inverse'!$A$9:$Y$9,1,'5N mesh'!$B$7+1)*Setup!$B$22</f>
        <v>0</v>
      </c>
      <c r="L254" s="0" t="n">
        <f aca="false">SUMPRODUCT('5N inverse'!$A$10:$Y$10,'5N mesh'!$B$37:$Z$37,$E253:$AC253)+'5N inverse'!$A$10*$C254/Setup!$B$17+INDEX('5N inverse'!$A$10:$Y$10,1,'5N mesh'!$B$7+1)*Setup!$B$22</f>
        <v>0</v>
      </c>
      <c r="M254" s="0" t="n">
        <f aca="false">SUMPRODUCT('5N inverse'!$A$11:$Y$11,'5N mesh'!$B$37:$Z$37,$E253:$AC253)+'5N inverse'!$A$11*$C254/Setup!$B$17+INDEX('5N inverse'!$A$11:$Y$11,1,'5N mesh'!$B$7+1)*Setup!$B$22</f>
        <v>0</v>
      </c>
      <c r="N254" s="0" t="n">
        <f aca="false">SUMPRODUCT('5N inverse'!$A$12:$Y$12,'5N mesh'!$B$37:$Z$37,$E253:$AC253)+'5N inverse'!$A$12*$C254/Setup!$B$17+INDEX('5N inverse'!$A$12:$Y$12,1,'5N mesh'!$B$7+1)*Setup!$B$22</f>
        <v>0</v>
      </c>
      <c r="O254" s="0" t="n">
        <f aca="false">SUMPRODUCT('5N inverse'!$A$13:$Y$13,'5N mesh'!$B$37:$Z$37,$E253:$AC253)+'5N inverse'!$A$13*$C254/Setup!$B$17+INDEX('5N inverse'!$A$13:$Y$13,1,'5N mesh'!$B$7+1)*Setup!$B$22</f>
        <v>0</v>
      </c>
      <c r="P254" s="0" t="n">
        <f aca="false">SUMPRODUCT('5N inverse'!$A$14:$Y$14,'5N mesh'!$B$37:$Z$37,$E253:$AC253)+'5N inverse'!$A$14*$C254/Setup!$B$17+INDEX('5N inverse'!$A$14:$Y$14,1,'5N mesh'!$B$7+1)*Setup!$B$22</f>
        <v>0</v>
      </c>
      <c r="Q254" s="0" t="n">
        <f aca="false">SUMPRODUCT('5N inverse'!$A$15:$Y$15,'5N mesh'!$B$37:$Z$37,$E253:$AC253)+'5N inverse'!$A$15*$C254/Setup!$B$17+INDEX('5N inverse'!$A$15:$Y$15,1,'5N mesh'!$B$7+1)*Setup!$B$22</f>
        <v>0</v>
      </c>
      <c r="R254" s="0" t="n">
        <f aca="false">SUMPRODUCT('5N inverse'!$A$16:$Y$16,'5N mesh'!$B$37:$Z$37,$E253:$AC253)+'5N inverse'!$A$16*$C254/Setup!$B$17+INDEX('5N inverse'!$A$16:$Y$16,1,'5N mesh'!$B$7+1)*Setup!$B$22</f>
        <v>0</v>
      </c>
      <c r="S254" s="0" t="n">
        <f aca="false">SUMPRODUCT('5N inverse'!$A$17:$Y$17,'5N mesh'!$B$37:$Z$37,$E253:$AC253)+'5N inverse'!$A$17*$C254/Setup!$B$17+INDEX('5N inverse'!$A$17:$Y$17,1,'5N mesh'!$B$7+1)*Setup!$B$22</f>
        <v>0</v>
      </c>
      <c r="T254" s="0" t="n">
        <f aca="false">SUMPRODUCT('5N inverse'!$A$18:$Y$18,'5N mesh'!$B$37:$Z$37,$E253:$AC253)+'5N inverse'!$A$18*$C254/Setup!$B$17+INDEX('5N inverse'!$A$18:$Y$18,1,'5N mesh'!$B$7+1)*Setup!$B$22</f>
        <v>0</v>
      </c>
      <c r="U254" s="0" t="n">
        <f aca="false">SUMPRODUCT('5N inverse'!$A$19:$Y$19,'5N mesh'!$B$37:$Z$37,$E253:$AC253)+'5N inverse'!$A$19*$C254/Setup!$B$17+INDEX('5N inverse'!$A$19:$Y$19,1,'5N mesh'!$B$7+1)*Setup!$B$22</f>
        <v>0</v>
      </c>
      <c r="V254" s="0" t="n">
        <f aca="false">SUMPRODUCT('5N inverse'!$A$20:$Y$20,'5N mesh'!$B$37:$Z$37,$E253:$AC253)+'5N inverse'!$A$20*$C254/Setup!$B$17+INDEX('5N inverse'!$A$20:$Y$20,1,'5N mesh'!$B$7+1)*Setup!$B$22</f>
        <v>0</v>
      </c>
      <c r="W254" s="0" t="n">
        <f aca="false">SUMPRODUCT('5N inverse'!$A$21:$Y$21,'5N mesh'!$B$37:$Z$37,$E253:$AC253)+'5N inverse'!$A$21*$C254/Setup!$B$17+INDEX('5N inverse'!$A$21:$Y$21,1,'5N mesh'!$B$7+1)*Setup!$B$22</f>
        <v>0</v>
      </c>
      <c r="X254" s="0" t="n">
        <f aca="false">SUMPRODUCT('5N inverse'!$A$22:$Y$22,'5N mesh'!$B$37:$Z$37,$E253:$AC253)+'5N inverse'!$A$22*$C254/Setup!$B$17+INDEX('5N inverse'!$A$22:$Y$22,1,'5N mesh'!$B$7+1)*Setup!$B$22</f>
        <v>0</v>
      </c>
      <c r="Y254" s="0" t="n">
        <f aca="false">SUMPRODUCT('5N inverse'!$A$23:$Y$23,'5N mesh'!$B$37:$Z$37,$E253:$AC253)+'5N inverse'!$A$23*$C254/Setup!$B$17+INDEX('5N inverse'!$A$23:$Y$23,1,'5N mesh'!$B$7+1)*Setup!$B$22</f>
        <v>0</v>
      </c>
      <c r="Z254" s="0" t="n">
        <f aca="false">SUMPRODUCT('5N inverse'!$A$24:$Y$24,'5N mesh'!$B$37:$Z$37,$E253:$AC253)+'5N inverse'!$A$24*$C254/Setup!$B$17+INDEX('5N inverse'!$A$24:$Y$24,1,'5N mesh'!$B$7+1)*Setup!$B$22</f>
        <v>0</v>
      </c>
      <c r="AA254" s="0" t="n">
        <f aca="false">SUMPRODUCT('5N inverse'!$A$25:$Y$25,'5N mesh'!$B$37:$Z$37,$E253:$AC253)+'5N inverse'!$A$25*$C254/Setup!$B$17+INDEX('5N inverse'!$A$25:$Y$25,1,'5N mesh'!$B$7+1)*Setup!$B$22</f>
        <v>0</v>
      </c>
      <c r="AB254" s="0" t="n">
        <f aca="false">SUMPRODUCT('5N inverse'!$A$26:$Y$26,'5N mesh'!$B$37:$Z$37,$E253:$AC253)+'5N inverse'!$A$26*$C254/Setup!$B$17+INDEX('5N inverse'!$A$26:$Y$26,1,'5N mesh'!$B$7+1)*Setup!$B$22</f>
        <v>0</v>
      </c>
      <c r="AC254" s="0" t="n">
        <f aca="false">SUMPRODUCT('5N inverse'!$A$27:$Y$27,'5N mesh'!$B$37:$Z$37,$E253:$AC253)+'5N inverse'!$A$27*$C254/Setup!$B$17+INDEX('5N inverse'!$A$27:$Y$27,1,'5N mesh'!$B$7+1)*Setup!$B$22</f>
        <v>0</v>
      </c>
    </row>
    <row r="255" customFormat="false" ht="15" hidden="false" customHeight="false" outlineLevel="0" collapsed="false">
      <c r="A255" s="0" t="n">
        <v>250</v>
      </c>
      <c r="B255" s="0" t="n">
        <f aca="false">A255*Setup!$B$11/3600</f>
        <v>20.8333333333333</v>
      </c>
      <c r="C255" s="0" t="n">
        <f aca="false">Setup!$B$7+Setup!$B$8*COS(2*PI()*(B255-Setup!$B$9)/24)</f>
        <v>25.2028231980171</v>
      </c>
      <c r="D255" s="0" t="n">
        <f aca="false">(C255-E255)/Setup!$B$17</f>
        <v>-1.42198044934866</v>
      </c>
      <c r="E255" s="0" t="n">
        <f aca="false">SUMPRODUCT('5N inverse'!$A$3:$Y$3,'5N mesh'!$B$37:$Z$37,$E254:$AC254)+'5N inverse'!$A$3*$C255/Setup!$B$17+INDEX('5N inverse'!$A$3:$Y$3,1,'5N mesh'!$B$7+1)*Setup!$B$22</f>
        <v>25.3876806564324</v>
      </c>
      <c r="F255" s="0" t="n">
        <f aca="false">SUMPRODUCT('5N inverse'!$A$4:$Y$4,'5N mesh'!$B$37:$Z$37,$E254:$AC254)+'5N inverse'!$A$4*$C255/Setup!$B$17+INDEX('5N inverse'!$A$4:$Y$4,1,'5N mesh'!$B$7+1)*Setup!$B$22</f>
        <v>23.6706089157524</v>
      </c>
      <c r="G255" s="0" t="n">
        <f aca="false">SUMPRODUCT('5N inverse'!$A$5:$Y$5,'5N mesh'!$B$37:$Z$37,$E254:$AC254)+'5N inverse'!$A$5*$C255/Setup!$B$17+INDEX('5N inverse'!$A$5:$Y$5,1,'5N mesh'!$B$7+1)*Setup!$B$22</f>
        <v>20.2364654343924</v>
      </c>
      <c r="H255" s="0" t="n">
        <f aca="false">SUMPRODUCT('5N inverse'!$A$6:$Y$6,'5N mesh'!$B$37:$Z$37,$E254:$AC254)+'5N inverse'!$A$6*$C255/Setup!$B$17+INDEX('5N inverse'!$A$6:$Y$6,1,'5N mesh'!$B$7+1)*Setup!$B$22</f>
        <v>16.8023219530325</v>
      </c>
      <c r="I255" s="0" t="n">
        <f aca="false">SUMPRODUCT('5N inverse'!$A$7:$Y$7,'5N mesh'!$B$37:$Z$37,$E254:$AC254)+'5N inverse'!$A$7*$C255/Setup!$B$17+INDEX('5N inverse'!$A$7:$Y$7,1,'5N mesh'!$B$7+1)*Setup!$B$22</f>
        <v>15.0852502123525</v>
      </c>
      <c r="J255" s="0" t="n">
        <f aca="false">SUMPRODUCT('5N inverse'!$A$8:$Y$8,'5N mesh'!$B$37:$Z$37,$E254:$AC254)+'5N inverse'!$A$8*$C255/Setup!$B$17+INDEX('5N inverse'!$A$8:$Y$8,1,'5N mesh'!$B$7+1)*Setup!$B$22</f>
        <v>0</v>
      </c>
      <c r="K255" s="0" t="n">
        <f aca="false">SUMPRODUCT('5N inverse'!$A$9:$Y$9,'5N mesh'!$B$37:$Z$37,$E254:$AC254)+'5N inverse'!$A$9*$C255/Setup!$B$17+INDEX('5N inverse'!$A$9:$Y$9,1,'5N mesh'!$B$7+1)*Setup!$B$22</f>
        <v>0</v>
      </c>
      <c r="L255" s="0" t="n">
        <f aca="false">SUMPRODUCT('5N inverse'!$A$10:$Y$10,'5N mesh'!$B$37:$Z$37,$E254:$AC254)+'5N inverse'!$A$10*$C255/Setup!$B$17+INDEX('5N inverse'!$A$10:$Y$10,1,'5N mesh'!$B$7+1)*Setup!$B$22</f>
        <v>0</v>
      </c>
      <c r="M255" s="0" t="n">
        <f aca="false">SUMPRODUCT('5N inverse'!$A$11:$Y$11,'5N mesh'!$B$37:$Z$37,$E254:$AC254)+'5N inverse'!$A$11*$C255/Setup!$B$17+INDEX('5N inverse'!$A$11:$Y$11,1,'5N mesh'!$B$7+1)*Setup!$B$22</f>
        <v>0</v>
      </c>
      <c r="N255" s="0" t="n">
        <f aca="false">SUMPRODUCT('5N inverse'!$A$12:$Y$12,'5N mesh'!$B$37:$Z$37,$E254:$AC254)+'5N inverse'!$A$12*$C255/Setup!$B$17+INDEX('5N inverse'!$A$12:$Y$12,1,'5N mesh'!$B$7+1)*Setup!$B$22</f>
        <v>0</v>
      </c>
      <c r="O255" s="0" t="n">
        <f aca="false">SUMPRODUCT('5N inverse'!$A$13:$Y$13,'5N mesh'!$B$37:$Z$37,$E254:$AC254)+'5N inverse'!$A$13*$C255/Setup!$B$17+INDEX('5N inverse'!$A$13:$Y$13,1,'5N mesh'!$B$7+1)*Setup!$B$22</f>
        <v>0</v>
      </c>
      <c r="P255" s="0" t="n">
        <f aca="false">SUMPRODUCT('5N inverse'!$A$14:$Y$14,'5N mesh'!$B$37:$Z$37,$E254:$AC254)+'5N inverse'!$A$14*$C255/Setup!$B$17+INDEX('5N inverse'!$A$14:$Y$14,1,'5N mesh'!$B$7+1)*Setup!$B$22</f>
        <v>0</v>
      </c>
      <c r="Q255" s="0" t="n">
        <f aca="false">SUMPRODUCT('5N inverse'!$A$15:$Y$15,'5N mesh'!$B$37:$Z$37,$E254:$AC254)+'5N inverse'!$A$15*$C255/Setup!$B$17+INDEX('5N inverse'!$A$15:$Y$15,1,'5N mesh'!$B$7+1)*Setup!$B$22</f>
        <v>0</v>
      </c>
      <c r="R255" s="0" t="n">
        <f aca="false">SUMPRODUCT('5N inverse'!$A$16:$Y$16,'5N mesh'!$B$37:$Z$37,$E254:$AC254)+'5N inverse'!$A$16*$C255/Setup!$B$17+INDEX('5N inverse'!$A$16:$Y$16,1,'5N mesh'!$B$7+1)*Setup!$B$22</f>
        <v>0</v>
      </c>
      <c r="S255" s="0" t="n">
        <f aca="false">SUMPRODUCT('5N inverse'!$A$17:$Y$17,'5N mesh'!$B$37:$Z$37,$E254:$AC254)+'5N inverse'!$A$17*$C255/Setup!$B$17+INDEX('5N inverse'!$A$17:$Y$17,1,'5N mesh'!$B$7+1)*Setup!$B$22</f>
        <v>0</v>
      </c>
      <c r="T255" s="0" t="n">
        <f aca="false">SUMPRODUCT('5N inverse'!$A$18:$Y$18,'5N mesh'!$B$37:$Z$37,$E254:$AC254)+'5N inverse'!$A$18*$C255/Setup!$B$17+INDEX('5N inverse'!$A$18:$Y$18,1,'5N mesh'!$B$7+1)*Setup!$B$22</f>
        <v>0</v>
      </c>
      <c r="U255" s="0" t="n">
        <f aca="false">SUMPRODUCT('5N inverse'!$A$19:$Y$19,'5N mesh'!$B$37:$Z$37,$E254:$AC254)+'5N inverse'!$A$19*$C255/Setup!$B$17+INDEX('5N inverse'!$A$19:$Y$19,1,'5N mesh'!$B$7+1)*Setup!$B$22</f>
        <v>0</v>
      </c>
      <c r="V255" s="0" t="n">
        <f aca="false">SUMPRODUCT('5N inverse'!$A$20:$Y$20,'5N mesh'!$B$37:$Z$37,$E254:$AC254)+'5N inverse'!$A$20*$C255/Setup!$B$17+INDEX('5N inverse'!$A$20:$Y$20,1,'5N mesh'!$B$7+1)*Setup!$B$22</f>
        <v>0</v>
      </c>
      <c r="W255" s="0" t="n">
        <f aca="false">SUMPRODUCT('5N inverse'!$A$21:$Y$21,'5N mesh'!$B$37:$Z$37,$E254:$AC254)+'5N inverse'!$A$21*$C255/Setup!$B$17+INDEX('5N inverse'!$A$21:$Y$21,1,'5N mesh'!$B$7+1)*Setup!$B$22</f>
        <v>0</v>
      </c>
      <c r="X255" s="0" t="n">
        <f aca="false">SUMPRODUCT('5N inverse'!$A$22:$Y$22,'5N mesh'!$B$37:$Z$37,$E254:$AC254)+'5N inverse'!$A$22*$C255/Setup!$B$17+INDEX('5N inverse'!$A$22:$Y$22,1,'5N mesh'!$B$7+1)*Setup!$B$22</f>
        <v>0</v>
      </c>
      <c r="Y255" s="0" t="n">
        <f aca="false">SUMPRODUCT('5N inverse'!$A$23:$Y$23,'5N mesh'!$B$37:$Z$37,$E254:$AC254)+'5N inverse'!$A$23*$C255/Setup!$B$17+INDEX('5N inverse'!$A$23:$Y$23,1,'5N mesh'!$B$7+1)*Setup!$B$22</f>
        <v>0</v>
      </c>
      <c r="Z255" s="0" t="n">
        <f aca="false">SUMPRODUCT('5N inverse'!$A$24:$Y$24,'5N mesh'!$B$37:$Z$37,$E254:$AC254)+'5N inverse'!$A$24*$C255/Setup!$B$17+INDEX('5N inverse'!$A$24:$Y$24,1,'5N mesh'!$B$7+1)*Setup!$B$22</f>
        <v>0</v>
      </c>
      <c r="AA255" s="0" t="n">
        <f aca="false">SUMPRODUCT('5N inverse'!$A$25:$Y$25,'5N mesh'!$B$37:$Z$37,$E254:$AC254)+'5N inverse'!$A$25*$C255/Setup!$B$17+INDEX('5N inverse'!$A$25:$Y$25,1,'5N mesh'!$B$7+1)*Setup!$B$22</f>
        <v>0</v>
      </c>
      <c r="AB255" s="0" t="n">
        <f aca="false">SUMPRODUCT('5N inverse'!$A$26:$Y$26,'5N mesh'!$B$37:$Z$37,$E254:$AC254)+'5N inverse'!$A$26*$C255/Setup!$B$17+INDEX('5N inverse'!$A$26:$Y$26,1,'5N mesh'!$B$7+1)*Setup!$B$22</f>
        <v>0</v>
      </c>
      <c r="AC255" s="0" t="n">
        <f aca="false">SUMPRODUCT('5N inverse'!$A$27:$Y$27,'5N mesh'!$B$37:$Z$37,$E254:$AC254)+'5N inverse'!$A$27*$C255/Setup!$B$17+INDEX('5N inverse'!$A$27:$Y$27,1,'5N mesh'!$B$7+1)*Setup!$B$22</f>
        <v>0</v>
      </c>
    </row>
    <row r="256" customFormat="false" ht="15" hidden="false" customHeight="false" outlineLevel="0" collapsed="false">
      <c r="A256" s="0" t="n">
        <v>251</v>
      </c>
      <c r="B256" s="0" t="n">
        <f aca="false">A256*Setup!$B$11/3600</f>
        <v>20.9166666666667</v>
      </c>
      <c r="C256" s="0" t="n">
        <f aca="false">Setup!$B$7+Setup!$B$8*COS(2*PI()*(B256-Setup!$B$9)/24)</f>
        <v>25.119316056124</v>
      </c>
      <c r="D256" s="0" t="n">
        <f aca="false">(C256-E256)/Setup!$B$17</f>
        <v>-2.00908763236698</v>
      </c>
      <c r="E256" s="0" t="n">
        <f aca="false">SUMPRODUCT('5N inverse'!$A$3:$Y$3,'5N mesh'!$B$37:$Z$37,$E255:$AC255)+'5N inverse'!$A$3*$C256/Setup!$B$17+INDEX('5N inverse'!$A$3:$Y$3,1,'5N mesh'!$B$7+1)*Setup!$B$22</f>
        <v>25.3804974483317</v>
      </c>
      <c r="F256" s="0" t="n">
        <f aca="false">SUMPRODUCT('5N inverse'!$A$4:$Y$4,'5N mesh'!$B$37:$Z$37,$E255:$AC255)+'5N inverse'!$A$4*$C256/Setup!$B$17+INDEX('5N inverse'!$A$4:$Y$4,1,'5N mesh'!$B$7+1)*Setup!$B$22</f>
        <v>23.6646433562506</v>
      </c>
      <c r="G256" s="0" t="n">
        <f aca="false">SUMPRODUCT('5N inverse'!$A$5:$Y$5,'5N mesh'!$B$37:$Z$37,$E255:$AC255)+'5N inverse'!$A$5*$C256/Setup!$B$17+INDEX('5N inverse'!$A$5:$Y$5,1,'5N mesh'!$B$7+1)*Setup!$B$22</f>
        <v>20.2329351720884</v>
      </c>
      <c r="H256" s="0" t="n">
        <f aca="false">SUMPRODUCT('5N inverse'!$A$6:$Y$6,'5N mesh'!$B$37:$Z$37,$E255:$AC255)+'5N inverse'!$A$6*$C256/Setup!$B$17+INDEX('5N inverse'!$A$6:$Y$6,1,'5N mesh'!$B$7+1)*Setup!$B$22</f>
        <v>16.8012269879263</v>
      </c>
      <c r="I256" s="0" t="n">
        <f aca="false">SUMPRODUCT('5N inverse'!$A$7:$Y$7,'5N mesh'!$B$37:$Z$37,$E255:$AC255)+'5N inverse'!$A$7*$C256/Setup!$B$17+INDEX('5N inverse'!$A$7:$Y$7,1,'5N mesh'!$B$7+1)*Setup!$B$22</f>
        <v>15.0853728958452</v>
      </c>
      <c r="J256" s="0" t="n">
        <f aca="false">SUMPRODUCT('5N inverse'!$A$8:$Y$8,'5N mesh'!$B$37:$Z$37,$E255:$AC255)+'5N inverse'!$A$8*$C256/Setup!$B$17+INDEX('5N inverse'!$A$8:$Y$8,1,'5N mesh'!$B$7+1)*Setup!$B$22</f>
        <v>0</v>
      </c>
      <c r="K256" s="0" t="n">
        <f aca="false">SUMPRODUCT('5N inverse'!$A$9:$Y$9,'5N mesh'!$B$37:$Z$37,$E255:$AC255)+'5N inverse'!$A$9*$C256/Setup!$B$17+INDEX('5N inverse'!$A$9:$Y$9,1,'5N mesh'!$B$7+1)*Setup!$B$22</f>
        <v>0</v>
      </c>
      <c r="L256" s="0" t="n">
        <f aca="false">SUMPRODUCT('5N inverse'!$A$10:$Y$10,'5N mesh'!$B$37:$Z$37,$E255:$AC255)+'5N inverse'!$A$10*$C256/Setup!$B$17+INDEX('5N inverse'!$A$10:$Y$10,1,'5N mesh'!$B$7+1)*Setup!$B$22</f>
        <v>0</v>
      </c>
      <c r="M256" s="0" t="n">
        <f aca="false">SUMPRODUCT('5N inverse'!$A$11:$Y$11,'5N mesh'!$B$37:$Z$37,$E255:$AC255)+'5N inverse'!$A$11*$C256/Setup!$B$17+INDEX('5N inverse'!$A$11:$Y$11,1,'5N mesh'!$B$7+1)*Setup!$B$22</f>
        <v>0</v>
      </c>
      <c r="N256" s="0" t="n">
        <f aca="false">SUMPRODUCT('5N inverse'!$A$12:$Y$12,'5N mesh'!$B$37:$Z$37,$E255:$AC255)+'5N inverse'!$A$12*$C256/Setup!$B$17+INDEX('5N inverse'!$A$12:$Y$12,1,'5N mesh'!$B$7+1)*Setup!$B$22</f>
        <v>0</v>
      </c>
      <c r="O256" s="0" t="n">
        <f aca="false">SUMPRODUCT('5N inverse'!$A$13:$Y$13,'5N mesh'!$B$37:$Z$37,$E255:$AC255)+'5N inverse'!$A$13*$C256/Setup!$B$17+INDEX('5N inverse'!$A$13:$Y$13,1,'5N mesh'!$B$7+1)*Setup!$B$22</f>
        <v>0</v>
      </c>
      <c r="P256" s="0" t="n">
        <f aca="false">SUMPRODUCT('5N inverse'!$A$14:$Y$14,'5N mesh'!$B$37:$Z$37,$E255:$AC255)+'5N inverse'!$A$14*$C256/Setup!$B$17+INDEX('5N inverse'!$A$14:$Y$14,1,'5N mesh'!$B$7+1)*Setup!$B$22</f>
        <v>0</v>
      </c>
      <c r="Q256" s="0" t="n">
        <f aca="false">SUMPRODUCT('5N inverse'!$A$15:$Y$15,'5N mesh'!$B$37:$Z$37,$E255:$AC255)+'5N inverse'!$A$15*$C256/Setup!$B$17+INDEX('5N inverse'!$A$15:$Y$15,1,'5N mesh'!$B$7+1)*Setup!$B$22</f>
        <v>0</v>
      </c>
      <c r="R256" s="0" t="n">
        <f aca="false">SUMPRODUCT('5N inverse'!$A$16:$Y$16,'5N mesh'!$B$37:$Z$37,$E255:$AC255)+'5N inverse'!$A$16*$C256/Setup!$B$17+INDEX('5N inverse'!$A$16:$Y$16,1,'5N mesh'!$B$7+1)*Setup!$B$22</f>
        <v>0</v>
      </c>
      <c r="S256" s="0" t="n">
        <f aca="false">SUMPRODUCT('5N inverse'!$A$17:$Y$17,'5N mesh'!$B$37:$Z$37,$E255:$AC255)+'5N inverse'!$A$17*$C256/Setup!$B$17+INDEX('5N inverse'!$A$17:$Y$17,1,'5N mesh'!$B$7+1)*Setup!$B$22</f>
        <v>0</v>
      </c>
      <c r="T256" s="0" t="n">
        <f aca="false">SUMPRODUCT('5N inverse'!$A$18:$Y$18,'5N mesh'!$B$37:$Z$37,$E255:$AC255)+'5N inverse'!$A$18*$C256/Setup!$B$17+INDEX('5N inverse'!$A$18:$Y$18,1,'5N mesh'!$B$7+1)*Setup!$B$22</f>
        <v>0</v>
      </c>
      <c r="U256" s="0" t="n">
        <f aca="false">SUMPRODUCT('5N inverse'!$A$19:$Y$19,'5N mesh'!$B$37:$Z$37,$E255:$AC255)+'5N inverse'!$A$19*$C256/Setup!$B$17+INDEX('5N inverse'!$A$19:$Y$19,1,'5N mesh'!$B$7+1)*Setup!$B$22</f>
        <v>0</v>
      </c>
      <c r="V256" s="0" t="n">
        <f aca="false">SUMPRODUCT('5N inverse'!$A$20:$Y$20,'5N mesh'!$B$37:$Z$37,$E255:$AC255)+'5N inverse'!$A$20*$C256/Setup!$B$17+INDEX('5N inverse'!$A$20:$Y$20,1,'5N mesh'!$B$7+1)*Setup!$B$22</f>
        <v>0</v>
      </c>
      <c r="W256" s="0" t="n">
        <f aca="false">SUMPRODUCT('5N inverse'!$A$21:$Y$21,'5N mesh'!$B$37:$Z$37,$E255:$AC255)+'5N inverse'!$A$21*$C256/Setup!$B$17+INDEX('5N inverse'!$A$21:$Y$21,1,'5N mesh'!$B$7+1)*Setup!$B$22</f>
        <v>0</v>
      </c>
      <c r="X256" s="0" t="n">
        <f aca="false">SUMPRODUCT('5N inverse'!$A$22:$Y$22,'5N mesh'!$B$37:$Z$37,$E255:$AC255)+'5N inverse'!$A$22*$C256/Setup!$B$17+INDEX('5N inverse'!$A$22:$Y$22,1,'5N mesh'!$B$7+1)*Setup!$B$22</f>
        <v>0</v>
      </c>
      <c r="Y256" s="0" t="n">
        <f aca="false">SUMPRODUCT('5N inverse'!$A$23:$Y$23,'5N mesh'!$B$37:$Z$37,$E255:$AC255)+'5N inverse'!$A$23*$C256/Setup!$B$17+INDEX('5N inverse'!$A$23:$Y$23,1,'5N mesh'!$B$7+1)*Setup!$B$22</f>
        <v>0</v>
      </c>
      <c r="Z256" s="0" t="n">
        <f aca="false">SUMPRODUCT('5N inverse'!$A$24:$Y$24,'5N mesh'!$B$37:$Z$37,$E255:$AC255)+'5N inverse'!$A$24*$C256/Setup!$B$17+INDEX('5N inverse'!$A$24:$Y$24,1,'5N mesh'!$B$7+1)*Setup!$B$22</f>
        <v>0</v>
      </c>
      <c r="AA256" s="0" t="n">
        <f aca="false">SUMPRODUCT('5N inverse'!$A$25:$Y$25,'5N mesh'!$B$37:$Z$37,$E255:$AC255)+'5N inverse'!$A$25*$C256/Setup!$B$17+INDEX('5N inverse'!$A$25:$Y$25,1,'5N mesh'!$B$7+1)*Setup!$B$22</f>
        <v>0</v>
      </c>
      <c r="AB256" s="0" t="n">
        <f aca="false">SUMPRODUCT('5N inverse'!$A$26:$Y$26,'5N mesh'!$B$37:$Z$37,$E255:$AC255)+'5N inverse'!$A$26*$C256/Setup!$B$17+INDEX('5N inverse'!$A$26:$Y$26,1,'5N mesh'!$B$7+1)*Setup!$B$22</f>
        <v>0</v>
      </c>
      <c r="AC256" s="0" t="n">
        <f aca="false">SUMPRODUCT('5N inverse'!$A$27:$Y$27,'5N mesh'!$B$37:$Z$37,$E255:$AC255)+'5N inverse'!$A$27*$C256/Setup!$B$17+INDEX('5N inverse'!$A$27:$Y$27,1,'5N mesh'!$B$7+1)*Setup!$B$22</f>
        <v>0</v>
      </c>
    </row>
    <row r="257" customFormat="false" ht="15" hidden="false" customHeight="false" outlineLevel="0" collapsed="false">
      <c r="A257" s="0" t="n">
        <v>252</v>
      </c>
      <c r="B257" s="0" t="n">
        <f aca="false">A257*Setup!$B$11/3600</f>
        <v>21</v>
      </c>
      <c r="C257" s="0" t="n">
        <f aca="false">Setup!$B$7+Setup!$B$8*COS(2*PI()*(B257-Setup!$B$9)/24)</f>
        <v>25.0352761804101</v>
      </c>
      <c r="D257" s="0" t="n">
        <f aca="false">(C257-E257)/Setup!$B$17</f>
        <v>-2.59266651465711</v>
      </c>
      <c r="E257" s="0" t="n">
        <f aca="false">SUMPRODUCT('5N inverse'!$A$3:$Y$3,'5N mesh'!$B$37:$Z$37,$E256:$AC256)+'5N inverse'!$A$3*$C257/Setup!$B$17+INDEX('5N inverse'!$A$3:$Y$3,1,'5N mesh'!$B$7+1)*Setup!$B$22</f>
        <v>25.3723228273155</v>
      </c>
      <c r="F257" s="0" t="n">
        <f aca="false">SUMPRODUCT('5N inverse'!$A$4:$Y$4,'5N mesh'!$B$37:$Z$37,$E256:$AC256)+'5N inverse'!$A$4*$C257/Setup!$B$17+INDEX('5N inverse'!$A$4:$Y$4,1,'5N mesh'!$B$7+1)*Setup!$B$22</f>
        <v>23.6578502999251</v>
      </c>
      <c r="G257" s="0" t="n">
        <f aca="false">SUMPRODUCT('5N inverse'!$A$5:$Y$5,'5N mesh'!$B$37:$Z$37,$E256:$AC256)+'5N inverse'!$A$5*$C257/Setup!$B$17+INDEX('5N inverse'!$A$5:$Y$5,1,'5N mesh'!$B$7+1)*Setup!$B$22</f>
        <v>20.2289052451442</v>
      </c>
      <c r="H257" s="0" t="n">
        <f aca="false">SUMPRODUCT('5N inverse'!$A$6:$Y$6,'5N mesh'!$B$37:$Z$37,$E256:$AC256)+'5N inverse'!$A$6*$C257/Setup!$B$17+INDEX('5N inverse'!$A$6:$Y$6,1,'5N mesh'!$B$7+1)*Setup!$B$22</f>
        <v>16.7999601903634</v>
      </c>
      <c r="I257" s="0" t="n">
        <f aca="false">SUMPRODUCT('5N inverse'!$A$7:$Y$7,'5N mesh'!$B$37:$Z$37,$E256:$AC256)+'5N inverse'!$A$7*$C257/Setup!$B$17+INDEX('5N inverse'!$A$7:$Y$7,1,'5N mesh'!$B$7+1)*Setup!$B$22</f>
        <v>15.0854876629729</v>
      </c>
      <c r="J257" s="0" t="n">
        <f aca="false">SUMPRODUCT('5N inverse'!$A$8:$Y$8,'5N mesh'!$B$37:$Z$37,$E256:$AC256)+'5N inverse'!$A$8*$C257/Setup!$B$17+INDEX('5N inverse'!$A$8:$Y$8,1,'5N mesh'!$B$7+1)*Setup!$B$22</f>
        <v>0</v>
      </c>
      <c r="K257" s="0" t="n">
        <f aca="false">SUMPRODUCT('5N inverse'!$A$9:$Y$9,'5N mesh'!$B$37:$Z$37,$E256:$AC256)+'5N inverse'!$A$9*$C257/Setup!$B$17+INDEX('5N inverse'!$A$9:$Y$9,1,'5N mesh'!$B$7+1)*Setup!$B$22</f>
        <v>0</v>
      </c>
      <c r="L257" s="0" t="n">
        <f aca="false">SUMPRODUCT('5N inverse'!$A$10:$Y$10,'5N mesh'!$B$37:$Z$37,$E256:$AC256)+'5N inverse'!$A$10*$C257/Setup!$B$17+INDEX('5N inverse'!$A$10:$Y$10,1,'5N mesh'!$B$7+1)*Setup!$B$22</f>
        <v>0</v>
      </c>
      <c r="M257" s="0" t="n">
        <f aca="false">SUMPRODUCT('5N inverse'!$A$11:$Y$11,'5N mesh'!$B$37:$Z$37,$E256:$AC256)+'5N inverse'!$A$11*$C257/Setup!$B$17+INDEX('5N inverse'!$A$11:$Y$11,1,'5N mesh'!$B$7+1)*Setup!$B$22</f>
        <v>0</v>
      </c>
      <c r="N257" s="0" t="n">
        <f aca="false">SUMPRODUCT('5N inverse'!$A$12:$Y$12,'5N mesh'!$B$37:$Z$37,$E256:$AC256)+'5N inverse'!$A$12*$C257/Setup!$B$17+INDEX('5N inverse'!$A$12:$Y$12,1,'5N mesh'!$B$7+1)*Setup!$B$22</f>
        <v>0</v>
      </c>
      <c r="O257" s="0" t="n">
        <f aca="false">SUMPRODUCT('5N inverse'!$A$13:$Y$13,'5N mesh'!$B$37:$Z$37,$E256:$AC256)+'5N inverse'!$A$13*$C257/Setup!$B$17+INDEX('5N inverse'!$A$13:$Y$13,1,'5N mesh'!$B$7+1)*Setup!$B$22</f>
        <v>0</v>
      </c>
      <c r="P257" s="0" t="n">
        <f aca="false">SUMPRODUCT('5N inverse'!$A$14:$Y$14,'5N mesh'!$B$37:$Z$37,$E256:$AC256)+'5N inverse'!$A$14*$C257/Setup!$B$17+INDEX('5N inverse'!$A$14:$Y$14,1,'5N mesh'!$B$7+1)*Setup!$B$22</f>
        <v>0</v>
      </c>
      <c r="Q257" s="0" t="n">
        <f aca="false">SUMPRODUCT('5N inverse'!$A$15:$Y$15,'5N mesh'!$B$37:$Z$37,$E256:$AC256)+'5N inverse'!$A$15*$C257/Setup!$B$17+INDEX('5N inverse'!$A$15:$Y$15,1,'5N mesh'!$B$7+1)*Setup!$B$22</f>
        <v>0</v>
      </c>
      <c r="R257" s="0" t="n">
        <f aca="false">SUMPRODUCT('5N inverse'!$A$16:$Y$16,'5N mesh'!$B$37:$Z$37,$E256:$AC256)+'5N inverse'!$A$16*$C257/Setup!$B$17+INDEX('5N inverse'!$A$16:$Y$16,1,'5N mesh'!$B$7+1)*Setup!$B$22</f>
        <v>0</v>
      </c>
      <c r="S257" s="0" t="n">
        <f aca="false">SUMPRODUCT('5N inverse'!$A$17:$Y$17,'5N mesh'!$B$37:$Z$37,$E256:$AC256)+'5N inverse'!$A$17*$C257/Setup!$B$17+INDEX('5N inverse'!$A$17:$Y$17,1,'5N mesh'!$B$7+1)*Setup!$B$22</f>
        <v>0</v>
      </c>
      <c r="T257" s="0" t="n">
        <f aca="false">SUMPRODUCT('5N inverse'!$A$18:$Y$18,'5N mesh'!$B$37:$Z$37,$E256:$AC256)+'5N inverse'!$A$18*$C257/Setup!$B$17+INDEX('5N inverse'!$A$18:$Y$18,1,'5N mesh'!$B$7+1)*Setup!$B$22</f>
        <v>0</v>
      </c>
      <c r="U257" s="0" t="n">
        <f aca="false">SUMPRODUCT('5N inverse'!$A$19:$Y$19,'5N mesh'!$B$37:$Z$37,$E256:$AC256)+'5N inverse'!$A$19*$C257/Setup!$B$17+INDEX('5N inverse'!$A$19:$Y$19,1,'5N mesh'!$B$7+1)*Setup!$B$22</f>
        <v>0</v>
      </c>
      <c r="V257" s="0" t="n">
        <f aca="false">SUMPRODUCT('5N inverse'!$A$20:$Y$20,'5N mesh'!$B$37:$Z$37,$E256:$AC256)+'5N inverse'!$A$20*$C257/Setup!$B$17+INDEX('5N inverse'!$A$20:$Y$20,1,'5N mesh'!$B$7+1)*Setup!$B$22</f>
        <v>0</v>
      </c>
      <c r="W257" s="0" t="n">
        <f aca="false">SUMPRODUCT('5N inverse'!$A$21:$Y$21,'5N mesh'!$B$37:$Z$37,$E256:$AC256)+'5N inverse'!$A$21*$C257/Setup!$B$17+INDEX('5N inverse'!$A$21:$Y$21,1,'5N mesh'!$B$7+1)*Setup!$B$22</f>
        <v>0</v>
      </c>
      <c r="X257" s="0" t="n">
        <f aca="false">SUMPRODUCT('5N inverse'!$A$22:$Y$22,'5N mesh'!$B$37:$Z$37,$E256:$AC256)+'5N inverse'!$A$22*$C257/Setup!$B$17+INDEX('5N inverse'!$A$22:$Y$22,1,'5N mesh'!$B$7+1)*Setup!$B$22</f>
        <v>0</v>
      </c>
      <c r="Y257" s="0" t="n">
        <f aca="false">SUMPRODUCT('5N inverse'!$A$23:$Y$23,'5N mesh'!$B$37:$Z$37,$E256:$AC256)+'5N inverse'!$A$23*$C257/Setup!$B$17+INDEX('5N inverse'!$A$23:$Y$23,1,'5N mesh'!$B$7+1)*Setup!$B$22</f>
        <v>0</v>
      </c>
      <c r="Z257" s="0" t="n">
        <f aca="false">SUMPRODUCT('5N inverse'!$A$24:$Y$24,'5N mesh'!$B$37:$Z$37,$E256:$AC256)+'5N inverse'!$A$24*$C257/Setup!$B$17+INDEX('5N inverse'!$A$24:$Y$24,1,'5N mesh'!$B$7+1)*Setup!$B$22</f>
        <v>0</v>
      </c>
      <c r="AA257" s="0" t="n">
        <f aca="false">SUMPRODUCT('5N inverse'!$A$25:$Y$25,'5N mesh'!$B$37:$Z$37,$E256:$AC256)+'5N inverse'!$A$25*$C257/Setup!$B$17+INDEX('5N inverse'!$A$25:$Y$25,1,'5N mesh'!$B$7+1)*Setup!$B$22</f>
        <v>0</v>
      </c>
      <c r="AB257" s="0" t="n">
        <f aca="false">SUMPRODUCT('5N inverse'!$A$26:$Y$26,'5N mesh'!$B$37:$Z$37,$E256:$AC256)+'5N inverse'!$A$26*$C257/Setup!$B$17+INDEX('5N inverse'!$A$26:$Y$26,1,'5N mesh'!$B$7+1)*Setup!$B$22</f>
        <v>0</v>
      </c>
      <c r="AC257" s="0" t="n">
        <f aca="false">SUMPRODUCT('5N inverse'!$A$27:$Y$27,'5N mesh'!$B$37:$Z$37,$E256:$AC256)+'5N inverse'!$A$27*$C257/Setup!$B$17+INDEX('5N inverse'!$A$27:$Y$27,1,'5N mesh'!$B$7+1)*Setup!$B$22</f>
        <v>0</v>
      </c>
    </row>
    <row r="258" customFormat="false" ht="15" hidden="false" customHeight="false" outlineLevel="0" collapsed="false">
      <c r="A258" s="0" t="n">
        <v>253</v>
      </c>
      <c r="B258" s="0" t="n">
        <f aca="false">A258*Setup!$B$11/3600</f>
        <v>21.0833333333333</v>
      </c>
      <c r="C258" s="0" t="n">
        <f aca="false">Setup!$B$7+Setup!$B$8*COS(2*PI()*(B258-Setup!$B$9)/24)</f>
        <v>24.9507435693047</v>
      </c>
      <c r="D258" s="0" t="n">
        <f aca="false">(C258-E258)/Setup!$B$17</f>
        <v>-3.17246175548942</v>
      </c>
      <c r="E258" s="0" t="n">
        <f aca="false">SUMPRODUCT('5N inverse'!$A$3:$Y$3,'5N mesh'!$B$37:$Z$37,$E257:$AC257)+'5N inverse'!$A$3*$C258/Setup!$B$17+INDEX('5N inverse'!$A$3:$Y$3,1,'5N mesh'!$B$7+1)*Setup!$B$22</f>
        <v>25.3631635975183</v>
      </c>
      <c r="F258" s="0" t="n">
        <f aca="false">SUMPRODUCT('5N inverse'!$A$4:$Y$4,'5N mesh'!$B$37:$Z$37,$E257:$AC257)+'5N inverse'!$A$4*$C258/Setup!$B$17+INDEX('5N inverse'!$A$4:$Y$4,1,'5N mesh'!$B$7+1)*Setup!$B$22</f>
        <v>23.6502354137828</v>
      </c>
      <c r="G258" s="0" t="n">
        <f aca="false">SUMPRODUCT('5N inverse'!$A$5:$Y$5,'5N mesh'!$B$37:$Z$37,$E257:$AC257)+'5N inverse'!$A$5*$C258/Setup!$B$17+INDEX('5N inverse'!$A$5:$Y$5,1,'5N mesh'!$B$7+1)*Setup!$B$22</f>
        <v>20.2243790463117</v>
      </c>
      <c r="H258" s="0" t="n">
        <f aca="false">SUMPRODUCT('5N inverse'!$A$6:$Y$6,'5N mesh'!$B$37:$Z$37,$E257:$AC257)+'5N inverse'!$A$6*$C258/Setup!$B$17+INDEX('5N inverse'!$A$6:$Y$6,1,'5N mesh'!$B$7+1)*Setup!$B$22</f>
        <v>16.7985226788406</v>
      </c>
      <c r="I258" s="0" t="n">
        <f aca="false">SUMPRODUCT('5N inverse'!$A$7:$Y$7,'5N mesh'!$B$37:$Z$37,$E257:$AC257)+'5N inverse'!$A$7*$C258/Setup!$B$17+INDEX('5N inverse'!$A$7:$Y$7,1,'5N mesh'!$B$7+1)*Setup!$B$22</f>
        <v>15.085594495105</v>
      </c>
      <c r="J258" s="0" t="n">
        <f aca="false">SUMPRODUCT('5N inverse'!$A$8:$Y$8,'5N mesh'!$B$37:$Z$37,$E257:$AC257)+'5N inverse'!$A$8*$C258/Setup!$B$17+INDEX('5N inverse'!$A$8:$Y$8,1,'5N mesh'!$B$7+1)*Setup!$B$22</f>
        <v>0</v>
      </c>
      <c r="K258" s="0" t="n">
        <f aca="false">SUMPRODUCT('5N inverse'!$A$9:$Y$9,'5N mesh'!$B$37:$Z$37,$E257:$AC257)+'5N inverse'!$A$9*$C258/Setup!$B$17+INDEX('5N inverse'!$A$9:$Y$9,1,'5N mesh'!$B$7+1)*Setup!$B$22</f>
        <v>0</v>
      </c>
      <c r="L258" s="0" t="n">
        <f aca="false">SUMPRODUCT('5N inverse'!$A$10:$Y$10,'5N mesh'!$B$37:$Z$37,$E257:$AC257)+'5N inverse'!$A$10*$C258/Setup!$B$17+INDEX('5N inverse'!$A$10:$Y$10,1,'5N mesh'!$B$7+1)*Setup!$B$22</f>
        <v>0</v>
      </c>
      <c r="M258" s="0" t="n">
        <f aca="false">SUMPRODUCT('5N inverse'!$A$11:$Y$11,'5N mesh'!$B$37:$Z$37,$E257:$AC257)+'5N inverse'!$A$11*$C258/Setup!$B$17+INDEX('5N inverse'!$A$11:$Y$11,1,'5N mesh'!$B$7+1)*Setup!$B$22</f>
        <v>0</v>
      </c>
      <c r="N258" s="0" t="n">
        <f aca="false">SUMPRODUCT('5N inverse'!$A$12:$Y$12,'5N mesh'!$B$37:$Z$37,$E257:$AC257)+'5N inverse'!$A$12*$C258/Setup!$B$17+INDEX('5N inverse'!$A$12:$Y$12,1,'5N mesh'!$B$7+1)*Setup!$B$22</f>
        <v>0</v>
      </c>
      <c r="O258" s="0" t="n">
        <f aca="false">SUMPRODUCT('5N inverse'!$A$13:$Y$13,'5N mesh'!$B$37:$Z$37,$E257:$AC257)+'5N inverse'!$A$13*$C258/Setup!$B$17+INDEX('5N inverse'!$A$13:$Y$13,1,'5N mesh'!$B$7+1)*Setup!$B$22</f>
        <v>0</v>
      </c>
      <c r="P258" s="0" t="n">
        <f aca="false">SUMPRODUCT('5N inverse'!$A$14:$Y$14,'5N mesh'!$B$37:$Z$37,$E257:$AC257)+'5N inverse'!$A$14*$C258/Setup!$B$17+INDEX('5N inverse'!$A$14:$Y$14,1,'5N mesh'!$B$7+1)*Setup!$B$22</f>
        <v>0</v>
      </c>
      <c r="Q258" s="0" t="n">
        <f aca="false">SUMPRODUCT('5N inverse'!$A$15:$Y$15,'5N mesh'!$B$37:$Z$37,$E257:$AC257)+'5N inverse'!$A$15*$C258/Setup!$B$17+INDEX('5N inverse'!$A$15:$Y$15,1,'5N mesh'!$B$7+1)*Setup!$B$22</f>
        <v>0</v>
      </c>
      <c r="R258" s="0" t="n">
        <f aca="false">SUMPRODUCT('5N inverse'!$A$16:$Y$16,'5N mesh'!$B$37:$Z$37,$E257:$AC257)+'5N inverse'!$A$16*$C258/Setup!$B$17+INDEX('5N inverse'!$A$16:$Y$16,1,'5N mesh'!$B$7+1)*Setup!$B$22</f>
        <v>0</v>
      </c>
      <c r="S258" s="0" t="n">
        <f aca="false">SUMPRODUCT('5N inverse'!$A$17:$Y$17,'5N mesh'!$B$37:$Z$37,$E257:$AC257)+'5N inverse'!$A$17*$C258/Setup!$B$17+INDEX('5N inverse'!$A$17:$Y$17,1,'5N mesh'!$B$7+1)*Setup!$B$22</f>
        <v>0</v>
      </c>
      <c r="T258" s="0" t="n">
        <f aca="false">SUMPRODUCT('5N inverse'!$A$18:$Y$18,'5N mesh'!$B$37:$Z$37,$E257:$AC257)+'5N inverse'!$A$18*$C258/Setup!$B$17+INDEX('5N inverse'!$A$18:$Y$18,1,'5N mesh'!$B$7+1)*Setup!$B$22</f>
        <v>0</v>
      </c>
      <c r="U258" s="0" t="n">
        <f aca="false">SUMPRODUCT('5N inverse'!$A$19:$Y$19,'5N mesh'!$B$37:$Z$37,$E257:$AC257)+'5N inverse'!$A$19*$C258/Setup!$B$17+INDEX('5N inverse'!$A$19:$Y$19,1,'5N mesh'!$B$7+1)*Setup!$B$22</f>
        <v>0</v>
      </c>
      <c r="V258" s="0" t="n">
        <f aca="false">SUMPRODUCT('5N inverse'!$A$20:$Y$20,'5N mesh'!$B$37:$Z$37,$E257:$AC257)+'5N inverse'!$A$20*$C258/Setup!$B$17+INDEX('5N inverse'!$A$20:$Y$20,1,'5N mesh'!$B$7+1)*Setup!$B$22</f>
        <v>0</v>
      </c>
      <c r="W258" s="0" t="n">
        <f aca="false">SUMPRODUCT('5N inverse'!$A$21:$Y$21,'5N mesh'!$B$37:$Z$37,$E257:$AC257)+'5N inverse'!$A$21*$C258/Setup!$B$17+INDEX('5N inverse'!$A$21:$Y$21,1,'5N mesh'!$B$7+1)*Setup!$B$22</f>
        <v>0</v>
      </c>
      <c r="X258" s="0" t="n">
        <f aca="false">SUMPRODUCT('5N inverse'!$A$22:$Y$22,'5N mesh'!$B$37:$Z$37,$E257:$AC257)+'5N inverse'!$A$22*$C258/Setup!$B$17+INDEX('5N inverse'!$A$22:$Y$22,1,'5N mesh'!$B$7+1)*Setup!$B$22</f>
        <v>0</v>
      </c>
      <c r="Y258" s="0" t="n">
        <f aca="false">SUMPRODUCT('5N inverse'!$A$23:$Y$23,'5N mesh'!$B$37:$Z$37,$E257:$AC257)+'5N inverse'!$A$23*$C258/Setup!$B$17+INDEX('5N inverse'!$A$23:$Y$23,1,'5N mesh'!$B$7+1)*Setup!$B$22</f>
        <v>0</v>
      </c>
      <c r="Z258" s="0" t="n">
        <f aca="false">SUMPRODUCT('5N inverse'!$A$24:$Y$24,'5N mesh'!$B$37:$Z$37,$E257:$AC257)+'5N inverse'!$A$24*$C258/Setup!$B$17+INDEX('5N inverse'!$A$24:$Y$24,1,'5N mesh'!$B$7+1)*Setup!$B$22</f>
        <v>0</v>
      </c>
      <c r="AA258" s="0" t="n">
        <f aca="false">SUMPRODUCT('5N inverse'!$A$25:$Y$25,'5N mesh'!$B$37:$Z$37,$E257:$AC257)+'5N inverse'!$A$25*$C258/Setup!$B$17+INDEX('5N inverse'!$A$25:$Y$25,1,'5N mesh'!$B$7+1)*Setup!$B$22</f>
        <v>0</v>
      </c>
      <c r="AB258" s="0" t="n">
        <f aca="false">SUMPRODUCT('5N inverse'!$A$26:$Y$26,'5N mesh'!$B$37:$Z$37,$E257:$AC257)+'5N inverse'!$A$26*$C258/Setup!$B$17+INDEX('5N inverse'!$A$26:$Y$26,1,'5N mesh'!$B$7+1)*Setup!$B$22</f>
        <v>0</v>
      </c>
      <c r="AC258" s="0" t="n">
        <f aca="false">SUMPRODUCT('5N inverse'!$A$27:$Y$27,'5N mesh'!$B$37:$Z$37,$E257:$AC257)+'5N inverse'!$A$27*$C258/Setup!$B$17+INDEX('5N inverse'!$A$27:$Y$27,1,'5N mesh'!$B$7+1)*Setup!$B$22</f>
        <v>0</v>
      </c>
    </row>
    <row r="259" customFormat="false" ht="15" hidden="false" customHeight="false" outlineLevel="0" collapsed="false">
      <c r="A259" s="0" t="n">
        <v>254</v>
      </c>
      <c r="B259" s="0" t="n">
        <f aca="false">A259*Setup!$B$11/3600</f>
        <v>21.1666666666667</v>
      </c>
      <c r="C259" s="0" t="n">
        <f aca="false">Setup!$B$7+Setup!$B$8*COS(2*PI()*(B259-Setup!$B$9)/24)</f>
        <v>24.8657584557524</v>
      </c>
      <c r="D259" s="0" t="n">
        <f aca="false">(C259-E259)/Setup!$B$17</f>
        <v>-3.7482195171054</v>
      </c>
      <c r="E259" s="0" t="n">
        <f aca="false">SUMPRODUCT('5N inverse'!$A$3:$Y$3,'5N mesh'!$B$37:$Z$37,$E258:$AC258)+'5N inverse'!$A$3*$C259/Setup!$B$17+INDEX('5N inverse'!$A$3:$Y$3,1,'5N mesh'!$B$7+1)*Setup!$B$22</f>
        <v>25.3530269929761</v>
      </c>
      <c r="F259" s="0" t="n">
        <f aca="false">SUMPRODUCT('5N inverse'!$A$4:$Y$4,'5N mesh'!$B$37:$Z$37,$E258:$AC258)+'5N inverse'!$A$4*$C259/Setup!$B$17+INDEX('5N inverse'!$A$4:$Y$4,1,'5N mesh'!$B$7+1)*Setup!$B$22</f>
        <v>23.641804723632</v>
      </c>
      <c r="G259" s="0" t="n">
        <f aca="false">SUMPRODUCT('5N inverse'!$A$5:$Y$5,'5N mesh'!$B$37:$Z$37,$E258:$AC258)+'5N inverse'!$A$5*$C259/Setup!$B$17+INDEX('5N inverse'!$A$5:$Y$5,1,'5N mesh'!$B$7+1)*Setup!$B$22</f>
        <v>20.2193601849437</v>
      </c>
      <c r="H259" s="0" t="n">
        <f aca="false">SUMPRODUCT('5N inverse'!$A$6:$Y$6,'5N mesh'!$B$37:$Z$37,$E258:$AC258)+'5N inverse'!$A$6*$C259/Setup!$B$17+INDEX('5N inverse'!$A$6:$Y$6,1,'5N mesh'!$B$7+1)*Setup!$B$22</f>
        <v>16.7969156462554</v>
      </c>
      <c r="I259" s="0" t="n">
        <f aca="false">SUMPRODUCT('5N inverse'!$A$7:$Y$7,'5N mesh'!$B$37:$Z$37,$E258:$AC258)+'5N inverse'!$A$7*$C259/Setup!$B$17+INDEX('5N inverse'!$A$7:$Y$7,1,'5N mesh'!$B$7+1)*Setup!$B$22</f>
        <v>15.0856933769113</v>
      </c>
      <c r="J259" s="0" t="n">
        <f aca="false">SUMPRODUCT('5N inverse'!$A$8:$Y$8,'5N mesh'!$B$37:$Z$37,$E258:$AC258)+'5N inverse'!$A$8*$C259/Setup!$B$17+INDEX('5N inverse'!$A$8:$Y$8,1,'5N mesh'!$B$7+1)*Setup!$B$22</f>
        <v>0</v>
      </c>
      <c r="K259" s="0" t="n">
        <f aca="false">SUMPRODUCT('5N inverse'!$A$9:$Y$9,'5N mesh'!$B$37:$Z$37,$E258:$AC258)+'5N inverse'!$A$9*$C259/Setup!$B$17+INDEX('5N inverse'!$A$9:$Y$9,1,'5N mesh'!$B$7+1)*Setup!$B$22</f>
        <v>0</v>
      </c>
      <c r="L259" s="0" t="n">
        <f aca="false">SUMPRODUCT('5N inverse'!$A$10:$Y$10,'5N mesh'!$B$37:$Z$37,$E258:$AC258)+'5N inverse'!$A$10*$C259/Setup!$B$17+INDEX('5N inverse'!$A$10:$Y$10,1,'5N mesh'!$B$7+1)*Setup!$B$22</f>
        <v>0</v>
      </c>
      <c r="M259" s="0" t="n">
        <f aca="false">SUMPRODUCT('5N inverse'!$A$11:$Y$11,'5N mesh'!$B$37:$Z$37,$E258:$AC258)+'5N inverse'!$A$11*$C259/Setup!$B$17+INDEX('5N inverse'!$A$11:$Y$11,1,'5N mesh'!$B$7+1)*Setup!$B$22</f>
        <v>0</v>
      </c>
      <c r="N259" s="0" t="n">
        <f aca="false">SUMPRODUCT('5N inverse'!$A$12:$Y$12,'5N mesh'!$B$37:$Z$37,$E258:$AC258)+'5N inverse'!$A$12*$C259/Setup!$B$17+INDEX('5N inverse'!$A$12:$Y$12,1,'5N mesh'!$B$7+1)*Setup!$B$22</f>
        <v>0</v>
      </c>
      <c r="O259" s="0" t="n">
        <f aca="false">SUMPRODUCT('5N inverse'!$A$13:$Y$13,'5N mesh'!$B$37:$Z$37,$E258:$AC258)+'5N inverse'!$A$13*$C259/Setup!$B$17+INDEX('5N inverse'!$A$13:$Y$13,1,'5N mesh'!$B$7+1)*Setup!$B$22</f>
        <v>0</v>
      </c>
      <c r="P259" s="0" t="n">
        <f aca="false">SUMPRODUCT('5N inverse'!$A$14:$Y$14,'5N mesh'!$B$37:$Z$37,$E258:$AC258)+'5N inverse'!$A$14*$C259/Setup!$B$17+INDEX('5N inverse'!$A$14:$Y$14,1,'5N mesh'!$B$7+1)*Setup!$B$22</f>
        <v>0</v>
      </c>
      <c r="Q259" s="0" t="n">
        <f aca="false">SUMPRODUCT('5N inverse'!$A$15:$Y$15,'5N mesh'!$B$37:$Z$37,$E258:$AC258)+'5N inverse'!$A$15*$C259/Setup!$B$17+INDEX('5N inverse'!$A$15:$Y$15,1,'5N mesh'!$B$7+1)*Setup!$B$22</f>
        <v>0</v>
      </c>
      <c r="R259" s="0" t="n">
        <f aca="false">SUMPRODUCT('5N inverse'!$A$16:$Y$16,'5N mesh'!$B$37:$Z$37,$E258:$AC258)+'5N inverse'!$A$16*$C259/Setup!$B$17+INDEX('5N inverse'!$A$16:$Y$16,1,'5N mesh'!$B$7+1)*Setup!$B$22</f>
        <v>0</v>
      </c>
      <c r="S259" s="0" t="n">
        <f aca="false">SUMPRODUCT('5N inverse'!$A$17:$Y$17,'5N mesh'!$B$37:$Z$37,$E258:$AC258)+'5N inverse'!$A$17*$C259/Setup!$B$17+INDEX('5N inverse'!$A$17:$Y$17,1,'5N mesh'!$B$7+1)*Setup!$B$22</f>
        <v>0</v>
      </c>
      <c r="T259" s="0" t="n">
        <f aca="false">SUMPRODUCT('5N inverse'!$A$18:$Y$18,'5N mesh'!$B$37:$Z$37,$E258:$AC258)+'5N inverse'!$A$18*$C259/Setup!$B$17+INDEX('5N inverse'!$A$18:$Y$18,1,'5N mesh'!$B$7+1)*Setup!$B$22</f>
        <v>0</v>
      </c>
      <c r="U259" s="0" t="n">
        <f aca="false">SUMPRODUCT('5N inverse'!$A$19:$Y$19,'5N mesh'!$B$37:$Z$37,$E258:$AC258)+'5N inverse'!$A$19*$C259/Setup!$B$17+INDEX('5N inverse'!$A$19:$Y$19,1,'5N mesh'!$B$7+1)*Setup!$B$22</f>
        <v>0</v>
      </c>
      <c r="V259" s="0" t="n">
        <f aca="false">SUMPRODUCT('5N inverse'!$A$20:$Y$20,'5N mesh'!$B$37:$Z$37,$E258:$AC258)+'5N inverse'!$A$20*$C259/Setup!$B$17+INDEX('5N inverse'!$A$20:$Y$20,1,'5N mesh'!$B$7+1)*Setup!$B$22</f>
        <v>0</v>
      </c>
      <c r="W259" s="0" t="n">
        <f aca="false">SUMPRODUCT('5N inverse'!$A$21:$Y$21,'5N mesh'!$B$37:$Z$37,$E258:$AC258)+'5N inverse'!$A$21*$C259/Setup!$B$17+INDEX('5N inverse'!$A$21:$Y$21,1,'5N mesh'!$B$7+1)*Setup!$B$22</f>
        <v>0</v>
      </c>
      <c r="X259" s="0" t="n">
        <f aca="false">SUMPRODUCT('5N inverse'!$A$22:$Y$22,'5N mesh'!$B$37:$Z$37,$E258:$AC258)+'5N inverse'!$A$22*$C259/Setup!$B$17+INDEX('5N inverse'!$A$22:$Y$22,1,'5N mesh'!$B$7+1)*Setup!$B$22</f>
        <v>0</v>
      </c>
      <c r="Y259" s="0" t="n">
        <f aca="false">SUMPRODUCT('5N inverse'!$A$23:$Y$23,'5N mesh'!$B$37:$Z$37,$E258:$AC258)+'5N inverse'!$A$23*$C259/Setup!$B$17+INDEX('5N inverse'!$A$23:$Y$23,1,'5N mesh'!$B$7+1)*Setup!$B$22</f>
        <v>0</v>
      </c>
      <c r="Z259" s="0" t="n">
        <f aca="false">SUMPRODUCT('5N inverse'!$A$24:$Y$24,'5N mesh'!$B$37:$Z$37,$E258:$AC258)+'5N inverse'!$A$24*$C259/Setup!$B$17+INDEX('5N inverse'!$A$24:$Y$24,1,'5N mesh'!$B$7+1)*Setup!$B$22</f>
        <v>0</v>
      </c>
      <c r="AA259" s="0" t="n">
        <f aca="false">SUMPRODUCT('5N inverse'!$A$25:$Y$25,'5N mesh'!$B$37:$Z$37,$E258:$AC258)+'5N inverse'!$A$25*$C259/Setup!$B$17+INDEX('5N inverse'!$A$25:$Y$25,1,'5N mesh'!$B$7+1)*Setup!$B$22</f>
        <v>0</v>
      </c>
      <c r="AB259" s="0" t="n">
        <f aca="false">SUMPRODUCT('5N inverse'!$A$26:$Y$26,'5N mesh'!$B$37:$Z$37,$E258:$AC258)+'5N inverse'!$A$26*$C259/Setup!$B$17+INDEX('5N inverse'!$A$26:$Y$26,1,'5N mesh'!$B$7+1)*Setup!$B$22</f>
        <v>0</v>
      </c>
      <c r="AC259" s="0" t="n">
        <f aca="false">SUMPRODUCT('5N inverse'!$A$27:$Y$27,'5N mesh'!$B$37:$Z$37,$E258:$AC258)+'5N inverse'!$A$27*$C259/Setup!$B$17+INDEX('5N inverse'!$A$27:$Y$27,1,'5N mesh'!$B$7+1)*Setup!$B$22</f>
        <v>0</v>
      </c>
    </row>
    <row r="260" customFormat="false" ht="15" hidden="false" customHeight="false" outlineLevel="0" collapsed="false">
      <c r="A260" s="0" t="n">
        <v>255</v>
      </c>
      <c r="B260" s="0" t="n">
        <f aca="false">A260*Setup!$B$11/3600</f>
        <v>21.25</v>
      </c>
      <c r="C260" s="0" t="n">
        <f aca="false">Setup!$B$7+Setup!$B$8*COS(2*PI()*(B260-Setup!$B$9)/24)</f>
        <v>24.7803612880645</v>
      </c>
      <c r="D260" s="0" t="n">
        <f aca="false">(C260-E260)/Setup!$B$17</f>
        <v>-4.31968758948863</v>
      </c>
      <c r="E260" s="0" t="n">
        <f aca="false">SUMPRODUCT('5N inverse'!$A$3:$Y$3,'5N mesh'!$B$37:$Z$37,$E259:$AC259)+'5N inverse'!$A$3*$C260/Setup!$B$17+INDEX('5N inverse'!$A$3:$Y$3,1,'5N mesh'!$B$7+1)*Setup!$B$22</f>
        <v>25.341920674698</v>
      </c>
      <c r="F260" s="0" t="n">
        <f aca="false">SUMPRODUCT('5N inverse'!$A$4:$Y$4,'5N mesh'!$B$37:$Z$37,$E259:$AC259)+'5N inverse'!$A$4*$C260/Setup!$B$17+INDEX('5N inverse'!$A$4:$Y$4,1,'5N mesh'!$B$7+1)*Setup!$B$22</f>
        <v>23.6325646116443</v>
      </c>
      <c r="G260" s="0" t="n">
        <f aca="false">SUMPRODUCT('5N inverse'!$A$5:$Y$5,'5N mesh'!$B$37:$Z$37,$E259:$AC259)+'5N inverse'!$A$5*$C260/Setup!$B$17+INDEX('5N inverse'!$A$5:$Y$5,1,'5N mesh'!$B$7+1)*Setup!$B$22</f>
        <v>20.2138524855368</v>
      </c>
      <c r="H260" s="0" t="n">
        <f aca="false">SUMPRODUCT('5N inverse'!$A$6:$Y$6,'5N mesh'!$B$37:$Z$37,$E259:$AC259)+'5N inverse'!$A$6*$C260/Setup!$B$17+INDEX('5N inverse'!$A$6:$Y$6,1,'5N mesh'!$B$7+1)*Setup!$B$22</f>
        <v>16.7951403594293</v>
      </c>
      <c r="I260" s="0" t="n">
        <f aca="false">SUMPRODUCT('5N inverse'!$A$7:$Y$7,'5N mesh'!$B$37:$Z$37,$E259:$AC259)+'5N inverse'!$A$7*$C260/Setup!$B$17+INDEX('5N inverse'!$A$7:$Y$7,1,'5N mesh'!$B$7+1)*Setup!$B$22</f>
        <v>15.0857842963756</v>
      </c>
      <c r="J260" s="0" t="n">
        <f aca="false">SUMPRODUCT('5N inverse'!$A$8:$Y$8,'5N mesh'!$B$37:$Z$37,$E259:$AC259)+'5N inverse'!$A$8*$C260/Setup!$B$17+INDEX('5N inverse'!$A$8:$Y$8,1,'5N mesh'!$B$7+1)*Setup!$B$22</f>
        <v>0</v>
      </c>
      <c r="K260" s="0" t="n">
        <f aca="false">SUMPRODUCT('5N inverse'!$A$9:$Y$9,'5N mesh'!$B$37:$Z$37,$E259:$AC259)+'5N inverse'!$A$9*$C260/Setup!$B$17+INDEX('5N inverse'!$A$9:$Y$9,1,'5N mesh'!$B$7+1)*Setup!$B$22</f>
        <v>0</v>
      </c>
      <c r="L260" s="0" t="n">
        <f aca="false">SUMPRODUCT('5N inverse'!$A$10:$Y$10,'5N mesh'!$B$37:$Z$37,$E259:$AC259)+'5N inverse'!$A$10*$C260/Setup!$B$17+INDEX('5N inverse'!$A$10:$Y$10,1,'5N mesh'!$B$7+1)*Setup!$B$22</f>
        <v>0</v>
      </c>
      <c r="M260" s="0" t="n">
        <f aca="false">SUMPRODUCT('5N inverse'!$A$11:$Y$11,'5N mesh'!$B$37:$Z$37,$E259:$AC259)+'5N inverse'!$A$11*$C260/Setup!$B$17+INDEX('5N inverse'!$A$11:$Y$11,1,'5N mesh'!$B$7+1)*Setup!$B$22</f>
        <v>0</v>
      </c>
      <c r="N260" s="0" t="n">
        <f aca="false">SUMPRODUCT('5N inverse'!$A$12:$Y$12,'5N mesh'!$B$37:$Z$37,$E259:$AC259)+'5N inverse'!$A$12*$C260/Setup!$B$17+INDEX('5N inverse'!$A$12:$Y$12,1,'5N mesh'!$B$7+1)*Setup!$B$22</f>
        <v>0</v>
      </c>
      <c r="O260" s="0" t="n">
        <f aca="false">SUMPRODUCT('5N inverse'!$A$13:$Y$13,'5N mesh'!$B$37:$Z$37,$E259:$AC259)+'5N inverse'!$A$13*$C260/Setup!$B$17+INDEX('5N inverse'!$A$13:$Y$13,1,'5N mesh'!$B$7+1)*Setup!$B$22</f>
        <v>0</v>
      </c>
      <c r="P260" s="0" t="n">
        <f aca="false">SUMPRODUCT('5N inverse'!$A$14:$Y$14,'5N mesh'!$B$37:$Z$37,$E259:$AC259)+'5N inverse'!$A$14*$C260/Setup!$B$17+INDEX('5N inverse'!$A$14:$Y$14,1,'5N mesh'!$B$7+1)*Setup!$B$22</f>
        <v>0</v>
      </c>
      <c r="Q260" s="0" t="n">
        <f aca="false">SUMPRODUCT('5N inverse'!$A$15:$Y$15,'5N mesh'!$B$37:$Z$37,$E259:$AC259)+'5N inverse'!$A$15*$C260/Setup!$B$17+INDEX('5N inverse'!$A$15:$Y$15,1,'5N mesh'!$B$7+1)*Setup!$B$22</f>
        <v>0</v>
      </c>
      <c r="R260" s="0" t="n">
        <f aca="false">SUMPRODUCT('5N inverse'!$A$16:$Y$16,'5N mesh'!$B$37:$Z$37,$E259:$AC259)+'5N inverse'!$A$16*$C260/Setup!$B$17+INDEX('5N inverse'!$A$16:$Y$16,1,'5N mesh'!$B$7+1)*Setup!$B$22</f>
        <v>0</v>
      </c>
      <c r="S260" s="0" t="n">
        <f aca="false">SUMPRODUCT('5N inverse'!$A$17:$Y$17,'5N mesh'!$B$37:$Z$37,$E259:$AC259)+'5N inverse'!$A$17*$C260/Setup!$B$17+INDEX('5N inverse'!$A$17:$Y$17,1,'5N mesh'!$B$7+1)*Setup!$B$22</f>
        <v>0</v>
      </c>
      <c r="T260" s="0" t="n">
        <f aca="false">SUMPRODUCT('5N inverse'!$A$18:$Y$18,'5N mesh'!$B$37:$Z$37,$E259:$AC259)+'5N inverse'!$A$18*$C260/Setup!$B$17+INDEX('5N inverse'!$A$18:$Y$18,1,'5N mesh'!$B$7+1)*Setup!$B$22</f>
        <v>0</v>
      </c>
      <c r="U260" s="0" t="n">
        <f aca="false">SUMPRODUCT('5N inverse'!$A$19:$Y$19,'5N mesh'!$B$37:$Z$37,$E259:$AC259)+'5N inverse'!$A$19*$C260/Setup!$B$17+INDEX('5N inverse'!$A$19:$Y$19,1,'5N mesh'!$B$7+1)*Setup!$B$22</f>
        <v>0</v>
      </c>
      <c r="V260" s="0" t="n">
        <f aca="false">SUMPRODUCT('5N inverse'!$A$20:$Y$20,'5N mesh'!$B$37:$Z$37,$E259:$AC259)+'5N inverse'!$A$20*$C260/Setup!$B$17+INDEX('5N inverse'!$A$20:$Y$20,1,'5N mesh'!$B$7+1)*Setup!$B$22</f>
        <v>0</v>
      </c>
      <c r="W260" s="0" t="n">
        <f aca="false">SUMPRODUCT('5N inverse'!$A$21:$Y$21,'5N mesh'!$B$37:$Z$37,$E259:$AC259)+'5N inverse'!$A$21*$C260/Setup!$B$17+INDEX('5N inverse'!$A$21:$Y$21,1,'5N mesh'!$B$7+1)*Setup!$B$22</f>
        <v>0</v>
      </c>
      <c r="X260" s="0" t="n">
        <f aca="false">SUMPRODUCT('5N inverse'!$A$22:$Y$22,'5N mesh'!$B$37:$Z$37,$E259:$AC259)+'5N inverse'!$A$22*$C260/Setup!$B$17+INDEX('5N inverse'!$A$22:$Y$22,1,'5N mesh'!$B$7+1)*Setup!$B$22</f>
        <v>0</v>
      </c>
      <c r="Y260" s="0" t="n">
        <f aca="false">SUMPRODUCT('5N inverse'!$A$23:$Y$23,'5N mesh'!$B$37:$Z$37,$E259:$AC259)+'5N inverse'!$A$23*$C260/Setup!$B$17+INDEX('5N inverse'!$A$23:$Y$23,1,'5N mesh'!$B$7+1)*Setup!$B$22</f>
        <v>0</v>
      </c>
      <c r="Z260" s="0" t="n">
        <f aca="false">SUMPRODUCT('5N inverse'!$A$24:$Y$24,'5N mesh'!$B$37:$Z$37,$E259:$AC259)+'5N inverse'!$A$24*$C260/Setup!$B$17+INDEX('5N inverse'!$A$24:$Y$24,1,'5N mesh'!$B$7+1)*Setup!$B$22</f>
        <v>0</v>
      </c>
      <c r="AA260" s="0" t="n">
        <f aca="false">SUMPRODUCT('5N inverse'!$A$25:$Y$25,'5N mesh'!$B$37:$Z$37,$E259:$AC259)+'5N inverse'!$A$25*$C260/Setup!$B$17+INDEX('5N inverse'!$A$25:$Y$25,1,'5N mesh'!$B$7+1)*Setup!$B$22</f>
        <v>0</v>
      </c>
      <c r="AB260" s="0" t="n">
        <f aca="false">SUMPRODUCT('5N inverse'!$A$26:$Y$26,'5N mesh'!$B$37:$Z$37,$E259:$AC259)+'5N inverse'!$A$26*$C260/Setup!$B$17+INDEX('5N inverse'!$A$26:$Y$26,1,'5N mesh'!$B$7+1)*Setup!$B$22</f>
        <v>0</v>
      </c>
      <c r="AC260" s="0" t="n">
        <f aca="false">SUMPRODUCT('5N inverse'!$A$27:$Y$27,'5N mesh'!$B$37:$Z$37,$E259:$AC259)+'5N inverse'!$A$27*$C260/Setup!$B$17+INDEX('5N inverse'!$A$27:$Y$27,1,'5N mesh'!$B$7+1)*Setup!$B$22</f>
        <v>0</v>
      </c>
    </row>
    <row r="261" customFormat="false" ht="15" hidden="false" customHeight="false" outlineLevel="0" collapsed="false">
      <c r="A261" s="0" t="n">
        <v>256</v>
      </c>
      <c r="B261" s="0" t="n">
        <f aca="false">A261*Setup!$B$11/3600</f>
        <v>21.3333333333333</v>
      </c>
      <c r="C261" s="0" t="n">
        <f aca="false">Setup!$B$7+Setup!$B$8*COS(2*PI()*(B261-Setup!$B$9)/24)</f>
        <v>24.6945927106677</v>
      </c>
      <c r="D261" s="0" t="n">
        <f aca="false">(C261-E261)/Setup!$B$17</f>
        <v>-4.88661551430886</v>
      </c>
      <c r="E261" s="0" t="n">
        <f aca="false">SUMPRODUCT('5N inverse'!$A$3:$Y$3,'5N mesh'!$B$37:$Z$37,$E260:$AC260)+'5N inverse'!$A$3*$C261/Setup!$B$17+INDEX('5N inverse'!$A$3:$Y$3,1,'5N mesh'!$B$7+1)*Setup!$B$22</f>
        <v>25.3298527275279</v>
      </c>
      <c r="F261" s="0" t="n">
        <f aca="false">SUMPRODUCT('5N inverse'!$A$4:$Y$4,'5N mesh'!$B$37:$Z$37,$E260:$AC260)+'5N inverse'!$A$4*$C261/Setup!$B$17+INDEX('5N inverse'!$A$4:$Y$4,1,'5N mesh'!$B$7+1)*Setup!$B$22</f>
        <v>23.6225218137412</v>
      </c>
      <c r="G261" s="0" t="n">
        <f aca="false">SUMPRODUCT('5N inverse'!$A$5:$Y$5,'5N mesh'!$B$37:$Z$37,$E260:$AC260)+'5N inverse'!$A$5*$C261/Setup!$B$17+INDEX('5N inverse'!$A$5:$Y$5,1,'5N mesh'!$B$7+1)*Setup!$B$22</f>
        <v>20.2078599861677</v>
      </c>
      <c r="H261" s="0" t="n">
        <f aca="false">SUMPRODUCT('5N inverse'!$A$6:$Y$6,'5N mesh'!$B$37:$Z$37,$E260:$AC260)+'5N inverse'!$A$6*$C261/Setup!$B$17+INDEX('5N inverse'!$A$6:$Y$6,1,'5N mesh'!$B$7+1)*Setup!$B$22</f>
        <v>16.7931981585943</v>
      </c>
      <c r="I261" s="0" t="n">
        <f aca="false">SUMPRODUCT('5N inverse'!$A$7:$Y$7,'5N mesh'!$B$37:$Z$37,$E260:$AC260)+'5N inverse'!$A$7*$C261/Setup!$B$17+INDEX('5N inverse'!$A$7:$Y$7,1,'5N mesh'!$B$7+1)*Setup!$B$22</f>
        <v>15.0858672448076</v>
      </c>
      <c r="J261" s="0" t="n">
        <f aca="false">SUMPRODUCT('5N inverse'!$A$8:$Y$8,'5N mesh'!$B$37:$Z$37,$E260:$AC260)+'5N inverse'!$A$8*$C261/Setup!$B$17+INDEX('5N inverse'!$A$8:$Y$8,1,'5N mesh'!$B$7+1)*Setup!$B$22</f>
        <v>0</v>
      </c>
      <c r="K261" s="0" t="n">
        <f aca="false">SUMPRODUCT('5N inverse'!$A$9:$Y$9,'5N mesh'!$B$37:$Z$37,$E260:$AC260)+'5N inverse'!$A$9*$C261/Setup!$B$17+INDEX('5N inverse'!$A$9:$Y$9,1,'5N mesh'!$B$7+1)*Setup!$B$22</f>
        <v>0</v>
      </c>
      <c r="L261" s="0" t="n">
        <f aca="false">SUMPRODUCT('5N inverse'!$A$10:$Y$10,'5N mesh'!$B$37:$Z$37,$E260:$AC260)+'5N inverse'!$A$10*$C261/Setup!$B$17+INDEX('5N inverse'!$A$10:$Y$10,1,'5N mesh'!$B$7+1)*Setup!$B$22</f>
        <v>0</v>
      </c>
      <c r="M261" s="0" t="n">
        <f aca="false">SUMPRODUCT('5N inverse'!$A$11:$Y$11,'5N mesh'!$B$37:$Z$37,$E260:$AC260)+'5N inverse'!$A$11*$C261/Setup!$B$17+INDEX('5N inverse'!$A$11:$Y$11,1,'5N mesh'!$B$7+1)*Setup!$B$22</f>
        <v>0</v>
      </c>
      <c r="N261" s="0" t="n">
        <f aca="false">SUMPRODUCT('5N inverse'!$A$12:$Y$12,'5N mesh'!$B$37:$Z$37,$E260:$AC260)+'5N inverse'!$A$12*$C261/Setup!$B$17+INDEX('5N inverse'!$A$12:$Y$12,1,'5N mesh'!$B$7+1)*Setup!$B$22</f>
        <v>0</v>
      </c>
      <c r="O261" s="0" t="n">
        <f aca="false">SUMPRODUCT('5N inverse'!$A$13:$Y$13,'5N mesh'!$B$37:$Z$37,$E260:$AC260)+'5N inverse'!$A$13*$C261/Setup!$B$17+INDEX('5N inverse'!$A$13:$Y$13,1,'5N mesh'!$B$7+1)*Setup!$B$22</f>
        <v>0</v>
      </c>
      <c r="P261" s="0" t="n">
        <f aca="false">SUMPRODUCT('5N inverse'!$A$14:$Y$14,'5N mesh'!$B$37:$Z$37,$E260:$AC260)+'5N inverse'!$A$14*$C261/Setup!$B$17+INDEX('5N inverse'!$A$14:$Y$14,1,'5N mesh'!$B$7+1)*Setup!$B$22</f>
        <v>0</v>
      </c>
      <c r="Q261" s="0" t="n">
        <f aca="false">SUMPRODUCT('5N inverse'!$A$15:$Y$15,'5N mesh'!$B$37:$Z$37,$E260:$AC260)+'5N inverse'!$A$15*$C261/Setup!$B$17+INDEX('5N inverse'!$A$15:$Y$15,1,'5N mesh'!$B$7+1)*Setup!$B$22</f>
        <v>0</v>
      </c>
      <c r="R261" s="0" t="n">
        <f aca="false">SUMPRODUCT('5N inverse'!$A$16:$Y$16,'5N mesh'!$B$37:$Z$37,$E260:$AC260)+'5N inverse'!$A$16*$C261/Setup!$B$17+INDEX('5N inverse'!$A$16:$Y$16,1,'5N mesh'!$B$7+1)*Setup!$B$22</f>
        <v>0</v>
      </c>
      <c r="S261" s="0" t="n">
        <f aca="false">SUMPRODUCT('5N inverse'!$A$17:$Y$17,'5N mesh'!$B$37:$Z$37,$E260:$AC260)+'5N inverse'!$A$17*$C261/Setup!$B$17+INDEX('5N inverse'!$A$17:$Y$17,1,'5N mesh'!$B$7+1)*Setup!$B$22</f>
        <v>0</v>
      </c>
      <c r="T261" s="0" t="n">
        <f aca="false">SUMPRODUCT('5N inverse'!$A$18:$Y$18,'5N mesh'!$B$37:$Z$37,$E260:$AC260)+'5N inverse'!$A$18*$C261/Setup!$B$17+INDEX('5N inverse'!$A$18:$Y$18,1,'5N mesh'!$B$7+1)*Setup!$B$22</f>
        <v>0</v>
      </c>
      <c r="U261" s="0" t="n">
        <f aca="false">SUMPRODUCT('5N inverse'!$A$19:$Y$19,'5N mesh'!$B$37:$Z$37,$E260:$AC260)+'5N inverse'!$A$19*$C261/Setup!$B$17+INDEX('5N inverse'!$A$19:$Y$19,1,'5N mesh'!$B$7+1)*Setup!$B$22</f>
        <v>0</v>
      </c>
      <c r="V261" s="0" t="n">
        <f aca="false">SUMPRODUCT('5N inverse'!$A$20:$Y$20,'5N mesh'!$B$37:$Z$37,$E260:$AC260)+'5N inverse'!$A$20*$C261/Setup!$B$17+INDEX('5N inverse'!$A$20:$Y$20,1,'5N mesh'!$B$7+1)*Setup!$B$22</f>
        <v>0</v>
      </c>
      <c r="W261" s="0" t="n">
        <f aca="false">SUMPRODUCT('5N inverse'!$A$21:$Y$21,'5N mesh'!$B$37:$Z$37,$E260:$AC260)+'5N inverse'!$A$21*$C261/Setup!$B$17+INDEX('5N inverse'!$A$21:$Y$21,1,'5N mesh'!$B$7+1)*Setup!$B$22</f>
        <v>0</v>
      </c>
      <c r="X261" s="0" t="n">
        <f aca="false">SUMPRODUCT('5N inverse'!$A$22:$Y$22,'5N mesh'!$B$37:$Z$37,$E260:$AC260)+'5N inverse'!$A$22*$C261/Setup!$B$17+INDEX('5N inverse'!$A$22:$Y$22,1,'5N mesh'!$B$7+1)*Setup!$B$22</f>
        <v>0</v>
      </c>
      <c r="Y261" s="0" t="n">
        <f aca="false">SUMPRODUCT('5N inverse'!$A$23:$Y$23,'5N mesh'!$B$37:$Z$37,$E260:$AC260)+'5N inverse'!$A$23*$C261/Setup!$B$17+INDEX('5N inverse'!$A$23:$Y$23,1,'5N mesh'!$B$7+1)*Setup!$B$22</f>
        <v>0</v>
      </c>
      <c r="Z261" s="0" t="n">
        <f aca="false">SUMPRODUCT('5N inverse'!$A$24:$Y$24,'5N mesh'!$B$37:$Z$37,$E260:$AC260)+'5N inverse'!$A$24*$C261/Setup!$B$17+INDEX('5N inverse'!$A$24:$Y$24,1,'5N mesh'!$B$7+1)*Setup!$B$22</f>
        <v>0</v>
      </c>
      <c r="AA261" s="0" t="n">
        <f aca="false">SUMPRODUCT('5N inverse'!$A$25:$Y$25,'5N mesh'!$B$37:$Z$37,$E260:$AC260)+'5N inverse'!$A$25*$C261/Setup!$B$17+INDEX('5N inverse'!$A$25:$Y$25,1,'5N mesh'!$B$7+1)*Setup!$B$22</f>
        <v>0</v>
      </c>
      <c r="AB261" s="0" t="n">
        <f aca="false">SUMPRODUCT('5N inverse'!$A$26:$Y$26,'5N mesh'!$B$37:$Z$37,$E260:$AC260)+'5N inverse'!$A$26*$C261/Setup!$B$17+INDEX('5N inverse'!$A$26:$Y$26,1,'5N mesh'!$B$7+1)*Setup!$B$22</f>
        <v>0</v>
      </c>
      <c r="AC261" s="0" t="n">
        <f aca="false">SUMPRODUCT('5N inverse'!$A$27:$Y$27,'5N mesh'!$B$37:$Z$37,$E260:$AC260)+'5N inverse'!$A$27*$C261/Setup!$B$17+INDEX('5N inverse'!$A$27:$Y$27,1,'5N mesh'!$B$7+1)*Setup!$B$22</f>
        <v>0</v>
      </c>
    </row>
    <row r="262" customFormat="false" ht="15" hidden="false" customHeight="false" outlineLevel="0" collapsed="false">
      <c r="A262" s="0" t="n">
        <v>257</v>
      </c>
      <c r="B262" s="0" t="n">
        <f aca="false">A262*Setup!$B$11/3600</f>
        <v>21.4166666666667</v>
      </c>
      <c r="C262" s="0" t="n">
        <f aca="false">Setup!$B$7+Setup!$B$8*COS(2*PI()*(B262-Setup!$B$9)/24)</f>
        <v>24.6084935447597</v>
      </c>
      <c r="D262" s="0" t="n">
        <f aca="false">(C262-E262)/Setup!$B$17</f>
        <v>-5.44875470798019</v>
      </c>
      <c r="E262" s="0" t="n">
        <f aca="false">SUMPRODUCT('5N inverse'!$A$3:$Y$3,'5N mesh'!$B$37:$Z$37,$E261:$AC261)+'5N inverse'!$A$3*$C262/Setup!$B$17+INDEX('5N inverse'!$A$3:$Y$3,1,'5N mesh'!$B$7+1)*Setup!$B$22</f>
        <v>25.3168316567971</v>
      </c>
      <c r="F262" s="0" t="n">
        <f aca="false">SUMPRODUCT('5N inverse'!$A$4:$Y$4,'5N mesh'!$B$37:$Z$37,$E261:$AC261)+'5N inverse'!$A$4*$C262/Setup!$B$17+INDEX('5N inverse'!$A$4:$Y$4,1,'5N mesh'!$B$7+1)*Setup!$B$22</f>
        <v>23.6116834168064</v>
      </c>
      <c r="G262" s="0" t="n">
        <f aca="false">SUMPRODUCT('5N inverse'!$A$5:$Y$5,'5N mesh'!$B$37:$Z$37,$E261:$AC261)+'5N inverse'!$A$5*$C262/Setup!$B$17+INDEX('5N inverse'!$A$5:$Y$5,1,'5N mesh'!$B$7+1)*Setup!$B$22</f>
        <v>20.2013869368251</v>
      </c>
      <c r="H262" s="0" t="n">
        <f aca="false">SUMPRODUCT('5N inverse'!$A$6:$Y$6,'5N mesh'!$B$37:$Z$37,$E261:$AC261)+'5N inverse'!$A$6*$C262/Setup!$B$17+INDEX('5N inverse'!$A$6:$Y$6,1,'5N mesh'!$B$7+1)*Setup!$B$22</f>
        <v>16.7910904568437</v>
      </c>
      <c r="I262" s="0" t="n">
        <f aca="false">SUMPRODUCT('5N inverse'!$A$7:$Y$7,'5N mesh'!$B$37:$Z$37,$E261:$AC261)+'5N inverse'!$A$7*$C262/Setup!$B$17+INDEX('5N inverse'!$A$7:$Y$7,1,'5N mesh'!$B$7+1)*Setup!$B$22</f>
        <v>15.0859422168531</v>
      </c>
      <c r="J262" s="0" t="n">
        <f aca="false">SUMPRODUCT('5N inverse'!$A$8:$Y$8,'5N mesh'!$B$37:$Z$37,$E261:$AC261)+'5N inverse'!$A$8*$C262/Setup!$B$17+INDEX('5N inverse'!$A$8:$Y$8,1,'5N mesh'!$B$7+1)*Setup!$B$22</f>
        <v>0</v>
      </c>
      <c r="K262" s="0" t="n">
        <f aca="false">SUMPRODUCT('5N inverse'!$A$9:$Y$9,'5N mesh'!$B$37:$Z$37,$E261:$AC261)+'5N inverse'!$A$9*$C262/Setup!$B$17+INDEX('5N inverse'!$A$9:$Y$9,1,'5N mesh'!$B$7+1)*Setup!$B$22</f>
        <v>0</v>
      </c>
      <c r="L262" s="0" t="n">
        <f aca="false">SUMPRODUCT('5N inverse'!$A$10:$Y$10,'5N mesh'!$B$37:$Z$37,$E261:$AC261)+'5N inverse'!$A$10*$C262/Setup!$B$17+INDEX('5N inverse'!$A$10:$Y$10,1,'5N mesh'!$B$7+1)*Setup!$B$22</f>
        <v>0</v>
      </c>
      <c r="M262" s="0" t="n">
        <f aca="false">SUMPRODUCT('5N inverse'!$A$11:$Y$11,'5N mesh'!$B$37:$Z$37,$E261:$AC261)+'5N inverse'!$A$11*$C262/Setup!$B$17+INDEX('5N inverse'!$A$11:$Y$11,1,'5N mesh'!$B$7+1)*Setup!$B$22</f>
        <v>0</v>
      </c>
      <c r="N262" s="0" t="n">
        <f aca="false">SUMPRODUCT('5N inverse'!$A$12:$Y$12,'5N mesh'!$B$37:$Z$37,$E261:$AC261)+'5N inverse'!$A$12*$C262/Setup!$B$17+INDEX('5N inverse'!$A$12:$Y$12,1,'5N mesh'!$B$7+1)*Setup!$B$22</f>
        <v>0</v>
      </c>
      <c r="O262" s="0" t="n">
        <f aca="false">SUMPRODUCT('5N inverse'!$A$13:$Y$13,'5N mesh'!$B$37:$Z$37,$E261:$AC261)+'5N inverse'!$A$13*$C262/Setup!$B$17+INDEX('5N inverse'!$A$13:$Y$13,1,'5N mesh'!$B$7+1)*Setup!$B$22</f>
        <v>0</v>
      </c>
      <c r="P262" s="0" t="n">
        <f aca="false">SUMPRODUCT('5N inverse'!$A$14:$Y$14,'5N mesh'!$B$37:$Z$37,$E261:$AC261)+'5N inverse'!$A$14*$C262/Setup!$B$17+INDEX('5N inverse'!$A$14:$Y$14,1,'5N mesh'!$B$7+1)*Setup!$B$22</f>
        <v>0</v>
      </c>
      <c r="Q262" s="0" t="n">
        <f aca="false">SUMPRODUCT('5N inverse'!$A$15:$Y$15,'5N mesh'!$B$37:$Z$37,$E261:$AC261)+'5N inverse'!$A$15*$C262/Setup!$B$17+INDEX('5N inverse'!$A$15:$Y$15,1,'5N mesh'!$B$7+1)*Setup!$B$22</f>
        <v>0</v>
      </c>
      <c r="R262" s="0" t="n">
        <f aca="false">SUMPRODUCT('5N inverse'!$A$16:$Y$16,'5N mesh'!$B$37:$Z$37,$E261:$AC261)+'5N inverse'!$A$16*$C262/Setup!$B$17+INDEX('5N inverse'!$A$16:$Y$16,1,'5N mesh'!$B$7+1)*Setup!$B$22</f>
        <v>0</v>
      </c>
      <c r="S262" s="0" t="n">
        <f aca="false">SUMPRODUCT('5N inverse'!$A$17:$Y$17,'5N mesh'!$B$37:$Z$37,$E261:$AC261)+'5N inverse'!$A$17*$C262/Setup!$B$17+INDEX('5N inverse'!$A$17:$Y$17,1,'5N mesh'!$B$7+1)*Setup!$B$22</f>
        <v>0</v>
      </c>
      <c r="T262" s="0" t="n">
        <f aca="false">SUMPRODUCT('5N inverse'!$A$18:$Y$18,'5N mesh'!$B$37:$Z$37,$E261:$AC261)+'5N inverse'!$A$18*$C262/Setup!$B$17+INDEX('5N inverse'!$A$18:$Y$18,1,'5N mesh'!$B$7+1)*Setup!$B$22</f>
        <v>0</v>
      </c>
      <c r="U262" s="0" t="n">
        <f aca="false">SUMPRODUCT('5N inverse'!$A$19:$Y$19,'5N mesh'!$B$37:$Z$37,$E261:$AC261)+'5N inverse'!$A$19*$C262/Setup!$B$17+INDEX('5N inverse'!$A$19:$Y$19,1,'5N mesh'!$B$7+1)*Setup!$B$22</f>
        <v>0</v>
      </c>
      <c r="V262" s="0" t="n">
        <f aca="false">SUMPRODUCT('5N inverse'!$A$20:$Y$20,'5N mesh'!$B$37:$Z$37,$E261:$AC261)+'5N inverse'!$A$20*$C262/Setup!$B$17+INDEX('5N inverse'!$A$20:$Y$20,1,'5N mesh'!$B$7+1)*Setup!$B$22</f>
        <v>0</v>
      </c>
      <c r="W262" s="0" t="n">
        <f aca="false">SUMPRODUCT('5N inverse'!$A$21:$Y$21,'5N mesh'!$B$37:$Z$37,$E261:$AC261)+'5N inverse'!$A$21*$C262/Setup!$B$17+INDEX('5N inverse'!$A$21:$Y$21,1,'5N mesh'!$B$7+1)*Setup!$B$22</f>
        <v>0</v>
      </c>
      <c r="X262" s="0" t="n">
        <f aca="false">SUMPRODUCT('5N inverse'!$A$22:$Y$22,'5N mesh'!$B$37:$Z$37,$E261:$AC261)+'5N inverse'!$A$22*$C262/Setup!$B$17+INDEX('5N inverse'!$A$22:$Y$22,1,'5N mesh'!$B$7+1)*Setup!$B$22</f>
        <v>0</v>
      </c>
      <c r="Y262" s="0" t="n">
        <f aca="false">SUMPRODUCT('5N inverse'!$A$23:$Y$23,'5N mesh'!$B$37:$Z$37,$E261:$AC261)+'5N inverse'!$A$23*$C262/Setup!$B$17+INDEX('5N inverse'!$A$23:$Y$23,1,'5N mesh'!$B$7+1)*Setup!$B$22</f>
        <v>0</v>
      </c>
      <c r="Z262" s="0" t="n">
        <f aca="false">SUMPRODUCT('5N inverse'!$A$24:$Y$24,'5N mesh'!$B$37:$Z$37,$E261:$AC261)+'5N inverse'!$A$24*$C262/Setup!$B$17+INDEX('5N inverse'!$A$24:$Y$24,1,'5N mesh'!$B$7+1)*Setup!$B$22</f>
        <v>0</v>
      </c>
      <c r="AA262" s="0" t="n">
        <f aca="false">SUMPRODUCT('5N inverse'!$A$25:$Y$25,'5N mesh'!$B$37:$Z$37,$E261:$AC261)+'5N inverse'!$A$25*$C262/Setup!$B$17+INDEX('5N inverse'!$A$25:$Y$25,1,'5N mesh'!$B$7+1)*Setup!$B$22</f>
        <v>0</v>
      </c>
      <c r="AB262" s="0" t="n">
        <f aca="false">SUMPRODUCT('5N inverse'!$A$26:$Y$26,'5N mesh'!$B$37:$Z$37,$E261:$AC261)+'5N inverse'!$A$26*$C262/Setup!$B$17+INDEX('5N inverse'!$A$26:$Y$26,1,'5N mesh'!$B$7+1)*Setup!$B$22</f>
        <v>0</v>
      </c>
      <c r="AC262" s="0" t="n">
        <f aca="false">SUMPRODUCT('5N inverse'!$A$27:$Y$27,'5N mesh'!$B$37:$Z$37,$E261:$AC261)+'5N inverse'!$A$27*$C262/Setup!$B$17+INDEX('5N inverse'!$A$27:$Y$27,1,'5N mesh'!$B$7+1)*Setup!$B$22</f>
        <v>0</v>
      </c>
    </row>
    <row r="263" customFormat="false" ht="15" hidden="false" customHeight="false" outlineLevel="0" collapsed="false">
      <c r="A263" s="0" t="n">
        <v>258</v>
      </c>
      <c r="B263" s="0" t="n">
        <f aca="false">A263*Setup!$B$11/3600</f>
        <v>21.5</v>
      </c>
      <c r="C263" s="0" t="n">
        <f aca="false">Setup!$B$7+Setup!$B$8*COS(2*PI()*(B263-Setup!$B$9)/24)</f>
        <v>24.5221047688802</v>
      </c>
      <c r="D263" s="0" t="n">
        <f aca="false">(C263-E263)/Setup!$B$17</f>
        <v>-6.00585858377568</v>
      </c>
      <c r="E263" s="0" t="n">
        <f aca="false">SUMPRODUCT('5N inverse'!$A$3:$Y$3,'5N mesh'!$B$37:$Z$37,$E262:$AC262)+'5N inverse'!$A$3*$C263/Setup!$B$17+INDEX('5N inverse'!$A$3:$Y$3,1,'5N mesh'!$B$7+1)*Setup!$B$22</f>
        <v>25.302866384771</v>
      </c>
      <c r="F263" s="0" t="n">
        <f aca="false">SUMPRODUCT('5N inverse'!$A$4:$Y$4,'5N mesh'!$B$37:$Z$37,$E262:$AC262)+'5N inverse'!$A$4*$C263/Setup!$B$17+INDEX('5N inverse'!$A$4:$Y$4,1,'5N mesh'!$B$7+1)*Setup!$B$22</f>
        <v>23.6000568557263</v>
      </c>
      <c r="G263" s="0" t="n">
        <f aca="false">SUMPRODUCT('5N inverse'!$A$5:$Y$5,'5N mesh'!$B$37:$Z$37,$E262:$AC262)+'5N inverse'!$A$5*$C263/Setup!$B$17+INDEX('5N inverse'!$A$5:$Y$5,1,'5N mesh'!$B$7+1)*Setup!$B$22</f>
        <v>20.1944377976368</v>
      </c>
      <c r="H263" s="0" t="n">
        <f aca="false">SUMPRODUCT('5N inverse'!$A$6:$Y$6,'5N mesh'!$B$37:$Z$37,$E262:$AC262)+'5N inverse'!$A$6*$C263/Setup!$B$17+INDEX('5N inverse'!$A$6:$Y$6,1,'5N mesh'!$B$7+1)*Setup!$B$22</f>
        <v>16.7888187395472</v>
      </c>
      <c r="I263" s="0" t="n">
        <f aca="false">SUMPRODUCT('5N inverse'!$A$7:$Y$7,'5N mesh'!$B$37:$Z$37,$E262:$AC262)+'5N inverse'!$A$7*$C263/Setup!$B$17+INDEX('5N inverse'!$A$7:$Y$7,1,'5N mesh'!$B$7+1)*Setup!$B$22</f>
        <v>15.0860092105025</v>
      </c>
      <c r="J263" s="0" t="n">
        <f aca="false">SUMPRODUCT('5N inverse'!$A$8:$Y$8,'5N mesh'!$B$37:$Z$37,$E262:$AC262)+'5N inverse'!$A$8*$C263/Setup!$B$17+INDEX('5N inverse'!$A$8:$Y$8,1,'5N mesh'!$B$7+1)*Setup!$B$22</f>
        <v>0</v>
      </c>
      <c r="K263" s="0" t="n">
        <f aca="false">SUMPRODUCT('5N inverse'!$A$9:$Y$9,'5N mesh'!$B$37:$Z$37,$E262:$AC262)+'5N inverse'!$A$9*$C263/Setup!$B$17+INDEX('5N inverse'!$A$9:$Y$9,1,'5N mesh'!$B$7+1)*Setup!$B$22</f>
        <v>0</v>
      </c>
      <c r="L263" s="0" t="n">
        <f aca="false">SUMPRODUCT('5N inverse'!$A$10:$Y$10,'5N mesh'!$B$37:$Z$37,$E262:$AC262)+'5N inverse'!$A$10*$C263/Setup!$B$17+INDEX('5N inverse'!$A$10:$Y$10,1,'5N mesh'!$B$7+1)*Setup!$B$22</f>
        <v>0</v>
      </c>
      <c r="M263" s="0" t="n">
        <f aca="false">SUMPRODUCT('5N inverse'!$A$11:$Y$11,'5N mesh'!$B$37:$Z$37,$E262:$AC262)+'5N inverse'!$A$11*$C263/Setup!$B$17+INDEX('5N inverse'!$A$11:$Y$11,1,'5N mesh'!$B$7+1)*Setup!$B$22</f>
        <v>0</v>
      </c>
      <c r="N263" s="0" t="n">
        <f aca="false">SUMPRODUCT('5N inverse'!$A$12:$Y$12,'5N mesh'!$B$37:$Z$37,$E262:$AC262)+'5N inverse'!$A$12*$C263/Setup!$B$17+INDEX('5N inverse'!$A$12:$Y$12,1,'5N mesh'!$B$7+1)*Setup!$B$22</f>
        <v>0</v>
      </c>
      <c r="O263" s="0" t="n">
        <f aca="false">SUMPRODUCT('5N inverse'!$A$13:$Y$13,'5N mesh'!$B$37:$Z$37,$E262:$AC262)+'5N inverse'!$A$13*$C263/Setup!$B$17+INDEX('5N inverse'!$A$13:$Y$13,1,'5N mesh'!$B$7+1)*Setup!$B$22</f>
        <v>0</v>
      </c>
      <c r="P263" s="0" t="n">
        <f aca="false">SUMPRODUCT('5N inverse'!$A$14:$Y$14,'5N mesh'!$B$37:$Z$37,$E262:$AC262)+'5N inverse'!$A$14*$C263/Setup!$B$17+INDEX('5N inverse'!$A$14:$Y$14,1,'5N mesh'!$B$7+1)*Setup!$B$22</f>
        <v>0</v>
      </c>
      <c r="Q263" s="0" t="n">
        <f aca="false">SUMPRODUCT('5N inverse'!$A$15:$Y$15,'5N mesh'!$B$37:$Z$37,$E262:$AC262)+'5N inverse'!$A$15*$C263/Setup!$B$17+INDEX('5N inverse'!$A$15:$Y$15,1,'5N mesh'!$B$7+1)*Setup!$B$22</f>
        <v>0</v>
      </c>
      <c r="R263" s="0" t="n">
        <f aca="false">SUMPRODUCT('5N inverse'!$A$16:$Y$16,'5N mesh'!$B$37:$Z$37,$E262:$AC262)+'5N inverse'!$A$16*$C263/Setup!$B$17+INDEX('5N inverse'!$A$16:$Y$16,1,'5N mesh'!$B$7+1)*Setup!$B$22</f>
        <v>0</v>
      </c>
      <c r="S263" s="0" t="n">
        <f aca="false">SUMPRODUCT('5N inverse'!$A$17:$Y$17,'5N mesh'!$B$37:$Z$37,$E262:$AC262)+'5N inverse'!$A$17*$C263/Setup!$B$17+INDEX('5N inverse'!$A$17:$Y$17,1,'5N mesh'!$B$7+1)*Setup!$B$22</f>
        <v>0</v>
      </c>
      <c r="T263" s="0" t="n">
        <f aca="false">SUMPRODUCT('5N inverse'!$A$18:$Y$18,'5N mesh'!$B$37:$Z$37,$E262:$AC262)+'5N inverse'!$A$18*$C263/Setup!$B$17+INDEX('5N inverse'!$A$18:$Y$18,1,'5N mesh'!$B$7+1)*Setup!$B$22</f>
        <v>0</v>
      </c>
      <c r="U263" s="0" t="n">
        <f aca="false">SUMPRODUCT('5N inverse'!$A$19:$Y$19,'5N mesh'!$B$37:$Z$37,$E262:$AC262)+'5N inverse'!$A$19*$C263/Setup!$B$17+INDEX('5N inverse'!$A$19:$Y$19,1,'5N mesh'!$B$7+1)*Setup!$B$22</f>
        <v>0</v>
      </c>
      <c r="V263" s="0" t="n">
        <f aca="false">SUMPRODUCT('5N inverse'!$A$20:$Y$20,'5N mesh'!$B$37:$Z$37,$E262:$AC262)+'5N inverse'!$A$20*$C263/Setup!$B$17+INDEX('5N inverse'!$A$20:$Y$20,1,'5N mesh'!$B$7+1)*Setup!$B$22</f>
        <v>0</v>
      </c>
      <c r="W263" s="0" t="n">
        <f aca="false">SUMPRODUCT('5N inverse'!$A$21:$Y$21,'5N mesh'!$B$37:$Z$37,$E262:$AC262)+'5N inverse'!$A$21*$C263/Setup!$B$17+INDEX('5N inverse'!$A$21:$Y$21,1,'5N mesh'!$B$7+1)*Setup!$B$22</f>
        <v>0</v>
      </c>
      <c r="X263" s="0" t="n">
        <f aca="false">SUMPRODUCT('5N inverse'!$A$22:$Y$22,'5N mesh'!$B$37:$Z$37,$E262:$AC262)+'5N inverse'!$A$22*$C263/Setup!$B$17+INDEX('5N inverse'!$A$22:$Y$22,1,'5N mesh'!$B$7+1)*Setup!$B$22</f>
        <v>0</v>
      </c>
      <c r="Y263" s="0" t="n">
        <f aca="false">SUMPRODUCT('5N inverse'!$A$23:$Y$23,'5N mesh'!$B$37:$Z$37,$E262:$AC262)+'5N inverse'!$A$23*$C263/Setup!$B$17+INDEX('5N inverse'!$A$23:$Y$23,1,'5N mesh'!$B$7+1)*Setup!$B$22</f>
        <v>0</v>
      </c>
      <c r="Z263" s="0" t="n">
        <f aca="false">SUMPRODUCT('5N inverse'!$A$24:$Y$24,'5N mesh'!$B$37:$Z$37,$E262:$AC262)+'5N inverse'!$A$24*$C263/Setup!$B$17+INDEX('5N inverse'!$A$24:$Y$24,1,'5N mesh'!$B$7+1)*Setup!$B$22</f>
        <v>0</v>
      </c>
      <c r="AA263" s="0" t="n">
        <f aca="false">SUMPRODUCT('5N inverse'!$A$25:$Y$25,'5N mesh'!$B$37:$Z$37,$E262:$AC262)+'5N inverse'!$A$25*$C263/Setup!$B$17+INDEX('5N inverse'!$A$25:$Y$25,1,'5N mesh'!$B$7+1)*Setup!$B$22</f>
        <v>0</v>
      </c>
      <c r="AB263" s="0" t="n">
        <f aca="false">SUMPRODUCT('5N inverse'!$A$26:$Y$26,'5N mesh'!$B$37:$Z$37,$E262:$AC262)+'5N inverse'!$A$26*$C263/Setup!$B$17+INDEX('5N inverse'!$A$26:$Y$26,1,'5N mesh'!$B$7+1)*Setup!$B$22</f>
        <v>0</v>
      </c>
      <c r="AC263" s="0" t="n">
        <f aca="false">SUMPRODUCT('5N inverse'!$A$27:$Y$27,'5N mesh'!$B$37:$Z$37,$E262:$AC262)+'5N inverse'!$A$27*$C263/Setup!$B$17+INDEX('5N inverse'!$A$27:$Y$27,1,'5N mesh'!$B$7+1)*Setup!$B$22</f>
        <v>0</v>
      </c>
    </row>
    <row r="264" customFormat="false" ht="15" hidden="false" customHeight="false" outlineLevel="0" collapsed="false">
      <c r="A264" s="0" t="n">
        <v>259</v>
      </c>
      <c r="B264" s="0" t="n">
        <f aca="false">A264*Setup!$B$11/3600</f>
        <v>21.5833333333333</v>
      </c>
      <c r="C264" s="0" t="n">
        <f aca="false">Setup!$B$7+Setup!$B$8*COS(2*PI()*(B264-Setup!$B$9)/24)</f>
        <v>24.4354674994079</v>
      </c>
      <c r="D264" s="0" t="n">
        <f aca="false">(C264-E264)/Setup!$B$17</f>
        <v>-6.55768267294157</v>
      </c>
      <c r="E264" s="0" t="n">
        <f aca="false">SUMPRODUCT('5N inverse'!$A$3:$Y$3,'5N mesh'!$B$37:$Z$37,$E263:$AC263)+'5N inverse'!$A$3*$C264/Setup!$B$17+INDEX('5N inverse'!$A$3:$Y$3,1,'5N mesh'!$B$7+1)*Setup!$B$22</f>
        <v>25.2879662468903</v>
      </c>
      <c r="F264" s="0" t="n">
        <f aca="false">SUMPRODUCT('5N inverse'!$A$4:$Y$4,'5N mesh'!$B$37:$Z$37,$E263:$AC263)+'5N inverse'!$A$4*$C264/Setup!$B$17+INDEX('5N inverse'!$A$4:$Y$4,1,'5N mesh'!$B$7+1)*Setup!$B$22</f>
        <v>23.5876499102582</v>
      </c>
      <c r="G264" s="0" t="n">
        <f aca="false">SUMPRODUCT('5N inverse'!$A$5:$Y$5,'5N mesh'!$B$37:$Z$37,$E263:$AC263)+'5N inverse'!$A$5*$C264/Setup!$B$17+INDEX('5N inverse'!$A$5:$Y$5,1,'5N mesh'!$B$7+1)*Setup!$B$22</f>
        <v>20.187017236994</v>
      </c>
      <c r="H264" s="0" t="n">
        <f aca="false">SUMPRODUCT('5N inverse'!$A$6:$Y$6,'5N mesh'!$B$37:$Z$37,$E263:$AC263)+'5N inverse'!$A$6*$C264/Setup!$B$17+INDEX('5N inverse'!$A$6:$Y$6,1,'5N mesh'!$B$7+1)*Setup!$B$22</f>
        <v>16.7863845637298</v>
      </c>
      <c r="I264" s="0" t="n">
        <f aca="false">SUMPRODUCT('5N inverse'!$A$7:$Y$7,'5N mesh'!$B$37:$Z$37,$E263:$AC263)+'5N inverse'!$A$7*$C264/Setup!$B$17+INDEX('5N inverse'!$A$7:$Y$7,1,'5N mesh'!$B$7+1)*Setup!$B$22</f>
        <v>15.0860682270977</v>
      </c>
      <c r="J264" s="0" t="n">
        <f aca="false">SUMPRODUCT('5N inverse'!$A$8:$Y$8,'5N mesh'!$B$37:$Z$37,$E263:$AC263)+'5N inverse'!$A$8*$C264/Setup!$B$17+INDEX('5N inverse'!$A$8:$Y$8,1,'5N mesh'!$B$7+1)*Setup!$B$22</f>
        <v>0</v>
      </c>
      <c r="K264" s="0" t="n">
        <f aca="false">SUMPRODUCT('5N inverse'!$A$9:$Y$9,'5N mesh'!$B$37:$Z$37,$E263:$AC263)+'5N inverse'!$A$9*$C264/Setup!$B$17+INDEX('5N inverse'!$A$9:$Y$9,1,'5N mesh'!$B$7+1)*Setup!$B$22</f>
        <v>0</v>
      </c>
      <c r="L264" s="0" t="n">
        <f aca="false">SUMPRODUCT('5N inverse'!$A$10:$Y$10,'5N mesh'!$B$37:$Z$37,$E263:$AC263)+'5N inverse'!$A$10*$C264/Setup!$B$17+INDEX('5N inverse'!$A$10:$Y$10,1,'5N mesh'!$B$7+1)*Setup!$B$22</f>
        <v>0</v>
      </c>
      <c r="M264" s="0" t="n">
        <f aca="false">SUMPRODUCT('5N inverse'!$A$11:$Y$11,'5N mesh'!$B$37:$Z$37,$E263:$AC263)+'5N inverse'!$A$11*$C264/Setup!$B$17+INDEX('5N inverse'!$A$11:$Y$11,1,'5N mesh'!$B$7+1)*Setup!$B$22</f>
        <v>0</v>
      </c>
      <c r="N264" s="0" t="n">
        <f aca="false">SUMPRODUCT('5N inverse'!$A$12:$Y$12,'5N mesh'!$B$37:$Z$37,$E263:$AC263)+'5N inverse'!$A$12*$C264/Setup!$B$17+INDEX('5N inverse'!$A$12:$Y$12,1,'5N mesh'!$B$7+1)*Setup!$B$22</f>
        <v>0</v>
      </c>
      <c r="O264" s="0" t="n">
        <f aca="false">SUMPRODUCT('5N inverse'!$A$13:$Y$13,'5N mesh'!$B$37:$Z$37,$E263:$AC263)+'5N inverse'!$A$13*$C264/Setup!$B$17+INDEX('5N inverse'!$A$13:$Y$13,1,'5N mesh'!$B$7+1)*Setup!$B$22</f>
        <v>0</v>
      </c>
      <c r="P264" s="0" t="n">
        <f aca="false">SUMPRODUCT('5N inverse'!$A$14:$Y$14,'5N mesh'!$B$37:$Z$37,$E263:$AC263)+'5N inverse'!$A$14*$C264/Setup!$B$17+INDEX('5N inverse'!$A$14:$Y$14,1,'5N mesh'!$B$7+1)*Setup!$B$22</f>
        <v>0</v>
      </c>
      <c r="Q264" s="0" t="n">
        <f aca="false">SUMPRODUCT('5N inverse'!$A$15:$Y$15,'5N mesh'!$B$37:$Z$37,$E263:$AC263)+'5N inverse'!$A$15*$C264/Setup!$B$17+INDEX('5N inverse'!$A$15:$Y$15,1,'5N mesh'!$B$7+1)*Setup!$B$22</f>
        <v>0</v>
      </c>
      <c r="R264" s="0" t="n">
        <f aca="false">SUMPRODUCT('5N inverse'!$A$16:$Y$16,'5N mesh'!$B$37:$Z$37,$E263:$AC263)+'5N inverse'!$A$16*$C264/Setup!$B$17+INDEX('5N inverse'!$A$16:$Y$16,1,'5N mesh'!$B$7+1)*Setup!$B$22</f>
        <v>0</v>
      </c>
      <c r="S264" s="0" t="n">
        <f aca="false">SUMPRODUCT('5N inverse'!$A$17:$Y$17,'5N mesh'!$B$37:$Z$37,$E263:$AC263)+'5N inverse'!$A$17*$C264/Setup!$B$17+INDEX('5N inverse'!$A$17:$Y$17,1,'5N mesh'!$B$7+1)*Setup!$B$22</f>
        <v>0</v>
      </c>
      <c r="T264" s="0" t="n">
        <f aca="false">SUMPRODUCT('5N inverse'!$A$18:$Y$18,'5N mesh'!$B$37:$Z$37,$E263:$AC263)+'5N inverse'!$A$18*$C264/Setup!$B$17+INDEX('5N inverse'!$A$18:$Y$18,1,'5N mesh'!$B$7+1)*Setup!$B$22</f>
        <v>0</v>
      </c>
      <c r="U264" s="0" t="n">
        <f aca="false">SUMPRODUCT('5N inverse'!$A$19:$Y$19,'5N mesh'!$B$37:$Z$37,$E263:$AC263)+'5N inverse'!$A$19*$C264/Setup!$B$17+INDEX('5N inverse'!$A$19:$Y$19,1,'5N mesh'!$B$7+1)*Setup!$B$22</f>
        <v>0</v>
      </c>
      <c r="V264" s="0" t="n">
        <f aca="false">SUMPRODUCT('5N inverse'!$A$20:$Y$20,'5N mesh'!$B$37:$Z$37,$E263:$AC263)+'5N inverse'!$A$20*$C264/Setup!$B$17+INDEX('5N inverse'!$A$20:$Y$20,1,'5N mesh'!$B$7+1)*Setup!$B$22</f>
        <v>0</v>
      </c>
      <c r="W264" s="0" t="n">
        <f aca="false">SUMPRODUCT('5N inverse'!$A$21:$Y$21,'5N mesh'!$B$37:$Z$37,$E263:$AC263)+'5N inverse'!$A$21*$C264/Setup!$B$17+INDEX('5N inverse'!$A$21:$Y$21,1,'5N mesh'!$B$7+1)*Setup!$B$22</f>
        <v>0</v>
      </c>
      <c r="X264" s="0" t="n">
        <f aca="false">SUMPRODUCT('5N inverse'!$A$22:$Y$22,'5N mesh'!$B$37:$Z$37,$E263:$AC263)+'5N inverse'!$A$22*$C264/Setup!$B$17+INDEX('5N inverse'!$A$22:$Y$22,1,'5N mesh'!$B$7+1)*Setup!$B$22</f>
        <v>0</v>
      </c>
      <c r="Y264" s="0" t="n">
        <f aca="false">SUMPRODUCT('5N inverse'!$A$23:$Y$23,'5N mesh'!$B$37:$Z$37,$E263:$AC263)+'5N inverse'!$A$23*$C264/Setup!$B$17+INDEX('5N inverse'!$A$23:$Y$23,1,'5N mesh'!$B$7+1)*Setup!$B$22</f>
        <v>0</v>
      </c>
      <c r="Z264" s="0" t="n">
        <f aca="false">SUMPRODUCT('5N inverse'!$A$24:$Y$24,'5N mesh'!$B$37:$Z$37,$E263:$AC263)+'5N inverse'!$A$24*$C264/Setup!$B$17+INDEX('5N inverse'!$A$24:$Y$24,1,'5N mesh'!$B$7+1)*Setup!$B$22</f>
        <v>0</v>
      </c>
      <c r="AA264" s="0" t="n">
        <f aca="false">SUMPRODUCT('5N inverse'!$A$25:$Y$25,'5N mesh'!$B$37:$Z$37,$E263:$AC263)+'5N inverse'!$A$25*$C264/Setup!$B$17+INDEX('5N inverse'!$A$25:$Y$25,1,'5N mesh'!$B$7+1)*Setup!$B$22</f>
        <v>0</v>
      </c>
      <c r="AB264" s="0" t="n">
        <f aca="false">SUMPRODUCT('5N inverse'!$A$26:$Y$26,'5N mesh'!$B$37:$Z$37,$E263:$AC263)+'5N inverse'!$A$26*$C264/Setup!$B$17+INDEX('5N inverse'!$A$26:$Y$26,1,'5N mesh'!$B$7+1)*Setup!$B$22</f>
        <v>0</v>
      </c>
      <c r="AC264" s="0" t="n">
        <f aca="false">SUMPRODUCT('5N inverse'!$A$27:$Y$27,'5N mesh'!$B$37:$Z$37,$E263:$AC263)+'5N inverse'!$A$27*$C264/Setup!$B$17+INDEX('5N inverse'!$A$27:$Y$27,1,'5N mesh'!$B$7+1)*Setup!$B$22</f>
        <v>0</v>
      </c>
    </row>
    <row r="265" customFormat="false" ht="15" hidden="false" customHeight="false" outlineLevel="0" collapsed="false">
      <c r="A265" s="0" t="n">
        <v>260</v>
      </c>
      <c r="B265" s="0" t="n">
        <f aca="false">A265*Setup!$B$11/3600</f>
        <v>21.6666666666667</v>
      </c>
      <c r="C265" s="0" t="n">
        <f aca="false">Setup!$B$7+Setup!$B$8*COS(2*PI()*(B265-Setup!$B$9)/24)</f>
        <v>24.3486229709906</v>
      </c>
      <c r="D265" s="0" t="n">
        <f aca="false">(C265-E265)/Setup!$B$17</f>
        <v>-7.10398474475287</v>
      </c>
      <c r="E265" s="0" t="n">
        <f aca="false">SUMPRODUCT('5N inverse'!$A$3:$Y$3,'5N mesh'!$B$37:$Z$37,$E264:$AC264)+'5N inverse'!$A$3*$C265/Setup!$B$17+INDEX('5N inverse'!$A$3:$Y$3,1,'5N mesh'!$B$7+1)*Setup!$B$22</f>
        <v>25.2721409878085</v>
      </c>
      <c r="F265" s="0" t="n">
        <f aca="false">SUMPRODUCT('5N inverse'!$A$4:$Y$4,'5N mesh'!$B$37:$Z$37,$E264:$AC264)+'5N inverse'!$A$4*$C265/Setup!$B$17+INDEX('5N inverse'!$A$4:$Y$4,1,'5N mesh'!$B$7+1)*Setup!$B$22</f>
        <v>23.57447070173</v>
      </c>
      <c r="G265" s="0" t="n">
        <f aca="false">SUMPRODUCT('5N inverse'!$A$5:$Y$5,'5N mesh'!$B$37:$Z$37,$E264:$AC264)+'5N inverse'!$A$5*$C265/Setup!$B$17+INDEX('5N inverse'!$A$5:$Y$5,1,'5N mesh'!$B$7+1)*Setup!$B$22</f>
        <v>20.179130129573</v>
      </c>
      <c r="H265" s="0" t="n">
        <f aca="false">SUMPRODUCT('5N inverse'!$A$6:$Y$6,'5N mesh'!$B$37:$Z$37,$E264:$AC264)+'5N inverse'!$A$6*$C265/Setup!$B$17+INDEX('5N inverse'!$A$6:$Y$6,1,'5N mesh'!$B$7+1)*Setup!$B$22</f>
        <v>16.7837895574161</v>
      </c>
      <c r="I265" s="0" t="n">
        <f aca="false">SUMPRODUCT('5N inverse'!$A$7:$Y$7,'5N mesh'!$B$37:$Z$37,$E264:$AC264)+'5N inverse'!$A$7*$C265/Setup!$B$17+INDEX('5N inverse'!$A$7:$Y$7,1,'5N mesh'!$B$7+1)*Setup!$B$22</f>
        <v>15.0861192713376</v>
      </c>
      <c r="J265" s="0" t="n">
        <f aca="false">SUMPRODUCT('5N inverse'!$A$8:$Y$8,'5N mesh'!$B$37:$Z$37,$E264:$AC264)+'5N inverse'!$A$8*$C265/Setup!$B$17+INDEX('5N inverse'!$A$8:$Y$8,1,'5N mesh'!$B$7+1)*Setup!$B$22</f>
        <v>0</v>
      </c>
      <c r="K265" s="0" t="n">
        <f aca="false">SUMPRODUCT('5N inverse'!$A$9:$Y$9,'5N mesh'!$B$37:$Z$37,$E264:$AC264)+'5N inverse'!$A$9*$C265/Setup!$B$17+INDEX('5N inverse'!$A$9:$Y$9,1,'5N mesh'!$B$7+1)*Setup!$B$22</f>
        <v>0</v>
      </c>
      <c r="L265" s="0" t="n">
        <f aca="false">SUMPRODUCT('5N inverse'!$A$10:$Y$10,'5N mesh'!$B$37:$Z$37,$E264:$AC264)+'5N inverse'!$A$10*$C265/Setup!$B$17+INDEX('5N inverse'!$A$10:$Y$10,1,'5N mesh'!$B$7+1)*Setup!$B$22</f>
        <v>0</v>
      </c>
      <c r="M265" s="0" t="n">
        <f aca="false">SUMPRODUCT('5N inverse'!$A$11:$Y$11,'5N mesh'!$B$37:$Z$37,$E264:$AC264)+'5N inverse'!$A$11*$C265/Setup!$B$17+INDEX('5N inverse'!$A$11:$Y$11,1,'5N mesh'!$B$7+1)*Setup!$B$22</f>
        <v>0</v>
      </c>
      <c r="N265" s="0" t="n">
        <f aca="false">SUMPRODUCT('5N inverse'!$A$12:$Y$12,'5N mesh'!$B$37:$Z$37,$E264:$AC264)+'5N inverse'!$A$12*$C265/Setup!$B$17+INDEX('5N inverse'!$A$12:$Y$12,1,'5N mesh'!$B$7+1)*Setup!$B$22</f>
        <v>0</v>
      </c>
      <c r="O265" s="0" t="n">
        <f aca="false">SUMPRODUCT('5N inverse'!$A$13:$Y$13,'5N mesh'!$B$37:$Z$37,$E264:$AC264)+'5N inverse'!$A$13*$C265/Setup!$B$17+INDEX('5N inverse'!$A$13:$Y$13,1,'5N mesh'!$B$7+1)*Setup!$B$22</f>
        <v>0</v>
      </c>
      <c r="P265" s="0" t="n">
        <f aca="false">SUMPRODUCT('5N inverse'!$A$14:$Y$14,'5N mesh'!$B$37:$Z$37,$E264:$AC264)+'5N inverse'!$A$14*$C265/Setup!$B$17+INDEX('5N inverse'!$A$14:$Y$14,1,'5N mesh'!$B$7+1)*Setup!$B$22</f>
        <v>0</v>
      </c>
      <c r="Q265" s="0" t="n">
        <f aca="false">SUMPRODUCT('5N inverse'!$A$15:$Y$15,'5N mesh'!$B$37:$Z$37,$E264:$AC264)+'5N inverse'!$A$15*$C265/Setup!$B$17+INDEX('5N inverse'!$A$15:$Y$15,1,'5N mesh'!$B$7+1)*Setup!$B$22</f>
        <v>0</v>
      </c>
      <c r="R265" s="0" t="n">
        <f aca="false">SUMPRODUCT('5N inverse'!$A$16:$Y$16,'5N mesh'!$B$37:$Z$37,$E264:$AC264)+'5N inverse'!$A$16*$C265/Setup!$B$17+INDEX('5N inverse'!$A$16:$Y$16,1,'5N mesh'!$B$7+1)*Setup!$B$22</f>
        <v>0</v>
      </c>
      <c r="S265" s="0" t="n">
        <f aca="false">SUMPRODUCT('5N inverse'!$A$17:$Y$17,'5N mesh'!$B$37:$Z$37,$E264:$AC264)+'5N inverse'!$A$17*$C265/Setup!$B$17+INDEX('5N inverse'!$A$17:$Y$17,1,'5N mesh'!$B$7+1)*Setup!$B$22</f>
        <v>0</v>
      </c>
      <c r="T265" s="0" t="n">
        <f aca="false">SUMPRODUCT('5N inverse'!$A$18:$Y$18,'5N mesh'!$B$37:$Z$37,$E264:$AC264)+'5N inverse'!$A$18*$C265/Setup!$B$17+INDEX('5N inverse'!$A$18:$Y$18,1,'5N mesh'!$B$7+1)*Setup!$B$22</f>
        <v>0</v>
      </c>
      <c r="U265" s="0" t="n">
        <f aca="false">SUMPRODUCT('5N inverse'!$A$19:$Y$19,'5N mesh'!$B$37:$Z$37,$E264:$AC264)+'5N inverse'!$A$19*$C265/Setup!$B$17+INDEX('5N inverse'!$A$19:$Y$19,1,'5N mesh'!$B$7+1)*Setup!$B$22</f>
        <v>0</v>
      </c>
      <c r="V265" s="0" t="n">
        <f aca="false">SUMPRODUCT('5N inverse'!$A$20:$Y$20,'5N mesh'!$B$37:$Z$37,$E264:$AC264)+'5N inverse'!$A$20*$C265/Setup!$B$17+INDEX('5N inverse'!$A$20:$Y$20,1,'5N mesh'!$B$7+1)*Setup!$B$22</f>
        <v>0</v>
      </c>
      <c r="W265" s="0" t="n">
        <f aca="false">SUMPRODUCT('5N inverse'!$A$21:$Y$21,'5N mesh'!$B$37:$Z$37,$E264:$AC264)+'5N inverse'!$A$21*$C265/Setup!$B$17+INDEX('5N inverse'!$A$21:$Y$21,1,'5N mesh'!$B$7+1)*Setup!$B$22</f>
        <v>0</v>
      </c>
      <c r="X265" s="0" t="n">
        <f aca="false">SUMPRODUCT('5N inverse'!$A$22:$Y$22,'5N mesh'!$B$37:$Z$37,$E264:$AC264)+'5N inverse'!$A$22*$C265/Setup!$B$17+INDEX('5N inverse'!$A$22:$Y$22,1,'5N mesh'!$B$7+1)*Setup!$B$22</f>
        <v>0</v>
      </c>
      <c r="Y265" s="0" t="n">
        <f aca="false">SUMPRODUCT('5N inverse'!$A$23:$Y$23,'5N mesh'!$B$37:$Z$37,$E264:$AC264)+'5N inverse'!$A$23*$C265/Setup!$B$17+INDEX('5N inverse'!$A$23:$Y$23,1,'5N mesh'!$B$7+1)*Setup!$B$22</f>
        <v>0</v>
      </c>
      <c r="Z265" s="0" t="n">
        <f aca="false">SUMPRODUCT('5N inverse'!$A$24:$Y$24,'5N mesh'!$B$37:$Z$37,$E264:$AC264)+'5N inverse'!$A$24*$C265/Setup!$B$17+INDEX('5N inverse'!$A$24:$Y$24,1,'5N mesh'!$B$7+1)*Setup!$B$22</f>
        <v>0</v>
      </c>
      <c r="AA265" s="0" t="n">
        <f aca="false">SUMPRODUCT('5N inverse'!$A$25:$Y$25,'5N mesh'!$B$37:$Z$37,$E264:$AC264)+'5N inverse'!$A$25*$C265/Setup!$B$17+INDEX('5N inverse'!$A$25:$Y$25,1,'5N mesh'!$B$7+1)*Setup!$B$22</f>
        <v>0</v>
      </c>
      <c r="AB265" s="0" t="n">
        <f aca="false">SUMPRODUCT('5N inverse'!$A$26:$Y$26,'5N mesh'!$B$37:$Z$37,$E264:$AC264)+'5N inverse'!$A$26*$C265/Setup!$B$17+INDEX('5N inverse'!$A$26:$Y$26,1,'5N mesh'!$B$7+1)*Setup!$B$22</f>
        <v>0</v>
      </c>
      <c r="AC265" s="0" t="n">
        <f aca="false">SUMPRODUCT('5N inverse'!$A$27:$Y$27,'5N mesh'!$B$37:$Z$37,$E264:$AC264)+'5N inverse'!$A$27*$C265/Setup!$B$17+INDEX('5N inverse'!$A$27:$Y$27,1,'5N mesh'!$B$7+1)*Setup!$B$22</f>
        <v>0</v>
      </c>
    </row>
    <row r="266" customFormat="false" ht="15" hidden="false" customHeight="false" outlineLevel="0" collapsed="false">
      <c r="A266" s="0" t="n">
        <v>261</v>
      </c>
      <c r="B266" s="0" t="n">
        <f aca="false">A266*Setup!$B$11/3600</f>
        <v>21.75</v>
      </c>
      <c r="C266" s="0" t="n">
        <f aca="false">Setup!$B$7+Setup!$B$8*COS(2*PI()*(B266-Setup!$B$9)/24)</f>
        <v>24.2616125169206</v>
      </c>
      <c r="D266" s="0" t="n">
        <f aca="false">(C266-E266)/Setup!$B$17</f>
        <v>-7.64452492545501</v>
      </c>
      <c r="E266" s="0" t="n">
        <f aca="false">SUMPRODUCT('5N inverse'!$A$3:$Y$3,'5N mesh'!$B$37:$Z$37,$E265:$AC265)+'5N inverse'!$A$3*$C266/Setup!$B$17+INDEX('5N inverse'!$A$3:$Y$3,1,'5N mesh'!$B$7+1)*Setup!$B$22</f>
        <v>25.2554007572297</v>
      </c>
      <c r="F266" s="0" t="n">
        <f aca="false">SUMPRODUCT('5N inverse'!$A$4:$Y$4,'5N mesh'!$B$37:$Z$37,$E265:$AC265)+'5N inverse'!$A$4*$C266/Setup!$B$17+INDEX('5N inverse'!$A$4:$Y$4,1,'5N mesh'!$B$7+1)*Setup!$B$22</f>
        <v>23.5605276895716</v>
      </c>
      <c r="G266" s="0" t="n">
        <f aca="false">SUMPRODUCT('5N inverse'!$A$5:$Y$5,'5N mesh'!$B$37:$Z$37,$E265:$AC265)+'5N inverse'!$A$5*$C266/Setup!$B$17+INDEX('5N inverse'!$A$5:$Y$5,1,'5N mesh'!$B$7+1)*Setup!$B$22</f>
        <v>20.1707815542553</v>
      </c>
      <c r="H266" s="0" t="n">
        <f aca="false">SUMPRODUCT('5N inverse'!$A$6:$Y$6,'5N mesh'!$B$37:$Z$37,$E265:$AC265)+'5N inverse'!$A$6*$C266/Setup!$B$17+INDEX('5N inverse'!$A$6:$Y$6,1,'5N mesh'!$B$7+1)*Setup!$B$22</f>
        <v>16.7810354189391</v>
      </c>
      <c r="I266" s="0" t="n">
        <f aca="false">SUMPRODUCT('5N inverse'!$A$7:$Y$7,'5N mesh'!$B$37:$Z$37,$E265:$AC265)+'5N inverse'!$A$7*$C266/Setup!$B$17+INDEX('5N inverse'!$A$7:$Y$7,1,'5N mesh'!$B$7+1)*Setup!$B$22</f>
        <v>15.0861623512809</v>
      </c>
      <c r="J266" s="0" t="n">
        <f aca="false">SUMPRODUCT('5N inverse'!$A$8:$Y$8,'5N mesh'!$B$37:$Z$37,$E265:$AC265)+'5N inverse'!$A$8*$C266/Setup!$B$17+INDEX('5N inverse'!$A$8:$Y$8,1,'5N mesh'!$B$7+1)*Setup!$B$22</f>
        <v>0</v>
      </c>
      <c r="K266" s="0" t="n">
        <f aca="false">SUMPRODUCT('5N inverse'!$A$9:$Y$9,'5N mesh'!$B$37:$Z$37,$E265:$AC265)+'5N inverse'!$A$9*$C266/Setup!$B$17+INDEX('5N inverse'!$A$9:$Y$9,1,'5N mesh'!$B$7+1)*Setup!$B$22</f>
        <v>0</v>
      </c>
      <c r="L266" s="0" t="n">
        <f aca="false">SUMPRODUCT('5N inverse'!$A$10:$Y$10,'5N mesh'!$B$37:$Z$37,$E265:$AC265)+'5N inverse'!$A$10*$C266/Setup!$B$17+INDEX('5N inverse'!$A$10:$Y$10,1,'5N mesh'!$B$7+1)*Setup!$B$22</f>
        <v>0</v>
      </c>
      <c r="M266" s="0" t="n">
        <f aca="false">SUMPRODUCT('5N inverse'!$A$11:$Y$11,'5N mesh'!$B$37:$Z$37,$E265:$AC265)+'5N inverse'!$A$11*$C266/Setup!$B$17+INDEX('5N inverse'!$A$11:$Y$11,1,'5N mesh'!$B$7+1)*Setup!$B$22</f>
        <v>0</v>
      </c>
      <c r="N266" s="0" t="n">
        <f aca="false">SUMPRODUCT('5N inverse'!$A$12:$Y$12,'5N mesh'!$B$37:$Z$37,$E265:$AC265)+'5N inverse'!$A$12*$C266/Setup!$B$17+INDEX('5N inverse'!$A$12:$Y$12,1,'5N mesh'!$B$7+1)*Setup!$B$22</f>
        <v>0</v>
      </c>
      <c r="O266" s="0" t="n">
        <f aca="false">SUMPRODUCT('5N inverse'!$A$13:$Y$13,'5N mesh'!$B$37:$Z$37,$E265:$AC265)+'5N inverse'!$A$13*$C266/Setup!$B$17+INDEX('5N inverse'!$A$13:$Y$13,1,'5N mesh'!$B$7+1)*Setup!$B$22</f>
        <v>0</v>
      </c>
      <c r="P266" s="0" t="n">
        <f aca="false">SUMPRODUCT('5N inverse'!$A$14:$Y$14,'5N mesh'!$B$37:$Z$37,$E265:$AC265)+'5N inverse'!$A$14*$C266/Setup!$B$17+INDEX('5N inverse'!$A$14:$Y$14,1,'5N mesh'!$B$7+1)*Setup!$B$22</f>
        <v>0</v>
      </c>
      <c r="Q266" s="0" t="n">
        <f aca="false">SUMPRODUCT('5N inverse'!$A$15:$Y$15,'5N mesh'!$B$37:$Z$37,$E265:$AC265)+'5N inverse'!$A$15*$C266/Setup!$B$17+INDEX('5N inverse'!$A$15:$Y$15,1,'5N mesh'!$B$7+1)*Setup!$B$22</f>
        <v>0</v>
      </c>
      <c r="R266" s="0" t="n">
        <f aca="false">SUMPRODUCT('5N inverse'!$A$16:$Y$16,'5N mesh'!$B$37:$Z$37,$E265:$AC265)+'5N inverse'!$A$16*$C266/Setup!$B$17+INDEX('5N inverse'!$A$16:$Y$16,1,'5N mesh'!$B$7+1)*Setup!$B$22</f>
        <v>0</v>
      </c>
      <c r="S266" s="0" t="n">
        <f aca="false">SUMPRODUCT('5N inverse'!$A$17:$Y$17,'5N mesh'!$B$37:$Z$37,$E265:$AC265)+'5N inverse'!$A$17*$C266/Setup!$B$17+INDEX('5N inverse'!$A$17:$Y$17,1,'5N mesh'!$B$7+1)*Setup!$B$22</f>
        <v>0</v>
      </c>
      <c r="T266" s="0" t="n">
        <f aca="false">SUMPRODUCT('5N inverse'!$A$18:$Y$18,'5N mesh'!$B$37:$Z$37,$E265:$AC265)+'5N inverse'!$A$18*$C266/Setup!$B$17+INDEX('5N inverse'!$A$18:$Y$18,1,'5N mesh'!$B$7+1)*Setup!$B$22</f>
        <v>0</v>
      </c>
      <c r="U266" s="0" t="n">
        <f aca="false">SUMPRODUCT('5N inverse'!$A$19:$Y$19,'5N mesh'!$B$37:$Z$37,$E265:$AC265)+'5N inverse'!$A$19*$C266/Setup!$B$17+INDEX('5N inverse'!$A$19:$Y$19,1,'5N mesh'!$B$7+1)*Setup!$B$22</f>
        <v>0</v>
      </c>
      <c r="V266" s="0" t="n">
        <f aca="false">SUMPRODUCT('5N inverse'!$A$20:$Y$20,'5N mesh'!$B$37:$Z$37,$E265:$AC265)+'5N inverse'!$A$20*$C266/Setup!$B$17+INDEX('5N inverse'!$A$20:$Y$20,1,'5N mesh'!$B$7+1)*Setup!$B$22</f>
        <v>0</v>
      </c>
      <c r="W266" s="0" t="n">
        <f aca="false">SUMPRODUCT('5N inverse'!$A$21:$Y$21,'5N mesh'!$B$37:$Z$37,$E265:$AC265)+'5N inverse'!$A$21*$C266/Setup!$B$17+INDEX('5N inverse'!$A$21:$Y$21,1,'5N mesh'!$B$7+1)*Setup!$B$22</f>
        <v>0</v>
      </c>
      <c r="X266" s="0" t="n">
        <f aca="false">SUMPRODUCT('5N inverse'!$A$22:$Y$22,'5N mesh'!$B$37:$Z$37,$E265:$AC265)+'5N inverse'!$A$22*$C266/Setup!$B$17+INDEX('5N inverse'!$A$22:$Y$22,1,'5N mesh'!$B$7+1)*Setup!$B$22</f>
        <v>0</v>
      </c>
      <c r="Y266" s="0" t="n">
        <f aca="false">SUMPRODUCT('5N inverse'!$A$23:$Y$23,'5N mesh'!$B$37:$Z$37,$E265:$AC265)+'5N inverse'!$A$23*$C266/Setup!$B$17+INDEX('5N inverse'!$A$23:$Y$23,1,'5N mesh'!$B$7+1)*Setup!$B$22</f>
        <v>0</v>
      </c>
      <c r="Z266" s="0" t="n">
        <f aca="false">SUMPRODUCT('5N inverse'!$A$24:$Y$24,'5N mesh'!$B$37:$Z$37,$E265:$AC265)+'5N inverse'!$A$24*$C266/Setup!$B$17+INDEX('5N inverse'!$A$24:$Y$24,1,'5N mesh'!$B$7+1)*Setup!$B$22</f>
        <v>0</v>
      </c>
      <c r="AA266" s="0" t="n">
        <f aca="false">SUMPRODUCT('5N inverse'!$A$25:$Y$25,'5N mesh'!$B$37:$Z$37,$E265:$AC265)+'5N inverse'!$A$25*$C266/Setup!$B$17+INDEX('5N inverse'!$A$25:$Y$25,1,'5N mesh'!$B$7+1)*Setup!$B$22</f>
        <v>0</v>
      </c>
      <c r="AB266" s="0" t="n">
        <f aca="false">SUMPRODUCT('5N inverse'!$A$26:$Y$26,'5N mesh'!$B$37:$Z$37,$E265:$AC265)+'5N inverse'!$A$26*$C266/Setup!$B$17+INDEX('5N inverse'!$A$26:$Y$26,1,'5N mesh'!$B$7+1)*Setup!$B$22</f>
        <v>0</v>
      </c>
      <c r="AC266" s="0" t="n">
        <f aca="false">SUMPRODUCT('5N inverse'!$A$27:$Y$27,'5N mesh'!$B$37:$Z$37,$E265:$AC265)+'5N inverse'!$A$27*$C266/Setup!$B$17+INDEX('5N inverse'!$A$27:$Y$27,1,'5N mesh'!$B$7+1)*Setup!$B$22</f>
        <v>0</v>
      </c>
    </row>
    <row r="267" customFormat="false" ht="15" hidden="false" customHeight="false" outlineLevel="0" collapsed="false">
      <c r="A267" s="0" t="n">
        <v>262</v>
      </c>
      <c r="B267" s="0" t="n">
        <f aca="false">A267*Setup!$B$11/3600</f>
        <v>21.8333333333333</v>
      </c>
      <c r="C267" s="0" t="n">
        <f aca="false">Setup!$B$7+Setup!$B$8*COS(2*PI()*(B267-Setup!$B$9)/24)</f>
        <v>24.1744775494613</v>
      </c>
      <c r="D267" s="0" t="n">
        <f aca="false">(C267-E267)/Setup!$B$17</f>
        <v>-8.17906581603504</v>
      </c>
      <c r="E267" s="0" t="n">
        <f aca="false">SUMPRODUCT('5N inverse'!$A$3:$Y$3,'5N mesh'!$B$37:$Z$37,$E266:$AC266)+'5N inverse'!$A$3*$C267/Setup!$B$17+INDEX('5N inverse'!$A$3:$Y$3,1,'5N mesh'!$B$7+1)*Setup!$B$22</f>
        <v>25.2377561055459</v>
      </c>
      <c r="F267" s="0" t="n">
        <f aca="false">SUMPRODUCT('5N inverse'!$A$4:$Y$4,'5N mesh'!$B$37:$Z$37,$E266:$AC266)+'5N inverse'!$A$4*$C267/Setup!$B$17+INDEX('5N inverse'!$A$4:$Y$4,1,'5N mesh'!$B$7+1)*Setup!$B$22</f>
        <v>23.5458296676797</v>
      </c>
      <c r="G267" s="0" t="n">
        <f aca="false">SUMPRODUCT('5N inverse'!$A$5:$Y$5,'5N mesh'!$B$37:$Z$37,$E266:$AC266)+'5N inverse'!$A$5*$C267/Setup!$B$17+INDEX('5N inverse'!$A$5:$Y$5,1,'5N mesh'!$B$7+1)*Setup!$B$22</f>
        <v>20.1619767919474</v>
      </c>
      <c r="H267" s="0" t="n">
        <f aca="false">SUMPRODUCT('5N inverse'!$A$6:$Y$6,'5N mesh'!$B$37:$Z$37,$E266:$AC266)+'5N inverse'!$A$6*$C267/Setup!$B$17+INDEX('5N inverse'!$A$6:$Y$6,1,'5N mesh'!$B$7+1)*Setup!$B$22</f>
        <v>16.7781239162151</v>
      </c>
      <c r="I267" s="0" t="n">
        <f aca="false">SUMPRODUCT('5N inverse'!$A$7:$Y$7,'5N mesh'!$B$37:$Z$37,$E266:$AC266)+'5N inverse'!$A$7*$C267/Setup!$B$17+INDEX('5N inverse'!$A$7:$Y$7,1,'5N mesh'!$B$7+1)*Setup!$B$22</f>
        <v>15.0861974783489</v>
      </c>
      <c r="J267" s="0" t="n">
        <f aca="false">SUMPRODUCT('5N inverse'!$A$8:$Y$8,'5N mesh'!$B$37:$Z$37,$E266:$AC266)+'5N inverse'!$A$8*$C267/Setup!$B$17+INDEX('5N inverse'!$A$8:$Y$8,1,'5N mesh'!$B$7+1)*Setup!$B$22</f>
        <v>0</v>
      </c>
      <c r="K267" s="0" t="n">
        <f aca="false">SUMPRODUCT('5N inverse'!$A$9:$Y$9,'5N mesh'!$B$37:$Z$37,$E266:$AC266)+'5N inverse'!$A$9*$C267/Setup!$B$17+INDEX('5N inverse'!$A$9:$Y$9,1,'5N mesh'!$B$7+1)*Setup!$B$22</f>
        <v>0</v>
      </c>
      <c r="L267" s="0" t="n">
        <f aca="false">SUMPRODUCT('5N inverse'!$A$10:$Y$10,'5N mesh'!$B$37:$Z$37,$E266:$AC266)+'5N inverse'!$A$10*$C267/Setup!$B$17+INDEX('5N inverse'!$A$10:$Y$10,1,'5N mesh'!$B$7+1)*Setup!$B$22</f>
        <v>0</v>
      </c>
      <c r="M267" s="0" t="n">
        <f aca="false">SUMPRODUCT('5N inverse'!$A$11:$Y$11,'5N mesh'!$B$37:$Z$37,$E266:$AC266)+'5N inverse'!$A$11*$C267/Setup!$B$17+INDEX('5N inverse'!$A$11:$Y$11,1,'5N mesh'!$B$7+1)*Setup!$B$22</f>
        <v>0</v>
      </c>
      <c r="N267" s="0" t="n">
        <f aca="false">SUMPRODUCT('5N inverse'!$A$12:$Y$12,'5N mesh'!$B$37:$Z$37,$E266:$AC266)+'5N inverse'!$A$12*$C267/Setup!$B$17+INDEX('5N inverse'!$A$12:$Y$12,1,'5N mesh'!$B$7+1)*Setup!$B$22</f>
        <v>0</v>
      </c>
      <c r="O267" s="0" t="n">
        <f aca="false">SUMPRODUCT('5N inverse'!$A$13:$Y$13,'5N mesh'!$B$37:$Z$37,$E266:$AC266)+'5N inverse'!$A$13*$C267/Setup!$B$17+INDEX('5N inverse'!$A$13:$Y$13,1,'5N mesh'!$B$7+1)*Setup!$B$22</f>
        <v>0</v>
      </c>
      <c r="P267" s="0" t="n">
        <f aca="false">SUMPRODUCT('5N inverse'!$A$14:$Y$14,'5N mesh'!$B$37:$Z$37,$E266:$AC266)+'5N inverse'!$A$14*$C267/Setup!$B$17+INDEX('5N inverse'!$A$14:$Y$14,1,'5N mesh'!$B$7+1)*Setup!$B$22</f>
        <v>0</v>
      </c>
      <c r="Q267" s="0" t="n">
        <f aca="false">SUMPRODUCT('5N inverse'!$A$15:$Y$15,'5N mesh'!$B$37:$Z$37,$E266:$AC266)+'5N inverse'!$A$15*$C267/Setup!$B$17+INDEX('5N inverse'!$A$15:$Y$15,1,'5N mesh'!$B$7+1)*Setup!$B$22</f>
        <v>0</v>
      </c>
      <c r="R267" s="0" t="n">
        <f aca="false">SUMPRODUCT('5N inverse'!$A$16:$Y$16,'5N mesh'!$B$37:$Z$37,$E266:$AC266)+'5N inverse'!$A$16*$C267/Setup!$B$17+INDEX('5N inverse'!$A$16:$Y$16,1,'5N mesh'!$B$7+1)*Setup!$B$22</f>
        <v>0</v>
      </c>
      <c r="S267" s="0" t="n">
        <f aca="false">SUMPRODUCT('5N inverse'!$A$17:$Y$17,'5N mesh'!$B$37:$Z$37,$E266:$AC266)+'5N inverse'!$A$17*$C267/Setup!$B$17+INDEX('5N inverse'!$A$17:$Y$17,1,'5N mesh'!$B$7+1)*Setup!$B$22</f>
        <v>0</v>
      </c>
      <c r="T267" s="0" t="n">
        <f aca="false">SUMPRODUCT('5N inverse'!$A$18:$Y$18,'5N mesh'!$B$37:$Z$37,$E266:$AC266)+'5N inverse'!$A$18*$C267/Setup!$B$17+INDEX('5N inverse'!$A$18:$Y$18,1,'5N mesh'!$B$7+1)*Setup!$B$22</f>
        <v>0</v>
      </c>
      <c r="U267" s="0" t="n">
        <f aca="false">SUMPRODUCT('5N inverse'!$A$19:$Y$19,'5N mesh'!$B$37:$Z$37,$E266:$AC266)+'5N inverse'!$A$19*$C267/Setup!$B$17+INDEX('5N inverse'!$A$19:$Y$19,1,'5N mesh'!$B$7+1)*Setup!$B$22</f>
        <v>0</v>
      </c>
      <c r="V267" s="0" t="n">
        <f aca="false">SUMPRODUCT('5N inverse'!$A$20:$Y$20,'5N mesh'!$B$37:$Z$37,$E266:$AC266)+'5N inverse'!$A$20*$C267/Setup!$B$17+INDEX('5N inverse'!$A$20:$Y$20,1,'5N mesh'!$B$7+1)*Setup!$B$22</f>
        <v>0</v>
      </c>
      <c r="W267" s="0" t="n">
        <f aca="false">SUMPRODUCT('5N inverse'!$A$21:$Y$21,'5N mesh'!$B$37:$Z$37,$E266:$AC266)+'5N inverse'!$A$21*$C267/Setup!$B$17+INDEX('5N inverse'!$A$21:$Y$21,1,'5N mesh'!$B$7+1)*Setup!$B$22</f>
        <v>0</v>
      </c>
      <c r="X267" s="0" t="n">
        <f aca="false">SUMPRODUCT('5N inverse'!$A$22:$Y$22,'5N mesh'!$B$37:$Z$37,$E266:$AC266)+'5N inverse'!$A$22*$C267/Setup!$B$17+INDEX('5N inverse'!$A$22:$Y$22,1,'5N mesh'!$B$7+1)*Setup!$B$22</f>
        <v>0</v>
      </c>
      <c r="Y267" s="0" t="n">
        <f aca="false">SUMPRODUCT('5N inverse'!$A$23:$Y$23,'5N mesh'!$B$37:$Z$37,$E266:$AC266)+'5N inverse'!$A$23*$C267/Setup!$B$17+INDEX('5N inverse'!$A$23:$Y$23,1,'5N mesh'!$B$7+1)*Setup!$B$22</f>
        <v>0</v>
      </c>
      <c r="Z267" s="0" t="n">
        <f aca="false">SUMPRODUCT('5N inverse'!$A$24:$Y$24,'5N mesh'!$B$37:$Z$37,$E266:$AC266)+'5N inverse'!$A$24*$C267/Setup!$B$17+INDEX('5N inverse'!$A$24:$Y$24,1,'5N mesh'!$B$7+1)*Setup!$B$22</f>
        <v>0</v>
      </c>
      <c r="AA267" s="0" t="n">
        <f aca="false">SUMPRODUCT('5N inverse'!$A$25:$Y$25,'5N mesh'!$B$37:$Z$37,$E266:$AC266)+'5N inverse'!$A$25*$C267/Setup!$B$17+INDEX('5N inverse'!$A$25:$Y$25,1,'5N mesh'!$B$7+1)*Setup!$B$22</f>
        <v>0</v>
      </c>
      <c r="AB267" s="0" t="n">
        <f aca="false">SUMPRODUCT('5N inverse'!$A$26:$Y$26,'5N mesh'!$B$37:$Z$37,$E266:$AC266)+'5N inverse'!$A$26*$C267/Setup!$B$17+INDEX('5N inverse'!$A$26:$Y$26,1,'5N mesh'!$B$7+1)*Setup!$B$22</f>
        <v>0</v>
      </c>
      <c r="AC267" s="0" t="n">
        <f aca="false">SUMPRODUCT('5N inverse'!$A$27:$Y$27,'5N mesh'!$B$37:$Z$37,$E266:$AC266)+'5N inverse'!$A$27*$C267/Setup!$B$17+INDEX('5N inverse'!$A$27:$Y$27,1,'5N mesh'!$B$7+1)*Setup!$B$22</f>
        <v>0</v>
      </c>
    </row>
    <row r="268" customFormat="false" ht="15" hidden="false" customHeight="false" outlineLevel="0" collapsed="false">
      <c r="A268" s="0" t="n">
        <v>263</v>
      </c>
      <c r="B268" s="0" t="n">
        <f aca="false">A268*Setup!$B$11/3600</f>
        <v>21.9166666666667</v>
      </c>
      <c r="C268" s="0" t="n">
        <f aca="false">Setup!$B$7+Setup!$B$8*COS(2*PI()*(B268-Setup!$B$9)/24)</f>
        <v>24.0872595401382</v>
      </c>
      <c r="D268" s="0" t="n">
        <f aca="false">(C268-E268)/Setup!$B$17</f>
        <v>-8.70737260876724</v>
      </c>
      <c r="E268" s="0" t="n">
        <f aca="false">SUMPRODUCT('5N inverse'!$A$3:$Y$3,'5N mesh'!$B$37:$Z$37,$E267:$AC267)+'5N inverse'!$A$3*$C268/Setup!$B$17+INDEX('5N inverse'!$A$3:$Y$3,1,'5N mesh'!$B$7+1)*Setup!$B$22</f>
        <v>25.219217979278</v>
      </c>
      <c r="F268" s="0" t="n">
        <f aca="false">SUMPRODUCT('5N inverse'!$A$4:$Y$4,'5N mesh'!$B$37:$Z$37,$E267:$AC267)+'5N inverse'!$A$4*$C268/Setup!$B$17+INDEX('5N inverse'!$A$4:$Y$4,1,'5N mesh'!$B$7+1)*Setup!$B$22</f>
        <v>23.5303857606192</v>
      </c>
      <c r="G268" s="0" t="n">
        <f aca="false">SUMPRODUCT('5N inverse'!$A$5:$Y$5,'5N mesh'!$B$37:$Z$37,$E267:$AC267)+'5N inverse'!$A$5*$C268/Setup!$B$17+INDEX('5N inverse'!$A$5:$Y$5,1,'5N mesh'!$B$7+1)*Setup!$B$22</f>
        <v>20.1527213233015</v>
      </c>
      <c r="H268" s="0" t="n">
        <f aca="false">SUMPRODUCT('5N inverse'!$A$6:$Y$6,'5N mesh'!$B$37:$Z$37,$E267:$AC267)+'5N inverse'!$A$6*$C268/Setup!$B$17+INDEX('5N inverse'!$A$6:$Y$6,1,'5N mesh'!$B$7+1)*Setup!$B$22</f>
        <v>16.7750568859838</v>
      </c>
      <c r="I268" s="0" t="n">
        <f aca="false">SUMPRODUCT('5N inverse'!$A$7:$Y$7,'5N mesh'!$B$37:$Z$37,$E267:$AC267)+'5N inverse'!$A$7*$C268/Setup!$B$17+INDEX('5N inverse'!$A$7:$Y$7,1,'5N mesh'!$B$7+1)*Setup!$B$22</f>
        <v>15.086224667325</v>
      </c>
      <c r="J268" s="0" t="n">
        <f aca="false">SUMPRODUCT('5N inverse'!$A$8:$Y$8,'5N mesh'!$B$37:$Z$37,$E267:$AC267)+'5N inverse'!$A$8*$C268/Setup!$B$17+INDEX('5N inverse'!$A$8:$Y$8,1,'5N mesh'!$B$7+1)*Setup!$B$22</f>
        <v>0</v>
      </c>
      <c r="K268" s="0" t="n">
        <f aca="false">SUMPRODUCT('5N inverse'!$A$9:$Y$9,'5N mesh'!$B$37:$Z$37,$E267:$AC267)+'5N inverse'!$A$9*$C268/Setup!$B$17+INDEX('5N inverse'!$A$9:$Y$9,1,'5N mesh'!$B$7+1)*Setup!$B$22</f>
        <v>0</v>
      </c>
      <c r="L268" s="0" t="n">
        <f aca="false">SUMPRODUCT('5N inverse'!$A$10:$Y$10,'5N mesh'!$B$37:$Z$37,$E267:$AC267)+'5N inverse'!$A$10*$C268/Setup!$B$17+INDEX('5N inverse'!$A$10:$Y$10,1,'5N mesh'!$B$7+1)*Setup!$B$22</f>
        <v>0</v>
      </c>
      <c r="M268" s="0" t="n">
        <f aca="false">SUMPRODUCT('5N inverse'!$A$11:$Y$11,'5N mesh'!$B$37:$Z$37,$E267:$AC267)+'5N inverse'!$A$11*$C268/Setup!$B$17+INDEX('5N inverse'!$A$11:$Y$11,1,'5N mesh'!$B$7+1)*Setup!$B$22</f>
        <v>0</v>
      </c>
      <c r="N268" s="0" t="n">
        <f aca="false">SUMPRODUCT('5N inverse'!$A$12:$Y$12,'5N mesh'!$B$37:$Z$37,$E267:$AC267)+'5N inverse'!$A$12*$C268/Setup!$B$17+INDEX('5N inverse'!$A$12:$Y$12,1,'5N mesh'!$B$7+1)*Setup!$B$22</f>
        <v>0</v>
      </c>
      <c r="O268" s="0" t="n">
        <f aca="false">SUMPRODUCT('5N inverse'!$A$13:$Y$13,'5N mesh'!$B$37:$Z$37,$E267:$AC267)+'5N inverse'!$A$13*$C268/Setup!$B$17+INDEX('5N inverse'!$A$13:$Y$13,1,'5N mesh'!$B$7+1)*Setup!$B$22</f>
        <v>0</v>
      </c>
      <c r="P268" s="0" t="n">
        <f aca="false">SUMPRODUCT('5N inverse'!$A$14:$Y$14,'5N mesh'!$B$37:$Z$37,$E267:$AC267)+'5N inverse'!$A$14*$C268/Setup!$B$17+INDEX('5N inverse'!$A$14:$Y$14,1,'5N mesh'!$B$7+1)*Setup!$B$22</f>
        <v>0</v>
      </c>
      <c r="Q268" s="0" t="n">
        <f aca="false">SUMPRODUCT('5N inverse'!$A$15:$Y$15,'5N mesh'!$B$37:$Z$37,$E267:$AC267)+'5N inverse'!$A$15*$C268/Setup!$B$17+INDEX('5N inverse'!$A$15:$Y$15,1,'5N mesh'!$B$7+1)*Setup!$B$22</f>
        <v>0</v>
      </c>
      <c r="R268" s="0" t="n">
        <f aca="false">SUMPRODUCT('5N inverse'!$A$16:$Y$16,'5N mesh'!$B$37:$Z$37,$E267:$AC267)+'5N inverse'!$A$16*$C268/Setup!$B$17+INDEX('5N inverse'!$A$16:$Y$16,1,'5N mesh'!$B$7+1)*Setup!$B$22</f>
        <v>0</v>
      </c>
      <c r="S268" s="0" t="n">
        <f aca="false">SUMPRODUCT('5N inverse'!$A$17:$Y$17,'5N mesh'!$B$37:$Z$37,$E267:$AC267)+'5N inverse'!$A$17*$C268/Setup!$B$17+INDEX('5N inverse'!$A$17:$Y$17,1,'5N mesh'!$B$7+1)*Setup!$B$22</f>
        <v>0</v>
      </c>
      <c r="T268" s="0" t="n">
        <f aca="false">SUMPRODUCT('5N inverse'!$A$18:$Y$18,'5N mesh'!$B$37:$Z$37,$E267:$AC267)+'5N inverse'!$A$18*$C268/Setup!$B$17+INDEX('5N inverse'!$A$18:$Y$18,1,'5N mesh'!$B$7+1)*Setup!$B$22</f>
        <v>0</v>
      </c>
      <c r="U268" s="0" t="n">
        <f aca="false">SUMPRODUCT('5N inverse'!$A$19:$Y$19,'5N mesh'!$B$37:$Z$37,$E267:$AC267)+'5N inverse'!$A$19*$C268/Setup!$B$17+INDEX('5N inverse'!$A$19:$Y$19,1,'5N mesh'!$B$7+1)*Setup!$B$22</f>
        <v>0</v>
      </c>
      <c r="V268" s="0" t="n">
        <f aca="false">SUMPRODUCT('5N inverse'!$A$20:$Y$20,'5N mesh'!$B$37:$Z$37,$E267:$AC267)+'5N inverse'!$A$20*$C268/Setup!$B$17+INDEX('5N inverse'!$A$20:$Y$20,1,'5N mesh'!$B$7+1)*Setup!$B$22</f>
        <v>0</v>
      </c>
      <c r="W268" s="0" t="n">
        <f aca="false">SUMPRODUCT('5N inverse'!$A$21:$Y$21,'5N mesh'!$B$37:$Z$37,$E267:$AC267)+'5N inverse'!$A$21*$C268/Setup!$B$17+INDEX('5N inverse'!$A$21:$Y$21,1,'5N mesh'!$B$7+1)*Setup!$B$22</f>
        <v>0</v>
      </c>
      <c r="X268" s="0" t="n">
        <f aca="false">SUMPRODUCT('5N inverse'!$A$22:$Y$22,'5N mesh'!$B$37:$Z$37,$E267:$AC267)+'5N inverse'!$A$22*$C268/Setup!$B$17+INDEX('5N inverse'!$A$22:$Y$22,1,'5N mesh'!$B$7+1)*Setup!$B$22</f>
        <v>0</v>
      </c>
      <c r="Y268" s="0" t="n">
        <f aca="false">SUMPRODUCT('5N inverse'!$A$23:$Y$23,'5N mesh'!$B$37:$Z$37,$E267:$AC267)+'5N inverse'!$A$23*$C268/Setup!$B$17+INDEX('5N inverse'!$A$23:$Y$23,1,'5N mesh'!$B$7+1)*Setup!$B$22</f>
        <v>0</v>
      </c>
      <c r="Z268" s="0" t="n">
        <f aca="false">SUMPRODUCT('5N inverse'!$A$24:$Y$24,'5N mesh'!$B$37:$Z$37,$E267:$AC267)+'5N inverse'!$A$24*$C268/Setup!$B$17+INDEX('5N inverse'!$A$24:$Y$24,1,'5N mesh'!$B$7+1)*Setup!$B$22</f>
        <v>0</v>
      </c>
      <c r="AA268" s="0" t="n">
        <f aca="false">SUMPRODUCT('5N inverse'!$A$25:$Y$25,'5N mesh'!$B$37:$Z$37,$E267:$AC267)+'5N inverse'!$A$25*$C268/Setup!$B$17+INDEX('5N inverse'!$A$25:$Y$25,1,'5N mesh'!$B$7+1)*Setup!$B$22</f>
        <v>0</v>
      </c>
      <c r="AB268" s="0" t="n">
        <f aca="false">SUMPRODUCT('5N inverse'!$A$26:$Y$26,'5N mesh'!$B$37:$Z$37,$E267:$AC267)+'5N inverse'!$A$26*$C268/Setup!$B$17+INDEX('5N inverse'!$A$26:$Y$26,1,'5N mesh'!$B$7+1)*Setup!$B$22</f>
        <v>0</v>
      </c>
      <c r="AC268" s="0" t="n">
        <f aca="false">SUMPRODUCT('5N inverse'!$A$27:$Y$27,'5N mesh'!$B$37:$Z$37,$E267:$AC267)+'5N inverse'!$A$27*$C268/Setup!$B$17+INDEX('5N inverse'!$A$27:$Y$27,1,'5N mesh'!$B$7+1)*Setup!$B$22</f>
        <v>0</v>
      </c>
    </row>
    <row r="269" customFormat="false" ht="15" hidden="false" customHeight="false" outlineLevel="0" collapsed="false">
      <c r="A269" s="0" t="n">
        <v>264</v>
      </c>
      <c r="B269" s="0" t="n">
        <f aca="false">A269*Setup!$B$11/3600</f>
        <v>22</v>
      </c>
      <c r="C269" s="0" t="n">
        <f aca="false">Setup!$B$7+Setup!$B$8*COS(2*PI()*(B269-Setup!$B$9)/24)</f>
        <v>24</v>
      </c>
      <c r="D269" s="0" t="n">
        <f aca="false">(C269-E269)/Setup!$B$17</f>
        <v>-9.22921320247787</v>
      </c>
      <c r="E269" s="0" t="n">
        <f aca="false">SUMPRODUCT('5N inverse'!$A$3:$Y$3,'5N mesh'!$B$37:$Z$37,$E268:$AC268)+'5N inverse'!$A$3*$C269/Setup!$B$17+INDEX('5N inverse'!$A$3:$Y$3,1,'5N mesh'!$B$7+1)*Setup!$B$22</f>
        <v>25.1997977163221</v>
      </c>
      <c r="F269" s="0" t="n">
        <f aca="false">SUMPRODUCT('5N inverse'!$A$4:$Y$4,'5N mesh'!$B$37:$Z$37,$E268:$AC268)+'5N inverse'!$A$4*$C269/Setup!$B$17+INDEX('5N inverse'!$A$4:$Y$4,1,'5N mesh'!$B$7+1)*Setup!$B$22</f>
        <v>23.5142054196607</v>
      </c>
      <c r="G269" s="0" t="n">
        <f aca="false">SUMPRODUCT('5N inverse'!$A$5:$Y$5,'5N mesh'!$B$37:$Z$37,$E268:$AC268)+'5N inverse'!$A$5*$C269/Setup!$B$17+INDEX('5N inverse'!$A$5:$Y$5,1,'5N mesh'!$B$7+1)*Setup!$B$22</f>
        <v>20.1430208263378</v>
      </c>
      <c r="H269" s="0" t="n">
        <f aca="false">SUMPRODUCT('5N inverse'!$A$6:$Y$6,'5N mesh'!$B$37:$Z$37,$E268:$AC268)+'5N inverse'!$A$6*$C269/Setup!$B$17+INDEX('5N inverse'!$A$6:$Y$6,1,'5N mesh'!$B$7+1)*Setup!$B$22</f>
        <v>16.7718362330149</v>
      </c>
      <c r="I269" s="0" t="n">
        <f aca="false">SUMPRODUCT('5N inverse'!$A$7:$Y$7,'5N mesh'!$B$37:$Z$37,$E268:$AC268)+'5N inverse'!$A$7*$C269/Setup!$B$17+INDEX('5N inverse'!$A$7:$Y$7,1,'5N mesh'!$B$7+1)*Setup!$B$22</f>
        <v>15.0862439363535</v>
      </c>
      <c r="J269" s="0" t="n">
        <f aca="false">SUMPRODUCT('5N inverse'!$A$8:$Y$8,'5N mesh'!$B$37:$Z$37,$E268:$AC268)+'5N inverse'!$A$8*$C269/Setup!$B$17+INDEX('5N inverse'!$A$8:$Y$8,1,'5N mesh'!$B$7+1)*Setup!$B$22</f>
        <v>0</v>
      </c>
      <c r="K269" s="0" t="n">
        <f aca="false">SUMPRODUCT('5N inverse'!$A$9:$Y$9,'5N mesh'!$B$37:$Z$37,$E268:$AC268)+'5N inverse'!$A$9*$C269/Setup!$B$17+INDEX('5N inverse'!$A$9:$Y$9,1,'5N mesh'!$B$7+1)*Setup!$B$22</f>
        <v>0</v>
      </c>
      <c r="L269" s="0" t="n">
        <f aca="false">SUMPRODUCT('5N inverse'!$A$10:$Y$10,'5N mesh'!$B$37:$Z$37,$E268:$AC268)+'5N inverse'!$A$10*$C269/Setup!$B$17+INDEX('5N inverse'!$A$10:$Y$10,1,'5N mesh'!$B$7+1)*Setup!$B$22</f>
        <v>0</v>
      </c>
      <c r="M269" s="0" t="n">
        <f aca="false">SUMPRODUCT('5N inverse'!$A$11:$Y$11,'5N mesh'!$B$37:$Z$37,$E268:$AC268)+'5N inverse'!$A$11*$C269/Setup!$B$17+INDEX('5N inverse'!$A$11:$Y$11,1,'5N mesh'!$B$7+1)*Setup!$B$22</f>
        <v>0</v>
      </c>
      <c r="N269" s="0" t="n">
        <f aca="false">SUMPRODUCT('5N inverse'!$A$12:$Y$12,'5N mesh'!$B$37:$Z$37,$E268:$AC268)+'5N inverse'!$A$12*$C269/Setup!$B$17+INDEX('5N inverse'!$A$12:$Y$12,1,'5N mesh'!$B$7+1)*Setup!$B$22</f>
        <v>0</v>
      </c>
      <c r="O269" s="0" t="n">
        <f aca="false">SUMPRODUCT('5N inverse'!$A$13:$Y$13,'5N mesh'!$B$37:$Z$37,$E268:$AC268)+'5N inverse'!$A$13*$C269/Setup!$B$17+INDEX('5N inverse'!$A$13:$Y$13,1,'5N mesh'!$B$7+1)*Setup!$B$22</f>
        <v>0</v>
      </c>
      <c r="P269" s="0" t="n">
        <f aca="false">SUMPRODUCT('5N inverse'!$A$14:$Y$14,'5N mesh'!$B$37:$Z$37,$E268:$AC268)+'5N inverse'!$A$14*$C269/Setup!$B$17+INDEX('5N inverse'!$A$14:$Y$14,1,'5N mesh'!$B$7+1)*Setup!$B$22</f>
        <v>0</v>
      </c>
      <c r="Q269" s="0" t="n">
        <f aca="false">SUMPRODUCT('5N inverse'!$A$15:$Y$15,'5N mesh'!$B$37:$Z$37,$E268:$AC268)+'5N inverse'!$A$15*$C269/Setup!$B$17+INDEX('5N inverse'!$A$15:$Y$15,1,'5N mesh'!$B$7+1)*Setup!$B$22</f>
        <v>0</v>
      </c>
      <c r="R269" s="0" t="n">
        <f aca="false">SUMPRODUCT('5N inverse'!$A$16:$Y$16,'5N mesh'!$B$37:$Z$37,$E268:$AC268)+'5N inverse'!$A$16*$C269/Setup!$B$17+INDEX('5N inverse'!$A$16:$Y$16,1,'5N mesh'!$B$7+1)*Setup!$B$22</f>
        <v>0</v>
      </c>
      <c r="S269" s="0" t="n">
        <f aca="false">SUMPRODUCT('5N inverse'!$A$17:$Y$17,'5N mesh'!$B$37:$Z$37,$E268:$AC268)+'5N inverse'!$A$17*$C269/Setup!$B$17+INDEX('5N inverse'!$A$17:$Y$17,1,'5N mesh'!$B$7+1)*Setup!$B$22</f>
        <v>0</v>
      </c>
      <c r="T269" s="0" t="n">
        <f aca="false">SUMPRODUCT('5N inverse'!$A$18:$Y$18,'5N mesh'!$B$37:$Z$37,$E268:$AC268)+'5N inverse'!$A$18*$C269/Setup!$B$17+INDEX('5N inverse'!$A$18:$Y$18,1,'5N mesh'!$B$7+1)*Setup!$B$22</f>
        <v>0</v>
      </c>
      <c r="U269" s="0" t="n">
        <f aca="false">SUMPRODUCT('5N inverse'!$A$19:$Y$19,'5N mesh'!$B$37:$Z$37,$E268:$AC268)+'5N inverse'!$A$19*$C269/Setup!$B$17+INDEX('5N inverse'!$A$19:$Y$19,1,'5N mesh'!$B$7+1)*Setup!$B$22</f>
        <v>0</v>
      </c>
      <c r="V269" s="0" t="n">
        <f aca="false">SUMPRODUCT('5N inverse'!$A$20:$Y$20,'5N mesh'!$B$37:$Z$37,$E268:$AC268)+'5N inverse'!$A$20*$C269/Setup!$B$17+INDEX('5N inverse'!$A$20:$Y$20,1,'5N mesh'!$B$7+1)*Setup!$B$22</f>
        <v>0</v>
      </c>
      <c r="W269" s="0" t="n">
        <f aca="false">SUMPRODUCT('5N inverse'!$A$21:$Y$21,'5N mesh'!$B$37:$Z$37,$E268:$AC268)+'5N inverse'!$A$21*$C269/Setup!$B$17+INDEX('5N inverse'!$A$21:$Y$21,1,'5N mesh'!$B$7+1)*Setup!$B$22</f>
        <v>0</v>
      </c>
      <c r="X269" s="0" t="n">
        <f aca="false">SUMPRODUCT('5N inverse'!$A$22:$Y$22,'5N mesh'!$B$37:$Z$37,$E268:$AC268)+'5N inverse'!$A$22*$C269/Setup!$B$17+INDEX('5N inverse'!$A$22:$Y$22,1,'5N mesh'!$B$7+1)*Setup!$B$22</f>
        <v>0</v>
      </c>
      <c r="Y269" s="0" t="n">
        <f aca="false">SUMPRODUCT('5N inverse'!$A$23:$Y$23,'5N mesh'!$B$37:$Z$37,$E268:$AC268)+'5N inverse'!$A$23*$C269/Setup!$B$17+INDEX('5N inverse'!$A$23:$Y$23,1,'5N mesh'!$B$7+1)*Setup!$B$22</f>
        <v>0</v>
      </c>
      <c r="Z269" s="0" t="n">
        <f aca="false">SUMPRODUCT('5N inverse'!$A$24:$Y$24,'5N mesh'!$B$37:$Z$37,$E268:$AC268)+'5N inverse'!$A$24*$C269/Setup!$B$17+INDEX('5N inverse'!$A$24:$Y$24,1,'5N mesh'!$B$7+1)*Setup!$B$22</f>
        <v>0</v>
      </c>
      <c r="AA269" s="0" t="n">
        <f aca="false">SUMPRODUCT('5N inverse'!$A$25:$Y$25,'5N mesh'!$B$37:$Z$37,$E268:$AC268)+'5N inverse'!$A$25*$C269/Setup!$B$17+INDEX('5N inverse'!$A$25:$Y$25,1,'5N mesh'!$B$7+1)*Setup!$B$22</f>
        <v>0</v>
      </c>
      <c r="AB269" s="0" t="n">
        <f aca="false">SUMPRODUCT('5N inverse'!$A$26:$Y$26,'5N mesh'!$B$37:$Z$37,$E268:$AC268)+'5N inverse'!$A$26*$C269/Setup!$B$17+INDEX('5N inverse'!$A$26:$Y$26,1,'5N mesh'!$B$7+1)*Setup!$B$22</f>
        <v>0</v>
      </c>
      <c r="AC269" s="0" t="n">
        <f aca="false">SUMPRODUCT('5N inverse'!$A$27:$Y$27,'5N mesh'!$B$37:$Z$37,$E268:$AC268)+'5N inverse'!$A$27*$C269/Setup!$B$17+INDEX('5N inverse'!$A$27:$Y$27,1,'5N mesh'!$B$7+1)*Setup!$B$22</f>
        <v>0</v>
      </c>
    </row>
    <row r="270" customFormat="false" ht="15" hidden="false" customHeight="false" outlineLevel="0" collapsed="false">
      <c r="A270" s="0" t="n">
        <v>265</v>
      </c>
      <c r="B270" s="0" t="n">
        <f aca="false">A270*Setup!$B$11/3600</f>
        <v>22.0833333333333</v>
      </c>
      <c r="C270" s="0" t="n">
        <f aca="false">Setup!$B$7+Setup!$B$8*COS(2*PI()*(B270-Setup!$B$9)/24)</f>
        <v>23.9127404598618</v>
      </c>
      <c r="D270" s="0" t="n">
        <f aca="false">(C270-E270)/Setup!$B$17</f>
        <v>-9.74435831647529</v>
      </c>
      <c r="E270" s="0" t="n">
        <f aca="false">SUMPRODUCT('5N inverse'!$A$3:$Y$3,'5N mesh'!$B$37:$Z$37,$E269:$AC269)+'5N inverse'!$A$3*$C270/Setup!$B$17+INDEX('5N inverse'!$A$3:$Y$3,1,'5N mesh'!$B$7+1)*Setup!$B$22</f>
        <v>25.1795070410035</v>
      </c>
      <c r="F270" s="0" t="n">
        <f aca="false">SUMPRODUCT('5N inverse'!$A$4:$Y$4,'5N mesh'!$B$37:$Z$37,$E269:$AC269)+'5N inverse'!$A$4*$C270/Setup!$B$17+INDEX('5N inverse'!$A$4:$Y$4,1,'5N mesh'!$B$7+1)*Setup!$B$22</f>
        <v>23.497298418659</v>
      </c>
      <c r="G270" s="0" t="n">
        <f aca="false">SUMPRODUCT('5N inverse'!$A$5:$Y$5,'5N mesh'!$B$37:$Z$37,$E269:$AC269)+'5N inverse'!$A$5*$C270/Setup!$B$17+INDEX('5N inverse'!$A$5:$Y$5,1,'5N mesh'!$B$7+1)*Setup!$B$22</f>
        <v>20.13288117397</v>
      </c>
      <c r="H270" s="0" t="n">
        <f aca="false">SUMPRODUCT('5N inverse'!$A$6:$Y$6,'5N mesh'!$B$37:$Z$37,$E269:$AC269)+'5N inverse'!$A$6*$C270/Setup!$B$17+INDEX('5N inverse'!$A$6:$Y$6,1,'5N mesh'!$B$7+1)*Setup!$B$22</f>
        <v>16.768463929281</v>
      </c>
      <c r="I270" s="0" t="n">
        <f aca="false">SUMPRODUCT('5N inverse'!$A$7:$Y$7,'5N mesh'!$B$37:$Z$37,$E269:$AC269)+'5N inverse'!$A$7*$C270/Setup!$B$17+INDEX('5N inverse'!$A$7:$Y$7,1,'5N mesh'!$B$7+1)*Setup!$B$22</f>
        <v>15.0862553069365</v>
      </c>
      <c r="J270" s="0" t="n">
        <f aca="false">SUMPRODUCT('5N inverse'!$A$8:$Y$8,'5N mesh'!$B$37:$Z$37,$E269:$AC269)+'5N inverse'!$A$8*$C270/Setup!$B$17+INDEX('5N inverse'!$A$8:$Y$8,1,'5N mesh'!$B$7+1)*Setup!$B$22</f>
        <v>0</v>
      </c>
      <c r="K270" s="0" t="n">
        <f aca="false">SUMPRODUCT('5N inverse'!$A$9:$Y$9,'5N mesh'!$B$37:$Z$37,$E269:$AC269)+'5N inverse'!$A$9*$C270/Setup!$B$17+INDEX('5N inverse'!$A$9:$Y$9,1,'5N mesh'!$B$7+1)*Setup!$B$22</f>
        <v>0</v>
      </c>
      <c r="L270" s="0" t="n">
        <f aca="false">SUMPRODUCT('5N inverse'!$A$10:$Y$10,'5N mesh'!$B$37:$Z$37,$E269:$AC269)+'5N inverse'!$A$10*$C270/Setup!$B$17+INDEX('5N inverse'!$A$10:$Y$10,1,'5N mesh'!$B$7+1)*Setup!$B$22</f>
        <v>0</v>
      </c>
      <c r="M270" s="0" t="n">
        <f aca="false">SUMPRODUCT('5N inverse'!$A$11:$Y$11,'5N mesh'!$B$37:$Z$37,$E269:$AC269)+'5N inverse'!$A$11*$C270/Setup!$B$17+INDEX('5N inverse'!$A$11:$Y$11,1,'5N mesh'!$B$7+1)*Setup!$B$22</f>
        <v>0</v>
      </c>
      <c r="N270" s="0" t="n">
        <f aca="false">SUMPRODUCT('5N inverse'!$A$12:$Y$12,'5N mesh'!$B$37:$Z$37,$E269:$AC269)+'5N inverse'!$A$12*$C270/Setup!$B$17+INDEX('5N inverse'!$A$12:$Y$12,1,'5N mesh'!$B$7+1)*Setup!$B$22</f>
        <v>0</v>
      </c>
      <c r="O270" s="0" t="n">
        <f aca="false">SUMPRODUCT('5N inverse'!$A$13:$Y$13,'5N mesh'!$B$37:$Z$37,$E269:$AC269)+'5N inverse'!$A$13*$C270/Setup!$B$17+INDEX('5N inverse'!$A$13:$Y$13,1,'5N mesh'!$B$7+1)*Setup!$B$22</f>
        <v>0</v>
      </c>
      <c r="P270" s="0" t="n">
        <f aca="false">SUMPRODUCT('5N inverse'!$A$14:$Y$14,'5N mesh'!$B$37:$Z$37,$E269:$AC269)+'5N inverse'!$A$14*$C270/Setup!$B$17+INDEX('5N inverse'!$A$14:$Y$14,1,'5N mesh'!$B$7+1)*Setup!$B$22</f>
        <v>0</v>
      </c>
      <c r="Q270" s="0" t="n">
        <f aca="false">SUMPRODUCT('5N inverse'!$A$15:$Y$15,'5N mesh'!$B$37:$Z$37,$E269:$AC269)+'5N inverse'!$A$15*$C270/Setup!$B$17+INDEX('5N inverse'!$A$15:$Y$15,1,'5N mesh'!$B$7+1)*Setup!$B$22</f>
        <v>0</v>
      </c>
      <c r="R270" s="0" t="n">
        <f aca="false">SUMPRODUCT('5N inverse'!$A$16:$Y$16,'5N mesh'!$B$37:$Z$37,$E269:$AC269)+'5N inverse'!$A$16*$C270/Setup!$B$17+INDEX('5N inverse'!$A$16:$Y$16,1,'5N mesh'!$B$7+1)*Setup!$B$22</f>
        <v>0</v>
      </c>
      <c r="S270" s="0" t="n">
        <f aca="false">SUMPRODUCT('5N inverse'!$A$17:$Y$17,'5N mesh'!$B$37:$Z$37,$E269:$AC269)+'5N inverse'!$A$17*$C270/Setup!$B$17+INDEX('5N inverse'!$A$17:$Y$17,1,'5N mesh'!$B$7+1)*Setup!$B$22</f>
        <v>0</v>
      </c>
      <c r="T270" s="0" t="n">
        <f aca="false">SUMPRODUCT('5N inverse'!$A$18:$Y$18,'5N mesh'!$B$37:$Z$37,$E269:$AC269)+'5N inverse'!$A$18*$C270/Setup!$B$17+INDEX('5N inverse'!$A$18:$Y$18,1,'5N mesh'!$B$7+1)*Setup!$B$22</f>
        <v>0</v>
      </c>
      <c r="U270" s="0" t="n">
        <f aca="false">SUMPRODUCT('5N inverse'!$A$19:$Y$19,'5N mesh'!$B$37:$Z$37,$E269:$AC269)+'5N inverse'!$A$19*$C270/Setup!$B$17+INDEX('5N inverse'!$A$19:$Y$19,1,'5N mesh'!$B$7+1)*Setup!$B$22</f>
        <v>0</v>
      </c>
      <c r="V270" s="0" t="n">
        <f aca="false">SUMPRODUCT('5N inverse'!$A$20:$Y$20,'5N mesh'!$B$37:$Z$37,$E269:$AC269)+'5N inverse'!$A$20*$C270/Setup!$B$17+INDEX('5N inverse'!$A$20:$Y$20,1,'5N mesh'!$B$7+1)*Setup!$B$22</f>
        <v>0</v>
      </c>
      <c r="W270" s="0" t="n">
        <f aca="false">SUMPRODUCT('5N inverse'!$A$21:$Y$21,'5N mesh'!$B$37:$Z$37,$E269:$AC269)+'5N inverse'!$A$21*$C270/Setup!$B$17+INDEX('5N inverse'!$A$21:$Y$21,1,'5N mesh'!$B$7+1)*Setup!$B$22</f>
        <v>0</v>
      </c>
      <c r="X270" s="0" t="n">
        <f aca="false">SUMPRODUCT('5N inverse'!$A$22:$Y$22,'5N mesh'!$B$37:$Z$37,$E269:$AC269)+'5N inverse'!$A$22*$C270/Setup!$B$17+INDEX('5N inverse'!$A$22:$Y$22,1,'5N mesh'!$B$7+1)*Setup!$B$22</f>
        <v>0</v>
      </c>
      <c r="Y270" s="0" t="n">
        <f aca="false">SUMPRODUCT('5N inverse'!$A$23:$Y$23,'5N mesh'!$B$37:$Z$37,$E269:$AC269)+'5N inverse'!$A$23*$C270/Setup!$B$17+INDEX('5N inverse'!$A$23:$Y$23,1,'5N mesh'!$B$7+1)*Setup!$B$22</f>
        <v>0</v>
      </c>
      <c r="Z270" s="0" t="n">
        <f aca="false">SUMPRODUCT('5N inverse'!$A$24:$Y$24,'5N mesh'!$B$37:$Z$37,$E269:$AC269)+'5N inverse'!$A$24*$C270/Setup!$B$17+INDEX('5N inverse'!$A$24:$Y$24,1,'5N mesh'!$B$7+1)*Setup!$B$22</f>
        <v>0</v>
      </c>
      <c r="AA270" s="0" t="n">
        <f aca="false">SUMPRODUCT('5N inverse'!$A$25:$Y$25,'5N mesh'!$B$37:$Z$37,$E269:$AC269)+'5N inverse'!$A$25*$C270/Setup!$B$17+INDEX('5N inverse'!$A$25:$Y$25,1,'5N mesh'!$B$7+1)*Setup!$B$22</f>
        <v>0</v>
      </c>
      <c r="AB270" s="0" t="n">
        <f aca="false">SUMPRODUCT('5N inverse'!$A$26:$Y$26,'5N mesh'!$B$37:$Z$37,$E269:$AC269)+'5N inverse'!$A$26*$C270/Setup!$B$17+INDEX('5N inverse'!$A$26:$Y$26,1,'5N mesh'!$B$7+1)*Setup!$B$22</f>
        <v>0</v>
      </c>
      <c r="AC270" s="0" t="n">
        <f aca="false">SUMPRODUCT('5N inverse'!$A$27:$Y$27,'5N mesh'!$B$37:$Z$37,$E269:$AC269)+'5N inverse'!$A$27*$C270/Setup!$B$17+INDEX('5N inverse'!$A$27:$Y$27,1,'5N mesh'!$B$7+1)*Setup!$B$22</f>
        <v>0</v>
      </c>
    </row>
    <row r="271" customFormat="false" ht="15" hidden="false" customHeight="false" outlineLevel="0" collapsed="false">
      <c r="A271" s="0" t="n">
        <v>266</v>
      </c>
      <c r="B271" s="0" t="n">
        <f aca="false">A271*Setup!$B$11/3600</f>
        <v>22.1666666666667</v>
      </c>
      <c r="C271" s="0" t="n">
        <f aca="false">Setup!$B$7+Setup!$B$8*COS(2*PI()*(B271-Setup!$B$9)/24)</f>
        <v>23.8255224505387</v>
      </c>
      <c r="D271" s="0" t="n">
        <f aca="false">(C271-E271)/Setup!$B$17</f>
        <v>-10.2525816030917</v>
      </c>
      <c r="E271" s="0" t="n">
        <f aca="false">SUMPRODUCT('5N inverse'!$A$3:$Y$3,'5N mesh'!$B$37:$Z$37,$E270:$AC270)+'5N inverse'!$A$3*$C271/Setup!$B$17+INDEX('5N inverse'!$A$3:$Y$3,1,'5N mesh'!$B$7+1)*Setup!$B$22</f>
        <v>25.1583580589406</v>
      </c>
      <c r="F271" s="0" t="n">
        <f aca="false">SUMPRODUCT('5N inverse'!$A$4:$Y$4,'5N mesh'!$B$37:$Z$37,$E270:$AC270)+'5N inverse'!$A$4*$C271/Setup!$B$17+INDEX('5N inverse'!$A$4:$Y$4,1,'5N mesh'!$B$7+1)*Setup!$B$22</f>
        <v>23.479674849772</v>
      </c>
      <c r="G271" s="0" t="n">
        <f aca="false">SUMPRODUCT('5N inverse'!$A$5:$Y$5,'5N mesh'!$B$37:$Z$37,$E270:$AC270)+'5N inverse'!$A$5*$C271/Setup!$B$17+INDEX('5N inverse'!$A$5:$Y$5,1,'5N mesh'!$B$7+1)*Setup!$B$22</f>
        <v>20.1223084314347</v>
      </c>
      <c r="H271" s="0" t="n">
        <f aca="false">SUMPRODUCT('5N inverse'!$A$6:$Y$6,'5N mesh'!$B$37:$Z$37,$E270:$AC270)+'5N inverse'!$A$6*$C271/Setup!$B$17+INDEX('5N inverse'!$A$6:$Y$6,1,'5N mesh'!$B$7+1)*Setup!$B$22</f>
        <v>16.7649420130974</v>
      </c>
      <c r="I271" s="0" t="n">
        <f aca="false">SUMPRODUCT('5N inverse'!$A$7:$Y$7,'5N mesh'!$B$37:$Z$37,$E270:$AC270)+'5N inverse'!$A$7*$C271/Setup!$B$17+INDEX('5N inverse'!$A$7:$Y$7,1,'5N mesh'!$B$7+1)*Setup!$B$22</f>
        <v>15.0862588039288</v>
      </c>
      <c r="J271" s="0" t="n">
        <f aca="false">SUMPRODUCT('5N inverse'!$A$8:$Y$8,'5N mesh'!$B$37:$Z$37,$E270:$AC270)+'5N inverse'!$A$8*$C271/Setup!$B$17+INDEX('5N inverse'!$A$8:$Y$8,1,'5N mesh'!$B$7+1)*Setup!$B$22</f>
        <v>0</v>
      </c>
      <c r="K271" s="0" t="n">
        <f aca="false">SUMPRODUCT('5N inverse'!$A$9:$Y$9,'5N mesh'!$B$37:$Z$37,$E270:$AC270)+'5N inverse'!$A$9*$C271/Setup!$B$17+INDEX('5N inverse'!$A$9:$Y$9,1,'5N mesh'!$B$7+1)*Setup!$B$22</f>
        <v>0</v>
      </c>
      <c r="L271" s="0" t="n">
        <f aca="false">SUMPRODUCT('5N inverse'!$A$10:$Y$10,'5N mesh'!$B$37:$Z$37,$E270:$AC270)+'5N inverse'!$A$10*$C271/Setup!$B$17+INDEX('5N inverse'!$A$10:$Y$10,1,'5N mesh'!$B$7+1)*Setup!$B$22</f>
        <v>0</v>
      </c>
      <c r="M271" s="0" t="n">
        <f aca="false">SUMPRODUCT('5N inverse'!$A$11:$Y$11,'5N mesh'!$B$37:$Z$37,$E270:$AC270)+'5N inverse'!$A$11*$C271/Setup!$B$17+INDEX('5N inverse'!$A$11:$Y$11,1,'5N mesh'!$B$7+1)*Setup!$B$22</f>
        <v>0</v>
      </c>
      <c r="N271" s="0" t="n">
        <f aca="false">SUMPRODUCT('5N inverse'!$A$12:$Y$12,'5N mesh'!$B$37:$Z$37,$E270:$AC270)+'5N inverse'!$A$12*$C271/Setup!$B$17+INDEX('5N inverse'!$A$12:$Y$12,1,'5N mesh'!$B$7+1)*Setup!$B$22</f>
        <v>0</v>
      </c>
      <c r="O271" s="0" t="n">
        <f aca="false">SUMPRODUCT('5N inverse'!$A$13:$Y$13,'5N mesh'!$B$37:$Z$37,$E270:$AC270)+'5N inverse'!$A$13*$C271/Setup!$B$17+INDEX('5N inverse'!$A$13:$Y$13,1,'5N mesh'!$B$7+1)*Setup!$B$22</f>
        <v>0</v>
      </c>
      <c r="P271" s="0" t="n">
        <f aca="false">SUMPRODUCT('5N inverse'!$A$14:$Y$14,'5N mesh'!$B$37:$Z$37,$E270:$AC270)+'5N inverse'!$A$14*$C271/Setup!$B$17+INDEX('5N inverse'!$A$14:$Y$14,1,'5N mesh'!$B$7+1)*Setup!$B$22</f>
        <v>0</v>
      </c>
      <c r="Q271" s="0" t="n">
        <f aca="false">SUMPRODUCT('5N inverse'!$A$15:$Y$15,'5N mesh'!$B$37:$Z$37,$E270:$AC270)+'5N inverse'!$A$15*$C271/Setup!$B$17+INDEX('5N inverse'!$A$15:$Y$15,1,'5N mesh'!$B$7+1)*Setup!$B$22</f>
        <v>0</v>
      </c>
      <c r="R271" s="0" t="n">
        <f aca="false">SUMPRODUCT('5N inverse'!$A$16:$Y$16,'5N mesh'!$B$37:$Z$37,$E270:$AC270)+'5N inverse'!$A$16*$C271/Setup!$B$17+INDEX('5N inverse'!$A$16:$Y$16,1,'5N mesh'!$B$7+1)*Setup!$B$22</f>
        <v>0</v>
      </c>
      <c r="S271" s="0" t="n">
        <f aca="false">SUMPRODUCT('5N inverse'!$A$17:$Y$17,'5N mesh'!$B$37:$Z$37,$E270:$AC270)+'5N inverse'!$A$17*$C271/Setup!$B$17+INDEX('5N inverse'!$A$17:$Y$17,1,'5N mesh'!$B$7+1)*Setup!$B$22</f>
        <v>0</v>
      </c>
      <c r="T271" s="0" t="n">
        <f aca="false">SUMPRODUCT('5N inverse'!$A$18:$Y$18,'5N mesh'!$B$37:$Z$37,$E270:$AC270)+'5N inverse'!$A$18*$C271/Setup!$B$17+INDEX('5N inverse'!$A$18:$Y$18,1,'5N mesh'!$B$7+1)*Setup!$B$22</f>
        <v>0</v>
      </c>
      <c r="U271" s="0" t="n">
        <f aca="false">SUMPRODUCT('5N inverse'!$A$19:$Y$19,'5N mesh'!$B$37:$Z$37,$E270:$AC270)+'5N inverse'!$A$19*$C271/Setup!$B$17+INDEX('5N inverse'!$A$19:$Y$19,1,'5N mesh'!$B$7+1)*Setup!$B$22</f>
        <v>0</v>
      </c>
      <c r="V271" s="0" t="n">
        <f aca="false">SUMPRODUCT('5N inverse'!$A$20:$Y$20,'5N mesh'!$B$37:$Z$37,$E270:$AC270)+'5N inverse'!$A$20*$C271/Setup!$B$17+INDEX('5N inverse'!$A$20:$Y$20,1,'5N mesh'!$B$7+1)*Setup!$B$22</f>
        <v>0</v>
      </c>
      <c r="W271" s="0" t="n">
        <f aca="false">SUMPRODUCT('5N inverse'!$A$21:$Y$21,'5N mesh'!$B$37:$Z$37,$E270:$AC270)+'5N inverse'!$A$21*$C271/Setup!$B$17+INDEX('5N inverse'!$A$21:$Y$21,1,'5N mesh'!$B$7+1)*Setup!$B$22</f>
        <v>0</v>
      </c>
      <c r="X271" s="0" t="n">
        <f aca="false">SUMPRODUCT('5N inverse'!$A$22:$Y$22,'5N mesh'!$B$37:$Z$37,$E270:$AC270)+'5N inverse'!$A$22*$C271/Setup!$B$17+INDEX('5N inverse'!$A$22:$Y$22,1,'5N mesh'!$B$7+1)*Setup!$B$22</f>
        <v>0</v>
      </c>
      <c r="Y271" s="0" t="n">
        <f aca="false">SUMPRODUCT('5N inverse'!$A$23:$Y$23,'5N mesh'!$B$37:$Z$37,$E270:$AC270)+'5N inverse'!$A$23*$C271/Setup!$B$17+INDEX('5N inverse'!$A$23:$Y$23,1,'5N mesh'!$B$7+1)*Setup!$B$22</f>
        <v>0</v>
      </c>
      <c r="Z271" s="0" t="n">
        <f aca="false">SUMPRODUCT('5N inverse'!$A$24:$Y$24,'5N mesh'!$B$37:$Z$37,$E270:$AC270)+'5N inverse'!$A$24*$C271/Setup!$B$17+INDEX('5N inverse'!$A$24:$Y$24,1,'5N mesh'!$B$7+1)*Setup!$B$22</f>
        <v>0</v>
      </c>
      <c r="AA271" s="0" t="n">
        <f aca="false">SUMPRODUCT('5N inverse'!$A$25:$Y$25,'5N mesh'!$B$37:$Z$37,$E270:$AC270)+'5N inverse'!$A$25*$C271/Setup!$B$17+INDEX('5N inverse'!$A$25:$Y$25,1,'5N mesh'!$B$7+1)*Setup!$B$22</f>
        <v>0</v>
      </c>
      <c r="AB271" s="0" t="n">
        <f aca="false">SUMPRODUCT('5N inverse'!$A$26:$Y$26,'5N mesh'!$B$37:$Z$37,$E270:$AC270)+'5N inverse'!$A$26*$C271/Setup!$B$17+INDEX('5N inverse'!$A$26:$Y$26,1,'5N mesh'!$B$7+1)*Setup!$B$22</f>
        <v>0</v>
      </c>
      <c r="AC271" s="0" t="n">
        <f aca="false">SUMPRODUCT('5N inverse'!$A$27:$Y$27,'5N mesh'!$B$37:$Z$37,$E270:$AC270)+'5N inverse'!$A$27*$C271/Setup!$B$17+INDEX('5N inverse'!$A$27:$Y$27,1,'5N mesh'!$B$7+1)*Setup!$B$22</f>
        <v>0</v>
      </c>
    </row>
    <row r="272" customFormat="false" ht="15" hidden="false" customHeight="false" outlineLevel="0" collapsed="false">
      <c r="A272" s="0" t="n">
        <v>267</v>
      </c>
      <c r="B272" s="0" t="n">
        <f aca="false">A272*Setup!$B$11/3600</f>
        <v>22.25</v>
      </c>
      <c r="C272" s="0" t="n">
        <f aca="false">Setup!$B$7+Setup!$B$8*COS(2*PI()*(B272-Setup!$B$9)/24)</f>
        <v>23.7383874830794</v>
      </c>
      <c r="D272" s="0" t="n">
        <f aca="false">(C272-E272)/Setup!$B$17</f>
        <v>-10.7536597587833</v>
      </c>
      <c r="E272" s="0" t="n">
        <f aca="false">SUMPRODUCT('5N inverse'!$A$3:$Y$3,'5N mesh'!$B$37:$Z$37,$E271:$AC271)+'5N inverse'!$A$3*$C272/Setup!$B$17+INDEX('5N inverse'!$A$3:$Y$3,1,'5N mesh'!$B$7+1)*Setup!$B$22</f>
        <v>25.1363632517213</v>
      </c>
      <c r="F272" s="0" t="n">
        <f aca="false">SUMPRODUCT('5N inverse'!$A$4:$Y$4,'5N mesh'!$B$37:$Z$37,$E271:$AC271)+'5N inverse'!$A$4*$C272/Setup!$B$17+INDEX('5N inverse'!$A$4:$Y$4,1,'5N mesh'!$B$7+1)*Setup!$B$22</f>
        <v>23.461345119023</v>
      </c>
      <c r="G272" s="0" t="n">
        <f aca="false">SUMPRODUCT('5N inverse'!$A$5:$Y$5,'5N mesh'!$B$37:$Z$37,$E271:$AC271)+'5N inverse'!$A$5*$C272/Setup!$B$17+INDEX('5N inverse'!$A$5:$Y$5,1,'5N mesh'!$B$7+1)*Setup!$B$22</f>
        <v>20.1113088536266</v>
      </c>
      <c r="H272" s="0" t="n">
        <f aca="false">SUMPRODUCT('5N inverse'!$A$6:$Y$6,'5N mesh'!$B$37:$Z$37,$E271:$AC271)+'5N inverse'!$A$6*$C272/Setup!$B$17+INDEX('5N inverse'!$A$6:$Y$6,1,'5N mesh'!$B$7+1)*Setup!$B$22</f>
        <v>16.7612725882301</v>
      </c>
      <c r="I272" s="0" t="n">
        <f aca="false">SUMPRODUCT('5N inverse'!$A$7:$Y$7,'5N mesh'!$B$37:$Z$37,$E271:$AC271)+'5N inverse'!$A$7*$C272/Setup!$B$17+INDEX('5N inverse'!$A$7:$Y$7,1,'5N mesh'!$B$7+1)*Setup!$B$22</f>
        <v>15.0862544555319</v>
      </c>
      <c r="J272" s="0" t="n">
        <f aca="false">SUMPRODUCT('5N inverse'!$A$8:$Y$8,'5N mesh'!$B$37:$Z$37,$E271:$AC271)+'5N inverse'!$A$8*$C272/Setup!$B$17+INDEX('5N inverse'!$A$8:$Y$8,1,'5N mesh'!$B$7+1)*Setup!$B$22</f>
        <v>0</v>
      </c>
      <c r="K272" s="0" t="n">
        <f aca="false">SUMPRODUCT('5N inverse'!$A$9:$Y$9,'5N mesh'!$B$37:$Z$37,$E271:$AC271)+'5N inverse'!$A$9*$C272/Setup!$B$17+INDEX('5N inverse'!$A$9:$Y$9,1,'5N mesh'!$B$7+1)*Setup!$B$22</f>
        <v>0</v>
      </c>
      <c r="L272" s="0" t="n">
        <f aca="false">SUMPRODUCT('5N inverse'!$A$10:$Y$10,'5N mesh'!$B$37:$Z$37,$E271:$AC271)+'5N inverse'!$A$10*$C272/Setup!$B$17+INDEX('5N inverse'!$A$10:$Y$10,1,'5N mesh'!$B$7+1)*Setup!$B$22</f>
        <v>0</v>
      </c>
      <c r="M272" s="0" t="n">
        <f aca="false">SUMPRODUCT('5N inverse'!$A$11:$Y$11,'5N mesh'!$B$37:$Z$37,$E271:$AC271)+'5N inverse'!$A$11*$C272/Setup!$B$17+INDEX('5N inverse'!$A$11:$Y$11,1,'5N mesh'!$B$7+1)*Setup!$B$22</f>
        <v>0</v>
      </c>
      <c r="N272" s="0" t="n">
        <f aca="false">SUMPRODUCT('5N inverse'!$A$12:$Y$12,'5N mesh'!$B$37:$Z$37,$E271:$AC271)+'5N inverse'!$A$12*$C272/Setup!$B$17+INDEX('5N inverse'!$A$12:$Y$12,1,'5N mesh'!$B$7+1)*Setup!$B$22</f>
        <v>0</v>
      </c>
      <c r="O272" s="0" t="n">
        <f aca="false">SUMPRODUCT('5N inverse'!$A$13:$Y$13,'5N mesh'!$B$37:$Z$37,$E271:$AC271)+'5N inverse'!$A$13*$C272/Setup!$B$17+INDEX('5N inverse'!$A$13:$Y$13,1,'5N mesh'!$B$7+1)*Setup!$B$22</f>
        <v>0</v>
      </c>
      <c r="P272" s="0" t="n">
        <f aca="false">SUMPRODUCT('5N inverse'!$A$14:$Y$14,'5N mesh'!$B$37:$Z$37,$E271:$AC271)+'5N inverse'!$A$14*$C272/Setup!$B$17+INDEX('5N inverse'!$A$14:$Y$14,1,'5N mesh'!$B$7+1)*Setup!$B$22</f>
        <v>0</v>
      </c>
      <c r="Q272" s="0" t="n">
        <f aca="false">SUMPRODUCT('5N inverse'!$A$15:$Y$15,'5N mesh'!$B$37:$Z$37,$E271:$AC271)+'5N inverse'!$A$15*$C272/Setup!$B$17+INDEX('5N inverse'!$A$15:$Y$15,1,'5N mesh'!$B$7+1)*Setup!$B$22</f>
        <v>0</v>
      </c>
      <c r="R272" s="0" t="n">
        <f aca="false">SUMPRODUCT('5N inverse'!$A$16:$Y$16,'5N mesh'!$B$37:$Z$37,$E271:$AC271)+'5N inverse'!$A$16*$C272/Setup!$B$17+INDEX('5N inverse'!$A$16:$Y$16,1,'5N mesh'!$B$7+1)*Setup!$B$22</f>
        <v>0</v>
      </c>
      <c r="S272" s="0" t="n">
        <f aca="false">SUMPRODUCT('5N inverse'!$A$17:$Y$17,'5N mesh'!$B$37:$Z$37,$E271:$AC271)+'5N inverse'!$A$17*$C272/Setup!$B$17+INDEX('5N inverse'!$A$17:$Y$17,1,'5N mesh'!$B$7+1)*Setup!$B$22</f>
        <v>0</v>
      </c>
      <c r="T272" s="0" t="n">
        <f aca="false">SUMPRODUCT('5N inverse'!$A$18:$Y$18,'5N mesh'!$B$37:$Z$37,$E271:$AC271)+'5N inverse'!$A$18*$C272/Setup!$B$17+INDEX('5N inverse'!$A$18:$Y$18,1,'5N mesh'!$B$7+1)*Setup!$B$22</f>
        <v>0</v>
      </c>
      <c r="U272" s="0" t="n">
        <f aca="false">SUMPRODUCT('5N inverse'!$A$19:$Y$19,'5N mesh'!$B$37:$Z$37,$E271:$AC271)+'5N inverse'!$A$19*$C272/Setup!$B$17+INDEX('5N inverse'!$A$19:$Y$19,1,'5N mesh'!$B$7+1)*Setup!$B$22</f>
        <v>0</v>
      </c>
      <c r="V272" s="0" t="n">
        <f aca="false">SUMPRODUCT('5N inverse'!$A$20:$Y$20,'5N mesh'!$B$37:$Z$37,$E271:$AC271)+'5N inverse'!$A$20*$C272/Setup!$B$17+INDEX('5N inverse'!$A$20:$Y$20,1,'5N mesh'!$B$7+1)*Setup!$B$22</f>
        <v>0</v>
      </c>
      <c r="W272" s="0" t="n">
        <f aca="false">SUMPRODUCT('5N inverse'!$A$21:$Y$21,'5N mesh'!$B$37:$Z$37,$E271:$AC271)+'5N inverse'!$A$21*$C272/Setup!$B$17+INDEX('5N inverse'!$A$21:$Y$21,1,'5N mesh'!$B$7+1)*Setup!$B$22</f>
        <v>0</v>
      </c>
      <c r="X272" s="0" t="n">
        <f aca="false">SUMPRODUCT('5N inverse'!$A$22:$Y$22,'5N mesh'!$B$37:$Z$37,$E271:$AC271)+'5N inverse'!$A$22*$C272/Setup!$B$17+INDEX('5N inverse'!$A$22:$Y$22,1,'5N mesh'!$B$7+1)*Setup!$B$22</f>
        <v>0</v>
      </c>
      <c r="Y272" s="0" t="n">
        <f aca="false">SUMPRODUCT('5N inverse'!$A$23:$Y$23,'5N mesh'!$B$37:$Z$37,$E271:$AC271)+'5N inverse'!$A$23*$C272/Setup!$B$17+INDEX('5N inverse'!$A$23:$Y$23,1,'5N mesh'!$B$7+1)*Setup!$B$22</f>
        <v>0</v>
      </c>
      <c r="Z272" s="0" t="n">
        <f aca="false">SUMPRODUCT('5N inverse'!$A$24:$Y$24,'5N mesh'!$B$37:$Z$37,$E271:$AC271)+'5N inverse'!$A$24*$C272/Setup!$B$17+INDEX('5N inverse'!$A$24:$Y$24,1,'5N mesh'!$B$7+1)*Setup!$B$22</f>
        <v>0</v>
      </c>
      <c r="AA272" s="0" t="n">
        <f aca="false">SUMPRODUCT('5N inverse'!$A$25:$Y$25,'5N mesh'!$B$37:$Z$37,$E271:$AC271)+'5N inverse'!$A$25*$C272/Setup!$B$17+INDEX('5N inverse'!$A$25:$Y$25,1,'5N mesh'!$B$7+1)*Setup!$B$22</f>
        <v>0</v>
      </c>
      <c r="AB272" s="0" t="n">
        <f aca="false">SUMPRODUCT('5N inverse'!$A$26:$Y$26,'5N mesh'!$B$37:$Z$37,$E271:$AC271)+'5N inverse'!$A$26*$C272/Setup!$B$17+INDEX('5N inverse'!$A$26:$Y$26,1,'5N mesh'!$B$7+1)*Setup!$B$22</f>
        <v>0</v>
      </c>
      <c r="AC272" s="0" t="n">
        <f aca="false">SUMPRODUCT('5N inverse'!$A$27:$Y$27,'5N mesh'!$B$37:$Z$37,$E271:$AC271)+'5N inverse'!$A$27*$C272/Setup!$B$17+INDEX('5N inverse'!$A$27:$Y$27,1,'5N mesh'!$B$7+1)*Setup!$B$22</f>
        <v>0</v>
      </c>
    </row>
    <row r="273" customFormat="false" ht="15" hidden="false" customHeight="false" outlineLevel="0" collapsed="false">
      <c r="A273" s="0" t="n">
        <v>268</v>
      </c>
      <c r="B273" s="0" t="n">
        <f aca="false">A273*Setup!$B$11/3600</f>
        <v>22.3333333333333</v>
      </c>
      <c r="C273" s="0" t="n">
        <f aca="false">Setup!$B$7+Setup!$B$8*COS(2*PI()*(B273-Setup!$B$9)/24)</f>
        <v>23.6513770290094</v>
      </c>
      <c r="D273" s="0" t="n">
        <f aca="false">(C273-E273)/Setup!$B$17</f>
        <v>-11.2473726337372</v>
      </c>
      <c r="E273" s="0" t="n">
        <f aca="false">SUMPRODUCT('5N inverse'!$A$3:$Y$3,'5N mesh'!$B$37:$Z$37,$E272:$AC272)+'5N inverse'!$A$3*$C273/Setup!$B$17+INDEX('5N inverse'!$A$3:$Y$3,1,'5N mesh'!$B$7+1)*Setup!$B$22</f>
        <v>25.1135354713952</v>
      </c>
      <c r="F273" s="0" t="n">
        <f aca="false">SUMPRODUCT('5N inverse'!$A$4:$Y$4,'5N mesh'!$B$37:$Z$37,$E272:$AC272)+'5N inverse'!$A$4*$C273/Setup!$B$17+INDEX('5N inverse'!$A$4:$Y$4,1,'5N mesh'!$B$7+1)*Setup!$B$22</f>
        <v>23.4423199417102</v>
      </c>
      <c r="G273" s="0" t="n">
        <f aca="false">SUMPRODUCT('5N inverse'!$A$5:$Y$5,'5N mesh'!$B$37:$Z$37,$E272:$AC272)+'5N inverse'!$A$5*$C273/Setup!$B$17+INDEX('5N inverse'!$A$5:$Y$5,1,'5N mesh'!$B$7+1)*Setup!$B$22</f>
        <v>20.0998888823403</v>
      </c>
      <c r="H273" s="0" t="n">
        <f aca="false">SUMPRODUCT('5N inverse'!$A$6:$Y$6,'5N mesh'!$B$37:$Z$37,$E272:$AC272)+'5N inverse'!$A$6*$C273/Setup!$B$17+INDEX('5N inverse'!$A$6:$Y$6,1,'5N mesh'!$B$7+1)*Setup!$B$22</f>
        <v>16.7574578229703</v>
      </c>
      <c r="I273" s="0" t="n">
        <f aca="false">SUMPRODUCT('5N inverse'!$A$7:$Y$7,'5N mesh'!$B$37:$Z$37,$E272:$AC272)+'5N inverse'!$A$7*$C273/Setup!$B$17+INDEX('5N inverse'!$A$7:$Y$7,1,'5N mesh'!$B$7+1)*Setup!$B$22</f>
        <v>15.0862422932854</v>
      </c>
      <c r="J273" s="0" t="n">
        <f aca="false">SUMPRODUCT('5N inverse'!$A$8:$Y$8,'5N mesh'!$B$37:$Z$37,$E272:$AC272)+'5N inverse'!$A$8*$C273/Setup!$B$17+INDEX('5N inverse'!$A$8:$Y$8,1,'5N mesh'!$B$7+1)*Setup!$B$22</f>
        <v>0</v>
      </c>
      <c r="K273" s="0" t="n">
        <f aca="false">SUMPRODUCT('5N inverse'!$A$9:$Y$9,'5N mesh'!$B$37:$Z$37,$E272:$AC272)+'5N inverse'!$A$9*$C273/Setup!$B$17+INDEX('5N inverse'!$A$9:$Y$9,1,'5N mesh'!$B$7+1)*Setup!$B$22</f>
        <v>0</v>
      </c>
      <c r="L273" s="0" t="n">
        <f aca="false">SUMPRODUCT('5N inverse'!$A$10:$Y$10,'5N mesh'!$B$37:$Z$37,$E272:$AC272)+'5N inverse'!$A$10*$C273/Setup!$B$17+INDEX('5N inverse'!$A$10:$Y$10,1,'5N mesh'!$B$7+1)*Setup!$B$22</f>
        <v>0</v>
      </c>
      <c r="M273" s="0" t="n">
        <f aca="false">SUMPRODUCT('5N inverse'!$A$11:$Y$11,'5N mesh'!$B$37:$Z$37,$E272:$AC272)+'5N inverse'!$A$11*$C273/Setup!$B$17+INDEX('5N inverse'!$A$11:$Y$11,1,'5N mesh'!$B$7+1)*Setup!$B$22</f>
        <v>0</v>
      </c>
      <c r="N273" s="0" t="n">
        <f aca="false">SUMPRODUCT('5N inverse'!$A$12:$Y$12,'5N mesh'!$B$37:$Z$37,$E272:$AC272)+'5N inverse'!$A$12*$C273/Setup!$B$17+INDEX('5N inverse'!$A$12:$Y$12,1,'5N mesh'!$B$7+1)*Setup!$B$22</f>
        <v>0</v>
      </c>
      <c r="O273" s="0" t="n">
        <f aca="false">SUMPRODUCT('5N inverse'!$A$13:$Y$13,'5N mesh'!$B$37:$Z$37,$E272:$AC272)+'5N inverse'!$A$13*$C273/Setup!$B$17+INDEX('5N inverse'!$A$13:$Y$13,1,'5N mesh'!$B$7+1)*Setup!$B$22</f>
        <v>0</v>
      </c>
      <c r="P273" s="0" t="n">
        <f aca="false">SUMPRODUCT('5N inverse'!$A$14:$Y$14,'5N mesh'!$B$37:$Z$37,$E272:$AC272)+'5N inverse'!$A$14*$C273/Setup!$B$17+INDEX('5N inverse'!$A$14:$Y$14,1,'5N mesh'!$B$7+1)*Setup!$B$22</f>
        <v>0</v>
      </c>
      <c r="Q273" s="0" t="n">
        <f aca="false">SUMPRODUCT('5N inverse'!$A$15:$Y$15,'5N mesh'!$B$37:$Z$37,$E272:$AC272)+'5N inverse'!$A$15*$C273/Setup!$B$17+INDEX('5N inverse'!$A$15:$Y$15,1,'5N mesh'!$B$7+1)*Setup!$B$22</f>
        <v>0</v>
      </c>
      <c r="R273" s="0" t="n">
        <f aca="false">SUMPRODUCT('5N inverse'!$A$16:$Y$16,'5N mesh'!$B$37:$Z$37,$E272:$AC272)+'5N inverse'!$A$16*$C273/Setup!$B$17+INDEX('5N inverse'!$A$16:$Y$16,1,'5N mesh'!$B$7+1)*Setup!$B$22</f>
        <v>0</v>
      </c>
      <c r="S273" s="0" t="n">
        <f aca="false">SUMPRODUCT('5N inverse'!$A$17:$Y$17,'5N mesh'!$B$37:$Z$37,$E272:$AC272)+'5N inverse'!$A$17*$C273/Setup!$B$17+INDEX('5N inverse'!$A$17:$Y$17,1,'5N mesh'!$B$7+1)*Setup!$B$22</f>
        <v>0</v>
      </c>
      <c r="T273" s="0" t="n">
        <f aca="false">SUMPRODUCT('5N inverse'!$A$18:$Y$18,'5N mesh'!$B$37:$Z$37,$E272:$AC272)+'5N inverse'!$A$18*$C273/Setup!$B$17+INDEX('5N inverse'!$A$18:$Y$18,1,'5N mesh'!$B$7+1)*Setup!$B$22</f>
        <v>0</v>
      </c>
      <c r="U273" s="0" t="n">
        <f aca="false">SUMPRODUCT('5N inverse'!$A$19:$Y$19,'5N mesh'!$B$37:$Z$37,$E272:$AC272)+'5N inverse'!$A$19*$C273/Setup!$B$17+INDEX('5N inverse'!$A$19:$Y$19,1,'5N mesh'!$B$7+1)*Setup!$B$22</f>
        <v>0</v>
      </c>
      <c r="V273" s="0" t="n">
        <f aca="false">SUMPRODUCT('5N inverse'!$A$20:$Y$20,'5N mesh'!$B$37:$Z$37,$E272:$AC272)+'5N inverse'!$A$20*$C273/Setup!$B$17+INDEX('5N inverse'!$A$20:$Y$20,1,'5N mesh'!$B$7+1)*Setup!$B$22</f>
        <v>0</v>
      </c>
      <c r="W273" s="0" t="n">
        <f aca="false">SUMPRODUCT('5N inverse'!$A$21:$Y$21,'5N mesh'!$B$37:$Z$37,$E272:$AC272)+'5N inverse'!$A$21*$C273/Setup!$B$17+INDEX('5N inverse'!$A$21:$Y$21,1,'5N mesh'!$B$7+1)*Setup!$B$22</f>
        <v>0</v>
      </c>
      <c r="X273" s="0" t="n">
        <f aca="false">SUMPRODUCT('5N inverse'!$A$22:$Y$22,'5N mesh'!$B$37:$Z$37,$E272:$AC272)+'5N inverse'!$A$22*$C273/Setup!$B$17+INDEX('5N inverse'!$A$22:$Y$22,1,'5N mesh'!$B$7+1)*Setup!$B$22</f>
        <v>0</v>
      </c>
      <c r="Y273" s="0" t="n">
        <f aca="false">SUMPRODUCT('5N inverse'!$A$23:$Y$23,'5N mesh'!$B$37:$Z$37,$E272:$AC272)+'5N inverse'!$A$23*$C273/Setup!$B$17+INDEX('5N inverse'!$A$23:$Y$23,1,'5N mesh'!$B$7+1)*Setup!$B$22</f>
        <v>0</v>
      </c>
      <c r="Z273" s="0" t="n">
        <f aca="false">SUMPRODUCT('5N inverse'!$A$24:$Y$24,'5N mesh'!$B$37:$Z$37,$E272:$AC272)+'5N inverse'!$A$24*$C273/Setup!$B$17+INDEX('5N inverse'!$A$24:$Y$24,1,'5N mesh'!$B$7+1)*Setup!$B$22</f>
        <v>0</v>
      </c>
      <c r="AA273" s="0" t="n">
        <f aca="false">SUMPRODUCT('5N inverse'!$A$25:$Y$25,'5N mesh'!$B$37:$Z$37,$E272:$AC272)+'5N inverse'!$A$25*$C273/Setup!$B$17+INDEX('5N inverse'!$A$25:$Y$25,1,'5N mesh'!$B$7+1)*Setup!$B$22</f>
        <v>0</v>
      </c>
      <c r="AB273" s="0" t="n">
        <f aca="false">SUMPRODUCT('5N inverse'!$A$26:$Y$26,'5N mesh'!$B$37:$Z$37,$E272:$AC272)+'5N inverse'!$A$26*$C273/Setup!$B$17+INDEX('5N inverse'!$A$26:$Y$26,1,'5N mesh'!$B$7+1)*Setup!$B$22</f>
        <v>0</v>
      </c>
      <c r="AC273" s="0" t="n">
        <f aca="false">SUMPRODUCT('5N inverse'!$A$27:$Y$27,'5N mesh'!$B$37:$Z$37,$E272:$AC272)+'5N inverse'!$A$27*$C273/Setup!$B$17+INDEX('5N inverse'!$A$27:$Y$27,1,'5N mesh'!$B$7+1)*Setup!$B$22</f>
        <v>0</v>
      </c>
    </row>
    <row r="274" customFormat="false" ht="15" hidden="false" customHeight="false" outlineLevel="0" collapsed="false">
      <c r="A274" s="0" t="n">
        <v>269</v>
      </c>
      <c r="B274" s="0" t="n">
        <f aca="false">A274*Setup!$B$11/3600</f>
        <v>22.4166666666667</v>
      </c>
      <c r="C274" s="0" t="n">
        <f aca="false">Setup!$B$7+Setup!$B$8*COS(2*PI()*(B274-Setup!$B$9)/24)</f>
        <v>23.5645325005921</v>
      </c>
      <c r="D274" s="0" t="n">
        <f aca="false">(C274-E274)/Setup!$B$17</f>
        <v>-11.7335033399328</v>
      </c>
      <c r="E274" s="0" t="n">
        <f aca="false">SUMPRODUCT('5N inverse'!$A$3:$Y$3,'5N mesh'!$B$37:$Z$37,$E273:$AC273)+'5N inverse'!$A$3*$C274/Setup!$B$17+INDEX('5N inverse'!$A$3:$Y$3,1,'5N mesh'!$B$7+1)*Setup!$B$22</f>
        <v>25.0898879347834</v>
      </c>
      <c r="F274" s="0" t="n">
        <f aca="false">SUMPRODUCT('5N inverse'!$A$4:$Y$4,'5N mesh'!$B$37:$Z$37,$E273:$AC273)+'5N inverse'!$A$4*$C274/Setup!$B$17+INDEX('5N inverse'!$A$4:$Y$4,1,'5N mesh'!$B$7+1)*Setup!$B$22</f>
        <v>23.4226103376624</v>
      </c>
      <c r="G274" s="0" t="n">
        <f aca="false">SUMPRODUCT('5N inverse'!$A$5:$Y$5,'5N mesh'!$B$37:$Z$37,$E273:$AC273)+'5N inverse'!$A$5*$C274/Setup!$B$17+INDEX('5N inverse'!$A$5:$Y$5,1,'5N mesh'!$B$7+1)*Setup!$B$22</f>
        <v>20.0880551434203</v>
      </c>
      <c r="H274" s="0" t="n">
        <f aca="false">SUMPRODUCT('5N inverse'!$A$6:$Y$6,'5N mesh'!$B$37:$Z$37,$E273:$AC273)+'5N inverse'!$A$6*$C274/Setup!$B$17+INDEX('5N inverse'!$A$6:$Y$6,1,'5N mesh'!$B$7+1)*Setup!$B$22</f>
        <v>16.7534999491783</v>
      </c>
      <c r="I274" s="0" t="n">
        <f aca="false">SUMPRODUCT('5N inverse'!$A$7:$Y$7,'5N mesh'!$B$37:$Z$37,$E273:$AC273)+'5N inverse'!$A$7*$C274/Setup!$B$17+INDEX('5N inverse'!$A$7:$Y$7,1,'5N mesh'!$B$7+1)*Setup!$B$22</f>
        <v>15.0862223520572</v>
      </c>
      <c r="J274" s="0" t="n">
        <f aca="false">SUMPRODUCT('5N inverse'!$A$8:$Y$8,'5N mesh'!$B$37:$Z$37,$E273:$AC273)+'5N inverse'!$A$8*$C274/Setup!$B$17+INDEX('5N inverse'!$A$8:$Y$8,1,'5N mesh'!$B$7+1)*Setup!$B$22</f>
        <v>0</v>
      </c>
      <c r="K274" s="0" t="n">
        <f aca="false">SUMPRODUCT('5N inverse'!$A$9:$Y$9,'5N mesh'!$B$37:$Z$37,$E273:$AC273)+'5N inverse'!$A$9*$C274/Setup!$B$17+INDEX('5N inverse'!$A$9:$Y$9,1,'5N mesh'!$B$7+1)*Setup!$B$22</f>
        <v>0</v>
      </c>
      <c r="L274" s="0" t="n">
        <f aca="false">SUMPRODUCT('5N inverse'!$A$10:$Y$10,'5N mesh'!$B$37:$Z$37,$E273:$AC273)+'5N inverse'!$A$10*$C274/Setup!$B$17+INDEX('5N inverse'!$A$10:$Y$10,1,'5N mesh'!$B$7+1)*Setup!$B$22</f>
        <v>0</v>
      </c>
      <c r="M274" s="0" t="n">
        <f aca="false">SUMPRODUCT('5N inverse'!$A$11:$Y$11,'5N mesh'!$B$37:$Z$37,$E273:$AC273)+'5N inverse'!$A$11*$C274/Setup!$B$17+INDEX('5N inverse'!$A$11:$Y$11,1,'5N mesh'!$B$7+1)*Setup!$B$22</f>
        <v>0</v>
      </c>
      <c r="N274" s="0" t="n">
        <f aca="false">SUMPRODUCT('5N inverse'!$A$12:$Y$12,'5N mesh'!$B$37:$Z$37,$E273:$AC273)+'5N inverse'!$A$12*$C274/Setup!$B$17+INDEX('5N inverse'!$A$12:$Y$12,1,'5N mesh'!$B$7+1)*Setup!$B$22</f>
        <v>0</v>
      </c>
      <c r="O274" s="0" t="n">
        <f aca="false">SUMPRODUCT('5N inverse'!$A$13:$Y$13,'5N mesh'!$B$37:$Z$37,$E273:$AC273)+'5N inverse'!$A$13*$C274/Setup!$B$17+INDEX('5N inverse'!$A$13:$Y$13,1,'5N mesh'!$B$7+1)*Setup!$B$22</f>
        <v>0</v>
      </c>
      <c r="P274" s="0" t="n">
        <f aca="false">SUMPRODUCT('5N inverse'!$A$14:$Y$14,'5N mesh'!$B$37:$Z$37,$E273:$AC273)+'5N inverse'!$A$14*$C274/Setup!$B$17+INDEX('5N inverse'!$A$14:$Y$14,1,'5N mesh'!$B$7+1)*Setup!$B$22</f>
        <v>0</v>
      </c>
      <c r="Q274" s="0" t="n">
        <f aca="false">SUMPRODUCT('5N inverse'!$A$15:$Y$15,'5N mesh'!$B$37:$Z$37,$E273:$AC273)+'5N inverse'!$A$15*$C274/Setup!$B$17+INDEX('5N inverse'!$A$15:$Y$15,1,'5N mesh'!$B$7+1)*Setup!$B$22</f>
        <v>0</v>
      </c>
      <c r="R274" s="0" t="n">
        <f aca="false">SUMPRODUCT('5N inverse'!$A$16:$Y$16,'5N mesh'!$B$37:$Z$37,$E273:$AC273)+'5N inverse'!$A$16*$C274/Setup!$B$17+INDEX('5N inverse'!$A$16:$Y$16,1,'5N mesh'!$B$7+1)*Setup!$B$22</f>
        <v>0</v>
      </c>
      <c r="S274" s="0" t="n">
        <f aca="false">SUMPRODUCT('5N inverse'!$A$17:$Y$17,'5N mesh'!$B$37:$Z$37,$E273:$AC273)+'5N inverse'!$A$17*$C274/Setup!$B$17+INDEX('5N inverse'!$A$17:$Y$17,1,'5N mesh'!$B$7+1)*Setup!$B$22</f>
        <v>0</v>
      </c>
      <c r="T274" s="0" t="n">
        <f aca="false">SUMPRODUCT('5N inverse'!$A$18:$Y$18,'5N mesh'!$B$37:$Z$37,$E273:$AC273)+'5N inverse'!$A$18*$C274/Setup!$B$17+INDEX('5N inverse'!$A$18:$Y$18,1,'5N mesh'!$B$7+1)*Setup!$B$22</f>
        <v>0</v>
      </c>
      <c r="U274" s="0" t="n">
        <f aca="false">SUMPRODUCT('5N inverse'!$A$19:$Y$19,'5N mesh'!$B$37:$Z$37,$E273:$AC273)+'5N inverse'!$A$19*$C274/Setup!$B$17+INDEX('5N inverse'!$A$19:$Y$19,1,'5N mesh'!$B$7+1)*Setup!$B$22</f>
        <v>0</v>
      </c>
      <c r="V274" s="0" t="n">
        <f aca="false">SUMPRODUCT('5N inverse'!$A$20:$Y$20,'5N mesh'!$B$37:$Z$37,$E273:$AC273)+'5N inverse'!$A$20*$C274/Setup!$B$17+INDEX('5N inverse'!$A$20:$Y$20,1,'5N mesh'!$B$7+1)*Setup!$B$22</f>
        <v>0</v>
      </c>
      <c r="W274" s="0" t="n">
        <f aca="false">SUMPRODUCT('5N inverse'!$A$21:$Y$21,'5N mesh'!$B$37:$Z$37,$E273:$AC273)+'5N inverse'!$A$21*$C274/Setup!$B$17+INDEX('5N inverse'!$A$21:$Y$21,1,'5N mesh'!$B$7+1)*Setup!$B$22</f>
        <v>0</v>
      </c>
      <c r="X274" s="0" t="n">
        <f aca="false">SUMPRODUCT('5N inverse'!$A$22:$Y$22,'5N mesh'!$B$37:$Z$37,$E273:$AC273)+'5N inverse'!$A$22*$C274/Setup!$B$17+INDEX('5N inverse'!$A$22:$Y$22,1,'5N mesh'!$B$7+1)*Setup!$B$22</f>
        <v>0</v>
      </c>
      <c r="Y274" s="0" t="n">
        <f aca="false">SUMPRODUCT('5N inverse'!$A$23:$Y$23,'5N mesh'!$B$37:$Z$37,$E273:$AC273)+'5N inverse'!$A$23*$C274/Setup!$B$17+INDEX('5N inverse'!$A$23:$Y$23,1,'5N mesh'!$B$7+1)*Setup!$B$22</f>
        <v>0</v>
      </c>
      <c r="Z274" s="0" t="n">
        <f aca="false">SUMPRODUCT('5N inverse'!$A$24:$Y$24,'5N mesh'!$B$37:$Z$37,$E273:$AC273)+'5N inverse'!$A$24*$C274/Setup!$B$17+INDEX('5N inverse'!$A$24:$Y$24,1,'5N mesh'!$B$7+1)*Setup!$B$22</f>
        <v>0</v>
      </c>
      <c r="AA274" s="0" t="n">
        <f aca="false">SUMPRODUCT('5N inverse'!$A$25:$Y$25,'5N mesh'!$B$37:$Z$37,$E273:$AC273)+'5N inverse'!$A$25*$C274/Setup!$B$17+INDEX('5N inverse'!$A$25:$Y$25,1,'5N mesh'!$B$7+1)*Setup!$B$22</f>
        <v>0</v>
      </c>
      <c r="AB274" s="0" t="n">
        <f aca="false">SUMPRODUCT('5N inverse'!$A$26:$Y$26,'5N mesh'!$B$37:$Z$37,$E273:$AC273)+'5N inverse'!$A$26*$C274/Setup!$B$17+INDEX('5N inverse'!$A$26:$Y$26,1,'5N mesh'!$B$7+1)*Setup!$B$22</f>
        <v>0</v>
      </c>
      <c r="AC274" s="0" t="n">
        <f aca="false">SUMPRODUCT('5N inverse'!$A$27:$Y$27,'5N mesh'!$B$37:$Z$37,$E273:$AC273)+'5N inverse'!$A$27*$C274/Setup!$B$17+INDEX('5N inverse'!$A$27:$Y$27,1,'5N mesh'!$B$7+1)*Setup!$B$22</f>
        <v>0</v>
      </c>
    </row>
    <row r="275" customFormat="false" ht="15" hidden="false" customHeight="false" outlineLevel="0" collapsed="false">
      <c r="A275" s="0" t="n">
        <v>270</v>
      </c>
      <c r="B275" s="0" t="n">
        <f aca="false">A275*Setup!$B$11/3600</f>
        <v>22.5</v>
      </c>
      <c r="C275" s="0" t="n">
        <f aca="false">Setup!$B$7+Setup!$B$8*COS(2*PI()*(B275-Setup!$B$9)/24)</f>
        <v>23.4778952311198</v>
      </c>
      <c r="D275" s="0" t="n">
        <f aca="false">(C275-E275)/Setup!$B$17</f>
        <v>-12.211838357607</v>
      </c>
      <c r="E275" s="0" t="n">
        <f aca="false">SUMPRODUCT('5N inverse'!$A$3:$Y$3,'5N mesh'!$B$37:$Z$37,$E274:$AC274)+'5N inverse'!$A$3*$C275/Setup!$B$17+INDEX('5N inverse'!$A$3:$Y$3,1,'5N mesh'!$B$7+1)*Setup!$B$22</f>
        <v>25.0654342176087</v>
      </c>
      <c r="F275" s="0" t="n">
        <f aca="false">SUMPRODUCT('5N inverse'!$A$4:$Y$4,'5N mesh'!$B$37:$Z$37,$E274:$AC274)+'5N inverse'!$A$4*$C275/Setup!$B$17+INDEX('5N inverse'!$A$4:$Y$4,1,'5N mesh'!$B$7+1)*Setup!$B$22</f>
        <v>23.402227626346</v>
      </c>
      <c r="G275" s="0" t="n">
        <f aca="false">SUMPRODUCT('5N inverse'!$A$5:$Y$5,'5N mesh'!$B$37:$Z$37,$E274:$AC274)+'5N inverse'!$A$5*$C275/Setup!$B$17+INDEX('5N inverse'!$A$5:$Y$5,1,'5N mesh'!$B$7+1)*Setup!$B$22</f>
        <v>20.0758144438207</v>
      </c>
      <c r="H275" s="0" t="n">
        <f aca="false">SUMPRODUCT('5N inverse'!$A$6:$Y$6,'5N mesh'!$B$37:$Z$37,$E274:$AC274)+'5N inverse'!$A$6*$C275/Setup!$B$17+INDEX('5N inverse'!$A$6:$Y$6,1,'5N mesh'!$B$7+1)*Setup!$B$22</f>
        <v>16.7494012612954</v>
      </c>
      <c r="I275" s="0" t="n">
        <f aca="false">SUMPRODUCT('5N inverse'!$A$7:$Y$7,'5N mesh'!$B$37:$Z$37,$E274:$AC274)+'5N inverse'!$A$7*$C275/Setup!$B$17+INDEX('5N inverse'!$A$7:$Y$7,1,'5N mesh'!$B$7+1)*Setup!$B$22</f>
        <v>15.0861946700327</v>
      </c>
      <c r="J275" s="0" t="n">
        <f aca="false">SUMPRODUCT('5N inverse'!$A$8:$Y$8,'5N mesh'!$B$37:$Z$37,$E274:$AC274)+'5N inverse'!$A$8*$C275/Setup!$B$17+INDEX('5N inverse'!$A$8:$Y$8,1,'5N mesh'!$B$7+1)*Setup!$B$22</f>
        <v>0</v>
      </c>
      <c r="K275" s="0" t="n">
        <f aca="false">SUMPRODUCT('5N inverse'!$A$9:$Y$9,'5N mesh'!$B$37:$Z$37,$E274:$AC274)+'5N inverse'!$A$9*$C275/Setup!$B$17+INDEX('5N inverse'!$A$9:$Y$9,1,'5N mesh'!$B$7+1)*Setup!$B$22</f>
        <v>0</v>
      </c>
      <c r="L275" s="0" t="n">
        <f aca="false">SUMPRODUCT('5N inverse'!$A$10:$Y$10,'5N mesh'!$B$37:$Z$37,$E274:$AC274)+'5N inverse'!$A$10*$C275/Setup!$B$17+INDEX('5N inverse'!$A$10:$Y$10,1,'5N mesh'!$B$7+1)*Setup!$B$22</f>
        <v>0</v>
      </c>
      <c r="M275" s="0" t="n">
        <f aca="false">SUMPRODUCT('5N inverse'!$A$11:$Y$11,'5N mesh'!$B$37:$Z$37,$E274:$AC274)+'5N inverse'!$A$11*$C275/Setup!$B$17+INDEX('5N inverse'!$A$11:$Y$11,1,'5N mesh'!$B$7+1)*Setup!$B$22</f>
        <v>0</v>
      </c>
      <c r="N275" s="0" t="n">
        <f aca="false">SUMPRODUCT('5N inverse'!$A$12:$Y$12,'5N mesh'!$B$37:$Z$37,$E274:$AC274)+'5N inverse'!$A$12*$C275/Setup!$B$17+INDEX('5N inverse'!$A$12:$Y$12,1,'5N mesh'!$B$7+1)*Setup!$B$22</f>
        <v>0</v>
      </c>
      <c r="O275" s="0" t="n">
        <f aca="false">SUMPRODUCT('5N inverse'!$A$13:$Y$13,'5N mesh'!$B$37:$Z$37,$E274:$AC274)+'5N inverse'!$A$13*$C275/Setup!$B$17+INDEX('5N inverse'!$A$13:$Y$13,1,'5N mesh'!$B$7+1)*Setup!$B$22</f>
        <v>0</v>
      </c>
      <c r="P275" s="0" t="n">
        <f aca="false">SUMPRODUCT('5N inverse'!$A$14:$Y$14,'5N mesh'!$B$37:$Z$37,$E274:$AC274)+'5N inverse'!$A$14*$C275/Setup!$B$17+INDEX('5N inverse'!$A$14:$Y$14,1,'5N mesh'!$B$7+1)*Setup!$B$22</f>
        <v>0</v>
      </c>
      <c r="Q275" s="0" t="n">
        <f aca="false">SUMPRODUCT('5N inverse'!$A$15:$Y$15,'5N mesh'!$B$37:$Z$37,$E274:$AC274)+'5N inverse'!$A$15*$C275/Setup!$B$17+INDEX('5N inverse'!$A$15:$Y$15,1,'5N mesh'!$B$7+1)*Setup!$B$22</f>
        <v>0</v>
      </c>
      <c r="R275" s="0" t="n">
        <f aca="false">SUMPRODUCT('5N inverse'!$A$16:$Y$16,'5N mesh'!$B$37:$Z$37,$E274:$AC274)+'5N inverse'!$A$16*$C275/Setup!$B$17+INDEX('5N inverse'!$A$16:$Y$16,1,'5N mesh'!$B$7+1)*Setup!$B$22</f>
        <v>0</v>
      </c>
      <c r="S275" s="0" t="n">
        <f aca="false">SUMPRODUCT('5N inverse'!$A$17:$Y$17,'5N mesh'!$B$37:$Z$37,$E274:$AC274)+'5N inverse'!$A$17*$C275/Setup!$B$17+INDEX('5N inverse'!$A$17:$Y$17,1,'5N mesh'!$B$7+1)*Setup!$B$22</f>
        <v>0</v>
      </c>
      <c r="T275" s="0" t="n">
        <f aca="false">SUMPRODUCT('5N inverse'!$A$18:$Y$18,'5N mesh'!$B$37:$Z$37,$E274:$AC274)+'5N inverse'!$A$18*$C275/Setup!$B$17+INDEX('5N inverse'!$A$18:$Y$18,1,'5N mesh'!$B$7+1)*Setup!$B$22</f>
        <v>0</v>
      </c>
      <c r="U275" s="0" t="n">
        <f aca="false">SUMPRODUCT('5N inverse'!$A$19:$Y$19,'5N mesh'!$B$37:$Z$37,$E274:$AC274)+'5N inverse'!$A$19*$C275/Setup!$B$17+INDEX('5N inverse'!$A$19:$Y$19,1,'5N mesh'!$B$7+1)*Setup!$B$22</f>
        <v>0</v>
      </c>
      <c r="V275" s="0" t="n">
        <f aca="false">SUMPRODUCT('5N inverse'!$A$20:$Y$20,'5N mesh'!$B$37:$Z$37,$E274:$AC274)+'5N inverse'!$A$20*$C275/Setup!$B$17+INDEX('5N inverse'!$A$20:$Y$20,1,'5N mesh'!$B$7+1)*Setup!$B$22</f>
        <v>0</v>
      </c>
      <c r="W275" s="0" t="n">
        <f aca="false">SUMPRODUCT('5N inverse'!$A$21:$Y$21,'5N mesh'!$B$37:$Z$37,$E274:$AC274)+'5N inverse'!$A$21*$C275/Setup!$B$17+INDEX('5N inverse'!$A$21:$Y$21,1,'5N mesh'!$B$7+1)*Setup!$B$22</f>
        <v>0</v>
      </c>
      <c r="X275" s="0" t="n">
        <f aca="false">SUMPRODUCT('5N inverse'!$A$22:$Y$22,'5N mesh'!$B$37:$Z$37,$E274:$AC274)+'5N inverse'!$A$22*$C275/Setup!$B$17+INDEX('5N inverse'!$A$22:$Y$22,1,'5N mesh'!$B$7+1)*Setup!$B$22</f>
        <v>0</v>
      </c>
      <c r="Y275" s="0" t="n">
        <f aca="false">SUMPRODUCT('5N inverse'!$A$23:$Y$23,'5N mesh'!$B$37:$Z$37,$E274:$AC274)+'5N inverse'!$A$23*$C275/Setup!$B$17+INDEX('5N inverse'!$A$23:$Y$23,1,'5N mesh'!$B$7+1)*Setup!$B$22</f>
        <v>0</v>
      </c>
      <c r="Z275" s="0" t="n">
        <f aca="false">SUMPRODUCT('5N inverse'!$A$24:$Y$24,'5N mesh'!$B$37:$Z$37,$E274:$AC274)+'5N inverse'!$A$24*$C275/Setup!$B$17+INDEX('5N inverse'!$A$24:$Y$24,1,'5N mesh'!$B$7+1)*Setup!$B$22</f>
        <v>0</v>
      </c>
      <c r="AA275" s="0" t="n">
        <f aca="false">SUMPRODUCT('5N inverse'!$A$25:$Y$25,'5N mesh'!$B$37:$Z$37,$E274:$AC274)+'5N inverse'!$A$25*$C275/Setup!$B$17+INDEX('5N inverse'!$A$25:$Y$25,1,'5N mesh'!$B$7+1)*Setup!$B$22</f>
        <v>0</v>
      </c>
      <c r="AB275" s="0" t="n">
        <f aca="false">SUMPRODUCT('5N inverse'!$A$26:$Y$26,'5N mesh'!$B$37:$Z$37,$E274:$AC274)+'5N inverse'!$A$26*$C275/Setup!$B$17+INDEX('5N inverse'!$A$26:$Y$26,1,'5N mesh'!$B$7+1)*Setup!$B$22</f>
        <v>0</v>
      </c>
      <c r="AC275" s="0" t="n">
        <f aca="false">SUMPRODUCT('5N inverse'!$A$27:$Y$27,'5N mesh'!$B$37:$Z$37,$E274:$AC274)+'5N inverse'!$A$27*$C275/Setup!$B$17+INDEX('5N inverse'!$A$27:$Y$27,1,'5N mesh'!$B$7+1)*Setup!$B$22</f>
        <v>0</v>
      </c>
    </row>
    <row r="276" customFormat="false" ht="15" hidden="false" customHeight="false" outlineLevel="0" collapsed="false">
      <c r="A276" s="0" t="n">
        <v>271</v>
      </c>
      <c r="B276" s="0" t="n">
        <f aca="false">A276*Setup!$B$11/3600</f>
        <v>22.5833333333333</v>
      </c>
      <c r="C276" s="0" t="n">
        <f aca="false">Setup!$B$7+Setup!$B$8*COS(2*PI()*(B276-Setup!$B$9)/24)</f>
        <v>23.3915064552403</v>
      </c>
      <c r="D276" s="0" t="n">
        <f aca="false">(C276-E276)/Setup!$B$17</f>
        <v>-12.6821676400737</v>
      </c>
      <c r="E276" s="0" t="n">
        <f aca="false">SUMPRODUCT('5N inverse'!$A$3:$Y$3,'5N mesh'!$B$37:$Z$37,$E275:$AC275)+'5N inverse'!$A$3*$C276/Setup!$B$17+INDEX('5N inverse'!$A$3:$Y$3,1,'5N mesh'!$B$7+1)*Setup!$B$22</f>
        <v>25.0401882484499</v>
      </c>
      <c r="F276" s="0" t="n">
        <f aca="false">SUMPRODUCT('5N inverse'!$A$4:$Y$4,'5N mesh'!$B$37:$Z$37,$E275:$AC275)+'5N inverse'!$A$4*$C276/Setup!$B$17+INDEX('5N inverse'!$A$4:$Y$4,1,'5N mesh'!$B$7+1)*Setup!$B$22</f>
        <v>23.3811834218251</v>
      </c>
      <c r="G276" s="0" t="n">
        <f aca="false">SUMPRODUCT('5N inverse'!$A$5:$Y$5,'5N mesh'!$B$37:$Z$37,$E275:$AC275)+'5N inverse'!$A$5*$C276/Setup!$B$17+INDEX('5N inverse'!$A$5:$Y$5,1,'5N mesh'!$B$7+1)*Setup!$B$22</f>
        <v>20.0631737685753</v>
      </c>
      <c r="H276" s="0" t="n">
        <f aca="false">SUMPRODUCT('5N inverse'!$A$6:$Y$6,'5N mesh'!$B$37:$Z$37,$E275:$AC275)+'5N inverse'!$A$6*$C276/Setup!$B$17+INDEX('5N inverse'!$A$6:$Y$6,1,'5N mesh'!$B$7+1)*Setup!$B$22</f>
        <v>16.7451641153256</v>
      </c>
      <c r="I276" s="0" t="n">
        <f aca="false">SUMPRODUCT('5N inverse'!$A$7:$Y$7,'5N mesh'!$B$37:$Z$37,$E275:$AC275)+'5N inverse'!$A$7*$C276/Setup!$B$17+INDEX('5N inverse'!$A$7:$Y$7,1,'5N mesh'!$B$7+1)*Setup!$B$22</f>
        <v>15.0861592887007</v>
      </c>
      <c r="J276" s="0" t="n">
        <f aca="false">SUMPRODUCT('5N inverse'!$A$8:$Y$8,'5N mesh'!$B$37:$Z$37,$E275:$AC275)+'5N inverse'!$A$8*$C276/Setup!$B$17+INDEX('5N inverse'!$A$8:$Y$8,1,'5N mesh'!$B$7+1)*Setup!$B$22</f>
        <v>0</v>
      </c>
      <c r="K276" s="0" t="n">
        <f aca="false">SUMPRODUCT('5N inverse'!$A$9:$Y$9,'5N mesh'!$B$37:$Z$37,$E275:$AC275)+'5N inverse'!$A$9*$C276/Setup!$B$17+INDEX('5N inverse'!$A$9:$Y$9,1,'5N mesh'!$B$7+1)*Setup!$B$22</f>
        <v>0</v>
      </c>
      <c r="L276" s="0" t="n">
        <f aca="false">SUMPRODUCT('5N inverse'!$A$10:$Y$10,'5N mesh'!$B$37:$Z$37,$E275:$AC275)+'5N inverse'!$A$10*$C276/Setup!$B$17+INDEX('5N inverse'!$A$10:$Y$10,1,'5N mesh'!$B$7+1)*Setup!$B$22</f>
        <v>0</v>
      </c>
      <c r="M276" s="0" t="n">
        <f aca="false">SUMPRODUCT('5N inverse'!$A$11:$Y$11,'5N mesh'!$B$37:$Z$37,$E275:$AC275)+'5N inverse'!$A$11*$C276/Setup!$B$17+INDEX('5N inverse'!$A$11:$Y$11,1,'5N mesh'!$B$7+1)*Setup!$B$22</f>
        <v>0</v>
      </c>
      <c r="N276" s="0" t="n">
        <f aca="false">SUMPRODUCT('5N inverse'!$A$12:$Y$12,'5N mesh'!$B$37:$Z$37,$E275:$AC275)+'5N inverse'!$A$12*$C276/Setup!$B$17+INDEX('5N inverse'!$A$12:$Y$12,1,'5N mesh'!$B$7+1)*Setup!$B$22</f>
        <v>0</v>
      </c>
      <c r="O276" s="0" t="n">
        <f aca="false">SUMPRODUCT('5N inverse'!$A$13:$Y$13,'5N mesh'!$B$37:$Z$37,$E275:$AC275)+'5N inverse'!$A$13*$C276/Setup!$B$17+INDEX('5N inverse'!$A$13:$Y$13,1,'5N mesh'!$B$7+1)*Setup!$B$22</f>
        <v>0</v>
      </c>
      <c r="P276" s="0" t="n">
        <f aca="false">SUMPRODUCT('5N inverse'!$A$14:$Y$14,'5N mesh'!$B$37:$Z$37,$E275:$AC275)+'5N inverse'!$A$14*$C276/Setup!$B$17+INDEX('5N inverse'!$A$14:$Y$14,1,'5N mesh'!$B$7+1)*Setup!$B$22</f>
        <v>0</v>
      </c>
      <c r="Q276" s="0" t="n">
        <f aca="false">SUMPRODUCT('5N inverse'!$A$15:$Y$15,'5N mesh'!$B$37:$Z$37,$E275:$AC275)+'5N inverse'!$A$15*$C276/Setup!$B$17+INDEX('5N inverse'!$A$15:$Y$15,1,'5N mesh'!$B$7+1)*Setup!$B$22</f>
        <v>0</v>
      </c>
      <c r="R276" s="0" t="n">
        <f aca="false">SUMPRODUCT('5N inverse'!$A$16:$Y$16,'5N mesh'!$B$37:$Z$37,$E275:$AC275)+'5N inverse'!$A$16*$C276/Setup!$B$17+INDEX('5N inverse'!$A$16:$Y$16,1,'5N mesh'!$B$7+1)*Setup!$B$22</f>
        <v>0</v>
      </c>
      <c r="S276" s="0" t="n">
        <f aca="false">SUMPRODUCT('5N inverse'!$A$17:$Y$17,'5N mesh'!$B$37:$Z$37,$E275:$AC275)+'5N inverse'!$A$17*$C276/Setup!$B$17+INDEX('5N inverse'!$A$17:$Y$17,1,'5N mesh'!$B$7+1)*Setup!$B$22</f>
        <v>0</v>
      </c>
      <c r="T276" s="0" t="n">
        <f aca="false">SUMPRODUCT('5N inverse'!$A$18:$Y$18,'5N mesh'!$B$37:$Z$37,$E275:$AC275)+'5N inverse'!$A$18*$C276/Setup!$B$17+INDEX('5N inverse'!$A$18:$Y$18,1,'5N mesh'!$B$7+1)*Setup!$B$22</f>
        <v>0</v>
      </c>
      <c r="U276" s="0" t="n">
        <f aca="false">SUMPRODUCT('5N inverse'!$A$19:$Y$19,'5N mesh'!$B$37:$Z$37,$E275:$AC275)+'5N inverse'!$A$19*$C276/Setup!$B$17+INDEX('5N inverse'!$A$19:$Y$19,1,'5N mesh'!$B$7+1)*Setup!$B$22</f>
        <v>0</v>
      </c>
      <c r="V276" s="0" t="n">
        <f aca="false">SUMPRODUCT('5N inverse'!$A$20:$Y$20,'5N mesh'!$B$37:$Z$37,$E275:$AC275)+'5N inverse'!$A$20*$C276/Setup!$B$17+INDEX('5N inverse'!$A$20:$Y$20,1,'5N mesh'!$B$7+1)*Setup!$B$22</f>
        <v>0</v>
      </c>
      <c r="W276" s="0" t="n">
        <f aca="false">SUMPRODUCT('5N inverse'!$A$21:$Y$21,'5N mesh'!$B$37:$Z$37,$E275:$AC275)+'5N inverse'!$A$21*$C276/Setup!$B$17+INDEX('5N inverse'!$A$21:$Y$21,1,'5N mesh'!$B$7+1)*Setup!$B$22</f>
        <v>0</v>
      </c>
      <c r="X276" s="0" t="n">
        <f aca="false">SUMPRODUCT('5N inverse'!$A$22:$Y$22,'5N mesh'!$B$37:$Z$37,$E275:$AC275)+'5N inverse'!$A$22*$C276/Setup!$B$17+INDEX('5N inverse'!$A$22:$Y$22,1,'5N mesh'!$B$7+1)*Setup!$B$22</f>
        <v>0</v>
      </c>
      <c r="Y276" s="0" t="n">
        <f aca="false">SUMPRODUCT('5N inverse'!$A$23:$Y$23,'5N mesh'!$B$37:$Z$37,$E275:$AC275)+'5N inverse'!$A$23*$C276/Setup!$B$17+INDEX('5N inverse'!$A$23:$Y$23,1,'5N mesh'!$B$7+1)*Setup!$B$22</f>
        <v>0</v>
      </c>
      <c r="Z276" s="0" t="n">
        <f aca="false">SUMPRODUCT('5N inverse'!$A$24:$Y$24,'5N mesh'!$B$37:$Z$37,$E275:$AC275)+'5N inverse'!$A$24*$C276/Setup!$B$17+INDEX('5N inverse'!$A$24:$Y$24,1,'5N mesh'!$B$7+1)*Setup!$B$22</f>
        <v>0</v>
      </c>
      <c r="AA276" s="0" t="n">
        <f aca="false">SUMPRODUCT('5N inverse'!$A$25:$Y$25,'5N mesh'!$B$37:$Z$37,$E275:$AC275)+'5N inverse'!$A$25*$C276/Setup!$B$17+INDEX('5N inverse'!$A$25:$Y$25,1,'5N mesh'!$B$7+1)*Setup!$B$22</f>
        <v>0</v>
      </c>
      <c r="AB276" s="0" t="n">
        <f aca="false">SUMPRODUCT('5N inverse'!$A$26:$Y$26,'5N mesh'!$B$37:$Z$37,$E275:$AC275)+'5N inverse'!$A$26*$C276/Setup!$B$17+INDEX('5N inverse'!$A$26:$Y$26,1,'5N mesh'!$B$7+1)*Setup!$B$22</f>
        <v>0</v>
      </c>
      <c r="AC276" s="0" t="n">
        <f aca="false">SUMPRODUCT('5N inverse'!$A$27:$Y$27,'5N mesh'!$B$37:$Z$37,$E275:$AC275)+'5N inverse'!$A$27*$C276/Setup!$B$17+INDEX('5N inverse'!$A$27:$Y$27,1,'5N mesh'!$B$7+1)*Setup!$B$22</f>
        <v>0</v>
      </c>
    </row>
    <row r="277" customFormat="false" ht="15" hidden="false" customHeight="false" outlineLevel="0" collapsed="false">
      <c r="A277" s="0" t="n">
        <v>272</v>
      </c>
      <c r="B277" s="0" t="n">
        <f aca="false">A277*Setup!$B$11/3600</f>
        <v>22.6666666666667</v>
      </c>
      <c r="C277" s="0" t="n">
        <f aca="false">Setup!$B$7+Setup!$B$8*COS(2*PI()*(B277-Setup!$B$9)/24)</f>
        <v>23.3054072893323</v>
      </c>
      <c r="D277" s="0" t="n">
        <f aca="false">(C277-E277)/Setup!$B$17</f>
        <v>-13.1442847168477</v>
      </c>
      <c r="E277" s="0" t="n">
        <f aca="false">SUMPRODUCT('5N inverse'!$A$3:$Y$3,'5N mesh'!$B$37:$Z$37,$E276:$AC276)+'5N inverse'!$A$3*$C277/Setup!$B$17+INDEX('5N inverse'!$A$3:$Y$3,1,'5N mesh'!$B$7+1)*Setup!$B$22</f>
        <v>25.0141643025225</v>
      </c>
      <c r="F277" s="0" t="n">
        <f aca="false">SUMPRODUCT('5N inverse'!$A$4:$Y$4,'5N mesh'!$B$37:$Z$37,$E276:$AC276)+'5N inverse'!$A$4*$C277/Setup!$B$17+INDEX('5N inverse'!$A$4:$Y$4,1,'5N mesh'!$B$7+1)*Setup!$B$22</f>
        <v>23.3594896275753</v>
      </c>
      <c r="G277" s="0" t="n">
        <f aca="false">SUMPRODUCT('5N inverse'!$A$5:$Y$5,'5N mesh'!$B$37:$Z$37,$E276:$AC276)+'5N inverse'!$A$5*$C277/Setup!$B$17+INDEX('5N inverse'!$A$5:$Y$5,1,'5N mesh'!$B$7+1)*Setup!$B$22</f>
        <v>20.050140277681</v>
      </c>
      <c r="H277" s="0" t="n">
        <f aca="false">SUMPRODUCT('5N inverse'!$A$6:$Y$6,'5N mesh'!$B$37:$Z$37,$E276:$AC276)+'5N inverse'!$A$6*$C277/Setup!$B$17+INDEX('5N inverse'!$A$6:$Y$6,1,'5N mesh'!$B$7+1)*Setup!$B$22</f>
        <v>16.7407909277866</v>
      </c>
      <c r="I277" s="0" t="n">
        <f aca="false">SUMPRODUCT('5N inverse'!$A$7:$Y$7,'5N mesh'!$B$37:$Z$37,$E276:$AC276)+'5N inverse'!$A$7*$C277/Setup!$B$17+INDEX('5N inverse'!$A$7:$Y$7,1,'5N mesh'!$B$7+1)*Setup!$B$22</f>
        <v>15.0861162528394</v>
      </c>
      <c r="J277" s="0" t="n">
        <f aca="false">SUMPRODUCT('5N inverse'!$A$8:$Y$8,'5N mesh'!$B$37:$Z$37,$E276:$AC276)+'5N inverse'!$A$8*$C277/Setup!$B$17+INDEX('5N inverse'!$A$8:$Y$8,1,'5N mesh'!$B$7+1)*Setup!$B$22</f>
        <v>0</v>
      </c>
      <c r="K277" s="0" t="n">
        <f aca="false">SUMPRODUCT('5N inverse'!$A$9:$Y$9,'5N mesh'!$B$37:$Z$37,$E276:$AC276)+'5N inverse'!$A$9*$C277/Setup!$B$17+INDEX('5N inverse'!$A$9:$Y$9,1,'5N mesh'!$B$7+1)*Setup!$B$22</f>
        <v>0</v>
      </c>
      <c r="L277" s="0" t="n">
        <f aca="false">SUMPRODUCT('5N inverse'!$A$10:$Y$10,'5N mesh'!$B$37:$Z$37,$E276:$AC276)+'5N inverse'!$A$10*$C277/Setup!$B$17+INDEX('5N inverse'!$A$10:$Y$10,1,'5N mesh'!$B$7+1)*Setup!$B$22</f>
        <v>0</v>
      </c>
      <c r="M277" s="0" t="n">
        <f aca="false">SUMPRODUCT('5N inverse'!$A$11:$Y$11,'5N mesh'!$B$37:$Z$37,$E276:$AC276)+'5N inverse'!$A$11*$C277/Setup!$B$17+INDEX('5N inverse'!$A$11:$Y$11,1,'5N mesh'!$B$7+1)*Setup!$B$22</f>
        <v>0</v>
      </c>
      <c r="N277" s="0" t="n">
        <f aca="false">SUMPRODUCT('5N inverse'!$A$12:$Y$12,'5N mesh'!$B$37:$Z$37,$E276:$AC276)+'5N inverse'!$A$12*$C277/Setup!$B$17+INDEX('5N inverse'!$A$12:$Y$12,1,'5N mesh'!$B$7+1)*Setup!$B$22</f>
        <v>0</v>
      </c>
      <c r="O277" s="0" t="n">
        <f aca="false">SUMPRODUCT('5N inverse'!$A$13:$Y$13,'5N mesh'!$B$37:$Z$37,$E276:$AC276)+'5N inverse'!$A$13*$C277/Setup!$B$17+INDEX('5N inverse'!$A$13:$Y$13,1,'5N mesh'!$B$7+1)*Setup!$B$22</f>
        <v>0</v>
      </c>
      <c r="P277" s="0" t="n">
        <f aca="false">SUMPRODUCT('5N inverse'!$A$14:$Y$14,'5N mesh'!$B$37:$Z$37,$E276:$AC276)+'5N inverse'!$A$14*$C277/Setup!$B$17+INDEX('5N inverse'!$A$14:$Y$14,1,'5N mesh'!$B$7+1)*Setup!$B$22</f>
        <v>0</v>
      </c>
      <c r="Q277" s="0" t="n">
        <f aca="false">SUMPRODUCT('5N inverse'!$A$15:$Y$15,'5N mesh'!$B$37:$Z$37,$E276:$AC276)+'5N inverse'!$A$15*$C277/Setup!$B$17+INDEX('5N inverse'!$A$15:$Y$15,1,'5N mesh'!$B$7+1)*Setup!$B$22</f>
        <v>0</v>
      </c>
      <c r="R277" s="0" t="n">
        <f aca="false">SUMPRODUCT('5N inverse'!$A$16:$Y$16,'5N mesh'!$B$37:$Z$37,$E276:$AC276)+'5N inverse'!$A$16*$C277/Setup!$B$17+INDEX('5N inverse'!$A$16:$Y$16,1,'5N mesh'!$B$7+1)*Setup!$B$22</f>
        <v>0</v>
      </c>
      <c r="S277" s="0" t="n">
        <f aca="false">SUMPRODUCT('5N inverse'!$A$17:$Y$17,'5N mesh'!$B$37:$Z$37,$E276:$AC276)+'5N inverse'!$A$17*$C277/Setup!$B$17+INDEX('5N inverse'!$A$17:$Y$17,1,'5N mesh'!$B$7+1)*Setup!$B$22</f>
        <v>0</v>
      </c>
      <c r="T277" s="0" t="n">
        <f aca="false">SUMPRODUCT('5N inverse'!$A$18:$Y$18,'5N mesh'!$B$37:$Z$37,$E276:$AC276)+'5N inverse'!$A$18*$C277/Setup!$B$17+INDEX('5N inverse'!$A$18:$Y$18,1,'5N mesh'!$B$7+1)*Setup!$B$22</f>
        <v>0</v>
      </c>
      <c r="U277" s="0" t="n">
        <f aca="false">SUMPRODUCT('5N inverse'!$A$19:$Y$19,'5N mesh'!$B$37:$Z$37,$E276:$AC276)+'5N inverse'!$A$19*$C277/Setup!$B$17+INDEX('5N inverse'!$A$19:$Y$19,1,'5N mesh'!$B$7+1)*Setup!$B$22</f>
        <v>0</v>
      </c>
      <c r="V277" s="0" t="n">
        <f aca="false">SUMPRODUCT('5N inverse'!$A$20:$Y$20,'5N mesh'!$B$37:$Z$37,$E276:$AC276)+'5N inverse'!$A$20*$C277/Setup!$B$17+INDEX('5N inverse'!$A$20:$Y$20,1,'5N mesh'!$B$7+1)*Setup!$B$22</f>
        <v>0</v>
      </c>
      <c r="W277" s="0" t="n">
        <f aca="false">SUMPRODUCT('5N inverse'!$A$21:$Y$21,'5N mesh'!$B$37:$Z$37,$E276:$AC276)+'5N inverse'!$A$21*$C277/Setup!$B$17+INDEX('5N inverse'!$A$21:$Y$21,1,'5N mesh'!$B$7+1)*Setup!$B$22</f>
        <v>0</v>
      </c>
      <c r="X277" s="0" t="n">
        <f aca="false">SUMPRODUCT('5N inverse'!$A$22:$Y$22,'5N mesh'!$B$37:$Z$37,$E276:$AC276)+'5N inverse'!$A$22*$C277/Setup!$B$17+INDEX('5N inverse'!$A$22:$Y$22,1,'5N mesh'!$B$7+1)*Setup!$B$22</f>
        <v>0</v>
      </c>
      <c r="Y277" s="0" t="n">
        <f aca="false">SUMPRODUCT('5N inverse'!$A$23:$Y$23,'5N mesh'!$B$37:$Z$37,$E276:$AC276)+'5N inverse'!$A$23*$C277/Setup!$B$17+INDEX('5N inverse'!$A$23:$Y$23,1,'5N mesh'!$B$7+1)*Setup!$B$22</f>
        <v>0</v>
      </c>
      <c r="Z277" s="0" t="n">
        <f aca="false">SUMPRODUCT('5N inverse'!$A$24:$Y$24,'5N mesh'!$B$37:$Z$37,$E276:$AC276)+'5N inverse'!$A$24*$C277/Setup!$B$17+INDEX('5N inverse'!$A$24:$Y$24,1,'5N mesh'!$B$7+1)*Setup!$B$22</f>
        <v>0</v>
      </c>
      <c r="AA277" s="0" t="n">
        <f aca="false">SUMPRODUCT('5N inverse'!$A$25:$Y$25,'5N mesh'!$B$37:$Z$37,$E276:$AC276)+'5N inverse'!$A$25*$C277/Setup!$B$17+INDEX('5N inverse'!$A$25:$Y$25,1,'5N mesh'!$B$7+1)*Setup!$B$22</f>
        <v>0</v>
      </c>
      <c r="AB277" s="0" t="n">
        <f aca="false">SUMPRODUCT('5N inverse'!$A$26:$Y$26,'5N mesh'!$B$37:$Z$37,$E276:$AC276)+'5N inverse'!$A$26*$C277/Setup!$B$17+INDEX('5N inverse'!$A$26:$Y$26,1,'5N mesh'!$B$7+1)*Setup!$B$22</f>
        <v>0</v>
      </c>
      <c r="AC277" s="0" t="n">
        <f aca="false">SUMPRODUCT('5N inverse'!$A$27:$Y$27,'5N mesh'!$B$37:$Z$37,$E276:$AC276)+'5N inverse'!$A$27*$C277/Setup!$B$17+INDEX('5N inverse'!$A$27:$Y$27,1,'5N mesh'!$B$7+1)*Setup!$B$22</f>
        <v>0</v>
      </c>
    </row>
    <row r="278" customFormat="false" ht="15" hidden="false" customHeight="false" outlineLevel="0" collapsed="false">
      <c r="A278" s="0" t="n">
        <v>273</v>
      </c>
      <c r="B278" s="0" t="n">
        <f aca="false">A278*Setup!$B$11/3600</f>
        <v>22.75</v>
      </c>
      <c r="C278" s="0" t="n">
        <f aca="false">Setup!$B$7+Setup!$B$8*COS(2*PI()*(B278-Setup!$B$9)/24)</f>
        <v>23.2196387119355</v>
      </c>
      <c r="D278" s="0" t="n">
        <f aca="false">(C278-E278)/Setup!$B$17</f>
        <v>-13.597986795024</v>
      </c>
      <c r="E278" s="0" t="n">
        <f aca="false">SUMPRODUCT('5N inverse'!$A$3:$Y$3,'5N mesh'!$B$37:$Z$37,$E277:$AC277)+'5N inverse'!$A$3*$C278/Setup!$B$17+INDEX('5N inverse'!$A$3:$Y$3,1,'5N mesh'!$B$7+1)*Setup!$B$22</f>
        <v>24.9873769952886</v>
      </c>
      <c r="F278" s="0" t="n">
        <f aca="false">SUMPRODUCT('5N inverse'!$A$4:$Y$4,'5N mesh'!$B$37:$Z$37,$E277:$AC277)+'5N inverse'!$A$4*$C278/Setup!$B$17+INDEX('5N inverse'!$A$4:$Y$4,1,'5N mesh'!$B$7+1)*Setup!$B$22</f>
        <v>23.3371584311572</v>
      </c>
      <c r="G278" s="0" t="n">
        <f aca="false">SUMPRODUCT('5N inverse'!$A$5:$Y$5,'5N mesh'!$B$37:$Z$37,$E277:$AC277)+'5N inverse'!$A$5*$C278/Setup!$B$17+INDEX('5N inverse'!$A$5:$Y$5,1,'5N mesh'!$B$7+1)*Setup!$B$22</f>
        <v>20.0367213028943</v>
      </c>
      <c r="H278" s="0" t="n">
        <f aca="false">SUMPRODUCT('5N inverse'!$A$6:$Y$6,'5N mesh'!$B$37:$Z$37,$E277:$AC277)+'5N inverse'!$A$6*$C278/Setup!$B$17+INDEX('5N inverse'!$A$6:$Y$6,1,'5N mesh'!$B$7+1)*Setup!$B$22</f>
        <v>16.7362841746314</v>
      </c>
      <c r="I278" s="0" t="n">
        <f aca="false">SUMPRODUCT('5N inverse'!$A$7:$Y$7,'5N mesh'!$B$37:$Z$37,$E277:$AC277)+'5N inverse'!$A$7*$C278/Setup!$B$17+INDEX('5N inverse'!$A$7:$Y$7,1,'5N mesh'!$B$7+1)*Setup!$B$22</f>
        <v>15.0860656105</v>
      </c>
      <c r="J278" s="0" t="n">
        <f aca="false">SUMPRODUCT('5N inverse'!$A$8:$Y$8,'5N mesh'!$B$37:$Z$37,$E277:$AC277)+'5N inverse'!$A$8*$C278/Setup!$B$17+INDEX('5N inverse'!$A$8:$Y$8,1,'5N mesh'!$B$7+1)*Setup!$B$22</f>
        <v>0</v>
      </c>
      <c r="K278" s="0" t="n">
        <f aca="false">SUMPRODUCT('5N inverse'!$A$9:$Y$9,'5N mesh'!$B$37:$Z$37,$E277:$AC277)+'5N inverse'!$A$9*$C278/Setup!$B$17+INDEX('5N inverse'!$A$9:$Y$9,1,'5N mesh'!$B$7+1)*Setup!$B$22</f>
        <v>0</v>
      </c>
      <c r="L278" s="0" t="n">
        <f aca="false">SUMPRODUCT('5N inverse'!$A$10:$Y$10,'5N mesh'!$B$37:$Z$37,$E277:$AC277)+'5N inverse'!$A$10*$C278/Setup!$B$17+INDEX('5N inverse'!$A$10:$Y$10,1,'5N mesh'!$B$7+1)*Setup!$B$22</f>
        <v>0</v>
      </c>
      <c r="M278" s="0" t="n">
        <f aca="false">SUMPRODUCT('5N inverse'!$A$11:$Y$11,'5N mesh'!$B$37:$Z$37,$E277:$AC277)+'5N inverse'!$A$11*$C278/Setup!$B$17+INDEX('5N inverse'!$A$11:$Y$11,1,'5N mesh'!$B$7+1)*Setup!$B$22</f>
        <v>0</v>
      </c>
      <c r="N278" s="0" t="n">
        <f aca="false">SUMPRODUCT('5N inverse'!$A$12:$Y$12,'5N mesh'!$B$37:$Z$37,$E277:$AC277)+'5N inverse'!$A$12*$C278/Setup!$B$17+INDEX('5N inverse'!$A$12:$Y$12,1,'5N mesh'!$B$7+1)*Setup!$B$22</f>
        <v>0</v>
      </c>
      <c r="O278" s="0" t="n">
        <f aca="false">SUMPRODUCT('5N inverse'!$A$13:$Y$13,'5N mesh'!$B$37:$Z$37,$E277:$AC277)+'5N inverse'!$A$13*$C278/Setup!$B$17+INDEX('5N inverse'!$A$13:$Y$13,1,'5N mesh'!$B$7+1)*Setup!$B$22</f>
        <v>0</v>
      </c>
      <c r="P278" s="0" t="n">
        <f aca="false">SUMPRODUCT('5N inverse'!$A$14:$Y$14,'5N mesh'!$B$37:$Z$37,$E277:$AC277)+'5N inverse'!$A$14*$C278/Setup!$B$17+INDEX('5N inverse'!$A$14:$Y$14,1,'5N mesh'!$B$7+1)*Setup!$B$22</f>
        <v>0</v>
      </c>
      <c r="Q278" s="0" t="n">
        <f aca="false">SUMPRODUCT('5N inverse'!$A$15:$Y$15,'5N mesh'!$B$37:$Z$37,$E277:$AC277)+'5N inverse'!$A$15*$C278/Setup!$B$17+INDEX('5N inverse'!$A$15:$Y$15,1,'5N mesh'!$B$7+1)*Setup!$B$22</f>
        <v>0</v>
      </c>
      <c r="R278" s="0" t="n">
        <f aca="false">SUMPRODUCT('5N inverse'!$A$16:$Y$16,'5N mesh'!$B$37:$Z$37,$E277:$AC277)+'5N inverse'!$A$16*$C278/Setup!$B$17+INDEX('5N inverse'!$A$16:$Y$16,1,'5N mesh'!$B$7+1)*Setup!$B$22</f>
        <v>0</v>
      </c>
      <c r="S278" s="0" t="n">
        <f aca="false">SUMPRODUCT('5N inverse'!$A$17:$Y$17,'5N mesh'!$B$37:$Z$37,$E277:$AC277)+'5N inverse'!$A$17*$C278/Setup!$B$17+INDEX('5N inverse'!$A$17:$Y$17,1,'5N mesh'!$B$7+1)*Setup!$B$22</f>
        <v>0</v>
      </c>
      <c r="T278" s="0" t="n">
        <f aca="false">SUMPRODUCT('5N inverse'!$A$18:$Y$18,'5N mesh'!$B$37:$Z$37,$E277:$AC277)+'5N inverse'!$A$18*$C278/Setup!$B$17+INDEX('5N inverse'!$A$18:$Y$18,1,'5N mesh'!$B$7+1)*Setup!$B$22</f>
        <v>0</v>
      </c>
      <c r="U278" s="0" t="n">
        <f aca="false">SUMPRODUCT('5N inverse'!$A$19:$Y$19,'5N mesh'!$B$37:$Z$37,$E277:$AC277)+'5N inverse'!$A$19*$C278/Setup!$B$17+INDEX('5N inverse'!$A$19:$Y$19,1,'5N mesh'!$B$7+1)*Setup!$B$22</f>
        <v>0</v>
      </c>
      <c r="V278" s="0" t="n">
        <f aca="false">SUMPRODUCT('5N inverse'!$A$20:$Y$20,'5N mesh'!$B$37:$Z$37,$E277:$AC277)+'5N inverse'!$A$20*$C278/Setup!$B$17+INDEX('5N inverse'!$A$20:$Y$20,1,'5N mesh'!$B$7+1)*Setup!$B$22</f>
        <v>0</v>
      </c>
      <c r="W278" s="0" t="n">
        <f aca="false">SUMPRODUCT('5N inverse'!$A$21:$Y$21,'5N mesh'!$B$37:$Z$37,$E277:$AC277)+'5N inverse'!$A$21*$C278/Setup!$B$17+INDEX('5N inverse'!$A$21:$Y$21,1,'5N mesh'!$B$7+1)*Setup!$B$22</f>
        <v>0</v>
      </c>
      <c r="X278" s="0" t="n">
        <f aca="false">SUMPRODUCT('5N inverse'!$A$22:$Y$22,'5N mesh'!$B$37:$Z$37,$E277:$AC277)+'5N inverse'!$A$22*$C278/Setup!$B$17+INDEX('5N inverse'!$A$22:$Y$22,1,'5N mesh'!$B$7+1)*Setup!$B$22</f>
        <v>0</v>
      </c>
      <c r="Y278" s="0" t="n">
        <f aca="false">SUMPRODUCT('5N inverse'!$A$23:$Y$23,'5N mesh'!$B$37:$Z$37,$E277:$AC277)+'5N inverse'!$A$23*$C278/Setup!$B$17+INDEX('5N inverse'!$A$23:$Y$23,1,'5N mesh'!$B$7+1)*Setup!$B$22</f>
        <v>0</v>
      </c>
      <c r="Z278" s="0" t="n">
        <f aca="false">SUMPRODUCT('5N inverse'!$A$24:$Y$24,'5N mesh'!$B$37:$Z$37,$E277:$AC277)+'5N inverse'!$A$24*$C278/Setup!$B$17+INDEX('5N inverse'!$A$24:$Y$24,1,'5N mesh'!$B$7+1)*Setup!$B$22</f>
        <v>0</v>
      </c>
      <c r="AA278" s="0" t="n">
        <f aca="false">SUMPRODUCT('5N inverse'!$A$25:$Y$25,'5N mesh'!$B$37:$Z$37,$E277:$AC277)+'5N inverse'!$A$25*$C278/Setup!$B$17+INDEX('5N inverse'!$A$25:$Y$25,1,'5N mesh'!$B$7+1)*Setup!$B$22</f>
        <v>0</v>
      </c>
      <c r="AB278" s="0" t="n">
        <f aca="false">SUMPRODUCT('5N inverse'!$A$26:$Y$26,'5N mesh'!$B$37:$Z$37,$E277:$AC277)+'5N inverse'!$A$26*$C278/Setup!$B$17+INDEX('5N inverse'!$A$26:$Y$26,1,'5N mesh'!$B$7+1)*Setup!$B$22</f>
        <v>0</v>
      </c>
      <c r="AC278" s="0" t="n">
        <f aca="false">SUMPRODUCT('5N inverse'!$A$27:$Y$27,'5N mesh'!$B$37:$Z$37,$E277:$AC277)+'5N inverse'!$A$27*$C278/Setup!$B$17+INDEX('5N inverse'!$A$27:$Y$27,1,'5N mesh'!$B$7+1)*Setup!$B$22</f>
        <v>0</v>
      </c>
    </row>
    <row r="279" customFormat="false" ht="15" hidden="false" customHeight="false" outlineLevel="0" collapsed="false">
      <c r="A279" s="0" t="n">
        <v>274</v>
      </c>
      <c r="B279" s="0" t="n">
        <f aca="false">A279*Setup!$B$11/3600</f>
        <v>22.8333333333333</v>
      </c>
      <c r="C279" s="0" t="n">
        <f aca="false">Setup!$B$7+Setup!$B$8*COS(2*PI()*(B279-Setup!$B$9)/24)</f>
        <v>23.1342415442476</v>
      </c>
      <c r="D279" s="0" t="n">
        <f aca="false">(C279-E279)/Setup!$B$17</f>
        <v>-14.0430748588666</v>
      </c>
      <c r="E279" s="0" t="n">
        <f aca="false">SUMPRODUCT('5N inverse'!$A$3:$Y$3,'5N mesh'!$B$37:$Z$37,$E278:$AC278)+'5N inverse'!$A$3*$C279/Setup!$B$17+INDEX('5N inverse'!$A$3:$Y$3,1,'5N mesh'!$B$7+1)*Setup!$B$22</f>
        <v>24.9598412759002</v>
      </c>
      <c r="F279" s="0" t="n">
        <f aca="false">SUMPRODUCT('5N inverse'!$A$4:$Y$4,'5N mesh'!$B$37:$Z$37,$E278:$AC278)+'5N inverse'!$A$4*$C279/Setup!$B$17+INDEX('5N inverse'!$A$4:$Y$4,1,'5N mesh'!$B$7+1)*Setup!$B$22</f>
        <v>23.3142022987482</v>
      </c>
      <c r="G279" s="0" t="n">
        <f aca="false">SUMPRODUCT('5N inverse'!$A$5:$Y$5,'5N mesh'!$B$37:$Z$37,$E278:$AC278)+'5N inverse'!$A$5*$C279/Setup!$B$17+INDEX('5N inverse'!$A$5:$Y$5,1,'5N mesh'!$B$7+1)*Setup!$B$22</f>
        <v>20.0229243444442</v>
      </c>
      <c r="H279" s="0" t="n">
        <f aca="false">SUMPRODUCT('5N inverse'!$A$6:$Y$6,'5N mesh'!$B$37:$Z$37,$E278:$AC278)+'5N inverse'!$A$6*$C279/Setup!$B$17+INDEX('5N inverse'!$A$6:$Y$6,1,'5N mesh'!$B$7+1)*Setup!$B$22</f>
        <v>16.7316463901402</v>
      </c>
      <c r="I279" s="0" t="n">
        <f aca="false">SUMPRODUCT('5N inverse'!$A$7:$Y$7,'5N mesh'!$B$37:$Z$37,$E278:$AC278)+'5N inverse'!$A$7*$C279/Setup!$B$17+INDEX('5N inverse'!$A$7:$Y$7,1,'5N mesh'!$B$7+1)*Setup!$B$22</f>
        <v>15.0860074129881</v>
      </c>
      <c r="J279" s="0" t="n">
        <f aca="false">SUMPRODUCT('5N inverse'!$A$8:$Y$8,'5N mesh'!$B$37:$Z$37,$E278:$AC278)+'5N inverse'!$A$8*$C279/Setup!$B$17+INDEX('5N inverse'!$A$8:$Y$8,1,'5N mesh'!$B$7+1)*Setup!$B$22</f>
        <v>0</v>
      </c>
      <c r="K279" s="0" t="n">
        <f aca="false">SUMPRODUCT('5N inverse'!$A$9:$Y$9,'5N mesh'!$B$37:$Z$37,$E278:$AC278)+'5N inverse'!$A$9*$C279/Setup!$B$17+INDEX('5N inverse'!$A$9:$Y$9,1,'5N mesh'!$B$7+1)*Setup!$B$22</f>
        <v>0</v>
      </c>
      <c r="L279" s="0" t="n">
        <f aca="false">SUMPRODUCT('5N inverse'!$A$10:$Y$10,'5N mesh'!$B$37:$Z$37,$E278:$AC278)+'5N inverse'!$A$10*$C279/Setup!$B$17+INDEX('5N inverse'!$A$10:$Y$10,1,'5N mesh'!$B$7+1)*Setup!$B$22</f>
        <v>0</v>
      </c>
      <c r="M279" s="0" t="n">
        <f aca="false">SUMPRODUCT('5N inverse'!$A$11:$Y$11,'5N mesh'!$B$37:$Z$37,$E278:$AC278)+'5N inverse'!$A$11*$C279/Setup!$B$17+INDEX('5N inverse'!$A$11:$Y$11,1,'5N mesh'!$B$7+1)*Setup!$B$22</f>
        <v>0</v>
      </c>
      <c r="N279" s="0" t="n">
        <f aca="false">SUMPRODUCT('5N inverse'!$A$12:$Y$12,'5N mesh'!$B$37:$Z$37,$E278:$AC278)+'5N inverse'!$A$12*$C279/Setup!$B$17+INDEX('5N inverse'!$A$12:$Y$12,1,'5N mesh'!$B$7+1)*Setup!$B$22</f>
        <v>0</v>
      </c>
      <c r="O279" s="0" t="n">
        <f aca="false">SUMPRODUCT('5N inverse'!$A$13:$Y$13,'5N mesh'!$B$37:$Z$37,$E278:$AC278)+'5N inverse'!$A$13*$C279/Setup!$B$17+INDEX('5N inverse'!$A$13:$Y$13,1,'5N mesh'!$B$7+1)*Setup!$B$22</f>
        <v>0</v>
      </c>
      <c r="P279" s="0" t="n">
        <f aca="false">SUMPRODUCT('5N inverse'!$A$14:$Y$14,'5N mesh'!$B$37:$Z$37,$E278:$AC278)+'5N inverse'!$A$14*$C279/Setup!$B$17+INDEX('5N inverse'!$A$14:$Y$14,1,'5N mesh'!$B$7+1)*Setup!$B$22</f>
        <v>0</v>
      </c>
      <c r="Q279" s="0" t="n">
        <f aca="false">SUMPRODUCT('5N inverse'!$A$15:$Y$15,'5N mesh'!$B$37:$Z$37,$E278:$AC278)+'5N inverse'!$A$15*$C279/Setup!$B$17+INDEX('5N inverse'!$A$15:$Y$15,1,'5N mesh'!$B$7+1)*Setup!$B$22</f>
        <v>0</v>
      </c>
      <c r="R279" s="0" t="n">
        <f aca="false">SUMPRODUCT('5N inverse'!$A$16:$Y$16,'5N mesh'!$B$37:$Z$37,$E278:$AC278)+'5N inverse'!$A$16*$C279/Setup!$B$17+INDEX('5N inverse'!$A$16:$Y$16,1,'5N mesh'!$B$7+1)*Setup!$B$22</f>
        <v>0</v>
      </c>
      <c r="S279" s="0" t="n">
        <f aca="false">SUMPRODUCT('5N inverse'!$A$17:$Y$17,'5N mesh'!$B$37:$Z$37,$E278:$AC278)+'5N inverse'!$A$17*$C279/Setup!$B$17+INDEX('5N inverse'!$A$17:$Y$17,1,'5N mesh'!$B$7+1)*Setup!$B$22</f>
        <v>0</v>
      </c>
      <c r="T279" s="0" t="n">
        <f aca="false">SUMPRODUCT('5N inverse'!$A$18:$Y$18,'5N mesh'!$B$37:$Z$37,$E278:$AC278)+'5N inverse'!$A$18*$C279/Setup!$B$17+INDEX('5N inverse'!$A$18:$Y$18,1,'5N mesh'!$B$7+1)*Setup!$B$22</f>
        <v>0</v>
      </c>
      <c r="U279" s="0" t="n">
        <f aca="false">SUMPRODUCT('5N inverse'!$A$19:$Y$19,'5N mesh'!$B$37:$Z$37,$E278:$AC278)+'5N inverse'!$A$19*$C279/Setup!$B$17+INDEX('5N inverse'!$A$19:$Y$19,1,'5N mesh'!$B$7+1)*Setup!$B$22</f>
        <v>0</v>
      </c>
      <c r="V279" s="0" t="n">
        <f aca="false">SUMPRODUCT('5N inverse'!$A$20:$Y$20,'5N mesh'!$B$37:$Z$37,$E278:$AC278)+'5N inverse'!$A$20*$C279/Setup!$B$17+INDEX('5N inverse'!$A$20:$Y$20,1,'5N mesh'!$B$7+1)*Setup!$B$22</f>
        <v>0</v>
      </c>
      <c r="W279" s="0" t="n">
        <f aca="false">SUMPRODUCT('5N inverse'!$A$21:$Y$21,'5N mesh'!$B$37:$Z$37,$E278:$AC278)+'5N inverse'!$A$21*$C279/Setup!$B$17+INDEX('5N inverse'!$A$21:$Y$21,1,'5N mesh'!$B$7+1)*Setup!$B$22</f>
        <v>0</v>
      </c>
      <c r="X279" s="0" t="n">
        <f aca="false">SUMPRODUCT('5N inverse'!$A$22:$Y$22,'5N mesh'!$B$37:$Z$37,$E278:$AC278)+'5N inverse'!$A$22*$C279/Setup!$B$17+INDEX('5N inverse'!$A$22:$Y$22,1,'5N mesh'!$B$7+1)*Setup!$B$22</f>
        <v>0</v>
      </c>
      <c r="Y279" s="0" t="n">
        <f aca="false">SUMPRODUCT('5N inverse'!$A$23:$Y$23,'5N mesh'!$B$37:$Z$37,$E278:$AC278)+'5N inverse'!$A$23*$C279/Setup!$B$17+INDEX('5N inverse'!$A$23:$Y$23,1,'5N mesh'!$B$7+1)*Setup!$B$22</f>
        <v>0</v>
      </c>
      <c r="Z279" s="0" t="n">
        <f aca="false">SUMPRODUCT('5N inverse'!$A$24:$Y$24,'5N mesh'!$B$37:$Z$37,$E278:$AC278)+'5N inverse'!$A$24*$C279/Setup!$B$17+INDEX('5N inverse'!$A$24:$Y$24,1,'5N mesh'!$B$7+1)*Setup!$B$22</f>
        <v>0</v>
      </c>
      <c r="AA279" s="0" t="n">
        <f aca="false">SUMPRODUCT('5N inverse'!$A$25:$Y$25,'5N mesh'!$B$37:$Z$37,$E278:$AC278)+'5N inverse'!$A$25*$C279/Setup!$B$17+INDEX('5N inverse'!$A$25:$Y$25,1,'5N mesh'!$B$7+1)*Setup!$B$22</f>
        <v>0</v>
      </c>
      <c r="AB279" s="0" t="n">
        <f aca="false">SUMPRODUCT('5N inverse'!$A$26:$Y$26,'5N mesh'!$B$37:$Z$37,$E278:$AC278)+'5N inverse'!$A$26*$C279/Setup!$B$17+INDEX('5N inverse'!$A$26:$Y$26,1,'5N mesh'!$B$7+1)*Setup!$B$22</f>
        <v>0</v>
      </c>
      <c r="AC279" s="0" t="n">
        <f aca="false">SUMPRODUCT('5N inverse'!$A$27:$Y$27,'5N mesh'!$B$37:$Z$37,$E278:$AC278)+'5N inverse'!$A$27*$C279/Setup!$B$17+INDEX('5N inverse'!$A$27:$Y$27,1,'5N mesh'!$B$7+1)*Setup!$B$22</f>
        <v>0</v>
      </c>
    </row>
    <row r="280" customFormat="false" ht="15" hidden="false" customHeight="false" outlineLevel="0" collapsed="false">
      <c r="A280" s="0" t="n">
        <v>275</v>
      </c>
      <c r="B280" s="0" t="n">
        <f aca="false">A280*Setup!$B$11/3600</f>
        <v>22.9166666666667</v>
      </c>
      <c r="C280" s="0" t="n">
        <f aca="false">Setup!$B$7+Setup!$B$8*COS(2*PI()*(B280-Setup!$B$9)/24)</f>
        <v>23.0492564306953</v>
      </c>
      <c r="D280" s="0" t="n">
        <f aca="false">(C280-E280)/Setup!$B$17</f>
        <v>-14.4793537675576</v>
      </c>
      <c r="E280" s="0" t="n">
        <f aca="false">SUMPRODUCT('5N inverse'!$A$3:$Y$3,'5N mesh'!$B$37:$Z$37,$E279:$AC279)+'5N inverse'!$A$3*$C280/Setup!$B$17+INDEX('5N inverse'!$A$3:$Y$3,1,'5N mesh'!$B$7+1)*Setup!$B$22</f>
        <v>24.9315724204778</v>
      </c>
      <c r="F280" s="0" t="n">
        <f aca="false">SUMPRODUCT('5N inverse'!$A$4:$Y$4,'5N mesh'!$B$37:$Z$37,$E279:$AC279)+'5N inverse'!$A$4*$C280/Setup!$B$17+INDEX('5N inverse'!$A$4:$Y$4,1,'5N mesh'!$B$7+1)*Setup!$B$22</f>
        <v>23.290633969539</v>
      </c>
      <c r="G280" s="0" t="n">
        <f aca="false">SUMPRODUCT('5N inverse'!$A$5:$Y$5,'5N mesh'!$B$37:$Z$37,$E279:$AC279)+'5N inverse'!$A$5*$C280/Setup!$B$17+INDEX('5N inverse'!$A$5:$Y$5,1,'5N mesh'!$B$7+1)*Setup!$B$22</f>
        <v>20.0087570676614</v>
      </c>
      <c r="H280" s="0" t="n">
        <f aca="false">SUMPRODUCT('5N inverse'!$A$6:$Y$6,'5N mesh'!$B$37:$Z$37,$E279:$AC279)+'5N inverse'!$A$6*$C280/Setup!$B$17+INDEX('5N inverse'!$A$6:$Y$6,1,'5N mesh'!$B$7+1)*Setup!$B$22</f>
        <v>16.7268801657838</v>
      </c>
      <c r="I280" s="0" t="n">
        <f aca="false">SUMPRODUCT('5N inverse'!$A$7:$Y$7,'5N mesh'!$B$37:$Z$37,$E279:$AC279)+'5N inverse'!$A$7*$C280/Setup!$B$17+INDEX('5N inverse'!$A$7:$Y$7,1,'5N mesh'!$B$7+1)*Setup!$B$22</f>
        <v>15.085941714845</v>
      </c>
      <c r="J280" s="0" t="n">
        <f aca="false">SUMPRODUCT('5N inverse'!$A$8:$Y$8,'5N mesh'!$B$37:$Z$37,$E279:$AC279)+'5N inverse'!$A$8*$C280/Setup!$B$17+INDEX('5N inverse'!$A$8:$Y$8,1,'5N mesh'!$B$7+1)*Setup!$B$22</f>
        <v>0</v>
      </c>
      <c r="K280" s="0" t="n">
        <f aca="false">SUMPRODUCT('5N inverse'!$A$9:$Y$9,'5N mesh'!$B$37:$Z$37,$E279:$AC279)+'5N inverse'!$A$9*$C280/Setup!$B$17+INDEX('5N inverse'!$A$9:$Y$9,1,'5N mesh'!$B$7+1)*Setup!$B$22</f>
        <v>0</v>
      </c>
      <c r="L280" s="0" t="n">
        <f aca="false">SUMPRODUCT('5N inverse'!$A$10:$Y$10,'5N mesh'!$B$37:$Z$37,$E279:$AC279)+'5N inverse'!$A$10*$C280/Setup!$B$17+INDEX('5N inverse'!$A$10:$Y$10,1,'5N mesh'!$B$7+1)*Setup!$B$22</f>
        <v>0</v>
      </c>
      <c r="M280" s="0" t="n">
        <f aca="false">SUMPRODUCT('5N inverse'!$A$11:$Y$11,'5N mesh'!$B$37:$Z$37,$E279:$AC279)+'5N inverse'!$A$11*$C280/Setup!$B$17+INDEX('5N inverse'!$A$11:$Y$11,1,'5N mesh'!$B$7+1)*Setup!$B$22</f>
        <v>0</v>
      </c>
      <c r="N280" s="0" t="n">
        <f aca="false">SUMPRODUCT('5N inverse'!$A$12:$Y$12,'5N mesh'!$B$37:$Z$37,$E279:$AC279)+'5N inverse'!$A$12*$C280/Setup!$B$17+INDEX('5N inverse'!$A$12:$Y$12,1,'5N mesh'!$B$7+1)*Setup!$B$22</f>
        <v>0</v>
      </c>
      <c r="O280" s="0" t="n">
        <f aca="false">SUMPRODUCT('5N inverse'!$A$13:$Y$13,'5N mesh'!$B$37:$Z$37,$E279:$AC279)+'5N inverse'!$A$13*$C280/Setup!$B$17+INDEX('5N inverse'!$A$13:$Y$13,1,'5N mesh'!$B$7+1)*Setup!$B$22</f>
        <v>0</v>
      </c>
      <c r="P280" s="0" t="n">
        <f aca="false">SUMPRODUCT('5N inverse'!$A$14:$Y$14,'5N mesh'!$B$37:$Z$37,$E279:$AC279)+'5N inverse'!$A$14*$C280/Setup!$B$17+INDEX('5N inverse'!$A$14:$Y$14,1,'5N mesh'!$B$7+1)*Setup!$B$22</f>
        <v>0</v>
      </c>
      <c r="Q280" s="0" t="n">
        <f aca="false">SUMPRODUCT('5N inverse'!$A$15:$Y$15,'5N mesh'!$B$37:$Z$37,$E279:$AC279)+'5N inverse'!$A$15*$C280/Setup!$B$17+INDEX('5N inverse'!$A$15:$Y$15,1,'5N mesh'!$B$7+1)*Setup!$B$22</f>
        <v>0</v>
      </c>
      <c r="R280" s="0" t="n">
        <f aca="false">SUMPRODUCT('5N inverse'!$A$16:$Y$16,'5N mesh'!$B$37:$Z$37,$E279:$AC279)+'5N inverse'!$A$16*$C280/Setup!$B$17+INDEX('5N inverse'!$A$16:$Y$16,1,'5N mesh'!$B$7+1)*Setup!$B$22</f>
        <v>0</v>
      </c>
      <c r="S280" s="0" t="n">
        <f aca="false">SUMPRODUCT('5N inverse'!$A$17:$Y$17,'5N mesh'!$B$37:$Z$37,$E279:$AC279)+'5N inverse'!$A$17*$C280/Setup!$B$17+INDEX('5N inverse'!$A$17:$Y$17,1,'5N mesh'!$B$7+1)*Setup!$B$22</f>
        <v>0</v>
      </c>
      <c r="T280" s="0" t="n">
        <f aca="false">SUMPRODUCT('5N inverse'!$A$18:$Y$18,'5N mesh'!$B$37:$Z$37,$E279:$AC279)+'5N inverse'!$A$18*$C280/Setup!$B$17+INDEX('5N inverse'!$A$18:$Y$18,1,'5N mesh'!$B$7+1)*Setup!$B$22</f>
        <v>0</v>
      </c>
      <c r="U280" s="0" t="n">
        <f aca="false">SUMPRODUCT('5N inverse'!$A$19:$Y$19,'5N mesh'!$B$37:$Z$37,$E279:$AC279)+'5N inverse'!$A$19*$C280/Setup!$B$17+INDEX('5N inverse'!$A$19:$Y$19,1,'5N mesh'!$B$7+1)*Setup!$B$22</f>
        <v>0</v>
      </c>
      <c r="V280" s="0" t="n">
        <f aca="false">SUMPRODUCT('5N inverse'!$A$20:$Y$20,'5N mesh'!$B$37:$Z$37,$E279:$AC279)+'5N inverse'!$A$20*$C280/Setup!$B$17+INDEX('5N inverse'!$A$20:$Y$20,1,'5N mesh'!$B$7+1)*Setup!$B$22</f>
        <v>0</v>
      </c>
      <c r="W280" s="0" t="n">
        <f aca="false">SUMPRODUCT('5N inverse'!$A$21:$Y$21,'5N mesh'!$B$37:$Z$37,$E279:$AC279)+'5N inverse'!$A$21*$C280/Setup!$B$17+INDEX('5N inverse'!$A$21:$Y$21,1,'5N mesh'!$B$7+1)*Setup!$B$22</f>
        <v>0</v>
      </c>
      <c r="X280" s="0" t="n">
        <f aca="false">SUMPRODUCT('5N inverse'!$A$22:$Y$22,'5N mesh'!$B$37:$Z$37,$E279:$AC279)+'5N inverse'!$A$22*$C280/Setup!$B$17+INDEX('5N inverse'!$A$22:$Y$22,1,'5N mesh'!$B$7+1)*Setup!$B$22</f>
        <v>0</v>
      </c>
      <c r="Y280" s="0" t="n">
        <f aca="false">SUMPRODUCT('5N inverse'!$A$23:$Y$23,'5N mesh'!$B$37:$Z$37,$E279:$AC279)+'5N inverse'!$A$23*$C280/Setup!$B$17+INDEX('5N inverse'!$A$23:$Y$23,1,'5N mesh'!$B$7+1)*Setup!$B$22</f>
        <v>0</v>
      </c>
      <c r="Z280" s="0" t="n">
        <f aca="false">SUMPRODUCT('5N inverse'!$A$24:$Y$24,'5N mesh'!$B$37:$Z$37,$E279:$AC279)+'5N inverse'!$A$24*$C280/Setup!$B$17+INDEX('5N inverse'!$A$24:$Y$24,1,'5N mesh'!$B$7+1)*Setup!$B$22</f>
        <v>0</v>
      </c>
      <c r="AA280" s="0" t="n">
        <f aca="false">SUMPRODUCT('5N inverse'!$A$25:$Y$25,'5N mesh'!$B$37:$Z$37,$E279:$AC279)+'5N inverse'!$A$25*$C280/Setup!$B$17+INDEX('5N inverse'!$A$25:$Y$25,1,'5N mesh'!$B$7+1)*Setup!$B$22</f>
        <v>0</v>
      </c>
      <c r="AB280" s="0" t="n">
        <f aca="false">SUMPRODUCT('5N inverse'!$A$26:$Y$26,'5N mesh'!$B$37:$Z$37,$E279:$AC279)+'5N inverse'!$A$26*$C280/Setup!$B$17+INDEX('5N inverse'!$A$26:$Y$26,1,'5N mesh'!$B$7+1)*Setup!$B$22</f>
        <v>0</v>
      </c>
      <c r="AC280" s="0" t="n">
        <f aca="false">SUMPRODUCT('5N inverse'!$A$27:$Y$27,'5N mesh'!$B$37:$Z$37,$E279:$AC279)+'5N inverse'!$A$27*$C280/Setup!$B$17+INDEX('5N inverse'!$A$27:$Y$27,1,'5N mesh'!$B$7+1)*Setup!$B$22</f>
        <v>0</v>
      </c>
    </row>
    <row r="281" customFormat="false" ht="15" hidden="false" customHeight="false" outlineLevel="0" collapsed="false">
      <c r="A281" s="0" t="n">
        <v>276</v>
      </c>
      <c r="B281" s="0" t="n">
        <f aca="false">A281*Setup!$B$11/3600</f>
        <v>23</v>
      </c>
      <c r="C281" s="0" t="n">
        <f aca="false">Setup!$B$7+Setup!$B$8*COS(2*PI()*(B281-Setup!$B$9)/24)</f>
        <v>22.9647238195899</v>
      </c>
      <c r="D281" s="0" t="n">
        <f aca="false">(C281-E281)/Setup!$B$17</f>
        <v>-14.9066323510628</v>
      </c>
      <c r="E281" s="0" t="n">
        <f aca="false">SUMPRODUCT('5N inverse'!$A$3:$Y$3,'5N mesh'!$B$37:$Z$37,$E280:$AC280)+'5N inverse'!$A$3*$C281/Setup!$B$17+INDEX('5N inverse'!$A$3:$Y$3,1,'5N mesh'!$B$7+1)*Setup!$B$22</f>
        <v>24.9025860252281</v>
      </c>
      <c r="F281" s="0" t="n">
        <f aca="false">SUMPRODUCT('5N inverse'!$A$4:$Y$4,'5N mesh'!$B$37:$Z$37,$E280:$AC280)+'5N inverse'!$A$4*$C281/Setup!$B$17+INDEX('5N inverse'!$A$4:$Y$4,1,'5N mesh'!$B$7+1)*Setup!$B$22</f>
        <v>23.2664664499943</v>
      </c>
      <c r="G281" s="0" t="n">
        <f aca="false">SUMPRODUCT('5N inverse'!$A$5:$Y$5,'5N mesh'!$B$37:$Z$37,$E280:$AC280)+'5N inverse'!$A$5*$C281/Setup!$B$17+INDEX('5N inverse'!$A$5:$Y$5,1,'5N mesh'!$B$7+1)*Setup!$B$22</f>
        <v>19.9942272995269</v>
      </c>
      <c r="H281" s="0" t="n">
        <f aca="false">SUMPRODUCT('5N inverse'!$A$6:$Y$6,'5N mesh'!$B$37:$Z$37,$E280:$AC280)+'5N inverse'!$A$6*$C281/Setup!$B$17+INDEX('5N inverse'!$A$6:$Y$6,1,'5N mesh'!$B$7+1)*Setup!$B$22</f>
        <v>16.7219881490594</v>
      </c>
      <c r="I281" s="0" t="n">
        <f aca="false">SUMPRODUCT('5N inverse'!$A$7:$Y$7,'5N mesh'!$B$37:$Z$37,$E280:$AC280)+'5N inverse'!$A$7*$C281/Setup!$B$17+INDEX('5N inverse'!$A$7:$Y$7,1,'5N mesh'!$B$7+1)*Setup!$B$22</f>
        <v>15.0858685738256</v>
      </c>
      <c r="J281" s="0" t="n">
        <f aca="false">SUMPRODUCT('5N inverse'!$A$8:$Y$8,'5N mesh'!$B$37:$Z$37,$E280:$AC280)+'5N inverse'!$A$8*$C281/Setup!$B$17+INDEX('5N inverse'!$A$8:$Y$8,1,'5N mesh'!$B$7+1)*Setup!$B$22</f>
        <v>0</v>
      </c>
      <c r="K281" s="0" t="n">
        <f aca="false">SUMPRODUCT('5N inverse'!$A$9:$Y$9,'5N mesh'!$B$37:$Z$37,$E280:$AC280)+'5N inverse'!$A$9*$C281/Setup!$B$17+INDEX('5N inverse'!$A$9:$Y$9,1,'5N mesh'!$B$7+1)*Setup!$B$22</f>
        <v>0</v>
      </c>
      <c r="L281" s="0" t="n">
        <f aca="false">SUMPRODUCT('5N inverse'!$A$10:$Y$10,'5N mesh'!$B$37:$Z$37,$E280:$AC280)+'5N inverse'!$A$10*$C281/Setup!$B$17+INDEX('5N inverse'!$A$10:$Y$10,1,'5N mesh'!$B$7+1)*Setup!$B$22</f>
        <v>0</v>
      </c>
      <c r="M281" s="0" t="n">
        <f aca="false">SUMPRODUCT('5N inverse'!$A$11:$Y$11,'5N mesh'!$B$37:$Z$37,$E280:$AC280)+'5N inverse'!$A$11*$C281/Setup!$B$17+INDEX('5N inverse'!$A$11:$Y$11,1,'5N mesh'!$B$7+1)*Setup!$B$22</f>
        <v>0</v>
      </c>
      <c r="N281" s="0" t="n">
        <f aca="false">SUMPRODUCT('5N inverse'!$A$12:$Y$12,'5N mesh'!$B$37:$Z$37,$E280:$AC280)+'5N inverse'!$A$12*$C281/Setup!$B$17+INDEX('5N inverse'!$A$12:$Y$12,1,'5N mesh'!$B$7+1)*Setup!$B$22</f>
        <v>0</v>
      </c>
      <c r="O281" s="0" t="n">
        <f aca="false">SUMPRODUCT('5N inverse'!$A$13:$Y$13,'5N mesh'!$B$37:$Z$37,$E280:$AC280)+'5N inverse'!$A$13*$C281/Setup!$B$17+INDEX('5N inverse'!$A$13:$Y$13,1,'5N mesh'!$B$7+1)*Setup!$B$22</f>
        <v>0</v>
      </c>
      <c r="P281" s="0" t="n">
        <f aca="false">SUMPRODUCT('5N inverse'!$A$14:$Y$14,'5N mesh'!$B$37:$Z$37,$E280:$AC280)+'5N inverse'!$A$14*$C281/Setup!$B$17+INDEX('5N inverse'!$A$14:$Y$14,1,'5N mesh'!$B$7+1)*Setup!$B$22</f>
        <v>0</v>
      </c>
      <c r="Q281" s="0" t="n">
        <f aca="false">SUMPRODUCT('5N inverse'!$A$15:$Y$15,'5N mesh'!$B$37:$Z$37,$E280:$AC280)+'5N inverse'!$A$15*$C281/Setup!$B$17+INDEX('5N inverse'!$A$15:$Y$15,1,'5N mesh'!$B$7+1)*Setup!$B$22</f>
        <v>0</v>
      </c>
      <c r="R281" s="0" t="n">
        <f aca="false">SUMPRODUCT('5N inverse'!$A$16:$Y$16,'5N mesh'!$B$37:$Z$37,$E280:$AC280)+'5N inverse'!$A$16*$C281/Setup!$B$17+INDEX('5N inverse'!$A$16:$Y$16,1,'5N mesh'!$B$7+1)*Setup!$B$22</f>
        <v>0</v>
      </c>
      <c r="S281" s="0" t="n">
        <f aca="false">SUMPRODUCT('5N inverse'!$A$17:$Y$17,'5N mesh'!$B$37:$Z$37,$E280:$AC280)+'5N inverse'!$A$17*$C281/Setup!$B$17+INDEX('5N inverse'!$A$17:$Y$17,1,'5N mesh'!$B$7+1)*Setup!$B$22</f>
        <v>0</v>
      </c>
      <c r="T281" s="0" t="n">
        <f aca="false">SUMPRODUCT('5N inverse'!$A$18:$Y$18,'5N mesh'!$B$37:$Z$37,$E280:$AC280)+'5N inverse'!$A$18*$C281/Setup!$B$17+INDEX('5N inverse'!$A$18:$Y$18,1,'5N mesh'!$B$7+1)*Setup!$B$22</f>
        <v>0</v>
      </c>
      <c r="U281" s="0" t="n">
        <f aca="false">SUMPRODUCT('5N inverse'!$A$19:$Y$19,'5N mesh'!$B$37:$Z$37,$E280:$AC280)+'5N inverse'!$A$19*$C281/Setup!$B$17+INDEX('5N inverse'!$A$19:$Y$19,1,'5N mesh'!$B$7+1)*Setup!$B$22</f>
        <v>0</v>
      </c>
      <c r="V281" s="0" t="n">
        <f aca="false">SUMPRODUCT('5N inverse'!$A$20:$Y$20,'5N mesh'!$B$37:$Z$37,$E280:$AC280)+'5N inverse'!$A$20*$C281/Setup!$B$17+INDEX('5N inverse'!$A$20:$Y$20,1,'5N mesh'!$B$7+1)*Setup!$B$22</f>
        <v>0</v>
      </c>
      <c r="W281" s="0" t="n">
        <f aca="false">SUMPRODUCT('5N inverse'!$A$21:$Y$21,'5N mesh'!$B$37:$Z$37,$E280:$AC280)+'5N inverse'!$A$21*$C281/Setup!$B$17+INDEX('5N inverse'!$A$21:$Y$21,1,'5N mesh'!$B$7+1)*Setup!$B$22</f>
        <v>0</v>
      </c>
      <c r="X281" s="0" t="n">
        <f aca="false">SUMPRODUCT('5N inverse'!$A$22:$Y$22,'5N mesh'!$B$37:$Z$37,$E280:$AC280)+'5N inverse'!$A$22*$C281/Setup!$B$17+INDEX('5N inverse'!$A$22:$Y$22,1,'5N mesh'!$B$7+1)*Setup!$B$22</f>
        <v>0</v>
      </c>
      <c r="Y281" s="0" t="n">
        <f aca="false">SUMPRODUCT('5N inverse'!$A$23:$Y$23,'5N mesh'!$B$37:$Z$37,$E280:$AC280)+'5N inverse'!$A$23*$C281/Setup!$B$17+INDEX('5N inverse'!$A$23:$Y$23,1,'5N mesh'!$B$7+1)*Setup!$B$22</f>
        <v>0</v>
      </c>
      <c r="Z281" s="0" t="n">
        <f aca="false">SUMPRODUCT('5N inverse'!$A$24:$Y$24,'5N mesh'!$B$37:$Z$37,$E280:$AC280)+'5N inverse'!$A$24*$C281/Setup!$B$17+INDEX('5N inverse'!$A$24:$Y$24,1,'5N mesh'!$B$7+1)*Setup!$B$22</f>
        <v>0</v>
      </c>
      <c r="AA281" s="0" t="n">
        <f aca="false">SUMPRODUCT('5N inverse'!$A$25:$Y$25,'5N mesh'!$B$37:$Z$37,$E280:$AC280)+'5N inverse'!$A$25*$C281/Setup!$B$17+INDEX('5N inverse'!$A$25:$Y$25,1,'5N mesh'!$B$7+1)*Setup!$B$22</f>
        <v>0</v>
      </c>
      <c r="AB281" s="0" t="n">
        <f aca="false">SUMPRODUCT('5N inverse'!$A$26:$Y$26,'5N mesh'!$B$37:$Z$37,$E280:$AC280)+'5N inverse'!$A$26*$C281/Setup!$B$17+INDEX('5N inverse'!$A$26:$Y$26,1,'5N mesh'!$B$7+1)*Setup!$B$22</f>
        <v>0</v>
      </c>
      <c r="AC281" s="0" t="n">
        <f aca="false">SUMPRODUCT('5N inverse'!$A$27:$Y$27,'5N mesh'!$B$37:$Z$37,$E280:$AC280)+'5N inverse'!$A$27*$C281/Setup!$B$17+INDEX('5N inverse'!$A$27:$Y$27,1,'5N mesh'!$B$7+1)*Setup!$B$22</f>
        <v>0</v>
      </c>
    </row>
    <row r="282" customFormat="false" ht="15" hidden="false" customHeight="false" outlineLevel="0" collapsed="false">
      <c r="A282" s="0" t="n">
        <v>277</v>
      </c>
      <c r="B282" s="0" t="n">
        <f aca="false">A282*Setup!$B$11/3600</f>
        <v>23.0833333333333</v>
      </c>
      <c r="C282" s="0" t="n">
        <f aca="false">Setup!$B$7+Setup!$B$8*COS(2*PI()*(B282-Setup!$B$9)/24)</f>
        <v>22.880683943876</v>
      </c>
      <c r="D282" s="0" t="n">
        <f aca="false">(C282-E282)/Setup!$B$17</f>
        <v>-15.3247235040668</v>
      </c>
      <c r="E282" s="0" t="n">
        <f aca="false">SUMPRODUCT('5N inverse'!$A$3:$Y$3,'5N mesh'!$B$37:$Z$37,$E281:$AC281)+'5N inverse'!$A$3*$C282/Setup!$B$17+INDEX('5N inverse'!$A$3:$Y$3,1,'5N mesh'!$B$7+1)*Setup!$B$22</f>
        <v>24.8728979994047</v>
      </c>
      <c r="F282" s="0" t="n">
        <f aca="false">SUMPRODUCT('5N inverse'!$A$4:$Y$4,'5N mesh'!$B$37:$Z$37,$E281:$AC281)+'5N inverse'!$A$4*$C282/Setup!$B$17+INDEX('5N inverse'!$A$4:$Y$4,1,'5N mesh'!$B$7+1)*Setup!$B$22</f>
        <v>23.2417130079833</v>
      </c>
      <c r="G282" s="0" t="n">
        <f aca="false">SUMPRODUCT('5N inverse'!$A$5:$Y$5,'5N mesh'!$B$37:$Z$37,$E281:$AC281)+'5N inverse'!$A$5*$C282/Setup!$B$17+INDEX('5N inverse'!$A$5:$Y$5,1,'5N mesh'!$B$7+1)*Setup!$B$22</f>
        <v>19.9793430251405</v>
      </c>
      <c r="H282" s="0" t="n">
        <f aca="false">SUMPRODUCT('5N inverse'!$A$6:$Y$6,'5N mesh'!$B$37:$Z$37,$E281:$AC281)+'5N inverse'!$A$6*$C282/Setup!$B$17+INDEX('5N inverse'!$A$6:$Y$6,1,'5N mesh'!$B$7+1)*Setup!$B$22</f>
        <v>16.7169730422978</v>
      </c>
      <c r="I282" s="0" t="n">
        <f aca="false">SUMPRODUCT('5N inverse'!$A$7:$Y$7,'5N mesh'!$B$37:$Z$37,$E281:$AC281)+'5N inverse'!$A$7*$C282/Setup!$B$17+INDEX('5N inverse'!$A$7:$Y$7,1,'5N mesh'!$B$7+1)*Setup!$B$22</f>
        <v>15.0857880508764</v>
      </c>
      <c r="J282" s="0" t="n">
        <f aca="false">SUMPRODUCT('5N inverse'!$A$8:$Y$8,'5N mesh'!$B$37:$Z$37,$E281:$AC281)+'5N inverse'!$A$8*$C282/Setup!$B$17+INDEX('5N inverse'!$A$8:$Y$8,1,'5N mesh'!$B$7+1)*Setup!$B$22</f>
        <v>0</v>
      </c>
      <c r="K282" s="0" t="n">
        <f aca="false">SUMPRODUCT('5N inverse'!$A$9:$Y$9,'5N mesh'!$B$37:$Z$37,$E281:$AC281)+'5N inverse'!$A$9*$C282/Setup!$B$17+INDEX('5N inverse'!$A$9:$Y$9,1,'5N mesh'!$B$7+1)*Setup!$B$22</f>
        <v>0</v>
      </c>
      <c r="L282" s="0" t="n">
        <f aca="false">SUMPRODUCT('5N inverse'!$A$10:$Y$10,'5N mesh'!$B$37:$Z$37,$E281:$AC281)+'5N inverse'!$A$10*$C282/Setup!$B$17+INDEX('5N inverse'!$A$10:$Y$10,1,'5N mesh'!$B$7+1)*Setup!$B$22</f>
        <v>0</v>
      </c>
      <c r="M282" s="0" t="n">
        <f aca="false">SUMPRODUCT('5N inverse'!$A$11:$Y$11,'5N mesh'!$B$37:$Z$37,$E281:$AC281)+'5N inverse'!$A$11*$C282/Setup!$B$17+INDEX('5N inverse'!$A$11:$Y$11,1,'5N mesh'!$B$7+1)*Setup!$B$22</f>
        <v>0</v>
      </c>
      <c r="N282" s="0" t="n">
        <f aca="false">SUMPRODUCT('5N inverse'!$A$12:$Y$12,'5N mesh'!$B$37:$Z$37,$E281:$AC281)+'5N inverse'!$A$12*$C282/Setup!$B$17+INDEX('5N inverse'!$A$12:$Y$12,1,'5N mesh'!$B$7+1)*Setup!$B$22</f>
        <v>0</v>
      </c>
      <c r="O282" s="0" t="n">
        <f aca="false">SUMPRODUCT('5N inverse'!$A$13:$Y$13,'5N mesh'!$B$37:$Z$37,$E281:$AC281)+'5N inverse'!$A$13*$C282/Setup!$B$17+INDEX('5N inverse'!$A$13:$Y$13,1,'5N mesh'!$B$7+1)*Setup!$B$22</f>
        <v>0</v>
      </c>
      <c r="P282" s="0" t="n">
        <f aca="false">SUMPRODUCT('5N inverse'!$A$14:$Y$14,'5N mesh'!$B$37:$Z$37,$E281:$AC281)+'5N inverse'!$A$14*$C282/Setup!$B$17+INDEX('5N inverse'!$A$14:$Y$14,1,'5N mesh'!$B$7+1)*Setup!$B$22</f>
        <v>0</v>
      </c>
      <c r="Q282" s="0" t="n">
        <f aca="false">SUMPRODUCT('5N inverse'!$A$15:$Y$15,'5N mesh'!$B$37:$Z$37,$E281:$AC281)+'5N inverse'!$A$15*$C282/Setup!$B$17+INDEX('5N inverse'!$A$15:$Y$15,1,'5N mesh'!$B$7+1)*Setup!$B$22</f>
        <v>0</v>
      </c>
      <c r="R282" s="0" t="n">
        <f aca="false">SUMPRODUCT('5N inverse'!$A$16:$Y$16,'5N mesh'!$B$37:$Z$37,$E281:$AC281)+'5N inverse'!$A$16*$C282/Setup!$B$17+INDEX('5N inverse'!$A$16:$Y$16,1,'5N mesh'!$B$7+1)*Setup!$B$22</f>
        <v>0</v>
      </c>
      <c r="S282" s="0" t="n">
        <f aca="false">SUMPRODUCT('5N inverse'!$A$17:$Y$17,'5N mesh'!$B$37:$Z$37,$E281:$AC281)+'5N inverse'!$A$17*$C282/Setup!$B$17+INDEX('5N inverse'!$A$17:$Y$17,1,'5N mesh'!$B$7+1)*Setup!$B$22</f>
        <v>0</v>
      </c>
      <c r="T282" s="0" t="n">
        <f aca="false">SUMPRODUCT('5N inverse'!$A$18:$Y$18,'5N mesh'!$B$37:$Z$37,$E281:$AC281)+'5N inverse'!$A$18*$C282/Setup!$B$17+INDEX('5N inverse'!$A$18:$Y$18,1,'5N mesh'!$B$7+1)*Setup!$B$22</f>
        <v>0</v>
      </c>
      <c r="U282" s="0" t="n">
        <f aca="false">SUMPRODUCT('5N inverse'!$A$19:$Y$19,'5N mesh'!$B$37:$Z$37,$E281:$AC281)+'5N inverse'!$A$19*$C282/Setup!$B$17+INDEX('5N inverse'!$A$19:$Y$19,1,'5N mesh'!$B$7+1)*Setup!$B$22</f>
        <v>0</v>
      </c>
      <c r="V282" s="0" t="n">
        <f aca="false">SUMPRODUCT('5N inverse'!$A$20:$Y$20,'5N mesh'!$B$37:$Z$37,$E281:$AC281)+'5N inverse'!$A$20*$C282/Setup!$B$17+INDEX('5N inverse'!$A$20:$Y$20,1,'5N mesh'!$B$7+1)*Setup!$B$22</f>
        <v>0</v>
      </c>
      <c r="W282" s="0" t="n">
        <f aca="false">SUMPRODUCT('5N inverse'!$A$21:$Y$21,'5N mesh'!$B$37:$Z$37,$E281:$AC281)+'5N inverse'!$A$21*$C282/Setup!$B$17+INDEX('5N inverse'!$A$21:$Y$21,1,'5N mesh'!$B$7+1)*Setup!$B$22</f>
        <v>0</v>
      </c>
      <c r="X282" s="0" t="n">
        <f aca="false">SUMPRODUCT('5N inverse'!$A$22:$Y$22,'5N mesh'!$B$37:$Z$37,$E281:$AC281)+'5N inverse'!$A$22*$C282/Setup!$B$17+INDEX('5N inverse'!$A$22:$Y$22,1,'5N mesh'!$B$7+1)*Setup!$B$22</f>
        <v>0</v>
      </c>
      <c r="Y282" s="0" t="n">
        <f aca="false">SUMPRODUCT('5N inverse'!$A$23:$Y$23,'5N mesh'!$B$37:$Z$37,$E281:$AC281)+'5N inverse'!$A$23*$C282/Setup!$B$17+INDEX('5N inverse'!$A$23:$Y$23,1,'5N mesh'!$B$7+1)*Setup!$B$22</f>
        <v>0</v>
      </c>
      <c r="Z282" s="0" t="n">
        <f aca="false">SUMPRODUCT('5N inverse'!$A$24:$Y$24,'5N mesh'!$B$37:$Z$37,$E281:$AC281)+'5N inverse'!$A$24*$C282/Setup!$B$17+INDEX('5N inverse'!$A$24:$Y$24,1,'5N mesh'!$B$7+1)*Setup!$B$22</f>
        <v>0</v>
      </c>
      <c r="AA282" s="0" t="n">
        <f aca="false">SUMPRODUCT('5N inverse'!$A$25:$Y$25,'5N mesh'!$B$37:$Z$37,$E281:$AC281)+'5N inverse'!$A$25*$C282/Setup!$B$17+INDEX('5N inverse'!$A$25:$Y$25,1,'5N mesh'!$B$7+1)*Setup!$B$22</f>
        <v>0</v>
      </c>
      <c r="AB282" s="0" t="n">
        <f aca="false">SUMPRODUCT('5N inverse'!$A$26:$Y$26,'5N mesh'!$B$37:$Z$37,$E281:$AC281)+'5N inverse'!$A$26*$C282/Setup!$B$17+INDEX('5N inverse'!$A$26:$Y$26,1,'5N mesh'!$B$7+1)*Setup!$B$22</f>
        <v>0</v>
      </c>
      <c r="AC282" s="0" t="n">
        <f aca="false">SUMPRODUCT('5N inverse'!$A$27:$Y$27,'5N mesh'!$B$37:$Z$37,$E281:$AC281)+'5N inverse'!$A$27*$C282/Setup!$B$17+INDEX('5N inverse'!$A$27:$Y$27,1,'5N mesh'!$B$7+1)*Setup!$B$22</f>
        <v>0</v>
      </c>
    </row>
    <row r="283" customFormat="false" ht="15" hidden="false" customHeight="false" outlineLevel="0" collapsed="false">
      <c r="A283" s="0" t="n">
        <v>278</v>
      </c>
      <c r="B283" s="0" t="n">
        <f aca="false">A283*Setup!$B$11/3600</f>
        <v>23.1666666666667</v>
      </c>
      <c r="C283" s="0" t="n">
        <f aca="false">Setup!$B$7+Setup!$B$8*COS(2*PI()*(B283-Setup!$B$9)/24)</f>
        <v>22.7971768019829</v>
      </c>
      <c r="D283" s="0" t="n">
        <f aca="false">(C283-E283)/Setup!$B$17</f>
        <v>-15.7334442779349</v>
      </c>
      <c r="E283" s="0" t="n">
        <f aca="false">SUMPRODUCT('5N inverse'!$A$3:$Y$3,'5N mesh'!$B$37:$Z$37,$E282:$AC282)+'5N inverse'!$A$3*$C283/Setup!$B$17+INDEX('5N inverse'!$A$3:$Y$3,1,'5N mesh'!$B$7+1)*Setup!$B$22</f>
        <v>24.8425245581144</v>
      </c>
      <c r="F283" s="0" t="n">
        <f aca="false">SUMPRODUCT('5N inverse'!$A$4:$Y$4,'5N mesh'!$B$37:$Z$37,$E282:$AC282)+'5N inverse'!$A$4*$C283/Setup!$B$17+INDEX('5N inverse'!$A$4:$Y$4,1,'5N mesh'!$B$7+1)*Setup!$B$22</f>
        <v>23.2163871667804</v>
      </c>
      <c r="G283" s="0" t="n">
        <f aca="false">SUMPRODUCT('5N inverse'!$A$5:$Y$5,'5N mesh'!$B$37:$Z$37,$E282:$AC282)+'5N inverse'!$A$5*$C283/Setup!$B$17+INDEX('5N inverse'!$A$5:$Y$5,1,'5N mesh'!$B$7+1)*Setup!$B$22</f>
        <v>19.9641123841124</v>
      </c>
      <c r="H283" s="0" t="n">
        <f aca="false">SUMPRODUCT('5N inverse'!$A$6:$Y$6,'5N mesh'!$B$37:$Z$37,$E282:$AC282)+'5N inverse'!$A$6*$C283/Setup!$B$17+INDEX('5N inverse'!$A$6:$Y$6,1,'5N mesh'!$B$7+1)*Setup!$B$22</f>
        <v>16.7118376014444</v>
      </c>
      <c r="I283" s="0" t="n">
        <f aca="false">SUMPRODUCT('5N inverse'!$A$7:$Y$7,'5N mesh'!$B$37:$Z$37,$E282:$AC282)+'5N inverse'!$A$7*$C283/Setup!$B$17+INDEX('5N inverse'!$A$7:$Y$7,1,'5N mesh'!$B$7+1)*Setup!$B$22</f>
        <v>15.0857002101104</v>
      </c>
      <c r="J283" s="0" t="n">
        <f aca="false">SUMPRODUCT('5N inverse'!$A$8:$Y$8,'5N mesh'!$B$37:$Z$37,$E282:$AC282)+'5N inverse'!$A$8*$C283/Setup!$B$17+INDEX('5N inverse'!$A$8:$Y$8,1,'5N mesh'!$B$7+1)*Setup!$B$22</f>
        <v>0</v>
      </c>
      <c r="K283" s="0" t="n">
        <f aca="false">SUMPRODUCT('5N inverse'!$A$9:$Y$9,'5N mesh'!$B$37:$Z$37,$E282:$AC282)+'5N inverse'!$A$9*$C283/Setup!$B$17+INDEX('5N inverse'!$A$9:$Y$9,1,'5N mesh'!$B$7+1)*Setup!$B$22</f>
        <v>0</v>
      </c>
      <c r="L283" s="0" t="n">
        <f aca="false">SUMPRODUCT('5N inverse'!$A$10:$Y$10,'5N mesh'!$B$37:$Z$37,$E282:$AC282)+'5N inverse'!$A$10*$C283/Setup!$B$17+INDEX('5N inverse'!$A$10:$Y$10,1,'5N mesh'!$B$7+1)*Setup!$B$22</f>
        <v>0</v>
      </c>
      <c r="M283" s="0" t="n">
        <f aca="false">SUMPRODUCT('5N inverse'!$A$11:$Y$11,'5N mesh'!$B$37:$Z$37,$E282:$AC282)+'5N inverse'!$A$11*$C283/Setup!$B$17+INDEX('5N inverse'!$A$11:$Y$11,1,'5N mesh'!$B$7+1)*Setup!$B$22</f>
        <v>0</v>
      </c>
      <c r="N283" s="0" t="n">
        <f aca="false">SUMPRODUCT('5N inverse'!$A$12:$Y$12,'5N mesh'!$B$37:$Z$37,$E282:$AC282)+'5N inverse'!$A$12*$C283/Setup!$B$17+INDEX('5N inverse'!$A$12:$Y$12,1,'5N mesh'!$B$7+1)*Setup!$B$22</f>
        <v>0</v>
      </c>
      <c r="O283" s="0" t="n">
        <f aca="false">SUMPRODUCT('5N inverse'!$A$13:$Y$13,'5N mesh'!$B$37:$Z$37,$E282:$AC282)+'5N inverse'!$A$13*$C283/Setup!$B$17+INDEX('5N inverse'!$A$13:$Y$13,1,'5N mesh'!$B$7+1)*Setup!$B$22</f>
        <v>0</v>
      </c>
      <c r="P283" s="0" t="n">
        <f aca="false">SUMPRODUCT('5N inverse'!$A$14:$Y$14,'5N mesh'!$B$37:$Z$37,$E282:$AC282)+'5N inverse'!$A$14*$C283/Setup!$B$17+INDEX('5N inverse'!$A$14:$Y$14,1,'5N mesh'!$B$7+1)*Setup!$B$22</f>
        <v>0</v>
      </c>
      <c r="Q283" s="0" t="n">
        <f aca="false">SUMPRODUCT('5N inverse'!$A$15:$Y$15,'5N mesh'!$B$37:$Z$37,$E282:$AC282)+'5N inverse'!$A$15*$C283/Setup!$B$17+INDEX('5N inverse'!$A$15:$Y$15,1,'5N mesh'!$B$7+1)*Setup!$B$22</f>
        <v>0</v>
      </c>
      <c r="R283" s="0" t="n">
        <f aca="false">SUMPRODUCT('5N inverse'!$A$16:$Y$16,'5N mesh'!$B$37:$Z$37,$E282:$AC282)+'5N inverse'!$A$16*$C283/Setup!$B$17+INDEX('5N inverse'!$A$16:$Y$16,1,'5N mesh'!$B$7+1)*Setup!$B$22</f>
        <v>0</v>
      </c>
      <c r="S283" s="0" t="n">
        <f aca="false">SUMPRODUCT('5N inverse'!$A$17:$Y$17,'5N mesh'!$B$37:$Z$37,$E282:$AC282)+'5N inverse'!$A$17*$C283/Setup!$B$17+INDEX('5N inverse'!$A$17:$Y$17,1,'5N mesh'!$B$7+1)*Setup!$B$22</f>
        <v>0</v>
      </c>
      <c r="T283" s="0" t="n">
        <f aca="false">SUMPRODUCT('5N inverse'!$A$18:$Y$18,'5N mesh'!$B$37:$Z$37,$E282:$AC282)+'5N inverse'!$A$18*$C283/Setup!$B$17+INDEX('5N inverse'!$A$18:$Y$18,1,'5N mesh'!$B$7+1)*Setup!$B$22</f>
        <v>0</v>
      </c>
      <c r="U283" s="0" t="n">
        <f aca="false">SUMPRODUCT('5N inverse'!$A$19:$Y$19,'5N mesh'!$B$37:$Z$37,$E282:$AC282)+'5N inverse'!$A$19*$C283/Setup!$B$17+INDEX('5N inverse'!$A$19:$Y$19,1,'5N mesh'!$B$7+1)*Setup!$B$22</f>
        <v>0</v>
      </c>
      <c r="V283" s="0" t="n">
        <f aca="false">SUMPRODUCT('5N inverse'!$A$20:$Y$20,'5N mesh'!$B$37:$Z$37,$E282:$AC282)+'5N inverse'!$A$20*$C283/Setup!$B$17+INDEX('5N inverse'!$A$20:$Y$20,1,'5N mesh'!$B$7+1)*Setup!$B$22</f>
        <v>0</v>
      </c>
      <c r="W283" s="0" t="n">
        <f aca="false">SUMPRODUCT('5N inverse'!$A$21:$Y$21,'5N mesh'!$B$37:$Z$37,$E282:$AC282)+'5N inverse'!$A$21*$C283/Setup!$B$17+INDEX('5N inverse'!$A$21:$Y$21,1,'5N mesh'!$B$7+1)*Setup!$B$22</f>
        <v>0</v>
      </c>
      <c r="X283" s="0" t="n">
        <f aca="false">SUMPRODUCT('5N inverse'!$A$22:$Y$22,'5N mesh'!$B$37:$Z$37,$E282:$AC282)+'5N inverse'!$A$22*$C283/Setup!$B$17+INDEX('5N inverse'!$A$22:$Y$22,1,'5N mesh'!$B$7+1)*Setup!$B$22</f>
        <v>0</v>
      </c>
      <c r="Y283" s="0" t="n">
        <f aca="false">SUMPRODUCT('5N inverse'!$A$23:$Y$23,'5N mesh'!$B$37:$Z$37,$E282:$AC282)+'5N inverse'!$A$23*$C283/Setup!$B$17+INDEX('5N inverse'!$A$23:$Y$23,1,'5N mesh'!$B$7+1)*Setup!$B$22</f>
        <v>0</v>
      </c>
      <c r="Z283" s="0" t="n">
        <f aca="false">SUMPRODUCT('5N inverse'!$A$24:$Y$24,'5N mesh'!$B$37:$Z$37,$E282:$AC282)+'5N inverse'!$A$24*$C283/Setup!$B$17+INDEX('5N inverse'!$A$24:$Y$24,1,'5N mesh'!$B$7+1)*Setup!$B$22</f>
        <v>0</v>
      </c>
      <c r="AA283" s="0" t="n">
        <f aca="false">SUMPRODUCT('5N inverse'!$A$25:$Y$25,'5N mesh'!$B$37:$Z$37,$E282:$AC282)+'5N inverse'!$A$25*$C283/Setup!$B$17+INDEX('5N inverse'!$A$25:$Y$25,1,'5N mesh'!$B$7+1)*Setup!$B$22</f>
        <v>0</v>
      </c>
      <c r="AB283" s="0" t="n">
        <f aca="false">SUMPRODUCT('5N inverse'!$A$26:$Y$26,'5N mesh'!$B$37:$Z$37,$E282:$AC282)+'5N inverse'!$A$26*$C283/Setup!$B$17+INDEX('5N inverse'!$A$26:$Y$26,1,'5N mesh'!$B$7+1)*Setup!$B$22</f>
        <v>0</v>
      </c>
      <c r="AC283" s="0" t="n">
        <f aca="false">SUMPRODUCT('5N inverse'!$A$27:$Y$27,'5N mesh'!$B$37:$Z$37,$E282:$AC282)+'5N inverse'!$A$27*$C283/Setup!$B$17+INDEX('5N inverse'!$A$27:$Y$27,1,'5N mesh'!$B$7+1)*Setup!$B$22</f>
        <v>0</v>
      </c>
    </row>
    <row r="284" customFormat="false" ht="15" hidden="false" customHeight="false" outlineLevel="0" collapsed="false">
      <c r="A284" s="0" t="n">
        <v>279</v>
      </c>
      <c r="B284" s="0" t="n">
        <f aca="false">A284*Setup!$B$11/3600</f>
        <v>23.25</v>
      </c>
      <c r="C284" s="0" t="n">
        <f aca="false">Setup!$B$7+Setup!$B$8*COS(2*PI()*(B284-Setup!$B$9)/24)</f>
        <v>22.7142421387874</v>
      </c>
      <c r="D284" s="0" t="n">
        <f aca="false">(C284-E284)/Setup!$B$17</f>
        <v>-16.1326159706578</v>
      </c>
      <c r="E284" s="0" t="n">
        <f aca="false">SUMPRODUCT('5N inverse'!$A$3:$Y$3,'5N mesh'!$B$37:$Z$37,$E283:$AC283)+'5N inverse'!$A$3*$C284/Setup!$B$17+INDEX('5N inverse'!$A$3:$Y$3,1,'5N mesh'!$B$7+1)*Setup!$B$22</f>
        <v>24.8114822149729</v>
      </c>
      <c r="F284" s="0" t="n">
        <f aca="false">SUMPRODUCT('5N inverse'!$A$4:$Y$4,'5N mesh'!$B$37:$Z$37,$E283:$AC283)+'5N inverse'!$A$4*$C284/Setup!$B$17+INDEX('5N inverse'!$A$4:$Y$4,1,'5N mesh'!$B$7+1)*Setup!$B$22</f>
        <v>23.190502698941</v>
      </c>
      <c r="G284" s="0" t="n">
        <f aca="false">SUMPRODUCT('5N inverse'!$A$5:$Y$5,'5N mesh'!$B$37:$Z$37,$E283:$AC283)+'5N inverse'!$A$5*$C284/Setup!$B$17+INDEX('5N inverse'!$A$5:$Y$5,1,'5N mesh'!$B$7+1)*Setup!$B$22</f>
        <v>19.9485436668773</v>
      </c>
      <c r="H284" s="0" t="n">
        <f aca="false">SUMPRODUCT('5N inverse'!$A$6:$Y$6,'5N mesh'!$B$37:$Z$37,$E283:$AC283)+'5N inverse'!$A$6*$C284/Setup!$B$17+INDEX('5N inverse'!$A$6:$Y$6,1,'5N mesh'!$B$7+1)*Setup!$B$22</f>
        <v>16.7065846348136</v>
      </c>
      <c r="I284" s="0" t="n">
        <f aca="false">SUMPRODUCT('5N inverse'!$A$7:$Y$7,'5N mesh'!$B$37:$Z$37,$E283:$AC283)+'5N inverse'!$A$7*$C284/Setup!$B$17+INDEX('5N inverse'!$A$7:$Y$7,1,'5N mesh'!$B$7+1)*Setup!$B$22</f>
        <v>15.0856051187818</v>
      </c>
      <c r="J284" s="0" t="n">
        <f aca="false">SUMPRODUCT('5N inverse'!$A$8:$Y$8,'5N mesh'!$B$37:$Z$37,$E283:$AC283)+'5N inverse'!$A$8*$C284/Setup!$B$17+INDEX('5N inverse'!$A$8:$Y$8,1,'5N mesh'!$B$7+1)*Setup!$B$22</f>
        <v>0</v>
      </c>
      <c r="K284" s="0" t="n">
        <f aca="false">SUMPRODUCT('5N inverse'!$A$9:$Y$9,'5N mesh'!$B$37:$Z$37,$E283:$AC283)+'5N inverse'!$A$9*$C284/Setup!$B$17+INDEX('5N inverse'!$A$9:$Y$9,1,'5N mesh'!$B$7+1)*Setup!$B$22</f>
        <v>0</v>
      </c>
      <c r="L284" s="0" t="n">
        <f aca="false">SUMPRODUCT('5N inverse'!$A$10:$Y$10,'5N mesh'!$B$37:$Z$37,$E283:$AC283)+'5N inverse'!$A$10*$C284/Setup!$B$17+INDEX('5N inverse'!$A$10:$Y$10,1,'5N mesh'!$B$7+1)*Setup!$B$22</f>
        <v>0</v>
      </c>
      <c r="M284" s="0" t="n">
        <f aca="false">SUMPRODUCT('5N inverse'!$A$11:$Y$11,'5N mesh'!$B$37:$Z$37,$E283:$AC283)+'5N inverse'!$A$11*$C284/Setup!$B$17+INDEX('5N inverse'!$A$11:$Y$11,1,'5N mesh'!$B$7+1)*Setup!$B$22</f>
        <v>0</v>
      </c>
      <c r="N284" s="0" t="n">
        <f aca="false">SUMPRODUCT('5N inverse'!$A$12:$Y$12,'5N mesh'!$B$37:$Z$37,$E283:$AC283)+'5N inverse'!$A$12*$C284/Setup!$B$17+INDEX('5N inverse'!$A$12:$Y$12,1,'5N mesh'!$B$7+1)*Setup!$B$22</f>
        <v>0</v>
      </c>
      <c r="O284" s="0" t="n">
        <f aca="false">SUMPRODUCT('5N inverse'!$A$13:$Y$13,'5N mesh'!$B$37:$Z$37,$E283:$AC283)+'5N inverse'!$A$13*$C284/Setup!$B$17+INDEX('5N inverse'!$A$13:$Y$13,1,'5N mesh'!$B$7+1)*Setup!$B$22</f>
        <v>0</v>
      </c>
      <c r="P284" s="0" t="n">
        <f aca="false">SUMPRODUCT('5N inverse'!$A$14:$Y$14,'5N mesh'!$B$37:$Z$37,$E283:$AC283)+'5N inverse'!$A$14*$C284/Setup!$B$17+INDEX('5N inverse'!$A$14:$Y$14,1,'5N mesh'!$B$7+1)*Setup!$B$22</f>
        <v>0</v>
      </c>
      <c r="Q284" s="0" t="n">
        <f aca="false">SUMPRODUCT('5N inverse'!$A$15:$Y$15,'5N mesh'!$B$37:$Z$37,$E283:$AC283)+'5N inverse'!$A$15*$C284/Setup!$B$17+INDEX('5N inverse'!$A$15:$Y$15,1,'5N mesh'!$B$7+1)*Setup!$B$22</f>
        <v>0</v>
      </c>
      <c r="R284" s="0" t="n">
        <f aca="false">SUMPRODUCT('5N inverse'!$A$16:$Y$16,'5N mesh'!$B$37:$Z$37,$E283:$AC283)+'5N inverse'!$A$16*$C284/Setup!$B$17+INDEX('5N inverse'!$A$16:$Y$16,1,'5N mesh'!$B$7+1)*Setup!$B$22</f>
        <v>0</v>
      </c>
      <c r="S284" s="0" t="n">
        <f aca="false">SUMPRODUCT('5N inverse'!$A$17:$Y$17,'5N mesh'!$B$37:$Z$37,$E283:$AC283)+'5N inverse'!$A$17*$C284/Setup!$B$17+INDEX('5N inverse'!$A$17:$Y$17,1,'5N mesh'!$B$7+1)*Setup!$B$22</f>
        <v>0</v>
      </c>
      <c r="T284" s="0" t="n">
        <f aca="false">SUMPRODUCT('5N inverse'!$A$18:$Y$18,'5N mesh'!$B$37:$Z$37,$E283:$AC283)+'5N inverse'!$A$18*$C284/Setup!$B$17+INDEX('5N inverse'!$A$18:$Y$18,1,'5N mesh'!$B$7+1)*Setup!$B$22</f>
        <v>0</v>
      </c>
      <c r="U284" s="0" t="n">
        <f aca="false">SUMPRODUCT('5N inverse'!$A$19:$Y$19,'5N mesh'!$B$37:$Z$37,$E283:$AC283)+'5N inverse'!$A$19*$C284/Setup!$B$17+INDEX('5N inverse'!$A$19:$Y$19,1,'5N mesh'!$B$7+1)*Setup!$B$22</f>
        <v>0</v>
      </c>
      <c r="V284" s="0" t="n">
        <f aca="false">SUMPRODUCT('5N inverse'!$A$20:$Y$20,'5N mesh'!$B$37:$Z$37,$E283:$AC283)+'5N inverse'!$A$20*$C284/Setup!$B$17+INDEX('5N inverse'!$A$20:$Y$20,1,'5N mesh'!$B$7+1)*Setup!$B$22</f>
        <v>0</v>
      </c>
      <c r="W284" s="0" t="n">
        <f aca="false">SUMPRODUCT('5N inverse'!$A$21:$Y$21,'5N mesh'!$B$37:$Z$37,$E283:$AC283)+'5N inverse'!$A$21*$C284/Setup!$B$17+INDEX('5N inverse'!$A$21:$Y$21,1,'5N mesh'!$B$7+1)*Setup!$B$22</f>
        <v>0</v>
      </c>
      <c r="X284" s="0" t="n">
        <f aca="false">SUMPRODUCT('5N inverse'!$A$22:$Y$22,'5N mesh'!$B$37:$Z$37,$E283:$AC283)+'5N inverse'!$A$22*$C284/Setup!$B$17+INDEX('5N inverse'!$A$22:$Y$22,1,'5N mesh'!$B$7+1)*Setup!$B$22</f>
        <v>0</v>
      </c>
      <c r="Y284" s="0" t="n">
        <f aca="false">SUMPRODUCT('5N inverse'!$A$23:$Y$23,'5N mesh'!$B$37:$Z$37,$E283:$AC283)+'5N inverse'!$A$23*$C284/Setup!$B$17+INDEX('5N inverse'!$A$23:$Y$23,1,'5N mesh'!$B$7+1)*Setup!$B$22</f>
        <v>0</v>
      </c>
      <c r="Z284" s="0" t="n">
        <f aca="false">SUMPRODUCT('5N inverse'!$A$24:$Y$24,'5N mesh'!$B$37:$Z$37,$E283:$AC283)+'5N inverse'!$A$24*$C284/Setup!$B$17+INDEX('5N inverse'!$A$24:$Y$24,1,'5N mesh'!$B$7+1)*Setup!$B$22</f>
        <v>0</v>
      </c>
      <c r="AA284" s="0" t="n">
        <f aca="false">SUMPRODUCT('5N inverse'!$A$25:$Y$25,'5N mesh'!$B$37:$Z$37,$E283:$AC283)+'5N inverse'!$A$25*$C284/Setup!$B$17+INDEX('5N inverse'!$A$25:$Y$25,1,'5N mesh'!$B$7+1)*Setup!$B$22</f>
        <v>0</v>
      </c>
      <c r="AB284" s="0" t="n">
        <f aca="false">SUMPRODUCT('5N inverse'!$A$26:$Y$26,'5N mesh'!$B$37:$Z$37,$E283:$AC283)+'5N inverse'!$A$26*$C284/Setup!$B$17+INDEX('5N inverse'!$A$26:$Y$26,1,'5N mesh'!$B$7+1)*Setup!$B$22</f>
        <v>0</v>
      </c>
      <c r="AC284" s="0" t="n">
        <f aca="false">SUMPRODUCT('5N inverse'!$A$27:$Y$27,'5N mesh'!$B$37:$Z$37,$E283:$AC283)+'5N inverse'!$A$27*$C284/Setup!$B$17+INDEX('5N inverse'!$A$27:$Y$27,1,'5N mesh'!$B$7+1)*Setup!$B$22</f>
        <v>0</v>
      </c>
    </row>
    <row r="285" customFormat="false" ht="15" hidden="false" customHeight="false" outlineLevel="0" collapsed="false">
      <c r="A285" s="0" t="n">
        <v>280</v>
      </c>
      <c r="B285" s="0" t="n">
        <f aca="false">A285*Setup!$B$11/3600</f>
        <v>23.3333333333333</v>
      </c>
      <c r="C285" s="0" t="n">
        <f aca="false">Setup!$B$7+Setup!$B$8*COS(2*PI()*(B285-Setup!$B$9)/24)</f>
        <v>22.6319194266973</v>
      </c>
      <c r="D285" s="0" t="n">
        <f aca="false">(C285-E285)/Setup!$B$17</f>
        <v>-16.5220642147373</v>
      </c>
      <c r="E285" s="0" t="n">
        <f aca="false">SUMPRODUCT('5N inverse'!$A$3:$Y$3,'5N mesh'!$B$37:$Z$37,$E284:$AC284)+'5N inverse'!$A$3*$C285/Setup!$B$17+INDEX('5N inverse'!$A$3:$Y$3,1,'5N mesh'!$B$7+1)*Setup!$B$22</f>
        <v>24.7797877746132</v>
      </c>
      <c r="F285" s="0" t="n">
        <f aca="false">SUMPRODUCT('5N inverse'!$A$4:$Y$4,'5N mesh'!$B$37:$Z$37,$E284:$AC284)+'5N inverse'!$A$4*$C285/Setup!$B$17+INDEX('5N inverse'!$A$4:$Y$4,1,'5N mesh'!$B$7+1)*Setup!$B$22</f>
        <v>23.164073620054</v>
      </c>
      <c r="G285" s="0" t="n">
        <f aca="false">SUMPRODUCT('5N inverse'!$A$5:$Y$5,'5N mesh'!$B$37:$Z$37,$E284:$AC284)+'5N inverse'!$A$5*$C285/Setup!$B$17+INDEX('5N inverse'!$A$5:$Y$5,1,'5N mesh'!$B$7+1)*Setup!$B$22</f>
        <v>19.9326453109356</v>
      </c>
      <c r="H285" s="0" t="n">
        <f aca="false">SUMPRODUCT('5N inverse'!$A$6:$Y$6,'5N mesh'!$B$37:$Z$37,$E284:$AC284)+'5N inverse'!$A$6*$C285/Setup!$B$17+INDEX('5N inverse'!$A$6:$Y$6,1,'5N mesh'!$B$7+1)*Setup!$B$22</f>
        <v>16.7012170018172</v>
      </c>
      <c r="I285" s="0" t="n">
        <f aca="false">SUMPRODUCT('5N inverse'!$A$7:$Y$7,'5N mesh'!$B$37:$Z$37,$E284:$AC284)+'5N inverse'!$A$7*$C285/Setup!$B$17+INDEX('5N inverse'!$A$7:$Y$7,1,'5N mesh'!$B$7+1)*Setup!$B$22</f>
        <v>15.085502847258</v>
      </c>
      <c r="J285" s="0" t="n">
        <f aca="false">SUMPRODUCT('5N inverse'!$A$8:$Y$8,'5N mesh'!$B$37:$Z$37,$E284:$AC284)+'5N inverse'!$A$8*$C285/Setup!$B$17+INDEX('5N inverse'!$A$8:$Y$8,1,'5N mesh'!$B$7+1)*Setup!$B$22</f>
        <v>0</v>
      </c>
      <c r="K285" s="0" t="n">
        <f aca="false">SUMPRODUCT('5N inverse'!$A$9:$Y$9,'5N mesh'!$B$37:$Z$37,$E284:$AC284)+'5N inverse'!$A$9*$C285/Setup!$B$17+INDEX('5N inverse'!$A$9:$Y$9,1,'5N mesh'!$B$7+1)*Setup!$B$22</f>
        <v>0</v>
      </c>
      <c r="L285" s="0" t="n">
        <f aca="false">SUMPRODUCT('5N inverse'!$A$10:$Y$10,'5N mesh'!$B$37:$Z$37,$E284:$AC284)+'5N inverse'!$A$10*$C285/Setup!$B$17+INDEX('5N inverse'!$A$10:$Y$10,1,'5N mesh'!$B$7+1)*Setup!$B$22</f>
        <v>0</v>
      </c>
      <c r="M285" s="0" t="n">
        <f aca="false">SUMPRODUCT('5N inverse'!$A$11:$Y$11,'5N mesh'!$B$37:$Z$37,$E284:$AC284)+'5N inverse'!$A$11*$C285/Setup!$B$17+INDEX('5N inverse'!$A$11:$Y$11,1,'5N mesh'!$B$7+1)*Setup!$B$22</f>
        <v>0</v>
      </c>
      <c r="N285" s="0" t="n">
        <f aca="false">SUMPRODUCT('5N inverse'!$A$12:$Y$12,'5N mesh'!$B$37:$Z$37,$E284:$AC284)+'5N inverse'!$A$12*$C285/Setup!$B$17+INDEX('5N inverse'!$A$12:$Y$12,1,'5N mesh'!$B$7+1)*Setup!$B$22</f>
        <v>0</v>
      </c>
      <c r="O285" s="0" t="n">
        <f aca="false">SUMPRODUCT('5N inverse'!$A$13:$Y$13,'5N mesh'!$B$37:$Z$37,$E284:$AC284)+'5N inverse'!$A$13*$C285/Setup!$B$17+INDEX('5N inverse'!$A$13:$Y$13,1,'5N mesh'!$B$7+1)*Setup!$B$22</f>
        <v>0</v>
      </c>
      <c r="P285" s="0" t="n">
        <f aca="false">SUMPRODUCT('5N inverse'!$A$14:$Y$14,'5N mesh'!$B$37:$Z$37,$E284:$AC284)+'5N inverse'!$A$14*$C285/Setup!$B$17+INDEX('5N inverse'!$A$14:$Y$14,1,'5N mesh'!$B$7+1)*Setup!$B$22</f>
        <v>0</v>
      </c>
      <c r="Q285" s="0" t="n">
        <f aca="false">SUMPRODUCT('5N inverse'!$A$15:$Y$15,'5N mesh'!$B$37:$Z$37,$E284:$AC284)+'5N inverse'!$A$15*$C285/Setup!$B$17+INDEX('5N inverse'!$A$15:$Y$15,1,'5N mesh'!$B$7+1)*Setup!$B$22</f>
        <v>0</v>
      </c>
      <c r="R285" s="0" t="n">
        <f aca="false">SUMPRODUCT('5N inverse'!$A$16:$Y$16,'5N mesh'!$B$37:$Z$37,$E284:$AC284)+'5N inverse'!$A$16*$C285/Setup!$B$17+INDEX('5N inverse'!$A$16:$Y$16,1,'5N mesh'!$B$7+1)*Setup!$B$22</f>
        <v>0</v>
      </c>
      <c r="S285" s="0" t="n">
        <f aca="false">SUMPRODUCT('5N inverse'!$A$17:$Y$17,'5N mesh'!$B$37:$Z$37,$E284:$AC284)+'5N inverse'!$A$17*$C285/Setup!$B$17+INDEX('5N inverse'!$A$17:$Y$17,1,'5N mesh'!$B$7+1)*Setup!$B$22</f>
        <v>0</v>
      </c>
      <c r="T285" s="0" t="n">
        <f aca="false">SUMPRODUCT('5N inverse'!$A$18:$Y$18,'5N mesh'!$B$37:$Z$37,$E284:$AC284)+'5N inverse'!$A$18*$C285/Setup!$B$17+INDEX('5N inverse'!$A$18:$Y$18,1,'5N mesh'!$B$7+1)*Setup!$B$22</f>
        <v>0</v>
      </c>
      <c r="U285" s="0" t="n">
        <f aca="false">SUMPRODUCT('5N inverse'!$A$19:$Y$19,'5N mesh'!$B$37:$Z$37,$E284:$AC284)+'5N inverse'!$A$19*$C285/Setup!$B$17+INDEX('5N inverse'!$A$19:$Y$19,1,'5N mesh'!$B$7+1)*Setup!$B$22</f>
        <v>0</v>
      </c>
      <c r="V285" s="0" t="n">
        <f aca="false">SUMPRODUCT('5N inverse'!$A$20:$Y$20,'5N mesh'!$B$37:$Z$37,$E284:$AC284)+'5N inverse'!$A$20*$C285/Setup!$B$17+INDEX('5N inverse'!$A$20:$Y$20,1,'5N mesh'!$B$7+1)*Setup!$B$22</f>
        <v>0</v>
      </c>
      <c r="W285" s="0" t="n">
        <f aca="false">SUMPRODUCT('5N inverse'!$A$21:$Y$21,'5N mesh'!$B$37:$Z$37,$E284:$AC284)+'5N inverse'!$A$21*$C285/Setup!$B$17+INDEX('5N inverse'!$A$21:$Y$21,1,'5N mesh'!$B$7+1)*Setup!$B$22</f>
        <v>0</v>
      </c>
      <c r="X285" s="0" t="n">
        <f aca="false">SUMPRODUCT('5N inverse'!$A$22:$Y$22,'5N mesh'!$B$37:$Z$37,$E284:$AC284)+'5N inverse'!$A$22*$C285/Setup!$B$17+INDEX('5N inverse'!$A$22:$Y$22,1,'5N mesh'!$B$7+1)*Setup!$B$22</f>
        <v>0</v>
      </c>
      <c r="Y285" s="0" t="n">
        <f aca="false">SUMPRODUCT('5N inverse'!$A$23:$Y$23,'5N mesh'!$B$37:$Z$37,$E284:$AC284)+'5N inverse'!$A$23*$C285/Setup!$B$17+INDEX('5N inverse'!$A$23:$Y$23,1,'5N mesh'!$B$7+1)*Setup!$B$22</f>
        <v>0</v>
      </c>
      <c r="Z285" s="0" t="n">
        <f aca="false">SUMPRODUCT('5N inverse'!$A$24:$Y$24,'5N mesh'!$B$37:$Z$37,$E284:$AC284)+'5N inverse'!$A$24*$C285/Setup!$B$17+INDEX('5N inverse'!$A$24:$Y$24,1,'5N mesh'!$B$7+1)*Setup!$B$22</f>
        <v>0</v>
      </c>
      <c r="AA285" s="0" t="n">
        <f aca="false">SUMPRODUCT('5N inverse'!$A$25:$Y$25,'5N mesh'!$B$37:$Z$37,$E284:$AC284)+'5N inverse'!$A$25*$C285/Setup!$B$17+INDEX('5N inverse'!$A$25:$Y$25,1,'5N mesh'!$B$7+1)*Setup!$B$22</f>
        <v>0</v>
      </c>
      <c r="AB285" s="0" t="n">
        <f aca="false">SUMPRODUCT('5N inverse'!$A$26:$Y$26,'5N mesh'!$B$37:$Z$37,$E284:$AC284)+'5N inverse'!$A$26*$C285/Setup!$B$17+INDEX('5N inverse'!$A$26:$Y$26,1,'5N mesh'!$B$7+1)*Setup!$B$22</f>
        <v>0</v>
      </c>
      <c r="AC285" s="0" t="n">
        <f aca="false">SUMPRODUCT('5N inverse'!$A$27:$Y$27,'5N mesh'!$B$37:$Z$37,$E284:$AC284)+'5N inverse'!$A$27*$C285/Setup!$B$17+INDEX('5N inverse'!$A$27:$Y$27,1,'5N mesh'!$B$7+1)*Setup!$B$22</f>
        <v>0</v>
      </c>
    </row>
    <row r="286" customFormat="false" ht="15" hidden="false" customHeight="false" outlineLevel="0" collapsed="false">
      <c r="A286" s="0" t="n">
        <v>281</v>
      </c>
      <c r="B286" s="0" t="n">
        <f aca="false">A286*Setup!$B$11/3600</f>
        <v>23.4166666666667</v>
      </c>
      <c r="C286" s="0" t="n">
        <f aca="false">Setup!$B$7+Setup!$B$8*COS(2*PI()*(B286-Setup!$B$9)/24)</f>
        <v>22.5502478468652</v>
      </c>
      <c r="D286" s="0" t="n">
        <f aca="false">(C286-E286)/Setup!$B$17</f>
        <v>-16.9016190629704</v>
      </c>
      <c r="E286" s="0" t="n">
        <f aca="false">SUMPRODUCT('5N inverse'!$A$3:$Y$3,'5N mesh'!$B$37:$Z$37,$E285:$AC285)+'5N inverse'!$A$3*$C286/Setup!$B$17+INDEX('5N inverse'!$A$3:$Y$3,1,'5N mesh'!$B$7+1)*Setup!$B$22</f>
        <v>24.7474583250513</v>
      </c>
      <c r="F286" s="0" t="n">
        <f aca="false">SUMPRODUCT('5N inverse'!$A$4:$Y$4,'5N mesh'!$B$37:$Z$37,$E285:$AC285)+'5N inverse'!$A$4*$C286/Setup!$B$17+INDEX('5N inverse'!$A$4:$Y$4,1,'5N mesh'!$B$7+1)*Setup!$B$22</f>
        <v>23.1371141823746</v>
      </c>
      <c r="G286" s="0" t="n">
        <f aca="false">SUMPRODUCT('5N inverse'!$A$5:$Y$5,'5N mesh'!$B$37:$Z$37,$E285:$AC285)+'5N inverse'!$A$5*$C286/Setup!$B$17+INDEX('5N inverse'!$A$5:$Y$5,1,'5N mesh'!$B$7+1)*Setup!$B$22</f>
        <v>19.9164258970212</v>
      </c>
      <c r="H286" s="0" t="n">
        <f aca="false">SUMPRODUCT('5N inverse'!$A$6:$Y$6,'5N mesh'!$B$37:$Z$37,$E285:$AC285)+'5N inverse'!$A$6*$C286/Setup!$B$17+INDEX('5N inverse'!$A$6:$Y$6,1,'5N mesh'!$B$7+1)*Setup!$B$22</f>
        <v>16.6957376116678</v>
      </c>
      <c r="I286" s="0" t="n">
        <f aca="false">SUMPRODUCT('5N inverse'!$A$7:$Y$7,'5N mesh'!$B$37:$Z$37,$E285:$AC285)+'5N inverse'!$A$7*$C286/Setup!$B$17+INDEX('5N inverse'!$A$7:$Y$7,1,'5N mesh'!$B$7+1)*Setup!$B$22</f>
        <v>15.0853934689911</v>
      </c>
      <c r="J286" s="0" t="n">
        <f aca="false">SUMPRODUCT('5N inverse'!$A$8:$Y$8,'5N mesh'!$B$37:$Z$37,$E285:$AC285)+'5N inverse'!$A$8*$C286/Setup!$B$17+INDEX('5N inverse'!$A$8:$Y$8,1,'5N mesh'!$B$7+1)*Setup!$B$22</f>
        <v>0</v>
      </c>
      <c r="K286" s="0" t="n">
        <f aca="false">SUMPRODUCT('5N inverse'!$A$9:$Y$9,'5N mesh'!$B$37:$Z$37,$E285:$AC285)+'5N inverse'!$A$9*$C286/Setup!$B$17+INDEX('5N inverse'!$A$9:$Y$9,1,'5N mesh'!$B$7+1)*Setup!$B$22</f>
        <v>0</v>
      </c>
      <c r="L286" s="0" t="n">
        <f aca="false">SUMPRODUCT('5N inverse'!$A$10:$Y$10,'5N mesh'!$B$37:$Z$37,$E285:$AC285)+'5N inverse'!$A$10*$C286/Setup!$B$17+INDEX('5N inverse'!$A$10:$Y$10,1,'5N mesh'!$B$7+1)*Setup!$B$22</f>
        <v>0</v>
      </c>
      <c r="M286" s="0" t="n">
        <f aca="false">SUMPRODUCT('5N inverse'!$A$11:$Y$11,'5N mesh'!$B$37:$Z$37,$E285:$AC285)+'5N inverse'!$A$11*$C286/Setup!$B$17+INDEX('5N inverse'!$A$11:$Y$11,1,'5N mesh'!$B$7+1)*Setup!$B$22</f>
        <v>0</v>
      </c>
      <c r="N286" s="0" t="n">
        <f aca="false">SUMPRODUCT('5N inverse'!$A$12:$Y$12,'5N mesh'!$B$37:$Z$37,$E285:$AC285)+'5N inverse'!$A$12*$C286/Setup!$B$17+INDEX('5N inverse'!$A$12:$Y$12,1,'5N mesh'!$B$7+1)*Setup!$B$22</f>
        <v>0</v>
      </c>
      <c r="O286" s="0" t="n">
        <f aca="false">SUMPRODUCT('5N inverse'!$A$13:$Y$13,'5N mesh'!$B$37:$Z$37,$E285:$AC285)+'5N inverse'!$A$13*$C286/Setup!$B$17+INDEX('5N inverse'!$A$13:$Y$13,1,'5N mesh'!$B$7+1)*Setup!$B$22</f>
        <v>0</v>
      </c>
      <c r="P286" s="0" t="n">
        <f aca="false">SUMPRODUCT('5N inverse'!$A$14:$Y$14,'5N mesh'!$B$37:$Z$37,$E285:$AC285)+'5N inverse'!$A$14*$C286/Setup!$B$17+INDEX('5N inverse'!$A$14:$Y$14,1,'5N mesh'!$B$7+1)*Setup!$B$22</f>
        <v>0</v>
      </c>
      <c r="Q286" s="0" t="n">
        <f aca="false">SUMPRODUCT('5N inverse'!$A$15:$Y$15,'5N mesh'!$B$37:$Z$37,$E285:$AC285)+'5N inverse'!$A$15*$C286/Setup!$B$17+INDEX('5N inverse'!$A$15:$Y$15,1,'5N mesh'!$B$7+1)*Setup!$B$22</f>
        <v>0</v>
      </c>
      <c r="R286" s="0" t="n">
        <f aca="false">SUMPRODUCT('5N inverse'!$A$16:$Y$16,'5N mesh'!$B$37:$Z$37,$E285:$AC285)+'5N inverse'!$A$16*$C286/Setup!$B$17+INDEX('5N inverse'!$A$16:$Y$16,1,'5N mesh'!$B$7+1)*Setup!$B$22</f>
        <v>0</v>
      </c>
      <c r="S286" s="0" t="n">
        <f aca="false">SUMPRODUCT('5N inverse'!$A$17:$Y$17,'5N mesh'!$B$37:$Z$37,$E285:$AC285)+'5N inverse'!$A$17*$C286/Setup!$B$17+INDEX('5N inverse'!$A$17:$Y$17,1,'5N mesh'!$B$7+1)*Setup!$B$22</f>
        <v>0</v>
      </c>
      <c r="T286" s="0" t="n">
        <f aca="false">SUMPRODUCT('5N inverse'!$A$18:$Y$18,'5N mesh'!$B$37:$Z$37,$E285:$AC285)+'5N inverse'!$A$18*$C286/Setup!$B$17+INDEX('5N inverse'!$A$18:$Y$18,1,'5N mesh'!$B$7+1)*Setup!$B$22</f>
        <v>0</v>
      </c>
      <c r="U286" s="0" t="n">
        <f aca="false">SUMPRODUCT('5N inverse'!$A$19:$Y$19,'5N mesh'!$B$37:$Z$37,$E285:$AC285)+'5N inverse'!$A$19*$C286/Setup!$B$17+INDEX('5N inverse'!$A$19:$Y$19,1,'5N mesh'!$B$7+1)*Setup!$B$22</f>
        <v>0</v>
      </c>
      <c r="V286" s="0" t="n">
        <f aca="false">SUMPRODUCT('5N inverse'!$A$20:$Y$20,'5N mesh'!$B$37:$Z$37,$E285:$AC285)+'5N inverse'!$A$20*$C286/Setup!$B$17+INDEX('5N inverse'!$A$20:$Y$20,1,'5N mesh'!$B$7+1)*Setup!$B$22</f>
        <v>0</v>
      </c>
      <c r="W286" s="0" t="n">
        <f aca="false">SUMPRODUCT('5N inverse'!$A$21:$Y$21,'5N mesh'!$B$37:$Z$37,$E285:$AC285)+'5N inverse'!$A$21*$C286/Setup!$B$17+INDEX('5N inverse'!$A$21:$Y$21,1,'5N mesh'!$B$7+1)*Setup!$B$22</f>
        <v>0</v>
      </c>
      <c r="X286" s="0" t="n">
        <f aca="false">SUMPRODUCT('5N inverse'!$A$22:$Y$22,'5N mesh'!$B$37:$Z$37,$E285:$AC285)+'5N inverse'!$A$22*$C286/Setup!$B$17+INDEX('5N inverse'!$A$22:$Y$22,1,'5N mesh'!$B$7+1)*Setup!$B$22</f>
        <v>0</v>
      </c>
      <c r="Y286" s="0" t="n">
        <f aca="false">SUMPRODUCT('5N inverse'!$A$23:$Y$23,'5N mesh'!$B$37:$Z$37,$E285:$AC285)+'5N inverse'!$A$23*$C286/Setup!$B$17+INDEX('5N inverse'!$A$23:$Y$23,1,'5N mesh'!$B$7+1)*Setup!$B$22</f>
        <v>0</v>
      </c>
      <c r="Z286" s="0" t="n">
        <f aca="false">SUMPRODUCT('5N inverse'!$A$24:$Y$24,'5N mesh'!$B$37:$Z$37,$E285:$AC285)+'5N inverse'!$A$24*$C286/Setup!$B$17+INDEX('5N inverse'!$A$24:$Y$24,1,'5N mesh'!$B$7+1)*Setup!$B$22</f>
        <v>0</v>
      </c>
      <c r="AA286" s="0" t="n">
        <f aca="false">SUMPRODUCT('5N inverse'!$A$25:$Y$25,'5N mesh'!$B$37:$Z$37,$E285:$AC285)+'5N inverse'!$A$25*$C286/Setup!$B$17+INDEX('5N inverse'!$A$25:$Y$25,1,'5N mesh'!$B$7+1)*Setup!$B$22</f>
        <v>0</v>
      </c>
      <c r="AB286" s="0" t="n">
        <f aca="false">SUMPRODUCT('5N inverse'!$A$26:$Y$26,'5N mesh'!$B$37:$Z$37,$E285:$AC285)+'5N inverse'!$A$26*$C286/Setup!$B$17+INDEX('5N inverse'!$A$26:$Y$26,1,'5N mesh'!$B$7+1)*Setup!$B$22</f>
        <v>0</v>
      </c>
      <c r="AC286" s="0" t="n">
        <f aca="false">SUMPRODUCT('5N inverse'!$A$27:$Y$27,'5N mesh'!$B$37:$Z$37,$E285:$AC285)+'5N inverse'!$A$27*$C286/Setup!$B$17+INDEX('5N inverse'!$A$27:$Y$27,1,'5N mesh'!$B$7+1)*Setup!$B$22</f>
        <v>0</v>
      </c>
    </row>
    <row r="287" customFormat="false" ht="15" hidden="false" customHeight="false" outlineLevel="0" collapsed="false">
      <c r="A287" s="0" t="n">
        <v>282</v>
      </c>
      <c r="B287" s="0" t="n">
        <f aca="false">A287*Setup!$B$11/3600</f>
        <v>23.5</v>
      </c>
      <c r="C287" s="0" t="n">
        <f aca="false">Setup!$B$7+Setup!$B$8*COS(2*PI()*(B287-Setup!$B$9)/24)</f>
        <v>22.4692662705396</v>
      </c>
      <c r="D287" s="0" t="n">
        <f aca="false">(C287-E287)/Setup!$B$17</f>
        <v>-17.2711150720938</v>
      </c>
      <c r="E287" s="0" t="n">
        <f aca="false">SUMPRODUCT('5N inverse'!$A$3:$Y$3,'5N mesh'!$B$37:$Z$37,$E286:$AC286)+'5N inverse'!$A$3*$C287/Setup!$B$17+INDEX('5N inverse'!$A$3:$Y$3,1,'5N mesh'!$B$7+1)*Setup!$B$22</f>
        <v>24.7145112299118</v>
      </c>
      <c r="F287" s="0" t="n">
        <f aca="false">SUMPRODUCT('5N inverse'!$A$4:$Y$4,'5N mesh'!$B$37:$Z$37,$E286:$AC286)+'5N inverse'!$A$4*$C287/Setup!$B$17+INDEX('5N inverse'!$A$4:$Y$4,1,'5N mesh'!$B$7+1)*Setup!$B$22</f>
        <v>23.109638868341</v>
      </c>
      <c r="G287" s="0" t="n">
        <f aca="false">SUMPRODUCT('5N inverse'!$A$5:$Y$5,'5N mesh'!$B$37:$Z$37,$E286:$AC286)+'5N inverse'!$A$5*$C287/Setup!$B$17+INDEX('5N inverse'!$A$5:$Y$5,1,'5N mesh'!$B$7+1)*Setup!$B$22</f>
        <v>19.8998941451992</v>
      </c>
      <c r="H287" s="0" t="n">
        <f aca="false">SUMPRODUCT('5N inverse'!$A$6:$Y$6,'5N mesh'!$B$37:$Z$37,$E286:$AC286)+'5N inverse'!$A$6*$C287/Setup!$B$17+INDEX('5N inverse'!$A$6:$Y$6,1,'5N mesh'!$B$7+1)*Setup!$B$22</f>
        <v>16.6901494220575</v>
      </c>
      <c r="I287" s="0" t="n">
        <f aca="false">SUMPRODUCT('5N inverse'!$A$7:$Y$7,'5N mesh'!$B$37:$Z$37,$E286:$AC286)+'5N inverse'!$A$7*$C287/Setup!$B$17+INDEX('5N inverse'!$A$7:$Y$7,1,'5N mesh'!$B$7+1)*Setup!$B$22</f>
        <v>15.0852770604866</v>
      </c>
      <c r="J287" s="0" t="n">
        <f aca="false">SUMPRODUCT('5N inverse'!$A$8:$Y$8,'5N mesh'!$B$37:$Z$37,$E286:$AC286)+'5N inverse'!$A$8*$C287/Setup!$B$17+INDEX('5N inverse'!$A$8:$Y$8,1,'5N mesh'!$B$7+1)*Setup!$B$22</f>
        <v>0</v>
      </c>
      <c r="K287" s="0" t="n">
        <f aca="false">SUMPRODUCT('5N inverse'!$A$9:$Y$9,'5N mesh'!$B$37:$Z$37,$E286:$AC286)+'5N inverse'!$A$9*$C287/Setup!$B$17+INDEX('5N inverse'!$A$9:$Y$9,1,'5N mesh'!$B$7+1)*Setup!$B$22</f>
        <v>0</v>
      </c>
      <c r="L287" s="0" t="n">
        <f aca="false">SUMPRODUCT('5N inverse'!$A$10:$Y$10,'5N mesh'!$B$37:$Z$37,$E286:$AC286)+'5N inverse'!$A$10*$C287/Setup!$B$17+INDEX('5N inverse'!$A$10:$Y$10,1,'5N mesh'!$B$7+1)*Setup!$B$22</f>
        <v>0</v>
      </c>
      <c r="M287" s="0" t="n">
        <f aca="false">SUMPRODUCT('5N inverse'!$A$11:$Y$11,'5N mesh'!$B$37:$Z$37,$E286:$AC286)+'5N inverse'!$A$11*$C287/Setup!$B$17+INDEX('5N inverse'!$A$11:$Y$11,1,'5N mesh'!$B$7+1)*Setup!$B$22</f>
        <v>0</v>
      </c>
      <c r="N287" s="0" t="n">
        <f aca="false">SUMPRODUCT('5N inverse'!$A$12:$Y$12,'5N mesh'!$B$37:$Z$37,$E286:$AC286)+'5N inverse'!$A$12*$C287/Setup!$B$17+INDEX('5N inverse'!$A$12:$Y$12,1,'5N mesh'!$B$7+1)*Setup!$B$22</f>
        <v>0</v>
      </c>
      <c r="O287" s="0" t="n">
        <f aca="false">SUMPRODUCT('5N inverse'!$A$13:$Y$13,'5N mesh'!$B$37:$Z$37,$E286:$AC286)+'5N inverse'!$A$13*$C287/Setup!$B$17+INDEX('5N inverse'!$A$13:$Y$13,1,'5N mesh'!$B$7+1)*Setup!$B$22</f>
        <v>0</v>
      </c>
      <c r="P287" s="0" t="n">
        <f aca="false">SUMPRODUCT('5N inverse'!$A$14:$Y$14,'5N mesh'!$B$37:$Z$37,$E286:$AC286)+'5N inverse'!$A$14*$C287/Setup!$B$17+INDEX('5N inverse'!$A$14:$Y$14,1,'5N mesh'!$B$7+1)*Setup!$B$22</f>
        <v>0</v>
      </c>
      <c r="Q287" s="0" t="n">
        <f aca="false">SUMPRODUCT('5N inverse'!$A$15:$Y$15,'5N mesh'!$B$37:$Z$37,$E286:$AC286)+'5N inverse'!$A$15*$C287/Setup!$B$17+INDEX('5N inverse'!$A$15:$Y$15,1,'5N mesh'!$B$7+1)*Setup!$B$22</f>
        <v>0</v>
      </c>
      <c r="R287" s="0" t="n">
        <f aca="false">SUMPRODUCT('5N inverse'!$A$16:$Y$16,'5N mesh'!$B$37:$Z$37,$E286:$AC286)+'5N inverse'!$A$16*$C287/Setup!$B$17+INDEX('5N inverse'!$A$16:$Y$16,1,'5N mesh'!$B$7+1)*Setup!$B$22</f>
        <v>0</v>
      </c>
      <c r="S287" s="0" t="n">
        <f aca="false">SUMPRODUCT('5N inverse'!$A$17:$Y$17,'5N mesh'!$B$37:$Z$37,$E286:$AC286)+'5N inverse'!$A$17*$C287/Setup!$B$17+INDEX('5N inverse'!$A$17:$Y$17,1,'5N mesh'!$B$7+1)*Setup!$B$22</f>
        <v>0</v>
      </c>
      <c r="T287" s="0" t="n">
        <f aca="false">SUMPRODUCT('5N inverse'!$A$18:$Y$18,'5N mesh'!$B$37:$Z$37,$E286:$AC286)+'5N inverse'!$A$18*$C287/Setup!$B$17+INDEX('5N inverse'!$A$18:$Y$18,1,'5N mesh'!$B$7+1)*Setup!$B$22</f>
        <v>0</v>
      </c>
      <c r="U287" s="0" t="n">
        <f aca="false">SUMPRODUCT('5N inverse'!$A$19:$Y$19,'5N mesh'!$B$37:$Z$37,$E286:$AC286)+'5N inverse'!$A$19*$C287/Setup!$B$17+INDEX('5N inverse'!$A$19:$Y$19,1,'5N mesh'!$B$7+1)*Setup!$B$22</f>
        <v>0</v>
      </c>
      <c r="V287" s="0" t="n">
        <f aca="false">SUMPRODUCT('5N inverse'!$A$20:$Y$20,'5N mesh'!$B$37:$Z$37,$E286:$AC286)+'5N inverse'!$A$20*$C287/Setup!$B$17+INDEX('5N inverse'!$A$20:$Y$20,1,'5N mesh'!$B$7+1)*Setup!$B$22</f>
        <v>0</v>
      </c>
      <c r="W287" s="0" t="n">
        <f aca="false">SUMPRODUCT('5N inverse'!$A$21:$Y$21,'5N mesh'!$B$37:$Z$37,$E286:$AC286)+'5N inverse'!$A$21*$C287/Setup!$B$17+INDEX('5N inverse'!$A$21:$Y$21,1,'5N mesh'!$B$7+1)*Setup!$B$22</f>
        <v>0</v>
      </c>
      <c r="X287" s="0" t="n">
        <f aca="false">SUMPRODUCT('5N inverse'!$A$22:$Y$22,'5N mesh'!$B$37:$Z$37,$E286:$AC286)+'5N inverse'!$A$22*$C287/Setup!$B$17+INDEX('5N inverse'!$A$22:$Y$22,1,'5N mesh'!$B$7+1)*Setup!$B$22</f>
        <v>0</v>
      </c>
      <c r="Y287" s="0" t="n">
        <f aca="false">SUMPRODUCT('5N inverse'!$A$23:$Y$23,'5N mesh'!$B$37:$Z$37,$E286:$AC286)+'5N inverse'!$A$23*$C287/Setup!$B$17+INDEX('5N inverse'!$A$23:$Y$23,1,'5N mesh'!$B$7+1)*Setup!$B$22</f>
        <v>0</v>
      </c>
      <c r="Z287" s="0" t="n">
        <f aca="false">SUMPRODUCT('5N inverse'!$A$24:$Y$24,'5N mesh'!$B$37:$Z$37,$E286:$AC286)+'5N inverse'!$A$24*$C287/Setup!$B$17+INDEX('5N inverse'!$A$24:$Y$24,1,'5N mesh'!$B$7+1)*Setup!$B$22</f>
        <v>0</v>
      </c>
      <c r="AA287" s="0" t="n">
        <f aca="false">SUMPRODUCT('5N inverse'!$A$25:$Y$25,'5N mesh'!$B$37:$Z$37,$E286:$AC286)+'5N inverse'!$A$25*$C287/Setup!$B$17+INDEX('5N inverse'!$A$25:$Y$25,1,'5N mesh'!$B$7+1)*Setup!$B$22</f>
        <v>0</v>
      </c>
      <c r="AB287" s="0" t="n">
        <f aca="false">SUMPRODUCT('5N inverse'!$A$26:$Y$26,'5N mesh'!$B$37:$Z$37,$E286:$AC286)+'5N inverse'!$A$26*$C287/Setup!$B$17+INDEX('5N inverse'!$A$26:$Y$26,1,'5N mesh'!$B$7+1)*Setup!$B$22</f>
        <v>0</v>
      </c>
      <c r="AC287" s="0" t="n">
        <f aca="false">SUMPRODUCT('5N inverse'!$A$27:$Y$27,'5N mesh'!$B$37:$Z$37,$E286:$AC286)+'5N inverse'!$A$27*$C287/Setup!$B$17+INDEX('5N inverse'!$A$27:$Y$27,1,'5N mesh'!$B$7+1)*Setup!$B$22</f>
        <v>0</v>
      </c>
    </row>
    <row r="288" customFormat="false" ht="15" hidden="false" customHeight="false" outlineLevel="0" collapsed="false">
      <c r="A288" s="0" t="n">
        <v>283</v>
      </c>
      <c r="B288" s="0" t="n">
        <f aca="false">A288*Setup!$B$11/3600</f>
        <v>23.5833333333333</v>
      </c>
      <c r="C288" s="0" t="n">
        <f aca="false">Setup!$B$7+Setup!$B$8*COS(2*PI()*(B288-Setup!$B$9)/24)</f>
        <v>22.3890132405651</v>
      </c>
      <c r="D288" s="0" t="n">
        <f aca="false">(C288-E288)/Setup!$B$17</f>
        <v>-17.630391384247</v>
      </c>
      <c r="E288" s="0" t="n">
        <f aca="false">SUMPRODUCT('5N inverse'!$A$3:$Y$3,'5N mesh'!$B$37:$Z$37,$E287:$AC287)+'5N inverse'!$A$3*$C288/Setup!$B$17+INDEX('5N inverse'!$A$3:$Y$3,1,'5N mesh'!$B$7+1)*Setup!$B$22</f>
        <v>24.6809641205172</v>
      </c>
      <c r="F288" s="0" t="n">
        <f aca="false">SUMPRODUCT('5N inverse'!$A$4:$Y$4,'5N mesh'!$B$37:$Z$37,$E287:$AC287)+'5N inverse'!$A$4*$C288/Setup!$B$17+INDEX('5N inverse'!$A$4:$Y$4,1,'5N mesh'!$B$7+1)*Setup!$B$22</f>
        <v>23.0816623839763</v>
      </c>
      <c r="G288" s="0" t="n">
        <f aca="false">SUMPRODUCT('5N inverse'!$A$5:$Y$5,'5N mesh'!$B$37:$Z$37,$E287:$AC287)+'5N inverse'!$A$5*$C288/Setup!$B$17+INDEX('5N inverse'!$A$5:$Y$5,1,'5N mesh'!$B$7+1)*Setup!$B$22</f>
        <v>19.8830589108947</v>
      </c>
      <c r="H288" s="0" t="n">
        <f aca="false">SUMPRODUCT('5N inverse'!$A$6:$Y$6,'5N mesh'!$B$37:$Z$37,$E287:$AC287)+'5N inverse'!$A$6*$C288/Setup!$B$17+INDEX('5N inverse'!$A$6:$Y$6,1,'5N mesh'!$B$7+1)*Setup!$B$22</f>
        <v>16.684455437813</v>
      </c>
      <c r="I288" s="0" t="n">
        <f aca="false">SUMPRODUCT('5N inverse'!$A$7:$Y$7,'5N mesh'!$B$37:$Z$37,$E287:$AC287)+'5N inverse'!$A$7*$C288/Setup!$B$17+INDEX('5N inverse'!$A$7:$Y$7,1,'5N mesh'!$B$7+1)*Setup!$B$22</f>
        <v>15.0851537012721</v>
      </c>
      <c r="J288" s="0" t="n">
        <f aca="false">SUMPRODUCT('5N inverse'!$A$8:$Y$8,'5N mesh'!$B$37:$Z$37,$E287:$AC287)+'5N inverse'!$A$8*$C288/Setup!$B$17+INDEX('5N inverse'!$A$8:$Y$8,1,'5N mesh'!$B$7+1)*Setup!$B$22</f>
        <v>0</v>
      </c>
      <c r="K288" s="0" t="n">
        <f aca="false">SUMPRODUCT('5N inverse'!$A$9:$Y$9,'5N mesh'!$B$37:$Z$37,$E287:$AC287)+'5N inverse'!$A$9*$C288/Setup!$B$17+INDEX('5N inverse'!$A$9:$Y$9,1,'5N mesh'!$B$7+1)*Setup!$B$22</f>
        <v>0</v>
      </c>
      <c r="L288" s="0" t="n">
        <f aca="false">SUMPRODUCT('5N inverse'!$A$10:$Y$10,'5N mesh'!$B$37:$Z$37,$E287:$AC287)+'5N inverse'!$A$10*$C288/Setup!$B$17+INDEX('5N inverse'!$A$10:$Y$10,1,'5N mesh'!$B$7+1)*Setup!$B$22</f>
        <v>0</v>
      </c>
      <c r="M288" s="0" t="n">
        <f aca="false">SUMPRODUCT('5N inverse'!$A$11:$Y$11,'5N mesh'!$B$37:$Z$37,$E287:$AC287)+'5N inverse'!$A$11*$C288/Setup!$B$17+INDEX('5N inverse'!$A$11:$Y$11,1,'5N mesh'!$B$7+1)*Setup!$B$22</f>
        <v>0</v>
      </c>
      <c r="N288" s="0" t="n">
        <f aca="false">SUMPRODUCT('5N inverse'!$A$12:$Y$12,'5N mesh'!$B$37:$Z$37,$E287:$AC287)+'5N inverse'!$A$12*$C288/Setup!$B$17+INDEX('5N inverse'!$A$12:$Y$12,1,'5N mesh'!$B$7+1)*Setup!$B$22</f>
        <v>0</v>
      </c>
      <c r="O288" s="0" t="n">
        <f aca="false">SUMPRODUCT('5N inverse'!$A$13:$Y$13,'5N mesh'!$B$37:$Z$37,$E287:$AC287)+'5N inverse'!$A$13*$C288/Setup!$B$17+INDEX('5N inverse'!$A$13:$Y$13,1,'5N mesh'!$B$7+1)*Setup!$B$22</f>
        <v>0</v>
      </c>
      <c r="P288" s="0" t="n">
        <f aca="false">SUMPRODUCT('5N inverse'!$A$14:$Y$14,'5N mesh'!$B$37:$Z$37,$E287:$AC287)+'5N inverse'!$A$14*$C288/Setup!$B$17+INDEX('5N inverse'!$A$14:$Y$14,1,'5N mesh'!$B$7+1)*Setup!$B$22</f>
        <v>0</v>
      </c>
      <c r="Q288" s="0" t="n">
        <f aca="false">SUMPRODUCT('5N inverse'!$A$15:$Y$15,'5N mesh'!$B$37:$Z$37,$E287:$AC287)+'5N inverse'!$A$15*$C288/Setup!$B$17+INDEX('5N inverse'!$A$15:$Y$15,1,'5N mesh'!$B$7+1)*Setup!$B$22</f>
        <v>0</v>
      </c>
      <c r="R288" s="0" t="n">
        <f aca="false">SUMPRODUCT('5N inverse'!$A$16:$Y$16,'5N mesh'!$B$37:$Z$37,$E287:$AC287)+'5N inverse'!$A$16*$C288/Setup!$B$17+INDEX('5N inverse'!$A$16:$Y$16,1,'5N mesh'!$B$7+1)*Setup!$B$22</f>
        <v>0</v>
      </c>
      <c r="S288" s="0" t="n">
        <f aca="false">SUMPRODUCT('5N inverse'!$A$17:$Y$17,'5N mesh'!$B$37:$Z$37,$E287:$AC287)+'5N inverse'!$A$17*$C288/Setup!$B$17+INDEX('5N inverse'!$A$17:$Y$17,1,'5N mesh'!$B$7+1)*Setup!$B$22</f>
        <v>0</v>
      </c>
      <c r="T288" s="0" t="n">
        <f aca="false">SUMPRODUCT('5N inverse'!$A$18:$Y$18,'5N mesh'!$B$37:$Z$37,$E287:$AC287)+'5N inverse'!$A$18*$C288/Setup!$B$17+INDEX('5N inverse'!$A$18:$Y$18,1,'5N mesh'!$B$7+1)*Setup!$B$22</f>
        <v>0</v>
      </c>
      <c r="U288" s="0" t="n">
        <f aca="false">SUMPRODUCT('5N inverse'!$A$19:$Y$19,'5N mesh'!$B$37:$Z$37,$E287:$AC287)+'5N inverse'!$A$19*$C288/Setup!$B$17+INDEX('5N inverse'!$A$19:$Y$19,1,'5N mesh'!$B$7+1)*Setup!$B$22</f>
        <v>0</v>
      </c>
      <c r="V288" s="0" t="n">
        <f aca="false">SUMPRODUCT('5N inverse'!$A$20:$Y$20,'5N mesh'!$B$37:$Z$37,$E287:$AC287)+'5N inverse'!$A$20*$C288/Setup!$B$17+INDEX('5N inverse'!$A$20:$Y$20,1,'5N mesh'!$B$7+1)*Setup!$B$22</f>
        <v>0</v>
      </c>
      <c r="W288" s="0" t="n">
        <f aca="false">SUMPRODUCT('5N inverse'!$A$21:$Y$21,'5N mesh'!$B$37:$Z$37,$E287:$AC287)+'5N inverse'!$A$21*$C288/Setup!$B$17+INDEX('5N inverse'!$A$21:$Y$21,1,'5N mesh'!$B$7+1)*Setup!$B$22</f>
        <v>0</v>
      </c>
      <c r="X288" s="0" t="n">
        <f aca="false">SUMPRODUCT('5N inverse'!$A$22:$Y$22,'5N mesh'!$B$37:$Z$37,$E287:$AC287)+'5N inverse'!$A$22*$C288/Setup!$B$17+INDEX('5N inverse'!$A$22:$Y$22,1,'5N mesh'!$B$7+1)*Setup!$B$22</f>
        <v>0</v>
      </c>
      <c r="Y288" s="0" t="n">
        <f aca="false">SUMPRODUCT('5N inverse'!$A$23:$Y$23,'5N mesh'!$B$37:$Z$37,$E287:$AC287)+'5N inverse'!$A$23*$C288/Setup!$B$17+INDEX('5N inverse'!$A$23:$Y$23,1,'5N mesh'!$B$7+1)*Setup!$B$22</f>
        <v>0</v>
      </c>
      <c r="Z288" s="0" t="n">
        <f aca="false">SUMPRODUCT('5N inverse'!$A$24:$Y$24,'5N mesh'!$B$37:$Z$37,$E287:$AC287)+'5N inverse'!$A$24*$C288/Setup!$B$17+INDEX('5N inverse'!$A$24:$Y$24,1,'5N mesh'!$B$7+1)*Setup!$B$22</f>
        <v>0</v>
      </c>
      <c r="AA288" s="0" t="n">
        <f aca="false">SUMPRODUCT('5N inverse'!$A$25:$Y$25,'5N mesh'!$B$37:$Z$37,$E287:$AC287)+'5N inverse'!$A$25*$C288/Setup!$B$17+INDEX('5N inverse'!$A$25:$Y$25,1,'5N mesh'!$B$7+1)*Setup!$B$22</f>
        <v>0</v>
      </c>
      <c r="AB288" s="0" t="n">
        <f aca="false">SUMPRODUCT('5N inverse'!$A$26:$Y$26,'5N mesh'!$B$37:$Z$37,$E287:$AC287)+'5N inverse'!$A$26*$C288/Setup!$B$17+INDEX('5N inverse'!$A$26:$Y$26,1,'5N mesh'!$B$7+1)*Setup!$B$22</f>
        <v>0</v>
      </c>
      <c r="AC288" s="0" t="n">
        <f aca="false">SUMPRODUCT('5N inverse'!$A$27:$Y$27,'5N mesh'!$B$37:$Z$37,$E287:$AC287)+'5N inverse'!$A$27*$C288/Setup!$B$17+INDEX('5N inverse'!$A$27:$Y$27,1,'5N mesh'!$B$7+1)*Setup!$B$22</f>
        <v>0</v>
      </c>
    </row>
    <row r="289" customFormat="false" ht="15" hidden="false" customHeight="false" outlineLevel="0" collapsed="false">
      <c r="A289" s="0" t="n">
        <v>284</v>
      </c>
      <c r="B289" s="0" t="n">
        <f aca="false">A289*Setup!$B$11/3600</f>
        <v>23.6666666666667</v>
      </c>
      <c r="C289" s="0" t="n">
        <f aca="false">Setup!$B$7+Setup!$B$8*COS(2*PI()*(B289-Setup!$B$9)/24)</f>
        <v>22.3095269530372</v>
      </c>
      <c r="D289" s="0" t="n">
        <f aca="false">(C289-E289)/Setup!$B$17</f>
        <v>-17.9792918062174</v>
      </c>
      <c r="E289" s="0" t="n">
        <f aca="false">SUMPRODUCT('5N inverse'!$A$3:$Y$3,'5N mesh'!$B$37:$Z$37,$E288:$AC288)+'5N inverse'!$A$3*$C289/Setup!$B$17+INDEX('5N inverse'!$A$3:$Y$3,1,'5N mesh'!$B$7+1)*Setup!$B$22</f>
        <v>24.6468348878455</v>
      </c>
      <c r="F289" s="0" t="n">
        <f aca="false">SUMPRODUCT('5N inverse'!$A$4:$Y$4,'5N mesh'!$B$37:$Z$37,$E288:$AC288)+'5N inverse'!$A$4*$C289/Setup!$B$17+INDEX('5N inverse'!$A$4:$Y$4,1,'5N mesh'!$B$7+1)*Setup!$B$22</f>
        <v>23.0531996521818</v>
      </c>
      <c r="G289" s="0" t="n">
        <f aca="false">SUMPRODUCT('5N inverse'!$A$5:$Y$5,'5N mesh'!$B$37:$Z$37,$E288:$AC288)+'5N inverse'!$A$5*$C289/Setup!$B$17+INDEX('5N inverse'!$A$5:$Y$5,1,'5N mesh'!$B$7+1)*Setup!$B$22</f>
        <v>19.8659291808544</v>
      </c>
      <c r="H289" s="0" t="n">
        <f aca="false">SUMPRODUCT('5N inverse'!$A$6:$Y$6,'5N mesh'!$B$37:$Z$37,$E288:$AC288)+'5N inverse'!$A$6*$C289/Setup!$B$17+INDEX('5N inverse'!$A$6:$Y$6,1,'5N mesh'!$B$7+1)*Setup!$B$22</f>
        <v>16.6786587095269</v>
      </c>
      <c r="I289" s="0" t="n">
        <f aca="false">SUMPRODUCT('5N inverse'!$A$7:$Y$7,'5N mesh'!$B$37:$Z$37,$E288:$AC288)+'5N inverse'!$A$7*$C289/Setup!$B$17+INDEX('5N inverse'!$A$7:$Y$7,1,'5N mesh'!$B$7+1)*Setup!$B$22</f>
        <v>15.0850234738632</v>
      </c>
      <c r="J289" s="0" t="n">
        <f aca="false">SUMPRODUCT('5N inverse'!$A$8:$Y$8,'5N mesh'!$B$37:$Z$37,$E288:$AC288)+'5N inverse'!$A$8*$C289/Setup!$B$17+INDEX('5N inverse'!$A$8:$Y$8,1,'5N mesh'!$B$7+1)*Setup!$B$22</f>
        <v>0</v>
      </c>
      <c r="K289" s="0" t="n">
        <f aca="false">SUMPRODUCT('5N inverse'!$A$9:$Y$9,'5N mesh'!$B$37:$Z$37,$E288:$AC288)+'5N inverse'!$A$9*$C289/Setup!$B$17+INDEX('5N inverse'!$A$9:$Y$9,1,'5N mesh'!$B$7+1)*Setup!$B$22</f>
        <v>0</v>
      </c>
      <c r="L289" s="0" t="n">
        <f aca="false">SUMPRODUCT('5N inverse'!$A$10:$Y$10,'5N mesh'!$B$37:$Z$37,$E288:$AC288)+'5N inverse'!$A$10*$C289/Setup!$B$17+INDEX('5N inverse'!$A$10:$Y$10,1,'5N mesh'!$B$7+1)*Setup!$B$22</f>
        <v>0</v>
      </c>
      <c r="M289" s="0" t="n">
        <f aca="false">SUMPRODUCT('5N inverse'!$A$11:$Y$11,'5N mesh'!$B$37:$Z$37,$E288:$AC288)+'5N inverse'!$A$11*$C289/Setup!$B$17+INDEX('5N inverse'!$A$11:$Y$11,1,'5N mesh'!$B$7+1)*Setup!$B$22</f>
        <v>0</v>
      </c>
      <c r="N289" s="0" t="n">
        <f aca="false">SUMPRODUCT('5N inverse'!$A$12:$Y$12,'5N mesh'!$B$37:$Z$37,$E288:$AC288)+'5N inverse'!$A$12*$C289/Setup!$B$17+INDEX('5N inverse'!$A$12:$Y$12,1,'5N mesh'!$B$7+1)*Setup!$B$22</f>
        <v>0</v>
      </c>
      <c r="O289" s="0" t="n">
        <f aca="false">SUMPRODUCT('5N inverse'!$A$13:$Y$13,'5N mesh'!$B$37:$Z$37,$E288:$AC288)+'5N inverse'!$A$13*$C289/Setup!$B$17+INDEX('5N inverse'!$A$13:$Y$13,1,'5N mesh'!$B$7+1)*Setup!$B$22</f>
        <v>0</v>
      </c>
      <c r="P289" s="0" t="n">
        <f aca="false">SUMPRODUCT('5N inverse'!$A$14:$Y$14,'5N mesh'!$B$37:$Z$37,$E288:$AC288)+'5N inverse'!$A$14*$C289/Setup!$B$17+INDEX('5N inverse'!$A$14:$Y$14,1,'5N mesh'!$B$7+1)*Setup!$B$22</f>
        <v>0</v>
      </c>
      <c r="Q289" s="0" t="n">
        <f aca="false">SUMPRODUCT('5N inverse'!$A$15:$Y$15,'5N mesh'!$B$37:$Z$37,$E288:$AC288)+'5N inverse'!$A$15*$C289/Setup!$B$17+INDEX('5N inverse'!$A$15:$Y$15,1,'5N mesh'!$B$7+1)*Setup!$B$22</f>
        <v>0</v>
      </c>
      <c r="R289" s="0" t="n">
        <f aca="false">SUMPRODUCT('5N inverse'!$A$16:$Y$16,'5N mesh'!$B$37:$Z$37,$E288:$AC288)+'5N inverse'!$A$16*$C289/Setup!$B$17+INDEX('5N inverse'!$A$16:$Y$16,1,'5N mesh'!$B$7+1)*Setup!$B$22</f>
        <v>0</v>
      </c>
      <c r="S289" s="0" t="n">
        <f aca="false">SUMPRODUCT('5N inverse'!$A$17:$Y$17,'5N mesh'!$B$37:$Z$37,$E288:$AC288)+'5N inverse'!$A$17*$C289/Setup!$B$17+INDEX('5N inverse'!$A$17:$Y$17,1,'5N mesh'!$B$7+1)*Setup!$B$22</f>
        <v>0</v>
      </c>
      <c r="T289" s="0" t="n">
        <f aca="false">SUMPRODUCT('5N inverse'!$A$18:$Y$18,'5N mesh'!$B$37:$Z$37,$E288:$AC288)+'5N inverse'!$A$18*$C289/Setup!$B$17+INDEX('5N inverse'!$A$18:$Y$18,1,'5N mesh'!$B$7+1)*Setup!$B$22</f>
        <v>0</v>
      </c>
      <c r="U289" s="0" t="n">
        <f aca="false">SUMPRODUCT('5N inverse'!$A$19:$Y$19,'5N mesh'!$B$37:$Z$37,$E288:$AC288)+'5N inverse'!$A$19*$C289/Setup!$B$17+INDEX('5N inverse'!$A$19:$Y$19,1,'5N mesh'!$B$7+1)*Setup!$B$22</f>
        <v>0</v>
      </c>
      <c r="V289" s="0" t="n">
        <f aca="false">SUMPRODUCT('5N inverse'!$A$20:$Y$20,'5N mesh'!$B$37:$Z$37,$E288:$AC288)+'5N inverse'!$A$20*$C289/Setup!$B$17+INDEX('5N inverse'!$A$20:$Y$20,1,'5N mesh'!$B$7+1)*Setup!$B$22</f>
        <v>0</v>
      </c>
      <c r="W289" s="0" t="n">
        <f aca="false">SUMPRODUCT('5N inverse'!$A$21:$Y$21,'5N mesh'!$B$37:$Z$37,$E288:$AC288)+'5N inverse'!$A$21*$C289/Setup!$B$17+INDEX('5N inverse'!$A$21:$Y$21,1,'5N mesh'!$B$7+1)*Setup!$B$22</f>
        <v>0</v>
      </c>
      <c r="X289" s="0" t="n">
        <f aca="false">SUMPRODUCT('5N inverse'!$A$22:$Y$22,'5N mesh'!$B$37:$Z$37,$E288:$AC288)+'5N inverse'!$A$22*$C289/Setup!$B$17+INDEX('5N inverse'!$A$22:$Y$22,1,'5N mesh'!$B$7+1)*Setup!$B$22</f>
        <v>0</v>
      </c>
      <c r="Y289" s="0" t="n">
        <f aca="false">SUMPRODUCT('5N inverse'!$A$23:$Y$23,'5N mesh'!$B$37:$Z$37,$E288:$AC288)+'5N inverse'!$A$23*$C289/Setup!$B$17+INDEX('5N inverse'!$A$23:$Y$23,1,'5N mesh'!$B$7+1)*Setup!$B$22</f>
        <v>0</v>
      </c>
      <c r="Z289" s="0" t="n">
        <f aca="false">SUMPRODUCT('5N inverse'!$A$24:$Y$24,'5N mesh'!$B$37:$Z$37,$E288:$AC288)+'5N inverse'!$A$24*$C289/Setup!$B$17+INDEX('5N inverse'!$A$24:$Y$24,1,'5N mesh'!$B$7+1)*Setup!$B$22</f>
        <v>0</v>
      </c>
      <c r="AA289" s="0" t="n">
        <f aca="false">SUMPRODUCT('5N inverse'!$A$25:$Y$25,'5N mesh'!$B$37:$Z$37,$E288:$AC288)+'5N inverse'!$A$25*$C289/Setup!$B$17+INDEX('5N inverse'!$A$25:$Y$25,1,'5N mesh'!$B$7+1)*Setup!$B$22</f>
        <v>0</v>
      </c>
      <c r="AB289" s="0" t="n">
        <f aca="false">SUMPRODUCT('5N inverse'!$A$26:$Y$26,'5N mesh'!$B$37:$Z$37,$E288:$AC288)+'5N inverse'!$A$26*$C289/Setup!$B$17+INDEX('5N inverse'!$A$26:$Y$26,1,'5N mesh'!$B$7+1)*Setup!$B$22</f>
        <v>0</v>
      </c>
      <c r="AC289" s="0" t="n">
        <f aca="false">SUMPRODUCT('5N inverse'!$A$27:$Y$27,'5N mesh'!$B$37:$Z$37,$E288:$AC288)+'5N inverse'!$A$27*$C289/Setup!$B$17+INDEX('5N inverse'!$A$27:$Y$27,1,'5N mesh'!$B$7+1)*Setup!$B$22</f>
        <v>0</v>
      </c>
    </row>
    <row r="290" customFormat="false" ht="15" hidden="false" customHeight="false" outlineLevel="0" collapsed="false">
      <c r="A290" s="0" t="n">
        <v>285</v>
      </c>
      <c r="B290" s="0" t="n">
        <f aca="false">A290*Setup!$B$11/3600</f>
        <v>23.75</v>
      </c>
      <c r="C290" s="0" t="n">
        <f aca="false">Setup!$B$7+Setup!$B$8*COS(2*PI()*(B290-Setup!$B$9)/24)</f>
        <v>22.230845239124</v>
      </c>
      <c r="D290" s="0" t="n">
        <f aca="false">(C290-E290)/Setup!$B$17</f>
        <v>-18.3176648864292</v>
      </c>
      <c r="E290" s="0" t="n">
        <f aca="false">SUMPRODUCT('5N inverse'!$A$3:$Y$3,'5N mesh'!$B$37:$Z$37,$E289:$AC289)+'5N inverse'!$A$3*$C290/Setup!$B$17+INDEX('5N inverse'!$A$3:$Y$3,1,'5N mesh'!$B$7+1)*Setup!$B$22</f>
        <v>24.6121416743598</v>
      </c>
      <c r="F290" s="0" t="n">
        <f aca="false">SUMPRODUCT('5N inverse'!$A$4:$Y$4,'5N mesh'!$B$37:$Z$37,$E289:$AC289)+'5N inverse'!$A$4*$C290/Setup!$B$17+INDEX('5N inverse'!$A$4:$Y$4,1,'5N mesh'!$B$7+1)*Setup!$B$22</f>
        <v>23.0242658059213</v>
      </c>
      <c r="G290" s="0" t="n">
        <f aca="false">SUMPRODUCT('5N inverse'!$A$5:$Y$5,'5N mesh'!$B$37:$Z$37,$E289:$AC289)+'5N inverse'!$A$5*$C290/Setup!$B$17+INDEX('5N inverse'!$A$5:$Y$5,1,'5N mesh'!$B$7+1)*Setup!$B$22</f>
        <v>19.8485140690443</v>
      </c>
      <c r="H290" s="0" t="n">
        <f aca="false">SUMPRODUCT('5N inverse'!$A$6:$Y$6,'5N mesh'!$B$37:$Z$37,$E289:$AC289)+'5N inverse'!$A$6*$C290/Setup!$B$17+INDEX('5N inverse'!$A$6:$Y$6,1,'5N mesh'!$B$7+1)*Setup!$B$22</f>
        <v>16.6727623321672</v>
      </c>
      <c r="I290" s="0" t="n">
        <f aca="false">SUMPRODUCT('5N inverse'!$A$7:$Y$7,'5N mesh'!$B$37:$Z$37,$E289:$AC289)+'5N inverse'!$A$7*$C290/Setup!$B$17+INDEX('5N inverse'!$A$7:$Y$7,1,'5N mesh'!$B$7+1)*Setup!$B$22</f>
        <v>15.0848864637287</v>
      </c>
      <c r="J290" s="0" t="n">
        <f aca="false">SUMPRODUCT('5N inverse'!$A$8:$Y$8,'5N mesh'!$B$37:$Z$37,$E289:$AC289)+'5N inverse'!$A$8*$C290/Setup!$B$17+INDEX('5N inverse'!$A$8:$Y$8,1,'5N mesh'!$B$7+1)*Setup!$B$22</f>
        <v>0</v>
      </c>
      <c r="K290" s="0" t="n">
        <f aca="false">SUMPRODUCT('5N inverse'!$A$9:$Y$9,'5N mesh'!$B$37:$Z$37,$E289:$AC289)+'5N inverse'!$A$9*$C290/Setup!$B$17+INDEX('5N inverse'!$A$9:$Y$9,1,'5N mesh'!$B$7+1)*Setup!$B$22</f>
        <v>0</v>
      </c>
      <c r="L290" s="0" t="n">
        <f aca="false">SUMPRODUCT('5N inverse'!$A$10:$Y$10,'5N mesh'!$B$37:$Z$37,$E289:$AC289)+'5N inverse'!$A$10*$C290/Setup!$B$17+INDEX('5N inverse'!$A$10:$Y$10,1,'5N mesh'!$B$7+1)*Setup!$B$22</f>
        <v>0</v>
      </c>
      <c r="M290" s="0" t="n">
        <f aca="false">SUMPRODUCT('5N inverse'!$A$11:$Y$11,'5N mesh'!$B$37:$Z$37,$E289:$AC289)+'5N inverse'!$A$11*$C290/Setup!$B$17+INDEX('5N inverse'!$A$11:$Y$11,1,'5N mesh'!$B$7+1)*Setup!$B$22</f>
        <v>0</v>
      </c>
      <c r="N290" s="0" t="n">
        <f aca="false">SUMPRODUCT('5N inverse'!$A$12:$Y$12,'5N mesh'!$B$37:$Z$37,$E289:$AC289)+'5N inverse'!$A$12*$C290/Setup!$B$17+INDEX('5N inverse'!$A$12:$Y$12,1,'5N mesh'!$B$7+1)*Setup!$B$22</f>
        <v>0</v>
      </c>
      <c r="O290" s="0" t="n">
        <f aca="false">SUMPRODUCT('5N inverse'!$A$13:$Y$13,'5N mesh'!$B$37:$Z$37,$E289:$AC289)+'5N inverse'!$A$13*$C290/Setup!$B$17+INDEX('5N inverse'!$A$13:$Y$13,1,'5N mesh'!$B$7+1)*Setup!$B$22</f>
        <v>0</v>
      </c>
      <c r="P290" s="0" t="n">
        <f aca="false">SUMPRODUCT('5N inverse'!$A$14:$Y$14,'5N mesh'!$B$37:$Z$37,$E289:$AC289)+'5N inverse'!$A$14*$C290/Setup!$B$17+INDEX('5N inverse'!$A$14:$Y$14,1,'5N mesh'!$B$7+1)*Setup!$B$22</f>
        <v>0</v>
      </c>
      <c r="Q290" s="0" t="n">
        <f aca="false">SUMPRODUCT('5N inverse'!$A$15:$Y$15,'5N mesh'!$B$37:$Z$37,$E289:$AC289)+'5N inverse'!$A$15*$C290/Setup!$B$17+INDEX('5N inverse'!$A$15:$Y$15,1,'5N mesh'!$B$7+1)*Setup!$B$22</f>
        <v>0</v>
      </c>
      <c r="R290" s="0" t="n">
        <f aca="false">SUMPRODUCT('5N inverse'!$A$16:$Y$16,'5N mesh'!$B$37:$Z$37,$E289:$AC289)+'5N inverse'!$A$16*$C290/Setup!$B$17+INDEX('5N inverse'!$A$16:$Y$16,1,'5N mesh'!$B$7+1)*Setup!$B$22</f>
        <v>0</v>
      </c>
      <c r="S290" s="0" t="n">
        <f aca="false">SUMPRODUCT('5N inverse'!$A$17:$Y$17,'5N mesh'!$B$37:$Z$37,$E289:$AC289)+'5N inverse'!$A$17*$C290/Setup!$B$17+INDEX('5N inverse'!$A$17:$Y$17,1,'5N mesh'!$B$7+1)*Setup!$B$22</f>
        <v>0</v>
      </c>
      <c r="T290" s="0" t="n">
        <f aca="false">SUMPRODUCT('5N inverse'!$A$18:$Y$18,'5N mesh'!$B$37:$Z$37,$E289:$AC289)+'5N inverse'!$A$18*$C290/Setup!$B$17+INDEX('5N inverse'!$A$18:$Y$18,1,'5N mesh'!$B$7+1)*Setup!$B$22</f>
        <v>0</v>
      </c>
      <c r="U290" s="0" t="n">
        <f aca="false">SUMPRODUCT('5N inverse'!$A$19:$Y$19,'5N mesh'!$B$37:$Z$37,$E289:$AC289)+'5N inverse'!$A$19*$C290/Setup!$B$17+INDEX('5N inverse'!$A$19:$Y$19,1,'5N mesh'!$B$7+1)*Setup!$B$22</f>
        <v>0</v>
      </c>
      <c r="V290" s="0" t="n">
        <f aca="false">SUMPRODUCT('5N inverse'!$A$20:$Y$20,'5N mesh'!$B$37:$Z$37,$E289:$AC289)+'5N inverse'!$A$20*$C290/Setup!$B$17+INDEX('5N inverse'!$A$20:$Y$20,1,'5N mesh'!$B$7+1)*Setup!$B$22</f>
        <v>0</v>
      </c>
      <c r="W290" s="0" t="n">
        <f aca="false">SUMPRODUCT('5N inverse'!$A$21:$Y$21,'5N mesh'!$B$37:$Z$37,$E289:$AC289)+'5N inverse'!$A$21*$C290/Setup!$B$17+INDEX('5N inverse'!$A$21:$Y$21,1,'5N mesh'!$B$7+1)*Setup!$B$22</f>
        <v>0</v>
      </c>
      <c r="X290" s="0" t="n">
        <f aca="false">SUMPRODUCT('5N inverse'!$A$22:$Y$22,'5N mesh'!$B$37:$Z$37,$E289:$AC289)+'5N inverse'!$A$22*$C290/Setup!$B$17+INDEX('5N inverse'!$A$22:$Y$22,1,'5N mesh'!$B$7+1)*Setup!$B$22</f>
        <v>0</v>
      </c>
      <c r="Y290" s="0" t="n">
        <f aca="false">SUMPRODUCT('5N inverse'!$A$23:$Y$23,'5N mesh'!$B$37:$Z$37,$E289:$AC289)+'5N inverse'!$A$23*$C290/Setup!$B$17+INDEX('5N inverse'!$A$23:$Y$23,1,'5N mesh'!$B$7+1)*Setup!$B$22</f>
        <v>0</v>
      </c>
      <c r="Z290" s="0" t="n">
        <f aca="false">SUMPRODUCT('5N inverse'!$A$24:$Y$24,'5N mesh'!$B$37:$Z$37,$E289:$AC289)+'5N inverse'!$A$24*$C290/Setup!$B$17+INDEX('5N inverse'!$A$24:$Y$24,1,'5N mesh'!$B$7+1)*Setup!$B$22</f>
        <v>0</v>
      </c>
      <c r="AA290" s="0" t="n">
        <f aca="false">SUMPRODUCT('5N inverse'!$A$25:$Y$25,'5N mesh'!$B$37:$Z$37,$E289:$AC289)+'5N inverse'!$A$25*$C290/Setup!$B$17+INDEX('5N inverse'!$A$25:$Y$25,1,'5N mesh'!$B$7+1)*Setup!$B$22</f>
        <v>0</v>
      </c>
      <c r="AB290" s="0" t="n">
        <f aca="false">SUMPRODUCT('5N inverse'!$A$26:$Y$26,'5N mesh'!$B$37:$Z$37,$E289:$AC289)+'5N inverse'!$A$26*$C290/Setup!$B$17+INDEX('5N inverse'!$A$26:$Y$26,1,'5N mesh'!$B$7+1)*Setup!$B$22</f>
        <v>0</v>
      </c>
      <c r="AC290" s="0" t="n">
        <f aca="false">SUMPRODUCT('5N inverse'!$A$27:$Y$27,'5N mesh'!$B$37:$Z$37,$E289:$AC289)+'5N inverse'!$A$27*$C290/Setup!$B$17+INDEX('5N inverse'!$A$27:$Y$27,1,'5N mesh'!$B$7+1)*Setup!$B$22</f>
        <v>0</v>
      </c>
    </row>
    <row r="291" customFormat="false" ht="15" hidden="false" customHeight="false" outlineLevel="0" collapsed="false">
      <c r="A291" s="0" t="n">
        <v>286</v>
      </c>
      <c r="B291" s="0" t="n">
        <f aca="false">A291*Setup!$B$11/3600</f>
        <v>23.8333333333333</v>
      </c>
      <c r="C291" s="0" t="n">
        <f aca="false">Setup!$B$7+Setup!$B$8*COS(2*PI()*(B291-Setup!$B$9)/24)</f>
        <v>22.1530055470599</v>
      </c>
      <c r="D291" s="0" t="n">
        <f aca="false">(C291-E291)/Setup!$B$17</f>
        <v>-18.6453639896409</v>
      </c>
      <c r="E291" s="0" t="n">
        <f aca="false">SUMPRODUCT('5N inverse'!$A$3:$Y$3,'5N mesh'!$B$37:$Z$37,$E290:$AC290)+'5N inverse'!$A$3*$C291/Setup!$B$17+INDEX('5N inverse'!$A$3:$Y$3,1,'5N mesh'!$B$7+1)*Setup!$B$22</f>
        <v>24.5769028657132</v>
      </c>
      <c r="F291" s="0" t="n">
        <f aca="false">SUMPRODUCT('5N inverse'!$A$4:$Y$4,'5N mesh'!$B$37:$Z$37,$E290:$AC290)+'5N inverse'!$A$4*$C291/Setup!$B$17+INDEX('5N inverse'!$A$4:$Y$4,1,'5N mesh'!$B$7+1)*Setup!$B$22</f>
        <v>22.9948761813033</v>
      </c>
      <c r="G291" s="0" t="n">
        <f aca="false">SUMPRODUCT('5N inverse'!$A$5:$Y$5,'5N mesh'!$B$37:$Z$37,$E290:$AC290)+'5N inverse'!$A$5*$C291/Setup!$B$17+INDEX('5N inverse'!$A$5:$Y$5,1,'5N mesh'!$B$7+1)*Setup!$B$22</f>
        <v>19.8308228124836</v>
      </c>
      <c r="H291" s="0" t="n">
        <f aca="false">SUMPRODUCT('5N inverse'!$A$6:$Y$6,'5N mesh'!$B$37:$Z$37,$E290:$AC290)+'5N inverse'!$A$6*$C291/Setup!$B$17+INDEX('5N inverse'!$A$6:$Y$6,1,'5N mesh'!$B$7+1)*Setup!$B$22</f>
        <v>16.6667694436638</v>
      </c>
      <c r="I291" s="0" t="n">
        <f aca="false">SUMPRODUCT('5N inverse'!$A$7:$Y$7,'5N mesh'!$B$37:$Z$37,$E290:$AC290)+'5N inverse'!$A$7*$C291/Setup!$B$17+INDEX('5N inverse'!$A$7:$Y$7,1,'5N mesh'!$B$7+1)*Setup!$B$22</f>
        <v>15.084742759254</v>
      </c>
      <c r="J291" s="0" t="n">
        <f aca="false">SUMPRODUCT('5N inverse'!$A$8:$Y$8,'5N mesh'!$B$37:$Z$37,$E290:$AC290)+'5N inverse'!$A$8*$C291/Setup!$B$17+INDEX('5N inverse'!$A$8:$Y$8,1,'5N mesh'!$B$7+1)*Setup!$B$22</f>
        <v>0</v>
      </c>
      <c r="K291" s="0" t="n">
        <f aca="false">SUMPRODUCT('5N inverse'!$A$9:$Y$9,'5N mesh'!$B$37:$Z$37,$E290:$AC290)+'5N inverse'!$A$9*$C291/Setup!$B$17+INDEX('5N inverse'!$A$9:$Y$9,1,'5N mesh'!$B$7+1)*Setup!$B$22</f>
        <v>0</v>
      </c>
      <c r="L291" s="0" t="n">
        <f aca="false">SUMPRODUCT('5N inverse'!$A$10:$Y$10,'5N mesh'!$B$37:$Z$37,$E290:$AC290)+'5N inverse'!$A$10*$C291/Setup!$B$17+INDEX('5N inverse'!$A$10:$Y$10,1,'5N mesh'!$B$7+1)*Setup!$B$22</f>
        <v>0</v>
      </c>
      <c r="M291" s="0" t="n">
        <f aca="false">SUMPRODUCT('5N inverse'!$A$11:$Y$11,'5N mesh'!$B$37:$Z$37,$E290:$AC290)+'5N inverse'!$A$11*$C291/Setup!$B$17+INDEX('5N inverse'!$A$11:$Y$11,1,'5N mesh'!$B$7+1)*Setup!$B$22</f>
        <v>0</v>
      </c>
      <c r="N291" s="0" t="n">
        <f aca="false">SUMPRODUCT('5N inverse'!$A$12:$Y$12,'5N mesh'!$B$37:$Z$37,$E290:$AC290)+'5N inverse'!$A$12*$C291/Setup!$B$17+INDEX('5N inverse'!$A$12:$Y$12,1,'5N mesh'!$B$7+1)*Setup!$B$22</f>
        <v>0</v>
      </c>
      <c r="O291" s="0" t="n">
        <f aca="false">SUMPRODUCT('5N inverse'!$A$13:$Y$13,'5N mesh'!$B$37:$Z$37,$E290:$AC290)+'5N inverse'!$A$13*$C291/Setup!$B$17+INDEX('5N inverse'!$A$13:$Y$13,1,'5N mesh'!$B$7+1)*Setup!$B$22</f>
        <v>0</v>
      </c>
      <c r="P291" s="0" t="n">
        <f aca="false">SUMPRODUCT('5N inverse'!$A$14:$Y$14,'5N mesh'!$B$37:$Z$37,$E290:$AC290)+'5N inverse'!$A$14*$C291/Setup!$B$17+INDEX('5N inverse'!$A$14:$Y$14,1,'5N mesh'!$B$7+1)*Setup!$B$22</f>
        <v>0</v>
      </c>
      <c r="Q291" s="0" t="n">
        <f aca="false">SUMPRODUCT('5N inverse'!$A$15:$Y$15,'5N mesh'!$B$37:$Z$37,$E290:$AC290)+'5N inverse'!$A$15*$C291/Setup!$B$17+INDEX('5N inverse'!$A$15:$Y$15,1,'5N mesh'!$B$7+1)*Setup!$B$22</f>
        <v>0</v>
      </c>
      <c r="R291" s="0" t="n">
        <f aca="false">SUMPRODUCT('5N inverse'!$A$16:$Y$16,'5N mesh'!$B$37:$Z$37,$E290:$AC290)+'5N inverse'!$A$16*$C291/Setup!$B$17+INDEX('5N inverse'!$A$16:$Y$16,1,'5N mesh'!$B$7+1)*Setup!$B$22</f>
        <v>0</v>
      </c>
      <c r="S291" s="0" t="n">
        <f aca="false">SUMPRODUCT('5N inverse'!$A$17:$Y$17,'5N mesh'!$B$37:$Z$37,$E290:$AC290)+'5N inverse'!$A$17*$C291/Setup!$B$17+INDEX('5N inverse'!$A$17:$Y$17,1,'5N mesh'!$B$7+1)*Setup!$B$22</f>
        <v>0</v>
      </c>
      <c r="T291" s="0" t="n">
        <f aca="false">SUMPRODUCT('5N inverse'!$A$18:$Y$18,'5N mesh'!$B$37:$Z$37,$E290:$AC290)+'5N inverse'!$A$18*$C291/Setup!$B$17+INDEX('5N inverse'!$A$18:$Y$18,1,'5N mesh'!$B$7+1)*Setup!$B$22</f>
        <v>0</v>
      </c>
      <c r="U291" s="0" t="n">
        <f aca="false">SUMPRODUCT('5N inverse'!$A$19:$Y$19,'5N mesh'!$B$37:$Z$37,$E290:$AC290)+'5N inverse'!$A$19*$C291/Setup!$B$17+INDEX('5N inverse'!$A$19:$Y$19,1,'5N mesh'!$B$7+1)*Setup!$B$22</f>
        <v>0</v>
      </c>
      <c r="V291" s="0" t="n">
        <f aca="false">SUMPRODUCT('5N inverse'!$A$20:$Y$20,'5N mesh'!$B$37:$Z$37,$E290:$AC290)+'5N inverse'!$A$20*$C291/Setup!$B$17+INDEX('5N inverse'!$A$20:$Y$20,1,'5N mesh'!$B$7+1)*Setup!$B$22</f>
        <v>0</v>
      </c>
      <c r="W291" s="0" t="n">
        <f aca="false">SUMPRODUCT('5N inverse'!$A$21:$Y$21,'5N mesh'!$B$37:$Z$37,$E290:$AC290)+'5N inverse'!$A$21*$C291/Setup!$B$17+INDEX('5N inverse'!$A$21:$Y$21,1,'5N mesh'!$B$7+1)*Setup!$B$22</f>
        <v>0</v>
      </c>
      <c r="X291" s="0" t="n">
        <f aca="false">SUMPRODUCT('5N inverse'!$A$22:$Y$22,'5N mesh'!$B$37:$Z$37,$E290:$AC290)+'5N inverse'!$A$22*$C291/Setup!$B$17+INDEX('5N inverse'!$A$22:$Y$22,1,'5N mesh'!$B$7+1)*Setup!$B$22</f>
        <v>0</v>
      </c>
      <c r="Y291" s="0" t="n">
        <f aca="false">SUMPRODUCT('5N inverse'!$A$23:$Y$23,'5N mesh'!$B$37:$Z$37,$E290:$AC290)+'5N inverse'!$A$23*$C291/Setup!$B$17+INDEX('5N inverse'!$A$23:$Y$23,1,'5N mesh'!$B$7+1)*Setup!$B$22</f>
        <v>0</v>
      </c>
      <c r="Z291" s="0" t="n">
        <f aca="false">SUMPRODUCT('5N inverse'!$A$24:$Y$24,'5N mesh'!$B$37:$Z$37,$E290:$AC290)+'5N inverse'!$A$24*$C291/Setup!$B$17+INDEX('5N inverse'!$A$24:$Y$24,1,'5N mesh'!$B$7+1)*Setup!$B$22</f>
        <v>0</v>
      </c>
      <c r="AA291" s="0" t="n">
        <f aca="false">SUMPRODUCT('5N inverse'!$A$25:$Y$25,'5N mesh'!$B$37:$Z$37,$E290:$AC290)+'5N inverse'!$A$25*$C291/Setup!$B$17+INDEX('5N inverse'!$A$25:$Y$25,1,'5N mesh'!$B$7+1)*Setup!$B$22</f>
        <v>0</v>
      </c>
      <c r="AB291" s="0" t="n">
        <f aca="false">SUMPRODUCT('5N inverse'!$A$26:$Y$26,'5N mesh'!$B$37:$Z$37,$E290:$AC290)+'5N inverse'!$A$26*$C291/Setup!$B$17+INDEX('5N inverse'!$A$26:$Y$26,1,'5N mesh'!$B$7+1)*Setup!$B$22</f>
        <v>0</v>
      </c>
      <c r="AC291" s="0" t="n">
        <f aca="false">SUMPRODUCT('5N inverse'!$A$27:$Y$27,'5N mesh'!$B$37:$Z$37,$E290:$AC290)+'5N inverse'!$A$27*$C291/Setup!$B$17+INDEX('5N inverse'!$A$27:$Y$27,1,'5N mesh'!$B$7+1)*Setup!$B$22</f>
        <v>0</v>
      </c>
    </row>
    <row r="292" customFormat="false" ht="15" hidden="false" customHeight="false" outlineLevel="0" collapsed="false">
      <c r="A292" s="0" t="n">
        <v>287</v>
      </c>
      <c r="B292" s="0" t="n">
        <f aca="false">A292*Setup!$B$11/3600</f>
        <v>23.9166666666667</v>
      </c>
      <c r="C292" s="0" t="n">
        <f aca="false">Setup!$B$7+Setup!$B$8*COS(2*PI()*(B292-Setup!$B$9)/24)</f>
        <v>22.0760449243225</v>
      </c>
      <c r="D292" s="0" t="n">
        <f aca="false">(C292-E292)/Setup!$B$17</f>
        <v>-18.9622473693151</v>
      </c>
      <c r="E292" s="0" t="n">
        <f aca="false">SUMPRODUCT('5N inverse'!$A$3:$Y$3,'5N mesh'!$B$37:$Z$37,$E291:$AC291)+'5N inverse'!$A$3*$C292/Setup!$B$17+INDEX('5N inverse'!$A$3:$Y$3,1,'5N mesh'!$B$7+1)*Setup!$B$22</f>
        <v>24.5411370823334</v>
      </c>
      <c r="F292" s="0" t="n">
        <f aca="false">SUMPRODUCT('5N inverse'!$A$4:$Y$4,'5N mesh'!$B$37:$Z$37,$E291:$AC291)+'5N inverse'!$A$4*$C292/Setup!$B$17+INDEX('5N inverse'!$A$4:$Y$4,1,'5N mesh'!$B$7+1)*Setup!$B$22</f>
        <v>22.9650463105617</v>
      </c>
      <c r="G292" s="0" t="n">
        <f aca="false">SUMPRODUCT('5N inverse'!$A$5:$Y$5,'5N mesh'!$B$37:$Z$37,$E291:$AC291)+'5N inverse'!$A$5*$C292/Setup!$B$17+INDEX('5N inverse'!$A$5:$Y$5,1,'5N mesh'!$B$7+1)*Setup!$B$22</f>
        <v>19.8128647670182</v>
      </c>
      <c r="H292" s="0" t="n">
        <f aca="false">SUMPRODUCT('5N inverse'!$A$6:$Y$6,'5N mesh'!$B$37:$Z$37,$E291:$AC291)+'5N inverse'!$A$6*$C292/Setup!$B$17+INDEX('5N inverse'!$A$6:$Y$6,1,'5N mesh'!$B$7+1)*Setup!$B$22</f>
        <v>16.6606832234748</v>
      </c>
      <c r="I292" s="0" t="n">
        <f aca="false">SUMPRODUCT('5N inverse'!$A$7:$Y$7,'5N mesh'!$B$37:$Z$37,$E291:$AC291)+'5N inverse'!$A$7*$C292/Setup!$B$17+INDEX('5N inverse'!$A$7:$Y$7,1,'5N mesh'!$B$7+1)*Setup!$B$22</f>
        <v>15.0845924517031</v>
      </c>
      <c r="J292" s="0" t="n">
        <f aca="false">SUMPRODUCT('5N inverse'!$A$8:$Y$8,'5N mesh'!$B$37:$Z$37,$E291:$AC291)+'5N inverse'!$A$8*$C292/Setup!$B$17+INDEX('5N inverse'!$A$8:$Y$8,1,'5N mesh'!$B$7+1)*Setup!$B$22</f>
        <v>0</v>
      </c>
      <c r="K292" s="0" t="n">
        <f aca="false">SUMPRODUCT('5N inverse'!$A$9:$Y$9,'5N mesh'!$B$37:$Z$37,$E291:$AC291)+'5N inverse'!$A$9*$C292/Setup!$B$17+INDEX('5N inverse'!$A$9:$Y$9,1,'5N mesh'!$B$7+1)*Setup!$B$22</f>
        <v>0</v>
      </c>
      <c r="L292" s="0" t="n">
        <f aca="false">SUMPRODUCT('5N inverse'!$A$10:$Y$10,'5N mesh'!$B$37:$Z$37,$E291:$AC291)+'5N inverse'!$A$10*$C292/Setup!$B$17+INDEX('5N inverse'!$A$10:$Y$10,1,'5N mesh'!$B$7+1)*Setup!$B$22</f>
        <v>0</v>
      </c>
      <c r="M292" s="0" t="n">
        <f aca="false">SUMPRODUCT('5N inverse'!$A$11:$Y$11,'5N mesh'!$B$37:$Z$37,$E291:$AC291)+'5N inverse'!$A$11*$C292/Setup!$B$17+INDEX('5N inverse'!$A$11:$Y$11,1,'5N mesh'!$B$7+1)*Setup!$B$22</f>
        <v>0</v>
      </c>
      <c r="N292" s="0" t="n">
        <f aca="false">SUMPRODUCT('5N inverse'!$A$12:$Y$12,'5N mesh'!$B$37:$Z$37,$E291:$AC291)+'5N inverse'!$A$12*$C292/Setup!$B$17+INDEX('5N inverse'!$A$12:$Y$12,1,'5N mesh'!$B$7+1)*Setup!$B$22</f>
        <v>0</v>
      </c>
      <c r="O292" s="0" t="n">
        <f aca="false">SUMPRODUCT('5N inverse'!$A$13:$Y$13,'5N mesh'!$B$37:$Z$37,$E291:$AC291)+'5N inverse'!$A$13*$C292/Setup!$B$17+INDEX('5N inverse'!$A$13:$Y$13,1,'5N mesh'!$B$7+1)*Setup!$B$22</f>
        <v>0</v>
      </c>
      <c r="P292" s="0" t="n">
        <f aca="false">SUMPRODUCT('5N inverse'!$A$14:$Y$14,'5N mesh'!$B$37:$Z$37,$E291:$AC291)+'5N inverse'!$A$14*$C292/Setup!$B$17+INDEX('5N inverse'!$A$14:$Y$14,1,'5N mesh'!$B$7+1)*Setup!$B$22</f>
        <v>0</v>
      </c>
      <c r="Q292" s="0" t="n">
        <f aca="false">SUMPRODUCT('5N inverse'!$A$15:$Y$15,'5N mesh'!$B$37:$Z$37,$E291:$AC291)+'5N inverse'!$A$15*$C292/Setup!$B$17+INDEX('5N inverse'!$A$15:$Y$15,1,'5N mesh'!$B$7+1)*Setup!$B$22</f>
        <v>0</v>
      </c>
      <c r="R292" s="0" t="n">
        <f aca="false">SUMPRODUCT('5N inverse'!$A$16:$Y$16,'5N mesh'!$B$37:$Z$37,$E291:$AC291)+'5N inverse'!$A$16*$C292/Setup!$B$17+INDEX('5N inverse'!$A$16:$Y$16,1,'5N mesh'!$B$7+1)*Setup!$B$22</f>
        <v>0</v>
      </c>
      <c r="S292" s="0" t="n">
        <f aca="false">SUMPRODUCT('5N inverse'!$A$17:$Y$17,'5N mesh'!$B$37:$Z$37,$E291:$AC291)+'5N inverse'!$A$17*$C292/Setup!$B$17+INDEX('5N inverse'!$A$17:$Y$17,1,'5N mesh'!$B$7+1)*Setup!$B$22</f>
        <v>0</v>
      </c>
      <c r="T292" s="0" t="n">
        <f aca="false">SUMPRODUCT('5N inverse'!$A$18:$Y$18,'5N mesh'!$B$37:$Z$37,$E291:$AC291)+'5N inverse'!$A$18*$C292/Setup!$B$17+INDEX('5N inverse'!$A$18:$Y$18,1,'5N mesh'!$B$7+1)*Setup!$B$22</f>
        <v>0</v>
      </c>
      <c r="U292" s="0" t="n">
        <f aca="false">SUMPRODUCT('5N inverse'!$A$19:$Y$19,'5N mesh'!$B$37:$Z$37,$E291:$AC291)+'5N inverse'!$A$19*$C292/Setup!$B$17+INDEX('5N inverse'!$A$19:$Y$19,1,'5N mesh'!$B$7+1)*Setup!$B$22</f>
        <v>0</v>
      </c>
      <c r="V292" s="0" t="n">
        <f aca="false">SUMPRODUCT('5N inverse'!$A$20:$Y$20,'5N mesh'!$B$37:$Z$37,$E291:$AC291)+'5N inverse'!$A$20*$C292/Setup!$B$17+INDEX('5N inverse'!$A$20:$Y$20,1,'5N mesh'!$B$7+1)*Setup!$B$22</f>
        <v>0</v>
      </c>
      <c r="W292" s="0" t="n">
        <f aca="false">SUMPRODUCT('5N inverse'!$A$21:$Y$21,'5N mesh'!$B$37:$Z$37,$E291:$AC291)+'5N inverse'!$A$21*$C292/Setup!$B$17+INDEX('5N inverse'!$A$21:$Y$21,1,'5N mesh'!$B$7+1)*Setup!$B$22</f>
        <v>0</v>
      </c>
      <c r="X292" s="0" t="n">
        <f aca="false">SUMPRODUCT('5N inverse'!$A$22:$Y$22,'5N mesh'!$B$37:$Z$37,$E291:$AC291)+'5N inverse'!$A$22*$C292/Setup!$B$17+INDEX('5N inverse'!$A$22:$Y$22,1,'5N mesh'!$B$7+1)*Setup!$B$22</f>
        <v>0</v>
      </c>
      <c r="Y292" s="0" t="n">
        <f aca="false">SUMPRODUCT('5N inverse'!$A$23:$Y$23,'5N mesh'!$B$37:$Z$37,$E291:$AC291)+'5N inverse'!$A$23*$C292/Setup!$B$17+INDEX('5N inverse'!$A$23:$Y$23,1,'5N mesh'!$B$7+1)*Setup!$B$22</f>
        <v>0</v>
      </c>
      <c r="Z292" s="0" t="n">
        <f aca="false">SUMPRODUCT('5N inverse'!$A$24:$Y$24,'5N mesh'!$B$37:$Z$37,$E291:$AC291)+'5N inverse'!$A$24*$C292/Setup!$B$17+INDEX('5N inverse'!$A$24:$Y$24,1,'5N mesh'!$B$7+1)*Setup!$B$22</f>
        <v>0</v>
      </c>
      <c r="AA292" s="0" t="n">
        <f aca="false">SUMPRODUCT('5N inverse'!$A$25:$Y$25,'5N mesh'!$B$37:$Z$37,$E291:$AC291)+'5N inverse'!$A$25*$C292/Setup!$B$17+INDEX('5N inverse'!$A$25:$Y$25,1,'5N mesh'!$B$7+1)*Setup!$B$22</f>
        <v>0</v>
      </c>
      <c r="AB292" s="0" t="n">
        <f aca="false">SUMPRODUCT('5N inverse'!$A$26:$Y$26,'5N mesh'!$B$37:$Z$37,$E291:$AC291)+'5N inverse'!$A$26*$C292/Setup!$B$17+INDEX('5N inverse'!$A$26:$Y$26,1,'5N mesh'!$B$7+1)*Setup!$B$22</f>
        <v>0</v>
      </c>
      <c r="AC292" s="0" t="n">
        <f aca="false">SUMPRODUCT('5N inverse'!$A$27:$Y$27,'5N mesh'!$B$37:$Z$37,$E291:$AC291)+'5N inverse'!$A$27*$C292/Setup!$B$17+INDEX('5N inverse'!$A$27:$Y$27,1,'5N mesh'!$B$7+1)*Setup!$B$22</f>
        <v>0</v>
      </c>
    </row>
    <row r="293" customFormat="false" ht="15" hidden="false" customHeight="false" outlineLevel="0" collapsed="false">
      <c r="A293" s="0" t="n">
        <v>288</v>
      </c>
      <c r="B293" s="0" t="n">
        <f aca="false">A293*Setup!$B$11/3600</f>
        <v>24</v>
      </c>
      <c r="C293" s="0" t="n">
        <f aca="false">Setup!$B$7+Setup!$B$8*COS(2*PI()*(B293-Setup!$B$9)/24)</f>
        <v>22</v>
      </c>
      <c r="D293" s="0" t="n">
        <f aca="false">(C293-E293)/Setup!$B$17</f>
        <v>-19.2681782376276</v>
      </c>
      <c r="E293" s="0" t="n">
        <f aca="false">SUMPRODUCT('5N inverse'!$A$3:$Y$3,'5N mesh'!$B$37:$Z$37,$E292:$AC292)+'5N inverse'!$A$3*$C293/Setup!$B$17+INDEX('5N inverse'!$A$3:$Y$3,1,'5N mesh'!$B$7+1)*Setup!$B$22</f>
        <v>24.5048631708916</v>
      </c>
      <c r="F293" s="0" t="n">
        <f aca="false">SUMPRODUCT('5N inverse'!$A$4:$Y$4,'5N mesh'!$B$37:$Z$37,$E292:$AC292)+'5N inverse'!$A$4*$C293/Setup!$B$17+INDEX('5N inverse'!$A$4:$Y$4,1,'5N mesh'!$B$7+1)*Setup!$B$22</f>
        <v>22.9347919149396</v>
      </c>
      <c r="G293" s="0" t="n">
        <f aca="false">SUMPRODUCT('5N inverse'!$A$5:$Y$5,'5N mesh'!$B$37:$Z$37,$E292:$AC292)+'5N inverse'!$A$5*$C293/Setup!$B$17+INDEX('5N inverse'!$A$5:$Y$5,1,'5N mesh'!$B$7+1)*Setup!$B$22</f>
        <v>19.7946494030355</v>
      </c>
      <c r="H293" s="0" t="n">
        <f aca="false">SUMPRODUCT('5N inverse'!$A$6:$Y$6,'5N mesh'!$B$37:$Z$37,$E292:$AC292)+'5N inverse'!$A$6*$C293/Setup!$B$17+INDEX('5N inverse'!$A$6:$Y$6,1,'5N mesh'!$B$7+1)*Setup!$B$22</f>
        <v>16.6545068911315</v>
      </c>
      <c r="I293" s="0" t="n">
        <f aca="false">SUMPRODUCT('5N inverse'!$A$7:$Y$7,'5N mesh'!$B$37:$Z$37,$E292:$AC292)+'5N inverse'!$A$7*$C293/Setup!$B$17+INDEX('5N inverse'!$A$7:$Y$7,1,'5N mesh'!$B$7+1)*Setup!$B$22</f>
        <v>15.0844356351794</v>
      </c>
      <c r="J293" s="0" t="n">
        <f aca="false">SUMPRODUCT('5N inverse'!$A$8:$Y$8,'5N mesh'!$B$37:$Z$37,$E292:$AC292)+'5N inverse'!$A$8*$C293/Setup!$B$17+INDEX('5N inverse'!$A$8:$Y$8,1,'5N mesh'!$B$7+1)*Setup!$B$22</f>
        <v>0</v>
      </c>
      <c r="K293" s="0" t="n">
        <f aca="false">SUMPRODUCT('5N inverse'!$A$9:$Y$9,'5N mesh'!$B$37:$Z$37,$E292:$AC292)+'5N inverse'!$A$9*$C293/Setup!$B$17+INDEX('5N inverse'!$A$9:$Y$9,1,'5N mesh'!$B$7+1)*Setup!$B$22</f>
        <v>0</v>
      </c>
      <c r="L293" s="0" t="n">
        <f aca="false">SUMPRODUCT('5N inverse'!$A$10:$Y$10,'5N mesh'!$B$37:$Z$37,$E292:$AC292)+'5N inverse'!$A$10*$C293/Setup!$B$17+INDEX('5N inverse'!$A$10:$Y$10,1,'5N mesh'!$B$7+1)*Setup!$B$22</f>
        <v>0</v>
      </c>
      <c r="M293" s="0" t="n">
        <f aca="false">SUMPRODUCT('5N inverse'!$A$11:$Y$11,'5N mesh'!$B$37:$Z$37,$E292:$AC292)+'5N inverse'!$A$11*$C293/Setup!$B$17+INDEX('5N inverse'!$A$11:$Y$11,1,'5N mesh'!$B$7+1)*Setup!$B$22</f>
        <v>0</v>
      </c>
      <c r="N293" s="0" t="n">
        <f aca="false">SUMPRODUCT('5N inverse'!$A$12:$Y$12,'5N mesh'!$B$37:$Z$37,$E292:$AC292)+'5N inverse'!$A$12*$C293/Setup!$B$17+INDEX('5N inverse'!$A$12:$Y$12,1,'5N mesh'!$B$7+1)*Setup!$B$22</f>
        <v>0</v>
      </c>
      <c r="O293" s="0" t="n">
        <f aca="false">SUMPRODUCT('5N inverse'!$A$13:$Y$13,'5N mesh'!$B$37:$Z$37,$E292:$AC292)+'5N inverse'!$A$13*$C293/Setup!$B$17+INDEX('5N inverse'!$A$13:$Y$13,1,'5N mesh'!$B$7+1)*Setup!$B$22</f>
        <v>0</v>
      </c>
      <c r="P293" s="0" t="n">
        <f aca="false">SUMPRODUCT('5N inverse'!$A$14:$Y$14,'5N mesh'!$B$37:$Z$37,$E292:$AC292)+'5N inverse'!$A$14*$C293/Setup!$B$17+INDEX('5N inverse'!$A$14:$Y$14,1,'5N mesh'!$B$7+1)*Setup!$B$22</f>
        <v>0</v>
      </c>
      <c r="Q293" s="0" t="n">
        <f aca="false">SUMPRODUCT('5N inverse'!$A$15:$Y$15,'5N mesh'!$B$37:$Z$37,$E292:$AC292)+'5N inverse'!$A$15*$C293/Setup!$B$17+INDEX('5N inverse'!$A$15:$Y$15,1,'5N mesh'!$B$7+1)*Setup!$B$22</f>
        <v>0</v>
      </c>
      <c r="R293" s="0" t="n">
        <f aca="false">SUMPRODUCT('5N inverse'!$A$16:$Y$16,'5N mesh'!$B$37:$Z$37,$E292:$AC292)+'5N inverse'!$A$16*$C293/Setup!$B$17+INDEX('5N inverse'!$A$16:$Y$16,1,'5N mesh'!$B$7+1)*Setup!$B$22</f>
        <v>0</v>
      </c>
      <c r="S293" s="0" t="n">
        <f aca="false">SUMPRODUCT('5N inverse'!$A$17:$Y$17,'5N mesh'!$B$37:$Z$37,$E292:$AC292)+'5N inverse'!$A$17*$C293/Setup!$B$17+INDEX('5N inverse'!$A$17:$Y$17,1,'5N mesh'!$B$7+1)*Setup!$B$22</f>
        <v>0</v>
      </c>
      <c r="T293" s="0" t="n">
        <f aca="false">SUMPRODUCT('5N inverse'!$A$18:$Y$18,'5N mesh'!$B$37:$Z$37,$E292:$AC292)+'5N inverse'!$A$18*$C293/Setup!$B$17+INDEX('5N inverse'!$A$18:$Y$18,1,'5N mesh'!$B$7+1)*Setup!$B$22</f>
        <v>0</v>
      </c>
      <c r="U293" s="0" t="n">
        <f aca="false">SUMPRODUCT('5N inverse'!$A$19:$Y$19,'5N mesh'!$B$37:$Z$37,$E292:$AC292)+'5N inverse'!$A$19*$C293/Setup!$B$17+INDEX('5N inverse'!$A$19:$Y$19,1,'5N mesh'!$B$7+1)*Setup!$B$22</f>
        <v>0</v>
      </c>
      <c r="V293" s="0" t="n">
        <f aca="false">SUMPRODUCT('5N inverse'!$A$20:$Y$20,'5N mesh'!$B$37:$Z$37,$E292:$AC292)+'5N inverse'!$A$20*$C293/Setup!$B$17+INDEX('5N inverse'!$A$20:$Y$20,1,'5N mesh'!$B$7+1)*Setup!$B$22</f>
        <v>0</v>
      </c>
      <c r="W293" s="0" t="n">
        <f aca="false">SUMPRODUCT('5N inverse'!$A$21:$Y$21,'5N mesh'!$B$37:$Z$37,$E292:$AC292)+'5N inverse'!$A$21*$C293/Setup!$B$17+INDEX('5N inverse'!$A$21:$Y$21,1,'5N mesh'!$B$7+1)*Setup!$B$22</f>
        <v>0</v>
      </c>
      <c r="X293" s="0" t="n">
        <f aca="false">SUMPRODUCT('5N inverse'!$A$22:$Y$22,'5N mesh'!$B$37:$Z$37,$E292:$AC292)+'5N inverse'!$A$22*$C293/Setup!$B$17+INDEX('5N inverse'!$A$22:$Y$22,1,'5N mesh'!$B$7+1)*Setup!$B$22</f>
        <v>0</v>
      </c>
      <c r="Y293" s="0" t="n">
        <f aca="false">SUMPRODUCT('5N inverse'!$A$23:$Y$23,'5N mesh'!$B$37:$Z$37,$E292:$AC292)+'5N inverse'!$A$23*$C293/Setup!$B$17+INDEX('5N inverse'!$A$23:$Y$23,1,'5N mesh'!$B$7+1)*Setup!$B$22</f>
        <v>0</v>
      </c>
      <c r="Z293" s="0" t="n">
        <f aca="false">SUMPRODUCT('5N inverse'!$A$24:$Y$24,'5N mesh'!$B$37:$Z$37,$E292:$AC292)+'5N inverse'!$A$24*$C293/Setup!$B$17+INDEX('5N inverse'!$A$24:$Y$24,1,'5N mesh'!$B$7+1)*Setup!$B$22</f>
        <v>0</v>
      </c>
      <c r="AA293" s="0" t="n">
        <f aca="false">SUMPRODUCT('5N inverse'!$A$25:$Y$25,'5N mesh'!$B$37:$Z$37,$E292:$AC292)+'5N inverse'!$A$25*$C293/Setup!$B$17+INDEX('5N inverse'!$A$25:$Y$25,1,'5N mesh'!$B$7+1)*Setup!$B$22</f>
        <v>0</v>
      </c>
      <c r="AB293" s="0" t="n">
        <f aca="false">SUMPRODUCT('5N inverse'!$A$26:$Y$26,'5N mesh'!$B$37:$Z$37,$E292:$AC292)+'5N inverse'!$A$26*$C293/Setup!$B$17+INDEX('5N inverse'!$A$26:$Y$26,1,'5N mesh'!$B$7+1)*Setup!$B$22</f>
        <v>0</v>
      </c>
      <c r="AC293" s="0" t="n">
        <f aca="false">SUMPRODUCT('5N inverse'!$A$27:$Y$27,'5N mesh'!$B$37:$Z$37,$E292:$AC292)+'5N inverse'!$A$27*$C293/Setup!$B$17+INDEX('5N inverse'!$A$27:$Y$27,1,'5N mesh'!$B$7+1)*Setup!$B$22</f>
        <v>0</v>
      </c>
    </row>
    <row r="294" customFormat="false" ht="15" hidden="false" customHeight="false" outlineLevel="0" collapsed="false">
      <c r="A294" s="0" t="n">
        <v>289</v>
      </c>
      <c r="B294" s="0" t="n">
        <f aca="false">A294*Setup!$B$11/3600</f>
        <v>24.0833333333333</v>
      </c>
      <c r="C294" s="0" t="n">
        <f aca="false">Setup!$B$7+Setup!$B$8*COS(2*PI()*(B294-Setup!$B$9)/24)</f>
        <v>21.9249069673579</v>
      </c>
      <c r="D294" s="0" t="n">
        <f aca="false">(C294-E294)/Setup!$B$17</f>
        <v>-19.5630248330829</v>
      </c>
      <c r="E294" s="0" t="n">
        <f aca="false">SUMPRODUCT('5N inverse'!$A$3:$Y$3,'5N mesh'!$B$37:$Z$37,$E293:$AC293)+'5N inverse'!$A$3*$C294/Setup!$B$17+INDEX('5N inverse'!$A$3:$Y$3,1,'5N mesh'!$B$7+1)*Setup!$B$22</f>
        <v>24.4681001956587</v>
      </c>
      <c r="F294" s="0" t="n">
        <f aca="false">SUMPRODUCT('5N inverse'!$A$4:$Y$4,'5N mesh'!$B$37:$Z$37,$E293:$AC293)+'5N inverse'!$A$4*$C294/Setup!$B$17+INDEX('5N inverse'!$A$4:$Y$4,1,'5N mesh'!$B$7+1)*Setup!$B$22</f>
        <v>22.9041288974797</v>
      </c>
      <c r="G294" s="0" t="n">
        <f aca="false">SUMPRODUCT('5N inverse'!$A$5:$Y$5,'5N mesh'!$B$37:$Z$37,$E293:$AC293)+'5N inverse'!$A$5*$C294/Setup!$B$17+INDEX('5N inverse'!$A$5:$Y$5,1,'5N mesh'!$B$7+1)*Setup!$B$22</f>
        <v>19.7761863011219</v>
      </c>
      <c r="H294" s="0" t="n">
        <f aca="false">SUMPRODUCT('5N inverse'!$A$6:$Y$6,'5N mesh'!$B$37:$Z$37,$E293:$AC293)+'5N inverse'!$A$6*$C294/Setup!$B$17+INDEX('5N inverse'!$A$6:$Y$6,1,'5N mesh'!$B$7+1)*Setup!$B$22</f>
        <v>16.648243704764</v>
      </c>
      <c r="I294" s="0" t="n">
        <f aca="false">SUMPRODUCT('5N inverse'!$A$7:$Y$7,'5N mesh'!$B$37:$Z$37,$E293:$AC293)+'5N inverse'!$A$7*$C294/Setup!$B$17+INDEX('5N inverse'!$A$7:$Y$7,1,'5N mesh'!$B$7+1)*Setup!$B$22</f>
        <v>15.084272406585</v>
      </c>
      <c r="J294" s="0" t="n">
        <f aca="false">SUMPRODUCT('5N inverse'!$A$8:$Y$8,'5N mesh'!$B$37:$Z$37,$E293:$AC293)+'5N inverse'!$A$8*$C294/Setup!$B$17+INDEX('5N inverse'!$A$8:$Y$8,1,'5N mesh'!$B$7+1)*Setup!$B$22</f>
        <v>0</v>
      </c>
      <c r="K294" s="0" t="n">
        <f aca="false">SUMPRODUCT('5N inverse'!$A$9:$Y$9,'5N mesh'!$B$37:$Z$37,$E293:$AC293)+'5N inverse'!$A$9*$C294/Setup!$B$17+INDEX('5N inverse'!$A$9:$Y$9,1,'5N mesh'!$B$7+1)*Setup!$B$22</f>
        <v>0</v>
      </c>
      <c r="L294" s="0" t="n">
        <f aca="false">SUMPRODUCT('5N inverse'!$A$10:$Y$10,'5N mesh'!$B$37:$Z$37,$E293:$AC293)+'5N inverse'!$A$10*$C294/Setup!$B$17+INDEX('5N inverse'!$A$10:$Y$10,1,'5N mesh'!$B$7+1)*Setup!$B$22</f>
        <v>0</v>
      </c>
      <c r="M294" s="0" t="n">
        <f aca="false">SUMPRODUCT('5N inverse'!$A$11:$Y$11,'5N mesh'!$B$37:$Z$37,$E293:$AC293)+'5N inverse'!$A$11*$C294/Setup!$B$17+INDEX('5N inverse'!$A$11:$Y$11,1,'5N mesh'!$B$7+1)*Setup!$B$22</f>
        <v>0</v>
      </c>
      <c r="N294" s="0" t="n">
        <f aca="false">SUMPRODUCT('5N inverse'!$A$12:$Y$12,'5N mesh'!$B$37:$Z$37,$E293:$AC293)+'5N inverse'!$A$12*$C294/Setup!$B$17+INDEX('5N inverse'!$A$12:$Y$12,1,'5N mesh'!$B$7+1)*Setup!$B$22</f>
        <v>0</v>
      </c>
      <c r="O294" s="0" t="n">
        <f aca="false">SUMPRODUCT('5N inverse'!$A$13:$Y$13,'5N mesh'!$B$37:$Z$37,$E293:$AC293)+'5N inverse'!$A$13*$C294/Setup!$B$17+INDEX('5N inverse'!$A$13:$Y$13,1,'5N mesh'!$B$7+1)*Setup!$B$22</f>
        <v>0</v>
      </c>
      <c r="P294" s="0" t="n">
        <f aca="false">SUMPRODUCT('5N inverse'!$A$14:$Y$14,'5N mesh'!$B$37:$Z$37,$E293:$AC293)+'5N inverse'!$A$14*$C294/Setup!$B$17+INDEX('5N inverse'!$A$14:$Y$14,1,'5N mesh'!$B$7+1)*Setup!$B$22</f>
        <v>0</v>
      </c>
      <c r="Q294" s="0" t="n">
        <f aca="false">SUMPRODUCT('5N inverse'!$A$15:$Y$15,'5N mesh'!$B$37:$Z$37,$E293:$AC293)+'5N inverse'!$A$15*$C294/Setup!$B$17+INDEX('5N inverse'!$A$15:$Y$15,1,'5N mesh'!$B$7+1)*Setup!$B$22</f>
        <v>0</v>
      </c>
      <c r="R294" s="0" t="n">
        <f aca="false">SUMPRODUCT('5N inverse'!$A$16:$Y$16,'5N mesh'!$B$37:$Z$37,$E293:$AC293)+'5N inverse'!$A$16*$C294/Setup!$B$17+INDEX('5N inverse'!$A$16:$Y$16,1,'5N mesh'!$B$7+1)*Setup!$B$22</f>
        <v>0</v>
      </c>
      <c r="S294" s="0" t="n">
        <f aca="false">SUMPRODUCT('5N inverse'!$A$17:$Y$17,'5N mesh'!$B$37:$Z$37,$E293:$AC293)+'5N inverse'!$A$17*$C294/Setup!$B$17+INDEX('5N inverse'!$A$17:$Y$17,1,'5N mesh'!$B$7+1)*Setup!$B$22</f>
        <v>0</v>
      </c>
      <c r="T294" s="0" t="n">
        <f aca="false">SUMPRODUCT('5N inverse'!$A$18:$Y$18,'5N mesh'!$B$37:$Z$37,$E293:$AC293)+'5N inverse'!$A$18*$C294/Setup!$B$17+INDEX('5N inverse'!$A$18:$Y$18,1,'5N mesh'!$B$7+1)*Setup!$B$22</f>
        <v>0</v>
      </c>
      <c r="U294" s="0" t="n">
        <f aca="false">SUMPRODUCT('5N inverse'!$A$19:$Y$19,'5N mesh'!$B$37:$Z$37,$E293:$AC293)+'5N inverse'!$A$19*$C294/Setup!$B$17+INDEX('5N inverse'!$A$19:$Y$19,1,'5N mesh'!$B$7+1)*Setup!$B$22</f>
        <v>0</v>
      </c>
      <c r="V294" s="0" t="n">
        <f aca="false">SUMPRODUCT('5N inverse'!$A$20:$Y$20,'5N mesh'!$B$37:$Z$37,$E293:$AC293)+'5N inverse'!$A$20*$C294/Setup!$B$17+INDEX('5N inverse'!$A$20:$Y$20,1,'5N mesh'!$B$7+1)*Setup!$B$22</f>
        <v>0</v>
      </c>
      <c r="W294" s="0" t="n">
        <f aca="false">SUMPRODUCT('5N inverse'!$A$21:$Y$21,'5N mesh'!$B$37:$Z$37,$E293:$AC293)+'5N inverse'!$A$21*$C294/Setup!$B$17+INDEX('5N inverse'!$A$21:$Y$21,1,'5N mesh'!$B$7+1)*Setup!$B$22</f>
        <v>0</v>
      </c>
      <c r="X294" s="0" t="n">
        <f aca="false">SUMPRODUCT('5N inverse'!$A$22:$Y$22,'5N mesh'!$B$37:$Z$37,$E293:$AC293)+'5N inverse'!$A$22*$C294/Setup!$B$17+INDEX('5N inverse'!$A$22:$Y$22,1,'5N mesh'!$B$7+1)*Setup!$B$22</f>
        <v>0</v>
      </c>
      <c r="Y294" s="0" t="n">
        <f aca="false">SUMPRODUCT('5N inverse'!$A$23:$Y$23,'5N mesh'!$B$37:$Z$37,$E293:$AC293)+'5N inverse'!$A$23*$C294/Setup!$B$17+INDEX('5N inverse'!$A$23:$Y$23,1,'5N mesh'!$B$7+1)*Setup!$B$22</f>
        <v>0</v>
      </c>
      <c r="Z294" s="0" t="n">
        <f aca="false">SUMPRODUCT('5N inverse'!$A$24:$Y$24,'5N mesh'!$B$37:$Z$37,$E293:$AC293)+'5N inverse'!$A$24*$C294/Setup!$B$17+INDEX('5N inverse'!$A$24:$Y$24,1,'5N mesh'!$B$7+1)*Setup!$B$22</f>
        <v>0</v>
      </c>
      <c r="AA294" s="0" t="n">
        <f aca="false">SUMPRODUCT('5N inverse'!$A$25:$Y$25,'5N mesh'!$B$37:$Z$37,$E293:$AC293)+'5N inverse'!$A$25*$C294/Setup!$B$17+INDEX('5N inverse'!$A$25:$Y$25,1,'5N mesh'!$B$7+1)*Setup!$B$22</f>
        <v>0</v>
      </c>
      <c r="AB294" s="0" t="n">
        <f aca="false">SUMPRODUCT('5N inverse'!$A$26:$Y$26,'5N mesh'!$B$37:$Z$37,$E293:$AC293)+'5N inverse'!$A$26*$C294/Setup!$B$17+INDEX('5N inverse'!$A$26:$Y$26,1,'5N mesh'!$B$7+1)*Setup!$B$22</f>
        <v>0</v>
      </c>
      <c r="AC294" s="0" t="n">
        <f aca="false">SUMPRODUCT('5N inverse'!$A$27:$Y$27,'5N mesh'!$B$37:$Z$37,$E293:$AC293)+'5N inverse'!$A$27*$C294/Setup!$B$17+INDEX('5N inverse'!$A$27:$Y$27,1,'5N mesh'!$B$7+1)*Setup!$B$22</f>
        <v>0</v>
      </c>
    </row>
    <row r="295" customFormat="false" ht="15" hidden="false" customHeight="false" outlineLevel="0" collapsed="false">
      <c r="A295" s="0" t="n">
        <v>290</v>
      </c>
      <c r="B295" s="0" t="n">
        <f aca="false">A295*Setup!$B$11/3600</f>
        <v>24.1666666666667</v>
      </c>
      <c r="C295" s="0" t="n">
        <f aca="false">Setup!$B$7+Setup!$B$8*COS(2*PI()*(B295-Setup!$B$9)/24)</f>
        <v>21.8508015666127</v>
      </c>
      <c r="D295" s="0" t="n">
        <f aca="false">(C295-E295)/Setup!$B$17</f>
        <v>-19.846660485703</v>
      </c>
      <c r="E295" s="0" t="n">
        <f aca="false">SUMPRODUCT('5N inverse'!$A$3:$Y$3,'5N mesh'!$B$37:$Z$37,$E294:$AC294)+'5N inverse'!$A$3*$C295/Setup!$B$17+INDEX('5N inverse'!$A$3:$Y$3,1,'5N mesh'!$B$7+1)*Setup!$B$22</f>
        <v>24.4308674297541</v>
      </c>
      <c r="F295" s="0" t="n">
        <f aca="false">SUMPRODUCT('5N inverse'!$A$4:$Y$4,'5N mesh'!$B$37:$Z$37,$E294:$AC294)+'5N inverse'!$A$4*$C295/Setup!$B$17+INDEX('5N inverse'!$A$4:$Y$4,1,'5N mesh'!$B$7+1)*Setup!$B$22</f>
        <v>22.8730733357248</v>
      </c>
      <c r="G295" s="0" t="n">
        <f aca="false">SUMPRODUCT('5N inverse'!$A$5:$Y$5,'5N mesh'!$B$37:$Z$37,$E294:$AC294)+'5N inverse'!$A$5*$C295/Setup!$B$17+INDEX('5N inverse'!$A$5:$Y$5,1,'5N mesh'!$B$7+1)*Setup!$B$22</f>
        <v>19.7574851476661</v>
      </c>
      <c r="H295" s="0" t="n">
        <f aca="false">SUMPRODUCT('5N inverse'!$A$6:$Y$6,'5N mesh'!$B$37:$Z$37,$E294:$AC294)+'5N inverse'!$A$6*$C295/Setup!$B$17+INDEX('5N inverse'!$A$6:$Y$6,1,'5N mesh'!$B$7+1)*Setup!$B$22</f>
        <v>16.6418969596074</v>
      </c>
      <c r="I295" s="0" t="n">
        <f aca="false">SUMPRODUCT('5N inverse'!$A$7:$Y$7,'5N mesh'!$B$37:$Z$37,$E294:$AC294)+'5N inverse'!$A$7*$C295/Setup!$B$17+INDEX('5N inverse'!$A$7:$Y$7,1,'5N mesh'!$B$7+1)*Setup!$B$22</f>
        <v>15.084102865578</v>
      </c>
      <c r="J295" s="0" t="n">
        <f aca="false">SUMPRODUCT('5N inverse'!$A$8:$Y$8,'5N mesh'!$B$37:$Z$37,$E294:$AC294)+'5N inverse'!$A$8*$C295/Setup!$B$17+INDEX('5N inverse'!$A$8:$Y$8,1,'5N mesh'!$B$7+1)*Setup!$B$22</f>
        <v>0</v>
      </c>
      <c r="K295" s="0" t="n">
        <f aca="false">SUMPRODUCT('5N inverse'!$A$9:$Y$9,'5N mesh'!$B$37:$Z$37,$E294:$AC294)+'5N inverse'!$A$9*$C295/Setup!$B$17+INDEX('5N inverse'!$A$9:$Y$9,1,'5N mesh'!$B$7+1)*Setup!$B$22</f>
        <v>0</v>
      </c>
      <c r="L295" s="0" t="n">
        <f aca="false">SUMPRODUCT('5N inverse'!$A$10:$Y$10,'5N mesh'!$B$37:$Z$37,$E294:$AC294)+'5N inverse'!$A$10*$C295/Setup!$B$17+INDEX('5N inverse'!$A$10:$Y$10,1,'5N mesh'!$B$7+1)*Setup!$B$22</f>
        <v>0</v>
      </c>
      <c r="M295" s="0" t="n">
        <f aca="false">SUMPRODUCT('5N inverse'!$A$11:$Y$11,'5N mesh'!$B$37:$Z$37,$E294:$AC294)+'5N inverse'!$A$11*$C295/Setup!$B$17+INDEX('5N inverse'!$A$11:$Y$11,1,'5N mesh'!$B$7+1)*Setup!$B$22</f>
        <v>0</v>
      </c>
      <c r="N295" s="0" t="n">
        <f aca="false">SUMPRODUCT('5N inverse'!$A$12:$Y$12,'5N mesh'!$B$37:$Z$37,$E294:$AC294)+'5N inverse'!$A$12*$C295/Setup!$B$17+INDEX('5N inverse'!$A$12:$Y$12,1,'5N mesh'!$B$7+1)*Setup!$B$22</f>
        <v>0</v>
      </c>
      <c r="O295" s="0" t="n">
        <f aca="false">SUMPRODUCT('5N inverse'!$A$13:$Y$13,'5N mesh'!$B$37:$Z$37,$E294:$AC294)+'5N inverse'!$A$13*$C295/Setup!$B$17+INDEX('5N inverse'!$A$13:$Y$13,1,'5N mesh'!$B$7+1)*Setup!$B$22</f>
        <v>0</v>
      </c>
      <c r="P295" s="0" t="n">
        <f aca="false">SUMPRODUCT('5N inverse'!$A$14:$Y$14,'5N mesh'!$B$37:$Z$37,$E294:$AC294)+'5N inverse'!$A$14*$C295/Setup!$B$17+INDEX('5N inverse'!$A$14:$Y$14,1,'5N mesh'!$B$7+1)*Setup!$B$22</f>
        <v>0</v>
      </c>
      <c r="Q295" s="0" t="n">
        <f aca="false">SUMPRODUCT('5N inverse'!$A$15:$Y$15,'5N mesh'!$B$37:$Z$37,$E294:$AC294)+'5N inverse'!$A$15*$C295/Setup!$B$17+INDEX('5N inverse'!$A$15:$Y$15,1,'5N mesh'!$B$7+1)*Setup!$B$22</f>
        <v>0</v>
      </c>
      <c r="R295" s="0" t="n">
        <f aca="false">SUMPRODUCT('5N inverse'!$A$16:$Y$16,'5N mesh'!$B$37:$Z$37,$E294:$AC294)+'5N inverse'!$A$16*$C295/Setup!$B$17+INDEX('5N inverse'!$A$16:$Y$16,1,'5N mesh'!$B$7+1)*Setup!$B$22</f>
        <v>0</v>
      </c>
      <c r="S295" s="0" t="n">
        <f aca="false">SUMPRODUCT('5N inverse'!$A$17:$Y$17,'5N mesh'!$B$37:$Z$37,$E294:$AC294)+'5N inverse'!$A$17*$C295/Setup!$B$17+INDEX('5N inverse'!$A$17:$Y$17,1,'5N mesh'!$B$7+1)*Setup!$B$22</f>
        <v>0</v>
      </c>
      <c r="T295" s="0" t="n">
        <f aca="false">SUMPRODUCT('5N inverse'!$A$18:$Y$18,'5N mesh'!$B$37:$Z$37,$E294:$AC294)+'5N inverse'!$A$18*$C295/Setup!$B$17+INDEX('5N inverse'!$A$18:$Y$18,1,'5N mesh'!$B$7+1)*Setup!$B$22</f>
        <v>0</v>
      </c>
      <c r="U295" s="0" t="n">
        <f aca="false">SUMPRODUCT('5N inverse'!$A$19:$Y$19,'5N mesh'!$B$37:$Z$37,$E294:$AC294)+'5N inverse'!$A$19*$C295/Setup!$B$17+INDEX('5N inverse'!$A$19:$Y$19,1,'5N mesh'!$B$7+1)*Setup!$B$22</f>
        <v>0</v>
      </c>
      <c r="V295" s="0" t="n">
        <f aca="false">SUMPRODUCT('5N inverse'!$A$20:$Y$20,'5N mesh'!$B$37:$Z$37,$E294:$AC294)+'5N inverse'!$A$20*$C295/Setup!$B$17+INDEX('5N inverse'!$A$20:$Y$20,1,'5N mesh'!$B$7+1)*Setup!$B$22</f>
        <v>0</v>
      </c>
      <c r="W295" s="0" t="n">
        <f aca="false">SUMPRODUCT('5N inverse'!$A$21:$Y$21,'5N mesh'!$B$37:$Z$37,$E294:$AC294)+'5N inverse'!$A$21*$C295/Setup!$B$17+INDEX('5N inverse'!$A$21:$Y$21,1,'5N mesh'!$B$7+1)*Setup!$B$22</f>
        <v>0</v>
      </c>
      <c r="X295" s="0" t="n">
        <f aca="false">SUMPRODUCT('5N inverse'!$A$22:$Y$22,'5N mesh'!$B$37:$Z$37,$E294:$AC294)+'5N inverse'!$A$22*$C295/Setup!$B$17+INDEX('5N inverse'!$A$22:$Y$22,1,'5N mesh'!$B$7+1)*Setup!$B$22</f>
        <v>0</v>
      </c>
      <c r="Y295" s="0" t="n">
        <f aca="false">SUMPRODUCT('5N inverse'!$A$23:$Y$23,'5N mesh'!$B$37:$Z$37,$E294:$AC294)+'5N inverse'!$A$23*$C295/Setup!$B$17+INDEX('5N inverse'!$A$23:$Y$23,1,'5N mesh'!$B$7+1)*Setup!$B$22</f>
        <v>0</v>
      </c>
      <c r="Z295" s="0" t="n">
        <f aca="false">SUMPRODUCT('5N inverse'!$A$24:$Y$24,'5N mesh'!$B$37:$Z$37,$E294:$AC294)+'5N inverse'!$A$24*$C295/Setup!$B$17+INDEX('5N inverse'!$A$24:$Y$24,1,'5N mesh'!$B$7+1)*Setup!$B$22</f>
        <v>0</v>
      </c>
      <c r="AA295" s="0" t="n">
        <f aca="false">SUMPRODUCT('5N inverse'!$A$25:$Y$25,'5N mesh'!$B$37:$Z$37,$E294:$AC294)+'5N inverse'!$A$25*$C295/Setup!$B$17+INDEX('5N inverse'!$A$25:$Y$25,1,'5N mesh'!$B$7+1)*Setup!$B$22</f>
        <v>0</v>
      </c>
      <c r="AB295" s="0" t="n">
        <f aca="false">SUMPRODUCT('5N inverse'!$A$26:$Y$26,'5N mesh'!$B$37:$Z$37,$E294:$AC294)+'5N inverse'!$A$26*$C295/Setup!$B$17+INDEX('5N inverse'!$A$26:$Y$26,1,'5N mesh'!$B$7+1)*Setup!$B$22</f>
        <v>0</v>
      </c>
      <c r="AC295" s="0" t="n">
        <f aca="false">SUMPRODUCT('5N inverse'!$A$27:$Y$27,'5N mesh'!$B$37:$Z$37,$E294:$AC294)+'5N inverse'!$A$27*$C295/Setup!$B$17+INDEX('5N inverse'!$A$27:$Y$27,1,'5N mesh'!$B$7+1)*Setup!$B$22</f>
        <v>0</v>
      </c>
    </row>
    <row r="296" customFormat="false" ht="15" hidden="false" customHeight="false" outlineLevel="0" collapsed="false">
      <c r="A296" s="0" t="n">
        <v>291</v>
      </c>
      <c r="B296" s="0" t="n">
        <f aca="false">A296*Setup!$B$11/3600</f>
        <v>24.25</v>
      </c>
      <c r="C296" s="0" t="n">
        <f aca="false">Setup!$B$7+Setup!$B$8*COS(2*PI()*(B296-Setup!$B$9)/24)</f>
        <v>21.7777190679216</v>
      </c>
      <c r="D296" s="0" t="n">
        <f aca="false">(C296-E296)/Setup!$B$17</f>
        <v>-20.1189636797615</v>
      </c>
      <c r="E296" s="0" t="n">
        <f aca="false">SUMPRODUCT('5N inverse'!$A$3:$Y$3,'5N mesh'!$B$37:$Z$37,$E295:$AC295)+'5N inverse'!$A$3*$C296/Setup!$B$17+INDEX('5N inverse'!$A$3:$Y$3,1,'5N mesh'!$B$7+1)*Setup!$B$22</f>
        <v>24.3931843462906</v>
      </c>
      <c r="F296" s="0" t="n">
        <f aca="false">SUMPRODUCT('5N inverse'!$A$4:$Y$4,'5N mesh'!$B$37:$Z$37,$E295:$AC295)+'5N inverse'!$A$4*$C296/Setup!$B$17+INDEX('5N inverse'!$A$4:$Y$4,1,'5N mesh'!$B$7+1)*Setup!$B$22</f>
        <v>22.8416414743304</v>
      </c>
      <c r="G296" s="0" t="n">
        <f aca="false">SUMPRODUCT('5N inverse'!$A$5:$Y$5,'5N mesh'!$B$37:$Z$37,$E295:$AC295)+'5N inverse'!$A$5*$C296/Setup!$B$17+INDEX('5N inverse'!$A$5:$Y$5,1,'5N mesh'!$B$7+1)*Setup!$B$22</f>
        <v>19.7385557304101</v>
      </c>
      <c r="H296" s="0" t="n">
        <f aca="false">SUMPRODUCT('5N inverse'!$A$6:$Y$6,'5N mesh'!$B$37:$Z$37,$E295:$AC295)+'5N inverse'!$A$6*$C296/Setup!$B$17+INDEX('5N inverse'!$A$6:$Y$6,1,'5N mesh'!$B$7+1)*Setup!$B$22</f>
        <v>16.6354699864898</v>
      </c>
      <c r="I296" s="0" t="n">
        <f aca="false">SUMPRODUCT('5N inverse'!$A$7:$Y$7,'5N mesh'!$B$37:$Z$37,$E295:$AC295)+'5N inverse'!$A$7*$C296/Setup!$B$17+INDEX('5N inverse'!$A$7:$Y$7,1,'5N mesh'!$B$7+1)*Setup!$B$22</f>
        <v>15.0839271145297</v>
      </c>
      <c r="J296" s="0" t="n">
        <f aca="false">SUMPRODUCT('5N inverse'!$A$8:$Y$8,'5N mesh'!$B$37:$Z$37,$E295:$AC295)+'5N inverse'!$A$8*$C296/Setup!$B$17+INDEX('5N inverse'!$A$8:$Y$8,1,'5N mesh'!$B$7+1)*Setup!$B$22</f>
        <v>0</v>
      </c>
      <c r="K296" s="0" t="n">
        <f aca="false">SUMPRODUCT('5N inverse'!$A$9:$Y$9,'5N mesh'!$B$37:$Z$37,$E295:$AC295)+'5N inverse'!$A$9*$C296/Setup!$B$17+INDEX('5N inverse'!$A$9:$Y$9,1,'5N mesh'!$B$7+1)*Setup!$B$22</f>
        <v>0</v>
      </c>
      <c r="L296" s="0" t="n">
        <f aca="false">SUMPRODUCT('5N inverse'!$A$10:$Y$10,'5N mesh'!$B$37:$Z$37,$E295:$AC295)+'5N inverse'!$A$10*$C296/Setup!$B$17+INDEX('5N inverse'!$A$10:$Y$10,1,'5N mesh'!$B$7+1)*Setup!$B$22</f>
        <v>0</v>
      </c>
      <c r="M296" s="0" t="n">
        <f aca="false">SUMPRODUCT('5N inverse'!$A$11:$Y$11,'5N mesh'!$B$37:$Z$37,$E295:$AC295)+'5N inverse'!$A$11*$C296/Setup!$B$17+INDEX('5N inverse'!$A$11:$Y$11,1,'5N mesh'!$B$7+1)*Setup!$B$22</f>
        <v>0</v>
      </c>
      <c r="N296" s="0" t="n">
        <f aca="false">SUMPRODUCT('5N inverse'!$A$12:$Y$12,'5N mesh'!$B$37:$Z$37,$E295:$AC295)+'5N inverse'!$A$12*$C296/Setup!$B$17+INDEX('5N inverse'!$A$12:$Y$12,1,'5N mesh'!$B$7+1)*Setup!$B$22</f>
        <v>0</v>
      </c>
      <c r="O296" s="0" t="n">
        <f aca="false">SUMPRODUCT('5N inverse'!$A$13:$Y$13,'5N mesh'!$B$37:$Z$37,$E295:$AC295)+'5N inverse'!$A$13*$C296/Setup!$B$17+INDEX('5N inverse'!$A$13:$Y$13,1,'5N mesh'!$B$7+1)*Setup!$B$22</f>
        <v>0</v>
      </c>
      <c r="P296" s="0" t="n">
        <f aca="false">SUMPRODUCT('5N inverse'!$A$14:$Y$14,'5N mesh'!$B$37:$Z$37,$E295:$AC295)+'5N inverse'!$A$14*$C296/Setup!$B$17+INDEX('5N inverse'!$A$14:$Y$14,1,'5N mesh'!$B$7+1)*Setup!$B$22</f>
        <v>0</v>
      </c>
      <c r="Q296" s="0" t="n">
        <f aca="false">SUMPRODUCT('5N inverse'!$A$15:$Y$15,'5N mesh'!$B$37:$Z$37,$E295:$AC295)+'5N inverse'!$A$15*$C296/Setup!$B$17+INDEX('5N inverse'!$A$15:$Y$15,1,'5N mesh'!$B$7+1)*Setup!$B$22</f>
        <v>0</v>
      </c>
      <c r="R296" s="0" t="n">
        <f aca="false">SUMPRODUCT('5N inverse'!$A$16:$Y$16,'5N mesh'!$B$37:$Z$37,$E295:$AC295)+'5N inverse'!$A$16*$C296/Setup!$B$17+INDEX('5N inverse'!$A$16:$Y$16,1,'5N mesh'!$B$7+1)*Setup!$B$22</f>
        <v>0</v>
      </c>
      <c r="S296" s="0" t="n">
        <f aca="false">SUMPRODUCT('5N inverse'!$A$17:$Y$17,'5N mesh'!$B$37:$Z$37,$E295:$AC295)+'5N inverse'!$A$17*$C296/Setup!$B$17+INDEX('5N inverse'!$A$17:$Y$17,1,'5N mesh'!$B$7+1)*Setup!$B$22</f>
        <v>0</v>
      </c>
      <c r="T296" s="0" t="n">
        <f aca="false">SUMPRODUCT('5N inverse'!$A$18:$Y$18,'5N mesh'!$B$37:$Z$37,$E295:$AC295)+'5N inverse'!$A$18*$C296/Setup!$B$17+INDEX('5N inverse'!$A$18:$Y$18,1,'5N mesh'!$B$7+1)*Setup!$B$22</f>
        <v>0</v>
      </c>
      <c r="U296" s="0" t="n">
        <f aca="false">SUMPRODUCT('5N inverse'!$A$19:$Y$19,'5N mesh'!$B$37:$Z$37,$E295:$AC295)+'5N inverse'!$A$19*$C296/Setup!$B$17+INDEX('5N inverse'!$A$19:$Y$19,1,'5N mesh'!$B$7+1)*Setup!$B$22</f>
        <v>0</v>
      </c>
      <c r="V296" s="0" t="n">
        <f aca="false">SUMPRODUCT('5N inverse'!$A$20:$Y$20,'5N mesh'!$B$37:$Z$37,$E295:$AC295)+'5N inverse'!$A$20*$C296/Setup!$B$17+INDEX('5N inverse'!$A$20:$Y$20,1,'5N mesh'!$B$7+1)*Setup!$B$22</f>
        <v>0</v>
      </c>
      <c r="W296" s="0" t="n">
        <f aca="false">SUMPRODUCT('5N inverse'!$A$21:$Y$21,'5N mesh'!$B$37:$Z$37,$E295:$AC295)+'5N inverse'!$A$21*$C296/Setup!$B$17+INDEX('5N inverse'!$A$21:$Y$21,1,'5N mesh'!$B$7+1)*Setup!$B$22</f>
        <v>0</v>
      </c>
      <c r="X296" s="0" t="n">
        <f aca="false">SUMPRODUCT('5N inverse'!$A$22:$Y$22,'5N mesh'!$B$37:$Z$37,$E295:$AC295)+'5N inverse'!$A$22*$C296/Setup!$B$17+INDEX('5N inverse'!$A$22:$Y$22,1,'5N mesh'!$B$7+1)*Setup!$B$22</f>
        <v>0</v>
      </c>
      <c r="Y296" s="0" t="n">
        <f aca="false">SUMPRODUCT('5N inverse'!$A$23:$Y$23,'5N mesh'!$B$37:$Z$37,$E295:$AC295)+'5N inverse'!$A$23*$C296/Setup!$B$17+INDEX('5N inverse'!$A$23:$Y$23,1,'5N mesh'!$B$7+1)*Setup!$B$22</f>
        <v>0</v>
      </c>
      <c r="Z296" s="0" t="n">
        <f aca="false">SUMPRODUCT('5N inverse'!$A$24:$Y$24,'5N mesh'!$B$37:$Z$37,$E295:$AC295)+'5N inverse'!$A$24*$C296/Setup!$B$17+INDEX('5N inverse'!$A$24:$Y$24,1,'5N mesh'!$B$7+1)*Setup!$B$22</f>
        <v>0</v>
      </c>
      <c r="AA296" s="0" t="n">
        <f aca="false">SUMPRODUCT('5N inverse'!$A$25:$Y$25,'5N mesh'!$B$37:$Z$37,$E295:$AC295)+'5N inverse'!$A$25*$C296/Setup!$B$17+INDEX('5N inverse'!$A$25:$Y$25,1,'5N mesh'!$B$7+1)*Setup!$B$22</f>
        <v>0</v>
      </c>
      <c r="AB296" s="0" t="n">
        <f aca="false">SUMPRODUCT('5N inverse'!$A$26:$Y$26,'5N mesh'!$B$37:$Z$37,$E295:$AC295)+'5N inverse'!$A$26*$C296/Setup!$B$17+INDEX('5N inverse'!$A$26:$Y$26,1,'5N mesh'!$B$7+1)*Setup!$B$22</f>
        <v>0</v>
      </c>
      <c r="AC296" s="0" t="n">
        <f aca="false">SUMPRODUCT('5N inverse'!$A$27:$Y$27,'5N mesh'!$B$37:$Z$37,$E295:$AC295)+'5N inverse'!$A$27*$C296/Setup!$B$17+INDEX('5N inverse'!$A$27:$Y$27,1,'5N mesh'!$B$7+1)*Setup!$B$22</f>
        <v>0</v>
      </c>
    </row>
    <row r="297" customFormat="false" ht="15" hidden="false" customHeight="false" outlineLevel="0" collapsed="false">
      <c r="A297" s="0" t="n">
        <v>292</v>
      </c>
      <c r="B297" s="0" t="n">
        <f aca="false">A297*Setup!$B$11/3600</f>
        <v>24.3333333333333</v>
      </c>
      <c r="C297" s="0" t="n">
        <f aca="false">Setup!$B$7+Setup!$B$8*COS(2*PI()*(B297-Setup!$B$9)/24)</f>
        <v>21.7056942545958</v>
      </c>
      <c r="D297" s="0" t="n">
        <f aca="false">(C297-E297)/Setup!$B$17</f>
        <v>-20.3798181140307</v>
      </c>
      <c r="E297" s="0" t="n">
        <f aca="false">SUMPRODUCT('5N inverse'!$A$3:$Y$3,'5N mesh'!$B$37:$Z$37,$E296:$AC296)+'5N inverse'!$A$3*$C297/Setup!$B$17+INDEX('5N inverse'!$A$3:$Y$3,1,'5N mesh'!$B$7+1)*Setup!$B$22</f>
        <v>24.3550706094198</v>
      </c>
      <c r="F297" s="0" t="n">
        <f aca="false">SUMPRODUCT('5N inverse'!$A$4:$Y$4,'5N mesh'!$B$37:$Z$37,$E296:$AC296)+'5N inverse'!$A$4*$C297/Setup!$B$17+INDEX('5N inverse'!$A$4:$Y$4,1,'5N mesh'!$B$7+1)*Setup!$B$22</f>
        <v>22.8098497175963</v>
      </c>
      <c r="G297" s="0" t="n">
        <f aca="false">SUMPRODUCT('5N inverse'!$A$5:$Y$5,'5N mesh'!$B$37:$Z$37,$E296:$AC296)+'5N inverse'!$A$5*$C297/Setup!$B$17+INDEX('5N inverse'!$A$5:$Y$5,1,'5N mesh'!$B$7+1)*Setup!$B$22</f>
        <v>19.7194079339494</v>
      </c>
      <c r="H297" s="0" t="n">
        <f aca="false">SUMPRODUCT('5N inverse'!$A$6:$Y$6,'5N mesh'!$B$37:$Z$37,$E296:$AC296)+'5N inverse'!$A$6*$C297/Setup!$B$17+INDEX('5N inverse'!$A$6:$Y$6,1,'5N mesh'!$B$7+1)*Setup!$B$22</f>
        <v>16.6289661503025</v>
      </c>
      <c r="I297" s="0" t="n">
        <f aca="false">SUMPRODUCT('5N inverse'!$A$7:$Y$7,'5N mesh'!$B$37:$Z$37,$E296:$AC296)+'5N inverse'!$A$7*$C297/Setup!$B$17+INDEX('5N inverse'!$A$7:$Y$7,1,'5N mesh'!$B$7+1)*Setup!$B$22</f>
        <v>15.083745258479</v>
      </c>
      <c r="J297" s="0" t="n">
        <f aca="false">SUMPRODUCT('5N inverse'!$A$8:$Y$8,'5N mesh'!$B$37:$Z$37,$E296:$AC296)+'5N inverse'!$A$8*$C297/Setup!$B$17+INDEX('5N inverse'!$A$8:$Y$8,1,'5N mesh'!$B$7+1)*Setup!$B$22</f>
        <v>0</v>
      </c>
      <c r="K297" s="0" t="n">
        <f aca="false">SUMPRODUCT('5N inverse'!$A$9:$Y$9,'5N mesh'!$B$37:$Z$37,$E296:$AC296)+'5N inverse'!$A$9*$C297/Setup!$B$17+INDEX('5N inverse'!$A$9:$Y$9,1,'5N mesh'!$B$7+1)*Setup!$B$22</f>
        <v>0</v>
      </c>
      <c r="L297" s="0" t="n">
        <f aca="false">SUMPRODUCT('5N inverse'!$A$10:$Y$10,'5N mesh'!$B$37:$Z$37,$E296:$AC296)+'5N inverse'!$A$10*$C297/Setup!$B$17+INDEX('5N inverse'!$A$10:$Y$10,1,'5N mesh'!$B$7+1)*Setup!$B$22</f>
        <v>0</v>
      </c>
      <c r="M297" s="0" t="n">
        <f aca="false">SUMPRODUCT('5N inverse'!$A$11:$Y$11,'5N mesh'!$B$37:$Z$37,$E296:$AC296)+'5N inverse'!$A$11*$C297/Setup!$B$17+INDEX('5N inverse'!$A$11:$Y$11,1,'5N mesh'!$B$7+1)*Setup!$B$22</f>
        <v>0</v>
      </c>
      <c r="N297" s="0" t="n">
        <f aca="false">SUMPRODUCT('5N inverse'!$A$12:$Y$12,'5N mesh'!$B$37:$Z$37,$E296:$AC296)+'5N inverse'!$A$12*$C297/Setup!$B$17+INDEX('5N inverse'!$A$12:$Y$12,1,'5N mesh'!$B$7+1)*Setup!$B$22</f>
        <v>0</v>
      </c>
      <c r="O297" s="0" t="n">
        <f aca="false">SUMPRODUCT('5N inverse'!$A$13:$Y$13,'5N mesh'!$B$37:$Z$37,$E296:$AC296)+'5N inverse'!$A$13*$C297/Setup!$B$17+INDEX('5N inverse'!$A$13:$Y$13,1,'5N mesh'!$B$7+1)*Setup!$B$22</f>
        <v>0</v>
      </c>
      <c r="P297" s="0" t="n">
        <f aca="false">SUMPRODUCT('5N inverse'!$A$14:$Y$14,'5N mesh'!$B$37:$Z$37,$E296:$AC296)+'5N inverse'!$A$14*$C297/Setup!$B$17+INDEX('5N inverse'!$A$14:$Y$14,1,'5N mesh'!$B$7+1)*Setup!$B$22</f>
        <v>0</v>
      </c>
      <c r="Q297" s="0" t="n">
        <f aca="false">SUMPRODUCT('5N inverse'!$A$15:$Y$15,'5N mesh'!$B$37:$Z$37,$E296:$AC296)+'5N inverse'!$A$15*$C297/Setup!$B$17+INDEX('5N inverse'!$A$15:$Y$15,1,'5N mesh'!$B$7+1)*Setup!$B$22</f>
        <v>0</v>
      </c>
      <c r="R297" s="0" t="n">
        <f aca="false">SUMPRODUCT('5N inverse'!$A$16:$Y$16,'5N mesh'!$B$37:$Z$37,$E296:$AC296)+'5N inverse'!$A$16*$C297/Setup!$B$17+INDEX('5N inverse'!$A$16:$Y$16,1,'5N mesh'!$B$7+1)*Setup!$B$22</f>
        <v>0</v>
      </c>
      <c r="S297" s="0" t="n">
        <f aca="false">SUMPRODUCT('5N inverse'!$A$17:$Y$17,'5N mesh'!$B$37:$Z$37,$E296:$AC296)+'5N inverse'!$A$17*$C297/Setup!$B$17+INDEX('5N inverse'!$A$17:$Y$17,1,'5N mesh'!$B$7+1)*Setup!$B$22</f>
        <v>0</v>
      </c>
      <c r="T297" s="0" t="n">
        <f aca="false">SUMPRODUCT('5N inverse'!$A$18:$Y$18,'5N mesh'!$B$37:$Z$37,$E296:$AC296)+'5N inverse'!$A$18*$C297/Setup!$B$17+INDEX('5N inverse'!$A$18:$Y$18,1,'5N mesh'!$B$7+1)*Setup!$B$22</f>
        <v>0</v>
      </c>
      <c r="U297" s="0" t="n">
        <f aca="false">SUMPRODUCT('5N inverse'!$A$19:$Y$19,'5N mesh'!$B$37:$Z$37,$E296:$AC296)+'5N inverse'!$A$19*$C297/Setup!$B$17+INDEX('5N inverse'!$A$19:$Y$19,1,'5N mesh'!$B$7+1)*Setup!$B$22</f>
        <v>0</v>
      </c>
      <c r="V297" s="0" t="n">
        <f aca="false">SUMPRODUCT('5N inverse'!$A$20:$Y$20,'5N mesh'!$B$37:$Z$37,$E296:$AC296)+'5N inverse'!$A$20*$C297/Setup!$B$17+INDEX('5N inverse'!$A$20:$Y$20,1,'5N mesh'!$B$7+1)*Setup!$B$22</f>
        <v>0</v>
      </c>
      <c r="W297" s="0" t="n">
        <f aca="false">SUMPRODUCT('5N inverse'!$A$21:$Y$21,'5N mesh'!$B$37:$Z$37,$E296:$AC296)+'5N inverse'!$A$21*$C297/Setup!$B$17+INDEX('5N inverse'!$A$21:$Y$21,1,'5N mesh'!$B$7+1)*Setup!$B$22</f>
        <v>0</v>
      </c>
      <c r="X297" s="0" t="n">
        <f aca="false">SUMPRODUCT('5N inverse'!$A$22:$Y$22,'5N mesh'!$B$37:$Z$37,$E296:$AC296)+'5N inverse'!$A$22*$C297/Setup!$B$17+INDEX('5N inverse'!$A$22:$Y$22,1,'5N mesh'!$B$7+1)*Setup!$B$22</f>
        <v>0</v>
      </c>
      <c r="Y297" s="0" t="n">
        <f aca="false">SUMPRODUCT('5N inverse'!$A$23:$Y$23,'5N mesh'!$B$37:$Z$37,$E296:$AC296)+'5N inverse'!$A$23*$C297/Setup!$B$17+INDEX('5N inverse'!$A$23:$Y$23,1,'5N mesh'!$B$7+1)*Setup!$B$22</f>
        <v>0</v>
      </c>
      <c r="Z297" s="0" t="n">
        <f aca="false">SUMPRODUCT('5N inverse'!$A$24:$Y$24,'5N mesh'!$B$37:$Z$37,$E296:$AC296)+'5N inverse'!$A$24*$C297/Setup!$B$17+INDEX('5N inverse'!$A$24:$Y$24,1,'5N mesh'!$B$7+1)*Setup!$B$22</f>
        <v>0</v>
      </c>
      <c r="AA297" s="0" t="n">
        <f aca="false">SUMPRODUCT('5N inverse'!$A$25:$Y$25,'5N mesh'!$B$37:$Z$37,$E296:$AC296)+'5N inverse'!$A$25*$C297/Setup!$B$17+INDEX('5N inverse'!$A$25:$Y$25,1,'5N mesh'!$B$7+1)*Setup!$B$22</f>
        <v>0</v>
      </c>
      <c r="AB297" s="0" t="n">
        <f aca="false">SUMPRODUCT('5N inverse'!$A$26:$Y$26,'5N mesh'!$B$37:$Z$37,$E296:$AC296)+'5N inverse'!$A$26*$C297/Setup!$B$17+INDEX('5N inverse'!$A$26:$Y$26,1,'5N mesh'!$B$7+1)*Setup!$B$22</f>
        <v>0</v>
      </c>
      <c r="AC297" s="0" t="n">
        <f aca="false">SUMPRODUCT('5N inverse'!$A$27:$Y$27,'5N mesh'!$B$37:$Z$37,$E296:$AC296)+'5N inverse'!$A$27*$C297/Setup!$B$17+INDEX('5N inverse'!$A$27:$Y$27,1,'5N mesh'!$B$7+1)*Setup!$B$22</f>
        <v>0</v>
      </c>
    </row>
    <row r="298" customFormat="false" ht="15" hidden="false" customHeight="false" outlineLevel="0" collapsed="false">
      <c r="A298" s="0" t="n">
        <v>293</v>
      </c>
      <c r="B298" s="0" t="n">
        <f aca="false">A298*Setup!$B$11/3600</f>
        <v>24.4166666666667</v>
      </c>
      <c r="C298" s="0" t="n">
        <f aca="false">Setup!$B$7+Setup!$B$8*COS(2*PI()*(B298-Setup!$B$9)/24)</f>
        <v>21.6347614065457</v>
      </c>
      <c r="D298" s="0" t="n">
        <f aca="false">(C298-E298)/Setup!$B$17</f>
        <v>-20.6291127595154</v>
      </c>
      <c r="E298" s="0" t="n">
        <f aca="false">SUMPRODUCT('5N inverse'!$A$3:$Y$3,'5N mesh'!$B$37:$Z$37,$E297:$AC297)+'5N inverse'!$A$3*$C298/Setup!$B$17+INDEX('5N inverse'!$A$3:$Y$3,1,'5N mesh'!$B$7+1)*Setup!$B$22</f>
        <v>24.3165460652827</v>
      </c>
      <c r="F298" s="0" t="n">
        <f aca="false">SUMPRODUCT('5N inverse'!$A$4:$Y$4,'5N mesh'!$B$37:$Z$37,$E297:$AC297)+'5N inverse'!$A$4*$C298/Setup!$B$17+INDEX('5N inverse'!$A$4:$Y$4,1,'5N mesh'!$B$7+1)*Setup!$B$22</f>
        <v>22.7777146219167</v>
      </c>
      <c r="G298" s="0" t="n">
        <f aca="false">SUMPRODUCT('5N inverse'!$A$5:$Y$5,'5N mesh'!$B$37:$Z$37,$E297:$AC297)+'5N inverse'!$A$5*$C298/Setup!$B$17+INDEX('5N inverse'!$A$5:$Y$5,1,'5N mesh'!$B$7+1)*Setup!$B$22</f>
        <v>19.7000517351848</v>
      </c>
      <c r="H298" s="0" t="n">
        <f aca="false">SUMPRODUCT('5N inverse'!$A$6:$Y$6,'5N mesh'!$B$37:$Z$37,$E297:$AC297)+'5N inverse'!$A$6*$C298/Setup!$B$17+INDEX('5N inverse'!$A$6:$Y$6,1,'5N mesh'!$B$7+1)*Setup!$B$22</f>
        <v>16.6223888484529</v>
      </c>
      <c r="I298" s="0" t="n">
        <f aca="false">SUMPRODUCT('5N inverse'!$A$7:$Y$7,'5N mesh'!$B$37:$Z$37,$E297:$AC297)+'5N inverse'!$A$7*$C298/Setup!$B$17+INDEX('5N inverse'!$A$7:$Y$7,1,'5N mesh'!$B$7+1)*Setup!$B$22</f>
        <v>15.0835574050869</v>
      </c>
      <c r="J298" s="0" t="n">
        <f aca="false">SUMPRODUCT('5N inverse'!$A$8:$Y$8,'5N mesh'!$B$37:$Z$37,$E297:$AC297)+'5N inverse'!$A$8*$C298/Setup!$B$17+INDEX('5N inverse'!$A$8:$Y$8,1,'5N mesh'!$B$7+1)*Setup!$B$22</f>
        <v>0</v>
      </c>
      <c r="K298" s="0" t="n">
        <f aca="false">SUMPRODUCT('5N inverse'!$A$9:$Y$9,'5N mesh'!$B$37:$Z$37,$E297:$AC297)+'5N inverse'!$A$9*$C298/Setup!$B$17+INDEX('5N inverse'!$A$9:$Y$9,1,'5N mesh'!$B$7+1)*Setup!$B$22</f>
        <v>0</v>
      </c>
      <c r="L298" s="0" t="n">
        <f aca="false">SUMPRODUCT('5N inverse'!$A$10:$Y$10,'5N mesh'!$B$37:$Z$37,$E297:$AC297)+'5N inverse'!$A$10*$C298/Setup!$B$17+INDEX('5N inverse'!$A$10:$Y$10,1,'5N mesh'!$B$7+1)*Setup!$B$22</f>
        <v>0</v>
      </c>
      <c r="M298" s="0" t="n">
        <f aca="false">SUMPRODUCT('5N inverse'!$A$11:$Y$11,'5N mesh'!$B$37:$Z$37,$E297:$AC297)+'5N inverse'!$A$11*$C298/Setup!$B$17+INDEX('5N inverse'!$A$11:$Y$11,1,'5N mesh'!$B$7+1)*Setup!$B$22</f>
        <v>0</v>
      </c>
      <c r="N298" s="0" t="n">
        <f aca="false">SUMPRODUCT('5N inverse'!$A$12:$Y$12,'5N mesh'!$B$37:$Z$37,$E297:$AC297)+'5N inverse'!$A$12*$C298/Setup!$B$17+INDEX('5N inverse'!$A$12:$Y$12,1,'5N mesh'!$B$7+1)*Setup!$B$22</f>
        <v>0</v>
      </c>
      <c r="O298" s="0" t="n">
        <f aca="false">SUMPRODUCT('5N inverse'!$A$13:$Y$13,'5N mesh'!$B$37:$Z$37,$E297:$AC297)+'5N inverse'!$A$13*$C298/Setup!$B$17+INDEX('5N inverse'!$A$13:$Y$13,1,'5N mesh'!$B$7+1)*Setup!$B$22</f>
        <v>0</v>
      </c>
      <c r="P298" s="0" t="n">
        <f aca="false">SUMPRODUCT('5N inverse'!$A$14:$Y$14,'5N mesh'!$B$37:$Z$37,$E297:$AC297)+'5N inverse'!$A$14*$C298/Setup!$B$17+INDEX('5N inverse'!$A$14:$Y$14,1,'5N mesh'!$B$7+1)*Setup!$B$22</f>
        <v>0</v>
      </c>
      <c r="Q298" s="0" t="n">
        <f aca="false">SUMPRODUCT('5N inverse'!$A$15:$Y$15,'5N mesh'!$B$37:$Z$37,$E297:$AC297)+'5N inverse'!$A$15*$C298/Setup!$B$17+INDEX('5N inverse'!$A$15:$Y$15,1,'5N mesh'!$B$7+1)*Setup!$B$22</f>
        <v>0</v>
      </c>
      <c r="R298" s="0" t="n">
        <f aca="false">SUMPRODUCT('5N inverse'!$A$16:$Y$16,'5N mesh'!$B$37:$Z$37,$E297:$AC297)+'5N inverse'!$A$16*$C298/Setup!$B$17+INDEX('5N inverse'!$A$16:$Y$16,1,'5N mesh'!$B$7+1)*Setup!$B$22</f>
        <v>0</v>
      </c>
      <c r="S298" s="0" t="n">
        <f aca="false">SUMPRODUCT('5N inverse'!$A$17:$Y$17,'5N mesh'!$B$37:$Z$37,$E297:$AC297)+'5N inverse'!$A$17*$C298/Setup!$B$17+INDEX('5N inverse'!$A$17:$Y$17,1,'5N mesh'!$B$7+1)*Setup!$B$22</f>
        <v>0</v>
      </c>
      <c r="T298" s="0" t="n">
        <f aca="false">SUMPRODUCT('5N inverse'!$A$18:$Y$18,'5N mesh'!$B$37:$Z$37,$E297:$AC297)+'5N inverse'!$A$18*$C298/Setup!$B$17+INDEX('5N inverse'!$A$18:$Y$18,1,'5N mesh'!$B$7+1)*Setup!$B$22</f>
        <v>0</v>
      </c>
      <c r="U298" s="0" t="n">
        <f aca="false">SUMPRODUCT('5N inverse'!$A$19:$Y$19,'5N mesh'!$B$37:$Z$37,$E297:$AC297)+'5N inverse'!$A$19*$C298/Setup!$B$17+INDEX('5N inverse'!$A$19:$Y$19,1,'5N mesh'!$B$7+1)*Setup!$B$22</f>
        <v>0</v>
      </c>
      <c r="V298" s="0" t="n">
        <f aca="false">SUMPRODUCT('5N inverse'!$A$20:$Y$20,'5N mesh'!$B$37:$Z$37,$E297:$AC297)+'5N inverse'!$A$20*$C298/Setup!$B$17+INDEX('5N inverse'!$A$20:$Y$20,1,'5N mesh'!$B$7+1)*Setup!$B$22</f>
        <v>0</v>
      </c>
      <c r="W298" s="0" t="n">
        <f aca="false">SUMPRODUCT('5N inverse'!$A$21:$Y$21,'5N mesh'!$B$37:$Z$37,$E297:$AC297)+'5N inverse'!$A$21*$C298/Setup!$B$17+INDEX('5N inverse'!$A$21:$Y$21,1,'5N mesh'!$B$7+1)*Setup!$B$22</f>
        <v>0</v>
      </c>
      <c r="X298" s="0" t="n">
        <f aca="false">SUMPRODUCT('5N inverse'!$A$22:$Y$22,'5N mesh'!$B$37:$Z$37,$E297:$AC297)+'5N inverse'!$A$22*$C298/Setup!$B$17+INDEX('5N inverse'!$A$22:$Y$22,1,'5N mesh'!$B$7+1)*Setup!$B$22</f>
        <v>0</v>
      </c>
      <c r="Y298" s="0" t="n">
        <f aca="false">SUMPRODUCT('5N inverse'!$A$23:$Y$23,'5N mesh'!$B$37:$Z$37,$E297:$AC297)+'5N inverse'!$A$23*$C298/Setup!$B$17+INDEX('5N inverse'!$A$23:$Y$23,1,'5N mesh'!$B$7+1)*Setup!$B$22</f>
        <v>0</v>
      </c>
      <c r="Z298" s="0" t="n">
        <f aca="false">SUMPRODUCT('5N inverse'!$A$24:$Y$24,'5N mesh'!$B$37:$Z$37,$E297:$AC297)+'5N inverse'!$A$24*$C298/Setup!$B$17+INDEX('5N inverse'!$A$24:$Y$24,1,'5N mesh'!$B$7+1)*Setup!$B$22</f>
        <v>0</v>
      </c>
      <c r="AA298" s="0" t="n">
        <f aca="false">SUMPRODUCT('5N inverse'!$A$25:$Y$25,'5N mesh'!$B$37:$Z$37,$E297:$AC297)+'5N inverse'!$A$25*$C298/Setup!$B$17+INDEX('5N inverse'!$A$25:$Y$25,1,'5N mesh'!$B$7+1)*Setup!$B$22</f>
        <v>0</v>
      </c>
      <c r="AB298" s="0" t="n">
        <f aca="false">SUMPRODUCT('5N inverse'!$A$26:$Y$26,'5N mesh'!$B$37:$Z$37,$E297:$AC297)+'5N inverse'!$A$26*$C298/Setup!$B$17+INDEX('5N inverse'!$A$26:$Y$26,1,'5N mesh'!$B$7+1)*Setup!$B$22</f>
        <v>0</v>
      </c>
      <c r="AC298" s="0" t="n">
        <f aca="false">SUMPRODUCT('5N inverse'!$A$27:$Y$27,'5N mesh'!$B$37:$Z$37,$E297:$AC297)+'5N inverse'!$A$27*$C298/Setup!$B$17+INDEX('5N inverse'!$A$27:$Y$27,1,'5N mesh'!$B$7+1)*Setup!$B$22</f>
        <v>0</v>
      </c>
    </row>
    <row r="299" customFormat="false" ht="15" hidden="false" customHeight="false" outlineLevel="0" collapsed="false">
      <c r="A299" s="0" t="n">
        <v>294</v>
      </c>
      <c r="B299" s="0" t="n">
        <f aca="false">A299*Setup!$B$11/3600</f>
        <v>24.5</v>
      </c>
      <c r="C299" s="0" t="n">
        <f aca="false">Setup!$B$7+Setup!$B$8*COS(2*PI()*(B299-Setup!$B$9)/24)</f>
        <v>21.5649542839651</v>
      </c>
      <c r="D299" s="0" t="n">
        <f aca="false">(C299-E299)/Setup!$B$17</f>
        <v>-20.8667419146461</v>
      </c>
      <c r="E299" s="0" t="n">
        <f aca="false">SUMPRODUCT('5N inverse'!$A$3:$Y$3,'5N mesh'!$B$37:$Z$37,$E298:$AC298)+'5N inverse'!$A$3*$C299/Setup!$B$17+INDEX('5N inverse'!$A$3:$Y$3,1,'5N mesh'!$B$7+1)*Setup!$B$22</f>
        <v>24.2776307328691</v>
      </c>
      <c r="F299" s="0" t="n">
        <f aca="false">SUMPRODUCT('5N inverse'!$A$4:$Y$4,'5N mesh'!$B$37:$Z$37,$E298:$AC298)+'5N inverse'!$A$4*$C299/Setup!$B$17+INDEX('5N inverse'!$A$4:$Y$4,1,'5N mesh'!$B$7+1)*Setup!$B$22</f>
        <v>22.7452528881557</v>
      </c>
      <c r="G299" s="0" t="n">
        <f aca="false">SUMPRODUCT('5N inverse'!$A$5:$Y$5,'5N mesh'!$B$37:$Z$37,$E298:$AC298)+'5N inverse'!$A$5*$C299/Setup!$B$17+INDEX('5N inverse'!$A$5:$Y$5,1,'5N mesh'!$B$7+1)*Setup!$B$22</f>
        <v>19.6804971987289</v>
      </c>
      <c r="H299" s="0" t="n">
        <f aca="false">SUMPRODUCT('5N inverse'!$A$6:$Y$6,'5N mesh'!$B$37:$Z$37,$E298:$AC298)+'5N inverse'!$A$6*$C299/Setup!$B$17+INDEX('5N inverse'!$A$6:$Y$6,1,'5N mesh'!$B$7+1)*Setup!$B$22</f>
        <v>16.6157415093021</v>
      </c>
      <c r="I299" s="0" t="n">
        <f aca="false">SUMPRODUCT('5N inverse'!$A$7:$Y$7,'5N mesh'!$B$37:$Z$37,$E298:$AC298)+'5N inverse'!$A$7*$C299/Setup!$B$17+INDEX('5N inverse'!$A$7:$Y$7,1,'5N mesh'!$B$7+1)*Setup!$B$22</f>
        <v>15.0833636645887</v>
      </c>
      <c r="J299" s="0" t="n">
        <f aca="false">SUMPRODUCT('5N inverse'!$A$8:$Y$8,'5N mesh'!$B$37:$Z$37,$E298:$AC298)+'5N inverse'!$A$8*$C299/Setup!$B$17+INDEX('5N inverse'!$A$8:$Y$8,1,'5N mesh'!$B$7+1)*Setup!$B$22</f>
        <v>0</v>
      </c>
      <c r="K299" s="0" t="n">
        <f aca="false">SUMPRODUCT('5N inverse'!$A$9:$Y$9,'5N mesh'!$B$37:$Z$37,$E298:$AC298)+'5N inverse'!$A$9*$C299/Setup!$B$17+INDEX('5N inverse'!$A$9:$Y$9,1,'5N mesh'!$B$7+1)*Setup!$B$22</f>
        <v>0</v>
      </c>
      <c r="L299" s="0" t="n">
        <f aca="false">SUMPRODUCT('5N inverse'!$A$10:$Y$10,'5N mesh'!$B$37:$Z$37,$E298:$AC298)+'5N inverse'!$A$10*$C299/Setup!$B$17+INDEX('5N inverse'!$A$10:$Y$10,1,'5N mesh'!$B$7+1)*Setup!$B$22</f>
        <v>0</v>
      </c>
      <c r="M299" s="0" t="n">
        <f aca="false">SUMPRODUCT('5N inverse'!$A$11:$Y$11,'5N mesh'!$B$37:$Z$37,$E298:$AC298)+'5N inverse'!$A$11*$C299/Setup!$B$17+INDEX('5N inverse'!$A$11:$Y$11,1,'5N mesh'!$B$7+1)*Setup!$B$22</f>
        <v>0</v>
      </c>
      <c r="N299" s="0" t="n">
        <f aca="false">SUMPRODUCT('5N inverse'!$A$12:$Y$12,'5N mesh'!$B$37:$Z$37,$E298:$AC298)+'5N inverse'!$A$12*$C299/Setup!$B$17+INDEX('5N inverse'!$A$12:$Y$12,1,'5N mesh'!$B$7+1)*Setup!$B$22</f>
        <v>0</v>
      </c>
      <c r="O299" s="0" t="n">
        <f aca="false">SUMPRODUCT('5N inverse'!$A$13:$Y$13,'5N mesh'!$B$37:$Z$37,$E298:$AC298)+'5N inverse'!$A$13*$C299/Setup!$B$17+INDEX('5N inverse'!$A$13:$Y$13,1,'5N mesh'!$B$7+1)*Setup!$B$22</f>
        <v>0</v>
      </c>
      <c r="P299" s="0" t="n">
        <f aca="false">SUMPRODUCT('5N inverse'!$A$14:$Y$14,'5N mesh'!$B$37:$Z$37,$E298:$AC298)+'5N inverse'!$A$14*$C299/Setup!$B$17+INDEX('5N inverse'!$A$14:$Y$14,1,'5N mesh'!$B$7+1)*Setup!$B$22</f>
        <v>0</v>
      </c>
      <c r="Q299" s="0" t="n">
        <f aca="false">SUMPRODUCT('5N inverse'!$A$15:$Y$15,'5N mesh'!$B$37:$Z$37,$E298:$AC298)+'5N inverse'!$A$15*$C299/Setup!$B$17+INDEX('5N inverse'!$A$15:$Y$15,1,'5N mesh'!$B$7+1)*Setup!$B$22</f>
        <v>0</v>
      </c>
      <c r="R299" s="0" t="n">
        <f aca="false">SUMPRODUCT('5N inverse'!$A$16:$Y$16,'5N mesh'!$B$37:$Z$37,$E298:$AC298)+'5N inverse'!$A$16*$C299/Setup!$B$17+INDEX('5N inverse'!$A$16:$Y$16,1,'5N mesh'!$B$7+1)*Setup!$B$22</f>
        <v>0</v>
      </c>
      <c r="S299" s="0" t="n">
        <f aca="false">SUMPRODUCT('5N inverse'!$A$17:$Y$17,'5N mesh'!$B$37:$Z$37,$E298:$AC298)+'5N inverse'!$A$17*$C299/Setup!$B$17+INDEX('5N inverse'!$A$17:$Y$17,1,'5N mesh'!$B$7+1)*Setup!$B$22</f>
        <v>0</v>
      </c>
      <c r="T299" s="0" t="n">
        <f aca="false">SUMPRODUCT('5N inverse'!$A$18:$Y$18,'5N mesh'!$B$37:$Z$37,$E298:$AC298)+'5N inverse'!$A$18*$C299/Setup!$B$17+INDEX('5N inverse'!$A$18:$Y$18,1,'5N mesh'!$B$7+1)*Setup!$B$22</f>
        <v>0</v>
      </c>
      <c r="U299" s="0" t="n">
        <f aca="false">SUMPRODUCT('5N inverse'!$A$19:$Y$19,'5N mesh'!$B$37:$Z$37,$E298:$AC298)+'5N inverse'!$A$19*$C299/Setup!$B$17+INDEX('5N inverse'!$A$19:$Y$19,1,'5N mesh'!$B$7+1)*Setup!$B$22</f>
        <v>0</v>
      </c>
      <c r="V299" s="0" t="n">
        <f aca="false">SUMPRODUCT('5N inverse'!$A$20:$Y$20,'5N mesh'!$B$37:$Z$37,$E298:$AC298)+'5N inverse'!$A$20*$C299/Setup!$B$17+INDEX('5N inverse'!$A$20:$Y$20,1,'5N mesh'!$B$7+1)*Setup!$B$22</f>
        <v>0</v>
      </c>
      <c r="W299" s="0" t="n">
        <f aca="false">SUMPRODUCT('5N inverse'!$A$21:$Y$21,'5N mesh'!$B$37:$Z$37,$E298:$AC298)+'5N inverse'!$A$21*$C299/Setup!$B$17+INDEX('5N inverse'!$A$21:$Y$21,1,'5N mesh'!$B$7+1)*Setup!$B$22</f>
        <v>0</v>
      </c>
      <c r="X299" s="0" t="n">
        <f aca="false">SUMPRODUCT('5N inverse'!$A$22:$Y$22,'5N mesh'!$B$37:$Z$37,$E298:$AC298)+'5N inverse'!$A$22*$C299/Setup!$B$17+INDEX('5N inverse'!$A$22:$Y$22,1,'5N mesh'!$B$7+1)*Setup!$B$22</f>
        <v>0</v>
      </c>
      <c r="Y299" s="0" t="n">
        <f aca="false">SUMPRODUCT('5N inverse'!$A$23:$Y$23,'5N mesh'!$B$37:$Z$37,$E298:$AC298)+'5N inverse'!$A$23*$C299/Setup!$B$17+INDEX('5N inverse'!$A$23:$Y$23,1,'5N mesh'!$B$7+1)*Setup!$B$22</f>
        <v>0</v>
      </c>
      <c r="Z299" s="0" t="n">
        <f aca="false">SUMPRODUCT('5N inverse'!$A$24:$Y$24,'5N mesh'!$B$37:$Z$37,$E298:$AC298)+'5N inverse'!$A$24*$C299/Setup!$B$17+INDEX('5N inverse'!$A$24:$Y$24,1,'5N mesh'!$B$7+1)*Setup!$B$22</f>
        <v>0</v>
      </c>
      <c r="AA299" s="0" t="n">
        <f aca="false">SUMPRODUCT('5N inverse'!$A$25:$Y$25,'5N mesh'!$B$37:$Z$37,$E298:$AC298)+'5N inverse'!$A$25*$C299/Setup!$B$17+INDEX('5N inverse'!$A$25:$Y$25,1,'5N mesh'!$B$7+1)*Setup!$B$22</f>
        <v>0</v>
      </c>
      <c r="AB299" s="0" t="n">
        <f aca="false">SUMPRODUCT('5N inverse'!$A$26:$Y$26,'5N mesh'!$B$37:$Z$37,$E298:$AC298)+'5N inverse'!$A$26*$C299/Setup!$B$17+INDEX('5N inverse'!$A$26:$Y$26,1,'5N mesh'!$B$7+1)*Setup!$B$22</f>
        <v>0</v>
      </c>
      <c r="AC299" s="0" t="n">
        <f aca="false">SUMPRODUCT('5N inverse'!$A$27:$Y$27,'5N mesh'!$B$37:$Z$37,$E298:$AC298)+'5N inverse'!$A$27*$C299/Setup!$B$17+INDEX('5N inverse'!$A$27:$Y$27,1,'5N mesh'!$B$7+1)*Setup!$B$22</f>
        <v>0</v>
      </c>
    </row>
    <row r="300" customFormat="false" ht="15" hidden="false" customHeight="false" outlineLevel="0" collapsed="false">
      <c r="A300" s="0" t="n">
        <v>295</v>
      </c>
      <c r="B300" s="0" t="n">
        <f aca="false">A300*Setup!$B$11/3600</f>
        <v>24.5833333333333</v>
      </c>
      <c r="C300" s="0" t="n">
        <f aca="false">Setup!$B$7+Setup!$B$8*COS(2*PI()*(B300-Setup!$B$9)/24)</f>
        <v>21.4963061112638</v>
      </c>
      <c r="D300" s="0" t="n">
        <f aca="false">(C300-E300)/Setup!$B$17</f>
        <v>-21.0926052579047</v>
      </c>
      <c r="E300" s="0" t="n">
        <f aca="false">SUMPRODUCT('5N inverse'!$A$3:$Y$3,'5N mesh'!$B$37:$Z$37,$E299:$AC299)+'5N inverse'!$A$3*$C300/Setup!$B$17+INDEX('5N inverse'!$A$3:$Y$3,1,'5N mesh'!$B$7+1)*Setup!$B$22</f>
        <v>24.2383447947914</v>
      </c>
      <c r="F300" s="0" t="n">
        <f aca="false">SUMPRODUCT('5N inverse'!$A$4:$Y$4,'5N mesh'!$B$37:$Z$37,$E299:$AC299)+'5N inverse'!$A$4*$C300/Setup!$B$17+INDEX('5N inverse'!$A$4:$Y$4,1,'5N mesh'!$B$7+1)*Setup!$B$22</f>
        <v>22.7124813539503</v>
      </c>
      <c r="G300" s="0" t="n">
        <f aca="false">SUMPRODUCT('5N inverse'!$A$5:$Y$5,'5N mesh'!$B$37:$Z$37,$E299:$AC299)+'5N inverse'!$A$5*$C300/Setup!$B$17+INDEX('5N inverse'!$A$5:$Y$5,1,'5N mesh'!$B$7+1)*Setup!$B$22</f>
        <v>19.6607544722682</v>
      </c>
      <c r="H300" s="0" t="n">
        <f aca="false">SUMPRODUCT('5N inverse'!$A$6:$Y$6,'5N mesh'!$B$37:$Z$37,$E299:$AC299)+'5N inverse'!$A$6*$C300/Setup!$B$17+INDEX('5N inverse'!$A$6:$Y$6,1,'5N mesh'!$B$7+1)*Setup!$B$22</f>
        <v>16.609027590586</v>
      </c>
      <c r="I300" s="0" t="n">
        <f aca="false">SUMPRODUCT('5N inverse'!$A$7:$Y$7,'5N mesh'!$B$37:$Z$37,$E299:$AC299)+'5N inverse'!$A$7*$C300/Setup!$B$17+INDEX('5N inverse'!$A$7:$Y$7,1,'5N mesh'!$B$7+1)*Setup!$B$22</f>
        <v>15.0831641497449</v>
      </c>
      <c r="J300" s="0" t="n">
        <f aca="false">SUMPRODUCT('5N inverse'!$A$8:$Y$8,'5N mesh'!$B$37:$Z$37,$E299:$AC299)+'5N inverse'!$A$8*$C300/Setup!$B$17+INDEX('5N inverse'!$A$8:$Y$8,1,'5N mesh'!$B$7+1)*Setup!$B$22</f>
        <v>0</v>
      </c>
      <c r="K300" s="0" t="n">
        <f aca="false">SUMPRODUCT('5N inverse'!$A$9:$Y$9,'5N mesh'!$B$37:$Z$37,$E299:$AC299)+'5N inverse'!$A$9*$C300/Setup!$B$17+INDEX('5N inverse'!$A$9:$Y$9,1,'5N mesh'!$B$7+1)*Setup!$B$22</f>
        <v>0</v>
      </c>
      <c r="L300" s="0" t="n">
        <f aca="false">SUMPRODUCT('5N inverse'!$A$10:$Y$10,'5N mesh'!$B$37:$Z$37,$E299:$AC299)+'5N inverse'!$A$10*$C300/Setup!$B$17+INDEX('5N inverse'!$A$10:$Y$10,1,'5N mesh'!$B$7+1)*Setup!$B$22</f>
        <v>0</v>
      </c>
      <c r="M300" s="0" t="n">
        <f aca="false">SUMPRODUCT('5N inverse'!$A$11:$Y$11,'5N mesh'!$B$37:$Z$37,$E299:$AC299)+'5N inverse'!$A$11*$C300/Setup!$B$17+INDEX('5N inverse'!$A$11:$Y$11,1,'5N mesh'!$B$7+1)*Setup!$B$22</f>
        <v>0</v>
      </c>
      <c r="N300" s="0" t="n">
        <f aca="false">SUMPRODUCT('5N inverse'!$A$12:$Y$12,'5N mesh'!$B$37:$Z$37,$E299:$AC299)+'5N inverse'!$A$12*$C300/Setup!$B$17+INDEX('5N inverse'!$A$12:$Y$12,1,'5N mesh'!$B$7+1)*Setup!$B$22</f>
        <v>0</v>
      </c>
      <c r="O300" s="0" t="n">
        <f aca="false">SUMPRODUCT('5N inverse'!$A$13:$Y$13,'5N mesh'!$B$37:$Z$37,$E299:$AC299)+'5N inverse'!$A$13*$C300/Setup!$B$17+INDEX('5N inverse'!$A$13:$Y$13,1,'5N mesh'!$B$7+1)*Setup!$B$22</f>
        <v>0</v>
      </c>
      <c r="P300" s="0" t="n">
        <f aca="false">SUMPRODUCT('5N inverse'!$A$14:$Y$14,'5N mesh'!$B$37:$Z$37,$E299:$AC299)+'5N inverse'!$A$14*$C300/Setup!$B$17+INDEX('5N inverse'!$A$14:$Y$14,1,'5N mesh'!$B$7+1)*Setup!$B$22</f>
        <v>0</v>
      </c>
      <c r="Q300" s="0" t="n">
        <f aca="false">SUMPRODUCT('5N inverse'!$A$15:$Y$15,'5N mesh'!$B$37:$Z$37,$E299:$AC299)+'5N inverse'!$A$15*$C300/Setup!$B$17+INDEX('5N inverse'!$A$15:$Y$15,1,'5N mesh'!$B$7+1)*Setup!$B$22</f>
        <v>0</v>
      </c>
      <c r="R300" s="0" t="n">
        <f aca="false">SUMPRODUCT('5N inverse'!$A$16:$Y$16,'5N mesh'!$B$37:$Z$37,$E299:$AC299)+'5N inverse'!$A$16*$C300/Setup!$B$17+INDEX('5N inverse'!$A$16:$Y$16,1,'5N mesh'!$B$7+1)*Setup!$B$22</f>
        <v>0</v>
      </c>
      <c r="S300" s="0" t="n">
        <f aca="false">SUMPRODUCT('5N inverse'!$A$17:$Y$17,'5N mesh'!$B$37:$Z$37,$E299:$AC299)+'5N inverse'!$A$17*$C300/Setup!$B$17+INDEX('5N inverse'!$A$17:$Y$17,1,'5N mesh'!$B$7+1)*Setup!$B$22</f>
        <v>0</v>
      </c>
      <c r="T300" s="0" t="n">
        <f aca="false">SUMPRODUCT('5N inverse'!$A$18:$Y$18,'5N mesh'!$B$37:$Z$37,$E299:$AC299)+'5N inverse'!$A$18*$C300/Setup!$B$17+INDEX('5N inverse'!$A$18:$Y$18,1,'5N mesh'!$B$7+1)*Setup!$B$22</f>
        <v>0</v>
      </c>
      <c r="U300" s="0" t="n">
        <f aca="false">SUMPRODUCT('5N inverse'!$A$19:$Y$19,'5N mesh'!$B$37:$Z$37,$E299:$AC299)+'5N inverse'!$A$19*$C300/Setup!$B$17+INDEX('5N inverse'!$A$19:$Y$19,1,'5N mesh'!$B$7+1)*Setup!$B$22</f>
        <v>0</v>
      </c>
      <c r="V300" s="0" t="n">
        <f aca="false">SUMPRODUCT('5N inverse'!$A$20:$Y$20,'5N mesh'!$B$37:$Z$37,$E299:$AC299)+'5N inverse'!$A$20*$C300/Setup!$B$17+INDEX('5N inverse'!$A$20:$Y$20,1,'5N mesh'!$B$7+1)*Setup!$B$22</f>
        <v>0</v>
      </c>
      <c r="W300" s="0" t="n">
        <f aca="false">SUMPRODUCT('5N inverse'!$A$21:$Y$21,'5N mesh'!$B$37:$Z$37,$E299:$AC299)+'5N inverse'!$A$21*$C300/Setup!$B$17+INDEX('5N inverse'!$A$21:$Y$21,1,'5N mesh'!$B$7+1)*Setup!$B$22</f>
        <v>0</v>
      </c>
      <c r="X300" s="0" t="n">
        <f aca="false">SUMPRODUCT('5N inverse'!$A$22:$Y$22,'5N mesh'!$B$37:$Z$37,$E299:$AC299)+'5N inverse'!$A$22*$C300/Setup!$B$17+INDEX('5N inverse'!$A$22:$Y$22,1,'5N mesh'!$B$7+1)*Setup!$B$22</f>
        <v>0</v>
      </c>
      <c r="Y300" s="0" t="n">
        <f aca="false">SUMPRODUCT('5N inverse'!$A$23:$Y$23,'5N mesh'!$B$37:$Z$37,$E299:$AC299)+'5N inverse'!$A$23*$C300/Setup!$B$17+INDEX('5N inverse'!$A$23:$Y$23,1,'5N mesh'!$B$7+1)*Setup!$B$22</f>
        <v>0</v>
      </c>
      <c r="Z300" s="0" t="n">
        <f aca="false">SUMPRODUCT('5N inverse'!$A$24:$Y$24,'5N mesh'!$B$37:$Z$37,$E299:$AC299)+'5N inverse'!$A$24*$C300/Setup!$B$17+INDEX('5N inverse'!$A$24:$Y$24,1,'5N mesh'!$B$7+1)*Setup!$B$22</f>
        <v>0</v>
      </c>
      <c r="AA300" s="0" t="n">
        <f aca="false">SUMPRODUCT('5N inverse'!$A$25:$Y$25,'5N mesh'!$B$37:$Z$37,$E299:$AC299)+'5N inverse'!$A$25*$C300/Setup!$B$17+INDEX('5N inverse'!$A$25:$Y$25,1,'5N mesh'!$B$7+1)*Setup!$B$22</f>
        <v>0</v>
      </c>
      <c r="AB300" s="0" t="n">
        <f aca="false">SUMPRODUCT('5N inverse'!$A$26:$Y$26,'5N mesh'!$B$37:$Z$37,$E299:$AC299)+'5N inverse'!$A$26*$C300/Setup!$B$17+INDEX('5N inverse'!$A$26:$Y$26,1,'5N mesh'!$B$7+1)*Setup!$B$22</f>
        <v>0</v>
      </c>
      <c r="AC300" s="0" t="n">
        <f aca="false">SUMPRODUCT('5N inverse'!$A$27:$Y$27,'5N mesh'!$B$37:$Z$37,$E299:$AC299)+'5N inverse'!$A$27*$C300/Setup!$B$17+INDEX('5N inverse'!$A$27:$Y$27,1,'5N mesh'!$B$7+1)*Setup!$B$22</f>
        <v>0</v>
      </c>
    </row>
    <row r="301" customFormat="false" ht="15" hidden="false" customHeight="false" outlineLevel="0" collapsed="false">
      <c r="A301" s="0" t="n">
        <v>296</v>
      </c>
      <c r="B301" s="0" t="n">
        <f aca="false">A301*Setup!$B$11/3600</f>
        <v>24.6666666666667</v>
      </c>
      <c r="C301" s="0" t="n">
        <f aca="false">Setup!$B$7+Setup!$B$8*COS(2*PI()*(B301-Setup!$B$9)/24)</f>
        <v>21.4288495612538</v>
      </c>
      <c r="D301" s="0" t="n">
        <f aca="false">(C301-E301)/Setup!$B$17</f>
        <v>-21.306607897859</v>
      </c>
      <c r="E301" s="0" t="n">
        <f aca="false">SUMPRODUCT('5N inverse'!$A$3:$Y$3,'5N mesh'!$B$37:$Z$37,$E300:$AC300)+'5N inverse'!$A$3*$C301/Setup!$B$17+INDEX('5N inverse'!$A$3:$Y$3,1,'5N mesh'!$B$7+1)*Setup!$B$22</f>
        <v>24.1987085879755</v>
      </c>
      <c r="F301" s="0" t="n">
        <f aca="false">SUMPRODUCT('5N inverse'!$A$4:$Y$4,'5N mesh'!$B$37:$Z$37,$E300:$AC300)+'5N inverse'!$A$4*$C301/Setup!$B$17+INDEX('5N inverse'!$A$4:$Y$4,1,'5N mesh'!$B$7+1)*Setup!$B$22</f>
        <v>22.6794169859449</v>
      </c>
      <c r="G301" s="0" t="n">
        <f aca="false">SUMPRODUCT('5N inverse'!$A$5:$Y$5,'5N mesh'!$B$37:$Z$37,$E300:$AC300)+'5N inverse'!$A$5*$C301/Setup!$B$17+INDEX('5N inverse'!$A$5:$Y$5,1,'5N mesh'!$B$7+1)*Setup!$B$22</f>
        <v>19.6408337818838</v>
      </c>
      <c r="H301" s="0" t="n">
        <f aca="false">SUMPRODUCT('5N inverse'!$A$6:$Y$6,'5N mesh'!$B$37:$Z$37,$E300:$AC300)+'5N inverse'!$A$6*$C301/Setup!$B$17+INDEX('5N inverse'!$A$6:$Y$6,1,'5N mesh'!$B$7+1)*Setup!$B$22</f>
        <v>16.6022505778226</v>
      </c>
      <c r="I301" s="0" t="n">
        <f aca="false">SUMPRODUCT('5N inverse'!$A$7:$Y$7,'5N mesh'!$B$37:$Z$37,$E300:$AC300)+'5N inverse'!$A$7*$C301/Setup!$B$17+INDEX('5N inverse'!$A$7:$Y$7,1,'5N mesh'!$B$7+1)*Setup!$B$22</f>
        <v>15.082958975792</v>
      </c>
      <c r="J301" s="0" t="n">
        <f aca="false">SUMPRODUCT('5N inverse'!$A$8:$Y$8,'5N mesh'!$B$37:$Z$37,$E300:$AC300)+'5N inverse'!$A$8*$C301/Setup!$B$17+INDEX('5N inverse'!$A$8:$Y$8,1,'5N mesh'!$B$7+1)*Setup!$B$22</f>
        <v>0</v>
      </c>
      <c r="K301" s="0" t="n">
        <f aca="false">SUMPRODUCT('5N inverse'!$A$9:$Y$9,'5N mesh'!$B$37:$Z$37,$E300:$AC300)+'5N inverse'!$A$9*$C301/Setup!$B$17+INDEX('5N inverse'!$A$9:$Y$9,1,'5N mesh'!$B$7+1)*Setup!$B$22</f>
        <v>0</v>
      </c>
      <c r="L301" s="0" t="n">
        <f aca="false">SUMPRODUCT('5N inverse'!$A$10:$Y$10,'5N mesh'!$B$37:$Z$37,$E300:$AC300)+'5N inverse'!$A$10*$C301/Setup!$B$17+INDEX('5N inverse'!$A$10:$Y$10,1,'5N mesh'!$B$7+1)*Setup!$B$22</f>
        <v>0</v>
      </c>
      <c r="M301" s="0" t="n">
        <f aca="false">SUMPRODUCT('5N inverse'!$A$11:$Y$11,'5N mesh'!$B$37:$Z$37,$E300:$AC300)+'5N inverse'!$A$11*$C301/Setup!$B$17+INDEX('5N inverse'!$A$11:$Y$11,1,'5N mesh'!$B$7+1)*Setup!$B$22</f>
        <v>0</v>
      </c>
      <c r="N301" s="0" t="n">
        <f aca="false">SUMPRODUCT('5N inverse'!$A$12:$Y$12,'5N mesh'!$B$37:$Z$37,$E300:$AC300)+'5N inverse'!$A$12*$C301/Setup!$B$17+INDEX('5N inverse'!$A$12:$Y$12,1,'5N mesh'!$B$7+1)*Setup!$B$22</f>
        <v>0</v>
      </c>
      <c r="O301" s="0" t="n">
        <f aca="false">SUMPRODUCT('5N inverse'!$A$13:$Y$13,'5N mesh'!$B$37:$Z$37,$E300:$AC300)+'5N inverse'!$A$13*$C301/Setup!$B$17+INDEX('5N inverse'!$A$13:$Y$13,1,'5N mesh'!$B$7+1)*Setup!$B$22</f>
        <v>0</v>
      </c>
      <c r="P301" s="0" t="n">
        <f aca="false">SUMPRODUCT('5N inverse'!$A$14:$Y$14,'5N mesh'!$B$37:$Z$37,$E300:$AC300)+'5N inverse'!$A$14*$C301/Setup!$B$17+INDEX('5N inverse'!$A$14:$Y$14,1,'5N mesh'!$B$7+1)*Setup!$B$22</f>
        <v>0</v>
      </c>
      <c r="Q301" s="0" t="n">
        <f aca="false">SUMPRODUCT('5N inverse'!$A$15:$Y$15,'5N mesh'!$B$37:$Z$37,$E300:$AC300)+'5N inverse'!$A$15*$C301/Setup!$B$17+INDEX('5N inverse'!$A$15:$Y$15,1,'5N mesh'!$B$7+1)*Setup!$B$22</f>
        <v>0</v>
      </c>
      <c r="R301" s="0" t="n">
        <f aca="false">SUMPRODUCT('5N inverse'!$A$16:$Y$16,'5N mesh'!$B$37:$Z$37,$E300:$AC300)+'5N inverse'!$A$16*$C301/Setup!$B$17+INDEX('5N inverse'!$A$16:$Y$16,1,'5N mesh'!$B$7+1)*Setup!$B$22</f>
        <v>0</v>
      </c>
      <c r="S301" s="0" t="n">
        <f aca="false">SUMPRODUCT('5N inverse'!$A$17:$Y$17,'5N mesh'!$B$37:$Z$37,$E300:$AC300)+'5N inverse'!$A$17*$C301/Setup!$B$17+INDEX('5N inverse'!$A$17:$Y$17,1,'5N mesh'!$B$7+1)*Setup!$B$22</f>
        <v>0</v>
      </c>
      <c r="T301" s="0" t="n">
        <f aca="false">SUMPRODUCT('5N inverse'!$A$18:$Y$18,'5N mesh'!$B$37:$Z$37,$E300:$AC300)+'5N inverse'!$A$18*$C301/Setup!$B$17+INDEX('5N inverse'!$A$18:$Y$18,1,'5N mesh'!$B$7+1)*Setup!$B$22</f>
        <v>0</v>
      </c>
      <c r="U301" s="0" t="n">
        <f aca="false">SUMPRODUCT('5N inverse'!$A$19:$Y$19,'5N mesh'!$B$37:$Z$37,$E300:$AC300)+'5N inverse'!$A$19*$C301/Setup!$B$17+INDEX('5N inverse'!$A$19:$Y$19,1,'5N mesh'!$B$7+1)*Setup!$B$22</f>
        <v>0</v>
      </c>
      <c r="V301" s="0" t="n">
        <f aca="false">SUMPRODUCT('5N inverse'!$A$20:$Y$20,'5N mesh'!$B$37:$Z$37,$E300:$AC300)+'5N inverse'!$A$20*$C301/Setup!$B$17+INDEX('5N inverse'!$A$20:$Y$20,1,'5N mesh'!$B$7+1)*Setup!$B$22</f>
        <v>0</v>
      </c>
      <c r="W301" s="0" t="n">
        <f aca="false">SUMPRODUCT('5N inverse'!$A$21:$Y$21,'5N mesh'!$B$37:$Z$37,$E300:$AC300)+'5N inverse'!$A$21*$C301/Setup!$B$17+INDEX('5N inverse'!$A$21:$Y$21,1,'5N mesh'!$B$7+1)*Setup!$B$22</f>
        <v>0</v>
      </c>
      <c r="X301" s="0" t="n">
        <f aca="false">SUMPRODUCT('5N inverse'!$A$22:$Y$22,'5N mesh'!$B$37:$Z$37,$E300:$AC300)+'5N inverse'!$A$22*$C301/Setup!$B$17+INDEX('5N inverse'!$A$22:$Y$22,1,'5N mesh'!$B$7+1)*Setup!$B$22</f>
        <v>0</v>
      </c>
      <c r="Y301" s="0" t="n">
        <f aca="false">SUMPRODUCT('5N inverse'!$A$23:$Y$23,'5N mesh'!$B$37:$Z$37,$E300:$AC300)+'5N inverse'!$A$23*$C301/Setup!$B$17+INDEX('5N inverse'!$A$23:$Y$23,1,'5N mesh'!$B$7+1)*Setup!$B$22</f>
        <v>0</v>
      </c>
      <c r="Z301" s="0" t="n">
        <f aca="false">SUMPRODUCT('5N inverse'!$A$24:$Y$24,'5N mesh'!$B$37:$Z$37,$E300:$AC300)+'5N inverse'!$A$24*$C301/Setup!$B$17+INDEX('5N inverse'!$A$24:$Y$24,1,'5N mesh'!$B$7+1)*Setup!$B$22</f>
        <v>0</v>
      </c>
      <c r="AA301" s="0" t="n">
        <f aca="false">SUMPRODUCT('5N inverse'!$A$25:$Y$25,'5N mesh'!$B$37:$Z$37,$E300:$AC300)+'5N inverse'!$A$25*$C301/Setup!$B$17+INDEX('5N inverse'!$A$25:$Y$25,1,'5N mesh'!$B$7+1)*Setup!$B$22</f>
        <v>0</v>
      </c>
      <c r="AB301" s="0" t="n">
        <f aca="false">SUMPRODUCT('5N inverse'!$A$26:$Y$26,'5N mesh'!$B$37:$Z$37,$E300:$AC300)+'5N inverse'!$A$26*$C301/Setup!$B$17+INDEX('5N inverse'!$A$26:$Y$26,1,'5N mesh'!$B$7+1)*Setup!$B$22</f>
        <v>0</v>
      </c>
      <c r="AC301" s="0" t="n">
        <f aca="false">SUMPRODUCT('5N inverse'!$A$27:$Y$27,'5N mesh'!$B$37:$Z$37,$E300:$AC300)+'5N inverse'!$A$27*$C301/Setup!$B$17+INDEX('5N inverse'!$A$27:$Y$27,1,'5N mesh'!$B$7+1)*Setup!$B$22</f>
        <v>0</v>
      </c>
    </row>
    <row r="302" customFormat="false" ht="15" hidden="false" customHeight="false" outlineLevel="0" collapsed="false">
      <c r="A302" s="0" t="n">
        <v>297</v>
      </c>
      <c r="B302" s="0" t="n">
        <f aca="false">A302*Setup!$B$11/3600</f>
        <v>24.75</v>
      </c>
      <c r="C302" s="0" t="n">
        <f aca="false">Setup!$B$7+Setup!$B$8*COS(2*PI()*(B302-Setup!$B$9)/24)</f>
        <v>21.3626167395997</v>
      </c>
      <c r="D302" s="0" t="n">
        <f aca="false">(C302-E302)/Setup!$B$17</f>
        <v>-21.508660420583</v>
      </c>
      <c r="E302" s="0" t="n">
        <f aca="false">SUMPRODUCT('5N inverse'!$A$3:$Y$3,'5N mesh'!$B$37:$Z$37,$E301:$AC301)+'5N inverse'!$A$3*$C302/Setup!$B$17+INDEX('5N inverse'!$A$3:$Y$3,1,'5N mesh'!$B$7+1)*Setup!$B$22</f>
        <v>24.1587425942755</v>
      </c>
      <c r="F302" s="0" t="n">
        <f aca="false">SUMPRODUCT('5N inverse'!$A$4:$Y$4,'5N mesh'!$B$37:$Z$37,$E301:$AC301)+'5N inverse'!$A$4*$C302/Setup!$B$17+INDEX('5N inverse'!$A$4:$Y$4,1,'5N mesh'!$B$7+1)*Setup!$B$22</f>
        <v>22.6460768719613</v>
      </c>
      <c r="G302" s="0" t="n">
        <f aca="false">SUMPRODUCT('5N inverse'!$A$5:$Y$5,'5N mesh'!$B$37:$Z$37,$E301:$AC301)+'5N inverse'!$A$5*$C302/Setup!$B$17+INDEX('5N inverse'!$A$5:$Y$5,1,'5N mesh'!$B$7+1)*Setup!$B$22</f>
        <v>19.620745427333</v>
      </c>
      <c r="H302" s="0" t="n">
        <f aca="false">SUMPRODUCT('5N inverse'!$A$6:$Y$6,'5N mesh'!$B$37:$Z$37,$E301:$AC301)+'5N inverse'!$A$6*$C302/Setup!$B$17+INDEX('5N inverse'!$A$6:$Y$6,1,'5N mesh'!$B$7+1)*Setup!$B$22</f>
        <v>16.5954139827046</v>
      </c>
      <c r="I302" s="0" t="n">
        <f aca="false">SUMPRODUCT('5N inverse'!$A$7:$Y$7,'5N mesh'!$B$37:$Z$37,$E301:$AC301)+'5N inverse'!$A$7*$C302/Setup!$B$17+INDEX('5N inverse'!$A$7:$Y$7,1,'5N mesh'!$B$7+1)*Setup!$B$22</f>
        <v>15.0827482603904</v>
      </c>
      <c r="J302" s="0" t="n">
        <f aca="false">SUMPRODUCT('5N inverse'!$A$8:$Y$8,'5N mesh'!$B$37:$Z$37,$E301:$AC301)+'5N inverse'!$A$8*$C302/Setup!$B$17+INDEX('5N inverse'!$A$8:$Y$8,1,'5N mesh'!$B$7+1)*Setup!$B$22</f>
        <v>0</v>
      </c>
      <c r="K302" s="0" t="n">
        <f aca="false">SUMPRODUCT('5N inverse'!$A$9:$Y$9,'5N mesh'!$B$37:$Z$37,$E301:$AC301)+'5N inverse'!$A$9*$C302/Setup!$B$17+INDEX('5N inverse'!$A$9:$Y$9,1,'5N mesh'!$B$7+1)*Setup!$B$22</f>
        <v>0</v>
      </c>
      <c r="L302" s="0" t="n">
        <f aca="false">SUMPRODUCT('5N inverse'!$A$10:$Y$10,'5N mesh'!$B$37:$Z$37,$E301:$AC301)+'5N inverse'!$A$10*$C302/Setup!$B$17+INDEX('5N inverse'!$A$10:$Y$10,1,'5N mesh'!$B$7+1)*Setup!$B$22</f>
        <v>0</v>
      </c>
      <c r="M302" s="0" t="n">
        <f aca="false">SUMPRODUCT('5N inverse'!$A$11:$Y$11,'5N mesh'!$B$37:$Z$37,$E301:$AC301)+'5N inverse'!$A$11*$C302/Setup!$B$17+INDEX('5N inverse'!$A$11:$Y$11,1,'5N mesh'!$B$7+1)*Setup!$B$22</f>
        <v>0</v>
      </c>
      <c r="N302" s="0" t="n">
        <f aca="false">SUMPRODUCT('5N inverse'!$A$12:$Y$12,'5N mesh'!$B$37:$Z$37,$E301:$AC301)+'5N inverse'!$A$12*$C302/Setup!$B$17+INDEX('5N inverse'!$A$12:$Y$12,1,'5N mesh'!$B$7+1)*Setup!$B$22</f>
        <v>0</v>
      </c>
      <c r="O302" s="0" t="n">
        <f aca="false">SUMPRODUCT('5N inverse'!$A$13:$Y$13,'5N mesh'!$B$37:$Z$37,$E301:$AC301)+'5N inverse'!$A$13*$C302/Setup!$B$17+INDEX('5N inverse'!$A$13:$Y$13,1,'5N mesh'!$B$7+1)*Setup!$B$22</f>
        <v>0</v>
      </c>
      <c r="P302" s="0" t="n">
        <f aca="false">SUMPRODUCT('5N inverse'!$A$14:$Y$14,'5N mesh'!$B$37:$Z$37,$E301:$AC301)+'5N inverse'!$A$14*$C302/Setup!$B$17+INDEX('5N inverse'!$A$14:$Y$14,1,'5N mesh'!$B$7+1)*Setup!$B$22</f>
        <v>0</v>
      </c>
      <c r="Q302" s="0" t="n">
        <f aca="false">SUMPRODUCT('5N inverse'!$A$15:$Y$15,'5N mesh'!$B$37:$Z$37,$E301:$AC301)+'5N inverse'!$A$15*$C302/Setup!$B$17+INDEX('5N inverse'!$A$15:$Y$15,1,'5N mesh'!$B$7+1)*Setup!$B$22</f>
        <v>0</v>
      </c>
      <c r="R302" s="0" t="n">
        <f aca="false">SUMPRODUCT('5N inverse'!$A$16:$Y$16,'5N mesh'!$B$37:$Z$37,$E301:$AC301)+'5N inverse'!$A$16*$C302/Setup!$B$17+INDEX('5N inverse'!$A$16:$Y$16,1,'5N mesh'!$B$7+1)*Setup!$B$22</f>
        <v>0</v>
      </c>
      <c r="S302" s="0" t="n">
        <f aca="false">SUMPRODUCT('5N inverse'!$A$17:$Y$17,'5N mesh'!$B$37:$Z$37,$E301:$AC301)+'5N inverse'!$A$17*$C302/Setup!$B$17+INDEX('5N inverse'!$A$17:$Y$17,1,'5N mesh'!$B$7+1)*Setup!$B$22</f>
        <v>0</v>
      </c>
      <c r="T302" s="0" t="n">
        <f aca="false">SUMPRODUCT('5N inverse'!$A$18:$Y$18,'5N mesh'!$B$37:$Z$37,$E301:$AC301)+'5N inverse'!$A$18*$C302/Setup!$B$17+INDEX('5N inverse'!$A$18:$Y$18,1,'5N mesh'!$B$7+1)*Setup!$B$22</f>
        <v>0</v>
      </c>
      <c r="U302" s="0" t="n">
        <f aca="false">SUMPRODUCT('5N inverse'!$A$19:$Y$19,'5N mesh'!$B$37:$Z$37,$E301:$AC301)+'5N inverse'!$A$19*$C302/Setup!$B$17+INDEX('5N inverse'!$A$19:$Y$19,1,'5N mesh'!$B$7+1)*Setup!$B$22</f>
        <v>0</v>
      </c>
      <c r="V302" s="0" t="n">
        <f aca="false">SUMPRODUCT('5N inverse'!$A$20:$Y$20,'5N mesh'!$B$37:$Z$37,$E301:$AC301)+'5N inverse'!$A$20*$C302/Setup!$B$17+INDEX('5N inverse'!$A$20:$Y$20,1,'5N mesh'!$B$7+1)*Setup!$B$22</f>
        <v>0</v>
      </c>
      <c r="W302" s="0" t="n">
        <f aca="false">SUMPRODUCT('5N inverse'!$A$21:$Y$21,'5N mesh'!$B$37:$Z$37,$E301:$AC301)+'5N inverse'!$A$21*$C302/Setup!$B$17+INDEX('5N inverse'!$A$21:$Y$21,1,'5N mesh'!$B$7+1)*Setup!$B$22</f>
        <v>0</v>
      </c>
      <c r="X302" s="0" t="n">
        <f aca="false">SUMPRODUCT('5N inverse'!$A$22:$Y$22,'5N mesh'!$B$37:$Z$37,$E301:$AC301)+'5N inverse'!$A$22*$C302/Setup!$B$17+INDEX('5N inverse'!$A$22:$Y$22,1,'5N mesh'!$B$7+1)*Setup!$B$22</f>
        <v>0</v>
      </c>
      <c r="Y302" s="0" t="n">
        <f aca="false">SUMPRODUCT('5N inverse'!$A$23:$Y$23,'5N mesh'!$B$37:$Z$37,$E301:$AC301)+'5N inverse'!$A$23*$C302/Setup!$B$17+INDEX('5N inverse'!$A$23:$Y$23,1,'5N mesh'!$B$7+1)*Setup!$B$22</f>
        <v>0</v>
      </c>
      <c r="Z302" s="0" t="n">
        <f aca="false">SUMPRODUCT('5N inverse'!$A$24:$Y$24,'5N mesh'!$B$37:$Z$37,$E301:$AC301)+'5N inverse'!$A$24*$C302/Setup!$B$17+INDEX('5N inverse'!$A$24:$Y$24,1,'5N mesh'!$B$7+1)*Setup!$B$22</f>
        <v>0</v>
      </c>
      <c r="AA302" s="0" t="n">
        <f aca="false">SUMPRODUCT('5N inverse'!$A$25:$Y$25,'5N mesh'!$B$37:$Z$37,$E301:$AC301)+'5N inverse'!$A$25*$C302/Setup!$B$17+INDEX('5N inverse'!$A$25:$Y$25,1,'5N mesh'!$B$7+1)*Setup!$B$22</f>
        <v>0</v>
      </c>
      <c r="AB302" s="0" t="n">
        <f aca="false">SUMPRODUCT('5N inverse'!$A$26:$Y$26,'5N mesh'!$B$37:$Z$37,$E301:$AC301)+'5N inverse'!$A$26*$C302/Setup!$B$17+INDEX('5N inverse'!$A$26:$Y$26,1,'5N mesh'!$B$7+1)*Setup!$B$22</f>
        <v>0</v>
      </c>
      <c r="AC302" s="0" t="n">
        <f aca="false">SUMPRODUCT('5N inverse'!$A$27:$Y$27,'5N mesh'!$B$37:$Z$37,$E301:$AC301)+'5N inverse'!$A$27*$C302/Setup!$B$17+INDEX('5N inverse'!$A$27:$Y$27,1,'5N mesh'!$B$7+1)*Setup!$B$22</f>
        <v>0</v>
      </c>
    </row>
    <row r="303" customFormat="false" ht="15" hidden="false" customHeight="false" outlineLevel="0" collapsed="false">
      <c r="A303" s="0" t="n">
        <v>298</v>
      </c>
      <c r="B303" s="0" t="n">
        <f aca="false">A303*Setup!$B$11/3600</f>
        <v>24.8333333333333</v>
      </c>
      <c r="C303" s="0" t="n">
        <f aca="false">Setup!$B$7+Setup!$B$8*COS(2*PI()*(B303-Setup!$B$9)/24)</f>
        <v>21.2976391695374</v>
      </c>
      <c r="D303" s="0" t="n">
        <f aca="false">(C303-E303)/Setup!$B$17</f>
        <v>-21.6986789344394</v>
      </c>
      <c r="E303" s="0" t="n">
        <f aca="false">SUMPRODUCT('5N inverse'!$A$3:$Y$3,'5N mesh'!$B$37:$Z$37,$E302:$AC302)+'5N inverse'!$A$3*$C303/Setup!$B$17+INDEX('5N inverse'!$A$3:$Y$3,1,'5N mesh'!$B$7+1)*Setup!$B$22</f>
        <v>24.1184674310145</v>
      </c>
      <c r="F303" s="0" t="n">
        <f aca="false">SUMPRODUCT('5N inverse'!$A$4:$Y$4,'5N mesh'!$B$37:$Z$37,$E302:$AC302)+'5N inverse'!$A$4*$C303/Setup!$B$17+INDEX('5N inverse'!$A$4:$Y$4,1,'5N mesh'!$B$7+1)*Setup!$B$22</f>
        <v>22.6124782131075</v>
      </c>
      <c r="G303" s="0" t="n">
        <f aca="false">SUMPRODUCT('5N inverse'!$A$5:$Y$5,'5N mesh'!$B$37:$Z$37,$E302:$AC302)+'5N inverse'!$A$5*$C303/Setup!$B$17+INDEX('5N inverse'!$A$5:$Y$5,1,'5N mesh'!$B$7+1)*Setup!$B$22</f>
        <v>19.6004997772936</v>
      </c>
      <c r="H303" s="0" t="n">
        <f aca="false">SUMPRODUCT('5N inverse'!$A$6:$Y$6,'5N mesh'!$B$37:$Z$37,$E302:$AC302)+'5N inverse'!$A$6*$C303/Setup!$B$17+INDEX('5N inverse'!$A$6:$Y$6,1,'5N mesh'!$B$7+1)*Setup!$B$22</f>
        <v>16.5885213414796</v>
      </c>
      <c r="I303" s="0" t="n">
        <f aca="false">SUMPRODUCT('5N inverse'!$A$7:$Y$7,'5N mesh'!$B$37:$Z$37,$E302:$AC302)+'5N inverse'!$A$7*$C303/Setup!$B$17+INDEX('5N inverse'!$A$7:$Y$7,1,'5N mesh'!$B$7+1)*Setup!$B$22</f>
        <v>15.0825321235726</v>
      </c>
      <c r="J303" s="0" t="n">
        <f aca="false">SUMPRODUCT('5N inverse'!$A$8:$Y$8,'5N mesh'!$B$37:$Z$37,$E302:$AC302)+'5N inverse'!$A$8*$C303/Setup!$B$17+INDEX('5N inverse'!$A$8:$Y$8,1,'5N mesh'!$B$7+1)*Setup!$B$22</f>
        <v>0</v>
      </c>
      <c r="K303" s="0" t="n">
        <f aca="false">SUMPRODUCT('5N inverse'!$A$9:$Y$9,'5N mesh'!$B$37:$Z$37,$E302:$AC302)+'5N inverse'!$A$9*$C303/Setup!$B$17+INDEX('5N inverse'!$A$9:$Y$9,1,'5N mesh'!$B$7+1)*Setup!$B$22</f>
        <v>0</v>
      </c>
      <c r="L303" s="0" t="n">
        <f aca="false">SUMPRODUCT('5N inverse'!$A$10:$Y$10,'5N mesh'!$B$37:$Z$37,$E302:$AC302)+'5N inverse'!$A$10*$C303/Setup!$B$17+INDEX('5N inverse'!$A$10:$Y$10,1,'5N mesh'!$B$7+1)*Setup!$B$22</f>
        <v>0</v>
      </c>
      <c r="M303" s="0" t="n">
        <f aca="false">SUMPRODUCT('5N inverse'!$A$11:$Y$11,'5N mesh'!$B$37:$Z$37,$E302:$AC302)+'5N inverse'!$A$11*$C303/Setup!$B$17+INDEX('5N inverse'!$A$11:$Y$11,1,'5N mesh'!$B$7+1)*Setup!$B$22</f>
        <v>0</v>
      </c>
      <c r="N303" s="0" t="n">
        <f aca="false">SUMPRODUCT('5N inverse'!$A$12:$Y$12,'5N mesh'!$B$37:$Z$37,$E302:$AC302)+'5N inverse'!$A$12*$C303/Setup!$B$17+INDEX('5N inverse'!$A$12:$Y$12,1,'5N mesh'!$B$7+1)*Setup!$B$22</f>
        <v>0</v>
      </c>
      <c r="O303" s="0" t="n">
        <f aca="false">SUMPRODUCT('5N inverse'!$A$13:$Y$13,'5N mesh'!$B$37:$Z$37,$E302:$AC302)+'5N inverse'!$A$13*$C303/Setup!$B$17+INDEX('5N inverse'!$A$13:$Y$13,1,'5N mesh'!$B$7+1)*Setup!$B$22</f>
        <v>0</v>
      </c>
      <c r="P303" s="0" t="n">
        <f aca="false">SUMPRODUCT('5N inverse'!$A$14:$Y$14,'5N mesh'!$B$37:$Z$37,$E302:$AC302)+'5N inverse'!$A$14*$C303/Setup!$B$17+INDEX('5N inverse'!$A$14:$Y$14,1,'5N mesh'!$B$7+1)*Setup!$B$22</f>
        <v>0</v>
      </c>
      <c r="Q303" s="0" t="n">
        <f aca="false">SUMPRODUCT('5N inverse'!$A$15:$Y$15,'5N mesh'!$B$37:$Z$37,$E302:$AC302)+'5N inverse'!$A$15*$C303/Setup!$B$17+INDEX('5N inverse'!$A$15:$Y$15,1,'5N mesh'!$B$7+1)*Setup!$B$22</f>
        <v>0</v>
      </c>
      <c r="R303" s="0" t="n">
        <f aca="false">SUMPRODUCT('5N inverse'!$A$16:$Y$16,'5N mesh'!$B$37:$Z$37,$E302:$AC302)+'5N inverse'!$A$16*$C303/Setup!$B$17+INDEX('5N inverse'!$A$16:$Y$16,1,'5N mesh'!$B$7+1)*Setup!$B$22</f>
        <v>0</v>
      </c>
      <c r="S303" s="0" t="n">
        <f aca="false">SUMPRODUCT('5N inverse'!$A$17:$Y$17,'5N mesh'!$B$37:$Z$37,$E302:$AC302)+'5N inverse'!$A$17*$C303/Setup!$B$17+INDEX('5N inverse'!$A$17:$Y$17,1,'5N mesh'!$B$7+1)*Setup!$B$22</f>
        <v>0</v>
      </c>
      <c r="T303" s="0" t="n">
        <f aca="false">SUMPRODUCT('5N inverse'!$A$18:$Y$18,'5N mesh'!$B$37:$Z$37,$E302:$AC302)+'5N inverse'!$A$18*$C303/Setup!$B$17+INDEX('5N inverse'!$A$18:$Y$18,1,'5N mesh'!$B$7+1)*Setup!$B$22</f>
        <v>0</v>
      </c>
      <c r="U303" s="0" t="n">
        <f aca="false">SUMPRODUCT('5N inverse'!$A$19:$Y$19,'5N mesh'!$B$37:$Z$37,$E302:$AC302)+'5N inverse'!$A$19*$C303/Setup!$B$17+INDEX('5N inverse'!$A$19:$Y$19,1,'5N mesh'!$B$7+1)*Setup!$B$22</f>
        <v>0</v>
      </c>
      <c r="V303" s="0" t="n">
        <f aca="false">SUMPRODUCT('5N inverse'!$A$20:$Y$20,'5N mesh'!$B$37:$Z$37,$E302:$AC302)+'5N inverse'!$A$20*$C303/Setup!$B$17+INDEX('5N inverse'!$A$20:$Y$20,1,'5N mesh'!$B$7+1)*Setup!$B$22</f>
        <v>0</v>
      </c>
      <c r="W303" s="0" t="n">
        <f aca="false">SUMPRODUCT('5N inverse'!$A$21:$Y$21,'5N mesh'!$B$37:$Z$37,$E302:$AC302)+'5N inverse'!$A$21*$C303/Setup!$B$17+INDEX('5N inverse'!$A$21:$Y$21,1,'5N mesh'!$B$7+1)*Setup!$B$22</f>
        <v>0</v>
      </c>
      <c r="X303" s="0" t="n">
        <f aca="false">SUMPRODUCT('5N inverse'!$A$22:$Y$22,'5N mesh'!$B$37:$Z$37,$E302:$AC302)+'5N inverse'!$A$22*$C303/Setup!$B$17+INDEX('5N inverse'!$A$22:$Y$22,1,'5N mesh'!$B$7+1)*Setup!$B$22</f>
        <v>0</v>
      </c>
      <c r="Y303" s="0" t="n">
        <f aca="false">SUMPRODUCT('5N inverse'!$A$23:$Y$23,'5N mesh'!$B$37:$Z$37,$E302:$AC302)+'5N inverse'!$A$23*$C303/Setup!$B$17+INDEX('5N inverse'!$A$23:$Y$23,1,'5N mesh'!$B$7+1)*Setup!$B$22</f>
        <v>0</v>
      </c>
      <c r="Z303" s="0" t="n">
        <f aca="false">SUMPRODUCT('5N inverse'!$A$24:$Y$24,'5N mesh'!$B$37:$Z$37,$E302:$AC302)+'5N inverse'!$A$24*$C303/Setup!$B$17+INDEX('5N inverse'!$A$24:$Y$24,1,'5N mesh'!$B$7+1)*Setup!$B$22</f>
        <v>0</v>
      </c>
      <c r="AA303" s="0" t="n">
        <f aca="false">SUMPRODUCT('5N inverse'!$A$25:$Y$25,'5N mesh'!$B$37:$Z$37,$E302:$AC302)+'5N inverse'!$A$25*$C303/Setup!$B$17+INDEX('5N inverse'!$A$25:$Y$25,1,'5N mesh'!$B$7+1)*Setup!$B$22</f>
        <v>0</v>
      </c>
      <c r="AB303" s="0" t="n">
        <f aca="false">SUMPRODUCT('5N inverse'!$A$26:$Y$26,'5N mesh'!$B$37:$Z$37,$E302:$AC302)+'5N inverse'!$A$26*$C303/Setup!$B$17+INDEX('5N inverse'!$A$26:$Y$26,1,'5N mesh'!$B$7+1)*Setup!$B$22</f>
        <v>0</v>
      </c>
      <c r="AC303" s="0" t="n">
        <f aca="false">SUMPRODUCT('5N inverse'!$A$27:$Y$27,'5N mesh'!$B$37:$Z$37,$E302:$AC302)+'5N inverse'!$A$27*$C303/Setup!$B$17+INDEX('5N inverse'!$A$27:$Y$27,1,'5N mesh'!$B$7+1)*Setup!$B$22</f>
        <v>0</v>
      </c>
    </row>
    <row r="304" customFormat="false" ht="15" hidden="false" customHeight="false" outlineLevel="0" collapsed="false">
      <c r="A304" s="0" t="n">
        <v>299</v>
      </c>
      <c r="B304" s="0" t="n">
        <f aca="false">A304*Setup!$B$11/3600</f>
        <v>24.9166666666667</v>
      </c>
      <c r="C304" s="0" t="n">
        <f aca="false">Setup!$B$7+Setup!$B$8*COS(2*PI()*(B304-Setup!$B$9)/24)</f>
        <v>21.2339477768709</v>
      </c>
      <c r="D304" s="0" t="n">
        <f aca="false">(C304-E304)/Setup!$B$17</f>
        <v>-21.8765851122046</v>
      </c>
      <c r="E304" s="0" t="n">
        <f aca="false">SUMPRODUCT('5N inverse'!$A$3:$Y$3,'5N mesh'!$B$37:$Z$37,$E303:$AC303)+'5N inverse'!$A$3*$C304/Setup!$B$17+INDEX('5N inverse'!$A$3:$Y$3,1,'5N mesh'!$B$7+1)*Setup!$B$22</f>
        <v>24.0779038414575</v>
      </c>
      <c r="F304" s="0" t="n">
        <f aca="false">SUMPRODUCT('5N inverse'!$A$4:$Y$4,'5N mesh'!$B$37:$Z$37,$E303:$AC303)+'5N inverse'!$A$4*$C304/Setup!$B$17+INDEX('5N inverse'!$A$4:$Y$4,1,'5N mesh'!$B$7+1)*Setup!$B$22</f>
        <v>22.5786383158295</v>
      </c>
      <c r="G304" s="0" t="n">
        <f aca="false">SUMPRODUCT('5N inverse'!$A$5:$Y$5,'5N mesh'!$B$37:$Z$37,$E303:$AC303)+'5N inverse'!$A$5*$C304/Setup!$B$17+INDEX('5N inverse'!$A$5:$Y$5,1,'5N mesh'!$B$7+1)*Setup!$B$22</f>
        <v>19.5801072645734</v>
      </c>
      <c r="H304" s="0" t="n">
        <f aca="false">SUMPRODUCT('5N inverse'!$A$6:$Y$6,'5N mesh'!$B$37:$Z$37,$E303:$AC303)+'5N inverse'!$A$6*$C304/Setup!$B$17+INDEX('5N inverse'!$A$6:$Y$6,1,'5N mesh'!$B$7+1)*Setup!$B$22</f>
        <v>16.5815762133173</v>
      </c>
      <c r="I304" s="0" t="n">
        <f aca="false">SUMPRODUCT('5N inverse'!$A$7:$Y$7,'5N mesh'!$B$37:$Z$37,$E303:$AC303)+'5N inverse'!$A$7*$C304/Setup!$B$17+INDEX('5N inverse'!$A$7:$Y$7,1,'5N mesh'!$B$7+1)*Setup!$B$22</f>
        <v>15.0823106876893</v>
      </c>
      <c r="J304" s="0" t="n">
        <f aca="false">SUMPRODUCT('5N inverse'!$A$8:$Y$8,'5N mesh'!$B$37:$Z$37,$E303:$AC303)+'5N inverse'!$A$8*$C304/Setup!$B$17+INDEX('5N inverse'!$A$8:$Y$8,1,'5N mesh'!$B$7+1)*Setup!$B$22</f>
        <v>0</v>
      </c>
      <c r="K304" s="0" t="n">
        <f aca="false">SUMPRODUCT('5N inverse'!$A$9:$Y$9,'5N mesh'!$B$37:$Z$37,$E303:$AC303)+'5N inverse'!$A$9*$C304/Setup!$B$17+INDEX('5N inverse'!$A$9:$Y$9,1,'5N mesh'!$B$7+1)*Setup!$B$22</f>
        <v>0</v>
      </c>
      <c r="L304" s="0" t="n">
        <f aca="false">SUMPRODUCT('5N inverse'!$A$10:$Y$10,'5N mesh'!$B$37:$Z$37,$E303:$AC303)+'5N inverse'!$A$10*$C304/Setup!$B$17+INDEX('5N inverse'!$A$10:$Y$10,1,'5N mesh'!$B$7+1)*Setup!$B$22</f>
        <v>0</v>
      </c>
      <c r="M304" s="0" t="n">
        <f aca="false">SUMPRODUCT('5N inverse'!$A$11:$Y$11,'5N mesh'!$B$37:$Z$37,$E303:$AC303)+'5N inverse'!$A$11*$C304/Setup!$B$17+INDEX('5N inverse'!$A$11:$Y$11,1,'5N mesh'!$B$7+1)*Setup!$B$22</f>
        <v>0</v>
      </c>
      <c r="N304" s="0" t="n">
        <f aca="false">SUMPRODUCT('5N inverse'!$A$12:$Y$12,'5N mesh'!$B$37:$Z$37,$E303:$AC303)+'5N inverse'!$A$12*$C304/Setup!$B$17+INDEX('5N inverse'!$A$12:$Y$12,1,'5N mesh'!$B$7+1)*Setup!$B$22</f>
        <v>0</v>
      </c>
      <c r="O304" s="0" t="n">
        <f aca="false">SUMPRODUCT('5N inverse'!$A$13:$Y$13,'5N mesh'!$B$37:$Z$37,$E303:$AC303)+'5N inverse'!$A$13*$C304/Setup!$B$17+INDEX('5N inverse'!$A$13:$Y$13,1,'5N mesh'!$B$7+1)*Setup!$B$22</f>
        <v>0</v>
      </c>
      <c r="P304" s="0" t="n">
        <f aca="false">SUMPRODUCT('5N inverse'!$A$14:$Y$14,'5N mesh'!$B$37:$Z$37,$E303:$AC303)+'5N inverse'!$A$14*$C304/Setup!$B$17+INDEX('5N inverse'!$A$14:$Y$14,1,'5N mesh'!$B$7+1)*Setup!$B$22</f>
        <v>0</v>
      </c>
      <c r="Q304" s="0" t="n">
        <f aca="false">SUMPRODUCT('5N inverse'!$A$15:$Y$15,'5N mesh'!$B$37:$Z$37,$E303:$AC303)+'5N inverse'!$A$15*$C304/Setup!$B$17+INDEX('5N inverse'!$A$15:$Y$15,1,'5N mesh'!$B$7+1)*Setup!$B$22</f>
        <v>0</v>
      </c>
      <c r="R304" s="0" t="n">
        <f aca="false">SUMPRODUCT('5N inverse'!$A$16:$Y$16,'5N mesh'!$B$37:$Z$37,$E303:$AC303)+'5N inverse'!$A$16*$C304/Setup!$B$17+INDEX('5N inverse'!$A$16:$Y$16,1,'5N mesh'!$B$7+1)*Setup!$B$22</f>
        <v>0</v>
      </c>
      <c r="S304" s="0" t="n">
        <f aca="false">SUMPRODUCT('5N inverse'!$A$17:$Y$17,'5N mesh'!$B$37:$Z$37,$E303:$AC303)+'5N inverse'!$A$17*$C304/Setup!$B$17+INDEX('5N inverse'!$A$17:$Y$17,1,'5N mesh'!$B$7+1)*Setup!$B$22</f>
        <v>0</v>
      </c>
      <c r="T304" s="0" t="n">
        <f aca="false">SUMPRODUCT('5N inverse'!$A$18:$Y$18,'5N mesh'!$B$37:$Z$37,$E303:$AC303)+'5N inverse'!$A$18*$C304/Setup!$B$17+INDEX('5N inverse'!$A$18:$Y$18,1,'5N mesh'!$B$7+1)*Setup!$B$22</f>
        <v>0</v>
      </c>
      <c r="U304" s="0" t="n">
        <f aca="false">SUMPRODUCT('5N inverse'!$A$19:$Y$19,'5N mesh'!$B$37:$Z$37,$E303:$AC303)+'5N inverse'!$A$19*$C304/Setup!$B$17+INDEX('5N inverse'!$A$19:$Y$19,1,'5N mesh'!$B$7+1)*Setup!$B$22</f>
        <v>0</v>
      </c>
      <c r="V304" s="0" t="n">
        <f aca="false">SUMPRODUCT('5N inverse'!$A$20:$Y$20,'5N mesh'!$B$37:$Z$37,$E303:$AC303)+'5N inverse'!$A$20*$C304/Setup!$B$17+INDEX('5N inverse'!$A$20:$Y$20,1,'5N mesh'!$B$7+1)*Setup!$B$22</f>
        <v>0</v>
      </c>
      <c r="W304" s="0" t="n">
        <f aca="false">SUMPRODUCT('5N inverse'!$A$21:$Y$21,'5N mesh'!$B$37:$Z$37,$E303:$AC303)+'5N inverse'!$A$21*$C304/Setup!$B$17+INDEX('5N inverse'!$A$21:$Y$21,1,'5N mesh'!$B$7+1)*Setup!$B$22</f>
        <v>0</v>
      </c>
      <c r="X304" s="0" t="n">
        <f aca="false">SUMPRODUCT('5N inverse'!$A$22:$Y$22,'5N mesh'!$B$37:$Z$37,$E303:$AC303)+'5N inverse'!$A$22*$C304/Setup!$B$17+INDEX('5N inverse'!$A$22:$Y$22,1,'5N mesh'!$B$7+1)*Setup!$B$22</f>
        <v>0</v>
      </c>
      <c r="Y304" s="0" t="n">
        <f aca="false">SUMPRODUCT('5N inverse'!$A$23:$Y$23,'5N mesh'!$B$37:$Z$37,$E303:$AC303)+'5N inverse'!$A$23*$C304/Setup!$B$17+INDEX('5N inverse'!$A$23:$Y$23,1,'5N mesh'!$B$7+1)*Setup!$B$22</f>
        <v>0</v>
      </c>
      <c r="Z304" s="0" t="n">
        <f aca="false">SUMPRODUCT('5N inverse'!$A$24:$Y$24,'5N mesh'!$B$37:$Z$37,$E303:$AC303)+'5N inverse'!$A$24*$C304/Setup!$B$17+INDEX('5N inverse'!$A$24:$Y$24,1,'5N mesh'!$B$7+1)*Setup!$B$22</f>
        <v>0</v>
      </c>
      <c r="AA304" s="0" t="n">
        <f aca="false">SUMPRODUCT('5N inverse'!$A$25:$Y$25,'5N mesh'!$B$37:$Z$37,$E303:$AC303)+'5N inverse'!$A$25*$C304/Setup!$B$17+INDEX('5N inverse'!$A$25:$Y$25,1,'5N mesh'!$B$7+1)*Setup!$B$22</f>
        <v>0</v>
      </c>
      <c r="AB304" s="0" t="n">
        <f aca="false">SUMPRODUCT('5N inverse'!$A$26:$Y$26,'5N mesh'!$B$37:$Z$37,$E303:$AC303)+'5N inverse'!$A$26*$C304/Setup!$B$17+INDEX('5N inverse'!$A$26:$Y$26,1,'5N mesh'!$B$7+1)*Setup!$B$22</f>
        <v>0</v>
      </c>
      <c r="AC304" s="0" t="n">
        <f aca="false">SUMPRODUCT('5N inverse'!$A$27:$Y$27,'5N mesh'!$B$37:$Z$37,$E303:$AC303)+'5N inverse'!$A$27*$C304/Setup!$B$17+INDEX('5N inverse'!$A$27:$Y$27,1,'5N mesh'!$B$7+1)*Setup!$B$22</f>
        <v>0</v>
      </c>
    </row>
    <row r="305" customFormat="false" ht="15" hidden="false" customHeight="false" outlineLevel="0" collapsed="false">
      <c r="A305" s="0" t="n">
        <v>300</v>
      </c>
      <c r="B305" s="0" t="n">
        <f aca="false">A305*Setup!$B$11/3600</f>
        <v>25</v>
      </c>
      <c r="C305" s="0" t="n">
        <f aca="false">Setup!$B$7+Setup!$B$8*COS(2*PI()*(B305-Setup!$B$9)/24)</f>
        <v>21.1715728752538</v>
      </c>
      <c r="D305" s="0" t="n">
        <f aca="false">(C305-E305)/Setup!$B$17</f>
        <v>-22.0423062305159</v>
      </c>
      <c r="E305" s="0" t="n">
        <f aca="false">SUMPRODUCT('5N inverse'!$A$3:$Y$3,'5N mesh'!$B$37:$Z$37,$E304:$AC304)+'5N inverse'!$A$3*$C305/Setup!$B$17+INDEX('5N inverse'!$A$3:$Y$3,1,'5N mesh'!$B$7+1)*Setup!$B$22</f>
        <v>24.0370726852209</v>
      </c>
      <c r="F305" s="0" t="n">
        <f aca="false">SUMPRODUCT('5N inverse'!$A$4:$Y$4,'5N mesh'!$B$37:$Z$37,$E304:$AC304)+'5N inverse'!$A$4*$C305/Setup!$B$17+INDEX('5N inverse'!$A$4:$Y$4,1,'5N mesh'!$B$7+1)*Setup!$B$22</f>
        <v>22.5445745839098</v>
      </c>
      <c r="G305" s="0" t="n">
        <f aca="false">SUMPRODUCT('5N inverse'!$A$5:$Y$5,'5N mesh'!$B$37:$Z$37,$E304:$AC304)+'5N inverse'!$A$5*$C305/Setup!$B$17+INDEX('5N inverse'!$A$5:$Y$5,1,'5N mesh'!$B$7+1)*Setup!$B$22</f>
        <v>19.5595783812877</v>
      </c>
      <c r="H305" s="0" t="n">
        <f aca="false">SUMPRODUCT('5N inverse'!$A$6:$Y$6,'5N mesh'!$B$37:$Z$37,$E304:$AC304)+'5N inverse'!$A$6*$C305/Setup!$B$17+INDEX('5N inverse'!$A$6:$Y$6,1,'5N mesh'!$B$7+1)*Setup!$B$22</f>
        <v>16.5745821786656</v>
      </c>
      <c r="I305" s="0" t="n">
        <f aca="false">SUMPRODUCT('5N inverse'!$A$7:$Y$7,'5N mesh'!$B$37:$Z$37,$E304:$AC304)+'5N inverse'!$A$7*$C305/Setup!$B$17+INDEX('5N inverse'!$A$7:$Y$7,1,'5N mesh'!$B$7+1)*Setup!$B$22</f>
        <v>15.0820840773545</v>
      </c>
      <c r="J305" s="0" t="n">
        <f aca="false">SUMPRODUCT('5N inverse'!$A$8:$Y$8,'5N mesh'!$B$37:$Z$37,$E304:$AC304)+'5N inverse'!$A$8*$C305/Setup!$B$17+INDEX('5N inverse'!$A$8:$Y$8,1,'5N mesh'!$B$7+1)*Setup!$B$22</f>
        <v>0</v>
      </c>
      <c r="K305" s="0" t="n">
        <f aca="false">SUMPRODUCT('5N inverse'!$A$9:$Y$9,'5N mesh'!$B$37:$Z$37,$E304:$AC304)+'5N inverse'!$A$9*$C305/Setup!$B$17+INDEX('5N inverse'!$A$9:$Y$9,1,'5N mesh'!$B$7+1)*Setup!$B$22</f>
        <v>0</v>
      </c>
      <c r="L305" s="0" t="n">
        <f aca="false">SUMPRODUCT('5N inverse'!$A$10:$Y$10,'5N mesh'!$B$37:$Z$37,$E304:$AC304)+'5N inverse'!$A$10*$C305/Setup!$B$17+INDEX('5N inverse'!$A$10:$Y$10,1,'5N mesh'!$B$7+1)*Setup!$B$22</f>
        <v>0</v>
      </c>
      <c r="M305" s="0" t="n">
        <f aca="false">SUMPRODUCT('5N inverse'!$A$11:$Y$11,'5N mesh'!$B$37:$Z$37,$E304:$AC304)+'5N inverse'!$A$11*$C305/Setup!$B$17+INDEX('5N inverse'!$A$11:$Y$11,1,'5N mesh'!$B$7+1)*Setup!$B$22</f>
        <v>0</v>
      </c>
      <c r="N305" s="0" t="n">
        <f aca="false">SUMPRODUCT('5N inverse'!$A$12:$Y$12,'5N mesh'!$B$37:$Z$37,$E304:$AC304)+'5N inverse'!$A$12*$C305/Setup!$B$17+INDEX('5N inverse'!$A$12:$Y$12,1,'5N mesh'!$B$7+1)*Setup!$B$22</f>
        <v>0</v>
      </c>
      <c r="O305" s="0" t="n">
        <f aca="false">SUMPRODUCT('5N inverse'!$A$13:$Y$13,'5N mesh'!$B$37:$Z$37,$E304:$AC304)+'5N inverse'!$A$13*$C305/Setup!$B$17+INDEX('5N inverse'!$A$13:$Y$13,1,'5N mesh'!$B$7+1)*Setup!$B$22</f>
        <v>0</v>
      </c>
      <c r="P305" s="0" t="n">
        <f aca="false">SUMPRODUCT('5N inverse'!$A$14:$Y$14,'5N mesh'!$B$37:$Z$37,$E304:$AC304)+'5N inverse'!$A$14*$C305/Setup!$B$17+INDEX('5N inverse'!$A$14:$Y$14,1,'5N mesh'!$B$7+1)*Setup!$B$22</f>
        <v>0</v>
      </c>
      <c r="Q305" s="0" t="n">
        <f aca="false">SUMPRODUCT('5N inverse'!$A$15:$Y$15,'5N mesh'!$B$37:$Z$37,$E304:$AC304)+'5N inverse'!$A$15*$C305/Setup!$B$17+INDEX('5N inverse'!$A$15:$Y$15,1,'5N mesh'!$B$7+1)*Setup!$B$22</f>
        <v>0</v>
      </c>
      <c r="R305" s="0" t="n">
        <f aca="false">SUMPRODUCT('5N inverse'!$A$16:$Y$16,'5N mesh'!$B$37:$Z$37,$E304:$AC304)+'5N inverse'!$A$16*$C305/Setup!$B$17+INDEX('5N inverse'!$A$16:$Y$16,1,'5N mesh'!$B$7+1)*Setup!$B$22</f>
        <v>0</v>
      </c>
      <c r="S305" s="0" t="n">
        <f aca="false">SUMPRODUCT('5N inverse'!$A$17:$Y$17,'5N mesh'!$B$37:$Z$37,$E304:$AC304)+'5N inverse'!$A$17*$C305/Setup!$B$17+INDEX('5N inverse'!$A$17:$Y$17,1,'5N mesh'!$B$7+1)*Setup!$B$22</f>
        <v>0</v>
      </c>
      <c r="T305" s="0" t="n">
        <f aca="false">SUMPRODUCT('5N inverse'!$A$18:$Y$18,'5N mesh'!$B$37:$Z$37,$E304:$AC304)+'5N inverse'!$A$18*$C305/Setup!$B$17+INDEX('5N inverse'!$A$18:$Y$18,1,'5N mesh'!$B$7+1)*Setup!$B$22</f>
        <v>0</v>
      </c>
      <c r="U305" s="0" t="n">
        <f aca="false">SUMPRODUCT('5N inverse'!$A$19:$Y$19,'5N mesh'!$B$37:$Z$37,$E304:$AC304)+'5N inverse'!$A$19*$C305/Setup!$B$17+INDEX('5N inverse'!$A$19:$Y$19,1,'5N mesh'!$B$7+1)*Setup!$B$22</f>
        <v>0</v>
      </c>
      <c r="V305" s="0" t="n">
        <f aca="false">SUMPRODUCT('5N inverse'!$A$20:$Y$20,'5N mesh'!$B$37:$Z$37,$E304:$AC304)+'5N inverse'!$A$20*$C305/Setup!$B$17+INDEX('5N inverse'!$A$20:$Y$20,1,'5N mesh'!$B$7+1)*Setup!$B$22</f>
        <v>0</v>
      </c>
      <c r="W305" s="0" t="n">
        <f aca="false">SUMPRODUCT('5N inverse'!$A$21:$Y$21,'5N mesh'!$B$37:$Z$37,$E304:$AC304)+'5N inverse'!$A$21*$C305/Setup!$B$17+INDEX('5N inverse'!$A$21:$Y$21,1,'5N mesh'!$B$7+1)*Setup!$B$22</f>
        <v>0</v>
      </c>
      <c r="X305" s="0" t="n">
        <f aca="false">SUMPRODUCT('5N inverse'!$A$22:$Y$22,'5N mesh'!$B$37:$Z$37,$E304:$AC304)+'5N inverse'!$A$22*$C305/Setup!$B$17+INDEX('5N inverse'!$A$22:$Y$22,1,'5N mesh'!$B$7+1)*Setup!$B$22</f>
        <v>0</v>
      </c>
      <c r="Y305" s="0" t="n">
        <f aca="false">SUMPRODUCT('5N inverse'!$A$23:$Y$23,'5N mesh'!$B$37:$Z$37,$E304:$AC304)+'5N inverse'!$A$23*$C305/Setup!$B$17+INDEX('5N inverse'!$A$23:$Y$23,1,'5N mesh'!$B$7+1)*Setup!$B$22</f>
        <v>0</v>
      </c>
      <c r="Z305" s="0" t="n">
        <f aca="false">SUMPRODUCT('5N inverse'!$A$24:$Y$24,'5N mesh'!$B$37:$Z$37,$E304:$AC304)+'5N inverse'!$A$24*$C305/Setup!$B$17+INDEX('5N inverse'!$A$24:$Y$24,1,'5N mesh'!$B$7+1)*Setup!$B$22</f>
        <v>0</v>
      </c>
      <c r="AA305" s="0" t="n">
        <f aca="false">SUMPRODUCT('5N inverse'!$A$25:$Y$25,'5N mesh'!$B$37:$Z$37,$E304:$AC304)+'5N inverse'!$A$25*$C305/Setup!$B$17+INDEX('5N inverse'!$A$25:$Y$25,1,'5N mesh'!$B$7+1)*Setup!$B$22</f>
        <v>0</v>
      </c>
      <c r="AB305" s="0" t="n">
        <f aca="false">SUMPRODUCT('5N inverse'!$A$26:$Y$26,'5N mesh'!$B$37:$Z$37,$E304:$AC304)+'5N inverse'!$A$26*$C305/Setup!$B$17+INDEX('5N inverse'!$A$26:$Y$26,1,'5N mesh'!$B$7+1)*Setup!$B$22</f>
        <v>0</v>
      </c>
      <c r="AC305" s="0" t="n">
        <f aca="false">SUMPRODUCT('5N inverse'!$A$27:$Y$27,'5N mesh'!$B$37:$Z$37,$E304:$AC304)+'5N inverse'!$A$27*$C305/Setup!$B$17+INDEX('5N inverse'!$A$27:$Y$27,1,'5N mesh'!$B$7+1)*Setup!$B$22</f>
        <v>0</v>
      </c>
    </row>
    <row r="306" customFormat="false" ht="15" hidden="false" customHeight="false" outlineLevel="0" collapsed="false">
      <c r="A306" s="0" t="n">
        <v>301</v>
      </c>
      <c r="B306" s="0" t="n">
        <f aca="false">A306*Setup!$B$11/3600</f>
        <v>25.0833333333333</v>
      </c>
      <c r="C306" s="0" t="n">
        <f aca="false">Setup!$B$7+Setup!$B$8*COS(2*PI()*(B306-Setup!$B$9)/24)</f>
        <v>21.110544151761</v>
      </c>
      <c r="D306" s="0" t="n">
        <f aca="false">(C306-E306)/Setup!$B$17</f>
        <v>-22.1957752066231</v>
      </c>
      <c r="E306" s="0" t="n">
        <f aca="false">SUMPRODUCT('5N inverse'!$A$3:$Y$3,'5N mesh'!$B$37:$Z$37,$E305:$AC305)+'5N inverse'!$A$3*$C306/Setup!$B$17+INDEX('5N inverse'!$A$3:$Y$3,1,'5N mesh'!$B$7+1)*Setup!$B$22</f>
        <v>23.995994928622</v>
      </c>
      <c r="F306" s="0" t="n">
        <f aca="false">SUMPRODUCT('5N inverse'!$A$4:$Y$4,'5N mesh'!$B$37:$Z$37,$E305:$AC305)+'5N inverse'!$A$4*$C306/Setup!$B$17+INDEX('5N inverse'!$A$4:$Y$4,1,'5N mesh'!$B$7+1)*Setup!$B$22</f>
        <v>22.5103045104167</v>
      </c>
      <c r="G306" s="0" t="n">
        <f aca="false">SUMPRODUCT('5N inverse'!$A$5:$Y$5,'5N mesh'!$B$37:$Z$37,$E305:$AC305)+'5N inverse'!$A$5*$C306/Setup!$B$17+INDEX('5N inverse'!$A$5:$Y$5,1,'5N mesh'!$B$7+1)*Setup!$B$22</f>
        <v>19.538923674006</v>
      </c>
      <c r="H306" s="0" t="n">
        <f aca="false">SUMPRODUCT('5N inverse'!$A$6:$Y$6,'5N mesh'!$B$37:$Z$37,$E305:$AC305)+'5N inverse'!$A$6*$C306/Setup!$B$17+INDEX('5N inverse'!$A$6:$Y$6,1,'5N mesh'!$B$7+1)*Setup!$B$22</f>
        <v>16.5675428375954</v>
      </c>
      <c r="I306" s="0" t="n">
        <f aca="false">SUMPRODUCT('5N inverse'!$A$7:$Y$7,'5N mesh'!$B$37:$Z$37,$E305:$AC305)+'5N inverse'!$A$7*$C306/Setup!$B$17+INDEX('5N inverse'!$A$7:$Y$7,1,'5N mesh'!$B$7+1)*Setup!$B$22</f>
        <v>15.08185241939</v>
      </c>
      <c r="J306" s="0" t="n">
        <f aca="false">SUMPRODUCT('5N inverse'!$A$8:$Y$8,'5N mesh'!$B$37:$Z$37,$E305:$AC305)+'5N inverse'!$A$8*$C306/Setup!$B$17+INDEX('5N inverse'!$A$8:$Y$8,1,'5N mesh'!$B$7+1)*Setup!$B$22</f>
        <v>0</v>
      </c>
      <c r="K306" s="0" t="n">
        <f aca="false">SUMPRODUCT('5N inverse'!$A$9:$Y$9,'5N mesh'!$B$37:$Z$37,$E305:$AC305)+'5N inverse'!$A$9*$C306/Setup!$B$17+INDEX('5N inverse'!$A$9:$Y$9,1,'5N mesh'!$B$7+1)*Setup!$B$22</f>
        <v>0</v>
      </c>
      <c r="L306" s="0" t="n">
        <f aca="false">SUMPRODUCT('5N inverse'!$A$10:$Y$10,'5N mesh'!$B$37:$Z$37,$E305:$AC305)+'5N inverse'!$A$10*$C306/Setup!$B$17+INDEX('5N inverse'!$A$10:$Y$10,1,'5N mesh'!$B$7+1)*Setup!$B$22</f>
        <v>0</v>
      </c>
      <c r="M306" s="0" t="n">
        <f aca="false">SUMPRODUCT('5N inverse'!$A$11:$Y$11,'5N mesh'!$B$37:$Z$37,$E305:$AC305)+'5N inverse'!$A$11*$C306/Setup!$B$17+INDEX('5N inverse'!$A$11:$Y$11,1,'5N mesh'!$B$7+1)*Setup!$B$22</f>
        <v>0</v>
      </c>
      <c r="N306" s="0" t="n">
        <f aca="false">SUMPRODUCT('5N inverse'!$A$12:$Y$12,'5N mesh'!$B$37:$Z$37,$E305:$AC305)+'5N inverse'!$A$12*$C306/Setup!$B$17+INDEX('5N inverse'!$A$12:$Y$12,1,'5N mesh'!$B$7+1)*Setup!$B$22</f>
        <v>0</v>
      </c>
      <c r="O306" s="0" t="n">
        <f aca="false">SUMPRODUCT('5N inverse'!$A$13:$Y$13,'5N mesh'!$B$37:$Z$37,$E305:$AC305)+'5N inverse'!$A$13*$C306/Setup!$B$17+INDEX('5N inverse'!$A$13:$Y$13,1,'5N mesh'!$B$7+1)*Setup!$B$22</f>
        <v>0</v>
      </c>
      <c r="P306" s="0" t="n">
        <f aca="false">SUMPRODUCT('5N inverse'!$A$14:$Y$14,'5N mesh'!$B$37:$Z$37,$E305:$AC305)+'5N inverse'!$A$14*$C306/Setup!$B$17+INDEX('5N inverse'!$A$14:$Y$14,1,'5N mesh'!$B$7+1)*Setup!$B$22</f>
        <v>0</v>
      </c>
      <c r="Q306" s="0" t="n">
        <f aca="false">SUMPRODUCT('5N inverse'!$A$15:$Y$15,'5N mesh'!$B$37:$Z$37,$E305:$AC305)+'5N inverse'!$A$15*$C306/Setup!$B$17+INDEX('5N inverse'!$A$15:$Y$15,1,'5N mesh'!$B$7+1)*Setup!$B$22</f>
        <v>0</v>
      </c>
      <c r="R306" s="0" t="n">
        <f aca="false">SUMPRODUCT('5N inverse'!$A$16:$Y$16,'5N mesh'!$B$37:$Z$37,$E305:$AC305)+'5N inverse'!$A$16*$C306/Setup!$B$17+INDEX('5N inverse'!$A$16:$Y$16,1,'5N mesh'!$B$7+1)*Setup!$B$22</f>
        <v>0</v>
      </c>
      <c r="S306" s="0" t="n">
        <f aca="false">SUMPRODUCT('5N inverse'!$A$17:$Y$17,'5N mesh'!$B$37:$Z$37,$E305:$AC305)+'5N inverse'!$A$17*$C306/Setup!$B$17+INDEX('5N inverse'!$A$17:$Y$17,1,'5N mesh'!$B$7+1)*Setup!$B$22</f>
        <v>0</v>
      </c>
      <c r="T306" s="0" t="n">
        <f aca="false">SUMPRODUCT('5N inverse'!$A$18:$Y$18,'5N mesh'!$B$37:$Z$37,$E305:$AC305)+'5N inverse'!$A$18*$C306/Setup!$B$17+INDEX('5N inverse'!$A$18:$Y$18,1,'5N mesh'!$B$7+1)*Setup!$B$22</f>
        <v>0</v>
      </c>
      <c r="U306" s="0" t="n">
        <f aca="false">SUMPRODUCT('5N inverse'!$A$19:$Y$19,'5N mesh'!$B$37:$Z$37,$E305:$AC305)+'5N inverse'!$A$19*$C306/Setup!$B$17+INDEX('5N inverse'!$A$19:$Y$19,1,'5N mesh'!$B$7+1)*Setup!$B$22</f>
        <v>0</v>
      </c>
      <c r="V306" s="0" t="n">
        <f aca="false">SUMPRODUCT('5N inverse'!$A$20:$Y$20,'5N mesh'!$B$37:$Z$37,$E305:$AC305)+'5N inverse'!$A$20*$C306/Setup!$B$17+INDEX('5N inverse'!$A$20:$Y$20,1,'5N mesh'!$B$7+1)*Setup!$B$22</f>
        <v>0</v>
      </c>
      <c r="W306" s="0" t="n">
        <f aca="false">SUMPRODUCT('5N inverse'!$A$21:$Y$21,'5N mesh'!$B$37:$Z$37,$E305:$AC305)+'5N inverse'!$A$21*$C306/Setup!$B$17+INDEX('5N inverse'!$A$21:$Y$21,1,'5N mesh'!$B$7+1)*Setup!$B$22</f>
        <v>0</v>
      </c>
      <c r="X306" s="0" t="n">
        <f aca="false">SUMPRODUCT('5N inverse'!$A$22:$Y$22,'5N mesh'!$B$37:$Z$37,$E305:$AC305)+'5N inverse'!$A$22*$C306/Setup!$B$17+INDEX('5N inverse'!$A$22:$Y$22,1,'5N mesh'!$B$7+1)*Setup!$B$22</f>
        <v>0</v>
      </c>
      <c r="Y306" s="0" t="n">
        <f aca="false">SUMPRODUCT('5N inverse'!$A$23:$Y$23,'5N mesh'!$B$37:$Z$37,$E305:$AC305)+'5N inverse'!$A$23*$C306/Setup!$B$17+INDEX('5N inverse'!$A$23:$Y$23,1,'5N mesh'!$B$7+1)*Setup!$B$22</f>
        <v>0</v>
      </c>
      <c r="Z306" s="0" t="n">
        <f aca="false">SUMPRODUCT('5N inverse'!$A$24:$Y$24,'5N mesh'!$B$37:$Z$37,$E305:$AC305)+'5N inverse'!$A$24*$C306/Setup!$B$17+INDEX('5N inverse'!$A$24:$Y$24,1,'5N mesh'!$B$7+1)*Setup!$B$22</f>
        <v>0</v>
      </c>
      <c r="AA306" s="0" t="n">
        <f aca="false">SUMPRODUCT('5N inverse'!$A$25:$Y$25,'5N mesh'!$B$37:$Z$37,$E305:$AC305)+'5N inverse'!$A$25*$C306/Setup!$B$17+INDEX('5N inverse'!$A$25:$Y$25,1,'5N mesh'!$B$7+1)*Setup!$B$22</f>
        <v>0</v>
      </c>
      <c r="AB306" s="0" t="n">
        <f aca="false">SUMPRODUCT('5N inverse'!$A$26:$Y$26,'5N mesh'!$B$37:$Z$37,$E305:$AC305)+'5N inverse'!$A$26*$C306/Setup!$B$17+INDEX('5N inverse'!$A$26:$Y$26,1,'5N mesh'!$B$7+1)*Setup!$B$22</f>
        <v>0</v>
      </c>
      <c r="AC306" s="0" t="n">
        <f aca="false">SUMPRODUCT('5N inverse'!$A$27:$Y$27,'5N mesh'!$B$37:$Z$37,$E305:$AC305)+'5N inverse'!$A$27*$C306/Setup!$B$17+INDEX('5N inverse'!$A$27:$Y$27,1,'5N mesh'!$B$7+1)*Setup!$B$22</f>
        <v>0</v>
      </c>
    </row>
    <row r="307" customFormat="false" ht="15" hidden="false" customHeight="false" outlineLevel="0" collapsed="false">
      <c r="A307" s="0" t="n">
        <v>302</v>
      </c>
      <c r="B307" s="0" t="n">
        <f aca="false">A307*Setup!$B$11/3600</f>
        <v>25.1666666666667</v>
      </c>
      <c r="C307" s="0" t="n">
        <f aca="false">Setup!$B$7+Setup!$B$8*COS(2*PI()*(B307-Setup!$B$9)/24)</f>
        <v>21.0508906527595</v>
      </c>
      <c r="D307" s="0" t="n">
        <f aca="false">(C307-E307)/Setup!$B$17</f>
        <v>-22.336930632427</v>
      </c>
      <c r="E307" s="0" t="n">
        <f aca="false">SUMPRODUCT('5N inverse'!$A$3:$Y$3,'5N mesh'!$B$37:$Z$37,$E306:$AC306)+'5N inverse'!$A$3*$C307/Setup!$B$17+INDEX('5N inverse'!$A$3:$Y$3,1,'5N mesh'!$B$7+1)*Setup!$B$22</f>
        <v>23.954691634975</v>
      </c>
      <c r="F307" s="0" t="n">
        <f aca="false">SUMPRODUCT('5N inverse'!$A$4:$Y$4,'5N mesh'!$B$37:$Z$37,$E306:$AC306)+'5N inverse'!$A$4*$C307/Setup!$B$17+INDEX('5N inverse'!$A$4:$Y$4,1,'5N mesh'!$B$7+1)*Setup!$B$22</f>
        <v>22.4758456696072</v>
      </c>
      <c r="G307" s="0" t="n">
        <f aca="false">SUMPRODUCT('5N inverse'!$A$5:$Y$5,'5N mesh'!$B$37:$Z$37,$E306:$AC306)+'5N inverse'!$A$5*$C307/Setup!$B$17+INDEX('5N inverse'!$A$5:$Y$5,1,'5N mesh'!$B$7+1)*Setup!$B$22</f>
        <v>19.5181537388716</v>
      </c>
      <c r="H307" s="0" t="n">
        <f aca="false">SUMPRODUCT('5N inverse'!$A$6:$Y$6,'5N mesh'!$B$37:$Z$37,$E306:$AC306)+'5N inverse'!$A$6*$C307/Setup!$B$17+INDEX('5N inverse'!$A$6:$Y$6,1,'5N mesh'!$B$7+1)*Setup!$B$22</f>
        <v>16.560461808136</v>
      </c>
      <c r="I307" s="0" t="n">
        <f aca="false">SUMPRODUCT('5N inverse'!$A$7:$Y$7,'5N mesh'!$B$37:$Z$37,$E306:$AC306)+'5N inverse'!$A$7*$C307/Setup!$B$17+INDEX('5N inverse'!$A$7:$Y$7,1,'5N mesh'!$B$7+1)*Setup!$B$22</f>
        <v>15.0816158427682</v>
      </c>
      <c r="J307" s="0" t="n">
        <f aca="false">SUMPRODUCT('5N inverse'!$A$8:$Y$8,'5N mesh'!$B$37:$Z$37,$E306:$AC306)+'5N inverse'!$A$8*$C307/Setup!$B$17+INDEX('5N inverse'!$A$8:$Y$8,1,'5N mesh'!$B$7+1)*Setup!$B$22</f>
        <v>0</v>
      </c>
      <c r="K307" s="0" t="n">
        <f aca="false">SUMPRODUCT('5N inverse'!$A$9:$Y$9,'5N mesh'!$B$37:$Z$37,$E306:$AC306)+'5N inverse'!$A$9*$C307/Setup!$B$17+INDEX('5N inverse'!$A$9:$Y$9,1,'5N mesh'!$B$7+1)*Setup!$B$22</f>
        <v>0</v>
      </c>
      <c r="L307" s="0" t="n">
        <f aca="false">SUMPRODUCT('5N inverse'!$A$10:$Y$10,'5N mesh'!$B$37:$Z$37,$E306:$AC306)+'5N inverse'!$A$10*$C307/Setup!$B$17+INDEX('5N inverse'!$A$10:$Y$10,1,'5N mesh'!$B$7+1)*Setup!$B$22</f>
        <v>0</v>
      </c>
      <c r="M307" s="0" t="n">
        <f aca="false">SUMPRODUCT('5N inverse'!$A$11:$Y$11,'5N mesh'!$B$37:$Z$37,$E306:$AC306)+'5N inverse'!$A$11*$C307/Setup!$B$17+INDEX('5N inverse'!$A$11:$Y$11,1,'5N mesh'!$B$7+1)*Setup!$B$22</f>
        <v>0</v>
      </c>
      <c r="N307" s="0" t="n">
        <f aca="false">SUMPRODUCT('5N inverse'!$A$12:$Y$12,'5N mesh'!$B$37:$Z$37,$E306:$AC306)+'5N inverse'!$A$12*$C307/Setup!$B$17+INDEX('5N inverse'!$A$12:$Y$12,1,'5N mesh'!$B$7+1)*Setup!$B$22</f>
        <v>0</v>
      </c>
      <c r="O307" s="0" t="n">
        <f aca="false">SUMPRODUCT('5N inverse'!$A$13:$Y$13,'5N mesh'!$B$37:$Z$37,$E306:$AC306)+'5N inverse'!$A$13*$C307/Setup!$B$17+INDEX('5N inverse'!$A$13:$Y$13,1,'5N mesh'!$B$7+1)*Setup!$B$22</f>
        <v>0</v>
      </c>
      <c r="P307" s="0" t="n">
        <f aca="false">SUMPRODUCT('5N inverse'!$A$14:$Y$14,'5N mesh'!$B$37:$Z$37,$E306:$AC306)+'5N inverse'!$A$14*$C307/Setup!$B$17+INDEX('5N inverse'!$A$14:$Y$14,1,'5N mesh'!$B$7+1)*Setup!$B$22</f>
        <v>0</v>
      </c>
      <c r="Q307" s="0" t="n">
        <f aca="false">SUMPRODUCT('5N inverse'!$A$15:$Y$15,'5N mesh'!$B$37:$Z$37,$E306:$AC306)+'5N inverse'!$A$15*$C307/Setup!$B$17+INDEX('5N inverse'!$A$15:$Y$15,1,'5N mesh'!$B$7+1)*Setup!$B$22</f>
        <v>0</v>
      </c>
      <c r="R307" s="0" t="n">
        <f aca="false">SUMPRODUCT('5N inverse'!$A$16:$Y$16,'5N mesh'!$B$37:$Z$37,$E306:$AC306)+'5N inverse'!$A$16*$C307/Setup!$B$17+INDEX('5N inverse'!$A$16:$Y$16,1,'5N mesh'!$B$7+1)*Setup!$B$22</f>
        <v>0</v>
      </c>
      <c r="S307" s="0" t="n">
        <f aca="false">SUMPRODUCT('5N inverse'!$A$17:$Y$17,'5N mesh'!$B$37:$Z$37,$E306:$AC306)+'5N inverse'!$A$17*$C307/Setup!$B$17+INDEX('5N inverse'!$A$17:$Y$17,1,'5N mesh'!$B$7+1)*Setup!$B$22</f>
        <v>0</v>
      </c>
      <c r="T307" s="0" t="n">
        <f aca="false">SUMPRODUCT('5N inverse'!$A$18:$Y$18,'5N mesh'!$B$37:$Z$37,$E306:$AC306)+'5N inverse'!$A$18*$C307/Setup!$B$17+INDEX('5N inverse'!$A$18:$Y$18,1,'5N mesh'!$B$7+1)*Setup!$B$22</f>
        <v>0</v>
      </c>
      <c r="U307" s="0" t="n">
        <f aca="false">SUMPRODUCT('5N inverse'!$A$19:$Y$19,'5N mesh'!$B$37:$Z$37,$E306:$AC306)+'5N inverse'!$A$19*$C307/Setup!$B$17+INDEX('5N inverse'!$A$19:$Y$19,1,'5N mesh'!$B$7+1)*Setup!$B$22</f>
        <v>0</v>
      </c>
      <c r="V307" s="0" t="n">
        <f aca="false">SUMPRODUCT('5N inverse'!$A$20:$Y$20,'5N mesh'!$B$37:$Z$37,$E306:$AC306)+'5N inverse'!$A$20*$C307/Setup!$B$17+INDEX('5N inverse'!$A$20:$Y$20,1,'5N mesh'!$B$7+1)*Setup!$B$22</f>
        <v>0</v>
      </c>
      <c r="W307" s="0" t="n">
        <f aca="false">SUMPRODUCT('5N inverse'!$A$21:$Y$21,'5N mesh'!$B$37:$Z$37,$E306:$AC306)+'5N inverse'!$A$21*$C307/Setup!$B$17+INDEX('5N inverse'!$A$21:$Y$21,1,'5N mesh'!$B$7+1)*Setup!$B$22</f>
        <v>0</v>
      </c>
      <c r="X307" s="0" t="n">
        <f aca="false">SUMPRODUCT('5N inverse'!$A$22:$Y$22,'5N mesh'!$B$37:$Z$37,$E306:$AC306)+'5N inverse'!$A$22*$C307/Setup!$B$17+INDEX('5N inverse'!$A$22:$Y$22,1,'5N mesh'!$B$7+1)*Setup!$B$22</f>
        <v>0</v>
      </c>
      <c r="Y307" s="0" t="n">
        <f aca="false">SUMPRODUCT('5N inverse'!$A$23:$Y$23,'5N mesh'!$B$37:$Z$37,$E306:$AC306)+'5N inverse'!$A$23*$C307/Setup!$B$17+INDEX('5N inverse'!$A$23:$Y$23,1,'5N mesh'!$B$7+1)*Setup!$B$22</f>
        <v>0</v>
      </c>
      <c r="Z307" s="0" t="n">
        <f aca="false">SUMPRODUCT('5N inverse'!$A$24:$Y$24,'5N mesh'!$B$37:$Z$37,$E306:$AC306)+'5N inverse'!$A$24*$C307/Setup!$B$17+INDEX('5N inverse'!$A$24:$Y$24,1,'5N mesh'!$B$7+1)*Setup!$B$22</f>
        <v>0</v>
      </c>
      <c r="AA307" s="0" t="n">
        <f aca="false">SUMPRODUCT('5N inverse'!$A$25:$Y$25,'5N mesh'!$B$37:$Z$37,$E306:$AC306)+'5N inverse'!$A$25*$C307/Setup!$B$17+INDEX('5N inverse'!$A$25:$Y$25,1,'5N mesh'!$B$7+1)*Setup!$B$22</f>
        <v>0</v>
      </c>
      <c r="AB307" s="0" t="n">
        <f aca="false">SUMPRODUCT('5N inverse'!$A$26:$Y$26,'5N mesh'!$B$37:$Z$37,$E306:$AC306)+'5N inverse'!$A$26*$C307/Setup!$B$17+INDEX('5N inverse'!$A$26:$Y$26,1,'5N mesh'!$B$7+1)*Setup!$B$22</f>
        <v>0</v>
      </c>
      <c r="AC307" s="0" t="n">
        <f aca="false">SUMPRODUCT('5N inverse'!$A$27:$Y$27,'5N mesh'!$B$37:$Z$37,$E306:$AC306)+'5N inverse'!$A$27*$C307/Setup!$B$17+INDEX('5N inverse'!$A$27:$Y$27,1,'5N mesh'!$B$7+1)*Setup!$B$22</f>
        <v>0</v>
      </c>
    </row>
    <row r="308" customFormat="false" ht="15" hidden="false" customHeight="false" outlineLevel="0" collapsed="false">
      <c r="A308" s="0" t="n">
        <v>303</v>
      </c>
      <c r="B308" s="0" t="n">
        <f aca="false">A308*Setup!$B$11/3600</f>
        <v>25.25</v>
      </c>
      <c r="C308" s="0" t="n">
        <f aca="false">Setup!$B$7+Setup!$B$8*COS(2*PI()*(B308-Setup!$B$9)/24)</f>
        <v>20.9926407700841</v>
      </c>
      <c r="D308" s="0" t="n">
        <f aca="false">(C308-E308)/Setup!$B$17</f>
        <v>-22.4657168057883</v>
      </c>
      <c r="E308" s="0" t="n">
        <f aca="false">SUMPRODUCT('5N inverse'!$A$3:$Y$3,'5N mesh'!$B$37:$Z$37,$E307:$AC307)+'5N inverse'!$A$3*$C308/Setup!$B$17+INDEX('5N inverse'!$A$3:$Y$3,1,'5N mesh'!$B$7+1)*Setup!$B$22</f>
        <v>23.9131839548366</v>
      </c>
      <c r="F308" s="0" t="n">
        <f aca="false">SUMPRODUCT('5N inverse'!$A$4:$Y$4,'5N mesh'!$B$37:$Z$37,$E307:$AC307)+'5N inverse'!$A$4*$C308/Setup!$B$17+INDEX('5N inverse'!$A$4:$Y$4,1,'5N mesh'!$B$7+1)*Setup!$B$22</f>
        <v>22.4412157087895</v>
      </c>
      <c r="G308" s="0" t="n">
        <f aca="false">SUMPRODUCT('5N inverse'!$A$5:$Y$5,'5N mesh'!$B$37:$Z$37,$E307:$AC307)+'5N inverse'!$A$5*$C308/Setup!$B$17+INDEX('5N inverse'!$A$5:$Y$5,1,'5N mesh'!$B$7+1)*Setup!$B$22</f>
        <v>19.4972792166953</v>
      </c>
      <c r="H308" s="0" t="n">
        <f aca="false">SUMPRODUCT('5N inverse'!$A$6:$Y$6,'5N mesh'!$B$37:$Z$37,$E307:$AC307)+'5N inverse'!$A$6*$C308/Setup!$B$17+INDEX('5N inverse'!$A$6:$Y$6,1,'5N mesh'!$B$7+1)*Setup!$B$22</f>
        <v>16.5533427246011</v>
      </c>
      <c r="I308" s="0" t="n">
        <f aca="false">SUMPRODUCT('5N inverse'!$A$7:$Y$7,'5N mesh'!$B$37:$Z$37,$E307:$AC307)+'5N inverse'!$A$7*$C308/Setup!$B$17+INDEX('5N inverse'!$A$7:$Y$7,1,'5N mesh'!$B$7+1)*Setup!$B$22</f>
        <v>15.081374478554</v>
      </c>
      <c r="J308" s="0" t="n">
        <f aca="false">SUMPRODUCT('5N inverse'!$A$8:$Y$8,'5N mesh'!$B$37:$Z$37,$E307:$AC307)+'5N inverse'!$A$8*$C308/Setup!$B$17+INDEX('5N inverse'!$A$8:$Y$8,1,'5N mesh'!$B$7+1)*Setup!$B$22</f>
        <v>0</v>
      </c>
      <c r="K308" s="0" t="n">
        <f aca="false">SUMPRODUCT('5N inverse'!$A$9:$Y$9,'5N mesh'!$B$37:$Z$37,$E307:$AC307)+'5N inverse'!$A$9*$C308/Setup!$B$17+INDEX('5N inverse'!$A$9:$Y$9,1,'5N mesh'!$B$7+1)*Setup!$B$22</f>
        <v>0</v>
      </c>
      <c r="L308" s="0" t="n">
        <f aca="false">SUMPRODUCT('5N inverse'!$A$10:$Y$10,'5N mesh'!$B$37:$Z$37,$E307:$AC307)+'5N inverse'!$A$10*$C308/Setup!$B$17+INDEX('5N inverse'!$A$10:$Y$10,1,'5N mesh'!$B$7+1)*Setup!$B$22</f>
        <v>0</v>
      </c>
      <c r="M308" s="0" t="n">
        <f aca="false">SUMPRODUCT('5N inverse'!$A$11:$Y$11,'5N mesh'!$B$37:$Z$37,$E307:$AC307)+'5N inverse'!$A$11*$C308/Setup!$B$17+INDEX('5N inverse'!$A$11:$Y$11,1,'5N mesh'!$B$7+1)*Setup!$B$22</f>
        <v>0</v>
      </c>
      <c r="N308" s="0" t="n">
        <f aca="false">SUMPRODUCT('5N inverse'!$A$12:$Y$12,'5N mesh'!$B$37:$Z$37,$E307:$AC307)+'5N inverse'!$A$12*$C308/Setup!$B$17+INDEX('5N inverse'!$A$12:$Y$12,1,'5N mesh'!$B$7+1)*Setup!$B$22</f>
        <v>0</v>
      </c>
      <c r="O308" s="0" t="n">
        <f aca="false">SUMPRODUCT('5N inverse'!$A$13:$Y$13,'5N mesh'!$B$37:$Z$37,$E307:$AC307)+'5N inverse'!$A$13*$C308/Setup!$B$17+INDEX('5N inverse'!$A$13:$Y$13,1,'5N mesh'!$B$7+1)*Setup!$B$22</f>
        <v>0</v>
      </c>
      <c r="P308" s="0" t="n">
        <f aca="false">SUMPRODUCT('5N inverse'!$A$14:$Y$14,'5N mesh'!$B$37:$Z$37,$E307:$AC307)+'5N inverse'!$A$14*$C308/Setup!$B$17+INDEX('5N inverse'!$A$14:$Y$14,1,'5N mesh'!$B$7+1)*Setup!$B$22</f>
        <v>0</v>
      </c>
      <c r="Q308" s="0" t="n">
        <f aca="false">SUMPRODUCT('5N inverse'!$A$15:$Y$15,'5N mesh'!$B$37:$Z$37,$E307:$AC307)+'5N inverse'!$A$15*$C308/Setup!$B$17+INDEX('5N inverse'!$A$15:$Y$15,1,'5N mesh'!$B$7+1)*Setup!$B$22</f>
        <v>0</v>
      </c>
      <c r="R308" s="0" t="n">
        <f aca="false">SUMPRODUCT('5N inverse'!$A$16:$Y$16,'5N mesh'!$B$37:$Z$37,$E307:$AC307)+'5N inverse'!$A$16*$C308/Setup!$B$17+INDEX('5N inverse'!$A$16:$Y$16,1,'5N mesh'!$B$7+1)*Setup!$B$22</f>
        <v>0</v>
      </c>
      <c r="S308" s="0" t="n">
        <f aca="false">SUMPRODUCT('5N inverse'!$A$17:$Y$17,'5N mesh'!$B$37:$Z$37,$E307:$AC307)+'5N inverse'!$A$17*$C308/Setup!$B$17+INDEX('5N inverse'!$A$17:$Y$17,1,'5N mesh'!$B$7+1)*Setup!$B$22</f>
        <v>0</v>
      </c>
      <c r="T308" s="0" t="n">
        <f aca="false">SUMPRODUCT('5N inverse'!$A$18:$Y$18,'5N mesh'!$B$37:$Z$37,$E307:$AC307)+'5N inverse'!$A$18*$C308/Setup!$B$17+INDEX('5N inverse'!$A$18:$Y$18,1,'5N mesh'!$B$7+1)*Setup!$B$22</f>
        <v>0</v>
      </c>
      <c r="U308" s="0" t="n">
        <f aca="false">SUMPRODUCT('5N inverse'!$A$19:$Y$19,'5N mesh'!$B$37:$Z$37,$E307:$AC307)+'5N inverse'!$A$19*$C308/Setup!$B$17+INDEX('5N inverse'!$A$19:$Y$19,1,'5N mesh'!$B$7+1)*Setup!$B$22</f>
        <v>0</v>
      </c>
      <c r="V308" s="0" t="n">
        <f aca="false">SUMPRODUCT('5N inverse'!$A$20:$Y$20,'5N mesh'!$B$37:$Z$37,$E307:$AC307)+'5N inverse'!$A$20*$C308/Setup!$B$17+INDEX('5N inverse'!$A$20:$Y$20,1,'5N mesh'!$B$7+1)*Setup!$B$22</f>
        <v>0</v>
      </c>
      <c r="W308" s="0" t="n">
        <f aca="false">SUMPRODUCT('5N inverse'!$A$21:$Y$21,'5N mesh'!$B$37:$Z$37,$E307:$AC307)+'5N inverse'!$A$21*$C308/Setup!$B$17+INDEX('5N inverse'!$A$21:$Y$21,1,'5N mesh'!$B$7+1)*Setup!$B$22</f>
        <v>0</v>
      </c>
      <c r="X308" s="0" t="n">
        <f aca="false">SUMPRODUCT('5N inverse'!$A$22:$Y$22,'5N mesh'!$B$37:$Z$37,$E307:$AC307)+'5N inverse'!$A$22*$C308/Setup!$B$17+INDEX('5N inverse'!$A$22:$Y$22,1,'5N mesh'!$B$7+1)*Setup!$B$22</f>
        <v>0</v>
      </c>
      <c r="Y308" s="0" t="n">
        <f aca="false">SUMPRODUCT('5N inverse'!$A$23:$Y$23,'5N mesh'!$B$37:$Z$37,$E307:$AC307)+'5N inverse'!$A$23*$C308/Setup!$B$17+INDEX('5N inverse'!$A$23:$Y$23,1,'5N mesh'!$B$7+1)*Setup!$B$22</f>
        <v>0</v>
      </c>
      <c r="Z308" s="0" t="n">
        <f aca="false">SUMPRODUCT('5N inverse'!$A$24:$Y$24,'5N mesh'!$B$37:$Z$37,$E307:$AC307)+'5N inverse'!$A$24*$C308/Setup!$B$17+INDEX('5N inverse'!$A$24:$Y$24,1,'5N mesh'!$B$7+1)*Setup!$B$22</f>
        <v>0</v>
      </c>
      <c r="AA308" s="0" t="n">
        <f aca="false">SUMPRODUCT('5N inverse'!$A$25:$Y$25,'5N mesh'!$B$37:$Z$37,$E307:$AC307)+'5N inverse'!$A$25*$C308/Setup!$B$17+INDEX('5N inverse'!$A$25:$Y$25,1,'5N mesh'!$B$7+1)*Setup!$B$22</f>
        <v>0</v>
      </c>
      <c r="AB308" s="0" t="n">
        <f aca="false">SUMPRODUCT('5N inverse'!$A$26:$Y$26,'5N mesh'!$B$37:$Z$37,$E307:$AC307)+'5N inverse'!$A$26*$C308/Setup!$B$17+INDEX('5N inverse'!$A$26:$Y$26,1,'5N mesh'!$B$7+1)*Setup!$B$22</f>
        <v>0</v>
      </c>
      <c r="AC308" s="0" t="n">
        <f aca="false">SUMPRODUCT('5N inverse'!$A$27:$Y$27,'5N mesh'!$B$37:$Z$37,$E307:$AC307)+'5N inverse'!$A$27*$C308/Setup!$B$17+INDEX('5N inverse'!$A$27:$Y$27,1,'5N mesh'!$B$7+1)*Setup!$B$22</f>
        <v>0</v>
      </c>
    </row>
    <row r="309" customFormat="false" ht="15" hidden="false" customHeight="false" outlineLevel="0" collapsed="false">
      <c r="A309" s="0" t="n">
        <v>304</v>
      </c>
      <c r="B309" s="0" t="n">
        <f aca="false">A309*Setup!$B$11/3600</f>
        <v>25.3333333333333</v>
      </c>
      <c r="C309" s="0" t="n">
        <f aca="false">Setup!$B$7+Setup!$B$8*COS(2*PI()*(B309-Setup!$B$9)/24)</f>
        <v>20.9358222275241</v>
      </c>
      <c r="D309" s="0" t="n">
        <f aca="false">(C309-E309)/Setup!$B$17</f>
        <v>-22.5820837590946</v>
      </c>
      <c r="E309" s="0" t="n">
        <f aca="false">SUMPRODUCT('5N inverse'!$A$3:$Y$3,'5N mesh'!$B$37:$Z$37,$E308:$AC308)+'5N inverse'!$A$3*$C309/Setup!$B$17+INDEX('5N inverse'!$A$3:$Y$3,1,'5N mesh'!$B$7+1)*Setup!$B$22</f>
        <v>23.8714931162064</v>
      </c>
      <c r="F309" s="0" t="n">
        <f aca="false">SUMPRODUCT('5N inverse'!$A$4:$Y$4,'5N mesh'!$B$37:$Z$37,$E308:$AC308)+'5N inverse'!$A$4*$C309/Setup!$B$17+INDEX('5N inverse'!$A$4:$Y$4,1,'5N mesh'!$B$7+1)*Setup!$B$22</f>
        <v>22.4064323401463</v>
      </c>
      <c r="G309" s="0" t="n">
        <f aca="false">SUMPRODUCT('5N inverse'!$A$5:$Y$5,'5N mesh'!$B$37:$Z$37,$E308:$AC308)+'5N inverse'!$A$5*$C309/Setup!$B$17+INDEX('5N inverse'!$A$5:$Y$5,1,'5N mesh'!$B$7+1)*Setup!$B$22</f>
        <v>19.4763107880261</v>
      </c>
      <c r="H309" s="0" t="n">
        <f aca="false">SUMPRODUCT('5N inverse'!$A$6:$Y$6,'5N mesh'!$B$37:$Z$37,$E308:$AC308)+'5N inverse'!$A$6*$C309/Setup!$B$17+INDEX('5N inverse'!$A$6:$Y$6,1,'5N mesh'!$B$7+1)*Setup!$B$22</f>
        <v>16.5461892359059</v>
      </c>
      <c r="I309" s="0" t="n">
        <f aca="false">SUMPRODUCT('5N inverse'!$A$7:$Y$7,'5N mesh'!$B$37:$Z$37,$E308:$AC308)+'5N inverse'!$A$7*$C309/Setup!$B$17+INDEX('5N inverse'!$A$7:$Y$7,1,'5N mesh'!$B$7+1)*Setup!$B$22</f>
        <v>15.0811284598458</v>
      </c>
      <c r="J309" s="0" t="n">
        <f aca="false">SUMPRODUCT('5N inverse'!$A$8:$Y$8,'5N mesh'!$B$37:$Z$37,$E308:$AC308)+'5N inverse'!$A$8*$C309/Setup!$B$17+INDEX('5N inverse'!$A$8:$Y$8,1,'5N mesh'!$B$7+1)*Setup!$B$22</f>
        <v>0</v>
      </c>
      <c r="K309" s="0" t="n">
        <f aca="false">SUMPRODUCT('5N inverse'!$A$9:$Y$9,'5N mesh'!$B$37:$Z$37,$E308:$AC308)+'5N inverse'!$A$9*$C309/Setup!$B$17+INDEX('5N inverse'!$A$9:$Y$9,1,'5N mesh'!$B$7+1)*Setup!$B$22</f>
        <v>0</v>
      </c>
      <c r="L309" s="0" t="n">
        <f aca="false">SUMPRODUCT('5N inverse'!$A$10:$Y$10,'5N mesh'!$B$37:$Z$37,$E308:$AC308)+'5N inverse'!$A$10*$C309/Setup!$B$17+INDEX('5N inverse'!$A$10:$Y$10,1,'5N mesh'!$B$7+1)*Setup!$B$22</f>
        <v>0</v>
      </c>
      <c r="M309" s="0" t="n">
        <f aca="false">SUMPRODUCT('5N inverse'!$A$11:$Y$11,'5N mesh'!$B$37:$Z$37,$E308:$AC308)+'5N inverse'!$A$11*$C309/Setup!$B$17+INDEX('5N inverse'!$A$11:$Y$11,1,'5N mesh'!$B$7+1)*Setup!$B$22</f>
        <v>0</v>
      </c>
      <c r="N309" s="0" t="n">
        <f aca="false">SUMPRODUCT('5N inverse'!$A$12:$Y$12,'5N mesh'!$B$37:$Z$37,$E308:$AC308)+'5N inverse'!$A$12*$C309/Setup!$B$17+INDEX('5N inverse'!$A$12:$Y$12,1,'5N mesh'!$B$7+1)*Setup!$B$22</f>
        <v>0</v>
      </c>
      <c r="O309" s="0" t="n">
        <f aca="false">SUMPRODUCT('5N inverse'!$A$13:$Y$13,'5N mesh'!$B$37:$Z$37,$E308:$AC308)+'5N inverse'!$A$13*$C309/Setup!$B$17+INDEX('5N inverse'!$A$13:$Y$13,1,'5N mesh'!$B$7+1)*Setup!$B$22</f>
        <v>0</v>
      </c>
      <c r="P309" s="0" t="n">
        <f aca="false">SUMPRODUCT('5N inverse'!$A$14:$Y$14,'5N mesh'!$B$37:$Z$37,$E308:$AC308)+'5N inverse'!$A$14*$C309/Setup!$B$17+INDEX('5N inverse'!$A$14:$Y$14,1,'5N mesh'!$B$7+1)*Setup!$B$22</f>
        <v>0</v>
      </c>
      <c r="Q309" s="0" t="n">
        <f aca="false">SUMPRODUCT('5N inverse'!$A$15:$Y$15,'5N mesh'!$B$37:$Z$37,$E308:$AC308)+'5N inverse'!$A$15*$C309/Setup!$B$17+INDEX('5N inverse'!$A$15:$Y$15,1,'5N mesh'!$B$7+1)*Setup!$B$22</f>
        <v>0</v>
      </c>
      <c r="R309" s="0" t="n">
        <f aca="false">SUMPRODUCT('5N inverse'!$A$16:$Y$16,'5N mesh'!$B$37:$Z$37,$E308:$AC308)+'5N inverse'!$A$16*$C309/Setup!$B$17+INDEX('5N inverse'!$A$16:$Y$16,1,'5N mesh'!$B$7+1)*Setup!$B$22</f>
        <v>0</v>
      </c>
      <c r="S309" s="0" t="n">
        <f aca="false">SUMPRODUCT('5N inverse'!$A$17:$Y$17,'5N mesh'!$B$37:$Z$37,$E308:$AC308)+'5N inverse'!$A$17*$C309/Setup!$B$17+INDEX('5N inverse'!$A$17:$Y$17,1,'5N mesh'!$B$7+1)*Setup!$B$22</f>
        <v>0</v>
      </c>
      <c r="T309" s="0" t="n">
        <f aca="false">SUMPRODUCT('5N inverse'!$A$18:$Y$18,'5N mesh'!$B$37:$Z$37,$E308:$AC308)+'5N inverse'!$A$18*$C309/Setup!$B$17+INDEX('5N inverse'!$A$18:$Y$18,1,'5N mesh'!$B$7+1)*Setup!$B$22</f>
        <v>0</v>
      </c>
      <c r="U309" s="0" t="n">
        <f aca="false">SUMPRODUCT('5N inverse'!$A$19:$Y$19,'5N mesh'!$B$37:$Z$37,$E308:$AC308)+'5N inverse'!$A$19*$C309/Setup!$B$17+INDEX('5N inverse'!$A$19:$Y$19,1,'5N mesh'!$B$7+1)*Setup!$B$22</f>
        <v>0</v>
      </c>
      <c r="V309" s="0" t="n">
        <f aca="false">SUMPRODUCT('5N inverse'!$A$20:$Y$20,'5N mesh'!$B$37:$Z$37,$E308:$AC308)+'5N inverse'!$A$20*$C309/Setup!$B$17+INDEX('5N inverse'!$A$20:$Y$20,1,'5N mesh'!$B$7+1)*Setup!$B$22</f>
        <v>0</v>
      </c>
      <c r="W309" s="0" t="n">
        <f aca="false">SUMPRODUCT('5N inverse'!$A$21:$Y$21,'5N mesh'!$B$37:$Z$37,$E308:$AC308)+'5N inverse'!$A$21*$C309/Setup!$B$17+INDEX('5N inverse'!$A$21:$Y$21,1,'5N mesh'!$B$7+1)*Setup!$B$22</f>
        <v>0</v>
      </c>
      <c r="X309" s="0" t="n">
        <f aca="false">SUMPRODUCT('5N inverse'!$A$22:$Y$22,'5N mesh'!$B$37:$Z$37,$E308:$AC308)+'5N inverse'!$A$22*$C309/Setup!$B$17+INDEX('5N inverse'!$A$22:$Y$22,1,'5N mesh'!$B$7+1)*Setup!$B$22</f>
        <v>0</v>
      </c>
      <c r="Y309" s="0" t="n">
        <f aca="false">SUMPRODUCT('5N inverse'!$A$23:$Y$23,'5N mesh'!$B$37:$Z$37,$E308:$AC308)+'5N inverse'!$A$23*$C309/Setup!$B$17+INDEX('5N inverse'!$A$23:$Y$23,1,'5N mesh'!$B$7+1)*Setup!$B$22</f>
        <v>0</v>
      </c>
      <c r="Z309" s="0" t="n">
        <f aca="false">SUMPRODUCT('5N inverse'!$A$24:$Y$24,'5N mesh'!$B$37:$Z$37,$E308:$AC308)+'5N inverse'!$A$24*$C309/Setup!$B$17+INDEX('5N inverse'!$A$24:$Y$24,1,'5N mesh'!$B$7+1)*Setup!$B$22</f>
        <v>0</v>
      </c>
      <c r="AA309" s="0" t="n">
        <f aca="false">SUMPRODUCT('5N inverse'!$A$25:$Y$25,'5N mesh'!$B$37:$Z$37,$E308:$AC308)+'5N inverse'!$A$25*$C309/Setup!$B$17+INDEX('5N inverse'!$A$25:$Y$25,1,'5N mesh'!$B$7+1)*Setup!$B$22</f>
        <v>0</v>
      </c>
      <c r="AB309" s="0" t="n">
        <f aca="false">SUMPRODUCT('5N inverse'!$A$26:$Y$26,'5N mesh'!$B$37:$Z$37,$E308:$AC308)+'5N inverse'!$A$26*$C309/Setup!$B$17+INDEX('5N inverse'!$A$26:$Y$26,1,'5N mesh'!$B$7+1)*Setup!$B$22</f>
        <v>0</v>
      </c>
      <c r="AC309" s="0" t="n">
        <f aca="false">SUMPRODUCT('5N inverse'!$A$27:$Y$27,'5N mesh'!$B$37:$Z$37,$E308:$AC308)+'5N inverse'!$A$27*$C309/Setup!$B$17+INDEX('5N inverse'!$A$27:$Y$27,1,'5N mesh'!$B$7+1)*Setup!$B$22</f>
        <v>0</v>
      </c>
    </row>
    <row r="310" customFormat="false" ht="15" hidden="false" customHeight="false" outlineLevel="0" collapsed="false">
      <c r="A310" s="0" t="n">
        <v>305</v>
      </c>
      <c r="B310" s="0" t="n">
        <f aca="false">A310*Setup!$B$11/3600</f>
        <v>25.4166666666667</v>
      </c>
      <c r="C310" s="0" t="n">
        <f aca="false">Setup!$B$7+Setup!$B$8*COS(2*PI()*(B310-Setup!$B$9)/24)</f>
        <v>20.8804620676285</v>
      </c>
      <c r="D310" s="0" t="n">
        <f aca="false">(C310-E310)/Setup!$B$17</f>
        <v>-22.685987285069</v>
      </c>
      <c r="E310" s="0" t="n">
        <f aca="false">SUMPRODUCT('5N inverse'!$A$3:$Y$3,'5N mesh'!$B$37:$Z$37,$E309:$AC309)+'5N inverse'!$A$3*$C310/Setup!$B$17+INDEX('5N inverse'!$A$3:$Y$3,1,'5N mesh'!$B$7+1)*Setup!$B$22</f>
        <v>23.8296404146874</v>
      </c>
      <c r="F310" s="0" t="n">
        <f aca="false">SUMPRODUCT('5N inverse'!$A$4:$Y$4,'5N mesh'!$B$37:$Z$37,$E309:$AC309)+'5N inverse'!$A$4*$C310/Setup!$B$17+INDEX('5N inverse'!$A$4:$Y$4,1,'5N mesh'!$B$7+1)*Setup!$B$22</f>
        <v>22.3715133325254</v>
      </c>
      <c r="G310" s="0" t="n">
        <f aca="false">SUMPRODUCT('5N inverse'!$A$5:$Y$5,'5N mesh'!$B$37:$Z$37,$E309:$AC309)+'5N inverse'!$A$5*$C310/Setup!$B$17+INDEX('5N inverse'!$A$5:$Y$5,1,'5N mesh'!$B$7+1)*Setup!$B$22</f>
        <v>19.4552591682014</v>
      </c>
      <c r="H310" s="0" t="n">
        <f aca="false">SUMPRODUCT('5N inverse'!$A$6:$Y$6,'5N mesh'!$B$37:$Z$37,$E309:$AC309)+'5N inverse'!$A$6*$C310/Setup!$B$17+INDEX('5N inverse'!$A$6:$Y$6,1,'5N mesh'!$B$7+1)*Setup!$B$22</f>
        <v>16.5390050038773</v>
      </c>
      <c r="I310" s="0" t="n">
        <f aca="false">SUMPRODUCT('5N inverse'!$A$7:$Y$7,'5N mesh'!$B$37:$Z$37,$E309:$AC309)+'5N inverse'!$A$7*$C310/Setup!$B$17+INDEX('5N inverse'!$A$7:$Y$7,1,'5N mesh'!$B$7+1)*Setup!$B$22</f>
        <v>15.0808779217153</v>
      </c>
      <c r="J310" s="0" t="n">
        <f aca="false">SUMPRODUCT('5N inverse'!$A$8:$Y$8,'5N mesh'!$B$37:$Z$37,$E309:$AC309)+'5N inverse'!$A$8*$C310/Setup!$B$17+INDEX('5N inverse'!$A$8:$Y$8,1,'5N mesh'!$B$7+1)*Setup!$B$22</f>
        <v>0</v>
      </c>
      <c r="K310" s="0" t="n">
        <f aca="false">SUMPRODUCT('5N inverse'!$A$9:$Y$9,'5N mesh'!$B$37:$Z$37,$E309:$AC309)+'5N inverse'!$A$9*$C310/Setup!$B$17+INDEX('5N inverse'!$A$9:$Y$9,1,'5N mesh'!$B$7+1)*Setup!$B$22</f>
        <v>0</v>
      </c>
      <c r="L310" s="0" t="n">
        <f aca="false">SUMPRODUCT('5N inverse'!$A$10:$Y$10,'5N mesh'!$B$37:$Z$37,$E309:$AC309)+'5N inverse'!$A$10*$C310/Setup!$B$17+INDEX('5N inverse'!$A$10:$Y$10,1,'5N mesh'!$B$7+1)*Setup!$B$22</f>
        <v>0</v>
      </c>
      <c r="M310" s="0" t="n">
        <f aca="false">SUMPRODUCT('5N inverse'!$A$11:$Y$11,'5N mesh'!$B$37:$Z$37,$E309:$AC309)+'5N inverse'!$A$11*$C310/Setup!$B$17+INDEX('5N inverse'!$A$11:$Y$11,1,'5N mesh'!$B$7+1)*Setup!$B$22</f>
        <v>0</v>
      </c>
      <c r="N310" s="0" t="n">
        <f aca="false">SUMPRODUCT('5N inverse'!$A$12:$Y$12,'5N mesh'!$B$37:$Z$37,$E309:$AC309)+'5N inverse'!$A$12*$C310/Setup!$B$17+INDEX('5N inverse'!$A$12:$Y$12,1,'5N mesh'!$B$7+1)*Setup!$B$22</f>
        <v>0</v>
      </c>
      <c r="O310" s="0" t="n">
        <f aca="false">SUMPRODUCT('5N inverse'!$A$13:$Y$13,'5N mesh'!$B$37:$Z$37,$E309:$AC309)+'5N inverse'!$A$13*$C310/Setup!$B$17+INDEX('5N inverse'!$A$13:$Y$13,1,'5N mesh'!$B$7+1)*Setup!$B$22</f>
        <v>0</v>
      </c>
      <c r="P310" s="0" t="n">
        <f aca="false">SUMPRODUCT('5N inverse'!$A$14:$Y$14,'5N mesh'!$B$37:$Z$37,$E309:$AC309)+'5N inverse'!$A$14*$C310/Setup!$B$17+INDEX('5N inverse'!$A$14:$Y$14,1,'5N mesh'!$B$7+1)*Setup!$B$22</f>
        <v>0</v>
      </c>
      <c r="Q310" s="0" t="n">
        <f aca="false">SUMPRODUCT('5N inverse'!$A$15:$Y$15,'5N mesh'!$B$37:$Z$37,$E309:$AC309)+'5N inverse'!$A$15*$C310/Setup!$B$17+INDEX('5N inverse'!$A$15:$Y$15,1,'5N mesh'!$B$7+1)*Setup!$B$22</f>
        <v>0</v>
      </c>
      <c r="R310" s="0" t="n">
        <f aca="false">SUMPRODUCT('5N inverse'!$A$16:$Y$16,'5N mesh'!$B$37:$Z$37,$E309:$AC309)+'5N inverse'!$A$16*$C310/Setup!$B$17+INDEX('5N inverse'!$A$16:$Y$16,1,'5N mesh'!$B$7+1)*Setup!$B$22</f>
        <v>0</v>
      </c>
      <c r="S310" s="0" t="n">
        <f aca="false">SUMPRODUCT('5N inverse'!$A$17:$Y$17,'5N mesh'!$B$37:$Z$37,$E309:$AC309)+'5N inverse'!$A$17*$C310/Setup!$B$17+INDEX('5N inverse'!$A$17:$Y$17,1,'5N mesh'!$B$7+1)*Setup!$B$22</f>
        <v>0</v>
      </c>
      <c r="T310" s="0" t="n">
        <f aca="false">SUMPRODUCT('5N inverse'!$A$18:$Y$18,'5N mesh'!$B$37:$Z$37,$E309:$AC309)+'5N inverse'!$A$18*$C310/Setup!$B$17+INDEX('5N inverse'!$A$18:$Y$18,1,'5N mesh'!$B$7+1)*Setup!$B$22</f>
        <v>0</v>
      </c>
      <c r="U310" s="0" t="n">
        <f aca="false">SUMPRODUCT('5N inverse'!$A$19:$Y$19,'5N mesh'!$B$37:$Z$37,$E309:$AC309)+'5N inverse'!$A$19*$C310/Setup!$B$17+INDEX('5N inverse'!$A$19:$Y$19,1,'5N mesh'!$B$7+1)*Setup!$B$22</f>
        <v>0</v>
      </c>
      <c r="V310" s="0" t="n">
        <f aca="false">SUMPRODUCT('5N inverse'!$A$20:$Y$20,'5N mesh'!$B$37:$Z$37,$E309:$AC309)+'5N inverse'!$A$20*$C310/Setup!$B$17+INDEX('5N inverse'!$A$20:$Y$20,1,'5N mesh'!$B$7+1)*Setup!$B$22</f>
        <v>0</v>
      </c>
      <c r="W310" s="0" t="n">
        <f aca="false">SUMPRODUCT('5N inverse'!$A$21:$Y$21,'5N mesh'!$B$37:$Z$37,$E309:$AC309)+'5N inverse'!$A$21*$C310/Setup!$B$17+INDEX('5N inverse'!$A$21:$Y$21,1,'5N mesh'!$B$7+1)*Setup!$B$22</f>
        <v>0</v>
      </c>
      <c r="X310" s="0" t="n">
        <f aca="false">SUMPRODUCT('5N inverse'!$A$22:$Y$22,'5N mesh'!$B$37:$Z$37,$E309:$AC309)+'5N inverse'!$A$22*$C310/Setup!$B$17+INDEX('5N inverse'!$A$22:$Y$22,1,'5N mesh'!$B$7+1)*Setup!$B$22</f>
        <v>0</v>
      </c>
      <c r="Y310" s="0" t="n">
        <f aca="false">SUMPRODUCT('5N inverse'!$A$23:$Y$23,'5N mesh'!$B$37:$Z$37,$E309:$AC309)+'5N inverse'!$A$23*$C310/Setup!$B$17+INDEX('5N inverse'!$A$23:$Y$23,1,'5N mesh'!$B$7+1)*Setup!$B$22</f>
        <v>0</v>
      </c>
      <c r="Z310" s="0" t="n">
        <f aca="false">SUMPRODUCT('5N inverse'!$A$24:$Y$24,'5N mesh'!$B$37:$Z$37,$E309:$AC309)+'5N inverse'!$A$24*$C310/Setup!$B$17+INDEX('5N inverse'!$A$24:$Y$24,1,'5N mesh'!$B$7+1)*Setup!$B$22</f>
        <v>0</v>
      </c>
      <c r="AA310" s="0" t="n">
        <f aca="false">SUMPRODUCT('5N inverse'!$A$25:$Y$25,'5N mesh'!$B$37:$Z$37,$E309:$AC309)+'5N inverse'!$A$25*$C310/Setup!$B$17+INDEX('5N inverse'!$A$25:$Y$25,1,'5N mesh'!$B$7+1)*Setup!$B$22</f>
        <v>0</v>
      </c>
      <c r="AB310" s="0" t="n">
        <f aca="false">SUMPRODUCT('5N inverse'!$A$26:$Y$26,'5N mesh'!$B$37:$Z$37,$E309:$AC309)+'5N inverse'!$A$26*$C310/Setup!$B$17+INDEX('5N inverse'!$A$26:$Y$26,1,'5N mesh'!$B$7+1)*Setup!$B$22</f>
        <v>0</v>
      </c>
      <c r="AC310" s="0" t="n">
        <f aca="false">SUMPRODUCT('5N inverse'!$A$27:$Y$27,'5N mesh'!$B$37:$Z$37,$E309:$AC309)+'5N inverse'!$A$27*$C310/Setup!$B$17+INDEX('5N inverse'!$A$27:$Y$27,1,'5N mesh'!$B$7+1)*Setup!$B$22</f>
        <v>0</v>
      </c>
    </row>
    <row r="311" customFormat="false" ht="15" hidden="false" customHeight="false" outlineLevel="0" collapsed="false">
      <c r="A311" s="0" t="n">
        <v>306</v>
      </c>
      <c r="B311" s="0" t="n">
        <f aca="false">A311*Setup!$B$11/3600</f>
        <v>25.5</v>
      </c>
      <c r="C311" s="0" t="n">
        <f aca="false">Setup!$B$7+Setup!$B$8*COS(2*PI()*(B311-Setup!$B$9)/24)</f>
        <v>20.8265866388351</v>
      </c>
      <c r="D311" s="0" t="n">
        <f aca="false">(C311-E311)/Setup!$B$17</f>
        <v>-22.7773889598115</v>
      </c>
      <c r="E311" s="0" t="n">
        <f aca="false">SUMPRODUCT('5N inverse'!$A$3:$Y$3,'5N mesh'!$B$37:$Z$37,$E310:$AC310)+'5N inverse'!$A$3*$C311/Setup!$B$17+INDEX('5N inverse'!$A$3:$Y$3,1,'5N mesh'!$B$7+1)*Setup!$B$22</f>
        <v>23.7876472036106</v>
      </c>
      <c r="F311" s="0" t="n">
        <f aca="false">SUMPRODUCT('5N inverse'!$A$4:$Y$4,'5N mesh'!$B$37:$Z$37,$E310:$AC310)+'5N inverse'!$A$4*$C311/Setup!$B$17+INDEX('5N inverse'!$A$4:$Y$4,1,'5N mesh'!$B$7+1)*Setup!$B$22</f>
        <v>22.3364765031999</v>
      </c>
      <c r="G311" s="0" t="n">
        <f aca="false">SUMPRODUCT('5N inverse'!$A$5:$Y$5,'5N mesh'!$B$37:$Z$37,$E310:$AC310)+'5N inverse'!$A$5*$C311/Setup!$B$17+INDEX('5N inverse'!$A$5:$Y$5,1,'5N mesh'!$B$7+1)*Setup!$B$22</f>
        <v>19.4341351023785</v>
      </c>
      <c r="H311" s="0" t="n">
        <f aca="false">SUMPRODUCT('5N inverse'!$A$6:$Y$6,'5N mesh'!$B$37:$Z$37,$E310:$AC310)+'5N inverse'!$A$6*$C311/Setup!$B$17+INDEX('5N inverse'!$A$6:$Y$6,1,'5N mesh'!$B$7+1)*Setup!$B$22</f>
        <v>16.5317937015572</v>
      </c>
      <c r="I311" s="0" t="n">
        <f aca="false">SUMPRODUCT('5N inverse'!$A$7:$Y$7,'5N mesh'!$B$37:$Z$37,$E310:$AC310)+'5N inverse'!$A$7*$C311/Setup!$B$17+INDEX('5N inverse'!$A$7:$Y$7,1,'5N mesh'!$B$7+1)*Setup!$B$22</f>
        <v>15.0806230011465</v>
      </c>
      <c r="J311" s="0" t="n">
        <f aca="false">SUMPRODUCT('5N inverse'!$A$8:$Y$8,'5N mesh'!$B$37:$Z$37,$E310:$AC310)+'5N inverse'!$A$8*$C311/Setup!$B$17+INDEX('5N inverse'!$A$8:$Y$8,1,'5N mesh'!$B$7+1)*Setup!$B$22</f>
        <v>0</v>
      </c>
      <c r="K311" s="0" t="n">
        <f aca="false">SUMPRODUCT('5N inverse'!$A$9:$Y$9,'5N mesh'!$B$37:$Z$37,$E310:$AC310)+'5N inverse'!$A$9*$C311/Setup!$B$17+INDEX('5N inverse'!$A$9:$Y$9,1,'5N mesh'!$B$7+1)*Setup!$B$22</f>
        <v>0</v>
      </c>
      <c r="L311" s="0" t="n">
        <f aca="false">SUMPRODUCT('5N inverse'!$A$10:$Y$10,'5N mesh'!$B$37:$Z$37,$E310:$AC310)+'5N inverse'!$A$10*$C311/Setup!$B$17+INDEX('5N inverse'!$A$10:$Y$10,1,'5N mesh'!$B$7+1)*Setup!$B$22</f>
        <v>0</v>
      </c>
      <c r="M311" s="0" t="n">
        <f aca="false">SUMPRODUCT('5N inverse'!$A$11:$Y$11,'5N mesh'!$B$37:$Z$37,$E310:$AC310)+'5N inverse'!$A$11*$C311/Setup!$B$17+INDEX('5N inverse'!$A$11:$Y$11,1,'5N mesh'!$B$7+1)*Setup!$B$22</f>
        <v>0</v>
      </c>
      <c r="N311" s="0" t="n">
        <f aca="false">SUMPRODUCT('5N inverse'!$A$12:$Y$12,'5N mesh'!$B$37:$Z$37,$E310:$AC310)+'5N inverse'!$A$12*$C311/Setup!$B$17+INDEX('5N inverse'!$A$12:$Y$12,1,'5N mesh'!$B$7+1)*Setup!$B$22</f>
        <v>0</v>
      </c>
      <c r="O311" s="0" t="n">
        <f aca="false">SUMPRODUCT('5N inverse'!$A$13:$Y$13,'5N mesh'!$B$37:$Z$37,$E310:$AC310)+'5N inverse'!$A$13*$C311/Setup!$B$17+INDEX('5N inverse'!$A$13:$Y$13,1,'5N mesh'!$B$7+1)*Setup!$B$22</f>
        <v>0</v>
      </c>
      <c r="P311" s="0" t="n">
        <f aca="false">SUMPRODUCT('5N inverse'!$A$14:$Y$14,'5N mesh'!$B$37:$Z$37,$E310:$AC310)+'5N inverse'!$A$14*$C311/Setup!$B$17+INDEX('5N inverse'!$A$14:$Y$14,1,'5N mesh'!$B$7+1)*Setup!$B$22</f>
        <v>0</v>
      </c>
      <c r="Q311" s="0" t="n">
        <f aca="false">SUMPRODUCT('5N inverse'!$A$15:$Y$15,'5N mesh'!$B$37:$Z$37,$E310:$AC310)+'5N inverse'!$A$15*$C311/Setup!$B$17+INDEX('5N inverse'!$A$15:$Y$15,1,'5N mesh'!$B$7+1)*Setup!$B$22</f>
        <v>0</v>
      </c>
      <c r="R311" s="0" t="n">
        <f aca="false">SUMPRODUCT('5N inverse'!$A$16:$Y$16,'5N mesh'!$B$37:$Z$37,$E310:$AC310)+'5N inverse'!$A$16*$C311/Setup!$B$17+INDEX('5N inverse'!$A$16:$Y$16,1,'5N mesh'!$B$7+1)*Setup!$B$22</f>
        <v>0</v>
      </c>
      <c r="S311" s="0" t="n">
        <f aca="false">SUMPRODUCT('5N inverse'!$A$17:$Y$17,'5N mesh'!$B$37:$Z$37,$E310:$AC310)+'5N inverse'!$A$17*$C311/Setup!$B$17+INDEX('5N inverse'!$A$17:$Y$17,1,'5N mesh'!$B$7+1)*Setup!$B$22</f>
        <v>0</v>
      </c>
      <c r="T311" s="0" t="n">
        <f aca="false">SUMPRODUCT('5N inverse'!$A$18:$Y$18,'5N mesh'!$B$37:$Z$37,$E310:$AC310)+'5N inverse'!$A$18*$C311/Setup!$B$17+INDEX('5N inverse'!$A$18:$Y$18,1,'5N mesh'!$B$7+1)*Setup!$B$22</f>
        <v>0</v>
      </c>
      <c r="U311" s="0" t="n">
        <f aca="false">SUMPRODUCT('5N inverse'!$A$19:$Y$19,'5N mesh'!$B$37:$Z$37,$E310:$AC310)+'5N inverse'!$A$19*$C311/Setup!$B$17+INDEX('5N inverse'!$A$19:$Y$19,1,'5N mesh'!$B$7+1)*Setup!$B$22</f>
        <v>0</v>
      </c>
      <c r="V311" s="0" t="n">
        <f aca="false">SUMPRODUCT('5N inverse'!$A$20:$Y$20,'5N mesh'!$B$37:$Z$37,$E310:$AC310)+'5N inverse'!$A$20*$C311/Setup!$B$17+INDEX('5N inverse'!$A$20:$Y$20,1,'5N mesh'!$B$7+1)*Setup!$B$22</f>
        <v>0</v>
      </c>
      <c r="W311" s="0" t="n">
        <f aca="false">SUMPRODUCT('5N inverse'!$A$21:$Y$21,'5N mesh'!$B$37:$Z$37,$E310:$AC310)+'5N inverse'!$A$21*$C311/Setup!$B$17+INDEX('5N inverse'!$A$21:$Y$21,1,'5N mesh'!$B$7+1)*Setup!$B$22</f>
        <v>0</v>
      </c>
      <c r="X311" s="0" t="n">
        <f aca="false">SUMPRODUCT('5N inverse'!$A$22:$Y$22,'5N mesh'!$B$37:$Z$37,$E310:$AC310)+'5N inverse'!$A$22*$C311/Setup!$B$17+INDEX('5N inverse'!$A$22:$Y$22,1,'5N mesh'!$B$7+1)*Setup!$B$22</f>
        <v>0</v>
      </c>
      <c r="Y311" s="0" t="n">
        <f aca="false">SUMPRODUCT('5N inverse'!$A$23:$Y$23,'5N mesh'!$B$37:$Z$37,$E310:$AC310)+'5N inverse'!$A$23*$C311/Setup!$B$17+INDEX('5N inverse'!$A$23:$Y$23,1,'5N mesh'!$B$7+1)*Setup!$B$22</f>
        <v>0</v>
      </c>
      <c r="Z311" s="0" t="n">
        <f aca="false">SUMPRODUCT('5N inverse'!$A$24:$Y$24,'5N mesh'!$B$37:$Z$37,$E310:$AC310)+'5N inverse'!$A$24*$C311/Setup!$B$17+INDEX('5N inverse'!$A$24:$Y$24,1,'5N mesh'!$B$7+1)*Setup!$B$22</f>
        <v>0</v>
      </c>
      <c r="AA311" s="0" t="n">
        <f aca="false">SUMPRODUCT('5N inverse'!$A$25:$Y$25,'5N mesh'!$B$37:$Z$37,$E310:$AC310)+'5N inverse'!$A$25*$C311/Setup!$B$17+INDEX('5N inverse'!$A$25:$Y$25,1,'5N mesh'!$B$7+1)*Setup!$B$22</f>
        <v>0</v>
      </c>
      <c r="AB311" s="0" t="n">
        <f aca="false">SUMPRODUCT('5N inverse'!$A$26:$Y$26,'5N mesh'!$B$37:$Z$37,$E310:$AC310)+'5N inverse'!$A$26*$C311/Setup!$B$17+INDEX('5N inverse'!$A$26:$Y$26,1,'5N mesh'!$B$7+1)*Setup!$B$22</f>
        <v>0</v>
      </c>
      <c r="AC311" s="0" t="n">
        <f aca="false">SUMPRODUCT('5N inverse'!$A$27:$Y$27,'5N mesh'!$B$37:$Z$37,$E310:$AC310)+'5N inverse'!$A$27*$C311/Setup!$B$17+INDEX('5N inverse'!$A$27:$Y$27,1,'5N mesh'!$B$7+1)*Setup!$B$22</f>
        <v>0</v>
      </c>
    </row>
    <row r="312" customFormat="false" ht="15" hidden="false" customHeight="false" outlineLevel="0" collapsed="false">
      <c r="A312" s="0" t="n">
        <v>307</v>
      </c>
      <c r="B312" s="0" t="n">
        <f aca="false">A312*Setup!$B$11/3600</f>
        <v>25.5833333333333</v>
      </c>
      <c r="C312" s="0" t="n">
        <f aca="false">Setup!$B$7+Setup!$B$8*COS(2*PI()*(B312-Setup!$B$9)/24)</f>
        <v>20.7742215829301</v>
      </c>
      <c r="D312" s="0" t="n">
        <f aca="false">(C312-E312)/Setup!$B$17</f>
        <v>-22.8562561630603</v>
      </c>
      <c r="E312" s="0" t="n">
        <f aca="false">SUMPRODUCT('5N inverse'!$A$3:$Y$3,'5N mesh'!$B$37:$Z$37,$E311:$AC311)+'5N inverse'!$A$3*$C312/Setup!$B$17+INDEX('5N inverse'!$A$3:$Y$3,1,'5N mesh'!$B$7+1)*Setup!$B$22</f>
        <v>23.7455348841279</v>
      </c>
      <c r="F312" s="0" t="n">
        <f aca="false">SUMPRODUCT('5N inverse'!$A$4:$Y$4,'5N mesh'!$B$37:$Z$37,$E311:$AC311)+'5N inverse'!$A$4*$C312/Setup!$B$17+INDEX('5N inverse'!$A$4:$Y$4,1,'5N mesh'!$B$7+1)*Setup!$B$22</f>
        <v>22.3013397096022</v>
      </c>
      <c r="G312" s="0" t="n">
        <f aca="false">SUMPRODUCT('5N inverse'!$A$5:$Y$5,'5N mesh'!$B$37:$Z$37,$E311:$AC311)+'5N inverse'!$A$5*$C312/Setup!$B$17+INDEX('5N inverse'!$A$5:$Y$5,1,'5N mesh'!$B$7+1)*Setup!$B$22</f>
        <v>19.4129493605509</v>
      </c>
      <c r="H312" s="0" t="n">
        <f aca="false">SUMPRODUCT('5N inverse'!$A$6:$Y$6,'5N mesh'!$B$37:$Z$37,$E311:$AC311)+'5N inverse'!$A$6*$C312/Setup!$B$17+INDEX('5N inverse'!$A$6:$Y$6,1,'5N mesh'!$B$7+1)*Setup!$B$22</f>
        <v>16.5245590114996</v>
      </c>
      <c r="I312" s="0" t="n">
        <f aca="false">SUMPRODUCT('5N inverse'!$A$7:$Y$7,'5N mesh'!$B$37:$Z$37,$E311:$AC311)+'5N inverse'!$A$7*$C312/Setup!$B$17+INDEX('5N inverse'!$A$7:$Y$7,1,'5N mesh'!$B$7+1)*Setup!$B$22</f>
        <v>15.0803638369739</v>
      </c>
      <c r="J312" s="0" t="n">
        <f aca="false">SUMPRODUCT('5N inverse'!$A$8:$Y$8,'5N mesh'!$B$37:$Z$37,$E311:$AC311)+'5N inverse'!$A$8*$C312/Setup!$B$17+INDEX('5N inverse'!$A$8:$Y$8,1,'5N mesh'!$B$7+1)*Setup!$B$22</f>
        <v>0</v>
      </c>
      <c r="K312" s="0" t="n">
        <f aca="false">SUMPRODUCT('5N inverse'!$A$9:$Y$9,'5N mesh'!$B$37:$Z$37,$E311:$AC311)+'5N inverse'!$A$9*$C312/Setup!$B$17+INDEX('5N inverse'!$A$9:$Y$9,1,'5N mesh'!$B$7+1)*Setup!$B$22</f>
        <v>0</v>
      </c>
      <c r="L312" s="0" t="n">
        <f aca="false">SUMPRODUCT('5N inverse'!$A$10:$Y$10,'5N mesh'!$B$37:$Z$37,$E311:$AC311)+'5N inverse'!$A$10*$C312/Setup!$B$17+INDEX('5N inverse'!$A$10:$Y$10,1,'5N mesh'!$B$7+1)*Setup!$B$22</f>
        <v>0</v>
      </c>
      <c r="M312" s="0" t="n">
        <f aca="false">SUMPRODUCT('5N inverse'!$A$11:$Y$11,'5N mesh'!$B$37:$Z$37,$E311:$AC311)+'5N inverse'!$A$11*$C312/Setup!$B$17+INDEX('5N inverse'!$A$11:$Y$11,1,'5N mesh'!$B$7+1)*Setup!$B$22</f>
        <v>0</v>
      </c>
      <c r="N312" s="0" t="n">
        <f aca="false">SUMPRODUCT('5N inverse'!$A$12:$Y$12,'5N mesh'!$B$37:$Z$37,$E311:$AC311)+'5N inverse'!$A$12*$C312/Setup!$B$17+INDEX('5N inverse'!$A$12:$Y$12,1,'5N mesh'!$B$7+1)*Setup!$B$22</f>
        <v>0</v>
      </c>
      <c r="O312" s="0" t="n">
        <f aca="false">SUMPRODUCT('5N inverse'!$A$13:$Y$13,'5N mesh'!$B$37:$Z$37,$E311:$AC311)+'5N inverse'!$A$13*$C312/Setup!$B$17+INDEX('5N inverse'!$A$13:$Y$13,1,'5N mesh'!$B$7+1)*Setup!$B$22</f>
        <v>0</v>
      </c>
      <c r="P312" s="0" t="n">
        <f aca="false">SUMPRODUCT('5N inverse'!$A$14:$Y$14,'5N mesh'!$B$37:$Z$37,$E311:$AC311)+'5N inverse'!$A$14*$C312/Setup!$B$17+INDEX('5N inverse'!$A$14:$Y$14,1,'5N mesh'!$B$7+1)*Setup!$B$22</f>
        <v>0</v>
      </c>
      <c r="Q312" s="0" t="n">
        <f aca="false">SUMPRODUCT('5N inverse'!$A$15:$Y$15,'5N mesh'!$B$37:$Z$37,$E311:$AC311)+'5N inverse'!$A$15*$C312/Setup!$B$17+INDEX('5N inverse'!$A$15:$Y$15,1,'5N mesh'!$B$7+1)*Setup!$B$22</f>
        <v>0</v>
      </c>
      <c r="R312" s="0" t="n">
        <f aca="false">SUMPRODUCT('5N inverse'!$A$16:$Y$16,'5N mesh'!$B$37:$Z$37,$E311:$AC311)+'5N inverse'!$A$16*$C312/Setup!$B$17+INDEX('5N inverse'!$A$16:$Y$16,1,'5N mesh'!$B$7+1)*Setup!$B$22</f>
        <v>0</v>
      </c>
      <c r="S312" s="0" t="n">
        <f aca="false">SUMPRODUCT('5N inverse'!$A$17:$Y$17,'5N mesh'!$B$37:$Z$37,$E311:$AC311)+'5N inverse'!$A$17*$C312/Setup!$B$17+INDEX('5N inverse'!$A$17:$Y$17,1,'5N mesh'!$B$7+1)*Setup!$B$22</f>
        <v>0</v>
      </c>
      <c r="T312" s="0" t="n">
        <f aca="false">SUMPRODUCT('5N inverse'!$A$18:$Y$18,'5N mesh'!$B$37:$Z$37,$E311:$AC311)+'5N inverse'!$A$18*$C312/Setup!$B$17+INDEX('5N inverse'!$A$18:$Y$18,1,'5N mesh'!$B$7+1)*Setup!$B$22</f>
        <v>0</v>
      </c>
      <c r="U312" s="0" t="n">
        <f aca="false">SUMPRODUCT('5N inverse'!$A$19:$Y$19,'5N mesh'!$B$37:$Z$37,$E311:$AC311)+'5N inverse'!$A$19*$C312/Setup!$B$17+INDEX('5N inverse'!$A$19:$Y$19,1,'5N mesh'!$B$7+1)*Setup!$B$22</f>
        <v>0</v>
      </c>
      <c r="V312" s="0" t="n">
        <f aca="false">SUMPRODUCT('5N inverse'!$A$20:$Y$20,'5N mesh'!$B$37:$Z$37,$E311:$AC311)+'5N inverse'!$A$20*$C312/Setup!$B$17+INDEX('5N inverse'!$A$20:$Y$20,1,'5N mesh'!$B$7+1)*Setup!$B$22</f>
        <v>0</v>
      </c>
      <c r="W312" s="0" t="n">
        <f aca="false">SUMPRODUCT('5N inverse'!$A$21:$Y$21,'5N mesh'!$B$37:$Z$37,$E311:$AC311)+'5N inverse'!$A$21*$C312/Setup!$B$17+INDEX('5N inverse'!$A$21:$Y$21,1,'5N mesh'!$B$7+1)*Setup!$B$22</f>
        <v>0</v>
      </c>
      <c r="X312" s="0" t="n">
        <f aca="false">SUMPRODUCT('5N inverse'!$A$22:$Y$22,'5N mesh'!$B$37:$Z$37,$E311:$AC311)+'5N inverse'!$A$22*$C312/Setup!$B$17+INDEX('5N inverse'!$A$22:$Y$22,1,'5N mesh'!$B$7+1)*Setup!$B$22</f>
        <v>0</v>
      </c>
      <c r="Y312" s="0" t="n">
        <f aca="false">SUMPRODUCT('5N inverse'!$A$23:$Y$23,'5N mesh'!$B$37:$Z$37,$E311:$AC311)+'5N inverse'!$A$23*$C312/Setup!$B$17+INDEX('5N inverse'!$A$23:$Y$23,1,'5N mesh'!$B$7+1)*Setup!$B$22</f>
        <v>0</v>
      </c>
      <c r="Z312" s="0" t="n">
        <f aca="false">SUMPRODUCT('5N inverse'!$A$24:$Y$24,'5N mesh'!$B$37:$Z$37,$E311:$AC311)+'5N inverse'!$A$24*$C312/Setup!$B$17+INDEX('5N inverse'!$A$24:$Y$24,1,'5N mesh'!$B$7+1)*Setup!$B$22</f>
        <v>0</v>
      </c>
      <c r="AA312" s="0" t="n">
        <f aca="false">SUMPRODUCT('5N inverse'!$A$25:$Y$25,'5N mesh'!$B$37:$Z$37,$E311:$AC311)+'5N inverse'!$A$25*$C312/Setup!$B$17+INDEX('5N inverse'!$A$25:$Y$25,1,'5N mesh'!$B$7+1)*Setup!$B$22</f>
        <v>0</v>
      </c>
      <c r="AB312" s="0" t="n">
        <f aca="false">SUMPRODUCT('5N inverse'!$A$26:$Y$26,'5N mesh'!$B$37:$Z$37,$E311:$AC311)+'5N inverse'!$A$26*$C312/Setup!$B$17+INDEX('5N inverse'!$A$26:$Y$26,1,'5N mesh'!$B$7+1)*Setup!$B$22</f>
        <v>0</v>
      </c>
      <c r="AC312" s="0" t="n">
        <f aca="false">SUMPRODUCT('5N inverse'!$A$27:$Y$27,'5N mesh'!$B$37:$Z$37,$E311:$AC311)+'5N inverse'!$A$27*$C312/Setup!$B$17+INDEX('5N inverse'!$A$27:$Y$27,1,'5N mesh'!$B$7+1)*Setup!$B$22</f>
        <v>0</v>
      </c>
    </row>
    <row r="313" customFormat="false" ht="15" hidden="false" customHeight="false" outlineLevel="0" collapsed="false">
      <c r="A313" s="0" t="n">
        <v>308</v>
      </c>
      <c r="B313" s="0" t="n">
        <f aca="false">A313*Setup!$B$11/3600</f>
        <v>25.6666666666667</v>
      </c>
      <c r="C313" s="0" t="n">
        <f aca="false">Setup!$B$7+Setup!$B$8*COS(2*PI()*(B313-Setup!$B$9)/24)</f>
        <v>20.723391822844</v>
      </c>
      <c r="D313" s="0" t="n">
        <f aca="false">(C313-E313)/Setup!$B$17</f>
        <v>-22.9225620956659</v>
      </c>
      <c r="E313" s="0" t="n">
        <f aca="false">SUMPRODUCT('5N inverse'!$A$3:$Y$3,'5N mesh'!$B$37:$Z$37,$E312:$AC312)+'5N inverse'!$A$3*$C313/Setup!$B$17+INDEX('5N inverse'!$A$3:$Y$3,1,'5N mesh'!$B$7+1)*Setup!$B$22</f>
        <v>23.7033248952806</v>
      </c>
      <c r="F313" s="0" t="n">
        <f aca="false">SUMPRODUCT('5N inverse'!$A$4:$Y$4,'5N mesh'!$B$37:$Z$37,$E312:$AC312)+'5N inverse'!$A$4*$C313/Setup!$B$17+INDEX('5N inverse'!$A$4:$Y$4,1,'5N mesh'!$B$7+1)*Setup!$B$22</f>
        <v>22.266120841037</v>
      </c>
      <c r="G313" s="0" t="n">
        <f aca="false">SUMPRODUCT('5N inverse'!$A$5:$Y$5,'5N mesh'!$B$37:$Z$37,$E312:$AC312)+'5N inverse'!$A$5*$C313/Setup!$B$17+INDEX('5N inverse'!$A$5:$Y$5,1,'5N mesh'!$B$7+1)*Setup!$B$22</f>
        <v>19.3917127325498</v>
      </c>
      <c r="H313" s="0" t="n">
        <f aca="false">SUMPRODUCT('5N inverse'!$A$6:$Y$6,'5N mesh'!$B$37:$Z$37,$E312:$AC312)+'5N inverse'!$A$6*$C313/Setup!$B$17+INDEX('5N inverse'!$A$6:$Y$6,1,'5N mesh'!$B$7+1)*Setup!$B$22</f>
        <v>16.5173046240625</v>
      </c>
      <c r="I313" s="0" t="n">
        <f aca="false">SUMPRODUCT('5N inverse'!$A$7:$Y$7,'5N mesh'!$B$37:$Z$37,$E312:$AC312)+'5N inverse'!$A$7*$C313/Setup!$B$17+INDEX('5N inverse'!$A$7:$Y$7,1,'5N mesh'!$B$7+1)*Setup!$B$22</f>
        <v>15.0801005698189</v>
      </c>
      <c r="J313" s="0" t="n">
        <f aca="false">SUMPRODUCT('5N inverse'!$A$8:$Y$8,'5N mesh'!$B$37:$Z$37,$E312:$AC312)+'5N inverse'!$A$8*$C313/Setup!$B$17+INDEX('5N inverse'!$A$8:$Y$8,1,'5N mesh'!$B$7+1)*Setup!$B$22</f>
        <v>0</v>
      </c>
      <c r="K313" s="0" t="n">
        <f aca="false">SUMPRODUCT('5N inverse'!$A$9:$Y$9,'5N mesh'!$B$37:$Z$37,$E312:$AC312)+'5N inverse'!$A$9*$C313/Setup!$B$17+INDEX('5N inverse'!$A$9:$Y$9,1,'5N mesh'!$B$7+1)*Setup!$B$22</f>
        <v>0</v>
      </c>
      <c r="L313" s="0" t="n">
        <f aca="false">SUMPRODUCT('5N inverse'!$A$10:$Y$10,'5N mesh'!$B$37:$Z$37,$E312:$AC312)+'5N inverse'!$A$10*$C313/Setup!$B$17+INDEX('5N inverse'!$A$10:$Y$10,1,'5N mesh'!$B$7+1)*Setup!$B$22</f>
        <v>0</v>
      </c>
      <c r="M313" s="0" t="n">
        <f aca="false">SUMPRODUCT('5N inverse'!$A$11:$Y$11,'5N mesh'!$B$37:$Z$37,$E312:$AC312)+'5N inverse'!$A$11*$C313/Setup!$B$17+INDEX('5N inverse'!$A$11:$Y$11,1,'5N mesh'!$B$7+1)*Setup!$B$22</f>
        <v>0</v>
      </c>
      <c r="N313" s="0" t="n">
        <f aca="false">SUMPRODUCT('5N inverse'!$A$12:$Y$12,'5N mesh'!$B$37:$Z$37,$E312:$AC312)+'5N inverse'!$A$12*$C313/Setup!$B$17+INDEX('5N inverse'!$A$12:$Y$12,1,'5N mesh'!$B$7+1)*Setup!$B$22</f>
        <v>0</v>
      </c>
      <c r="O313" s="0" t="n">
        <f aca="false">SUMPRODUCT('5N inverse'!$A$13:$Y$13,'5N mesh'!$B$37:$Z$37,$E312:$AC312)+'5N inverse'!$A$13*$C313/Setup!$B$17+INDEX('5N inverse'!$A$13:$Y$13,1,'5N mesh'!$B$7+1)*Setup!$B$22</f>
        <v>0</v>
      </c>
      <c r="P313" s="0" t="n">
        <f aca="false">SUMPRODUCT('5N inverse'!$A$14:$Y$14,'5N mesh'!$B$37:$Z$37,$E312:$AC312)+'5N inverse'!$A$14*$C313/Setup!$B$17+INDEX('5N inverse'!$A$14:$Y$14,1,'5N mesh'!$B$7+1)*Setup!$B$22</f>
        <v>0</v>
      </c>
      <c r="Q313" s="0" t="n">
        <f aca="false">SUMPRODUCT('5N inverse'!$A$15:$Y$15,'5N mesh'!$B$37:$Z$37,$E312:$AC312)+'5N inverse'!$A$15*$C313/Setup!$B$17+INDEX('5N inverse'!$A$15:$Y$15,1,'5N mesh'!$B$7+1)*Setup!$B$22</f>
        <v>0</v>
      </c>
      <c r="R313" s="0" t="n">
        <f aca="false">SUMPRODUCT('5N inverse'!$A$16:$Y$16,'5N mesh'!$B$37:$Z$37,$E312:$AC312)+'5N inverse'!$A$16*$C313/Setup!$B$17+INDEX('5N inverse'!$A$16:$Y$16,1,'5N mesh'!$B$7+1)*Setup!$B$22</f>
        <v>0</v>
      </c>
      <c r="S313" s="0" t="n">
        <f aca="false">SUMPRODUCT('5N inverse'!$A$17:$Y$17,'5N mesh'!$B$37:$Z$37,$E312:$AC312)+'5N inverse'!$A$17*$C313/Setup!$B$17+INDEX('5N inverse'!$A$17:$Y$17,1,'5N mesh'!$B$7+1)*Setup!$B$22</f>
        <v>0</v>
      </c>
      <c r="T313" s="0" t="n">
        <f aca="false">SUMPRODUCT('5N inverse'!$A$18:$Y$18,'5N mesh'!$B$37:$Z$37,$E312:$AC312)+'5N inverse'!$A$18*$C313/Setup!$B$17+INDEX('5N inverse'!$A$18:$Y$18,1,'5N mesh'!$B$7+1)*Setup!$B$22</f>
        <v>0</v>
      </c>
      <c r="U313" s="0" t="n">
        <f aca="false">SUMPRODUCT('5N inverse'!$A$19:$Y$19,'5N mesh'!$B$37:$Z$37,$E312:$AC312)+'5N inverse'!$A$19*$C313/Setup!$B$17+INDEX('5N inverse'!$A$19:$Y$19,1,'5N mesh'!$B$7+1)*Setup!$B$22</f>
        <v>0</v>
      </c>
      <c r="V313" s="0" t="n">
        <f aca="false">SUMPRODUCT('5N inverse'!$A$20:$Y$20,'5N mesh'!$B$37:$Z$37,$E312:$AC312)+'5N inverse'!$A$20*$C313/Setup!$B$17+INDEX('5N inverse'!$A$20:$Y$20,1,'5N mesh'!$B$7+1)*Setup!$B$22</f>
        <v>0</v>
      </c>
      <c r="W313" s="0" t="n">
        <f aca="false">SUMPRODUCT('5N inverse'!$A$21:$Y$21,'5N mesh'!$B$37:$Z$37,$E312:$AC312)+'5N inverse'!$A$21*$C313/Setup!$B$17+INDEX('5N inverse'!$A$21:$Y$21,1,'5N mesh'!$B$7+1)*Setup!$B$22</f>
        <v>0</v>
      </c>
      <c r="X313" s="0" t="n">
        <f aca="false">SUMPRODUCT('5N inverse'!$A$22:$Y$22,'5N mesh'!$B$37:$Z$37,$E312:$AC312)+'5N inverse'!$A$22*$C313/Setup!$B$17+INDEX('5N inverse'!$A$22:$Y$22,1,'5N mesh'!$B$7+1)*Setup!$B$22</f>
        <v>0</v>
      </c>
      <c r="Y313" s="0" t="n">
        <f aca="false">SUMPRODUCT('5N inverse'!$A$23:$Y$23,'5N mesh'!$B$37:$Z$37,$E312:$AC312)+'5N inverse'!$A$23*$C313/Setup!$B$17+INDEX('5N inverse'!$A$23:$Y$23,1,'5N mesh'!$B$7+1)*Setup!$B$22</f>
        <v>0</v>
      </c>
      <c r="Z313" s="0" t="n">
        <f aca="false">SUMPRODUCT('5N inverse'!$A$24:$Y$24,'5N mesh'!$B$37:$Z$37,$E312:$AC312)+'5N inverse'!$A$24*$C313/Setup!$B$17+INDEX('5N inverse'!$A$24:$Y$24,1,'5N mesh'!$B$7+1)*Setup!$B$22</f>
        <v>0</v>
      </c>
      <c r="AA313" s="0" t="n">
        <f aca="false">SUMPRODUCT('5N inverse'!$A$25:$Y$25,'5N mesh'!$B$37:$Z$37,$E312:$AC312)+'5N inverse'!$A$25*$C313/Setup!$B$17+INDEX('5N inverse'!$A$25:$Y$25,1,'5N mesh'!$B$7+1)*Setup!$B$22</f>
        <v>0</v>
      </c>
      <c r="AB313" s="0" t="n">
        <f aca="false">SUMPRODUCT('5N inverse'!$A$26:$Y$26,'5N mesh'!$B$37:$Z$37,$E312:$AC312)+'5N inverse'!$A$26*$C313/Setup!$B$17+INDEX('5N inverse'!$A$26:$Y$26,1,'5N mesh'!$B$7+1)*Setup!$B$22</f>
        <v>0</v>
      </c>
      <c r="AC313" s="0" t="n">
        <f aca="false">SUMPRODUCT('5N inverse'!$A$27:$Y$27,'5N mesh'!$B$37:$Z$37,$E312:$AC312)+'5N inverse'!$A$27*$C313/Setup!$B$17+INDEX('5N inverse'!$A$27:$Y$27,1,'5N mesh'!$B$7+1)*Setup!$B$22</f>
        <v>0</v>
      </c>
    </row>
    <row r="314" customFormat="false" ht="15" hidden="false" customHeight="false" outlineLevel="0" collapsed="false">
      <c r="A314" s="0" t="n">
        <v>309</v>
      </c>
      <c r="B314" s="0" t="n">
        <f aca="false">A314*Setup!$B$11/3600</f>
        <v>25.75</v>
      </c>
      <c r="C314" s="0" t="n">
        <f aca="false">Setup!$B$7+Setup!$B$8*COS(2*PI()*(B314-Setup!$B$9)/24)</f>
        <v>20.6741215507898</v>
      </c>
      <c r="D314" s="0" t="n">
        <f aca="false">(C314-E314)/Setup!$B$17</f>
        <v>-22.9762857942668</v>
      </c>
      <c r="E314" s="0" t="n">
        <f aca="false">SUMPRODUCT('5N inverse'!$A$3:$Y$3,'5N mesh'!$B$37:$Z$37,$E313:$AC313)+'5N inverse'!$A$3*$C314/Setup!$B$17+INDEX('5N inverse'!$A$3:$Y$3,1,'5N mesh'!$B$7+1)*Setup!$B$22</f>
        <v>23.6610387040445</v>
      </c>
      <c r="F314" s="0" t="n">
        <f aca="false">SUMPRODUCT('5N inverse'!$A$4:$Y$4,'5N mesh'!$B$37:$Z$37,$E313:$AC313)+'5N inverse'!$A$4*$C314/Setup!$B$17+INDEX('5N inverse'!$A$4:$Y$4,1,'5N mesh'!$B$7+1)*Setup!$B$22</f>
        <v>22.2308378103749</v>
      </c>
      <c r="G314" s="0" t="n">
        <f aca="false">SUMPRODUCT('5N inverse'!$A$5:$Y$5,'5N mesh'!$B$37:$Z$37,$E313:$AC313)+'5N inverse'!$A$5*$C314/Setup!$B$17+INDEX('5N inverse'!$A$5:$Y$5,1,'5N mesh'!$B$7+1)*Setup!$B$22</f>
        <v>19.3704360230356</v>
      </c>
      <c r="H314" s="0" t="n">
        <f aca="false">SUMPRODUCT('5N inverse'!$A$6:$Y$6,'5N mesh'!$B$37:$Z$37,$E313:$AC313)+'5N inverse'!$A$6*$C314/Setup!$B$17+INDEX('5N inverse'!$A$6:$Y$6,1,'5N mesh'!$B$7+1)*Setup!$B$22</f>
        <v>16.5100342356963</v>
      </c>
      <c r="I314" s="0" t="n">
        <f aca="false">SUMPRODUCT('5N inverse'!$A$7:$Y$7,'5N mesh'!$B$37:$Z$37,$E313:$AC313)+'5N inverse'!$A$7*$C314/Setup!$B$17+INDEX('5N inverse'!$A$7:$Y$7,1,'5N mesh'!$B$7+1)*Setup!$B$22</f>
        <v>15.0798333420267</v>
      </c>
      <c r="J314" s="0" t="n">
        <f aca="false">SUMPRODUCT('5N inverse'!$A$8:$Y$8,'5N mesh'!$B$37:$Z$37,$E313:$AC313)+'5N inverse'!$A$8*$C314/Setup!$B$17+INDEX('5N inverse'!$A$8:$Y$8,1,'5N mesh'!$B$7+1)*Setup!$B$22</f>
        <v>0</v>
      </c>
      <c r="K314" s="0" t="n">
        <f aca="false">SUMPRODUCT('5N inverse'!$A$9:$Y$9,'5N mesh'!$B$37:$Z$37,$E313:$AC313)+'5N inverse'!$A$9*$C314/Setup!$B$17+INDEX('5N inverse'!$A$9:$Y$9,1,'5N mesh'!$B$7+1)*Setup!$B$22</f>
        <v>0</v>
      </c>
      <c r="L314" s="0" t="n">
        <f aca="false">SUMPRODUCT('5N inverse'!$A$10:$Y$10,'5N mesh'!$B$37:$Z$37,$E313:$AC313)+'5N inverse'!$A$10*$C314/Setup!$B$17+INDEX('5N inverse'!$A$10:$Y$10,1,'5N mesh'!$B$7+1)*Setup!$B$22</f>
        <v>0</v>
      </c>
      <c r="M314" s="0" t="n">
        <f aca="false">SUMPRODUCT('5N inverse'!$A$11:$Y$11,'5N mesh'!$B$37:$Z$37,$E313:$AC313)+'5N inverse'!$A$11*$C314/Setup!$B$17+INDEX('5N inverse'!$A$11:$Y$11,1,'5N mesh'!$B$7+1)*Setup!$B$22</f>
        <v>0</v>
      </c>
      <c r="N314" s="0" t="n">
        <f aca="false">SUMPRODUCT('5N inverse'!$A$12:$Y$12,'5N mesh'!$B$37:$Z$37,$E313:$AC313)+'5N inverse'!$A$12*$C314/Setup!$B$17+INDEX('5N inverse'!$A$12:$Y$12,1,'5N mesh'!$B$7+1)*Setup!$B$22</f>
        <v>0</v>
      </c>
      <c r="O314" s="0" t="n">
        <f aca="false">SUMPRODUCT('5N inverse'!$A$13:$Y$13,'5N mesh'!$B$37:$Z$37,$E313:$AC313)+'5N inverse'!$A$13*$C314/Setup!$B$17+INDEX('5N inverse'!$A$13:$Y$13,1,'5N mesh'!$B$7+1)*Setup!$B$22</f>
        <v>0</v>
      </c>
      <c r="P314" s="0" t="n">
        <f aca="false">SUMPRODUCT('5N inverse'!$A$14:$Y$14,'5N mesh'!$B$37:$Z$37,$E313:$AC313)+'5N inverse'!$A$14*$C314/Setup!$B$17+INDEX('5N inverse'!$A$14:$Y$14,1,'5N mesh'!$B$7+1)*Setup!$B$22</f>
        <v>0</v>
      </c>
      <c r="Q314" s="0" t="n">
        <f aca="false">SUMPRODUCT('5N inverse'!$A$15:$Y$15,'5N mesh'!$B$37:$Z$37,$E313:$AC313)+'5N inverse'!$A$15*$C314/Setup!$B$17+INDEX('5N inverse'!$A$15:$Y$15,1,'5N mesh'!$B$7+1)*Setup!$B$22</f>
        <v>0</v>
      </c>
      <c r="R314" s="0" t="n">
        <f aca="false">SUMPRODUCT('5N inverse'!$A$16:$Y$16,'5N mesh'!$B$37:$Z$37,$E313:$AC313)+'5N inverse'!$A$16*$C314/Setup!$B$17+INDEX('5N inverse'!$A$16:$Y$16,1,'5N mesh'!$B$7+1)*Setup!$B$22</f>
        <v>0</v>
      </c>
      <c r="S314" s="0" t="n">
        <f aca="false">SUMPRODUCT('5N inverse'!$A$17:$Y$17,'5N mesh'!$B$37:$Z$37,$E313:$AC313)+'5N inverse'!$A$17*$C314/Setup!$B$17+INDEX('5N inverse'!$A$17:$Y$17,1,'5N mesh'!$B$7+1)*Setup!$B$22</f>
        <v>0</v>
      </c>
      <c r="T314" s="0" t="n">
        <f aca="false">SUMPRODUCT('5N inverse'!$A$18:$Y$18,'5N mesh'!$B$37:$Z$37,$E313:$AC313)+'5N inverse'!$A$18*$C314/Setup!$B$17+INDEX('5N inverse'!$A$18:$Y$18,1,'5N mesh'!$B$7+1)*Setup!$B$22</f>
        <v>0</v>
      </c>
      <c r="U314" s="0" t="n">
        <f aca="false">SUMPRODUCT('5N inverse'!$A$19:$Y$19,'5N mesh'!$B$37:$Z$37,$E313:$AC313)+'5N inverse'!$A$19*$C314/Setup!$B$17+INDEX('5N inverse'!$A$19:$Y$19,1,'5N mesh'!$B$7+1)*Setup!$B$22</f>
        <v>0</v>
      </c>
      <c r="V314" s="0" t="n">
        <f aca="false">SUMPRODUCT('5N inverse'!$A$20:$Y$20,'5N mesh'!$B$37:$Z$37,$E313:$AC313)+'5N inverse'!$A$20*$C314/Setup!$B$17+INDEX('5N inverse'!$A$20:$Y$20,1,'5N mesh'!$B$7+1)*Setup!$B$22</f>
        <v>0</v>
      </c>
      <c r="W314" s="0" t="n">
        <f aca="false">SUMPRODUCT('5N inverse'!$A$21:$Y$21,'5N mesh'!$B$37:$Z$37,$E313:$AC313)+'5N inverse'!$A$21*$C314/Setup!$B$17+INDEX('5N inverse'!$A$21:$Y$21,1,'5N mesh'!$B$7+1)*Setup!$B$22</f>
        <v>0</v>
      </c>
      <c r="X314" s="0" t="n">
        <f aca="false">SUMPRODUCT('5N inverse'!$A$22:$Y$22,'5N mesh'!$B$37:$Z$37,$E313:$AC313)+'5N inverse'!$A$22*$C314/Setup!$B$17+INDEX('5N inverse'!$A$22:$Y$22,1,'5N mesh'!$B$7+1)*Setup!$B$22</f>
        <v>0</v>
      </c>
      <c r="Y314" s="0" t="n">
        <f aca="false">SUMPRODUCT('5N inverse'!$A$23:$Y$23,'5N mesh'!$B$37:$Z$37,$E313:$AC313)+'5N inverse'!$A$23*$C314/Setup!$B$17+INDEX('5N inverse'!$A$23:$Y$23,1,'5N mesh'!$B$7+1)*Setup!$B$22</f>
        <v>0</v>
      </c>
      <c r="Z314" s="0" t="n">
        <f aca="false">SUMPRODUCT('5N inverse'!$A$24:$Y$24,'5N mesh'!$B$37:$Z$37,$E313:$AC313)+'5N inverse'!$A$24*$C314/Setup!$B$17+INDEX('5N inverse'!$A$24:$Y$24,1,'5N mesh'!$B$7+1)*Setup!$B$22</f>
        <v>0</v>
      </c>
      <c r="AA314" s="0" t="n">
        <f aca="false">SUMPRODUCT('5N inverse'!$A$25:$Y$25,'5N mesh'!$B$37:$Z$37,$E313:$AC313)+'5N inverse'!$A$25*$C314/Setup!$B$17+INDEX('5N inverse'!$A$25:$Y$25,1,'5N mesh'!$B$7+1)*Setup!$B$22</f>
        <v>0</v>
      </c>
      <c r="AB314" s="0" t="n">
        <f aca="false">SUMPRODUCT('5N inverse'!$A$26:$Y$26,'5N mesh'!$B$37:$Z$37,$E313:$AC313)+'5N inverse'!$A$26*$C314/Setup!$B$17+INDEX('5N inverse'!$A$26:$Y$26,1,'5N mesh'!$B$7+1)*Setup!$B$22</f>
        <v>0</v>
      </c>
      <c r="AC314" s="0" t="n">
        <f aca="false">SUMPRODUCT('5N inverse'!$A$27:$Y$27,'5N mesh'!$B$37:$Z$37,$E313:$AC313)+'5N inverse'!$A$27*$C314/Setup!$B$17+INDEX('5N inverse'!$A$27:$Y$27,1,'5N mesh'!$B$7+1)*Setup!$B$22</f>
        <v>0</v>
      </c>
    </row>
    <row r="315" customFormat="false" ht="15" hidden="false" customHeight="false" outlineLevel="0" collapsed="false">
      <c r="A315" s="0" t="n">
        <v>310</v>
      </c>
      <c r="B315" s="0" t="n">
        <f aca="false">A315*Setup!$B$11/3600</f>
        <v>25.8333333333333</v>
      </c>
      <c r="C315" s="0" t="n">
        <f aca="false">Setup!$B$7+Setup!$B$8*COS(2*PI()*(B315-Setup!$B$9)/24)</f>
        <v>20.6264342167485</v>
      </c>
      <c r="D315" s="0" t="n">
        <f aca="false">(C315-E315)/Setup!$B$17</f>
        <v>-23.0174121431644</v>
      </c>
      <c r="E315" s="0" t="n">
        <f aca="false">SUMPRODUCT('5N inverse'!$A$3:$Y$3,'5N mesh'!$B$37:$Z$37,$E314:$AC314)+'5N inverse'!$A$3*$C315/Setup!$B$17+INDEX('5N inverse'!$A$3:$Y$3,1,'5N mesh'!$B$7+1)*Setup!$B$22</f>
        <v>23.6186977953598</v>
      </c>
      <c r="F315" s="0" t="n">
        <f aca="false">SUMPRODUCT('5N inverse'!$A$4:$Y$4,'5N mesh'!$B$37:$Z$37,$E314:$AC314)+'5N inverse'!$A$4*$C315/Setup!$B$17+INDEX('5N inverse'!$A$4:$Y$4,1,'5N mesh'!$B$7+1)*Setup!$B$22</f>
        <v>22.1955085457334</v>
      </c>
      <c r="G315" s="0" t="n">
        <f aca="false">SUMPRODUCT('5N inverse'!$A$5:$Y$5,'5N mesh'!$B$37:$Z$37,$E314:$AC314)+'5N inverse'!$A$5*$C315/Setup!$B$17+INDEX('5N inverse'!$A$5:$Y$5,1,'5N mesh'!$B$7+1)*Setup!$B$22</f>
        <v>19.3491300464804</v>
      </c>
      <c r="H315" s="0" t="n">
        <f aca="false">SUMPRODUCT('5N inverse'!$A$6:$Y$6,'5N mesh'!$B$37:$Z$37,$E314:$AC314)+'5N inverse'!$A$6*$C315/Setup!$B$17+INDEX('5N inverse'!$A$6:$Y$6,1,'5N mesh'!$B$7+1)*Setup!$B$22</f>
        <v>16.5027515472275</v>
      </c>
      <c r="I315" s="0" t="n">
        <f aca="false">SUMPRODUCT('5N inverse'!$A$7:$Y$7,'5N mesh'!$B$37:$Z$37,$E314:$AC314)+'5N inverse'!$A$7*$C315/Setup!$B$17+INDEX('5N inverse'!$A$7:$Y$7,1,'5N mesh'!$B$7+1)*Setup!$B$22</f>
        <v>15.079562297601</v>
      </c>
      <c r="J315" s="0" t="n">
        <f aca="false">SUMPRODUCT('5N inverse'!$A$8:$Y$8,'5N mesh'!$B$37:$Z$37,$E314:$AC314)+'5N inverse'!$A$8*$C315/Setup!$B$17+INDEX('5N inverse'!$A$8:$Y$8,1,'5N mesh'!$B$7+1)*Setup!$B$22</f>
        <v>0</v>
      </c>
      <c r="K315" s="0" t="n">
        <f aca="false">SUMPRODUCT('5N inverse'!$A$9:$Y$9,'5N mesh'!$B$37:$Z$37,$E314:$AC314)+'5N inverse'!$A$9*$C315/Setup!$B$17+INDEX('5N inverse'!$A$9:$Y$9,1,'5N mesh'!$B$7+1)*Setup!$B$22</f>
        <v>0</v>
      </c>
      <c r="L315" s="0" t="n">
        <f aca="false">SUMPRODUCT('5N inverse'!$A$10:$Y$10,'5N mesh'!$B$37:$Z$37,$E314:$AC314)+'5N inverse'!$A$10*$C315/Setup!$B$17+INDEX('5N inverse'!$A$10:$Y$10,1,'5N mesh'!$B$7+1)*Setup!$B$22</f>
        <v>0</v>
      </c>
      <c r="M315" s="0" t="n">
        <f aca="false">SUMPRODUCT('5N inverse'!$A$11:$Y$11,'5N mesh'!$B$37:$Z$37,$E314:$AC314)+'5N inverse'!$A$11*$C315/Setup!$B$17+INDEX('5N inverse'!$A$11:$Y$11,1,'5N mesh'!$B$7+1)*Setup!$B$22</f>
        <v>0</v>
      </c>
      <c r="N315" s="0" t="n">
        <f aca="false">SUMPRODUCT('5N inverse'!$A$12:$Y$12,'5N mesh'!$B$37:$Z$37,$E314:$AC314)+'5N inverse'!$A$12*$C315/Setup!$B$17+INDEX('5N inverse'!$A$12:$Y$12,1,'5N mesh'!$B$7+1)*Setup!$B$22</f>
        <v>0</v>
      </c>
      <c r="O315" s="0" t="n">
        <f aca="false">SUMPRODUCT('5N inverse'!$A$13:$Y$13,'5N mesh'!$B$37:$Z$37,$E314:$AC314)+'5N inverse'!$A$13*$C315/Setup!$B$17+INDEX('5N inverse'!$A$13:$Y$13,1,'5N mesh'!$B$7+1)*Setup!$B$22</f>
        <v>0</v>
      </c>
      <c r="P315" s="0" t="n">
        <f aca="false">SUMPRODUCT('5N inverse'!$A$14:$Y$14,'5N mesh'!$B$37:$Z$37,$E314:$AC314)+'5N inverse'!$A$14*$C315/Setup!$B$17+INDEX('5N inverse'!$A$14:$Y$14,1,'5N mesh'!$B$7+1)*Setup!$B$22</f>
        <v>0</v>
      </c>
      <c r="Q315" s="0" t="n">
        <f aca="false">SUMPRODUCT('5N inverse'!$A$15:$Y$15,'5N mesh'!$B$37:$Z$37,$E314:$AC314)+'5N inverse'!$A$15*$C315/Setup!$B$17+INDEX('5N inverse'!$A$15:$Y$15,1,'5N mesh'!$B$7+1)*Setup!$B$22</f>
        <v>0</v>
      </c>
      <c r="R315" s="0" t="n">
        <f aca="false">SUMPRODUCT('5N inverse'!$A$16:$Y$16,'5N mesh'!$B$37:$Z$37,$E314:$AC314)+'5N inverse'!$A$16*$C315/Setup!$B$17+INDEX('5N inverse'!$A$16:$Y$16,1,'5N mesh'!$B$7+1)*Setup!$B$22</f>
        <v>0</v>
      </c>
      <c r="S315" s="0" t="n">
        <f aca="false">SUMPRODUCT('5N inverse'!$A$17:$Y$17,'5N mesh'!$B$37:$Z$37,$E314:$AC314)+'5N inverse'!$A$17*$C315/Setup!$B$17+INDEX('5N inverse'!$A$17:$Y$17,1,'5N mesh'!$B$7+1)*Setup!$B$22</f>
        <v>0</v>
      </c>
      <c r="T315" s="0" t="n">
        <f aca="false">SUMPRODUCT('5N inverse'!$A$18:$Y$18,'5N mesh'!$B$37:$Z$37,$E314:$AC314)+'5N inverse'!$A$18*$C315/Setup!$B$17+INDEX('5N inverse'!$A$18:$Y$18,1,'5N mesh'!$B$7+1)*Setup!$B$22</f>
        <v>0</v>
      </c>
      <c r="U315" s="0" t="n">
        <f aca="false">SUMPRODUCT('5N inverse'!$A$19:$Y$19,'5N mesh'!$B$37:$Z$37,$E314:$AC314)+'5N inverse'!$A$19*$C315/Setup!$B$17+INDEX('5N inverse'!$A$19:$Y$19,1,'5N mesh'!$B$7+1)*Setup!$B$22</f>
        <v>0</v>
      </c>
      <c r="V315" s="0" t="n">
        <f aca="false">SUMPRODUCT('5N inverse'!$A$20:$Y$20,'5N mesh'!$B$37:$Z$37,$E314:$AC314)+'5N inverse'!$A$20*$C315/Setup!$B$17+INDEX('5N inverse'!$A$20:$Y$20,1,'5N mesh'!$B$7+1)*Setup!$B$22</f>
        <v>0</v>
      </c>
      <c r="W315" s="0" t="n">
        <f aca="false">SUMPRODUCT('5N inverse'!$A$21:$Y$21,'5N mesh'!$B$37:$Z$37,$E314:$AC314)+'5N inverse'!$A$21*$C315/Setup!$B$17+INDEX('5N inverse'!$A$21:$Y$21,1,'5N mesh'!$B$7+1)*Setup!$B$22</f>
        <v>0</v>
      </c>
      <c r="X315" s="0" t="n">
        <f aca="false">SUMPRODUCT('5N inverse'!$A$22:$Y$22,'5N mesh'!$B$37:$Z$37,$E314:$AC314)+'5N inverse'!$A$22*$C315/Setup!$B$17+INDEX('5N inverse'!$A$22:$Y$22,1,'5N mesh'!$B$7+1)*Setup!$B$22</f>
        <v>0</v>
      </c>
      <c r="Y315" s="0" t="n">
        <f aca="false">SUMPRODUCT('5N inverse'!$A$23:$Y$23,'5N mesh'!$B$37:$Z$37,$E314:$AC314)+'5N inverse'!$A$23*$C315/Setup!$B$17+INDEX('5N inverse'!$A$23:$Y$23,1,'5N mesh'!$B$7+1)*Setup!$B$22</f>
        <v>0</v>
      </c>
      <c r="Z315" s="0" t="n">
        <f aca="false">SUMPRODUCT('5N inverse'!$A$24:$Y$24,'5N mesh'!$B$37:$Z$37,$E314:$AC314)+'5N inverse'!$A$24*$C315/Setup!$B$17+INDEX('5N inverse'!$A$24:$Y$24,1,'5N mesh'!$B$7+1)*Setup!$B$22</f>
        <v>0</v>
      </c>
      <c r="AA315" s="0" t="n">
        <f aca="false">SUMPRODUCT('5N inverse'!$A$25:$Y$25,'5N mesh'!$B$37:$Z$37,$E314:$AC314)+'5N inverse'!$A$25*$C315/Setup!$B$17+INDEX('5N inverse'!$A$25:$Y$25,1,'5N mesh'!$B$7+1)*Setup!$B$22</f>
        <v>0</v>
      </c>
      <c r="AB315" s="0" t="n">
        <f aca="false">SUMPRODUCT('5N inverse'!$A$26:$Y$26,'5N mesh'!$B$37:$Z$37,$E314:$AC314)+'5N inverse'!$A$26*$C315/Setup!$B$17+INDEX('5N inverse'!$A$26:$Y$26,1,'5N mesh'!$B$7+1)*Setup!$B$22</f>
        <v>0</v>
      </c>
      <c r="AC315" s="0" t="n">
        <f aca="false">SUMPRODUCT('5N inverse'!$A$27:$Y$27,'5N mesh'!$B$37:$Z$37,$E314:$AC314)+'5N inverse'!$A$27*$C315/Setup!$B$17+INDEX('5N inverse'!$A$27:$Y$27,1,'5N mesh'!$B$7+1)*Setup!$B$22</f>
        <v>0</v>
      </c>
    </row>
    <row r="316" customFormat="false" ht="15" hidden="false" customHeight="false" outlineLevel="0" collapsed="false">
      <c r="A316" s="0" t="n">
        <v>311</v>
      </c>
      <c r="B316" s="0" t="n">
        <f aca="false">A316*Setup!$B$11/3600</f>
        <v>25.9166666666667</v>
      </c>
      <c r="C316" s="0" t="n">
        <f aca="false">Setup!$B$7+Setup!$B$8*COS(2*PI()*(B316-Setup!$B$9)/24)</f>
        <v>20.5803525173082</v>
      </c>
      <c r="D316" s="0" t="n">
        <f aca="false">(C316-E316)/Setup!$B$17</f>
        <v>-23.0459318833878</v>
      </c>
      <c r="E316" s="0" t="n">
        <f aca="false">SUMPRODUCT('5N inverse'!$A$3:$Y$3,'5N mesh'!$B$37:$Z$37,$E315:$AC315)+'5N inverse'!$A$3*$C316/Setup!$B$17+INDEX('5N inverse'!$A$3:$Y$3,1,'5N mesh'!$B$7+1)*Setup!$B$22</f>
        <v>23.5763236621486</v>
      </c>
      <c r="F316" s="0" t="n">
        <f aca="false">SUMPRODUCT('5N inverse'!$A$4:$Y$4,'5N mesh'!$B$37:$Z$37,$E315:$AC315)+'5N inverse'!$A$4*$C316/Setup!$B$17+INDEX('5N inverse'!$A$4:$Y$4,1,'5N mesh'!$B$7+1)*Setup!$B$22</f>
        <v>22.160150982147</v>
      </c>
      <c r="G316" s="0" t="n">
        <f aca="false">SUMPRODUCT('5N inverse'!$A$5:$Y$5,'5N mesh'!$B$37:$Z$37,$E315:$AC315)+'5N inverse'!$A$5*$C316/Setup!$B$17+INDEX('5N inverse'!$A$5:$Y$5,1,'5N mesh'!$B$7+1)*Setup!$B$22</f>
        <v>19.3278056221438</v>
      </c>
      <c r="H316" s="0" t="n">
        <f aca="false">SUMPRODUCT('5N inverse'!$A$6:$Y$6,'5N mesh'!$B$37:$Z$37,$E315:$AC315)+'5N inverse'!$A$6*$C316/Setup!$B$17+INDEX('5N inverse'!$A$6:$Y$6,1,'5N mesh'!$B$7+1)*Setup!$B$22</f>
        <v>16.4954602621405</v>
      </c>
      <c r="I316" s="0" t="n">
        <f aca="false">SUMPRODUCT('5N inverse'!$A$7:$Y$7,'5N mesh'!$B$37:$Z$37,$E315:$AC315)+'5N inverse'!$A$7*$C316/Setup!$B$17+INDEX('5N inverse'!$A$7:$Y$7,1,'5N mesh'!$B$7+1)*Setup!$B$22</f>
        <v>15.0792875821389</v>
      </c>
      <c r="J316" s="0" t="n">
        <f aca="false">SUMPRODUCT('5N inverse'!$A$8:$Y$8,'5N mesh'!$B$37:$Z$37,$E315:$AC315)+'5N inverse'!$A$8*$C316/Setup!$B$17+INDEX('5N inverse'!$A$8:$Y$8,1,'5N mesh'!$B$7+1)*Setup!$B$22</f>
        <v>0</v>
      </c>
      <c r="K316" s="0" t="n">
        <f aca="false">SUMPRODUCT('5N inverse'!$A$9:$Y$9,'5N mesh'!$B$37:$Z$37,$E315:$AC315)+'5N inverse'!$A$9*$C316/Setup!$B$17+INDEX('5N inverse'!$A$9:$Y$9,1,'5N mesh'!$B$7+1)*Setup!$B$22</f>
        <v>0</v>
      </c>
      <c r="L316" s="0" t="n">
        <f aca="false">SUMPRODUCT('5N inverse'!$A$10:$Y$10,'5N mesh'!$B$37:$Z$37,$E315:$AC315)+'5N inverse'!$A$10*$C316/Setup!$B$17+INDEX('5N inverse'!$A$10:$Y$10,1,'5N mesh'!$B$7+1)*Setup!$B$22</f>
        <v>0</v>
      </c>
      <c r="M316" s="0" t="n">
        <f aca="false">SUMPRODUCT('5N inverse'!$A$11:$Y$11,'5N mesh'!$B$37:$Z$37,$E315:$AC315)+'5N inverse'!$A$11*$C316/Setup!$B$17+INDEX('5N inverse'!$A$11:$Y$11,1,'5N mesh'!$B$7+1)*Setup!$B$22</f>
        <v>0</v>
      </c>
      <c r="N316" s="0" t="n">
        <f aca="false">SUMPRODUCT('5N inverse'!$A$12:$Y$12,'5N mesh'!$B$37:$Z$37,$E315:$AC315)+'5N inverse'!$A$12*$C316/Setup!$B$17+INDEX('5N inverse'!$A$12:$Y$12,1,'5N mesh'!$B$7+1)*Setup!$B$22</f>
        <v>0</v>
      </c>
      <c r="O316" s="0" t="n">
        <f aca="false">SUMPRODUCT('5N inverse'!$A$13:$Y$13,'5N mesh'!$B$37:$Z$37,$E315:$AC315)+'5N inverse'!$A$13*$C316/Setup!$B$17+INDEX('5N inverse'!$A$13:$Y$13,1,'5N mesh'!$B$7+1)*Setup!$B$22</f>
        <v>0</v>
      </c>
      <c r="P316" s="0" t="n">
        <f aca="false">SUMPRODUCT('5N inverse'!$A$14:$Y$14,'5N mesh'!$B$37:$Z$37,$E315:$AC315)+'5N inverse'!$A$14*$C316/Setup!$B$17+INDEX('5N inverse'!$A$14:$Y$14,1,'5N mesh'!$B$7+1)*Setup!$B$22</f>
        <v>0</v>
      </c>
      <c r="Q316" s="0" t="n">
        <f aca="false">SUMPRODUCT('5N inverse'!$A$15:$Y$15,'5N mesh'!$B$37:$Z$37,$E315:$AC315)+'5N inverse'!$A$15*$C316/Setup!$B$17+INDEX('5N inverse'!$A$15:$Y$15,1,'5N mesh'!$B$7+1)*Setup!$B$22</f>
        <v>0</v>
      </c>
      <c r="R316" s="0" t="n">
        <f aca="false">SUMPRODUCT('5N inverse'!$A$16:$Y$16,'5N mesh'!$B$37:$Z$37,$E315:$AC315)+'5N inverse'!$A$16*$C316/Setup!$B$17+INDEX('5N inverse'!$A$16:$Y$16,1,'5N mesh'!$B$7+1)*Setup!$B$22</f>
        <v>0</v>
      </c>
      <c r="S316" s="0" t="n">
        <f aca="false">SUMPRODUCT('5N inverse'!$A$17:$Y$17,'5N mesh'!$B$37:$Z$37,$E315:$AC315)+'5N inverse'!$A$17*$C316/Setup!$B$17+INDEX('5N inverse'!$A$17:$Y$17,1,'5N mesh'!$B$7+1)*Setup!$B$22</f>
        <v>0</v>
      </c>
      <c r="T316" s="0" t="n">
        <f aca="false">SUMPRODUCT('5N inverse'!$A$18:$Y$18,'5N mesh'!$B$37:$Z$37,$E315:$AC315)+'5N inverse'!$A$18*$C316/Setup!$B$17+INDEX('5N inverse'!$A$18:$Y$18,1,'5N mesh'!$B$7+1)*Setup!$B$22</f>
        <v>0</v>
      </c>
      <c r="U316" s="0" t="n">
        <f aca="false">SUMPRODUCT('5N inverse'!$A$19:$Y$19,'5N mesh'!$B$37:$Z$37,$E315:$AC315)+'5N inverse'!$A$19*$C316/Setup!$B$17+INDEX('5N inverse'!$A$19:$Y$19,1,'5N mesh'!$B$7+1)*Setup!$B$22</f>
        <v>0</v>
      </c>
      <c r="V316" s="0" t="n">
        <f aca="false">SUMPRODUCT('5N inverse'!$A$20:$Y$20,'5N mesh'!$B$37:$Z$37,$E315:$AC315)+'5N inverse'!$A$20*$C316/Setup!$B$17+INDEX('5N inverse'!$A$20:$Y$20,1,'5N mesh'!$B$7+1)*Setup!$B$22</f>
        <v>0</v>
      </c>
      <c r="W316" s="0" t="n">
        <f aca="false">SUMPRODUCT('5N inverse'!$A$21:$Y$21,'5N mesh'!$B$37:$Z$37,$E315:$AC315)+'5N inverse'!$A$21*$C316/Setup!$B$17+INDEX('5N inverse'!$A$21:$Y$21,1,'5N mesh'!$B$7+1)*Setup!$B$22</f>
        <v>0</v>
      </c>
      <c r="X316" s="0" t="n">
        <f aca="false">SUMPRODUCT('5N inverse'!$A$22:$Y$22,'5N mesh'!$B$37:$Z$37,$E315:$AC315)+'5N inverse'!$A$22*$C316/Setup!$B$17+INDEX('5N inverse'!$A$22:$Y$22,1,'5N mesh'!$B$7+1)*Setup!$B$22</f>
        <v>0</v>
      </c>
      <c r="Y316" s="0" t="n">
        <f aca="false">SUMPRODUCT('5N inverse'!$A$23:$Y$23,'5N mesh'!$B$37:$Z$37,$E315:$AC315)+'5N inverse'!$A$23*$C316/Setup!$B$17+INDEX('5N inverse'!$A$23:$Y$23,1,'5N mesh'!$B$7+1)*Setup!$B$22</f>
        <v>0</v>
      </c>
      <c r="Z316" s="0" t="n">
        <f aca="false">SUMPRODUCT('5N inverse'!$A$24:$Y$24,'5N mesh'!$B$37:$Z$37,$E315:$AC315)+'5N inverse'!$A$24*$C316/Setup!$B$17+INDEX('5N inverse'!$A$24:$Y$24,1,'5N mesh'!$B$7+1)*Setup!$B$22</f>
        <v>0</v>
      </c>
      <c r="AA316" s="0" t="n">
        <f aca="false">SUMPRODUCT('5N inverse'!$A$25:$Y$25,'5N mesh'!$B$37:$Z$37,$E315:$AC315)+'5N inverse'!$A$25*$C316/Setup!$B$17+INDEX('5N inverse'!$A$25:$Y$25,1,'5N mesh'!$B$7+1)*Setup!$B$22</f>
        <v>0</v>
      </c>
      <c r="AB316" s="0" t="n">
        <f aca="false">SUMPRODUCT('5N inverse'!$A$26:$Y$26,'5N mesh'!$B$37:$Z$37,$E315:$AC315)+'5N inverse'!$A$26*$C316/Setup!$B$17+INDEX('5N inverse'!$A$26:$Y$26,1,'5N mesh'!$B$7+1)*Setup!$B$22</f>
        <v>0</v>
      </c>
      <c r="AC316" s="0" t="n">
        <f aca="false">SUMPRODUCT('5N inverse'!$A$27:$Y$27,'5N mesh'!$B$37:$Z$37,$E315:$AC315)+'5N inverse'!$A$27*$C316/Setup!$B$17+INDEX('5N inverse'!$A$27:$Y$27,1,'5N mesh'!$B$7+1)*Setup!$B$22</f>
        <v>0</v>
      </c>
    </row>
    <row r="317" customFormat="false" ht="15" hidden="false" customHeight="false" outlineLevel="0" collapsed="false">
      <c r="A317" s="0" t="n">
        <v>312</v>
      </c>
      <c r="B317" s="0" t="n">
        <f aca="false">A317*Setup!$B$11/3600</f>
        <v>26</v>
      </c>
      <c r="C317" s="0" t="n">
        <f aca="false">Setup!$B$7+Setup!$B$8*COS(2*PI()*(B317-Setup!$B$9)/24)</f>
        <v>20.5358983848622</v>
      </c>
      <c r="D317" s="0" t="n">
        <f aca="false">(C317-E317)/Setup!$B$17</f>
        <v>-23.0618416189469</v>
      </c>
      <c r="E317" s="0" t="n">
        <f aca="false">SUMPRODUCT('5N inverse'!$A$3:$Y$3,'5N mesh'!$B$37:$Z$37,$E316:$AC316)+'5N inverse'!$A$3*$C317/Setup!$B$17+INDEX('5N inverse'!$A$3:$Y$3,1,'5N mesh'!$B$7+1)*Setup!$B$22</f>
        <v>23.5339377953253</v>
      </c>
      <c r="F317" s="0" t="n">
        <f aca="false">SUMPRODUCT('5N inverse'!$A$4:$Y$4,'5N mesh'!$B$37:$Z$37,$E316:$AC316)+'5N inverse'!$A$4*$C317/Setup!$B$17+INDEX('5N inverse'!$A$4:$Y$4,1,'5N mesh'!$B$7+1)*Setup!$B$22</f>
        <v>22.1247830532318</v>
      </c>
      <c r="G317" s="0" t="n">
        <f aca="false">SUMPRODUCT('5N inverse'!$A$5:$Y$5,'5N mesh'!$B$37:$Z$37,$E316:$AC316)+'5N inverse'!$A$5*$C317/Setup!$B$17+INDEX('5N inverse'!$A$5:$Y$5,1,'5N mesh'!$B$7+1)*Setup!$B$22</f>
        <v>19.3064735690448</v>
      </c>
      <c r="H317" s="0" t="n">
        <f aca="false">SUMPRODUCT('5N inverse'!$A$6:$Y$6,'5N mesh'!$B$37:$Z$37,$E316:$AC316)+'5N inverse'!$A$6*$C317/Setup!$B$17+INDEX('5N inverse'!$A$6:$Y$6,1,'5N mesh'!$B$7+1)*Setup!$B$22</f>
        <v>16.4881640848578</v>
      </c>
      <c r="I317" s="0" t="n">
        <f aca="false">SUMPRODUCT('5N inverse'!$A$7:$Y$7,'5N mesh'!$B$37:$Z$37,$E316:$AC316)+'5N inverse'!$A$7*$C317/Setup!$B$17+INDEX('5N inverse'!$A$7:$Y$7,1,'5N mesh'!$B$7+1)*Setup!$B$22</f>
        <v>15.0790093427642</v>
      </c>
      <c r="J317" s="0" t="n">
        <f aca="false">SUMPRODUCT('5N inverse'!$A$8:$Y$8,'5N mesh'!$B$37:$Z$37,$E316:$AC316)+'5N inverse'!$A$8*$C317/Setup!$B$17+INDEX('5N inverse'!$A$8:$Y$8,1,'5N mesh'!$B$7+1)*Setup!$B$22</f>
        <v>0</v>
      </c>
      <c r="K317" s="0" t="n">
        <f aca="false">SUMPRODUCT('5N inverse'!$A$9:$Y$9,'5N mesh'!$B$37:$Z$37,$E316:$AC316)+'5N inverse'!$A$9*$C317/Setup!$B$17+INDEX('5N inverse'!$A$9:$Y$9,1,'5N mesh'!$B$7+1)*Setup!$B$22</f>
        <v>0</v>
      </c>
      <c r="L317" s="0" t="n">
        <f aca="false">SUMPRODUCT('5N inverse'!$A$10:$Y$10,'5N mesh'!$B$37:$Z$37,$E316:$AC316)+'5N inverse'!$A$10*$C317/Setup!$B$17+INDEX('5N inverse'!$A$10:$Y$10,1,'5N mesh'!$B$7+1)*Setup!$B$22</f>
        <v>0</v>
      </c>
      <c r="M317" s="0" t="n">
        <f aca="false">SUMPRODUCT('5N inverse'!$A$11:$Y$11,'5N mesh'!$B$37:$Z$37,$E316:$AC316)+'5N inverse'!$A$11*$C317/Setup!$B$17+INDEX('5N inverse'!$A$11:$Y$11,1,'5N mesh'!$B$7+1)*Setup!$B$22</f>
        <v>0</v>
      </c>
      <c r="N317" s="0" t="n">
        <f aca="false">SUMPRODUCT('5N inverse'!$A$12:$Y$12,'5N mesh'!$B$37:$Z$37,$E316:$AC316)+'5N inverse'!$A$12*$C317/Setup!$B$17+INDEX('5N inverse'!$A$12:$Y$12,1,'5N mesh'!$B$7+1)*Setup!$B$22</f>
        <v>0</v>
      </c>
      <c r="O317" s="0" t="n">
        <f aca="false">SUMPRODUCT('5N inverse'!$A$13:$Y$13,'5N mesh'!$B$37:$Z$37,$E316:$AC316)+'5N inverse'!$A$13*$C317/Setup!$B$17+INDEX('5N inverse'!$A$13:$Y$13,1,'5N mesh'!$B$7+1)*Setup!$B$22</f>
        <v>0</v>
      </c>
      <c r="P317" s="0" t="n">
        <f aca="false">SUMPRODUCT('5N inverse'!$A$14:$Y$14,'5N mesh'!$B$37:$Z$37,$E316:$AC316)+'5N inverse'!$A$14*$C317/Setup!$B$17+INDEX('5N inverse'!$A$14:$Y$14,1,'5N mesh'!$B$7+1)*Setup!$B$22</f>
        <v>0</v>
      </c>
      <c r="Q317" s="0" t="n">
        <f aca="false">SUMPRODUCT('5N inverse'!$A$15:$Y$15,'5N mesh'!$B$37:$Z$37,$E316:$AC316)+'5N inverse'!$A$15*$C317/Setup!$B$17+INDEX('5N inverse'!$A$15:$Y$15,1,'5N mesh'!$B$7+1)*Setup!$B$22</f>
        <v>0</v>
      </c>
      <c r="R317" s="0" t="n">
        <f aca="false">SUMPRODUCT('5N inverse'!$A$16:$Y$16,'5N mesh'!$B$37:$Z$37,$E316:$AC316)+'5N inverse'!$A$16*$C317/Setup!$B$17+INDEX('5N inverse'!$A$16:$Y$16,1,'5N mesh'!$B$7+1)*Setup!$B$22</f>
        <v>0</v>
      </c>
      <c r="S317" s="0" t="n">
        <f aca="false">SUMPRODUCT('5N inverse'!$A$17:$Y$17,'5N mesh'!$B$37:$Z$37,$E316:$AC316)+'5N inverse'!$A$17*$C317/Setup!$B$17+INDEX('5N inverse'!$A$17:$Y$17,1,'5N mesh'!$B$7+1)*Setup!$B$22</f>
        <v>0</v>
      </c>
      <c r="T317" s="0" t="n">
        <f aca="false">SUMPRODUCT('5N inverse'!$A$18:$Y$18,'5N mesh'!$B$37:$Z$37,$E316:$AC316)+'5N inverse'!$A$18*$C317/Setup!$B$17+INDEX('5N inverse'!$A$18:$Y$18,1,'5N mesh'!$B$7+1)*Setup!$B$22</f>
        <v>0</v>
      </c>
      <c r="U317" s="0" t="n">
        <f aca="false">SUMPRODUCT('5N inverse'!$A$19:$Y$19,'5N mesh'!$B$37:$Z$37,$E316:$AC316)+'5N inverse'!$A$19*$C317/Setup!$B$17+INDEX('5N inverse'!$A$19:$Y$19,1,'5N mesh'!$B$7+1)*Setup!$B$22</f>
        <v>0</v>
      </c>
      <c r="V317" s="0" t="n">
        <f aca="false">SUMPRODUCT('5N inverse'!$A$20:$Y$20,'5N mesh'!$B$37:$Z$37,$E316:$AC316)+'5N inverse'!$A$20*$C317/Setup!$B$17+INDEX('5N inverse'!$A$20:$Y$20,1,'5N mesh'!$B$7+1)*Setup!$B$22</f>
        <v>0</v>
      </c>
      <c r="W317" s="0" t="n">
        <f aca="false">SUMPRODUCT('5N inverse'!$A$21:$Y$21,'5N mesh'!$B$37:$Z$37,$E316:$AC316)+'5N inverse'!$A$21*$C317/Setup!$B$17+INDEX('5N inverse'!$A$21:$Y$21,1,'5N mesh'!$B$7+1)*Setup!$B$22</f>
        <v>0</v>
      </c>
      <c r="X317" s="0" t="n">
        <f aca="false">SUMPRODUCT('5N inverse'!$A$22:$Y$22,'5N mesh'!$B$37:$Z$37,$E316:$AC316)+'5N inverse'!$A$22*$C317/Setup!$B$17+INDEX('5N inverse'!$A$22:$Y$22,1,'5N mesh'!$B$7+1)*Setup!$B$22</f>
        <v>0</v>
      </c>
      <c r="Y317" s="0" t="n">
        <f aca="false">SUMPRODUCT('5N inverse'!$A$23:$Y$23,'5N mesh'!$B$37:$Z$37,$E316:$AC316)+'5N inverse'!$A$23*$C317/Setup!$B$17+INDEX('5N inverse'!$A$23:$Y$23,1,'5N mesh'!$B$7+1)*Setup!$B$22</f>
        <v>0</v>
      </c>
      <c r="Z317" s="0" t="n">
        <f aca="false">SUMPRODUCT('5N inverse'!$A$24:$Y$24,'5N mesh'!$B$37:$Z$37,$E316:$AC316)+'5N inverse'!$A$24*$C317/Setup!$B$17+INDEX('5N inverse'!$A$24:$Y$24,1,'5N mesh'!$B$7+1)*Setup!$B$22</f>
        <v>0</v>
      </c>
      <c r="AA317" s="0" t="n">
        <f aca="false">SUMPRODUCT('5N inverse'!$A$25:$Y$25,'5N mesh'!$B$37:$Z$37,$E316:$AC316)+'5N inverse'!$A$25*$C317/Setup!$B$17+INDEX('5N inverse'!$A$25:$Y$25,1,'5N mesh'!$B$7+1)*Setup!$B$22</f>
        <v>0</v>
      </c>
      <c r="AB317" s="0" t="n">
        <f aca="false">SUMPRODUCT('5N inverse'!$A$26:$Y$26,'5N mesh'!$B$37:$Z$37,$E316:$AC316)+'5N inverse'!$A$26*$C317/Setup!$B$17+INDEX('5N inverse'!$A$26:$Y$26,1,'5N mesh'!$B$7+1)*Setup!$B$22</f>
        <v>0</v>
      </c>
      <c r="AC317" s="0" t="n">
        <f aca="false">SUMPRODUCT('5N inverse'!$A$27:$Y$27,'5N mesh'!$B$37:$Z$37,$E316:$AC316)+'5N inverse'!$A$27*$C317/Setup!$B$17+INDEX('5N inverse'!$A$27:$Y$27,1,'5N mesh'!$B$7+1)*Setup!$B$22</f>
        <v>0</v>
      </c>
    </row>
    <row r="318" customFormat="false" ht="15" hidden="false" customHeight="false" outlineLevel="0" collapsed="false">
      <c r="A318" s="0" t="n">
        <v>313</v>
      </c>
      <c r="B318" s="0" t="n">
        <f aca="false">A318*Setup!$B$11/3600</f>
        <v>26.0833333333333</v>
      </c>
      <c r="C318" s="0" t="n">
        <f aca="false">Setup!$B$7+Setup!$B$8*COS(2*PI()*(B318-Setup!$B$9)/24)</f>
        <v>20.49309297717</v>
      </c>
      <c r="D318" s="0" t="n">
        <f aca="false">(C318-E318)/Setup!$B$17</f>
        <v>-23.0651438202709</v>
      </c>
      <c r="E318" s="0" t="n">
        <f aca="false">SUMPRODUCT('5N inverse'!$A$3:$Y$3,'5N mesh'!$B$37:$Z$37,$E317:$AC317)+'5N inverse'!$A$3*$C318/Setup!$B$17+INDEX('5N inverse'!$A$3:$Y$3,1,'5N mesh'!$B$7+1)*Setup!$B$22</f>
        <v>23.4915616738052</v>
      </c>
      <c r="F318" s="0" t="n">
        <f aca="false">SUMPRODUCT('5N inverse'!$A$4:$Y$4,'5N mesh'!$B$37:$Z$37,$E317:$AC317)+'5N inverse'!$A$4*$C318/Setup!$B$17+INDEX('5N inverse'!$A$4:$Y$4,1,'5N mesh'!$B$7+1)*Setup!$B$22</f>
        <v>22.0894226828478</v>
      </c>
      <c r="G318" s="0" t="n">
        <f aca="false">SUMPRODUCT('5N inverse'!$A$5:$Y$5,'5N mesh'!$B$37:$Z$37,$E317:$AC317)+'5N inverse'!$A$5*$C318/Setup!$B$17+INDEX('5N inverse'!$A$5:$Y$5,1,'5N mesh'!$B$7+1)*Setup!$B$22</f>
        <v>19.2851447009329</v>
      </c>
      <c r="H318" s="0" t="n">
        <f aca="false">SUMPRODUCT('5N inverse'!$A$6:$Y$6,'5N mesh'!$B$37:$Z$37,$E317:$AC317)+'5N inverse'!$A$6*$C318/Setup!$B$17+INDEX('5N inverse'!$A$6:$Y$6,1,'5N mesh'!$B$7+1)*Setup!$B$22</f>
        <v>16.480866719018</v>
      </c>
      <c r="I318" s="0" t="n">
        <f aca="false">SUMPRODUCT('5N inverse'!$A$7:$Y$7,'5N mesh'!$B$37:$Z$37,$E317:$AC317)+'5N inverse'!$A$7*$C318/Setup!$B$17+INDEX('5N inverse'!$A$7:$Y$7,1,'5N mesh'!$B$7+1)*Setup!$B$22</f>
        <v>15.0787277280606</v>
      </c>
      <c r="J318" s="0" t="n">
        <f aca="false">SUMPRODUCT('5N inverse'!$A$8:$Y$8,'5N mesh'!$B$37:$Z$37,$E317:$AC317)+'5N inverse'!$A$8*$C318/Setup!$B$17+INDEX('5N inverse'!$A$8:$Y$8,1,'5N mesh'!$B$7+1)*Setup!$B$22</f>
        <v>0</v>
      </c>
      <c r="K318" s="0" t="n">
        <f aca="false">SUMPRODUCT('5N inverse'!$A$9:$Y$9,'5N mesh'!$B$37:$Z$37,$E317:$AC317)+'5N inverse'!$A$9*$C318/Setup!$B$17+INDEX('5N inverse'!$A$9:$Y$9,1,'5N mesh'!$B$7+1)*Setup!$B$22</f>
        <v>0</v>
      </c>
      <c r="L318" s="0" t="n">
        <f aca="false">SUMPRODUCT('5N inverse'!$A$10:$Y$10,'5N mesh'!$B$37:$Z$37,$E317:$AC317)+'5N inverse'!$A$10*$C318/Setup!$B$17+INDEX('5N inverse'!$A$10:$Y$10,1,'5N mesh'!$B$7+1)*Setup!$B$22</f>
        <v>0</v>
      </c>
      <c r="M318" s="0" t="n">
        <f aca="false">SUMPRODUCT('5N inverse'!$A$11:$Y$11,'5N mesh'!$B$37:$Z$37,$E317:$AC317)+'5N inverse'!$A$11*$C318/Setup!$B$17+INDEX('5N inverse'!$A$11:$Y$11,1,'5N mesh'!$B$7+1)*Setup!$B$22</f>
        <v>0</v>
      </c>
      <c r="N318" s="0" t="n">
        <f aca="false">SUMPRODUCT('5N inverse'!$A$12:$Y$12,'5N mesh'!$B$37:$Z$37,$E317:$AC317)+'5N inverse'!$A$12*$C318/Setup!$B$17+INDEX('5N inverse'!$A$12:$Y$12,1,'5N mesh'!$B$7+1)*Setup!$B$22</f>
        <v>0</v>
      </c>
      <c r="O318" s="0" t="n">
        <f aca="false">SUMPRODUCT('5N inverse'!$A$13:$Y$13,'5N mesh'!$B$37:$Z$37,$E317:$AC317)+'5N inverse'!$A$13*$C318/Setup!$B$17+INDEX('5N inverse'!$A$13:$Y$13,1,'5N mesh'!$B$7+1)*Setup!$B$22</f>
        <v>0</v>
      </c>
      <c r="P318" s="0" t="n">
        <f aca="false">SUMPRODUCT('5N inverse'!$A$14:$Y$14,'5N mesh'!$B$37:$Z$37,$E317:$AC317)+'5N inverse'!$A$14*$C318/Setup!$B$17+INDEX('5N inverse'!$A$14:$Y$14,1,'5N mesh'!$B$7+1)*Setup!$B$22</f>
        <v>0</v>
      </c>
      <c r="Q318" s="0" t="n">
        <f aca="false">SUMPRODUCT('5N inverse'!$A$15:$Y$15,'5N mesh'!$B$37:$Z$37,$E317:$AC317)+'5N inverse'!$A$15*$C318/Setup!$B$17+INDEX('5N inverse'!$A$15:$Y$15,1,'5N mesh'!$B$7+1)*Setup!$B$22</f>
        <v>0</v>
      </c>
      <c r="R318" s="0" t="n">
        <f aca="false">SUMPRODUCT('5N inverse'!$A$16:$Y$16,'5N mesh'!$B$37:$Z$37,$E317:$AC317)+'5N inverse'!$A$16*$C318/Setup!$B$17+INDEX('5N inverse'!$A$16:$Y$16,1,'5N mesh'!$B$7+1)*Setup!$B$22</f>
        <v>0</v>
      </c>
      <c r="S318" s="0" t="n">
        <f aca="false">SUMPRODUCT('5N inverse'!$A$17:$Y$17,'5N mesh'!$B$37:$Z$37,$E317:$AC317)+'5N inverse'!$A$17*$C318/Setup!$B$17+INDEX('5N inverse'!$A$17:$Y$17,1,'5N mesh'!$B$7+1)*Setup!$B$22</f>
        <v>0</v>
      </c>
      <c r="T318" s="0" t="n">
        <f aca="false">SUMPRODUCT('5N inverse'!$A$18:$Y$18,'5N mesh'!$B$37:$Z$37,$E317:$AC317)+'5N inverse'!$A$18*$C318/Setup!$B$17+INDEX('5N inverse'!$A$18:$Y$18,1,'5N mesh'!$B$7+1)*Setup!$B$22</f>
        <v>0</v>
      </c>
      <c r="U318" s="0" t="n">
        <f aca="false">SUMPRODUCT('5N inverse'!$A$19:$Y$19,'5N mesh'!$B$37:$Z$37,$E317:$AC317)+'5N inverse'!$A$19*$C318/Setup!$B$17+INDEX('5N inverse'!$A$19:$Y$19,1,'5N mesh'!$B$7+1)*Setup!$B$22</f>
        <v>0</v>
      </c>
      <c r="V318" s="0" t="n">
        <f aca="false">SUMPRODUCT('5N inverse'!$A$20:$Y$20,'5N mesh'!$B$37:$Z$37,$E317:$AC317)+'5N inverse'!$A$20*$C318/Setup!$B$17+INDEX('5N inverse'!$A$20:$Y$20,1,'5N mesh'!$B$7+1)*Setup!$B$22</f>
        <v>0</v>
      </c>
      <c r="W318" s="0" t="n">
        <f aca="false">SUMPRODUCT('5N inverse'!$A$21:$Y$21,'5N mesh'!$B$37:$Z$37,$E317:$AC317)+'5N inverse'!$A$21*$C318/Setup!$B$17+INDEX('5N inverse'!$A$21:$Y$21,1,'5N mesh'!$B$7+1)*Setup!$B$22</f>
        <v>0</v>
      </c>
      <c r="X318" s="0" t="n">
        <f aca="false">SUMPRODUCT('5N inverse'!$A$22:$Y$22,'5N mesh'!$B$37:$Z$37,$E317:$AC317)+'5N inverse'!$A$22*$C318/Setup!$B$17+INDEX('5N inverse'!$A$22:$Y$22,1,'5N mesh'!$B$7+1)*Setup!$B$22</f>
        <v>0</v>
      </c>
      <c r="Y318" s="0" t="n">
        <f aca="false">SUMPRODUCT('5N inverse'!$A$23:$Y$23,'5N mesh'!$B$37:$Z$37,$E317:$AC317)+'5N inverse'!$A$23*$C318/Setup!$B$17+INDEX('5N inverse'!$A$23:$Y$23,1,'5N mesh'!$B$7+1)*Setup!$B$22</f>
        <v>0</v>
      </c>
      <c r="Z318" s="0" t="n">
        <f aca="false">SUMPRODUCT('5N inverse'!$A$24:$Y$24,'5N mesh'!$B$37:$Z$37,$E317:$AC317)+'5N inverse'!$A$24*$C318/Setup!$B$17+INDEX('5N inverse'!$A$24:$Y$24,1,'5N mesh'!$B$7+1)*Setup!$B$22</f>
        <v>0</v>
      </c>
      <c r="AA318" s="0" t="n">
        <f aca="false">SUMPRODUCT('5N inverse'!$A$25:$Y$25,'5N mesh'!$B$37:$Z$37,$E317:$AC317)+'5N inverse'!$A$25*$C318/Setup!$B$17+INDEX('5N inverse'!$A$25:$Y$25,1,'5N mesh'!$B$7+1)*Setup!$B$22</f>
        <v>0</v>
      </c>
      <c r="AB318" s="0" t="n">
        <f aca="false">SUMPRODUCT('5N inverse'!$A$26:$Y$26,'5N mesh'!$B$37:$Z$37,$E317:$AC317)+'5N inverse'!$A$26*$C318/Setup!$B$17+INDEX('5N inverse'!$A$26:$Y$26,1,'5N mesh'!$B$7+1)*Setup!$B$22</f>
        <v>0</v>
      </c>
      <c r="AC318" s="0" t="n">
        <f aca="false">SUMPRODUCT('5N inverse'!$A$27:$Y$27,'5N mesh'!$B$37:$Z$37,$E317:$AC317)+'5N inverse'!$A$27*$C318/Setup!$B$17+INDEX('5N inverse'!$A$27:$Y$27,1,'5N mesh'!$B$7+1)*Setup!$B$22</f>
        <v>0</v>
      </c>
    </row>
    <row r="319" customFormat="false" ht="15" hidden="false" customHeight="false" outlineLevel="0" collapsed="false">
      <c r="A319" s="0" t="n">
        <v>314</v>
      </c>
      <c r="B319" s="0" t="n">
        <f aca="false">A319*Setup!$B$11/3600</f>
        <v>26.1666666666667</v>
      </c>
      <c r="C319" s="0" t="n">
        <f aca="false">Setup!$B$7+Setup!$B$8*COS(2*PI()*(B319-Setup!$B$9)/24)</f>
        <v>20.4519566672871</v>
      </c>
      <c r="D319" s="0" t="n">
        <f aca="false">(C319-E319)/Setup!$B$17</f>
        <v>-23.0558468248296</v>
      </c>
      <c r="E319" s="0" t="n">
        <f aca="false">SUMPRODUCT('5N inverse'!$A$3:$Y$3,'5N mesh'!$B$37:$Z$37,$E318:$AC318)+'5N inverse'!$A$3*$C319/Setup!$B$17+INDEX('5N inverse'!$A$3:$Y$3,1,'5N mesh'!$B$7+1)*Setup!$B$22</f>
        <v>23.449216754515</v>
      </c>
      <c r="F319" s="0" t="n">
        <f aca="false">SUMPRODUCT('5N inverse'!$A$4:$Y$4,'5N mesh'!$B$37:$Z$37,$E318:$AC318)+'5N inverse'!$A$4*$C319/Setup!$B$17+INDEX('5N inverse'!$A$4:$Y$4,1,'5N mesh'!$B$7+1)*Setup!$B$22</f>
        <v>22.0540877767631</v>
      </c>
      <c r="G319" s="0" t="n">
        <f aca="false">SUMPRODUCT('5N inverse'!$A$5:$Y$5,'5N mesh'!$B$37:$Z$37,$E318:$AC318)+'5N inverse'!$A$5*$C319/Setup!$B$17+INDEX('5N inverse'!$A$5:$Y$5,1,'5N mesh'!$B$7+1)*Setup!$B$22</f>
        <v>19.2638298212593</v>
      </c>
      <c r="H319" s="0" t="n">
        <f aca="false">SUMPRODUCT('5N inverse'!$A$6:$Y$6,'5N mesh'!$B$37:$Z$37,$E318:$AC318)+'5N inverse'!$A$6*$C319/Setup!$B$17+INDEX('5N inverse'!$A$6:$Y$6,1,'5N mesh'!$B$7+1)*Setup!$B$22</f>
        <v>16.4735718657555</v>
      </c>
      <c r="I319" s="0" t="n">
        <f aca="false">SUMPRODUCT('5N inverse'!$A$7:$Y$7,'5N mesh'!$B$37:$Z$37,$E318:$AC318)+'5N inverse'!$A$7*$C319/Setup!$B$17+INDEX('5N inverse'!$A$7:$Y$7,1,'5N mesh'!$B$7+1)*Setup!$B$22</f>
        <v>15.0784428880036</v>
      </c>
      <c r="J319" s="0" t="n">
        <f aca="false">SUMPRODUCT('5N inverse'!$A$8:$Y$8,'5N mesh'!$B$37:$Z$37,$E318:$AC318)+'5N inverse'!$A$8*$C319/Setup!$B$17+INDEX('5N inverse'!$A$8:$Y$8,1,'5N mesh'!$B$7+1)*Setup!$B$22</f>
        <v>0</v>
      </c>
      <c r="K319" s="0" t="n">
        <f aca="false">SUMPRODUCT('5N inverse'!$A$9:$Y$9,'5N mesh'!$B$37:$Z$37,$E318:$AC318)+'5N inverse'!$A$9*$C319/Setup!$B$17+INDEX('5N inverse'!$A$9:$Y$9,1,'5N mesh'!$B$7+1)*Setup!$B$22</f>
        <v>0</v>
      </c>
      <c r="L319" s="0" t="n">
        <f aca="false">SUMPRODUCT('5N inverse'!$A$10:$Y$10,'5N mesh'!$B$37:$Z$37,$E318:$AC318)+'5N inverse'!$A$10*$C319/Setup!$B$17+INDEX('5N inverse'!$A$10:$Y$10,1,'5N mesh'!$B$7+1)*Setup!$B$22</f>
        <v>0</v>
      </c>
      <c r="M319" s="0" t="n">
        <f aca="false">SUMPRODUCT('5N inverse'!$A$11:$Y$11,'5N mesh'!$B$37:$Z$37,$E318:$AC318)+'5N inverse'!$A$11*$C319/Setup!$B$17+INDEX('5N inverse'!$A$11:$Y$11,1,'5N mesh'!$B$7+1)*Setup!$B$22</f>
        <v>0</v>
      </c>
      <c r="N319" s="0" t="n">
        <f aca="false">SUMPRODUCT('5N inverse'!$A$12:$Y$12,'5N mesh'!$B$37:$Z$37,$E318:$AC318)+'5N inverse'!$A$12*$C319/Setup!$B$17+INDEX('5N inverse'!$A$12:$Y$12,1,'5N mesh'!$B$7+1)*Setup!$B$22</f>
        <v>0</v>
      </c>
      <c r="O319" s="0" t="n">
        <f aca="false">SUMPRODUCT('5N inverse'!$A$13:$Y$13,'5N mesh'!$B$37:$Z$37,$E318:$AC318)+'5N inverse'!$A$13*$C319/Setup!$B$17+INDEX('5N inverse'!$A$13:$Y$13,1,'5N mesh'!$B$7+1)*Setup!$B$22</f>
        <v>0</v>
      </c>
      <c r="P319" s="0" t="n">
        <f aca="false">SUMPRODUCT('5N inverse'!$A$14:$Y$14,'5N mesh'!$B$37:$Z$37,$E318:$AC318)+'5N inverse'!$A$14*$C319/Setup!$B$17+INDEX('5N inverse'!$A$14:$Y$14,1,'5N mesh'!$B$7+1)*Setup!$B$22</f>
        <v>0</v>
      </c>
      <c r="Q319" s="0" t="n">
        <f aca="false">SUMPRODUCT('5N inverse'!$A$15:$Y$15,'5N mesh'!$B$37:$Z$37,$E318:$AC318)+'5N inverse'!$A$15*$C319/Setup!$B$17+INDEX('5N inverse'!$A$15:$Y$15,1,'5N mesh'!$B$7+1)*Setup!$B$22</f>
        <v>0</v>
      </c>
      <c r="R319" s="0" t="n">
        <f aca="false">SUMPRODUCT('5N inverse'!$A$16:$Y$16,'5N mesh'!$B$37:$Z$37,$E318:$AC318)+'5N inverse'!$A$16*$C319/Setup!$B$17+INDEX('5N inverse'!$A$16:$Y$16,1,'5N mesh'!$B$7+1)*Setup!$B$22</f>
        <v>0</v>
      </c>
      <c r="S319" s="0" t="n">
        <f aca="false">SUMPRODUCT('5N inverse'!$A$17:$Y$17,'5N mesh'!$B$37:$Z$37,$E318:$AC318)+'5N inverse'!$A$17*$C319/Setup!$B$17+INDEX('5N inverse'!$A$17:$Y$17,1,'5N mesh'!$B$7+1)*Setup!$B$22</f>
        <v>0</v>
      </c>
      <c r="T319" s="0" t="n">
        <f aca="false">SUMPRODUCT('5N inverse'!$A$18:$Y$18,'5N mesh'!$B$37:$Z$37,$E318:$AC318)+'5N inverse'!$A$18*$C319/Setup!$B$17+INDEX('5N inverse'!$A$18:$Y$18,1,'5N mesh'!$B$7+1)*Setup!$B$22</f>
        <v>0</v>
      </c>
      <c r="U319" s="0" t="n">
        <f aca="false">SUMPRODUCT('5N inverse'!$A$19:$Y$19,'5N mesh'!$B$37:$Z$37,$E318:$AC318)+'5N inverse'!$A$19*$C319/Setup!$B$17+INDEX('5N inverse'!$A$19:$Y$19,1,'5N mesh'!$B$7+1)*Setup!$B$22</f>
        <v>0</v>
      </c>
      <c r="V319" s="0" t="n">
        <f aca="false">SUMPRODUCT('5N inverse'!$A$20:$Y$20,'5N mesh'!$B$37:$Z$37,$E318:$AC318)+'5N inverse'!$A$20*$C319/Setup!$B$17+INDEX('5N inverse'!$A$20:$Y$20,1,'5N mesh'!$B$7+1)*Setup!$B$22</f>
        <v>0</v>
      </c>
      <c r="W319" s="0" t="n">
        <f aca="false">SUMPRODUCT('5N inverse'!$A$21:$Y$21,'5N mesh'!$B$37:$Z$37,$E318:$AC318)+'5N inverse'!$A$21*$C319/Setup!$B$17+INDEX('5N inverse'!$A$21:$Y$21,1,'5N mesh'!$B$7+1)*Setup!$B$22</f>
        <v>0</v>
      </c>
      <c r="X319" s="0" t="n">
        <f aca="false">SUMPRODUCT('5N inverse'!$A$22:$Y$22,'5N mesh'!$B$37:$Z$37,$E318:$AC318)+'5N inverse'!$A$22*$C319/Setup!$B$17+INDEX('5N inverse'!$A$22:$Y$22,1,'5N mesh'!$B$7+1)*Setup!$B$22</f>
        <v>0</v>
      </c>
      <c r="Y319" s="0" t="n">
        <f aca="false">SUMPRODUCT('5N inverse'!$A$23:$Y$23,'5N mesh'!$B$37:$Z$37,$E318:$AC318)+'5N inverse'!$A$23*$C319/Setup!$B$17+INDEX('5N inverse'!$A$23:$Y$23,1,'5N mesh'!$B$7+1)*Setup!$B$22</f>
        <v>0</v>
      </c>
      <c r="Z319" s="0" t="n">
        <f aca="false">SUMPRODUCT('5N inverse'!$A$24:$Y$24,'5N mesh'!$B$37:$Z$37,$E318:$AC318)+'5N inverse'!$A$24*$C319/Setup!$B$17+INDEX('5N inverse'!$A$24:$Y$24,1,'5N mesh'!$B$7+1)*Setup!$B$22</f>
        <v>0</v>
      </c>
      <c r="AA319" s="0" t="n">
        <f aca="false">SUMPRODUCT('5N inverse'!$A$25:$Y$25,'5N mesh'!$B$37:$Z$37,$E318:$AC318)+'5N inverse'!$A$25*$C319/Setup!$B$17+INDEX('5N inverse'!$A$25:$Y$25,1,'5N mesh'!$B$7+1)*Setup!$B$22</f>
        <v>0</v>
      </c>
      <c r="AB319" s="0" t="n">
        <f aca="false">SUMPRODUCT('5N inverse'!$A$26:$Y$26,'5N mesh'!$B$37:$Z$37,$E318:$AC318)+'5N inverse'!$A$26*$C319/Setup!$B$17+INDEX('5N inverse'!$A$26:$Y$26,1,'5N mesh'!$B$7+1)*Setup!$B$22</f>
        <v>0</v>
      </c>
      <c r="AC319" s="0" t="n">
        <f aca="false">SUMPRODUCT('5N inverse'!$A$27:$Y$27,'5N mesh'!$B$37:$Z$37,$E318:$AC318)+'5N inverse'!$A$27*$C319/Setup!$B$17+INDEX('5N inverse'!$A$27:$Y$27,1,'5N mesh'!$B$7+1)*Setup!$B$22</f>
        <v>0</v>
      </c>
    </row>
    <row r="320" customFormat="false" ht="15" hidden="false" customHeight="false" outlineLevel="0" collapsed="false">
      <c r="A320" s="0" t="n">
        <v>315</v>
      </c>
      <c r="B320" s="0" t="n">
        <f aca="false">A320*Setup!$B$11/3600</f>
        <v>26.25</v>
      </c>
      <c r="C320" s="0" t="n">
        <f aca="false">Setup!$B$7+Setup!$B$8*COS(2*PI()*(B320-Setup!$B$9)/24)</f>
        <v>20.4125090338693</v>
      </c>
      <c r="D320" s="0" t="n">
        <f aca="false">(C320-E320)/Setup!$B$17</f>
        <v>-23.0339648349391</v>
      </c>
      <c r="E320" s="0" t="n">
        <f aca="false">SUMPRODUCT('5N inverse'!$A$3:$Y$3,'5N mesh'!$B$37:$Z$37,$E319:$AC319)+'5N inverse'!$A$3*$C320/Setup!$B$17+INDEX('5N inverse'!$A$3:$Y$3,1,'5N mesh'!$B$7+1)*Setup!$B$22</f>
        <v>23.4069244624113</v>
      </c>
      <c r="F320" s="0" t="n">
        <f aca="false">SUMPRODUCT('5N inverse'!$A$4:$Y$4,'5N mesh'!$B$37:$Z$37,$E319:$AC319)+'5N inverse'!$A$4*$C320/Setup!$B$17+INDEX('5N inverse'!$A$4:$Y$4,1,'5N mesh'!$B$7+1)*Setup!$B$22</f>
        <v>22.0187962143248</v>
      </c>
      <c r="G320" s="0" t="n">
        <f aca="false">SUMPRODUCT('5N inverse'!$A$5:$Y$5,'5N mesh'!$B$37:$Z$37,$E319:$AC319)+'5N inverse'!$A$5*$C320/Setup!$B$17+INDEX('5N inverse'!$A$5:$Y$5,1,'5N mesh'!$B$7+1)*Setup!$B$22</f>
        <v>19.2425397181518</v>
      </c>
      <c r="H320" s="0" t="n">
        <f aca="false">SUMPRODUCT('5N inverse'!$A$6:$Y$6,'5N mesh'!$B$37:$Z$37,$E319:$AC319)+'5N inverse'!$A$6*$C320/Setup!$B$17+INDEX('5N inverse'!$A$6:$Y$6,1,'5N mesh'!$B$7+1)*Setup!$B$22</f>
        <v>16.4662832219787</v>
      </c>
      <c r="I320" s="0" t="n">
        <f aca="false">SUMPRODUCT('5N inverse'!$A$7:$Y$7,'5N mesh'!$B$37:$Z$37,$E319:$AC319)+'5N inverse'!$A$7*$C320/Setup!$B$17+INDEX('5N inverse'!$A$7:$Y$7,1,'5N mesh'!$B$7+1)*Setup!$B$22</f>
        <v>15.0781549738922</v>
      </c>
      <c r="J320" s="0" t="n">
        <f aca="false">SUMPRODUCT('5N inverse'!$A$8:$Y$8,'5N mesh'!$B$37:$Z$37,$E319:$AC319)+'5N inverse'!$A$8*$C320/Setup!$B$17+INDEX('5N inverse'!$A$8:$Y$8,1,'5N mesh'!$B$7+1)*Setup!$B$22</f>
        <v>0</v>
      </c>
      <c r="K320" s="0" t="n">
        <f aca="false">SUMPRODUCT('5N inverse'!$A$9:$Y$9,'5N mesh'!$B$37:$Z$37,$E319:$AC319)+'5N inverse'!$A$9*$C320/Setup!$B$17+INDEX('5N inverse'!$A$9:$Y$9,1,'5N mesh'!$B$7+1)*Setup!$B$22</f>
        <v>0</v>
      </c>
      <c r="L320" s="0" t="n">
        <f aca="false">SUMPRODUCT('5N inverse'!$A$10:$Y$10,'5N mesh'!$B$37:$Z$37,$E319:$AC319)+'5N inverse'!$A$10*$C320/Setup!$B$17+INDEX('5N inverse'!$A$10:$Y$10,1,'5N mesh'!$B$7+1)*Setup!$B$22</f>
        <v>0</v>
      </c>
      <c r="M320" s="0" t="n">
        <f aca="false">SUMPRODUCT('5N inverse'!$A$11:$Y$11,'5N mesh'!$B$37:$Z$37,$E319:$AC319)+'5N inverse'!$A$11*$C320/Setup!$B$17+INDEX('5N inverse'!$A$11:$Y$11,1,'5N mesh'!$B$7+1)*Setup!$B$22</f>
        <v>0</v>
      </c>
      <c r="N320" s="0" t="n">
        <f aca="false">SUMPRODUCT('5N inverse'!$A$12:$Y$12,'5N mesh'!$B$37:$Z$37,$E319:$AC319)+'5N inverse'!$A$12*$C320/Setup!$B$17+INDEX('5N inverse'!$A$12:$Y$12,1,'5N mesh'!$B$7+1)*Setup!$B$22</f>
        <v>0</v>
      </c>
      <c r="O320" s="0" t="n">
        <f aca="false">SUMPRODUCT('5N inverse'!$A$13:$Y$13,'5N mesh'!$B$37:$Z$37,$E319:$AC319)+'5N inverse'!$A$13*$C320/Setup!$B$17+INDEX('5N inverse'!$A$13:$Y$13,1,'5N mesh'!$B$7+1)*Setup!$B$22</f>
        <v>0</v>
      </c>
      <c r="P320" s="0" t="n">
        <f aca="false">SUMPRODUCT('5N inverse'!$A$14:$Y$14,'5N mesh'!$B$37:$Z$37,$E319:$AC319)+'5N inverse'!$A$14*$C320/Setup!$B$17+INDEX('5N inverse'!$A$14:$Y$14,1,'5N mesh'!$B$7+1)*Setup!$B$22</f>
        <v>0</v>
      </c>
      <c r="Q320" s="0" t="n">
        <f aca="false">SUMPRODUCT('5N inverse'!$A$15:$Y$15,'5N mesh'!$B$37:$Z$37,$E319:$AC319)+'5N inverse'!$A$15*$C320/Setup!$B$17+INDEX('5N inverse'!$A$15:$Y$15,1,'5N mesh'!$B$7+1)*Setup!$B$22</f>
        <v>0</v>
      </c>
      <c r="R320" s="0" t="n">
        <f aca="false">SUMPRODUCT('5N inverse'!$A$16:$Y$16,'5N mesh'!$B$37:$Z$37,$E319:$AC319)+'5N inverse'!$A$16*$C320/Setup!$B$17+INDEX('5N inverse'!$A$16:$Y$16,1,'5N mesh'!$B$7+1)*Setup!$B$22</f>
        <v>0</v>
      </c>
      <c r="S320" s="0" t="n">
        <f aca="false">SUMPRODUCT('5N inverse'!$A$17:$Y$17,'5N mesh'!$B$37:$Z$37,$E319:$AC319)+'5N inverse'!$A$17*$C320/Setup!$B$17+INDEX('5N inverse'!$A$17:$Y$17,1,'5N mesh'!$B$7+1)*Setup!$B$22</f>
        <v>0</v>
      </c>
      <c r="T320" s="0" t="n">
        <f aca="false">SUMPRODUCT('5N inverse'!$A$18:$Y$18,'5N mesh'!$B$37:$Z$37,$E319:$AC319)+'5N inverse'!$A$18*$C320/Setup!$B$17+INDEX('5N inverse'!$A$18:$Y$18,1,'5N mesh'!$B$7+1)*Setup!$B$22</f>
        <v>0</v>
      </c>
      <c r="U320" s="0" t="n">
        <f aca="false">SUMPRODUCT('5N inverse'!$A$19:$Y$19,'5N mesh'!$B$37:$Z$37,$E319:$AC319)+'5N inverse'!$A$19*$C320/Setup!$B$17+INDEX('5N inverse'!$A$19:$Y$19,1,'5N mesh'!$B$7+1)*Setup!$B$22</f>
        <v>0</v>
      </c>
      <c r="V320" s="0" t="n">
        <f aca="false">SUMPRODUCT('5N inverse'!$A$20:$Y$20,'5N mesh'!$B$37:$Z$37,$E319:$AC319)+'5N inverse'!$A$20*$C320/Setup!$B$17+INDEX('5N inverse'!$A$20:$Y$20,1,'5N mesh'!$B$7+1)*Setup!$B$22</f>
        <v>0</v>
      </c>
      <c r="W320" s="0" t="n">
        <f aca="false">SUMPRODUCT('5N inverse'!$A$21:$Y$21,'5N mesh'!$B$37:$Z$37,$E319:$AC319)+'5N inverse'!$A$21*$C320/Setup!$B$17+INDEX('5N inverse'!$A$21:$Y$21,1,'5N mesh'!$B$7+1)*Setup!$B$22</f>
        <v>0</v>
      </c>
      <c r="X320" s="0" t="n">
        <f aca="false">SUMPRODUCT('5N inverse'!$A$22:$Y$22,'5N mesh'!$B$37:$Z$37,$E319:$AC319)+'5N inverse'!$A$22*$C320/Setup!$B$17+INDEX('5N inverse'!$A$22:$Y$22,1,'5N mesh'!$B$7+1)*Setup!$B$22</f>
        <v>0</v>
      </c>
      <c r="Y320" s="0" t="n">
        <f aca="false">SUMPRODUCT('5N inverse'!$A$23:$Y$23,'5N mesh'!$B$37:$Z$37,$E319:$AC319)+'5N inverse'!$A$23*$C320/Setup!$B$17+INDEX('5N inverse'!$A$23:$Y$23,1,'5N mesh'!$B$7+1)*Setup!$B$22</f>
        <v>0</v>
      </c>
      <c r="Z320" s="0" t="n">
        <f aca="false">SUMPRODUCT('5N inverse'!$A$24:$Y$24,'5N mesh'!$B$37:$Z$37,$E319:$AC319)+'5N inverse'!$A$24*$C320/Setup!$B$17+INDEX('5N inverse'!$A$24:$Y$24,1,'5N mesh'!$B$7+1)*Setup!$B$22</f>
        <v>0</v>
      </c>
      <c r="AA320" s="0" t="n">
        <f aca="false">SUMPRODUCT('5N inverse'!$A$25:$Y$25,'5N mesh'!$B$37:$Z$37,$E319:$AC319)+'5N inverse'!$A$25*$C320/Setup!$B$17+INDEX('5N inverse'!$A$25:$Y$25,1,'5N mesh'!$B$7+1)*Setup!$B$22</f>
        <v>0</v>
      </c>
      <c r="AB320" s="0" t="n">
        <f aca="false">SUMPRODUCT('5N inverse'!$A$26:$Y$26,'5N mesh'!$B$37:$Z$37,$E319:$AC319)+'5N inverse'!$A$26*$C320/Setup!$B$17+INDEX('5N inverse'!$A$26:$Y$26,1,'5N mesh'!$B$7+1)*Setup!$B$22</f>
        <v>0</v>
      </c>
      <c r="AC320" s="0" t="n">
        <f aca="false">SUMPRODUCT('5N inverse'!$A$27:$Y$27,'5N mesh'!$B$37:$Z$37,$E319:$AC319)+'5N inverse'!$A$27*$C320/Setup!$B$17+INDEX('5N inverse'!$A$27:$Y$27,1,'5N mesh'!$B$7+1)*Setup!$B$22</f>
        <v>0</v>
      </c>
    </row>
    <row r="321" customFormat="false" ht="15" hidden="false" customHeight="false" outlineLevel="0" collapsed="false">
      <c r="A321" s="0" t="n">
        <v>316</v>
      </c>
      <c r="B321" s="0" t="n">
        <f aca="false">A321*Setup!$B$11/3600</f>
        <v>26.3333333333333</v>
      </c>
      <c r="C321" s="0" t="n">
        <f aca="false">Setup!$B$7+Setup!$B$8*COS(2*PI()*(B321-Setup!$B$9)/24)</f>
        <v>20.3747688518534</v>
      </c>
      <c r="D321" s="0" t="n">
        <f aca="false">(C321-E321)/Setup!$B$17</f>
        <v>-22.9995179127524</v>
      </c>
      <c r="E321" s="0" t="n">
        <f aca="false">SUMPRODUCT('5N inverse'!$A$3:$Y$3,'5N mesh'!$B$37:$Z$37,$E320:$AC320)+'5N inverse'!$A$3*$C321/Setup!$B$17+INDEX('5N inverse'!$A$3:$Y$3,1,'5N mesh'!$B$7+1)*Setup!$B$22</f>
        <v>23.3647061805112</v>
      </c>
      <c r="F321" s="0" t="n">
        <f aca="false">SUMPRODUCT('5N inverse'!$A$4:$Y$4,'5N mesh'!$B$37:$Z$37,$E320:$AC320)+'5N inverse'!$A$4*$C321/Setup!$B$17+INDEX('5N inverse'!$A$4:$Y$4,1,'5N mesh'!$B$7+1)*Setup!$B$22</f>
        <v>21.9835658401393</v>
      </c>
      <c r="G321" s="0" t="n">
        <f aca="false">SUMPRODUCT('5N inverse'!$A$5:$Y$5,'5N mesh'!$B$37:$Z$37,$E320:$AC320)+'5N inverse'!$A$5*$C321/Setup!$B$17+INDEX('5N inverse'!$A$5:$Y$5,1,'5N mesh'!$B$7+1)*Setup!$B$22</f>
        <v>19.2212851593954</v>
      </c>
      <c r="H321" s="0" t="n">
        <f aca="false">SUMPRODUCT('5N inverse'!$A$6:$Y$6,'5N mesh'!$B$37:$Z$37,$E320:$AC320)+'5N inverse'!$A$6*$C321/Setup!$B$17+INDEX('5N inverse'!$A$6:$Y$6,1,'5N mesh'!$B$7+1)*Setup!$B$22</f>
        <v>16.4590044786515</v>
      </c>
      <c r="I321" s="0" t="n">
        <f aca="false">SUMPRODUCT('5N inverse'!$A$7:$Y$7,'5N mesh'!$B$37:$Z$37,$E320:$AC320)+'5N inverse'!$A$7*$C321/Setup!$B$17+INDEX('5N inverse'!$A$7:$Y$7,1,'5N mesh'!$B$7+1)*Setup!$B$22</f>
        <v>15.0778641382795</v>
      </c>
      <c r="J321" s="0" t="n">
        <f aca="false">SUMPRODUCT('5N inverse'!$A$8:$Y$8,'5N mesh'!$B$37:$Z$37,$E320:$AC320)+'5N inverse'!$A$8*$C321/Setup!$B$17+INDEX('5N inverse'!$A$8:$Y$8,1,'5N mesh'!$B$7+1)*Setup!$B$22</f>
        <v>0</v>
      </c>
      <c r="K321" s="0" t="n">
        <f aca="false">SUMPRODUCT('5N inverse'!$A$9:$Y$9,'5N mesh'!$B$37:$Z$37,$E320:$AC320)+'5N inverse'!$A$9*$C321/Setup!$B$17+INDEX('5N inverse'!$A$9:$Y$9,1,'5N mesh'!$B$7+1)*Setup!$B$22</f>
        <v>0</v>
      </c>
      <c r="L321" s="0" t="n">
        <f aca="false">SUMPRODUCT('5N inverse'!$A$10:$Y$10,'5N mesh'!$B$37:$Z$37,$E320:$AC320)+'5N inverse'!$A$10*$C321/Setup!$B$17+INDEX('5N inverse'!$A$10:$Y$10,1,'5N mesh'!$B$7+1)*Setup!$B$22</f>
        <v>0</v>
      </c>
      <c r="M321" s="0" t="n">
        <f aca="false">SUMPRODUCT('5N inverse'!$A$11:$Y$11,'5N mesh'!$B$37:$Z$37,$E320:$AC320)+'5N inverse'!$A$11*$C321/Setup!$B$17+INDEX('5N inverse'!$A$11:$Y$11,1,'5N mesh'!$B$7+1)*Setup!$B$22</f>
        <v>0</v>
      </c>
      <c r="N321" s="0" t="n">
        <f aca="false">SUMPRODUCT('5N inverse'!$A$12:$Y$12,'5N mesh'!$B$37:$Z$37,$E320:$AC320)+'5N inverse'!$A$12*$C321/Setup!$B$17+INDEX('5N inverse'!$A$12:$Y$12,1,'5N mesh'!$B$7+1)*Setup!$B$22</f>
        <v>0</v>
      </c>
      <c r="O321" s="0" t="n">
        <f aca="false">SUMPRODUCT('5N inverse'!$A$13:$Y$13,'5N mesh'!$B$37:$Z$37,$E320:$AC320)+'5N inverse'!$A$13*$C321/Setup!$B$17+INDEX('5N inverse'!$A$13:$Y$13,1,'5N mesh'!$B$7+1)*Setup!$B$22</f>
        <v>0</v>
      </c>
      <c r="P321" s="0" t="n">
        <f aca="false">SUMPRODUCT('5N inverse'!$A$14:$Y$14,'5N mesh'!$B$37:$Z$37,$E320:$AC320)+'5N inverse'!$A$14*$C321/Setup!$B$17+INDEX('5N inverse'!$A$14:$Y$14,1,'5N mesh'!$B$7+1)*Setup!$B$22</f>
        <v>0</v>
      </c>
      <c r="Q321" s="0" t="n">
        <f aca="false">SUMPRODUCT('5N inverse'!$A$15:$Y$15,'5N mesh'!$B$37:$Z$37,$E320:$AC320)+'5N inverse'!$A$15*$C321/Setup!$B$17+INDEX('5N inverse'!$A$15:$Y$15,1,'5N mesh'!$B$7+1)*Setup!$B$22</f>
        <v>0</v>
      </c>
      <c r="R321" s="0" t="n">
        <f aca="false">SUMPRODUCT('5N inverse'!$A$16:$Y$16,'5N mesh'!$B$37:$Z$37,$E320:$AC320)+'5N inverse'!$A$16*$C321/Setup!$B$17+INDEX('5N inverse'!$A$16:$Y$16,1,'5N mesh'!$B$7+1)*Setup!$B$22</f>
        <v>0</v>
      </c>
      <c r="S321" s="0" t="n">
        <f aca="false">SUMPRODUCT('5N inverse'!$A$17:$Y$17,'5N mesh'!$B$37:$Z$37,$E320:$AC320)+'5N inverse'!$A$17*$C321/Setup!$B$17+INDEX('5N inverse'!$A$17:$Y$17,1,'5N mesh'!$B$7+1)*Setup!$B$22</f>
        <v>0</v>
      </c>
      <c r="T321" s="0" t="n">
        <f aca="false">SUMPRODUCT('5N inverse'!$A$18:$Y$18,'5N mesh'!$B$37:$Z$37,$E320:$AC320)+'5N inverse'!$A$18*$C321/Setup!$B$17+INDEX('5N inverse'!$A$18:$Y$18,1,'5N mesh'!$B$7+1)*Setup!$B$22</f>
        <v>0</v>
      </c>
      <c r="U321" s="0" t="n">
        <f aca="false">SUMPRODUCT('5N inverse'!$A$19:$Y$19,'5N mesh'!$B$37:$Z$37,$E320:$AC320)+'5N inverse'!$A$19*$C321/Setup!$B$17+INDEX('5N inverse'!$A$19:$Y$19,1,'5N mesh'!$B$7+1)*Setup!$B$22</f>
        <v>0</v>
      </c>
      <c r="V321" s="0" t="n">
        <f aca="false">SUMPRODUCT('5N inverse'!$A$20:$Y$20,'5N mesh'!$B$37:$Z$37,$E320:$AC320)+'5N inverse'!$A$20*$C321/Setup!$B$17+INDEX('5N inverse'!$A$20:$Y$20,1,'5N mesh'!$B$7+1)*Setup!$B$22</f>
        <v>0</v>
      </c>
      <c r="W321" s="0" t="n">
        <f aca="false">SUMPRODUCT('5N inverse'!$A$21:$Y$21,'5N mesh'!$B$37:$Z$37,$E320:$AC320)+'5N inverse'!$A$21*$C321/Setup!$B$17+INDEX('5N inverse'!$A$21:$Y$21,1,'5N mesh'!$B$7+1)*Setup!$B$22</f>
        <v>0</v>
      </c>
      <c r="X321" s="0" t="n">
        <f aca="false">SUMPRODUCT('5N inverse'!$A$22:$Y$22,'5N mesh'!$B$37:$Z$37,$E320:$AC320)+'5N inverse'!$A$22*$C321/Setup!$B$17+INDEX('5N inverse'!$A$22:$Y$22,1,'5N mesh'!$B$7+1)*Setup!$B$22</f>
        <v>0</v>
      </c>
      <c r="Y321" s="0" t="n">
        <f aca="false">SUMPRODUCT('5N inverse'!$A$23:$Y$23,'5N mesh'!$B$37:$Z$37,$E320:$AC320)+'5N inverse'!$A$23*$C321/Setup!$B$17+INDEX('5N inverse'!$A$23:$Y$23,1,'5N mesh'!$B$7+1)*Setup!$B$22</f>
        <v>0</v>
      </c>
      <c r="Z321" s="0" t="n">
        <f aca="false">SUMPRODUCT('5N inverse'!$A$24:$Y$24,'5N mesh'!$B$37:$Z$37,$E320:$AC320)+'5N inverse'!$A$24*$C321/Setup!$B$17+INDEX('5N inverse'!$A$24:$Y$24,1,'5N mesh'!$B$7+1)*Setup!$B$22</f>
        <v>0</v>
      </c>
      <c r="AA321" s="0" t="n">
        <f aca="false">SUMPRODUCT('5N inverse'!$A$25:$Y$25,'5N mesh'!$B$37:$Z$37,$E320:$AC320)+'5N inverse'!$A$25*$C321/Setup!$B$17+INDEX('5N inverse'!$A$25:$Y$25,1,'5N mesh'!$B$7+1)*Setup!$B$22</f>
        <v>0</v>
      </c>
      <c r="AB321" s="0" t="n">
        <f aca="false">SUMPRODUCT('5N inverse'!$A$26:$Y$26,'5N mesh'!$B$37:$Z$37,$E320:$AC320)+'5N inverse'!$A$26*$C321/Setup!$B$17+INDEX('5N inverse'!$A$26:$Y$26,1,'5N mesh'!$B$7+1)*Setup!$B$22</f>
        <v>0</v>
      </c>
      <c r="AC321" s="0" t="n">
        <f aca="false">SUMPRODUCT('5N inverse'!$A$27:$Y$27,'5N mesh'!$B$37:$Z$37,$E320:$AC320)+'5N inverse'!$A$27*$C321/Setup!$B$17+INDEX('5N inverse'!$A$27:$Y$27,1,'5N mesh'!$B$7+1)*Setup!$B$22</f>
        <v>0</v>
      </c>
    </row>
    <row r="322" customFormat="false" ht="15" hidden="false" customHeight="false" outlineLevel="0" collapsed="false">
      <c r="A322" s="0" t="n">
        <v>317</v>
      </c>
      <c r="B322" s="0" t="n">
        <f aca="false">A322*Setup!$B$11/3600</f>
        <v>26.4166666666667</v>
      </c>
      <c r="C322" s="0" t="n">
        <f aca="false">Setup!$B$7+Setup!$B$8*COS(2*PI()*(B322-Setup!$B$9)/24)</f>
        <v>20.3387540835222</v>
      </c>
      <c r="D322" s="0" t="n">
        <f aca="false">(C322-E322)/Setup!$B$17</f>
        <v>-22.9525319724377</v>
      </c>
      <c r="E322" s="0" t="n">
        <f aca="false">SUMPRODUCT('5N inverse'!$A$3:$Y$3,'5N mesh'!$B$37:$Z$37,$E321:$AC321)+'5N inverse'!$A$3*$C322/Setup!$B$17+INDEX('5N inverse'!$A$3:$Y$3,1,'5N mesh'!$B$7+1)*Setup!$B$22</f>
        <v>23.3225832399391</v>
      </c>
      <c r="F322" s="0" t="n">
        <f aca="false">SUMPRODUCT('5N inverse'!$A$4:$Y$4,'5N mesh'!$B$37:$Z$37,$E321:$AC321)+'5N inverse'!$A$4*$C322/Setup!$B$17+INDEX('5N inverse'!$A$4:$Y$4,1,'5N mesh'!$B$7+1)*Setup!$B$22</f>
        <v>21.9484144557664</v>
      </c>
      <c r="G322" s="0" t="n">
        <f aca="false">SUMPRODUCT('5N inverse'!$A$5:$Y$5,'5N mesh'!$B$37:$Z$37,$E321:$AC321)+'5N inverse'!$A$5*$C322/Setup!$B$17+INDEX('5N inverse'!$A$5:$Y$5,1,'5N mesh'!$B$7+1)*Setup!$B$22</f>
        <v>19.2000768874211</v>
      </c>
      <c r="H322" s="0" t="n">
        <f aca="false">SUMPRODUCT('5N inverse'!$A$6:$Y$6,'5N mesh'!$B$37:$Z$37,$E321:$AC321)+'5N inverse'!$A$6*$C322/Setup!$B$17+INDEX('5N inverse'!$A$6:$Y$6,1,'5N mesh'!$B$7+1)*Setup!$B$22</f>
        <v>16.4517393190757</v>
      </c>
      <c r="I322" s="0" t="n">
        <f aca="false">SUMPRODUCT('5N inverse'!$A$7:$Y$7,'5N mesh'!$B$37:$Z$37,$E321:$AC321)+'5N inverse'!$A$7*$C322/Setup!$B$17+INDEX('5N inverse'!$A$7:$Y$7,1,'5N mesh'!$B$7+1)*Setup!$B$22</f>
        <v>15.077570534903</v>
      </c>
      <c r="J322" s="0" t="n">
        <f aca="false">SUMPRODUCT('5N inverse'!$A$8:$Y$8,'5N mesh'!$B$37:$Z$37,$E321:$AC321)+'5N inverse'!$A$8*$C322/Setup!$B$17+INDEX('5N inverse'!$A$8:$Y$8,1,'5N mesh'!$B$7+1)*Setup!$B$22</f>
        <v>0</v>
      </c>
      <c r="K322" s="0" t="n">
        <f aca="false">SUMPRODUCT('5N inverse'!$A$9:$Y$9,'5N mesh'!$B$37:$Z$37,$E321:$AC321)+'5N inverse'!$A$9*$C322/Setup!$B$17+INDEX('5N inverse'!$A$9:$Y$9,1,'5N mesh'!$B$7+1)*Setup!$B$22</f>
        <v>0</v>
      </c>
      <c r="L322" s="0" t="n">
        <f aca="false">SUMPRODUCT('5N inverse'!$A$10:$Y$10,'5N mesh'!$B$37:$Z$37,$E321:$AC321)+'5N inverse'!$A$10*$C322/Setup!$B$17+INDEX('5N inverse'!$A$10:$Y$10,1,'5N mesh'!$B$7+1)*Setup!$B$22</f>
        <v>0</v>
      </c>
      <c r="M322" s="0" t="n">
        <f aca="false">SUMPRODUCT('5N inverse'!$A$11:$Y$11,'5N mesh'!$B$37:$Z$37,$E321:$AC321)+'5N inverse'!$A$11*$C322/Setup!$B$17+INDEX('5N inverse'!$A$11:$Y$11,1,'5N mesh'!$B$7+1)*Setup!$B$22</f>
        <v>0</v>
      </c>
      <c r="N322" s="0" t="n">
        <f aca="false">SUMPRODUCT('5N inverse'!$A$12:$Y$12,'5N mesh'!$B$37:$Z$37,$E321:$AC321)+'5N inverse'!$A$12*$C322/Setup!$B$17+INDEX('5N inverse'!$A$12:$Y$12,1,'5N mesh'!$B$7+1)*Setup!$B$22</f>
        <v>0</v>
      </c>
      <c r="O322" s="0" t="n">
        <f aca="false">SUMPRODUCT('5N inverse'!$A$13:$Y$13,'5N mesh'!$B$37:$Z$37,$E321:$AC321)+'5N inverse'!$A$13*$C322/Setup!$B$17+INDEX('5N inverse'!$A$13:$Y$13,1,'5N mesh'!$B$7+1)*Setup!$B$22</f>
        <v>0</v>
      </c>
      <c r="P322" s="0" t="n">
        <f aca="false">SUMPRODUCT('5N inverse'!$A$14:$Y$14,'5N mesh'!$B$37:$Z$37,$E321:$AC321)+'5N inverse'!$A$14*$C322/Setup!$B$17+INDEX('5N inverse'!$A$14:$Y$14,1,'5N mesh'!$B$7+1)*Setup!$B$22</f>
        <v>0</v>
      </c>
      <c r="Q322" s="0" t="n">
        <f aca="false">SUMPRODUCT('5N inverse'!$A$15:$Y$15,'5N mesh'!$B$37:$Z$37,$E321:$AC321)+'5N inverse'!$A$15*$C322/Setup!$B$17+INDEX('5N inverse'!$A$15:$Y$15,1,'5N mesh'!$B$7+1)*Setup!$B$22</f>
        <v>0</v>
      </c>
      <c r="R322" s="0" t="n">
        <f aca="false">SUMPRODUCT('5N inverse'!$A$16:$Y$16,'5N mesh'!$B$37:$Z$37,$E321:$AC321)+'5N inverse'!$A$16*$C322/Setup!$B$17+INDEX('5N inverse'!$A$16:$Y$16,1,'5N mesh'!$B$7+1)*Setup!$B$22</f>
        <v>0</v>
      </c>
      <c r="S322" s="0" t="n">
        <f aca="false">SUMPRODUCT('5N inverse'!$A$17:$Y$17,'5N mesh'!$B$37:$Z$37,$E321:$AC321)+'5N inverse'!$A$17*$C322/Setup!$B$17+INDEX('5N inverse'!$A$17:$Y$17,1,'5N mesh'!$B$7+1)*Setup!$B$22</f>
        <v>0</v>
      </c>
      <c r="T322" s="0" t="n">
        <f aca="false">SUMPRODUCT('5N inverse'!$A$18:$Y$18,'5N mesh'!$B$37:$Z$37,$E321:$AC321)+'5N inverse'!$A$18*$C322/Setup!$B$17+INDEX('5N inverse'!$A$18:$Y$18,1,'5N mesh'!$B$7+1)*Setup!$B$22</f>
        <v>0</v>
      </c>
      <c r="U322" s="0" t="n">
        <f aca="false">SUMPRODUCT('5N inverse'!$A$19:$Y$19,'5N mesh'!$B$37:$Z$37,$E321:$AC321)+'5N inverse'!$A$19*$C322/Setup!$B$17+INDEX('5N inverse'!$A$19:$Y$19,1,'5N mesh'!$B$7+1)*Setup!$B$22</f>
        <v>0</v>
      </c>
      <c r="V322" s="0" t="n">
        <f aca="false">SUMPRODUCT('5N inverse'!$A$20:$Y$20,'5N mesh'!$B$37:$Z$37,$E321:$AC321)+'5N inverse'!$A$20*$C322/Setup!$B$17+INDEX('5N inverse'!$A$20:$Y$20,1,'5N mesh'!$B$7+1)*Setup!$B$22</f>
        <v>0</v>
      </c>
      <c r="W322" s="0" t="n">
        <f aca="false">SUMPRODUCT('5N inverse'!$A$21:$Y$21,'5N mesh'!$B$37:$Z$37,$E321:$AC321)+'5N inverse'!$A$21*$C322/Setup!$B$17+INDEX('5N inverse'!$A$21:$Y$21,1,'5N mesh'!$B$7+1)*Setup!$B$22</f>
        <v>0</v>
      </c>
      <c r="X322" s="0" t="n">
        <f aca="false">SUMPRODUCT('5N inverse'!$A$22:$Y$22,'5N mesh'!$B$37:$Z$37,$E321:$AC321)+'5N inverse'!$A$22*$C322/Setup!$B$17+INDEX('5N inverse'!$A$22:$Y$22,1,'5N mesh'!$B$7+1)*Setup!$B$22</f>
        <v>0</v>
      </c>
      <c r="Y322" s="0" t="n">
        <f aca="false">SUMPRODUCT('5N inverse'!$A$23:$Y$23,'5N mesh'!$B$37:$Z$37,$E321:$AC321)+'5N inverse'!$A$23*$C322/Setup!$B$17+INDEX('5N inverse'!$A$23:$Y$23,1,'5N mesh'!$B$7+1)*Setup!$B$22</f>
        <v>0</v>
      </c>
      <c r="Z322" s="0" t="n">
        <f aca="false">SUMPRODUCT('5N inverse'!$A$24:$Y$24,'5N mesh'!$B$37:$Z$37,$E321:$AC321)+'5N inverse'!$A$24*$C322/Setup!$B$17+INDEX('5N inverse'!$A$24:$Y$24,1,'5N mesh'!$B$7+1)*Setup!$B$22</f>
        <v>0</v>
      </c>
      <c r="AA322" s="0" t="n">
        <f aca="false">SUMPRODUCT('5N inverse'!$A$25:$Y$25,'5N mesh'!$B$37:$Z$37,$E321:$AC321)+'5N inverse'!$A$25*$C322/Setup!$B$17+INDEX('5N inverse'!$A$25:$Y$25,1,'5N mesh'!$B$7+1)*Setup!$B$22</f>
        <v>0</v>
      </c>
      <c r="AB322" s="0" t="n">
        <f aca="false">SUMPRODUCT('5N inverse'!$A$26:$Y$26,'5N mesh'!$B$37:$Z$37,$E321:$AC321)+'5N inverse'!$A$26*$C322/Setup!$B$17+INDEX('5N inverse'!$A$26:$Y$26,1,'5N mesh'!$B$7+1)*Setup!$B$22</f>
        <v>0</v>
      </c>
      <c r="AC322" s="0" t="n">
        <f aca="false">SUMPRODUCT('5N inverse'!$A$27:$Y$27,'5N mesh'!$B$37:$Z$37,$E321:$AC321)+'5N inverse'!$A$27*$C322/Setup!$B$17+INDEX('5N inverse'!$A$27:$Y$27,1,'5N mesh'!$B$7+1)*Setup!$B$22</f>
        <v>0</v>
      </c>
    </row>
    <row r="323" customFormat="false" ht="15" hidden="false" customHeight="false" outlineLevel="0" collapsed="false">
      <c r="A323" s="0" t="n">
        <v>318</v>
      </c>
      <c r="B323" s="0" t="n">
        <f aca="false">A323*Setup!$B$11/3600</f>
        <v>26.5</v>
      </c>
      <c r="C323" s="0" t="n">
        <f aca="false">Setup!$B$7+Setup!$B$8*COS(2*PI()*(B323-Setup!$B$9)/24)</f>
        <v>20.3044818699549</v>
      </c>
      <c r="D323" s="0" t="n">
        <f aca="false">(C323-E323)/Setup!$B$17</f>
        <v>-22.8930387695485</v>
      </c>
      <c r="E323" s="0" t="n">
        <f aca="false">SUMPRODUCT('5N inverse'!$A$3:$Y$3,'5N mesh'!$B$37:$Z$37,$E322:$AC322)+'5N inverse'!$A$3*$C323/Setup!$B$17+INDEX('5N inverse'!$A$3:$Y$3,1,'5N mesh'!$B$7+1)*Setup!$B$22</f>
        <v>23.2805769099962</v>
      </c>
      <c r="F323" s="0" t="n">
        <f aca="false">SUMPRODUCT('5N inverse'!$A$4:$Y$4,'5N mesh'!$B$37:$Z$37,$E322:$AC322)+'5N inverse'!$A$4*$C323/Setup!$B$17+INDEX('5N inverse'!$A$4:$Y$4,1,'5N mesh'!$B$7+1)*Setup!$B$22</f>
        <v>21.9133598114325</v>
      </c>
      <c r="G323" s="0" t="n">
        <f aca="false">SUMPRODUCT('5N inverse'!$A$5:$Y$5,'5N mesh'!$B$37:$Z$37,$E322:$AC322)+'5N inverse'!$A$5*$C323/Setup!$B$17+INDEX('5N inverse'!$A$5:$Y$5,1,'5N mesh'!$B$7+1)*Setup!$B$22</f>
        <v>19.1789256143052</v>
      </c>
      <c r="H323" s="0" t="n">
        <f aca="false">SUMPRODUCT('5N inverse'!$A$6:$Y$6,'5N mesh'!$B$37:$Z$37,$E322:$AC322)+'5N inverse'!$A$6*$C323/Setup!$B$17+INDEX('5N inverse'!$A$6:$Y$6,1,'5N mesh'!$B$7+1)*Setup!$B$22</f>
        <v>16.4444914171779</v>
      </c>
      <c r="I323" s="0" t="n">
        <f aca="false">SUMPRODUCT('5N inverse'!$A$7:$Y$7,'5N mesh'!$B$37:$Z$37,$E322:$AC322)+'5N inverse'!$A$7*$C323/Setup!$B$17+INDEX('5N inverse'!$A$7:$Y$7,1,'5N mesh'!$B$7+1)*Setup!$B$22</f>
        <v>15.0772743186142</v>
      </c>
      <c r="J323" s="0" t="n">
        <f aca="false">SUMPRODUCT('5N inverse'!$A$8:$Y$8,'5N mesh'!$B$37:$Z$37,$E322:$AC322)+'5N inverse'!$A$8*$C323/Setup!$B$17+INDEX('5N inverse'!$A$8:$Y$8,1,'5N mesh'!$B$7+1)*Setup!$B$22</f>
        <v>0</v>
      </c>
      <c r="K323" s="0" t="n">
        <f aca="false">SUMPRODUCT('5N inverse'!$A$9:$Y$9,'5N mesh'!$B$37:$Z$37,$E322:$AC322)+'5N inverse'!$A$9*$C323/Setup!$B$17+INDEX('5N inverse'!$A$9:$Y$9,1,'5N mesh'!$B$7+1)*Setup!$B$22</f>
        <v>0</v>
      </c>
      <c r="L323" s="0" t="n">
        <f aca="false">SUMPRODUCT('5N inverse'!$A$10:$Y$10,'5N mesh'!$B$37:$Z$37,$E322:$AC322)+'5N inverse'!$A$10*$C323/Setup!$B$17+INDEX('5N inverse'!$A$10:$Y$10,1,'5N mesh'!$B$7+1)*Setup!$B$22</f>
        <v>0</v>
      </c>
      <c r="M323" s="0" t="n">
        <f aca="false">SUMPRODUCT('5N inverse'!$A$11:$Y$11,'5N mesh'!$B$37:$Z$37,$E322:$AC322)+'5N inverse'!$A$11*$C323/Setup!$B$17+INDEX('5N inverse'!$A$11:$Y$11,1,'5N mesh'!$B$7+1)*Setup!$B$22</f>
        <v>0</v>
      </c>
      <c r="N323" s="0" t="n">
        <f aca="false">SUMPRODUCT('5N inverse'!$A$12:$Y$12,'5N mesh'!$B$37:$Z$37,$E322:$AC322)+'5N inverse'!$A$12*$C323/Setup!$B$17+INDEX('5N inverse'!$A$12:$Y$12,1,'5N mesh'!$B$7+1)*Setup!$B$22</f>
        <v>0</v>
      </c>
      <c r="O323" s="0" t="n">
        <f aca="false">SUMPRODUCT('5N inverse'!$A$13:$Y$13,'5N mesh'!$B$37:$Z$37,$E322:$AC322)+'5N inverse'!$A$13*$C323/Setup!$B$17+INDEX('5N inverse'!$A$13:$Y$13,1,'5N mesh'!$B$7+1)*Setup!$B$22</f>
        <v>0</v>
      </c>
      <c r="P323" s="0" t="n">
        <f aca="false">SUMPRODUCT('5N inverse'!$A$14:$Y$14,'5N mesh'!$B$37:$Z$37,$E322:$AC322)+'5N inverse'!$A$14*$C323/Setup!$B$17+INDEX('5N inverse'!$A$14:$Y$14,1,'5N mesh'!$B$7+1)*Setup!$B$22</f>
        <v>0</v>
      </c>
      <c r="Q323" s="0" t="n">
        <f aca="false">SUMPRODUCT('5N inverse'!$A$15:$Y$15,'5N mesh'!$B$37:$Z$37,$E322:$AC322)+'5N inverse'!$A$15*$C323/Setup!$B$17+INDEX('5N inverse'!$A$15:$Y$15,1,'5N mesh'!$B$7+1)*Setup!$B$22</f>
        <v>0</v>
      </c>
      <c r="R323" s="0" t="n">
        <f aca="false">SUMPRODUCT('5N inverse'!$A$16:$Y$16,'5N mesh'!$B$37:$Z$37,$E322:$AC322)+'5N inverse'!$A$16*$C323/Setup!$B$17+INDEX('5N inverse'!$A$16:$Y$16,1,'5N mesh'!$B$7+1)*Setup!$B$22</f>
        <v>0</v>
      </c>
      <c r="S323" s="0" t="n">
        <f aca="false">SUMPRODUCT('5N inverse'!$A$17:$Y$17,'5N mesh'!$B$37:$Z$37,$E322:$AC322)+'5N inverse'!$A$17*$C323/Setup!$B$17+INDEX('5N inverse'!$A$17:$Y$17,1,'5N mesh'!$B$7+1)*Setup!$B$22</f>
        <v>0</v>
      </c>
      <c r="T323" s="0" t="n">
        <f aca="false">SUMPRODUCT('5N inverse'!$A$18:$Y$18,'5N mesh'!$B$37:$Z$37,$E322:$AC322)+'5N inverse'!$A$18*$C323/Setup!$B$17+INDEX('5N inverse'!$A$18:$Y$18,1,'5N mesh'!$B$7+1)*Setup!$B$22</f>
        <v>0</v>
      </c>
      <c r="U323" s="0" t="n">
        <f aca="false">SUMPRODUCT('5N inverse'!$A$19:$Y$19,'5N mesh'!$B$37:$Z$37,$E322:$AC322)+'5N inverse'!$A$19*$C323/Setup!$B$17+INDEX('5N inverse'!$A$19:$Y$19,1,'5N mesh'!$B$7+1)*Setup!$B$22</f>
        <v>0</v>
      </c>
      <c r="V323" s="0" t="n">
        <f aca="false">SUMPRODUCT('5N inverse'!$A$20:$Y$20,'5N mesh'!$B$37:$Z$37,$E322:$AC322)+'5N inverse'!$A$20*$C323/Setup!$B$17+INDEX('5N inverse'!$A$20:$Y$20,1,'5N mesh'!$B$7+1)*Setup!$B$22</f>
        <v>0</v>
      </c>
      <c r="W323" s="0" t="n">
        <f aca="false">SUMPRODUCT('5N inverse'!$A$21:$Y$21,'5N mesh'!$B$37:$Z$37,$E322:$AC322)+'5N inverse'!$A$21*$C323/Setup!$B$17+INDEX('5N inverse'!$A$21:$Y$21,1,'5N mesh'!$B$7+1)*Setup!$B$22</f>
        <v>0</v>
      </c>
      <c r="X323" s="0" t="n">
        <f aca="false">SUMPRODUCT('5N inverse'!$A$22:$Y$22,'5N mesh'!$B$37:$Z$37,$E322:$AC322)+'5N inverse'!$A$22*$C323/Setup!$B$17+INDEX('5N inverse'!$A$22:$Y$22,1,'5N mesh'!$B$7+1)*Setup!$B$22</f>
        <v>0</v>
      </c>
      <c r="Y323" s="0" t="n">
        <f aca="false">SUMPRODUCT('5N inverse'!$A$23:$Y$23,'5N mesh'!$B$37:$Z$37,$E322:$AC322)+'5N inverse'!$A$23*$C323/Setup!$B$17+INDEX('5N inverse'!$A$23:$Y$23,1,'5N mesh'!$B$7+1)*Setup!$B$22</f>
        <v>0</v>
      </c>
      <c r="Z323" s="0" t="n">
        <f aca="false">SUMPRODUCT('5N inverse'!$A$24:$Y$24,'5N mesh'!$B$37:$Z$37,$E322:$AC322)+'5N inverse'!$A$24*$C323/Setup!$B$17+INDEX('5N inverse'!$A$24:$Y$24,1,'5N mesh'!$B$7+1)*Setup!$B$22</f>
        <v>0</v>
      </c>
      <c r="AA323" s="0" t="n">
        <f aca="false">SUMPRODUCT('5N inverse'!$A$25:$Y$25,'5N mesh'!$B$37:$Z$37,$E322:$AC322)+'5N inverse'!$A$25*$C323/Setup!$B$17+INDEX('5N inverse'!$A$25:$Y$25,1,'5N mesh'!$B$7+1)*Setup!$B$22</f>
        <v>0</v>
      </c>
      <c r="AB323" s="0" t="n">
        <f aca="false">SUMPRODUCT('5N inverse'!$A$26:$Y$26,'5N mesh'!$B$37:$Z$37,$E322:$AC322)+'5N inverse'!$A$26*$C323/Setup!$B$17+INDEX('5N inverse'!$A$26:$Y$26,1,'5N mesh'!$B$7+1)*Setup!$B$22</f>
        <v>0</v>
      </c>
      <c r="AC323" s="0" t="n">
        <f aca="false">SUMPRODUCT('5N inverse'!$A$27:$Y$27,'5N mesh'!$B$37:$Z$37,$E322:$AC322)+'5N inverse'!$A$27*$C323/Setup!$B$17+INDEX('5N inverse'!$A$27:$Y$27,1,'5N mesh'!$B$7+1)*Setup!$B$22</f>
        <v>0</v>
      </c>
    </row>
    <row r="324" customFormat="false" ht="15" hidden="false" customHeight="false" outlineLevel="0" collapsed="false">
      <c r="A324" s="0" t="n">
        <v>319</v>
      </c>
      <c r="B324" s="0" t="n">
        <f aca="false">A324*Setup!$B$11/3600</f>
        <v>26.5833333333333</v>
      </c>
      <c r="C324" s="0" t="n">
        <f aca="false">Setup!$B$7+Setup!$B$8*COS(2*PI()*(B324-Setup!$B$9)/24)</f>
        <v>20.2719685228688</v>
      </c>
      <c r="D324" s="0" t="n">
        <f aca="false">(C324-E324)/Setup!$B$17</f>
        <v>-22.821075887591</v>
      </c>
      <c r="E324" s="0" t="n">
        <f aca="false">SUMPRODUCT('5N inverse'!$A$3:$Y$3,'5N mesh'!$B$37:$Z$37,$E323:$AC323)+'5N inverse'!$A$3*$C324/Setup!$B$17+INDEX('5N inverse'!$A$3:$Y$3,1,'5N mesh'!$B$7+1)*Setup!$B$22</f>
        <v>23.2387083882556</v>
      </c>
      <c r="F324" s="0" t="n">
        <f aca="false">SUMPRODUCT('5N inverse'!$A$4:$Y$4,'5N mesh'!$B$37:$Z$37,$E323:$AC323)+'5N inverse'!$A$4*$C324/Setup!$B$17+INDEX('5N inverse'!$A$4:$Y$4,1,'5N mesh'!$B$7+1)*Setup!$B$22</f>
        <v>21.8784195977643</v>
      </c>
      <c r="G324" s="0" t="n">
        <f aca="false">SUMPRODUCT('5N inverse'!$A$5:$Y$5,'5N mesh'!$B$37:$Z$37,$E323:$AC323)+'5N inverse'!$A$5*$C324/Setup!$B$17+INDEX('5N inverse'!$A$5:$Y$5,1,'5N mesh'!$B$7+1)*Setup!$B$22</f>
        <v>19.1578420167815</v>
      </c>
      <c r="H324" s="0" t="n">
        <f aca="false">SUMPRODUCT('5N inverse'!$A$6:$Y$6,'5N mesh'!$B$37:$Z$37,$E323:$AC323)+'5N inverse'!$A$6*$C324/Setup!$B$17+INDEX('5N inverse'!$A$6:$Y$6,1,'5N mesh'!$B$7+1)*Setup!$B$22</f>
        <v>16.4372644357987</v>
      </c>
      <c r="I324" s="0" t="n">
        <f aca="false">SUMPRODUCT('5N inverse'!$A$7:$Y$7,'5N mesh'!$B$37:$Z$37,$E323:$AC323)+'5N inverse'!$A$7*$C324/Setup!$B$17+INDEX('5N inverse'!$A$7:$Y$7,1,'5N mesh'!$B$7+1)*Setup!$B$22</f>
        <v>15.0769756453073</v>
      </c>
      <c r="J324" s="0" t="n">
        <f aca="false">SUMPRODUCT('5N inverse'!$A$8:$Y$8,'5N mesh'!$B$37:$Z$37,$E323:$AC323)+'5N inverse'!$A$8*$C324/Setup!$B$17+INDEX('5N inverse'!$A$8:$Y$8,1,'5N mesh'!$B$7+1)*Setup!$B$22</f>
        <v>0</v>
      </c>
      <c r="K324" s="0" t="n">
        <f aca="false">SUMPRODUCT('5N inverse'!$A$9:$Y$9,'5N mesh'!$B$37:$Z$37,$E323:$AC323)+'5N inverse'!$A$9*$C324/Setup!$B$17+INDEX('5N inverse'!$A$9:$Y$9,1,'5N mesh'!$B$7+1)*Setup!$B$22</f>
        <v>0</v>
      </c>
      <c r="L324" s="0" t="n">
        <f aca="false">SUMPRODUCT('5N inverse'!$A$10:$Y$10,'5N mesh'!$B$37:$Z$37,$E323:$AC323)+'5N inverse'!$A$10*$C324/Setup!$B$17+INDEX('5N inverse'!$A$10:$Y$10,1,'5N mesh'!$B$7+1)*Setup!$B$22</f>
        <v>0</v>
      </c>
      <c r="M324" s="0" t="n">
        <f aca="false">SUMPRODUCT('5N inverse'!$A$11:$Y$11,'5N mesh'!$B$37:$Z$37,$E323:$AC323)+'5N inverse'!$A$11*$C324/Setup!$B$17+INDEX('5N inverse'!$A$11:$Y$11,1,'5N mesh'!$B$7+1)*Setup!$B$22</f>
        <v>0</v>
      </c>
      <c r="N324" s="0" t="n">
        <f aca="false">SUMPRODUCT('5N inverse'!$A$12:$Y$12,'5N mesh'!$B$37:$Z$37,$E323:$AC323)+'5N inverse'!$A$12*$C324/Setup!$B$17+INDEX('5N inverse'!$A$12:$Y$12,1,'5N mesh'!$B$7+1)*Setup!$B$22</f>
        <v>0</v>
      </c>
      <c r="O324" s="0" t="n">
        <f aca="false">SUMPRODUCT('5N inverse'!$A$13:$Y$13,'5N mesh'!$B$37:$Z$37,$E323:$AC323)+'5N inverse'!$A$13*$C324/Setup!$B$17+INDEX('5N inverse'!$A$13:$Y$13,1,'5N mesh'!$B$7+1)*Setup!$B$22</f>
        <v>0</v>
      </c>
      <c r="P324" s="0" t="n">
        <f aca="false">SUMPRODUCT('5N inverse'!$A$14:$Y$14,'5N mesh'!$B$37:$Z$37,$E323:$AC323)+'5N inverse'!$A$14*$C324/Setup!$B$17+INDEX('5N inverse'!$A$14:$Y$14,1,'5N mesh'!$B$7+1)*Setup!$B$22</f>
        <v>0</v>
      </c>
      <c r="Q324" s="0" t="n">
        <f aca="false">SUMPRODUCT('5N inverse'!$A$15:$Y$15,'5N mesh'!$B$37:$Z$37,$E323:$AC323)+'5N inverse'!$A$15*$C324/Setup!$B$17+INDEX('5N inverse'!$A$15:$Y$15,1,'5N mesh'!$B$7+1)*Setup!$B$22</f>
        <v>0</v>
      </c>
      <c r="R324" s="0" t="n">
        <f aca="false">SUMPRODUCT('5N inverse'!$A$16:$Y$16,'5N mesh'!$B$37:$Z$37,$E323:$AC323)+'5N inverse'!$A$16*$C324/Setup!$B$17+INDEX('5N inverse'!$A$16:$Y$16,1,'5N mesh'!$B$7+1)*Setup!$B$22</f>
        <v>0</v>
      </c>
      <c r="S324" s="0" t="n">
        <f aca="false">SUMPRODUCT('5N inverse'!$A$17:$Y$17,'5N mesh'!$B$37:$Z$37,$E323:$AC323)+'5N inverse'!$A$17*$C324/Setup!$B$17+INDEX('5N inverse'!$A$17:$Y$17,1,'5N mesh'!$B$7+1)*Setup!$B$22</f>
        <v>0</v>
      </c>
      <c r="T324" s="0" t="n">
        <f aca="false">SUMPRODUCT('5N inverse'!$A$18:$Y$18,'5N mesh'!$B$37:$Z$37,$E323:$AC323)+'5N inverse'!$A$18*$C324/Setup!$B$17+INDEX('5N inverse'!$A$18:$Y$18,1,'5N mesh'!$B$7+1)*Setup!$B$22</f>
        <v>0</v>
      </c>
      <c r="U324" s="0" t="n">
        <f aca="false">SUMPRODUCT('5N inverse'!$A$19:$Y$19,'5N mesh'!$B$37:$Z$37,$E323:$AC323)+'5N inverse'!$A$19*$C324/Setup!$B$17+INDEX('5N inverse'!$A$19:$Y$19,1,'5N mesh'!$B$7+1)*Setup!$B$22</f>
        <v>0</v>
      </c>
      <c r="V324" s="0" t="n">
        <f aca="false">SUMPRODUCT('5N inverse'!$A$20:$Y$20,'5N mesh'!$B$37:$Z$37,$E323:$AC323)+'5N inverse'!$A$20*$C324/Setup!$B$17+INDEX('5N inverse'!$A$20:$Y$20,1,'5N mesh'!$B$7+1)*Setup!$B$22</f>
        <v>0</v>
      </c>
      <c r="W324" s="0" t="n">
        <f aca="false">SUMPRODUCT('5N inverse'!$A$21:$Y$21,'5N mesh'!$B$37:$Z$37,$E323:$AC323)+'5N inverse'!$A$21*$C324/Setup!$B$17+INDEX('5N inverse'!$A$21:$Y$21,1,'5N mesh'!$B$7+1)*Setup!$B$22</f>
        <v>0</v>
      </c>
      <c r="X324" s="0" t="n">
        <f aca="false">SUMPRODUCT('5N inverse'!$A$22:$Y$22,'5N mesh'!$B$37:$Z$37,$E323:$AC323)+'5N inverse'!$A$22*$C324/Setup!$B$17+INDEX('5N inverse'!$A$22:$Y$22,1,'5N mesh'!$B$7+1)*Setup!$B$22</f>
        <v>0</v>
      </c>
      <c r="Y324" s="0" t="n">
        <f aca="false">SUMPRODUCT('5N inverse'!$A$23:$Y$23,'5N mesh'!$B$37:$Z$37,$E323:$AC323)+'5N inverse'!$A$23*$C324/Setup!$B$17+INDEX('5N inverse'!$A$23:$Y$23,1,'5N mesh'!$B$7+1)*Setup!$B$22</f>
        <v>0</v>
      </c>
      <c r="Z324" s="0" t="n">
        <f aca="false">SUMPRODUCT('5N inverse'!$A$24:$Y$24,'5N mesh'!$B$37:$Z$37,$E323:$AC323)+'5N inverse'!$A$24*$C324/Setup!$B$17+INDEX('5N inverse'!$A$24:$Y$24,1,'5N mesh'!$B$7+1)*Setup!$B$22</f>
        <v>0</v>
      </c>
      <c r="AA324" s="0" t="n">
        <f aca="false">SUMPRODUCT('5N inverse'!$A$25:$Y$25,'5N mesh'!$B$37:$Z$37,$E323:$AC323)+'5N inverse'!$A$25*$C324/Setup!$B$17+INDEX('5N inverse'!$A$25:$Y$25,1,'5N mesh'!$B$7+1)*Setup!$B$22</f>
        <v>0</v>
      </c>
      <c r="AB324" s="0" t="n">
        <f aca="false">SUMPRODUCT('5N inverse'!$A$26:$Y$26,'5N mesh'!$B$37:$Z$37,$E323:$AC323)+'5N inverse'!$A$26*$C324/Setup!$B$17+INDEX('5N inverse'!$A$26:$Y$26,1,'5N mesh'!$B$7+1)*Setup!$B$22</f>
        <v>0</v>
      </c>
      <c r="AC324" s="0" t="n">
        <f aca="false">SUMPRODUCT('5N inverse'!$A$27:$Y$27,'5N mesh'!$B$37:$Z$37,$E323:$AC323)+'5N inverse'!$A$27*$C324/Setup!$B$17+INDEX('5N inverse'!$A$27:$Y$27,1,'5N mesh'!$B$7+1)*Setup!$B$22</f>
        <v>0</v>
      </c>
    </row>
    <row r="325" customFormat="false" ht="15" hidden="false" customHeight="false" outlineLevel="0" collapsed="false">
      <c r="A325" s="0" t="n">
        <v>320</v>
      </c>
      <c r="B325" s="0" t="n">
        <f aca="false">A325*Setup!$B$11/3600</f>
        <v>26.6666666666667</v>
      </c>
      <c r="C325" s="0" t="n">
        <f aca="false">Setup!$B$7+Setup!$B$8*COS(2*PI()*(B325-Setup!$B$9)/24)</f>
        <v>20.2412295168564</v>
      </c>
      <c r="D325" s="0" t="n">
        <f aca="false">(C325-E325)/Setup!$B$17</f>
        <v>-22.7366867217954</v>
      </c>
      <c r="E325" s="0" t="n">
        <f aca="false">SUMPRODUCT('5N inverse'!$A$3:$Y$3,'5N mesh'!$B$37:$Z$37,$E324:$AC324)+'5N inverse'!$A$3*$C325/Setup!$B$17+INDEX('5N inverse'!$A$3:$Y$3,1,'5N mesh'!$B$7+1)*Setup!$B$22</f>
        <v>23.1969987906898</v>
      </c>
      <c r="F325" s="0" t="n">
        <f aca="false">SUMPRODUCT('5N inverse'!$A$4:$Y$4,'5N mesh'!$B$37:$Z$37,$E324:$AC324)+'5N inverse'!$A$4*$C325/Setup!$B$17+INDEX('5N inverse'!$A$4:$Y$4,1,'5N mesh'!$B$7+1)*Setup!$B$22</f>
        <v>21.8436114375495</v>
      </c>
      <c r="G325" s="0" t="n">
        <f aca="false">SUMPRODUCT('5N inverse'!$A$5:$Y$5,'5N mesh'!$B$37:$Z$37,$E324:$AC324)+'5N inverse'!$A$5*$C325/Setup!$B$17+INDEX('5N inverse'!$A$5:$Y$5,1,'5N mesh'!$B$7+1)*Setup!$B$22</f>
        <v>19.1368367312689</v>
      </c>
      <c r="H325" s="0" t="n">
        <f aca="false">SUMPRODUCT('5N inverse'!$A$6:$Y$6,'5N mesh'!$B$37:$Z$37,$E324:$AC324)+'5N inverse'!$A$6*$C325/Setup!$B$17+INDEX('5N inverse'!$A$6:$Y$6,1,'5N mesh'!$B$7+1)*Setup!$B$22</f>
        <v>16.4300620249884</v>
      </c>
      <c r="I325" s="0" t="n">
        <f aca="false">SUMPRODUCT('5N inverse'!$A$7:$Y$7,'5N mesh'!$B$37:$Z$37,$E324:$AC324)+'5N inverse'!$A$7*$C325/Setup!$B$17+INDEX('5N inverse'!$A$7:$Y$7,1,'5N mesh'!$B$7+1)*Setup!$B$22</f>
        <v>15.0766746718481</v>
      </c>
      <c r="J325" s="0" t="n">
        <f aca="false">SUMPRODUCT('5N inverse'!$A$8:$Y$8,'5N mesh'!$B$37:$Z$37,$E324:$AC324)+'5N inverse'!$A$8*$C325/Setup!$B$17+INDEX('5N inverse'!$A$8:$Y$8,1,'5N mesh'!$B$7+1)*Setup!$B$22</f>
        <v>0</v>
      </c>
      <c r="K325" s="0" t="n">
        <f aca="false">SUMPRODUCT('5N inverse'!$A$9:$Y$9,'5N mesh'!$B$37:$Z$37,$E324:$AC324)+'5N inverse'!$A$9*$C325/Setup!$B$17+INDEX('5N inverse'!$A$9:$Y$9,1,'5N mesh'!$B$7+1)*Setup!$B$22</f>
        <v>0</v>
      </c>
      <c r="L325" s="0" t="n">
        <f aca="false">SUMPRODUCT('5N inverse'!$A$10:$Y$10,'5N mesh'!$B$37:$Z$37,$E324:$AC324)+'5N inverse'!$A$10*$C325/Setup!$B$17+INDEX('5N inverse'!$A$10:$Y$10,1,'5N mesh'!$B$7+1)*Setup!$B$22</f>
        <v>0</v>
      </c>
      <c r="M325" s="0" t="n">
        <f aca="false">SUMPRODUCT('5N inverse'!$A$11:$Y$11,'5N mesh'!$B$37:$Z$37,$E324:$AC324)+'5N inverse'!$A$11*$C325/Setup!$B$17+INDEX('5N inverse'!$A$11:$Y$11,1,'5N mesh'!$B$7+1)*Setup!$B$22</f>
        <v>0</v>
      </c>
      <c r="N325" s="0" t="n">
        <f aca="false">SUMPRODUCT('5N inverse'!$A$12:$Y$12,'5N mesh'!$B$37:$Z$37,$E324:$AC324)+'5N inverse'!$A$12*$C325/Setup!$B$17+INDEX('5N inverse'!$A$12:$Y$12,1,'5N mesh'!$B$7+1)*Setup!$B$22</f>
        <v>0</v>
      </c>
      <c r="O325" s="0" t="n">
        <f aca="false">SUMPRODUCT('5N inverse'!$A$13:$Y$13,'5N mesh'!$B$37:$Z$37,$E324:$AC324)+'5N inverse'!$A$13*$C325/Setup!$B$17+INDEX('5N inverse'!$A$13:$Y$13,1,'5N mesh'!$B$7+1)*Setup!$B$22</f>
        <v>0</v>
      </c>
      <c r="P325" s="0" t="n">
        <f aca="false">SUMPRODUCT('5N inverse'!$A$14:$Y$14,'5N mesh'!$B$37:$Z$37,$E324:$AC324)+'5N inverse'!$A$14*$C325/Setup!$B$17+INDEX('5N inverse'!$A$14:$Y$14,1,'5N mesh'!$B$7+1)*Setup!$B$22</f>
        <v>0</v>
      </c>
      <c r="Q325" s="0" t="n">
        <f aca="false">SUMPRODUCT('5N inverse'!$A$15:$Y$15,'5N mesh'!$B$37:$Z$37,$E324:$AC324)+'5N inverse'!$A$15*$C325/Setup!$B$17+INDEX('5N inverse'!$A$15:$Y$15,1,'5N mesh'!$B$7+1)*Setup!$B$22</f>
        <v>0</v>
      </c>
      <c r="R325" s="0" t="n">
        <f aca="false">SUMPRODUCT('5N inverse'!$A$16:$Y$16,'5N mesh'!$B$37:$Z$37,$E324:$AC324)+'5N inverse'!$A$16*$C325/Setup!$B$17+INDEX('5N inverse'!$A$16:$Y$16,1,'5N mesh'!$B$7+1)*Setup!$B$22</f>
        <v>0</v>
      </c>
      <c r="S325" s="0" t="n">
        <f aca="false">SUMPRODUCT('5N inverse'!$A$17:$Y$17,'5N mesh'!$B$37:$Z$37,$E324:$AC324)+'5N inverse'!$A$17*$C325/Setup!$B$17+INDEX('5N inverse'!$A$17:$Y$17,1,'5N mesh'!$B$7+1)*Setup!$B$22</f>
        <v>0</v>
      </c>
      <c r="T325" s="0" t="n">
        <f aca="false">SUMPRODUCT('5N inverse'!$A$18:$Y$18,'5N mesh'!$B$37:$Z$37,$E324:$AC324)+'5N inverse'!$A$18*$C325/Setup!$B$17+INDEX('5N inverse'!$A$18:$Y$18,1,'5N mesh'!$B$7+1)*Setup!$B$22</f>
        <v>0</v>
      </c>
      <c r="U325" s="0" t="n">
        <f aca="false">SUMPRODUCT('5N inverse'!$A$19:$Y$19,'5N mesh'!$B$37:$Z$37,$E324:$AC324)+'5N inverse'!$A$19*$C325/Setup!$B$17+INDEX('5N inverse'!$A$19:$Y$19,1,'5N mesh'!$B$7+1)*Setup!$B$22</f>
        <v>0</v>
      </c>
      <c r="V325" s="0" t="n">
        <f aca="false">SUMPRODUCT('5N inverse'!$A$20:$Y$20,'5N mesh'!$B$37:$Z$37,$E324:$AC324)+'5N inverse'!$A$20*$C325/Setup!$B$17+INDEX('5N inverse'!$A$20:$Y$20,1,'5N mesh'!$B$7+1)*Setup!$B$22</f>
        <v>0</v>
      </c>
      <c r="W325" s="0" t="n">
        <f aca="false">SUMPRODUCT('5N inverse'!$A$21:$Y$21,'5N mesh'!$B$37:$Z$37,$E324:$AC324)+'5N inverse'!$A$21*$C325/Setup!$B$17+INDEX('5N inverse'!$A$21:$Y$21,1,'5N mesh'!$B$7+1)*Setup!$B$22</f>
        <v>0</v>
      </c>
      <c r="X325" s="0" t="n">
        <f aca="false">SUMPRODUCT('5N inverse'!$A$22:$Y$22,'5N mesh'!$B$37:$Z$37,$E324:$AC324)+'5N inverse'!$A$22*$C325/Setup!$B$17+INDEX('5N inverse'!$A$22:$Y$22,1,'5N mesh'!$B$7+1)*Setup!$B$22</f>
        <v>0</v>
      </c>
      <c r="Y325" s="0" t="n">
        <f aca="false">SUMPRODUCT('5N inverse'!$A$23:$Y$23,'5N mesh'!$B$37:$Z$37,$E324:$AC324)+'5N inverse'!$A$23*$C325/Setup!$B$17+INDEX('5N inverse'!$A$23:$Y$23,1,'5N mesh'!$B$7+1)*Setup!$B$22</f>
        <v>0</v>
      </c>
      <c r="Z325" s="0" t="n">
        <f aca="false">SUMPRODUCT('5N inverse'!$A$24:$Y$24,'5N mesh'!$B$37:$Z$37,$E324:$AC324)+'5N inverse'!$A$24*$C325/Setup!$B$17+INDEX('5N inverse'!$A$24:$Y$24,1,'5N mesh'!$B$7+1)*Setup!$B$22</f>
        <v>0</v>
      </c>
      <c r="AA325" s="0" t="n">
        <f aca="false">SUMPRODUCT('5N inverse'!$A$25:$Y$25,'5N mesh'!$B$37:$Z$37,$E324:$AC324)+'5N inverse'!$A$25*$C325/Setup!$B$17+INDEX('5N inverse'!$A$25:$Y$25,1,'5N mesh'!$B$7+1)*Setup!$B$22</f>
        <v>0</v>
      </c>
      <c r="AB325" s="0" t="n">
        <f aca="false">SUMPRODUCT('5N inverse'!$A$26:$Y$26,'5N mesh'!$B$37:$Z$37,$E324:$AC324)+'5N inverse'!$A$26*$C325/Setup!$B$17+INDEX('5N inverse'!$A$26:$Y$26,1,'5N mesh'!$B$7+1)*Setup!$B$22</f>
        <v>0</v>
      </c>
      <c r="AC325" s="0" t="n">
        <f aca="false">SUMPRODUCT('5N inverse'!$A$27:$Y$27,'5N mesh'!$B$37:$Z$37,$E324:$AC324)+'5N inverse'!$A$27*$C325/Setup!$B$17+INDEX('5N inverse'!$A$27:$Y$27,1,'5N mesh'!$B$7+1)*Setup!$B$22</f>
        <v>0</v>
      </c>
    </row>
    <row r="326" customFormat="false" ht="15" hidden="false" customHeight="false" outlineLevel="0" collapsed="false">
      <c r="A326" s="0" t="n">
        <v>321</v>
      </c>
      <c r="B326" s="0" t="n">
        <f aca="false">A326*Setup!$B$11/3600</f>
        <v>26.75</v>
      </c>
      <c r="C326" s="0" t="n">
        <f aca="false">Setup!$B$7+Setup!$B$8*COS(2*PI()*(B326-Setup!$B$9)/24)</f>
        <v>20.2122794820196</v>
      </c>
      <c r="D326" s="0" t="n">
        <f aca="false">(C326-E326)/Setup!$B$17</f>
        <v>-22.6399204600985</v>
      </c>
      <c r="E326" s="0" t="n">
        <f aca="false">SUMPRODUCT('5N inverse'!$A$3:$Y$3,'5N mesh'!$B$37:$Z$37,$E325:$AC325)+'5N inverse'!$A$3*$C326/Setup!$B$17+INDEX('5N inverse'!$A$3:$Y$3,1,'5N mesh'!$B$7+1)*Setup!$B$22</f>
        <v>23.1554691418324</v>
      </c>
      <c r="F326" s="0" t="n">
        <f aca="false">SUMPRODUCT('5N inverse'!$A$4:$Y$4,'5N mesh'!$B$37:$Z$37,$E325:$AC325)+'5N inverse'!$A$4*$C326/Setup!$B$17+INDEX('5N inverse'!$A$4:$Y$4,1,'5N mesh'!$B$7+1)*Setup!$B$22</f>
        <v>21.8089528775272</v>
      </c>
      <c r="G326" s="0" t="n">
        <f aca="false">SUMPRODUCT('5N inverse'!$A$5:$Y$5,'5N mesh'!$B$37:$Z$37,$E325:$AC325)+'5N inverse'!$A$5*$C326/Setup!$B$17+INDEX('5N inverse'!$A$5:$Y$5,1,'5N mesh'!$B$7+1)*Setup!$B$22</f>
        <v>19.1159203489169</v>
      </c>
      <c r="H326" s="0" t="n">
        <f aca="false">SUMPRODUCT('5N inverse'!$A$6:$Y$6,'5N mesh'!$B$37:$Z$37,$E325:$AC325)+'5N inverse'!$A$6*$C326/Setup!$B$17+INDEX('5N inverse'!$A$6:$Y$6,1,'5N mesh'!$B$7+1)*Setup!$B$22</f>
        <v>16.4228878203067</v>
      </c>
      <c r="I326" s="0" t="n">
        <f aca="false">SUMPRODUCT('5N inverse'!$A$7:$Y$7,'5N mesh'!$B$37:$Z$37,$E325:$AC325)+'5N inverse'!$A$7*$C326/Setup!$B$17+INDEX('5N inverse'!$A$7:$Y$7,1,'5N mesh'!$B$7+1)*Setup!$B$22</f>
        <v>15.0763715560015</v>
      </c>
      <c r="J326" s="0" t="n">
        <f aca="false">SUMPRODUCT('5N inverse'!$A$8:$Y$8,'5N mesh'!$B$37:$Z$37,$E325:$AC325)+'5N inverse'!$A$8*$C326/Setup!$B$17+INDEX('5N inverse'!$A$8:$Y$8,1,'5N mesh'!$B$7+1)*Setup!$B$22</f>
        <v>0</v>
      </c>
      <c r="K326" s="0" t="n">
        <f aca="false">SUMPRODUCT('5N inverse'!$A$9:$Y$9,'5N mesh'!$B$37:$Z$37,$E325:$AC325)+'5N inverse'!$A$9*$C326/Setup!$B$17+INDEX('5N inverse'!$A$9:$Y$9,1,'5N mesh'!$B$7+1)*Setup!$B$22</f>
        <v>0</v>
      </c>
      <c r="L326" s="0" t="n">
        <f aca="false">SUMPRODUCT('5N inverse'!$A$10:$Y$10,'5N mesh'!$B$37:$Z$37,$E325:$AC325)+'5N inverse'!$A$10*$C326/Setup!$B$17+INDEX('5N inverse'!$A$10:$Y$10,1,'5N mesh'!$B$7+1)*Setup!$B$22</f>
        <v>0</v>
      </c>
      <c r="M326" s="0" t="n">
        <f aca="false">SUMPRODUCT('5N inverse'!$A$11:$Y$11,'5N mesh'!$B$37:$Z$37,$E325:$AC325)+'5N inverse'!$A$11*$C326/Setup!$B$17+INDEX('5N inverse'!$A$11:$Y$11,1,'5N mesh'!$B$7+1)*Setup!$B$22</f>
        <v>0</v>
      </c>
      <c r="N326" s="0" t="n">
        <f aca="false">SUMPRODUCT('5N inverse'!$A$12:$Y$12,'5N mesh'!$B$37:$Z$37,$E325:$AC325)+'5N inverse'!$A$12*$C326/Setup!$B$17+INDEX('5N inverse'!$A$12:$Y$12,1,'5N mesh'!$B$7+1)*Setup!$B$22</f>
        <v>0</v>
      </c>
      <c r="O326" s="0" t="n">
        <f aca="false">SUMPRODUCT('5N inverse'!$A$13:$Y$13,'5N mesh'!$B$37:$Z$37,$E325:$AC325)+'5N inverse'!$A$13*$C326/Setup!$B$17+INDEX('5N inverse'!$A$13:$Y$13,1,'5N mesh'!$B$7+1)*Setup!$B$22</f>
        <v>0</v>
      </c>
      <c r="P326" s="0" t="n">
        <f aca="false">SUMPRODUCT('5N inverse'!$A$14:$Y$14,'5N mesh'!$B$37:$Z$37,$E325:$AC325)+'5N inverse'!$A$14*$C326/Setup!$B$17+INDEX('5N inverse'!$A$14:$Y$14,1,'5N mesh'!$B$7+1)*Setup!$B$22</f>
        <v>0</v>
      </c>
      <c r="Q326" s="0" t="n">
        <f aca="false">SUMPRODUCT('5N inverse'!$A$15:$Y$15,'5N mesh'!$B$37:$Z$37,$E325:$AC325)+'5N inverse'!$A$15*$C326/Setup!$B$17+INDEX('5N inverse'!$A$15:$Y$15,1,'5N mesh'!$B$7+1)*Setup!$B$22</f>
        <v>0</v>
      </c>
      <c r="R326" s="0" t="n">
        <f aca="false">SUMPRODUCT('5N inverse'!$A$16:$Y$16,'5N mesh'!$B$37:$Z$37,$E325:$AC325)+'5N inverse'!$A$16*$C326/Setup!$B$17+INDEX('5N inverse'!$A$16:$Y$16,1,'5N mesh'!$B$7+1)*Setup!$B$22</f>
        <v>0</v>
      </c>
      <c r="S326" s="0" t="n">
        <f aca="false">SUMPRODUCT('5N inverse'!$A$17:$Y$17,'5N mesh'!$B$37:$Z$37,$E325:$AC325)+'5N inverse'!$A$17*$C326/Setup!$B$17+INDEX('5N inverse'!$A$17:$Y$17,1,'5N mesh'!$B$7+1)*Setup!$B$22</f>
        <v>0</v>
      </c>
      <c r="T326" s="0" t="n">
        <f aca="false">SUMPRODUCT('5N inverse'!$A$18:$Y$18,'5N mesh'!$B$37:$Z$37,$E325:$AC325)+'5N inverse'!$A$18*$C326/Setup!$B$17+INDEX('5N inverse'!$A$18:$Y$18,1,'5N mesh'!$B$7+1)*Setup!$B$22</f>
        <v>0</v>
      </c>
      <c r="U326" s="0" t="n">
        <f aca="false">SUMPRODUCT('5N inverse'!$A$19:$Y$19,'5N mesh'!$B$37:$Z$37,$E325:$AC325)+'5N inverse'!$A$19*$C326/Setup!$B$17+INDEX('5N inverse'!$A$19:$Y$19,1,'5N mesh'!$B$7+1)*Setup!$B$22</f>
        <v>0</v>
      </c>
      <c r="V326" s="0" t="n">
        <f aca="false">SUMPRODUCT('5N inverse'!$A$20:$Y$20,'5N mesh'!$B$37:$Z$37,$E325:$AC325)+'5N inverse'!$A$20*$C326/Setup!$B$17+INDEX('5N inverse'!$A$20:$Y$20,1,'5N mesh'!$B$7+1)*Setup!$B$22</f>
        <v>0</v>
      </c>
      <c r="W326" s="0" t="n">
        <f aca="false">SUMPRODUCT('5N inverse'!$A$21:$Y$21,'5N mesh'!$B$37:$Z$37,$E325:$AC325)+'5N inverse'!$A$21*$C326/Setup!$B$17+INDEX('5N inverse'!$A$21:$Y$21,1,'5N mesh'!$B$7+1)*Setup!$B$22</f>
        <v>0</v>
      </c>
      <c r="X326" s="0" t="n">
        <f aca="false">SUMPRODUCT('5N inverse'!$A$22:$Y$22,'5N mesh'!$B$37:$Z$37,$E325:$AC325)+'5N inverse'!$A$22*$C326/Setup!$B$17+INDEX('5N inverse'!$A$22:$Y$22,1,'5N mesh'!$B$7+1)*Setup!$B$22</f>
        <v>0</v>
      </c>
      <c r="Y326" s="0" t="n">
        <f aca="false">SUMPRODUCT('5N inverse'!$A$23:$Y$23,'5N mesh'!$B$37:$Z$37,$E325:$AC325)+'5N inverse'!$A$23*$C326/Setup!$B$17+INDEX('5N inverse'!$A$23:$Y$23,1,'5N mesh'!$B$7+1)*Setup!$B$22</f>
        <v>0</v>
      </c>
      <c r="Z326" s="0" t="n">
        <f aca="false">SUMPRODUCT('5N inverse'!$A$24:$Y$24,'5N mesh'!$B$37:$Z$37,$E325:$AC325)+'5N inverse'!$A$24*$C326/Setup!$B$17+INDEX('5N inverse'!$A$24:$Y$24,1,'5N mesh'!$B$7+1)*Setup!$B$22</f>
        <v>0</v>
      </c>
      <c r="AA326" s="0" t="n">
        <f aca="false">SUMPRODUCT('5N inverse'!$A$25:$Y$25,'5N mesh'!$B$37:$Z$37,$E325:$AC325)+'5N inverse'!$A$25*$C326/Setup!$B$17+INDEX('5N inverse'!$A$25:$Y$25,1,'5N mesh'!$B$7+1)*Setup!$B$22</f>
        <v>0</v>
      </c>
      <c r="AB326" s="0" t="n">
        <f aca="false">SUMPRODUCT('5N inverse'!$A$26:$Y$26,'5N mesh'!$B$37:$Z$37,$E325:$AC325)+'5N inverse'!$A$26*$C326/Setup!$B$17+INDEX('5N inverse'!$A$26:$Y$26,1,'5N mesh'!$B$7+1)*Setup!$B$22</f>
        <v>0</v>
      </c>
      <c r="AC326" s="0" t="n">
        <f aca="false">SUMPRODUCT('5N inverse'!$A$27:$Y$27,'5N mesh'!$B$37:$Z$37,$E325:$AC325)+'5N inverse'!$A$27*$C326/Setup!$B$17+INDEX('5N inverse'!$A$27:$Y$27,1,'5N mesh'!$B$7+1)*Setup!$B$22</f>
        <v>0</v>
      </c>
    </row>
    <row r="327" customFormat="false" ht="15" hidden="false" customHeight="false" outlineLevel="0" collapsed="false">
      <c r="A327" s="0" t="n">
        <v>322</v>
      </c>
      <c r="B327" s="0" t="n">
        <f aca="false">A327*Setup!$B$11/3600</f>
        <v>26.8333333333333</v>
      </c>
      <c r="C327" s="0" t="n">
        <f aca="false">Setup!$B$7+Setup!$B$8*COS(2*PI()*(B327-Setup!$B$9)/24)</f>
        <v>20.1851321970071</v>
      </c>
      <c r="D327" s="0" t="n">
        <f aca="false">(C327-E327)/Setup!$B$17</f>
        <v>-22.5308320613487</v>
      </c>
      <c r="E327" s="0" t="n">
        <f aca="false">SUMPRODUCT('5N inverse'!$A$3:$Y$3,'5N mesh'!$B$37:$Z$37,$E326:$AC326)+'5N inverse'!$A$3*$C327/Setup!$B$17+INDEX('5N inverse'!$A$3:$Y$3,1,'5N mesh'!$B$7+1)*Setup!$B$22</f>
        <v>23.1141403649824</v>
      </c>
      <c r="F327" s="0" t="n">
        <f aca="false">SUMPRODUCT('5N inverse'!$A$4:$Y$4,'5N mesh'!$B$37:$Z$37,$E326:$AC326)+'5N inverse'!$A$4*$C327/Setup!$B$17+INDEX('5N inverse'!$A$4:$Y$4,1,'5N mesh'!$B$7+1)*Setup!$B$22</f>
        <v>21.7744613802119</v>
      </c>
      <c r="G327" s="0" t="n">
        <f aca="false">SUMPRODUCT('5N inverse'!$A$5:$Y$5,'5N mesh'!$B$37:$Z$37,$E326:$AC326)+'5N inverse'!$A$5*$C327/Setup!$B$17+INDEX('5N inverse'!$A$5:$Y$5,1,'5N mesh'!$B$7+1)*Setup!$B$22</f>
        <v>19.095103410671</v>
      </c>
      <c r="H327" s="0" t="n">
        <f aca="false">SUMPRODUCT('5N inverse'!$A$6:$Y$6,'5N mesh'!$B$37:$Z$37,$E326:$AC326)+'5N inverse'!$A$6*$C327/Setup!$B$17+INDEX('5N inverse'!$A$6:$Y$6,1,'5N mesh'!$B$7+1)*Setup!$B$22</f>
        <v>16.41574544113</v>
      </c>
      <c r="I327" s="0" t="n">
        <f aca="false">SUMPRODUCT('5N inverse'!$A$7:$Y$7,'5N mesh'!$B$37:$Z$37,$E326:$AC326)+'5N inverse'!$A$7*$C327/Setup!$B$17+INDEX('5N inverse'!$A$7:$Y$7,1,'5N mesh'!$B$7+1)*Setup!$B$22</f>
        <v>15.0760664563595</v>
      </c>
      <c r="J327" s="0" t="n">
        <f aca="false">SUMPRODUCT('5N inverse'!$A$8:$Y$8,'5N mesh'!$B$37:$Z$37,$E326:$AC326)+'5N inverse'!$A$8*$C327/Setup!$B$17+INDEX('5N inverse'!$A$8:$Y$8,1,'5N mesh'!$B$7+1)*Setup!$B$22</f>
        <v>0</v>
      </c>
      <c r="K327" s="0" t="n">
        <f aca="false">SUMPRODUCT('5N inverse'!$A$9:$Y$9,'5N mesh'!$B$37:$Z$37,$E326:$AC326)+'5N inverse'!$A$9*$C327/Setup!$B$17+INDEX('5N inverse'!$A$9:$Y$9,1,'5N mesh'!$B$7+1)*Setup!$B$22</f>
        <v>0</v>
      </c>
      <c r="L327" s="0" t="n">
        <f aca="false">SUMPRODUCT('5N inverse'!$A$10:$Y$10,'5N mesh'!$B$37:$Z$37,$E326:$AC326)+'5N inverse'!$A$10*$C327/Setup!$B$17+INDEX('5N inverse'!$A$10:$Y$10,1,'5N mesh'!$B$7+1)*Setup!$B$22</f>
        <v>0</v>
      </c>
      <c r="M327" s="0" t="n">
        <f aca="false">SUMPRODUCT('5N inverse'!$A$11:$Y$11,'5N mesh'!$B$37:$Z$37,$E326:$AC326)+'5N inverse'!$A$11*$C327/Setup!$B$17+INDEX('5N inverse'!$A$11:$Y$11,1,'5N mesh'!$B$7+1)*Setup!$B$22</f>
        <v>0</v>
      </c>
      <c r="N327" s="0" t="n">
        <f aca="false">SUMPRODUCT('5N inverse'!$A$12:$Y$12,'5N mesh'!$B$37:$Z$37,$E326:$AC326)+'5N inverse'!$A$12*$C327/Setup!$B$17+INDEX('5N inverse'!$A$12:$Y$12,1,'5N mesh'!$B$7+1)*Setup!$B$22</f>
        <v>0</v>
      </c>
      <c r="O327" s="0" t="n">
        <f aca="false">SUMPRODUCT('5N inverse'!$A$13:$Y$13,'5N mesh'!$B$37:$Z$37,$E326:$AC326)+'5N inverse'!$A$13*$C327/Setup!$B$17+INDEX('5N inverse'!$A$13:$Y$13,1,'5N mesh'!$B$7+1)*Setup!$B$22</f>
        <v>0</v>
      </c>
      <c r="P327" s="0" t="n">
        <f aca="false">SUMPRODUCT('5N inverse'!$A$14:$Y$14,'5N mesh'!$B$37:$Z$37,$E326:$AC326)+'5N inverse'!$A$14*$C327/Setup!$B$17+INDEX('5N inverse'!$A$14:$Y$14,1,'5N mesh'!$B$7+1)*Setup!$B$22</f>
        <v>0</v>
      </c>
      <c r="Q327" s="0" t="n">
        <f aca="false">SUMPRODUCT('5N inverse'!$A$15:$Y$15,'5N mesh'!$B$37:$Z$37,$E326:$AC326)+'5N inverse'!$A$15*$C327/Setup!$B$17+INDEX('5N inverse'!$A$15:$Y$15,1,'5N mesh'!$B$7+1)*Setup!$B$22</f>
        <v>0</v>
      </c>
      <c r="R327" s="0" t="n">
        <f aca="false">SUMPRODUCT('5N inverse'!$A$16:$Y$16,'5N mesh'!$B$37:$Z$37,$E326:$AC326)+'5N inverse'!$A$16*$C327/Setup!$B$17+INDEX('5N inverse'!$A$16:$Y$16,1,'5N mesh'!$B$7+1)*Setup!$B$22</f>
        <v>0</v>
      </c>
      <c r="S327" s="0" t="n">
        <f aca="false">SUMPRODUCT('5N inverse'!$A$17:$Y$17,'5N mesh'!$B$37:$Z$37,$E326:$AC326)+'5N inverse'!$A$17*$C327/Setup!$B$17+INDEX('5N inverse'!$A$17:$Y$17,1,'5N mesh'!$B$7+1)*Setup!$B$22</f>
        <v>0</v>
      </c>
      <c r="T327" s="0" t="n">
        <f aca="false">SUMPRODUCT('5N inverse'!$A$18:$Y$18,'5N mesh'!$B$37:$Z$37,$E326:$AC326)+'5N inverse'!$A$18*$C327/Setup!$B$17+INDEX('5N inverse'!$A$18:$Y$18,1,'5N mesh'!$B$7+1)*Setup!$B$22</f>
        <v>0</v>
      </c>
      <c r="U327" s="0" t="n">
        <f aca="false">SUMPRODUCT('5N inverse'!$A$19:$Y$19,'5N mesh'!$B$37:$Z$37,$E326:$AC326)+'5N inverse'!$A$19*$C327/Setup!$B$17+INDEX('5N inverse'!$A$19:$Y$19,1,'5N mesh'!$B$7+1)*Setup!$B$22</f>
        <v>0</v>
      </c>
      <c r="V327" s="0" t="n">
        <f aca="false">SUMPRODUCT('5N inverse'!$A$20:$Y$20,'5N mesh'!$B$37:$Z$37,$E326:$AC326)+'5N inverse'!$A$20*$C327/Setup!$B$17+INDEX('5N inverse'!$A$20:$Y$20,1,'5N mesh'!$B$7+1)*Setup!$B$22</f>
        <v>0</v>
      </c>
      <c r="W327" s="0" t="n">
        <f aca="false">SUMPRODUCT('5N inverse'!$A$21:$Y$21,'5N mesh'!$B$37:$Z$37,$E326:$AC326)+'5N inverse'!$A$21*$C327/Setup!$B$17+INDEX('5N inverse'!$A$21:$Y$21,1,'5N mesh'!$B$7+1)*Setup!$B$22</f>
        <v>0</v>
      </c>
      <c r="X327" s="0" t="n">
        <f aca="false">SUMPRODUCT('5N inverse'!$A$22:$Y$22,'5N mesh'!$B$37:$Z$37,$E326:$AC326)+'5N inverse'!$A$22*$C327/Setup!$B$17+INDEX('5N inverse'!$A$22:$Y$22,1,'5N mesh'!$B$7+1)*Setup!$B$22</f>
        <v>0</v>
      </c>
      <c r="Y327" s="0" t="n">
        <f aca="false">SUMPRODUCT('5N inverse'!$A$23:$Y$23,'5N mesh'!$B$37:$Z$37,$E326:$AC326)+'5N inverse'!$A$23*$C327/Setup!$B$17+INDEX('5N inverse'!$A$23:$Y$23,1,'5N mesh'!$B$7+1)*Setup!$B$22</f>
        <v>0</v>
      </c>
      <c r="Z327" s="0" t="n">
        <f aca="false">SUMPRODUCT('5N inverse'!$A$24:$Y$24,'5N mesh'!$B$37:$Z$37,$E326:$AC326)+'5N inverse'!$A$24*$C327/Setup!$B$17+INDEX('5N inverse'!$A$24:$Y$24,1,'5N mesh'!$B$7+1)*Setup!$B$22</f>
        <v>0</v>
      </c>
      <c r="AA327" s="0" t="n">
        <f aca="false">SUMPRODUCT('5N inverse'!$A$25:$Y$25,'5N mesh'!$B$37:$Z$37,$E326:$AC326)+'5N inverse'!$A$25*$C327/Setup!$B$17+INDEX('5N inverse'!$A$25:$Y$25,1,'5N mesh'!$B$7+1)*Setup!$B$22</f>
        <v>0</v>
      </c>
      <c r="AB327" s="0" t="n">
        <f aca="false">SUMPRODUCT('5N inverse'!$A$26:$Y$26,'5N mesh'!$B$37:$Z$37,$E326:$AC326)+'5N inverse'!$A$26*$C327/Setup!$B$17+INDEX('5N inverse'!$A$26:$Y$26,1,'5N mesh'!$B$7+1)*Setup!$B$22</f>
        <v>0</v>
      </c>
      <c r="AC327" s="0" t="n">
        <f aca="false">SUMPRODUCT('5N inverse'!$A$27:$Y$27,'5N mesh'!$B$37:$Z$37,$E326:$AC326)+'5N inverse'!$A$27*$C327/Setup!$B$17+INDEX('5N inverse'!$A$27:$Y$27,1,'5N mesh'!$B$7+1)*Setup!$B$22</f>
        <v>0</v>
      </c>
    </row>
    <row r="328" customFormat="false" ht="15" hidden="false" customHeight="false" outlineLevel="0" collapsed="false">
      <c r="A328" s="0" t="n">
        <v>323</v>
      </c>
      <c r="B328" s="0" t="n">
        <f aca="false">A328*Setup!$B$11/3600</f>
        <v>26.9166666666667</v>
      </c>
      <c r="C328" s="0" t="n">
        <f aca="false">Setup!$B$7+Setup!$B$8*COS(2*PI()*(B328-Setup!$B$9)/24)</f>
        <v>20.1598005824563</v>
      </c>
      <c r="D328" s="0" t="n">
        <f aca="false">(C328-E328)/Setup!$B$17</f>
        <v>-22.4094822307417</v>
      </c>
      <c r="E328" s="0" t="n">
        <f aca="false">SUMPRODUCT('5N inverse'!$A$3:$Y$3,'5N mesh'!$B$37:$Z$37,$E327:$AC327)+'5N inverse'!$A$3*$C328/Setup!$B$17+INDEX('5N inverse'!$A$3:$Y$3,1,'5N mesh'!$B$7+1)*Setup!$B$22</f>
        <v>23.0730332724527</v>
      </c>
      <c r="F328" s="0" t="n">
        <f aca="false">SUMPRODUCT('5N inverse'!$A$4:$Y$4,'5N mesh'!$B$37:$Z$37,$E327:$AC327)+'5N inverse'!$A$4*$C328/Setup!$B$17+INDEX('5N inverse'!$A$4:$Y$4,1,'5N mesh'!$B$7+1)*Setup!$B$22</f>
        <v>21.7401543157552</v>
      </c>
      <c r="G328" s="0" t="n">
        <f aca="false">SUMPRODUCT('5N inverse'!$A$5:$Y$5,'5N mesh'!$B$37:$Z$37,$E327:$AC327)+'5N inverse'!$A$5*$C328/Setup!$B$17+INDEX('5N inverse'!$A$5:$Y$5,1,'5N mesh'!$B$7+1)*Setup!$B$22</f>
        <v>19.0743964023603</v>
      </c>
      <c r="H328" s="0" t="n">
        <f aca="false">SUMPRODUCT('5N inverse'!$A$6:$Y$6,'5N mesh'!$B$37:$Z$37,$E327:$AC327)+'5N inverse'!$A$6*$C328/Setup!$B$17+INDEX('5N inverse'!$A$6:$Y$6,1,'5N mesh'!$B$7+1)*Setup!$B$22</f>
        <v>16.4086384889653</v>
      </c>
      <c r="I328" s="0" t="n">
        <f aca="false">SUMPRODUCT('5N inverse'!$A$7:$Y$7,'5N mesh'!$B$37:$Z$37,$E327:$AC327)+'5N inverse'!$A$7*$C328/Setup!$B$17+INDEX('5N inverse'!$A$7:$Y$7,1,'5N mesh'!$B$7+1)*Setup!$B$22</f>
        <v>15.0757595322678</v>
      </c>
      <c r="J328" s="0" t="n">
        <f aca="false">SUMPRODUCT('5N inverse'!$A$8:$Y$8,'5N mesh'!$B$37:$Z$37,$E327:$AC327)+'5N inverse'!$A$8*$C328/Setup!$B$17+INDEX('5N inverse'!$A$8:$Y$8,1,'5N mesh'!$B$7+1)*Setup!$B$22</f>
        <v>0</v>
      </c>
      <c r="K328" s="0" t="n">
        <f aca="false">SUMPRODUCT('5N inverse'!$A$9:$Y$9,'5N mesh'!$B$37:$Z$37,$E327:$AC327)+'5N inverse'!$A$9*$C328/Setup!$B$17+INDEX('5N inverse'!$A$9:$Y$9,1,'5N mesh'!$B$7+1)*Setup!$B$22</f>
        <v>0</v>
      </c>
      <c r="L328" s="0" t="n">
        <f aca="false">SUMPRODUCT('5N inverse'!$A$10:$Y$10,'5N mesh'!$B$37:$Z$37,$E327:$AC327)+'5N inverse'!$A$10*$C328/Setup!$B$17+INDEX('5N inverse'!$A$10:$Y$10,1,'5N mesh'!$B$7+1)*Setup!$B$22</f>
        <v>0</v>
      </c>
      <c r="M328" s="0" t="n">
        <f aca="false">SUMPRODUCT('5N inverse'!$A$11:$Y$11,'5N mesh'!$B$37:$Z$37,$E327:$AC327)+'5N inverse'!$A$11*$C328/Setup!$B$17+INDEX('5N inverse'!$A$11:$Y$11,1,'5N mesh'!$B$7+1)*Setup!$B$22</f>
        <v>0</v>
      </c>
      <c r="N328" s="0" t="n">
        <f aca="false">SUMPRODUCT('5N inverse'!$A$12:$Y$12,'5N mesh'!$B$37:$Z$37,$E327:$AC327)+'5N inverse'!$A$12*$C328/Setup!$B$17+INDEX('5N inverse'!$A$12:$Y$12,1,'5N mesh'!$B$7+1)*Setup!$B$22</f>
        <v>0</v>
      </c>
      <c r="O328" s="0" t="n">
        <f aca="false">SUMPRODUCT('5N inverse'!$A$13:$Y$13,'5N mesh'!$B$37:$Z$37,$E327:$AC327)+'5N inverse'!$A$13*$C328/Setup!$B$17+INDEX('5N inverse'!$A$13:$Y$13,1,'5N mesh'!$B$7+1)*Setup!$B$22</f>
        <v>0</v>
      </c>
      <c r="P328" s="0" t="n">
        <f aca="false">SUMPRODUCT('5N inverse'!$A$14:$Y$14,'5N mesh'!$B$37:$Z$37,$E327:$AC327)+'5N inverse'!$A$14*$C328/Setup!$B$17+INDEX('5N inverse'!$A$14:$Y$14,1,'5N mesh'!$B$7+1)*Setup!$B$22</f>
        <v>0</v>
      </c>
      <c r="Q328" s="0" t="n">
        <f aca="false">SUMPRODUCT('5N inverse'!$A$15:$Y$15,'5N mesh'!$B$37:$Z$37,$E327:$AC327)+'5N inverse'!$A$15*$C328/Setup!$B$17+INDEX('5N inverse'!$A$15:$Y$15,1,'5N mesh'!$B$7+1)*Setup!$B$22</f>
        <v>0</v>
      </c>
      <c r="R328" s="0" t="n">
        <f aca="false">SUMPRODUCT('5N inverse'!$A$16:$Y$16,'5N mesh'!$B$37:$Z$37,$E327:$AC327)+'5N inverse'!$A$16*$C328/Setup!$B$17+INDEX('5N inverse'!$A$16:$Y$16,1,'5N mesh'!$B$7+1)*Setup!$B$22</f>
        <v>0</v>
      </c>
      <c r="S328" s="0" t="n">
        <f aca="false">SUMPRODUCT('5N inverse'!$A$17:$Y$17,'5N mesh'!$B$37:$Z$37,$E327:$AC327)+'5N inverse'!$A$17*$C328/Setup!$B$17+INDEX('5N inverse'!$A$17:$Y$17,1,'5N mesh'!$B$7+1)*Setup!$B$22</f>
        <v>0</v>
      </c>
      <c r="T328" s="0" t="n">
        <f aca="false">SUMPRODUCT('5N inverse'!$A$18:$Y$18,'5N mesh'!$B$37:$Z$37,$E327:$AC327)+'5N inverse'!$A$18*$C328/Setup!$B$17+INDEX('5N inverse'!$A$18:$Y$18,1,'5N mesh'!$B$7+1)*Setup!$B$22</f>
        <v>0</v>
      </c>
      <c r="U328" s="0" t="n">
        <f aca="false">SUMPRODUCT('5N inverse'!$A$19:$Y$19,'5N mesh'!$B$37:$Z$37,$E327:$AC327)+'5N inverse'!$A$19*$C328/Setup!$B$17+INDEX('5N inverse'!$A$19:$Y$19,1,'5N mesh'!$B$7+1)*Setup!$B$22</f>
        <v>0</v>
      </c>
      <c r="V328" s="0" t="n">
        <f aca="false">SUMPRODUCT('5N inverse'!$A$20:$Y$20,'5N mesh'!$B$37:$Z$37,$E327:$AC327)+'5N inverse'!$A$20*$C328/Setup!$B$17+INDEX('5N inverse'!$A$20:$Y$20,1,'5N mesh'!$B$7+1)*Setup!$B$22</f>
        <v>0</v>
      </c>
      <c r="W328" s="0" t="n">
        <f aca="false">SUMPRODUCT('5N inverse'!$A$21:$Y$21,'5N mesh'!$B$37:$Z$37,$E327:$AC327)+'5N inverse'!$A$21*$C328/Setup!$B$17+INDEX('5N inverse'!$A$21:$Y$21,1,'5N mesh'!$B$7+1)*Setup!$B$22</f>
        <v>0</v>
      </c>
      <c r="X328" s="0" t="n">
        <f aca="false">SUMPRODUCT('5N inverse'!$A$22:$Y$22,'5N mesh'!$B$37:$Z$37,$E327:$AC327)+'5N inverse'!$A$22*$C328/Setup!$B$17+INDEX('5N inverse'!$A$22:$Y$22,1,'5N mesh'!$B$7+1)*Setup!$B$22</f>
        <v>0</v>
      </c>
      <c r="Y328" s="0" t="n">
        <f aca="false">SUMPRODUCT('5N inverse'!$A$23:$Y$23,'5N mesh'!$B$37:$Z$37,$E327:$AC327)+'5N inverse'!$A$23*$C328/Setup!$B$17+INDEX('5N inverse'!$A$23:$Y$23,1,'5N mesh'!$B$7+1)*Setup!$B$22</f>
        <v>0</v>
      </c>
      <c r="Z328" s="0" t="n">
        <f aca="false">SUMPRODUCT('5N inverse'!$A$24:$Y$24,'5N mesh'!$B$37:$Z$37,$E327:$AC327)+'5N inverse'!$A$24*$C328/Setup!$B$17+INDEX('5N inverse'!$A$24:$Y$24,1,'5N mesh'!$B$7+1)*Setup!$B$22</f>
        <v>0</v>
      </c>
      <c r="AA328" s="0" t="n">
        <f aca="false">SUMPRODUCT('5N inverse'!$A$25:$Y$25,'5N mesh'!$B$37:$Z$37,$E327:$AC327)+'5N inverse'!$A$25*$C328/Setup!$B$17+INDEX('5N inverse'!$A$25:$Y$25,1,'5N mesh'!$B$7+1)*Setup!$B$22</f>
        <v>0</v>
      </c>
      <c r="AB328" s="0" t="n">
        <f aca="false">SUMPRODUCT('5N inverse'!$A$26:$Y$26,'5N mesh'!$B$37:$Z$37,$E327:$AC327)+'5N inverse'!$A$26*$C328/Setup!$B$17+INDEX('5N inverse'!$A$26:$Y$26,1,'5N mesh'!$B$7+1)*Setup!$B$22</f>
        <v>0</v>
      </c>
      <c r="AC328" s="0" t="n">
        <f aca="false">SUMPRODUCT('5N inverse'!$A$27:$Y$27,'5N mesh'!$B$37:$Z$37,$E327:$AC327)+'5N inverse'!$A$27*$C328/Setup!$B$17+INDEX('5N inverse'!$A$27:$Y$27,1,'5N mesh'!$B$7+1)*Setup!$B$22</f>
        <v>0</v>
      </c>
    </row>
    <row r="329" customFormat="false" ht="15" hidden="false" customHeight="false" outlineLevel="0" collapsed="false">
      <c r="A329" s="0" t="n">
        <v>324</v>
      </c>
      <c r="B329" s="0" t="n">
        <f aca="false">A329*Setup!$B$11/3600</f>
        <v>27</v>
      </c>
      <c r="C329" s="0" t="n">
        <f aca="false">Setup!$B$7+Setup!$B$8*COS(2*PI()*(B329-Setup!$B$9)/24)</f>
        <v>20.1362966948437</v>
      </c>
      <c r="D329" s="0" t="n">
        <f aca="false">(C329-E329)/Setup!$B$17</f>
        <v>-22.2759373925008</v>
      </c>
      <c r="E329" s="0" t="n">
        <f aca="false">SUMPRODUCT('5N inverse'!$A$3:$Y$3,'5N mesh'!$B$37:$Z$37,$E328:$AC328)+'5N inverse'!$A$3*$C329/Setup!$B$17+INDEX('5N inverse'!$A$3:$Y$3,1,'5N mesh'!$B$7+1)*Setup!$B$22</f>
        <v>23.0321685558688</v>
      </c>
      <c r="F329" s="0" t="n">
        <f aca="false">SUMPRODUCT('5N inverse'!$A$4:$Y$4,'5N mesh'!$B$37:$Z$37,$E328:$AC328)+'5N inverse'!$A$4*$C329/Setup!$B$17+INDEX('5N inverse'!$A$4:$Y$4,1,'5N mesh'!$B$7+1)*Setup!$B$22</f>
        <v>21.7060489538495</v>
      </c>
      <c r="G329" s="0" t="n">
        <f aca="false">SUMPRODUCT('5N inverse'!$A$5:$Y$5,'5N mesh'!$B$37:$Z$37,$E328:$AC328)+'5N inverse'!$A$5*$C329/Setup!$B$17+INDEX('5N inverse'!$A$5:$Y$5,1,'5N mesh'!$B$7+1)*Setup!$B$22</f>
        <v>19.0538097498109</v>
      </c>
      <c r="H329" s="0" t="n">
        <f aca="false">SUMPRODUCT('5N inverse'!$A$6:$Y$6,'5N mesh'!$B$37:$Z$37,$E328:$AC328)+'5N inverse'!$A$6*$C329/Setup!$B$17+INDEX('5N inverse'!$A$6:$Y$6,1,'5N mesh'!$B$7+1)*Setup!$B$22</f>
        <v>16.4015705457723</v>
      </c>
      <c r="I329" s="0" t="n">
        <f aca="false">SUMPRODUCT('5N inverse'!$A$7:$Y$7,'5N mesh'!$B$37:$Z$37,$E328:$AC328)+'5N inverse'!$A$7*$C329/Setup!$B$17+INDEX('5N inverse'!$A$7:$Y$7,1,'5N mesh'!$B$7+1)*Setup!$B$22</f>
        <v>15.075450943753</v>
      </c>
      <c r="J329" s="0" t="n">
        <f aca="false">SUMPRODUCT('5N inverse'!$A$8:$Y$8,'5N mesh'!$B$37:$Z$37,$E328:$AC328)+'5N inverse'!$A$8*$C329/Setup!$B$17+INDEX('5N inverse'!$A$8:$Y$8,1,'5N mesh'!$B$7+1)*Setup!$B$22</f>
        <v>0</v>
      </c>
      <c r="K329" s="0" t="n">
        <f aca="false">SUMPRODUCT('5N inverse'!$A$9:$Y$9,'5N mesh'!$B$37:$Z$37,$E328:$AC328)+'5N inverse'!$A$9*$C329/Setup!$B$17+INDEX('5N inverse'!$A$9:$Y$9,1,'5N mesh'!$B$7+1)*Setup!$B$22</f>
        <v>0</v>
      </c>
      <c r="L329" s="0" t="n">
        <f aca="false">SUMPRODUCT('5N inverse'!$A$10:$Y$10,'5N mesh'!$B$37:$Z$37,$E328:$AC328)+'5N inverse'!$A$10*$C329/Setup!$B$17+INDEX('5N inverse'!$A$10:$Y$10,1,'5N mesh'!$B$7+1)*Setup!$B$22</f>
        <v>0</v>
      </c>
      <c r="M329" s="0" t="n">
        <f aca="false">SUMPRODUCT('5N inverse'!$A$11:$Y$11,'5N mesh'!$B$37:$Z$37,$E328:$AC328)+'5N inverse'!$A$11*$C329/Setup!$B$17+INDEX('5N inverse'!$A$11:$Y$11,1,'5N mesh'!$B$7+1)*Setup!$B$22</f>
        <v>0</v>
      </c>
      <c r="N329" s="0" t="n">
        <f aca="false">SUMPRODUCT('5N inverse'!$A$12:$Y$12,'5N mesh'!$B$37:$Z$37,$E328:$AC328)+'5N inverse'!$A$12*$C329/Setup!$B$17+INDEX('5N inverse'!$A$12:$Y$12,1,'5N mesh'!$B$7+1)*Setup!$B$22</f>
        <v>0</v>
      </c>
      <c r="O329" s="0" t="n">
        <f aca="false">SUMPRODUCT('5N inverse'!$A$13:$Y$13,'5N mesh'!$B$37:$Z$37,$E328:$AC328)+'5N inverse'!$A$13*$C329/Setup!$B$17+INDEX('5N inverse'!$A$13:$Y$13,1,'5N mesh'!$B$7+1)*Setup!$B$22</f>
        <v>0</v>
      </c>
      <c r="P329" s="0" t="n">
        <f aca="false">SUMPRODUCT('5N inverse'!$A$14:$Y$14,'5N mesh'!$B$37:$Z$37,$E328:$AC328)+'5N inverse'!$A$14*$C329/Setup!$B$17+INDEX('5N inverse'!$A$14:$Y$14,1,'5N mesh'!$B$7+1)*Setup!$B$22</f>
        <v>0</v>
      </c>
      <c r="Q329" s="0" t="n">
        <f aca="false">SUMPRODUCT('5N inverse'!$A$15:$Y$15,'5N mesh'!$B$37:$Z$37,$E328:$AC328)+'5N inverse'!$A$15*$C329/Setup!$B$17+INDEX('5N inverse'!$A$15:$Y$15,1,'5N mesh'!$B$7+1)*Setup!$B$22</f>
        <v>0</v>
      </c>
      <c r="R329" s="0" t="n">
        <f aca="false">SUMPRODUCT('5N inverse'!$A$16:$Y$16,'5N mesh'!$B$37:$Z$37,$E328:$AC328)+'5N inverse'!$A$16*$C329/Setup!$B$17+INDEX('5N inverse'!$A$16:$Y$16,1,'5N mesh'!$B$7+1)*Setup!$B$22</f>
        <v>0</v>
      </c>
      <c r="S329" s="0" t="n">
        <f aca="false">SUMPRODUCT('5N inverse'!$A$17:$Y$17,'5N mesh'!$B$37:$Z$37,$E328:$AC328)+'5N inverse'!$A$17*$C329/Setup!$B$17+INDEX('5N inverse'!$A$17:$Y$17,1,'5N mesh'!$B$7+1)*Setup!$B$22</f>
        <v>0</v>
      </c>
      <c r="T329" s="0" t="n">
        <f aca="false">SUMPRODUCT('5N inverse'!$A$18:$Y$18,'5N mesh'!$B$37:$Z$37,$E328:$AC328)+'5N inverse'!$A$18*$C329/Setup!$B$17+INDEX('5N inverse'!$A$18:$Y$18,1,'5N mesh'!$B$7+1)*Setup!$B$22</f>
        <v>0</v>
      </c>
      <c r="U329" s="0" t="n">
        <f aca="false">SUMPRODUCT('5N inverse'!$A$19:$Y$19,'5N mesh'!$B$37:$Z$37,$E328:$AC328)+'5N inverse'!$A$19*$C329/Setup!$B$17+INDEX('5N inverse'!$A$19:$Y$19,1,'5N mesh'!$B$7+1)*Setup!$B$22</f>
        <v>0</v>
      </c>
      <c r="V329" s="0" t="n">
        <f aca="false">SUMPRODUCT('5N inverse'!$A$20:$Y$20,'5N mesh'!$B$37:$Z$37,$E328:$AC328)+'5N inverse'!$A$20*$C329/Setup!$B$17+INDEX('5N inverse'!$A$20:$Y$20,1,'5N mesh'!$B$7+1)*Setup!$B$22</f>
        <v>0</v>
      </c>
      <c r="W329" s="0" t="n">
        <f aca="false">SUMPRODUCT('5N inverse'!$A$21:$Y$21,'5N mesh'!$B$37:$Z$37,$E328:$AC328)+'5N inverse'!$A$21*$C329/Setup!$B$17+INDEX('5N inverse'!$A$21:$Y$21,1,'5N mesh'!$B$7+1)*Setup!$B$22</f>
        <v>0</v>
      </c>
      <c r="X329" s="0" t="n">
        <f aca="false">SUMPRODUCT('5N inverse'!$A$22:$Y$22,'5N mesh'!$B$37:$Z$37,$E328:$AC328)+'5N inverse'!$A$22*$C329/Setup!$B$17+INDEX('5N inverse'!$A$22:$Y$22,1,'5N mesh'!$B$7+1)*Setup!$B$22</f>
        <v>0</v>
      </c>
      <c r="Y329" s="0" t="n">
        <f aca="false">SUMPRODUCT('5N inverse'!$A$23:$Y$23,'5N mesh'!$B$37:$Z$37,$E328:$AC328)+'5N inverse'!$A$23*$C329/Setup!$B$17+INDEX('5N inverse'!$A$23:$Y$23,1,'5N mesh'!$B$7+1)*Setup!$B$22</f>
        <v>0</v>
      </c>
      <c r="Z329" s="0" t="n">
        <f aca="false">SUMPRODUCT('5N inverse'!$A$24:$Y$24,'5N mesh'!$B$37:$Z$37,$E328:$AC328)+'5N inverse'!$A$24*$C329/Setup!$B$17+INDEX('5N inverse'!$A$24:$Y$24,1,'5N mesh'!$B$7+1)*Setup!$B$22</f>
        <v>0</v>
      </c>
      <c r="AA329" s="0" t="n">
        <f aca="false">SUMPRODUCT('5N inverse'!$A$25:$Y$25,'5N mesh'!$B$37:$Z$37,$E328:$AC328)+'5N inverse'!$A$25*$C329/Setup!$B$17+INDEX('5N inverse'!$A$25:$Y$25,1,'5N mesh'!$B$7+1)*Setup!$B$22</f>
        <v>0</v>
      </c>
      <c r="AB329" s="0" t="n">
        <f aca="false">SUMPRODUCT('5N inverse'!$A$26:$Y$26,'5N mesh'!$B$37:$Z$37,$E328:$AC328)+'5N inverse'!$A$26*$C329/Setup!$B$17+INDEX('5N inverse'!$A$26:$Y$26,1,'5N mesh'!$B$7+1)*Setup!$B$22</f>
        <v>0</v>
      </c>
      <c r="AC329" s="0" t="n">
        <f aca="false">SUMPRODUCT('5N inverse'!$A$27:$Y$27,'5N mesh'!$B$37:$Z$37,$E328:$AC328)+'5N inverse'!$A$27*$C329/Setup!$B$17+INDEX('5N inverse'!$A$27:$Y$27,1,'5N mesh'!$B$7+1)*Setup!$B$22</f>
        <v>0</v>
      </c>
    </row>
    <row r="330" customFormat="false" ht="15" hidden="false" customHeight="false" outlineLevel="0" collapsed="false">
      <c r="A330" s="0" t="n">
        <v>325</v>
      </c>
      <c r="B330" s="0" t="n">
        <f aca="false">A330*Setup!$B$11/3600</f>
        <v>27.0833333333333</v>
      </c>
      <c r="C330" s="0" t="n">
        <f aca="false">Setup!$B$7+Setup!$B$8*COS(2*PI()*(B330-Setup!$B$9)/24)</f>
        <v>20.114631720747</v>
      </c>
      <c r="D330" s="0" t="n">
        <f aca="false">(C330-E330)/Setup!$B$17</f>
        <v>-22.1302696598141</v>
      </c>
      <c r="E330" s="0" t="n">
        <f aca="false">SUMPRODUCT('5N inverse'!$A$3:$Y$3,'5N mesh'!$B$37:$Z$37,$E329:$AC329)+'5N inverse'!$A$3*$C330/Setup!$B$17+INDEX('5N inverse'!$A$3:$Y$3,1,'5N mesh'!$B$7+1)*Setup!$B$22</f>
        <v>22.9915667765228</v>
      </c>
      <c r="F330" s="0" t="n">
        <f aca="false">SUMPRODUCT('5N inverse'!$A$4:$Y$4,'5N mesh'!$B$37:$Z$37,$E329:$AC329)+'5N inverse'!$A$4*$C330/Setup!$B$17+INDEX('5N inverse'!$A$4:$Y$4,1,'5N mesh'!$B$7+1)*Setup!$B$22</f>
        <v>21.672162455677</v>
      </c>
      <c r="G330" s="0" t="n">
        <f aca="false">SUMPRODUCT('5N inverse'!$A$5:$Y$5,'5N mesh'!$B$37:$Z$37,$E329:$AC329)+'5N inverse'!$A$5*$C330/Setup!$B$17+INDEX('5N inverse'!$A$5:$Y$5,1,'5N mesh'!$B$7+1)*Setup!$B$22</f>
        <v>19.0333538139855</v>
      </c>
      <c r="H330" s="0" t="n">
        <f aca="false">SUMPRODUCT('5N inverse'!$A$6:$Y$6,'5N mesh'!$B$37:$Z$37,$E329:$AC329)+'5N inverse'!$A$6*$C330/Setup!$B$17+INDEX('5N inverse'!$A$6:$Y$6,1,'5N mesh'!$B$7+1)*Setup!$B$22</f>
        <v>16.394545172294</v>
      </c>
      <c r="I330" s="0" t="n">
        <f aca="false">SUMPRODUCT('5N inverse'!$A$7:$Y$7,'5N mesh'!$B$37:$Z$37,$E329:$AC329)+'5N inverse'!$A$7*$C330/Setup!$B$17+INDEX('5N inverse'!$A$7:$Y$7,1,'5N mesh'!$B$7+1)*Setup!$B$22</f>
        <v>15.0751408514482</v>
      </c>
      <c r="J330" s="0" t="n">
        <f aca="false">SUMPRODUCT('5N inverse'!$A$8:$Y$8,'5N mesh'!$B$37:$Z$37,$E329:$AC329)+'5N inverse'!$A$8*$C330/Setup!$B$17+INDEX('5N inverse'!$A$8:$Y$8,1,'5N mesh'!$B$7+1)*Setup!$B$22</f>
        <v>0</v>
      </c>
      <c r="K330" s="0" t="n">
        <f aca="false">SUMPRODUCT('5N inverse'!$A$9:$Y$9,'5N mesh'!$B$37:$Z$37,$E329:$AC329)+'5N inverse'!$A$9*$C330/Setup!$B$17+INDEX('5N inverse'!$A$9:$Y$9,1,'5N mesh'!$B$7+1)*Setup!$B$22</f>
        <v>0</v>
      </c>
      <c r="L330" s="0" t="n">
        <f aca="false">SUMPRODUCT('5N inverse'!$A$10:$Y$10,'5N mesh'!$B$37:$Z$37,$E329:$AC329)+'5N inverse'!$A$10*$C330/Setup!$B$17+INDEX('5N inverse'!$A$10:$Y$10,1,'5N mesh'!$B$7+1)*Setup!$B$22</f>
        <v>0</v>
      </c>
      <c r="M330" s="0" t="n">
        <f aca="false">SUMPRODUCT('5N inverse'!$A$11:$Y$11,'5N mesh'!$B$37:$Z$37,$E329:$AC329)+'5N inverse'!$A$11*$C330/Setup!$B$17+INDEX('5N inverse'!$A$11:$Y$11,1,'5N mesh'!$B$7+1)*Setup!$B$22</f>
        <v>0</v>
      </c>
      <c r="N330" s="0" t="n">
        <f aca="false">SUMPRODUCT('5N inverse'!$A$12:$Y$12,'5N mesh'!$B$37:$Z$37,$E329:$AC329)+'5N inverse'!$A$12*$C330/Setup!$B$17+INDEX('5N inverse'!$A$12:$Y$12,1,'5N mesh'!$B$7+1)*Setup!$B$22</f>
        <v>0</v>
      </c>
      <c r="O330" s="0" t="n">
        <f aca="false">SUMPRODUCT('5N inverse'!$A$13:$Y$13,'5N mesh'!$B$37:$Z$37,$E329:$AC329)+'5N inverse'!$A$13*$C330/Setup!$B$17+INDEX('5N inverse'!$A$13:$Y$13,1,'5N mesh'!$B$7+1)*Setup!$B$22</f>
        <v>0</v>
      </c>
      <c r="P330" s="0" t="n">
        <f aca="false">SUMPRODUCT('5N inverse'!$A$14:$Y$14,'5N mesh'!$B$37:$Z$37,$E329:$AC329)+'5N inverse'!$A$14*$C330/Setup!$B$17+INDEX('5N inverse'!$A$14:$Y$14,1,'5N mesh'!$B$7+1)*Setup!$B$22</f>
        <v>0</v>
      </c>
      <c r="Q330" s="0" t="n">
        <f aca="false">SUMPRODUCT('5N inverse'!$A$15:$Y$15,'5N mesh'!$B$37:$Z$37,$E329:$AC329)+'5N inverse'!$A$15*$C330/Setup!$B$17+INDEX('5N inverse'!$A$15:$Y$15,1,'5N mesh'!$B$7+1)*Setup!$B$22</f>
        <v>0</v>
      </c>
      <c r="R330" s="0" t="n">
        <f aca="false">SUMPRODUCT('5N inverse'!$A$16:$Y$16,'5N mesh'!$B$37:$Z$37,$E329:$AC329)+'5N inverse'!$A$16*$C330/Setup!$B$17+INDEX('5N inverse'!$A$16:$Y$16,1,'5N mesh'!$B$7+1)*Setup!$B$22</f>
        <v>0</v>
      </c>
      <c r="S330" s="0" t="n">
        <f aca="false">SUMPRODUCT('5N inverse'!$A$17:$Y$17,'5N mesh'!$B$37:$Z$37,$E329:$AC329)+'5N inverse'!$A$17*$C330/Setup!$B$17+INDEX('5N inverse'!$A$17:$Y$17,1,'5N mesh'!$B$7+1)*Setup!$B$22</f>
        <v>0</v>
      </c>
      <c r="T330" s="0" t="n">
        <f aca="false">SUMPRODUCT('5N inverse'!$A$18:$Y$18,'5N mesh'!$B$37:$Z$37,$E329:$AC329)+'5N inverse'!$A$18*$C330/Setup!$B$17+INDEX('5N inverse'!$A$18:$Y$18,1,'5N mesh'!$B$7+1)*Setup!$B$22</f>
        <v>0</v>
      </c>
      <c r="U330" s="0" t="n">
        <f aca="false">SUMPRODUCT('5N inverse'!$A$19:$Y$19,'5N mesh'!$B$37:$Z$37,$E329:$AC329)+'5N inverse'!$A$19*$C330/Setup!$B$17+INDEX('5N inverse'!$A$19:$Y$19,1,'5N mesh'!$B$7+1)*Setup!$B$22</f>
        <v>0</v>
      </c>
      <c r="V330" s="0" t="n">
        <f aca="false">SUMPRODUCT('5N inverse'!$A$20:$Y$20,'5N mesh'!$B$37:$Z$37,$E329:$AC329)+'5N inverse'!$A$20*$C330/Setup!$B$17+INDEX('5N inverse'!$A$20:$Y$20,1,'5N mesh'!$B$7+1)*Setup!$B$22</f>
        <v>0</v>
      </c>
      <c r="W330" s="0" t="n">
        <f aca="false">SUMPRODUCT('5N inverse'!$A$21:$Y$21,'5N mesh'!$B$37:$Z$37,$E329:$AC329)+'5N inverse'!$A$21*$C330/Setup!$B$17+INDEX('5N inverse'!$A$21:$Y$21,1,'5N mesh'!$B$7+1)*Setup!$B$22</f>
        <v>0</v>
      </c>
      <c r="X330" s="0" t="n">
        <f aca="false">SUMPRODUCT('5N inverse'!$A$22:$Y$22,'5N mesh'!$B$37:$Z$37,$E329:$AC329)+'5N inverse'!$A$22*$C330/Setup!$B$17+INDEX('5N inverse'!$A$22:$Y$22,1,'5N mesh'!$B$7+1)*Setup!$B$22</f>
        <v>0</v>
      </c>
      <c r="Y330" s="0" t="n">
        <f aca="false">SUMPRODUCT('5N inverse'!$A$23:$Y$23,'5N mesh'!$B$37:$Z$37,$E329:$AC329)+'5N inverse'!$A$23*$C330/Setup!$B$17+INDEX('5N inverse'!$A$23:$Y$23,1,'5N mesh'!$B$7+1)*Setup!$B$22</f>
        <v>0</v>
      </c>
      <c r="Z330" s="0" t="n">
        <f aca="false">SUMPRODUCT('5N inverse'!$A$24:$Y$24,'5N mesh'!$B$37:$Z$37,$E329:$AC329)+'5N inverse'!$A$24*$C330/Setup!$B$17+INDEX('5N inverse'!$A$24:$Y$24,1,'5N mesh'!$B$7+1)*Setup!$B$22</f>
        <v>0</v>
      </c>
      <c r="AA330" s="0" t="n">
        <f aca="false">SUMPRODUCT('5N inverse'!$A$25:$Y$25,'5N mesh'!$B$37:$Z$37,$E329:$AC329)+'5N inverse'!$A$25*$C330/Setup!$B$17+INDEX('5N inverse'!$A$25:$Y$25,1,'5N mesh'!$B$7+1)*Setup!$B$22</f>
        <v>0</v>
      </c>
      <c r="AB330" s="0" t="n">
        <f aca="false">SUMPRODUCT('5N inverse'!$A$26:$Y$26,'5N mesh'!$B$37:$Z$37,$E329:$AC329)+'5N inverse'!$A$26*$C330/Setup!$B$17+INDEX('5N inverse'!$A$26:$Y$26,1,'5N mesh'!$B$7+1)*Setup!$B$22</f>
        <v>0</v>
      </c>
      <c r="AC330" s="0" t="n">
        <f aca="false">SUMPRODUCT('5N inverse'!$A$27:$Y$27,'5N mesh'!$B$37:$Z$37,$E329:$AC329)+'5N inverse'!$A$27*$C330/Setup!$B$17+INDEX('5N inverse'!$A$27:$Y$27,1,'5N mesh'!$B$7+1)*Setup!$B$22</f>
        <v>0</v>
      </c>
    </row>
    <row r="331" customFormat="false" ht="15" hidden="false" customHeight="false" outlineLevel="0" collapsed="false">
      <c r="A331" s="0" t="n">
        <v>326</v>
      </c>
      <c r="B331" s="0" t="n">
        <f aca="false">A331*Setup!$B$11/3600</f>
        <v>27.1666666666667</v>
      </c>
      <c r="C331" s="0" t="n">
        <f aca="false">Setup!$B$7+Setup!$B$8*COS(2*PI()*(B331-Setup!$B$9)/24)</f>
        <v>20.0948159715203</v>
      </c>
      <c r="D331" s="0" t="n">
        <f aca="false">(C331-E331)/Setup!$B$17</f>
        <v>-21.9725568020435</v>
      </c>
      <c r="E331" s="0" t="n">
        <f aca="false">SUMPRODUCT('5N inverse'!$A$3:$Y$3,'5N mesh'!$B$37:$Z$37,$E330:$AC330)+'5N inverse'!$A$3*$C331/Setup!$B$17+INDEX('5N inverse'!$A$3:$Y$3,1,'5N mesh'!$B$7+1)*Setup!$B$22</f>
        <v>22.9512483557859</v>
      </c>
      <c r="F331" s="0" t="n">
        <f aca="false">SUMPRODUCT('5N inverse'!$A$4:$Y$4,'5N mesh'!$B$37:$Z$37,$E330:$AC330)+'5N inverse'!$A$4*$C331/Setup!$B$17+INDEX('5N inverse'!$A$4:$Y$4,1,'5N mesh'!$B$7+1)*Setup!$B$22</f>
        <v>21.6385118659082</v>
      </c>
      <c r="G331" s="0" t="n">
        <f aca="false">SUMPRODUCT('5N inverse'!$A$5:$Y$5,'5N mesh'!$B$37:$Z$37,$E330:$AC330)+'5N inverse'!$A$5*$C331/Setup!$B$17+INDEX('5N inverse'!$A$5:$Y$5,1,'5N mesh'!$B$7+1)*Setup!$B$22</f>
        <v>19.0130388861529</v>
      </c>
      <c r="H331" s="0" t="n">
        <f aca="false">SUMPRODUCT('5N inverse'!$A$6:$Y$6,'5N mesh'!$B$37:$Z$37,$E330:$AC330)+'5N inverse'!$A$6*$C331/Setup!$B$17+INDEX('5N inverse'!$A$6:$Y$6,1,'5N mesh'!$B$7+1)*Setup!$B$22</f>
        <v>16.3875659063975</v>
      </c>
      <c r="I331" s="0" t="n">
        <f aca="false">SUMPRODUCT('5N inverse'!$A$7:$Y$7,'5N mesh'!$B$37:$Z$37,$E330:$AC330)+'5N inverse'!$A$7*$C331/Setup!$B$17+INDEX('5N inverse'!$A$7:$Y$7,1,'5N mesh'!$B$7+1)*Setup!$B$22</f>
        <v>15.0748294165198</v>
      </c>
      <c r="J331" s="0" t="n">
        <f aca="false">SUMPRODUCT('5N inverse'!$A$8:$Y$8,'5N mesh'!$B$37:$Z$37,$E330:$AC330)+'5N inverse'!$A$8*$C331/Setup!$B$17+INDEX('5N inverse'!$A$8:$Y$8,1,'5N mesh'!$B$7+1)*Setup!$B$22</f>
        <v>0</v>
      </c>
      <c r="K331" s="0" t="n">
        <f aca="false">SUMPRODUCT('5N inverse'!$A$9:$Y$9,'5N mesh'!$B$37:$Z$37,$E330:$AC330)+'5N inverse'!$A$9*$C331/Setup!$B$17+INDEX('5N inverse'!$A$9:$Y$9,1,'5N mesh'!$B$7+1)*Setup!$B$22</f>
        <v>0</v>
      </c>
      <c r="L331" s="0" t="n">
        <f aca="false">SUMPRODUCT('5N inverse'!$A$10:$Y$10,'5N mesh'!$B$37:$Z$37,$E330:$AC330)+'5N inverse'!$A$10*$C331/Setup!$B$17+INDEX('5N inverse'!$A$10:$Y$10,1,'5N mesh'!$B$7+1)*Setup!$B$22</f>
        <v>0</v>
      </c>
      <c r="M331" s="0" t="n">
        <f aca="false">SUMPRODUCT('5N inverse'!$A$11:$Y$11,'5N mesh'!$B$37:$Z$37,$E330:$AC330)+'5N inverse'!$A$11*$C331/Setup!$B$17+INDEX('5N inverse'!$A$11:$Y$11,1,'5N mesh'!$B$7+1)*Setup!$B$22</f>
        <v>0</v>
      </c>
      <c r="N331" s="0" t="n">
        <f aca="false">SUMPRODUCT('5N inverse'!$A$12:$Y$12,'5N mesh'!$B$37:$Z$37,$E330:$AC330)+'5N inverse'!$A$12*$C331/Setup!$B$17+INDEX('5N inverse'!$A$12:$Y$12,1,'5N mesh'!$B$7+1)*Setup!$B$22</f>
        <v>0</v>
      </c>
      <c r="O331" s="0" t="n">
        <f aca="false">SUMPRODUCT('5N inverse'!$A$13:$Y$13,'5N mesh'!$B$37:$Z$37,$E330:$AC330)+'5N inverse'!$A$13*$C331/Setup!$B$17+INDEX('5N inverse'!$A$13:$Y$13,1,'5N mesh'!$B$7+1)*Setup!$B$22</f>
        <v>0</v>
      </c>
      <c r="P331" s="0" t="n">
        <f aca="false">SUMPRODUCT('5N inverse'!$A$14:$Y$14,'5N mesh'!$B$37:$Z$37,$E330:$AC330)+'5N inverse'!$A$14*$C331/Setup!$B$17+INDEX('5N inverse'!$A$14:$Y$14,1,'5N mesh'!$B$7+1)*Setup!$B$22</f>
        <v>0</v>
      </c>
      <c r="Q331" s="0" t="n">
        <f aca="false">SUMPRODUCT('5N inverse'!$A$15:$Y$15,'5N mesh'!$B$37:$Z$37,$E330:$AC330)+'5N inverse'!$A$15*$C331/Setup!$B$17+INDEX('5N inverse'!$A$15:$Y$15,1,'5N mesh'!$B$7+1)*Setup!$B$22</f>
        <v>0</v>
      </c>
      <c r="R331" s="0" t="n">
        <f aca="false">SUMPRODUCT('5N inverse'!$A$16:$Y$16,'5N mesh'!$B$37:$Z$37,$E330:$AC330)+'5N inverse'!$A$16*$C331/Setup!$B$17+INDEX('5N inverse'!$A$16:$Y$16,1,'5N mesh'!$B$7+1)*Setup!$B$22</f>
        <v>0</v>
      </c>
      <c r="S331" s="0" t="n">
        <f aca="false">SUMPRODUCT('5N inverse'!$A$17:$Y$17,'5N mesh'!$B$37:$Z$37,$E330:$AC330)+'5N inverse'!$A$17*$C331/Setup!$B$17+INDEX('5N inverse'!$A$17:$Y$17,1,'5N mesh'!$B$7+1)*Setup!$B$22</f>
        <v>0</v>
      </c>
      <c r="T331" s="0" t="n">
        <f aca="false">SUMPRODUCT('5N inverse'!$A$18:$Y$18,'5N mesh'!$B$37:$Z$37,$E330:$AC330)+'5N inverse'!$A$18*$C331/Setup!$B$17+INDEX('5N inverse'!$A$18:$Y$18,1,'5N mesh'!$B$7+1)*Setup!$B$22</f>
        <v>0</v>
      </c>
      <c r="U331" s="0" t="n">
        <f aca="false">SUMPRODUCT('5N inverse'!$A$19:$Y$19,'5N mesh'!$B$37:$Z$37,$E330:$AC330)+'5N inverse'!$A$19*$C331/Setup!$B$17+INDEX('5N inverse'!$A$19:$Y$19,1,'5N mesh'!$B$7+1)*Setup!$B$22</f>
        <v>0</v>
      </c>
      <c r="V331" s="0" t="n">
        <f aca="false">SUMPRODUCT('5N inverse'!$A$20:$Y$20,'5N mesh'!$B$37:$Z$37,$E330:$AC330)+'5N inverse'!$A$20*$C331/Setup!$B$17+INDEX('5N inverse'!$A$20:$Y$20,1,'5N mesh'!$B$7+1)*Setup!$B$22</f>
        <v>0</v>
      </c>
      <c r="W331" s="0" t="n">
        <f aca="false">SUMPRODUCT('5N inverse'!$A$21:$Y$21,'5N mesh'!$B$37:$Z$37,$E330:$AC330)+'5N inverse'!$A$21*$C331/Setup!$B$17+INDEX('5N inverse'!$A$21:$Y$21,1,'5N mesh'!$B$7+1)*Setup!$B$22</f>
        <v>0</v>
      </c>
      <c r="X331" s="0" t="n">
        <f aca="false">SUMPRODUCT('5N inverse'!$A$22:$Y$22,'5N mesh'!$B$37:$Z$37,$E330:$AC330)+'5N inverse'!$A$22*$C331/Setup!$B$17+INDEX('5N inverse'!$A$22:$Y$22,1,'5N mesh'!$B$7+1)*Setup!$B$22</f>
        <v>0</v>
      </c>
      <c r="Y331" s="0" t="n">
        <f aca="false">SUMPRODUCT('5N inverse'!$A$23:$Y$23,'5N mesh'!$B$37:$Z$37,$E330:$AC330)+'5N inverse'!$A$23*$C331/Setup!$B$17+INDEX('5N inverse'!$A$23:$Y$23,1,'5N mesh'!$B$7+1)*Setup!$B$22</f>
        <v>0</v>
      </c>
      <c r="Z331" s="0" t="n">
        <f aca="false">SUMPRODUCT('5N inverse'!$A$24:$Y$24,'5N mesh'!$B$37:$Z$37,$E330:$AC330)+'5N inverse'!$A$24*$C331/Setup!$B$17+INDEX('5N inverse'!$A$24:$Y$24,1,'5N mesh'!$B$7+1)*Setup!$B$22</f>
        <v>0</v>
      </c>
      <c r="AA331" s="0" t="n">
        <f aca="false">SUMPRODUCT('5N inverse'!$A$25:$Y$25,'5N mesh'!$B$37:$Z$37,$E330:$AC330)+'5N inverse'!$A$25*$C331/Setup!$B$17+INDEX('5N inverse'!$A$25:$Y$25,1,'5N mesh'!$B$7+1)*Setup!$B$22</f>
        <v>0</v>
      </c>
      <c r="AB331" s="0" t="n">
        <f aca="false">SUMPRODUCT('5N inverse'!$A$26:$Y$26,'5N mesh'!$B$37:$Z$37,$E330:$AC330)+'5N inverse'!$A$26*$C331/Setup!$B$17+INDEX('5N inverse'!$A$26:$Y$26,1,'5N mesh'!$B$7+1)*Setup!$B$22</f>
        <v>0</v>
      </c>
      <c r="AC331" s="0" t="n">
        <f aca="false">SUMPRODUCT('5N inverse'!$A$27:$Y$27,'5N mesh'!$B$37:$Z$37,$E330:$AC330)+'5N inverse'!$A$27*$C331/Setup!$B$17+INDEX('5N inverse'!$A$27:$Y$27,1,'5N mesh'!$B$7+1)*Setup!$B$22</f>
        <v>0</v>
      </c>
    </row>
    <row r="332" customFormat="false" ht="15" hidden="false" customHeight="false" outlineLevel="0" collapsed="false">
      <c r="A332" s="0" t="n">
        <v>327</v>
      </c>
      <c r="B332" s="0" t="n">
        <f aca="false">A332*Setup!$B$11/3600</f>
        <v>27.25</v>
      </c>
      <c r="C332" s="0" t="n">
        <f aca="false">Setup!$B$7+Setup!$B$8*COS(2*PI()*(B332-Setup!$B$9)/24)</f>
        <v>20.0768588783871</v>
      </c>
      <c r="D332" s="0" t="n">
        <f aca="false">(C332-E332)/Setup!$B$17</f>
        <v>-21.802882209221</v>
      </c>
      <c r="E332" s="0" t="n">
        <f aca="false">SUMPRODUCT('5N inverse'!$A$3:$Y$3,'5N mesh'!$B$37:$Z$37,$E331:$AC331)+'5N inverse'!$A$3*$C332/Setup!$B$17+INDEX('5N inverse'!$A$3:$Y$3,1,'5N mesh'!$B$7+1)*Setup!$B$22</f>
        <v>22.9112335655858</v>
      </c>
      <c r="F332" s="0" t="n">
        <f aca="false">SUMPRODUCT('5N inverse'!$A$4:$Y$4,'5N mesh'!$B$37:$Z$37,$E331:$AC331)+'5N inverse'!$A$4*$C332/Setup!$B$17+INDEX('5N inverse'!$A$4:$Y$4,1,'5N mesh'!$B$7+1)*Setup!$B$22</f>
        <v>21.6051141047536</v>
      </c>
      <c r="G332" s="0" t="n">
        <f aca="false">SUMPRODUCT('5N inverse'!$A$5:$Y$5,'5N mesh'!$B$37:$Z$37,$E331:$AC331)+'5N inverse'!$A$5*$C332/Setup!$B$17+INDEX('5N inverse'!$A$5:$Y$5,1,'5N mesh'!$B$7+1)*Setup!$B$22</f>
        <v>18.9928751830892</v>
      </c>
      <c r="H332" s="0" t="n">
        <f aca="false">SUMPRODUCT('5N inverse'!$A$6:$Y$6,'5N mesh'!$B$37:$Z$37,$E331:$AC331)+'5N inverse'!$A$6*$C332/Setup!$B$17+INDEX('5N inverse'!$A$6:$Y$6,1,'5N mesh'!$B$7+1)*Setup!$B$22</f>
        <v>16.3806362614248</v>
      </c>
      <c r="I332" s="0" t="n">
        <f aca="false">SUMPRODUCT('5N inverse'!$A$7:$Y$7,'5N mesh'!$B$37:$Z$37,$E331:$AC331)+'5N inverse'!$A$7*$C332/Setup!$B$17+INDEX('5N inverse'!$A$7:$Y$7,1,'5N mesh'!$B$7+1)*Setup!$B$22</f>
        <v>15.0745168005926</v>
      </c>
      <c r="J332" s="0" t="n">
        <f aca="false">SUMPRODUCT('5N inverse'!$A$8:$Y$8,'5N mesh'!$B$37:$Z$37,$E331:$AC331)+'5N inverse'!$A$8*$C332/Setup!$B$17+INDEX('5N inverse'!$A$8:$Y$8,1,'5N mesh'!$B$7+1)*Setup!$B$22</f>
        <v>0</v>
      </c>
      <c r="K332" s="0" t="n">
        <f aca="false">SUMPRODUCT('5N inverse'!$A$9:$Y$9,'5N mesh'!$B$37:$Z$37,$E331:$AC331)+'5N inverse'!$A$9*$C332/Setup!$B$17+INDEX('5N inverse'!$A$9:$Y$9,1,'5N mesh'!$B$7+1)*Setup!$B$22</f>
        <v>0</v>
      </c>
      <c r="L332" s="0" t="n">
        <f aca="false">SUMPRODUCT('5N inverse'!$A$10:$Y$10,'5N mesh'!$B$37:$Z$37,$E331:$AC331)+'5N inverse'!$A$10*$C332/Setup!$B$17+INDEX('5N inverse'!$A$10:$Y$10,1,'5N mesh'!$B$7+1)*Setup!$B$22</f>
        <v>0</v>
      </c>
      <c r="M332" s="0" t="n">
        <f aca="false">SUMPRODUCT('5N inverse'!$A$11:$Y$11,'5N mesh'!$B$37:$Z$37,$E331:$AC331)+'5N inverse'!$A$11*$C332/Setup!$B$17+INDEX('5N inverse'!$A$11:$Y$11,1,'5N mesh'!$B$7+1)*Setup!$B$22</f>
        <v>0</v>
      </c>
      <c r="N332" s="0" t="n">
        <f aca="false">SUMPRODUCT('5N inverse'!$A$12:$Y$12,'5N mesh'!$B$37:$Z$37,$E331:$AC331)+'5N inverse'!$A$12*$C332/Setup!$B$17+INDEX('5N inverse'!$A$12:$Y$12,1,'5N mesh'!$B$7+1)*Setup!$B$22</f>
        <v>0</v>
      </c>
      <c r="O332" s="0" t="n">
        <f aca="false">SUMPRODUCT('5N inverse'!$A$13:$Y$13,'5N mesh'!$B$37:$Z$37,$E331:$AC331)+'5N inverse'!$A$13*$C332/Setup!$B$17+INDEX('5N inverse'!$A$13:$Y$13,1,'5N mesh'!$B$7+1)*Setup!$B$22</f>
        <v>0</v>
      </c>
      <c r="P332" s="0" t="n">
        <f aca="false">SUMPRODUCT('5N inverse'!$A$14:$Y$14,'5N mesh'!$B$37:$Z$37,$E331:$AC331)+'5N inverse'!$A$14*$C332/Setup!$B$17+INDEX('5N inverse'!$A$14:$Y$14,1,'5N mesh'!$B$7+1)*Setup!$B$22</f>
        <v>0</v>
      </c>
      <c r="Q332" s="0" t="n">
        <f aca="false">SUMPRODUCT('5N inverse'!$A$15:$Y$15,'5N mesh'!$B$37:$Z$37,$E331:$AC331)+'5N inverse'!$A$15*$C332/Setup!$B$17+INDEX('5N inverse'!$A$15:$Y$15,1,'5N mesh'!$B$7+1)*Setup!$B$22</f>
        <v>0</v>
      </c>
      <c r="R332" s="0" t="n">
        <f aca="false">SUMPRODUCT('5N inverse'!$A$16:$Y$16,'5N mesh'!$B$37:$Z$37,$E331:$AC331)+'5N inverse'!$A$16*$C332/Setup!$B$17+INDEX('5N inverse'!$A$16:$Y$16,1,'5N mesh'!$B$7+1)*Setup!$B$22</f>
        <v>0</v>
      </c>
      <c r="S332" s="0" t="n">
        <f aca="false">SUMPRODUCT('5N inverse'!$A$17:$Y$17,'5N mesh'!$B$37:$Z$37,$E331:$AC331)+'5N inverse'!$A$17*$C332/Setup!$B$17+INDEX('5N inverse'!$A$17:$Y$17,1,'5N mesh'!$B$7+1)*Setup!$B$22</f>
        <v>0</v>
      </c>
      <c r="T332" s="0" t="n">
        <f aca="false">SUMPRODUCT('5N inverse'!$A$18:$Y$18,'5N mesh'!$B$37:$Z$37,$E331:$AC331)+'5N inverse'!$A$18*$C332/Setup!$B$17+INDEX('5N inverse'!$A$18:$Y$18,1,'5N mesh'!$B$7+1)*Setup!$B$22</f>
        <v>0</v>
      </c>
      <c r="U332" s="0" t="n">
        <f aca="false">SUMPRODUCT('5N inverse'!$A$19:$Y$19,'5N mesh'!$B$37:$Z$37,$E331:$AC331)+'5N inverse'!$A$19*$C332/Setup!$B$17+INDEX('5N inverse'!$A$19:$Y$19,1,'5N mesh'!$B$7+1)*Setup!$B$22</f>
        <v>0</v>
      </c>
      <c r="V332" s="0" t="n">
        <f aca="false">SUMPRODUCT('5N inverse'!$A$20:$Y$20,'5N mesh'!$B$37:$Z$37,$E331:$AC331)+'5N inverse'!$A$20*$C332/Setup!$B$17+INDEX('5N inverse'!$A$20:$Y$20,1,'5N mesh'!$B$7+1)*Setup!$B$22</f>
        <v>0</v>
      </c>
      <c r="W332" s="0" t="n">
        <f aca="false">SUMPRODUCT('5N inverse'!$A$21:$Y$21,'5N mesh'!$B$37:$Z$37,$E331:$AC331)+'5N inverse'!$A$21*$C332/Setup!$B$17+INDEX('5N inverse'!$A$21:$Y$21,1,'5N mesh'!$B$7+1)*Setup!$B$22</f>
        <v>0</v>
      </c>
      <c r="X332" s="0" t="n">
        <f aca="false">SUMPRODUCT('5N inverse'!$A$22:$Y$22,'5N mesh'!$B$37:$Z$37,$E331:$AC331)+'5N inverse'!$A$22*$C332/Setup!$B$17+INDEX('5N inverse'!$A$22:$Y$22,1,'5N mesh'!$B$7+1)*Setup!$B$22</f>
        <v>0</v>
      </c>
      <c r="Y332" s="0" t="n">
        <f aca="false">SUMPRODUCT('5N inverse'!$A$23:$Y$23,'5N mesh'!$B$37:$Z$37,$E331:$AC331)+'5N inverse'!$A$23*$C332/Setup!$B$17+INDEX('5N inverse'!$A$23:$Y$23,1,'5N mesh'!$B$7+1)*Setup!$B$22</f>
        <v>0</v>
      </c>
      <c r="Z332" s="0" t="n">
        <f aca="false">SUMPRODUCT('5N inverse'!$A$24:$Y$24,'5N mesh'!$B$37:$Z$37,$E331:$AC331)+'5N inverse'!$A$24*$C332/Setup!$B$17+INDEX('5N inverse'!$A$24:$Y$24,1,'5N mesh'!$B$7+1)*Setup!$B$22</f>
        <v>0</v>
      </c>
      <c r="AA332" s="0" t="n">
        <f aca="false">SUMPRODUCT('5N inverse'!$A$25:$Y$25,'5N mesh'!$B$37:$Z$37,$E331:$AC331)+'5N inverse'!$A$25*$C332/Setup!$B$17+INDEX('5N inverse'!$A$25:$Y$25,1,'5N mesh'!$B$7+1)*Setup!$B$22</f>
        <v>0</v>
      </c>
      <c r="AB332" s="0" t="n">
        <f aca="false">SUMPRODUCT('5N inverse'!$A$26:$Y$26,'5N mesh'!$B$37:$Z$37,$E331:$AC331)+'5N inverse'!$A$26*$C332/Setup!$B$17+INDEX('5N inverse'!$A$26:$Y$26,1,'5N mesh'!$B$7+1)*Setup!$B$22</f>
        <v>0</v>
      </c>
      <c r="AC332" s="0" t="n">
        <f aca="false">SUMPRODUCT('5N inverse'!$A$27:$Y$27,'5N mesh'!$B$37:$Z$37,$E331:$AC331)+'5N inverse'!$A$27*$C332/Setup!$B$17+INDEX('5N inverse'!$A$27:$Y$27,1,'5N mesh'!$B$7+1)*Setup!$B$22</f>
        <v>0</v>
      </c>
    </row>
    <row r="333" customFormat="false" ht="15" hidden="false" customHeight="false" outlineLevel="0" collapsed="false">
      <c r="A333" s="0" t="n">
        <v>328</v>
      </c>
      <c r="B333" s="0" t="n">
        <f aca="false">A333*Setup!$B$11/3600</f>
        <v>27.3333333333333</v>
      </c>
      <c r="C333" s="0" t="n">
        <f aca="false">Setup!$B$7+Setup!$B$8*COS(2*PI()*(B333-Setup!$B$9)/24)</f>
        <v>20.0607689879512</v>
      </c>
      <c r="D333" s="0" t="n">
        <f aca="false">(C333-E333)/Setup!$B$17</f>
        <v>-21.6213348538507</v>
      </c>
      <c r="E333" s="0" t="n">
        <f aca="false">SUMPRODUCT('5N inverse'!$A$3:$Y$3,'5N mesh'!$B$37:$Z$37,$E332:$AC332)+'5N inverse'!$A$3*$C333/Setup!$B$17+INDEX('5N inverse'!$A$3:$Y$3,1,'5N mesh'!$B$7+1)*Setup!$B$22</f>
        <v>22.8715425189518</v>
      </c>
      <c r="F333" s="0" t="n">
        <f aca="false">SUMPRODUCT('5N inverse'!$A$4:$Y$4,'5N mesh'!$B$37:$Z$37,$E332:$AC332)+'5N inverse'!$A$4*$C333/Setup!$B$17+INDEX('5N inverse'!$A$4:$Y$4,1,'5N mesh'!$B$7+1)*Setup!$B$22</f>
        <v>21.5719859600725</v>
      </c>
      <c r="G333" s="0" t="n">
        <f aca="false">SUMPRODUCT('5N inverse'!$A$5:$Y$5,'5N mesh'!$B$37:$Z$37,$E332:$AC332)+'5N inverse'!$A$5*$C333/Setup!$B$17+INDEX('5N inverse'!$A$5:$Y$5,1,'5N mesh'!$B$7+1)*Setup!$B$22</f>
        <v>18.9728728423138</v>
      </c>
      <c r="H333" s="0" t="n">
        <f aca="false">SUMPRODUCT('5N inverse'!$A$6:$Y$6,'5N mesh'!$B$37:$Z$37,$E332:$AC332)+'5N inverse'!$A$6*$C333/Setup!$B$17+INDEX('5N inverse'!$A$6:$Y$6,1,'5N mesh'!$B$7+1)*Setup!$B$22</f>
        <v>16.3737597245552</v>
      </c>
      <c r="I333" s="0" t="n">
        <f aca="false">SUMPRODUCT('5N inverse'!$A$7:$Y$7,'5N mesh'!$B$37:$Z$37,$E332:$AC332)+'5N inverse'!$A$7*$C333/Setup!$B$17+INDEX('5N inverse'!$A$7:$Y$7,1,'5N mesh'!$B$7+1)*Setup!$B$22</f>
        <v>15.0742031656759</v>
      </c>
      <c r="J333" s="0" t="n">
        <f aca="false">SUMPRODUCT('5N inverse'!$A$8:$Y$8,'5N mesh'!$B$37:$Z$37,$E332:$AC332)+'5N inverse'!$A$8*$C333/Setup!$B$17+INDEX('5N inverse'!$A$8:$Y$8,1,'5N mesh'!$B$7+1)*Setup!$B$22</f>
        <v>0</v>
      </c>
      <c r="K333" s="0" t="n">
        <f aca="false">SUMPRODUCT('5N inverse'!$A$9:$Y$9,'5N mesh'!$B$37:$Z$37,$E332:$AC332)+'5N inverse'!$A$9*$C333/Setup!$B$17+INDEX('5N inverse'!$A$9:$Y$9,1,'5N mesh'!$B$7+1)*Setup!$B$22</f>
        <v>0</v>
      </c>
      <c r="L333" s="0" t="n">
        <f aca="false">SUMPRODUCT('5N inverse'!$A$10:$Y$10,'5N mesh'!$B$37:$Z$37,$E332:$AC332)+'5N inverse'!$A$10*$C333/Setup!$B$17+INDEX('5N inverse'!$A$10:$Y$10,1,'5N mesh'!$B$7+1)*Setup!$B$22</f>
        <v>0</v>
      </c>
      <c r="M333" s="0" t="n">
        <f aca="false">SUMPRODUCT('5N inverse'!$A$11:$Y$11,'5N mesh'!$B$37:$Z$37,$E332:$AC332)+'5N inverse'!$A$11*$C333/Setup!$B$17+INDEX('5N inverse'!$A$11:$Y$11,1,'5N mesh'!$B$7+1)*Setup!$B$22</f>
        <v>0</v>
      </c>
      <c r="N333" s="0" t="n">
        <f aca="false">SUMPRODUCT('5N inverse'!$A$12:$Y$12,'5N mesh'!$B$37:$Z$37,$E332:$AC332)+'5N inverse'!$A$12*$C333/Setup!$B$17+INDEX('5N inverse'!$A$12:$Y$12,1,'5N mesh'!$B$7+1)*Setup!$B$22</f>
        <v>0</v>
      </c>
      <c r="O333" s="0" t="n">
        <f aca="false">SUMPRODUCT('5N inverse'!$A$13:$Y$13,'5N mesh'!$B$37:$Z$37,$E332:$AC332)+'5N inverse'!$A$13*$C333/Setup!$B$17+INDEX('5N inverse'!$A$13:$Y$13,1,'5N mesh'!$B$7+1)*Setup!$B$22</f>
        <v>0</v>
      </c>
      <c r="P333" s="0" t="n">
        <f aca="false">SUMPRODUCT('5N inverse'!$A$14:$Y$14,'5N mesh'!$B$37:$Z$37,$E332:$AC332)+'5N inverse'!$A$14*$C333/Setup!$B$17+INDEX('5N inverse'!$A$14:$Y$14,1,'5N mesh'!$B$7+1)*Setup!$B$22</f>
        <v>0</v>
      </c>
      <c r="Q333" s="0" t="n">
        <f aca="false">SUMPRODUCT('5N inverse'!$A$15:$Y$15,'5N mesh'!$B$37:$Z$37,$E332:$AC332)+'5N inverse'!$A$15*$C333/Setup!$B$17+INDEX('5N inverse'!$A$15:$Y$15,1,'5N mesh'!$B$7+1)*Setup!$B$22</f>
        <v>0</v>
      </c>
      <c r="R333" s="0" t="n">
        <f aca="false">SUMPRODUCT('5N inverse'!$A$16:$Y$16,'5N mesh'!$B$37:$Z$37,$E332:$AC332)+'5N inverse'!$A$16*$C333/Setup!$B$17+INDEX('5N inverse'!$A$16:$Y$16,1,'5N mesh'!$B$7+1)*Setup!$B$22</f>
        <v>0</v>
      </c>
      <c r="S333" s="0" t="n">
        <f aca="false">SUMPRODUCT('5N inverse'!$A$17:$Y$17,'5N mesh'!$B$37:$Z$37,$E332:$AC332)+'5N inverse'!$A$17*$C333/Setup!$B$17+INDEX('5N inverse'!$A$17:$Y$17,1,'5N mesh'!$B$7+1)*Setup!$B$22</f>
        <v>0</v>
      </c>
      <c r="T333" s="0" t="n">
        <f aca="false">SUMPRODUCT('5N inverse'!$A$18:$Y$18,'5N mesh'!$B$37:$Z$37,$E332:$AC332)+'5N inverse'!$A$18*$C333/Setup!$B$17+INDEX('5N inverse'!$A$18:$Y$18,1,'5N mesh'!$B$7+1)*Setup!$B$22</f>
        <v>0</v>
      </c>
      <c r="U333" s="0" t="n">
        <f aca="false">SUMPRODUCT('5N inverse'!$A$19:$Y$19,'5N mesh'!$B$37:$Z$37,$E332:$AC332)+'5N inverse'!$A$19*$C333/Setup!$B$17+INDEX('5N inverse'!$A$19:$Y$19,1,'5N mesh'!$B$7+1)*Setup!$B$22</f>
        <v>0</v>
      </c>
      <c r="V333" s="0" t="n">
        <f aca="false">SUMPRODUCT('5N inverse'!$A$20:$Y$20,'5N mesh'!$B$37:$Z$37,$E332:$AC332)+'5N inverse'!$A$20*$C333/Setup!$B$17+INDEX('5N inverse'!$A$20:$Y$20,1,'5N mesh'!$B$7+1)*Setup!$B$22</f>
        <v>0</v>
      </c>
      <c r="W333" s="0" t="n">
        <f aca="false">SUMPRODUCT('5N inverse'!$A$21:$Y$21,'5N mesh'!$B$37:$Z$37,$E332:$AC332)+'5N inverse'!$A$21*$C333/Setup!$B$17+INDEX('5N inverse'!$A$21:$Y$21,1,'5N mesh'!$B$7+1)*Setup!$B$22</f>
        <v>0</v>
      </c>
      <c r="X333" s="0" t="n">
        <f aca="false">SUMPRODUCT('5N inverse'!$A$22:$Y$22,'5N mesh'!$B$37:$Z$37,$E332:$AC332)+'5N inverse'!$A$22*$C333/Setup!$B$17+INDEX('5N inverse'!$A$22:$Y$22,1,'5N mesh'!$B$7+1)*Setup!$B$22</f>
        <v>0</v>
      </c>
      <c r="Y333" s="0" t="n">
        <f aca="false">SUMPRODUCT('5N inverse'!$A$23:$Y$23,'5N mesh'!$B$37:$Z$37,$E332:$AC332)+'5N inverse'!$A$23*$C333/Setup!$B$17+INDEX('5N inverse'!$A$23:$Y$23,1,'5N mesh'!$B$7+1)*Setup!$B$22</f>
        <v>0</v>
      </c>
      <c r="Z333" s="0" t="n">
        <f aca="false">SUMPRODUCT('5N inverse'!$A$24:$Y$24,'5N mesh'!$B$37:$Z$37,$E332:$AC332)+'5N inverse'!$A$24*$C333/Setup!$B$17+INDEX('5N inverse'!$A$24:$Y$24,1,'5N mesh'!$B$7+1)*Setup!$B$22</f>
        <v>0</v>
      </c>
      <c r="AA333" s="0" t="n">
        <f aca="false">SUMPRODUCT('5N inverse'!$A$25:$Y$25,'5N mesh'!$B$37:$Z$37,$E332:$AC332)+'5N inverse'!$A$25*$C333/Setup!$B$17+INDEX('5N inverse'!$A$25:$Y$25,1,'5N mesh'!$B$7+1)*Setup!$B$22</f>
        <v>0</v>
      </c>
      <c r="AB333" s="0" t="n">
        <f aca="false">SUMPRODUCT('5N inverse'!$A$26:$Y$26,'5N mesh'!$B$37:$Z$37,$E332:$AC332)+'5N inverse'!$A$26*$C333/Setup!$B$17+INDEX('5N inverse'!$A$26:$Y$26,1,'5N mesh'!$B$7+1)*Setup!$B$22</f>
        <v>0</v>
      </c>
      <c r="AC333" s="0" t="n">
        <f aca="false">SUMPRODUCT('5N inverse'!$A$27:$Y$27,'5N mesh'!$B$37:$Z$37,$E332:$AC332)+'5N inverse'!$A$27*$C333/Setup!$B$17+INDEX('5N inverse'!$A$27:$Y$27,1,'5N mesh'!$B$7+1)*Setup!$B$22</f>
        <v>0</v>
      </c>
    </row>
    <row r="334" customFormat="false" ht="15" hidden="false" customHeight="false" outlineLevel="0" collapsed="false">
      <c r="A334" s="0" t="n">
        <v>329</v>
      </c>
      <c r="B334" s="0" t="n">
        <f aca="false">A334*Setup!$B$11/3600</f>
        <v>27.4166666666667</v>
      </c>
      <c r="C334" s="0" t="n">
        <f aca="false">Setup!$B$7+Setup!$B$8*COS(2*PI()*(B334-Setup!$B$9)/24)</f>
        <v>20.046553958129</v>
      </c>
      <c r="D334" s="0" t="n">
        <f aca="false">(C334-E334)/Setup!$B$17</f>
        <v>-21.4280092500329</v>
      </c>
      <c r="E334" s="0" t="n">
        <f aca="false">SUMPRODUCT('5N inverse'!$A$3:$Y$3,'5N mesh'!$B$37:$Z$37,$E333:$AC333)+'5N inverse'!$A$3*$C334/Setup!$B$17+INDEX('5N inverse'!$A$3:$Y$3,1,'5N mesh'!$B$7+1)*Setup!$B$22</f>
        <v>22.8321951606332</v>
      </c>
      <c r="F334" s="0" t="n">
        <f aca="false">SUMPRODUCT('5N inverse'!$A$4:$Y$4,'5N mesh'!$B$37:$Z$37,$E333:$AC333)+'5N inverse'!$A$4*$C334/Setup!$B$17+INDEX('5N inverse'!$A$4:$Y$4,1,'5N mesh'!$B$7+1)*Setup!$B$22</f>
        <v>21.5391440795423</v>
      </c>
      <c r="G334" s="0" t="n">
        <f aca="false">SUMPRODUCT('5N inverse'!$A$5:$Y$5,'5N mesh'!$B$37:$Z$37,$E333:$AC333)+'5N inverse'!$A$5*$C334/Setup!$B$17+INDEX('5N inverse'!$A$5:$Y$5,1,'5N mesh'!$B$7+1)*Setup!$B$22</f>
        <v>18.9530419173606</v>
      </c>
      <c r="H334" s="0" t="n">
        <f aca="false">SUMPRODUCT('5N inverse'!$A$6:$Y$6,'5N mesh'!$B$37:$Z$37,$E333:$AC333)+'5N inverse'!$A$6*$C334/Setup!$B$17+INDEX('5N inverse'!$A$6:$Y$6,1,'5N mesh'!$B$7+1)*Setup!$B$22</f>
        <v>16.3669397551788</v>
      </c>
      <c r="I334" s="0" t="n">
        <f aca="false">SUMPRODUCT('5N inverse'!$A$7:$Y$7,'5N mesh'!$B$37:$Z$37,$E333:$AC333)+'5N inverse'!$A$7*$C334/Setup!$B$17+INDEX('5N inverse'!$A$7:$Y$7,1,'5N mesh'!$B$7+1)*Setup!$B$22</f>
        <v>15.0738886740879</v>
      </c>
      <c r="J334" s="0" t="n">
        <f aca="false">SUMPRODUCT('5N inverse'!$A$8:$Y$8,'5N mesh'!$B$37:$Z$37,$E333:$AC333)+'5N inverse'!$A$8*$C334/Setup!$B$17+INDEX('5N inverse'!$A$8:$Y$8,1,'5N mesh'!$B$7+1)*Setup!$B$22</f>
        <v>0</v>
      </c>
      <c r="K334" s="0" t="n">
        <f aca="false">SUMPRODUCT('5N inverse'!$A$9:$Y$9,'5N mesh'!$B$37:$Z$37,$E333:$AC333)+'5N inverse'!$A$9*$C334/Setup!$B$17+INDEX('5N inverse'!$A$9:$Y$9,1,'5N mesh'!$B$7+1)*Setup!$B$22</f>
        <v>0</v>
      </c>
      <c r="L334" s="0" t="n">
        <f aca="false">SUMPRODUCT('5N inverse'!$A$10:$Y$10,'5N mesh'!$B$37:$Z$37,$E333:$AC333)+'5N inverse'!$A$10*$C334/Setup!$B$17+INDEX('5N inverse'!$A$10:$Y$10,1,'5N mesh'!$B$7+1)*Setup!$B$22</f>
        <v>0</v>
      </c>
      <c r="M334" s="0" t="n">
        <f aca="false">SUMPRODUCT('5N inverse'!$A$11:$Y$11,'5N mesh'!$B$37:$Z$37,$E333:$AC333)+'5N inverse'!$A$11*$C334/Setup!$B$17+INDEX('5N inverse'!$A$11:$Y$11,1,'5N mesh'!$B$7+1)*Setup!$B$22</f>
        <v>0</v>
      </c>
      <c r="N334" s="0" t="n">
        <f aca="false">SUMPRODUCT('5N inverse'!$A$12:$Y$12,'5N mesh'!$B$37:$Z$37,$E333:$AC333)+'5N inverse'!$A$12*$C334/Setup!$B$17+INDEX('5N inverse'!$A$12:$Y$12,1,'5N mesh'!$B$7+1)*Setup!$B$22</f>
        <v>0</v>
      </c>
      <c r="O334" s="0" t="n">
        <f aca="false">SUMPRODUCT('5N inverse'!$A$13:$Y$13,'5N mesh'!$B$37:$Z$37,$E333:$AC333)+'5N inverse'!$A$13*$C334/Setup!$B$17+INDEX('5N inverse'!$A$13:$Y$13,1,'5N mesh'!$B$7+1)*Setup!$B$22</f>
        <v>0</v>
      </c>
      <c r="P334" s="0" t="n">
        <f aca="false">SUMPRODUCT('5N inverse'!$A$14:$Y$14,'5N mesh'!$B$37:$Z$37,$E333:$AC333)+'5N inverse'!$A$14*$C334/Setup!$B$17+INDEX('5N inverse'!$A$14:$Y$14,1,'5N mesh'!$B$7+1)*Setup!$B$22</f>
        <v>0</v>
      </c>
      <c r="Q334" s="0" t="n">
        <f aca="false">SUMPRODUCT('5N inverse'!$A$15:$Y$15,'5N mesh'!$B$37:$Z$37,$E333:$AC333)+'5N inverse'!$A$15*$C334/Setup!$B$17+INDEX('5N inverse'!$A$15:$Y$15,1,'5N mesh'!$B$7+1)*Setup!$B$22</f>
        <v>0</v>
      </c>
      <c r="R334" s="0" t="n">
        <f aca="false">SUMPRODUCT('5N inverse'!$A$16:$Y$16,'5N mesh'!$B$37:$Z$37,$E333:$AC333)+'5N inverse'!$A$16*$C334/Setup!$B$17+INDEX('5N inverse'!$A$16:$Y$16,1,'5N mesh'!$B$7+1)*Setup!$B$22</f>
        <v>0</v>
      </c>
      <c r="S334" s="0" t="n">
        <f aca="false">SUMPRODUCT('5N inverse'!$A$17:$Y$17,'5N mesh'!$B$37:$Z$37,$E333:$AC333)+'5N inverse'!$A$17*$C334/Setup!$B$17+INDEX('5N inverse'!$A$17:$Y$17,1,'5N mesh'!$B$7+1)*Setup!$B$22</f>
        <v>0</v>
      </c>
      <c r="T334" s="0" t="n">
        <f aca="false">SUMPRODUCT('5N inverse'!$A$18:$Y$18,'5N mesh'!$B$37:$Z$37,$E333:$AC333)+'5N inverse'!$A$18*$C334/Setup!$B$17+INDEX('5N inverse'!$A$18:$Y$18,1,'5N mesh'!$B$7+1)*Setup!$B$22</f>
        <v>0</v>
      </c>
      <c r="U334" s="0" t="n">
        <f aca="false">SUMPRODUCT('5N inverse'!$A$19:$Y$19,'5N mesh'!$B$37:$Z$37,$E333:$AC333)+'5N inverse'!$A$19*$C334/Setup!$B$17+INDEX('5N inverse'!$A$19:$Y$19,1,'5N mesh'!$B$7+1)*Setup!$B$22</f>
        <v>0</v>
      </c>
      <c r="V334" s="0" t="n">
        <f aca="false">SUMPRODUCT('5N inverse'!$A$20:$Y$20,'5N mesh'!$B$37:$Z$37,$E333:$AC333)+'5N inverse'!$A$20*$C334/Setup!$B$17+INDEX('5N inverse'!$A$20:$Y$20,1,'5N mesh'!$B$7+1)*Setup!$B$22</f>
        <v>0</v>
      </c>
      <c r="W334" s="0" t="n">
        <f aca="false">SUMPRODUCT('5N inverse'!$A$21:$Y$21,'5N mesh'!$B$37:$Z$37,$E333:$AC333)+'5N inverse'!$A$21*$C334/Setup!$B$17+INDEX('5N inverse'!$A$21:$Y$21,1,'5N mesh'!$B$7+1)*Setup!$B$22</f>
        <v>0</v>
      </c>
      <c r="X334" s="0" t="n">
        <f aca="false">SUMPRODUCT('5N inverse'!$A$22:$Y$22,'5N mesh'!$B$37:$Z$37,$E333:$AC333)+'5N inverse'!$A$22*$C334/Setup!$B$17+INDEX('5N inverse'!$A$22:$Y$22,1,'5N mesh'!$B$7+1)*Setup!$B$22</f>
        <v>0</v>
      </c>
      <c r="Y334" s="0" t="n">
        <f aca="false">SUMPRODUCT('5N inverse'!$A$23:$Y$23,'5N mesh'!$B$37:$Z$37,$E333:$AC333)+'5N inverse'!$A$23*$C334/Setup!$B$17+INDEX('5N inverse'!$A$23:$Y$23,1,'5N mesh'!$B$7+1)*Setup!$B$22</f>
        <v>0</v>
      </c>
      <c r="Z334" s="0" t="n">
        <f aca="false">SUMPRODUCT('5N inverse'!$A$24:$Y$24,'5N mesh'!$B$37:$Z$37,$E333:$AC333)+'5N inverse'!$A$24*$C334/Setup!$B$17+INDEX('5N inverse'!$A$24:$Y$24,1,'5N mesh'!$B$7+1)*Setup!$B$22</f>
        <v>0</v>
      </c>
      <c r="AA334" s="0" t="n">
        <f aca="false">SUMPRODUCT('5N inverse'!$A$25:$Y$25,'5N mesh'!$B$37:$Z$37,$E333:$AC333)+'5N inverse'!$A$25*$C334/Setup!$B$17+INDEX('5N inverse'!$A$25:$Y$25,1,'5N mesh'!$B$7+1)*Setup!$B$22</f>
        <v>0</v>
      </c>
      <c r="AB334" s="0" t="n">
        <f aca="false">SUMPRODUCT('5N inverse'!$A$26:$Y$26,'5N mesh'!$B$37:$Z$37,$E333:$AC333)+'5N inverse'!$A$26*$C334/Setup!$B$17+INDEX('5N inverse'!$A$26:$Y$26,1,'5N mesh'!$B$7+1)*Setup!$B$22</f>
        <v>0</v>
      </c>
      <c r="AC334" s="0" t="n">
        <f aca="false">SUMPRODUCT('5N inverse'!$A$27:$Y$27,'5N mesh'!$B$37:$Z$37,$E333:$AC333)+'5N inverse'!$A$27*$C334/Setup!$B$17+INDEX('5N inverse'!$A$27:$Y$27,1,'5N mesh'!$B$7+1)*Setup!$B$22</f>
        <v>0</v>
      </c>
    </row>
    <row r="335" customFormat="false" ht="15" hidden="false" customHeight="false" outlineLevel="0" collapsed="false">
      <c r="A335" s="0" t="n">
        <v>330</v>
      </c>
      <c r="B335" s="0" t="n">
        <f aca="false">A335*Setup!$B$11/3600</f>
        <v>27.5</v>
      </c>
      <c r="C335" s="0" t="n">
        <f aca="false">Setup!$B$7+Setup!$B$8*COS(2*PI()*(B335-Setup!$B$9)/24)</f>
        <v>20.0342205545048</v>
      </c>
      <c r="D335" s="0" t="n">
        <f aca="false">(C335-E335)/Setup!$B$17</f>
        <v>-21.2230054099317</v>
      </c>
      <c r="E335" s="0" t="n">
        <f aca="false">SUMPRODUCT('5N inverse'!$A$3:$Y$3,'5N mesh'!$B$37:$Z$37,$E334:$AC334)+'5N inverse'!$A$3*$C335/Setup!$B$17+INDEX('5N inverse'!$A$3:$Y$3,1,'5N mesh'!$B$7+1)*Setup!$B$22</f>
        <v>22.7932112577959</v>
      </c>
      <c r="F335" s="0" t="n">
        <f aca="false">SUMPRODUCT('5N inverse'!$A$4:$Y$4,'5N mesh'!$B$37:$Z$37,$E334:$AC334)+'5N inverse'!$A$4*$C335/Setup!$B$17+INDEX('5N inverse'!$A$4:$Y$4,1,'5N mesh'!$B$7+1)*Setup!$B$22</f>
        <v>21.5066049628935</v>
      </c>
      <c r="G335" s="0" t="n">
        <f aca="false">SUMPRODUCT('5N inverse'!$A$5:$Y$5,'5N mesh'!$B$37:$Z$37,$E334:$AC334)+'5N inverse'!$A$5*$C335/Setup!$B$17+INDEX('5N inverse'!$A$5:$Y$5,1,'5N mesh'!$B$7+1)*Setup!$B$22</f>
        <v>18.9333923730887</v>
      </c>
      <c r="H335" s="0" t="n">
        <f aca="false">SUMPRODUCT('5N inverse'!$A$6:$Y$6,'5N mesh'!$B$37:$Z$37,$E334:$AC334)+'5N inverse'!$A$6*$C335/Setup!$B$17+INDEX('5N inverse'!$A$6:$Y$6,1,'5N mesh'!$B$7+1)*Setup!$B$22</f>
        <v>16.3601797832839</v>
      </c>
      <c r="I335" s="0" t="n">
        <f aca="false">SUMPRODUCT('5N inverse'!$A$7:$Y$7,'5N mesh'!$B$37:$Z$37,$E334:$AC334)+'5N inverse'!$A$7*$C335/Setup!$B$17+INDEX('5N inverse'!$A$7:$Y$7,1,'5N mesh'!$B$7+1)*Setup!$B$22</f>
        <v>15.0735734883815</v>
      </c>
      <c r="J335" s="0" t="n">
        <f aca="false">SUMPRODUCT('5N inverse'!$A$8:$Y$8,'5N mesh'!$B$37:$Z$37,$E334:$AC334)+'5N inverse'!$A$8*$C335/Setup!$B$17+INDEX('5N inverse'!$A$8:$Y$8,1,'5N mesh'!$B$7+1)*Setup!$B$22</f>
        <v>0</v>
      </c>
      <c r="K335" s="0" t="n">
        <f aca="false">SUMPRODUCT('5N inverse'!$A$9:$Y$9,'5N mesh'!$B$37:$Z$37,$E334:$AC334)+'5N inverse'!$A$9*$C335/Setup!$B$17+INDEX('5N inverse'!$A$9:$Y$9,1,'5N mesh'!$B$7+1)*Setup!$B$22</f>
        <v>0</v>
      </c>
      <c r="L335" s="0" t="n">
        <f aca="false">SUMPRODUCT('5N inverse'!$A$10:$Y$10,'5N mesh'!$B$37:$Z$37,$E334:$AC334)+'5N inverse'!$A$10*$C335/Setup!$B$17+INDEX('5N inverse'!$A$10:$Y$10,1,'5N mesh'!$B$7+1)*Setup!$B$22</f>
        <v>0</v>
      </c>
      <c r="M335" s="0" t="n">
        <f aca="false">SUMPRODUCT('5N inverse'!$A$11:$Y$11,'5N mesh'!$B$37:$Z$37,$E334:$AC334)+'5N inverse'!$A$11*$C335/Setup!$B$17+INDEX('5N inverse'!$A$11:$Y$11,1,'5N mesh'!$B$7+1)*Setup!$B$22</f>
        <v>0</v>
      </c>
      <c r="N335" s="0" t="n">
        <f aca="false">SUMPRODUCT('5N inverse'!$A$12:$Y$12,'5N mesh'!$B$37:$Z$37,$E334:$AC334)+'5N inverse'!$A$12*$C335/Setup!$B$17+INDEX('5N inverse'!$A$12:$Y$12,1,'5N mesh'!$B$7+1)*Setup!$B$22</f>
        <v>0</v>
      </c>
      <c r="O335" s="0" t="n">
        <f aca="false">SUMPRODUCT('5N inverse'!$A$13:$Y$13,'5N mesh'!$B$37:$Z$37,$E334:$AC334)+'5N inverse'!$A$13*$C335/Setup!$B$17+INDEX('5N inverse'!$A$13:$Y$13,1,'5N mesh'!$B$7+1)*Setup!$B$22</f>
        <v>0</v>
      </c>
      <c r="P335" s="0" t="n">
        <f aca="false">SUMPRODUCT('5N inverse'!$A$14:$Y$14,'5N mesh'!$B$37:$Z$37,$E334:$AC334)+'5N inverse'!$A$14*$C335/Setup!$B$17+INDEX('5N inverse'!$A$14:$Y$14,1,'5N mesh'!$B$7+1)*Setup!$B$22</f>
        <v>0</v>
      </c>
      <c r="Q335" s="0" t="n">
        <f aca="false">SUMPRODUCT('5N inverse'!$A$15:$Y$15,'5N mesh'!$B$37:$Z$37,$E334:$AC334)+'5N inverse'!$A$15*$C335/Setup!$B$17+INDEX('5N inverse'!$A$15:$Y$15,1,'5N mesh'!$B$7+1)*Setup!$B$22</f>
        <v>0</v>
      </c>
      <c r="R335" s="0" t="n">
        <f aca="false">SUMPRODUCT('5N inverse'!$A$16:$Y$16,'5N mesh'!$B$37:$Z$37,$E334:$AC334)+'5N inverse'!$A$16*$C335/Setup!$B$17+INDEX('5N inverse'!$A$16:$Y$16,1,'5N mesh'!$B$7+1)*Setup!$B$22</f>
        <v>0</v>
      </c>
      <c r="S335" s="0" t="n">
        <f aca="false">SUMPRODUCT('5N inverse'!$A$17:$Y$17,'5N mesh'!$B$37:$Z$37,$E334:$AC334)+'5N inverse'!$A$17*$C335/Setup!$B$17+INDEX('5N inverse'!$A$17:$Y$17,1,'5N mesh'!$B$7+1)*Setup!$B$22</f>
        <v>0</v>
      </c>
      <c r="T335" s="0" t="n">
        <f aca="false">SUMPRODUCT('5N inverse'!$A$18:$Y$18,'5N mesh'!$B$37:$Z$37,$E334:$AC334)+'5N inverse'!$A$18*$C335/Setup!$B$17+INDEX('5N inverse'!$A$18:$Y$18,1,'5N mesh'!$B$7+1)*Setup!$B$22</f>
        <v>0</v>
      </c>
      <c r="U335" s="0" t="n">
        <f aca="false">SUMPRODUCT('5N inverse'!$A$19:$Y$19,'5N mesh'!$B$37:$Z$37,$E334:$AC334)+'5N inverse'!$A$19*$C335/Setup!$B$17+INDEX('5N inverse'!$A$19:$Y$19,1,'5N mesh'!$B$7+1)*Setup!$B$22</f>
        <v>0</v>
      </c>
      <c r="V335" s="0" t="n">
        <f aca="false">SUMPRODUCT('5N inverse'!$A$20:$Y$20,'5N mesh'!$B$37:$Z$37,$E334:$AC334)+'5N inverse'!$A$20*$C335/Setup!$B$17+INDEX('5N inverse'!$A$20:$Y$20,1,'5N mesh'!$B$7+1)*Setup!$B$22</f>
        <v>0</v>
      </c>
      <c r="W335" s="0" t="n">
        <f aca="false">SUMPRODUCT('5N inverse'!$A$21:$Y$21,'5N mesh'!$B$37:$Z$37,$E334:$AC334)+'5N inverse'!$A$21*$C335/Setup!$B$17+INDEX('5N inverse'!$A$21:$Y$21,1,'5N mesh'!$B$7+1)*Setup!$B$22</f>
        <v>0</v>
      </c>
      <c r="X335" s="0" t="n">
        <f aca="false">SUMPRODUCT('5N inverse'!$A$22:$Y$22,'5N mesh'!$B$37:$Z$37,$E334:$AC334)+'5N inverse'!$A$22*$C335/Setup!$B$17+INDEX('5N inverse'!$A$22:$Y$22,1,'5N mesh'!$B$7+1)*Setup!$B$22</f>
        <v>0</v>
      </c>
      <c r="Y335" s="0" t="n">
        <f aca="false">SUMPRODUCT('5N inverse'!$A$23:$Y$23,'5N mesh'!$B$37:$Z$37,$E334:$AC334)+'5N inverse'!$A$23*$C335/Setup!$B$17+INDEX('5N inverse'!$A$23:$Y$23,1,'5N mesh'!$B$7+1)*Setup!$B$22</f>
        <v>0</v>
      </c>
      <c r="Z335" s="0" t="n">
        <f aca="false">SUMPRODUCT('5N inverse'!$A$24:$Y$24,'5N mesh'!$B$37:$Z$37,$E334:$AC334)+'5N inverse'!$A$24*$C335/Setup!$B$17+INDEX('5N inverse'!$A$24:$Y$24,1,'5N mesh'!$B$7+1)*Setup!$B$22</f>
        <v>0</v>
      </c>
      <c r="AA335" s="0" t="n">
        <f aca="false">SUMPRODUCT('5N inverse'!$A$25:$Y$25,'5N mesh'!$B$37:$Z$37,$E334:$AC334)+'5N inverse'!$A$25*$C335/Setup!$B$17+INDEX('5N inverse'!$A$25:$Y$25,1,'5N mesh'!$B$7+1)*Setup!$B$22</f>
        <v>0</v>
      </c>
      <c r="AB335" s="0" t="n">
        <f aca="false">SUMPRODUCT('5N inverse'!$A$26:$Y$26,'5N mesh'!$B$37:$Z$37,$E334:$AC334)+'5N inverse'!$A$26*$C335/Setup!$B$17+INDEX('5N inverse'!$A$26:$Y$26,1,'5N mesh'!$B$7+1)*Setup!$B$22</f>
        <v>0</v>
      </c>
      <c r="AC335" s="0" t="n">
        <f aca="false">SUMPRODUCT('5N inverse'!$A$27:$Y$27,'5N mesh'!$B$37:$Z$37,$E334:$AC334)+'5N inverse'!$A$27*$C335/Setup!$B$17+INDEX('5N inverse'!$A$27:$Y$27,1,'5N mesh'!$B$7+1)*Setup!$B$22</f>
        <v>0</v>
      </c>
    </row>
    <row r="336" customFormat="false" ht="15" hidden="false" customHeight="false" outlineLevel="0" collapsed="false">
      <c r="A336" s="0" t="n">
        <v>331</v>
      </c>
      <c r="B336" s="0" t="n">
        <f aca="false">A336*Setup!$B$11/3600</f>
        <v>27.5833333333333</v>
      </c>
      <c r="C336" s="0" t="n">
        <f aca="false">Setup!$B$7+Setup!$B$8*COS(2*PI()*(B336-Setup!$B$9)/24)</f>
        <v>20.0237746471107</v>
      </c>
      <c r="D336" s="0" t="n">
        <f aca="false">(C336-E336)/Setup!$B$17</f>
        <v>-21.0064287976069</v>
      </c>
      <c r="E336" s="0" t="n">
        <f aca="false">SUMPRODUCT('5N inverse'!$A$3:$Y$3,'5N mesh'!$B$37:$Z$37,$E335:$AC335)+'5N inverse'!$A$3*$C336/Setup!$B$17+INDEX('5N inverse'!$A$3:$Y$3,1,'5N mesh'!$B$7+1)*Setup!$B$22</f>
        <v>22.7546103907996</v>
      </c>
      <c r="F336" s="0" t="n">
        <f aca="false">SUMPRODUCT('5N inverse'!$A$4:$Y$4,'5N mesh'!$B$37:$Z$37,$E335:$AC335)+'5N inverse'!$A$4*$C336/Setup!$B$17+INDEX('5N inverse'!$A$4:$Y$4,1,'5N mesh'!$B$7+1)*Setup!$B$22</f>
        <v>21.4743849542112</v>
      </c>
      <c r="G336" s="0" t="n">
        <f aca="false">SUMPRODUCT('5N inverse'!$A$5:$Y$5,'5N mesh'!$B$37:$Z$37,$E335:$AC335)+'5N inverse'!$A$5*$C336/Setup!$B$17+INDEX('5N inverse'!$A$5:$Y$5,1,'5N mesh'!$B$7+1)*Setup!$B$22</f>
        <v>18.9139340810343</v>
      </c>
      <c r="H336" s="0" t="n">
        <f aca="false">SUMPRODUCT('5N inverse'!$A$6:$Y$6,'5N mesh'!$B$37:$Z$37,$E335:$AC335)+'5N inverse'!$A$6*$C336/Setup!$B$17+INDEX('5N inverse'!$A$6:$Y$6,1,'5N mesh'!$B$7+1)*Setup!$B$22</f>
        <v>16.3534832078575</v>
      </c>
      <c r="I336" s="0" t="n">
        <f aca="false">SUMPRODUCT('5N inverse'!$A$7:$Y$7,'5N mesh'!$B$37:$Z$37,$E335:$AC335)+'5N inverse'!$A$7*$C336/Setup!$B$17+INDEX('5N inverse'!$A$7:$Y$7,1,'5N mesh'!$B$7+1)*Setup!$B$22</f>
        <v>15.073257771269</v>
      </c>
      <c r="J336" s="0" t="n">
        <f aca="false">SUMPRODUCT('5N inverse'!$A$8:$Y$8,'5N mesh'!$B$37:$Z$37,$E335:$AC335)+'5N inverse'!$A$8*$C336/Setup!$B$17+INDEX('5N inverse'!$A$8:$Y$8,1,'5N mesh'!$B$7+1)*Setup!$B$22</f>
        <v>0</v>
      </c>
      <c r="K336" s="0" t="n">
        <f aca="false">SUMPRODUCT('5N inverse'!$A$9:$Y$9,'5N mesh'!$B$37:$Z$37,$E335:$AC335)+'5N inverse'!$A$9*$C336/Setup!$B$17+INDEX('5N inverse'!$A$9:$Y$9,1,'5N mesh'!$B$7+1)*Setup!$B$22</f>
        <v>0</v>
      </c>
      <c r="L336" s="0" t="n">
        <f aca="false">SUMPRODUCT('5N inverse'!$A$10:$Y$10,'5N mesh'!$B$37:$Z$37,$E335:$AC335)+'5N inverse'!$A$10*$C336/Setup!$B$17+INDEX('5N inverse'!$A$10:$Y$10,1,'5N mesh'!$B$7+1)*Setup!$B$22</f>
        <v>0</v>
      </c>
      <c r="M336" s="0" t="n">
        <f aca="false">SUMPRODUCT('5N inverse'!$A$11:$Y$11,'5N mesh'!$B$37:$Z$37,$E335:$AC335)+'5N inverse'!$A$11*$C336/Setup!$B$17+INDEX('5N inverse'!$A$11:$Y$11,1,'5N mesh'!$B$7+1)*Setup!$B$22</f>
        <v>0</v>
      </c>
      <c r="N336" s="0" t="n">
        <f aca="false">SUMPRODUCT('5N inverse'!$A$12:$Y$12,'5N mesh'!$B$37:$Z$37,$E335:$AC335)+'5N inverse'!$A$12*$C336/Setup!$B$17+INDEX('5N inverse'!$A$12:$Y$12,1,'5N mesh'!$B$7+1)*Setup!$B$22</f>
        <v>0</v>
      </c>
      <c r="O336" s="0" t="n">
        <f aca="false">SUMPRODUCT('5N inverse'!$A$13:$Y$13,'5N mesh'!$B$37:$Z$37,$E335:$AC335)+'5N inverse'!$A$13*$C336/Setup!$B$17+INDEX('5N inverse'!$A$13:$Y$13,1,'5N mesh'!$B$7+1)*Setup!$B$22</f>
        <v>0</v>
      </c>
      <c r="P336" s="0" t="n">
        <f aca="false">SUMPRODUCT('5N inverse'!$A$14:$Y$14,'5N mesh'!$B$37:$Z$37,$E335:$AC335)+'5N inverse'!$A$14*$C336/Setup!$B$17+INDEX('5N inverse'!$A$14:$Y$14,1,'5N mesh'!$B$7+1)*Setup!$B$22</f>
        <v>0</v>
      </c>
      <c r="Q336" s="0" t="n">
        <f aca="false">SUMPRODUCT('5N inverse'!$A$15:$Y$15,'5N mesh'!$B$37:$Z$37,$E335:$AC335)+'5N inverse'!$A$15*$C336/Setup!$B$17+INDEX('5N inverse'!$A$15:$Y$15,1,'5N mesh'!$B$7+1)*Setup!$B$22</f>
        <v>0</v>
      </c>
      <c r="R336" s="0" t="n">
        <f aca="false">SUMPRODUCT('5N inverse'!$A$16:$Y$16,'5N mesh'!$B$37:$Z$37,$E335:$AC335)+'5N inverse'!$A$16*$C336/Setup!$B$17+INDEX('5N inverse'!$A$16:$Y$16,1,'5N mesh'!$B$7+1)*Setup!$B$22</f>
        <v>0</v>
      </c>
      <c r="S336" s="0" t="n">
        <f aca="false">SUMPRODUCT('5N inverse'!$A$17:$Y$17,'5N mesh'!$B$37:$Z$37,$E335:$AC335)+'5N inverse'!$A$17*$C336/Setup!$B$17+INDEX('5N inverse'!$A$17:$Y$17,1,'5N mesh'!$B$7+1)*Setup!$B$22</f>
        <v>0</v>
      </c>
      <c r="T336" s="0" t="n">
        <f aca="false">SUMPRODUCT('5N inverse'!$A$18:$Y$18,'5N mesh'!$B$37:$Z$37,$E335:$AC335)+'5N inverse'!$A$18*$C336/Setup!$B$17+INDEX('5N inverse'!$A$18:$Y$18,1,'5N mesh'!$B$7+1)*Setup!$B$22</f>
        <v>0</v>
      </c>
      <c r="U336" s="0" t="n">
        <f aca="false">SUMPRODUCT('5N inverse'!$A$19:$Y$19,'5N mesh'!$B$37:$Z$37,$E335:$AC335)+'5N inverse'!$A$19*$C336/Setup!$B$17+INDEX('5N inverse'!$A$19:$Y$19,1,'5N mesh'!$B$7+1)*Setup!$B$22</f>
        <v>0</v>
      </c>
      <c r="V336" s="0" t="n">
        <f aca="false">SUMPRODUCT('5N inverse'!$A$20:$Y$20,'5N mesh'!$B$37:$Z$37,$E335:$AC335)+'5N inverse'!$A$20*$C336/Setup!$B$17+INDEX('5N inverse'!$A$20:$Y$20,1,'5N mesh'!$B$7+1)*Setup!$B$22</f>
        <v>0</v>
      </c>
      <c r="W336" s="0" t="n">
        <f aca="false">SUMPRODUCT('5N inverse'!$A$21:$Y$21,'5N mesh'!$B$37:$Z$37,$E335:$AC335)+'5N inverse'!$A$21*$C336/Setup!$B$17+INDEX('5N inverse'!$A$21:$Y$21,1,'5N mesh'!$B$7+1)*Setup!$B$22</f>
        <v>0</v>
      </c>
      <c r="X336" s="0" t="n">
        <f aca="false">SUMPRODUCT('5N inverse'!$A$22:$Y$22,'5N mesh'!$B$37:$Z$37,$E335:$AC335)+'5N inverse'!$A$22*$C336/Setup!$B$17+INDEX('5N inverse'!$A$22:$Y$22,1,'5N mesh'!$B$7+1)*Setup!$B$22</f>
        <v>0</v>
      </c>
      <c r="Y336" s="0" t="n">
        <f aca="false">SUMPRODUCT('5N inverse'!$A$23:$Y$23,'5N mesh'!$B$37:$Z$37,$E335:$AC335)+'5N inverse'!$A$23*$C336/Setup!$B$17+INDEX('5N inverse'!$A$23:$Y$23,1,'5N mesh'!$B$7+1)*Setup!$B$22</f>
        <v>0</v>
      </c>
      <c r="Z336" s="0" t="n">
        <f aca="false">SUMPRODUCT('5N inverse'!$A$24:$Y$24,'5N mesh'!$B$37:$Z$37,$E335:$AC335)+'5N inverse'!$A$24*$C336/Setup!$B$17+INDEX('5N inverse'!$A$24:$Y$24,1,'5N mesh'!$B$7+1)*Setup!$B$22</f>
        <v>0</v>
      </c>
      <c r="AA336" s="0" t="n">
        <f aca="false">SUMPRODUCT('5N inverse'!$A$25:$Y$25,'5N mesh'!$B$37:$Z$37,$E335:$AC335)+'5N inverse'!$A$25*$C336/Setup!$B$17+INDEX('5N inverse'!$A$25:$Y$25,1,'5N mesh'!$B$7+1)*Setup!$B$22</f>
        <v>0</v>
      </c>
      <c r="AB336" s="0" t="n">
        <f aca="false">SUMPRODUCT('5N inverse'!$A$26:$Y$26,'5N mesh'!$B$37:$Z$37,$E335:$AC335)+'5N inverse'!$A$26*$C336/Setup!$B$17+INDEX('5N inverse'!$A$26:$Y$26,1,'5N mesh'!$B$7+1)*Setup!$B$22</f>
        <v>0</v>
      </c>
      <c r="AC336" s="0" t="n">
        <f aca="false">SUMPRODUCT('5N inverse'!$A$27:$Y$27,'5N mesh'!$B$37:$Z$37,$E335:$AC335)+'5N inverse'!$A$27*$C336/Setup!$B$17+INDEX('5N inverse'!$A$27:$Y$27,1,'5N mesh'!$B$7+1)*Setup!$B$22</f>
        <v>0</v>
      </c>
    </row>
    <row r="337" customFormat="false" ht="15" hidden="false" customHeight="false" outlineLevel="0" collapsed="false">
      <c r="A337" s="0" t="n">
        <v>332</v>
      </c>
      <c r="B337" s="0" t="n">
        <f aca="false">A337*Setup!$B$11/3600</f>
        <v>27.6666666666667</v>
      </c>
      <c r="C337" s="0" t="n">
        <f aca="false">Setup!$B$7+Setup!$B$8*COS(2*PI()*(B337-Setup!$B$9)/24)</f>
        <v>20.015221207633</v>
      </c>
      <c r="D337" s="0" t="n">
        <f aca="false">(C337-E337)/Setup!$B$17</f>
        <v>-20.7783902802312</v>
      </c>
      <c r="E337" s="0" t="n">
        <f aca="false">SUMPRODUCT('5N inverse'!$A$3:$Y$3,'5N mesh'!$B$37:$Z$37,$E336:$AC336)+'5N inverse'!$A$3*$C337/Setup!$B$17+INDEX('5N inverse'!$A$3:$Y$3,1,'5N mesh'!$B$7+1)*Setup!$B$22</f>
        <v>22.7164119440631</v>
      </c>
      <c r="F337" s="0" t="n">
        <f aca="false">SUMPRODUCT('5N inverse'!$A$4:$Y$4,'5N mesh'!$B$37:$Z$37,$E336:$AC336)+'5N inverse'!$A$4*$C337/Setup!$B$17+INDEX('5N inverse'!$A$4:$Y$4,1,'5N mesh'!$B$7+1)*Setup!$B$22</f>
        <v>21.4425002343104</v>
      </c>
      <c r="G337" s="0" t="n">
        <f aca="false">SUMPRODUCT('5N inverse'!$A$5:$Y$5,'5N mesh'!$B$37:$Z$37,$E336:$AC336)+'5N inverse'!$A$5*$C337/Setup!$B$17+INDEX('5N inverse'!$A$5:$Y$5,1,'5N mesh'!$B$7+1)*Setup!$B$22</f>
        <v>18.894676814805</v>
      </c>
      <c r="H337" s="0" t="n">
        <f aca="false">SUMPRODUCT('5N inverse'!$A$6:$Y$6,'5N mesh'!$B$37:$Z$37,$E336:$AC336)+'5N inverse'!$A$6*$C337/Setup!$B$17+INDEX('5N inverse'!$A$6:$Y$6,1,'5N mesh'!$B$7+1)*Setup!$B$22</f>
        <v>16.3468533952997</v>
      </c>
      <c r="I337" s="0" t="n">
        <f aca="false">SUMPRODUCT('5N inverse'!$A$7:$Y$7,'5N mesh'!$B$37:$Z$37,$E336:$AC336)+'5N inverse'!$A$7*$C337/Setup!$B$17+INDEX('5N inverse'!$A$7:$Y$7,1,'5N mesh'!$B$7+1)*Setup!$B$22</f>
        <v>15.072941685547</v>
      </c>
      <c r="J337" s="0" t="n">
        <f aca="false">SUMPRODUCT('5N inverse'!$A$8:$Y$8,'5N mesh'!$B$37:$Z$37,$E336:$AC336)+'5N inverse'!$A$8*$C337/Setup!$B$17+INDEX('5N inverse'!$A$8:$Y$8,1,'5N mesh'!$B$7+1)*Setup!$B$22</f>
        <v>0</v>
      </c>
      <c r="K337" s="0" t="n">
        <f aca="false">SUMPRODUCT('5N inverse'!$A$9:$Y$9,'5N mesh'!$B$37:$Z$37,$E336:$AC336)+'5N inverse'!$A$9*$C337/Setup!$B$17+INDEX('5N inverse'!$A$9:$Y$9,1,'5N mesh'!$B$7+1)*Setup!$B$22</f>
        <v>0</v>
      </c>
      <c r="L337" s="0" t="n">
        <f aca="false">SUMPRODUCT('5N inverse'!$A$10:$Y$10,'5N mesh'!$B$37:$Z$37,$E336:$AC336)+'5N inverse'!$A$10*$C337/Setup!$B$17+INDEX('5N inverse'!$A$10:$Y$10,1,'5N mesh'!$B$7+1)*Setup!$B$22</f>
        <v>0</v>
      </c>
      <c r="M337" s="0" t="n">
        <f aca="false">SUMPRODUCT('5N inverse'!$A$11:$Y$11,'5N mesh'!$B$37:$Z$37,$E336:$AC336)+'5N inverse'!$A$11*$C337/Setup!$B$17+INDEX('5N inverse'!$A$11:$Y$11,1,'5N mesh'!$B$7+1)*Setup!$B$22</f>
        <v>0</v>
      </c>
      <c r="N337" s="0" t="n">
        <f aca="false">SUMPRODUCT('5N inverse'!$A$12:$Y$12,'5N mesh'!$B$37:$Z$37,$E336:$AC336)+'5N inverse'!$A$12*$C337/Setup!$B$17+INDEX('5N inverse'!$A$12:$Y$12,1,'5N mesh'!$B$7+1)*Setup!$B$22</f>
        <v>0</v>
      </c>
      <c r="O337" s="0" t="n">
        <f aca="false">SUMPRODUCT('5N inverse'!$A$13:$Y$13,'5N mesh'!$B$37:$Z$37,$E336:$AC336)+'5N inverse'!$A$13*$C337/Setup!$B$17+INDEX('5N inverse'!$A$13:$Y$13,1,'5N mesh'!$B$7+1)*Setup!$B$22</f>
        <v>0</v>
      </c>
      <c r="P337" s="0" t="n">
        <f aca="false">SUMPRODUCT('5N inverse'!$A$14:$Y$14,'5N mesh'!$B$37:$Z$37,$E336:$AC336)+'5N inverse'!$A$14*$C337/Setup!$B$17+INDEX('5N inverse'!$A$14:$Y$14,1,'5N mesh'!$B$7+1)*Setup!$B$22</f>
        <v>0</v>
      </c>
      <c r="Q337" s="0" t="n">
        <f aca="false">SUMPRODUCT('5N inverse'!$A$15:$Y$15,'5N mesh'!$B$37:$Z$37,$E336:$AC336)+'5N inverse'!$A$15*$C337/Setup!$B$17+INDEX('5N inverse'!$A$15:$Y$15,1,'5N mesh'!$B$7+1)*Setup!$B$22</f>
        <v>0</v>
      </c>
      <c r="R337" s="0" t="n">
        <f aca="false">SUMPRODUCT('5N inverse'!$A$16:$Y$16,'5N mesh'!$B$37:$Z$37,$E336:$AC336)+'5N inverse'!$A$16*$C337/Setup!$B$17+INDEX('5N inverse'!$A$16:$Y$16,1,'5N mesh'!$B$7+1)*Setup!$B$22</f>
        <v>0</v>
      </c>
      <c r="S337" s="0" t="n">
        <f aca="false">SUMPRODUCT('5N inverse'!$A$17:$Y$17,'5N mesh'!$B$37:$Z$37,$E336:$AC336)+'5N inverse'!$A$17*$C337/Setup!$B$17+INDEX('5N inverse'!$A$17:$Y$17,1,'5N mesh'!$B$7+1)*Setup!$B$22</f>
        <v>0</v>
      </c>
      <c r="T337" s="0" t="n">
        <f aca="false">SUMPRODUCT('5N inverse'!$A$18:$Y$18,'5N mesh'!$B$37:$Z$37,$E336:$AC336)+'5N inverse'!$A$18*$C337/Setup!$B$17+INDEX('5N inverse'!$A$18:$Y$18,1,'5N mesh'!$B$7+1)*Setup!$B$22</f>
        <v>0</v>
      </c>
      <c r="U337" s="0" t="n">
        <f aca="false">SUMPRODUCT('5N inverse'!$A$19:$Y$19,'5N mesh'!$B$37:$Z$37,$E336:$AC336)+'5N inverse'!$A$19*$C337/Setup!$B$17+INDEX('5N inverse'!$A$19:$Y$19,1,'5N mesh'!$B$7+1)*Setup!$B$22</f>
        <v>0</v>
      </c>
      <c r="V337" s="0" t="n">
        <f aca="false">SUMPRODUCT('5N inverse'!$A$20:$Y$20,'5N mesh'!$B$37:$Z$37,$E336:$AC336)+'5N inverse'!$A$20*$C337/Setup!$B$17+INDEX('5N inverse'!$A$20:$Y$20,1,'5N mesh'!$B$7+1)*Setup!$B$22</f>
        <v>0</v>
      </c>
      <c r="W337" s="0" t="n">
        <f aca="false">SUMPRODUCT('5N inverse'!$A$21:$Y$21,'5N mesh'!$B$37:$Z$37,$E336:$AC336)+'5N inverse'!$A$21*$C337/Setup!$B$17+INDEX('5N inverse'!$A$21:$Y$21,1,'5N mesh'!$B$7+1)*Setup!$B$22</f>
        <v>0</v>
      </c>
      <c r="X337" s="0" t="n">
        <f aca="false">SUMPRODUCT('5N inverse'!$A$22:$Y$22,'5N mesh'!$B$37:$Z$37,$E336:$AC336)+'5N inverse'!$A$22*$C337/Setup!$B$17+INDEX('5N inverse'!$A$22:$Y$22,1,'5N mesh'!$B$7+1)*Setup!$B$22</f>
        <v>0</v>
      </c>
      <c r="Y337" s="0" t="n">
        <f aca="false">SUMPRODUCT('5N inverse'!$A$23:$Y$23,'5N mesh'!$B$37:$Z$37,$E336:$AC336)+'5N inverse'!$A$23*$C337/Setup!$B$17+INDEX('5N inverse'!$A$23:$Y$23,1,'5N mesh'!$B$7+1)*Setup!$B$22</f>
        <v>0</v>
      </c>
      <c r="Z337" s="0" t="n">
        <f aca="false">SUMPRODUCT('5N inverse'!$A$24:$Y$24,'5N mesh'!$B$37:$Z$37,$E336:$AC336)+'5N inverse'!$A$24*$C337/Setup!$B$17+INDEX('5N inverse'!$A$24:$Y$24,1,'5N mesh'!$B$7+1)*Setup!$B$22</f>
        <v>0</v>
      </c>
      <c r="AA337" s="0" t="n">
        <f aca="false">SUMPRODUCT('5N inverse'!$A$25:$Y$25,'5N mesh'!$B$37:$Z$37,$E336:$AC336)+'5N inverse'!$A$25*$C337/Setup!$B$17+INDEX('5N inverse'!$A$25:$Y$25,1,'5N mesh'!$B$7+1)*Setup!$B$22</f>
        <v>0</v>
      </c>
      <c r="AB337" s="0" t="n">
        <f aca="false">SUMPRODUCT('5N inverse'!$A$26:$Y$26,'5N mesh'!$B$37:$Z$37,$E336:$AC336)+'5N inverse'!$A$26*$C337/Setup!$B$17+INDEX('5N inverse'!$A$26:$Y$26,1,'5N mesh'!$B$7+1)*Setup!$B$22</f>
        <v>0</v>
      </c>
      <c r="AC337" s="0" t="n">
        <f aca="false">SUMPRODUCT('5N inverse'!$A$27:$Y$27,'5N mesh'!$B$37:$Z$37,$E336:$AC336)+'5N inverse'!$A$27*$C337/Setup!$B$17+INDEX('5N inverse'!$A$27:$Y$27,1,'5N mesh'!$B$7+1)*Setup!$B$22</f>
        <v>0</v>
      </c>
    </row>
    <row r="338" customFormat="false" ht="15" hidden="false" customHeight="false" outlineLevel="0" collapsed="false">
      <c r="A338" s="0" t="n">
        <v>333</v>
      </c>
      <c r="B338" s="0" t="n">
        <f aca="false">A338*Setup!$B$11/3600</f>
        <v>27.75</v>
      </c>
      <c r="C338" s="0" t="n">
        <f aca="false">Setup!$B$7+Setup!$B$8*COS(2*PI()*(B338-Setup!$B$9)/24)</f>
        <v>20.0085643070456</v>
      </c>
      <c r="D338" s="0" t="n">
        <f aca="false">(C338-E338)/Setup!$B$17</f>
        <v>-20.539006076718</v>
      </c>
      <c r="E338" s="0" t="n">
        <f aca="false">SUMPRODUCT('5N inverse'!$A$3:$Y$3,'5N mesh'!$B$37:$Z$37,$E337:$AC337)+'5N inverse'!$A$3*$C338/Setup!$B$17+INDEX('5N inverse'!$A$3:$Y$3,1,'5N mesh'!$B$7+1)*Setup!$B$22</f>
        <v>22.6786350970189</v>
      </c>
      <c r="F338" s="0" t="n">
        <f aca="false">SUMPRODUCT('5N inverse'!$A$4:$Y$4,'5N mesh'!$B$37:$Z$37,$E337:$AC337)+'5N inverse'!$A$4*$C338/Setup!$B$17+INDEX('5N inverse'!$A$4:$Y$4,1,'5N mesh'!$B$7+1)*Setup!$B$22</f>
        <v>21.4109668131859</v>
      </c>
      <c r="G338" s="0" t="n">
        <f aca="false">SUMPRODUCT('5N inverse'!$A$5:$Y$5,'5N mesh'!$B$37:$Z$37,$E337:$AC337)+'5N inverse'!$A$5*$C338/Setup!$B$17+INDEX('5N inverse'!$A$5:$Y$5,1,'5N mesh'!$B$7+1)*Setup!$B$22</f>
        <v>18.8756302455198</v>
      </c>
      <c r="H338" s="0" t="n">
        <f aca="false">SUMPRODUCT('5N inverse'!$A$6:$Y$6,'5N mesh'!$B$37:$Z$37,$E337:$AC337)+'5N inverse'!$A$6*$C338/Setup!$B$17+INDEX('5N inverse'!$A$6:$Y$6,1,'5N mesh'!$B$7+1)*Setup!$B$22</f>
        <v>16.3402936778537</v>
      </c>
      <c r="I338" s="0" t="n">
        <f aca="false">SUMPRODUCT('5N inverse'!$A$7:$Y$7,'5N mesh'!$B$37:$Z$37,$E337:$AC337)+'5N inverse'!$A$7*$C338/Setup!$B$17+INDEX('5N inverse'!$A$7:$Y$7,1,'5N mesh'!$B$7+1)*Setup!$B$22</f>
        <v>15.0726253940207</v>
      </c>
      <c r="J338" s="0" t="n">
        <f aca="false">SUMPRODUCT('5N inverse'!$A$8:$Y$8,'5N mesh'!$B$37:$Z$37,$E337:$AC337)+'5N inverse'!$A$8*$C338/Setup!$B$17+INDEX('5N inverse'!$A$8:$Y$8,1,'5N mesh'!$B$7+1)*Setup!$B$22</f>
        <v>0</v>
      </c>
      <c r="K338" s="0" t="n">
        <f aca="false">SUMPRODUCT('5N inverse'!$A$9:$Y$9,'5N mesh'!$B$37:$Z$37,$E337:$AC337)+'5N inverse'!$A$9*$C338/Setup!$B$17+INDEX('5N inverse'!$A$9:$Y$9,1,'5N mesh'!$B$7+1)*Setup!$B$22</f>
        <v>0</v>
      </c>
      <c r="L338" s="0" t="n">
        <f aca="false">SUMPRODUCT('5N inverse'!$A$10:$Y$10,'5N mesh'!$B$37:$Z$37,$E337:$AC337)+'5N inverse'!$A$10*$C338/Setup!$B$17+INDEX('5N inverse'!$A$10:$Y$10,1,'5N mesh'!$B$7+1)*Setup!$B$22</f>
        <v>0</v>
      </c>
      <c r="M338" s="0" t="n">
        <f aca="false">SUMPRODUCT('5N inverse'!$A$11:$Y$11,'5N mesh'!$B$37:$Z$37,$E337:$AC337)+'5N inverse'!$A$11*$C338/Setup!$B$17+INDEX('5N inverse'!$A$11:$Y$11,1,'5N mesh'!$B$7+1)*Setup!$B$22</f>
        <v>0</v>
      </c>
      <c r="N338" s="0" t="n">
        <f aca="false">SUMPRODUCT('5N inverse'!$A$12:$Y$12,'5N mesh'!$B$37:$Z$37,$E337:$AC337)+'5N inverse'!$A$12*$C338/Setup!$B$17+INDEX('5N inverse'!$A$12:$Y$12,1,'5N mesh'!$B$7+1)*Setup!$B$22</f>
        <v>0</v>
      </c>
      <c r="O338" s="0" t="n">
        <f aca="false">SUMPRODUCT('5N inverse'!$A$13:$Y$13,'5N mesh'!$B$37:$Z$37,$E337:$AC337)+'5N inverse'!$A$13*$C338/Setup!$B$17+INDEX('5N inverse'!$A$13:$Y$13,1,'5N mesh'!$B$7+1)*Setup!$B$22</f>
        <v>0</v>
      </c>
      <c r="P338" s="0" t="n">
        <f aca="false">SUMPRODUCT('5N inverse'!$A$14:$Y$14,'5N mesh'!$B$37:$Z$37,$E337:$AC337)+'5N inverse'!$A$14*$C338/Setup!$B$17+INDEX('5N inverse'!$A$14:$Y$14,1,'5N mesh'!$B$7+1)*Setup!$B$22</f>
        <v>0</v>
      </c>
      <c r="Q338" s="0" t="n">
        <f aca="false">SUMPRODUCT('5N inverse'!$A$15:$Y$15,'5N mesh'!$B$37:$Z$37,$E337:$AC337)+'5N inverse'!$A$15*$C338/Setup!$B$17+INDEX('5N inverse'!$A$15:$Y$15,1,'5N mesh'!$B$7+1)*Setup!$B$22</f>
        <v>0</v>
      </c>
      <c r="R338" s="0" t="n">
        <f aca="false">SUMPRODUCT('5N inverse'!$A$16:$Y$16,'5N mesh'!$B$37:$Z$37,$E337:$AC337)+'5N inverse'!$A$16*$C338/Setup!$B$17+INDEX('5N inverse'!$A$16:$Y$16,1,'5N mesh'!$B$7+1)*Setup!$B$22</f>
        <v>0</v>
      </c>
      <c r="S338" s="0" t="n">
        <f aca="false">SUMPRODUCT('5N inverse'!$A$17:$Y$17,'5N mesh'!$B$37:$Z$37,$E337:$AC337)+'5N inverse'!$A$17*$C338/Setup!$B$17+INDEX('5N inverse'!$A$17:$Y$17,1,'5N mesh'!$B$7+1)*Setup!$B$22</f>
        <v>0</v>
      </c>
      <c r="T338" s="0" t="n">
        <f aca="false">SUMPRODUCT('5N inverse'!$A$18:$Y$18,'5N mesh'!$B$37:$Z$37,$E337:$AC337)+'5N inverse'!$A$18*$C338/Setup!$B$17+INDEX('5N inverse'!$A$18:$Y$18,1,'5N mesh'!$B$7+1)*Setup!$B$22</f>
        <v>0</v>
      </c>
      <c r="U338" s="0" t="n">
        <f aca="false">SUMPRODUCT('5N inverse'!$A$19:$Y$19,'5N mesh'!$B$37:$Z$37,$E337:$AC337)+'5N inverse'!$A$19*$C338/Setup!$B$17+INDEX('5N inverse'!$A$19:$Y$19,1,'5N mesh'!$B$7+1)*Setup!$B$22</f>
        <v>0</v>
      </c>
      <c r="V338" s="0" t="n">
        <f aca="false">SUMPRODUCT('5N inverse'!$A$20:$Y$20,'5N mesh'!$B$37:$Z$37,$E337:$AC337)+'5N inverse'!$A$20*$C338/Setup!$B$17+INDEX('5N inverse'!$A$20:$Y$20,1,'5N mesh'!$B$7+1)*Setup!$B$22</f>
        <v>0</v>
      </c>
      <c r="W338" s="0" t="n">
        <f aca="false">SUMPRODUCT('5N inverse'!$A$21:$Y$21,'5N mesh'!$B$37:$Z$37,$E337:$AC337)+'5N inverse'!$A$21*$C338/Setup!$B$17+INDEX('5N inverse'!$A$21:$Y$21,1,'5N mesh'!$B$7+1)*Setup!$B$22</f>
        <v>0</v>
      </c>
      <c r="X338" s="0" t="n">
        <f aca="false">SUMPRODUCT('5N inverse'!$A$22:$Y$22,'5N mesh'!$B$37:$Z$37,$E337:$AC337)+'5N inverse'!$A$22*$C338/Setup!$B$17+INDEX('5N inverse'!$A$22:$Y$22,1,'5N mesh'!$B$7+1)*Setup!$B$22</f>
        <v>0</v>
      </c>
      <c r="Y338" s="0" t="n">
        <f aca="false">SUMPRODUCT('5N inverse'!$A$23:$Y$23,'5N mesh'!$B$37:$Z$37,$E337:$AC337)+'5N inverse'!$A$23*$C338/Setup!$B$17+INDEX('5N inverse'!$A$23:$Y$23,1,'5N mesh'!$B$7+1)*Setup!$B$22</f>
        <v>0</v>
      </c>
      <c r="Z338" s="0" t="n">
        <f aca="false">SUMPRODUCT('5N inverse'!$A$24:$Y$24,'5N mesh'!$B$37:$Z$37,$E337:$AC337)+'5N inverse'!$A$24*$C338/Setup!$B$17+INDEX('5N inverse'!$A$24:$Y$24,1,'5N mesh'!$B$7+1)*Setup!$B$22</f>
        <v>0</v>
      </c>
      <c r="AA338" s="0" t="n">
        <f aca="false">SUMPRODUCT('5N inverse'!$A$25:$Y$25,'5N mesh'!$B$37:$Z$37,$E337:$AC337)+'5N inverse'!$A$25*$C338/Setup!$B$17+INDEX('5N inverse'!$A$25:$Y$25,1,'5N mesh'!$B$7+1)*Setup!$B$22</f>
        <v>0</v>
      </c>
      <c r="AB338" s="0" t="n">
        <f aca="false">SUMPRODUCT('5N inverse'!$A$26:$Y$26,'5N mesh'!$B$37:$Z$37,$E337:$AC337)+'5N inverse'!$A$26*$C338/Setup!$B$17+INDEX('5N inverse'!$A$26:$Y$26,1,'5N mesh'!$B$7+1)*Setup!$B$22</f>
        <v>0</v>
      </c>
      <c r="AC338" s="0" t="n">
        <f aca="false">SUMPRODUCT('5N inverse'!$A$27:$Y$27,'5N mesh'!$B$37:$Z$37,$E337:$AC337)+'5N inverse'!$A$27*$C338/Setup!$B$17+INDEX('5N inverse'!$A$27:$Y$27,1,'5N mesh'!$B$7+1)*Setup!$B$22</f>
        <v>0</v>
      </c>
    </row>
    <row r="339" customFormat="false" ht="15" hidden="false" customHeight="false" outlineLevel="0" collapsed="false">
      <c r="A339" s="0" t="n">
        <v>334</v>
      </c>
      <c r="B339" s="0" t="n">
        <f aca="false">A339*Setup!$B$11/3600</f>
        <v>27.8333333333333</v>
      </c>
      <c r="C339" s="0" t="n">
        <f aca="false">Setup!$B$7+Setup!$B$8*COS(2*PI()*(B339-Setup!$B$9)/24)</f>
        <v>20.0038071136726</v>
      </c>
      <c r="D339" s="0" t="n">
        <f aca="false">(C339-E339)/Setup!$B$17</f>
        <v>-20.2883977037825</v>
      </c>
      <c r="E339" s="0" t="n">
        <f aca="false">SUMPRODUCT('5N inverse'!$A$3:$Y$3,'5N mesh'!$B$37:$Z$37,$E338:$AC338)+'5N inverse'!$A$3*$C339/Setup!$B$17+INDEX('5N inverse'!$A$3:$Y$3,1,'5N mesh'!$B$7+1)*Setup!$B$22</f>
        <v>22.6412988151643</v>
      </c>
      <c r="F339" s="0" t="n">
        <f aca="false">SUMPRODUCT('5N inverse'!$A$4:$Y$4,'5N mesh'!$B$37:$Z$37,$E338:$AC338)+'5N inverse'!$A$4*$C339/Setup!$B$17+INDEX('5N inverse'!$A$4:$Y$4,1,'5N mesh'!$B$7+1)*Setup!$B$22</f>
        <v>21.3798005225418</v>
      </c>
      <c r="G339" s="0" t="n">
        <f aca="false">SUMPRODUCT('5N inverse'!$A$5:$Y$5,'5N mesh'!$B$37:$Z$37,$E338:$AC338)+'5N inverse'!$A$5*$C339/Setup!$B$17+INDEX('5N inverse'!$A$5:$Y$5,1,'5N mesh'!$B$7+1)*Setup!$B$22</f>
        <v>18.8568039372968</v>
      </c>
      <c r="H339" s="0" t="n">
        <f aca="false">SUMPRODUCT('5N inverse'!$A$6:$Y$6,'5N mesh'!$B$37:$Z$37,$E338:$AC338)+'5N inverse'!$A$6*$C339/Setup!$B$17+INDEX('5N inverse'!$A$6:$Y$6,1,'5N mesh'!$B$7+1)*Setup!$B$22</f>
        <v>16.3338073520518</v>
      </c>
      <c r="I339" s="0" t="n">
        <f aca="false">SUMPRODUCT('5N inverse'!$A$7:$Y$7,'5N mesh'!$B$37:$Z$37,$E338:$AC338)+'5N inverse'!$A$7*$C339/Setup!$B$17+INDEX('5N inverse'!$A$7:$Y$7,1,'5N mesh'!$B$7+1)*Setup!$B$22</f>
        <v>15.0723090594293</v>
      </c>
      <c r="J339" s="0" t="n">
        <f aca="false">SUMPRODUCT('5N inverse'!$A$8:$Y$8,'5N mesh'!$B$37:$Z$37,$E338:$AC338)+'5N inverse'!$A$8*$C339/Setup!$B$17+INDEX('5N inverse'!$A$8:$Y$8,1,'5N mesh'!$B$7+1)*Setup!$B$22</f>
        <v>0</v>
      </c>
      <c r="K339" s="0" t="n">
        <f aca="false">SUMPRODUCT('5N inverse'!$A$9:$Y$9,'5N mesh'!$B$37:$Z$37,$E338:$AC338)+'5N inverse'!$A$9*$C339/Setup!$B$17+INDEX('5N inverse'!$A$9:$Y$9,1,'5N mesh'!$B$7+1)*Setup!$B$22</f>
        <v>0</v>
      </c>
      <c r="L339" s="0" t="n">
        <f aca="false">SUMPRODUCT('5N inverse'!$A$10:$Y$10,'5N mesh'!$B$37:$Z$37,$E338:$AC338)+'5N inverse'!$A$10*$C339/Setup!$B$17+INDEX('5N inverse'!$A$10:$Y$10,1,'5N mesh'!$B$7+1)*Setup!$B$22</f>
        <v>0</v>
      </c>
      <c r="M339" s="0" t="n">
        <f aca="false">SUMPRODUCT('5N inverse'!$A$11:$Y$11,'5N mesh'!$B$37:$Z$37,$E338:$AC338)+'5N inverse'!$A$11*$C339/Setup!$B$17+INDEX('5N inverse'!$A$11:$Y$11,1,'5N mesh'!$B$7+1)*Setup!$B$22</f>
        <v>0</v>
      </c>
      <c r="N339" s="0" t="n">
        <f aca="false">SUMPRODUCT('5N inverse'!$A$12:$Y$12,'5N mesh'!$B$37:$Z$37,$E338:$AC338)+'5N inverse'!$A$12*$C339/Setup!$B$17+INDEX('5N inverse'!$A$12:$Y$12,1,'5N mesh'!$B$7+1)*Setup!$B$22</f>
        <v>0</v>
      </c>
      <c r="O339" s="0" t="n">
        <f aca="false">SUMPRODUCT('5N inverse'!$A$13:$Y$13,'5N mesh'!$B$37:$Z$37,$E338:$AC338)+'5N inverse'!$A$13*$C339/Setup!$B$17+INDEX('5N inverse'!$A$13:$Y$13,1,'5N mesh'!$B$7+1)*Setup!$B$22</f>
        <v>0</v>
      </c>
      <c r="P339" s="0" t="n">
        <f aca="false">SUMPRODUCT('5N inverse'!$A$14:$Y$14,'5N mesh'!$B$37:$Z$37,$E338:$AC338)+'5N inverse'!$A$14*$C339/Setup!$B$17+INDEX('5N inverse'!$A$14:$Y$14,1,'5N mesh'!$B$7+1)*Setup!$B$22</f>
        <v>0</v>
      </c>
      <c r="Q339" s="0" t="n">
        <f aca="false">SUMPRODUCT('5N inverse'!$A$15:$Y$15,'5N mesh'!$B$37:$Z$37,$E338:$AC338)+'5N inverse'!$A$15*$C339/Setup!$B$17+INDEX('5N inverse'!$A$15:$Y$15,1,'5N mesh'!$B$7+1)*Setup!$B$22</f>
        <v>0</v>
      </c>
      <c r="R339" s="0" t="n">
        <f aca="false">SUMPRODUCT('5N inverse'!$A$16:$Y$16,'5N mesh'!$B$37:$Z$37,$E338:$AC338)+'5N inverse'!$A$16*$C339/Setup!$B$17+INDEX('5N inverse'!$A$16:$Y$16,1,'5N mesh'!$B$7+1)*Setup!$B$22</f>
        <v>0</v>
      </c>
      <c r="S339" s="0" t="n">
        <f aca="false">SUMPRODUCT('5N inverse'!$A$17:$Y$17,'5N mesh'!$B$37:$Z$37,$E338:$AC338)+'5N inverse'!$A$17*$C339/Setup!$B$17+INDEX('5N inverse'!$A$17:$Y$17,1,'5N mesh'!$B$7+1)*Setup!$B$22</f>
        <v>0</v>
      </c>
      <c r="T339" s="0" t="n">
        <f aca="false">SUMPRODUCT('5N inverse'!$A$18:$Y$18,'5N mesh'!$B$37:$Z$37,$E338:$AC338)+'5N inverse'!$A$18*$C339/Setup!$B$17+INDEX('5N inverse'!$A$18:$Y$18,1,'5N mesh'!$B$7+1)*Setup!$B$22</f>
        <v>0</v>
      </c>
      <c r="U339" s="0" t="n">
        <f aca="false">SUMPRODUCT('5N inverse'!$A$19:$Y$19,'5N mesh'!$B$37:$Z$37,$E338:$AC338)+'5N inverse'!$A$19*$C339/Setup!$B$17+INDEX('5N inverse'!$A$19:$Y$19,1,'5N mesh'!$B$7+1)*Setup!$B$22</f>
        <v>0</v>
      </c>
      <c r="V339" s="0" t="n">
        <f aca="false">SUMPRODUCT('5N inverse'!$A$20:$Y$20,'5N mesh'!$B$37:$Z$37,$E338:$AC338)+'5N inverse'!$A$20*$C339/Setup!$B$17+INDEX('5N inverse'!$A$20:$Y$20,1,'5N mesh'!$B$7+1)*Setup!$B$22</f>
        <v>0</v>
      </c>
      <c r="W339" s="0" t="n">
        <f aca="false">SUMPRODUCT('5N inverse'!$A$21:$Y$21,'5N mesh'!$B$37:$Z$37,$E338:$AC338)+'5N inverse'!$A$21*$C339/Setup!$B$17+INDEX('5N inverse'!$A$21:$Y$21,1,'5N mesh'!$B$7+1)*Setup!$B$22</f>
        <v>0</v>
      </c>
      <c r="X339" s="0" t="n">
        <f aca="false">SUMPRODUCT('5N inverse'!$A$22:$Y$22,'5N mesh'!$B$37:$Z$37,$E338:$AC338)+'5N inverse'!$A$22*$C339/Setup!$B$17+INDEX('5N inverse'!$A$22:$Y$22,1,'5N mesh'!$B$7+1)*Setup!$B$22</f>
        <v>0</v>
      </c>
      <c r="Y339" s="0" t="n">
        <f aca="false">SUMPRODUCT('5N inverse'!$A$23:$Y$23,'5N mesh'!$B$37:$Z$37,$E338:$AC338)+'5N inverse'!$A$23*$C339/Setup!$B$17+INDEX('5N inverse'!$A$23:$Y$23,1,'5N mesh'!$B$7+1)*Setup!$B$22</f>
        <v>0</v>
      </c>
      <c r="Z339" s="0" t="n">
        <f aca="false">SUMPRODUCT('5N inverse'!$A$24:$Y$24,'5N mesh'!$B$37:$Z$37,$E338:$AC338)+'5N inverse'!$A$24*$C339/Setup!$B$17+INDEX('5N inverse'!$A$24:$Y$24,1,'5N mesh'!$B$7+1)*Setup!$B$22</f>
        <v>0</v>
      </c>
      <c r="AA339" s="0" t="n">
        <f aca="false">SUMPRODUCT('5N inverse'!$A$25:$Y$25,'5N mesh'!$B$37:$Z$37,$E338:$AC338)+'5N inverse'!$A$25*$C339/Setup!$B$17+INDEX('5N inverse'!$A$25:$Y$25,1,'5N mesh'!$B$7+1)*Setup!$B$22</f>
        <v>0</v>
      </c>
      <c r="AB339" s="0" t="n">
        <f aca="false">SUMPRODUCT('5N inverse'!$A$26:$Y$26,'5N mesh'!$B$37:$Z$37,$E338:$AC338)+'5N inverse'!$A$26*$C339/Setup!$B$17+INDEX('5N inverse'!$A$26:$Y$26,1,'5N mesh'!$B$7+1)*Setup!$B$22</f>
        <v>0</v>
      </c>
      <c r="AC339" s="0" t="n">
        <f aca="false">SUMPRODUCT('5N inverse'!$A$27:$Y$27,'5N mesh'!$B$37:$Z$37,$E338:$AC338)+'5N inverse'!$A$27*$C339/Setup!$B$17+INDEX('5N inverse'!$A$27:$Y$27,1,'5N mesh'!$B$7+1)*Setup!$B$22</f>
        <v>0</v>
      </c>
    </row>
    <row r="340" customFormat="false" ht="15" hidden="false" customHeight="false" outlineLevel="0" collapsed="false">
      <c r="A340" s="0" t="n">
        <v>335</v>
      </c>
      <c r="B340" s="0" t="n">
        <f aca="false">A340*Setup!$B$11/3600</f>
        <v>27.9166666666667</v>
      </c>
      <c r="C340" s="0" t="n">
        <f aca="false">Setup!$B$7+Setup!$B$8*COS(2*PI()*(B340-Setup!$B$9)/24)</f>
        <v>20.0009518916804</v>
      </c>
      <c r="D340" s="0" t="n">
        <f aca="false">(C340-E340)/Setup!$B$17</f>
        <v>-20.0266919194642</v>
      </c>
      <c r="E340" s="0" t="n">
        <f aca="false">SUMPRODUCT('5N inverse'!$A$3:$Y$3,'5N mesh'!$B$37:$Z$37,$E339:$AC339)+'5N inverse'!$A$3*$C340/Setup!$B$17+INDEX('5N inverse'!$A$3:$Y$3,1,'5N mesh'!$B$7+1)*Setup!$B$22</f>
        <v>22.6044218412107</v>
      </c>
      <c r="F340" s="0" t="n">
        <f aca="false">SUMPRODUCT('5N inverse'!$A$4:$Y$4,'5N mesh'!$B$37:$Z$37,$E339:$AC339)+'5N inverse'!$A$4*$C340/Setup!$B$17+INDEX('5N inverse'!$A$4:$Y$4,1,'5N mesh'!$B$7+1)*Setup!$B$22</f>
        <v>21.349017008404</v>
      </c>
      <c r="G340" s="0" t="n">
        <f aca="false">SUMPRODUCT('5N inverse'!$A$5:$Y$5,'5N mesh'!$B$37:$Z$37,$E339:$AC339)+'5N inverse'!$A$5*$C340/Setup!$B$17+INDEX('5N inverse'!$A$5:$Y$5,1,'5N mesh'!$B$7+1)*Setup!$B$22</f>
        <v>18.8382073427906</v>
      </c>
      <c r="H340" s="0" t="n">
        <f aca="false">SUMPRODUCT('5N inverse'!$A$6:$Y$6,'5N mesh'!$B$37:$Z$37,$E339:$AC339)+'5N inverse'!$A$6*$C340/Setup!$B$17+INDEX('5N inverse'!$A$6:$Y$6,1,'5N mesh'!$B$7+1)*Setup!$B$22</f>
        <v>16.3273976771772</v>
      </c>
      <c r="I340" s="0" t="n">
        <f aca="false">SUMPRODUCT('5N inverse'!$A$7:$Y$7,'5N mesh'!$B$37:$Z$37,$E339:$AC339)+'5N inverse'!$A$7*$C340/Setup!$B$17+INDEX('5N inverse'!$A$7:$Y$7,1,'5N mesh'!$B$7+1)*Setup!$B$22</f>
        <v>15.0719928443704</v>
      </c>
      <c r="J340" s="0" t="n">
        <f aca="false">SUMPRODUCT('5N inverse'!$A$8:$Y$8,'5N mesh'!$B$37:$Z$37,$E339:$AC339)+'5N inverse'!$A$8*$C340/Setup!$B$17+INDEX('5N inverse'!$A$8:$Y$8,1,'5N mesh'!$B$7+1)*Setup!$B$22</f>
        <v>0</v>
      </c>
      <c r="K340" s="0" t="n">
        <f aca="false">SUMPRODUCT('5N inverse'!$A$9:$Y$9,'5N mesh'!$B$37:$Z$37,$E339:$AC339)+'5N inverse'!$A$9*$C340/Setup!$B$17+INDEX('5N inverse'!$A$9:$Y$9,1,'5N mesh'!$B$7+1)*Setup!$B$22</f>
        <v>0</v>
      </c>
      <c r="L340" s="0" t="n">
        <f aca="false">SUMPRODUCT('5N inverse'!$A$10:$Y$10,'5N mesh'!$B$37:$Z$37,$E339:$AC339)+'5N inverse'!$A$10*$C340/Setup!$B$17+INDEX('5N inverse'!$A$10:$Y$10,1,'5N mesh'!$B$7+1)*Setup!$B$22</f>
        <v>0</v>
      </c>
      <c r="M340" s="0" t="n">
        <f aca="false">SUMPRODUCT('5N inverse'!$A$11:$Y$11,'5N mesh'!$B$37:$Z$37,$E339:$AC339)+'5N inverse'!$A$11*$C340/Setup!$B$17+INDEX('5N inverse'!$A$11:$Y$11,1,'5N mesh'!$B$7+1)*Setup!$B$22</f>
        <v>0</v>
      </c>
      <c r="N340" s="0" t="n">
        <f aca="false">SUMPRODUCT('5N inverse'!$A$12:$Y$12,'5N mesh'!$B$37:$Z$37,$E339:$AC339)+'5N inverse'!$A$12*$C340/Setup!$B$17+INDEX('5N inverse'!$A$12:$Y$12,1,'5N mesh'!$B$7+1)*Setup!$B$22</f>
        <v>0</v>
      </c>
      <c r="O340" s="0" t="n">
        <f aca="false">SUMPRODUCT('5N inverse'!$A$13:$Y$13,'5N mesh'!$B$37:$Z$37,$E339:$AC339)+'5N inverse'!$A$13*$C340/Setup!$B$17+INDEX('5N inverse'!$A$13:$Y$13,1,'5N mesh'!$B$7+1)*Setup!$B$22</f>
        <v>0</v>
      </c>
      <c r="P340" s="0" t="n">
        <f aca="false">SUMPRODUCT('5N inverse'!$A$14:$Y$14,'5N mesh'!$B$37:$Z$37,$E339:$AC339)+'5N inverse'!$A$14*$C340/Setup!$B$17+INDEX('5N inverse'!$A$14:$Y$14,1,'5N mesh'!$B$7+1)*Setup!$B$22</f>
        <v>0</v>
      </c>
      <c r="Q340" s="0" t="n">
        <f aca="false">SUMPRODUCT('5N inverse'!$A$15:$Y$15,'5N mesh'!$B$37:$Z$37,$E339:$AC339)+'5N inverse'!$A$15*$C340/Setup!$B$17+INDEX('5N inverse'!$A$15:$Y$15,1,'5N mesh'!$B$7+1)*Setup!$B$22</f>
        <v>0</v>
      </c>
      <c r="R340" s="0" t="n">
        <f aca="false">SUMPRODUCT('5N inverse'!$A$16:$Y$16,'5N mesh'!$B$37:$Z$37,$E339:$AC339)+'5N inverse'!$A$16*$C340/Setup!$B$17+INDEX('5N inverse'!$A$16:$Y$16,1,'5N mesh'!$B$7+1)*Setup!$B$22</f>
        <v>0</v>
      </c>
      <c r="S340" s="0" t="n">
        <f aca="false">SUMPRODUCT('5N inverse'!$A$17:$Y$17,'5N mesh'!$B$37:$Z$37,$E339:$AC339)+'5N inverse'!$A$17*$C340/Setup!$B$17+INDEX('5N inverse'!$A$17:$Y$17,1,'5N mesh'!$B$7+1)*Setup!$B$22</f>
        <v>0</v>
      </c>
      <c r="T340" s="0" t="n">
        <f aca="false">SUMPRODUCT('5N inverse'!$A$18:$Y$18,'5N mesh'!$B$37:$Z$37,$E339:$AC339)+'5N inverse'!$A$18*$C340/Setup!$B$17+INDEX('5N inverse'!$A$18:$Y$18,1,'5N mesh'!$B$7+1)*Setup!$B$22</f>
        <v>0</v>
      </c>
      <c r="U340" s="0" t="n">
        <f aca="false">SUMPRODUCT('5N inverse'!$A$19:$Y$19,'5N mesh'!$B$37:$Z$37,$E339:$AC339)+'5N inverse'!$A$19*$C340/Setup!$B$17+INDEX('5N inverse'!$A$19:$Y$19,1,'5N mesh'!$B$7+1)*Setup!$B$22</f>
        <v>0</v>
      </c>
      <c r="V340" s="0" t="n">
        <f aca="false">SUMPRODUCT('5N inverse'!$A$20:$Y$20,'5N mesh'!$B$37:$Z$37,$E339:$AC339)+'5N inverse'!$A$20*$C340/Setup!$B$17+INDEX('5N inverse'!$A$20:$Y$20,1,'5N mesh'!$B$7+1)*Setup!$B$22</f>
        <v>0</v>
      </c>
      <c r="W340" s="0" t="n">
        <f aca="false">SUMPRODUCT('5N inverse'!$A$21:$Y$21,'5N mesh'!$B$37:$Z$37,$E339:$AC339)+'5N inverse'!$A$21*$C340/Setup!$B$17+INDEX('5N inverse'!$A$21:$Y$21,1,'5N mesh'!$B$7+1)*Setup!$B$22</f>
        <v>0</v>
      </c>
      <c r="X340" s="0" t="n">
        <f aca="false">SUMPRODUCT('5N inverse'!$A$22:$Y$22,'5N mesh'!$B$37:$Z$37,$E339:$AC339)+'5N inverse'!$A$22*$C340/Setup!$B$17+INDEX('5N inverse'!$A$22:$Y$22,1,'5N mesh'!$B$7+1)*Setup!$B$22</f>
        <v>0</v>
      </c>
      <c r="Y340" s="0" t="n">
        <f aca="false">SUMPRODUCT('5N inverse'!$A$23:$Y$23,'5N mesh'!$B$37:$Z$37,$E339:$AC339)+'5N inverse'!$A$23*$C340/Setup!$B$17+INDEX('5N inverse'!$A$23:$Y$23,1,'5N mesh'!$B$7+1)*Setup!$B$22</f>
        <v>0</v>
      </c>
      <c r="Z340" s="0" t="n">
        <f aca="false">SUMPRODUCT('5N inverse'!$A$24:$Y$24,'5N mesh'!$B$37:$Z$37,$E339:$AC339)+'5N inverse'!$A$24*$C340/Setup!$B$17+INDEX('5N inverse'!$A$24:$Y$24,1,'5N mesh'!$B$7+1)*Setup!$B$22</f>
        <v>0</v>
      </c>
      <c r="AA340" s="0" t="n">
        <f aca="false">SUMPRODUCT('5N inverse'!$A$25:$Y$25,'5N mesh'!$B$37:$Z$37,$E339:$AC339)+'5N inverse'!$A$25*$C340/Setup!$B$17+INDEX('5N inverse'!$A$25:$Y$25,1,'5N mesh'!$B$7+1)*Setup!$B$22</f>
        <v>0</v>
      </c>
      <c r="AB340" s="0" t="n">
        <f aca="false">SUMPRODUCT('5N inverse'!$A$26:$Y$26,'5N mesh'!$B$37:$Z$37,$E339:$AC339)+'5N inverse'!$A$26*$C340/Setup!$B$17+INDEX('5N inverse'!$A$26:$Y$26,1,'5N mesh'!$B$7+1)*Setup!$B$22</f>
        <v>0</v>
      </c>
      <c r="AC340" s="0" t="n">
        <f aca="false">SUMPRODUCT('5N inverse'!$A$27:$Y$27,'5N mesh'!$B$37:$Z$37,$E339:$AC339)+'5N inverse'!$A$27*$C340/Setup!$B$17+INDEX('5N inverse'!$A$27:$Y$27,1,'5N mesh'!$B$7+1)*Setup!$B$22</f>
        <v>0</v>
      </c>
    </row>
    <row r="341" customFormat="false" ht="15" hidden="false" customHeight="false" outlineLevel="0" collapsed="false">
      <c r="A341" s="0" t="n">
        <v>336</v>
      </c>
      <c r="B341" s="0" t="n">
        <f aca="false">A341*Setup!$B$11/3600</f>
        <v>28</v>
      </c>
      <c r="C341" s="0" t="n">
        <f aca="false">Setup!$B$7+Setup!$B$8*COS(2*PI()*(B341-Setup!$B$9)/24)</f>
        <v>20</v>
      </c>
      <c r="D341" s="0" t="n">
        <f aca="false">(C341-E341)/Setup!$B$17</f>
        <v>-19.7540206641355</v>
      </c>
      <c r="E341" s="0" t="n">
        <f aca="false">SUMPRODUCT('5N inverse'!$A$3:$Y$3,'5N mesh'!$B$37:$Z$37,$E340:$AC340)+'5N inverse'!$A$3*$C341/Setup!$B$17+INDEX('5N inverse'!$A$3:$Y$3,1,'5N mesh'!$B$7+1)*Setup!$B$22</f>
        <v>22.5680226863376</v>
      </c>
      <c r="F341" s="0" t="n">
        <f aca="false">SUMPRODUCT('5N inverse'!$A$4:$Y$4,'5N mesh'!$B$37:$Z$37,$E340:$AC340)+'5N inverse'!$A$4*$C341/Setup!$B$17+INDEX('5N inverse'!$A$4:$Y$4,1,'5N mesh'!$B$7+1)*Setup!$B$22</f>
        <v>21.3186317238188</v>
      </c>
      <c r="G341" s="0" t="n">
        <f aca="false">SUMPRODUCT('5N inverse'!$A$5:$Y$5,'5N mesh'!$B$37:$Z$37,$E340:$AC340)+'5N inverse'!$A$5*$C341/Setup!$B$17+INDEX('5N inverse'!$A$5:$Y$5,1,'5N mesh'!$B$7+1)*Setup!$B$22</f>
        <v>18.8198497987812</v>
      </c>
      <c r="H341" s="0" t="n">
        <f aca="false">SUMPRODUCT('5N inverse'!$A$6:$Y$6,'5N mesh'!$B$37:$Z$37,$E340:$AC340)+'5N inverse'!$A$6*$C341/Setup!$B$17+INDEX('5N inverse'!$A$6:$Y$6,1,'5N mesh'!$B$7+1)*Setup!$B$22</f>
        <v>16.3210678737436</v>
      </c>
      <c r="I341" s="0" t="n">
        <f aca="false">SUMPRODUCT('5N inverse'!$A$7:$Y$7,'5N mesh'!$B$37:$Z$37,$E340:$AC340)+'5N inverse'!$A$7*$C341/Setup!$B$17+INDEX('5N inverse'!$A$7:$Y$7,1,'5N mesh'!$B$7+1)*Setup!$B$22</f>
        <v>15.0716769112247</v>
      </c>
      <c r="J341" s="0" t="n">
        <f aca="false">SUMPRODUCT('5N inverse'!$A$8:$Y$8,'5N mesh'!$B$37:$Z$37,$E340:$AC340)+'5N inverse'!$A$8*$C341/Setup!$B$17+INDEX('5N inverse'!$A$8:$Y$8,1,'5N mesh'!$B$7+1)*Setup!$B$22</f>
        <v>0</v>
      </c>
      <c r="K341" s="0" t="n">
        <f aca="false">SUMPRODUCT('5N inverse'!$A$9:$Y$9,'5N mesh'!$B$37:$Z$37,$E340:$AC340)+'5N inverse'!$A$9*$C341/Setup!$B$17+INDEX('5N inverse'!$A$9:$Y$9,1,'5N mesh'!$B$7+1)*Setup!$B$22</f>
        <v>0</v>
      </c>
      <c r="L341" s="0" t="n">
        <f aca="false">SUMPRODUCT('5N inverse'!$A$10:$Y$10,'5N mesh'!$B$37:$Z$37,$E340:$AC340)+'5N inverse'!$A$10*$C341/Setup!$B$17+INDEX('5N inverse'!$A$10:$Y$10,1,'5N mesh'!$B$7+1)*Setup!$B$22</f>
        <v>0</v>
      </c>
      <c r="M341" s="0" t="n">
        <f aca="false">SUMPRODUCT('5N inverse'!$A$11:$Y$11,'5N mesh'!$B$37:$Z$37,$E340:$AC340)+'5N inverse'!$A$11*$C341/Setup!$B$17+INDEX('5N inverse'!$A$11:$Y$11,1,'5N mesh'!$B$7+1)*Setup!$B$22</f>
        <v>0</v>
      </c>
      <c r="N341" s="0" t="n">
        <f aca="false">SUMPRODUCT('5N inverse'!$A$12:$Y$12,'5N mesh'!$B$37:$Z$37,$E340:$AC340)+'5N inverse'!$A$12*$C341/Setup!$B$17+INDEX('5N inverse'!$A$12:$Y$12,1,'5N mesh'!$B$7+1)*Setup!$B$22</f>
        <v>0</v>
      </c>
      <c r="O341" s="0" t="n">
        <f aca="false">SUMPRODUCT('5N inverse'!$A$13:$Y$13,'5N mesh'!$B$37:$Z$37,$E340:$AC340)+'5N inverse'!$A$13*$C341/Setup!$B$17+INDEX('5N inverse'!$A$13:$Y$13,1,'5N mesh'!$B$7+1)*Setup!$B$22</f>
        <v>0</v>
      </c>
      <c r="P341" s="0" t="n">
        <f aca="false">SUMPRODUCT('5N inverse'!$A$14:$Y$14,'5N mesh'!$B$37:$Z$37,$E340:$AC340)+'5N inverse'!$A$14*$C341/Setup!$B$17+INDEX('5N inverse'!$A$14:$Y$14,1,'5N mesh'!$B$7+1)*Setup!$B$22</f>
        <v>0</v>
      </c>
      <c r="Q341" s="0" t="n">
        <f aca="false">SUMPRODUCT('5N inverse'!$A$15:$Y$15,'5N mesh'!$B$37:$Z$37,$E340:$AC340)+'5N inverse'!$A$15*$C341/Setup!$B$17+INDEX('5N inverse'!$A$15:$Y$15,1,'5N mesh'!$B$7+1)*Setup!$B$22</f>
        <v>0</v>
      </c>
      <c r="R341" s="0" t="n">
        <f aca="false">SUMPRODUCT('5N inverse'!$A$16:$Y$16,'5N mesh'!$B$37:$Z$37,$E340:$AC340)+'5N inverse'!$A$16*$C341/Setup!$B$17+INDEX('5N inverse'!$A$16:$Y$16,1,'5N mesh'!$B$7+1)*Setup!$B$22</f>
        <v>0</v>
      </c>
      <c r="S341" s="0" t="n">
        <f aca="false">SUMPRODUCT('5N inverse'!$A$17:$Y$17,'5N mesh'!$B$37:$Z$37,$E340:$AC340)+'5N inverse'!$A$17*$C341/Setup!$B$17+INDEX('5N inverse'!$A$17:$Y$17,1,'5N mesh'!$B$7+1)*Setup!$B$22</f>
        <v>0</v>
      </c>
      <c r="T341" s="0" t="n">
        <f aca="false">SUMPRODUCT('5N inverse'!$A$18:$Y$18,'5N mesh'!$B$37:$Z$37,$E340:$AC340)+'5N inverse'!$A$18*$C341/Setup!$B$17+INDEX('5N inverse'!$A$18:$Y$18,1,'5N mesh'!$B$7+1)*Setup!$B$22</f>
        <v>0</v>
      </c>
      <c r="U341" s="0" t="n">
        <f aca="false">SUMPRODUCT('5N inverse'!$A$19:$Y$19,'5N mesh'!$B$37:$Z$37,$E340:$AC340)+'5N inverse'!$A$19*$C341/Setup!$B$17+INDEX('5N inverse'!$A$19:$Y$19,1,'5N mesh'!$B$7+1)*Setup!$B$22</f>
        <v>0</v>
      </c>
      <c r="V341" s="0" t="n">
        <f aca="false">SUMPRODUCT('5N inverse'!$A$20:$Y$20,'5N mesh'!$B$37:$Z$37,$E340:$AC340)+'5N inverse'!$A$20*$C341/Setup!$B$17+INDEX('5N inverse'!$A$20:$Y$20,1,'5N mesh'!$B$7+1)*Setup!$B$22</f>
        <v>0</v>
      </c>
      <c r="W341" s="0" t="n">
        <f aca="false">SUMPRODUCT('5N inverse'!$A$21:$Y$21,'5N mesh'!$B$37:$Z$37,$E340:$AC340)+'5N inverse'!$A$21*$C341/Setup!$B$17+INDEX('5N inverse'!$A$21:$Y$21,1,'5N mesh'!$B$7+1)*Setup!$B$22</f>
        <v>0</v>
      </c>
      <c r="X341" s="0" t="n">
        <f aca="false">SUMPRODUCT('5N inverse'!$A$22:$Y$22,'5N mesh'!$B$37:$Z$37,$E340:$AC340)+'5N inverse'!$A$22*$C341/Setup!$B$17+INDEX('5N inverse'!$A$22:$Y$22,1,'5N mesh'!$B$7+1)*Setup!$B$22</f>
        <v>0</v>
      </c>
      <c r="Y341" s="0" t="n">
        <f aca="false">SUMPRODUCT('5N inverse'!$A$23:$Y$23,'5N mesh'!$B$37:$Z$37,$E340:$AC340)+'5N inverse'!$A$23*$C341/Setup!$B$17+INDEX('5N inverse'!$A$23:$Y$23,1,'5N mesh'!$B$7+1)*Setup!$B$22</f>
        <v>0</v>
      </c>
      <c r="Z341" s="0" t="n">
        <f aca="false">SUMPRODUCT('5N inverse'!$A$24:$Y$24,'5N mesh'!$B$37:$Z$37,$E340:$AC340)+'5N inverse'!$A$24*$C341/Setup!$B$17+INDEX('5N inverse'!$A$24:$Y$24,1,'5N mesh'!$B$7+1)*Setup!$B$22</f>
        <v>0</v>
      </c>
      <c r="AA341" s="0" t="n">
        <f aca="false">SUMPRODUCT('5N inverse'!$A$25:$Y$25,'5N mesh'!$B$37:$Z$37,$E340:$AC340)+'5N inverse'!$A$25*$C341/Setup!$B$17+INDEX('5N inverse'!$A$25:$Y$25,1,'5N mesh'!$B$7+1)*Setup!$B$22</f>
        <v>0</v>
      </c>
      <c r="AB341" s="0" t="n">
        <f aca="false">SUMPRODUCT('5N inverse'!$A$26:$Y$26,'5N mesh'!$B$37:$Z$37,$E340:$AC340)+'5N inverse'!$A$26*$C341/Setup!$B$17+INDEX('5N inverse'!$A$26:$Y$26,1,'5N mesh'!$B$7+1)*Setup!$B$22</f>
        <v>0</v>
      </c>
      <c r="AC341" s="0" t="n">
        <f aca="false">SUMPRODUCT('5N inverse'!$A$27:$Y$27,'5N mesh'!$B$37:$Z$37,$E340:$AC340)+'5N inverse'!$A$27*$C341/Setup!$B$17+INDEX('5N inverse'!$A$27:$Y$27,1,'5N mesh'!$B$7+1)*Setup!$B$22</f>
        <v>0</v>
      </c>
    </row>
    <row r="342" customFormat="false" ht="15" hidden="false" customHeight="false" outlineLevel="0" collapsed="false">
      <c r="A342" s="0" t="n">
        <v>337</v>
      </c>
      <c r="B342" s="0" t="n">
        <f aca="false">A342*Setup!$B$11/3600</f>
        <v>28.0833333333333</v>
      </c>
      <c r="C342" s="0" t="n">
        <f aca="false">Setup!$B$7+Setup!$B$8*COS(2*PI()*(B342-Setup!$B$9)/24)</f>
        <v>20.0009518916804</v>
      </c>
      <c r="D342" s="0" t="n">
        <f aca="false">(C342-E342)/Setup!$B$17</f>
        <v>-19.4705209990273</v>
      </c>
      <c r="E342" s="0" t="n">
        <f aca="false">SUMPRODUCT('5N inverse'!$A$3:$Y$3,'5N mesh'!$B$37:$Z$37,$E341:$AC341)+'5N inverse'!$A$3*$C342/Setup!$B$17+INDEX('5N inverse'!$A$3:$Y$3,1,'5N mesh'!$B$7+1)*Setup!$B$22</f>
        <v>22.5321196215539</v>
      </c>
      <c r="F342" s="0" t="n">
        <f aca="false">SUMPRODUCT('5N inverse'!$A$4:$Y$4,'5N mesh'!$B$37:$Z$37,$E341:$AC341)+'5N inverse'!$A$4*$C342/Setup!$B$17+INDEX('5N inverse'!$A$4:$Y$4,1,'5N mesh'!$B$7+1)*Setup!$B$22</f>
        <v>21.2886599216418</v>
      </c>
      <c r="G342" s="0" t="n">
        <f aca="false">SUMPRODUCT('5N inverse'!$A$5:$Y$5,'5N mesh'!$B$37:$Z$37,$E341:$AC341)+'5N inverse'!$A$5*$C342/Setup!$B$17+INDEX('5N inverse'!$A$5:$Y$5,1,'5N mesh'!$B$7+1)*Setup!$B$22</f>
        <v>18.8017405218174</v>
      </c>
      <c r="H342" s="0" t="n">
        <f aca="false">SUMPRODUCT('5N inverse'!$A$6:$Y$6,'5N mesh'!$B$37:$Z$37,$E341:$AC341)+'5N inverse'!$A$6*$C342/Setup!$B$17+INDEX('5N inverse'!$A$6:$Y$6,1,'5N mesh'!$B$7+1)*Setup!$B$22</f>
        <v>16.3148211219931</v>
      </c>
      <c r="I342" s="0" t="n">
        <f aca="false">SUMPRODUCT('5N inverse'!$A$7:$Y$7,'5N mesh'!$B$37:$Z$37,$E341:$AC341)+'5N inverse'!$A$7*$C342/Setup!$B$17+INDEX('5N inverse'!$A$7:$Y$7,1,'5N mesh'!$B$7+1)*Setup!$B$22</f>
        <v>15.071361422081</v>
      </c>
      <c r="J342" s="0" t="n">
        <f aca="false">SUMPRODUCT('5N inverse'!$A$8:$Y$8,'5N mesh'!$B$37:$Z$37,$E341:$AC341)+'5N inverse'!$A$8*$C342/Setup!$B$17+INDEX('5N inverse'!$A$8:$Y$8,1,'5N mesh'!$B$7+1)*Setup!$B$22</f>
        <v>0</v>
      </c>
      <c r="K342" s="0" t="n">
        <f aca="false">SUMPRODUCT('5N inverse'!$A$9:$Y$9,'5N mesh'!$B$37:$Z$37,$E341:$AC341)+'5N inverse'!$A$9*$C342/Setup!$B$17+INDEX('5N inverse'!$A$9:$Y$9,1,'5N mesh'!$B$7+1)*Setup!$B$22</f>
        <v>0</v>
      </c>
      <c r="L342" s="0" t="n">
        <f aca="false">SUMPRODUCT('5N inverse'!$A$10:$Y$10,'5N mesh'!$B$37:$Z$37,$E341:$AC341)+'5N inverse'!$A$10*$C342/Setup!$B$17+INDEX('5N inverse'!$A$10:$Y$10,1,'5N mesh'!$B$7+1)*Setup!$B$22</f>
        <v>0</v>
      </c>
      <c r="M342" s="0" t="n">
        <f aca="false">SUMPRODUCT('5N inverse'!$A$11:$Y$11,'5N mesh'!$B$37:$Z$37,$E341:$AC341)+'5N inverse'!$A$11*$C342/Setup!$B$17+INDEX('5N inverse'!$A$11:$Y$11,1,'5N mesh'!$B$7+1)*Setup!$B$22</f>
        <v>0</v>
      </c>
      <c r="N342" s="0" t="n">
        <f aca="false">SUMPRODUCT('5N inverse'!$A$12:$Y$12,'5N mesh'!$B$37:$Z$37,$E341:$AC341)+'5N inverse'!$A$12*$C342/Setup!$B$17+INDEX('5N inverse'!$A$12:$Y$12,1,'5N mesh'!$B$7+1)*Setup!$B$22</f>
        <v>0</v>
      </c>
      <c r="O342" s="0" t="n">
        <f aca="false">SUMPRODUCT('5N inverse'!$A$13:$Y$13,'5N mesh'!$B$37:$Z$37,$E341:$AC341)+'5N inverse'!$A$13*$C342/Setup!$B$17+INDEX('5N inverse'!$A$13:$Y$13,1,'5N mesh'!$B$7+1)*Setup!$B$22</f>
        <v>0</v>
      </c>
      <c r="P342" s="0" t="n">
        <f aca="false">SUMPRODUCT('5N inverse'!$A$14:$Y$14,'5N mesh'!$B$37:$Z$37,$E341:$AC341)+'5N inverse'!$A$14*$C342/Setup!$B$17+INDEX('5N inverse'!$A$14:$Y$14,1,'5N mesh'!$B$7+1)*Setup!$B$22</f>
        <v>0</v>
      </c>
      <c r="Q342" s="0" t="n">
        <f aca="false">SUMPRODUCT('5N inverse'!$A$15:$Y$15,'5N mesh'!$B$37:$Z$37,$E341:$AC341)+'5N inverse'!$A$15*$C342/Setup!$B$17+INDEX('5N inverse'!$A$15:$Y$15,1,'5N mesh'!$B$7+1)*Setup!$B$22</f>
        <v>0</v>
      </c>
      <c r="R342" s="0" t="n">
        <f aca="false">SUMPRODUCT('5N inverse'!$A$16:$Y$16,'5N mesh'!$B$37:$Z$37,$E341:$AC341)+'5N inverse'!$A$16*$C342/Setup!$B$17+INDEX('5N inverse'!$A$16:$Y$16,1,'5N mesh'!$B$7+1)*Setup!$B$22</f>
        <v>0</v>
      </c>
      <c r="S342" s="0" t="n">
        <f aca="false">SUMPRODUCT('5N inverse'!$A$17:$Y$17,'5N mesh'!$B$37:$Z$37,$E341:$AC341)+'5N inverse'!$A$17*$C342/Setup!$B$17+INDEX('5N inverse'!$A$17:$Y$17,1,'5N mesh'!$B$7+1)*Setup!$B$22</f>
        <v>0</v>
      </c>
      <c r="T342" s="0" t="n">
        <f aca="false">SUMPRODUCT('5N inverse'!$A$18:$Y$18,'5N mesh'!$B$37:$Z$37,$E341:$AC341)+'5N inverse'!$A$18*$C342/Setup!$B$17+INDEX('5N inverse'!$A$18:$Y$18,1,'5N mesh'!$B$7+1)*Setup!$B$22</f>
        <v>0</v>
      </c>
      <c r="U342" s="0" t="n">
        <f aca="false">SUMPRODUCT('5N inverse'!$A$19:$Y$19,'5N mesh'!$B$37:$Z$37,$E341:$AC341)+'5N inverse'!$A$19*$C342/Setup!$B$17+INDEX('5N inverse'!$A$19:$Y$19,1,'5N mesh'!$B$7+1)*Setup!$B$22</f>
        <v>0</v>
      </c>
      <c r="V342" s="0" t="n">
        <f aca="false">SUMPRODUCT('5N inverse'!$A$20:$Y$20,'5N mesh'!$B$37:$Z$37,$E341:$AC341)+'5N inverse'!$A$20*$C342/Setup!$B$17+INDEX('5N inverse'!$A$20:$Y$20,1,'5N mesh'!$B$7+1)*Setup!$B$22</f>
        <v>0</v>
      </c>
      <c r="W342" s="0" t="n">
        <f aca="false">SUMPRODUCT('5N inverse'!$A$21:$Y$21,'5N mesh'!$B$37:$Z$37,$E341:$AC341)+'5N inverse'!$A$21*$C342/Setup!$B$17+INDEX('5N inverse'!$A$21:$Y$21,1,'5N mesh'!$B$7+1)*Setup!$B$22</f>
        <v>0</v>
      </c>
      <c r="X342" s="0" t="n">
        <f aca="false">SUMPRODUCT('5N inverse'!$A$22:$Y$22,'5N mesh'!$B$37:$Z$37,$E341:$AC341)+'5N inverse'!$A$22*$C342/Setup!$B$17+INDEX('5N inverse'!$A$22:$Y$22,1,'5N mesh'!$B$7+1)*Setup!$B$22</f>
        <v>0</v>
      </c>
      <c r="Y342" s="0" t="n">
        <f aca="false">SUMPRODUCT('5N inverse'!$A$23:$Y$23,'5N mesh'!$B$37:$Z$37,$E341:$AC341)+'5N inverse'!$A$23*$C342/Setup!$B$17+INDEX('5N inverse'!$A$23:$Y$23,1,'5N mesh'!$B$7+1)*Setup!$B$22</f>
        <v>0</v>
      </c>
      <c r="Z342" s="0" t="n">
        <f aca="false">SUMPRODUCT('5N inverse'!$A$24:$Y$24,'5N mesh'!$B$37:$Z$37,$E341:$AC341)+'5N inverse'!$A$24*$C342/Setup!$B$17+INDEX('5N inverse'!$A$24:$Y$24,1,'5N mesh'!$B$7+1)*Setup!$B$22</f>
        <v>0</v>
      </c>
      <c r="AA342" s="0" t="n">
        <f aca="false">SUMPRODUCT('5N inverse'!$A$25:$Y$25,'5N mesh'!$B$37:$Z$37,$E341:$AC341)+'5N inverse'!$A$25*$C342/Setup!$B$17+INDEX('5N inverse'!$A$25:$Y$25,1,'5N mesh'!$B$7+1)*Setup!$B$22</f>
        <v>0</v>
      </c>
      <c r="AB342" s="0" t="n">
        <f aca="false">SUMPRODUCT('5N inverse'!$A$26:$Y$26,'5N mesh'!$B$37:$Z$37,$E341:$AC341)+'5N inverse'!$A$26*$C342/Setup!$B$17+INDEX('5N inverse'!$A$26:$Y$26,1,'5N mesh'!$B$7+1)*Setup!$B$22</f>
        <v>0</v>
      </c>
      <c r="AC342" s="0" t="n">
        <f aca="false">SUMPRODUCT('5N inverse'!$A$27:$Y$27,'5N mesh'!$B$37:$Z$37,$E341:$AC341)+'5N inverse'!$A$27*$C342/Setup!$B$17+INDEX('5N inverse'!$A$27:$Y$27,1,'5N mesh'!$B$7+1)*Setup!$B$22</f>
        <v>0</v>
      </c>
    </row>
    <row r="343" customFormat="false" ht="15" hidden="false" customHeight="false" outlineLevel="0" collapsed="false">
      <c r="A343" s="0" t="n">
        <v>338</v>
      </c>
      <c r="B343" s="0" t="n">
        <f aca="false">A343*Setup!$B$11/3600</f>
        <v>28.1666666666667</v>
      </c>
      <c r="C343" s="0" t="n">
        <f aca="false">Setup!$B$7+Setup!$B$8*COS(2*PI()*(B343-Setup!$B$9)/24)</f>
        <v>20.0038071136726</v>
      </c>
      <c r="D343" s="0" t="n">
        <f aca="false">(C343-E343)/Setup!$B$17</f>
        <v>-19.1763350422987</v>
      </c>
      <c r="E343" s="0" t="n">
        <f aca="false">SUMPRODUCT('5N inverse'!$A$3:$Y$3,'5N mesh'!$B$37:$Z$37,$E342:$AC342)+'5N inverse'!$A$3*$C343/Setup!$B$17+INDEX('5N inverse'!$A$3:$Y$3,1,'5N mesh'!$B$7+1)*Setup!$B$22</f>
        <v>22.4967306691714</v>
      </c>
      <c r="F343" s="0" t="n">
        <f aca="false">SUMPRODUCT('5N inverse'!$A$4:$Y$4,'5N mesh'!$B$37:$Z$37,$E342:$AC342)+'5N inverse'!$A$4*$C343/Setup!$B$17+INDEX('5N inverse'!$A$4:$Y$4,1,'5N mesh'!$B$7+1)*Setup!$B$22</f>
        <v>21.2591166474196</v>
      </c>
      <c r="G343" s="0" t="n">
        <f aca="false">SUMPRODUCT('5N inverse'!$A$5:$Y$5,'5N mesh'!$B$37:$Z$37,$E342:$AC342)+'5N inverse'!$A$5*$C343/Setup!$B$17+INDEX('5N inverse'!$A$5:$Y$5,1,'5N mesh'!$B$7+1)*Setup!$B$22</f>
        <v>18.7838886039161</v>
      </c>
      <c r="H343" s="0" t="n">
        <f aca="false">SUMPRODUCT('5N inverse'!$A$6:$Y$6,'5N mesh'!$B$37:$Z$37,$E342:$AC342)+'5N inverse'!$A$6*$C343/Setup!$B$17+INDEX('5N inverse'!$A$6:$Y$6,1,'5N mesh'!$B$7+1)*Setup!$B$22</f>
        <v>16.3086605604126</v>
      </c>
      <c r="I343" s="0" t="n">
        <f aca="false">SUMPRODUCT('5N inverse'!$A$7:$Y$7,'5N mesh'!$B$37:$Z$37,$E342:$AC342)+'5N inverse'!$A$7*$C343/Setup!$B$17+INDEX('5N inverse'!$A$7:$Y$7,1,'5N mesh'!$B$7+1)*Setup!$B$22</f>
        <v>15.0710465386608</v>
      </c>
      <c r="J343" s="0" t="n">
        <f aca="false">SUMPRODUCT('5N inverse'!$A$8:$Y$8,'5N mesh'!$B$37:$Z$37,$E342:$AC342)+'5N inverse'!$A$8*$C343/Setup!$B$17+INDEX('5N inverse'!$A$8:$Y$8,1,'5N mesh'!$B$7+1)*Setup!$B$22</f>
        <v>0</v>
      </c>
      <c r="K343" s="0" t="n">
        <f aca="false">SUMPRODUCT('5N inverse'!$A$9:$Y$9,'5N mesh'!$B$37:$Z$37,$E342:$AC342)+'5N inverse'!$A$9*$C343/Setup!$B$17+INDEX('5N inverse'!$A$9:$Y$9,1,'5N mesh'!$B$7+1)*Setup!$B$22</f>
        <v>0</v>
      </c>
      <c r="L343" s="0" t="n">
        <f aca="false">SUMPRODUCT('5N inverse'!$A$10:$Y$10,'5N mesh'!$B$37:$Z$37,$E342:$AC342)+'5N inverse'!$A$10*$C343/Setup!$B$17+INDEX('5N inverse'!$A$10:$Y$10,1,'5N mesh'!$B$7+1)*Setup!$B$22</f>
        <v>0</v>
      </c>
      <c r="M343" s="0" t="n">
        <f aca="false">SUMPRODUCT('5N inverse'!$A$11:$Y$11,'5N mesh'!$B$37:$Z$37,$E342:$AC342)+'5N inverse'!$A$11*$C343/Setup!$B$17+INDEX('5N inverse'!$A$11:$Y$11,1,'5N mesh'!$B$7+1)*Setup!$B$22</f>
        <v>0</v>
      </c>
      <c r="N343" s="0" t="n">
        <f aca="false">SUMPRODUCT('5N inverse'!$A$12:$Y$12,'5N mesh'!$B$37:$Z$37,$E342:$AC342)+'5N inverse'!$A$12*$C343/Setup!$B$17+INDEX('5N inverse'!$A$12:$Y$12,1,'5N mesh'!$B$7+1)*Setup!$B$22</f>
        <v>0</v>
      </c>
      <c r="O343" s="0" t="n">
        <f aca="false">SUMPRODUCT('5N inverse'!$A$13:$Y$13,'5N mesh'!$B$37:$Z$37,$E342:$AC342)+'5N inverse'!$A$13*$C343/Setup!$B$17+INDEX('5N inverse'!$A$13:$Y$13,1,'5N mesh'!$B$7+1)*Setup!$B$22</f>
        <v>0</v>
      </c>
      <c r="P343" s="0" t="n">
        <f aca="false">SUMPRODUCT('5N inverse'!$A$14:$Y$14,'5N mesh'!$B$37:$Z$37,$E342:$AC342)+'5N inverse'!$A$14*$C343/Setup!$B$17+INDEX('5N inverse'!$A$14:$Y$14,1,'5N mesh'!$B$7+1)*Setup!$B$22</f>
        <v>0</v>
      </c>
      <c r="Q343" s="0" t="n">
        <f aca="false">SUMPRODUCT('5N inverse'!$A$15:$Y$15,'5N mesh'!$B$37:$Z$37,$E342:$AC342)+'5N inverse'!$A$15*$C343/Setup!$B$17+INDEX('5N inverse'!$A$15:$Y$15,1,'5N mesh'!$B$7+1)*Setup!$B$22</f>
        <v>0</v>
      </c>
      <c r="R343" s="0" t="n">
        <f aca="false">SUMPRODUCT('5N inverse'!$A$16:$Y$16,'5N mesh'!$B$37:$Z$37,$E342:$AC342)+'5N inverse'!$A$16*$C343/Setup!$B$17+INDEX('5N inverse'!$A$16:$Y$16,1,'5N mesh'!$B$7+1)*Setup!$B$22</f>
        <v>0</v>
      </c>
      <c r="S343" s="0" t="n">
        <f aca="false">SUMPRODUCT('5N inverse'!$A$17:$Y$17,'5N mesh'!$B$37:$Z$37,$E342:$AC342)+'5N inverse'!$A$17*$C343/Setup!$B$17+INDEX('5N inverse'!$A$17:$Y$17,1,'5N mesh'!$B$7+1)*Setup!$B$22</f>
        <v>0</v>
      </c>
      <c r="T343" s="0" t="n">
        <f aca="false">SUMPRODUCT('5N inverse'!$A$18:$Y$18,'5N mesh'!$B$37:$Z$37,$E342:$AC342)+'5N inverse'!$A$18*$C343/Setup!$B$17+INDEX('5N inverse'!$A$18:$Y$18,1,'5N mesh'!$B$7+1)*Setup!$B$22</f>
        <v>0</v>
      </c>
      <c r="U343" s="0" t="n">
        <f aca="false">SUMPRODUCT('5N inverse'!$A$19:$Y$19,'5N mesh'!$B$37:$Z$37,$E342:$AC342)+'5N inverse'!$A$19*$C343/Setup!$B$17+INDEX('5N inverse'!$A$19:$Y$19,1,'5N mesh'!$B$7+1)*Setup!$B$22</f>
        <v>0</v>
      </c>
      <c r="V343" s="0" t="n">
        <f aca="false">SUMPRODUCT('5N inverse'!$A$20:$Y$20,'5N mesh'!$B$37:$Z$37,$E342:$AC342)+'5N inverse'!$A$20*$C343/Setup!$B$17+INDEX('5N inverse'!$A$20:$Y$20,1,'5N mesh'!$B$7+1)*Setup!$B$22</f>
        <v>0</v>
      </c>
      <c r="W343" s="0" t="n">
        <f aca="false">SUMPRODUCT('5N inverse'!$A$21:$Y$21,'5N mesh'!$B$37:$Z$37,$E342:$AC342)+'5N inverse'!$A$21*$C343/Setup!$B$17+INDEX('5N inverse'!$A$21:$Y$21,1,'5N mesh'!$B$7+1)*Setup!$B$22</f>
        <v>0</v>
      </c>
      <c r="X343" s="0" t="n">
        <f aca="false">SUMPRODUCT('5N inverse'!$A$22:$Y$22,'5N mesh'!$B$37:$Z$37,$E342:$AC342)+'5N inverse'!$A$22*$C343/Setup!$B$17+INDEX('5N inverse'!$A$22:$Y$22,1,'5N mesh'!$B$7+1)*Setup!$B$22</f>
        <v>0</v>
      </c>
      <c r="Y343" s="0" t="n">
        <f aca="false">SUMPRODUCT('5N inverse'!$A$23:$Y$23,'5N mesh'!$B$37:$Z$37,$E342:$AC342)+'5N inverse'!$A$23*$C343/Setup!$B$17+INDEX('5N inverse'!$A$23:$Y$23,1,'5N mesh'!$B$7+1)*Setup!$B$22</f>
        <v>0</v>
      </c>
      <c r="Z343" s="0" t="n">
        <f aca="false">SUMPRODUCT('5N inverse'!$A$24:$Y$24,'5N mesh'!$B$37:$Z$37,$E342:$AC342)+'5N inverse'!$A$24*$C343/Setup!$B$17+INDEX('5N inverse'!$A$24:$Y$24,1,'5N mesh'!$B$7+1)*Setup!$B$22</f>
        <v>0</v>
      </c>
      <c r="AA343" s="0" t="n">
        <f aca="false">SUMPRODUCT('5N inverse'!$A$25:$Y$25,'5N mesh'!$B$37:$Z$37,$E342:$AC342)+'5N inverse'!$A$25*$C343/Setup!$B$17+INDEX('5N inverse'!$A$25:$Y$25,1,'5N mesh'!$B$7+1)*Setup!$B$22</f>
        <v>0</v>
      </c>
      <c r="AB343" s="0" t="n">
        <f aca="false">SUMPRODUCT('5N inverse'!$A$26:$Y$26,'5N mesh'!$B$37:$Z$37,$E342:$AC342)+'5N inverse'!$A$26*$C343/Setup!$B$17+INDEX('5N inverse'!$A$26:$Y$26,1,'5N mesh'!$B$7+1)*Setup!$B$22</f>
        <v>0</v>
      </c>
      <c r="AC343" s="0" t="n">
        <f aca="false">SUMPRODUCT('5N inverse'!$A$27:$Y$27,'5N mesh'!$B$37:$Z$37,$E342:$AC342)+'5N inverse'!$A$27*$C343/Setup!$B$17+INDEX('5N inverse'!$A$27:$Y$27,1,'5N mesh'!$B$7+1)*Setup!$B$22</f>
        <v>0</v>
      </c>
    </row>
    <row r="344" customFormat="false" ht="15" hidden="false" customHeight="false" outlineLevel="0" collapsed="false">
      <c r="A344" s="0" t="n">
        <v>339</v>
      </c>
      <c r="B344" s="0" t="n">
        <f aca="false">A344*Setup!$B$11/3600</f>
        <v>28.25</v>
      </c>
      <c r="C344" s="0" t="n">
        <f aca="false">Setup!$B$7+Setup!$B$8*COS(2*PI()*(B344-Setup!$B$9)/24)</f>
        <v>20.0085643070456</v>
      </c>
      <c r="D344" s="0" t="n">
        <f aca="false">(C344-E344)/Setup!$B$17</f>
        <v>-18.8716099026834</v>
      </c>
      <c r="E344" s="0" t="n">
        <f aca="false">SUMPRODUCT('5N inverse'!$A$3:$Y$3,'5N mesh'!$B$37:$Z$37,$E343:$AC343)+'5N inverse'!$A$3*$C344/Setup!$B$17+INDEX('5N inverse'!$A$3:$Y$3,1,'5N mesh'!$B$7+1)*Setup!$B$22</f>
        <v>22.4618735943944</v>
      </c>
      <c r="F344" s="0" t="n">
        <f aca="false">SUMPRODUCT('5N inverse'!$A$4:$Y$4,'5N mesh'!$B$37:$Z$37,$E343:$AC343)+'5N inverse'!$A$4*$C344/Setup!$B$17+INDEX('5N inverse'!$A$4:$Y$4,1,'5N mesh'!$B$7+1)*Setup!$B$22</f>
        <v>21.2300167323694</v>
      </c>
      <c r="G344" s="0" t="n">
        <f aca="false">SUMPRODUCT('5N inverse'!$A$5:$Y$5,'5N mesh'!$B$37:$Z$37,$E343:$AC343)+'5N inverse'!$A$5*$C344/Setup!$B$17+INDEX('5N inverse'!$A$5:$Y$5,1,'5N mesh'!$B$7+1)*Setup!$B$22</f>
        <v>18.7663030083192</v>
      </c>
      <c r="H344" s="0" t="n">
        <f aca="false">SUMPRODUCT('5N inverse'!$A$6:$Y$6,'5N mesh'!$B$37:$Z$37,$E343:$AC343)+'5N inverse'!$A$6*$C344/Setup!$B$17+INDEX('5N inverse'!$A$6:$Y$6,1,'5N mesh'!$B$7+1)*Setup!$B$22</f>
        <v>16.3025892842691</v>
      </c>
      <c r="I344" s="0" t="n">
        <f aca="false">SUMPRODUCT('5N inverse'!$A$7:$Y$7,'5N mesh'!$B$37:$Z$37,$E343:$AC343)+'5N inverse'!$A$7*$C344/Setup!$B$17+INDEX('5N inverse'!$A$7:$Y$7,1,'5N mesh'!$B$7+1)*Setup!$B$22</f>
        <v>15.070732422244</v>
      </c>
      <c r="J344" s="0" t="n">
        <f aca="false">SUMPRODUCT('5N inverse'!$A$8:$Y$8,'5N mesh'!$B$37:$Z$37,$E343:$AC343)+'5N inverse'!$A$8*$C344/Setup!$B$17+INDEX('5N inverse'!$A$8:$Y$8,1,'5N mesh'!$B$7+1)*Setup!$B$22</f>
        <v>0</v>
      </c>
      <c r="K344" s="0" t="n">
        <f aca="false">SUMPRODUCT('5N inverse'!$A$9:$Y$9,'5N mesh'!$B$37:$Z$37,$E343:$AC343)+'5N inverse'!$A$9*$C344/Setup!$B$17+INDEX('5N inverse'!$A$9:$Y$9,1,'5N mesh'!$B$7+1)*Setup!$B$22</f>
        <v>0</v>
      </c>
      <c r="L344" s="0" t="n">
        <f aca="false">SUMPRODUCT('5N inverse'!$A$10:$Y$10,'5N mesh'!$B$37:$Z$37,$E343:$AC343)+'5N inverse'!$A$10*$C344/Setup!$B$17+INDEX('5N inverse'!$A$10:$Y$10,1,'5N mesh'!$B$7+1)*Setup!$B$22</f>
        <v>0</v>
      </c>
      <c r="M344" s="0" t="n">
        <f aca="false">SUMPRODUCT('5N inverse'!$A$11:$Y$11,'5N mesh'!$B$37:$Z$37,$E343:$AC343)+'5N inverse'!$A$11*$C344/Setup!$B$17+INDEX('5N inverse'!$A$11:$Y$11,1,'5N mesh'!$B$7+1)*Setup!$B$22</f>
        <v>0</v>
      </c>
      <c r="N344" s="0" t="n">
        <f aca="false">SUMPRODUCT('5N inverse'!$A$12:$Y$12,'5N mesh'!$B$37:$Z$37,$E343:$AC343)+'5N inverse'!$A$12*$C344/Setup!$B$17+INDEX('5N inverse'!$A$12:$Y$12,1,'5N mesh'!$B$7+1)*Setup!$B$22</f>
        <v>0</v>
      </c>
      <c r="O344" s="0" t="n">
        <f aca="false">SUMPRODUCT('5N inverse'!$A$13:$Y$13,'5N mesh'!$B$37:$Z$37,$E343:$AC343)+'5N inverse'!$A$13*$C344/Setup!$B$17+INDEX('5N inverse'!$A$13:$Y$13,1,'5N mesh'!$B$7+1)*Setup!$B$22</f>
        <v>0</v>
      </c>
      <c r="P344" s="0" t="n">
        <f aca="false">SUMPRODUCT('5N inverse'!$A$14:$Y$14,'5N mesh'!$B$37:$Z$37,$E343:$AC343)+'5N inverse'!$A$14*$C344/Setup!$B$17+INDEX('5N inverse'!$A$14:$Y$14,1,'5N mesh'!$B$7+1)*Setup!$B$22</f>
        <v>0</v>
      </c>
      <c r="Q344" s="0" t="n">
        <f aca="false">SUMPRODUCT('5N inverse'!$A$15:$Y$15,'5N mesh'!$B$37:$Z$37,$E343:$AC343)+'5N inverse'!$A$15*$C344/Setup!$B$17+INDEX('5N inverse'!$A$15:$Y$15,1,'5N mesh'!$B$7+1)*Setup!$B$22</f>
        <v>0</v>
      </c>
      <c r="R344" s="0" t="n">
        <f aca="false">SUMPRODUCT('5N inverse'!$A$16:$Y$16,'5N mesh'!$B$37:$Z$37,$E343:$AC343)+'5N inverse'!$A$16*$C344/Setup!$B$17+INDEX('5N inverse'!$A$16:$Y$16,1,'5N mesh'!$B$7+1)*Setup!$B$22</f>
        <v>0</v>
      </c>
      <c r="S344" s="0" t="n">
        <f aca="false">SUMPRODUCT('5N inverse'!$A$17:$Y$17,'5N mesh'!$B$37:$Z$37,$E343:$AC343)+'5N inverse'!$A$17*$C344/Setup!$B$17+INDEX('5N inverse'!$A$17:$Y$17,1,'5N mesh'!$B$7+1)*Setup!$B$22</f>
        <v>0</v>
      </c>
      <c r="T344" s="0" t="n">
        <f aca="false">SUMPRODUCT('5N inverse'!$A$18:$Y$18,'5N mesh'!$B$37:$Z$37,$E343:$AC343)+'5N inverse'!$A$18*$C344/Setup!$B$17+INDEX('5N inverse'!$A$18:$Y$18,1,'5N mesh'!$B$7+1)*Setup!$B$22</f>
        <v>0</v>
      </c>
      <c r="U344" s="0" t="n">
        <f aca="false">SUMPRODUCT('5N inverse'!$A$19:$Y$19,'5N mesh'!$B$37:$Z$37,$E343:$AC343)+'5N inverse'!$A$19*$C344/Setup!$B$17+INDEX('5N inverse'!$A$19:$Y$19,1,'5N mesh'!$B$7+1)*Setup!$B$22</f>
        <v>0</v>
      </c>
      <c r="V344" s="0" t="n">
        <f aca="false">SUMPRODUCT('5N inverse'!$A$20:$Y$20,'5N mesh'!$B$37:$Z$37,$E343:$AC343)+'5N inverse'!$A$20*$C344/Setup!$B$17+INDEX('5N inverse'!$A$20:$Y$20,1,'5N mesh'!$B$7+1)*Setup!$B$22</f>
        <v>0</v>
      </c>
      <c r="W344" s="0" t="n">
        <f aca="false">SUMPRODUCT('5N inverse'!$A$21:$Y$21,'5N mesh'!$B$37:$Z$37,$E343:$AC343)+'5N inverse'!$A$21*$C344/Setup!$B$17+INDEX('5N inverse'!$A$21:$Y$21,1,'5N mesh'!$B$7+1)*Setup!$B$22</f>
        <v>0</v>
      </c>
      <c r="X344" s="0" t="n">
        <f aca="false">SUMPRODUCT('5N inverse'!$A$22:$Y$22,'5N mesh'!$B$37:$Z$37,$E343:$AC343)+'5N inverse'!$A$22*$C344/Setup!$B$17+INDEX('5N inverse'!$A$22:$Y$22,1,'5N mesh'!$B$7+1)*Setup!$B$22</f>
        <v>0</v>
      </c>
      <c r="Y344" s="0" t="n">
        <f aca="false">SUMPRODUCT('5N inverse'!$A$23:$Y$23,'5N mesh'!$B$37:$Z$37,$E343:$AC343)+'5N inverse'!$A$23*$C344/Setup!$B$17+INDEX('5N inverse'!$A$23:$Y$23,1,'5N mesh'!$B$7+1)*Setup!$B$22</f>
        <v>0</v>
      </c>
      <c r="Z344" s="0" t="n">
        <f aca="false">SUMPRODUCT('5N inverse'!$A$24:$Y$24,'5N mesh'!$B$37:$Z$37,$E343:$AC343)+'5N inverse'!$A$24*$C344/Setup!$B$17+INDEX('5N inverse'!$A$24:$Y$24,1,'5N mesh'!$B$7+1)*Setup!$B$22</f>
        <v>0</v>
      </c>
      <c r="AA344" s="0" t="n">
        <f aca="false">SUMPRODUCT('5N inverse'!$A$25:$Y$25,'5N mesh'!$B$37:$Z$37,$E343:$AC343)+'5N inverse'!$A$25*$C344/Setup!$B$17+INDEX('5N inverse'!$A$25:$Y$25,1,'5N mesh'!$B$7+1)*Setup!$B$22</f>
        <v>0</v>
      </c>
      <c r="AB344" s="0" t="n">
        <f aca="false">SUMPRODUCT('5N inverse'!$A$26:$Y$26,'5N mesh'!$B$37:$Z$37,$E343:$AC343)+'5N inverse'!$A$26*$C344/Setup!$B$17+INDEX('5N inverse'!$A$26:$Y$26,1,'5N mesh'!$B$7+1)*Setup!$B$22</f>
        <v>0</v>
      </c>
      <c r="AC344" s="0" t="n">
        <f aca="false">SUMPRODUCT('5N inverse'!$A$27:$Y$27,'5N mesh'!$B$37:$Z$37,$E343:$AC343)+'5N inverse'!$A$27*$C344/Setup!$B$17+INDEX('5N inverse'!$A$27:$Y$27,1,'5N mesh'!$B$7+1)*Setup!$B$22</f>
        <v>0</v>
      </c>
    </row>
    <row r="345" customFormat="false" ht="15" hidden="false" customHeight="false" outlineLevel="0" collapsed="false">
      <c r="A345" s="0" t="n">
        <v>340</v>
      </c>
      <c r="B345" s="0" t="n">
        <f aca="false">A345*Setup!$B$11/3600</f>
        <v>28.3333333333333</v>
      </c>
      <c r="C345" s="0" t="n">
        <f aca="false">Setup!$B$7+Setup!$B$8*COS(2*PI()*(B345-Setup!$B$9)/24)</f>
        <v>20.015221207633</v>
      </c>
      <c r="D345" s="0" t="n">
        <f aca="false">(C345-E345)/Setup!$B$17</f>
        <v>-18.5564976107429</v>
      </c>
      <c r="E345" s="0" t="n">
        <f aca="false">SUMPRODUCT('5N inverse'!$A$3:$Y$3,'5N mesh'!$B$37:$Z$37,$E344:$AC344)+'5N inverse'!$A$3*$C345/Setup!$B$17+INDEX('5N inverse'!$A$3:$Y$3,1,'5N mesh'!$B$7+1)*Setup!$B$22</f>
        <v>22.4275658970296</v>
      </c>
      <c r="F345" s="0" t="n">
        <f aca="false">SUMPRODUCT('5N inverse'!$A$4:$Y$4,'5N mesh'!$B$37:$Z$37,$E344:$AC344)+'5N inverse'!$A$4*$C345/Setup!$B$17+INDEX('5N inverse'!$A$4:$Y$4,1,'5N mesh'!$B$7+1)*Setup!$B$22</f>
        <v>21.201374786457</v>
      </c>
      <c r="G345" s="0" t="n">
        <f aca="false">SUMPRODUCT('5N inverse'!$A$5:$Y$5,'5N mesh'!$B$37:$Z$37,$E344:$AC344)+'5N inverse'!$A$5*$C345/Setup!$B$17+INDEX('5N inverse'!$A$5:$Y$5,1,'5N mesh'!$B$7+1)*Setup!$B$22</f>
        <v>18.7489925653117</v>
      </c>
      <c r="H345" s="0" t="n">
        <f aca="false">SUMPRODUCT('5N inverse'!$A$6:$Y$6,'5N mesh'!$B$37:$Z$37,$E344:$AC344)+'5N inverse'!$A$6*$C345/Setup!$B$17+INDEX('5N inverse'!$A$6:$Y$6,1,'5N mesh'!$B$7+1)*Setup!$B$22</f>
        <v>16.2966103441664</v>
      </c>
      <c r="I345" s="0" t="n">
        <f aca="false">SUMPRODUCT('5N inverse'!$A$7:$Y$7,'5N mesh'!$B$37:$Z$37,$E344:$AC344)+'5N inverse'!$A$7*$C345/Setup!$B$17+INDEX('5N inverse'!$A$7:$Y$7,1,'5N mesh'!$B$7+1)*Setup!$B$22</f>
        <v>15.0704192335937</v>
      </c>
      <c r="J345" s="0" t="n">
        <f aca="false">SUMPRODUCT('5N inverse'!$A$8:$Y$8,'5N mesh'!$B$37:$Z$37,$E344:$AC344)+'5N inverse'!$A$8*$C345/Setup!$B$17+INDEX('5N inverse'!$A$8:$Y$8,1,'5N mesh'!$B$7+1)*Setup!$B$22</f>
        <v>0</v>
      </c>
      <c r="K345" s="0" t="n">
        <f aca="false">SUMPRODUCT('5N inverse'!$A$9:$Y$9,'5N mesh'!$B$37:$Z$37,$E344:$AC344)+'5N inverse'!$A$9*$C345/Setup!$B$17+INDEX('5N inverse'!$A$9:$Y$9,1,'5N mesh'!$B$7+1)*Setup!$B$22</f>
        <v>0</v>
      </c>
      <c r="L345" s="0" t="n">
        <f aca="false">SUMPRODUCT('5N inverse'!$A$10:$Y$10,'5N mesh'!$B$37:$Z$37,$E344:$AC344)+'5N inverse'!$A$10*$C345/Setup!$B$17+INDEX('5N inverse'!$A$10:$Y$10,1,'5N mesh'!$B$7+1)*Setup!$B$22</f>
        <v>0</v>
      </c>
      <c r="M345" s="0" t="n">
        <f aca="false">SUMPRODUCT('5N inverse'!$A$11:$Y$11,'5N mesh'!$B$37:$Z$37,$E344:$AC344)+'5N inverse'!$A$11*$C345/Setup!$B$17+INDEX('5N inverse'!$A$11:$Y$11,1,'5N mesh'!$B$7+1)*Setup!$B$22</f>
        <v>0</v>
      </c>
      <c r="N345" s="0" t="n">
        <f aca="false">SUMPRODUCT('5N inverse'!$A$12:$Y$12,'5N mesh'!$B$37:$Z$37,$E344:$AC344)+'5N inverse'!$A$12*$C345/Setup!$B$17+INDEX('5N inverse'!$A$12:$Y$12,1,'5N mesh'!$B$7+1)*Setup!$B$22</f>
        <v>0</v>
      </c>
      <c r="O345" s="0" t="n">
        <f aca="false">SUMPRODUCT('5N inverse'!$A$13:$Y$13,'5N mesh'!$B$37:$Z$37,$E344:$AC344)+'5N inverse'!$A$13*$C345/Setup!$B$17+INDEX('5N inverse'!$A$13:$Y$13,1,'5N mesh'!$B$7+1)*Setup!$B$22</f>
        <v>0</v>
      </c>
      <c r="P345" s="0" t="n">
        <f aca="false">SUMPRODUCT('5N inverse'!$A$14:$Y$14,'5N mesh'!$B$37:$Z$37,$E344:$AC344)+'5N inverse'!$A$14*$C345/Setup!$B$17+INDEX('5N inverse'!$A$14:$Y$14,1,'5N mesh'!$B$7+1)*Setup!$B$22</f>
        <v>0</v>
      </c>
      <c r="Q345" s="0" t="n">
        <f aca="false">SUMPRODUCT('5N inverse'!$A$15:$Y$15,'5N mesh'!$B$37:$Z$37,$E344:$AC344)+'5N inverse'!$A$15*$C345/Setup!$B$17+INDEX('5N inverse'!$A$15:$Y$15,1,'5N mesh'!$B$7+1)*Setup!$B$22</f>
        <v>0</v>
      </c>
      <c r="R345" s="0" t="n">
        <f aca="false">SUMPRODUCT('5N inverse'!$A$16:$Y$16,'5N mesh'!$B$37:$Z$37,$E344:$AC344)+'5N inverse'!$A$16*$C345/Setup!$B$17+INDEX('5N inverse'!$A$16:$Y$16,1,'5N mesh'!$B$7+1)*Setup!$B$22</f>
        <v>0</v>
      </c>
      <c r="S345" s="0" t="n">
        <f aca="false">SUMPRODUCT('5N inverse'!$A$17:$Y$17,'5N mesh'!$B$37:$Z$37,$E344:$AC344)+'5N inverse'!$A$17*$C345/Setup!$B$17+INDEX('5N inverse'!$A$17:$Y$17,1,'5N mesh'!$B$7+1)*Setup!$B$22</f>
        <v>0</v>
      </c>
      <c r="T345" s="0" t="n">
        <f aca="false">SUMPRODUCT('5N inverse'!$A$18:$Y$18,'5N mesh'!$B$37:$Z$37,$E344:$AC344)+'5N inverse'!$A$18*$C345/Setup!$B$17+INDEX('5N inverse'!$A$18:$Y$18,1,'5N mesh'!$B$7+1)*Setup!$B$22</f>
        <v>0</v>
      </c>
      <c r="U345" s="0" t="n">
        <f aca="false">SUMPRODUCT('5N inverse'!$A$19:$Y$19,'5N mesh'!$B$37:$Z$37,$E344:$AC344)+'5N inverse'!$A$19*$C345/Setup!$B$17+INDEX('5N inverse'!$A$19:$Y$19,1,'5N mesh'!$B$7+1)*Setup!$B$22</f>
        <v>0</v>
      </c>
      <c r="V345" s="0" t="n">
        <f aca="false">SUMPRODUCT('5N inverse'!$A$20:$Y$20,'5N mesh'!$B$37:$Z$37,$E344:$AC344)+'5N inverse'!$A$20*$C345/Setup!$B$17+INDEX('5N inverse'!$A$20:$Y$20,1,'5N mesh'!$B$7+1)*Setup!$B$22</f>
        <v>0</v>
      </c>
      <c r="W345" s="0" t="n">
        <f aca="false">SUMPRODUCT('5N inverse'!$A$21:$Y$21,'5N mesh'!$B$37:$Z$37,$E344:$AC344)+'5N inverse'!$A$21*$C345/Setup!$B$17+INDEX('5N inverse'!$A$21:$Y$21,1,'5N mesh'!$B$7+1)*Setup!$B$22</f>
        <v>0</v>
      </c>
      <c r="X345" s="0" t="n">
        <f aca="false">SUMPRODUCT('5N inverse'!$A$22:$Y$22,'5N mesh'!$B$37:$Z$37,$E344:$AC344)+'5N inverse'!$A$22*$C345/Setup!$B$17+INDEX('5N inverse'!$A$22:$Y$22,1,'5N mesh'!$B$7+1)*Setup!$B$22</f>
        <v>0</v>
      </c>
      <c r="Y345" s="0" t="n">
        <f aca="false">SUMPRODUCT('5N inverse'!$A$23:$Y$23,'5N mesh'!$B$37:$Z$37,$E344:$AC344)+'5N inverse'!$A$23*$C345/Setup!$B$17+INDEX('5N inverse'!$A$23:$Y$23,1,'5N mesh'!$B$7+1)*Setup!$B$22</f>
        <v>0</v>
      </c>
      <c r="Z345" s="0" t="n">
        <f aca="false">SUMPRODUCT('5N inverse'!$A$24:$Y$24,'5N mesh'!$B$37:$Z$37,$E344:$AC344)+'5N inverse'!$A$24*$C345/Setup!$B$17+INDEX('5N inverse'!$A$24:$Y$24,1,'5N mesh'!$B$7+1)*Setup!$B$22</f>
        <v>0</v>
      </c>
      <c r="AA345" s="0" t="n">
        <f aca="false">SUMPRODUCT('5N inverse'!$A$25:$Y$25,'5N mesh'!$B$37:$Z$37,$E344:$AC344)+'5N inverse'!$A$25*$C345/Setup!$B$17+INDEX('5N inverse'!$A$25:$Y$25,1,'5N mesh'!$B$7+1)*Setup!$B$22</f>
        <v>0</v>
      </c>
      <c r="AB345" s="0" t="n">
        <f aca="false">SUMPRODUCT('5N inverse'!$A$26:$Y$26,'5N mesh'!$B$37:$Z$37,$E344:$AC344)+'5N inverse'!$A$26*$C345/Setup!$B$17+INDEX('5N inverse'!$A$26:$Y$26,1,'5N mesh'!$B$7+1)*Setup!$B$22</f>
        <v>0</v>
      </c>
      <c r="AC345" s="0" t="n">
        <f aca="false">SUMPRODUCT('5N inverse'!$A$27:$Y$27,'5N mesh'!$B$37:$Z$37,$E344:$AC344)+'5N inverse'!$A$27*$C345/Setup!$B$17+INDEX('5N inverse'!$A$27:$Y$27,1,'5N mesh'!$B$7+1)*Setup!$B$22</f>
        <v>0</v>
      </c>
    </row>
    <row r="346" customFormat="false" ht="15" hidden="false" customHeight="false" outlineLevel="0" collapsed="false">
      <c r="A346" s="0" t="n">
        <v>341</v>
      </c>
      <c r="B346" s="0" t="n">
        <f aca="false">A346*Setup!$B$11/3600</f>
        <v>28.4166666666667</v>
      </c>
      <c r="C346" s="0" t="n">
        <f aca="false">Setup!$B$7+Setup!$B$8*COS(2*PI()*(B346-Setup!$B$9)/24)</f>
        <v>20.0237746471107</v>
      </c>
      <c r="D346" s="0" t="n">
        <f aca="false">(C346-E346)/Setup!$B$17</f>
        <v>-18.2311550477612</v>
      </c>
      <c r="E346" s="0" t="n">
        <f aca="false">SUMPRODUCT('5N inverse'!$A$3:$Y$3,'5N mesh'!$B$37:$Z$37,$E345:$AC345)+'5N inverse'!$A$3*$C346/Setup!$B$17+INDEX('5N inverse'!$A$3:$Y$3,1,'5N mesh'!$B$7+1)*Setup!$B$22</f>
        <v>22.3938248033197</v>
      </c>
      <c r="F346" s="0" t="n">
        <f aca="false">SUMPRODUCT('5N inverse'!$A$4:$Y$4,'5N mesh'!$B$37:$Z$37,$E345:$AC345)+'5N inverse'!$A$4*$C346/Setup!$B$17+INDEX('5N inverse'!$A$4:$Y$4,1,'5N mesh'!$B$7+1)*Setup!$B$22</f>
        <v>21.17320519158</v>
      </c>
      <c r="G346" s="0" t="n">
        <f aca="false">SUMPRODUCT('5N inverse'!$A$5:$Y$5,'5N mesh'!$B$37:$Z$37,$E345:$AC345)+'5N inverse'!$A$5*$C346/Setup!$B$17+INDEX('5N inverse'!$A$5:$Y$5,1,'5N mesh'!$B$7+1)*Setup!$B$22</f>
        <v>18.7319659681008</v>
      </c>
      <c r="H346" s="0" t="n">
        <f aca="false">SUMPRODUCT('5N inverse'!$A$6:$Y$6,'5N mesh'!$B$37:$Z$37,$E345:$AC345)+'5N inverse'!$A$6*$C346/Setup!$B$17+INDEX('5N inverse'!$A$6:$Y$6,1,'5N mesh'!$B$7+1)*Setup!$B$22</f>
        <v>16.2907267446215</v>
      </c>
      <c r="I346" s="0" t="n">
        <f aca="false">SUMPRODUCT('5N inverse'!$A$7:$Y$7,'5N mesh'!$B$37:$Z$37,$E345:$AC345)+'5N inverse'!$A$7*$C346/Setup!$B$17+INDEX('5N inverse'!$A$7:$Y$7,1,'5N mesh'!$B$7+1)*Setup!$B$22</f>
        <v>15.0701071328819</v>
      </c>
      <c r="J346" s="0" t="n">
        <f aca="false">SUMPRODUCT('5N inverse'!$A$8:$Y$8,'5N mesh'!$B$37:$Z$37,$E345:$AC345)+'5N inverse'!$A$8*$C346/Setup!$B$17+INDEX('5N inverse'!$A$8:$Y$8,1,'5N mesh'!$B$7+1)*Setup!$B$22</f>
        <v>0</v>
      </c>
      <c r="K346" s="0" t="n">
        <f aca="false">SUMPRODUCT('5N inverse'!$A$9:$Y$9,'5N mesh'!$B$37:$Z$37,$E345:$AC345)+'5N inverse'!$A$9*$C346/Setup!$B$17+INDEX('5N inverse'!$A$9:$Y$9,1,'5N mesh'!$B$7+1)*Setup!$B$22</f>
        <v>0</v>
      </c>
      <c r="L346" s="0" t="n">
        <f aca="false">SUMPRODUCT('5N inverse'!$A$10:$Y$10,'5N mesh'!$B$37:$Z$37,$E345:$AC345)+'5N inverse'!$A$10*$C346/Setup!$B$17+INDEX('5N inverse'!$A$10:$Y$10,1,'5N mesh'!$B$7+1)*Setup!$B$22</f>
        <v>0</v>
      </c>
      <c r="M346" s="0" t="n">
        <f aca="false">SUMPRODUCT('5N inverse'!$A$11:$Y$11,'5N mesh'!$B$37:$Z$37,$E345:$AC345)+'5N inverse'!$A$11*$C346/Setup!$B$17+INDEX('5N inverse'!$A$11:$Y$11,1,'5N mesh'!$B$7+1)*Setup!$B$22</f>
        <v>0</v>
      </c>
      <c r="N346" s="0" t="n">
        <f aca="false">SUMPRODUCT('5N inverse'!$A$12:$Y$12,'5N mesh'!$B$37:$Z$37,$E345:$AC345)+'5N inverse'!$A$12*$C346/Setup!$B$17+INDEX('5N inverse'!$A$12:$Y$12,1,'5N mesh'!$B$7+1)*Setup!$B$22</f>
        <v>0</v>
      </c>
      <c r="O346" s="0" t="n">
        <f aca="false">SUMPRODUCT('5N inverse'!$A$13:$Y$13,'5N mesh'!$B$37:$Z$37,$E345:$AC345)+'5N inverse'!$A$13*$C346/Setup!$B$17+INDEX('5N inverse'!$A$13:$Y$13,1,'5N mesh'!$B$7+1)*Setup!$B$22</f>
        <v>0</v>
      </c>
      <c r="P346" s="0" t="n">
        <f aca="false">SUMPRODUCT('5N inverse'!$A$14:$Y$14,'5N mesh'!$B$37:$Z$37,$E345:$AC345)+'5N inverse'!$A$14*$C346/Setup!$B$17+INDEX('5N inverse'!$A$14:$Y$14,1,'5N mesh'!$B$7+1)*Setup!$B$22</f>
        <v>0</v>
      </c>
      <c r="Q346" s="0" t="n">
        <f aca="false">SUMPRODUCT('5N inverse'!$A$15:$Y$15,'5N mesh'!$B$37:$Z$37,$E345:$AC345)+'5N inverse'!$A$15*$C346/Setup!$B$17+INDEX('5N inverse'!$A$15:$Y$15,1,'5N mesh'!$B$7+1)*Setup!$B$22</f>
        <v>0</v>
      </c>
      <c r="R346" s="0" t="n">
        <f aca="false">SUMPRODUCT('5N inverse'!$A$16:$Y$16,'5N mesh'!$B$37:$Z$37,$E345:$AC345)+'5N inverse'!$A$16*$C346/Setup!$B$17+INDEX('5N inverse'!$A$16:$Y$16,1,'5N mesh'!$B$7+1)*Setup!$B$22</f>
        <v>0</v>
      </c>
      <c r="S346" s="0" t="n">
        <f aca="false">SUMPRODUCT('5N inverse'!$A$17:$Y$17,'5N mesh'!$B$37:$Z$37,$E345:$AC345)+'5N inverse'!$A$17*$C346/Setup!$B$17+INDEX('5N inverse'!$A$17:$Y$17,1,'5N mesh'!$B$7+1)*Setup!$B$22</f>
        <v>0</v>
      </c>
      <c r="T346" s="0" t="n">
        <f aca="false">SUMPRODUCT('5N inverse'!$A$18:$Y$18,'5N mesh'!$B$37:$Z$37,$E345:$AC345)+'5N inverse'!$A$18*$C346/Setup!$B$17+INDEX('5N inverse'!$A$18:$Y$18,1,'5N mesh'!$B$7+1)*Setup!$B$22</f>
        <v>0</v>
      </c>
      <c r="U346" s="0" t="n">
        <f aca="false">SUMPRODUCT('5N inverse'!$A$19:$Y$19,'5N mesh'!$B$37:$Z$37,$E345:$AC345)+'5N inverse'!$A$19*$C346/Setup!$B$17+INDEX('5N inverse'!$A$19:$Y$19,1,'5N mesh'!$B$7+1)*Setup!$B$22</f>
        <v>0</v>
      </c>
      <c r="V346" s="0" t="n">
        <f aca="false">SUMPRODUCT('5N inverse'!$A$20:$Y$20,'5N mesh'!$B$37:$Z$37,$E345:$AC345)+'5N inverse'!$A$20*$C346/Setup!$B$17+INDEX('5N inverse'!$A$20:$Y$20,1,'5N mesh'!$B$7+1)*Setup!$B$22</f>
        <v>0</v>
      </c>
      <c r="W346" s="0" t="n">
        <f aca="false">SUMPRODUCT('5N inverse'!$A$21:$Y$21,'5N mesh'!$B$37:$Z$37,$E345:$AC345)+'5N inverse'!$A$21*$C346/Setup!$B$17+INDEX('5N inverse'!$A$21:$Y$21,1,'5N mesh'!$B$7+1)*Setup!$B$22</f>
        <v>0</v>
      </c>
      <c r="X346" s="0" t="n">
        <f aca="false">SUMPRODUCT('5N inverse'!$A$22:$Y$22,'5N mesh'!$B$37:$Z$37,$E345:$AC345)+'5N inverse'!$A$22*$C346/Setup!$B$17+INDEX('5N inverse'!$A$22:$Y$22,1,'5N mesh'!$B$7+1)*Setup!$B$22</f>
        <v>0</v>
      </c>
      <c r="Y346" s="0" t="n">
        <f aca="false">SUMPRODUCT('5N inverse'!$A$23:$Y$23,'5N mesh'!$B$37:$Z$37,$E345:$AC345)+'5N inverse'!$A$23*$C346/Setup!$B$17+INDEX('5N inverse'!$A$23:$Y$23,1,'5N mesh'!$B$7+1)*Setup!$B$22</f>
        <v>0</v>
      </c>
      <c r="Z346" s="0" t="n">
        <f aca="false">SUMPRODUCT('5N inverse'!$A$24:$Y$24,'5N mesh'!$B$37:$Z$37,$E345:$AC345)+'5N inverse'!$A$24*$C346/Setup!$B$17+INDEX('5N inverse'!$A$24:$Y$24,1,'5N mesh'!$B$7+1)*Setup!$B$22</f>
        <v>0</v>
      </c>
      <c r="AA346" s="0" t="n">
        <f aca="false">SUMPRODUCT('5N inverse'!$A$25:$Y$25,'5N mesh'!$B$37:$Z$37,$E345:$AC345)+'5N inverse'!$A$25*$C346/Setup!$B$17+INDEX('5N inverse'!$A$25:$Y$25,1,'5N mesh'!$B$7+1)*Setup!$B$22</f>
        <v>0</v>
      </c>
      <c r="AB346" s="0" t="n">
        <f aca="false">SUMPRODUCT('5N inverse'!$A$26:$Y$26,'5N mesh'!$B$37:$Z$37,$E345:$AC345)+'5N inverse'!$A$26*$C346/Setup!$B$17+INDEX('5N inverse'!$A$26:$Y$26,1,'5N mesh'!$B$7+1)*Setup!$B$22</f>
        <v>0</v>
      </c>
      <c r="AC346" s="0" t="n">
        <f aca="false">SUMPRODUCT('5N inverse'!$A$27:$Y$27,'5N mesh'!$B$37:$Z$37,$E345:$AC345)+'5N inverse'!$A$27*$C346/Setup!$B$17+INDEX('5N inverse'!$A$27:$Y$27,1,'5N mesh'!$B$7+1)*Setup!$B$22</f>
        <v>0</v>
      </c>
    </row>
    <row r="347" customFormat="false" ht="15" hidden="false" customHeight="false" outlineLevel="0" collapsed="false">
      <c r="A347" s="0" t="n">
        <v>342</v>
      </c>
      <c r="B347" s="0" t="n">
        <f aca="false">A347*Setup!$B$11/3600</f>
        <v>28.5</v>
      </c>
      <c r="C347" s="0" t="n">
        <f aca="false">Setup!$B$7+Setup!$B$8*COS(2*PI()*(B347-Setup!$B$9)/24)</f>
        <v>20.0342205545048</v>
      </c>
      <c r="D347" s="0" t="n">
        <f aca="false">(C347-E347)/Setup!$B$17</f>
        <v>-17.8957438723133</v>
      </c>
      <c r="E347" s="0" t="n">
        <f aca="false">SUMPRODUCT('5N inverse'!$A$3:$Y$3,'5N mesh'!$B$37:$Z$37,$E346:$AC346)+'5N inverse'!$A$3*$C347/Setup!$B$17+INDEX('5N inverse'!$A$3:$Y$3,1,'5N mesh'!$B$7+1)*Setup!$B$22</f>
        <v>22.3606672579055</v>
      </c>
      <c r="F347" s="0" t="n">
        <f aca="false">SUMPRODUCT('5N inverse'!$A$4:$Y$4,'5N mesh'!$B$37:$Z$37,$E346:$AC346)+'5N inverse'!$A$4*$C347/Setup!$B$17+INDEX('5N inverse'!$A$4:$Y$4,1,'5N mesh'!$B$7+1)*Setup!$B$22</f>
        <v>21.1455220948571</v>
      </c>
      <c r="G347" s="0" t="n">
        <f aca="false">SUMPRODUCT('5N inverse'!$A$5:$Y$5,'5N mesh'!$B$37:$Z$37,$E346:$AC346)+'5N inverse'!$A$5*$C347/Setup!$B$17+INDEX('5N inverse'!$A$5:$Y$5,1,'5N mesh'!$B$7+1)*Setup!$B$22</f>
        <v>18.7152317687602</v>
      </c>
      <c r="H347" s="0" t="n">
        <f aca="false">SUMPRODUCT('5N inverse'!$A$6:$Y$6,'5N mesh'!$B$37:$Z$37,$E346:$AC346)+'5N inverse'!$A$6*$C347/Setup!$B$17+INDEX('5N inverse'!$A$6:$Y$6,1,'5N mesh'!$B$7+1)*Setup!$B$22</f>
        <v>16.2849414426634</v>
      </c>
      <c r="I347" s="0" t="n">
        <f aca="false">SUMPRODUCT('5N inverse'!$A$7:$Y$7,'5N mesh'!$B$37:$Z$37,$E346:$AC346)+'5N inverse'!$A$7*$C347/Setup!$B$17+INDEX('5N inverse'!$A$7:$Y$7,1,'5N mesh'!$B$7+1)*Setup!$B$22</f>
        <v>15.0697962796149</v>
      </c>
      <c r="J347" s="0" t="n">
        <f aca="false">SUMPRODUCT('5N inverse'!$A$8:$Y$8,'5N mesh'!$B$37:$Z$37,$E346:$AC346)+'5N inverse'!$A$8*$C347/Setup!$B$17+INDEX('5N inverse'!$A$8:$Y$8,1,'5N mesh'!$B$7+1)*Setup!$B$22</f>
        <v>0</v>
      </c>
      <c r="K347" s="0" t="n">
        <f aca="false">SUMPRODUCT('5N inverse'!$A$9:$Y$9,'5N mesh'!$B$37:$Z$37,$E346:$AC346)+'5N inverse'!$A$9*$C347/Setup!$B$17+INDEX('5N inverse'!$A$9:$Y$9,1,'5N mesh'!$B$7+1)*Setup!$B$22</f>
        <v>0</v>
      </c>
      <c r="L347" s="0" t="n">
        <f aca="false">SUMPRODUCT('5N inverse'!$A$10:$Y$10,'5N mesh'!$B$37:$Z$37,$E346:$AC346)+'5N inverse'!$A$10*$C347/Setup!$B$17+INDEX('5N inverse'!$A$10:$Y$10,1,'5N mesh'!$B$7+1)*Setup!$B$22</f>
        <v>0</v>
      </c>
      <c r="M347" s="0" t="n">
        <f aca="false">SUMPRODUCT('5N inverse'!$A$11:$Y$11,'5N mesh'!$B$37:$Z$37,$E346:$AC346)+'5N inverse'!$A$11*$C347/Setup!$B$17+INDEX('5N inverse'!$A$11:$Y$11,1,'5N mesh'!$B$7+1)*Setup!$B$22</f>
        <v>0</v>
      </c>
      <c r="N347" s="0" t="n">
        <f aca="false">SUMPRODUCT('5N inverse'!$A$12:$Y$12,'5N mesh'!$B$37:$Z$37,$E346:$AC346)+'5N inverse'!$A$12*$C347/Setup!$B$17+INDEX('5N inverse'!$A$12:$Y$12,1,'5N mesh'!$B$7+1)*Setup!$B$22</f>
        <v>0</v>
      </c>
      <c r="O347" s="0" t="n">
        <f aca="false">SUMPRODUCT('5N inverse'!$A$13:$Y$13,'5N mesh'!$B$37:$Z$37,$E346:$AC346)+'5N inverse'!$A$13*$C347/Setup!$B$17+INDEX('5N inverse'!$A$13:$Y$13,1,'5N mesh'!$B$7+1)*Setup!$B$22</f>
        <v>0</v>
      </c>
      <c r="P347" s="0" t="n">
        <f aca="false">SUMPRODUCT('5N inverse'!$A$14:$Y$14,'5N mesh'!$B$37:$Z$37,$E346:$AC346)+'5N inverse'!$A$14*$C347/Setup!$B$17+INDEX('5N inverse'!$A$14:$Y$14,1,'5N mesh'!$B$7+1)*Setup!$B$22</f>
        <v>0</v>
      </c>
      <c r="Q347" s="0" t="n">
        <f aca="false">SUMPRODUCT('5N inverse'!$A$15:$Y$15,'5N mesh'!$B$37:$Z$37,$E346:$AC346)+'5N inverse'!$A$15*$C347/Setup!$B$17+INDEX('5N inverse'!$A$15:$Y$15,1,'5N mesh'!$B$7+1)*Setup!$B$22</f>
        <v>0</v>
      </c>
      <c r="R347" s="0" t="n">
        <f aca="false">SUMPRODUCT('5N inverse'!$A$16:$Y$16,'5N mesh'!$B$37:$Z$37,$E346:$AC346)+'5N inverse'!$A$16*$C347/Setup!$B$17+INDEX('5N inverse'!$A$16:$Y$16,1,'5N mesh'!$B$7+1)*Setup!$B$22</f>
        <v>0</v>
      </c>
      <c r="S347" s="0" t="n">
        <f aca="false">SUMPRODUCT('5N inverse'!$A$17:$Y$17,'5N mesh'!$B$37:$Z$37,$E346:$AC346)+'5N inverse'!$A$17*$C347/Setup!$B$17+INDEX('5N inverse'!$A$17:$Y$17,1,'5N mesh'!$B$7+1)*Setup!$B$22</f>
        <v>0</v>
      </c>
      <c r="T347" s="0" t="n">
        <f aca="false">SUMPRODUCT('5N inverse'!$A$18:$Y$18,'5N mesh'!$B$37:$Z$37,$E346:$AC346)+'5N inverse'!$A$18*$C347/Setup!$B$17+INDEX('5N inverse'!$A$18:$Y$18,1,'5N mesh'!$B$7+1)*Setup!$B$22</f>
        <v>0</v>
      </c>
      <c r="U347" s="0" t="n">
        <f aca="false">SUMPRODUCT('5N inverse'!$A$19:$Y$19,'5N mesh'!$B$37:$Z$37,$E346:$AC346)+'5N inverse'!$A$19*$C347/Setup!$B$17+INDEX('5N inverse'!$A$19:$Y$19,1,'5N mesh'!$B$7+1)*Setup!$B$22</f>
        <v>0</v>
      </c>
      <c r="V347" s="0" t="n">
        <f aca="false">SUMPRODUCT('5N inverse'!$A$20:$Y$20,'5N mesh'!$B$37:$Z$37,$E346:$AC346)+'5N inverse'!$A$20*$C347/Setup!$B$17+INDEX('5N inverse'!$A$20:$Y$20,1,'5N mesh'!$B$7+1)*Setup!$B$22</f>
        <v>0</v>
      </c>
      <c r="W347" s="0" t="n">
        <f aca="false">SUMPRODUCT('5N inverse'!$A$21:$Y$21,'5N mesh'!$B$37:$Z$37,$E346:$AC346)+'5N inverse'!$A$21*$C347/Setup!$B$17+INDEX('5N inverse'!$A$21:$Y$21,1,'5N mesh'!$B$7+1)*Setup!$B$22</f>
        <v>0</v>
      </c>
      <c r="X347" s="0" t="n">
        <f aca="false">SUMPRODUCT('5N inverse'!$A$22:$Y$22,'5N mesh'!$B$37:$Z$37,$E346:$AC346)+'5N inverse'!$A$22*$C347/Setup!$B$17+INDEX('5N inverse'!$A$22:$Y$22,1,'5N mesh'!$B$7+1)*Setup!$B$22</f>
        <v>0</v>
      </c>
      <c r="Y347" s="0" t="n">
        <f aca="false">SUMPRODUCT('5N inverse'!$A$23:$Y$23,'5N mesh'!$B$37:$Z$37,$E346:$AC346)+'5N inverse'!$A$23*$C347/Setup!$B$17+INDEX('5N inverse'!$A$23:$Y$23,1,'5N mesh'!$B$7+1)*Setup!$B$22</f>
        <v>0</v>
      </c>
      <c r="Z347" s="0" t="n">
        <f aca="false">SUMPRODUCT('5N inverse'!$A$24:$Y$24,'5N mesh'!$B$37:$Z$37,$E346:$AC346)+'5N inverse'!$A$24*$C347/Setup!$B$17+INDEX('5N inverse'!$A$24:$Y$24,1,'5N mesh'!$B$7+1)*Setup!$B$22</f>
        <v>0</v>
      </c>
      <c r="AA347" s="0" t="n">
        <f aca="false">SUMPRODUCT('5N inverse'!$A$25:$Y$25,'5N mesh'!$B$37:$Z$37,$E346:$AC346)+'5N inverse'!$A$25*$C347/Setup!$B$17+INDEX('5N inverse'!$A$25:$Y$25,1,'5N mesh'!$B$7+1)*Setup!$B$22</f>
        <v>0</v>
      </c>
      <c r="AB347" s="0" t="n">
        <f aca="false">SUMPRODUCT('5N inverse'!$A$26:$Y$26,'5N mesh'!$B$37:$Z$37,$E346:$AC346)+'5N inverse'!$A$26*$C347/Setup!$B$17+INDEX('5N inverse'!$A$26:$Y$26,1,'5N mesh'!$B$7+1)*Setup!$B$22</f>
        <v>0</v>
      </c>
      <c r="AC347" s="0" t="n">
        <f aca="false">SUMPRODUCT('5N inverse'!$A$27:$Y$27,'5N mesh'!$B$37:$Z$37,$E346:$AC346)+'5N inverse'!$A$27*$C347/Setup!$B$17+INDEX('5N inverse'!$A$27:$Y$27,1,'5N mesh'!$B$7+1)*Setup!$B$22</f>
        <v>0</v>
      </c>
    </row>
    <row r="348" customFormat="false" ht="15" hidden="false" customHeight="false" outlineLevel="0" collapsed="false">
      <c r="A348" s="0" t="n">
        <v>343</v>
      </c>
      <c r="B348" s="0" t="n">
        <f aca="false">A348*Setup!$B$11/3600</f>
        <v>28.5833333333333</v>
      </c>
      <c r="C348" s="0" t="n">
        <f aca="false">Setup!$B$7+Setup!$B$8*COS(2*PI()*(B348-Setup!$B$9)/24)</f>
        <v>20.046553958129</v>
      </c>
      <c r="D348" s="0" t="n">
        <f aca="false">(C348-E348)/Setup!$B$17</f>
        <v>-17.5504304445445</v>
      </c>
      <c r="E348" s="0" t="n">
        <f aca="false">SUMPRODUCT('5N inverse'!$A$3:$Y$3,'5N mesh'!$B$37:$Z$37,$E347:$AC347)+'5N inverse'!$A$3*$C348/Setup!$B$17+INDEX('5N inverse'!$A$3:$Y$3,1,'5N mesh'!$B$7+1)*Setup!$B$22</f>
        <v>22.3281099159197</v>
      </c>
      <c r="F348" s="0" t="n">
        <f aca="false">SUMPRODUCT('5N inverse'!$A$4:$Y$4,'5N mesh'!$B$37:$Z$37,$E347:$AC347)+'5N inverse'!$A$4*$C348/Setup!$B$17+INDEX('5N inverse'!$A$4:$Y$4,1,'5N mesh'!$B$7+1)*Setup!$B$22</f>
        <v>21.1183394020265</v>
      </c>
      <c r="G348" s="0" t="n">
        <f aca="false">SUMPRODUCT('5N inverse'!$A$5:$Y$5,'5N mesh'!$B$37:$Z$37,$E347:$AC347)+'5N inverse'!$A$5*$C348/Setup!$B$17+INDEX('5N inverse'!$A$5:$Y$5,1,'5N mesh'!$B$7+1)*Setup!$B$22</f>
        <v>18.6987983742399</v>
      </c>
      <c r="H348" s="0" t="n">
        <f aca="false">SUMPRODUCT('5N inverse'!$A$6:$Y$6,'5N mesh'!$B$37:$Z$37,$E347:$AC347)+'5N inverse'!$A$6*$C348/Setup!$B$17+INDEX('5N inverse'!$A$6:$Y$6,1,'5N mesh'!$B$7+1)*Setup!$B$22</f>
        <v>16.2792573464534</v>
      </c>
      <c r="I348" s="0" t="n">
        <f aca="false">SUMPRODUCT('5N inverse'!$A$7:$Y$7,'5N mesh'!$B$37:$Z$37,$E347:$AC347)+'5N inverse'!$A$7*$C348/Setup!$B$17+INDEX('5N inverse'!$A$7:$Y$7,1,'5N mesh'!$B$7+1)*Setup!$B$22</f>
        <v>15.0694868325601</v>
      </c>
      <c r="J348" s="0" t="n">
        <f aca="false">SUMPRODUCT('5N inverse'!$A$8:$Y$8,'5N mesh'!$B$37:$Z$37,$E347:$AC347)+'5N inverse'!$A$8*$C348/Setup!$B$17+INDEX('5N inverse'!$A$8:$Y$8,1,'5N mesh'!$B$7+1)*Setup!$B$22</f>
        <v>0</v>
      </c>
      <c r="K348" s="0" t="n">
        <f aca="false">SUMPRODUCT('5N inverse'!$A$9:$Y$9,'5N mesh'!$B$37:$Z$37,$E347:$AC347)+'5N inverse'!$A$9*$C348/Setup!$B$17+INDEX('5N inverse'!$A$9:$Y$9,1,'5N mesh'!$B$7+1)*Setup!$B$22</f>
        <v>0</v>
      </c>
      <c r="L348" s="0" t="n">
        <f aca="false">SUMPRODUCT('5N inverse'!$A$10:$Y$10,'5N mesh'!$B$37:$Z$37,$E347:$AC347)+'5N inverse'!$A$10*$C348/Setup!$B$17+INDEX('5N inverse'!$A$10:$Y$10,1,'5N mesh'!$B$7+1)*Setup!$B$22</f>
        <v>0</v>
      </c>
      <c r="M348" s="0" t="n">
        <f aca="false">SUMPRODUCT('5N inverse'!$A$11:$Y$11,'5N mesh'!$B$37:$Z$37,$E347:$AC347)+'5N inverse'!$A$11*$C348/Setup!$B$17+INDEX('5N inverse'!$A$11:$Y$11,1,'5N mesh'!$B$7+1)*Setup!$B$22</f>
        <v>0</v>
      </c>
      <c r="N348" s="0" t="n">
        <f aca="false">SUMPRODUCT('5N inverse'!$A$12:$Y$12,'5N mesh'!$B$37:$Z$37,$E347:$AC347)+'5N inverse'!$A$12*$C348/Setup!$B$17+INDEX('5N inverse'!$A$12:$Y$12,1,'5N mesh'!$B$7+1)*Setup!$B$22</f>
        <v>0</v>
      </c>
      <c r="O348" s="0" t="n">
        <f aca="false">SUMPRODUCT('5N inverse'!$A$13:$Y$13,'5N mesh'!$B$37:$Z$37,$E347:$AC347)+'5N inverse'!$A$13*$C348/Setup!$B$17+INDEX('5N inverse'!$A$13:$Y$13,1,'5N mesh'!$B$7+1)*Setup!$B$22</f>
        <v>0</v>
      </c>
      <c r="P348" s="0" t="n">
        <f aca="false">SUMPRODUCT('5N inverse'!$A$14:$Y$14,'5N mesh'!$B$37:$Z$37,$E347:$AC347)+'5N inverse'!$A$14*$C348/Setup!$B$17+INDEX('5N inverse'!$A$14:$Y$14,1,'5N mesh'!$B$7+1)*Setup!$B$22</f>
        <v>0</v>
      </c>
      <c r="Q348" s="0" t="n">
        <f aca="false">SUMPRODUCT('5N inverse'!$A$15:$Y$15,'5N mesh'!$B$37:$Z$37,$E347:$AC347)+'5N inverse'!$A$15*$C348/Setup!$B$17+INDEX('5N inverse'!$A$15:$Y$15,1,'5N mesh'!$B$7+1)*Setup!$B$22</f>
        <v>0</v>
      </c>
      <c r="R348" s="0" t="n">
        <f aca="false">SUMPRODUCT('5N inverse'!$A$16:$Y$16,'5N mesh'!$B$37:$Z$37,$E347:$AC347)+'5N inverse'!$A$16*$C348/Setup!$B$17+INDEX('5N inverse'!$A$16:$Y$16,1,'5N mesh'!$B$7+1)*Setup!$B$22</f>
        <v>0</v>
      </c>
      <c r="S348" s="0" t="n">
        <f aca="false">SUMPRODUCT('5N inverse'!$A$17:$Y$17,'5N mesh'!$B$37:$Z$37,$E347:$AC347)+'5N inverse'!$A$17*$C348/Setup!$B$17+INDEX('5N inverse'!$A$17:$Y$17,1,'5N mesh'!$B$7+1)*Setup!$B$22</f>
        <v>0</v>
      </c>
      <c r="T348" s="0" t="n">
        <f aca="false">SUMPRODUCT('5N inverse'!$A$18:$Y$18,'5N mesh'!$B$37:$Z$37,$E347:$AC347)+'5N inverse'!$A$18*$C348/Setup!$B$17+INDEX('5N inverse'!$A$18:$Y$18,1,'5N mesh'!$B$7+1)*Setup!$B$22</f>
        <v>0</v>
      </c>
      <c r="U348" s="0" t="n">
        <f aca="false">SUMPRODUCT('5N inverse'!$A$19:$Y$19,'5N mesh'!$B$37:$Z$37,$E347:$AC347)+'5N inverse'!$A$19*$C348/Setup!$B$17+INDEX('5N inverse'!$A$19:$Y$19,1,'5N mesh'!$B$7+1)*Setup!$B$22</f>
        <v>0</v>
      </c>
      <c r="V348" s="0" t="n">
        <f aca="false">SUMPRODUCT('5N inverse'!$A$20:$Y$20,'5N mesh'!$B$37:$Z$37,$E347:$AC347)+'5N inverse'!$A$20*$C348/Setup!$B$17+INDEX('5N inverse'!$A$20:$Y$20,1,'5N mesh'!$B$7+1)*Setup!$B$22</f>
        <v>0</v>
      </c>
      <c r="W348" s="0" t="n">
        <f aca="false">SUMPRODUCT('5N inverse'!$A$21:$Y$21,'5N mesh'!$B$37:$Z$37,$E347:$AC347)+'5N inverse'!$A$21*$C348/Setup!$B$17+INDEX('5N inverse'!$A$21:$Y$21,1,'5N mesh'!$B$7+1)*Setup!$B$22</f>
        <v>0</v>
      </c>
      <c r="X348" s="0" t="n">
        <f aca="false">SUMPRODUCT('5N inverse'!$A$22:$Y$22,'5N mesh'!$B$37:$Z$37,$E347:$AC347)+'5N inverse'!$A$22*$C348/Setup!$B$17+INDEX('5N inverse'!$A$22:$Y$22,1,'5N mesh'!$B$7+1)*Setup!$B$22</f>
        <v>0</v>
      </c>
      <c r="Y348" s="0" t="n">
        <f aca="false">SUMPRODUCT('5N inverse'!$A$23:$Y$23,'5N mesh'!$B$37:$Z$37,$E347:$AC347)+'5N inverse'!$A$23*$C348/Setup!$B$17+INDEX('5N inverse'!$A$23:$Y$23,1,'5N mesh'!$B$7+1)*Setup!$B$22</f>
        <v>0</v>
      </c>
      <c r="Z348" s="0" t="n">
        <f aca="false">SUMPRODUCT('5N inverse'!$A$24:$Y$24,'5N mesh'!$B$37:$Z$37,$E347:$AC347)+'5N inverse'!$A$24*$C348/Setup!$B$17+INDEX('5N inverse'!$A$24:$Y$24,1,'5N mesh'!$B$7+1)*Setup!$B$22</f>
        <v>0</v>
      </c>
      <c r="AA348" s="0" t="n">
        <f aca="false">SUMPRODUCT('5N inverse'!$A$25:$Y$25,'5N mesh'!$B$37:$Z$37,$E347:$AC347)+'5N inverse'!$A$25*$C348/Setup!$B$17+INDEX('5N inverse'!$A$25:$Y$25,1,'5N mesh'!$B$7+1)*Setup!$B$22</f>
        <v>0</v>
      </c>
      <c r="AB348" s="0" t="n">
        <f aca="false">SUMPRODUCT('5N inverse'!$A$26:$Y$26,'5N mesh'!$B$37:$Z$37,$E347:$AC347)+'5N inverse'!$A$26*$C348/Setup!$B$17+INDEX('5N inverse'!$A$26:$Y$26,1,'5N mesh'!$B$7+1)*Setup!$B$22</f>
        <v>0</v>
      </c>
      <c r="AC348" s="0" t="n">
        <f aca="false">SUMPRODUCT('5N inverse'!$A$27:$Y$27,'5N mesh'!$B$37:$Z$37,$E347:$AC347)+'5N inverse'!$A$27*$C348/Setup!$B$17+INDEX('5N inverse'!$A$27:$Y$27,1,'5N mesh'!$B$7+1)*Setup!$B$22</f>
        <v>0</v>
      </c>
    </row>
    <row r="349" customFormat="false" ht="15" hidden="false" customHeight="false" outlineLevel="0" collapsed="false">
      <c r="A349" s="0" t="n">
        <v>344</v>
      </c>
      <c r="B349" s="0" t="n">
        <f aca="false">A349*Setup!$B$11/3600</f>
        <v>28.6666666666667</v>
      </c>
      <c r="C349" s="0" t="n">
        <f aca="false">Setup!$B$7+Setup!$B$8*COS(2*PI()*(B349-Setup!$B$9)/24)</f>
        <v>20.0607689879512</v>
      </c>
      <c r="D349" s="0" t="n">
        <f aca="false">(C349-E349)/Setup!$B$17</f>
        <v>-17.1953857481947</v>
      </c>
      <c r="E349" s="0" t="n">
        <f aca="false">SUMPRODUCT('5N inverse'!$A$3:$Y$3,'5N mesh'!$B$37:$Z$37,$E348:$AC348)+'5N inverse'!$A$3*$C349/Setup!$B$17+INDEX('5N inverse'!$A$3:$Y$3,1,'5N mesh'!$B$7+1)*Setup!$B$22</f>
        <v>22.2961691352165</v>
      </c>
      <c r="F349" s="0" t="n">
        <f aca="false">SUMPRODUCT('5N inverse'!$A$4:$Y$4,'5N mesh'!$B$37:$Z$37,$E348:$AC348)+'5N inverse'!$A$4*$C349/Setup!$B$17+INDEX('5N inverse'!$A$4:$Y$4,1,'5N mesh'!$B$7+1)*Setup!$B$22</f>
        <v>21.091670770959</v>
      </c>
      <c r="G349" s="0" t="n">
        <f aca="false">SUMPRODUCT('5N inverse'!$A$5:$Y$5,'5N mesh'!$B$37:$Z$37,$E348:$AC348)+'5N inverse'!$A$5*$C349/Setup!$B$17+INDEX('5N inverse'!$A$5:$Y$5,1,'5N mesh'!$B$7+1)*Setup!$B$22</f>
        <v>18.682674042444</v>
      </c>
      <c r="H349" s="0" t="n">
        <f aca="false">SUMPRODUCT('5N inverse'!$A$6:$Y$6,'5N mesh'!$B$37:$Z$37,$E348:$AC348)+'5N inverse'!$A$6*$C349/Setup!$B$17+INDEX('5N inverse'!$A$6:$Y$6,1,'5N mesh'!$B$7+1)*Setup!$B$22</f>
        <v>16.2736773139291</v>
      </c>
      <c r="I349" s="0" t="n">
        <f aca="false">SUMPRODUCT('5N inverse'!$A$7:$Y$7,'5N mesh'!$B$37:$Z$37,$E348:$AC348)+'5N inverse'!$A$7*$C349/Setup!$B$17+INDEX('5N inverse'!$A$7:$Y$7,1,'5N mesh'!$B$7+1)*Setup!$B$22</f>
        <v>15.0691789496716</v>
      </c>
      <c r="J349" s="0" t="n">
        <f aca="false">SUMPRODUCT('5N inverse'!$A$8:$Y$8,'5N mesh'!$B$37:$Z$37,$E348:$AC348)+'5N inverse'!$A$8*$C349/Setup!$B$17+INDEX('5N inverse'!$A$8:$Y$8,1,'5N mesh'!$B$7+1)*Setup!$B$22</f>
        <v>0</v>
      </c>
      <c r="K349" s="0" t="n">
        <f aca="false">SUMPRODUCT('5N inverse'!$A$9:$Y$9,'5N mesh'!$B$37:$Z$37,$E348:$AC348)+'5N inverse'!$A$9*$C349/Setup!$B$17+INDEX('5N inverse'!$A$9:$Y$9,1,'5N mesh'!$B$7+1)*Setup!$B$22</f>
        <v>0</v>
      </c>
      <c r="L349" s="0" t="n">
        <f aca="false">SUMPRODUCT('5N inverse'!$A$10:$Y$10,'5N mesh'!$B$37:$Z$37,$E348:$AC348)+'5N inverse'!$A$10*$C349/Setup!$B$17+INDEX('5N inverse'!$A$10:$Y$10,1,'5N mesh'!$B$7+1)*Setup!$B$22</f>
        <v>0</v>
      </c>
      <c r="M349" s="0" t="n">
        <f aca="false">SUMPRODUCT('5N inverse'!$A$11:$Y$11,'5N mesh'!$B$37:$Z$37,$E348:$AC348)+'5N inverse'!$A$11*$C349/Setup!$B$17+INDEX('5N inverse'!$A$11:$Y$11,1,'5N mesh'!$B$7+1)*Setup!$B$22</f>
        <v>0</v>
      </c>
      <c r="N349" s="0" t="n">
        <f aca="false">SUMPRODUCT('5N inverse'!$A$12:$Y$12,'5N mesh'!$B$37:$Z$37,$E348:$AC348)+'5N inverse'!$A$12*$C349/Setup!$B$17+INDEX('5N inverse'!$A$12:$Y$12,1,'5N mesh'!$B$7+1)*Setup!$B$22</f>
        <v>0</v>
      </c>
      <c r="O349" s="0" t="n">
        <f aca="false">SUMPRODUCT('5N inverse'!$A$13:$Y$13,'5N mesh'!$B$37:$Z$37,$E348:$AC348)+'5N inverse'!$A$13*$C349/Setup!$B$17+INDEX('5N inverse'!$A$13:$Y$13,1,'5N mesh'!$B$7+1)*Setup!$B$22</f>
        <v>0</v>
      </c>
      <c r="P349" s="0" t="n">
        <f aca="false">SUMPRODUCT('5N inverse'!$A$14:$Y$14,'5N mesh'!$B$37:$Z$37,$E348:$AC348)+'5N inverse'!$A$14*$C349/Setup!$B$17+INDEX('5N inverse'!$A$14:$Y$14,1,'5N mesh'!$B$7+1)*Setup!$B$22</f>
        <v>0</v>
      </c>
      <c r="Q349" s="0" t="n">
        <f aca="false">SUMPRODUCT('5N inverse'!$A$15:$Y$15,'5N mesh'!$B$37:$Z$37,$E348:$AC348)+'5N inverse'!$A$15*$C349/Setup!$B$17+INDEX('5N inverse'!$A$15:$Y$15,1,'5N mesh'!$B$7+1)*Setup!$B$22</f>
        <v>0</v>
      </c>
      <c r="R349" s="0" t="n">
        <f aca="false">SUMPRODUCT('5N inverse'!$A$16:$Y$16,'5N mesh'!$B$37:$Z$37,$E348:$AC348)+'5N inverse'!$A$16*$C349/Setup!$B$17+INDEX('5N inverse'!$A$16:$Y$16,1,'5N mesh'!$B$7+1)*Setup!$B$22</f>
        <v>0</v>
      </c>
      <c r="S349" s="0" t="n">
        <f aca="false">SUMPRODUCT('5N inverse'!$A$17:$Y$17,'5N mesh'!$B$37:$Z$37,$E348:$AC348)+'5N inverse'!$A$17*$C349/Setup!$B$17+INDEX('5N inverse'!$A$17:$Y$17,1,'5N mesh'!$B$7+1)*Setup!$B$22</f>
        <v>0</v>
      </c>
      <c r="T349" s="0" t="n">
        <f aca="false">SUMPRODUCT('5N inverse'!$A$18:$Y$18,'5N mesh'!$B$37:$Z$37,$E348:$AC348)+'5N inverse'!$A$18*$C349/Setup!$B$17+INDEX('5N inverse'!$A$18:$Y$18,1,'5N mesh'!$B$7+1)*Setup!$B$22</f>
        <v>0</v>
      </c>
      <c r="U349" s="0" t="n">
        <f aca="false">SUMPRODUCT('5N inverse'!$A$19:$Y$19,'5N mesh'!$B$37:$Z$37,$E348:$AC348)+'5N inverse'!$A$19*$C349/Setup!$B$17+INDEX('5N inverse'!$A$19:$Y$19,1,'5N mesh'!$B$7+1)*Setup!$B$22</f>
        <v>0</v>
      </c>
      <c r="V349" s="0" t="n">
        <f aca="false">SUMPRODUCT('5N inverse'!$A$20:$Y$20,'5N mesh'!$B$37:$Z$37,$E348:$AC348)+'5N inverse'!$A$20*$C349/Setup!$B$17+INDEX('5N inverse'!$A$20:$Y$20,1,'5N mesh'!$B$7+1)*Setup!$B$22</f>
        <v>0</v>
      </c>
      <c r="W349" s="0" t="n">
        <f aca="false">SUMPRODUCT('5N inverse'!$A$21:$Y$21,'5N mesh'!$B$37:$Z$37,$E348:$AC348)+'5N inverse'!$A$21*$C349/Setup!$B$17+INDEX('5N inverse'!$A$21:$Y$21,1,'5N mesh'!$B$7+1)*Setup!$B$22</f>
        <v>0</v>
      </c>
      <c r="X349" s="0" t="n">
        <f aca="false">SUMPRODUCT('5N inverse'!$A$22:$Y$22,'5N mesh'!$B$37:$Z$37,$E348:$AC348)+'5N inverse'!$A$22*$C349/Setup!$B$17+INDEX('5N inverse'!$A$22:$Y$22,1,'5N mesh'!$B$7+1)*Setup!$B$22</f>
        <v>0</v>
      </c>
      <c r="Y349" s="0" t="n">
        <f aca="false">SUMPRODUCT('5N inverse'!$A$23:$Y$23,'5N mesh'!$B$37:$Z$37,$E348:$AC348)+'5N inverse'!$A$23*$C349/Setup!$B$17+INDEX('5N inverse'!$A$23:$Y$23,1,'5N mesh'!$B$7+1)*Setup!$B$22</f>
        <v>0</v>
      </c>
      <c r="Z349" s="0" t="n">
        <f aca="false">SUMPRODUCT('5N inverse'!$A$24:$Y$24,'5N mesh'!$B$37:$Z$37,$E348:$AC348)+'5N inverse'!$A$24*$C349/Setup!$B$17+INDEX('5N inverse'!$A$24:$Y$24,1,'5N mesh'!$B$7+1)*Setup!$B$22</f>
        <v>0</v>
      </c>
      <c r="AA349" s="0" t="n">
        <f aca="false">SUMPRODUCT('5N inverse'!$A$25:$Y$25,'5N mesh'!$B$37:$Z$37,$E348:$AC348)+'5N inverse'!$A$25*$C349/Setup!$B$17+INDEX('5N inverse'!$A$25:$Y$25,1,'5N mesh'!$B$7+1)*Setup!$B$22</f>
        <v>0</v>
      </c>
      <c r="AB349" s="0" t="n">
        <f aca="false">SUMPRODUCT('5N inverse'!$A$26:$Y$26,'5N mesh'!$B$37:$Z$37,$E348:$AC348)+'5N inverse'!$A$26*$C349/Setup!$B$17+INDEX('5N inverse'!$A$26:$Y$26,1,'5N mesh'!$B$7+1)*Setup!$B$22</f>
        <v>0</v>
      </c>
      <c r="AC349" s="0" t="n">
        <f aca="false">SUMPRODUCT('5N inverse'!$A$27:$Y$27,'5N mesh'!$B$37:$Z$37,$E348:$AC348)+'5N inverse'!$A$27*$C349/Setup!$B$17+INDEX('5N inverse'!$A$27:$Y$27,1,'5N mesh'!$B$7+1)*Setup!$B$22</f>
        <v>0</v>
      </c>
    </row>
    <row r="350" customFormat="false" ht="15" hidden="false" customHeight="false" outlineLevel="0" collapsed="false">
      <c r="A350" s="0" t="n">
        <v>345</v>
      </c>
      <c r="B350" s="0" t="n">
        <f aca="false">A350*Setup!$B$11/3600</f>
        <v>28.75</v>
      </c>
      <c r="C350" s="0" t="n">
        <f aca="false">Setup!$B$7+Setup!$B$8*COS(2*PI()*(B350-Setup!$B$9)/24)</f>
        <v>20.0768588783871</v>
      </c>
      <c r="D350" s="0" t="n">
        <f aca="false">(C350-E350)/Setup!$B$17</f>
        <v>-16.8307853104074</v>
      </c>
      <c r="E350" s="0" t="n">
        <f aca="false">SUMPRODUCT('5N inverse'!$A$3:$Y$3,'5N mesh'!$B$37:$Z$37,$E349:$AC349)+'5N inverse'!$A$3*$C350/Setup!$B$17+INDEX('5N inverse'!$A$3:$Y$3,1,'5N mesh'!$B$7+1)*Setup!$B$22</f>
        <v>22.26486096874</v>
      </c>
      <c r="F350" s="0" t="n">
        <f aca="false">SUMPRODUCT('5N inverse'!$A$4:$Y$4,'5N mesh'!$B$37:$Z$37,$E349:$AC349)+'5N inverse'!$A$4*$C350/Setup!$B$17+INDEX('5N inverse'!$A$4:$Y$4,1,'5N mesh'!$B$7+1)*Setup!$B$22</f>
        <v>21.0655296052862</v>
      </c>
      <c r="G350" s="0" t="n">
        <f aca="false">SUMPRODUCT('5N inverse'!$A$5:$Y$5,'5N mesh'!$B$37:$Z$37,$E349:$AC349)+'5N inverse'!$A$5*$C350/Setup!$B$17+INDEX('5N inverse'!$A$5:$Y$5,1,'5N mesh'!$B$7+1)*Setup!$B$22</f>
        <v>18.6668668783786</v>
      </c>
      <c r="H350" s="0" t="n">
        <f aca="false">SUMPRODUCT('5N inverse'!$A$6:$Y$6,'5N mesh'!$B$37:$Z$37,$E349:$AC349)+'5N inverse'!$A$6*$C350/Setup!$B$17+INDEX('5N inverse'!$A$6:$Y$6,1,'5N mesh'!$B$7+1)*Setup!$B$22</f>
        <v>16.268204151471</v>
      </c>
      <c r="I350" s="0" t="n">
        <f aca="false">SUMPRODUCT('5N inverse'!$A$7:$Y$7,'5N mesh'!$B$37:$Z$37,$E349:$AC349)+'5N inverse'!$A$7*$C350/Setup!$B$17+INDEX('5N inverse'!$A$7:$Y$7,1,'5N mesh'!$B$7+1)*Setup!$B$22</f>
        <v>15.0688727880172</v>
      </c>
      <c r="J350" s="0" t="n">
        <f aca="false">SUMPRODUCT('5N inverse'!$A$8:$Y$8,'5N mesh'!$B$37:$Z$37,$E349:$AC349)+'5N inverse'!$A$8*$C350/Setup!$B$17+INDEX('5N inverse'!$A$8:$Y$8,1,'5N mesh'!$B$7+1)*Setup!$B$22</f>
        <v>0</v>
      </c>
      <c r="K350" s="0" t="n">
        <f aca="false">SUMPRODUCT('5N inverse'!$A$9:$Y$9,'5N mesh'!$B$37:$Z$37,$E349:$AC349)+'5N inverse'!$A$9*$C350/Setup!$B$17+INDEX('5N inverse'!$A$9:$Y$9,1,'5N mesh'!$B$7+1)*Setup!$B$22</f>
        <v>0</v>
      </c>
      <c r="L350" s="0" t="n">
        <f aca="false">SUMPRODUCT('5N inverse'!$A$10:$Y$10,'5N mesh'!$B$37:$Z$37,$E349:$AC349)+'5N inverse'!$A$10*$C350/Setup!$B$17+INDEX('5N inverse'!$A$10:$Y$10,1,'5N mesh'!$B$7+1)*Setup!$B$22</f>
        <v>0</v>
      </c>
      <c r="M350" s="0" t="n">
        <f aca="false">SUMPRODUCT('5N inverse'!$A$11:$Y$11,'5N mesh'!$B$37:$Z$37,$E349:$AC349)+'5N inverse'!$A$11*$C350/Setup!$B$17+INDEX('5N inverse'!$A$11:$Y$11,1,'5N mesh'!$B$7+1)*Setup!$B$22</f>
        <v>0</v>
      </c>
      <c r="N350" s="0" t="n">
        <f aca="false">SUMPRODUCT('5N inverse'!$A$12:$Y$12,'5N mesh'!$B$37:$Z$37,$E349:$AC349)+'5N inverse'!$A$12*$C350/Setup!$B$17+INDEX('5N inverse'!$A$12:$Y$12,1,'5N mesh'!$B$7+1)*Setup!$B$22</f>
        <v>0</v>
      </c>
      <c r="O350" s="0" t="n">
        <f aca="false">SUMPRODUCT('5N inverse'!$A$13:$Y$13,'5N mesh'!$B$37:$Z$37,$E349:$AC349)+'5N inverse'!$A$13*$C350/Setup!$B$17+INDEX('5N inverse'!$A$13:$Y$13,1,'5N mesh'!$B$7+1)*Setup!$B$22</f>
        <v>0</v>
      </c>
      <c r="P350" s="0" t="n">
        <f aca="false">SUMPRODUCT('5N inverse'!$A$14:$Y$14,'5N mesh'!$B$37:$Z$37,$E349:$AC349)+'5N inverse'!$A$14*$C350/Setup!$B$17+INDEX('5N inverse'!$A$14:$Y$14,1,'5N mesh'!$B$7+1)*Setup!$B$22</f>
        <v>0</v>
      </c>
      <c r="Q350" s="0" t="n">
        <f aca="false">SUMPRODUCT('5N inverse'!$A$15:$Y$15,'5N mesh'!$B$37:$Z$37,$E349:$AC349)+'5N inverse'!$A$15*$C350/Setup!$B$17+INDEX('5N inverse'!$A$15:$Y$15,1,'5N mesh'!$B$7+1)*Setup!$B$22</f>
        <v>0</v>
      </c>
      <c r="R350" s="0" t="n">
        <f aca="false">SUMPRODUCT('5N inverse'!$A$16:$Y$16,'5N mesh'!$B$37:$Z$37,$E349:$AC349)+'5N inverse'!$A$16*$C350/Setup!$B$17+INDEX('5N inverse'!$A$16:$Y$16,1,'5N mesh'!$B$7+1)*Setup!$B$22</f>
        <v>0</v>
      </c>
      <c r="S350" s="0" t="n">
        <f aca="false">SUMPRODUCT('5N inverse'!$A$17:$Y$17,'5N mesh'!$B$37:$Z$37,$E349:$AC349)+'5N inverse'!$A$17*$C350/Setup!$B$17+INDEX('5N inverse'!$A$17:$Y$17,1,'5N mesh'!$B$7+1)*Setup!$B$22</f>
        <v>0</v>
      </c>
      <c r="T350" s="0" t="n">
        <f aca="false">SUMPRODUCT('5N inverse'!$A$18:$Y$18,'5N mesh'!$B$37:$Z$37,$E349:$AC349)+'5N inverse'!$A$18*$C350/Setup!$B$17+INDEX('5N inverse'!$A$18:$Y$18,1,'5N mesh'!$B$7+1)*Setup!$B$22</f>
        <v>0</v>
      </c>
      <c r="U350" s="0" t="n">
        <f aca="false">SUMPRODUCT('5N inverse'!$A$19:$Y$19,'5N mesh'!$B$37:$Z$37,$E349:$AC349)+'5N inverse'!$A$19*$C350/Setup!$B$17+INDEX('5N inverse'!$A$19:$Y$19,1,'5N mesh'!$B$7+1)*Setup!$B$22</f>
        <v>0</v>
      </c>
      <c r="V350" s="0" t="n">
        <f aca="false">SUMPRODUCT('5N inverse'!$A$20:$Y$20,'5N mesh'!$B$37:$Z$37,$E349:$AC349)+'5N inverse'!$A$20*$C350/Setup!$B$17+INDEX('5N inverse'!$A$20:$Y$20,1,'5N mesh'!$B$7+1)*Setup!$B$22</f>
        <v>0</v>
      </c>
      <c r="W350" s="0" t="n">
        <f aca="false">SUMPRODUCT('5N inverse'!$A$21:$Y$21,'5N mesh'!$B$37:$Z$37,$E349:$AC349)+'5N inverse'!$A$21*$C350/Setup!$B$17+INDEX('5N inverse'!$A$21:$Y$21,1,'5N mesh'!$B$7+1)*Setup!$B$22</f>
        <v>0</v>
      </c>
      <c r="X350" s="0" t="n">
        <f aca="false">SUMPRODUCT('5N inverse'!$A$22:$Y$22,'5N mesh'!$B$37:$Z$37,$E349:$AC349)+'5N inverse'!$A$22*$C350/Setup!$B$17+INDEX('5N inverse'!$A$22:$Y$22,1,'5N mesh'!$B$7+1)*Setup!$B$22</f>
        <v>0</v>
      </c>
      <c r="Y350" s="0" t="n">
        <f aca="false">SUMPRODUCT('5N inverse'!$A$23:$Y$23,'5N mesh'!$B$37:$Z$37,$E349:$AC349)+'5N inverse'!$A$23*$C350/Setup!$B$17+INDEX('5N inverse'!$A$23:$Y$23,1,'5N mesh'!$B$7+1)*Setup!$B$22</f>
        <v>0</v>
      </c>
      <c r="Z350" s="0" t="n">
        <f aca="false">SUMPRODUCT('5N inverse'!$A$24:$Y$24,'5N mesh'!$B$37:$Z$37,$E349:$AC349)+'5N inverse'!$A$24*$C350/Setup!$B$17+INDEX('5N inverse'!$A$24:$Y$24,1,'5N mesh'!$B$7+1)*Setup!$B$22</f>
        <v>0</v>
      </c>
      <c r="AA350" s="0" t="n">
        <f aca="false">SUMPRODUCT('5N inverse'!$A$25:$Y$25,'5N mesh'!$B$37:$Z$37,$E349:$AC349)+'5N inverse'!$A$25*$C350/Setup!$B$17+INDEX('5N inverse'!$A$25:$Y$25,1,'5N mesh'!$B$7+1)*Setup!$B$22</f>
        <v>0</v>
      </c>
      <c r="AB350" s="0" t="n">
        <f aca="false">SUMPRODUCT('5N inverse'!$A$26:$Y$26,'5N mesh'!$B$37:$Z$37,$E349:$AC349)+'5N inverse'!$A$26*$C350/Setup!$B$17+INDEX('5N inverse'!$A$26:$Y$26,1,'5N mesh'!$B$7+1)*Setup!$B$22</f>
        <v>0</v>
      </c>
      <c r="AC350" s="0" t="n">
        <f aca="false">SUMPRODUCT('5N inverse'!$A$27:$Y$27,'5N mesh'!$B$37:$Z$37,$E349:$AC349)+'5N inverse'!$A$27*$C350/Setup!$B$17+INDEX('5N inverse'!$A$27:$Y$27,1,'5N mesh'!$B$7+1)*Setup!$B$22</f>
        <v>0</v>
      </c>
    </row>
    <row r="351" customFormat="false" ht="15" hidden="false" customHeight="false" outlineLevel="0" collapsed="false">
      <c r="A351" s="0" t="n">
        <v>346</v>
      </c>
      <c r="B351" s="0" t="n">
        <f aca="false">A351*Setup!$B$11/3600</f>
        <v>28.8333333333333</v>
      </c>
      <c r="C351" s="0" t="n">
        <f aca="false">Setup!$B$7+Setup!$B$8*COS(2*PI()*(B351-Setup!$B$9)/24)</f>
        <v>20.0948159715203</v>
      </c>
      <c r="D351" s="0" t="n">
        <f aca="false">(C351-E351)/Setup!$B$17</f>
        <v>-16.456809119359</v>
      </c>
      <c r="E351" s="0" t="n">
        <f aca="false">SUMPRODUCT('5N inverse'!$A$3:$Y$3,'5N mesh'!$B$37:$Z$37,$E350:$AC350)+'5N inverse'!$A$3*$C351/Setup!$B$17+INDEX('5N inverse'!$A$3:$Y$3,1,'5N mesh'!$B$7+1)*Setup!$B$22</f>
        <v>22.2342011570369</v>
      </c>
      <c r="F351" s="0" t="n">
        <f aca="false">SUMPRODUCT('5N inverse'!$A$4:$Y$4,'5N mesh'!$B$37:$Z$37,$E350:$AC350)+'5N inverse'!$A$4*$C351/Setup!$B$17+INDEX('5N inverse'!$A$4:$Y$4,1,'5N mesh'!$B$7+1)*Setup!$B$22</f>
        <v>21.0399290481484</v>
      </c>
      <c r="G351" s="0" t="n">
        <f aca="false">SUMPRODUCT('5N inverse'!$A$5:$Y$5,'5N mesh'!$B$37:$Z$37,$E350:$AC350)+'5N inverse'!$A$5*$C351/Setup!$B$17+INDEX('5N inverse'!$A$5:$Y$5,1,'5N mesh'!$B$7+1)*Setup!$B$22</f>
        <v>18.6513848303713</v>
      </c>
      <c r="H351" s="0" t="n">
        <f aca="false">SUMPRODUCT('5N inverse'!$A$6:$Y$6,'5N mesh'!$B$37:$Z$37,$E350:$AC350)+'5N inverse'!$A$6*$C351/Setup!$B$17+INDEX('5N inverse'!$A$6:$Y$6,1,'5N mesh'!$B$7+1)*Setup!$B$22</f>
        <v>16.2628406125943</v>
      </c>
      <c r="I351" s="0" t="n">
        <f aca="false">SUMPRODUCT('5N inverse'!$A$7:$Y$7,'5N mesh'!$B$37:$Z$37,$E350:$AC350)+'5N inverse'!$A$7*$C351/Setup!$B$17+INDEX('5N inverse'!$A$7:$Y$7,1,'5N mesh'!$B$7+1)*Setup!$B$22</f>
        <v>15.0685685037057</v>
      </c>
      <c r="J351" s="0" t="n">
        <f aca="false">SUMPRODUCT('5N inverse'!$A$8:$Y$8,'5N mesh'!$B$37:$Z$37,$E350:$AC350)+'5N inverse'!$A$8*$C351/Setup!$B$17+INDEX('5N inverse'!$A$8:$Y$8,1,'5N mesh'!$B$7+1)*Setup!$B$22</f>
        <v>0</v>
      </c>
      <c r="K351" s="0" t="n">
        <f aca="false">SUMPRODUCT('5N inverse'!$A$9:$Y$9,'5N mesh'!$B$37:$Z$37,$E350:$AC350)+'5N inverse'!$A$9*$C351/Setup!$B$17+INDEX('5N inverse'!$A$9:$Y$9,1,'5N mesh'!$B$7+1)*Setup!$B$22</f>
        <v>0</v>
      </c>
      <c r="L351" s="0" t="n">
        <f aca="false">SUMPRODUCT('5N inverse'!$A$10:$Y$10,'5N mesh'!$B$37:$Z$37,$E350:$AC350)+'5N inverse'!$A$10*$C351/Setup!$B$17+INDEX('5N inverse'!$A$10:$Y$10,1,'5N mesh'!$B$7+1)*Setup!$B$22</f>
        <v>0</v>
      </c>
      <c r="M351" s="0" t="n">
        <f aca="false">SUMPRODUCT('5N inverse'!$A$11:$Y$11,'5N mesh'!$B$37:$Z$37,$E350:$AC350)+'5N inverse'!$A$11*$C351/Setup!$B$17+INDEX('5N inverse'!$A$11:$Y$11,1,'5N mesh'!$B$7+1)*Setup!$B$22</f>
        <v>0</v>
      </c>
      <c r="N351" s="0" t="n">
        <f aca="false">SUMPRODUCT('5N inverse'!$A$12:$Y$12,'5N mesh'!$B$37:$Z$37,$E350:$AC350)+'5N inverse'!$A$12*$C351/Setup!$B$17+INDEX('5N inverse'!$A$12:$Y$12,1,'5N mesh'!$B$7+1)*Setup!$B$22</f>
        <v>0</v>
      </c>
      <c r="O351" s="0" t="n">
        <f aca="false">SUMPRODUCT('5N inverse'!$A$13:$Y$13,'5N mesh'!$B$37:$Z$37,$E350:$AC350)+'5N inverse'!$A$13*$C351/Setup!$B$17+INDEX('5N inverse'!$A$13:$Y$13,1,'5N mesh'!$B$7+1)*Setup!$B$22</f>
        <v>0</v>
      </c>
      <c r="P351" s="0" t="n">
        <f aca="false">SUMPRODUCT('5N inverse'!$A$14:$Y$14,'5N mesh'!$B$37:$Z$37,$E350:$AC350)+'5N inverse'!$A$14*$C351/Setup!$B$17+INDEX('5N inverse'!$A$14:$Y$14,1,'5N mesh'!$B$7+1)*Setup!$B$22</f>
        <v>0</v>
      </c>
      <c r="Q351" s="0" t="n">
        <f aca="false">SUMPRODUCT('5N inverse'!$A$15:$Y$15,'5N mesh'!$B$37:$Z$37,$E350:$AC350)+'5N inverse'!$A$15*$C351/Setup!$B$17+INDEX('5N inverse'!$A$15:$Y$15,1,'5N mesh'!$B$7+1)*Setup!$B$22</f>
        <v>0</v>
      </c>
      <c r="R351" s="0" t="n">
        <f aca="false">SUMPRODUCT('5N inverse'!$A$16:$Y$16,'5N mesh'!$B$37:$Z$37,$E350:$AC350)+'5N inverse'!$A$16*$C351/Setup!$B$17+INDEX('5N inverse'!$A$16:$Y$16,1,'5N mesh'!$B$7+1)*Setup!$B$22</f>
        <v>0</v>
      </c>
      <c r="S351" s="0" t="n">
        <f aca="false">SUMPRODUCT('5N inverse'!$A$17:$Y$17,'5N mesh'!$B$37:$Z$37,$E350:$AC350)+'5N inverse'!$A$17*$C351/Setup!$B$17+INDEX('5N inverse'!$A$17:$Y$17,1,'5N mesh'!$B$7+1)*Setup!$B$22</f>
        <v>0</v>
      </c>
      <c r="T351" s="0" t="n">
        <f aca="false">SUMPRODUCT('5N inverse'!$A$18:$Y$18,'5N mesh'!$B$37:$Z$37,$E350:$AC350)+'5N inverse'!$A$18*$C351/Setup!$B$17+INDEX('5N inverse'!$A$18:$Y$18,1,'5N mesh'!$B$7+1)*Setup!$B$22</f>
        <v>0</v>
      </c>
      <c r="U351" s="0" t="n">
        <f aca="false">SUMPRODUCT('5N inverse'!$A$19:$Y$19,'5N mesh'!$B$37:$Z$37,$E350:$AC350)+'5N inverse'!$A$19*$C351/Setup!$B$17+INDEX('5N inverse'!$A$19:$Y$19,1,'5N mesh'!$B$7+1)*Setup!$B$22</f>
        <v>0</v>
      </c>
      <c r="V351" s="0" t="n">
        <f aca="false">SUMPRODUCT('5N inverse'!$A$20:$Y$20,'5N mesh'!$B$37:$Z$37,$E350:$AC350)+'5N inverse'!$A$20*$C351/Setup!$B$17+INDEX('5N inverse'!$A$20:$Y$20,1,'5N mesh'!$B$7+1)*Setup!$B$22</f>
        <v>0</v>
      </c>
      <c r="W351" s="0" t="n">
        <f aca="false">SUMPRODUCT('5N inverse'!$A$21:$Y$21,'5N mesh'!$B$37:$Z$37,$E350:$AC350)+'5N inverse'!$A$21*$C351/Setup!$B$17+INDEX('5N inverse'!$A$21:$Y$21,1,'5N mesh'!$B$7+1)*Setup!$B$22</f>
        <v>0</v>
      </c>
      <c r="X351" s="0" t="n">
        <f aca="false">SUMPRODUCT('5N inverse'!$A$22:$Y$22,'5N mesh'!$B$37:$Z$37,$E350:$AC350)+'5N inverse'!$A$22*$C351/Setup!$B$17+INDEX('5N inverse'!$A$22:$Y$22,1,'5N mesh'!$B$7+1)*Setup!$B$22</f>
        <v>0</v>
      </c>
      <c r="Y351" s="0" t="n">
        <f aca="false">SUMPRODUCT('5N inverse'!$A$23:$Y$23,'5N mesh'!$B$37:$Z$37,$E350:$AC350)+'5N inverse'!$A$23*$C351/Setup!$B$17+INDEX('5N inverse'!$A$23:$Y$23,1,'5N mesh'!$B$7+1)*Setup!$B$22</f>
        <v>0</v>
      </c>
      <c r="Z351" s="0" t="n">
        <f aca="false">SUMPRODUCT('5N inverse'!$A$24:$Y$24,'5N mesh'!$B$37:$Z$37,$E350:$AC350)+'5N inverse'!$A$24*$C351/Setup!$B$17+INDEX('5N inverse'!$A$24:$Y$24,1,'5N mesh'!$B$7+1)*Setup!$B$22</f>
        <v>0</v>
      </c>
      <c r="AA351" s="0" t="n">
        <f aca="false">SUMPRODUCT('5N inverse'!$A$25:$Y$25,'5N mesh'!$B$37:$Z$37,$E350:$AC350)+'5N inverse'!$A$25*$C351/Setup!$B$17+INDEX('5N inverse'!$A$25:$Y$25,1,'5N mesh'!$B$7+1)*Setup!$B$22</f>
        <v>0</v>
      </c>
      <c r="AB351" s="0" t="n">
        <f aca="false">SUMPRODUCT('5N inverse'!$A$26:$Y$26,'5N mesh'!$B$37:$Z$37,$E350:$AC350)+'5N inverse'!$A$26*$C351/Setup!$B$17+INDEX('5N inverse'!$A$26:$Y$26,1,'5N mesh'!$B$7+1)*Setup!$B$22</f>
        <v>0</v>
      </c>
      <c r="AC351" s="0" t="n">
        <f aca="false">SUMPRODUCT('5N inverse'!$A$27:$Y$27,'5N mesh'!$B$37:$Z$37,$E350:$AC350)+'5N inverse'!$A$27*$C351/Setup!$B$17+INDEX('5N inverse'!$A$27:$Y$27,1,'5N mesh'!$B$7+1)*Setup!$B$22</f>
        <v>0</v>
      </c>
    </row>
    <row r="352" customFormat="false" ht="15" hidden="false" customHeight="false" outlineLevel="0" collapsed="false">
      <c r="A352" s="0" t="n">
        <v>347</v>
      </c>
      <c r="B352" s="0" t="n">
        <f aca="false">A352*Setup!$B$11/3600</f>
        <v>28.9166666666667</v>
      </c>
      <c r="C352" s="0" t="n">
        <f aca="false">Setup!$B$7+Setup!$B$8*COS(2*PI()*(B352-Setup!$B$9)/24)</f>
        <v>20.114631720747</v>
      </c>
      <c r="D352" s="0" t="n">
        <f aca="false">(C352-E352)/Setup!$B$17</f>
        <v>-16.0736415397509</v>
      </c>
      <c r="E352" s="0" t="n">
        <f aca="false">SUMPRODUCT('5N inverse'!$A$3:$Y$3,'5N mesh'!$B$37:$Z$37,$E351:$AC351)+'5N inverse'!$A$3*$C352/Setup!$B$17+INDEX('5N inverse'!$A$3:$Y$3,1,'5N mesh'!$B$7+1)*Setup!$B$22</f>
        <v>22.2042051209146</v>
      </c>
      <c r="F352" s="0" t="n">
        <f aca="false">SUMPRODUCT('5N inverse'!$A$4:$Y$4,'5N mesh'!$B$37:$Z$37,$E351:$AC351)+'5N inverse'!$A$4*$C352/Setup!$B$17+INDEX('5N inverse'!$A$4:$Y$4,1,'5N mesh'!$B$7+1)*Setup!$B$22</f>
        <v>21.0148819760645</v>
      </c>
      <c r="G352" s="0" t="n">
        <f aca="false">SUMPRODUCT('5N inverse'!$A$5:$Y$5,'5N mesh'!$B$37:$Z$37,$E351:$AC351)+'5N inverse'!$A$5*$C352/Setup!$B$17+INDEX('5N inverse'!$A$5:$Y$5,1,'5N mesh'!$B$7+1)*Setup!$B$22</f>
        <v>18.6362356863645</v>
      </c>
      <c r="H352" s="0" t="n">
        <f aca="false">SUMPRODUCT('5N inverse'!$A$6:$Y$6,'5N mesh'!$B$37:$Z$37,$E351:$AC351)+'5N inverse'!$A$6*$C352/Setup!$B$17+INDEX('5N inverse'!$A$6:$Y$6,1,'5N mesh'!$B$7+1)*Setup!$B$22</f>
        <v>16.2575893966644</v>
      </c>
      <c r="I352" s="0" t="n">
        <f aca="false">SUMPRODUCT('5N inverse'!$A$7:$Y$7,'5N mesh'!$B$37:$Z$37,$E351:$AC351)+'5N inverse'!$A$7*$C352/Setup!$B$17+INDEX('5N inverse'!$A$7:$Y$7,1,'5N mesh'!$B$7+1)*Setup!$B$22</f>
        <v>15.0682662518144</v>
      </c>
      <c r="J352" s="0" t="n">
        <f aca="false">SUMPRODUCT('5N inverse'!$A$8:$Y$8,'5N mesh'!$B$37:$Z$37,$E351:$AC351)+'5N inverse'!$A$8*$C352/Setup!$B$17+INDEX('5N inverse'!$A$8:$Y$8,1,'5N mesh'!$B$7+1)*Setup!$B$22</f>
        <v>0</v>
      </c>
      <c r="K352" s="0" t="n">
        <f aca="false">SUMPRODUCT('5N inverse'!$A$9:$Y$9,'5N mesh'!$B$37:$Z$37,$E351:$AC351)+'5N inverse'!$A$9*$C352/Setup!$B$17+INDEX('5N inverse'!$A$9:$Y$9,1,'5N mesh'!$B$7+1)*Setup!$B$22</f>
        <v>0</v>
      </c>
      <c r="L352" s="0" t="n">
        <f aca="false">SUMPRODUCT('5N inverse'!$A$10:$Y$10,'5N mesh'!$B$37:$Z$37,$E351:$AC351)+'5N inverse'!$A$10*$C352/Setup!$B$17+INDEX('5N inverse'!$A$10:$Y$10,1,'5N mesh'!$B$7+1)*Setup!$B$22</f>
        <v>0</v>
      </c>
      <c r="M352" s="0" t="n">
        <f aca="false">SUMPRODUCT('5N inverse'!$A$11:$Y$11,'5N mesh'!$B$37:$Z$37,$E351:$AC351)+'5N inverse'!$A$11*$C352/Setup!$B$17+INDEX('5N inverse'!$A$11:$Y$11,1,'5N mesh'!$B$7+1)*Setup!$B$22</f>
        <v>0</v>
      </c>
      <c r="N352" s="0" t="n">
        <f aca="false">SUMPRODUCT('5N inverse'!$A$12:$Y$12,'5N mesh'!$B$37:$Z$37,$E351:$AC351)+'5N inverse'!$A$12*$C352/Setup!$B$17+INDEX('5N inverse'!$A$12:$Y$12,1,'5N mesh'!$B$7+1)*Setup!$B$22</f>
        <v>0</v>
      </c>
      <c r="O352" s="0" t="n">
        <f aca="false">SUMPRODUCT('5N inverse'!$A$13:$Y$13,'5N mesh'!$B$37:$Z$37,$E351:$AC351)+'5N inverse'!$A$13*$C352/Setup!$B$17+INDEX('5N inverse'!$A$13:$Y$13,1,'5N mesh'!$B$7+1)*Setup!$B$22</f>
        <v>0</v>
      </c>
      <c r="P352" s="0" t="n">
        <f aca="false">SUMPRODUCT('5N inverse'!$A$14:$Y$14,'5N mesh'!$B$37:$Z$37,$E351:$AC351)+'5N inverse'!$A$14*$C352/Setup!$B$17+INDEX('5N inverse'!$A$14:$Y$14,1,'5N mesh'!$B$7+1)*Setup!$B$22</f>
        <v>0</v>
      </c>
      <c r="Q352" s="0" t="n">
        <f aca="false">SUMPRODUCT('5N inverse'!$A$15:$Y$15,'5N mesh'!$B$37:$Z$37,$E351:$AC351)+'5N inverse'!$A$15*$C352/Setup!$B$17+INDEX('5N inverse'!$A$15:$Y$15,1,'5N mesh'!$B$7+1)*Setup!$B$22</f>
        <v>0</v>
      </c>
      <c r="R352" s="0" t="n">
        <f aca="false">SUMPRODUCT('5N inverse'!$A$16:$Y$16,'5N mesh'!$B$37:$Z$37,$E351:$AC351)+'5N inverse'!$A$16*$C352/Setup!$B$17+INDEX('5N inverse'!$A$16:$Y$16,1,'5N mesh'!$B$7+1)*Setup!$B$22</f>
        <v>0</v>
      </c>
      <c r="S352" s="0" t="n">
        <f aca="false">SUMPRODUCT('5N inverse'!$A$17:$Y$17,'5N mesh'!$B$37:$Z$37,$E351:$AC351)+'5N inverse'!$A$17*$C352/Setup!$B$17+INDEX('5N inverse'!$A$17:$Y$17,1,'5N mesh'!$B$7+1)*Setup!$B$22</f>
        <v>0</v>
      </c>
      <c r="T352" s="0" t="n">
        <f aca="false">SUMPRODUCT('5N inverse'!$A$18:$Y$18,'5N mesh'!$B$37:$Z$37,$E351:$AC351)+'5N inverse'!$A$18*$C352/Setup!$B$17+INDEX('5N inverse'!$A$18:$Y$18,1,'5N mesh'!$B$7+1)*Setup!$B$22</f>
        <v>0</v>
      </c>
      <c r="U352" s="0" t="n">
        <f aca="false">SUMPRODUCT('5N inverse'!$A$19:$Y$19,'5N mesh'!$B$37:$Z$37,$E351:$AC351)+'5N inverse'!$A$19*$C352/Setup!$B$17+INDEX('5N inverse'!$A$19:$Y$19,1,'5N mesh'!$B$7+1)*Setup!$B$22</f>
        <v>0</v>
      </c>
      <c r="V352" s="0" t="n">
        <f aca="false">SUMPRODUCT('5N inverse'!$A$20:$Y$20,'5N mesh'!$B$37:$Z$37,$E351:$AC351)+'5N inverse'!$A$20*$C352/Setup!$B$17+INDEX('5N inverse'!$A$20:$Y$20,1,'5N mesh'!$B$7+1)*Setup!$B$22</f>
        <v>0</v>
      </c>
      <c r="W352" s="0" t="n">
        <f aca="false">SUMPRODUCT('5N inverse'!$A$21:$Y$21,'5N mesh'!$B$37:$Z$37,$E351:$AC351)+'5N inverse'!$A$21*$C352/Setup!$B$17+INDEX('5N inverse'!$A$21:$Y$21,1,'5N mesh'!$B$7+1)*Setup!$B$22</f>
        <v>0</v>
      </c>
      <c r="X352" s="0" t="n">
        <f aca="false">SUMPRODUCT('5N inverse'!$A$22:$Y$22,'5N mesh'!$B$37:$Z$37,$E351:$AC351)+'5N inverse'!$A$22*$C352/Setup!$B$17+INDEX('5N inverse'!$A$22:$Y$22,1,'5N mesh'!$B$7+1)*Setup!$B$22</f>
        <v>0</v>
      </c>
      <c r="Y352" s="0" t="n">
        <f aca="false">SUMPRODUCT('5N inverse'!$A$23:$Y$23,'5N mesh'!$B$37:$Z$37,$E351:$AC351)+'5N inverse'!$A$23*$C352/Setup!$B$17+INDEX('5N inverse'!$A$23:$Y$23,1,'5N mesh'!$B$7+1)*Setup!$B$22</f>
        <v>0</v>
      </c>
      <c r="Z352" s="0" t="n">
        <f aca="false">SUMPRODUCT('5N inverse'!$A$24:$Y$24,'5N mesh'!$B$37:$Z$37,$E351:$AC351)+'5N inverse'!$A$24*$C352/Setup!$B$17+INDEX('5N inverse'!$A$24:$Y$24,1,'5N mesh'!$B$7+1)*Setup!$B$22</f>
        <v>0</v>
      </c>
      <c r="AA352" s="0" t="n">
        <f aca="false">SUMPRODUCT('5N inverse'!$A$25:$Y$25,'5N mesh'!$B$37:$Z$37,$E351:$AC351)+'5N inverse'!$A$25*$C352/Setup!$B$17+INDEX('5N inverse'!$A$25:$Y$25,1,'5N mesh'!$B$7+1)*Setup!$B$22</f>
        <v>0</v>
      </c>
      <c r="AB352" s="0" t="n">
        <f aca="false">SUMPRODUCT('5N inverse'!$A$26:$Y$26,'5N mesh'!$B$37:$Z$37,$E351:$AC351)+'5N inverse'!$A$26*$C352/Setup!$B$17+INDEX('5N inverse'!$A$26:$Y$26,1,'5N mesh'!$B$7+1)*Setup!$B$22</f>
        <v>0</v>
      </c>
      <c r="AC352" s="0" t="n">
        <f aca="false">SUMPRODUCT('5N inverse'!$A$27:$Y$27,'5N mesh'!$B$37:$Z$37,$E351:$AC351)+'5N inverse'!$A$27*$C352/Setup!$B$17+INDEX('5N inverse'!$A$27:$Y$27,1,'5N mesh'!$B$7+1)*Setup!$B$22</f>
        <v>0</v>
      </c>
    </row>
    <row r="353" customFormat="false" ht="15" hidden="false" customHeight="false" outlineLevel="0" collapsed="false">
      <c r="A353" s="0" t="n">
        <v>348</v>
      </c>
      <c r="B353" s="0" t="n">
        <f aca="false">A353*Setup!$B$11/3600</f>
        <v>29</v>
      </c>
      <c r="C353" s="0" t="n">
        <f aca="false">Setup!$B$7+Setup!$B$8*COS(2*PI()*(B353-Setup!$B$9)/24)</f>
        <v>20.1362966948437</v>
      </c>
      <c r="D353" s="0" t="n">
        <f aca="false">(C353-E353)/Setup!$B$17</f>
        <v>-15.6814712262019</v>
      </c>
      <c r="E353" s="0" t="n">
        <f aca="false">SUMPRODUCT('5N inverse'!$A$3:$Y$3,'5N mesh'!$B$37:$Z$37,$E352:$AC352)+'5N inverse'!$A$3*$C353/Setup!$B$17+INDEX('5N inverse'!$A$3:$Y$3,1,'5N mesh'!$B$7+1)*Setup!$B$22</f>
        <v>22.17488795425</v>
      </c>
      <c r="F353" s="0" t="n">
        <f aca="false">SUMPRODUCT('5N inverse'!$A$4:$Y$4,'5N mesh'!$B$37:$Z$37,$E352:$AC352)+'5N inverse'!$A$4*$C353/Setup!$B$17+INDEX('5N inverse'!$A$4:$Y$4,1,'5N mesh'!$B$7+1)*Setup!$B$22</f>
        <v>20.9904009929278</v>
      </c>
      <c r="G353" s="0" t="n">
        <f aca="false">SUMPRODUCT('5N inverse'!$A$5:$Y$5,'5N mesh'!$B$37:$Z$37,$E352:$AC352)+'5N inverse'!$A$5*$C353/Setup!$B$17+INDEX('5N inverse'!$A$5:$Y$5,1,'5N mesh'!$B$7+1)*Setup!$B$22</f>
        <v>18.6214270702834</v>
      </c>
      <c r="H353" s="0" t="n">
        <f aca="false">SUMPRODUCT('5N inverse'!$A$6:$Y$6,'5N mesh'!$B$37:$Z$37,$E352:$AC352)+'5N inverse'!$A$6*$C353/Setup!$B$17+INDEX('5N inverse'!$A$6:$Y$6,1,'5N mesh'!$B$7+1)*Setup!$B$22</f>
        <v>16.252453147639</v>
      </c>
      <c r="I353" s="0" t="n">
        <f aca="false">SUMPRODUCT('5N inverse'!$A$7:$Y$7,'5N mesh'!$B$37:$Z$37,$E352:$AC352)+'5N inverse'!$A$7*$C353/Setup!$B$17+INDEX('5N inverse'!$A$7:$Y$7,1,'5N mesh'!$B$7+1)*Setup!$B$22</f>
        <v>15.0679661863168</v>
      </c>
      <c r="J353" s="0" t="n">
        <f aca="false">SUMPRODUCT('5N inverse'!$A$8:$Y$8,'5N mesh'!$B$37:$Z$37,$E352:$AC352)+'5N inverse'!$A$8*$C353/Setup!$B$17+INDEX('5N inverse'!$A$8:$Y$8,1,'5N mesh'!$B$7+1)*Setup!$B$22</f>
        <v>0</v>
      </c>
      <c r="K353" s="0" t="n">
        <f aca="false">SUMPRODUCT('5N inverse'!$A$9:$Y$9,'5N mesh'!$B$37:$Z$37,$E352:$AC352)+'5N inverse'!$A$9*$C353/Setup!$B$17+INDEX('5N inverse'!$A$9:$Y$9,1,'5N mesh'!$B$7+1)*Setup!$B$22</f>
        <v>0</v>
      </c>
      <c r="L353" s="0" t="n">
        <f aca="false">SUMPRODUCT('5N inverse'!$A$10:$Y$10,'5N mesh'!$B$37:$Z$37,$E352:$AC352)+'5N inverse'!$A$10*$C353/Setup!$B$17+INDEX('5N inverse'!$A$10:$Y$10,1,'5N mesh'!$B$7+1)*Setup!$B$22</f>
        <v>0</v>
      </c>
      <c r="M353" s="0" t="n">
        <f aca="false">SUMPRODUCT('5N inverse'!$A$11:$Y$11,'5N mesh'!$B$37:$Z$37,$E352:$AC352)+'5N inverse'!$A$11*$C353/Setup!$B$17+INDEX('5N inverse'!$A$11:$Y$11,1,'5N mesh'!$B$7+1)*Setup!$B$22</f>
        <v>0</v>
      </c>
      <c r="N353" s="0" t="n">
        <f aca="false">SUMPRODUCT('5N inverse'!$A$12:$Y$12,'5N mesh'!$B$37:$Z$37,$E352:$AC352)+'5N inverse'!$A$12*$C353/Setup!$B$17+INDEX('5N inverse'!$A$12:$Y$12,1,'5N mesh'!$B$7+1)*Setup!$B$22</f>
        <v>0</v>
      </c>
      <c r="O353" s="0" t="n">
        <f aca="false">SUMPRODUCT('5N inverse'!$A$13:$Y$13,'5N mesh'!$B$37:$Z$37,$E352:$AC352)+'5N inverse'!$A$13*$C353/Setup!$B$17+INDEX('5N inverse'!$A$13:$Y$13,1,'5N mesh'!$B$7+1)*Setup!$B$22</f>
        <v>0</v>
      </c>
      <c r="P353" s="0" t="n">
        <f aca="false">SUMPRODUCT('5N inverse'!$A$14:$Y$14,'5N mesh'!$B$37:$Z$37,$E352:$AC352)+'5N inverse'!$A$14*$C353/Setup!$B$17+INDEX('5N inverse'!$A$14:$Y$14,1,'5N mesh'!$B$7+1)*Setup!$B$22</f>
        <v>0</v>
      </c>
      <c r="Q353" s="0" t="n">
        <f aca="false">SUMPRODUCT('5N inverse'!$A$15:$Y$15,'5N mesh'!$B$37:$Z$37,$E352:$AC352)+'5N inverse'!$A$15*$C353/Setup!$B$17+INDEX('5N inverse'!$A$15:$Y$15,1,'5N mesh'!$B$7+1)*Setup!$B$22</f>
        <v>0</v>
      </c>
      <c r="R353" s="0" t="n">
        <f aca="false">SUMPRODUCT('5N inverse'!$A$16:$Y$16,'5N mesh'!$B$37:$Z$37,$E352:$AC352)+'5N inverse'!$A$16*$C353/Setup!$B$17+INDEX('5N inverse'!$A$16:$Y$16,1,'5N mesh'!$B$7+1)*Setup!$B$22</f>
        <v>0</v>
      </c>
      <c r="S353" s="0" t="n">
        <f aca="false">SUMPRODUCT('5N inverse'!$A$17:$Y$17,'5N mesh'!$B$37:$Z$37,$E352:$AC352)+'5N inverse'!$A$17*$C353/Setup!$B$17+INDEX('5N inverse'!$A$17:$Y$17,1,'5N mesh'!$B$7+1)*Setup!$B$22</f>
        <v>0</v>
      </c>
      <c r="T353" s="0" t="n">
        <f aca="false">SUMPRODUCT('5N inverse'!$A$18:$Y$18,'5N mesh'!$B$37:$Z$37,$E352:$AC352)+'5N inverse'!$A$18*$C353/Setup!$B$17+INDEX('5N inverse'!$A$18:$Y$18,1,'5N mesh'!$B$7+1)*Setup!$B$22</f>
        <v>0</v>
      </c>
      <c r="U353" s="0" t="n">
        <f aca="false">SUMPRODUCT('5N inverse'!$A$19:$Y$19,'5N mesh'!$B$37:$Z$37,$E352:$AC352)+'5N inverse'!$A$19*$C353/Setup!$B$17+INDEX('5N inverse'!$A$19:$Y$19,1,'5N mesh'!$B$7+1)*Setup!$B$22</f>
        <v>0</v>
      </c>
      <c r="V353" s="0" t="n">
        <f aca="false">SUMPRODUCT('5N inverse'!$A$20:$Y$20,'5N mesh'!$B$37:$Z$37,$E352:$AC352)+'5N inverse'!$A$20*$C353/Setup!$B$17+INDEX('5N inverse'!$A$20:$Y$20,1,'5N mesh'!$B$7+1)*Setup!$B$22</f>
        <v>0</v>
      </c>
      <c r="W353" s="0" t="n">
        <f aca="false">SUMPRODUCT('5N inverse'!$A$21:$Y$21,'5N mesh'!$B$37:$Z$37,$E352:$AC352)+'5N inverse'!$A$21*$C353/Setup!$B$17+INDEX('5N inverse'!$A$21:$Y$21,1,'5N mesh'!$B$7+1)*Setup!$B$22</f>
        <v>0</v>
      </c>
      <c r="X353" s="0" t="n">
        <f aca="false">SUMPRODUCT('5N inverse'!$A$22:$Y$22,'5N mesh'!$B$37:$Z$37,$E352:$AC352)+'5N inverse'!$A$22*$C353/Setup!$B$17+INDEX('5N inverse'!$A$22:$Y$22,1,'5N mesh'!$B$7+1)*Setup!$B$22</f>
        <v>0</v>
      </c>
      <c r="Y353" s="0" t="n">
        <f aca="false">SUMPRODUCT('5N inverse'!$A$23:$Y$23,'5N mesh'!$B$37:$Z$37,$E352:$AC352)+'5N inverse'!$A$23*$C353/Setup!$B$17+INDEX('5N inverse'!$A$23:$Y$23,1,'5N mesh'!$B$7+1)*Setup!$B$22</f>
        <v>0</v>
      </c>
      <c r="Z353" s="0" t="n">
        <f aca="false">SUMPRODUCT('5N inverse'!$A$24:$Y$24,'5N mesh'!$B$37:$Z$37,$E352:$AC352)+'5N inverse'!$A$24*$C353/Setup!$B$17+INDEX('5N inverse'!$A$24:$Y$24,1,'5N mesh'!$B$7+1)*Setup!$B$22</f>
        <v>0</v>
      </c>
      <c r="AA353" s="0" t="n">
        <f aca="false">SUMPRODUCT('5N inverse'!$A$25:$Y$25,'5N mesh'!$B$37:$Z$37,$E352:$AC352)+'5N inverse'!$A$25*$C353/Setup!$B$17+INDEX('5N inverse'!$A$25:$Y$25,1,'5N mesh'!$B$7+1)*Setup!$B$22</f>
        <v>0</v>
      </c>
      <c r="AB353" s="0" t="n">
        <f aca="false">SUMPRODUCT('5N inverse'!$A$26:$Y$26,'5N mesh'!$B$37:$Z$37,$E352:$AC352)+'5N inverse'!$A$26*$C353/Setup!$B$17+INDEX('5N inverse'!$A$26:$Y$26,1,'5N mesh'!$B$7+1)*Setup!$B$22</f>
        <v>0</v>
      </c>
      <c r="AC353" s="0" t="n">
        <f aca="false">SUMPRODUCT('5N inverse'!$A$27:$Y$27,'5N mesh'!$B$37:$Z$37,$E352:$AC352)+'5N inverse'!$A$27*$C353/Setup!$B$17+INDEX('5N inverse'!$A$27:$Y$27,1,'5N mesh'!$B$7+1)*Setup!$B$22</f>
        <v>0</v>
      </c>
    </row>
    <row r="354" customFormat="false" ht="15" hidden="false" customHeight="false" outlineLevel="0" collapsed="false">
      <c r="A354" s="0" t="n">
        <v>349</v>
      </c>
      <c r="B354" s="0" t="n">
        <f aca="false">A354*Setup!$B$11/3600</f>
        <v>29.0833333333333</v>
      </c>
      <c r="C354" s="0" t="n">
        <f aca="false">Setup!$B$7+Setup!$B$8*COS(2*PI()*(B354-Setup!$B$9)/24)</f>
        <v>20.1598005824563</v>
      </c>
      <c r="D354" s="0" t="n">
        <f aca="false">(C354-E354)/Setup!$B$17</f>
        <v>-15.2804910345848</v>
      </c>
      <c r="E354" s="0" t="n">
        <f aca="false">SUMPRODUCT('5N inverse'!$A$3:$Y$3,'5N mesh'!$B$37:$Z$37,$E353:$AC353)+'5N inverse'!$A$3*$C354/Setup!$B$17+INDEX('5N inverse'!$A$3:$Y$3,1,'5N mesh'!$B$7+1)*Setup!$B$22</f>
        <v>22.1462644169523</v>
      </c>
      <c r="F354" s="0" t="n">
        <f aca="false">SUMPRODUCT('5N inverse'!$A$4:$Y$4,'5N mesh'!$B$37:$Z$37,$E353:$AC353)+'5N inverse'!$A$4*$C354/Setup!$B$17+INDEX('5N inverse'!$A$4:$Y$4,1,'5N mesh'!$B$7+1)*Setup!$B$22</f>
        <v>20.9664984241288</v>
      </c>
      <c r="G354" s="0" t="n">
        <f aca="false">SUMPRODUCT('5N inverse'!$A$5:$Y$5,'5N mesh'!$B$37:$Z$37,$E353:$AC353)+'5N inverse'!$A$5*$C354/Setup!$B$17+INDEX('5N inverse'!$A$5:$Y$5,1,'5N mesh'!$B$7+1)*Setup!$B$22</f>
        <v>18.6069664384819</v>
      </c>
      <c r="H354" s="0" t="n">
        <f aca="false">SUMPRODUCT('5N inverse'!$A$6:$Y$6,'5N mesh'!$B$37:$Z$37,$E353:$AC353)+'5N inverse'!$A$6*$C354/Setup!$B$17+INDEX('5N inverse'!$A$6:$Y$6,1,'5N mesh'!$B$7+1)*Setup!$B$22</f>
        <v>16.2474344528349</v>
      </c>
      <c r="I354" s="0" t="n">
        <f aca="false">SUMPRODUCT('5N inverse'!$A$7:$Y$7,'5N mesh'!$B$37:$Z$37,$E353:$AC353)+'5N inverse'!$A$7*$C354/Setup!$B$17+INDEX('5N inverse'!$A$7:$Y$7,1,'5N mesh'!$B$7+1)*Setup!$B$22</f>
        <v>15.0676684600115</v>
      </c>
      <c r="J354" s="0" t="n">
        <f aca="false">SUMPRODUCT('5N inverse'!$A$8:$Y$8,'5N mesh'!$B$37:$Z$37,$E353:$AC353)+'5N inverse'!$A$8*$C354/Setup!$B$17+INDEX('5N inverse'!$A$8:$Y$8,1,'5N mesh'!$B$7+1)*Setup!$B$22</f>
        <v>0</v>
      </c>
      <c r="K354" s="0" t="n">
        <f aca="false">SUMPRODUCT('5N inverse'!$A$9:$Y$9,'5N mesh'!$B$37:$Z$37,$E353:$AC353)+'5N inverse'!$A$9*$C354/Setup!$B$17+INDEX('5N inverse'!$A$9:$Y$9,1,'5N mesh'!$B$7+1)*Setup!$B$22</f>
        <v>0</v>
      </c>
      <c r="L354" s="0" t="n">
        <f aca="false">SUMPRODUCT('5N inverse'!$A$10:$Y$10,'5N mesh'!$B$37:$Z$37,$E353:$AC353)+'5N inverse'!$A$10*$C354/Setup!$B$17+INDEX('5N inverse'!$A$10:$Y$10,1,'5N mesh'!$B$7+1)*Setup!$B$22</f>
        <v>0</v>
      </c>
      <c r="M354" s="0" t="n">
        <f aca="false">SUMPRODUCT('5N inverse'!$A$11:$Y$11,'5N mesh'!$B$37:$Z$37,$E353:$AC353)+'5N inverse'!$A$11*$C354/Setup!$B$17+INDEX('5N inverse'!$A$11:$Y$11,1,'5N mesh'!$B$7+1)*Setup!$B$22</f>
        <v>0</v>
      </c>
      <c r="N354" s="0" t="n">
        <f aca="false">SUMPRODUCT('5N inverse'!$A$12:$Y$12,'5N mesh'!$B$37:$Z$37,$E353:$AC353)+'5N inverse'!$A$12*$C354/Setup!$B$17+INDEX('5N inverse'!$A$12:$Y$12,1,'5N mesh'!$B$7+1)*Setup!$B$22</f>
        <v>0</v>
      </c>
      <c r="O354" s="0" t="n">
        <f aca="false">SUMPRODUCT('5N inverse'!$A$13:$Y$13,'5N mesh'!$B$37:$Z$37,$E353:$AC353)+'5N inverse'!$A$13*$C354/Setup!$B$17+INDEX('5N inverse'!$A$13:$Y$13,1,'5N mesh'!$B$7+1)*Setup!$B$22</f>
        <v>0</v>
      </c>
      <c r="P354" s="0" t="n">
        <f aca="false">SUMPRODUCT('5N inverse'!$A$14:$Y$14,'5N mesh'!$B$37:$Z$37,$E353:$AC353)+'5N inverse'!$A$14*$C354/Setup!$B$17+INDEX('5N inverse'!$A$14:$Y$14,1,'5N mesh'!$B$7+1)*Setup!$B$22</f>
        <v>0</v>
      </c>
      <c r="Q354" s="0" t="n">
        <f aca="false">SUMPRODUCT('5N inverse'!$A$15:$Y$15,'5N mesh'!$B$37:$Z$37,$E353:$AC353)+'5N inverse'!$A$15*$C354/Setup!$B$17+INDEX('5N inverse'!$A$15:$Y$15,1,'5N mesh'!$B$7+1)*Setup!$B$22</f>
        <v>0</v>
      </c>
      <c r="R354" s="0" t="n">
        <f aca="false">SUMPRODUCT('5N inverse'!$A$16:$Y$16,'5N mesh'!$B$37:$Z$37,$E353:$AC353)+'5N inverse'!$A$16*$C354/Setup!$B$17+INDEX('5N inverse'!$A$16:$Y$16,1,'5N mesh'!$B$7+1)*Setup!$B$22</f>
        <v>0</v>
      </c>
      <c r="S354" s="0" t="n">
        <f aca="false">SUMPRODUCT('5N inverse'!$A$17:$Y$17,'5N mesh'!$B$37:$Z$37,$E353:$AC353)+'5N inverse'!$A$17*$C354/Setup!$B$17+INDEX('5N inverse'!$A$17:$Y$17,1,'5N mesh'!$B$7+1)*Setup!$B$22</f>
        <v>0</v>
      </c>
      <c r="T354" s="0" t="n">
        <f aca="false">SUMPRODUCT('5N inverse'!$A$18:$Y$18,'5N mesh'!$B$37:$Z$37,$E353:$AC353)+'5N inverse'!$A$18*$C354/Setup!$B$17+INDEX('5N inverse'!$A$18:$Y$18,1,'5N mesh'!$B$7+1)*Setup!$B$22</f>
        <v>0</v>
      </c>
      <c r="U354" s="0" t="n">
        <f aca="false">SUMPRODUCT('5N inverse'!$A$19:$Y$19,'5N mesh'!$B$37:$Z$37,$E353:$AC353)+'5N inverse'!$A$19*$C354/Setup!$B$17+INDEX('5N inverse'!$A$19:$Y$19,1,'5N mesh'!$B$7+1)*Setup!$B$22</f>
        <v>0</v>
      </c>
      <c r="V354" s="0" t="n">
        <f aca="false">SUMPRODUCT('5N inverse'!$A$20:$Y$20,'5N mesh'!$B$37:$Z$37,$E353:$AC353)+'5N inverse'!$A$20*$C354/Setup!$B$17+INDEX('5N inverse'!$A$20:$Y$20,1,'5N mesh'!$B$7+1)*Setup!$B$22</f>
        <v>0</v>
      </c>
      <c r="W354" s="0" t="n">
        <f aca="false">SUMPRODUCT('5N inverse'!$A$21:$Y$21,'5N mesh'!$B$37:$Z$37,$E353:$AC353)+'5N inverse'!$A$21*$C354/Setup!$B$17+INDEX('5N inverse'!$A$21:$Y$21,1,'5N mesh'!$B$7+1)*Setup!$B$22</f>
        <v>0</v>
      </c>
      <c r="X354" s="0" t="n">
        <f aca="false">SUMPRODUCT('5N inverse'!$A$22:$Y$22,'5N mesh'!$B$37:$Z$37,$E353:$AC353)+'5N inverse'!$A$22*$C354/Setup!$B$17+INDEX('5N inverse'!$A$22:$Y$22,1,'5N mesh'!$B$7+1)*Setup!$B$22</f>
        <v>0</v>
      </c>
      <c r="Y354" s="0" t="n">
        <f aca="false">SUMPRODUCT('5N inverse'!$A$23:$Y$23,'5N mesh'!$B$37:$Z$37,$E353:$AC353)+'5N inverse'!$A$23*$C354/Setup!$B$17+INDEX('5N inverse'!$A$23:$Y$23,1,'5N mesh'!$B$7+1)*Setup!$B$22</f>
        <v>0</v>
      </c>
      <c r="Z354" s="0" t="n">
        <f aca="false">SUMPRODUCT('5N inverse'!$A$24:$Y$24,'5N mesh'!$B$37:$Z$37,$E353:$AC353)+'5N inverse'!$A$24*$C354/Setup!$B$17+INDEX('5N inverse'!$A$24:$Y$24,1,'5N mesh'!$B$7+1)*Setup!$B$22</f>
        <v>0</v>
      </c>
      <c r="AA354" s="0" t="n">
        <f aca="false">SUMPRODUCT('5N inverse'!$A$25:$Y$25,'5N mesh'!$B$37:$Z$37,$E353:$AC353)+'5N inverse'!$A$25*$C354/Setup!$B$17+INDEX('5N inverse'!$A$25:$Y$25,1,'5N mesh'!$B$7+1)*Setup!$B$22</f>
        <v>0</v>
      </c>
      <c r="AB354" s="0" t="n">
        <f aca="false">SUMPRODUCT('5N inverse'!$A$26:$Y$26,'5N mesh'!$B$37:$Z$37,$E353:$AC353)+'5N inverse'!$A$26*$C354/Setup!$B$17+INDEX('5N inverse'!$A$26:$Y$26,1,'5N mesh'!$B$7+1)*Setup!$B$22</f>
        <v>0</v>
      </c>
      <c r="AC354" s="0" t="n">
        <f aca="false">SUMPRODUCT('5N inverse'!$A$27:$Y$27,'5N mesh'!$B$37:$Z$37,$E353:$AC353)+'5N inverse'!$A$27*$C354/Setup!$B$17+INDEX('5N inverse'!$A$27:$Y$27,1,'5N mesh'!$B$7+1)*Setup!$B$22</f>
        <v>0</v>
      </c>
    </row>
    <row r="355" customFormat="false" ht="15" hidden="false" customHeight="false" outlineLevel="0" collapsed="false">
      <c r="A355" s="0" t="n">
        <v>350</v>
      </c>
      <c r="B355" s="0" t="n">
        <f aca="false">A355*Setup!$B$11/3600</f>
        <v>29.1666666666667</v>
      </c>
      <c r="C355" s="0" t="n">
        <f aca="false">Setup!$B$7+Setup!$B$8*COS(2*PI()*(B355-Setup!$B$9)/24)</f>
        <v>20.1851321970071</v>
      </c>
      <c r="D355" s="0" t="n">
        <f aca="false">(C355-E355)/Setup!$B$17</f>
        <v>-14.8708979313475</v>
      </c>
      <c r="E355" s="0" t="n">
        <f aca="false">SUMPRODUCT('5N inverse'!$A$3:$Y$3,'5N mesh'!$B$37:$Z$37,$E354:$AC354)+'5N inverse'!$A$3*$C355/Setup!$B$17+INDEX('5N inverse'!$A$3:$Y$3,1,'5N mesh'!$B$7+1)*Setup!$B$22</f>
        <v>22.1183489280823</v>
      </c>
      <c r="F355" s="0" t="n">
        <f aca="false">SUMPRODUCT('5N inverse'!$A$4:$Y$4,'5N mesh'!$B$37:$Z$37,$E354:$AC354)+'5N inverse'!$A$4*$C355/Setup!$B$17+INDEX('5N inverse'!$A$4:$Y$4,1,'5N mesh'!$B$7+1)*Setup!$B$22</f>
        <v>20.9431863108104</v>
      </c>
      <c r="G355" s="0" t="n">
        <f aca="false">SUMPRODUCT('5N inverse'!$A$5:$Y$5,'5N mesh'!$B$37:$Z$37,$E354:$AC354)+'5N inverse'!$A$5*$C355/Setup!$B$17+INDEX('5N inverse'!$A$5:$Y$5,1,'5N mesh'!$B$7+1)*Setup!$B$22</f>
        <v>18.5928610762667</v>
      </c>
      <c r="H355" s="0" t="n">
        <f aca="false">SUMPRODUCT('5N inverse'!$A$6:$Y$6,'5N mesh'!$B$37:$Z$37,$E354:$AC354)+'5N inverse'!$A$6*$C355/Setup!$B$17+INDEX('5N inverse'!$A$6:$Y$6,1,'5N mesh'!$B$7+1)*Setup!$B$22</f>
        <v>16.2425358417229</v>
      </c>
      <c r="I355" s="0" t="n">
        <f aca="false">SUMPRODUCT('5N inverse'!$A$7:$Y$7,'5N mesh'!$B$37:$Z$37,$E354:$AC354)+'5N inverse'!$A$7*$C355/Setup!$B$17+INDEX('5N inverse'!$A$7:$Y$7,1,'5N mesh'!$B$7+1)*Setup!$B$22</f>
        <v>15.0673732244511</v>
      </c>
      <c r="J355" s="0" t="n">
        <f aca="false">SUMPRODUCT('5N inverse'!$A$8:$Y$8,'5N mesh'!$B$37:$Z$37,$E354:$AC354)+'5N inverse'!$A$8*$C355/Setup!$B$17+INDEX('5N inverse'!$A$8:$Y$8,1,'5N mesh'!$B$7+1)*Setup!$B$22</f>
        <v>0</v>
      </c>
      <c r="K355" s="0" t="n">
        <f aca="false">SUMPRODUCT('5N inverse'!$A$9:$Y$9,'5N mesh'!$B$37:$Z$37,$E354:$AC354)+'5N inverse'!$A$9*$C355/Setup!$B$17+INDEX('5N inverse'!$A$9:$Y$9,1,'5N mesh'!$B$7+1)*Setup!$B$22</f>
        <v>0</v>
      </c>
      <c r="L355" s="0" t="n">
        <f aca="false">SUMPRODUCT('5N inverse'!$A$10:$Y$10,'5N mesh'!$B$37:$Z$37,$E354:$AC354)+'5N inverse'!$A$10*$C355/Setup!$B$17+INDEX('5N inverse'!$A$10:$Y$10,1,'5N mesh'!$B$7+1)*Setup!$B$22</f>
        <v>0</v>
      </c>
      <c r="M355" s="0" t="n">
        <f aca="false">SUMPRODUCT('5N inverse'!$A$11:$Y$11,'5N mesh'!$B$37:$Z$37,$E354:$AC354)+'5N inverse'!$A$11*$C355/Setup!$B$17+INDEX('5N inverse'!$A$11:$Y$11,1,'5N mesh'!$B$7+1)*Setup!$B$22</f>
        <v>0</v>
      </c>
      <c r="N355" s="0" t="n">
        <f aca="false">SUMPRODUCT('5N inverse'!$A$12:$Y$12,'5N mesh'!$B$37:$Z$37,$E354:$AC354)+'5N inverse'!$A$12*$C355/Setup!$B$17+INDEX('5N inverse'!$A$12:$Y$12,1,'5N mesh'!$B$7+1)*Setup!$B$22</f>
        <v>0</v>
      </c>
      <c r="O355" s="0" t="n">
        <f aca="false">SUMPRODUCT('5N inverse'!$A$13:$Y$13,'5N mesh'!$B$37:$Z$37,$E354:$AC354)+'5N inverse'!$A$13*$C355/Setup!$B$17+INDEX('5N inverse'!$A$13:$Y$13,1,'5N mesh'!$B$7+1)*Setup!$B$22</f>
        <v>0</v>
      </c>
      <c r="P355" s="0" t="n">
        <f aca="false">SUMPRODUCT('5N inverse'!$A$14:$Y$14,'5N mesh'!$B$37:$Z$37,$E354:$AC354)+'5N inverse'!$A$14*$C355/Setup!$B$17+INDEX('5N inverse'!$A$14:$Y$14,1,'5N mesh'!$B$7+1)*Setup!$B$22</f>
        <v>0</v>
      </c>
      <c r="Q355" s="0" t="n">
        <f aca="false">SUMPRODUCT('5N inverse'!$A$15:$Y$15,'5N mesh'!$B$37:$Z$37,$E354:$AC354)+'5N inverse'!$A$15*$C355/Setup!$B$17+INDEX('5N inverse'!$A$15:$Y$15,1,'5N mesh'!$B$7+1)*Setup!$B$22</f>
        <v>0</v>
      </c>
      <c r="R355" s="0" t="n">
        <f aca="false">SUMPRODUCT('5N inverse'!$A$16:$Y$16,'5N mesh'!$B$37:$Z$37,$E354:$AC354)+'5N inverse'!$A$16*$C355/Setup!$B$17+INDEX('5N inverse'!$A$16:$Y$16,1,'5N mesh'!$B$7+1)*Setup!$B$22</f>
        <v>0</v>
      </c>
      <c r="S355" s="0" t="n">
        <f aca="false">SUMPRODUCT('5N inverse'!$A$17:$Y$17,'5N mesh'!$B$37:$Z$37,$E354:$AC354)+'5N inverse'!$A$17*$C355/Setup!$B$17+INDEX('5N inverse'!$A$17:$Y$17,1,'5N mesh'!$B$7+1)*Setup!$B$22</f>
        <v>0</v>
      </c>
      <c r="T355" s="0" t="n">
        <f aca="false">SUMPRODUCT('5N inverse'!$A$18:$Y$18,'5N mesh'!$B$37:$Z$37,$E354:$AC354)+'5N inverse'!$A$18*$C355/Setup!$B$17+INDEX('5N inverse'!$A$18:$Y$18,1,'5N mesh'!$B$7+1)*Setup!$B$22</f>
        <v>0</v>
      </c>
      <c r="U355" s="0" t="n">
        <f aca="false">SUMPRODUCT('5N inverse'!$A$19:$Y$19,'5N mesh'!$B$37:$Z$37,$E354:$AC354)+'5N inverse'!$A$19*$C355/Setup!$B$17+INDEX('5N inverse'!$A$19:$Y$19,1,'5N mesh'!$B$7+1)*Setup!$B$22</f>
        <v>0</v>
      </c>
      <c r="V355" s="0" t="n">
        <f aca="false">SUMPRODUCT('5N inverse'!$A$20:$Y$20,'5N mesh'!$B$37:$Z$37,$E354:$AC354)+'5N inverse'!$A$20*$C355/Setup!$B$17+INDEX('5N inverse'!$A$20:$Y$20,1,'5N mesh'!$B$7+1)*Setup!$B$22</f>
        <v>0</v>
      </c>
      <c r="W355" s="0" t="n">
        <f aca="false">SUMPRODUCT('5N inverse'!$A$21:$Y$21,'5N mesh'!$B$37:$Z$37,$E354:$AC354)+'5N inverse'!$A$21*$C355/Setup!$B$17+INDEX('5N inverse'!$A$21:$Y$21,1,'5N mesh'!$B$7+1)*Setup!$B$22</f>
        <v>0</v>
      </c>
      <c r="X355" s="0" t="n">
        <f aca="false">SUMPRODUCT('5N inverse'!$A$22:$Y$22,'5N mesh'!$B$37:$Z$37,$E354:$AC354)+'5N inverse'!$A$22*$C355/Setup!$B$17+INDEX('5N inverse'!$A$22:$Y$22,1,'5N mesh'!$B$7+1)*Setup!$B$22</f>
        <v>0</v>
      </c>
      <c r="Y355" s="0" t="n">
        <f aca="false">SUMPRODUCT('5N inverse'!$A$23:$Y$23,'5N mesh'!$B$37:$Z$37,$E354:$AC354)+'5N inverse'!$A$23*$C355/Setup!$B$17+INDEX('5N inverse'!$A$23:$Y$23,1,'5N mesh'!$B$7+1)*Setup!$B$22</f>
        <v>0</v>
      </c>
      <c r="Z355" s="0" t="n">
        <f aca="false">SUMPRODUCT('5N inverse'!$A$24:$Y$24,'5N mesh'!$B$37:$Z$37,$E354:$AC354)+'5N inverse'!$A$24*$C355/Setup!$B$17+INDEX('5N inverse'!$A$24:$Y$24,1,'5N mesh'!$B$7+1)*Setup!$B$22</f>
        <v>0</v>
      </c>
      <c r="AA355" s="0" t="n">
        <f aca="false">SUMPRODUCT('5N inverse'!$A$25:$Y$25,'5N mesh'!$B$37:$Z$37,$E354:$AC354)+'5N inverse'!$A$25*$C355/Setup!$B$17+INDEX('5N inverse'!$A$25:$Y$25,1,'5N mesh'!$B$7+1)*Setup!$B$22</f>
        <v>0</v>
      </c>
      <c r="AB355" s="0" t="n">
        <f aca="false">SUMPRODUCT('5N inverse'!$A$26:$Y$26,'5N mesh'!$B$37:$Z$37,$E354:$AC354)+'5N inverse'!$A$26*$C355/Setup!$B$17+INDEX('5N inverse'!$A$26:$Y$26,1,'5N mesh'!$B$7+1)*Setup!$B$22</f>
        <v>0</v>
      </c>
      <c r="AC355" s="0" t="n">
        <f aca="false">SUMPRODUCT('5N inverse'!$A$27:$Y$27,'5N mesh'!$B$37:$Z$37,$E354:$AC354)+'5N inverse'!$A$27*$C355/Setup!$B$17+INDEX('5N inverse'!$A$27:$Y$27,1,'5N mesh'!$B$7+1)*Setup!$B$22</f>
        <v>0</v>
      </c>
    </row>
    <row r="356" customFormat="false" ht="15" hidden="false" customHeight="false" outlineLevel="0" collapsed="false">
      <c r="A356" s="0" t="n">
        <v>351</v>
      </c>
      <c r="B356" s="0" t="n">
        <f aca="false">A356*Setup!$B$11/3600</f>
        <v>29.25</v>
      </c>
      <c r="C356" s="0" t="n">
        <f aca="false">Setup!$B$7+Setup!$B$8*COS(2*PI()*(B356-Setup!$B$9)/24)</f>
        <v>20.2122794820196</v>
      </c>
      <c r="D356" s="0" t="n">
        <f aca="false">(C356-E356)/Setup!$B$17</f>
        <v>-14.4528929008634</v>
      </c>
      <c r="E356" s="0" t="n">
        <f aca="false">SUMPRODUCT('5N inverse'!$A$3:$Y$3,'5N mesh'!$B$37:$Z$37,$E355:$AC355)+'5N inverse'!$A$3*$C356/Setup!$B$17+INDEX('5N inverse'!$A$3:$Y$3,1,'5N mesh'!$B$7+1)*Setup!$B$22</f>
        <v>22.0911555591318</v>
      </c>
      <c r="F356" s="0" t="n">
        <f aca="false">SUMPRODUCT('5N inverse'!$A$4:$Y$4,'5N mesh'!$B$37:$Z$37,$E355:$AC355)+'5N inverse'!$A$4*$C356/Setup!$B$17+INDEX('5N inverse'!$A$4:$Y$4,1,'5N mesh'!$B$7+1)*Setup!$B$22</f>
        <v>20.9204764042552</v>
      </c>
      <c r="G356" s="0" t="n">
        <f aca="false">SUMPRODUCT('5N inverse'!$A$5:$Y$5,'5N mesh'!$B$37:$Z$37,$E355:$AC355)+'5N inverse'!$A$5*$C356/Setup!$B$17+INDEX('5N inverse'!$A$5:$Y$5,1,'5N mesh'!$B$7+1)*Setup!$B$22</f>
        <v>18.5791180945019</v>
      </c>
      <c r="H356" s="0" t="n">
        <f aca="false">SUMPRODUCT('5N inverse'!$A$6:$Y$6,'5N mesh'!$B$37:$Z$37,$E355:$AC355)+'5N inverse'!$A$6*$C356/Setup!$B$17+INDEX('5N inverse'!$A$6:$Y$6,1,'5N mesh'!$B$7+1)*Setup!$B$22</f>
        <v>16.2377597847485</v>
      </c>
      <c r="I356" s="0" t="n">
        <f aca="false">SUMPRODUCT('5N inverse'!$A$7:$Y$7,'5N mesh'!$B$37:$Z$37,$E355:$AC355)+'5N inverse'!$A$7*$C356/Setup!$B$17+INDEX('5N inverse'!$A$7:$Y$7,1,'5N mesh'!$B$7+1)*Setup!$B$22</f>
        <v>15.0670806298719</v>
      </c>
      <c r="J356" s="0" t="n">
        <f aca="false">SUMPRODUCT('5N inverse'!$A$8:$Y$8,'5N mesh'!$B$37:$Z$37,$E355:$AC355)+'5N inverse'!$A$8*$C356/Setup!$B$17+INDEX('5N inverse'!$A$8:$Y$8,1,'5N mesh'!$B$7+1)*Setup!$B$22</f>
        <v>0</v>
      </c>
      <c r="K356" s="0" t="n">
        <f aca="false">SUMPRODUCT('5N inverse'!$A$9:$Y$9,'5N mesh'!$B$37:$Z$37,$E355:$AC355)+'5N inverse'!$A$9*$C356/Setup!$B$17+INDEX('5N inverse'!$A$9:$Y$9,1,'5N mesh'!$B$7+1)*Setup!$B$22</f>
        <v>0</v>
      </c>
      <c r="L356" s="0" t="n">
        <f aca="false">SUMPRODUCT('5N inverse'!$A$10:$Y$10,'5N mesh'!$B$37:$Z$37,$E355:$AC355)+'5N inverse'!$A$10*$C356/Setup!$B$17+INDEX('5N inverse'!$A$10:$Y$10,1,'5N mesh'!$B$7+1)*Setup!$B$22</f>
        <v>0</v>
      </c>
      <c r="M356" s="0" t="n">
        <f aca="false">SUMPRODUCT('5N inverse'!$A$11:$Y$11,'5N mesh'!$B$37:$Z$37,$E355:$AC355)+'5N inverse'!$A$11*$C356/Setup!$B$17+INDEX('5N inverse'!$A$11:$Y$11,1,'5N mesh'!$B$7+1)*Setup!$B$22</f>
        <v>0</v>
      </c>
      <c r="N356" s="0" t="n">
        <f aca="false">SUMPRODUCT('5N inverse'!$A$12:$Y$12,'5N mesh'!$B$37:$Z$37,$E355:$AC355)+'5N inverse'!$A$12*$C356/Setup!$B$17+INDEX('5N inverse'!$A$12:$Y$12,1,'5N mesh'!$B$7+1)*Setup!$B$22</f>
        <v>0</v>
      </c>
      <c r="O356" s="0" t="n">
        <f aca="false">SUMPRODUCT('5N inverse'!$A$13:$Y$13,'5N mesh'!$B$37:$Z$37,$E355:$AC355)+'5N inverse'!$A$13*$C356/Setup!$B$17+INDEX('5N inverse'!$A$13:$Y$13,1,'5N mesh'!$B$7+1)*Setup!$B$22</f>
        <v>0</v>
      </c>
      <c r="P356" s="0" t="n">
        <f aca="false">SUMPRODUCT('5N inverse'!$A$14:$Y$14,'5N mesh'!$B$37:$Z$37,$E355:$AC355)+'5N inverse'!$A$14*$C356/Setup!$B$17+INDEX('5N inverse'!$A$14:$Y$14,1,'5N mesh'!$B$7+1)*Setup!$B$22</f>
        <v>0</v>
      </c>
      <c r="Q356" s="0" t="n">
        <f aca="false">SUMPRODUCT('5N inverse'!$A$15:$Y$15,'5N mesh'!$B$37:$Z$37,$E355:$AC355)+'5N inverse'!$A$15*$C356/Setup!$B$17+INDEX('5N inverse'!$A$15:$Y$15,1,'5N mesh'!$B$7+1)*Setup!$B$22</f>
        <v>0</v>
      </c>
      <c r="R356" s="0" t="n">
        <f aca="false">SUMPRODUCT('5N inverse'!$A$16:$Y$16,'5N mesh'!$B$37:$Z$37,$E355:$AC355)+'5N inverse'!$A$16*$C356/Setup!$B$17+INDEX('5N inverse'!$A$16:$Y$16,1,'5N mesh'!$B$7+1)*Setup!$B$22</f>
        <v>0</v>
      </c>
      <c r="S356" s="0" t="n">
        <f aca="false">SUMPRODUCT('5N inverse'!$A$17:$Y$17,'5N mesh'!$B$37:$Z$37,$E355:$AC355)+'5N inverse'!$A$17*$C356/Setup!$B$17+INDEX('5N inverse'!$A$17:$Y$17,1,'5N mesh'!$B$7+1)*Setup!$B$22</f>
        <v>0</v>
      </c>
      <c r="T356" s="0" t="n">
        <f aca="false">SUMPRODUCT('5N inverse'!$A$18:$Y$18,'5N mesh'!$B$37:$Z$37,$E355:$AC355)+'5N inverse'!$A$18*$C356/Setup!$B$17+INDEX('5N inverse'!$A$18:$Y$18,1,'5N mesh'!$B$7+1)*Setup!$B$22</f>
        <v>0</v>
      </c>
      <c r="U356" s="0" t="n">
        <f aca="false">SUMPRODUCT('5N inverse'!$A$19:$Y$19,'5N mesh'!$B$37:$Z$37,$E355:$AC355)+'5N inverse'!$A$19*$C356/Setup!$B$17+INDEX('5N inverse'!$A$19:$Y$19,1,'5N mesh'!$B$7+1)*Setup!$B$22</f>
        <v>0</v>
      </c>
      <c r="V356" s="0" t="n">
        <f aca="false">SUMPRODUCT('5N inverse'!$A$20:$Y$20,'5N mesh'!$B$37:$Z$37,$E355:$AC355)+'5N inverse'!$A$20*$C356/Setup!$B$17+INDEX('5N inverse'!$A$20:$Y$20,1,'5N mesh'!$B$7+1)*Setup!$B$22</f>
        <v>0</v>
      </c>
      <c r="W356" s="0" t="n">
        <f aca="false">SUMPRODUCT('5N inverse'!$A$21:$Y$21,'5N mesh'!$B$37:$Z$37,$E355:$AC355)+'5N inverse'!$A$21*$C356/Setup!$B$17+INDEX('5N inverse'!$A$21:$Y$21,1,'5N mesh'!$B$7+1)*Setup!$B$22</f>
        <v>0</v>
      </c>
      <c r="X356" s="0" t="n">
        <f aca="false">SUMPRODUCT('5N inverse'!$A$22:$Y$22,'5N mesh'!$B$37:$Z$37,$E355:$AC355)+'5N inverse'!$A$22*$C356/Setup!$B$17+INDEX('5N inverse'!$A$22:$Y$22,1,'5N mesh'!$B$7+1)*Setup!$B$22</f>
        <v>0</v>
      </c>
      <c r="Y356" s="0" t="n">
        <f aca="false">SUMPRODUCT('5N inverse'!$A$23:$Y$23,'5N mesh'!$B$37:$Z$37,$E355:$AC355)+'5N inverse'!$A$23*$C356/Setup!$B$17+INDEX('5N inverse'!$A$23:$Y$23,1,'5N mesh'!$B$7+1)*Setup!$B$22</f>
        <v>0</v>
      </c>
      <c r="Z356" s="0" t="n">
        <f aca="false">SUMPRODUCT('5N inverse'!$A$24:$Y$24,'5N mesh'!$B$37:$Z$37,$E355:$AC355)+'5N inverse'!$A$24*$C356/Setup!$B$17+INDEX('5N inverse'!$A$24:$Y$24,1,'5N mesh'!$B$7+1)*Setup!$B$22</f>
        <v>0</v>
      </c>
      <c r="AA356" s="0" t="n">
        <f aca="false">SUMPRODUCT('5N inverse'!$A$25:$Y$25,'5N mesh'!$B$37:$Z$37,$E355:$AC355)+'5N inverse'!$A$25*$C356/Setup!$B$17+INDEX('5N inverse'!$A$25:$Y$25,1,'5N mesh'!$B$7+1)*Setup!$B$22</f>
        <v>0</v>
      </c>
      <c r="AB356" s="0" t="n">
        <f aca="false">SUMPRODUCT('5N inverse'!$A$26:$Y$26,'5N mesh'!$B$37:$Z$37,$E355:$AC355)+'5N inverse'!$A$26*$C356/Setup!$B$17+INDEX('5N inverse'!$A$26:$Y$26,1,'5N mesh'!$B$7+1)*Setup!$B$22</f>
        <v>0</v>
      </c>
      <c r="AC356" s="0" t="n">
        <f aca="false">SUMPRODUCT('5N inverse'!$A$27:$Y$27,'5N mesh'!$B$37:$Z$37,$E355:$AC355)+'5N inverse'!$A$27*$C356/Setup!$B$17+INDEX('5N inverse'!$A$27:$Y$27,1,'5N mesh'!$B$7+1)*Setup!$B$22</f>
        <v>0</v>
      </c>
    </row>
    <row r="357" customFormat="false" ht="15" hidden="false" customHeight="false" outlineLevel="0" collapsed="false">
      <c r="A357" s="0" t="n">
        <v>352</v>
      </c>
      <c r="B357" s="0" t="n">
        <f aca="false">A357*Setup!$B$11/3600</f>
        <v>29.3333333333333</v>
      </c>
      <c r="C357" s="0" t="n">
        <f aca="false">Setup!$B$7+Setup!$B$8*COS(2*PI()*(B357-Setup!$B$9)/24)</f>
        <v>20.2412295168564</v>
      </c>
      <c r="D357" s="0" t="n">
        <f aca="false">(C357-E357)/Setup!$B$17</f>
        <v>-14.0266808508552</v>
      </c>
      <c r="E357" s="0" t="n">
        <f aca="false">SUMPRODUCT('5N inverse'!$A$3:$Y$3,'5N mesh'!$B$37:$Z$37,$E356:$AC356)+'5N inverse'!$A$3*$C357/Setup!$B$17+INDEX('5N inverse'!$A$3:$Y$3,1,'5N mesh'!$B$7+1)*Setup!$B$22</f>
        <v>22.0646980274675</v>
      </c>
      <c r="F357" s="0" t="n">
        <f aca="false">SUMPRODUCT('5N inverse'!$A$4:$Y$4,'5N mesh'!$B$37:$Z$37,$E356:$AC356)+'5N inverse'!$A$4*$C357/Setup!$B$17+INDEX('5N inverse'!$A$4:$Y$4,1,'5N mesh'!$B$7+1)*Setup!$B$22</f>
        <v>20.8983801604103</v>
      </c>
      <c r="G357" s="0" t="n">
        <f aca="false">SUMPRODUCT('5N inverse'!$A$5:$Y$5,'5N mesh'!$B$37:$Z$37,$E356:$AC356)+'5N inverse'!$A$5*$C357/Setup!$B$17+INDEX('5N inverse'!$A$5:$Y$5,1,'5N mesh'!$B$7+1)*Setup!$B$22</f>
        <v>18.5657444262958</v>
      </c>
      <c r="H357" s="0" t="n">
        <f aca="false">SUMPRODUCT('5N inverse'!$A$6:$Y$6,'5N mesh'!$B$37:$Z$37,$E356:$AC356)+'5N inverse'!$A$6*$C357/Setup!$B$17+INDEX('5N inverse'!$A$6:$Y$6,1,'5N mesh'!$B$7+1)*Setup!$B$22</f>
        <v>16.2331086921813</v>
      </c>
      <c r="I357" s="0" t="n">
        <f aca="false">SUMPRODUCT('5N inverse'!$A$7:$Y$7,'5N mesh'!$B$37:$Z$37,$E356:$AC356)+'5N inverse'!$A$7*$C357/Setup!$B$17+INDEX('5N inverse'!$A$7:$Y$7,1,'5N mesh'!$B$7+1)*Setup!$B$22</f>
        <v>15.0667908251241</v>
      </c>
      <c r="J357" s="0" t="n">
        <f aca="false">SUMPRODUCT('5N inverse'!$A$8:$Y$8,'5N mesh'!$B$37:$Z$37,$E356:$AC356)+'5N inverse'!$A$8*$C357/Setup!$B$17+INDEX('5N inverse'!$A$8:$Y$8,1,'5N mesh'!$B$7+1)*Setup!$B$22</f>
        <v>0</v>
      </c>
      <c r="K357" s="0" t="n">
        <f aca="false">SUMPRODUCT('5N inverse'!$A$9:$Y$9,'5N mesh'!$B$37:$Z$37,$E356:$AC356)+'5N inverse'!$A$9*$C357/Setup!$B$17+INDEX('5N inverse'!$A$9:$Y$9,1,'5N mesh'!$B$7+1)*Setup!$B$22</f>
        <v>0</v>
      </c>
      <c r="L357" s="0" t="n">
        <f aca="false">SUMPRODUCT('5N inverse'!$A$10:$Y$10,'5N mesh'!$B$37:$Z$37,$E356:$AC356)+'5N inverse'!$A$10*$C357/Setup!$B$17+INDEX('5N inverse'!$A$10:$Y$10,1,'5N mesh'!$B$7+1)*Setup!$B$22</f>
        <v>0</v>
      </c>
      <c r="M357" s="0" t="n">
        <f aca="false">SUMPRODUCT('5N inverse'!$A$11:$Y$11,'5N mesh'!$B$37:$Z$37,$E356:$AC356)+'5N inverse'!$A$11*$C357/Setup!$B$17+INDEX('5N inverse'!$A$11:$Y$11,1,'5N mesh'!$B$7+1)*Setup!$B$22</f>
        <v>0</v>
      </c>
      <c r="N357" s="0" t="n">
        <f aca="false">SUMPRODUCT('5N inverse'!$A$12:$Y$12,'5N mesh'!$B$37:$Z$37,$E356:$AC356)+'5N inverse'!$A$12*$C357/Setup!$B$17+INDEX('5N inverse'!$A$12:$Y$12,1,'5N mesh'!$B$7+1)*Setup!$B$22</f>
        <v>0</v>
      </c>
      <c r="O357" s="0" t="n">
        <f aca="false">SUMPRODUCT('5N inverse'!$A$13:$Y$13,'5N mesh'!$B$37:$Z$37,$E356:$AC356)+'5N inverse'!$A$13*$C357/Setup!$B$17+INDEX('5N inverse'!$A$13:$Y$13,1,'5N mesh'!$B$7+1)*Setup!$B$22</f>
        <v>0</v>
      </c>
      <c r="P357" s="0" t="n">
        <f aca="false">SUMPRODUCT('5N inverse'!$A$14:$Y$14,'5N mesh'!$B$37:$Z$37,$E356:$AC356)+'5N inverse'!$A$14*$C357/Setup!$B$17+INDEX('5N inverse'!$A$14:$Y$14,1,'5N mesh'!$B$7+1)*Setup!$B$22</f>
        <v>0</v>
      </c>
      <c r="Q357" s="0" t="n">
        <f aca="false">SUMPRODUCT('5N inverse'!$A$15:$Y$15,'5N mesh'!$B$37:$Z$37,$E356:$AC356)+'5N inverse'!$A$15*$C357/Setup!$B$17+INDEX('5N inverse'!$A$15:$Y$15,1,'5N mesh'!$B$7+1)*Setup!$B$22</f>
        <v>0</v>
      </c>
      <c r="R357" s="0" t="n">
        <f aca="false">SUMPRODUCT('5N inverse'!$A$16:$Y$16,'5N mesh'!$B$37:$Z$37,$E356:$AC356)+'5N inverse'!$A$16*$C357/Setup!$B$17+INDEX('5N inverse'!$A$16:$Y$16,1,'5N mesh'!$B$7+1)*Setup!$B$22</f>
        <v>0</v>
      </c>
      <c r="S357" s="0" t="n">
        <f aca="false">SUMPRODUCT('5N inverse'!$A$17:$Y$17,'5N mesh'!$B$37:$Z$37,$E356:$AC356)+'5N inverse'!$A$17*$C357/Setup!$B$17+INDEX('5N inverse'!$A$17:$Y$17,1,'5N mesh'!$B$7+1)*Setup!$B$22</f>
        <v>0</v>
      </c>
      <c r="T357" s="0" t="n">
        <f aca="false">SUMPRODUCT('5N inverse'!$A$18:$Y$18,'5N mesh'!$B$37:$Z$37,$E356:$AC356)+'5N inverse'!$A$18*$C357/Setup!$B$17+INDEX('5N inverse'!$A$18:$Y$18,1,'5N mesh'!$B$7+1)*Setup!$B$22</f>
        <v>0</v>
      </c>
      <c r="U357" s="0" t="n">
        <f aca="false">SUMPRODUCT('5N inverse'!$A$19:$Y$19,'5N mesh'!$B$37:$Z$37,$E356:$AC356)+'5N inverse'!$A$19*$C357/Setup!$B$17+INDEX('5N inverse'!$A$19:$Y$19,1,'5N mesh'!$B$7+1)*Setup!$B$22</f>
        <v>0</v>
      </c>
      <c r="V357" s="0" t="n">
        <f aca="false">SUMPRODUCT('5N inverse'!$A$20:$Y$20,'5N mesh'!$B$37:$Z$37,$E356:$AC356)+'5N inverse'!$A$20*$C357/Setup!$B$17+INDEX('5N inverse'!$A$20:$Y$20,1,'5N mesh'!$B$7+1)*Setup!$B$22</f>
        <v>0</v>
      </c>
      <c r="W357" s="0" t="n">
        <f aca="false">SUMPRODUCT('5N inverse'!$A$21:$Y$21,'5N mesh'!$B$37:$Z$37,$E356:$AC356)+'5N inverse'!$A$21*$C357/Setup!$B$17+INDEX('5N inverse'!$A$21:$Y$21,1,'5N mesh'!$B$7+1)*Setup!$B$22</f>
        <v>0</v>
      </c>
      <c r="X357" s="0" t="n">
        <f aca="false">SUMPRODUCT('5N inverse'!$A$22:$Y$22,'5N mesh'!$B$37:$Z$37,$E356:$AC356)+'5N inverse'!$A$22*$C357/Setup!$B$17+INDEX('5N inverse'!$A$22:$Y$22,1,'5N mesh'!$B$7+1)*Setup!$B$22</f>
        <v>0</v>
      </c>
      <c r="Y357" s="0" t="n">
        <f aca="false">SUMPRODUCT('5N inverse'!$A$23:$Y$23,'5N mesh'!$B$37:$Z$37,$E356:$AC356)+'5N inverse'!$A$23*$C357/Setup!$B$17+INDEX('5N inverse'!$A$23:$Y$23,1,'5N mesh'!$B$7+1)*Setup!$B$22</f>
        <v>0</v>
      </c>
      <c r="Z357" s="0" t="n">
        <f aca="false">SUMPRODUCT('5N inverse'!$A$24:$Y$24,'5N mesh'!$B$37:$Z$37,$E356:$AC356)+'5N inverse'!$A$24*$C357/Setup!$B$17+INDEX('5N inverse'!$A$24:$Y$24,1,'5N mesh'!$B$7+1)*Setup!$B$22</f>
        <v>0</v>
      </c>
      <c r="AA357" s="0" t="n">
        <f aca="false">SUMPRODUCT('5N inverse'!$A$25:$Y$25,'5N mesh'!$B$37:$Z$37,$E356:$AC356)+'5N inverse'!$A$25*$C357/Setup!$B$17+INDEX('5N inverse'!$A$25:$Y$25,1,'5N mesh'!$B$7+1)*Setup!$B$22</f>
        <v>0</v>
      </c>
      <c r="AB357" s="0" t="n">
        <f aca="false">SUMPRODUCT('5N inverse'!$A$26:$Y$26,'5N mesh'!$B$37:$Z$37,$E356:$AC356)+'5N inverse'!$A$26*$C357/Setup!$B$17+INDEX('5N inverse'!$A$26:$Y$26,1,'5N mesh'!$B$7+1)*Setup!$B$22</f>
        <v>0</v>
      </c>
      <c r="AC357" s="0" t="n">
        <f aca="false">SUMPRODUCT('5N inverse'!$A$27:$Y$27,'5N mesh'!$B$37:$Z$37,$E356:$AC356)+'5N inverse'!$A$27*$C357/Setup!$B$17+INDEX('5N inverse'!$A$27:$Y$27,1,'5N mesh'!$B$7+1)*Setup!$B$22</f>
        <v>0</v>
      </c>
    </row>
    <row r="358" customFormat="false" ht="15" hidden="false" customHeight="false" outlineLevel="0" collapsed="false">
      <c r="A358" s="0" t="n">
        <v>353</v>
      </c>
      <c r="B358" s="0" t="n">
        <f aca="false">A358*Setup!$B$11/3600</f>
        <v>29.4166666666667</v>
      </c>
      <c r="C358" s="0" t="n">
        <f aca="false">Setup!$B$7+Setup!$B$8*COS(2*PI()*(B358-Setup!$B$9)/24)</f>
        <v>20.2719685228688</v>
      </c>
      <c r="D358" s="0" t="n">
        <f aca="false">(C358-E358)/Setup!$B$17</f>
        <v>-13.5924705159364</v>
      </c>
      <c r="E358" s="0" t="n">
        <f aca="false">SUMPRODUCT('5N inverse'!$A$3:$Y$3,'5N mesh'!$B$37:$Z$37,$E357:$AC357)+'5N inverse'!$A$3*$C358/Setup!$B$17+INDEX('5N inverse'!$A$3:$Y$3,1,'5N mesh'!$B$7+1)*Setup!$B$22</f>
        <v>22.0389896899405</v>
      </c>
      <c r="F358" s="0" t="n">
        <f aca="false">SUMPRODUCT('5N inverse'!$A$4:$Y$4,'5N mesh'!$B$37:$Z$37,$E357:$AC357)+'5N inverse'!$A$4*$C358/Setup!$B$17+INDEX('5N inverse'!$A$4:$Y$4,1,'5N mesh'!$B$7+1)*Setup!$B$22</f>
        <v>20.8769087345509</v>
      </c>
      <c r="G358" s="0" t="n">
        <f aca="false">SUMPRODUCT('5N inverse'!$A$5:$Y$5,'5N mesh'!$B$37:$Z$37,$E357:$AC357)+'5N inverse'!$A$5*$C358/Setup!$B$17+INDEX('5N inverse'!$A$5:$Y$5,1,'5N mesh'!$B$7+1)*Setup!$B$22</f>
        <v>18.5527468237716</v>
      </c>
      <c r="H358" s="0" t="n">
        <f aca="false">SUMPRODUCT('5N inverse'!$A$6:$Y$6,'5N mesh'!$B$37:$Z$37,$E357:$AC357)+'5N inverse'!$A$6*$C358/Setup!$B$17+INDEX('5N inverse'!$A$6:$Y$6,1,'5N mesh'!$B$7+1)*Setup!$B$22</f>
        <v>16.2285849129923</v>
      </c>
      <c r="I358" s="0" t="n">
        <f aca="false">SUMPRODUCT('5N inverse'!$A$7:$Y$7,'5N mesh'!$B$37:$Z$37,$E357:$AC357)+'5N inverse'!$A$7*$C358/Setup!$B$17+INDEX('5N inverse'!$A$7:$Y$7,1,'5N mesh'!$B$7+1)*Setup!$B$22</f>
        <v>15.0665039576026</v>
      </c>
      <c r="J358" s="0" t="n">
        <f aca="false">SUMPRODUCT('5N inverse'!$A$8:$Y$8,'5N mesh'!$B$37:$Z$37,$E357:$AC357)+'5N inverse'!$A$8*$C358/Setup!$B$17+INDEX('5N inverse'!$A$8:$Y$8,1,'5N mesh'!$B$7+1)*Setup!$B$22</f>
        <v>0</v>
      </c>
      <c r="K358" s="0" t="n">
        <f aca="false">SUMPRODUCT('5N inverse'!$A$9:$Y$9,'5N mesh'!$B$37:$Z$37,$E357:$AC357)+'5N inverse'!$A$9*$C358/Setup!$B$17+INDEX('5N inverse'!$A$9:$Y$9,1,'5N mesh'!$B$7+1)*Setup!$B$22</f>
        <v>0</v>
      </c>
      <c r="L358" s="0" t="n">
        <f aca="false">SUMPRODUCT('5N inverse'!$A$10:$Y$10,'5N mesh'!$B$37:$Z$37,$E357:$AC357)+'5N inverse'!$A$10*$C358/Setup!$B$17+INDEX('5N inverse'!$A$10:$Y$10,1,'5N mesh'!$B$7+1)*Setup!$B$22</f>
        <v>0</v>
      </c>
      <c r="M358" s="0" t="n">
        <f aca="false">SUMPRODUCT('5N inverse'!$A$11:$Y$11,'5N mesh'!$B$37:$Z$37,$E357:$AC357)+'5N inverse'!$A$11*$C358/Setup!$B$17+INDEX('5N inverse'!$A$11:$Y$11,1,'5N mesh'!$B$7+1)*Setup!$B$22</f>
        <v>0</v>
      </c>
      <c r="N358" s="0" t="n">
        <f aca="false">SUMPRODUCT('5N inverse'!$A$12:$Y$12,'5N mesh'!$B$37:$Z$37,$E357:$AC357)+'5N inverse'!$A$12*$C358/Setup!$B$17+INDEX('5N inverse'!$A$12:$Y$12,1,'5N mesh'!$B$7+1)*Setup!$B$22</f>
        <v>0</v>
      </c>
      <c r="O358" s="0" t="n">
        <f aca="false">SUMPRODUCT('5N inverse'!$A$13:$Y$13,'5N mesh'!$B$37:$Z$37,$E357:$AC357)+'5N inverse'!$A$13*$C358/Setup!$B$17+INDEX('5N inverse'!$A$13:$Y$13,1,'5N mesh'!$B$7+1)*Setup!$B$22</f>
        <v>0</v>
      </c>
      <c r="P358" s="0" t="n">
        <f aca="false">SUMPRODUCT('5N inverse'!$A$14:$Y$14,'5N mesh'!$B$37:$Z$37,$E357:$AC357)+'5N inverse'!$A$14*$C358/Setup!$B$17+INDEX('5N inverse'!$A$14:$Y$14,1,'5N mesh'!$B$7+1)*Setup!$B$22</f>
        <v>0</v>
      </c>
      <c r="Q358" s="0" t="n">
        <f aca="false">SUMPRODUCT('5N inverse'!$A$15:$Y$15,'5N mesh'!$B$37:$Z$37,$E357:$AC357)+'5N inverse'!$A$15*$C358/Setup!$B$17+INDEX('5N inverse'!$A$15:$Y$15,1,'5N mesh'!$B$7+1)*Setup!$B$22</f>
        <v>0</v>
      </c>
      <c r="R358" s="0" t="n">
        <f aca="false">SUMPRODUCT('5N inverse'!$A$16:$Y$16,'5N mesh'!$B$37:$Z$37,$E357:$AC357)+'5N inverse'!$A$16*$C358/Setup!$B$17+INDEX('5N inverse'!$A$16:$Y$16,1,'5N mesh'!$B$7+1)*Setup!$B$22</f>
        <v>0</v>
      </c>
      <c r="S358" s="0" t="n">
        <f aca="false">SUMPRODUCT('5N inverse'!$A$17:$Y$17,'5N mesh'!$B$37:$Z$37,$E357:$AC357)+'5N inverse'!$A$17*$C358/Setup!$B$17+INDEX('5N inverse'!$A$17:$Y$17,1,'5N mesh'!$B$7+1)*Setup!$B$22</f>
        <v>0</v>
      </c>
      <c r="T358" s="0" t="n">
        <f aca="false">SUMPRODUCT('5N inverse'!$A$18:$Y$18,'5N mesh'!$B$37:$Z$37,$E357:$AC357)+'5N inverse'!$A$18*$C358/Setup!$B$17+INDEX('5N inverse'!$A$18:$Y$18,1,'5N mesh'!$B$7+1)*Setup!$B$22</f>
        <v>0</v>
      </c>
      <c r="U358" s="0" t="n">
        <f aca="false">SUMPRODUCT('5N inverse'!$A$19:$Y$19,'5N mesh'!$B$37:$Z$37,$E357:$AC357)+'5N inverse'!$A$19*$C358/Setup!$B$17+INDEX('5N inverse'!$A$19:$Y$19,1,'5N mesh'!$B$7+1)*Setup!$B$22</f>
        <v>0</v>
      </c>
      <c r="V358" s="0" t="n">
        <f aca="false">SUMPRODUCT('5N inverse'!$A$20:$Y$20,'5N mesh'!$B$37:$Z$37,$E357:$AC357)+'5N inverse'!$A$20*$C358/Setup!$B$17+INDEX('5N inverse'!$A$20:$Y$20,1,'5N mesh'!$B$7+1)*Setup!$B$22</f>
        <v>0</v>
      </c>
      <c r="W358" s="0" t="n">
        <f aca="false">SUMPRODUCT('5N inverse'!$A$21:$Y$21,'5N mesh'!$B$37:$Z$37,$E357:$AC357)+'5N inverse'!$A$21*$C358/Setup!$B$17+INDEX('5N inverse'!$A$21:$Y$21,1,'5N mesh'!$B$7+1)*Setup!$B$22</f>
        <v>0</v>
      </c>
      <c r="X358" s="0" t="n">
        <f aca="false">SUMPRODUCT('5N inverse'!$A$22:$Y$22,'5N mesh'!$B$37:$Z$37,$E357:$AC357)+'5N inverse'!$A$22*$C358/Setup!$B$17+INDEX('5N inverse'!$A$22:$Y$22,1,'5N mesh'!$B$7+1)*Setup!$B$22</f>
        <v>0</v>
      </c>
      <c r="Y358" s="0" t="n">
        <f aca="false">SUMPRODUCT('5N inverse'!$A$23:$Y$23,'5N mesh'!$B$37:$Z$37,$E357:$AC357)+'5N inverse'!$A$23*$C358/Setup!$B$17+INDEX('5N inverse'!$A$23:$Y$23,1,'5N mesh'!$B$7+1)*Setup!$B$22</f>
        <v>0</v>
      </c>
      <c r="Z358" s="0" t="n">
        <f aca="false">SUMPRODUCT('5N inverse'!$A$24:$Y$24,'5N mesh'!$B$37:$Z$37,$E357:$AC357)+'5N inverse'!$A$24*$C358/Setup!$B$17+INDEX('5N inverse'!$A$24:$Y$24,1,'5N mesh'!$B$7+1)*Setup!$B$22</f>
        <v>0</v>
      </c>
      <c r="AA358" s="0" t="n">
        <f aca="false">SUMPRODUCT('5N inverse'!$A$25:$Y$25,'5N mesh'!$B$37:$Z$37,$E357:$AC357)+'5N inverse'!$A$25*$C358/Setup!$B$17+INDEX('5N inverse'!$A$25:$Y$25,1,'5N mesh'!$B$7+1)*Setup!$B$22</f>
        <v>0</v>
      </c>
      <c r="AB358" s="0" t="n">
        <f aca="false">SUMPRODUCT('5N inverse'!$A$26:$Y$26,'5N mesh'!$B$37:$Z$37,$E357:$AC357)+'5N inverse'!$A$26*$C358/Setup!$B$17+INDEX('5N inverse'!$A$26:$Y$26,1,'5N mesh'!$B$7+1)*Setup!$B$22</f>
        <v>0</v>
      </c>
      <c r="AC358" s="0" t="n">
        <f aca="false">SUMPRODUCT('5N inverse'!$A$27:$Y$27,'5N mesh'!$B$37:$Z$37,$E357:$AC357)+'5N inverse'!$A$27*$C358/Setup!$B$17+INDEX('5N inverse'!$A$27:$Y$27,1,'5N mesh'!$B$7+1)*Setup!$B$22</f>
        <v>0</v>
      </c>
    </row>
    <row r="359" customFormat="false" ht="15" hidden="false" customHeight="false" outlineLevel="0" collapsed="false">
      <c r="A359" s="0" t="n">
        <v>354</v>
      </c>
      <c r="B359" s="0" t="n">
        <f aca="false">A359*Setup!$B$11/3600</f>
        <v>29.5</v>
      </c>
      <c r="C359" s="0" t="n">
        <f aca="false">Setup!$B$7+Setup!$B$8*COS(2*PI()*(B359-Setup!$B$9)/24)</f>
        <v>20.3044818699549</v>
      </c>
      <c r="D359" s="0" t="n">
        <f aca="false">(C359-E359)/Setup!$B$17</f>
        <v>-13.1504743593177</v>
      </c>
      <c r="E359" s="0" t="n">
        <f aca="false">SUMPRODUCT('5N inverse'!$A$3:$Y$3,'5N mesh'!$B$37:$Z$37,$E358:$AC358)+'5N inverse'!$A$3*$C359/Setup!$B$17+INDEX('5N inverse'!$A$3:$Y$3,1,'5N mesh'!$B$7+1)*Setup!$B$22</f>
        <v>22.0140435366661</v>
      </c>
      <c r="F359" s="0" t="n">
        <f aca="false">SUMPRODUCT('5N inverse'!$A$4:$Y$4,'5N mesh'!$B$37:$Z$37,$E358:$AC358)+'5N inverse'!$A$4*$C359/Setup!$B$17+INDEX('5N inverse'!$A$4:$Y$4,1,'5N mesh'!$B$7+1)*Setup!$B$22</f>
        <v>20.8560729760849</v>
      </c>
      <c r="G359" s="0" t="n">
        <f aca="false">SUMPRODUCT('5N inverse'!$A$5:$Y$5,'5N mesh'!$B$37:$Z$37,$E358:$AC358)+'5N inverse'!$A$5*$C359/Setup!$B$17+INDEX('5N inverse'!$A$5:$Y$5,1,'5N mesh'!$B$7+1)*Setup!$B$22</f>
        <v>18.5401318549224</v>
      </c>
      <c r="H359" s="0" t="n">
        <f aca="false">SUMPRODUCT('5N inverse'!$A$6:$Y$6,'5N mesh'!$B$37:$Z$37,$E358:$AC358)+'5N inverse'!$A$6*$C359/Setup!$B$17+INDEX('5N inverse'!$A$6:$Y$6,1,'5N mesh'!$B$7+1)*Setup!$B$22</f>
        <v>16.2241907337599</v>
      </c>
      <c r="I359" s="0" t="n">
        <f aca="false">SUMPRODUCT('5N inverse'!$A$7:$Y$7,'5N mesh'!$B$37:$Z$37,$E358:$AC358)+'5N inverse'!$A$7*$C359/Setup!$B$17+INDEX('5N inverse'!$A$7:$Y$7,1,'5N mesh'!$B$7+1)*Setup!$B$22</f>
        <v>15.0662201731786</v>
      </c>
      <c r="J359" s="0" t="n">
        <f aca="false">SUMPRODUCT('5N inverse'!$A$8:$Y$8,'5N mesh'!$B$37:$Z$37,$E358:$AC358)+'5N inverse'!$A$8*$C359/Setup!$B$17+INDEX('5N inverse'!$A$8:$Y$8,1,'5N mesh'!$B$7+1)*Setup!$B$22</f>
        <v>0</v>
      </c>
      <c r="K359" s="0" t="n">
        <f aca="false">SUMPRODUCT('5N inverse'!$A$9:$Y$9,'5N mesh'!$B$37:$Z$37,$E358:$AC358)+'5N inverse'!$A$9*$C359/Setup!$B$17+INDEX('5N inverse'!$A$9:$Y$9,1,'5N mesh'!$B$7+1)*Setup!$B$22</f>
        <v>0</v>
      </c>
      <c r="L359" s="0" t="n">
        <f aca="false">SUMPRODUCT('5N inverse'!$A$10:$Y$10,'5N mesh'!$B$37:$Z$37,$E358:$AC358)+'5N inverse'!$A$10*$C359/Setup!$B$17+INDEX('5N inverse'!$A$10:$Y$10,1,'5N mesh'!$B$7+1)*Setup!$B$22</f>
        <v>0</v>
      </c>
      <c r="M359" s="0" t="n">
        <f aca="false">SUMPRODUCT('5N inverse'!$A$11:$Y$11,'5N mesh'!$B$37:$Z$37,$E358:$AC358)+'5N inverse'!$A$11*$C359/Setup!$B$17+INDEX('5N inverse'!$A$11:$Y$11,1,'5N mesh'!$B$7+1)*Setup!$B$22</f>
        <v>0</v>
      </c>
      <c r="N359" s="0" t="n">
        <f aca="false">SUMPRODUCT('5N inverse'!$A$12:$Y$12,'5N mesh'!$B$37:$Z$37,$E358:$AC358)+'5N inverse'!$A$12*$C359/Setup!$B$17+INDEX('5N inverse'!$A$12:$Y$12,1,'5N mesh'!$B$7+1)*Setup!$B$22</f>
        <v>0</v>
      </c>
      <c r="O359" s="0" t="n">
        <f aca="false">SUMPRODUCT('5N inverse'!$A$13:$Y$13,'5N mesh'!$B$37:$Z$37,$E358:$AC358)+'5N inverse'!$A$13*$C359/Setup!$B$17+INDEX('5N inverse'!$A$13:$Y$13,1,'5N mesh'!$B$7+1)*Setup!$B$22</f>
        <v>0</v>
      </c>
      <c r="P359" s="0" t="n">
        <f aca="false">SUMPRODUCT('5N inverse'!$A$14:$Y$14,'5N mesh'!$B$37:$Z$37,$E358:$AC358)+'5N inverse'!$A$14*$C359/Setup!$B$17+INDEX('5N inverse'!$A$14:$Y$14,1,'5N mesh'!$B$7+1)*Setup!$B$22</f>
        <v>0</v>
      </c>
      <c r="Q359" s="0" t="n">
        <f aca="false">SUMPRODUCT('5N inverse'!$A$15:$Y$15,'5N mesh'!$B$37:$Z$37,$E358:$AC358)+'5N inverse'!$A$15*$C359/Setup!$B$17+INDEX('5N inverse'!$A$15:$Y$15,1,'5N mesh'!$B$7+1)*Setup!$B$22</f>
        <v>0</v>
      </c>
      <c r="R359" s="0" t="n">
        <f aca="false">SUMPRODUCT('5N inverse'!$A$16:$Y$16,'5N mesh'!$B$37:$Z$37,$E358:$AC358)+'5N inverse'!$A$16*$C359/Setup!$B$17+INDEX('5N inverse'!$A$16:$Y$16,1,'5N mesh'!$B$7+1)*Setup!$B$22</f>
        <v>0</v>
      </c>
      <c r="S359" s="0" t="n">
        <f aca="false">SUMPRODUCT('5N inverse'!$A$17:$Y$17,'5N mesh'!$B$37:$Z$37,$E358:$AC358)+'5N inverse'!$A$17*$C359/Setup!$B$17+INDEX('5N inverse'!$A$17:$Y$17,1,'5N mesh'!$B$7+1)*Setup!$B$22</f>
        <v>0</v>
      </c>
      <c r="T359" s="0" t="n">
        <f aca="false">SUMPRODUCT('5N inverse'!$A$18:$Y$18,'5N mesh'!$B$37:$Z$37,$E358:$AC358)+'5N inverse'!$A$18*$C359/Setup!$B$17+INDEX('5N inverse'!$A$18:$Y$18,1,'5N mesh'!$B$7+1)*Setup!$B$22</f>
        <v>0</v>
      </c>
      <c r="U359" s="0" t="n">
        <f aca="false">SUMPRODUCT('5N inverse'!$A$19:$Y$19,'5N mesh'!$B$37:$Z$37,$E358:$AC358)+'5N inverse'!$A$19*$C359/Setup!$B$17+INDEX('5N inverse'!$A$19:$Y$19,1,'5N mesh'!$B$7+1)*Setup!$B$22</f>
        <v>0</v>
      </c>
      <c r="V359" s="0" t="n">
        <f aca="false">SUMPRODUCT('5N inverse'!$A$20:$Y$20,'5N mesh'!$B$37:$Z$37,$E358:$AC358)+'5N inverse'!$A$20*$C359/Setup!$B$17+INDEX('5N inverse'!$A$20:$Y$20,1,'5N mesh'!$B$7+1)*Setup!$B$22</f>
        <v>0</v>
      </c>
      <c r="W359" s="0" t="n">
        <f aca="false">SUMPRODUCT('5N inverse'!$A$21:$Y$21,'5N mesh'!$B$37:$Z$37,$E358:$AC358)+'5N inverse'!$A$21*$C359/Setup!$B$17+INDEX('5N inverse'!$A$21:$Y$21,1,'5N mesh'!$B$7+1)*Setup!$B$22</f>
        <v>0</v>
      </c>
      <c r="X359" s="0" t="n">
        <f aca="false">SUMPRODUCT('5N inverse'!$A$22:$Y$22,'5N mesh'!$B$37:$Z$37,$E358:$AC358)+'5N inverse'!$A$22*$C359/Setup!$B$17+INDEX('5N inverse'!$A$22:$Y$22,1,'5N mesh'!$B$7+1)*Setup!$B$22</f>
        <v>0</v>
      </c>
      <c r="Y359" s="0" t="n">
        <f aca="false">SUMPRODUCT('5N inverse'!$A$23:$Y$23,'5N mesh'!$B$37:$Z$37,$E358:$AC358)+'5N inverse'!$A$23*$C359/Setup!$B$17+INDEX('5N inverse'!$A$23:$Y$23,1,'5N mesh'!$B$7+1)*Setup!$B$22</f>
        <v>0</v>
      </c>
      <c r="Z359" s="0" t="n">
        <f aca="false">SUMPRODUCT('5N inverse'!$A$24:$Y$24,'5N mesh'!$B$37:$Z$37,$E358:$AC358)+'5N inverse'!$A$24*$C359/Setup!$B$17+INDEX('5N inverse'!$A$24:$Y$24,1,'5N mesh'!$B$7+1)*Setup!$B$22</f>
        <v>0</v>
      </c>
      <c r="AA359" s="0" t="n">
        <f aca="false">SUMPRODUCT('5N inverse'!$A$25:$Y$25,'5N mesh'!$B$37:$Z$37,$E358:$AC358)+'5N inverse'!$A$25*$C359/Setup!$B$17+INDEX('5N inverse'!$A$25:$Y$25,1,'5N mesh'!$B$7+1)*Setup!$B$22</f>
        <v>0</v>
      </c>
      <c r="AB359" s="0" t="n">
        <f aca="false">SUMPRODUCT('5N inverse'!$A$26:$Y$26,'5N mesh'!$B$37:$Z$37,$E358:$AC358)+'5N inverse'!$A$26*$C359/Setup!$B$17+INDEX('5N inverse'!$A$26:$Y$26,1,'5N mesh'!$B$7+1)*Setup!$B$22</f>
        <v>0</v>
      </c>
      <c r="AC359" s="0" t="n">
        <f aca="false">SUMPRODUCT('5N inverse'!$A$27:$Y$27,'5N mesh'!$B$37:$Z$37,$E358:$AC358)+'5N inverse'!$A$27*$C359/Setup!$B$17+INDEX('5N inverse'!$A$27:$Y$27,1,'5N mesh'!$B$7+1)*Setup!$B$22</f>
        <v>0</v>
      </c>
    </row>
    <row r="360" customFormat="false" ht="15" hidden="false" customHeight="false" outlineLevel="0" collapsed="false">
      <c r="A360" s="0" t="n">
        <v>355</v>
      </c>
      <c r="B360" s="0" t="n">
        <f aca="false">A360*Setup!$B$11/3600</f>
        <v>29.5833333333333</v>
      </c>
      <c r="C360" s="0" t="n">
        <f aca="false">Setup!$B$7+Setup!$B$8*COS(2*PI()*(B360-Setup!$B$9)/24)</f>
        <v>20.3387540835222</v>
      </c>
      <c r="D360" s="0" t="n">
        <f aca="false">(C360-E360)/Setup!$B$17</f>
        <v>-12.7009084727245</v>
      </c>
      <c r="E360" s="0" t="n">
        <f aca="false">SUMPRODUCT('5N inverse'!$A$3:$Y$3,'5N mesh'!$B$37:$Z$37,$E359:$AC359)+'5N inverse'!$A$3*$C360/Setup!$B$17+INDEX('5N inverse'!$A$3:$Y$3,1,'5N mesh'!$B$7+1)*Setup!$B$22</f>
        <v>21.9898721849764</v>
      </c>
      <c r="F360" s="0" t="n">
        <f aca="false">SUMPRODUCT('5N inverse'!$A$4:$Y$4,'5N mesh'!$B$37:$Z$37,$E359:$AC359)+'5N inverse'!$A$4*$C360/Setup!$B$17+INDEX('5N inverse'!$A$4:$Y$4,1,'5N mesh'!$B$7+1)*Setup!$B$22</f>
        <v>20.8358834235023</v>
      </c>
      <c r="G360" s="0" t="n">
        <f aca="false">SUMPRODUCT('5N inverse'!$A$5:$Y$5,'5N mesh'!$B$37:$Z$37,$E359:$AC359)+'5N inverse'!$A$5*$C360/Setup!$B$17+INDEX('5N inverse'!$A$5:$Y$5,1,'5N mesh'!$B$7+1)*Setup!$B$22</f>
        <v>18.5279059005542</v>
      </c>
      <c r="H360" s="0" t="n">
        <f aca="false">SUMPRODUCT('5N inverse'!$A$6:$Y$6,'5N mesh'!$B$37:$Z$37,$E359:$AC359)+'5N inverse'!$A$6*$C360/Setup!$B$17+INDEX('5N inverse'!$A$6:$Y$6,1,'5N mesh'!$B$7+1)*Setup!$B$22</f>
        <v>16.2199283776061</v>
      </c>
      <c r="I360" s="0" t="n">
        <f aca="false">SUMPRODUCT('5N inverse'!$A$7:$Y$7,'5N mesh'!$B$37:$Z$37,$E359:$AC359)+'5N inverse'!$A$7*$C360/Setup!$B$17+INDEX('5N inverse'!$A$7:$Y$7,1,'5N mesh'!$B$7+1)*Setup!$B$22</f>
        <v>15.065939616132</v>
      </c>
      <c r="J360" s="0" t="n">
        <f aca="false">SUMPRODUCT('5N inverse'!$A$8:$Y$8,'5N mesh'!$B$37:$Z$37,$E359:$AC359)+'5N inverse'!$A$8*$C360/Setup!$B$17+INDEX('5N inverse'!$A$8:$Y$8,1,'5N mesh'!$B$7+1)*Setup!$B$22</f>
        <v>0</v>
      </c>
      <c r="K360" s="0" t="n">
        <f aca="false">SUMPRODUCT('5N inverse'!$A$9:$Y$9,'5N mesh'!$B$37:$Z$37,$E359:$AC359)+'5N inverse'!$A$9*$C360/Setup!$B$17+INDEX('5N inverse'!$A$9:$Y$9,1,'5N mesh'!$B$7+1)*Setup!$B$22</f>
        <v>0</v>
      </c>
      <c r="L360" s="0" t="n">
        <f aca="false">SUMPRODUCT('5N inverse'!$A$10:$Y$10,'5N mesh'!$B$37:$Z$37,$E359:$AC359)+'5N inverse'!$A$10*$C360/Setup!$B$17+INDEX('5N inverse'!$A$10:$Y$10,1,'5N mesh'!$B$7+1)*Setup!$B$22</f>
        <v>0</v>
      </c>
      <c r="M360" s="0" t="n">
        <f aca="false">SUMPRODUCT('5N inverse'!$A$11:$Y$11,'5N mesh'!$B$37:$Z$37,$E359:$AC359)+'5N inverse'!$A$11*$C360/Setup!$B$17+INDEX('5N inverse'!$A$11:$Y$11,1,'5N mesh'!$B$7+1)*Setup!$B$22</f>
        <v>0</v>
      </c>
      <c r="N360" s="0" t="n">
        <f aca="false">SUMPRODUCT('5N inverse'!$A$12:$Y$12,'5N mesh'!$B$37:$Z$37,$E359:$AC359)+'5N inverse'!$A$12*$C360/Setup!$B$17+INDEX('5N inverse'!$A$12:$Y$12,1,'5N mesh'!$B$7+1)*Setup!$B$22</f>
        <v>0</v>
      </c>
      <c r="O360" s="0" t="n">
        <f aca="false">SUMPRODUCT('5N inverse'!$A$13:$Y$13,'5N mesh'!$B$37:$Z$37,$E359:$AC359)+'5N inverse'!$A$13*$C360/Setup!$B$17+INDEX('5N inverse'!$A$13:$Y$13,1,'5N mesh'!$B$7+1)*Setup!$B$22</f>
        <v>0</v>
      </c>
      <c r="P360" s="0" t="n">
        <f aca="false">SUMPRODUCT('5N inverse'!$A$14:$Y$14,'5N mesh'!$B$37:$Z$37,$E359:$AC359)+'5N inverse'!$A$14*$C360/Setup!$B$17+INDEX('5N inverse'!$A$14:$Y$14,1,'5N mesh'!$B$7+1)*Setup!$B$22</f>
        <v>0</v>
      </c>
      <c r="Q360" s="0" t="n">
        <f aca="false">SUMPRODUCT('5N inverse'!$A$15:$Y$15,'5N mesh'!$B$37:$Z$37,$E359:$AC359)+'5N inverse'!$A$15*$C360/Setup!$B$17+INDEX('5N inverse'!$A$15:$Y$15,1,'5N mesh'!$B$7+1)*Setup!$B$22</f>
        <v>0</v>
      </c>
      <c r="R360" s="0" t="n">
        <f aca="false">SUMPRODUCT('5N inverse'!$A$16:$Y$16,'5N mesh'!$B$37:$Z$37,$E359:$AC359)+'5N inverse'!$A$16*$C360/Setup!$B$17+INDEX('5N inverse'!$A$16:$Y$16,1,'5N mesh'!$B$7+1)*Setup!$B$22</f>
        <v>0</v>
      </c>
      <c r="S360" s="0" t="n">
        <f aca="false">SUMPRODUCT('5N inverse'!$A$17:$Y$17,'5N mesh'!$B$37:$Z$37,$E359:$AC359)+'5N inverse'!$A$17*$C360/Setup!$B$17+INDEX('5N inverse'!$A$17:$Y$17,1,'5N mesh'!$B$7+1)*Setup!$B$22</f>
        <v>0</v>
      </c>
      <c r="T360" s="0" t="n">
        <f aca="false">SUMPRODUCT('5N inverse'!$A$18:$Y$18,'5N mesh'!$B$37:$Z$37,$E359:$AC359)+'5N inverse'!$A$18*$C360/Setup!$B$17+INDEX('5N inverse'!$A$18:$Y$18,1,'5N mesh'!$B$7+1)*Setup!$B$22</f>
        <v>0</v>
      </c>
      <c r="U360" s="0" t="n">
        <f aca="false">SUMPRODUCT('5N inverse'!$A$19:$Y$19,'5N mesh'!$B$37:$Z$37,$E359:$AC359)+'5N inverse'!$A$19*$C360/Setup!$B$17+INDEX('5N inverse'!$A$19:$Y$19,1,'5N mesh'!$B$7+1)*Setup!$B$22</f>
        <v>0</v>
      </c>
      <c r="V360" s="0" t="n">
        <f aca="false">SUMPRODUCT('5N inverse'!$A$20:$Y$20,'5N mesh'!$B$37:$Z$37,$E359:$AC359)+'5N inverse'!$A$20*$C360/Setup!$B$17+INDEX('5N inverse'!$A$20:$Y$20,1,'5N mesh'!$B$7+1)*Setup!$B$22</f>
        <v>0</v>
      </c>
      <c r="W360" s="0" t="n">
        <f aca="false">SUMPRODUCT('5N inverse'!$A$21:$Y$21,'5N mesh'!$B$37:$Z$37,$E359:$AC359)+'5N inverse'!$A$21*$C360/Setup!$B$17+INDEX('5N inverse'!$A$21:$Y$21,1,'5N mesh'!$B$7+1)*Setup!$B$22</f>
        <v>0</v>
      </c>
      <c r="X360" s="0" t="n">
        <f aca="false">SUMPRODUCT('5N inverse'!$A$22:$Y$22,'5N mesh'!$B$37:$Z$37,$E359:$AC359)+'5N inverse'!$A$22*$C360/Setup!$B$17+INDEX('5N inverse'!$A$22:$Y$22,1,'5N mesh'!$B$7+1)*Setup!$B$22</f>
        <v>0</v>
      </c>
      <c r="Y360" s="0" t="n">
        <f aca="false">SUMPRODUCT('5N inverse'!$A$23:$Y$23,'5N mesh'!$B$37:$Z$37,$E359:$AC359)+'5N inverse'!$A$23*$C360/Setup!$B$17+INDEX('5N inverse'!$A$23:$Y$23,1,'5N mesh'!$B$7+1)*Setup!$B$22</f>
        <v>0</v>
      </c>
      <c r="Z360" s="0" t="n">
        <f aca="false">SUMPRODUCT('5N inverse'!$A$24:$Y$24,'5N mesh'!$B$37:$Z$37,$E359:$AC359)+'5N inverse'!$A$24*$C360/Setup!$B$17+INDEX('5N inverse'!$A$24:$Y$24,1,'5N mesh'!$B$7+1)*Setup!$B$22</f>
        <v>0</v>
      </c>
      <c r="AA360" s="0" t="n">
        <f aca="false">SUMPRODUCT('5N inverse'!$A$25:$Y$25,'5N mesh'!$B$37:$Z$37,$E359:$AC359)+'5N inverse'!$A$25*$C360/Setup!$B$17+INDEX('5N inverse'!$A$25:$Y$25,1,'5N mesh'!$B$7+1)*Setup!$B$22</f>
        <v>0</v>
      </c>
      <c r="AB360" s="0" t="n">
        <f aca="false">SUMPRODUCT('5N inverse'!$A$26:$Y$26,'5N mesh'!$B$37:$Z$37,$E359:$AC359)+'5N inverse'!$A$26*$C360/Setup!$B$17+INDEX('5N inverse'!$A$26:$Y$26,1,'5N mesh'!$B$7+1)*Setup!$B$22</f>
        <v>0</v>
      </c>
      <c r="AC360" s="0" t="n">
        <f aca="false">SUMPRODUCT('5N inverse'!$A$27:$Y$27,'5N mesh'!$B$37:$Z$37,$E359:$AC359)+'5N inverse'!$A$27*$C360/Setup!$B$17+INDEX('5N inverse'!$A$27:$Y$27,1,'5N mesh'!$B$7+1)*Setup!$B$22</f>
        <v>0</v>
      </c>
    </row>
    <row r="361" customFormat="false" ht="15" hidden="false" customHeight="false" outlineLevel="0" collapsed="false">
      <c r="A361" s="0" t="n">
        <v>356</v>
      </c>
      <c r="B361" s="0" t="n">
        <f aca="false">A361*Setup!$B$11/3600</f>
        <v>29.6666666666667</v>
      </c>
      <c r="C361" s="0" t="n">
        <f aca="false">Setup!$B$7+Setup!$B$8*COS(2*PI()*(B361-Setup!$B$9)/24)</f>
        <v>20.3747688518534</v>
      </c>
      <c r="D361" s="0" t="n">
        <f aca="false">(C361-E361)/Setup!$B$17</f>
        <v>-12.2439924745741</v>
      </c>
      <c r="E361" s="0" t="n">
        <f aca="false">SUMPRODUCT('5N inverse'!$A$3:$Y$3,'5N mesh'!$B$37:$Z$37,$E360:$AC360)+'5N inverse'!$A$3*$C361/Setup!$B$17+INDEX('5N inverse'!$A$3:$Y$3,1,'5N mesh'!$B$7+1)*Setup!$B$22</f>
        <v>21.966487873548</v>
      </c>
      <c r="F361" s="0" t="n">
        <f aca="false">SUMPRODUCT('5N inverse'!$A$4:$Y$4,'5N mesh'!$B$37:$Z$37,$E360:$AC360)+'5N inverse'!$A$4*$C361/Setup!$B$17+INDEX('5N inverse'!$A$4:$Y$4,1,'5N mesh'!$B$7+1)*Setup!$B$22</f>
        <v>20.8163502994707</v>
      </c>
      <c r="G361" s="0" t="n">
        <f aca="false">SUMPRODUCT('5N inverse'!$A$5:$Y$5,'5N mesh'!$B$37:$Z$37,$E360:$AC360)+'5N inverse'!$A$5*$C361/Setup!$B$17+INDEX('5N inverse'!$A$5:$Y$5,1,'5N mesh'!$B$7+1)*Setup!$B$22</f>
        <v>18.5160751513161</v>
      </c>
      <c r="H361" s="0" t="n">
        <f aca="false">SUMPRODUCT('5N inverse'!$A$6:$Y$6,'5N mesh'!$B$37:$Z$37,$E360:$AC360)+'5N inverse'!$A$6*$C361/Setup!$B$17+INDEX('5N inverse'!$A$6:$Y$6,1,'5N mesh'!$B$7+1)*Setup!$B$22</f>
        <v>16.2158000031614</v>
      </c>
      <c r="I361" s="0" t="n">
        <f aca="false">SUMPRODUCT('5N inverse'!$A$7:$Y$7,'5N mesh'!$B$37:$Z$37,$E360:$AC360)+'5N inverse'!$A$7*$C361/Setup!$B$17+INDEX('5N inverse'!$A$7:$Y$7,1,'5N mesh'!$B$7+1)*Setup!$B$22</f>
        <v>15.0656624290841</v>
      </c>
      <c r="J361" s="0" t="n">
        <f aca="false">SUMPRODUCT('5N inverse'!$A$8:$Y$8,'5N mesh'!$B$37:$Z$37,$E360:$AC360)+'5N inverse'!$A$8*$C361/Setup!$B$17+INDEX('5N inverse'!$A$8:$Y$8,1,'5N mesh'!$B$7+1)*Setup!$B$22</f>
        <v>0</v>
      </c>
      <c r="K361" s="0" t="n">
        <f aca="false">SUMPRODUCT('5N inverse'!$A$9:$Y$9,'5N mesh'!$B$37:$Z$37,$E360:$AC360)+'5N inverse'!$A$9*$C361/Setup!$B$17+INDEX('5N inverse'!$A$9:$Y$9,1,'5N mesh'!$B$7+1)*Setup!$B$22</f>
        <v>0</v>
      </c>
      <c r="L361" s="0" t="n">
        <f aca="false">SUMPRODUCT('5N inverse'!$A$10:$Y$10,'5N mesh'!$B$37:$Z$37,$E360:$AC360)+'5N inverse'!$A$10*$C361/Setup!$B$17+INDEX('5N inverse'!$A$10:$Y$10,1,'5N mesh'!$B$7+1)*Setup!$B$22</f>
        <v>0</v>
      </c>
      <c r="M361" s="0" t="n">
        <f aca="false">SUMPRODUCT('5N inverse'!$A$11:$Y$11,'5N mesh'!$B$37:$Z$37,$E360:$AC360)+'5N inverse'!$A$11*$C361/Setup!$B$17+INDEX('5N inverse'!$A$11:$Y$11,1,'5N mesh'!$B$7+1)*Setup!$B$22</f>
        <v>0</v>
      </c>
      <c r="N361" s="0" t="n">
        <f aca="false">SUMPRODUCT('5N inverse'!$A$12:$Y$12,'5N mesh'!$B$37:$Z$37,$E360:$AC360)+'5N inverse'!$A$12*$C361/Setup!$B$17+INDEX('5N inverse'!$A$12:$Y$12,1,'5N mesh'!$B$7+1)*Setup!$B$22</f>
        <v>0</v>
      </c>
      <c r="O361" s="0" t="n">
        <f aca="false">SUMPRODUCT('5N inverse'!$A$13:$Y$13,'5N mesh'!$B$37:$Z$37,$E360:$AC360)+'5N inverse'!$A$13*$C361/Setup!$B$17+INDEX('5N inverse'!$A$13:$Y$13,1,'5N mesh'!$B$7+1)*Setup!$B$22</f>
        <v>0</v>
      </c>
      <c r="P361" s="0" t="n">
        <f aca="false">SUMPRODUCT('5N inverse'!$A$14:$Y$14,'5N mesh'!$B$37:$Z$37,$E360:$AC360)+'5N inverse'!$A$14*$C361/Setup!$B$17+INDEX('5N inverse'!$A$14:$Y$14,1,'5N mesh'!$B$7+1)*Setup!$B$22</f>
        <v>0</v>
      </c>
      <c r="Q361" s="0" t="n">
        <f aca="false">SUMPRODUCT('5N inverse'!$A$15:$Y$15,'5N mesh'!$B$37:$Z$37,$E360:$AC360)+'5N inverse'!$A$15*$C361/Setup!$B$17+INDEX('5N inverse'!$A$15:$Y$15,1,'5N mesh'!$B$7+1)*Setup!$B$22</f>
        <v>0</v>
      </c>
      <c r="R361" s="0" t="n">
        <f aca="false">SUMPRODUCT('5N inverse'!$A$16:$Y$16,'5N mesh'!$B$37:$Z$37,$E360:$AC360)+'5N inverse'!$A$16*$C361/Setup!$B$17+INDEX('5N inverse'!$A$16:$Y$16,1,'5N mesh'!$B$7+1)*Setup!$B$22</f>
        <v>0</v>
      </c>
      <c r="S361" s="0" t="n">
        <f aca="false">SUMPRODUCT('5N inverse'!$A$17:$Y$17,'5N mesh'!$B$37:$Z$37,$E360:$AC360)+'5N inverse'!$A$17*$C361/Setup!$B$17+INDEX('5N inverse'!$A$17:$Y$17,1,'5N mesh'!$B$7+1)*Setup!$B$22</f>
        <v>0</v>
      </c>
      <c r="T361" s="0" t="n">
        <f aca="false">SUMPRODUCT('5N inverse'!$A$18:$Y$18,'5N mesh'!$B$37:$Z$37,$E360:$AC360)+'5N inverse'!$A$18*$C361/Setup!$B$17+INDEX('5N inverse'!$A$18:$Y$18,1,'5N mesh'!$B$7+1)*Setup!$B$22</f>
        <v>0</v>
      </c>
      <c r="U361" s="0" t="n">
        <f aca="false">SUMPRODUCT('5N inverse'!$A$19:$Y$19,'5N mesh'!$B$37:$Z$37,$E360:$AC360)+'5N inverse'!$A$19*$C361/Setup!$B$17+INDEX('5N inverse'!$A$19:$Y$19,1,'5N mesh'!$B$7+1)*Setup!$B$22</f>
        <v>0</v>
      </c>
      <c r="V361" s="0" t="n">
        <f aca="false">SUMPRODUCT('5N inverse'!$A$20:$Y$20,'5N mesh'!$B$37:$Z$37,$E360:$AC360)+'5N inverse'!$A$20*$C361/Setup!$B$17+INDEX('5N inverse'!$A$20:$Y$20,1,'5N mesh'!$B$7+1)*Setup!$B$22</f>
        <v>0</v>
      </c>
      <c r="W361" s="0" t="n">
        <f aca="false">SUMPRODUCT('5N inverse'!$A$21:$Y$21,'5N mesh'!$B$37:$Z$37,$E360:$AC360)+'5N inverse'!$A$21*$C361/Setup!$B$17+INDEX('5N inverse'!$A$21:$Y$21,1,'5N mesh'!$B$7+1)*Setup!$B$22</f>
        <v>0</v>
      </c>
      <c r="X361" s="0" t="n">
        <f aca="false">SUMPRODUCT('5N inverse'!$A$22:$Y$22,'5N mesh'!$B$37:$Z$37,$E360:$AC360)+'5N inverse'!$A$22*$C361/Setup!$B$17+INDEX('5N inverse'!$A$22:$Y$22,1,'5N mesh'!$B$7+1)*Setup!$B$22</f>
        <v>0</v>
      </c>
      <c r="Y361" s="0" t="n">
        <f aca="false">SUMPRODUCT('5N inverse'!$A$23:$Y$23,'5N mesh'!$B$37:$Z$37,$E360:$AC360)+'5N inverse'!$A$23*$C361/Setup!$B$17+INDEX('5N inverse'!$A$23:$Y$23,1,'5N mesh'!$B$7+1)*Setup!$B$22</f>
        <v>0</v>
      </c>
      <c r="Z361" s="0" t="n">
        <f aca="false">SUMPRODUCT('5N inverse'!$A$24:$Y$24,'5N mesh'!$B$37:$Z$37,$E360:$AC360)+'5N inverse'!$A$24*$C361/Setup!$B$17+INDEX('5N inverse'!$A$24:$Y$24,1,'5N mesh'!$B$7+1)*Setup!$B$22</f>
        <v>0</v>
      </c>
      <c r="AA361" s="0" t="n">
        <f aca="false">SUMPRODUCT('5N inverse'!$A$25:$Y$25,'5N mesh'!$B$37:$Z$37,$E360:$AC360)+'5N inverse'!$A$25*$C361/Setup!$B$17+INDEX('5N inverse'!$A$25:$Y$25,1,'5N mesh'!$B$7+1)*Setup!$B$22</f>
        <v>0</v>
      </c>
      <c r="AB361" s="0" t="n">
        <f aca="false">SUMPRODUCT('5N inverse'!$A$26:$Y$26,'5N mesh'!$B$37:$Z$37,$E360:$AC360)+'5N inverse'!$A$26*$C361/Setup!$B$17+INDEX('5N inverse'!$A$26:$Y$26,1,'5N mesh'!$B$7+1)*Setup!$B$22</f>
        <v>0</v>
      </c>
      <c r="AC361" s="0" t="n">
        <f aca="false">SUMPRODUCT('5N inverse'!$A$27:$Y$27,'5N mesh'!$B$37:$Z$37,$E360:$AC360)+'5N inverse'!$A$27*$C361/Setup!$B$17+INDEX('5N inverse'!$A$27:$Y$27,1,'5N mesh'!$B$7+1)*Setup!$B$22</f>
        <v>0</v>
      </c>
    </row>
    <row r="362" customFormat="false" ht="15" hidden="false" customHeight="false" outlineLevel="0" collapsed="false">
      <c r="A362" s="0" t="n">
        <v>357</v>
      </c>
      <c r="B362" s="0" t="n">
        <f aca="false">A362*Setup!$B$11/3600</f>
        <v>29.75</v>
      </c>
      <c r="C362" s="0" t="n">
        <f aca="false">Setup!$B$7+Setup!$B$8*COS(2*PI()*(B362-Setup!$B$9)/24)</f>
        <v>20.4125090338693</v>
      </c>
      <c r="D362" s="0" t="n">
        <f aca="false">(C362-E362)/Setup!$B$17</f>
        <v>-11.7799494064601</v>
      </c>
      <c r="E362" s="0" t="n">
        <f aca="false">SUMPRODUCT('5N inverse'!$A$3:$Y$3,'5N mesh'!$B$37:$Z$37,$E361:$AC361)+'5N inverse'!$A$3*$C362/Setup!$B$17+INDEX('5N inverse'!$A$3:$Y$3,1,'5N mesh'!$B$7+1)*Setup!$B$22</f>
        <v>21.9439024567091</v>
      </c>
      <c r="F362" s="0" t="n">
        <f aca="false">SUMPRODUCT('5N inverse'!$A$4:$Y$4,'5N mesh'!$B$37:$Z$37,$E361:$AC361)+'5N inverse'!$A$4*$C362/Setup!$B$17+INDEX('5N inverse'!$A$4:$Y$4,1,'5N mesh'!$B$7+1)*Setup!$B$22</f>
        <v>20.7974835060794</v>
      </c>
      <c r="G362" s="0" t="n">
        <f aca="false">SUMPRODUCT('5N inverse'!$A$5:$Y$5,'5N mesh'!$B$37:$Z$37,$E361:$AC361)+'5N inverse'!$A$5*$C362/Setup!$B$17+INDEX('5N inverse'!$A$5:$Y$5,1,'5N mesh'!$B$7+1)*Setup!$B$22</f>
        <v>18.5046456048202</v>
      </c>
      <c r="H362" s="0" t="n">
        <f aca="false">SUMPRODUCT('5N inverse'!$A$6:$Y$6,'5N mesh'!$B$37:$Z$37,$E361:$AC361)+'5N inverse'!$A$6*$C362/Setup!$B$17+INDEX('5N inverse'!$A$6:$Y$6,1,'5N mesh'!$B$7+1)*Setup!$B$22</f>
        <v>16.211807703561</v>
      </c>
      <c r="I362" s="0" t="n">
        <f aca="false">SUMPRODUCT('5N inverse'!$A$7:$Y$7,'5N mesh'!$B$37:$Z$37,$E361:$AC361)+'5N inverse'!$A$7*$C362/Setup!$B$17+INDEX('5N inverse'!$A$7:$Y$7,1,'5N mesh'!$B$7+1)*Setup!$B$22</f>
        <v>15.0653887529313</v>
      </c>
      <c r="J362" s="0" t="n">
        <f aca="false">SUMPRODUCT('5N inverse'!$A$8:$Y$8,'5N mesh'!$B$37:$Z$37,$E361:$AC361)+'5N inverse'!$A$8*$C362/Setup!$B$17+INDEX('5N inverse'!$A$8:$Y$8,1,'5N mesh'!$B$7+1)*Setup!$B$22</f>
        <v>0</v>
      </c>
      <c r="K362" s="0" t="n">
        <f aca="false">SUMPRODUCT('5N inverse'!$A$9:$Y$9,'5N mesh'!$B$37:$Z$37,$E361:$AC361)+'5N inverse'!$A$9*$C362/Setup!$B$17+INDEX('5N inverse'!$A$9:$Y$9,1,'5N mesh'!$B$7+1)*Setup!$B$22</f>
        <v>0</v>
      </c>
      <c r="L362" s="0" t="n">
        <f aca="false">SUMPRODUCT('5N inverse'!$A$10:$Y$10,'5N mesh'!$B$37:$Z$37,$E361:$AC361)+'5N inverse'!$A$10*$C362/Setup!$B$17+INDEX('5N inverse'!$A$10:$Y$10,1,'5N mesh'!$B$7+1)*Setup!$B$22</f>
        <v>0</v>
      </c>
      <c r="M362" s="0" t="n">
        <f aca="false">SUMPRODUCT('5N inverse'!$A$11:$Y$11,'5N mesh'!$B$37:$Z$37,$E361:$AC361)+'5N inverse'!$A$11*$C362/Setup!$B$17+INDEX('5N inverse'!$A$11:$Y$11,1,'5N mesh'!$B$7+1)*Setup!$B$22</f>
        <v>0</v>
      </c>
      <c r="N362" s="0" t="n">
        <f aca="false">SUMPRODUCT('5N inverse'!$A$12:$Y$12,'5N mesh'!$B$37:$Z$37,$E361:$AC361)+'5N inverse'!$A$12*$C362/Setup!$B$17+INDEX('5N inverse'!$A$12:$Y$12,1,'5N mesh'!$B$7+1)*Setup!$B$22</f>
        <v>0</v>
      </c>
      <c r="O362" s="0" t="n">
        <f aca="false">SUMPRODUCT('5N inverse'!$A$13:$Y$13,'5N mesh'!$B$37:$Z$37,$E361:$AC361)+'5N inverse'!$A$13*$C362/Setup!$B$17+INDEX('5N inverse'!$A$13:$Y$13,1,'5N mesh'!$B$7+1)*Setup!$B$22</f>
        <v>0</v>
      </c>
      <c r="P362" s="0" t="n">
        <f aca="false">SUMPRODUCT('5N inverse'!$A$14:$Y$14,'5N mesh'!$B$37:$Z$37,$E361:$AC361)+'5N inverse'!$A$14*$C362/Setup!$B$17+INDEX('5N inverse'!$A$14:$Y$14,1,'5N mesh'!$B$7+1)*Setup!$B$22</f>
        <v>0</v>
      </c>
      <c r="Q362" s="0" t="n">
        <f aca="false">SUMPRODUCT('5N inverse'!$A$15:$Y$15,'5N mesh'!$B$37:$Z$37,$E361:$AC361)+'5N inverse'!$A$15*$C362/Setup!$B$17+INDEX('5N inverse'!$A$15:$Y$15,1,'5N mesh'!$B$7+1)*Setup!$B$22</f>
        <v>0</v>
      </c>
      <c r="R362" s="0" t="n">
        <f aca="false">SUMPRODUCT('5N inverse'!$A$16:$Y$16,'5N mesh'!$B$37:$Z$37,$E361:$AC361)+'5N inverse'!$A$16*$C362/Setup!$B$17+INDEX('5N inverse'!$A$16:$Y$16,1,'5N mesh'!$B$7+1)*Setup!$B$22</f>
        <v>0</v>
      </c>
      <c r="S362" s="0" t="n">
        <f aca="false">SUMPRODUCT('5N inverse'!$A$17:$Y$17,'5N mesh'!$B$37:$Z$37,$E361:$AC361)+'5N inverse'!$A$17*$C362/Setup!$B$17+INDEX('5N inverse'!$A$17:$Y$17,1,'5N mesh'!$B$7+1)*Setup!$B$22</f>
        <v>0</v>
      </c>
      <c r="T362" s="0" t="n">
        <f aca="false">SUMPRODUCT('5N inverse'!$A$18:$Y$18,'5N mesh'!$B$37:$Z$37,$E361:$AC361)+'5N inverse'!$A$18*$C362/Setup!$B$17+INDEX('5N inverse'!$A$18:$Y$18,1,'5N mesh'!$B$7+1)*Setup!$B$22</f>
        <v>0</v>
      </c>
      <c r="U362" s="0" t="n">
        <f aca="false">SUMPRODUCT('5N inverse'!$A$19:$Y$19,'5N mesh'!$B$37:$Z$37,$E361:$AC361)+'5N inverse'!$A$19*$C362/Setup!$B$17+INDEX('5N inverse'!$A$19:$Y$19,1,'5N mesh'!$B$7+1)*Setup!$B$22</f>
        <v>0</v>
      </c>
      <c r="V362" s="0" t="n">
        <f aca="false">SUMPRODUCT('5N inverse'!$A$20:$Y$20,'5N mesh'!$B$37:$Z$37,$E361:$AC361)+'5N inverse'!$A$20*$C362/Setup!$B$17+INDEX('5N inverse'!$A$20:$Y$20,1,'5N mesh'!$B$7+1)*Setup!$B$22</f>
        <v>0</v>
      </c>
      <c r="W362" s="0" t="n">
        <f aca="false">SUMPRODUCT('5N inverse'!$A$21:$Y$21,'5N mesh'!$B$37:$Z$37,$E361:$AC361)+'5N inverse'!$A$21*$C362/Setup!$B$17+INDEX('5N inverse'!$A$21:$Y$21,1,'5N mesh'!$B$7+1)*Setup!$B$22</f>
        <v>0</v>
      </c>
      <c r="X362" s="0" t="n">
        <f aca="false">SUMPRODUCT('5N inverse'!$A$22:$Y$22,'5N mesh'!$B$37:$Z$37,$E361:$AC361)+'5N inverse'!$A$22*$C362/Setup!$B$17+INDEX('5N inverse'!$A$22:$Y$22,1,'5N mesh'!$B$7+1)*Setup!$B$22</f>
        <v>0</v>
      </c>
      <c r="Y362" s="0" t="n">
        <f aca="false">SUMPRODUCT('5N inverse'!$A$23:$Y$23,'5N mesh'!$B$37:$Z$37,$E361:$AC361)+'5N inverse'!$A$23*$C362/Setup!$B$17+INDEX('5N inverse'!$A$23:$Y$23,1,'5N mesh'!$B$7+1)*Setup!$B$22</f>
        <v>0</v>
      </c>
      <c r="Z362" s="0" t="n">
        <f aca="false">SUMPRODUCT('5N inverse'!$A$24:$Y$24,'5N mesh'!$B$37:$Z$37,$E361:$AC361)+'5N inverse'!$A$24*$C362/Setup!$B$17+INDEX('5N inverse'!$A$24:$Y$24,1,'5N mesh'!$B$7+1)*Setup!$B$22</f>
        <v>0</v>
      </c>
      <c r="AA362" s="0" t="n">
        <f aca="false">SUMPRODUCT('5N inverse'!$A$25:$Y$25,'5N mesh'!$B$37:$Z$37,$E361:$AC361)+'5N inverse'!$A$25*$C362/Setup!$B$17+INDEX('5N inverse'!$A$25:$Y$25,1,'5N mesh'!$B$7+1)*Setup!$B$22</f>
        <v>0</v>
      </c>
      <c r="AB362" s="0" t="n">
        <f aca="false">SUMPRODUCT('5N inverse'!$A$26:$Y$26,'5N mesh'!$B$37:$Z$37,$E361:$AC361)+'5N inverse'!$A$26*$C362/Setup!$B$17+INDEX('5N inverse'!$A$26:$Y$26,1,'5N mesh'!$B$7+1)*Setup!$B$22</f>
        <v>0</v>
      </c>
      <c r="AC362" s="0" t="n">
        <f aca="false">SUMPRODUCT('5N inverse'!$A$27:$Y$27,'5N mesh'!$B$37:$Z$37,$E361:$AC361)+'5N inverse'!$A$27*$C362/Setup!$B$17+INDEX('5N inverse'!$A$27:$Y$27,1,'5N mesh'!$B$7+1)*Setup!$B$22</f>
        <v>0</v>
      </c>
    </row>
    <row r="363" customFormat="false" ht="15" hidden="false" customHeight="false" outlineLevel="0" collapsed="false">
      <c r="A363" s="0" t="n">
        <v>358</v>
      </c>
      <c r="B363" s="0" t="n">
        <f aca="false">A363*Setup!$B$11/3600</f>
        <v>29.8333333333333</v>
      </c>
      <c r="C363" s="0" t="n">
        <f aca="false">Setup!$B$7+Setup!$B$8*COS(2*PI()*(B363-Setup!$B$9)/24)</f>
        <v>20.4519566672871</v>
      </c>
      <c r="D363" s="0" t="n">
        <f aca="false">(C363-E363)/Setup!$B$17</f>
        <v>-11.3090056279946</v>
      </c>
      <c r="E363" s="0" t="n">
        <f aca="false">SUMPRODUCT('5N inverse'!$A$3:$Y$3,'5N mesh'!$B$37:$Z$37,$E362:$AC362)+'5N inverse'!$A$3*$C363/Setup!$B$17+INDEX('5N inverse'!$A$3:$Y$3,1,'5N mesh'!$B$7+1)*Setup!$B$22</f>
        <v>21.9221273989264</v>
      </c>
      <c r="F363" s="0" t="n">
        <f aca="false">SUMPRODUCT('5N inverse'!$A$4:$Y$4,'5N mesh'!$B$37:$Z$37,$E362:$AC362)+'5N inverse'!$A$4*$C363/Setup!$B$17+INDEX('5N inverse'!$A$4:$Y$4,1,'5N mesh'!$B$7+1)*Setup!$B$22</f>
        <v>20.7792926202354</v>
      </c>
      <c r="G363" s="0" t="n">
        <f aca="false">SUMPRODUCT('5N inverse'!$A$5:$Y$5,'5N mesh'!$B$37:$Z$37,$E362:$AC362)+'5N inverse'!$A$5*$C363/Setup!$B$17+INDEX('5N inverse'!$A$5:$Y$5,1,'5N mesh'!$B$7+1)*Setup!$B$22</f>
        <v>18.4936230628533</v>
      </c>
      <c r="H363" s="0" t="n">
        <f aca="false">SUMPRODUCT('5N inverse'!$A$6:$Y$6,'5N mesh'!$B$37:$Z$37,$E362:$AC362)+'5N inverse'!$A$6*$C363/Setup!$B$17+INDEX('5N inverse'!$A$6:$Y$6,1,'5N mesh'!$B$7+1)*Setup!$B$22</f>
        <v>16.2079535054712</v>
      </c>
      <c r="I363" s="0" t="n">
        <f aca="false">SUMPRODUCT('5N inverse'!$A$7:$Y$7,'5N mesh'!$B$37:$Z$37,$E362:$AC362)+'5N inverse'!$A$7*$C363/Setup!$B$17+INDEX('5N inverse'!$A$7:$Y$7,1,'5N mesh'!$B$7+1)*Setup!$B$22</f>
        <v>15.0651187267802</v>
      </c>
      <c r="J363" s="0" t="n">
        <f aca="false">SUMPRODUCT('5N inverse'!$A$8:$Y$8,'5N mesh'!$B$37:$Z$37,$E362:$AC362)+'5N inverse'!$A$8*$C363/Setup!$B$17+INDEX('5N inverse'!$A$8:$Y$8,1,'5N mesh'!$B$7+1)*Setup!$B$22</f>
        <v>0</v>
      </c>
      <c r="K363" s="0" t="n">
        <f aca="false">SUMPRODUCT('5N inverse'!$A$9:$Y$9,'5N mesh'!$B$37:$Z$37,$E362:$AC362)+'5N inverse'!$A$9*$C363/Setup!$B$17+INDEX('5N inverse'!$A$9:$Y$9,1,'5N mesh'!$B$7+1)*Setup!$B$22</f>
        <v>0</v>
      </c>
      <c r="L363" s="0" t="n">
        <f aca="false">SUMPRODUCT('5N inverse'!$A$10:$Y$10,'5N mesh'!$B$37:$Z$37,$E362:$AC362)+'5N inverse'!$A$10*$C363/Setup!$B$17+INDEX('5N inverse'!$A$10:$Y$10,1,'5N mesh'!$B$7+1)*Setup!$B$22</f>
        <v>0</v>
      </c>
      <c r="M363" s="0" t="n">
        <f aca="false">SUMPRODUCT('5N inverse'!$A$11:$Y$11,'5N mesh'!$B$37:$Z$37,$E362:$AC362)+'5N inverse'!$A$11*$C363/Setup!$B$17+INDEX('5N inverse'!$A$11:$Y$11,1,'5N mesh'!$B$7+1)*Setup!$B$22</f>
        <v>0</v>
      </c>
      <c r="N363" s="0" t="n">
        <f aca="false">SUMPRODUCT('5N inverse'!$A$12:$Y$12,'5N mesh'!$B$37:$Z$37,$E362:$AC362)+'5N inverse'!$A$12*$C363/Setup!$B$17+INDEX('5N inverse'!$A$12:$Y$12,1,'5N mesh'!$B$7+1)*Setup!$B$22</f>
        <v>0</v>
      </c>
      <c r="O363" s="0" t="n">
        <f aca="false">SUMPRODUCT('5N inverse'!$A$13:$Y$13,'5N mesh'!$B$37:$Z$37,$E362:$AC362)+'5N inverse'!$A$13*$C363/Setup!$B$17+INDEX('5N inverse'!$A$13:$Y$13,1,'5N mesh'!$B$7+1)*Setup!$B$22</f>
        <v>0</v>
      </c>
      <c r="P363" s="0" t="n">
        <f aca="false">SUMPRODUCT('5N inverse'!$A$14:$Y$14,'5N mesh'!$B$37:$Z$37,$E362:$AC362)+'5N inverse'!$A$14*$C363/Setup!$B$17+INDEX('5N inverse'!$A$14:$Y$14,1,'5N mesh'!$B$7+1)*Setup!$B$22</f>
        <v>0</v>
      </c>
      <c r="Q363" s="0" t="n">
        <f aca="false">SUMPRODUCT('5N inverse'!$A$15:$Y$15,'5N mesh'!$B$37:$Z$37,$E362:$AC362)+'5N inverse'!$A$15*$C363/Setup!$B$17+INDEX('5N inverse'!$A$15:$Y$15,1,'5N mesh'!$B$7+1)*Setup!$B$22</f>
        <v>0</v>
      </c>
      <c r="R363" s="0" t="n">
        <f aca="false">SUMPRODUCT('5N inverse'!$A$16:$Y$16,'5N mesh'!$B$37:$Z$37,$E362:$AC362)+'5N inverse'!$A$16*$C363/Setup!$B$17+INDEX('5N inverse'!$A$16:$Y$16,1,'5N mesh'!$B$7+1)*Setup!$B$22</f>
        <v>0</v>
      </c>
      <c r="S363" s="0" t="n">
        <f aca="false">SUMPRODUCT('5N inverse'!$A$17:$Y$17,'5N mesh'!$B$37:$Z$37,$E362:$AC362)+'5N inverse'!$A$17*$C363/Setup!$B$17+INDEX('5N inverse'!$A$17:$Y$17,1,'5N mesh'!$B$7+1)*Setup!$B$22</f>
        <v>0</v>
      </c>
      <c r="T363" s="0" t="n">
        <f aca="false">SUMPRODUCT('5N inverse'!$A$18:$Y$18,'5N mesh'!$B$37:$Z$37,$E362:$AC362)+'5N inverse'!$A$18*$C363/Setup!$B$17+INDEX('5N inverse'!$A$18:$Y$18,1,'5N mesh'!$B$7+1)*Setup!$B$22</f>
        <v>0</v>
      </c>
      <c r="U363" s="0" t="n">
        <f aca="false">SUMPRODUCT('5N inverse'!$A$19:$Y$19,'5N mesh'!$B$37:$Z$37,$E362:$AC362)+'5N inverse'!$A$19*$C363/Setup!$B$17+INDEX('5N inverse'!$A$19:$Y$19,1,'5N mesh'!$B$7+1)*Setup!$B$22</f>
        <v>0</v>
      </c>
      <c r="V363" s="0" t="n">
        <f aca="false">SUMPRODUCT('5N inverse'!$A$20:$Y$20,'5N mesh'!$B$37:$Z$37,$E362:$AC362)+'5N inverse'!$A$20*$C363/Setup!$B$17+INDEX('5N inverse'!$A$20:$Y$20,1,'5N mesh'!$B$7+1)*Setup!$B$22</f>
        <v>0</v>
      </c>
      <c r="W363" s="0" t="n">
        <f aca="false">SUMPRODUCT('5N inverse'!$A$21:$Y$21,'5N mesh'!$B$37:$Z$37,$E362:$AC362)+'5N inverse'!$A$21*$C363/Setup!$B$17+INDEX('5N inverse'!$A$21:$Y$21,1,'5N mesh'!$B$7+1)*Setup!$B$22</f>
        <v>0</v>
      </c>
      <c r="X363" s="0" t="n">
        <f aca="false">SUMPRODUCT('5N inverse'!$A$22:$Y$22,'5N mesh'!$B$37:$Z$37,$E362:$AC362)+'5N inverse'!$A$22*$C363/Setup!$B$17+INDEX('5N inverse'!$A$22:$Y$22,1,'5N mesh'!$B$7+1)*Setup!$B$22</f>
        <v>0</v>
      </c>
      <c r="Y363" s="0" t="n">
        <f aca="false">SUMPRODUCT('5N inverse'!$A$23:$Y$23,'5N mesh'!$B$37:$Z$37,$E362:$AC362)+'5N inverse'!$A$23*$C363/Setup!$B$17+INDEX('5N inverse'!$A$23:$Y$23,1,'5N mesh'!$B$7+1)*Setup!$B$22</f>
        <v>0</v>
      </c>
      <c r="Z363" s="0" t="n">
        <f aca="false">SUMPRODUCT('5N inverse'!$A$24:$Y$24,'5N mesh'!$B$37:$Z$37,$E362:$AC362)+'5N inverse'!$A$24*$C363/Setup!$B$17+INDEX('5N inverse'!$A$24:$Y$24,1,'5N mesh'!$B$7+1)*Setup!$B$22</f>
        <v>0</v>
      </c>
      <c r="AA363" s="0" t="n">
        <f aca="false">SUMPRODUCT('5N inverse'!$A$25:$Y$25,'5N mesh'!$B$37:$Z$37,$E362:$AC362)+'5N inverse'!$A$25*$C363/Setup!$B$17+INDEX('5N inverse'!$A$25:$Y$25,1,'5N mesh'!$B$7+1)*Setup!$B$22</f>
        <v>0</v>
      </c>
      <c r="AB363" s="0" t="n">
        <f aca="false">SUMPRODUCT('5N inverse'!$A$26:$Y$26,'5N mesh'!$B$37:$Z$37,$E362:$AC362)+'5N inverse'!$A$26*$C363/Setup!$B$17+INDEX('5N inverse'!$A$26:$Y$26,1,'5N mesh'!$B$7+1)*Setup!$B$22</f>
        <v>0</v>
      </c>
      <c r="AC363" s="0" t="n">
        <f aca="false">SUMPRODUCT('5N inverse'!$A$27:$Y$27,'5N mesh'!$B$37:$Z$37,$E362:$AC362)+'5N inverse'!$A$27*$C363/Setup!$B$17+INDEX('5N inverse'!$A$27:$Y$27,1,'5N mesh'!$B$7+1)*Setup!$B$22</f>
        <v>0</v>
      </c>
    </row>
    <row r="364" customFormat="false" ht="15" hidden="false" customHeight="false" outlineLevel="0" collapsed="false">
      <c r="A364" s="0" t="n">
        <v>359</v>
      </c>
      <c r="B364" s="0" t="n">
        <f aca="false">A364*Setup!$B$11/3600</f>
        <v>29.9166666666667</v>
      </c>
      <c r="C364" s="0" t="n">
        <f aca="false">Setup!$B$7+Setup!$B$8*COS(2*PI()*(B364-Setup!$B$9)/24)</f>
        <v>20.49309297717</v>
      </c>
      <c r="D364" s="0" t="n">
        <f aca="false">(C364-E364)/Setup!$B$17</f>
        <v>-10.8313907100577</v>
      </c>
      <c r="E364" s="0" t="n">
        <f aca="false">SUMPRODUCT('5N inverse'!$A$3:$Y$3,'5N mesh'!$B$37:$Z$37,$E363:$AC363)+'5N inverse'!$A$3*$C364/Setup!$B$17+INDEX('5N inverse'!$A$3:$Y$3,1,'5N mesh'!$B$7+1)*Setup!$B$22</f>
        <v>21.9011737694775</v>
      </c>
      <c r="F364" s="0" t="n">
        <f aca="false">SUMPRODUCT('5N inverse'!$A$4:$Y$4,'5N mesh'!$B$37:$Z$37,$E363:$AC363)+'5N inverse'!$A$4*$C364/Setup!$B$17+INDEX('5N inverse'!$A$4:$Y$4,1,'5N mesh'!$B$7+1)*Setup!$B$22</f>
        <v>20.7617868892116</v>
      </c>
      <c r="G364" s="0" t="n">
        <f aca="false">SUMPRODUCT('5N inverse'!$A$5:$Y$5,'5N mesh'!$B$37:$Z$37,$E363:$AC363)+'5N inverse'!$A$5*$C364/Setup!$B$17+INDEX('5N inverse'!$A$5:$Y$5,1,'5N mesh'!$B$7+1)*Setup!$B$22</f>
        <v>18.4830131286799</v>
      </c>
      <c r="H364" s="0" t="n">
        <f aca="false">SUMPRODUCT('5N inverse'!$A$6:$Y$6,'5N mesh'!$B$37:$Z$37,$E363:$AC363)+'5N inverse'!$A$6*$C364/Setup!$B$17+INDEX('5N inverse'!$A$6:$Y$6,1,'5N mesh'!$B$7+1)*Setup!$B$22</f>
        <v>16.2042393681482</v>
      </c>
      <c r="I364" s="0" t="n">
        <f aca="false">SUMPRODUCT('5N inverse'!$A$7:$Y$7,'5N mesh'!$B$37:$Z$37,$E363:$AC363)+'5N inverse'!$A$7*$C364/Setup!$B$17+INDEX('5N inverse'!$A$7:$Y$7,1,'5N mesh'!$B$7+1)*Setup!$B$22</f>
        <v>15.0648524878823</v>
      </c>
      <c r="J364" s="0" t="n">
        <f aca="false">SUMPRODUCT('5N inverse'!$A$8:$Y$8,'5N mesh'!$B$37:$Z$37,$E363:$AC363)+'5N inverse'!$A$8*$C364/Setup!$B$17+INDEX('5N inverse'!$A$8:$Y$8,1,'5N mesh'!$B$7+1)*Setup!$B$22</f>
        <v>0</v>
      </c>
      <c r="K364" s="0" t="n">
        <f aca="false">SUMPRODUCT('5N inverse'!$A$9:$Y$9,'5N mesh'!$B$37:$Z$37,$E363:$AC363)+'5N inverse'!$A$9*$C364/Setup!$B$17+INDEX('5N inverse'!$A$9:$Y$9,1,'5N mesh'!$B$7+1)*Setup!$B$22</f>
        <v>0</v>
      </c>
      <c r="L364" s="0" t="n">
        <f aca="false">SUMPRODUCT('5N inverse'!$A$10:$Y$10,'5N mesh'!$B$37:$Z$37,$E363:$AC363)+'5N inverse'!$A$10*$C364/Setup!$B$17+INDEX('5N inverse'!$A$10:$Y$10,1,'5N mesh'!$B$7+1)*Setup!$B$22</f>
        <v>0</v>
      </c>
      <c r="M364" s="0" t="n">
        <f aca="false">SUMPRODUCT('5N inverse'!$A$11:$Y$11,'5N mesh'!$B$37:$Z$37,$E363:$AC363)+'5N inverse'!$A$11*$C364/Setup!$B$17+INDEX('5N inverse'!$A$11:$Y$11,1,'5N mesh'!$B$7+1)*Setup!$B$22</f>
        <v>0</v>
      </c>
      <c r="N364" s="0" t="n">
        <f aca="false">SUMPRODUCT('5N inverse'!$A$12:$Y$12,'5N mesh'!$B$37:$Z$37,$E363:$AC363)+'5N inverse'!$A$12*$C364/Setup!$B$17+INDEX('5N inverse'!$A$12:$Y$12,1,'5N mesh'!$B$7+1)*Setup!$B$22</f>
        <v>0</v>
      </c>
      <c r="O364" s="0" t="n">
        <f aca="false">SUMPRODUCT('5N inverse'!$A$13:$Y$13,'5N mesh'!$B$37:$Z$37,$E363:$AC363)+'5N inverse'!$A$13*$C364/Setup!$B$17+INDEX('5N inverse'!$A$13:$Y$13,1,'5N mesh'!$B$7+1)*Setup!$B$22</f>
        <v>0</v>
      </c>
      <c r="P364" s="0" t="n">
        <f aca="false">SUMPRODUCT('5N inverse'!$A$14:$Y$14,'5N mesh'!$B$37:$Z$37,$E363:$AC363)+'5N inverse'!$A$14*$C364/Setup!$B$17+INDEX('5N inverse'!$A$14:$Y$14,1,'5N mesh'!$B$7+1)*Setup!$B$22</f>
        <v>0</v>
      </c>
      <c r="Q364" s="0" t="n">
        <f aca="false">SUMPRODUCT('5N inverse'!$A$15:$Y$15,'5N mesh'!$B$37:$Z$37,$E363:$AC363)+'5N inverse'!$A$15*$C364/Setup!$B$17+INDEX('5N inverse'!$A$15:$Y$15,1,'5N mesh'!$B$7+1)*Setup!$B$22</f>
        <v>0</v>
      </c>
      <c r="R364" s="0" t="n">
        <f aca="false">SUMPRODUCT('5N inverse'!$A$16:$Y$16,'5N mesh'!$B$37:$Z$37,$E363:$AC363)+'5N inverse'!$A$16*$C364/Setup!$B$17+INDEX('5N inverse'!$A$16:$Y$16,1,'5N mesh'!$B$7+1)*Setup!$B$22</f>
        <v>0</v>
      </c>
      <c r="S364" s="0" t="n">
        <f aca="false">SUMPRODUCT('5N inverse'!$A$17:$Y$17,'5N mesh'!$B$37:$Z$37,$E363:$AC363)+'5N inverse'!$A$17*$C364/Setup!$B$17+INDEX('5N inverse'!$A$17:$Y$17,1,'5N mesh'!$B$7+1)*Setup!$B$22</f>
        <v>0</v>
      </c>
      <c r="T364" s="0" t="n">
        <f aca="false">SUMPRODUCT('5N inverse'!$A$18:$Y$18,'5N mesh'!$B$37:$Z$37,$E363:$AC363)+'5N inverse'!$A$18*$C364/Setup!$B$17+INDEX('5N inverse'!$A$18:$Y$18,1,'5N mesh'!$B$7+1)*Setup!$B$22</f>
        <v>0</v>
      </c>
      <c r="U364" s="0" t="n">
        <f aca="false">SUMPRODUCT('5N inverse'!$A$19:$Y$19,'5N mesh'!$B$37:$Z$37,$E363:$AC363)+'5N inverse'!$A$19*$C364/Setup!$B$17+INDEX('5N inverse'!$A$19:$Y$19,1,'5N mesh'!$B$7+1)*Setup!$B$22</f>
        <v>0</v>
      </c>
      <c r="V364" s="0" t="n">
        <f aca="false">SUMPRODUCT('5N inverse'!$A$20:$Y$20,'5N mesh'!$B$37:$Z$37,$E363:$AC363)+'5N inverse'!$A$20*$C364/Setup!$B$17+INDEX('5N inverse'!$A$20:$Y$20,1,'5N mesh'!$B$7+1)*Setup!$B$22</f>
        <v>0</v>
      </c>
      <c r="W364" s="0" t="n">
        <f aca="false">SUMPRODUCT('5N inverse'!$A$21:$Y$21,'5N mesh'!$B$37:$Z$37,$E363:$AC363)+'5N inverse'!$A$21*$C364/Setup!$B$17+INDEX('5N inverse'!$A$21:$Y$21,1,'5N mesh'!$B$7+1)*Setup!$B$22</f>
        <v>0</v>
      </c>
      <c r="X364" s="0" t="n">
        <f aca="false">SUMPRODUCT('5N inverse'!$A$22:$Y$22,'5N mesh'!$B$37:$Z$37,$E363:$AC363)+'5N inverse'!$A$22*$C364/Setup!$B$17+INDEX('5N inverse'!$A$22:$Y$22,1,'5N mesh'!$B$7+1)*Setup!$B$22</f>
        <v>0</v>
      </c>
      <c r="Y364" s="0" t="n">
        <f aca="false">SUMPRODUCT('5N inverse'!$A$23:$Y$23,'5N mesh'!$B$37:$Z$37,$E363:$AC363)+'5N inverse'!$A$23*$C364/Setup!$B$17+INDEX('5N inverse'!$A$23:$Y$23,1,'5N mesh'!$B$7+1)*Setup!$B$22</f>
        <v>0</v>
      </c>
      <c r="Z364" s="0" t="n">
        <f aca="false">SUMPRODUCT('5N inverse'!$A$24:$Y$24,'5N mesh'!$B$37:$Z$37,$E363:$AC363)+'5N inverse'!$A$24*$C364/Setup!$B$17+INDEX('5N inverse'!$A$24:$Y$24,1,'5N mesh'!$B$7+1)*Setup!$B$22</f>
        <v>0</v>
      </c>
      <c r="AA364" s="0" t="n">
        <f aca="false">SUMPRODUCT('5N inverse'!$A$25:$Y$25,'5N mesh'!$B$37:$Z$37,$E363:$AC363)+'5N inverse'!$A$25*$C364/Setup!$B$17+INDEX('5N inverse'!$A$25:$Y$25,1,'5N mesh'!$B$7+1)*Setup!$B$22</f>
        <v>0</v>
      </c>
      <c r="AB364" s="0" t="n">
        <f aca="false">SUMPRODUCT('5N inverse'!$A$26:$Y$26,'5N mesh'!$B$37:$Z$37,$E363:$AC363)+'5N inverse'!$A$26*$C364/Setup!$B$17+INDEX('5N inverse'!$A$26:$Y$26,1,'5N mesh'!$B$7+1)*Setup!$B$22</f>
        <v>0</v>
      </c>
      <c r="AC364" s="0" t="n">
        <f aca="false">SUMPRODUCT('5N inverse'!$A$27:$Y$27,'5N mesh'!$B$37:$Z$37,$E363:$AC363)+'5N inverse'!$A$27*$C364/Setup!$B$17+INDEX('5N inverse'!$A$27:$Y$27,1,'5N mesh'!$B$7+1)*Setup!$B$22</f>
        <v>0</v>
      </c>
    </row>
    <row r="365" customFormat="false" ht="15" hidden="false" customHeight="false" outlineLevel="0" collapsed="false">
      <c r="A365" s="0" t="n">
        <v>360</v>
      </c>
      <c r="B365" s="0" t="n">
        <f aca="false">A365*Setup!$B$11/3600</f>
        <v>30</v>
      </c>
      <c r="C365" s="0" t="n">
        <f aca="false">Setup!$B$7+Setup!$B$8*COS(2*PI()*(B365-Setup!$B$9)/24)</f>
        <v>20.5358983848622</v>
      </c>
      <c r="D365" s="0" t="n">
        <f aca="false">(C365-E365)/Setup!$B$17</f>
        <v>-10.3473373265057</v>
      </c>
      <c r="E365" s="0" t="n">
        <f aca="false">SUMPRODUCT('5N inverse'!$A$3:$Y$3,'5N mesh'!$B$37:$Z$37,$E364:$AC364)+'5N inverse'!$A$3*$C365/Setup!$B$17+INDEX('5N inverse'!$A$3:$Y$3,1,'5N mesh'!$B$7+1)*Setup!$B$22</f>
        <v>21.881052237308</v>
      </c>
      <c r="F365" s="0" t="n">
        <f aca="false">SUMPRODUCT('5N inverse'!$A$4:$Y$4,'5N mesh'!$B$37:$Z$37,$E364:$AC364)+'5N inverse'!$A$4*$C365/Setup!$B$17+INDEX('5N inverse'!$A$4:$Y$4,1,'5N mesh'!$B$7+1)*Setup!$B$22</f>
        <v>20.7449752263518</v>
      </c>
      <c r="G365" s="0" t="n">
        <f aca="false">SUMPRODUCT('5N inverse'!$A$5:$Y$5,'5N mesh'!$B$37:$Z$37,$E364:$AC364)+'5N inverse'!$A$5*$C365/Setup!$B$17+INDEX('5N inverse'!$A$5:$Y$5,1,'5N mesh'!$B$7+1)*Setup!$B$22</f>
        <v>18.4728212044393</v>
      </c>
      <c r="H365" s="0" t="n">
        <f aca="false">SUMPRODUCT('5N inverse'!$A$6:$Y$6,'5N mesh'!$B$37:$Z$37,$E364:$AC364)+'5N inverse'!$A$6*$C365/Setup!$B$17+INDEX('5N inverse'!$A$6:$Y$6,1,'5N mesh'!$B$7+1)*Setup!$B$22</f>
        <v>16.2006671825268</v>
      </c>
      <c r="I365" s="0" t="n">
        <f aca="false">SUMPRODUCT('5N inverse'!$A$7:$Y$7,'5N mesh'!$B$37:$Z$37,$E364:$AC364)+'5N inverse'!$A$7*$C365/Setup!$B$17+INDEX('5N inverse'!$A$7:$Y$7,1,'5N mesh'!$B$7+1)*Setup!$B$22</f>
        <v>15.0645901715706</v>
      </c>
      <c r="J365" s="0" t="n">
        <f aca="false">SUMPRODUCT('5N inverse'!$A$8:$Y$8,'5N mesh'!$B$37:$Z$37,$E364:$AC364)+'5N inverse'!$A$8*$C365/Setup!$B$17+INDEX('5N inverse'!$A$8:$Y$8,1,'5N mesh'!$B$7+1)*Setup!$B$22</f>
        <v>0</v>
      </c>
      <c r="K365" s="0" t="n">
        <f aca="false">SUMPRODUCT('5N inverse'!$A$9:$Y$9,'5N mesh'!$B$37:$Z$37,$E364:$AC364)+'5N inverse'!$A$9*$C365/Setup!$B$17+INDEX('5N inverse'!$A$9:$Y$9,1,'5N mesh'!$B$7+1)*Setup!$B$22</f>
        <v>0</v>
      </c>
      <c r="L365" s="0" t="n">
        <f aca="false">SUMPRODUCT('5N inverse'!$A$10:$Y$10,'5N mesh'!$B$37:$Z$37,$E364:$AC364)+'5N inverse'!$A$10*$C365/Setup!$B$17+INDEX('5N inverse'!$A$10:$Y$10,1,'5N mesh'!$B$7+1)*Setup!$B$22</f>
        <v>0</v>
      </c>
      <c r="M365" s="0" t="n">
        <f aca="false">SUMPRODUCT('5N inverse'!$A$11:$Y$11,'5N mesh'!$B$37:$Z$37,$E364:$AC364)+'5N inverse'!$A$11*$C365/Setup!$B$17+INDEX('5N inverse'!$A$11:$Y$11,1,'5N mesh'!$B$7+1)*Setup!$B$22</f>
        <v>0</v>
      </c>
      <c r="N365" s="0" t="n">
        <f aca="false">SUMPRODUCT('5N inverse'!$A$12:$Y$12,'5N mesh'!$B$37:$Z$37,$E364:$AC364)+'5N inverse'!$A$12*$C365/Setup!$B$17+INDEX('5N inverse'!$A$12:$Y$12,1,'5N mesh'!$B$7+1)*Setup!$B$22</f>
        <v>0</v>
      </c>
      <c r="O365" s="0" t="n">
        <f aca="false">SUMPRODUCT('5N inverse'!$A$13:$Y$13,'5N mesh'!$B$37:$Z$37,$E364:$AC364)+'5N inverse'!$A$13*$C365/Setup!$B$17+INDEX('5N inverse'!$A$13:$Y$13,1,'5N mesh'!$B$7+1)*Setup!$B$22</f>
        <v>0</v>
      </c>
      <c r="P365" s="0" t="n">
        <f aca="false">SUMPRODUCT('5N inverse'!$A$14:$Y$14,'5N mesh'!$B$37:$Z$37,$E364:$AC364)+'5N inverse'!$A$14*$C365/Setup!$B$17+INDEX('5N inverse'!$A$14:$Y$14,1,'5N mesh'!$B$7+1)*Setup!$B$22</f>
        <v>0</v>
      </c>
      <c r="Q365" s="0" t="n">
        <f aca="false">SUMPRODUCT('5N inverse'!$A$15:$Y$15,'5N mesh'!$B$37:$Z$37,$E364:$AC364)+'5N inverse'!$A$15*$C365/Setup!$B$17+INDEX('5N inverse'!$A$15:$Y$15,1,'5N mesh'!$B$7+1)*Setup!$B$22</f>
        <v>0</v>
      </c>
      <c r="R365" s="0" t="n">
        <f aca="false">SUMPRODUCT('5N inverse'!$A$16:$Y$16,'5N mesh'!$B$37:$Z$37,$E364:$AC364)+'5N inverse'!$A$16*$C365/Setup!$B$17+INDEX('5N inverse'!$A$16:$Y$16,1,'5N mesh'!$B$7+1)*Setup!$B$22</f>
        <v>0</v>
      </c>
      <c r="S365" s="0" t="n">
        <f aca="false">SUMPRODUCT('5N inverse'!$A$17:$Y$17,'5N mesh'!$B$37:$Z$37,$E364:$AC364)+'5N inverse'!$A$17*$C365/Setup!$B$17+INDEX('5N inverse'!$A$17:$Y$17,1,'5N mesh'!$B$7+1)*Setup!$B$22</f>
        <v>0</v>
      </c>
      <c r="T365" s="0" t="n">
        <f aca="false">SUMPRODUCT('5N inverse'!$A$18:$Y$18,'5N mesh'!$B$37:$Z$37,$E364:$AC364)+'5N inverse'!$A$18*$C365/Setup!$B$17+INDEX('5N inverse'!$A$18:$Y$18,1,'5N mesh'!$B$7+1)*Setup!$B$22</f>
        <v>0</v>
      </c>
      <c r="U365" s="0" t="n">
        <f aca="false">SUMPRODUCT('5N inverse'!$A$19:$Y$19,'5N mesh'!$B$37:$Z$37,$E364:$AC364)+'5N inverse'!$A$19*$C365/Setup!$B$17+INDEX('5N inverse'!$A$19:$Y$19,1,'5N mesh'!$B$7+1)*Setup!$B$22</f>
        <v>0</v>
      </c>
      <c r="V365" s="0" t="n">
        <f aca="false">SUMPRODUCT('5N inverse'!$A$20:$Y$20,'5N mesh'!$B$37:$Z$37,$E364:$AC364)+'5N inverse'!$A$20*$C365/Setup!$B$17+INDEX('5N inverse'!$A$20:$Y$20,1,'5N mesh'!$B$7+1)*Setup!$B$22</f>
        <v>0</v>
      </c>
      <c r="W365" s="0" t="n">
        <f aca="false">SUMPRODUCT('5N inverse'!$A$21:$Y$21,'5N mesh'!$B$37:$Z$37,$E364:$AC364)+'5N inverse'!$A$21*$C365/Setup!$B$17+INDEX('5N inverse'!$A$21:$Y$21,1,'5N mesh'!$B$7+1)*Setup!$B$22</f>
        <v>0</v>
      </c>
      <c r="X365" s="0" t="n">
        <f aca="false">SUMPRODUCT('5N inverse'!$A$22:$Y$22,'5N mesh'!$B$37:$Z$37,$E364:$AC364)+'5N inverse'!$A$22*$C365/Setup!$B$17+INDEX('5N inverse'!$A$22:$Y$22,1,'5N mesh'!$B$7+1)*Setup!$B$22</f>
        <v>0</v>
      </c>
      <c r="Y365" s="0" t="n">
        <f aca="false">SUMPRODUCT('5N inverse'!$A$23:$Y$23,'5N mesh'!$B$37:$Z$37,$E364:$AC364)+'5N inverse'!$A$23*$C365/Setup!$B$17+INDEX('5N inverse'!$A$23:$Y$23,1,'5N mesh'!$B$7+1)*Setup!$B$22</f>
        <v>0</v>
      </c>
      <c r="Z365" s="0" t="n">
        <f aca="false">SUMPRODUCT('5N inverse'!$A$24:$Y$24,'5N mesh'!$B$37:$Z$37,$E364:$AC364)+'5N inverse'!$A$24*$C365/Setup!$B$17+INDEX('5N inverse'!$A$24:$Y$24,1,'5N mesh'!$B$7+1)*Setup!$B$22</f>
        <v>0</v>
      </c>
      <c r="AA365" s="0" t="n">
        <f aca="false">SUMPRODUCT('5N inverse'!$A$25:$Y$25,'5N mesh'!$B$37:$Z$37,$E364:$AC364)+'5N inverse'!$A$25*$C365/Setup!$B$17+INDEX('5N inverse'!$A$25:$Y$25,1,'5N mesh'!$B$7+1)*Setup!$B$22</f>
        <v>0</v>
      </c>
      <c r="AB365" s="0" t="n">
        <f aca="false">SUMPRODUCT('5N inverse'!$A$26:$Y$26,'5N mesh'!$B$37:$Z$37,$E364:$AC364)+'5N inverse'!$A$26*$C365/Setup!$B$17+INDEX('5N inverse'!$A$26:$Y$26,1,'5N mesh'!$B$7+1)*Setup!$B$22</f>
        <v>0</v>
      </c>
      <c r="AC365" s="0" t="n">
        <f aca="false">SUMPRODUCT('5N inverse'!$A$27:$Y$27,'5N mesh'!$B$37:$Z$37,$E364:$AC364)+'5N inverse'!$A$27*$C365/Setup!$B$17+INDEX('5N inverse'!$A$27:$Y$27,1,'5N mesh'!$B$7+1)*Setup!$B$22</f>
        <v>0</v>
      </c>
    </row>
    <row r="366" customFormat="false" ht="15" hidden="false" customHeight="false" outlineLevel="0" collapsed="false">
      <c r="A366" s="0" t="n">
        <v>361</v>
      </c>
      <c r="B366" s="0" t="n">
        <f aca="false">A366*Setup!$B$11/3600</f>
        <v>30.0833333333333</v>
      </c>
      <c r="C366" s="0" t="n">
        <f aca="false">Setup!$B$7+Setup!$B$8*COS(2*PI()*(B366-Setup!$B$9)/24)</f>
        <v>20.5803525173082</v>
      </c>
      <c r="D366" s="0" t="n">
        <f aca="false">(C366-E366)/Setup!$B$17</f>
        <v>-9.85708114438949</v>
      </c>
      <c r="E366" s="0" t="n">
        <f aca="false">SUMPRODUCT('5N inverse'!$A$3:$Y$3,'5N mesh'!$B$37:$Z$37,$E365:$AC365)+'5N inverse'!$A$3*$C366/Setup!$B$17+INDEX('5N inverse'!$A$3:$Y$3,1,'5N mesh'!$B$7+1)*Setup!$B$22</f>
        <v>21.8617730660788</v>
      </c>
      <c r="F366" s="0" t="n">
        <f aca="false">SUMPRODUCT('5N inverse'!$A$4:$Y$4,'5N mesh'!$B$37:$Z$37,$E365:$AC365)+'5N inverse'!$A$4*$C366/Setup!$B$17+INDEX('5N inverse'!$A$4:$Y$4,1,'5N mesh'!$B$7+1)*Setup!$B$22</f>
        <v>20.7288662069318</v>
      </c>
      <c r="G366" s="0" t="n">
        <f aca="false">SUMPRODUCT('5N inverse'!$A$5:$Y$5,'5N mesh'!$B$37:$Z$37,$E365:$AC365)+'5N inverse'!$A$5*$C366/Setup!$B$17+INDEX('5N inverse'!$A$5:$Y$5,1,'5N mesh'!$B$7+1)*Setup!$B$22</f>
        <v>18.4630524886378</v>
      </c>
      <c r="H366" s="0" t="n">
        <f aca="false">SUMPRODUCT('5N inverse'!$A$6:$Y$6,'5N mesh'!$B$37:$Z$37,$E365:$AC365)+'5N inverse'!$A$6*$C366/Setup!$B$17+INDEX('5N inverse'!$A$6:$Y$6,1,'5N mesh'!$B$7+1)*Setup!$B$22</f>
        <v>16.1972387703437</v>
      </c>
      <c r="I366" s="0" t="n">
        <f aca="false">SUMPRODUCT('5N inverse'!$A$7:$Y$7,'5N mesh'!$B$37:$Z$37,$E365:$AC365)+'5N inverse'!$A$7*$C366/Setup!$B$17+INDEX('5N inverse'!$A$7:$Y$7,1,'5N mesh'!$B$7+1)*Setup!$B$22</f>
        <v>15.0643319111967</v>
      </c>
      <c r="J366" s="0" t="n">
        <f aca="false">SUMPRODUCT('5N inverse'!$A$8:$Y$8,'5N mesh'!$B$37:$Z$37,$E365:$AC365)+'5N inverse'!$A$8*$C366/Setup!$B$17+INDEX('5N inverse'!$A$8:$Y$8,1,'5N mesh'!$B$7+1)*Setup!$B$22</f>
        <v>0</v>
      </c>
      <c r="K366" s="0" t="n">
        <f aca="false">SUMPRODUCT('5N inverse'!$A$9:$Y$9,'5N mesh'!$B$37:$Z$37,$E365:$AC365)+'5N inverse'!$A$9*$C366/Setup!$B$17+INDEX('5N inverse'!$A$9:$Y$9,1,'5N mesh'!$B$7+1)*Setup!$B$22</f>
        <v>0</v>
      </c>
      <c r="L366" s="0" t="n">
        <f aca="false">SUMPRODUCT('5N inverse'!$A$10:$Y$10,'5N mesh'!$B$37:$Z$37,$E365:$AC365)+'5N inverse'!$A$10*$C366/Setup!$B$17+INDEX('5N inverse'!$A$10:$Y$10,1,'5N mesh'!$B$7+1)*Setup!$B$22</f>
        <v>0</v>
      </c>
      <c r="M366" s="0" t="n">
        <f aca="false">SUMPRODUCT('5N inverse'!$A$11:$Y$11,'5N mesh'!$B$37:$Z$37,$E365:$AC365)+'5N inverse'!$A$11*$C366/Setup!$B$17+INDEX('5N inverse'!$A$11:$Y$11,1,'5N mesh'!$B$7+1)*Setup!$B$22</f>
        <v>0</v>
      </c>
      <c r="N366" s="0" t="n">
        <f aca="false">SUMPRODUCT('5N inverse'!$A$12:$Y$12,'5N mesh'!$B$37:$Z$37,$E365:$AC365)+'5N inverse'!$A$12*$C366/Setup!$B$17+INDEX('5N inverse'!$A$12:$Y$12,1,'5N mesh'!$B$7+1)*Setup!$B$22</f>
        <v>0</v>
      </c>
      <c r="O366" s="0" t="n">
        <f aca="false">SUMPRODUCT('5N inverse'!$A$13:$Y$13,'5N mesh'!$B$37:$Z$37,$E365:$AC365)+'5N inverse'!$A$13*$C366/Setup!$B$17+INDEX('5N inverse'!$A$13:$Y$13,1,'5N mesh'!$B$7+1)*Setup!$B$22</f>
        <v>0</v>
      </c>
      <c r="P366" s="0" t="n">
        <f aca="false">SUMPRODUCT('5N inverse'!$A$14:$Y$14,'5N mesh'!$B$37:$Z$37,$E365:$AC365)+'5N inverse'!$A$14*$C366/Setup!$B$17+INDEX('5N inverse'!$A$14:$Y$14,1,'5N mesh'!$B$7+1)*Setup!$B$22</f>
        <v>0</v>
      </c>
      <c r="Q366" s="0" t="n">
        <f aca="false">SUMPRODUCT('5N inverse'!$A$15:$Y$15,'5N mesh'!$B$37:$Z$37,$E365:$AC365)+'5N inverse'!$A$15*$C366/Setup!$B$17+INDEX('5N inverse'!$A$15:$Y$15,1,'5N mesh'!$B$7+1)*Setup!$B$22</f>
        <v>0</v>
      </c>
      <c r="R366" s="0" t="n">
        <f aca="false">SUMPRODUCT('5N inverse'!$A$16:$Y$16,'5N mesh'!$B$37:$Z$37,$E365:$AC365)+'5N inverse'!$A$16*$C366/Setup!$B$17+INDEX('5N inverse'!$A$16:$Y$16,1,'5N mesh'!$B$7+1)*Setup!$B$22</f>
        <v>0</v>
      </c>
      <c r="S366" s="0" t="n">
        <f aca="false">SUMPRODUCT('5N inverse'!$A$17:$Y$17,'5N mesh'!$B$37:$Z$37,$E365:$AC365)+'5N inverse'!$A$17*$C366/Setup!$B$17+INDEX('5N inverse'!$A$17:$Y$17,1,'5N mesh'!$B$7+1)*Setup!$B$22</f>
        <v>0</v>
      </c>
      <c r="T366" s="0" t="n">
        <f aca="false">SUMPRODUCT('5N inverse'!$A$18:$Y$18,'5N mesh'!$B$37:$Z$37,$E365:$AC365)+'5N inverse'!$A$18*$C366/Setup!$B$17+INDEX('5N inverse'!$A$18:$Y$18,1,'5N mesh'!$B$7+1)*Setup!$B$22</f>
        <v>0</v>
      </c>
      <c r="U366" s="0" t="n">
        <f aca="false">SUMPRODUCT('5N inverse'!$A$19:$Y$19,'5N mesh'!$B$37:$Z$37,$E365:$AC365)+'5N inverse'!$A$19*$C366/Setup!$B$17+INDEX('5N inverse'!$A$19:$Y$19,1,'5N mesh'!$B$7+1)*Setup!$B$22</f>
        <v>0</v>
      </c>
      <c r="V366" s="0" t="n">
        <f aca="false">SUMPRODUCT('5N inverse'!$A$20:$Y$20,'5N mesh'!$B$37:$Z$37,$E365:$AC365)+'5N inverse'!$A$20*$C366/Setup!$B$17+INDEX('5N inverse'!$A$20:$Y$20,1,'5N mesh'!$B$7+1)*Setup!$B$22</f>
        <v>0</v>
      </c>
      <c r="W366" s="0" t="n">
        <f aca="false">SUMPRODUCT('5N inverse'!$A$21:$Y$21,'5N mesh'!$B$37:$Z$37,$E365:$AC365)+'5N inverse'!$A$21*$C366/Setup!$B$17+INDEX('5N inverse'!$A$21:$Y$21,1,'5N mesh'!$B$7+1)*Setup!$B$22</f>
        <v>0</v>
      </c>
      <c r="X366" s="0" t="n">
        <f aca="false">SUMPRODUCT('5N inverse'!$A$22:$Y$22,'5N mesh'!$B$37:$Z$37,$E365:$AC365)+'5N inverse'!$A$22*$C366/Setup!$B$17+INDEX('5N inverse'!$A$22:$Y$22,1,'5N mesh'!$B$7+1)*Setup!$B$22</f>
        <v>0</v>
      </c>
      <c r="Y366" s="0" t="n">
        <f aca="false">SUMPRODUCT('5N inverse'!$A$23:$Y$23,'5N mesh'!$B$37:$Z$37,$E365:$AC365)+'5N inverse'!$A$23*$C366/Setup!$B$17+INDEX('5N inverse'!$A$23:$Y$23,1,'5N mesh'!$B$7+1)*Setup!$B$22</f>
        <v>0</v>
      </c>
      <c r="Z366" s="0" t="n">
        <f aca="false">SUMPRODUCT('5N inverse'!$A$24:$Y$24,'5N mesh'!$B$37:$Z$37,$E365:$AC365)+'5N inverse'!$A$24*$C366/Setup!$B$17+INDEX('5N inverse'!$A$24:$Y$24,1,'5N mesh'!$B$7+1)*Setup!$B$22</f>
        <v>0</v>
      </c>
      <c r="AA366" s="0" t="n">
        <f aca="false">SUMPRODUCT('5N inverse'!$A$25:$Y$25,'5N mesh'!$B$37:$Z$37,$E365:$AC365)+'5N inverse'!$A$25*$C366/Setup!$B$17+INDEX('5N inverse'!$A$25:$Y$25,1,'5N mesh'!$B$7+1)*Setup!$B$22</f>
        <v>0</v>
      </c>
      <c r="AB366" s="0" t="n">
        <f aca="false">SUMPRODUCT('5N inverse'!$A$26:$Y$26,'5N mesh'!$B$37:$Z$37,$E365:$AC365)+'5N inverse'!$A$26*$C366/Setup!$B$17+INDEX('5N inverse'!$A$26:$Y$26,1,'5N mesh'!$B$7+1)*Setup!$B$22</f>
        <v>0</v>
      </c>
      <c r="AC366" s="0" t="n">
        <f aca="false">SUMPRODUCT('5N inverse'!$A$27:$Y$27,'5N mesh'!$B$37:$Z$37,$E365:$AC365)+'5N inverse'!$A$27*$C366/Setup!$B$17+INDEX('5N inverse'!$A$27:$Y$27,1,'5N mesh'!$B$7+1)*Setup!$B$22</f>
        <v>0</v>
      </c>
    </row>
    <row r="367" customFormat="false" ht="15" hidden="false" customHeight="false" outlineLevel="0" collapsed="false">
      <c r="A367" s="0" t="n">
        <v>362</v>
      </c>
      <c r="B367" s="0" t="n">
        <f aca="false">A367*Setup!$B$11/3600</f>
        <v>30.1666666666667</v>
      </c>
      <c r="C367" s="0" t="n">
        <f aca="false">Setup!$B$7+Setup!$B$8*COS(2*PI()*(B367-Setup!$B$9)/24)</f>
        <v>20.6264342167485</v>
      </c>
      <c r="D367" s="0" t="n">
        <f aca="false">(C367-E367)/Setup!$B$17</f>
        <v>-9.36086071273549</v>
      </c>
      <c r="E367" s="0" t="n">
        <f aca="false">SUMPRODUCT('5N inverse'!$A$3:$Y$3,'5N mesh'!$B$37:$Z$37,$E366:$AC366)+'5N inverse'!$A$3*$C367/Setup!$B$17+INDEX('5N inverse'!$A$3:$Y$3,1,'5N mesh'!$B$7+1)*Setup!$B$22</f>
        <v>21.8433461094041</v>
      </c>
      <c r="F367" s="0" t="n">
        <f aca="false">SUMPRODUCT('5N inverse'!$A$4:$Y$4,'5N mesh'!$B$37:$Z$37,$E366:$AC366)+'5N inverse'!$A$4*$C367/Setup!$B$17+INDEX('5N inverse'!$A$4:$Y$4,1,'5N mesh'!$B$7+1)*Setup!$B$22</f>
        <v>20.7134680641815</v>
      </c>
      <c r="G367" s="0" t="n">
        <f aca="false">SUMPRODUCT('5N inverse'!$A$5:$Y$5,'5N mesh'!$B$37:$Z$37,$E366:$AC366)+'5N inverse'!$A$5*$C367/Setup!$B$17+INDEX('5N inverse'!$A$5:$Y$5,1,'5N mesh'!$B$7+1)*Setup!$B$22</f>
        <v>18.4537119737364</v>
      </c>
      <c r="H367" s="0" t="n">
        <f aca="false">SUMPRODUCT('5N inverse'!$A$6:$Y$6,'5N mesh'!$B$37:$Z$37,$E366:$AC366)+'5N inverse'!$A$6*$C367/Setup!$B$17+INDEX('5N inverse'!$A$6:$Y$6,1,'5N mesh'!$B$7+1)*Setup!$B$22</f>
        <v>16.1939558832913</v>
      </c>
      <c r="I367" s="0" t="n">
        <f aca="false">SUMPRODUCT('5N inverse'!$A$7:$Y$7,'5N mesh'!$B$37:$Z$37,$E366:$AC366)+'5N inverse'!$A$7*$C367/Setup!$B$17+INDEX('5N inverse'!$A$7:$Y$7,1,'5N mesh'!$B$7+1)*Setup!$B$22</f>
        <v>15.0640778380688</v>
      </c>
      <c r="J367" s="0" t="n">
        <f aca="false">SUMPRODUCT('5N inverse'!$A$8:$Y$8,'5N mesh'!$B$37:$Z$37,$E366:$AC366)+'5N inverse'!$A$8*$C367/Setup!$B$17+INDEX('5N inverse'!$A$8:$Y$8,1,'5N mesh'!$B$7+1)*Setup!$B$22</f>
        <v>0</v>
      </c>
      <c r="K367" s="0" t="n">
        <f aca="false">SUMPRODUCT('5N inverse'!$A$9:$Y$9,'5N mesh'!$B$37:$Z$37,$E366:$AC366)+'5N inverse'!$A$9*$C367/Setup!$B$17+INDEX('5N inverse'!$A$9:$Y$9,1,'5N mesh'!$B$7+1)*Setup!$B$22</f>
        <v>0</v>
      </c>
      <c r="L367" s="0" t="n">
        <f aca="false">SUMPRODUCT('5N inverse'!$A$10:$Y$10,'5N mesh'!$B$37:$Z$37,$E366:$AC366)+'5N inverse'!$A$10*$C367/Setup!$B$17+INDEX('5N inverse'!$A$10:$Y$10,1,'5N mesh'!$B$7+1)*Setup!$B$22</f>
        <v>0</v>
      </c>
      <c r="M367" s="0" t="n">
        <f aca="false">SUMPRODUCT('5N inverse'!$A$11:$Y$11,'5N mesh'!$B$37:$Z$37,$E366:$AC366)+'5N inverse'!$A$11*$C367/Setup!$B$17+INDEX('5N inverse'!$A$11:$Y$11,1,'5N mesh'!$B$7+1)*Setup!$B$22</f>
        <v>0</v>
      </c>
      <c r="N367" s="0" t="n">
        <f aca="false">SUMPRODUCT('5N inverse'!$A$12:$Y$12,'5N mesh'!$B$37:$Z$37,$E366:$AC366)+'5N inverse'!$A$12*$C367/Setup!$B$17+INDEX('5N inverse'!$A$12:$Y$12,1,'5N mesh'!$B$7+1)*Setup!$B$22</f>
        <v>0</v>
      </c>
      <c r="O367" s="0" t="n">
        <f aca="false">SUMPRODUCT('5N inverse'!$A$13:$Y$13,'5N mesh'!$B$37:$Z$37,$E366:$AC366)+'5N inverse'!$A$13*$C367/Setup!$B$17+INDEX('5N inverse'!$A$13:$Y$13,1,'5N mesh'!$B$7+1)*Setup!$B$22</f>
        <v>0</v>
      </c>
      <c r="P367" s="0" t="n">
        <f aca="false">SUMPRODUCT('5N inverse'!$A$14:$Y$14,'5N mesh'!$B$37:$Z$37,$E366:$AC366)+'5N inverse'!$A$14*$C367/Setup!$B$17+INDEX('5N inverse'!$A$14:$Y$14,1,'5N mesh'!$B$7+1)*Setup!$B$22</f>
        <v>0</v>
      </c>
      <c r="Q367" s="0" t="n">
        <f aca="false">SUMPRODUCT('5N inverse'!$A$15:$Y$15,'5N mesh'!$B$37:$Z$37,$E366:$AC366)+'5N inverse'!$A$15*$C367/Setup!$B$17+INDEX('5N inverse'!$A$15:$Y$15,1,'5N mesh'!$B$7+1)*Setup!$B$22</f>
        <v>0</v>
      </c>
      <c r="R367" s="0" t="n">
        <f aca="false">SUMPRODUCT('5N inverse'!$A$16:$Y$16,'5N mesh'!$B$37:$Z$37,$E366:$AC366)+'5N inverse'!$A$16*$C367/Setup!$B$17+INDEX('5N inverse'!$A$16:$Y$16,1,'5N mesh'!$B$7+1)*Setup!$B$22</f>
        <v>0</v>
      </c>
      <c r="S367" s="0" t="n">
        <f aca="false">SUMPRODUCT('5N inverse'!$A$17:$Y$17,'5N mesh'!$B$37:$Z$37,$E366:$AC366)+'5N inverse'!$A$17*$C367/Setup!$B$17+INDEX('5N inverse'!$A$17:$Y$17,1,'5N mesh'!$B$7+1)*Setup!$B$22</f>
        <v>0</v>
      </c>
      <c r="T367" s="0" t="n">
        <f aca="false">SUMPRODUCT('5N inverse'!$A$18:$Y$18,'5N mesh'!$B$37:$Z$37,$E366:$AC366)+'5N inverse'!$A$18*$C367/Setup!$B$17+INDEX('5N inverse'!$A$18:$Y$18,1,'5N mesh'!$B$7+1)*Setup!$B$22</f>
        <v>0</v>
      </c>
      <c r="U367" s="0" t="n">
        <f aca="false">SUMPRODUCT('5N inverse'!$A$19:$Y$19,'5N mesh'!$B$37:$Z$37,$E366:$AC366)+'5N inverse'!$A$19*$C367/Setup!$B$17+INDEX('5N inverse'!$A$19:$Y$19,1,'5N mesh'!$B$7+1)*Setup!$B$22</f>
        <v>0</v>
      </c>
      <c r="V367" s="0" t="n">
        <f aca="false">SUMPRODUCT('5N inverse'!$A$20:$Y$20,'5N mesh'!$B$37:$Z$37,$E366:$AC366)+'5N inverse'!$A$20*$C367/Setup!$B$17+INDEX('5N inverse'!$A$20:$Y$20,1,'5N mesh'!$B$7+1)*Setup!$B$22</f>
        <v>0</v>
      </c>
      <c r="W367" s="0" t="n">
        <f aca="false">SUMPRODUCT('5N inverse'!$A$21:$Y$21,'5N mesh'!$B$37:$Z$37,$E366:$AC366)+'5N inverse'!$A$21*$C367/Setup!$B$17+INDEX('5N inverse'!$A$21:$Y$21,1,'5N mesh'!$B$7+1)*Setup!$B$22</f>
        <v>0</v>
      </c>
      <c r="X367" s="0" t="n">
        <f aca="false">SUMPRODUCT('5N inverse'!$A$22:$Y$22,'5N mesh'!$B$37:$Z$37,$E366:$AC366)+'5N inverse'!$A$22*$C367/Setup!$B$17+INDEX('5N inverse'!$A$22:$Y$22,1,'5N mesh'!$B$7+1)*Setup!$B$22</f>
        <v>0</v>
      </c>
      <c r="Y367" s="0" t="n">
        <f aca="false">SUMPRODUCT('5N inverse'!$A$23:$Y$23,'5N mesh'!$B$37:$Z$37,$E366:$AC366)+'5N inverse'!$A$23*$C367/Setup!$B$17+INDEX('5N inverse'!$A$23:$Y$23,1,'5N mesh'!$B$7+1)*Setup!$B$22</f>
        <v>0</v>
      </c>
      <c r="Z367" s="0" t="n">
        <f aca="false">SUMPRODUCT('5N inverse'!$A$24:$Y$24,'5N mesh'!$B$37:$Z$37,$E366:$AC366)+'5N inverse'!$A$24*$C367/Setup!$B$17+INDEX('5N inverse'!$A$24:$Y$24,1,'5N mesh'!$B$7+1)*Setup!$B$22</f>
        <v>0</v>
      </c>
      <c r="AA367" s="0" t="n">
        <f aca="false">SUMPRODUCT('5N inverse'!$A$25:$Y$25,'5N mesh'!$B$37:$Z$37,$E366:$AC366)+'5N inverse'!$A$25*$C367/Setup!$B$17+INDEX('5N inverse'!$A$25:$Y$25,1,'5N mesh'!$B$7+1)*Setup!$B$22</f>
        <v>0</v>
      </c>
      <c r="AB367" s="0" t="n">
        <f aca="false">SUMPRODUCT('5N inverse'!$A$26:$Y$26,'5N mesh'!$B$37:$Z$37,$E366:$AC366)+'5N inverse'!$A$26*$C367/Setup!$B$17+INDEX('5N inverse'!$A$26:$Y$26,1,'5N mesh'!$B$7+1)*Setup!$B$22</f>
        <v>0</v>
      </c>
      <c r="AC367" s="0" t="n">
        <f aca="false">SUMPRODUCT('5N inverse'!$A$27:$Y$27,'5N mesh'!$B$37:$Z$37,$E366:$AC366)+'5N inverse'!$A$27*$C367/Setup!$B$17+INDEX('5N inverse'!$A$27:$Y$27,1,'5N mesh'!$B$7+1)*Setup!$B$22</f>
        <v>0</v>
      </c>
    </row>
    <row r="368" customFormat="false" ht="15" hidden="false" customHeight="false" outlineLevel="0" collapsed="false">
      <c r="A368" s="0" t="n">
        <v>363</v>
      </c>
      <c r="B368" s="0" t="n">
        <f aca="false">A368*Setup!$B$11/3600</f>
        <v>30.25</v>
      </c>
      <c r="C368" s="0" t="n">
        <f aca="false">Setup!$B$7+Setup!$B$8*COS(2*PI()*(B368-Setup!$B$9)/24)</f>
        <v>20.6741215507898</v>
      </c>
      <c r="D368" s="0" t="n">
        <f aca="false">(C368-E368)/Setup!$B$17</f>
        <v>-8.85891734994248</v>
      </c>
      <c r="E368" s="0" t="n">
        <f aca="false">SUMPRODUCT('5N inverse'!$A$3:$Y$3,'5N mesh'!$B$37:$Z$37,$E367:$AC367)+'5N inverse'!$A$3*$C368/Setup!$B$17+INDEX('5N inverse'!$A$3:$Y$3,1,'5N mesh'!$B$7+1)*Setup!$B$22</f>
        <v>21.8257808062823</v>
      </c>
      <c r="F368" s="0" t="n">
        <f aca="false">SUMPRODUCT('5N inverse'!$A$4:$Y$4,'5N mesh'!$B$37:$Z$37,$E367:$AC367)+'5N inverse'!$A$4*$C368/Setup!$B$17+INDEX('5N inverse'!$A$4:$Y$4,1,'5N mesh'!$B$7+1)*Setup!$B$22</f>
        <v>20.6987886854671</v>
      </c>
      <c r="G368" s="0" t="n">
        <f aca="false">SUMPRODUCT('5N inverse'!$A$5:$Y$5,'5N mesh'!$B$37:$Z$37,$E367:$AC367)+'5N inverse'!$A$5*$C368/Setup!$B$17+INDEX('5N inverse'!$A$5:$Y$5,1,'5N mesh'!$B$7+1)*Setup!$B$22</f>
        <v>18.4448044438365</v>
      </c>
      <c r="H368" s="0" t="n">
        <f aca="false">SUMPRODUCT('5N inverse'!$A$6:$Y$6,'5N mesh'!$B$37:$Z$37,$E367:$AC367)+'5N inverse'!$A$6*$C368/Setup!$B$17+INDEX('5N inverse'!$A$6:$Y$6,1,'5N mesh'!$B$7+1)*Setup!$B$22</f>
        <v>16.1908202022059</v>
      </c>
      <c r="I368" s="0" t="n">
        <f aca="false">SUMPRODUCT('5N inverse'!$A$7:$Y$7,'5N mesh'!$B$37:$Z$37,$E367:$AC367)+'5N inverse'!$A$7*$C368/Setup!$B$17+INDEX('5N inverse'!$A$7:$Y$7,1,'5N mesh'!$B$7+1)*Setup!$B$22</f>
        <v>15.0638280813907</v>
      </c>
      <c r="J368" s="0" t="n">
        <f aca="false">SUMPRODUCT('5N inverse'!$A$8:$Y$8,'5N mesh'!$B$37:$Z$37,$E367:$AC367)+'5N inverse'!$A$8*$C368/Setup!$B$17+INDEX('5N inverse'!$A$8:$Y$8,1,'5N mesh'!$B$7+1)*Setup!$B$22</f>
        <v>0</v>
      </c>
      <c r="K368" s="0" t="n">
        <f aca="false">SUMPRODUCT('5N inverse'!$A$9:$Y$9,'5N mesh'!$B$37:$Z$37,$E367:$AC367)+'5N inverse'!$A$9*$C368/Setup!$B$17+INDEX('5N inverse'!$A$9:$Y$9,1,'5N mesh'!$B$7+1)*Setup!$B$22</f>
        <v>0</v>
      </c>
      <c r="L368" s="0" t="n">
        <f aca="false">SUMPRODUCT('5N inverse'!$A$10:$Y$10,'5N mesh'!$B$37:$Z$37,$E367:$AC367)+'5N inverse'!$A$10*$C368/Setup!$B$17+INDEX('5N inverse'!$A$10:$Y$10,1,'5N mesh'!$B$7+1)*Setup!$B$22</f>
        <v>0</v>
      </c>
      <c r="M368" s="0" t="n">
        <f aca="false">SUMPRODUCT('5N inverse'!$A$11:$Y$11,'5N mesh'!$B$37:$Z$37,$E367:$AC367)+'5N inverse'!$A$11*$C368/Setup!$B$17+INDEX('5N inverse'!$A$11:$Y$11,1,'5N mesh'!$B$7+1)*Setup!$B$22</f>
        <v>0</v>
      </c>
      <c r="N368" s="0" t="n">
        <f aca="false">SUMPRODUCT('5N inverse'!$A$12:$Y$12,'5N mesh'!$B$37:$Z$37,$E367:$AC367)+'5N inverse'!$A$12*$C368/Setup!$B$17+INDEX('5N inverse'!$A$12:$Y$12,1,'5N mesh'!$B$7+1)*Setup!$B$22</f>
        <v>0</v>
      </c>
      <c r="O368" s="0" t="n">
        <f aca="false">SUMPRODUCT('5N inverse'!$A$13:$Y$13,'5N mesh'!$B$37:$Z$37,$E367:$AC367)+'5N inverse'!$A$13*$C368/Setup!$B$17+INDEX('5N inverse'!$A$13:$Y$13,1,'5N mesh'!$B$7+1)*Setup!$B$22</f>
        <v>0</v>
      </c>
      <c r="P368" s="0" t="n">
        <f aca="false">SUMPRODUCT('5N inverse'!$A$14:$Y$14,'5N mesh'!$B$37:$Z$37,$E367:$AC367)+'5N inverse'!$A$14*$C368/Setup!$B$17+INDEX('5N inverse'!$A$14:$Y$14,1,'5N mesh'!$B$7+1)*Setup!$B$22</f>
        <v>0</v>
      </c>
      <c r="Q368" s="0" t="n">
        <f aca="false">SUMPRODUCT('5N inverse'!$A$15:$Y$15,'5N mesh'!$B$37:$Z$37,$E367:$AC367)+'5N inverse'!$A$15*$C368/Setup!$B$17+INDEX('5N inverse'!$A$15:$Y$15,1,'5N mesh'!$B$7+1)*Setup!$B$22</f>
        <v>0</v>
      </c>
      <c r="R368" s="0" t="n">
        <f aca="false">SUMPRODUCT('5N inverse'!$A$16:$Y$16,'5N mesh'!$B$37:$Z$37,$E367:$AC367)+'5N inverse'!$A$16*$C368/Setup!$B$17+INDEX('5N inverse'!$A$16:$Y$16,1,'5N mesh'!$B$7+1)*Setup!$B$22</f>
        <v>0</v>
      </c>
      <c r="S368" s="0" t="n">
        <f aca="false">SUMPRODUCT('5N inverse'!$A$17:$Y$17,'5N mesh'!$B$37:$Z$37,$E367:$AC367)+'5N inverse'!$A$17*$C368/Setup!$B$17+INDEX('5N inverse'!$A$17:$Y$17,1,'5N mesh'!$B$7+1)*Setup!$B$22</f>
        <v>0</v>
      </c>
      <c r="T368" s="0" t="n">
        <f aca="false">SUMPRODUCT('5N inverse'!$A$18:$Y$18,'5N mesh'!$B$37:$Z$37,$E367:$AC367)+'5N inverse'!$A$18*$C368/Setup!$B$17+INDEX('5N inverse'!$A$18:$Y$18,1,'5N mesh'!$B$7+1)*Setup!$B$22</f>
        <v>0</v>
      </c>
      <c r="U368" s="0" t="n">
        <f aca="false">SUMPRODUCT('5N inverse'!$A$19:$Y$19,'5N mesh'!$B$37:$Z$37,$E367:$AC367)+'5N inverse'!$A$19*$C368/Setup!$B$17+INDEX('5N inverse'!$A$19:$Y$19,1,'5N mesh'!$B$7+1)*Setup!$B$22</f>
        <v>0</v>
      </c>
      <c r="V368" s="0" t="n">
        <f aca="false">SUMPRODUCT('5N inverse'!$A$20:$Y$20,'5N mesh'!$B$37:$Z$37,$E367:$AC367)+'5N inverse'!$A$20*$C368/Setup!$B$17+INDEX('5N inverse'!$A$20:$Y$20,1,'5N mesh'!$B$7+1)*Setup!$B$22</f>
        <v>0</v>
      </c>
      <c r="W368" s="0" t="n">
        <f aca="false">SUMPRODUCT('5N inverse'!$A$21:$Y$21,'5N mesh'!$B$37:$Z$37,$E367:$AC367)+'5N inverse'!$A$21*$C368/Setup!$B$17+INDEX('5N inverse'!$A$21:$Y$21,1,'5N mesh'!$B$7+1)*Setup!$B$22</f>
        <v>0</v>
      </c>
      <c r="X368" s="0" t="n">
        <f aca="false">SUMPRODUCT('5N inverse'!$A$22:$Y$22,'5N mesh'!$B$37:$Z$37,$E367:$AC367)+'5N inverse'!$A$22*$C368/Setup!$B$17+INDEX('5N inverse'!$A$22:$Y$22,1,'5N mesh'!$B$7+1)*Setup!$B$22</f>
        <v>0</v>
      </c>
      <c r="Y368" s="0" t="n">
        <f aca="false">SUMPRODUCT('5N inverse'!$A$23:$Y$23,'5N mesh'!$B$37:$Z$37,$E367:$AC367)+'5N inverse'!$A$23*$C368/Setup!$B$17+INDEX('5N inverse'!$A$23:$Y$23,1,'5N mesh'!$B$7+1)*Setup!$B$22</f>
        <v>0</v>
      </c>
      <c r="Z368" s="0" t="n">
        <f aca="false">SUMPRODUCT('5N inverse'!$A$24:$Y$24,'5N mesh'!$B$37:$Z$37,$E367:$AC367)+'5N inverse'!$A$24*$C368/Setup!$B$17+INDEX('5N inverse'!$A$24:$Y$24,1,'5N mesh'!$B$7+1)*Setup!$B$22</f>
        <v>0</v>
      </c>
      <c r="AA368" s="0" t="n">
        <f aca="false">SUMPRODUCT('5N inverse'!$A$25:$Y$25,'5N mesh'!$B$37:$Z$37,$E367:$AC367)+'5N inverse'!$A$25*$C368/Setup!$B$17+INDEX('5N inverse'!$A$25:$Y$25,1,'5N mesh'!$B$7+1)*Setup!$B$22</f>
        <v>0</v>
      </c>
      <c r="AB368" s="0" t="n">
        <f aca="false">SUMPRODUCT('5N inverse'!$A$26:$Y$26,'5N mesh'!$B$37:$Z$37,$E367:$AC367)+'5N inverse'!$A$26*$C368/Setup!$B$17+INDEX('5N inverse'!$A$26:$Y$26,1,'5N mesh'!$B$7+1)*Setup!$B$22</f>
        <v>0</v>
      </c>
      <c r="AC368" s="0" t="n">
        <f aca="false">SUMPRODUCT('5N inverse'!$A$27:$Y$27,'5N mesh'!$B$37:$Z$37,$E367:$AC367)+'5N inverse'!$A$27*$C368/Setup!$B$17+INDEX('5N inverse'!$A$27:$Y$27,1,'5N mesh'!$B$7+1)*Setup!$B$22</f>
        <v>0</v>
      </c>
    </row>
    <row r="369" customFormat="false" ht="15" hidden="false" customHeight="false" outlineLevel="0" collapsed="false">
      <c r="A369" s="0" t="n">
        <v>364</v>
      </c>
      <c r="B369" s="0" t="n">
        <f aca="false">A369*Setup!$B$11/3600</f>
        <v>30.3333333333333</v>
      </c>
      <c r="C369" s="0" t="n">
        <f aca="false">Setup!$B$7+Setup!$B$8*COS(2*PI()*(B369-Setup!$B$9)/24)</f>
        <v>20.723391822844</v>
      </c>
      <c r="D369" s="0" t="n">
        <f aca="false">(C369-E369)/Setup!$B$17</f>
        <v>-8.35149502984786</v>
      </c>
      <c r="E369" s="0" t="n">
        <f aca="false">SUMPRODUCT('5N inverse'!$A$3:$Y$3,'5N mesh'!$B$37:$Z$37,$E368:$AC368)+'5N inverse'!$A$3*$C369/Setup!$B$17+INDEX('5N inverse'!$A$3:$Y$3,1,'5N mesh'!$B$7+1)*Setup!$B$22</f>
        <v>21.8090861767243</v>
      </c>
      <c r="F369" s="0" t="n">
        <f aca="false">SUMPRODUCT('5N inverse'!$A$4:$Y$4,'5N mesh'!$B$37:$Z$37,$E368:$AC368)+'5N inverse'!$A$4*$C369/Setup!$B$17+INDEX('5N inverse'!$A$4:$Y$4,1,'5N mesh'!$B$7+1)*Setup!$B$22</f>
        <v>20.6848356086372</v>
      </c>
      <c r="G369" s="0" t="n">
        <f aca="false">SUMPRODUCT('5N inverse'!$A$5:$Y$5,'5N mesh'!$B$37:$Z$37,$E368:$AC368)+'5N inverse'!$A$5*$C369/Setup!$B$17+INDEX('5N inverse'!$A$5:$Y$5,1,'5N mesh'!$B$7+1)*Setup!$B$22</f>
        <v>18.436334472463</v>
      </c>
      <c r="H369" s="0" t="n">
        <f aca="false">SUMPRODUCT('5N inverse'!$A$6:$Y$6,'5N mesh'!$B$37:$Z$37,$E368:$AC368)+'5N inverse'!$A$6*$C369/Setup!$B$17+INDEX('5N inverse'!$A$6:$Y$6,1,'5N mesh'!$B$7+1)*Setup!$B$22</f>
        <v>16.1878333362888</v>
      </c>
      <c r="I369" s="0" t="n">
        <f aca="false">SUMPRODUCT('5N inverse'!$A$7:$Y$7,'5N mesh'!$B$37:$Z$37,$E368:$AC368)+'5N inverse'!$A$7*$C369/Setup!$B$17+INDEX('5N inverse'!$A$7:$Y$7,1,'5N mesh'!$B$7+1)*Setup!$B$22</f>
        <v>15.0635827682017</v>
      </c>
      <c r="J369" s="0" t="n">
        <f aca="false">SUMPRODUCT('5N inverse'!$A$8:$Y$8,'5N mesh'!$B$37:$Z$37,$E368:$AC368)+'5N inverse'!$A$8*$C369/Setup!$B$17+INDEX('5N inverse'!$A$8:$Y$8,1,'5N mesh'!$B$7+1)*Setup!$B$22</f>
        <v>0</v>
      </c>
      <c r="K369" s="0" t="n">
        <f aca="false">SUMPRODUCT('5N inverse'!$A$9:$Y$9,'5N mesh'!$B$37:$Z$37,$E368:$AC368)+'5N inverse'!$A$9*$C369/Setup!$B$17+INDEX('5N inverse'!$A$9:$Y$9,1,'5N mesh'!$B$7+1)*Setup!$B$22</f>
        <v>0</v>
      </c>
      <c r="L369" s="0" t="n">
        <f aca="false">SUMPRODUCT('5N inverse'!$A$10:$Y$10,'5N mesh'!$B$37:$Z$37,$E368:$AC368)+'5N inverse'!$A$10*$C369/Setup!$B$17+INDEX('5N inverse'!$A$10:$Y$10,1,'5N mesh'!$B$7+1)*Setup!$B$22</f>
        <v>0</v>
      </c>
      <c r="M369" s="0" t="n">
        <f aca="false">SUMPRODUCT('5N inverse'!$A$11:$Y$11,'5N mesh'!$B$37:$Z$37,$E368:$AC368)+'5N inverse'!$A$11*$C369/Setup!$B$17+INDEX('5N inverse'!$A$11:$Y$11,1,'5N mesh'!$B$7+1)*Setup!$B$22</f>
        <v>0</v>
      </c>
      <c r="N369" s="0" t="n">
        <f aca="false">SUMPRODUCT('5N inverse'!$A$12:$Y$12,'5N mesh'!$B$37:$Z$37,$E368:$AC368)+'5N inverse'!$A$12*$C369/Setup!$B$17+INDEX('5N inverse'!$A$12:$Y$12,1,'5N mesh'!$B$7+1)*Setup!$B$22</f>
        <v>0</v>
      </c>
      <c r="O369" s="0" t="n">
        <f aca="false">SUMPRODUCT('5N inverse'!$A$13:$Y$13,'5N mesh'!$B$37:$Z$37,$E368:$AC368)+'5N inverse'!$A$13*$C369/Setup!$B$17+INDEX('5N inverse'!$A$13:$Y$13,1,'5N mesh'!$B$7+1)*Setup!$B$22</f>
        <v>0</v>
      </c>
      <c r="P369" s="0" t="n">
        <f aca="false">SUMPRODUCT('5N inverse'!$A$14:$Y$14,'5N mesh'!$B$37:$Z$37,$E368:$AC368)+'5N inverse'!$A$14*$C369/Setup!$B$17+INDEX('5N inverse'!$A$14:$Y$14,1,'5N mesh'!$B$7+1)*Setup!$B$22</f>
        <v>0</v>
      </c>
      <c r="Q369" s="0" t="n">
        <f aca="false">SUMPRODUCT('5N inverse'!$A$15:$Y$15,'5N mesh'!$B$37:$Z$37,$E368:$AC368)+'5N inverse'!$A$15*$C369/Setup!$B$17+INDEX('5N inverse'!$A$15:$Y$15,1,'5N mesh'!$B$7+1)*Setup!$B$22</f>
        <v>0</v>
      </c>
      <c r="R369" s="0" t="n">
        <f aca="false">SUMPRODUCT('5N inverse'!$A$16:$Y$16,'5N mesh'!$B$37:$Z$37,$E368:$AC368)+'5N inverse'!$A$16*$C369/Setup!$B$17+INDEX('5N inverse'!$A$16:$Y$16,1,'5N mesh'!$B$7+1)*Setup!$B$22</f>
        <v>0</v>
      </c>
      <c r="S369" s="0" t="n">
        <f aca="false">SUMPRODUCT('5N inverse'!$A$17:$Y$17,'5N mesh'!$B$37:$Z$37,$E368:$AC368)+'5N inverse'!$A$17*$C369/Setup!$B$17+INDEX('5N inverse'!$A$17:$Y$17,1,'5N mesh'!$B$7+1)*Setup!$B$22</f>
        <v>0</v>
      </c>
      <c r="T369" s="0" t="n">
        <f aca="false">SUMPRODUCT('5N inverse'!$A$18:$Y$18,'5N mesh'!$B$37:$Z$37,$E368:$AC368)+'5N inverse'!$A$18*$C369/Setup!$B$17+INDEX('5N inverse'!$A$18:$Y$18,1,'5N mesh'!$B$7+1)*Setup!$B$22</f>
        <v>0</v>
      </c>
      <c r="U369" s="0" t="n">
        <f aca="false">SUMPRODUCT('5N inverse'!$A$19:$Y$19,'5N mesh'!$B$37:$Z$37,$E368:$AC368)+'5N inverse'!$A$19*$C369/Setup!$B$17+INDEX('5N inverse'!$A$19:$Y$19,1,'5N mesh'!$B$7+1)*Setup!$B$22</f>
        <v>0</v>
      </c>
      <c r="V369" s="0" t="n">
        <f aca="false">SUMPRODUCT('5N inverse'!$A$20:$Y$20,'5N mesh'!$B$37:$Z$37,$E368:$AC368)+'5N inverse'!$A$20*$C369/Setup!$B$17+INDEX('5N inverse'!$A$20:$Y$20,1,'5N mesh'!$B$7+1)*Setup!$B$22</f>
        <v>0</v>
      </c>
      <c r="W369" s="0" t="n">
        <f aca="false">SUMPRODUCT('5N inverse'!$A$21:$Y$21,'5N mesh'!$B$37:$Z$37,$E368:$AC368)+'5N inverse'!$A$21*$C369/Setup!$B$17+INDEX('5N inverse'!$A$21:$Y$21,1,'5N mesh'!$B$7+1)*Setup!$B$22</f>
        <v>0</v>
      </c>
      <c r="X369" s="0" t="n">
        <f aca="false">SUMPRODUCT('5N inverse'!$A$22:$Y$22,'5N mesh'!$B$37:$Z$37,$E368:$AC368)+'5N inverse'!$A$22*$C369/Setup!$B$17+INDEX('5N inverse'!$A$22:$Y$22,1,'5N mesh'!$B$7+1)*Setup!$B$22</f>
        <v>0</v>
      </c>
      <c r="Y369" s="0" t="n">
        <f aca="false">SUMPRODUCT('5N inverse'!$A$23:$Y$23,'5N mesh'!$B$37:$Z$37,$E368:$AC368)+'5N inverse'!$A$23*$C369/Setup!$B$17+INDEX('5N inverse'!$A$23:$Y$23,1,'5N mesh'!$B$7+1)*Setup!$B$22</f>
        <v>0</v>
      </c>
      <c r="Z369" s="0" t="n">
        <f aca="false">SUMPRODUCT('5N inverse'!$A$24:$Y$24,'5N mesh'!$B$37:$Z$37,$E368:$AC368)+'5N inverse'!$A$24*$C369/Setup!$B$17+INDEX('5N inverse'!$A$24:$Y$24,1,'5N mesh'!$B$7+1)*Setup!$B$22</f>
        <v>0</v>
      </c>
      <c r="AA369" s="0" t="n">
        <f aca="false">SUMPRODUCT('5N inverse'!$A$25:$Y$25,'5N mesh'!$B$37:$Z$37,$E368:$AC368)+'5N inverse'!$A$25*$C369/Setup!$B$17+INDEX('5N inverse'!$A$25:$Y$25,1,'5N mesh'!$B$7+1)*Setup!$B$22</f>
        <v>0</v>
      </c>
      <c r="AB369" s="0" t="n">
        <f aca="false">SUMPRODUCT('5N inverse'!$A$26:$Y$26,'5N mesh'!$B$37:$Z$37,$E368:$AC368)+'5N inverse'!$A$26*$C369/Setup!$B$17+INDEX('5N inverse'!$A$26:$Y$26,1,'5N mesh'!$B$7+1)*Setup!$B$22</f>
        <v>0</v>
      </c>
      <c r="AC369" s="0" t="n">
        <f aca="false">SUMPRODUCT('5N inverse'!$A$27:$Y$27,'5N mesh'!$B$37:$Z$37,$E368:$AC368)+'5N inverse'!$A$27*$C369/Setup!$B$17+INDEX('5N inverse'!$A$27:$Y$27,1,'5N mesh'!$B$7+1)*Setup!$B$22</f>
        <v>0</v>
      </c>
    </row>
    <row r="370" customFormat="false" ht="15" hidden="false" customHeight="false" outlineLevel="0" collapsed="false">
      <c r="A370" s="0" t="n">
        <v>365</v>
      </c>
      <c r="B370" s="0" t="n">
        <f aca="false">A370*Setup!$B$11/3600</f>
        <v>30.4166666666667</v>
      </c>
      <c r="C370" s="0" t="n">
        <f aca="false">Setup!$B$7+Setup!$B$8*COS(2*PI()*(B370-Setup!$B$9)/24)</f>
        <v>20.7742215829301</v>
      </c>
      <c r="D370" s="0" t="n">
        <f aca="false">(C370-E370)/Setup!$B$17</f>
        <v>-7.83884026651806</v>
      </c>
      <c r="E370" s="0" t="n">
        <f aca="false">SUMPRODUCT('5N inverse'!$A$3:$Y$3,'5N mesh'!$B$37:$Z$37,$E369:$AC369)+'5N inverse'!$A$3*$C370/Setup!$B$17+INDEX('5N inverse'!$A$3:$Y$3,1,'5N mesh'!$B$7+1)*Setup!$B$22</f>
        <v>21.7932708175774</v>
      </c>
      <c r="F370" s="0" t="n">
        <f aca="false">SUMPRODUCT('5N inverse'!$A$4:$Y$4,'5N mesh'!$B$37:$Z$37,$E369:$AC369)+'5N inverse'!$A$4*$C370/Setup!$B$17+INDEX('5N inverse'!$A$4:$Y$4,1,'5N mesh'!$B$7+1)*Setup!$B$22</f>
        <v>20.6716160185342</v>
      </c>
      <c r="G370" s="0" t="n">
        <f aca="false">SUMPRODUCT('5N inverse'!$A$5:$Y$5,'5N mesh'!$B$37:$Z$37,$E369:$AC369)+'5N inverse'!$A$5*$C370/Setup!$B$17+INDEX('5N inverse'!$A$5:$Y$5,1,'5N mesh'!$B$7+1)*Setup!$B$22</f>
        <v>18.4283064204477</v>
      </c>
      <c r="H370" s="0" t="n">
        <f aca="false">SUMPRODUCT('5N inverse'!$A$6:$Y$6,'5N mesh'!$B$37:$Z$37,$E369:$AC369)+'5N inverse'!$A$6*$C370/Setup!$B$17+INDEX('5N inverse'!$A$6:$Y$6,1,'5N mesh'!$B$7+1)*Setup!$B$22</f>
        <v>16.1849968223612</v>
      </c>
      <c r="I370" s="0" t="n">
        <f aca="false">SUMPRODUCT('5N inverse'!$A$7:$Y$7,'5N mesh'!$B$37:$Z$37,$E369:$AC369)+'5N inverse'!$A$7*$C370/Setup!$B$17+INDEX('5N inverse'!$A$7:$Y$7,1,'5N mesh'!$B$7+1)*Setup!$B$22</f>
        <v>15.063342023318</v>
      </c>
      <c r="J370" s="0" t="n">
        <f aca="false">SUMPRODUCT('5N inverse'!$A$8:$Y$8,'5N mesh'!$B$37:$Z$37,$E369:$AC369)+'5N inverse'!$A$8*$C370/Setup!$B$17+INDEX('5N inverse'!$A$8:$Y$8,1,'5N mesh'!$B$7+1)*Setup!$B$22</f>
        <v>0</v>
      </c>
      <c r="K370" s="0" t="n">
        <f aca="false">SUMPRODUCT('5N inverse'!$A$9:$Y$9,'5N mesh'!$B$37:$Z$37,$E369:$AC369)+'5N inverse'!$A$9*$C370/Setup!$B$17+INDEX('5N inverse'!$A$9:$Y$9,1,'5N mesh'!$B$7+1)*Setup!$B$22</f>
        <v>0</v>
      </c>
      <c r="L370" s="0" t="n">
        <f aca="false">SUMPRODUCT('5N inverse'!$A$10:$Y$10,'5N mesh'!$B$37:$Z$37,$E369:$AC369)+'5N inverse'!$A$10*$C370/Setup!$B$17+INDEX('5N inverse'!$A$10:$Y$10,1,'5N mesh'!$B$7+1)*Setup!$B$22</f>
        <v>0</v>
      </c>
      <c r="M370" s="0" t="n">
        <f aca="false">SUMPRODUCT('5N inverse'!$A$11:$Y$11,'5N mesh'!$B$37:$Z$37,$E369:$AC369)+'5N inverse'!$A$11*$C370/Setup!$B$17+INDEX('5N inverse'!$A$11:$Y$11,1,'5N mesh'!$B$7+1)*Setup!$B$22</f>
        <v>0</v>
      </c>
      <c r="N370" s="0" t="n">
        <f aca="false">SUMPRODUCT('5N inverse'!$A$12:$Y$12,'5N mesh'!$B$37:$Z$37,$E369:$AC369)+'5N inverse'!$A$12*$C370/Setup!$B$17+INDEX('5N inverse'!$A$12:$Y$12,1,'5N mesh'!$B$7+1)*Setup!$B$22</f>
        <v>0</v>
      </c>
      <c r="O370" s="0" t="n">
        <f aca="false">SUMPRODUCT('5N inverse'!$A$13:$Y$13,'5N mesh'!$B$37:$Z$37,$E369:$AC369)+'5N inverse'!$A$13*$C370/Setup!$B$17+INDEX('5N inverse'!$A$13:$Y$13,1,'5N mesh'!$B$7+1)*Setup!$B$22</f>
        <v>0</v>
      </c>
      <c r="P370" s="0" t="n">
        <f aca="false">SUMPRODUCT('5N inverse'!$A$14:$Y$14,'5N mesh'!$B$37:$Z$37,$E369:$AC369)+'5N inverse'!$A$14*$C370/Setup!$B$17+INDEX('5N inverse'!$A$14:$Y$14,1,'5N mesh'!$B$7+1)*Setup!$B$22</f>
        <v>0</v>
      </c>
      <c r="Q370" s="0" t="n">
        <f aca="false">SUMPRODUCT('5N inverse'!$A$15:$Y$15,'5N mesh'!$B$37:$Z$37,$E369:$AC369)+'5N inverse'!$A$15*$C370/Setup!$B$17+INDEX('5N inverse'!$A$15:$Y$15,1,'5N mesh'!$B$7+1)*Setup!$B$22</f>
        <v>0</v>
      </c>
      <c r="R370" s="0" t="n">
        <f aca="false">SUMPRODUCT('5N inverse'!$A$16:$Y$16,'5N mesh'!$B$37:$Z$37,$E369:$AC369)+'5N inverse'!$A$16*$C370/Setup!$B$17+INDEX('5N inverse'!$A$16:$Y$16,1,'5N mesh'!$B$7+1)*Setup!$B$22</f>
        <v>0</v>
      </c>
      <c r="S370" s="0" t="n">
        <f aca="false">SUMPRODUCT('5N inverse'!$A$17:$Y$17,'5N mesh'!$B$37:$Z$37,$E369:$AC369)+'5N inverse'!$A$17*$C370/Setup!$B$17+INDEX('5N inverse'!$A$17:$Y$17,1,'5N mesh'!$B$7+1)*Setup!$B$22</f>
        <v>0</v>
      </c>
      <c r="T370" s="0" t="n">
        <f aca="false">SUMPRODUCT('5N inverse'!$A$18:$Y$18,'5N mesh'!$B$37:$Z$37,$E369:$AC369)+'5N inverse'!$A$18*$C370/Setup!$B$17+INDEX('5N inverse'!$A$18:$Y$18,1,'5N mesh'!$B$7+1)*Setup!$B$22</f>
        <v>0</v>
      </c>
      <c r="U370" s="0" t="n">
        <f aca="false">SUMPRODUCT('5N inverse'!$A$19:$Y$19,'5N mesh'!$B$37:$Z$37,$E369:$AC369)+'5N inverse'!$A$19*$C370/Setup!$B$17+INDEX('5N inverse'!$A$19:$Y$19,1,'5N mesh'!$B$7+1)*Setup!$B$22</f>
        <v>0</v>
      </c>
      <c r="V370" s="0" t="n">
        <f aca="false">SUMPRODUCT('5N inverse'!$A$20:$Y$20,'5N mesh'!$B$37:$Z$37,$E369:$AC369)+'5N inverse'!$A$20*$C370/Setup!$B$17+INDEX('5N inverse'!$A$20:$Y$20,1,'5N mesh'!$B$7+1)*Setup!$B$22</f>
        <v>0</v>
      </c>
      <c r="W370" s="0" t="n">
        <f aca="false">SUMPRODUCT('5N inverse'!$A$21:$Y$21,'5N mesh'!$B$37:$Z$37,$E369:$AC369)+'5N inverse'!$A$21*$C370/Setup!$B$17+INDEX('5N inverse'!$A$21:$Y$21,1,'5N mesh'!$B$7+1)*Setup!$B$22</f>
        <v>0</v>
      </c>
      <c r="X370" s="0" t="n">
        <f aca="false">SUMPRODUCT('5N inverse'!$A$22:$Y$22,'5N mesh'!$B$37:$Z$37,$E369:$AC369)+'5N inverse'!$A$22*$C370/Setup!$B$17+INDEX('5N inverse'!$A$22:$Y$22,1,'5N mesh'!$B$7+1)*Setup!$B$22</f>
        <v>0</v>
      </c>
      <c r="Y370" s="0" t="n">
        <f aca="false">SUMPRODUCT('5N inverse'!$A$23:$Y$23,'5N mesh'!$B$37:$Z$37,$E369:$AC369)+'5N inverse'!$A$23*$C370/Setup!$B$17+INDEX('5N inverse'!$A$23:$Y$23,1,'5N mesh'!$B$7+1)*Setup!$B$22</f>
        <v>0</v>
      </c>
      <c r="Z370" s="0" t="n">
        <f aca="false">SUMPRODUCT('5N inverse'!$A$24:$Y$24,'5N mesh'!$B$37:$Z$37,$E369:$AC369)+'5N inverse'!$A$24*$C370/Setup!$B$17+INDEX('5N inverse'!$A$24:$Y$24,1,'5N mesh'!$B$7+1)*Setup!$B$22</f>
        <v>0</v>
      </c>
      <c r="AA370" s="0" t="n">
        <f aca="false">SUMPRODUCT('5N inverse'!$A$25:$Y$25,'5N mesh'!$B$37:$Z$37,$E369:$AC369)+'5N inverse'!$A$25*$C370/Setup!$B$17+INDEX('5N inverse'!$A$25:$Y$25,1,'5N mesh'!$B$7+1)*Setup!$B$22</f>
        <v>0</v>
      </c>
      <c r="AB370" s="0" t="n">
        <f aca="false">SUMPRODUCT('5N inverse'!$A$26:$Y$26,'5N mesh'!$B$37:$Z$37,$E369:$AC369)+'5N inverse'!$A$26*$C370/Setup!$B$17+INDEX('5N inverse'!$A$26:$Y$26,1,'5N mesh'!$B$7+1)*Setup!$B$22</f>
        <v>0</v>
      </c>
      <c r="AC370" s="0" t="n">
        <f aca="false">SUMPRODUCT('5N inverse'!$A$27:$Y$27,'5N mesh'!$B$37:$Z$37,$E369:$AC369)+'5N inverse'!$A$27*$C370/Setup!$B$17+INDEX('5N inverse'!$A$27:$Y$27,1,'5N mesh'!$B$7+1)*Setup!$B$22</f>
        <v>0</v>
      </c>
    </row>
    <row r="371" customFormat="false" ht="15" hidden="false" customHeight="false" outlineLevel="0" collapsed="false">
      <c r="A371" s="0" t="n">
        <v>366</v>
      </c>
      <c r="B371" s="0" t="n">
        <f aca="false">A371*Setup!$B$11/3600</f>
        <v>30.5</v>
      </c>
      <c r="C371" s="0" t="n">
        <f aca="false">Setup!$B$7+Setup!$B$8*COS(2*PI()*(B371-Setup!$B$9)/24)</f>
        <v>20.8265866388351</v>
      </c>
      <c r="D371" s="0" t="n">
        <f aca="false">(C371-E371)/Setup!$B$17</f>
        <v>-7.32120199781748</v>
      </c>
      <c r="E371" s="0" t="n">
        <f aca="false">SUMPRODUCT('5N inverse'!$A$3:$Y$3,'5N mesh'!$B$37:$Z$37,$E370:$AC370)+'5N inverse'!$A$3*$C371/Setup!$B$17+INDEX('5N inverse'!$A$3:$Y$3,1,'5N mesh'!$B$7+1)*Setup!$B$22</f>
        <v>21.7783428985513</v>
      </c>
      <c r="F371" s="0" t="n">
        <f aca="false">SUMPRODUCT('5N inverse'!$A$4:$Y$4,'5N mesh'!$B$37:$Z$37,$E370:$AC370)+'5N inverse'!$A$4*$C371/Setup!$B$17+INDEX('5N inverse'!$A$4:$Y$4,1,'5N mesh'!$B$7+1)*Setup!$B$22</f>
        <v>20.6591367436718</v>
      </c>
      <c r="G371" s="0" t="n">
        <f aca="false">SUMPRODUCT('5N inverse'!$A$5:$Y$5,'5N mesh'!$B$37:$Z$37,$E370:$AC370)+'5N inverse'!$A$5*$C371/Setup!$B$17+INDEX('5N inverse'!$A$5:$Y$5,1,'5N mesh'!$B$7+1)*Setup!$B$22</f>
        <v>18.4207244339127</v>
      </c>
      <c r="H371" s="0" t="n">
        <f aca="false">SUMPRODUCT('5N inverse'!$A$6:$Y$6,'5N mesh'!$B$37:$Z$37,$E370:$AC370)+'5N inverse'!$A$6*$C371/Setup!$B$17+INDEX('5N inverse'!$A$6:$Y$6,1,'5N mesh'!$B$7+1)*Setup!$B$22</f>
        <v>16.1823121241537</v>
      </c>
      <c r="I371" s="0" t="n">
        <f aca="false">SUMPRODUCT('5N inverse'!$A$7:$Y$7,'5N mesh'!$B$37:$Z$37,$E370:$AC370)+'5N inverse'!$A$7*$C371/Setup!$B$17+INDEX('5N inverse'!$A$7:$Y$7,1,'5N mesh'!$B$7+1)*Setup!$B$22</f>
        <v>15.0631059692741</v>
      </c>
      <c r="J371" s="0" t="n">
        <f aca="false">SUMPRODUCT('5N inverse'!$A$8:$Y$8,'5N mesh'!$B$37:$Z$37,$E370:$AC370)+'5N inverse'!$A$8*$C371/Setup!$B$17+INDEX('5N inverse'!$A$8:$Y$8,1,'5N mesh'!$B$7+1)*Setup!$B$22</f>
        <v>0</v>
      </c>
      <c r="K371" s="0" t="n">
        <f aca="false">SUMPRODUCT('5N inverse'!$A$9:$Y$9,'5N mesh'!$B$37:$Z$37,$E370:$AC370)+'5N inverse'!$A$9*$C371/Setup!$B$17+INDEX('5N inverse'!$A$9:$Y$9,1,'5N mesh'!$B$7+1)*Setup!$B$22</f>
        <v>0</v>
      </c>
      <c r="L371" s="0" t="n">
        <f aca="false">SUMPRODUCT('5N inverse'!$A$10:$Y$10,'5N mesh'!$B$37:$Z$37,$E370:$AC370)+'5N inverse'!$A$10*$C371/Setup!$B$17+INDEX('5N inverse'!$A$10:$Y$10,1,'5N mesh'!$B$7+1)*Setup!$B$22</f>
        <v>0</v>
      </c>
      <c r="M371" s="0" t="n">
        <f aca="false">SUMPRODUCT('5N inverse'!$A$11:$Y$11,'5N mesh'!$B$37:$Z$37,$E370:$AC370)+'5N inverse'!$A$11*$C371/Setup!$B$17+INDEX('5N inverse'!$A$11:$Y$11,1,'5N mesh'!$B$7+1)*Setup!$B$22</f>
        <v>0</v>
      </c>
      <c r="N371" s="0" t="n">
        <f aca="false">SUMPRODUCT('5N inverse'!$A$12:$Y$12,'5N mesh'!$B$37:$Z$37,$E370:$AC370)+'5N inverse'!$A$12*$C371/Setup!$B$17+INDEX('5N inverse'!$A$12:$Y$12,1,'5N mesh'!$B$7+1)*Setup!$B$22</f>
        <v>0</v>
      </c>
      <c r="O371" s="0" t="n">
        <f aca="false">SUMPRODUCT('5N inverse'!$A$13:$Y$13,'5N mesh'!$B$37:$Z$37,$E370:$AC370)+'5N inverse'!$A$13*$C371/Setup!$B$17+INDEX('5N inverse'!$A$13:$Y$13,1,'5N mesh'!$B$7+1)*Setup!$B$22</f>
        <v>0</v>
      </c>
      <c r="P371" s="0" t="n">
        <f aca="false">SUMPRODUCT('5N inverse'!$A$14:$Y$14,'5N mesh'!$B$37:$Z$37,$E370:$AC370)+'5N inverse'!$A$14*$C371/Setup!$B$17+INDEX('5N inverse'!$A$14:$Y$14,1,'5N mesh'!$B$7+1)*Setup!$B$22</f>
        <v>0</v>
      </c>
      <c r="Q371" s="0" t="n">
        <f aca="false">SUMPRODUCT('5N inverse'!$A$15:$Y$15,'5N mesh'!$B$37:$Z$37,$E370:$AC370)+'5N inverse'!$A$15*$C371/Setup!$B$17+INDEX('5N inverse'!$A$15:$Y$15,1,'5N mesh'!$B$7+1)*Setup!$B$22</f>
        <v>0</v>
      </c>
      <c r="R371" s="0" t="n">
        <f aca="false">SUMPRODUCT('5N inverse'!$A$16:$Y$16,'5N mesh'!$B$37:$Z$37,$E370:$AC370)+'5N inverse'!$A$16*$C371/Setup!$B$17+INDEX('5N inverse'!$A$16:$Y$16,1,'5N mesh'!$B$7+1)*Setup!$B$22</f>
        <v>0</v>
      </c>
      <c r="S371" s="0" t="n">
        <f aca="false">SUMPRODUCT('5N inverse'!$A$17:$Y$17,'5N mesh'!$B$37:$Z$37,$E370:$AC370)+'5N inverse'!$A$17*$C371/Setup!$B$17+INDEX('5N inverse'!$A$17:$Y$17,1,'5N mesh'!$B$7+1)*Setup!$B$22</f>
        <v>0</v>
      </c>
      <c r="T371" s="0" t="n">
        <f aca="false">SUMPRODUCT('5N inverse'!$A$18:$Y$18,'5N mesh'!$B$37:$Z$37,$E370:$AC370)+'5N inverse'!$A$18*$C371/Setup!$B$17+INDEX('5N inverse'!$A$18:$Y$18,1,'5N mesh'!$B$7+1)*Setup!$B$22</f>
        <v>0</v>
      </c>
      <c r="U371" s="0" t="n">
        <f aca="false">SUMPRODUCT('5N inverse'!$A$19:$Y$19,'5N mesh'!$B$37:$Z$37,$E370:$AC370)+'5N inverse'!$A$19*$C371/Setup!$B$17+INDEX('5N inverse'!$A$19:$Y$19,1,'5N mesh'!$B$7+1)*Setup!$B$22</f>
        <v>0</v>
      </c>
      <c r="V371" s="0" t="n">
        <f aca="false">SUMPRODUCT('5N inverse'!$A$20:$Y$20,'5N mesh'!$B$37:$Z$37,$E370:$AC370)+'5N inverse'!$A$20*$C371/Setup!$B$17+INDEX('5N inverse'!$A$20:$Y$20,1,'5N mesh'!$B$7+1)*Setup!$B$22</f>
        <v>0</v>
      </c>
      <c r="W371" s="0" t="n">
        <f aca="false">SUMPRODUCT('5N inverse'!$A$21:$Y$21,'5N mesh'!$B$37:$Z$37,$E370:$AC370)+'5N inverse'!$A$21*$C371/Setup!$B$17+INDEX('5N inverse'!$A$21:$Y$21,1,'5N mesh'!$B$7+1)*Setup!$B$22</f>
        <v>0</v>
      </c>
      <c r="X371" s="0" t="n">
        <f aca="false">SUMPRODUCT('5N inverse'!$A$22:$Y$22,'5N mesh'!$B$37:$Z$37,$E370:$AC370)+'5N inverse'!$A$22*$C371/Setup!$B$17+INDEX('5N inverse'!$A$22:$Y$22,1,'5N mesh'!$B$7+1)*Setup!$B$22</f>
        <v>0</v>
      </c>
      <c r="Y371" s="0" t="n">
        <f aca="false">SUMPRODUCT('5N inverse'!$A$23:$Y$23,'5N mesh'!$B$37:$Z$37,$E370:$AC370)+'5N inverse'!$A$23*$C371/Setup!$B$17+INDEX('5N inverse'!$A$23:$Y$23,1,'5N mesh'!$B$7+1)*Setup!$B$22</f>
        <v>0</v>
      </c>
      <c r="Z371" s="0" t="n">
        <f aca="false">SUMPRODUCT('5N inverse'!$A$24:$Y$24,'5N mesh'!$B$37:$Z$37,$E370:$AC370)+'5N inverse'!$A$24*$C371/Setup!$B$17+INDEX('5N inverse'!$A$24:$Y$24,1,'5N mesh'!$B$7+1)*Setup!$B$22</f>
        <v>0</v>
      </c>
      <c r="AA371" s="0" t="n">
        <f aca="false">SUMPRODUCT('5N inverse'!$A$25:$Y$25,'5N mesh'!$B$37:$Z$37,$E370:$AC370)+'5N inverse'!$A$25*$C371/Setup!$B$17+INDEX('5N inverse'!$A$25:$Y$25,1,'5N mesh'!$B$7+1)*Setup!$B$22</f>
        <v>0</v>
      </c>
      <c r="AB371" s="0" t="n">
        <f aca="false">SUMPRODUCT('5N inverse'!$A$26:$Y$26,'5N mesh'!$B$37:$Z$37,$E370:$AC370)+'5N inverse'!$A$26*$C371/Setup!$B$17+INDEX('5N inverse'!$A$26:$Y$26,1,'5N mesh'!$B$7+1)*Setup!$B$22</f>
        <v>0</v>
      </c>
      <c r="AC371" s="0" t="n">
        <f aca="false">SUMPRODUCT('5N inverse'!$A$27:$Y$27,'5N mesh'!$B$37:$Z$37,$E370:$AC370)+'5N inverse'!$A$27*$C371/Setup!$B$17+INDEX('5N inverse'!$A$27:$Y$27,1,'5N mesh'!$B$7+1)*Setup!$B$22</f>
        <v>0</v>
      </c>
    </row>
    <row r="372" customFormat="false" ht="15" hidden="false" customHeight="false" outlineLevel="0" collapsed="false">
      <c r="A372" s="0" t="n">
        <v>367</v>
      </c>
      <c r="B372" s="0" t="n">
        <f aca="false">A372*Setup!$B$11/3600</f>
        <v>30.5833333333333</v>
      </c>
      <c r="C372" s="0" t="n">
        <f aca="false">Setup!$B$7+Setup!$B$8*COS(2*PI()*(B372-Setup!$B$9)/24)</f>
        <v>20.8804620676285</v>
      </c>
      <c r="D372" s="0" t="n">
        <f aca="false">(C372-E372)/Setup!$B$17</f>
        <v>-6.79883146781223</v>
      </c>
      <c r="E372" s="0" t="n">
        <f aca="false">SUMPRODUCT('5N inverse'!$A$3:$Y$3,'5N mesh'!$B$37:$Z$37,$E371:$AC371)+'5N inverse'!$A$3*$C372/Setup!$B$17+INDEX('5N inverse'!$A$3:$Y$3,1,'5N mesh'!$B$7+1)*Setup!$B$22</f>
        <v>21.7643101584441</v>
      </c>
      <c r="F372" s="0" t="n">
        <f aca="false">SUMPRODUCT('5N inverse'!$A$4:$Y$4,'5N mesh'!$B$37:$Z$37,$E371:$AC371)+'5N inverse'!$A$4*$C372/Setup!$B$17+INDEX('5N inverse'!$A$4:$Y$4,1,'5N mesh'!$B$7+1)*Setup!$B$22</f>
        <v>20.6474042530811</v>
      </c>
      <c r="G372" s="0" t="n">
        <f aca="false">SUMPRODUCT('5N inverse'!$A$5:$Y$5,'5N mesh'!$B$37:$Z$37,$E371:$AC371)+'5N inverse'!$A$5*$C372/Setup!$B$17+INDEX('5N inverse'!$A$5:$Y$5,1,'5N mesh'!$B$7+1)*Setup!$B$22</f>
        <v>18.4135924423553</v>
      </c>
      <c r="H372" s="0" t="n">
        <f aca="false">SUMPRODUCT('5N inverse'!$A$6:$Y$6,'5N mesh'!$B$37:$Z$37,$E371:$AC371)+'5N inverse'!$A$6*$C372/Setup!$B$17+INDEX('5N inverse'!$A$6:$Y$6,1,'5N mesh'!$B$7+1)*Setup!$B$22</f>
        <v>16.1797806316294</v>
      </c>
      <c r="I372" s="0" t="n">
        <f aca="false">SUMPRODUCT('5N inverse'!$A$7:$Y$7,'5N mesh'!$B$37:$Z$37,$E371:$AC371)+'5N inverse'!$A$7*$C372/Setup!$B$17+INDEX('5N inverse'!$A$7:$Y$7,1,'5N mesh'!$B$7+1)*Setup!$B$22</f>
        <v>15.0628747262664</v>
      </c>
      <c r="J372" s="0" t="n">
        <f aca="false">SUMPRODUCT('5N inverse'!$A$8:$Y$8,'5N mesh'!$B$37:$Z$37,$E371:$AC371)+'5N inverse'!$A$8*$C372/Setup!$B$17+INDEX('5N inverse'!$A$8:$Y$8,1,'5N mesh'!$B$7+1)*Setup!$B$22</f>
        <v>0</v>
      </c>
      <c r="K372" s="0" t="n">
        <f aca="false">SUMPRODUCT('5N inverse'!$A$9:$Y$9,'5N mesh'!$B$37:$Z$37,$E371:$AC371)+'5N inverse'!$A$9*$C372/Setup!$B$17+INDEX('5N inverse'!$A$9:$Y$9,1,'5N mesh'!$B$7+1)*Setup!$B$22</f>
        <v>0</v>
      </c>
      <c r="L372" s="0" t="n">
        <f aca="false">SUMPRODUCT('5N inverse'!$A$10:$Y$10,'5N mesh'!$B$37:$Z$37,$E371:$AC371)+'5N inverse'!$A$10*$C372/Setup!$B$17+INDEX('5N inverse'!$A$10:$Y$10,1,'5N mesh'!$B$7+1)*Setup!$B$22</f>
        <v>0</v>
      </c>
      <c r="M372" s="0" t="n">
        <f aca="false">SUMPRODUCT('5N inverse'!$A$11:$Y$11,'5N mesh'!$B$37:$Z$37,$E371:$AC371)+'5N inverse'!$A$11*$C372/Setup!$B$17+INDEX('5N inverse'!$A$11:$Y$11,1,'5N mesh'!$B$7+1)*Setup!$B$22</f>
        <v>0</v>
      </c>
      <c r="N372" s="0" t="n">
        <f aca="false">SUMPRODUCT('5N inverse'!$A$12:$Y$12,'5N mesh'!$B$37:$Z$37,$E371:$AC371)+'5N inverse'!$A$12*$C372/Setup!$B$17+INDEX('5N inverse'!$A$12:$Y$12,1,'5N mesh'!$B$7+1)*Setup!$B$22</f>
        <v>0</v>
      </c>
      <c r="O372" s="0" t="n">
        <f aca="false">SUMPRODUCT('5N inverse'!$A$13:$Y$13,'5N mesh'!$B$37:$Z$37,$E371:$AC371)+'5N inverse'!$A$13*$C372/Setup!$B$17+INDEX('5N inverse'!$A$13:$Y$13,1,'5N mesh'!$B$7+1)*Setup!$B$22</f>
        <v>0</v>
      </c>
      <c r="P372" s="0" t="n">
        <f aca="false">SUMPRODUCT('5N inverse'!$A$14:$Y$14,'5N mesh'!$B$37:$Z$37,$E371:$AC371)+'5N inverse'!$A$14*$C372/Setup!$B$17+INDEX('5N inverse'!$A$14:$Y$14,1,'5N mesh'!$B$7+1)*Setup!$B$22</f>
        <v>0</v>
      </c>
      <c r="Q372" s="0" t="n">
        <f aca="false">SUMPRODUCT('5N inverse'!$A$15:$Y$15,'5N mesh'!$B$37:$Z$37,$E371:$AC371)+'5N inverse'!$A$15*$C372/Setup!$B$17+INDEX('5N inverse'!$A$15:$Y$15,1,'5N mesh'!$B$7+1)*Setup!$B$22</f>
        <v>0</v>
      </c>
      <c r="R372" s="0" t="n">
        <f aca="false">SUMPRODUCT('5N inverse'!$A$16:$Y$16,'5N mesh'!$B$37:$Z$37,$E371:$AC371)+'5N inverse'!$A$16*$C372/Setup!$B$17+INDEX('5N inverse'!$A$16:$Y$16,1,'5N mesh'!$B$7+1)*Setup!$B$22</f>
        <v>0</v>
      </c>
      <c r="S372" s="0" t="n">
        <f aca="false">SUMPRODUCT('5N inverse'!$A$17:$Y$17,'5N mesh'!$B$37:$Z$37,$E371:$AC371)+'5N inverse'!$A$17*$C372/Setup!$B$17+INDEX('5N inverse'!$A$17:$Y$17,1,'5N mesh'!$B$7+1)*Setup!$B$22</f>
        <v>0</v>
      </c>
      <c r="T372" s="0" t="n">
        <f aca="false">SUMPRODUCT('5N inverse'!$A$18:$Y$18,'5N mesh'!$B$37:$Z$37,$E371:$AC371)+'5N inverse'!$A$18*$C372/Setup!$B$17+INDEX('5N inverse'!$A$18:$Y$18,1,'5N mesh'!$B$7+1)*Setup!$B$22</f>
        <v>0</v>
      </c>
      <c r="U372" s="0" t="n">
        <f aca="false">SUMPRODUCT('5N inverse'!$A$19:$Y$19,'5N mesh'!$B$37:$Z$37,$E371:$AC371)+'5N inverse'!$A$19*$C372/Setup!$B$17+INDEX('5N inverse'!$A$19:$Y$19,1,'5N mesh'!$B$7+1)*Setup!$B$22</f>
        <v>0</v>
      </c>
      <c r="V372" s="0" t="n">
        <f aca="false">SUMPRODUCT('5N inverse'!$A$20:$Y$20,'5N mesh'!$B$37:$Z$37,$E371:$AC371)+'5N inverse'!$A$20*$C372/Setup!$B$17+INDEX('5N inverse'!$A$20:$Y$20,1,'5N mesh'!$B$7+1)*Setup!$B$22</f>
        <v>0</v>
      </c>
      <c r="W372" s="0" t="n">
        <f aca="false">SUMPRODUCT('5N inverse'!$A$21:$Y$21,'5N mesh'!$B$37:$Z$37,$E371:$AC371)+'5N inverse'!$A$21*$C372/Setup!$B$17+INDEX('5N inverse'!$A$21:$Y$21,1,'5N mesh'!$B$7+1)*Setup!$B$22</f>
        <v>0</v>
      </c>
      <c r="X372" s="0" t="n">
        <f aca="false">SUMPRODUCT('5N inverse'!$A$22:$Y$22,'5N mesh'!$B$37:$Z$37,$E371:$AC371)+'5N inverse'!$A$22*$C372/Setup!$B$17+INDEX('5N inverse'!$A$22:$Y$22,1,'5N mesh'!$B$7+1)*Setup!$B$22</f>
        <v>0</v>
      </c>
      <c r="Y372" s="0" t="n">
        <f aca="false">SUMPRODUCT('5N inverse'!$A$23:$Y$23,'5N mesh'!$B$37:$Z$37,$E371:$AC371)+'5N inverse'!$A$23*$C372/Setup!$B$17+INDEX('5N inverse'!$A$23:$Y$23,1,'5N mesh'!$B$7+1)*Setup!$B$22</f>
        <v>0</v>
      </c>
      <c r="Z372" s="0" t="n">
        <f aca="false">SUMPRODUCT('5N inverse'!$A$24:$Y$24,'5N mesh'!$B$37:$Z$37,$E371:$AC371)+'5N inverse'!$A$24*$C372/Setup!$B$17+INDEX('5N inverse'!$A$24:$Y$24,1,'5N mesh'!$B$7+1)*Setup!$B$22</f>
        <v>0</v>
      </c>
      <c r="AA372" s="0" t="n">
        <f aca="false">SUMPRODUCT('5N inverse'!$A$25:$Y$25,'5N mesh'!$B$37:$Z$37,$E371:$AC371)+'5N inverse'!$A$25*$C372/Setup!$B$17+INDEX('5N inverse'!$A$25:$Y$25,1,'5N mesh'!$B$7+1)*Setup!$B$22</f>
        <v>0</v>
      </c>
      <c r="AB372" s="0" t="n">
        <f aca="false">SUMPRODUCT('5N inverse'!$A$26:$Y$26,'5N mesh'!$B$37:$Z$37,$E371:$AC371)+'5N inverse'!$A$26*$C372/Setup!$B$17+INDEX('5N inverse'!$A$26:$Y$26,1,'5N mesh'!$B$7+1)*Setup!$B$22</f>
        <v>0</v>
      </c>
      <c r="AC372" s="0" t="n">
        <f aca="false">SUMPRODUCT('5N inverse'!$A$27:$Y$27,'5N mesh'!$B$37:$Z$37,$E371:$AC371)+'5N inverse'!$A$27*$C372/Setup!$B$17+INDEX('5N inverse'!$A$27:$Y$27,1,'5N mesh'!$B$7+1)*Setup!$B$22</f>
        <v>0</v>
      </c>
    </row>
    <row r="373" customFormat="false" ht="15" hidden="false" customHeight="false" outlineLevel="0" collapsed="false">
      <c r="A373" s="0" t="n">
        <v>368</v>
      </c>
      <c r="B373" s="0" t="n">
        <f aca="false">A373*Setup!$B$11/3600</f>
        <v>30.6666666666667</v>
      </c>
      <c r="C373" s="0" t="n">
        <f aca="false">Setup!$B$7+Setup!$B$8*COS(2*PI()*(B373-Setup!$B$9)/24)</f>
        <v>20.9358222275241</v>
      </c>
      <c r="D373" s="0" t="n">
        <f aca="false">(C373-E373)/Setup!$B$17</f>
        <v>-6.27198210806437</v>
      </c>
      <c r="E373" s="0" t="n">
        <f aca="false">SUMPRODUCT('5N inverse'!$A$3:$Y$3,'5N mesh'!$B$37:$Z$37,$E372:$AC372)+'5N inverse'!$A$3*$C373/Setup!$B$17+INDEX('5N inverse'!$A$3:$Y$3,1,'5N mesh'!$B$7+1)*Setup!$B$22</f>
        <v>21.7511799015725</v>
      </c>
      <c r="F373" s="0" t="n">
        <f aca="false">SUMPRODUCT('5N inverse'!$A$4:$Y$4,'5N mesh'!$B$37:$Z$37,$E372:$AC372)+'5N inverse'!$A$4*$C373/Setup!$B$17+INDEX('5N inverse'!$A$4:$Y$4,1,'5N mesh'!$B$7+1)*Setup!$B$22</f>
        <v>20.6364246533266</v>
      </c>
      <c r="G373" s="0" t="n">
        <f aca="false">SUMPRODUCT('5N inverse'!$A$5:$Y$5,'5N mesh'!$B$37:$Z$37,$E372:$AC372)+'5N inverse'!$A$5*$C373/Setup!$B$17+INDEX('5N inverse'!$A$5:$Y$5,1,'5N mesh'!$B$7+1)*Setup!$B$22</f>
        <v>18.4069141568349</v>
      </c>
      <c r="H373" s="0" t="n">
        <f aca="false">SUMPRODUCT('5N inverse'!$A$6:$Y$6,'5N mesh'!$B$37:$Z$37,$E372:$AC372)+'5N inverse'!$A$6*$C373/Setup!$B$17+INDEX('5N inverse'!$A$6:$Y$6,1,'5N mesh'!$B$7+1)*Setup!$B$22</f>
        <v>16.1774036603432</v>
      </c>
      <c r="I373" s="0" t="n">
        <f aca="false">SUMPRODUCT('5N inverse'!$A$7:$Y$7,'5N mesh'!$B$37:$Z$37,$E372:$AC372)+'5N inverse'!$A$7*$C373/Setup!$B$17+INDEX('5N inverse'!$A$7:$Y$7,1,'5N mesh'!$B$7+1)*Setup!$B$22</f>
        <v>15.0626484120973</v>
      </c>
      <c r="J373" s="0" t="n">
        <f aca="false">SUMPRODUCT('5N inverse'!$A$8:$Y$8,'5N mesh'!$B$37:$Z$37,$E372:$AC372)+'5N inverse'!$A$8*$C373/Setup!$B$17+INDEX('5N inverse'!$A$8:$Y$8,1,'5N mesh'!$B$7+1)*Setup!$B$22</f>
        <v>0</v>
      </c>
      <c r="K373" s="0" t="n">
        <f aca="false">SUMPRODUCT('5N inverse'!$A$9:$Y$9,'5N mesh'!$B$37:$Z$37,$E372:$AC372)+'5N inverse'!$A$9*$C373/Setup!$B$17+INDEX('5N inverse'!$A$9:$Y$9,1,'5N mesh'!$B$7+1)*Setup!$B$22</f>
        <v>0</v>
      </c>
      <c r="L373" s="0" t="n">
        <f aca="false">SUMPRODUCT('5N inverse'!$A$10:$Y$10,'5N mesh'!$B$37:$Z$37,$E372:$AC372)+'5N inverse'!$A$10*$C373/Setup!$B$17+INDEX('5N inverse'!$A$10:$Y$10,1,'5N mesh'!$B$7+1)*Setup!$B$22</f>
        <v>0</v>
      </c>
      <c r="M373" s="0" t="n">
        <f aca="false">SUMPRODUCT('5N inverse'!$A$11:$Y$11,'5N mesh'!$B$37:$Z$37,$E372:$AC372)+'5N inverse'!$A$11*$C373/Setup!$B$17+INDEX('5N inverse'!$A$11:$Y$11,1,'5N mesh'!$B$7+1)*Setup!$B$22</f>
        <v>0</v>
      </c>
      <c r="N373" s="0" t="n">
        <f aca="false">SUMPRODUCT('5N inverse'!$A$12:$Y$12,'5N mesh'!$B$37:$Z$37,$E372:$AC372)+'5N inverse'!$A$12*$C373/Setup!$B$17+INDEX('5N inverse'!$A$12:$Y$12,1,'5N mesh'!$B$7+1)*Setup!$B$22</f>
        <v>0</v>
      </c>
      <c r="O373" s="0" t="n">
        <f aca="false">SUMPRODUCT('5N inverse'!$A$13:$Y$13,'5N mesh'!$B$37:$Z$37,$E372:$AC372)+'5N inverse'!$A$13*$C373/Setup!$B$17+INDEX('5N inverse'!$A$13:$Y$13,1,'5N mesh'!$B$7+1)*Setup!$B$22</f>
        <v>0</v>
      </c>
      <c r="P373" s="0" t="n">
        <f aca="false">SUMPRODUCT('5N inverse'!$A$14:$Y$14,'5N mesh'!$B$37:$Z$37,$E372:$AC372)+'5N inverse'!$A$14*$C373/Setup!$B$17+INDEX('5N inverse'!$A$14:$Y$14,1,'5N mesh'!$B$7+1)*Setup!$B$22</f>
        <v>0</v>
      </c>
      <c r="Q373" s="0" t="n">
        <f aca="false">SUMPRODUCT('5N inverse'!$A$15:$Y$15,'5N mesh'!$B$37:$Z$37,$E372:$AC372)+'5N inverse'!$A$15*$C373/Setup!$B$17+INDEX('5N inverse'!$A$15:$Y$15,1,'5N mesh'!$B$7+1)*Setup!$B$22</f>
        <v>0</v>
      </c>
      <c r="R373" s="0" t="n">
        <f aca="false">SUMPRODUCT('5N inverse'!$A$16:$Y$16,'5N mesh'!$B$37:$Z$37,$E372:$AC372)+'5N inverse'!$A$16*$C373/Setup!$B$17+INDEX('5N inverse'!$A$16:$Y$16,1,'5N mesh'!$B$7+1)*Setup!$B$22</f>
        <v>0</v>
      </c>
      <c r="S373" s="0" t="n">
        <f aca="false">SUMPRODUCT('5N inverse'!$A$17:$Y$17,'5N mesh'!$B$37:$Z$37,$E372:$AC372)+'5N inverse'!$A$17*$C373/Setup!$B$17+INDEX('5N inverse'!$A$17:$Y$17,1,'5N mesh'!$B$7+1)*Setup!$B$22</f>
        <v>0</v>
      </c>
      <c r="T373" s="0" t="n">
        <f aca="false">SUMPRODUCT('5N inverse'!$A$18:$Y$18,'5N mesh'!$B$37:$Z$37,$E372:$AC372)+'5N inverse'!$A$18*$C373/Setup!$B$17+INDEX('5N inverse'!$A$18:$Y$18,1,'5N mesh'!$B$7+1)*Setup!$B$22</f>
        <v>0</v>
      </c>
      <c r="U373" s="0" t="n">
        <f aca="false">SUMPRODUCT('5N inverse'!$A$19:$Y$19,'5N mesh'!$B$37:$Z$37,$E372:$AC372)+'5N inverse'!$A$19*$C373/Setup!$B$17+INDEX('5N inverse'!$A$19:$Y$19,1,'5N mesh'!$B$7+1)*Setup!$B$22</f>
        <v>0</v>
      </c>
      <c r="V373" s="0" t="n">
        <f aca="false">SUMPRODUCT('5N inverse'!$A$20:$Y$20,'5N mesh'!$B$37:$Z$37,$E372:$AC372)+'5N inverse'!$A$20*$C373/Setup!$B$17+INDEX('5N inverse'!$A$20:$Y$20,1,'5N mesh'!$B$7+1)*Setup!$B$22</f>
        <v>0</v>
      </c>
      <c r="W373" s="0" t="n">
        <f aca="false">SUMPRODUCT('5N inverse'!$A$21:$Y$21,'5N mesh'!$B$37:$Z$37,$E372:$AC372)+'5N inverse'!$A$21*$C373/Setup!$B$17+INDEX('5N inverse'!$A$21:$Y$21,1,'5N mesh'!$B$7+1)*Setup!$B$22</f>
        <v>0</v>
      </c>
      <c r="X373" s="0" t="n">
        <f aca="false">SUMPRODUCT('5N inverse'!$A$22:$Y$22,'5N mesh'!$B$37:$Z$37,$E372:$AC372)+'5N inverse'!$A$22*$C373/Setup!$B$17+INDEX('5N inverse'!$A$22:$Y$22,1,'5N mesh'!$B$7+1)*Setup!$B$22</f>
        <v>0</v>
      </c>
      <c r="Y373" s="0" t="n">
        <f aca="false">SUMPRODUCT('5N inverse'!$A$23:$Y$23,'5N mesh'!$B$37:$Z$37,$E372:$AC372)+'5N inverse'!$A$23*$C373/Setup!$B$17+INDEX('5N inverse'!$A$23:$Y$23,1,'5N mesh'!$B$7+1)*Setup!$B$22</f>
        <v>0</v>
      </c>
      <c r="Z373" s="0" t="n">
        <f aca="false">SUMPRODUCT('5N inverse'!$A$24:$Y$24,'5N mesh'!$B$37:$Z$37,$E372:$AC372)+'5N inverse'!$A$24*$C373/Setup!$B$17+INDEX('5N inverse'!$A$24:$Y$24,1,'5N mesh'!$B$7+1)*Setup!$B$22</f>
        <v>0</v>
      </c>
      <c r="AA373" s="0" t="n">
        <f aca="false">SUMPRODUCT('5N inverse'!$A$25:$Y$25,'5N mesh'!$B$37:$Z$37,$E372:$AC372)+'5N inverse'!$A$25*$C373/Setup!$B$17+INDEX('5N inverse'!$A$25:$Y$25,1,'5N mesh'!$B$7+1)*Setup!$B$22</f>
        <v>0</v>
      </c>
      <c r="AB373" s="0" t="n">
        <f aca="false">SUMPRODUCT('5N inverse'!$A$26:$Y$26,'5N mesh'!$B$37:$Z$37,$E372:$AC372)+'5N inverse'!$A$26*$C373/Setup!$B$17+INDEX('5N inverse'!$A$26:$Y$26,1,'5N mesh'!$B$7+1)*Setup!$B$22</f>
        <v>0</v>
      </c>
      <c r="AC373" s="0" t="n">
        <f aca="false">SUMPRODUCT('5N inverse'!$A$27:$Y$27,'5N mesh'!$B$37:$Z$37,$E372:$AC372)+'5N inverse'!$A$27*$C373/Setup!$B$17+INDEX('5N inverse'!$A$27:$Y$27,1,'5N mesh'!$B$7+1)*Setup!$B$22</f>
        <v>0</v>
      </c>
    </row>
    <row r="374" customFormat="false" ht="15" hidden="false" customHeight="false" outlineLevel="0" collapsed="false">
      <c r="A374" s="0" t="n">
        <v>369</v>
      </c>
      <c r="B374" s="0" t="n">
        <f aca="false">A374*Setup!$B$11/3600</f>
        <v>30.75</v>
      </c>
      <c r="C374" s="0" t="n">
        <f aca="false">Setup!$B$7+Setup!$B$8*COS(2*PI()*(B374-Setup!$B$9)/24)</f>
        <v>20.9926407700841</v>
      </c>
      <c r="D374" s="0" t="n">
        <f aca="false">(C374-E374)/Setup!$B$17</f>
        <v>-5.74090941787342</v>
      </c>
      <c r="E374" s="0" t="n">
        <f aca="false">SUMPRODUCT('5N inverse'!$A$3:$Y$3,'5N mesh'!$B$37:$Z$37,$E373:$AC373)+'5N inverse'!$A$3*$C374/Setup!$B$17+INDEX('5N inverse'!$A$3:$Y$3,1,'5N mesh'!$B$7+1)*Setup!$B$22</f>
        <v>21.7389589944076</v>
      </c>
      <c r="F374" s="0" t="n">
        <f aca="false">SUMPRODUCT('5N inverse'!$A$4:$Y$4,'5N mesh'!$B$37:$Z$37,$E373:$AC373)+'5N inverse'!$A$4*$C374/Setup!$B$17+INDEX('5N inverse'!$A$4:$Y$4,1,'5N mesh'!$B$7+1)*Setup!$B$22</f>
        <v>20.6262036856931</v>
      </c>
      <c r="G374" s="0" t="n">
        <f aca="false">SUMPRODUCT('5N inverse'!$A$5:$Y$5,'5N mesh'!$B$37:$Z$37,$E373:$AC373)+'5N inverse'!$A$5*$C374/Setup!$B$17+INDEX('5N inverse'!$A$5:$Y$5,1,'5N mesh'!$B$7+1)*Setup!$B$22</f>
        <v>18.400693068264</v>
      </c>
      <c r="H374" s="0" t="n">
        <f aca="false">SUMPRODUCT('5N inverse'!$A$6:$Y$6,'5N mesh'!$B$37:$Z$37,$E373:$AC373)+'5N inverse'!$A$6*$C374/Setup!$B$17+INDEX('5N inverse'!$A$6:$Y$6,1,'5N mesh'!$B$7+1)*Setup!$B$22</f>
        <v>16.1751824508348</v>
      </c>
      <c r="I374" s="0" t="n">
        <f aca="false">SUMPRODUCT('5N inverse'!$A$7:$Y$7,'5N mesh'!$B$37:$Z$37,$E373:$AC373)+'5N inverse'!$A$7*$C374/Setup!$B$17+INDEX('5N inverse'!$A$7:$Y$7,1,'5N mesh'!$B$7+1)*Setup!$B$22</f>
        <v>15.0624271421203</v>
      </c>
      <c r="J374" s="0" t="n">
        <f aca="false">SUMPRODUCT('5N inverse'!$A$8:$Y$8,'5N mesh'!$B$37:$Z$37,$E373:$AC373)+'5N inverse'!$A$8*$C374/Setup!$B$17+INDEX('5N inverse'!$A$8:$Y$8,1,'5N mesh'!$B$7+1)*Setup!$B$22</f>
        <v>0</v>
      </c>
      <c r="K374" s="0" t="n">
        <f aca="false">SUMPRODUCT('5N inverse'!$A$9:$Y$9,'5N mesh'!$B$37:$Z$37,$E373:$AC373)+'5N inverse'!$A$9*$C374/Setup!$B$17+INDEX('5N inverse'!$A$9:$Y$9,1,'5N mesh'!$B$7+1)*Setup!$B$22</f>
        <v>0</v>
      </c>
      <c r="L374" s="0" t="n">
        <f aca="false">SUMPRODUCT('5N inverse'!$A$10:$Y$10,'5N mesh'!$B$37:$Z$37,$E373:$AC373)+'5N inverse'!$A$10*$C374/Setup!$B$17+INDEX('5N inverse'!$A$10:$Y$10,1,'5N mesh'!$B$7+1)*Setup!$B$22</f>
        <v>0</v>
      </c>
      <c r="M374" s="0" t="n">
        <f aca="false">SUMPRODUCT('5N inverse'!$A$11:$Y$11,'5N mesh'!$B$37:$Z$37,$E373:$AC373)+'5N inverse'!$A$11*$C374/Setup!$B$17+INDEX('5N inverse'!$A$11:$Y$11,1,'5N mesh'!$B$7+1)*Setup!$B$22</f>
        <v>0</v>
      </c>
      <c r="N374" s="0" t="n">
        <f aca="false">SUMPRODUCT('5N inverse'!$A$12:$Y$12,'5N mesh'!$B$37:$Z$37,$E373:$AC373)+'5N inverse'!$A$12*$C374/Setup!$B$17+INDEX('5N inverse'!$A$12:$Y$12,1,'5N mesh'!$B$7+1)*Setup!$B$22</f>
        <v>0</v>
      </c>
      <c r="O374" s="0" t="n">
        <f aca="false">SUMPRODUCT('5N inverse'!$A$13:$Y$13,'5N mesh'!$B$37:$Z$37,$E373:$AC373)+'5N inverse'!$A$13*$C374/Setup!$B$17+INDEX('5N inverse'!$A$13:$Y$13,1,'5N mesh'!$B$7+1)*Setup!$B$22</f>
        <v>0</v>
      </c>
      <c r="P374" s="0" t="n">
        <f aca="false">SUMPRODUCT('5N inverse'!$A$14:$Y$14,'5N mesh'!$B$37:$Z$37,$E373:$AC373)+'5N inverse'!$A$14*$C374/Setup!$B$17+INDEX('5N inverse'!$A$14:$Y$14,1,'5N mesh'!$B$7+1)*Setup!$B$22</f>
        <v>0</v>
      </c>
      <c r="Q374" s="0" t="n">
        <f aca="false">SUMPRODUCT('5N inverse'!$A$15:$Y$15,'5N mesh'!$B$37:$Z$37,$E373:$AC373)+'5N inverse'!$A$15*$C374/Setup!$B$17+INDEX('5N inverse'!$A$15:$Y$15,1,'5N mesh'!$B$7+1)*Setup!$B$22</f>
        <v>0</v>
      </c>
      <c r="R374" s="0" t="n">
        <f aca="false">SUMPRODUCT('5N inverse'!$A$16:$Y$16,'5N mesh'!$B$37:$Z$37,$E373:$AC373)+'5N inverse'!$A$16*$C374/Setup!$B$17+INDEX('5N inverse'!$A$16:$Y$16,1,'5N mesh'!$B$7+1)*Setup!$B$22</f>
        <v>0</v>
      </c>
      <c r="S374" s="0" t="n">
        <f aca="false">SUMPRODUCT('5N inverse'!$A$17:$Y$17,'5N mesh'!$B$37:$Z$37,$E373:$AC373)+'5N inverse'!$A$17*$C374/Setup!$B$17+INDEX('5N inverse'!$A$17:$Y$17,1,'5N mesh'!$B$7+1)*Setup!$B$22</f>
        <v>0</v>
      </c>
      <c r="T374" s="0" t="n">
        <f aca="false">SUMPRODUCT('5N inverse'!$A$18:$Y$18,'5N mesh'!$B$37:$Z$37,$E373:$AC373)+'5N inverse'!$A$18*$C374/Setup!$B$17+INDEX('5N inverse'!$A$18:$Y$18,1,'5N mesh'!$B$7+1)*Setup!$B$22</f>
        <v>0</v>
      </c>
      <c r="U374" s="0" t="n">
        <f aca="false">SUMPRODUCT('5N inverse'!$A$19:$Y$19,'5N mesh'!$B$37:$Z$37,$E373:$AC373)+'5N inverse'!$A$19*$C374/Setup!$B$17+INDEX('5N inverse'!$A$19:$Y$19,1,'5N mesh'!$B$7+1)*Setup!$B$22</f>
        <v>0</v>
      </c>
      <c r="V374" s="0" t="n">
        <f aca="false">SUMPRODUCT('5N inverse'!$A$20:$Y$20,'5N mesh'!$B$37:$Z$37,$E373:$AC373)+'5N inverse'!$A$20*$C374/Setup!$B$17+INDEX('5N inverse'!$A$20:$Y$20,1,'5N mesh'!$B$7+1)*Setup!$B$22</f>
        <v>0</v>
      </c>
      <c r="W374" s="0" t="n">
        <f aca="false">SUMPRODUCT('5N inverse'!$A$21:$Y$21,'5N mesh'!$B$37:$Z$37,$E373:$AC373)+'5N inverse'!$A$21*$C374/Setup!$B$17+INDEX('5N inverse'!$A$21:$Y$21,1,'5N mesh'!$B$7+1)*Setup!$B$22</f>
        <v>0</v>
      </c>
      <c r="X374" s="0" t="n">
        <f aca="false">SUMPRODUCT('5N inverse'!$A$22:$Y$22,'5N mesh'!$B$37:$Z$37,$E373:$AC373)+'5N inverse'!$A$22*$C374/Setup!$B$17+INDEX('5N inverse'!$A$22:$Y$22,1,'5N mesh'!$B$7+1)*Setup!$B$22</f>
        <v>0</v>
      </c>
      <c r="Y374" s="0" t="n">
        <f aca="false">SUMPRODUCT('5N inverse'!$A$23:$Y$23,'5N mesh'!$B$37:$Z$37,$E373:$AC373)+'5N inverse'!$A$23*$C374/Setup!$B$17+INDEX('5N inverse'!$A$23:$Y$23,1,'5N mesh'!$B$7+1)*Setup!$B$22</f>
        <v>0</v>
      </c>
      <c r="Z374" s="0" t="n">
        <f aca="false">SUMPRODUCT('5N inverse'!$A$24:$Y$24,'5N mesh'!$B$37:$Z$37,$E373:$AC373)+'5N inverse'!$A$24*$C374/Setup!$B$17+INDEX('5N inverse'!$A$24:$Y$24,1,'5N mesh'!$B$7+1)*Setup!$B$22</f>
        <v>0</v>
      </c>
      <c r="AA374" s="0" t="n">
        <f aca="false">SUMPRODUCT('5N inverse'!$A$25:$Y$25,'5N mesh'!$B$37:$Z$37,$E373:$AC373)+'5N inverse'!$A$25*$C374/Setup!$B$17+INDEX('5N inverse'!$A$25:$Y$25,1,'5N mesh'!$B$7+1)*Setup!$B$22</f>
        <v>0</v>
      </c>
      <c r="AB374" s="0" t="n">
        <f aca="false">SUMPRODUCT('5N inverse'!$A$26:$Y$26,'5N mesh'!$B$37:$Z$37,$E373:$AC373)+'5N inverse'!$A$26*$C374/Setup!$B$17+INDEX('5N inverse'!$A$26:$Y$26,1,'5N mesh'!$B$7+1)*Setup!$B$22</f>
        <v>0</v>
      </c>
      <c r="AC374" s="0" t="n">
        <f aca="false">SUMPRODUCT('5N inverse'!$A$27:$Y$27,'5N mesh'!$B$37:$Z$37,$E373:$AC373)+'5N inverse'!$A$27*$C374/Setup!$B$17+INDEX('5N inverse'!$A$27:$Y$27,1,'5N mesh'!$B$7+1)*Setup!$B$22</f>
        <v>0</v>
      </c>
    </row>
    <row r="375" customFormat="false" ht="15" hidden="false" customHeight="false" outlineLevel="0" collapsed="false">
      <c r="A375" s="0" t="n">
        <v>370</v>
      </c>
      <c r="B375" s="0" t="n">
        <f aca="false">A375*Setup!$B$11/3600</f>
        <v>30.8333333333333</v>
      </c>
      <c r="C375" s="0" t="n">
        <f aca="false">Setup!$B$7+Setup!$B$8*COS(2*PI()*(B375-Setup!$B$9)/24)</f>
        <v>21.0508906527595</v>
      </c>
      <c r="D375" s="0" t="n">
        <f aca="false">(C375-E375)/Setup!$B$17</f>
        <v>-5.20587084352241</v>
      </c>
      <c r="E375" s="0" t="n">
        <f aca="false">SUMPRODUCT('5N inverse'!$A$3:$Y$3,'5N mesh'!$B$37:$Z$37,$E374:$AC374)+'5N inverse'!$A$3*$C375/Setup!$B$17+INDEX('5N inverse'!$A$3:$Y$3,1,'5N mesh'!$B$7+1)*Setup!$B$22</f>
        <v>21.7276538624174</v>
      </c>
      <c r="F375" s="0" t="n">
        <f aca="false">SUMPRODUCT('5N inverse'!$A$4:$Y$4,'5N mesh'!$B$37:$Z$37,$E374:$AC374)+'5N inverse'!$A$4*$C375/Setup!$B$17+INDEX('5N inverse'!$A$4:$Y$4,1,'5N mesh'!$B$7+1)*Setup!$B$22</f>
        <v>20.6167467235456</v>
      </c>
      <c r="G375" s="0" t="n">
        <f aca="false">SUMPRODUCT('5N inverse'!$A$5:$Y$5,'5N mesh'!$B$37:$Z$37,$E374:$AC374)+'5N inverse'!$A$5*$C375/Setup!$B$17+INDEX('5N inverse'!$A$5:$Y$5,1,'5N mesh'!$B$7+1)*Setup!$B$22</f>
        <v>18.394932445802</v>
      </c>
      <c r="H375" s="0" t="n">
        <f aca="false">SUMPRODUCT('5N inverse'!$A$6:$Y$6,'5N mesh'!$B$37:$Z$37,$E374:$AC374)+'5N inverse'!$A$6*$C375/Setup!$B$17+INDEX('5N inverse'!$A$6:$Y$6,1,'5N mesh'!$B$7+1)*Setup!$B$22</f>
        <v>16.1731181680584</v>
      </c>
      <c r="I375" s="0" t="n">
        <f aca="false">SUMPRODUCT('5N inverse'!$A$7:$Y$7,'5N mesh'!$B$37:$Z$37,$E374:$AC374)+'5N inverse'!$A$7*$C375/Setup!$B$17+INDEX('5N inverse'!$A$7:$Y$7,1,'5N mesh'!$B$7+1)*Setup!$B$22</f>
        <v>15.0622110291866</v>
      </c>
      <c r="J375" s="0" t="n">
        <f aca="false">SUMPRODUCT('5N inverse'!$A$8:$Y$8,'5N mesh'!$B$37:$Z$37,$E374:$AC374)+'5N inverse'!$A$8*$C375/Setup!$B$17+INDEX('5N inverse'!$A$8:$Y$8,1,'5N mesh'!$B$7+1)*Setup!$B$22</f>
        <v>0</v>
      </c>
      <c r="K375" s="0" t="n">
        <f aca="false">SUMPRODUCT('5N inverse'!$A$9:$Y$9,'5N mesh'!$B$37:$Z$37,$E374:$AC374)+'5N inverse'!$A$9*$C375/Setup!$B$17+INDEX('5N inverse'!$A$9:$Y$9,1,'5N mesh'!$B$7+1)*Setup!$B$22</f>
        <v>0</v>
      </c>
      <c r="L375" s="0" t="n">
        <f aca="false">SUMPRODUCT('5N inverse'!$A$10:$Y$10,'5N mesh'!$B$37:$Z$37,$E374:$AC374)+'5N inverse'!$A$10*$C375/Setup!$B$17+INDEX('5N inverse'!$A$10:$Y$10,1,'5N mesh'!$B$7+1)*Setup!$B$22</f>
        <v>0</v>
      </c>
      <c r="M375" s="0" t="n">
        <f aca="false">SUMPRODUCT('5N inverse'!$A$11:$Y$11,'5N mesh'!$B$37:$Z$37,$E374:$AC374)+'5N inverse'!$A$11*$C375/Setup!$B$17+INDEX('5N inverse'!$A$11:$Y$11,1,'5N mesh'!$B$7+1)*Setup!$B$22</f>
        <v>0</v>
      </c>
      <c r="N375" s="0" t="n">
        <f aca="false">SUMPRODUCT('5N inverse'!$A$12:$Y$12,'5N mesh'!$B$37:$Z$37,$E374:$AC374)+'5N inverse'!$A$12*$C375/Setup!$B$17+INDEX('5N inverse'!$A$12:$Y$12,1,'5N mesh'!$B$7+1)*Setup!$B$22</f>
        <v>0</v>
      </c>
      <c r="O375" s="0" t="n">
        <f aca="false">SUMPRODUCT('5N inverse'!$A$13:$Y$13,'5N mesh'!$B$37:$Z$37,$E374:$AC374)+'5N inverse'!$A$13*$C375/Setup!$B$17+INDEX('5N inverse'!$A$13:$Y$13,1,'5N mesh'!$B$7+1)*Setup!$B$22</f>
        <v>0</v>
      </c>
      <c r="P375" s="0" t="n">
        <f aca="false">SUMPRODUCT('5N inverse'!$A$14:$Y$14,'5N mesh'!$B$37:$Z$37,$E374:$AC374)+'5N inverse'!$A$14*$C375/Setup!$B$17+INDEX('5N inverse'!$A$14:$Y$14,1,'5N mesh'!$B$7+1)*Setup!$B$22</f>
        <v>0</v>
      </c>
      <c r="Q375" s="0" t="n">
        <f aca="false">SUMPRODUCT('5N inverse'!$A$15:$Y$15,'5N mesh'!$B$37:$Z$37,$E374:$AC374)+'5N inverse'!$A$15*$C375/Setup!$B$17+INDEX('5N inverse'!$A$15:$Y$15,1,'5N mesh'!$B$7+1)*Setup!$B$22</f>
        <v>0</v>
      </c>
      <c r="R375" s="0" t="n">
        <f aca="false">SUMPRODUCT('5N inverse'!$A$16:$Y$16,'5N mesh'!$B$37:$Z$37,$E374:$AC374)+'5N inverse'!$A$16*$C375/Setup!$B$17+INDEX('5N inverse'!$A$16:$Y$16,1,'5N mesh'!$B$7+1)*Setup!$B$22</f>
        <v>0</v>
      </c>
      <c r="S375" s="0" t="n">
        <f aca="false">SUMPRODUCT('5N inverse'!$A$17:$Y$17,'5N mesh'!$B$37:$Z$37,$E374:$AC374)+'5N inverse'!$A$17*$C375/Setup!$B$17+INDEX('5N inverse'!$A$17:$Y$17,1,'5N mesh'!$B$7+1)*Setup!$B$22</f>
        <v>0</v>
      </c>
      <c r="T375" s="0" t="n">
        <f aca="false">SUMPRODUCT('5N inverse'!$A$18:$Y$18,'5N mesh'!$B$37:$Z$37,$E374:$AC374)+'5N inverse'!$A$18*$C375/Setup!$B$17+INDEX('5N inverse'!$A$18:$Y$18,1,'5N mesh'!$B$7+1)*Setup!$B$22</f>
        <v>0</v>
      </c>
      <c r="U375" s="0" t="n">
        <f aca="false">SUMPRODUCT('5N inverse'!$A$19:$Y$19,'5N mesh'!$B$37:$Z$37,$E374:$AC374)+'5N inverse'!$A$19*$C375/Setup!$B$17+INDEX('5N inverse'!$A$19:$Y$19,1,'5N mesh'!$B$7+1)*Setup!$B$22</f>
        <v>0</v>
      </c>
      <c r="V375" s="0" t="n">
        <f aca="false">SUMPRODUCT('5N inverse'!$A$20:$Y$20,'5N mesh'!$B$37:$Z$37,$E374:$AC374)+'5N inverse'!$A$20*$C375/Setup!$B$17+INDEX('5N inverse'!$A$20:$Y$20,1,'5N mesh'!$B$7+1)*Setup!$B$22</f>
        <v>0</v>
      </c>
      <c r="W375" s="0" t="n">
        <f aca="false">SUMPRODUCT('5N inverse'!$A$21:$Y$21,'5N mesh'!$B$37:$Z$37,$E374:$AC374)+'5N inverse'!$A$21*$C375/Setup!$B$17+INDEX('5N inverse'!$A$21:$Y$21,1,'5N mesh'!$B$7+1)*Setup!$B$22</f>
        <v>0</v>
      </c>
      <c r="X375" s="0" t="n">
        <f aca="false">SUMPRODUCT('5N inverse'!$A$22:$Y$22,'5N mesh'!$B$37:$Z$37,$E374:$AC374)+'5N inverse'!$A$22*$C375/Setup!$B$17+INDEX('5N inverse'!$A$22:$Y$22,1,'5N mesh'!$B$7+1)*Setup!$B$22</f>
        <v>0</v>
      </c>
      <c r="Y375" s="0" t="n">
        <f aca="false">SUMPRODUCT('5N inverse'!$A$23:$Y$23,'5N mesh'!$B$37:$Z$37,$E374:$AC374)+'5N inverse'!$A$23*$C375/Setup!$B$17+INDEX('5N inverse'!$A$23:$Y$23,1,'5N mesh'!$B$7+1)*Setup!$B$22</f>
        <v>0</v>
      </c>
      <c r="Z375" s="0" t="n">
        <f aca="false">SUMPRODUCT('5N inverse'!$A$24:$Y$24,'5N mesh'!$B$37:$Z$37,$E374:$AC374)+'5N inverse'!$A$24*$C375/Setup!$B$17+INDEX('5N inverse'!$A$24:$Y$24,1,'5N mesh'!$B$7+1)*Setup!$B$22</f>
        <v>0</v>
      </c>
      <c r="AA375" s="0" t="n">
        <f aca="false">SUMPRODUCT('5N inverse'!$A$25:$Y$25,'5N mesh'!$B$37:$Z$37,$E374:$AC374)+'5N inverse'!$A$25*$C375/Setup!$B$17+INDEX('5N inverse'!$A$25:$Y$25,1,'5N mesh'!$B$7+1)*Setup!$B$22</f>
        <v>0</v>
      </c>
      <c r="AB375" s="0" t="n">
        <f aca="false">SUMPRODUCT('5N inverse'!$A$26:$Y$26,'5N mesh'!$B$37:$Z$37,$E374:$AC374)+'5N inverse'!$A$26*$C375/Setup!$B$17+INDEX('5N inverse'!$A$26:$Y$26,1,'5N mesh'!$B$7+1)*Setup!$B$22</f>
        <v>0</v>
      </c>
      <c r="AC375" s="0" t="n">
        <f aca="false">SUMPRODUCT('5N inverse'!$A$27:$Y$27,'5N mesh'!$B$37:$Z$37,$E374:$AC374)+'5N inverse'!$A$27*$C375/Setup!$B$17+INDEX('5N inverse'!$A$27:$Y$27,1,'5N mesh'!$B$7+1)*Setup!$B$22</f>
        <v>0</v>
      </c>
    </row>
    <row r="376" customFormat="false" ht="15" hidden="false" customHeight="false" outlineLevel="0" collapsed="false">
      <c r="A376" s="0" t="n">
        <v>371</v>
      </c>
      <c r="B376" s="0" t="n">
        <f aca="false">A376*Setup!$B$11/3600</f>
        <v>30.9166666666667</v>
      </c>
      <c r="C376" s="0" t="n">
        <f aca="false">Setup!$B$7+Setup!$B$8*COS(2*PI()*(B376-Setup!$B$9)/24)</f>
        <v>21.110544151761</v>
      </c>
      <c r="D376" s="0" t="n">
        <f aca="false">(C376-E376)/Setup!$B$17</f>
        <v>-4.66712565658566</v>
      </c>
      <c r="E376" s="0" t="n">
        <f aca="false">SUMPRODUCT('5N inverse'!$A$3:$Y$3,'5N mesh'!$B$37:$Z$37,$E375:$AC375)+'5N inverse'!$A$3*$C376/Setup!$B$17+INDEX('5N inverse'!$A$3:$Y$3,1,'5N mesh'!$B$7+1)*Setup!$B$22</f>
        <v>21.7172704871171</v>
      </c>
      <c r="F376" s="0" t="n">
        <f aca="false">SUMPRODUCT('5N inverse'!$A$4:$Y$4,'5N mesh'!$B$37:$Z$37,$E375:$AC375)+'5N inverse'!$A$4*$C376/Setup!$B$17+INDEX('5N inverse'!$A$4:$Y$4,1,'5N mesh'!$B$7+1)*Setup!$B$22</f>
        <v>20.6080587698631</v>
      </c>
      <c r="G376" s="0" t="n">
        <f aca="false">SUMPRODUCT('5N inverse'!$A$5:$Y$5,'5N mesh'!$B$37:$Z$37,$E375:$AC375)+'5N inverse'!$A$5*$C376/Setup!$B$17+INDEX('5N inverse'!$A$5:$Y$5,1,'5N mesh'!$B$7+1)*Setup!$B$22</f>
        <v>18.3896353353551</v>
      </c>
      <c r="H376" s="0" t="n">
        <f aca="false">SUMPRODUCT('5N inverse'!$A$6:$Y$6,'5N mesh'!$B$37:$Z$37,$E375:$AC375)+'5N inverse'!$A$6*$C376/Setup!$B$17+INDEX('5N inverse'!$A$6:$Y$6,1,'5N mesh'!$B$7+1)*Setup!$B$22</f>
        <v>16.171211900847</v>
      </c>
      <c r="I376" s="0" t="n">
        <f aca="false">SUMPRODUCT('5N inverse'!$A$7:$Y$7,'5N mesh'!$B$37:$Z$37,$E375:$AC375)+'5N inverse'!$A$7*$C376/Setup!$B$17+INDEX('5N inverse'!$A$7:$Y$7,1,'5N mesh'!$B$7+1)*Setup!$B$22</f>
        <v>15.062000183593</v>
      </c>
      <c r="J376" s="0" t="n">
        <f aca="false">SUMPRODUCT('5N inverse'!$A$8:$Y$8,'5N mesh'!$B$37:$Z$37,$E375:$AC375)+'5N inverse'!$A$8*$C376/Setup!$B$17+INDEX('5N inverse'!$A$8:$Y$8,1,'5N mesh'!$B$7+1)*Setup!$B$22</f>
        <v>0</v>
      </c>
      <c r="K376" s="0" t="n">
        <f aca="false">SUMPRODUCT('5N inverse'!$A$9:$Y$9,'5N mesh'!$B$37:$Z$37,$E375:$AC375)+'5N inverse'!$A$9*$C376/Setup!$B$17+INDEX('5N inverse'!$A$9:$Y$9,1,'5N mesh'!$B$7+1)*Setup!$B$22</f>
        <v>0</v>
      </c>
      <c r="L376" s="0" t="n">
        <f aca="false">SUMPRODUCT('5N inverse'!$A$10:$Y$10,'5N mesh'!$B$37:$Z$37,$E375:$AC375)+'5N inverse'!$A$10*$C376/Setup!$B$17+INDEX('5N inverse'!$A$10:$Y$10,1,'5N mesh'!$B$7+1)*Setup!$B$22</f>
        <v>0</v>
      </c>
      <c r="M376" s="0" t="n">
        <f aca="false">SUMPRODUCT('5N inverse'!$A$11:$Y$11,'5N mesh'!$B$37:$Z$37,$E375:$AC375)+'5N inverse'!$A$11*$C376/Setup!$B$17+INDEX('5N inverse'!$A$11:$Y$11,1,'5N mesh'!$B$7+1)*Setup!$B$22</f>
        <v>0</v>
      </c>
      <c r="N376" s="0" t="n">
        <f aca="false">SUMPRODUCT('5N inverse'!$A$12:$Y$12,'5N mesh'!$B$37:$Z$37,$E375:$AC375)+'5N inverse'!$A$12*$C376/Setup!$B$17+INDEX('5N inverse'!$A$12:$Y$12,1,'5N mesh'!$B$7+1)*Setup!$B$22</f>
        <v>0</v>
      </c>
      <c r="O376" s="0" t="n">
        <f aca="false">SUMPRODUCT('5N inverse'!$A$13:$Y$13,'5N mesh'!$B$37:$Z$37,$E375:$AC375)+'5N inverse'!$A$13*$C376/Setup!$B$17+INDEX('5N inverse'!$A$13:$Y$13,1,'5N mesh'!$B$7+1)*Setup!$B$22</f>
        <v>0</v>
      </c>
      <c r="P376" s="0" t="n">
        <f aca="false">SUMPRODUCT('5N inverse'!$A$14:$Y$14,'5N mesh'!$B$37:$Z$37,$E375:$AC375)+'5N inverse'!$A$14*$C376/Setup!$B$17+INDEX('5N inverse'!$A$14:$Y$14,1,'5N mesh'!$B$7+1)*Setup!$B$22</f>
        <v>0</v>
      </c>
      <c r="Q376" s="0" t="n">
        <f aca="false">SUMPRODUCT('5N inverse'!$A$15:$Y$15,'5N mesh'!$B$37:$Z$37,$E375:$AC375)+'5N inverse'!$A$15*$C376/Setup!$B$17+INDEX('5N inverse'!$A$15:$Y$15,1,'5N mesh'!$B$7+1)*Setup!$B$22</f>
        <v>0</v>
      </c>
      <c r="R376" s="0" t="n">
        <f aca="false">SUMPRODUCT('5N inverse'!$A$16:$Y$16,'5N mesh'!$B$37:$Z$37,$E375:$AC375)+'5N inverse'!$A$16*$C376/Setup!$B$17+INDEX('5N inverse'!$A$16:$Y$16,1,'5N mesh'!$B$7+1)*Setup!$B$22</f>
        <v>0</v>
      </c>
      <c r="S376" s="0" t="n">
        <f aca="false">SUMPRODUCT('5N inverse'!$A$17:$Y$17,'5N mesh'!$B$37:$Z$37,$E375:$AC375)+'5N inverse'!$A$17*$C376/Setup!$B$17+INDEX('5N inverse'!$A$17:$Y$17,1,'5N mesh'!$B$7+1)*Setup!$B$22</f>
        <v>0</v>
      </c>
      <c r="T376" s="0" t="n">
        <f aca="false">SUMPRODUCT('5N inverse'!$A$18:$Y$18,'5N mesh'!$B$37:$Z$37,$E375:$AC375)+'5N inverse'!$A$18*$C376/Setup!$B$17+INDEX('5N inverse'!$A$18:$Y$18,1,'5N mesh'!$B$7+1)*Setup!$B$22</f>
        <v>0</v>
      </c>
      <c r="U376" s="0" t="n">
        <f aca="false">SUMPRODUCT('5N inverse'!$A$19:$Y$19,'5N mesh'!$B$37:$Z$37,$E375:$AC375)+'5N inverse'!$A$19*$C376/Setup!$B$17+INDEX('5N inverse'!$A$19:$Y$19,1,'5N mesh'!$B$7+1)*Setup!$B$22</f>
        <v>0</v>
      </c>
      <c r="V376" s="0" t="n">
        <f aca="false">SUMPRODUCT('5N inverse'!$A$20:$Y$20,'5N mesh'!$B$37:$Z$37,$E375:$AC375)+'5N inverse'!$A$20*$C376/Setup!$B$17+INDEX('5N inverse'!$A$20:$Y$20,1,'5N mesh'!$B$7+1)*Setup!$B$22</f>
        <v>0</v>
      </c>
      <c r="W376" s="0" t="n">
        <f aca="false">SUMPRODUCT('5N inverse'!$A$21:$Y$21,'5N mesh'!$B$37:$Z$37,$E375:$AC375)+'5N inverse'!$A$21*$C376/Setup!$B$17+INDEX('5N inverse'!$A$21:$Y$21,1,'5N mesh'!$B$7+1)*Setup!$B$22</f>
        <v>0</v>
      </c>
      <c r="X376" s="0" t="n">
        <f aca="false">SUMPRODUCT('5N inverse'!$A$22:$Y$22,'5N mesh'!$B$37:$Z$37,$E375:$AC375)+'5N inverse'!$A$22*$C376/Setup!$B$17+INDEX('5N inverse'!$A$22:$Y$22,1,'5N mesh'!$B$7+1)*Setup!$B$22</f>
        <v>0</v>
      </c>
      <c r="Y376" s="0" t="n">
        <f aca="false">SUMPRODUCT('5N inverse'!$A$23:$Y$23,'5N mesh'!$B$37:$Z$37,$E375:$AC375)+'5N inverse'!$A$23*$C376/Setup!$B$17+INDEX('5N inverse'!$A$23:$Y$23,1,'5N mesh'!$B$7+1)*Setup!$B$22</f>
        <v>0</v>
      </c>
      <c r="Z376" s="0" t="n">
        <f aca="false">SUMPRODUCT('5N inverse'!$A$24:$Y$24,'5N mesh'!$B$37:$Z$37,$E375:$AC375)+'5N inverse'!$A$24*$C376/Setup!$B$17+INDEX('5N inverse'!$A$24:$Y$24,1,'5N mesh'!$B$7+1)*Setup!$B$22</f>
        <v>0</v>
      </c>
      <c r="AA376" s="0" t="n">
        <f aca="false">SUMPRODUCT('5N inverse'!$A$25:$Y$25,'5N mesh'!$B$37:$Z$37,$E375:$AC375)+'5N inverse'!$A$25*$C376/Setup!$B$17+INDEX('5N inverse'!$A$25:$Y$25,1,'5N mesh'!$B$7+1)*Setup!$B$22</f>
        <v>0</v>
      </c>
      <c r="AB376" s="0" t="n">
        <f aca="false">SUMPRODUCT('5N inverse'!$A$26:$Y$26,'5N mesh'!$B$37:$Z$37,$E375:$AC375)+'5N inverse'!$A$26*$C376/Setup!$B$17+INDEX('5N inverse'!$A$26:$Y$26,1,'5N mesh'!$B$7+1)*Setup!$B$22</f>
        <v>0</v>
      </c>
      <c r="AC376" s="0" t="n">
        <f aca="false">SUMPRODUCT('5N inverse'!$A$27:$Y$27,'5N mesh'!$B$37:$Z$37,$E375:$AC375)+'5N inverse'!$A$27*$C376/Setup!$B$17+INDEX('5N inverse'!$A$27:$Y$27,1,'5N mesh'!$B$7+1)*Setup!$B$22</f>
        <v>0</v>
      </c>
    </row>
    <row r="377" customFormat="false" ht="15" hidden="false" customHeight="false" outlineLevel="0" collapsed="false">
      <c r="A377" s="0" t="n">
        <v>372</v>
      </c>
      <c r="B377" s="0" t="n">
        <f aca="false">A377*Setup!$B$11/3600</f>
        <v>31</v>
      </c>
      <c r="C377" s="0" t="n">
        <f aca="false">Setup!$B$7+Setup!$B$8*COS(2*PI()*(B377-Setup!$B$9)/24)</f>
        <v>21.1715728752538</v>
      </c>
      <c r="D377" s="0" t="n">
        <f aca="false">(C377-E377)/Setup!$B$17</f>
        <v>-4.12493483135716</v>
      </c>
      <c r="E377" s="0" t="n">
        <f aca="false">SUMPRODUCT('5N inverse'!$A$3:$Y$3,'5N mesh'!$B$37:$Z$37,$E376:$AC376)+'5N inverse'!$A$3*$C377/Setup!$B$17+INDEX('5N inverse'!$A$3:$Y$3,1,'5N mesh'!$B$7+1)*Setup!$B$22</f>
        <v>21.7078144033302</v>
      </c>
      <c r="F377" s="0" t="n">
        <f aca="false">SUMPRODUCT('5N inverse'!$A$4:$Y$4,'5N mesh'!$B$37:$Z$37,$E376:$AC376)+'5N inverse'!$A$4*$C377/Setup!$B$17+INDEX('5N inverse'!$A$4:$Y$4,1,'5N mesh'!$B$7+1)*Setup!$B$22</f>
        <v>20.6001444549469</v>
      </c>
      <c r="G377" s="0" t="n">
        <f aca="false">SUMPRODUCT('5N inverse'!$A$5:$Y$5,'5N mesh'!$B$37:$Z$37,$E376:$AC376)+'5N inverse'!$A$5*$C377/Setup!$B$17+INDEX('5N inverse'!$A$5:$Y$5,1,'5N mesh'!$B$7+1)*Setup!$B$22</f>
        <v>18.3848045581803</v>
      </c>
      <c r="H377" s="0" t="n">
        <f aca="false">SUMPRODUCT('5N inverse'!$A$6:$Y$6,'5N mesh'!$B$37:$Z$37,$E376:$AC376)+'5N inverse'!$A$6*$C377/Setup!$B$17+INDEX('5N inverse'!$A$6:$Y$6,1,'5N mesh'!$B$7+1)*Setup!$B$22</f>
        <v>16.1694646614136</v>
      </c>
      <c r="I377" s="0" t="n">
        <f aca="false">SUMPRODUCT('5N inverse'!$A$7:$Y$7,'5N mesh'!$B$37:$Z$37,$E376:$AC376)+'5N inverse'!$A$7*$C377/Setup!$B$17+INDEX('5N inverse'!$A$7:$Y$7,1,'5N mesh'!$B$7+1)*Setup!$B$22</f>
        <v>15.0617947130303</v>
      </c>
      <c r="J377" s="0" t="n">
        <f aca="false">SUMPRODUCT('5N inverse'!$A$8:$Y$8,'5N mesh'!$B$37:$Z$37,$E376:$AC376)+'5N inverse'!$A$8*$C377/Setup!$B$17+INDEX('5N inverse'!$A$8:$Y$8,1,'5N mesh'!$B$7+1)*Setup!$B$22</f>
        <v>0</v>
      </c>
      <c r="K377" s="0" t="n">
        <f aca="false">SUMPRODUCT('5N inverse'!$A$9:$Y$9,'5N mesh'!$B$37:$Z$37,$E376:$AC376)+'5N inverse'!$A$9*$C377/Setup!$B$17+INDEX('5N inverse'!$A$9:$Y$9,1,'5N mesh'!$B$7+1)*Setup!$B$22</f>
        <v>0</v>
      </c>
      <c r="L377" s="0" t="n">
        <f aca="false">SUMPRODUCT('5N inverse'!$A$10:$Y$10,'5N mesh'!$B$37:$Z$37,$E376:$AC376)+'5N inverse'!$A$10*$C377/Setup!$B$17+INDEX('5N inverse'!$A$10:$Y$10,1,'5N mesh'!$B$7+1)*Setup!$B$22</f>
        <v>0</v>
      </c>
      <c r="M377" s="0" t="n">
        <f aca="false">SUMPRODUCT('5N inverse'!$A$11:$Y$11,'5N mesh'!$B$37:$Z$37,$E376:$AC376)+'5N inverse'!$A$11*$C377/Setup!$B$17+INDEX('5N inverse'!$A$11:$Y$11,1,'5N mesh'!$B$7+1)*Setup!$B$22</f>
        <v>0</v>
      </c>
      <c r="N377" s="0" t="n">
        <f aca="false">SUMPRODUCT('5N inverse'!$A$12:$Y$12,'5N mesh'!$B$37:$Z$37,$E376:$AC376)+'5N inverse'!$A$12*$C377/Setup!$B$17+INDEX('5N inverse'!$A$12:$Y$12,1,'5N mesh'!$B$7+1)*Setup!$B$22</f>
        <v>0</v>
      </c>
      <c r="O377" s="0" t="n">
        <f aca="false">SUMPRODUCT('5N inverse'!$A$13:$Y$13,'5N mesh'!$B$37:$Z$37,$E376:$AC376)+'5N inverse'!$A$13*$C377/Setup!$B$17+INDEX('5N inverse'!$A$13:$Y$13,1,'5N mesh'!$B$7+1)*Setup!$B$22</f>
        <v>0</v>
      </c>
      <c r="P377" s="0" t="n">
        <f aca="false">SUMPRODUCT('5N inverse'!$A$14:$Y$14,'5N mesh'!$B$37:$Z$37,$E376:$AC376)+'5N inverse'!$A$14*$C377/Setup!$B$17+INDEX('5N inverse'!$A$14:$Y$14,1,'5N mesh'!$B$7+1)*Setup!$B$22</f>
        <v>0</v>
      </c>
      <c r="Q377" s="0" t="n">
        <f aca="false">SUMPRODUCT('5N inverse'!$A$15:$Y$15,'5N mesh'!$B$37:$Z$37,$E376:$AC376)+'5N inverse'!$A$15*$C377/Setup!$B$17+INDEX('5N inverse'!$A$15:$Y$15,1,'5N mesh'!$B$7+1)*Setup!$B$22</f>
        <v>0</v>
      </c>
      <c r="R377" s="0" t="n">
        <f aca="false">SUMPRODUCT('5N inverse'!$A$16:$Y$16,'5N mesh'!$B$37:$Z$37,$E376:$AC376)+'5N inverse'!$A$16*$C377/Setup!$B$17+INDEX('5N inverse'!$A$16:$Y$16,1,'5N mesh'!$B$7+1)*Setup!$B$22</f>
        <v>0</v>
      </c>
      <c r="S377" s="0" t="n">
        <f aca="false">SUMPRODUCT('5N inverse'!$A$17:$Y$17,'5N mesh'!$B$37:$Z$37,$E376:$AC376)+'5N inverse'!$A$17*$C377/Setup!$B$17+INDEX('5N inverse'!$A$17:$Y$17,1,'5N mesh'!$B$7+1)*Setup!$B$22</f>
        <v>0</v>
      </c>
      <c r="T377" s="0" t="n">
        <f aca="false">SUMPRODUCT('5N inverse'!$A$18:$Y$18,'5N mesh'!$B$37:$Z$37,$E376:$AC376)+'5N inverse'!$A$18*$C377/Setup!$B$17+INDEX('5N inverse'!$A$18:$Y$18,1,'5N mesh'!$B$7+1)*Setup!$B$22</f>
        <v>0</v>
      </c>
      <c r="U377" s="0" t="n">
        <f aca="false">SUMPRODUCT('5N inverse'!$A$19:$Y$19,'5N mesh'!$B$37:$Z$37,$E376:$AC376)+'5N inverse'!$A$19*$C377/Setup!$B$17+INDEX('5N inverse'!$A$19:$Y$19,1,'5N mesh'!$B$7+1)*Setup!$B$22</f>
        <v>0</v>
      </c>
      <c r="V377" s="0" t="n">
        <f aca="false">SUMPRODUCT('5N inverse'!$A$20:$Y$20,'5N mesh'!$B$37:$Z$37,$E376:$AC376)+'5N inverse'!$A$20*$C377/Setup!$B$17+INDEX('5N inverse'!$A$20:$Y$20,1,'5N mesh'!$B$7+1)*Setup!$B$22</f>
        <v>0</v>
      </c>
      <c r="W377" s="0" t="n">
        <f aca="false">SUMPRODUCT('5N inverse'!$A$21:$Y$21,'5N mesh'!$B$37:$Z$37,$E376:$AC376)+'5N inverse'!$A$21*$C377/Setup!$B$17+INDEX('5N inverse'!$A$21:$Y$21,1,'5N mesh'!$B$7+1)*Setup!$B$22</f>
        <v>0</v>
      </c>
      <c r="X377" s="0" t="n">
        <f aca="false">SUMPRODUCT('5N inverse'!$A$22:$Y$22,'5N mesh'!$B$37:$Z$37,$E376:$AC376)+'5N inverse'!$A$22*$C377/Setup!$B$17+INDEX('5N inverse'!$A$22:$Y$22,1,'5N mesh'!$B$7+1)*Setup!$B$22</f>
        <v>0</v>
      </c>
      <c r="Y377" s="0" t="n">
        <f aca="false">SUMPRODUCT('5N inverse'!$A$23:$Y$23,'5N mesh'!$B$37:$Z$37,$E376:$AC376)+'5N inverse'!$A$23*$C377/Setup!$B$17+INDEX('5N inverse'!$A$23:$Y$23,1,'5N mesh'!$B$7+1)*Setup!$B$22</f>
        <v>0</v>
      </c>
      <c r="Z377" s="0" t="n">
        <f aca="false">SUMPRODUCT('5N inverse'!$A$24:$Y$24,'5N mesh'!$B$37:$Z$37,$E376:$AC376)+'5N inverse'!$A$24*$C377/Setup!$B$17+INDEX('5N inverse'!$A$24:$Y$24,1,'5N mesh'!$B$7+1)*Setup!$B$22</f>
        <v>0</v>
      </c>
      <c r="AA377" s="0" t="n">
        <f aca="false">SUMPRODUCT('5N inverse'!$A$25:$Y$25,'5N mesh'!$B$37:$Z$37,$E376:$AC376)+'5N inverse'!$A$25*$C377/Setup!$B$17+INDEX('5N inverse'!$A$25:$Y$25,1,'5N mesh'!$B$7+1)*Setup!$B$22</f>
        <v>0</v>
      </c>
      <c r="AB377" s="0" t="n">
        <f aca="false">SUMPRODUCT('5N inverse'!$A$26:$Y$26,'5N mesh'!$B$37:$Z$37,$E376:$AC376)+'5N inverse'!$A$26*$C377/Setup!$B$17+INDEX('5N inverse'!$A$26:$Y$26,1,'5N mesh'!$B$7+1)*Setup!$B$22</f>
        <v>0</v>
      </c>
      <c r="AC377" s="0" t="n">
        <f aca="false">SUMPRODUCT('5N inverse'!$A$27:$Y$27,'5N mesh'!$B$37:$Z$37,$E376:$AC376)+'5N inverse'!$A$27*$C377/Setup!$B$17+INDEX('5N inverse'!$A$27:$Y$27,1,'5N mesh'!$B$7+1)*Setup!$B$22</f>
        <v>0</v>
      </c>
    </row>
    <row r="378" customFormat="false" ht="15" hidden="false" customHeight="false" outlineLevel="0" collapsed="false">
      <c r="A378" s="0" t="n">
        <v>373</v>
      </c>
      <c r="B378" s="0" t="n">
        <f aca="false">A378*Setup!$B$11/3600</f>
        <v>31.0833333333333</v>
      </c>
      <c r="C378" s="0" t="n">
        <f aca="false">Setup!$B$7+Setup!$B$8*COS(2*PI()*(B378-Setup!$B$9)/24)</f>
        <v>21.2339477768709</v>
      </c>
      <c r="D378" s="0" t="n">
        <f aca="false">(C378-E378)/Setup!$B$17</f>
        <v>-3.57956092145714</v>
      </c>
      <c r="E378" s="0" t="n">
        <f aca="false">SUMPRODUCT('5N inverse'!$A$3:$Y$3,'5N mesh'!$B$37:$Z$37,$E377:$AC377)+'5N inverse'!$A$3*$C378/Setup!$B$17+INDEX('5N inverse'!$A$3:$Y$3,1,'5N mesh'!$B$7+1)*Setup!$B$22</f>
        <v>21.6992906966604</v>
      </c>
      <c r="F378" s="0" t="n">
        <f aca="false">SUMPRODUCT('5N inverse'!$A$4:$Y$4,'5N mesh'!$B$37:$Z$37,$E377:$AC377)+'5N inverse'!$A$4*$C378/Setup!$B$17+INDEX('5N inverse'!$A$4:$Y$4,1,'5N mesh'!$B$7+1)*Setup!$B$22</f>
        <v>20.5930080343059</v>
      </c>
      <c r="G378" s="0" t="n">
        <f aca="false">SUMPRODUCT('5N inverse'!$A$5:$Y$5,'5N mesh'!$B$37:$Z$37,$E377:$AC377)+'5N inverse'!$A$5*$C378/Setup!$B$17+INDEX('5N inverse'!$A$5:$Y$5,1,'5N mesh'!$B$7+1)*Setup!$B$22</f>
        <v>18.3804427095969</v>
      </c>
      <c r="H378" s="0" t="n">
        <f aca="false">SUMPRODUCT('5N inverse'!$A$6:$Y$6,'5N mesh'!$B$37:$Z$37,$E377:$AC377)+'5N inverse'!$A$6*$C378/Setup!$B$17+INDEX('5N inverse'!$A$6:$Y$6,1,'5N mesh'!$B$7+1)*Setup!$B$22</f>
        <v>16.167877384888</v>
      </c>
      <c r="I378" s="0" t="n">
        <f aca="false">SUMPRODUCT('5N inverse'!$A$7:$Y$7,'5N mesh'!$B$37:$Z$37,$E377:$AC377)+'5N inverse'!$A$7*$C378/Setup!$B$17+INDEX('5N inverse'!$A$7:$Y$7,1,'5N mesh'!$B$7+1)*Setup!$B$22</f>
        <v>15.0615947225335</v>
      </c>
      <c r="J378" s="0" t="n">
        <f aca="false">SUMPRODUCT('5N inverse'!$A$8:$Y$8,'5N mesh'!$B$37:$Z$37,$E377:$AC377)+'5N inverse'!$A$8*$C378/Setup!$B$17+INDEX('5N inverse'!$A$8:$Y$8,1,'5N mesh'!$B$7+1)*Setup!$B$22</f>
        <v>0</v>
      </c>
      <c r="K378" s="0" t="n">
        <f aca="false">SUMPRODUCT('5N inverse'!$A$9:$Y$9,'5N mesh'!$B$37:$Z$37,$E377:$AC377)+'5N inverse'!$A$9*$C378/Setup!$B$17+INDEX('5N inverse'!$A$9:$Y$9,1,'5N mesh'!$B$7+1)*Setup!$B$22</f>
        <v>0</v>
      </c>
      <c r="L378" s="0" t="n">
        <f aca="false">SUMPRODUCT('5N inverse'!$A$10:$Y$10,'5N mesh'!$B$37:$Z$37,$E377:$AC377)+'5N inverse'!$A$10*$C378/Setup!$B$17+INDEX('5N inverse'!$A$10:$Y$10,1,'5N mesh'!$B$7+1)*Setup!$B$22</f>
        <v>0</v>
      </c>
      <c r="M378" s="0" t="n">
        <f aca="false">SUMPRODUCT('5N inverse'!$A$11:$Y$11,'5N mesh'!$B$37:$Z$37,$E377:$AC377)+'5N inverse'!$A$11*$C378/Setup!$B$17+INDEX('5N inverse'!$A$11:$Y$11,1,'5N mesh'!$B$7+1)*Setup!$B$22</f>
        <v>0</v>
      </c>
      <c r="N378" s="0" t="n">
        <f aca="false">SUMPRODUCT('5N inverse'!$A$12:$Y$12,'5N mesh'!$B$37:$Z$37,$E377:$AC377)+'5N inverse'!$A$12*$C378/Setup!$B$17+INDEX('5N inverse'!$A$12:$Y$12,1,'5N mesh'!$B$7+1)*Setup!$B$22</f>
        <v>0</v>
      </c>
      <c r="O378" s="0" t="n">
        <f aca="false">SUMPRODUCT('5N inverse'!$A$13:$Y$13,'5N mesh'!$B$37:$Z$37,$E377:$AC377)+'5N inverse'!$A$13*$C378/Setup!$B$17+INDEX('5N inverse'!$A$13:$Y$13,1,'5N mesh'!$B$7+1)*Setup!$B$22</f>
        <v>0</v>
      </c>
      <c r="P378" s="0" t="n">
        <f aca="false">SUMPRODUCT('5N inverse'!$A$14:$Y$14,'5N mesh'!$B$37:$Z$37,$E377:$AC377)+'5N inverse'!$A$14*$C378/Setup!$B$17+INDEX('5N inverse'!$A$14:$Y$14,1,'5N mesh'!$B$7+1)*Setup!$B$22</f>
        <v>0</v>
      </c>
      <c r="Q378" s="0" t="n">
        <f aca="false">SUMPRODUCT('5N inverse'!$A$15:$Y$15,'5N mesh'!$B$37:$Z$37,$E377:$AC377)+'5N inverse'!$A$15*$C378/Setup!$B$17+INDEX('5N inverse'!$A$15:$Y$15,1,'5N mesh'!$B$7+1)*Setup!$B$22</f>
        <v>0</v>
      </c>
      <c r="R378" s="0" t="n">
        <f aca="false">SUMPRODUCT('5N inverse'!$A$16:$Y$16,'5N mesh'!$B$37:$Z$37,$E377:$AC377)+'5N inverse'!$A$16*$C378/Setup!$B$17+INDEX('5N inverse'!$A$16:$Y$16,1,'5N mesh'!$B$7+1)*Setup!$B$22</f>
        <v>0</v>
      </c>
      <c r="S378" s="0" t="n">
        <f aca="false">SUMPRODUCT('5N inverse'!$A$17:$Y$17,'5N mesh'!$B$37:$Z$37,$E377:$AC377)+'5N inverse'!$A$17*$C378/Setup!$B$17+INDEX('5N inverse'!$A$17:$Y$17,1,'5N mesh'!$B$7+1)*Setup!$B$22</f>
        <v>0</v>
      </c>
      <c r="T378" s="0" t="n">
        <f aca="false">SUMPRODUCT('5N inverse'!$A$18:$Y$18,'5N mesh'!$B$37:$Z$37,$E377:$AC377)+'5N inverse'!$A$18*$C378/Setup!$B$17+INDEX('5N inverse'!$A$18:$Y$18,1,'5N mesh'!$B$7+1)*Setup!$B$22</f>
        <v>0</v>
      </c>
      <c r="U378" s="0" t="n">
        <f aca="false">SUMPRODUCT('5N inverse'!$A$19:$Y$19,'5N mesh'!$B$37:$Z$37,$E377:$AC377)+'5N inverse'!$A$19*$C378/Setup!$B$17+INDEX('5N inverse'!$A$19:$Y$19,1,'5N mesh'!$B$7+1)*Setup!$B$22</f>
        <v>0</v>
      </c>
      <c r="V378" s="0" t="n">
        <f aca="false">SUMPRODUCT('5N inverse'!$A$20:$Y$20,'5N mesh'!$B$37:$Z$37,$E377:$AC377)+'5N inverse'!$A$20*$C378/Setup!$B$17+INDEX('5N inverse'!$A$20:$Y$20,1,'5N mesh'!$B$7+1)*Setup!$B$22</f>
        <v>0</v>
      </c>
      <c r="W378" s="0" t="n">
        <f aca="false">SUMPRODUCT('5N inverse'!$A$21:$Y$21,'5N mesh'!$B$37:$Z$37,$E377:$AC377)+'5N inverse'!$A$21*$C378/Setup!$B$17+INDEX('5N inverse'!$A$21:$Y$21,1,'5N mesh'!$B$7+1)*Setup!$B$22</f>
        <v>0</v>
      </c>
      <c r="X378" s="0" t="n">
        <f aca="false">SUMPRODUCT('5N inverse'!$A$22:$Y$22,'5N mesh'!$B$37:$Z$37,$E377:$AC377)+'5N inverse'!$A$22*$C378/Setup!$B$17+INDEX('5N inverse'!$A$22:$Y$22,1,'5N mesh'!$B$7+1)*Setup!$B$22</f>
        <v>0</v>
      </c>
      <c r="Y378" s="0" t="n">
        <f aca="false">SUMPRODUCT('5N inverse'!$A$23:$Y$23,'5N mesh'!$B$37:$Z$37,$E377:$AC377)+'5N inverse'!$A$23*$C378/Setup!$B$17+INDEX('5N inverse'!$A$23:$Y$23,1,'5N mesh'!$B$7+1)*Setup!$B$22</f>
        <v>0</v>
      </c>
      <c r="Z378" s="0" t="n">
        <f aca="false">SUMPRODUCT('5N inverse'!$A$24:$Y$24,'5N mesh'!$B$37:$Z$37,$E377:$AC377)+'5N inverse'!$A$24*$C378/Setup!$B$17+INDEX('5N inverse'!$A$24:$Y$24,1,'5N mesh'!$B$7+1)*Setup!$B$22</f>
        <v>0</v>
      </c>
      <c r="AA378" s="0" t="n">
        <f aca="false">SUMPRODUCT('5N inverse'!$A$25:$Y$25,'5N mesh'!$B$37:$Z$37,$E377:$AC377)+'5N inverse'!$A$25*$C378/Setup!$B$17+INDEX('5N inverse'!$A$25:$Y$25,1,'5N mesh'!$B$7+1)*Setup!$B$22</f>
        <v>0</v>
      </c>
      <c r="AB378" s="0" t="n">
        <f aca="false">SUMPRODUCT('5N inverse'!$A$26:$Y$26,'5N mesh'!$B$37:$Z$37,$E377:$AC377)+'5N inverse'!$A$26*$C378/Setup!$B$17+INDEX('5N inverse'!$A$26:$Y$26,1,'5N mesh'!$B$7+1)*Setup!$B$22</f>
        <v>0</v>
      </c>
      <c r="AC378" s="0" t="n">
        <f aca="false">SUMPRODUCT('5N inverse'!$A$27:$Y$27,'5N mesh'!$B$37:$Z$37,$E377:$AC377)+'5N inverse'!$A$27*$C378/Setup!$B$17+INDEX('5N inverse'!$A$27:$Y$27,1,'5N mesh'!$B$7+1)*Setup!$B$22</f>
        <v>0</v>
      </c>
    </row>
    <row r="379" customFormat="false" ht="15" hidden="false" customHeight="false" outlineLevel="0" collapsed="false">
      <c r="A379" s="0" t="n">
        <v>374</v>
      </c>
      <c r="B379" s="0" t="n">
        <f aca="false">A379*Setup!$B$11/3600</f>
        <v>31.1666666666667</v>
      </c>
      <c r="C379" s="0" t="n">
        <f aca="false">Setup!$B$7+Setup!$B$8*COS(2*PI()*(B379-Setup!$B$9)/24)</f>
        <v>21.2976391695374</v>
      </c>
      <c r="D379" s="0" t="n">
        <f aca="false">(C379-E379)/Setup!$B$17</f>
        <v>-3.03126793567617</v>
      </c>
      <c r="E379" s="0" t="n">
        <f aca="false">SUMPRODUCT('5N inverse'!$A$3:$Y$3,'5N mesh'!$B$37:$Z$37,$E378:$AC378)+'5N inverse'!$A$3*$C379/Setup!$B$17+INDEX('5N inverse'!$A$3:$Y$3,1,'5N mesh'!$B$7+1)*Setup!$B$22</f>
        <v>21.6917040011753</v>
      </c>
      <c r="F379" s="0" t="n">
        <f aca="false">SUMPRODUCT('5N inverse'!$A$4:$Y$4,'5N mesh'!$B$37:$Z$37,$E378:$AC378)+'5N inverse'!$A$4*$C379/Setup!$B$17+INDEX('5N inverse'!$A$4:$Y$4,1,'5N mesh'!$B$7+1)*Setup!$B$22</f>
        <v>20.5866533867183</v>
      </c>
      <c r="G379" s="0" t="n">
        <f aca="false">SUMPRODUCT('5N inverse'!$A$5:$Y$5,'5N mesh'!$B$37:$Z$37,$E378:$AC378)+'5N inverse'!$A$5*$C379/Setup!$B$17+INDEX('5N inverse'!$A$5:$Y$5,1,'5N mesh'!$B$7+1)*Setup!$B$22</f>
        <v>18.3765521578043</v>
      </c>
      <c r="H379" s="0" t="n">
        <f aca="false">SUMPRODUCT('5N inverse'!$A$6:$Y$6,'5N mesh'!$B$37:$Z$37,$E378:$AC378)+'5N inverse'!$A$6*$C379/Setup!$B$17+INDEX('5N inverse'!$A$6:$Y$6,1,'5N mesh'!$B$7+1)*Setup!$B$22</f>
        <v>16.1664509288903</v>
      </c>
      <c r="I379" s="0" t="n">
        <f aca="false">SUMPRODUCT('5N inverse'!$A$7:$Y$7,'5N mesh'!$B$37:$Z$37,$E378:$AC378)+'5N inverse'!$A$7*$C379/Setup!$B$17+INDEX('5N inverse'!$A$7:$Y$7,1,'5N mesh'!$B$7+1)*Setup!$B$22</f>
        <v>15.0614003144333</v>
      </c>
      <c r="J379" s="0" t="n">
        <f aca="false">SUMPRODUCT('5N inverse'!$A$8:$Y$8,'5N mesh'!$B$37:$Z$37,$E378:$AC378)+'5N inverse'!$A$8*$C379/Setup!$B$17+INDEX('5N inverse'!$A$8:$Y$8,1,'5N mesh'!$B$7+1)*Setup!$B$22</f>
        <v>0</v>
      </c>
      <c r="K379" s="0" t="n">
        <f aca="false">SUMPRODUCT('5N inverse'!$A$9:$Y$9,'5N mesh'!$B$37:$Z$37,$E378:$AC378)+'5N inverse'!$A$9*$C379/Setup!$B$17+INDEX('5N inverse'!$A$9:$Y$9,1,'5N mesh'!$B$7+1)*Setup!$B$22</f>
        <v>0</v>
      </c>
      <c r="L379" s="0" t="n">
        <f aca="false">SUMPRODUCT('5N inverse'!$A$10:$Y$10,'5N mesh'!$B$37:$Z$37,$E378:$AC378)+'5N inverse'!$A$10*$C379/Setup!$B$17+INDEX('5N inverse'!$A$10:$Y$10,1,'5N mesh'!$B$7+1)*Setup!$B$22</f>
        <v>0</v>
      </c>
      <c r="M379" s="0" t="n">
        <f aca="false">SUMPRODUCT('5N inverse'!$A$11:$Y$11,'5N mesh'!$B$37:$Z$37,$E378:$AC378)+'5N inverse'!$A$11*$C379/Setup!$B$17+INDEX('5N inverse'!$A$11:$Y$11,1,'5N mesh'!$B$7+1)*Setup!$B$22</f>
        <v>0</v>
      </c>
      <c r="N379" s="0" t="n">
        <f aca="false">SUMPRODUCT('5N inverse'!$A$12:$Y$12,'5N mesh'!$B$37:$Z$37,$E378:$AC378)+'5N inverse'!$A$12*$C379/Setup!$B$17+INDEX('5N inverse'!$A$12:$Y$12,1,'5N mesh'!$B$7+1)*Setup!$B$22</f>
        <v>0</v>
      </c>
      <c r="O379" s="0" t="n">
        <f aca="false">SUMPRODUCT('5N inverse'!$A$13:$Y$13,'5N mesh'!$B$37:$Z$37,$E378:$AC378)+'5N inverse'!$A$13*$C379/Setup!$B$17+INDEX('5N inverse'!$A$13:$Y$13,1,'5N mesh'!$B$7+1)*Setup!$B$22</f>
        <v>0</v>
      </c>
      <c r="P379" s="0" t="n">
        <f aca="false">SUMPRODUCT('5N inverse'!$A$14:$Y$14,'5N mesh'!$B$37:$Z$37,$E378:$AC378)+'5N inverse'!$A$14*$C379/Setup!$B$17+INDEX('5N inverse'!$A$14:$Y$14,1,'5N mesh'!$B$7+1)*Setup!$B$22</f>
        <v>0</v>
      </c>
      <c r="Q379" s="0" t="n">
        <f aca="false">SUMPRODUCT('5N inverse'!$A$15:$Y$15,'5N mesh'!$B$37:$Z$37,$E378:$AC378)+'5N inverse'!$A$15*$C379/Setup!$B$17+INDEX('5N inverse'!$A$15:$Y$15,1,'5N mesh'!$B$7+1)*Setup!$B$22</f>
        <v>0</v>
      </c>
      <c r="R379" s="0" t="n">
        <f aca="false">SUMPRODUCT('5N inverse'!$A$16:$Y$16,'5N mesh'!$B$37:$Z$37,$E378:$AC378)+'5N inverse'!$A$16*$C379/Setup!$B$17+INDEX('5N inverse'!$A$16:$Y$16,1,'5N mesh'!$B$7+1)*Setup!$B$22</f>
        <v>0</v>
      </c>
      <c r="S379" s="0" t="n">
        <f aca="false">SUMPRODUCT('5N inverse'!$A$17:$Y$17,'5N mesh'!$B$37:$Z$37,$E378:$AC378)+'5N inverse'!$A$17*$C379/Setup!$B$17+INDEX('5N inverse'!$A$17:$Y$17,1,'5N mesh'!$B$7+1)*Setup!$B$22</f>
        <v>0</v>
      </c>
      <c r="T379" s="0" t="n">
        <f aca="false">SUMPRODUCT('5N inverse'!$A$18:$Y$18,'5N mesh'!$B$37:$Z$37,$E378:$AC378)+'5N inverse'!$A$18*$C379/Setup!$B$17+INDEX('5N inverse'!$A$18:$Y$18,1,'5N mesh'!$B$7+1)*Setup!$B$22</f>
        <v>0</v>
      </c>
      <c r="U379" s="0" t="n">
        <f aca="false">SUMPRODUCT('5N inverse'!$A$19:$Y$19,'5N mesh'!$B$37:$Z$37,$E378:$AC378)+'5N inverse'!$A$19*$C379/Setup!$B$17+INDEX('5N inverse'!$A$19:$Y$19,1,'5N mesh'!$B$7+1)*Setup!$B$22</f>
        <v>0</v>
      </c>
      <c r="V379" s="0" t="n">
        <f aca="false">SUMPRODUCT('5N inverse'!$A$20:$Y$20,'5N mesh'!$B$37:$Z$37,$E378:$AC378)+'5N inverse'!$A$20*$C379/Setup!$B$17+INDEX('5N inverse'!$A$20:$Y$20,1,'5N mesh'!$B$7+1)*Setup!$B$22</f>
        <v>0</v>
      </c>
      <c r="W379" s="0" t="n">
        <f aca="false">SUMPRODUCT('5N inverse'!$A$21:$Y$21,'5N mesh'!$B$37:$Z$37,$E378:$AC378)+'5N inverse'!$A$21*$C379/Setup!$B$17+INDEX('5N inverse'!$A$21:$Y$21,1,'5N mesh'!$B$7+1)*Setup!$B$22</f>
        <v>0</v>
      </c>
      <c r="X379" s="0" t="n">
        <f aca="false">SUMPRODUCT('5N inverse'!$A$22:$Y$22,'5N mesh'!$B$37:$Z$37,$E378:$AC378)+'5N inverse'!$A$22*$C379/Setup!$B$17+INDEX('5N inverse'!$A$22:$Y$22,1,'5N mesh'!$B$7+1)*Setup!$B$22</f>
        <v>0</v>
      </c>
      <c r="Y379" s="0" t="n">
        <f aca="false">SUMPRODUCT('5N inverse'!$A$23:$Y$23,'5N mesh'!$B$37:$Z$37,$E378:$AC378)+'5N inverse'!$A$23*$C379/Setup!$B$17+INDEX('5N inverse'!$A$23:$Y$23,1,'5N mesh'!$B$7+1)*Setup!$B$22</f>
        <v>0</v>
      </c>
      <c r="Z379" s="0" t="n">
        <f aca="false">SUMPRODUCT('5N inverse'!$A$24:$Y$24,'5N mesh'!$B$37:$Z$37,$E378:$AC378)+'5N inverse'!$A$24*$C379/Setup!$B$17+INDEX('5N inverse'!$A$24:$Y$24,1,'5N mesh'!$B$7+1)*Setup!$B$22</f>
        <v>0</v>
      </c>
      <c r="AA379" s="0" t="n">
        <f aca="false">SUMPRODUCT('5N inverse'!$A$25:$Y$25,'5N mesh'!$B$37:$Z$37,$E378:$AC378)+'5N inverse'!$A$25*$C379/Setup!$B$17+INDEX('5N inverse'!$A$25:$Y$25,1,'5N mesh'!$B$7+1)*Setup!$B$22</f>
        <v>0</v>
      </c>
      <c r="AB379" s="0" t="n">
        <f aca="false">SUMPRODUCT('5N inverse'!$A$26:$Y$26,'5N mesh'!$B$37:$Z$37,$E378:$AC378)+'5N inverse'!$A$26*$C379/Setup!$B$17+INDEX('5N inverse'!$A$26:$Y$26,1,'5N mesh'!$B$7+1)*Setup!$B$22</f>
        <v>0</v>
      </c>
      <c r="AC379" s="0" t="n">
        <f aca="false">SUMPRODUCT('5N inverse'!$A$27:$Y$27,'5N mesh'!$B$37:$Z$37,$E378:$AC378)+'5N inverse'!$A$27*$C379/Setup!$B$17+INDEX('5N inverse'!$A$27:$Y$27,1,'5N mesh'!$B$7+1)*Setup!$B$22</f>
        <v>0</v>
      </c>
    </row>
    <row r="380" customFormat="false" ht="15" hidden="false" customHeight="false" outlineLevel="0" collapsed="false">
      <c r="A380" s="0" t="n">
        <v>375</v>
      </c>
      <c r="B380" s="0" t="n">
        <f aca="false">A380*Setup!$B$11/3600</f>
        <v>31.25</v>
      </c>
      <c r="C380" s="0" t="n">
        <f aca="false">Setup!$B$7+Setup!$B$8*COS(2*PI()*(B380-Setup!$B$9)/24)</f>
        <v>21.3626167395997</v>
      </c>
      <c r="D380" s="0" t="n">
        <f aca="false">(C380-E380)/Setup!$B$17</f>
        <v>-2.48032121311632</v>
      </c>
      <c r="E380" s="0" t="n">
        <f aca="false">SUMPRODUCT('5N inverse'!$A$3:$Y$3,'5N mesh'!$B$37:$Z$37,$E379:$AC379)+'5N inverse'!$A$3*$C380/Setup!$B$17+INDEX('5N inverse'!$A$3:$Y$3,1,'5N mesh'!$B$7+1)*Setup!$B$22</f>
        <v>21.6850584973048</v>
      </c>
      <c r="F380" s="0" t="n">
        <f aca="false">SUMPRODUCT('5N inverse'!$A$4:$Y$4,'5N mesh'!$B$37:$Z$37,$E379:$AC379)+'5N inverse'!$A$4*$C380/Setup!$B$17+INDEX('5N inverse'!$A$4:$Y$4,1,'5N mesh'!$B$7+1)*Setup!$B$22</f>
        <v>20.5810840124721</v>
      </c>
      <c r="G380" s="0" t="n">
        <f aca="false">SUMPRODUCT('5N inverse'!$A$5:$Y$5,'5N mesh'!$B$37:$Z$37,$E379:$AC379)+'5N inverse'!$A$5*$C380/Setup!$B$17+INDEX('5N inverse'!$A$5:$Y$5,1,'5N mesh'!$B$7+1)*Setup!$B$22</f>
        <v>18.3731350428066</v>
      </c>
      <c r="H380" s="0" t="n">
        <f aca="false">SUMPRODUCT('5N inverse'!$A$6:$Y$6,'5N mesh'!$B$37:$Z$37,$E379:$AC379)+'5N inverse'!$A$6*$C380/Setup!$B$17+INDEX('5N inverse'!$A$6:$Y$6,1,'5N mesh'!$B$7+1)*Setup!$B$22</f>
        <v>16.1651860731411</v>
      </c>
      <c r="I380" s="0" t="n">
        <f aca="false">SUMPRODUCT('5N inverse'!$A$7:$Y$7,'5N mesh'!$B$37:$Z$37,$E379:$AC379)+'5N inverse'!$A$7*$C380/Setup!$B$17+INDEX('5N inverse'!$A$7:$Y$7,1,'5N mesh'!$B$7+1)*Setup!$B$22</f>
        <v>15.0612115883084</v>
      </c>
      <c r="J380" s="0" t="n">
        <f aca="false">SUMPRODUCT('5N inverse'!$A$8:$Y$8,'5N mesh'!$B$37:$Z$37,$E379:$AC379)+'5N inverse'!$A$8*$C380/Setup!$B$17+INDEX('5N inverse'!$A$8:$Y$8,1,'5N mesh'!$B$7+1)*Setup!$B$22</f>
        <v>0</v>
      </c>
      <c r="K380" s="0" t="n">
        <f aca="false">SUMPRODUCT('5N inverse'!$A$9:$Y$9,'5N mesh'!$B$37:$Z$37,$E379:$AC379)+'5N inverse'!$A$9*$C380/Setup!$B$17+INDEX('5N inverse'!$A$9:$Y$9,1,'5N mesh'!$B$7+1)*Setup!$B$22</f>
        <v>0</v>
      </c>
      <c r="L380" s="0" t="n">
        <f aca="false">SUMPRODUCT('5N inverse'!$A$10:$Y$10,'5N mesh'!$B$37:$Z$37,$E379:$AC379)+'5N inverse'!$A$10*$C380/Setup!$B$17+INDEX('5N inverse'!$A$10:$Y$10,1,'5N mesh'!$B$7+1)*Setup!$B$22</f>
        <v>0</v>
      </c>
      <c r="M380" s="0" t="n">
        <f aca="false">SUMPRODUCT('5N inverse'!$A$11:$Y$11,'5N mesh'!$B$37:$Z$37,$E379:$AC379)+'5N inverse'!$A$11*$C380/Setup!$B$17+INDEX('5N inverse'!$A$11:$Y$11,1,'5N mesh'!$B$7+1)*Setup!$B$22</f>
        <v>0</v>
      </c>
      <c r="N380" s="0" t="n">
        <f aca="false">SUMPRODUCT('5N inverse'!$A$12:$Y$12,'5N mesh'!$B$37:$Z$37,$E379:$AC379)+'5N inverse'!$A$12*$C380/Setup!$B$17+INDEX('5N inverse'!$A$12:$Y$12,1,'5N mesh'!$B$7+1)*Setup!$B$22</f>
        <v>0</v>
      </c>
      <c r="O380" s="0" t="n">
        <f aca="false">SUMPRODUCT('5N inverse'!$A$13:$Y$13,'5N mesh'!$B$37:$Z$37,$E379:$AC379)+'5N inverse'!$A$13*$C380/Setup!$B$17+INDEX('5N inverse'!$A$13:$Y$13,1,'5N mesh'!$B$7+1)*Setup!$B$22</f>
        <v>0</v>
      </c>
      <c r="P380" s="0" t="n">
        <f aca="false">SUMPRODUCT('5N inverse'!$A$14:$Y$14,'5N mesh'!$B$37:$Z$37,$E379:$AC379)+'5N inverse'!$A$14*$C380/Setup!$B$17+INDEX('5N inverse'!$A$14:$Y$14,1,'5N mesh'!$B$7+1)*Setup!$B$22</f>
        <v>0</v>
      </c>
      <c r="Q380" s="0" t="n">
        <f aca="false">SUMPRODUCT('5N inverse'!$A$15:$Y$15,'5N mesh'!$B$37:$Z$37,$E379:$AC379)+'5N inverse'!$A$15*$C380/Setup!$B$17+INDEX('5N inverse'!$A$15:$Y$15,1,'5N mesh'!$B$7+1)*Setup!$B$22</f>
        <v>0</v>
      </c>
      <c r="R380" s="0" t="n">
        <f aca="false">SUMPRODUCT('5N inverse'!$A$16:$Y$16,'5N mesh'!$B$37:$Z$37,$E379:$AC379)+'5N inverse'!$A$16*$C380/Setup!$B$17+INDEX('5N inverse'!$A$16:$Y$16,1,'5N mesh'!$B$7+1)*Setup!$B$22</f>
        <v>0</v>
      </c>
      <c r="S380" s="0" t="n">
        <f aca="false">SUMPRODUCT('5N inverse'!$A$17:$Y$17,'5N mesh'!$B$37:$Z$37,$E379:$AC379)+'5N inverse'!$A$17*$C380/Setup!$B$17+INDEX('5N inverse'!$A$17:$Y$17,1,'5N mesh'!$B$7+1)*Setup!$B$22</f>
        <v>0</v>
      </c>
      <c r="T380" s="0" t="n">
        <f aca="false">SUMPRODUCT('5N inverse'!$A$18:$Y$18,'5N mesh'!$B$37:$Z$37,$E379:$AC379)+'5N inverse'!$A$18*$C380/Setup!$B$17+INDEX('5N inverse'!$A$18:$Y$18,1,'5N mesh'!$B$7+1)*Setup!$B$22</f>
        <v>0</v>
      </c>
      <c r="U380" s="0" t="n">
        <f aca="false">SUMPRODUCT('5N inverse'!$A$19:$Y$19,'5N mesh'!$B$37:$Z$37,$E379:$AC379)+'5N inverse'!$A$19*$C380/Setup!$B$17+INDEX('5N inverse'!$A$19:$Y$19,1,'5N mesh'!$B$7+1)*Setup!$B$22</f>
        <v>0</v>
      </c>
      <c r="V380" s="0" t="n">
        <f aca="false">SUMPRODUCT('5N inverse'!$A$20:$Y$20,'5N mesh'!$B$37:$Z$37,$E379:$AC379)+'5N inverse'!$A$20*$C380/Setup!$B$17+INDEX('5N inverse'!$A$20:$Y$20,1,'5N mesh'!$B$7+1)*Setup!$B$22</f>
        <v>0</v>
      </c>
      <c r="W380" s="0" t="n">
        <f aca="false">SUMPRODUCT('5N inverse'!$A$21:$Y$21,'5N mesh'!$B$37:$Z$37,$E379:$AC379)+'5N inverse'!$A$21*$C380/Setup!$B$17+INDEX('5N inverse'!$A$21:$Y$21,1,'5N mesh'!$B$7+1)*Setup!$B$22</f>
        <v>0</v>
      </c>
      <c r="X380" s="0" t="n">
        <f aca="false">SUMPRODUCT('5N inverse'!$A$22:$Y$22,'5N mesh'!$B$37:$Z$37,$E379:$AC379)+'5N inverse'!$A$22*$C380/Setup!$B$17+INDEX('5N inverse'!$A$22:$Y$22,1,'5N mesh'!$B$7+1)*Setup!$B$22</f>
        <v>0</v>
      </c>
      <c r="Y380" s="0" t="n">
        <f aca="false">SUMPRODUCT('5N inverse'!$A$23:$Y$23,'5N mesh'!$B$37:$Z$37,$E379:$AC379)+'5N inverse'!$A$23*$C380/Setup!$B$17+INDEX('5N inverse'!$A$23:$Y$23,1,'5N mesh'!$B$7+1)*Setup!$B$22</f>
        <v>0</v>
      </c>
      <c r="Z380" s="0" t="n">
        <f aca="false">SUMPRODUCT('5N inverse'!$A$24:$Y$24,'5N mesh'!$B$37:$Z$37,$E379:$AC379)+'5N inverse'!$A$24*$C380/Setup!$B$17+INDEX('5N inverse'!$A$24:$Y$24,1,'5N mesh'!$B$7+1)*Setup!$B$22</f>
        <v>0</v>
      </c>
      <c r="AA380" s="0" t="n">
        <f aca="false">SUMPRODUCT('5N inverse'!$A$25:$Y$25,'5N mesh'!$B$37:$Z$37,$E379:$AC379)+'5N inverse'!$A$25*$C380/Setup!$B$17+INDEX('5N inverse'!$A$25:$Y$25,1,'5N mesh'!$B$7+1)*Setup!$B$22</f>
        <v>0</v>
      </c>
      <c r="AB380" s="0" t="n">
        <f aca="false">SUMPRODUCT('5N inverse'!$A$26:$Y$26,'5N mesh'!$B$37:$Z$37,$E379:$AC379)+'5N inverse'!$A$26*$C380/Setup!$B$17+INDEX('5N inverse'!$A$26:$Y$26,1,'5N mesh'!$B$7+1)*Setup!$B$22</f>
        <v>0</v>
      </c>
      <c r="AC380" s="0" t="n">
        <f aca="false">SUMPRODUCT('5N inverse'!$A$27:$Y$27,'5N mesh'!$B$37:$Z$37,$E379:$AC379)+'5N inverse'!$A$27*$C380/Setup!$B$17+INDEX('5N inverse'!$A$27:$Y$27,1,'5N mesh'!$B$7+1)*Setup!$B$22</f>
        <v>0</v>
      </c>
    </row>
    <row r="381" customFormat="false" ht="15" hidden="false" customHeight="false" outlineLevel="0" collapsed="false">
      <c r="A381" s="0" t="n">
        <v>376</v>
      </c>
      <c r="B381" s="0" t="n">
        <f aca="false">A381*Setup!$B$11/3600</f>
        <v>31.3333333333333</v>
      </c>
      <c r="C381" s="0" t="n">
        <f aca="false">Setup!$B$7+Setup!$B$8*COS(2*PI()*(B381-Setup!$B$9)/24)</f>
        <v>21.4288495612538</v>
      </c>
      <c r="D381" s="0" t="n">
        <f aca="false">(C381-E381)/Setup!$B$17</f>
        <v>-1.92698729768814</v>
      </c>
      <c r="E381" s="0" t="n">
        <f aca="false">SUMPRODUCT('5N inverse'!$A$3:$Y$3,'5N mesh'!$B$37:$Z$37,$E380:$AC380)+'5N inverse'!$A$3*$C381/Setup!$B$17+INDEX('5N inverse'!$A$3:$Y$3,1,'5N mesh'!$B$7+1)*Setup!$B$22</f>
        <v>21.6793579099533</v>
      </c>
      <c r="F381" s="0" t="n">
        <f aca="false">SUMPRODUCT('5N inverse'!$A$4:$Y$4,'5N mesh'!$B$37:$Z$37,$E380:$AC380)+'5N inverse'!$A$4*$C381/Setup!$B$17+INDEX('5N inverse'!$A$4:$Y$4,1,'5N mesh'!$B$7+1)*Setup!$B$22</f>
        <v>20.5763030317843</v>
      </c>
      <c r="G381" s="0" t="n">
        <f aca="false">SUMPRODUCT('5N inverse'!$A$5:$Y$5,'5N mesh'!$B$37:$Z$37,$E380:$AC380)+'5N inverse'!$A$5*$C381/Setup!$B$17+INDEX('5N inverse'!$A$5:$Y$5,1,'5N mesh'!$B$7+1)*Setup!$B$22</f>
        <v>18.3701932754464</v>
      </c>
      <c r="H381" s="0" t="n">
        <f aca="false">SUMPRODUCT('5N inverse'!$A$6:$Y$6,'5N mesh'!$B$37:$Z$37,$E380:$AC380)+'5N inverse'!$A$6*$C381/Setup!$B$17+INDEX('5N inverse'!$A$6:$Y$6,1,'5N mesh'!$B$7+1)*Setup!$B$22</f>
        <v>16.1640835191085</v>
      </c>
      <c r="I381" s="0" t="n">
        <f aca="false">SUMPRODUCT('5N inverse'!$A$7:$Y$7,'5N mesh'!$B$37:$Z$37,$E380:$AC380)+'5N inverse'!$A$7*$C381/Setup!$B$17+INDEX('5N inverse'!$A$7:$Y$7,1,'5N mesh'!$B$7+1)*Setup!$B$22</f>
        <v>15.0610286409396</v>
      </c>
      <c r="J381" s="0" t="n">
        <f aca="false">SUMPRODUCT('5N inverse'!$A$8:$Y$8,'5N mesh'!$B$37:$Z$37,$E380:$AC380)+'5N inverse'!$A$8*$C381/Setup!$B$17+INDEX('5N inverse'!$A$8:$Y$8,1,'5N mesh'!$B$7+1)*Setup!$B$22</f>
        <v>0</v>
      </c>
      <c r="K381" s="0" t="n">
        <f aca="false">SUMPRODUCT('5N inverse'!$A$9:$Y$9,'5N mesh'!$B$37:$Z$37,$E380:$AC380)+'5N inverse'!$A$9*$C381/Setup!$B$17+INDEX('5N inverse'!$A$9:$Y$9,1,'5N mesh'!$B$7+1)*Setup!$B$22</f>
        <v>0</v>
      </c>
      <c r="L381" s="0" t="n">
        <f aca="false">SUMPRODUCT('5N inverse'!$A$10:$Y$10,'5N mesh'!$B$37:$Z$37,$E380:$AC380)+'5N inverse'!$A$10*$C381/Setup!$B$17+INDEX('5N inverse'!$A$10:$Y$10,1,'5N mesh'!$B$7+1)*Setup!$B$22</f>
        <v>0</v>
      </c>
      <c r="M381" s="0" t="n">
        <f aca="false">SUMPRODUCT('5N inverse'!$A$11:$Y$11,'5N mesh'!$B$37:$Z$37,$E380:$AC380)+'5N inverse'!$A$11*$C381/Setup!$B$17+INDEX('5N inverse'!$A$11:$Y$11,1,'5N mesh'!$B$7+1)*Setup!$B$22</f>
        <v>0</v>
      </c>
      <c r="N381" s="0" t="n">
        <f aca="false">SUMPRODUCT('5N inverse'!$A$12:$Y$12,'5N mesh'!$B$37:$Z$37,$E380:$AC380)+'5N inverse'!$A$12*$C381/Setup!$B$17+INDEX('5N inverse'!$A$12:$Y$12,1,'5N mesh'!$B$7+1)*Setup!$B$22</f>
        <v>0</v>
      </c>
      <c r="O381" s="0" t="n">
        <f aca="false">SUMPRODUCT('5N inverse'!$A$13:$Y$13,'5N mesh'!$B$37:$Z$37,$E380:$AC380)+'5N inverse'!$A$13*$C381/Setup!$B$17+INDEX('5N inverse'!$A$13:$Y$13,1,'5N mesh'!$B$7+1)*Setup!$B$22</f>
        <v>0</v>
      </c>
      <c r="P381" s="0" t="n">
        <f aca="false">SUMPRODUCT('5N inverse'!$A$14:$Y$14,'5N mesh'!$B$37:$Z$37,$E380:$AC380)+'5N inverse'!$A$14*$C381/Setup!$B$17+INDEX('5N inverse'!$A$14:$Y$14,1,'5N mesh'!$B$7+1)*Setup!$B$22</f>
        <v>0</v>
      </c>
      <c r="Q381" s="0" t="n">
        <f aca="false">SUMPRODUCT('5N inverse'!$A$15:$Y$15,'5N mesh'!$B$37:$Z$37,$E380:$AC380)+'5N inverse'!$A$15*$C381/Setup!$B$17+INDEX('5N inverse'!$A$15:$Y$15,1,'5N mesh'!$B$7+1)*Setup!$B$22</f>
        <v>0</v>
      </c>
      <c r="R381" s="0" t="n">
        <f aca="false">SUMPRODUCT('5N inverse'!$A$16:$Y$16,'5N mesh'!$B$37:$Z$37,$E380:$AC380)+'5N inverse'!$A$16*$C381/Setup!$B$17+INDEX('5N inverse'!$A$16:$Y$16,1,'5N mesh'!$B$7+1)*Setup!$B$22</f>
        <v>0</v>
      </c>
      <c r="S381" s="0" t="n">
        <f aca="false">SUMPRODUCT('5N inverse'!$A$17:$Y$17,'5N mesh'!$B$37:$Z$37,$E380:$AC380)+'5N inverse'!$A$17*$C381/Setup!$B$17+INDEX('5N inverse'!$A$17:$Y$17,1,'5N mesh'!$B$7+1)*Setup!$B$22</f>
        <v>0</v>
      </c>
      <c r="T381" s="0" t="n">
        <f aca="false">SUMPRODUCT('5N inverse'!$A$18:$Y$18,'5N mesh'!$B$37:$Z$37,$E380:$AC380)+'5N inverse'!$A$18*$C381/Setup!$B$17+INDEX('5N inverse'!$A$18:$Y$18,1,'5N mesh'!$B$7+1)*Setup!$B$22</f>
        <v>0</v>
      </c>
      <c r="U381" s="0" t="n">
        <f aca="false">SUMPRODUCT('5N inverse'!$A$19:$Y$19,'5N mesh'!$B$37:$Z$37,$E380:$AC380)+'5N inverse'!$A$19*$C381/Setup!$B$17+INDEX('5N inverse'!$A$19:$Y$19,1,'5N mesh'!$B$7+1)*Setup!$B$22</f>
        <v>0</v>
      </c>
      <c r="V381" s="0" t="n">
        <f aca="false">SUMPRODUCT('5N inverse'!$A$20:$Y$20,'5N mesh'!$B$37:$Z$37,$E380:$AC380)+'5N inverse'!$A$20*$C381/Setup!$B$17+INDEX('5N inverse'!$A$20:$Y$20,1,'5N mesh'!$B$7+1)*Setup!$B$22</f>
        <v>0</v>
      </c>
      <c r="W381" s="0" t="n">
        <f aca="false">SUMPRODUCT('5N inverse'!$A$21:$Y$21,'5N mesh'!$B$37:$Z$37,$E380:$AC380)+'5N inverse'!$A$21*$C381/Setup!$B$17+INDEX('5N inverse'!$A$21:$Y$21,1,'5N mesh'!$B$7+1)*Setup!$B$22</f>
        <v>0</v>
      </c>
      <c r="X381" s="0" t="n">
        <f aca="false">SUMPRODUCT('5N inverse'!$A$22:$Y$22,'5N mesh'!$B$37:$Z$37,$E380:$AC380)+'5N inverse'!$A$22*$C381/Setup!$B$17+INDEX('5N inverse'!$A$22:$Y$22,1,'5N mesh'!$B$7+1)*Setup!$B$22</f>
        <v>0</v>
      </c>
      <c r="Y381" s="0" t="n">
        <f aca="false">SUMPRODUCT('5N inverse'!$A$23:$Y$23,'5N mesh'!$B$37:$Z$37,$E380:$AC380)+'5N inverse'!$A$23*$C381/Setup!$B$17+INDEX('5N inverse'!$A$23:$Y$23,1,'5N mesh'!$B$7+1)*Setup!$B$22</f>
        <v>0</v>
      </c>
      <c r="Z381" s="0" t="n">
        <f aca="false">SUMPRODUCT('5N inverse'!$A$24:$Y$24,'5N mesh'!$B$37:$Z$37,$E380:$AC380)+'5N inverse'!$A$24*$C381/Setup!$B$17+INDEX('5N inverse'!$A$24:$Y$24,1,'5N mesh'!$B$7+1)*Setup!$B$22</f>
        <v>0</v>
      </c>
      <c r="AA381" s="0" t="n">
        <f aca="false">SUMPRODUCT('5N inverse'!$A$25:$Y$25,'5N mesh'!$B$37:$Z$37,$E380:$AC380)+'5N inverse'!$A$25*$C381/Setup!$B$17+INDEX('5N inverse'!$A$25:$Y$25,1,'5N mesh'!$B$7+1)*Setup!$B$22</f>
        <v>0</v>
      </c>
      <c r="AB381" s="0" t="n">
        <f aca="false">SUMPRODUCT('5N inverse'!$A$26:$Y$26,'5N mesh'!$B$37:$Z$37,$E380:$AC380)+'5N inverse'!$A$26*$C381/Setup!$B$17+INDEX('5N inverse'!$A$26:$Y$26,1,'5N mesh'!$B$7+1)*Setup!$B$22</f>
        <v>0</v>
      </c>
      <c r="AC381" s="0" t="n">
        <f aca="false">SUMPRODUCT('5N inverse'!$A$27:$Y$27,'5N mesh'!$B$37:$Z$37,$E380:$AC380)+'5N inverse'!$A$27*$C381/Setup!$B$17+INDEX('5N inverse'!$A$27:$Y$27,1,'5N mesh'!$B$7+1)*Setup!$B$22</f>
        <v>0</v>
      </c>
    </row>
    <row r="382" customFormat="false" ht="15" hidden="false" customHeight="false" outlineLevel="0" collapsed="false">
      <c r="A382" s="0" t="n">
        <v>377</v>
      </c>
      <c r="B382" s="0" t="n">
        <f aca="false">A382*Setup!$B$11/3600</f>
        <v>31.4166666666667</v>
      </c>
      <c r="C382" s="0" t="n">
        <f aca="false">Setup!$B$7+Setup!$B$8*COS(2*PI()*(B382-Setup!$B$9)/24)</f>
        <v>21.4963061112638</v>
      </c>
      <c r="D382" s="0" t="n">
        <f aca="false">(C382-E382)/Setup!$B$17</f>
        <v>-1.3715338120241</v>
      </c>
      <c r="E382" s="0" t="n">
        <f aca="false">SUMPRODUCT('5N inverse'!$A$3:$Y$3,'5N mesh'!$B$37:$Z$37,$E381:$AC381)+'5N inverse'!$A$3*$C382/Setup!$B$17+INDEX('5N inverse'!$A$3:$Y$3,1,'5N mesh'!$B$7+1)*Setup!$B$22</f>
        <v>21.6746055068269</v>
      </c>
      <c r="F382" s="0" t="n">
        <f aca="false">SUMPRODUCT('5N inverse'!$A$4:$Y$4,'5N mesh'!$B$37:$Z$37,$E381:$AC381)+'5N inverse'!$A$4*$C382/Setup!$B$17+INDEX('5N inverse'!$A$4:$Y$4,1,'5N mesh'!$B$7+1)*Setup!$B$22</f>
        <v>20.5723131833999</v>
      </c>
      <c r="G382" s="0" t="n">
        <f aca="false">SUMPRODUCT('5N inverse'!$A$5:$Y$5,'5N mesh'!$B$37:$Z$37,$E381:$AC381)+'5N inverse'!$A$5*$C382/Setup!$B$17+INDEX('5N inverse'!$A$5:$Y$5,1,'5N mesh'!$B$7+1)*Setup!$B$22</f>
        <v>18.3677285365458</v>
      </c>
      <c r="H382" s="0" t="n">
        <f aca="false">SUMPRODUCT('5N inverse'!$A$6:$Y$6,'5N mesh'!$B$37:$Z$37,$E381:$AC381)+'5N inverse'!$A$6*$C382/Setup!$B$17+INDEX('5N inverse'!$A$6:$Y$6,1,'5N mesh'!$B$7+1)*Setup!$B$22</f>
        <v>16.1631438896918</v>
      </c>
      <c r="I382" s="0" t="n">
        <f aca="false">SUMPRODUCT('5N inverse'!$A$7:$Y$7,'5N mesh'!$B$37:$Z$37,$E381:$AC381)+'5N inverse'!$A$7*$C382/Setup!$B$17+INDEX('5N inverse'!$A$7:$Y$7,1,'5N mesh'!$B$7+1)*Setup!$B$22</f>
        <v>15.0608515662648</v>
      </c>
      <c r="J382" s="0" t="n">
        <f aca="false">SUMPRODUCT('5N inverse'!$A$8:$Y$8,'5N mesh'!$B$37:$Z$37,$E381:$AC381)+'5N inverse'!$A$8*$C382/Setup!$B$17+INDEX('5N inverse'!$A$8:$Y$8,1,'5N mesh'!$B$7+1)*Setup!$B$22</f>
        <v>0</v>
      </c>
      <c r="K382" s="0" t="n">
        <f aca="false">SUMPRODUCT('5N inverse'!$A$9:$Y$9,'5N mesh'!$B$37:$Z$37,$E381:$AC381)+'5N inverse'!$A$9*$C382/Setup!$B$17+INDEX('5N inverse'!$A$9:$Y$9,1,'5N mesh'!$B$7+1)*Setup!$B$22</f>
        <v>0</v>
      </c>
      <c r="L382" s="0" t="n">
        <f aca="false">SUMPRODUCT('5N inverse'!$A$10:$Y$10,'5N mesh'!$B$37:$Z$37,$E381:$AC381)+'5N inverse'!$A$10*$C382/Setup!$B$17+INDEX('5N inverse'!$A$10:$Y$10,1,'5N mesh'!$B$7+1)*Setup!$B$22</f>
        <v>0</v>
      </c>
      <c r="M382" s="0" t="n">
        <f aca="false">SUMPRODUCT('5N inverse'!$A$11:$Y$11,'5N mesh'!$B$37:$Z$37,$E381:$AC381)+'5N inverse'!$A$11*$C382/Setup!$B$17+INDEX('5N inverse'!$A$11:$Y$11,1,'5N mesh'!$B$7+1)*Setup!$B$22</f>
        <v>0</v>
      </c>
      <c r="N382" s="0" t="n">
        <f aca="false">SUMPRODUCT('5N inverse'!$A$12:$Y$12,'5N mesh'!$B$37:$Z$37,$E381:$AC381)+'5N inverse'!$A$12*$C382/Setup!$B$17+INDEX('5N inverse'!$A$12:$Y$12,1,'5N mesh'!$B$7+1)*Setup!$B$22</f>
        <v>0</v>
      </c>
      <c r="O382" s="0" t="n">
        <f aca="false">SUMPRODUCT('5N inverse'!$A$13:$Y$13,'5N mesh'!$B$37:$Z$37,$E381:$AC381)+'5N inverse'!$A$13*$C382/Setup!$B$17+INDEX('5N inverse'!$A$13:$Y$13,1,'5N mesh'!$B$7+1)*Setup!$B$22</f>
        <v>0</v>
      </c>
      <c r="P382" s="0" t="n">
        <f aca="false">SUMPRODUCT('5N inverse'!$A$14:$Y$14,'5N mesh'!$B$37:$Z$37,$E381:$AC381)+'5N inverse'!$A$14*$C382/Setup!$B$17+INDEX('5N inverse'!$A$14:$Y$14,1,'5N mesh'!$B$7+1)*Setup!$B$22</f>
        <v>0</v>
      </c>
      <c r="Q382" s="0" t="n">
        <f aca="false">SUMPRODUCT('5N inverse'!$A$15:$Y$15,'5N mesh'!$B$37:$Z$37,$E381:$AC381)+'5N inverse'!$A$15*$C382/Setup!$B$17+INDEX('5N inverse'!$A$15:$Y$15,1,'5N mesh'!$B$7+1)*Setup!$B$22</f>
        <v>0</v>
      </c>
      <c r="R382" s="0" t="n">
        <f aca="false">SUMPRODUCT('5N inverse'!$A$16:$Y$16,'5N mesh'!$B$37:$Z$37,$E381:$AC381)+'5N inverse'!$A$16*$C382/Setup!$B$17+INDEX('5N inverse'!$A$16:$Y$16,1,'5N mesh'!$B$7+1)*Setup!$B$22</f>
        <v>0</v>
      </c>
      <c r="S382" s="0" t="n">
        <f aca="false">SUMPRODUCT('5N inverse'!$A$17:$Y$17,'5N mesh'!$B$37:$Z$37,$E381:$AC381)+'5N inverse'!$A$17*$C382/Setup!$B$17+INDEX('5N inverse'!$A$17:$Y$17,1,'5N mesh'!$B$7+1)*Setup!$B$22</f>
        <v>0</v>
      </c>
      <c r="T382" s="0" t="n">
        <f aca="false">SUMPRODUCT('5N inverse'!$A$18:$Y$18,'5N mesh'!$B$37:$Z$37,$E381:$AC381)+'5N inverse'!$A$18*$C382/Setup!$B$17+INDEX('5N inverse'!$A$18:$Y$18,1,'5N mesh'!$B$7+1)*Setup!$B$22</f>
        <v>0</v>
      </c>
      <c r="U382" s="0" t="n">
        <f aca="false">SUMPRODUCT('5N inverse'!$A$19:$Y$19,'5N mesh'!$B$37:$Z$37,$E381:$AC381)+'5N inverse'!$A$19*$C382/Setup!$B$17+INDEX('5N inverse'!$A$19:$Y$19,1,'5N mesh'!$B$7+1)*Setup!$B$22</f>
        <v>0</v>
      </c>
      <c r="V382" s="0" t="n">
        <f aca="false">SUMPRODUCT('5N inverse'!$A$20:$Y$20,'5N mesh'!$B$37:$Z$37,$E381:$AC381)+'5N inverse'!$A$20*$C382/Setup!$B$17+INDEX('5N inverse'!$A$20:$Y$20,1,'5N mesh'!$B$7+1)*Setup!$B$22</f>
        <v>0</v>
      </c>
      <c r="W382" s="0" t="n">
        <f aca="false">SUMPRODUCT('5N inverse'!$A$21:$Y$21,'5N mesh'!$B$37:$Z$37,$E381:$AC381)+'5N inverse'!$A$21*$C382/Setup!$B$17+INDEX('5N inverse'!$A$21:$Y$21,1,'5N mesh'!$B$7+1)*Setup!$B$22</f>
        <v>0</v>
      </c>
      <c r="X382" s="0" t="n">
        <f aca="false">SUMPRODUCT('5N inverse'!$A$22:$Y$22,'5N mesh'!$B$37:$Z$37,$E381:$AC381)+'5N inverse'!$A$22*$C382/Setup!$B$17+INDEX('5N inverse'!$A$22:$Y$22,1,'5N mesh'!$B$7+1)*Setup!$B$22</f>
        <v>0</v>
      </c>
      <c r="Y382" s="0" t="n">
        <f aca="false">SUMPRODUCT('5N inverse'!$A$23:$Y$23,'5N mesh'!$B$37:$Z$37,$E381:$AC381)+'5N inverse'!$A$23*$C382/Setup!$B$17+INDEX('5N inverse'!$A$23:$Y$23,1,'5N mesh'!$B$7+1)*Setup!$B$22</f>
        <v>0</v>
      </c>
      <c r="Z382" s="0" t="n">
        <f aca="false">SUMPRODUCT('5N inverse'!$A$24:$Y$24,'5N mesh'!$B$37:$Z$37,$E381:$AC381)+'5N inverse'!$A$24*$C382/Setup!$B$17+INDEX('5N inverse'!$A$24:$Y$24,1,'5N mesh'!$B$7+1)*Setup!$B$22</f>
        <v>0</v>
      </c>
      <c r="AA382" s="0" t="n">
        <f aca="false">SUMPRODUCT('5N inverse'!$A$25:$Y$25,'5N mesh'!$B$37:$Z$37,$E381:$AC381)+'5N inverse'!$A$25*$C382/Setup!$B$17+INDEX('5N inverse'!$A$25:$Y$25,1,'5N mesh'!$B$7+1)*Setup!$B$22</f>
        <v>0</v>
      </c>
      <c r="AB382" s="0" t="n">
        <f aca="false">SUMPRODUCT('5N inverse'!$A$26:$Y$26,'5N mesh'!$B$37:$Z$37,$E381:$AC381)+'5N inverse'!$A$26*$C382/Setup!$B$17+INDEX('5N inverse'!$A$26:$Y$26,1,'5N mesh'!$B$7+1)*Setup!$B$22</f>
        <v>0</v>
      </c>
      <c r="AC382" s="0" t="n">
        <f aca="false">SUMPRODUCT('5N inverse'!$A$27:$Y$27,'5N mesh'!$B$37:$Z$37,$E381:$AC381)+'5N inverse'!$A$27*$C382/Setup!$B$17+INDEX('5N inverse'!$A$27:$Y$27,1,'5N mesh'!$B$7+1)*Setup!$B$22</f>
        <v>0</v>
      </c>
    </row>
    <row r="383" customFormat="false" ht="15" hidden="false" customHeight="false" outlineLevel="0" collapsed="false">
      <c r="A383" s="0" t="n">
        <v>378</v>
      </c>
      <c r="B383" s="0" t="n">
        <f aca="false">A383*Setup!$B$11/3600</f>
        <v>31.5</v>
      </c>
      <c r="C383" s="0" t="n">
        <f aca="false">Setup!$B$7+Setup!$B$8*COS(2*PI()*(B383-Setup!$B$9)/24)</f>
        <v>21.5649542839651</v>
      </c>
      <c r="D383" s="0" t="n">
        <f aca="false">(C383-E383)/Setup!$B$17</f>
        <v>-0.814229330868261</v>
      </c>
      <c r="E383" s="0" t="n">
        <f aca="false">SUMPRODUCT('5N inverse'!$A$3:$Y$3,'5N mesh'!$B$37:$Z$37,$E382:$AC382)+'5N inverse'!$A$3*$C383/Setup!$B$17+INDEX('5N inverse'!$A$3:$Y$3,1,'5N mesh'!$B$7+1)*Setup!$B$22</f>
        <v>21.670804096978</v>
      </c>
      <c r="F383" s="0" t="n">
        <f aca="false">SUMPRODUCT('5N inverse'!$A$4:$Y$4,'5N mesh'!$B$37:$Z$37,$E382:$AC382)+'5N inverse'!$A$4*$C383/Setup!$B$17+INDEX('5N inverse'!$A$4:$Y$4,1,'5N mesh'!$B$7+1)*Setup!$B$22</f>
        <v>20.5691168233709</v>
      </c>
      <c r="G383" s="0" t="n">
        <f aca="false">SUMPRODUCT('5N inverse'!$A$5:$Y$5,'5N mesh'!$B$37:$Z$37,$E382:$AC382)+'5N inverse'!$A$5*$C383/Setup!$B$17+INDEX('5N inverse'!$A$5:$Y$5,1,'5N mesh'!$B$7+1)*Setup!$B$22</f>
        <v>18.3657422761568</v>
      </c>
      <c r="H383" s="0" t="n">
        <f aca="false">SUMPRODUCT('5N inverse'!$A$6:$Y$6,'5N mesh'!$B$37:$Z$37,$E382:$AC382)+'5N inverse'!$A$6*$C383/Setup!$B$17+INDEX('5N inverse'!$A$6:$Y$6,1,'5N mesh'!$B$7+1)*Setup!$B$22</f>
        <v>16.1623677289427</v>
      </c>
      <c r="I383" s="0" t="n">
        <f aca="false">SUMPRODUCT('5N inverse'!$A$7:$Y$7,'5N mesh'!$B$37:$Z$37,$E382:$AC382)+'5N inverse'!$A$7*$C383/Setup!$B$17+INDEX('5N inverse'!$A$7:$Y$7,1,'5N mesh'!$B$7+1)*Setup!$B$22</f>
        <v>15.0606804553356</v>
      </c>
      <c r="J383" s="0" t="n">
        <f aca="false">SUMPRODUCT('5N inverse'!$A$8:$Y$8,'5N mesh'!$B$37:$Z$37,$E382:$AC382)+'5N inverse'!$A$8*$C383/Setup!$B$17+INDEX('5N inverse'!$A$8:$Y$8,1,'5N mesh'!$B$7+1)*Setup!$B$22</f>
        <v>0</v>
      </c>
      <c r="K383" s="0" t="n">
        <f aca="false">SUMPRODUCT('5N inverse'!$A$9:$Y$9,'5N mesh'!$B$37:$Z$37,$E382:$AC382)+'5N inverse'!$A$9*$C383/Setup!$B$17+INDEX('5N inverse'!$A$9:$Y$9,1,'5N mesh'!$B$7+1)*Setup!$B$22</f>
        <v>0</v>
      </c>
      <c r="L383" s="0" t="n">
        <f aca="false">SUMPRODUCT('5N inverse'!$A$10:$Y$10,'5N mesh'!$B$37:$Z$37,$E382:$AC382)+'5N inverse'!$A$10*$C383/Setup!$B$17+INDEX('5N inverse'!$A$10:$Y$10,1,'5N mesh'!$B$7+1)*Setup!$B$22</f>
        <v>0</v>
      </c>
      <c r="M383" s="0" t="n">
        <f aca="false">SUMPRODUCT('5N inverse'!$A$11:$Y$11,'5N mesh'!$B$37:$Z$37,$E382:$AC382)+'5N inverse'!$A$11*$C383/Setup!$B$17+INDEX('5N inverse'!$A$11:$Y$11,1,'5N mesh'!$B$7+1)*Setup!$B$22</f>
        <v>0</v>
      </c>
      <c r="N383" s="0" t="n">
        <f aca="false">SUMPRODUCT('5N inverse'!$A$12:$Y$12,'5N mesh'!$B$37:$Z$37,$E382:$AC382)+'5N inverse'!$A$12*$C383/Setup!$B$17+INDEX('5N inverse'!$A$12:$Y$12,1,'5N mesh'!$B$7+1)*Setup!$B$22</f>
        <v>0</v>
      </c>
      <c r="O383" s="0" t="n">
        <f aca="false">SUMPRODUCT('5N inverse'!$A$13:$Y$13,'5N mesh'!$B$37:$Z$37,$E382:$AC382)+'5N inverse'!$A$13*$C383/Setup!$B$17+INDEX('5N inverse'!$A$13:$Y$13,1,'5N mesh'!$B$7+1)*Setup!$B$22</f>
        <v>0</v>
      </c>
      <c r="P383" s="0" t="n">
        <f aca="false">SUMPRODUCT('5N inverse'!$A$14:$Y$14,'5N mesh'!$B$37:$Z$37,$E382:$AC382)+'5N inverse'!$A$14*$C383/Setup!$B$17+INDEX('5N inverse'!$A$14:$Y$14,1,'5N mesh'!$B$7+1)*Setup!$B$22</f>
        <v>0</v>
      </c>
      <c r="Q383" s="0" t="n">
        <f aca="false">SUMPRODUCT('5N inverse'!$A$15:$Y$15,'5N mesh'!$B$37:$Z$37,$E382:$AC382)+'5N inverse'!$A$15*$C383/Setup!$B$17+INDEX('5N inverse'!$A$15:$Y$15,1,'5N mesh'!$B$7+1)*Setup!$B$22</f>
        <v>0</v>
      </c>
      <c r="R383" s="0" t="n">
        <f aca="false">SUMPRODUCT('5N inverse'!$A$16:$Y$16,'5N mesh'!$B$37:$Z$37,$E382:$AC382)+'5N inverse'!$A$16*$C383/Setup!$B$17+INDEX('5N inverse'!$A$16:$Y$16,1,'5N mesh'!$B$7+1)*Setup!$B$22</f>
        <v>0</v>
      </c>
      <c r="S383" s="0" t="n">
        <f aca="false">SUMPRODUCT('5N inverse'!$A$17:$Y$17,'5N mesh'!$B$37:$Z$37,$E382:$AC382)+'5N inverse'!$A$17*$C383/Setup!$B$17+INDEX('5N inverse'!$A$17:$Y$17,1,'5N mesh'!$B$7+1)*Setup!$B$22</f>
        <v>0</v>
      </c>
      <c r="T383" s="0" t="n">
        <f aca="false">SUMPRODUCT('5N inverse'!$A$18:$Y$18,'5N mesh'!$B$37:$Z$37,$E382:$AC382)+'5N inverse'!$A$18*$C383/Setup!$B$17+INDEX('5N inverse'!$A$18:$Y$18,1,'5N mesh'!$B$7+1)*Setup!$B$22</f>
        <v>0</v>
      </c>
      <c r="U383" s="0" t="n">
        <f aca="false">SUMPRODUCT('5N inverse'!$A$19:$Y$19,'5N mesh'!$B$37:$Z$37,$E382:$AC382)+'5N inverse'!$A$19*$C383/Setup!$B$17+INDEX('5N inverse'!$A$19:$Y$19,1,'5N mesh'!$B$7+1)*Setup!$B$22</f>
        <v>0</v>
      </c>
      <c r="V383" s="0" t="n">
        <f aca="false">SUMPRODUCT('5N inverse'!$A$20:$Y$20,'5N mesh'!$B$37:$Z$37,$E382:$AC382)+'5N inverse'!$A$20*$C383/Setup!$B$17+INDEX('5N inverse'!$A$20:$Y$20,1,'5N mesh'!$B$7+1)*Setup!$B$22</f>
        <v>0</v>
      </c>
      <c r="W383" s="0" t="n">
        <f aca="false">SUMPRODUCT('5N inverse'!$A$21:$Y$21,'5N mesh'!$B$37:$Z$37,$E382:$AC382)+'5N inverse'!$A$21*$C383/Setup!$B$17+INDEX('5N inverse'!$A$21:$Y$21,1,'5N mesh'!$B$7+1)*Setup!$B$22</f>
        <v>0</v>
      </c>
      <c r="X383" s="0" t="n">
        <f aca="false">SUMPRODUCT('5N inverse'!$A$22:$Y$22,'5N mesh'!$B$37:$Z$37,$E382:$AC382)+'5N inverse'!$A$22*$C383/Setup!$B$17+INDEX('5N inverse'!$A$22:$Y$22,1,'5N mesh'!$B$7+1)*Setup!$B$22</f>
        <v>0</v>
      </c>
      <c r="Y383" s="0" t="n">
        <f aca="false">SUMPRODUCT('5N inverse'!$A$23:$Y$23,'5N mesh'!$B$37:$Z$37,$E382:$AC382)+'5N inverse'!$A$23*$C383/Setup!$B$17+INDEX('5N inverse'!$A$23:$Y$23,1,'5N mesh'!$B$7+1)*Setup!$B$22</f>
        <v>0</v>
      </c>
      <c r="Z383" s="0" t="n">
        <f aca="false">SUMPRODUCT('5N inverse'!$A$24:$Y$24,'5N mesh'!$B$37:$Z$37,$E382:$AC382)+'5N inverse'!$A$24*$C383/Setup!$B$17+INDEX('5N inverse'!$A$24:$Y$24,1,'5N mesh'!$B$7+1)*Setup!$B$22</f>
        <v>0</v>
      </c>
      <c r="AA383" s="0" t="n">
        <f aca="false">SUMPRODUCT('5N inverse'!$A$25:$Y$25,'5N mesh'!$B$37:$Z$37,$E382:$AC382)+'5N inverse'!$A$25*$C383/Setup!$B$17+INDEX('5N inverse'!$A$25:$Y$25,1,'5N mesh'!$B$7+1)*Setup!$B$22</f>
        <v>0</v>
      </c>
      <c r="AB383" s="0" t="n">
        <f aca="false">SUMPRODUCT('5N inverse'!$A$26:$Y$26,'5N mesh'!$B$37:$Z$37,$E382:$AC382)+'5N inverse'!$A$26*$C383/Setup!$B$17+INDEX('5N inverse'!$A$26:$Y$26,1,'5N mesh'!$B$7+1)*Setup!$B$22</f>
        <v>0</v>
      </c>
      <c r="AC383" s="0" t="n">
        <f aca="false">SUMPRODUCT('5N inverse'!$A$27:$Y$27,'5N mesh'!$B$37:$Z$37,$E382:$AC382)+'5N inverse'!$A$27*$C383/Setup!$B$17+INDEX('5N inverse'!$A$27:$Y$27,1,'5N mesh'!$B$7+1)*Setup!$B$22</f>
        <v>0</v>
      </c>
    </row>
    <row r="384" customFormat="false" ht="15" hidden="false" customHeight="false" outlineLevel="0" collapsed="false">
      <c r="A384" s="0" t="n">
        <v>379</v>
      </c>
      <c r="B384" s="0" t="n">
        <f aca="false">A384*Setup!$B$11/3600</f>
        <v>31.5833333333333</v>
      </c>
      <c r="C384" s="0" t="n">
        <f aca="false">Setup!$B$7+Setup!$B$8*COS(2*PI()*(B384-Setup!$B$9)/24)</f>
        <v>21.6347614065457</v>
      </c>
      <c r="D384" s="0" t="n">
        <f aca="false">(C384-E384)/Setup!$B$17</f>
        <v>-0.255343254002446</v>
      </c>
      <c r="E384" s="0" t="n">
        <f aca="false">SUMPRODUCT('5N inverse'!$A$3:$Y$3,'5N mesh'!$B$37:$Z$37,$E383:$AC383)+'5N inverse'!$A$3*$C384/Setup!$B$17+INDEX('5N inverse'!$A$3:$Y$3,1,'5N mesh'!$B$7+1)*Setup!$B$22</f>
        <v>21.667956029566</v>
      </c>
      <c r="F384" s="0" t="n">
        <f aca="false">SUMPRODUCT('5N inverse'!$A$4:$Y$4,'5N mesh'!$B$37:$Z$37,$E383:$AC383)+'5N inverse'!$A$4*$C384/Setup!$B$17+INDEX('5N inverse'!$A$4:$Y$4,1,'5N mesh'!$B$7+1)*Setup!$B$22</f>
        <v>20.5667159240175</v>
      </c>
      <c r="G384" s="0" t="n">
        <f aca="false">SUMPRODUCT('5N inverse'!$A$5:$Y$5,'5N mesh'!$B$37:$Z$37,$E383:$AC383)+'5N inverse'!$A$5*$C384/Setup!$B$17+INDEX('5N inverse'!$A$5:$Y$5,1,'5N mesh'!$B$7+1)*Setup!$B$22</f>
        <v>18.3642357129207</v>
      </c>
      <c r="H384" s="0" t="n">
        <f aca="false">SUMPRODUCT('5N inverse'!$A$6:$Y$6,'5N mesh'!$B$37:$Z$37,$E383:$AC383)+'5N inverse'!$A$6*$C384/Setup!$B$17+INDEX('5N inverse'!$A$6:$Y$6,1,'5N mesh'!$B$7+1)*Setup!$B$22</f>
        <v>16.1617555018238</v>
      </c>
      <c r="I384" s="0" t="n">
        <f aca="false">SUMPRODUCT('5N inverse'!$A$7:$Y$7,'5N mesh'!$B$37:$Z$37,$E383:$AC383)+'5N inverse'!$A$7*$C384/Setup!$B$17+INDEX('5N inverse'!$A$7:$Y$7,1,'5N mesh'!$B$7+1)*Setup!$B$22</f>
        <v>15.0605153962753</v>
      </c>
      <c r="J384" s="0" t="n">
        <f aca="false">SUMPRODUCT('5N inverse'!$A$8:$Y$8,'5N mesh'!$B$37:$Z$37,$E383:$AC383)+'5N inverse'!$A$8*$C384/Setup!$B$17+INDEX('5N inverse'!$A$8:$Y$8,1,'5N mesh'!$B$7+1)*Setup!$B$22</f>
        <v>0</v>
      </c>
      <c r="K384" s="0" t="n">
        <f aca="false">SUMPRODUCT('5N inverse'!$A$9:$Y$9,'5N mesh'!$B$37:$Z$37,$E383:$AC383)+'5N inverse'!$A$9*$C384/Setup!$B$17+INDEX('5N inverse'!$A$9:$Y$9,1,'5N mesh'!$B$7+1)*Setup!$B$22</f>
        <v>0</v>
      </c>
      <c r="L384" s="0" t="n">
        <f aca="false">SUMPRODUCT('5N inverse'!$A$10:$Y$10,'5N mesh'!$B$37:$Z$37,$E383:$AC383)+'5N inverse'!$A$10*$C384/Setup!$B$17+INDEX('5N inverse'!$A$10:$Y$10,1,'5N mesh'!$B$7+1)*Setup!$B$22</f>
        <v>0</v>
      </c>
      <c r="M384" s="0" t="n">
        <f aca="false">SUMPRODUCT('5N inverse'!$A$11:$Y$11,'5N mesh'!$B$37:$Z$37,$E383:$AC383)+'5N inverse'!$A$11*$C384/Setup!$B$17+INDEX('5N inverse'!$A$11:$Y$11,1,'5N mesh'!$B$7+1)*Setup!$B$22</f>
        <v>0</v>
      </c>
      <c r="N384" s="0" t="n">
        <f aca="false">SUMPRODUCT('5N inverse'!$A$12:$Y$12,'5N mesh'!$B$37:$Z$37,$E383:$AC383)+'5N inverse'!$A$12*$C384/Setup!$B$17+INDEX('5N inverse'!$A$12:$Y$12,1,'5N mesh'!$B$7+1)*Setup!$B$22</f>
        <v>0</v>
      </c>
      <c r="O384" s="0" t="n">
        <f aca="false">SUMPRODUCT('5N inverse'!$A$13:$Y$13,'5N mesh'!$B$37:$Z$37,$E383:$AC383)+'5N inverse'!$A$13*$C384/Setup!$B$17+INDEX('5N inverse'!$A$13:$Y$13,1,'5N mesh'!$B$7+1)*Setup!$B$22</f>
        <v>0</v>
      </c>
      <c r="P384" s="0" t="n">
        <f aca="false">SUMPRODUCT('5N inverse'!$A$14:$Y$14,'5N mesh'!$B$37:$Z$37,$E383:$AC383)+'5N inverse'!$A$14*$C384/Setup!$B$17+INDEX('5N inverse'!$A$14:$Y$14,1,'5N mesh'!$B$7+1)*Setup!$B$22</f>
        <v>0</v>
      </c>
      <c r="Q384" s="0" t="n">
        <f aca="false">SUMPRODUCT('5N inverse'!$A$15:$Y$15,'5N mesh'!$B$37:$Z$37,$E383:$AC383)+'5N inverse'!$A$15*$C384/Setup!$B$17+INDEX('5N inverse'!$A$15:$Y$15,1,'5N mesh'!$B$7+1)*Setup!$B$22</f>
        <v>0</v>
      </c>
      <c r="R384" s="0" t="n">
        <f aca="false">SUMPRODUCT('5N inverse'!$A$16:$Y$16,'5N mesh'!$B$37:$Z$37,$E383:$AC383)+'5N inverse'!$A$16*$C384/Setup!$B$17+INDEX('5N inverse'!$A$16:$Y$16,1,'5N mesh'!$B$7+1)*Setup!$B$22</f>
        <v>0</v>
      </c>
      <c r="S384" s="0" t="n">
        <f aca="false">SUMPRODUCT('5N inverse'!$A$17:$Y$17,'5N mesh'!$B$37:$Z$37,$E383:$AC383)+'5N inverse'!$A$17*$C384/Setup!$B$17+INDEX('5N inverse'!$A$17:$Y$17,1,'5N mesh'!$B$7+1)*Setup!$B$22</f>
        <v>0</v>
      </c>
      <c r="T384" s="0" t="n">
        <f aca="false">SUMPRODUCT('5N inverse'!$A$18:$Y$18,'5N mesh'!$B$37:$Z$37,$E383:$AC383)+'5N inverse'!$A$18*$C384/Setup!$B$17+INDEX('5N inverse'!$A$18:$Y$18,1,'5N mesh'!$B$7+1)*Setup!$B$22</f>
        <v>0</v>
      </c>
      <c r="U384" s="0" t="n">
        <f aca="false">SUMPRODUCT('5N inverse'!$A$19:$Y$19,'5N mesh'!$B$37:$Z$37,$E383:$AC383)+'5N inverse'!$A$19*$C384/Setup!$B$17+INDEX('5N inverse'!$A$19:$Y$19,1,'5N mesh'!$B$7+1)*Setup!$B$22</f>
        <v>0</v>
      </c>
      <c r="V384" s="0" t="n">
        <f aca="false">SUMPRODUCT('5N inverse'!$A$20:$Y$20,'5N mesh'!$B$37:$Z$37,$E383:$AC383)+'5N inverse'!$A$20*$C384/Setup!$B$17+INDEX('5N inverse'!$A$20:$Y$20,1,'5N mesh'!$B$7+1)*Setup!$B$22</f>
        <v>0</v>
      </c>
      <c r="W384" s="0" t="n">
        <f aca="false">SUMPRODUCT('5N inverse'!$A$21:$Y$21,'5N mesh'!$B$37:$Z$37,$E383:$AC383)+'5N inverse'!$A$21*$C384/Setup!$B$17+INDEX('5N inverse'!$A$21:$Y$21,1,'5N mesh'!$B$7+1)*Setup!$B$22</f>
        <v>0</v>
      </c>
      <c r="X384" s="0" t="n">
        <f aca="false">SUMPRODUCT('5N inverse'!$A$22:$Y$22,'5N mesh'!$B$37:$Z$37,$E383:$AC383)+'5N inverse'!$A$22*$C384/Setup!$B$17+INDEX('5N inverse'!$A$22:$Y$22,1,'5N mesh'!$B$7+1)*Setup!$B$22</f>
        <v>0</v>
      </c>
      <c r="Y384" s="0" t="n">
        <f aca="false">SUMPRODUCT('5N inverse'!$A$23:$Y$23,'5N mesh'!$B$37:$Z$37,$E383:$AC383)+'5N inverse'!$A$23*$C384/Setup!$B$17+INDEX('5N inverse'!$A$23:$Y$23,1,'5N mesh'!$B$7+1)*Setup!$B$22</f>
        <v>0</v>
      </c>
      <c r="Z384" s="0" t="n">
        <f aca="false">SUMPRODUCT('5N inverse'!$A$24:$Y$24,'5N mesh'!$B$37:$Z$37,$E383:$AC383)+'5N inverse'!$A$24*$C384/Setup!$B$17+INDEX('5N inverse'!$A$24:$Y$24,1,'5N mesh'!$B$7+1)*Setup!$B$22</f>
        <v>0</v>
      </c>
      <c r="AA384" s="0" t="n">
        <f aca="false">SUMPRODUCT('5N inverse'!$A$25:$Y$25,'5N mesh'!$B$37:$Z$37,$E383:$AC383)+'5N inverse'!$A$25*$C384/Setup!$B$17+INDEX('5N inverse'!$A$25:$Y$25,1,'5N mesh'!$B$7+1)*Setup!$B$22</f>
        <v>0</v>
      </c>
      <c r="AB384" s="0" t="n">
        <f aca="false">SUMPRODUCT('5N inverse'!$A$26:$Y$26,'5N mesh'!$B$37:$Z$37,$E383:$AC383)+'5N inverse'!$A$26*$C384/Setup!$B$17+INDEX('5N inverse'!$A$26:$Y$26,1,'5N mesh'!$B$7+1)*Setup!$B$22</f>
        <v>0</v>
      </c>
      <c r="AC384" s="0" t="n">
        <f aca="false">SUMPRODUCT('5N inverse'!$A$27:$Y$27,'5N mesh'!$B$37:$Z$37,$E383:$AC383)+'5N inverse'!$A$27*$C384/Setup!$B$17+INDEX('5N inverse'!$A$27:$Y$27,1,'5N mesh'!$B$7+1)*Setup!$B$22</f>
        <v>0</v>
      </c>
    </row>
    <row r="385" customFormat="false" ht="15" hidden="false" customHeight="false" outlineLevel="0" collapsed="false">
      <c r="A385" s="0" t="n">
        <v>380</v>
      </c>
      <c r="B385" s="0" t="n">
        <f aca="false">A385*Setup!$B$11/3600</f>
        <v>31.6666666666667</v>
      </c>
      <c r="C385" s="0" t="n">
        <f aca="false">Setup!$B$7+Setup!$B$8*COS(2*PI()*(B385-Setup!$B$9)/24)</f>
        <v>21.7056942545958</v>
      </c>
      <c r="D385" s="0" t="n">
        <f aca="false">(C385-E385)/Setup!$B$17</f>
        <v>0.304854321229879</v>
      </c>
      <c r="E385" s="0" t="n">
        <f aca="false">SUMPRODUCT('5N inverse'!$A$3:$Y$3,'5N mesh'!$B$37:$Z$37,$E384:$AC384)+'5N inverse'!$A$3*$C385/Setup!$B$17+INDEX('5N inverse'!$A$3:$Y$3,1,'5N mesh'!$B$7+1)*Setup!$B$22</f>
        <v>21.6660631928359</v>
      </c>
      <c r="F385" s="0" t="n">
        <f aca="false">SUMPRODUCT('5N inverse'!$A$4:$Y$4,'5N mesh'!$B$37:$Z$37,$E384:$AC384)+'5N inverse'!$A$4*$C385/Setup!$B$17+INDEX('5N inverse'!$A$4:$Y$4,1,'5N mesh'!$B$7+1)*Setup!$B$22</f>
        <v>20.5651120730696</v>
      </c>
      <c r="G385" s="0" t="n">
        <f aca="false">SUMPRODUCT('5N inverse'!$A$5:$Y$5,'5N mesh'!$B$37:$Z$37,$E384:$AC384)+'5N inverse'!$A$5*$C385/Setup!$B$17+INDEX('5N inverse'!$A$5:$Y$5,1,'5N mesh'!$B$7+1)*Setup!$B$22</f>
        <v>18.3632098335369</v>
      </c>
      <c r="H385" s="0" t="n">
        <f aca="false">SUMPRODUCT('5N inverse'!$A$6:$Y$6,'5N mesh'!$B$37:$Z$37,$E384:$AC384)+'5N inverse'!$A$6*$C385/Setup!$B$17+INDEX('5N inverse'!$A$6:$Y$6,1,'5N mesh'!$B$7+1)*Setup!$B$22</f>
        <v>16.1613075940042</v>
      </c>
      <c r="I385" s="0" t="n">
        <f aca="false">SUMPRODUCT('5N inverse'!$A$7:$Y$7,'5N mesh'!$B$37:$Z$37,$E384:$AC384)+'5N inverse'!$A$7*$C385/Setup!$B$17+INDEX('5N inverse'!$A$7:$Y$7,1,'5N mesh'!$B$7+1)*Setup!$B$22</f>
        <v>15.0603564742379</v>
      </c>
      <c r="J385" s="0" t="n">
        <f aca="false">SUMPRODUCT('5N inverse'!$A$8:$Y$8,'5N mesh'!$B$37:$Z$37,$E384:$AC384)+'5N inverse'!$A$8*$C385/Setup!$B$17+INDEX('5N inverse'!$A$8:$Y$8,1,'5N mesh'!$B$7+1)*Setup!$B$22</f>
        <v>0</v>
      </c>
      <c r="K385" s="0" t="n">
        <f aca="false">SUMPRODUCT('5N inverse'!$A$9:$Y$9,'5N mesh'!$B$37:$Z$37,$E384:$AC384)+'5N inverse'!$A$9*$C385/Setup!$B$17+INDEX('5N inverse'!$A$9:$Y$9,1,'5N mesh'!$B$7+1)*Setup!$B$22</f>
        <v>0</v>
      </c>
      <c r="L385" s="0" t="n">
        <f aca="false">SUMPRODUCT('5N inverse'!$A$10:$Y$10,'5N mesh'!$B$37:$Z$37,$E384:$AC384)+'5N inverse'!$A$10*$C385/Setup!$B$17+INDEX('5N inverse'!$A$10:$Y$10,1,'5N mesh'!$B$7+1)*Setup!$B$22</f>
        <v>0</v>
      </c>
      <c r="M385" s="0" t="n">
        <f aca="false">SUMPRODUCT('5N inverse'!$A$11:$Y$11,'5N mesh'!$B$37:$Z$37,$E384:$AC384)+'5N inverse'!$A$11*$C385/Setup!$B$17+INDEX('5N inverse'!$A$11:$Y$11,1,'5N mesh'!$B$7+1)*Setup!$B$22</f>
        <v>0</v>
      </c>
      <c r="N385" s="0" t="n">
        <f aca="false">SUMPRODUCT('5N inverse'!$A$12:$Y$12,'5N mesh'!$B$37:$Z$37,$E384:$AC384)+'5N inverse'!$A$12*$C385/Setup!$B$17+INDEX('5N inverse'!$A$12:$Y$12,1,'5N mesh'!$B$7+1)*Setup!$B$22</f>
        <v>0</v>
      </c>
      <c r="O385" s="0" t="n">
        <f aca="false">SUMPRODUCT('5N inverse'!$A$13:$Y$13,'5N mesh'!$B$37:$Z$37,$E384:$AC384)+'5N inverse'!$A$13*$C385/Setup!$B$17+INDEX('5N inverse'!$A$13:$Y$13,1,'5N mesh'!$B$7+1)*Setup!$B$22</f>
        <v>0</v>
      </c>
      <c r="P385" s="0" t="n">
        <f aca="false">SUMPRODUCT('5N inverse'!$A$14:$Y$14,'5N mesh'!$B$37:$Z$37,$E384:$AC384)+'5N inverse'!$A$14*$C385/Setup!$B$17+INDEX('5N inverse'!$A$14:$Y$14,1,'5N mesh'!$B$7+1)*Setup!$B$22</f>
        <v>0</v>
      </c>
      <c r="Q385" s="0" t="n">
        <f aca="false">SUMPRODUCT('5N inverse'!$A$15:$Y$15,'5N mesh'!$B$37:$Z$37,$E384:$AC384)+'5N inverse'!$A$15*$C385/Setup!$B$17+INDEX('5N inverse'!$A$15:$Y$15,1,'5N mesh'!$B$7+1)*Setup!$B$22</f>
        <v>0</v>
      </c>
      <c r="R385" s="0" t="n">
        <f aca="false">SUMPRODUCT('5N inverse'!$A$16:$Y$16,'5N mesh'!$B$37:$Z$37,$E384:$AC384)+'5N inverse'!$A$16*$C385/Setup!$B$17+INDEX('5N inverse'!$A$16:$Y$16,1,'5N mesh'!$B$7+1)*Setup!$B$22</f>
        <v>0</v>
      </c>
      <c r="S385" s="0" t="n">
        <f aca="false">SUMPRODUCT('5N inverse'!$A$17:$Y$17,'5N mesh'!$B$37:$Z$37,$E384:$AC384)+'5N inverse'!$A$17*$C385/Setup!$B$17+INDEX('5N inverse'!$A$17:$Y$17,1,'5N mesh'!$B$7+1)*Setup!$B$22</f>
        <v>0</v>
      </c>
      <c r="T385" s="0" t="n">
        <f aca="false">SUMPRODUCT('5N inverse'!$A$18:$Y$18,'5N mesh'!$B$37:$Z$37,$E384:$AC384)+'5N inverse'!$A$18*$C385/Setup!$B$17+INDEX('5N inverse'!$A$18:$Y$18,1,'5N mesh'!$B$7+1)*Setup!$B$22</f>
        <v>0</v>
      </c>
      <c r="U385" s="0" t="n">
        <f aca="false">SUMPRODUCT('5N inverse'!$A$19:$Y$19,'5N mesh'!$B$37:$Z$37,$E384:$AC384)+'5N inverse'!$A$19*$C385/Setup!$B$17+INDEX('5N inverse'!$A$19:$Y$19,1,'5N mesh'!$B$7+1)*Setup!$B$22</f>
        <v>0</v>
      </c>
      <c r="V385" s="0" t="n">
        <f aca="false">SUMPRODUCT('5N inverse'!$A$20:$Y$20,'5N mesh'!$B$37:$Z$37,$E384:$AC384)+'5N inverse'!$A$20*$C385/Setup!$B$17+INDEX('5N inverse'!$A$20:$Y$20,1,'5N mesh'!$B$7+1)*Setup!$B$22</f>
        <v>0</v>
      </c>
      <c r="W385" s="0" t="n">
        <f aca="false">SUMPRODUCT('5N inverse'!$A$21:$Y$21,'5N mesh'!$B$37:$Z$37,$E384:$AC384)+'5N inverse'!$A$21*$C385/Setup!$B$17+INDEX('5N inverse'!$A$21:$Y$21,1,'5N mesh'!$B$7+1)*Setup!$B$22</f>
        <v>0</v>
      </c>
      <c r="X385" s="0" t="n">
        <f aca="false">SUMPRODUCT('5N inverse'!$A$22:$Y$22,'5N mesh'!$B$37:$Z$37,$E384:$AC384)+'5N inverse'!$A$22*$C385/Setup!$B$17+INDEX('5N inverse'!$A$22:$Y$22,1,'5N mesh'!$B$7+1)*Setup!$B$22</f>
        <v>0</v>
      </c>
      <c r="Y385" s="0" t="n">
        <f aca="false">SUMPRODUCT('5N inverse'!$A$23:$Y$23,'5N mesh'!$B$37:$Z$37,$E384:$AC384)+'5N inverse'!$A$23*$C385/Setup!$B$17+INDEX('5N inverse'!$A$23:$Y$23,1,'5N mesh'!$B$7+1)*Setup!$B$22</f>
        <v>0</v>
      </c>
      <c r="Z385" s="0" t="n">
        <f aca="false">SUMPRODUCT('5N inverse'!$A$24:$Y$24,'5N mesh'!$B$37:$Z$37,$E384:$AC384)+'5N inverse'!$A$24*$C385/Setup!$B$17+INDEX('5N inverse'!$A$24:$Y$24,1,'5N mesh'!$B$7+1)*Setup!$B$22</f>
        <v>0</v>
      </c>
      <c r="AA385" s="0" t="n">
        <f aca="false">SUMPRODUCT('5N inverse'!$A$25:$Y$25,'5N mesh'!$B$37:$Z$37,$E384:$AC384)+'5N inverse'!$A$25*$C385/Setup!$B$17+INDEX('5N inverse'!$A$25:$Y$25,1,'5N mesh'!$B$7+1)*Setup!$B$22</f>
        <v>0</v>
      </c>
      <c r="AB385" s="0" t="n">
        <f aca="false">SUMPRODUCT('5N inverse'!$A$26:$Y$26,'5N mesh'!$B$37:$Z$37,$E384:$AC384)+'5N inverse'!$A$26*$C385/Setup!$B$17+INDEX('5N inverse'!$A$26:$Y$26,1,'5N mesh'!$B$7+1)*Setup!$B$22</f>
        <v>0</v>
      </c>
      <c r="AC385" s="0" t="n">
        <f aca="false">SUMPRODUCT('5N inverse'!$A$27:$Y$27,'5N mesh'!$B$37:$Z$37,$E384:$AC384)+'5N inverse'!$A$27*$C385/Setup!$B$17+INDEX('5N inverse'!$A$27:$Y$27,1,'5N mesh'!$B$7+1)*Setup!$B$22</f>
        <v>0</v>
      </c>
    </row>
    <row r="386" customFormat="false" ht="15" hidden="false" customHeight="false" outlineLevel="0" collapsed="false">
      <c r="A386" s="0" t="n">
        <v>381</v>
      </c>
      <c r="B386" s="0" t="n">
        <f aca="false">A386*Setup!$B$11/3600</f>
        <v>31.75</v>
      </c>
      <c r="C386" s="0" t="n">
        <f aca="false">Setup!$B$7+Setup!$B$8*COS(2*PI()*(B386-Setup!$B$9)/24)</f>
        <v>21.7777190679216</v>
      </c>
      <c r="D386" s="0" t="n">
        <f aca="false">(C386-E386)/Setup!$B$17</f>
        <v>0.866092727741994</v>
      </c>
      <c r="E386" s="0" t="n">
        <f aca="false">SUMPRODUCT('5N inverse'!$A$3:$Y$3,'5N mesh'!$B$37:$Z$37,$E385:$AC385)+'5N inverse'!$A$3*$C386/Setup!$B$17+INDEX('5N inverse'!$A$3:$Y$3,1,'5N mesh'!$B$7+1)*Setup!$B$22</f>
        <v>21.6651270133151</v>
      </c>
      <c r="F386" s="0" t="n">
        <f aca="false">SUMPRODUCT('5N inverse'!$A$4:$Y$4,'5N mesh'!$B$37:$Z$37,$E385:$AC385)+'5N inverse'!$A$4*$C386/Setup!$B$17+INDEX('5N inverse'!$A$4:$Y$4,1,'5N mesh'!$B$7+1)*Setup!$B$22</f>
        <v>20.5643064729908</v>
      </c>
      <c r="G386" s="0" t="n">
        <f aca="false">SUMPRODUCT('5N inverse'!$A$5:$Y$5,'5N mesh'!$B$37:$Z$37,$E385:$AC385)+'5N inverse'!$A$5*$C386/Setup!$B$17+INDEX('5N inverse'!$A$5:$Y$5,1,'5N mesh'!$B$7+1)*Setup!$B$22</f>
        <v>18.362665392342</v>
      </c>
      <c r="H386" s="0" t="n">
        <f aca="false">SUMPRODUCT('5N inverse'!$A$6:$Y$6,'5N mesh'!$B$37:$Z$37,$E385:$AC385)+'5N inverse'!$A$6*$C386/Setup!$B$17+INDEX('5N inverse'!$A$6:$Y$6,1,'5N mesh'!$B$7+1)*Setup!$B$22</f>
        <v>16.1610243116932</v>
      </c>
      <c r="I386" s="0" t="n">
        <f aca="false">SUMPRODUCT('5N inverse'!$A$7:$Y$7,'5N mesh'!$B$37:$Z$37,$E385:$AC385)+'5N inverse'!$A$7*$C386/Setup!$B$17+INDEX('5N inverse'!$A$7:$Y$7,1,'5N mesh'!$B$7+1)*Setup!$B$22</f>
        <v>15.0602037713688</v>
      </c>
      <c r="J386" s="0" t="n">
        <f aca="false">SUMPRODUCT('5N inverse'!$A$8:$Y$8,'5N mesh'!$B$37:$Z$37,$E385:$AC385)+'5N inverse'!$A$8*$C386/Setup!$B$17+INDEX('5N inverse'!$A$8:$Y$8,1,'5N mesh'!$B$7+1)*Setup!$B$22</f>
        <v>0</v>
      </c>
      <c r="K386" s="0" t="n">
        <f aca="false">SUMPRODUCT('5N inverse'!$A$9:$Y$9,'5N mesh'!$B$37:$Z$37,$E385:$AC385)+'5N inverse'!$A$9*$C386/Setup!$B$17+INDEX('5N inverse'!$A$9:$Y$9,1,'5N mesh'!$B$7+1)*Setup!$B$22</f>
        <v>0</v>
      </c>
      <c r="L386" s="0" t="n">
        <f aca="false">SUMPRODUCT('5N inverse'!$A$10:$Y$10,'5N mesh'!$B$37:$Z$37,$E385:$AC385)+'5N inverse'!$A$10*$C386/Setup!$B$17+INDEX('5N inverse'!$A$10:$Y$10,1,'5N mesh'!$B$7+1)*Setup!$B$22</f>
        <v>0</v>
      </c>
      <c r="M386" s="0" t="n">
        <f aca="false">SUMPRODUCT('5N inverse'!$A$11:$Y$11,'5N mesh'!$B$37:$Z$37,$E385:$AC385)+'5N inverse'!$A$11*$C386/Setup!$B$17+INDEX('5N inverse'!$A$11:$Y$11,1,'5N mesh'!$B$7+1)*Setup!$B$22</f>
        <v>0</v>
      </c>
      <c r="N386" s="0" t="n">
        <f aca="false">SUMPRODUCT('5N inverse'!$A$12:$Y$12,'5N mesh'!$B$37:$Z$37,$E385:$AC385)+'5N inverse'!$A$12*$C386/Setup!$B$17+INDEX('5N inverse'!$A$12:$Y$12,1,'5N mesh'!$B$7+1)*Setup!$B$22</f>
        <v>0</v>
      </c>
      <c r="O386" s="0" t="n">
        <f aca="false">SUMPRODUCT('5N inverse'!$A$13:$Y$13,'5N mesh'!$B$37:$Z$37,$E385:$AC385)+'5N inverse'!$A$13*$C386/Setup!$B$17+INDEX('5N inverse'!$A$13:$Y$13,1,'5N mesh'!$B$7+1)*Setup!$B$22</f>
        <v>0</v>
      </c>
      <c r="P386" s="0" t="n">
        <f aca="false">SUMPRODUCT('5N inverse'!$A$14:$Y$14,'5N mesh'!$B$37:$Z$37,$E385:$AC385)+'5N inverse'!$A$14*$C386/Setup!$B$17+INDEX('5N inverse'!$A$14:$Y$14,1,'5N mesh'!$B$7+1)*Setup!$B$22</f>
        <v>0</v>
      </c>
      <c r="Q386" s="0" t="n">
        <f aca="false">SUMPRODUCT('5N inverse'!$A$15:$Y$15,'5N mesh'!$B$37:$Z$37,$E385:$AC385)+'5N inverse'!$A$15*$C386/Setup!$B$17+INDEX('5N inverse'!$A$15:$Y$15,1,'5N mesh'!$B$7+1)*Setup!$B$22</f>
        <v>0</v>
      </c>
      <c r="R386" s="0" t="n">
        <f aca="false">SUMPRODUCT('5N inverse'!$A$16:$Y$16,'5N mesh'!$B$37:$Z$37,$E385:$AC385)+'5N inverse'!$A$16*$C386/Setup!$B$17+INDEX('5N inverse'!$A$16:$Y$16,1,'5N mesh'!$B$7+1)*Setup!$B$22</f>
        <v>0</v>
      </c>
      <c r="S386" s="0" t="n">
        <f aca="false">SUMPRODUCT('5N inverse'!$A$17:$Y$17,'5N mesh'!$B$37:$Z$37,$E385:$AC385)+'5N inverse'!$A$17*$C386/Setup!$B$17+INDEX('5N inverse'!$A$17:$Y$17,1,'5N mesh'!$B$7+1)*Setup!$B$22</f>
        <v>0</v>
      </c>
      <c r="T386" s="0" t="n">
        <f aca="false">SUMPRODUCT('5N inverse'!$A$18:$Y$18,'5N mesh'!$B$37:$Z$37,$E385:$AC385)+'5N inverse'!$A$18*$C386/Setup!$B$17+INDEX('5N inverse'!$A$18:$Y$18,1,'5N mesh'!$B$7+1)*Setup!$B$22</f>
        <v>0</v>
      </c>
      <c r="U386" s="0" t="n">
        <f aca="false">SUMPRODUCT('5N inverse'!$A$19:$Y$19,'5N mesh'!$B$37:$Z$37,$E385:$AC385)+'5N inverse'!$A$19*$C386/Setup!$B$17+INDEX('5N inverse'!$A$19:$Y$19,1,'5N mesh'!$B$7+1)*Setup!$B$22</f>
        <v>0</v>
      </c>
      <c r="V386" s="0" t="n">
        <f aca="false">SUMPRODUCT('5N inverse'!$A$20:$Y$20,'5N mesh'!$B$37:$Z$37,$E385:$AC385)+'5N inverse'!$A$20*$C386/Setup!$B$17+INDEX('5N inverse'!$A$20:$Y$20,1,'5N mesh'!$B$7+1)*Setup!$B$22</f>
        <v>0</v>
      </c>
      <c r="W386" s="0" t="n">
        <f aca="false">SUMPRODUCT('5N inverse'!$A$21:$Y$21,'5N mesh'!$B$37:$Z$37,$E385:$AC385)+'5N inverse'!$A$21*$C386/Setup!$B$17+INDEX('5N inverse'!$A$21:$Y$21,1,'5N mesh'!$B$7+1)*Setup!$B$22</f>
        <v>0</v>
      </c>
      <c r="X386" s="0" t="n">
        <f aca="false">SUMPRODUCT('5N inverse'!$A$22:$Y$22,'5N mesh'!$B$37:$Z$37,$E385:$AC385)+'5N inverse'!$A$22*$C386/Setup!$B$17+INDEX('5N inverse'!$A$22:$Y$22,1,'5N mesh'!$B$7+1)*Setup!$B$22</f>
        <v>0</v>
      </c>
      <c r="Y386" s="0" t="n">
        <f aca="false">SUMPRODUCT('5N inverse'!$A$23:$Y$23,'5N mesh'!$B$37:$Z$37,$E385:$AC385)+'5N inverse'!$A$23*$C386/Setup!$B$17+INDEX('5N inverse'!$A$23:$Y$23,1,'5N mesh'!$B$7+1)*Setup!$B$22</f>
        <v>0</v>
      </c>
      <c r="Z386" s="0" t="n">
        <f aca="false">SUMPRODUCT('5N inverse'!$A$24:$Y$24,'5N mesh'!$B$37:$Z$37,$E385:$AC385)+'5N inverse'!$A$24*$C386/Setup!$B$17+INDEX('5N inverse'!$A$24:$Y$24,1,'5N mesh'!$B$7+1)*Setup!$B$22</f>
        <v>0</v>
      </c>
      <c r="AA386" s="0" t="n">
        <f aca="false">SUMPRODUCT('5N inverse'!$A$25:$Y$25,'5N mesh'!$B$37:$Z$37,$E385:$AC385)+'5N inverse'!$A$25*$C386/Setup!$B$17+INDEX('5N inverse'!$A$25:$Y$25,1,'5N mesh'!$B$7+1)*Setup!$B$22</f>
        <v>0</v>
      </c>
      <c r="AB386" s="0" t="n">
        <f aca="false">SUMPRODUCT('5N inverse'!$A$26:$Y$26,'5N mesh'!$B$37:$Z$37,$E385:$AC385)+'5N inverse'!$A$26*$C386/Setup!$B$17+INDEX('5N inverse'!$A$26:$Y$26,1,'5N mesh'!$B$7+1)*Setup!$B$22</f>
        <v>0</v>
      </c>
      <c r="AC386" s="0" t="n">
        <f aca="false">SUMPRODUCT('5N inverse'!$A$27:$Y$27,'5N mesh'!$B$37:$Z$37,$E385:$AC385)+'5N inverse'!$A$27*$C386/Setup!$B$17+INDEX('5N inverse'!$A$27:$Y$27,1,'5N mesh'!$B$7+1)*Setup!$B$22</f>
        <v>0</v>
      </c>
    </row>
    <row r="387" customFormat="false" ht="15" hidden="false" customHeight="false" outlineLevel="0" collapsed="false">
      <c r="A387" s="0" t="n">
        <v>382</v>
      </c>
      <c r="B387" s="0" t="n">
        <f aca="false">A387*Setup!$B$11/3600</f>
        <v>31.8333333333333</v>
      </c>
      <c r="C387" s="0" t="n">
        <f aca="false">Setup!$B$7+Setup!$B$8*COS(2*PI()*(B387-Setup!$B$9)/24)</f>
        <v>21.8508015666127</v>
      </c>
      <c r="D387" s="0" t="n">
        <f aca="false">(C387-E387)/Setup!$B$17</f>
        <v>1.42810085680284</v>
      </c>
      <c r="E387" s="0" t="n">
        <f aca="false">SUMPRODUCT('5N inverse'!$A$3:$Y$3,'5N mesh'!$B$37:$Z$37,$E386:$AC386)+'5N inverse'!$A$3*$C387/Setup!$B$17+INDEX('5N inverse'!$A$3:$Y$3,1,'5N mesh'!$B$7+1)*Setup!$B$22</f>
        <v>21.6651484552283</v>
      </c>
      <c r="F387" s="0" t="n">
        <f aca="false">SUMPRODUCT('5N inverse'!$A$4:$Y$4,'5N mesh'!$B$37:$Z$37,$E386:$AC386)+'5N inverse'!$A$4*$C387/Setup!$B$17+INDEX('5N inverse'!$A$4:$Y$4,1,'5N mesh'!$B$7+1)*Setup!$B$22</f>
        <v>20.5642999404848</v>
      </c>
      <c r="G387" s="0" t="n">
        <f aca="false">SUMPRODUCT('5N inverse'!$A$5:$Y$5,'5N mesh'!$B$37:$Z$37,$E386:$AC386)+'5N inverse'!$A$5*$C387/Setup!$B$17+INDEX('5N inverse'!$A$5:$Y$5,1,'5N mesh'!$B$7+1)*Setup!$B$22</f>
        <v>18.3626029109977</v>
      </c>
      <c r="H387" s="0" t="n">
        <f aca="false">SUMPRODUCT('5N inverse'!$A$6:$Y$6,'5N mesh'!$B$37:$Z$37,$E386:$AC386)+'5N inverse'!$A$6*$C387/Setup!$B$17+INDEX('5N inverse'!$A$6:$Y$6,1,'5N mesh'!$B$7+1)*Setup!$B$22</f>
        <v>16.1609058815107</v>
      </c>
      <c r="I387" s="0" t="n">
        <f aca="false">SUMPRODUCT('5N inverse'!$A$7:$Y$7,'5N mesh'!$B$37:$Z$37,$E386:$AC386)+'5N inverse'!$A$7*$C387/Setup!$B$17+INDEX('5N inverse'!$A$7:$Y$7,1,'5N mesh'!$B$7+1)*Setup!$B$22</f>
        <v>15.0600573667671</v>
      </c>
      <c r="J387" s="0" t="n">
        <f aca="false">SUMPRODUCT('5N inverse'!$A$8:$Y$8,'5N mesh'!$B$37:$Z$37,$E386:$AC386)+'5N inverse'!$A$8*$C387/Setup!$B$17+INDEX('5N inverse'!$A$8:$Y$8,1,'5N mesh'!$B$7+1)*Setup!$B$22</f>
        <v>0</v>
      </c>
      <c r="K387" s="0" t="n">
        <f aca="false">SUMPRODUCT('5N inverse'!$A$9:$Y$9,'5N mesh'!$B$37:$Z$37,$E386:$AC386)+'5N inverse'!$A$9*$C387/Setup!$B$17+INDEX('5N inverse'!$A$9:$Y$9,1,'5N mesh'!$B$7+1)*Setup!$B$22</f>
        <v>0</v>
      </c>
      <c r="L387" s="0" t="n">
        <f aca="false">SUMPRODUCT('5N inverse'!$A$10:$Y$10,'5N mesh'!$B$37:$Z$37,$E386:$AC386)+'5N inverse'!$A$10*$C387/Setup!$B$17+INDEX('5N inverse'!$A$10:$Y$10,1,'5N mesh'!$B$7+1)*Setup!$B$22</f>
        <v>0</v>
      </c>
      <c r="M387" s="0" t="n">
        <f aca="false">SUMPRODUCT('5N inverse'!$A$11:$Y$11,'5N mesh'!$B$37:$Z$37,$E386:$AC386)+'5N inverse'!$A$11*$C387/Setup!$B$17+INDEX('5N inverse'!$A$11:$Y$11,1,'5N mesh'!$B$7+1)*Setup!$B$22</f>
        <v>0</v>
      </c>
      <c r="N387" s="0" t="n">
        <f aca="false">SUMPRODUCT('5N inverse'!$A$12:$Y$12,'5N mesh'!$B$37:$Z$37,$E386:$AC386)+'5N inverse'!$A$12*$C387/Setup!$B$17+INDEX('5N inverse'!$A$12:$Y$12,1,'5N mesh'!$B$7+1)*Setup!$B$22</f>
        <v>0</v>
      </c>
      <c r="O387" s="0" t="n">
        <f aca="false">SUMPRODUCT('5N inverse'!$A$13:$Y$13,'5N mesh'!$B$37:$Z$37,$E386:$AC386)+'5N inverse'!$A$13*$C387/Setup!$B$17+INDEX('5N inverse'!$A$13:$Y$13,1,'5N mesh'!$B$7+1)*Setup!$B$22</f>
        <v>0</v>
      </c>
      <c r="P387" s="0" t="n">
        <f aca="false">SUMPRODUCT('5N inverse'!$A$14:$Y$14,'5N mesh'!$B$37:$Z$37,$E386:$AC386)+'5N inverse'!$A$14*$C387/Setup!$B$17+INDEX('5N inverse'!$A$14:$Y$14,1,'5N mesh'!$B$7+1)*Setup!$B$22</f>
        <v>0</v>
      </c>
      <c r="Q387" s="0" t="n">
        <f aca="false">SUMPRODUCT('5N inverse'!$A$15:$Y$15,'5N mesh'!$B$37:$Z$37,$E386:$AC386)+'5N inverse'!$A$15*$C387/Setup!$B$17+INDEX('5N inverse'!$A$15:$Y$15,1,'5N mesh'!$B$7+1)*Setup!$B$22</f>
        <v>0</v>
      </c>
      <c r="R387" s="0" t="n">
        <f aca="false">SUMPRODUCT('5N inverse'!$A$16:$Y$16,'5N mesh'!$B$37:$Z$37,$E386:$AC386)+'5N inverse'!$A$16*$C387/Setup!$B$17+INDEX('5N inverse'!$A$16:$Y$16,1,'5N mesh'!$B$7+1)*Setup!$B$22</f>
        <v>0</v>
      </c>
      <c r="S387" s="0" t="n">
        <f aca="false">SUMPRODUCT('5N inverse'!$A$17:$Y$17,'5N mesh'!$B$37:$Z$37,$E386:$AC386)+'5N inverse'!$A$17*$C387/Setup!$B$17+INDEX('5N inverse'!$A$17:$Y$17,1,'5N mesh'!$B$7+1)*Setup!$B$22</f>
        <v>0</v>
      </c>
      <c r="T387" s="0" t="n">
        <f aca="false">SUMPRODUCT('5N inverse'!$A$18:$Y$18,'5N mesh'!$B$37:$Z$37,$E386:$AC386)+'5N inverse'!$A$18*$C387/Setup!$B$17+INDEX('5N inverse'!$A$18:$Y$18,1,'5N mesh'!$B$7+1)*Setup!$B$22</f>
        <v>0</v>
      </c>
      <c r="U387" s="0" t="n">
        <f aca="false">SUMPRODUCT('5N inverse'!$A$19:$Y$19,'5N mesh'!$B$37:$Z$37,$E386:$AC386)+'5N inverse'!$A$19*$C387/Setup!$B$17+INDEX('5N inverse'!$A$19:$Y$19,1,'5N mesh'!$B$7+1)*Setup!$B$22</f>
        <v>0</v>
      </c>
      <c r="V387" s="0" t="n">
        <f aca="false">SUMPRODUCT('5N inverse'!$A$20:$Y$20,'5N mesh'!$B$37:$Z$37,$E386:$AC386)+'5N inverse'!$A$20*$C387/Setup!$B$17+INDEX('5N inverse'!$A$20:$Y$20,1,'5N mesh'!$B$7+1)*Setup!$B$22</f>
        <v>0</v>
      </c>
      <c r="W387" s="0" t="n">
        <f aca="false">SUMPRODUCT('5N inverse'!$A$21:$Y$21,'5N mesh'!$B$37:$Z$37,$E386:$AC386)+'5N inverse'!$A$21*$C387/Setup!$B$17+INDEX('5N inverse'!$A$21:$Y$21,1,'5N mesh'!$B$7+1)*Setup!$B$22</f>
        <v>0</v>
      </c>
      <c r="X387" s="0" t="n">
        <f aca="false">SUMPRODUCT('5N inverse'!$A$22:$Y$22,'5N mesh'!$B$37:$Z$37,$E386:$AC386)+'5N inverse'!$A$22*$C387/Setup!$B$17+INDEX('5N inverse'!$A$22:$Y$22,1,'5N mesh'!$B$7+1)*Setup!$B$22</f>
        <v>0</v>
      </c>
      <c r="Y387" s="0" t="n">
        <f aca="false">SUMPRODUCT('5N inverse'!$A$23:$Y$23,'5N mesh'!$B$37:$Z$37,$E386:$AC386)+'5N inverse'!$A$23*$C387/Setup!$B$17+INDEX('5N inverse'!$A$23:$Y$23,1,'5N mesh'!$B$7+1)*Setup!$B$22</f>
        <v>0</v>
      </c>
      <c r="Z387" s="0" t="n">
        <f aca="false">SUMPRODUCT('5N inverse'!$A$24:$Y$24,'5N mesh'!$B$37:$Z$37,$E386:$AC386)+'5N inverse'!$A$24*$C387/Setup!$B$17+INDEX('5N inverse'!$A$24:$Y$24,1,'5N mesh'!$B$7+1)*Setup!$B$22</f>
        <v>0</v>
      </c>
      <c r="AA387" s="0" t="n">
        <f aca="false">SUMPRODUCT('5N inverse'!$A$25:$Y$25,'5N mesh'!$B$37:$Z$37,$E386:$AC386)+'5N inverse'!$A$25*$C387/Setup!$B$17+INDEX('5N inverse'!$A$25:$Y$25,1,'5N mesh'!$B$7+1)*Setup!$B$22</f>
        <v>0</v>
      </c>
      <c r="AB387" s="0" t="n">
        <f aca="false">SUMPRODUCT('5N inverse'!$A$26:$Y$26,'5N mesh'!$B$37:$Z$37,$E386:$AC386)+'5N inverse'!$A$26*$C387/Setup!$B$17+INDEX('5N inverse'!$A$26:$Y$26,1,'5N mesh'!$B$7+1)*Setup!$B$22</f>
        <v>0</v>
      </c>
      <c r="AC387" s="0" t="n">
        <f aca="false">SUMPRODUCT('5N inverse'!$A$27:$Y$27,'5N mesh'!$B$37:$Z$37,$E386:$AC386)+'5N inverse'!$A$27*$C387/Setup!$B$17+INDEX('5N inverse'!$A$27:$Y$27,1,'5N mesh'!$B$7+1)*Setup!$B$22</f>
        <v>0</v>
      </c>
    </row>
    <row r="388" customFormat="false" ht="15" hidden="false" customHeight="false" outlineLevel="0" collapsed="false">
      <c r="A388" s="0" t="n">
        <v>383</v>
      </c>
      <c r="B388" s="0" t="n">
        <f aca="false">A388*Setup!$B$11/3600</f>
        <v>31.9166666666667</v>
      </c>
      <c r="C388" s="0" t="n">
        <f aca="false">Setup!$B$7+Setup!$B$8*COS(2*PI()*(B388-Setup!$B$9)/24)</f>
        <v>21.9249069673579</v>
      </c>
      <c r="D388" s="0" t="n">
        <f aca="false">(C388-E388)/Setup!$B$17</f>
        <v>1.99060728635627</v>
      </c>
      <c r="E388" s="0" t="n">
        <f aca="false">SUMPRODUCT('5N inverse'!$A$3:$Y$3,'5N mesh'!$B$37:$Z$37,$E387:$AC387)+'5N inverse'!$A$3*$C388/Setup!$B$17+INDEX('5N inverse'!$A$3:$Y$3,1,'5N mesh'!$B$7+1)*Setup!$B$22</f>
        <v>21.6661280201316</v>
      </c>
      <c r="F388" s="0" t="n">
        <f aca="false">SUMPRODUCT('5N inverse'!$A$4:$Y$4,'5N mesh'!$B$37:$Z$37,$E387:$AC387)+'5N inverse'!$A$4*$C388/Setup!$B$17+INDEX('5N inverse'!$A$4:$Y$4,1,'5N mesh'!$B$7+1)*Setup!$B$22</f>
        <v>20.5650929061845</v>
      </c>
      <c r="G388" s="0" t="n">
        <f aca="false">SUMPRODUCT('5N inverse'!$A$5:$Y$5,'5N mesh'!$B$37:$Z$37,$E387:$AC387)+'5N inverse'!$A$5*$C388/Setup!$B$17+INDEX('5N inverse'!$A$5:$Y$5,1,'5N mesh'!$B$7+1)*Setup!$B$22</f>
        <v>18.3630226782903</v>
      </c>
      <c r="H388" s="0" t="n">
        <f aca="false">SUMPRODUCT('5N inverse'!$A$6:$Y$6,'5N mesh'!$B$37:$Z$37,$E387:$AC387)+'5N inverse'!$A$6*$C388/Setup!$B$17+INDEX('5N inverse'!$A$6:$Y$6,1,'5N mesh'!$B$7+1)*Setup!$B$22</f>
        <v>16.160952450396</v>
      </c>
      <c r="I388" s="0" t="n">
        <f aca="false">SUMPRODUCT('5N inverse'!$A$7:$Y$7,'5N mesh'!$B$37:$Z$37,$E387:$AC387)+'5N inverse'!$A$7*$C388/Setup!$B$17+INDEX('5N inverse'!$A$7:$Y$7,1,'5N mesh'!$B$7+1)*Setup!$B$22</f>
        <v>15.0599173364489</v>
      </c>
      <c r="J388" s="0" t="n">
        <f aca="false">SUMPRODUCT('5N inverse'!$A$8:$Y$8,'5N mesh'!$B$37:$Z$37,$E387:$AC387)+'5N inverse'!$A$8*$C388/Setup!$B$17+INDEX('5N inverse'!$A$8:$Y$8,1,'5N mesh'!$B$7+1)*Setup!$B$22</f>
        <v>0</v>
      </c>
      <c r="K388" s="0" t="n">
        <f aca="false">SUMPRODUCT('5N inverse'!$A$9:$Y$9,'5N mesh'!$B$37:$Z$37,$E387:$AC387)+'5N inverse'!$A$9*$C388/Setup!$B$17+INDEX('5N inverse'!$A$9:$Y$9,1,'5N mesh'!$B$7+1)*Setup!$B$22</f>
        <v>0</v>
      </c>
      <c r="L388" s="0" t="n">
        <f aca="false">SUMPRODUCT('5N inverse'!$A$10:$Y$10,'5N mesh'!$B$37:$Z$37,$E387:$AC387)+'5N inverse'!$A$10*$C388/Setup!$B$17+INDEX('5N inverse'!$A$10:$Y$10,1,'5N mesh'!$B$7+1)*Setup!$B$22</f>
        <v>0</v>
      </c>
      <c r="M388" s="0" t="n">
        <f aca="false">SUMPRODUCT('5N inverse'!$A$11:$Y$11,'5N mesh'!$B$37:$Z$37,$E387:$AC387)+'5N inverse'!$A$11*$C388/Setup!$B$17+INDEX('5N inverse'!$A$11:$Y$11,1,'5N mesh'!$B$7+1)*Setup!$B$22</f>
        <v>0</v>
      </c>
      <c r="N388" s="0" t="n">
        <f aca="false">SUMPRODUCT('5N inverse'!$A$12:$Y$12,'5N mesh'!$B$37:$Z$37,$E387:$AC387)+'5N inverse'!$A$12*$C388/Setup!$B$17+INDEX('5N inverse'!$A$12:$Y$12,1,'5N mesh'!$B$7+1)*Setup!$B$22</f>
        <v>0</v>
      </c>
      <c r="O388" s="0" t="n">
        <f aca="false">SUMPRODUCT('5N inverse'!$A$13:$Y$13,'5N mesh'!$B$37:$Z$37,$E387:$AC387)+'5N inverse'!$A$13*$C388/Setup!$B$17+INDEX('5N inverse'!$A$13:$Y$13,1,'5N mesh'!$B$7+1)*Setup!$B$22</f>
        <v>0</v>
      </c>
      <c r="P388" s="0" t="n">
        <f aca="false">SUMPRODUCT('5N inverse'!$A$14:$Y$14,'5N mesh'!$B$37:$Z$37,$E387:$AC387)+'5N inverse'!$A$14*$C388/Setup!$B$17+INDEX('5N inverse'!$A$14:$Y$14,1,'5N mesh'!$B$7+1)*Setup!$B$22</f>
        <v>0</v>
      </c>
      <c r="Q388" s="0" t="n">
        <f aca="false">SUMPRODUCT('5N inverse'!$A$15:$Y$15,'5N mesh'!$B$37:$Z$37,$E387:$AC387)+'5N inverse'!$A$15*$C388/Setup!$B$17+INDEX('5N inverse'!$A$15:$Y$15,1,'5N mesh'!$B$7+1)*Setup!$B$22</f>
        <v>0</v>
      </c>
      <c r="R388" s="0" t="n">
        <f aca="false">SUMPRODUCT('5N inverse'!$A$16:$Y$16,'5N mesh'!$B$37:$Z$37,$E387:$AC387)+'5N inverse'!$A$16*$C388/Setup!$B$17+INDEX('5N inverse'!$A$16:$Y$16,1,'5N mesh'!$B$7+1)*Setup!$B$22</f>
        <v>0</v>
      </c>
      <c r="S388" s="0" t="n">
        <f aca="false">SUMPRODUCT('5N inverse'!$A$17:$Y$17,'5N mesh'!$B$37:$Z$37,$E387:$AC387)+'5N inverse'!$A$17*$C388/Setup!$B$17+INDEX('5N inverse'!$A$17:$Y$17,1,'5N mesh'!$B$7+1)*Setup!$B$22</f>
        <v>0</v>
      </c>
      <c r="T388" s="0" t="n">
        <f aca="false">SUMPRODUCT('5N inverse'!$A$18:$Y$18,'5N mesh'!$B$37:$Z$37,$E387:$AC387)+'5N inverse'!$A$18*$C388/Setup!$B$17+INDEX('5N inverse'!$A$18:$Y$18,1,'5N mesh'!$B$7+1)*Setup!$B$22</f>
        <v>0</v>
      </c>
      <c r="U388" s="0" t="n">
        <f aca="false">SUMPRODUCT('5N inverse'!$A$19:$Y$19,'5N mesh'!$B$37:$Z$37,$E387:$AC387)+'5N inverse'!$A$19*$C388/Setup!$B$17+INDEX('5N inverse'!$A$19:$Y$19,1,'5N mesh'!$B$7+1)*Setup!$B$22</f>
        <v>0</v>
      </c>
      <c r="V388" s="0" t="n">
        <f aca="false">SUMPRODUCT('5N inverse'!$A$20:$Y$20,'5N mesh'!$B$37:$Z$37,$E387:$AC387)+'5N inverse'!$A$20*$C388/Setup!$B$17+INDEX('5N inverse'!$A$20:$Y$20,1,'5N mesh'!$B$7+1)*Setup!$B$22</f>
        <v>0</v>
      </c>
      <c r="W388" s="0" t="n">
        <f aca="false">SUMPRODUCT('5N inverse'!$A$21:$Y$21,'5N mesh'!$B$37:$Z$37,$E387:$AC387)+'5N inverse'!$A$21*$C388/Setup!$B$17+INDEX('5N inverse'!$A$21:$Y$21,1,'5N mesh'!$B$7+1)*Setup!$B$22</f>
        <v>0</v>
      </c>
      <c r="X388" s="0" t="n">
        <f aca="false">SUMPRODUCT('5N inverse'!$A$22:$Y$22,'5N mesh'!$B$37:$Z$37,$E387:$AC387)+'5N inverse'!$A$22*$C388/Setup!$B$17+INDEX('5N inverse'!$A$22:$Y$22,1,'5N mesh'!$B$7+1)*Setup!$B$22</f>
        <v>0</v>
      </c>
      <c r="Y388" s="0" t="n">
        <f aca="false">SUMPRODUCT('5N inverse'!$A$23:$Y$23,'5N mesh'!$B$37:$Z$37,$E387:$AC387)+'5N inverse'!$A$23*$C388/Setup!$B$17+INDEX('5N inverse'!$A$23:$Y$23,1,'5N mesh'!$B$7+1)*Setup!$B$22</f>
        <v>0</v>
      </c>
      <c r="Z388" s="0" t="n">
        <f aca="false">SUMPRODUCT('5N inverse'!$A$24:$Y$24,'5N mesh'!$B$37:$Z$37,$E387:$AC387)+'5N inverse'!$A$24*$C388/Setup!$B$17+INDEX('5N inverse'!$A$24:$Y$24,1,'5N mesh'!$B$7+1)*Setup!$B$22</f>
        <v>0</v>
      </c>
      <c r="AA388" s="0" t="n">
        <f aca="false">SUMPRODUCT('5N inverse'!$A$25:$Y$25,'5N mesh'!$B$37:$Z$37,$E387:$AC387)+'5N inverse'!$A$25*$C388/Setup!$B$17+INDEX('5N inverse'!$A$25:$Y$25,1,'5N mesh'!$B$7+1)*Setup!$B$22</f>
        <v>0</v>
      </c>
      <c r="AB388" s="0" t="n">
        <f aca="false">SUMPRODUCT('5N inverse'!$A$26:$Y$26,'5N mesh'!$B$37:$Z$37,$E387:$AC387)+'5N inverse'!$A$26*$C388/Setup!$B$17+INDEX('5N inverse'!$A$26:$Y$26,1,'5N mesh'!$B$7+1)*Setup!$B$22</f>
        <v>0</v>
      </c>
      <c r="AC388" s="0" t="n">
        <f aca="false">SUMPRODUCT('5N inverse'!$A$27:$Y$27,'5N mesh'!$B$37:$Z$37,$E387:$AC387)+'5N inverse'!$A$27*$C388/Setup!$B$17+INDEX('5N inverse'!$A$27:$Y$27,1,'5N mesh'!$B$7+1)*Setup!$B$22</f>
        <v>0</v>
      </c>
    </row>
    <row r="389" customFormat="false" ht="15" hidden="false" customHeight="false" outlineLevel="0" collapsed="false">
      <c r="A389" s="0" t="n">
        <v>384</v>
      </c>
      <c r="B389" s="0" t="n">
        <f aca="false">A389*Setup!$B$11/3600</f>
        <v>32</v>
      </c>
      <c r="C389" s="0" t="n">
        <f aca="false">Setup!$B$7+Setup!$B$8*COS(2*PI()*(B389-Setup!$B$9)/24)</f>
        <v>22</v>
      </c>
      <c r="D389" s="0" t="n">
        <f aca="false">(C389-E389)/Setup!$B$17</f>
        <v>2.55334040949837</v>
      </c>
      <c r="E389" s="0" t="n">
        <f aca="false">SUMPRODUCT('5N inverse'!$A$3:$Y$3,'5N mesh'!$B$37:$Z$37,$E388:$AC388)+'5N inverse'!$A$3*$C389/Setup!$B$17+INDEX('5N inverse'!$A$3:$Y$3,1,'5N mesh'!$B$7+1)*Setup!$B$22</f>
        <v>21.6680657467652</v>
      </c>
      <c r="F389" s="0" t="n">
        <f aca="false">SUMPRODUCT('5N inverse'!$A$4:$Y$4,'5N mesh'!$B$37:$Z$37,$E388:$AC388)+'5N inverse'!$A$4*$C389/Setup!$B$17+INDEX('5N inverse'!$A$4:$Y$4,1,'5N mesh'!$B$7+1)*Setup!$B$22</f>
        <v>20.5666854145231</v>
      </c>
      <c r="G389" s="0" t="n">
        <f aca="false">SUMPRODUCT('5N inverse'!$A$5:$Y$5,'5N mesh'!$B$37:$Z$37,$E388:$AC388)+'5N inverse'!$A$5*$C389/Setup!$B$17+INDEX('5N inverse'!$A$5:$Y$5,1,'5N mesh'!$B$7+1)*Setup!$B$22</f>
        <v>18.3639247500388</v>
      </c>
      <c r="H389" s="0" t="n">
        <f aca="false">SUMPRODUCT('5N inverse'!$A$6:$Y$6,'5N mesh'!$B$37:$Z$37,$E388:$AC388)+'5N inverse'!$A$6*$C389/Setup!$B$17+INDEX('5N inverse'!$A$6:$Y$6,1,'5N mesh'!$B$7+1)*Setup!$B$22</f>
        <v>16.1611640855545</v>
      </c>
      <c r="I389" s="0" t="n">
        <f aca="false">SUMPRODUCT('5N inverse'!$A$7:$Y$7,'5N mesh'!$B$37:$Z$37,$E388:$AC388)+'5N inverse'!$A$7*$C389/Setup!$B$17+INDEX('5N inverse'!$A$7:$Y$7,1,'5N mesh'!$B$7+1)*Setup!$B$22</f>
        <v>15.0597837533123</v>
      </c>
      <c r="J389" s="0" t="n">
        <f aca="false">SUMPRODUCT('5N inverse'!$A$8:$Y$8,'5N mesh'!$B$37:$Z$37,$E388:$AC388)+'5N inverse'!$A$8*$C389/Setup!$B$17+INDEX('5N inverse'!$A$8:$Y$8,1,'5N mesh'!$B$7+1)*Setup!$B$22</f>
        <v>0</v>
      </c>
      <c r="K389" s="0" t="n">
        <f aca="false">SUMPRODUCT('5N inverse'!$A$9:$Y$9,'5N mesh'!$B$37:$Z$37,$E388:$AC388)+'5N inverse'!$A$9*$C389/Setup!$B$17+INDEX('5N inverse'!$A$9:$Y$9,1,'5N mesh'!$B$7+1)*Setup!$B$22</f>
        <v>0</v>
      </c>
      <c r="L389" s="0" t="n">
        <f aca="false">SUMPRODUCT('5N inverse'!$A$10:$Y$10,'5N mesh'!$B$37:$Z$37,$E388:$AC388)+'5N inverse'!$A$10*$C389/Setup!$B$17+INDEX('5N inverse'!$A$10:$Y$10,1,'5N mesh'!$B$7+1)*Setup!$B$22</f>
        <v>0</v>
      </c>
      <c r="M389" s="0" t="n">
        <f aca="false">SUMPRODUCT('5N inverse'!$A$11:$Y$11,'5N mesh'!$B$37:$Z$37,$E388:$AC388)+'5N inverse'!$A$11*$C389/Setup!$B$17+INDEX('5N inverse'!$A$11:$Y$11,1,'5N mesh'!$B$7+1)*Setup!$B$22</f>
        <v>0</v>
      </c>
      <c r="N389" s="0" t="n">
        <f aca="false">SUMPRODUCT('5N inverse'!$A$12:$Y$12,'5N mesh'!$B$37:$Z$37,$E388:$AC388)+'5N inverse'!$A$12*$C389/Setup!$B$17+INDEX('5N inverse'!$A$12:$Y$12,1,'5N mesh'!$B$7+1)*Setup!$B$22</f>
        <v>0</v>
      </c>
      <c r="O389" s="0" t="n">
        <f aca="false">SUMPRODUCT('5N inverse'!$A$13:$Y$13,'5N mesh'!$B$37:$Z$37,$E388:$AC388)+'5N inverse'!$A$13*$C389/Setup!$B$17+INDEX('5N inverse'!$A$13:$Y$13,1,'5N mesh'!$B$7+1)*Setup!$B$22</f>
        <v>0</v>
      </c>
      <c r="P389" s="0" t="n">
        <f aca="false">SUMPRODUCT('5N inverse'!$A$14:$Y$14,'5N mesh'!$B$37:$Z$37,$E388:$AC388)+'5N inverse'!$A$14*$C389/Setup!$B$17+INDEX('5N inverse'!$A$14:$Y$14,1,'5N mesh'!$B$7+1)*Setup!$B$22</f>
        <v>0</v>
      </c>
      <c r="Q389" s="0" t="n">
        <f aca="false">SUMPRODUCT('5N inverse'!$A$15:$Y$15,'5N mesh'!$B$37:$Z$37,$E388:$AC388)+'5N inverse'!$A$15*$C389/Setup!$B$17+INDEX('5N inverse'!$A$15:$Y$15,1,'5N mesh'!$B$7+1)*Setup!$B$22</f>
        <v>0</v>
      </c>
      <c r="R389" s="0" t="n">
        <f aca="false">SUMPRODUCT('5N inverse'!$A$16:$Y$16,'5N mesh'!$B$37:$Z$37,$E388:$AC388)+'5N inverse'!$A$16*$C389/Setup!$B$17+INDEX('5N inverse'!$A$16:$Y$16,1,'5N mesh'!$B$7+1)*Setup!$B$22</f>
        <v>0</v>
      </c>
      <c r="S389" s="0" t="n">
        <f aca="false">SUMPRODUCT('5N inverse'!$A$17:$Y$17,'5N mesh'!$B$37:$Z$37,$E388:$AC388)+'5N inverse'!$A$17*$C389/Setup!$B$17+INDEX('5N inverse'!$A$17:$Y$17,1,'5N mesh'!$B$7+1)*Setup!$B$22</f>
        <v>0</v>
      </c>
      <c r="T389" s="0" t="n">
        <f aca="false">SUMPRODUCT('5N inverse'!$A$18:$Y$18,'5N mesh'!$B$37:$Z$37,$E388:$AC388)+'5N inverse'!$A$18*$C389/Setup!$B$17+INDEX('5N inverse'!$A$18:$Y$18,1,'5N mesh'!$B$7+1)*Setup!$B$22</f>
        <v>0</v>
      </c>
      <c r="U389" s="0" t="n">
        <f aca="false">SUMPRODUCT('5N inverse'!$A$19:$Y$19,'5N mesh'!$B$37:$Z$37,$E388:$AC388)+'5N inverse'!$A$19*$C389/Setup!$B$17+INDEX('5N inverse'!$A$19:$Y$19,1,'5N mesh'!$B$7+1)*Setup!$B$22</f>
        <v>0</v>
      </c>
      <c r="V389" s="0" t="n">
        <f aca="false">SUMPRODUCT('5N inverse'!$A$20:$Y$20,'5N mesh'!$B$37:$Z$37,$E388:$AC388)+'5N inverse'!$A$20*$C389/Setup!$B$17+INDEX('5N inverse'!$A$20:$Y$20,1,'5N mesh'!$B$7+1)*Setup!$B$22</f>
        <v>0</v>
      </c>
      <c r="W389" s="0" t="n">
        <f aca="false">SUMPRODUCT('5N inverse'!$A$21:$Y$21,'5N mesh'!$B$37:$Z$37,$E388:$AC388)+'5N inverse'!$A$21*$C389/Setup!$B$17+INDEX('5N inverse'!$A$21:$Y$21,1,'5N mesh'!$B$7+1)*Setup!$B$22</f>
        <v>0</v>
      </c>
      <c r="X389" s="0" t="n">
        <f aca="false">SUMPRODUCT('5N inverse'!$A$22:$Y$22,'5N mesh'!$B$37:$Z$37,$E388:$AC388)+'5N inverse'!$A$22*$C389/Setup!$B$17+INDEX('5N inverse'!$A$22:$Y$22,1,'5N mesh'!$B$7+1)*Setup!$B$22</f>
        <v>0</v>
      </c>
      <c r="Y389" s="0" t="n">
        <f aca="false">SUMPRODUCT('5N inverse'!$A$23:$Y$23,'5N mesh'!$B$37:$Z$37,$E388:$AC388)+'5N inverse'!$A$23*$C389/Setup!$B$17+INDEX('5N inverse'!$A$23:$Y$23,1,'5N mesh'!$B$7+1)*Setup!$B$22</f>
        <v>0</v>
      </c>
      <c r="Z389" s="0" t="n">
        <f aca="false">SUMPRODUCT('5N inverse'!$A$24:$Y$24,'5N mesh'!$B$37:$Z$37,$E388:$AC388)+'5N inverse'!$A$24*$C389/Setup!$B$17+INDEX('5N inverse'!$A$24:$Y$24,1,'5N mesh'!$B$7+1)*Setup!$B$22</f>
        <v>0</v>
      </c>
      <c r="AA389" s="0" t="n">
        <f aca="false">SUMPRODUCT('5N inverse'!$A$25:$Y$25,'5N mesh'!$B$37:$Z$37,$E388:$AC388)+'5N inverse'!$A$25*$C389/Setup!$B$17+INDEX('5N inverse'!$A$25:$Y$25,1,'5N mesh'!$B$7+1)*Setup!$B$22</f>
        <v>0</v>
      </c>
      <c r="AB389" s="0" t="n">
        <f aca="false">SUMPRODUCT('5N inverse'!$A$26:$Y$26,'5N mesh'!$B$37:$Z$37,$E388:$AC388)+'5N inverse'!$A$26*$C389/Setup!$B$17+INDEX('5N inverse'!$A$26:$Y$26,1,'5N mesh'!$B$7+1)*Setup!$B$22</f>
        <v>0</v>
      </c>
      <c r="AC389" s="0" t="n">
        <f aca="false">SUMPRODUCT('5N inverse'!$A$27:$Y$27,'5N mesh'!$B$37:$Z$37,$E388:$AC388)+'5N inverse'!$A$27*$C389/Setup!$B$17+INDEX('5N inverse'!$A$27:$Y$27,1,'5N mesh'!$B$7+1)*Setup!$B$22</f>
        <v>0</v>
      </c>
    </row>
    <row r="390" customFormat="false" ht="15" hidden="false" customHeight="false" outlineLevel="0" collapsed="false">
      <c r="A390" s="0" t="n">
        <v>385</v>
      </c>
      <c r="B390" s="0" t="n">
        <f aca="false">A390*Setup!$B$11/3600</f>
        <v>32.0833333333333</v>
      </c>
      <c r="C390" s="0" t="n">
        <f aca="false">Setup!$B$7+Setup!$B$8*COS(2*PI()*(B390-Setup!$B$9)/24)</f>
        <v>22.0760449243225</v>
      </c>
      <c r="D390" s="0" t="n">
        <f aca="false">(C390-E390)/Setup!$B$17</f>
        <v>3.11602856305252</v>
      </c>
      <c r="E390" s="0" t="n">
        <f aca="false">SUMPRODUCT('5N inverse'!$A$3:$Y$3,'5N mesh'!$B$37:$Z$37,$E389:$AC389)+'5N inverse'!$A$3*$C390/Setup!$B$17+INDEX('5N inverse'!$A$3:$Y$3,1,'5N mesh'!$B$7+1)*Setup!$B$22</f>
        <v>21.6709612111256</v>
      </c>
      <c r="F390" s="0" t="n">
        <f aca="false">SUMPRODUCT('5N inverse'!$A$4:$Y$4,'5N mesh'!$B$37:$Z$37,$E389:$AC389)+'5N inverse'!$A$4*$C390/Setup!$B$17+INDEX('5N inverse'!$A$4:$Y$4,1,'5N mesh'!$B$7+1)*Setup!$B$22</f>
        <v>20.5690771237887</v>
      </c>
      <c r="G390" s="0" t="n">
        <f aca="false">SUMPRODUCT('5N inverse'!$A$5:$Y$5,'5N mesh'!$B$37:$Z$37,$E389:$AC389)+'5N inverse'!$A$5*$C390/Setup!$B$17+INDEX('5N inverse'!$A$5:$Y$5,1,'5N mesh'!$B$7+1)*Setup!$B$22</f>
        <v>18.3653089491147</v>
      </c>
      <c r="H390" s="0" t="n">
        <f aca="false">SUMPRODUCT('5N inverse'!$A$6:$Y$6,'5N mesh'!$B$37:$Z$37,$E389:$AC389)+'5N inverse'!$A$6*$C390/Setup!$B$17+INDEX('5N inverse'!$A$6:$Y$6,1,'5N mesh'!$B$7+1)*Setup!$B$22</f>
        <v>16.1615407744408</v>
      </c>
      <c r="I390" s="0" t="n">
        <f aca="false">SUMPRODUCT('5N inverse'!$A$7:$Y$7,'5N mesh'!$B$37:$Z$37,$E389:$AC389)+'5N inverse'!$A$7*$C390/Setup!$B$17+INDEX('5N inverse'!$A$7:$Y$7,1,'5N mesh'!$B$7+1)*Setup!$B$22</f>
        <v>15.0596566871038</v>
      </c>
      <c r="J390" s="0" t="n">
        <f aca="false">SUMPRODUCT('5N inverse'!$A$8:$Y$8,'5N mesh'!$B$37:$Z$37,$E389:$AC389)+'5N inverse'!$A$8*$C390/Setup!$B$17+INDEX('5N inverse'!$A$8:$Y$8,1,'5N mesh'!$B$7+1)*Setup!$B$22</f>
        <v>0</v>
      </c>
      <c r="K390" s="0" t="n">
        <f aca="false">SUMPRODUCT('5N inverse'!$A$9:$Y$9,'5N mesh'!$B$37:$Z$37,$E389:$AC389)+'5N inverse'!$A$9*$C390/Setup!$B$17+INDEX('5N inverse'!$A$9:$Y$9,1,'5N mesh'!$B$7+1)*Setup!$B$22</f>
        <v>0</v>
      </c>
      <c r="L390" s="0" t="n">
        <f aca="false">SUMPRODUCT('5N inverse'!$A$10:$Y$10,'5N mesh'!$B$37:$Z$37,$E389:$AC389)+'5N inverse'!$A$10*$C390/Setup!$B$17+INDEX('5N inverse'!$A$10:$Y$10,1,'5N mesh'!$B$7+1)*Setup!$B$22</f>
        <v>0</v>
      </c>
      <c r="M390" s="0" t="n">
        <f aca="false">SUMPRODUCT('5N inverse'!$A$11:$Y$11,'5N mesh'!$B$37:$Z$37,$E389:$AC389)+'5N inverse'!$A$11*$C390/Setup!$B$17+INDEX('5N inverse'!$A$11:$Y$11,1,'5N mesh'!$B$7+1)*Setup!$B$22</f>
        <v>0</v>
      </c>
      <c r="N390" s="0" t="n">
        <f aca="false">SUMPRODUCT('5N inverse'!$A$12:$Y$12,'5N mesh'!$B$37:$Z$37,$E389:$AC389)+'5N inverse'!$A$12*$C390/Setup!$B$17+INDEX('5N inverse'!$A$12:$Y$12,1,'5N mesh'!$B$7+1)*Setup!$B$22</f>
        <v>0</v>
      </c>
      <c r="O390" s="0" t="n">
        <f aca="false">SUMPRODUCT('5N inverse'!$A$13:$Y$13,'5N mesh'!$B$37:$Z$37,$E389:$AC389)+'5N inverse'!$A$13*$C390/Setup!$B$17+INDEX('5N inverse'!$A$13:$Y$13,1,'5N mesh'!$B$7+1)*Setup!$B$22</f>
        <v>0</v>
      </c>
      <c r="P390" s="0" t="n">
        <f aca="false">SUMPRODUCT('5N inverse'!$A$14:$Y$14,'5N mesh'!$B$37:$Z$37,$E389:$AC389)+'5N inverse'!$A$14*$C390/Setup!$B$17+INDEX('5N inverse'!$A$14:$Y$14,1,'5N mesh'!$B$7+1)*Setup!$B$22</f>
        <v>0</v>
      </c>
      <c r="Q390" s="0" t="n">
        <f aca="false">SUMPRODUCT('5N inverse'!$A$15:$Y$15,'5N mesh'!$B$37:$Z$37,$E389:$AC389)+'5N inverse'!$A$15*$C390/Setup!$B$17+INDEX('5N inverse'!$A$15:$Y$15,1,'5N mesh'!$B$7+1)*Setup!$B$22</f>
        <v>0</v>
      </c>
      <c r="R390" s="0" t="n">
        <f aca="false">SUMPRODUCT('5N inverse'!$A$16:$Y$16,'5N mesh'!$B$37:$Z$37,$E389:$AC389)+'5N inverse'!$A$16*$C390/Setup!$B$17+INDEX('5N inverse'!$A$16:$Y$16,1,'5N mesh'!$B$7+1)*Setup!$B$22</f>
        <v>0</v>
      </c>
      <c r="S390" s="0" t="n">
        <f aca="false">SUMPRODUCT('5N inverse'!$A$17:$Y$17,'5N mesh'!$B$37:$Z$37,$E389:$AC389)+'5N inverse'!$A$17*$C390/Setup!$B$17+INDEX('5N inverse'!$A$17:$Y$17,1,'5N mesh'!$B$7+1)*Setup!$B$22</f>
        <v>0</v>
      </c>
      <c r="T390" s="0" t="n">
        <f aca="false">SUMPRODUCT('5N inverse'!$A$18:$Y$18,'5N mesh'!$B$37:$Z$37,$E389:$AC389)+'5N inverse'!$A$18*$C390/Setup!$B$17+INDEX('5N inverse'!$A$18:$Y$18,1,'5N mesh'!$B$7+1)*Setup!$B$22</f>
        <v>0</v>
      </c>
      <c r="U390" s="0" t="n">
        <f aca="false">SUMPRODUCT('5N inverse'!$A$19:$Y$19,'5N mesh'!$B$37:$Z$37,$E389:$AC389)+'5N inverse'!$A$19*$C390/Setup!$B$17+INDEX('5N inverse'!$A$19:$Y$19,1,'5N mesh'!$B$7+1)*Setup!$B$22</f>
        <v>0</v>
      </c>
      <c r="V390" s="0" t="n">
        <f aca="false">SUMPRODUCT('5N inverse'!$A$20:$Y$20,'5N mesh'!$B$37:$Z$37,$E389:$AC389)+'5N inverse'!$A$20*$C390/Setup!$B$17+INDEX('5N inverse'!$A$20:$Y$20,1,'5N mesh'!$B$7+1)*Setup!$B$22</f>
        <v>0</v>
      </c>
      <c r="W390" s="0" t="n">
        <f aca="false">SUMPRODUCT('5N inverse'!$A$21:$Y$21,'5N mesh'!$B$37:$Z$37,$E389:$AC389)+'5N inverse'!$A$21*$C390/Setup!$B$17+INDEX('5N inverse'!$A$21:$Y$21,1,'5N mesh'!$B$7+1)*Setup!$B$22</f>
        <v>0</v>
      </c>
      <c r="X390" s="0" t="n">
        <f aca="false">SUMPRODUCT('5N inverse'!$A$22:$Y$22,'5N mesh'!$B$37:$Z$37,$E389:$AC389)+'5N inverse'!$A$22*$C390/Setup!$B$17+INDEX('5N inverse'!$A$22:$Y$22,1,'5N mesh'!$B$7+1)*Setup!$B$22</f>
        <v>0</v>
      </c>
      <c r="Y390" s="0" t="n">
        <f aca="false">SUMPRODUCT('5N inverse'!$A$23:$Y$23,'5N mesh'!$B$37:$Z$37,$E389:$AC389)+'5N inverse'!$A$23*$C390/Setup!$B$17+INDEX('5N inverse'!$A$23:$Y$23,1,'5N mesh'!$B$7+1)*Setup!$B$22</f>
        <v>0</v>
      </c>
      <c r="Z390" s="0" t="n">
        <f aca="false">SUMPRODUCT('5N inverse'!$A$24:$Y$24,'5N mesh'!$B$37:$Z$37,$E389:$AC389)+'5N inverse'!$A$24*$C390/Setup!$B$17+INDEX('5N inverse'!$A$24:$Y$24,1,'5N mesh'!$B$7+1)*Setup!$B$22</f>
        <v>0</v>
      </c>
      <c r="AA390" s="0" t="n">
        <f aca="false">SUMPRODUCT('5N inverse'!$A$25:$Y$25,'5N mesh'!$B$37:$Z$37,$E389:$AC389)+'5N inverse'!$A$25*$C390/Setup!$B$17+INDEX('5N inverse'!$A$25:$Y$25,1,'5N mesh'!$B$7+1)*Setup!$B$22</f>
        <v>0</v>
      </c>
      <c r="AB390" s="0" t="n">
        <f aca="false">SUMPRODUCT('5N inverse'!$A$26:$Y$26,'5N mesh'!$B$37:$Z$37,$E389:$AC389)+'5N inverse'!$A$26*$C390/Setup!$B$17+INDEX('5N inverse'!$A$26:$Y$26,1,'5N mesh'!$B$7+1)*Setup!$B$22</f>
        <v>0</v>
      </c>
      <c r="AC390" s="0" t="n">
        <f aca="false">SUMPRODUCT('5N inverse'!$A$27:$Y$27,'5N mesh'!$B$37:$Z$37,$E389:$AC389)+'5N inverse'!$A$27*$C390/Setup!$B$17+INDEX('5N inverse'!$A$27:$Y$27,1,'5N mesh'!$B$7+1)*Setup!$B$22</f>
        <v>0</v>
      </c>
    </row>
    <row r="391" customFormat="false" ht="15" hidden="false" customHeight="false" outlineLevel="0" collapsed="false">
      <c r="A391" s="0" t="n">
        <v>386</v>
      </c>
      <c r="B391" s="0" t="n">
        <f aca="false">A391*Setup!$B$11/3600</f>
        <v>32.1666666666667</v>
      </c>
      <c r="C391" s="0" t="n">
        <f aca="false">Setup!$B$7+Setup!$B$8*COS(2*PI()*(B391-Setup!$B$9)/24)</f>
        <v>22.1530055470599</v>
      </c>
      <c r="D391" s="0" t="n">
        <f aca="false">(C391-E391)/Setup!$B$17</f>
        <v>3.67840015618016</v>
      </c>
      <c r="E391" s="0" t="n">
        <f aca="false">SUMPRODUCT('5N inverse'!$A$3:$Y$3,'5N mesh'!$B$37:$Z$37,$E390:$AC390)+'5N inverse'!$A$3*$C391/Setup!$B$17+INDEX('5N inverse'!$A$3:$Y$3,1,'5N mesh'!$B$7+1)*Setup!$B$22</f>
        <v>21.6748135267564</v>
      </c>
      <c r="F391" s="0" t="n">
        <f aca="false">SUMPRODUCT('5N inverse'!$A$4:$Y$4,'5N mesh'!$B$37:$Z$37,$E390:$AC390)+'5N inverse'!$A$4*$C391/Setup!$B$17+INDEX('5N inverse'!$A$4:$Y$4,1,'5N mesh'!$B$7+1)*Setup!$B$22</f>
        <v>20.5722673063614</v>
      </c>
      <c r="G391" s="0" t="n">
        <f aca="false">SUMPRODUCT('5N inverse'!$A$5:$Y$5,'5N mesh'!$B$37:$Z$37,$E390:$AC390)+'5N inverse'!$A$5*$C391/Setup!$B$17+INDEX('5N inverse'!$A$5:$Y$5,1,'5N mesh'!$B$7+1)*Setup!$B$22</f>
        <v>18.3671748655713</v>
      </c>
      <c r="H391" s="0" t="n">
        <f aca="false">SUMPRODUCT('5N inverse'!$A$6:$Y$6,'5N mesh'!$B$37:$Z$37,$E390:$AC390)+'5N inverse'!$A$6*$C391/Setup!$B$17+INDEX('5N inverse'!$A$6:$Y$6,1,'5N mesh'!$B$7+1)*Setup!$B$22</f>
        <v>16.1620824247812</v>
      </c>
      <c r="I391" s="0" t="n">
        <f aca="false">SUMPRODUCT('5N inverse'!$A$7:$Y$7,'5N mesh'!$B$37:$Z$37,$E390:$AC390)+'5N inverse'!$A$7*$C391/Setup!$B$17+INDEX('5N inverse'!$A$7:$Y$7,1,'5N mesh'!$B$7+1)*Setup!$B$22</f>
        <v>15.0595362043862</v>
      </c>
      <c r="J391" s="0" t="n">
        <f aca="false">SUMPRODUCT('5N inverse'!$A$8:$Y$8,'5N mesh'!$B$37:$Z$37,$E390:$AC390)+'5N inverse'!$A$8*$C391/Setup!$B$17+INDEX('5N inverse'!$A$8:$Y$8,1,'5N mesh'!$B$7+1)*Setup!$B$22</f>
        <v>0</v>
      </c>
      <c r="K391" s="0" t="n">
        <f aca="false">SUMPRODUCT('5N inverse'!$A$9:$Y$9,'5N mesh'!$B$37:$Z$37,$E390:$AC390)+'5N inverse'!$A$9*$C391/Setup!$B$17+INDEX('5N inverse'!$A$9:$Y$9,1,'5N mesh'!$B$7+1)*Setup!$B$22</f>
        <v>0</v>
      </c>
      <c r="L391" s="0" t="n">
        <f aca="false">SUMPRODUCT('5N inverse'!$A$10:$Y$10,'5N mesh'!$B$37:$Z$37,$E390:$AC390)+'5N inverse'!$A$10*$C391/Setup!$B$17+INDEX('5N inverse'!$A$10:$Y$10,1,'5N mesh'!$B$7+1)*Setup!$B$22</f>
        <v>0</v>
      </c>
      <c r="M391" s="0" t="n">
        <f aca="false">SUMPRODUCT('5N inverse'!$A$11:$Y$11,'5N mesh'!$B$37:$Z$37,$E390:$AC390)+'5N inverse'!$A$11*$C391/Setup!$B$17+INDEX('5N inverse'!$A$11:$Y$11,1,'5N mesh'!$B$7+1)*Setup!$B$22</f>
        <v>0</v>
      </c>
      <c r="N391" s="0" t="n">
        <f aca="false">SUMPRODUCT('5N inverse'!$A$12:$Y$12,'5N mesh'!$B$37:$Z$37,$E390:$AC390)+'5N inverse'!$A$12*$C391/Setup!$B$17+INDEX('5N inverse'!$A$12:$Y$12,1,'5N mesh'!$B$7+1)*Setup!$B$22</f>
        <v>0</v>
      </c>
      <c r="O391" s="0" t="n">
        <f aca="false">SUMPRODUCT('5N inverse'!$A$13:$Y$13,'5N mesh'!$B$37:$Z$37,$E390:$AC390)+'5N inverse'!$A$13*$C391/Setup!$B$17+INDEX('5N inverse'!$A$13:$Y$13,1,'5N mesh'!$B$7+1)*Setup!$B$22</f>
        <v>0</v>
      </c>
      <c r="P391" s="0" t="n">
        <f aca="false">SUMPRODUCT('5N inverse'!$A$14:$Y$14,'5N mesh'!$B$37:$Z$37,$E390:$AC390)+'5N inverse'!$A$14*$C391/Setup!$B$17+INDEX('5N inverse'!$A$14:$Y$14,1,'5N mesh'!$B$7+1)*Setup!$B$22</f>
        <v>0</v>
      </c>
      <c r="Q391" s="0" t="n">
        <f aca="false">SUMPRODUCT('5N inverse'!$A$15:$Y$15,'5N mesh'!$B$37:$Z$37,$E390:$AC390)+'5N inverse'!$A$15*$C391/Setup!$B$17+INDEX('5N inverse'!$A$15:$Y$15,1,'5N mesh'!$B$7+1)*Setup!$B$22</f>
        <v>0</v>
      </c>
      <c r="R391" s="0" t="n">
        <f aca="false">SUMPRODUCT('5N inverse'!$A$16:$Y$16,'5N mesh'!$B$37:$Z$37,$E390:$AC390)+'5N inverse'!$A$16*$C391/Setup!$B$17+INDEX('5N inverse'!$A$16:$Y$16,1,'5N mesh'!$B$7+1)*Setup!$B$22</f>
        <v>0</v>
      </c>
      <c r="S391" s="0" t="n">
        <f aca="false">SUMPRODUCT('5N inverse'!$A$17:$Y$17,'5N mesh'!$B$37:$Z$37,$E390:$AC390)+'5N inverse'!$A$17*$C391/Setup!$B$17+INDEX('5N inverse'!$A$17:$Y$17,1,'5N mesh'!$B$7+1)*Setup!$B$22</f>
        <v>0</v>
      </c>
      <c r="T391" s="0" t="n">
        <f aca="false">SUMPRODUCT('5N inverse'!$A$18:$Y$18,'5N mesh'!$B$37:$Z$37,$E390:$AC390)+'5N inverse'!$A$18*$C391/Setup!$B$17+INDEX('5N inverse'!$A$18:$Y$18,1,'5N mesh'!$B$7+1)*Setup!$B$22</f>
        <v>0</v>
      </c>
      <c r="U391" s="0" t="n">
        <f aca="false">SUMPRODUCT('5N inverse'!$A$19:$Y$19,'5N mesh'!$B$37:$Z$37,$E390:$AC390)+'5N inverse'!$A$19*$C391/Setup!$B$17+INDEX('5N inverse'!$A$19:$Y$19,1,'5N mesh'!$B$7+1)*Setup!$B$22</f>
        <v>0</v>
      </c>
      <c r="V391" s="0" t="n">
        <f aca="false">SUMPRODUCT('5N inverse'!$A$20:$Y$20,'5N mesh'!$B$37:$Z$37,$E390:$AC390)+'5N inverse'!$A$20*$C391/Setup!$B$17+INDEX('5N inverse'!$A$20:$Y$20,1,'5N mesh'!$B$7+1)*Setup!$B$22</f>
        <v>0</v>
      </c>
      <c r="W391" s="0" t="n">
        <f aca="false">SUMPRODUCT('5N inverse'!$A$21:$Y$21,'5N mesh'!$B$37:$Z$37,$E390:$AC390)+'5N inverse'!$A$21*$C391/Setup!$B$17+INDEX('5N inverse'!$A$21:$Y$21,1,'5N mesh'!$B$7+1)*Setup!$B$22</f>
        <v>0</v>
      </c>
      <c r="X391" s="0" t="n">
        <f aca="false">SUMPRODUCT('5N inverse'!$A$22:$Y$22,'5N mesh'!$B$37:$Z$37,$E390:$AC390)+'5N inverse'!$A$22*$C391/Setup!$B$17+INDEX('5N inverse'!$A$22:$Y$22,1,'5N mesh'!$B$7+1)*Setup!$B$22</f>
        <v>0</v>
      </c>
      <c r="Y391" s="0" t="n">
        <f aca="false">SUMPRODUCT('5N inverse'!$A$23:$Y$23,'5N mesh'!$B$37:$Z$37,$E390:$AC390)+'5N inverse'!$A$23*$C391/Setup!$B$17+INDEX('5N inverse'!$A$23:$Y$23,1,'5N mesh'!$B$7+1)*Setup!$B$22</f>
        <v>0</v>
      </c>
      <c r="Z391" s="0" t="n">
        <f aca="false">SUMPRODUCT('5N inverse'!$A$24:$Y$24,'5N mesh'!$B$37:$Z$37,$E390:$AC390)+'5N inverse'!$A$24*$C391/Setup!$B$17+INDEX('5N inverse'!$A$24:$Y$24,1,'5N mesh'!$B$7+1)*Setup!$B$22</f>
        <v>0</v>
      </c>
      <c r="AA391" s="0" t="n">
        <f aca="false">SUMPRODUCT('5N inverse'!$A$25:$Y$25,'5N mesh'!$B$37:$Z$37,$E390:$AC390)+'5N inverse'!$A$25*$C391/Setup!$B$17+INDEX('5N inverse'!$A$25:$Y$25,1,'5N mesh'!$B$7+1)*Setup!$B$22</f>
        <v>0</v>
      </c>
      <c r="AB391" s="0" t="n">
        <f aca="false">SUMPRODUCT('5N inverse'!$A$26:$Y$26,'5N mesh'!$B$37:$Z$37,$E390:$AC390)+'5N inverse'!$A$26*$C391/Setup!$B$17+INDEX('5N inverse'!$A$26:$Y$26,1,'5N mesh'!$B$7+1)*Setup!$B$22</f>
        <v>0</v>
      </c>
      <c r="AC391" s="0" t="n">
        <f aca="false">SUMPRODUCT('5N inverse'!$A$27:$Y$27,'5N mesh'!$B$37:$Z$37,$E390:$AC390)+'5N inverse'!$A$27*$C391/Setup!$B$17+INDEX('5N inverse'!$A$27:$Y$27,1,'5N mesh'!$B$7+1)*Setup!$B$22</f>
        <v>0</v>
      </c>
    </row>
    <row r="392" customFormat="false" ht="15" hidden="false" customHeight="false" outlineLevel="0" collapsed="false">
      <c r="A392" s="0" t="n">
        <v>387</v>
      </c>
      <c r="B392" s="0" t="n">
        <f aca="false">A392*Setup!$B$11/3600</f>
        <v>32.25</v>
      </c>
      <c r="C392" s="0" t="n">
        <f aca="false">Setup!$B$7+Setup!$B$8*COS(2*PI()*(B392-Setup!$B$9)/24)</f>
        <v>22.230845239124</v>
      </c>
      <c r="D392" s="0" t="n">
        <f aca="false">(C392-E392)/Setup!$B$17</f>
        <v>4.24018379896673</v>
      </c>
      <c r="E392" s="0" t="n">
        <f aca="false">SUMPRODUCT('5N inverse'!$A$3:$Y$3,'5N mesh'!$B$37:$Z$37,$E391:$AC391)+'5N inverse'!$A$3*$C392/Setup!$B$17+INDEX('5N inverse'!$A$3:$Y$3,1,'5N mesh'!$B$7+1)*Setup!$B$22</f>
        <v>21.6796213452583</v>
      </c>
      <c r="F392" s="0" t="n">
        <f aca="false">SUMPRODUCT('5N inverse'!$A$4:$Y$4,'5N mesh'!$B$37:$Z$37,$E391:$AC391)+'5N inverse'!$A$4*$C392/Setup!$B$17+INDEX('5N inverse'!$A$4:$Y$4,1,'5N mesh'!$B$7+1)*Setup!$B$22</f>
        <v>20.5762548491333</v>
      </c>
      <c r="G392" s="0" t="n">
        <f aca="false">SUMPRODUCT('5N inverse'!$A$5:$Y$5,'5N mesh'!$B$37:$Z$37,$E391:$AC391)+'5N inverse'!$A$5*$C392/Setup!$B$17+INDEX('5N inverse'!$A$5:$Y$5,1,'5N mesh'!$B$7+1)*Setup!$B$22</f>
        <v>18.3695218568832</v>
      </c>
      <c r="H392" s="0" t="n">
        <f aca="false">SUMPRODUCT('5N inverse'!$A$6:$Y$6,'5N mesh'!$B$37:$Z$37,$E391:$AC391)+'5N inverse'!$A$6*$C392/Setup!$B$17+INDEX('5N inverse'!$A$6:$Y$6,1,'5N mesh'!$B$7+1)*Setup!$B$22</f>
        <v>16.1627888646332</v>
      </c>
      <c r="I392" s="0" t="n">
        <f aca="false">SUMPRODUCT('5N inverse'!$A$7:$Y$7,'5N mesh'!$B$37:$Z$37,$E391:$AC391)+'5N inverse'!$A$7*$C392/Setup!$B$17+INDEX('5N inverse'!$A$7:$Y$7,1,'5N mesh'!$B$7+1)*Setup!$B$22</f>
        <v>15.0594223685081</v>
      </c>
      <c r="J392" s="0" t="n">
        <f aca="false">SUMPRODUCT('5N inverse'!$A$8:$Y$8,'5N mesh'!$B$37:$Z$37,$E391:$AC391)+'5N inverse'!$A$8*$C392/Setup!$B$17+INDEX('5N inverse'!$A$8:$Y$8,1,'5N mesh'!$B$7+1)*Setup!$B$22</f>
        <v>0</v>
      </c>
      <c r="K392" s="0" t="n">
        <f aca="false">SUMPRODUCT('5N inverse'!$A$9:$Y$9,'5N mesh'!$B$37:$Z$37,$E391:$AC391)+'5N inverse'!$A$9*$C392/Setup!$B$17+INDEX('5N inverse'!$A$9:$Y$9,1,'5N mesh'!$B$7+1)*Setup!$B$22</f>
        <v>0</v>
      </c>
      <c r="L392" s="0" t="n">
        <f aca="false">SUMPRODUCT('5N inverse'!$A$10:$Y$10,'5N mesh'!$B$37:$Z$37,$E391:$AC391)+'5N inverse'!$A$10*$C392/Setup!$B$17+INDEX('5N inverse'!$A$10:$Y$10,1,'5N mesh'!$B$7+1)*Setup!$B$22</f>
        <v>0</v>
      </c>
      <c r="M392" s="0" t="n">
        <f aca="false">SUMPRODUCT('5N inverse'!$A$11:$Y$11,'5N mesh'!$B$37:$Z$37,$E391:$AC391)+'5N inverse'!$A$11*$C392/Setup!$B$17+INDEX('5N inverse'!$A$11:$Y$11,1,'5N mesh'!$B$7+1)*Setup!$B$22</f>
        <v>0</v>
      </c>
      <c r="N392" s="0" t="n">
        <f aca="false">SUMPRODUCT('5N inverse'!$A$12:$Y$12,'5N mesh'!$B$37:$Z$37,$E391:$AC391)+'5N inverse'!$A$12*$C392/Setup!$B$17+INDEX('5N inverse'!$A$12:$Y$12,1,'5N mesh'!$B$7+1)*Setup!$B$22</f>
        <v>0</v>
      </c>
      <c r="O392" s="0" t="n">
        <f aca="false">SUMPRODUCT('5N inverse'!$A$13:$Y$13,'5N mesh'!$B$37:$Z$37,$E391:$AC391)+'5N inverse'!$A$13*$C392/Setup!$B$17+INDEX('5N inverse'!$A$13:$Y$13,1,'5N mesh'!$B$7+1)*Setup!$B$22</f>
        <v>0</v>
      </c>
      <c r="P392" s="0" t="n">
        <f aca="false">SUMPRODUCT('5N inverse'!$A$14:$Y$14,'5N mesh'!$B$37:$Z$37,$E391:$AC391)+'5N inverse'!$A$14*$C392/Setup!$B$17+INDEX('5N inverse'!$A$14:$Y$14,1,'5N mesh'!$B$7+1)*Setup!$B$22</f>
        <v>0</v>
      </c>
      <c r="Q392" s="0" t="n">
        <f aca="false">SUMPRODUCT('5N inverse'!$A$15:$Y$15,'5N mesh'!$B$37:$Z$37,$E391:$AC391)+'5N inverse'!$A$15*$C392/Setup!$B$17+INDEX('5N inverse'!$A$15:$Y$15,1,'5N mesh'!$B$7+1)*Setup!$B$22</f>
        <v>0</v>
      </c>
      <c r="R392" s="0" t="n">
        <f aca="false">SUMPRODUCT('5N inverse'!$A$16:$Y$16,'5N mesh'!$B$37:$Z$37,$E391:$AC391)+'5N inverse'!$A$16*$C392/Setup!$B$17+INDEX('5N inverse'!$A$16:$Y$16,1,'5N mesh'!$B$7+1)*Setup!$B$22</f>
        <v>0</v>
      </c>
      <c r="S392" s="0" t="n">
        <f aca="false">SUMPRODUCT('5N inverse'!$A$17:$Y$17,'5N mesh'!$B$37:$Z$37,$E391:$AC391)+'5N inverse'!$A$17*$C392/Setup!$B$17+INDEX('5N inverse'!$A$17:$Y$17,1,'5N mesh'!$B$7+1)*Setup!$B$22</f>
        <v>0</v>
      </c>
      <c r="T392" s="0" t="n">
        <f aca="false">SUMPRODUCT('5N inverse'!$A$18:$Y$18,'5N mesh'!$B$37:$Z$37,$E391:$AC391)+'5N inverse'!$A$18*$C392/Setup!$B$17+INDEX('5N inverse'!$A$18:$Y$18,1,'5N mesh'!$B$7+1)*Setup!$B$22</f>
        <v>0</v>
      </c>
      <c r="U392" s="0" t="n">
        <f aca="false">SUMPRODUCT('5N inverse'!$A$19:$Y$19,'5N mesh'!$B$37:$Z$37,$E391:$AC391)+'5N inverse'!$A$19*$C392/Setup!$B$17+INDEX('5N inverse'!$A$19:$Y$19,1,'5N mesh'!$B$7+1)*Setup!$B$22</f>
        <v>0</v>
      </c>
      <c r="V392" s="0" t="n">
        <f aca="false">SUMPRODUCT('5N inverse'!$A$20:$Y$20,'5N mesh'!$B$37:$Z$37,$E391:$AC391)+'5N inverse'!$A$20*$C392/Setup!$B$17+INDEX('5N inverse'!$A$20:$Y$20,1,'5N mesh'!$B$7+1)*Setup!$B$22</f>
        <v>0</v>
      </c>
      <c r="W392" s="0" t="n">
        <f aca="false">SUMPRODUCT('5N inverse'!$A$21:$Y$21,'5N mesh'!$B$37:$Z$37,$E391:$AC391)+'5N inverse'!$A$21*$C392/Setup!$B$17+INDEX('5N inverse'!$A$21:$Y$21,1,'5N mesh'!$B$7+1)*Setup!$B$22</f>
        <v>0</v>
      </c>
      <c r="X392" s="0" t="n">
        <f aca="false">SUMPRODUCT('5N inverse'!$A$22:$Y$22,'5N mesh'!$B$37:$Z$37,$E391:$AC391)+'5N inverse'!$A$22*$C392/Setup!$B$17+INDEX('5N inverse'!$A$22:$Y$22,1,'5N mesh'!$B$7+1)*Setup!$B$22</f>
        <v>0</v>
      </c>
      <c r="Y392" s="0" t="n">
        <f aca="false">SUMPRODUCT('5N inverse'!$A$23:$Y$23,'5N mesh'!$B$37:$Z$37,$E391:$AC391)+'5N inverse'!$A$23*$C392/Setup!$B$17+INDEX('5N inverse'!$A$23:$Y$23,1,'5N mesh'!$B$7+1)*Setup!$B$22</f>
        <v>0</v>
      </c>
      <c r="Z392" s="0" t="n">
        <f aca="false">SUMPRODUCT('5N inverse'!$A$24:$Y$24,'5N mesh'!$B$37:$Z$37,$E391:$AC391)+'5N inverse'!$A$24*$C392/Setup!$B$17+INDEX('5N inverse'!$A$24:$Y$24,1,'5N mesh'!$B$7+1)*Setup!$B$22</f>
        <v>0</v>
      </c>
      <c r="AA392" s="0" t="n">
        <f aca="false">SUMPRODUCT('5N inverse'!$A$25:$Y$25,'5N mesh'!$B$37:$Z$37,$E391:$AC391)+'5N inverse'!$A$25*$C392/Setup!$B$17+INDEX('5N inverse'!$A$25:$Y$25,1,'5N mesh'!$B$7+1)*Setup!$B$22</f>
        <v>0</v>
      </c>
      <c r="AB392" s="0" t="n">
        <f aca="false">SUMPRODUCT('5N inverse'!$A$26:$Y$26,'5N mesh'!$B$37:$Z$37,$E391:$AC391)+'5N inverse'!$A$26*$C392/Setup!$B$17+INDEX('5N inverse'!$A$26:$Y$26,1,'5N mesh'!$B$7+1)*Setup!$B$22</f>
        <v>0</v>
      </c>
      <c r="AC392" s="0" t="n">
        <f aca="false">SUMPRODUCT('5N inverse'!$A$27:$Y$27,'5N mesh'!$B$37:$Z$37,$E391:$AC391)+'5N inverse'!$A$27*$C392/Setup!$B$17+INDEX('5N inverse'!$A$27:$Y$27,1,'5N mesh'!$B$7+1)*Setup!$B$22</f>
        <v>0</v>
      </c>
    </row>
    <row r="393" customFormat="false" ht="15" hidden="false" customHeight="false" outlineLevel="0" collapsed="false">
      <c r="A393" s="0" t="n">
        <v>388</v>
      </c>
      <c r="B393" s="0" t="n">
        <f aca="false">A393*Setup!$B$11/3600</f>
        <v>32.3333333333333</v>
      </c>
      <c r="C393" s="0" t="n">
        <f aca="false">Setup!$B$7+Setup!$B$8*COS(2*PI()*(B393-Setup!$B$9)/24)</f>
        <v>22.3095269530372</v>
      </c>
      <c r="D393" s="0" t="n">
        <f aca="false">(C393-E393)/Setup!$B$17</f>
        <v>4.80110843092024</v>
      </c>
      <c r="E393" s="0" t="n">
        <f aca="false">SUMPRODUCT('5N inverse'!$A$3:$Y$3,'5N mesh'!$B$37:$Z$37,$E392:$AC392)+'5N inverse'!$A$3*$C393/Setup!$B$17+INDEX('5N inverse'!$A$3:$Y$3,1,'5N mesh'!$B$7+1)*Setup!$B$22</f>
        <v>21.6853828570176</v>
      </c>
      <c r="F393" s="0" t="n">
        <f aca="false">SUMPRODUCT('5N inverse'!$A$4:$Y$4,'5N mesh'!$B$37:$Z$37,$E392:$AC392)+'5N inverse'!$A$4*$C393/Setup!$B$17+INDEX('5N inverse'!$A$4:$Y$4,1,'5N mesh'!$B$7+1)*Setup!$B$22</f>
        <v>20.5810382541104</v>
      </c>
      <c r="G393" s="0" t="n">
        <f aca="false">SUMPRODUCT('5N inverse'!$A$5:$Y$5,'5N mesh'!$B$37:$Z$37,$E392:$AC392)+'5N inverse'!$A$5*$C393/Setup!$B$17+INDEX('5N inverse'!$A$5:$Y$5,1,'5N mesh'!$B$7+1)*Setup!$B$22</f>
        <v>18.3723490482962</v>
      </c>
      <c r="H393" s="0" t="n">
        <f aca="false">SUMPRODUCT('5N inverse'!$A$6:$Y$6,'5N mesh'!$B$37:$Z$37,$E392:$AC392)+'5N inverse'!$A$6*$C393/Setup!$B$17+INDEX('5N inverse'!$A$6:$Y$6,1,'5N mesh'!$B$7+1)*Setup!$B$22</f>
        <v>16.163659842482</v>
      </c>
      <c r="I393" s="0" t="n">
        <f aca="false">SUMPRODUCT('5N inverse'!$A$7:$Y$7,'5N mesh'!$B$37:$Z$37,$E392:$AC392)+'5N inverse'!$A$7*$C393/Setup!$B$17+INDEX('5N inverse'!$A$7:$Y$7,1,'5N mesh'!$B$7+1)*Setup!$B$22</f>
        <v>15.0593152395748</v>
      </c>
      <c r="J393" s="0" t="n">
        <f aca="false">SUMPRODUCT('5N inverse'!$A$8:$Y$8,'5N mesh'!$B$37:$Z$37,$E392:$AC392)+'5N inverse'!$A$8*$C393/Setup!$B$17+INDEX('5N inverse'!$A$8:$Y$8,1,'5N mesh'!$B$7+1)*Setup!$B$22</f>
        <v>0</v>
      </c>
      <c r="K393" s="0" t="n">
        <f aca="false">SUMPRODUCT('5N inverse'!$A$9:$Y$9,'5N mesh'!$B$37:$Z$37,$E392:$AC392)+'5N inverse'!$A$9*$C393/Setup!$B$17+INDEX('5N inverse'!$A$9:$Y$9,1,'5N mesh'!$B$7+1)*Setup!$B$22</f>
        <v>0</v>
      </c>
      <c r="L393" s="0" t="n">
        <f aca="false">SUMPRODUCT('5N inverse'!$A$10:$Y$10,'5N mesh'!$B$37:$Z$37,$E392:$AC392)+'5N inverse'!$A$10*$C393/Setup!$B$17+INDEX('5N inverse'!$A$10:$Y$10,1,'5N mesh'!$B$7+1)*Setup!$B$22</f>
        <v>0</v>
      </c>
      <c r="M393" s="0" t="n">
        <f aca="false">SUMPRODUCT('5N inverse'!$A$11:$Y$11,'5N mesh'!$B$37:$Z$37,$E392:$AC392)+'5N inverse'!$A$11*$C393/Setup!$B$17+INDEX('5N inverse'!$A$11:$Y$11,1,'5N mesh'!$B$7+1)*Setup!$B$22</f>
        <v>0</v>
      </c>
      <c r="N393" s="0" t="n">
        <f aca="false">SUMPRODUCT('5N inverse'!$A$12:$Y$12,'5N mesh'!$B$37:$Z$37,$E392:$AC392)+'5N inverse'!$A$12*$C393/Setup!$B$17+INDEX('5N inverse'!$A$12:$Y$12,1,'5N mesh'!$B$7+1)*Setup!$B$22</f>
        <v>0</v>
      </c>
      <c r="O393" s="0" t="n">
        <f aca="false">SUMPRODUCT('5N inverse'!$A$13:$Y$13,'5N mesh'!$B$37:$Z$37,$E392:$AC392)+'5N inverse'!$A$13*$C393/Setup!$B$17+INDEX('5N inverse'!$A$13:$Y$13,1,'5N mesh'!$B$7+1)*Setup!$B$22</f>
        <v>0</v>
      </c>
      <c r="P393" s="0" t="n">
        <f aca="false">SUMPRODUCT('5N inverse'!$A$14:$Y$14,'5N mesh'!$B$37:$Z$37,$E392:$AC392)+'5N inverse'!$A$14*$C393/Setup!$B$17+INDEX('5N inverse'!$A$14:$Y$14,1,'5N mesh'!$B$7+1)*Setup!$B$22</f>
        <v>0</v>
      </c>
      <c r="Q393" s="0" t="n">
        <f aca="false">SUMPRODUCT('5N inverse'!$A$15:$Y$15,'5N mesh'!$B$37:$Z$37,$E392:$AC392)+'5N inverse'!$A$15*$C393/Setup!$B$17+INDEX('5N inverse'!$A$15:$Y$15,1,'5N mesh'!$B$7+1)*Setup!$B$22</f>
        <v>0</v>
      </c>
      <c r="R393" s="0" t="n">
        <f aca="false">SUMPRODUCT('5N inverse'!$A$16:$Y$16,'5N mesh'!$B$37:$Z$37,$E392:$AC392)+'5N inverse'!$A$16*$C393/Setup!$B$17+INDEX('5N inverse'!$A$16:$Y$16,1,'5N mesh'!$B$7+1)*Setup!$B$22</f>
        <v>0</v>
      </c>
      <c r="S393" s="0" t="n">
        <f aca="false">SUMPRODUCT('5N inverse'!$A$17:$Y$17,'5N mesh'!$B$37:$Z$37,$E392:$AC392)+'5N inverse'!$A$17*$C393/Setup!$B$17+INDEX('5N inverse'!$A$17:$Y$17,1,'5N mesh'!$B$7+1)*Setup!$B$22</f>
        <v>0</v>
      </c>
      <c r="T393" s="0" t="n">
        <f aca="false">SUMPRODUCT('5N inverse'!$A$18:$Y$18,'5N mesh'!$B$37:$Z$37,$E392:$AC392)+'5N inverse'!$A$18*$C393/Setup!$B$17+INDEX('5N inverse'!$A$18:$Y$18,1,'5N mesh'!$B$7+1)*Setup!$B$22</f>
        <v>0</v>
      </c>
      <c r="U393" s="0" t="n">
        <f aca="false">SUMPRODUCT('5N inverse'!$A$19:$Y$19,'5N mesh'!$B$37:$Z$37,$E392:$AC392)+'5N inverse'!$A$19*$C393/Setup!$B$17+INDEX('5N inverse'!$A$19:$Y$19,1,'5N mesh'!$B$7+1)*Setup!$B$22</f>
        <v>0</v>
      </c>
      <c r="V393" s="0" t="n">
        <f aca="false">SUMPRODUCT('5N inverse'!$A$20:$Y$20,'5N mesh'!$B$37:$Z$37,$E392:$AC392)+'5N inverse'!$A$20*$C393/Setup!$B$17+INDEX('5N inverse'!$A$20:$Y$20,1,'5N mesh'!$B$7+1)*Setup!$B$22</f>
        <v>0</v>
      </c>
      <c r="W393" s="0" t="n">
        <f aca="false">SUMPRODUCT('5N inverse'!$A$21:$Y$21,'5N mesh'!$B$37:$Z$37,$E392:$AC392)+'5N inverse'!$A$21*$C393/Setup!$B$17+INDEX('5N inverse'!$A$21:$Y$21,1,'5N mesh'!$B$7+1)*Setup!$B$22</f>
        <v>0</v>
      </c>
      <c r="X393" s="0" t="n">
        <f aca="false">SUMPRODUCT('5N inverse'!$A$22:$Y$22,'5N mesh'!$B$37:$Z$37,$E392:$AC392)+'5N inverse'!$A$22*$C393/Setup!$B$17+INDEX('5N inverse'!$A$22:$Y$22,1,'5N mesh'!$B$7+1)*Setup!$B$22</f>
        <v>0</v>
      </c>
      <c r="Y393" s="0" t="n">
        <f aca="false">SUMPRODUCT('5N inverse'!$A$23:$Y$23,'5N mesh'!$B$37:$Z$37,$E392:$AC392)+'5N inverse'!$A$23*$C393/Setup!$B$17+INDEX('5N inverse'!$A$23:$Y$23,1,'5N mesh'!$B$7+1)*Setup!$B$22</f>
        <v>0</v>
      </c>
      <c r="Z393" s="0" t="n">
        <f aca="false">SUMPRODUCT('5N inverse'!$A$24:$Y$24,'5N mesh'!$B$37:$Z$37,$E392:$AC392)+'5N inverse'!$A$24*$C393/Setup!$B$17+INDEX('5N inverse'!$A$24:$Y$24,1,'5N mesh'!$B$7+1)*Setup!$B$22</f>
        <v>0</v>
      </c>
      <c r="AA393" s="0" t="n">
        <f aca="false">SUMPRODUCT('5N inverse'!$A$25:$Y$25,'5N mesh'!$B$37:$Z$37,$E392:$AC392)+'5N inverse'!$A$25*$C393/Setup!$B$17+INDEX('5N inverse'!$A$25:$Y$25,1,'5N mesh'!$B$7+1)*Setup!$B$22</f>
        <v>0</v>
      </c>
      <c r="AB393" s="0" t="n">
        <f aca="false">SUMPRODUCT('5N inverse'!$A$26:$Y$26,'5N mesh'!$B$37:$Z$37,$E392:$AC392)+'5N inverse'!$A$26*$C393/Setup!$B$17+INDEX('5N inverse'!$A$26:$Y$26,1,'5N mesh'!$B$7+1)*Setup!$B$22</f>
        <v>0</v>
      </c>
      <c r="AC393" s="0" t="n">
        <f aca="false">SUMPRODUCT('5N inverse'!$A$27:$Y$27,'5N mesh'!$B$37:$Z$37,$E392:$AC392)+'5N inverse'!$A$27*$C393/Setup!$B$17+INDEX('5N inverse'!$A$27:$Y$27,1,'5N mesh'!$B$7+1)*Setup!$B$22</f>
        <v>0</v>
      </c>
    </row>
    <row r="394" customFormat="false" ht="15" hidden="false" customHeight="false" outlineLevel="0" collapsed="false">
      <c r="A394" s="0" t="n">
        <v>389</v>
      </c>
      <c r="B394" s="0" t="n">
        <f aca="false">A394*Setup!$B$11/3600</f>
        <v>32.4166666666667</v>
      </c>
      <c r="C394" s="0" t="n">
        <f aca="false">Setup!$B$7+Setup!$B$8*COS(2*PI()*(B394-Setup!$B$9)/24)</f>
        <v>22.3890132405651</v>
      </c>
      <c r="D394" s="0" t="n">
        <f aca="false">(C394-E394)/Setup!$B$17</f>
        <v>5.3609034493226</v>
      </c>
      <c r="E394" s="0" t="n">
        <f aca="false">SUMPRODUCT('5N inverse'!$A$3:$Y$3,'5N mesh'!$B$37:$Z$37,$E393:$AC393)+'5N inverse'!$A$3*$C394/Setup!$B$17+INDEX('5N inverse'!$A$3:$Y$3,1,'5N mesh'!$B$7+1)*Setup!$B$22</f>
        <v>21.6920957921531</v>
      </c>
      <c r="F394" s="0" t="n">
        <f aca="false">SUMPRODUCT('5N inverse'!$A$4:$Y$4,'5N mesh'!$B$37:$Z$37,$E393:$AC393)+'5N inverse'!$A$4*$C394/Setup!$B$17+INDEX('5N inverse'!$A$4:$Y$4,1,'5N mesh'!$B$7+1)*Setup!$B$22</f>
        <v>20.5866156391977</v>
      </c>
      <c r="G394" s="0" t="n">
        <f aca="false">SUMPRODUCT('5N inverse'!$A$5:$Y$5,'5N mesh'!$B$37:$Z$37,$E393:$AC393)+'5N inverse'!$A$5*$C394/Setup!$B$17+INDEX('5N inverse'!$A$5:$Y$5,1,'5N mesh'!$B$7+1)*Setup!$B$22</f>
        <v>18.3756553332869</v>
      </c>
      <c r="H394" s="0" t="n">
        <f aca="false">SUMPRODUCT('5N inverse'!$A$6:$Y$6,'5N mesh'!$B$37:$Z$37,$E393:$AC393)+'5N inverse'!$A$6*$C394/Setup!$B$17+INDEX('5N inverse'!$A$6:$Y$6,1,'5N mesh'!$B$7+1)*Setup!$B$22</f>
        <v>16.164695027376</v>
      </c>
      <c r="I394" s="0" t="n">
        <f aca="false">SUMPRODUCT('5N inverse'!$A$7:$Y$7,'5N mesh'!$B$37:$Z$37,$E393:$AC393)+'5N inverse'!$A$7*$C394/Setup!$B$17+INDEX('5N inverse'!$A$7:$Y$7,1,'5N mesh'!$B$7+1)*Setup!$B$22</f>
        <v>15.0592148744206</v>
      </c>
      <c r="J394" s="0" t="n">
        <f aca="false">SUMPRODUCT('5N inverse'!$A$8:$Y$8,'5N mesh'!$B$37:$Z$37,$E393:$AC393)+'5N inverse'!$A$8*$C394/Setup!$B$17+INDEX('5N inverse'!$A$8:$Y$8,1,'5N mesh'!$B$7+1)*Setup!$B$22</f>
        <v>0</v>
      </c>
      <c r="K394" s="0" t="n">
        <f aca="false">SUMPRODUCT('5N inverse'!$A$9:$Y$9,'5N mesh'!$B$37:$Z$37,$E393:$AC393)+'5N inverse'!$A$9*$C394/Setup!$B$17+INDEX('5N inverse'!$A$9:$Y$9,1,'5N mesh'!$B$7+1)*Setup!$B$22</f>
        <v>0</v>
      </c>
      <c r="L394" s="0" t="n">
        <f aca="false">SUMPRODUCT('5N inverse'!$A$10:$Y$10,'5N mesh'!$B$37:$Z$37,$E393:$AC393)+'5N inverse'!$A$10*$C394/Setup!$B$17+INDEX('5N inverse'!$A$10:$Y$10,1,'5N mesh'!$B$7+1)*Setup!$B$22</f>
        <v>0</v>
      </c>
      <c r="M394" s="0" t="n">
        <f aca="false">SUMPRODUCT('5N inverse'!$A$11:$Y$11,'5N mesh'!$B$37:$Z$37,$E393:$AC393)+'5N inverse'!$A$11*$C394/Setup!$B$17+INDEX('5N inverse'!$A$11:$Y$11,1,'5N mesh'!$B$7+1)*Setup!$B$22</f>
        <v>0</v>
      </c>
      <c r="N394" s="0" t="n">
        <f aca="false">SUMPRODUCT('5N inverse'!$A$12:$Y$12,'5N mesh'!$B$37:$Z$37,$E393:$AC393)+'5N inverse'!$A$12*$C394/Setup!$B$17+INDEX('5N inverse'!$A$12:$Y$12,1,'5N mesh'!$B$7+1)*Setup!$B$22</f>
        <v>0</v>
      </c>
      <c r="O394" s="0" t="n">
        <f aca="false">SUMPRODUCT('5N inverse'!$A$13:$Y$13,'5N mesh'!$B$37:$Z$37,$E393:$AC393)+'5N inverse'!$A$13*$C394/Setup!$B$17+INDEX('5N inverse'!$A$13:$Y$13,1,'5N mesh'!$B$7+1)*Setup!$B$22</f>
        <v>0</v>
      </c>
      <c r="P394" s="0" t="n">
        <f aca="false">SUMPRODUCT('5N inverse'!$A$14:$Y$14,'5N mesh'!$B$37:$Z$37,$E393:$AC393)+'5N inverse'!$A$14*$C394/Setup!$B$17+INDEX('5N inverse'!$A$14:$Y$14,1,'5N mesh'!$B$7+1)*Setup!$B$22</f>
        <v>0</v>
      </c>
      <c r="Q394" s="0" t="n">
        <f aca="false">SUMPRODUCT('5N inverse'!$A$15:$Y$15,'5N mesh'!$B$37:$Z$37,$E393:$AC393)+'5N inverse'!$A$15*$C394/Setup!$B$17+INDEX('5N inverse'!$A$15:$Y$15,1,'5N mesh'!$B$7+1)*Setup!$B$22</f>
        <v>0</v>
      </c>
      <c r="R394" s="0" t="n">
        <f aca="false">SUMPRODUCT('5N inverse'!$A$16:$Y$16,'5N mesh'!$B$37:$Z$37,$E393:$AC393)+'5N inverse'!$A$16*$C394/Setup!$B$17+INDEX('5N inverse'!$A$16:$Y$16,1,'5N mesh'!$B$7+1)*Setup!$B$22</f>
        <v>0</v>
      </c>
      <c r="S394" s="0" t="n">
        <f aca="false">SUMPRODUCT('5N inverse'!$A$17:$Y$17,'5N mesh'!$B$37:$Z$37,$E393:$AC393)+'5N inverse'!$A$17*$C394/Setup!$B$17+INDEX('5N inverse'!$A$17:$Y$17,1,'5N mesh'!$B$7+1)*Setup!$B$22</f>
        <v>0</v>
      </c>
      <c r="T394" s="0" t="n">
        <f aca="false">SUMPRODUCT('5N inverse'!$A$18:$Y$18,'5N mesh'!$B$37:$Z$37,$E393:$AC393)+'5N inverse'!$A$18*$C394/Setup!$B$17+INDEX('5N inverse'!$A$18:$Y$18,1,'5N mesh'!$B$7+1)*Setup!$B$22</f>
        <v>0</v>
      </c>
      <c r="U394" s="0" t="n">
        <f aca="false">SUMPRODUCT('5N inverse'!$A$19:$Y$19,'5N mesh'!$B$37:$Z$37,$E393:$AC393)+'5N inverse'!$A$19*$C394/Setup!$B$17+INDEX('5N inverse'!$A$19:$Y$19,1,'5N mesh'!$B$7+1)*Setup!$B$22</f>
        <v>0</v>
      </c>
      <c r="V394" s="0" t="n">
        <f aca="false">SUMPRODUCT('5N inverse'!$A$20:$Y$20,'5N mesh'!$B$37:$Z$37,$E393:$AC393)+'5N inverse'!$A$20*$C394/Setup!$B$17+INDEX('5N inverse'!$A$20:$Y$20,1,'5N mesh'!$B$7+1)*Setup!$B$22</f>
        <v>0</v>
      </c>
      <c r="W394" s="0" t="n">
        <f aca="false">SUMPRODUCT('5N inverse'!$A$21:$Y$21,'5N mesh'!$B$37:$Z$37,$E393:$AC393)+'5N inverse'!$A$21*$C394/Setup!$B$17+INDEX('5N inverse'!$A$21:$Y$21,1,'5N mesh'!$B$7+1)*Setup!$B$22</f>
        <v>0</v>
      </c>
      <c r="X394" s="0" t="n">
        <f aca="false">SUMPRODUCT('5N inverse'!$A$22:$Y$22,'5N mesh'!$B$37:$Z$37,$E393:$AC393)+'5N inverse'!$A$22*$C394/Setup!$B$17+INDEX('5N inverse'!$A$22:$Y$22,1,'5N mesh'!$B$7+1)*Setup!$B$22</f>
        <v>0</v>
      </c>
      <c r="Y394" s="0" t="n">
        <f aca="false">SUMPRODUCT('5N inverse'!$A$23:$Y$23,'5N mesh'!$B$37:$Z$37,$E393:$AC393)+'5N inverse'!$A$23*$C394/Setup!$B$17+INDEX('5N inverse'!$A$23:$Y$23,1,'5N mesh'!$B$7+1)*Setup!$B$22</f>
        <v>0</v>
      </c>
      <c r="Z394" s="0" t="n">
        <f aca="false">SUMPRODUCT('5N inverse'!$A$24:$Y$24,'5N mesh'!$B$37:$Z$37,$E393:$AC393)+'5N inverse'!$A$24*$C394/Setup!$B$17+INDEX('5N inverse'!$A$24:$Y$24,1,'5N mesh'!$B$7+1)*Setup!$B$22</f>
        <v>0</v>
      </c>
      <c r="AA394" s="0" t="n">
        <f aca="false">SUMPRODUCT('5N inverse'!$A$25:$Y$25,'5N mesh'!$B$37:$Z$37,$E393:$AC393)+'5N inverse'!$A$25*$C394/Setup!$B$17+INDEX('5N inverse'!$A$25:$Y$25,1,'5N mesh'!$B$7+1)*Setup!$B$22</f>
        <v>0</v>
      </c>
      <c r="AB394" s="0" t="n">
        <f aca="false">SUMPRODUCT('5N inverse'!$A$26:$Y$26,'5N mesh'!$B$37:$Z$37,$E393:$AC393)+'5N inverse'!$A$26*$C394/Setup!$B$17+INDEX('5N inverse'!$A$26:$Y$26,1,'5N mesh'!$B$7+1)*Setup!$B$22</f>
        <v>0</v>
      </c>
      <c r="AC394" s="0" t="n">
        <f aca="false">SUMPRODUCT('5N inverse'!$A$27:$Y$27,'5N mesh'!$B$37:$Z$37,$E393:$AC393)+'5N inverse'!$A$27*$C394/Setup!$B$17+INDEX('5N inverse'!$A$27:$Y$27,1,'5N mesh'!$B$7+1)*Setup!$B$22</f>
        <v>0</v>
      </c>
    </row>
    <row r="395" customFormat="false" ht="15" hidden="false" customHeight="false" outlineLevel="0" collapsed="false">
      <c r="A395" s="0" t="n">
        <v>390</v>
      </c>
      <c r="B395" s="0" t="n">
        <f aca="false">A395*Setup!$B$11/3600</f>
        <v>32.5</v>
      </c>
      <c r="C395" s="0" t="n">
        <f aca="false">Setup!$B$7+Setup!$B$8*COS(2*PI()*(B395-Setup!$B$9)/24)</f>
        <v>22.4692662705396</v>
      </c>
      <c r="D395" s="0" t="n">
        <f aca="false">(C395-E395)/Setup!$B$17</f>
        <v>5.91929883737163</v>
      </c>
      <c r="E395" s="0" t="n">
        <f aca="false">SUMPRODUCT('5N inverse'!$A$3:$Y$3,'5N mesh'!$B$37:$Z$37,$E394:$AC394)+'5N inverse'!$A$3*$C395/Setup!$B$17+INDEX('5N inverse'!$A$3:$Y$3,1,'5N mesh'!$B$7+1)*Setup!$B$22</f>
        <v>21.6997574216813</v>
      </c>
      <c r="F395" s="0" t="n">
        <f aca="false">SUMPRODUCT('5N inverse'!$A$4:$Y$4,'5N mesh'!$B$37:$Z$37,$E394:$AC394)+'5N inverse'!$A$4*$C395/Setup!$B$17+INDEX('5N inverse'!$A$4:$Y$4,1,'5N mesh'!$B$7+1)*Setup!$B$22</f>
        <v>20.592984739165</v>
      </c>
      <c r="G395" s="0" t="n">
        <f aca="false">SUMPRODUCT('5N inverse'!$A$5:$Y$5,'5N mesh'!$B$37:$Z$37,$E394:$AC394)+'5N inverse'!$A$5*$C395/Setup!$B$17+INDEX('5N inverse'!$A$5:$Y$5,1,'5N mesh'!$B$7+1)*Setup!$B$22</f>
        <v>18.3794393741322</v>
      </c>
      <c r="H395" s="0" t="n">
        <f aca="false">SUMPRODUCT('5N inverse'!$A$6:$Y$6,'5N mesh'!$B$37:$Z$37,$E394:$AC394)+'5N inverse'!$A$6*$C395/Setup!$B$17+INDEX('5N inverse'!$A$6:$Y$6,1,'5N mesh'!$B$7+1)*Setup!$B$22</f>
        <v>16.1658940090994</v>
      </c>
      <c r="I395" s="0" t="n">
        <f aca="false">SUMPRODUCT('5N inverse'!$A$7:$Y$7,'5N mesh'!$B$37:$Z$37,$E394:$AC394)+'5N inverse'!$A$7*$C395/Setup!$B$17+INDEX('5N inverse'!$A$7:$Y$7,1,'5N mesh'!$B$7+1)*Setup!$B$22</f>
        <v>15.059121326583</v>
      </c>
      <c r="J395" s="0" t="n">
        <f aca="false">SUMPRODUCT('5N inverse'!$A$8:$Y$8,'5N mesh'!$B$37:$Z$37,$E394:$AC394)+'5N inverse'!$A$8*$C395/Setup!$B$17+INDEX('5N inverse'!$A$8:$Y$8,1,'5N mesh'!$B$7+1)*Setup!$B$22</f>
        <v>0</v>
      </c>
      <c r="K395" s="0" t="n">
        <f aca="false">SUMPRODUCT('5N inverse'!$A$9:$Y$9,'5N mesh'!$B$37:$Z$37,$E394:$AC394)+'5N inverse'!$A$9*$C395/Setup!$B$17+INDEX('5N inverse'!$A$9:$Y$9,1,'5N mesh'!$B$7+1)*Setup!$B$22</f>
        <v>0</v>
      </c>
      <c r="L395" s="0" t="n">
        <f aca="false">SUMPRODUCT('5N inverse'!$A$10:$Y$10,'5N mesh'!$B$37:$Z$37,$E394:$AC394)+'5N inverse'!$A$10*$C395/Setup!$B$17+INDEX('5N inverse'!$A$10:$Y$10,1,'5N mesh'!$B$7+1)*Setup!$B$22</f>
        <v>0</v>
      </c>
      <c r="M395" s="0" t="n">
        <f aca="false">SUMPRODUCT('5N inverse'!$A$11:$Y$11,'5N mesh'!$B$37:$Z$37,$E394:$AC394)+'5N inverse'!$A$11*$C395/Setup!$B$17+INDEX('5N inverse'!$A$11:$Y$11,1,'5N mesh'!$B$7+1)*Setup!$B$22</f>
        <v>0</v>
      </c>
      <c r="N395" s="0" t="n">
        <f aca="false">SUMPRODUCT('5N inverse'!$A$12:$Y$12,'5N mesh'!$B$37:$Z$37,$E394:$AC394)+'5N inverse'!$A$12*$C395/Setup!$B$17+INDEX('5N inverse'!$A$12:$Y$12,1,'5N mesh'!$B$7+1)*Setup!$B$22</f>
        <v>0</v>
      </c>
      <c r="O395" s="0" t="n">
        <f aca="false">SUMPRODUCT('5N inverse'!$A$13:$Y$13,'5N mesh'!$B$37:$Z$37,$E394:$AC394)+'5N inverse'!$A$13*$C395/Setup!$B$17+INDEX('5N inverse'!$A$13:$Y$13,1,'5N mesh'!$B$7+1)*Setup!$B$22</f>
        <v>0</v>
      </c>
      <c r="P395" s="0" t="n">
        <f aca="false">SUMPRODUCT('5N inverse'!$A$14:$Y$14,'5N mesh'!$B$37:$Z$37,$E394:$AC394)+'5N inverse'!$A$14*$C395/Setup!$B$17+INDEX('5N inverse'!$A$14:$Y$14,1,'5N mesh'!$B$7+1)*Setup!$B$22</f>
        <v>0</v>
      </c>
      <c r="Q395" s="0" t="n">
        <f aca="false">SUMPRODUCT('5N inverse'!$A$15:$Y$15,'5N mesh'!$B$37:$Z$37,$E394:$AC394)+'5N inverse'!$A$15*$C395/Setup!$B$17+INDEX('5N inverse'!$A$15:$Y$15,1,'5N mesh'!$B$7+1)*Setup!$B$22</f>
        <v>0</v>
      </c>
      <c r="R395" s="0" t="n">
        <f aca="false">SUMPRODUCT('5N inverse'!$A$16:$Y$16,'5N mesh'!$B$37:$Z$37,$E394:$AC394)+'5N inverse'!$A$16*$C395/Setup!$B$17+INDEX('5N inverse'!$A$16:$Y$16,1,'5N mesh'!$B$7+1)*Setup!$B$22</f>
        <v>0</v>
      </c>
      <c r="S395" s="0" t="n">
        <f aca="false">SUMPRODUCT('5N inverse'!$A$17:$Y$17,'5N mesh'!$B$37:$Z$37,$E394:$AC394)+'5N inverse'!$A$17*$C395/Setup!$B$17+INDEX('5N inverse'!$A$17:$Y$17,1,'5N mesh'!$B$7+1)*Setup!$B$22</f>
        <v>0</v>
      </c>
      <c r="T395" s="0" t="n">
        <f aca="false">SUMPRODUCT('5N inverse'!$A$18:$Y$18,'5N mesh'!$B$37:$Z$37,$E394:$AC394)+'5N inverse'!$A$18*$C395/Setup!$B$17+INDEX('5N inverse'!$A$18:$Y$18,1,'5N mesh'!$B$7+1)*Setup!$B$22</f>
        <v>0</v>
      </c>
      <c r="U395" s="0" t="n">
        <f aca="false">SUMPRODUCT('5N inverse'!$A$19:$Y$19,'5N mesh'!$B$37:$Z$37,$E394:$AC394)+'5N inverse'!$A$19*$C395/Setup!$B$17+INDEX('5N inverse'!$A$19:$Y$19,1,'5N mesh'!$B$7+1)*Setup!$B$22</f>
        <v>0</v>
      </c>
      <c r="V395" s="0" t="n">
        <f aca="false">SUMPRODUCT('5N inverse'!$A$20:$Y$20,'5N mesh'!$B$37:$Z$37,$E394:$AC394)+'5N inverse'!$A$20*$C395/Setup!$B$17+INDEX('5N inverse'!$A$20:$Y$20,1,'5N mesh'!$B$7+1)*Setup!$B$22</f>
        <v>0</v>
      </c>
      <c r="W395" s="0" t="n">
        <f aca="false">SUMPRODUCT('5N inverse'!$A$21:$Y$21,'5N mesh'!$B$37:$Z$37,$E394:$AC394)+'5N inverse'!$A$21*$C395/Setup!$B$17+INDEX('5N inverse'!$A$21:$Y$21,1,'5N mesh'!$B$7+1)*Setup!$B$22</f>
        <v>0</v>
      </c>
      <c r="X395" s="0" t="n">
        <f aca="false">SUMPRODUCT('5N inverse'!$A$22:$Y$22,'5N mesh'!$B$37:$Z$37,$E394:$AC394)+'5N inverse'!$A$22*$C395/Setup!$B$17+INDEX('5N inverse'!$A$22:$Y$22,1,'5N mesh'!$B$7+1)*Setup!$B$22</f>
        <v>0</v>
      </c>
      <c r="Y395" s="0" t="n">
        <f aca="false">SUMPRODUCT('5N inverse'!$A$23:$Y$23,'5N mesh'!$B$37:$Z$37,$E394:$AC394)+'5N inverse'!$A$23*$C395/Setup!$B$17+INDEX('5N inverse'!$A$23:$Y$23,1,'5N mesh'!$B$7+1)*Setup!$B$22</f>
        <v>0</v>
      </c>
      <c r="Z395" s="0" t="n">
        <f aca="false">SUMPRODUCT('5N inverse'!$A$24:$Y$24,'5N mesh'!$B$37:$Z$37,$E394:$AC394)+'5N inverse'!$A$24*$C395/Setup!$B$17+INDEX('5N inverse'!$A$24:$Y$24,1,'5N mesh'!$B$7+1)*Setup!$B$22</f>
        <v>0</v>
      </c>
      <c r="AA395" s="0" t="n">
        <f aca="false">SUMPRODUCT('5N inverse'!$A$25:$Y$25,'5N mesh'!$B$37:$Z$37,$E394:$AC394)+'5N inverse'!$A$25*$C395/Setup!$B$17+INDEX('5N inverse'!$A$25:$Y$25,1,'5N mesh'!$B$7+1)*Setup!$B$22</f>
        <v>0</v>
      </c>
      <c r="AB395" s="0" t="n">
        <f aca="false">SUMPRODUCT('5N inverse'!$A$26:$Y$26,'5N mesh'!$B$37:$Z$37,$E394:$AC394)+'5N inverse'!$A$26*$C395/Setup!$B$17+INDEX('5N inverse'!$A$26:$Y$26,1,'5N mesh'!$B$7+1)*Setup!$B$22</f>
        <v>0</v>
      </c>
      <c r="AC395" s="0" t="n">
        <f aca="false">SUMPRODUCT('5N inverse'!$A$27:$Y$27,'5N mesh'!$B$37:$Z$37,$E394:$AC394)+'5N inverse'!$A$27*$C395/Setup!$B$17+INDEX('5N inverse'!$A$27:$Y$27,1,'5N mesh'!$B$7+1)*Setup!$B$22</f>
        <v>0</v>
      </c>
    </row>
    <row r="396" customFormat="false" ht="15" hidden="false" customHeight="false" outlineLevel="0" collapsed="false">
      <c r="A396" s="0" t="n">
        <v>391</v>
      </c>
      <c r="B396" s="0" t="n">
        <f aca="false">A396*Setup!$B$11/3600</f>
        <v>32.5833333333333</v>
      </c>
      <c r="C396" s="0" t="n">
        <f aca="false">Setup!$B$7+Setup!$B$8*COS(2*PI()*(B396-Setup!$B$9)/24)</f>
        <v>22.5502478468652</v>
      </c>
      <c r="D396" s="0" t="n">
        <f aca="false">(C396-E396)/Setup!$B$17</f>
        <v>6.47602529205259</v>
      </c>
      <c r="E396" s="0" t="n">
        <f aca="false">SUMPRODUCT('5N inverse'!$A$3:$Y$3,'5N mesh'!$B$37:$Z$37,$E395:$AC395)+'5N inverse'!$A$3*$C396/Setup!$B$17+INDEX('5N inverse'!$A$3:$Y$3,1,'5N mesh'!$B$7+1)*Setup!$B$22</f>
        <v>21.7083645588984</v>
      </c>
      <c r="F396" s="0" t="n">
        <f aca="false">SUMPRODUCT('5N inverse'!$A$4:$Y$4,'5N mesh'!$B$37:$Z$37,$E395:$AC395)+'5N inverse'!$A$4*$C396/Setup!$B$17+INDEX('5N inverse'!$A$4:$Y$4,1,'5N mesh'!$B$7+1)*Setup!$B$22</f>
        <v>20.600142906795</v>
      </c>
      <c r="G396" s="0" t="n">
        <f aca="false">SUMPRODUCT('5N inverse'!$A$5:$Y$5,'5N mesh'!$B$37:$Z$37,$E395:$AC395)+'5N inverse'!$A$5*$C396/Setup!$B$17+INDEX('5N inverse'!$A$5:$Y$5,1,'5N mesh'!$B$7+1)*Setup!$B$22</f>
        <v>18.3836996025883</v>
      </c>
      <c r="H396" s="0" t="n">
        <f aca="false">SUMPRODUCT('5N inverse'!$A$6:$Y$6,'5N mesh'!$B$37:$Z$37,$E395:$AC395)+'5N inverse'!$A$6*$C396/Setup!$B$17+INDEX('5N inverse'!$A$6:$Y$6,1,'5N mesh'!$B$7+1)*Setup!$B$22</f>
        <v>16.1672562983815</v>
      </c>
      <c r="I396" s="0" t="n">
        <f aca="false">SUMPRODUCT('5N inverse'!$A$7:$Y$7,'5N mesh'!$B$37:$Z$37,$E395:$AC395)+'5N inverse'!$A$7*$C396/Setup!$B$17+INDEX('5N inverse'!$A$7:$Y$7,1,'5N mesh'!$B$7+1)*Setup!$B$22</f>
        <v>15.0590346462782</v>
      </c>
      <c r="J396" s="0" t="n">
        <f aca="false">SUMPRODUCT('5N inverse'!$A$8:$Y$8,'5N mesh'!$B$37:$Z$37,$E395:$AC395)+'5N inverse'!$A$8*$C396/Setup!$B$17+INDEX('5N inverse'!$A$8:$Y$8,1,'5N mesh'!$B$7+1)*Setup!$B$22</f>
        <v>0</v>
      </c>
      <c r="K396" s="0" t="n">
        <f aca="false">SUMPRODUCT('5N inverse'!$A$9:$Y$9,'5N mesh'!$B$37:$Z$37,$E395:$AC395)+'5N inverse'!$A$9*$C396/Setup!$B$17+INDEX('5N inverse'!$A$9:$Y$9,1,'5N mesh'!$B$7+1)*Setup!$B$22</f>
        <v>0</v>
      </c>
      <c r="L396" s="0" t="n">
        <f aca="false">SUMPRODUCT('5N inverse'!$A$10:$Y$10,'5N mesh'!$B$37:$Z$37,$E395:$AC395)+'5N inverse'!$A$10*$C396/Setup!$B$17+INDEX('5N inverse'!$A$10:$Y$10,1,'5N mesh'!$B$7+1)*Setup!$B$22</f>
        <v>0</v>
      </c>
      <c r="M396" s="0" t="n">
        <f aca="false">SUMPRODUCT('5N inverse'!$A$11:$Y$11,'5N mesh'!$B$37:$Z$37,$E395:$AC395)+'5N inverse'!$A$11*$C396/Setup!$B$17+INDEX('5N inverse'!$A$11:$Y$11,1,'5N mesh'!$B$7+1)*Setup!$B$22</f>
        <v>0</v>
      </c>
      <c r="N396" s="0" t="n">
        <f aca="false">SUMPRODUCT('5N inverse'!$A$12:$Y$12,'5N mesh'!$B$37:$Z$37,$E395:$AC395)+'5N inverse'!$A$12*$C396/Setup!$B$17+INDEX('5N inverse'!$A$12:$Y$12,1,'5N mesh'!$B$7+1)*Setup!$B$22</f>
        <v>0</v>
      </c>
      <c r="O396" s="0" t="n">
        <f aca="false">SUMPRODUCT('5N inverse'!$A$13:$Y$13,'5N mesh'!$B$37:$Z$37,$E395:$AC395)+'5N inverse'!$A$13*$C396/Setup!$B$17+INDEX('5N inverse'!$A$13:$Y$13,1,'5N mesh'!$B$7+1)*Setup!$B$22</f>
        <v>0</v>
      </c>
      <c r="P396" s="0" t="n">
        <f aca="false">SUMPRODUCT('5N inverse'!$A$14:$Y$14,'5N mesh'!$B$37:$Z$37,$E395:$AC395)+'5N inverse'!$A$14*$C396/Setup!$B$17+INDEX('5N inverse'!$A$14:$Y$14,1,'5N mesh'!$B$7+1)*Setup!$B$22</f>
        <v>0</v>
      </c>
      <c r="Q396" s="0" t="n">
        <f aca="false">SUMPRODUCT('5N inverse'!$A$15:$Y$15,'5N mesh'!$B$37:$Z$37,$E395:$AC395)+'5N inverse'!$A$15*$C396/Setup!$B$17+INDEX('5N inverse'!$A$15:$Y$15,1,'5N mesh'!$B$7+1)*Setup!$B$22</f>
        <v>0</v>
      </c>
      <c r="R396" s="0" t="n">
        <f aca="false">SUMPRODUCT('5N inverse'!$A$16:$Y$16,'5N mesh'!$B$37:$Z$37,$E395:$AC395)+'5N inverse'!$A$16*$C396/Setup!$B$17+INDEX('5N inverse'!$A$16:$Y$16,1,'5N mesh'!$B$7+1)*Setup!$B$22</f>
        <v>0</v>
      </c>
      <c r="S396" s="0" t="n">
        <f aca="false">SUMPRODUCT('5N inverse'!$A$17:$Y$17,'5N mesh'!$B$37:$Z$37,$E395:$AC395)+'5N inverse'!$A$17*$C396/Setup!$B$17+INDEX('5N inverse'!$A$17:$Y$17,1,'5N mesh'!$B$7+1)*Setup!$B$22</f>
        <v>0</v>
      </c>
      <c r="T396" s="0" t="n">
        <f aca="false">SUMPRODUCT('5N inverse'!$A$18:$Y$18,'5N mesh'!$B$37:$Z$37,$E395:$AC395)+'5N inverse'!$A$18*$C396/Setup!$B$17+INDEX('5N inverse'!$A$18:$Y$18,1,'5N mesh'!$B$7+1)*Setup!$B$22</f>
        <v>0</v>
      </c>
      <c r="U396" s="0" t="n">
        <f aca="false">SUMPRODUCT('5N inverse'!$A$19:$Y$19,'5N mesh'!$B$37:$Z$37,$E395:$AC395)+'5N inverse'!$A$19*$C396/Setup!$B$17+INDEX('5N inverse'!$A$19:$Y$19,1,'5N mesh'!$B$7+1)*Setup!$B$22</f>
        <v>0</v>
      </c>
      <c r="V396" s="0" t="n">
        <f aca="false">SUMPRODUCT('5N inverse'!$A$20:$Y$20,'5N mesh'!$B$37:$Z$37,$E395:$AC395)+'5N inverse'!$A$20*$C396/Setup!$B$17+INDEX('5N inverse'!$A$20:$Y$20,1,'5N mesh'!$B$7+1)*Setup!$B$22</f>
        <v>0</v>
      </c>
      <c r="W396" s="0" t="n">
        <f aca="false">SUMPRODUCT('5N inverse'!$A$21:$Y$21,'5N mesh'!$B$37:$Z$37,$E395:$AC395)+'5N inverse'!$A$21*$C396/Setup!$B$17+INDEX('5N inverse'!$A$21:$Y$21,1,'5N mesh'!$B$7+1)*Setup!$B$22</f>
        <v>0</v>
      </c>
      <c r="X396" s="0" t="n">
        <f aca="false">SUMPRODUCT('5N inverse'!$A$22:$Y$22,'5N mesh'!$B$37:$Z$37,$E395:$AC395)+'5N inverse'!$A$22*$C396/Setup!$B$17+INDEX('5N inverse'!$A$22:$Y$22,1,'5N mesh'!$B$7+1)*Setup!$B$22</f>
        <v>0</v>
      </c>
      <c r="Y396" s="0" t="n">
        <f aca="false">SUMPRODUCT('5N inverse'!$A$23:$Y$23,'5N mesh'!$B$37:$Z$37,$E395:$AC395)+'5N inverse'!$A$23*$C396/Setup!$B$17+INDEX('5N inverse'!$A$23:$Y$23,1,'5N mesh'!$B$7+1)*Setup!$B$22</f>
        <v>0</v>
      </c>
      <c r="Z396" s="0" t="n">
        <f aca="false">SUMPRODUCT('5N inverse'!$A$24:$Y$24,'5N mesh'!$B$37:$Z$37,$E395:$AC395)+'5N inverse'!$A$24*$C396/Setup!$B$17+INDEX('5N inverse'!$A$24:$Y$24,1,'5N mesh'!$B$7+1)*Setup!$B$22</f>
        <v>0</v>
      </c>
      <c r="AA396" s="0" t="n">
        <f aca="false">SUMPRODUCT('5N inverse'!$A$25:$Y$25,'5N mesh'!$B$37:$Z$37,$E395:$AC395)+'5N inverse'!$A$25*$C396/Setup!$B$17+INDEX('5N inverse'!$A$25:$Y$25,1,'5N mesh'!$B$7+1)*Setup!$B$22</f>
        <v>0</v>
      </c>
      <c r="AB396" s="0" t="n">
        <f aca="false">SUMPRODUCT('5N inverse'!$A$26:$Y$26,'5N mesh'!$B$37:$Z$37,$E395:$AC395)+'5N inverse'!$A$26*$C396/Setup!$B$17+INDEX('5N inverse'!$A$26:$Y$26,1,'5N mesh'!$B$7+1)*Setup!$B$22</f>
        <v>0</v>
      </c>
      <c r="AC396" s="0" t="n">
        <f aca="false">SUMPRODUCT('5N inverse'!$A$27:$Y$27,'5N mesh'!$B$37:$Z$37,$E395:$AC395)+'5N inverse'!$A$27*$C396/Setup!$B$17+INDEX('5N inverse'!$A$27:$Y$27,1,'5N mesh'!$B$7+1)*Setup!$B$22</f>
        <v>0</v>
      </c>
    </row>
    <row r="397" customFormat="false" ht="15" hidden="false" customHeight="false" outlineLevel="0" collapsed="false">
      <c r="A397" s="0" t="n">
        <v>392</v>
      </c>
      <c r="B397" s="0" t="n">
        <f aca="false">A397*Setup!$B$11/3600</f>
        <v>32.6666666666667</v>
      </c>
      <c r="C397" s="0" t="n">
        <f aca="false">Setup!$B$7+Setup!$B$8*COS(2*PI()*(B397-Setup!$B$9)/24)</f>
        <v>22.6319194266973</v>
      </c>
      <c r="D397" s="0" t="n">
        <f aca="false">(C397-E397)/Setup!$B$17</f>
        <v>7.03081435167878</v>
      </c>
      <c r="E397" s="0" t="n">
        <f aca="false">SUMPRODUCT('5N inverse'!$A$3:$Y$3,'5N mesh'!$B$37:$Z$37,$E396:$AC396)+'5N inverse'!$A$3*$C397/Setup!$B$17+INDEX('5N inverse'!$A$3:$Y$3,1,'5N mesh'!$B$7+1)*Setup!$B$22</f>
        <v>21.7179135609791</v>
      </c>
      <c r="F397" s="0" t="n">
        <f aca="false">SUMPRODUCT('5N inverse'!$A$4:$Y$4,'5N mesh'!$B$37:$Z$37,$E396:$AC396)+'5N inverse'!$A$4*$C397/Setup!$B$17+INDEX('5N inverse'!$A$4:$Y$4,1,'5N mesh'!$B$7+1)*Setup!$B$22</f>
        <v>20.6080871142122</v>
      </c>
      <c r="G397" s="0" t="n">
        <f aca="false">SUMPRODUCT('5N inverse'!$A$5:$Y$5,'5N mesh'!$B$37:$Z$37,$E396:$AC396)+'5N inverse'!$A$5*$C397/Setup!$B$17+INDEX('5N inverse'!$A$5:$Y$5,1,'5N mesh'!$B$7+1)*Setup!$B$22</f>
        <v>18.3884342206785</v>
      </c>
      <c r="H397" s="0" t="n">
        <f aca="false">SUMPRODUCT('5N inverse'!$A$6:$Y$6,'5N mesh'!$B$37:$Z$37,$E396:$AC396)+'5N inverse'!$A$6*$C397/Setup!$B$17+INDEX('5N inverse'!$A$6:$Y$6,1,'5N mesh'!$B$7+1)*Setup!$B$22</f>
        <v>16.1687813271448</v>
      </c>
      <c r="I397" s="0" t="n">
        <f aca="false">SUMPRODUCT('5N inverse'!$A$7:$Y$7,'5N mesh'!$B$37:$Z$37,$E396:$AC396)+'5N inverse'!$A$7*$C397/Setup!$B$17+INDEX('5N inverse'!$A$7:$Y$7,1,'5N mesh'!$B$7+1)*Setup!$B$22</f>
        <v>15.0589548803779</v>
      </c>
      <c r="J397" s="0" t="n">
        <f aca="false">SUMPRODUCT('5N inverse'!$A$8:$Y$8,'5N mesh'!$B$37:$Z$37,$E396:$AC396)+'5N inverse'!$A$8*$C397/Setup!$B$17+INDEX('5N inverse'!$A$8:$Y$8,1,'5N mesh'!$B$7+1)*Setup!$B$22</f>
        <v>0</v>
      </c>
      <c r="K397" s="0" t="n">
        <f aca="false">SUMPRODUCT('5N inverse'!$A$9:$Y$9,'5N mesh'!$B$37:$Z$37,$E396:$AC396)+'5N inverse'!$A$9*$C397/Setup!$B$17+INDEX('5N inverse'!$A$9:$Y$9,1,'5N mesh'!$B$7+1)*Setup!$B$22</f>
        <v>0</v>
      </c>
      <c r="L397" s="0" t="n">
        <f aca="false">SUMPRODUCT('5N inverse'!$A$10:$Y$10,'5N mesh'!$B$37:$Z$37,$E396:$AC396)+'5N inverse'!$A$10*$C397/Setup!$B$17+INDEX('5N inverse'!$A$10:$Y$10,1,'5N mesh'!$B$7+1)*Setup!$B$22</f>
        <v>0</v>
      </c>
      <c r="M397" s="0" t="n">
        <f aca="false">SUMPRODUCT('5N inverse'!$A$11:$Y$11,'5N mesh'!$B$37:$Z$37,$E396:$AC396)+'5N inverse'!$A$11*$C397/Setup!$B$17+INDEX('5N inverse'!$A$11:$Y$11,1,'5N mesh'!$B$7+1)*Setup!$B$22</f>
        <v>0</v>
      </c>
      <c r="N397" s="0" t="n">
        <f aca="false">SUMPRODUCT('5N inverse'!$A$12:$Y$12,'5N mesh'!$B$37:$Z$37,$E396:$AC396)+'5N inverse'!$A$12*$C397/Setup!$B$17+INDEX('5N inverse'!$A$12:$Y$12,1,'5N mesh'!$B$7+1)*Setup!$B$22</f>
        <v>0</v>
      </c>
      <c r="O397" s="0" t="n">
        <f aca="false">SUMPRODUCT('5N inverse'!$A$13:$Y$13,'5N mesh'!$B$37:$Z$37,$E396:$AC396)+'5N inverse'!$A$13*$C397/Setup!$B$17+INDEX('5N inverse'!$A$13:$Y$13,1,'5N mesh'!$B$7+1)*Setup!$B$22</f>
        <v>0</v>
      </c>
      <c r="P397" s="0" t="n">
        <f aca="false">SUMPRODUCT('5N inverse'!$A$14:$Y$14,'5N mesh'!$B$37:$Z$37,$E396:$AC396)+'5N inverse'!$A$14*$C397/Setup!$B$17+INDEX('5N inverse'!$A$14:$Y$14,1,'5N mesh'!$B$7+1)*Setup!$B$22</f>
        <v>0</v>
      </c>
      <c r="Q397" s="0" t="n">
        <f aca="false">SUMPRODUCT('5N inverse'!$A$15:$Y$15,'5N mesh'!$B$37:$Z$37,$E396:$AC396)+'5N inverse'!$A$15*$C397/Setup!$B$17+INDEX('5N inverse'!$A$15:$Y$15,1,'5N mesh'!$B$7+1)*Setup!$B$22</f>
        <v>0</v>
      </c>
      <c r="R397" s="0" t="n">
        <f aca="false">SUMPRODUCT('5N inverse'!$A$16:$Y$16,'5N mesh'!$B$37:$Z$37,$E396:$AC396)+'5N inverse'!$A$16*$C397/Setup!$B$17+INDEX('5N inverse'!$A$16:$Y$16,1,'5N mesh'!$B$7+1)*Setup!$B$22</f>
        <v>0</v>
      </c>
      <c r="S397" s="0" t="n">
        <f aca="false">SUMPRODUCT('5N inverse'!$A$17:$Y$17,'5N mesh'!$B$37:$Z$37,$E396:$AC396)+'5N inverse'!$A$17*$C397/Setup!$B$17+INDEX('5N inverse'!$A$17:$Y$17,1,'5N mesh'!$B$7+1)*Setup!$B$22</f>
        <v>0</v>
      </c>
      <c r="T397" s="0" t="n">
        <f aca="false">SUMPRODUCT('5N inverse'!$A$18:$Y$18,'5N mesh'!$B$37:$Z$37,$E396:$AC396)+'5N inverse'!$A$18*$C397/Setup!$B$17+INDEX('5N inverse'!$A$18:$Y$18,1,'5N mesh'!$B$7+1)*Setup!$B$22</f>
        <v>0</v>
      </c>
      <c r="U397" s="0" t="n">
        <f aca="false">SUMPRODUCT('5N inverse'!$A$19:$Y$19,'5N mesh'!$B$37:$Z$37,$E396:$AC396)+'5N inverse'!$A$19*$C397/Setup!$B$17+INDEX('5N inverse'!$A$19:$Y$19,1,'5N mesh'!$B$7+1)*Setup!$B$22</f>
        <v>0</v>
      </c>
      <c r="V397" s="0" t="n">
        <f aca="false">SUMPRODUCT('5N inverse'!$A$20:$Y$20,'5N mesh'!$B$37:$Z$37,$E396:$AC396)+'5N inverse'!$A$20*$C397/Setup!$B$17+INDEX('5N inverse'!$A$20:$Y$20,1,'5N mesh'!$B$7+1)*Setup!$B$22</f>
        <v>0</v>
      </c>
      <c r="W397" s="0" t="n">
        <f aca="false">SUMPRODUCT('5N inverse'!$A$21:$Y$21,'5N mesh'!$B$37:$Z$37,$E396:$AC396)+'5N inverse'!$A$21*$C397/Setup!$B$17+INDEX('5N inverse'!$A$21:$Y$21,1,'5N mesh'!$B$7+1)*Setup!$B$22</f>
        <v>0</v>
      </c>
      <c r="X397" s="0" t="n">
        <f aca="false">SUMPRODUCT('5N inverse'!$A$22:$Y$22,'5N mesh'!$B$37:$Z$37,$E396:$AC396)+'5N inverse'!$A$22*$C397/Setup!$B$17+INDEX('5N inverse'!$A$22:$Y$22,1,'5N mesh'!$B$7+1)*Setup!$B$22</f>
        <v>0</v>
      </c>
      <c r="Y397" s="0" t="n">
        <f aca="false">SUMPRODUCT('5N inverse'!$A$23:$Y$23,'5N mesh'!$B$37:$Z$37,$E396:$AC396)+'5N inverse'!$A$23*$C397/Setup!$B$17+INDEX('5N inverse'!$A$23:$Y$23,1,'5N mesh'!$B$7+1)*Setup!$B$22</f>
        <v>0</v>
      </c>
      <c r="Z397" s="0" t="n">
        <f aca="false">SUMPRODUCT('5N inverse'!$A$24:$Y$24,'5N mesh'!$B$37:$Z$37,$E396:$AC396)+'5N inverse'!$A$24*$C397/Setup!$B$17+INDEX('5N inverse'!$A$24:$Y$24,1,'5N mesh'!$B$7+1)*Setup!$B$22</f>
        <v>0</v>
      </c>
      <c r="AA397" s="0" t="n">
        <f aca="false">SUMPRODUCT('5N inverse'!$A$25:$Y$25,'5N mesh'!$B$37:$Z$37,$E396:$AC396)+'5N inverse'!$A$25*$C397/Setup!$B$17+INDEX('5N inverse'!$A$25:$Y$25,1,'5N mesh'!$B$7+1)*Setup!$B$22</f>
        <v>0</v>
      </c>
      <c r="AB397" s="0" t="n">
        <f aca="false">SUMPRODUCT('5N inverse'!$A$26:$Y$26,'5N mesh'!$B$37:$Z$37,$E396:$AC396)+'5N inverse'!$A$26*$C397/Setup!$B$17+INDEX('5N inverse'!$A$26:$Y$26,1,'5N mesh'!$B$7+1)*Setup!$B$22</f>
        <v>0</v>
      </c>
      <c r="AC397" s="0" t="n">
        <f aca="false">SUMPRODUCT('5N inverse'!$A$27:$Y$27,'5N mesh'!$B$37:$Z$37,$E396:$AC396)+'5N inverse'!$A$27*$C397/Setup!$B$17+INDEX('5N inverse'!$A$27:$Y$27,1,'5N mesh'!$B$7+1)*Setup!$B$22</f>
        <v>0</v>
      </c>
    </row>
    <row r="398" customFormat="false" ht="15" hidden="false" customHeight="false" outlineLevel="0" collapsed="false">
      <c r="A398" s="0" t="n">
        <v>393</v>
      </c>
      <c r="B398" s="0" t="n">
        <f aca="false">A398*Setup!$B$11/3600</f>
        <v>32.75</v>
      </c>
      <c r="C398" s="0" t="n">
        <f aca="false">Setup!$B$7+Setup!$B$8*COS(2*PI()*(B398-Setup!$B$9)/24)</f>
        <v>22.7142421387874</v>
      </c>
      <c r="D398" s="0" t="n">
        <f aca="false">(C398-E398)/Setup!$B$17</f>
        <v>7.58339852304033</v>
      </c>
      <c r="E398" s="0" t="n">
        <f aca="false">SUMPRODUCT('5N inverse'!$A$3:$Y$3,'5N mesh'!$B$37:$Z$37,$E397:$AC397)+'5N inverse'!$A$3*$C398/Setup!$B$17+INDEX('5N inverse'!$A$3:$Y$3,1,'5N mesh'!$B$7+1)*Setup!$B$22</f>
        <v>21.7284003307921</v>
      </c>
      <c r="F398" s="0" t="n">
        <f aca="false">SUMPRODUCT('5N inverse'!$A$4:$Y$4,'5N mesh'!$B$37:$Z$37,$E397:$AC397)+'5N inverse'!$A$4*$C398/Setup!$B$17+INDEX('5N inverse'!$A$4:$Y$4,1,'5N mesh'!$B$7+1)*Setup!$B$22</f>
        <v>20.6168139543916</v>
      </c>
      <c r="G398" s="0" t="n">
        <f aca="false">SUMPRODUCT('5N inverse'!$A$5:$Y$5,'5N mesh'!$B$37:$Z$37,$E397:$AC397)+'5N inverse'!$A$5*$C398/Setup!$B$17+INDEX('5N inverse'!$A$5:$Y$5,1,'5N mesh'!$B$7+1)*Setup!$B$22</f>
        <v>18.3936412015904</v>
      </c>
      <c r="H398" s="0" t="n">
        <f aca="false">SUMPRODUCT('5N inverse'!$A$6:$Y$6,'5N mesh'!$B$37:$Z$37,$E397:$AC397)+'5N inverse'!$A$6*$C398/Setup!$B$17+INDEX('5N inverse'!$A$6:$Y$6,1,'5N mesh'!$B$7+1)*Setup!$B$22</f>
        <v>16.1704684487893</v>
      </c>
      <c r="I398" s="0" t="n">
        <f aca="false">SUMPRODUCT('5N inverse'!$A$7:$Y$7,'5N mesh'!$B$37:$Z$37,$E397:$AC397)+'5N inverse'!$A$7*$C398/Setup!$B$17+INDEX('5N inverse'!$A$7:$Y$7,1,'5N mesh'!$B$7+1)*Setup!$B$22</f>
        <v>15.0588820723888</v>
      </c>
      <c r="J398" s="0" t="n">
        <f aca="false">SUMPRODUCT('5N inverse'!$A$8:$Y$8,'5N mesh'!$B$37:$Z$37,$E397:$AC397)+'5N inverse'!$A$8*$C398/Setup!$B$17+INDEX('5N inverse'!$A$8:$Y$8,1,'5N mesh'!$B$7+1)*Setup!$B$22</f>
        <v>0</v>
      </c>
      <c r="K398" s="0" t="n">
        <f aca="false">SUMPRODUCT('5N inverse'!$A$9:$Y$9,'5N mesh'!$B$37:$Z$37,$E397:$AC397)+'5N inverse'!$A$9*$C398/Setup!$B$17+INDEX('5N inverse'!$A$9:$Y$9,1,'5N mesh'!$B$7+1)*Setup!$B$22</f>
        <v>0</v>
      </c>
      <c r="L398" s="0" t="n">
        <f aca="false">SUMPRODUCT('5N inverse'!$A$10:$Y$10,'5N mesh'!$B$37:$Z$37,$E397:$AC397)+'5N inverse'!$A$10*$C398/Setup!$B$17+INDEX('5N inverse'!$A$10:$Y$10,1,'5N mesh'!$B$7+1)*Setup!$B$22</f>
        <v>0</v>
      </c>
      <c r="M398" s="0" t="n">
        <f aca="false">SUMPRODUCT('5N inverse'!$A$11:$Y$11,'5N mesh'!$B$37:$Z$37,$E397:$AC397)+'5N inverse'!$A$11*$C398/Setup!$B$17+INDEX('5N inverse'!$A$11:$Y$11,1,'5N mesh'!$B$7+1)*Setup!$B$22</f>
        <v>0</v>
      </c>
      <c r="N398" s="0" t="n">
        <f aca="false">SUMPRODUCT('5N inverse'!$A$12:$Y$12,'5N mesh'!$B$37:$Z$37,$E397:$AC397)+'5N inverse'!$A$12*$C398/Setup!$B$17+INDEX('5N inverse'!$A$12:$Y$12,1,'5N mesh'!$B$7+1)*Setup!$B$22</f>
        <v>0</v>
      </c>
      <c r="O398" s="0" t="n">
        <f aca="false">SUMPRODUCT('5N inverse'!$A$13:$Y$13,'5N mesh'!$B$37:$Z$37,$E397:$AC397)+'5N inverse'!$A$13*$C398/Setup!$B$17+INDEX('5N inverse'!$A$13:$Y$13,1,'5N mesh'!$B$7+1)*Setup!$B$22</f>
        <v>0</v>
      </c>
      <c r="P398" s="0" t="n">
        <f aca="false">SUMPRODUCT('5N inverse'!$A$14:$Y$14,'5N mesh'!$B$37:$Z$37,$E397:$AC397)+'5N inverse'!$A$14*$C398/Setup!$B$17+INDEX('5N inverse'!$A$14:$Y$14,1,'5N mesh'!$B$7+1)*Setup!$B$22</f>
        <v>0</v>
      </c>
      <c r="Q398" s="0" t="n">
        <f aca="false">SUMPRODUCT('5N inverse'!$A$15:$Y$15,'5N mesh'!$B$37:$Z$37,$E397:$AC397)+'5N inverse'!$A$15*$C398/Setup!$B$17+INDEX('5N inverse'!$A$15:$Y$15,1,'5N mesh'!$B$7+1)*Setup!$B$22</f>
        <v>0</v>
      </c>
      <c r="R398" s="0" t="n">
        <f aca="false">SUMPRODUCT('5N inverse'!$A$16:$Y$16,'5N mesh'!$B$37:$Z$37,$E397:$AC397)+'5N inverse'!$A$16*$C398/Setup!$B$17+INDEX('5N inverse'!$A$16:$Y$16,1,'5N mesh'!$B$7+1)*Setup!$B$22</f>
        <v>0</v>
      </c>
      <c r="S398" s="0" t="n">
        <f aca="false">SUMPRODUCT('5N inverse'!$A$17:$Y$17,'5N mesh'!$B$37:$Z$37,$E397:$AC397)+'5N inverse'!$A$17*$C398/Setup!$B$17+INDEX('5N inverse'!$A$17:$Y$17,1,'5N mesh'!$B$7+1)*Setup!$B$22</f>
        <v>0</v>
      </c>
      <c r="T398" s="0" t="n">
        <f aca="false">SUMPRODUCT('5N inverse'!$A$18:$Y$18,'5N mesh'!$B$37:$Z$37,$E397:$AC397)+'5N inverse'!$A$18*$C398/Setup!$B$17+INDEX('5N inverse'!$A$18:$Y$18,1,'5N mesh'!$B$7+1)*Setup!$B$22</f>
        <v>0</v>
      </c>
      <c r="U398" s="0" t="n">
        <f aca="false">SUMPRODUCT('5N inverse'!$A$19:$Y$19,'5N mesh'!$B$37:$Z$37,$E397:$AC397)+'5N inverse'!$A$19*$C398/Setup!$B$17+INDEX('5N inverse'!$A$19:$Y$19,1,'5N mesh'!$B$7+1)*Setup!$B$22</f>
        <v>0</v>
      </c>
      <c r="V398" s="0" t="n">
        <f aca="false">SUMPRODUCT('5N inverse'!$A$20:$Y$20,'5N mesh'!$B$37:$Z$37,$E397:$AC397)+'5N inverse'!$A$20*$C398/Setup!$B$17+INDEX('5N inverse'!$A$20:$Y$20,1,'5N mesh'!$B$7+1)*Setup!$B$22</f>
        <v>0</v>
      </c>
      <c r="W398" s="0" t="n">
        <f aca="false">SUMPRODUCT('5N inverse'!$A$21:$Y$21,'5N mesh'!$B$37:$Z$37,$E397:$AC397)+'5N inverse'!$A$21*$C398/Setup!$B$17+INDEX('5N inverse'!$A$21:$Y$21,1,'5N mesh'!$B$7+1)*Setup!$B$22</f>
        <v>0</v>
      </c>
      <c r="X398" s="0" t="n">
        <f aca="false">SUMPRODUCT('5N inverse'!$A$22:$Y$22,'5N mesh'!$B$37:$Z$37,$E397:$AC397)+'5N inverse'!$A$22*$C398/Setup!$B$17+INDEX('5N inverse'!$A$22:$Y$22,1,'5N mesh'!$B$7+1)*Setup!$B$22</f>
        <v>0</v>
      </c>
      <c r="Y398" s="0" t="n">
        <f aca="false">SUMPRODUCT('5N inverse'!$A$23:$Y$23,'5N mesh'!$B$37:$Z$37,$E397:$AC397)+'5N inverse'!$A$23*$C398/Setup!$B$17+INDEX('5N inverse'!$A$23:$Y$23,1,'5N mesh'!$B$7+1)*Setup!$B$22</f>
        <v>0</v>
      </c>
      <c r="Z398" s="0" t="n">
        <f aca="false">SUMPRODUCT('5N inverse'!$A$24:$Y$24,'5N mesh'!$B$37:$Z$37,$E397:$AC397)+'5N inverse'!$A$24*$C398/Setup!$B$17+INDEX('5N inverse'!$A$24:$Y$24,1,'5N mesh'!$B$7+1)*Setup!$B$22</f>
        <v>0</v>
      </c>
      <c r="AA398" s="0" t="n">
        <f aca="false">SUMPRODUCT('5N inverse'!$A$25:$Y$25,'5N mesh'!$B$37:$Z$37,$E397:$AC397)+'5N inverse'!$A$25*$C398/Setup!$B$17+INDEX('5N inverse'!$A$25:$Y$25,1,'5N mesh'!$B$7+1)*Setup!$B$22</f>
        <v>0</v>
      </c>
      <c r="AB398" s="0" t="n">
        <f aca="false">SUMPRODUCT('5N inverse'!$A$26:$Y$26,'5N mesh'!$B$37:$Z$37,$E397:$AC397)+'5N inverse'!$A$26*$C398/Setup!$B$17+INDEX('5N inverse'!$A$26:$Y$26,1,'5N mesh'!$B$7+1)*Setup!$B$22</f>
        <v>0</v>
      </c>
      <c r="AC398" s="0" t="n">
        <f aca="false">SUMPRODUCT('5N inverse'!$A$27:$Y$27,'5N mesh'!$B$37:$Z$37,$E397:$AC397)+'5N inverse'!$A$27*$C398/Setup!$B$17+INDEX('5N inverse'!$A$27:$Y$27,1,'5N mesh'!$B$7+1)*Setup!$B$22</f>
        <v>0</v>
      </c>
    </row>
    <row r="399" customFormat="false" ht="15" hidden="false" customHeight="false" outlineLevel="0" collapsed="false">
      <c r="A399" s="0" t="n">
        <v>394</v>
      </c>
      <c r="B399" s="0" t="n">
        <f aca="false">A399*Setup!$B$11/3600</f>
        <v>32.8333333333333</v>
      </c>
      <c r="C399" s="0" t="n">
        <f aca="false">Setup!$B$7+Setup!$B$8*COS(2*PI()*(B399-Setup!$B$9)/24)</f>
        <v>22.7971768019829</v>
      </c>
      <c r="D399" s="0" t="n">
        <f aca="false">(C399-E399)/Setup!$B$17</f>
        <v>8.13351140809969</v>
      </c>
      <c r="E399" s="0" t="n">
        <f aca="false">SUMPRODUCT('5N inverse'!$A$3:$Y$3,'5N mesh'!$B$37:$Z$37,$E398:$AC398)+'5N inverse'!$A$3*$C399/Setup!$B$17+INDEX('5N inverse'!$A$3:$Y$3,1,'5N mesh'!$B$7+1)*Setup!$B$22</f>
        <v>21.7398203189299</v>
      </c>
      <c r="F399" s="0" t="n">
        <f aca="false">SUMPRODUCT('5N inverse'!$A$4:$Y$4,'5N mesh'!$B$37:$Z$37,$E398:$AC398)+'5N inverse'!$A$4*$C399/Setup!$B$17+INDEX('5N inverse'!$A$4:$Y$4,1,'5N mesh'!$B$7+1)*Setup!$B$22</f>
        <v>20.6263196428469</v>
      </c>
      <c r="G399" s="0" t="n">
        <f aca="false">SUMPRODUCT('5N inverse'!$A$5:$Y$5,'5N mesh'!$B$37:$Z$37,$E398:$AC398)+'5N inverse'!$A$5*$C399/Setup!$B$17+INDEX('5N inverse'!$A$5:$Y$5,1,'5N mesh'!$B$7+1)*Setup!$B$22</f>
        <v>18.3993182906809</v>
      </c>
      <c r="H399" s="0" t="n">
        <f aca="false">SUMPRODUCT('5N inverse'!$A$6:$Y$6,'5N mesh'!$B$37:$Z$37,$E398:$AC398)+'5N inverse'!$A$6*$C399/Setup!$B$17+INDEX('5N inverse'!$A$6:$Y$6,1,'5N mesh'!$B$7+1)*Setup!$B$22</f>
        <v>16.1723169385149</v>
      </c>
      <c r="I399" s="0" t="n">
        <f aca="false">SUMPRODUCT('5N inverse'!$A$7:$Y$7,'5N mesh'!$B$37:$Z$37,$E398:$AC398)+'5N inverse'!$A$7*$C399/Setup!$B$17+INDEX('5N inverse'!$A$7:$Y$7,1,'5N mesh'!$B$7+1)*Setup!$B$22</f>
        <v>15.0588162624318</v>
      </c>
      <c r="J399" s="0" t="n">
        <f aca="false">SUMPRODUCT('5N inverse'!$A$8:$Y$8,'5N mesh'!$B$37:$Z$37,$E398:$AC398)+'5N inverse'!$A$8*$C399/Setup!$B$17+INDEX('5N inverse'!$A$8:$Y$8,1,'5N mesh'!$B$7+1)*Setup!$B$22</f>
        <v>0</v>
      </c>
      <c r="K399" s="0" t="n">
        <f aca="false">SUMPRODUCT('5N inverse'!$A$9:$Y$9,'5N mesh'!$B$37:$Z$37,$E398:$AC398)+'5N inverse'!$A$9*$C399/Setup!$B$17+INDEX('5N inverse'!$A$9:$Y$9,1,'5N mesh'!$B$7+1)*Setup!$B$22</f>
        <v>0</v>
      </c>
      <c r="L399" s="0" t="n">
        <f aca="false">SUMPRODUCT('5N inverse'!$A$10:$Y$10,'5N mesh'!$B$37:$Z$37,$E398:$AC398)+'5N inverse'!$A$10*$C399/Setup!$B$17+INDEX('5N inverse'!$A$10:$Y$10,1,'5N mesh'!$B$7+1)*Setup!$B$22</f>
        <v>0</v>
      </c>
      <c r="M399" s="0" t="n">
        <f aca="false">SUMPRODUCT('5N inverse'!$A$11:$Y$11,'5N mesh'!$B$37:$Z$37,$E398:$AC398)+'5N inverse'!$A$11*$C399/Setup!$B$17+INDEX('5N inverse'!$A$11:$Y$11,1,'5N mesh'!$B$7+1)*Setup!$B$22</f>
        <v>0</v>
      </c>
      <c r="N399" s="0" t="n">
        <f aca="false">SUMPRODUCT('5N inverse'!$A$12:$Y$12,'5N mesh'!$B$37:$Z$37,$E398:$AC398)+'5N inverse'!$A$12*$C399/Setup!$B$17+INDEX('5N inverse'!$A$12:$Y$12,1,'5N mesh'!$B$7+1)*Setup!$B$22</f>
        <v>0</v>
      </c>
      <c r="O399" s="0" t="n">
        <f aca="false">SUMPRODUCT('5N inverse'!$A$13:$Y$13,'5N mesh'!$B$37:$Z$37,$E398:$AC398)+'5N inverse'!$A$13*$C399/Setup!$B$17+INDEX('5N inverse'!$A$13:$Y$13,1,'5N mesh'!$B$7+1)*Setup!$B$22</f>
        <v>0</v>
      </c>
      <c r="P399" s="0" t="n">
        <f aca="false">SUMPRODUCT('5N inverse'!$A$14:$Y$14,'5N mesh'!$B$37:$Z$37,$E398:$AC398)+'5N inverse'!$A$14*$C399/Setup!$B$17+INDEX('5N inverse'!$A$14:$Y$14,1,'5N mesh'!$B$7+1)*Setup!$B$22</f>
        <v>0</v>
      </c>
      <c r="Q399" s="0" t="n">
        <f aca="false">SUMPRODUCT('5N inverse'!$A$15:$Y$15,'5N mesh'!$B$37:$Z$37,$E398:$AC398)+'5N inverse'!$A$15*$C399/Setup!$B$17+INDEX('5N inverse'!$A$15:$Y$15,1,'5N mesh'!$B$7+1)*Setup!$B$22</f>
        <v>0</v>
      </c>
      <c r="R399" s="0" t="n">
        <f aca="false">SUMPRODUCT('5N inverse'!$A$16:$Y$16,'5N mesh'!$B$37:$Z$37,$E398:$AC398)+'5N inverse'!$A$16*$C399/Setup!$B$17+INDEX('5N inverse'!$A$16:$Y$16,1,'5N mesh'!$B$7+1)*Setup!$B$22</f>
        <v>0</v>
      </c>
      <c r="S399" s="0" t="n">
        <f aca="false">SUMPRODUCT('5N inverse'!$A$17:$Y$17,'5N mesh'!$B$37:$Z$37,$E398:$AC398)+'5N inverse'!$A$17*$C399/Setup!$B$17+INDEX('5N inverse'!$A$17:$Y$17,1,'5N mesh'!$B$7+1)*Setup!$B$22</f>
        <v>0</v>
      </c>
      <c r="T399" s="0" t="n">
        <f aca="false">SUMPRODUCT('5N inverse'!$A$18:$Y$18,'5N mesh'!$B$37:$Z$37,$E398:$AC398)+'5N inverse'!$A$18*$C399/Setup!$B$17+INDEX('5N inverse'!$A$18:$Y$18,1,'5N mesh'!$B$7+1)*Setup!$B$22</f>
        <v>0</v>
      </c>
      <c r="U399" s="0" t="n">
        <f aca="false">SUMPRODUCT('5N inverse'!$A$19:$Y$19,'5N mesh'!$B$37:$Z$37,$E398:$AC398)+'5N inverse'!$A$19*$C399/Setup!$B$17+INDEX('5N inverse'!$A$19:$Y$19,1,'5N mesh'!$B$7+1)*Setup!$B$22</f>
        <v>0</v>
      </c>
      <c r="V399" s="0" t="n">
        <f aca="false">SUMPRODUCT('5N inverse'!$A$20:$Y$20,'5N mesh'!$B$37:$Z$37,$E398:$AC398)+'5N inverse'!$A$20*$C399/Setup!$B$17+INDEX('5N inverse'!$A$20:$Y$20,1,'5N mesh'!$B$7+1)*Setup!$B$22</f>
        <v>0</v>
      </c>
      <c r="W399" s="0" t="n">
        <f aca="false">SUMPRODUCT('5N inverse'!$A$21:$Y$21,'5N mesh'!$B$37:$Z$37,$E398:$AC398)+'5N inverse'!$A$21*$C399/Setup!$B$17+INDEX('5N inverse'!$A$21:$Y$21,1,'5N mesh'!$B$7+1)*Setup!$B$22</f>
        <v>0</v>
      </c>
      <c r="X399" s="0" t="n">
        <f aca="false">SUMPRODUCT('5N inverse'!$A$22:$Y$22,'5N mesh'!$B$37:$Z$37,$E398:$AC398)+'5N inverse'!$A$22*$C399/Setup!$B$17+INDEX('5N inverse'!$A$22:$Y$22,1,'5N mesh'!$B$7+1)*Setup!$B$22</f>
        <v>0</v>
      </c>
      <c r="Y399" s="0" t="n">
        <f aca="false">SUMPRODUCT('5N inverse'!$A$23:$Y$23,'5N mesh'!$B$37:$Z$37,$E398:$AC398)+'5N inverse'!$A$23*$C399/Setup!$B$17+INDEX('5N inverse'!$A$23:$Y$23,1,'5N mesh'!$B$7+1)*Setup!$B$22</f>
        <v>0</v>
      </c>
      <c r="Z399" s="0" t="n">
        <f aca="false">SUMPRODUCT('5N inverse'!$A$24:$Y$24,'5N mesh'!$B$37:$Z$37,$E398:$AC398)+'5N inverse'!$A$24*$C399/Setup!$B$17+INDEX('5N inverse'!$A$24:$Y$24,1,'5N mesh'!$B$7+1)*Setup!$B$22</f>
        <v>0</v>
      </c>
      <c r="AA399" s="0" t="n">
        <f aca="false">SUMPRODUCT('5N inverse'!$A$25:$Y$25,'5N mesh'!$B$37:$Z$37,$E398:$AC398)+'5N inverse'!$A$25*$C399/Setup!$B$17+INDEX('5N inverse'!$A$25:$Y$25,1,'5N mesh'!$B$7+1)*Setup!$B$22</f>
        <v>0</v>
      </c>
      <c r="AB399" s="0" t="n">
        <f aca="false">SUMPRODUCT('5N inverse'!$A$26:$Y$26,'5N mesh'!$B$37:$Z$37,$E398:$AC398)+'5N inverse'!$A$26*$C399/Setup!$B$17+INDEX('5N inverse'!$A$26:$Y$26,1,'5N mesh'!$B$7+1)*Setup!$B$22</f>
        <v>0</v>
      </c>
      <c r="AC399" s="0" t="n">
        <f aca="false">SUMPRODUCT('5N inverse'!$A$27:$Y$27,'5N mesh'!$B$37:$Z$37,$E398:$AC398)+'5N inverse'!$A$27*$C399/Setup!$B$17+INDEX('5N inverse'!$A$27:$Y$27,1,'5N mesh'!$B$7+1)*Setup!$B$22</f>
        <v>0</v>
      </c>
    </row>
    <row r="400" customFormat="false" ht="15" hidden="false" customHeight="false" outlineLevel="0" collapsed="false">
      <c r="A400" s="0" t="n">
        <v>395</v>
      </c>
      <c r="B400" s="0" t="n">
        <f aca="false">A400*Setup!$B$11/3600</f>
        <v>32.9166666666667</v>
      </c>
      <c r="C400" s="0" t="n">
        <f aca="false">Setup!$B$7+Setup!$B$8*COS(2*PI()*(B400-Setup!$B$9)/24)</f>
        <v>22.880683943876</v>
      </c>
      <c r="D400" s="0" t="n">
        <f aca="false">(C400-E400)/Setup!$B$17</f>
        <v>8.68088783017469</v>
      </c>
      <c r="E400" s="0" t="n">
        <f aca="false">SUMPRODUCT('5N inverse'!$A$3:$Y$3,'5N mesh'!$B$37:$Z$37,$E399:$AC399)+'5N inverse'!$A$3*$C400/Setup!$B$17+INDEX('5N inverse'!$A$3:$Y$3,1,'5N mesh'!$B$7+1)*Setup!$B$22</f>
        <v>21.7521685259533</v>
      </c>
      <c r="F400" s="0" t="n">
        <f aca="false">SUMPRODUCT('5N inverse'!$A$4:$Y$4,'5N mesh'!$B$37:$Z$37,$E399:$AC399)+'5N inverse'!$A$4*$C400/Setup!$B$17+INDEX('5N inverse'!$A$4:$Y$4,1,'5N mesh'!$B$7+1)*Setup!$B$22</f>
        <v>20.6366000194986</v>
      </c>
      <c r="G400" s="0" t="n">
        <f aca="false">SUMPRODUCT('5N inverse'!$A$5:$Y$5,'5N mesh'!$B$37:$Z$37,$E399:$AC399)+'5N inverse'!$A$5*$C400/Setup!$B$17+INDEX('5N inverse'!$A$5:$Y$5,1,'5N mesh'!$B$7+1)*Setup!$B$22</f>
        <v>18.4054630065891</v>
      </c>
      <c r="H400" s="0" t="n">
        <f aca="false">SUMPRODUCT('5N inverse'!$A$6:$Y$6,'5N mesh'!$B$37:$Z$37,$E399:$AC399)+'5N inverse'!$A$6*$C400/Setup!$B$17+INDEX('5N inverse'!$A$6:$Y$6,1,'5N mesh'!$B$7+1)*Setup!$B$22</f>
        <v>16.1743259936796</v>
      </c>
      <c r="I400" s="0" t="n">
        <f aca="false">SUMPRODUCT('5N inverse'!$A$7:$Y$7,'5N mesh'!$B$37:$Z$37,$E399:$AC399)+'5N inverse'!$A$7*$C400/Setup!$B$17+INDEX('5N inverse'!$A$7:$Y$7,1,'5N mesh'!$B$7+1)*Setup!$B$22</f>
        <v>15.0587574872249</v>
      </c>
      <c r="J400" s="0" t="n">
        <f aca="false">SUMPRODUCT('5N inverse'!$A$8:$Y$8,'5N mesh'!$B$37:$Z$37,$E399:$AC399)+'5N inverse'!$A$8*$C400/Setup!$B$17+INDEX('5N inverse'!$A$8:$Y$8,1,'5N mesh'!$B$7+1)*Setup!$B$22</f>
        <v>0</v>
      </c>
      <c r="K400" s="0" t="n">
        <f aca="false">SUMPRODUCT('5N inverse'!$A$9:$Y$9,'5N mesh'!$B$37:$Z$37,$E399:$AC399)+'5N inverse'!$A$9*$C400/Setup!$B$17+INDEX('5N inverse'!$A$9:$Y$9,1,'5N mesh'!$B$7+1)*Setup!$B$22</f>
        <v>0</v>
      </c>
      <c r="L400" s="0" t="n">
        <f aca="false">SUMPRODUCT('5N inverse'!$A$10:$Y$10,'5N mesh'!$B$37:$Z$37,$E399:$AC399)+'5N inverse'!$A$10*$C400/Setup!$B$17+INDEX('5N inverse'!$A$10:$Y$10,1,'5N mesh'!$B$7+1)*Setup!$B$22</f>
        <v>0</v>
      </c>
      <c r="M400" s="0" t="n">
        <f aca="false">SUMPRODUCT('5N inverse'!$A$11:$Y$11,'5N mesh'!$B$37:$Z$37,$E399:$AC399)+'5N inverse'!$A$11*$C400/Setup!$B$17+INDEX('5N inverse'!$A$11:$Y$11,1,'5N mesh'!$B$7+1)*Setup!$B$22</f>
        <v>0</v>
      </c>
      <c r="N400" s="0" t="n">
        <f aca="false">SUMPRODUCT('5N inverse'!$A$12:$Y$12,'5N mesh'!$B$37:$Z$37,$E399:$AC399)+'5N inverse'!$A$12*$C400/Setup!$B$17+INDEX('5N inverse'!$A$12:$Y$12,1,'5N mesh'!$B$7+1)*Setup!$B$22</f>
        <v>0</v>
      </c>
      <c r="O400" s="0" t="n">
        <f aca="false">SUMPRODUCT('5N inverse'!$A$13:$Y$13,'5N mesh'!$B$37:$Z$37,$E399:$AC399)+'5N inverse'!$A$13*$C400/Setup!$B$17+INDEX('5N inverse'!$A$13:$Y$13,1,'5N mesh'!$B$7+1)*Setup!$B$22</f>
        <v>0</v>
      </c>
      <c r="P400" s="0" t="n">
        <f aca="false">SUMPRODUCT('5N inverse'!$A$14:$Y$14,'5N mesh'!$B$37:$Z$37,$E399:$AC399)+'5N inverse'!$A$14*$C400/Setup!$B$17+INDEX('5N inverse'!$A$14:$Y$14,1,'5N mesh'!$B$7+1)*Setup!$B$22</f>
        <v>0</v>
      </c>
      <c r="Q400" s="0" t="n">
        <f aca="false">SUMPRODUCT('5N inverse'!$A$15:$Y$15,'5N mesh'!$B$37:$Z$37,$E399:$AC399)+'5N inverse'!$A$15*$C400/Setup!$B$17+INDEX('5N inverse'!$A$15:$Y$15,1,'5N mesh'!$B$7+1)*Setup!$B$22</f>
        <v>0</v>
      </c>
      <c r="R400" s="0" t="n">
        <f aca="false">SUMPRODUCT('5N inverse'!$A$16:$Y$16,'5N mesh'!$B$37:$Z$37,$E399:$AC399)+'5N inverse'!$A$16*$C400/Setup!$B$17+INDEX('5N inverse'!$A$16:$Y$16,1,'5N mesh'!$B$7+1)*Setup!$B$22</f>
        <v>0</v>
      </c>
      <c r="S400" s="0" t="n">
        <f aca="false">SUMPRODUCT('5N inverse'!$A$17:$Y$17,'5N mesh'!$B$37:$Z$37,$E399:$AC399)+'5N inverse'!$A$17*$C400/Setup!$B$17+INDEX('5N inverse'!$A$17:$Y$17,1,'5N mesh'!$B$7+1)*Setup!$B$22</f>
        <v>0</v>
      </c>
      <c r="T400" s="0" t="n">
        <f aca="false">SUMPRODUCT('5N inverse'!$A$18:$Y$18,'5N mesh'!$B$37:$Z$37,$E399:$AC399)+'5N inverse'!$A$18*$C400/Setup!$B$17+INDEX('5N inverse'!$A$18:$Y$18,1,'5N mesh'!$B$7+1)*Setup!$B$22</f>
        <v>0</v>
      </c>
      <c r="U400" s="0" t="n">
        <f aca="false">SUMPRODUCT('5N inverse'!$A$19:$Y$19,'5N mesh'!$B$37:$Z$37,$E399:$AC399)+'5N inverse'!$A$19*$C400/Setup!$B$17+INDEX('5N inverse'!$A$19:$Y$19,1,'5N mesh'!$B$7+1)*Setup!$B$22</f>
        <v>0</v>
      </c>
      <c r="V400" s="0" t="n">
        <f aca="false">SUMPRODUCT('5N inverse'!$A$20:$Y$20,'5N mesh'!$B$37:$Z$37,$E399:$AC399)+'5N inverse'!$A$20*$C400/Setup!$B$17+INDEX('5N inverse'!$A$20:$Y$20,1,'5N mesh'!$B$7+1)*Setup!$B$22</f>
        <v>0</v>
      </c>
      <c r="W400" s="0" t="n">
        <f aca="false">SUMPRODUCT('5N inverse'!$A$21:$Y$21,'5N mesh'!$B$37:$Z$37,$E399:$AC399)+'5N inverse'!$A$21*$C400/Setup!$B$17+INDEX('5N inverse'!$A$21:$Y$21,1,'5N mesh'!$B$7+1)*Setup!$B$22</f>
        <v>0</v>
      </c>
      <c r="X400" s="0" t="n">
        <f aca="false">SUMPRODUCT('5N inverse'!$A$22:$Y$22,'5N mesh'!$B$37:$Z$37,$E399:$AC399)+'5N inverse'!$A$22*$C400/Setup!$B$17+INDEX('5N inverse'!$A$22:$Y$22,1,'5N mesh'!$B$7+1)*Setup!$B$22</f>
        <v>0</v>
      </c>
      <c r="Y400" s="0" t="n">
        <f aca="false">SUMPRODUCT('5N inverse'!$A$23:$Y$23,'5N mesh'!$B$37:$Z$37,$E399:$AC399)+'5N inverse'!$A$23*$C400/Setup!$B$17+INDEX('5N inverse'!$A$23:$Y$23,1,'5N mesh'!$B$7+1)*Setup!$B$22</f>
        <v>0</v>
      </c>
      <c r="Z400" s="0" t="n">
        <f aca="false">SUMPRODUCT('5N inverse'!$A$24:$Y$24,'5N mesh'!$B$37:$Z$37,$E399:$AC399)+'5N inverse'!$A$24*$C400/Setup!$B$17+INDEX('5N inverse'!$A$24:$Y$24,1,'5N mesh'!$B$7+1)*Setup!$B$22</f>
        <v>0</v>
      </c>
      <c r="AA400" s="0" t="n">
        <f aca="false">SUMPRODUCT('5N inverse'!$A$25:$Y$25,'5N mesh'!$B$37:$Z$37,$E399:$AC399)+'5N inverse'!$A$25*$C400/Setup!$B$17+INDEX('5N inverse'!$A$25:$Y$25,1,'5N mesh'!$B$7+1)*Setup!$B$22</f>
        <v>0</v>
      </c>
      <c r="AB400" s="0" t="n">
        <f aca="false">SUMPRODUCT('5N inverse'!$A$26:$Y$26,'5N mesh'!$B$37:$Z$37,$E399:$AC399)+'5N inverse'!$A$26*$C400/Setup!$B$17+INDEX('5N inverse'!$A$26:$Y$26,1,'5N mesh'!$B$7+1)*Setup!$B$22</f>
        <v>0</v>
      </c>
      <c r="AC400" s="0" t="n">
        <f aca="false">SUMPRODUCT('5N inverse'!$A$27:$Y$27,'5N mesh'!$B$37:$Z$37,$E399:$AC399)+'5N inverse'!$A$27*$C400/Setup!$B$17+INDEX('5N inverse'!$A$27:$Y$27,1,'5N mesh'!$B$7+1)*Setup!$B$22</f>
        <v>0</v>
      </c>
    </row>
    <row r="401" customFormat="false" ht="15" hidden="false" customHeight="false" outlineLevel="0" collapsed="false">
      <c r="A401" s="0" t="n">
        <v>396</v>
      </c>
      <c r="B401" s="0" t="n">
        <f aca="false">A401*Setup!$B$11/3600</f>
        <v>33</v>
      </c>
      <c r="C401" s="0" t="n">
        <f aca="false">Setup!$B$7+Setup!$B$8*COS(2*PI()*(B401-Setup!$B$9)/24)</f>
        <v>22.9647238195899</v>
      </c>
      <c r="D401" s="0" t="n">
        <f aca="false">(C401-E401)/Setup!$B$17</f>
        <v>9.22526395954812</v>
      </c>
      <c r="E401" s="0" t="n">
        <f aca="false">SUMPRODUCT('5N inverse'!$A$3:$Y$3,'5N mesh'!$B$37:$Z$37,$E400:$AC400)+'5N inverse'!$A$3*$C401/Setup!$B$17+INDEX('5N inverse'!$A$3:$Y$3,1,'5N mesh'!$B$7+1)*Setup!$B$22</f>
        <v>21.7654395048487</v>
      </c>
      <c r="F401" s="0" t="n">
        <f aca="false">SUMPRODUCT('5N inverse'!$A$4:$Y$4,'5N mesh'!$B$37:$Z$37,$E400:$AC400)+'5N inverse'!$A$4*$C401/Setup!$B$17+INDEX('5N inverse'!$A$4:$Y$4,1,'5N mesh'!$B$7+1)*Setup!$B$22</f>
        <v>20.6476505507182</v>
      </c>
      <c r="G401" s="0" t="n">
        <f aca="false">SUMPRODUCT('5N inverse'!$A$5:$Y$5,'5N mesh'!$B$37:$Z$37,$E400:$AC400)+'5N inverse'!$A$5*$C401/Setup!$B$17+INDEX('5N inverse'!$A$5:$Y$5,1,'5N mesh'!$B$7+1)*Setup!$B$22</f>
        <v>18.4120726424573</v>
      </c>
      <c r="H401" s="0" t="n">
        <f aca="false">SUMPRODUCT('5N inverse'!$A$6:$Y$6,'5N mesh'!$B$37:$Z$37,$E400:$AC400)+'5N inverse'!$A$6*$C401/Setup!$B$17+INDEX('5N inverse'!$A$6:$Y$6,1,'5N mesh'!$B$7+1)*Setup!$B$22</f>
        <v>16.1764947341964</v>
      </c>
      <c r="I401" s="0" t="n">
        <f aca="false">SUMPRODUCT('5N inverse'!$A$7:$Y$7,'5N mesh'!$B$37:$Z$37,$E400:$AC400)+'5N inverse'!$A$7*$C401/Setup!$B$17+INDEX('5N inverse'!$A$7:$Y$7,1,'5N mesh'!$B$7+1)*Setup!$B$22</f>
        <v>15.0587057800659</v>
      </c>
      <c r="J401" s="0" t="n">
        <f aca="false">SUMPRODUCT('5N inverse'!$A$8:$Y$8,'5N mesh'!$B$37:$Z$37,$E400:$AC400)+'5N inverse'!$A$8*$C401/Setup!$B$17+INDEX('5N inverse'!$A$8:$Y$8,1,'5N mesh'!$B$7+1)*Setup!$B$22</f>
        <v>0</v>
      </c>
      <c r="K401" s="0" t="n">
        <f aca="false">SUMPRODUCT('5N inverse'!$A$9:$Y$9,'5N mesh'!$B$37:$Z$37,$E400:$AC400)+'5N inverse'!$A$9*$C401/Setup!$B$17+INDEX('5N inverse'!$A$9:$Y$9,1,'5N mesh'!$B$7+1)*Setup!$B$22</f>
        <v>0</v>
      </c>
      <c r="L401" s="0" t="n">
        <f aca="false">SUMPRODUCT('5N inverse'!$A$10:$Y$10,'5N mesh'!$B$37:$Z$37,$E400:$AC400)+'5N inverse'!$A$10*$C401/Setup!$B$17+INDEX('5N inverse'!$A$10:$Y$10,1,'5N mesh'!$B$7+1)*Setup!$B$22</f>
        <v>0</v>
      </c>
      <c r="M401" s="0" t="n">
        <f aca="false">SUMPRODUCT('5N inverse'!$A$11:$Y$11,'5N mesh'!$B$37:$Z$37,$E400:$AC400)+'5N inverse'!$A$11*$C401/Setup!$B$17+INDEX('5N inverse'!$A$11:$Y$11,1,'5N mesh'!$B$7+1)*Setup!$B$22</f>
        <v>0</v>
      </c>
      <c r="N401" s="0" t="n">
        <f aca="false">SUMPRODUCT('5N inverse'!$A$12:$Y$12,'5N mesh'!$B$37:$Z$37,$E400:$AC400)+'5N inverse'!$A$12*$C401/Setup!$B$17+INDEX('5N inverse'!$A$12:$Y$12,1,'5N mesh'!$B$7+1)*Setup!$B$22</f>
        <v>0</v>
      </c>
      <c r="O401" s="0" t="n">
        <f aca="false">SUMPRODUCT('5N inverse'!$A$13:$Y$13,'5N mesh'!$B$37:$Z$37,$E400:$AC400)+'5N inverse'!$A$13*$C401/Setup!$B$17+INDEX('5N inverse'!$A$13:$Y$13,1,'5N mesh'!$B$7+1)*Setup!$B$22</f>
        <v>0</v>
      </c>
      <c r="P401" s="0" t="n">
        <f aca="false">SUMPRODUCT('5N inverse'!$A$14:$Y$14,'5N mesh'!$B$37:$Z$37,$E400:$AC400)+'5N inverse'!$A$14*$C401/Setup!$B$17+INDEX('5N inverse'!$A$14:$Y$14,1,'5N mesh'!$B$7+1)*Setup!$B$22</f>
        <v>0</v>
      </c>
      <c r="Q401" s="0" t="n">
        <f aca="false">SUMPRODUCT('5N inverse'!$A$15:$Y$15,'5N mesh'!$B$37:$Z$37,$E400:$AC400)+'5N inverse'!$A$15*$C401/Setup!$B$17+INDEX('5N inverse'!$A$15:$Y$15,1,'5N mesh'!$B$7+1)*Setup!$B$22</f>
        <v>0</v>
      </c>
      <c r="R401" s="0" t="n">
        <f aca="false">SUMPRODUCT('5N inverse'!$A$16:$Y$16,'5N mesh'!$B$37:$Z$37,$E400:$AC400)+'5N inverse'!$A$16*$C401/Setup!$B$17+INDEX('5N inverse'!$A$16:$Y$16,1,'5N mesh'!$B$7+1)*Setup!$B$22</f>
        <v>0</v>
      </c>
      <c r="S401" s="0" t="n">
        <f aca="false">SUMPRODUCT('5N inverse'!$A$17:$Y$17,'5N mesh'!$B$37:$Z$37,$E400:$AC400)+'5N inverse'!$A$17*$C401/Setup!$B$17+INDEX('5N inverse'!$A$17:$Y$17,1,'5N mesh'!$B$7+1)*Setup!$B$22</f>
        <v>0</v>
      </c>
      <c r="T401" s="0" t="n">
        <f aca="false">SUMPRODUCT('5N inverse'!$A$18:$Y$18,'5N mesh'!$B$37:$Z$37,$E400:$AC400)+'5N inverse'!$A$18*$C401/Setup!$B$17+INDEX('5N inverse'!$A$18:$Y$18,1,'5N mesh'!$B$7+1)*Setup!$B$22</f>
        <v>0</v>
      </c>
      <c r="U401" s="0" t="n">
        <f aca="false">SUMPRODUCT('5N inverse'!$A$19:$Y$19,'5N mesh'!$B$37:$Z$37,$E400:$AC400)+'5N inverse'!$A$19*$C401/Setup!$B$17+INDEX('5N inverse'!$A$19:$Y$19,1,'5N mesh'!$B$7+1)*Setup!$B$22</f>
        <v>0</v>
      </c>
      <c r="V401" s="0" t="n">
        <f aca="false">SUMPRODUCT('5N inverse'!$A$20:$Y$20,'5N mesh'!$B$37:$Z$37,$E400:$AC400)+'5N inverse'!$A$20*$C401/Setup!$B$17+INDEX('5N inverse'!$A$20:$Y$20,1,'5N mesh'!$B$7+1)*Setup!$B$22</f>
        <v>0</v>
      </c>
      <c r="W401" s="0" t="n">
        <f aca="false">SUMPRODUCT('5N inverse'!$A$21:$Y$21,'5N mesh'!$B$37:$Z$37,$E400:$AC400)+'5N inverse'!$A$21*$C401/Setup!$B$17+INDEX('5N inverse'!$A$21:$Y$21,1,'5N mesh'!$B$7+1)*Setup!$B$22</f>
        <v>0</v>
      </c>
      <c r="X401" s="0" t="n">
        <f aca="false">SUMPRODUCT('5N inverse'!$A$22:$Y$22,'5N mesh'!$B$37:$Z$37,$E400:$AC400)+'5N inverse'!$A$22*$C401/Setup!$B$17+INDEX('5N inverse'!$A$22:$Y$22,1,'5N mesh'!$B$7+1)*Setup!$B$22</f>
        <v>0</v>
      </c>
      <c r="Y401" s="0" t="n">
        <f aca="false">SUMPRODUCT('5N inverse'!$A$23:$Y$23,'5N mesh'!$B$37:$Z$37,$E400:$AC400)+'5N inverse'!$A$23*$C401/Setup!$B$17+INDEX('5N inverse'!$A$23:$Y$23,1,'5N mesh'!$B$7+1)*Setup!$B$22</f>
        <v>0</v>
      </c>
      <c r="Z401" s="0" t="n">
        <f aca="false">SUMPRODUCT('5N inverse'!$A$24:$Y$24,'5N mesh'!$B$37:$Z$37,$E400:$AC400)+'5N inverse'!$A$24*$C401/Setup!$B$17+INDEX('5N inverse'!$A$24:$Y$24,1,'5N mesh'!$B$7+1)*Setup!$B$22</f>
        <v>0</v>
      </c>
      <c r="AA401" s="0" t="n">
        <f aca="false">SUMPRODUCT('5N inverse'!$A$25:$Y$25,'5N mesh'!$B$37:$Z$37,$E400:$AC400)+'5N inverse'!$A$25*$C401/Setup!$B$17+INDEX('5N inverse'!$A$25:$Y$25,1,'5N mesh'!$B$7+1)*Setup!$B$22</f>
        <v>0</v>
      </c>
      <c r="AB401" s="0" t="n">
        <f aca="false">SUMPRODUCT('5N inverse'!$A$26:$Y$26,'5N mesh'!$B$37:$Z$37,$E400:$AC400)+'5N inverse'!$A$26*$C401/Setup!$B$17+INDEX('5N inverse'!$A$26:$Y$26,1,'5N mesh'!$B$7+1)*Setup!$B$22</f>
        <v>0</v>
      </c>
      <c r="AC401" s="0" t="n">
        <f aca="false">SUMPRODUCT('5N inverse'!$A$27:$Y$27,'5N mesh'!$B$37:$Z$37,$E400:$AC400)+'5N inverse'!$A$27*$C401/Setup!$B$17+INDEX('5N inverse'!$A$27:$Y$27,1,'5N mesh'!$B$7+1)*Setup!$B$22</f>
        <v>0</v>
      </c>
    </row>
    <row r="402" customFormat="false" ht="15" hidden="false" customHeight="false" outlineLevel="0" collapsed="false">
      <c r="A402" s="0" t="n">
        <v>397</v>
      </c>
      <c r="B402" s="0" t="n">
        <f aca="false">A402*Setup!$B$11/3600</f>
        <v>33.0833333333333</v>
      </c>
      <c r="C402" s="0" t="n">
        <f aca="false">Setup!$B$7+Setup!$B$8*COS(2*PI()*(B402-Setup!$B$9)/24)</f>
        <v>23.0492564306953</v>
      </c>
      <c r="D402" s="0" t="n">
        <f aca="false">(C402-E402)/Setup!$B$17</f>
        <v>9.76637743844424</v>
      </c>
      <c r="E402" s="0" t="n">
        <f aca="false">SUMPRODUCT('5N inverse'!$A$3:$Y$3,'5N mesh'!$B$37:$Z$37,$E401:$AC401)+'5N inverse'!$A$3*$C402/Setup!$B$17+INDEX('5N inverse'!$A$3:$Y$3,1,'5N mesh'!$B$7+1)*Setup!$B$22</f>
        <v>21.7796273636976</v>
      </c>
      <c r="F402" s="0" t="n">
        <f aca="false">SUMPRODUCT('5N inverse'!$A$4:$Y$4,'5N mesh'!$B$37:$Z$37,$E401:$AC401)+'5N inverse'!$A$4*$C402/Setup!$B$17+INDEX('5N inverse'!$A$4:$Y$4,1,'5N mesh'!$B$7+1)*Setup!$B$22</f>
        <v>20.659466331551</v>
      </c>
      <c r="G402" s="0" t="n">
        <f aca="false">SUMPRODUCT('5N inverse'!$A$5:$Y$5,'5N mesh'!$B$37:$Z$37,$E401:$AC401)+'5N inverse'!$A$5*$C402/Setup!$B$17+INDEX('5N inverse'!$A$5:$Y$5,1,'5N mesh'!$B$7+1)*Setup!$B$22</f>
        <v>18.4191442672578</v>
      </c>
      <c r="H402" s="0" t="n">
        <f aca="false">SUMPRODUCT('5N inverse'!$A$6:$Y$6,'5N mesh'!$B$37:$Z$37,$E401:$AC401)+'5N inverse'!$A$6*$C402/Setup!$B$17+INDEX('5N inverse'!$A$6:$Y$6,1,'5N mesh'!$B$7+1)*Setup!$B$22</f>
        <v>16.1788222029647</v>
      </c>
      <c r="I402" s="0" t="n">
        <f aca="false">SUMPRODUCT('5N inverse'!$A$7:$Y$7,'5N mesh'!$B$37:$Z$37,$E401:$AC401)+'5N inverse'!$A$7*$C402/Setup!$B$17+INDEX('5N inverse'!$A$7:$Y$7,1,'5N mesh'!$B$7+1)*Setup!$B$22</f>
        <v>15.0586611708181</v>
      </c>
      <c r="J402" s="0" t="n">
        <f aca="false">SUMPRODUCT('5N inverse'!$A$8:$Y$8,'5N mesh'!$B$37:$Z$37,$E401:$AC401)+'5N inverse'!$A$8*$C402/Setup!$B$17+INDEX('5N inverse'!$A$8:$Y$8,1,'5N mesh'!$B$7+1)*Setup!$B$22</f>
        <v>0</v>
      </c>
      <c r="K402" s="0" t="n">
        <f aca="false">SUMPRODUCT('5N inverse'!$A$9:$Y$9,'5N mesh'!$B$37:$Z$37,$E401:$AC401)+'5N inverse'!$A$9*$C402/Setup!$B$17+INDEX('5N inverse'!$A$9:$Y$9,1,'5N mesh'!$B$7+1)*Setup!$B$22</f>
        <v>0</v>
      </c>
      <c r="L402" s="0" t="n">
        <f aca="false">SUMPRODUCT('5N inverse'!$A$10:$Y$10,'5N mesh'!$B$37:$Z$37,$E401:$AC401)+'5N inverse'!$A$10*$C402/Setup!$B$17+INDEX('5N inverse'!$A$10:$Y$10,1,'5N mesh'!$B$7+1)*Setup!$B$22</f>
        <v>0</v>
      </c>
      <c r="M402" s="0" t="n">
        <f aca="false">SUMPRODUCT('5N inverse'!$A$11:$Y$11,'5N mesh'!$B$37:$Z$37,$E401:$AC401)+'5N inverse'!$A$11*$C402/Setup!$B$17+INDEX('5N inverse'!$A$11:$Y$11,1,'5N mesh'!$B$7+1)*Setup!$B$22</f>
        <v>0</v>
      </c>
      <c r="N402" s="0" t="n">
        <f aca="false">SUMPRODUCT('5N inverse'!$A$12:$Y$12,'5N mesh'!$B$37:$Z$37,$E401:$AC401)+'5N inverse'!$A$12*$C402/Setup!$B$17+INDEX('5N inverse'!$A$12:$Y$12,1,'5N mesh'!$B$7+1)*Setup!$B$22</f>
        <v>0</v>
      </c>
      <c r="O402" s="0" t="n">
        <f aca="false">SUMPRODUCT('5N inverse'!$A$13:$Y$13,'5N mesh'!$B$37:$Z$37,$E401:$AC401)+'5N inverse'!$A$13*$C402/Setup!$B$17+INDEX('5N inverse'!$A$13:$Y$13,1,'5N mesh'!$B$7+1)*Setup!$B$22</f>
        <v>0</v>
      </c>
      <c r="P402" s="0" t="n">
        <f aca="false">SUMPRODUCT('5N inverse'!$A$14:$Y$14,'5N mesh'!$B$37:$Z$37,$E401:$AC401)+'5N inverse'!$A$14*$C402/Setup!$B$17+INDEX('5N inverse'!$A$14:$Y$14,1,'5N mesh'!$B$7+1)*Setup!$B$22</f>
        <v>0</v>
      </c>
      <c r="Q402" s="0" t="n">
        <f aca="false">SUMPRODUCT('5N inverse'!$A$15:$Y$15,'5N mesh'!$B$37:$Z$37,$E401:$AC401)+'5N inverse'!$A$15*$C402/Setup!$B$17+INDEX('5N inverse'!$A$15:$Y$15,1,'5N mesh'!$B$7+1)*Setup!$B$22</f>
        <v>0</v>
      </c>
      <c r="R402" s="0" t="n">
        <f aca="false">SUMPRODUCT('5N inverse'!$A$16:$Y$16,'5N mesh'!$B$37:$Z$37,$E401:$AC401)+'5N inverse'!$A$16*$C402/Setup!$B$17+INDEX('5N inverse'!$A$16:$Y$16,1,'5N mesh'!$B$7+1)*Setup!$B$22</f>
        <v>0</v>
      </c>
      <c r="S402" s="0" t="n">
        <f aca="false">SUMPRODUCT('5N inverse'!$A$17:$Y$17,'5N mesh'!$B$37:$Z$37,$E401:$AC401)+'5N inverse'!$A$17*$C402/Setup!$B$17+INDEX('5N inverse'!$A$17:$Y$17,1,'5N mesh'!$B$7+1)*Setup!$B$22</f>
        <v>0</v>
      </c>
      <c r="T402" s="0" t="n">
        <f aca="false">SUMPRODUCT('5N inverse'!$A$18:$Y$18,'5N mesh'!$B$37:$Z$37,$E401:$AC401)+'5N inverse'!$A$18*$C402/Setup!$B$17+INDEX('5N inverse'!$A$18:$Y$18,1,'5N mesh'!$B$7+1)*Setup!$B$22</f>
        <v>0</v>
      </c>
      <c r="U402" s="0" t="n">
        <f aca="false">SUMPRODUCT('5N inverse'!$A$19:$Y$19,'5N mesh'!$B$37:$Z$37,$E401:$AC401)+'5N inverse'!$A$19*$C402/Setup!$B$17+INDEX('5N inverse'!$A$19:$Y$19,1,'5N mesh'!$B$7+1)*Setup!$B$22</f>
        <v>0</v>
      </c>
      <c r="V402" s="0" t="n">
        <f aca="false">SUMPRODUCT('5N inverse'!$A$20:$Y$20,'5N mesh'!$B$37:$Z$37,$E401:$AC401)+'5N inverse'!$A$20*$C402/Setup!$B$17+INDEX('5N inverse'!$A$20:$Y$20,1,'5N mesh'!$B$7+1)*Setup!$B$22</f>
        <v>0</v>
      </c>
      <c r="W402" s="0" t="n">
        <f aca="false">SUMPRODUCT('5N inverse'!$A$21:$Y$21,'5N mesh'!$B$37:$Z$37,$E401:$AC401)+'5N inverse'!$A$21*$C402/Setup!$B$17+INDEX('5N inverse'!$A$21:$Y$21,1,'5N mesh'!$B$7+1)*Setup!$B$22</f>
        <v>0</v>
      </c>
      <c r="X402" s="0" t="n">
        <f aca="false">SUMPRODUCT('5N inverse'!$A$22:$Y$22,'5N mesh'!$B$37:$Z$37,$E401:$AC401)+'5N inverse'!$A$22*$C402/Setup!$B$17+INDEX('5N inverse'!$A$22:$Y$22,1,'5N mesh'!$B$7+1)*Setup!$B$22</f>
        <v>0</v>
      </c>
      <c r="Y402" s="0" t="n">
        <f aca="false">SUMPRODUCT('5N inverse'!$A$23:$Y$23,'5N mesh'!$B$37:$Z$37,$E401:$AC401)+'5N inverse'!$A$23*$C402/Setup!$B$17+INDEX('5N inverse'!$A$23:$Y$23,1,'5N mesh'!$B$7+1)*Setup!$B$22</f>
        <v>0</v>
      </c>
      <c r="Z402" s="0" t="n">
        <f aca="false">SUMPRODUCT('5N inverse'!$A$24:$Y$24,'5N mesh'!$B$37:$Z$37,$E401:$AC401)+'5N inverse'!$A$24*$C402/Setup!$B$17+INDEX('5N inverse'!$A$24:$Y$24,1,'5N mesh'!$B$7+1)*Setup!$B$22</f>
        <v>0</v>
      </c>
      <c r="AA402" s="0" t="n">
        <f aca="false">SUMPRODUCT('5N inverse'!$A$25:$Y$25,'5N mesh'!$B$37:$Z$37,$E401:$AC401)+'5N inverse'!$A$25*$C402/Setup!$B$17+INDEX('5N inverse'!$A$25:$Y$25,1,'5N mesh'!$B$7+1)*Setup!$B$22</f>
        <v>0</v>
      </c>
      <c r="AB402" s="0" t="n">
        <f aca="false">SUMPRODUCT('5N inverse'!$A$26:$Y$26,'5N mesh'!$B$37:$Z$37,$E401:$AC401)+'5N inverse'!$A$26*$C402/Setup!$B$17+INDEX('5N inverse'!$A$26:$Y$26,1,'5N mesh'!$B$7+1)*Setup!$B$22</f>
        <v>0</v>
      </c>
      <c r="AC402" s="0" t="n">
        <f aca="false">SUMPRODUCT('5N inverse'!$A$27:$Y$27,'5N mesh'!$B$37:$Z$37,$E401:$AC401)+'5N inverse'!$A$27*$C402/Setup!$B$17+INDEX('5N inverse'!$A$27:$Y$27,1,'5N mesh'!$B$7+1)*Setup!$B$22</f>
        <v>0</v>
      </c>
    </row>
    <row r="403" customFormat="false" ht="15" hidden="false" customHeight="false" outlineLevel="0" collapsed="false">
      <c r="A403" s="0" t="n">
        <v>398</v>
      </c>
      <c r="B403" s="0" t="n">
        <f aca="false">A403*Setup!$B$11/3600</f>
        <v>33.1666666666667</v>
      </c>
      <c r="C403" s="0" t="n">
        <f aca="false">Setup!$B$7+Setup!$B$8*COS(2*PI()*(B403-Setup!$B$9)/24)</f>
        <v>23.1342415442476</v>
      </c>
      <c r="D403" s="0" t="n">
        <f aca="false">(C403-E403)/Setup!$B$17</f>
        <v>10.3039675053125</v>
      </c>
      <c r="E403" s="0" t="n">
        <f aca="false">SUMPRODUCT('5N inverse'!$A$3:$Y$3,'5N mesh'!$B$37:$Z$37,$E402:$AC402)+'5N inverse'!$A$3*$C403/Setup!$B$17+INDEX('5N inverse'!$A$3:$Y$3,1,'5N mesh'!$B$7+1)*Setup!$B$22</f>
        <v>21.794725768557</v>
      </c>
      <c r="F403" s="0" t="n">
        <f aca="false">SUMPRODUCT('5N inverse'!$A$4:$Y$4,'5N mesh'!$B$37:$Z$37,$E402:$AC402)+'5N inverse'!$A$4*$C403/Setup!$B$17+INDEX('5N inverse'!$A$4:$Y$4,1,'5N mesh'!$B$7+1)*Setup!$B$22</f>
        <v>20.6720420881136</v>
      </c>
      <c r="G403" s="0" t="n">
        <f aca="false">SUMPRODUCT('5N inverse'!$A$5:$Y$5,'5N mesh'!$B$37:$Z$37,$E402:$AC402)+'5N inverse'!$A$5*$C403/Setup!$B$17+INDEX('5N inverse'!$A$5:$Y$5,1,'5N mesh'!$B$7+1)*Setup!$B$22</f>
        <v>18.4266747272268</v>
      </c>
      <c r="H403" s="0" t="n">
        <f aca="false">SUMPRODUCT('5N inverse'!$A$6:$Y$6,'5N mesh'!$B$37:$Z$37,$E402:$AC402)+'5N inverse'!$A$6*$C403/Setup!$B$17+INDEX('5N inverse'!$A$6:$Y$6,1,'5N mesh'!$B$7+1)*Setup!$B$22</f>
        <v>16.18130736634</v>
      </c>
      <c r="I403" s="0" t="n">
        <f aca="false">SUMPRODUCT('5N inverse'!$A$7:$Y$7,'5N mesh'!$B$37:$Z$37,$E402:$AC402)+'5N inverse'!$A$7*$C403/Setup!$B$17+INDEX('5N inverse'!$A$7:$Y$7,1,'5N mesh'!$B$7+1)*Setup!$B$22</f>
        <v>15.0586236858966</v>
      </c>
      <c r="J403" s="0" t="n">
        <f aca="false">SUMPRODUCT('5N inverse'!$A$8:$Y$8,'5N mesh'!$B$37:$Z$37,$E402:$AC402)+'5N inverse'!$A$8*$C403/Setup!$B$17+INDEX('5N inverse'!$A$8:$Y$8,1,'5N mesh'!$B$7+1)*Setup!$B$22</f>
        <v>0</v>
      </c>
      <c r="K403" s="0" t="n">
        <f aca="false">SUMPRODUCT('5N inverse'!$A$9:$Y$9,'5N mesh'!$B$37:$Z$37,$E402:$AC402)+'5N inverse'!$A$9*$C403/Setup!$B$17+INDEX('5N inverse'!$A$9:$Y$9,1,'5N mesh'!$B$7+1)*Setup!$B$22</f>
        <v>0</v>
      </c>
      <c r="L403" s="0" t="n">
        <f aca="false">SUMPRODUCT('5N inverse'!$A$10:$Y$10,'5N mesh'!$B$37:$Z$37,$E402:$AC402)+'5N inverse'!$A$10*$C403/Setup!$B$17+INDEX('5N inverse'!$A$10:$Y$10,1,'5N mesh'!$B$7+1)*Setup!$B$22</f>
        <v>0</v>
      </c>
      <c r="M403" s="0" t="n">
        <f aca="false">SUMPRODUCT('5N inverse'!$A$11:$Y$11,'5N mesh'!$B$37:$Z$37,$E402:$AC402)+'5N inverse'!$A$11*$C403/Setup!$B$17+INDEX('5N inverse'!$A$11:$Y$11,1,'5N mesh'!$B$7+1)*Setup!$B$22</f>
        <v>0</v>
      </c>
      <c r="N403" s="0" t="n">
        <f aca="false">SUMPRODUCT('5N inverse'!$A$12:$Y$12,'5N mesh'!$B$37:$Z$37,$E402:$AC402)+'5N inverse'!$A$12*$C403/Setup!$B$17+INDEX('5N inverse'!$A$12:$Y$12,1,'5N mesh'!$B$7+1)*Setup!$B$22</f>
        <v>0</v>
      </c>
      <c r="O403" s="0" t="n">
        <f aca="false">SUMPRODUCT('5N inverse'!$A$13:$Y$13,'5N mesh'!$B$37:$Z$37,$E402:$AC402)+'5N inverse'!$A$13*$C403/Setup!$B$17+INDEX('5N inverse'!$A$13:$Y$13,1,'5N mesh'!$B$7+1)*Setup!$B$22</f>
        <v>0</v>
      </c>
      <c r="P403" s="0" t="n">
        <f aca="false">SUMPRODUCT('5N inverse'!$A$14:$Y$14,'5N mesh'!$B$37:$Z$37,$E402:$AC402)+'5N inverse'!$A$14*$C403/Setup!$B$17+INDEX('5N inverse'!$A$14:$Y$14,1,'5N mesh'!$B$7+1)*Setup!$B$22</f>
        <v>0</v>
      </c>
      <c r="Q403" s="0" t="n">
        <f aca="false">SUMPRODUCT('5N inverse'!$A$15:$Y$15,'5N mesh'!$B$37:$Z$37,$E402:$AC402)+'5N inverse'!$A$15*$C403/Setup!$B$17+INDEX('5N inverse'!$A$15:$Y$15,1,'5N mesh'!$B$7+1)*Setup!$B$22</f>
        <v>0</v>
      </c>
      <c r="R403" s="0" t="n">
        <f aca="false">SUMPRODUCT('5N inverse'!$A$16:$Y$16,'5N mesh'!$B$37:$Z$37,$E402:$AC402)+'5N inverse'!$A$16*$C403/Setup!$B$17+INDEX('5N inverse'!$A$16:$Y$16,1,'5N mesh'!$B$7+1)*Setup!$B$22</f>
        <v>0</v>
      </c>
      <c r="S403" s="0" t="n">
        <f aca="false">SUMPRODUCT('5N inverse'!$A$17:$Y$17,'5N mesh'!$B$37:$Z$37,$E402:$AC402)+'5N inverse'!$A$17*$C403/Setup!$B$17+INDEX('5N inverse'!$A$17:$Y$17,1,'5N mesh'!$B$7+1)*Setup!$B$22</f>
        <v>0</v>
      </c>
      <c r="T403" s="0" t="n">
        <f aca="false">SUMPRODUCT('5N inverse'!$A$18:$Y$18,'5N mesh'!$B$37:$Z$37,$E402:$AC402)+'5N inverse'!$A$18*$C403/Setup!$B$17+INDEX('5N inverse'!$A$18:$Y$18,1,'5N mesh'!$B$7+1)*Setup!$B$22</f>
        <v>0</v>
      </c>
      <c r="U403" s="0" t="n">
        <f aca="false">SUMPRODUCT('5N inverse'!$A$19:$Y$19,'5N mesh'!$B$37:$Z$37,$E402:$AC402)+'5N inverse'!$A$19*$C403/Setup!$B$17+INDEX('5N inverse'!$A$19:$Y$19,1,'5N mesh'!$B$7+1)*Setup!$B$22</f>
        <v>0</v>
      </c>
      <c r="V403" s="0" t="n">
        <f aca="false">SUMPRODUCT('5N inverse'!$A$20:$Y$20,'5N mesh'!$B$37:$Z$37,$E402:$AC402)+'5N inverse'!$A$20*$C403/Setup!$B$17+INDEX('5N inverse'!$A$20:$Y$20,1,'5N mesh'!$B$7+1)*Setup!$B$22</f>
        <v>0</v>
      </c>
      <c r="W403" s="0" t="n">
        <f aca="false">SUMPRODUCT('5N inverse'!$A$21:$Y$21,'5N mesh'!$B$37:$Z$37,$E402:$AC402)+'5N inverse'!$A$21*$C403/Setup!$B$17+INDEX('5N inverse'!$A$21:$Y$21,1,'5N mesh'!$B$7+1)*Setup!$B$22</f>
        <v>0</v>
      </c>
      <c r="X403" s="0" t="n">
        <f aca="false">SUMPRODUCT('5N inverse'!$A$22:$Y$22,'5N mesh'!$B$37:$Z$37,$E402:$AC402)+'5N inverse'!$A$22*$C403/Setup!$B$17+INDEX('5N inverse'!$A$22:$Y$22,1,'5N mesh'!$B$7+1)*Setup!$B$22</f>
        <v>0</v>
      </c>
      <c r="Y403" s="0" t="n">
        <f aca="false">SUMPRODUCT('5N inverse'!$A$23:$Y$23,'5N mesh'!$B$37:$Z$37,$E402:$AC402)+'5N inverse'!$A$23*$C403/Setup!$B$17+INDEX('5N inverse'!$A$23:$Y$23,1,'5N mesh'!$B$7+1)*Setup!$B$22</f>
        <v>0</v>
      </c>
      <c r="Z403" s="0" t="n">
        <f aca="false">SUMPRODUCT('5N inverse'!$A$24:$Y$24,'5N mesh'!$B$37:$Z$37,$E402:$AC402)+'5N inverse'!$A$24*$C403/Setup!$B$17+INDEX('5N inverse'!$A$24:$Y$24,1,'5N mesh'!$B$7+1)*Setup!$B$22</f>
        <v>0</v>
      </c>
      <c r="AA403" s="0" t="n">
        <f aca="false">SUMPRODUCT('5N inverse'!$A$25:$Y$25,'5N mesh'!$B$37:$Z$37,$E402:$AC402)+'5N inverse'!$A$25*$C403/Setup!$B$17+INDEX('5N inverse'!$A$25:$Y$25,1,'5N mesh'!$B$7+1)*Setup!$B$22</f>
        <v>0</v>
      </c>
      <c r="AB403" s="0" t="n">
        <f aca="false">SUMPRODUCT('5N inverse'!$A$26:$Y$26,'5N mesh'!$B$37:$Z$37,$E402:$AC402)+'5N inverse'!$A$26*$C403/Setup!$B$17+INDEX('5N inverse'!$A$26:$Y$26,1,'5N mesh'!$B$7+1)*Setup!$B$22</f>
        <v>0</v>
      </c>
      <c r="AC403" s="0" t="n">
        <f aca="false">SUMPRODUCT('5N inverse'!$A$27:$Y$27,'5N mesh'!$B$37:$Z$37,$E402:$AC402)+'5N inverse'!$A$27*$C403/Setup!$B$17+INDEX('5N inverse'!$A$27:$Y$27,1,'5N mesh'!$B$7+1)*Setup!$B$22</f>
        <v>0</v>
      </c>
    </row>
    <row r="404" customFormat="false" ht="15" hidden="false" customHeight="false" outlineLevel="0" collapsed="false">
      <c r="A404" s="0" t="n">
        <v>399</v>
      </c>
      <c r="B404" s="0" t="n">
        <f aca="false">A404*Setup!$B$11/3600</f>
        <v>33.25</v>
      </c>
      <c r="C404" s="0" t="n">
        <f aca="false">Setup!$B$7+Setup!$B$8*COS(2*PI()*(B404-Setup!$B$9)/24)</f>
        <v>23.2196387119355</v>
      </c>
      <c r="D404" s="0" t="n">
        <f aca="false">(C404-E404)/Setup!$B$17</f>
        <v>10.8377751183598</v>
      </c>
      <c r="E404" s="0" t="n">
        <f aca="false">SUMPRODUCT('5N inverse'!$A$3:$Y$3,'5N mesh'!$B$37:$Z$37,$E403:$AC403)+'5N inverse'!$A$3*$C404/Setup!$B$17+INDEX('5N inverse'!$A$3:$Y$3,1,'5N mesh'!$B$7+1)*Setup!$B$22</f>
        <v>21.8107279465487</v>
      </c>
      <c r="F404" s="0" t="n">
        <f aca="false">SUMPRODUCT('5N inverse'!$A$4:$Y$4,'5N mesh'!$B$37:$Z$37,$E403:$AC403)+'5N inverse'!$A$4*$C404/Setup!$B$17+INDEX('5N inverse'!$A$4:$Y$4,1,'5N mesh'!$B$7+1)*Setup!$B$22</f>
        <v>20.6853721801668</v>
      </c>
      <c r="G404" s="0" t="n">
        <f aca="false">SUMPRODUCT('5N inverse'!$A$5:$Y$5,'5N mesh'!$B$37:$Z$37,$E403:$AC403)+'5N inverse'!$A$5*$C404/Setup!$B$17+INDEX('5N inverse'!$A$5:$Y$5,1,'5N mesh'!$B$7+1)*Setup!$B$22</f>
        <v>18.4346606474028</v>
      </c>
      <c r="H404" s="0" t="n">
        <f aca="false">SUMPRODUCT('5N inverse'!$A$6:$Y$6,'5N mesh'!$B$37:$Z$37,$E403:$AC403)+'5N inverse'!$A$6*$C404/Setup!$B$17+INDEX('5N inverse'!$A$6:$Y$6,1,'5N mesh'!$B$7+1)*Setup!$B$22</f>
        <v>16.1839491146389</v>
      </c>
      <c r="I404" s="0" t="n">
        <f aca="false">SUMPRODUCT('5N inverse'!$A$7:$Y$7,'5N mesh'!$B$37:$Z$37,$E403:$AC403)+'5N inverse'!$A$7*$C404/Setup!$B$17+INDEX('5N inverse'!$A$7:$Y$7,1,'5N mesh'!$B$7+1)*Setup!$B$22</f>
        <v>15.0585933482569</v>
      </c>
      <c r="J404" s="0" t="n">
        <f aca="false">SUMPRODUCT('5N inverse'!$A$8:$Y$8,'5N mesh'!$B$37:$Z$37,$E403:$AC403)+'5N inverse'!$A$8*$C404/Setup!$B$17+INDEX('5N inverse'!$A$8:$Y$8,1,'5N mesh'!$B$7+1)*Setup!$B$22</f>
        <v>0</v>
      </c>
      <c r="K404" s="0" t="n">
        <f aca="false">SUMPRODUCT('5N inverse'!$A$9:$Y$9,'5N mesh'!$B$37:$Z$37,$E403:$AC403)+'5N inverse'!$A$9*$C404/Setup!$B$17+INDEX('5N inverse'!$A$9:$Y$9,1,'5N mesh'!$B$7+1)*Setup!$B$22</f>
        <v>0</v>
      </c>
      <c r="L404" s="0" t="n">
        <f aca="false">SUMPRODUCT('5N inverse'!$A$10:$Y$10,'5N mesh'!$B$37:$Z$37,$E403:$AC403)+'5N inverse'!$A$10*$C404/Setup!$B$17+INDEX('5N inverse'!$A$10:$Y$10,1,'5N mesh'!$B$7+1)*Setup!$B$22</f>
        <v>0</v>
      </c>
      <c r="M404" s="0" t="n">
        <f aca="false">SUMPRODUCT('5N inverse'!$A$11:$Y$11,'5N mesh'!$B$37:$Z$37,$E403:$AC403)+'5N inverse'!$A$11*$C404/Setup!$B$17+INDEX('5N inverse'!$A$11:$Y$11,1,'5N mesh'!$B$7+1)*Setup!$B$22</f>
        <v>0</v>
      </c>
      <c r="N404" s="0" t="n">
        <f aca="false">SUMPRODUCT('5N inverse'!$A$12:$Y$12,'5N mesh'!$B$37:$Z$37,$E403:$AC403)+'5N inverse'!$A$12*$C404/Setup!$B$17+INDEX('5N inverse'!$A$12:$Y$12,1,'5N mesh'!$B$7+1)*Setup!$B$22</f>
        <v>0</v>
      </c>
      <c r="O404" s="0" t="n">
        <f aca="false">SUMPRODUCT('5N inverse'!$A$13:$Y$13,'5N mesh'!$B$37:$Z$37,$E403:$AC403)+'5N inverse'!$A$13*$C404/Setup!$B$17+INDEX('5N inverse'!$A$13:$Y$13,1,'5N mesh'!$B$7+1)*Setup!$B$22</f>
        <v>0</v>
      </c>
      <c r="P404" s="0" t="n">
        <f aca="false">SUMPRODUCT('5N inverse'!$A$14:$Y$14,'5N mesh'!$B$37:$Z$37,$E403:$AC403)+'5N inverse'!$A$14*$C404/Setup!$B$17+INDEX('5N inverse'!$A$14:$Y$14,1,'5N mesh'!$B$7+1)*Setup!$B$22</f>
        <v>0</v>
      </c>
      <c r="Q404" s="0" t="n">
        <f aca="false">SUMPRODUCT('5N inverse'!$A$15:$Y$15,'5N mesh'!$B$37:$Z$37,$E403:$AC403)+'5N inverse'!$A$15*$C404/Setup!$B$17+INDEX('5N inverse'!$A$15:$Y$15,1,'5N mesh'!$B$7+1)*Setup!$B$22</f>
        <v>0</v>
      </c>
      <c r="R404" s="0" t="n">
        <f aca="false">SUMPRODUCT('5N inverse'!$A$16:$Y$16,'5N mesh'!$B$37:$Z$37,$E403:$AC403)+'5N inverse'!$A$16*$C404/Setup!$B$17+INDEX('5N inverse'!$A$16:$Y$16,1,'5N mesh'!$B$7+1)*Setup!$B$22</f>
        <v>0</v>
      </c>
      <c r="S404" s="0" t="n">
        <f aca="false">SUMPRODUCT('5N inverse'!$A$17:$Y$17,'5N mesh'!$B$37:$Z$37,$E403:$AC403)+'5N inverse'!$A$17*$C404/Setup!$B$17+INDEX('5N inverse'!$A$17:$Y$17,1,'5N mesh'!$B$7+1)*Setup!$B$22</f>
        <v>0</v>
      </c>
      <c r="T404" s="0" t="n">
        <f aca="false">SUMPRODUCT('5N inverse'!$A$18:$Y$18,'5N mesh'!$B$37:$Z$37,$E403:$AC403)+'5N inverse'!$A$18*$C404/Setup!$B$17+INDEX('5N inverse'!$A$18:$Y$18,1,'5N mesh'!$B$7+1)*Setup!$B$22</f>
        <v>0</v>
      </c>
      <c r="U404" s="0" t="n">
        <f aca="false">SUMPRODUCT('5N inverse'!$A$19:$Y$19,'5N mesh'!$B$37:$Z$37,$E403:$AC403)+'5N inverse'!$A$19*$C404/Setup!$B$17+INDEX('5N inverse'!$A$19:$Y$19,1,'5N mesh'!$B$7+1)*Setup!$B$22</f>
        <v>0</v>
      </c>
      <c r="V404" s="0" t="n">
        <f aca="false">SUMPRODUCT('5N inverse'!$A$20:$Y$20,'5N mesh'!$B$37:$Z$37,$E403:$AC403)+'5N inverse'!$A$20*$C404/Setup!$B$17+INDEX('5N inverse'!$A$20:$Y$20,1,'5N mesh'!$B$7+1)*Setup!$B$22</f>
        <v>0</v>
      </c>
      <c r="W404" s="0" t="n">
        <f aca="false">SUMPRODUCT('5N inverse'!$A$21:$Y$21,'5N mesh'!$B$37:$Z$37,$E403:$AC403)+'5N inverse'!$A$21*$C404/Setup!$B$17+INDEX('5N inverse'!$A$21:$Y$21,1,'5N mesh'!$B$7+1)*Setup!$B$22</f>
        <v>0</v>
      </c>
      <c r="X404" s="0" t="n">
        <f aca="false">SUMPRODUCT('5N inverse'!$A$22:$Y$22,'5N mesh'!$B$37:$Z$37,$E403:$AC403)+'5N inverse'!$A$22*$C404/Setup!$B$17+INDEX('5N inverse'!$A$22:$Y$22,1,'5N mesh'!$B$7+1)*Setup!$B$22</f>
        <v>0</v>
      </c>
      <c r="Y404" s="0" t="n">
        <f aca="false">SUMPRODUCT('5N inverse'!$A$23:$Y$23,'5N mesh'!$B$37:$Z$37,$E403:$AC403)+'5N inverse'!$A$23*$C404/Setup!$B$17+INDEX('5N inverse'!$A$23:$Y$23,1,'5N mesh'!$B$7+1)*Setup!$B$22</f>
        <v>0</v>
      </c>
      <c r="Z404" s="0" t="n">
        <f aca="false">SUMPRODUCT('5N inverse'!$A$24:$Y$24,'5N mesh'!$B$37:$Z$37,$E403:$AC403)+'5N inverse'!$A$24*$C404/Setup!$B$17+INDEX('5N inverse'!$A$24:$Y$24,1,'5N mesh'!$B$7+1)*Setup!$B$22</f>
        <v>0</v>
      </c>
      <c r="AA404" s="0" t="n">
        <f aca="false">SUMPRODUCT('5N inverse'!$A$25:$Y$25,'5N mesh'!$B$37:$Z$37,$E403:$AC403)+'5N inverse'!$A$25*$C404/Setup!$B$17+INDEX('5N inverse'!$A$25:$Y$25,1,'5N mesh'!$B$7+1)*Setup!$B$22</f>
        <v>0</v>
      </c>
      <c r="AB404" s="0" t="n">
        <f aca="false">SUMPRODUCT('5N inverse'!$A$26:$Y$26,'5N mesh'!$B$37:$Z$37,$E403:$AC403)+'5N inverse'!$A$26*$C404/Setup!$B$17+INDEX('5N inverse'!$A$26:$Y$26,1,'5N mesh'!$B$7+1)*Setup!$B$22</f>
        <v>0</v>
      </c>
      <c r="AC404" s="0" t="n">
        <f aca="false">SUMPRODUCT('5N inverse'!$A$27:$Y$27,'5N mesh'!$B$37:$Z$37,$E403:$AC403)+'5N inverse'!$A$27*$C404/Setup!$B$17+INDEX('5N inverse'!$A$27:$Y$27,1,'5N mesh'!$B$7+1)*Setup!$B$22</f>
        <v>0</v>
      </c>
    </row>
    <row r="405" customFormat="false" ht="15" hidden="false" customHeight="false" outlineLevel="0" collapsed="false">
      <c r="A405" s="0" t="n">
        <v>400</v>
      </c>
      <c r="B405" s="0" t="n">
        <f aca="false">A405*Setup!$B$11/3600</f>
        <v>33.3333333333333</v>
      </c>
      <c r="C405" s="0" t="n">
        <f aca="false">Setup!$B$7+Setup!$B$8*COS(2*PI()*(B405-Setup!$B$9)/24)</f>
        <v>23.3054072893323</v>
      </c>
      <c r="D405" s="0" t="n">
        <f aca="false">(C405-E405)/Setup!$B$17</f>
        <v>11.3675430782709</v>
      </c>
      <c r="E405" s="0" t="n">
        <f aca="false">SUMPRODUCT('5N inverse'!$A$3:$Y$3,'5N mesh'!$B$37:$Z$37,$E404:$AC404)+'5N inverse'!$A$3*$C405/Setup!$B$17+INDEX('5N inverse'!$A$3:$Y$3,1,'5N mesh'!$B$7+1)*Setup!$B$22</f>
        <v>21.8276266891571</v>
      </c>
      <c r="F405" s="0" t="n">
        <f aca="false">SUMPRODUCT('5N inverse'!$A$4:$Y$4,'5N mesh'!$B$37:$Z$37,$E404:$AC404)+'5N inverse'!$A$4*$C405/Setup!$B$17+INDEX('5N inverse'!$A$4:$Y$4,1,'5N mesh'!$B$7+1)*Setup!$B$22</f>
        <v>20.6994506038617</v>
      </c>
      <c r="G405" s="0" t="n">
        <f aca="false">SUMPRODUCT('5N inverse'!$A$5:$Y$5,'5N mesh'!$B$37:$Z$37,$E404:$AC404)+'5N inverse'!$A$5*$C405/Setup!$B$17+INDEX('5N inverse'!$A$5:$Y$5,1,'5N mesh'!$B$7+1)*Setup!$B$22</f>
        <v>18.4430984332709</v>
      </c>
      <c r="H405" s="0" t="n">
        <f aca="false">SUMPRODUCT('5N inverse'!$A$6:$Y$6,'5N mesh'!$B$37:$Z$37,$E404:$AC404)+'5N inverse'!$A$6*$C405/Setup!$B$17+INDEX('5N inverse'!$A$6:$Y$6,1,'5N mesh'!$B$7+1)*Setup!$B$22</f>
        <v>16.1867462626802</v>
      </c>
      <c r="I405" s="0" t="n">
        <f aca="false">SUMPRODUCT('5N inverse'!$A$7:$Y$7,'5N mesh'!$B$37:$Z$37,$E404:$AC404)+'5N inverse'!$A$7*$C405/Setup!$B$17+INDEX('5N inverse'!$A$7:$Y$7,1,'5N mesh'!$B$7+1)*Setup!$B$22</f>
        <v>15.0585701773848</v>
      </c>
      <c r="J405" s="0" t="n">
        <f aca="false">SUMPRODUCT('5N inverse'!$A$8:$Y$8,'5N mesh'!$B$37:$Z$37,$E404:$AC404)+'5N inverse'!$A$8*$C405/Setup!$B$17+INDEX('5N inverse'!$A$8:$Y$8,1,'5N mesh'!$B$7+1)*Setup!$B$22</f>
        <v>0</v>
      </c>
      <c r="K405" s="0" t="n">
        <f aca="false">SUMPRODUCT('5N inverse'!$A$9:$Y$9,'5N mesh'!$B$37:$Z$37,$E404:$AC404)+'5N inverse'!$A$9*$C405/Setup!$B$17+INDEX('5N inverse'!$A$9:$Y$9,1,'5N mesh'!$B$7+1)*Setup!$B$22</f>
        <v>0</v>
      </c>
      <c r="L405" s="0" t="n">
        <f aca="false">SUMPRODUCT('5N inverse'!$A$10:$Y$10,'5N mesh'!$B$37:$Z$37,$E404:$AC404)+'5N inverse'!$A$10*$C405/Setup!$B$17+INDEX('5N inverse'!$A$10:$Y$10,1,'5N mesh'!$B$7+1)*Setup!$B$22</f>
        <v>0</v>
      </c>
      <c r="M405" s="0" t="n">
        <f aca="false">SUMPRODUCT('5N inverse'!$A$11:$Y$11,'5N mesh'!$B$37:$Z$37,$E404:$AC404)+'5N inverse'!$A$11*$C405/Setup!$B$17+INDEX('5N inverse'!$A$11:$Y$11,1,'5N mesh'!$B$7+1)*Setup!$B$22</f>
        <v>0</v>
      </c>
      <c r="N405" s="0" t="n">
        <f aca="false">SUMPRODUCT('5N inverse'!$A$12:$Y$12,'5N mesh'!$B$37:$Z$37,$E404:$AC404)+'5N inverse'!$A$12*$C405/Setup!$B$17+INDEX('5N inverse'!$A$12:$Y$12,1,'5N mesh'!$B$7+1)*Setup!$B$22</f>
        <v>0</v>
      </c>
      <c r="O405" s="0" t="n">
        <f aca="false">SUMPRODUCT('5N inverse'!$A$13:$Y$13,'5N mesh'!$B$37:$Z$37,$E404:$AC404)+'5N inverse'!$A$13*$C405/Setup!$B$17+INDEX('5N inverse'!$A$13:$Y$13,1,'5N mesh'!$B$7+1)*Setup!$B$22</f>
        <v>0</v>
      </c>
      <c r="P405" s="0" t="n">
        <f aca="false">SUMPRODUCT('5N inverse'!$A$14:$Y$14,'5N mesh'!$B$37:$Z$37,$E404:$AC404)+'5N inverse'!$A$14*$C405/Setup!$B$17+INDEX('5N inverse'!$A$14:$Y$14,1,'5N mesh'!$B$7+1)*Setup!$B$22</f>
        <v>0</v>
      </c>
      <c r="Q405" s="0" t="n">
        <f aca="false">SUMPRODUCT('5N inverse'!$A$15:$Y$15,'5N mesh'!$B$37:$Z$37,$E404:$AC404)+'5N inverse'!$A$15*$C405/Setup!$B$17+INDEX('5N inverse'!$A$15:$Y$15,1,'5N mesh'!$B$7+1)*Setup!$B$22</f>
        <v>0</v>
      </c>
      <c r="R405" s="0" t="n">
        <f aca="false">SUMPRODUCT('5N inverse'!$A$16:$Y$16,'5N mesh'!$B$37:$Z$37,$E404:$AC404)+'5N inverse'!$A$16*$C405/Setup!$B$17+INDEX('5N inverse'!$A$16:$Y$16,1,'5N mesh'!$B$7+1)*Setup!$B$22</f>
        <v>0</v>
      </c>
      <c r="S405" s="0" t="n">
        <f aca="false">SUMPRODUCT('5N inverse'!$A$17:$Y$17,'5N mesh'!$B$37:$Z$37,$E404:$AC404)+'5N inverse'!$A$17*$C405/Setup!$B$17+INDEX('5N inverse'!$A$17:$Y$17,1,'5N mesh'!$B$7+1)*Setup!$B$22</f>
        <v>0</v>
      </c>
      <c r="T405" s="0" t="n">
        <f aca="false">SUMPRODUCT('5N inverse'!$A$18:$Y$18,'5N mesh'!$B$37:$Z$37,$E404:$AC404)+'5N inverse'!$A$18*$C405/Setup!$B$17+INDEX('5N inverse'!$A$18:$Y$18,1,'5N mesh'!$B$7+1)*Setup!$B$22</f>
        <v>0</v>
      </c>
      <c r="U405" s="0" t="n">
        <f aca="false">SUMPRODUCT('5N inverse'!$A$19:$Y$19,'5N mesh'!$B$37:$Z$37,$E404:$AC404)+'5N inverse'!$A$19*$C405/Setup!$B$17+INDEX('5N inverse'!$A$19:$Y$19,1,'5N mesh'!$B$7+1)*Setup!$B$22</f>
        <v>0</v>
      </c>
      <c r="V405" s="0" t="n">
        <f aca="false">SUMPRODUCT('5N inverse'!$A$20:$Y$20,'5N mesh'!$B$37:$Z$37,$E404:$AC404)+'5N inverse'!$A$20*$C405/Setup!$B$17+INDEX('5N inverse'!$A$20:$Y$20,1,'5N mesh'!$B$7+1)*Setup!$B$22</f>
        <v>0</v>
      </c>
      <c r="W405" s="0" t="n">
        <f aca="false">SUMPRODUCT('5N inverse'!$A$21:$Y$21,'5N mesh'!$B$37:$Z$37,$E404:$AC404)+'5N inverse'!$A$21*$C405/Setup!$B$17+INDEX('5N inverse'!$A$21:$Y$21,1,'5N mesh'!$B$7+1)*Setup!$B$22</f>
        <v>0</v>
      </c>
      <c r="X405" s="0" t="n">
        <f aca="false">SUMPRODUCT('5N inverse'!$A$22:$Y$22,'5N mesh'!$B$37:$Z$37,$E404:$AC404)+'5N inverse'!$A$22*$C405/Setup!$B$17+INDEX('5N inverse'!$A$22:$Y$22,1,'5N mesh'!$B$7+1)*Setup!$B$22</f>
        <v>0</v>
      </c>
      <c r="Y405" s="0" t="n">
        <f aca="false">SUMPRODUCT('5N inverse'!$A$23:$Y$23,'5N mesh'!$B$37:$Z$37,$E404:$AC404)+'5N inverse'!$A$23*$C405/Setup!$B$17+INDEX('5N inverse'!$A$23:$Y$23,1,'5N mesh'!$B$7+1)*Setup!$B$22</f>
        <v>0</v>
      </c>
      <c r="Z405" s="0" t="n">
        <f aca="false">SUMPRODUCT('5N inverse'!$A$24:$Y$24,'5N mesh'!$B$37:$Z$37,$E404:$AC404)+'5N inverse'!$A$24*$C405/Setup!$B$17+INDEX('5N inverse'!$A$24:$Y$24,1,'5N mesh'!$B$7+1)*Setup!$B$22</f>
        <v>0</v>
      </c>
      <c r="AA405" s="0" t="n">
        <f aca="false">SUMPRODUCT('5N inverse'!$A$25:$Y$25,'5N mesh'!$B$37:$Z$37,$E404:$AC404)+'5N inverse'!$A$25*$C405/Setup!$B$17+INDEX('5N inverse'!$A$25:$Y$25,1,'5N mesh'!$B$7+1)*Setup!$B$22</f>
        <v>0</v>
      </c>
      <c r="AB405" s="0" t="n">
        <f aca="false">SUMPRODUCT('5N inverse'!$A$26:$Y$26,'5N mesh'!$B$37:$Z$37,$E404:$AC404)+'5N inverse'!$A$26*$C405/Setup!$B$17+INDEX('5N inverse'!$A$26:$Y$26,1,'5N mesh'!$B$7+1)*Setup!$B$22</f>
        <v>0</v>
      </c>
      <c r="AC405" s="0" t="n">
        <f aca="false">SUMPRODUCT('5N inverse'!$A$27:$Y$27,'5N mesh'!$B$37:$Z$37,$E404:$AC404)+'5N inverse'!$A$27*$C405/Setup!$B$17+INDEX('5N inverse'!$A$27:$Y$27,1,'5N mesh'!$B$7+1)*Setup!$B$22</f>
        <v>0</v>
      </c>
    </row>
    <row r="406" customFormat="false" ht="15" hidden="false" customHeight="false" outlineLevel="0" collapsed="false">
      <c r="A406" s="0" t="n">
        <v>401</v>
      </c>
      <c r="B406" s="0" t="n">
        <f aca="false">A406*Setup!$B$11/3600</f>
        <v>33.4166666666667</v>
      </c>
      <c r="C406" s="0" t="n">
        <f aca="false">Setup!$B$7+Setup!$B$8*COS(2*PI()*(B406-Setup!$B$9)/24)</f>
        <v>23.3915064552403</v>
      </c>
      <c r="D406" s="0" t="n">
        <f aca="false">(C406-E406)/Setup!$B$17</f>
        <v>11.8930161500603</v>
      </c>
      <c r="E406" s="0" t="n">
        <f aca="false">SUMPRODUCT('5N inverse'!$A$3:$Y$3,'5N mesh'!$B$37:$Z$37,$E405:$AC405)+'5N inverse'!$A$3*$C406/Setup!$B$17+INDEX('5N inverse'!$A$3:$Y$3,1,'5N mesh'!$B$7+1)*Setup!$B$22</f>
        <v>21.8454143557325</v>
      </c>
      <c r="F406" s="0" t="n">
        <f aca="false">SUMPRODUCT('5N inverse'!$A$4:$Y$4,'5N mesh'!$B$37:$Z$37,$E405:$AC405)+'5N inverse'!$A$4*$C406/Setup!$B$17+INDEX('5N inverse'!$A$4:$Y$4,1,'5N mesh'!$B$7+1)*Setup!$B$22</f>
        <v>20.7142709946584</v>
      </c>
      <c r="G406" s="0" t="n">
        <f aca="false">SUMPRODUCT('5N inverse'!$A$5:$Y$5,'5N mesh'!$B$37:$Z$37,$E405:$AC405)+'5N inverse'!$A$5*$C406/Setup!$B$17+INDEX('5N inverse'!$A$5:$Y$5,1,'5N mesh'!$B$7+1)*Setup!$B$22</f>
        <v>18.4519842725102</v>
      </c>
      <c r="H406" s="0" t="n">
        <f aca="false">SUMPRODUCT('5N inverse'!$A$6:$Y$6,'5N mesh'!$B$37:$Z$37,$E405:$AC405)+'5N inverse'!$A$6*$C406/Setup!$B$17+INDEX('5N inverse'!$A$6:$Y$6,1,'5N mesh'!$B$7+1)*Setup!$B$22</f>
        <v>16.1896975503621</v>
      </c>
      <c r="I406" s="0" t="n">
        <f aca="false">SUMPRODUCT('5N inverse'!$A$7:$Y$7,'5N mesh'!$B$37:$Z$37,$E405:$AC405)+'5N inverse'!$A$7*$C406/Setup!$B$17+INDEX('5N inverse'!$A$7:$Y$7,1,'5N mesh'!$B$7+1)*Setup!$B$22</f>
        <v>15.058554189288</v>
      </c>
      <c r="J406" s="0" t="n">
        <f aca="false">SUMPRODUCT('5N inverse'!$A$8:$Y$8,'5N mesh'!$B$37:$Z$37,$E405:$AC405)+'5N inverse'!$A$8*$C406/Setup!$B$17+INDEX('5N inverse'!$A$8:$Y$8,1,'5N mesh'!$B$7+1)*Setup!$B$22</f>
        <v>0</v>
      </c>
      <c r="K406" s="0" t="n">
        <f aca="false">SUMPRODUCT('5N inverse'!$A$9:$Y$9,'5N mesh'!$B$37:$Z$37,$E405:$AC405)+'5N inverse'!$A$9*$C406/Setup!$B$17+INDEX('5N inverse'!$A$9:$Y$9,1,'5N mesh'!$B$7+1)*Setup!$B$22</f>
        <v>0</v>
      </c>
      <c r="L406" s="0" t="n">
        <f aca="false">SUMPRODUCT('5N inverse'!$A$10:$Y$10,'5N mesh'!$B$37:$Z$37,$E405:$AC405)+'5N inverse'!$A$10*$C406/Setup!$B$17+INDEX('5N inverse'!$A$10:$Y$10,1,'5N mesh'!$B$7+1)*Setup!$B$22</f>
        <v>0</v>
      </c>
      <c r="M406" s="0" t="n">
        <f aca="false">SUMPRODUCT('5N inverse'!$A$11:$Y$11,'5N mesh'!$B$37:$Z$37,$E405:$AC405)+'5N inverse'!$A$11*$C406/Setup!$B$17+INDEX('5N inverse'!$A$11:$Y$11,1,'5N mesh'!$B$7+1)*Setup!$B$22</f>
        <v>0</v>
      </c>
      <c r="N406" s="0" t="n">
        <f aca="false">SUMPRODUCT('5N inverse'!$A$12:$Y$12,'5N mesh'!$B$37:$Z$37,$E405:$AC405)+'5N inverse'!$A$12*$C406/Setup!$B$17+INDEX('5N inverse'!$A$12:$Y$12,1,'5N mesh'!$B$7+1)*Setup!$B$22</f>
        <v>0</v>
      </c>
      <c r="O406" s="0" t="n">
        <f aca="false">SUMPRODUCT('5N inverse'!$A$13:$Y$13,'5N mesh'!$B$37:$Z$37,$E405:$AC405)+'5N inverse'!$A$13*$C406/Setup!$B$17+INDEX('5N inverse'!$A$13:$Y$13,1,'5N mesh'!$B$7+1)*Setup!$B$22</f>
        <v>0</v>
      </c>
      <c r="P406" s="0" t="n">
        <f aca="false">SUMPRODUCT('5N inverse'!$A$14:$Y$14,'5N mesh'!$B$37:$Z$37,$E405:$AC405)+'5N inverse'!$A$14*$C406/Setup!$B$17+INDEX('5N inverse'!$A$14:$Y$14,1,'5N mesh'!$B$7+1)*Setup!$B$22</f>
        <v>0</v>
      </c>
      <c r="Q406" s="0" t="n">
        <f aca="false">SUMPRODUCT('5N inverse'!$A$15:$Y$15,'5N mesh'!$B$37:$Z$37,$E405:$AC405)+'5N inverse'!$A$15*$C406/Setup!$B$17+INDEX('5N inverse'!$A$15:$Y$15,1,'5N mesh'!$B$7+1)*Setup!$B$22</f>
        <v>0</v>
      </c>
      <c r="R406" s="0" t="n">
        <f aca="false">SUMPRODUCT('5N inverse'!$A$16:$Y$16,'5N mesh'!$B$37:$Z$37,$E405:$AC405)+'5N inverse'!$A$16*$C406/Setup!$B$17+INDEX('5N inverse'!$A$16:$Y$16,1,'5N mesh'!$B$7+1)*Setup!$B$22</f>
        <v>0</v>
      </c>
      <c r="S406" s="0" t="n">
        <f aca="false">SUMPRODUCT('5N inverse'!$A$17:$Y$17,'5N mesh'!$B$37:$Z$37,$E405:$AC405)+'5N inverse'!$A$17*$C406/Setup!$B$17+INDEX('5N inverse'!$A$17:$Y$17,1,'5N mesh'!$B$7+1)*Setup!$B$22</f>
        <v>0</v>
      </c>
      <c r="T406" s="0" t="n">
        <f aca="false">SUMPRODUCT('5N inverse'!$A$18:$Y$18,'5N mesh'!$B$37:$Z$37,$E405:$AC405)+'5N inverse'!$A$18*$C406/Setup!$B$17+INDEX('5N inverse'!$A$18:$Y$18,1,'5N mesh'!$B$7+1)*Setup!$B$22</f>
        <v>0</v>
      </c>
      <c r="U406" s="0" t="n">
        <f aca="false">SUMPRODUCT('5N inverse'!$A$19:$Y$19,'5N mesh'!$B$37:$Z$37,$E405:$AC405)+'5N inverse'!$A$19*$C406/Setup!$B$17+INDEX('5N inverse'!$A$19:$Y$19,1,'5N mesh'!$B$7+1)*Setup!$B$22</f>
        <v>0</v>
      </c>
      <c r="V406" s="0" t="n">
        <f aca="false">SUMPRODUCT('5N inverse'!$A$20:$Y$20,'5N mesh'!$B$37:$Z$37,$E405:$AC405)+'5N inverse'!$A$20*$C406/Setup!$B$17+INDEX('5N inverse'!$A$20:$Y$20,1,'5N mesh'!$B$7+1)*Setup!$B$22</f>
        <v>0</v>
      </c>
      <c r="W406" s="0" t="n">
        <f aca="false">SUMPRODUCT('5N inverse'!$A$21:$Y$21,'5N mesh'!$B$37:$Z$37,$E405:$AC405)+'5N inverse'!$A$21*$C406/Setup!$B$17+INDEX('5N inverse'!$A$21:$Y$21,1,'5N mesh'!$B$7+1)*Setup!$B$22</f>
        <v>0</v>
      </c>
      <c r="X406" s="0" t="n">
        <f aca="false">SUMPRODUCT('5N inverse'!$A$22:$Y$22,'5N mesh'!$B$37:$Z$37,$E405:$AC405)+'5N inverse'!$A$22*$C406/Setup!$B$17+INDEX('5N inverse'!$A$22:$Y$22,1,'5N mesh'!$B$7+1)*Setup!$B$22</f>
        <v>0</v>
      </c>
      <c r="Y406" s="0" t="n">
        <f aca="false">SUMPRODUCT('5N inverse'!$A$23:$Y$23,'5N mesh'!$B$37:$Z$37,$E405:$AC405)+'5N inverse'!$A$23*$C406/Setup!$B$17+INDEX('5N inverse'!$A$23:$Y$23,1,'5N mesh'!$B$7+1)*Setup!$B$22</f>
        <v>0</v>
      </c>
      <c r="Z406" s="0" t="n">
        <f aca="false">SUMPRODUCT('5N inverse'!$A$24:$Y$24,'5N mesh'!$B$37:$Z$37,$E405:$AC405)+'5N inverse'!$A$24*$C406/Setup!$B$17+INDEX('5N inverse'!$A$24:$Y$24,1,'5N mesh'!$B$7+1)*Setup!$B$22</f>
        <v>0</v>
      </c>
      <c r="AA406" s="0" t="n">
        <f aca="false">SUMPRODUCT('5N inverse'!$A$25:$Y$25,'5N mesh'!$B$37:$Z$37,$E405:$AC405)+'5N inverse'!$A$25*$C406/Setup!$B$17+INDEX('5N inverse'!$A$25:$Y$25,1,'5N mesh'!$B$7+1)*Setup!$B$22</f>
        <v>0</v>
      </c>
      <c r="AB406" s="0" t="n">
        <f aca="false">SUMPRODUCT('5N inverse'!$A$26:$Y$26,'5N mesh'!$B$37:$Z$37,$E405:$AC405)+'5N inverse'!$A$26*$C406/Setup!$B$17+INDEX('5N inverse'!$A$26:$Y$26,1,'5N mesh'!$B$7+1)*Setup!$B$22</f>
        <v>0</v>
      </c>
      <c r="AC406" s="0" t="n">
        <f aca="false">SUMPRODUCT('5N inverse'!$A$27:$Y$27,'5N mesh'!$B$37:$Z$37,$E405:$AC405)+'5N inverse'!$A$27*$C406/Setup!$B$17+INDEX('5N inverse'!$A$27:$Y$27,1,'5N mesh'!$B$7+1)*Setup!$B$22</f>
        <v>0</v>
      </c>
    </row>
    <row r="407" customFormat="false" ht="15" hidden="false" customHeight="false" outlineLevel="0" collapsed="false">
      <c r="A407" s="0" t="n">
        <v>402</v>
      </c>
      <c r="B407" s="0" t="n">
        <f aca="false">A407*Setup!$B$11/3600</f>
        <v>33.5</v>
      </c>
      <c r="C407" s="0" t="n">
        <f aca="false">Setup!$B$7+Setup!$B$8*COS(2*PI()*(B407-Setup!$B$9)/24)</f>
        <v>23.4778952311198</v>
      </c>
      <c r="D407" s="0" t="n">
        <f aca="false">(C407-E407)/Setup!$B$17</f>
        <v>12.4139411839971</v>
      </c>
      <c r="E407" s="0" t="n">
        <f aca="false">SUMPRODUCT('5N inverse'!$A$3:$Y$3,'5N mesh'!$B$37:$Z$37,$E406:$AC406)+'5N inverse'!$A$3*$C407/Setup!$B$17+INDEX('5N inverse'!$A$3:$Y$3,1,'5N mesh'!$B$7+1)*Setup!$B$22</f>
        <v>21.8640828772002</v>
      </c>
      <c r="F407" s="0" t="n">
        <f aca="false">SUMPRODUCT('5N inverse'!$A$4:$Y$4,'5N mesh'!$B$37:$Z$37,$E406:$AC406)+'5N inverse'!$A$4*$C407/Setup!$B$17+INDEX('5N inverse'!$A$4:$Y$4,1,'5N mesh'!$B$7+1)*Setup!$B$22</f>
        <v>20.7298266304151</v>
      </c>
      <c r="G407" s="0" t="n">
        <f aca="false">SUMPRODUCT('5N inverse'!$A$5:$Y$5,'5N mesh'!$B$37:$Z$37,$E406:$AC406)+'5N inverse'!$A$5*$C407/Setup!$B$17+INDEX('5N inverse'!$A$5:$Y$5,1,'5N mesh'!$B$7+1)*Setup!$B$22</f>
        <v>18.4613141368448</v>
      </c>
      <c r="H407" s="0" t="n">
        <f aca="false">SUMPRODUCT('5N inverse'!$A$6:$Y$6,'5N mesh'!$B$37:$Z$37,$E406:$AC406)+'5N inverse'!$A$6*$C407/Setup!$B$17+INDEX('5N inverse'!$A$6:$Y$6,1,'5N mesh'!$B$7+1)*Setup!$B$22</f>
        <v>16.1928016432746</v>
      </c>
      <c r="I407" s="0" t="n">
        <f aca="false">SUMPRODUCT('5N inverse'!$A$7:$Y$7,'5N mesh'!$B$37:$Z$37,$E406:$AC406)+'5N inverse'!$A$7*$C407/Setup!$B$17+INDEX('5N inverse'!$A$7:$Y$7,1,'5N mesh'!$B$7+1)*Setup!$B$22</f>
        <v>15.0585453964895</v>
      </c>
      <c r="J407" s="0" t="n">
        <f aca="false">SUMPRODUCT('5N inverse'!$A$8:$Y$8,'5N mesh'!$B$37:$Z$37,$E406:$AC406)+'5N inverse'!$A$8*$C407/Setup!$B$17+INDEX('5N inverse'!$A$8:$Y$8,1,'5N mesh'!$B$7+1)*Setup!$B$22</f>
        <v>0</v>
      </c>
      <c r="K407" s="0" t="n">
        <f aca="false">SUMPRODUCT('5N inverse'!$A$9:$Y$9,'5N mesh'!$B$37:$Z$37,$E406:$AC406)+'5N inverse'!$A$9*$C407/Setup!$B$17+INDEX('5N inverse'!$A$9:$Y$9,1,'5N mesh'!$B$7+1)*Setup!$B$22</f>
        <v>0</v>
      </c>
      <c r="L407" s="0" t="n">
        <f aca="false">SUMPRODUCT('5N inverse'!$A$10:$Y$10,'5N mesh'!$B$37:$Z$37,$E406:$AC406)+'5N inverse'!$A$10*$C407/Setup!$B$17+INDEX('5N inverse'!$A$10:$Y$10,1,'5N mesh'!$B$7+1)*Setup!$B$22</f>
        <v>0</v>
      </c>
      <c r="M407" s="0" t="n">
        <f aca="false">SUMPRODUCT('5N inverse'!$A$11:$Y$11,'5N mesh'!$B$37:$Z$37,$E406:$AC406)+'5N inverse'!$A$11*$C407/Setup!$B$17+INDEX('5N inverse'!$A$11:$Y$11,1,'5N mesh'!$B$7+1)*Setup!$B$22</f>
        <v>0</v>
      </c>
      <c r="N407" s="0" t="n">
        <f aca="false">SUMPRODUCT('5N inverse'!$A$12:$Y$12,'5N mesh'!$B$37:$Z$37,$E406:$AC406)+'5N inverse'!$A$12*$C407/Setup!$B$17+INDEX('5N inverse'!$A$12:$Y$12,1,'5N mesh'!$B$7+1)*Setup!$B$22</f>
        <v>0</v>
      </c>
      <c r="O407" s="0" t="n">
        <f aca="false">SUMPRODUCT('5N inverse'!$A$13:$Y$13,'5N mesh'!$B$37:$Z$37,$E406:$AC406)+'5N inverse'!$A$13*$C407/Setup!$B$17+INDEX('5N inverse'!$A$13:$Y$13,1,'5N mesh'!$B$7+1)*Setup!$B$22</f>
        <v>0</v>
      </c>
      <c r="P407" s="0" t="n">
        <f aca="false">SUMPRODUCT('5N inverse'!$A$14:$Y$14,'5N mesh'!$B$37:$Z$37,$E406:$AC406)+'5N inverse'!$A$14*$C407/Setup!$B$17+INDEX('5N inverse'!$A$14:$Y$14,1,'5N mesh'!$B$7+1)*Setup!$B$22</f>
        <v>0</v>
      </c>
      <c r="Q407" s="0" t="n">
        <f aca="false">SUMPRODUCT('5N inverse'!$A$15:$Y$15,'5N mesh'!$B$37:$Z$37,$E406:$AC406)+'5N inverse'!$A$15*$C407/Setup!$B$17+INDEX('5N inverse'!$A$15:$Y$15,1,'5N mesh'!$B$7+1)*Setup!$B$22</f>
        <v>0</v>
      </c>
      <c r="R407" s="0" t="n">
        <f aca="false">SUMPRODUCT('5N inverse'!$A$16:$Y$16,'5N mesh'!$B$37:$Z$37,$E406:$AC406)+'5N inverse'!$A$16*$C407/Setup!$B$17+INDEX('5N inverse'!$A$16:$Y$16,1,'5N mesh'!$B$7+1)*Setup!$B$22</f>
        <v>0</v>
      </c>
      <c r="S407" s="0" t="n">
        <f aca="false">SUMPRODUCT('5N inverse'!$A$17:$Y$17,'5N mesh'!$B$37:$Z$37,$E406:$AC406)+'5N inverse'!$A$17*$C407/Setup!$B$17+INDEX('5N inverse'!$A$17:$Y$17,1,'5N mesh'!$B$7+1)*Setup!$B$22</f>
        <v>0</v>
      </c>
      <c r="T407" s="0" t="n">
        <f aca="false">SUMPRODUCT('5N inverse'!$A$18:$Y$18,'5N mesh'!$B$37:$Z$37,$E406:$AC406)+'5N inverse'!$A$18*$C407/Setup!$B$17+INDEX('5N inverse'!$A$18:$Y$18,1,'5N mesh'!$B$7+1)*Setup!$B$22</f>
        <v>0</v>
      </c>
      <c r="U407" s="0" t="n">
        <f aca="false">SUMPRODUCT('5N inverse'!$A$19:$Y$19,'5N mesh'!$B$37:$Z$37,$E406:$AC406)+'5N inverse'!$A$19*$C407/Setup!$B$17+INDEX('5N inverse'!$A$19:$Y$19,1,'5N mesh'!$B$7+1)*Setup!$B$22</f>
        <v>0</v>
      </c>
      <c r="V407" s="0" t="n">
        <f aca="false">SUMPRODUCT('5N inverse'!$A$20:$Y$20,'5N mesh'!$B$37:$Z$37,$E406:$AC406)+'5N inverse'!$A$20*$C407/Setup!$B$17+INDEX('5N inverse'!$A$20:$Y$20,1,'5N mesh'!$B$7+1)*Setup!$B$22</f>
        <v>0</v>
      </c>
      <c r="W407" s="0" t="n">
        <f aca="false">SUMPRODUCT('5N inverse'!$A$21:$Y$21,'5N mesh'!$B$37:$Z$37,$E406:$AC406)+'5N inverse'!$A$21*$C407/Setup!$B$17+INDEX('5N inverse'!$A$21:$Y$21,1,'5N mesh'!$B$7+1)*Setup!$B$22</f>
        <v>0</v>
      </c>
      <c r="X407" s="0" t="n">
        <f aca="false">SUMPRODUCT('5N inverse'!$A$22:$Y$22,'5N mesh'!$B$37:$Z$37,$E406:$AC406)+'5N inverse'!$A$22*$C407/Setup!$B$17+INDEX('5N inverse'!$A$22:$Y$22,1,'5N mesh'!$B$7+1)*Setup!$B$22</f>
        <v>0</v>
      </c>
      <c r="Y407" s="0" t="n">
        <f aca="false">SUMPRODUCT('5N inverse'!$A$23:$Y$23,'5N mesh'!$B$37:$Z$37,$E406:$AC406)+'5N inverse'!$A$23*$C407/Setup!$B$17+INDEX('5N inverse'!$A$23:$Y$23,1,'5N mesh'!$B$7+1)*Setup!$B$22</f>
        <v>0</v>
      </c>
      <c r="Z407" s="0" t="n">
        <f aca="false">SUMPRODUCT('5N inverse'!$A$24:$Y$24,'5N mesh'!$B$37:$Z$37,$E406:$AC406)+'5N inverse'!$A$24*$C407/Setup!$B$17+INDEX('5N inverse'!$A$24:$Y$24,1,'5N mesh'!$B$7+1)*Setup!$B$22</f>
        <v>0</v>
      </c>
      <c r="AA407" s="0" t="n">
        <f aca="false">SUMPRODUCT('5N inverse'!$A$25:$Y$25,'5N mesh'!$B$37:$Z$37,$E406:$AC406)+'5N inverse'!$A$25*$C407/Setup!$B$17+INDEX('5N inverse'!$A$25:$Y$25,1,'5N mesh'!$B$7+1)*Setup!$B$22</f>
        <v>0</v>
      </c>
      <c r="AB407" s="0" t="n">
        <f aca="false">SUMPRODUCT('5N inverse'!$A$26:$Y$26,'5N mesh'!$B$37:$Z$37,$E406:$AC406)+'5N inverse'!$A$26*$C407/Setup!$B$17+INDEX('5N inverse'!$A$26:$Y$26,1,'5N mesh'!$B$7+1)*Setup!$B$22</f>
        <v>0</v>
      </c>
      <c r="AC407" s="0" t="n">
        <f aca="false">SUMPRODUCT('5N inverse'!$A$27:$Y$27,'5N mesh'!$B$37:$Z$37,$E406:$AC406)+'5N inverse'!$A$27*$C407/Setup!$B$17+INDEX('5N inverse'!$A$27:$Y$27,1,'5N mesh'!$B$7+1)*Setup!$B$22</f>
        <v>0</v>
      </c>
    </row>
    <row r="408" customFormat="false" ht="15" hidden="false" customHeight="false" outlineLevel="0" collapsed="false">
      <c r="A408" s="0" t="n">
        <v>403</v>
      </c>
      <c r="B408" s="0" t="n">
        <f aca="false">A408*Setup!$B$11/3600</f>
        <v>33.5833333333333</v>
      </c>
      <c r="C408" s="0" t="n">
        <f aca="false">Setup!$B$7+Setup!$B$8*COS(2*PI()*(B408-Setup!$B$9)/24)</f>
        <v>23.5645325005921</v>
      </c>
      <c r="D408" s="0" t="n">
        <f aca="false">(C408-E408)/Setup!$B$17</f>
        <v>12.9300672355429</v>
      </c>
      <c r="E408" s="0" t="n">
        <f aca="false">SUMPRODUCT('5N inverse'!$A$3:$Y$3,'5N mesh'!$B$37:$Z$37,$E407:$AC407)+'5N inverse'!$A$3*$C408/Setup!$B$17+INDEX('5N inverse'!$A$3:$Y$3,1,'5N mesh'!$B$7+1)*Setup!$B$22</f>
        <v>21.8836237599716</v>
      </c>
      <c r="F408" s="0" t="n">
        <f aca="false">SUMPRODUCT('5N inverse'!$A$4:$Y$4,'5N mesh'!$B$37:$Z$37,$E407:$AC407)+'5N inverse'!$A$4*$C408/Setup!$B$17+INDEX('5N inverse'!$A$4:$Y$4,1,'5N mesh'!$B$7+1)*Setup!$B$22</f>
        <v>20.7461104346467</v>
      </c>
      <c r="G408" s="0" t="n">
        <f aca="false">SUMPRODUCT('5N inverse'!$A$5:$Y$5,'5N mesh'!$B$37:$Z$37,$E407:$AC407)+'5N inverse'!$A$5*$C408/Setup!$B$17+INDEX('5N inverse'!$A$5:$Y$5,1,'5N mesh'!$B$7+1)*Setup!$B$22</f>
        <v>18.4710837839969</v>
      </c>
      <c r="H408" s="0" t="n">
        <f aca="false">SUMPRODUCT('5N inverse'!$A$6:$Y$6,'5N mesh'!$B$37:$Z$37,$E407:$AC407)+'5N inverse'!$A$6*$C408/Setup!$B$17+INDEX('5N inverse'!$A$6:$Y$6,1,'5N mesh'!$B$7+1)*Setup!$B$22</f>
        <v>16.1960571333472</v>
      </c>
      <c r="I408" s="0" t="n">
        <f aca="false">SUMPRODUCT('5N inverse'!$A$7:$Y$7,'5N mesh'!$B$37:$Z$37,$E407:$AC407)+'5N inverse'!$A$7*$C408/Setup!$B$17+INDEX('5N inverse'!$A$7:$Y$7,1,'5N mesh'!$B$7+1)*Setup!$B$22</f>
        <v>15.0585438080223</v>
      </c>
      <c r="J408" s="0" t="n">
        <f aca="false">SUMPRODUCT('5N inverse'!$A$8:$Y$8,'5N mesh'!$B$37:$Z$37,$E407:$AC407)+'5N inverse'!$A$8*$C408/Setup!$B$17+INDEX('5N inverse'!$A$8:$Y$8,1,'5N mesh'!$B$7+1)*Setup!$B$22</f>
        <v>0</v>
      </c>
      <c r="K408" s="0" t="n">
        <f aca="false">SUMPRODUCT('5N inverse'!$A$9:$Y$9,'5N mesh'!$B$37:$Z$37,$E407:$AC407)+'5N inverse'!$A$9*$C408/Setup!$B$17+INDEX('5N inverse'!$A$9:$Y$9,1,'5N mesh'!$B$7+1)*Setup!$B$22</f>
        <v>0</v>
      </c>
      <c r="L408" s="0" t="n">
        <f aca="false">SUMPRODUCT('5N inverse'!$A$10:$Y$10,'5N mesh'!$B$37:$Z$37,$E407:$AC407)+'5N inverse'!$A$10*$C408/Setup!$B$17+INDEX('5N inverse'!$A$10:$Y$10,1,'5N mesh'!$B$7+1)*Setup!$B$22</f>
        <v>0</v>
      </c>
      <c r="M408" s="0" t="n">
        <f aca="false">SUMPRODUCT('5N inverse'!$A$11:$Y$11,'5N mesh'!$B$37:$Z$37,$E407:$AC407)+'5N inverse'!$A$11*$C408/Setup!$B$17+INDEX('5N inverse'!$A$11:$Y$11,1,'5N mesh'!$B$7+1)*Setup!$B$22</f>
        <v>0</v>
      </c>
      <c r="N408" s="0" t="n">
        <f aca="false">SUMPRODUCT('5N inverse'!$A$12:$Y$12,'5N mesh'!$B$37:$Z$37,$E407:$AC407)+'5N inverse'!$A$12*$C408/Setup!$B$17+INDEX('5N inverse'!$A$12:$Y$12,1,'5N mesh'!$B$7+1)*Setup!$B$22</f>
        <v>0</v>
      </c>
      <c r="O408" s="0" t="n">
        <f aca="false">SUMPRODUCT('5N inverse'!$A$13:$Y$13,'5N mesh'!$B$37:$Z$37,$E407:$AC407)+'5N inverse'!$A$13*$C408/Setup!$B$17+INDEX('5N inverse'!$A$13:$Y$13,1,'5N mesh'!$B$7+1)*Setup!$B$22</f>
        <v>0</v>
      </c>
      <c r="P408" s="0" t="n">
        <f aca="false">SUMPRODUCT('5N inverse'!$A$14:$Y$14,'5N mesh'!$B$37:$Z$37,$E407:$AC407)+'5N inverse'!$A$14*$C408/Setup!$B$17+INDEX('5N inverse'!$A$14:$Y$14,1,'5N mesh'!$B$7+1)*Setup!$B$22</f>
        <v>0</v>
      </c>
      <c r="Q408" s="0" t="n">
        <f aca="false">SUMPRODUCT('5N inverse'!$A$15:$Y$15,'5N mesh'!$B$37:$Z$37,$E407:$AC407)+'5N inverse'!$A$15*$C408/Setup!$B$17+INDEX('5N inverse'!$A$15:$Y$15,1,'5N mesh'!$B$7+1)*Setup!$B$22</f>
        <v>0</v>
      </c>
      <c r="R408" s="0" t="n">
        <f aca="false">SUMPRODUCT('5N inverse'!$A$16:$Y$16,'5N mesh'!$B$37:$Z$37,$E407:$AC407)+'5N inverse'!$A$16*$C408/Setup!$B$17+INDEX('5N inverse'!$A$16:$Y$16,1,'5N mesh'!$B$7+1)*Setup!$B$22</f>
        <v>0</v>
      </c>
      <c r="S408" s="0" t="n">
        <f aca="false">SUMPRODUCT('5N inverse'!$A$17:$Y$17,'5N mesh'!$B$37:$Z$37,$E407:$AC407)+'5N inverse'!$A$17*$C408/Setup!$B$17+INDEX('5N inverse'!$A$17:$Y$17,1,'5N mesh'!$B$7+1)*Setup!$B$22</f>
        <v>0</v>
      </c>
      <c r="T408" s="0" t="n">
        <f aca="false">SUMPRODUCT('5N inverse'!$A$18:$Y$18,'5N mesh'!$B$37:$Z$37,$E407:$AC407)+'5N inverse'!$A$18*$C408/Setup!$B$17+INDEX('5N inverse'!$A$18:$Y$18,1,'5N mesh'!$B$7+1)*Setup!$B$22</f>
        <v>0</v>
      </c>
      <c r="U408" s="0" t="n">
        <f aca="false">SUMPRODUCT('5N inverse'!$A$19:$Y$19,'5N mesh'!$B$37:$Z$37,$E407:$AC407)+'5N inverse'!$A$19*$C408/Setup!$B$17+INDEX('5N inverse'!$A$19:$Y$19,1,'5N mesh'!$B$7+1)*Setup!$B$22</f>
        <v>0</v>
      </c>
      <c r="V408" s="0" t="n">
        <f aca="false">SUMPRODUCT('5N inverse'!$A$20:$Y$20,'5N mesh'!$B$37:$Z$37,$E407:$AC407)+'5N inverse'!$A$20*$C408/Setup!$B$17+INDEX('5N inverse'!$A$20:$Y$20,1,'5N mesh'!$B$7+1)*Setup!$B$22</f>
        <v>0</v>
      </c>
      <c r="W408" s="0" t="n">
        <f aca="false">SUMPRODUCT('5N inverse'!$A$21:$Y$21,'5N mesh'!$B$37:$Z$37,$E407:$AC407)+'5N inverse'!$A$21*$C408/Setup!$B$17+INDEX('5N inverse'!$A$21:$Y$21,1,'5N mesh'!$B$7+1)*Setup!$B$22</f>
        <v>0</v>
      </c>
      <c r="X408" s="0" t="n">
        <f aca="false">SUMPRODUCT('5N inverse'!$A$22:$Y$22,'5N mesh'!$B$37:$Z$37,$E407:$AC407)+'5N inverse'!$A$22*$C408/Setup!$B$17+INDEX('5N inverse'!$A$22:$Y$22,1,'5N mesh'!$B$7+1)*Setup!$B$22</f>
        <v>0</v>
      </c>
      <c r="Y408" s="0" t="n">
        <f aca="false">SUMPRODUCT('5N inverse'!$A$23:$Y$23,'5N mesh'!$B$37:$Z$37,$E407:$AC407)+'5N inverse'!$A$23*$C408/Setup!$B$17+INDEX('5N inverse'!$A$23:$Y$23,1,'5N mesh'!$B$7+1)*Setup!$B$22</f>
        <v>0</v>
      </c>
      <c r="Z408" s="0" t="n">
        <f aca="false">SUMPRODUCT('5N inverse'!$A$24:$Y$24,'5N mesh'!$B$37:$Z$37,$E407:$AC407)+'5N inverse'!$A$24*$C408/Setup!$B$17+INDEX('5N inverse'!$A$24:$Y$24,1,'5N mesh'!$B$7+1)*Setup!$B$22</f>
        <v>0</v>
      </c>
      <c r="AA408" s="0" t="n">
        <f aca="false">SUMPRODUCT('5N inverse'!$A$25:$Y$25,'5N mesh'!$B$37:$Z$37,$E407:$AC407)+'5N inverse'!$A$25*$C408/Setup!$B$17+INDEX('5N inverse'!$A$25:$Y$25,1,'5N mesh'!$B$7+1)*Setup!$B$22</f>
        <v>0</v>
      </c>
      <c r="AB408" s="0" t="n">
        <f aca="false">SUMPRODUCT('5N inverse'!$A$26:$Y$26,'5N mesh'!$B$37:$Z$37,$E407:$AC407)+'5N inverse'!$A$26*$C408/Setup!$B$17+INDEX('5N inverse'!$A$26:$Y$26,1,'5N mesh'!$B$7+1)*Setup!$B$22</f>
        <v>0</v>
      </c>
      <c r="AC408" s="0" t="n">
        <f aca="false">SUMPRODUCT('5N inverse'!$A$27:$Y$27,'5N mesh'!$B$37:$Z$37,$E407:$AC407)+'5N inverse'!$A$27*$C408/Setup!$B$17+INDEX('5N inverse'!$A$27:$Y$27,1,'5N mesh'!$B$7+1)*Setup!$B$22</f>
        <v>0</v>
      </c>
    </row>
    <row r="409" customFormat="false" ht="15" hidden="false" customHeight="false" outlineLevel="0" collapsed="false">
      <c r="A409" s="0" t="n">
        <v>404</v>
      </c>
      <c r="B409" s="0" t="n">
        <f aca="false">A409*Setup!$B$11/3600</f>
        <v>33.6666666666667</v>
      </c>
      <c r="C409" s="0" t="n">
        <f aca="false">Setup!$B$7+Setup!$B$8*COS(2*PI()*(B409-Setup!$B$9)/24)</f>
        <v>23.6513770290094</v>
      </c>
      <c r="D409" s="0" t="n">
        <f aca="false">(C409-E409)/Setup!$B$17</f>
        <v>13.4411456842493</v>
      </c>
      <c r="E409" s="0" t="n">
        <f aca="false">SUMPRODUCT('5N inverse'!$A$3:$Y$3,'5N mesh'!$B$37:$Z$37,$E408:$AC408)+'5N inverse'!$A$3*$C409/Setup!$B$17+INDEX('5N inverse'!$A$3:$Y$3,1,'5N mesh'!$B$7+1)*Setup!$B$22</f>
        <v>21.904028090057</v>
      </c>
      <c r="F409" s="0" t="n">
        <f aca="false">SUMPRODUCT('5N inverse'!$A$4:$Y$4,'5N mesh'!$B$37:$Z$37,$E408:$AC408)+'5N inverse'!$A$4*$C409/Setup!$B$17+INDEX('5N inverse'!$A$4:$Y$4,1,'5N mesh'!$B$7+1)*Setup!$B$22</f>
        <v>20.7631149799518</v>
      </c>
      <c r="G409" s="0" t="n">
        <f aca="false">SUMPRODUCT('5N inverse'!$A$5:$Y$5,'5N mesh'!$B$37:$Z$37,$E408:$AC408)+'5N inverse'!$A$5*$C409/Setup!$B$17+INDEX('5N inverse'!$A$5:$Y$5,1,'5N mesh'!$B$7+1)*Setup!$B$22</f>
        <v>18.4812887597416</v>
      </c>
      <c r="H409" s="0" t="n">
        <f aca="false">SUMPRODUCT('5N inverse'!$A$6:$Y$6,'5N mesh'!$B$37:$Z$37,$E408:$AC408)+'5N inverse'!$A$6*$C409/Setup!$B$17+INDEX('5N inverse'!$A$6:$Y$6,1,'5N mesh'!$B$7+1)*Setup!$B$22</f>
        <v>16.1994625395314</v>
      </c>
      <c r="I409" s="0" t="n">
        <f aca="false">SUMPRODUCT('5N inverse'!$A$7:$Y$7,'5N mesh'!$B$37:$Z$37,$E408:$AC408)+'5N inverse'!$A$7*$C409/Setup!$B$17+INDEX('5N inverse'!$A$7:$Y$7,1,'5N mesh'!$B$7+1)*Setup!$B$22</f>
        <v>15.0585494294262</v>
      </c>
      <c r="J409" s="0" t="n">
        <f aca="false">SUMPRODUCT('5N inverse'!$A$8:$Y$8,'5N mesh'!$B$37:$Z$37,$E408:$AC408)+'5N inverse'!$A$8*$C409/Setup!$B$17+INDEX('5N inverse'!$A$8:$Y$8,1,'5N mesh'!$B$7+1)*Setup!$B$22</f>
        <v>0</v>
      </c>
      <c r="K409" s="0" t="n">
        <f aca="false">SUMPRODUCT('5N inverse'!$A$9:$Y$9,'5N mesh'!$B$37:$Z$37,$E408:$AC408)+'5N inverse'!$A$9*$C409/Setup!$B$17+INDEX('5N inverse'!$A$9:$Y$9,1,'5N mesh'!$B$7+1)*Setup!$B$22</f>
        <v>0</v>
      </c>
      <c r="L409" s="0" t="n">
        <f aca="false">SUMPRODUCT('5N inverse'!$A$10:$Y$10,'5N mesh'!$B$37:$Z$37,$E408:$AC408)+'5N inverse'!$A$10*$C409/Setup!$B$17+INDEX('5N inverse'!$A$10:$Y$10,1,'5N mesh'!$B$7+1)*Setup!$B$22</f>
        <v>0</v>
      </c>
      <c r="M409" s="0" t="n">
        <f aca="false">SUMPRODUCT('5N inverse'!$A$11:$Y$11,'5N mesh'!$B$37:$Z$37,$E408:$AC408)+'5N inverse'!$A$11*$C409/Setup!$B$17+INDEX('5N inverse'!$A$11:$Y$11,1,'5N mesh'!$B$7+1)*Setup!$B$22</f>
        <v>0</v>
      </c>
      <c r="N409" s="0" t="n">
        <f aca="false">SUMPRODUCT('5N inverse'!$A$12:$Y$12,'5N mesh'!$B$37:$Z$37,$E408:$AC408)+'5N inverse'!$A$12*$C409/Setup!$B$17+INDEX('5N inverse'!$A$12:$Y$12,1,'5N mesh'!$B$7+1)*Setup!$B$22</f>
        <v>0</v>
      </c>
      <c r="O409" s="0" t="n">
        <f aca="false">SUMPRODUCT('5N inverse'!$A$13:$Y$13,'5N mesh'!$B$37:$Z$37,$E408:$AC408)+'5N inverse'!$A$13*$C409/Setup!$B$17+INDEX('5N inverse'!$A$13:$Y$13,1,'5N mesh'!$B$7+1)*Setup!$B$22</f>
        <v>0</v>
      </c>
      <c r="P409" s="0" t="n">
        <f aca="false">SUMPRODUCT('5N inverse'!$A$14:$Y$14,'5N mesh'!$B$37:$Z$37,$E408:$AC408)+'5N inverse'!$A$14*$C409/Setup!$B$17+INDEX('5N inverse'!$A$14:$Y$14,1,'5N mesh'!$B$7+1)*Setup!$B$22</f>
        <v>0</v>
      </c>
      <c r="Q409" s="0" t="n">
        <f aca="false">SUMPRODUCT('5N inverse'!$A$15:$Y$15,'5N mesh'!$B$37:$Z$37,$E408:$AC408)+'5N inverse'!$A$15*$C409/Setup!$B$17+INDEX('5N inverse'!$A$15:$Y$15,1,'5N mesh'!$B$7+1)*Setup!$B$22</f>
        <v>0</v>
      </c>
      <c r="R409" s="0" t="n">
        <f aca="false">SUMPRODUCT('5N inverse'!$A$16:$Y$16,'5N mesh'!$B$37:$Z$37,$E408:$AC408)+'5N inverse'!$A$16*$C409/Setup!$B$17+INDEX('5N inverse'!$A$16:$Y$16,1,'5N mesh'!$B$7+1)*Setup!$B$22</f>
        <v>0</v>
      </c>
      <c r="S409" s="0" t="n">
        <f aca="false">SUMPRODUCT('5N inverse'!$A$17:$Y$17,'5N mesh'!$B$37:$Z$37,$E408:$AC408)+'5N inverse'!$A$17*$C409/Setup!$B$17+INDEX('5N inverse'!$A$17:$Y$17,1,'5N mesh'!$B$7+1)*Setup!$B$22</f>
        <v>0</v>
      </c>
      <c r="T409" s="0" t="n">
        <f aca="false">SUMPRODUCT('5N inverse'!$A$18:$Y$18,'5N mesh'!$B$37:$Z$37,$E408:$AC408)+'5N inverse'!$A$18*$C409/Setup!$B$17+INDEX('5N inverse'!$A$18:$Y$18,1,'5N mesh'!$B$7+1)*Setup!$B$22</f>
        <v>0</v>
      </c>
      <c r="U409" s="0" t="n">
        <f aca="false">SUMPRODUCT('5N inverse'!$A$19:$Y$19,'5N mesh'!$B$37:$Z$37,$E408:$AC408)+'5N inverse'!$A$19*$C409/Setup!$B$17+INDEX('5N inverse'!$A$19:$Y$19,1,'5N mesh'!$B$7+1)*Setup!$B$22</f>
        <v>0</v>
      </c>
      <c r="V409" s="0" t="n">
        <f aca="false">SUMPRODUCT('5N inverse'!$A$20:$Y$20,'5N mesh'!$B$37:$Z$37,$E408:$AC408)+'5N inverse'!$A$20*$C409/Setup!$B$17+INDEX('5N inverse'!$A$20:$Y$20,1,'5N mesh'!$B$7+1)*Setup!$B$22</f>
        <v>0</v>
      </c>
      <c r="W409" s="0" t="n">
        <f aca="false">SUMPRODUCT('5N inverse'!$A$21:$Y$21,'5N mesh'!$B$37:$Z$37,$E408:$AC408)+'5N inverse'!$A$21*$C409/Setup!$B$17+INDEX('5N inverse'!$A$21:$Y$21,1,'5N mesh'!$B$7+1)*Setup!$B$22</f>
        <v>0</v>
      </c>
      <c r="X409" s="0" t="n">
        <f aca="false">SUMPRODUCT('5N inverse'!$A$22:$Y$22,'5N mesh'!$B$37:$Z$37,$E408:$AC408)+'5N inverse'!$A$22*$C409/Setup!$B$17+INDEX('5N inverse'!$A$22:$Y$22,1,'5N mesh'!$B$7+1)*Setup!$B$22</f>
        <v>0</v>
      </c>
      <c r="Y409" s="0" t="n">
        <f aca="false">SUMPRODUCT('5N inverse'!$A$23:$Y$23,'5N mesh'!$B$37:$Z$37,$E408:$AC408)+'5N inverse'!$A$23*$C409/Setup!$B$17+INDEX('5N inverse'!$A$23:$Y$23,1,'5N mesh'!$B$7+1)*Setup!$B$22</f>
        <v>0</v>
      </c>
      <c r="Z409" s="0" t="n">
        <f aca="false">SUMPRODUCT('5N inverse'!$A$24:$Y$24,'5N mesh'!$B$37:$Z$37,$E408:$AC408)+'5N inverse'!$A$24*$C409/Setup!$B$17+INDEX('5N inverse'!$A$24:$Y$24,1,'5N mesh'!$B$7+1)*Setup!$B$22</f>
        <v>0</v>
      </c>
      <c r="AA409" s="0" t="n">
        <f aca="false">SUMPRODUCT('5N inverse'!$A$25:$Y$25,'5N mesh'!$B$37:$Z$37,$E408:$AC408)+'5N inverse'!$A$25*$C409/Setup!$B$17+INDEX('5N inverse'!$A$25:$Y$25,1,'5N mesh'!$B$7+1)*Setup!$B$22</f>
        <v>0</v>
      </c>
      <c r="AB409" s="0" t="n">
        <f aca="false">SUMPRODUCT('5N inverse'!$A$26:$Y$26,'5N mesh'!$B$37:$Z$37,$E408:$AC408)+'5N inverse'!$A$26*$C409/Setup!$B$17+INDEX('5N inverse'!$A$26:$Y$26,1,'5N mesh'!$B$7+1)*Setup!$B$22</f>
        <v>0</v>
      </c>
      <c r="AC409" s="0" t="n">
        <f aca="false">SUMPRODUCT('5N inverse'!$A$27:$Y$27,'5N mesh'!$B$37:$Z$37,$E408:$AC408)+'5N inverse'!$A$27*$C409/Setup!$B$17+INDEX('5N inverse'!$A$27:$Y$27,1,'5N mesh'!$B$7+1)*Setup!$B$22</f>
        <v>0</v>
      </c>
    </row>
    <row r="410" customFormat="false" ht="15" hidden="false" customHeight="false" outlineLevel="0" collapsed="false">
      <c r="A410" s="0" t="n">
        <v>405</v>
      </c>
      <c r="B410" s="0" t="n">
        <f aca="false">A410*Setup!$B$11/3600</f>
        <v>33.75</v>
      </c>
      <c r="C410" s="0" t="n">
        <f aca="false">Setup!$B$7+Setup!$B$8*COS(2*PI()*(B410-Setup!$B$9)/24)</f>
        <v>23.7383874830794</v>
      </c>
      <c r="D410" s="0" t="n">
        <f aca="false">(C410-E410)/Setup!$B$17</f>
        <v>13.9469303515561</v>
      </c>
      <c r="E410" s="0" t="n">
        <f aca="false">SUMPRODUCT('5N inverse'!$A$3:$Y$3,'5N mesh'!$B$37:$Z$37,$E409:$AC409)+'5N inverse'!$A$3*$C410/Setup!$B$17+INDEX('5N inverse'!$A$3:$Y$3,1,'5N mesh'!$B$7+1)*Setup!$B$22</f>
        <v>21.9252865373771</v>
      </c>
      <c r="F410" s="0" t="n">
        <f aca="false">SUMPRODUCT('5N inverse'!$A$4:$Y$4,'5N mesh'!$B$37:$Z$37,$E409:$AC409)+'5N inverse'!$A$4*$C410/Setup!$B$17+INDEX('5N inverse'!$A$4:$Y$4,1,'5N mesh'!$B$7+1)*Setup!$B$22</f>
        <v>20.7808324916053</v>
      </c>
      <c r="G410" s="0" t="n">
        <f aca="false">SUMPRODUCT('5N inverse'!$A$5:$Y$5,'5N mesh'!$B$37:$Z$37,$E409:$AC409)+'5N inverse'!$A$5*$C410/Setup!$B$17+INDEX('5N inverse'!$A$5:$Y$5,1,'5N mesh'!$B$7+1)*Setup!$B$22</f>
        <v>18.4919244000616</v>
      </c>
      <c r="H410" s="0" t="n">
        <f aca="false">SUMPRODUCT('5N inverse'!$A$6:$Y$6,'5N mesh'!$B$37:$Z$37,$E409:$AC409)+'5N inverse'!$A$6*$C410/Setup!$B$17+INDEX('5N inverse'!$A$6:$Y$6,1,'5N mesh'!$B$7+1)*Setup!$B$22</f>
        <v>16.2030163085179</v>
      </c>
      <c r="I410" s="0" t="n">
        <f aca="false">SUMPRODUCT('5N inverse'!$A$7:$Y$7,'5N mesh'!$B$37:$Z$37,$E409:$AC409)+'5N inverse'!$A$7*$C410/Setup!$B$17+INDEX('5N inverse'!$A$7:$Y$7,1,'5N mesh'!$B$7+1)*Setup!$B$22</f>
        <v>15.058562262746</v>
      </c>
      <c r="J410" s="0" t="n">
        <f aca="false">SUMPRODUCT('5N inverse'!$A$8:$Y$8,'5N mesh'!$B$37:$Z$37,$E409:$AC409)+'5N inverse'!$A$8*$C410/Setup!$B$17+INDEX('5N inverse'!$A$8:$Y$8,1,'5N mesh'!$B$7+1)*Setup!$B$22</f>
        <v>0</v>
      </c>
      <c r="K410" s="0" t="n">
        <f aca="false">SUMPRODUCT('5N inverse'!$A$9:$Y$9,'5N mesh'!$B$37:$Z$37,$E409:$AC409)+'5N inverse'!$A$9*$C410/Setup!$B$17+INDEX('5N inverse'!$A$9:$Y$9,1,'5N mesh'!$B$7+1)*Setup!$B$22</f>
        <v>0</v>
      </c>
      <c r="L410" s="0" t="n">
        <f aca="false">SUMPRODUCT('5N inverse'!$A$10:$Y$10,'5N mesh'!$B$37:$Z$37,$E409:$AC409)+'5N inverse'!$A$10*$C410/Setup!$B$17+INDEX('5N inverse'!$A$10:$Y$10,1,'5N mesh'!$B$7+1)*Setup!$B$22</f>
        <v>0</v>
      </c>
      <c r="M410" s="0" t="n">
        <f aca="false">SUMPRODUCT('5N inverse'!$A$11:$Y$11,'5N mesh'!$B$37:$Z$37,$E409:$AC409)+'5N inverse'!$A$11*$C410/Setup!$B$17+INDEX('5N inverse'!$A$11:$Y$11,1,'5N mesh'!$B$7+1)*Setup!$B$22</f>
        <v>0</v>
      </c>
      <c r="N410" s="0" t="n">
        <f aca="false">SUMPRODUCT('5N inverse'!$A$12:$Y$12,'5N mesh'!$B$37:$Z$37,$E409:$AC409)+'5N inverse'!$A$12*$C410/Setup!$B$17+INDEX('5N inverse'!$A$12:$Y$12,1,'5N mesh'!$B$7+1)*Setup!$B$22</f>
        <v>0</v>
      </c>
      <c r="O410" s="0" t="n">
        <f aca="false">SUMPRODUCT('5N inverse'!$A$13:$Y$13,'5N mesh'!$B$37:$Z$37,$E409:$AC409)+'5N inverse'!$A$13*$C410/Setup!$B$17+INDEX('5N inverse'!$A$13:$Y$13,1,'5N mesh'!$B$7+1)*Setup!$B$22</f>
        <v>0</v>
      </c>
      <c r="P410" s="0" t="n">
        <f aca="false">SUMPRODUCT('5N inverse'!$A$14:$Y$14,'5N mesh'!$B$37:$Z$37,$E409:$AC409)+'5N inverse'!$A$14*$C410/Setup!$B$17+INDEX('5N inverse'!$A$14:$Y$14,1,'5N mesh'!$B$7+1)*Setup!$B$22</f>
        <v>0</v>
      </c>
      <c r="Q410" s="0" t="n">
        <f aca="false">SUMPRODUCT('5N inverse'!$A$15:$Y$15,'5N mesh'!$B$37:$Z$37,$E409:$AC409)+'5N inverse'!$A$15*$C410/Setup!$B$17+INDEX('5N inverse'!$A$15:$Y$15,1,'5N mesh'!$B$7+1)*Setup!$B$22</f>
        <v>0</v>
      </c>
      <c r="R410" s="0" t="n">
        <f aca="false">SUMPRODUCT('5N inverse'!$A$16:$Y$16,'5N mesh'!$B$37:$Z$37,$E409:$AC409)+'5N inverse'!$A$16*$C410/Setup!$B$17+INDEX('5N inverse'!$A$16:$Y$16,1,'5N mesh'!$B$7+1)*Setup!$B$22</f>
        <v>0</v>
      </c>
      <c r="S410" s="0" t="n">
        <f aca="false">SUMPRODUCT('5N inverse'!$A$17:$Y$17,'5N mesh'!$B$37:$Z$37,$E409:$AC409)+'5N inverse'!$A$17*$C410/Setup!$B$17+INDEX('5N inverse'!$A$17:$Y$17,1,'5N mesh'!$B$7+1)*Setup!$B$22</f>
        <v>0</v>
      </c>
      <c r="T410" s="0" t="n">
        <f aca="false">SUMPRODUCT('5N inverse'!$A$18:$Y$18,'5N mesh'!$B$37:$Z$37,$E409:$AC409)+'5N inverse'!$A$18*$C410/Setup!$B$17+INDEX('5N inverse'!$A$18:$Y$18,1,'5N mesh'!$B$7+1)*Setup!$B$22</f>
        <v>0</v>
      </c>
      <c r="U410" s="0" t="n">
        <f aca="false">SUMPRODUCT('5N inverse'!$A$19:$Y$19,'5N mesh'!$B$37:$Z$37,$E409:$AC409)+'5N inverse'!$A$19*$C410/Setup!$B$17+INDEX('5N inverse'!$A$19:$Y$19,1,'5N mesh'!$B$7+1)*Setup!$B$22</f>
        <v>0</v>
      </c>
      <c r="V410" s="0" t="n">
        <f aca="false">SUMPRODUCT('5N inverse'!$A$20:$Y$20,'5N mesh'!$B$37:$Z$37,$E409:$AC409)+'5N inverse'!$A$20*$C410/Setup!$B$17+INDEX('5N inverse'!$A$20:$Y$20,1,'5N mesh'!$B$7+1)*Setup!$B$22</f>
        <v>0</v>
      </c>
      <c r="W410" s="0" t="n">
        <f aca="false">SUMPRODUCT('5N inverse'!$A$21:$Y$21,'5N mesh'!$B$37:$Z$37,$E409:$AC409)+'5N inverse'!$A$21*$C410/Setup!$B$17+INDEX('5N inverse'!$A$21:$Y$21,1,'5N mesh'!$B$7+1)*Setup!$B$22</f>
        <v>0</v>
      </c>
      <c r="X410" s="0" t="n">
        <f aca="false">SUMPRODUCT('5N inverse'!$A$22:$Y$22,'5N mesh'!$B$37:$Z$37,$E409:$AC409)+'5N inverse'!$A$22*$C410/Setup!$B$17+INDEX('5N inverse'!$A$22:$Y$22,1,'5N mesh'!$B$7+1)*Setup!$B$22</f>
        <v>0</v>
      </c>
      <c r="Y410" s="0" t="n">
        <f aca="false">SUMPRODUCT('5N inverse'!$A$23:$Y$23,'5N mesh'!$B$37:$Z$37,$E409:$AC409)+'5N inverse'!$A$23*$C410/Setup!$B$17+INDEX('5N inverse'!$A$23:$Y$23,1,'5N mesh'!$B$7+1)*Setup!$B$22</f>
        <v>0</v>
      </c>
      <c r="Z410" s="0" t="n">
        <f aca="false">SUMPRODUCT('5N inverse'!$A$24:$Y$24,'5N mesh'!$B$37:$Z$37,$E409:$AC409)+'5N inverse'!$A$24*$C410/Setup!$B$17+INDEX('5N inverse'!$A$24:$Y$24,1,'5N mesh'!$B$7+1)*Setup!$B$22</f>
        <v>0</v>
      </c>
      <c r="AA410" s="0" t="n">
        <f aca="false">SUMPRODUCT('5N inverse'!$A$25:$Y$25,'5N mesh'!$B$37:$Z$37,$E409:$AC409)+'5N inverse'!$A$25*$C410/Setup!$B$17+INDEX('5N inverse'!$A$25:$Y$25,1,'5N mesh'!$B$7+1)*Setup!$B$22</f>
        <v>0</v>
      </c>
      <c r="AB410" s="0" t="n">
        <f aca="false">SUMPRODUCT('5N inverse'!$A$26:$Y$26,'5N mesh'!$B$37:$Z$37,$E409:$AC409)+'5N inverse'!$A$26*$C410/Setup!$B$17+INDEX('5N inverse'!$A$26:$Y$26,1,'5N mesh'!$B$7+1)*Setup!$B$22</f>
        <v>0</v>
      </c>
      <c r="AC410" s="0" t="n">
        <f aca="false">SUMPRODUCT('5N inverse'!$A$27:$Y$27,'5N mesh'!$B$37:$Z$37,$E409:$AC409)+'5N inverse'!$A$27*$C410/Setup!$B$17+INDEX('5N inverse'!$A$27:$Y$27,1,'5N mesh'!$B$7+1)*Setup!$B$22</f>
        <v>0</v>
      </c>
    </row>
    <row r="411" customFormat="false" ht="15" hidden="false" customHeight="false" outlineLevel="0" collapsed="false">
      <c r="A411" s="0" t="n">
        <v>406</v>
      </c>
      <c r="B411" s="0" t="n">
        <f aca="false">A411*Setup!$B$11/3600</f>
        <v>33.8333333333333</v>
      </c>
      <c r="C411" s="0" t="n">
        <f aca="false">Setup!$B$7+Setup!$B$8*COS(2*PI()*(B411-Setup!$B$9)/24)</f>
        <v>23.8255224505387</v>
      </c>
      <c r="D411" s="0" t="n">
        <f aca="false">(C411-E411)/Setup!$B$17</f>
        <v>14.447177617433</v>
      </c>
      <c r="E411" s="0" t="n">
        <f aca="false">SUMPRODUCT('5N inverse'!$A$3:$Y$3,'5N mesh'!$B$37:$Z$37,$E410:$AC410)+'5N inverse'!$A$3*$C411/Setup!$B$17+INDEX('5N inverse'!$A$3:$Y$3,1,'5N mesh'!$B$7+1)*Setup!$B$22</f>
        <v>21.9473893602724</v>
      </c>
      <c r="F411" s="0" t="n">
        <f aca="false">SUMPRODUCT('5N inverse'!$A$4:$Y$4,'5N mesh'!$B$37:$Z$37,$E410:$AC410)+'5N inverse'!$A$4*$C411/Setup!$B$17+INDEX('5N inverse'!$A$4:$Y$4,1,'5N mesh'!$B$7+1)*Setup!$B$22</f>
        <v>20.7992548513155</v>
      </c>
      <c r="G411" s="0" t="n">
        <f aca="false">SUMPRODUCT('5N inverse'!$A$5:$Y$5,'5N mesh'!$B$37:$Z$37,$E410:$AC410)+'5N inverse'!$A$5*$C411/Setup!$B$17+INDEX('5N inverse'!$A$5:$Y$5,1,'5N mesh'!$B$7+1)*Setup!$B$22</f>
        <v>18.5029858334018</v>
      </c>
      <c r="H411" s="0" t="n">
        <f aca="false">SUMPRODUCT('5N inverse'!$A$6:$Y$6,'5N mesh'!$B$37:$Z$37,$E410:$AC410)+'5N inverse'!$A$6*$C411/Setup!$B$17+INDEX('5N inverse'!$A$6:$Y$6,1,'5N mesh'!$B$7+1)*Setup!$B$22</f>
        <v>16.206716815488</v>
      </c>
      <c r="I411" s="0" t="n">
        <f aca="false">SUMPRODUCT('5N inverse'!$A$7:$Y$7,'5N mesh'!$B$37:$Z$37,$E410:$AC410)+'5N inverse'!$A$7*$C411/Setup!$B$17+INDEX('5N inverse'!$A$7:$Y$7,1,'5N mesh'!$B$7+1)*Setup!$B$22</f>
        <v>15.0585823065312</v>
      </c>
      <c r="J411" s="0" t="n">
        <f aca="false">SUMPRODUCT('5N inverse'!$A$8:$Y$8,'5N mesh'!$B$37:$Z$37,$E410:$AC410)+'5N inverse'!$A$8*$C411/Setup!$B$17+INDEX('5N inverse'!$A$8:$Y$8,1,'5N mesh'!$B$7+1)*Setup!$B$22</f>
        <v>0</v>
      </c>
      <c r="K411" s="0" t="n">
        <f aca="false">SUMPRODUCT('5N inverse'!$A$9:$Y$9,'5N mesh'!$B$37:$Z$37,$E410:$AC410)+'5N inverse'!$A$9*$C411/Setup!$B$17+INDEX('5N inverse'!$A$9:$Y$9,1,'5N mesh'!$B$7+1)*Setup!$B$22</f>
        <v>0</v>
      </c>
      <c r="L411" s="0" t="n">
        <f aca="false">SUMPRODUCT('5N inverse'!$A$10:$Y$10,'5N mesh'!$B$37:$Z$37,$E410:$AC410)+'5N inverse'!$A$10*$C411/Setup!$B$17+INDEX('5N inverse'!$A$10:$Y$10,1,'5N mesh'!$B$7+1)*Setup!$B$22</f>
        <v>0</v>
      </c>
      <c r="M411" s="0" t="n">
        <f aca="false">SUMPRODUCT('5N inverse'!$A$11:$Y$11,'5N mesh'!$B$37:$Z$37,$E410:$AC410)+'5N inverse'!$A$11*$C411/Setup!$B$17+INDEX('5N inverse'!$A$11:$Y$11,1,'5N mesh'!$B$7+1)*Setup!$B$22</f>
        <v>0</v>
      </c>
      <c r="N411" s="0" t="n">
        <f aca="false">SUMPRODUCT('5N inverse'!$A$12:$Y$12,'5N mesh'!$B$37:$Z$37,$E410:$AC410)+'5N inverse'!$A$12*$C411/Setup!$B$17+INDEX('5N inverse'!$A$12:$Y$12,1,'5N mesh'!$B$7+1)*Setup!$B$22</f>
        <v>0</v>
      </c>
      <c r="O411" s="0" t="n">
        <f aca="false">SUMPRODUCT('5N inverse'!$A$13:$Y$13,'5N mesh'!$B$37:$Z$37,$E410:$AC410)+'5N inverse'!$A$13*$C411/Setup!$B$17+INDEX('5N inverse'!$A$13:$Y$13,1,'5N mesh'!$B$7+1)*Setup!$B$22</f>
        <v>0</v>
      </c>
      <c r="P411" s="0" t="n">
        <f aca="false">SUMPRODUCT('5N inverse'!$A$14:$Y$14,'5N mesh'!$B$37:$Z$37,$E410:$AC410)+'5N inverse'!$A$14*$C411/Setup!$B$17+INDEX('5N inverse'!$A$14:$Y$14,1,'5N mesh'!$B$7+1)*Setup!$B$22</f>
        <v>0</v>
      </c>
      <c r="Q411" s="0" t="n">
        <f aca="false">SUMPRODUCT('5N inverse'!$A$15:$Y$15,'5N mesh'!$B$37:$Z$37,$E410:$AC410)+'5N inverse'!$A$15*$C411/Setup!$B$17+INDEX('5N inverse'!$A$15:$Y$15,1,'5N mesh'!$B$7+1)*Setup!$B$22</f>
        <v>0</v>
      </c>
      <c r="R411" s="0" t="n">
        <f aca="false">SUMPRODUCT('5N inverse'!$A$16:$Y$16,'5N mesh'!$B$37:$Z$37,$E410:$AC410)+'5N inverse'!$A$16*$C411/Setup!$B$17+INDEX('5N inverse'!$A$16:$Y$16,1,'5N mesh'!$B$7+1)*Setup!$B$22</f>
        <v>0</v>
      </c>
      <c r="S411" s="0" t="n">
        <f aca="false">SUMPRODUCT('5N inverse'!$A$17:$Y$17,'5N mesh'!$B$37:$Z$37,$E410:$AC410)+'5N inverse'!$A$17*$C411/Setup!$B$17+INDEX('5N inverse'!$A$17:$Y$17,1,'5N mesh'!$B$7+1)*Setup!$B$22</f>
        <v>0</v>
      </c>
      <c r="T411" s="0" t="n">
        <f aca="false">SUMPRODUCT('5N inverse'!$A$18:$Y$18,'5N mesh'!$B$37:$Z$37,$E410:$AC410)+'5N inverse'!$A$18*$C411/Setup!$B$17+INDEX('5N inverse'!$A$18:$Y$18,1,'5N mesh'!$B$7+1)*Setup!$B$22</f>
        <v>0</v>
      </c>
      <c r="U411" s="0" t="n">
        <f aca="false">SUMPRODUCT('5N inverse'!$A$19:$Y$19,'5N mesh'!$B$37:$Z$37,$E410:$AC410)+'5N inverse'!$A$19*$C411/Setup!$B$17+INDEX('5N inverse'!$A$19:$Y$19,1,'5N mesh'!$B$7+1)*Setup!$B$22</f>
        <v>0</v>
      </c>
      <c r="V411" s="0" t="n">
        <f aca="false">SUMPRODUCT('5N inverse'!$A$20:$Y$20,'5N mesh'!$B$37:$Z$37,$E410:$AC410)+'5N inverse'!$A$20*$C411/Setup!$B$17+INDEX('5N inverse'!$A$20:$Y$20,1,'5N mesh'!$B$7+1)*Setup!$B$22</f>
        <v>0</v>
      </c>
      <c r="W411" s="0" t="n">
        <f aca="false">SUMPRODUCT('5N inverse'!$A$21:$Y$21,'5N mesh'!$B$37:$Z$37,$E410:$AC410)+'5N inverse'!$A$21*$C411/Setup!$B$17+INDEX('5N inverse'!$A$21:$Y$21,1,'5N mesh'!$B$7+1)*Setup!$B$22</f>
        <v>0</v>
      </c>
      <c r="X411" s="0" t="n">
        <f aca="false">SUMPRODUCT('5N inverse'!$A$22:$Y$22,'5N mesh'!$B$37:$Z$37,$E410:$AC410)+'5N inverse'!$A$22*$C411/Setup!$B$17+INDEX('5N inverse'!$A$22:$Y$22,1,'5N mesh'!$B$7+1)*Setup!$B$22</f>
        <v>0</v>
      </c>
      <c r="Y411" s="0" t="n">
        <f aca="false">SUMPRODUCT('5N inverse'!$A$23:$Y$23,'5N mesh'!$B$37:$Z$37,$E410:$AC410)+'5N inverse'!$A$23*$C411/Setup!$B$17+INDEX('5N inverse'!$A$23:$Y$23,1,'5N mesh'!$B$7+1)*Setup!$B$22</f>
        <v>0</v>
      </c>
      <c r="Z411" s="0" t="n">
        <f aca="false">SUMPRODUCT('5N inverse'!$A$24:$Y$24,'5N mesh'!$B$37:$Z$37,$E410:$AC410)+'5N inverse'!$A$24*$C411/Setup!$B$17+INDEX('5N inverse'!$A$24:$Y$24,1,'5N mesh'!$B$7+1)*Setup!$B$22</f>
        <v>0</v>
      </c>
      <c r="AA411" s="0" t="n">
        <f aca="false">SUMPRODUCT('5N inverse'!$A$25:$Y$25,'5N mesh'!$B$37:$Z$37,$E410:$AC410)+'5N inverse'!$A$25*$C411/Setup!$B$17+INDEX('5N inverse'!$A$25:$Y$25,1,'5N mesh'!$B$7+1)*Setup!$B$22</f>
        <v>0</v>
      </c>
      <c r="AB411" s="0" t="n">
        <f aca="false">SUMPRODUCT('5N inverse'!$A$26:$Y$26,'5N mesh'!$B$37:$Z$37,$E410:$AC410)+'5N inverse'!$A$26*$C411/Setup!$B$17+INDEX('5N inverse'!$A$26:$Y$26,1,'5N mesh'!$B$7+1)*Setup!$B$22</f>
        <v>0</v>
      </c>
      <c r="AC411" s="0" t="n">
        <f aca="false">SUMPRODUCT('5N inverse'!$A$27:$Y$27,'5N mesh'!$B$37:$Z$37,$E410:$AC410)+'5N inverse'!$A$27*$C411/Setup!$B$17+INDEX('5N inverse'!$A$27:$Y$27,1,'5N mesh'!$B$7+1)*Setup!$B$22</f>
        <v>0</v>
      </c>
    </row>
    <row r="412" customFormat="false" ht="15" hidden="false" customHeight="false" outlineLevel="0" collapsed="false">
      <c r="A412" s="0" t="n">
        <v>407</v>
      </c>
      <c r="B412" s="0" t="n">
        <f aca="false">A412*Setup!$B$11/3600</f>
        <v>33.9166666666667</v>
      </c>
      <c r="C412" s="0" t="n">
        <f aca="false">Setup!$B$7+Setup!$B$8*COS(2*PI()*(B412-Setup!$B$9)/24)</f>
        <v>23.9127404598618</v>
      </c>
      <c r="D412" s="0" t="n">
        <f aca="false">(C412-E412)/Setup!$B$17</f>
        <v>14.9416465358124</v>
      </c>
      <c r="E412" s="0" t="n">
        <f aca="false">SUMPRODUCT('5N inverse'!$A$3:$Y$3,'5N mesh'!$B$37:$Z$37,$E411:$AC411)+'5N inverse'!$A$3*$C412/Setup!$B$17+INDEX('5N inverse'!$A$3:$Y$3,1,'5N mesh'!$B$7+1)*Setup!$B$22</f>
        <v>21.9703264102061</v>
      </c>
      <c r="F412" s="0" t="n">
        <f aca="false">SUMPRODUCT('5N inverse'!$A$4:$Y$4,'5N mesh'!$B$37:$Z$37,$E411:$AC411)+'5N inverse'!$A$4*$C412/Setup!$B$17+INDEX('5N inverse'!$A$4:$Y$4,1,'5N mesh'!$B$7+1)*Setup!$B$22</f>
        <v>20.8183736011447</v>
      </c>
      <c r="G412" s="0" t="n">
        <f aca="false">SUMPRODUCT('5N inverse'!$A$5:$Y$5,'5N mesh'!$B$37:$Z$37,$E411:$AC411)+'5N inverse'!$A$5*$C412/Setup!$B$17+INDEX('5N inverse'!$A$5:$Y$5,1,'5N mesh'!$B$7+1)*Setup!$B$22</f>
        <v>18.5144679830218</v>
      </c>
      <c r="H412" s="0" t="n">
        <f aca="false">SUMPRODUCT('5N inverse'!$A$6:$Y$6,'5N mesh'!$B$37:$Z$37,$E411:$AC411)+'5N inverse'!$A$6*$C412/Setup!$B$17+INDEX('5N inverse'!$A$6:$Y$6,1,'5N mesh'!$B$7+1)*Setup!$B$22</f>
        <v>16.2105623648989</v>
      </c>
      <c r="I412" s="0" t="n">
        <f aca="false">SUMPRODUCT('5N inverse'!$A$7:$Y$7,'5N mesh'!$B$37:$Z$37,$E411:$AC411)+'5N inverse'!$A$7*$C412/Setup!$B$17+INDEX('5N inverse'!$A$7:$Y$7,1,'5N mesh'!$B$7+1)*Setup!$B$22</f>
        <v>15.0586095558375</v>
      </c>
      <c r="J412" s="0" t="n">
        <f aca="false">SUMPRODUCT('5N inverse'!$A$8:$Y$8,'5N mesh'!$B$37:$Z$37,$E411:$AC411)+'5N inverse'!$A$8*$C412/Setup!$B$17+INDEX('5N inverse'!$A$8:$Y$8,1,'5N mesh'!$B$7+1)*Setup!$B$22</f>
        <v>0</v>
      </c>
      <c r="K412" s="0" t="n">
        <f aca="false">SUMPRODUCT('5N inverse'!$A$9:$Y$9,'5N mesh'!$B$37:$Z$37,$E411:$AC411)+'5N inverse'!$A$9*$C412/Setup!$B$17+INDEX('5N inverse'!$A$9:$Y$9,1,'5N mesh'!$B$7+1)*Setup!$B$22</f>
        <v>0</v>
      </c>
      <c r="L412" s="0" t="n">
        <f aca="false">SUMPRODUCT('5N inverse'!$A$10:$Y$10,'5N mesh'!$B$37:$Z$37,$E411:$AC411)+'5N inverse'!$A$10*$C412/Setup!$B$17+INDEX('5N inverse'!$A$10:$Y$10,1,'5N mesh'!$B$7+1)*Setup!$B$22</f>
        <v>0</v>
      </c>
      <c r="M412" s="0" t="n">
        <f aca="false">SUMPRODUCT('5N inverse'!$A$11:$Y$11,'5N mesh'!$B$37:$Z$37,$E411:$AC411)+'5N inverse'!$A$11*$C412/Setup!$B$17+INDEX('5N inverse'!$A$11:$Y$11,1,'5N mesh'!$B$7+1)*Setup!$B$22</f>
        <v>0</v>
      </c>
      <c r="N412" s="0" t="n">
        <f aca="false">SUMPRODUCT('5N inverse'!$A$12:$Y$12,'5N mesh'!$B$37:$Z$37,$E411:$AC411)+'5N inverse'!$A$12*$C412/Setup!$B$17+INDEX('5N inverse'!$A$12:$Y$12,1,'5N mesh'!$B$7+1)*Setup!$B$22</f>
        <v>0</v>
      </c>
      <c r="O412" s="0" t="n">
        <f aca="false">SUMPRODUCT('5N inverse'!$A$13:$Y$13,'5N mesh'!$B$37:$Z$37,$E411:$AC411)+'5N inverse'!$A$13*$C412/Setup!$B$17+INDEX('5N inverse'!$A$13:$Y$13,1,'5N mesh'!$B$7+1)*Setup!$B$22</f>
        <v>0</v>
      </c>
      <c r="P412" s="0" t="n">
        <f aca="false">SUMPRODUCT('5N inverse'!$A$14:$Y$14,'5N mesh'!$B$37:$Z$37,$E411:$AC411)+'5N inverse'!$A$14*$C412/Setup!$B$17+INDEX('5N inverse'!$A$14:$Y$14,1,'5N mesh'!$B$7+1)*Setup!$B$22</f>
        <v>0</v>
      </c>
      <c r="Q412" s="0" t="n">
        <f aca="false">SUMPRODUCT('5N inverse'!$A$15:$Y$15,'5N mesh'!$B$37:$Z$37,$E411:$AC411)+'5N inverse'!$A$15*$C412/Setup!$B$17+INDEX('5N inverse'!$A$15:$Y$15,1,'5N mesh'!$B$7+1)*Setup!$B$22</f>
        <v>0</v>
      </c>
      <c r="R412" s="0" t="n">
        <f aca="false">SUMPRODUCT('5N inverse'!$A$16:$Y$16,'5N mesh'!$B$37:$Z$37,$E411:$AC411)+'5N inverse'!$A$16*$C412/Setup!$B$17+INDEX('5N inverse'!$A$16:$Y$16,1,'5N mesh'!$B$7+1)*Setup!$B$22</f>
        <v>0</v>
      </c>
      <c r="S412" s="0" t="n">
        <f aca="false">SUMPRODUCT('5N inverse'!$A$17:$Y$17,'5N mesh'!$B$37:$Z$37,$E411:$AC411)+'5N inverse'!$A$17*$C412/Setup!$B$17+INDEX('5N inverse'!$A$17:$Y$17,1,'5N mesh'!$B$7+1)*Setup!$B$22</f>
        <v>0</v>
      </c>
      <c r="T412" s="0" t="n">
        <f aca="false">SUMPRODUCT('5N inverse'!$A$18:$Y$18,'5N mesh'!$B$37:$Z$37,$E411:$AC411)+'5N inverse'!$A$18*$C412/Setup!$B$17+INDEX('5N inverse'!$A$18:$Y$18,1,'5N mesh'!$B$7+1)*Setup!$B$22</f>
        <v>0</v>
      </c>
      <c r="U412" s="0" t="n">
        <f aca="false">SUMPRODUCT('5N inverse'!$A$19:$Y$19,'5N mesh'!$B$37:$Z$37,$E411:$AC411)+'5N inverse'!$A$19*$C412/Setup!$B$17+INDEX('5N inverse'!$A$19:$Y$19,1,'5N mesh'!$B$7+1)*Setup!$B$22</f>
        <v>0</v>
      </c>
      <c r="V412" s="0" t="n">
        <f aca="false">SUMPRODUCT('5N inverse'!$A$20:$Y$20,'5N mesh'!$B$37:$Z$37,$E411:$AC411)+'5N inverse'!$A$20*$C412/Setup!$B$17+INDEX('5N inverse'!$A$20:$Y$20,1,'5N mesh'!$B$7+1)*Setup!$B$22</f>
        <v>0</v>
      </c>
      <c r="W412" s="0" t="n">
        <f aca="false">SUMPRODUCT('5N inverse'!$A$21:$Y$21,'5N mesh'!$B$37:$Z$37,$E411:$AC411)+'5N inverse'!$A$21*$C412/Setup!$B$17+INDEX('5N inverse'!$A$21:$Y$21,1,'5N mesh'!$B$7+1)*Setup!$B$22</f>
        <v>0</v>
      </c>
      <c r="X412" s="0" t="n">
        <f aca="false">SUMPRODUCT('5N inverse'!$A$22:$Y$22,'5N mesh'!$B$37:$Z$37,$E411:$AC411)+'5N inverse'!$A$22*$C412/Setup!$B$17+INDEX('5N inverse'!$A$22:$Y$22,1,'5N mesh'!$B$7+1)*Setup!$B$22</f>
        <v>0</v>
      </c>
      <c r="Y412" s="0" t="n">
        <f aca="false">SUMPRODUCT('5N inverse'!$A$23:$Y$23,'5N mesh'!$B$37:$Z$37,$E411:$AC411)+'5N inverse'!$A$23*$C412/Setup!$B$17+INDEX('5N inverse'!$A$23:$Y$23,1,'5N mesh'!$B$7+1)*Setup!$B$22</f>
        <v>0</v>
      </c>
      <c r="Z412" s="0" t="n">
        <f aca="false">SUMPRODUCT('5N inverse'!$A$24:$Y$24,'5N mesh'!$B$37:$Z$37,$E411:$AC411)+'5N inverse'!$A$24*$C412/Setup!$B$17+INDEX('5N inverse'!$A$24:$Y$24,1,'5N mesh'!$B$7+1)*Setup!$B$22</f>
        <v>0</v>
      </c>
      <c r="AA412" s="0" t="n">
        <f aca="false">SUMPRODUCT('5N inverse'!$A$25:$Y$25,'5N mesh'!$B$37:$Z$37,$E411:$AC411)+'5N inverse'!$A$25*$C412/Setup!$B$17+INDEX('5N inverse'!$A$25:$Y$25,1,'5N mesh'!$B$7+1)*Setup!$B$22</f>
        <v>0</v>
      </c>
      <c r="AB412" s="0" t="n">
        <f aca="false">SUMPRODUCT('5N inverse'!$A$26:$Y$26,'5N mesh'!$B$37:$Z$37,$E411:$AC411)+'5N inverse'!$A$26*$C412/Setup!$B$17+INDEX('5N inverse'!$A$26:$Y$26,1,'5N mesh'!$B$7+1)*Setup!$B$22</f>
        <v>0</v>
      </c>
      <c r="AC412" s="0" t="n">
        <f aca="false">SUMPRODUCT('5N inverse'!$A$27:$Y$27,'5N mesh'!$B$37:$Z$37,$E411:$AC411)+'5N inverse'!$A$27*$C412/Setup!$B$17+INDEX('5N inverse'!$A$27:$Y$27,1,'5N mesh'!$B$7+1)*Setup!$B$22</f>
        <v>0</v>
      </c>
    </row>
    <row r="413" customFormat="false" ht="15" hidden="false" customHeight="false" outlineLevel="0" collapsed="false">
      <c r="A413" s="0" t="n">
        <v>408</v>
      </c>
      <c r="B413" s="0" t="n">
        <f aca="false">A413*Setup!$B$11/3600</f>
        <v>34</v>
      </c>
      <c r="C413" s="0" t="n">
        <f aca="false">Setup!$B$7+Setup!$B$8*COS(2*PI()*(B413-Setup!$B$9)/24)</f>
        <v>24</v>
      </c>
      <c r="D413" s="0" t="n">
        <f aca="false">(C413-E413)/Setup!$B$17</f>
        <v>15.4300989487552</v>
      </c>
      <c r="E413" s="0" t="n">
        <f aca="false">SUMPRODUCT('5N inverse'!$A$3:$Y$3,'5N mesh'!$B$37:$Z$37,$E412:$AC412)+'5N inverse'!$A$3*$C413/Setup!$B$17+INDEX('5N inverse'!$A$3:$Y$3,1,'5N mesh'!$B$7+1)*Setup!$B$22</f>
        <v>21.9940871366618</v>
      </c>
      <c r="F413" s="0" t="n">
        <f aca="false">SUMPRODUCT('5N inverse'!$A$4:$Y$4,'5N mesh'!$B$37:$Z$37,$E412:$AC412)+'5N inverse'!$A$4*$C413/Setup!$B$17+INDEX('5N inverse'!$A$4:$Y$4,1,'5N mesh'!$B$7+1)*Setup!$B$22</f>
        <v>20.8381799475899</v>
      </c>
      <c r="G413" s="0" t="n">
        <f aca="false">SUMPRODUCT('5N inverse'!$A$5:$Y$5,'5N mesh'!$B$37:$Z$37,$E412:$AC412)+'5N inverse'!$A$5*$C413/Setup!$B$17+INDEX('5N inverse'!$A$5:$Y$5,1,'5N mesh'!$B$7+1)*Setup!$B$22</f>
        <v>18.526365569446</v>
      </c>
      <c r="H413" s="0" t="n">
        <f aca="false">SUMPRODUCT('5N inverse'!$A$6:$Y$6,'5N mesh'!$B$37:$Z$37,$E412:$AC412)+'5N inverse'!$A$6*$C413/Setup!$B$17+INDEX('5N inverse'!$A$6:$Y$6,1,'5N mesh'!$B$7+1)*Setup!$B$22</f>
        <v>16.2145511913022</v>
      </c>
      <c r="I413" s="0" t="n">
        <f aca="false">SUMPRODUCT('5N inverse'!$A$7:$Y$7,'5N mesh'!$B$37:$Z$37,$E412:$AC412)+'5N inverse'!$A$7*$C413/Setup!$B$17+INDEX('5N inverse'!$A$7:$Y$7,1,'5N mesh'!$B$7+1)*Setup!$B$22</f>
        <v>15.0586440022302</v>
      </c>
      <c r="J413" s="0" t="n">
        <f aca="false">SUMPRODUCT('5N inverse'!$A$8:$Y$8,'5N mesh'!$B$37:$Z$37,$E412:$AC412)+'5N inverse'!$A$8*$C413/Setup!$B$17+INDEX('5N inverse'!$A$8:$Y$8,1,'5N mesh'!$B$7+1)*Setup!$B$22</f>
        <v>0</v>
      </c>
      <c r="K413" s="0" t="n">
        <f aca="false">SUMPRODUCT('5N inverse'!$A$9:$Y$9,'5N mesh'!$B$37:$Z$37,$E412:$AC412)+'5N inverse'!$A$9*$C413/Setup!$B$17+INDEX('5N inverse'!$A$9:$Y$9,1,'5N mesh'!$B$7+1)*Setup!$B$22</f>
        <v>0</v>
      </c>
      <c r="L413" s="0" t="n">
        <f aca="false">SUMPRODUCT('5N inverse'!$A$10:$Y$10,'5N mesh'!$B$37:$Z$37,$E412:$AC412)+'5N inverse'!$A$10*$C413/Setup!$B$17+INDEX('5N inverse'!$A$10:$Y$10,1,'5N mesh'!$B$7+1)*Setup!$B$22</f>
        <v>0</v>
      </c>
      <c r="M413" s="0" t="n">
        <f aca="false">SUMPRODUCT('5N inverse'!$A$11:$Y$11,'5N mesh'!$B$37:$Z$37,$E412:$AC412)+'5N inverse'!$A$11*$C413/Setup!$B$17+INDEX('5N inverse'!$A$11:$Y$11,1,'5N mesh'!$B$7+1)*Setup!$B$22</f>
        <v>0</v>
      </c>
      <c r="N413" s="0" t="n">
        <f aca="false">SUMPRODUCT('5N inverse'!$A$12:$Y$12,'5N mesh'!$B$37:$Z$37,$E412:$AC412)+'5N inverse'!$A$12*$C413/Setup!$B$17+INDEX('5N inverse'!$A$12:$Y$12,1,'5N mesh'!$B$7+1)*Setup!$B$22</f>
        <v>0</v>
      </c>
      <c r="O413" s="0" t="n">
        <f aca="false">SUMPRODUCT('5N inverse'!$A$13:$Y$13,'5N mesh'!$B$37:$Z$37,$E412:$AC412)+'5N inverse'!$A$13*$C413/Setup!$B$17+INDEX('5N inverse'!$A$13:$Y$13,1,'5N mesh'!$B$7+1)*Setup!$B$22</f>
        <v>0</v>
      </c>
      <c r="P413" s="0" t="n">
        <f aca="false">SUMPRODUCT('5N inverse'!$A$14:$Y$14,'5N mesh'!$B$37:$Z$37,$E412:$AC412)+'5N inverse'!$A$14*$C413/Setup!$B$17+INDEX('5N inverse'!$A$14:$Y$14,1,'5N mesh'!$B$7+1)*Setup!$B$22</f>
        <v>0</v>
      </c>
      <c r="Q413" s="0" t="n">
        <f aca="false">SUMPRODUCT('5N inverse'!$A$15:$Y$15,'5N mesh'!$B$37:$Z$37,$E412:$AC412)+'5N inverse'!$A$15*$C413/Setup!$B$17+INDEX('5N inverse'!$A$15:$Y$15,1,'5N mesh'!$B$7+1)*Setup!$B$22</f>
        <v>0</v>
      </c>
      <c r="R413" s="0" t="n">
        <f aca="false">SUMPRODUCT('5N inverse'!$A$16:$Y$16,'5N mesh'!$B$37:$Z$37,$E412:$AC412)+'5N inverse'!$A$16*$C413/Setup!$B$17+INDEX('5N inverse'!$A$16:$Y$16,1,'5N mesh'!$B$7+1)*Setup!$B$22</f>
        <v>0</v>
      </c>
      <c r="S413" s="0" t="n">
        <f aca="false">SUMPRODUCT('5N inverse'!$A$17:$Y$17,'5N mesh'!$B$37:$Z$37,$E412:$AC412)+'5N inverse'!$A$17*$C413/Setup!$B$17+INDEX('5N inverse'!$A$17:$Y$17,1,'5N mesh'!$B$7+1)*Setup!$B$22</f>
        <v>0</v>
      </c>
      <c r="T413" s="0" t="n">
        <f aca="false">SUMPRODUCT('5N inverse'!$A$18:$Y$18,'5N mesh'!$B$37:$Z$37,$E412:$AC412)+'5N inverse'!$A$18*$C413/Setup!$B$17+INDEX('5N inverse'!$A$18:$Y$18,1,'5N mesh'!$B$7+1)*Setup!$B$22</f>
        <v>0</v>
      </c>
      <c r="U413" s="0" t="n">
        <f aca="false">SUMPRODUCT('5N inverse'!$A$19:$Y$19,'5N mesh'!$B$37:$Z$37,$E412:$AC412)+'5N inverse'!$A$19*$C413/Setup!$B$17+INDEX('5N inverse'!$A$19:$Y$19,1,'5N mesh'!$B$7+1)*Setup!$B$22</f>
        <v>0</v>
      </c>
      <c r="V413" s="0" t="n">
        <f aca="false">SUMPRODUCT('5N inverse'!$A$20:$Y$20,'5N mesh'!$B$37:$Z$37,$E412:$AC412)+'5N inverse'!$A$20*$C413/Setup!$B$17+INDEX('5N inverse'!$A$20:$Y$20,1,'5N mesh'!$B$7+1)*Setup!$B$22</f>
        <v>0</v>
      </c>
      <c r="W413" s="0" t="n">
        <f aca="false">SUMPRODUCT('5N inverse'!$A$21:$Y$21,'5N mesh'!$B$37:$Z$37,$E412:$AC412)+'5N inverse'!$A$21*$C413/Setup!$B$17+INDEX('5N inverse'!$A$21:$Y$21,1,'5N mesh'!$B$7+1)*Setup!$B$22</f>
        <v>0</v>
      </c>
      <c r="X413" s="0" t="n">
        <f aca="false">SUMPRODUCT('5N inverse'!$A$22:$Y$22,'5N mesh'!$B$37:$Z$37,$E412:$AC412)+'5N inverse'!$A$22*$C413/Setup!$B$17+INDEX('5N inverse'!$A$22:$Y$22,1,'5N mesh'!$B$7+1)*Setup!$B$22</f>
        <v>0</v>
      </c>
      <c r="Y413" s="0" t="n">
        <f aca="false">SUMPRODUCT('5N inverse'!$A$23:$Y$23,'5N mesh'!$B$37:$Z$37,$E412:$AC412)+'5N inverse'!$A$23*$C413/Setup!$B$17+INDEX('5N inverse'!$A$23:$Y$23,1,'5N mesh'!$B$7+1)*Setup!$B$22</f>
        <v>0</v>
      </c>
      <c r="Z413" s="0" t="n">
        <f aca="false">SUMPRODUCT('5N inverse'!$A$24:$Y$24,'5N mesh'!$B$37:$Z$37,$E412:$AC412)+'5N inverse'!$A$24*$C413/Setup!$B$17+INDEX('5N inverse'!$A$24:$Y$24,1,'5N mesh'!$B$7+1)*Setup!$B$22</f>
        <v>0</v>
      </c>
      <c r="AA413" s="0" t="n">
        <f aca="false">SUMPRODUCT('5N inverse'!$A$25:$Y$25,'5N mesh'!$B$37:$Z$37,$E412:$AC412)+'5N inverse'!$A$25*$C413/Setup!$B$17+INDEX('5N inverse'!$A$25:$Y$25,1,'5N mesh'!$B$7+1)*Setup!$B$22</f>
        <v>0</v>
      </c>
      <c r="AB413" s="0" t="n">
        <f aca="false">SUMPRODUCT('5N inverse'!$A$26:$Y$26,'5N mesh'!$B$37:$Z$37,$E412:$AC412)+'5N inverse'!$A$26*$C413/Setup!$B$17+INDEX('5N inverse'!$A$26:$Y$26,1,'5N mesh'!$B$7+1)*Setup!$B$22</f>
        <v>0</v>
      </c>
      <c r="AC413" s="0" t="n">
        <f aca="false">SUMPRODUCT('5N inverse'!$A$27:$Y$27,'5N mesh'!$B$37:$Z$37,$E412:$AC412)+'5N inverse'!$A$27*$C413/Setup!$B$17+INDEX('5N inverse'!$A$27:$Y$27,1,'5N mesh'!$B$7+1)*Setup!$B$22</f>
        <v>0</v>
      </c>
    </row>
    <row r="414" customFormat="false" ht="15" hidden="false" customHeight="false" outlineLevel="0" collapsed="false">
      <c r="A414" s="0" t="n">
        <v>409</v>
      </c>
      <c r="B414" s="0" t="n">
        <f aca="false">A414*Setup!$B$11/3600</f>
        <v>34.0833333333333</v>
      </c>
      <c r="C414" s="0" t="n">
        <f aca="false">Setup!$B$7+Setup!$B$8*COS(2*PI()*(B414-Setup!$B$9)/24)</f>
        <v>24.0872595401382</v>
      </c>
      <c r="D414" s="0" t="n">
        <f aca="false">(C414-E414)/Setup!$B$17</f>
        <v>15.9122995992966</v>
      </c>
      <c r="E414" s="0" t="n">
        <f aca="false">SUMPRODUCT('5N inverse'!$A$3:$Y$3,'5N mesh'!$B$37:$Z$37,$E413:$AC413)+'5N inverse'!$A$3*$C414/Setup!$B$17+INDEX('5N inverse'!$A$3:$Y$3,1,'5N mesh'!$B$7+1)*Setup!$B$22</f>
        <v>22.0186605922297</v>
      </c>
      <c r="F414" s="0" t="n">
        <f aca="false">SUMPRODUCT('5N inverse'!$A$4:$Y$4,'5N mesh'!$B$37:$Z$37,$E413:$AC413)+'5N inverse'!$A$4*$C414/Setup!$B$17+INDEX('5N inverse'!$A$4:$Y$4,1,'5N mesh'!$B$7+1)*Setup!$B$22</f>
        <v>20.8586647658229</v>
      </c>
      <c r="G414" s="0" t="n">
        <f aca="false">SUMPRODUCT('5N inverse'!$A$5:$Y$5,'5N mesh'!$B$37:$Z$37,$E413:$AC413)+'5N inverse'!$A$5*$C414/Setup!$B$17+INDEX('5N inverse'!$A$5:$Y$5,1,'5N mesh'!$B$7+1)*Setup!$B$22</f>
        <v>18.5386731130094</v>
      </c>
      <c r="H414" s="0" t="n">
        <f aca="false">SUMPRODUCT('5N inverse'!$A$6:$Y$6,'5N mesh'!$B$37:$Z$37,$E413:$AC413)+'5N inverse'!$A$6*$C414/Setup!$B$17+INDEX('5N inverse'!$A$6:$Y$6,1,'5N mesh'!$B$7+1)*Setup!$B$22</f>
        <v>16.2186814601958</v>
      </c>
      <c r="I414" s="0" t="n">
        <f aca="false">SUMPRODUCT('5N inverse'!$A$7:$Y$7,'5N mesh'!$B$37:$Z$37,$E413:$AC413)+'5N inverse'!$A$7*$C414/Setup!$B$17+INDEX('5N inverse'!$A$7:$Y$7,1,'5N mesh'!$B$7+1)*Setup!$B$22</f>
        <v>15.058685633789</v>
      </c>
      <c r="J414" s="0" t="n">
        <f aca="false">SUMPRODUCT('5N inverse'!$A$8:$Y$8,'5N mesh'!$B$37:$Z$37,$E413:$AC413)+'5N inverse'!$A$8*$C414/Setup!$B$17+INDEX('5N inverse'!$A$8:$Y$8,1,'5N mesh'!$B$7+1)*Setup!$B$22</f>
        <v>0</v>
      </c>
      <c r="K414" s="0" t="n">
        <f aca="false">SUMPRODUCT('5N inverse'!$A$9:$Y$9,'5N mesh'!$B$37:$Z$37,$E413:$AC413)+'5N inverse'!$A$9*$C414/Setup!$B$17+INDEX('5N inverse'!$A$9:$Y$9,1,'5N mesh'!$B$7+1)*Setup!$B$22</f>
        <v>0</v>
      </c>
      <c r="L414" s="0" t="n">
        <f aca="false">SUMPRODUCT('5N inverse'!$A$10:$Y$10,'5N mesh'!$B$37:$Z$37,$E413:$AC413)+'5N inverse'!$A$10*$C414/Setup!$B$17+INDEX('5N inverse'!$A$10:$Y$10,1,'5N mesh'!$B$7+1)*Setup!$B$22</f>
        <v>0</v>
      </c>
      <c r="M414" s="0" t="n">
        <f aca="false">SUMPRODUCT('5N inverse'!$A$11:$Y$11,'5N mesh'!$B$37:$Z$37,$E413:$AC413)+'5N inverse'!$A$11*$C414/Setup!$B$17+INDEX('5N inverse'!$A$11:$Y$11,1,'5N mesh'!$B$7+1)*Setup!$B$22</f>
        <v>0</v>
      </c>
      <c r="N414" s="0" t="n">
        <f aca="false">SUMPRODUCT('5N inverse'!$A$12:$Y$12,'5N mesh'!$B$37:$Z$37,$E413:$AC413)+'5N inverse'!$A$12*$C414/Setup!$B$17+INDEX('5N inverse'!$A$12:$Y$12,1,'5N mesh'!$B$7+1)*Setup!$B$22</f>
        <v>0</v>
      </c>
      <c r="O414" s="0" t="n">
        <f aca="false">SUMPRODUCT('5N inverse'!$A$13:$Y$13,'5N mesh'!$B$37:$Z$37,$E413:$AC413)+'5N inverse'!$A$13*$C414/Setup!$B$17+INDEX('5N inverse'!$A$13:$Y$13,1,'5N mesh'!$B$7+1)*Setup!$B$22</f>
        <v>0</v>
      </c>
      <c r="P414" s="0" t="n">
        <f aca="false">SUMPRODUCT('5N inverse'!$A$14:$Y$14,'5N mesh'!$B$37:$Z$37,$E413:$AC413)+'5N inverse'!$A$14*$C414/Setup!$B$17+INDEX('5N inverse'!$A$14:$Y$14,1,'5N mesh'!$B$7+1)*Setup!$B$22</f>
        <v>0</v>
      </c>
      <c r="Q414" s="0" t="n">
        <f aca="false">SUMPRODUCT('5N inverse'!$A$15:$Y$15,'5N mesh'!$B$37:$Z$37,$E413:$AC413)+'5N inverse'!$A$15*$C414/Setup!$B$17+INDEX('5N inverse'!$A$15:$Y$15,1,'5N mesh'!$B$7+1)*Setup!$B$22</f>
        <v>0</v>
      </c>
      <c r="R414" s="0" t="n">
        <f aca="false">SUMPRODUCT('5N inverse'!$A$16:$Y$16,'5N mesh'!$B$37:$Z$37,$E413:$AC413)+'5N inverse'!$A$16*$C414/Setup!$B$17+INDEX('5N inverse'!$A$16:$Y$16,1,'5N mesh'!$B$7+1)*Setup!$B$22</f>
        <v>0</v>
      </c>
      <c r="S414" s="0" t="n">
        <f aca="false">SUMPRODUCT('5N inverse'!$A$17:$Y$17,'5N mesh'!$B$37:$Z$37,$E413:$AC413)+'5N inverse'!$A$17*$C414/Setup!$B$17+INDEX('5N inverse'!$A$17:$Y$17,1,'5N mesh'!$B$7+1)*Setup!$B$22</f>
        <v>0</v>
      </c>
      <c r="T414" s="0" t="n">
        <f aca="false">SUMPRODUCT('5N inverse'!$A$18:$Y$18,'5N mesh'!$B$37:$Z$37,$E413:$AC413)+'5N inverse'!$A$18*$C414/Setup!$B$17+INDEX('5N inverse'!$A$18:$Y$18,1,'5N mesh'!$B$7+1)*Setup!$B$22</f>
        <v>0</v>
      </c>
      <c r="U414" s="0" t="n">
        <f aca="false">SUMPRODUCT('5N inverse'!$A$19:$Y$19,'5N mesh'!$B$37:$Z$37,$E413:$AC413)+'5N inverse'!$A$19*$C414/Setup!$B$17+INDEX('5N inverse'!$A$19:$Y$19,1,'5N mesh'!$B$7+1)*Setup!$B$22</f>
        <v>0</v>
      </c>
      <c r="V414" s="0" t="n">
        <f aca="false">SUMPRODUCT('5N inverse'!$A$20:$Y$20,'5N mesh'!$B$37:$Z$37,$E413:$AC413)+'5N inverse'!$A$20*$C414/Setup!$B$17+INDEX('5N inverse'!$A$20:$Y$20,1,'5N mesh'!$B$7+1)*Setup!$B$22</f>
        <v>0</v>
      </c>
      <c r="W414" s="0" t="n">
        <f aca="false">SUMPRODUCT('5N inverse'!$A$21:$Y$21,'5N mesh'!$B$37:$Z$37,$E413:$AC413)+'5N inverse'!$A$21*$C414/Setup!$B$17+INDEX('5N inverse'!$A$21:$Y$21,1,'5N mesh'!$B$7+1)*Setup!$B$22</f>
        <v>0</v>
      </c>
      <c r="X414" s="0" t="n">
        <f aca="false">SUMPRODUCT('5N inverse'!$A$22:$Y$22,'5N mesh'!$B$37:$Z$37,$E413:$AC413)+'5N inverse'!$A$22*$C414/Setup!$B$17+INDEX('5N inverse'!$A$22:$Y$22,1,'5N mesh'!$B$7+1)*Setup!$B$22</f>
        <v>0</v>
      </c>
      <c r="Y414" s="0" t="n">
        <f aca="false">SUMPRODUCT('5N inverse'!$A$23:$Y$23,'5N mesh'!$B$37:$Z$37,$E413:$AC413)+'5N inverse'!$A$23*$C414/Setup!$B$17+INDEX('5N inverse'!$A$23:$Y$23,1,'5N mesh'!$B$7+1)*Setup!$B$22</f>
        <v>0</v>
      </c>
      <c r="Z414" s="0" t="n">
        <f aca="false">SUMPRODUCT('5N inverse'!$A$24:$Y$24,'5N mesh'!$B$37:$Z$37,$E413:$AC413)+'5N inverse'!$A$24*$C414/Setup!$B$17+INDEX('5N inverse'!$A$24:$Y$24,1,'5N mesh'!$B$7+1)*Setup!$B$22</f>
        <v>0</v>
      </c>
      <c r="AA414" s="0" t="n">
        <f aca="false">SUMPRODUCT('5N inverse'!$A$25:$Y$25,'5N mesh'!$B$37:$Z$37,$E413:$AC413)+'5N inverse'!$A$25*$C414/Setup!$B$17+INDEX('5N inverse'!$A$25:$Y$25,1,'5N mesh'!$B$7+1)*Setup!$B$22</f>
        <v>0</v>
      </c>
      <c r="AB414" s="0" t="n">
        <f aca="false">SUMPRODUCT('5N inverse'!$A$26:$Y$26,'5N mesh'!$B$37:$Z$37,$E413:$AC413)+'5N inverse'!$A$26*$C414/Setup!$B$17+INDEX('5N inverse'!$A$26:$Y$26,1,'5N mesh'!$B$7+1)*Setup!$B$22</f>
        <v>0</v>
      </c>
      <c r="AC414" s="0" t="n">
        <f aca="false">SUMPRODUCT('5N inverse'!$A$27:$Y$27,'5N mesh'!$B$37:$Z$37,$E413:$AC413)+'5N inverse'!$A$27*$C414/Setup!$B$17+INDEX('5N inverse'!$A$27:$Y$27,1,'5N mesh'!$B$7+1)*Setup!$B$22</f>
        <v>0</v>
      </c>
    </row>
    <row r="415" customFormat="false" ht="15" hidden="false" customHeight="false" outlineLevel="0" collapsed="false">
      <c r="A415" s="0" t="n">
        <v>410</v>
      </c>
      <c r="B415" s="0" t="n">
        <f aca="false">A415*Setup!$B$11/3600</f>
        <v>34.1666666666667</v>
      </c>
      <c r="C415" s="0" t="n">
        <f aca="false">Setup!$B$7+Setup!$B$8*COS(2*PI()*(B415-Setup!$B$9)/24)</f>
        <v>24.1744775494613</v>
      </c>
      <c r="D415" s="0" t="n">
        <f aca="false">(C415-E415)/Setup!$B$17</f>
        <v>16.3880162429187</v>
      </c>
      <c r="E415" s="0" t="n">
        <f aca="false">SUMPRODUCT('5N inverse'!$A$3:$Y$3,'5N mesh'!$B$37:$Z$37,$E414:$AC414)+'5N inverse'!$A$3*$C415/Setup!$B$17+INDEX('5N inverse'!$A$3:$Y$3,1,'5N mesh'!$B$7+1)*Setup!$B$22</f>
        <v>22.0440354378819</v>
      </c>
      <c r="F415" s="0" t="n">
        <f aca="false">SUMPRODUCT('5N inverse'!$A$4:$Y$4,'5N mesh'!$B$37:$Z$37,$E414:$AC414)+'5N inverse'!$A$4*$C415/Setup!$B$17+INDEX('5N inverse'!$A$4:$Y$4,1,'5N mesh'!$B$7+1)*Setup!$B$22</f>
        <v>20.8798186040873</v>
      </c>
      <c r="G415" s="0" t="n">
        <f aca="false">SUMPRODUCT('5N inverse'!$A$5:$Y$5,'5N mesh'!$B$37:$Z$37,$E414:$AC414)+'5N inverse'!$A$5*$C415/Setup!$B$17+INDEX('5N inverse'!$A$5:$Y$5,1,'5N mesh'!$B$7+1)*Setup!$B$22</f>
        <v>18.5513849364981</v>
      </c>
      <c r="H415" s="0" t="n">
        <f aca="false">SUMPRODUCT('5N inverse'!$A$6:$Y$6,'5N mesh'!$B$37:$Z$37,$E414:$AC414)+'5N inverse'!$A$6*$C415/Setup!$B$17+INDEX('5N inverse'!$A$6:$Y$6,1,'5N mesh'!$B$7+1)*Setup!$B$22</f>
        <v>16.222951268909</v>
      </c>
      <c r="I415" s="0" t="n">
        <f aca="false">SUMPRODUCT('5N inverse'!$A$7:$Y$7,'5N mesh'!$B$37:$Z$37,$E414:$AC414)+'5N inverse'!$A$7*$C415/Setup!$B$17+INDEX('5N inverse'!$A$7:$Y$7,1,'5N mesh'!$B$7+1)*Setup!$B$22</f>
        <v>15.0587344351144</v>
      </c>
      <c r="J415" s="0" t="n">
        <f aca="false">SUMPRODUCT('5N inverse'!$A$8:$Y$8,'5N mesh'!$B$37:$Z$37,$E414:$AC414)+'5N inverse'!$A$8*$C415/Setup!$B$17+INDEX('5N inverse'!$A$8:$Y$8,1,'5N mesh'!$B$7+1)*Setup!$B$22</f>
        <v>0</v>
      </c>
      <c r="K415" s="0" t="n">
        <f aca="false">SUMPRODUCT('5N inverse'!$A$9:$Y$9,'5N mesh'!$B$37:$Z$37,$E414:$AC414)+'5N inverse'!$A$9*$C415/Setup!$B$17+INDEX('5N inverse'!$A$9:$Y$9,1,'5N mesh'!$B$7+1)*Setup!$B$22</f>
        <v>0</v>
      </c>
      <c r="L415" s="0" t="n">
        <f aca="false">SUMPRODUCT('5N inverse'!$A$10:$Y$10,'5N mesh'!$B$37:$Z$37,$E414:$AC414)+'5N inverse'!$A$10*$C415/Setup!$B$17+INDEX('5N inverse'!$A$10:$Y$10,1,'5N mesh'!$B$7+1)*Setup!$B$22</f>
        <v>0</v>
      </c>
      <c r="M415" s="0" t="n">
        <f aca="false">SUMPRODUCT('5N inverse'!$A$11:$Y$11,'5N mesh'!$B$37:$Z$37,$E414:$AC414)+'5N inverse'!$A$11*$C415/Setup!$B$17+INDEX('5N inverse'!$A$11:$Y$11,1,'5N mesh'!$B$7+1)*Setup!$B$22</f>
        <v>0</v>
      </c>
      <c r="N415" s="0" t="n">
        <f aca="false">SUMPRODUCT('5N inverse'!$A$12:$Y$12,'5N mesh'!$B$37:$Z$37,$E414:$AC414)+'5N inverse'!$A$12*$C415/Setup!$B$17+INDEX('5N inverse'!$A$12:$Y$12,1,'5N mesh'!$B$7+1)*Setup!$B$22</f>
        <v>0</v>
      </c>
      <c r="O415" s="0" t="n">
        <f aca="false">SUMPRODUCT('5N inverse'!$A$13:$Y$13,'5N mesh'!$B$37:$Z$37,$E414:$AC414)+'5N inverse'!$A$13*$C415/Setup!$B$17+INDEX('5N inverse'!$A$13:$Y$13,1,'5N mesh'!$B$7+1)*Setup!$B$22</f>
        <v>0</v>
      </c>
      <c r="P415" s="0" t="n">
        <f aca="false">SUMPRODUCT('5N inverse'!$A$14:$Y$14,'5N mesh'!$B$37:$Z$37,$E414:$AC414)+'5N inverse'!$A$14*$C415/Setup!$B$17+INDEX('5N inverse'!$A$14:$Y$14,1,'5N mesh'!$B$7+1)*Setup!$B$22</f>
        <v>0</v>
      </c>
      <c r="Q415" s="0" t="n">
        <f aca="false">SUMPRODUCT('5N inverse'!$A$15:$Y$15,'5N mesh'!$B$37:$Z$37,$E414:$AC414)+'5N inverse'!$A$15*$C415/Setup!$B$17+INDEX('5N inverse'!$A$15:$Y$15,1,'5N mesh'!$B$7+1)*Setup!$B$22</f>
        <v>0</v>
      </c>
      <c r="R415" s="0" t="n">
        <f aca="false">SUMPRODUCT('5N inverse'!$A$16:$Y$16,'5N mesh'!$B$37:$Z$37,$E414:$AC414)+'5N inverse'!$A$16*$C415/Setup!$B$17+INDEX('5N inverse'!$A$16:$Y$16,1,'5N mesh'!$B$7+1)*Setup!$B$22</f>
        <v>0</v>
      </c>
      <c r="S415" s="0" t="n">
        <f aca="false">SUMPRODUCT('5N inverse'!$A$17:$Y$17,'5N mesh'!$B$37:$Z$37,$E414:$AC414)+'5N inverse'!$A$17*$C415/Setup!$B$17+INDEX('5N inverse'!$A$17:$Y$17,1,'5N mesh'!$B$7+1)*Setup!$B$22</f>
        <v>0</v>
      </c>
      <c r="T415" s="0" t="n">
        <f aca="false">SUMPRODUCT('5N inverse'!$A$18:$Y$18,'5N mesh'!$B$37:$Z$37,$E414:$AC414)+'5N inverse'!$A$18*$C415/Setup!$B$17+INDEX('5N inverse'!$A$18:$Y$18,1,'5N mesh'!$B$7+1)*Setup!$B$22</f>
        <v>0</v>
      </c>
      <c r="U415" s="0" t="n">
        <f aca="false">SUMPRODUCT('5N inverse'!$A$19:$Y$19,'5N mesh'!$B$37:$Z$37,$E414:$AC414)+'5N inverse'!$A$19*$C415/Setup!$B$17+INDEX('5N inverse'!$A$19:$Y$19,1,'5N mesh'!$B$7+1)*Setup!$B$22</f>
        <v>0</v>
      </c>
      <c r="V415" s="0" t="n">
        <f aca="false">SUMPRODUCT('5N inverse'!$A$20:$Y$20,'5N mesh'!$B$37:$Z$37,$E414:$AC414)+'5N inverse'!$A$20*$C415/Setup!$B$17+INDEX('5N inverse'!$A$20:$Y$20,1,'5N mesh'!$B$7+1)*Setup!$B$22</f>
        <v>0</v>
      </c>
      <c r="W415" s="0" t="n">
        <f aca="false">SUMPRODUCT('5N inverse'!$A$21:$Y$21,'5N mesh'!$B$37:$Z$37,$E414:$AC414)+'5N inverse'!$A$21*$C415/Setup!$B$17+INDEX('5N inverse'!$A$21:$Y$21,1,'5N mesh'!$B$7+1)*Setup!$B$22</f>
        <v>0</v>
      </c>
      <c r="X415" s="0" t="n">
        <f aca="false">SUMPRODUCT('5N inverse'!$A$22:$Y$22,'5N mesh'!$B$37:$Z$37,$E414:$AC414)+'5N inverse'!$A$22*$C415/Setup!$B$17+INDEX('5N inverse'!$A$22:$Y$22,1,'5N mesh'!$B$7+1)*Setup!$B$22</f>
        <v>0</v>
      </c>
      <c r="Y415" s="0" t="n">
        <f aca="false">SUMPRODUCT('5N inverse'!$A$23:$Y$23,'5N mesh'!$B$37:$Z$37,$E414:$AC414)+'5N inverse'!$A$23*$C415/Setup!$B$17+INDEX('5N inverse'!$A$23:$Y$23,1,'5N mesh'!$B$7+1)*Setup!$B$22</f>
        <v>0</v>
      </c>
      <c r="Z415" s="0" t="n">
        <f aca="false">SUMPRODUCT('5N inverse'!$A$24:$Y$24,'5N mesh'!$B$37:$Z$37,$E414:$AC414)+'5N inverse'!$A$24*$C415/Setup!$B$17+INDEX('5N inverse'!$A$24:$Y$24,1,'5N mesh'!$B$7+1)*Setup!$B$22</f>
        <v>0</v>
      </c>
      <c r="AA415" s="0" t="n">
        <f aca="false">SUMPRODUCT('5N inverse'!$A$25:$Y$25,'5N mesh'!$B$37:$Z$37,$E414:$AC414)+'5N inverse'!$A$25*$C415/Setup!$B$17+INDEX('5N inverse'!$A$25:$Y$25,1,'5N mesh'!$B$7+1)*Setup!$B$22</f>
        <v>0</v>
      </c>
      <c r="AB415" s="0" t="n">
        <f aca="false">SUMPRODUCT('5N inverse'!$A$26:$Y$26,'5N mesh'!$B$37:$Z$37,$E414:$AC414)+'5N inverse'!$A$26*$C415/Setup!$B$17+INDEX('5N inverse'!$A$26:$Y$26,1,'5N mesh'!$B$7+1)*Setup!$B$22</f>
        <v>0</v>
      </c>
      <c r="AC415" s="0" t="n">
        <f aca="false">SUMPRODUCT('5N inverse'!$A$27:$Y$27,'5N mesh'!$B$37:$Z$37,$E414:$AC414)+'5N inverse'!$A$27*$C415/Setup!$B$17+INDEX('5N inverse'!$A$27:$Y$27,1,'5N mesh'!$B$7+1)*Setup!$B$22</f>
        <v>0</v>
      </c>
    </row>
    <row r="416" customFormat="false" ht="15" hidden="false" customHeight="false" outlineLevel="0" collapsed="false">
      <c r="A416" s="0" t="n">
        <v>411</v>
      </c>
      <c r="B416" s="0" t="n">
        <f aca="false">A416*Setup!$B$11/3600</f>
        <v>34.25</v>
      </c>
      <c r="C416" s="0" t="n">
        <f aca="false">Setup!$B$7+Setup!$B$8*COS(2*PI()*(B416-Setup!$B$9)/24)</f>
        <v>24.2616125169206</v>
      </c>
      <c r="D416" s="0" t="n">
        <f aca="false">(C416-E416)/Setup!$B$17</f>
        <v>16.8570197575944</v>
      </c>
      <c r="E416" s="0" t="n">
        <f aca="false">SUMPRODUCT('5N inverse'!$A$3:$Y$3,'5N mesh'!$B$37:$Z$37,$E415:$AC415)+'5N inverse'!$A$3*$C416/Setup!$B$17+INDEX('5N inverse'!$A$3:$Y$3,1,'5N mesh'!$B$7+1)*Setup!$B$22</f>
        <v>22.0701999484333</v>
      </c>
      <c r="F416" s="0" t="n">
        <f aca="false">SUMPRODUCT('5N inverse'!$A$4:$Y$4,'5N mesh'!$B$37:$Z$37,$E415:$AC415)+'5N inverse'!$A$4*$C416/Setup!$B$17+INDEX('5N inverse'!$A$4:$Y$4,1,'5N mesh'!$B$7+1)*Setup!$B$22</f>
        <v>20.9016316882503</v>
      </c>
      <c r="G416" s="0" t="n">
        <f aca="false">SUMPRODUCT('5N inverse'!$A$5:$Y$5,'5N mesh'!$B$37:$Z$37,$E415:$AC415)+'5N inverse'!$A$5*$C416/Setup!$B$17+INDEX('5N inverse'!$A$5:$Y$5,1,'5N mesh'!$B$7+1)*Setup!$B$22</f>
        <v>18.5644951678844</v>
      </c>
      <c r="H416" s="0" t="n">
        <f aca="false">SUMPRODUCT('5N inverse'!$A$6:$Y$6,'5N mesh'!$B$37:$Z$37,$E415:$AC415)+'5N inverse'!$A$6*$C416/Setup!$B$17+INDEX('5N inverse'!$A$6:$Y$6,1,'5N mesh'!$B$7+1)*Setup!$B$22</f>
        <v>16.2273586475185</v>
      </c>
      <c r="I416" s="0" t="n">
        <f aca="false">SUMPRODUCT('5N inverse'!$A$7:$Y$7,'5N mesh'!$B$37:$Z$37,$E415:$AC415)+'5N inverse'!$A$7*$C416/Setup!$B$17+INDEX('5N inverse'!$A$7:$Y$7,1,'5N mesh'!$B$7+1)*Setup!$B$22</f>
        <v>15.0587903873355</v>
      </c>
      <c r="J416" s="0" t="n">
        <f aca="false">SUMPRODUCT('5N inverse'!$A$8:$Y$8,'5N mesh'!$B$37:$Z$37,$E415:$AC415)+'5N inverse'!$A$8*$C416/Setup!$B$17+INDEX('5N inverse'!$A$8:$Y$8,1,'5N mesh'!$B$7+1)*Setup!$B$22</f>
        <v>0</v>
      </c>
      <c r="K416" s="0" t="n">
        <f aca="false">SUMPRODUCT('5N inverse'!$A$9:$Y$9,'5N mesh'!$B$37:$Z$37,$E415:$AC415)+'5N inverse'!$A$9*$C416/Setup!$B$17+INDEX('5N inverse'!$A$9:$Y$9,1,'5N mesh'!$B$7+1)*Setup!$B$22</f>
        <v>0</v>
      </c>
      <c r="L416" s="0" t="n">
        <f aca="false">SUMPRODUCT('5N inverse'!$A$10:$Y$10,'5N mesh'!$B$37:$Z$37,$E415:$AC415)+'5N inverse'!$A$10*$C416/Setup!$B$17+INDEX('5N inverse'!$A$10:$Y$10,1,'5N mesh'!$B$7+1)*Setup!$B$22</f>
        <v>0</v>
      </c>
      <c r="M416" s="0" t="n">
        <f aca="false">SUMPRODUCT('5N inverse'!$A$11:$Y$11,'5N mesh'!$B$37:$Z$37,$E415:$AC415)+'5N inverse'!$A$11*$C416/Setup!$B$17+INDEX('5N inverse'!$A$11:$Y$11,1,'5N mesh'!$B$7+1)*Setup!$B$22</f>
        <v>0</v>
      </c>
      <c r="N416" s="0" t="n">
        <f aca="false">SUMPRODUCT('5N inverse'!$A$12:$Y$12,'5N mesh'!$B$37:$Z$37,$E415:$AC415)+'5N inverse'!$A$12*$C416/Setup!$B$17+INDEX('5N inverse'!$A$12:$Y$12,1,'5N mesh'!$B$7+1)*Setup!$B$22</f>
        <v>0</v>
      </c>
      <c r="O416" s="0" t="n">
        <f aca="false">SUMPRODUCT('5N inverse'!$A$13:$Y$13,'5N mesh'!$B$37:$Z$37,$E415:$AC415)+'5N inverse'!$A$13*$C416/Setup!$B$17+INDEX('5N inverse'!$A$13:$Y$13,1,'5N mesh'!$B$7+1)*Setup!$B$22</f>
        <v>0</v>
      </c>
      <c r="P416" s="0" t="n">
        <f aca="false">SUMPRODUCT('5N inverse'!$A$14:$Y$14,'5N mesh'!$B$37:$Z$37,$E415:$AC415)+'5N inverse'!$A$14*$C416/Setup!$B$17+INDEX('5N inverse'!$A$14:$Y$14,1,'5N mesh'!$B$7+1)*Setup!$B$22</f>
        <v>0</v>
      </c>
      <c r="Q416" s="0" t="n">
        <f aca="false">SUMPRODUCT('5N inverse'!$A$15:$Y$15,'5N mesh'!$B$37:$Z$37,$E415:$AC415)+'5N inverse'!$A$15*$C416/Setup!$B$17+INDEX('5N inverse'!$A$15:$Y$15,1,'5N mesh'!$B$7+1)*Setup!$B$22</f>
        <v>0</v>
      </c>
      <c r="R416" s="0" t="n">
        <f aca="false">SUMPRODUCT('5N inverse'!$A$16:$Y$16,'5N mesh'!$B$37:$Z$37,$E415:$AC415)+'5N inverse'!$A$16*$C416/Setup!$B$17+INDEX('5N inverse'!$A$16:$Y$16,1,'5N mesh'!$B$7+1)*Setup!$B$22</f>
        <v>0</v>
      </c>
      <c r="S416" s="0" t="n">
        <f aca="false">SUMPRODUCT('5N inverse'!$A$17:$Y$17,'5N mesh'!$B$37:$Z$37,$E415:$AC415)+'5N inverse'!$A$17*$C416/Setup!$B$17+INDEX('5N inverse'!$A$17:$Y$17,1,'5N mesh'!$B$7+1)*Setup!$B$22</f>
        <v>0</v>
      </c>
      <c r="T416" s="0" t="n">
        <f aca="false">SUMPRODUCT('5N inverse'!$A$18:$Y$18,'5N mesh'!$B$37:$Z$37,$E415:$AC415)+'5N inverse'!$A$18*$C416/Setup!$B$17+INDEX('5N inverse'!$A$18:$Y$18,1,'5N mesh'!$B$7+1)*Setup!$B$22</f>
        <v>0</v>
      </c>
      <c r="U416" s="0" t="n">
        <f aca="false">SUMPRODUCT('5N inverse'!$A$19:$Y$19,'5N mesh'!$B$37:$Z$37,$E415:$AC415)+'5N inverse'!$A$19*$C416/Setup!$B$17+INDEX('5N inverse'!$A$19:$Y$19,1,'5N mesh'!$B$7+1)*Setup!$B$22</f>
        <v>0</v>
      </c>
      <c r="V416" s="0" t="n">
        <f aca="false">SUMPRODUCT('5N inverse'!$A$20:$Y$20,'5N mesh'!$B$37:$Z$37,$E415:$AC415)+'5N inverse'!$A$20*$C416/Setup!$B$17+INDEX('5N inverse'!$A$20:$Y$20,1,'5N mesh'!$B$7+1)*Setup!$B$22</f>
        <v>0</v>
      </c>
      <c r="W416" s="0" t="n">
        <f aca="false">SUMPRODUCT('5N inverse'!$A$21:$Y$21,'5N mesh'!$B$37:$Z$37,$E415:$AC415)+'5N inverse'!$A$21*$C416/Setup!$B$17+INDEX('5N inverse'!$A$21:$Y$21,1,'5N mesh'!$B$7+1)*Setup!$B$22</f>
        <v>0</v>
      </c>
      <c r="X416" s="0" t="n">
        <f aca="false">SUMPRODUCT('5N inverse'!$A$22:$Y$22,'5N mesh'!$B$37:$Z$37,$E415:$AC415)+'5N inverse'!$A$22*$C416/Setup!$B$17+INDEX('5N inverse'!$A$22:$Y$22,1,'5N mesh'!$B$7+1)*Setup!$B$22</f>
        <v>0</v>
      </c>
      <c r="Y416" s="0" t="n">
        <f aca="false">SUMPRODUCT('5N inverse'!$A$23:$Y$23,'5N mesh'!$B$37:$Z$37,$E415:$AC415)+'5N inverse'!$A$23*$C416/Setup!$B$17+INDEX('5N inverse'!$A$23:$Y$23,1,'5N mesh'!$B$7+1)*Setup!$B$22</f>
        <v>0</v>
      </c>
      <c r="Z416" s="0" t="n">
        <f aca="false">SUMPRODUCT('5N inverse'!$A$24:$Y$24,'5N mesh'!$B$37:$Z$37,$E415:$AC415)+'5N inverse'!$A$24*$C416/Setup!$B$17+INDEX('5N inverse'!$A$24:$Y$24,1,'5N mesh'!$B$7+1)*Setup!$B$22</f>
        <v>0</v>
      </c>
      <c r="AA416" s="0" t="n">
        <f aca="false">SUMPRODUCT('5N inverse'!$A$25:$Y$25,'5N mesh'!$B$37:$Z$37,$E415:$AC415)+'5N inverse'!$A$25*$C416/Setup!$B$17+INDEX('5N inverse'!$A$25:$Y$25,1,'5N mesh'!$B$7+1)*Setup!$B$22</f>
        <v>0</v>
      </c>
      <c r="AB416" s="0" t="n">
        <f aca="false">SUMPRODUCT('5N inverse'!$A$26:$Y$26,'5N mesh'!$B$37:$Z$37,$E415:$AC415)+'5N inverse'!$A$26*$C416/Setup!$B$17+INDEX('5N inverse'!$A$26:$Y$26,1,'5N mesh'!$B$7+1)*Setup!$B$22</f>
        <v>0</v>
      </c>
      <c r="AC416" s="0" t="n">
        <f aca="false">SUMPRODUCT('5N inverse'!$A$27:$Y$27,'5N mesh'!$B$37:$Z$37,$E415:$AC415)+'5N inverse'!$A$27*$C416/Setup!$B$17+INDEX('5N inverse'!$A$27:$Y$27,1,'5N mesh'!$B$7+1)*Setup!$B$22</f>
        <v>0</v>
      </c>
    </row>
    <row r="417" customFormat="false" ht="15" hidden="false" customHeight="false" outlineLevel="0" collapsed="false">
      <c r="A417" s="0" t="n">
        <v>412</v>
      </c>
      <c r="B417" s="0" t="n">
        <f aca="false">A417*Setup!$B$11/3600</f>
        <v>34.3333333333333</v>
      </c>
      <c r="C417" s="0" t="n">
        <f aca="false">Setup!$B$7+Setup!$B$8*COS(2*PI()*(B417-Setup!$B$9)/24)</f>
        <v>24.3486229709906</v>
      </c>
      <c r="D417" s="0" t="n">
        <f aca="false">(C417-E417)/Setup!$B$17</f>
        <v>17.3190842523536</v>
      </c>
      <c r="E417" s="0" t="n">
        <f aca="false">SUMPRODUCT('5N inverse'!$A$3:$Y$3,'5N mesh'!$B$37:$Z$37,$E416:$AC416)+'5N inverse'!$A$3*$C417/Setup!$B$17+INDEX('5N inverse'!$A$3:$Y$3,1,'5N mesh'!$B$7+1)*Setup!$B$22</f>
        <v>22.0971420181847</v>
      </c>
      <c r="F417" s="0" t="n">
        <f aca="false">SUMPRODUCT('5N inverse'!$A$4:$Y$4,'5N mesh'!$B$37:$Z$37,$E416:$AC416)+'5N inverse'!$A$4*$C417/Setup!$B$17+INDEX('5N inverse'!$A$4:$Y$4,1,'5N mesh'!$B$7+1)*Setup!$B$22</f>
        <v>20.9240939265073</v>
      </c>
      <c r="G417" s="0" t="n">
        <f aca="false">SUMPRODUCT('5N inverse'!$A$5:$Y$5,'5N mesh'!$B$37:$Z$37,$E416:$AC416)+'5N inverse'!$A$5*$C417/Setup!$B$17+INDEX('5N inverse'!$A$5:$Y$5,1,'5N mesh'!$B$7+1)*Setup!$B$22</f>
        <v>18.5779977431526</v>
      </c>
      <c r="H417" s="0" t="n">
        <f aca="false">SUMPRODUCT('5N inverse'!$A$6:$Y$6,'5N mesh'!$B$37:$Z$37,$E416:$AC416)+'5N inverse'!$A$6*$C417/Setup!$B$17+INDEX('5N inverse'!$A$6:$Y$6,1,'5N mesh'!$B$7+1)*Setup!$B$22</f>
        <v>16.2319015597979</v>
      </c>
      <c r="I417" s="0" t="n">
        <f aca="false">SUMPRODUCT('5N inverse'!$A$7:$Y$7,'5N mesh'!$B$37:$Z$37,$E416:$AC416)+'5N inverse'!$A$7*$C417/Setup!$B$17+INDEX('5N inverse'!$A$7:$Y$7,1,'5N mesh'!$B$7+1)*Setup!$B$22</f>
        <v>15.0588534681205</v>
      </c>
      <c r="J417" s="0" t="n">
        <f aca="false">SUMPRODUCT('5N inverse'!$A$8:$Y$8,'5N mesh'!$B$37:$Z$37,$E416:$AC416)+'5N inverse'!$A$8*$C417/Setup!$B$17+INDEX('5N inverse'!$A$8:$Y$8,1,'5N mesh'!$B$7+1)*Setup!$B$22</f>
        <v>0</v>
      </c>
      <c r="K417" s="0" t="n">
        <f aca="false">SUMPRODUCT('5N inverse'!$A$9:$Y$9,'5N mesh'!$B$37:$Z$37,$E416:$AC416)+'5N inverse'!$A$9*$C417/Setup!$B$17+INDEX('5N inverse'!$A$9:$Y$9,1,'5N mesh'!$B$7+1)*Setup!$B$22</f>
        <v>0</v>
      </c>
      <c r="L417" s="0" t="n">
        <f aca="false">SUMPRODUCT('5N inverse'!$A$10:$Y$10,'5N mesh'!$B$37:$Z$37,$E416:$AC416)+'5N inverse'!$A$10*$C417/Setup!$B$17+INDEX('5N inverse'!$A$10:$Y$10,1,'5N mesh'!$B$7+1)*Setup!$B$22</f>
        <v>0</v>
      </c>
      <c r="M417" s="0" t="n">
        <f aca="false">SUMPRODUCT('5N inverse'!$A$11:$Y$11,'5N mesh'!$B$37:$Z$37,$E416:$AC416)+'5N inverse'!$A$11*$C417/Setup!$B$17+INDEX('5N inverse'!$A$11:$Y$11,1,'5N mesh'!$B$7+1)*Setup!$B$22</f>
        <v>0</v>
      </c>
      <c r="N417" s="0" t="n">
        <f aca="false">SUMPRODUCT('5N inverse'!$A$12:$Y$12,'5N mesh'!$B$37:$Z$37,$E416:$AC416)+'5N inverse'!$A$12*$C417/Setup!$B$17+INDEX('5N inverse'!$A$12:$Y$12,1,'5N mesh'!$B$7+1)*Setup!$B$22</f>
        <v>0</v>
      </c>
      <c r="O417" s="0" t="n">
        <f aca="false">SUMPRODUCT('5N inverse'!$A$13:$Y$13,'5N mesh'!$B$37:$Z$37,$E416:$AC416)+'5N inverse'!$A$13*$C417/Setup!$B$17+INDEX('5N inverse'!$A$13:$Y$13,1,'5N mesh'!$B$7+1)*Setup!$B$22</f>
        <v>0</v>
      </c>
      <c r="P417" s="0" t="n">
        <f aca="false">SUMPRODUCT('5N inverse'!$A$14:$Y$14,'5N mesh'!$B$37:$Z$37,$E416:$AC416)+'5N inverse'!$A$14*$C417/Setup!$B$17+INDEX('5N inverse'!$A$14:$Y$14,1,'5N mesh'!$B$7+1)*Setup!$B$22</f>
        <v>0</v>
      </c>
      <c r="Q417" s="0" t="n">
        <f aca="false">SUMPRODUCT('5N inverse'!$A$15:$Y$15,'5N mesh'!$B$37:$Z$37,$E416:$AC416)+'5N inverse'!$A$15*$C417/Setup!$B$17+INDEX('5N inverse'!$A$15:$Y$15,1,'5N mesh'!$B$7+1)*Setup!$B$22</f>
        <v>0</v>
      </c>
      <c r="R417" s="0" t="n">
        <f aca="false">SUMPRODUCT('5N inverse'!$A$16:$Y$16,'5N mesh'!$B$37:$Z$37,$E416:$AC416)+'5N inverse'!$A$16*$C417/Setup!$B$17+INDEX('5N inverse'!$A$16:$Y$16,1,'5N mesh'!$B$7+1)*Setup!$B$22</f>
        <v>0</v>
      </c>
      <c r="S417" s="0" t="n">
        <f aca="false">SUMPRODUCT('5N inverse'!$A$17:$Y$17,'5N mesh'!$B$37:$Z$37,$E416:$AC416)+'5N inverse'!$A$17*$C417/Setup!$B$17+INDEX('5N inverse'!$A$17:$Y$17,1,'5N mesh'!$B$7+1)*Setup!$B$22</f>
        <v>0</v>
      </c>
      <c r="T417" s="0" t="n">
        <f aca="false">SUMPRODUCT('5N inverse'!$A$18:$Y$18,'5N mesh'!$B$37:$Z$37,$E416:$AC416)+'5N inverse'!$A$18*$C417/Setup!$B$17+INDEX('5N inverse'!$A$18:$Y$18,1,'5N mesh'!$B$7+1)*Setup!$B$22</f>
        <v>0</v>
      </c>
      <c r="U417" s="0" t="n">
        <f aca="false">SUMPRODUCT('5N inverse'!$A$19:$Y$19,'5N mesh'!$B$37:$Z$37,$E416:$AC416)+'5N inverse'!$A$19*$C417/Setup!$B$17+INDEX('5N inverse'!$A$19:$Y$19,1,'5N mesh'!$B$7+1)*Setup!$B$22</f>
        <v>0</v>
      </c>
      <c r="V417" s="0" t="n">
        <f aca="false">SUMPRODUCT('5N inverse'!$A$20:$Y$20,'5N mesh'!$B$37:$Z$37,$E416:$AC416)+'5N inverse'!$A$20*$C417/Setup!$B$17+INDEX('5N inverse'!$A$20:$Y$20,1,'5N mesh'!$B$7+1)*Setup!$B$22</f>
        <v>0</v>
      </c>
      <c r="W417" s="0" t="n">
        <f aca="false">SUMPRODUCT('5N inverse'!$A$21:$Y$21,'5N mesh'!$B$37:$Z$37,$E416:$AC416)+'5N inverse'!$A$21*$C417/Setup!$B$17+INDEX('5N inverse'!$A$21:$Y$21,1,'5N mesh'!$B$7+1)*Setup!$B$22</f>
        <v>0</v>
      </c>
      <c r="X417" s="0" t="n">
        <f aca="false">SUMPRODUCT('5N inverse'!$A$22:$Y$22,'5N mesh'!$B$37:$Z$37,$E416:$AC416)+'5N inverse'!$A$22*$C417/Setup!$B$17+INDEX('5N inverse'!$A$22:$Y$22,1,'5N mesh'!$B$7+1)*Setup!$B$22</f>
        <v>0</v>
      </c>
      <c r="Y417" s="0" t="n">
        <f aca="false">SUMPRODUCT('5N inverse'!$A$23:$Y$23,'5N mesh'!$B$37:$Z$37,$E416:$AC416)+'5N inverse'!$A$23*$C417/Setup!$B$17+INDEX('5N inverse'!$A$23:$Y$23,1,'5N mesh'!$B$7+1)*Setup!$B$22</f>
        <v>0</v>
      </c>
      <c r="Z417" s="0" t="n">
        <f aca="false">SUMPRODUCT('5N inverse'!$A$24:$Y$24,'5N mesh'!$B$37:$Z$37,$E416:$AC416)+'5N inverse'!$A$24*$C417/Setup!$B$17+INDEX('5N inverse'!$A$24:$Y$24,1,'5N mesh'!$B$7+1)*Setup!$B$22</f>
        <v>0</v>
      </c>
      <c r="AA417" s="0" t="n">
        <f aca="false">SUMPRODUCT('5N inverse'!$A$25:$Y$25,'5N mesh'!$B$37:$Z$37,$E416:$AC416)+'5N inverse'!$A$25*$C417/Setup!$B$17+INDEX('5N inverse'!$A$25:$Y$25,1,'5N mesh'!$B$7+1)*Setup!$B$22</f>
        <v>0</v>
      </c>
      <c r="AB417" s="0" t="n">
        <f aca="false">SUMPRODUCT('5N inverse'!$A$26:$Y$26,'5N mesh'!$B$37:$Z$37,$E416:$AC416)+'5N inverse'!$A$26*$C417/Setup!$B$17+INDEX('5N inverse'!$A$26:$Y$26,1,'5N mesh'!$B$7+1)*Setup!$B$22</f>
        <v>0</v>
      </c>
      <c r="AC417" s="0" t="n">
        <f aca="false">SUMPRODUCT('5N inverse'!$A$27:$Y$27,'5N mesh'!$B$37:$Z$37,$E416:$AC416)+'5N inverse'!$A$27*$C417/Setup!$B$17+INDEX('5N inverse'!$A$27:$Y$27,1,'5N mesh'!$B$7+1)*Setup!$B$22</f>
        <v>0</v>
      </c>
    </row>
    <row r="418" customFormat="false" ht="15" hidden="false" customHeight="false" outlineLevel="0" collapsed="false">
      <c r="A418" s="0" t="n">
        <v>413</v>
      </c>
      <c r="B418" s="0" t="n">
        <f aca="false">A418*Setup!$B$11/3600</f>
        <v>34.4166666666667</v>
      </c>
      <c r="C418" s="0" t="n">
        <f aca="false">Setup!$B$7+Setup!$B$8*COS(2*PI()*(B418-Setup!$B$9)/24)</f>
        <v>24.4354674994079</v>
      </c>
      <c r="D418" s="0" t="n">
        <f aca="false">(C418-E418)/Setup!$B$17</f>
        <v>17.773987174316</v>
      </c>
      <c r="E418" s="0" t="n">
        <f aca="false">SUMPRODUCT('5N inverse'!$A$3:$Y$3,'5N mesh'!$B$37:$Z$37,$E417:$AC417)+'5N inverse'!$A$3*$C418/Setup!$B$17+INDEX('5N inverse'!$A$3:$Y$3,1,'5N mesh'!$B$7+1)*Setup!$B$22</f>
        <v>22.1248491667468</v>
      </c>
      <c r="F418" s="0" t="n">
        <f aca="false">SUMPRODUCT('5N inverse'!$A$4:$Y$4,'5N mesh'!$B$37:$Z$37,$E417:$AC417)+'5N inverse'!$A$4*$C418/Setup!$B$17+INDEX('5N inverse'!$A$4:$Y$4,1,'5N mesh'!$B$7+1)*Setup!$B$22</f>
        <v>20.9471949142369</v>
      </c>
      <c r="G418" s="0" t="n">
        <f aca="false">SUMPRODUCT('5N inverse'!$A$5:$Y$5,'5N mesh'!$B$37:$Z$37,$E417:$AC417)+'5N inverse'!$A$5*$C418/Setup!$B$17+INDEX('5N inverse'!$A$5:$Y$5,1,'5N mesh'!$B$7+1)*Setup!$B$22</f>
        <v>18.5918864092171</v>
      </c>
      <c r="H418" s="0" t="n">
        <f aca="false">SUMPRODUCT('5N inverse'!$A$6:$Y$6,'5N mesh'!$B$37:$Z$37,$E417:$AC417)+'5N inverse'!$A$6*$C418/Setup!$B$17+INDEX('5N inverse'!$A$6:$Y$6,1,'5N mesh'!$B$7+1)*Setup!$B$22</f>
        <v>16.2365779041973</v>
      </c>
      <c r="I418" s="0" t="n">
        <f aca="false">SUMPRODUCT('5N inverse'!$A$7:$Y$7,'5N mesh'!$B$37:$Z$37,$E417:$AC417)+'5N inverse'!$A$7*$C418/Setup!$B$17+INDEX('5N inverse'!$A$7:$Y$7,1,'5N mesh'!$B$7+1)*Setup!$B$22</f>
        <v>15.0589236516874</v>
      </c>
      <c r="J418" s="0" t="n">
        <f aca="false">SUMPRODUCT('5N inverse'!$A$8:$Y$8,'5N mesh'!$B$37:$Z$37,$E417:$AC417)+'5N inverse'!$A$8*$C418/Setup!$B$17+INDEX('5N inverse'!$A$8:$Y$8,1,'5N mesh'!$B$7+1)*Setup!$B$22</f>
        <v>0</v>
      </c>
      <c r="K418" s="0" t="n">
        <f aca="false">SUMPRODUCT('5N inverse'!$A$9:$Y$9,'5N mesh'!$B$37:$Z$37,$E417:$AC417)+'5N inverse'!$A$9*$C418/Setup!$B$17+INDEX('5N inverse'!$A$9:$Y$9,1,'5N mesh'!$B$7+1)*Setup!$B$22</f>
        <v>0</v>
      </c>
      <c r="L418" s="0" t="n">
        <f aca="false">SUMPRODUCT('5N inverse'!$A$10:$Y$10,'5N mesh'!$B$37:$Z$37,$E417:$AC417)+'5N inverse'!$A$10*$C418/Setup!$B$17+INDEX('5N inverse'!$A$10:$Y$10,1,'5N mesh'!$B$7+1)*Setup!$B$22</f>
        <v>0</v>
      </c>
      <c r="M418" s="0" t="n">
        <f aca="false">SUMPRODUCT('5N inverse'!$A$11:$Y$11,'5N mesh'!$B$37:$Z$37,$E417:$AC417)+'5N inverse'!$A$11*$C418/Setup!$B$17+INDEX('5N inverse'!$A$11:$Y$11,1,'5N mesh'!$B$7+1)*Setup!$B$22</f>
        <v>0</v>
      </c>
      <c r="N418" s="0" t="n">
        <f aca="false">SUMPRODUCT('5N inverse'!$A$12:$Y$12,'5N mesh'!$B$37:$Z$37,$E417:$AC417)+'5N inverse'!$A$12*$C418/Setup!$B$17+INDEX('5N inverse'!$A$12:$Y$12,1,'5N mesh'!$B$7+1)*Setup!$B$22</f>
        <v>0</v>
      </c>
      <c r="O418" s="0" t="n">
        <f aca="false">SUMPRODUCT('5N inverse'!$A$13:$Y$13,'5N mesh'!$B$37:$Z$37,$E417:$AC417)+'5N inverse'!$A$13*$C418/Setup!$B$17+INDEX('5N inverse'!$A$13:$Y$13,1,'5N mesh'!$B$7+1)*Setup!$B$22</f>
        <v>0</v>
      </c>
      <c r="P418" s="0" t="n">
        <f aca="false">SUMPRODUCT('5N inverse'!$A$14:$Y$14,'5N mesh'!$B$37:$Z$37,$E417:$AC417)+'5N inverse'!$A$14*$C418/Setup!$B$17+INDEX('5N inverse'!$A$14:$Y$14,1,'5N mesh'!$B$7+1)*Setup!$B$22</f>
        <v>0</v>
      </c>
      <c r="Q418" s="0" t="n">
        <f aca="false">SUMPRODUCT('5N inverse'!$A$15:$Y$15,'5N mesh'!$B$37:$Z$37,$E417:$AC417)+'5N inverse'!$A$15*$C418/Setup!$B$17+INDEX('5N inverse'!$A$15:$Y$15,1,'5N mesh'!$B$7+1)*Setup!$B$22</f>
        <v>0</v>
      </c>
      <c r="R418" s="0" t="n">
        <f aca="false">SUMPRODUCT('5N inverse'!$A$16:$Y$16,'5N mesh'!$B$37:$Z$37,$E417:$AC417)+'5N inverse'!$A$16*$C418/Setup!$B$17+INDEX('5N inverse'!$A$16:$Y$16,1,'5N mesh'!$B$7+1)*Setup!$B$22</f>
        <v>0</v>
      </c>
      <c r="S418" s="0" t="n">
        <f aca="false">SUMPRODUCT('5N inverse'!$A$17:$Y$17,'5N mesh'!$B$37:$Z$37,$E417:$AC417)+'5N inverse'!$A$17*$C418/Setup!$B$17+INDEX('5N inverse'!$A$17:$Y$17,1,'5N mesh'!$B$7+1)*Setup!$B$22</f>
        <v>0</v>
      </c>
      <c r="T418" s="0" t="n">
        <f aca="false">SUMPRODUCT('5N inverse'!$A$18:$Y$18,'5N mesh'!$B$37:$Z$37,$E417:$AC417)+'5N inverse'!$A$18*$C418/Setup!$B$17+INDEX('5N inverse'!$A$18:$Y$18,1,'5N mesh'!$B$7+1)*Setup!$B$22</f>
        <v>0</v>
      </c>
      <c r="U418" s="0" t="n">
        <f aca="false">SUMPRODUCT('5N inverse'!$A$19:$Y$19,'5N mesh'!$B$37:$Z$37,$E417:$AC417)+'5N inverse'!$A$19*$C418/Setup!$B$17+INDEX('5N inverse'!$A$19:$Y$19,1,'5N mesh'!$B$7+1)*Setup!$B$22</f>
        <v>0</v>
      </c>
      <c r="V418" s="0" t="n">
        <f aca="false">SUMPRODUCT('5N inverse'!$A$20:$Y$20,'5N mesh'!$B$37:$Z$37,$E417:$AC417)+'5N inverse'!$A$20*$C418/Setup!$B$17+INDEX('5N inverse'!$A$20:$Y$20,1,'5N mesh'!$B$7+1)*Setup!$B$22</f>
        <v>0</v>
      </c>
      <c r="W418" s="0" t="n">
        <f aca="false">SUMPRODUCT('5N inverse'!$A$21:$Y$21,'5N mesh'!$B$37:$Z$37,$E417:$AC417)+'5N inverse'!$A$21*$C418/Setup!$B$17+INDEX('5N inverse'!$A$21:$Y$21,1,'5N mesh'!$B$7+1)*Setup!$B$22</f>
        <v>0</v>
      </c>
      <c r="X418" s="0" t="n">
        <f aca="false">SUMPRODUCT('5N inverse'!$A$22:$Y$22,'5N mesh'!$B$37:$Z$37,$E417:$AC417)+'5N inverse'!$A$22*$C418/Setup!$B$17+INDEX('5N inverse'!$A$22:$Y$22,1,'5N mesh'!$B$7+1)*Setup!$B$22</f>
        <v>0</v>
      </c>
      <c r="Y418" s="0" t="n">
        <f aca="false">SUMPRODUCT('5N inverse'!$A$23:$Y$23,'5N mesh'!$B$37:$Z$37,$E417:$AC417)+'5N inverse'!$A$23*$C418/Setup!$B$17+INDEX('5N inverse'!$A$23:$Y$23,1,'5N mesh'!$B$7+1)*Setup!$B$22</f>
        <v>0</v>
      </c>
      <c r="Z418" s="0" t="n">
        <f aca="false">SUMPRODUCT('5N inverse'!$A$24:$Y$24,'5N mesh'!$B$37:$Z$37,$E417:$AC417)+'5N inverse'!$A$24*$C418/Setup!$B$17+INDEX('5N inverse'!$A$24:$Y$24,1,'5N mesh'!$B$7+1)*Setup!$B$22</f>
        <v>0</v>
      </c>
      <c r="AA418" s="0" t="n">
        <f aca="false">SUMPRODUCT('5N inverse'!$A$25:$Y$25,'5N mesh'!$B$37:$Z$37,$E417:$AC417)+'5N inverse'!$A$25*$C418/Setup!$B$17+INDEX('5N inverse'!$A$25:$Y$25,1,'5N mesh'!$B$7+1)*Setup!$B$22</f>
        <v>0</v>
      </c>
      <c r="AB418" s="0" t="n">
        <f aca="false">SUMPRODUCT('5N inverse'!$A$26:$Y$26,'5N mesh'!$B$37:$Z$37,$E417:$AC417)+'5N inverse'!$A$26*$C418/Setup!$B$17+INDEX('5N inverse'!$A$26:$Y$26,1,'5N mesh'!$B$7+1)*Setup!$B$22</f>
        <v>0</v>
      </c>
      <c r="AC418" s="0" t="n">
        <f aca="false">SUMPRODUCT('5N inverse'!$A$27:$Y$27,'5N mesh'!$B$37:$Z$37,$E417:$AC417)+'5N inverse'!$A$27*$C418/Setup!$B$17+INDEX('5N inverse'!$A$27:$Y$27,1,'5N mesh'!$B$7+1)*Setup!$B$22</f>
        <v>0</v>
      </c>
    </row>
    <row r="419" customFormat="false" ht="15" hidden="false" customHeight="false" outlineLevel="0" collapsed="false">
      <c r="A419" s="0" t="n">
        <v>414</v>
      </c>
      <c r="B419" s="0" t="n">
        <f aca="false">A419*Setup!$B$11/3600</f>
        <v>34.5</v>
      </c>
      <c r="C419" s="0" t="n">
        <f aca="false">Setup!$B$7+Setup!$B$8*COS(2*PI()*(B419-Setup!$B$9)/24)</f>
        <v>24.5221047688802</v>
      </c>
      <c r="D419" s="0" t="n">
        <f aca="false">(C419-E419)/Setup!$B$17</f>
        <v>18.2215094141434</v>
      </c>
      <c r="E419" s="0" t="n">
        <f aca="false">SUMPRODUCT('5N inverse'!$A$3:$Y$3,'5N mesh'!$B$37:$Z$37,$E418:$AC418)+'5N inverse'!$A$3*$C419/Setup!$B$17+INDEX('5N inverse'!$A$3:$Y$3,1,'5N mesh'!$B$7+1)*Setup!$B$22</f>
        <v>22.1533085450416</v>
      </c>
      <c r="F419" s="0" t="n">
        <f aca="false">SUMPRODUCT('5N inverse'!$A$4:$Y$4,'5N mesh'!$B$37:$Z$37,$E418:$AC418)+'5N inverse'!$A$4*$C419/Setup!$B$17+INDEX('5N inverse'!$A$4:$Y$4,1,'5N mesh'!$B$7+1)*Setup!$B$22</f>
        <v>20.9709239390042</v>
      </c>
      <c r="G419" s="0" t="n">
        <f aca="false">SUMPRODUCT('5N inverse'!$A$5:$Y$5,'5N mesh'!$B$37:$Z$37,$E418:$AC418)+'5N inverse'!$A$5*$C419/Setup!$B$17+INDEX('5N inverse'!$A$5:$Y$5,1,'5N mesh'!$B$7+1)*Setup!$B$22</f>
        <v>18.6061547269294</v>
      </c>
      <c r="H419" s="0" t="n">
        <f aca="false">SUMPRODUCT('5N inverse'!$A$6:$Y$6,'5N mesh'!$B$37:$Z$37,$E418:$AC418)+'5N inverse'!$A$6*$C419/Setup!$B$17+INDEX('5N inverse'!$A$6:$Y$6,1,'5N mesh'!$B$7+1)*Setup!$B$22</f>
        <v>16.2413855148547</v>
      </c>
      <c r="I419" s="0" t="n">
        <f aca="false">SUMPRODUCT('5N inverse'!$A$7:$Y$7,'5N mesh'!$B$37:$Z$37,$E418:$AC418)+'5N inverse'!$A$7*$C419/Setup!$B$17+INDEX('5N inverse'!$A$7:$Y$7,1,'5N mesh'!$B$7+1)*Setup!$B$22</f>
        <v>15.0590009088173</v>
      </c>
      <c r="J419" s="0" t="n">
        <f aca="false">SUMPRODUCT('5N inverse'!$A$8:$Y$8,'5N mesh'!$B$37:$Z$37,$E418:$AC418)+'5N inverse'!$A$8*$C419/Setup!$B$17+INDEX('5N inverse'!$A$8:$Y$8,1,'5N mesh'!$B$7+1)*Setup!$B$22</f>
        <v>0</v>
      </c>
      <c r="K419" s="0" t="n">
        <f aca="false">SUMPRODUCT('5N inverse'!$A$9:$Y$9,'5N mesh'!$B$37:$Z$37,$E418:$AC418)+'5N inverse'!$A$9*$C419/Setup!$B$17+INDEX('5N inverse'!$A$9:$Y$9,1,'5N mesh'!$B$7+1)*Setup!$B$22</f>
        <v>0</v>
      </c>
      <c r="L419" s="0" t="n">
        <f aca="false">SUMPRODUCT('5N inverse'!$A$10:$Y$10,'5N mesh'!$B$37:$Z$37,$E418:$AC418)+'5N inverse'!$A$10*$C419/Setup!$B$17+INDEX('5N inverse'!$A$10:$Y$10,1,'5N mesh'!$B$7+1)*Setup!$B$22</f>
        <v>0</v>
      </c>
      <c r="M419" s="0" t="n">
        <f aca="false">SUMPRODUCT('5N inverse'!$A$11:$Y$11,'5N mesh'!$B$37:$Z$37,$E418:$AC418)+'5N inverse'!$A$11*$C419/Setup!$B$17+INDEX('5N inverse'!$A$11:$Y$11,1,'5N mesh'!$B$7+1)*Setup!$B$22</f>
        <v>0</v>
      </c>
      <c r="N419" s="0" t="n">
        <f aca="false">SUMPRODUCT('5N inverse'!$A$12:$Y$12,'5N mesh'!$B$37:$Z$37,$E418:$AC418)+'5N inverse'!$A$12*$C419/Setup!$B$17+INDEX('5N inverse'!$A$12:$Y$12,1,'5N mesh'!$B$7+1)*Setup!$B$22</f>
        <v>0</v>
      </c>
      <c r="O419" s="0" t="n">
        <f aca="false">SUMPRODUCT('5N inverse'!$A$13:$Y$13,'5N mesh'!$B$37:$Z$37,$E418:$AC418)+'5N inverse'!$A$13*$C419/Setup!$B$17+INDEX('5N inverse'!$A$13:$Y$13,1,'5N mesh'!$B$7+1)*Setup!$B$22</f>
        <v>0</v>
      </c>
      <c r="P419" s="0" t="n">
        <f aca="false">SUMPRODUCT('5N inverse'!$A$14:$Y$14,'5N mesh'!$B$37:$Z$37,$E418:$AC418)+'5N inverse'!$A$14*$C419/Setup!$B$17+INDEX('5N inverse'!$A$14:$Y$14,1,'5N mesh'!$B$7+1)*Setup!$B$22</f>
        <v>0</v>
      </c>
      <c r="Q419" s="0" t="n">
        <f aca="false">SUMPRODUCT('5N inverse'!$A$15:$Y$15,'5N mesh'!$B$37:$Z$37,$E418:$AC418)+'5N inverse'!$A$15*$C419/Setup!$B$17+INDEX('5N inverse'!$A$15:$Y$15,1,'5N mesh'!$B$7+1)*Setup!$B$22</f>
        <v>0</v>
      </c>
      <c r="R419" s="0" t="n">
        <f aca="false">SUMPRODUCT('5N inverse'!$A$16:$Y$16,'5N mesh'!$B$37:$Z$37,$E418:$AC418)+'5N inverse'!$A$16*$C419/Setup!$B$17+INDEX('5N inverse'!$A$16:$Y$16,1,'5N mesh'!$B$7+1)*Setup!$B$22</f>
        <v>0</v>
      </c>
      <c r="S419" s="0" t="n">
        <f aca="false">SUMPRODUCT('5N inverse'!$A$17:$Y$17,'5N mesh'!$B$37:$Z$37,$E418:$AC418)+'5N inverse'!$A$17*$C419/Setup!$B$17+INDEX('5N inverse'!$A$17:$Y$17,1,'5N mesh'!$B$7+1)*Setup!$B$22</f>
        <v>0</v>
      </c>
      <c r="T419" s="0" t="n">
        <f aca="false">SUMPRODUCT('5N inverse'!$A$18:$Y$18,'5N mesh'!$B$37:$Z$37,$E418:$AC418)+'5N inverse'!$A$18*$C419/Setup!$B$17+INDEX('5N inverse'!$A$18:$Y$18,1,'5N mesh'!$B$7+1)*Setup!$B$22</f>
        <v>0</v>
      </c>
      <c r="U419" s="0" t="n">
        <f aca="false">SUMPRODUCT('5N inverse'!$A$19:$Y$19,'5N mesh'!$B$37:$Z$37,$E418:$AC418)+'5N inverse'!$A$19*$C419/Setup!$B$17+INDEX('5N inverse'!$A$19:$Y$19,1,'5N mesh'!$B$7+1)*Setup!$B$22</f>
        <v>0</v>
      </c>
      <c r="V419" s="0" t="n">
        <f aca="false">SUMPRODUCT('5N inverse'!$A$20:$Y$20,'5N mesh'!$B$37:$Z$37,$E418:$AC418)+'5N inverse'!$A$20*$C419/Setup!$B$17+INDEX('5N inverse'!$A$20:$Y$20,1,'5N mesh'!$B$7+1)*Setup!$B$22</f>
        <v>0</v>
      </c>
      <c r="W419" s="0" t="n">
        <f aca="false">SUMPRODUCT('5N inverse'!$A$21:$Y$21,'5N mesh'!$B$37:$Z$37,$E418:$AC418)+'5N inverse'!$A$21*$C419/Setup!$B$17+INDEX('5N inverse'!$A$21:$Y$21,1,'5N mesh'!$B$7+1)*Setup!$B$22</f>
        <v>0</v>
      </c>
      <c r="X419" s="0" t="n">
        <f aca="false">SUMPRODUCT('5N inverse'!$A$22:$Y$22,'5N mesh'!$B$37:$Z$37,$E418:$AC418)+'5N inverse'!$A$22*$C419/Setup!$B$17+INDEX('5N inverse'!$A$22:$Y$22,1,'5N mesh'!$B$7+1)*Setup!$B$22</f>
        <v>0</v>
      </c>
      <c r="Y419" s="0" t="n">
        <f aca="false">SUMPRODUCT('5N inverse'!$A$23:$Y$23,'5N mesh'!$B$37:$Z$37,$E418:$AC418)+'5N inverse'!$A$23*$C419/Setup!$B$17+INDEX('5N inverse'!$A$23:$Y$23,1,'5N mesh'!$B$7+1)*Setup!$B$22</f>
        <v>0</v>
      </c>
      <c r="Z419" s="0" t="n">
        <f aca="false">SUMPRODUCT('5N inverse'!$A$24:$Y$24,'5N mesh'!$B$37:$Z$37,$E418:$AC418)+'5N inverse'!$A$24*$C419/Setup!$B$17+INDEX('5N inverse'!$A$24:$Y$24,1,'5N mesh'!$B$7+1)*Setup!$B$22</f>
        <v>0</v>
      </c>
      <c r="AA419" s="0" t="n">
        <f aca="false">SUMPRODUCT('5N inverse'!$A$25:$Y$25,'5N mesh'!$B$37:$Z$37,$E418:$AC418)+'5N inverse'!$A$25*$C419/Setup!$B$17+INDEX('5N inverse'!$A$25:$Y$25,1,'5N mesh'!$B$7+1)*Setup!$B$22</f>
        <v>0</v>
      </c>
      <c r="AB419" s="0" t="n">
        <f aca="false">SUMPRODUCT('5N inverse'!$A$26:$Y$26,'5N mesh'!$B$37:$Z$37,$E418:$AC418)+'5N inverse'!$A$26*$C419/Setup!$B$17+INDEX('5N inverse'!$A$26:$Y$26,1,'5N mesh'!$B$7+1)*Setup!$B$22</f>
        <v>0</v>
      </c>
      <c r="AC419" s="0" t="n">
        <f aca="false">SUMPRODUCT('5N inverse'!$A$27:$Y$27,'5N mesh'!$B$37:$Z$37,$E418:$AC418)+'5N inverse'!$A$27*$C419/Setup!$B$17+INDEX('5N inverse'!$A$27:$Y$27,1,'5N mesh'!$B$7+1)*Setup!$B$22</f>
        <v>0</v>
      </c>
    </row>
    <row r="420" customFormat="false" ht="15" hidden="false" customHeight="false" outlineLevel="0" collapsed="false">
      <c r="A420" s="0" t="n">
        <v>415</v>
      </c>
      <c r="B420" s="0" t="n">
        <f aca="false">A420*Setup!$B$11/3600</f>
        <v>34.5833333333333</v>
      </c>
      <c r="C420" s="0" t="n">
        <f aca="false">Setup!$B$7+Setup!$B$8*COS(2*PI()*(B420-Setup!$B$9)/24)</f>
        <v>24.6084935447597</v>
      </c>
      <c r="D420" s="0" t="n">
        <f aca="false">(C420-E420)/Setup!$B$17</f>
        <v>18.661435409858</v>
      </c>
      <c r="E420" s="0" t="n">
        <f aca="false">SUMPRODUCT('5N inverse'!$A$3:$Y$3,'5N mesh'!$B$37:$Z$37,$E419:$AC419)+'5N inverse'!$A$3*$C420/Setup!$B$17+INDEX('5N inverse'!$A$3:$Y$3,1,'5N mesh'!$B$7+1)*Setup!$B$22</f>
        <v>22.1825069414781</v>
      </c>
      <c r="F420" s="0" t="n">
        <f aca="false">SUMPRODUCT('5N inverse'!$A$4:$Y$4,'5N mesh'!$B$37:$Z$37,$E419:$AC419)+'5N inverse'!$A$4*$C420/Setup!$B$17+INDEX('5N inverse'!$A$4:$Y$4,1,'5N mesh'!$B$7+1)*Setup!$B$22</f>
        <v>20.99526998571</v>
      </c>
      <c r="G420" s="0" t="n">
        <f aca="false">SUMPRODUCT('5N inverse'!$A$5:$Y$5,'5N mesh'!$B$37:$Z$37,$E419:$AC419)+'5N inverse'!$A$5*$C420/Setup!$B$17+INDEX('5N inverse'!$A$5:$Y$5,1,'5N mesh'!$B$7+1)*Setup!$B$22</f>
        <v>18.6207960741737</v>
      </c>
      <c r="H420" s="0" t="n">
        <f aca="false">SUMPRODUCT('5N inverse'!$A$6:$Y$6,'5N mesh'!$B$37:$Z$37,$E419:$AC419)+'5N inverse'!$A$6*$C420/Setup!$B$17+INDEX('5N inverse'!$A$6:$Y$6,1,'5N mesh'!$B$7+1)*Setup!$B$22</f>
        <v>16.2463221626374</v>
      </c>
      <c r="I420" s="0" t="n">
        <f aca="false">SUMPRODUCT('5N inverse'!$A$7:$Y$7,'5N mesh'!$B$37:$Z$37,$E419:$AC419)+'5N inverse'!$A$7*$C420/Setup!$B$17+INDEX('5N inverse'!$A$7:$Y$7,1,'5N mesh'!$B$7+1)*Setup!$B$22</f>
        <v>15.0590852068692</v>
      </c>
      <c r="J420" s="0" t="n">
        <f aca="false">SUMPRODUCT('5N inverse'!$A$8:$Y$8,'5N mesh'!$B$37:$Z$37,$E419:$AC419)+'5N inverse'!$A$8*$C420/Setup!$B$17+INDEX('5N inverse'!$A$8:$Y$8,1,'5N mesh'!$B$7+1)*Setup!$B$22</f>
        <v>0</v>
      </c>
      <c r="K420" s="0" t="n">
        <f aca="false">SUMPRODUCT('5N inverse'!$A$9:$Y$9,'5N mesh'!$B$37:$Z$37,$E419:$AC419)+'5N inverse'!$A$9*$C420/Setup!$B$17+INDEX('5N inverse'!$A$9:$Y$9,1,'5N mesh'!$B$7+1)*Setup!$B$22</f>
        <v>0</v>
      </c>
      <c r="L420" s="0" t="n">
        <f aca="false">SUMPRODUCT('5N inverse'!$A$10:$Y$10,'5N mesh'!$B$37:$Z$37,$E419:$AC419)+'5N inverse'!$A$10*$C420/Setup!$B$17+INDEX('5N inverse'!$A$10:$Y$10,1,'5N mesh'!$B$7+1)*Setup!$B$22</f>
        <v>0</v>
      </c>
      <c r="M420" s="0" t="n">
        <f aca="false">SUMPRODUCT('5N inverse'!$A$11:$Y$11,'5N mesh'!$B$37:$Z$37,$E419:$AC419)+'5N inverse'!$A$11*$C420/Setup!$B$17+INDEX('5N inverse'!$A$11:$Y$11,1,'5N mesh'!$B$7+1)*Setup!$B$22</f>
        <v>0</v>
      </c>
      <c r="N420" s="0" t="n">
        <f aca="false">SUMPRODUCT('5N inverse'!$A$12:$Y$12,'5N mesh'!$B$37:$Z$37,$E419:$AC419)+'5N inverse'!$A$12*$C420/Setup!$B$17+INDEX('5N inverse'!$A$12:$Y$12,1,'5N mesh'!$B$7+1)*Setup!$B$22</f>
        <v>0</v>
      </c>
      <c r="O420" s="0" t="n">
        <f aca="false">SUMPRODUCT('5N inverse'!$A$13:$Y$13,'5N mesh'!$B$37:$Z$37,$E419:$AC419)+'5N inverse'!$A$13*$C420/Setup!$B$17+INDEX('5N inverse'!$A$13:$Y$13,1,'5N mesh'!$B$7+1)*Setup!$B$22</f>
        <v>0</v>
      </c>
      <c r="P420" s="0" t="n">
        <f aca="false">SUMPRODUCT('5N inverse'!$A$14:$Y$14,'5N mesh'!$B$37:$Z$37,$E419:$AC419)+'5N inverse'!$A$14*$C420/Setup!$B$17+INDEX('5N inverse'!$A$14:$Y$14,1,'5N mesh'!$B$7+1)*Setup!$B$22</f>
        <v>0</v>
      </c>
      <c r="Q420" s="0" t="n">
        <f aca="false">SUMPRODUCT('5N inverse'!$A$15:$Y$15,'5N mesh'!$B$37:$Z$37,$E419:$AC419)+'5N inverse'!$A$15*$C420/Setup!$B$17+INDEX('5N inverse'!$A$15:$Y$15,1,'5N mesh'!$B$7+1)*Setup!$B$22</f>
        <v>0</v>
      </c>
      <c r="R420" s="0" t="n">
        <f aca="false">SUMPRODUCT('5N inverse'!$A$16:$Y$16,'5N mesh'!$B$37:$Z$37,$E419:$AC419)+'5N inverse'!$A$16*$C420/Setup!$B$17+INDEX('5N inverse'!$A$16:$Y$16,1,'5N mesh'!$B$7+1)*Setup!$B$22</f>
        <v>0</v>
      </c>
      <c r="S420" s="0" t="n">
        <f aca="false">SUMPRODUCT('5N inverse'!$A$17:$Y$17,'5N mesh'!$B$37:$Z$37,$E419:$AC419)+'5N inverse'!$A$17*$C420/Setup!$B$17+INDEX('5N inverse'!$A$17:$Y$17,1,'5N mesh'!$B$7+1)*Setup!$B$22</f>
        <v>0</v>
      </c>
      <c r="T420" s="0" t="n">
        <f aca="false">SUMPRODUCT('5N inverse'!$A$18:$Y$18,'5N mesh'!$B$37:$Z$37,$E419:$AC419)+'5N inverse'!$A$18*$C420/Setup!$B$17+INDEX('5N inverse'!$A$18:$Y$18,1,'5N mesh'!$B$7+1)*Setup!$B$22</f>
        <v>0</v>
      </c>
      <c r="U420" s="0" t="n">
        <f aca="false">SUMPRODUCT('5N inverse'!$A$19:$Y$19,'5N mesh'!$B$37:$Z$37,$E419:$AC419)+'5N inverse'!$A$19*$C420/Setup!$B$17+INDEX('5N inverse'!$A$19:$Y$19,1,'5N mesh'!$B$7+1)*Setup!$B$22</f>
        <v>0</v>
      </c>
      <c r="V420" s="0" t="n">
        <f aca="false">SUMPRODUCT('5N inverse'!$A$20:$Y$20,'5N mesh'!$B$37:$Z$37,$E419:$AC419)+'5N inverse'!$A$20*$C420/Setup!$B$17+INDEX('5N inverse'!$A$20:$Y$20,1,'5N mesh'!$B$7+1)*Setup!$B$22</f>
        <v>0</v>
      </c>
      <c r="W420" s="0" t="n">
        <f aca="false">SUMPRODUCT('5N inverse'!$A$21:$Y$21,'5N mesh'!$B$37:$Z$37,$E419:$AC419)+'5N inverse'!$A$21*$C420/Setup!$B$17+INDEX('5N inverse'!$A$21:$Y$21,1,'5N mesh'!$B$7+1)*Setup!$B$22</f>
        <v>0</v>
      </c>
      <c r="X420" s="0" t="n">
        <f aca="false">SUMPRODUCT('5N inverse'!$A$22:$Y$22,'5N mesh'!$B$37:$Z$37,$E419:$AC419)+'5N inverse'!$A$22*$C420/Setup!$B$17+INDEX('5N inverse'!$A$22:$Y$22,1,'5N mesh'!$B$7+1)*Setup!$B$22</f>
        <v>0</v>
      </c>
      <c r="Y420" s="0" t="n">
        <f aca="false">SUMPRODUCT('5N inverse'!$A$23:$Y$23,'5N mesh'!$B$37:$Z$37,$E419:$AC419)+'5N inverse'!$A$23*$C420/Setup!$B$17+INDEX('5N inverse'!$A$23:$Y$23,1,'5N mesh'!$B$7+1)*Setup!$B$22</f>
        <v>0</v>
      </c>
      <c r="Z420" s="0" t="n">
        <f aca="false">SUMPRODUCT('5N inverse'!$A$24:$Y$24,'5N mesh'!$B$37:$Z$37,$E419:$AC419)+'5N inverse'!$A$24*$C420/Setup!$B$17+INDEX('5N inverse'!$A$24:$Y$24,1,'5N mesh'!$B$7+1)*Setup!$B$22</f>
        <v>0</v>
      </c>
      <c r="AA420" s="0" t="n">
        <f aca="false">SUMPRODUCT('5N inverse'!$A$25:$Y$25,'5N mesh'!$B$37:$Z$37,$E419:$AC419)+'5N inverse'!$A$25*$C420/Setup!$B$17+INDEX('5N inverse'!$A$25:$Y$25,1,'5N mesh'!$B$7+1)*Setup!$B$22</f>
        <v>0</v>
      </c>
      <c r="AB420" s="0" t="n">
        <f aca="false">SUMPRODUCT('5N inverse'!$A$26:$Y$26,'5N mesh'!$B$37:$Z$37,$E419:$AC419)+'5N inverse'!$A$26*$C420/Setup!$B$17+INDEX('5N inverse'!$A$26:$Y$26,1,'5N mesh'!$B$7+1)*Setup!$B$22</f>
        <v>0</v>
      </c>
      <c r="AC420" s="0" t="n">
        <f aca="false">SUMPRODUCT('5N inverse'!$A$27:$Y$27,'5N mesh'!$B$37:$Z$37,$E419:$AC419)+'5N inverse'!$A$27*$C420/Setup!$B$17+INDEX('5N inverse'!$A$27:$Y$27,1,'5N mesh'!$B$7+1)*Setup!$B$22</f>
        <v>0</v>
      </c>
    </row>
    <row r="421" customFormat="false" ht="15" hidden="false" customHeight="false" outlineLevel="0" collapsed="false">
      <c r="A421" s="0" t="n">
        <v>416</v>
      </c>
      <c r="B421" s="0" t="n">
        <f aca="false">A421*Setup!$B$11/3600</f>
        <v>34.6666666666667</v>
      </c>
      <c r="C421" s="0" t="n">
        <f aca="false">Setup!$B$7+Setup!$B$8*COS(2*PI()*(B421-Setup!$B$9)/24)</f>
        <v>24.6945927106677</v>
      </c>
      <c r="D421" s="0" t="n">
        <f aca="false">(C421-E421)/Setup!$B$17</f>
        <v>19.0935532489789</v>
      </c>
      <c r="E421" s="0" t="n">
        <f aca="false">SUMPRODUCT('5N inverse'!$A$3:$Y$3,'5N mesh'!$B$37:$Z$37,$E420:$AC420)+'5N inverse'!$A$3*$C421/Setup!$B$17+INDEX('5N inverse'!$A$3:$Y$3,1,'5N mesh'!$B$7+1)*Setup!$B$22</f>
        <v>22.2124307883005</v>
      </c>
      <c r="F421" s="0" t="n">
        <f aca="false">SUMPRODUCT('5N inverse'!$A$4:$Y$4,'5N mesh'!$B$37:$Z$37,$E420:$AC420)+'5N inverse'!$A$4*$C421/Setup!$B$17+INDEX('5N inverse'!$A$4:$Y$4,1,'5N mesh'!$B$7+1)*Setup!$B$22</f>
        <v>21.0202217418831</v>
      </c>
      <c r="G421" s="0" t="n">
        <f aca="false">SUMPRODUCT('5N inverse'!$A$5:$Y$5,'5N mesh'!$B$37:$Z$37,$E420:$AC420)+'5N inverse'!$A$5*$C421/Setup!$B$17+INDEX('5N inverse'!$A$5:$Y$5,1,'5N mesh'!$B$7+1)*Setup!$B$22</f>
        <v>18.6358036490483</v>
      </c>
      <c r="H421" s="0" t="n">
        <f aca="false">SUMPRODUCT('5N inverse'!$A$6:$Y$6,'5N mesh'!$B$37:$Z$37,$E420:$AC420)+'5N inverse'!$A$6*$C421/Setup!$B$17+INDEX('5N inverse'!$A$6:$Y$6,1,'5N mesh'!$B$7+1)*Setup!$B$22</f>
        <v>16.2513855562135</v>
      </c>
      <c r="I421" s="0" t="n">
        <f aca="false">SUMPRODUCT('5N inverse'!$A$7:$Y$7,'5N mesh'!$B$37:$Z$37,$E420:$AC420)+'5N inverse'!$A$7*$C421/Setup!$B$17+INDEX('5N inverse'!$A$7:$Y$7,1,'5N mesh'!$B$7+1)*Setup!$B$22</f>
        <v>15.0591765097961</v>
      </c>
      <c r="J421" s="0" t="n">
        <f aca="false">SUMPRODUCT('5N inverse'!$A$8:$Y$8,'5N mesh'!$B$37:$Z$37,$E420:$AC420)+'5N inverse'!$A$8*$C421/Setup!$B$17+INDEX('5N inverse'!$A$8:$Y$8,1,'5N mesh'!$B$7+1)*Setup!$B$22</f>
        <v>0</v>
      </c>
      <c r="K421" s="0" t="n">
        <f aca="false">SUMPRODUCT('5N inverse'!$A$9:$Y$9,'5N mesh'!$B$37:$Z$37,$E420:$AC420)+'5N inverse'!$A$9*$C421/Setup!$B$17+INDEX('5N inverse'!$A$9:$Y$9,1,'5N mesh'!$B$7+1)*Setup!$B$22</f>
        <v>0</v>
      </c>
      <c r="L421" s="0" t="n">
        <f aca="false">SUMPRODUCT('5N inverse'!$A$10:$Y$10,'5N mesh'!$B$37:$Z$37,$E420:$AC420)+'5N inverse'!$A$10*$C421/Setup!$B$17+INDEX('5N inverse'!$A$10:$Y$10,1,'5N mesh'!$B$7+1)*Setup!$B$22</f>
        <v>0</v>
      </c>
      <c r="M421" s="0" t="n">
        <f aca="false">SUMPRODUCT('5N inverse'!$A$11:$Y$11,'5N mesh'!$B$37:$Z$37,$E420:$AC420)+'5N inverse'!$A$11*$C421/Setup!$B$17+INDEX('5N inverse'!$A$11:$Y$11,1,'5N mesh'!$B$7+1)*Setup!$B$22</f>
        <v>0</v>
      </c>
      <c r="N421" s="0" t="n">
        <f aca="false">SUMPRODUCT('5N inverse'!$A$12:$Y$12,'5N mesh'!$B$37:$Z$37,$E420:$AC420)+'5N inverse'!$A$12*$C421/Setup!$B$17+INDEX('5N inverse'!$A$12:$Y$12,1,'5N mesh'!$B$7+1)*Setup!$B$22</f>
        <v>0</v>
      </c>
      <c r="O421" s="0" t="n">
        <f aca="false">SUMPRODUCT('5N inverse'!$A$13:$Y$13,'5N mesh'!$B$37:$Z$37,$E420:$AC420)+'5N inverse'!$A$13*$C421/Setup!$B$17+INDEX('5N inverse'!$A$13:$Y$13,1,'5N mesh'!$B$7+1)*Setup!$B$22</f>
        <v>0</v>
      </c>
      <c r="P421" s="0" t="n">
        <f aca="false">SUMPRODUCT('5N inverse'!$A$14:$Y$14,'5N mesh'!$B$37:$Z$37,$E420:$AC420)+'5N inverse'!$A$14*$C421/Setup!$B$17+INDEX('5N inverse'!$A$14:$Y$14,1,'5N mesh'!$B$7+1)*Setup!$B$22</f>
        <v>0</v>
      </c>
      <c r="Q421" s="0" t="n">
        <f aca="false">SUMPRODUCT('5N inverse'!$A$15:$Y$15,'5N mesh'!$B$37:$Z$37,$E420:$AC420)+'5N inverse'!$A$15*$C421/Setup!$B$17+INDEX('5N inverse'!$A$15:$Y$15,1,'5N mesh'!$B$7+1)*Setup!$B$22</f>
        <v>0</v>
      </c>
      <c r="R421" s="0" t="n">
        <f aca="false">SUMPRODUCT('5N inverse'!$A$16:$Y$16,'5N mesh'!$B$37:$Z$37,$E420:$AC420)+'5N inverse'!$A$16*$C421/Setup!$B$17+INDEX('5N inverse'!$A$16:$Y$16,1,'5N mesh'!$B$7+1)*Setup!$B$22</f>
        <v>0</v>
      </c>
      <c r="S421" s="0" t="n">
        <f aca="false">SUMPRODUCT('5N inverse'!$A$17:$Y$17,'5N mesh'!$B$37:$Z$37,$E420:$AC420)+'5N inverse'!$A$17*$C421/Setup!$B$17+INDEX('5N inverse'!$A$17:$Y$17,1,'5N mesh'!$B$7+1)*Setup!$B$22</f>
        <v>0</v>
      </c>
      <c r="T421" s="0" t="n">
        <f aca="false">SUMPRODUCT('5N inverse'!$A$18:$Y$18,'5N mesh'!$B$37:$Z$37,$E420:$AC420)+'5N inverse'!$A$18*$C421/Setup!$B$17+INDEX('5N inverse'!$A$18:$Y$18,1,'5N mesh'!$B$7+1)*Setup!$B$22</f>
        <v>0</v>
      </c>
      <c r="U421" s="0" t="n">
        <f aca="false">SUMPRODUCT('5N inverse'!$A$19:$Y$19,'5N mesh'!$B$37:$Z$37,$E420:$AC420)+'5N inverse'!$A$19*$C421/Setup!$B$17+INDEX('5N inverse'!$A$19:$Y$19,1,'5N mesh'!$B$7+1)*Setup!$B$22</f>
        <v>0</v>
      </c>
      <c r="V421" s="0" t="n">
        <f aca="false">SUMPRODUCT('5N inverse'!$A$20:$Y$20,'5N mesh'!$B$37:$Z$37,$E420:$AC420)+'5N inverse'!$A$20*$C421/Setup!$B$17+INDEX('5N inverse'!$A$20:$Y$20,1,'5N mesh'!$B$7+1)*Setup!$B$22</f>
        <v>0</v>
      </c>
      <c r="W421" s="0" t="n">
        <f aca="false">SUMPRODUCT('5N inverse'!$A$21:$Y$21,'5N mesh'!$B$37:$Z$37,$E420:$AC420)+'5N inverse'!$A$21*$C421/Setup!$B$17+INDEX('5N inverse'!$A$21:$Y$21,1,'5N mesh'!$B$7+1)*Setup!$B$22</f>
        <v>0</v>
      </c>
      <c r="X421" s="0" t="n">
        <f aca="false">SUMPRODUCT('5N inverse'!$A$22:$Y$22,'5N mesh'!$B$37:$Z$37,$E420:$AC420)+'5N inverse'!$A$22*$C421/Setup!$B$17+INDEX('5N inverse'!$A$22:$Y$22,1,'5N mesh'!$B$7+1)*Setup!$B$22</f>
        <v>0</v>
      </c>
      <c r="Y421" s="0" t="n">
        <f aca="false">SUMPRODUCT('5N inverse'!$A$23:$Y$23,'5N mesh'!$B$37:$Z$37,$E420:$AC420)+'5N inverse'!$A$23*$C421/Setup!$B$17+INDEX('5N inverse'!$A$23:$Y$23,1,'5N mesh'!$B$7+1)*Setup!$B$22</f>
        <v>0</v>
      </c>
      <c r="Z421" s="0" t="n">
        <f aca="false">SUMPRODUCT('5N inverse'!$A$24:$Y$24,'5N mesh'!$B$37:$Z$37,$E420:$AC420)+'5N inverse'!$A$24*$C421/Setup!$B$17+INDEX('5N inverse'!$A$24:$Y$24,1,'5N mesh'!$B$7+1)*Setup!$B$22</f>
        <v>0</v>
      </c>
      <c r="AA421" s="0" t="n">
        <f aca="false">SUMPRODUCT('5N inverse'!$A$25:$Y$25,'5N mesh'!$B$37:$Z$37,$E420:$AC420)+'5N inverse'!$A$25*$C421/Setup!$B$17+INDEX('5N inverse'!$A$25:$Y$25,1,'5N mesh'!$B$7+1)*Setup!$B$22</f>
        <v>0</v>
      </c>
      <c r="AB421" s="0" t="n">
        <f aca="false">SUMPRODUCT('5N inverse'!$A$26:$Y$26,'5N mesh'!$B$37:$Z$37,$E420:$AC420)+'5N inverse'!$A$26*$C421/Setup!$B$17+INDEX('5N inverse'!$A$26:$Y$26,1,'5N mesh'!$B$7+1)*Setup!$B$22</f>
        <v>0</v>
      </c>
      <c r="AC421" s="0" t="n">
        <f aca="false">SUMPRODUCT('5N inverse'!$A$27:$Y$27,'5N mesh'!$B$37:$Z$37,$E420:$AC420)+'5N inverse'!$A$27*$C421/Setup!$B$17+INDEX('5N inverse'!$A$27:$Y$27,1,'5N mesh'!$B$7+1)*Setup!$B$22</f>
        <v>0</v>
      </c>
    </row>
    <row r="422" customFormat="false" ht="15" hidden="false" customHeight="false" outlineLevel="0" collapsed="false">
      <c r="A422" s="0" t="n">
        <v>417</v>
      </c>
      <c r="B422" s="0" t="n">
        <f aca="false">A422*Setup!$B$11/3600</f>
        <v>34.75</v>
      </c>
      <c r="C422" s="0" t="n">
        <f aca="false">Setup!$B$7+Setup!$B$8*COS(2*PI()*(B422-Setup!$B$9)/24)</f>
        <v>24.7803612880645</v>
      </c>
      <c r="D422" s="0" t="n">
        <f aca="false">(C422-E422)/Setup!$B$17</f>
        <v>19.5176547689286</v>
      </c>
      <c r="E422" s="0" t="n">
        <f aca="false">SUMPRODUCT('5N inverse'!$A$3:$Y$3,'5N mesh'!$B$37:$Z$37,$E421:$AC421)+'5N inverse'!$A$3*$C422/Setup!$B$17+INDEX('5N inverse'!$A$3:$Y$3,1,'5N mesh'!$B$7+1)*Setup!$B$22</f>
        <v>22.2430661681038</v>
      </c>
      <c r="F422" s="0" t="n">
        <f aca="false">SUMPRODUCT('5N inverse'!$A$4:$Y$4,'5N mesh'!$B$37:$Z$37,$E421:$AC421)+'5N inverse'!$A$4*$C422/Setup!$B$17+INDEX('5N inverse'!$A$4:$Y$4,1,'5N mesh'!$B$7+1)*Setup!$B$22</f>
        <v>21.0457676031136</v>
      </c>
      <c r="G422" s="0" t="n">
        <f aca="false">SUMPRODUCT('5N inverse'!$A$5:$Y$5,'5N mesh'!$B$37:$Z$37,$E421:$AC421)+'5N inverse'!$A$5*$C422/Setup!$B$17+INDEX('5N inverse'!$A$5:$Y$5,1,'5N mesh'!$B$7+1)*Setup!$B$22</f>
        <v>18.6511704731333</v>
      </c>
      <c r="H422" s="0" t="n">
        <f aca="false">SUMPRODUCT('5N inverse'!$A$6:$Y$6,'5N mesh'!$B$37:$Z$37,$E421:$AC421)+'5N inverse'!$A$6*$C422/Setup!$B$17+INDEX('5N inverse'!$A$6:$Y$6,1,'5N mesh'!$B$7+1)*Setup!$B$22</f>
        <v>16.256573343153</v>
      </c>
      <c r="I422" s="0" t="n">
        <f aca="false">SUMPRODUCT('5N inverse'!$A$7:$Y$7,'5N mesh'!$B$37:$Z$37,$E421:$AC421)+'5N inverse'!$A$7*$C422/Setup!$B$17+INDEX('5N inverse'!$A$7:$Y$7,1,'5N mesh'!$B$7+1)*Setup!$B$22</f>
        <v>15.0592747781628</v>
      </c>
      <c r="J422" s="0" t="n">
        <f aca="false">SUMPRODUCT('5N inverse'!$A$8:$Y$8,'5N mesh'!$B$37:$Z$37,$E421:$AC421)+'5N inverse'!$A$8*$C422/Setup!$B$17+INDEX('5N inverse'!$A$8:$Y$8,1,'5N mesh'!$B$7+1)*Setup!$B$22</f>
        <v>0</v>
      </c>
      <c r="K422" s="0" t="n">
        <f aca="false">SUMPRODUCT('5N inverse'!$A$9:$Y$9,'5N mesh'!$B$37:$Z$37,$E421:$AC421)+'5N inverse'!$A$9*$C422/Setup!$B$17+INDEX('5N inverse'!$A$9:$Y$9,1,'5N mesh'!$B$7+1)*Setup!$B$22</f>
        <v>0</v>
      </c>
      <c r="L422" s="0" t="n">
        <f aca="false">SUMPRODUCT('5N inverse'!$A$10:$Y$10,'5N mesh'!$B$37:$Z$37,$E421:$AC421)+'5N inverse'!$A$10*$C422/Setup!$B$17+INDEX('5N inverse'!$A$10:$Y$10,1,'5N mesh'!$B$7+1)*Setup!$B$22</f>
        <v>0</v>
      </c>
      <c r="M422" s="0" t="n">
        <f aca="false">SUMPRODUCT('5N inverse'!$A$11:$Y$11,'5N mesh'!$B$37:$Z$37,$E421:$AC421)+'5N inverse'!$A$11*$C422/Setup!$B$17+INDEX('5N inverse'!$A$11:$Y$11,1,'5N mesh'!$B$7+1)*Setup!$B$22</f>
        <v>0</v>
      </c>
      <c r="N422" s="0" t="n">
        <f aca="false">SUMPRODUCT('5N inverse'!$A$12:$Y$12,'5N mesh'!$B$37:$Z$37,$E421:$AC421)+'5N inverse'!$A$12*$C422/Setup!$B$17+INDEX('5N inverse'!$A$12:$Y$12,1,'5N mesh'!$B$7+1)*Setup!$B$22</f>
        <v>0</v>
      </c>
      <c r="O422" s="0" t="n">
        <f aca="false">SUMPRODUCT('5N inverse'!$A$13:$Y$13,'5N mesh'!$B$37:$Z$37,$E421:$AC421)+'5N inverse'!$A$13*$C422/Setup!$B$17+INDEX('5N inverse'!$A$13:$Y$13,1,'5N mesh'!$B$7+1)*Setup!$B$22</f>
        <v>0</v>
      </c>
      <c r="P422" s="0" t="n">
        <f aca="false">SUMPRODUCT('5N inverse'!$A$14:$Y$14,'5N mesh'!$B$37:$Z$37,$E421:$AC421)+'5N inverse'!$A$14*$C422/Setup!$B$17+INDEX('5N inverse'!$A$14:$Y$14,1,'5N mesh'!$B$7+1)*Setup!$B$22</f>
        <v>0</v>
      </c>
      <c r="Q422" s="0" t="n">
        <f aca="false">SUMPRODUCT('5N inverse'!$A$15:$Y$15,'5N mesh'!$B$37:$Z$37,$E421:$AC421)+'5N inverse'!$A$15*$C422/Setup!$B$17+INDEX('5N inverse'!$A$15:$Y$15,1,'5N mesh'!$B$7+1)*Setup!$B$22</f>
        <v>0</v>
      </c>
      <c r="R422" s="0" t="n">
        <f aca="false">SUMPRODUCT('5N inverse'!$A$16:$Y$16,'5N mesh'!$B$37:$Z$37,$E421:$AC421)+'5N inverse'!$A$16*$C422/Setup!$B$17+INDEX('5N inverse'!$A$16:$Y$16,1,'5N mesh'!$B$7+1)*Setup!$B$22</f>
        <v>0</v>
      </c>
      <c r="S422" s="0" t="n">
        <f aca="false">SUMPRODUCT('5N inverse'!$A$17:$Y$17,'5N mesh'!$B$37:$Z$37,$E421:$AC421)+'5N inverse'!$A$17*$C422/Setup!$B$17+INDEX('5N inverse'!$A$17:$Y$17,1,'5N mesh'!$B$7+1)*Setup!$B$22</f>
        <v>0</v>
      </c>
      <c r="T422" s="0" t="n">
        <f aca="false">SUMPRODUCT('5N inverse'!$A$18:$Y$18,'5N mesh'!$B$37:$Z$37,$E421:$AC421)+'5N inverse'!$A$18*$C422/Setup!$B$17+INDEX('5N inverse'!$A$18:$Y$18,1,'5N mesh'!$B$7+1)*Setup!$B$22</f>
        <v>0</v>
      </c>
      <c r="U422" s="0" t="n">
        <f aca="false">SUMPRODUCT('5N inverse'!$A$19:$Y$19,'5N mesh'!$B$37:$Z$37,$E421:$AC421)+'5N inverse'!$A$19*$C422/Setup!$B$17+INDEX('5N inverse'!$A$19:$Y$19,1,'5N mesh'!$B$7+1)*Setup!$B$22</f>
        <v>0</v>
      </c>
      <c r="V422" s="0" t="n">
        <f aca="false">SUMPRODUCT('5N inverse'!$A$20:$Y$20,'5N mesh'!$B$37:$Z$37,$E421:$AC421)+'5N inverse'!$A$20*$C422/Setup!$B$17+INDEX('5N inverse'!$A$20:$Y$20,1,'5N mesh'!$B$7+1)*Setup!$B$22</f>
        <v>0</v>
      </c>
      <c r="W422" s="0" t="n">
        <f aca="false">SUMPRODUCT('5N inverse'!$A$21:$Y$21,'5N mesh'!$B$37:$Z$37,$E421:$AC421)+'5N inverse'!$A$21*$C422/Setup!$B$17+INDEX('5N inverse'!$A$21:$Y$21,1,'5N mesh'!$B$7+1)*Setup!$B$22</f>
        <v>0</v>
      </c>
      <c r="X422" s="0" t="n">
        <f aca="false">SUMPRODUCT('5N inverse'!$A$22:$Y$22,'5N mesh'!$B$37:$Z$37,$E421:$AC421)+'5N inverse'!$A$22*$C422/Setup!$B$17+INDEX('5N inverse'!$A$22:$Y$22,1,'5N mesh'!$B$7+1)*Setup!$B$22</f>
        <v>0</v>
      </c>
      <c r="Y422" s="0" t="n">
        <f aca="false">SUMPRODUCT('5N inverse'!$A$23:$Y$23,'5N mesh'!$B$37:$Z$37,$E421:$AC421)+'5N inverse'!$A$23*$C422/Setup!$B$17+INDEX('5N inverse'!$A$23:$Y$23,1,'5N mesh'!$B$7+1)*Setup!$B$22</f>
        <v>0</v>
      </c>
      <c r="Z422" s="0" t="n">
        <f aca="false">SUMPRODUCT('5N inverse'!$A$24:$Y$24,'5N mesh'!$B$37:$Z$37,$E421:$AC421)+'5N inverse'!$A$24*$C422/Setup!$B$17+INDEX('5N inverse'!$A$24:$Y$24,1,'5N mesh'!$B$7+1)*Setup!$B$22</f>
        <v>0</v>
      </c>
      <c r="AA422" s="0" t="n">
        <f aca="false">SUMPRODUCT('5N inverse'!$A$25:$Y$25,'5N mesh'!$B$37:$Z$37,$E421:$AC421)+'5N inverse'!$A$25*$C422/Setup!$B$17+INDEX('5N inverse'!$A$25:$Y$25,1,'5N mesh'!$B$7+1)*Setup!$B$22</f>
        <v>0</v>
      </c>
      <c r="AB422" s="0" t="n">
        <f aca="false">SUMPRODUCT('5N inverse'!$A$26:$Y$26,'5N mesh'!$B$37:$Z$37,$E421:$AC421)+'5N inverse'!$A$26*$C422/Setup!$B$17+INDEX('5N inverse'!$A$26:$Y$26,1,'5N mesh'!$B$7+1)*Setup!$B$22</f>
        <v>0</v>
      </c>
      <c r="AC422" s="0" t="n">
        <f aca="false">SUMPRODUCT('5N inverse'!$A$27:$Y$27,'5N mesh'!$B$37:$Z$37,$E421:$AC421)+'5N inverse'!$A$27*$C422/Setup!$B$17+INDEX('5N inverse'!$A$27:$Y$27,1,'5N mesh'!$B$7+1)*Setup!$B$22</f>
        <v>0</v>
      </c>
    </row>
    <row r="423" customFormat="false" ht="15" hidden="false" customHeight="false" outlineLevel="0" collapsed="false">
      <c r="A423" s="0" t="n">
        <v>418</v>
      </c>
      <c r="B423" s="0" t="n">
        <f aca="false">A423*Setup!$B$11/3600</f>
        <v>34.8333333333333</v>
      </c>
      <c r="C423" s="0" t="n">
        <f aca="false">Setup!$B$7+Setup!$B$8*COS(2*PI()*(B423-Setup!$B$9)/24)</f>
        <v>24.8657584557524</v>
      </c>
      <c r="D423" s="0" t="n">
        <f aca="false">(C423-E423)/Setup!$B$17</f>
        <v>19.9335356556589</v>
      </c>
      <c r="E423" s="0" t="n">
        <f aca="false">SUMPRODUCT('5N inverse'!$A$3:$Y$3,'5N mesh'!$B$37:$Z$37,$E422:$AC422)+'5N inverse'!$A$3*$C423/Setup!$B$17+INDEX('5N inverse'!$A$3:$Y$3,1,'5N mesh'!$B$7+1)*Setup!$B$22</f>
        <v>22.2743988205168</v>
      </c>
      <c r="F423" s="0" t="n">
        <f aca="false">SUMPRODUCT('5N inverse'!$A$4:$Y$4,'5N mesh'!$B$37:$Z$37,$E422:$AC422)+'5N inverse'!$A$4*$C423/Setup!$B$17+INDEX('5N inverse'!$A$4:$Y$4,1,'5N mesh'!$B$7+1)*Setup!$B$22</f>
        <v>21.0718956786249</v>
      </c>
      <c r="G423" s="0" t="n">
        <f aca="false">SUMPRODUCT('5N inverse'!$A$5:$Y$5,'5N mesh'!$B$37:$Z$37,$E422:$AC422)+'5N inverse'!$A$5*$C423/Setup!$B$17+INDEX('5N inverse'!$A$5:$Y$5,1,'5N mesh'!$B$7+1)*Setup!$B$22</f>
        <v>18.6668893948412</v>
      </c>
      <c r="H423" s="0" t="n">
        <f aca="false">SUMPRODUCT('5N inverse'!$A$6:$Y$6,'5N mesh'!$B$37:$Z$37,$E422:$AC422)+'5N inverse'!$A$6*$C423/Setup!$B$17+INDEX('5N inverse'!$A$6:$Y$6,1,'5N mesh'!$B$7+1)*Setup!$B$22</f>
        <v>16.2618831110575</v>
      </c>
      <c r="I423" s="0" t="n">
        <f aca="false">SUMPRODUCT('5N inverse'!$A$7:$Y$7,'5N mesh'!$B$37:$Z$37,$E422:$AC422)+'5N inverse'!$A$7*$C423/Setup!$B$17+INDEX('5N inverse'!$A$7:$Y$7,1,'5N mesh'!$B$7+1)*Setup!$B$22</f>
        <v>15.0593799691656</v>
      </c>
      <c r="J423" s="0" t="n">
        <f aca="false">SUMPRODUCT('5N inverse'!$A$8:$Y$8,'5N mesh'!$B$37:$Z$37,$E422:$AC422)+'5N inverse'!$A$8*$C423/Setup!$B$17+INDEX('5N inverse'!$A$8:$Y$8,1,'5N mesh'!$B$7+1)*Setup!$B$22</f>
        <v>0</v>
      </c>
      <c r="K423" s="0" t="n">
        <f aca="false">SUMPRODUCT('5N inverse'!$A$9:$Y$9,'5N mesh'!$B$37:$Z$37,$E422:$AC422)+'5N inverse'!$A$9*$C423/Setup!$B$17+INDEX('5N inverse'!$A$9:$Y$9,1,'5N mesh'!$B$7+1)*Setup!$B$22</f>
        <v>0</v>
      </c>
      <c r="L423" s="0" t="n">
        <f aca="false">SUMPRODUCT('5N inverse'!$A$10:$Y$10,'5N mesh'!$B$37:$Z$37,$E422:$AC422)+'5N inverse'!$A$10*$C423/Setup!$B$17+INDEX('5N inverse'!$A$10:$Y$10,1,'5N mesh'!$B$7+1)*Setup!$B$22</f>
        <v>0</v>
      </c>
      <c r="M423" s="0" t="n">
        <f aca="false">SUMPRODUCT('5N inverse'!$A$11:$Y$11,'5N mesh'!$B$37:$Z$37,$E422:$AC422)+'5N inverse'!$A$11*$C423/Setup!$B$17+INDEX('5N inverse'!$A$11:$Y$11,1,'5N mesh'!$B$7+1)*Setup!$B$22</f>
        <v>0</v>
      </c>
      <c r="N423" s="0" t="n">
        <f aca="false">SUMPRODUCT('5N inverse'!$A$12:$Y$12,'5N mesh'!$B$37:$Z$37,$E422:$AC422)+'5N inverse'!$A$12*$C423/Setup!$B$17+INDEX('5N inverse'!$A$12:$Y$12,1,'5N mesh'!$B$7+1)*Setup!$B$22</f>
        <v>0</v>
      </c>
      <c r="O423" s="0" t="n">
        <f aca="false">SUMPRODUCT('5N inverse'!$A$13:$Y$13,'5N mesh'!$B$37:$Z$37,$E422:$AC422)+'5N inverse'!$A$13*$C423/Setup!$B$17+INDEX('5N inverse'!$A$13:$Y$13,1,'5N mesh'!$B$7+1)*Setup!$B$22</f>
        <v>0</v>
      </c>
      <c r="P423" s="0" t="n">
        <f aca="false">SUMPRODUCT('5N inverse'!$A$14:$Y$14,'5N mesh'!$B$37:$Z$37,$E422:$AC422)+'5N inverse'!$A$14*$C423/Setup!$B$17+INDEX('5N inverse'!$A$14:$Y$14,1,'5N mesh'!$B$7+1)*Setup!$B$22</f>
        <v>0</v>
      </c>
      <c r="Q423" s="0" t="n">
        <f aca="false">SUMPRODUCT('5N inverse'!$A$15:$Y$15,'5N mesh'!$B$37:$Z$37,$E422:$AC422)+'5N inverse'!$A$15*$C423/Setup!$B$17+INDEX('5N inverse'!$A$15:$Y$15,1,'5N mesh'!$B$7+1)*Setup!$B$22</f>
        <v>0</v>
      </c>
      <c r="R423" s="0" t="n">
        <f aca="false">SUMPRODUCT('5N inverse'!$A$16:$Y$16,'5N mesh'!$B$37:$Z$37,$E422:$AC422)+'5N inverse'!$A$16*$C423/Setup!$B$17+INDEX('5N inverse'!$A$16:$Y$16,1,'5N mesh'!$B$7+1)*Setup!$B$22</f>
        <v>0</v>
      </c>
      <c r="S423" s="0" t="n">
        <f aca="false">SUMPRODUCT('5N inverse'!$A$17:$Y$17,'5N mesh'!$B$37:$Z$37,$E422:$AC422)+'5N inverse'!$A$17*$C423/Setup!$B$17+INDEX('5N inverse'!$A$17:$Y$17,1,'5N mesh'!$B$7+1)*Setup!$B$22</f>
        <v>0</v>
      </c>
      <c r="T423" s="0" t="n">
        <f aca="false">SUMPRODUCT('5N inverse'!$A$18:$Y$18,'5N mesh'!$B$37:$Z$37,$E422:$AC422)+'5N inverse'!$A$18*$C423/Setup!$B$17+INDEX('5N inverse'!$A$18:$Y$18,1,'5N mesh'!$B$7+1)*Setup!$B$22</f>
        <v>0</v>
      </c>
      <c r="U423" s="0" t="n">
        <f aca="false">SUMPRODUCT('5N inverse'!$A$19:$Y$19,'5N mesh'!$B$37:$Z$37,$E422:$AC422)+'5N inverse'!$A$19*$C423/Setup!$B$17+INDEX('5N inverse'!$A$19:$Y$19,1,'5N mesh'!$B$7+1)*Setup!$B$22</f>
        <v>0</v>
      </c>
      <c r="V423" s="0" t="n">
        <f aca="false">SUMPRODUCT('5N inverse'!$A$20:$Y$20,'5N mesh'!$B$37:$Z$37,$E422:$AC422)+'5N inverse'!$A$20*$C423/Setup!$B$17+INDEX('5N inverse'!$A$20:$Y$20,1,'5N mesh'!$B$7+1)*Setup!$B$22</f>
        <v>0</v>
      </c>
      <c r="W423" s="0" t="n">
        <f aca="false">SUMPRODUCT('5N inverse'!$A$21:$Y$21,'5N mesh'!$B$37:$Z$37,$E422:$AC422)+'5N inverse'!$A$21*$C423/Setup!$B$17+INDEX('5N inverse'!$A$21:$Y$21,1,'5N mesh'!$B$7+1)*Setup!$B$22</f>
        <v>0</v>
      </c>
      <c r="X423" s="0" t="n">
        <f aca="false">SUMPRODUCT('5N inverse'!$A$22:$Y$22,'5N mesh'!$B$37:$Z$37,$E422:$AC422)+'5N inverse'!$A$22*$C423/Setup!$B$17+INDEX('5N inverse'!$A$22:$Y$22,1,'5N mesh'!$B$7+1)*Setup!$B$22</f>
        <v>0</v>
      </c>
      <c r="Y423" s="0" t="n">
        <f aca="false">SUMPRODUCT('5N inverse'!$A$23:$Y$23,'5N mesh'!$B$37:$Z$37,$E422:$AC422)+'5N inverse'!$A$23*$C423/Setup!$B$17+INDEX('5N inverse'!$A$23:$Y$23,1,'5N mesh'!$B$7+1)*Setup!$B$22</f>
        <v>0</v>
      </c>
      <c r="Z423" s="0" t="n">
        <f aca="false">SUMPRODUCT('5N inverse'!$A$24:$Y$24,'5N mesh'!$B$37:$Z$37,$E422:$AC422)+'5N inverse'!$A$24*$C423/Setup!$B$17+INDEX('5N inverse'!$A$24:$Y$24,1,'5N mesh'!$B$7+1)*Setup!$B$22</f>
        <v>0</v>
      </c>
      <c r="AA423" s="0" t="n">
        <f aca="false">SUMPRODUCT('5N inverse'!$A$25:$Y$25,'5N mesh'!$B$37:$Z$37,$E422:$AC422)+'5N inverse'!$A$25*$C423/Setup!$B$17+INDEX('5N inverse'!$A$25:$Y$25,1,'5N mesh'!$B$7+1)*Setup!$B$22</f>
        <v>0</v>
      </c>
      <c r="AB423" s="0" t="n">
        <f aca="false">SUMPRODUCT('5N inverse'!$A$26:$Y$26,'5N mesh'!$B$37:$Z$37,$E422:$AC422)+'5N inverse'!$A$26*$C423/Setup!$B$17+INDEX('5N inverse'!$A$26:$Y$26,1,'5N mesh'!$B$7+1)*Setup!$B$22</f>
        <v>0</v>
      </c>
      <c r="AC423" s="0" t="n">
        <f aca="false">SUMPRODUCT('5N inverse'!$A$27:$Y$27,'5N mesh'!$B$37:$Z$37,$E422:$AC422)+'5N inverse'!$A$27*$C423/Setup!$B$17+INDEX('5N inverse'!$A$27:$Y$27,1,'5N mesh'!$B$7+1)*Setup!$B$22</f>
        <v>0</v>
      </c>
    </row>
    <row r="424" customFormat="false" ht="15" hidden="false" customHeight="false" outlineLevel="0" collapsed="false">
      <c r="A424" s="0" t="n">
        <v>419</v>
      </c>
      <c r="B424" s="0" t="n">
        <f aca="false">A424*Setup!$B$11/3600</f>
        <v>34.9166666666667</v>
      </c>
      <c r="C424" s="0" t="n">
        <f aca="false">Setup!$B$7+Setup!$B$8*COS(2*PI()*(B424-Setup!$B$9)/24)</f>
        <v>24.9507435693047</v>
      </c>
      <c r="D424" s="0" t="n">
        <f aca="false">(C424-E424)/Setup!$B$17</f>
        <v>20.3409955404528</v>
      </c>
      <c r="E424" s="0" t="n">
        <f aca="false">SUMPRODUCT('5N inverse'!$A$3:$Y$3,'5N mesh'!$B$37:$Z$37,$E423:$AC423)+'5N inverse'!$A$3*$C424/Setup!$B$17+INDEX('5N inverse'!$A$3:$Y$3,1,'5N mesh'!$B$7+1)*Setup!$B$22</f>
        <v>22.3064141490458</v>
      </c>
      <c r="F424" s="0" t="n">
        <f aca="false">SUMPRODUCT('5N inverse'!$A$4:$Y$4,'5N mesh'!$B$37:$Z$37,$E423:$AC423)+'5N inverse'!$A$4*$C424/Setup!$B$17+INDEX('5N inverse'!$A$4:$Y$4,1,'5N mesh'!$B$7+1)*Setup!$B$22</f>
        <v>21.0985937969804</v>
      </c>
      <c r="G424" s="0" t="n">
        <f aca="false">SUMPRODUCT('5N inverse'!$A$5:$Y$5,'5N mesh'!$B$37:$Z$37,$E423:$AC423)+'5N inverse'!$A$5*$C424/Setup!$B$17+INDEX('5N inverse'!$A$5:$Y$5,1,'5N mesh'!$B$7+1)*Setup!$B$22</f>
        <v>18.6829530928496</v>
      </c>
      <c r="H424" s="0" t="n">
        <f aca="false">SUMPRODUCT('5N inverse'!$A$6:$Y$6,'5N mesh'!$B$37:$Z$37,$E423:$AC423)+'5N inverse'!$A$6*$C424/Setup!$B$17+INDEX('5N inverse'!$A$6:$Y$6,1,'5N mesh'!$B$7+1)*Setup!$B$22</f>
        <v>16.2673123887187</v>
      </c>
      <c r="I424" s="0" t="n">
        <f aca="false">SUMPRODUCT('5N inverse'!$A$7:$Y$7,'5N mesh'!$B$37:$Z$37,$E423:$AC423)+'5N inverse'!$A$7*$C424/Setup!$B$17+INDEX('5N inverse'!$A$7:$Y$7,1,'5N mesh'!$B$7+1)*Setup!$B$22</f>
        <v>15.0594920366533</v>
      </c>
      <c r="J424" s="0" t="n">
        <f aca="false">SUMPRODUCT('5N inverse'!$A$8:$Y$8,'5N mesh'!$B$37:$Z$37,$E423:$AC423)+'5N inverse'!$A$8*$C424/Setup!$B$17+INDEX('5N inverse'!$A$8:$Y$8,1,'5N mesh'!$B$7+1)*Setup!$B$22</f>
        <v>0</v>
      </c>
      <c r="K424" s="0" t="n">
        <f aca="false">SUMPRODUCT('5N inverse'!$A$9:$Y$9,'5N mesh'!$B$37:$Z$37,$E423:$AC423)+'5N inverse'!$A$9*$C424/Setup!$B$17+INDEX('5N inverse'!$A$9:$Y$9,1,'5N mesh'!$B$7+1)*Setup!$B$22</f>
        <v>0</v>
      </c>
      <c r="L424" s="0" t="n">
        <f aca="false">SUMPRODUCT('5N inverse'!$A$10:$Y$10,'5N mesh'!$B$37:$Z$37,$E423:$AC423)+'5N inverse'!$A$10*$C424/Setup!$B$17+INDEX('5N inverse'!$A$10:$Y$10,1,'5N mesh'!$B$7+1)*Setup!$B$22</f>
        <v>0</v>
      </c>
      <c r="M424" s="0" t="n">
        <f aca="false">SUMPRODUCT('5N inverse'!$A$11:$Y$11,'5N mesh'!$B$37:$Z$37,$E423:$AC423)+'5N inverse'!$A$11*$C424/Setup!$B$17+INDEX('5N inverse'!$A$11:$Y$11,1,'5N mesh'!$B$7+1)*Setup!$B$22</f>
        <v>0</v>
      </c>
      <c r="N424" s="0" t="n">
        <f aca="false">SUMPRODUCT('5N inverse'!$A$12:$Y$12,'5N mesh'!$B$37:$Z$37,$E423:$AC423)+'5N inverse'!$A$12*$C424/Setup!$B$17+INDEX('5N inverse'!$A$12:$Y$12,1,'5N mesh'!$B$7+1)*Setup!$B$22</f>
        <v>0</v>
      </c>
      <c r="O424" s="0" t="n">
        <f aca="false">SUMPRODUCT('5N inverse'!$A$13:$Y$13,'5N mesh'!$B$37:$Z$37,$E423:$AC423)+'5N inverse'!$A$13*$C424/Setup!$B$17+INDEX('5N inverse'!$A$13:$Y$13,1,'5N mesh'!$B$7+1)*Setup!$B$22</f>
        <v>0</v>
      </c>
      <c r="P424" s="0" t="n">
        <f aca="false">SUMPRODUCT('5N inverse'!$A$14:$Y$14,'5N mesh'!$B$37:$Z$37,$E423:$AC423)+'5N inverse'!$A$14*$C424/Setup!$B$17+INDEX('5N inverse'!$A$14:$Y$14,1,'5N mesh'!$B$7+1)*Setup!$B$22</f>
        <v>0</v>
      </c>
      <c r="Q424" s="0" t="n">
        <f aca="false">SUMPRODUCT('5N inverse'!$A$15:$Y$15,'5N mesh'!$B$37:$Z$37,$E423:$AC423)+'5N inverse'!$A$15*$C424/Setup!$B$17+INDEX('5N inverse'!$A$15:$Y$15,1,'5N mesh'!$B$7+1)*Setup!$B$22</f>
        <v>0</v>
      </c>
      <c r="R424" s="0" t="n">
        <f aca="false">SUMPRODUCT('5N inverse'!$A$16:$Y$16,'5N mesh'!$B$37:$Z$37,$E423:$AC423)+'5N inverse'!$A$16*$C424/Setup!$B$17+INDEX('5N inverse'!$A$16:$Y$16,1,'5N mesh'!$B$7+1)*Setup!$B$22</f>
        <v>0</v>
      </c>
      <c r="S424" s="0" t="n">
        <f aca="false">SUMPRODUCT('5N inverse'!$A$17:$Y$17,'5N mesh'!$B$37:$Z$37,$E423:$AC423)+'5N inverse'!$A$17*$C424/Setup!$B$17+INDEX('5N inverse'!$A$17:$Y$17,1,'5N mesh'!$B$7+1)*Setup!$B$22</f>
        <v>0</v>
      </c>
      <c r="T424" s="0" t="n">
        <f aca="false">SUMPRODUCT('5N inverse'!$A$18:$Y$18,'5N mesh'!$B$37:$Z$37,$E423:$AC423)+'5N inverse'!$A$18*$C424/Setup!$B$17+INDEX('5N inverse'!$A$18:$Y$18,1,'5N mesh'!$B$7+1)*Setup!$B$22</f>
        <v>0</v>
      </c>
      <c r="U424" s="0" t="n">
        <f aca="false">SUMPRODUCT('5N inverse'!$A$19:$Y$19,'5N mesh'!$B$37:$Z$37,$E423:$AC423)+'5N inverse'!$A$19*$C424/Setup!$B$17+INDEX('5N inverse'!$A$19:$Y$19,1,'5N mesh'!$B$7+1)*Setup!$B$22</f>
        <v>0</v>
      </c>
      <c r="V424" s="0" t="n">
        <f aca="false">SUMPRODUCT('5N inverse'!$A$20:$Y$20,'5N mesh'!$B$37:$Z$37,$E423:$AC423)+'5N inverse'!$A$20*$C424/Setup!$B$17+INDEX('5N inverse'!$A$20:$Y$20,1,'5N mesh'!$B$7+1)*Setup!$B$22</f>
        <v>0</v>
      </c>
      <c r="W424" s="0" t="n">
        <f aca="false">SUMPRODUCT('5N inverse'!$A$21:$Y$21,'5N mesh'!$B$37:$Z$37,$E423:$AC423)+'5N inverse'!$A$21*$C424/Setup!$B$17+INDEX('5N inverse'!$A$21:$Y$21,1,'5N mesh'!$B$7+1)*Setup!$B$22</f>
        <v>0</v>
      </c>
      <c r="X424" s="0" t="n">
        <f aca="false">SUMPRODUCT('5N inverse'!$A$22:$Y$22,'5N mesh'!$B$37:$Z$37,$E423:$AC423)+'5N inverse'!$A$22*$C424/Setup!$B$17+INDEX('5N inverse'!$A$22:$Y$22,1,'5N mesh'!$B$7+1)*Setup!$B$22</f>
        <v>0</v>
      </c>
      <c r="Y424" s="0" t="n">
        <f aca="false">SUMPRODUCT('5N inverse'!$A$23:$Y$23,'5N mesh'!$B$37:$Z$37,$E423:$AC423)+'5N inverse'!$A$23*$C424/Setup!$B$17+INDEX('5N inverse'!$A$23:$Y$23,1,'5N mesh'!$B$7+1)*Setup!$B$22</f>
        <v>0</v>
      </c>
      <c r="Z424" s="0" t="n">
        <f aca="false">SUMPRODUCT('5N inverse'!$A$24:$Y$24,'5N mesh'!$B$37:$Z$37,$E423:$AC423)+'5N inverse'!$A$24*$C424/Setup!$B$17+INDEX('5N inverse'!$A$24:$Y$24,1,'5N mesh'!$B$7+1)*Setup!$B$22</f>
        <v>0</v>
      </c>
      <c r="AA424" s="0" t="n">
        <f aca="false">SUMPRODUCT('5N inverse'!$A$25:$Y$25,'5N mesh'!$B$37:$Z$37,$E423:$AC423)+'5N inverse'!$A$25*$C424/Setup!$B$17+INDEX('5N inverse'!$A$25:$Y$25,1,'5N mesh'!$B$7+1)*Setup!$B$22</f>
        <v>0</v>
      </c>
      <c r="AB424" s="0" t="n">
        <f aca="false">SUMPRODUCT('5N inverse'!$A$26:$Y$26,'5N mesh'!$B$37:$Z$37,$E423:$AC423)+'5N inverse'!$A$26*$C424/Setup!$B$17+INDEX('5N inverse'!$A$26:$Y$26,1,'5N mesh'!$B$7+1)*Setup!$B$22</f>
        <v>0</v>
      </c>
      <c r="AC424" s="0" t="n">
        <f aca="false">SUMPRODUCT('5N inverse'!$A$27:$Y$27,'5N mesh'!$B$37:$Z$37,$E423:$AC423)+'5N inverse'!$A$27*$C424/Setup!$B$17+INDEX('5N inverse'!$A$27:$Y$27,1,'5N mesh'!$B$7+1)*Setup!$B$22</f>
        <v>0</v>
      </c>
    </row>
    <row r="425" customFormat="false" ht="15" hidden="false" customHeight="false" outlineLevel="0" collapsed="false">
      <c r="A425" s="0" t="n">
        <v>420</v>
      </c>
      <c r="B425" s="0" t="n">
        <f aca="false">A425*Setup!$B$11/3600</f>
        <v>35</v>
      </c>
      <c r="C425" s="0" t="n">
        <f aca="false">Setup!$B$7+Setup!$B$8*COS(2*PI()*(B425-Setup!$B$9)/24)</f>
        <v>25.0352761804101</v>
      </c>
      <c r="D425" s="0" t="n">
        <f aca="false">(C425-E425)/Setup!$B$17</f>
        <v>20.739838094854</v>
      </c>
      <c r="E425" s="0" t="n">
        <f aca="false">SUMPRODUCT('5N inverse'!$A$3:$Y$3,'5N mesh'!$B$37:$Z$37,$E424:$AC424)+'5N inverse'!$A$3*$C425/Setup!$B$17+INDEX('5N inverse'!$A$3:$Y$3,1,'5N mesh'!$B$7+1)*Setup!$B$22</f>
        <v>22.3390972280791</v>
      </c>
      <c r="F425" s="0" t="n">
        <f aca="false">SUMPRODUCT('5N inverse'!$A$4:$Y$4,'5N mesh'!$B$37:$Z$37,$E424:$AC424)+'5N inverse'!$A$4*$C425/Setup!$B$17+INDEX('5N inverse'!$A$4:$Y$4,1,'5N mesh'!$B$7+1)*Setup!$B$22</f>
        <v>21.1258495119242</v>
      </c>
      <c r="G425" s="0" t="n">
        <f aca="false">SUMPRODUCT('5N inverse'!$A$5:$Y$5,'5N mesh'!$B$37:$Z$37,$E424:$AC424)+'5N inverse'!$A$5*$C425/Setup!$B$17+INDEX('5N inverse'!$A$5:$Y$5,1,'5N mesh'!$B$7+1)*Setup!$B$22</f>
        <v>18.6993540796144</v>
      </c>
      <c r="H425" s="0" t="n">
        <f aca="false">SUMPRODUCT('5N inverse'!$A$6:$Y$6,'5N mesh'!$B$37:$Z$37,$E424:$AC424)+'5N inverse'!$A$6*$C425/Setup!$B$17+INDEX('5N inverse'!$A$6:$Y$6,1,'5N mesh'!$B$7+1)*Setup!$B$22</f>
        <v>16.2728586473046</v>
      </c>
      <c r="I425" s="0" t="n">
        <f aca="false">SUMPRODUCT('5N inverse'!$A$7:$Y$7,'5N mesh'!$B$37:$Z$37,$E424:$AC424)+'5N inverse'!$A$7*$C425/Setup!$B$17+INDEX('5N inverse'!$A$7:$Y$7,1,'5N mesh'!$B$7+1)*Setup!$B$22</f>
        <v>15.0596109311497</v>
      </c>
      <c r="J425" s="0" t="n">
        <f aca="false">SUMPRODUCT('5N inverse'!$A$8:$Y$8,'5N mesh'!$B$37:$Z$37,$E424:$AC424)+'5N inverse'!$A$8*$C425/Setup!$B$17+INDEX('5N inverse'!$A$8:$Y$8,1,'5N mesh'!$B$7+1)*Setup!$B$22</f>
        <v>0</v>
      </c>
      <c r="K425" s="0" t="n">
        <f aca="false">SUMPRODUCT('5N inverse'!$A$9:$Y$9,'5N mesh'!$B$37:$Z$37,$E424:$AC424)+'5N inverse'!$A$9*$C425/Setup!$B$17+INDEX('5N inverse'!$A$9:$Y$9,1,'5N mesh'!$B$7+1)*Setup!$B$22</f>
        <v>0</v>
      </c>
      <c r="L425" s="0" t="n">
        <f aca="false">SUMPRODUCT('5N inverse'!$A$10:$Y$10,'5N mesh'!$B$37:$Z$37,$E424:$AC424)+'5N inverse'!$A$10*$C425/Setup!$B$17+INDEX('5N inverse'!$A$10:$Y$10,1,'5N mesh'!$B$7+1)*Setup!$B$22</f>
        <v>0</v>
      </c>
      <c r="M425" s="0" t="n">
        <f aca="false">SUMPRODUCT('5N inverse'!$A$11:$Y$11,'5N mesh'!$B$37:$Z$37,$E424:$AC424)+'5N inverse'!$A$11*$C425/Setup!$B$17+INDEX('5N inverse'!$A$11:$Y$11,1,'5N mesh'!$B$7+1)*Setup!$B$22</f>
        <v>0</v>
      </c>
      <c r="N425" s="0" t="n">
        <f aca="false">SUMPRODUCT('5N inverse'!$A$12:$Y$12,'5N mesh'!$B$37:$Z$37,$E424:$AC424)+'5N inverse'!$A$12*$C425/Setup!$B$17+INDEX('5N inverse'!$A$12:$Y$12,1,'5N mesh'!$B$7+1)*Setup!$B$22</f>
        <v>0</v>
      </c>
      <c r="O425" s="0" t="n">
        <f aca="false">SUMPRODUCT('5N inverse'!$A$13:$Y$13,'5N mesh'!$B$37:$Z$37,$E424:$AC424)+'5N inverse'!$A$13*$C425/Setup!$B$17+INDEX('5N inverse'!$A$13:$Y$13,1,'5N mesh'!$B$7+1)*Setup!$B$22</f>
        <v>0</v>
      </c>
      <c r="P425" s="0" t="n">
        <f aca="false">SUMPRODUCT('5N inverse'!$A$14:$Y$14,'5N mesh'!$B$37:$Z$37,$E424:$AC424)+'5N inverse'!$A$14*$C425/Setup!$B$17+INDEX('5N inverse'!$A$14:$Y$14,1,'5N mesh'!$B$7+1)*Setup!$B$22</f>
        <v>0</v>
      </c>
      <c r="Q425" s="0" t="n">
        <f aca="false">SUMPRODUCT('5N inverse'!$A$15:$Y$15,'5N mesh'!$B$37:$Z$37,$E424:$AC424)+'5N inverse'!$A$15*$C425/Setup!$B$17+INDEX('5N inverse'!$A$15:$Y$15,1,'5N mesh'!$B$7+1)*Setup!$B$22</f>
        <v>0</v>
      </c>
      <c r="R425" s="0" t="n">
        <f aca="false">SUMPRODUCT('5N inverse'!$A$16:$Y$16,'5N mesh'!$B$37:$Z$37,$E424:$AC424)+'5N inverse'!$A$16*$C425/Setup!$B$17+INDEX('5N inverse'!$A$16:$Y$16,1,'5N mesh'!$B$7+1)*Setup!$B$22</f>
        <v>0</v>
      </c>
      <c r="S425" s="0" t="n">
        <f aca="false">SUMPRODUCT('5N inverse'!$A$17:$Y$17,'5N mesh'!$B$37:$Z$37,$E424:$AC424)+'5N inverse'!$A$17*$C425/Setup!$B$17+INDEX('5N inverse'!$A$17:$Y$17,1,'5N mesh'!$B$7+1)*Setup!$B$22</f>
        <v>0</v>
      </c>
      <c r="T425" s="0" t="n">
        <f aca="false">SUMPRODUCT('5N inverse'!$A$18:$Y$18,'5N mesh'!$B$37:$Z$37,$E424:$AC424)+'5N inverse'!$A$18*$C425/Setup!$B$17+INDEX('5N inverse'!$A$18:$Y$18,1,'5N mesh'!$B$7+1)*Setup!$B$22</f>
        <v>0</v>
      </c>
      <c r="U425" s="0" t="n">
        <f aca="false">SUMPRODUCT('5N inverse'!$A$19:$Y$19,'5N mesh'!$B$37:$Z$37,$E424:$AC424)+'5N inverse'!$A$19*$C425/Setup!$B$17+INDEX('5N inverse'!$A$19:$Y$19,1,'5N mesh'!$B$7+1)*Setup!$B$22</f>
        <v>0</v>
      </c>
      <c r="V425" s="0" t="n">
        <f aca="false">SUMPRODUCT('5N inverse'!$A$20:$Y$20,'5N mesh'!$B$37:$Z$37,$E424:$AC424)+'5N inverse'!$A$20*$C425/Setup!$B$17+INDEX('5N inverse'!$A$20:$Y$20,1,'5N mesh'!$B$7+1)*Setup!$B$22</f>
        <v>0</v>
      </c>
      <c r="W425" s="0" t="n">
        <f aca="false">SUMPRODUCT('5N inverse'!$A$21:$Y$21,'5N mesh'!$B$37:$Z$37,$E424:$AC424)+'5N inverse'!$A$21*$C425/Setup!$B$17+INDEX('5N inverse'!$A$21:$Y$21,1,'5N mesh'!$B$7+1)*Setup!$B$22</f>
        <v>0</v>
      </c>
      <c r="X425" s="0" t="n">
        <f aca="false">SUMPRODUCT('5N inverse'!$A$22:$Y$22,'5N mesh'!$B$37:$Z$37,$E424:$AC424)+'5N inverse'!$A$22*$C425/Setup!$B$17+INDEX('5N inverse'!$A$22:$Y$22,1,'5N mesh'!$B$7+1)*Setup!$B$22</f>
        <v>0</v>
      </c>
      <c r="Y425" s="0" t="n">
        <f aca="false">SUMPRODUCT('5N inverse'!$A$23:$Y$23,'5N mesh'!$B$37:$Z$37,$E424:$AC424)+'5N inverse'!$A$23*$C425/Setup!$B$17+INDEX('5N inverse'!$A$23:$Y$23,1,'5N mesh'!$B$7+1)*Setup!$B$22</f>
        <v>0</v>
      </c>
      <c r="Z425" s="0" t="n">
        <f aca="false">SUMPRODUCT('5N inverse'!$A$24:$Y$24,'5N mesh'!$B$37:$Z$37,$E424:$AC424)+'5N inverse'!$A$24*$C425/Setup!$B$17+INDEX('5N inverse'!$A$24:$Y$24,1,'5N mesh'!$B$7+1)*Setup!$B$22</f>
        <v>0</v>
      </c>
      <c r="AA425" s="0" t="n">
        <f aca="false">SUMPRODUCT('5N inverse'!$A$25:$Y$25,'5N mesh'!$B$37:$Z$37,$E424:$AC424)+'5N inverse'!$A$25*$C425/Setup!$B$17+INDEX('5N inverse'!$A$25:$Y$25,1,'5N mesh'!$B$7+1)*Setup!$B$22</f>
        <v>0</v>
      </c>
      <c r="AB425" s="0" t="n">
        <f aca="false">SUMPRODUCT('5N inverse'!$A$26:$Y$26,'5N mesh'!$B$37:$Z$37,$E424:$AC424)+'5N inverse'!$A$26*$C425/Setup!$B$17+INDEX('5N inverse'!$A$26:$Y$26,1,'5N mesh'!$B$7+1)*Setup!$B$22</f>
        <v>0</v>
      </c>
      <c r="AC425" s="0" t="n">
        <f aca="false">SUMPRODUCT('5N inverse'!$A$27:$Y$27,'5N mesh'!$B$37:$Z$37,$E424:$AC424)+'5N inverse'!$A$27*$C425/Setup!$B$17+INDEX('5N inverse'!$A$27:$Y$27,1,'5N mesh'!$B$7+1)*Setup!$B$22</f>
        <v>0</v>
      </c>
    </row>
    <row r="426" customFormat="false" ht="15" hidden="false" customHeight="false" outlineLevel="0" collapsed="false">
      <c r="A426" s="0" t="n">
        <v>421</v>
      </c>
      <c r="B426" s="0" t="n">
        <f aca="false">A426*Setup!$B$11/3600</f>
        <v>35.0833333333333</v>
      </c>
      <c r="C426" s="0" t="n">
        <f aca="false">Setup!$B$7+Setup!$B$8*COS(2*PI()*(B426-Setup!$B$9)/24)</f>
        <v>25.119316056124</v>
      </c>
      <c r="D426" s="0" t="n">
        <f aca="false">(C426-E426)/Setup!$B$17</f>
        <v>21.1298711236787</v>
      </c>
      <c r="E426" s="0" t="n">
        <f aca="false">SUMPRODUCT('5N inverse'!$A$3:$Y$3,'5N mesh'!$B$37:$Z$37,$E425:$AC425)+'5N inverse'!$A$3*$C426/Setup!$B$17+INDEX('5N inverse'!$A$3:$Y$3,1,'5N mesh'!$B$7+1)*Setup!$B$22</f>
        <v>22.3724328100457</v>
      </c>
      <c r="F426" s="0" t="n">
        <f aca="false">SUMPRODUCT('5N inverse'!$A$4:$Y$4,'5N mesh'!$B$37:$Z$37,$E425:$AC425)+'5N inverse'!$A$4*$C426/Setup!$B$17+INDEX('5N inverse'!$A$4:$Y$4,1,'5N mesh'!$B$7+1)*Setup!$B$22</f>
        <v>21.1536501083512</v>
      </c>
      <c r="G426" s="0" t="n">
        <f aca="false">SUMPRODUCT('5N inverse'!$A$5:$Y$5,'5N mesh'!$B$37:$Z$37,$E425:$AC425)+'5N inverse'!$A$5*$C426/Setup!$B$17+INDEX('5N inverse'!$A$5:$Y$5,1,'5N mesh'!$B$7+1)*Setup!$B$22</f>
        <v>18.716084704962</v>
      </c>
      <c r="H426" s="0" t="n">
        <f aca="false">SUMPRODUCT('5N inverse'!$A$6:$Y$6,'5N mesh'!$B$37:$Z$37,$E425:$AC425)+'5N inverse'!$A$6*$C426/Setup!$B$17+INDEX('5N inverse'!$A$6:$Y$6,1,'5N mesh'!$B$7+1)*Setup!$B$22</f>
        <v>16.2785193015728</v>
      </c>
      <c r="I426" s="0" t="n">
        <f aca="false">SUMPRODUCT('5N inverse'!$A$7:$Y$7,'5N mesh'!$B$37:$Z$37,$E425:$AC425)+'5N inverse'!$A$7*$C426/Setup!$B$17+INDEX('5N inverse'!$A$7:$Y$7,1,'5N mesh'!$B$7+1)*Setup!$B$22</f>
        <v>15.0597365998782</v>
      </c>
      <c r="J426" s="0" t="n">
        <f aca="false">SUMPRODUCT('5N inverse'!$A$8:$Y$8,'5N mesh'!$B$37:$Z$37,$E425:$AC425)+'5N inverse'!$A$8*$C426/Setup!$B$17+INDEX('5N inverse'!$A$8:$Y$8,1,'5N mesh'!$B$7+1)*Setup!$B$22</f>
        <v>0</v>
      </c>
      <c r="K426" s="0" t="n">
        <f aca="false">SUMPRODUCT('5N inverse'!$A$9:$Y$9,'5N mesh'!$B$37:$Z$37,$E425:$AC425)+'5N inverse'!$A$9*$C426/Setup!$B$17+INDEX('5N inverse'!$A$9:$Y$9,1,'5N mesh'!$B$7+1)*Setup!$B$22</f>
        <v>0</v>
      </c>
      <c r="L426" s="0" t="n">
        <f aca="false">SUMPRODUCT('5N inverse'!$A$10:$Y$10,'5N mesh'!$B$37:$Z$37,$E425:$AC425)+'5N inverse'!$A$10*$C426/Setup!$B$17+INDEX('5N inverse'!$A$10:$Y$10,1,'5N mesh'!$B$7+1)*Setup!$B$22</f>
        <v>0</v>
      </c>
      <c r="M426" s="0" t="n">
        <f aca="false">SUMPRODUCT('5N inverse'!$A$11:$Y$11,'5N mesh'!$B$37:$Z$37,$E425:$AC425)+'5N inverse'!$A$11*$C426/Setup!$B$17+INDEX('5N inverse'!$A$11:$Y$11,1,'5N mesh'!$B$7+1)*Setup!$B$22</f>
        <v>0</v>
      </c>
      <c r="N426" s="0" t="n">
        <f aca="false">SUMPRODUCT('5N inverse'!$A$12:$Y$12,'5N mesh'!$B$37:$Z$37,$E425:$AC425)+'5N inverse'!$A$12*$C426/Setup!$B$17+INDEX('5N inverse'!$A$12:$Y$12,1,'5N mesh'!$B$7+1)*Setup!$B$22</f>
        <v>0</v>
      </c>
      <c r="O426" s="0" t="n">
        <f aca="false">SUMPRODUCT('5N inverse'!$A$13:$Y$13,'5N mesh'!$B$37:$Z$37,$E425:$AC425)+'5N inverse'!$A$13*$C426/Setup!$B$17+INDEX('5N inverse'!$A$13:$Y$13,1,'5N mesh'!$B$7+1)*Setup!$B$22</f>
        <v>0</v>
      </c>
      <c r="P426" s="0" t="n">
        <f aca="false">SUMPRODUCT('5N inverse'!$A$14:$Y$14,'5N mesh'!$B$37:$Z$37,$E425:$AC425)+'5N inverse'!$A$14*$C426/Setup!$B$17+INDEX('5N inverse'!$A$14:$Y$14,1,'5N mesh'!$B$7+1)*Setup!$B$22</f>
        <v>0</v>
      </c>
      <c r="Q426" s="0" t="n">
        <f aca="false">SUMPRODUCT('5N inverse'!$A$15:$Y$15,'5N mesh'!$B$37:$Z$37,$E425:$AC425)+'5N inverse'!$A$15*$C426/Setup!$B$17+INDEX('5N inverse'!$A$15:$Y$15,1,'5N mesh'!$B$7+1)*Setup!$B$22</f>
        <v>0</v>
      </c>
      <c r="R426" s="0" t="n">
        <f aca="false">SUMPRODUCT('5N inverse'!$A$16:$Y$16,'5N mesh'!$B$37:$Z$37,$E425:$AC425)+'5N inverse'!$A$16*$C426/Setup!$B$17+INDEX('5N inverse'!$A$16:$Y$16,1,'5N mesh'!$B$7+1)*Setup!$B$22</f>
        <v>0</v>
      </c>
      <c r="S426" s="0" t="n">
        <f aca="false">SUMPRODUCT('5N inverse'!$A$17:$Y$17,'5N mesh'!$B$37:$Z$37,$E425:$AC425)+'5N inverse'!$A$17*$C426/Setup!$B$17+INDEX('5N inverse'!$A$17:$Y$17,1,'5N mesh'!$B$7+1)*Setup!$B$22</f>
        <v>0</v>
      </c>
      <c r="T426" s="0" t="n">
        <f aca="false">SUMPRODUCT('5N inverse'!$A$18:$Y$18,'5N mesh'!$B$37:$Z$37,$E425:$AC425)+'5N inverse'!$A$18*$C426/Setup!$B$17+INDEX('5N inverse'!$A$18:$Y$18,1,'5N mesh'!$B$7+1)*Setup!$B$22</f>
        <v>0</v>
      </c>
      <c r="U426" s="0" t="n">
        <f aca="false">SUMPRODUCT('5N inverse'!$A$19:$Y$19,'5N mesh'!$B$37:$Z$37,$E425:$AC425)+'5N inverse'!$A$19*$C426/Setup!$B$17+INDEX('5N inverse'!$A$19:$Y$19,1,'5N mesh'!$B$7+1)*Setup!$B$22</f>
        <v>0</v>
      </c>
      <c r="V426" s="0" t="n">
        <f aca="false">SUMPRODUCT('5N inverse'!$A$20:$Y$20,'5N mesh'!$B$37:$Z$37,$E425:$AC425)+'5N inverse'!$A$20*$C426/Setup!$B$17+INDEX('5N inverse'!$A$20:$Y$20,1,'5N mesh'!$B$7+1)*Setup!$B$22</f>
        <v>0</v>
      </c>
      <c r="W426" s="0" t="n">
        <f aca="false">SUMPRODUCT('5N inverse'!$A$21:$Y$21,'5N mesh'!$B$37:$Z$37,$E425:$AC425)+'5N inverse'!$A$21*$C426/Setup!$B$17+INDEX('5N inverse'!$A$21:$Y$21,1,'5N mesh'!$B$7+1)*Setup!$B$22</f>
        <v>0</v>
      </c>
      <c r="X426" s="0" t="n">
        <f aca="false">SUMPRODUCT('5N inverse'!$A$22:$Y$22,'5N mesh'!$B$37:$Z$37,$E425:$AC425)+'5N inverse'!$A$22*$C426/Setup!$B$17+INDEX('5N inverse'!$A$22:$Y$22,1,'5N mesh'!$B$7+1)*Setup!$B$22</f>
        <v>0</v>
      </c>
      <c r="Y426" s="0" t="n">
        <f aca="false">SUMPRODUCT('5N inverse'!$A$23:$Y$23,'5N mesh'!$B$37:$Z$37,$E425:$AC425)+'5N inverse'!$A$23*$C426/Setup!$B$17+INDEX('5N inverse'!$A$23:$Y$23,1,'5N mesh'!$B$7+1)*Setup!$B$22</f>
        <v>0</v>
      </c>
      <c r="Z426" s="0" t="n">
        <f aca="false">SUMPRODUCT('5N inverse'!$A$24:$Y$24,'5N mesh'!$B$37:$Z$37,$E425:$AC425)+'5N inverse'!$A$24*$C426/Setup!$B$17+INDEX('5N inverse'!$A$24:$Y$24,1,'5N mesh'!$B$7+1)*Setup!$B$22</f>
        <v>0</v>
      </c>
      <c r="AA426" s="0" t="n">
        <f aca="false">SUMPRODUCT('5N inverse'!$A$25:$Y$25,'5N mesh'!$B$37:$Z$37,$E425:$AC425)+'5N inverse'!$A$25*$C426/Setup!$B$17+INDEX('5N inverse'!$A$25:$Y$25,1,'5N mesh'!$B$7+1)*Setup!$B$22</f>
        <v>0</v>
      </c>
      <c r="AB426" s="0" t="n">
        <f aca="false">SUMPRODUCT('5N inverse'!$A$26:$Y$26,'5N mesh'!$B$37:$Z$37,$E425:$AC425)+'5N inverse'!$A$26*$C426/Setup!$B$17+INDEX('5N inverse'!$A$26:$Y$26,1,'5N mesh'!$B$7+1)*Setup!$B$22</f>
        <v>0</v>
      </c>
      <c r="AC426" s="0" t="n">
        <f aca="false">SUMPRODUCT('5N inverse'!$A$27:$Y$27,'5N mesh'!$B$37:$Z$37,$E425:$AC425)+'5N inverse'!$A$27*$C426/Setup!$B$17+INDEX('5N inverse'!$A$27:$Y$27,1,'5N mesh'!$B$7+1)*Setup!$B$22</f>
        <v>0</v>
      </c>
    </row>
    <row r="427" customFormat="false" ht="15" hidden="false" customHeight="false" outlineLevel="0" collapsed="false">
      <c r="A427" s="0" t="n">
        <v>422</v>
      </c>
      <c r="B427" s="0" t="n">
        <f aca="false">A427*Setup!$B$11/3600</f>
        <v>35.1666666666667</v>
      </c>
      <c r="C427" s="0" t="n">
        <f aca="false">Setup!$B$7+Setup!$B$8*COS(2*PI()*(B427-Setup!$B$9)/24)</f>
        <v>25.2028231980171</v>
      </c>
      <c r="D427" s="0" t="n">
        <f aca="false">(C427-E427)/Setup!$B$17</f>
        <v>21.5109066560663</v>
      </c>
      <c r="E427" s="0" t="n">
        <f aca="false">SUMPRODUCT('5N inverse'!$A$3:$Y$3,'5N mesh'!$B$37:$Z$37,$E426:$AC426)+'5N inverse'!$A$3*$C427/Setup!$B$17+INDEX('5N inverse'!$A$3:$Y$3,1,'5N mesh'!$B$7+1)*Setup!$B$22</f>
        <v>22.4064053327285</v>
      </c>
      <c r="F427" s="0" t="n">
        <f aca="false">SUMPRODUCT('5N inverse'!$A$4:$Y$4,'5N mesh'!$B$37:$Z$37,$E426:$AC426)+'5N inverse'!$A$4*$C427/Setup!$B$17+INDEX('5N inverse'!$A$4:$Y$4,1,'5N mesh'!$B$7+1)*Setup!$B$22</f>
        <v>21.1819826084049</v>
      </c>
      <c r="G427" s="0" t="n">
        <f aca="false">SUMPRODUCT('5N inverse'!$A$5:$Y$5,'5N mesh'!$B$37:$Z$37,$E426:$AC426)+'5N inverse'!$A$5*$C427/Setup!$B$17+INDEX('5N inverse'!$A$5:$Y$5,1,'5N mesh'!$B$7+1)*Setup!$B$22</f>
        <v>18.7331371597579</v>
      </c>
      <c r="H427" s="0" t="n">
        <f aca="false">SUMPRODUCT('5N inverse'!$A$6:$Y$6,'5N mesh'!$B$37:$Z$37,$E426:$AC426)+'5N inverse'!$A$6*$C427/Setup!$B$17+INDEX('5N inverse'!$A$6:$Y$6,1,'5N mesh'!$B$7+1)*Setup!$B$22</f>
        <v>16.2842917111109</v>
      </c>
      <c r="I427" s="0" t="n">
        <f aca="false">SUMPRODUCT('5N inverse'!$A$7:$Y$7,'5N mesh'!$B$37:$Z$37,$E426:$AC426)+'5N inverse'!$A$7*$C427/Setup!$B$17+INDEX('5N inverse'!$A$7:$Y$7,1,'5N mesh'!$B$7+1)*Setup!$B$22</f>
        <v>15.0598689867873</v>
      </c>
      <c r="J427" s="0" t="n">
        <f aca="false">SUMPRODUCT('5N inverse'!$A$8:$Y$8,'5N mesh'!$B$37:$Z$37,$E426:$AC426)+'5N inverse'!$A$8*$C427/Setup!$B$17+INDEX('5N inverse'!$A$8:$Y$8,1,'5N mesh'!$B$7+1)*Setup!$B$22</f>
        <v>0</v>
      </c>
      <c r="K427" s="0" t="n">
        <f aca="false">SUMPRODUCT('5N inverse'!$A$9:$Y$9,'5N mesh'!$B$37:$Z$37,$E426:$AC426)+'5N inverse'!$A$9*$C427/Setup!$B$17+INDEX('5N inverse'!$A$9:$Y$9,1,'5N mesh'!$B$7+1)*Setup!$B$22</f>
        <v>0</v>
      </c>
      <c r="L427" s="0" t="n">
        <f aca="false">SUMPRODUCT('5N inverse'!$A$10:$Y$10,'5N mesh'!$B$37:$Z$37,$E426:$AC426)+'5N inverse'!$A$10*$C427/Setup!$B$17+INDEX('5N inverse'!$A$10:$Y$10,1,'5N mesh'!$B$7+1)*Setup!$B$22</f>
        <v>0</v>
      </c>
      <c r="M427" s="0" t="n">
        <f aca="false">SUMPRODUCT('5N inverse'!$A$11:$Y$11,'5N mesh'!$B$37:$Z$37,$E426:$AC426)+'5N inverse'!$A$11*$C427/Setup!$B$17+INDEX('5N inverse'!$A$11:$Y$11,1,'5N mesh'!$B$7+1)*Setup!$B$22</f>
        <v>0</v>
      </c>
      <c r="N427" s="0" t="n">
        <f aca="false">SUMPRODUCT('5N inverse'!$A$12:$Y$12,'5N mesh'!$B$37:$Z$37,$E426:$AC426)+'5N inverse'!$A$12*$C427/Setup!$B$17+INDEX('5N inverse'!$A$12:$Y$12,1,'5N mesh'!$B$7+1)*Setup!$B$22</f>
        <v>0</v>
      </c>
      <c r="O427" s="0" t="n">
        <f aca="false">SUMPRODUCT('5N inverse'!$A$13:$Y$13,'5N mesh'!$B$37:$Z$37,$E426:$AC426)+'5N inverse'!$A$13*$C427/Setup!$B$17+INDEX('5N inverse'!$A$13:$Y$13,1,'5N mesh'!$B$7+1)*Setup!$B$22</f>
        <v>0</v>
      </c>
      <c r="P427" s="0" t="n">
        <f aca="false">SUMPRODUCT('5N inverse'!$A$14:$Y$14,'5N mesh'!$B$37:$Z$37,$E426:$AC426)+'5N inverse'!$A$14*$C427/Setup!$B$17+INDEX('5N inverse'!$A$14:$Y$14,1,'5N mesh'!$B$7+1)*Setup!$B$22</f>
        <v>0</v>
      </c>
      <c r="Q427" s="0" t="n">
        <f aca="false">SUMPRODUCT('5N inverse'!$A$15:$Y$15,'5N mesh'!$B$37:$Z$37,$E426:$AC426)+'5N inverse'!$A$15*$C427/Setup!$B$17+INDEX('5N inverse'!$A$15:$Y$15,1,'5N mesh'!$B$7+1)*Setup!$B$22</f>
        <v>0</v>
      </c>
      <c r="R427" s="0" t="n">
        <f aca="false">SUMPRODUCT('5N inverse'!$A$16:$Y$16,'5N mesh'!$B$37:$Z$37,$E426:$AC426)+'5N inverse'!$A$16*$C427/Setup!$B$17+INDEX('5N inverse'!$A$16:$Y$16,1,'5N mesh'!$B$7+1)*Setup!$B$22</f>
        <v>0</v>
      </c>
      <c r="S427" s="0" t="n">
        <f aca="false">SUMPRODUCT('5N inverse'!$A$17:$Y$17,'5N mesh'!$B$37:$Z$37,$E426:$AC426)+'5N inverse'!$A$17*$C427/Setup!$B$17+INDEX('5N inverse'!$A$17:$Y$17,1,'5N mesh'!$B$7+1)*Setup!$B$22</f>
        <v>0</v>
      </c>
      <c r="T427" s="0" t="n">
        <f aca="false">SUMPRODUCT('5N inverse'!$A$18:$Y$18,'5N mesh'!$B$37:$Z$37,$E426:$AC426)+'5N inverse'!$A$18*$C427/Setup!$B$17+INDEX('5N inverse'!$A$18:$Y$18,1,'5N mesh'!$B$7+1)*Setup!$B$22</f>
        <v>0</v>
      </c>
      <c r="U427" s="0" t="n">
        <f aca="false">SUMPRODUCT('5N inverse'!$A$19:$Y$19,'5N mesh'!$B$37:$Z$37,$E426:$AC426)+'5N inverse'!$A$19*$C427/Setup!$B$17+INDEX('5N inverse'!$A$19:$Y$19,1,'5N mesh'!$B$7+1)*Setup!$B$22</f>
        <v>0</v>
      </c>
      <c r="V427" s="0" t="n">
        <f aca="false">SUMPRODUCT('5N inverse'!$A$20:$Y$20,'5N mesh'!$B$37:$Z$37,$E426:$AC426)+'5N inverse'!$A$20*$C427/Setup!$B$17+INDEX('5N inverse'!$A$20:$Y$20,1,'5N mesh'!$B$7+1)*Setup!$B$22</f>
        <v>0</v>
      </c>
      <c r="W427" s="0" t="n">
        <f aca="false">SUMPRODUCT('5N inverse'!$A$21:$Y$21,'5N mesh'!$B$37:$Z$37,$E426:$AC426)+'5N inverse'!$A$21*$C427/Setup!$B$17+INDEX('5N inverse'!$A$21:$Y$21,1,'5N mesh'!$B$7+1)*Setup!$B$22</f>
        <v>0</v>
      </c>
      <c r="X427" s="0" t="n">
        <f aca="false">SUMPRODUCT('5N inverse'!$A$22:$Y$22,'5N mesh'!$B$37:$Z$37,$E426:$AC426)+'5N inverse'!$A$22*$C427/Setup!$B$17+INDEX('5N inverse'!$A$22:$Y$22,1,'5N mesh'!$B$7+1)*Setup!$B$22</f>
        <v>0</v>
      </c>
      <c r="Y427" s="0" t="n">
        <f aca="false">SUMPRODUCT('5N inverse'!$A$23:$Y$23,'5N mesh'!$B$37:$Z$37,$E426:$AC426)+'5N inverse'!$A$23*$C427/Setup!$B$17+INDEX('5N inverse'!$A$23:$Y$23,1,'5N mesh'!$B$7+1)*Setup!$B$22</f>
        <v>0</v>
      </c>
      <c r="Z427" s="0" t="n">
        <f aca="false">SUMPRODUCT('5N inverse'!$A$24:$Y$24,'5N mesh'!$B$37:$Z$37,$E426:$AC426)+'5N inverse'!$A$24*$C427/Setup!$B$17+INDEX('5N inverse'!$A$24:$Y$24,1,'5N mesh'!$B$7+1)*Setup!$B$22</f>
        <v>0</v>
      </c>
      <c r="AA427" s="0" t="n">
        <f aca="false">SUMPRODUCT('5N inverse'!$A$25:$Y$25,'5N mesh'!$B$37:$Z$37,$E426:$AC426)+'5N inverse'!$A$25*$C427/Setup!$B$17+INDEX('5N inverse'!$A$25:$Y$25,1,'5N mesh'!$B$7+1)*Setup!$B$22</f>
        <v>0</v>
      </c>
      <c r="AB427" s="0" t="n">
        <f aca="false">SUMPRODUCT('5N inverse'!$A$26:$Y$26,'5N mesh'!$B$37:$Z$37,$E426:$AC426)+'5N inverse'!$A$26*$C427/Setup!$B$17+INDEX('5N inverse'!$A$26:$Y$26,1,'5N mesh'!$B$7+1)*Setup!$B$22</f>
        <v>0</v>
      </c>
      <c r="AC427" s="0" t="n">
        <f aca="false">SUMPRODUCT('5N inverse'!$A$27:$Y$27,'5N mesh'!$B$37:$Z$37,$E426:$AC426)+'5N inverse'!$A$27*$C427/Setup!$B$17+INDEX('5N inverse'!$A$27:$Y$27,1,'5N mesh'!$B$7+1)*Setup!$B$22</f>
        <v>0</v>
      </c>
    </row>
    <row r="428" customFormat="false" ht="15" hidden="false" customHeight="false" outlineLevel="0" collapsed="false">
      <c r="A428" s="0" t="n">
        <v>423</v>
      </c>
      <c r="B428" s="0" t="n">
        <f aca="false">A428*Setup!$B$11/3600</f>
        <v>35.25</v>
      </c>
      <c r="C428" s="0" t="n">
        <f aca="false">Setup!$B$7+Setup!$B$8*COS(2*PI()*(B428-Setup!$B$9)/24)</f>
        <v>25.2857578612126</v>
      </c>
      <c r="D428" s="0" t="n">
        <f aca="false">(C428-E428)/Setup!$B$17</f>
        <v>21.8827610345257</v>
      </c>
      <c r="E428" s="0" t="n">
        <f aca="false">SUMPRODUCT('5N inverse'!$A$3:$Y$3,'5N mesh'!$B$37:$Z$37,$E427:$AC427)+'5N inverse'!$A$3*$C428/Setup!$B$17+INDEX('5N inverse'!$A$3:$Y$3,1,'5N mesh'!$B$7+1)*Setup!$B$22</f>
        <v>22.4409989267243</v>
      </c>
      <c r="F428" s="0" t="n">
        <f aca="false">SUMPRODUCT('5N inverse'!$A$4:$Y$4,'5N mesh'!$B$37:$Z$37,$E427:$AC427)+'5N inverse'!$A$4*$C428/Setup!$B$17+INDEX('5N inverse'!$A$4:$Y$4,1,'5N mesh'!$B$7+1)*Setup!$B$22</f>
        <v>21.2108337776999</v>
      </c>
      <c r="G428" s="0" t="n">
        <f aca="false">SUMPRODUCT('5N inverse'!$A$5:$Y$5,'5N mesh'!$B$37:$Z$37,$E427:$AC427)+'5N inverse'!$A$5*$C428/Setup!$B$17+INDEX('5N inverse'!$A$5:$Y$5,1,'5N mesh'!$B$7+1)*Setup!$B$22</f>
        <v>18.7505034796512</v>
      </c>
      <c r="H428" s="0" t="n">
        <f aca="false">SUMPRODUCT('5N inverse'!$A$6:$Y$6,'5N mesh'!$B$37:$Z$37,$E427:$AC427)+'5N inverse'!$A$6*$C428/Setup!$B$17+INDEX('5N inverse'!$A$6:$Y$6,1,'5N mesh'!$B$7+1)*Setup!$B$22</f>
        <v>16.2901731816024</v>
      </c>
      <c r="I428" s="0" t="n">
        <f aca="false">SUMPRODUCT('5N inverse'!$A$7:$Y$7,'5N mesh'!$B$37:$Z$37,$E427:$AC427)+'5N inverse'!$A$7*$C428/Setup!$B$17+INDEX('5N inverse'!$A$7:$Y$7,1,'5N mesh'!$B$7+1)*Setup!$B$22</f>
        <v>15.060008032578</v>
      </c>
      <c r="J428" s="0" t="n">
        <f aca="false">SUMPRODUCT('5N inverse'!$A$8:$Y$8,'5N mesh'!$B$37:$Z$37,$E427:$AC427)+'5N inverse'!$A$8*$C428/Setup!$B$17+INDEX('5N inverse'!$A$8:$Y$8,1,'5N mesh'!$B$7+1)*Setup!$B$22</f>
        <v>0</v>
      </c>
      <c r="K428" s="0" t="n">
        <f aca="false">SUMPRODUCT('5N inverse'!$A$9:$Y$9,'5N mesh'!$B$37:$Z$37,$E427:$AC427)+'5N inverse'!$A$9*$C428/Setup!$B$17+INDEX('5N inverse'!$A$9:$Y$9,1,'5N mesh'!$B$7+1)*Setup!$B$22</f>
        <v>0</v>
      </c>
      <c r="L428" s="0" t="n">
        <f aca="false">SUMPRODUCT('5N inverse'!$A$10:$Y$10,'5N mesh'!$B$37:$Z$37,$E427:$AC427)+'5N inverse'!$A$10*$C428/Setup!$B$17+INDEX('5N inverse'!$A$10:$Y$10,1,'5N mesh'!$B$7+1)*Setup!$B$22</f>
        <v>0</v>
      </c>
      <c r="M428" s="0" t="n">
        <f aca="false">SUMPRODUCT('5N inverse'!$A$11:$Y$11,'5N mesh'!$B$37:$Z$37,$E427:$AC427)+'5N inverse'!$A$11*$C428/Setup!$B$17+INDEX('5N inverse'!$A$11:$Y$11,1,'5N mesh'!$B$7+1)*Setup!$B$22</f>
        <v>0</v>
      </c>
      <c r="N428" s="0" t="n">
        <f aca="false">SUMPRODUCT('5N inverse'!$A$12:$Y$12,'5N mesh'!$B$37:$Z$37,$E427:$AC427)+'5N inverse'!$A$12*$C428/Setup!$B$17+INDEX('5N inverse'!$A$12:$Y$12,1,'5N mesh'!$B$7+1)*Setup!$B$22</f>
        <v>0</v>
      </c>
      <c r="O428" s="0" t="n">
        <f aca="false">SUMPRODUCT('5N inverse'!$A$13:$Y$13,'5N mesh'!$B$37:$Z$37,$E427:$AC427)+'5N inverse'!$A$13*$C428/Setup!$B$17+INDEX('5N inverse'!$A$13:$Y$13,1,'5N mesh'!$B$7+1)*Setup!$B$22</f>
        <v>0</v>
      </c>
      <c r="P428" s="0" t="n">
        <f aca="false">SUMPRODUCT('5N inverse'!$A$14:$Y$14,'5N mesh'!$B$37:$Z$37,$E427:$AC427)+'5N inverse'!$A$14*$C428/Setup!$B$17+INDEX('5N inverse'!$A$14:$Y$14,1,'5N mesh'!$B$7+1)*Setup!$B$22</f>
        <v>0</v>
      </c>
      <c r="Q428" s="0" t="n">
        <f aca="false">SUMPRODUCT('5N inverse'!$A$15:$Y$15,'5N mesh'!$B$37:$Z$37,$E427:$AC427)+'5N inverse'!$A$15*$C428/Setup!$B$17+INDEX('5N inverse'!$A$15:$Y$15,1,'5N mesh'!$B$7+1)*Setup!$B$22</f>
        <v>0</v>
      </c>
      <c r="R428" s="0" t="n">
        <f aca="false">SUMPRODUCT('5N inverse'!$A$16:$Y$16,'5N mesh'!$B$37:$Z$37,$E427:$AC427)+'5N inverse'!$A$16*$C428/Setup!$B$17+INDEX('5N inverse'!$A$16:$Y$16,1,'5N mesh'!$B$7+1)*Setup!$B$22</f>
        <v>0</v>
      </c>
      <c r="S428" s="0" t="n">
        <f aca="false">SUMPRODUCT('5N inverse'!$A$17:$Y$17,'5N mesh'!$B$37:$Z$37,$E427:$AC427)+'5N inverse'!$A$17*$C428/Setup!$B$17+INDEX('5N inverse'!$A$17:$Y$17,1,'5N mesh'!$B$7+1)*Setup!$B$22</f>
        <v>0</v>
      </c>
      <c r="T428" s="0" t="n">
        <f aca="false">SUMPRODUCT('5N inverse'!$A$18:$Y$18,'5N mesh'!$B$37:$Z$37,$E427:$AC427)+'5N inverse'!$A$18*$C428/Setup!$B$17+INDEX('5N inverse'!$A$18:$Y$18,1,'5N mesh'!$B$7+1)*Setup!$B$22</f>
        <v>0</v>
      </c>
      <c r="U428" s="0" t="n">
        <f aca="false">SUMPRODUCT('5N inverse'!$A$19:$Y$19,'5N mesh'!$B$37:$Z$37,$E427:$AC427)+'5N inverse'!$A$19*$C428/Setup!$B$17+INDEX('5N inverse'!$A$19:$Y$19,1,'5N mesh'!$B$7+1)*Setup!$B$22</f>
        <v>0</v>
      </c>
      <c r="V428" s="0" t="n">
        <f aca="false">SUMPRODUCT('5N inverse'!$A$20:$Y$20,'5N mesh'!$B$37:$Z$37,$E427:$AC427)+'5N inverse'!$A$20*$C428/Setup!$B$17+INDEX('5N inverse'!$A$20:$Y$20,1,'5N mesh'!$B$7+1)*Setup!$B$22</f>
        <v>0</v>
      </c>
      <c r="W428" s="0" t="n">
        <f aca="false">SUMPRODUCT('5N inverse'!$A$21:$Y$21,'5N mesh'!$B$37:$Z$37,$E427:$AC427)+'5N inverse'!$A$21*$C428/Setup!$B$17+INDEX('5N inverse'!$A$21:$Y$21,1,'5N mesh'!$B$7+1)*Setup!$B$22</f>
        <v>0</v>
      </c>
      <c r="X428" s="0" t="n">
        <f aca="false">SUMPRODUCT('5N inverse'!$A$22:$Y$22,'5N mesh'!$B$37:$Z$37,$E427:$AC427)+'5N inverse'!$A$22*$C428/Setup!$B$17+INDEX('5N inverse'!$A$22:$Y$22,1,'5N mesh'!$B$7+1)*Setup!$B$22</f>
        <v>0</v>
      </c>
      <c r="Y428" s="0" t="n">
        <f aca="false">SUMPRODUCT('5N inverse'!$A$23:$Y$23,'5N mesh'!$B$37:$Z$37,$E427:$AC427)+'5N inverse'!$A$23*$C428/Setup!$B$17+INDEX('5N inverse'!$A$23:$Y$23,1,'5N mesh'!$B$7+1)*Setup!$B$22</f>
        <v>0</v>
      </c>
      <c r="Z428" s="0" t="n">
        <f aca="false">SUMPRODUCT('5N inverse'!$A$24:$Y$24,'5N mesh'!$B$37:$Z$37,$E427:$AC427)+'5N inverse'!$A$24*$C428/Setup!$B$17+INDEX('5N inverse'!$A$24:$Y$24,1,'5N mesh'!$B$7+1)*Setup!$B$22</f>
        <v>0</v>
      </c>
      <c r="AA428" s="0" t="n">
        <f aca="false">SUMPRODUCT('5N inverse'!$A$25:$Y$25,'5N mesh'!$B$37:$Z$37,$E427:$AC427)+'5N inverse'!$A$25*$C428/Setup!$B$17+INDEX('5N inverse'!$A$25:$Y$25,1,'5N mesh'!$B$7+1)*Setup!$B$22</f>
        <v>0</v>
      </c>
      <c r="AB428" s="0" t="n">
        <f aca="false">SUMPRODUCT('5N inverse'!$A$26:$Y$26,'5N mesh'!$B$37:$Z$37,$E427:$AC427)+'5N inverse'!$A$26*$C428/Setup!$B$17+INDEX('5N inverse'!$A$26:$Y$26,1,'5N mesh'!$B$7+1)*Setup!$B$22</f>
        <v>0</v>
      </c>
      <c r="AC428" s="0" t="n">
        <f aca="false">SUMPRODUCT('5N inverse'!$A$27:$Y$27,'5N mesh'!$B$37:$Z$37,$E427:$AC427)+'5N inverse'!$A$27*$C428/Setup!$B$17+INDEX('5N inverse'!$A$27:$Y$27,1,'5N mesh'!$B$7+1)*Setup!$B$22</f>
        <v>0</v>
      </c>
    </row>
    <row r="429" customFormat="false" ht="15" hidden="false" customHeight="false" outlineLevel="0" collapsed="false">
      <c r="A429" s="0" t="n">
        <v>424</v>
      </c>
      <c r="B429" s="0" t="n">
        <f aca="false">A429*Setup!$B$11/3600</f>
        <v>35.3333333333333</v>
      </c>
      <c r="C429" s="0" t="n">
        <f aca="false">Setup!$B$7+Setup!$B$8*COS(2*PI()*(B429-Setup!$B$9)/24)</f>
        <v>25.3680805733027</v>
      </c>
      <c r="D429" s="0" t="n">
        <f aca="false">(C429-E429)/Setup!$B$17</f>
        <v>22.245255001933</v>
      </c>
      <c r="E429" s="0" t="n">
        <f aca="false">SUMPRODUCT('5N inverse'!$A$3:$Y$3,'5N mesh'!$B$37:$Z$37,$E428:$AC428)+'5N inverse'!$A$3*$C429/Setup!$B$17+INDEX('5N inverse'!$A$3:$Y$3,1,'5N mesh'!$B$7+1)*Setup!$B$22</f>
        <v>22.4761974230514</v>
      </c>
      <c r="F429" s="0" t="n">
        <f aca="false">SUMPRODUCT('5N inverse'!$A$4:$Y$4,'5N mesh'!$B$37:$Z$37,$E428:$AC428)+'5N inverse'!$A$4*$C429/Setup!$B$17+INDEX('5N inverse'!$A$4:$Y$4,1,'5N mesh'!$B$7+1)*Setup!$B$22</f>
        <v>21.240190131665</v>
      </c>
      <c r="G429" s="0" t="n">
        <f aca="false">SUMPRODUCT('5N inverse'!$A$5:$Y$5,'5N mesh'!$B$37:$Z$37,$E428:$AC428)+'5N inverse'!$A$5*$C429/Setup!$B$17+INDEX('5N inverse'!$A$5:$Y$5,1,'5N mesh'!$B$7+1)*Setup!$B$22</f>
        <v>18.7681755488921</v>
      </c>
      <c r="H429" s="0" t="n">
        <f aca="false">SUMPRODUCT('5N inverse'!$A$6:$Y$6,'5N mesh'!$B$37:$Z$37,$E428:$AC428)+'5N inverse'!$A$6*$C429/Setup!$B$17+INDEX('5N inverse'!$A$6:$Y$6,1,'5N mesh'!$B$7+1)*Setup!$B$22</f>
        <v>16.2961609661193</v>
      </c>
      <c r="I429" s="0" t="n">
        <f aca="false">SUMPRODUCT('5N inverse'!$A$7:$Y$7,'5N mesh'!$B$37:$Z$37,$E428:$AC428)+'5N inverse'!$A$7*$C429/Setup!$B$17+INDEX('5N inverse'!$A$7:$Y$7,1,'5N mesh'!$B$7+1)*Setup!$B$22</f>
        <v>15.0601536747328</v>
      </c>
      <c r="J429" s="0" t="n">
        <f aca="false">SUMPRODUCT('5N inverse'!$A$8:$Y$8,'5N mesh'!$B$37:$Z$37,$E428:$AC428)+'5N inverse'!$A$8*$C429/Setup!$B$17+INDEX('5N inverse'!$A$8:$Y$8,1,'5N mesh'!$B$7+1)*Setup!$B$22</f>
        <v>0</v>
      </c>
      <c r="K429" s="0" t="n">
        <f aca="false">SUMPRODUCT('5N inverse'!$A$9:$Y$9,'5N mesh'!$B$37:$Z$37,$E428:$AC428)+'5N inverse'!$A$9*$C429/Setup!$B$17+INDEX('5N inverse'!$A$9:$Y$9,1,'5N mesh'!$B$7+1)*Setup!$B$22</f>
        <v>0</v>
      </c>
      <c r="L429" s="0" t="n">
        <f aca="false">SUMPRODUCT('5N inverse'!$A$10:$Y$10,'5N mesh'!$B$37:$Z$37,$E428:$AC428)+'5N inverse'!$A$10*$C429/Setup!$B$17+INDEX('5N inverse'!$A$10:$Y$10,1,'5N mesh'!$B$7+1)*Setup!$B$22</f>
        <v>0</v>
      </c>
      <c r="M429" s="0" t="n">
        <f aca="false">SUMPRODUCT('5N inverse'!$A$11:$Y$11,'5N mesh'!$B$37:$Z$37,$E428:$AC428)+'5N inverse'!$A$11*$C429/Setup!$B$17+INDEX('5N inverse'!$A$11:$Y$11,1,'5N mesh'!$B$7+1)*Setup!$B$22</f>
        <v>0</v>
      </c>
      <c r="N429" s="0" t="n">
        <f aca="false">SUMPRODUCT('5N inverse'!$A$12:$Y$12,'5N mesh'!$B$37:$Z$37,$E428:$AC428)+'5N inverse'!$A$12*$C429/Setup!$B$17+INDEX('5N inverse'!$A$12:$Y$12,1,'5N mesh'!$B$7+1)*Setup!$B$22</f>
        <v>0</v>
      </c>
      <c r="O429" s="0" t="n">
        <f aca="false">SUMPRODUCT('5N inverse'!$A$13:$Y$13,'5N mesh'!$B$37:$Z$37,$E428:$AC428)+'5N inverse'!$A$13*$C429/Setup!$B$17+INDEX('5N inverse'!$A$13:$Y$13,1,'5N mesh'!$B$7+1)*Setup!$B$22</f>
        <v>0</v>
      </c>
      <c r="P429" s="0" t="n">
        <f aca="false">SUMPRODUCT('5N inverse'!$A$14:$Y$14,'5N mesh'!$B$37:$Z$37,$E428:$AC428)+'5N inverse'!$A$14*$C429/Setup!$B$17+INDEX('5N inverse'!$A$14:$Y$14,1,'5N mesh'!$B$7+1)*Setup!$B$22</f>
        <v>0</v>
      </c>
      <c r="Q429" s="0" t="n">
        <f aca="false">SUMPRODUCT('5N inverse'!$A$15:$Y$15,'5N mesh'!$B$37:$Z$37,$E428:$AC428)+'5N inverse'!$A$15*$C429/Setup!$B$17+INDEX('5N inverse'!$A$15:$Y$15,1,'5N mesh'!$B$7+1)*Setup!$B$22</f>
        <v>0</v>
      </c>
      <c r="R429" s="0" t="n">
        <f aca="false">SUMPRODUCT('5N inverse'!$A$16:$Y$16,'5N mesh'!$B$37:$Z$37,$E428:$AC428)+'5N inverse'!$A$16*$C429/Setup!$B$17+INDEX('5N inverse'!$A$16:$Y$16,1,'5N mesh'!$B$7+1)*Setup!$B$22</f>
        <v>0</v>
      </c>
      <c r="S429" s="0" t="n">
        <f aca="false">SUMPRODUCT('5N inverse'!$A$17:$Y$17,'5N mesh'!$B$37:$Z$37,$E428:$AC428)+'5N inverse'!$A$17*$C429/Setup!$B$17+INDEX('5N inverse'!$A$17:$Y$17,1,'5N mesh'!$B$7+1)*Setup!$B$22</f>
        <v>0</v>
      </c>
      <c r="T429" s="0" t="n">
        <f aca="false">SUMPRODUCT('5N inverse'!$A$18:$Y$18,'5N mesh'!$B$37:$Z$37,$E428:$AC428)+'5N inverse'!$A$18*$C429/Setup!$B$17+INDEX('5N inverse'!$A$18:$Y$18,1,'5N mesh'!$B$7+1)*Setup!$B$22</f>
        <v>0</v>
      </c>
      <c r="U429" s="0" t="n">
        <f aca="false">SUMPRODUCT('5N inverse'!$A$19:$Y$19,'5N mesh'!$B$37:$Z$37,$E428:$AC428)+'5N inverse'!$A$19*$C429/Setup!$B$17+INDEX('5N inverse'!$A$19:$Y$19,1,'5N mesh'!$B$7+1)*Setup!$B$22</f>
        <v>0</v>
      </c>
      <c r="V429" s="0" t="n">
        <f aca="false">SUMPRODUCT('5N inverse'!$A$20:$Y$20,'5N mesh'!$B$37:$Z$37,$E428:$AC428)+'5N inverse'!$A$20*$C429/Setup!$B$17+INDEX('5N inverse'!$A$20:$Y$20,1,'5N mesh'!$B$7+1)*Setup!$B$22</f>
        <v>0</v>
      </c>
      <c r="W429" s="0" t="n">
        <f aca="false">SUMPRODUCT('5N inverse'!$A$21:$Y$21,'5N mesh'!$B$37:$Z$37,$E428:$AC428)+'5N inverse'!$A$21*$C429/Setup!$B$17+INDEX('5N inverse'!$A$21:$Y$21,1,'5N mesh'!$B$7+1)*Setup!$B$22</f>
        <v>0</v>
      </c>
      <c r="X429" s="0" t="n">
        <f aca="false">SUMPRODUCT('5N inverse'!$A$22:$Y$22,'5N mesh'!$B$37:$Z$37,$E428:$AC428)+'5N inverse'!$A$22*$C429/Setup!$B$17+INDEX('5N inverse'!$A$22:$Y$22,1,'5N mesh'!$B$7+1)*Setup!$B$22</f>
        <v>0</v>
      </c>
      <c r="Y429" s="0" t="n">
        <f aca="false">SUMPRODUCT('5N inverse'!$A$23:$Y$23,'5N mesh'!$B$37:$Z$37,$E428:$AC428)+'5N inverse'!$A$23*$C429/Setup!$B$17+INDEX('5N inverse'!$A$23:$Y$23,1,'5N mesh'!$B$7+1)*Setup!$B$22</f>
        <v>0</v>
      </c>
      <c r="Z429" s="0" t="n">
        <f aca="false">SUMPRODUCT('5N inverse'!$A$24:$Y$24,'5N mesh'!$B$37:$Z$37,$E428:$AC428)+'5N inverse'!$A$24*$C429/Setup!$B$17+INDEX('5N inverse'!$A$24:$Y$24,1,'5N mesh'!$B$7+1)*Setup!$B$22</f>
        <v>0</v>
      </c>
      <c r="AA429" s="0" t="n">
        <f aca="false">SUMPRODUCT('5N inverse'!$A$25:$Y$25,'5N mesh'!$B$37:$Z$37,$E428:$AC428)+'5N inverse'!$A$25*$C429/Setup!$B$17+INDEX('5N inverse'!$A$25:$Y$25,1,'5N mesh'!$B$7+1)*Setup!$B$22</f>
        <v>0</v>
      </c>
      <c r="AB429" s="0" t="n">
        <f aca="false">SUMPRODUCT('5N inverse'!$A$26:$Y$26,'5N mesh'!$B$37:$Z$37,$E428:$AC428)+'5N inverse'!$A$26*$C429/Setup!$B$17+INDEX('5N inverse'!$A$26:$Y$26,1,'5N mesh'!$B$7+1)*Setup!$B$22</f>
        <v>0</v>
      </c>
      <c r="AC429" s="0" t="n">
        <f aca="false">SUMPRODUCT('5N inverse'!$A$27:$Y$27,'5N mesh'!$B$37:$Z$37,$E428:$AC428)+'5N inverse'!$A$27*$C429/Setup!$B$17+INDEX('5N inverse'!$A$27:$Y$27,1,'5N mesh'!$B$7+1)*Setup!$B$22</f>
        <v>0</v>
      </c>
    </row>
    <row r="430" customFormat="false" ht="15" hidden="false" customHeight="false" outlineLevel="0" collapsed="false">
      <c r="A430" s="0" t="n">
        <v>425</v>
      </c>
      <c r="B430" s="0" t="n">
        <f aca="false">A430*Setup!$B$11/3600</f>
        <v>35.4166666666667</v>
      </c>
      <c r="C430" s="0" t="n">
        <f aca="false">Setup!$B$7+Setup!$B$8*COS(2*PI()*(B430-Setup!$B$9)/24)</f>
        <v>25.4497521531348</v>
      </c>
      <c r="D430" s="0" t="n">
        <f aca="false">(C430-E430)/Setup!$B$17</f>
        <v>22.5982137864413</v>
      </c>
      <c r="E430" s="0" t="n">
        <f aca="false">SUMPRODUCT('5N inverse'!$A$3:$Y$3,'5N mesh'!$B$37:$Z$37,$E429:$AC429)+'5N inverse'!$A$3*$C430/Setup!$B$17+INDEX('5N inverse'!$A$3:$Y$3,1,'5N mesh'!$B$7+1)*Setup!$B$22</f>
        <v>22.5119843608974</v>
      </c>
      <c r="F430" s="0" t="n">
        <f aca="false">SUMPRODUCT('5N inverse'!$A$4:$Y$4,'5N mesh'!$B$37:$Z$37,$E429:$AC429)+'5N inverse'!$A$4*$C430/Setup!$B$17+INDEX('5N inverse'!$A$4:$Y$4,1,'5N mesh'!$B$7+1)*Setup!$B$22</f>
        <v>21.2700379420055</v>
      </c>
      <c r="G430" s="0" t="n">
        <f aca="false">SUMPRODUCT('5N inverse'!$A$5:$Y$5,'5N mesh'!$B$37:$Z$37,$E429:$AC429)+'5N inverse'!$A$5*$C430/Setup!$B$17+INDEX('5N inverse'!$A$5:$Y$5,1,'5N mesh'!$B$7+1)*Setup!$B$22</f>
        <v>18.7861451042217</v>
      </c>
      <c r="H430" s="0" t="n">
        <f aca="false">SUMPRODUCT('5N inverse'!$A$6:$Y$6,'5N mesh'!$B$37:$Z$37,$E429:$AC429)+'5N inverse'!$A$6*$C430/Setup!$B$17+INDEX('5N inverse'!$A$6:$Y$6,1,'5N mesh'!$B$7+1)*Setup!$B$22</f>
        <v>16.3022522664379</v>
      </c>
      <c r="I430" s="0" t="n">
        <f aca="false">SUMPRODUCT('5N inverse'!$A$7:$Y$7,'5N mesh'!$B$37:$Z$37,$E429:$AC429)+'5N inverse'!$A$7*$C430/Setup!$B$17+INDEX('5N inverse'!$A$7:$Y$7,1,'5N mesh'!$B$7+1)*Setup!$B$22</f>
        <v>15.060305847546</v>
      </c>
      <c r="J430" s="0" t="n">
        <f aca="false">SUMPRODUCT('5N inverse'!$A$8:$Y$8,'5N mesh'!$B$37:$Z$37,$E429:$AC429)+'5N inverse'!$A$8*$C430/Setup!$B$17+INDEX('5N inverse'!$A$8:$Y$8,1,'5N mesh'!$B$7+1)*Setup!$B$22</f>
        <v>0</v>
      </c>
      <c r="K430" s="0" t="n">
        <f aca="false">SUMPRODUCT('5N inverse'!$A$9:$Y$9,'5N mesh'!$B$37:$Z$37,$E429:$AC429)+'5N inverse'!$A$9*$C430/Setup!$B$17+INDEX('5N inverse'!$A$9:$Y$9,1,'5N mesh'!$B$7+1)*Setup!$B$22</f>
        <v>0</v>
      </c>
      <c r="L430" s="0" t="n">
        <f aca="false">SUMPRODUCT('5N inverse'!$A$10:$Y$10,'5N mesh'!$B$37:$Z$37,$E429:$AC429)+'5N inverse'!$A$10*$C430/Setup!$B$17+INDEX('5N inverse'!$A$10:$Y$10,1,'5N mesh'!$B$7+1)*Setup!$B$22</f>
        <v>0</v>
      </c>
      <c r="M430" s="0" t="n">
        <f aca="false">SUMPRODUCT('5N inverse'!$A$11:$Y$11,'5N mesh'!$B$37:$Z$37,$E429:$AC429)+'5N inverse'!$A$11*$C430/Setup!$B$17+INDEX('5N inverse'!$A$11:$Y$11,1,'5N mesh'!$B$7+1)*Setup!$B$22</f>
        <v>0</v>
      </c>
      <c r="N430" s="0" t="n">
        <f aca="false">SUMPRODUCT('5N inverse'!$A$12:$Y$12,'5N mesh'!$B$37:$Z$37,$E429:$AC429)+'5N inverse'!$A$12*$C430/Setup!$B$17+INDEX('5N inverse'!$A$12:$Y$12,1,'5N mesh'!$B$7+1)*Setup!$B$22</f>
        <v>0</v>
      </c>
      <c r="O430" s="0" t="n">
        <f aca="false">SUMPRODUCT('5N inverse'!$A$13:$Y$13,'5N mesh'!$B$37:$Z$37,$E429:$AC429)+'5N inverse'!$A$13*$C430/Setup!$B$17+INDEX('5N inverse'!$A$13:$Y$13,1,'5N mesh'!$B$7+1)*Setup!$B$22</f>
        <v>0</v>
      </c>
      <c r="P430" s="0" t="n">
        <f aca="false">SUMPRODUCT('5N inverse'!$A$14:$Y$14,'5N mesh'!$B$37:$Z$37,$E429:$AC429)+'5N inverse'!$A$14*$C430/Setup!$B$17+INDEX('5N inverse'!$A$14:$Y$14,1,'5N mesh'!$B$7+1)*Setup!$B$22</f>
        <v>0</v>
      </c>
      <c r="Q430" s="0" t="n">
        <f aca="false">SUMPRODUCT('5N inverse'!$A$15:$Y$15,'5N mesh'!$B$37:$Z$37,$E429:$AC429)+'5N inverse'!$A$15*$C430/Setup!$B$17+INDEX('5N inverse'!$A$15:$Y$15,1,'5N mesh'!$B$7+1)*Setup!$B$22</f>
        <v>0</v>
      </c>
      <c r="R430" s="0" t="n">
        <f aca="false">SUMPRODUCT('5N inverse'!$A$16:$Y$16,'5N mesh'!$B$37:$Z$37,$E429:$AC429)+'5N inverse'!$A$16*$C430/Setup!$B$17+INDEX('5N inverse'!$A$16:$Y$16,1,'5N mesh'!$B$7+1)*Setup!$B$22</f>
        <v>0</v>
      </c>
      <c r="S430" s="0" t="n">
        <f aca="false">SUMPRODUCT('5N inverse'!$A$17:$Y$17,'5N mesh'!$B$37:$Z$37,$E429:$AC429)+'5N inverse'!$A$17*$C430/Setup!$B$17+INDEX('5N inverse'!$A$17:$Y$17,1,'5N mesh'!$B$7+1)*Setup!$B$22</f>
        <v>0</v>
      </c>
      <c r="T430" s="0" t="n">
        <f aca="false">SUMPRODUCT('5N inverse'!$A$18:$Y$18,'5N mesh'!$B$37:$Z$37,$E429:$AC429)+'5N inverse'!$A$18*$C430/Setup!$B$17+INDEX('5N inverse'!$A$18:$Y$18,1,'5N mesh'!$B$7+1)*Setup!$B$22</f>
        <v>0</v>
      </c>
      <c r="U430" s="0" t="n">
        <f aca="false">SUMPRODUCT('5N inverse'!$A$19:$Y$19,'5N mesh'!$B$37:$Z$37,$E429:$AC429)+'5N inverse'!$A$19*$C430/Setup!$B$17+INDEX('5N inverse'!$A$19:$Y$19,1,'5N mesh'!$B$7+1)*Setup!$B$22</f>
        <v>0</v>
      </c>
      <c r="V430" s="0" t="n">
        <f aca="false">SUMPRODUCT('5N inverse'!$A$20:$Y$20,'5N mesh'!$B$37:$Z$37,$E429:$AC429)+'5N inverse'!$A$20*$C430/Setup!$B$17+INDEX('5N inverse'!$A$20:$Y$20,1,'5N mesh'!$B$7+1)*Setup!$B$22</f>
        <v>0</v>
      </c>
      <c r="W430" s="0" t="n">
        <f aca="false">SUMPRODUCT('5N inverse'!$A$21:$Y$21,'5N mesh'!$B$37:$Z$37,$E429:$AC429)+'5N inverse'!$A$21*$C430/Setup!$B$17+INDEX('5N inverse'!$A$21:$Y$21,1,'5N mesh'!$B$7+1)*Setup!$B$22</f>
        <v>0</v>
      </c>
      <c r="X430" s="0" t="n">
        <f aca="false">SUMPRODUCT('5N inverse'!$A$22:$Y$22,'5N mesh'!$B$37:$Z$37,$E429:$AC429)+'5N inverse'!$A$22*$C430/Setup!$B$17+INDEX('5N inverse'!$A$22:$Y$22,1,'5N mesh'!$B$7+1)*Setup!$B$22</f>
        <v>0</v>
      </c>
      <c r="Y430" s="0" t="n">
        <f aca="false">SUMPRODUCT('5N inverse'!$A$23:$Y$23,'5N mesh'!$B$37:$Z$37,$E429:$AC429)+'5N inverse'!$A$23*$C430/Setup!$B$17+INDEX('5N inverse'!$A$23:$Y$23,1,'5N mesh'!$B$7+1)*Setup!$B$22</f>
        <v>0</v>
      </c>
      <c r="Z430" s="0" t="n">
        <f aca="false">SUMPRODUCT('5N inverse'!$A$24:$Y$24,'5N mesh'!$B$37:$Z$37,$E429:$AC429)+'5N inverse'!$A$24*$C430/Setup!$B$17+INDEX('5N inverse'!$A$24:$Y$24,1,'5N mesh'!$B$7+1)*Setup!$B$22</f>
        <v>0</v>
      </c>
      <c r="AA430" s="0" t="n">
        <f aca="false">SUMPRODUCT('5N inverse'!$A$25:$Y$25,'5N mesh'!$B$37:$Z$37,$E429:$AC429)+'5N inverse'!$A$25*$C430/Setup!$B$17+INDEX('5N inverse'!$A$25:$Y$25,1,'5N mesh'!$B$7+1)*Setup!$B$22</f>
        <v>0</v>
      </c>
      <c r="AB430" s="0" t="n">
        <f aca="false">SUMPRODUCT('5N inverse'!$A$26:$Y$26,'5N mesh'!$B$37:$Z$37,$E429:$AC429)+'5N inverse'!$A$26*$C430/Setup!$B$17+INDEX('5N inverse'!$A$26:$Y$26,1,'5N mesh'!$B$7+1)*Setup!$B$22</f>
        <v>0</v>
      </c>
      <c r="AC430" s="0" t="n">
        <f aca="false">SUMPRODUCT('5N inverse'!$A$27:$Y$27,'5N mesh'!$B$37:$Z$37,$E429:$AC429)+'5N inverse'!$A$27*$C430/Setup!$B$17+INDEX('5N inverse'!$A$27:$Y$27,1,'5N mesh'!$B$7+1)*Setup!$B$22</f>
        <v>0</v>
      </c>
    </row>
    <row r="431" customFormat="false" ht="15" hidden="false" customHeight="false" outlineLevel="0" collapsed="false">
      <c r="A431" s="0" t="n">
        <v>426</v>
      </c>
      <c r="B431" s="0" t="n">
        <f aca="false">A431*Setup!$B$11/3600</f>
        <v>35.5</v>
      </c>
      <c r="C431" s="0" t="n">
        <f aca="false">Setup!$B$7+Setup!$B$8*COS(2*PI()*(B431-Setup!$B$9)/24)</f>
        <v>25.5307337294604</v>
      </c>
      <c r="D431" s="0" t="n">
        <f aca="false">(C431-E431)/Setup!$B$17</f>
        <v>22.9414671842613</v>
      </c>
      <c r="E431" s="0" t="n">
        <f aca="false">SUMPRODUCT('5N inverse'!$A$3:$Y$3,'5N mesh'!$B$37:$Z$37,$E430:$AC430)+'5N inverse'!$A$3*$C431/Setup!$B$17+INDEX('5N inverse'!$A$3:$Y$3,1,'5N mesh'!$B$7+1)*Setup!$B$22</f>
        <v>22.5483429955064</v>
      </c>
      <c r="F431" s="0" t="n">
        <f aca="false">SUMPRODUCT('5N inverse'!$A$4:$Y$4,'5N mesh'!$B$37:$Z$37,$E430:$AC430)+'5N inverse'!$A$4*$C431/Setup!$B$17+INDEX('5N inverse'!$A$4:$Y$4,1,'5N mesh'!$B$7+1)*Setup!$B$22</f>
        <v>21.3003632432813</v>
      </c>
      <c r="G431" s="0" t="n">
        <f aca="false">SUMPRODUCT('5N inverse'!$A$5:$Y$5,'5N mesh'!$B$37:$Z$37,$E430:$AC430)+'5N inverse'!$A$5*$C431/Setup!$B$17+INDEX('5N inverse'!$A$5:$Y$5,1,'5N mesh'!$B$7+1)*Setup!$B$22</f>
        <v>18.804403738831</v>
      </c>
      <c r="H431" s="0" t="n">
        <f aca="false">SUMPRODUCT('5N inverse'!$A$6:$Y$6,'5N mesh'!$B$37:$Z$37,$E430:$AC430)+'5N inverse'!$A$6*$C431/Setup!$B$17+INDEX('5N inverse'!$A$6:$Y$6,1,'5N mesh'!$B$7+1)*Setup!$B$22</f>
        <v>16.3084442343808</v>
      </c>
      <c r="I431" s="0" t="n">
        <f aca="false">SUMPRODUCT('5N inverse'!$A$7:$Y$7,'5N mesh'!$B$37:$Z$37,$E430:$AC430)+'5N inverse'!$A$7*$C431/Setup!$B$17+INDEX('5N inverse'!$A$7:$Y$7,1,'5N mesh'!$B$7+1)*Setup!$B$22</f>
        <v>15.0604644821557</v>
      </c>
      <c r="J431" s="0" t="n">
        <f aca="false">SUMPRODUCT('5N inverse'!$A$8:$Y$8,'5N mesh'!$B$37:$Z$37,$E430:$AC430)+'5N inverse'!$A$8*$C431/Setup!$B$17+INDEX('5N inverse'!$A$8:$Y$8,1,'5N mesh'!$B$7+1)*Setup!$B$22</f>
        <v>0</v>
      </c>
      <c r="K431" s="0" t="n">
        <f aca="false">SUMPRODUCT('5N inverse'!$A$9:$Y$9,'5N mesh'!$B$37:$Z$37,$E430:$AC430)+'5N inverse'!$A$9*$C431/Setup!$B$17+INDEX('5N inverse'!$A$9:$Y$9,1,'5N mesh'!$B$7+1)*Setup!$B$22</f>
        <v>0</v>
      </c>
      <c r="L431" s="0" t="n">
        <f aca="false">SUMPRODUCT('5N inverse'!$A$10:$Y$10,'5N mesh'!$B$37:$Z$37,$E430:$AC430)+'5N inverse'!$A$10*$C431/Setup!$B$17+INDEX('5N inverse'!$A$10:$Y$10,1,'5N mesh'!$B$7+1)*Setup!$B$22</f>
        <v>0</v>
      </c>
      <c r="M431" s="0" t="n">
        <f aca="false">SUMPRODUCT('5N inverse'!$A$11:$Y$11,'5N mesh'!$B$37:$Z$37,$E430:$AC430)+'5N inverse'!$A$11*$C431/Setup!$B$17+INDEX('5N inverse'!$A$11:$Y$11,1,'5N mesh'!$B$7+1)*Setup!$B$22</f>
        <v>0</v>
      </c>
      <c r="N431" s="0" t="n">
        <f aca="false">SUMPRODUCT('5N inverse'!$A$12:$Y$12,'5N mesh'!$B$37:$Z$37,$E430:$AC430)+'5N inverse'!$A$12*$C431/Setup!$B$17+INDEX('5N inverse'!$A$12:$Y$12,1,'5N mesh'!$B$7+1)*Setup!$B$22</f>
        <v>0</v>
      </c>
      <c r="O431" s="0" t="n">
        <f aca="false">SUMPRODUCT('5N inverse'!$A$13:$Y$13,'5N mesh'!$B$37:$Z$37,$E430:$AC430)+'5N inverse'!$A$13*$C431/Setup!$B$17+INDEX('5N inverse'!$A$13:$Y$13,1,'5N mesh'!$B$7+1)*Setup!$B$22</f>
        <v>0</v>
      </c>
      <c r="P431" s="0" t="n">
        <f aca="false">SUMPRODUCT('5N inverse'!$A$14:$Y$14,'5N mesh'!$B$37:$Z$37,$E430:$AC430)+'5N inverse'!$A$14*$C431/Setup!$B$17+INDEX('5N inverse'!$A$14:$Y$14,1,'5N mesh'!$B$7+1)*Setup!$B$22</f>
        <v>0</v>
      </c>
      <c r="Q431" s="0" t="n">
        <f aca="false">SUMPRODUCT('5N inverse'!$A$15:$Y$15,'5N mesh'!$B$37:$Z$37,$E430:$AC430)+'5N inverse'!$A$15*$C431/Setup!$B$17+INDEX('5N inverse'!$A$15:$Y$15,1,'5N mesh'!$B$7+1)*Setup!$B$22</f>
        <v>0</v>
      </c>
      <c r="R431" s="0" t="n">
        <f aca="false">SUMPRODUCT('5N inverse'!$A$16:$Y$16,'5N mesh'!$B$37:$Z$37,$E430:$AC430)+'5N inverse'!$A$16*$C431/Setup!$B$17+INDEX('5N inverse'!$A$16:$Y$16,1,'5N mesh'!$B$7+1)*Setup!$B$22</f>
        <v>0</v>
      </c>
      <c r="S431" s="0" t="n">
        <f aca="false">SUMPRODUCT('5N inverse'!$A$17:$Y$17,'5N mesh'!$B$37:$Z$37,$E430:$AC430)+'5N inverse'!$A$17*$C431/Setup!$B$17+INDEX('5N inverse'!$A$17:$Y$17,1,'5N mesh'!$B$7+1)*Setup!$B$22</f>
        <v>0</v>
      </c>
      <c r="T431" s="0" t="n">
        <f aca="false">SUMPRODUCT('5N inverse'!$A$18:$Y$18,'5N mesh'!$B$37:$Z$37,$E430:$AC430)+'5N inverse'!$A$18*$C431/Setup!$B$17+INDEX('5N inverse'!$A$18:$Y$18,1,'5N mesh'!$B$7+1)*Setup!$B$22</f>
        <v>0</v>
      </c>
      <c r="U431" s="0" t="n">
        <f aca="false">SUMPRODUCT('5N inverse'!$A$19:$Y$19,'5N mesh'!$B$37:$Z$37,$E430:$AC430)+'5N inverse'!$A$19*$C431/Setup!$B$17+INDEX('5N inverse'!$A$19:$Y$19,1,'5N mesh'!$B$7+1)*Setup!$B$22</f>
        <v>0</v>
      </c>
      <c r="V431" s="0" t="n">
        <f aca="false">SUMPRODUCT('5N inverse'!$A$20:$Y$20,'5N mesh'!$B$37:$Z$37,$E430:$AC430)+'5N inverse'!$A$20*$C431/Setup!$B$17+INDEX('5N inverse'!$A$20:$Y$20,1,'5N mesh'!$B$7+1)*Setup!$B$22</f>
        <v>0</v>
      </c>
      <c r="W431" s="0" t="n">
        <f aca="false">SUMPRODUCT('5N inverse'!$A$21:$Y$21,'5N mesh'!$B$37:$Z$37,$E430:$AC430)+'5N inverse'!$A$21*$C431/Setup!$B$17+INDEX('5N inverse'!$A$21:$Y$21,1,'5N mesh'!$B$7+1)*Setup!$B$22</f>
        <v>0</v>
      </c>
      <c r="X431" s="0" t="n">
        <f aca="false">SUMPRODUCT('5N inverse'!$A$22:$Y$22,'5N mesh'!$B$37:$Z$37,$E430:$AC430)+'5N inverse'!$A$22*$C431/Setup!$B$17+INDEX('5N inverse'!$A$22:$Y$22,1,'5N mesh'!$B$7+1)*Setup!$B$22</f>
        <v>0</v>
      </c>
      <c r="Y431" s="0" t="n">
        <f aca="false">SUMPRODUCT('5N inverse'!$A$23:$Y$23,'5N mesh'!$B$37:$Z$37,$E430:$AC430)+'5N inverse'!$A$23*$C431/Setup!$B$17+INDEX('5N inverse'!$A$23:$Y$23,1,'5N mesh'!$B$7+1)*Setup!$B$22</f>
        <v>0</v>
      </c>
      <c r="Z431" s="0" t="n">
        <f aca="false">SUMPRODUCT('5N inverse'!$A$24:$Y$24,'5N mesh'!$B$37:$Z$37,$E430:$AC430)+'5N inverse'!$A$24*$C431/Setup!$B$17+INDEX('5N inverse'!$A$24:$Y$24,1,'5N mesh'!$B$7+1)*Setup!$B$22</f>
        <v>0</v>
      </c>
      <c r="AA431" s="0" t="n">
        <f aca="false">SUMPRODUCT('5N inverse'!$A$25:$Y$25,'5N mesh'!$B$37:$Z$37,$E430:$AC430)+'5N inverse'!$A$25*$C431/Setup!$B$17+INDEX('5N inverse'!$A$25:$Y$25,1,'5N mesh'!$B$7+1)*Setup!$B$22</f>
        <v>0</v>
      </c>
      <c r="AB431" s="0" t="n">
        <f aca="false">SUMPRODUCT('5N inverse'!$A$26:$Y$26,'5N mesh'!$B$37:$Z$37,$E430:$AC430)+'5N inverse'!$A$26*$C431/Setup!$B$17+INDEX('5N inverse'!$A$26:$Y$26,1,'5N mesh'!$B$7+1)*Setup!$B$22</f>
        <v>0</v>
      </c>
      <c r="AC431" s="0" t="n">
        <f aca="false">SUMPRODUCT('5N inverse'!$A$27:$Y$27,'5N mesh'!$B$37:$Z$37,$E430:$AC430)+'5N inverse'!$A$27*$C431/Setup!$B$17+INDEX('5N inverse'!$A$27:$Y$27,1,'5N mesh'!$B$7+1)*Setup!$B$22</f>
        <v>0</v>
      </c>
    </row>
    <row r="432" customFormat="false" ht="15" hidden="false" customHeight="false" outlineLevel="0" collapsed="false">
      <c r="A432" s="0" t="n">
        <v>427</v>
      </c>
      <c r="B432" s="0" t="n">
        <f aca="false">A432*Setup!$B$11/3600</f>
        <v>35.5833333333333</v>
      </c>
      <c r="C432" s="0" t="n">
        <f aca="false">Setup!$B$7+Setup!$B$8*COS(2*PI()*(B432-Setup!$B$9)/24)</f>
        <v>25.610986759435</v>
      </c>
      <c r="D432" s="0" t="n">
        <f aca="false">(C432-E432)/Setup!$B$17</f>
        <v>23.2748496402722</v>
      </c>
      <c r="E432" s="0" t="n">
        <f aca="false">SUMPRODUCT('5N inverse'!$A$3:$Y$3,'5N mesh'!$B$37:$Z$37,$E431:$AC431)+'5N inverse'!$A$3*$C432/Setup!$B$17+INDEX('5N inverse'!$A$3:$Y$3,1,'5N mesh'!$B$7+1)*Setup!$B$22</f>
        <v>22.5852563061996</v>
      </c>
      <c r="F432" s="0" t="n">
        <f aca="false">SUMPRODUCT('5N inverse'!$A$4:$Y$4,'5N mesh'!$B$37:$Z$37,$E431:$AC431)+'5N inverse'!$A$4*$C432/Setup!$B$17+INDEX('5N inverse'!$A$4:$Y$4,1,'5N mesh'!$B$7+1)*Setup!$B$22</f>
        <v>21.3311518395958</v>
      </c>
      <c r="G432" s="0" t="n">
        <f aca="false">SUMPRODUCT('5N inverse'!$A$5:$Y$5,'5N mesh'!$B$37:$Z$37,$E431:$AC431)+'5N inverse'!$A$5*$C432/Setup!$B$17+INDEX('5N inverse'!$A$5:$Y$5,1,'5N mesh'!$B$7+1)*Setup!$B$22</f>
        <v>18.8229429063883</v>
      </c>
      <c r="H432" s="0" t="n">
        <f aca="false">SUMPRODUCT('5N inverse'!$A$6:$Y$6,'5N mesh'!$B$37:$Z$37,$E431:$AC431)+'5N inverse'!$A$6*$C432/Setup!$B$17+INDEX('5N inverse'!$A$6:$Y$6,1,'5N mesh'!$B$7+1)*Setup!$B$22</f>
        <v>16.3147339731808</v>
      </c>
      <c r="I432" s="0" t="n">
        <f aca="false">SUMPRODUCT('5N inverse'!$A$7:$Y$7,'5N mesh'!$B$37:$Z$37,$E431:$AC431)+'5N inverse'!$A$7*$C432/Setup!$B$17+INDEX('5N inverse'!$A$7:$Y$7,1,'5N mesh'!$B$7+1)*Setup!$B$22</f>
        <v>15.0606295065771</v>
      </c>
      <c r="J432" s="0" t="n">
        <f aca="false">SUMPRODUCT('5N inverse'!$A$8:$Y$8,'5N mesh'!$B$37:$Z$37,$E431:$AC431)+'5N inverse'!$A$8*$C432/Setup!$B$17+INDEX('5N inverse'!$A$8:$Y$8,1,'5N mesh'!$B$7+1)*Setup!$B$22</f>
        <v>0</v>
      </c>
      <c r="K432" s="0" t="n">
        <f aca="false">SUMPRODUCT('5N inverse'!$A$9:$Y$9,'5N mesh'!$B$37:$Z$37,$E431:$AC431)+'5N inverse'!$A$9*$C432/Setup!$B$17+INDEX('5N inverse'!$A$9:$Y$9,1,'5N mesh'!$B$7+1)*Setup!$B$22</f>
        <v>0</v>
      </c>
      <c r="L432" s="0" t="n">
        <f aca="false">SUMPRODUCT('5N inverse'!$A$10:$Y$10,'5N mesh'!$B$37:$Z$37,$E431:$AC431)+'5N inverse'!$A$10*$C432/Setup!$B$17+INDEX('5N inverse'!$A$10:$Y$10,1,'5N mesh'!$B$7+1)*Setup!$B$22</f>
        <v>0</v>
      </c>
      <c r="M432" s="0" t="n">
        <f aca="false">SUMPRODUCT('5N inverse'!$A$11:$Y$11,'5N mesh'!$B$37:$Z$37,$E431:$AC431)+'5N inverse'!$A$11*$C432/Setup!$B$17+INDEX('5N inverse'!$A$11:$Y$11,1,'5N mesh'!$B$7+1)*Setup!$B$22</f>
        <v>0</v>
      </c>
      <c r="N432" s="0" t="n">
        <f aca="false">SUMPRODUCT('5N inverse'!$A$12:$Y$12,'5N mesh'!$B$37:$Z$37,$E431:$AC431)+'5N inverse'!$A$12*$C432/Setup!$B$17+INDEX('5N inverse'!$A$12:$Y$12,1,'5N mesh'!$B$7+1)*Setup!$B$22</f>
        <v>0</v>
      </c>
      <c r="O432" s="0" t="n">
        <f aca="false">SUMPRODUCT('5N inverse'!$A$13:$Y$13,'5N mesh'!$B$37:$Z$37,$E431:$AC431)+'5N inverse'!$A$13*$C432/Setup!$B$17+INDEX('5N inverse'!$A$13:$Y$13,1,'5N mesh'!$B$7+1)*Setup!$B$22</f>
        <v>0</v>
      </c>
      <c r="P432" s="0" t="n">
        <f aca="false">SUMPRODUCT('5N inverse'!$A$14:$Y$14,'5N mesh'!$B$37:$Z$37,$E431:$AC431)+'5N inverse'!$A$14*$C432/Setup!$B$17+INDEX('5N inverse'!$A$14:$Y$14,1,'5N mesh'!$B$7+1)*Setup!$B$22</f>
        <v>0</v>
      </c>
      <c r="Q432" s="0" t="n">
        <f aca="false">SUMPRODUCT('5N inverse'!$A$15:$Y$15,'5N mesh'!$B$37:$Z$37,$E431:$AC431)+'5N inverse'!$A$15*$C432/Setup!$B$17+INDEX('5N inverse'!$A$15:$Y$15,1,'5N mesh'!$B$7+1)*Setup!$B$22</f>
        <v>0</v>
      </c>
      <c r="R432" s="0" t="n">
        <f aca="false">SUMPRODUCT('5N inverse'!$A$16:$Y$16,'5N mesh'!$B$37:$Z$37,$E431:$AC431)+'5N inverse'!$A$16*$C432/Setup!$B$17+INDEX('5N inverse'!$A$16:$Y$16,1,'5N mesh'!$B$7+1)*Setup!$B$22</f>
        <v>0</v>
      </c>
      <c r="S432" s="0" t="n">
        <f aca="false">SUMPRODUCT('5N inverse'!$A$17:$Y$17,'5N mesh'!$B$37:$Z$37,$E431:$AC431)+'5N inverse'!$A$17*$C432/Setup!$B$17+INDEX('5N inverse'!$A$17:$Y$17,1,'5N mesh'!$B$7+1)*Setup!$B$22</f>
        <v>0</v>
      </c>
      <c r="T432" s="0" t="n">
        <f aca="false">SUMPRODUCT('5N inverse'!$A$18:$Y$18,'5N mesh'!$B$37:$Z$37,$E431:$AC431)+'5N inverse'!$A$18*$C432/Setup!$B$17+INDEX('5N inverse'!$A$18:$Y$18,1,'5N mesh'!$B$7+1)*Setup!$B$22</f>
        <v>0</v>
      </c>
      <c r="U432" s="0" t="n">
        <f aca="false">SUMPRODUCT('5N inverse'!$A$19:$Y$19,'5N mesh'!$B$37:$Z$37,$E431:$AC431)+'5N inverse'!$A$19*$C432/Setup!$B$17+INDEX('5N inverse'!$A$19:$Y$19,1,'5N mesh'!$B$7+1)*Setup!$B$22</f>
        <v>0</v>
      </c>
      <c r="V432" s="0" t="n">
        <f aca="false">SUMPRODUCT('5N inverse'!$A$20:$Y$20,'5N mesh'!$B$37:$Z$37,$E431:$AC431)+'5N inverse'!$A$20*$C432/Setup!$B$17+INDEX('5N inverse'!$A$20:$Y$20,1,'5N mesh'!$B$7+1)*Setup!$B$22</f>
        <v>0</v>
      </c>
      <c r="W432" s="0" t="n">
        <f aca="false">SUMPRODUCT('5N inverse'!$A$21:$Y$21,'5N mesh'!$B$37:$Z$37,$E431:$AC431)+'5N inverse'!$A$21*$C432/Setup!$B$17+INDEX('5N inverse'!$A$21:$Y$21,1,'5N mesh'!$B$7+1)*Setup!$B$22</f>
        <v>0</v>
      </c>
      <c r="X432" s="0" t="n">
        <f aca="false">SUMPRODUCT('5N inverse'!$A$22:$Y$22,'5N mesh'!$B$37:$Z$37,$E431:$AC431)+'5N inverse'!$A$22*$C432/Setup!$B$17+INDEX('5N inverse'!$A$22:$Y$22,1,'5N mesh'!$B$7+1)*Setup!$B$22</f>
        <v>0</v>
      </c>
      <c r="Y432" s="0" t="n">
        <f aca="false">SUMPRODUCT('5N inverse'!$A$23:$Y$23,'5N mesh'!$B$37:$Z$37,$E431:$AC431)+'5N inverse'!$A$23*$C432/Setup!$B$17+INDEX('5N inverse'!$A$23:$Y$23,1,'5N mesh'!$B$7+1)*Setup!$B$22</f>
        <v>0</v>
      </c>
      <c r="Z432" s="0" t="n">
        <f aca="false">SUMPRODUCT('5N inverse'!$A$24:$Y$24,'5N mesh'!$B$37:$Z$37,$E431:$AC431)+'5N inverse'!$A$24*$C432/Setup!$B$17+INDEX('5N inverse'!$A$24:$Y$24,1,'5N mesh'!$B$7+1)*Setup!$B$22</f>
        <v>0</v>
      </c>
      <c r="AA432" s="0" t="n">
        <f aca="false">SUMPRODUCT('5N inverse'!$A$25:$Y$25,'5N mesh'!$B$37:$Z$37,$E431:$AC431)+'5N inverse'!$A$25*$C432/Setup!$B$17+INDEX('5N inverse'!$A$25:$Y$25,1,'5N mesh'!$B$7+1)*Setup!$B$22</f>
        <v>0</v>
      </c>
      <c r="AB432" s="0" t="n">
        <f aca="false">SUMPRODUCT('5N inverse'!$A$26:$Y$26,'5N mesh'!$B$37:$Z$37,$E431:$AC431)+'5N inverse'!$A$26*$C432/Setup!$B$17+INDEX('5N inverse'!$A$26:$Y$26,1,'5N mesh'!$B$7+1)*Setup!$B$22</f>
        <v>0</v>
      </c>
      <c r="AC432" s="0" t="n">
        <f aca="false">SUMPRODUCT('5N inverse'!$A$27:$Y$27,'5N mesh'!$B$37:$Z$37,$E431:$AC431)+'5N inverse'!$A$27*$C432/Setup!$B$17+INDEX('5N inverse'!$A$27:$Y$27,1,'5N mesh'!$B$7+1)*Setup!$B$22</f>
        <v>0</v>
      </c>
    </row>
    <row r="433" customFormat="false" ht="15" hidden="false" customHeight="false" outlineLevel="0" collapsed="false">
      <c r="A433" s="0" t="n">
        <v>428</v>
      </c>
      <c r="B433" s="0" t="n">
        <f aca="false">A433*Setup!$B$11/3600</f>
        <v>35.6666666666667</v>
      </c>
      <c r="C433" s="0" t="n">
        <f aca="false">Setup!$B$7+Setup!$B$8*COS(2*PI()*(B433-Setup!$B$9)/24)</f>
        <v>25.6904730469628</v>
      </c>
      <c r="D433" s="0" t="n">
        <f aca="false">(C433-E433)/Setup!$B$17</f>
        <v>23.598200326426</v>
      </c>
      <c r="E433" s="0" t="n">
        <f aca="false">SUMPRODUCT('5N inverse'!$A$3:$Y$3,'5N mesh'!$B$37:$Z$37,$E432:$AC432)+'5N inverse'!$A$3*$C433/Setup!$B$17+INDEX('5N inverse'!$A$3:$Y$3,1,'5N mesh'!$B$7+1)*Setup!$B$22</f>
        <v>22.6227070045274</v>
      </c>
      <c r="F433" s="0" t="n">
        <f aca="false">SUMPRODUCT('5N inverse'!$A$4:$Y$4,'5N mesh'!$B$37:$Z$37,$E432:$AC432)+'5N inverse'!$A$4*$C433/Setup!$B$17+INDEX('5N inverse'!$A$4:$Y$4,1,'5N mesh'!$B$7+1)*Setup!$B$22</f>
        <v>21.3623893113958</v>
      </c>
      <c r="G433" s="0" t="n">
        <f aca="false">SUMPRODUCT('5N inverse'!$A$5:$Y$5,'5N mesh'!$B$37:$Z$37,$E432:$AC432)+'5N inverse'!$A$5*$C433/Setup!$B$17+INDEX('5N inverse'!$A$5:$Y$5,1,'5N mesh'!$B$7+1)*Setup!$B$22</f>
        <v>18.8417539251324</v>
      </c>
      <c r="H433" s="0" t="n">
        <f aca="false">SUMPRODUCT('5N inverse'!$A$6:$Y$6,'5N mesh'!$B$37:$Z$37,$E432:$AC432)+'5N inverse'!$A$6*$C433/Setup!$B$17+INDEX('5N inverse'!$A$6:$Y$6,1,'5N mesh'!$B$7+1)*Setup!$B$22</f>
        <v>16.3211185388691</v>
      </c>
      <c r="I433" s="0" t="n">
        <f aca="false">SUMPRODUCT('5N inverse'!$A$7:$Y$7,'5N mesh'!$B$37:$Z$37,$E432:$AC432)+'5N inverse'!$A$7*$C433/Setup!$B$17+INDEX('5N inverse'!$A$7:$Y$7,1,'5N mesh'!$B$7+1)*Setup!$B$22</f>
        <v>15.0608008457374</v>
      </c>
      <c r="J433" s="0" t="n">
        <f aca="false">SUMPRODUCT('5N inverse'!$A$8:$Y$8,'5N mesh'!$B$37:$Z$37,$E432:$AC432)+'5N inverse'!$A$8*$C433/Setup!$B$17+INDEX('5N inverse'!$A$8:$Y$8,1,'5N mesh'!$B$7+1)*Setup!$B$22</f>
        <v>0</v>
      </c>
      <c r="K433" s="0" t="n">
        <f aca="false">SUMPRODUCT('5N inverse'!$A$9:$Y$9,'5N mesh'!$B$37:$Z$37,$E432:$AC432)+'5N inverse'!$A$9*$C433/Setup!$B$17+INDEX('5N inverse'!$A$9:$Y$9,1,'5N mesh'!$B$7+1)*Setup!$B$22</f>
        <v>0</v>
      </c>
      <c r="L433" s="0" t="n">
        <f aca="false">SUMPRODUCT('5N inverse'!$A$10:$Y$10,'5N mesh'!$B$37:$Z$37,$E432:$AC432)+'5N inverse'!$A$10*$C433/Setup!$B$17+INDEX('5N inverse'!$A$10:$Y$10,1,'5N mesh'!$B$7+1)*Setup!$B$22</f>
        <v>0</v>
      </c>
      <c r="M433" s="0" t="n">
        <f aca="false">SUMPRODUCT('5N inverse'!$A$11:$Y$11,'5N mesh'!$B$37:$Z$37,$E432:$AC432)+'5N inverse'!$A$11*$C433/Setup!$B$17+INDEX('5N inverse'!$A$11:$Y$11,1,'5N mesh'!$B$7+1)*Setup!$B$22</f>
        <v>0</v>
      </c>
      <c r="N433" s="0" t="n">
        <f aca="false">SUMPRODUCT('5N inverse'!$A$12:$Y$12,'5N mesh'!$B$37:$Z$37,$E432:$AC432)+'5N inverse'!$A$12*$C433/Setup!$B$17+INDEX('5N inverse'!$A$12:$Y$12,1,'5N mesh'!$B$7+1)*Setup!$B$22</f>
        <v>0</v>
      </c>
      <c r="O433" s="0" t="n">
        <f aca="false">SUMPRODUCT('5N inverse'!$A$13:$Y$13,'5N mesh'!$B$37:$Z$37,$E432:$AC432)+'5N inverse'!$A$13*$C433/Setup!$B$17+INDEX('5N inverse'!$A$13:$Y$13,1,'5N mesh'!$B$7+1)*Setup!$B$22</f>
        <v>0</v>
      </c>
      <c r="P433" s="0" t="n">
        <f aca="false">SUMPRODUCT('5N inverse'!$A$14:$Y$14,'5N mesh'!$B$37:$Z$37,$E432:$AC432)+'5N inverse'!$A$14*$C433/Setup!$B$17+INDEX('5N inverse'!$A$14:$Y$14,1,'5N mesh'!$B$7+1)*Setup!$B$22</f>
        <v>0</v>
      </c>
      <c r="Q433" s="0" t="n">
        <f aca="false">SUMPRODUCT('5N inverse'!$A$15:$Y$15,'5N mesh'!$B$37:$Z$37,$E432:$AC432)+'5N inverse'!$A$15*$C433/Setup!$B$17+INDEX('5N inverse'!$A$15:$Y$15,1,'5N mesh'!$B$7+1)*Setup!$B$22</f>
        <v>0</v>
      </c>
      <c r="R433" s="0" t="n">
        <f aca="false">SUMPRODUCT('5N inverse'!$A$16:$Y$16,'5N mesh'!$B$37:$Z$37,$E432:$AC432)+'5N inverse'!$A$16*$C433/Setup!$B$17+INDEX('5N inverse'!$A$16:$Y$16,1,'5N mesh'!$B$7+1)*Setup!$B$22</f>
        <v>0</v>
      </c>
      <c r="S433" s="0" t="n">
        <f aca="false">SUMPRODUCT('5N inverse'!$A$17:$Y$17,'5N mesh'!$B$37:$Z$37,$E432:$AC432)+'5N inverse'!$A$17*$C433/Setup!$B$17+INDEX('5N inverse'!$A$17:$Y$17,1,'5N mesh'!$B$7+1)*Setup!$B$22</f>
        <v>0</v>
      </c>
      <c r="T433" s="0" t="n">
        <f aca="false">SUMPRODUCT('5N inverse'!$A$18:$Y$18,'5N mesh'!$B$37:$Z$37,$E432:$AC432)+'5N inverse'!$A$18*$C433/Setup!$B$17+INDEX('5N inverse'!$A$18:$Y$18,1,'5N mesh'!$B$7+1)*Setup!$B$22</f>
        <v>0</v>
      </c>
      <c r="U433" s="0" t="n">
        <f aca="false">SUMPRODUCT('5N inverse'!$A$19:$Y$19,'5N mesh'!$B$37:$Z$37,$E432:$AC432)+'5N inverse'!$A$19*$C433/Setup!$B$17+INDEX('5N inverse'!$A$19:$Y$19,1,'5N mesh'!$B$7+1)*Setup!$B$22</f>
        <v>0</v>
      </c>
      <c r="V433" s="0" t="n">
        <f aca="false">SUMPRODUCT('5N inverse'!$A$20:$Y$20,'5N mesh'!$B$37:$Z$37,$E432:$AC432)+'5N inverse'!$A$20*$C433/Setup!$B$17+INDEX('5N inverse'!$A$20:$Y$20,1,'5N mesh'!$B$7+1)*Setup!$B$22</f>
        <v>0</v>
      </c>
      <c r="W433" s="0" t="n">
        <f aca="false">SUMPRODUCT('5N inverse'!$A$21:$Y$21,'5N mesh'!$B$37:$Z$37,$E432:$AC432)+'5N inverse'!$A$21*$C433/Setup!$B$17+INDEX('5N inverse'!$A$21:$Y$21,1,'5N mesh'!$B$7+1)*Setup!$B$22</f>
        <v>0</v>
      </c>
      <c r="X433" s="0" t="n">
        <f aca="false">SUMPRODUCT('5N inverse'!$A$22:$Y$22,'5N mesh'!$B$37:$Z$37,$E432:$AC432)+'5N inverse'!$A$22*$C433/Setup!$B$17+INDEX('5N inverse'!$A$22:$Y$22,1,'5N mesh'!$B$7+1)*Setup!$B$22</f>
        <v>0</v>
      </c>
      <c r="Y433" s="0" t="n">
        <f aca="false">SUMPRODUCT('5N inverse'!$A$23:$Y$23,'5N mesh'!$B$37:$Z$37,$E432:$AC432)+'5N inverse'!$A$23*$C433/Setup!$B$17+INDEX('5N inverse'!$A$23:$Y$23,1,'5N mesh'!$B$7+1)*Setup!$B$22</f>
        <v>0</v>
      </c>
      <c r="Z433" s="0" t="n">
        <f aca="false">SUMPRODUCT('5N inverse'!$A$24:$Y$24,'5N mesh'!$B$37:$Z$37,$E432:$AC432)+'5N inverse'!$A$24*$C433/Setup!$B$17+INDEX('5N inverse'!$A$24:$Y$24,1,'5N mesh'!$B$7+1)*Setup!$B$22</f>
        <v>0</v>
      </c>
      <c r="AA433" s="0" t="n">
        <f aca="false">SUMPRODUCT('5N inverse'!$A$25:$Y$25,'5N mesh'!$B$37:$Z$37,$E432:$AC432)+'5N inverse'!$A$25*$C433/Setup!$B$17+INDEX('5N inverse'!$A$25:$Y$25,1,'5N mesh'!$B$7+1)*Setup!$B$22</f>
        <v>0</v>
      </c>
      <c r="AB433" s="0" t="n">
        <f aca="false">SUMPRODUCT('5N inverse'!$A$26:$Y$26,'5N mesh'!$B$37:$Z$37,$E432:$AC432)+'5N inverse'!$A$26*$C433/Setup!$B$17+INDEX('5N inverse'!$A$26:$Y$26,1,'5N mesh'!$B$7+1)*Setup!$B$22</f>
        <v>0</v>
      </c>
      <c r="AC433" s="0" t="n">
        <f aca="false">SUMPRODUCT('5N inverse'!$A$27:$Y$27,'5N mesh'!$B$37:$Z$37,$E432:$AC432)+'5N inverse'!$A$27*$C433/Setup!$B$17+INDEX('5N inverse'!$A$27:$Y$27,1,'5N mesh'!$B$7+1)*Setup!$B$22</f>
        <v>0</v>
      </c>
    </row>
    <row r="434" customFormat="false" ht="15" hidden="false" customHeight="false" outlineLevel="0" collapsed="false">
      <c r="A434" s="0" t="n">
        <v>429</v>
      </c>
      <c r="B434" s="0" t="n">
        <f aca="false">A434*Setup!$B$11/3600</f>
        <v>35.75</v>
      </c>
      <c r="C434" s="0" t="n">
        <f aca="false">Setup!$B$7+Setup!$B$8*COS(2*PI()*(B434-Setup!$B$9)/24)</f>
        <v>25.769154760876</v>
      </c>
      <c r="D434" s="0" t="n">
        <f aca="false">(C434-E434)/Setup!$B$17</f>
        <v>23.9113632179071</v>
      </c>
      <c r="E434" s="0" t="n">
        <f aca="false">SUMPRODUCT('5N inverse'!$A$3:$Y$3,'5N mesh'!$B$37:$Z$37,$E433:$AC433)+'5N inverse'!$A$3*$C434/Setup!$B$17+INDEX('5N inverse'!$A$3:$Y$3,1,'5N mesh'!$B$7+1)*Setup!$B$22</f>
        <v>22.6606775425481</v>
      </c>
      <c r="F434" s="0" t="n">
        <f aca="false">SUMPRODUCT('5N inverse'!$A$4:$Y$4,'5N mesh'!$B$37:$Z$37,$E433:$AC433)+'5N inverse'!$A$4*$C434/Setup!$B$17+INDEX('5N inverse'!$A$4:$Y$4,1,'5N mesh'!$B$7+1)*Setup!$B$22</f>
        <v>21.3940610223755</v>
      </c>
      <c r="G434" s="0" t="n">
        <f aca="false">SUMPRODUCT('5N inverse'!$A$5:$Y$5,'5N mesh'!$B$37:$Z$37,$E433:$AC433)+'5N inverse'!$A$5*$C434/Setup!$B$17+INDEX('5N inverse'!$A$5:$Y$5,1,'5N mesh'!$B$7+1)*Setup!$B$22</f>
        <v>18.8608279820303</v>
      </c>
      <c r="H434" s="0" t="n">
        <f aca="false">SUMPRODUCT('5N inverse'!$A$6:$Y$6,'5N mesh'!$B$37:$Z$37,$E433:$AC433)+'5N inverse'!$A$6*$C434/Setup!$B$17+INDEX('5N inverse'!$A$6:$Y$6,1,'5N mesh'!$B$7+1)*Setup!$B$22</f>
        <v>16.3275949416851</v>
      </c>
      <c r="I434" s="0" t="n">
        <f aca="false">SUMPRODUCT('5N inverse'!$A$7:$Y$7,'5N mesh'!$B$37:$Z$37,$E433:$AC433)+'5N inverse'!$A$7*$C434/Setup!$B$17+INDEX('5N inverse'!$A$7:$Y$7,1,'5N mesh'!$B$7+1)*Setup!$B$22</f>
        <v>15.0609784215125</v>
      </c>
      <c r="J434" s="0" t="n">
        <f aca="false">SUMPRODUCT('5N inverse'!$A$8:$Y$8,'5N mesh'!$B$37:$Z$37,$E433:$AC433)+'5N inverse'!$A$8*$C434/Setup!$B$17+INDEX('5N inverse'!$A$8:$Y$8,1,'5N mesh'!$B$7+1)*Setup!$B$22</f>
        <v>0</v>
      </c>
      <c r="K434" s="0" t="n">
        <f aca="false">SUMPRODUCT('5N inverse'!$A$9:$Y$9,'5N mesh'!$B$37:$Z$37,$E433:$AC433)+'5N inverse'!$A$9*$C434/Setup!$B$17+INDEX('5N inverse'!$A$9:$Y$9,1,'5N mesh'!$B$7+1)*Setup!$B$22</f>
        <v>0</v>
      </c>
      <c r="L434" s="0" t="n">
        <f aca="false">SUMPRODUCT('5N inverse'!$A$10:$Y$10,'5N mesh'!$B$37:$Z$37,$E433:$AC433)+'5N inverse'!$A$10*$C434/Setup!$B$17+INDEX('5N inverse'!$A$10:$Y$10,1,'5N mesh'!$B$7+1)*Setup!$B$22</f>
        <v>0</v>
      </c>
      <c r="M434" s="0" t="n">
        <f aca="false">SUMPRODUCT('5N inverse'!$A$11:$Y$11,'5N mesh'!$B$37:$Z$37,$E433:$AC433)+'5N inverse'!$A$11*$C434/Setup!$B$17+INDEX('5N inverse'!$A$11:$Y$11,1,'5N mesh'!$B$7+1)*Setup!$B$22</f>
        <v>0</v>
      </c>
      <c r="N434" s="0" t="n">
        <f aca="false">SUMPRODUCT('5N inverse'!$A$12:$Y$12,'5N mesh'!$B$37:$Z$37,$E433:$AC433)+'5N inverse'!$A$12*$C434/Setup!$B$17+INDEX('5N inverse'!$A$12:$Y$12,1,'5N mesh'!$B$7+1)*Setup!$B$22</f>
        <v>0</v>
      </c>
      <c r="O434" s="0" t="n">
        <f aca="false">SUMPRODUCT('5N inverse'!$A$13:$Y$13,'5N mesh'!$B$37:$Z$37,$E433:$AC433)+'5N inverse'!$A$13*$C434/Setup!$B$17+INDEX('5N inverse'!$A$13:$Y$13,1,'5N mesh'!$B$7+1)*Setup!$B$22</f>
        <v>0</v>
      </c>
      <c r="P434" s="0" t="n">
        <f aca="false">SUMPRODUCT('5N inverse'!$A$14:$Y$14,'5N mesh'!$B$37:$Z$37,$E433:$AC433)+'5N inverse'!$A$14*$C434/Setup!$B$17+INDEX('5N inverse'!$A$14:$Y$14,1,'5N mesh'!$B$7+1)*Setup!$B$22</f>
        <v>0</v>
      </c>
      <c r="Q434" s="0" t="n">
        <f aca="false">SUMPRODUCT('5N inverse'!$A$15:$Y$15,'5N mesh'!$B$37:$Z$37,$E433:$AC433)+'5N inverse'!$A$15*$C434/Setup!$B$17+INDEX('5N inverse'!$A$15:$Y$15,1,'5N mesh'!$B$7+1)*Setup!$B$22</f>
        <v>0</v>
      </c>
      <c r="R434" s="0" t="n">
        <f aca="false">SUMPRODUCT('5N inverse'!$A$16:$Y$16,'5N mesh'!$B$37:$Z$37,$E433:$AC433)+'5N inverse'!$A$16*$C434/Setup!$B$17+INDEX('5N inverse'!$A$16:$Y$16,1,'5N mesh'!$B$7+1)*Setup!$B$22</f>
        <v>0</v>
      </c>
      <c r="S434" s="0" t="n">
        <f aca="false">SUMPRODUCT('5N inverse'!$A$17:$Y$17,'5N mesh'!$B$37:$Z$37,$E433:$AC433)+'5N inverse'!$A$17*$C434/Setup!$B$17+INDEX('5N inverse'!$A$17:$Y$17,1,'5N mesh'!$B$7+1)*Setup!$B$22</f>
        <v>0</v>
      </c>
      <c r="T434" s="0" t="n">
        <f aca="false">SUMPRODUCT('5N inverse'!$A$18:$Y$18,'5N mesh'!$B$37:$Z$37,$E433:$AC433)+'5N inverse'!$A$18*$C434/Setup!$B$17+INDEX('5N inverse'!$A$18:$Y$18,1,'5N mesh'!$B$7+1)*Setup!$B$22</f>
        <v>0</v>
      </c>
      <c r="U434" s="0" t="n">
        <f aca="false">SUMPRODUCT('5N inverse'!$A$19:$Y$19,'5N mesh'!$B$37:$Z$37,$E433:$AC433)+'5N inverse'!$A$19*$C434/Setup!$B$17+INDEX('5N inverse'!$A$19:$Y$19,1,'5N mesh'!$B$7+1)*Setup!$B$22</f>
        <v>0</v>
      </c>
      <c r="V434" s="0" t="n">
        <f aca="false">SUMPRODUCT('5N inverse'!$A$20:$Y$20,'5N mesh'!$B$37:$Z$37,$E433:$AC433)+'5N inverse'!$A$20*$C434/Setup!$B$17+INDEX('5N inverse'!$A$20:$Y$20,1,'5N mesh'!$B$7+1)*Setup!$B$22</f>
        <v>0</v>
      </c>
      <c r="W434" s="0" t="n">
        <f aca="false">SUMPRODUCT('5N inverse'!$A$21:$Y$21,'5N mesh'!$B$37:$Z$37,$E433:$AC433)+'5N inverse'!$A$21*$C434/Setup!$B$17+INDEX('5N inverse'!$A$21:$Y$21,1,'5N mesh'!$B$7+1)*Setup!$B$22</f>
        <v>0</v>
      </c>
      <c r="X434" s="0" t="n">
        <f aca="false">SUMPRODUCT('5N inverse'!$A$22:$Y$22,'5N mesh'!$B$37:$Z$37,$E433:$AC433)+'5N inverse'!$A$22*$C434/Setup!$B$17+INDEX('5N inverse'!$A$22:$Y$22,1,'5N mesh'!$B$7+1)*Setup!$B$22</f>
        <v>0</v>
      </c>
      <c r="Y434" s="0" t="n">
        <f aca="false">SUMPRODUCT('5N inverse'!$A$23:$Y$23,'5N mesh'!$B$37:$Z$37,$E433:$AC433)+'5N inverse'!$A$23*$C434/Setup!$B$17+INDEX('5N inverse'!$A$23:$Y$23,1,'5N mesh'!$B$7+1)*Setup!$B$22</f>
        <v>0</v>
      </c>
      <c r="Z434" s="0" t="n">
        <f aca="false">SUMPRODUCT('5N inverse'!$A$24:$Y$24,'5N mesh'!$B$37:$Z$37,$E433:$AC433)+'5N inverse'!$A$24*$C434/Setup!$B$17+INDEX('5N inverse'!$A$24:$Y$24,1,'5N mesh'!$B$7+1)*Setup!$B$22</f>
        <v>0</v>
      </c>
      <c r="AA434" s="0" t="n">
        <f aca="false">SUMPRODUCT('5N inverse'!$A$25:$Y$25,'5N mesh'!$B$37:$Z$37,$E433:$AC433)+'5N inverse'!$A$25*$C434/Setup!$B$17+INDEX('5N inverse'!$A$25:$Y$25,1,'5N mesh'!$B$7+1)*Setup!$B$22</f>
        <v>0</v>
      </c>
      <c r="AB434" s="0" t="n">
        <f aca="false">SUMPRODUCT('5N inverse'!$A$26:$Y$26,'5N mesh'!$B$37:$Z$37,$E433:$AC433)+'5N inverse'!$A$26*$C434/Setup!$B$17+INDEX('5N inverse'!$A$26:$Y$26,1,'5N mesh'!$B$7+1)*Setup!$B$22</f>
        <v>0</v>
      </c>
      <c r="AC434" s="0" t="n">
        <f aca="false">SUMPRODUCT('5N inverse'!$A$27:$Y$27,'5N mesh'!$B$37:$Z$37,$E433:$AC433)+'5N inverse'!$A$27*$C434/Setup!$B$17+INDEX('5N inverse'!$A$27:$Y$27,1,'5N mesh'!$B$7+1)*Setup!$B$22</f>
        <v>0</v>
      </c>
    </row>
    <row r="435" customFormat="false" ht="15" hidden="false" customHeight="false" outlineLevel="0" collapsed="false">
      <c r="A435" s="0" t="n">
        <v>430</v>
      </c>
      <c r="B435" s="0" t="n">
        <f aca="false">A435*Setup!$B$11/3600</f>
        <v>35.8333333333333</v>
      </c>
      <c r="C435" s="0" t="n">
        <f aca="false">Setup!$B$7+Setup!$B$8*COS(2*PI()*(B435-Setup!$B$9)/24)</f>
        <v>25.8469944529401</v>
      </c>
      <c r="D435" s="0" t="n">
        <f aca="false">(C435-E435)/Setup!$B$17</f>
        <v>24.2141871670108</v>
      </c>
      <c r="E435" s="0" t="n">
        <f aca="false">SUMPRODUCT('5N inverse'!$A$3:$Y$3,'5N mesh'!$B$37:$Z$37,$E434:$AC434)+'5N inverse'!$A$3*$C435/Setup!$B$17+INDEX('5N inverse'!$A$3:$Y$3,1,'5N mesh'!$B$7+1)*Setup!$B$22</f>
        <v>22.6991501212287</v>
      </c>
      <c r="F435" s="0" t="n">
        <f aca="false">SUMPRODUCT('5N inverse'!$A$4:$Y$4,'5N mesh'!$B$37:$Z$37,$E434:$AC434)+'5N inverse'!$A$4*$C435/Setup!$B$17+INDEX('5N inverse'!$A$4:$Y$4,1,'5N mesh'!$B$7+1)*Setup!$B$22</f>
        <v>21.4261521264847</v>
      </c>
      <c r="G435" s="0" t="n">
        <f aca="false">SUMPRODUCT('5N inverse'!$A$5:$Y$5,'5N mesh'!$B$37:$Z$37,$E434:$AC434)+'5N inverse'!$A$5*$C435/Setup!$B$17+INDEX('5N inverse'!$A$5:$Y$5,1,'5N mesh'!$B$7+1)*Setup!$B$22</f>
        <v>18.8801561369965</v>
      </c>
      <c r="H435" s="0" t="n">
        <f aca="false">SUMPRODUCT('5N inverse'!$A$6:$Y$6,'5N mesh'!$B$37:$Z$37,$E434:$AC434)+'5N inverse'!$A$6*$C435/Setup!$B$17+INDEX('5N inverse'!$A$6:$Y$6,1,'5N mesh'!$B$7+1)*Setup!$B$22</f>
        <v>16.3341601475083</v>
      </c>
      <c r="I435" s="0" t="n">
        <f aca="false">SUMPRODUCT('5N inverse'!$A$7:$Y$7,'5N mesh'!$B$37:$Z$37,$E434:$AC434)+'5N inverse'!$A$7*$C435/Setup!$B$17+INDEX('5N inverse'!$A$7:$Y$7,1,'5N mesh'!$B$7+1)*Setup!$B$22</f>
        <v>15.0611621527642</v>
      </c>
      <c r="J435" s="0" t="n">
        <f aca="false">SUMPRODUCT('5N inverse'!$A$8:$Y$8,'5N mesh'!$B$37:$Z$37,$E434:$AC434)+'5N inverse'!$A$8*$C435/Setup!$B$17+INDEX('5N inverse'!$A$8:$Y$8,1,'5N mesh'!$B$7+1)*Setup!$B$22</f>
        <v>0</v>
      </c>
      <c r="K435" s="0" t="n">
        <f aca="false">SUMPRODUCT('5N inverse'!$A$9:$Y$9,'5N mesh'!$B$37:$Z$37,$E434:$AC434)+'5N inverse'!$A$9*$C435/Setup!$B$17+INDEX('5N inverse'!$A$9:$Y$9,1,'5N mesh'!$B$7+1)*Setup!$B$22</f>
        <v>0</v>
      </c>
      <c r="L435" s="0" t="n">
        <f aca="false">SUMPRODUCT('5N inverse'!$A$10:$Y$10,'5N mesh'!$B$37:$Z$37,$E434:$AC434)+'5N inverse'!$A$10*$C435/Setup!$B$17+INDEX('5N inverse'!$A$10:$Y$10,1,'5N mesh'!$B$7+1)*Setup!$B$22</f>
        <v>0</v>
      </c>
      <c r="M435" s="0" t="n">
        <f aca="false">SUMPRODUCT('5N inverse'!$A$11:$Y$11,'5N mesh'!$B$37:$Z$37,$E434:$AC434)+'5N inverse'!$A$11*$C435/Setup!$B$17+INDEX('5N inverse'!$A$11:$Y$11,1,'5N mesh'!$B$7+1)*Setup!$B$22</f>
        <v>0</v>
      </c>
      <c r="N435" s="0" t="n">
        <f aca="false">SUMPRODUCT('5N inverse'!$A$12:$Y$12,'5N mesh'!$B$37:$Z$37,$E434:$AC434)+'5N inverse'!$A$12*$C435/Setup!$B$17+INDEX('5N inverse'!$A$12:$Y$12,1,'5N mesh'!$B$7+1)*Setup!$B$22</f>
        <v>0</v>
      </c>
      <c r="O435" s="0" t="n">
        <f aca="false">SUMPRODUCT('5N inverse'!$A$13:$Y$13,'5N mesh'!$B$37:$Z$37,$E434:$AC434)+'5N inverse'!$A$13*$C435/Setup!$B$17+INDEX('5N inverse'!$A$13:$Y$13,1,'5N mesh'!$B$7+1)*Setup!$B$22</f>
        <v>0</v>
      </c>
      <c r="P435" s="0" t="n">
        <f aca="false">SUMPRODUCT('5N inverse'!$A$14:$Y$14,'5N mesh'!$B$37:$Z$37,$E434:$AC434)+'5N inverse'!$A$14*$C435/Setup!$B$17+INDEX('5N inverse'!$A$14:$Y$14,1,'5N mesh'!$B$7+1)*Setup!$B$22</f>
        <v>0</v>
      </c>
      <c r="Q435" s="0" t="n">
        <f aca="false">SUMPRODUCT('5N inverse'!$A$15:$Y$15,'5N mesh'!$B$37:$Z$37,$E434:$AC434)+'5N inverse'!$A$15*$C435/Setup!$B$17+INDEX('5N inverse'!$A$15:$Y$15,1,'5N mesh'!$B$7+1)*Setup!$B$22</f>
        <v>0</v>
      </c>
      <c r="R435" s="0" t="n">
        <f aca="false">SUMPRODUCT('5N inverse'!$A$16:$Y$16,'5N mesh'!$B$37:$Z$37,$E434:$AC434)+'5N inverse'!$A$16*$C435/Setup!$B$17+INDEX('5N inverse'!$A$16:$Y$16,1,'5N mesh'!$B$7+1)*Setup!$B$22</f>
        <v>0</v>
      </c>
      <c r="S435" s="0" t="n">
        <f aca="false">SUMPRODUCT('5N inverse'!$A$17:$Y$17,'5N mesh'!$B$37:$Z$37,$E434:$AC434)+'5N inverse'!$A$17*$C435/Setup!$B$17+INDEX('5N inverse'!$A$17:$Y$17,1,'5N mesh'!$B$7+1)*Setup!$B$22</f>
        <v>0</v>
      </c>
      <c r="T435" s="0" t="n">
        <f aca="false">SUMPRODUCT('5N inverse'!$A$18:$Y$18,'5N mesh'!$B$37:$Z$37,$E434:$AC434)+'5N inverse'!$A$18*$C435/Setup!$B$17+INDEX('5N inverse'!$A$18:$Y$18,1,'5N mesh'!$B$7+1)*Setup!$B$22</f>
        <v>0</v>
      </c>
      <c r="U435" s="0" t="n">
        <f aca="false">SUMPRODUCT('5N inverse'!$A$19:$Y$19,'5N mesh'!$B$37:$Z$37,$E434:$AC434)+'5N inverse'!$A$19*$C435/Setup!$B$17+INDEX('5N inverse'!$A$19:$Y$19,1,'5N mesh'!$B$7+1)*Setup!$B$22</f>
        <v>0</v>
      </c>
      <c r="V435" s="0" t="n">
        <f aca="false">SUMPRODUCT('5N inverse'!$A$20:$Y$20,'5N mesh'!$B$37:$Z$37,$E434:$AC434)+'5N inverse'!$A$20*$C435/Setup!$B$17+INDEX('5N inverse'!$A$20:$Y$20,1,'5N mesh'!$B$7+1)*Setup!$B$22</f>
        <v>0</v>
      </c>
      <c r="W435" s="0" t="n">
        <f aca="false">SUMPRODUCT('5N inverse'!$A$21:$Y$21,'5N mesh'!$B$37:$Z$37,$E434:$AC434)+'5N inverse'!$A$21*$C435/Setup!$B$17+INDEX('5N inverse'!$A$21:$Y$21,1,'5N mesh'!$B$7+1)*Setup!$B$22</f>
        <v>0</v>
      </c>
      <c r="X435" s="0" t="n">
        <f aca="false">SUMPRODUCT('5N inverse'!$A$22:$Y$22,'5N mesh'!$B$37:$Z$37,$E434:$AC434)+'5N inverse'!$A$22*$C435/Setup!$B$17+INDEX('5N inverse'!$A$22:$Y$22,1,'5N mesh'!$B$7+1)*Setup!$B$22</f>
        <v>0</v>
      </c>
      <c r="Y435" s="0" t="n">
        <f aca="false">SUMPRODUCT('5N inverse'!$A$23:$Y$23,'5N mesh'!$B$37:$Z$37,$E434:$AC434)+'5N inverse'!$A$23*$C435/Setup!$B$17+INDEX('5N inverse'!$A$23:$Y$23,1,'5N mesh'!$B$7+1)*Setup!$B$22</f>
        <v>0</v>
      </c>
      <c r="Z435" s="0" t="n">
        <f aca="false">SUMPRODUCT('5N inverse'!$A$24:$Y$24,'5N mesh'!$B$37:$Z$37,$E434:$AC434)+'5N inverse'!$A$24*$C435/Setup!$B$17+INDEX('5N inverse'!$A$24:$Y$24,1,'5N mesh'!$B$7+1)*Setup!$B$22</f>
        <v>0</v>
      </c>
      <c r="AA435" s="0" t="n">
        <f aca="false">SUMPRODUCT('5N inverse'!$A$25:$Y$25,'5N mesh'!$B$37:$Z$37,$E434:$AC434)+'5N inverse'!$A$25*$C435/Setup!$B$17+INDEX('5N inverse'!$A$25:$Y$25,1,'5N mesh'!$B$7+1)*Setup!$B$22</f>
        <v>0</v>
      </c>
      <c r="AB435" s="0" t="n">
        <f aca="false">SUMPRODUCT('5N inverse'!$A$26:$Y$26,'5N mesh'!$B$37:$Z$37,$E434:$AC434)+'5N inverse'!$A$26*$C435/Setup!$B$17+INDEX('5N inverse'!$A$26:$Y$26,1,'5N mesh'!$B$7+1)*Setup!$B$22</f>
        <v>0</v>
      </c>
      <c r="AC435" s="0" t="n">
        <f aca="false">SUMPRODUCT('5N inverse'!$A$27:$Y$27,'5N mesh'!$B$37:$Z$37,$E434:$AC434)+'5N inverse'!$A$27*$C435/Setup!$B$17+INDEX('5N inverse'!$A$27:$Y$27,1,'5N mesh'!$B$7+1)*Setup!$B$22</f>
        <v>0</v>
      </c>
    </row>
    <row r="436" customFormat="false" ht="15" hidden="false" customHeight="false" outlineLevel="0" collapsed="false">
      <c r="A436" s="0" t="n">
        <v>431</v>
      </c>
      <c r="B436" s="0" t="n">
        <f aca="false">A436*Setup!$B$11/3600</f>
        <v>35.9166666666667</v>
      </c>
      <c r="C436" s="0" t="n">
        <f aca="false">Setup!$B$7+Setup!$B$8*COS(2*PI()*(B436-Setup!$B$9)/24)</f>
        <v>25.9239550756775</v>
      </c>
      <c r="D436" s="0" t="n">
        <f aca="false">(C436-E436)/Setup!$B$17</f>
        <v>24.5065259747056</v>
      </c>
      <c r="E436" s="0" t="n">
        <f aca="false">SUMPRODUCT('5N inverse'!$A$3:$Y$3,'5N mesh'!$B$37:$Z$37,$E435:$AC435)+'5N inverse'!$A$3*$C436/Setup!$B$17+INDEX('5N inverse'!$A$3:$Y$3,1,'5N mesh'!$B$7+1)*Setup!$B$22</f>
        <v>22.7381066989658</v>
      </c>
      <c r="F436" s="0" t="n">
        <f aca="false">SUMPRODUCT('5N inverse'!$A$4:$Y$4,'5N mesh'!$B$37:$Z$37,$E435:$AC435)+'5N inverse'!$A$4*$C436/Setup!$B$17+INDEX('5N inverse'!$A$4:$Y$4,1,'5N mesh'!$B$7+1)*Setup!$B$22</f>
        <v>21.4586475750348</v>
      </c>
      <c r="G436" s="0" t="n">
        <f aca="false">SUMPRODUCT('5N inverse'!$A$5:$Y$5,'5N mesh'!$B$37:$Z$37,$E435:$AC435)+'5N inverse'!$A$5*$C436/Setup!$B$17+INDEX('5N inverse'!$A$5:$Y$5,1,'5N mesh'!$B$7+1)*Setup!$B$22</f>
        <v>18.8997293271729</v>
      </c>
      <c r="H436" s="0" t="n">
        <f aca="false">SUMPRODUCT('5N inverse'!$A$6:$Y$6,'5N mesh'!$B$37:$Z$37,$E435:$AC435)+'5N inverse'!$A$6*$C436/Setup!$B$17+INDEX('5N inverse'!$A$6:$Y$6,1,'5N mesh'!$B$7+1)*Setup!$B$22</f>
        <v>16.3408110793109</v>
      </c>
      <c r="I436" s="0" t="n">
        <f aca="false">SUMPRODUCT('5N inverse'!$A$7:$Y$7,'5N mesh'!$B$37:$Z$37,$E435:$AC435)+'5N inverse'!$A$7*$C436/Setup!$B$17+INDEX('5N inverse'!$A$7:$Y$7,1,'5N mesh'!$B$7+1)*Setup!$B$22</f>
        <v>15.06135195538</v>
      </c>
      <c r="J436" s="0" t="n">
        <f aca="false">SUMPRODUCT('5N inverse'!$A$8:$Y$8,'5N mesh'!$B$37:$Z$37,$E435:$AC435)+'5N inverse'!$A$8*$C436/Setup!$B$17+INDEX('5N inverse'!$A$8:$Y$8,1,'5N mesh'!$B$7+1)*Setup!$B$22</f>
        <v>0</v>
      </c>
      <c r="K436" s="0" t="n">
        <f aca="false">SUMPRODUCT('5N inverse'!$A$9:$Y$9,'5N mesh'!$B$37:$Z$37,$E435:$AC435)+'5N inverse'!$A$9*$C436/Setup!$B$17+INDEX('5N inverse'!$A$9:$Y$9,1,'5N mesh'!$B$7+1)*Setup!$B$22</f>
        <v>0</v>
      </c>
      <c r="L436" s="0" t="n">
        <f aca="false">SUMPRODUCT('5N inverse'!$A$10:$Y$10,'5N mesh'!$B$37:$Z$37,$E435:$AC435)+'5N inverse'!$A$10*$C436/Setup!$B$17+INDEX('5N inverse'!$A$10:$Y$10,1,'5N mesh'!$B$7+1)*Setup!$B$22</f>
        <v>0</v>
      </c>
      <c r="M436" s="0" t="n">
        <f aca="false">SUMPRODUCT('5N inverse'!$A$11:$Y$11,'5N mesh'!$B$37:$Z$37,$E435:$AC435)+'5N inverse'!$A$11*$C436/Setup!$B$17+INDEX('5N inverse'!$A$11:$Y$11,1,'5N mesh'!$B$7+1)*Setup!$B$22</f>
        <v>0</v>
      </c>
      <c r="N436" s="0" t="n">
        <f aca="false">SUMPRODUCT('5N inverse'!$A$12:$Y$12,'5N mesh'!$B$37:$Z$37,$E435:$AC435)+'5N inverse'!$A$12*$C436/Setup!$B$17+INDEX('5N inverse'!$A$12:$Y$12,1,'5N mesh'!$B$7+1)*Setup!$B$22</f>
        <v>0</v>
      </c>
      <c r="O436" s="0" t="n">
        <f aca="false">SUMPRODUCT('5N inverse'!$A$13:$Y$13,'5N mesh'!$B$37:$Z$37,$E435:$AC435)+'5N inverse'!$A$13*$C436/Setup!$B$17+INDEX('5N inverse'!$A$13:$Y$13,1,'5N mesh'!$B$7+1)*Setup!$B$22</f>
        <v>0</v>
      </c>
      <c r="P436" s="0" t="n">
        <f aca="false">SUMPRODUCT('5N inverse'!$A$14:$Y$14,'5N mesh'!$B$37:$Z$37,$E435:$AC435)+'5N inverse'!$A$14*$C436/Setup!$B$17+INDEX('5N inverse'!$A$14:$Y$14,1,'5N mesh'!$B$7+1)*Setup!$B$22</f>
        <v>0</v>
      </c>
      <c r="Q436" s="0" t="n">
        <f aca="false">SUMPRODUCT('5N inverse'!$A$15:$Y$15,'5N mesh'!$B$37:$Z$37,$E435:$AC435)+'5N inverse'!$A$15*$C436/Setup!$B$17+INDEX('5N inverse'!$A$15:$Y$15,1,'5N mesh'!$B$7+1)*Setup!$B$22</f>
        <v>0</v>
      </c>
      <c r="R436" s="0" t="n">
        <f aca="false">SUMPRODUCT('5N inverse'!$A$16:$Y$16,'5N mesh'!$B$37:$Z$37,$E435:$AC435)+'5N inverse'!$A$16*$C436/Setup!$B$17+INDEX('5N inverse'!$A$16:$Y$16,1,'5N mesh'!$B$7+1)*Setup!$B$22</f>
        <v>0</v>
      </c>
      <c r="S436" s="0" t="n">
        <f aca="false">SUMPRODUCT('5N inverse'!$A$17:$Y$17,'5N mesh'!$B$37:$Z$37,$E435:$AC435)+'5N inverse'!$A$17*$C436/Setup!$B$17+INDEX('5N inverse'!$A$17:$Y$17,1,'5N mesh'!$B$7+1)*Setup!$B$22</f>
        <v>0</v>
      </c>
      <c r="T436" s="0" t="n">
        <f aca="false">SUMPRODUCT('5N inverse'!$A$18:$Y$18,'5N mesh'!$B$37:$Z$37,$E435:$AC435)+'5N inverse'!$A$18*$C436/Setup!$B$17+INDEX('5N inverse'!$A$18:$Y$18,1,'5N mesh'!$B$7+1)*Setup!$B$22</f>
        <v>0</v>
      </c>
      <c r="U436" s="0" t="n">
        <f aca="false">SUMPRODUCT('5N inverse'!$A$19:$Y$19,'5N mesh'!$B$37:$Z$37,$E435:$AC435)+'5N inverse'!$A$19*$C436/Setup!$B$17+INDEX('5N inverse'!$A$19:$Y$19,1,'5N mesh'!$B$7+1)*Setup!$B$22</f>
        <v>0</v>
      </c>
      <c r="V436" s="0" t="n">
        <f aca="false">SUMPRODUCT('5N inverse'!$A$20:$Y$20,'5N mesh'!$B$37:$Z$37,$E435:$AC435)+'5N inverse'!$A$20*$C436/Setup!$B$17+INDEX('5N inverse'!$A$20:$Y$20,1,'5N mesh'!$B$7+1)*Setup!$B$22</f>
        <v>0</v>
      </c>
      <c r="W436" s="0" t="n">
        <f aca="false">SUMPRODUCT('5N inverse'!$A$21:$Y$21,'5N mesh'!$B$37:$Z$37,$E435:$AC435)+'5N inverse'!$A$21*$C436/Setup!$B$17+INDEX('5N inverse'!$A$21:$Y$21,1,'5N mesh'!$B$7+1)*Setup!$B$22</f>
        <v>0</v>
      </c>
      <c r="X436" s="0" t="n">
        <f aca="false">SUMPRODUCT('5N inverse'!$A$22:$Y$22,'5N mesh'!$B$37:$Z$37,$E435:$AC435)+'5N inverse'!$A$22*$C436/Setup!$B$17+INDEX('5N inverse'!$A$22:$Y$22,1,'5N mesh'!$B$7+1)*Setup!$B$22</f>
        <v>0</v>
      </c>
      <c r="Y436" s="0" t="n">
        <f aca="false">SUMPRODUCT('5N inverse'!$A$23:$Y$23,'5N mesh'!$B$37:$Z$37,$E435:$AC435)+'5N inverse'!$A$23*$C436/Setup!$B$17+INDEX('5N inverse'!$A$23:$Y$23,1,'5N mesh'!$B$7+1)*Setup!$B$22</f>
        <v>0</v>
      </c>
      <c r="Z436" s="0" t="n">
        <f aca="false">SUMPRODUCT('5N inverse'!$A$24:$Y$24,'5N mesh'!$B$37:$Z$37,$E435:$AC435)+'5N inverse'!$A$24*$C436/Setup!$B$17+INDEX('5N inverse'!$A$24:$Y$24,1,'5N mesh'!$B$7+1)*Setup!$B$22</f>
        <v>0</v>
      </c>
      <c r="AA436" s="0" t="n">
        <f aca="false">SUMPRODUCT('5N inverse'!$A$25:$Y$25,'5N mesh'!$B$37:$Z$37,$E435:$AC435)+'5N inverse'!$A$25*$C436/Setup!$B$17+INDEX('5N inverse'!$A$25:$Y$25,1,'5N mesh'!$B$7+1)*Setup!$B$22</f>
        <v>0</v>
      </c>
      <c r="AB436" s="0" t="n">
        <f aca="false">SUMPRODUCT('5N inverse'!$A$26:$Y$26,'5N mesh'!$B$37:$Z$37,$E435:$AC435)+'5N inverse'!$A$26*$C436/Setup!$B$17+INDEX('5N inverse'!$A$26:$Y$26,1,'5N mesh'!$B$7+1)*Setup!$B$22</f>
        <v>0</v>
      </c>
      <c r="AC436" s="0" t="n">
        <f aca="false">SUMPRODUCT('5N inverse'!$A$27:$Y$27,'5N mesh'!$B$37:$Z$37,$E435:$AC435)+'5N inverse'!$A$27*$C436/Setup!$B$17+INDEX('5N inverse'!$A$27:$Y$27,1,'5N mesh'!$B$7+1)*Setup!$B$22</f>
        <v>0</v>
      </c>
    </row>
    <row r="437" customFormat="false" ht="15" hidden="false" customHeight="false" outlineLevel="0" collapsed="false">
      <c r="A437" s="0" t="n">
        <v>432</v>
      </c>
      <c r="B437" s="0" t="n">
        <f aca="false">A437*Setup!$B$11/3600</f>
        <v>36</v>
      </c>
      <c r="C437" s="0" t="n">
        <f aca="false">Setup!$B$7+Setup!$B$8*COS(2*PI()*(B437-Setup!$B$9)/24)</f>
        <v>26</v>
      </c>
      <c r="D437" s="0" t="n">
        <f aca="false">(C437-E437)/Setup!$B$17</f>
        <v>24.7882384598457</v>
      </c>
      <c r="E437" s="0" t="n">
        <f aca="false">SUMPRODUCT('5N inverse'!$A$3:$Y$3,'5N mesh'!$B$37:$Z$37,$E436:$AC436)+'5N inverse'!$A$3*$C437/Setup!$B$17+INDEX('5N inverse'!$A$3:$Y$3,1,'5N mesh'!$B$7+1)*Setup!$B$22</f>
        <v>22.7775290002201</v>
      </c>
      <c r="F437" s="0" t="n">
        <f aca="false">SUMPRODUCT('5N inverse'!$A$4:$Y$4,'5N mesh'!$B$37:$Z$37,$E436:$AC436)+'5N inverse'!$A$4*$C437/Setup!$B$17+INDEX('5N inverse'!$A$4:$Y$4,1,'5N mesh'!$B$7+1)*Setup!$B$22</f>
        <v>21.4915321239022</v>
      </c>
      <c r="G437" s="0" t="n">
        <f aca="false">SUMPRODUCT('5N inverse'!$A$5:$Y$5,'5N mesh'!$B$37:$Z$37,$E436:$AC436)+'5N inverse'!$A$5*$C437/Setup!$B$17+INDEX('5N inverse'!$A$5:$Y$5,1,'5N mesh'!$B$7+1)*Setup!$B$22</f>
        <v>18.9195383712666</v>
      </c>
      <c r="H437" s="0" t="n">
        <f aca="false">SUMPRODUCT('5N inverse'!$A$6:$Y$6,'5N mesh'!$B$37:$Z$37,$E436:$AC436)+'5N inverse'!$A$6*$C437/Setup!$B$17+INDEX('5N inverse'!$A$6:$Y$6,1,'5N mesh'!$B$7+1)*Setup!$B$22</f>
        <v>16.3475446186309</v>
      </c>
      <c r="I437" s="0" t="n">
        <f aca="false">SUMPRODUCT('5N inverse'!$A$7:$Y$7,'5N mesh'!$B$37:$Z$37,$E436:$AC436)+'5N inverse'!$A$7*$C437/Setup!$B$17+INDEX('5N inverse'!$A$7:$Y$7,1,'5N mesh'!$B$7+1)*Setup!$B$22</f>
        <v>15.0615477423131</v>
      </c>
      <c r="J437" s="0" t="n">
        <f aca="false">SUMPRODUCT('5N inverse'!$A$8:$Y$8,'5N mesh'!$B$37:$Z$37,$E436:$AC436)+'5N inverse'!$A$8*$C437/Setup!$B$17+INDEX('5N inverse'!$A$8:$Y$8,1,'5N mesh'!$B$7+1)*Setup!$B$22</f>
        <v>0</v>
      </c>
      <c r="K437" s="0" t="n">
        <f aca="false">SUMPRODUCT('5N inverse'!$A$9:$Y$9,'5N mesh'!$B$37:$Z$37,$E436:$AC436)+'5N inverse'!$A$9*$C437/Setup!$B$17+INDEX('5N inverse'!$A$9:$Y$9,1,'5N mesh'!$B$7+1)*Setup!$B$22</f>
        <v>0</v>
      </c>
      <c r="L437" s="0" t="n">
        <f aca="false">SUMPRODUCT('5N inverse'!$A$10:$Y$10,'5N mesh'!$B$37:$Z$37,$E436:$AC436)+'5N inverse'!$A$10*$C437/Setup!$B$17+INDEX('5N inverse'!$A$10:$Y$10,1,'5N mesh'!$B$7+1)*Setup!$B$22</f>
        <v>0</v>
      </c>
      <c r="M437" s="0" t="n">
        <f aca="false">SUMPRODUCT('5N inverse'!$A$11:$Y$11,'5N mesh'!$B$37:$Z$37,$E436:$AC436)+'5N inverse'!$A$11*$C437/Setup!$B$17+INDEX('5N inverse'!$A$11:$Y$11,1,'5N mesh'!$B$7+1)*Setup!$B$22</f>
        <v>0</v>
      </c>
      <c r="N437" s="0" t="n">
        <f aca="false">SUMPRODUCT('5N inverse'!$A$12:$Y$12,'5N mesh'!$B$37:$Z$37,$E436:$AC436)+'5N inverse'!$A$12*$C437/Setup!$B$17+INDEX('5N inverse'!$A$12:$Y$12,1,'5N mesh'!$B$7+1)*Setup!$B$22</f>
        <v>0</v>
      </c>
      <c r="O437" s="0" t="n">
        <f aca="false">SUMPRODUCT('5N inverse'!$A$13:$Y$13,'5N mesh'!$B$37:$Z$37,$E436:$AC436)+'5N inverse'!$A$13*$C437/Setup!$B$17+INDEX('5N inverse'!$A$13:$Y$13,1,'5N mesh'!$B$7+1)*Setup!$B$22</f>
        <v>0</v>
      </c>
      <c r="P437" s="0" t="n">
        <f aca="false">SUMPRODUCT('5N inverse'!$A$14:$Y$14,'5N mesh'!$B$37:$Z$37,$E436:$AC436)+'5N inverse'!$A$14*$C437/Setup!$B$17+INDEX('5N inverse'!$A$14:$Y$14,1,'5N mesh'!$B$7+1)*Setup!$B$22</f>
        <v>0</v>
      </c>
      <c r="Q437" s="0" t="n">
        <f aca="false">SUMPRODUCT('5N inverse'!$A$15:$Y$15,'5N mesh'!$B$37:$Z$37,$E436:$AC436)+'5N inverse'!$A$15*$C437/Setup!$B$17+INDEX('5N inverse'!$A$15:$Y$15,1,'5N mesh'!$B$7+1)*Setup!$B$22</f>
        <v>0</v>
      </c>
      <c r="R437" s="0" t="n">
        <f aca="false">SUMPRODUCT('5N inverse'!$A$16:$Y$16,'5N mesh'!$B$37:$Z$37,$E436:$AC436)+'5N inverse'!$A$16*$C437/Setup!$B$17+INDEX('5N inverse'!$A$16:$Y$16,1,'5N mesh'!$B$7+1)*Setup!$B$22</f>
        <v>0</v>
      </c>
      <c r="S437" s="0" t="n">
        <f aca="false">SUMPRODUCT('5N inverse'!$A$17:$Y$17,'5N mesh'!$B$37:$Z$37,$E436:$AC436)+'5N inverse'!$A$17*$C437/Setup!$B$17+INDEX('5N inverse'!$A$17:$Y$17,1,'5N mesh'!$B$7+1)*Setup!$B$22</f>
        <v>0</v>
      </c>
      <c r="T437" s="0" t="n">
        <f aca="false">SUMPRODUCT('5N inverse'!$A$18:$Y$18,'5N mesh'!$B$37:$Z$37,$E436:$AC436)+'5N inverse'!$A$18*$C437/Setup!$B$17+INDEX('5N inverse'!$A$18:$Y$18,1,'5N mesh'!$B$7+1)*Setup!$B$22</f>
        <v>0</v>
      </c>
      <c r="U437" s="0" t="n">
        <f aca="false">SUMPRODUCT('5N inverse'!$A$19:$Y$19,'5N mesh'!$B$37:$Z$37,$E436:$AC436)+'5N inverse'!$A$19*$C437/Setup!$B$17+INDEX('5N inverse'!$A$19:$Y$19,1,'5N mesh'!$B$7+1)*Setup!$B$22</f>
        <v>0</v>
      </c>
      <c r="V437" s="0" t="n">
        <f aca="false">SUMPRODUCT('5N inverse'!$A$20:$Y$20,'5N mesh'!$B$37:$Z$37,$E436:$AC436)+'5N inverse'!$A$20*$C437/Setup!$B$17+INDEX('5N inverse'!$A$20:$Y$20,1,'5N mesh'!$B$7+1)*Setup!$B$22</f>
        <v>0</v>
      </c>
      <c r="W437" s="0" t="n">
        <f aca="false">SUMPRODUCT('5N inverse'!$A$21:$Y$21,'5N mesh'!$B$37:$Z$37,$E436:$AC436)+'5N inverse'!$A$21*$C437/Setup!$B$17+INDEX('5N inverse'!$A$21:$Y$21,1,'5N mesh'!$B$7+1)*Setup!$B$22</f>
        <v>0</v>
      </c>
      <c r="X437" s="0" t="n">
        <f aca="false">SUMPRODUCT('5N inverse'!$A$22:$Y$22,'5N mesh'!$B$37:$Z$37,$E436:$AC436)+'5N inverse'!$A$22*$C437/Setup!$B$17+INDEX('5N inverse'!$A$22:$Y$22,1,'5N mesh'!$B$7+1)*Setup!$B$22</f>
        <v>0</v>
      </c>
      <c r="Y437" s="0" t="n">
        <f aca="false">SUMPRODUCT('5N inverse'!$A$23:$Y$23,'5N mesh'!$B$37:$Z$37,$E436:$AC436)+'5N inverse'!$A$23*$C437/Setup!$B$17+INDEX('5N inverse'!$A$23:$Y$23,1,'5N mesh'!$B$7+1)*Setup!$B$22</f>
        <v>0</v>
      </c>
      <c r="Z437" s="0" t="n">
        <f aca="false">SUMPRODUCT('5N inverse'!$A$24:$Y$24,'5N mesh'!$B$37:$Z$37,$E436:$AC436)+'5N inverse'!$A$24*$C437/Setup!$B$17+INDEX('5N inverse'!$A$24:$Y$24,1,'5N mesh'!$B$7+1)*Setup!$B$22</f>
        <v>0</v>
      </c>
      <c r="AA437" s="0" t="n">
        <f aca="false">SUMPRODUCT('5N inverse'!$A$25:$Y$25,'5N mesh'!$B$37:$Z$37,$E436:$AC436)+'5N inverse'!$A$25*$C437/Setup!$B$17+INDEX('5N inverse'!$A$25:$Y$25,1,'5N mesh'!$B$7+1)*Setup!$B$22</f>
        <v>0</v>
      </c>
      <c r="AB437" s="0" t="n">
        <f aca="false">SUMPRODUCT('5N inverse'!$A$26:$Y$26,'5N mesh'!$B$37:$Z$37,$E436:$AC436)+'5N inverse'!$A$26*$C437/Setup!$B$17+INDEX('5N inverse'!$A$26:$Y$26,1,'5N mesh'!$B$7+1)*Setup!$B$22</f>
        <v>0</v>
      </c>
      <c r="AC437" s="0" t="n">
        <f aca="false">SUMPRODUCT('5N inverse'!$A$27:$Y$27,'5N mesh'!$B$37:$Z$37,$E436:$AC436)+'5N inverse'!$A$27*$C437/Setup!$B$17+INDEX('5N inverse'!$A$27:$Y$27,1,'5N mesh'!$B$7+1)*Setup!$B$22</f>
        <v>0</v>
      </c>
    </row>
    <row r="438" customFormat="false" ht="15" hidden="false" customHeight="false" outlineLevel="0" collapsed="false">
      <c r="A438" s="0" t="n">
        <v>433</v>
      </c>
      <c r="B438" s="0" t="n">
        <f aca="false">A438*Setup!$B$11/3600</f>
        <v>36.0833333333333</v>
      </c>
      <c r="C438" s="0" t="n">
        <f aca="false">Setup!$B$7+Setup!$B$8*COS(2*PI()*(B438-Setup!$B$9)/24)</f>
        <v>26.0750930326421</v>
      </c>
      <c r="D438" s="0" t="n">
        <f aca="false">(C438-E438)/Setup!$B$17</f>
        <v>25.0591885259992</v>
      </c>
      <c r="E438" s="0" t="n">
        <f aca="false">SUMPRODUCT('5N inverse'!$A$3:$Y$3,'5N mesh'!$B$37:$Z$37,$E437:$AC437)+'5N inverse'!$A$3*$C438/Setup!$B$17+INDEX('5N inverse'!$A$3:$Y$3,1,'5N mesh'!$B$7+1)*Setup!$B$22</f>
        <v>22.8173985242622</v>
      </c>
      <c r="F438" s="0" t="n">
        <f aca="false">SUMPRODUCT('5N inverse'!$A$4:$Y$4,'5N mesh'!$B$37:$Z$37,$E437:$AC437)+'5N inverse'!$A$4*$C438/Setup!$B$17+INDEX('5N inverse'!$A$4:$Y$4,1,'5N mesh'!$B$7+1)*Setup!$B$22</f>
        <v>21.5247903408227</v>
      </c>
      <c r="G438" s="0" t="n">
        <f aca="false">SUMPRODUCT('5N inverse'!$A$5:$Y$5,'5N mesh'!$B$37:$Z$37,$E437:$AC437)+'5N inverse'!$A$5*$C438/Setup!$B$17+INDEX('5N inverse'!$A$5:$Y$5,1,'5N mesh'!$B$7+1)*Setup!$B$22</f>
        <v>18.9395739739436</v>
      </c>
      <c r="H438" s="0" t="n">
        <f aca="false">SUMPRODUCT('5N inverse'!$A$6:$Y$6,'5N mesh'!$B$37:$Z$37,$E437:$AC437)+'5N inverse'!$A$6*$C438/Setup!$B$17+INDEX('5N inverse'!$A$6:$Y$6,1,'5N mesh'!$B$7+1)*Setup!$B$22</f>
        <v>16.3543576070646</v>
      </c>
      <c r="I438" s="0" t="n">
        <f aca="false">SUMPRODUCT('5N inverse'!$A$7:$Y$7,'5N mesh'!$B$37:$Z$37,$E437:$AC437)+'5N inverse'!$A$7*$C438/Setup!$B$17+INDEX('5N inverse'!$A$7:$Y$7,1,'5N mesh'!$B$7+1)*Setup!$B$22</f>
        <v>15.0617494236251</v>
      </c>
      <c r="J438" s="0" t="n">
        <f aca="false">SUMPRODUCT('5N inverse'!$A$8:$Y$8,'5N mesh'!$B$37:$Z$37,$E437:$AC437)+'5N inverse'!$A$8*$C438/Setup!$B$17+INDEX('5N inverse'!$A$8:$Y$8,1,'5N mesh'!$B$7+1)*Setup!$B$22</f>
        <v>0</v>
      </c>
      <c r="K438" s="0" t="n">
        <f aca="false">SUMPRODUCT('5N inverse'!$A$9:$Y$9,'5N mesh'!$B$37:$Z$37,$E437:$AC437)+'5N inverse'!$A$9*$C438/Setup!$B$17+INDEX('5N inverse'!$A$9:$Y$9,1,'5N mesh'!$B$7+1)*Setup!$B$22</f>
        <v>0</v>
      </c>
      <c r="L438" s="0" t="n">
        <f aca="false">SUMPRODUCT('5N inverse'!$A$10:$Y$10,'5N mesh'!$B$37:$Z$37,$E437:$AC437)+'5N inverse'!$A$10*$C438/Setup!$B$17+INDEX('5N inverse'!$A$10:$Y$10,1,'5N mesh'!$B$7+1)*Setup!$B$22</f>
        <v>0</v>
      </c>
      <c r="M438" s="0" t="n">
        <f aca="false">SUMPRODUCT('5N inverse'!$A$11:$Y$11,'5N mesh'!$B$37:$Z$37,$E437:$AC437)+'5N inverse'!$A$11*$C438/Setup!$B$17+INDEX('5N inverse'!$A$11:$Y$11,1,'5N mesh'!$B$7+1)*Setup!$B$22</f>
        <v>0</v>
      </c>
      <c r="N438" s="0" t="n">
        <f aca="false">SUMPRODUCT('5N inverse'!$A$12:$Y$12,'5N mesh'!$B$37:$Z$37,$E437:$AC437)+'5N inverse'!$A$12*$C438/Setup!$B$17+INDEX('5N inverse'!$A$12:$Y$12,1,'5N mesh'!$B$7+1)*Setup!$B$22</f>
        <v>0</v>
      </c>
      <c r="O438" s="0" t="n">
        <f aca="false">SUMPRODUCT('5N inverse'!$A$13:$Y$13,'5N mesh'!$B$37:$Z$37,$E437:$AC437)+'5N inverse'!$A$13*$C438/Setup!$B$17+INDEX('5N inverse'!$A$13:$Y$13,1,'5N mesh'!$B$7+1)*Setup!$B$22</f>
        <v>0</v>
      </c>
      <c r="P438" s="0" t="n">
        <f aca="false">SUMPRODUCT('5N inverse'!$A$14:$Y$14,'5N mesh'!$B$37:$Z$37,$E437:$AC437)+'5N inverse'!$A$14*$C438/Setup!$B$17+INDEX('5N inverse'!$A$14:$Y$14,1,'5N mesh'!$B$7+1)*Setup!$B$22</f>
        <v>0</v>
      </c>
      <c r="Q438" s="0" t="n">
        <f aca="false">SUMPRODUCT('5N inverse'!$A$15:$Y$15,'5N mesh'!$B$37:$Z$37,$E437:$AC437)+'5N inverse'!$A$15*$C438/Setup!$B$17+INDEX('5N inverse'!$A$15:$Y$15,1,'5N mesh'!$B$7+1)*Setup!$B$22</f>
        <v>0</v>
      </c>
      <c r="R438" s="0" t="n">
        <f aca="false">SUMPRODUCT('5N inverse'!$A$16:$Y$16,'5N mesh'!$B$37:$Z$37,$E437:$AC437)+'5N inverse'!$A$16*$C438/Setup!$B$17+INDEX('5N inverse'!$A$16:$Y$16,1,'5N mesh'!$B$7+1)*Setup!$B$22</f>
        <v>0</v>
      </c>
      <c r="S438" s="0" t="n">
        <f aca="false">SUMPRODUCT('5N inverse'!$A$17:$Y$17,'5N mesh'!$B$37:$Z$37,$E437:$AC437)+'5N inverse'!$A$17*$C438/Setup!$B$17+INDEX('5N inverse'!$A$17:$Y$17,1,'5N mesh'!$B$7+1)*Setup!$B$22</f>
        <v>0</v>
      </c>
      <c r="T438" s="0" t="n">
        <f aca="false">SUMPRODUCT('5N inverse'!$A$18:$Y$18,'5N mesh'!$B$37:$Z$37,$E437:$AC437)+'5N inverse'!$A$18*$C438/Setup!$B$17+INDEX('5N inverse'!$A$18:$Y$18,1,'5N mesh'!$B$7+1)*Setup!$B$22</f>
        <v>0</v>
      </c>
      <c r="U438" s="0" t="n">
        <f aca="false">SUMPRODUCT('5N inverse'!$A$19:$Y$19,'5N mesh'!$B$37:$Z$37,$E437:$AC437)+'5N inverse'!$A$19*$C438/Setup!$B$17+INDEX('5N inverse'!$A$19:$Y$19,1,'5N mesh'!$B$7+1)*Setup!$B$22</f>
        <v>0</v>
      </c>
      <c r="V438" s="0" t="n">
        <f aca="false">SUMPRODUCT('5N inverse'!$A$20:$Y$20,'5N mesh'!$B$37:$Z$37,$E437:$AC437)+'5N inverse'!$A$20*$C438/Setup!$B$17+INDEX('5N inverse'!$A$20:$Y$20,1,'5N mesh'!$B$7+1)*Setup!$B$22</f>
        <v>0</v>
      </c>
      <c r="W438" s="0" t="n">
        <f aca="false">SUMPRODUCT('5N inverse'!$A$21:$Y$21,'5N mesh'!$B$37:$Z$37,$E437:$AC437)+'5N inverse'!$A$21*$C438/Setup!$B$17+INDEX('5N inverse'!$A$21:$Y$21,1,'5N mesh'!$B$7+1)*Setup!$B$22</f>
        <v>0</v>
      </c>
      <c r="X438" s="0" t="n">
        <f aca="false">SUMPRODUCT('5N inverse'!$A$22:$Y$22,'5N mesh'!$B$37:$Z$37,$E437:$AC437)+'5N inverse'!$A$22*$C438/Setup!$B$17+INDEX('5N inverse'!$A$22:$Y$22,1,'5N mesh'!$B$7+1)*Setup!$B$22</f>
        <v>0</v>
      </c>
      <c r="Y438" s="0" t="n">
        <f aca="false">SUMPRODUCT('5N inverse'!$A$23:$Y$23,'5N mesh'!$B$37:$Z$37,$E437:$AC437)+'5N inverse'!$A$23*$C438/Setup!$B$17+INDEX('5N inverse'!$A$23:$Y$23,1,'5N mesh'!$B$7+1)*Setup!$B$22</f>
        <v>0</v>
      </c>
      <c r="Z438" s="0" t="n">
        <f aca="false">SUMPRODUCT('5N inverse'!$A$24:$Y$24,'5N mesh'!$B$37:$Z$37,$E437:$AC437)+'5N inverse'!$A$24*$C438/Setup!$B$17+INDEX('5N inverse'!$A$24:$Y$24,1,'5N mesh'!$B$7+1)*Setup!$B$22</f>
        <v>0</v>
      </c>
      <c r="AA438" s="0" t="n">
        <f aca="false">SUMPRODUCT('5N inverse'!$A$25:$Y$25,'5N mesh'!$B$37:$Z$37,$E437:$AC437)+'5N inverse'!$A$25*$C438/Setup!$B$17+INDEX('5N inverse'!$A$25:$Y$25,1,'5N mesh'!$B$7+1)*Setup!$B$22</f>
        <v>0</v>
      </c>
      <c r="AB438" s="0" t="n">
        <f aca="false">SUMPRODUCT('5N inverse'!$A$26:$Y$26,'5N mesh'!$B$37:$Z$37,$E437:$AC437)+'5N inverse'!$A$26*$C438/Setup!$B$17+INDEX('5N inverse'!$A$26:$Y$26,1,'5N mesh'!$B$7+1)*Setup!$B$22</f>
        <v>0</v>
      </c>
      <c r="AC438" s="0" t="n">
        <f aca="false">SUMPRODUCT('5N inverse'!$A$27:$Y$27,'5N mesh'!$B$37:$Z$37,$E437:$AC437)+'5N inverse'!$A$27*$C438/Setup!$B$17+INDEX('5N inverse'!$A$27:$Y$27,1,'5N mesh'!$B$7+1)*Setup!$B$22</f>
        <v>0</v>
      </c>
    </row>
    <row r="439" customFormat="false" ht="15" hidden="false" customHeight="false" outlineLevel="0" collapsed="false">
      <c r="A439" s="0" t="n">
        <v>434</v>
      </c>
      <c r="B439" s="0" t="n">
        <f aca="false">A439*Setup!$B$11/3600</f>
        <v>36.1666666666667</v>
      </c>
      <c r="C439" s="0" t="n">
        <f aca="false">Setup!$B$7+Setup!$B$8*COS(2*PI()*(B439-Setup!$B$9)/24)</f>
        <v>26.1491984333873</v>
      </c>
      <c r="D439" s="0" t="n">
        <f aca="false">(C439-E439)/Setup!$B$17</f>
        <v>25.3192452258618</v>
      </c>
      <c r="E439" s="0" t="n">
        <f aca="false">SUMPRODUCT('5N inverse'!$A$3:$Y$3,'5N mesh'!$B$37:$Z$37,$E438:$AC438)+'5N inverse'!$A$3*$C439/Setup!$B$17+INDEX('5N inverse'!$A$3:$Y$3,1,'5N mesh'!$B$7+1)*Setup!$B$22</f>
        <v>22.8576965540253</v>
      </c>
      <c r="F439" s="0" t="n">
        <f aca="false">SUMPRODUCT('5N inverse'!$A$4:$Y$4,'5N mesh'!$B$37:$Z$37,$E438:$AC438)+'5N inverse'!$A$4*$C439/Setup!$B$17+INDEX('5N inverse'!$A$4:$Y$4,1,'5N mesh'!$B$7+1)*Setup!$B$22</f>
        <v>21.5584066127759</v>
      </c>
      <c r="G439" s="0" t="n">
        <f aca="false">SUMPRODUCT('5N inverse'!$A$5:$Y$5,'5N mesh'!$B$37:$Z$37,$E438:$AC438)+'5N inverse'!$A$5*$C439/Setup!$B$17+INDEX('5N inverse'!$A$5:$Y$5,1,'5N mesh'!$B$7+1)*Setup!$B$22</f>
        <v>18.9598267302771</v>
      </c>
      <c r="H439" s="0" t="n">
        <f aca="false">SUMPRODUCT('5N inverse'!$A$6:$Y$6,'5N mesh'!$B$37:$Z$37,$E438:$AC438)+'5N inverse'!$A$6*$C439/Setup!$B$17+INDEX('5N inverse'!$A$6:$Y$6,1,'5N mesh'!$B$7+1)*Setup!$B$22</f>
        <v>16.3612468477783</v>
      </c>
      <c r="I439" s="0" t="n">
        <f aca="false">SUMPRODUCT('5N inverse'!$A$7:$Y$7,'5N mesh'!$B$37:$Z$37,$E438:$AC438)+'5N inverse'!$A$7*$C439/Setup!$B$17+INDEX('5N inverse'!$A$7:$Y$7,1,'5N mesh'!$B$7+1)*Setup!$B$22</f>
        <v>15.0619569065289</v>
      </c>
      <c r="J439" s="0" t="n">
        <f aca="false">SUMPRODUCT('5N inverse'!$A$8:$Y$8,'5N mesh'!$B$37:$Z$37,$E438:$AC438)+'5N inverse'!$A$8*$C439/Setup!$B$17+INDEX('5N inverse'!$A$8:$Y$8,1,'5N mesh'!$B$7+1)*Setup!$B$22</f>
        <v>0</v>
      </c>
      <c r="K439" s="0" t="n">
        <f aca="false">SUMPRODUCT('5N inverse'!$A$9:$Y$9,'5N mesh'!$B$37:$Z$37,$E438:$AC438)+'5N inverse'!$A$9*$C439/Setup!$B$17+INDEX('5N inverse'!$A$9:$Y$9,1,'5N mesh'!$B$7+1)*Setup!$B$22</f>
        <v>0</v>
      </c>
      <c r="L439" s="0" t="n">
        <f aca="false">SUMPRODUCT('5N inverse'!$A$10:$Y$10,'5N mesh'!$B$37:$Z$37,$E438:$AC438)+'5N inverse'!$A$10*$C439/Setup!$B$17+INDEX('5N inverse'!$A$10:$Y$10,1,'5N mesh'!$B$7+1)*Setup!$B$22</f>
        <v>0</v>
      </c>
      <c r="M439" s="0" t="n">
        <f aca="false">SUMPRODUCT('5N inverse'!$A$11:$Y$11,'5N mesh'!$B$37:$Z$37,$E438:$AC438)+'5N inverse'!$A$11*$C439/Setup!$B$17+INDEX('5N inverse'!$A$11:$Y$11,1,'5N mesh'!$B$7+1)*Setup!$B$22</f>
        <v>0</v>
      </c>
      <c r="N439" s="0" t="n">
        <f aca="false">SUMPRODUCT('5N inverse'!$A$12:$Y$12,'5N mesh'!$B$37:$Z$37,$E438:$AC438)+'5N inverse'!$A$12*$C439/Setup!$B$17+INDEX('5N inverse'!$A$12:$Y$12,1,'5N mesh'!$B$7+1)*Setup!$B$22</f>
        <v>0</v>
      </c>
      <c r="O439" s="0" t="n">
        <f aca="false">SUMPRODUCT('5N inverse'!$A$13:$Y$13,'5N mesh'!$B$37:$Z$37,$E438:$AC438)+'5N inverse'!$A$13*$C439/Setup!$B$17+INDEX('5N inverse'!$A$13:$Y$13,1,'5N mesh'!$B$7+1)*Setup!$B$22</f>
        <v>0</v>
      </c>
      <c r="P439" s="0" t="n">
        <f aca="false">SUMPRODUCT('5N inverse'!$A$14:$Y$14,'5N mesh'!$B$37:$Z$37,$E438:$AC438)+'5N inverse'!$A$14*$C439/Setup!$B$17+INDEX('5N inverse'!$A$14:$Y$14,1,'5N mesh'!$B$7+1)*Setup!$B$22</f>
        <v>0</v>
      </c>
      <c r="Q439" s="0" t="n">
        <f aca="false">SUMPRODUCT('5N inverse'!$A$15:$Y$15,'5N mesh'!$B$37:$Z$37,$E438:$AC438)+'5N inverse'!$A$15*$C439/Setup!$B$17+INDEX('5N inverse'!$A$15:$Y$15,1,'5N mesh'!$B$7+1)*Setup!$B$22</f>
        <v>0</v>
      </c>
      <c r="R439" s="0" t="n">
        <f aca="false">SUMPRODUCT('5N inverse'!$A$16:$Y$16,'5N mesh'!$B$37:$Z$37,$E438:$AC438)+'5N inverse'!$A$16*$C439/Setup!$B$17+INDEX('5N inverse'!$A$16:$Y$16,1,'5N mesh'!$B$7+1)*Setup!$B$22</f>
        <v>0</v>
      </c>
      <c r="S439" s="0" t="n">
        <f aca="false">SUMPRODUCT('5N inverse'!$A$17:$Y$17,'5N mesh'!$B$37:$Z$37,$E438:$AC438)+'5N inverse'!$A$17*$C439/Setup!$B$17+INDEX('5N inverse'!$A$17:$Y$17,1,'5N mesh'!$B$7+1)*Setup!$B$22</f>
        <v>0</v>
      </c>
      <c r="T439" s="0" t="n">
        <f aca="false">SUMPRODUCT('5N inverse'!$A$18:$Y$18,'5N mesh'!$B$37:$Z$37,$E438:$AC438)+'5N inverse'!$A$18*$C439/Setup!$B$17+INDEX('5N inverse'!$A$18:$Y$18,1,'5N mesh'!$B$7+1)*Setup!$B$22</f>
        <v>0</v>
      </c>
      <c r="U439" s="0" t="n">
        <f aca="false">SUMPRODUCT('5N inverse'!$A$19:$Y$19,'5N mesh'!$B$37:$Z$37,$E438:$AC438)+'5N inverse'!$A$19*$C439/Setup!$B$17+INDEX('5N inverse'!$A$19:$Y$19,1,'5N mesh'!$B$7+1)*Setup!$B$22</f>
        <v>0</v>
      </c>
      <c r="V439" s="0" t="n">
        <f aca="false">SUMPRODUCT('5N inverse'!$A$20:$Y$20,'5N mesh'!$B$37:$Z$37,$E438:$AC438)+'5N inverse'!$A$20*$C439/Setup!$B$17+INDEX('5N inverse'!$A$20:$Y$20,1,'5N mesh'!$B$7+1)*Setup!$B$22</f>
        <v>0</v>
      </c>
      <c r="W439" s="0" t="n">
        <f aca="false">SUMPRODUCT('5N inverse'!$A$21:$Y$21,'5N mesh'!$B$37:$Z$37,$E438:$AC438)+'5N inverse'!$A$21*$C439/Setup!$B$17+INDEX('5N inverse'!$A$21:$Y$21,1,'5N mesh'!$B$7+1)*Setup!$B$22</f>
        <v>0</v>
      </c>
      <c r="X439" s="0" t="n">
        <f aca="false">SUMPRODUCT('5N inverse'!$A$22:$Y$22,'5N mesh'!$B$37:$Z$37,$E438:$AC438)+'5N inverse'!$A$22*$C439/Setup!$B$17+INDEX('5N inverse'!$A$22:$Y$22,1,'5N mesh'!$B$7+1)*Setup!$B$22</f>
        <v>0</v>
      </c>
      <c r="Y439" s="0" t="n">
        <f aca="false">SUMPRODUCT('5N inverse'!$A$23:$Y$23,'5N mesh'!$B$37:$Z$37,$E438:$AC438)+'5N inverse'!$A$23*$C439/Setup!$B$17+INDEX('5N inverse'!$A$23:$Y$23,1,'5N mesh'!$B$7+1)*Setup!$B$22</f>
        <v>0</v>
      </c>
      <c r="Z439" s="0" t="n">
        <f aca="false">SUMPRODUCT('5N inverse'!$A$24:$Y$24,'5N mesh'!$B$37:$Z$37,$E438:$AC438)+'5N inverse'!$A$24*$C439/Setup!$B$17+INDEX('5N inverse'!$A$24:$Y$24,1,'5N mesh'!$B$7+1)*Setup!$B$22</f>
        <v>0</v>
      </c>
      <c r="AA439" s="0" t="n">
        <f aca="false">SUMPRODUCT('5N inverse'!$A$25:$Y$25,'5N mesh'!$B$37:$Z$37,$E438:$AC438)+'5N inverse'!$A$25*$C439/Setup!$B$17+INDEX('5N inverse'!$A$25:$Y$25,1,'5N mesh'!$B$7+1)*Setup!$B$22</f>
        <v>0</v>
      </c>
      <c r="AB439" s="0" t="n">
        <f aca="false">SUMPRODUCT('5N inverse'!$A$26:$Y$26,'5N mesh'!$B$37:$Z$37,$E438:$AC438)+'5N inverse'!$A$26*$C439/Setup!$B$17+INDEX('5N inverse'!$A$26:$Y$26,1,'5N mesh'!$B$7+1)*Setup!$B$22</f>
        <v>0</v>
      </c>
      <c r="AC439" s="0" t="n">
        <f aca="false">SUMPRODUCT('5N inverse'!$A$27:$Y$27,'5N mesh'!$B$37:$Z$37,$E438:$AC438)+'5N inverse'!$A$27*$C439/Setup!$B$17+INDEX('5N inverse'!$A$27:$Y$27,1,'5N mesh'!$B$7+1)*Setup!$B$22</f>
        <v>0</v>
      </c>
    </row>
    <row r="440" customFormat="false" ht="15" hidden="false" customHeight="false" outlineLevel="0" collapsed="false">
      <c r="A440" s="0" t="n">
        <v>435</v>
      </c>
      <c r="B440" s="0" t="n">
        <f aca="false">A440*Setup!$B$11/3600</f>
        <v>36.25</v>
      </c>
      <c r="C440" s="0" t="n">
        <f aca="false">Setup!$B$7+Setup!$B$8*COS(2*PI()*(B440-Setup!$B$9)/24)</f>
        <v>26.2222809320784</v>
      </c>
      <c r="D440" s="0" t="n">
        <f aca="false">(C440-E440)/Setup!$B$17</f>
        <v>25.5682828232252</v>
      </c>
      <c r="E440" s="0" t="n">
        <f aca="false">SUMPRODUCT('5N inverse'!$A$3:$Y$3,'5N mesh'!$B$37:$Z$37,$E439:$AC439)+'5N inverse'!$A$3*$C440/Setup!$B$17+INDEX('5N inverse'!$A$3:$Y$3,1,'5N mesh'!$B$7+1)*Setup!$B$22</f>
        <v>22.8984041650591</v>
      </c>
      <c r="F440" s="0" t="n">
        <f aca="false">SUMPRODUCT('5N inverse'!$A$4:$Y$4,'5N mesh'!$B$37:$Z$37,$E439:$AC439)+'5N inverse'!$A$4*$C440/Setup!$B$17+INDEX('5N inverse'!$A$4:$Y$4,1,'5N mesh'!$B$7+1)*Setup!$B$22</f>
        <v>21.5923651534549</v>
      </c>
      <c r="G440" s="0" t="n">
        <f aca="false">SUMPRODUCT('5N inverse'!$A$5:$Y$5,'5N mesh'!$B$37:$Z$37,$E439:$AC439)+'5N inverse'!$A$5*$C440/Setup!$B$17+INDEX('5N inverse'!$A$5:$Y$5,1,'5N mesh'!$B$7+1)*Setup!$B$22</f>
        <v>18.9802871302465</v>
      </c>
      <c r="H440" s="0" t="n">
        <f aca="false">SUMPRODUCT('5N inverse'!$A$6:$Y$6,'5N mesh'!$B$37:$Z$37,$E439:$AC439)+'5N inverse'!$A$6*$C440/Setup!$B$17+INDEX('5N inverse'!$A$6:$Y$6,1,'5N mesh'!$B$7+1)*Setup!$B$22</f>
        <v>16.368209107038</v>
      </c>
      <c r="I440" s="0" t="n">
        <f aca="false">SUMPRODUCT('5N inverse'!$A$7:$Y$7,'5N mesh'!$B$37:$Z$37,$E439:$AC439)+'5N inverse'!$A$7*$C440/Setup!$B$17+INDEX('5N inverse'!$A$7:$Y$7,1,'5N mesh'!$B$7+1)*Setup!$B$22</f>
        <v>15.0621700954338</v>
      </c>
      <c r="J440" s="0" t="n">
        <f aca="false">SUMPRODUCT('5N inverse'!$A$8:$Y$8,'5N mesh'!$B$37:$Z$37,$E439:$AC439)+'5N inverse'!$A$8*$C440/Setup!$B$17+INDEX('5N inverse'!$A$8:$Y$8,1,'5N mesh'!$B$7+1)*Setup!$B$22</f>
        <v>0</v>
      </c>
      <c r="K440" s="0" t="n">
        <f aca="false">SUMPRODUCT('5N inverse'!$A$9:$Y$9,'5N mesh'!$B$37:$Z$37,$E439:$AC439)+'5N inverse'!$A$9*$C440/Setup!$B$17+INDEX('5N inverse'!$A$9:$Y$9,1,'5N mesh'!$B$7+1)*Setup!$B$22</f>
        <v>0</v>
      </c>
      <c r="L440" s="0" t="n">
        <f aca="false">SUMPRODUCT('5N inverse'!$A$10:$Y$10,'5N mesh'!$B$37:$Z$37,$E439:$AC439)+'5N inverse'!$A$10*$C440/Setup!$B$17+INDEX('5N inverse'!$A$10:$Y$10,1,'5N mesh'!$B$7+1)*Setup!$B$22</f>
        <v>0</v>
      </c>
      <c r="M440" s="0" t="n">
        <f aca="false">SUMPRODUCT('5N inverse'!$A$11:$Y$11,'5N mesh'!$B$37:$Z$37,$E439:$AC439)+'5N inverse'!$A$11*$C440/Setup!$B$17+INDEX('5N inverse'!$A$11:$Y$11,1,'5N mesh'!$B$7+1)*Setup!$B$22</f>
        <v>0</v>
      </c>
      <c r="N440" s="0" t="n">
        <f aca="false">SUMPRODUCT('5N inverse'!$A$12:$Y$12,'5N mesh'!$B$37:$Z$37,$E439:$AC439)+'5N inverse'!$A$12*$C440/Setup!$B$17+INDEX('5N inverse'!$A$12:$Y$12,1,'5N mesh'!$B$7+1)*Setup!$B$22</f>
        <v>0</v>
      </c>
      <c r="O440" s="0" t="n">
        <f aca="false">SUMPRODUCT('5N inverse'!$A$13:$Y$13,'5N mesh'!$B$37:$Z$37,$E439:$AC439)+'5N inverse'!$A$13*$C440/Setup!$B$17+INDEX('5N inverse'!$A$13:$Y$13,1,'5N mesh'!$B$7+1)*Setup!$B$22</f>
        <v>0</v>
      </c>
      <c r="P440" s="0" t="n">
        <f aca="false">SUMPRODUCT('5N inverse'!$A$14:$Y$14,'5N mesh'!$B$37:$Z$37,$E439:$AC439)+'5N inverse'!$A$14*$C440/Setup!$B$17+INDEX('5N inverse'!$A$14:$Y$14,1,'5N mesh'!$B$7+1)*Setup!$B$22</f>
        <v>0</v>
      </c>
      <c r="Q440" s="0" t="n">
        <f aca="false">SUMPRODUCT('5N inverse'!$A$15:$Y$15,'5N mesh'!$B$37:$Z$37,$E439:$AC439)+'5N inverse'!$A$15*$C440/Setup!$B$17+INDEX('5N inverse'!$A$15:$Y$15,1,'5N mesh'!$B$7+1)*Setup!$B$22</f>
        <v>0</v>
      </c>
      <c r="R440" s="0" t="n">
        <f aca="false">SUMPRODUCT('5N inverse'!$A$16:$Y$16,'5N mesh'!$B$37:$Z$37,$E439:$AC439)+'5N inverse'!$A$16*$C440/Setup!$B$17+INDEX('5N inverse'!$A$16:$Y$16,1,'5N mesh'!$B$7+1)*Setup!$B$22</f>
        <v>0</v>
      </c>
      <c r="S440" s="0" t="n">
        <f aca="false">SUMPRODUCT('5N inverse'!$A$17:$Y$17,'5N mesh'!$B$37:$Z$37,$E439:$AC439)+'5N inverse'!$A$17*$C440/Setup!$B$17+INDEX('5N inverse'!$A$17:$Y$17,1,'5N mesh'!$B$7+1)*Setup!$B$22</f>
        <v>0</v>
      </c>
      <c r="T440" s="0" t="n">
        <f aca="false">SUMPRODUCT('5N inverse'!$A$18:$Y$18,'5N mesh'!$B$37:$Z$37,$E439:$AC439)+'5N inverse'!$A$18*$C440/Setup!$B$17+INDEX('5N inverse'!$A$18:$Y$18,1,'5N mesh'!$B$7+1)*Setup!$B$22</f>
        <v>0</v>
      </c>
      <c r="U440" s="0" t="n">
        <f aca="false">SUMPRODUCT('5N inverse'!$A$19:$Y$19,'5N mesh'!$B$37:$Z$37,$E439:$AC439)+'5N inverse'!$A$19*$C440/Setup!$B$17+INDEX('5N inverse'!$A$19:$Y$19,1,'5N mesh'!$B$7+1)*Setup!$B$22</f>
        <v>0</v>
      </c>
      <c r="V440" s="0" t="n">
        <f aca="false">SUMPRODUCT('5N inverse'!$A$20:$Y$20,'5N mesh'!$B$37:$Z$37,$E439:$AC439)+'5N inverse'!$A$20*$C440/Setup!$B$17+INDEX('5N inverse'!$A$20:$Y$20,1,'5N mesh'!$B$7+1)*Setup!$B$22</f>
        <v>0</v>
      </c>
      <c r="W440" s="0" t="n">
        <f aca="false">SUMPRODUCT('5N inverse'!$A$21:$Y$21,'5N mesh'!$B$37:$Z$37,$E439:$AC439)+'5N inverse'!$A$21*$C440/Setup!$B$17+INDEX('5N inverse'!$A$21:$Y$21,1,'5N mesh'!$B$7+1)*Setup!$B$22</f>
        <v>0</v>
      </c>
      <c r="X440" s="0" t="n">
        <f aca="false">SUMPRODUCT('5N inverse'!$A$22:$Y$22,'5N mesh'!$B$37:$Z$37,$E439:$AC439)+'5N inverse'!$A$22*$C440/Setup!$B$17+INDEX('5N inverse'!$A$22:$Y$22,1,'5N mesh'!$B$7+1)*Setup!$B$22</f>
        <v>0</v>
      </c>
      <c r="Y440" s="0" t="n">
        <f aca="false">SUMPRODUCT('5N inverse'!$A$23:$Y$23,'5N mesh'!$B$37:$Z$37,$E439:$AC439)+'5N inverse'!$A$23*$C440/Setup!$B$17+INDEX('5N inverse'!$A$23:$Y$23,1,'5N mesh'!$B$7+1)*Setup!$B$22</f>
        <v>0</v>
      </c>
      <c r="Z440" s="0" t="n">
        <f aca="false">SUMPRODUCT('5N inverse'!$A$24:$Y$24,'5N mesh'!$B$37:$Z$37,$E439:$AC439)+'5N inverse'!$A$24*$C440/Setup!$B$17+INDEX('5N inverse'!$A$24:$Y$24,1,'5N mesh'!$B$7+1)*Setup!$B$22</f>
        <v>0</v>
      </c>
      <c r="AA440" s="0" t="n">
        <f aca="false">SUMPRODUCT('5N inverse'!$A$25:$Y$25,'5N mesh'!$B$37:$Z$37,$E439:$AC439)+'5N inverse'!$A$25*$C440/Setup!$B$17+INDEX('5N inverse'!$A$25:$Y$25,1,'5N mesh'!$B$7+1)*Setup!$B$22</f>
        <v>0</v>
      </c>
      <c r="AB440" s="0" t="n">
        <f aca="false">SUMPRODUCT('5N inverse'!$A$26:$Y$26,'5N mesh'!$B$37:$Z$37,$E439:$AC439)+'5N inverse'!$A$26*$C440/Setup!$B$17+INDEX('5N inverse'!$A$26:$Y$26,1,'5N mesh'!$B$7+1)*Setup!$B$22</f>
        <v>0</v>
      </c>
      <c r="AC440" s="0" t="n">
        <f aca="false">SUMPRODUCT('5N inverse'!$A$27:$Y$27,'5N mesh'!$B$37:$Z$37,$E439:$AC439)+'5N inverse'!$A$27*$C440/Setup!$B$17+INDEX('5N inverse'!$A$27:$Y$27,1,'5N mesh'!$B$7+1)*Setup!$B$22</f>
        <v>0</v>
      </c>
    </row>
    <row r="441" customFormat="false" ht="15" hidden="false" customHeight="false" outlineLevel="0" collapsed="false">
      <c r="A441" s="0" t="n">
        <v>436</v>
      </c>
      <c r="B441" s="0" t="n">
        <f aca="false">A441*Setup!$B$11/3600</f>
        <v>36.3333333333333</v>
      </c>
      <c r="C441" s="0" t="n">
        <f aca="false">Setup!$B$7+Setup!$B$8*COS(2*PI()*(B441-Setup!$B$9)/24)</f>
        <v>26.2943057454042</v>
      </c>
      <c r="D441" s="0" t="n">
        <f aca="false">(C441-E441)/Setup!$B$17</f>
        <v>25.8061808524681</v>
      </c>
      <c r="E441" s="0" t="n">
        <f aca="false">SUMPRODUCT('5N inverse'!$A$3:$Y$3,'5N mesh'!$B$37:$Z$37,$E440:$AC440)+'5N inverse'!$A$3*$C441/Setup!$B$17+INDEX('5N inverse'!$A$3:$Y$3,1,'5N mesh'!$B$7+1)*Setup!$B$22</f>
        <v>22.9395022345833</v>
      </c>
      <c r="F441" s="0" t="n">
        <f aca="false">SUMPRODUCT('5N inverse'!$A$4:$Y$4,'5N mesh'!$B$37:$Z$37,$E440:$AC440)+'5N inverse'!$A$4*$C441/Setup!$B$17+INDEX('5N inverse'!$A$4:$Y$4,1,'5N mesh'!$B$7+1)*Setup!$B$22</f>
        <v>21.626650010818</v>
      </c>
      <c r="G441" s="0" t="n">
        <f aca="false">SUMPRODUCT('5N inverse'!$A$5:$Y$5,'5N mesh'!$B$37:$Z$37,$E440:$AC440)+'5N inverse'!$A$5*$C441/Setup!$B$17+INDEX('5N inverse'!$A$5:$Y$5,1,'5N mesh'!$B$7+1)*Setup!$B$22</f>
        <v>19.0009455632872</v>
      </c>
      <c r="H441" s="0" t="n">
        <f aca="false">SUMPRODUCT('5N inverse'!$A$6:$Y$6,'5N mesh'!$B$37:$Z$37,$E440:$AC440)+'5N inverse'!$A$6*$C441/Setup!$B$17+INDEX('5N inverse'!$A$6:$Y$6,1,'5N mesh'!$B$7+1)*Setup!$B$22</f>
        <v>16.3752411157564</v>
      </c>
      <c r="I441" s="0" t="n">
        <f aca="false">SUMPRODUCT('5N inverse'!$A$7:$Y$7,'5N mesh'!$B$37:$Z$37,$E440:$AC440)+'5N inverse'!$A$7*$C441/Setup!$B$17+INDEX('5N inverse'!$A$7:$Y$7,1,'5N mesh'!$B$7+1)*Setup!$B$22</f>
        <v>15.062388891991</v>
      </c>
      <c r="J441" s="0" t="n">
        <f aca="false">SUMPRODUCT('5N inverse'!$A$8:$Y$8,'5N mesh'!$B$37:$Z$37,$E440:$AC440)+'5N inverse'!$A$8*$C441/Setup!$B$17+INDEX('5N inverse'!$A$8:$Y$8,1,'5N mesh'!$B$7+1)*Setup!$B$22</f>
        <v>0</v>
      </c>
      <c r="K441" s="0" t="n">
        <f aca="false">SUMPRODUCT('5N inverse'!$A$9:$Y$9,'5N mesh'!$B$37:$Z$37,$E440:$AC440)+'5N inverse'!$A$9*$C441/Setup!$B$17+INDEX('5N inverse'!$A$9:$Y$9,1,'5N mesh'!$B$7+1)*Setup!$B$22</f>
        <v>0</v>
      </c>
      <c r="L441" s="0" t="n">
        <f aca="false">SUMPRODUCT('5N inverse'!$A$10:$Y$10,'5N mesh'!$B$37:$Z$37,$E440:$AC440)+'5N inverse'!$A$10*$C441/Setup!$B$17+INDEX('5N inverse'!$A$10:$Y$10,1,'5N mesh'!$B$7+1)*Setup!$B$22</f>
        <v>0</v>
      </c>
      <c r="M441" s="0" t="n">
        <f aca="false">SUMPRODUCT('5N inverse'!$A$11:$Y$11,'5N mesh'!$B$37:$Z$37,$E440:$AC440)+'5N inverse'!$A$11*$C441/Setup!$B$17+INDEX('5N inverse'!$A$11:$Y$11,1,'5N mesh'!$B$7+1)*Setup!$B$22</f>
        <v>0</v>
      </c>
      <c r="N441" s="0" t="n">
        <f aca="false">SUMPRODUCT('5N inverse'!$A$12:$Y$12,'5N mesh'!$B$37:$Z$37,$E440:$AC440)+'5N inverse'!$A$12*$C441/Setup!$B$17+INDEX('5N inverse'!$A$12:$Y$12,1,'5N mesh'!$B$7+1)*Setup!$B$22</f>
        <v>0</v>
      </c>
      <c r="O441" s="0" t="n">
        <f aca="false">SUMPRODUCT('5N inverse'!$A$13:$Y$13,'5N mesh'!$B$37:$Z$37,$E440:$AC440)+'5N inverse'!$A$13*$C441/Setup!$B$17+INDEX('5N inverse'!$A$13:$Y$13,1,'5N mesh'!$B$7+1)*Setup!$B$22</f>
        <v>0</v>
      </c>
      <c r="P441" s="0" t="n">
        <f aca="false">SUMPRODUCT('5N inverse'!$A$14:$Y$14,'5N mesh'!$B$37:$Z$37,$E440:$AC440)+'5N inverse'!$A$14*$C441/Setup!$B$17+INDEX('5N inverse'!$A$14:$Y$14,1,'5N mesh'!$B$7+1)*Setup!$B$22</f>
        <v>0</v>
      </c>
      <c r="Q441" s="0" t="n">
        <f aca="false">SUMPRODUCT('5N inverse'!$A$15:$Y$15,'5N mesh'!$B$37:$Z$37,$E440:$AC440)+'5N inverse'!$A$15*$C441/Setup!$B$17+INDEX('5N inverse'!$A$15:$Y$15,1,'5N mesh'!$B$7+1)*Setup!$B$22</f>
        <v>0</v>
      </c>
      <c r="R441" s="0" t="n">
        <f aca="false">SUMPRODUCT('5N inverse'!$A$16:$Y$16,'5N mesh'!$B$37:$Z$37,$E440:$AC440)+'5N inverse'!$A$16*$C441/Setup!$B$17+INDEX('5N inverse'!$A$16:$Y$16,1,'5N mesh'!$B$7+1)*Setup!$B$22</f>
        <v>0</v>
      </c>
      <c r="S441" s="0" t="n">
        <f aca="false">SUMPRODUCT('5N inverse'!$A$17:$Y$17,'5N mesh'!$B$37:$Z$37,$E440:$AC440)+'5N inverse'!$A$17*$C441/Setup!$B$17+INDEX('5N inverse'!$A$17:$Y$17,1,'5N mesh'!$B$7+1)*Setup!$B$22</f>
        <v>0</v>
      </c>
      <c r="T441" s="0" t="n">
        <f aca="false">SUMPRODUCT('5N inverse'!$A$18:$Y$18,'5N mesh'!$B$37:$Z$37,$E440:$AC440)+'5N inverse'!$A$18*$C441/Setup!$B$17+INDEX('5N inverse'!$A$18:$Y$18,1,'5N mesh'!$B$7+1)*Setup!$B$22</f>
        <v>0</v>
      </c>
      <c r="U441" s="0" t="n">
        <f aca="false">SUMPRODUCT('5N inverse'!$A$19:$Y$19,'5N mesh'!$B$37:$Z$37,$E440:$AC440)+'5N inverse'!$A$19*$C441/Setup!$B$17+INDEX('5N inverse'!$A$19:$Y$19,1,'5N mesh'!$B$7+1)*Setup!$B$22</f>
        <v>0</v>
      </c>
      <c r="V441" s="0" t="n">
        <f aca="false">SUMPRODUCT('5N inverse'!$A$20:$Y$20,'5N mesh'!$B$37:$Z$37,$E440:$AC440)+'5N inverse'!$A$20*$C441/Setup!$B$17+INDEX('5N inverse'!$A$20:$Y$20,1,'5N mesh'!$B$7+1)*Setup!$B$22</f>
        <v>0</v>
      </c>
      <c r="W441" s="0" t="n">
        <f aca="false">SUMPRODUCT('5N inverse'!$A$21:$Y$21,'5N mesh'!$B$37:$Z$37,$E440:$AC440)+'5N inverse'!$A$21*$C441/Setup!$B$17+INDEX('5N inverse'!$A$21:$Y$21,1,'5N mesh'!$B$7+1)*Setup!$B$22</f>
        <v>0</v>
      </c>
      <c r="X441" s="0" t="n">
        <f aca="false">SUMPRODUCT('5N inverse'!$A$22:$Y$22,'5N mesh'!$B$37:$Z$37,$E440:$AC440)+'5N inverse'!$A$22*$C441/Setup!$B$17+INDEX('5N inverse'!$A$22:$Y$22,1,'5N mesh'!$B$7+1)*Setup!$B$22</f>
        <v>0</v>
      </c>
      <c r="Y441" s="0" t="n">
        <f aca="false">SUMPRODUCT('5N inverse'!$A$23:$Y$23,'5N mesh'!$B$37:$Z$37,$E440:$AC440)+'5N inverse'!$A$23*$C441/Setup!$B$17+INDEX('5N inverse'!$A$23:$Y$23,1,'5N mesh'!$B$7+1)*Setup!$B$22</f>
        <v>0</v>
      </c>
      <c r="Z441" s="0" t="n">
        <f aca="false">SUMPRODUCT('5N inverse'!$A$24:$Y$24,'5N mesh'!$B$37:$Z$37,$E440:$AC440)+'5N inverse'!$A$24*$C441/Setup!$B$17+INDEX('5N inverse'!$A$24:$Y$24,1,'5N mesh'!$B$7+1)*Setup!$B$22</f>
        <v>0</v>
      </c>
      <c r="AA441" s="0" t="n">
        <f aca="false">SUMPRODUCT('5N inverse'!$A$25:$Y$25,'5N mesh'!$B$37:$Z$37,$E440:$AC440)+'5N inverse'!$A$25*$C441/Setup!$B$17+INDEX('5N inverse'!$A$25:$Y$25,1,'5N mesh'!$B$7+1)*Setup!$B$22</f>
        <v>0</v>
      </c>
      <c r="AB441" s="0" t="n">
        <f aca="false">SUMPRODUCT('5N inverse'!$A$26:$Y$26,'5N mesh'!$B$37:$Z$37,$E440:$AC440)+'5N inverse'!$A$26*$C441/Setup!$B$17+INDEX('5N inverse'!$A$26:$Y$26,1,'5N mesh'!$B$7+1)*Setup!$B$22</f>
        <v>0</v>
      </c>
      <c r="AC441" s="0" t="n">
        <f aca="false">SUMPRODUCT('5N inverse'!$A$27:$Y$27,'5N mesh'!$B$37:$Z$37,$E440:$AC440)+'5N inverse'!$A$27*$C441/Setup!$B$17+INDEX('5N inverse'!$A$27:$Y$27,1,'5N mesh'!$B$7+1)*Setup!$B$22</f>
        <v>0</v>
      </c>
    </row>
    <row r="442" customFormat="false" ht="15" hidden="false" customHeight="false" outlineLevel="0" collapsed="false">
      <c r="A442" s="0" t="n">
        <v>437</v>
      </c>
      <c r="B442" s="0" t="n">
        <f aca="false">A442*Setup!$B$11/3600</f>
        <v>36.4166666666667</v>
      </c>
      <c r="C442" s="0" t="n">
        <f aca="false">Setup!$B$7+Setup!$B$8*COS(2*PI()*(B442-Setup!$B$9)/24)</f>
        <v>26.3652385934543</v>
      </c>
      <c r="D442" s="0" t="n">
        <f aca="false">(C442-E442)/Setup!$B$17</f>
        <v>26.0328241755455</v>
      </c>
      <c r="E442" s="0" t="n">
        <f aca="false">SUMPRODUCT('5N inverse'!$A$3:$Y$3,'5N mesh'!$B$37:$Z$37,$E441:$AC441)+'5N inverse'!$A$3*$C442/Setup!$B$17+INDEX('5N inverse'!$A$3:$Y$3,1,'5N mesh'!$B$7+1)*Setup!$B$22</f>
        <v>22.9809714506334</v>
      </c>
      <c r="F442" s="0" t="n">
        <f aca="false">SUMPRODUCT('5N inverse'!$A$4:$Y$4,'5N mesh'!$B$37:$Z$37,$E441:$AC441)+'5N inverse'!$A$4*$C442/Setup!$B$17+INDEX('5N inverse'!$A$4:$Y$4,1,'5N mesh'!$B$7+1)*Setup!$B$22</f>
        <v>21.6612450747181</v>
      </c>
      <c r="G442" s="0" t="n">
        <f aca="false">SUMPRODUCT('5N inverse'!$A$5:$Y$5,'5N mesh'!$B$37:$Z$37,$E441:$AC441)+'5N inverse'!$A$5*$C442/Setup!$B$17+INDEX('5N inverse'!$A$5:$Y$5,1,'5N mesh'!$B$7+1)*Setup!$B$22</f>
        <v>19.0217923228876</v>
      </c>
      <c r="H442" s="0" t="n">
        <f aca="false">SUMPRODUCT('5N inverse'!$A$6:$Y$6,'5N mesh'!$B$37:$Z$37,$E441:$AC441)+'5N inverse'!$A$6*$C442/Setup!$B$17+INDEX('5N inverse'!$A$6:$Y$6,1,'5N mesh'!$B$7+1)*Setup!$B$22</f>
        <v>16.382339571057</v>
      </c>
      <c r="I442" s="0" t="n">
        <f aca="false">SUMPRODUCT('5N inverse'!$A$7:$Y$7,'5N mesh'!$B$37:$Z$37,$E441:$AC441)+'5N inverse'!$A$7*$C442/Setup!$B$17+INDEX('5N inverse'!$A$7:$Y$7,1,'5N mesh'!$B$7+1)*Setup!$B$22</f>
        <v>15.0626131951418</v>
      </c>
      <c r="J442" s="0" t="n">
        <f aca="false">SUMPRODUCT('5N inverse'!$A$8:$Y$8,'5N mesh'!$B$37:$Z$37,$E441:$AC441)+'5N inverse'!$A$8*$C442/Setup!$B$17+INDEX('5N inverse'!$A$8:$Y$8,1,'5N mesh'!$B$7+1)*Setup!$B$22</f>
        <v>0</v>
      </c>
      <c r="K442" s="0" t="n">
        <f aca="false">SUMPRODUCT('5N inverse'!$A$9:$Y$9,'5N mesh'!$B$37:$Z$37,$E441:$AC441)+'5N inverse'!$A$9*$C442/Setup!$B$17+INDEX('5N inverse'!$A$9:$Y$9,1,'5N mesh'!$B$7+1)*Setup!$B$22</f>
        <v>0</v>
      </c>
      <c r="L442" s="0" t="n">
        <f aca="false">SUMPRODUCT('5N inverse'!$A$10:$Y$10,'5N mesh'!$B$37:$Z$37,$E441:$AC441)+'5N inverse'!$A$10*$C442/Setup!$B$17+INDEX('5N inverse'!$A$10:$Y$10,1,'5N mesh'!$B$7+1)*Setup!$B$22</f>
        <v>0</v>
      </c>
      <c r="M442" s="0" t="n">
        <f aca="false">SUMPRODUCT('5N inverse'!$A$11:$Y$11,'5N mesh'!$B$37:$Z$37,$E441:$AC441)+'5N inverse'!$A$11*$C442/Setup!$B$17+INDEX('5N inverse'!$A$11:$Y$11,1,'5N mesh'!$B$7+1)*Setup!$B$22</f>
        <v>0</v>
      </c>
      <c r="N442" s="0" t="n">
        <f aca="false">SUMPRODUCT('5N inverse'!$A$12:$Y$12,'5N mesh'!$B$37:$Z$37,$E441:$AC441)+'5N inverse'!$A$12*$C442/Setup!$B$17+INDEX('5N inverse'!$A$12:$Y$12,1,'5N mesh'!$B$7+1)*Setup!$B$22</f>
        <v>0</v>
      </c>
      <c r="O442" s="0" t="n">
        <f aca="false">SUMPRODUCT('5N inverse'!$A$13:$Y$13,'5N mesh'!$B$37:$Z$37,$E441:$AC441)+'5N inverse'!$A$13*$C442/Setup!$B$17+INDEX('5N inverse'!$A$13:$Y$13,1,'5N mesh'!$B$7+1)*Setup!$B$22</f>
        <v>0</v>
      </c>
      <c r="P442" s="0" t="n">
        <f aca="false">SUMPRODUCT('5N inverse'!$A$14:$Y$14,'5N mesh'!$B$37:$Z$37,$E441:$AC441)+'5N inverse'!$A$14*$C442/Setup!$B$17+INDEX('5N inverse'!$A$14:$Y$14,1,'5N mesh'!$B$7+1)*Setup!$B$22</f>
        <v>0</v>
      </c>
      <c r="Q442" s="0" t="n">
        <f aca="false">SUMPRODUCT('5N inverse'!$A$15:$Y$15,'5N mesh'!$B$37:$Z$37,$E441:$AC441)+'5N inverse'!$A$15*$C442/Setup!$B$17+INDEX('5N inverse'!$A$15:$Y$15,1,'5N mesh'!$B$7+1)*Setup!$B$22</f>
        <v>0</v>
      </c>
      <c r="R442" s="0" t="n">
        <f aca="false">SUMPRODUCT('5N inverse'!$A$16:$Y$16,'5N mesh'!$B$37:$Z$37,$E441:$AC441)+'5N inverse'!$A$16*$C442/Setup!$B$17+INDEX('5N inverse'!$A$16:$Y$16,1,'5N mesh'!$B$7+1)*Setup!$B$22</f>
        <v>0</v>
      </c>
      <c r="S442" s="0" t="n">
        <f aca="false">SUMPRODUCT('5N inverse'!$A$17:$Y$17,'5N mesh'!$B$37:$Z$37,$E441:$AC441)+'5N inverse'!$A$17*$C442/Setup!$B$17+INDEX('5N inverse'!$A$17:$Y$17,1,'5N mesh'!$B$7+1)*Setup!$B$22</f>
        <v>0</v>
      </c>
      <c r="T442" s="0" t="n">
        <f aca="false">SUMPRODUCT('5N inverse'!$A$18:$Y$18,'5N mesh'!$B$37:$Z$37,$E441:$AC441)+'5N inverse'!$A$18*$C442/Setup!$B$17+INDEX('5N inverse'!$A$18:$Y$18,1,'5N mesh'!$B$7+1)*Setup!$B$22</f>
        <v>0</v>
      </c>
      <c r="U442" s="0" t="n">
        <f aca="false">SUMPRODUCT('5N inverse'!$A$19:$Y$19,'5N mesh'!$B$37:$Z$37,$E441:$AC441)+'5N inverse'!$A$19*$C442/Setup!$B$17+INDEX('5N inverse'!$A$19:$Y$19,1,'5N mesh'!$B$7+1)*Setup!$B$22</f>
        <v>0</v>
      </c>
      <c r="V442" s="0" t="n">
        <f aca="false">SUMPRODUCT('5N inverse'!$A$20:$Y$20,'5N mesh'!$B$37:$Z$37,$E441:$AC441)+'5N inverse'!$A$20*$C442/Setup!$B$17+INDEX('5N inverse'!$A$20:$Y$20,1,'5N mesh'!$B$7+1)*Setup!$B$22</f>
        <v>0</v>
      </c>
      <c r="W442" s="0" t="n">
        <f aca="false">SUMPRODUCT('5N inverse'!$A$21:$Y$21,'5N mesh'!$B$37:$Z$37,$E441:$AC441)+'5N inverse'!$A$21*$C442/Setup!$B$17+INDEX('5N inverse'!$A$21:$Y$21,1,'5N mesh'!$B$7+1)*Setup!$B$22</f>
        <v>0</v>
      </c>
      <c r="X442" s="0" t="n">
        <f aca="false">SUMPRODUCT('5N inverse'!$A$22:$Y$22,'5N mesh'!$B$37:$Z$37,$E441:$AC441)+'5N inverse'!$A$22*$C442/Setup!$B$17+INDEX('5N inverse'!$A$22:$Y$22,1,'5N mesh'!$B$7+1)*Setup!$B$22</f>
        <v>0</v>
      </c>
      <c r="Y442" s="0" t="n">
        <f aca="false">SUMPRODUCT('5N inverse'!$A$23:$Y$23,'5N mesh'!$B$37:$Z$37,$E441:$AC441)+'5N inverse'!$A$23*$C442/Setup!$B$17+INDEX('5N inverse'!$A$23:$Y$23,1,'5N mesh'!$B$7+1)*Setup!$B$22</f>
        <v>0</v>
      </c>
      <c r="Z442" s="0" t="n">
        <f aca="false">SUMPRODUCT('5N inverse'!$A$24:$Y$24,'5N mesh'!$B$37:$Z$37,$E441:$AC441)+'5N inverse'!$A$24*$C442/Setup!$B$17+INDEX('5N inverse'!$A$24:$Y$24,1,'5N mesh'!$B$7+1)*Setup!$B$22</f>
        <v>0</v>
      </c>
      <c r="AA442" s="0" t="n">
        <f aca="false">SUMPRODUCT('5N inverse'!$A$25:$Y$25,'5N mesh'!$B$37:$Z$37,$E441:$AC441)+'5N inverse'!$A$25*$C442/Setup!$B$17+INDEX('5N inverse'!$A$25:$Y$25,1,'5N mesh'!$B$7+1)*Setup!$B$22</f>
        <v>0</v>
      </c>
      <c r="AB442" s="0" t="n">
        <f aca="false">SUMPRODUCT('5N inverse'!$A$26:$Y$26,'5N mesh'!$B$37:$Z$37,$E441:$AC441)+'5N inverse'!$A$26*$C442/Setup!$B$17+INDEX('5N inverse'!$A$26:$Y$26,1,'5N mesh'!$B$7+1)*Setup!$B$22</f>
        <v>0</v>
      </c>
      <c r="AC442" s="0" t="n">
        <f aca="false">SUMPRODUCT('5N inverse'!$A$27:$Y$27,'5N mesh'!$B$37:$Z$37,$E441:$AC441)+'5N inverse'!$A$27*$C442/Setup!$B$17+INDEX('5N inverse'!$A$27:$Y$27,1,'5N mesh'!$B$7+1)*Setup!$B$22</f>
        <v>0</v>
      </c>
    </row>
    <row r="443" customFormat="false" ht="15" hidden="false" customHeight="false" outlineLevel="0" collapsed="false">
      <c r="A443" s="0" t="n">
        <v>438</v>
      </c>
      <c r="B443" s="0" t="n">
        <f aca="false">A443*Setup!$B$11/3600</f>
        <v>36.5</v>
      </c>
      <c r="C443" s="0" t="n">
        <f aca="false">Setup!$B$7+Setup!$B$8*COS(2*PI()*(B443-Setup!$B$9)/24)</f>
        <v>26.4350457160349</v>
      </c>
      <c r="D443" s="0" t="n">
        <f aca="false">(C443-E443)/Setup!$B$17</f>
        <v>26.2481030364457</v>
      </c>
      <c r="E443" s="0" t="n">
        <f aca="false">SUMPRODUCT('5N inverse'!$A$3:$Y$3,'5N mesh'!$B$37:$Z$37,$E442:$AC442)+'5N inverse'!$A$3*$C443/Setup!$B$17+INDEX('5N inverse'!$A$3:$Y$3,1,'5N mesh'!$B$7+1)*Setup!$B$22</f>
        <v>23.0227923212969</v>
      </c>
      <c r="F443" s="0" t="n">
        <f aca="false">SUMPRODUCT('5N inverse'!$A$4:$Y$4,'5N mesh'!$B$37:$Z$37,$E442:$AC442)+'5N inverse'!$A$4*$C443/Setup!$B$17+INDEX('5N inverse'!$A$4:$Y$4,1,'5N mesh'!$B$7+1)*Setup!$B$22</f>
        <v>21.6961340846083</v>
      </c>
      <c r="G443" s="0" t="n">
        <f aca="false">SUMPRODUCT('5N inverse'!$A$5:$Y$5,'5N mesh'!$B$37:$Z$37,$E442:$AC442)+'5N inverse'!$A$5*$C443/Setup!$B$17+INDEX('5N inverse'!$A$5:$Y$5,1,'5N mesh'!$B$7+1)*Setup!$B$22</f>
        <v>19.0428176112311</v>
      </c>
      <c r="H443" s="0" t="n">
        <f aca="false">SUMPRODUCT('5N inverse'!$A$6:$Y$6,'5N mesh'!$B$37:$Z$37,$E442:$AC442)+'5N inverse'!$A$6*$C443/Setup!$B$17+INDEX('5N inverse'!$A$6:$Y$6,1,'5N mesh'!$B$7+1)*Setup!$B$22</f>
        <v>16.3895011378539</v>
      </c>
      <c r="I443" s="0" t="n">
        <f aca="false">SUMPRODUCT('5N inverse'!$A$7:$Y$7,'5N mesh'!$B$37:$Z$37,$E442:$AC442)+'5N inverse'!$A$7*$C443/Setup!$B$17+INDEX('5N inverse'!$A$7:$Y$7,1,'5N mesh'!$B$7+1)*Setup!$B$22</f>
        <v>15.0628429011653</v>
      </c>
      <c r="J443" s="0" t="n">
        <f aca="false">SUMPRODUCT('5N inverse'!$A$8:$Y$8,'5N mesh'!$B$37:$Z$37,$E442:$AC442)+'5N inverse'!$A$8*$C443/Setup!$B$17+INDEX('5N inverse'!$A$8:$Y$8,1,'5N mesh'!$B$7+1)*Setup!$B$22</f>
        <v>0</v>
      </c>
      <c r="K443" s="0" t="n">
        <f aca="false">SUMPRODUCT('5N inverse'!$A$9:$Y$9,'5N mesh'!$B$37:$Z$37,$E442:$AC442)+'5N inverse'!$A$9*$C443/Setup!$B$17+INDEX('5N inverse'!$A$9:$Y$9,1,'5N mesh'!$B$7+1)*Setup!$B$22</f>
        <v>0</v>
      </c>
      <c r="L443" s="0" t="n">
        <f aca="false">SUMPRODUCT('5N inverse'!$A$10:$Y$10,'5N mesh'!$B$37:$Z$37,$E442:$AC442)+'5N inverse'!$A$10*$C443/Setup!$B$17+INDEX('5N inverse'!$A$10:$Y$10,1,'5N mesh'!$B$7+1)*Setup!$B$22</f>
        <v>0</v>
      </c>
      <c r="M443" s="0" t="n">
        <f aca="false">SUMPRODUCT('5N inverse'!$A$11:$Y$11,'5N mesh'!$B$37:$Z$37,$E442:$AC442)+'5N inverse'!$A$11*$C443/Setup!$B$17+INDEX('5N inverse'!$A$11:$Y$11,1,'5N mesh'!$B$7+1)*Setup!$B$22</f>
        <v>0</v>
      </c>
      <c r="N443" s="0" t="n">
        <f aca="false">SUMPRODUCT('5N inverse'!$A$12:$Y$12,'5N mesh'!$B$37:$Z$37,$E442:$AC442)+'5N inverse'!$A$12*$C443/Setup!$B$17+INDEX('5N inverse'!$A$12:$Y$12,1,'5N mesh'!$B$7+1)*Setup!$B$22</f>
        <v>0</v>
      </c>
      <c r="O443" s="0" t="n">
        <f aca="false">SUMPRODUCT('5N inverse'!$A$13:$Y$13,'5N mesh'!$B$37:$Z$37,$E442:$AC442)+'5N inverse'!$A$13*$C443/Setup!$B$17+INDEX('5N inverse'!$A$13:$Y$13,1,'5N mesh'!$B$7+1)*Setup!$B$22</f>
        <v>0</v>
      </c>
      <c r="P443" s="0" t="n">
        <f aca="false">SUMPRODUCT('5N inverse'!$A$14:$Y$14,'5N mesh'!$B$37:$Z$37,$E442:$AC442)+'5N inverse'!$A$14*$C443/Setup!$B$17+INDEX('5N inverse'!$A$14:$Y$14,1,'5N mesh'!$B$7+1)*Setup!$B$22</f>
        <v>0</v>
      </c>
      <c r="Q443" s="0" t="n">
        <f aca="false">SUMPRODUCT('5N inverse'!$A$15:$Y$15,'5N mesh'!$B$37:$Z$37,$E442:$AC442)+'5N inverse'!$A$15*$C443/Setup!$B$17+INDEX('5N inverse'!$A$15:$Y$15,1,'5N mesh'!$B$7+1)*Setup!$B$22</f>
        <v>0</v>
      </c>
      <c r="R443" s="0" t="n">
        <f aca="false">SUMPRODUCT('5N inverse'!$A$16:$Y$16,'5N mesh'!$B$37:$Z$37,$E442:$AC442)+'5N inverse'!$A$16*$C443/Setup!$B$17+INDEX('5N inverse'!$A$16:$Y$16,1,'5N mesh'!$B$7+1)*Setup!$B$22</f>
        <v>0</v>
      </c>
      <c r="S443" s="0" t="n">
        <f aca="false">SUMPRODUCT('5N inverse'!$A$17:$Y$17,'5N mesh'!$B$37:$Z$37,$E442:$AC442)+'5N inverse'!$A$17*$C443/Setup!$B$17+INDEX('5N inverse'!$A$17:$Y$17,1,'5N mesh'!$B$7+1)*Setup!$B$22</f>
        <v>0</v>
      </c>
      <c r="T443" s="0" t="n">
        <f aca="false">SUMPRODUCT('5N inverse'!$A$18:$Y$18,'5N mesh'!$B$37:$Z$37,$E442:$AC442)+'5N inverse'!$A$18*$C443/Setup!$B$17+INDEX('5N inverse'!$A$18:$Y$18,1,'5N mesh'!$B$7+1)*Setup!$B$22</f>
        <v>0</v>
      </c>
      <c r="U443" s="0" t="n">
        <f aca="false">SUMPRODUCT('5N inverse'!$A$19:$Y$19,'5N mesh'!$B$37:$Z$37,$E442:$AC442)+'5N inverse'!$A$19*$C443/Setup!$B$17+INDEX('5N inverse'!$A$19:$Y$19,1,'5N mesh'!$B$7+1)*Setup!$B$22</f>
        <v>0</v>
      </c>
      <c r="V443" s="0" t="n">
        <f aca="false">SUMPRODUCT('5N inverse'!$A$20:$Y$20,'5N mesh'!$B$37:$Z$37,$E442:$AC442)+'5N inverse'!$A$20*$C443/Setup!$B$17+INDEX('5N inverse'!$A$20:$Y$20,1,'5N mesh'!$B$7+1)*Setup!$B$22</f>
        <v>0</v>
      </c>
      <c r="W443" s="0" t="n">
        <f aca="false">SUMPRODUCT('5N inverse'!$A$21:$Y$21,'5N mesh'!$B$37:$Z$37,$E442:$AC442)+'5N inverse'!$A$21*$C443/Setup!$B$17+INDEX('5N inverse'!$A$21:$Y$21,1,'5N mesh'!$B$7+1)*Setup!$B$22</f>
        <v>0</v>
      </c>
      <c r="X443" s="0" t="n">
        <f aca="false">SUMPRODUCT('5N inverse'!$A$22:$Y$22,'5N mesh'!$B$37:$Z$37,$E442:$AC442)+'5N inverse'!$A$22*$C443/Setup!$B$17+INDEX('5N inverse'!$A$22:$Y$22,1,'5N mesh'!$B$7+1)*Setup!$B$22</f>
        <v>0</v>
      </c>
      <c r="Y443" s="0" t="n">
        <f aca="false">SUMPRODUCT('5N inverse'!$A$23:$Y$23,'5N mesh'!$B$37:$Z$37,$E442:$AC442)+'5N inverse'!$A$23*$C443/Setup!$B$17+INDEX('5N inverse'!$A$23:$Y$23,1,'5N mesh'!$B$7+1)*Setup!$B$22</f>
        <v>0</v>
      </c>
      <c r="Z443" s="0" t="n">
        <f aca="false">SUMPRODUCT('5N inverse'!$A$24:$Y$24,'5N mesh'!$B$37:$Z$37,$E442:$AC442)+'5N inverse'!$A$24*$C443/Setup!$B$17+INDEX('5N inverse'!$A$24:$Y$24,1,'5N mesh'!$B$7+1)*Setup!$B$22</f>
        <v>0</v>
      </c>
      <c r="AA443" s="0" t="n">
        <f aca="false">SUMPRODUCT('5N inverse'!$A$25:$Y$25,'5N mesh'!$B$37:$Z$37,$E442:$AC442)+'5N inverse'!$A$25*$C443/Setup!$B$17+INDEX('5N inverse'!$A$25:$Y$25,1,'5N mesh'!$B$7+1)*Setup!$B$22</f>
        <v>0</v>
      </c>
      <c r="AB443" s="0" t="n">
        <f aca="false">SUMPRODUCT('5N inverse'!$A$26:$Y$26,'5N mesh'!$B$37:$Z$37,$E442:$AC442)+'5N inverse'!$A$26*$C443/Setup!$B$17+INDEX('5N inverse'!$A$26:$Y$26,1,'5N mesh'!$B$7+1)*Setup!$B$22</f>
        <v>0</v>
      </c>
      <c r="AC443" s="0" t="n">
        <f aca="false">SUMPRODUCT('5N inverse'!$A$27:$Y$27,'5N mesh'!$B$37:$Z$37,$E442:$AC442)+'5N inverse'!$A$27*$C443/Setup!$B$17+INDEX('5N inverse'!$A$27:$Y$27,1,'5N mesh'!$B$7+1)*Setup!$B$22</f>
        <v>0</v>
      </c>
    </row>
    <row r="444" customFormat="false" ht="15" hidden="false" customHeight="false" outlineLevel="0" collapsed="false">
      <c r="A444" s="0" t="n">
        <v>439</v>
      </c>
      <c r="B444" s="0" t="n">
        <f aca="false">A444*Setup!$B$11/3600</f>
        <v>36.5833333333333</v>
      </c>
      <c r="C444" s="0" t="n">
        <f aca="false">Setup!$B$7+Setup!$B$8*COS(2*PI()*(B444-Setup!$B$9)/24)</f>
        <v>26.5036938887362</v>
      </c>
      <c r="D444" s="0" t="n">
        <f aca="false">(C444-E444)/Setup!$B$17</f>
        <v>26.4519131130906</v>
      </c>
      <c r="E444" s="0" t="n">
        <f aca="false">SUMPRODUCT('5N inverse'!$A$3:$Y$3,'5N mesh'!$B$37:$Z$37,$E443:$AC443)+'5N inverse'!$A$3*$C444/Setup!$B$17+INDEX('5N inverse'!$A$3:$Y$3,1,'5N mesh'!$B$7+1)*Setup!$B$22</f>
        <v>23.0649451840345</v>
      </c>
      <c r="F444" s="0" t="n">
        <f aca="false">SUMPRODUCT('5N inverse'!$A$4:$Y$4,'5N mesh'!$B$37:$Z$37,$E443:$AC443)+'5N inverse'!$A$4*$C444/Setup!$B$17+INDEX('5N inverse'!$A$4:$Y$4,1,'5N mesh'!$B$7+1)*Setup!$B$22</f>
        <v>21.7313006373169</v>
      </c>
      <c r="G444" s="0" t="n">
        <f aca="false">SUMPRODUCT('5N inverse'!$A$5:$Y$5,'5N mesh'!$B$37:$Z$37,$E443:$AC443)+'5N inverse'!$A$5*$C444/Setup!$B$17+INDEX('5N inverse'!$A$5:$Y$5,1,'5N mesh'!$B$7+1)*Setup!$B$22</f>
        <v>19.0640115438818</v>
      </c>
      <c r="H444" s="0" t="n">
        <f aca="false">SUMPRODUCT('5N inverse'!$A$6:$Y$6,'5N mesh'!$B$37:$Z$37,$E443:$AC443)+'5N inverse'!$A$6*$C444/Setup!$B$17+INDEX('5N inverse'!$A$6:$Y$6,1,'5N mesh'!$B$7+1)*Setup!$B$22</f>
        <v>16.3967224504466</v>
      </c>
      <c r="I444" s="0" t="n">
        <f aca="false">SUMPRODUCT('5N inverse'!$A$7:$Y$7,'5N mesh'!$B$37:$Z$37,$E443:$AC443)+'5N inverse'!$A$7*$C444/Setup!$B$17+INDEX('5N inverse'!$A$7:$Y$7,1,'5N mesh'!$B$7+1)*Setup!$B$22</f>
        <v>15.063077903729</v>
      </c>
      <c r="J444" s="0" t="n">
        <f aca="false">SUMPRODUCT('5N inverse'!$A$8:$Y$8,'5N mesh'!$B$37:$Z$37,$E443:$AC443)+'5N inverse'!$A$8*$C444/Setup!$B$17+INDEX('5N inverse'!$A$8:$Y$8,1,'5N mesh'!$B$7+1)*Setup!$B$22</f>
        <v>0</v>
      </c>
      <c r="K444" s="0" t="n">
        <f aca="false">SUMPRODUCT('5N inverse'!$A$9:$Y$9,'5N mesh'!$B$37:$Z$37,$E443:$AC443)+'5N inverse'!$A$9*$C444/Setup!$B$17+INDEX('5N inverse'!$A$9:$Y$9,1,'5N mesh'!$B$7+1)*Setup!$B$22</f>
        <v>0</v>
      </c>
      <c r="L444" s="0" t="n">
        <f aca="false">SUMPRODUCT('5N inverse'!$A$10:$Y$10,'5N mesh'!$B$37:$Z$37,$E443:$AC443)+'5N inverse'!$A$10*$C444/Setup!$B$17+INDEX('5N inverse'!$A$10:$Y$10,1,'5N mesh'!$B$7+1)*Setup!$B$22</f>
        <v>0</v>
      </c>
      <c r="M444" s="0" t="n">
        <f aca="false">SUMPRODUCT('5N inverse'!$A$11:$Y$11,'5N mesh'!$B$37:$Z$37,$E443:$AC443)+'5N inverse'!$A$11*$C444/Setup!$B$17+INDEX('5N inverse'!$A$11:$Y$11,1,'5N mesh'!$B$7+1)*Setup!$B$22</f>
        <v>0</v>
      </c>
      <c r="N444" s="0" t="n">
        <f aca="false">SUMPRODUCT('5N inverse'!$A$12:$Y$12,'5N mesh'!$B$37:$Z$37,$E443:$AC443)+'5N inverse'!$A$12*$C444/Setup!$B$17+INDEX('5N inverse'!$A$12:$Y$12,1,'5N mesh'!$B$7+1)*Setup!$B$22</f>
        <v>0</v>
      </c>
      <c r="O444" s="0" t="n">
        <f aca="false">SUMPRODUCT('5N inverse'!$A$13:$Y$13,'5N mesh'!$B$37:$Z$37,$E443:$AC443)+'5N inverse'!$A$13*$C444/Setup!$B$17+INDEX('5N inverse'!$A$13:$Y$13,1,'5N mesh'!$B$7+1)*Setup!$B$22</f>
        <v>0</v>
      </c>
      <c r="P444" s="0" t="n">
        <f aca="false">SUMPRODUCT('5N inverse'!$A$14:$Y$14,'5N mesh'!$B$37:$Z$37,$E443:$AC443)+'5N inverse'!$A$14*$C444/Setup!$B$17+INDEX('5N inverse'!$A$14:$Y$14,1,'5N mesh'!$B$7+1)*Setup!$B$22</f>
        <v>0</v>
      </c>
      <c r="Q444" s="0" t="n">
        <f aca="false">SUMPRODUCT('5N inverse'!$A$15:$Y$15,'5N mesh'!$B$37:$Z$37,$E443:$AC443)+'5N inverse'!$A$15*$C444/Setup!$B$17+INDEX('5N inverse'!$A$15:$Y$15,1,'5N mesh'!$B$7+1)*Setup!$B$22</f>
        <v>0</v>
      </c>
      <c r="R444" s="0" t="n">
        <f aca="false">SUMPRODUCT('5N inverse'!$A$16:$Y$16,'5N mesh'!$B$37:$Z$37,$E443:$AC443)+'5N inverse'!$A$16*$C444/Setup!$B$17+INDEX('5N inverse'!$A$16:$Y$16,1,'5N mesh'!$B$7+1)*Setup!$B$22</f>
        <v>0</v>
      </c>
      <c r="S444" s="0" t="n">
        <f aca="false">SUMPRODUCT('5N inverse'!$A$17:$Y$17,'5N mesh'!$B$37:$Z$37,$E443:$AC443)+'5N inverse'!$A$17*$C444/Setup!$B$17+INDEX('5N inverse'!$A$17:$Y$17,1,'5N mesh'!$B$7+1)*Setup!$B$22</f>
        <v>0</v>
      </c>
      <c r="T444" s="0" t="n">
        <f aca="false">SUMPRODUCT('5N inverse'!$A$18:$Y$18,'5N mesh'!$B$37:$Z$37,$E443:$AC443)+'5N inverse'!$A$18*$C444/Setup!$B$17+INDEX('5N inverse'!$A$18:$Y$18,1,'5N mesh'!$B$7+1)*Setup!$B$22</f>
        <v>0</v>
      </c>
      <c r="U444" s="0" t="n">
        <f aca="false">SUMPRODUCT('5N inverse'!$A$19:$Y$19,'5N mesh'!$B$37:$Z$37,$E443:$AC443)+'5N inverse'!$A$19*$C444/Setup!$B$17+INDEX('5N inverse'!$A$19:$Y$19,1,'5N mesh'!$B$7+1)*Setup!$B$22</f>
        <v>0</v>
      </c>
      <c r="V444" s="0" t="n">
        <f aca="false">SUMPRODUCT('5N inverse'!$A$20:$Y$20,'5N mesh'!$B$37:$Z$37,$E443:$AC443)+'5N inverse'!$A$20*$C444/Setup!$B$17+INDEX('5N inverse'!$A$20:$Y$20,1,'5N mesh'!$B$7+1)*Setup!$B$22</f>
        <v>0</v>
      </c>
      <c r="W444" s="0" t="n">
        <f aca="false">SUMPRODUCT('5N inverse'!$A$21:$Y$21,'5N mesh'!$B$37:$Z$37,$E443:$AC443)+'5N inverse'!$A$21*$C444/Setup!$B$17+INDEX('5N inverse'!$A$21:$Y$21,1,'5N mesh'!$B$7+1)*Setup!$B$22</f>
        <v>0</v>
      </c>
      <c r="X444" s="0" t="n">
        <f aca="false">SUMPRODUCT('5N inverse'!$A$22:$Y$22,'5N mesh'!$B$37:$Z$37,$E443:$AC443)+'5N inverse'!$A$22*$C444/Setup!$B$17+INDEX('5N inverse'!$A$22:$Y$22,1,'5N mesh'!$B$7+1)*Setup!$B$22</f>
        <v>0</v>
      </c>
      <c r="Y444" s="0" t="n">
        <f aca="false">SUMPRODUCT('5N inverse'!$A$23:$Y$23,'5N mesh'!$B$37:$Z$37,$E443:$AC443)+'5N inverse'!$A$23*$C444/Setup!$B$17+INDEX('5N inverse'!$A$23:$Y$23,1,'5N mesh'!$B$7+1)*Setup!$B$22</f>
        <v>0</v>
      </c>
      <c r="Z444" s="0" t="n">
        <f aca="false">SUMPRODUCT('5N inverse'!$A$24:$Y$24,'5N mesh'!$B$37:$Z$37,$E443:$AC443)+'5N inverse'!$A$24*$C444/Setup!$B$17+INDEX('5N inverse'!$A$24:$Y$24,1,'5N mesh'!$B$7+1)*Setup!$B$22</f>
        <v>0</v>
      </c>
      <c r="AA444" s="0" t="n">
        <f aca="false">SUMPRODUCT('5N inverse'!$A$25:$Y$25,'5N mesh'!$B$37:$Z$37,$E443:$AC443)+'5N inverse'!$A$25*$C444/Setup!$B$17+INDEX('5N inverse'!$A$25:$Y$25,1,'5N mesh'!$B$7+1)*Setup!$B$22</f>
        <v>0</v>
      </c>
      <c r="AB444" s="0" t="n">
        <f aca="false">SUMPRODUCT('5N inverse'!$A$26:$Y$26,'5N mesh'!$B$37:$Z$37,$E443:$AC443)+'5N inverse'!$A$26*$C444/Setup!$B$17+INDEX('5N inverse'!$A$26:$Y$26,1,'5N mesh'!$B$7+1)*Setup!$B$22</f>
        <v>0</v>
      </c>
      <c r="AC444" s="0" t="n">
        <f aca="false">SUMPRODUCT('5N inverse'!$A$27:$Y$27,'5N mesh'!$B$37:$Z$37,$E443:$AC443)+'5N inverse'!$A$27*$C444/Setup!$B$17+INDEX('5N inverse'!$A$27:$Y$27,1,'5N mesh'!$B$7+1)*Setup!$B$22</f>
        <v>0</v>
      </c>
    </row>
    <row r="445" customFormat="false" ht="15" hidden="false" customHeight="false" outlineLevel="0" collapsed="false">
      <c r="A445" s="0" t="n">
        <v>440</v>
      </c>
      <c r="B445" s="0" t="n">
        <f aca="false">A445*Setup!$B$11/3600</f>
        <v>36.6666666666667</v>
      </c>
      <c r="C445" s="0" t="n">
        <f aca="false">Setup!$B$7+Setup!$B$8*COS(2*PI()*(B445-Setup!$B$9)/24)</f>
        <v>26.5711504387462</v>
      </c>
      <c r="D445" s="0" t="n">
        <f aca="false">(C445-E445)/Setup!$B$17</f>
        <v>26.6441555666543</v>
      </c>
      <c r="E445" s="0" t="n">
        <f aca="false">SUMPRODUCT('5N inverse'!$A$3:$Y$3,'5N mesh'!$B$37:$Z$37,$E444:$AC444)+'5N inverse'!$A$3*$C445/Setup!$B$17+INDEX('5N inverse'!$A$3:$Y$3,1,'5N mesh'!$B$7+1)*Setup!$B$22</f>
        <v>23.1074102150811</v>
      </c>
      <c r="F445" s="0" t="n">
        <f aca="false">SUMPRODUCT('5N inverse'!$A$4:$Y$4,'5N mesh'!$B$37:$Z$37,$E444:$AC444)+'5N inverse'!$A$4*$C445/Setup!$B$17+INDEX('5N inverse'!$A$4:$Y$4,1,'5N mesh'!$B$7+1)*Setup!$B$22</f>
        <v>21.7667281948909</v>
      </c>
      <c r="G445" s="0" t="n">
        <f aca="false">SUMPRODUCT('5N inverse'!$A$5:$Y$5,'5N mesh'!$B$37:$Z$37,$E444:$AC444)+'5N inverse'!$A$5*$C445/Setup!$B$17+INDEX('5N inverse'!$A$5:$Y$5,1,'5N mesh'!$B$7+1)*Setup!$B$22</f>
        <v>19.0853641545105</v>
      </c>
      <c r="H445" s="0" t="n">
        <f aca="false">SUMPRODUCT('5N inverse'!$A$6:$Y$6,'5N mesh'!$B$37:$Z$37,$E444:$AC444)+'5N inverse'!$A$6*$C445/Setup!$B$17+INDEX('5N inverse'!$A$6:$Y$6,1,'5N mesh'!$B$7+1)*Setup!$B$22</f>
        <v>16.4040001141302</v>
      </c>
      <c r="I445" s="0" t="n">
        <f aca="false">SUMPRODUCT('5N inverse'!$A$7:$Y$7,'5N mesh'!$B$37:$Z$37,$E444:$AC444)+'5N inverse'!$A$7*$C445/Setup!$B$17+INDEX('5N inverse'!$A$7:$Y$7,1,'5N mesh'!$B$7+1)*Setup!$B$22</f>
        <v>15.06331809394</v>
      </c>
      <c r="J445" s="0" t="n">
        <f aca="false">SUMPRODUCT('5N inverse'!$A$8:$Y$8,'5N mesh'!$B$37:$Z$37,$E444:$AC444)+'5N inverse'!$A$8*$C445/Setup!$B$17+INDEX('5N inverse'!$A$8:$Y$8,1,'5N mesh'!$B$7+1)*Setup!$B$22</f>
        <v>0</v>
      </c>
      <c r="K445" s="0" t="n">
        <f aca="false">SUMPRODUCT('5N inverse'!$A$9:$Y$9,'5N mesh'!$B$37:$Z$37,$E444:$AC444)+'5N inverse'!$A$9*$C445/Setup!$B$17+INDEX('5N inverse'!$A$9:$Y$9,1,'5N mesh'!$B$7+1)*Setup!$B$22</f>
        <v>0</v>
      </c>
      <c r="L445" s="0" t="n">
        <f aca="false">SUMPRODUCT('5N inverse'!$A$10:$Y$10,'5N mesh'!$B$37:$Z$37,$E444:$AC444)+'5N inverse'!$A$10*$C445/Setup!$B$17+INDEX('5N inverse'!$A$10:$Y$10,1,'5N mesh'!$B$7+1)*Setup!$B$22</f>
        <v>0</v>
      </c>
      <c r="M445" s="0" t="n">
        <f aca="false">SUMPRODUCT('5N inverse'!$A$11:$Y$11,'5N mesh'!$B$37:$Z$37,$E444:$AC444)+'5N inverse'!$A$11*$C445/Setup!$B$17+INDEX('5N inverse'!$A$11:$Y$11,1,'5N mesh'!$B$7+1)*Setup!$B$22</f>
        <v>0</v>
      </c>
      <c r="N445" s="0" t="n">
        <f aca="false">SUMPRODUCT('5N inverse'!$A$12:$Y$12,'5N mesh'!$B$37:$Z$37,$E444:$AC444)+'5N inverse'!$A$12*$C445/Setup!$B$17+INDEX('5N inverse'!$A$12:$Y$12,1,'5N mesh'!$B$7+1)*Setup!$B$22</f>
        <v>0</v>
      </c>
      <c r="O445" s="0" t="n">
        <f aca="false">SUMPRODUCT('5N inverse'!$A$13:$Y$13,'5N mesh'!$B$37:$Z$37,$E444:$AC444)+'5N inverse'!$A$13*$C445/Setup!$B$17+INDEX('5N inverse'!$A$13:$Y$13,1,'5N mesh'!$B$7+1)*Setup!$B$22</f>
        <v>0</v>
      </c>
      <c r="P445" s="0" t="n">
        <f aca="false">SUMPRODUCT('5N inverse'!$A$14:$Y$14,'5N mesh'!$B$37:$Z$37,$E444:$AC444)+'5N inverse'!$A$14*$C445/Setup!$B$17+INDEX('5N inverse'!$A$14:$Y$14,1,'5N mesh'!$B$7+1)*Setup!$B$22</f>
        <v>0</v>
      </c>
      <c r="Q445" s="0" t="n">
        <f aca="false">SUMPRODUCT('5N inverse'!$A$15:$Y$15,'5N mesh'!$B$37:$Z$37,$E444:$AC444)+'5N inverse'!$A$15*$C445/Setup!$B$17+INDEX('5N inverse'!$A$15:$Y$15,1,'5N mesh'!$B$7+1)*Setup!$B$22</f>
        <v>0</v>
      </c>
      <c r="R445" s="0" t="n">
        <f aca="false">SUMPRODUCT('5N inverse'!$A$16:$Y$16,'5N mesh'!$B$37:$Z$37,$E444:$AC444)+'5N inverse'!$A$16*$C445/Setup!$B$17+INDEX('5N inverse'!$A$16:$Y$16,1,'5N mesh'!$B$7+1)*Setup!$B$22</f>
        <v>0</v>
      </c>
      <c r="S445" s="0" t="n">
        <f aca="false">SUMPRODUCT('5N inverse'!$A$17:$Y$17,'5N mesh'!$B$37:$Z$37,$E444:$AC444)+'5N inverse'!$A$17*$C445/Setup!$B$17+INDEX('5N inverse'!$A$17:$Y$17,1,'5N mesh'!$B$7+1)*Setup!$B$22</f>
        <v>0</v>
      </c>
      <c r="T445" s="0" t="n">
        <f aca="false">SUMPRODUCT('5N inverse'!$A$18:$Y$18,'5N mesh'!$B$37:$Z$37,$E444:$AC444)+'5N inverse'!$A$18*$C445/Setup!$B$17+INDEX('5N inverse'!$A$18:$Y$18,1,'5N mesh'!$B$7+1)*Setup!$B$22</f>
        <v>0</v>
      </c>
      <c r="U445" s="0" t="n">
        <f aca="false">SUMPRODUCT('5N inverse'!$A$19:$Y$19,'5N mesh'!$B$37:$Z$37,$E444:$AC444)+'5N inverse'!$A$19*$C445/Setup!$B$17+INDEX('5N inverse'!$A$19:$Y$19,1,'5N mesh'!$B$7+1)*Setup!$B$22</f>
        <v>0</v>
      </c>
      <c r="V445" s="0" t="n">
        <f aca="false">SUMPRODUCT('5N inverse'!$A$20:$Y$20,'5N mesh'!$B$37:$Z$37,$E444:$AC444)+'5N inverse'!$A$20*$C445/Setup!$B$17+INDEX('5N inverse'!$A$20:$Y$20,1,'5N mesh'!$B$7+1)*Setup!$B$22</f>
        <v>0</v>
      </c>
      <c r="W445" s="0" t="n">
        <f aca="false">SUMPRODUCT('5N inverse'!$A$21:$Y$21,'5N mesh'!$B$37:$Z$37,$E444:$AC444)+'5N inverse'!$A$21*$C445/Setup!$B$17+INDEX('5N inverse'!$A$21:$Y$21,1,'5N mesh'!$B$7+1)*Setup!$B$22</f>
        <v>0</v>
      </c>
      <c r="X445" s="0" t="n">
        <f aca="false">SUMPRODUCT('5N inverse'!$A$22:$Y$22,'5N mesh'!$B$37:$Z$37,$E444:$AC444)+'5N inverse'!$A$22*$C445/Setup!$B$17+INDEX('5N inverse'!$A$22:$Y$22,1,'5N mesh'!$B$7+1)*Setup!$B$22</f>
        <v>0</v>
      </c>
      <c r="Y445" s="0" t="n">
        <f aca="false">SUMPRODUCT('5N inverse'!$A$23:$Y$23,'5N mesh'!$B$37:$Z$37,$E444:$AC444)+'5N inverse'!$A$23*$C445/Setup!$B$17+INDEX('5N inverse'!$A$23:$Y$23,1,'5N mesh'!$B$7+1)*Setup!$B$22</f>
        <v>0</v>
      </c>
      <c r="Z445" s="0" t="n">
        <f aca="false">SUMPRODUCT('5N inverse'!$A$24:$Y$24,'5N mesh'!$B$37:$Z$37,$E444:$AC444)+'5N inverse'!$A$24*$C445/Setup!$B$17+INDEX('5N inverse'!$A$24:$Y$24,1,'5N mesh'!$B$7+1)*Setup!$B$22</f>
        <v>0</v>
      </c>
      <c r="AA445" s="0" t="n">
        <f aca="false">SUMPRODUCT('5N inverse'!$A$25:$Y$25,'5N mesh'!$B$37:$Z$37,$E444:$AC444)+'5N inverse'!$A$25*$C445/Setup!$B$17+INDEX('5N inverse'!$A$25:$Y$25,1,'5N mesh'!$B$7+1)*Setup!$B$22</f>
        <v>0</v>
      </c>
      <c r="AB445" s="0" t="n">
        <f aca="false">SUMPRODUCT('5N inverse'!$A$26:$Y$26,'5N mesh'!$B$37:$Z$37,$E444:$AC444)+'5N inverse'!$A$26*$C445/Setup!$B$17+INDEX('5N inverse'!$A$26:$Y$26,1,'5N mesh'!$B$7+1)*Setup!$B$22</f>
        <v>0</v>
      </c>
      <c r="AC445" s="0" t="n">
        <f aca="false">SUMPRODUCT('5N inverse'!$A$27:$Y$27,'5N mesh'!$B$37:$Z$37,$E444:$AC444)+'5N inverse'!$A$27*$C445/Setup!$B$17+INDEX('5N inverse'!$A$27:$Y$27,1,'5N mesh'!$B$7+1)*Setup!$B$22</f>
        <v>0</v>
      </c>
    </row>
    <row r="446" customFormat="false" ht="15" hidden="false" customHeight="false" outlineLevel="0" collapsed="false">
      <c r="A446" s="0" t="n">
        <v>441</v>
      </c>
      <c r="B446" s="0" t="n">
        <f aca="false">A446*Setup!$B$11/3600</f>
        <v>36.75</v>
      </c>
      <c r="C446" s="0" t="n">
        <f aca="false">Setup!$B$7+Setup!$B$8*COS(2*PI()*(B446-Setup!$B$9)/24)</f>
        <v>26.6373832604003</v>
      </c>
      <c r="D446" s="0" t="n">
        <f aca="false">(C446-E446)/Setup!$B$17</f>
        <v>26.8247370882762</v>
      </c>
      <c r="E446" s="0" t="n">
        <f aca="false">SUMPRODUCT('5N inverse'!$A$3:$Y$3,'5N mesh'!$B$37:$Z$37,$E445:$AC445)+'5N inverse'!$A$3*$C446/Setup!$B$17+INDEX('5N inverse'!$A$3:$Y$3,1,'5N mesh'!$B$7+1)*Setup!$B$22</f>
        <v>23.1501674389244</v>
      </c>
      <c r="F446" s="0" t="n">
        <f aca="false">SUMPRODUCT('5N inverse'!$A$4:$Y$4,'5N mesh'!$B$37:$Z$37,$E445:$AC445)+'5N inverse'!$A$4*$C446/Setup!$B$17+INDEX('5N inverse'!$A$4:$Y$4,1,'5N mesh'!$B$7+1)*Setup!$B$22</f>
        <v>21.8024000925031</v>
      </c>
      <c r="G446" s="0" t="n">
        <f aca="false">SUMPRODUCT('5N inverse'!$A$5:$Y$5,'5N mesh'!$B$37:$Z$37,$E445:$AC445)+'5N inverse'!$A$5*$C446/Setup!$B$17+INDEX('5N inverse'!$A$5:$Y$5,1,'5N mesh'!$B$7+1)*Setup!$B$22</f>
        <v>19.1068653996604</v>
      </c>
      <c r="H446" s="0" t="n">
        <f aca="false">SUMPRODUCT('5N inverse'!$A$6:$Y$6,'5N mesh'!$B$37:$Z$37,$E445:$AC445)+'5N inverse'!$A$6*$C446/Setup!$B$17+INDEX('5N inverse'!$A$6:$Y$6,1,'5N mesh'!$B$7+1)*Setup!$B$22</f>
        <v>16.4113307068178</v>
      </c>
      <c r="I446" s="0" t="n">
        <f aca="false">SUMPRODUCT('5N inverse'!$A$7:$Y$7,'5N mesh'!$B$37:$Z$37,$E445:$AC445)+'5N inverse'!$A$7*$C446/Setup!$B$17+INDEX('5N inverse'!$A$7:$Y$7,1,'5N mesh'!$B$7+1)*Setup!$B$22</f>
        <v>15.0635633603965</v>
      </c>
      <c r="J446" s="0" t="n">
        <f aca="false">SUMPRODUCT('5N inverse'!$A$8:$Y$8,'5N mesh'!$B$37:$Z$37,$E445:$AC445)+'5N inverse'!$A$8*$C446/Setup!$B$17+INDEX('5N inverse'!$A$8:$Y$8,1,'5N mesh'!$B$7+1)*Setup!$B$22</f>
        <v>0</v>
      </c>
      <c r="K446" s="0" t="n">
        <f aca="false">SUMPRODUCT('5N inverse'!$A$9:$Y$9,'5N mesh'!$B$37:$Z$37,$E445:$AC445)+'5N inverse'!$A$9*$C446/Setup!$B$17+INDEX('5N inverse'!$A$9:$Y$9,1,'5N mesh'!$B$7+1)*Setup!$B$22</f>
        <v>0</v>
      </c>
      <c r="L446" s="0" t="n">
        <f aca="false">SUMPRODUCT('5N inverse'!$A$10:$Y$10,'5N mesh'!$B$37:$Z$37,$E445:$AC445)+'5N inverse'!$A$10*$C446/Setup!$B$17+INDEX('5N inverse'!$A$10:$Y$10,1,'5N mesh'!$B$7+1)*Setup!$B$22</f>
        <v>0</v>
      </c>
      <c r="M446" s="0" t="n">
        <f aca="false">SUMPRODUCT('5N inverse'!$A$11:$Y$11,'5N mesh'!$B$37:$Z$37,$E445:$AC445)+'5N inverse'!$A$11*$C446/Setup!$B$17+INDEX('5N inverse'!$A$11:$Y$11,1,'5N mesh'!$B$7+1)*Setup!$B$22</f>
        <v>0</v>
      </c>
      <c r="N446" s="0" t="n">
        <f aca="false">SUMPRODUCT('5N inverse'!$A$12:$Y$12,'5N mesh'!$B$37:$Z$37,$E445:$AC445)+'5N inverse'!$A$12*$C446/Setup!$B$17+INDEX('5N inverse'!$A$12:$Y$12,1,'5N mesh'!$B$7+1)*Setup!$B$22</f>
        <v>0</v>
      </c>
      <c r="O446" s="0" t="n">
        <f aca="false">SUMPRODUCT('5N inverse'!$A$13:$Y$13,'5N mesh'!$B$37:$Z$37,$E445:$AC445)+'5N inverse'!$A$13*$C446/Setup!$B$17+INDEX('5N inverse'!$A$13:$Y$13,1,'5N mesh'!$B$7+1)*Setup!$B$22</f>
        <v>0</v>
      </c>
      <c r="P446" s="0" t="n">
        <f aca="false">SUMPRODUCT('5N inverse'!$A$14:$Y$14,'5N mesh'!$B$37:$Z$37,$E445:$AC445)+'5N inverse'!$A$14*$C446/Setup!$B$17+INDEX('5N inverse'!$A$14:$Y$14,1,'5N mesh'!$B$7+1)*Setup!$B$22</f>
        <v>0</v>
      </c>
      <c r="Q446" s="0" t="n">
        <f aca="false">SUMPRODUCT('5N inverse'!$A$15:$Y$15,'5N mesh'!$B$37:$Z$37,$E445:$AC445)+'5N inverse'!$A$15*$C446/Setup!$B$17+INDEX('5N inverse'!$A$15:$Y$15,1,'5N mesh'!$B$7+1)*Setup!$B$22</f>
        <v>0</v>
      </c>
      <c r="R446" s="0" t="n">
        <f aca="false">SUMPRODUCT('5N inverse'!$A$16:$Y$16,'5N mesh'!$B$37:$Z$37,$E445:$AC445)+'5N inverse'!$A$16*$C446/Setup!$B$17+INDEX('5N inverse'!$A$16:$Y$16,1,'5N mesh'!$B$7+1)*Setup!$B$22</f>
        <v>0</v>
      </c>
      <c r="S446" s="0" t="n">
        <f aca="false">SUMPRODUCT('5N inverse'!$A$17:$Y$17,'5N mesh'!$B$37:$Z$37,$E445:$AC445)+'5N inverse'!$A$17*$C446/Setup!$B$17+INDEX('5N inverse'!$A$17:$Y$17,1,'5N mesh'!$B$7+1)*Setup!$B$22</f>
        <v>0</v>
      </c>
      <c r="T446" s="0" t="n">
        <f aca="false">SUMPRODUCT('5N inverse'!$A$18:$Y$18,'5N mesh'!$B$37:$Z$37,$E445:$AC445)+'5N inverse'!$A$18*$C446/Setup!$B$17+INDEX('5N inverse'!$A$18:$Y$18,1,'5N mesh'!$B$7+1)*Setup!$B$22</f>
        <v>0</v>
      </c>
      <c r="U446" s="0" t="n">
        <f aca="false">SUMPRODUCT('5N inverse'!$A$19:$Y$19,'5N mesh'!$B$37:$Z$37,$E445:$AC445)+'5N inverse'!$A$19*$C446/Setup!$B$17+INDEX('5N inverse'!$A$19:$Y$19,1,'5N mesh'!$B$7+1)*Setup!$B$22</f>
        <v>0</v>
      </c>
      <c r="V446" s="0" t="n">
        <f aca="false">SUMPRODUCT('5N inverse'!$A$20:$Y$20,'5N mesh'!$B$37:$Z$37,$E445:$AC445)+'5N inverse'!$A$20*$C446/Setup!$B$17+INDEX('5N inverse'!$A$20:$Y$20,1,'5N mesh'!$B$7+1)*Setup!$B$22</f>
        <v>0</v>
      </c>
      <c r="W446" s="0" t="n">
        <f aca="false">SUMPRODUCT('5N inverse'!$A$21:$Y$21,'5N mesh'!$B$37:$Z$37,$E445:$AC445)+'5N inverse'!$A$21*$C446/Setup!$B$17+INDEX('5N inverse'!$A$21:$Y$21,1,'5N mesh'!$B$7+1)*Setup!$B$22</f>
        <v>0</v>
      </c>
      <c r="X446" s="0" t="n">
        <f aca="false">SUMPRODUCT('5N inverse'!$A$22:$Y$22,'5N mesh'!$B$37:$Z$37,$E445:$AC445)+'5N inverse'!$A$22*$C446/Setup!$B$17+INDEX('5N inverse'!$A$22:$Y$22,1,'5N mesh'!$B$7+1)*Setup!$B$22</f>
        <v>0</v>
      </c>
      <c r="Y446" s="0" t="n">
        <f aca="false">SUMPRODUCT('5N inverse'!$A$23:$Y$23,'5N mesh'!$B$37:$Z$37,$E445:$AC445)+'5N inverse'!$A$23*$C446/Setup!$B$17+INDEX('5N inverse'!$A$23:$Y$23,1,'5N mesh'!$B$7+1)*Setup!$B$22</f>
        <v>0</v>
      </c>
      <c r="Z446" s="0" t="n">
        <f aca="false">SUMPRODUCT('5N inverse'!$A$24:$Y$24,'5N mesh'!$B$37:$Z$37,$E445:$AC445)+'5N inverse'!$A$24*$C446/Setup!$B$17+INDEX('5N inverse'!$A$24:$Y$24,1,'5N mesh'!$B$7+1)*Setup!$B$22</f>
        <v>0</v>
      </c>
      <c r="AA446" s="0" t="n">
        <f aca="false">SUMPRODUCT('5N inverse'!$A$25:$Y$25,'5N mesh'!$B$37:$Z$37,$E445:$AC445)+'5N inverse'!$A$25*$C446/Setup!$B$17+INDEX('5N inverse'!$A$25:$Y$25,1,'5N mesh'!$B$7+1)*Setup!$B$22</f>
        <v>0</v>
      </c>
      <c r="AB446" s="0" t="n">
        <f aca="false">SUMPRODUCT('5N inverse'!$A$26:$Y$26,'5N mesh'!$B$37:$Z$37,$E445:$AC445)+'5N inverse'!$A$26*$C446/Setup!$B$17+INDEX('5N inverse'!$A$26:$Y$26,1,'5N mesh'!$B$7+1)*Setup!$B$22</f>
        <v>0</v>
      </c>
      <c r="AC446" s="0" t="n">
        <f aca="false">SUMPRODUCT('5N inverse'!$A$27:$Y$27,'5N mesh'!$B$37:$Z$37,$E445:$AC445)+'5N inverse'!$A$27*$C446/Setup!$B$17+INDEX('5N inverse'!$A$27:$Y$27,1,'5N mesh'!$B$7+1)*Setup!$B$22</f>
        <v>0</v>
      </c>
    </row>
    <row r="447" customFormat="false" ht="15" hidden="false" customHeight="false" outlineLevel="0" collapsed="false">
      <c r="A447" s="0" t="n">
        <v>442</v>
      </c>
      <c r="B447" s="0" t="n">
        <f aca="false">A447*Setup!$B$11/3600</f>
        <v>36.8333333333333</v>
      </c>
      <c r="C447" s="0" t="n">
        <f aca="false">Setup!$B$7+Setup!$B$8*COS(2*PI()*(B447-Setup!$B$9)/24)</f>
        <v>26.7023608304626</v>
      </c>
      <c r="D447" s="0" t="n">
        <f aca="false">(C447-E447)/Setup!$B$17</f>
        <v>26.9935699431471</v>
      </c>
      <c r="E447" s="0" t="n">
        <f aca="false">SUMPRODUCT('5N inverse'!$A$3:$Y$3,'5N mesh'!$B$37:$Z$37,$E446:$AC446)+'5N inverse'!$A$3*$C447/Setup!$B$17+INDEX('5N inverse'!$A$3:$Y$3,1,'5N mesh'!$B$7+1)*Setup!$B$22</f>
        <v>23.1931967378535</v>
      </c>
      <c r="F447" s="0" t="n">
        <f aca="false">SUMPRODUCT('5N inverse'!$A$4:$Y$4,'5N mesh'!$B$37:$Z$37,$E446:$AC446)+'5N inverse'!$A$4*$C447/Setup!$B$17+INDEX('5N inverse'!$A$4:$Y$4,1,'5N mesh'!$B$7+1)*Setup!$B$22</f>
        <v>21.8382995464183</v>
      </c>
      <c r="G447" s="0" t="n">
        <f aca="false">SUMPRODUCT('5N inverse'!$A$5:$Y$5,'5N mesh'!$B$37:$Z$37,$E446:$AC446)+'5N inverse'!$A$5*$C447/Setup!$B$17+INDEX('5N inverse'!$A$5:$Y$5,1,'5N mesh'!$B$7+1)*Setup!$B$22</f>
        <v>19.128505163548</v>
      </c>
      <c r="H447" s="0" t="n">
        <f aca="false">SUMPRODUCT('5N inverse'!$A$6:$Y$6,'5N mesh'!$B$37:$Z$37,$E446:$AC446)+'5N inverse'!$A$6*$C447/Setup!$B$17+INDEX('5N inverse'!$A$6:$Y$6,1,'5N mesh'!$B$7+1)*Setup!$B$22</f>
        <v>16.4187107806776</v>
      </c>
      <c r="I447" s="0" t="n">
        <f aca="false">SUMPRODUCT('5N inverse'!$A$7:$Y$7,'5N mesh'!$B$37:$Z$37,$E446:$AC446)+'5N inverse'!$A$7*$C447/Setup!$B$17+INDEX('5N inverse'!$A$7:$Y$7,1,'5N mesh'!$B$7+1)*Setup!$B$22</f>
        <v>15.0638135892424</v>
      </c>
      <c r="J447" s="0" t="n">
        <f aca="false">SUMPRODUCT('5N inverse'!$A$8:$Y$8,'5N mesh'!$B$37:$Z$37,$E446:$AC446)+'5N inverse'!$A$8*$C447/Setup!$B$17+INDEX('5N inverse'!$A$8:$Y$8,1,'5N mesh'!$B$7+1)*Setup!$B$22</f>
        <v>0</v>
      </c>
      <c r="K447" s="0" t="n">
        <f aca="false">SUMPRODUCT('5N inverse'!$A$9:$Y$9,'5N mesh'!$B$37:$Z$37,$E446:$AC446)+'5N inverse'!$A$9*$C447/Setup!$B$17+INDEX('5N inverse'!$A$9:$Y$9,1,'5N mesh'!$B$7+1)*Setup!$B$22</f>
        <v>0</v>
      </c>
      <c r="L447" s="0" t="n">
        <f aca="false">SUMPRODUCT('5N inverse'!$A$10:$Y$10,'5N mesh'!$B$37:$Z$37,$E446:$AC446)+'5N inverse'!$A$10*$C447/Setup!$B$17+INDEX('5N inverse'!$A$10:$Y$10,1,'5N mesh'!$B$7+1)*Setup!$B$22</f>
        <v>0</v>
      </c>
      <c r="M447" s="0" t="n">
        <f aca="false">SUMPRODUCT('5N inverse'!$A$11:$Y$11,'5N mesh'!$B$37:$Z$37,$E446:$AC446)+'5N inverse'!$A$11*$C447/Setup!$B$17+INDEX('5N inverse'!$A$11:$Y$11,1,'5N mesh'!$B$7+1)*Setup!$B$22</f>
        <v>0</v>
      </c>
      <c r="N447" s="0" t="n">
        <f aca="false">SUMPRODUCT('5N inverse'!$A$12:$Y$12,'5N mesh'!$B$37:$Z$37,$E446:$AC446)+'5N inverse'!$A$12*$C447/Setup!$B$17+INDEX('5N inverse'!$A$12:$Y$12,1,'5N mesh'!$B$7+1)*Setup!$B$22</f>
        <v>0</v>
      </c>
      <c r="O447" s="0" t="n">
        <f aca="false">SUMPRODUCT('5N inverse'!$A$13:$Y$13,'5N mesh'!$B$37:$Z$37,$E446:$AC446)+'5N inverse'!$A$13*$C447/Setup!$B$17+INDEX('5N inverse'!$A$13:$Y$13,1,'5N mesh'!$B$7+1)*Setup!$B$22</f>
        <v>0</v>
      </c>
      <c r="P447" s="0" t="n">
        <f aca="false">SUMPRODUCT('5N inverse'!$A$14:$Y$14,'5N mesh'!$B$37:$Z$37,$E446:$AC446)+'5N inverse'!$A$14*$C447/Setup!$B$17+INDEX('5N inverse'!$A$14:$Y$14,1,'5N mesh'!$B$7+1)*Setup!$B$22</f>
        <v>0</v>
      </c>
      <c r="Q447" s="0" t="n">
        <f aca="false">SUMPRODUCT('5N inverse'!$A$15:$Y$15,'5N mesh'!$B$37:$Z$37,$E446:$AC446)+'5N inverse'!$A$15*$C447/Setup!$B$17+INDEX('5N inverse'!$A$15:$Y$15,1,'5N mesh'!$B$7+1)*Setup!$B$22</f>
        <v>0</v>
      </c>
      <c r="R447" s="0" t="n">
        <f aca="false">SUMPRODUCT('5N inverse'!$A$16:$Y$16,'5N mesh'!$B$37:$Z$37,$E446:$AC446)+'5N inverse'!$A$16*$C447/Setup!$B$17+INDEX('5N inverse'!$A$16:$Y$16,1,'5N mesh'!$B$7+1)*Setup!$B$22</f>
        <v>0</v>
      </c>
      <c r="S447" s="0" t="n">
        <f aca="false">SUMPRODUCT('5N inverse'!$A$17:$Y$17,'5N mesh'!$B$37:$Z$37,$E446:$AC446)+'5N inverse'!$A$17*$C447/Setup!$B$17+INDEX('5N inverse'!$A$17:$Y$17,1,'5N mesh'!$B$7+1)*Setup!$B$22</f>
        <v>0</v>
      </c>
      <c r="T447" s="0" t="n">
        <f aca="false">SUMPRODUCT('5N inverse'!$A$18:$Y$18,'5N mesh'!$B$37:$Z$37,$E446:$AC446)+'5N inverse'!$A$18*$C447/Setup!$B$17+INDEX('5N inverse'!$A$18:$Y$18,1,'5N mesh'!$B$7+1)*Setup!$B$22</f>
        <v>0</v>
      </c>
      <c r="U447" s="0" t="n">
        <f aca="false">SUMPRODUCT('5N inverse'!$A$19:$Y$19,'5N mesh'!$B$37:$Z$37,$E446:$AC446)+'5N inverse'!$A$19*$C447/Setup!$B$17+INDEX('5N inverse'!$A$19:$Y$19,1,'5N mesh'!$B$7+1)*Setup!$B$22</f>
        <v>0</v>
      </c>
      <c r="V447" s="0" t="n">
        <f aca="false">SUMPRODUCT('5N inverse'!$A$20:$Y$20,'5N mesh'!$B$37:$Z$37,$E446:$AC446)+'5N inverse'!$A$20*$C447/Setup!$B$17+INDEX('5N inverse'!$A$20:$Y$20,1,'5N mesh'!$B$7+1)*Setup!$B$22</f>
        <v>0</v>
      </c>
      <c r="W447" s="0" t="n">
        <f aca="false">SUMPRODUCT('5N inverse'!$A$21:$Y$21,'5N mesh'!$B$37:$Z$37,$E446:$AC446)+'5N inverse'!$A$21*$C447/Setup!$B$17+INDEX('5N inverse'!$A$21:$Y$21,1,'5N mesh'!$B$7+1)*Setup!$B$22</f>
        <v>0</v>
      </c>
      <c r="X447" s="0" t="n">
        <f aca="false">SUMPRODUCT('5N inverse'!$A$22:$Y$22,'5N mesh'!$B$37:$Z$37,$E446:$AC446)+'5N inverse'!$A$22*$C447/Setup!$B$17+INDEX('5N inverse'!$A$22:$Y$22,1,'5N mesh'!$B$7+1)*Setup!$B$22</f>
        <v>0</v>
      </c>
      <c r="Y447" s="0" t="n">
        <f aca="false">SUMPRODUCT('5N inverse'!$A$23:$Y$23,'5N mesh'!$B$37:$Z$37,$E446:$AC446)+'5N inverse'!$A$23*$C447/Setup!$B$17+INDEX('5N inverse'!$A$23:$Y$23,1,'5N mesh'!$B$7+1)*Setup!$B$22</f>
        <v>0</v>
      </c>
      <c r="Z447" s="0" t="n">
        <f aca="false">SUMPRODUCT('5N inverse'!$A$24:$Y$24,'5N mesh'!$B$37:$Z$37,$E446:$AC446)+'5N inverse'!$A$24*$C447/Setup!$B$17+INDEX('5N inverse'!$A$24:$Y$24,1,'5N mesh'!$B$7+1)*Setup!$B$22</f>
        <v>0</v>
      </c>
      <c r="AA447" s="0" t="n">
        <f aca="false">SUMPRODUCT('5N inverse'!$A$25:$Y$25,'5N mesh'!$B$37:$Z$37,$E446:$AC446)+'5N inverse'!$A$25*$C447/Setup!$B$17+INDEX('5N inverse'!$A$25:$Y$25,1,'5N mesh'!$B$7+1)*Setup!$B$22</f>
        <v>0</v>
      </c>
      <c r="AB447" s="0" t="n">
        <f aca="false">SUMPRODUCT('5N inverse'!$A$26:$Y$26,'5N mesh'!$B$37:$Z$37,$E446:$AC446)+'5N inverse'!$A$26*$C447/Setup!$B$17+INDEX('5N inverse'!$A$26:$Y$26,1,'5N mesh'!$B$7+1)*Setup!$B$22</f>
        <v>0</v>
      </c>
      <c r="AC447" s="0" t="n">
        <f aca="false">SUMPRODUCT('5N inverse'!$A$27:$Y$27,'5N mesh'!$B$37:$Z$37,$E446:$AC446)+'5N inverse'!$A$27*$C447/Setup!$B$17+INDEX('5N inverse'!$A$27:$Y$27,1,'5N mesh'!$B$7+1)*Setup!$B$22</f>
        <v>0</v>
      </c>
    </row>
    <row r="448" customFormat="false" ht="15" hidden="false" customHeight="false" outlineLevel="0" collapsed="false">
      <c r="A448" s="0" t="n">
        <v>443</v>
      </c>
      <c r="B448" s="0" t="n">
        <f aca="false">A448*Setup!$B$11/3600</f>
        <v>36.9166666666667</v>
      </c>
      <c r="C448" s="0" t="n">
        <f aca="false">Setup!$B$7+Setup!$B$8*COS(2*PI()*(B448-Setup!$B$9)/24)</f>
        <v>26.7660522231291</v>
      </c>
      <c r="D448" s="0" t="n">
        <f aca="false">(C448-E448)/Setup!$B$17</f>
        <v>27.1505720119456</v>
      </c>
      <c r="E448" s="0" t="n">
        <f aca="false">SUMPRODUCT('5N inverse'!$A$3:$Y$3,'5N mesh'!$B$37:$Z$37,$E447:$AC447)+'5N inverse'!$A$3*$C448/Setup!$B$17+INDEX('5N inverse'!$A$3:$Y$3,1,'5N mesh'!$B$7+1)*Setup!$B$22</f>
        <v>23.2364778615761</v>
      </c>
      <c r="F448" s="0" t="n">
        <f aca="false">SUMPRODUCT('5N inverse'!$A$4:$Y$4,'5N mesh'!$B$37:$Z$37,$E447:$AC447)+'5N inverse'!$A$4*$C448/Setup!$B$17+INDEX('5N inverse'!$A$4:$Y$4,1,'5N mesh'!$B$7+1)*Setup!$B$22</f>
        <v>21.874409662017</v>
      </c>
      <c r="G448" s="0" t="n">
        <f aca="false">SUMPRODUCT('5N inverse'!$A$5:$Y$5,'5N mesh'!$B$37:$Z$37,$E447:$AC447)+'5N inverse'!$A$5*$C448/Setup!$B$17+INDEX('5N inverse'!$A$5:$Y$5,1,'5N mesh'!$B$7+1)*Setup!$B$22</f>
        <v>19.1502732628988</v>
      </c>
      <c r="H448" s="0" t="n">
        <f aca="false">SUMPRODUCT('5N inverse'!$A$6:$Y$6,'5N mesh'!$B$37:$Z$37,$E447:$AC447)+'5N inverse'!$A$6*$C448/Setup!$B$17+INDEX('5N inverse'!$A$6:$Y$6,1,'5N mesh'!$B$7+1)*Setup!$B$22</f>
        <v>16.4261368637806</v>
      </c>
      <c r="I448" s="0" t="n">
        <f aca="false">SUMPRODUCT('5N inverse'!$A$7:$Y$7,'5N mesh'!$B$37:$Z$37,$E447:$AC447)+'5N inverse'!$A$7*$C448/Setup!$B$17+INDEX('5N inverse'!$A$7:$Y$7,1,'5N mesh'!$B$7+1)*Setup!$B$22</f>
        <v>15.0640686642215</v>
      </c>
      <c r="J448" s="0" t="n">
        <f aca="false">SUMPRODUCT('5N inverse'!$A$8:$Y$8,'5N mesh'!$B$37:$Z$37,$E447:$AC447)+'5N inverse'!$A$8*$C448/Setup!$B$17+INDEX('5N inverse'!$A$8:$Y$8,1,'5N mesh'!$B$7+1)*Setup!$B$22</f>
        <v>0</v>
      </c>
      <c r="K448" s="0" t="n">
        <f aca="false">SUMPRODUCT('5N inverse'!$A$9:$Y$9,'5N mesh'!$B$37:$Z$37,$E447:$AC447)+'5N inverse'!$A$9*$C448/Setup!$B$17+INDEX('5N inverse'!$A$9:$Y$9,1,'5N mesh'!$B$7+1)*Setup!$B$22</f>
        <v>0</v>
      </c>
      <c r="L448" s="0" t="n">
        <f aca="false">SUMPRODUCT('5N inverse'!$A$10:$Y$10,'5N mesh'!$B$37:$Z$37,$E447:$AC447)+'5N inverse'!$A$10*$C448/Setup!$B$17+INDEX('5N inverse'!$A$10:$Y$10,1,'5N mesh'!$B$7+1)*Setup!$B$22</f>
        <v>0</v>
      </c>
      <c r="M448" s="0" t="n">
        <f aca="false">SUMPRODUCT('5N inverse'!$A$11:$Y$11,'5N mesh'!$B$37:$Z$37,$E447:$AC447)+'5N inverse'!$A$11*$C448/Setup!$B$17+INDEX('5N inverse'!$A$11:$Y$11,1,'5N mesh'!$B$7+1)*Setup!$B$22</f>
        <v>0</v>
      </c>
      <c r="N448" s="0" t="n">
        <f aca="false">SUMPRODUCT('5N inverse'!$A$12:$Y$12,'5N mesh'!$B$37:$Z$37,$E447:$AC447)+'5N inverse'!$A$12*$C448/Setup!$B$17+INDEX('5N inverse'!$A$12:$Y$12,1,'5N mesh'!$B$7+1)*Setup!$B$22</f>
        <v>0</v>
      </c>
      <c r="O448" s="0" t="n">
        <f aca="false">SUMPRODUCT('5N inverse'!$A$13:$Y$13,'5N mesh'!$B$37:$Z$37,$E447:$AC447)+'5N inverse'!$A$13*$C448/Setup!$B$17+INDEX('5N inverse'!$A$13:$Y$13,1,'5N mesh'!$B$7+1)*Setup!$B$22</f>
        <v>0</v>
      </c>
      <c r="P448" s="0" t="n">
        <f aca="false">SUMPRODUCT('5N inverse'!$A$14:$Y$14,'5N mesh'!$B$37:$Z$37,$E447:$AC447)+'5N inverse'!$A$14*$C448/Setup!$B$17+INDEX('5N inverse'!$A$14:$Y$14,1,'5N mesh'!$B$7+1)*Setup!$B$22</f>
        <v>0</v>
      </c>
      <c r="Q448" s="0" t="n">
        <f aca="false">SUMPRODUCT('5N inverse'!$A$15:$Y$15,'5N mesh'!$B$37:$Z$37,$E447:$AC447)+'5N inverse'!$A$15*$C448/Setup!$B$17+INDEX('5N inverse'!$A$15:$Y$15,1,'5N mesh'!$B$7+1)*Setup!$B$22</f>
        <v>0</v>
      </c>
      <c r="R448" s="0" t="n">
        <f aca="false">SUMPRODUCT('5N inverse'!$A$16:$Y$16,'5N mesh'!$B$37:$Z$37,$E447:$AC447)+'5N inverse'!$A$16*$C448/Setup!$B$17+INDEX('5N inverse'!$A$16:$Y$16,1,'5N mesh'!$B$7+1)*Setup!$B$22</f>
        <v>0</v>
      </c>
      <c r="S448" s="0" t="n">
        <f aca="false">SUMPRODUCT('5N inverse'!$A$17:$Y$17,'5N mesh'!$B$37:$Z$37,$E447:$AC447)+'5N inverse'!$A$17*$C448/Setup!$B$17+INDEX('5N inverse'!$A$17:$Y$17,1,'5N mesh'!$B$7+1)*Setup!$B$22</f>
        <v>0</v>
      </c>
      <c r="T448" s="0" t="n">
        <f aca="false">SUMPRODUCT('5N inverse'!$A$18:$Y$18,'5N mesh'!$B$37:$Z$37,$E447:$AC447)+'5N inverse'!$A$18*$C448/Setup!$B$17+INDEX('5N inverse'!$A$18:$Y$18,1,'5N mesh'!$B$7+1)*Setup!$B$22</f>
        <v>0</v>
      </c>
      <c r="U448" s="0" t="n">
        <f aca="false">SUMPRODUCT('5N inverse'!$A$19:$Y$19,'5N mesh'!$B$37:$Z$37,$E447:$AC447)+'5N inverse'!$A$19*$C448/Setup!$B$17+INDEX('5N inverse'!$A$19:$Y$19,1,'5N mesh'!$B$7+1)*Setup!$B$22</f>
        <v>0</v>
      </c>
      <c r="V448" s="0" t="n">
        <f aca="false">SUMPRODUCT('5N inverse'!$A$20:$Y$20,'5N mesh'!$B$37:$Z$37,$E447:$AC447)+'5N inverse'!$A$20*$C448/Setup!$B$17+INDEX('5N inverse'!$A$20:$Y$20,1,'5N mesh'!$B$7+1)*Setup!$B$22</f>
        <v>0</v>
      </c>
      <c r="W448" s="0" t="n">
        <f aca="false">SUMPRODUCT('5N inverse'!$A$21:$Y$21,'5N mesh'!$B$37:$Z$37,$E447:$AC447)+'5N inverse'!$A$21*$C448/Setup!$B$17+INDEX('5N inverse'!$A$21:$Y$21,1,'5N mesh'!$B$7+1)*Setup!$B$22</f>
        <v>0</v>
      </c>
      <c r="X448" s="0" t="n">
        <f aca="false">SUMPRODUCT('5N inverse'!$A$22:$Y$22,'5N mesh'!$B$37:$Z$37,$E447:$AC447)+'5N inverse'!$A$22*$C448/Setup!$B$17+INDEX('5N inverse'!$A$22:$Y$22,1,'5N mesh'!$B$7+1)*Setup!$B$22</f>
        <v>0</v>
      </c>
      <c r="Y448" s="0" t="n">
        <f aca="false">SUMPRODUCT('5N inverse'!$A$23:$Y$23,'5N mesh'!$B$37:$Z$37,$E447:$AC447)+'5N inverse'!$A$23*$C448/Setup!$B$17+INDEX('5N inverse'!$A$23:$Y$23,1,'5N mesh'!$B$7+1)*Setup!$B$22</f>
        <v>0</v>
      </c>
      <c r="Z448" s="0" t="n">
        <f aca="false">SUMPRODUCT('5N inverse'!$A$24:$Y$24,'5N mesh'!$B$37:$Z$37,$E447:$AC447)+'5N inverse'!$A$24*$C448/Setup!$B$17+INDEX('5N inverse'!$A$24:$Y$24,1,'5N mesh'!$B$7+1)*Setup!$B$22</f>
        <v>0</v>
      </c>
      <c r="AA448" s="0" t="n">
        <f aca="false">SUMPRODUCT('5N inverse'!$A$25:$Y$25,'5N mesh'!$B$37:$Z$37,$E447:$AC447)+'5N inverse'!$A$25*$C448/Setup!$B$17+INDEX('5N inverse'!$A$25:$Y$25,1,'5N mesh'!$B$7+1)*Setup!$B$22</f>
        <v>0</v>
      </c>
      <c r="AB448" s="0" t="n">
        <f aca="false">SUMPRODUCT('5N inverse'!$A$26:$Y$26,'5N mesh'!$B$37:$Z$37,$E447:$AC447)+'5N inverse'!$A$26*$C448/Setup!$B$17+INDEX('5N inverse'!$A$26:$Y$26,1,'5N mesh'!$B$7+1)*Setup!$B$22</f>
        <v>0</v>
      </c>
      <c r="AC448" s="0" t="n">
        <f aca="false">SUMPRODUCT('5N inverse'!$A$27:$Y$27,'5N mesh'!$B$37:$Z$37,$E447:$AC447)+'5N inverse'!$A$27*$C448/Setup!$B$17+INDEX('5N inverse'!$A$27:$Y$27,1,'5N mesh'!$B$7+1)*Setup!$B$22</f>
        <v>0</v>
      </c>
    </row>
    <row r="449" customFormat="false" ht="15" hidden="false" customHeight="false" outlineLevel="0" collapsed="false">
      <c r="A449" s="0" t="n">
        <v>444</v>
      </c>
      <c r="B449" s="0" t="n">
        <f aca="false">A449*Setup!$B$11/3600</f>
        <v>37</v>
      </c>
      <c r="C449" s="0" t="n">
        <f aca="false">Setup!$B$7+Setup!$B$8*COS(2*PI()*(B449-Setup!$B$9)/24)</f>
        <v>26.8284271247462</v>
      </c>
      <c r="D449" s="0" t="n">
        <f aca="false">(C449-E449)/Setup!$B$17</f>
        <v>27.2956668296074</v>
      </c>
      <c r="E449" s="0" t="n">
        <f aca="false">SUMPRODUCT('5N inverse'!$A$3:$Y$3,'5N mesh'!$B$37:$Z$37,$E448:$AC448)+'5N inverse'!$A$3*$C449/Setup!$B$17+INDEX('5N inverse'!$A$3:$Y$3,1,'5N mesh'!$B$7+1)*Setup!$B$22</f>
        <v>23.2799904368972</v>
      </c>
      <c r="F449" s="0" t="n">
        <f aca="false">SUMPRODUCT('5N inverse'!$A$4:$Y$4,'5N mesh'!$B$37:$Z$37,$E448:$AC448)+'5N inverse'!$A$4*$C449/Setup!$B$17+INDEX('5N inverse'!$A$4:$Y$4,1,'5N mesh'!$B$7+1)*Setup!$B$22</f>
        <v>21.9107134418699</v>
      </c>
      <c r="G449" s="0" t="n">
        <f aca="false">SUMPRODUCT('5N inverse'!$A$5:$Y$5,'5N mesh'!$B$37:$Z$37,$E448:$AC448)+'5N inverse'!$A$5*$C449/Setup!$B$17+INDEX('5N inverse'!$A$5:$Y$5,1,'5N mesh'!$B$7+1)*Setup!$B$22</f>
        <v>19.1721594518151</v>
      </c>
      <c r="H449" s="0" t="n">
        <f aca="false">SUMPRODUCT('5N inverse'!$A$6:$Y$6,'5N mesh'!$B$37:$Z$37,$E448:$AC448)+'5N inverse'!$A$6*$C449/Setup!$B$17+INDEX('5N inverse'!$A$6:$Y$6,1,'5N mesh'!$B$7+1)*Setup!$B$22</f>
        <v>16.4336054617604</v>
      </c>
      <c r="I449" s="0" t="n">
        <f aca="false">SUMPRODUCT('5N inverse'!$A$7:$Y$7,'5N mesh'!$B$37:$Z$37,$E448:$AC448)+'5N inverse'!$A$7*$C449/Setup!$B$17+INDEX('5N inverse'!$A$7:$Y$7,1,'5N mesh'!$B$7+1)*Setup!$B$22</f>
        <v>15.064328466733</v>
      </c>
      <c r="J449" s="0" t="n">
        <f aca="false">SUMPRODUCT('5N inverse'!$A$8:$Y$8,'5N mesh'!$B$37:$Z$37,$E448:$AC448)+'5N inverse'!$A$8*$C449/Setup!$B$17+INDEX('5N inverse'!$A$8:$Y$8,1,'5N mesh'!$B$7+1)*Setup!$B$22</f>
        <v>0</v>
      </c>
      <c r="K449" s="0" t="n">
        <f aca="false">SUMPRODUCT('5N inverse'!$A$9:$Y$9,'5N mesh'!$B$37:$Z$37,$E448:$AC448)+'5N inverse'!$A$9*$C449/Setup!$B$17+INDEX('5N inverse'!$A$9:$Y$9,1,'5N mesh'!$B$7+1)*Setup!$B$22</f>
        <v>0</v>
      </c>
      <c r="L449" s="0" t="n">
        <f aca="false">SUMPRODUCT('5N inverse'!$A$10:$Y$10,'5N mesh'!$B$37:$Z$37,$E448:$AC448)+'5N inverse'!$A$10*$C449/Setup!$B$17+INDEX('5N inverse'!$A$10:$Y$10,1,'5N mesh'!$B$7+1)*Setup!$B$22</f>
        <v>0</v>
      </c>
      <c r="M449" s="0" t="n">
        <f aca="false">SUMPRODUCT('5N inverse'!$A$11:$Y$11,'5N mesh'!$B$37:$Z$37,$E448:$AC448)+'5N inverse'!$A$11*$C449/Setup!$B$17+INDEX('5N inverse'!$A$11:$Y$11,1,'5N mesh'!$B$7+1)*Setup!$B$22</f>
        <v>0</v>
      </c>
      <c r="N449" s="0" t="n">
        <f aca="false">SUMPRODUCT('5N inverse'!$A$12:$Y$12,'5N mesh'!$B$37:$Z$37,$E448:$AC448)+'5N inverse'!$A$12*$C449/Setup!$B$17+INDEX('5N inverse'!$A$12:$Y$12,1,'5N mesh'!$B$7+1)*Setup!$B$22</f>
        <v>0</v>
      </c>
      <c r="O449" s="0" t="n">
        <f aca="false">SUMPRODUCT('5N inverse'!$A$13:$Y$13,'5N mesh'!$B$37:$Z$37,$E448:$AC448)+'5N inverse'!$A$13*$C449/Setup!$B$17+INDEX('5N inverse'!$A$13:$Y$13,1,'5N mesh'!$B$7+1)*Setup!$B$22</f>
        <v>0</v>
      </c>
      <c r="P449" s="0" t="n">
        <f aca="false">SUMPRODUCT('5N inverse'!$A$14:$Y$14,'5N mesh'!$B$37:$Z$37,$E448:$AC448)+'5N inverse'!$A$14*$C449/Setup!$B$17+INDEX('5N inverse'!$A$14:$Y$14,1,'5N mesh'!$B$7+1)*Setup!$B$22</f>
        <v>0</v>
      </c>
      <c r="Q449" s="0" t="n">
        <f aca="false">SUMPRODUCT('5N inverse'!$A$15:$Y$15,'5N mesh'!$B$37:$Z$37,$E448:$AC448)+'5N inverse'!$A$15*$C449/Setup!$B$17+INDEX('5N inverse'!$A$15:$Y$15,1,'5N mesh'!$B$7+1)*Setup!$B$22</f>
        <v>0</v>
      </c>
      <c r="R449" s="0" t="n">
        <f aca="false">SUMPRODUCT('5N inverse'!$A$16:$Y$16,'5N mesh'!$B$37:$Z$37,$E448:$AC448)+'5N inverse'!$A$16*$C449/Setup!$B$17+INDEX('5N inverse'!$A$16:$Y$16,1,'5N mesh'!$B$7+1)*Setup!$B$22</f>
        <v>0</v>
      </c>
      <c r="S449" s="0" t="n">
        <f aca="false">SUMPRODUCT('5N inverse'!$A$17:$Y$17,'5N mesh'!$B$37:$Z$37,$E448:$AC448)+'5N inverse'!$A$17*$C449/Setup!$B$17+INDEX('5N inverse'!$A$17:$Y$17,1,'5N mesh'!$B$7+1)*Setup!$B$22</f>
        <v>0</v>
      </c>
      <c r="T449" s="0" t="n">
        <f aca="false">SUMPRODUCT('5N inverse'!$A$18:$Y$18,'5N mesh'!$B$37:$Z$37,$E448:$AC448)+'5N inverse'!$A$18*$C449/Setup!$B$17+INDEX('5N inverse'!$A$18:$Y$18,1,'5N mesh'!$B$7+1)*Setup!$B$22</f>
        <v>0</v>
      </c>
      <c r="U449" s="0" t="n">
        <f aca="false">SUMPRODUCT('5N inverse'!$A$19:$Y$19,'5N mesh'!$B$37:$Z$37,$E448:$AC448)+'5N inverse'!$A$19*$C449/Setup!$B$17+INDEX('5N inverse'!$A$19:$Y$19,1,'5N mesh'!$B$7+1)*Setup!$B$22</f>
        <v>0</v>
      </c>
      <c r="V449" s="0" t="n">
        <f aca="false">SUMPRODUCT('5N inverse'!$A$20:$Y$20,'5N mesh'!$B$37:$Z$37,$E448:$AC448)+'5N inverse'!$A$20*$C449/Setup!$B$17+INDEX('5N inverse'!$A$20:$Y$20,1,'5N mesh'!$B$7+1)*Setup!$B$22</f>
        <v>0</v>
      </c>
      <c r="W449" s="0" t="n">
        <f aca="false">SUMPRODUCT('5N inverse'!$A$21:$Y$21,'5N mesh'!$B$37:$Z$37,$E448:$AC448)+'5N inverse'!$A$21*$C449/Setup!$B$17+INDEX('5N inverse'!$A$21:$Y$21,1,'5N mesh'!$B$7+1)*Setup!$B$22</f>
        <v>0</v>
      </c>
      <c r="X449" s="0" t="n">
        <f aca="false">SUMPRODUCT('5N inverse'!$A$22:$Y$22,'5N mesh'!$B$37:$Z$37,$E448:$AC448)+'5N inverse'!$A$22*$C449/Setup!$B$17+INDEX('5N inverse'!$A$22:$Y$22,1,'5N mesh'!$B$7+1)*Setup!$B$22</f>
        <v>0</v>
      </c>
      <c r="Y449" s="0" t="n">
        <f aca="false">SUMPRODUCT('5N inverse'!$A$23:$Y$23,'5N mesh'!$B$37:$Z$37,$E448:$AC448)+'5N inverse'!$A$23*$C449/Setup!$B$17+INDEX('5N inverse'!$A$23:$Y$23,1,'5N mesh'!$B$7+1)*Setup!$B$22</f>
        <v>0</v>
      </c>
      <c r="Z449" s="0" t="n">
        <f aca="false">SUMPRODUCT('5N inverse'!$A$24:$Y$24,'5N mesh'!$B$37:$Z$37,$E448:$AC448)+'5N inverse'!$A$24*$C449/Setup!$B$17+INDEX('5N inverse'!$A$24:$Y$24,1,'5N mesh'!$B$7+1)*Setup!$B$22</f>
        <v>0</v>
      </c>
      <c r="AA449" s="0" t="n">
        <f aca="false">SUMPRODUCT('5N inverse'!$A$25:$Y$25,'5N mesh'!$B$37:$Z$37,$E448:$AC448)+'5N inverse'!$A$25*$C449/Setup!$B$17+INDEX('5N inverse'!$A$25:$Y$25,1,'5N mesh'!$B$7+1)*Setup!$B$22</f>
        <v>0</v>
      </c>
      <c r="AB449" s="0" t="n">
        <f aca="false">SUMPRODUCT('5N inverse'!$A$26:$Y$26,'5N mesh'!$B$37:$Z$37,$E448:$AC448)+'5N inverse'!$A$26*$C449/Setup!$B$17+INDEX('5N inverse'!$A$26:$Y$26,1,'5N mesh'!$B$7+1)*Setup!$B$22</f>
        <v>0</v>
      </c>
      <c r="AC449" s="0" t="n">
        <f aca="false">SUMPRODUCT('5N inverse'!$A$27:$Y$27,'5N mesh'!$B$37:$Z$37,$E448:$AC448)+'5N inverse'!$A$27*$C449/Setup!$B$17+INDEX('5N inverse'!$A$27:$Y$27,1,'5N mesh'!$B$7+1)*Setup!$B$22</f>
        <v>0</v>
      </c>
    </row>
    <row r="450" customFormat="false" ht="15" hidden="false" customHeight="false" outlineLevel="0" collapsed="false">
      <c r="A450" s="0" t="n">
        <v>445</v>
      </c>
      <c r="B450" s="0" t="n">
        <f aca="false">A450*Setup!$B$11/3600</f>
        <v>37.0833333333333</v>
      </c>
      <c r="C450" s="0" t="n">
        <f aca="false">Setup!$B$7+Setup!$B$8*COS(2*PI()*(B450-Setup!$B$9)/24)</f>
        <v>26.889455848239</v>
      </c>
      <c r="D450" s="0" t="n">
        <f aca="false">(C450-E450)/Setup!$B$17</f>
        <v>27.4287836214061</v>
      </c>
      <c r="E450" s="0" t="n">
        <f aca="false">SUMPRODUCT('5N inverse'!$A$3:$Y$3,'5N mesh'!$B$37:$Z$37,$E449:$AC449)+'5N inverse'!$A$3*$C450/Setup!$B$17+INDEX('5N inverse'!$A$3:$Y$3,1,'5N mesh'!$B$7+1)*Setup!$B$22</f>
        <v>23.3237139774562</v>
      </c>
      <c r="F450" s="0" t="n">
        <f aca="false">SUMPRODUCT('5N inverse'!$A$4:$Y$4,'5N mesh'!$B$37:$Z$37,$E449:$AC449)+'5N inverse'!$A$4*$C450/Setup!$B$17+INDEX('5N inverse'!$A$4:$Y$4,1,'5N mesh'!$B$7+1)*Setup!$B$22</f>
        <v>21.9471937938618</v>
      </c>
      <c r="G450" s="0" t="n">
        <f aca="false">SUMPRODUCT('5N inverse'!$A$5:$Y$5,'5N mesh'!$B$37:$Z$37,$E449:$AC449)+'5N inverse'!$A$5*$C450/Setup!$B$17+INDEX('5N inverse'!$A$5:$Y$5,1,'5N mesh'!$B$7+1)*Setup!$B$22</f>
        <v>19.1941534266728</v>
      </c>
      <c r="H450" s="0" t="n">
        <f aca="false">SUMPRODUCT('5N inverse'!$A$6:$Y$6,'5N mesh'!$B$37:$Z$37,$E449:$AC449)+'5N inverse'!$A$6*$C450/Setup!$B$17+INDEX('5N inverse'!$A$6:$Y$6,1,'5N mesh'!$B$7+1)*Setup!$B$22</f>
        <v>16.4411130594838</v>
      </c>
      <c r="I450" s="0" t="n">
        <f aca="false">SUMPRODUCT('5N inverse'!$A$7:$Y$7,'5N mesh'!$B$37:$Z$37,$E449:$AC449)+'5N inverse'!$A$7*$C450/Setup!$B$17+INDEX('5N inverse'!$A$7:$Y$7,1,'5N mesh'!$B$7+1)*Setup!$B$22</f>
        <v>15.0645928758893</v>
      </c>
      <c r="J450" s="0" t="n">
        <f aca="false">SUMPRODUCT('5N inverse'!$A$8:$Y$8,'5N mesh'!$B$37:$Z$37,$E449:$AC449)+'5N inverse'!$A$8*$C450/Setup!$B$17+INDEX('5N inverse'!$A$8:$Y$8,1,'5N mesh'!$B$7+1)*Setup!$B$22</f>
        <v>0</v>
      </c>
      <c r="K450" s="0" t="n">
        <f aca="false">SUMPRODUCT('5N inverse'!$A$9:$Y$9,'5N mesh'!$B$37:$Z$37,$E449:$AC449)+'5N inverse'!$A$9*$C450/Setup!$B$17+INDEX('5N inverse'!$A$9:$Y$9,1,'5N mesh'!$B$7+1)*Setup!$B$22</f>
        <v>0</v>
      </c>
      <c r="L450" s="0" t="n">
        <f aca="false">SUMPRODUCT('5N inverse'!$A$10:$Y$10,'5N mesh'!$B$37:$Z$37,$E449:$AC449)+'5N inverse'!$A$10*$C450/Setup!$B$17+INDEX('5N inverse'!$A$10:$Y$10,1,'5N mesh'!$B$7+1)*Setup!$B$22</f>
        <v>0</v>
      </c>
      <c r="M450" s="0" t="n">
        <f aca="false">SUMPRODUCT('5N inverse'!$A$11:$Y$11,'5N mesh'!$B$37:$Z$37,$E449:$AC449)+'5N inverse'!$A$11*$C450/Setup!$B$17+INDEX('5N inverse'!$A$11:$Y$11,1,'5N mesh'!$B$7+1)*Setup!$B$22</f>
        <v>0</v>
      </c>
      <c r="N450" s="0" t="n">
        <f aca="false">SUMPRODUCT('5N inverse'!$A$12:$Y$12,'5N mesh'!$B$37:$Z$37,$E449:$AC449)+'5N inverse'!$A$12*$C450/Setup!$B$17+INDEX('5N inverse'!$A$12:$Y$12,1,'5N mesh'!$B$7+1)*Setup!$B$22</f>
        <v>0</v>
      </c>
      <c r="O450" s="0" t="n">
        <f aca="false">SUMPRODUCT('5N inverse'!$A$13:$Y$13,'5N mesh'!$B$37:$Z$37,$E449:$AC449)+'5N inverse'!$A$13*$C450/Setup!$B$17+INDEX('5N inverse'!$A$13:$Y$13,1,'5N mesh'!$B$7+1)*Setup!$B$22</f>
        <v>0</v>
      </c>
      <c r="P450" s="0" t="n">
        <f aca="false">SUMPRODUCT('5N inverse'!$A$14:$Y$14,'5N mesh'!$B$37:$Z$37,$E449:$AC449)+'5N inverse'!$A$14*$C450/Setup!$B$17+INDEX('5N inverse'!$A$14:$Y$14,1,'5N mesh'!$B$7+1)*Setup!$B$22</f>
        <v>0</v>
      </c>
      <c r="Q450" s="0" t="n">
        <f aca="false">SUMPRODUCT('5N inverse'!$A$15:$Y$15,'5N mesh'!$B$37:$Z$37,$E449:$AC449)+'5N inverse'!$A$15*$C450/Setup!$B$17+INDEX('5N inverse'!$A$15:$Y$15,1,'5N mesh'!$B$7+1)*Setup!$B$22</f>
        <v>0</v>
      </c>
      <c r="R450" s="0" t="n">
        <f aca="false">SUMPRODUCT('5N inverse'!$A$16:$Y$16,'5N mesh'!$B$37:$Z$37,$E449:$AC449)+'5N inverse'!$A$16*$C450/Setup!$B$17+INDEX('5N inverse'!$A$16:$Y$16,1,'5N mesh'!$B$7+1)*Setup!$B$22</f>
        <v>0</v>
      </c>
      <c r="S450" s="0" t="n">
        <f aca="false">SUMPRODUCT('5N inverse'!$A$17:$Y$17,'5N mesh'!$B$37:$Z$37,$E449:$AC449)+'5N inverse'!$A$17*$C450/Setup!$B$17+INDEX('5N inverse'!$A$17:$Y$17,1,'5N mesh'!$B$7+1)*Setup!$B$22</f>
        <v>0</v>
      </c>
      <c r="T450" s="0" t="n">
        <f aca="false">SUMPRODUCT('5N inverse'!$A$18:$Y$18,'5N mesh'!$B$37:$Z$37,$E449:$AC449)+'5N inverse'!$A$18*$C450/Setup!$B$17+INDEX('5N inverse'!$A$18:$Y$18,1,'5N mesh'!$B$7+1)*Setup!$B$22</f>
        <v>0</v>
      </c>
      <c r="U450" s="0" t="n">
        <f aca="false">SUMPRODUCT('5N inverse'!$A$19:$Y$19,'5N mesh'!$B$37:$Z$37,$E449:$AC449)+'5N inverse'!$A$19*$C450/Setup!$B$17+INDEX('5N inverse'!$A$19:$Y$19,1,'5N mesh'!$B$7+1)*Setup!$B$22</f>
        <v>0</v>
      </c>
      <c r="V450" s="0" t="n">
        <f aca="false">SUMPRODUCT('5N inverse'!$A$20:$Y$20,'5N mesh'!$B$37:$Z$37,$E449:$AC449)+'5N inverse'!$A$20*$C450/Setup!$B$17+INDEX('5N inverse'!$A$20:$Y$20,1,'5N mesh'!$B$7+1)*Setup!$B$22</f>
        <v>0</v>
      </c>
      <c r="W450" s="0" t="n">
        <f aca="false">SUMPRODUCT('5N inverse'!$A$21:$Y$21,'5N mesh'!$B$37:$Z$37,$E449:$AC449)+'5N inverse'!$A$21*$C450/Setup!$B$17+INDEX('5N inverse'!$A$21:$Y$21,1,'5N mesh'!$B$7+1)*Setup!$B$22</f>
        <v>0</v>
      </c>
      <c r="X450" s="0" t="n">
        <f aca="false">SUMPRODUCT('5N inverse'!$A$22:$Y$22,'5N mesh'!$B$37:$Z$37,$E449:$AC449)+'5N inverse'!$A$22*$C450/Setup!$B$17+INDEX('5N inverse'!$A$22:$Y$22,1,'5N mesh'!$B$7+1)*Setup!$B$22</f>
        <v>0</v>
      </c>
      <c r="Y450" s="0" t="n">
        <f aca="false">SUMPRODUCT('5N inverse'!$A$23:$Y$23,'5N mesh'!$B$37:$Z$37,$E449:$AC449)+'5N inverse'!$A$23*$C450/Setup!$B$17+INDEX('5N inverse'!$A$23:$Y$23,1,'5N mesh'!$B$7+1)*Setup!$B$22</f>
        <v>0</v>
      </c>
      <c r="Z450" s="0" t="n">
        <f aca="false">SUMPRODUCT('5N inverse'!$A$24:$Y$24,'5N mesh'!$B$37:$Z$37,$E449:$AC449)+'5N inverse'!$A$24*$C450/Setup!$B$17+INDEX('5N inverse'!$A$24:$Y$24,1,'5N mesh'!$B$7+1)*Setup!$B$22</f>
        <v>0</v>
      </c>
      <c r="AA450" s="0" t="n">
        <f aca="false">SUMPRODUCT('5N inverse'!$A$25:$Y$25,'5N mesh'!$B$37:$Z$37,$E449:$AC449)+'5N inverse'!$A$25*$C450/Setup!$B$17+INDEX('5N inverse'!$A$25:$Y$25,1,'5N mesh'!$B$7+1)*Setup!$B$22</f>
        <v>0</v>
      </c>
      <c r="AB450" s="0" t="n">
        <f aca="false">SUMPRODUCT('5N inverse'!$A$26:$Y$26,'5N mesh'!$B$37:$Z$37,$E449:$AC449)+'5N inverse'!$A$26*$C450/Setup!$B$17+INDEX('5N inverse'!$A$26:$Y$26,1,'5N mesh'!$B$7+1)*Setup!$B$22</f>
        <v>0</v>
      </c>
      <c r="AC450" s="0" t="n">
        <f aca="false">SUMPRODUCT('5N inverse'!$A$27:$Y$27,'5N mesh'!$B$37:$Z$37,$E449:$AC449)+'5N inverse'!$A$27*$C450/Setup!$B$17+INDEX('5N inverse'!$A$27:$Y$27,1,'5N mesh'!$B$7+1)*Setup!$B$22</f>
        <v>0</v>
      </c>
    </row>
    <row r="451" customFormat="false" ht="15" hidden="false" customHeight="false" outlineLevel="0" collapsed="false">
      <c r="A451" s="0" t="n">
        <v>446</v>
      </c>
      <c r="B451" s="0" t="n">
        <f aca="false">A451*Setup!$B$11/3600</f>
        <v>37.1666666666667</v>
      </c>
      <c r="C451" s="0" t="n">
        <f aca="false">Setup!$B$7+Setup!$B$8*COS(2*PI()*(B451-Setup!$B$9)/24)</f>
        <v>26.9491093472405</v>
      </c>
      <c r="D451" s="0" t="n">
        <f aca="false">(C451-E451)/Setup!$B$17</f>
        <v>27.5498573363315</v>
      </c>
      <c r="E451" s="0" t="n">
        <f aca="false">SUMPRODUCT('5N inverse'!$A$3:$Y$3,'5N mesh'!$B$37:$Z$37,$E450:$AC450)+'5N inverse'!$A$3*$C451/Setup!$B$17+INDEX('5N inverse'!$A$3:$Y$3,1,'5N mesh'!$B$7+1)*Setup!$B$22</f>
        <v>23.3676278935174</v>
      </c>
      <c r="F451" s="0" t="n">
        <f aca="false">SUMPRODUCT('5N inverse'!$A$4:$Y$4,'5N mesh'!$B$37:$Z$37,$E450:$AC450)+'5N inverse'!$A$4*$C451/Setup!$B$17+INDEX('5N inverse'!$A$4:$Y$4,1,'5N mesh'!$B$7+1)*Setup!$B$22</f>
        <v>21.9838335393601</v>
      </c>
      <c r="G451" s="0" t="n">
        <f aca="false">SUMPRODUCT('5N inverse'!$A$5:$Y$5,'5N mesh'!$B$37:$Z$37,$E450:$AC450)+'5N inverse'!$A$5*$C451/Setup!$B$17+INDEX('5N inverse'!$A$5:$Y$5,1,'5N mesh'!$B$7+1)*Setup!$B$22</f>
        <v>19.2162448310453</v>
      </c>
      <c r="H451" s="0" t="n">
        <f aca="false">SUMPRODUCT('5N inverse'!$A$6:$Y$6,'5N mesh'!$B$37:$Z$37,$E450:$AC450)+'5N inverse'!$A$6*$C451/Setup!$B$17+INDEX('5N inverse'!$A$6:$Y$6,1,'5N mesh'!$B$7+1)*Setup!$B$22</f>
        <v>16.4486561227306</v>
      </c>
      <c r="I451" s="0" t="n">
        <f aca="false">SUMPRODUCT('5N inverse'!$A$7:$Y$7,'5N mesh'!$B$37:$Z$37,$E450:$AC450)+'5N inverse'!$A$7*$C451/Setup!$B$17+INDEX('5N inverse'!$A$7:$Y$7,1,'5N mesh'!$B$7+1)*Setup!$B$22</f>
        <v>15.0648617685733</v>
      </c>
      <c r="J451" s="0" t="n">
        <f aca="false">SUMPRODUCT('5N inverse'!$A$8:$Y$8,'5N mesh'!$B$37:$Z$37,$E450:$AC450)+'5N inverse'!$A$8*$C451/Setup!$B$17+INDEX('5N inverse'!$A$8:$Y$8,1,'5N mesh'!$B$7+1)*Setup!$B$22</f>
        <v>0</v>
      </c>
      <c r="K451" s="0" t="n">
        <f aca="false">SUMPRODUCT('5N inverse'!$A$9:$Y$9,'5N mesh'!$B$37:$Z$37,$E450:$AC450)+'5N inverse'!$A$9*$C451/Setup!$B$17+INDEX('5N inverse'!$A$9:$Y$9,1,'5N mesh'!$B$7+1)*Setup!$B$22</f>
        <v>0</v>
      </c>
      <c r="L451" s="0" t="n">
        <f aca="false">SUMPRODUCT('5N inverse'!$A$10:$Y$10,'5N mesh'!$B$37:$Z$37,$E450:$AC450)+'5N inverse'!$A$10*$C451/Setup!$B$17+INDEX('5N inverse'!$A$10:$Y$10,1,'5N mesh'!$B$7+1)*Setup!$B$22</f>
        <v>0</v>
      </c>
      <c r="M451" s="0" t="n">
        <f aca="false">SUMPRODUCT('5N inverse'!$A$11:$Y$11,'5N mesh'!$B$37:$Z$37,$E450:$AC450)+'5N inverse'!$A$11*$C451/Setup!$B$17+INDEX('5N inverse'!$A$11:$Y$11,1,'5N mesh'!$B$7+1)*Setup!$B$22</f>
        <v>0</v>
      </c>
      <c r="N451" s="0" t="n">
        <f aca="false">SUMPRODUCT('5N inverse'!$A$12:$Y$12,'5N mesh'!$B$37:$Z$37,$E450:$AC450)+'5N inverse'!$A$12*$C451/Setup!$B$17+INDEX('5N inverse'!$A$12:$Y$12,1,'5N mesh'!$B$7+1)*Setup!$B$22</f>
        <v>0</v>
      </c>
      <c r="O451" s="0" t="n">
        <f aca="false">SUMPRODUCT('5N inverse'!$A$13:$Y$13,'5N mesh'!$B$37:$Z$37,$E450:$AC450)+'5N inverse'!$A$13*$C451/Setup!$B$17+INDEX('5N inverse'!$A$13:$Y$13,1,'5N mesh'!$B$7+1)*Setup!$B$22</f>
        <v>0</v>
      </c>
      <c r="P451" s="0" t="n">
        <f aca="false">SUMPRODUCT('5N inverse'!$A$14:$Y$14,'5N mesh'!$B$37:$Z$37,$E450:$AC450)+'5N inverse'!$A$14*$C451/Setup!$B$17+INDEX('5N inverse'!$A$14:$Y$14,1,'5N mesh'!$B$7+1)*Setup!$B$22</f>
        <v>0</v>
      </c>
      <c r="Q451" s="0" t="n">
        <f aca="false">SUMPRODUCT('5N inverse'!$A$15:$Y$15,'5N mesh'!$B$37:$Z$37,$E450:$AC450)+'5N inverse'!$A$15*$C451/Setup!$B$17+INDEX('5N inverse'!$A$15:$Y$15,1,'5N mesh'!$B$7+1)*Setup!$B$22</f>
        <v>0</v>
      </c>
      <c r="R451" s="0" t="n">
        <f aca="false">SUMPRODUCT('5N inverse'!$A$16:$Y$16,'5N mesh'!$B$37:$Z$37,$E450:$AC450)+'5N inverse'!$A$16*$C451/Setup!$B$17+INDEX('5N inverse'!$A$16:$Y$16,1,'5N mesh'!$B$7+1)*Setup!$B$22</f>
        <v>0</v>
      </c>
      <c r="S451" s="0" t="n">
        <f aca="false">SUMPRODUCT('5N inverse'!$A$17:$Y$17,'5N mesh'!$B$37:$Z$37,$E450:$AC450)+'5N inverse'!$A$17*$C451/Setup!$B$17+INDEX('5N inverse'!$A$17:$Y$17,1,'5N mesh'!$B$7+1)*Setup!$B$22</f>
        <v>0</v>
      </c>
      <c r="T451" s="0" t="n">
        <f aca="false">SUMPRODUCT('5N inverse'!$A$18:$Y$18,'5N mesh'!$B$37:$Z$37,$E450:$AC450)+'5N inverse'!$A$18*$C451/Setup!$B$17+INDEX('5N inverse'!$A$18:$Y$18,1,'5N mesh'!$B$7+1)*Setup!$B$22</f>
        <v>0</v>
      </c>
      <c r="U451" s="0" t="n">
        <f aca="false">SUMPRODUCT('5N inverse'!$A$19:$Y$19,'5N mesh'!$B$37:$Z$37,$E450:$AC450)+'5N inverse'!$A$19*$C451/Setup!$B$17+INDEX('5N inverse'!$A$19:$Y$19,1,'5N mesh'!$B$7+1)*Setup!$B$22</f>
        <v>0</v>
      </c>
      <c r="V451" s="0" t="n">
        <f aca="false">SUMPRODUCT('5N inverse'!$A$20:$Y$20,'5N mesh'!$B$37:$Z$37,$E450:$AC450)+'5N inverse'!$A$20*$C451/Setup!$B$17+INDEX('5N inverse'!$A$20:$Y$20,1,'5N mesh'!$B$7+1)*Setup!$B$22</f>
        <v>0</v>
      </c>
      <c r="W451" s="0" t="n">
        <f aca="false">SUMPRODUCT('5N inverse'!$A$21:$Y$21,'5N mesh'!$B$37:$Z$37,$E450:$AC450)+'5N inverse'!$A$21*$C451/Setup!$B$17+INDEX('5N inverse'!$A$21:$Y$21,1,'5N mesh'!$B$7+1)*Setup!$B$22</f>
        <v>0</v>
      </c>
      <c r="X451" s="0" t="n">
        <f aca="false">SUMPRODUCT('5N inverse'!$A$22:$Y$22,'5N mesh'!$B$37:$Z$37,$E450:$AC450)+'5N inverse'!$A$22*$C451/Setup!$B$17+INDEX('5N inverse'!$A$22:$Y$22,1,'5N mesh'!$B$7+1)*Setup!$B$22</f>
        <v>0</v>
      </c>
      <c r="Y451" s="0" t="n">
        <f aca="false">SUMPRODUCT('5N inverse'!$A$23:$Y$23,'5N mesh'!$B$37:$Z$37,$E450:$AC450)+'5N inverse'!$A$23*$C451/Setup!$B$17+INDEX('5N inverse'!$A$23:$Y$23,1,'5N mesh'!$B$7+1)*Setup!$B$22</f>
        <v>0</v>
      </c>
      <c r="Z451" s="0" t="n">
        <f aca="false">SUMPRODUCT('5N inverse'!$A$24:$Y$24,'5N mesh'!$B$37:$Z$37,$E450:$AC450)+'5N inverse'!$A$24*$C451/Setup!$B$17+INDEX('5N inverse'!$A$24:$Y$24,1,'5N mesh'!$B$7+1)*Setup!$B$22</f>
        <v>0</v>
      </c>
      <c r="AA451" s="0" t="n">
        <f aca="false">SUMPRODUCT('5N inverse'!$A$25:$Y$25,'5N mesh'!$B$37:$Z$37,$E450:$AC450)+'5N inverse'!$A$25*$C451/Setup!$B$17+INDEX('5N inverse'!$A$25:$Y$25,1,'5N mesh'!$B$7+1)*Setup!$B$22</f>
        <v>0</v>
      </c>
      <c r="AB451" s="0" t="n">
        <f aca="false">SUMPRODUCT('5N inverse'!$A$26:$Y$26,'5N mesh'!$B$37:$Z$37,$E450:$AC450)+'5N inverse'!$A$26*$C451/Setup!$B$17+INDEX('5N inverse'!$A$26:$Y$26,1,'5N mesh'!$B$7+1)*Setup!$B$22</f>
        <v>0</v>
      </c>
      <c r="AC451" s="0" t="n">
        <f aca="false">SUMPRODUCT('5N inverse'!$A$27:$Y$27,'5N mesh'!$B$37:$Z$37,$E450:$AC450)+'5N inverse'!$A$27*$C451/Setup!$B$17+INDEX('5N inverse'!$A$27:$Y$27,1,'5N mesh'!$B$7+1)*Setup!$B$22</f>
        <v>0</v>
      </c>
    </row>
    <row r="452" customFormat="false" ht="15" hidden="false" customHeight="false" outlineLevel="0" collapsed="false">
      <c r="A452" s="0" t="n">
        <v>447</v>
      </c>
      <c r="B452" s="0" t="n">
        <f aca="false">A452*Setup!$B$11/3600</f>
        <v>37.25</v>
      </c>
      <c r="C452" s="0" t="n">
        <f aca="false">Setup!$B$7+Setup!$B$8*COS(2*PI()*(B452-Setup!$B$9)/24)</f>
        <v>27.0073592299159</v>
      </c>
      <c r="D452" s="0" t="n">
        <f aca="false">(C452-E452)/Setup!$B$17</f>
        <v>27.6588286777468</v>
      </c>
      <c r="E452" s="0" t="n">
        <f aca="false">SUMPRODUCT('5N inverse'!$A$3:$Y$3,'5N mesh'!$B$37:$Z$37,$E451:$AC451)+'5N inverse'!$A$3*$C452/Setup!$B$17+INDEX('5N inverse'!$A$3:$Y$3,1,'5N mesh'!$B$7+1)*Setup!$B$22</f>
        <v>23.4117115018088</v>
      </c>
      <c r="F452" s="0" t="n">
        <f aca="false">SUMPRODUCT('5N inverse'!$A$4:$Y$4,'5N mesh'!$B$37:$Z$37,$E451:$AC451)+'5N inverse'!$A$4*$C452/Setup!$B$17+INDEX('5N inverse'!$A$4:$Y$4,1,'5N mesh'!$B$7+1)*Setup!$B$22</f>
        <v>22.0206154214236</v>
      </c>
      <c r="G452" s="0" t="n">
        <f aca="false">SUMPRODUCT('5N inverse'!$A$5:$Y$5,'5N mesh'!$B$37:$Z$37,$E451:$AC451)+'5N inverse'!$A$5*$C452/Setup!$B$17+INDEX('5N inverse'!$A$5:$Y$5,1,'5N mesh'!$B$7+1)*Setup!$B$22</f>
        <v>19.2384232606532</v>
      </c>
      <c r="H452" s="0" t="n">
        <f aca="false">SUMPRODUCT('5N inverse'!$A$6:$Y$6,'5N mesh'!$B$37:$Z$37,$E451:$AC451)+'5N inverse'!$A$6*$C452/Setup!$B$17+INDEX('5N inverse'!$A$6:$Y$6,1,'5N mesh'!$B$7+1)*Setup!$B$22</f>
        <v>16.4562310998829</v>
      </c>
      <c r="I452" s="0" t="n">
        <f aca="false">SUMPRODUCT('5N inverse'!$A$7:$Y$7,'5N mesh'!$B$37:$Z$37,$E451:$AC451)+'5N inverse'!$A$7*$C452/Setup!$B$17+INDEX('5N inverse'!$A$7:$Y$7,1,'5N mesh'!$B$7+1)*Setup!$B$22</f>
        <v>15.0651350194977</v>
      </c>
      <c r="J452" s="0" t="n">
        <f aca="false">SUMPRODUCT('5N inverse'!$A$8:$Y$8,'5N mesh'!$B$37:$Z$37,$E451:$AC451)+'5N inverse'!$A$8*$C452/Setup!$B$17+INDEX('5N inverse'!$A$8:$Y$8,1,'5N mesh'!$B$7+1)*Setup!$B$22</f>
        <v>0</v>
      </c>
      <c r="K452" s="0" t="n">
        <f aca="false">SUMPRODUCT('5N inverse'!$A$9:$Y$9,'5N mesh'!$B$37:$Z$37,$E451:$AC451)+'5N inverse'!$A$9*$C452/Setup!$B$17+INDEX('5N inverse'!$A$9:$Y$9,1,'5N mesh'!$B$7+1)*Setup!$B$22</f>
        <v>0</v>
      </c>
      <c r="L452" s="0" t="n">
        <f aca="false">SUMPRODUCT('5N inverse'!$A$10:$Y$10,'5N mesh'!$B$37:$Z$37,$E451:$AC451)+'5N inverse'!$A$10*$C452/Setup!$B$17+INDEX('5N inverse'!$A$10:$Y$10,1,'5N mesh'!$B$7+1)*Setup!$B$22</f>
        <v>0</v>
      </c>
      <c r="M452" s="0" t="n">
        <f aca="false">SUMPRODUCT('5N inverse'!$A$11:$Y$11,'5N mesh'!$B$37:$Z$37,$E451:$AC451)+'5N inverse'!$A$11*$C452/Setup!$B$17+INDEX('5N inverse'!$A$11:$Y$11,1,'5N mesh'!$B$7+1)*Setup!$B$22</f>
        <v>0</v>
      </c>
      <c r="N452" s="0" t="n">
        <f aca="false">SUMPRODUCT('5N inverse'!$A$12:$Y$12,'5N mesh'!$B$37:$Z$37,$E451:$AC451)+'5N inverse'!$A$12*$C452/Setup!$B$17+INDEX('5N inverse'!$A$12:$Y$12,1,'5N mesh'!$B$7+1)*Setup!$B$22</f>
        <v>0</v>
      </c>
      <c r="O452" s="0" t="n">
        <f aca="false">SUMPRODUCT('5N inverse'!$A$13:$Y$13,'5N mesh'!$B$37:$Z$37,$E451:$AC451)+'5N inverse'!$A$13*$C452/Setup!$B$17+INDEX('5N inverse'!$A$13:$Y$13,1,'5N mesh'!$B$7+1)*Setup!$B$22</f>
        <v>0</v>
      </c>
      <c r="P452" s="0" t="n">
        <f aca="false">SUMPRODUCT('5N inverse'!$A$14:$Y$14,'5N mesh'!$B$37:$Z$37,$E451:$AC451)+'5N inverse'!$A$14*$C452/Setup!$B$17+INDEX('5N inverse'!$A$14:$Y$14,1,'5N mesh'!$B$7+1)*Setup!$B$22</f>
        <v>0</v>
      </c>
      <c r="Q452" s="0" t="n">
        <f aca="false">SUMPRODUCT('5N inverse'!$A$15:$Y$15,'5N mesh'!$B$37:$Z$37,$E451:$AC451)+'5N inverse'!$A$15*$C452/Setup!$B$17+INDEX('5N inverse'!$A$15:$Y$15,1,'5N mesh'!$B$7+1)*Setup!$B$22</f>
        <v>0</v>
      </c>
      <c r="R452" s="0" t="n">
        <f aca="false">SUMPRODUCT('5N inverse'!$A$16:$Y$16,'5N mesh'!$B$37:$Z$37,$E451:$AC451)+'5N inverse'!$A$16*$C452/Setup!$B$17+INDEX('5N inverse'!$A$16:$Y$16,1,'5N mesh'!$B$7+1)*Setup!$B$22</f>
        <v>0</v>
      </c>
      <c r="S452" s="0" t="n">
        <f aca="false">SUMPRODUCT('5N inverse'!$A$17:$Y$17,'5N mesh'!$B$37:$Z$37,$E451:$AC451)+'5N inverse'!$A$17*$C452/Setup!$B$17+INDEX('5N inverse'!$A$17:$Y$17,1,'5N mesh'!$B$7+1)*Setup!$B$22</f>
        <v>0</v>
      </c>
      <c r="T452" s="0" t="n">
        <f aca="false">SUMPRODUCT('5N inverse'!$A$18:$Y$18,'5N mesh'!$B$37:$Z$37,$E451:$AC451)+'5N inverse'!$A$18*$C452/Setup!$B$17+INDEX('5N inverse'!$A$18:$Y$18,1,'5N mesh'!$B$7+1)*Setup!$B$22</f>
        <v>0</v>
      </c>
      <c r="U452" s="0" t="n">
        <f aca="false">SUMPRODUCT('5N inverse'!$A$19:$Y$19,'5N mesh'!$B$37:$Z$37,$E451:$AC451)+'5N inverse'!$A$19*$C452/Setup!$B$17+INDEX('5N inverse'!$A$19:$Y$19,1,'5N mesh'!$B$7+1)*Setup!$B$22</f>
        <v>0</v>
      </c>
      <c r="V452" s="0" t="n">
        <f aca="false">SUMPRODUCT('5N inverse'!$A$20:$Y$20,'5N mesh'!$B$37:$Z$37,$E451:$AC451)+'5N inverse'!$A$20*$C452/Setup!$B$17+INDEX('5N inverse'!$A$20:$Y$20,1,'5N mesh'!$B$7+1)*Setup!$B$22</f>
        <v>0</v>
      </c>
      <c r="W452" s="0" t="n">
        <f aca="false">SUMPRODUCT('5N inverse'!$A$21:$Y$21,'5N mesh'!$B$37:$Z$37,$E451:$AC451)+'5N inverse'!$A$21*$C452/Setup!$B$17+INDEX('5N inverse'!$A$21:$Y$21,1,'5N mesh'!$B$7+1)*Setup!$B$22</f>
        <v>0</v>
      </c>
      <c r="X452" s="0" t="n">
        <f aca="false">SUMPRODUCT('5N inverse'!$A$22:$Y$22,'5N mesh'!$B$37:$Z$37,$E451:$AC451)+'5N inverse'!$A$22*$C452/Setup!$B$17+INDEX('5N inverse'!$A$22:$Y$22,1,'5N mesh'!$B$7+1)*Setup!$B$22</f>
        <v>0</v>
      </c>
      <c r="Y452" s="0" t="n">
        <f aca="false">SUMPRODUCT('5N inverse'!$A$23:$Y$23,'5N mesh'!$B$37:$Z$37,$E451:$AC451)+'5N inverse'!$A$23*$C452/Setup!$B$17+INDEX('5N inverse'!$A$23:$Y$23,1,'5N mesh'!$B$7+1)*Setup!$B$22</f>
        <v>0</v>
      </c>
      <c r="Z452" s="0" t="n">
        <f aca="false">SUMPRODUCT('5N inverse'!$A$24:$Y$24,'5N mesh'!$B$37:$Z$37,$E451:$AC451)+'5N inverse'!$A$24*$C452/Setup!$B$17+INDEX('5N inverse'!$A$24:$Y$24,1,'5N mesh'!$B$7+1)*Setup!$B$22</f>
        <v>0</v>
      </c>
      <c r="AA452" s="0" t="n">
        <f aca="false">SUMPRODUCT('5N inverse'!$A$25:$Y$25,'5N mesh'!$B$37:$Z$37,$E451:$AC451)+'5N inverse'!$A$25*$C452/Setup!$B$17+INDEX('5N inverse'!$A$25:$Y$25,1,'5N mesh'!$B$7+1)*Setup!$B$22</f>
        <v>0</v>
      </c>
      <c r="AB452" s="0" t="n">
        <f aca="false">SUMPRODUCT('5N inverse'!$A$26:$Y$26,'5N mesh'!$B$37:$Z$37,$E451:$AC451)+'5N inverse'!$A$26*$C452/Setup!$B$17+INDEX('5N inverse'!$A$26:$Y$26,1,'5N mesh'!$B$7+1)*Setup!$B$22</f>
        <v>0</v>
      </c>
      <c r="AC452" s="0" t="n">
        <f aca="false">SUMPRODUCT('5N inverse'!$A$27:$Y$27,'5N mesh'!$B$37:$Z$37,$E451:$AC451)+'5N inverse'!$A$27*$C452/Setup!$B$17+INDEX('5N inverse'!$A$27:$Y$27,1,'5N mesh'!$B$7+1)*Setup!$B$22</f>
        <v>0</v>
      </c>
    </row>
    <row r="453" customFormat="false" ht="15" hidden="false" customHeight="false" outlineLevel="0" collapsed="false">
      <c r="A453" s="0" t="n">
        <v>448</v>
      </c>
      <c r="B453" s="0" t="n">
        <f aca="false">A453*Setup!$B$11/3600</f>
        <v>37.3333333333333</v>
      </c>
      <c r="C453" s="0" t="n">
        <f aca="false">Setup!$B$7+Setup!$B$8*COS(2*PI()*(B453-Setup!$B$9)/24)</f>
        <v>27.0641777724759</v>
      </c>
      <c r="D453" s="0" t="n">
        <f aca="false">(C453-E453)/Setup!$B$17</f>
        <v>27.7556441313111</v>
      </c>
      <c r="E453" s="0" t="n">
        <f aca="false">SUMPRODUCT('5N inverse'!$A$3:$Y$3,'5N mesh'!$B$37:$Z$37,$E452:$AC452)+'5N inverse'!$A$3*$C453/Setup!$B$17+INDEX('5N inverse'!$A$3:$Y$3,1,'5N mesh'!$B$7+1)*Setup!$B$22</f>
        <v>23.4559440354055</v>
      </c>
      <c r="F453" s="0" t="n">
        <f aca="false">SUMPRODUCT('5N inverse'!$A$4:$Y$4,'5N mesh'!$B$37:$Z$37,$E452:$AC452)+'5N inverse'!$A$4*$C453/Setup!$B$17+INDEX('5N inverse'!$A$4:$Y$4,1,'5N mesh'!$B$7+1)*Setup!$B$22</f>
        <v>22.0575221130488</v>
      </c>
      <c r="G453" s="0" t="n">
        <f aca="false">SUMPRODUCT('5N inverse'!$A$5:$Y$5,'5N mesh'!$B$37:$Z$37,$E452:$AC452)+'5N inverse'!$A$5*$C453/Setup!$B$17+INDEX('5N inverse'!$A$5:$Y$5,1,'5N mesh'!$B$7+1)*Setup!$B$22</f>
        <v>19.2606782683353</v>
      </c>
      <c r="H453" s="0" t="n">
        <f aca="false">SUMPRODUCT('5N inverse'!$A$6:$Y$6,'5N mesh'!$B$37:$Z$37,$E452:$AC452)+'5N inverse'!$A$6*$C453/Setup!$B$17+INDEX('5N inverse'!$A$6:$Y$6,1,'5N mesh'!$B$7+1)*Setup!$B$22</f>
        <v>16.4638344236219</v>
      </c>
      <c r="I453" s="0" t="n">
        <f aca="false">SUMPRODUCT('5N inverse'!$A$7:$Y$7,'5N mesh'!$B$37:$Z$37,$E452:$AC452)+'5N inverse'!$A$7*$C453/Setup!$B$17+INDEX('5N inverse'!$A$7:$Y$7,1,'5N mesh'!$B$7+1)*Setup!$B$22</f>
        <v>15.0654125012652</v>
      </c>
      <c r="J453" s="0" t="n">
        <f aca="false">SUMPRODUCT('5N inverse'!$A$8:$Y$8,'5N mesh'!$B$37:$Z$37,$E452:$AC452)+'5N inverse'!$A$8*$C453/Setup!$B$17+INDEX('5N inverse'!$A$8:$Y$8,1,'5N mesh'!$B$7+1)*Setup!$B$22</f>
        <v>0</v>
      </c>
      <c r="K453" s="0" t="n">
        <f aca="false">SUMPRODUCT('5N inverse'!$A$9:$Y$9,'5N mesh'!$B$37:$Z$37,$E452:$AC452)+'5N inverse'!$A$9*$C453/Setup!$B$17+INDEX('5N inverse'!$A$9:$Y$9,1,'5N mesh'!$B$7+1)*Setup!$B$22</f>
        <v>0</v>
      </c>
      <c r="L453" s="0" t="n">
        <f aca="false">SUMPRODUCT('5N inverse'!$A$10:$Y$10,'5N mesh'!$B$37:$Z$37,$E452:$AC452)+'5N inverse'!$A$10*$C453/Setup!$B$17+INDEX('5N inverse'!$A$10:$Y$10,1,'5N mesh'!$B$7+1)*Setup!$B$22</f>
        <v>0</v>
      </c>
      <c r="M453" s="0" t="n">
        <f aca="false">SUMPRODUCT('5N inverse'!$A$11:$Y$11,'5N mesh'!$B$37:$Z$37,$E452:$AC452)+'5N inverse'!$A$11*$C453/Setup!$B$17+INDEX('5N inverse'!$A$11:$Y$11,1,'5N mesh'!$B$7+1)*Setup!$B$22</f>
        <v>0</v>
      </c>
      <c r="N453" s="0" t="n">
        <f aca="false">SUMPRODUCT('5N inverse'!$A$12:$Y$12,'5N mesh'!$B$37:$Z$37,$E452:$AC452)+'5N inverse'!$A$12*$C453/Setup!$B$17+INDEX('5N inverse'!$A$12:$Y$12,1,'5N mesh'!$B$7+1)*Setup!$B$22</f>
        <v>0</v>
      </c>
      <c r="O453" s="0" t="n">
        <f aca="false">SUMPRODUCT('5N inverse'!$A$13:$Y$13,'5N mesh'!$B$37:$Z$37,$E452:$AC452)+'5N inverse'!$A$13*$C453/Setup!$B$17+INDEX('5N inverse'!$A$13:$Y$13,1,'5N mesh'!$B$7+1)*Setup!$B$22</f>
        <v>0</v>
      </c>
      <c r="P453" s="0" t="n">
        <f aca="false">SUMPRODUCT('5N inverse'!$A$14:$Y$14,'5N mesh'!$B$37:$Z$37,$E452:$AC452)+'5N inverse'!$A$14*$C453/Setup!$B$17+INDEX('5N inverse'!$A$14:$Y$14,1,'5N mesh'!$B$7+1)*Setup!$B$22</f>
        <v>0</v>
      </c>
      <c r="Q453" s="0" t="n">
        <f aca="false">SUMPRODUCT('5N inverse'!$A$15:$Y$15,'5N mesh'!$B$37:$Z$37,$E452:$AC452)+'5N inverse'!$A$15*$C453/Setup!$B$17+INDEX('5N inverse'!$A$15:$Y$15,1,'5N mesh'!$B$7+1)*Setup!$B$22</f>
        <v>0</v>
      </c>
      <c r="R453" s="0" t="n">
        <f aca="false">SUMPRODUCT('5N inverse'!$A$16:$Y$16,'5N mesh'!$B$37:$Z$37,$E452:$AC452)+'5N inverse'!$A$16*$C453/Setup!$B$17+INDEX('5N inverse'!$A$16:$Y$16,1,'5N mesh'!$B$7+1)*Setup!$B$22</f>
        <v>0</v>
      </c>
      <c r="S453" s="0" t="n">
        <f aca="false">SUMPRODUCT('5N inverse'!$A$17:$Y$17,'5N mesh'!$B$37:$Z$37,$E452:$AC452)+'5N inverse'!$A$17*$C453/Setup!$B$17+INDEX('5N inverse'!$A$17:$Y$17,1,'5N mesh'!$B$7+1)*Setup!$B$22</f>
        <v>0</v>
      </c>
      <c r="T453" s="0" t="n">
        <f aca="false">SUMPRODUCT('5N inverse'!$A$18:$Y$18,'5N mesh'!$B$37:$Z$37,$E452:$AC452)+'5N inverse'!$A$18*$C453/Setup!$B$17+INDEX('5N inverse'!$A$18:$Y$18,1,'5N mesh'!$B$7+1)*Setup!$B$22</f>
        <v>0</v>
      </c>
      <c r="U453" s="0" t="n">
        <f aca="false">SUMPRODUCT('5N inverse'!$A$19:$Y$19,'5N mesh'!$B$37:$Z$37,$E452:$AC452)+'5N inverse'!$A$19*$C453/Setup!$B$17+INDEX('5N inverse'!$A$19:$Y$19,1,'5N mesh'!$B$7+1)*Setup!$B$22</f>
        <v>0</v>
      </c>
      <c r="V453" s="0" t="n">
        <f aca="false">SUMPRODUCT('5N inverse'!$A$20:$Y$20,'5N mesh'!$B$37:$Z$37,$E452:$AC452)+'5N inverse'!$A$20*$C453/Setup!$B$17+INDEX('5N inverse'!$A$20:$Y$20,1,'5N mesh'!$B$7+1)*Setup!$B$22</f>
        <v>0</v>
      </c>
      <c r="W453" s="0" t="n">
        <f aca="false">SUMPRODUCT('5N inverse'!$A$21:$Y$21,'5N mesh'!$B$37:$Z$37,$E452:$AC452)+'5N inverse'!$A$21*$C453/Setup!$B$17+INDEX('5N inverse'!$A$21:$Y$21,1,'5N mesh'!$B$7+1)*Setup!$B$22</f>
        <v>0</v>
      </c>
      <c r="X453" s="0" t="n">
        <f aca="false">SUMPRODUCT('5N inverse'!$A$22:$Y$22,'5N mesh'!$B$37:$Z$37,$E452:$AC452)+'5N inverse'!$A$22*$C453/Setup!$B$17+INDEX('5N inverse'!$A$22:$Y$22,1,'5N mesh'!$B$7+1)*Setup!$B$22</f>
        <v>0</v>
      </c>
      <c r="Y453" s="0" t="n">
        <f aca="false">SUMPRODUCT('5N inverse'!$A$23:$Y$23,'5N mesh'!$B$37:$Z$37,$E452:$AC452)+'5N inverse'!$A$23*$C453/Setup!$B$17+INDEX('5N inverse'!$A$23:$Y$23,1,'5N mesh'!$B$7+1)*Setup!$B$22</f>
        <v>0</v>
      </c>
      <c r="Z453" s="0" t="n">
        <f aca="false">SUMPRODUCT('5N inverse'!$A$24:$Y$24,'5N mesh'!$B$37:$Z$37,$E452:$AC452)+'5N inverse'!$A$24*$C453/Setup!$B$17+INDEX('5N inverse'!$A$24:$Y$24,1,'5N mesh'!$B$7+1)*Setup!$B$22</f>
        <v>0</v>
      </c>
      <c r="AA453" s="0" t="n">
        <f aca="false">SUMPRODUCT('5N inverse'!$A$25:$Y$25,'5N mesh'!$B$37:$Z$37,$E452:$AC452)+'5N inverse'!$A$25*$C453/Setup!$B$17+INDEX('5N inverse'!$A$25:$Y$25,1,'5N mesh'!$B$7+1)*Setup!$B$22</f>
        <v>0</v>
      </c>
      <c r="AB453" s="0" t="n">
        <f aca="false">SUMPRODUCT('5N inverse'!$A$26:$Y$26,'5N mesh'!$B$37:$Z$37,$E452:$AC452)+'5N inverse'!$A$26*$C453/Setup!$B$17+INDEX('5N inverse'!$A$26:$Y$26,1,'5N mesh'!$B$7+1)*Setup!$B$22</f>
        <v>0</v>
      </c>
      <c r="AC453" s="0" t="n">
        <f aca="false">SUMPRODUCT('5N inverse'!$A$27:$Y$27,'5N mesh'!$B$37:$Z$37,$E452:$AC452)+'5N inverse'!$A$27*$C453/Setup!$B$17+INDEX('5N inverse'!$A$27:$Y$27,1,'5N mesh'!$B$7+1)*Setup!$B$22</f>
        <v>0</v>
      </c>
    </row>
    <row r="454" customFormat="false" ht="15" hidden="false" customHeight="false" outlineLevel="0" collapsed="false">
      <c r="A454" s="0" t="n">
        <v>449</v>
      </c>
      <c r="B454" s="0" t="n">
        <f aca="false">A454*Setup!$B$11/3600</f>
        <v>37.4166666666667</v>
      </c>
      <c r="C454" s="0" t="n">
        <f aca="false">Setup!$B$7+Setup!$B$8*COS(2*PI()*(B454-Setup!$B$9)/24)</f>
        <v>27.1195379323715</v>
      </c>
      <c r="D454" s="0" t="n">
        <f aca="false">(C454-E454)/Setup!$B$17</f>
        <v>27.840255990154</v>
      </c>
      <c r="E454" s="0" t="n">
        <f aca="false">SUMPRODUCT('5N inverse'!$A$3:$Y$3,'5N mesh'!$B$37:$Z$37,$E453:$AC453)+'5N inverse'!$A$3*$C454/Setup!$B$17+INDEX('5N inverse'!$A$3:$Y$3,1,'5N mesh'!$B$7+1)*Setup!$B$22</f>
        <v>23.5003046536515</v>
      </c>
      <c r="F454" s="0" t="n">
        <f aca="false">SUMPRODUCT('5N inverse'!$A$4:$Y$4,'5N mesh'!$B$37:$Z$37,$E453:$AC453)+'5N inverse'!$A$4*$C454/Setup!$B$17+INDEX('5N inverse'!$A$4:$Y$4,1,'5N mesh'!$B$7+1)*Setup!$B$22</f>
        <v>22.0945362254479</v>
      </c>
      <c r="G454" s="0" t="n">
        <f aca="false">SUMPRODUCT('5N inverse'!$A$5:$Y$5,'5N mesh'!$B$37:$Z$37,$E453:$AC453)+'5N inverse'!$A$5*$C454/Setup!$B$17+INDEX('5N inverse'!$A$5:$Y$5,1,'5N mesh'!$B$7+1)*Setup!$B$22</f>
        <v>19.2829993690406</v>
      </c>
      <c r="H454" s="0" t="n">
        <f aca="false">SUMPRODUCT('5N inverse'!$A$6:$Y$6,'5N mesh'!$B$37:$Z$37,$E453:$AC453)+'5N inverse'!$A$6*$C454/Setup!$B$17+INDEX('5N inverse'!$A$6:$Y$6,1,'5N mesh'!$B$7+1)*Setup!$B$22</f>
        <v>16.4714625126333</v>
      </c>
      <c r="I454" s="0" t="n">
        <f aca="false">SUMPRODUCT('5N inverse'!$A$7:$Y$7,'5N mesh'!$B$37:$Z$37,$E453:$AC453)+'5N inverse'!$A$7*$C454/Setup!$B$17+INDEX('5N inverse'!$A$7:$Y$7,1,'5N mesh'!$B$7+1)*Setup!$B$22</f>
        <v>15.0656940844297</v>
      </c>
      <c r="J454" s="0" t="n">
        <f aca="false">SUMPRODUCT('5N inverse'!$A$8:$Y$8,'5N mesh'!$B$37:$Z$37,$E453:$AC453)+'5N inverse'!$A$8*$C454/Setup!$B$17+INDEX('5N inverse'!$A$8:$Y$8,1,'5N mesh'!$B$7+1)*Setup!$B$22</f>
        <v>0</v>
      </c>
      <c r="K454" s="0" t="n">
        <f aca="false">SUMPRODUCT('5N inverse'!$A$9:$Y$9,'5N mesh'!$B$37:$Z$37,$E453:$AC453)+'5N inverse'!$A$9*$C454/Setup!$B$17+INDEX('5N inverse'!$A$9:$Y$9,1,'5N mesh'!$B$7+1)*Setup!$B$22</f>
        <v>0</v>
      </c>
      <c r="L454" s="0" t="n">
        <f aca="false">SUMPRODUCT('5N inverse'!$A$10:$Y$10,'5N mesh'!$B$37:$Z$37,$E453:$AC453)+'5N inverse'!$A$10*$C454/Setup!$B$17+INDEX('5N inverse'!$A$10:$Y$10,1,'5N mesh'!$B$7+1)*Setup!$B$22</f>
        <v>0</v>
      </c>
      <c r="M454" s="0" t="n">
        <f aca="false">SUMPRODUCT('5N inverse'!$A$11:$Y$11,'5N mesh'!$B$37:$Z$37,$E453:$AC453)+'5N inverse'!$A$11*$C454/Setup!$B$17+INDEX('5N inverse'!$A$11:$Y$11,1,'5N mesh'!$B$7+1)*Setup!$B$22</f>
        <v>0</v>
      </c>
      <c r="N454" s="0" t="n">
        <f aca="false">SUMPRODUCT('5N inverse'!$A$12:$Y$12,'5N mesh'!$B$37:$Z$37,$E453:$AC453)+'5N inverse'!$A$12*$C454/Setup!$B$17+INDEX('5N inverse'!$A$12:$Y$12,1,'5N mesh'!$B$7+1)*Setup!$B$22</f>
        <v>0</v>
      </c>
      <c r="O454" s="0" t="n">
        <f aca="false">SUMPRODUCT('5N inverse'!$A$13:$Y$13,'5N mesh'!$B$37:$Z$37,$E453:$AC453)+'5N inverse'!$A$13*$C454/Setup!$B$17+INDEX('5N inverse'!$A$13:$Y$13,1,'5N mesh'!$B$7+1)*Setup!$B$22</f>
        <v>0</v>
      </c>
      <c r="P454" s="0" t="n">
        <f aca="false">SUMPRODUCT('5N inverse'!$A$14:$Y$14,'5N mesh'!$B$37:$Z$37,$E453:$AC453)+'5N inverse'!$A$14*$C454/Setup!$B$17+INDEX('5N inverse'!$A$14:$Y$14,1,'5N mesh'!$B$7+1)*Setup!$B$22</f>
        <v>0</v>
      </c>
      <c r="Q454" s="0" t="n">
        <f aca="false">SUMPRODUCT('5N inverse'!$A$15:$Y$15,'5N mesh'!$B$37:$Z$37,$E453:$AC453)+'5N inverse'!$A$15*$C454/Setup!$B$17+INDEX('5N inverse'!$A$15:$Y$15,1,'5N mesh'!$B$7+1)*Setup!$B$22</f>
        <v>0</v>
      </c>
      <c r="R454" s="0" t="n">
        <f aca="false">SUMPRODUCT('5N inverse'!$A$16:$Y$16,'5N mesh'!$B$37:$Z$37,$E453:$AC453)+'5N inverse'!$A$16*$C454/Setup!$B$17+INDEX('5N inverse'!$A$16:$Y$16,1,'5N mesh'!$B$7+1)*Setup!$B$22</f>
        <v>0</v>
      </c>
      <c r="S454" s="0" t="n">
        <f aca="false">SUMPRODUCT('5N inverse'!$A$17:$Y$17,'5N mesh'!$B$37:$Z$37,$E453:$AC453)+'5N inverse'!$A$17*$C454/Setup!$B$17+INDEX('5N inverse'!$A$17:$Y$17,1,'5N mesh'!$B$7+1)*Setup!$B$22</f>
        <v>0</v>
      </c>
      <c r="T454" s="0" t="n">
        <f aca="false">SUMPRODUCT('5N inverse'!$A$18:$Y$18,'5N mesh'!$B$37:$Z$37,$E453:$AC453)+'5N inverse'!$A$18*$C454/Setup!$B$17+INDEX('5N inverse'!$A$18:$Y$18,1,'5N mesh'!$B$7+1)*Setup!$B$22</f>
        <v>0</v>
      </c>
      <c r="U454" s="0" t="n">
        <f aca="false">SUMPRODUCT('5N inverse'!$A$19:$Y$19,'5N mesh'!$B$37:$Z$37,$E453:$AC453)+'5N inverse'!$A$19*$C454/Setup!$B$17+INDEX('5N inverse'!$A$19:$Y$19,1,'5N mesh'!$B$7+1)*Setup!$B$22</f>
        <v>0</v>
      </c>
      <c r="V454" s="0" t="n">
        <f aca="false">SUMPRODUCT('5N inverse'!$A$20:$Y$20,'5N mesh'!$B$37:$Z$37,$E453:$AC453)+'5N inverse'!$A$20*$C454/Setup!$B$17+INDEX('5N inverse'!$A$20:$Y$20,1,'5N mesh'!$B$7+1)*Setup!$B$22</f>
        <v>0</v>
      </c>
      <c r="W454" s="0" t="n">
        <f aca="false">SUMPRODUCT('5N inverse'!$A$21:$Y$21,'5N mesh'!$B$37:$Z$37,$E453:$AC453)+'5N inverse'!$A$21*$C454/Setup!$B$17+INDEX('5N inverse'!$A$21:$Y$21,1,'5N mesh'!$B$7+1)*Setup!$B$22</f>
        <v>0</v>
      </c>
      <c r="X454" s="0" t="n">
        <f aca="false">SUMPRODUCT('5N inverse'!$A$22:$Y$22,'5N mesh'!$B$37:$Z$37,$E453:$AC453)+'5N inverse'!$A$22*$C454/Setup!$B$17+INDEX('5N inverse'!$A$22:$Y$22,1,'5N mesh'!$B$7+1)*Setup!$B$22</f>
        <v>0</v>
      </c>
      <c r="Y454" s="0" t="n">
        <f aca="false">SUMPRODUCT('5N inverse'!$A$23:$Y$23,'5N mesh'!$B$37:$Z$37,$E453:$AC453)+'5N inverse'!$A$23*$C454/Setup!$B$17+INDEX('5N inverse'!$A$23:$Y$23,1,'5N mesh'!$B$7+1)*Setup!$B$22</f>
        <v>0</v>
      </c>
      <c r="Z454" s="0" t="n">
        <f aca="false">SUMPRODUCT('5N inverse'!$A$24:$Y$24,'5N mesh'!$B$37:$Z$37,$E453:$AC453)+'5N inverse'!$A$24*$C454/Setup!$B$17+INDEX('5N inverse'!$A$24:$Y$24,1,'5N mesh'!$B$7+1)*Setup!$B$22</f>
        <v>0</v>
      </c>
      <c r="AA454" s="0" t="n">
        <f aca="false">SUMPRODUCT('5N inverse'!$A$25:$Y$25,'5N mesh'!$B$37:$Z$37,$E453:$AC453)+'5N inverse'!$A$25*$C454/Setup!$B$17+INDEX('5N inverse'!$A$25:$Y$25,1,'5N mesh'!$B$7+1)*Setup!$B$22</f>
        <v>0</v>
      </c>
      <c r="AB454" s="0" t="n">
        <f aca="false">SUMPRODUCT('5N inverse'!$A$26:$Y$26,'5N mesh'!$B$37:$Z$37,$E453:$AC453)+'5N inverse'!$A$26*$C454/Setup!$B$17+INDEX('5N inverse'!$A$26:$Y$26,1,'5N mesh'!$B$7+1)*Setup!$B$22</f>
        <v>0</v>
      </c>
      <c r="AC454" s="0" t="n">
        <f aca="false">SUMPRODUCT('5N inverse'!$A$27:$Y$27,'5N mesh'!$B$37:$Z$37,$E453:$AC453)+'5N inverse'!$A$27*$C454/Setup!$B$17+INDEX('5N inverse'!$A$27:$Y$27,1,'5N mesh'!$B$7+1)*Setup!$B$22</f>
        <v>0</v>
      </c>
    </row>
    <row r="455" customFormat="false" ht="15" hidden="false" customHeight="false" outlineLevel="0" collapsed="false">
      <c r="A455" s="0" t="n">
        <v>450</v>
      </c>
      <c r="B455" s="0" t="n">
        <f aca="false">A455*Setup!$B$11/3600</f>
        <v>37.5</v>
      </c>
      <c r="C455" s="0" t="n">
        <f aca="false">Setup!$B$7+Setup!$B$8*COS(2*PI()*(B455-Setup!$B$9)/24)</f>
        <v>27.1734133611649</v>
      </c>
      <c r="D455" s="0" t="n">
        <f aca="false">(C455-E455)/Setup!$B$17</f>
        <v>27.9126223772906</v>
      </c>
      <c r="E455" s="0" t="n">
        <f aca="false">SUMPRODUCT('5N inverse'!$A$3:$Y$3,'5N mesh'!$B$37:$Z$37,$E454:$AC454)+'5N inverse'!$A$3*$C455/Setup!$B$17+INDEX('5N inverse'!$A$3:$Y$3,1,'5N mesh'!$B$7+1)*Setup!$B$22</f>
        <v>23.5447724521172</v>
      </c>
      <c r="F455" s="0" t="n">
        <f aca="false">SUMPRODUCT('5N inverse'!$A$4:$Y$4,'5N mesh'!$B$37:$Z$37,$E454:$AC454)+'5N inverse'!$A$4*$C455/Setup!$B$17+INDEX('5N inverse'!$A$4:$Y$4,1,'5N mesh'!$B$7+1)*Setup!$B$22</f>
        <v>22.1316403163573</v>
      </c>
      <c r="G455" s="0" t="n">
        <f aca="false">SUMPRODUCT('5N inverse'!$A$5:$Y$5,'5N mesh'!$B$37:$Z$37,$E454:$AC454)+'5N inverse'!$A$5*$C455/Setup!$B$17+INDEX('5N inverse'!$A$5:$Y$5,1,'5N mesh'!$B$7+1)*Setup!$B$22</f>
        <v>19.3053760448376</v>
      </c>
      <c r="H455" s="0" t="n">
        <f aca="false">SUMPRODUCT('5N inverse'!$A$6:$Y$6,'5N mesh'!$B$37:$Z$37,$E454:$AC454)+'5N inverse'!$A$6*$C455/Setup!$B$17+INDEX('5N inverse'!$A$6:$Y$6,1,'5N mesh'!$B$7+1)*Setup!$B$22</f>
        <v>16.4791117733179</v>
      </c>
      <c r="I455" s="0" t="n">
        <f aca="false">SUMPRODUCT('5N inverse'!$A$7:$Y$7,'5N mesh'!$B$37:$Z$37,$E454:$AC454)+'5N inverse'!$A$7*$C455/Setup!$B$17+INDEX('5N inverse'!$A$7:$Y$7,1,'5N mesh'!$B$7+1)*Setup!$B$22</f>
        <v>15.065979637558</v>
      </c>
      <c r="J455" s="0" t="n">
        <f aca="false">SUMPRODUCT('5N inverse'!$A$8:$Y$8,'5N mesh'!$B$37:$Z$37,$E454:$AC454)+'5N inverse'!$A$8*$C455/Setup!$B$17+INDEX('5N inverse'!$A$8:$Y$8,1,'5N mesh'!$B$7+1)*Setup!$B$22</f>
        <v>0</v>
      </c>
      <c r="K455" s="0" t="n">
        <f aca="false">SUMPRODUCT('5N inverse'!$A$9:$Y$9,'5N mesh'!$B$37:$Z$37,$E454:$AC454)+'5N inverse'!$A$9*$C455/Setup!$B$17+INDEX('5N inverse'!$A$9:$Y$9,1,'5N mesh'!$B$7+1)*Setup!$B$22</f>
        <v>0</v>
      </c>
      <c r="L455" s="0" t="n">
        <f aca="false">SUMPRODUCT('5N inverse'!$A$10:$Y$10,'5N mesh'!$B$37:$Z$37,$E454:$AC454)+'5N inverse'!$A$10*$C455/Setup!$B$17+INDEX('5N inverse'!$A$10:$Y$10,1,'5N mesh'!$B$7+1)*Setup!$B$22</f>
        <v>0</v>
      </c>
      <c r="M455" s="0" t="n">
        <f aca="false">SUMPRODUCT('5N inverse'!$A$11:$Y$11,'5N mesh'!$B$37:$Z$37,$E454:$AC454)+'5N inverse'!$A$11*$C455/Setup!$B$17+INDEX('5N inverse'!$A$11:$Y$11,1,'5N mesh'!$B$7+1)*Setup!$B$22</f>
        <v>0</v>
      </c>
      <c r="N455" s="0" t="n">
        <f aca="false">SUMPRODUCT('5N inverse'!$A$12:$Y$12,'5N mesh'!$B$37:$Z$37,$E454:$AC454)+'5N inverse'!$A$12*$C455/Setup!$B$17+INDEX('5N inverse'!$A$12:$Y$12,1,'5N mesh'!$B$7+1)*Setup!$B$22</f>
        <v>0</v>
      </c>
      <c r="O455" s="0" t="n">
        <f aca="false">SUMPRODUCT('5N inverse'!$A$13:$Y$13,'5N mesh'!$B$37:$Z$37,$E454:$AC454)+'5N inverse'!$A$13*$C455/Setup!$B$17+INDEX('5N inverse'!$A$13:$Y$13,1,'5N mesh'!$B$7+1)*Setup!$B$22</f>
        <v>0</v>
      </c>
      <c r="P455" s="0" t="n">
        <f aca="false">SUMPRODUCT('5N inverse'!$A$14:$Y$14,'5N mesh'!$B$37:$Z$37,$E454:$AC454)+'5N inverse'!$A$14*$C455/Setup!$B$17+INDEX('5N inverse'!$A$14:$Y$14,1,'5N mesh'!$B$7+1)*Setup!$B$22</f>
        <v>0</v>
      </c>
      <c r="Q455" s="0" t="n">
        <f aca="false">SUMPRODUCT('5N inverse'!$A$15:$Y$15,'5N mesh'!$B$37:$Z$37,$E454:$AC454)+'5N inverse'!$A$15*$C455/Setup!$B$17+INDEX('5N inverse'!$A$15:$Y$15,1,'5N mesh'!$B$7+1)*Setup!$B$22</f>
        <v>0</v>
      </c>
      <c r="R455" s="0" t="n">
        <f aca="false">SUMPRODUCT('5N inverse'!$A$16:$Y$16,'5N mesh'!$B$37:$Z$37,$E454:$AC454)+'5N inverse'!$A$16*$C455/Setup!$B$17+INDEX('5N inverse'!$A$16:$Y$16,1,'5N mesh'!$B$7+1)*Setup!$B$22</f>
        <v>0</v>
      </c>
      <c r="S455" s="0" t="n">
        <f aca="false">SUMPRODUCT('5N inverse'!$A$17:$Y$17,'5N mesh'!$B$37:$Z$37,$E454:$AC454)+'5N inverse'!$A$17*$C455/Setup!$B$17+INDEX('5N inverse'!$A$17:$Y$17,1,'5N mesh'!$B$7+1)*Setup!$B$22</f>
        <v>0</v>
      </c>
      <c r="T455" s="0" t="n">
        <f aca="false">SUMPRODUCT('5N inverse'!$A$18:$Y$18,'5N mesh'!$B$37:$Z$37,$E454:$AC454)+'5N inverse'!$A$18*$C455/Setup!$B$17+INDEX('5N inverse'!$A$18:$Y$18,1,'5N mesh'!$B$7+1)*Setup!$B$22</f>
        <v>0</v>
      </c>
      <c r="U455" s="0" t="n">
        <f aca="false">SUMPRODUCT('5N inverse'!$A$19:$Y$19,'5N mesh'!$B$37:$Z$37,$E454:$AC454)+'5N inverse'!$A$19*$C455/Setup!$B$17+INDEX('5N inverse'!$A$19:$Y$19,1,'5N mesh'!$B$7+1)*Setup!$B$22</f>
        <v>0</v>
      </c>
      <c r="V455" s="0" t="n">
        <f aca="false">SUMPRODUCT('5N inverse'!$A$20:$Y$20,'5N mesh'!$B$37:$Z$37,$E454:$AC454)+'5N inverse'!$A$20*$C455/Setup!$B$17+INDEX('5N inverse'!$A$20:$Y$20,1,'5N mesh'!$B$7+1)*Setup!$B$22</f>
        <v>0</v>
      </c>
      <c r="W455" s="0" t="n">
        <f aca="false">SUMPRODUCT('5N inverse'!$A$21:$Y$21,'5N mesh'!$B$37:$Z$37,$E454:$AC454)+'5N inverse'!$A$21*$C455/Setup!$B$17+INDEX('5N inverse'!$A$21:$Y$21,1,'5N mesh'!$B$7+1)*Setup!$B$22</f>
        <v>0</v>
      </c>
      <c r="X455" s="0" t="n">
        <f aca="false">SUMPRODUCT('5N inverse'!$A$22:$Y$22,'5N mesh'!$B$37:$Z$37,$E454:$AC454)+'5N inverse'!$A$22*$C455/Setup!$B$17+INDEX('5N inverse'!$A$22:$Y$22,1,'5N mesh'!$B$7+1)*Setup!$B$22</f>
        <v>0</v>
      </c>
      <c r="Y455" s="0" t="n">
        <f aca="false">SUMPRODUCT('5N inverse'!$A$23:$Y$23,'5N mesh'!$B$37:$Z$37,$E454:$AC454)+'5N inverse'!$A$23*$C455/Setup!$B$17+INDEX('5N inverse'!$A$23:$Y$23,1,'5N mesh'!$B$7+1)*Setup!$B$22</f>
        <v>0</v>
      </c>
      <c r="Z455" s="0" t="n">
        <f aca="false">SUMPRODUCT('5N inverse'!$A$24:$Y$24,'5N mesh'!$B$37:$Z$37,$E454:$AC454)+'5N inverse'!$A$24*$C455/Setup!$B$17+INDEX('5N inverse'!$A$24:$Y$24,1,'5N mesh'!$B$7+1)*Setup!$B$22</f>
        <v>0</v>
      </c>
      <c r="AA455" s="0" t="n">
        <f aca="false">SUMPRODUCT('5N inverse'!$A$25:$Y$25,'5N mesh'!$B$37:$Z$37,$E454:$AC454)+'5N inverse'!$A$25*$C455/Setup!$B$17+INDEX('5N inverse'!$A$25:$Y$25,1,'5N mesh'!$B$7+1)*Setup!$B$22</f>
        <v>0</v>
      </c>
      <c r="AB455" s="0" t="n">
        <f aca="false">SUMPRODUCT('5N inverse'!$A$26:$Y$26,'5N mesh'!$B$37:$Z$37,$E454:$AC454)+'5N inverse'!$A$26*$C455/Setup!$B$17+INDEX('5N inverse'!$A$26:$Y$26,1,'5N mesh'!$B$7+1)*Setup!$B$22</f>
        <v>0</v>
      </c>
      <c r="AC455" s="0" t="n">
        <f aca="false">SUMPRODUCT('5N inverse'!$A$27:$Y$27,'5N mesh'!$B$37:$Z$37,$E454:$AC454)+'5N inverse'!$A$27*$C455/Setup!$B$17+INDEX('5N inverse'!$A$27:$Y$27,1,'5N mesh'!$B$7+1)*Setup!$B$22</f>
        <v>0</v>
      </c>
    </row>
    <row r="456" customFormat="false" ht="15" hidden="false" customHeight="false" outlineLevel="0" collapsed="false">
      <c r="A456" s="0" t="n">
        <v>451</v>
      </c>
      <c r="B456" s="0" t="n">
        <f aca="false">A456*Setup!$B$11/3600</f>
        <v>37.5833333333333</v>
      </c>
      <c r="C456" s="0" t="n">
        <f aca="false">Setup!$B$7+Setup!$B$8*COS(2*PI()*(B456-Setup!$B$9)/24)</f>
        <v>27.2257784170699</v>
      </c>
      <c r="D456" s="0" t="n">
        <f aca="false">(C456-E456)/Setup!$B$17</f>
        <v>27.9727072652645</v>
      </c>
      <c r="E456" s="0" t="n">
        <f aca="false">SUMPRODUCT('5N inverse'!$A$3:$Y$3,'5N mesh'!$B$37:$Z$37,$E455:$AC455)+'5N inverse'!$A$3*$C456/Setup!$B$17+INDEX('5N inverse'!$A$3:$Y$3,1,'5N mesh'!$B$7+1)*Setup!$B$22</f>
        <v>23.5893264725855</v>
      </c>
      <c r="F456" s="0" t="n">
        <f aca="false">SUMPRODUCT('5N inverse'!$A$4:$Y$4,'5N mesh'!$B$37:$Z$37,$E455:$AC455)+'5N inverse'!$A$4*$C456/Setup!$B$17+INDEX('5N inverse'!$A$4:$Y$4,1,'5N mesh'!$B$7+1)*Setup!$B$22</f>
        <v>22.1688168983702</v>
      </c>
      <c r="G456" s="0" t="n">
        <f aca="false">SUMPRODUCT('5N inverse'!$A$5:$Y$5,'5N mesh'!$B$37:$Z$37,$E455:$AC455)+'5N inverse'!$A$5*$C456/Setup!$B$17+INDEX('5N inverse'!$A$5:$Y$5,1,'5N mesh'!$B$7+1)*Setup!$B$22</f>
        <v>19.3277977499394</v>
      </c>
      <c r="H456" s="0" t="n">
        <f aca="false">SUMPRODUCT('5N inverse'!$A$6:$Y$6,'5N mesh'!$B$37:$Z$37,$E455:$AC455)+'5N inverse'!$A$6*$C456/Setup!$B$17+INDEX('5N inverse'!$A$6:$Y$6,1,'5N mesh'!$B$7+1)*Setup!$B$22</f>
        <v>16.4867786015087</v>
      </c>
      <c r="I456" s="0" t="n">
        <f aca="false">SUMPRODUCT('5N inverse'!$A$7:$Y$7,'5N mesh'!$B$37:$Z$37,$E455:$AC455)+'5N inverse'!$A$7*$C456/Setup!$B$17+INDEX('5N inverse'!$A$7:$Y$7,1,'5N mesh'!$B$7+1)*Setup!$B$22</f>
        <v>15.0662690272933</v>
      </c>
      <c r="J456" s="0" t="n">
        <f aca="false">SUMPRODUCT('5N inverse'!$A$8:$Y$8,'5N mesh'!$B$37:$Z$37,$E455:$AC455)+'5N inverse'!$A$8*$C456/Setup!$B$17+INDEX('5N inverse'!$A$8:$Y$8,1,'5N mesh'!$B$7+1)*Setup!$B$22</f>
        <v>0</v>
      </c>
      <c r="K456" s="0" t="n">
        <f aca="false">SUMPRODUCT('5N inverse'!$A$9:$Y$9,'5N mesh'!$B$37:$Z$37,$E455:$AC455)+'5N inverse'!$A$9*$C456/Setup!$B$17+INDEX('5N inverse'!$A$9:$Y$9,1,'5N mesh'!$B$7+1)*Setup!$B$22</f>
        <v>0</v>
      </c>
      <c r="L456" s="0" t="n">
        <f aca="false">SUMPRODUCT('5N inverse'!$A$10:$Y$10,'5N mesh'!$B$37:$Z$37,$E455:$AC455)+'5N inverse'!$A$10*$C456/Setup!$B$17+INDEX('5N inverse'!$A$10:$Y$10,1,'5N mesh'!$B$7+1)*Setup!$B$22</f>
        <v>0</v>
      </c>
      <c r="M456" s="0" t="n">
        <f aca="false">SUMPRODUCT('5N inverse'!$A$11:$Y$11,'5N mesh'!$B$37:$Z$37,$E455:$AC455)+'5N inverse'!$A$11*$C456/Setup!$B$17+INDEX('5N inverse'!$A$11:$Y$11,1,'5N mesh'!$B$7+1)*Setup!$B$22</f>
        <v>0</v>
      </c>
      <c r="N456" s="0" t="n">
        <f aca="false">SUMPRODUCT('5N inverse'!$A$12:$Y$12,'5N mesh'!$B$37:$Z$37,$E455:$AC455)+'5N inverse'!$A$12*$C456/Setup!$B$17+INDEX('5N inverse'!$A$12:$Y$12,1,'5N mesh'!$B$7+1)*Setup!$B$22</f>
        <v>0</v>
      </c>
      <c r="O456" s="0" t="n">
        <f aca="false">SUMPRODUCT('5N inverse'!$A$13:$Y$13,'5N mesh'!$B$37:$Z$37,$E455:$AC455)+'5N inverse'!$A$13*$C456/Setup!$B$17+INDEX('5N inverse'!$A$13:$Y$13,1,'5N mesh'!$B$7+1)*Setup!$B$22</f>
        <v>0</v>
      </c>
      <c r="P456" s="0" t="n">
        <f aca="false">SUMPRODUCT('5N inverse'!$A$14:$Y$14,'5N mesh'!$B$37:$Z$37,$E455:$AC455)+'5N inverse'!$A$14*$C456/Setup!$B$17+INDEX('5N inverse'!$A$14:$Y$14,1,'5N mesh'!$B$7+1)*Setup!$B$22</f>
        <v>0</v>
      </c>
      <c r="Q456" s="0" t="n">
        <f aca="false">SUMPRODUCT('5N inverse'!$A$15:$Y$15,'5N mesh'!$B$37:$Z$37,$E455:$AC455)+'5N inverse'!$A$15*$C456/Setup!$B$17+INDEX('5N inverse'!$A$15:$Y$15,1,'5N mesh'!$B$7+1)*Setup!$B$22</f>
        <v>0</v>
      </c>
      <c r="R456" s="0" t="n">
        <f aca="false">SUMPRODUCT('5N inverse'!$A$16:$Y$16,'5N mesh'!$B$37:$Z$37,$E455:$AC455)+'5N inverse'!$A$16*$C456/Setup!$B$17+INDEX('5N inverse'!$A$16:$Y$16,1,'5N mesh'!$B$7+1)*Setup!$B$22</f>
        <v>0</v>
      </c>
      <c r="S456" s="0" t="n">
        <f aca="false">SUMPRODUCT('5N inverse'!$A$17:$Y$17,'5N mesh'!$B$37:$Z$37,$E455:$AC455)+'5N inverse'!$A$17*$C456/Setup!$B$17+INDEX('5N inverse'!$A$17:$Y$17,1,'5N mesh'!$B$7+1)*Setup!$B$22</f>
        <v>0</v>
      </c>
      <c r="T456" s="0" t="n">
        <f aca="false">SUMPRODUCT('5N inverse'!$A$18:$Y$18,'5N mesh'!$B$37:$Z$37,$E455:$AC455)+'5N inverse'!$A$18*$C456/Setup!$B$17+INDEX('5N inverse'!$A$18:$Y$18,1,'5N mesh'!$B$7+1)*Setup!$B$22</f>
        <v>0</v>
      </c>
      <c r="U456" s="0" t="n">
        <f aca="false">SUMPRODUCT('5N inverse'!$A$19:$Y$19,'5N mesh'!$B$37:$Z$37,$E455:$AC455)+'5N inverse'!$A$19*$C456/Setup!$B$17+INDEX('5N inverse'!$A$19:$Y$19,1,'5N mesh'!$B$7+1)*Setup!$B$22</f>
        <v>0</v>
      </c>
      <c r="V456" s="0" t="n">
        <f aca="false">SUMPRODUCT('5N inverse'!$A$20:$Y$20,'5N mesh'!$B$37:$Z$37,$E455:$AC455)+'5N inverse'!$A$20*$C456/Setup!$B$17+INDEX('5N inverse'!$A$20:$Y$20,1,'5N mesh'!$B$7+1)*Setup!$B$22</f>
        <v>0</v>
      </c>
      <c r="W456" s="0" t="n">
        <f aca="false">SUMPRODUCT('5N inverse'!$A$21:$Y$21,'5N mesh'!$B$37:$Z$37,$E455:$AC455)+'5N inverse'!$A$21*$C456/Setup!$B$17+INDEX('5N inverse'!$A$21:$Y$21,1,'5N mesh'!$B$7+1)*Setup!$B$22</f>
        <v>0</v>
      </c>
      <c r="X456" s="0" t="n">
        <f aca="false">SUMPRODUCT('5N inverse'!$A$22:$Y$22,'5N mesh'!$B$37:$Z$37,$E455:$AC455)+'5N inverse'!$A$22*$C456/Setup!$B$17+INDEX('5N inverse'!$A$22:$Y$22,1,'5N mesh'!$B$7+1)*Setup!$B$22</f>
        <v>0</v>
      </c>
      <c r="Y456" s="0" t="n">
        <f aca="false">SUMPRODUCT('5N inverse'!$A$23:$Y$23,'5N mesh'!$B$37:$Z$37,$E455:$AC455)+'5N inverse'!$A$23*$C456/Setup!$B$17+INDEX('5N inverse'!$A$23:$Y$23,1,'5N mesh'!$B$7+1)*Setup!$B$22</f>
        <v>0</v>
      </c>
      <c r="Z456" s="0" t="n">
        <f aca="false">SUMPRODUCT('5N inverse'!$A$24:$Y$24,'5N mesh'!$B$37:$Z$37,$E455:$AC455)+'5N inverse'!$A$24*$C456/Setup!$B$17+INDEX('5N inverse'!$A$24:$Y$24,1,'5N mesh'!$B$7+1)*Setup!$B$22</f>
        <v>0</v>
      </c>
      <c r="AA456" s="0" t="n">
        <f aca="false">SUMPRODUCT('5N inverse'!$A$25:$Y$25,'5N mesh'!$B$37:$Z$37,$E455:$AC455)+'5N inverse'!$A$25*$C456/Setup!$B$17+INDEX('5N inverse'!$A$25:$Y$25,1,'5N mesh'!$B$7+1)*Setup!$B$22</f>
        <v>0</v>
      </c>
      <c r="AB456" s="0" t="n">
        <f aca="false">SUMPRODUCT('5N inverse'!$A$26:$Y$26,'5N mesh'!$B$37:$Z$37,$E455:$AC455)+'5N inverse'!$A$26*$C456/Setup!$B$17+INDEX('5N inverse'!$A$26:$Y$26,1,'5N mesh'!$B$7+1)*Setup!$B$22</f>
        <v>0</v>
      </c>
      <c r="AC456" s="0" t="n">
        <f aca="false">SUMPRODUCT('5N inverse'!$A$27:$Y$27,'5N mesh'!$B$37:$Z$37,$E455:$AC455)+'5N inverse'!$A$27*$C456/Setup!$B$17+INDEX('5N inverse'!$A$27:$Y$27,1,'5N mesh'!$B$7+1)*Setup!$B$22</f>
        <v>0</v>
      </c>
    </row>
    <row r="457" customFormat="false" ht="15" hidden="false" customHeight="false" outlineLevel="0" collapsed="false">
      <c r="A457" s="0" t="n">
        <v>452</v>
      </c>
      <c r="B457" s="0" t="n">
        <f aca="false">A457*Setup!$B$11/3600</f>
        <v>37.6666666666667</v>
      </c>
      <c r="C457" s="0" t="n">
        <f aca="false">Setup!$B$7+Setup!$B$8*COS(2*PI()*(B457-Setup!$B$9)/24)</f>
        <v>27.276608177156</v>
      </c>
      <c r="D457" s="0" t="n">
        <f aca="false">(C457-E457)/Setup!$B$17</f>
        <v>28.0204804930116</v>
      </c>
      <c r="E457" s="0" t="n">
        <f aca="false">SUMPRODUCT('5N inverse'!$A$3:$Y$3,'5N mesh'!$B$37:$Z$37,$E456:$AC456)+'5N inverse'!$A$3*$C457/Setup!$B$17+INDEX('5N inverse'!$A$3:$Y$3,1,'5N mesh'!$B$7+1)*Setup!$B$22</f>
        <v>23.6339457130645</v>
      </c>
      <c r="F457" s="0" t="n">
        <f aca="false">SUMPRODUCT('5N inverse'!$A$4:$Y$4,'5N mesh'!$B$37:$Z$37,$E456:$AC456)+'5N inverse'!$A$4*$C457/Setup!$B$17+INDEX('5N inverse'!$A$4:$Y$4,1,'5N mesh'!$B$7+1)*Setup!$B$22</f>
        <v>22.2060484472902</v>
      </c>
      <c r="G457" s="0" t="n">
        <f aca="false">SUMPRODUCT('5N inverse'!$A$5:$Y$5,'5N mesh'!$B$37:$Z$37,$E456:$AC456)+'5N inverse'!$A$5*$C457/Setup!$B$17+INDEX('5N inverse'!$A$5:$Y$5,1,'5N mesh'!$B$7+1)*Setup!$B$22</f>
        <v>19.3502539157416</v>
      </c>
      <c r="H457" s="0" t="n">
        <f aca="false">SUMPRODUCT('5N inverse'!$A$6:$Y$6,'5N mesh'!$B$37:$Z$37,$E456:$AC456)+'5N inverse'!$A$6*$C457/Setup!$B$17+INDEX('5N inverse'!$A$6:$Y$6,1,'5N mesh'!$B$7+1)*Setup!$B$22</f>
        <v>16.4944593841929</v>
      </c>
      <c r="I457" s="0" t="n">
        <f aca="false">SUMPRODUCT('5N inverse'!$A$7:$Y$7,'5N mesh'!$B$37:$Z$37,$E456:$AC456)+'5N inverse'!$A$7*$C457/Setup!$B$17+INDEX('5N inverse'!$A$7:$Y$7,1,'5N mesh'!$B$7+1)*Setup!$B$22</f>
        <v>15.0665621184186</v>
      </c>
      <c r="J457" s="0" t="n">
        <f aca="false">SUMPRODUCT('5N inverse'!$A$8:$Y$8,'5N mesh'!$B$37:$Z$37,$E456:$AC456)+'5N inverse'!$A$8*$C457/Setup!$B$17+INDEX('5N inverse'!$A$8:$Y$8,1,'5N mesh'!$B$7+1)*Setup!$B$22</f>
        <v>0</v>
      </c>
      <c r="K457" s="0" t="n">
        <f aca="false">SUMPRODUCT('5N inverse'!$A$9:$Y$9,'5N mesh'!$B$37:$Z$37,$E456:$AC456)+'5N inverse'!$A$9*$C457/Setup!$B$17+INDEX('5N inverse'!$A$9:$Y$9,1,'5N mesh'!$B$7+1)*Setup!$B$22</f>
        <v>0</v>
      </c>
      <c r="L457" s="0" t="n">
        <f aca="false">SUMPRODUCT('5N inverse'!$A$10:$Y$10,'5N mesh'!$B$37:$Z$37,$E456:$AC456)+'5N inverse'!$A$10*$C457/Setup!$B$17+INDEX('5N inverse'!$A$10:$Y$10,1,'5N mesh'!$B$7+1)*Setup!$B$22</f>
        <v>0</v>
      </c>
      <c r="M457" s="0" t="n">
        <f aca="false">SUMPRODUCT('5N inverse'!$A$11:$Y$11,'5N mesh'!$B$37:$Z$37,$E456:$AC456)+'5N inverse'!$A$11*$C457/Setup!$B$17+INDEX('5N inverse'!$A$11:$Y$11,1,'5N mesh'!$B$7+1)*Setup!$B$22</f>
        <v>0</v>
      </c>
      <c r="N457" s="0" t="n">
        <f aca="false">SUMPRODUCT('5N inverse'!$A$12:$Y$12,'5N mesh'!$B$37:$Z$37,$E456:$AC456)+'5N inverse'!$A$12*$C457/Setup!$B$17+INDEX('5N inverse'!$A$12:$Y$12,1,'5N mesh'!$B$7+1)*Setup!$B$22</f>
        <v>0</v>
      </c>
      <c r="O457" s="0" t="n">
        <f aca="false">SUMPRODUCT('5N inverse'!$A$13:$Y$13,'5N mesh'!$B$37:$Z$37,$E456:$AC456)+'5N inverse'!$A$13*$C457/Setup!$B$17+INDEX('5N inverse'!$A$13:$Y$13,1,'5N mesh'!$B$7+1)*Setup!$B$22</f>
        <v>0</v>
      </c>
      <c r="P457" s="0" t="n">
        <f aca="false">SUMPRODUCT('5N inverse'!$A$14:$Y$14,'5N mesh'!$B$37:$Z$37,$E456:$AC456)+'5N inverse'!$A$14*$C457/Setup!$B$17+INDEX('5N inverse'!$A$14:$Y$14,1,'5N mesh'!$B$7+1)*Setup!$B$22</f>
        <v>0</v>
      </c>
      <c r="Q457" s="0" t="n">
        <f aca="false">SUMPRODUCT('5N inverse'!$A$15:$Y$15,'5N mesh'!$B$37:$Z$37,$E456:$AC456)+'5N inverse'!$A$15*$C457/Setup!$B$17+INDEX('5N inverse'!$A$15:$Y$15,1,'5N mesh'!$B$7+1)*Setup!$B$22</f>
        <v>0</v>
      </c>
      <c r="R457" s="0" t="n">
        <f aca="false">SUMPRODUCT('5N inverse'!$A$16:$Y$16,'5N mesh'!$B$37:$Z$37,$E456:$AC456)+'5N inverse'!$A$16*$C457/Setup!$B$17+INDEX('5N inverse'!$A$16:$Y$16,1,'5N mesh'!$B$7+1)*Setup!$B$22</f>
        <v>0</v>
      </c>
      <c r="S457" s="0" t="n">
        <f aca="false">SUMPRODUCT('5N inverse'!$A$17:$Y$17,'5N mesh'!$B$37:$Z$37,$E456:$AC456)+'5N inverse'!$A$17*$C457/Setup!$B$17+INDEX('5N inverse'!$A$17:$Y$17,1,'5N mesh'!$B$7+1)*Setup!$B$22</f>
        <v>0</v>
      </c>
      <c r="T457" s="0" t="n">
        <f aca="false">SUMPRODUCT('5N inverse'!$A$18:$Y$18,'5N mesh'!$B$37:$Z$37,$E456:$AC456)+'5N inverse'!$A$18*$C457/Setup!$B$17+INDEX('5N inverse'!$A$18:$Y$18,1,'5N mesh'!$B$7+1)*Setup!$B$22</f>
        <v>0</v>
      </c>
      <c r="U457" s="0" t="n">
        <f aca="false">SUMPRODUCT('5N inverse'!$A$19:$Y$19,'5N mesh'!$B$37:$Z$37,$E456:$AC456)+'5N inverse'!$A$19*$C457/Setup!$B$17+INDEX('5N inverse'!$A$19:$Y$19,1,'5N mesh'!$B$7+1)*Setup!$B$22</f>
        <v>0</v>
      </c>
      <c r="V457" s="0" t="n">
        <f aca="false">SUMPRODUCT('5N inverse'!$A$20:$Y$20,'5N mesh'!$B$37:$Z$37,$E456:$AC456)+'5N inverse'!$A$20*$C457/Setup!$B$17+INDEX('5N inverse'!$A$20:$Y$20,1,'5N mesh'!$B$7+1)*Setup!$B$22</f>
        <v>0</v>
      </c>
      <c r="W457" s="0" t="n">
        <f aca="false">SUMPRODUCT('5N inverse'!$A$21:$Y$21,'5N mesh'!$B$37:$Z$37,$E456:$AC456)+'5N inverse'!$A$21*$C457/Setup!$B$17+INDEX('5N inverse'!$A$21:$Y$21,1,'5N mesh'!$B$7+1)*Setup!$B$22</f>
        <v>0</v>
      </c>
      <c r="X457" s="0" t="n">
        <f aca="false">SUMPRODUCT('5N inverse'!$A$22:$Y$22,'5N mesh'!$B$37:$Z$37,$E456:$AC456)+'5N inverse'!$A$22*$C457/Setup!$B$17+INDEX('5N inverse'!$A$22:$Y$22,1,'5N mesh'!$B$7+1)*Setup!$B$22</f>
        <v>0</v>
      </c>
      <c r="Y457" s="0" t="n">
        <f aca="false">SUMPRODUCT('5N inverse'!$A$23:$Y$23,'5N mesh'!$B$37:$Z$37,$E456:$AC456)+'5N inverse'!$A$23*$C457/Setup!$B$17+INDEX('5N inverse'!$A$23:$Y$23,1,'5N mesh'!$B$7+1)*Setup!$B$22</f>
        <v>0</v>
      </c>
      <c r="Z457" s="0" t="n">
        <f aca="false">SUMPRODUCT('5N inverse'!$A$24:$Y$24,'5N mesh'!$B$37:$Z$37,$E456:$AC456)+'5N inverse'!$A$24*$C457/Setup!$B$17+INDEX('5N inverse'!$A$24:$Y$24,1,'5N mesh'!$B$7+1)*Setup!$B$22</f>
        <v>0</v>
      </c>
      <c r="AA457" s="0" t="n">
        <f aca="false">SUMPRODUCT('5N inverse'!$A$25:$Y$25,'5N mesh'!$B$37:$Z$37,$E456:$AC456)+'5N inverse'!$A$25*$C457/Setup!$B$17+INDEX('5N inverse'!$A$25:$Y$25,1,'5N mesh'!$B$7+1)*Setup!$B$22</f>
        <v>0</v>
      </c>
      <c r="AB457" s="0" t="n">
        <f aca="false">SUMPRODUCT('5N inverse'!$A$26:$Y$26,'5N mesh'!$B$37:$Z$37,$E456:$AC456)+'5N inverse'!$A$26*$C457/Setup!$B$17+INDEX('5N inverse'!$A$26:$Y$26,1,'5N mesh'!$B$7+1)*Setup!$B$22</f>
        <v>0</v>
      </c>
      <c r="AC457" s="0" t="n">
        <f aca="false">SUMPRODUCT('5N inverse'!$A$27:$Y$27,'5N mesh'!$B$37:$Z$37,$E456:$AC456)+'5N inverse'!$A$27*$C457/Setup!$B$17+INDEX('5N inverse'!$A$27:$Y$27,1,'5N mesh'!$B$7+1)*Setup!$B$22</f>
        <v>0</v>
      </c>
    </row>
    <row r="458" customFormat="false" ht="15" hidden="false" customHeight="false" outlineLevel="0" collapsed="false">
      <c r="A458" s="0" t="n">
        <v>453</v>
      </c>
      <c r="B458" s="0" t="n">
        <f aca="false">A458*Setup!$B$11/3600</f>
        <v>37.75</v>
      </c>
      <c r="C458" s="0" t="n">
        <f aca="false">Setup!$B$7+Setup!$B$8*COS(2*PI()*(B458-Setup!$B$9)/24)</f>
        <v>27.3258784492102</v>
      </c>
      <c r="D458" s="0" t="n">
        <f aca="false">(C458-E458)/Setup!$B$17</f>
        <v>28.0559177799351</v>
      </c>
      <c r="E458" s="0" t="n">
        <f aca="false">SUMPRODUCT('5N inverse'!$A$3:$Y$3,'5N mesh'!$B$37:$Z$37,$E457:$AC457)+'5N inverse'!$A$3*$C458/Setup!$B$17+INDEX('5N inverse'!$A$3:$Y$3,1,'5N mesh'!$B$7+1)*Setup!$B$22</f>
        <v>23.6786091378186</v>
      </c>
      <c r="F458" s="0" t="n">
        <f aca="false">SUMPRODUCT('5N inverse'!$A$4:$Y$4,'5N mesh'!$B$37:$Z$37,$E457:$AC457)+'5N inverse'!$A$4*$C458/Setup!$B$17+INDEX('5N inverse'!$A$4:$Y$4,1,'5N mesh'!$B$7+1)*Setup!$B$22</f>
        <v>22.2433174105025</v>
      </c>
      <c r="G458" s="0" t="n">
        <f aca="false">SUMPRODUCT('5N inverse'!$A$5:$Y$5,'5N mesh'!$B$37:$Z$37,$E457:$AC457)+'5N inverse'!$A$5*$C458/Setup!$B$17+INDEX('5N inverse'!$A$5:$Y$5,1,'5N mesh'!$B$7+1)*Setup!$B$22</f>
        <v>19.3727339558704</v>
      </c>
      <c r="H458" s="0" t="n">
        <f aca="false">SUMPRODUCT('5N inverse'!$A$6:$Y$6,'5N mesh'!$B$37:$Z$37,$E457:$AC457)+'5N inverse'!$A$6*$C458/Setup!$B$17+INDEX('5N inverse'!$A$6:$Y$6,1,'5N mesh'!$B$7+1)*Setup!$B$22</f>
        <v>16.5021505012382</v>
      </c>
      <c r="I458" s="0" t="n">
        <f aca="false">SUMPRODUCT('5N inverse'!$A$7:$Y$7,'5N mesh'!$B$37:$Z$37,$E457:$AC457)+'5N inverse'!$A$7*$C458/Setup!$B$17+INDEX('5N inverse'!$A$7:$Y$7,1,'5N mesh'!$B$7+1)*Setup!$B$22</f>
        <v>15.0668587739222</v>
      </c>
      <c r="J458" s="0" t="n">
        <f aca="false">SUMPRODUCT('5N inverse'!$A$8:$Y$8,'5N mesh'!$B$37:$Z$37,$E457:$AC457)+'5N inverse'!$A$8*$C458/Setup!$B$17+INDEX('5N inverse'!$A$8:$Y$8,1,'5N mesh'!$B$7+1)*Setup!$B$22</f>
        <v>0</v>
      </c>
      <c r="K458" s="0" t="n">
        <f aca="false">SUMPRODUCT('5N inverse'!$A$9:$Y$9,'5N mesh'!$B$37:$Z$37,$E457:$AC457)+'5N inverse'!$A$9*$C458/Setup!$B$17+INDEX('5N inverse'!$A$9:$Y$9,1,'5N mesh'!$B$7+1)*Setup!$B$22</f>
        <v>0</v>
      </c>
      <c r="L458" s="0" t="n">
        <f aca="false">SUMPRODUCT('5N inverse'!$A$10:$Y$10,'5N mesh'!$B$37:$Z$37,$E457:$AC457)+'5N inverse'!$A$10*$C458/Setup!$B$17+INDEX('5N inverse'!$A$10:$Y$10,1,'5N mesh'!$B$7+1)*Setup!$B$22</f>
        <v>0</v>
      </c>
      <c r="M458" s="0" t="n">
        <f aca="false">SUMPRODUCT('5N inverse'!$A$11:$Y$11,'5N mesh'!$B$37:$Z$37,$E457:$AC457)+'5N inverse'!$A$11*$C458/Setup!$B$17+INDEX('5N inverse'!$A$11:$Y$11,1,'5N mesh'!$B$7+1)*Setup!$B$22</f>
        <v>0</v>
      </c>
      <c r="N458" s="0" t="n">
        <f aca="false">SUMPRODUCT('5N inverse'!$A$12:$Y$12,'5N mesh'!$B$37:$Z$37,$E457:$AC457)+'5N inverse'!$A$12*$C458/Setup!$B$17+INDEX('5N inverse'!$A$12:$Y$12,1,'5N mesh'!$B$7+1)*Setup!$B$22</f>
        <v>0</v>
      </c>
      <c r="O458" s="0" t="n">
        <f aca="false">SUMPRODUCT('5N inverse'!$A$13:$Y$13,'5N mesh'!$B$37:$Z$37,$E457:$AC457)+'5N inverse'!$A$13*$C458/Setup!$B$17+INDEX('5N inverse'!$A$13:$Y$13,1,'5N mesh'!$B$7+1)*Setup!$B$22</f>
        <v>0</v>
      </c>
      <c r="P458" s="0" t="n">
        <f aca="false">SUMPRODUCT('5N inverse'!$A$14:$Y$14,'5N mesh'!$B$37:$Z$37,$E457:$AC457)+'5N inverse'!$A$14*$C458/Setup!$B$17+INDEX('5N inverse'!$A$14:$Y$14,1,'5N mesh'!$B$7+1)*Setup!$B$22</f>
        <v>0</v>
      </c>
      <c r="Q458" s="0" t="n">
        <f aca="false">SUMPRODUCT('5N inverse'!$A$15:$Y$15,'5N mesh'!$B$37:$Z$37,$E457:$AC457)+'5N inverse'!$A$15*$C458/Setup!$B$17+INDEX('5N inverse'!$A$15:$Y$15,1,'5N mesh'!$B$7+1)*Setup!$B$22</f>
        <v>0</v>
      </c>
      <c r="R458" s="0" t="n">
        <f aca="false">SUMPRODUCT('5N inverse'!$A$16:$Y$16,'5N mesh'!$B$37:$Z$37,$E457:$AC457)+'5N inverse'!$A$16*$C458/Setup!$B$17+INDEX('5N inverse'!$A$16:$Y$16,1,'5N mesh'!$B$7+1)*Setup!$B$22</f>
        <v>0</v>
      </c>
      <c r="S458" s="0" t="n">
        <f aca="false">SUMPRODUCT('5N inverse'!$A$17:$Y$17,'5N mesh'!$B$37:$Z$37,$E457:$AC457)+'5N inverse'!$A$17*$C458/Setup!$B$17+INDEX('5N inverse'!$A$17:$Y$17,1,'5N mesh'!$B$7+1)*Setup!$B$22</f>
        <v>0</v>
      </c>
      <c r="T458" s="0" t="n">
        <f aca="false">SUMPRODUCT('5N inverse'!$A$18:$Y$18,'5N mesh'!$B$37:$Z$37,$E457:$AC457)+'5N inverse'!$A$18*$C458/Setup!$B$17+INDEX('5N inverse'!$A$18:$Y$18,1,'5N mesh'!$B$7+1)*Setup!$B$22</f>
        <v>0</v>
      </c>
      <c r="U458" s="0" t="n">
        <f aca="false">SUMPRODUCT('5N inverse'!$A$19:$Y$19,'5N mesh'!$B$37:$Z$37,$E457:$AC457)+'5N inverse'!$A$19*$C458/Setup!$B$17+INDEX('5N inverse'!$A$19:$Y$19,1,'5N mesh'!$B$7+1)*Setup!$B$22</f>
        <v>0</v>
      </c>
      <c r="V458" s="0" t="n">
        <f aca="false">SUMPRODUCT('5N inverse'!$A$20:$Y$20,'5N mesh'!$B$37:$Z$37,$E457:$AC457)+'5N inverse'!$A$20*$C458/Setup!$B$17+INDEX('5N inverse'!$A$20:$Y$20,1,'5N mesh'!$B$7+1)*Setup!$B$22</f>
        <v>0</v>
      </c>
      <c r="W458" s="0" t="n">
        <f aca="false">SUMPRODUCT('5N inverse'!$A$21:$Y$21,'5N mesh'!$B$37:$Z$37,$E457:$AC457)+'5N inverse'!$A$21*$C458/Setup!$B$17+INDEX('5N inverse'!$A$21:$Y$21,1,'5N mesh'!$B$7+1)*Setup!$B$22</f>
        <v>0</v>
      </c>
      <c r="X458" s="0" t="n">
        <f aca="false">SUMPRODUCT('5N inverse'!$A$22:$Y$22,'5N mesh'!$B$37:$Z$37,$E457:$AC457)+'5N inverse'!$A$22*$C458/Setup!$B$17+INDEX('5N inverse'!$A$22:$Y$22,1,'5N mesh'!$B$7+1)*Setup!$B$22</f>
        <v>0</v>
      </c>
      <c r="Y458" s="0" t="n">
        <f aca="false">SUMPRODUCT('5N inverse'!$A$23:$Y$23,'5N mesh'!$B$37:$Z$37,$E457:$AC457)+'5N inverse'!$A$23*$C458/Setup!$B$17+INDEX('5N inverse'!$A$23:$Y$23,1,'5N mesh'!$B$7+1)*Setup!$B$22</f>
        <v>0</v>
      </c>
      <c r="Z458" s="0" t="n">
        <f aca="false">SUMPRODUCT('5N inverse'!$A$24:$Y$24,'5N mesh'!$B$37:$Z$37,$E457:$AC457)+'5N inverse'!$A$24*$C458/Setup!$B$17+INDEX('5N inverse'!$A$24:$Y$24,1,'5N mesh'!$B$7+1)*Setup!$B$22</f>
        <v>0</v>
      </c>
      <c r="AA458" s="0" t="n">
        <f aca="false">SUMPRODUCT('5N inverse'!$A$25:$Y$25,'5N mesh'!$B$37:$Z$37,$E457:$AC457)+'5N inverse'!$A$25*$C458/Setup!$B$17+INDEX('5N inverse'!$A$25:$Y$25,1,'5N mesh'!$B$7+1)*Setup!$B$22</f>
        <v>0</v>
      </c>
      <c r="AB458" s="0" t="n">
        <f aca="false">SUMPRODUCT('5N inverse'!$A$26:$Y$26,'5N mesh'!$B$37:$Z$37,$E457:$AC457)+'5N inverse'!$A$26*$C458/Setup!$B$17+INDEX('5N inverse'!$A$26:$Y$26,1,'5N mesh'!$B$7+1)*Setup!$B$22</f>
        <v>0</v>
      </c>
      <c r="AC458" s="0" t="n">
        <f aca="false">SUMPRODUCT('5N inverse'!$A$27:$Y$27,'5N mesh'!$B$37:$Z$37,$E457:$AC457)+'5N inverse'!$A$27*$C458/Setup!$B$17+INDEX('5N inverse'!$A$27:$Y$27,1,'5N mesh'!$B$7+1)*Setup!$B$22</f>
        <v>0</v>
      </c>
    </row>
    <row r="459" customFormat="false" ht="15" hidden="false" customHeight="false" outlineLevel="0" collapsed="false">
      <c r="A459" s="0" t="n">
        <v>454</v>
      </c>
      <c r="B459" s="0" t="n">
        <f aca="false">A459*Setup!$B$11/3600</f>
        <v>37.8333333333333</v>
      </c>
      <c r="C459" s="0" t="n">
        <f aca="false">Setup!$B$7+Setup!$B$8*COS(2*PI()*(B459-Setup!$B$9)/24)</f>
        <v>27.3735657832515</v>
      </c>
      <c r="D459" s="0" t="n">
        <f aca="false">(C459-E459)/Setup!$B$17</f>
        <v>28.0790007371857</v>
      </c>
      <c r="E459" s="0" t="n">
        <f aca="false">SUMPRODUCT('5N inverse'!$A$3:$Y$3,'5N mesh'!$B$37:$Z$37,$E458:$AC458)+'5N inverse'!$A$3*$C459/Setup!$B$17+INDEX('5N inverse'!$A$3:$Y$3,1,'5N mesh'!$B$7+1)*Setup!$B$22</f>
        <v>23.7232956874174</v>
      </c>
      <c r="F459" s="0" t="n">
        <f aca="false">SUMPRODUCT('5N inverse'!$A$4:$Y$4,'5N mesh'!$B$37:$Z$37,$E458:$AC458)+'5N inverse'!$A$4*$C459/Setup!$B$17+INDEX('5N inverse'!$A$4:$Y$4,1,'5N mesh'!$B$7+1)*Setup!$B$22</f>
        <v>22.2806062153582</v>
      </c>
      <c r="G459" s="0" t="n">
        <f aca="false">SUMPRODUCT('5N inverse'!$A$5:$Y$5,'5N mesh'!$B$37:$Z$37,$E458:$AC458)+'5N inverse'!$A$5*$C459/Setup!$B$17+INDEX('5N inverse'!$A$5:$Y$5,1,'5N mesh'!$B$7+1)*Setup!$B$22</f>
        <v>19.3952272712399</v>
      </c>
      <c r="H459" s="0" t="n">
        <f aca="false">SUMPRODUCT('5N inverse'!$A$6:$Y$6,'5N mesh'!$B$37:$Z$37,$E458:$AC458)+'5N inverse'!$A$6*$C459/Setup!$B$17+INDEX('5N inverse'!$A$6:$Y$6,1,'5N mesh'!$B$7+1)*Setup!$B$22</f>
        <v>16.5098483271216</v>
      </c>
      <c r="I459" s="0" t="n">
        <f aca="false">SUMPRODUCT('5N inverse'!$A$7:$Y$7,'5N mesh'!$B$37:$Z$37,$E458:$AC458)+'5N inverse'!$A$7*$C459/Setup!$B$17+INDEX('5N inverse'!$A$7:$Y$7,1,'5N mesh'!$B$7+1)*Setup!$B$22</f>
        <v>15.0671588550624</v>
      </c>
      <c r="J459" s="0" t="n">
        <f aca="false">SUMPRODUCT('5N inverse'!$A$8:$Y$8,'5N mesh'!$B$37:$Z$37,$E458:$AC458)+'5N inverse'!$A$8*$C459/Setup!$B$17+INDEX('5N inverse'!$A$8:$Y$8,1,'5N mesh'!$B$7+1)*Setup!$B$22</f>
        <v>0</v>
      </c>
      <c r="K459" s="0" t="n">
        <f aca="false">SUMPRODUCT('5N inverse'!$A$9:$Y$9,'5N mesh'!$B$37:$Z$37,$E458:$AC458)+'5N inverse'!$A$9*$C459/Setup!$B$17+INDEX('5N inverse'!$A$9:$Y$9,1,'5N mesh'!$B$7+1)*Setup!$B$22</f>
        <v>0</v>
      </c>
      <c r="L459" s="0" t="n">
        <f aca="false">SUMPRODUCT('5N inverse'!$A$10:$Y$10,'5N mesh'!$B$37:$Z$37,$E458:$AC458)+'5N inverse'!$A$10*$C459/Setup!$B$17+INDEX('5N inverse'!$A$10:$Y$10,1,'5N mesh'!$B$7+1)*Setup!$B$22</f>
        <v>0</v>
      </c>
      <c r="M459" s="0" t="n">
        <f aca="false">SUMPRODUCT('5N inverse'!$A$11:$Y$11,'5N mesh'!$B$37:$Z$37,$E458:$AC458)+'5N inverse'!$A$11*$C459/Setup!$B$17+INDEX('5N inverse'!$A$11:$Y$11,1,'5N mesh'!$B$7+1)*Setup!$B$22</f>
        <v>0</v>
      </c>
      <c r="N459" s="0" t="n">
        <f aca="false">SUMPRODUCT('5N inverse'!$A$12:$Y$12,'5N mesh'!$B$37:$Z$37,$E458:$AC458)+'5N inverse'!$A$12*$C459/Setup!$B$17+INDEX('5N inverse'!$A$12:$Y$12,1,'5N mesh'!$B$7+1)*Setup!$B$22</f>
        <v>0</v>
      </c>
      <c r="O459" s="0" t="n">
        <f aca="false">SUMPRODUCT('5N inverse'!$A$13:$Y$13,'5N mesh'!$B$37:$Z$37,$E458:$AC458)+'5N inverse'!$A$13*$C459/Setup!$B$17+INDEX('5N inverse'!$A$13:$Y$13,1,'5N mesh'!$B$7+1)*Setup!$B$22</f>
        <v>0</v>
      </c>
      <c r="P459" s="0" t="n">
        <f aca="false">SUMPRODUCT('5N inverse'!$A$14:$Y$14,'5N mesh'!$B$37:$Z$37,$E458:$AC458)+'5N inverse'!$A$14*$C459/Setup!$B$17+INDEX('5N inverse'!$A$14:$Y$14,1,'5N mesh'!$B$7+1)*Setup!$B$22</f>
        <v>0</v>
      </c>
      <c r="Q459" s="0" t="n">
        <f aca="false">SUMPRODUCT('5N inverse'!$A$15:$Y$15,'5N mesh'!$B$37:$Z$37,$E458:$AC458)+'5N inverse'!$A$15*$C459/Setup!$B$17+INDEX('5N inverse'!$A$15:$Y$15,1,'5N mesh'!$B$7+1)*Setup!$B$22</f>
        <v>0</v>
      </c>
      <c r="R459" s="0" t="n">
        <f aca="false">SUMPRODUCT('5N inverse'!$A$16:$Y$16,'5N mesh'!$B$37:$Z$37,$E458:$AC458)+'5N inverse'!$A$16*$C459/Setup!$B$17+INDEX('5N inverse'!$A$16:$Y$16,1,'5N mesh'!$B$7+1)*Setup!$B$22</f>
        <v>0</v>
      </c>
      <c r="S459" s="0" t="n">
        <f aca="false">SUMPRODUCT('5N inverse'!$A$17:$Y$17,'5N mesh'!$B$37:$Z$37,$E458:$AC458)+'5N inverse'!$A$17*$C459/Setup!$B$17+INDEX('5N inverse'!$A$17:$Y$17,1,'5N mesh'!$B$7+1)*Setup!$B$22</f>
        <v>0</v>
      </c>
      <c r="T459" s="0" t="n">
        <f aca="false">SUMPRODUCT('5N inverse'!$A$18:$Y$18,'5N mesh'!$B$37:$Z$37,$E458:$AC458)+'5N inverse'!$A$18*$C459/Setup!$B$17+INDEX('5N inverse'!$A$18:$Y$18,1,'5N mesh'!$B$7+1)*Setup!$B$22</f>
        <v>0</v>
      </c>
      <c r="U459" s="0" t="n">
        <f aca="false">SUMPRODUCT('5N inverse'!$A$19:$Y$19,'5N mesh'!$B$37:$Z$37,$E458:$AC458)+'5N inverse'!$A$19*$C459/Setup!$B$17+INDEX('5N inverse'!$A$19:$Y$19,1,'5N mesh'!$B$7+1)*Setup!$B$22</f>
        <v>0</v>
      </c>
      <c r="V459" s="0" t="n">
        <f aca="false">SUMPRODUCT('5N inverse'!$A$20:$Y$20,'5N mesh'!$B$37:$Z$37,$E458:$AC458)+'5N inverse'!$A$20*$C459/Setup!$B$17+INDEX('5N inverse'!$A$20:$Y$20,1,'5N mesh'!$B$7+1)*Setup!$B$22</f>
        <v>0</v>
      </c>
      <c r="W459" s="0" t="n">
        <f aca="false">SUMPRODUCT('5N inverse'!$A$21:$Y$21,'5N mesh'!$B$37:$Z$37,$E458:$AC458)+'5N inverse'!$A$21*$C459/Setup!$B$17+INDEX('5N inverse'!$A$21:$Y$21,1,'5N mesh'!$B$7+1)*Setup!$B$22</f>
        <v>0</v>
      </c>
      <c r="X459" s="0" t="n">
        <f aca="false">SUMPRODUCT('5N inverse'!$A$22:$Y$22,'5N mesh'!$B$37:$Z$37,$E458:$AC458)+'5N inverse'!$A$22*$C459/Setup!$B$17+INDEX('5N inverse'!$A$22:$Y$22,1,'5N mesh'!$B$7+1)*Setup!$B$22</f>
        <v>0</v>
      </c>
      <c r="Y459" s="0" t="n">
        <f aca="false">SUMPRODUCT('5N inverse'!$A$23:$Y$23,'5N mesh'!$B$37:$Z$37,$E458:$AC458)+'5N inverse'!$A$23*$C459/Setup!$B$17+INDEX('5N inverse'!$A$23:$Y$23,1,'5N mesh'!$B$7+1)*Setup!$B$22</f>
        <v>0</v>
      </c>
      <c r="Z459" s="0" t="n">
        <f aca="false">SUMPRODUCT('5N inverse'!$A$24:$Y$24,'5N mesh'!$B$37:$Z$37,$E458:$AC458)+'5N inverse'!$A$24*$C459/Setup!$B$17+INDEX('5N inverse'!$A$24:$Y$24,1,'5N mesh'!$B$7+1)*Setup!$B$22</f>
        <v>0</v>
      </c>
      <c r="AA459" s="0" t="n">
        <f aca="false">SUMPRODUCT('5N inverse'!$A$25:$Y$25,'5N mesh'!$B$37:$Z$37,$E458:$AC458)+'5N inverse'!$A$25*$C459/Setup!$B$17+INDEX('5N inverse'!$A$25:$Y$25,1,'5N mesh'!$B$7+1)*Setup!$B$22</f>
        <v>0</v>
      </c>
      <c r="AB459" s="0" t="n">
        <f aca="false">SUMPRODUCT('5N inverse'!$A$26:$Y$26,'5N mesh'!$B$37:$Z$37,$E458:$AC458)+'5N inverse'!$A$26*$C459/Setup!$B$17+INDEX('5N inverse'!$A$26:$Y$26,1,'5N mesh'!$B$7+1)*Setup!$B$22</f>
        <v>0</v>
      </c>
      <c r="AC459" s="0" t="n">
        <f aca="false">SUMPRODUCT('5N inverse'!$A$27:$Y$27,'5N mesh'!$B$37:$Z$37,$E458:$AC458)+'5N inverse'!$A$27*$C459/Setup!$B$17+INDEX('5N inverse'!$A$27:$Y$27,1,'5N mesh'!$B$7+1)*Setup!$B$22</f>
        <v>0</v>
      </c>
    </row>
    <row r="460" customFormat="false" ht="15" hidden="false" customHeight="false" outlineLevel="0" collapsed="false">
      <c r="A460" s="0" t="n">
        <v>455</v>
      </c>
      <c r="B460" s="0" t="n">
        <f aca="false">A460*Setup!$B$11/3600</f>
        <v>37.9166666666667</v>
      </c>
      <c r="C460" s="0" t="n">
        <f aca="false">Setup!$B$7+Setup!$B$8*COS(2*PI()*(B460-Setup!$B$9)/24)</f>
        <v>27.4196474826918</v>
      </c>
      <c r="D460" s="0" t="n">
        <f aca="false">(C460-E460)/Setup!$B$17</f>
        <v>28.0897168761406</v>
      </c>
      <c r="E460" s="0" t="n">
        <f aca="false">SUMPRODUCT('5N inverse'!$A$3:$Y$3,'5N mesh'!$B$37:$Z$37,$E459:$AC459)+'5N inverse'!$A$3*$C460/Setup!$B$17+INDEX('5N inverse'!$A$3:$Y$3,1,'5N mesh'!$B$7+1)*Setup!$B$22</f>
        <v>23.7679842887935</v>
      </c>
      <c r="F460" s="0" t="n">
        <f aca="false">SUMPRODUCT('5N inverse'!$A$4:$Y$4,'5N mesh'!$B$37:$Z$37,$E459:$AC459)+'5N inverse'!$A$4*$C460/Setup!$B$17+INDEX('5N inverse'!$A$4:$Y$4,1,'5N mesh'!$B$7+1)*Setup!$B$22</f>
        <v>22.3178972775671</v>
      </c>
      <c r="G460" s="0" t="n">
        <f aca="false">SUMPRODUCT('5N inverse'!$A$5:$Y$5,'5N mesh'!$B$37:$Z$37,$E459:$AC459)+'5N inverse'!$A$5*$C460/Setup!$B$17+INDEX('5N inverse'!$A$5:$Y$5,1,'5N mesh'!$B$7+1)*Setup!$B$22</f>
        <v>19.4177232551143</v>
      </c>
      <c r="H460" s="0" t="n">
        <f aca="false">SUMPRODUCT('5N inverse'!$A$6:$Y$6,'5N mesh'!$B$37:$Z$37,$E459:$AC459)+'5N inverse'!$A$6*$C460/Setup!$B$17+INDEX('5N inverse'!$A$6:$Y$6,1,'5N mesh'!$B$7+1)*Setup!$B$22</f>
        <v>16.5175492326614</v>
      </c>
      <c r="I460" s="0" t="n">
        <f aca="false">SUMPRODUCT('5N inverse'!$A$7:$Y$7,'5N mesh'!$B$37:$Z$37,$E459:$AC459)+'5N inverse'!$A$7*$C460/Setup!$B$17+INDEX('5N inverse'!$A$7:$Y$7,1,'5N mesh'!$B$7+1)*Setup!$B$22</f>
        <v>15.067462221435</v>
      </c>
      <c r="J460" s="0" t="n">
        <f aca="false">SUMPRODUCT('5N inverse'!$A$8:$Y$8,'5N mesh'!$B$37:$Z$37,$E459:$AC459)+'5N inverse'!$A$8*$C460/Setup!$B$17+INDEX('5N inverse'!$A$8:$Y$8,1,'5N mesh'!$B$7+1)*Setup!$B$22</f>
        <v>0</v>
      </c>
      <c r="K460" s="0" t="n">
        <f aca="false">SUMPRODUCT('5N inverse'!$A$9:$Y$9,'5N mesh'!$B$37:$Z$37,$E459:$AC459)+'5N inverse'!$A$9*$C460/Setup!$B$17+INDEX('5N inverse'!$A$9:$Y$9,1,'5N mesh'!$B$7+1)*Setup!$B$22</f>
        <v>0</v>
      </c>
      <c r="L460" s="0" t="n">
        <f aca="false">SUMPRODUCT('5N inverse'!$A$10:$Y$10,'5N mesh'!$B$37:$Z$37,$E459:$AC459)+'5N inverse'!$A$10*$C460/Setup!$B$17+INDEX('5N inverse'!$A$10:$Y$10,1,'5N mesh'!$B$7+1)*Setup!$B$22</f>
        <v>0</v>
      </c>
      <c r="M460" s="0" t="n">
        <f aca="false">SUMPRODUCT('5N inverse'!$A$11:$Y$11,'5N mesh'!$B$37:$Z$37,$E459:$AC459)+'5N inverse'!$A$11*$C460/Setup!$B$17+INDEX('5N inverse'!$A$11:$Y$11,1,'5N mesh'!$B$7+1)*Setup!$B$22</f>
        <v>0</v>
      </c>
      <c r="N460" s="0" t="n">
        <f aca="false">SUMPRODUCT('5N inverse'!$A$12:$Y$12,'5N mesh'!$B$37:$Z$37,$E459:$AC459)+'5N inverse'!$A$12*$C460/Setup!$B$17+INDEX('5N inverse'!$A$12:$Y$12,1,'5N mesh'!$B$7+1)*Setup!$B$22</f>
        <v>0</v>
      </c>
      <c r="O460" s="0" t="n">
        <f aca="false">SUMPRODUCT('5N inverse'!$A$13:$Y$13,'5N mesh'!$B$37:$Z$37,$E459:$AC459)+'5N inverse'!$A$13*$C460/Setup!$B$17+INDEX('5N inverse'!$A$13:$Y$13,1,'5N mesh'!$B$7+1)*Setup!$B$22</f>
        <v>0</v>
      </c>
      <c r="P460" s="0" t="n">
        <f aca="false">SUMPRODUCT('5N inverse'!$A$14:$Y$14,'5N mesh'!$B$37:$Z$37,$E459:$AC459)+'5N inverse'!$A$14*$C460/Setup!$B$17+INDEX('5N inverse'!$A$14:$Y$14,1,'5N mesh'!$B$7+1)*Setup!$B$22</f>
        <v>0</v>
      </c>
      <c r="Q460" s="0" t="n">
        <f aca="false">SUMPRODUCT('5N inverse'!$A$15:$Y$15,'5N mesh'!$B$37:$Z$37,$E459:$AC459)+'5N inverse'!$A$15*$C460/Setup!$B$17+INDEX('5N inverse'!$A$15:$Y$15,1,'5N mesh'!$B$7+1)*Setup!$B$22</f>
        <v>0</v>
      </c>
      <c r="R460" s="0" t="n">
        <f aca="false">SUMPRODUCT('5N inverse'!$A$16:$Y$16,'5N mesh'!$B$37:$Z$37,$E459:$AC459)+'5N inverse'!$A$16*$C460/Setup!$B$17+INDEX('5N inverse'!$A$16:$Y$16,1,'5N mesh'!$B$7+1)*Setup!$B$22</f>
        <v>0</v>
      </c>
      <c r="S460" s="0" t="n">
        <f aca="false">SUMPRODUCT('5N inverse'!$A$17:$Y$17,'5N mesh'!$B$37:$Z$37,$E459:$AC459)+'5N inverse'!$A$17*$C460/Setup!$B$17+INDEX('5N inverse'!$A$17:$Y$17,1,'5N mesh'!$B$7+1)*Setup!$B$22</f>
        <v>0</v>
      </c>
      <c r="T460" s="0" t="n">
        <f aca="false">SUMPRODUCT('5N inverse'!$A$18:$Y$18,'5N mesh'!$B$37:$Z$37,$E459:$AC459)+'5N inverse'!$A$18*$C460/Setup!$B$17+INDEX('5N inverse'!$A$18:$Y$18,1,'5N mesh'!$B$7+1)*Setup!$B$22</f>
        <v>0</v>
      </c>
      <c r="U460" s="0" t="n">
        <f aca="false">SUMPRODUCT('5N inverse'!$A$19:$Y$19,'5N mesh'!$B$37:$Z$37,$E459:$AC459)+'5N inverse'!$A$19*$C460/Setup!$B$17+INDEX('5N inverse'!$A$19:$Y$19,1,'5N mesh'!$B$7+1)*Setup!$B$22</f>
        <v>0</v>
      </c>
      <c r="V460" s="0" t="n">
        <f aca="false">SUMPRODUCT('5N inverse'!$A$20:$Y$20,'5N mesh'!$B$37:$Z$37,$E459:$AC459)+'5N inverse'!$A$20*$C460/Setup!$B$17+INDEX('5N inverse'!$A$20:$Y$20,1,'5N mesh'!$B$7+1)*Setup!$B$22</f>
        <v>0</v>
      </c>
      <c r="W460" s="0" t="n">
        <f aca="false">SUMPRODUCT('5N inverse'!$A$21:$Y$21,'5N mesh'!$B$37:$Z$37,$E459:$AC459)+'5N inverse'!$A$21*$C460/Setup!$B$17+INDEX('5N inverse'!$A$21:$Y$21,1,'5N mesh'!$B$7+1)*Setup!$B$22</f>
        <v>0</v>
      </c>
      <c r="X460" s="0" t="n">
        <f aca="false">SUMPRODUCT('5N inverse'!$A$22:$Y$22,'5N mesh'!$B$37:$Z$37,$E459:$AC459)+'5N inverse'!$A$22*$C460/Setup!$B$17+INDEX('5N inverse'!$A$22:$Y$22,1,'5N mesh'!$B$7+1)*Setup!$B$22</f>
        <v>0</v>
      </c>
      <c r="Y460" s="0" t="n">
        <f aca="false">SUMPRODUCT('5N inverse'!$A$23:$Y$23,'5N mesh'!$B$37:$Z$37,$E459:$AC459)+'5N inverse'!$A$23*$C460/Setup!$B$17+INDEX('5N inverse'!$A$23:$Y$23,1,'5N mesh'!$B$7+1)*Setup!$B$22</f>
        <v>0</v>
      </c>
      <c r="Z460" s="0" t="n">
        <f aca="false">SUMPRODUCT('5N inverse'!$A$24:$Y$24,'5N mesh'!$B$37:$Z$37,$E459:$AC459)+'5N inverse'!$A$24*$C460/Setup!$B$17+INDEX('5N inverse'!$A$24:$Y$24,1,'5N mesh'!$B$7+1)*Setup!$B$22</f>
        <v>0</v>
      </c>
      <c r="AA460" s="0" t="n">
        <f aca="false">SUMPRODUCT('5N inverse'!$A$25:$Y$25,'5N mesh'!$B$37:$Z$37,$E459:$AC459)+'5N inverse'!$A$25*$C460/Setup!$B$17+INDEX('5N inverse'!$A$25:$Y$25,1,'5N mesh'!$B$7+1)*Setup!$B$22</f>
        <v>0</v>
      </c>
      <c r="AB460" s="0" t="n">
        <f aca="false">SUMPRODUCT('5N inverse'!$A$26:$Y$26,'5N mesh'!$B$37:$Z$37,$E459:$AC459)+'5N inverse'!$A$26*$C460/Setup!$B$17+INDEX('5N inverse'!$A$26:$Y$26,1,'5N mesh'!$B$7+1)*Setup!$B$22</f>
        <v>0</v>
      </c>
      <c r="AC460" s="0" t="n">
        <f aca="false">SUMPRODUCT('5N inverse'!$A$27:$Y$27,'5N mesh'!$B$37:$Z$37,$E459:$AC459)+'5N inverse'!$A$27*$C460/Setup!$B$17+INDEX('5N inverse'!$A$27:$Y$27,1,'5N mesh'!$B$7+1)*Setup!$B$22</f>
        <v>0</v>
      </c>
    </row>
    <row r="461" customFormat="false" ht="15" hidden="false" customHeight="false" outlineLevel="0" collapsed="false">
      <c r="A461" s="0" t="n">
        <v>456</v>
      </c>
      <c r="B461" s="0" t="n">
        <f aca="false">A461*Setup!$B$11/3600</f>
        <v>38</v>
      </c>
      <c r="C461" s="0" t="n">
        <f aca="false">Setup!$B$7+Setup!$B$8*COS(2*PI()*(B461-Setup!$B$9)/24)</f>
        <v>27.4641016151378</v>
      </c>
      <c r="D461" s="0" t="n">
        <f aca="false">(C461-E461)/Setup!$B$17</f>
        <v>28.0880596140794</v>
      </c>
      <c r="E461" s="0" t="n">
        <f aca="false">SUMPRODUCT('5N inverse'!$A$3:$Y$3,'5N mesh'!$B$37:$Z$37,$E460:$AC460)+'5N inverse'!$A$3*$C461/Setup!$B$17+INDEX('5N inverse'!$A$3:$Y$3,1,'5N mesh'!$B$7+1)*Setup!$B$22</f>
        <v>23.8126538653074</v>
      </c>
      <c r="F461" s="0" t="n">
        <f aca="false">SUMPRODUCT('5N inverse'!$A$4:$Y$4,'5N mesh'!$B$37:$Z$37,$E460:$AC460)+'5N inverse'!$A$4*$C461/Setup!$B$17+INDEX('5N inverse'!$A$4:$Y$4,1,'5N mesh'!$B$7+1)*Setup!$B$22</f>
        <v>22.3551730095962</v>
      </c>
      <c r="G461" s="0" t="n">
        <f aca="false">SUMPRODUCT('5N inverse'!$A$5:$Y$5,'5N mesh'!$B$37:$Z$37,$E460:$AC460)+'5N inverse'!$A$5*$C461/Setup!$B$17+INDEX('5N inverse'!$A$5:$Y$5,1,'5N mesh'!$B$7+1)*Setup!$B$22</f>
        <v>19.4402112981736</v>
      </c>
      <c r="H461" s="0" t="n">
        <f aca="false">SUMPRODUCT('5N inverse'!$A$6:$Y$6,'5N mesh'!$B$37:$Z$37,$E460:$AC460)+'5N inverse'!$A$6*$C461/Setup!$B$17+INDEX('5N inverse'!$A$6:$Y$6,1,'5N mesh'!$B$7+1)*Setup!$B$22</f>
        <v>16.5252495867511</v>
      </c>
      <c r="I461" s="0" t="n">
        <f aca="false">SUMPRODUCT('5N inverse'!$A$7:$Y$7,'5N mesh'!$B$37:$Z$37,$E460:$AC460)+'5N inverse'!$A$7*$C461/Setup!$B$17+INDEX('5N inverse'!$A$7:$Y$7,1,'5N mesh'!$B$7+1)*Setup!$B$22</f>
        <v>15.0677687310398</v>
      </c>
      <c r="J461" s="0" t="n">
        <f aca="false">SUMPRODUCT('5N inverse'!$A$8:$Y$8,'5N mesh'!$B$37:$Z$37,$E460:$AC460)+'5N inverse'!$A$8*$C461/Setup!$B$17+INDEX('5N inverse'!$A$8:$Y$8,1,'5N mesh'!$B$7+1)*Setup!$B$22</f>
        <v>0</v>
      </c>
      <c r="K461" s="0" t="n">
        <f aca="false">SUMPRODUCT('5N inverse'!$A$9:$Y$9,'5N mesh'!$B$37:$Z$37,$E460:$AC460)+'5N inverse'!$A$9*$C461/Setup!$B$17+INDEX('5N inverse'!$A$9:$Y$9,1,'5N mesh'!$B$7+1)*Setup!$B$22</f>
        <v>0</v>
      </c>
      <c r="L461" s="0" t="n">
        <f aca="false">SUMPRODUCT('5N inverse'!$A$10:$Y$10,'5N mesh'!$B$37:$Z$37,$E460:$AC460)+'5N inverse'!$A$10*$C461/Setup!$B$17+INDEX('5N inverse'!$A$10:$Y$10,1,'5N mesh'!$B$7+1)*Setup!$B$22</f>
        <v>0</v>
      </c>
      <c r="M461" s="0" t="n">
        <f aca="false">SUMPRODUCT('5N inverse'!$A$11:$Y$11,'5N mesh'!$B$37:$Z$37,$E460:$AC460)+'5N inverse'!$A$11*$C461/Setup!$B$17+INDEX('5N inverse'!$A$11:$Y$11,1,'5N mesh'!$B$7+1)*Setup!$B$22</f>
        <v>0</v>
      </c>
      <c r="N461" s="0" t="n">
        <f aca="false">SUMPRODUCT('5N inverse'!$A$12:$Y$12,'5N mesh'!$B$37:$Z$37,$E460:$AC460)+'5N inverse'!$A$12*$C461/Setup!$B$17+INDEX('5N inverse'!$A$12:$Y$12,1,'5N mesh'!$B$7+1)*Setup!$B$22</f>
        <v>0</v>
      </c>
      <c r="O461" s="0" t="n">
        <f aca="false">SUMPRODUCT('5N inverse'!$A$13:$Y$13,'5N mesh'!$B$37:$Z$37,$E460:$AC460)+'5N inverse'!$A$13*$C461/Setup!$B$17+INDEX('5N inverse'!$A$13:$Y$13,1,'5N mesh'!$B$7+1)*Setup!$B$22</f>
        <v>0</v>
      </c>
      <c r="P461" s="0" t="n">
        <f aca="false">SUMPRODUCT('5N inverse'!$A$14:$Y$14,'5N mesh'!$B$37:$Z$37,$E460:$AC460)+'5N inverse'!$A$14*$C461/Setup!$B$17+INDEX('5N inverse'!$A$14:$Y$14,1,'5N mesh'!$B$7+1)*Setup!$B$22</f>
        <v>0</v>
      </c>
      <c r="Q461" s="0" t="n">
        <f aca="false">SUMPRODUCT('5N inverse'!$A$15:$Y$15,'5N mesh'!$B$37:$Z$37,$E460:$AC460)+'5N inverse'!$A$15*$C461/Setup!$B$17+INDEX('5N inverse'!$A$15:$Y$15,1,'5N mesh'!$B$7+1)*Setup!$B$22</f>
        <v>0</v>
      </c>
      <c r="R461" s="0" t="n">
        <f aca="false">SUMPRODUCT('5N inverse'!$A$16:$Y$16,'5N mesh'!$B$37:$Z$37,$E460:$AC460)+'5N inverse'!$A$16*$C461/Setup!$B$17+INDEX('5N inverse'!$A$16:$Y$16,1,'5N mesh'!$B$7+1)*Setup!$B$22</f>
        <v>0</v>
      </c>
      <c r="S461" s="0" t="n">
        <f aca="false">SUMPRODUCT('5N inverse'!$A$17:$Y$17,'5N mesh'!$B$37:$Z$37,$E460:$AC460)+'5N inverse'!$A$17*$C461/Setup!$B$17+INDEX('5N inverse'!$A$17:$Y$17,1,'5N mesh'!$B$7+1)*Setup!$B$22</f>
        <v>0</v>
      </c>
      <c r="T461" s="0" t="n">
        <f aca="false">SUMPRODUCT('5N inverse'!$A$18:$Y$18,'5N mesh'!$B$37:$Z$37,$E460:$AC460)+'5N inverse'!$A$18*$C461/Setup!$B$17+INDEX('5N inverse'!$A$18:$Y$18,1,'5N mesh'!$B$7+1)*Setup!$B$22</f>
        <v>0</v>
      </c>
      <c r="U461" s="0" t="n">
        <f aca="false">SUMPRODUCT('5N inverse'!$A$19:$Y$19,'5N mesh'!$B$37:$Z$37,$E460:$AC460)+'5N inverse'!$A$19*$C461/Setup!$B$17+INDEX('5N inverse'!$A$19:$Y$19,1,'5N mesh'!$B$7+1)*Setup!$B$22</f>
        <v>0</v>
      </c>
      <c r="V461" s="0" t="n">
        <f aca="false">SUMPRODUCT('5N inverse'!$A$20:$Y$20,'5N mesh'!$B$37:$Z$37,$E460:$AC460)+'5N inverse'!$A$20*$C461/Setup!$B$17+INDEX('5N inverse'!$A$20:$Y$20,1,'5N mesh'!$B$7+1)*Setup!$B$22</f>
        <v>0</v>
      </c>
      <c r="W461" s="0" t="n">
        <f aca="false">SUMPRODUCT('5N inverse'!$A$21:$Y$21,'5N mesh'!$B$37:$Z$37,$E460:$AC460)+'5N inverse'!$A$21*$C461/Setup!$B$17+INDEX('5N inverse'!$A$21:$Y$21,1,'5N mesh'!$B$7+1)*Setup!$B$22</f>
        <v>0</v>
      </c>
      <c r="X461" s="0" t="n">
        <f aca="false">SUMPRODUCT('5N inverse'!$A$22:$Y$22,'5N mesh'!$B$37:$Z$37,$E460:$AC460)+'5N inverse'!$A$22*$C461/Setup!$B$17+INDEX('5N inverse'!$A$22:$Y$22,1,'5N mesh'!$B$7+1)*Setup!$B$22</f>
        <v>0</v>
      </c>
      <c r="Y461" s="0" t="n">
        <f aca="false">SUMPRODUCT('5N inverse'!$A$23:$Y$23,'5N mesh'!$B$37:$Z$37,$E460:$AC460)+'5N inverse'!$A$23*$C461/Setup!$B$17+INDEX('5N inverse'!$A$23:$Y$23,1,'5N mesh'!$B$7+1)*Setup!$B$22</f>
        <v>0</v>
      </c>
      <c r="Z461" s="0" t="n">
        <f aca="false">SUMPRODUCT('5N inverse'!$A$24:$Y$24,'5N mesh'!$B$37:$Z$37,$E460:$AC460)+'5N inverse'!$A$24*$C461/Setup!$B$17+INDEX('5N inverse'!$A$24:$Y$24,1,'5N mesh'!$B$7+1)*Setup!$B$22</f>
        <v>0</v>
      </c>
      <c r="AA461" s="0" t="n">
        <f aca="false">SUMPRODUCT('5N inverse'!$A$25:$Y$25,'5N mesh'!$B$37:$Z$37,$E460:$AC460)+'5N inverse'!$A$25*$C461/Setup!$B$17+INDEX('5N inverse'!$A$25:$Y$25,1,'5N mesh'!$B$7+1)*Setup!$B$22</f>
        <v>0</v>
      </c>
      <c r="AB461" s="0" t="n">
        <f aca="false">SUMPRODUCT('5N inverse'!$A$26:$Y$26,'5N mesh'!$B$37:$Z$37,$E460:$AC460)+'5N inverse'!$A$26*$C461/Setup!$B$17+INDEX('5N inverse'!$A$26:$Y$26,1,'5N mesh'!$B$7+1)*Setup!$B$22</f>
        <v>0</v>
      </c>
      <c r="AC461" s="0" t="n">
        <f aca="false">SUMPRODUCT('5N inverse'!$A$27:$Y$27,'5N mesh'!$B$37:$Z$37,$E460:$AC460)+'5N inverse'!$A$27*$C461/Setup!$B$17+INDEX('5N inverse'!$A$27:$Y$27,1,'5N mesh'!$B$7+1)*Setup!$B$22</f>
        <v>0</v>
      </c>
    </row>
    <row r="462" customFormat="false" ht="15" hidden="false" customHeight="false" outlineLevel="0" collapsed="false">
      <c r="A462" s="0" t="n">
        <v>457</v>
      </c>
      <c r="B462" s="0" t="n">
        <f aca="false">A462*Setup!$B$11/3600</f>
        <v>38.0833333333333</v>
      </c>
      <c r="C462" s="0" t="n">
        <f aca="false">Setup!$B$7+Setup!$B$8*COS(2*PI()*(B462-Setup!$B$9)/24)</f>
        <v>27.50690702283</v>
      </c>
      <c r="D462" s="0" t="n">
        <f aca="false">(C462-E462)/Setup!$B$17</f>
        <v>28.0740282770509</v>
      </c>
      <c r="E462" s="0" t="n">
        <f aca="false">SUMPRODUCT('5N inverse'!$A$3:$Y$3,'5N mesh'!$B$37:$Z$37,$E461:$AC461)+'5N inverse'!$A$3*$C462/Setup!$B$17+INDEX('5N inverse'!$A$3:$Y$3,1,'5N mesh'!$B$7+1)*Setup!$B$22</f>
        <v>23.8572833468134</v>
      </c>
      <c r="F462" s="0" t="n">
        <f aca="false">SUMPRODUCT('5N inverse'!$A$4:$Y$4,'5N mesh'!$B$37:$Z$37,$E461:$AC461)+'5N inverse'!$A$4*$C462/Setup!$B$17+INDEX('5N inverse'!$A$4:$Y$4,1,'5N mesh'!$B$7+1)*Setup!$B$22</f>
        <v>22.3924158290694</v>
      </c>
      <c r="G462" s="0" t="n">
        <f aca="false">SUMPRODUCT('5N inverse'!$A$5:$Y$5,'5N mesh'!$B$37:$Z$37,$E461:$AC461)+'5N inverse'!$A$5*$C462/Setup!$B$17+INDEX('5N inverse'!$A$5:$Y$5,1,'5N mesh'!$B$7+1)*Setup!$B$22</f>
        <v>19.4626807935812</v>
      </c>
      <c r="H462" s="0" t="n">
        <f aca="false">SUMPRODUCT('5N inverse'!$A$6:$Y$6,'5N mesh'!$B$37:$Z$37,$E461:$AC461)+'5N inverse'!$A$6*$C462/Setup!$B$17+INDEX('5N inverse'!$A$6:$Y$6,1,'5N mesh'!$B$7+1)*Setup!$B$22</f>
        <v>16.5329457580931</v>
      </c>
      <c r="I462" s="0" t="n">
        <f aca="false">SUMPRODUCT('5N inverse'!$A$7:$Y$7,'5N mesh'!$B$37:$Z$37,$E461:$AC461)+'5N inverse'!$A$7*$C462/Setup!$B$17+INDEX('5N inverse'!$A$7:$Y$7,1,'5N mesh'!$B$7+1)*Setup!$B$22</f>
        <v>15.0680782403491</v>
      </c>
      <c r="J462" s="0" t="n">
        <f aca="false">SUMPRODUCT('5N inverse'!$A$8:$Y$8,'5N mesh'!$B$37:$Z$37,$E461:$AC461)+'5N inverse'!$A$8*$C462/Setup!$B$17+INDEX('5N inverse'!$A$8:$Y$8,1,'5N mesh'!$B$7+1)*Setup!$B$22</f>
        <v>0</v>
      </c>
      <c r="K462" s="0" t="n">
        <f aca="false">SUMPRODUCT('5N inverse'!$A$9:$Y$9,'5N mesh'!$B$37:$Z$37,$E461:$AC461)+'5N inverse'!$A$9*$C462/Setup!$B$17+INDEX('5N inverse'!$A$9:$Y$9,1,'5N mesh'!$B$7+1)*Setup!$B$22</f>
        <v>0</v>
      </c>
      <c r="L462" s="0" t="n">
        <f aca="false">SUMPRODUCT('5N inverse'!$A$10:$Y$10,'5N mesh'!$B$37:$Z$37,$E461:$AC461)+'5N inverse'!$A$10*$C462/Setup!$B$17+INDEX('5N inverse'!$A$10:$Y$10,1,'5N mesh'!$B$7+1)*Setup!$B$22</f>
        <v>0</v>
      </c>
      <c r="M462" s="0" t="n">
        <f aca="false">SUMPRODUCT('5N inverse'!$A$11:$Y$11,'5N mesh'!$B$37:$Z$37,$E461:$AC461)+'5N inverse'!$A$11*$C462/Setup!$B$17+INDEX('5N inverse'!$A$11:$Y$11,1,'5N mesh'!$B$7+1)*Setup!$B$22</f>
        <v>0</v>
      </c>
      <c r="N462" s="0" t="n">
        <f aca="false">SUMPRODUCT('5N inverse'!$A$12:$Y$12,'5N mesh'!$B$37:$Z$37,$E461:$AC461)+'5N inverse'!$A$12*$C462/Setup!$B$17+INDEX('5N inverse'!$A$12:$Y$12,1,'5N mesh'!$B$7+1)*Setup!$B$22</f>
        <v>0</v>
      </c>
      <c r="O462" s="0" t="n">
        <f aca="false">SUMPRODUCT('5N inverse'!$A$13:$Y$13,'5N mesh'!$B$37:$Z$37,$E461:$AC461)+'5N inverse'!$A$13*$C462/Setup!$B$17+INDEX('5N inverse'!$A$13:$Y$13,1,'5N mesh'!$B$7+1)*Setup!$B$22</f>
        <v>0</v>
      </c>
      <c r="P462" s="0" t="n">
        <f aca="false">SUMPRODUCT('5N inverse'!$A$14:$Y$14,'5N mesh'!$B$37:$Z$37,$E461:$AC461)+'5N inverse'!$A$14*$C462/Setup!$B$17+INDEX('5N inverse'!$A$14:$Y$14,1,'5N mesh'!$B$7+1)*Setup!$B$22</f>
        <v>0</v>
      </c>
      <c r="Q462" s="0" t="n">
        <f aca="false">SUMPRODUCT('5N inverse'!$A$15:$Y$15,'5N mesh'!$B$37:$Z$37,$E461:$AC461)+'5N inverse'!$A$15*$C462/Setup!$B$17+INDEX('5N inverse'!$A$15:$Y$15,1,'5N mesh'!$B$7+1)*Setup!$B$22</f>
        <v>0</v>
      </c>
      <c r="R462" s="0" t="n">
        <f aca="false">SUMPRODUCT('5N inverse'!$A$16:$Y$16,'5N mesh'!$B$37:$Z$37,$E461:$AC461)+'5N inverse'!$A$16*$C462/Setup!$B$17+INDEX('5N inverse'!$A$16:$Y$16,1,'5N mesh'!$B$7+1)*Setup!$B$22</f>
        <v>0</v>
      </c>
      <c r="S462" s="0" t="n">
        <f aca="false">SUMPRODUCT('5N inverse'!$A$17:$Y$17,'5N mesh'!$B$37:$Z$37,$E461:$AC461)+'5N inverse'!$A$17*$C462/Setup!$B$17+INDEX('5N inverse'!$A$17:$Y$17,1,'5N mesh'!$B$7+1)*Setup!$B$22</f>
        <v>0</v>
      </c>
      <c r="T462" s="0" t="n">
        <f aca="false">SUMPRODUCT('5N inverse'!$A$18:$Y$18,'5N mesh'!$B$37:$Z$37,$E461:$AC461)+'5N inverse'!$A$18*$C462/Setup!$B$17+INDEX('5N inverse'!$A$18:$Y$18,1,'5N mesh'!$B$7+1)*Setup!$B$22</f>
        <v>0</v>
      </c>
      <c r="U462" s="0" t="n">
        <f aca="false">SUMPRODUCT('5N inverse'!$A$19:$Y$19,'5N mesh'!$B$37:$Z$37,$E461:$AC461)+'5N inverse'!$A$19*$C462/Setup!$B$17+INDEX('5N inverse'!$A$19:$Y$19,1,'5N mesh'!$B$7+1)*Setup!$B$22</f>
        <v>0</v>
      </c>
      <c r="V462" s="0" t="n">
        <f aca="false">SUMPRODUCT('5N inverse'!$A$20:$Y$20,'5N mesh'!$B$37:$Z$37,$E461:$AC461)+'5N inverse'!$A$20*$C462/Setup!$B$17+INDEX('5N inverse'!$A$20:$Y$20,1,'5N mesh'!$B$7+1)*Setup!$B$22</f>
        <v>0</v>
      </c>
      <c r="W462" s="0" t="n">
        <f aca="false">SUMPRODUCT('5N inverse'!$A$21:$Y$21,'5N mesh'!$B$37:$Z$37,$E461:$AC461)+'5N inverse'!$A$21*$C462/Setup!$B$17+INDEX('5N inverse'!$A$21:$Y$21,1,'5N mesh'!$B$7+1)*Setup!$B$22</f>
        <v>0</v>
      </c>
      <c r="X462" s="0" t="n">
        <f aca="false">SUMPRODUCT('5N inverse'!$A$22:$Y$22,'5N mesh'!$B$37:$Z$37,$E461:$AC461)+'5N inverse'!$A$22*$C462/Setup!$B$17+INDEX('5N inverse'!$A$22:$Y$22,1,'5N mesh'!$B$7+1)*Setup!$B$22</f>
        <v>0</v>
      </c>
      <c r="Y462" s="0" t="n">
        <f aca="false">SUMPRODUCT('5N inverse'!$A$23:$Y$23,'5N mesh'!$B$37:$Z$37,$E461:$AC461)+'5N inverse'!$A$23*$C462/Setup!$B$17+INDEX('5N inverse'!$A$23:$Y$23,1,'5N mesh'!$B$7+1)*Setup!$B$22</f>
        <v>0</v>
      </c>
      <c r="Z462" s="0" t="n">
        <f aca="false">SUMPRODUCT('5N inverse'!$A$24:$Y$24,'5N mesh'!$B$37:$Z$37,$E461:$AC461)+'5N inverse'!$A$24*$C462/Setup!$B$17+INDEX('5N inverse'!$A$24:$Y$24,1,'5N mesh'!$B$7+1)*Setup!$B$22</f>
        <v>0</v>
      </c>
      <c r="AA462" s="0" t="n">
        <f aca="false">SUMPRODUCT('5N inverse'!$A$25:$Y$25,'5N mesh'!$B$37:$Z$37,$E461:$AC461)+'5N inverse'!$A$25*$C462/Setup!$B$17+INDEX('5N inverse'!$A$25:$Y$25,1,'5N mesh'!$B$7+1)*Setup!$B$22</f>
        <v>0</v>
      </c>
      <c r="AB462" s="0" t="n">
        <f aca="false">SUMPRODUCT('5N inverse'!$A$26:$Y$26,'5N mesh'!$B$37:$Z$37,$E461:$AC461)+'5N inverse'!$A$26*$C462/Setup!$B$17+INDEX('5N inverse'!$A$26:$Y$26,1,'5N mesh'!$B$7+1)*Setup!$B$22</f>
        <v>0</v>
      </c>
      <c r="AC462" s="0" t="n">
        <f aca="false">SUMPRODUCT('5N inverse'!$A$27:$Y$27,'5N mesh'!$B$37:$Z$37,$E461:$AC461)+'5N inverse'!$A$27*$C462/Setup!$B$17+INDEX('5N inverse'!$A$27:$Y$27,1,'5N mesh'!$B$7+1)*Setup!$B$22</f>
        <v>0</v>
      </c>
    </row>
    <row r="463" customFormat="false" ht="15" hidden="false" customHeight="false" outlineLevel="0" collapsed="false">
      <c r="A463" s="0" t="n">
        <v>458</v>
      </c>
      <c r="B463" s="0" t="n">
        <f aca="false">A463*Setup!$B$11/3600</f>
        <v>38.1666666666667</v>
      </c>
      <c r="C463" s="0" t="n">
        <f aca="false">Setup!$B$7+Setup!$B$8*COS(2*PI()*(B463-Setup!$B$9)/24)</f>
        <v>27.5480433327129</v>
      </c>
      <c r="D463" s="0" t="n">
        <f aca="false">(C463-E463)/Setup!$B$17</f>
        <v>28.0476280999326</v>
      </c>
      <c r="E463" s="0" t="n">
        <f aca="false">SUMPRODUCT('5N inverse'!$A$3:$Y$3,'5N mesh'!$B$37:$Z$37,$E462:$AC462)+'5N inverse'!$A$3*$C463/Setup!$B$17+INDEX('5N inverse'!$A$3:$Y$3,1,'5N mesh'!$B$7+1)*Setup!$B$22</f>
        <v>23.9018516797217</v>
      </c>
      <c r="F463" s="0" t="n">
        <f aca="false">SUMPRODUCT('5N inverse'!$A$4:$Y$4,'5N mesh'!$B$37:$Z$37,$E462:$AC462)+'5N inverse'!$A$4*$C463/Setup!$B$17+INDEX('5N inverse'!$A$4:$Y$4,1,'5N mesh'!$B$7+1)*Setup!$B$22</f>
        <v>22.429608167164</v>
      </c>
      <c r="G463" s="0" t="n">
        <f aca="false">SUMPRODUCT('5N inverse'!$A$5:$Y$5,'5N mesh'!$B$37:$Z$37,$E462:$AC462)+'5N inverse'!$A$5*$C463/Setup!$B$17+INDEX('5N inverse'!$A$5:$Y$5,1,'5N mesh'!$B$7+1)*Setup!$B$22</f>
        <v>19.4851211420488</v>
      </c>
      <c r="H463" s="0" t="n">
        <f aca="false">SUMPRODUCT('5N inverse'!$A$6:$Y$6,'5N mesh'!$B$37:$Z$37,$E462:$AC462)+'5N inverse'!$A$6*$C463/Setup!$B$17+INDEX('5N inverse'!$A$6:$Y$6,1,'5N mesh'!$B$7+1)*Setup!$B$22</f>
        <v>16.5406341169335</v>
      </c>
      <c r="I463" s="0" t="n">
        <f aca="false">SUMPRODUCT('5N inverse'!$A$7:$Y$7,'5N mesh'!$B$37:$Z$37,$E462:$AC462)+'5N inverse'!$A$7*$C463/Setup!$B$17+INDEX('5N inverse'!$A$7:$Y$7,1,'5N mesh'!$B$7+1)*Setup!$B$22</f>
        <v>15.0683906043759</v>
      </c>
      <c r="J463" s="0" t="n">
        <f aca="false">SUMPRODUCT('5N inverse'!$A$8:$Y$8,'5N mesh'!$B$37:$Z$37,$E462:$AC462)+'5N inverse'!$A$8*$C463/Setup!$B$17+INDEX('5N inverse'!$A$8:$Y$8,1,'5N mesh'!$B$7+1)*Setup!$B$22</f>
        <v>0</v>
      </c>
      <c r="K463" s="0" t="n">
        <f aca="false">SUMPRODUCT('5N inverse'!$A$9:$Y$9,'5N mesh'!$B$37:$Z$37,$E462:$AC462)+'5N inverse'!$A$9*$C463/Setup!$B$17+INDEX('5N inverse'!$A$9:$Y$9,1,'5N mesh'!$B$7+1)*Setup!$B$22</f>
        <v>0</v>
      </c>
      <c r="L463" s="0" t="n">
        <f aca="false">SUMPRODUCT('5N inverse'!$A$10:$Y$10,'5N mesh'!$B$37:$Z$37,$E462:$AC462)+'5N inverse'!$A$10*$C463/Setup!$B$17+INDEX('5N inverse'!$A$10:$Y$10,1,'5N mesh'!$B$7+1)*Setup!$B$22</f>
        <v>0</v>
      </c>
      <c r="M463" s="0" t="n">
        <f aca="false">SUMPRODUCT('5N inverse'!$A$11:$Y$11,'5N mesh'!$B$37:$Z$37,$E462:$AC462)+'5N inverse'!$A$11*$C463/Setup!$B$17+INDEX('5N inverse'!$A$11:$Y$11,1,'5N mesh'!$B$7+1)*Setup!$B$22</f>
        <v>0</v>
      </c>
      <c r="N463" s="0" t="n">
        <f aca="false">SUMPRODUCT('5N inverse'!$A$12:$Y$12,'5N mesh'!$B$37:$Z$37,$E462:$AC462)+'5N inverse'!$A$12*$C463/Setup!$B$17+INDEX('5N inverse'!$A$12:$Y$12,1,'5N mesh'!$B$7+1)*Setup!$B$22</f>
        <v>0</v>
      </c>
      <c r="O463" s="0" t="n">
        <f aca="false">SUMPRODUCT('5N inverse'!$A$13:$Y$13,'5N mesh'!$B$37:$Z$37,$E462:$AC462)+'5N inverse'!$A$13*$C463/Setup!$B$17+INDEX('5N inverse'!$A$13:$Y$13,1,'5N mesh'!$B$7+1)*Setup!$B$22</f>
        <v>0</v>
      </c>
      <c r="P463" s="0" t="n">
        <f aca="false">SUMPRODUCT('5N inverse'!$A$14:$Y$14,'5N mesh'!$B$37:$Z$37,$E462:$AC462)+'5N inverse'!$A$14*$C463/Setup!$B$17+INDEX('5N inverse'!$A$14:$Y$14,1,'5N mesh'!$B$7+1)*Setup!$B$22</f>
        <v>0</v>
      </c>
      <c r="Q463" s="0" t="n">
        <f aca="false">SUMPRODUCT('5N inverse'!$A$15:$Y$15,'5N mesh'!$B$37:$Z$37,$E462:$AC462)+'5N inverse'!$A$15*$C463/Setup!$B$17+INDEX('5N inverse'!$A$15:$Y$15,1,'5N mesh'!$B$7+1)*Setup!$B$22</f>
        <v>0</v>
      </c>
      <c r="R463" s="0" t="n">
        <f aca="false">SUMPRODUCT('5N inverse'!$A$16:$Y$16,'5N mesh'!$B$37:$Z$37,$E462:$AC462)+'5N inverse'!$A$16*$C463/Setup!$B$17+INDEX('5N inverse'!$A$16:$Y$16,1,'5N mesh'!$B$7+1)*Setup!$B$22</f>
        <v>0</v>
      </c>
      <c r="S463" s="0" t="n">
        <f aca="false">SUMPRODUCT('5N inverse'!$A$17:$Y$17,'5N mesh'!$B$37:$Z$37,$E462:$AC462)+'5N inverse'!$A$17*$C463/Setup!$B$17+INDEX('5N inverse'!$A$17:$Y$17,1,'5N mesh'!$B$7+1)*Setup!$B$22</f>
        <v>0</v>
      </c>
      <c r="T463" s="0" t="n">
        <f aca="false">SUMPRODUCT('5N inverse'!$A$18:$Y$18,'5N mesh'!$B$37:$Z$37,$E462:$AC462)+'5N inverse'!$A$18*$C463/Setup!$B$17+INDEX('5N inverse'!$A$18:$Y$18,1,'5N mesh'!$B$7+1)*Setup!$B$22</f>
        <v>0</v>
      </c>
      <c r="U463" s="0" t="n">
        <f aca="false">SUMPRODUCT('5N inverse'!$A$19:$Y$19,'5N mesh'!$B$37:$Z$37,$E462:$AC462)+'5N inverse'!$A$19*$C463/Setup!$B$17+INDEX('5N inverse'!$A$19:$Y$19,1,'5N mesh'!$B$7+1)*Setup!$B$22</f>
        <v>0</v>
      </c>
      <c r="V463" s="0" t="n">
        <f aca="false">SUMPRODUCT('5N inverse'!$A$20:$Y$20,'5N mesh'!$B$37:$Z$37,$E462:$AC462)+'5N inverse'!$A$20*$C463/Setup!$B$17+INDEX('5N inverse'!$A$20:$Y$20,1,'5N mesh'!$B$7+1)*Setup!$B$22</f>
        <v>0</v>
      </c>
      <c r="W463" s="0" t="n">
        <f aca="false">SUMPRODUCT('5N inverse'!$A$21:$Y$21,'5N mesh'!$B$37:$Z$37,$E462:$AC462)+'5N inverse'!$A$21*$C463/Setup!$B$17+INDEX('5N inverse'!$A$21:$Y$21,1,'5N mesh'!$B$7+1)*Setup!$B$22</f>
        <v>0</v>
      </c>
      <c r="X463" s="0" t="n">
        <f aca="false">SUMPRODUCT('5N inverse'!$A$22:$Y$22,'5N mesh'!$B$37:$Z$37,$E462:$AC462)+'5N inverse'!$A$22*$C463/Setup!$B$17+INDEX('5N inverse'!$A$22:$Y$22,1,'5N mesh'!$B$7+1)*Setup!$B$22</f>
        <v>0</v>
      </c>
      <c r="Y463" s="0" t="n">
        <f aca="false">SUMPRODUCT('5N inverse'!$A$23:$Y$23,'5N mesh'!$B$37:$Z$37,$E462:$AC462)+'5N inverse'!$A$23*$C463/Setup!$B$17+INDEX('5N inverse'!$A$23:$Y$23,1,'5N mesh'!$B$7+1)*Setup!$B$22</f>
        <v>0</v>
      </c>
      <c r="Z463" s="0" t="n">
        <f aca="false">SUMPRODUCT('5N inverse'!$A$24:$Y$24,'5N mesh'!$B$37:$Z$37,$E462:$AC462)+'5N inverse'!$A$24*$C463/Setup!$B$17+INDEX('5N inverse'!$A$24:$Y$24,1,'5N mesh'!$B$7+1)*Setup!$B$22</f>
        <v>0</v>
      </c>
      <c r="AA463" s="0" t="n">
        <f aca="false">SUMPRODUCT('5N inverse'!$A$25:$Y$25,'5N mesh'!$B$37:$Z$37,$E462:$AC462)+'5N inverse'!$A$25*$C463/Setup!$B$17+INDEX('5N inverse'!$A$25:$Y$25,1,'5N mesh'!$B$7+1)*Setup!$B$22</f>
        <v>0</v>
      </c>
      <c r="AB463" s="0" t="n">
        <f aca="false">SUMPRODUCT('5N inverse'!$A$26:$Y$26,'5N mesh'!$B$37:$Z$37,$E462:$AC462)+'5N inverse'!$A$26*$C463/Setup!$B$17+INDEX('5N inverse'!$A$26:$Y$26,1,'5N mesh'!$B$7+1)*Setup!$B$22</f>
        <v>0</v>
      </c>
      <c r="AC463" s="0" t="n">
        <f aca="false">SUMPRODUCT('5N inverse'!$A$27:$Y$27,'5N mesh'!$B$37:$Z$37,$E462:$AC462)+'5N inverse'!$A$27*$C463/Setup!$B$17+INDEX('5N inverse'!$A$27:$Y$27,1,'5N mesh'!$B$7+1)*Setup!$B$22</f>
        <v>0</v>
      </c>
    </row>
    <row r="464" customFormat="false" ht="15" hidden="false" customHeight="false" outlineLevel="0" collapsed="false">
      <c r="A464" s="0" t="n">
        <v>459</v>
      </c>
      <c r="B464" s="0" t="n">
        <f aca="false">A464*Setup!$B$11/3600</f>
        <v>38.25</v>
      </c>
      <c r="C464" s="0" t="n">
        <f aca="false">Setup!$B$7+Setup!$B$8*COS(2*PI()*(B464-Setup!$B$9)/24)</f>
        <v>27.5874909661308</v>
      </c>
      <c r="D464" s="0" t="n">
        <f aca="false">(C464-E464)/Setup!$B$17</f>
        <v>28.0088702236805</v>
      </c>
      <c r="E464" s="0" t="n">
        <f aca="false">SUMPRODUCT('5N inverse'!$A$3:$Y$3,'5N mesh'!$B$37:$Z$37,$E463:$AC463)+'5N inverse'!$A$3*$C464/Setup!$B$17+INDEX('5N inverse'!$A$3:$Y$3,1,'5N mesh'!$B$7+1)*Setup!$B$22</f>
        <v>23.9463378370523</v>
      </c>
      <c r="F464" s="0" t="n">
        <f aca="false">SUMPRODUCT('5N inverse'!$A$4:$Y$4,'5N mesh'!$B$37:$Z$37,$E463:$AC463)+'5N inverse'!$A$4*$C464/Setup!$B$17+INDEX('5N inverse'!$A$4:$Y$4,1,'5N mesh'!$B$7+1)*Setup!$B$22</f>
        <v>22.4667324770009</v>
      </c>
      <c r="G464" s="0" t="n">
        <f aca="false">SUMPRODUCT('5N inverse'!$A$5:$Y$5,'5N mesh'!$B$37:$Z$37,$E463:$AC463)+'5N inverse'!$A$5*$C464/Setup!$B$17+INDEX('5N inverse'!$A$5:$Y$5,1,'5N mesh'!$B$7+1)*Setup!$B$22</f>
        <v>19.5075217568981</v>
      </c>
      <c r="H464" s="0" t="n">
        <f aca="false">SUMPRODUCT('5N inverse'!$A$6:$Y$6,'5N mesh'!$B$37:$Z$37,$E463:$AC463)+'5N inverse'!$A$6*$C464/Setup!$B$17+INDEX('5N inverse'!$A$6:$Y$6,1,'5N mesh'!$B$7+1)*Setup!$B$22</f>
        <v>16.5483110367953</v>
      </c>
      <c r="I464" s="0" t="n">
        <f aca="false">SUMPRODUCT('5N inverse'!$A$7:$Y$7,'5N mesh'!$B$37:$Z$37,$E463:$AC463)+'5N inverse'!$A$7*$C464/Setup!$B$17+INDEX('5N inverse'!$A$7:$Y$7,1,'5N mesh'!$B$7+1)*Setup!$B$22</f>
        <v>15.0687056767439</v>
      </c>
      <c r="J464" s="0" t="n">
        <f aca="false">SUMPRODUCT('5N inverse'!$A$8:$Y$8,'5N mesh'!$B$37:$Z$37,$E463:$AC463)+'5N inverse'!$A$8*$C464/Setup!$B$17+INDEX('5N inverse'!$A$8:$Y$8,1,'5N mesh'!$B$7+1)*Setup!$B$22</f>
        <v>0</v>
      </c>
      <c r="K464" s="0" t="n">
        <f aca="false">SUMPRODUCT('5N inverse'!$A$9:$Y$9,'5N mesh'!$B$37:$Z$37,$E463:$AC463)+'5N inverse'!$A$9*$C464/Setup!$B$17+INDEX('5N inverse'!$A$9:$Y$9,1,'5N mesh'!$B$7+1)*Setup!$B$22</f>
        <v>0</v>
      </c>
      <c r="L464" s="0" t="n">
        <f aca="false">SUMPRODUCT('5N inverse'!$A$10:$Y$10,'5N mesh'!$B$37:$Z$37,$E463:$AC463)+'5N inverse'!$A$10*$C464/Setup!$B$17+INDEX('5N inverse'!$A$10:$Y$10,1,'5N mesh'!$B$7+1)*Setup!$B$22</f>
        <v>0</v>
      </c>
      <c r="M464" s="0" t="n">
        <f aca="false">SUMPRODUCT('5N inverse'!$A$11:$Y$11,'5N mesh'!$B$37:$Z$37,$E463:$AC463)+'5N inverse'!$A$11*$C464/Setup!$B$17+INDEX('5N inverse'!$A$11:$Y$11,1,'5N mesh'!$B$7+1)*Setup!$B$22</f>
        <v>0</v>
      </c>
      <c r="N464" s="0" t="n">
        <f aca="false">SUMPRODUCT('5N inverse'!$A$12:$Y$12,'5N mesh'!$B$37:$Z$37,$E463:$AC463)+'5N inverse'!$A$12*$C464/Setup!$B$17+INDEX('5N inverse'!$A$12:$Y$12,1,'5N mesh'!$B$7+1)*Setup!$B$22</f>
        <v>0</v>
      </c>
      <c r="O464" s="0" t="n">
        <f aca="false">SUMPRODUCT('5N inverse'!$A$13:$Y$13,'5N mesh'!$B$37:$Z$37,$E463:$AC463)+'5N inverse'!$A$13*$C464/Setup!$B$17+INDEX('5N inverse'!$A$13:$Y$13,1,'5N mesh'!$B$7+1)*Setup!$B$22</f>
        <v>0</v>
      </c>
      <c r="P464" s="0" t="n">
        <f aca="false">SUMPRODUCT('5N inverse'!$A$14:$Y$14,'5N mesh'!$B$37:$Z$37,$E463:$AC463)+'5N inverse'!$A$14*$C464/Setup!$B$17+INDEX('5N inverse'!$A$14:$Y$14,1,'5N mesh'!$B$7+1)*Setup!$B$22</f>
        <v>0</v>
      </c>
      <c r="Q464" s="0" t="n">
        <f aca="false">SUMPRODUCT('5N inverse'!$A$15:$Y$15,'5N mesh'!$B$37:$Z$37,$E463:$AC463)+'5N inverse'!$A$15*$C464/Setup!$B$17+INDEX('5N inverse'!$A$15:$Y$15,1,'5N mesh'!$B$7+1)*Setup!$B$22</f>
        <v>0</v>
      </c>
      <c r="R464" s="0" t="n">
        <f aca="false">SUMPRODUCT('5N inverse'!$A$16:$Y$16,'5N mesh'!$B$37:$Z$37,$E463:$AC463)+'5N inverse'!$A$16*$C464/Setup!$B$17+INDEX('5N inverse'!$A$16:$Y$16,1,'5N mesh'!$B$7+1)*Setup!$B$22</f>
        <v>0</v>
      </c>
      <c r="S464" s="0" t="n">
        <f aca="false">SUMPRODUCT('5N inverse'!$A$17:$Y$17,'5N mesh'!$B$37:$Z$37,$E463:$AC463)+'5N inverse'!$A$17*$C464/Setup!$B$17+INDEX('5N inverse'!$A$17:$Y$17,1,'5N mesh'!$B$7+1)*Setup!$B$22</f>
        <v>0</v>
      </c>
      <c r="T464" s="0" t="n">
        <f aca="false">SUMPRODUCT('5N inverse'!$A$18:$Y$18,'5N mesh'!$B$37:$Z$37,$E463:$AC463)+'5N inverse'!$A$18*$C464/Setup!$B$17+INDEX('5N inverse'!$A$18:$Y$18,1,'5N mesh'!$B$7+1)*Setup!$B$22</f>
        <v>0</v>
      </c>
      <c r="U464" s="0" t="n">
        <f aca="false">SUMPRODUCT('5N inverse'!$A$19:$Y$19,'5N mesh'!$B$37:$Z$37,$E463:$AC463)+'5N inverse'!$A$19*$C464/Setup!$B$17+INDEX('5N inverse'!$A$19:$Y$19,1,'5N mesh'!$B$7+1)*Setup!$B$22</f>
        <v>0</v>
      </c>
      <c r="V464" s="0" t="n">
        <f aca="false">SUMPRODUCT('5N inverse'!$A$20:$Y$20,'5N mesh'!$B$37:$Z$37,$E463:$AC463)+'5N inverse'!$A$20*$C464/Setup!$B$17+INDEX('5N inverse'!$A$20:$Y$20,1,'5N mesh'!$B$7+1)*Setup!$B$22</f>
        <v>0</v>
      </c>
      <c r="W464" s="0" t="n">
        <f aca="false">SUMPRODUCT('5N inverse'!$A$21:$Y$21,'5N mesh'!$B$37:$Z$37,$E463:$AC463)+'5N inverse'!$A$21*$C464/Setup!$B$17+INDEX('5N inverse'!$A$21:$Y$21,1,'5N mesh'!$B$7+1)*Setup!$B$22</f>
        <v>0</v>
      </c>
      <c r="X464" s="0" t="n">
        <f aca="false">SUMPRODUCT('5N inverse'!$A$22:$Y$22,'5N mesh'!$B$37:$Z$37,$E463:$AC463)+'5N inverse'!$A$22*$C464/Setup!$B$17+INDEX('5N inverse'!$A$22:$Y$22,1,'5N mesh'!$B$7+1)*Setup!$B$22</f>
        <v>0</v>
      </c>
      <c r="Y464" s="0" t="n">
        <f aca="false">SUMPRODUCT('5N inverse'!$A$23:$Y$23,'5N mesh'!$B$37:$Z$37,$E463:$AC463)+'5N inverse'!$A$23*$C464/Setup!$B$17+INDEX('5N inverse'!$A$23:$Y$23,1,'5N mesh'!$B$7+1)*Setup!$B$22</f>
        <v>0</v>
      </c>
      <c r="Z464" s="0" t="n">
        <f aca="false">SUMPRODUCT('5N inverse'!$A$24:$Y$24,'5N mesh'!$B$37:$Z$37,$E463:$AC463)+'5N inverse'!$A$24*$C464/Setup!$B$17+INDEX('5N inverse'!$A$24:$Y$24,1,'5N mesh'!$B$7+1)*Setup!$B$22</f>
        <v>0</v>
      </c>
      <c r="AA464" s="0" t="n">
        <f aca="false">SUMPRODUCT('5N inverse'!$A$25:$Y$25,'5N mesh'!$B$37:$Z$37,$E463:$AC463)+'5N inverse'!$A$25*$C464/Setup!$B$17+INDEX('5N inverse'!$A$25:$Y$25,1,'5N mesh'!$B$7+1)*Setup!$B$22</f>
        <v>0</v>
      </c>
      <c r="AB464" s="0" t="n">
        <f aca="false">SUMPRODUCT('5N inverse'!$A$26:$Y$26,'5N mesh'!$B$37:$Z$37,$E463:$AC463)+'5N inverse'!$A$26*$C464/Setup!$B$17+INDEX('5N inverse'!$A$26:$Y$26,1,'5N mesh'!$B$7+1)*Setup!$B$22</f>
        <v>0</v>
      </c>
      <c r="AC464" s="0" t="n">
        <f aca="false">SUMPRODUCT('5N inverse'!$A$27:$Y$27,'5N mesh'!$B$37:$Z$37,$E463:$AC463)+'5N inverse'!$A$27*$C464/Setup!$B$17+INDEX('5N inverse'!$A$27:$Y$27,1,'5N mesh'!$B$7+1)*Setup!$B$22</f>
        <v>0</v>
      </c>
    </row>
    <row r="465" customFormat="false" ht="15" hidden="false" customHeight="false" outlineLevel="0" collapsed="false">
      <c r="A465" s="0" t="n">
        <v>460</v>
      </c>
      <c r="B465" s="0" t="n">
        <f aca="false">A465*Setup!$B$11/3600</f>
        <v>38.3333333333333</v>
      </c>
      <c r="C465" s="0" t="n">
        <f aca="false">Setup!$B$7+Setup!$B$8*COS(2*PI()*(B465-Setup!$B$9)/24)</f>
        <v>27.6252311481466</v>
      </c>
      <c r="D465" s="0" t="n">
        <f aca="false">(C465-E465)/Setup!$B$17</f>
        <v>27.9577716897721</v>
      </c>
      <c r="E465" s="0" t="n">
        <f aca="false">SUMPRODUCT('5N inverse'!$A$3:$Y$3,'5N mesh'!$B$37:$Z$37,$E464:$AC464)+'5N inverse'!$A$3*$C465/Setup!$B$17+INDEX('5N inverse'!$A$3:$Y$3,1,'5N mesh'!$B$7+1)*Setup!$B$22</f>
        <v>23.9907208284762</v>
      </c>
      <c r="F465" s="0" t="n">
        <f aca="false">SUMPRODUCT('5N inverse'!$A$4:$Y$4,'5N mesh'!$B$37:$Z$37,$E464:$AC464)+'5N inverse'!$A$4*$C465/Setup!$B$17+INDEX('5N inverse'!$A$4:$Y$4,1,'5N mesh'!$B$7+1)*Setup!$B$22</f>
        <v>22.5037712420231</v>
      </c>
      <c r="G465" s="0" t="n">
        <f aca="false">SUMPRODUCT('5N inverse'!$A$5:$Y$5,'5N mesh'!$B$37:$Z$37,$E464:$AC464)+'5N inverse'!$A$5*$C465/Setup!$B$17+INDEX('5N inverse'!$A$5:$Y$5,1,'5N mesh'!$B$7+1)*Setup!$B$22</f>
        <v>19.5298720691168</v>
      </c>
      <c r="H465" s="0" t="n">
        <f aca="false">SUMPRODUCT('5N inverse'!$A$6:$Y$6,'5N mesh'!$B$37:$Z$37,$E464:$AC464)+'5N inverse'!$A$6*$C465/Setup!$B$17+INDEX('5N inverse'!$A$6:$Y$6,1,'5N mesh'!$B$7+1)*Setup!$B$22</f>
        <v>16.5559728962105</v>
      </c>
      <c r="I465" s="0" t="n">
        <f aca="false">SUMPRODUCT('5N inverse'!$A$7:$Y$7,'5N mesh'!$B$37:$Z$37,$E464:$AC464)+'5N inverse'!$A$7*$C465/Setup!$B$17+INDEX('5N inverse'!$A$7:$Y$7,1,'5N mesh'!$B$7+1)*Setup!$B$22</f>
        <v>15.0690233097573</v>
      </c>
      <c r="J465" s="0" t="n">
        <f aca="false">SUMPRODUCT('5N inverse'!$A$8:$Y$8,'5N mesh'!$B$37:$Z$37,$E464:$AC464)+'5N inverse'!$A$8*$C465/Setup!$B$17+INDEX('5N inverse'!$A$8:$Y$8,1,'5N mesh'!$B$7+1)*Setup!$B$22</f>
        <v>0</v>
      </c>
      <c r="K465" s="0" t="n">
        <f aca="false">SUMPRODUCT('5N inverse'!$A$9:$Y$9,'5N mesh'!$B$37:$Z$37,$E464:$AC464)+'5N inverse'!$A$9*$C465/Setup!$B$17+INDEX('5N inverse'!$A$9:$Y$9,1,'5N mesh'!$B$7+1)*Setup!$B$22</f>
        <v>0</v>
      </c>
      <c r="L465" s="0" t="n">
        <f aca="false">SUMPRODUCT('5N inverse'!$A$10:$Y$10,'5N mesh'!$B$37:$Z$37,$E464:$AC464)+'5N inverse'!$A$10*$C465/Setup!$B$17+INDEX('5N inverse'!$A$10:$Y$10,1,'5N mesh'!$B$7+1)*Setup!$B$22</f>
        <v>0</v>
      </c>
      <c r="M465" s="0" t="n">
        <f aca="false">SUMPRODUCT('5N inverse'!$A$11:$Y$11,'5N mesh'!$B$37:$Z$37,$E464:$AC464)+'5N inverse'!$A$11*$C465/Setup!$B$17+INDEX('5N inverse'!$A$11:$Y$11,1,'5N mesh'!$B$7+1)*Setup!$B$22</f>
        <v>0</v>
      </c>
      <c r="N465" s="0" t="n">
        <f aca="false">SUMPRODUCT('5N inverse'!$A$12:$Y$12,'5N mesh'!$B$37:$Z$37,$E464:$AC464)+'5N inverse'!$A$12*$C465/Setup!$B$17+INDEX('5N inverse'!$A$12:$Y$12,1,'5N mesh'!$B$7+1)*Setup!$B$22</f>
        <v>0</v>
      </c>
      <c r="O465" s="0" t="n">
        <f aca="false">SUMPRODUCT('5N inverse'!$A$13:$Y$13,'5N mesh'!$B$37:$Z$37,$E464:$AC464)+'5N inverse'!$A$13*$C465/Setup!$B$17+INDEX('5N inverse'!$A$13:$Y$13,1,'5N mesh'!$B$7+1)*Setup!$B$22</f>
        <v>0</v>
      </c>
      <c r="P465" s="0" t="n">
        <f aca="false">SUMPRODUCT('5N inverse'!$A$14:$Y$14,'5N mesh'!$B$37:$Z$37,$E464:$AC464)+'5N inverse'!$A$14*$C465/Setup!$B$17+INDEX('5N inverse'!$A$14:$Y$14,1,'5N mesh'!$B$7+1)*Setup!$B$22</f>
        <v>0</v>
      </c>
      <c r="Q465" s="0" t="n">
        <f aca="false">SUMPRODUCT('5N inverse'!$A$15:$Y$15,'5N mesh'!$B$37:$Z$37,$E464:$AC464)+'5N inverse'!$A$15*$C465/Setup!$B$17+INDEX('5N inverse'!$A$15:$Y$15,1,'5N mesh'!$B$7+1)*Setup!$B$22</f>
        <v>0</v>
      </c>
      <c r="R465" s="0" t="n">
        <f aca="false">SUMPRODUCT('5N inverse'!$A$16:$Y$16,'5N mesh'!$B$37:$Z$37,$E464:$AC464)+'5N inverse'!$A$16*$C465/Setup!$B$17+INDEX('5N inverse'!$A$16:$Y$16,1,'5N mesh'!$B$7+1)*Setup!$B$22</f>
        <v>0</v>
      </c>
      <c r="S465" s="0" t="n">
        <f aca="false">SUMPRODUCT('5N inverse'!$A$17:$Y$17,'5N mesh'!$B$37:$Z$37,$E464:$AC464)+'5N inverse'!$A$17*$C465/Setup!$B$17+INDEX('5N inverse'!$A$17:$Y$17,1,'5N mesh'!$B$7+1)*Setup!$B$22</f>
        <v>0</v>
      </c>
      <c r="T465" s="0" t="n">
        <f aca="false">SUMPRODUCT('5N inverse'!$A$18:$Y$18,'5N mesh'!$B$37:$Z$37,$E464:$AC464)+'5N inverse'!$A$18*$C465/Setup!$B$17+INDEX('5N inverse'!$A$18:$Y$18,1,'5N mesh'!$B$7+1)*Setup!$B$22</f>
        <v>0</v>
      </c>
      <c r="U465" s="0" t="n">
        <f aca="false">SUMPRODUCT('5N inverse'!$A$19:$Y$19,'5N mesh'!$B$37:$Z$37,$E464:$AC464)+'5N inverse'!$A$19*$C465/Setup!$B$17+INDEX('5N inverse'!$A$19:$Y$19,1,'5N mesh'!$B$7+1)*Setup!$B$22</f>
        <v>0</v>
      </c>
      <c r="V465" s="0" t="n">
        <f aca="false">SUMPRODUCT('5N inverse'!$A$20:$Y$20,'5N mesh'!$B$37:$Z$37,$E464:$AC464)+'5N inverse'!$A$20*$C465/Setup!$B$17+INDEX('5N inverse'!$A$20:$Y$20,1,'5N mesh'!$B$7+1)*Setup!$B$22</f>
        <v>0</v>
      </c>
      <c r="W465" s="0" t="n">
        <f aca="false">SUMPRODUCT('5N inverse'!$A$21:$Y$21,'5N mesh'!$B$37:$Z$37,$E464:$AC464)+'5N inverse'!$A$21*$C465/Setup!$B$17+INDEX('5N inverse'!$A$21:$Y$21,1,'5N mesh'!$B$7+1)*Setup!$B$22</f>
        <v>0</v>
      </c>
      <c r="X465" s="0" t="n">
        <f aca="false">SUMPRODUCT('5N inverse'!$A$22:$Y$22,'5N mesh'!$B$37:$Z$37,$E464:$AC464)+'5N inverse'!$A$22*$C465/Setup!$B$17+INDEX('5N inverse'!$A$22:$Y$22,1,'5N mesh'!$B$7+1)*Setup!$B$22</f>
        <v>0</v>
      </c>
      <c r="Y465" s="0" t="n">
        <f aca="false">SUMPRODUCT('5N inverse'!$A$23:$Y$23,'5N mesh'!$B$37:$Z$37,$E464:$AC464)+'5N inverse'!$A$23*$C465/Setup!$B$17+INDEX('5N inverse'!$A$23:$Y$23,1,'5N mesh'!$B$7+1)*Setup!$B$22</f>
        <v>0</v>
      </c>
      <c r="Z465" s="0" t="n">
        <f aca="false">SUMPRODUCT('5N inverse'!$A$24:$Y$24,'5N mesh'!$B$37:$Z$37,$E464:$AC464)+'5N inverse'!$A$24*$C465/Setup!$B$17+INDEX('5N inverse'!$A$24:$Y$24,1,'5N mesh'!$B$7+1)*Setup!$B$22</f>
        <v>0</v>
      </c>
      <c r="AA465" s="0" t="n">
        <f aca="false">SUMPRODUCT('5N inverse'!$A$25:$Y$25,'5N mesh'!$B$37:$Z$37,$E464:$AC464)+'5N inverse'!$A$25*$C465/Setup!$B$17+INDEX('5N inverse'!$A$25:$Y$25,1,'5N mesh'!$B$7+1)*Setup!$B$22</f>
        <v>0</v>
      </c>
      <c r="AB465" s="0" t="n">
        <f aca="false">SUMPRODUCT('5N inverse'!$A$26:$Y$26,'5N mesh'!$B$37:$Z$37,$E464:$AC464)+'5N inverse'!$A$26*$C465/Setup!$B$17+INDEX('5N inverse'!$A$26:$Y$26,1,'5N mesh'!$B$7+1)*Setup!$B$22</f>
        <v>0</v>
      </c>
      <c r="AC465" s="0" t="n">
        <f aca="false">SUMPRODUCT('5N inverse'!$A$27:$Y$27,'5N mesh'!$B$37:$Z$37,$E464:$AC464)+'5N inverse'!$A$27*$C465/Setup!$B$17+INDEX('5N inverse'!$A$27:$Y$27,1,'5N mesh'!$B$7+1)*Setup!$B$22</f>
        <v>0</v>
      </c>
    </row>
    <row r="466" customFormat="false" ht="15" hidden="false" customHeight="false" outlineLevel="0" collapsed="false">
      <c r="A466" s="0" t="n">
        <v>461</v>
      </c>
      <c r="B466" s="0" t="n">
        <f aca="false">A466*Setup!$B$11/3600</f>
        <v>38.4166666666667</v>
      </c>
      <c r="C466" s="0" t="n">
        <f aca="false">Setup!$B$7+Setup!$B$8*COS(2*PI()*(B466-Setup!$B$9)/24)</f>
        <v>27.6612459164778</v>
      </c>
      <c r="D466" s="0" t="n">
        <f aca="false">(C466-E466)/Setup!$B$17</f>
        <v>27.8943554318436</v>
      </c>
      <c r="E466" s="0" t="n">
        <f aca="false">SUMPRODUCT('5N inverse'!$A$3:$Y$3,'5N mesh'!$B$37:$Z$37,$E465:$AC465)+'5N inverse'!$A$3*$C466/Setup!$B$17+INDEX('5N inverse'!$A$3:$Y$3,1,'5N mesh'!$B$7+1)*Setup!$B$22</f>
        <v>24.0349797103381</v>
      </c>
      <c r="F466" s="0" t="n">
        <f aca="false">SUMPRODUCT('5N inverse'!$A$4:$Y$4,'5N mesh'!$B$37:$Z$37,$E465:$AC465)+'5N inverse'!$A$4*$C466/Setup!$B$17+INDEX('5N inverse'!$A$4:$Y$4,1,'5N mesh'!$B$7+1)*Setup!$B$22</f>
        <v>22.5407069843603</v>
      </c>
      <c r="G466" s="0" t="n">
        <f aca="false">SUMPRODUCT('5N inverse'!$A$5:$Y$5,'5N mesh'!$B$37:$Z$37,$E465:$AC465)+'5N inverse'!$A$5*$C466/Setup!$B$17+INDEX('5N inverse'!$A$5:$Y$5,1,'5N mesh'!$B$7+1)*Setup!$B$22</f>
        <v>19.5521615324048</v>
      </c>
      <c r="H466" s="0" t="n">
        <f aca="false">SUMPRODUCT('5N inverse'!$A$6:$Y$6,'5N mesh'!$B$37:$Z$37,$E465:$AC465)+'5N inverse'!$A$6*$C466/Setup!$B$17+INDEX('5N inverse'!$A$6:$Y$6,1,'5N mesh'!$B$7+1)*Setup!$B$22</f>
        <v>16.5636160804492</v>
      </c>
      <c r="I466" s="0" t="n">
        <f aca="false">SUMPRODUCT('5N inverse'!$A$7:$Y$7,'5N mesh'!$B$37:$Z$37,$E465:$AC465)+'5N inverse'!$A$7*$C466/Setup!$B$17+INDEX('5N inverse'!$A$7:$Y$7,1,'5N mesh'!$B$7+1)*Setup!$B$22</f>
        <v>15.0693433544714</v>
      </c>
      <c r="J466" s="0" t="n">
        <f aca="false">SUMPRODUCT('5N inverse'!$A$8:$Y$8,'5N mesh'!$B$37:$Z$37,$E465:$AC465)+'5N inverse'!$A$8*$C466/Setup!$B$17+INDEX('5N inverse'!$A$8:$Y$8,1,'5N mesh'!$B$7+1)*Setup!$B$22</f>
        <v>0</v>
      </c>
      <c r="K466" s="0" t="n">
        <f aca="false">SUMPRODUCT('5N inverse'!$A$9:$Y$9,'5N mesh'!$B$37:$Z$37,$E465:$AC465)+'5N inverse'!$A$9*$C466/Setup!$B$17+INDEX('5N inverse'!$A$9:$Y$9,1,'5N mesh'!$B$7+1)*Setup!$B$22</f>
        <v>0</v>
      </c>
      <c r="L466" s="0" t="n">
        <f aca="false">SUMPRODUCT('5N inverse'!$A$10:$Y$10,'5N mesh'!$B$37:$Z$37,$E465:$AC465)+'5N inverse'!$A$10*$C466/Setup!$B$17+INDEX('5N inverse'!$A$10:$Y$10,1,'5N mesh'!$B$7+1)*Setup!$B$22</f>
        <v>0</v>
      </c>
      <c r="M466" s="0" t="n">
        <f aca="false">SUMPRODUCT('5N inverse'!$A$11:$Y$11,'5N mesh'!$B$37:$Z$37,$E465:$AC465)+'5N inverse'!$A$11*$C466/Setup!$B$17+INDEX('5N inverse'!$A$11:$Y$11,1,'5N mesh'!$B$7+1)*Setup!$B$22</f>
        <v>0</v>
      </c>
      <c r="N466" s="0" t="n">
        <f aca="false">SUMPRODUCT('5N inverse'!$A$12:$Y$12,'5N mesh'!$B$37:$Z$37,$E465:$AC465)+'5N inverse'!$A$12*$C466/Setup!$B$17+INDEX('5N inverse'!$A$12:$Y$12,1,'5N mesh'!$B$7+1)*Setup!$B$22</f>
        <v>0</v>
      </c>
      <c r="O466" s="0" t="n">
        <f aca="false">SUMPRODUCT('5N inverse'!$A$13:$Y$13,'5N mesh'!$B$37:$Z$37,$E465:$AC465)+'5N inverse'!$A$13*$C466/Setup!$B$17+INDEX('5N inverse'!$A$13:$Y$13,1,'5N mesh'!$B$7+1)*Setup!$B$22</f>
        <v>0</v>
      </c>
      <c r="P466" s="0" t="n">
        <f aca="false">SUMPRODUCT('5N inverse'!$A$14:$Y$14,'5N mesh'!$B$37:$Z$37,$E465:$AC465)+'5N inverse'!$A$14*$C466/Setup!$B$17+INDEX('5N inverse'!$A$14:$Y$14,1,'5N mesh'!$B$7+1)*Setup!$B$22</f>
        <v>0</v>
      </c>
      <c r="Q466" s="0" t="n">
        <f aca="false">SUMPRODUCT('5N inverse'!$A$15:$Y$15,'5N mesh'!$B$37:$Z$37,$E465:$AC465)+'5N inverse'!$A$15*$C466/Setup!$B$17+INDEX('5N inverse'!$A$15:$Y$15,1,'5N mesh'!$B$7+1)*Setup!$B$22</f>
        <v>0</v>
      </c>
      <c r="R466" s="0" t="n">
        <f aca="false">SUMPRODUCT('5N inverse'!$A$16:$Y$16,'5N mesh'!$B$37:$Z$37,$E465:$AC465)+'5N inverse'!$A$16*$C466/Setup!$B$17+INDEX('5N inverse'!$A$16:$Y$16,1,'5N mesh'!$B$7+1)*Setup!$B$22</f>
        <v>0</v>
      </c>
      <c r="S466" s="0" t="n">
        <f aca="false">SUMPRODUCT('5N inverse'!$A$17:$Y$17,'5N mesh'!$B$37:$Z$37,$E465:$AC465)+'5N inverse'!$A$17*$C466/Setup!$B$17+INDEX('5N inverse'!$A$17:$Y$17,1,'5N mesh'!$B$7+1)*Setup!$B$22</f>
        <v>0</v>
      </c>
      <c r="T466" s="0" t="n">
        <f aca="false">SUMPRODUCT('5N inverse'!$A$18:$Y$18,'5N mesh'!$B$37:$Z$37,$E465:$AC465)+'5N inverse'!$A$18*$C466/Setup!$B$17+INDEX('5N inverse'!$A$18:$Y$18,1,'5N mesh'!$B$7+1)*Setup!$B$22</f>
        <v>0</v>
      </c>
      <c r="U466" s="0" t="n">
        <f aca="false">SUMPRODUCT('5N inverse'!$A$19:$Y$19,'5N mesh'!$B$37:$Z$37,$E465:$AC465)+'5N inverse'!$A$19*$C466/Setup!$B$17+INDEX('5N inverse'!$A$19:$Y$19,1,'5N mesh'!$B$7+1)*Setup!$B$22</f>
        <v>0</v>
      </c>
      <c r="V466" s="0" t="n">
        <f aca="false">SUMPRODUCT('5N inverse'!$A$20:$Y$20,'5N mesh'!$B$37:$Z$37,$E465:$AC465)+'5N inverse'!$A$20*$C466/Setup!$B$17+INDEX('5N inverse'!$A$20:$Y$20,1,'5N mesh'!$B$7+1)*Setup!$B$22</f>
        <v>0</v>
      </c>
      <c r="W466" s="0" t="n">
        <f aca="false">SUMPRODUCT('5N inverse'!$A$21:$Y$21,'5N mesh'!$B$37:$Z$37,$E465:$AC465)+'5N inverse'!$A$21*$C466/Setup!$B$17+INDEX('5N inverse'!$A$21:$Y$21,1,'5N mesh'!$B$7+1)*Setup!$B$22</f>
        <v>0</v>
      </c>
      <c r="X466" s="0" t="n">
        <f aca="false">SUMPRODUCT('5N inverse'!$A$22:$Y$22,'5N mesh'!$B$37:$Z$37,$E465:$AC465)+'5N inverse'!$A$22*$C466/Setup!$B$17+INDEX('5N inverse'!$A$22:$Y$22,1,'5N mesh'!$B$7+1)*Setup!$B$22</f>
        <v>0</v>
      </c>
      <c r="Y466" s="0" t="n">
        <f aca="false">SUMPRODUCT('5N inverse'!$A$23:$Y$23,'5N mesh'!$B$37:$Z$37,$E465:$AC465)+'5N inverse'!$A$23*$C466/Setup!$B$17+INDEX('5N inverse'!$A$23:$Y$23,1,'5N mesh'!$B$7+1)*Setup!$B$22</f>
        <v>0</v>
      </c>
      <c r="Z466" s="0" t="n">
        <f aca="false">SUMPRODUCT('5N inverse'!$A$24:$Y$24,'5N mesh'!$B$37:$Z$37,$E465:$AC465)+'5N inverse'!$A$24*$C466/Setup!$B$17+INDEX('5N inverse'!$A$24:$Y$24,1,'5N mesh'!$B$7+1)*Setup!$B$22</f>
        <v>0</v>
      </c>
      <c r="AA466" s="0" t="n">
        <f aca="false">SUMPRODUCT('5N inverse'!$A$25:$Y$25,'5N mesh'!$B$37:$Z$37,$E465:$AC465)+'5N inverse'!$A$25*$C466/Setup!$B$17+INDEX('5N inverse'!$A$25:$Y$25,1,'5N mesh'!$B$7+1)*Setup!$B$22</f>
        <v>0</v>
      </c>
      <c r="AB466" s="0" t="n">
        <f aca="false">SUMPRODUCT('5N inverse'!$A$26:$Y$26,'5N mesh'!$B$37:$Z$37,$E465:$AC465)+'5N inverse'!$A$26*$C466/Setup!$B$17+INDEX('5N inverse'!$A$26:$Y$26,1,'5N mesh'!$B$7+1)*Setup!$B$22</f>
        <v>0</v>
      </c>
      <c r="AC466" s="0" t="n">
        <f aca="false">SUMPRODUCT('5N inverse'!$A$27:$Y$27,'5N mesh'!$B$37:$Z$37,$E465:$AC465)+'5N inverse'!$A$27*$C466/Setup!$B$17+INDEX('5N inverse'!$A$27:$Y$27,1,'5N mesh'!$B$7+1)*Setup!$B$22</f>
        <v>0</v>
      </c>
    </row>
    <row r="467" customFormat="false" ht="15" hidden="false" customHeight="false" outlineLevel="0" collapsed="false">
      <c r="A467" s="0" t="n">
        <v>462</v>
      </c>
      <c r="B467" s="0" t="n">
        <f aca="false">A467*Setup!$B$11/3600</f>
        <v>38.5</v>
      </c>
      <c r="C467" s="0" t="n">
        <f aca="false">Setup!$B$7+Setup!$B$8*COS(2*PI()*(B467-Setup!$B$9)/24)</f>
        <v>27.6955181300451</v>
      </c>
      <c r="D467" s="0" t="n">
        <f aca="false">(C467-E467)/Setup!$B$17</f>
        <v>27.818650264527</v>
      </c>
      <c r="E467" s="0" t="n">
        <f aca="false">SUMPRODUCT('5N inverse'!$A$3:$Y$3,'5N mesh'!$B$37:$Z$37,$E466:$AC466)+'5N inverse'!$A$3*$C467/Setup!$B$17+INDEX('5N inverse'!$A$3:$Y$3,1,'5N mesh'!$B$7+1)*Setup!$B$22</f>
        <v>24.0790935956566</v>
      </c>
      <c r="F467" s="0" t="n">
        <f aca="false">SUMPRODUCT('5N inverse'!$A$4:$Y$4,'5N mesh'!$B$37:$Z$37,$E466:$AC466)+'5N inverse'!$A$4*$C467/Setup!$B$17+INDEX('5N inverse'!$A$4:$Y$4,1,'5N mesh'!$B$7+1)*Setup!$B$22</f>
        <v>22.5775222731745</v>
      </c>
      <c r="G467" s="0" t="n">
        <f aca="false">SUMPRODUCT('5N inverse'!$A$5:$Y$5,'5N mesh'!$B$37:$Z$37,$E466:$AC466)+'5N inverse'!$A$5*$C467/Setup!$B$17+INDEX('5N inverse'!$A$5:$Y$5,1,'5N mesh'!$B$7+1)*Setup!$B$22</f>
        <v>19.5743796282103</v>
      </c>
      <c r="H467" s="0" t="n">
        <f aca="false">SUMPRODUCT('5N inverse'!$A$6:$Y$6,'5N mesh'!$B$37:$Z$37,$E466:$AC466)+'5N inverse'!$A$6*$C467/Setup!$B$17+INDEX('5N inverse'!$A$6:$Y$6,1,'5N mesh'!$B$7+1)*Setup!$B$22</f>
        <v>16.5712369832461</v>
      </c>
      <c r="I467" s="0" t="n">
        <f aca="false">SUMPRODUCT('5N inverse'!$A$7:$Y$7,'5N mesh'!$B$37:$Z$37,$E466:$AC466)+'5N inverse'!$A$7*$C467/Setup!$B$17+INDEX('5N inverse'!$A$7:$Y$7,1,'5N mesh'!$B$7+1)*Setup!$B$22</f>
        <v>15.069665660764</v>
      </c>
      <c r="J467" s="0" t="n">
        <f aca="false">SUMPRODUCT('5N inverse'!$A$8:$Y$8,'5N mesh'!$B$37:$Z$37,$E466:$AC466)+'5N inverse'!$A$8*$C467/Setup!$B$17+INDEX('5N inverse'!$A$8:$Y$8,1,'5N mesh'!$B$7+1)*Setup!$B$22</f>
        <v>0</v>
      </c>
      <c r="K467" s="0" t="n">
        <f aca="false">SUMPRODUCT('5N inverse'!$A$9:$Y$9,'5N mesh'!$B$37:$Z$37,$E466:$AC466)+'5N inverse'!$A$9*$C467/Setup!$B$17+INDEX('5N inverse'!$A$9:$Y$9,1,'5N mesh'!$B$7+1)*Setup!$B$22</f>
        <v>0</v>
      </c>
      <c r="L467" s="0" t="n">
        <f aca="false">SUMPRODUCT('5N inverse'!$A$10:$Y$10,'5N mesh'!$B$37:$Z$37,$E466:$AC466)+'5N inverse'!$A$10*$C467/Setup!$B$17+INDEX('5N inverse'!$A$10:$Y$10,1,'5N mesh'!$B$7+1)*Setup!$B$22</f>
        <v>0</v>
      </c>
      <c r="M467" s="0" t="n">
        <f aca="false">SUMPRODUCT('5N inverse'!$A$11:$Y$11,'5N mesh'!$B$37:$Z$37,$E466:$AC466)+'5N inverse'!$A$11*$C467/Setup!$B$17+INDEX('5N inverse'!$A$11:$Y$11,1,'5N mesh'!$B$7+1)*Setup!$B$22</f>
        <v>0</v>
      </c>
      <c r="N467" s="0" t="n">
        <f aca="false">SUMPRODUCT('5N inverse'!$A$12:$Y$12,'5N mesh'!$B$37:$Z$37,$E466:$AC466)+'5N inverse'!$A$12*$C467/Setup!$B$17+INDEX('5N inverse'!$A$12:$Y$12,1,'5N mesh'!$B$7+1)*Setup!$B$22</f>
        <v>0</v>
      </c>
      <c r="O467" s="0" t="n">
        <f aca="false">SUMPRODUCT('5N inverse'!$A$13:$Y$13,'5N mesh'!$B$37:$Z$37,$E466:$AC466)+'5N inverse'!$A$13*$C467/Setup!$B$17+INDEX('5N inverse'!$A$13:$Y$13,1,'5N mesh'!$B$7+1)*Setup!$B$22</f>
        <v>0</v>
      </c>
      <c r="P467" s="0" t="n">
        <f aca="false">SUMPRODUCT('5N inverse'!$A$14:$Y$14,'5N mesh'!$B$37:$Z$37,$E466:$AC466)+'5N inverse'!$A$14*$C467/Setup!$B$17+INDEX('5N inverse'!$A$14:$Y$14,1,'5N mesh'!$B$7+1)*Setup!$B$22</f>
        <v>0</v>
      </c>
      <c r="Q467" s="0" t="n">
        <f aca="false">SUMPRODUCT('5N inverse'!$A$15:$Y$15,'5N mesh'!$B$37:$Z$37,$E466:$AC466)+'5N inverse'!$A$15*$C467/Setup!$B$17+INDEX('5N inverse'!$A$15:$Y$15,1,'5N mesh'!$B$7+1)*Setup!$B$22</f>
        <v>0</v>
      </c>
      <c r="R467" s="0" t="n">
        <f aca="false">SUMPRODUCT('5N inverse'!$A$16:$Y$16,'5N mesh'!$B$37:$Z$37,$E466:$AC466)+'5N inverse'!$A$16*$C467/Setup!$B$17+INDEX('5N inverse'!$A$16:$Y$16,1,'5N mesh'!$B$7+1)*Setup!$B$22</f>
        <v>0</v>
      </c>
      <c r="S467" s="0" t="n">
        <f aca="false">SUMPRODUCT('5N inverse'!$A$17:$Y$17,'5N mesh'!$B$37:$Z$37,$E466:$AC466)+'5N inverse'!$A$17*$C467/Setup!$B$17+INDEX('5N inverse'!$A$17:$Y$17,1,'5N mesh'!$B$7+1)*Setup!$B$22</f>
        <v>0</v>
      </c>
      <c r="T467" s="0" t="n">
        <f aca="false">SUMPRODUCT('5N inverse'!$A$18:$Y$18,'5N mesh'!$B$37:$Z$37,$E466:$AC466)+'5N inverse'!$A$18*$C467/Setup!$B$17+INDEX('5N inverse'!$A$18:$Y$18,1,'5N mesh'!$B$7+1)*Setup!$B$22</f>
        <v>0</v>
      </c>
      <c r="U467" s="0" t="n">
        <f aca="false">SUMPRODUCT('5N inverse'!$A$19:$Y$19,'5N mesh'!$B$37:$Z$37,$E466:$AC466)+'5N inverse'!$A$19*$C467/Setup!$B$17+INDEX('5N inverse'!$A$19:$Y$19,1,'5N mesh'!$B$7+1)*Setup!$B$22</f>
        <v>0</v>
      </c>
      <c r="V467" s="0" t="n">
        <f aca="false">SUMPRODUCT('5N inverse'!$A$20:$Y$20,'5N mesh'!$B$37:$Z$37,$E466:$AC466)+'5N inverse'!$A$20*$C467/Setup!$B$17+INDEX('5N inverse'!$A$20:$Y$20,1,'5N mesh'!$B$7+1)*Setup!$B$22</f>
        <v>0</v>
      </c>
      <c r="W467" s="0" t="n">
        <f aca="false">SUMPRODUCT('5N inverse'!$A$21:$Y$21,'5N mesh'!$B$37:$Z$37,$E466:$AC466)+'5N inverse'!$A$21*$C467/Setup!$B$17+INDEX('5N inverse'!$A$21:$Y$21,1,'5N mesh'!$B$7+1)*Setup!$B$22</f>
        <v>0</v>
      </c>
      <c r="X467" s="0" t="n">
        <f aca="false">SUMPRODUCT('5N inverse'!$A$22:$Y$22,'5N mesh'!$B$37:$Z$37,$E466:$AC466)+'5N inverse'!$A$22*$C467/Setup!$B$17+INDEX('5N inverse'!$A$22:$Y$22,1,'5N mesh'!$B$7+1)*Setup!$B$22</f>
        <v>0</v>
      </c>
      <c r="Y467" s="0" t="n">
        <f aca="false">SUMPRODUCT('5N inverse'!$A$23:$Y$23,'5N mesh'!$B$37:$Z$37,$E466:$AC466)+'5N inverse'!$A$23*$C467/Setup!$B$17+INDEX('5N inverse'!$A$23:$Y$23,1,'5N mesh'!$B$7+1)*Setup!$B$22</f>
        <v>0</v>
      </c>
      <c r="Z467" s="0" t="n">
        <f aca="false">SUMPRODUCT('5N inverse'!$A$24:$Y$24,'5N mesh'!$B$37:$Z$37,$E466:$AC466)+'5N inverse'!$A$24*$C467/Setup!$B$17+INDEX('5N inverse'!$A$24:$Y$24,1,'5N mesh'!$B$7+1)*Setup!$B$22</f>
        <v>0</v>
      </c>
      <c r="AA467" s="0" t="n">
        <f aca="false">SUMPRODUCT('5N inverse'!$A$25:$Y$25,'5N mesh'!$B$37:$Z$37,$E466:$AC466)+'5N inverse'!$A$25*$C467/Setup!$B$17+INDEX('5N inverse'!$A$25:$Y$25,1,'5N mesh'!$B$7+1)*Setup!$B$22</f>
        <v>0</v>
      </c>
      <c r="AB467" s="0" t="n">
        <f aca="false">SUMPRODUCT('5N inverse'!$A$26:$Y$26,'5N mesh'!$B$37:$Z$37,$E466:$AC466)+'5N inverse'!$A$26*$C467/Setup!$B$17+INDEX('5N inverse'!$A$26:$Y$26,1,'5N mesh'!$B$7+1)*Setup!$B$22</f>
        <v>0</v>
      </c>
      <c r="AC467" s="0" t="n">
        <f aca="false">SUMPRODUCT('5N inverse'!$A$27:$Y$27,'5N mesh'!$B$37:$Z$37,$E466:$AC466)+'5N inverse'!$A$27*$C467/Setup!$B$17+INDEX('5N inverse'!$A$27:$Y$27,1,'5N mesh'!$B$7+1)*Setup!$B$22</f>
        <v>0</v>
      </c>
    </row>
    <row r="468" customFormat="false" ht="15" hidden="false" customHeight="false" outlineLevel="0" collapsed="false">
      <c r="A468" s="0" t="n">
        <v>463</v>
      </c>
      <c r="B468" s="0" t="n">
        <f aca="false">A468*Setup!$B$11/3600</f>
        <v>38.5833333333333</v>
      </c>
      <c r="C468" s="0" t="n">
        <f aca="false">Setup!$B$7+Setup!$B$8*COS(2*PI()*(B468-Setup!$B$9)/24)</f>
        <v>27.7280314771312</v>
      </c>
      <c r="D468" s="0" t="n">
        <f aca="false">(C468-E468)/Setup!$B$17</f>
        <v>27.7306908694907</v>
      </c>
      <c r="E468" s="0" t="n">
        <f aca="false">SUMPRODUCT('5N inverse'!$A$3:$Y$3,'5N mesh'!$B$37:$Z$37,$E467:$AC467)+'5N inverse'!$A$3*$C468/Setup!$B$17+INDEX('5N inverse'!$A$3:$Y$3,1,'5N mesh'!$B$7+1)*Setup!$B$22</f>
        <v>24.1230416640974</v>
      </c>
      <c r="F468" s="0" t="n">
        <f aca="false">SUMPRODUCT('5N inverse'!$A$4:$Y$4,'5N mesh'!$B$37:$Z$37,$E467:$AC467)+'5N inverse'!$A$4*$C468/Setup!$B$17+INDEX('5N inverse'!$A$4:$Y$4,1,'5N mesh'!$B$7+1)*Setup!$B$22</f>
        <v>22.6141997329824</v>
      </c>
      <c r="G468" s="0" t="n">
        <f aca="false">SUMPRODUCT('5N inverse'!$A$5:$Y$5,'5N mesh'!$B$37:$Z$37,$E467:$AC467)+'5N inverse'!$A$5*$C468/Setup!$B$17+INDEX('5N inverse'!$A$5:$Y$5,1,'5N mesh'!$B$7+1)*Setup!$B$22</f>
        <v>19.5965158707525</v>
      </c>
      <c r="H468" s="0" t="n">
        <f aca="false">SUMPRODUCT('5N inverse'!$A$6:$Y$6,'5N mesh'!$B$37:$Z$37,$E467:$AC467)+'5N inverse'!$A$6*$C468/Setup!$B$17+INDEX('5N inverse'!$A$6:$Y$6,1,'5N mesh'!$B$7+1)*Setup!$B$22</f>
        <v>16.5788320085225</v>
      </c>
      <c r="I468" s="0" t="n">
        <f aca="false">SUMPRODUCT('5N inverse'!$A$7:$Y$7,'5N mesh'!$B$37:$Z$37,$E467:$AC467)+'5N inverse'!$A$7*$C468/Setup!$B$17+INDEX('5N inverse'!$A$7:$Y$7,1,'5N mesh'!$B$7+1)*Setup!$B$22</f>
        <v>15.0699900774075</v>
      </c>
      <c r="J468" s="0" t="n">
        <f aca="false">SUMPRODUCT('5N inverse'!$A$8:$Y$8,'5N mesh'!$B$37:$Z$37,$E467:$AC467)+'5N inverse'!$A$8*$C468/Setup!$B$17+INDEX('5N inverse'!$A$8:$Y$8,1,'5N mesh'!$B$7+1)*Setup!$B$22</f>
        <v>0</v>
      </c>
      <c r="K468" s="0" t="n">
        <f aca="false">SUMPRODUCT('5N inverse'!$A$9:$Y$9,'5N mesh'!$B$37:$Z$37,$E467:$AC467)+'5N inverse'!$A$9*$C468/Setup!$B$17+INDEX('5N inverse'!$A$9:$Y$9,1,'5N mesh'!$B$7+1)*Setup!$B$22</f>
        <v>0</v>
      </c>
      <c r="L468" s="0" t="n">
        <f aca="false">SUMPRODUCT('5N inverse'!$A$10:$Y$10,'5N mesh'!$B$37:$Z$37,$E467:$AC467)+'5N inverse'!$A$10*$C468/Setup!$B$17+INDEX('5N inverse'!$A$10:$Y$10,1,'5N mesh'!$B$7+1)*Setup!$B$22</f>
        <v>0</v>
      </c>
      <c r="M468" s="0" t="n">
        <f aca="false">SUMPRODUCT('5N inverse'!$A$11:$Y$11,'5N mesh'!$B$37:$Z$37,$E467:$AC467)+'5N inverse'!$A$11*$C468/Setup!$B$17+INDEX('5N inverse'!$A$11:$Y$11,1,'5N mesh'!$B$7+1)*Setup!$B$22</f>
        <v>0</v>
      </c>
      <c r="N468" s="0" t="n">
        <f aca="false">SUMPRODUCT('5N inverse'!$A$12:$Y$12,'5N mesh'!$B$37:$Z$37,$E467:$AC467)+'5N inverse'!$A$12*$C468/Setup!$B$17+INDEX('5N inverse'!$A$12:$Y$12,1,'5N mesh'!$B$7+1)*Setup!$B$22</f>
        <v>0</v>
      </c>
      <c r="O468" s="0" t="n">
        <f aca="false">SUMPRODUCT('5N inverse'!$A$13:$Y$13,'5N mesh'!$B$37:$Z$37,$E467:$AC467)+'5N inverse'!$A$13*$C468/Setup!$B$17+INDEX('5N inverse'!$A$13:$Y$13,1,'5N mesh'!$B$7+1)*Setup!$B$22</f>
        <v>0</v>
      </c>
      <c r="P468" s="0" t="n">
        <f aca="false">SUMPRODUCT('5N inverse'!$A$14:$Y$14,'5N mesh'!$B$37:$Z$37,$E467:$AC467)+'5N inverse'!$A$14*$C468/Setup!$B$17+INDEX('5N inverse'!$A$14:$Y$14,1,'5N mesh'!$B$7+1)*Setup!$B$22</f>
        <v>0</v>
      </c>
      <c r="Q468" s="0" t="n">
        <f aca="false">SUMPRODUCT('5N inverse'!$A$15:$Y$15,'5N mesh'!$B$37:$Z$37,$E467:$AC467)+'5N inverse'!$A$15*$C468/Setup!$B$17+INDEX('5N inverse'!$A$15:$Y$15,1,'5N mesh'!$B$7+1)*Setup!$B$22</f>
        <v>0</v>
      </c>
      <c r="R468" s="0" t="n">
        <f aca="false">SUMPRODUCT('5N inverse'!$A$16:$Y$16,'5N mesh'!$B$37:$Z$37,$E467:$AC467)+'5N inverse'!$A$16*$C468/Setup!$B$17+INDEX('5N inverse'!$A$16:$Y$16,1,'5N mesh'!$B$7+1)*Setup!$B$22</f>
        <v>0</v>
      </c>
      <c r="S468" s="0" t="n">
        <f aca="false">SUMPRODUCT('5N inverse'!$A$17:$Y$17,'5N mesh'!$B$37:$Z$37,$E467:$AC467)+'5N inverse'!$A$17*$C468/Setup!$B$17+INDEX('5N inverse'!$A$17:$Y$17,1,'5N mesh'!$B$7+1)*Setup!$B$22</f>
        <v>0</v>
      </c>
      <c r="T468" s="0" t="n">
        <f aca="false">SUMPRODUCT('5N inverse'!$A$18:$Y$18,'5N mesh'!$B$37:$Z$37,$E467:$AC467)+'5N inverse'!$A$18*$C468/Setup!$B$17+INDEX('5N inverse'!$A$18:$Y$18,1,'5N mesh'!$B$7+1)*Setup!$B$22</f>
        <v>0</v>
      </c>
      <c r="U468" s="0" t="n">
        <f aca="false">SUMPRODUCT('5N inverse'!$A$19:$Y$19,'5N mesh'!$B$37:$Z$37,$E467:$AC467)+'5N inverse'!$A$19*$C468/Setup!$B$17+INDEX('5N inverse'!$A$19:$Y$19,1,'5N mesh'!$B$7+1)*Setup!$B$22</f>
        <v>0</v>
      </c>
      <c r="V468" s="0" t="n">
        <f aca="false">SUMPRODUCT('5N inverse'!$A$20:$Y$20,'5N mesh'!$B$37:$Z$37,$E467:$AC467)+'5N inverse'!$A$20*$C468/Setup!$B$17+INDEX('5N inverse'!$A$20:$Y$20,1,'5N mesh'!$B$7+1)*Setup!$B$22</f>
        <v>0</v>
      </c>
      <c r="W468" s="0" t="n">
        <f aca="false">SUMPRODUCT('5N inverse'!$A$21:$Y$21,'5N mesh'!$B$37:$Z$37,$E467:$AC467)+'5N inverse'!$A$21*$C468/Setup!$B$17+INDEX('5N inverse'!$A$21:$Y$21,1,'5N mesh'!$B$7+1)*Setup!$B$22</f>
        <v>0</v>
      </c>
      <c r="X468" s="0" t="n">
        <f aca="false">SUMPRODUCT('5N inverse'!$A$22:$Y$22,'5N mesh'!$B$37:$Z$37,$E467:$AC467)+'5N inverse'!$A$22*$C468/Setup!$B$17+INDEX('5N inverse'!$A$22:$Y$22,1,'5N mesh'!$B$7+1)*Setup!$B$22</f>
        <v>0</v>
      </c>
      <c r="Y468" s="0" t="n">
        <f aca="false">SUMPRODUCT('5N inverse'!$A$23:$Y$23,'5N mesh'!$B$37:$Z$37,$E467:$AC467)+'5N inverse'!$A$23*$C468/Setup!$B$17+INDEX('5N inverse'!$A$23:$Y$23,1,'5N mesh'!$B$7+1)*Setup!$B$22</f>
        <v>0</v>
      </c>
      <c r="Z468" s="0" t="n">
        <f aca="false">SUMPRODUCT('5N inverse'!$A$24:$Y$24,'5N mesh'!$B$37:$Z$37,$E467:$AC467)+'5N inverse'!$A$24*$C468/Setup!$B$17+INDEX('5N inverse'!$A$24:$Y$24,1,'5N mesh'!$B$7+1)*Setup!$B$22</f>
        <v>0</v>
      </c>
      <c r="AA468" s="0" t="n">
        <f aca="false">SUMPRODUCT('5N inverse'!$A$25:$Y$25,'5N mesh'!$B$37:$Z$37,$E467:$AC467)+'5N inverse'!$A$25*$C468/Setup!$B$17+INDEX('5N inverse'!$A$25:$Y$25,1,'5N mesh'!$B$7+1)*Setup!$B$22</f>
        <v>0</v>
      </c>
      <c r="AB468" s="0" t="n">
        <f aca="false">SUMPRODUCT('5N inverse'!$A$26:$Y$26,'5N mesh'!$B$37:$Z$37,$E467:$AC467)+'5N inverse'!$A$26*$C468/Setup!$B$17+INDEX('5N inverse'!$A$26:$Y$26,1,'5N mesh'!$B$7+1)*Setup!$B$22</f>
        <v>0</v>
      </c>
      <c r="AC468" s="0" t="n">
        <f aca="false">SUMPRODUCT('5N inverse'!$A$27:$Y$27,'5N mesh'!$B$37:$Z$37,$E467:$AC467)+'5N inverse'!$A$27*$C468/Setup!$B$17+INDEX('5N inverse'!$A$27:$Y$27,1,'5N mesh'!$B$7+1)*Setup!$B$22</f>
        <v>0</v>
      </c>
    </row>
    <row r="469" customFormat="false" ht="15" hidden="false" customHeight="false" outlineLevel="0" collapsed="false">
      <c r="A469" s="0" t="n">
        <v>464</v>
      </c>
      <c r="B469" s="0" t="n">
        <f aca="false">A469*Setup!$B$11/3600</f>
        <v>38.6666666666667</v>
      </c>
      <c r="C469" s="0" t="n">
        <f aca="false">Setup!$B$7+Setup!$B$8*COS(2*PI()*(B469-Setup!$B$9)/24)</f>
        <v>27.7587704831436</v>
      </c>
      <c r="D469" s="0" t="n">
        <f aca="false">(C469-E469)/Setup!$B$17</f>
        <v>27.6305177786912</v>
      </c>
      <c r="E469" s="0" t="n">
        <f aca="false">SUMPRODUCT('5N inverse'!$A$3:$Y$3,'5N mesh'!$B$37:$Z$37,$E468:$AC468)+'5N inverse'!$A$3*$C469/Setup!$B$17+INDEX('5N inverse'!$A$3:$Y$3,1,'5N mesh'!$B$7+1)*Setup!$B$22</f>
        <v>24.1668031719138</v>
      </c>
      <c r="F469" s="0" t="n">
        <f aca="false">SUMPRODUCT('5N inverse'!$A$4:$Y$4,'5N mesh'!$B$37:$Z$37,$E468:$AC468)+'5N inverse'!$A$4*$C469/Setup!$B$17+INDEX('5N inverse'!$A$4:$Y$4,1,'5N mesh'!$B$7+1)*Setup!$B$22</f>
        <v>22.6507220519516</v>
      </c>
      <c r="G469" s="0" t="n">
        <f aca="false">SUMPRODUCT('5N inverse'!$A$5:$Y$5,'5N mesh'!$B$37:$Z$37,$E468:$AC468)+'5N inverse'!$A$5*$C469/Setup!$B$17+INDEX('5N inverse'!$A$5:$Y$5,1,'5N mesh'!$B$7+1)*Setup!$B$22</f>
        <v>19.6185598120272</v>
      </c>
      <c r="H469" s="0" t="n">
        <f aca="false">SUMPRODUCT('5N inverse'!$A$6:$Y$6,'5N mesh'!$B$37:$Z$37,$E468:$AC468)+'5N inverse'!$A$6*$C469/Setup!$B$17+INDEX('5N inverse'!$A$6:$Y$6,1,'5N mesh'!$B$7+1)*Setup!$B$22</f>
        <v>16.5863975721028</v>
      </c>
      <c r="I469" s="0" t="n">
        <f aca="false">SUMPRODUCT('5N inverse'!$A$7:$Y$7,'5N mesh'!$B$37:$Z$37,$E468:$AC468)+'5N inverse'!$A$7*$C469/Setup!$B$17+INDEX('5N inverse'!$A$7:$Y$7,1,'5N mesh'!$B$7+1)*Setup!$B$22</f>
        <v>15.0703164521407</v>
      </c>
      <c r="J469" s="0" t="n">
        <f aca="false">SUMPRODUCT('5N inverse'!$A$8:$Y$8,'5N mesh'!$B$37:$Z$37,$E468:$AC468)+'5N inverse'!$A$8*$C469/Setup!$B$17+INDEX('5N inverse'!$A$8:$Y$8,1,'5N mesh'!$B$7+1)*Setup!$B$22</f>
        <v>0</v>
      </c>
      <c r="K469" s="0" t="n">
        <f aca="false">SUMPRODUCT('5N inverse'!$A$9:$Y$9,'5N mesh'!$B$37:$Z$37,$E468:$AC468)+'5N inverse'!$A$9*$C469/Setup!$B$17+INDEX('5N inverse'!$A$9:$Y$9,1,'5N mesh'!$B$7+1)*Setup!$B$22</f>
        <v>0</v>
      </c>
      <c r="L469" s="0" t="n">
        <f aca="false">SUMPRODUCT('5N inverse'!$A$10:$Y$10,'5N mesh'!$B$37:$Z$37,$E468:$AC468)+'5N inverse'!$A$10*$C469/Setup!$B$17+INDEX('5N inverse'!$A$10:$Y$10,1,'5N mesh'!$B$7+1)*Setup!$B$22</f>
        <v>0</v>
      </c>
      <c r="M469" s="0" t="n">
        <f aca="false">SUMPRODUCT('5N inverse'!$A$11:$Y$11,'5N mesh'!$B$37:$Z$37,$E468:$AC468)+'5N inverse'!$A$11*$C469/Setup!$B$17+INDEX('5N inverse'!$A$11:$Y$11,1,'5N mesh'!$B$7+1)*Setup!$B$22</f>
        <v>0</v>
      </c>
      <c r="N469" s="0" t="n">
        <f aca="false">SUMPRODUCT('5N inverse'!$A$12:$Y$12,'5N mesh'!$B$37:$Z$37,$E468:$AC468)+'5N inverse'!$A$12*$C469/Setup!$B$17+INDEX('5N inverse'!$A$12:$Y$12,1,'5N mesh'!$B$7+1)*Setup!$B$22</f>
        <v>0</v>
      </c>
      <c r="O469" s="0" t="n">
        <f aca="false">SUMPRODUCT('5N inverse'!$A$13:$Y$13,'5N mesh'!$B$37:$Z$37,$E468:$AC468)+'5N inverse'!$A$13*$C469/Setup!$B$17+INDEX('5N inverse'!$A$13:$Y$13,1,'5N mesh'!$B$7+1)*Setup!$B$22</f>
        <v>0</v>
      </c>
      <c r="P469" s="0" t="n">
        <f aca="false">SUMPRODUCT('5N inverse'!$A$14:$Y$14,'5N mesh'!$B$37:$Z$37,$E468:$AC468)+'5N inverse'!$A$14*$C469/Setup!$B$17+INDEX('5N inverse'!$A$14:$Y$14,1,'5N mesh'!$B$7+1)*Setup!$B$22</f>
        <v>0</v>
      </c>
      <c r="Q469" s="0" t="n">
        <f aca="false">SUMPRODUCT('5N inverse'!$A$15:$Y$15,'5N mesh'!$B$37:$Z$37,$E468:$AC468)+'5N inverse'!$A$15*$C469/Setup!$B$17+INDEX('5N inverse'!$A$15:$Y$15,1,'5N mesh'!$B$7+1)*Setup!$B$22</f>
        <v>0</v>
      </c>
      <c r="R469" s="0" t="n">
        <f aca="false">SUMPRODUCT('5N inverse'!$A$16:$Y$16,'5N mesh'!$B$37:$Z$37,$E468:$AC468)+'5N inverse'!$A$16*$C469/Setup!$B$17+INDEX('5N inverse'!$A$16:$Y$16,1,'5N mesh'!$B$7+1)*Setup!$B$22</f>
        <v>0</v>
      </c>
      <c r="S469" s="0" t="n">
        <f aca="false">SUMPRODUCT('5N inverse'!$A$17:$Y$17,'5N mesh'!$B$37:$Z$37,$E468:$AC468)+'5N inverse'!$A$17*$C469/Setup!$B$17+INDEX('5N inverse'!$A$17:$Y$17,1,'5N mesh'!$B$7+1)*Setup!$B$22</f>
        <v>0</v>
      </c>
      <c r="T469" s="0" t="n">
        <f aca="false">SUMPRODUCT('5N inverse'!$A$18:$Y$18,'5N mesh'!$B$37:$Z$37,$E468:$AC468)+'5N inverse'!$A$18*$C469/Setup!$B$17+INDEX('5N inverse'!$A$18:$Y$18,1,'5N mesh'!$B$7+1)*Setup!$B$22</f>
        <v>0</v>
      </c>
      <c r="U469" s="0" t="n">
        <f aca="false">SUMPRODUCT('5N inverse'!$A$19:$Y$19,'5N mesh'!$B$37:$Z$37,$E468:$AC468)+'5N inverse'!$A$19*$C469/Setup!$B$17+INDEX('5N inverse'!$A$19:$Y$19,1,'5N mesh'!$B$7+1)*Setup!$B$22</f>
        <v>0</v>
      </c>
      <c r="V469" s="0" t="n">
        <f aca="false">SUMPRODUCT('5N inverse'!$A$20:$Y$20,'5N mesh'!$B$37:$Z$37,$E468:$AC468)+'5N inverse'!$A$20*$C469/Setup!$B$17+INDEX('5N inverse'!$A$20:$Y$20,1,'5N mesh'!$B$7+1)*Setup!$B$22</f>
        <v>0</v>
      </c>
      <c r="W469" s="0" t="n">
        <f aca="false">SUMPRODUCT('5N inverse'!$A$21:$Y$21,'5N mesh'!$B$37:$Z$37,$E468:$AC468)+'5N inverse'!$A$21*$C469/Setup!$B$17+INDEX('5N inverse'!$A$21:$Y$21,1,'5N mesh'!$B$7+1)*Setup!$B$22</f>
        <v>0</v>
      </c>
      <c r="X469" s="0" t="n">
        <f aca="false">SUMPRODUCT('5N inverse'!$A$22:$Y$22,'5N mesh'!$B$37:$Z$37,$E468:$AC468)+'5N inverse'!$A$22*$C469/Setup!$B$17+INDEX('5N inverse'!$A$22:$Y$22,1,'5N mesh'!$B$7+1)*Setup!$B$22</f>
        <v>0</v>
      </c>
      <c r="Y469" s="0" t="n">
        <f aca="false">SUMPRODUCT('5N inverse'!$A$23:$Y$23,'5N mesh'!$B$37:$Z$37,$E468:$AC468)+'5N inverse'!$A$23*$C469/Setup!$B$17+INDEX('5N inverse'!$A$23:$Y$23,1,'5N mesh'!$B$7+1)*Setup!$B$22</f>
        <v>0</v>
      </c>
      <c r="Z469" s="0" t="n">
        <f aca="false">SUMPRODUCT('5N inverse'!$A$24:$Y$24,'5N mesh'!$B$37:$Z$37,$E468:$AC468)+'5N inverse'!$A$24*$C469/Setup!$B$17+INDEX('5N inverse'!$A$24:$Y$24,1,'5N mesh'!$B$7+1)*Setup!$B$22</f>
        <v>0</v>
      </c>
      <c r="AA469" s="0" t="n">
        <f aca="false">SUMPRODUCT('5N inverse'!$A$25:$Y$25,'5N mesh'!$B$37:$Z$37,$E468:$AC468)+'5N inverse'!$A$25*$C469/Setup!$B$17+INDEX('5N inverse'!$A$25:$Y$25,1,'5N mesh'!$B$7+1)*Setup!$B$22</f>
        <v>0</v>
      </c>
      <c r="AB469" s="0" t="n">
        <f aca="false">SUMPRODUCT('5N inverse'!$A$26:$Y$26,'5N mesh'!$B$37:$Z$37,$E468:$AC468)+'5N inverse'!$A$26*$C469/Setup!$B$17+INDEX('5N inverse'!$A$26:$Y$26,1,'5N mesh'!$B$7+1)*Setup!$B$22</f>
        <v>0</v>
      </c>
      <c r="AC469" s="0" t="n">
        <f aca="false">SUMPRODUCT('5N inverse'!$A$27:$Y$27,'5N mesh'!$B$37:$Z$37,$E468:$AC468)+'5N inverse'!$A$27*$C469/Setup!$B$17+INDEX('5N inverse'!$A$27:$Y$27,1,'5N mesh'!$B$7+1)*Setup!$B$22</f>
        <v>0</v>
      </c>
    </row>
    <row r="470" customFormat="false" ht="15" hidden="false" customHeight="false" outlineLevel="0" collapsed="false">
      <c r="A470" s="0" t="n">
        <v>465</v>
      </c>
      <c r="B470" s="0" t="n">
        <f aca="false">A470*Setup!$B$11/3600</f>
        <v>38.75</v>
      </c>
      <c r="C470" s="0" t="n">
        <f aca="false">Setup!$B$7+Setup!$B$8*COS(2*PI()*(B470-Setup!$B$9)/24)</f>
        <v>27.7877205179804</v>
      </c>
      <c r="D470" s="0" t="n">
        <f aca="false">(C470-E470)/Setup!$B$17</f>
        <v>27.5181773548444</v>
      </c>
      <c r="E470" s="0" t="n">
        <f aca="false">SUMPRODUCT('5N inverse'!$A$3:$Y$3,'5N mesh'!$B$37:$Z$37,$E469:$AC469)+'5N inverse'!$A$3*$C470/Setup!$B$17+INDEX('5N inverse'!$A$3:$Y$3,1,'5N mesh'!$B$7+1)*Setup!$B$22</f>
        <v>24.2103574618507</v>
      </c>
      <c r="F470" s="0" t="n">
        <f aca="false">SUMPRODUCT('5N inverse'!$A$4:$Y$4,'5N mesh'!$B$37:$Z$37,$E469:$AC469)+'5N inverse'!$A$4*$C470/Setup!$B$17+INDEX('5N inverse'!$A$4:$Y$4,1,'5N mesh'!$B$7+1)*Setup!$B$22</f>
        <v>22.6870719901659</v>
      </c>
      <c r="G470" s="0" t="n">
        <f aca="false">SUMPRODUCT('5N inverse'!$A$5:$Y$5,'5N mesh'!$B$37:$Z$37,$E469:$AC469)+'5N inverse'!$A$5*$C470/Setup!$B$17+INDEX('5N inverse'!$A$5:$Y$5,1,'5N mesh'!$B$7+1)*Setup!$B$22</f>
        <v>19.6405010467964</v>
      </c>
      <c r="H470" s="0" t="n">
        <f aca="false">SUMPRODUCT('5N inverse'!$A$6:$Y$6,'5N mesh'!$B$37:$Z$37,$E469:$AC469)+'5N inverse'!$A$6*$C470/Setup!$B$17+INDEX('5N inverse'!$A$6:$Y$6,1,'5N mesh'!$B$7+1)*Setup!$B$22</f>
        <v>16.5939301034268</v>
      </c>
      <c r="I470" s="0" t="n">
        <f aca="false">SUMPRODUCT('5N inverse'!$A$7:$Y$7,'5N mesh'!$B$37:$Z$37,$E469:$AC469)+'5N inverse'!$A$7*$C470/Setup!$B$17+INDEX('5N inverse'!$A$7:$Y$7,1,'5N mesh'!$B$7+1)*Setup!$B$22</f>
        <v>15.070644631742</v>
      </c>
      <c r="J470" s="0" t="n">
        <f aca="false">SUMPRODUCT('5N inverse'!$A$8:$Y$8,'5N mesh'!$B$37:$Z$37,$E469:$AC469)+'5N inverse'!$A$8*$C470/Setup!$B$17+INDEX('5N inverse'!$A$8:$Y$8,1,'5N mesh'!$B$7+1)*Setup!$B$22</f>
        <v>0</v>
      </c>
      <c r="K470" s="0" t="n">
        <f aca="false">SUMPRODUCT('5N inverse'!$A$9:$Y$9,'5N mesh'!$B$37:$Z$37,$E469:$AC469)+'5N inverse'!$A$9*$C470/Setup!$B$17+INDEX('5N inverse'!$A$9:$Y$9,1,'5N mesh'!$B$7+1)*Setup!$B$22</f>
        <v>0</v>
      </c>
      <c r="L470" s="0" t="n">
        <f aca="false">SUMPRODUCT('5N inverse'!$A$10:$Y$10,'5N mesh'!$B$37:$Z$37,$E469:$AC469)+'5N inverse'!$A$10*$C470/Setup!$B$17+INDEX('5N inverse'!$A$10:$Y$10,1,'5N mesh'!$B$7+1)*Setup!$B$22</f>
        <v>0</v>
      </c>
      <c r="M470" s="0" t="n">
        <f aca="false">SUMPRODUCT('5N inverse'!$A$11:$Y$11,'5N mesh'!$B$37:$Z$37,$E469:$AC469)+'5N inverse'!$A$11*$C470/Setup!$B$17+INDEX('5N inverse'!$A$11:$Y$11,1,'5N mesh'!$B$7+1)*Setup!$B$22</f>
        <v>0</v>
      </c>
      <c r="N470" s="0" t="n">
        <f aca="false">SUMPRODUCT('5N inverse'!$A$12:$Y$12,'5N mesh'!$B$37:$Z$37,$E469:$AC469)+'5N inverse'!$A$12*$C470/Setup!$B$17+INDEX('5N inverse'!$A$12:$Y$12,1,'5N mesh'!$B$7+1)*Setup!$B$22</f>
        <v>0</v>
      </c>
      <c r="O470" s="0" t="n">
        <f aca="false">SUMPRODUCT('5N inverse'!$A$13:$Y$13,'5N mesh'!$B$37:$Z$37,$E469:$AC469)+'5N inverse'!$A$13*$C470/Setup!$B$17+INDEX('5N inverse'!$A$13:$Y$13,1,'5N mesh'!$B$7+1)*Setup!$B$22</f>
        <v>0</v>
      </c>
      <c r="P470" s="0" t="n">
        <f aca="false">SUMPRODUCT('5N inverse'!$A$14:$Y$14,'5N mesh'!$B$37:$Z$37,$E469:$AC469)+'5N inverse'!$A$14*$C470/Setup!$B$17+INDEX('5N inverse'!$A$14:$Y$14,1,'5N mesh'!$B$7+1)*Setup!$B$22</f>
        <v>0</v>
      </c>
      <c r="Q470" s="0" t="n">
        <f aca="false">SUMPRODUCT('5N inverse'!$A$15:$Y$15,'5N mesh'!$B$37:$Z$37,$E469:$AC469)+'5N inverse'!$A$15*$C470/Setup!$B$17+INDEX('5N inverse'!$A$15:$Y$15,1,'5N mesh'!$B$7+1)*Setup!$B$22</f>
        <v>0</v>
      </c>
      <c r="R470" s="0" t="n">
        <f aca="false">SUMPRODUCT('5N inverse'!$A$16:$Y$16,'5N mesh'!$B$37:$Z$37,$E469:$AC469)+'5N inverse'!$A$16*$C470/Setup!$B$17+INDEX('5N inverse'!$A$16:$Y$16,1,'5N mesh'!$B$7+1)*Setup!$B$22</f>
        <v>0</v>
      </c>
      <c r="S470" s="0" t="n">
        <f aca="false">SUMPRODUCT('5N inverse'!$A$17:$Y$17,'5N mesh'!$B$37:$Z$37,$E469:$AC469)+'5N inverse'!$A$17*$C470/Setup!$B$17+INDEX('5N inverse'!$A$17:$Y$17,1,'5N mesh'!$B$7+1)*Setup!$B$22</f>
        <v>0</v>
      </c>
      <c r="T470" s="0" t="n">
        <f aca="false">SUMPRODUCT('5N inverse'!$A$18:$Y$18,'5N mesh'!$B$37:$Z$37,$E469:$AC469)+'5N inverse'!$A$18*$C470/Setup!$B$17+INDEX('5N inverse'!$A$18:$Y$18,1,'5N mesh'!$B$7+1)*Setup!$B$22</f>
        <v>0</v>
      </c>
      <c r="U470" s="0" t="n">
        <f aca="false">SUMPRODUCT('5N inverse'!$A$19:$Y$19,'5N mesh'!$B$37:$Z$37,$E469:$AC469)+'5N inverse'!$A$19*$C470/Setup!$B$17+INDEX('5N inverse'!$A$19:$Y$19,1,'5N mesh'!$B$7+1)*Setup!$B$22</f>
        <v>0</v>
      </c>
      <c r="V470" s="0" t="n">
        <f aca="false">SUMPRODUCT('5N inverse'!$A$20:$Y$20,'5N mesh'!$B$37:$Z$37,$E469:$AC469)+'5N inverse'!$A$20*$C470/Setup!$B$17+INDEX('5N inverse'!$A$20:$Y$20,1,'5N mesh'!$B$7+1)*Setup!$B$22</f>
        <v>0</v>
      </c>
      <c r="W470" s="0" t="n">
        <f aca="false">SUMPRODUCT('5N inverse'!$A$21:$Y$21,'5N mesh'!$B$37:$Z$37,$E469:$AC469)+'5N inverse'!$A$21*$C470/Setup!$B$17+INDEX('5N inverse'!$A$21:$Y$21,1,'5N mesh'!$B$7+1)*Setup!$B$22</f>
        <v>0</v>
      </c>
      <c r="X470" s="0" t="n">
        <f aca="false">SUMPRODUCT('5N inverse'!$A$22:$Y$22,'5N mesh'!$B$37:$Z$37,$E469:$AC469)+'5N inverse'!$A$22*$C470/Setup!$B$17+INDEX('5N inverse'!$A$22:$Y$22,1,'5N mesh'!$B$7+1)*Setup!$B$22</f>
        <v>0</v>
      </c>
      <c r="Y470" s="0" t="n">
        <f aca="false">SUMPRODUCT('5N inverse'!$A$23:$Y$23,'5N mesh'!$B$37:$Z$37,$E469:$AC469)+'5N inverse'!$A$23*$C470/Setup!$B$17+INDEX('5N inverse'!$A$23:$Y$23,1,'5N mesh'!$B$7+1)*Setup!$B$22</f>
        <v>0</v>
      </c>
      <c r="Z470" s="0" t="n">
        <f aca="false">SUMPRODUCT('5N inverse'!$A$24:$Y$24,'5N mesh'!$B$37:$Z$37,$E469:$AC469)+'5N inverse'!$A$24*$C470/Setup!$B$17+INDEX('5N inverse'!$A$24:$Y$24,1,'5N mesh'!$B$7+1)*Setup!$B$22</f>
        <v>0</v>
      </c>
      <c r="AA470" s="0" t="n">
        <f aca="false">SUMPRODUCT('5N inverse'!$A$25:$Y$25,'5N mesh'!$B$37:$Z$37,$E469:$AC469)+'5N inverse'!$A$25*$C470/Setup!$B$17+INDEX('5N inverse'!$A$25:$Y$25,1,'5N mesh'!$B$7+1)*Setup!$B$22</f>
        <v>0</v>
      </c>
      <c r="AB470" s="0" t="n">
        <f aca="false">SUMPRODUCT('5N inverse'!$A$26:$Y$26,'5N mesh'!$B$37:$Z$37,$E469:$AC469)+'5N inverse'!$A$26*$C470/Setup!$B$17+INDEX('5N inverse'!$A$26:$Y$26,1,'5N mesh'!$B$7+1)*Setup!$B$22</f>
        <v>0</v>
      </c>
      <c r="AC470" s="0" t="n">
        <f aca="false">SUMPRODUCT('5N inverse'!$A$27:$Y$27,'5N mesh'!$B$37:$Z$37,$E469:$AC469)+'5N inverse'!$A$27*$C470/Setup!$B$17+INDEX('5N inverse'!$A$27:$Y$27,1,'5N mesh'!$B$7+1)*Setup!$B$22</f>
        <v>0</v>
      </c>
    </row>
    <row r="471" customFormat="false" ht="15" hidden="false" customHeight="false" outlineLevel="0" collapsed="false">
      <c r="A471" s="0" t="n">
        <v>466</v>
      </c>
      <c r="B471" s="0" t="n">
        <f aca="false">A471*Setup!$B$11/3600</f>
        <v>38.8333333333333</v>
      </c>
      <c r="C471" s="0" t="n">
        <f aca="false">Setup!$B$7+Setup!$B$8*COS(2*PI()*(B471-Setup!$B$9)/24)</f>
        <v>27.8148678029929</v>
      </c>
      <c r="D471" s="0" t="n">
        <f aca="false">(C471-E471)/Setup!$B$17</f>
        <v>27.393721769123</v>
      </c>
      <c r="E471" s="0" t="n">
        <f aca="false">SUMPRODUCT('5N inverse'!$A$3:$Y$3,'5N mesh'!$B$37:$Z$37,$E470:$AC470)+'5N inverse'!$A$3*$C471/Setup!$B$17+INDEX('5N inverse'!$A$3:$Y$3,1,'5N mesh'!$B$7+1)*Setup!$B$22</f>
        <v>24.2536839730069</v>
      </c>
      <c r="F471" s="0" t="n">
        <f aca="false">SUMPRODUCT('5N inverse'!$A$4:$Y$4,'5N mesh'!$B$37:$Z$37,$E470:$AC470)+'5N inverse'!$A$4*$C471/Setup!$B$17+INDEX('5N inverse'!$A$4:$Y$4,1,'5N mesh'!$B$7+1)*Setup!$B$22</f>
        <v>22.7232323878563</v>
      </c>
      <c r="G471" s="0" t="n">
        <f aca="false">SUMPRODUCT('5N inverse'!$A$5:$Y$5,'5N mesh'!$B$37:$Z$37,$E470:$AC470)+'5N inverse'!$A$5*$C471/Setup!$B$17+INDEX('5N inverse'!$A$5:$Y$5,1,'5N mesh'!$B$7+1)*Setup!$B$22</f>
        <v>19.662329217555</v>
      </c>
      <c r="H471" s="0" t="n">
        <f aca="false">SUMPRODUCT('5N inverse'!$A$6:$Y$6,'5N mesh'!$B$37:$Z$37,$E470:$AC470)+'5N inverse'!$A$6*$C471/Setup!$B$17+INDEX('5N inverse'!$A$6:$Y$6,1,'5N mesh'!$B$7+1)*Setup!$B$22</f>
        <v>16.6014260472537</v>
      </c>
      <c r="I471" s="0" t="n">
        <f aca="false">SUMPRODUCT('5N inverse'!$A$7:$Y$7,'5N mesh'!$B$37:$Z$37,$E470:$AC470)+'5N inverse'!$A$7*$C471/Setup!$B$17+INDEX('5N inverse'!$A$7:$Y$7,1,'5N mesh'!$B$7+1)*Setup!$B$22</f>
        <v>15.070974462103</v>
      </c>
      <c r="J471" s="0" t="n">
        <f aca="false">SUMPRODUCT('5N inverse'!$A$8:$Y$8,'5N mesh'!$B$37:$Z$37,$E470:$AC470)+'5N inverse'!$A$8*$C471/Setup!$B$17+INDEX('5N inverse'!$A$8:$Y$8,1,'5N mesh'!$B$7+1)*Setup!$B$22</f>
        <v>0</v>
      </c>
      <c r="K471" s="0" t="n">
        <f aca="false">SUMPRODUCT('5N inverse'!$A$9:$Y$9,'5N mesh'!$B$37:$Z$37,$E470:$AC470)+'5N inverse'!$A$9*$C471/Setup!$B$17+INDEX('5N inverse'!$A$9:$Y$9,1,'5N mesh'!$B$7+1)*Setup!$B$22</f>
        <v>0</v>
      </c>
      <c r="L471" s="0" t="n">
        <f aca="false">SUMPRODUCT('5N inverse'!$A$10:$Y$10,'5N mesh'!$B$37:$Z$37,$E470:$AC470)+'5N inverse'!$A$10*$C471/Setup!$B$17+INDEX('5N inverse'!$A$10:$Y$10,1,'5N mesh'!$B$7+1)*Setup!$B$22</f>
        <v>0</v>
      </c>
      <c r="M471" s="0" t="n">
        <f aca="false">SUMPRODUCT('5N inverse'!$A$11:$Y$11,'5N mesh'!$B$37:$Z$37,$E470:$AC470)+'5N inverse'!$A$11*$C471/Setup!$B$17+INDEX('5N inverse'!$A$11:$Y$11,1,'5N mesh'!$B$7+1)*Setup!$B$22</f>
        <v>0</v>
      </c>
      <c r="N471" s="0" t="n">
        <f aca="false">SUMPRODUCT('5N inverse'!$A$12:$Y$12,'5N mesh'!$B$37:$Z$37,$E470:$AC470)+'5N inverse'!$A$12*$C471/Setup!$B$17+INDEX('5N inverse'!$A$12:$Y$12,1,'5N mesh'!$B$7+1)*Setup!$B$22</f>
        <v>0</v>
      </c>
      <c r="O471" s="0" t="n">
        <f aca="false">SUMPRODUCT('5N inverse'!$A$13:$Y$13,'5N mesh'!$B$37:$Z$37,$E470:$AC470)+'5N inverse'!$A$13*$C471/Setup!$B$17+INDEX('5N inverse'!$A$13:$Y$13,1,'5N mesh'!$B$7+1)*Setup!$B$22</f>
        <v>0</v>
      </c>
      <c r="P471" s="0" t="n">
        <f aca="false">SUMPRODUCT('5N inverse'!$A$14:$Y$14,'5N mesh'!$B$37:$Z$37,$E470:$AC470)+'5N inverse'!$A$14*$C471/Setup!$B$17+INDEX('5N inverse'!$A$14:$Y$14,1,'5N mesh'!$B$7+1)*Setup!$B$22</f>
        <v>0</v>
      </c>
      <c r="Q471" s="0" t="n">
        <f aca="false">SUMPRODUCT('5N inverse'!$A$15:$Y$15,'5N mesh'!$B$37:$Z$37,$E470:$AC470)+'5N inverse'!$A$15*$C471/Setup!$B$17+INDEX('5N inverse'!$A$15:$Y$15,1,'5N mesh'!$B$7+1)*Setup!$B$22</f>
        <v>0</v>
      </c>
      <c r="R471" s="0" t="n">
        <f aca="false">SUMPRODUCT('5N inverse'!$A$16:$Y$16,'5N mesh'!$B$37:$Z$37,$E470:$AC470)+'5N inverse'!$A$16*$C471/Setup!$B$17+INDEX('5N inverse'!$A$16:$Y$16,1,'5N mesh'!$B$7+1)*Setup!$B$22</f>
        <v>0</v>
      </c>
      <c r="S471" s="0" t="n">
        <f aca="false">SUMPRODUCT('5N inverse'!$A$17:$Y$17,'5N mesh'!$B$37:$Z$37,$E470:$AC470)+'5N inverse'!$A$17*$C471/Setup!$B$17+INDEX('5N inverse'!$A$17:$Y$17,1,'5N mesh'!$B$7+1)*Setup!$B$22</f>
        <v>0</v>
      </c>
      <c r="T471" s="0" t="n">
        <f aca="false">SUMPRODUCT('5N inverse'!$A$18:$Y$18,'5N mesh'!$B$37:$Z$37,$E470:$AC470)+'5N inverse'!$A$18*$C471/Setup!$B$17+INDEX('5N inverse'!$A$18:$Y$18,1,'5N mesh'!$B$7+1)*Setup!$B$22</f>
        <v>0</v>
      </c>
      <c r="U471" s="0" t="n">
        <f aca="false">SUMPRODUCT('5N inverse'!$A$19:$Y$19,'5N mesh'!$B$37:$Z$37,$E470:$AC470)+'5N inverse'!$A$19*$C471/Setup!$B$17+INDEX('5N inverse'!$A$19:$Y$19,1,'5N mesh'!$B$7+1)*Setup!$B$22</f>
        <v>0</v>
      </c>
      <c r="V471" s="0" t="n">
        <f aca="false">SUMPRODUCT('5N inverse'!$A$20:$Y$20,'5N mesh'!$B$37:$Z$37,$E470:$AC470)+'5N inverse'!$A$20*$C471/Setup!$B$17+INDEX('5N inverse'!$A$20:$Y$20,1,'5N mesh'!$B$7+1)*Setup!$B$22</f>
        <v>0</v>
      </c>
      <c r="W471" s="0" t="n">
        <f aca="false">SUMPRODUCT('5N inverse'!$A$21:$Y$21,'5N mesh'!$B$37:$Z$37,$E470:$AC470)+'5N inverse'!$A$21*$C471/Setup!$B$17+INDEX('5N inverse'!$A$21:$Y$21,1,'5N mesh'!$B$7+1)*Setup!$B$22</f>
        <v>0</v>
      </c>
      <c r="X471" s="0" t="n">
        <f aca="false">SUMPRODUCT('5N inverse'!$A$22:$Y$22,'5N mesh'!$B$37:$Z$37,$E470:$AC470)+'5N inverse'!$A$22*$C471/Setup!$B$17+INDEX('5N inverse'!$A$22:$Y$22,1,'5N mesh'!$B$7+1)*Setup!$B$22</f>
        <v>0</v>
      </c>
      <c r="Y471" s="0" t="n">
        <f aca="false">SUMPRODUCT('5N inverse'!$A$23:$Y$23,'5N mesh'!$B$37:$Z$37,$E470:$AC470)+'5N inverse'!$A$23*$C471/Setup!$B$17+INDEX('5N inverse'!$A$23:$Y$23,1,'5N mesh'!$B$7+1)*Setup!$B$22</f>
        <v>0</v>
      </c>
      <c r="Z471" s="0" t="n">
        <f aca="false">SUMPRODUCT('5N inverse'!$A$24:$Y$24,'5N mesh'!$B$37:$Z$37,$E470:$AC470)+'5N inverse'!$A$24*$C471/Setup!$B$17+INDEX('5N inverse'!$A$24:$Y$24,1,'5N mesh'!$B$7+1)*Setup!$B$22</f>
        <v>0</v>
      </c>
      <c r="AA471" s="0" t="n">
        <f aca="false">SUMPRODUCT('5N inverse'!$A$25:$Y$25,'5N mesh'!$B$37:$Z$37,$E470:$AC470)+'5N inverse'!$A$25*$C471/Setup!$B$17+INDEX('5N inverse'!$A$25:$Y$25,1,'5N mesh'!$B$7+1)*Setup!$B$22</f>
        <v>0</v>
      </c>
      <c r="AB471" s="0" t="n">
        <f aca="false">SUMPRODUCT('5N inverse'!$A$26:$Y$26,'5N mesh'!$B$37:$Z$37,$E470:$AC470)+'5N inverse'!$A$26*$C471/Setup!$B$17+INDEX('5N inverse'!$A$26:$Y$26,1,'5N mesh'!$B$7+1)*Setup!$B$22</f>
        <v>0</v>
      </c>
      <c r="AC471" s="0" t="n">
        <f aca="false">SUMPRODUCT('5N inverse'!$A$27:$Y$27,'5N mesh'!$B$37:$Z$37,$E470:$AC470)+'5N inverse'!$A$27*$C471/Setup!$B$17+INDEX('5N inverse'!$A$27:$Y$27,1,'5N mesh'!$B$7+1)*Setup!$B$22</f>
        <v>0</v>
      </c>
    </row>
    <row r="472" customFormat="false" ht="15" hidden="false" customHeight="false" outlineLevel="0" collapsed="false">
      <c r="A472" s="0" t="n">
        <v>467</v>
      </c>
      <c r="B472" s="0" t="n">
        <f aca="false">A472*Setup!$B$11/3600</f>
        <v>38.9166666666667</v>
      </c>
      <c r="C472" s="0" t="n">
        <f aca="false">Setup!$B$7+Setup!$B$8*COS(2*PI()*(B472-Setup!$B$9)/24)</f>
        <v>27.8401994175437</v>
      </c>
      <c r="D472" s="0" t="n">
        <f aca="false">(C472-E472)/Setup!$B$17</f>
        <v>27.2572089760949</v>
      </c>
      <c r="E472" s="0" t="n">
        <f aca="false">SUMPRODUCT('5N inverse'!$A$3:$Y$3,'5N mesh'!$B$37:$Z$37,$E471:$AC471)+'5N inverse'!$A$3*$C472/Setup!$B$17+INDEX('5N inverse'!$A$3:$Y$3,1,'5N mesh'!$B$7+1)*Setup!$B$22</f>
        <v>24.2967622506514</v>
      </c>
      <c r="F472" s="0" t="n">
        <f aca="false">SUMPRODUCT('5N inverse'!$A$4:$Y$4,'5N mesh'!$B$37:$Z$37,$E471:$AC471)+'5N inverse'!$A$4*$C472/Setup!$B$17+INDEX('5N inverse'!$A$4:$Y$4,1,'5N mesh'!$B$7+1)*Setup!$B$22</f>
        <v>22.7591861735931</v>
      </c>
      <c r="G472" s="0" t="n">
        <f aca="false">SUMPRODUCT('5N inverse'!$A$5:$Y$5,'5N mesh'!$B$37:$Z$37,$E471:$AC471)+'5N inverse'!$A$5*$C472/Setup!$B$17+INDEX('5N inverse'!$A$5:$Y$5,1,'5N mesh'!$B$7+1)*Setup!$B$22</f>
        <v>19.6840340194765</v>
      </c>
      <c r="H472" s="0" t="n">
        <f aca="false">SUMPRODUCT('5N inverse'!$A$6:$Y$6,'5N mesh'!$B$37:$Z$37,$E471:$AC471)+'5N inverse'!$A$6*$C472/Setup!$B$17+INDEX('5N inverse'!$A$6:$Y$6,1,'5N mesh'!$B$7+1)*Setup!$B$22</f>
        <v>16.6088818653598</v>
      </c>
      <c r="I472" s="0" t="n">
        <f aca="false">SUMPRODUCT('5N inverse'!$A$7:$Y$7,'5N mesh'!$B$37:$Z$37,$E471:$AC471)+'5N inverse'!$A$7*$C472/Setup!$B$17+INDEX('5N inverse'!$A$7:$Y$7,1,'5N mesh'!$B$7+1)*Setup!$B$22</f>
        <v>15.0713057883015</v>
      </c>
      <c r="J472" s="0" t="n">
        <f aca="false">SUMPRODUCT('5N inverse'!$A$8:$Y$8,'5N mesh'!$B$37:$Z$37,$E471:$AC471)+'5N inverse'!$A$8*$C472/Setup!$B$17+INDEX('5N inverse'!$A$8:$Y$8,1,'5N mesh'!$B$7+1)*Setup!$B$22</f>
        <v>0</v>
      </c>
      <c r="K472" s="0" t="n">
        <f aca="false">SUMPRODUCT('5N inverse'!$A$9:$Y$9,'5N mesh'!$B$37:$Z$37,$E471:$AC471)+'5N inverse'!$A$9*$C472/Setup!$B$17+INDEX('5N inverse'!$A$9:$Y$9,1,'5N mesh'!$B$7+1)*Setup!$B$22</f>
        <v>0</v>
      </c>
      <c r="L472" s="0" t="n">
        <f aca="false">SUMPRODUCT('5N inverse'!$A$10:$Y$10,'5N mesh'!$B$37:$Z$37,$E471:$AC471)+'5N inverse'!$A$10*$C472/Setup!$B$17+INDEX('5N inverse'!$A$10:$Y$10,1,'5N mesh'!$B$7+1)*Setup!$B$22</f>
        <v>0</v>
      </c>
      <c r="M472" s="0" t="n">
        <f aca="false">SUMPRODUCT('5N inverse'!$A$11:$Y$11,'5N mesh'!$B$37:$Z$37,$E471:$AC471)+'5N inverse'!$A$11*$C472/Setup!$B$17+INDEX('5N inverse'!$A$11:$Y$11,1,'5N mesh'!$B$7+1)*Setup!$B$22</f>
        <v>0</v>
      </c>
      <c r="N472" s="0" t="n">
        <f aca="false">SUMPRODUCT('5N inverse'!$A$12:$Y$12,'5N mesh'!$B$37:$Z$37,$E471:$AC471)+'5N inverse'!$A$12*$C472/Setup!$B$17+INDEX('5N inverse'!$A$12:$Y$12,1,'5N mesh'!$B$7+1)*Setup!$B$22</f>
        <v>0</v>
      </c>
      <c r="O472" s="0" t="n">
        <f aca="false">SUMPRODUCT('5N inverse'!$A$13:$Y$13,'5N mesh'!$B$37:$Z$37,$E471:$AC471)+'5N inverse'!$A$13*$C472/Setup!$B$17+INDEX('5N inverse'!$A$13:$Y$13,1,'5N mesh'!$B$7+1)*Setup!$B$22</f>
        <v>0</v>
      </c>
      <c r="P472" s="0" t="n">
        <f aca="false">SUMPRODUCT('5N inverse'!$A$14:$Y$14,'5N mesh'!$B$37:$Z$37,$E471:$AC471)+'5N inverse'!$A$14*$C472/Setup!$B$17+INDEX('5N inverse'!$A$14:$Y$14,1,'5N mesh'!$B$7+1)*Setup!$B$22</f>
        <v>0</v>
      </c>
      <c r="Q472" s="0" t="n">
        <f aca="false">SUMPRODUCT('5N inverse'!$A$15:$Y$15,'5N mesh'!$B$37:$Z$37,$E471:$AC471)+'5N inverse'!$A$15*$C472/Setup!$B$17+INDEX('5N inverse'!$A$15:$Y$15,1,'5N mesh'!$B$7+1)*Setup!$B$22</f>
        <v>0</v>
      </c>
      <c r="R472" s="0" t="n">
        <f aca="false">SUMPRODUCT('5N inverse'!$A$16:$Y$16,'5N mesh'!$B$37:$Z$37,$E471:$AC471)+'5N inverse'!$A$16*$C472/Setup!$B$17+INDEX('5N inverse'!$A$16:$Y$16,1,'5N mesh'!$B$7+1)*Setup!$B$22</f>
        <v>0</v>
      </c>
      <c r="S472" s="0" t="n">
        <f aca="false">SUMPRODUCT('5N inverse'!$A$17:$Y$17,'5N mesh'!$B$37:$Z$37,$E471:$AC471)+'5N inverse'!$A$17*$C472/Setup!$B$17+INDEX('5N inverse'!$A$17:$Y$17,1,'5N mesh'!$B$7+1)*Setup!$B$22</f>
        <v>0</v>
      </c>
      <c r="T472" s="0" t="n">
        <f aca="false">SUMPRODUCT('5N inverse'!$A$18:$Y$18,'5N mesh'!$B$37:$Z$37,$E471:$AC471)+'5N inverse'!$A$18*$C472/Setup!$B$17+INDEX('5N inverse'!$A$18:$Y$18,1,'5N mesh'!$B$7+1)*Setup!$B$22</f>
        <v>0</v>
      </c>
      <c r="U472" s="0" t="n">
        <f aca="false">SUMPRODUCT('5N inverse'!$A$19:$Y$19,'5N mesh'!$B$37:$Z$37,$E471:$AC471)+'5N inverse'!$A$19*$C472/Setup!$B$17+INDEX('5N inverse'!$A$19:$Y$19,1,'5N mesh'!$B$7+1)*Setup!$B$22</f>
        <v>0</v>
      </c>
      <c r="V472" s="0" t="n">
        <f aca="false">SUMPRODUCT('5N inverse'!$A$20:$Y$20,'5N mesh'!$B$37:$Z$37,$E471:$AC471)+'5N inverse'!$A$20*$C472/Setup!$B$17+INDEX('5N inverse'!$A$20:$Y$20,1,'5N mesh'!$B$7+1)*Setup!$B$22</f>
        <v>0</v>
      </c>
      <c r="W472" s="0" t="n">
        <f aca="false">SUMPRODUCT('5N inverse'!$A$21:$Y$21,'5N mesh'!$B$37:$Z$37,$E471:$AC471)+'5N inverse'!$A$21*$C472/Setup!$B$17+INDEX('5N inverse'!$A$21:$Y$21,1,'5N mesh'!$B$7+1)*Setup!$B$22</f>
        <v>0</v>
      </c>
      <c r="X472" s="0" t="n">
        <f aca="false">SUMPRODUCT('5N inverse'!$A$22:$Y$22,'5N mesh'!$B$37:$Z$37,$E471:$AC471)+'5N inverse'!$A$22*$C472/Setup!$B$17+INDEX('5N inverse'!$A$22:$Y$22,1,'5N mesh'!$B$7+1)*Setup!$B$22</f>
        <v>0</v>
      </c>
      <c r="Y472" s="0" t="n">
        <f aca="false">SUMPRODUCT('5N inverse'!$A$23:$Y$23,'5N mesh'!$B$37:$Z$37,$E471:$AC471)+'5N inverse'!$A$23*$C472/Setup!$B$17+INDEX('5N inverse'!$A$23:$Y$23,1,'5N mesh'!$B$7+1)*Setup!$B$22</f>
        <v>0</v>
      </c>
      <c r="Z472" s="0" t="n">
        <f aca="false">SUMPRODUCT('5N inverse'!$A$24:$Y$24,'5N mesh'!$B$37:$Z$37,$E471:$AC471)+'5N inverse'!$A$24*$C472/Setup!$B$17+INDEX('5N inverse'!$A$24:$Y$24,1,'5N mesh'!$B$7+1)*Setup!$B$22</f>
        <v>0</v>
      </c>
      <c r="AA472" s="0" t="n">
        <f aca="false">SUMPRODUCT('5N inverse'!$A$25:$Y$25,'5N mesh'!$B$37:$Z$37,$E471:$AC471)+'5N inverse'!$A$25*$C472/Setup!$B$17+INDEX('5N inverse'!$A$25:$Y$25,1,'5N mesh'!$B$7+1)*Setup!$B$22</f>
        <v>0</v>
      </c>
      <c r="AB472" s="0" t="n">
        <f aca="false">SUMPRODUCT('5N inverse'!$A$26:$Y$26,'5N mesh'!$B$37:$Z$37,$E471:$AC471)+'5N inverse'!$A$26*$C472/Setup!$B$17+INDEX('5N inverse'!$A$26:$Y$26,1,'5N mesh'!$B$7+1)*Setup!$B$22</f>
        <v>0</v>
      </c>
      <c r="AC472" s="0" t="n">
        <f aca="false">SUMPRODUCT('5N inverse'!$A$27:$Y$27,'5N mesh'!$B$37:$Z$37,$E471:$AC471)+'5N inverse'!$A$27*$C472/Setup!$B$17+INDEX('5N inverse'!$A$27:$Y$27,1,'5N mesh'!$B$7+1)*Setup!$B$22</f>
        <v>0</v>
      </c>
    </row>
    <row r="473" customFormat="false" ht="15" hidden="false" customHeight="false" outlineLevel="0" collapsed="false">
      <c r="A473" s="0" t="n">
        <v>468</v>
      </c>
      <c r="B473" s="0" t="n">
        <f aca="false">A473*Setup!$B$11/3600</f>
        <v>39</v>
      </c>
      <c r="C473" s="0" t="n">
        <f aca="false">Setup!$B$7+Setup!$B$8*COS(2*PI()*(B473-Setup!$B$9)/24)</f>
        <v>27.8637033051563</v>
      </c>
      <c r="D473" s="0" t="n">
        <f aca="false">(C473-E473)/Setup!$B$17</f>
        <v>27.1087026859102</v>
      </c>
      <c r="E473" s="0" t="n">
        <f aca="false">SUMPRODUCT('5N inverse'!$A$3:$Y$3,'5N mesh'!$B$37:$Z$37,$E472:$AC472)+'5N inverse'!$A$3*$C473/Setup!$B$17+INDEX('5N inverse'!$A$3:$Y$3,1,'5N mesh'!$B$7+1)*Setup!$B$22</f>
        <v>24.3395719559879</v>
      </c>
      <c r="F473" s="0" t="n">
        <f aca="false">SUMPRODUCT('5N inverse'!$A$4:$Y$4,'5N mesh'!$B$37:$Z$37,$E472:$AC472)+'5N inverse'!$A$4*$C473/Setup!$B$17+INDEX('5N inverse'!$A$4:$Y$4,1,'5N mesh'!$B$7+1)*Setup!$B$22</f>
        <v>22.794916372436</v>
      </c>
      <c r="G473" s="0" t="n">
        <f aca="false">SUMPRODUCT('5N inverse'!$A$5:$Y$5,'5N mesh'!$B$37:$Z$37,$E472:$AC472)+'5N inverse'!$A$5*$C473/Setup!$B$17+INDEX('5N inverse'!$A$5:$Y$5,1,'5N mesh'!$B$7+1)*Setup!$B$22</f>
        <v>19.7056052053321</v>
      </c>
      <c r="H473" s="0" t="n">
        <f aca="false">SUMPRODUCT('5N inverse'!$A$6:$Y$6,'5N mesh'!$B$37:$Z$37,$E472:$AC472)+'5N inverse'!$A$6*$C473/Setup!$B$17+INDEX('5N inverse'!$A$6:$Y$6,1,'5N mesh'!$B$7+1)*Setup!$B$22</f>
        <v>16.6162940382282</v>
      </c>
      <c r="I473" s="0" t="n">
        <f aca="false">SUMPRODUCT('5N inverse'!$A$7:$Y$7,'5N mesh'!$B$37:$Z$37,$E472:$AC472)+'5N inverse'!$A$7*$C473/Setup!$B$17+INDEX('5N inverse'!$A$7:$Y$7,1,'5N mesh'!$B$7+1)*Setup!$B$22</f>
        <v>15.0716384546762</v>
      </c>
      <c r="J473" s="0" t="n">
        <f aca="false">SUMPRODUCT('5N inverse'!$A$8:$Y$8,'5N mesh'!$B$37:$Z$37,$E472:$AC472)+'5N inverse'!$A$8*$C473/Setup!$B$17+INDEX('5N inverse'!$A$8:$Y$8,1,'5N mesh'!$B$7+1)*Setup!$B$22</f>
        <v>0</v>
      </c>
      <c r="K473" s="0" t="n">
        <f aca="false">SUMPRODUCT('5N inverse'!$A$9:$Y$9,'5N mesh'!$B$37:$Z$37,$E472:$AC472)+'5N inverse'!$A$9*$C473/Setup!$B$17+INDEX('5N inverse'!$A$9:$Y$9,1,'5N mesh'!$B$7+1)*Setup!$B$22</f>
        <v>0</v>
      </c>
      <c r="L473" s="0" t="n">
        <f aca="false">SUMPRODUCT('5N inverse'!$A$10:$Y$10,'5N mesh'!$B$37:$Z$37,$E472:$AC472)+'5N inverse'!$A$10*$C473/Setup!$B$17+INDEX('5N inverse'!$A$10:$Y$10,1,'5N mesh'!$B$7+1)*Setup!$B$22</f>
        <v>0</v>
      </c>
      <c r="M473" s="0" t="n">
        <f aca="false">SUMPRODUCT('5N inverse'!$A$11:$Y$11,'5N mesh'!$B$37:$Z$37,$E472:$AC472)+'5N inverse'!$A$11*$C473/Setup!$B$17+INDEX('5N inverse'!$A$11:$Y$11,1,'5N mesh'!$B$7+1)*Setup!$B$22</f>
        <v>0</v>
      </c>
      <c r="N473" s="0" t="n">
        <f aca="false">SUMPRODUCT('5N inverse'!$A$12:$Y$12,'5N mesh'!$B$37:$Z$37,$E472:$AC472)+'5N inverse'!$A$12*$C473/Setup!$B$17+INDEX('5N inverse'!$A$12:$Y$12,1,'5N mesh'!$B$7+1)*Setup!$B$22</f>
        <v>0</v>
      </c>
      <c r="O473" s="0" t="n">
        <f aca="false">SUMPRODUCT('5N inverse'!$A$13:$Y$13,'5N mesh'!$B$37:$Z$37,$E472:$AC472)+'5N inverse'!$A$13*$C473/Setup!$B$17+INDEX('5N inverse'!$A$13:$Y$13,1,'5N mesh'!$B$7+1)*Setup!$B$22</f>
        <v>0</v>
      </c>
      <c r="P473" s="0" t="n">
        <f aca="false">SUMPRODUCT('5N inverse'!$A$14:$Y$14,'5N mesh'!$B$37:$Z$37,$E472:$AC472)+'5N inverse'!$A$14*$C473/Setup!$B$17+INDEX('5N inverse'!$A$14:$Y$14,1,'5N mesh'!$B$7+1)*Setup!$B$22</f>
        <v>0</v>
      </c>
      <c r="Q473" s="0" t="n">
        <f aca="false">SUMPRODUCT('5N inverse'!$A$15:$Y$15,'5N mesh'!$B$37:$Z$37,$E472:$AC472)+'5N inverse'!$A$15*$C473/Setup!$B$17+INDEX('5N inverse'!$A$15:$Y$15,1,'5N mesh'!$B$7+1)*Setup!$B$22</f>
        <v>0</v>
      </c>
      <c r="R473" s="0" t="n">
        <f aca="false">SUMPRODUCT('5N inverse'!$A$16:$Y$16,'5N mesh'!$B$37:$Z$37,$E472:$AC472)+'5N inverse'!$A$16*$C473/Setup!$B$17+INDEX('5N inverse'!$A$16:$Y$16,1,'5N mesh'!$B$7+1)*Setup!$B$22</f>
        <v>0</v>
      </c>
      <c r="S473" s="0" t="n">
        <f aca="false">SUMPRODUCT('5N inverse'!$A$17:$Y$17,'5N mesh'!$B$37:$Z$37,$E472:$AC472)+'5N inverse'!$A$17*$C473/Setup!$B$17+INDEX('5N inverse'!$A$17:$Y$17,1,'5N mesh'!$B$7+1)*Setup!$B$22</f>
        <v>0</v>
      </c>
      <c r="T473" s="0" t="n">
        <f aca="false">SUMPRODUCT('5N inverse'!$A$18:$Y$18,'5N mesh'!$B$37:$Z$37,$E472:$AC472)+'5N inverse'!$A$18*$C473/Setup!$B$17+INDEX('5N inverse'!$A$18:$Y$18,1,'5N mesh'!$B$7+1)*Setup!$B$22</f>
        <v>0</v>
      </c>
      <c r="U473" s="0" t="n">
        <f aca="false">SUMPRODUCT('5N inverse'!$A$19:$Y$19,'5N mesh'!$B$37:$Z$37,$E472:$AC472)+'5N inverse'!$A$19*$C473/Setup!$B$17+INDEX('5N inverse'!$A$19:$Y$19,1,'5N mesh'!$B$7+1)*Setup!$B$22</f>
        <v>0</v>
      </c>
      <c r="V473" s="0" t="n">
        <f aca="false">SUMPRODUCT('5N inverse'!$A$20:$Y$20,'5N mesh'!$B$37:$Z$37,$E472:$AC472)+'5N inverse'!$A$20*$C473/Setup!$B$17+INDEX('5N inverse'!$A$20:$Y$20,1,'5N mesh'!$B$7+1)*Setup!$B$22</f>
        <v>0</v>
      </c>
      <c r="W473" s="0" t="n">
        <f aca="false">SUMPRODUCT('5N inverse'!$A$21:$Y$21,'5N mesh'!$B$37:$Z$37,$E472:$AC472)+'5N inverse'!$A$21*$C473/Setup!$B$17+INDEX('5N inverse'!$A$21:$Y$21,1,'5N mesh'!$B$7+1)*Setup!$B$22</f>
        <v>0</v>
      </c>
      <c r="X473" s="0" t="n">
        <f aca="false">SUMPRODUCT('5N inverse'!$A$22:$Y$22,'5N mesh'!$B$37:$Z$37,$E472:$AC472)+'5N inverse'!$A$22*$C473/Setup!$B$17+INDEX('5N inverse'!$A$22:$Y$22,1,'5N mesh'!$B$7+1)*Setup!$B$22</f>
        <v>0</v>
      </c>
      <c r="Y473" s="0" t="n">
        <f aca="false">SUMPRODUCT('5N inverse'!$A$23:$Y$23,'5N mesh'!$B$37:$Z$37,$E472:$AC472)+'5N inverse'!$A$23*$C473/Setup!$B$17+INDEX('5N inverse'!$A$23:$Y$23,1,'5N mesh'!$B$7+1)*Setup!$B$22</f>
        <v>0</v>
      </c>
      <c r="Z473" s="0" t="n">
        <f aca="false">SUMPRODUCT('5N inverse'!$A$24:$Y$24,'5N mesh'!$B$37:$Z$37,$E472:$AC472)+'5N inverse'!$A$24*$C473/Setup!$B$17+INDEX('5N inverse'!$A$24:$Y$24,1,'5N mesh'!$B$7+1)*Setup!$B$22</f>
        <v>0</v>
      </c>
      <c r="AA473" s="0" t="n">
        <f aca="false">SUMPRODUCT('5N inverse'!$A$25:$Y$25,'5N mesh'!$B$37:$Z$37,$E472:$AC472)+'5N inverse'!$A$25*$C473/Setup!$B$17+INDEX('5N inverse'!$A$25:$Y$25,1,'5N mesh'!$B$7+1)*Setup!$B$22</f>
        <v>0</v>
      </c>
      <c r="AB473" s="0" t="n">
        <f aca="false">SUMPRODUCT('5N inverse'!$A$26:$Y$26,'5N mesh'!$B$37:$Z$37,$E472:$AC472)+'5N inverse'!$A$26*$C473/Setup!$B$17+INDEX('5N inverse'!$A$26:$Y$26,1,'5N mesh'!$B$7+1)*Setup!$B$22</f>
        <v>0</v>
      </c>
      <c r="AC473" s="0" t="n">
        <f aca="false">SUMPRODUCT('5N inverse'!$A$27:$Y$27,'5N mesh'!$B$37:$Z$37,$E472:$AC472)+'5N inverse'!$A$27*$C473/Setup!$B$17+INDEX('5N inverse'!$A$27:$Y$27,1,'5N mesh'!$B$7+1)*Setup!$B$22</f>
        <v>0</v>
      </c>
    </row>
    <row r="474" customFormat="false" ht="15" hidden="false" customHeight="false" outlineLevel="0" collapsed="false">
      <c r="A474" s="0" t="n">
        <v>469</v>
      </c>
      <c r="B474" s="0" t="n">
        <f aca="false">A474*Setup!$B$11/3600</f>
        <v>39.0833333333333</v>
      </c>
      <c r="C474" s="0" t="n">
        <f aca="false">Setup!$B$7+Setup!$B$8*COS(2*PI()*(B474-Setup!$B$9)/24)</f>
        <v>27.885368279253</v>
      </c>
      <c r="D474" s="0" t="n">
        <f aca="false">(C474-E474)/Setup!$B$17</f>
        <v>26.9482723337531</v>
      </c>
      <c r="E474" s="0" t="n">
        <f aca="false">SUMPRODUCT('5N inverse'!$A$3:$Y$3,'5N mesh'!$B$37:$Z$37,$E473:$AC473)+'5N inverse'!$A$3*$C474/Setup!$B$17+INDEX('5N inverse'!$A$3:$Y$3,1,'5N mesh'!$B$7+1)*Setup!$B$22</f>
        <v>24.3820928758651</v>
      </c>
      <c r="F474" s="0" t="n">
        <f aca="false">SUMPRODUCT('5N inverse'!$A$4:$Y$4,'5N mesh'!$B$37:$Z$37,$E473:$AC473)+'5N inverse'!$A$4*$C474/Setup!$B$17+INDEX('5N inverse'!$A$4:$Y$4,1,'5N mesh'!$B$7+1)*Setup!$B$22</f>
        <v>22.8304061140378</v>
      </c>
      <c r="G474" s="0" t="n">
        <f aca="false">SUMPRODUCT('5N inverse'!$A$5:$Y$5,'5N mesh'!$B$37:$Z$37,$E473:$AC473)+'5N inverse'!$A$5*$C474/Setup!$B$17+INDEX('5N inverse'!$A$5:$Y$5,1,'5N mesh'!$B$7+1)*Setup!$B$22</f>
        <v>19.7270325903831</v>
      </c>
      <c r="H474" s="0" t="n">
        <f aca="false">SUMPRODUCT('5N inverse'!$A$6:$Y$6,'5N mesh'!$B$37:$Z$37,$E473:$AC473)+'5N inverse'!$A$6*$C474/Setup!$B$17+INDEX('5N inverse'!$A$6:$Y$6,1,'5N mesh'!$B$7+1)*Setup!$B$22</f>
        <v>16.6236590667283</v>
      </c>
      <c r="I474" s="0" t="n">
        <f aca="false">SUMPRODUCT('5N inverse'!$A$7:$Y$7,'5N mesh'!$B$37:$Z$37,$E473:$AC473)+'5N inverse'!$A$7*$C474/Setup!$B$17+INDEX('5N inverse'!$A$7:$Y$7,1,'5N mesh'!$B$7+1)*Setup!$B$22</f>
        <v>15.071972304901</v>
      </c>
      <c r="J474" s="0" t="n">
        <f aca="false">SUMPRODUCT('5N inverse'!$A$8:$Y$8,'5N mesh'!$B$37:$Z$37,$E473:$AC473)+'5N inverse'!$A$8*$C474/Setup!$B$17+INDEX('5N inverse'!$A$8:$Y$8,1,'5N mesh'!$B$7+1)*Setup!$B$22</f>
        <v>0</v>
      </c>
      <c r="K474" s="0" t="n">
        <f aca="false">SUMPRODUCT('5N inverse'!$A$9:$Y$9,'5N mesh'!$B$37:$Z$37,$E473:$AC473)+'5N inverse'!$A$9*$C474/Setup!$B$17+INDEX('5N inverse'!$A$9:$Y$9,1,'5N mesh'!$B$7+1)*Setup!$B$22</f>
        <v>0</v>
      </c>
      <c r="L474" s="0" t="n">
        <f aca="false">SUMPRODUCT('5N inverse'!$A$10:$Y$10,'5N mesh'!$B$37:$Z$37,$E473:$AC473)+'5N inverse'!$A$10*$C474/Setup!$B$17+INDEX('5N inverse'!$A$10:$Y$10,1,'5N mesh'!$B$7+1)*Setup!$B$22</f>
        <v>0</v>
      </c>
      <c r="M474" s="0" t="n">
        <f aca="false">SUMPRODUCT('5N inverse'!$A$11:$Y$11,'5N mesh'!$B$37:$Z$37,$E473:$AC473)+'5N inverse'!$A$11*$C474/Setup!$B$17+INDEX('5N inverse'!$A$11:$Y$11,1,'5N mesh'!$B$7+1)*Setup!$B$22</f>
        <v>0</v>
      </c>
      <c r="N474" s="0" t="n">
        <f aca="false">SUMPRODUCT('5N inverse'!$A$12:$Y$12,'5N mesh'!$B$37:$Z$37,$E473:$AC473)+'5N inverse'!$A$12*$C474/Setup!$B$17+INDEX('5N inverse'!$A$12:$Y$12,1,'5N mesh'!$B$7+1)*Setup!$B$22</f>
        <v>0</v>
      </c>
      <c r="O474" s="0" t="n">
        <f aca="false">SUMPRODUCT('5N inverse'!$A$13:$Y$13,'5N mesh'!$B$37:$Z$37,$E473:$AC473)+'5N inverse'!$A$13*$C474/Setup!$B$17+INDEX('5N inverse'!$A$13:$Y$13,1,'5N mesh'!$B$7+1)*Setup!$B$22</f>
        <v>0</v>
      </c>
      <c r="P474" s="0" t="n">
        <f aca="false">SUMPRODUCT('5N inverse'!$A$14:$Y$14,'5N mesh'!$B$37:$Z$37,$E473:$AC473)+'5N inverse'!$A$14*$C474/Setup!$B$17+INDEX('5N inverse'!$A$14:$Y$14,1,'5N mesh'!$B$7+1)*Setup!$B$22</f>
        <v>0</v>
      </c>
      <c r="Q474" s="0" t="n">
        <f aca="false">SUMPRODUCT('5N inverse'!$A$15:$Y$15,'5N mesh'!$B$37:$Z$37,$E473:$AC473)+'5N inverse'!$A$15*$C474/Setup!$B$17+INDEX('5N inverse'!$A$15:$Y$15,1,'5N mesh'!$B$7+1)*Setup!$B$22</f>
        <v>0</v>
      </c>
      <c r="R474" s="0" t="n">
        <f aca="false">SUMPRODUCT('5N inverse'!$A$16:$Y$16,'5N mesh'!$B$37:$Z$37,$E473:$AC473)+'5N inverse'!$A$16*$C474/Setup!$B$17+INDEX('5N inverse'!$A$16:$Y$16,1,'5N mesh'!$B$7+1)*Setup!$B$22</f>
        <v>0</v>
      </c>
      <c r="S474" s="0" t="n">
        <f aca="false">SUMPRODUCT('5N inverse'!$A$17:$Y$17,'5N mesh'!$B$37:$Z$37,$E473:$AC473)+'5N inverse'!$A$17*$C474/Setup!$B$17+INDEX('5N inverse'!$A$17:$Y$17,1,'5N mesh'!$B$7+1)*Setup!$B$22</f>
        <v>0</v>
      </c>
      <c r="T474" s="0" t="n">
        <f aca="false">SUMPRODUCT('5N inverse'!$A$18:$Y$18,'5N mesh'!$B$37:$Z$37,$E473:$AC473)+'5N inverse'!$A$18*$C474/Setup!$B$17+INDEX('5N inverse'!$A$18:$Y$18,1,'5N mesh'!$B$7+1)*Setup!$B$22</f>
        <v>0</v>
      </c>
      <c r="U474" s="0" t="n">
        <f aca="false">SUMPRODUCT('5N inverse'!$A$19:$Y$19,'5N mesh'!$B$37:$Z$37,$E473:$AC473)+'5N inverse'!$A$19*$C474/Setup!$B$17+INDEX('5N inverse'!$A$19:$Y$19,1,'5N mesh'!$B$7+1)*Setup!$B$22</f>
        <v>0</v>
      </c>
      <c r="V474" s="0" t="n">
        <f aca="false">SUMPRODUCT('5N inverse'!$A$20:$Y$20,'5N mesh'!$B$37:$Z$37,$E473:$AC473)+'5N inverse'!$A$20*$C474/Setup!$B$17+INDEX('5N inverse'!$A$20:$Y$20,1,'5N mesh'!$B$7+1)*Setup!$B$22</f>
        <v>0</v>
      </c>
      <c r="W474" s="0" t="n">
        <f aca="false">SUMPRODUCT('5N inverse'!$A$21:$Y$21,'5N mesh'!$B$37:$Z$37,$E473:$AC473)+'5N inverse'!$A$21*$C474/Setup!$B$17+INDEX('5N inverse'!$A$21:$Y$21,1,'5N mesh'!$B$7+1)*Setup!$B$22</f>
        <v>0</v>
      </c>
      <c r="X474" s="0" t="n">
        <f aca="false">SUMPRODUCT('5N inverse'!$A$22:$Y$22,'5N mesh'!$B$37:$Z$37,$E473:$AC473)+'5N inverse'!$A$22*$C474/Setup!$B$17+INDEX('5N inverse'!$A$22:$Y$22,1,'5N mesh'!$B$7+1)*Setup!$B$22</f>
        <v>0</v>
      </c>
      <c r="Y474" s="0" t="n">
        <f aca="false">SUMPRODUCT('5N inverse'!$A$23:$Y$23,'5N mesh'!$B$37:$Z$37,$E473:$AC473)+'5N inverse'!$A$23*$C474/Setup!$B$17+INDEX('5N inverse'!$A$23:$Y$23,1,'5N mesh'!$B$7+1)*Setup!$B$22</f>
        <v>0</v>
      </c>
      <c r="Z474" s="0" t="n">
        <f aca="false">SUMPRODUCT('5N inverse'!$A$24:$Y$24,'5N mesh'!$B$37:$Z$37,$E473:$AC473)+'5N inverse'!$A$24*$C474/Setup!$B$17+INDEX('5N inverse'!$A$24:$Y$24,1,'5N mesh'!$B$7+1)*Setup!$B$22</f>
        <v>0</v>
      </c>
      <c r="AA474" s="0" t="n">
        <f aca="false">SUMPRODUCT('5N inverse'!$A$25:$Y$25,'5N mesh'!$B$37:$Z$37,$E473:$AC473)+'5N inverse'!$A$25*$C474/Setup!$B$17+INDEX('5N inverse'!$A$25:$Y$25,1,'5N mesh'!$B$7+1)*Setup!$B$22</f>
        <v>0</v>
      </c>
      <c r="AB474" s="0" t="n">
        <f aca="false">SUMPRODUCT('5N inverse'!$A$26:$Y$26,'5N mesh'!$B$37:$Z$37,$E473:$AC473)+'5N inverse'!$A$26*$C474/Setup!$B$17+INDEX('5N inverse'!$A$26:$Y$26,1,'5N mesh'!$B$7+1)*Setup!$B$22</f>
        <v>0</v>
      </c>
      <c r="AC474" s="0" t="n">
        <f aca="false">SUMPRODUCT('5N inverse'!$A$27:$Y$27,'5N mesh'!$B$37:$Z$37,$E473:$AC473)+'5N inverse'!$A$27*$C474/Setup!$B$17+INDEX('5N inverse'!$A$27:$Y$27,1,'5N mesh'!$B$7+1)*Setup!$B$22</f>
        <v>0</v>
      </c>
    </row>
    <row r="475" customFormat="false" ht="15" hidden="false" customHeight="false" outlineLevel="0" collapsed="false">
      <c r="A475" s="0" t="n">
        <v>470</v>
      </c>
      <c r="B475" s="0" t="n">
        <f aca="false">A475*Setup!$B$11/3600</f>
        <v>39.1666666666667</v>
      </c>
      <c r="C475" s="0" t="n">
        <f aca="false">Setup!$B$7+Setup!$B$8*COS(2*PI()*(B475-Setup!$B$9)/24)</f>
        <v>27.9051840284797</v>
      </c>
      <c r="D475" s="0" t="n">
        <f aca="false">(C475-E475)/Setup!$B$17</f>
        <v>26.775993046571</v>
      </c>
      <c r="E475" s="0" t="n">
        <f aca="false">SUMPRODUCT('5N inverse'!$A$3:$Y$3,'5N mesh'!$B$37:$Z$37,$E474:$AC474)+'5N inverse'!$A$3*$C475/Setup!$B$17+INDEX('5N inverse'!$A$3:$Y$3,1,'5N mesh'!$B$7+1)*Setup!$B$22</f>
        <v>24.4243049324255</v>
      </c>
      <c r="F475" s="0" t="n">
        <f aca="false">SUMPRODUCT('5N inverse'!$A$4:$Y$4,'5N mesh'!$B$37:$Z$37,$E474:$AC474)+'5N inverse'!$A$4*$C475/Setup!$B$17+INDEX('5N inverse'!$A$4:$Y$4,1,'5N mesh'!$B$7+1)*Setup!$B$22</f>
        <v>22.8656386406978</v>
      </c>
      <c r="G475" s="0" t="n">
        <f aca="false">SUMPRODUCT('5N inverse'!$A$5:$Y$5,'5N mesh'!$B$37:$Z$37,$E474:$AC474)+'5N inverse'!$A$5*$C475/Setup!$B$17+INDEX('5N inverse'!$A$5:$Y$5,1,'5N mesh'!$B$7+1)*Setup!$B$22</f>
        <v>19.7483060572424</v>
      </c>
      <c r="H475" s="0" t="n">
        <f aca="false">SUMPRODUCT('5N inverse'!$A$6:$Y$6,'5N mesh'!$B$37:$Z$37,$E474:$AC474)+'5N inverse'!$A$6*$C475/Setup!$B$17+INDEX('5N inverse'!$A$6:$Y$6,1,'5N mesh'!$B$7+1)*Setup!$B$22</f>
        <v>16.6309734737871</v>
      </c>
      <c r="I475" s="0" t="n">
        <f aca="false">SUMPRODUCT('5N inverse'!$A$7:$Y$7,'5N mesh'!$B$37:$Z$37,$E474:$AC474)+'5N inverse'!$A$7*$C475/Setup!$B$17+INDEX('5N inverse'!$A$7:$Y$7,1,'5N mesh'!$B$7+1)*Setup!$B$22</f>
        <v>15.0723071820594</v>
      </c>
      <c r="J475" s="0" t="n">
        <f aca="false">SUMPRODUCT('5N inverse'!$A$8:$Y$8,'5N mesh'!$B$37:$Z$37,$E474:$AC474)+'5N inverse'!$A$8*$C475/Setup!$B$17+INDEX('5N inverse'!$A$8:$Y$8,1,'5N mesh'!$B$7+1)*Setup!$B$22</f>
        <v>0</v>
      </c>
      <c r="K475" s="0" t="n">
        <f aca="false">SUMPRODUCT('5N inverse'!$A$9:$Y$9,'5N mesh'!$B$37:$Z$37,$E474:$AC474)+'5N inverse'!$A$9*$C475/Setup!$B$17+INDEX('5N inverse'!$A$9:$Y$9,1,'5N mesh'!$B$7+1)*Setup!$B$22</f>
        <v>0</v>
      </c>
      <c r="L475" s="0" t="n">
        <f aca="false">SUMPRODUCT('5N inverse'!$A$10:$Y$10,'5N mesh'!$B$37:$Z$37,$E474:$AC474)+'5N inverse'!$A$10*$C475/Setup!$B$17+INDEX('5N inverse'!$A$10:$Y$10,1,'5N mesh'!$B$7+1)*Setup!$B$22</f>
        <v>0</v>
      </c>
      <c r="M475" s="0" t="n">
        <f aca="false">SUMPRODUCT('5N inverse'!$A$11:$Y$11,'5N mesh'!$B$37:$Z$37,$E474:$AC474)+'5N inverse'!$A$11*$C475/Setup!$B$17+INDEX('5N inverse'!$A$11:$Y$11,1,'5N mesh'!$B$7+1)*Setup!$B$22</f>
        <v>0</v>
      </c>
      <c r="N475" s="0" t="n">
        <f aca="false">SUMPRODUCT('5N inverse'!$A$12:$Y$12,'5N mesh'!$B$37:$Z$37,$E474:$AC474)+'5N inverse'!$A$12*$C475/Setup!$B$17+INDEX('5N inverse'!$A$12:$Y$12,1,'5N mesh'!$B$7+1)*Setup!$B$22</f>
        <v>0</v>
      </c>
      <c r="O475" s="0" t="n">
        <f aca="false">SUMPRODUCT('5N inverse'!$A$13:$Y$13,'5N mesh'!$B$37:$Z$37,$E474:$AC474)+'5N inverse'!$A$13*$C475/Setup!$B$17+INDEX('5N inverse'!$A$13:$Y$13,1,'5N mesh'!$B$7+1)*Setup!$B$22</f>
        <v>0</v>
      </c>
      <c r="P475" s="0" t="n">
        <f aca="false">SUMPRODUCT('5N inverse'!$A$14:$Y$14,'5N mesh'!$B$37:$Z$37,$E474:$AC474)+'5N inverse'!$A$14*$C475/Setup!$B$17+INDEX('5N inverse'!$A$14:$Y$14,1,'5N mesh'!$B$7+1)*Setup!$B$22</f>
        <v>0</v>
      </c>
      <c r="Q475" s="0" t="n">
        <f aca="false">SUMPRODUCT('5N inverse'!$A$15:$Y$15,'5N mesh'!$B$37:$Z$37,$E474:$AC474)+'5N inverse'!$A$15*$C475/Setup!$B$17+INDEX('5N inverse'!$A$15:$Y$15,1,'5N mesh'!$B$7+1)*Setup!$B$22</f>
        <v>0</v>
      </c>
      <c r="R475" s="0" t="n">
        <f aca="false">SUMPRODUCT('5N inverse'!$A$16:$Y$16,'5N mesh'!$B$37:$Z$37,$E474:$AC474)+'5N inverse'!$A$16*$C475/Setup!$B$17+INDEX('5N inverse'!$A$16:$Y$16,1,'5N mesh'!$B$7+1)*Setup!$B$22</f>
        <v>0</v>
      </c>
      <c r="S475" s="0" t="n">
        <f aca="false">SUMPRODUCT('5N inverse'!$A$17:$Y$17,'5N mesh'!$B$37:$Z$37,$E474:$AC474)+'5N inverse'!$A$17*$C475/Setup!$B$17+INDEX('5N inverse'!$A$17:$Y$17,1,'5N mesh'!$B$7+1)*Setup!$B$22</f>
        <v>0</v>
      </c>
      <c r="T475" s="0" t="n">
        <f aca="false">SUMPRODUCT('5N inverse'!$A$18:$Y$18,'5N mesh'!$B$37:$Z$37,$E474:$AC474)+'5N inverse'!$A$18*$C475/Setup!$B$17+INDEX('5N inverse'!$A$18:$Y$18,1,'5N mesh'!$B$7+1)*Setup!$B$22</f>
        <v>0</v>
      </c>
      <c r="U475" s="0" t="n">
        <f aca="false">SUMPRODUCT('5N inverse'!$A$19:$Y$19,'5N mesh'!$B$37:$Z$37,$E474:$AC474)+'5N inverse'!$A$19*$C475/Setup!$B$17+INDEX('5N inverse'!$A$19:$Y$19,1,'5N mesh'!$B$7+1)*Setup!$B$22</f>
        <v>0</v>
      </c>
      <c r="V475" s="0" t="n">
        <f aca="false">SUMPRODUCT('5N inverse'!$A$20:$Y$20,'5N mesh'!$B$37:$Z$37,$E474:$AC474)+'5N inverse'!$A$20*$C475/Setup!$B$17+INDEX('5N inverse'!$A$20:$Y$20,1,'5N mesh'!$B$7+1)*Setup!$B$22</f>
        <v>0</v>
      </c>
      <c r="W475" s="0" t="n">
        <f aca="false">SUMPRODUCT('5N inverse'!$A$21:$Y$21,'5N mesh'!$B$37:$Z$37,$E474:$AC474)+'5N inverse'!$A$21*$C475/Setup!$B$17+INDEX('5N inverse'!$A$21:$Y$21,1,'5N mesh'!$B$7+1)*Setup!$B$22</f>
        <v>0</v>
      </c>
      <c r="X475" s="0" t="n">
        <f aca="false">SUMPRODUCT('5N inverse'!$A$22:$Y$22,'5N mesh'!$B$37:$Z$37,$E474:$AC474)+'5N inverse'!$A$22*$C475/Setup!$B$17+INDEX('5N inverse'!$A$22:$Y$22,1,'5N mesh'!$B$7+1)*Setup!$B$22</f>
        <v>0</v>
      </c>
      <c r="Y475" s="0" t="n">
        <f aca="false">SUMPRODUCT('5N inverse'!$A$23:$Y$23,'5N mesh'!$B$37:$Z$37,$E474:$AC474)+'5N inverse'!$A$23*$C475/Setup!$B$17+INDEX('5N inverse'!$A$23:$Y$23,1,'5N mesh'!$B$7+1)*Setup!$B$22</f>
        <v>0</v>
      </c>
      <c r="Z475" s="0" t="n">
        <f aca="false">SUMPRODUCT('5N inverse'!$A$24:$Y$24,'5N mesh'!$B$37:$Z$37,$E474:$AC474)+'5N inverse'!$A$24*$C475/Setup!$B$17+INDEX('5N inverse'!$A$24:$Y$24,1,'5N mesh'!$B$7+1)*Setup!$B$22</f>
        <v>0</v>
      </c>
      <c r="AA475" s="0" t="n">
        <f aca="false">SUMPRODUCT('5N inverse'!$A$25:$Y$25,'5N mesh'!$B$37:$Z$37,$E474:$AC474)+'5N inverse'!$A$25*$C475/Setup!$B$17+INDEX('5N inverse'!$A$25:$Y$25,1,'5N mesh'!$B$7+1)*Setup!$B$22</f>
        <v>0</v>
      </c>
      <c r="AB475" s="0" t="n">
        <f aca="false">SUMPRODUCT('5N inverse'!$A$26:$Y$26,'5N mesh'!$B$37:$Z$37,$E474:$AC474)+'5N inverse'!$A$26*$C475/Setup!$B$17+INDEX('5N inverse'!$A$26:$Y$26,1,'5N mesh'!$B$7+1)*Setup!$B$22</f>
        <v>0</v>
      </c>
      <c r="AC475" s="0" t="n">
        <f aca="false">SUMPRODUCT('5N inverse'!$A$27:$Y$27,'5N mesh'!$B$37:$Z$37,$E474:$AC474)+'5N inverse'!$A$27*$C475/Setup!$B$17+INDEX('5N inverse'!$A$27:$Y$27,1,'5N mesh'!$B$7+1)*Setup!$B$22</f>
        <v>0</v>
      </c>
    </row>
    <row r="476" customFormat="false" ht="15" hidden="false" customHeight="false" outlineLevel="0" collapsed="false">
      <c r="A476" s="0" t="n">
        <v>471</v>
      </c>
      <c r="B476" s="0" t="n">
        <f aca="false">A476*Setup!$B$11/3600</f>
        <v>39.25</v>
      </c>
      <c r="C476" s="0" t="n">
        <f aca="false">Setup!$B$7+Setup!$B$8*COS(2*PI()*(B476-Setup!$B$9)/24)</f>
        <v>27.9231411216129</v>
      </c>
      <c r="D476" s="0" t="n">
        <f aca="false">(C476-E476)/Setup!$B$17</f>
        <v>26.5919456070985</v>
      </c>
      <c r="E476" s="0" t="n">
        <f aca="false">SUMPRODUCT('5N inverse'!$A$3:$Y$3,'5N mesh'!$B$37:$Z$37,$E475:$AC475)+'5N inverse'!$A$3*$C476/Setup!$B$17+INDEX('5N inverse'!$A$3:$Y$3,1,'5N mesh'!$B$7+1)*Setup!$B$22</f>
        <v>24.4661881926901</v>
      </c>
      <c r="F476" s="0" t="n">
        <f aca="false">SUMPRODUCT('5N inverse'!$A$4:$Y$4,'5N mesh'!$B$37:$Z$37,$E475:$AC475)+'5N inverse'!$A$4*$C476/Setup!$B$17+INDEX('5N inverse'!$A$4:$Y$4,1,'5N mesh'!$B$7+1)*Setup!$B$22</f>
        <v>22.9005973153618</v>
      </c>
      <c r="G476" s="0" t="n">
        <f aca="false">SUMPRODUCT('5N inverse'!$A$5:$Y$5,'5N mesh'!$B$37:$Z$37,$E475:$AC475)+'5N inverse'!$A$5*$C476/Setup!$B$17+INDEX('5N inverse'!$A$5:$Y$5,1,'5N mesh'!$B$7+1)*Setup!$B$22</f>
        <v>19.7694155607051</v>
      </c>
      <c r="H476" s="0" t="n">
        <f aca="false">SUMPRODUCT('5N inverse'!$A$6:$Y$6,'5N mesh'!$B$37:$Z$37,$E475:$AC475)+'5N inverse'!$A$6*$C476/Setup!$B$17+INDEX('5N inverse'!$A$6:$Y$6,1,'5N mesh'!$B$7+1)*Setup!$B$22</f>
        <v>16.6382338060485</v>
      </c>
      <c r="I476" s="0" t="n">
        <f aca="false">SUMPRODUCT('5N inverse'!$A$7:$Y$7,'5N mesh'!$B$37:$Z$37,$E475:$AC475)+'5N inverse'!$A$7*$C476/Setup!$B$17+INDEX('5N inverse'!$A$7:$Y$7,1,'5N mesh'!$B$7+1)*Setup!$B$22</f>
        <v>15.0726429287201</v>
      </c>
      <c r="J476" s="0" t="n">
        <f aca="false">SUMPRODUCT('5N inverse'!$A$8:$Y$8,'5N mesh'!$B$37:$Z$37,$E475:$AC475)+'5N inverse'!$A$8*$C476/Setup!$B$17+INDEX('5N inverse'!$A$8:$Y$8,1,'5N mesh'!$B$7+1)*Setup!$B$22</f>
        <v>0</v>
      </c>
      <c r="K476" s="0" t="n">
        <f aca="false">SUMPRODUCT('5N inverse'!$A$9:$Y$9,'5N mesh'!$B$37:$Z$37,$E475:$AC475)+'5N inverse'!$A$9*$C476/Setup!$B$17+INDEX('5N inverse'!$A$9:$Y$9,1,'5N mesh'!$B$7+1)*Setup!$B$22</f>
        <v>0</v>
      </c>
      <c r="L476" s="0" t="n">
        <f aca="false">SUMPRODUCT('5N inverse'!$A$10:$Y$10,'5N mesh'!$B$37:$Z$37,$E475:$AC475)+'5N inverse'!$A$10*$C476/Setup!$B$17+INDEX('5N inverse'!$A$10:$Y$10,1,'5N mesh'!$B$7+1)*Setup!$B$22</f>
        <v>0</v>
      </c>
      <c r="M476" s="0" t="n">
        <f aca="false">SUMPRODUCT('5N inverse'!$A$11:$Y$11,'5N mesh'!$B$37:$Z$37,$E475:$AC475)+'5N inverse'!$A$11*$C476/Setup!$B$17+INDEX('5N inverse'!$A$11:$Y$11,1,'5N mesh'!$B$7+1)*Setup!$B$22</f>
        <v>0</v>
      </c>
      <c r="N476" s="0" t="n">
        <f aca="false">SUMPRODUCT('5N inverse'!$A$12:$Y$12,'5N mesh'!$B$37:$Z$37,$E475:$AC475)+'5N inverse'!$A$12*$C476/Setup!$B$17+INDEX('5N inverse'!$A$12:$Y$12,1,'5N mesh'!$B$7+1)*Setup!$B$22</f>
        <v>0</v>
      </c>
      <c r="O476" s="0" t="n">
        <f aca="false">SUMPRODUCT('5N inverse'!$A$13:$Y$13,'5N mesh'!$B$37:$Z$37,$E475:$AC475)+'5N inverse'!$A$13*$C476/Setup!$B$17+INDEX('5N inverse'!$A$13:$Y$13,1,'5N mesh'!$B$7+1)*Setup!$B$22</f>
        <v>0</v>
      </c>
      <c r="P476" s="0" t="n">
        <f aca="false">SUMPRODUCT('5N inverse'!$A$14:$Y$14,'5N mesh'!$B$37:$Z$37,$E475:$AC475)+'5N inverse'!$A$14*$C476/Setup!$B$17+INDEX('5N inverse'!$A$14:$Y$14,1,'5N mesh'!$B$7+1)*Setup!$B$22</f>
        <v>0</v>
      </c>
      <c r="Q476" s="0" t="n">
        <f aca="false">SUMPRODUCT('5N inverse'!$A$15:$Y$15,'5N mesh'!$B$37:$Z$37,$E475:$AC475)+'5N inverse'!$A$15*$C476/Setup!$B$17+INDEX('5N inverse'!$A$15:$Y$15,1,'5N mesh'!$B$7+1)*Setup!$B$22</f>
        <v>0</v>
      </c>
      <c r="R476" s="0" t="n">
        <f aca="false">SUMPRODUCT('5N inverse'!$A$16:$Y$16,'5N mesh'!$B$37:$Z$37,$E475:$AC475)+'5N inverse'!$A$16*$C476/Setup!$B$17+INDEX('5N inverse'!$A$16:$Y$16,1,'5N mesh'!$B$7+1)*Setup!$B$22</f>
        <v>0</v>
      </c>
      <c r="S476" s="0" t="n">
        <f aca="false">SUMPRODUCT('5N inverse'!$A$17:$Y$17,'5N mesh'!$B$37:$Z$37,$E475:$AC475)+'5N inverse'!$A$17*$C476/Setup!$B$17+INDEX('5N inverse'!$A$17:$Y$17,1,'5N mesh'!$B$7+1)*Setup!$B$22</f>
        <v>0</v>
      </c>
      <c r="T476" s="0" t="n">
        <f aca="false">SUMPRODUCT('5N inverse'!$A$18:$Y$18,'5N mesh'!$B$37:$Z$37,$E475:$AC475)+'5N inverse'!$A$18*$C476/Setup!$B$17+INDEX('5N inverse'!$A$18:$Y$18,1,'5N mesh'!$B$7+1)*Setup!$B$22</f>
        <v>0</v>
      </c>
      <c r="U476" s="0" t="n">
        <f aca="false">SUMPRODUCT('5N inverse'!$A$19:$Y$19,'5N mesh'!$B$37:$Z$37,$E475:$AC475)+'5N inverse'!$A$19*$C476/Setup!$B$17+INDEX('5N inverse'!$A$19:$Y$19,1,'5N mesh'!$B$7+1)*Setup!$B$22</f>
        <v>0</v>
      </c>
      <c r="V476" s="0" t="n">
        <f aca="false">SUMPRODUCT('5N inverse'!$A$20:$Y$20,'5N mesh'!$B$37:$Z$37,$E475:$AC475)+'5N inverse'!$A$20*$C476/Setup!$B$17+INDEX('5N inverse'!$A$20:$Y$20,1,'5N mesh'!$B$7+1)*Setup!$B$22</f>
        <v>0</v>
      </c>
      <c r="W476" s="0" t="n">
        <f aca="false">SUMPRODUCT('5N inverse'!$A$21:$Y$21,'5N mesh'!$B$37:$Z$37,$E475:$AC475)+'5N inverse'!$A$21*$C476/Setup!$B$17+INDEX('5N inverse'!$A$21:$Y$21,1,'5N mesh'!$B$7+1)*Setup!$B$22</f>
        <v>0</v>
      </c>
      <c r="X476" s="0" t="n">
        <f aca="false">SUMPRODUCT('5N inverse'!$A$22:$Y$22,'5N mesh'!$B$37:$Z$37,$E475:$AC475)+'5N inverse'!$A$22*$C476/Setup!$B$17+INDEX('5N inverse'!$A$22:$Y$22,1,'5N mesh'!$B$7+1)*Setup!$B$22</f>
        <v>0</v>
      </c>
      <c r="Y476" s="0" t="n">
        <f aca="false">SUMPRODUCT('5N inverse'!$A$23:$Y$23,'5N mesh'!$B$37:$Z$37,$E475:$AC475)+'5N inverse'!$A$23*$C476/Setup!$B$17+INDEX('5N inverse'!$A$23:$Y$23,1,'5N mesh'!$B$7+1)*Setup!$B$22</f>
        <v>0</v>
      </c>
      <c r="Z476" s="0" t="n">
        <f aca="false">SUMPRODUCT('5N inverse'!$A$24:$Y$24,'5N mesh'!$B$37:$Z$37,$E475:$AC475)+'5N inverse'!$A$24*$C476/Setup!$B$17+INDEX('5N inverse'!$A$24:$Y$24,1,'5N mesh'!$B$7+1)*Setup!$B$22</f>
        <v>0</v>
      </c>
      <c r="AA476" s="0" t="n">
        <f aca="false">SUMPRODUCT('5N inverse'!$A$25:$Y$25,'5N mesh'!$B$37:$Z$37,$E475:$AC475)+'5N inverse'!$A$25*$C476/Setup!$B$17+INDEX('5N inverse'!$A$25:$Y$25,1,'5N mesh'!$B$7+1)*Setup!$B$22</f>
        <v>0</v>
      </c>
      <c r="AB476" s="0" t="n">
        <f aca="false">SUMPRODUCT('5N inverse'!$A$26:$Y$26,'5N mesh'!$B$37:$Z$37,$E475:$AC475)+'5N inverse'!$A$26*$C476/Setup!$B$17+INDEX('5N inverse'!$A$26:$Y$26,1,'5N mesh'!$B$7+1)*Setup!$B$22</f>
        <v>0</v>
      </c>
      <c r="AC476" s="0" t="n">
        <f aca="false">SUMPRODUCT('5N inverse'!$A$27:$Y$27,'5N mesh'!$B$37:$Z$37,$E475:$AC475)+'5N inverse'!$A$27*$C476/Setup!$B$17+INDEX('5N inverse'!$A$27:$Y$27,1,'5N mesh'!$B$7+1)*Setup!$B$22</f>
        <v>0</v>
      </c>
    </row>
    <row r="477" customFormat="false" ht="15" hidden="false" customHeight="false" outlineLevel="0" collapsed="false">
      <c r="A477" s="0" t="n">
        <v>472</v>
      </c>
      <c r="B477" s="0" t="n">
        <f aca="false">A477*Setup!$B$11/3600</f>
        <v>39.3333333333333</v>
      </c>
      <c r="C477" s="0" t="n">
        <f aca="false">Setup!$B$7+Setup!$B$8*COS(2*PI()*(B477-Setup!$B$9)/24)</f>
        <v>27.9392310120488</v>
      </c>
      <c r="D477" s="0" t="n">
        <f aca="false">(C477-E477)/Setup!$B$17</f>
        <v>26.3962164151923</v>
      </c>
      <c r="E477" s="0" t="n">
        <f aca="false">SUMPRODUCT('5N inverse'!$A$3:$Y$3,'5N mesh'!$B$37:$Z$37,$E476:$AC476)+'5N inverse'!$A$3*$C477/Setup!$B$17+INDEX('5N inverse'!$A$3:$Y$3,1,'5N mesh'!$B$7+1)*Setup!$B$22</f>
        <v>24.5077228780738</v>
      </c>
      <c r="F477" s="0" t="n">
        <f aca="false">SUMPRODUCT('5N inverse'!$A$4:$Y$4,'5N mesh'!$B$37:$Z$37,$E476:$AC476)+'5N inverse'!$A$4*$C477/Setup!$B$17+INDEX('5N inverse'!$A$4:$Y$4,1,'5N mesh'!$B$7+1)*Setup!$B$22</f>
        <v>22.9352656295635</v>
      </c>
      <c r="G477" s="0" t="n">
        <f aca="false">SUMPRODUCT('5N inverse'!$A$5:$Y$5,'5N mesh'!$B$37:$Z$37,$E476:$AC476)+'5N inverse'!$A$5*$C477/Setup!$B$17+INDEX('5N inverse'!$A$5:$Y$5,1,'5N mesh'!$B$7+1)*Setup!$B$22</f>
        <v>19.790351132543</v>
      </c>
      <c r="H477" s="0" t="n">
        <f aca="false">SUMPRODUCT('5N inverse'!$A$6:$Y$6,'5N mesh'!$B$37:$Z$37,$E476:$AC476)+'5N inverse'!$A$6*$C477/Setup!$B$17+INDEX('5N inverse'!$A$6:$Y$6,1,'5N mesh'!$B$7+1)*Setup!$B$22</f>
        <v>16.6454366355224</v>
      </c>
      <c r="I477" s="0" t="n">
        <f aca="false">SUMPRODUCT('5N inverse'!$A$7:$Y$7,'5N mesh'!$B$37:$Z$37,$E476:$AC476)+'5N inverse'!$A$7*$C477/Setup!$B$17+INDEX('5N inverse'!$A$7:$Y$7,1,'5N mesh'!$B$7+1)*Setup!$B$22</f>
        <v>15.0729793870121</v>
      </c>
      <c r="J477" s="0" t="n">
        <f aca="false">SUMPRODUCT('5N inverse'!$A$8:$Y$8,'5N mesh'!$B$37:$Z$37,$E476:$AC476)+'5N inverse'!$A$8*$C477/Setup!$B$17+INDEX('5N inverse'!$A$8:$Y$8,1,'5N mesh'!$B$7+1)*Setup!$B$22</f>
        <v>0</v>
      </c>
      <c r="K477" s="0" t="n">
        <f aca="false">SUMPRODUCT('5N inverse'!$A$9:$Y$9,'5N mesh'!$B$37:$Z$37,$E476:$AC476)+'5N inverse'!$A$9*$C477/Setup!$B$17+INDEX('5N inverse'!$A$9:$Y$9,1,'5N mesh'!$B$7+1)*Setup!$B$22</f>
        <v>0</v>
      </c>
      <c r="L477" s="0" t="n">
        <f aca="false">SUMPRODUCT('5N inverse'!$A$10:$Y$10,'5N mesh'!$B$37:$Z$37,$E476:$AC476)+'5N inverse'!$A$10*$C477/Setup!$B$17+INDEX('5N inverse'!$A$10:$Y$10,1,'5N mesh'!$B$7+1)*Setup!$B$22</f>
        <v>0</v>
      </c>
      <c r="M477" s="0" t="n">
        <f aca="false">SUMPRODUCT('5N inverse'!$A$11:$Y$11,'5N mesh'!$B$37:$Z$37,$E476:$AC476)+'5N inverse'!$A$11*$C477/Setup!$B$17+INDEX('5N inverse'!$A$11:$Y$11,1,'5N mesh'!$B$7+1)*Setup!$B$22</f>
        <v>0</v>
      </c>
      <c r="N477" s="0" t="n">
        <f aca="false">SUMPRODUCT('5N inverse'!$A$12:$Y$12,'5N mesh'!$B$37:$Z$37,$E476:$AC476)+'5N inverse'!$A$12*$C477/Setup!$B$17+INDEX('5N inverse'!$A$12:$Y$12,1,'5N mesh'!$B$7+1)*Setup!$B$22</f>
        <v>0</v>
      </c>
      <c r="O477" s="0" t="n">
        <f aca="false">SUMPRODUCT('5N inverse'!$A$13:$Y$13,'5N mesh'!$B$37:$Z$37,$E476:$AC476)+'5N inverse'!$A$13*$C477/Setup!$B$17+INDEX('5N inverse'!$A$13:$Y$13,1,'5N mesh'!$B$7+1)*Setup!$B$22</f>
        <v>0</v>
      </c>
      <c r="P477" s="0" t="n">
        <f aca="false">SUMPRODUCT('5N inverse'!$A$14:$Y$14,'5N mesh'!$B$37:$Z$37,$E476:$AC476)+'5N inverse'!$A$14*$C477/Setup!$B$17+INDEX('5N inverse'!$A$14:$Y$14,1,'5N mesh'!$B$7+1)*Setup!$B$22</f>
        <v>0</v>
      </c>
      <c r="Q477" s="0" t="n">
        <f aca="false">SUMPRODUCT('5N inverse'!$A$15:$Y$15,'5N mesh'!$B$37:$Z$37,$E476:$AC476)+'5N inverse'!$A$15*$C477/Setup!$B$17+INDEX('5N inverse'!$A$15:$Y$15,1,'5N mesh'!$B$7+1)*Setup!$B$22</f>
        <v>0</v>
      </c>
      <c r="R477" s="0" t="n">
        <f aca="false">SUMPRODUCT('5N inverse'!$A$16:$Y$16,'5N mesh'!$B$37:$Z$37,$E476:$AC476)+'5N inverse'!$A$16*$C477/Setup!$B$17+INDEX('5N inverse'!$A$16:$Y$16,1,'5N mesh'!$B$7+1)*Setup!$B$22</f>
        <v>0</v>
      </c>
      <c r="S477" s="0" t="n">
        <f aca="false">SUMPRODUCT('5N inverse'!$A$17:$Y$17,'5N mesh'!$B$37:$Z$37,$E476:$AC476)+'5N inverse'!$A$17*$C477/Setup!$B$17+INDEX('5N inverse'!$A$17:$Y$17,1,'5N mesh'!$B$7+1)*Setup!$B$22</f>
        <v>0</v>
      </c>
      <c r="T477" s="0" t="n">
        <f aca="false">SUMPRODUCT('5N inverse'!$A$18:$Y$18,'5N mesh'!$B$37:$Z$37,$E476:$AC476)+'5N inverse'!$A$18*$C477/Setup!$B$17+INDEX('5N inverse'!$A$18:$Y$18,1,'5N mesh'!$B$7+1)*Setup!$B$22</f>
        <v>0</v>
      </c>
      <c r="U477" s="0" t="n">
        <f aca="false">SUMPRODUCT('5N inverse'!$A$19:$Y$19,'5N mesh'!$B$37:$Z$37,$E476:$AC476)+'5N inverse'!$A$19*$C477/Setup!$B$17+INDEX('5N inverse'!$A$19:$Y$19,1,'5N mesh'!$B$7+1)*Setup!$B$22</f>
        <v>0</v>
      </c>
      <c r="V477" s="0" t="n">
        <f aca="false">SUMPRODUCT('5N inverse'!$A$20:$Y$20,'5N mesh'!$B$37:$Z$37,$E476:$AC476)+'5N inverse'!$A$20*$C477/Setup!$B$17+INDEX('5N inverse'!$A$20:$Y$20,1,'5N mesh'!$B$7+1)*Setup!$B$22</f>
        <v>0</v>
      </c>
      <c r="W477" s="0" t="n">
        <f aca="false">SUMPRODUCT('5N inverse'!$A$21:$Y$21,'5N mesh'!$B$37:$Z$37,$E476:$AC476)+'5N inverse'!$A$21*$C477/Setup!$B$17+INDEX('5N inverse'!$A$21:$Y$21,1,'5N mesh'!$B$7+1)*Setup!$B$22</f>
        <v>0</v>
      </c>
      <c r="X477" s="0" t="n">
        <f aca="false">SUMPRODUCT('5N inverse'!$A$22:$Y$22,'5N mesh'!$B$37:$Z$37,$E476:$AC476)+'5N inverse'!$A$22*$C477/Setup!$B$17+INDEX('5N inverse'!$A$22:$Y$22,1,'5N mesh'!$B$7+1)*Setup!$B$22</f>
        <v>0</v>
      </c>
      <c r="Y477" s="0" t="n">
        <f aca="false">SUMPRODUCT('5N inverse'!$A$23:$Y$23,'5N mesh'!$B$37:$Z$37,$E476:$AC476)+'5N inverse'!$A$23*$C477/Setup!$B$17+INDEX('5N inverse'!$A$23:$Y$23,1,'5N mesh'!$B$7+1)*Setup!$B$22</f>
        <v>0</v>
      </c>
      <c r="Z477" s="0" t="n">
        <f aca="false">SUMPRODUCT('5N inverse'!$A$24:$Y$24,'5N mesh'!$B$37:$Z$37,$E476:$AC476)+'5N inverse'!$A$24*$C477/Setup!$B$17+INDEX('5N inverse'!$A$24:$Y$24,1,'5N mesh'!$B$7+1)*Setup!$B$22</f>
        <v>0</v>
      </c>
      <c r="AA477" s="0" t="n">
        <f aca="false">SUMPRODUCT('5N inverse'!$A$25:$Y$25,'5N mesh'!$B$37:$Z$37,$E476:$AC476)+'5N inverse'!$A$25*$C477/Setup!$B$17+INDEX('5N inverse'!$A$25:$Y$25,1,'5N mesh'!$B$7+1)*Setup!$B$22</f>
        <v>0</v>
      </c>
      <c r="AB477" s="0" t="n">
        <f aca="false">SUMPRODUCT('5N inverse'!$A$26:$Y$26,'5N mesh'!$B$37:$Z$37,$E476:$AC476)+'5N inverse'!$A$26*$C477/Setup!$B$17+INDEX('5N inverse'!$A$26:$Y$26,1,'5N mesh'!$B$7+1)*Setup!$B$22</f>
        <v>0</v>
      </c>
      <c r="AC477" s="0" t="n">
        <f aca="false">SUMPRODUCT('5N inverse'!$A$27:$Y$27,'5N mesh'!$B$37:$Z$37,$E476:$AC476)+'5N inverse'!$A$27*$C477/Setup!$B$17+INDEX('5N inverse'!$A$27:$Y$27,1,'5N mesh'!$B$7+1)*Setup!$B$22</f>
        <v>0</v>
      </c>
    </row>
    <row r="478" customFormat="false" ht="15" hidden="false" customHeight="false" outlineLevel="0" collapsed="false">
      <c r="A478" s="0" t="n">
        <v>473</v>
      </c>
      <c r="B478" s="0" t="n">
        <f aca="false">A478*Setup!$B$11/3600</f>
        <v>39.4166666666667</v>
      </c>
      <c r="C478" s="0" t="n">
        <f aca="false">Setup!$B$7+Setup!$B$8*COS(2*PI()*(B478-Setup!$B$9)/24)</f>
        <v>27.953446041871</v>
      </c>
      <c r="D478" s="0" t="n">
        <f aca="false">(C478-E478)/Setup!$B$17</f>
        <v>26.1888974464948</v>
      </c>
      <c r="E478" s="0" t="n">
        <f aca="false">SUMPRODUCT('5N inverse'!$A$3:$Y$3,'5N mesh'!$B$37:$Z$37,$E477:$AC477)+'5N inverse'!$A$3*$C478/Setup!$B$17+INDEX('5N inverse'!$A$3:$Y$3,1,'5N mesh'!$B$7+1)*Setup!$B$22</f>
        <v>24.5488893738267</v>
      </c>
      <c r="F478" s="0" t="n">
        <f aca="false">SUMPRODUCT('5N inverse'!$A$4:$Y$4,'5N mesh'!$B$37:$Z$37,$E477:$AC477)+'5N inverse'!$A$4*$C478/Setup!$B$17+INDEX('5N inverse'!$A$4:$Y$4,1,'5N mesh'!$B$7+1)*Setup!$B$22</f>
        <v>22.9696272113056</v>
      </c>
      <c r="G478" s="0" t="n">
        <f aca="false">SUMPRODUCT('5N inverse'!$A$5:$Y$5,'5N mesh'!$B$37:$Z$37,$E477:$AC477)+'5N inverse'!$A$5*$C478/Setup!$B$17+INDEX('5N inverse'!$A$5:$Y$5,1,'5N mesh'!$B$7+1)*Setup!$B$22</f>
        <v>19.8111028862633</v>
      </c>
      <c r="H478" s="0" t="n">
        <f aca="false">SUMPRODUCT('5N inverse'!$A$6:$Y$6,'5N mesh'!$B$37:$Z$37,$E477:$AC477)+'5N inverse'!$A$6*$C478/Setup!$B$17+INDEX('5N inverse'!$A$6:$Y$6,1,'5N mesh'!$B$7+1)*Setup!$B$22</f>
        <v>16.652578561221</v>
      </c>
      <c r="I478" s="0" t="n">
        <f aca="false">SUMPRODUCT('5N inverse'!$A$7:$Y$7,'5N mesh'!$B$37:$Z$37,$E477:$AC477)+'5N inverse'!$A$7*$C478/Setup!$B$17+INDEX('5N inverse'!$A$7:$Y$7,1,'5N mesh'!$B$7+1)*Setup!$B$22</f>
        <v>15.0733163986999</v>
      </c>
      <c r="J478" s="0" t="n">
        <f aca="false">SUMPRODUCT('5N inverse'!$A$8:$Y$8,'5N mesh'!$B$37:$Z$37,$E477:$AC477)+'5N inverse'!$A$8*$C478/Setup!$B$17+INDEX('5N inverse'!$A$8:$Y$8,1,'5N mesh'!$B$7+1)*Setup!$B$22</f>
        <v>0</v>
      </c>
      <c r="K478" s="0" t="n">
        <f aca="false">SUMPRODUCT('5N inverse'!$A$9:$Y$9,'5N mesh'!$B$37:$Z$37,$E477:$AC477)+'5N inverse'!$A$9*$C478/Setup!$B$17+INDEX('5N inverse'!$A$9:$Y$9,1,'5N mesh'!$B$7+1)*Setup!$B$22</f>
        <v>0</v>
      </c>
      <c r="L478" s="0" t="n">
        <f aca="false">SUMPRODUCT('5N inverse'!$A$10:$Y$10,'5N mesh'!$B$37:$Z$37,$E477:$AC477)+'5N inverse'!$A$10*$C478/Setup!$B$17+INDEX('5N inverse'!$A$10:$Y$10,1,'5N mesh'!$B$7+1)*Setup!$B$22</f>
        <v>0</v>
      </c>
      <c r="M478" s="0" t="n">
        <f aca="false">SUMPRODUCT('5N inverse'!$A$11:$Y$11,'5N mesh'!$B$37:$Z$37,$E477:$AC477)+'5N inverse'!$A$11*$C478/Setup!$B$17+INDEX('5N inverse'!$A$11:$Y$11,1,'5N mesh'!$B$7+1)*Setup!$B$22</f>
        <v>0</v>
      </c>
      <c r="N478" s="0" t="n">
        <f aca="false">SUMPRODUCT('5N inverse'!$A$12:$Y$12,'5N mesh'!$B$37:$Z$37,$E477:$AC477)+'5N inverse'!$A$12*$C478/Setup!$B$17+INDEX('5N inverse'!$A$12:$Y$12,1,'5N mesh'!$B$7+1)*Setup!$B$22</f>
        <v>0</v>
      </c>
      <c r="O478" s="0" t="n">
        <f aca="false">SUMPRODUCT('5N inverse'!$A$13:$Y$13,'5N mesh'!$B$37:$Z$37,$E477:$AC477)+'5N inverse'!$A$13*$C478/Setup!$B$17+INDEX('5N inverse'!$A$13:$Y$13,1,'5N mesh'!$B$7+1)*Setup!$B$22</f>
        <v>0</v>
      </c>
      <c r="P478" s="0" t="n">
        <f aca="false">SUMPRODUCT('5N inverse'!$A$14:$Y$14,'5N mesh'!$B$37:$Z$37,$E477:$AC477)+'5N inverse'!$A$14*$C478/Setup!$B$17+INDEX('5N inverse'!$A$14:$Y$14,1,'5N mesh'!$B$7+1)*Setup!$B$22</f>
        <v>0</v>
      </c>
      <c r="Q478" s="0" t="n">
        <f aca="false">SUMPRODUCT('5N inverse'!$A$15:$Y$15,'5N mesh'!$B$37:$Z$37,$E477:$AC477)+'5N inverse'!$A$15*$C478/Setup!$B$17+INDEX('5N inverse'!$A$15:$Y$15,1,'5N mesh'!$B$7+1)*Setup!$B$22</f>
        <v>0</v>
      </c>
      <c r="R478" s="0" t="n">
        <f aca="false">SUMPRODUCT('5N inverse'!$A$16:$Y$16,'5N mesh'!$B$37:$Z$37,$E477:$AC477)+'5N inverse'!$A$16*$C478/Setup!$B$17+INDEX('5N inverse'!$A$16:$Y$16,1,'5N mesh'!$B$7+1)*Setup!$B$22</f>
        <v>0</v>
      </c>
      <c r="S478" s="0" t="n">
        <f aca="false">SUMPRODUCT('5N inverse'!$A$17:$Y$17,'5N mesh'!$B$37:$Z$37,$E477:$AC477)+'5N inverse'!$A$17*$C478/Setup!$B$17+INDEX('5N inverse'!$A$17:$Y$17,1,'5N mesh'!$B$7+1)*Setup!$B$22</f>
        <v>0</v>
      </c>
      <c r="T478" s="0" t="n">
        <f aca="false">SUMPRODUCT('5N inverse'!$A$18:$Y$18,'5N mesh'!$B$37:$Z$37,$E477:$AC477)+'5N inverse'!$A$18*$C478/Setup!$B$17+INDEX('5N inverse'!$A$18:$Y$18,1,'5N mesh'!$B$7+1)*Setup!$B$22</f>
        <v>0</v>
      </c>
      <c r="U478" s="0" t="n">
        <f aca="false">SUMPRODUCT('5N inverse'!$A$19:$Y$19,'5N mesh'!$B$37:$Z$37,$E477:$AC477)+'5N inverse'!$A$19*$C478/Setup!$B$17+INDEX('5N inverse'!$A$19:$Y$19,1,'5N mesh'!$B$7+1)*Setup!$B$22</f>
        <v>0</v>
      </c>
      <c r="V478" s="0" t="n">
        <f aca="false">SUMPRODUCT('5N inverse'!$A$20:$Y$20,'5N mesh'!$B$37:$Z$37,$E477:$AC477)+'5N inverse'!$A$20*$C478/Setup!$B$17+INDEX('5N inverse'!$A$20:$Y$20,1,'5N mesh'!$B$7+1)*Setup!$B$22</f>
        <v>0</v>
      </c>
      <c r="W478" s="0" t="n">
        <f aca="false">SUMPRODUCT('5N inverse'!$A$21:$Y$21,'5N mesh'!$B$37:$Z$37,$E477:$AC477)+'5N inverse'!$A$21*$C478/Setup!$B$17+INDEX('5N inverse'!$A$21:$Y$21,1,'5N mesh'!$B$7+1)*Setup!$B$22</f>
        <v>0</v>
      </c>
      <c r="X478" s="0" t="n">
        <f aca="false">SUMPRODUCT('5N inverse'!$A$22:$Y$22,'5N mesh'!$B$37:$Z$37,$E477:$AC477)+'5N inverse'!$A$22*$C478/Setup!$B$17+INDEX('5N inverse'!$A$22:$Y$22,1,'5N mesh'!$B$7+1)*Setup!$B$22</f>
        <v>0</v>
      </c>
      <c r="Y478" s="0" t="n">
        <f aca="false">SUMPRODUCT('5N inverse'!$A$23:$Y$23,'5N mesh'!$B$37:$Z$37,$E477:$AC477)+'5N inverse'!$A$23*$C478/Setup!$B$17+INDEX('5N inverse'!$A$23:$Y$23,1,'5N mesh'!$B$7+1)*Setup!$B$22</f>
        <v>0</v>
      </c>
      <c r="Z478" s="0" t="n">
        <f aca="false">SUMPRODUCT('5N inverse'!$A$24:$Y$24,'5N mesh'!$B$37:$Z$37,$E477:$AC477)+'5N inverse'!$A$24*$C478/Setup!$B$17+INDEX('5N inverse'!$A$24:$Y$24,1,'5N mesh'!$B$7+1)*Setup!$B$22</f>
        <v>0</v>
      </c>
      <c r="AA478" s="0" t="n">
        <f aca="false">SUMPRODUCT('5N inverse'!$A$25:$Y$25,'5N mesh'!$B$37:$Z$37,$E477:$AC477)+'5N inverse'!$A$25*$C478/Setup!$B$17+INDEX('5N inverse'!$A$25:$Y$25,1,'5N mesh'!$B$7+1)*Setup!$B$22</f>
        <v>0</v>
      </c>
      <c r="AB478" s="0" t="n">
        <f aca="false">SUMPRODUCT('5N inverse'!$A$26:$Y$26,'5N mesh'!$B$37:$Z$37,$E477:$AC477)+'5N inverse'!$A$26*$C478/Setup!$B$17+INDEX('5N inverse'!$A$26:$Y$26,1,'5N mesh'!$B$7+1)*Setup!$B$22</f>
        <v>0</v>
      </c>
      <c r="AC478" s="0" t="n">
        <f aca="false">SUMPRODUCT('5N inverse'!$A$27:$Y$27,'5N mesh'!$B$37:$Z$37,$E477:$AC477)+'5N inverse'!$A$27*$C478/Setup!$B$17+INDEX('5N inverse'!$A$27:$Y$27,1,'5N mesh'!$B$7+1)*Setup!$B$22</f>
        <v>0</v>
      </c>
    </row>
    <row r="479" customFormat="false" ht="15" hidden="false" customHeight="false" outlineLevel="0" collapsed="false">
      <c r="A479" s="0" t="n">
        <v>474</v>
      </c>
      <c r="B479" s="0" t="n">
        <f aca="false">A479*Setup!$B$11/3600</f>
        <v>39.5</v>
      </c>
      <c r="C479" s="0" t="n">
        <f aca="false">Setup!$B$7+Setup!$B$8*COS(2*PI()*(B479-Setup!$B$9)/24)</f>
        <v>27.9657794454952</v>
      </c>
      <c r="D479" s="0" t="n">
        <f aca="false">(C479-E479)/Setup!$B$17</f>
        <v>25.9700862084475</v>
      </c>
      <c r="E479" s="0" t="n">
        <f aca="false">SUMPRODUCT('5N inverse'!$A$3:$Y$3,'5N mesh'!$B$37:$Z$37,$E478:$AC478)+'5N inverse'!$A$3*$C479/Setup!$B$17+INDEX('5N inverse'!$A$3:$Y$3,1,'5N mesh'!$B$7+1)*Setup!$B$22</f>
        <v>24.5896682383971</v>
      </c>
      <c r="F479" s="0" t="n">
        <f aca="false">SUMPRODUCT('5N inverse'!$A$4:$Y$4,'5N mesh'!$B$37:$Z$37,$E478:$AC478)+'5N inverse'!$A$4*$C479/Setup!$B$17+INDEX('5N inverse'!$A$4:$Y$4,1,'5N mesh'!$B$7+1)*Setup!$B$22</f>
        <v>23.0036658328741</v>
      </c>
      <c r="G479" s="0" t="n">
        <f aca="false">SUMPRODUCT('5N inverse'!$A$5:$Y$5,'5N mesh'!$B$37:$Z$37,$E478:$AC478)+'5N inverse'!$A$5*$C479/Setup!$B$17+INDEX('5N inverse'!$A$5:$Y$5,1,'5N mesh'!$B$7+1)*Setup!$B$22</f>
        <v>19.8316610218282</v>
      </c>
      <c r="H479" s="0" t="n">
        <f aca="false">SUMPRODUCT('5N inverse'!$A$6:$Y$6,'5N mesh'!$B$37:$Z$37,$E478:$AC478)+'5N inverse'!$A$6*$C479/Setup!$B$17+INDEX('5N inverse'!$A$6:$Y$6,1,'5N mesh'!$B$7+1)*Setup!$B$22</f>
        <v>16.6596562107823</v>
      </c>
      <c r="I479" s="0" t="n">
        <f aca="false">SUMPRODUCT('5N inverse'!$A$7:$Y$7,'5N mesh'!$B$37:$Z$37,$E478:$AC478)+'5N inverse'!$A$7*$C479/Setup!$B$17+INDEX('5N inverse'!$A$7:$Y$7,1,'5N mesh'!$B$7+1)*Setup!$B$22</f>
        <v>15.0736538052594</v>
      </c>
      <c r="J479" s="0" t="n">
        <f aca="false">SUMPRODUCT('5N inverse'!$A$8:$Y$8,'5N mesh'!$B$37:$Z$37,$E478:$AC478)+'5N inverse'!$A$8*$C479/Setup!$B$17+INDEX('5N inverse'!$A$8:$Y$8,1,'5N mesh'!$B$7+1)*Setup!$B$22</f>
        <v>0</v>
      </c>
      <c r="K479" s="0" t="n">
        <f aca="false">SUMPRODUCT('5N inverse'!$A$9:$Y$9,'5N mesh'!$B$37:$Z$37,$E478:$AC478)+'5N inverse'!$A$9*$C479/Setup!$B$17+INDEX('5N inverse'!$A$9:$Y$9,1,'5N mesh'!$B$7+1)*Setup!$B$22</f>
        <v>0</v>
      </c>
      <c r="L479" s="0" t="n">
        <f aca="false">SUMPRODUCT('5N inverse'!$A$10:$Y$10,'5N mesh'!$B$37:$Z$37,$E478:$AC478)+'5N inverse'!$A$10*$C479/Setup!$B$17+INDEX('5N inverse'!$A$10:$Y$10,1,'5N mesh'!$B$7+1)*Setup!$B$22</f>
        <v>0</v>
      </c>
      <c r="M479" s="0" t="n">
        <f aca="false">SUMPRODUCT('5N inverse'!$A$11:$Y$11,'5N mesh'!$B$37:$Z$37,$E478:$AC478)+'5N inverse'!$A$11*$C479/Setup!$B$17+INDEX('5N inverse'!$A$11:$Y$11,1,'5N mesh'!$B$7+1)*Setup!$B$22</f>
        <v>0</v>
      </c>
      <c r="N479" s="0" t="n">
        <f aca="false">SUMPRODUCT('5N inverse'!$A$12:$Y$12,'5N mesh'!$B$37:$Z$37,$E478:$AC478)+'5N inverse'!$A$12*$C479/Setup!$B$17+INDEX('5N inverse'!$A$12:$Y$12,1,'5N mesh'!$B$7+1)*Setup!$B$22</f>
        <v>0</v>
      </c>
      <c r="O479" s="0" t="n">
        <f aca="false">SUMPRODUCT('5N inverse'!$A$13:$Y$13,'5N mesh'!$B$37:$Z$37,$E478:$AC478)+'5N inverse'!$A$13*$C479/Setup!$B$17+INDEX('5N inverse'!$A$13:$Y$13,1,'5N mesh'!$B$7+1)*Setup!$B$22</f>
        <v>0</v>
      </c>
      <c r="P479" s="0" t="n">
        <f aca="false">SUMPRODUCT('5N inverse'!$A$14:$Y$14,'5N mesh'!$B$37:$Z$37,$E478:$AC478)+'5N inverse'!$A$14*$C479/Setup!$B$17+INDEX('5N inverse'!$A$14:$Y$14,1,'5N mesh'!$B$7+1)*Setup!$B$22</f>
        <v>0</v>
      </c>
      <c r="Q479" s="0" t="n">
        <f aca="false">SUMPRODUCT('5N inverse'!$A$15:$Y$15,'5N mesh'!$B$37:$Z$37,$E478:$AC478)+'5N inverse'!$A$15*$C479/Setup!$B$17+INDEX('5N inverse'!$A$15:$Y$15,1,'5N mesh'!$B$7+1)*Setup!$B$22</f>
        <v>0</v>
      </c>
      <c r="R479" s="0" t="n">
        <f aca="false">SUMPRODUCT('5N inverse'!$A$16:$Y$16,'5N mesh'!$B$37:$Z$37,$E478:$AC478)+'5N inverse'!$A$16*$C479/Setup!$B$17+INDEX('5N inverse'!$A$16:$Y$16,1,'5N mesh'!$B$7+1)*Setup!$B$22</f>
        <v>0</v>
      </c>
      <c r="S479" s="0" t="n">
        <f aca="false">SUMPRODUCT('5N inverse'!$A$17:$Y$17,'5N mesh'!$B$37:$Z$37,$E478:$AC478)+'5N inverse'!$A$17*$C479/Setup!$B$17+INDEX('5N inverse'!$A$17:$Y$17,1,'5N mesh'!$B$7+1)*Setup!$B$22</f>
        <v>0</v>
      </c>
      <c r="T479" s="0" t="n">
        <f aca="false">SUMPRODUCT('5N inverse'!$A$18:$Y$18,'5N mesh'!$B$37:$Z$37,$E478:$AC478)+'5N inverse'!$A$18*$C479/Setup!$B$17+INDEX('5N inverse'!$A$18:$Y$18,1,'5N mesh'!$B$7+1)*Setup!$B$22</f>
        <v>0</v>
      </c>
      <c r="U479" s="0" t="n">
        <f aca="false">SUMPRODUCT('5N inverse'!$A$19:$Y$19,'5N mesh'!$B$37:$Z$37,$E478:$AC478)+'5N inverse'!$A$19*$C479/Setup!$B$17+INDEX('5N inverse'!$A$19:$Y$19,1,'5N mesh'!$B$7+1)*Setup!$B$22</f>
        <v>0</v>
      </c>
      <c r="V479" s="0" t="n">
        <f aca="false">SUMPRODUCT('5N inverse'!$A$20:$Y$20,'5N mesh'!$B$37:$Z$37,$E478:$AC478)+'5N inverse'!$A$20*$C479/Setup!$B$17+INDEX('5N inverse'!$A$20:$Y$20,1,'5N mesh'!$B$7+1)*Setup!$B$22</f>
        <v>0</v>
      </c>
      <c r="W479" s="0" t="n">
        <f aca="false">SUMPRODUCT('5N inverse'!$A$21:$Y$21,'5N mesh'!$B$37:$Z$37,$E478:$AC478)+'5N inverse'!$A$21*$C479/Setup!$B$17+INDEX('5N inverse'!$A$21:$Y$21,1,'5N mesh'!$B$7+1)*Setup!$B$22</f>
        <v>0</v>
      </c>
      <c r="X479" s="0" t="n">
        <f aca="false">SUMPRODUCT('5N inverse'!$A$22:$Y$22,'5N mesh'!$B$37:$Z$37,$E478:$AC478)+'5N inverse'!$A$22*$C479/Setup!$B$17+INDEX('5N inverse'!$A$22:$Y$22,1,'5N mesh'!$B$7+1)*Setup!$B$22</f>
        <v>0</v>
      </c>
      <c r="Y479" s="0" t="n">
        <f aca="false">SUMPRODUCT('5N inverse'!$A$23:$Y$23,'5N mesh'!$B$37:$Z$37,$E478:$AC478)+'5N inverse'!$A$23*$C479/Setup!$B$17+INDEX('5N inverse'!$A$23:$Y$23,1,'5N mesh'!$B$7+1)*Setup!$B$22</f>
        <v>0</v>
      </c>
      <c r="Z479" s="0" t="n">
        <f aca="false">SUMPRODUCT('5N inverse'!$A$24:$Y$24,'5N mesh'!$B$37:$Z$37,$E478:$AC478)+'5N inverse'!$A$24*$C479/Setup!$B$17+INDEX('5N inverse'!$A$24:$Y$24,1,'5N mesh'!$B$7+1)*Setup!$B$22</f>
        <v>0</v>
      </c>
      <c r="AA479" s="0" t="n">
        <f aca="false">SUMPRODUCT('5N inverse'!$A$25:$Y$25,'5N mesh'!$B$37:$Z$37,$E478:$AC478)+'5N inverse'!$A$25*$C479/Setup!$B$17+INDEX('5N inverse'!$A$25:$Y$25,1,'5N mesh'!$B$7+1)*Setup!$B$22</f>
        <v>0</v>
      </c>
      <c r="AB479" s="0" t="n">
        <f aca="false">SUMPRODUCT('5N inverse'!$A$26:$Y$26,'5N mesh'!$B$37:$Z$37,$E478:$AC478)+'5N inverse'!$A$26*$C479/Setup!$B$17+INDEX('5N inverse'!$A$26:$Y$26,1,'5N mesh'!$B$7+1)*Setup!$B$22</f>
        <v>0</v>
      </c>
      <c r="AC479" s="0" t="n">
        <f aca="false">SUMPRODUCT('5N inverse'!$A$27:$Y$27,'5N mesh'!$B$37:$Z$37,$E478:$AC478)+'5N inverse'!$A$27*$C479/Setup!$B$17+INDEX('5N inverse'!$A$27:$Y$27,1,'5N mesh'!$B$7+1)*Setup!$B$22</f>
        <v>0</v>
      </c>
    </row>
    <row r="480" customFormat="false" ht="15" hidden="false" customHeight="false" outlineLevel="0" collapsed="false">
      <c r="A480" s="0" t="n">
        <v>475</v>
      </c>
      <c r="B480" s="0" t="n">
        <f aca="false">A480*Setup!$B$11/3600</f>
        <v>39.5833333333333</v>
      </c>
      <c r="C480" s="0" t="n">
        <f aca="false">Setup!$B$7+Setup!$B$8*COS(2*PI()*(B480-Setup!$B$9)/24)</f>
        <v>27.9762253528893</v>
      </c>
      <c r="D480" s="0" t="n">
        <f aca="false">(C480-E480)/Setup!$B$17</f>
        <v>25.7398856936746</v>
      </c>
      <c r="E480" s="0" t="n">
        <f aca="false">SUMPRODUCT('5N inverse'!$A$3:$Y$3,'5N mesh'!$B$37:$Z$37,$E479:$AC479)+'5N inverse'!$A$3*$C480/Setup!$B$17+INDEX('5N inverse'!$A$3:$Y$3,1,'5N mesh'!$B$7+1)*Setup!$B$22</f>
        <v>24.6300402127116</v>
      </c>
      <c r="F480" s="0" t="n">
        <f aca="false">SUMPRODUCT('5N inverse'!$A$4:$Y$4,'5N mesh'!$B$37:$Z$37,$E479:$AC479)+'5N inverse'!$A$4*$C480/Setup!$B$17+INDEX('5N inverse'!$A$4:$Y$4,1,'5N mesh'!$B$7+1)*Setup!$B$22</f>
        <v>23.0373654185853</v>
      </c>
      <c r="G480" s="0" t="n">
        <f aca="false">SUMPRODUCT('5N inverse'!$A$5:$Y$5,'5N mesh'!$B$37:$Z$37,$E479:$AC479)+'5N inverse'!$A$5*$C480/Setup!$B$17+INDEX('5N inverse'!$A$5:$Y$5,1,'5N mesh'!$B$7+1)*Setup!$B$22</f>
        <v>19.8520158303326</v>
      </c>
      <c r="H480" s="0" t="n">
        <f aca="false">SUMPRODUCT('5N inverse'!$A$6:$Y$6,'5N mesh'!$B$37:$Z$37,$E479:$AC479)+'5N inverse'!$A$6*$C480/Setup!$B$17+INDEX('5N inverse'!$A$6:$Y$6,1,'5N mesh'!$B$7+1)*Setup!$B$22</f>
        <v>16.66666624208</v>
      </c>
      <c r="I480" s="0" t="n">
        <f aca="false">SUMPRODUCT('5N inverse'!$A$7:$Y$7,'5N mesh'!$B$37:$Z$37,$E479:$AC479)+'5N inverse'!$A$7*$C480/Setup!$B$17+INDEX('5N inverse'!$A$7:$Y$7,1,'5N mesh'!$B$7+1)*Setup!$B$22</f>
        <v>15.0739914479537</v>
      </c>
      <c r="J480" s="0" t="n">
        <f aca="false">SUMPRODUCT('5N inverse'!$A$8:$Y$8,'5N mesh'!$B$37:$Z$37,$E479:$AC479)+'5N inverse'!$A$8*$C480/Setup!$B$17+INDEX('5N inverse'!$A$8:$Y$8,1,'5N mesh'!$B$7+1)*Setup!$B$22</f>
        <v>0</v>
      </c>
      <c r="K480" s="0" t="n">
        <f aca="false">SUMPRODUCT('5N inverse'!$A$9:$Y$9,'5N mesh'!$B$37:$Z$37,$E479:$AC479)+'5N inverse'!$A$9*$C480/Setup!$B$17+INDEX('5N inverse'!$A$9:$Y$9,1,'5N mesh'!$B$7+1)*Setup!$B$22</f>
        <v>0</v>
      </c>
      <c r="L480" s="0" t="n">
        <f aca="false">SUMPRODUCT('5N inverse'!$A$10:$Y$10,'5N mesh'!$B$37:$Z$37,$E479:$AC479)+'5N inverse'!$A$10*$C480/Setup!$B$17+INDEX('5N inverse'!$A$10:$Y$10,1,'5N mesh'!$B$7+1)*Setup!$B$22</f>
        <v>0</v>
      </c>
      <c r="M480" s="0" t="n">
        <f aca="false">SUMPRODUCT('5N inverse'!$A$11:$Y$11,'5N mesh'!$B$37:$Z$37,$E479:$AC479)+'5N inverse'!$A$11*$C480/Setup!$B$17+INDEX('5N inverse'!$A$11:$Y$11,1,'5N mesh'!$B$7+1)*Setup!$B$22</f>
        <v>0</v>
      </c>
      <c r="N480" s="0" t="n">
        <f aca="false">SUMPRODUCT('5N inverse'!$A$12:$Y$12,'5N mesh'!$B$37:$Z$37,$E479:$AC479)+'5N inverse'!$A$12*$C480/Setup!$B$17+INDEX('5N inverse'!$A$12:$Y$12,1,'5N mesh'!$B$7+1)*Setup!$B$22</f>
        <v>0</v>
      </c>
      <c r="O480" s="0" t="n">
        <f aca="false">SUMPRODUCT('5N inverse'!$A$13:$Y$13,'5N mesh'!$B$37:$Z$37,$E479:$AC479)+'5N inverse'!$A$13*$C480/Setup!$B$17+INDEX('5N inverse'!$A$13:$Y$13,1,'5N mesh'!$B$7+1)*Setup!$B$22</f>
        <v>0</v>
      </c>
      <c r="P480" s="0" t="n">
        <f aca="false">SUMPRODUCT('5N inverse'!$A$14:$Y$14,'5N mesh'!$B$37:$Z$37,$E479:$AC479)+'5N inverse'!$A$14*$C480/Setup!$B$17+INDEX('5N inverse'!$A$14:$Y$14,1,'5N mesh'!$B$7+1)*Setup!$B$22</f>
        <v>0</v>
      </c>
      <c r="Q480" s="0" t="n">
        <f aca="false">SUMPRODUCT('5N inverse'!$A$15:$Y$15,'5N mesh'!$B$37:$Z$37,$E479:$AC479)+'5N inverse'!$A$15*$C480/Setup!$B$17+INDEX('5N inverse'!$A$15:$Y$15,1,'5N mesh'!$B$7+1)*Setup!$B$22</f>
        <v>0</v>
      </c>
      <c r="R480" s="0" t="n">
        <f aca="false">SUMPRODUCT('5N inverse'!$A$16:$Y$16,'5N mesh'!$B$37:$Z$37,$E479:$AC479)+'5N inverse'!$A$16*$C480/Setup!$B$17+INDEX('5N inverse'!$A$16:$Y$16,1,'5N mesh'!$B$7+1)*Setup!$B$22</f>
        <v>0</v>
      </c>
      <c r="S480" s="0" t="n">
        <f aca="false">SUMPRODUCT('5N inverse'!$A$17:$Y$17,'5N mesh'!$B$37:$Z$37,$E479:$AC479)+'5N inverse'!$A$17*$C480/Setup!$B$17+INDEX('5N inverse'!$A$17:$Y$17,1,'5N mesh'!$B$7+1)*Setup!$B$22</f>
        <v>0</v>
      </c>
      <c r="T480" s="0" t="n">
        <f aca="false">SUMPRODUCT('5N inverse'!$A$18:$Y$18,'5N mesh'!$B$37:$Z$37,$E479:$AC479)+'5N inverse'!$A$18*$C480/Setup!$B$17+INDEX('5N inverse'!$A$18:$Y$18,1,'5N mesh'!$B$7+1)*Setup!$B$22</f>
        <v>0</v>
      </c>
      <c r="U480" s="0" t="n">
        <f aca="false">SUMPRODUCT('5N inverse'!$A$19:$Y$19,'5N mesh'!$B$37:$Z$37,$E479:$AC479)+'5N inverse'!$A$19*$C480/Setup!$B$17+INDEX('5N inverse'!$A$19:$Y$19,1,'5N mesh'!$B$7+1)*Setup!$B$22</f>
        <v>0</v>
      </c>
      <c r="V480" s="0" t="n">
        <f aca="false">SUMPRODUCT('5N inverse'!$A$20:$Y$20,'5N mesh'!$B$37:$Z$37,$E479:$AC479)+'5N inverse'!$A$20*$C480/Setup!$B$17+INDEX('5N inverse'!$A$20:$Y$20,1,'5N mesh'!$B$7+1)*Setup!$B$22</f>
        <v>0</v>
      </c>
      <c r="W480" s="0" t="n">
        <f aca="false">SUMPRODUCT('5N inverse'!$A$21:$Y$21,'5N mesh'!$B$37:$Z$37,$E479:$AC479)+'5N inverse'!$A$21*$C480/Setup!$B$17+INDEX('5N inverse'!$A$21:$Y$21,1,'5N mesh'!$B$7+1)*Setup!$B$22</f>
        <v>0</v>
      </c>
      <c r="X480" s="0" t="n">
        <f aca="false">SUMPRODUCT('5N inverse'!$A$22:$Y$22,'5N mesh'!$B$37:$Z$37,$E479:$AC479)+'5N inverse'!$A$22*$C480/Setup!$B$17+INDEX('5N inverse'!$A$22:$Y$22,1,'5N mesh'!$B$7+1)*Setup!$B$22</f>
        <v>0</v>
      </c>
      <c r="Y480" s="0" t="n">
        <f aca="false">SUMPRODUCT('5N inverse'!$A$23:$Y$23,'5N mesh'!$B$37:$Z$37,$E479:$AC479)+'5N inverse'!$A$23*$C480/Setup!$B$17+INDEX('5N inverse'!$A$23:$Y$23,1,'5N mesh'!$B$7+1)*Setup!$B$22</f>
        <v>0</v>
      </c>
      <c r="Z480" s="0" t="n">
        <f aca="false">SUMPRODUCT('5N inverse'!$A$24:$Y$24,'5N mesh'!$B$37:$Z$37,$E479:$AC479)+'5N inverse'!$A$24*$C480/Setup!$B$17+INDEX('5N inverse'!$A$24:$Y$24,1,'5N mesh'!$B$7+1)*Setup!$B$22</f>
        <v>0</v>
      </c>
      <c r="AA480" s="0" t="n">
        <f aca="false">SUMPRODUCT('5N inverse'!$A$25:$Y$25,'5N mesh'!$B$37:$Z$37,$E479:$AC479)+'5N inverse'!$A$25*$C480/Setup!$B$17+INDEX('5N inverse'!$A$25:$Y$25,1,'5N mesh'!$B$7+1)*Setup!$B$22</f>
        <v>0</v>
      </c>
      <c r="AB480" s="0" t="n">
        <f aca="false">SUMPRODUCT('5N inverse'!$A$26:$Y$26,'5N mesh'!$B$37:$Z$37,$E479:$AC479)+'5N inverse'!$A$26*$C480/Setup!$B$17+INDEX('5N inverse'!$A$26:$Y$26,1,'5N mesh'!$B$7+1)*Setup!$B$22</f>
        <v>0</v>
      </c>
      <c r="AC480" s="0" t="n">
        <f aca="false">SUMPRODUCT('5N inverse'!$A$27:$Y$27,'5N mesh'!$B$37:$Z$37,$E479:$AC479)+'5N inverse'!$A$27*$C480/Setup!$B$17+INDEX('5N inverse'!$A$27:$Y$27,1,'5N mesh'!$B$7+1)*Setup!$B$22</f>
        <v>0</v>
      </c>
    </row>
    <row r="481" customFormat="false" ht="15" hidden="false" customHeight="false" outlineLevel="0" collapsed="false">
      <c r="A481" s="0" t="n">
        <v>476</v>
      </c>
      <c r="B481" s="0" t="n">
        <f aca="false">A481*Setup!$B$11/3600</f>
        <v>39.6666666666667</v>
      </c>
      <c r="C481" s="0" t="n">
        <f aca="false">Setup!$B$7+Setup!$B$8*COS(2*PI()*(B481-Setup!$B$9)/24)</f>
        <v>27.984778792367</v>
      </c>
      <c r="D481" s="0" t="n">
        <f aca="false">(C481-E481)/Setup!$B$17</f>
        <v>25.4984043307574</v>
      </c>
      <c r="E481" s="0" t="n">
        <f aca="false">SUMPRODUCT('5N inverse'!$A$3:$Y$3,'5N mesh'!$B$37:$Z$37,$E480:$AC480)+'5N inverse'!$A$3*$C481/Setup!$B$17+INDEX('5N inverse'!$A$3:$Y$3,1,'5N mesh'!$B$7+1)*Setup!$B$22</f>
        <v>24.6699862293685</v>
      </c>
      <c r="F481" s="0" t="n">
        <f aca="false">SUMPRODUCT('5N inverse'!$A$4:$Y$4,'5N mesh'!$B$37:$Z$37,$E480:$AC480)+'5N inverse'!$A$4*$C481/Setup!$B$17+INDEX('5N inverse'!$A$4:$Y$4,1,'5N mesh'!$B$7+1)*Setup!$B$22</f>
        <v>23.0707100524586</v>
      </c>
      <c r="G481" s="0" t="n">
        <f aca="false">SUMPRODUCT('5N inverse'!$A$5:$Y$5,'5N mesh'!$B$37:$Z$37,$E480:$AC480)+'5N inverse'!$A$5*$C481/Setup!$B$17+INDEX('5N inverse'!$A$5:$Y$5,1,'5N mesh'!$B$7+1)*Setup!$B$22</f>
        <v>19.8721576986387</v>
      </c>
      <c r="H481" s="0" t="n">
        <f aca="false">SUMPRODUCT('5N inverse'!$A$6:$Y$6,'5N mesh'!$B$37:$Z$37,$E480:$AC480)+'5N inverse'!$A$6*$C481/Setup!$B$17+INDEX('5N inverse'!$A$6:$Y$6,1,'5N mesh'!$B$7+1)*Setup!$B$22</f>
        <v>16.6736053448189</v>
      </c>
      <c r="I481" s="0" t="n">
        <f aca="false">SUMPRODUCT('5N inverse'!$A$7:$Y$7,'5N mesh'!$B$37:$Z$37,$E480:$AC480)+'5N inverse'!$A$7*$C481/Setup!$B$17+INDEX('5N inverse'!$A$7:$Y$7,1,'5N mesh'!$B$7+1)*Setup!$B$22</f>
        <v>15.0743291679089</v>
      </c>
      <c r="J481" s="0" t="n">
        <f aca="false">SUMPRODUCT('5N inverse'!$A$8:$Y$8,'5N mesh'!$B$37:$Z$37,$E480:$AC480)+'5N inverse'!$A$8*$C481/Setup!$B$17+INDEX('5N inverse'!$A$8:$Y$8,1,'5N mesh'!$B$7+1)*Setup!$B$22</f>
        <v>0</v>
      </c>
      <c r="K481" s="0" t="n">
        <f aca="false">SUMPRODUCT('5N inverse'!$A$9:$Y$9,'5N mesh'!$B$37:$Z$37,$E480:$AC480)+'5N inverse'!$A$9*$C481/Setup!$B$17+INDEX('5N inverse'!$A$9:$Y$9,1,'5N mesh'!$B$7+1)*Setup!$B$22</f>
        <v>0</v>
      </c>
      <c r="L481" s="0" t="n">
        <f aca="false">SUMPRODUCT('5N inverse'!$A$10:$Y$10,'5N mesh'!$B$37:$Z$37,$E480:$AC480)+'5N inverse'!$A$10*$C481/Setup!$B$17+INDEX('5N inverse'!$A$10:$Y$10,1,'5N mesh'!$B$7+1)*Setup!$B$22</f>
        <v>0</v>
      </c>
      <c r="M481" s="0" t="n">
        <f aca="false">SUMPRODUCT('5N inverse'!$A$11:$Y$11,'5N mesh'!$B$37:$Z$37,$E480:$AC480)+'5N inverse'!$A$11*$C481/Setup!$B$17+INDEX('5N inverse'!$A$11:$Y$11,1,'5N mesh'!$B$7+1)*Setup!$B$22</f>
        <v>0</v>
      </c>
      <c r="N481" s="0" t="n">
        <f aca="false">SUMPRODUCT('5N inverse'!$A$12:$Y$12,'5N mesh'!$B$37:$Z$37,$E480:$AC480)+'5N inverse'!$A$12*$C481/Setup!$B$17+INDEX('5N inverse'!$A$12:$Y$12,1,'5N mesh'!$B$7+1)*Setup!$B$22</f>
        <v>0</v>
      </c>
      <c r="O481" s="0" t="n">
        <f aca="false">SUMPRODUCT('5N inverse'!$A$13:$Y$13,'5N mesh'!$B$37:$Z$37,$E480:$AC480)+'5N inverse'!$A$13*$C481/Setup!$B$17+INDEX('5N inverse'!$A$13:$Y$13,1,'5N mesh'!$B$7+1)*Setup!$B$22</f>
        <v>0</v>
      </c>
      <c r="P481" s="0" t="n">
        <f aca="false">SUMPRODUCT('5N inverse'!$A$14:$Y$14,'5N mesh'!$B$37:$Z$37,$E480:$AC480)+'5N inverse'!$A$14*$C481/Setup!$B$17+INDEX('5N inverse'!$A$14:$Y$14,1,'5N mesh'!$B$7+1)*Setup!$B$22</f>
        <v>0</v>
      </c>
      <c r="Q481" s="0" t="n">
        <f aca="false">SUMPRODUCT('5N inverse'!$A$15:$Y$15,'5N mesh'!$B$37:$Z$37,$E480:$AC480)+'5N inverse'!$A$15*$C481/Setup!$B$17+INDEX('5N inverse'!$A$15:$Y$15,1,'5N mesh'!$B$7+1)*Setup!$B$22</f>
        <v>0</v>
      </c>
      <c r="R481" s="0" t="n">
        <f aca="false">SUMPRODUCT('5N inverse'!$A$16:$Y$16,'5N mesh'!$B$37:$Z$37,$E480:$AC480)+'5N inverse'!$A$16*$C481/Setup!$B$17+INDEX('5N inverse'!$A$16:$Y$16,1,'5N mesh'!$B$7+1)*Setup!$B$22</f>
        <v>0</v>
      </c>
      <c r="S481" s="0" t="n">
        <f aca="false">SUMPRODUCT('5N inverse'!$A$17:$Y$17,'5N mesh'!$B$37:$Z$37,$E480:$AC480)+'5N inverse'!$A$17*$C481/Setup!$B$17+INDEX('5N inverse'!$A$17:$Y$17,1,'5N mesh'!$B$7+1)*Setup!$B$22</f>
        <v>0</v>
      </c>
      <c r="T481" s="0" t="n">
        <f aca="false">SUMPRODUCT('5N inverse'!$A$18:$Y$18,'5N mesh'!$B$37:$Z$37,$E480:$AC480)+'5N inverse'!$A$18*$C481/Setup!$B$17+INDEX('5N inverse'!$A$18:$Y$18,1,'5N mesh'!$B$7+1)*Setup!$B$22</f>
        <v>0</v>
      </c>
      <c r="U481" s="0" t="n">
        <f aca="false">SUMPRODUCT('5N inverse'!$A$19:$Y$19,'5N mesh'!$B$37:$Z$37,$E480:$AC480)+'5N inverse'!$A$19*$C481/Setup!$B$17+INDEX('5N inverse'!$A$19:$Y$19,1,'5N mesh'!$B$7+1)*Setup!$B$22</f>
        <v>0</v>
      </c>
      <c r="V481" s="0" t="n">
        <f aca="false">SUMPRODUCT('5N inverse'!$A$20:$Y$20,'5N mesh'!$B$37:$Z$37,$E480:$AC480)+'5N inverse'!$A$20*$C481/Setup!$B$17+INDEX('5N inverse'!$A$20:$Y$20,1,'5N mesh'!$B$7+1)*Setup!$B$22</f>
        <v>0</v>
      </c>
      <c r="W481" s="0" t="n">
        <f aca="false">SUMPRODUCT('5N inverse'!$A$21:$Y$21,'5N mesh'!$B$37:$Z$37,$E480:$AC480)+'5N inverse'!$A$21*$C481/Setup!$B$17+INDEX('5N inverse'!$A$21:$Y$21,1,'5N mesh'!$B$7+1)*Setup!$B$22</f>
        <v>0</v>
      </c>
      <c r="X481" s="0" t="n">
        <f aca="false">SUMPRODUCT('5N inverse'!$A$22:$Y$22,'5N mesh'!$B$37:$Z$37,$E480:$AC480)+'5N inverse'!$A$22*$C481/Setup!$B$17+INDEX('5N inverse'!$A$22:$Y$22,1,'5N mesh'!$B$7+1)*Setup!$B$22</f>
        <v>0</v>
      </c>
      <c r="Y481" s="0" t="n">
        <f aca="false">SUMPRODUCT('5N inverse'!$A$23:$Y$23,'5N mesh'!$B$37:$Z$37,$E480:$AC480)+'5N inverse'!$A$23*$C481/Setup!$B$17+INDEX('5N inverse'!$A$23:$Y$23,1,'5N mesh'!$B$7+1)*Setup!$B$22</f>
        <v>0</v>
      </c>
      <c r="Z481" s="0" t="n">
        <f aca="false">SUMPRODUCT('5N inverse'!$A$24:$Y$24,'5N mesh'!$B$37:$Z$37,$E480:$AC480)+'5N inverse'!$A$24*$C481/Setup!$B$17+INDEX('5N inverse'!$A$24:$Y$24,1,'5N mesh'!$B$7+1)*Setup!$B$22</f>
        <v>0</v>
      </c>
      <c r="AA481" s="0" t="n">
        <f aca="false">SUMPRODUCT('5N inverse'!$A$25:$Y$25,'5N mesh'!$B$37:$Z$37,$E480:$AC480)+'5N inverse'!$A$25*$C481/Setup!$B$17+INDEX('5N inverse'!$A$25:$Y$25,1,'5N mesh'!$B$7+1)*Setup!$B$22</f>
        <v>0</v>
      </c>
      <c r="AB481" s="0" t="n">
        <f aca="false">SUMPRODUCT('5N inverse'!$A$26:$Y$26,'5N mesh'!$B$37:$Z$37,$E480:$AC480)+'5N inverse'!$A$26*$C481/Setup!$B$17+INDEX('5N inverse'!$A$26:$Y$26,1,'5N mesh'!$B$7+1)*Setup!$B$22</f>
        <v>0</v>
      </c>
      <c r="AC481" s="0" t="n">
        <f aca="false">SUMPRODUCT('5N inverse'!$A$27:$Y$27,'5N mesh'!$B$37:$Z$37,$E480:$AC480)+'5N inverse'!$A$27*$C481/Setup!$B$17+INDEX('5N inverse'!$A$27:$Y$27,1,'5N mesh'!$B$7+1)*Setup!$B$22</f>
        <v>0</v>
      </c>
    </row>
    <row r="482" customFormat="false" ht="15" hidden="false" customHeight="false" outlineLevel="0" collapsed="false">
      <c r="A482" s="0" t="n">
        <v>477</v>
      </c>
      <c r="B482" s="0" t="n">
        <f aca="false">A482*Setup!$B$11/3600</f>
        <v>39.75</v>
      </c>
      <c r="C482" s="0" t="n">
        <f aca="false">Setup!$B$7+Setup!$B$8*COS(2*PI()*(B482-Setup!$B$9)/24)</f>
        <v>27.9914356929544</v>
      </c>
      <c r="D482" s="0" t="n">
        <f aca="false">(C482-E482)/Setup!$B$17</f>
        <v>25.2457559324262</v>
      </c>
      <c r="E482" s="0" t="n">
        <f aca="false">SUMPRODUCT('5N inverse'!$A$3:$Y$3,'5N mesh'!$B$37:$Z$37,$E481:$AC481)+'5N inverse'!$A$3*$C482/Setup!$B$17+INDEX('5N inverse'!$A$3:$Y$3,1,'5N mesh'!$B$7+1)*Setup!$B$22</f>
        <v>24.709487421739</v>
      </c>
      <c r="F482" s="0" t="n">
        <f aca="false">SUMPRODUCT('5N inverse'!$A$4:$Y$4,'5N mesh'!$B$37:$Z$37,$E481:$AC481)+'5N inverse'!$A$4*$C482/Setup!$B$17+INDEX('5N inverse'!$A$4:$Y$4,1,'5N mesh'!$B$7+1)*Setup!$B$22</f>
        <v>23.1036839858142</v>
      </c>
      <c r="G482" s="0" t="n">
        <f aca="false">SUMPRODUCT('5N inverse'!$A$5:$Y$5,'5N mesh'!$B$37:$Z$37,$E481:$AC481)+'5N inverse'!$A$5*$C482/Setup!$B$17+INDEX('5N inverse'!$A$5:$Y$5,1,'5N mesh'!$B$7+1)*Setup!$B$22</f>
        <v>19.8920771139646</v>
      </c>
      <c r="H482" s="0" t="n">
        <f aca="false">SUMPRODUCT('5N inverse'!$A$6:$Y$6,'5N mesh'!$B$37:$Z$37,$E481:$AC481)+'5N inverse'!$A$6*$C482/Setup!$B$17+INDEX('5N inverse'!$A$6:$Y$6,1,'5N mesh'!$B$7+1)*Setup!$B$22</f>
        <v>16.6804702421149</v>
      </c>
      <c r="I482" s="0" t="n">
        <f aca="false">SUMPRODUCT('5N inverse'!$A$7:$Y$7,'5N mesh'!$B$37:$Z$37,$E481:$AC481)+'5N inverse'!$A$7*$C482/Setup!$B$17+INDEX('5N inverse'!$A$7:$Y$7,1,'5N mesh'!$B$7+1)*Setup!$B$22</f>
        <v>15.0746668061901</v>
      </c>
      <c r="J482" s="0" t="n">
        <f aca="false">SUMPRODUCT('5N inverse'!$A$8:$Y$8,'5N mesh'!$B$37:$Z$37,$E481:$AC481)+'5N inverse'!$A$8*$C482/Setup!$B$17+INDEX('5N inverse'!$A$8:$Y$8,1,'5N mesh'!$B$7+1)*Setup!$B$22</f>
        <v>0</v>
      </c>
      <c r="K482" s="0" t="n">
        <f aca="false">SUMPRODUCT('5N inverse'!$A$9:$Y$9,'5N mesh'!$B$37:$Z$37,$E481:$AC481)+'5N inverse'!$A$9*$C482/Setup!$B$17+INDEX('5N inverse'!$A$9:$Y$9,1,'5N mesh'!$B$7+1)*Setup!$B$22</f>
        <v>0</v>
      </c>
      <c r="L482" s="0" t="n">
        <f aca="false">SUMPRODUCT('5N inverse'!$A$10:$Y$10,'5N mesh'!$B$37:$Z$37,$E481:$AC481)+'5N inverse'!$A$10*$C482/Setup!$B$17+INDEX('5N inverse'!$A$10:$Y$10,1,'5N mesh'!$B$7+1)*Setup!$B$22</f>
        <v>0</v>
      </c>
      <c r="M482" s="0" t="n">
        <f aca="false">SUMPRODUCT('5N inverse'!$A$11:$Y$11,'5N mesh'!$B$37:$Z$37,$E481:$AC481)+'5N inverse'!$A$11*$C482/Setup!$B$17+INDEX('5N inverse'!$A$11:$Y$11,1,'5N mesh'!$B$7+1)*Setup!$B$22</f>
        <v>0</v>
      </c>
      <c r="N482" s="0" t="n">
        <f aca="false">SUMPRODUCT('5N inverse'!$A$12:$Y$12,'5N mesh'!$B$37:$Z$37,$E481:$AC481)+'5N inverse'!$A$12*$C482/Setup!$B$17+INDEX('5N inverse'!$A$12:$Y$12,1,'5N mesh'!$B$7+1)*Setup!$B$22</f>
        <v>0</v>
      </c>
      <c r="O482" s="0" t="n">
        <f aca="false">SUMPRODUCT('5N inverse'!$A$13:$Y$13,'5N mesh'!$B$37:$Z$37,$E481:$AC481)+'5N inverse'!$A$13*$C482/Setup!$B$17+INDEX('5N inverse'!$A$13:$Y$13,1,'5N mesh'!$B$7+1)*Setup!$B$22</f>
        <v>0</v>
      </c>
      <c r="P482" s="0" t="n">
        <f aca="false">SUMPRODUCT('5N inverse'!$A$14:$Y$14,'5N mesh'!$B$37:$Z$37,$E481:$AC481)+'5N inverse'!$A$14*$C482/Setup!$B$17+INDEX('5N inverse'!$A$14:$Y$14,1,'5N mesh'!$B$7+1)*Setup!$B$22</f>
        <v>0</v>
      </c>
      <c r="Q482" s="0" t="n">
        <f aca="false">SUMPRODUCT('5N inverse'!$A$15:$Y$15,'5N mesh'!$B$37:$Z$37,$E481:$AC481)+'5N inverse'!$A$15*$C482/Setup!$B$17+INDEX('5N inverse'!$A$15:$Y$15,1,'5N mesh'!$B$7+1)*Setup!$B$22</f>
        <v>0</v>
      </c>
      <c r="R482" s="0" t="n">
        <f aca="false">SUMPRODUCT('5N inverse'!$A$16:$Y$16,'5N mesh'!$B$37:$Z$37,$E481:$AC481)+'5N inverse'!$A$16*$C482/Setup!$B$17+INDEX('5N inverse'!$A$16:$Y$16,1,'5N mesh'!$B$7+1)*Setup!$B$22</f>
        <v>0</v>
      </c>
      <c r="S482" s="0" t="n">
        <f aca="false">SUMPRODUCT('5N inverse'!$A$17:$Y$17,'5N mesh'!$B$37:$Z$37,$E481:$AC481)+'5N inverse'!$A$17*$C482/Setup!$B$17+INDEX('5N inverse'!$A$17:$Y$17,1,'5N mesh'!$B$7+1)*Setup!$B$22</f>
        <v>0</v>
      </c>
      <c r="T482" s="0" t="n">
        <f aca="false">SUMPRODUCT('5N inverse'!$A$18:$Y$18,'5N mesh'!$B$37:$Z$37,$E481:$AC481)+'5N inverse'!$A$18*$C482/Setup!$B$17+INDEX('5N inverse'!$A$18:$Y$18,1,'5N mesh'!$B$7+1)*Setup!$B$22</f>
        <v>0</v>
      </c>
      <c r="U482" s="0" t="n">
        <f aca="false">SUMPRODUCT('5N inverse'!$A$19:$Y$19,'5N mesh'!$B$37:$Z$37,$E481:$AC481)+'5N inverse'!$A$19*$C482/Setup!$B$17+INDEX('5N inverse'!$A$19:$Y$19,1,'5N mesh'!$B$7+1)*Setup!$B$22</f>
        <v>0</v>
      </c>
      <c r="V482" s="0" t="n">
        <f aca="false">SUMPRODUCT('5N inverse'!$A$20:$Y$20,'5N mesh'!$B$37:$Z$37,$E481:$AC481)+'5N inverse'!$A$20*$C482/Setup!$B$17+INDEX('5N inverse'!$A$20:$Y$20,1,'5N mesh'!$B$7+1)*Setup!$B$22</f>
        <v>0</v>
      </c>
      <c r="W482" s="0" t="n">
        <f aca="false">SUMPRODUCT('5N inverse'!$A$21:$Y$21,'5N mesh'!$B$37:$Z$37,$E481:$AC481)+'5N inverse'!$A$21*$C482/Setup!$B$17+INDEX('5N inverse'!$A$21:$Y$21,1,'5N mesh'!$B$7+1)*Setup!$B$22</f>
        <v>0</v>
      </c>
      <c r="X482" s="0" t="n">
        <f aca="false">SUMPRODUCT('5N inverse'!$A$22:$Y$22,'5N mesh'!$B$37:$Z$37,$E481:$AC481)+'5N inverse'!$A$22*$C482/Setup!$B$17+INDEX('5N inverse'!$A$22:$Y$22,1,'5N mesh'!$B$7+1)*Setup!$B$22</f>
        <v>0</v>
      </c>
      <c r="Y482" s="0" t="n">
        <f aca="false">SUMPRODUCT('5N inverse'!$A$23:$Y$23,'5N mesh'!$B$37:$Z$37,$E481:$AC481)+'5N inverse'!$A$23*$C482/Setup!$B$17+INDEX('5N inverse'!$A$23:$Y$23,1,'5N mesh'!$B$7+1)*Setup!$B$22</f>
        <v>0</v>
      </c>
      <c r="Z482" s="0" t="n">
        <f aca="false">SUMPRODUCT('5N inverse'!$A$24:$Y$24,'5N mesh'!$B$37:$Z$37,$E481:$AC481)+'5N inverse'!$A$24*$C482/Setup!$B$17+INDEX('5N inverse'!$A$24:$Y$24,1,'5N mesh'!$B$7+1)*Setup!$B$22</f>
        <v>0</v>
      </c>
      <c r="AA482" s="0" t="n">
        <f aca="false">SUMPRODUCT('5N inverse'!$A$25:$Y$25,'5N mesh'!$B$37:$Z$37,$E481:$AC481)+'5N inverse'!$A$25*$C482/Setup!$B$17+INDEX('5N inverse'!$A$25:$Y$25,1,'5N mesh'!$B$7+1)*Setup!$B$22</f>
        <v>0</v>
      </c>
      <c r="AB482" s="0" t="n">
        <f aca="false">SUMPRODUCT('5N inverse'!$A$26:$Y$26,'5N mesh'!$B$37:$Z$37,$E481:$AC481)+'5N inverse'!$A$26*$C482/Setup!$B$17+INDEX('5N inverse'!$A$26:$Y$26,1,'5N mesh'!$B$7+1)*Setup!$B$22</f>
        <v>0</v>
      </c>
      <c r="AC482" s="0" t="n">
        <f aca="false">SUMPRODUCT('5N inverse'!$A$27:$Y$27,'5N mesh'!$B$37:$Z$37,$E481:$AC481)+'5N inverse'!$A$27*$C482/Setup!$B$17+INDEX('5N inverse'!$A$27:$Y$27,1,'5N mesh'!$B$7+1)*Setup!$B$22</f>
        <v>0</v>
      </c>
    </row>
    <row r="483" customFormat="false" ht="15" hidden="false" customHeight="false" outlineLevel="0" collapsed="false">
      <c r="A483" s="0" t="n">
        <v>478</v>
      </c>
      <c r="B483" s="0" t="n">
        <f aca="false">A483*Setup!$B$11/3600</f>
        <v>39.8333333333333</v>
      </c>
      <c r="C483" s="0" t="n">
        <f aca="false">Setup!$B$7+Setup!$B$8*COS(2*PI()*(B483-Setup!$B$9)/24)</f>
        <v>27.9961928863274</v>
      </c>
      <c r="D483" s="0" t="n">
        <f aca="false">(C483-E483)/Setup!$B$17</f>
        <v>24.9820596411905</v>
      </c>
      <c r="E483" s="0" t="n">
        <f aca="false">SUMPRODUCT('5N inverse'!$A$3:$Y$3,'5N mesh'!$B$37:$Z$37,$E482:$AC482)+'5N inverse'!$A$3*$C483/Setup!$B$17+INDEX('5N inverse'!$A$3:$Y$3,1,'5N mesh'!$B$7+1)*Setup!$B$22</f>
        <v>24.7485251329727</v>
      </c>
      <c r="F483" s="0" t="n">
        <f aca="false">SUMPRODUCT('5N inverse'!$A$4:$Y$4,'5N mesh'!$B$37:$Z$37,$E482:$AC482)+'5N inverse'!$A$4*$C483/Setup!$B$17+INDEX('5N inverse'!$A$4:$Y$4,1,'5N mesh'!$B$7+1)*Setup!$B$22</f>
        <v>23.1362716447901</v>
      </c>
      <c r="G483" s="0" t="n">
        <f aca="false">SUMPRODUCT('5N inverse'!$A$5:$Y$5,'5N mesh'!$B$37:$Z$37,$E482:$AC482)+'5N inverse'!$A$5*$C483/Setup!$B$17+INDEX('5N inverse'!$A$5:$Y$5,1,'5N mesh'!$B$7+1)*Setup!$B$22</f>
        <v>19.9117646684249</v>
      </c>
      <c r="H483" s="0" t="n">
        <f aca="false">SUMPRODUCT('5N inverse'!$A$6:$Y$6,'5N mesh'!$B$37:$Z$37,$E482:$AC482)+'5N inverse'!$A$6*$C483/Setup!$B$17+INDEX('5N inverse'!$A$6:$Y$6,1,'5N mesh'!$B$7+1)*Setup!$B$22</f>
        <v>16.6872576920598</v>
      </c>
      <c r="I483" s="0" t="n">
        <f aca="false">SUMPRODUCT('5N inverse'!$A$7:$Y$7,'5N mesh'!$B$37:$Z$37,$E482:$AC482)+'5N inverse'!$A$7*$C483/Setup!$B$17+INDEX('5N inverse'!$A$7:$Y$7,1,'5N mesh'!$B$7+1)*Setup!$B$22</f>
        <v>15.0750042038772</v>
      </c>
      <c r="J483" s="0" t="n">
        <f aca="false">SUMPRODUCT('5N inverse'!$A$8:$Y$8,'5N mesh'!$B$37:$Z$37,$E482:$AC482)+'5N inverse'!$A$8*$C483/Setup!$B$17+INDEX('5N inverse'!$A$8:$Y$8,1,'5N mesh'!$B$7+1)*Setup!$B$22</f>
        <v>0</v>
      </c>
      <c r="K483" s="0" t="n">
        <f aca="false">SUMPRODUCT('5N inverse'!$A$9:$Y$9,'5N mesh'!$B$37:$Z$37,$E482:$AC482)+'5N inverse'!$A$9*$C483/Setup!$B$17+INDEX('5N inverse'!$A$9:$Y$9,1,'5N mesh'!$B$7+1)*Setup!$B$22</f>
        <v>0</v>
      </c>
      <c r="L483" s="0" t="n">
        <f aca="false">SUMPRODUCT('5N inverse'!$A$10:$Y$10,'5N mesh'!$B$37:$Z$37,$E482:$AC482)+'5N inverse'!$A$10*$C483/Setup!$B$17+INDEX('5N inverse'!$A$10:$Y$10,1,'5N mesh'!$B$7+1)*Setup!$B$22</f>
        <v>0</v>
      </c>
      <c r="M483" s="0" t="n">
        <f aca="false">SUMPRODUCT('5N inverse'!$A$11:$Y$11,'5N mesh'!$B$37:$Z$37,$E482:$AC482)+'5N inverse'!$A$11*$C483/Setup!$B$17+INDEX('5N inverse'!$A$11:$Y$11,1,'5N mesh'!$B$7+1)*Setup!$B$22</f>
        <v>0</v>
      </c>
      <c r="N483" s="0" t="n">
        <f aca="false">SUMPRODUCT('5N inverse'!$A$12:$Y$12,'5N mesh'!$B$37:$Z$37,$E482:$AC482)+'5N inverse'!$A$12*$C483/Setup!$B$17+INDEX('5N inverse'!$A$12:$Y$12,1,'5N mesh'!$B$7+1)*Setup!$B$22</f>
        <v>0</v>
      </c>
      <c r="O483" s="0" t="n">
        <f aca="false">SUMPRODUCT('5N inverse'!$A$13:$Y$13,'5N mesh'!$B$37:$Z$37,$E482:$AC482)+'5N inverse'!$A$13*$C483/Setup!$B$17+INDEX('5N inverse'!$A$13:$Y$13,1,'5N mesh'!$B$7+1)*Setup!$B$22</f>
        <v>0</v>
      </c>
      <c r="P483" s="0" t="n">
        <f aca="false">SUMPRODUCT('5N inverse'!$A$14:$Y$14,'5N mesh'!$B$37:$Z$37,$E482:$AC482)+'5N inverse'!$A$14*$C483/Setup!$B$17+INDEX('5N inverse'!$A$14:$Y$14,1,'5N mesh'!$B$7+1)*Setup!$B$22</f>
        <v>0</v>
      </c>
      <c r="Q483" s="0" t="n">
        <f aca="false">SUMPRODUCT('5N inverse'!$A$15:$Y$15,'5N mesh'!$B$37:$Z$37,$E482:$AC482)+'5N inverse'!$A$15*$C483/Setup!$B$17+INDEX('5N inverse'!$A$15:$Y$15,1,'5N mesh'!$B$7+1)*Setup!$B$22</f>
        <v>0</v>
      </c>
      <c r="R483" s="0" t="n">
        <f aca="false">SUMPRODUCT('5N inverse'!$A$16:$Y$16,'5N mesh'!$B$37:$Z$37,$E482:$AC482)+'5N inverse'!$A$16*$C483/Setup!$B$17+INDEX('5N inverse'!$A$16:$Y$16,1,'5N mesh'!$B$7+1)*Setup!$B$22</f>
        <v>0</v>
      </c>
      <c r="S483" s="0" t="n">
        <f aca="false">SUMPRODUCT('5N inverse'!$A$17:$Y$17,'5N mesh'!$B$37:$Z$37,$E482:$AC482)+'5N inverse'!$A$17*$C483/Setup!$B$17+INDEX('5N inverse'!$A$17:$Y$17,1,'5N mesh'!$B$7+1)*Setup!$B$22</f>
        <v>0</v>
      </c>
      <c r="T483" s="0" t="n">
        <f aca="false">SUMPRODUCT('5N inverse'!$A$18:$Y$18,'5N mesh'!$B$37:$Z$37,$E482:$AC482)+'5N inverse'!$A$18*$C483/Setup!$B$17+INDEX('5N inverse'!$A$18:$Y$18,1,'5N mesh'!$B$7+1)*Setup!$B$22</f>
        <v>0</v>
      </c>
      <c r="U483" s="0" t="n">
        <f aca="false">SUMPRODUCT('5N inverse'!$A$19:$Y$19,'5N mesh'!$B$37:$Z$37,$E482:$AC482)+'5N inverse'!$A$19*$C483/Setup!$B$17+INDEX('5N inverse'!$A$19:$Y$19,1,'5N mesh'!$B$7+1)*Setup!$B$22</f>
        <v>0</v>
      </c>
      <c r="V483" s="0" t="n">
        <f aca="false">SUMPRODUCT('5N inverse'!$A$20:$Y$20,'5N mesh'!$B$37:$Z$37,$E482:$AC482)+'5N inverse'!$A$20*$C483/Setup!$B$17+INDEX('5N inverse'!$A$20:$Y$20,1,'5N mesh'!$B$7+1)*Setup!$B$22</f>
        <v>0</v>
      </c>
      <c r="W483" s="0" t="n">
        <f aca="false">SUMPRODUCT('5N inverse'!$A$21:$Y$21,'5N mesh'!$B$37:$Z$37,$E482:$AC482)+'5N inverse'!$A$21*$C483/Setup!$B$17+INDEX('5N inverse'!$A$21:$Y$21,1,'5N mesh'!$B$7+1)*Setup!$B$22</f>
        <v>0</v>
      </c>
      <c r="X483" s="0" t="n">
        <f aca="false">SUMPRODUCT('5N inverse'!$A$22:$Y$22,'5N mesh'!$B$37:$Z$37,$E482:$AC482)+'5N inverse'!$A$22*$C483/Setup!$B$17+INDEX('5N inverse'!$A$22:$Y$22,1,'5N mesh'!$B$7+1)*Setup!$B$22</f>
        <v>0</v>
      </c>
      <c r="Y483" s="0" t="n">
        <f aca="false">SUMPRODUCT('5N inverse'!$A$23:$Y$23,'5N mesh'!$B$37:$Z$37,$E482:$AC482)+'5N inverse'!$A$23*$C483/Setup!$B$17+INDEX('5N inverse'!$A$23:$Y$23,1,'5N mesh'!$B$7+1)*Setup!$B$22</f>
        <v>0</v>
      </c>
      <c r="Z483" s="0" t="n">
        <f aca="false">SUMPRODUCT('5N inverse'!$A$24:$Y$24,'5N mesh'!$B$37:$Z$37,$E482:$AC482)+'5N inverse'!$A$24*$C483/Setup!$B$17+INDEX('5N inverse'!$A$24:$Y$24,1,'5N mesh'!$B$7+1)*Setup!$B$22</f>
        <v>0</v>
      </c>
      <c r="AA483" s="0" t="n">
        <f aca="false">SUMPRODUCT('5N inverse'!$A$25:$Y$25,'5N mesh'!$B$37:$Z$37,$E482:$AC482)+'5N inverse'!$A$25*$C483/Setup!$B$17+INDEX('5N inverse'!$A$25:$Y$25,1,'5N mesh'!$B$7+1)*Setup!$B$22</f>
        <v>0</v>
      </c>
      <c r="AB483" s="0" t="n">
        <f aca="false">SUMPRODUCT('5N inverse'!$A$26:$Y$26,'5N mesh'!$B$37:$Z$37,$E482:$AC482)+'5N inverse'!$A$26*$C483/Setup!$B$17+INDEX('5N inverse'!$A$26:$Y$26,1,'5N mesh'!$B$7+1)*Setup!$B$22</f>
        <v>0</v>
      </c>
      <c r="AC483" s="0" t="n">
        <f aca="false">SUMPRODUCT('5N inverse'!$A$27:$Y$27,'5N mesh'!$B$37:$Z$37,$E482:$AC482)+'5N inverse'!$A$27*$C483/Setup!$B$17+INDEX('5N inverse'!$A$27:$Y$27,1,'5N mesh'!$B$7+1)*Setup!$B$22</f>
        <v>0</v>
      </c>
    </row>
    <row r="484" customFormat="false" ht="15" hidden="false" customHeight="false" outlineLevel="0" collapsed="false">
      <c r="A484" s="0" t="n">
        <v>479</v>
      </c>
      <c r="B484" s="0" t="n">
        <f aca="false">A484*Setup!$B$11/3600</f>
        <v>39.9166666666667</v>
      </c>
      <c r="C484" s="0" t="n">
        <f aca="false">Setup!$B$7+Setup!$B$8*COS(2*PI()*(B484-Setup!$B$9)/24)</f>
        <v>27.9990481083196</v>
      </c>
      <c r="D484" s="0" t="n">
        <f aca="false">(C484-E484)/Setup!$B$17</f>
        <v>24.7074398724362</v>
      </c>
      <c r="E484" s="0" t="n">
        <f aca="false">SUMPRODUCT('5N inverse'!$A$3:$Y$3,'5N mesh'!$B$37:$Z$37,$E483:$AC483)+'5N inverse'!$A$3*$C484/Setup!$B$17+INDEX('5N inverse'!$A$3:$Y$3,1,'5N mesh'!$B$7+1)*Setup!$B$22</f>
        <v>24.7870809249029</v>
      </c>
      <c r="F484" s="0" t="n">
        <f aca="false">SUMPRODUCT('5N inverse'!$A$4:$Y$4,'5N mesh'!$B$37:$Z$37,$E483:$AC483)+'5N inverse'!$A$4*$C484/Setup!$B$17+INDEX('5N inverse'!$A$4:$Y$4,1,'5N mesh'!$B$7+1)*Setup!$B$22</f>
        <v>23.168457637776</v>
      </c>
      <c r="G484" s="0" t="n">
        <f aca="false">SUMPRODUCT('5N inverse'!$A$5:$Y$5,'5N mesh'!$B$37:$Z$37,$E483:$AC483)+'5N inverse'!$A$5*$C484/Setup!$B$17+INDEX('5N inverse'!$A$5:$Y$5,1,'5N mesh'!$B$7+1)*Setup!$B$22</f>
        <v>19.9312110635221</v>
      </c>
      <c r="H484" s="0" t="n">
        <f aca="false">SUMPRODUCT('5N inverse'!$A$6:$Y$6,'5N mesh'!$B$37:$Z$37,$E483:$AC483)+'5N inverse'!$A$6*$C484/Setup!$B$17+INDEX('5N inverse'!$A$6:$Y$6,1,'5N mesh'!$B$7+1)*Setup!$B$22</f>
        <v>16.6939644892681</v>
      </c>
      <c r="I484" s="0" t="n">
        <f aca="false">SUMPRODUCT('5N inverse'!$A$7:$Y$7,'5N mesh'!$B$37:$Z$37,$E483:$AC483)+'5N inverse'!$A$7*$C484/Setup!$B$17+INDEX('5N inverse'!$A$7:$Y$7,1,'5N mesh'!$B$7+1)*Setup!$B$22</f>
        <v>15.0753412021412</v>
      </c>
      <c r="J484" s="0" t="n">
        <f aca="false">SUMPRODUCT('5N inverse'!$A$8:$Y$8,'5N mesh'!$B$37:$Z$37,$E483:$AC483)+'5N inverse'!$A$8*$C484/Setup!$B$17+INDEX('5N inverse'!$A$8:$Y$8,1,'5N mesh'!$B$7+1)*Setup!$B$22</f>
        <v>0</v>
      </c>
      <c r="K484" s="0" t="n">
        <f aca="false">SUMPRODUCT('5N inverse'!$A$9:$Y$9,'5N mesh'!$B$37:$Z$37,$E483:$AC483)+'5N inverse'!$A$9*$C484/Setup!$B$17+INDEX('5N inverse'!$A$9:$Y$9,1,'5N mesh'!$B$7+1)*Setup!$B$22</f>
        <v>0</v>
      </c>
      <c r="L484" s="0" t="n">
        <f aca="false">SUMPRODUCT('5N inverse'!$A$10:$Y$10,'5N mesh'!$B$37:$Z$37,$E483:$AC483)+'5N inverse'!$A$10*$C484/Setup!$B$17+INDEX('5N inverse'!$A$10:$Y$10,1,'5N mesh'!$B$7+1)*Setup!$B$22</f>
        <v>0</v>
      </c>
      <c r="M484" s="0" t="n">
        <f aca="false">SUMPRODUCT('5N inverse'!$A$11:$Y$11,'5N mesh'!$B$37:$Z$37,$E483:$AC483)+'5N inverse'!$A$11*$C484/Setup!$B$17+INDEX('5N inverse'!$A$11:$Y$11,1,'5N mesh'!$B$7+1)*Setup!$B$22</f>
        <v>0</v>
      </c>
      <c r="N484" s="0" t="n">
        <f aca="false">SUMPRODUCT('5N inverse'!$A$12:$Y$12,'5N mesh'!$B$37:$Z$37,$E483:$AC483)+'5N inverse'!$A$12*$C484/Setup!$B$17+INDEX('5N inverse'!$A$12:$Y$12,1,'5N mesh'!$B$7+1)*Setup!$B$22</f>
        <v>0</v>
      </c>
      <c r="O484" s="0" t="n">
        <f aca="false">SUMPRODUCT('5N inverse'!$A$13:$Y$13,'5N mesh'!$B$37:$Z$37,$E483:$AC483)+'5N inverse'!$A$13*$C484/Setup!$B$17+INDEX('5N inverse'!$A$13:$Y$13,1,'5N mesh'!$B$7+1)*Setup!$B$22</f>
        <v>0</v>
      </c>
      <c r="P484" s="0" t="n">
        <f aca="false">SUMPRODUCT('5N inverse'!$A$14:$Y$14,'5N mesh'!$B$37:$Z$37,$E483:$AC483)+'5N inverse'!$A$14*$C484/Setup!$B$17+INDEX('5N inverse'!$A$14:$Y$14,1,'5N mesh'!$B$7+1)*Setup!$B$22</f>
        <v>0</v>
      </c>
      <c r="Q484" s="0" t="n">
        <f aca="false">SUMPRODUCT('5N inverse'!$A$15:$Y$15,'5N mesh'!$B$37:$Z$37,$E483:$AC483)+'5N inverse'!$A$15*$C484/Setup!$B$17+INDEX('5N inverse'!$A$15:$Y$15,1,'5N mesh'!$B$7+1)*Setup!$B$22</f>
        <v>0</v>
      </c>
      <c r="R484" s="0" t="n">
        <f aca="false">SUMPRODUCT('5N inverse'!$A$16:$Y$16,'5N mesh'!$B$37:$Z$37,$E483:$AC483)+'5N inverse'!$A$16*$C484/Setup!$B$17+INDEX('5N inverse'!$A$16:$Y$16,1,'5N mesh'!$B$7+1)*Setup!$B$22</f>
        <v>0</v>
      </c>
      <c r="S484" s="0" t="n">
        <f aca="false">SUMPRODUCT('5N inverse'!$A$17:$Y$17,'5N mesh'!$B$37:$Z$37,$E483:$AC483)+'5N inverse'!$A$17*$C484/Setup!$B$17+INDEX('5N inverse'!$A$17:$Y$17,1,'5N mesh'!$B$7+1)*Setup!$B$22</f>
        <v>0</v>
      </c>
      <c r="T484" s="0" t="n">
        <f aca="false">SUMPRODUCT('5N inverse'!$A$18:$Y$18,'5N mesh'!$B$37:$Z$37,$E483:$AC483)+'5N inverse'!$A$18*$C484/Setup!$B$17+INDEX('5N inverse'!$A$18:$Y$18,1,'5N mesh'!$B$7+1)*Setup!$B$22</f>
        <v>0</v>
      </c>
      <c r="U484" s="0" t="n">
        <f aca="false">SUMPRODUCT('5N inverse'!$A$19:$Y$19,'5N mesh'!$B$37:$Z$37,$E483:$AC483)+'5N inverse'!$A$19*$C484/Setup!$B$17+INDEX('5N inverse'!$A$19:$Y$19,1,'5N mesh'!$B$7+1)*Setup!$B$22</f>
        <v>0</v>
      </c>
      <c r="V484" s="0" t="n">
        <f aca="false">SUMPRODUCT('5N inverse'!$A$20:$Y$20,'5N mesh'!$B$37:$Z$37,$E483:$AC483)+'5N inverse'!$A$20*$C484/Setup!$B$17+INDEX('5N inverse'!$A$20:$Y$20,1,'5N mesh'!$B$7+1)*Setup!$B$22</f>
        <v>0</v>
      </c>
      <c r="W484" s="0" t="n">
        <f aca="false">SUMPRODUCT('5N inverse'!$A$21:$Y$21,'5N mesh'!$B$37:$Z$37,$E483:$AC483)+'5N inverse'!$A$21*$C484/Setup!$B$17+INDEX('5N inverse'!$A$21:$Y$21,1,'5N mesh'!$B$7+1)*Setup!$B$22</f>
        <v>0</v>
      </c>
      <c r="X484" s="0" t="n">
        <f aca="false">SUMPRODUCT('5N inverse'!$A$22:$Y$22,'5N mesh'!$B$37:$Z$37,$E483:$AC483)+'5N inverse'!$A$22*$C484/Setup!$B$17+INDEX('5N inverse'!$A$22:$Y$22,1,'5N mesh'!$B$7+1)*Setup!$B$22</f>
        <v>0</v>
      </c>
      <c r="Y484" s="0" t="n">
        <f aca="false">SUMPRODUCT('5N inverse'!$A$23:$Y$23,'5N mesh'!$B$37:$Z$37,$E483:$AC483)+'5N inverse'!$A$23*$C484/Setup!$B$17+INDEX('5N inverse'!$A$23:$Y$23,1,'5N mesh'!$B$7+1)*Setup!$B$22</f>
        <v>0</v>
      </c>
      <c r="Z484" s="0" t="n">
        <f aca="false">SUMPRODUCT('5N inverse'!$A$24:$Y$24,'5N mesh'!$B$37:$Z$37,$E483:$AC483)+'5N inverse'!$A$24*$C484/Setup!$B$17+INDEX('5N inverse'!$A$24:$Y$24,1,'5N mesh'!$B$7+1)*Setup!$B$22</f>
        <v>0</v>
      </c>
      <c r="AA484" s="0" t="n">
        <f aca="false">SUMPRODUCT('5N inverse'!$A$25:$Y$25,'5N mesh'!$B$37:$Z$37,$E483:$AC483)+'5N inverse'!$A$25*$C484/Setup!$B$17+INDEX('5N inverse'!$A$25:$Y$25,1,'5N mesh'!$B$7+1)*Setup!$B$22</f>
        <v>0</v>
      </c>
      <c r="AB484" s="0" t="n">
        <f aca="false">SUMPRODUCT('5N inverse'!$A$26:$Y$26,'5N mesh'!$B$37:$Z$37,$E483:$AC483)+'5N inverse'!$A$26*$C484/Setup!$B$17+INDEX('5N inverse'!$A$26:$Y$26,1,'5N mesh'!$B$7+1)*Setup!$B$22</f>
        <v>0</v>
      </c>
      <c r="AC484" s="0" t="n">
        <f aca="false">SUMPRODUCT('5N inverse'!$A$27:$Y$27,'5N mesh'!$B$37:$Z$37,$E483:$AC483)+'5N inverse'!$A$27*$C484/Setup!$B$17+INDEX('5N inverse'!$A$27:$Y$27,1,'5N mesh'!$B$7+1)*Setup!$B$22</f>
        <v>0</v>
      </c>
    </row>
    <row r="485" customFormat="false" ht="15" hidden="false" customHeight="false" outlineLevel="0" collapsed="false">
      <c r="A485" s="0" t="n">
        <v>480</v>
      </c>
      <c r="B485" s="0" t="n">
        <f aca="false">A485*Setup!$B$11/3600</f>
        <v>40</v>
      </c>
      <c r="C485" s="0" t="n">
        <f aca="false">Setup!$B$7+Setup!$B$8*COS(2*PI()*(B485-Setup!$B$9)/24)</f>
        <v>28</v>
      </c>
      <c r="D485" s="0" t="n">
        <f aca="false">(C485-E485)/Setup!$B$17</f>
        <v>24.4220262550154</v>
      </c>
      <c r="E485" s="0" t="n">
        <f aca="false">SUMPRODUCT('5N inverse'!$A$3:$Y$3,'5N mesh'!$B$37:$Z$37,$E484:$AC484)+'5N inverse'!$A$3*$C485/Setup!$B$17+INDEX('5N inverse'!$A$3:$Y$3,1,'5N mesh'!$B$7+1)*Setup!$B$22</f>
        <v>24.825136586848</v>
      </c>
      <c r="F485" s="0" t="n">
        <f aca="false">SUMPRODUCT('5N inverse'!$A$4:$Y$4,'5N mesh'!$B$37:$Z$37,$E484:$AC484)+'5N inverse'!$A$4*$C485/Setup!$B$17+INDEX('5N inverse'!$A$4:$Y$4,1,'5N mesh'!$B$7+1)*Setup!$B$22</f>
        <v>23.2002267627599</v>
      </c>
      <c r="G485" s="0" t="n">
        <f aca="false">SUMPRODUCT('5N inverse'!$A$5:$Y$5,'5N mesh'!$B$37:$Z$37,$E484:$AC484)+'5N inverse'!$A$5*$C485/Setup!$B$17+INDEX('5N inverse'!$A$5:$Y$5,1,'5N mesh'!$B$7+1)*Setup!$B$22</f>
        <v>19.9504071145838</v>
      </c>
      <c r="H485" s="0" t="n">
        <f aca="false">SUMPRODUCT('5N inverse'!$A$6:$Y$6,'5N mesh'!$B$37:$Z$37,$E484:$AC484)+'5N inverse'!$A$6*$C485/Setup!$B$17+INDEX('5N inverse'!$A$6:$Y$6,1,'5N mesh'!$B$7+1)*Setup!$B$22</f>
        <v>16.7005874664077</v>
      </c>
      <c r="I485" s="0" t="n">
        <f aca="false">SUMPRODUCT('5N inverse'!$A$7:$Y$7,'5N mesh'!$B$37:$Z$37,$E484:$AC484)+'5N inverse'!$A$7*$C485/Setup!$B$17+INDEX('5N inverse'!$A$7:$Y$7,1,'5N mesh'!$B$7+1)*Setup!$B$22</f>
        <v>15.0756776423197</v>
      </c>
      <c r="J485" s="0" t="n">
        <f aca="false">SUMPRODUCT('5N inverse'!$A$8:$Y$8,'5N mesh'!$B$37:$Z$37,$E484:$AC484)+'5N inverse'!$A$8*$C485/Setup!$B$17+INDEX('5N inverse'!$A$8:$Y$8,1,'5N mesh'!$B$7+1)*Setup!$B$22</f>
        <v>0</v>
      </c>
      <c r="K485" s="0" t="n">
        <f aca="false">SUMPRODUCT('5N inverse'!$A$9:$Y$9,'5N mesh'!$B$37:$Z$37,$E484:$AC484)+'5N inverse'!$A$9*$C485/Setup!$B$17+INDEX('5N inverse'!$A$9:$Y$9,1,'5N mesh'!$B$7+1)*Setup!$B$22</f>
        <v>0</v>
      </c>
      <c r="L485" s="0" t="n">
        <f aca="false">SUMPRODUCT('5N inverse'!$A$10:$Y$10,'5N mesh'!$B$37:$Z$37,$E484:$AC484)+'5N inverse'!$A$10*$C485/Setup!$B$17+INDEX('5N inverse'!$A$10:$Y$10,1,'5N mesh'!$B$7+1)*Setup!$B$22</f>
        <v>0</v>
      </c>
      <c r="M485" s="0" t="n">
        <f aca="false">SUMPRODUCT('5N inverse'!$A$11:$Y$11,'5N mesh'!$B$37:$Z$37,$E484:$AC484)+'5N inverse'!$A$11*$C485/Setup!$B$17+INDEX('5N inverse'!$A$11:$Y$11,1,'5N mesh'!$B$7+1)*Setup!$B$22</f>
        <v>0</v>
      </c>
      <c r="N485" s="0" t="n">
        <f aca="false">SUMPRODUCT('5N inverse'!$A$12:$Y$12,'5N mesh'!$B$37:$Z$37,$E484:$AC484)+'5N inverse'!$A$12*$C485/Setup!$B$17+INDEX('5N inverse'!$A$12:$Y$12,1,'5N mesh'!$B$7+1)*Setup!$B$22</f>
        <v>0</v>
      </c>
      <c r="O485" s="0" t="n">
        <f aca="false">SUMPRODUCT('5N inverse'!$A$13:$Y$13,'5N mesh'!$B$37:$Z$37,$E484:$AC484)+'5N inverse'!$A$13*$C485/Setup!$B$17+INDEX('5N inverse'!$A$13:$Y$13,1,'5N mesh'!$B$7+1)*Setup!$B$22</f>
        <v>0</v>
      </c>
      <c r="P485" s="0" t="n">
        <f aca="false">SUMPRODUCT('5N inverse'!$A$14:$Y$14,'5N mesh'!$B$37:$Z$37,$E484:$AC484)+'5N inverse'!$A$14*$C485/Setup!$B$17+INDEX('5N inverse'!$A$14:$Y$14,1,'5N mesh'!$B$7+1)*Setup!$B$22</f>
        <v>0</v>
      </c>
      <c r="Q485" s="0" t="n">
        <f aca="false">SUMPRODUCT('5N inverse'!$A$15:$Y$15,'5N mesh'!$B$37:$Z$37,$E484:$AC484)+'5N inverse'!$A$15*$C485/Setup!$B$17+INDEX('5N inverse'!$A$15:$Y$15,1,'5N mesh'!$B$7+1)*Setup!$B$22</f>
        <v>0</v>
      </c>
      <c r="R485" s="0" t="n">
        <f aca="false">SUMPRODUCT('5N inverse'!$A$16:$Y$16,'5N mesh'!$B$37:$Z$37,$E484:$AC484)+'5N inverse'!$A$16*$C485/Setup!$B$17+INDEX('5N inverse'!$A$16:$Y$16,1,'5N mesh'!$B$7+1)*Setup!$B$22</f>
        <v>0</v>
      </c>
      <c r="S485" s="0" t="n">
        <f aca="false">SUMPRODUCT('5N inverse'!$A$17:$Y$17,'5N mesh'!$B$37:$Z$37,$E484:$AC484)+'5N inverse'!$A$17*$C485/Setup!$B$17+INDEX('5N inverse'!$A$17:$Y$17,1,'5N mesh'!$B$7+1)*Setup!$B$22</f>
        <v>0</v>
      </c>
      <c r="T485" s="0" t="n">
        <f aca="false">SUMPRODUCT('5N inverse'!$A$18:$Y$18,'5N mesh'!$B$37:$Z$37,$E484:$AC484)+'5N inverse'!$A$18*$C485/Setup!$B$17+INDEX('5N inverse'!$A$18:$Y$18,1,'5N mesh'!$B$7+1)*Setup!$B$22</f>
        <v>0</v>
      </c>
      <c r="U485" s="0" t="n">
        <f aca="false">SUMPRODUCT('5N inverse'!$A$19:$Y$19,'5N mesh'!$B$37:$Z$37,$E484:$AC484)+'5N inverse'!$A$19*$C485/Setup!$B$17+INDEX('5N inverse'!$A$19:$Y$19,1,'5N mesh'!$B$7+1)*Setup!$B$22</f>
        <v>0</v>
      </c>
      <c r="V485" s="0" t="n">
        <f aca="false">SUMPRODUCT('5N inverse'!$A$20:$Y$20,'5N mesh'!$B$37:$Z$37,$E484:$AC484)+'5N inverse'!$A$20*$C485/Setup!$B$17+INDEX('5N inverse'!$A$20:$Y$20,1,'5N mesh'!$B$7+1)*Setup!$B$22</f>
        <v>0</v>
      </c>
      <c r="W485" s="0" t="n">
        <f aca="false">SUMPRODUCT('5N inverse'!$A$21:$Y$21,'5N mesh'!$B$37:$Z$37,$E484:$AC484)+'5N inverse'!$A$21*$C485/Setup!$B$17+INDEX('5N inverse'!$A$21:$Y$21,1,'5N mesh'!$B$7+1)*Setup!$B$22</f>
        <v>0</v>
      </c>
      <c r="X485" s="0" t="n">
        <f aca="false">SUMPRODUCT('5N inverse'!$A$22:$Y$22,'5N mesh'!$B$37:$Z$37,$E484:$AC484)+'5N inverse'!$A$22*$C485/Setup!$B$17+INDEX('5N inverse'!$A$22:$Y$22,1,'5N mesh'!$B$7+1)*Setup!$B$22</f>
        <v>0</v>
      </c>
      <c r="Y485" s="0" t="n">
        <f aca="false">SUMPRODUCT('5N inverse'!$A$23:$Y$23,'5N mesh'!$B$37:$Z$37,$E484:$AC484)+'5N inverse'!$A$23*$C485/Setup!$B$17+INDEX('5N inverse'!$A$23:$Y$23,1,'5N mesh'!$B$7+1)*Setup!$B$22</f>
        <v>0</v>
      </c>
      <c r="Z485" s="0" t="n">
        <f aca="false">SUMPRODUCT('5N inverse'!$A$24:$Y$24,'5N mesh'!$B$37:$Z$37,$E484:$AC484)+'5N inverse'!$A$24*$C485/Setup!$B$17+INDEX('5N inverse'!$A$24:$Y$24,1,'5N mesh'!$B$7+1)*Setup!$B$22</f>
        <v>0</v>
      </c>
      <c r="AA485" s="0" t="n">
        <f aca="false">SUMPRODUCT('5N inverse'!$A$25:$Y$25,'5N mesh'!$B$37:$Z$37,$E484:$AC484)+'5N inverse'!$A$25*$C485/Setup!$B$17+INDEX('5N inverse'!$A$25:$Y$25,1,'5N mesh'!$B$7+1)*Setup!$B$22</f>
        <v>0</v>
      </c>
      <c r="AB485" s="0" t="n">
        <f aca="false">SUMPRODUCT('5N inverse'!$A$26:$Y$26,'5N mesh'!$B$37:$Z$37,$E484:$AC484)+'5N inverse'!$A$26*$C485/Setup!$B$17+INDEX('5N inverse'!$A$26:$Y$26,1,'5N mesh'!$B$7+1)*Setup!$B$22</f>
        <v>0</v>
      </c>
      <c r="AC485" s="0" t="n">
        <f aca="false">SUMPRODUCT('5N inverse'!$A$27:$Y$27,'5N mesh'!$B$37:$Z$37,$E484:$AC484)+'5N inverse'!$A$27*$C485/Setup!$B$17+INDEX('5N inverse'!$A$27:$Y$27,1,'5N mesh'!$B$7+1)*Setup!$B$22</f>
        <v>0</v>
      </c>
    </row>
    <row r="486" customFormat="false" ht="15" hidden="false" customHeight="false" outlineLevel="0" collapsed="false">
      <c r="A486" s="0" t="n">
        <v>481</v>
      </c>
      <c r="B486" s="0" t="n">
        <f aca="false">A486*Setup!$B$11/3600</f>
        <v>40.0833333333333</v>
      </c>
      <c r="C486" s="0" t="n">
        <f aca="false">Setup!$B$7+Setup!$B$8*COS(2*PI()*(B486-Setup!$B$9)/24)</f>
        <v>27.9990481083196</v>
      </c>
      <c r="D486" s="0" t="n">
        <f aca="false">(C486-E486)/Setup!$B$17</f>
        <v>24.1259535693578</v>
      </c>
      <c r="E486" s="0" t="n">
        <f aca="false">SUMPRODUCT('5N inverse'!$A$3:$Y$3,'5N mesh'!$B$37:$Z$37,$E485:$AC485)+'5N inverse'!$A$3*$C486/Setup!$B$17+INDEX('5N inverse'!$A$3:$Y$3,1,'5N mesh'!$B$7+1)*Setup!$B$22</f>
        <v>24.8626741443031</v>
      </c>
      <c r="F486" s="0" t="n">
        <f aca="false">SUMPRODUCT('5N inverse'!$A$4:$Y$4,'5N mesh'!$B$37:$Z$37,$E485:$AC485)+'5N inverse'!$A$4*$C486/Setup!$B$17+INDEX('5N inverse'!$A$4:$Y$4,1,'5N mesh'!$B$7+1)*Setup!$B$22</f>
        <v>23.2315640145848</v>
      </c>
      <c r="G486" s="0" t="n">
        <f aca="false">SUMPRODUCT('5N inverse'!$A$5:$Y$5,'5N mesh'!$B$37:$Z$37,$E485:$AC485)+'5N inverse'!$A$5*$C486/Setup!$B$17+INDEX('5N inverse'!$A$5:$Y$5,1,'5N mesh'!$B$7+1)*Setup!$B$22</f>
        <v>19.969343755148</v>
      </c>
      <c r="H486" s="0" t="n">
        <f aca="false">SUMPRODUCT('5N inverse'!$A$6:$Y$6,'5N mesh'!$B$37:$Z$37,$E485:$AC485)+'5N inverse'!$A$6*$C486/Setup!$B$17+INDEX('5N inverse'!$A$6:$Y$6,1,'5N mesh'!$B$7+1)*Setup!$B$22</f>
        <v>16.7071234957113</v>
      </c>
      <c r="I486" s="0" t="n">
        <f aca="false">SUMPRODUCT('5N inverse'!$A$7:$Y$7,'5N mesh'!$B$37:$Z$37,$E485:$AC485)+'5N inverse'!$A$7*$C486/Setup!$B$17+INDEX('5N inverse'!$A$7:$Y$7,1,'5N mesh'!$B$7+1)*Setup!$B$22</f>
        <v>15.076013365993</v>
      </c>
      <c r="J486" s="0" t="n">
        <f aca="false">SUMPRODUCT('5N inverse'!$A$8:$Y$8,'5N mesh'!$B$37:$Z$37,$E485:$AC485)+'5N inverse'!$A$8*$C486/Setup!$B$17+INDEX('5N inverse'!$A$8:$Y$8,1,'5N mesh'!$B$7+1)*Setup!$B$22</f>
        <v>0</v>
      </c>
      <c r="K486" s="0" t="n">
        <f aca="false">SUMPRODUCT('5N inverse'!$A$9:$Y$9,'5N mesh'!$B$37:$Z$37,$E485:$AC485)+'5N inverse'!$A$9*$C486/Setup!$B$17+INDEX('5N inverse'!$A$9:$Y$9,1,'5N mesh'!$B$7+1)*Setup!$B$22</f>
        <v>0</v>
      </c>
      <c r="L486" s="0" t="n">
        <f aca="false">SUMPRODUCT('5N inverse'!$A$10:$Y$10,'5N mesh'!$B$37:$Z$37,$E485:$AC485)+'5N inverse'!$A$10*$C486/Setup!$B$17+INDEX('5N inverse'!$A$10:$Y$10,1,'5N mesh'!$B$7+1)*Setup!$B$22</f>
        <v>0</v>
      </c>
      <c r="M486" s="0" t="n">
        <f aca="false">SUMPRODUCT('5N inverse'!$A$11:$Y$11,'5N mesh'!$B$37:$Z$37,$E485:$AC485)+'5N inverse'!$A$11*$C486/Setup!$B$17+INDEX('5N inverse'!$A$11:$Y$11,1,'5N mesh'!$B$7+1)*Setup!$B$22</f>
        <v>0</v>
      </c>
      <c r="N486" s="0" t="n">
        <f aca="false">SUMPRODUCT('5N inverse'!$A$12:$Y$12,'5N mesh'!$B$37:$Z$37,$E485:$AC485)+'5N inverse'!$A$12*$C486/Setup!$B$17+INDEX('5N inverse'!$A$12:$Y$12,1,'5N mesh'!$B$7+1)*Setup!$B$22</f>
        <v>0</v>
      </c>
      <c r="O486" s="0" t="n">
        <f aca="false">SUMPRODUCT('5N inverse'!$A$13:$Y$13,'5N mesh'!$B$37:$Z$37,$E485:$AC485)+'5N inverse'!$A$13*$C486/Setup!$B$17+INDEX('5N inverse'!$A$13:$Y$13,1,'5N mesh'!$B$7+1)*Setup!$B$22</f>
        <v>0</v>
      </c>
      <c r="P486" s="0" t="n">
        <f aca="false">SUMPRODUCT('5N inverse'!$A$14:$Y$14,'5N mesh'!$B$37:$Z$37,$E485:$AC485)+'5N inverse'!$A$14*$C486/Setup!$B$17+INDEX('5N inverse'!$A$14:$Y$14,1,'5N mesh'!$B$7+1)*Setup!$B$22</f>
        <v>0</v>
      </c>
      <c r="Q486" s="0" t="n">
        <f aca="false">SUMPRODUCT('5N inverse'!$A$15:$Y$15,'5N mesh'!$B$37:$Z$37,$E485:$AC485)+'5N inverse'!$A$15*$C486/Setup!$B$17+INDEX('5N inverse'!$A$15:$Y$15,1,'5N mesh'!$B$7+1)*Setup!$B$22</f>
        <v>0</v>
      </c>
      <c r="R486" s="0" t="n">
        <f aca="false">SUMPRODUCT('5N inverse'!$A$16:$Y$16,'5N mesh'!$B$37:$Z$37,$E485:$AC485)+'5N inverse'!$A$16*$C486/Setup!$B$17+INDEX('5N inverse'!$A$16:$Y$16,1,'5N mesh'!$B$7+1)*Setup!$B$22</f>
        <v>0</v>
      </c>
      <c r="S486" s="0" t="n">
        <f aca="false">SUMPRODUCT('5N inverse'!$A$17:$Y$17,'5N mesh'!$B$37:$Z$37,$E485:$AC485)+'5N inverse'!$A$17*$C486/Setup!$B$17+INDEX('5N inverse'!$A$17:$Y$17,1,'5N mesh'!$B$7+1)*Setup!$B$22</f>
        <v>0</v>
      </c>
      <c r="T486" s="0" t="n">
        <f aca="false">SUMPRODUCT('5N inverse'!$A$18:$Y$18,'5N mesh'!$B$37:$Z$37,$E485:$AC485)+'5N inverse'!$A$18*$C486/Setup!$B$17+INDEX('5N inverse'!$A$18:$Y$18,1,'5N mesh'!$B$7+1)*Setup!$B$22</f>
        <v>0</v>
      </c>
      <c r="U486" s="0" t="n">
        <f aca="false">SUMPRODUCT('5N inverse'!$A$19:$Y$19,'5N mesh'!$B$37:$Z$37,$E485:$AC485)+'5N inverse'!$A$19*$C486/Setup!$B$17+INDEX('5N inverse'!$A$19:$Y$19,1,'5N mesh'!$B$7+1)*Setup!$B$22</f>
        <v>0</v>
      </c>
      <c r="V486" s="0" t="n">
        <f aca="false">SUMPRODUCT('5N inverse'!$A$20:$Y$20,'5N mesh'!$B$37:$Z$37,$E485:$AC485)+'5N inverse'!$A$20*$C486/Setup!$B$17+INDEX('5N inverse'!$A$20:$Y$20,1,'5N mesh'!$B$7+1)*Setup!$B$22</f>
        <v>0</v>
      </c>
      <c r="W486" s="0" t="n">
        <f aca="false">SUMPRODUCT('5N inverse'!$A$21:$Y$21,'5N mesh'!$B$37:$Z$37,$E485:$AC485)+'5N inverse'!$A$21*$C486/Setup!$B$17+INDEX('5N inverse'!$A$21:$Y$21,1,'5N mesh'!$B$7+1)*Setup!$B$22</f>
        <v>0</v>
      </c>
      <c r="X486" s="0" t="n">
        <f aca="false">SUMPRODUCT('5N inverse'!$A$22:$Y$22,'5N mesh'!$B$37:$Z$37,$E485:$AC485)+'5N inverse'!$A$22*$C486/Setup!$B$17+INDEX('5N inverse'!$A$22:$Y$22,1,'5N mesh'!$B$7+1)*Setup!$B$22</f>
        <v>0</v>
      </c>
      <c r="Y486" s="0" t="n">
        <f aca="false">SUMPRODUCT('5N inverse'!$A$23:$Y$23,'5N mesh'!$B$37:$Z$37,$E485:$AC485)+'5N inverse'!$A$23*$C486/Setup!$B$17+INDEX('5N inverse'!$A$23:$Y$23,1,'5N mesh'!$B$7+1)*Setup!$B$22</f>
        <v>0</v>
      </c>
      <c r="Z486" s="0" t="n">
        <f aca="false">SUMPRODUCT('5N inverse'!$A$24:$Y$24,'5N mesh'!$B$37:$Z$37,$E485:$AC485)+'5N inverse'!$A$24*$C486/Setup!$B$17+INDEX('5N inverse'!$A$24:$Y$24,1,'5N mesh'!$B$7+1)*Setup!$B$22</f>
        <v>0</v>
      </c>
      <c r="AA486" s="0" t="n">
        <f aca="false">SUMPRODUCT('5N inverse'!$A$25:$Y$25,'5N mesh'!$B$37:$Z$37,$E485:$AC485)+'5N inverse'!$A$25*$C486/Setup!$B$17+INDEX('5N inverse'!$A$25:$Y$25,1,'5N mesh'!$B$7+1)*Setup!$B$22</f>
        <v>0</v>
      </c>
      <c r="AB486" s="0" t="n">
        <f aca="false">SUMPRODUCT('5N inverse'!$A$26:$Y$26,'5N mesh'!$B$37:$Z$37,$E485:$AC485)+'5N inverse'!$A$26*$C486/Setup!$B$17+INDEX('5N inverse'!$A$26:$Y$26,1,'5N mesh'!$B$7+1)*Setup!$B$22</f>
        <v>0</v>
      </c>
      <c r="AC486" s="0" t="n">
        <f aca="false">SUMPRODUCT('5N inverse'!$A$27:$Y$27,'5N mesh'!$B$37:$Z$37,$E485:$AC485)+'5N inverse'!$A$27*$C486/Setup!$B$17+INDEX('5N inverse'!$A$27:$Y$27,1,'5N mesh'!$B$7+1)*Setup!$B$22</f>
        <v>0</v>
      </c>
    </row>
    <row r="487" customFormat="false" ht="15" hidden="false" customHeight="false" outlineLevel="0" collapsed="false">
      <c r="A487" s="0" t="n">
        <v>482</v>
      </c>
      <c r="B487" s="0" t="n">
        <f aca="false">A487*Setup!$B$11/3600</f>
        <v>40.1666666666667</v>
      </c>
      <c r="C487" s="0" t="n">
        <f aca="false">Setup!$B$7+Setup!$B$8*COS(2*PI()*(B487-Setup!$B$9)/24)</f>
        <v>27.9961928863274</v>
      </c>
      <c r="D487" s="0" t="n">
        <f aca="false">(C487-E487)/Setup!$B$17</f>
        <v>23.8193616831326</v>
      </c>
      <c r="E487" s="0" t="n">
        <f aca="false">SUMPRODUCT('5N inverse'!$A$3:$Y$3,'5N mesh'!$B$37:$Z$37,$E486:$AC486)+'5N inverse'!$A$3*$C487/Setup!$B$17+INDEX('5N inverse'!$A$3:$Y$3,1,'5N mesh'!$B$7+1)*Setup!$B$22</f>
        <v>24.8996758675202</v>
      </c>
      <c r="F487" s="0" t="n">
        <f aca="false">SUMPRODUCT('5N inverse'!$A$4:$Y$4,'5N mesh'!$B$37:$Z$37,$E486:$AC486)+'5N inverse'!$A$4*$C487/Setup!$B$17+INDEX('5N inverse'!$A$4:$Y$4,1,'5N mesh'!$B$7+1)*Setup!$B$22</f>
        <v>23.2624545921101</v>
      </c>
      <c r="G487" s="0" t="n">
        <f aca="false">SUMPRODUCT('5N inverse'!$A$5:$Y$5,'5N mesh'!$B$37:$Z$37,$E486:$AC486)+'5N inverse'!$A$5*$C487/Setup!$B$17+INDEX('5N inverse'!$A$5:$Y$5,1,'5N mesh'!$B$7+1)*Setup!$B$22</f>
        <v>19.9880120412899</v>
      </c>
      <c r="H487" s="0" t="n">
        <f aca="false">SUMPRODUCT('5N inverse'!$A$6:$Y$6,'5N mesh'!$B$37:$Z$37,$E486:$AC486)+'5N inverse'!$A$6*$C487/Setup!$B$17+INDEX('5N inverse'!$A$6:$Y$6,1,'5N mesh'!$B$7+1)*Setup!$B$22</f>
        <v>16.7135694904698</v>
      </c>
      <c r="I487" s="0" t="n">
        <f aca="false">SUMPRODUCT('5N inverse'!$A$7:$Y$7,'5N mesh'!$B$37:$Z$37,$E486:$AC486)+'5N inverse'!$A$7*$C487/Setup!$B$17+INDEX('5N inverse'!$A$7:$Y$7,1,'5N mesh'!$B$7+1)*Setup!$B$22</f>
        <v>15.0763482150597</v>
      </c>
      <c r="J487" s="0" t="n">
        <f aca="false">SUMPRODUCT('5N inverse'!$A$8:$Y$8,'5N mesh'!$B$37:$Z$37,$E486:$AC486)+'5N inverse'!$A$8*$C487/Setup!$B$17+INDEX('5N inverse'!$A$8:$Y$8,1,'5N mesh'!$B$7+1)*Setup!$B$22</f>
        <v>0</v>
      </c>
      <c r="K487" s="0" t="n">
        <f aca="false">SUMPRODUCT('5N inverse'!$A$9:$Y$9,'5N mesh'!$B$37:$Z$37,$E486:$AC486)+'5N inverse'!$A$9*$C487/Setup!$B$17+INDEX('5N inverse'!$A$9:$Y$9,1,'5N mesh'!$B$7+1)*Setup!$B$22</f>
        <v>0</v>
      </c>
      <c r="L487" s="0" t="n">
        <f aca="false">SUMPRODUCT('5N inverse'!$A$10:$Y$10,'5N mesh'!$B$37:$Z$37,$E486:$AC486)+'5N inverse'!$A$10*$C487/Setup!$B$17+INDEX('5N inverse'!$A$10:$Y$10,1,'5N mesh'!$B$7+1)*Setup!$B$22</f>
        <v>0</v>
      </c>
      <c r="M487" s="0" t="n">
        <f aca="false">SUMPRODUCT('5N inverse'!$A$11:$Y$11,'5N mesh'!$B$37:$Z$37,$E486:$AC486)+'5N inverse'!$A$11*$C487/Setup!$B$17+INDEX('5N inverse'!$A$11:$Y$11,1,'5N mesh'!$B$7+1)*Setup!$B$22</f>
        <v>0</v>
      </c>
      <c r="N487" s="0" t="n">
        <f aca="false">SUMPRODUCT('5N inverse'!$A$12:$Y$12,'5N mesh'!$B$37:$Z$37,$E486:$AC486)+'5N inverse'!$A$12*$C487/Setup!$B$17+INDEX('5N inverse'!$A$12:$Y$12,1,'5N mesh'!$B$7+1)*Setup!$B$22</f>
        <v>0</v>
      </c>
      <c r="O487" s="0" t="n">
        <f aca="false">SUMPRODUCT('5N inverse'!$A$13:$Y$13,'5N mesh'!$B$37:$Z$37,$E486:$AC486)+'5N inverse'!$A$13*$C487/Setup!$B$17+INDEX('5N inverse'!$A$13:$Y$13,1,'5N mesh'!$B$7+1)*Setup!$B$22</f>
        <v>0</v>
      </c>
      <c r="P487" s="0" t="n">
        <f aca="false">SUMPRODUCT('5N inverse'!$A$14:$Y$14,'5N mesh'!$B$37:$Z$37,$E486:$AC486)+'5N inverse'!$A$14*$C487/Setup!$B$17+INDEX('5N inverse'!$A$14:$Y$14,1,'5N mesh'!$B$7+1)*Setup!$B$22</f>
        <v>0</v>
      </c>
      <c r="Q487" s="0" t="n">
        <f aca="false">SUMPRODUCT('5N inverse'!$A$15:$Y$15,'5N mesh'!$B$37:$Z$37,$E486:$AC486)+'5N inverse'!$A$15*$C487/Setup!$B$17+INDEX('5N inverse'!$A$15:$Y$15,1,'5N mesh'!$B$7+1)*Setup!$B$22</f>
        <v>0</v>
      </c>
      <c r="R487" s="0" t="n">
        <f aca="false">SUMPRODUCT('5N inverse'!$A$16:$Y$16,'5N mesh'!$B$37:$Z$37,$E486:$AC486)+'5N inverse'!$A$16*$C487/Setup!$B$17+INDEX('5N inverse'!$A$16:$Y$16,1,'5N mesh'!$B$7+1)*Setup!$B$22</f>
        <v>0</v>
      </c>
      <c r="S487" s="0" t="n">
        <f aca="false">SUMPRODUCT('5N inverse'!$A$17:$Y$17,'5N mesh'!$B$37:$Z$37,$E486:$AC486)+'5N inverse'!$A$17*$C487/Setup!$B$17+INDEX('5N inverse'!$A$17:$Y$17,1,'5N mesh'!$B$7+1)*Setup!$B$22</f>
        <v>0</v>
      </c>
      <c r="T487" s="0" t="n">
        <f aca="false">SUMPRODUCT('5N inverse'!$A$18:$Y$18,'5N mesh'!$B$37:$Z$37,$E486:$AC486)+'5N inverse'!$A$18*$C487/Setup!$B$17+INDEX('5N inverse'!$A$18:$Y$18,1,'5N mesh'!$B$7+1)*Setup!$B$22</f>
        <v>0</v>
      </c>
      <c r="U487" s="0" t="n">
        <f aca="false">SUMPRODUCT('5N inverse'!$A$19:$Y$19,'5N mesh'!$B$37:$Z$37,$E486:$AC486)+'5N inverse'!$A$19*$C487/Setup!$B$17+INDEX('5N inverse'!$A$19:$Y$19,1,'5N mesh'!$B$7+1)*Setup!$B$22</f>
        <v>0</v>
      </c>
      <c r="V487" s="0" t="n">
        <f aca="false">SUMPRODUCT('5N inverse'!$A$20:$Y$20,'5N mesh'!$B$37:$Z$37,$E486:$AC486)+'5N inverse'!$A$20*$C487/Setup!$B$17+INDEX('5N inverse'!$A$20:$Y$20,1,'5N mesh'!$B$7+1)*Setup!$B$22</f>
        <v>0</v>
      </c>
      <c r="W487" s="0" t="n">
        <f aca="false">SUMPRODUCT('5N inverse'!$A$21:$Y$21,'5N mesh'!$B$37:$Z$37,$E486:$AC486)+'5N inverse'!$A$21*$C487/Setup!$B$17+INDEX('5N inverse'!$A$21:$Y$21,1,'5N mesh'!$B$7+1)*Setup!$B$22</f>
        <v>0</v>
      </c>
      <c r="X487" s="0" t="n">
        <f aca="false">SUMPRODUCT('5N inverse'!$A$22:$Y$22,'5N mesh'!$B$37:$Z$37,$E486:$AC486)+'5N inverse'!$A$22*$C487/Setup!$B$17+INDEX('5N inverse'!$A$22:$Y$22,1,'5N mesh'!$B$7+1)*Setup!$B$22</f>
        <v>0</v>
      </c>
      <c r="Y487" s="0" t="n">
        <f aca="false">SUMPRODUCT('5N inverse'!$A$23:$Y$23,'5N mesh'!$B$37:$Z$37,$E486:$AC486)+'5N inverse'!$A$23*$C487/Setup!$B$17+INDEX('5N inverse'!$A$23:$Y$23,1,'5N mesh'!$B$7+1)*Setup!$B$22</f>
        <v>0</v>
      </c>
      <c r="Z487" s="0" t="n">
        <f aca="false">SUMPRODUCT('5N inverse'!$A$24:$Y$24,'5N mesh'!$B$37:$Z$37,$E486:$AC486)+'5N inverse'!$A$24*$C487/Setup!$B$17+INDEX('5N inverse'!$A$24:$Y$24,1,'5N mesh'!$B$7+1)*Setup!$B$22</f>
        <v>0</v>
      </c>
      <c r="AA487" s="0" t="n">
        <f aca="false">SUMPRODUCT('5N inverse'!$A$25:$Y$25,'5N mesh'!$B$37:$Z$37,$E486:$AC486)+'5N inverse'!$A$25*$C487/Setup!$B$17+INDEX('5N inverse'!$A$25:$Y$25,1,'5N mesh'!$B$7+1)*Setup!$B$22</f>
        <v>0</v>
      </c>
      <c r="AB487" s="0" t="n">
        <f aca="false">SUMPRODUCT('5N inverse'!$A$26:$Y$26,'5N mesh'!$B$37:$Z$37,$E486:$AC486)+'5N inverse'!$A$26*$C487/Setup!$B$17+INDEX('5N inverse'!$A$26:$Y$26,1,'5N mesh'!$B$7+1)*Setup!$B$22</f>
        <v>0</v>
      </c>
      <c r="AC487" s="0" t="n">
        <f aca="false">SUMPRODUCT('5N inverse'!$A$27:$Y$27,'5N mesh'!$B$37:$Z$37,$E486:$AC486)+'5N inverse'!$A$27*$C487/Setup!$B$17+INDEX('5N inverse'!$A$27:$Y$27,1,'5N mesh'!$B$7+1)*Setup!$B$22</f>
        <v>0</v>
      </c>
    </row>
    <row r="488" customFormat="false" ht="15" hidden="false" customHeight="false" outlineLevel="0" collapsed="false">
      <c r="A488" s="0" t="n">
        <v>483</v>
      </c>
      <c r="B488" s="0" t="n">
        <f aca="false">A488*Setup!$B$11/3600</f>
        <v>40.25</v>
      </c>
      <c r="C488" s="0" t="n">
        <f aca="false">Setup!$B$7+Setup!$B$8*COS(2*PI()*(B488-Setup!$B$9)/24)</f>
        <v>27.9914356929544</v>
      </c>
      <c r="D488" s="0" t="n">
        <f aca="false">(C488-E488)/Setup!$B$17</f>
        <v>23.5023954844916</v>
      </c>
      <c r="E488" s="0" t="n">
        <f aca="false">SUMPRODUCT('5N inverse'!$A$3:$Y$3,'5N mesh'!$B$37:$Z$37,$E487:$AC487)+'5N inverse'!$A$3*$C488/Setup!$B$17+INDEX('5N inverse'!$A$3:$Y$3,1,'5N mesh'!$B$7+1)*Setup!$B$22</f>
        <v>24.9361242799705</v>
      </c>
      <c r="F488" s="0" t="n">
        <f aca="false">SUMPRODUCT('5N inverse'!$A$4:$Y$4,'5N mesh'!$B$37:$Z$37,$E487:$AC487)+'5N inverse'!$A$4*$C488/Setup!$B$17+INDEX('5N inverse'!$A$4:$Y$4,1,'5N mesh'!$B$7+1)*Setup!$B$22</f>
        <v>23.2928839052775</v>
      </c>
      <c r="G488" s="0" t="n">
        <f aca="false">SUMPRODUCT('5N inverse'!$A$5:$Y$5,'5N mesh'!$B$37:$Z$37,$E487:$AC487)+'5N inverse'!$A$5*$C488/Setup!$B$17+INDEX('5N inverse'!$A$5:$Y$5,1,'5N mesh'!$B$7+1)*Setup!$B$22</f>
        <v>20.0064031558914</v>
      </c>
      <c r="H488" s="0" t="n">
        <f aca="false">SUMPRODUCT('5N inverse'!$A$6:$Y$6,'5N mesh'!$B$37:$Z$37,$E487:$AC487)+'5N inverse'!$A$6*$C488/Setup!$B$17+INDEX('5N inverse'!$A$6:$Y$6,1,'5N mesh'!$B$7+1)*Setup!$B$22</f>
        <v>16.7199224065053</v>
      </c>
      <c r="I488" s="0" t="n">
        <f aca="false">SUMPRODUCT('5N inverse'!$A$7:$Y$7,'5N mesh'!$B$37:$Z$37,$E487:$AC487)+'5N inverse'!$A$7*$C488/Setup!$B$17+INDEX('5N inverse'!$A$7:$Y$7,1,'5N mesh'!$B$7+1)*Setup!$B$22</f>
        <v>15.0766820318123</v>
      </c>
      <c r="J488" s="0" t="n">
        <f aca="false">SUMPRODUCT('5N inverse'!$A$8:$Y$8,'5N mesh'!$B$37:$Z$37,$E487:$AC487)+'5N inverse'!$A$8*$C488/Setup!$B$17+INDEX('5N inverse'!$A$8:$Y$8,1,'5N mesh'!$B$7+1)*Setup!$B$22</f>
        <v>0</v>
      </c>
      <c r="K488" s="0" t="n">
        <f aca="false">SUMPRODUCT('5N inverse'!$A$9:$Y$9,'5N mesh'!$B$37:$Z$37,$E487:$AC487)+'5N inverse'!$A$9*$C488/Setup!$B$17+INDEX('5N inverse'!$A$9:$Y$9,1,'5N mesh'!$B$7+1)*Setup!$B$22</f>
        <v>0</v>
      </c>
      <c r="L488" s="0" t="n">
        <f aca="false">SUMPRODUCT('5N inverse'!$A$10:$Y$10,'5N mesh'!$B$37:$Z$37,$E487:$AC487)+'5N inverse'!$A$10*$C488/Setup!$B$17+INDEX('5N inverse'!$A$10:$Y$10,1,'5N mesh'!$B$7+1)*Setup!$B$22</f>
        <v>0</v>
      </c>
      <c r="M488" s="0" t="n">
        <f aca="false">SUMPRODUCT('5N inverse'!$A$11:$Y$11,'5N mesh'!$B$37:$Z$37,$E487:$AC487)+'5N inverse'!$A$11*$C488/Setup!$B$17+INDEX('5N inverse'!$A$11:$Y$11,1,'5N mesh'!$B$7+1)*Setup!$B$22</f>
        <v>0</v>
      </c>
      <c r="N488" s="0" t="n">
        <f aca="false">SUMPRODUCT('5N inverse'!$A$12:$Y$12,'5N mesh'!$B$37:$Z$37,$E487:$AC487)+'5N inverse'!$A$12*$C488/Setup!$B$17+INDEX('5N inverse'!$A$12:$Y$12,1,'5N mesh'!$B$7+1)*Setup!$B$22</f>
        <v>0</v>
      </c>
      <c r="O488" s="0" t="n">
        <f aca="false">SUMPRODUCT('5N inverse'!$A$13:$Y$13,'5N mesh'!$B$37:$Z$37,$E487:$AC487)+'5N inverse'!$A$13*$C488/Setup!$B$17+INDEX('5N inverse'!$A$13:$Y$13,1,'5N mesh'!$B$7+1)*Setup!$B$22</f>
        <v>0</v>
      </c>
      <c r="P488" s="0" t="n">
        <f aca="false">SUMPRODUCT('5N inverse'!$A$14:$Y$14,'5N mesh'!$B$37:$Z$37,$E487:$AC487)+'5N inverse'!$A$14*$C488/Setup!$B$17+INDEX('5N inverse'!$A$14:$Y$14,1,'5N mesh'!$B$7+1)*Setup!$B$22</f>
        <v>0</v>
      </c>
      <c r="Q488" s="0" t="n">
        <f aca="false">SUMPRODUCT('5N inverse'!$A$15:$Y$15,'5N mesh'!$B$37:$Z$37,$E487:$AC487)+'5N inverse'!$A$15*$C488/Setup!$B$17+INDEX('5N inverse'!$A$15:$Y$15,1,'5N mesh'!$B$7+1)*Setup!$B$22</f>
        <v>0</v>
      </c>
      <c r="R488" s="0" t="n">
        <f aca="false">SUMPRODUCT('5N inverse'!$A$16:$Y$16,'5N mesh'!$B$37:$Z$37,$E487:$AC487)+'5N inverse'!$A$16*$C488/Setup!$B$17+INDEX('5N inverse'!$A$16:$Y$16,1,'5N mesh'!$B$7+1)*Setup!$B$22</f>
        <v>0</v>
      </c>
      <c r="S488" s="0" t="n">
        <f aca="false">SUMPRODUCT('5N inverse'!$A$17:$Y$17,'5N mesh'!$B$37:$Z$37,$E487:$AC487)+'5N inverse'!$A$17*$C488/Setup!$B$17+INDEX('5N inverse'!$A$17:$Y$17,1,'5N mesh'!$B$7+1)*Setup!$B$22</f>
        <v>0</v>
      </c>
      <c r="T488" s="0" t="n">
        <f aca="false">SUMPRODUCT('5N inverse'!$A$18:$Y$18,'5N mesh'!$B$37:$Z$37,$E487:$AC487)+'5N inverse'!$A$18*$C488/Setup!$B$17+INDEX('5N inverse'!$A$18:$Y$18,1,'5N mesh'!$B$7+1)*Setup!$B$22</f>
        <v>0</v>
      </c>
      <c r="U488" s="0" t="n">
        <f aca="false">SUMPRODUCT('5N inverse'!$A$19:$Y$19,'5N mesh'!$B$37:$Z$37,$E487:$AC487)+'5N inverse'!$A$19*$C488/Setup!$B$17+INDEX('5N inverse'!$A$19:$Y$19,1,'5N mesh'!$B$7+1)*Setup!$B$22</f>
        <v>0</v>
      </c>
      <c r="V488" s="0" t="n">
        <f aca="false">SUMPRODUCT('5N inverse'!$A$20:$Y$20,'5N mesh'!$B$37:$Z$37,$E487:$AC487)+'5N inverse'!$A$20*$C488/Setup!$B$17+INDEX('5N inverse'!$A$20:$Y$20,1,'5N mesh'!$B$7+1)*Setup!$B$22</f>
        <v>0</v>
      </c>
      <c r="W488" s="0" t="n">
        <f aca="false">SUMPRODUCT('5N inverse'!$A$21:$Y$21,'5N mesh'!$B$37:$Z$37,$E487:$AC487)+'5N inverse'!$A$21*$C488/Setup!$B$17+INDEX('5N inverse'!$A$21:$Y$21,1,'5N mesh'!$B$7+1)*Setup!$B$22</f>
        <v>0</v>
      </c>
      <c r="X488" s="0" t="n">
        <f aca="false">SUMPRODUCT('5N inverse'!$A$22:$Y$22,'5N mesh'!$B$37:$Z$37,$E487:$AC487)+'5N inverse'!$A$22*$C488/Setup!$B$17+INDEX('5N inverse'!$A$22:$Y$22,1,'5N mesh'!$B$7+1)*Setup!$B$22</f>
        <v>0</v>
      </c>
      <c r="Y488" s="0" t="n">
        <f aca="false">SUMPRODUCT('5N inverse'!$A$23:$Y$23,'5N mesh'!$B$37:$Z$37,$E487:$AC487)+'5N inverse'!$A$23*$C488/Setup!$B$17+INDEX('5N inverse'!$A$23:$Y$23,1,'5N mesh'!$B$7+1)*Setup!$B$22</f>
        <v>0</v>
      </c>
      <c r="Z488" s="0" t="n">
        <f aca="false">SUMPRODUCT('5N inverse'!$A$24:$Y$24,'5N mesh'!$B$37:$Z$37,$E487:$AC487)+'5N inverse'!$A$24*$C488/Setup!$B$17+INDEX('5N inverse'!$A$24:$Y$24,1,'5N mesh'!$B$7+1)*Setup!$B$22</f>
        <v>0</v>
      </c>
      <c r="AA488" s="0" t="n">
        <f aca="false">SUMPRODUCT('5N inverse'!$A$25:$Y$25,'5N mesh'!$B$37:$Z$37,$E487:$AC487)+'5N inverse'!$A$25*$C488/Setup!$B$17+INDEX('5N inverse'!$A$25:$Y$25,1,'5N mesh'!$B$7+1)*Setup!$B$22</f>
        <v>0</v>
      </c>
      <c r="AB488" s="0" t="n">
        <f aca="false">SUMPRODUCT('5N inverse'!$A$26:$Y$26,'5N mesh'!$B$37:$Z$37,$E487:$AC487)+'5N inverse'!$A$26*$C488/Setup!$B$17+INDEX('5N inverse'!$A$26:$Y$26,1,'5N mesh'!$B$7+1)*Setup!$B$22</f>
        <v>0</v>
      </c>
      <c r="AC488" s="0" t="n">
        <f aca="false">SUMPRODUCT('5N inverse'!$A$27:$Y$27,'5N mesh'!$B$37:$Z$37,$E487:$AC487)+'5N inverse'!$A$27*$C488/Setup!$B$17+INDEX('5N inverse'!$A$27:$Y$27,1,'5N mesh'!$B$7+1)*Setup!$B$22</f>
        <v>0</v>
      </c>
    </row>
    <row r="489" customFormat="false" ht="15" hidden="false" customHeight="false" outlineLevel="0" collapsed="false">
      <c r="A489" s="0" t="n">
        <v>484</v>
      </c>
      <c r="B489" s="0" t="n">
        <f aca="false">A489*Setup!$B$11/3600</f>
        <v>40.3333333333333</v>
      </c>
      <c r="C489" s="0" t="n">
        <f aca="false">Setup!$B$7+Setup!$B$8*COS(2*PI()*(B489-Setup!$B$9)/24)</f>
        <v>27.984778792367</v>
      </c>
      <c r="D489" s="0" t="n">
        <f aca="false">(C489-E489)/Setup!$B$17</f>
        <v>23.1752048129252</v>
      </c>
      <c r="E489" s="0" t="n">
        <f aca="false">SUMPRODUCT('5N inverse'!$A$3:$Y$3,'5N mesh'!$B$37:$Z$37,$E488:$AC488)+'5N inverse'!$A$3*$C489/Setup!$B$17+INDEX('5N inverse'!$A$3:$Y$3,1,'5N mesh'!$B$7+1)*Setup!$B$22</f>
        <v>24.9720021666867</v>
      </c>
      <c r="F489" s="0" t="n">
        <f aca="false">SUMPRODUCT('5N inverse'!$A$4:$Y$4,'5N mesh'!$B$37:$Z$37,$E488:$AC488)+'5N inverse'!$A$4*$C489/Setup!$B$17+INDEX('5N inverse'!$A$4:$Y$4,1,'5N mesh'!$B$7+1)*Setup!$B$22</f>
        <v>23.3228375820744</v>
      </c>
      <c r="G489" s="0" t="n">
        <f aca="false">SUMPRODUCT('5N inverse'!$A$5:$Y$5,'5N mesh'!$B$37:$Z$37,$E488:$AC488)+'5N inverse'!$A$5*$C489/Setup!$B$17+INDEX('5N inverse'!$A$5:$Y$5,1,'5N mesh'!$B$7+1)*Setup!$B$22</f>
        <v>20.0245084128497</v>
      </c>
      <c r="H489" s="0" t="n">
        <f aca="false">SUMPRODUCT('5N inverse'!$A$6:$Y$6,'5N mesh'!$B$37:$Z$37,$E488:$AC488)+'5N inverse'!$A$6*$C489/Setup!$B$17+INDEX('5N inverse'!$A$6:$Y$6,1,'5N mesh'!$B$7+1)*Setup!$B$22</f>
        <v>16.7261792436249</v>
      </c>
      <c r="I489" s="0" t="n">
        <f aca="false">SUMPRODUCT('5N inverse'!$A$7:$Y$7,'5N mesh'!$B$37:$Z$37,$E488:$AC488)+'5N inverse'!$A$7*$C489/Setup!$B$17+INDEX('5N inverse'!$A$7:$Y$7,1,'5N mesh'!$B$7+1)*Setup!$B$22</f>
        <v>15.0770146590126</v>
      </c>
      <c r="J489" s="0" t="n">
        <f aca="false">SUMPRODUCT('5N inverse'!$A$8:$Y$8,'5N mesh'!$B$37:$Z$37,$E488:$AC488)+'5N inverse'!$A$8*$C489/Setup!$B$17+INDEX('5N inverse'!$A$8:$Y$8,1,'5N mesh'!$B$7+1)*Setup!$B$22</f>
        <v>0</v>
      </c>
      <c r="K489" s="0" t="n">
        <f aca="false">SUMPRODUCT('5N inverse'!$A$9:$Y$9,'5N mesh'!$B$37:$Z$37,$E488:$AC488)+'5N inverse'!$A$9*$C489/Setup!$B$17+INDEX('5N inverse'!$A$9:$Y$9,1,'5N mesh'!$B$7+1)*Setup!$B$22</f>
        <v>0</v>
      </c>
      <c r="L489" s="0" t="n">
        <f aca="false">SUMPRODUCT('5N inverse'!$A$10:$Y$10,'5N mesh'!$B$37:$Z$37,$E488:$AC488)+'5N inverse'!$A$10*$C489/Setup!$B$17+INDEX('5N inverse'!$A$10:$Y$10,1,'5N mesh'!$B$7+1)*Setup!$B$22</f>
        <v>0</v>
      </c>
      <c r="M489" s="0" t="n">
        <f aca="false">SUMPRODUCT('5N inverse'!$A$11:$Y$11,'5N mesh'!$B$37:$Z$37,$E488:$AC488)+'5N inverse'!$A$11*$C489/Setup!$B$17+INDEX('5N inverse'!$A$11:$Y$11,1,'5N mesh'!$B$7+1)*Setup!$B$22</f>
        <v>0</v>
      </c>
      <c r="N489" s="0" t="n">
        <f aca="false">SUMPRODUCT('5N inverse'!$A$12:$Y$12,'5N mesh'!$B$37:$Z$37,$E488:$AC488)+'5N inverse'!$A$12*$C489/Setup!$B$17+INDEX('5N inverse'!$A$12:$Y$12,1,'5N mesh'!$B$7+1)*Setup!$B$22</f>
        <v>0</v>
      </c>
      <c r="O489" s="0" t="n">
        <f aca="false">SUMPRODUCT('5N inverse'!$A$13:$Y$13,'5N mesh'!$B$37:$Z$37,$E488:$AC488)+'5N inverse'!$A$13*$C489/Setup!$B$17+INDEX('5N inverse'!$A$13:$Y$13,1,'5N mesh'!$B$7+1)*Setup!$B$22</f>
        <v>0</v>
      </c>
      <c r="P489" s="0" t="n">
        <f aca="false">SUMPRODUCT('5N inverse'!$A$14:$Y$14,'5N mesh'!$B$37:$Z$37,$E488:$AC488)+'5N inverse'!$A$14*$C489/Setup!$B$17+INDEX('5N inverse'!$A$14:$Y$14,1,'5N mesh'!$B$7+1)*Setup!$B$22</f>
        <v>0</v>
      </c>
      <c r="Q489" s="0" t="n">
        <f aca="false">SUMPRODUCT('5N inverse'!$A$15:$Y$15,'5N mesh'!$B$37:$Z$37,$E488:$AC488)+'5N inverse'!$A$15*$C489/Setup!$B$17+INDEX('5N inverse'!$A$15:$Y$15,1,'5N mesh'!$B$7+1)*Setup!$B$22</f>
        <v>0</v>
      </c>
      <c r="R489" s="0" t="n">
        <f aca="false">SUMPRODUCT('5N inverse'!$A$16:$Y$16,'5N mesh'!$B$37:$Z$37,$E488:$AC488)+'5N inverse'!$A$16*$C489/Setup!$B$17+INDEX('5N inverse'!$A$16:$Y$16,1,'5N mesh'!$B$7+1)*Setup!$B$22</f>
        <v>0</v>
      </c>
      <c r="S489" s="0" t="n">
        <f aca="false">SUMPRODUCT('5N inverse'!$A$17:$Y$17,'5N mesh'!$B$37:$Z$37,$E488:$AC488)+'5N inverse'!$A$17*$C489/Setup!$B$17+INDEX('5N inverse'!$A$17:$Y$17,1,'5N mesh'!$B$7+1)*Setup!$B$22</f>
        <v>0</v>
      </c>
      <c r="T489" s="0" t="n">
        <f aca="false">SUMPRODUCT('5N inverse'!$A$18:$Y$18,'5N mesh'!$B$37:$Z$37,$E488:$AC488)+'5N inverse'!$A$18*$C489/Setup!$B$17+INDEX('5N inverse'!$A$18:$Y$18,1,'5N mesh'!$B$7+1)*Setup!$B$22</f>
        <v>0</v>
      </c>
      <c r="U489" s="0" t="n">
        <f aca="false">SUMPRODUCT('5N inverse'!$A$19:$Y$19,'5N mesh'!$B$37:$Z$37,$E488:$AC488)+'5N inverse'!$A$19*$C489/Setup!$B$17+INDEX('5N inverse'!$A$19:$Y$19,1,'5N mesh'!$B$7+1)*Setup!$B$22</f>
        <v>0</v>
      </c>
      <c r="V489" s="0" t="n">
        <f aca="false">SUMPRODUCT('5N inverse'!$A$20:$Y$20,'5N mesh'!$B$37:$Z$37,$E488:$AC488)+'5N inverse'!$A$20*$C489/Setup!$B$17+INDEX('5N inverse'!$A$20:$Y$20,1,'5N mesh'!$B$7+1)*Setup!$B$22</f>
        <v>0</v>
      </c>
      <c r="W489" s="0" t="n">
        <f aca="false">SUMPRODUCT('5N inverse'!$A$21:$Y$21,'5N mesh'!$B$37:$Z$37,$E488:$AC488)+'5N inverse'!$A$21*$C489/Setup!$B$17+INDEX('5N inverse'!$A$21:$Y$21,1,'5N mesh'!$B$7+1)*Setup!$B$22</f>
        <v>0</v>
      </c>
      <c r="X489" s="0" t="n">
        <f aca="false">SUMPRODUCT('5N inverse'!$A$22:$Y$22,'5N mesh'!$B$37:$Z$37,$E488:$AC488)+'5N inverse'!$A$22*$C489/Setup!$B$17+INDEX('5N inverse'!$A$22:$Y$22,1,'5N mesh'!$B$7+1)*Setup!$B$22</f>
        <v>0</v>
      </c>
      <c r="Y489" s="0" t="n">
        <f aca="false">SUMPRODUCT('5N inverse'!$A$23:$Y$23,'5N mesh'!$B$37:$Z$37,$E488:$AC488)+'5N inverse'!$A$23*$C489/Setup!$B$17+INDEX('5N inverse'!$A$23:$Y$23,1,'5N mesh'!$B$7+1)*Setup!$B$22</f>
        <v>0</v>
      </c>
      <c r="Z489" s="0" t="n">
        <f aca="false">SUMPRODUCT('5N inverse'!$A$24:$Y$24,'5N mesh'!$B$37:$Z$37,$E488:$AC488)+'5N inverse'!$A$24*$C489/Setup!$B$17+INDEX('5N inverse'!$A$24:$Y$24,1,'5N mesh'!$B$7+1)*Setup!$B$22</f>
        <v>0</v>
      </c>
      <c r="AA489" s="0" t="n">
        <f aca="false">SUMPRODUCT('5N inverse'!$A$25:$Y$25,'5N mesh'!$B$37:$Z$37,$E488:$AC488)+'5N inverse'!$A$25*$C489/Setup!$B$17+INDEX('5N inverse'!$A$25:$Y$25,1,'5N mesh'!$B$7+1)*Setup!$B$22</f>
        <v>0</v>
      </c>
      <c r="AB489" s="0" t="n">
        <f aca="false">SUMPRODUCT('5N inverse'!$A$26:$Y$26,'5N mesh'!$B$37:$Z$37,$E488:$AC488)+'5N inverse'!$A$26*$C489/Setup!$B$17+INDEX('5N inverse'!$A$26:$Y$26,1,'5N mesh'!$B$7+1)*Setup!$B$22</f>
        <v>0</v>
      </c>
      <c r="AC489" s="0" t="n">
        <f aca="false">SUMPRODUCT('5N inverse'!$A$27:$Y$27,'5N mesh'!$B$37:$Z$37,$E488:$AC488)+'5N inverse'!$A$27*$C489/Setup!$B$17+INDEX('5N inverse'!$A$27:$Y$27,1,'5N mesh'!$B$7+1)*Setup!$B$22</f>
        <v>0</v>
      </c>
    </row>
    <row r="490" customFormat="false" ht="15" hidden="false" customHeight="false" outlineLevel="0" collapsed="false">
      <c r="A490" s="0" t="n">
        <v>485</v>
      </c>
      <c r="B490" s="0" t="n">
        <f aca="false">A490*Setup!$B$11/3600</f>
        <v>40.4166666666667</v>
      </c>
      <c r="C490" s="0" t="n">
        <f aca="false">Setup!$B$7+Setup!$B$8*COS(2*PI()*(B490-Setup!$B$9)/24)</f>
        <v>27.9762253528893</v>
      </c>
      <c r="D490" s="0" t="n">
        <f aca="false">(C490-E490)/Setup!$B$17</f>
        <v>22.8379443877649</v>
      </c>
      <c r="E490" s="0" t="n">
        <f aca="false">SUMPRODUCT('5N inverse'!$A$3:$Y$3,'5N mesh'!$B$37:$Z$37,$E489:$AC489)+'5N inverse'!$A$3*$C490/Setup!$B$17+INDEX('5N inverse'!$A$3:$Y$3,1,'5N mesh'!$B$7+1)*Setup!$B$22</f>
        <v>25.0072925824799</v>
      </c>
      <c r="F490" s="0" t="n">
        <f aca="false">SUMPRODUCT('5N inverse'!$A$4:$Y$4,'5N mesh'!$B$37:$Z$37,$E489:$AC489)+'5N inverse'!$A$4*$C490/Setup!$B$17+INDEX('5N inverse'!$A$4:$Y$4,1,'5N mesh'!$B$7+1)*Setup!$B$22</f>
        <v>23.3523014753943</v>
      </c>
      <c r="G490" s="0" t="n">
        <f aca="false">SUMPRODUCT('5N inverse'!$A$5:$Y$5,'5N mesh'!$B$37:$Z$37,$E489:$AC489)+'5N inverse'!$A$5*$C490/Setup!$B$17+INDEX('5N inverse'!$A$5:$Y$5,1,'5N mesh'!$B$7+1)*Setup!$B$22</f>
        <v>20.0423192612232</v>
      </c>
      <c r="H490" s="0" t="n">
        <f aca="false">SUMPRODUCT('5N inverse'!$A$6:$Y$6,'5N mesh'!$B$37:$Z$37,$E489:$AC489)+'5N inverse'!$A$6*$C490/Setup!$B$17+INDEX('5N inverse'!$A$6:$Y$6,1,'5N mesh'!$B$7+1)*Setup!$B$22</f>
        <v>16.7323370470522</v>
      </c>
      <c r="I490" s="0" t="n">
        <f aca="false">SUMPRODUCT('5N inverse'!$A$7:$Y$7,'5N mesh'!$B$37:$Z$37,$E489:$AC489)+'5N inverse'!$A$7*$C490/Setup!$B$17+INDEX('5N inverse'!$A$7:$Y$7,1,'5N mesh'!$B$7+1)*Setup!$B$22</f>
        <v>15.0773459399666</v>
      </c>
      <c r="J490" s="0" t="n">
        <f aca="false">SUMPRODUCT('5N inverse'!$A$8:$Y$8,'5N mesh'!$B$37:$Z$37,$E489:$AC489)+'5N inverse'!$A$8*$C490/Setup!$B$17+INDEX('5N inverse'!$A$8:$Y$8,1,'5N mesh'!$B$7+1)*Setup!$B$22</f>
        <v>0</v>
      </c>
      <c r="K490" s="0" t="n">
        <f aca="false">SUMPRODUCT('5N inverse'!$A$9:$Y$9,'5N mesh'!$B$37:$Z$37,$E489:$AC489)+'5N inverse'!$A$9*$C490/Setup!$B$17+INDEX('5N inverse'!$A$9:$Y$9,1,'5N mesh'!$B$7+1)*Setup!$B$22</f>
        <v>0</v>
      </c>
      <c r="L490" s="0" t="n">
        <f aca="false">SUMPRODUCT('5N inverse'!$A$10:$Y$10,'5N mesh'!$B$37:$Z$37,$E489:$AC489)+'5N inverse'!$A$10*$C490/Setup!$B$17+INDEX('5N inverse'!$A$10:$Y$10,1,'5N mesh'!$B$7+1)*Setup!$B$22</f>
        <v>0</v>
      </c>
      <c r="M490" s="0" t="n">
        <f aca="false">SUMPRODUCT('5N inverse'!$A$11:$Y$11,'5N mesh'!$B$37:$Z$37,$E489:$AC489)+'5N inverse'!$A$11*$C490/Setup!$B$17+INDEX('5N inverse'!$A$11:$Y$11,1,'5N mesh'!$B$7+1)*Setup!$B$22</f>
        <v>0</v>
      </c>
      <c r="N490" s="0" t="n">
        <f aca="false">SUMPRODUCT('5N inverse'!$A$12:$Y$12,'5N mesh'!$B$37:$Z$37,$E489:$AC489)+'5N inverse'!$A$12*$C490/Setup!$B$17+INDEX('5N inverse'!$A$12:$Y$12,1,'5N mesh'!$B$7+1)*Setup!$B$22</f>
        <v>0</v>
      </c>
      <c r="O490" s="0" t="n">
        <f aca="false">SUMPRODUCT('5N inverse'!$A$13:$Y$13,'5N mesh'!$B$37:$Z$37,$E489:$AC489)+'5N inverse'!$A$13*$C490/Setup!$B$17+INDEX('5N inverse'!$A$13:$Y$13,1,'5N mesh'!$B$7+1)*Setup!$B$22</f>
        <v>0</v>
      </c>
      <c r="P490" s="0" t="n">
        <f aca="false">SUMPRODUCT('5N inverse'!$A$14:$Y$14,'5N mesh'!$B$37:$Z$37,$E489:$AC489)+'5N inverse'!$A$14*$C490/Setup!$B$17+INDEX('5N inverse'!$A$14:$Y$14,1,'5N mesh'!$B$7+1)*Setup!$B$22</f>
        <v>0</v>
      </c>
      <c r="Q490" s="0" t="n">
        <f aca="false">SUMPRODUCT('5N inverse'!$A$15:$Y$15,'5N mesh'!$B$37:$Z$37,$E489:$AC489)+'5N inverse'!$A$15*$C490/Setup!$B$17+INDEX('5N inverse'!$A$15:$Y$15,1,'5N mesh'!$B$7+1)*Setup!$B$22</f>
        <v>0</v>
      </c>
      <c r="R490" s="0" t="n">
        <f aca="false">SUMPRODUCT('5N inverse'!$A$16:$Y$16,'5N mesh'!$B$37:$Z$37,$E489:$AC489)+'5N inverse'!$A$16*$C490/Setup!$B$17+INDEX('5N inverse'!$A$16:$Y$16,1,'5N mesh'!$B$7+1)*Setup!$B$22</f>
        <v>0</v>
      </c>
      <c r="S490" s="0" t="n">
        <f aca="false">SUMPRODUCT('5N inverse'!$A$17:$Y$17,'5N mesh'!$B$37:$Z$37,$E489:$AC489)+'5N inverse'!$A$17*$C490/Setup!$B$17+INDEX('5N inverse'!$A$17:$Y$17,1,'5N mesh'!$B$7+1)*Setup!$B$22</f>
        <v>0</v>
      </c>
      <c r="T490" s="0" t="n">
        <f aca="false">SUMPRODUCT('5N inverse'!$A$18:$Y$18,'5N mesh'!$B$37:$Z$37,$E489:$AC489)+'5N inverse'!$A$18*$C490/Setup!$B$17+INDEX('5N inverse'!$A$18:$Y$18,1,'5N mesh'!$B$7+1)*Setup!$B$22</f>
        <v>0</v>
      </c>
      <c r="U490" s="0" t="n">
        <f aca="false">SUMPRODUCT('5N inverse'!$A$19:$Y$19,'5N mesh'!$B$37:$Z$37,$E489:$AC489)+'5N inverse'!$A$19*$C490/Setup!$B$17+INDEX('5N inverse'!$A$19:$Y$19,1,'5N mesh'!$B$7+1)*Setup!$B$22</f>
        <v>0</v>
      </c>
      <c r="V490" s="0" t="n">
        <f aca="false">SUMPRODUCT('5N inverse'!$A$20:$Y$20,'5N mesh'!$B$37:$Z$37,$E489:$AC489)+'5N inverse'!$A$20*$C490/Setup!$B$17+INDEX('5N inverse'!$A$20:$Y$20,1,'5N mesh'!$B$7+1)*Setup!$B$22</f>
        <v>0</v>
      </c>
      <c r="W490" s="0" t="n">
        <f aca="false">SUMPRODUCT('5N inverse'!$A$21:$Y$21,'5N mesh'!$B$37:$Z$37,$E489:$AC489)+'5N inverse'!$A$21*$C490/Setup!$B$17+INDEX('5N inverse'!$A$21:$Y$21,1,'5N mesh'!$B$7+1)*Setup!$B$22</f>
        <v>0</v>
      </c>
      <c r="X490" s="0" t="n">
        <f aca="false">SUMPRODUCT('5N inverse'!$A$22:$Y$22,'5N mesh'!$B$37:$Z$37,$E489:$AC489)+'5N inverse'!$A$22*$C490/Setup!$B$17+INDEX('5N inverse'!$A$22:$Y$22,1,'5N mesh'!$B$7+1)*Setup!$B$22</f>
        <v>0</v>
      </c>
      <c r="Y490" s="0" t="n">
        <f aca="false">SUMPRODUCT('5N inverse'!$A$23:$Y$23,'5N mesh'!$B$37:$Z$37,$E489:$AC489)+'5N inverse'!$A$23*$C490/Setup!$B$17+INDEX('5N inverse'!$A$23:$Y$23,1,'5N mesh'!$B$7+1)*Setup!$B$22</f>
        <v>0</v>
      </c>
      <c r="Z490" s="0" t="n">
        <f aca="false">SUMPRODUCT('5N inverse'!$A$24:$Y$24,'5N mesh'!$B$37:$Z$37,$E489:$AC489)+'5N inverse'!$A$24*$C490/Setup!$B$17+INDEX('5N inverse'!$A$24:$Y$24,1,'5N mesh'!$B$7+1)*Setup!$B$22</f>
        <v>0</v>
      </c>
      <c r="AA490" s="0" t="n">
        <f aca="false">SUMPRODUCT('5N inverse'!$A$25:$Y$25,'5N mesh'!$B$37:$Z$37,$E489:$AC489)+'5N inverse'!$A$25*$C490/Setup!$B$17+INDEX('5N inverse'!$A$25:$Y$25,1,'5N mesh'!$B$7+1)*Setup!$B$22</f>
        <v>0</v>
      </c>
      <c r="AB490" s="0" t="n">
        <f aca="false">SUMPRODUCT('5N inverse'!$A$26:$Y$26,'5N mesh'!$B$37:$Z$37,$E489:$AC489)+'5N inverse'!$A$26*$C490/Setup!$B$17+INDEX('5N inverse'!$A$26:$Y$26,1,'5N mesh'!$B$7+1)*Setup!$B$22</f>
        <v>0</v>
      </c>
      <c r="AC490" s="0" t="n">
        <f aca="false">SUMPRODUCT('5N inverse'!$A$27:$Y$27,'5N mesh'!$B$37:$Z$37,$E489:$AC489)+'5N inverse'!$A$27*$C490/Setup!$B$17+INDEX('5N inverse'!$A$27:$Y$27,1,'5N mesh'!$B$7+1)*Setup!$B$22</f>
        <v>0</v>
      </c>
    </row>
    <row r="491" customFormat="false" ht="15" hidden="false" customHeight="false" outlineLevel="0" collapsed="false">
      <c r="A491" s="0" t="n">
        <v>486</v>
      </c>
      <c r="B491" s="0" t="n">
        <f aca="false">A491*Setup!$B$11/3600</f>
        <v>40.5</v>
      </c>
      <c r="C491" s="0" t="n">
        <f aca="false">Setup!$B$7+Setup!$B$8*COS(2*PI()*(B491-Setup!$B$9)/24)</f>
        <v>27.9657794454952</v>
      </c>
      <c r="D491" s="0" t="n">
        <f aca="false">(C491-E491)/Setup!$B$17</f>
        <v>22.4907737343649</v>
      </c>
      <c r="E491" s="0" t="n">
        <f aca="false">SUMPRODUCT('5N inverse'!$A$3:$Y$3,'5N mesh'!$B$37:$Z$37,$E490:$AC490)+'5N inverse'!$A$3*$C491/Setup!$B$17+INDEX('5N inverse'!$A$3:$Y$3,1,'5N mesh'!$B$7+1)*Setup!$B$22</f>
        <v>25.0419788600278</v>
      </c>
      <c r="F491" s="0" t="n">
        <f aca="false">SUMPRODUCT('5N inverse'!$A$4:$Y$4,'5N mesh'!$B$37:$Z$37,$E490:$AC490)+'5N inverse'!$A$4*$C491/Setup!$B$17+INDEX('5N inverse'!$A$4:$Y$4,1,'5N mesh'!$B$7+1)*Setup!$B$22</f>
        <v>23.3812616697898</v>
      </c>
      <c r="G491" s="0" t="n">
        <f aca="false">SUMPRODUCT('5N inverse'!$A$5:$Y$5,'5N mesh'!$B$37:$Z$37,$E490:$AC490)+'5N inverse'!$A$5*$C491/Setup!$B$17+INDEX('5N inverse'!$A$5:$Y$5,1,'5N mesh'!$B$7+1)*Setup!$B$22</f>
        <v>20.0598272893138</v>
      </c>
      <c r="H491" s="0" t="n">
        <f aca="false">SUMPRODUCT('5N inverse'!$A$6:$Y$6,'5N mesh'!$B$37:$Z$37,$E490:$AC490)+'5N inverse'!$A$6*$C491/Setup!$B$17+INDEX('5N inverse'!$A$6:$Y$6,1,'5N mesh'!$B$7+1)*Setup!$B$22</f>
        <v>16.7383929088377</v>
      </c>
      <c r="I491" s="0" t="n">
        <f aca="false">SUMPRODUCT('5N inverse'!$A$7:$Y$7,'5N mesh'!$B$37:$Z$37,$E490:$AC490)+'5N inverse'!$A$7*$C491/Setup!$B$17+INDEX('5N inverse'!$A$7:$Y$7,1,'5N mesh'!$B$7+1)*Setup!$B$22</f>
        <v>15.0776757185997</v>
      </c>
      <c r="J491" s="0" t="n">
        <f aca="false">SUMPRODUCT('5N inverse'!$A$8:$Y$8,'5N mesh'!$B$37:$Z$37,$E490:$AC490)+'5N inverse'!$A$8*$C491/Setup!$B$17+INDEX('5N inverse'!$A$8:$Y$8,1,'5N mesh'!$B$7+1)*Setup!$B$22</f>
        <v>0</v>
      </c>
      <c r="K491" s="0" t="n">
        <f aca="false">SUMPRODUCT('5N inverse'!$A$9:$Y$9,'5N mesh'!$B$37:$Z$37,$E490:$AC490)+'5N inverse'!$A$9*$C491/Setup!$B$17+INDEX('5N inverse'!$A$9:$Y$9,1,'5N mesh'!$B$7+1)*Setup!$B$22</f>
        <v>0</v>
      </c>
      <c r="L491" s="0" t="n">
        <f aca="false">SUMPRODUCT('5N inverse'!$A$10:$Y$10,'5N mesh'!$B$37:$Z$37,$E490:$AC490)+'5N inverse'!$A$10*$C491/Setup!$B$17+INDEX('5N inverse'!$A$10:$Y$10,1,'5N mesh'!$B$7+1)*Setup!$B$22</f>
        <v>0</v>
      </c>
      <c r="M491" s="0" t="n">
        <f aca="false">SUMPRODUCT('5N inverse'!$A$11:$Y$11,'5N mesh'!$B$37:$Z$37,$E490:$AC490)+'5N inverse'!$A$11*$C491/Setup!$B$17+INDEX('5N inverse'!$A$11:$Y$11,1,'5N mesh'!$B$7+1)*Setup!$B$22</f>
        <v>0</v>
      </c>
      <c r="N491" s="0" t="n">
        <f aca="false">SUMPRODUCT('5N inverse'!$A$12:$Y$12,'5N mesh'!$B$37:$Z$37,$E490:$AC490)+'5N inverse'!$A$12*$C491/Setup!$B$17+INDEX('5N inverse'!$A$12:$Y$12,1,'5N mesh'!$B$7+1)*Setup!$B$22</f>
        <v>0</v>
      </c>
      <c r="O491" s="0" t="n">
        <f aca="false">SUMPRODUCT('5N inverse'!$A$13:$Y$13,'5N mesh'!$B$37:$Z$37,$E490:$AC490)+'5N inverse'!$A$13*$C491/Setup!$B$17+INDEX('5N inverse'!$A$13:$Y$13,1,'5N mesh'!$B$7+1)*Setup!$B$22</f>
        <v>0</v>
      </c>
      <c r="P491" s="0" t="n">
        <f aca="false">SUMPRODUCT('5N inverse'!$A$14:$Y$14,'5N mesh'!$B$37:$Z$37,$E490:$AC490)+'5N inverse'!$A$14*$C491/Setup!$B$17+INDEX('5N inverse'!$A$14:$Y$14,1,'5N mesh'!$B$7+1)*Setup!$B$22</f>
        <v>0</v>
      </c>
      <c r="Q491" s="0" t="n">
        <f aca="false">SUMPRODUCT('5N inverse'!$A$15:$Y$15,'5N mesh'!$B$37:$Z$37,$E490:$AC490)+'5N inverse'!$A$15*$C491/Setup!$B$17+INDEX('5N inverse'!$A$15:$Y$15,1,'5N mesh'!$B$7+1)*Setup!$B$22</f>
        <v>0</v>
      </c>
      <c r="R491" s="0" t="n">
        <f aca="false">SUMPRODUCT('5N inverse'!$A$16:$Y$16,'5N mesh'!$B$37:$Z$37,$E490:$AC490)+'5N inverse'!$A$16*$C491/Setup!$B$17+INDEX('5N inverse'!$A$16:$Y$16,1,'5N mesh'!$B$7+1)*Setup!$B$22</f>
        <v>0</v>
      </c>
      <c r="S491" s="0" t="n">
        <f aca="false">SUMPRODUCT('5N inverse'!$A$17:$Y$17,'5N mesh'!$B$37:$Z$37,$E490:$AC490)+'5N inverse'!$A$17*$C491/Setup!$B$17+INDEX('5N inverse'!$A$17:$Y$17,1,'5N mesh'!$B$7+1)*Setup!$B$22</f>
        <v>0</v>
      </c>
      <c r="T491" s="0" t="n">
        <f aca="false">SUMPRODUCT('5N inverse'!$A$18:$Y$18,'5N mesh'!$B$37:$Z$37,$E490:$AC490)+'5N inverse'!$A$18*$C491/Setup!$B$17+INDEX('5N inverse'!$A$18:$Y$18,1,'5N mesh'!$B$7+1)*Setup!$B$22</f>
        <v>0</v>
      </c>
      <c r="U491" s="0" t="n">
        <f aca="false">SUMPRODUCT('5N inverse'!$A$19:$Y$19,'5N mesh'!$B$37:$Z$37,$E490:$AC490)+'5N inverse'!$A$19*$C491/Setup!$B$17+INDEX('5N inverse'!$A$19:$Y$19,1,'5N mesh'!$B$7+1)*Setup!$B$22</f>
        <v>0</v>
      </c>
      <c r="V491" s="0" t="n">
        <f aca="false">SUMPRODUCT('5N inverse'!$A$20:$Y$20,'5N mesh'!$B$37:$Z$37,$E490:$AC490)+'5N inverse'!$A$20*$C491/Setup!$B$17+INDEX('5N inverse'!$A$20:$Y$20,1,'5N mesh'!$B$7+1)*Setup!$B$22</f>
        <v>0</v>
      </c>
      <c r="W491" s="0" t="n">
        <f aca="false">SUMPRODUCT('5N inverse'!$A$21:$Y$21,'5N mesh'!$B$37:$Z$37,$E490:$AC490)+'5N inverse'!$A$21*$C491/Setup!$B$17+INDEX('5N inverse'!$A$21:$Y$21,1,'5N mesh'!$B$7+1)*Setup!$B$22</f>
        <v>0</v>
      </c>
      <c r="X491" s="0" t="n">
        <f aca="false">SUMPRODUCT('5N inverse'!$A$22:$Y$22,'5N mesh'!$B$37:$Z$37,$E490:$AC490)+'5N inverse'!$A$22*$C491/Setup!$B$17+INDEX('5N inverse'!$A$22:$Y$22,1,'5N mesh'!$B$7+1)*Setup!$B$22</f>
        <v>0</v>
      </c>
      <c r="Y491" s="0" t="n">
        <f aca="false">SUMPRODUCT('5N inverse'!$A$23:$Y$23,'5N mesh'!$B$37:$Z$37,$E490:$AC490)+'5N inverse'!$A$23*$C491/Setup!$B$17+INDEX('5N inverse'!$A$23:$Y$23,1,'5N mesh'!$B$7+1)*Setup!$B$22</f>
        <v>0</v>
      </c>
      <c r="Z491" s="0" t="n">
        <f aca="false">SUMPRODUCT('5N inverse'!$A$24:$Y$24,'5N mesh'!$B$37:$Z$37,$E490:$AC490)+'5N inverse'!$A$24*$C491/Setup!$B$17+INDEX('5N inverse'!$A$24:$Y$24,1,'5N mesh'!$B$7+1)*Setup!$B$22</f>
        <v>0</v>
      </c>
      <c r="AA491" s="0" t="n">
        <f aca="false">SUMPRODUCT('5N inverse'!$A$25:$Y$25,'5N mesh'!$B$37:$Z$37,$E490:$AC490)+'5N inverse'!$A$25*$C491/Setup!$B$17+INDEX('5N inverse'!$A$25:$Y$25,1,'5N mesh'!$B$7+1)*Setup!$B$22</f>
        <v>0</v>
      </c>
      <c r="AB491" s="0" t="n">
        <f aca="false">SUMPRODUCT('5N inverse'!$A$26:$Y$26,'5N mesh'!$B$37:$Z$37,$E490:$AC490)+'5N inverse'!$A$26*$C491/Setup!$B$17+INDEX('5N inverse'!$A$26:$Y$26,1,'5N mesh'!$B$7+1)*Setup!$B$22</f>
        <v>0</v>
      </c>
      <c r="AC491" s="0" t="n">
        <f aca="false">SUMPRODUCT('5N inverse'!$A$27:$Y$27,'5N mesh'!$B$37:$Z$37,$E490:$AC490)+'5N inverse'!$A$27*$C491/Setup!$B$17+INDEX('5N inverse'!$A$27:$Y$27,1,'5N mesh'!$B$7+1)*Setup!$B$22</f>
        <v>0</v>
      </c>
    </row>
    <row r="492" customFormat="false" ht="15" hidden="false" customHeight="false" outlineLevel="0" collapsed="false">
      <c r="A492" s="0" t="n">
        <v>487</v>
      </c>
      <c r="B492" s="0" t="n">
        <f aca="false">A492*Setup!$B$11/3600</f>
        <v>40.5833333333333</v>
      </c>
      <c r="C492" s="0" t="n">
        <f aca="false">Setup!$B$7+Setup!$B$8*COS(2*PI()*(B492-Setup!$B$9)/24)</f>
        <v>27.953446041871</v>
      </c>
      <c r="D492" s="0" t="n">
        <f aca="false">(C492-E492)/Setup!$B$17</f>
        <v>22.1338571079993</v>
      </c>
      <c r="E492" s="0" t="n">
        <f aca="false">SUMPRODUCT('5N inverse'!$A$3:$Y$3,'5N mesh'!$B$37:$Z$37,$E491:$AC491)+'5N inverse'!$A$3*$C492/Setup!$B$17+INDEX('5N inverse'!$A$3:$Y$3,1,'5N mesh'!$B$7+1)*Setup!$B$22</f>
        <v>25.0760446178311</v>
      </c>
      <c r="F492" s="0" t="n">
        <f aca="false">SUMPRODUCT('5N inverse'!$A$4:$Y$4,'5N mesh'!$B$37:$Z$37,$E491:$AC491)+'5N inverse'!$A$4*$C492/Setup!$B$17+INDEX('5N inverse'!$A$4:$Y$4,1,'5N mesh'!$B$7+1)*Setup!$B$22</f>
        <v>23.4097044881144</v>
      </c>
      <c r="G492" s="0" t="n">
        <f aca="false">SUMPRODUCT('5N inverse'!$A$5:$Y$5,'5N mesh'!$B$37:$Z$37,$E491:$AC491)+'5N inverse'!$A$5*$C492/Setup!$B$17+INDEX('5N inverse'!$A$5:$Y$5,1,'5N mesh'!$B$7+1)*Setup!$B$22</f>
        <v>20.077024228681</v>
      </c>
      <c r="H492" s="0" t="n">
        <f aca="false">SUMPRODUCT('5N inverse'!$A$6:$Y$6,'5N mesh'!$B$37:$Z$37,$E491:$AC491)+'5N inverse'!$A$6*$C492/Setup!$B$17+INDEX('5N inverse'!$A$6:$Y$6,1,'5N mesh'!$B$7+1)*Setup!$B$22</f>
        <v>16.7443439692476</v>
      </c>
      <c r="I492" s="0" t="n">
        <f aca="false">SUMPRODUCT('5N inverse'!$A$7:$Y$7,'5N mesh'!$B$37:$Z$37,$E491:$AC491)+'5N inverse'!$A$7*$C492/Setup!$B$17+INDEX('5N inverse'!$A$7:$Y$7,1,'5N mesh'!$B$7+1)*Setup!$B$22</f>
        <v>15.0780038395309</v>
      </c>
      <c r="J492" s="0" t="n">
        <f aca="false">SUMPRODUCT('5N inverse'!$A$8:$Y$8,'5N mesh'!$B$37:$Z$37,$E491:$AC491)+'5N inverse'!$A$8*$C492/Setup!$B$17+INDEX('5N inverse'!$A$8:$Y$8,1,'5N mesh'!$B$7+1)*Setup!$B$22</f>
        <v>0</v>
      </c>
      <c r="K492" s="0" t="n">
        <f aca="false">SUMPRODUCT('5N inverse'!$A$9:$Y$9,'5N mesh'!$B$37:$Z$37,$E491:$AC491)+'5N inverse'!$A$9*$C492/Setup!$B$17+INDEX('5N inverse'!$A$9:$Y$9,1,'5N mesh'!$B$7+1)*Setup!$B$22</f>
        <v>0</v>
      </c>
      <c r="L492" s="0" t="n">
        <f aca="false">SUMPRODUCT('5N inverse'!$A$10:$Y$10,'5N mesh'!$B$37:$Z$37,$E491:$AC491)+'5N inverse'!$A$10*$C492/Setup!$B$17+INDEX('5N inverse'!$A$10:$Y$10,1,'5N mesh'!$B$7+1)*Setup!$B$22</f>
        <v>0</v>
      </c>
      <c r="M492" s="0" t="n">
        <f aca="false">SUMPRODUCT('5N inverse'!$A$11:$Y$11,'5N mesh'!$B$37:$Z$37,$E491:$AC491)+'5N inverse'!$A$11*$C492/Setup!$B$17+INDEX('5N inverse'!$A$11:$Y$11,1,'5N mesh'!$B$7+1)*Setup!$B$22</f>
        <v>0</v>
      </c>
      <c r="N492" s="0" t="n">
        <f aca="false">SUMPRODUCT('5N inverse'!$A$12:$Y$12,'5N mesh'!$B$37:$Z$37,$E491:$AC491)+'5N inverse'!$A$12*$C492/Setup!$B$17+INDEX('5N inverse'!$A$12:$Y$12,1,'5N mesh'!$B$7+1)*Setup!$B$22</f>
        <v>0</v>
      </c>
      <c r="O492" s="0" t="n">
        <f aca="false">SUMPRODUCT('5N inverse'!$A$13:$Y$13,'5N mesh'!$B$37:$Z$37,$E491:$AC491)+'5N inverse'!$A$13*$C492/Setup!$B$17+INDEX('5N inverse'!$A$13:$Y$13,1,'5N mesh'!$B$7+1)*Setup!$B$22</f>
        <v>0</v>
      </c>
      <c r="P492" s="0" t="n">
        <f aca="false">SUMPRODUCT('5N inverse'!$A$14:$Y$14,'5N mesh'!$B$37:$Z$37,$E491:$AC491)+'5N inverse'!$A$14*$C492/Setup!$B$17+INDEX('5N inverse'!$A$14:$Y$14,1,'5N mesh'!$B$7+1)*Setup!$B$22</f>
        <v>0</v>
      </c>
      <c r="Q492" s="0" t="n">
        <f aca="false">SUMPRODUCT('5N inverse'!$A$15:$Y$15,'5N mesh'!$B$37:$Z$37,$E491:$AC491)+'5N inverse'!$A$15*$C492/Setup!$B$17+INDEX('5N inverse'!$A$15:$Y$15,1,'5N mesh'!$B$7+1)*Setup!$B$22</f>
        <v>0</v>
      </c>
      <c r="R492" s="0" t="n">
        <f aca="false">SUMPRODUCT('5N inverse'!$A$16:$Y$16,'5N mesh'!$B$37:$Z$37,$E491:$AC491)+'5N inverse'!$A$16*$C492/Setup!$B$17+INDEX('5N inverse'!$A$16:$Y$16,1,'5N mesh'!$B$7+1)*Setup!$B$22</f>
        <v>0</v>
      </c>
      <c r="S492" s="0" t="n">
        <f aca="false">SUMPRODUCT('5N inverse'!$A$17:$Y$17,'5N mesh'!$B$37:$Z$37,$E491:$AC491)+'5N inverse'!$A$17*$C492/Setup!$B$17+INDEX('5N inverse'!$A$17:$Y$17,1,'5N mesh'!$B$7+1)*Setup!$B$22</f>
        <v>0</v>
      </c>
      <c r="T492" s="0" t="n">
        <f aca="false">SUMPRODUCT('5N inverse'!$A$18:$Y$18,'5N mesh'!$B$37:$Z$37,$E491:$AC491)+'5N inverse'!$A$18*$C492/Setup!$B$17+INDEX('5N inverse'!$A$18:$Y$18,1,'5N mesh'!$B$7+1)*Setup!$B$22</f>
        <v>0</v>
      </c>
      <c r="U492" s="0" t="n">
        <f aca="false">SUMPRODUCT('5N inverse'!$A$19:$Y$19,'5N mesh'!$B$37:$Z$37,$E491:$AC491)+'5N inverse'!$A$19*$C492/Setup!$B$17+INDEX('5N inverse'!$A$19:$Y$19,1,'5N mesh'!$B$7+1)*Setup!$B$22</f>
        <v>0</v>
      </c>
      <c r="V492" s="0" t="n">
        <f aca="false">SUMPRODUCT('5N inverse'!$A$20:$Y$20,'5N mesh'!$B$37:$Z$37,$E491:$AC491)+'5N inverse'!$A$20*$C492/Setup!$B$17+INDEX('5N inverse'!$A$20:$Y$20,1,'5N mesh'!$B$7+1)*Setup!$B$22</f>
        <v>0</v>
      </c>
      <c r="W492" s="0" t="n">
        <f aca="false">SUMPRODUCT('5N inverse'!$A$21:$Y$21,'5N mesh'!$B$37:$Z$37,$E491:$AC491)+'5N inverse'!$A$21*$C492/Setup!$B$17+INDEX('5N inverse'!$A$21:$Y$21,1,'5N mesh'!$B$7+1)*Setup!$B$22</f>
        <v>0</v>
      </c>
      <c r="X492" s="0" t="n">
        <f aca="false">SUMPRODUCT('5N inverse'!$A$22:$Y$22,'5N mesh'!$B$37:$Z$37,$E491:$AC491)+'5N inverse'!$A$22*$C492/Setup!$B$17+INDEX('5N inverse'!$A$22:$Y$22,1,'5N mesh'!$B$7+1)*Setup!$B$22</f>
        <v>0</v>
      </c>
      <c r="Y492" s="0" t="n">
        <f aca="false">SUMPRODUCT('5N inverse'!$A$23:$Y$23,'5N mesh'!$B$37:$Z$37,$E491:$AC491)+'5N inverse'!$A$23*$C492/Setup!$B$17+INDEX('5N inverse'!$A$23:$Y$23,1,'5N mesh'!$B$7+1)*Setup!$B$22</f>
        <v>0</v>
      </c>
      <c r="Z492" s="0" t="n">
        <f aca="false">SUMPRODUCT('5N inverse'!$A$24:$Y$24,'5N mesh'!$B$37:$Z$37,$E491:$AC491)+'5N inverse'!$A$24*$C492/Setup!$B$17+INDEX('5N inverse'!$A$24:$Y$24,1,'5N mesh'!$B$7+1)*Setup!$B$22</f>
        <v>0</v>
      </c>
      <c r="AA492" s="0" t="n">
        <f aca="false">SUMPRODUCT('5N inverse'!$A$25:$Y$25,'5N mesh'!$B$37:$Z$37,$E491:$AC491)+'5N inverse'!$A$25*$C492/Setup!$B$17+INDEX('5N inverse'!$A$25:$Y$25,1,'5N mesh'!$B$7+1)*Setup!$B$22</f>
        <v>0</v>
      </c>
      <c r="AB492" s="0" t="n">
        <f aca="false">SUMPRODUCT('5N inverse'!$A$26:$Y$26,'5N mesh'!$B$37:$Z$37,$E491:$AC491)+'5N inverse'!$A$26*$C492/Setup!$B$17+INDEX('5N inverse'!$A$26:$Y$26,1,'5N mesh'!$B$7+1)*Setup!$B$22</f>
        <v>0</v>
      </c>
      <c r="AC492" s="0" t="n">
        <f aca="false">SUMPRODUCT('5N inverse'!$A$27:$Y$27,'5N mesh'!$B$37:$Z$37,$E491:$AC491)+'5N inverse'!$A$27*$C492/Setup!$B$17+INDEX('5N inverse'!$A$27:$Y$27,1,'5N mesh'!$B$7+1)*Setup!$B$22</f>
        <v>0</v>
      </c>
    </row>
    <row r="493" customFormat="false" ht="15" hidden="false" customHeight="false" outlineLevel="0" collapsed="false">
      <c r="A493" s="0" t="n">
        <v>488</v>
      </c>
      <c r="B493" s="0" t="n">
        <f aca="false">A493*Setup!$B$11/3600</f>
        <v>40.6666666666667</v>
      </c>
      <c r="C493" s="0" t="n">
        <f aca="false">Setup!$B$7+Setup!$B$8*COS(2*PI()*(B493-Setup!$B$9)/24)</f>
        <v>27.9392310120488</v>
      </c>
      <c r="D493" s="0" t="n">
        <f aca="false">(C493-E493)/Setup!$B$17</f>
        <v>21.76736341551</v>
      </c>
      <c r="E493" s="0" t="n">
        <f aca="false">SUMPRODUCT('5N inverse'!$A$3:$Y$3,'5N mesh'!$B$37:$Z$37,$E492:$AC492)+'5N inverse'!$A$3*$C493/Setup!$B$17+INDEX('5N inverse'!$A$3:$Y$3,1,'5N mesh'!$B$7+1)*Setup!$B$22</f>
        <v>25.1094737680325</v>
      </c>
      <c r="F493" s="0" t="n">
        <f aca="false">SUMPRODUCT('5N inverse'!$A$4:$Y$4,'5N mesh'!$B$37:$Z$37,$E492:$AC492)+'5N inverse'!$A$4*$C493/Setup!$B$17+INDEX('5N inverse'!$A$4:$Y$4,1,'5N mesh'!$B$7+1)*Setup!$B$22</f>
        <v>23.4376164980517</v>
      </c>
      <c r="G493" s="0" t="n">
        <f aca="false">SUMPRODUCT('5N inverse'!$A$5:$Y$5,'5N mesh'!$B$37:$Z$37,$E492:$AC492)+'5N inverse'!$A$5*$C493/Setup!$B$17+INDEX('5N inverse'!$A$5:$Y$5,1,'5N mesh'!$B$7+1)*Setup!$B$22</f>
        <v>20.09390195809</v>
      </c>
      <c r="H493" s="0" t="n">
        <f aca="false">SUMPRODUCT('5N inverse'!$A$6:$Y$6,'5N mesh'!$B$37:$Z$37,$E492:$AC492)+'5N inverse'!$A$6*$C493/Setup!$B$17+INDEX('5N inverse'!$A$6:$Y$6,1,'5N mesh'!$B$7+1)*Setup!$B$22</f>
        <v>16.7501874181283</v>
      </c>
      <c r="I493" s="0" t="n">
        <f aca="false">SUMPRODUCT('5N inverse'!$A$7:$Y$7,'5N mesh'!$B$37:$Z$37,$E492:$AC492)+'5N inverse'!$A$7*$C493/Setup!$B$17+INDEX('5N inverse'!$A$7:$Y$7,1,'5N mesh'!$B$7+1)*Setup!$B$22</f>
        <v>15.0783301481475</v>
      </c>
      <c r="J493" s="0" t="n">
        <f aca="false">SUMPRODUCT('5N inverse'!$A$8:$Y$8,'5N mesh'!$B$37:$Z$37,$E492:$AC492)+'5N inverse'!$A$8*$C493/Setup!$B$17+INDEX('5N inverse'!$A$8:$Y$8,1,'5N mesh'!$B$7+1)*Setup!$B$22</f>
        <v>0</v>
      </c>
      <c r="K493" s="0" t="n">
        <f aca="false">SUMPRODUCT('5N inverse'!$A$9:$Y$9,'5N mesh'!$B$37:$Z$37,$E492:$AC492)+'5N inverse'!$A$9*$C493/Setup!$B$17+INDEX('5N inverse'!$A$9:$Y$9,1,'5N mesh'!$B$7+1)*Setup!$B$22</f>
        <v>0</v>
      </c>
      <c r="L493" s="0" t="n">
        <f aca="false">SUMPRODUCT('5N inverse'!$A$10:$Y$10,'5N mesh'!$B$37:$Z$37,$E492:$AC492)+'5N inverse'!$A$10*$C493/Setup!$B$17+INDEX('5N inverse'!$A$10:$Y$10,1,'5N mesh'!$B$7+1)*Setup!$B$22</f>
        <v>0</v>
      </c>
      <c r="M493" s="0" t="n">
        <f aca="false">SUMPRODUCT('5N inverse'!$A$11:$Y$11,'5N mesh'!$B$37:$Z$37,$E492:$AC492)+'5N inverse'!$A$11*$C493/Setup!$B$17+INDEX('5N inverse'!$A$11:$Y$11,1,'5N mesh'!$B$7+1)*Setup!$B$22</f>
        <v>0</v>
      </c>
      <c r="N493" s="0" t="n">
        <f aca="false">SUMPRODUCT('5N inverse'!$A$12:$Y$12,'5N mesh'!$B$37:$Z$37,$E492:$AC492)+'5N inverse'!$A$12*$C493/Setup!$B$17+INDEX('5N inverse'!$A$12:$Y$12,1,'5N mesh'!$B$7+1)*Setup!$B$22</f>
        <v>0</v>
      </c>
      <c r="O493" s="0" t="n">
        <f aca="false">SUMPRODUCT('5N inverse'!$A$13:$Y$13,'5N mesh'!$B$37:$Z$37,$E492:$AC492)+'5N inverse'!$A$13*$C493/Setup!$B$17+INDEX('5N inverse'!$A$13:$Y$13,1,'5N mesh'!$B$7+1)*Setup!$B$22</f>
        <v>0</v>
      </c>
      <c r="P493" s="0" t="n">
        <f aca="false">SUMPRODUCT('5N inverse'!$A$14:$Y$14,'5N mesh'!$B$37:$Z$37,$E492:$AC492)+'5N inverse'!$A$14*$C493/Setup!$B$17+INDEX('5N inverse'!$A$14:$Y$14,1,'5N mesh'!$B$7+1)*Setup!$B$22</f>
        <v>0</v>
      </c>
      <c r="Q493" s="0" t="n">
        <f aca="false">SUMPRODUCT('5N inverse'!$A$15:$Y$15,'5N mesh'!$B$37:$Z$37,$E492:$AC492)+'5N inverse'!$A$15*$C493/Setup!$B$17+INDEX('5N inverse'!$A$15:$Y$15,1,'5N mesh'!$B$7+1)*Setup!$B$22</f>
        <v>0</v>
      </c>
      <c r="R493" s="0" t="n">
        <f aca="false">SUMPRODUCT('5N inverse'!$A$16:$Y$16,'5N mesh'!$B$37:$Z$37,$E492:$AC492)+'5N inverse'!$A$16*$C493/Setup!$B$17+INDEX('5N inverse'!$A$16:$Y$16,1,'5N mesh'!$B$7+1)*Setup!$B$22</f>
        <v>0</v>
      </c>
      <c r="S493" s="0" t="n">
        <f aca="false">SUMPRODUCT('5N inverse'!$A$17:$Y$17,'5N mesh'!$B$37:$Z$37,$E492:$AC492)+'5N inverse'!$A$17*$C493/Setup!$B$17+INDEX('5N inverse'!$A$17:$Y$17,1,'5N mesh'!$B$7+1)*Setup!$B$22</f>
        <v>0</v>
      </c>
      <c r="T493" s="0" t="n">
        <f aca="false">SUMPRODUCT('5N inverse'!$A$18:$Y$18,'5N mesh'!$B$37:$Z$37,$E492:$AC492)+'5N inverse'!$A$18*$C493/Setup!$B$17+INDEX('5N inverse'!$A$18:$Y$18,1,'5N mesh'!$B$7+1)*Setup!$B$22</f>
        <v>0</v>
      </c>
      <c r="U493" s="0" t="n">
        <f aca="false">SUMPRODUCT('5N inverse'!$A$19:$Y$19,'5N mesh'!$B$37:$Z$37,$E492:$AC492)+'5N inverse'!$A$19*$C493/Setup!$B$17+INDEX('5N inverse'!$A$19:$Y$19,1,'5N mesh'!$B$7+1)*Setup!$B$22</f>
        <v>0</v>
      </c>
      <c r="V493" s="0" t="n">
        <f aca="false">SUMPRODUCT('5N inverse'!$A$20:$Y$20,'5N mesh'!$B$37:$Z$37,$E492:$AC492)+'5N inverse'!$A$20*$C493/Setup!$B$17+INDEX('5N inverse'!$A$20:$Y$20,1,'5N mesh'!$B$7+1)*Setup!$B$22</f>
        <v>0</v>
      </c>
      <c r="W493" s="0" t="n">
        <f aca="false">SUMPRODUCT('5N inverse'!$A$21:$Y$21,'5N mesh'!$B$37:$Z$37,$E492:$AC492)+'5N inverse'!$A$21*$C493/Setup!$B$17+INDEX('5N inverse'!$A$21:$Y$21,1,'5N mesh'!$B$7+1)*Setup!$B$22</f>
        <v>0</v>
      </c>
      <c r="X493" s="0" t="n">
        <f aca="false">SUMPRODUCT('5N inverse'!$A$22:$Y$22,'5N mesh'!$B$37:$Z$37,$E492:$AC492)+'5N inverse'!$A$22*$C493/Setup!$B$17+INDEX('5N inverse'!$A$22:$Y$22,1,'5N mesh'!$B$7+1)*Setup!$B$22</f>
        <v>0</v>
      </c>
      <c r="Y493" s="0" t="n">
        <f aca="false">SUMPRODUCT('5N inverse'!$A$23:$Y$23,'5N mesh'!$B$37:$Z$37,$E492:$AC492)+'5N inverse'!$A$23*$C493/Setup!$B$17+INDEX('5N inverse'!$A$23:$Y$23,1,'5N mesh'!$B$7+1)*Setup!$B$22</f>
        <v>0</v>
      </c>
      <c r="Z493" s="0" t="n">
        <f aca="false">SUMPRODUCT('5N inverse'!$A$24:$Y$24,'5N mesh'!$B$37:$Z$37,$E492:$AC492)+'5N inverse'!$A$24*$C493/Setup!$B$17+INDEX('5N inverse'!$A$24:$Y$24,1,'5N mesh'!$B$7+1)*Setup!$B$22</f>
        <v>0</v>
      </c>
      <c r="AA493" s="0" t="n">
        <f aca="false">SUMPRODUCT('5N inverse'!$A$25:$Y$25,'5N mesh'!$B$37:$Z$37,$E492:$AC492)+'5N inverse'!$A$25*$C493/Setup!$B$17+INDEX('5N inverse'!$A$25:$Y$25,1,'5N mesh'!$B$7+1)*Setup!$B$22</f>
        <v>0</v>
      </c>
      <c r="AB493" s="0" t="n">
        <f aca="false">SUMPRODUCT('5N inverse'!$A$26:$Y$26,'5N mesh'!$B$37:$Z$37,$E492:$AC492)+'5N inverse'!$A$26*$C493/Setup!$B$17+INDEX('5N inverse'!$A$26:$Y$26,1,'5N mesh'!$B$7+1)*Setup!$B$22</f>
        <v>0</v>
      </c>
      <c r="AC493" s="0" t="n">
        <f aca="false">SUMPRODUCT('5N inverse'!$A$27:$Y$27,'5N mesh'!$B$37:$Z$37,$E492:$AC492)+'5N inverse'!$A$27*$C493/Setup!$B$17+INDEX('5N inverse'!$A$27:$Y$27,1,'5N mesh'!$B$7+1)*Setup!$B$22</f>
        <v>0</v>
      </c>
    </row>
    <row r="494" customFormat="false" ht="15" hidden="false" customHeight="false" outlineLevel="0" collapsed="false">
      <c r="A494" s="0" t="n">
        <v>489</v>
      </c>
      <c r="B494" s="0" t="n">
        <f aca="false">A494*Setup!$B$11/3600</f>
        <v>40.75</v>
      </c>
      <c r="C494" s="0" t="n">
        <f aca="false">Setup!$B$7+Setup!$B$8*COS(2*PI()*(B494-Setup!$B$9)/24)</f>
        <v>27.9231411216129</v>
      </c>
      <c r="D494" s="0" t="n">
        <f aca="false">(C494-E494)/Setup!$B$17</f>
        <v>21.3914661347434</v>
      </c>
      <c r="E494" s="0" t="n">
        <f aca="false">SUMPRODUCT('5N inverse'!$A$3:$Y$3,'5N mesh'!$B$37:$Z$37,$E493:$AC493)+'5N inverse'!$A$3*$C494/Setup!$B$17+INDEX('5N inverse'!$A$3:$Y$3,1,'5N mesh'!$B$7+1)*Setup!$B$22</f>
        <v>25.1422505240963</v>
      </c>
      <c r="F494" s="0" t="n">
        <f aca="false">SUMPRODUCT('5N inverse'!$A$4:$Y$4,'5N mesh'!$B$37:$Z$37,$E493:$AC493)+'5N inverse'!$A$4*$C494/Setup!$B$17+INDEX('5N inverse'!$A$4:$Y$4,1,'5N mesh'!$B$7+1)*Setup!$B$22</f>
        <v>23.4649845185266</v>
      </c>
      <c r="G494" s="0" t="n">
        <f aca="false">SUMPRODUCT('5N inverse'!$A$5:$Y$5,'5N mesh'!$B$37:$Z$37,$E493:$AC493)+'5N inverse'!$A$5*$C494/Setup!$B$17+INDEX('5N inverse'!$A$5:$Y$5,1,'5N mesh'!$B$7+1)*Setup!$B$22</f>
        <v>20.1104525073873</v>
      </c>
      <c r="H494" s="0" t="n">
        <f aca="false">SUMPRODUCT('5N inverse'!$A$6:$Y$6,'5N mesh'!$B$37:$Z$37,$E493:$AC493)+'5N inverse'!$A$6*$C494/Setup!$B$17+INDEX('5N inverse'!$A$6:$Y$6,1,'5N mesh'!$B$7+1)*Setup!$B$22</f>
        <v>16.755920496248</v>
      </c>
      <c r="I494" s="0" t="n">
        <f aca="false">SUMPRODUCT('5N inverse'!$A$7:$Y$7,'5N mesh'!$B$37:$Z$37,$E493:$AC493)+'5N inverse'!$A$7*$C494/Setup!$B$17+INDEX('5N inverse'!$A$7:$Y$7,1,'5N mesh'!$B$7+1)*Setup!$B$22</f>
        <v>15.0786544906784</v>
      </c>
      <c r="J494" s="0" t="n">
        <f aca="false">SUMPRODUCT('5N inverse'!$A$8:$Y$8,'5N mesh'!$B$37:$Z$37,$E493:$AC493)+'5N inverse'!$A$8*$C494/Setup!$B$17+INDEX('5N inverse'!$A$8:$Y$8,1,'5N mesh'!$B$7+1)*Setup!$B$22</f>
        <v>0</v>
      </c>
      <c r="K494" s="0" t="n">
        <f aca="false">SUMPRODUCT('5N inverse'!$A$9:$Y$9,'5N mesh'!$B$37:$Z$37,$E493:$AC493)+'5N inverse'!$A$9*$C494/Setup!$B$17+INDEX('5N inverse'!$A$9:$Y$9,1,'5N mesh'!$B$7+1)*Setup!$B$22</f>
        <v>0</v>
      </c>
      <c r="L494" s="0" t="n">
        <f aca="false">SUMPRODUCT('5N inverse'!$A$10:$Y$10,'5N mesh'!$B$37:$Z$37,$E493:$AC493)+'5N inverse'!$A$10*$C494/Setup!$B$17+INDEX('5N inverse'!$A$10:$Y$10,1,'5N mesh'!$B$7+1)*Setup!$B$22</f>
        <v>0</v>
      </c>
      <c r="M494" s="0" t="n">
        <f aca="false">SUMPRODUCT('5N inverse'!$A$11:$Y$11,'5N mesh'!$B$37:$Z$37,$E493:$AC493)+'5N inverse'!$A$11*$C494/Setup!$B$17+INDEX('5N inverse'!$A$11:$Y$11,1,'5N mesh'!$B$7+1)*Setup!$B$22</f>
        <v>0</v>
      </c>
      <c r="N494" s="0" t="n">
        <f aca="false">SUMPRODUCT('5N inverse'!$A$12:$Y$12,'5N mesh'!$B$37:$Z$37,$E493:$AC493)+'5N inverse'!$A$12*$C494/Setup!$B$17+INDEX('5N inverse'!$A$12:$Y$12,1,'5N mesh'!$B$7+1)*Setup!$B$22</f>
        <v>0</v>
      </c>
      <c r="O494" s="0" t="n">
        <f aca="false">SUMPRODUCT('5N inverse'!$A$13:$Y$13,'5N mesh'!$B$37:$Z$37,$E493:$AC493)+'5N inverse'!$A$13*$C494/Setup!$B$17+INDEX('5N inverse'!$A$13:$Y$13,1,'5N mesh'!$B$7+1)*Setup!$B$22</f>
        <v>0</v>
      </c>
      <c r="P494" s="0" t="n">
        <f aca="false">SUMPRODUCT('5N inverse'!$A$14:$Y$14,'5N mesh'!$B$37:$Z$37,$E493:$AC493)+'5N inverse'!$A$14*$C494/Setup!$B$17+INDEX('5N inverse'!$A$14:$Y$14,1,'5N mesh'!$B$7+1)*Setup!$B$22</f>
        <v>0</v>
      </c>
      <c r="Q494" s="0" t="n">
        <f aca="false">SUMPRODUCT('5N inverse'!$A$15:$Y$15,'5N mesh'!$B$37:$Z$37,$E493:$AC493)+'5N inverse'!$A$15*$C494/Setup!$B$17+INDEX('5N inverse'!$A$15:$Y$15,1,'5N mesh'!$B$7+1)*Setup!$B$22</f>
        <v>0</v>
      </c>
      <c r="R494" s="0" t="n">
        <f aca="false">SUMPRODUCT('5N inverse'!$A$16:$Y$16,'5N mesh'!$B$37:$Z$37,$E493:$AC493)+'5N inverse'!$A$16*$C494/Setup!$B$17+INDEX('5N inverse'!$A$16:$Y$16,1,'5N mesh'!$B$7+1)*Setup!$B$22</f>
        <v>0</v>
      </c>
      <c r="S494" s="0" t="n">
        <f aca="false">SUMPRODUCT('5N inverse'!$A$17:$Y$17,'5N mesh'!$B$37:$Z$37,$E493:$AC493)+'5N inverse'!$A$17*$C494/Setup!$B$17+INDEX('5N inverse'!$A$17:$Y$17,1,'5N mesh'!$B$7+1)*Setup!$B$22</f>
        <v>0</v>
      </c>
      <c r="T494" s="0" t="n">
        <f aca="false">SUMPRODUCT('5N inverse'!$A$18:$Y$18,'5N mesh'!$B$37:$Z$37,$E493:$AC493)+'5N inverse'!$A$18*$C494/Setup!$B$17+INDEX('5N inverse'!$A$18:$Y$18,1,'5N mesh'!$B$7+1)*Setup!$B$22</f>
        <v>0</v>
      </c>
      <c r="U494" s="0" t="n">
        <f aca="false">SUMPRODUCT('5N inverse'!$A$19:$Y$19,'5N mesh'!$B$37:$Z$37,$E493:$AC493)+'5N inverse'!$A$19*$C494/Setup!$B$17+INDEX('5N inverse'!$A$19:$Y$19,1,'5N mesh'!$B$7+1)*Setup!$B$22</f>
        <v>0</v>
      </c>
      <c r="V494" s="0" t="n">
        <f aca="false">SUMPRODUCT('5N inverse'!$A$20:$Y$20,'5N mesh'!$B$37:$Z$37,$E493:$AC493)+'5N inverse'!$A$20*$C494/Setup!$B$17+INDEX('5N inverse'!$A$20:$Y$20,1,'5N mesh'!$B$7+1)*Setup!$B$22</f>
        <v>0</v>
      </c>
      <c r="W494" s="0" t="n">
        <f aca="false">SUMPRODUCT('5N inverse'!$A$21:$Y$21,'5N mesh'!$B$37:$Z$37,$E493:$AC493)+'5N inverse'!$A$21*$C494/Setup!$B$17+INDEX('5N inverse'!$A$21:$Y$21,1,'5N mesh'!$B$7+1)*Setup!$B$22</f>
        <v>0</v>
      </c>
      <c r="X494" s="0" t="n">
        <f aca="false">SUMPRODUCT('5N inverse'!$A$22:$Y$22,'5N mesh'!$B$37:$Z$37,$E493:$AC493)+'5N inverse'!$A$22*$C494/Setup!$B$17+INDEX('5N inverse'!$A$22:$Y$22,1,'5N mesh'!$B$7+1)*Setup!$B$22</f>
        <v>0</v>
      </c>
      <c r="Y494" s="0" t="n">
        <f aca="false">SUMPRODUCT('5N inverse'!$A$23:$Y$23,'5N mesh'!$B$37:$Z$37,$E493:$AC493)+'5N inverse'!$A$23*$C494/Setup!$B$17+INDEX('5N inverse'!$A$23:$Y$23,1,'5N mesh'!$B$7+1)*Setup!$B$22</f>
        <v>0</v>
      </c>
      <c r="Z494" s="0" t="n">
        <f aca="false">SUMPRODUCT('5N inverse'!$A$24:$Y$24,'5N mesh'!$B$37:$Z$37,$E493:$AC493)+'5N inverse'!$A$24*$C494/Setup!$B$17+INDEX('5N inverse'!$A$24:$Y$24,1,'5N mesh'!$B$7+1)*Setup!$B$22</f>
        <v>0</v>
      </c>
      <c r="AA494" s="0" t="n">
        <f aca="false">SUMPRODUCT('5N inverse'!$A$25:$Y$25,'5N mesh'!$B$37:$Z$37,$E493:$AC493)+'5N inverse'!$A$25*$C494/Setup!$B$17+INDEX('5N inverse'!$A$25:$Y$25,1,'5N mesh'!$B$7+1)*Setup!$B$22</f>
        <v>0</v>
      </c>
      <c r="AB494" s="0" t="n">
        <f aca="false">SUMPRODUCT('5N inverse'!$A$26:$Y$26,'5N mesh'!$B$37:$Z$37,$E493:$AC493)+'5N inverse'!$A$26*$C494/Setup!$B$17+INDEX('5N inverse'!$A$26:$Y$26,1,'5N mesh'!$B$7+1)*Setup!$B$22</f>
        <v>0</v>
      </c>
      <c r="AC494" s="0" t="n">
        <f aca="false">SUMPRODUCT('5N inverse'!$A$27:$Y$27,'5N mesh'!$B$37:$Z$37,$E493:$AC493)+'5N inverse'!$A$27*$C494/Setup!$B$17+INDEX('5N inverse'!$A$27:$Y$27,1,'5N mesh'!$B$7+1)*Setup!$B$22</f>
        <v>0</v>
      </c>
    </row>
    <row r="495" customFormat="false" ht="15" hidden="false" customHeight="false" outlineLevel="0" collapsed="false">
      <c r="A495" s="0" t="n">
        <v>490</v>
      </c>
      <c r="B495" s="0" t="n">
        <f aca="false">A495*Setup!$B$11/3600</f>
        <v>40.8333333333333</v>
      </c>
      <c r="C495" s="0" t="n">
        <f aca="false">Setup!$B$7+Setup!$B$8*COS(2*PI()*(B495-Setup!$B$9)/24)</f>
        <v>27.9051840284797</v>
      </c>
      <c r="D495" s="0" t="n">
        <f aca="false">(C495-E495)/Setup!$B$17</f>
        <v>21.0063432318139</v>
      </c>
      <c r="E495" s="0" t="n">
        <f aca="false">SUMPRODUCT('5N inverse'!$A$3:$Y$3,'5N mesh'!$B$37:$Z$37,$E494:$AC494)+'5N inverse'!$A$3*$C495/Setup!$B$17+INDEX('5N inverse'!$A$3:$Y$3,1,'5N mesh'!$B$7+1)*Setup!$B$22</f>
        <v>25.1743594083439</v>
      </c>
      <c r="F495" s="0" t="n">
        <f aca="false">SUMPRODUCT('5N inverse'!$A$4:$Y$4,'5N mesh'!$B$37:$Z$37,$E494:$AC494)+'5N inverse'!$A$4*$C495/Setup!$B$17+INDEX('5N inverse'!$A$4:$Y$4,1,'5N mesh'!$B$7+1)*Setup!$B$22</f>
        <v>23.491795625998</v>
      </c>
      <c r="G495" s="0" t="n">
        <f aca="false">SUMPRODUCT('5N inverse'!$A$5:$Y$5,'5N mesh'!$B$37:$Z$37,$E494:$AC494)+'5N inverse'!$A$5*$C495/Setup!$B$17+INDEX('5N inverse'!$A$5:$Y$5,1,'5N mesh'!$B$7+1)*Setup!$B$22</f>
        <v>20.126668061306</v>
      </c>
      <c r="H495" s="0" t="n">
        <f aca="false">SUMPRODUCT('5N inverse'!$A$6:$Y$6,'5N mesh'!$B$37:$Z$37,$E494:$AC494)+'5N inverse'!$A$6*$C495/Setup!$B$17+INDEX('5N inverse'!$A$6:$Y$6,1,'5N mesh'!$B$7+1)*Setup!$B$22</f>
        <v>16.761540496614</v>
      </c>
      <c r="I495" s="0" t="n">
        <f aca="false">SUMPRODUCT('5N inverse'!$A$7:$Y$7,'5N mesh'!$B$37:$Z$37,$E494:$AC494)+'5N inverse'!$A$7*$C495/Setup!$B$17+INDEX('5N inverse'!$A$7:$Y$7,1,'5N mesh'!$B$7+1)*Setup!$B$22</f>
        <v>15.078976714268</v>
      </c>
      <c r="J495" s="0" t="n">
        <f aca="false">SUMPRODUCT('5N inverse'!$A$8:$Y$8,'5N mesh'!$B$37:$Z$37,$E494:$AC494)+'5N inverse'!$A$8*$C495/Setup!$B$17+INDEX('5N inverse'!$A$8:$Y$8,1,'5N mesh'!$B$7+1)*Setup!$B$22</f>
        <v>0</v>
      </c>
      <c r="K495" s="0" t="n">
        <f aca="false">SUMPRODUCT('5N inverse'!$A$9:$Y$9,'5N mesh'!$B$37:$Z$37,$E494:$AC494)+'5N inverse'!$A$9*$C495/Setup!$B$17+INDEX('5N inverse'!$A$9:$Y$9,1,'5N mesh'!$B$7+1)*Setup!$B$22</f>
        <v>0</v>
      </c>
      <c r="L495" s="0" t="n">
        <f aca="false">SUMPRODUCT('5N inverse'!$A$10:$Y$10,'5N mesh'!$B$37:$Z$37,$E494:$AC494)+'5N inverse'!$A$10*$C495/Setup!$B$17+INDEX('5N inverse'!$A$10:$Y$10,1,'5N mesh'!$B$7+1)*Setup!$B$22</f>
        <v>0</v>
      </c>
      <c r="M495" s="0" t="n">
        <f aca="false">SUMPRODUCT('5N inverse'!$A$11:$Y$11,'5N mesh'!$B$37:$Z$37,$E494:$AC494)+'5N inverse'!$A$11*$C495/Setup!$B$17+INDEX('5N inverse'!$A$11:$Y$11,1,'5N mesh'!$B$7+1)*Setup!$B$22</f>
        <v>0</v>
      </c>
      <c r="N495" s="0" t="n">
        <f aca="false">SUMPRODUCT('5N inverse'!$A$12:$Y$12,'5N mesh'!$B$37:$Z$37,$E494:$AC494)+'5N inverse'!$A$12*$C495/Setup!$B$17+INDEX('5N inverse'!$A$12:$Y$12,1,'5N mesh'!$B$7+1)*Setup!$B$22</f>
        <v>0</v>
      </c>
      <c r="O495" s="0" t="n">
        <f aca="false">SUMPRODUCT('5N inverse'!$A$13:$Y$13,'5N mesh'!$B$37:$Z$37,$E494:$AC494)+'5N inverse'!$A$13*$C495/Setup!$B$17+INDEX('5N inverse'!$A$13:$Y$13,1,'5N mesh'!$B$7+1)*Setup!$B$22</f>
        <v>0</v>
      </c>
      <c r="P495" s="0" t="n">
        <f aca="false">SUMPRODUCT('5N inverse'!$A$14:$Y$14,'5N mesh'!$B$37:$Z$37,$E494:$AC494)+'5N inverse'!$A$14*$C495/Setup!$B$17+INDEX('5N inverse'!$A$14:$Y$14,1,'5N mesh'!$B$7+1)*Setup!$B$22</f>
        <v>0</v>
      </c>
      <c r="Q495" s="0" t="n">
        <f aca="false">SUMPRODUCT('5N inverse'!$A$15:$Y$15,'5N mesh'!$B$37:$Z$37,$E494:$AC494)+'5N inverse'!$A$15*$C495/Setup!$B$17+INDEX('5N inverse'!$A$15:$Y$15,1,'5N mesh'!$B$7+1)*Setup!$B$22</f>
        <v>0</v>
      </c>
      <c r="R495" s="0" t="n">
        <f aca="false">SUMPRODUCT('5N inverse'!$A$16:$Y$16,'5N mesh'!$B$37:$Z$37,$E494:$AC494)+'5N inverse'!$A$16*$C495/Setup!$B$17+INDEX('5N inverse'!$A$16:$Y$16,1,'5N mesh'!$B$7+1)*Setup!$B$22</f>
        <v>0</v>
      </c>
      <c r="S495" s="0" t="n">
        <f aca="false">SUMPRODUCT('5N inverse'!$A$17:$Y$17,'5N mesh'!$B$37:$Z$37,$E494:$AC494)+'5N inverse'!$A$17*$C495/Setup!$B$17+INDEX('5N inverse'!$A$17:$Y$17,1,'5N mesh'!$B$7+1)*Setup!$B$22</f>
        <v>0</v>
      </c>
      <c r="T495" s="0" t="n">
        <f aca="false">SUMPRODUCT('5N inverse'!$A$18:$Y$18,'5N mesh'!$B$37:$Z$37,$E494:$AC494)+'5N inverse'!$A$18*$C495/Setup!$B$17+INDEX('5N inverse'!$A$18:$Y$18,1,'5N mesh'!$B$7+1)*Setup!$B$22</f>
        <v>0</v>
      </c>
      <c r="U495" s="0" t="n">
        <f aca="false">SUMPRODUCT('5N inverse'!$A$19:$Y$19,'5N mesh'!$B$37:$Z$37,$E494:$AC494)+'5N inverse'!$A$19*$C495/Setup!$B$17+INDEX('5N inverse'!$A$19:$Y$19,1,'5N mesh'!$B$7+1)*Setup!$B$22</f>
        <v>0</v>
      </c>
      <c r="V495" s="0" t="n">
        <f aca="false">SUMPRODUCT('5N inverse'!$A$20:$Y$20,'5N mesh'!$B$37:$Z$37,$E494:$AC494)+'5N inverse'!$A$20*$C495/Setup!$B$17+INDEX('5N inverse'!$A$20:$Y$20,1,'5N mesh'!$B$7+1)*Setup!$B$22</f>
        <v>0</v>
      </c>
      <c r="W495" s="0" t="n">
        <f aca="false">SUMPRODUCT('5N inverse'!$A$21:$Y$21,'5N mesh'!$B$37:$Z$37,$E494:$AC494)+'5N inverse'!$A$21*$C495/Setup!$B$17+INDEX('5N inverse'!$A$21:$Y$21,1,'5N mesh'!$B$7+1)*Setup!$B$22</f>
        <v>0</v>
      </c>
      <c r="X495" s="0" t="n">
        <f aca="false">SUMPRODUCT('5N inverse'!$A$22:$Y$22,'5N mesh'!$B$37:$Z$37,$E494:$AC494)+'5N inverse'!$A$22*$C495/Setup!$B$17+INDEX('5N inverse'!$A$22:$Y$22,1,'5N mesh'!$B$7+1)*Setup!$B$22</f>
        <v>0</v>
      </c>
      <c r="Y495" s="0" t="n">
        <f aca="false">SUMPRODUCT('5N inverse'!$A$23:$Y$23,'5N mesh'!$B$37:$Z$37,$E494:$AC494)+'5N inverse'!$A$23*$C495/Setup!$B$17+INDEX('5N inverse'!$A$23:$Y$23,1,'5N mesh'!$B$7+1)*Setup!$B$22</f>
        <v>0</v>
      </c>
      <c r="Z495" s="0" t="n">
        <f aca="false">SUMPRODUCT('5N inverse'!$A$24:$Y$24,'5N mesh'!$B$37:$Z$37,$E494:$AC494)+'5N inverse'!$A$24*$C495/Setup!$B$17+INDEX('5N inverse'!$A$24:$Y$24,1,'5N mesh'!$B$7+1)*Setup!$B$22</f>
        <v>0</v>
      </c>
      <c r="AA495" s="0" t="n">
        <f aca="false">SUMPRODUCT('5N inverse'!$A$25:$Y$25,'5N mesh'!$B$37:$Z$37,$E494:$AC494)+'5N inverse'!$A$25*$C495/Setup!$B$17+INDEX('5N inverse'!$A$25:$Y$25,1,'5N mesh'!$B$7+1)*Setup!$B$22</f>
        <v>0</v>
      </c>
      <c r="AB495" s="0" t="n">
        <f aca="false">SUMPRODUCT('5N inverse'!$A$26:$Y$26,'5N mesh'!$B$37:$Z$37,$E494:$AC494)+'5N inverse'!$A$26*$C495/Setup!$B$17+INDEX('5N inverse'!$A$26:$Y$26,1,'5N mesh'!$B$7+1)*Setup!$B$22</f>
        <v>0</v>
      </c>
      <c r="AC495" s="0" t="n">
        <f aca="false">SUMPRODUCT('5N inverse'!$A$27:$Y$27,'5N mesh'!$B$37:$Z$37,$E494:$AC494)+'5N inverse'!$A$27*$C495/Setup!$B$17+INDEX('5N inverse'!$A$27:$Y$27,1,'5N mesh'!$B$7+1)*Setup!$B$22</f>
        <v>0</v>
      </c>
    </row>
    <row r="496" customFormat="false" ht="15" hidden="false" customHeight="false" outlineLevel="0" collapsed="false">
      <c r="A496" s="0" t="n">
        <v>491</v>
      </c>
      <c r="B496" s="0" t="n">
        <f aca="false">A496*Setup!$B$11/3600</f>
        <v>40.9166666666667</v>
      </c>
      <c r="C496" s="0" t="n">
        <f aca="false">Setup!$B$7+Setup!$B$8*COS(2*PI()*(B496-Setup!$B$9)/24)</f>
        <v>27.885368279253</v>
      </c>
      <c r="D496" s="0" t="n">
        <f aca="false">(C496-E496)/Setup!$B$17</f>
        <v>20.6121770762326</v>
      </c>
      <c r="E496" s="0" t="n">
        <f aca="false">SUMPRODUCT('5N inverse'!$A$3:$Y$3,'5N mesh'!$B$37:$Z$37,$E495:$AC495)+'5N inverse'!$A$3*$C496/Setup!$B$17+INDEX('5N inverse'!$A$3:$Y$3,1,'5N mesh'!$B$7+1)*Setup!$B$22</f>
        <v>25.2057852593428</v>
      </c>
      <c r="F496" s="0" t="n">
        <f aca="false">SUMPRODUCT('5N inverse'!$A$4:$Y$4,'5N mesh'!$B$37:$Z$37,$E495:$AC495)+'5N inverse'!$A$4*$C496/Setup!$B$17+INDEX('5N inverse'!$A$4:$Y$4,1,'5N mesh'!$B$7+1)*Setup!$B$22</f>
        <v>23.5180371606272</v>
      </c>
      <c r="G496" s="0" t="n">
        <f aca="false">SUMPRODUCT('5N inverse'!$A$5:$Y$5,'5N mesh'!$B$37:$Z$37,$E495:$AC495)+'5N inverse'!$A$5*$C496/Setup!$B$17+INDEX('5N inverse'!$A$5:$Y$5,1,'5N mesh'!$B$7+1)*Setup!$B$22</f>
        <v>20.142540963196</v>
      </c>
      <c r="H496" s="0" t="n">
        <f aca="false">SUMPRODUCT('5N inverse'!$A$6:$Y$6,'5N mesh'!$B$37:$Z$37,$E495:$AC495)+'5N inverse'!$A$6*$C496/Setup!$B$17+INDEX('5N inverse'!$A$6:$Y$6,1,'5N mesh'!$B$7+1)*Setup!$B$22</f>
        <v>16.7670447657649</v>
      </c>
      <c r="I496" s="0" t="n">
        <f aca="false">SUMPRODUCT('5N inverse'!$A$7:$Y$7,'5N mesh'!$B$37:$Z$37,$E495:$AC495)+'5N inverse'!$A$7*$C496/Setup!$B$17+INDEX('5N inverse'!$A$7:$Y$7,1,'5N mesh'!$B$7+1)*Setup!$B$22</f>
        <v>15.0792966670493</v>
      </c>
      <c r="J496" s="0" t="n">
        <f aca="false">SUMPRODUCT('5N inverse'!$A$8:$Y$8,'5N mesh'!$B$37:$Z$37,$E495:$AC495)+'5N inverse'!$A$8*$C496/Setup!$B$17+INDEX('5N inverse'!$A$8:$Y$8,1,'5N mesh'!$B$7+1)*Setup!$B$22</f>
        <v>0</v>
      </c>
      <c r="K496" s="0" t="n">
        <f aca="false">SUMPRODUCT('5N inverse'!$A$9:$Y$9,'5N mesh'!$B$37:$Z$37,$E495:$AC495)+'5N inverse'!$A$9*$C496/Setup!$B$17+INDEX('5N inverse'!$A$9:$Y$9,1,'5N mesh'!$B$7+1)*Setup!$B$22</f>
        <v>0</v>
      </c>
      <c r="L496" s="0" t="n">
        <f aca="false">SUMPRODUCT('5N inverse'!$A$10:$Y$10,'5N mesh'!$B$37:$Z$37,$E495:$AC495)+'5N inverse'!$A$10*$C496/Setup!$B$17+INDEX('5N inverse'!$A$10:$Y$10,1,'5N mesh'!$B$7+1)*Setup!$B$22</f>
        <v>0</v>
      </c>
      <c r="M496" s="0" t="n">
        <f aca="false">SUMPRODUCT('5N inverse'!$A$11:$Y$11,'5N mesh'!$B$37:$Z$37,$E495:$AC495)+'5N inverse'!$A$11*$C496/Setup!$B$17+INDEX('5N inverse'!$A$11:$Y$11,1,'5N mesh'!$B$7+1)*Setup!$B$22</f>
        <v>0</v>
      </c>
      <c r="N496" s="0" t="n">
        <f aca="false">SUMPRODUCT('5N inverse'!$A$12:$Y$12,'5N mesh'!$B$37:$Z$37,$E495:$AC495)+'5N inverse'!$A$12*$C496/Setup!$B$17+INDEX('5N inverse'!$A$12:$Y$12,1,'5N mesh'!$B$7+1)*Setup!$B$22</f>
        <v>0</v>
      </c>
      <c r="O496" s="0" t="n">
        <f aca="false">SUMPRODUCT('5N inverse'!$A$13:$Y$13,'5N mesh'!$B$37:$Z$37,$E495:$AC495)+'5N inverse'!$A$13*$C496/Setup!$B$17+INDEX('5N inverse'!$A$13:$Y$13,1,'5N mesh'!$B$7+1)*Setup!$B$22</f>
        <v>0</v>
      </c>
      <c r="P496" s="0" t="n">
        <f aca="false">SUMPRODUCT('5N inverse'!$A$14:$Y$14,'5N mesh'!$B$37:$Z$37,$E495:$AC495)+'5N inverse'!$A$14*$C496/Setup!$B$17+INDEX('5N inverse'!$A$14:$Y$14,1,'5N mesh'!$B$7+1)*Setup!$B$22</f>
        <v>0</v>
      </c>
      <c r="Q496" s="0" t="n">
        <f aca="false">SUMPRODUCT('5N inverse'!$A$15:$Y$15,'5N mesh'!$B$37:$Z$37,$E495:$AC495)+'5N inverse'!$A$15*$C496/Setup!$B$17+INDEX('5N inverse'!$A$15:$Y$15,1,'5N mesh'!$B$7+1)*Setup!$B$22</f>
        <v>0</v>
      </c>
      <c r="R496" s="0" t="n">
        <f aca="false">SUMPRODUCT('5N inverse'!$A$16:$Y$16,'5N mesh'!$B$37:$Z$37,$E495:$AC495)+'5N inverse'!$A$16*$C496/Setup!$B$17+INDEX('5N inverse'!$A$16:$Y$16,1,'5N mesh'!$B$7+1)*Setup!$B$22</f>
        <v>0</v>
      </c>
      <c r="S496" s="0" t="n">
        <f aca="false">SUMPRODUCT('5N inverse'!$A$17:$Y$17,'5N mesh'!$B$37:$Z$37,$E495:$AC495)+'5N inverse'!$A$17*$C496/Setup!$B$17+INDEX('5N inverse'!$A$17:$Y$17,1,'5N mesh'!$B$7+1)*Setup!$B$22</f>
        <v>0</v>
      </c>
      <c r="T496" s="0" t="n">
        <f aca="false">SUMPRODUCT('5N inverse'!$A$18:$Y$18,'5N mesh'!$B$37:$Z$37,$E495:$AC495)+'5N inverse'!$A$18*$C496/Setup!$B$17+INDEX('5N inverse'!$A$18:$Y$18,1,'5N mesh'!$B$7+1)*Setup!$B$22</f>
        <v>0</v>
      </c>
      <c r="U496" s="0" t="n">
        <f aca="false">SUMPRODUCT('5N inverse'!$A$19:$Y$19,'5N mesh'!$B$37:$Z$37,$E495:$AC495)+'5N inverse'!$A$19*$C496/Setup!$B$17+INDEX('5N inverse'!$A$19:$Y$19,1,'5N mesh'!$B$7+1)*Setup!$B$22</f>
        <v>0</v>
      </c>
      <c r="V496" s="0" t="n">
        <f aca="false">SUMPRODUCT('5N inverse'!$A$20:$Y$20,'5N mesh'!$B$37:$Z$37,$E495:$AC495)+'5N inverse'!$A$20*$C496/Setup!$B$17+INDEX('5N inverse'!$A$20:$Y$20,1,'5N mesh'!$B$7+1)*Setup!$B$22</f>
        <v>0</v>
      </c>
      <c r="W496" s="0" t="n">
        <f aca="false">SUMPRODUCT('5N inverse'!$A$21:$Y$21,'5N mesh'!$B$37:$Z$37,$E495:$AC495)+'5N inverse'!$A$21*$C496/Setup!$B$17+INDEX('5N inverse'!$A$21:$Y$21,1,'5N mesh'!$B$7+1)*Setup!$B$22</f>
        <v>0</v>
      </c>
      <c r="X496" s="0" t="n">
        <f aca="false">SUMPRODUCT('5N inverse'!$A$22:$Y$22,'5N mesh'!$B$37:$Z$37,$E495:$AC495)+'5N inverse'!$A$22*$C496/Setup!$B$17+INDEX('5N inverse'!$A$22:$Y$22,1,'5N mesh'!$B$7+1)*Setup!$B$22</f>
        <v>0</v>
      </c>
      <c r="Y496" s="0" t="n">
        <f aca="false">SUMPRODUCT('5N inverse'!$A$23:$Y$23,'5N mesh'!$B$37:$Z$37,$E495:$AC495)+'5N inverse'!$A$23*$C496/Setup!$B$17+INDEX('5N inverse'!$A$23:$Y$23,1,'5N mesh'!$B$7+1)*Setup!$B$22</f>
        <v>0</v>
      </c>
      <c r="Z496" s="0" t="n">
        <f aca="false">SUMPRODUCT('5N inverse'!$A$24:$Y$24,'5N mesh'!$B$37:$Z$37,$E495:$AC495)+'5N inverse'!$A$24*$C496/Setup!$B$17+INDEX('5N inverse'!$A$24:$Y$24,1,'5N mesh'!$B$7+1)*Setup!$B$22</f>
        <v>0</v>
      </c>
      <c r="AA496" s="0" t="n">
        <f aca="false">SUMPRODUCT('5N inverse'!$A$25:$Y$25,'5N mesh'!$B$37:$Z$37,$E495:$AC495)+'5N inverse'!$A$25*$C496/Setup!$B$17+INDEX('5N inverse'!$A$25:$Y$25,1,'5N mesh'!$B$7+1)*Setup!$B$22</f>
        <v>0</v>
      </c>
      <c r="AB496" s="0" t="n">
        <f aca="false">SUMPRODUCT('5N inverse'!$A$26:$Y$26,'5N mesh'!$B$37:$Z$37,$E495:$AC495)+'5N inverse'!$A$26*$C496/Setup!$B$17+INDEX('5N inverse'!$A$26:$Y$26,1,'5N mesh'!$B$7+1)*Setup!$B$22</f>
        <v>0</v>
      </c>
      <c r="AC496" s="0" t="n">
        <f aca="false">SUMPRODUCT('5N inverse'!$A$27:$Y$27,'5N mesh'!$B$37:$Z$37,$E495:$AC495)+'5N inverse'!$A$27*$C496/Setup!$B$17+INDEX('5N inverse'!$A$27:$Y$27,1,'5N mesh'!$B$7+1)*Setup!$B$22</f>
        <v>0</v>
      </c>
    </row>
    <row r="497" customFormat="false" ht="15" hidden="false" customHeight="false" outlineLevel="0" collapsed="false">
      <c r="A497" s="0" t="n">
        <v>492</v>
      </c>
      <c r="B497" s="0" t="n">
        <f aca="false">A497*Setup!$B$11/3600</f>
        <v>41</v>
      </c>
      <c r="C497" s="0" t="n">
        <f aca="false">Setup!$B$7+Setup!$B$8*COS(2*PI()*(B497-Setup!$B$9)/24)</f>
        <v>27.8637033051563</v>
      </c>
      <c r="D497" s="0" t="n">
        <f aca="false">(C497-E497)/Setup!$B$17</f>
        <v>20.209154353944</v>
      </c>
      <c r="E497" s="0" t="n">
        <f aca="false">SUMPRODUCT('5N inverse'!$A$3:$Y$3,'5N mesh'!$B$37:$Z$37,$E496:$AC496)+'5N inverse'!$A$3*$C497/Setup!$B$17+INDEX('5N inverse'!$A$3:$Y$3,1,'5N mesh'!$B$7+1)*Setup!$B$22</f>
        <v>25.2365132391435</v>
      </c>
      <c r="F497" s="0" t="n">
        <f aca="false">SUMPRODUCT('5N inverse'!$A$4:$Y$4,'5N mesh'!$B$37:$Z$37,$E496:$AC496)+'5N inverse'!$A$4*$C497/Setup!$B$17+INDEX('5N inverse'!$A$4:$Y$4,1,'5N mesh'!$B$7+1)*Setup!$B$22</f>
        <v>23.5436967323223</v>
      </c>
      <c r="G497" s="0" t="n">
        <f aca="false">SUMPRODUCT('5N inverse'!$A$5:$Y$5,'5N mesh'!$B$37:$Z$37,$E496:$AC496)+'5N inverse'!$A$5*$C497/Setup!$B$17+INDEX('5N inverse'!$A$5:$Y$5,1,'5N mesh'!$B$7+1)*Setup!$B$22</f>
        <v>20.1580637186797</v>
      </c>
      <c r="H497" s="0" t="n">
        <f aca="false">SUMPRODUCT('5N inverse'!$A$6:$Y$6,'5N mesh'!$B$37:$Z$37,$E496:$AC496)+'5N inverse'!$A$6*$C497/Setup!$B$17+INDEX('5N inverse'!$A$6:$Y$6,1,'5N mesh'!$B$7+1)*Setup!$B$22</f>
        <v>16.7724307050371</v>
      </c>
      <c r="I497" s="0" t="n">
        <f aca="false">SUMPRODUCT('5N inverse'!$A$7:$Y$7,'5N mesh'!$B$37:$Z$37,$E496:$AC496)+'5N inverse'!$A$7*$C497/Setup!$B$17+INDEX('5N inverse'!$A$7:$Y$7,1,'5N mesh'!$B$7+1)*Setup!$B$22</f>
        <v>15.0796141982158</v>
      </c>
      <c r="J497" s="0" t="n">
        <f aca="false">SUMPRODUCT('5N inverse'!$A$8:$Y$8,'5N mesh'!$B$37:$Z$37,$E496:$AC496)+'5N inverse'!$A$8*$C497/Setup!$B$17+INDEX('5N inverse'!$A$8:$Y$8,1,'5N mesh'!$B$7+1)*Setup!$B$22</f>
        <v>0</v>
      </c>
      <c r="K497" s="0" t="n">
        <f aca="false">SUMPRODUCT('5N inverse'!$A$9:$Y$9,'5N mesh'!$B$37:$Z$37,$E496:$AC496)+'5N inverse'!$A$9*$C497/Setup!$B$17+INDEX('5N inverse'!$A$9:$Y$9,1,'5N mesh'!$B$7+1)*Setup!$B$22</f>
        <v>0</v>
      </c>
      <c r="L497" s="0" t="n">
        <f aca="false">SUMPRODUCT('5N inverse'!$A$10:$Y$10,'5N mesh'!$B$37:$Z$37,$E496:$AC496)+'5N inverse'!$A$10*$C497/Setup!$B$17+INDEX('5N inverse'!$A$10:$Y$10,1,'5N mesh'!$B$7+1)*Setup!$B$22</f>
        <v>0</v>
      </c>
      <c r="M497" s="0" t="n">
        <f aca="false">SUMPRODUCT('5N inverse'!$A$11:$Y$11,'5N mesh'!$B$37:$Z$37,$E496:$AC496)+'5N inverse'!$A$11*$C497/Setup!$B$17+INDEX('5N inverse'!$A$11:$Y$11,1,'5N mesh'!$B$7+1)*Setup!$B$22</f>
        <v>0</v>
      </c>
      <c r="N497" s="0" t="n">
        <f aca="false">SUMPRODUCT('5N inverse'!$A$12:$Y$12,'5N mesh'!$B$37:$Z$37,$E496:$AC496)+'5N inverse'!$A$12*$C497/Setup!$B$17+INDEX('5N inverse'!$A$12:$Y$12,1,'5N mesh'!$B$7+1)*Setup!$B$22</f>
        <v>0</v>
      </c>
      <c r="O497" s="0" t="n">
        <f aca="false">SUMPRODUCT('5N inverse'!$A$13:$Y$13,'5N mesh'!$B$37:$Z$37,$E496:$AC496)+'5N inverse'!$A$13*$C497/Setup!$B$17+INDEX('5N inverse'!$A$13:$Y$13,1,'5N mesh'!$B$7+1)*Setup!$B$22</f>
        <v>0</v>
      </c>
      <c r="P497" s="0" t="n">
        <f aca="false">SUMPRODUCT('5N inverse'!$A$14:$Y$14,'5N mesh'!$B$37:$Z$37,$E496:$AC496)+'5N inverse'!$A$14*$C497/Setup!$B$17+INDEX('5N inverse'!$A$14:$Y$14,1,'5N mesh'!$B$7+1)*Setup!$B$22</f>
        <v>0</v>
      </c>
      <c r="Q497" s="0" t="n">
        <f aca="false">SUMPRODUCT('5N inverse'!$A$15:$Y$15,'5N mesh'!$B$37:$Z$37,$E496:$AC496)+'5N inverse'!$A$15*$C497/Setup!$B$17+INDEX('5N inverse'!$A$15:$Y$15,1,'5N mesh'!$B$7+1)*Setup!$B$22</f>
        <v>0</v>
      </c>
      <c r="R497" s="0" t="n">
        <f aca="false">SUMPRODUCT('5N inverse'!$A$16:$Y$16,'5N mesh'!$B$37:$Z$37,$E496:$AC496)+'5N inverse'!$A$16*$C497/Setup!$B$17+INDEX('5N inverse'!$A$16:$Y$16,1,'5N mesh'!$B$7+1)*Setup!$B$22</f>
        <v>0</v>
      </c>
      <c r="S497" s="0" t="n">
        <f aca="false">SUMPRODUCT('5N inverse'!$A$17:$Y$17,'5N mesh'!$B$37:$Z$37,$E496:$AC496)+'5N inverse'!$A$17*$C497/Setup!$B$17+INDEX('5N inverse'!$A$17:$Y$17,1,'5N mesh'!$B$7+1)*Setup!$B$22</f>
        <v>0</v>
      </c>
      <c r="T497" s="0" t="n">
        <f aca="false">SUMPRODUCT('5N inverse'!$A$18:$Y$18,'5N mesh'!$B$37:$Z$37,$E496:$AC496)+'5N inverse'!$A$18*$C497/Setup!$B$17+INDEX('5N inverse'!$A$18:$Y$18,1,'5N mesh'!$B$7+1)*Setup!$B$22</f>
        <v>0</v>
      </c>
      <c r="U497" s="0" t="n">
        <f aca="false">SUMPRODUCT('5N inverse'!$A$19:$Y$19,'5N mesh'!$B$37:$Z$37,$E496:$AC496)+'5N inverse'!$A$19*$C497/Setup!$B$17+INDEX('5N inverse'!$A$19:$Y$19,1,'5N mesh'!$B$7+1)*Setup!$B$22</f>
        <v>0</v>
      </c>
      <c r="V497" s="0" t="n">
        <f aca="false">SUMPRODUCT('5N inverse'!$A$20:$Y$20,'5N mesh'!$B$37:$Z$37,$E496:$AC496)+'5N inverse'!$A$20*$C497/Setup!$B$17+INDEX('5N inverse'!$A$20:$Y$20,1,'5N mesh'!$B$7+1)*Setup!$B$22</f>
        <v>0</v>
      </c>
      <c r="W497" s="0" t="n">
        <f aca="false">SUMPRODUCT('5N inverse'!$A$21:$Y$21,'5N mesh'!$B$37:$Z$37,$E496:$AC496)+'5N inverse'!$A$21*$C497/Setup!$B$17+INDEX('5N inverse'!$A$21:$Y$21,1,'5N mesh'!$B$7+1)*Setup!$B$22</f>
        <v>0</v>
      </c>
      <c r="X497" s="0" t="n">
        <f aca="false">SUMPRODUCT('5N inverse'!$A$22:$Y$22,'5N mesh'!$B$37:$Z$37,$E496:$AC496)+'5N inverse'!$A$22*$C497/Setup!$B$17+INDEX('5N inverse'!$A$22:$Y$22,1,'5N mesh'!$B$7+1)*Setup!$B$22</f>
        <v>0</v>
      </c>
      <c r="Y497" s="0" t="n">
        <f aca="false">SUMPRODUCT('5N inverse'!$A$23:$Y$23,'5N mesh'!$B$37:$Z$37,$E496:$AC496)+'5N inverse'!$A$23*$C497/Setup!$B$17+INDEX('5N inverse'!$A$23:$Y$23,1,'5N mesh'!$B$7+1)*Setup!$B$22</f>
        <v>0</v>
      </c>
      <c r="Z497" s="0" t="n">
        <f aca="false">SUMPRODUCT('5N inverse'!$A$24:$Y$24,'5N mesh'!$B$37:$Z$37,$E496:$AC496)+'5N inverse'!$A$24*$C497/Setup!$B$17+INDEX('5N inverse'!$A$24:$Y$24,1,'5N mesh'!$B$7+1)*Setup!$B$22</f>
        <v>0</v>
      </c>
      <c r="AA497" s="0" t="n">
        <f aca="false">SUMPRODUCT('5N inverse'!$A$25:$Y$25,'5N mesh'!$B$37:$Z$37,$E496:$AC496)+'5N inverse'!$A$25*$C497/Setup!$B$17+INDEX('5N inverse'!$A$25:$Y$25,1,'5N mesh'!$B$7+1)*Setup!$B$22</f>
        <v>0</v>
      </c>
      <c r="AB497" s="0" t="n">
        <f aca="false">SUMPRODUCT('5N inverse'!$A$26:$Y$26,'5N mesh'!$B$37:$Z$37,$E496:$AC496)+'5N inverse'!$A$26*$C497/Setup!$B$17+INDEX('5N inverse'!$A$26:$Y$26,1,'5N mesh'!$B$7+1)*Setup!$B$22</f>
        <v>0</v>
      </c>
      <c r="AC497" s="0" t="n">
        <f aca="false">SUMPRODUCT('5N inverse'!$A$27:$Y$27,'5N mesh'!$B$37:$Z$37,$E496:$AC496)+'5N inverse'!$A$27*$C497/Setup!$B$17+INDEX('5N inverse'!$A$27:$Y$27,1,'5N mesh'!$B$7+1)*Setup!$B$22</f>
        <v>0</v>
      </c>
    </row>
    <row r="498" customFormat="false" ht="15" hidden="false" customHeight="false" outlineLevel="0" collapsed="false">
      <c r="A498" s="0" t="n">
        <v>493</v>
      </c>
      <c r="B498" s="0" t="n">
        <f aca="false">A498*Setup!$B$11/3600</f>
        <v>41.0833333333333</v>
      </c>
      <c r="C498" s="0" t="n">
        <f aca="false">Setup!$B$7+Setup!$B$8*COS(2*PI()*(B498-Setup!$B$9)/24)</f>
        <v>27.8401994175437</v>
      </c>
      <c r="D498" s="0" t="n">
        <f aca="false">(C498-E498)/Setup!$B$17</f>
        <v>19.7974659783093</v>
      </c>
      <c r="E498" s="0" t="n">
        <f aca="false">SUMPRODUCT('5N inverse'!$A$3:$Y$3,'5N mesh'!$B$37:$Z$37,$E497:$AC497)+'5N inverse'!$A$3*$C498/Setup!$B$17+INDEX('5N inverse'!$A$3:$Y$3,1,'5N mesh'!$B$7+1)*Setup!$B$22</f>
        <v>25.2665288403635</v>
      </c>
      <c r="F498" s="0" t="n">
        <f aca="false">SUMPRODUCT('5N inverse'!$A$4:$Y$4,'5N mesh'!$B$37:$Z$37,$E497:$AC497)+'5N inverse'!$A$4*$C498/Setup!$B$17+INDEX('5N inverse'!$A$4:$Y$4,1,'5N mesh'!$B$7+1)*Setup!$B$22</f>
        <v>23.568762226652</v>
      </c>
      <c r="G498" s="0" t="n">
        <f aca="false">SUMPRODUCT('5N inverse'!$A$5:$Y$5,'5N mesh'!$B$37:$Z$37,$E497:$AC497)+'5N inverse'!$A$5*$C498/Setup!$B$17+INDEX('5N inverse'!$A$5:$Y$5,1,'5N mesh'!$B$7+1)*Setup!$B$22</f>
        <v>20.1732289992289</v>
      </c>
      <c r="H498" s="0" t="n">
        <f aca="false">SUMPRODUCT('5N inverse'!$A$6:$Y$6,'5N mesh'!$B$37:$Z$37,$E497:$AC497)+'5N inverse'!$A$6*$C498/Setup!$B$17+INDEX('5N inverse'!$A$6:$Y$6,1,'5N mesh'!$B$7+1)*Setup!$B$22</f>
        <v>16.7776957718058</v>
      </c>
      <c r="I498" s="0" t="n">
        <f aca="false">SUMPRODUCT('5N inverse'!$A$7:$Y$7,'5N mesh'!$B$37:$Z$37,$E497:$AC497)+'5N inverse'!$A$7*$C498/Setup!$B$17+INDEX('5N inverse'!$A$7:$Y$7,1,'5N mesh'!$B$7+1)*Setup!$B$22</f>
        <v>15.0799291580943</v>
      </c>
      <c r="J498" s="0" t="n">
        <f aca="false">SUMPRODUCT('5N inverse'!$A$8:$Y$8,'5N mesh'!$B$37:$Z$37,$E497:$AC497)+'5N inverse'!$A$8*$C498/Setup!$B$17+INDEX('5N inverse'!$A$8:$Y$8,1,'5N mesh'!$B$7+1)*Setup!$B$22</f>
        <v>0</v>
      </c>
      <c r="K498" s="0" t="n">
        <f aca="false">SUMPRODUCT('5N inverse'!$A$9:$Y$9,'5N mesh'!$B$37:$Z$37,$E497:$AC497)+'5N inverse'!$A$9*$C498/Setup!$B$17+INDEX('5N inverse'!$A$9:$Y$9,1,'5N mesh'!$B$7+1)*Setup!$B$22</f>
        <v>0</v>
      </c>
      <c r="L498" s="0" t="n">
        <f aca="false">SUMPRODUCT('5N inverse'!$A$10:$Y$10,'5N mesh'!$B$37:$Z$37,$E497:$AC497)+'5N inverse'!$A$10*$C498/Setup!$B$17+INDEX('5N inverse'!$A$10:$Y$10,1,'5N mesh'!$B$7+1)*Setup!$B$22</f>
        <v>0</v>
      </c>
      <c r="M498" s="0" t="n">
        <f aca="false">SUMPRODUCT('5N inverse'!$A$11:$Y$11,'5N mesh'!$B$37:$Z$37,$E497:$AC497)+'5N inverse'!$A$11*$C498/Setup!$B$17+INDEX('5N inverse'!$A$11:$Y$11,1,'5N mesh'!$B$7+1)*Setup!$B$22</f>
        <v>0</v>
      </c>
      <c r="N498" s="0" t="n">
        <f aca="false">SUMPRODUCT('5N inverse'!$A$12:$Y$12,'5N mesh'!$B$37:$Z$37,$E497:$AC497)+'5N inverse'!$A$12*$C498/Setup!$B$17+INDEX('5N inverse'!$A$12:$Y$12,1,'5N mesh'!$B$7+1)*Setup!$B$22</f>
        <v>0</v>
      </c>
      <c r="O498" s="0" t="n">
        <f aca="false">SUMPRODUCT('5N inverse'!$A$13:$Y$13,'5N mesh'!$B$37:$Z$37,$E497:$AC497)+'5N inverse'!$A$13*$C498/Setup!$B$17+INDEX('5N inverse'!$A$13:$Y$13,1,'5N mesh'!$B$7+1)*Setup!$B$22</f>
        <v>0</v>
      </c>
      <c r="P498" s="0" t="n">
        <f aca="false">SUMPRODUCT('5N inverse'!$A$14:$Y$14,'5N mesh'!$B$37:$Z$37,$E497:$AC497)+'5N inverse'!$A$14*$C498/Setup!$B$17+INDEX('5N inverse'!$A$14:$Y$14,1,'5N mesh'!$B$7+1)*Setup!$B$22</f>
        <v>0</v>
      </c>
      <c r="Q498" s="0" t="n">
        <f aca="false">SUMPRODUCT('5N inverse'!$A$15:$Y$15,'5N mesh'!$B$37:$Z$37,$E497:$AC497)+'5N inverse'!$A$15*$C498/Setup!$B$17+INDEX('5N inverse'!$A$15:$Y$15,1,'5N mesh'!$B$7+1)*Setup!$B$22</f>
        <v>0</v>
      </c>
      <c r="R498" s="0" t="n">
        <f aca="false">SUMPRODUCT('5N inverse'!$A$16:$Y$16,'5N mesh'!$B$37:$Z$37,$E497:$AC497)+'5N inverse'!$A$16*$C498/Setup!$B$17+INDEX('5N inverse'!$A$16:$Y$16,1,'5N mesh'!$B$7+1)*Setup!$B$22</f>
        <v>0</v>
      </c>
      <c r="S498" s="0" t="n">
        <f aca="false">SUMPRODUCT('5N inverse'!$A$17:$Y$17,'5N mesh'!$B$37:$Z$37,$E497:$AC497)+'5N inverse'!$A$17*$C498/Setup!$B$17+INDEX('5N inverse'!$A$17:$Y$17,1,'5N mesh'!$B$7+1)*Setup!$B$22</f>
        <v>0</v>
      </c>
      <c r="T498" s="0" t="n">
        <f aca="false">SUMPRODUCT('5N inverse'!$A$18:$Y$18,'5N mesh'!$B$37:$Z$37,$E497:$AC497)+'5N inverse'!$A$18*$C498/Setup!$B$17+INDEX('5N inverse'!$A$18:$Y$18,1,'5N mesh'!$B$7+1)*Setup!$B$22</f>
        <v>0</v>
      </c>
      <c r="U498" s="0" t="n">
        <f aca="false">SUMPRODUCT('5N inverse'!$A$19:$Y$19,'5N mesh'!$B$37:$Z$37,$E497:$AC497)+'5N inverse'!$A$19*$C498/Setup!$B$17+INDEX('5N inverse'!$A$19:$Y$19,1,'5N mesh'!$B$7+1)*Setup!$B$22</f>
        <v>0</v>
      </c>
      <c r="V498" s="0" t="n">
        <f aca="false">SUMPRODUCT('5N inverse'!$A$20:$Y$20,'5N mesh'!$B$37:$Z$37,$E497:$AC497)+'5N inverse'!$A$20*$C498/Setup!$B$17+INDEX('5N inverse'!$A$20:$Y$20,1,'5N mesh'!$B$7+1)*Setup!$B$22</f>
        <v>0</v>
      </c>
      <c r="W498" s="0" t="n">
        <f aca="false">SUMPRODUCT('5N inverse'!$A$21:$Y$21,'5N mesh'!$B$37:$Z$37,$E497:$AC497)+'5N inverse'!$A$21*$C498/Setup!$B$17+INDEX('5N inverse'!$A$21:$Y$21,1,'5N mesh'!$B$7+1)*Setup!$B$22</f>
        <v>0</v>
      </c>
      <c r="X498" s="0" t="n">
        <f aca="false">SUMPRODUCT('5N inverse'!$A$22:$Y$22,'5N mesh'!$B$37:$Z$37,$E497:$AC497)+'5N inverse'!$A$22*$C498/Setup!$B$17+INDEX('5N inverse'!$A$22:$Y$22,1,'5N mesh'!$B$7+1)*Setup!$B$22</f>
        <v>0</v>
      </c>
      <c r="Y498" s="0" t="n">
        <f aca="false">SUMPRODUCT('5N inverse'!$A$23:$Y$23,'5N mesh'!$B$37:$Z$37,$E497:$AC497)+'5N inverse'!$A$23*$C498/Setup!$B$17+INDEX('5N inverse'!$A$23:$Y$23,1,'5N mesh'!$B$7+1)*Setup!$B$22</f>
        <v>0</v>
      </c>
      <c r="Z498" s="0" t="n">
        <f aca="false">SUMPRODUCT('5N inverse'!$A$24:$Y$24,'5N mesh'!$B$37:$Z$37,$E497:$AC497)+'5N inverse'!$A$24*$C498/Setup!$B$17+INDEX('5N inverse'!$A$24:$Y$24,1,'5N mesh'!$B$7+1)*Setup!$B$22</f>
        <v>0</v>
      </c>
      <c r="AA498" s="0" t="n">
        <f aca="false">SUMPRODUCT('5N inverse'!$A$25:$Y$25,'5N mesh'!$B$37:$Z$37,$E497:$AC497)+'5N inverse'!$A$25*$C498/Setup!$B$17+INDEX('5N inverse'!$A$25:$Y$25,1,'5N mesh'!$B$7+1)*Setup!$B$22</f>
        <v>0</v>
      </c>
      <c r="AB498" s="0" t="n">
        <f aca="false">SUMPRODUCT('5N inverse'!$A$26:$Y$26,'5N mesh'!$B$37:$Z$37,$E497:$AC497)+'5N inverse'!$A$26*$C498/Setup!$B$17+INDEX('5N inverse'!$A$26:$Y$26,1,'5N mesh'!$B$7+1)*Setup!$B$22</f>
        <v>0</v>
      </c>
      <c r="AC498" s="0" t="n">
        <f aca="false">SUMPRODUCT('5N inverse'!$A$27:$Y$27,'5N mesh'!$B$37:$Z$37,$E497:$AC497)+'5N inverse'!$A$27*$C498/Setup!$B$17+INDEX('5N inverse'!$A$27:$Y$27,1,'5N mesh'!$B$7+1)*Setup!$B$22</f>
        <v>0</v>
      </c>
    </row>
    <row r="499" customFormat="false" ht="15" hidden="false" customHeight="false" outlineLevel="0" collapsed="false">
      <c r="A499" s="0" t="n">
        <v>494</v>
      </c>
      <c r="B499" s="0" t="n">
        <f aca="false">A499*Setup!$B$11/3600</f>
        <v>41.1666666666667</v>
      </c>
      <c r="C499" s="0" t="n">
        <f aca="false">Setup!$B$7+Setup!$B$8*COS(2*PI()*(B499-Setup!$B$9)/24)</f>
        <v>27.8148678029929</v>
      </c>
      <c r="D499" s="0" t="n">
        <f aca="false">(C499-E499)/Setup!$B$17</f>
        <v>19.37730699908</v>
      </c>
      <c r="E499" s="0" t="n">
        <f aca="false">SUMPRODUCT('5N inverse'!$A$3:$Y$3,'5N mesh'!$B$37:$Z$37,$E498:$AC498)+'5N inverse'!$A$3*$C499/Setup!$B$17+INDEX('5N inverse'!$A$3:$Y$3,1,'5N mesh'!$B$7+1)*Setup!$B$22</f>
        <v>25.2958178931125</v>
      </c>
      <c r="F499" s="0" t="n">
        <f aca="false">SUMPRODUCT('5N inverse'!$A$4:$Y$4,'5N mesh'!$B$37:$Z$37,$E498:$AC498)+'5N inverse'!$A$4*$C499/Setup!$B$17+INDEX('5N inverse'!$A$4:$Y$4,1,'5N mesh'!$B$7+1)*Setup!$B$22</f>
        <v>23.5932218106297</v>
      </c>
      <c r="G499" s="0" t="n">
        <f aca="false">SUMPRODUCT('5N inverse'!$A$5:$Y$5,'5N mesh'!$B$37:$Z$37,$E498:$AC498)+'5N inverse'!$A$5*$C499/Setup!$B$17+INDEX('5N inverse'!$A$5:$Y$5,1,'5N mesh'!$B$7+1)*Setup!$B$22</f>
        <v>20.1880296456642</v>
      </c>
      <c r="H499" s="0" t="n">
        <f aca="false">SUMPRODUCT('5N inverse'!$A$6:$Y$6,'5N mesh'!$B$37:$Z$37,$E498:$AC498)+'5N inverse'!$A$6*$C499/Setup!$B$17+INDEX('5N inverse'!$A$6:$Y$6,1,'5N mesh'!$B$7+1)*Setup!$B$22</f>
        <v>16.7828374806987</v>
      </c>
      <c r="I499" s="0" t="n">
        <f aca="false">SUMPRODUCT('5N inverse'!$A$7:$Y$7,'5N mesh'!$B$37:$Z$37,$E498:$AC498)+'5N inverse'!$A$7*$C499/Setup!$B$17+INDEX('5N inverse'!$A$7:$Y$7,1,'5N mesh'!$B$7+1)*Setup!$B$22</f>
        <v>15.0802413982159</v>
      </c>
      <c r="J499" s="0" t="n">
        <f aca="false">SUMPRODUCT('5N inverse'!$A$8:$Y$8,'5N mesh'!$B$37:$Z$37,$E498:$AC498)+'5N inverse'!$A$8*$C499/Setup!$B$17+INDEX('5N inverse'!$A$8:$Y$8,1,'5N mesh'!$B$7+1)*Setup!$B$22</f>
        <v>0</v>
      </c>
      <c r="K499" s="0" t="n">
        <f aca="false">SUMPRODUCT('5N inverse'!$A$9:$Y$9,'5N mesh'!$B$37:$Z$37,$E498:$AC498)+'5N inverse'!$A$9*$C499/Setup!$B$17+INDEX('5N inverse'!$A$9:$Y$9,1,'5N mesh'!$B$7+1)*Setup!$B$22</f>
        <v>0</v>
      </c>
      <c r="L499" s="0" t="n">
        <f aca="false">SUMPRODUCT('5N inverse'!$A$10:$Y$10,'5N mesh'!$B$37:$Z$37,$E498:$AC498)+'5N inverse'!$A$10*$C499/Setup!$B$17+INDEX('5N inverse'!$A$10:$Y$10,1,'5N mesh'!$B$7+1)*Setup!$B$22</f>
        <v>0</v>
      </c>
      <c r="M499" s="0" t="n">
        <f aca="false">SUMPRODUCT('5N inverse'!$A$11:$Y$11,'5N mesh'!$B$37:$Z$37,$E498:$AC498)+'5N inverse'!$A$11*$C499/Setup!$B$17+INDEX('5N inverse'!$A$11:$Y$11,1,'5N mesh'!$B$7+1)*Setup!$B$22</f>
        <v>0</v>
      </c>
      <c r="N499" s="0" t="n">
        <f aca="false">SUMPRODUCT('5N inverse'!$A$12:$Y$12,'5N mesh'!$B$37:$Z$37,$E498:$AC498)+'5N inverse'!$A$12*$C499/Setup!$B$17+INDEX('5N inverse'!$A$12:$Y$12,1,'5N mesh'!$B$7+1)*Setup!$B$22</f>
        <v>0</v>
      </c>
      <c r="O499" s="0" t="n">
        <f aca="false">SUMPRODUCT('5N inverse'!$A$13:$Y$13,'5N mesh'!$B$37:$Z$37,$E498:$AC498)+'5N inverse'!$A$13*$C499/Setup!$B$17+INDEX('5N inverse'!$A$13:$Y$13,1,'5N mesh'!$B$7+1)*Setup!$B$22</f>
        <v>0</v>
      </c>
      <c r="P499" s="0" t="n">
        <f aca="false">SUMPRODUCT('5N inverse'!$A$14:$Y$14,'5N mesh'!$B$37:$Z$37,$E498:$AC498)+'5N inverse'!$A$14*$C499/Setup!$B$17+INDEX('5N inverse'!$A$14:$Y$14,1,'5N mesh'!$B$7+1)*Setup!$B$22</f>
        <v>0</v>
      </c>
      <c r="Q499" s="0" t="n">
        <f aca="false">SUMPRODUCT('5N inverse'!$A$15:$Y$15,'5N mesh'!$B$37:$Z$37,$E498:$AC498)+'5N inverse'!$A$15*$C499/Setup!$B$17+INDEX('5N inverse'!$A$15:$Y$15,1,'5N mesh'!$B$7+1)*Setup!$B$22</f>
        <v>0</v>
      </c>
      <c r="R499" s="0" t="n">
        <f aca="false">SUMPRODUCT('5N inverse'!$A$16:$Y$16,'5N mesh'!$B$37:$Z$37,$E498:$AC498)+'5N inverse'!$A$16*$C499/Setup!$B$17+INDEX('5N inverse'!$A$16:$Y$16,1,'5N mesh'!$B$7+1)*Setup!$B$22</f>
        <v>0</v>
      </c>
      <c r="S499" s="0" t="n">
        <f aca="false">SUMPRODUCT('5N inverse'!$A$17:$Y$17,'5N mesh'!$B$37:$Z$37,$E498:$AC498)+'5N inverse'!$A$17*$C499/Setup!$B$17+INDEX('5N inverse'!$A$17:$Y$17,1,'5N mesh'!$B$7+1)*Setup!$B$22</f>
        <v>0</v>
      </c>
      <c r="T499" s="0" t="n">
        <f aca="false">SUMPRODUCT('5N inverse'!$A$18:$Y$18,'5N mesh'!$B$37:$Z$37,$E498:$AC498)+'5N inverse'!$A$18*$C499/Setup!$B$17+INDEX('5N inverse'!$A$18:$Y$18,1,'5N mesh'!$B$7+1)*Setup!$B$22</f>
        <v>0</v>
      </c>
      <c r="U499" s="0" t="n">
        <f aca="false">SUMPRODUCT('5N inverse'!$A$19:$Y$19,'5N mesh'!$B$37:$Z$37,$E498:$AC498)+'5N inverse'!$A$19*$C499/Setup!$B$17+INDEX('5N inverse'!$A$19:$Y$19,1,'5N mesh'!$B$7+1)*Setup!$B$22</f>
        <v>0</v>
      </c>
      <c r="V499" s="0" t="n">
        <f aca="false">SUMPRODUCT('5N inverse'!$A$20:$Y$20,'5N mesh'!$B$37:$Z$37,$E498:$AC498)+'5N inverse'!$A$20*$C499/Setup!$B$17+INDEX('5N inverse'!$A$20:$Y$20,1,'5N mesh'!$B$7+1)*Setup!$B$22</f>
        <v>0</v>
      </c>
      <c r="W499" s="0" t="n">
        <f aca="false">SUMPRODUCT('5N inverse'!$A$21:$Y$21,'5N mesh'!$B$37:$Z$37,$E498:$AC498)+'5N inverse'!$A$21*$C499/Setup!$B$17+INDEX('5N inverse'!$A$21:$Y$21,1,'5N mesh'!$B$7+1)*Setup!$B$22</f>
        <v>0</v>
      </c>
      <c r="X499" s="0" t="n">
        <f aca="false">SUMPRODUCT('5N inverse'!$A$22:$Y$22,'5N mesh'!$B$37:$Z$37,$E498:$AC498)+'5N inverse'!$A$22*$C499/Setup!$B$17+INDEX('5N inverse'!$A$22:$Y$22,1,'5N mesh'!$B$7+1)*Setup!$B$22</f>
        <v>0</v>
      </c>
      <c r="Y499" s="0" t="n">
        <f aca="false">SUMPRODUCT('5N inverse'!$A$23:$Y$23,'5N mesh'!$B$37:$Z$37,$E498:$AC498)+'5N inverse'!$A$23*$C499/Setup!$B$17+INDEX('5N inverse'!$A$23:$Y$23,1,'5N mesh'!$B$7+1)*Setup!$B$22</f>
        <v>0</v>
      </c>
      <c r="Z499" s="0" t="n">
        <f aca="false">SUMPRODUCT('5N inverse'!$A$24:$Y$24,'5N mesh'!$B$37:$Z$37,$E498:$AC498)+'5N inverse'!$A$24*$C499/Setup!$B$17+INDEX('5N inverse'!$A$24:$Y$24,1,'5N mesh'!$B$7+1)*Setup!$B$22</f>
        <v>0</v>
      </c>
      <c r="AA499" s="0" t="n">
        <f aca="false">SUMPRODUCT('5N inverse'!$A$25:$Y$25,'5N mesh'!$B$37:$Z$37,$E498:$AC498)+'5N inverse'!$A$25*$C499/Setup!$B$17+INDEX('5N inverse'!$A$25:$Y$25,1,'5N mesh'!$B$7+1)*Setup!$B$22</f>
        <v>0</v>
      </c>
      <c r="AB499" s="0" t="n">
        <f aca="false">SUMPRODUCT('5N inverse'!$A$26:$Y$26,'5N mesh'!$B$37:$Z$37,$E498:$AC498)+'5N inverse'!$A$26*$C499/Setup!$B$17+INDEX('5N inverse'!$A$26:$Y$26,1,'5N mesh'!$B$7+1)*Setup!$B$22</f>
        <v>0</v>
      </c>
      <c r="AC499" s="0" t="n">
        <f aca="false">SUMPRODUCT('5N inverse'!$A$27:$Y$27,'5N mesh'!$B$37:$Z$37,$E498:$AC498)+'5N inverse'!$A$27*$C499/Setup!$B$17+INDEX('5N inverse'!$A$27:$Y$27,1,'5N mesh'!$B$7+1)*Setup!$B$22</f>
        <v>0</v>
      </c>
    </row>
    <row r="500" customFormat="false" ht="15" hidden="false" customHeight="false" outlineLevel="0" collapsed="false">
      <c r="A500" s="0" t="n">
        <v>495</v>
      </c>
      <c r="B500" s="0" t="n">
        <f aca="false">A500*Setup!$B$11/3600</f>
        <v>41.25</v>
      </c>
      <c r="C500" s="0" t="n">
        <f aca="false">Setup!$B$7+Setup!$B$8*COS(2*PI()*(B500-Setup!$B$9)/24)</f>
        <v>27.7877205179804</v>
      </c>
      <c r="D500" s="0" t="n">
        <f aca="false">(C500-E500)/Setup!$B$17</f>
        <v>18.9488765094057</v>
      </c>
      <c r="E500" s="0" t="n">
        <f aca="false">SUMPRODUCT('5N inverse'!$A$3:$Y$3,'5N mesh'!$B$37:$Z$37,$E499:$AC499)+'5N inverse'!$A$3*$C500/Setup!$B$17+INDEX('5N inverse'!$A$3:$Y$3,1,'5N mesh'!$B$7+1)*Setup!$B$22</f>
        <v>25.3243665717577</v>
      </c>
      <c r="F500" s="0" t="n">
        <f aca="false">SUMPRODUCT('5N inverse'!$A$4:$Y$4,'5N mesh'!$B$37:$Z$37,$E499:$AC499)+'5N inverse'!$A$4*$C500/Setup!$B$17+INDEX('5N inverse'!$A$4:$Y$4,1,'5N mesh'!$B$7+1)*Setup!$B$22</f>
        <v>23.6170639383626</v>
      </c>
      <c r="G500" s="0" t="n">
        <f aca="false">SUMPRODUCT('5N inverse'!$A$5:$Y$5,'5N mesh'!$B$37:$Z$37,$E499:$AC499)+'5N inverse'!$A$5*$C500/Setup!$B$17+INDEX('5N inverse'!$A$5:$Y$5,1,'5N mesh'!$B$7+1)*Setup!$B$22</f>
        <v>20.2024586715724</v>
      </c>
      <c r="H500" s="0" t="n">
        <f aca="false">SUMPRODUCT('5N inverse'!$A$6:$Y$6,'5N mesh'!$B$37:$Z$37,$E499:$AC499)+'5N inverse'!$A$6*$C500/Setup!$B$17+INDEX('5N inverse'!$A$6:$Y$6,1,'5N mesh'!$B$7+1)*Setup!$B$22</f>
        <v>16.7878534047823</v>
      </c>
      <c r="I500" s="0" t="n">
        <f aca="false">SUMPRODUCT('5N inverse'!$A$7:$Y$7,'5N mesh'!$B$37:$Z$37,$E499:$AC499)+'5N inverse'!$A$7*$C500/Setup!$B$17+INDEX('5N inverse'!$A$7:$Y$7,1,'5N mesh'!$B$7+1)*Setup!$B$22</f>
        <v>15.0805507713872</v>
      </c>
      <c r="J500" s="0" t="n">
        <f aca="false">SUMPRODUCT('5N inverse'!$A$8:$Y$8,'5N mesh'!$B$37:$Z$37,$E499:$AC499)+'5N inverse'!$A$8*$C500/Setup!$B$17+INDEX('5N inverse'!$A$8:$Y$8,1,'5N mesh'!$B$7+1)*Setup!$B$22</f>
        <v>0</v>
      </c>
      <c r="K500" s="0" t="n">
        <f aca="false">SUMPRODUCT('5N inverse'!$A$9:$Y$9,'5N mesh'!$B$37:$Z$37,$E499:$AC499)+'5N inverse'!$A$9*$C500/Setup!$B$17+INDEX('5N inverse'!$A$9:$Y$9,1,'5N mesh'!$B$7+1)*Setup!$B$22</f>
        <v>0</v>
      </c>
      <c r="L500" s="0" t="n">
        <f aca="false">SUMPRODUCT('5N inverse'!$A$10:$Y$10,'5N mesh'!$B$37:$Z$37,$E499:$AC499)+'5N inverse'!$A$10*$C500/Setup!$B$17+INDEX('5N inverse'!$A$10:$Y$10,1,'5N mesh'!$B$7+1)*Setup!$B$22</f>
        <v>0</v>
      </c>
      <c r="M500" s="0" t="n">
        <f aca="false">SUMPRODUCT('5N inverse'!$A$11:$Y$11,'5N mesh'!$B$37:$Z$37,$E499:$AC499)+'5N inverse'!$A$11*$C500/Setup!$B$17+INDEX('5N inverse'!$A$11:$Y$11,1,'5N mesh'!$B$7+1)*Setup!$B$22</f>
        <v>0</v>
      </c>
      <c r="N500" s="0" t="n">
        <f aca="false">SUMPRODUCT('5N inverse'!$A$12:$Y$12,'5N mesh'!$B$37:$Z$37,$E499:$AC499)+'5N inverse'!$A$12*$C500/Setup!$B$17+INDEX('5N inverse'!$A$12:$Y$12,1,'5N mesh'!$B$7+1)*Setup!$B$22</f>
        <v>0</v>
      </c>
      <c r="O500" s="0" t="n">
        <f aca="false">SUMPRODUCT('5N inverse'!$A$13:$Y$13,'5N mesh'!$B$37:$Z$37,$E499:$AC499)+'5N inverse'!$A$13*$C500/Setup!$B$17+INDEX('5N inverse'!$A$13:$Y$13,1,'5N mesh'!$B$7+1)*Setup!$B$22</f>
        <v>0</v>
      </c>
      <c r="P500" s="0" t="n">
        <f aca="false">SUMPRODUCT('5N inverse'!$A$14:$Y$14,'5N mesh'!$B$37:$Z$37,$E499:$AC499)+'5N inverse'!$A$14*$C500/Setup!$B$17+INDEX('5N inverse'!$A$14:$Y$14,1,'5N mesh'!$B$7+1)*Setup!$B$22</f>
        <v>0</v>
      </c>
      <c r="Q500" s="0" t="n">
        <f aca="false">SUMPRODUCT('5N inverse'!$A$15:$Y$15,'5N mesh'!$B$37:$Z$37,$E499:$AC499)+'5N inverse'!$A$15*$C500/Setup!$B$17+INDEX('5N inverse'!$A$15:$Y$15,1,'5N mesh'!$B$7+1)*Setup!$B$22</f>
        <v>0</v>
      </c>
      <c r="R500" s="0" t="n">
        <f aca="false">SUMPRODUCT('5N inverse'!$A$16:$Y$16,'5N mesh'!$B$37:$Z$37,$E499:$AC499)+'5N inverse'!$A$16*$C500/Setup!$B$17+INDEX('5N inverse'!$A$16:$Y$16,1,'5N mesh'!$B$7+1)*Setup!$B$22</f>
        <v>0</v>
      </c>
      <c r="S500" s="0" t="n">
        <f aca="false">SUMPRODUCT('5N inverse'!$A$17:$Y$17,'5N mesh'!$B$37:$Z$37,$E499:$AC499)+'5N inverse'!$A$17*$C500/Setup!$B$17+INDEX('5N inverse'!$A$17:$Y$17,1,'5N mesh'!$B$7+1)*Setup!$B$22</f>
        <v>0</v>
      </c>
      <c r="T500" s="0" t="n">
        <f aca="false">SUMPRODUCT('5N inverse'!$A$18:$Y$18,'5N mesh'!$B$37:$Z$37,$E499:$AC499)+'5N inverse'!$A$18*$C500/Setup!$B$17+INDEX('5N inverse'!$A$18:$Y$18,1,'5N mesh'!$B$7+1)*Setup!$B$22</f>
        <v>0</v>
      </c>
      <c r="U500" s="0" t="n">
        <f aca="false">SUMPRODUCT('5N inverse'!$A$19:$Y$19,'5N mesh'!$B$37:$Z$37,$E499:$AC499)+'5N inverse'!$A$19*$C500/Setup!$B$17+INDEX('5N inverse'!$A$19:$Y$19,1,'5N mesh'!$B$7+1)*Setup!$B$22</f>
        <v>0</v>
      </c>
      <c r="V500" s="0" t="n">
        <f aca="false">SUMPRODUCT('5N inverse'!$A$20:$Y$20,'5N mesh'!$B$37:$Z$37,$E499:$AC499)+'5N inverse'!$A$20*$C500/Setup!$B$17+INDEX('5N inverse'!$A$20:$Y$20,1,'5N mesh'!$B$7+1)*Setup!$B$22</f>
        <v>0</v>
      </c>
      <c r="W500" s="0" t="n">
        <f aca="false">SUMPRODUCT('5N inverse'!$A$21:$Y$21,'5N mesh'!$B$37:$Z$37,$E499:$AC499)+'5N inverse'!$A$21*$C500/Setup!$B$17+INDEX('5N inverse'!$A$21:$Y$21,1,'5N mesh'!$B$7+1)*Setup!$B$22</f>
        <v>0</v>
      </c>
      <c r="X500" s="0" t="n">
        <f aca="false">SUMPRODUCT('5N inverse'!$A$22:$Y$22,'5N mesh'!$B$37:$Z$37,$E499:$AC499)+'5N inverse'!$A$22*$C500/Setup!$B$17+INDEX('5N inverse'!$A$22:$Y$22,1,'5N mesh'!$B$7+1)*Setup!$B$22</f>
        <v>0</v>
      </c>
      <c r="Y500" s="0" t="n">
        <f aca="false">SUMPRODUCT('5N inverse'!$A$23:$Y$23,'5N mesh'!$B$37:$Z$37,$E499:$AC499)+'5N inverse'!$A$23*$C500/Setup!$B$17+INDEX('5N inverse'!$A$23:$Y$23,1,'5N mesh'!$B$7+1)*Setup!$B$22</f>
        <v>0</v>
      </c>
      <c r="Z500" s="0" t="n">
        <f aca="false">SUMPRODUCT('5N inverse'!$A$24:$Y$24,'5N mesh'!$B$37:$Z$37,$E499:$AC499)+'5N inverse'!$A$24*$C500/Setup!$B$17+INDEX('5N inverse'!$A$24:$Y$24,1,'5N mesh'!$B$7+1)*Setup!$B$22</f>
        <v>0</v>
      </c>
      <c r="AA500" s="0" t="n">
        <f aca="false">SUMPRODUCT('5N inverse'!$A$25:$Y$25,'5N mesh'!$B$37:$Z$37,$E499:$AC499)+'5N inverse'!$A$25*$C500/Setup!$B$17+INDEX('5N inverse'!$A$25:$Y$25,1,'5N mesh'!$B$7+1)*Setup!$B$22</f>
        <v>0</v>
      </c>
      <c r="AB500" s="0" t="n">
        <f aca="false">SUMPRODUCT('5N inverse'!$A$26:$Y$26,'5N mesh'!$B$37:$Z$37,$E499:$AC499)+'5N inverse'!$A$26*$C500/Setup!$B$17+INDEX('5N inverse'!$A$26:$Y$26,1,'5N mesh'!$B$7+1)*Setup!$B$22</f>
        <v>0</v>
      </c>
      <c r="AC500" s="0" t="n">
        <f aca="false">SUMPRODUCT('5N inverse'!$A$27:$Y$27,'5N mesh'!$B$37:$Z$37,$E499:$AC499)+'5N inverse'!$A$27*$C500/Setup!$B$17+INDEX('5N inverse'!$A$27:$Y$27,1,'5N mesh'!$B$7+1)*Setup!$B$22</f>
        <v>0</v>
      </c>
    </row>
    <row r="501" customFormat="false" ht="15" hidden="false" customHeight="false" outlineLevel="0" collapsed="false">
      <c r="A501" s="0" t="n">
        <v>496</v>
      </c>
      <c r="B501" s="0" t="n">
        <f aca="false">A501*Setup!$B$11/3600</f>
        <v>41.3333333333333</v>
      </c>
      <c r="C501" s="0" t="n">
        <f aca="false">Setup!$B$7+Setup!$B$8*COS(2*PI()*(B501-Setup!$B$9)/24)</f>
        <v>27.7587704831436</v>
      </c>
      <c r="D501" s="0" t="n">
        <f aca="false">(C501-E501)/Setup!$B$17</f>
        <v>18.5123775509188</v>
      </c>
      <c r="E501" s="0" t="n">
        <f aca="false">SUMPRODUCT('5N inverse'!$A$3:$Y$3,'5N mesh'!$B$37:$Z$37,$E500:$AC500)+'5N inverse'!$A$3*$C501/Setup!$B$17+INDEX('5N inverse'!$A$3:$Y$3,1,'5N mesh'!$B$7+1)*Setup!$B$22</f>
        <v>25.3521614015242</v>
      </c>
      <c r="F501" s="0" t="n">
        <f aca="false">SUMPRODUCT('5N inverse'!$A$4:$Y$4,'5N mesh'!$B$37:$Z$37,$E500:$AC500)+'5N inverse'!$A$4*$C501/Setup!$B$17+INDEX('5N inverse'!$A$4:$Y$4,1,'5N mesh'!$B$7+1)*Setup!$B$22</f>
        <v>23.6402773565636</v>
      </c>
      <c r="G501" s="0" t="n">
        <f aca="false">SUMPRODUCT('5N inverse'!$A$5:$Y$5,'5N mesh'!$B$37:$Z$37,$E500:$AC500)+'5N inverse'!$A$5*$C501/Setup!$B$17+INDEX('5N inverse'!$A$5:$Y$5,1,'5N mesh'!$B$7+1)*Setup!$B$22</f>
        <v>20.2165092666423</v>
      </c>
      <c r="H501" s="0" t="n">
        <f aca="false">SUMPRODUCT('5N inverse'!$A$6:$Y$6,'5N mesh'!$B$37:$Z$37,$E500:$AC500)+'5N inverse'!$A$6*$C501/Setup!$B$17+INDEX('5N inverse'!$A$6:$Y$6,1,'5N mesh'!$B$7+1)*Setup!$B$22</f>
        <v>16.792741176721</v>
      </c>
      <c r="I501" s="0" t="n">
        <f aca="false">SUMPRODUCT('5N inverse'!$A$7:$Y$7,'5N mesh'!$B$37:$Z$37,$E500:$AC500)+'5N inverse'!$A$7*$C501/Setup!$B$17+INDEX('5N inverse'!$A$7:$Y$7,1,'5N mesh'!$B$7+1)*Setup!$B$22</f>
        <v>15.0808571317604</v>
      </c>
      <c r="J501" s="0" t="n">
        <f aca="false">SUMPRODUCT('5N inverse'!$A$8:$Y$8,'5N mesh'!$B$37:$Z$37,$E500:$AC500)+'5N inverse'!$A$8*$C501/Setup!$B$17+INDEX('5N inverse'!$A$8:$Y$8,1,'5N mesh'!$B$7+1)*Setup!$B$22</f>
        <v>0</v>
      </c>
      <c r="K501" s="0" t="n">
        <f aca="false">SUMPRODUCT('5N inverse'!$A$9:$Y$9,'5N mesh'!$B$37:$Z$37,$E500:$AC500)+'5N inverse'!$A$9*$C501/Setup!$B$17+INDEX('5N inverse'!$A$9:$Y$9,1,'5N mesh'!$B$7+1)*Setup!$B$22</f>
        <v>0</v>
      </c>
      <c r="L501" s="0" t="n">
        <f aca="false">SUMPRODUCT('5N inverse'!$A$10:$Y$10,'5N mesh'!$B$37:$Z$37,$E500:$AC500)+'5N inverse'!$A$10*$C501/Setup!$B$17+INDEX('5N inverse'!$A$10:$Y$10,1,'5N mesh'!$B$7+1)*Setup!$B$22</f>
        <v>0</v>
      </c>
      <c r="M501" s="0" t="n">
        <f aca="false">SUMPRODUCT('5N inverse'!$A$11:$Y$11,'5N mesh'!$B$37:$Z$37,$E500:$AC500)+'5N inverse'!$A$11*$C501/Setup!$B$17+INDEX('5N inverse'!$A$11:$Y$11,1,'5N mesh'!$B$7+1)*Setup!$B$22</f>
        <v>0</v>
      </c>
      <c r="N501" s="0" t="n">
        <f aca="false">SUMPRODUCT('5N inverse'!$A$12:$Y$12,'5N mesh'!$B$37:$Z$37,$E500:$AC500)+'5N inverse'!$A$12*$C501/Setup!$B$17+INDEX('5N inverse'!$A$12:$Y$12,1,'5N mesh'!$B$7+1)*Setup!$B$22</f>
        <v>0</v>
      </c>
      <c r="O501" s="0" t="n">
        <f aca="false">SUMPRODUCT('5N inverse'!$A$13:$Y$13,'5N mesh'!$B$37:$Z$37,$E500:$AC500)+'5N inverse'!$A$13*$C501/Setup!$B$17+INDEX('5N inverse'!$A$13:$Y$13,1,'5N mesh'!$B$7+1)*Setup!$B$22</f>
        <v>0</v>
      </c>
      <c r="P501" s="0" t="n">
        <f aca="false">SUMPRODUCT('5N inverse'!$A$14:$Y$14,'5N mesh'!$B$37:$Z$37,$E500:$AC500)+'5N inverse'!$A$14*$C501/Setup!$B$17+INDEX('5N inverse'!$A$14:$Y$14,1,'5N mesh'!$B$7+1)*Setup!$B$22</f>
        <v>0</v>
      </c>
      <c r="Q501" s="0" t="n">
        <f aca="false">SUMPRODUCT('5N inverse'!$A$15:$Y$15,'5N mesh'!$B$37:$Z$37,$E500:$AC500)+'5N inverse'!$A$15*$C501/Setup!$B$17+INDEX('5N inverse'!$A$15:$Y$15,1,'5N mesh'!$B$7+1)*Setup!$B$22</f>
        <v>0</v>
      </c>
      <c r="R501" s="0" t="n">
        <f aca="false">SUMPRODUCT('5N inverse'!$A$16:$Y$16,'5N mesh'!$B$37:$Z$37,$E500:$AC500)+'5N inverse'!$A$16*$C501/Setup!$B$17+INDEX('5N inverse'!$A$16:$Y$16,1,'5N mesh'!$B$7+1)*Setup!$B$22</f>
        <v>0</v>
      </c>
      <c r="S501" s="0" t="n">
        <f aca="false">SUMPRODUCT('5N inverse'!$A$17:$Y$17,'5N mesh'!$B$37:$Z$37,$E500:$AC500)+'5N inverse'!$A$17*$C501/Setup!$B$17+INDEX('5N inverse'!$A$17:$Y$17,1,'5N mesh'!$B$7+1)*Setup!$B$22</f>
        <v>0</v>
      </c>
      <c r="T501" s="0" t="n">
        <f aca="false">SUMPRODUCT('5N inverse'!$A$18:$Y$18,'5N mesh'!$B$37:$Z$37,$E500:$AC500)+'5N inverse'!$A$18*$C501/Setup!$B$17+INDEX('5N inverse'!$A$18:$Y$18,1,'5N mesh'!$B$7+1)*Setup!$B$22</f>
        <v>0</v>
      </c>
      <c r="U501" s="0" t="n">
        <f aca="false">SUMPRODUCT('5N inverse'!$A$19:$Y$19,'5N mesh'!$B$37:$Z$37,$E500:$AC500)+'5N inverse'!$A$19*$C501/Setup!$B$17+INDEX('5N inverse'!$A$19:$Y$19,1,'5N mesh'!$B$7+1)*Setup!$B$22</f>
        <v>0</v>
      </c>
      <c r="V501" s="0" t="n">
        <f aca="false">SUMPRODUCT('5N inverse'!$A$20:$Y$20,'5N mesh'!$B$37:$Z$37,$E500:$AC500)+'5N inverse'!$A$20*$C501/Setup!$B$17+INDEX('5N inverse'!$A$20:$Y$20,1,'5N mesh'!$B$7+1)*Setup!$B$22</f>
        <v>0</v>
      </c>
      <c r="W501" s="0" t="n">
        <f aca="false">SUMPRODUCT('5N inverse'!$A$21:$Y$21,'5N mesh'!$B$37:$Z$37,$E500:$AC500)+'5N inverse'!$A$21*$C501/Setup!$B$17+INDEX('5N inverse'!$A$21:$Y$21,1,'5N mesh'!$B$7+1)*Setup!$B$22</f>
        <v>0</v>
      </c>
      <c r="X501" s="0" t="n">
        <f aca="false">SUMPRODUCT('5N inverse'!$A$22:$Y$22,'5N mesh'!$B$37:$Z$37,$E500:$AC500)+'5N inverse'!$A$22*$C501/Setup!$B$17+INDEX('5N inverse'!$A$22:$Y$22,1,'5N mesh'!$B$7+1)*Setup!$B$22</f>
        <v>0</v>
      </c>
      <c r="Y501" s="0" t="n">
        <f aca="false">SUMPRODUCT('5N inverse'!$A$23:$Y$23,'5N mesh'!$B$37:$Z$37,$E500:$AC500)+'5N inverse'!$A$23*$C501/Setup!$B$17+INDEX('5N inverse'!$A$23:$Y$23,1,'5N mesh'!$B$7+1)*Setup!$B$22</f>
        <v>0</v>
      </c>
      <c r="Z501" s="0" t="n">
        <f aca="false">SUMPRODUCT('5N inverse'!$A$24:$Y$24,'5N mesh'!$B$37:$Z$37,$E500:$AC500)+'5N inverse'!$A$24*$C501/Setup!$B$17+INDEX('5N inverse'!$A$24:$Y$24,1,'5N mesh'!$B$7+1)*Setup!$B$22</f>
        <v>0</v>
      </c>
      <c r="AA501" s="0" t="n">
        <f aca="false">SUMPRODUCT('5N inverse'!$A$25:$Y$25,'5N mesh'!$B$37:$Z$37,$E500:$AC500)+'5N inverse'!$A$25*$C501/Setup!$B$17+INDEX('5N inverse'!$A$25:$Y$25,1,'5N mesh'!$B$7+1)*Setup!$B$22</f>
        <v>0</v>
      </c>
      <c r="AB501" s="0" t="n">
        <f aca="false">SUMPRODUCT('5N inverse'!$A$26:$Y$26,'5N mesh'!$B$37:$Z$37,$E500:$AC500)+'5N inverse'!$A$26*$C501/Setup!$B$17+INDEX('5N inverse'!$A$26:$Y$26,1,'5N mesh'!$B$7+1)*Setup!$B$22</f>
        <v>0</v>
      </c>
      <c r="AC501" s="0" t="n">
        <f aca="false">SUMPRODUCT('5N inverse'!$A$27:$Y$27,'5N mesh'!$B$37:$Z$37,$E500:$AC500)+'5N inverse'!$A$27*$C501/Setup!$B$17+INDEX('5N inverse'!$A$27:$Y$27,1,'5N mesh'!$B$7+1)*Setup!$B$22</f>
        <v>0</v>
      </c>
    </row>
    <row r="502" customFormat="false" ht="15" hidden="false" customHeight="false" outlineLevel="0" collapsed="false">
      <c r="A502" s="0" t="n">
        <v>497</v>
      </c>
      <c r="B502" s="0" t="n">
        <f aca="false">A502*Setup!$B$11/3600</f>
        <v>41.4166666666667</v>
      </c>
      <c r="C502" s="0" t="n">
        <f aca="false">Setup!$B$7+Setup!$B$8*COS(2*PI()*(B502-Setup!$B$9)/24)</f>
        <v>27.7280314771312</v>
      </c>
      <c r="D502" s="0" t="n">
        <f aca="false">(C502-E502)/Setup!$B$17</f>
        <v>18.0680170169421</v>
      </c>
      <c r="E502" s="0" t="n">
        <f aca="false">SUMPRODUCT('5N inverse'!$A$3:$Y$3,'5N mesh'!$B$37:$Z$37,$E501:$AC501)+'5N inverse'!$A$3*$C502/Setup!$B$17+INDEX('5N inverse'!$A$3:$Y$3,1,'5N mesh'!$B$7+1)*Setup!$B$22</f>
        <v>25.3791892649287</v>
      </c>
      <c r="F502" s="0" t="n">
        <f aca="false">SUMPRODUCT('5N inverse'!$A$4:$Y$4,'5N mesh'!$B$37:$Z$37,$E501:$AC501)+'5N inverse'!$A$4*$C502/Setup!$B$17+INDEX('5N inverse'!$A$4:$Y$4,1,'5N mesh'!$B$7+1)*Setup!$B$22</f>
        <v>23.6628511099245</v>
      </c>
      <c r="G502" s="0" t="n">
        <f aca="false">SUMPRODUCT('5N inverse'!$A$5:$Y$5,'5N mesh'!$B$37:$Z$37,$E501:$AC501)+'5N inverse'!$A$5*$C502/Setup!$B$17+INDEX('5N inverse'!$A$5:$Y$5,1,'5N mesh'!$B$7+1)*Setup!$B$22</f>
        <v>20.2301747999159</v>
      </c>
      <c r="H502" s="0" t="n">
        <f aca="false">SUMPRODUCT('5N inverse'!$A$6:$Y$6,'5N mesh'!$B$37:$Z$37,$E501:$AC501)+'5N inverse'!$A$6*$C502/Setup!$B$17+INDEX('5N inverse'!$A$6:$Y$6,1,'5N mesh'!$B$7+1)*Setup!$B$22</f>
        <v>16.7974984899074</v>
      </c>
      <c r="I502" s="0" t="n">
        <f aca="false">SUMPRODUCT('5N inverse'!$A$7:$Y$7,'5N mesh'!$B$37:$Z$37,$E501:$AC501)+'5N inverse'!$A$7*$C502/Setup!$B$17+INDEX('5N inverse'!$A$7:$Y$7,1,'5N mesh'!$B$7+1)*Setup!$B$22</f>
        <v>15.0811603349031</v>
      </c>
      <c r="J502" s="0" t="n">
        <f aca="false">SUMPRODUCT('5N inverse'!$A$8:$Y$8,'5N mesh'!$B$37:$Z$37,$E501:$AC501)+'5N inverse'!$A$8*$C502/Setup!$B$17+INDEX('5N inverse'!$A$8:$Y$8,1,'5N mesh'!$B$7+1)*Setup!$B$22</f>
        <v>0</v>
      </c>
      <c r="K502" s="0" t="n">
        <f aca="false">SUMPRODUCT('5N inverse'!$A$9:$Y$9,'5N mesh'!$B$37:$Z$37,$E501:$AC501)+'5N inverse'!$A$9*$C502/Setup!$B$17+INDEX('5N inverse'!$A$9:$Y$9,1,'5N mesh'!$B$7+1)*Setup!$B$22</f>
        <v>0</v>
      </c>
      <c r="L502" s="0" t="n">
        <f aca="false">SUMPRODUCT('5N inverse'!$A$10:$Y$10,'5N mesh'!$B$37:$Z$37,$E501:$AC501)+'5N inverse'!$A$10*$C502/Setup!$B$17+INDEX('5N inverse'!$A$10:$Y$10,1,'5N mesh'!$B$7+1)*Setup!$B$22</f>
        <v>0</v>
      </c>
      <c r="M502" s="0" t="n">
        <f aca="false">SUMPRODUCT('5N inverse'!$A$11:$Y$11,'5N mesh'!$B$37:$Z$37,$E501:$AC501)+'5N inverse'!$A$11*$C502/Setup!$B$17+INDEX('5N inverse'!$A$11:$Y$11,1,'5N mesh'!$B$7+1)*Setup!$B$22</f>
        <v>0</v>
      </c>
      <c r="N502" s="0" t="n">
        <f aca="false">SUMPRODUCT('5N inverse'!$A$12:$Y$12,'5N mesh'!$B$37:$Z$37,$E501:$AC501)+'5N inverse'!$A$12*$C502/Setup!$B$17+INDEX('5N inverse'!$A$12:$Y$12,1,'5N mesh'!$B$7+1)*Setup!$B$22</f>
        <v>0</v>
      </c>
      <c r="O502" s="0" t="n">
        <f aca="false">SUMPRODUCT('5N inverse'!$A$13:$Y$13,'5N mesh'!$B$37:$Z$37,$E501:$AC501)+'5N inverse'!$A$13*$C502/Setup!$B$17+INDEX('5N inverse'!$A$13:$Y$13,1,'5N mesh'!$B$7+1)*Setup!$B$22</f>
        <v>0</v>
      </c>
      <c r="P502" s="0" t="n">
        <f aca="false">SUMPRODUCT('5N inverse'!$A$14:$Y$14,'5N mesh'!$B$37:$Z$37,$E501:$AC501)+'5N inverse'!$A$14*$C502/Setup!$B$17+INDEX('5N inverse'!$A$14:$Y$14,1,'5N mesh'!$B$7+1)*Setup!$B$22</f>
        <v>0</v>
      </c>
      <c r="Q502" s="0" t="n">
        <f aca="false">SUMPRODUCT('5N inverse'!$A$15:$Y$15,'5N mesh'!$B$37:$Z$37,$E501:$AC501)+'5N inverse'!$A$15*$C502/Setup!$B$17+INDEX('5N inverse'!$A$15:$Y$15,1,'5N mesh'!$B$7+1)*Setup!$B$22</f>
        <v>0</v>
      </c>
      <c r="R502" s="0" t="n">
        <f aca="false">SUMPRODUCT('5N inverse'!$A$16:$Y$16,'5N mesh'!$B$37:$Z$37,$E501:$AC501)+'5N inverse'!$A$16*$C502/Setup!$B$17+INDEX('5N inverse'!$A$16:$Y$16,1,'5N mesh'!$B$7+1)*Setup!$B$22</f>
        <v>0</v>
      </c>
      <c r="S502" s="0" t="n">
        <f aca="false">SUMPRODUCT('5N inverse'!$A$17:$Y$17,'5N mesh'!$B$37:$Z$37,$E501:$AC501)+'5N inverse'!$A$17*$C502/Setup!$B$17+INDEX('5N inverse'!$A$17:$Y$17,1,'5N mesh'!$B$7+1)*Setup!$B$22</f>
        <v>0</v>
      </c>
      <c r="T502" s="0" t="n">
        <f aca="false">SUMPRODUCT('5N inverse'!$A$18:$Y$18,'5N mesh'!$B$37:$Z$37,$E501:$AC501)+'5N inverse'!$A$18*$C502/Setup!$B$17+INDEX('5N inverse'!$A$18:$Y$18,1,'5N mesh'!$B$7+1)*Setup!$B$22</f>
        <v>0</v>
      </c>
      <c r="U502" s="0" t="n">
        <f aca="false">SUMPRODUCT('5N inverse'!$A$19:$Y$19,'5N mesh'!$B$37:$Z$37,$E501:$AC501)+'5N inverse'!$A$19*$C502/Setup!$B$17+INDEX('5N inverse'!$A$19:$Y$19,1,'5N mesh'!$B$7+1)*Setup!$B$22</f>
        <v>0</v>
      </c>
      <c r="V502" s="0" t="n">
        <f aca="false">SUMPRODUCT('5N inverse'!$A$20:$Y$20,'5N mesh'!$B$37:$Z$37,$E501:$AC501)+'5N inverse'!$A$20*$C502/Setup!$B$17+INDEX('5N inverse'!$A$20:$Y$20,1,'5N mesh'!$B$7+1)*Setup!$B$22</f>
        <v>0</v>
      </c>
      <c r="W502" s="0" t="n">
        <f aca="false">SUMPRODUCT('5N inverse'!$A$21:$Y$21,'5N mesh'!$B$37:$Z$37,$E501:$AC501)+'5N inverse'!$A$21*$C502/Setup!$B$17+INDEX('5N inverse'!$A$21:$Y$21,1,'5N mesh'!$B$7+1)*Setup!$B$22</f>
        <v>0</v>
      </c>
      <c r="X502" s="0" t="n">
        <f aca="false">SUMPRODUCT('5N inverse'!$A$22:$Y$22,'5N mesh'!$B$37:$Z$37,$E501:$AC501)+'5N inverse'!$A$22*$C502/Setup!$B$17+INDEX('5N inverse'!$A$22:$Y$22,1,'5N mesh'!$B$7+1)*Setup!$B$22</f>
        <v>0</v>
      </c>
      <c r="Y502" s="0" t="n">
        <f aca="false">SUMPRODUCT('5N inverse'!$A$23:$Y$23,'5N mesh'!$B$37:$Z$37,$E501:$AC501)+'5N inverse'!$A$23*$C502/Setup!$B$17+INDEX('5N inverse'!$A$23:$Y$23,1,'5N mesh'!$B$7+1)*Setup!$B$22</f>
        <v>0</v>
      </c>
      <c r="Z502" s="0" t="n">
        <f aca="false">SUMPRODUCT('5N inverse'!$A$24:$Y$24,'5N mesh'!$B$37:$Z$37,$E501:$AC501)+'5N inverse'!$A$24*$C502/Setup!$B$17+INDEX('5N inverse'!$A$24:$Y$24,1,'5N mesh'!$B$7+1)*Setup!$B$22</f>
        <v>0</v>
      </c>
      <c r="AA502" s="0" t="n">
        <f aca="false">SUMPRODUCT('5N inverse'!$A$25:$Y$25,'5N mesh'!$B$37:$Z$37,$E501:$AC501)+'5N inverse'!$A$25*$C502/Setup!$B$17+INDEX('5N inverse'!$A$25:$Y$25,1,'5N mesh'!$B$7+1)*Setup!$B$22</f>
        <v>0</v>
      </c>
      <c r="AB502" s="0" t="n">
        <f aca="false">SUMPRODUCT('5N inverse'!$A$26:$Y$26,'5N mesh'!$B$37:$Z$37,$E501:$AC501)+'5N inverse'!$A$26*$C502/Setup!$B$17+INDEX('5N inverse'!$A$26:$Y$26,1,'5N mesh'!$B$7+1)*Setup!$B$22</f>
        <v>0</v>
      </c>
      <c r="AC502" s="0" t="n">
        <f aca="false">SUMPRODUCT('5N inverse'!$A$27:$Y$27,'5N mesh'!$B$37:$Z$37,$E501:$AC501)+'5N inverse'!$A$27*$C502/Setup!$B$17+INDEX('5N inverse'!$A$27:$Y$27,1,'5N mesh'!$B$7+1)*Setup!$B$22</f>
        <v>0</v>
      </c>
    </row>
    <row r="503" customFormat="false" ht="15" hidden="false" customHeight="false" outlineLevel="0" collapsed="false">
      <c r="A503" s="0" t="n">
        <v>498</v>
      </c>
      <c r="B503" s="0" t="n">
        <f aca="false">A503*Setup!$B$11/3600</f>
        <v>41.5</v>
      </c>
      <c r="C503" s="0" t="n">
        <f aca="false">Setup!$B$7+Setup!$B$8*COS(2*PI()*(B503-Setup!$B$9)/24)</f>
        <v>27.6955181300451</v>
      </c>
      <c r="D503" s="0" t="n">
        <f aca="false">(C503-E503)/Setup!$B$17</f>
        <v>17.6160055538658</v>
      </c>
      <c r="E503" s="0" t="n">
        <f aca="false">SUMPRODUCT('5N inverse'!$A$3:$Y$3,'5N mesh'!$B$37:$Z$37,$E502:$AC502)+'5N inverse'!$A$3*$C503/Setup!$B$17+INDEX('5N inverse'!$A$3:$Y$3,1,'5N mesh'!$B$7+1)*Setup!$B$22</f>
        <v>25.4054374080426</v>
      </c>
      <c r="F503" s="0" t="n">
        <f aca="false">SUMPRODUCT('5N inverse'!$A$4:$Y$4,'5N mesh'!$B$37:$Z$37,$E502:$AC502)+'5N inverse'!$A$4*$C503/Setup!$B$17+INDEX('5N inverse'!$A$4:$Y$4,1,'5N mesh'!$B$7+1)*Setup!$B$22</f>
        <v>23.6847745463467</v>
      </c>
      <c r="G503" s="0" t="n">
        <f aca="false">SUMPRODUCT('5N inverse'!$A$5:$Y$5,'5N mesh'!$B$37:$Z$37,$E502:$AC502)+'5N inverse'!$A$5*$C503/Setup!$B$17+INDEX('5N inverse'!$A$5:$Y$5,1,'5N mesh'!$B$7+1)*Setup!$B$22</f>
        <v>20.2434488229549</v>
      </c>
      <c r="H503" s="0" t="n">
        <f aca="false">SUMPRODUCT('5N inverse'!$A$6:$Y$6,'5N mesh'!$B$37:$Z$37,$E502:$AC502)+'5N inverse'!$A$6*$C503/Setup!$B$17+INDEX('5N inverse'!$A$6:$Y$6,1,'5N mesh'!$B$7+1)*Setup!$B$22</f>
        <v>16.8021230995631</v>
      </c>
      <c r="I503" s="0" t="n">
        <f aca="false">SUMPRODUCT('5N inverse'!$A$7:$Y$7,'5N mesh'!$B$37:$Z$37,$E502:$AC502)+'5N inverse'!$A$7*$C503/Setup!$B$17+INDEX('5N inverse'!$A$7:$Y$7,1,'5N mesh'!$B$7+1)*Setup!$B$22</f>
        <v>15.0814602378673</v>
      </c>
      <c r="J503" s="0" t="n">
        <f aca="false">SUMPRODUCT('5N inverse'!$A$8:$Y$8,'5N mesh'!$B$37:$Z$37,$E502:$AC502)+'5N inverse'!$A$8*$C503/Setup!$B$17+INDEX('5N inverse'!$A$8:$Y$8,1,'5N mesh'!$B$7+1)*Setup!$B$22</f>
        <v>0</v>
      </c>
      <c r="K503" s="0" t="n">
        <f aca="false">SUMPRODUCT('5N inverse'!$A$9:$Y$9,'5N mesh'!$B$37:$Z$37,$E502:$AC502)+'5N inverse'!$A$9*$C503/Setup!$B$17+INDEX('5N inverse'!$A$9:$Y$9,1,'5N mesh'!$B$7+1)*Setup!$B$22</f>
        <v>0</v>
      </c>
      <c r="L503" s="0" t="n">
        <f aca="false">SUMPRODUCT('5N inverse'!$A$10:$Y$10,'5N mesh'!$B$37:$Z$37,$E502:$AC502)+'5N inverse'!$A$10*$C503/Setup!$B$17+INDEX('5N inverse'!$A$10:$Y$10,1,'5N mesh'!$B$7+1)*Setup!$B$22</f>
        <v>0</v>
      </c>
      <c r="M503" s="0" t="n">
        <f aca="false">SUMPRODUCT('5N inverse'!$A$11:$Y$11,'5N mesh'!$B$37:$Z$37,$E502:$AC502)+'5N inverse'!$A$11*$C503/Setup!$B$17+INDEX('5N inverse'!$A$11:$Y$11,1,'5N mesh'!$B$7+1)*Setup!$B$22</f>
        <v>0</v>
      </c>
      <c r="N503" s="0" t="n">
        <f aca="false">SUMPRODUCT('5N inverse'!$A$12:$Y$12,'5N mesh'!$B$37:$Z$37,$E502:$AC502)+'5N inverse'!$A$12*$C503/Setup!$B$17+INDEX('5N inverse'!$A$12:$Y$12,1,'5N mesh'!$B$7+1)*Setup!$B$22</f>
        <v>0</v>
      </c>
      <c r="O503" s="0" t="n">
        <f aca="false">SUMPRODUCT('5N inverse'!$A$13:$Y$13,'5N mesh'!$B$37:$Z$37,$E502:$AC502)+'5N inverse'!$A$13*$C503/Setup!$B$17+INDEX('5N inverse'!$A$13:$Y$13,1,'5N mesh'!$B$7+1)*Setup!$B$22</f>
        <v>0</v>
      </c>
      <c r="P503" s="0" t="n">
        <f aca="false">SUMPRODUCT('5N inverse'!$A$14:$Y$14,'5N mesh'!$B$37:$Z$37,$E502:$AC502)+'5N inverse'!$A$14*$C503/Setup!$B$17+INDEX('5N inverse'!$A$14:$Y$14,1,'5N mesh'!$B$7+1)*Setup!$B$22</f>
        <v>0</v>
      </c>
      <c r="Q503" s="0" t="n">
        <f aca="false">SUMPRODUCT('5N inverse'!$A$15:$Y$15,'5N mesh'!$B$37:$Z$37,$E502:$AC502)+'5N inverse'!$A$15*$C503/Setup!$B$17+INDEX('5N inverse'!$A$15:$Y$15,1,'5N mesh'!$B$7+1)*Setup!$B$22</f>
        <v>0</v>
      </c>
      <c r="R503" s="0" t="n">
        <f aca="false">SUMPRODUCT('5N inverse'!$A$16:$Y$16,'5N mesh'!$B$37:$Z$37,$E502:$AC502)+'5N inverse'!$A$16*$C503/Setup!$B$17+INDEX('5N inverse'!$A$16:$Y$16,1,'5N mesh'!$B$7+1)*Setup!$B$22</f>
        <v>0</v>
      </c>
      <c r="S503" s="0" t="n">
        <f aca="false">SUMPRODUCT('5N inverse'!$A$17:$Y$17,'5N mesh'!$B$37:$Z$37,$E502:$AC502)+'5N inverse'!$A$17*$C503/Setup!$B$17+INDEX('5N inverse'!$A$17:$Y$17,1,'5N mesh'!$B$7+1)*Setup!$B$22</f>
        <v>0</v>
      </c>
      <c r="T503" s="0" t="n">
        <f aca="false">SUMPRODUCT('5N inverse'!$A$18:$Y$18,'5N mesh'!$B$37:$Z$37,$E502:$AC502)+'5N inverse'!$A$18*$C503/Setup!$B$17+INDEX('5N inverse'!$A$18:$Y$18,1,'5N mesh'!$B$7+1)*Setup!$B$22</f>
        <v>0</v>
      </c>
      <c r="U503" s="0" t="n">
        <f aca="false">SUMPRODUCT('5N inverse'!$A$19:$Y$19,'5N mesh'!$B$37:$Z$37,$E502:$AC502)+'5N inverse'!$A$19*$C503/Setup!$B$17+INDEX('5N inverse'!$A$19:$Y$19,1,'5N mesh'!$B$7+1)*Setup!$B$22</f>
        <v>0</v>
      </c>
      <c r="V503" s="0" t="n">
        <f aca="false">SUMPRODUCT('5N inverse'!$A$20:$Y$20,'5N mesh'!$B$37:$Z$37,$E502:$AC502)+'5N inverse'!$A$20*$C503/Setup!$B$17+INDEX('5N inverse'!$A$20:$Y$20,1,'5N mesh'!$B$7+1)*Setup!$B$22</f>
        <v>0</v>
      </c>
      <c r="W503" s="0" t="n">
        <f aca="false">SUMPRODUCT('5N inverse'!$A$21:$Y$21,'5N mesh'!$B$37:$Z$37,$E502:$AC502)+'5N inverse'!$A$21*$C503/Setup!$B$17+INDEX('5N inverse'!$A$21:$Y$21,1,'5N mesh'!$B$7+1)*Setup!$B$22</f>
        <v>0</v>
      </c>
      <c r="X503" s="0" t="n">
        <f aca="false">SUMPRODUCT('5N inverse'!$A$22:$Y$22,'5N mesh'!$B$37:$Z$37,$E502:$AC502)+'5N inverse'!$A$22*$C503/Setup!$B$17+INDEX('5N inverse'!$A$22:$Y$22,1,'5N mesh'!$B$7+1)*Setup!$B$22</f>
        <v>0</v>
      </c>
      <c r="Y503" s="0" t="n">
        <f aca="false">SUMPRODUCT('5N inverse'!$A$23:$Y$23,'5N mesh'!$B$37:$Z$37,$E502:$AC502)+'5N inverse'!$A$23*$C503/Setup!$B$17+INDEX('5N inverse'!$A$23:$Y$23,1,'5N mesh'!$B$7+1)*Setup!$B$22</f>
        <v>0</v>
      </c>
      <c r="Z503" s="0" t="n">
        <f aca="false">SUMPRODUCT('5N inverse'!$A$24:$Y$24,'5N mesh'!$B$37:$Z$37,$E502:$AC502)+'5N inverse'!$A$24*$C503/Setup!$B$17+INDEX('5N inverse'!$A$24:$Y$24,1,'5N mesh'!$B$7+1)*Setup!$B$22</f>
        <v>0</v>
      </c>
      <c r="AA503" s="0" t="n">
        <f aca="false">SUMPRODUCT('5N inverse'!$A$25:$Y$25,'5N mesh'!$B$37:$Z$37,$E502:$AC502)+'5N inverse'!$A$25*$C503/Setup!$B$17+INDEX('5N inverse'!$A$25:$Y$25,1,'5N mesh'!$B$7+1)*Setup!$B$22</f>
        <v>0</v>
      </c>
      <c r="AB503" s="0" t="n">
        <f aca="false">SUMPRODUCT('5N inverse'!$A$26:$Y$26,'5N mesh'!$B$37:$Z$37,$E502:$AC502)+'5N inverse'!$A$26*$C503/Setup!$B$17+INDEX('5N inverse'!$A$26:$Y$26,1,'5N mesh'!$B$7+1)*Setup!$B$22</f>
        <v>0</v>
      </c>
      <c r="AC503" s="0" t="n">
        <f aca="false">SUMPRODUCT('5N inverse'!$A$27:$Y$27,'5N mesh'!$B$37:$Z$37,$E502:$AC502)+'5N inverse'!$A$27*$C503/Setup!$B$17+INDEX('5N inverse'!$A$27:$Y$27,1,'5N mesh'!$B$7+1)*Setup!$B$22</f>
        <v>0</v>
      </c>
    </row>
    <row r="504" customFormat="false" ht="15" hidden="false" customHeight="false" outlineLevel="0" collapsed="false">
      <c r="A504" s="0" t="n">
        <v>499</v>
      </c>
      <c r="B504" s="0" t="n">
        <f aca="false">A504*Setup!$B$11/3600</f>
        <v>41.5833333333333</v>
      </c>
      <c r="C504" s="0" t="n">
        <f aca="false">Setup!$B$7+Setup!$B$8*COS(2*PI()*(B504-Setup!$B$9)/24)</f>
        <v>27.6612459164778</v>
      </c>
      <c r="D504" s="0" t="n">
        <f aca="false">(C504-E504)/Setup!$B$17</f>
        <v>17.1565574607399</v>
      </c>
      <c r="E504" s="0" t="n">
        <f aca="false">SUMPRODUCT('5N inverse'!$A$3:$Y$3,'5N mesh'!$B$37:$Z$37,$E503:$AC503)+'5N inverse'!$A$3*$C504/Setup!$B$17+INDEX('5N inverse'!$A$3:$Y$3,1,'5N mesh'!$B$7+1)*Setup!$B$22</f>
        <v>25.4308934465816</v>
      </c>
      <c r="F504" s="0" t="n">
        <f aca="false">SUMPRODUCT('5N inverse'!$A$4:$Y$4,'5N mesh'!$B$37:$Z$37,$E503:$AC503)+'5N inverse'!$A$4*$C504/Setup!$B$17+INDEX('5N inverse'!$A$4:$Y$4,1,'5N mesh'!$B$7+1)*Setup!$B$22</f>
        <v>23.7060373220276</v>
      </c>
      <c r="G504" s="0" t="n">
        <f aca="false">SUMPRODUCT('5N inverse'!$A$5:$Y$5,'5N mesh'!$B$37:$Z$37,$E503:$AC503)+'5N inverse'!$A$5*$C504/Setup!$B$17+INDEX('5N inverse'!$A$5:$Y$5,1,'5N mesh'!$B$7+1)*Setup!$B$22</f>
        <v>20.2563250729195</v>
      </c>
      <c r="H504" s="0" t="n">
        <f aca="false">SUMPRODUCT('5N inverse'!$A$6:$Y$6,'5N mesh'!$B$37:$Z$37,$E503:$AC503)+'5N inverse'!$A$6*$C504/Setup!$B$17+INDEX('5N inverse'!$A$6:$Y$6,1,'5N mesh'!$B$7+1)*Setup!$B$22</f>
        <v>16.8066128238115</v>
      </c>
      <c r="I504" s="0" t="n">
        <f aca="false">SUMPRODUCT('5N inverse'!$A$7:$Y$7,'5N mesh'!$B$37:$Z$37,$E503:$AC503)+'5N inverse'!$A$7*$C504/Setup!$B$17+INDEX('5N inverse'!$A$7:$Y$7,1,'5N mesh'!$B$7+1)*Setup!$B$22</f>
        <v>15.0817566992575</v>
      </c>
      <c r="J504" s="0" t="n">
        <f aca="false">SUMPRODUCT('5N inverse'!$A$8:$Y$8,'5N mesh'!$B$37:$Z$37,$E503:$AC503)+'5N inverse'!$A$8*$C504/Setup!$B$17+INDEX('5N inverse'!$A$8:$Y$8,1,'5N mesh'!$B$7+1)*Setup!$B$22</f>
        <v>0</v>
      </c>
      <c r="K504" s="0" t="n">
        <f aca="false">SUMPRODUCT('5N inverse'!$A$9:$Y$9,'5N mesh'!$B$37:$Z$37,$E503:$AC503)+'5N inverse'!$A$9*$C504/Setup!$B$17+INDEX('5N inverse'!$A$9:$Y$9,1,'5N mesh'!$B$7+1)*Setup!$B$22</f>
        <v>0</v>
      </c>
      <c r="L504" s="0" t="n">
        <f aca="false">SUMPRODUCT('5N inverse'!$A$10:$Y$10,'5N mesh'!$B$37:$Z$37,$E503:$AC503)+'5N inverse'!$A$10*$C504/Setup!$B$17+INDEX('5N inverse'!$A$10:$Y$10,1,'5N mesh'!$B$7+1)*Setup!$B$22</f>
        <v>0</v>
      </c>
      <c r="M504" s="0" t="n">
        <f aca="false">SUMPRODUCT('5N inverse'!$A$11:$Y$11,'5N mesh'!$B$37:$Z$37,$E503:$AC503)+'5N inverse'!$A$11*$C504/Setup!$B$17+INDEX('5N inverse'!$A$11:$Y$11,1,'5N mesh'!$B$7+1)*Setup!$B$22</f>
        <v>0</v>
      </c>
      <c r="N504" s="0" t="n">
        <f aca="false">SUMPRODUCT('5N inverse'!$A$12:$Y$12,'5N mesh'!$B$37:$Z$37,$E503:$AC503)+'5N inverse'!$A$12*$C504/Setup!$B$17+INDEX('5N inverse'!$A$12:$Y$12,1,'5N mesh'!$B$7+1)*Setup!$B$22</f>
        <v>0</v>
      </c>
      <c r="O504" s="0" t="n">
        <f aca="false">SUMPRODUCT('5N inverse'!$A$13:$Y$13,'5N mesh'!$B$37:$Z$37,$E503:$AC503)+'5N inverse'!$A$13*$C504/Setup!$B$17+INDEX('5N inverse'!$A$13:$Y$13,1,'5N mesh'!$B$7+1)*Setup!$B$22</f>
        <v>0</v>
      </c>
      <c r="P504" s="0" t="n">
        <f aca="false">SUMPRODUCT('5N inverse'!$A$14:$Y$14,'5N mesh'!$B$37:$Z$37,$E503:$AC503)+'5N inverse'!$A$14*$C504/Setup!$B$17+INDEX('5N inverse'!$A$14:$Y$14,1,'5N mesh'!$B$7+1)*Setup!$B$22</f>
        <v>0</v>
      </c>
      <c r="Q504" s="0" t="n">
        <f aca="false">SUMPRODUCT('5N inverse'!$A$15:$Y$15,'5N mesh'!$B$37:$Z$37,$E503:$AC503)+'5N inverse'!$A$15*$C504/Setup!$B$17+INDEX('5N inverse'!$A$15:$Y$15,1,'5N mesh'!$B$7+1)*Setup!$B$22</f>
        <v>0</v>
      </c>
      <c r="R504" s="0" t="n">
        <f aca="false">SUMPRODUCT('5N inverse'!$A$16:$Y$16,'5N mesh'!$B$37:$Z$37,$E503:$AC503)+'5N inverse'!$A$16*$C504/Setup!$B$17+INDEX('5N inverse'!$A$16:$Y$16,1,'5N mesh'!$B$7+1)*Setup!$B$22</f>
        <v>0</v>
      </c>
      <c r="S504" s="0" t="n">
        <f aca="false">SUMPRODUCT('5N inverse'!$A$17:$Y$17,'5N mesh'!$B$37:$Z$37,$E503:$AC503)+'5N inverse'!$A$17*$C504/Setup!$B$17+INDEX('5N inverse'!$A$17:$Y$17,1,'5N mesh'!$B$7+1)*Setup!$B$22</f>
        <v>0</v>
      </c>
      <c r="T504" s="0" t="n">
        <f aca="false">SUMPRODUCT('5N inverse'!$A$18:$Y$18,'5N mesh'!$B$37:$Z$37,$E503:$AC503)+'5N inverse'!$A$18*$C504/Setup!$B$17+INDEX('5N inverse'!$A$18:$Y$18,1,'5N mesh'!$B$7+1)*Setup!$B$22</f>
        <v>0</v>
      </c>
      <c r="U504" s="0" t="n">
        <f aca="false">SUMPRODUCT('5N inverse'!$A$19:$Y$19,'5N mesh'!$B$37:$Z$37,$E503:$AC503)+'5N inverse'!$A$19*$C504/Setup!$B$17+INDEX('5N inverse'!$A$19:$Y$19,1,'5N mesh'!$B$7+1)*Setup!$B$22</f>
        <v>0</v>
      </c>
      <c r="V504" s="0" t="n">
        <f aca="false">SUMPRODUCT('5N inverse'!$A$20:$Y$20,'5N mesh'!$B$37:$Z$37,$E503:$AC503)+'5N inverse'!$A$20*$C504/Setup!$B$17+INDEX('5N inverse'!$A$20:$Y$20,1,'5N mesh'!$B$7+1)*Setup!$B$22</f>
        <v>0</v>
      </c>
      <c r="W504" s="0" t="n">
        <f aca="false">SUMPRODUCT('5N inverse'!$A$21:$Y$21,'5N mesh'!$B$37:$Z$37,$E503:$AC503)+'5N inverse'!$A$21*$C504/Setup!$B$17+INDEX('5N inverse'!$A$21:$Y$21,1,'5N mesh'!$B$7+1)*Setup!$B$22</f>
        <v>0</v>
      </c>
      <c r="X504" s="0" t="n">
        <f aca="false">SUMPRODUCT('5N inverse'!$A$22:$Y$22,'5N mesh'!$B$37:$Z$37,$E503:$AC503)+'5N inverse'!$A$22*$C504/Setup!$B$17+INDEX('5N inverse'!$A$22:$Y$22,1,'5N mesh'!$B$7+1)*Setup!$B$22</f>
        <v>0</v>
      </c>
      <c r="Y504" s="0" t="n">
        <f aca="false">SUMPRODUCT('5N inverse'!$A$23:$Y$23,'5N mesh'!$B$37:$Z$37,$E503:$AC503)+'5N inverse'!$A$23*$C504/Setup!$B$17+INDEX('5N inverse'!$A$23:$Y$23,1,'5N mesh'!$B$7+1)*Setup!$B$22</f>
        <v>0</v>
      </c>
      <c r="Z504" s="0" t="n">
        <f aca="false">SUMPRODUCT('5N inverse'!$A$24:$Y$24,'5N mesh'!$B$37:$Z$37,$E503:$AC503)+'5N inverse'!$A$24*$C504/Setup!$B$17+INDEX('5N inverse'!$A$24:$Y$24,1,'5N mesh'!$B$7+1)*Setup!$B$22</f>
        <v>0</v>
      </c>
      <c r="AA504" s="0" t="n">
        <f aca="false">SUMPRODUCT('5N inverse'!$A$25:$Y$25,'5N mesh'!$B$37:$Z$37,$E503:$AC503)+'5N inverse'!$A$25*$C504/Setup!$B$17+INDEX('5N inverse'!$A$25:$Y$25,1,'5N mesh'!$B$7+1)*Setup!$B$22</f>
        <v>0</v>
      </c>
      <c r="AB504" s="0" t="n">
        <f aca="false">SUMPRODUCT('5N inverse'!$A$26:$Y$26,'5N mesh'!$B$37:$Z$37,$E503:$AC503)+'5N inverse'!$A$26*$C504/Setup!$B$17+INDEX('5N inverse'!$A$26:$Y$26,1,'5N mesh'!$B$7+1)*Setup!$B$22</f>
        <v>0</v>
      </c>
      <c r="AC504" s="0" t="n">
        <f aca="false">SUMPRODUCT('5N inverse'!$A$27:$Y$27,'5N mesh'!$B$37:$Z$37,$E503:$AC503)+'5N inverse'!$A$27*$C504/Setup!$B$17+INDEX('5N inverse'!$A$27:$Y$27,1,'5N mesh'!$B$7+1)*Setup!$B$22</f>
        <v>0</v>
      </c>
    </row>
    <row r="505" customFormat="false" ht="15" hidden="false" customHeight="false" outlineLevel="0" collapsed="false">
      <c r="A505" s="0" t="n">
        <v>500</v>
      </c>
      <c r="B505" s="0" t="n">
        <f aca="false">A505*Setup!$B$11/3600</f>
        <v>41.6666666666667</v>
      </c>
      <c r="C505" s="0" t="n">
        <f aca="false">Setup!$B$7+Setup!$B$8*COS(2*PI()*(B505-Setup!$B$9)/24)</f>
        <v>27.6252311481466</v>
      </c>
      <c r="D505" s="0" t="n">
        <f aca="false">(C505-E505)/Setup!$B$17</f>
        <v>16.68989058713</v>
      </c>
      <c r="E505" s="0" t="n">
        <f aca="false">SUMPRODUCT('5N inverse'!$A$3:$Y$3,'5N mesh'!$B$37:$Z$37,$E504:$AC504)+'5N inverse'!$A$3*$C505/Setup!$B$17+INDEX('5N inverse'!$A$3:$Y$3,1,'5N mesh'!$B$7+1)*Setup!$B$22</f>
        <v>25.4555453718197</v>
      </c>
      <c r="F505" s="0" t="n">
        <f aca="false">SUMPRODUCT('5N inverse'!$A$4:$Y$4,'5N mesh'!$B$37:$Z$37,$E504:$AC504)+'5N inverse'!$A$4*$C505/Setup!$B$17+INDEX('5N inverse'!$A$4:$Y$4,1,'5N mesh'!$B$7+1)*Setup!$B$22</f>
        <v>23.7266294063995</v>
      </c>
      <c r="G505" s="0" t="n">
        <f aca="false">SUMPRODUCT('5N inverse'!$A$5:$Y$5,'5N mesh'!$B$37:$Z$37,$E504:$AC504)+'5N inverse'!$A$5*$C505/Setup!$B$17+INDEX('5N inverse'!$A$5:$Y$5,1,'5N mesh'!$B$7+1)*Setup!$B$22</f>
        <v>20.2687974755591</v>
      </c>
      <c r="H505" s="0" t="n">
        <f aca="false">SUMPRODUCT('5N inverse'!$A$6:$Y$6,'5N mesh'!$B$37:$Z$37,$E504:$AC504)+'5N inverse'!$A$6*$C505/Setup!$B$17+INDEX('5N inverse'!$A$6:$Y$6,1,'5N mesh'!$B$7+1)*Setup!$B$22</f>
        <v>16.8109655447187</v>
      </c>
      <c r="I505" s="0" t="n">
        <f aca="false">SUMPRODUCT('5N inverse'!$A$7:$Y$7,'5N mesh'!$B$37:$Z$37,$E504:$AC504)+'5N inverse'!$A$7*$C505/Setup!$B$17+INDEX('5N inverse'!$A$7:$Y$7,1,'5N mesh'!$B$7+1)*Setup!$B$22</f>
        <v>15.0820495792985</v>
      </c>
      <c r="J505" s="0" t="n">
        <f aca="false">SUMPRODUCT('5N inverse'!$A$8:$Y$8,'5N mesh'!$B$37:$Z$37,$E504:$AC504)+'5N inverse'!$A$8*$C505/Setup!$B$17+INDEX('5N inverse'!$A$8:$Y$8,1,'5N mesh'!$B$7+1)*Setup!$B$22</f>
        <v>0</v>
      </c>
      <c r="K505" s="0" t="n">
        <f aca="false">SUMPRODUCT('5N inverse'!$A$9:$Y$9,'5N mesh'!$B$37:$Z$37,$E504:$AC504)+'5N inverse'!$A$9*$C505/Setup!$B$17+INDEX('5N inverse'!$A$9:$Y$9,1,'5N mesh'!$B$7+1)*Setup!$B$22</f>
        <v>0</v>
      </c>
      <c r="L505" s="0" t="n">
        <f aca="false">SUMPRODUCT('5N inverse'!$A$10:$Y$10,'5N mesh'!$B$37:$Z$37,$E504:$AC504)+'5N inverse'!$A$10*$C505/Setup!$B$17+INDEX('5N inverse'!$A$10:$Y$10,1,'5N mesh'!$B$7+1)*Setup!$B$22</f>
        <v>0</v>
      </c>
      <c r="M505" s="0" t="n">
        <f aca="false">SUMPRODUCT('5N inverse'!$A$11:$Y$11,'5N mesh'!$B$37:$Z$37,$E504:$AC504)+'5N inverse'!$A$11*$C505/Setup!$B$17+INDEX('5N inverse'!$A$11:$Y$11,1,'5N mesh'!$B$7+1)*Setup!$B$22</f>
        <v>0</v>
      </c>
      <c r="N505" s="0" t="n">
        <f aca="false">SUMPRODUCT('5N inverse'!$A$12:$Y$12,'5N mesh'!$B$37:$Z$37,$E504:$AC504)+'5N inverse'!$A$12*$C505/Setup!$B$17+INDEX('5N inverse'!$A$12:$Y$12,1,'5N mesh'!$B$7+1)*Setup!$B$22</f>
        <v>0</v>
      </c>
      <c r="O505" s="0" t="n">
        <f aca="false">SUMPRODUCT('5N inverse'!$A$13:$Y$13,'5N mesh'!$B$37:$Z$37,$E504:$AC504)+'5N inverse'!$A$13*$C505/Setup!$B$17+INDEX('5N inverse'!$A$13:$Y$13,1,'5N mesh'!$B$7+1)*Setup!$B$22</f>
        <v>0</v>
      </c>
      <c r="P505" s="0" t="n">
        <f aca="false">SUMPRODUCT('5N inverse'!$A$14:$Y$14,'5N mesh'!$B$37:$Z$37,$E504:$AC504)+'5N inverse'!$A$14*$C505/Setup!$B$17+INDEX('5N inverse'!$A$14:$Y$14,1,'5N mesh'!$B$7+1)*Setup!$B$22</f>
        <v>0</v>
      </c>
      <c r="Q505" s="0" t="n">
        <f aca="false">SUMPRODUCT('5N inverse'!$A$15:$Y$15,'5N mesh'!$B$37:$Z$37,$E504:$AC504)+'5N inverse'!$A$15*$C505/Setup!$B$17+INDEX('5N inverse'!$A$15:$Y$15,1,'5N mesh'!$B$7+1)*Setup!$B$22</f>
        <v>0</v>
      </c>
      <c r="R505" s="0" t="n">
        <f aca="false">SUMPRODUCT('5N inverse'!$A$16:$Y$16,'5N mesh'!$B$37:$Z$37,$E504:$AC504)+'5N inverse'!$A$16*$C505/Setup!$B$17+INDEX('5N inverse'!$A$16:$Y$16,1,'5N mesh'!$B$7+1)*Setup!$B$22</f>
        <v>0</v>
      </c>
      <c r="S505" s="0" t="n">
        <f aca="false">SUMPRODUCT('5N inverse'!$A$17:$Y$17,'5N mesh'!$B$37:$Z$37,$E504:$AC504)+'5N inverse'!$A$17*$C505/Setup!$B$17+INDEX('5N inverse'!$A$17:$Y$17,1,'5N mesh'!$B$7+1)*Setup!$B$22</f>
        <v>0</v>
      </c>
      <c r="T505" s="0" t="n">
        <f aca="false">SUMPRODUCT('5N inverse'!$A$18:$Y$18,'5N mesh'!$B$37:$Z$37,$E504:$AC504)+'5N inverse'!$A$18*$C505/Setup!$B$17+INDEX('5N inverse'!$A$18:$Y$18,1,'5N mesh'!$B$7+1)*Setup!$B$22</f>
        <v>0</v>
      </c>
      <c r="U505" s="0" t="n">
        <f aca="false">SUMPRODUCT('5N inverse'!$A$19:$Y$19,'5N mesh'!$B$37:$Z$37,$E504:$AC504)+'5N inverse'!$A$19*$C505/Setup!$B$17+INDEX('5N inverse'!$A$19:$Y$19,1,'5N mesh'!$B$7+1)*Setup!$B$22</f>
        <v>0</v>
      </c>
      <c r="V505" s="0" t="n">
        <f aca="false">SUMPRODUCT('5N inverse'!$A$20:$Y$20,'5N mesh'!$B$37:$Z$37,$E504:$AC504)+'5N inverse'!$A$20*$C505/Setup!$B$17+INDEX('5N inverse'!$A$20:$Y$20,1,'5N mesh'!$B$7+1)*Setup!$B$22</f>
        <v>0</v>
      </c>
      <c r="W505" s="0" t="n">
        <f aca="false">SUMPRODUCT('5N inverse'!$A$21:$Y$21,'5N mesh'!$B$37:$Z$37,$E504:$AC504)+'5N inverse'!$A$21*$C505/Setup!$B$17+INDEX('5N inverse'!$A$21:$Y$21,1,'5N mesh'!$B$7+1)*Setup!$B$22</f>
        <v>0</v>
      </c>
      <c r="X505" s="0" t="n">
        <f aca="false">SUMPRODUCT('5N inverse'!$A$22:$Y$22,'5N mesh'!$B$37:$Z$37,$E504:$AC504)+'5N inverse'!$A$22*$C505/Setup!$B$17+INDEX('5N inverse'!$A$22:$Y$22,1,'5N mesh'!$B$7+1)*Setup!$B$22</f>
        <v>0</v>
      </c>
      <c r="Y505" s="0" t="n">
        <f aca="false">SUMPRODUCT('5N inverse'!$A$23:$Y$23,'5N mesh'!$B$37:$Z$37,$E504:$AC504)+'5N inverse'!$A$23*$C505/Setup!$B$17+INDEX('5N inverse'!$A$23:$Y$23,1,'5N mesh'!$B$7+1)*Setup!$B$22</f>
        <v>0</v>
      </c>
      <c r="Z505" s="0" t="n">
        <f aca="false">SUMPRODUCT('5N inverse'!$A$24:$Y$24,'5N mesh'!$B$37:$Z$37,$E504:$AC504)+'5N inverse'!$A$24*$C505/Setup!$B$17+INDEX('5N inverse'!$A$24:$Y$24,1,'5N mesh'!$B$7+1)*Setup!$B$22</f>
        <v>0</v>
      </c>
      <c r="AA505" s="0" t="n">
        <f aca="false">SUMPRODUCT('5N inverse'!$A$25:$Y$25,'5N mesh'!$B$37:$Z$37,$E504:$AC504)+'5N inverse'!$A$25*$C505/Setup!$B$17+INDEX('5N inverse'!$A$25:$Y$25,1,'5N mesh'!$B$7+1)*Setup!$B$22</f>
        <v>0</v>
      </c>
      <c r="AB505" s="0" t="n">
        <f aca="false">SUMPRODUCT('5N inverse'!$A$26:$Y$26,'5N mesh'!$B$37:$Z$37,$E504:$AC504)+'5N inverse'!$A$26*$C505/Setup!$B$17+INDEX('5N inverse'!$A$26:$Y$26,1,'5N mesh'!$B$7+1)*Setup!$B$22</f>
        <v>0</v>
      </c>
      <c r="AC505" s="0" t="n">
        <f aca="false">SUMPRODUCT('5N inverse'!$A$27:$Y$27,'5N mesh'!$B$37:$Z$37,$E504:$AC504)+'5N inverse'!$A$27*$C505/Setup!$B$17+INDEX('5N inverse'!$A$27:$Y$27,1,'5N mesh'!$B$7+1)*Setup!$B$22</f>
        <v>0</v>
      </c>
    </row>
    <row r="506" customFormat="false" ht="15" hidden="false" customHeight="false" outlineLevel="0" collapsed="false">
      <c r="A506" s="0" t="n">
        <v>501</v>
      </c>
      <c r="B506" s="0" t="n">
        <f aca="false">A506*Setup!$B$11/3600</f>
        <v>41.75</v>
      </c>
      <c r="C506" s="0" t="n">
        <f aca="false">Setup!$B$7+Setup!$B$8*COS(2*PI()*(B506-Setup!$B$9)/24)</f>
        <v>27.5874909661308</v>
      </c>
      <c r="D506" s="0" t="n">
        <f aca="false">(C506-E506)/Setup!$B$17</f>
        <v>16.2162262292855</v>
      </c>
      <c r="E506" s="0" t="n">
        <f aca="false">SUMPRODUCT('5N inverse'!$A$3:$Y$3,'5N mesh'!$B$37:$Z$37,$E505:$AC505)+'5N inverse'!$A$3*$C506/Setup!$B$17+INDEX('5N inverse'!$A$3:$Y$3,1,'5N mesh'!$B$7+1)*Setup!$B$22</f>
        <v>25.4793815563236</v>
      </c>
      <c r="F506" s="0" t="n">
        <f aca="false">SUMPRODUCT('5N inverse'!$A$4:$Y$4,'5N mesh'!$B$37:$Z$37,$E505:$AC505)+'5N inverse'!$A$4*$C506/Setup!$B$17+INDEX('5N inverse'!$A$4:$Y$4,1,'5N mesh'!$B$7+1)*Setup!$B$22</f>
        <v>23.74654108692</v>
      </c>
      <c r="G506" s="0" t="n">
        <f aca="false">SUMPRODUCT('5N inverse'!$A$5:$Y$5,'5N mesh'!$B$37:$Z$37,$E505:$AC505)+'5N inverse'!$A$5*$C506/Setup!$B$17+INDEX('5N inverse'!$A$5:$Y$5,1,'5N mesh'!$B$7+1)*Setup!$B$22</f>
        <v>20.2808601481128</v>
      </c>
      <c r="H506" s="0" t="n">
        <f aca="false">SUMPRODUCT('5N inverse'!$A$6:$Y$6,'5N mesh'!$B$37:$Z$37,$E505:$AC505)+'5N inverse'!$A$6*$C506/Setup!$B$17+INDEX('5N inverse'!$A$6:$Y$6,1,'5N mesh'!$B$7+1)*Setup!$B$22</f>
        <v>16.8151792093056</v>
      </c>
      <c r="I506" s="0" t="n">
        <f aca="false">SUMPRODUCT('5N inverse'!$A$7:$Y$7,'5N mesh'!$B$37:$Z$37,$E505:$AC505)+'5N inverse'!$A$7*$C506/Setup!$B$17+INDEX('5N inverse'!$A$7:$Y$7,1,'5N mesh'!$B$7+1)*Setup!$B$22</f>
        <v>15.0823387399019</v>
      </c>
      <c r="J506" s="0" t="n">
        <f aca="false">SUMPRODUCT('5N inverse'!$A$8:$Y$8,'5N mesh'!$B$37:$Z$37,$E505:$AC505)+'5N inverse'!$A$8*$C506/Setup!$B$17+INDEX('5N inverse'!$A$8:$Y$8,1,'5N mesh'!$B$7+1)*Setup!$B$22</f>
        <v>0</v>
      </c>
      <c r="K506" s="0" t="n">
        <f aca="false">SUMPRODUCT('5N inverse'!$A$9:$Y$9,'5N mesh'!$B$37:$Z$37,$E505:$AC505)+'5N inverse'!$A$9*$C506/Setup!$B$17+INDEX('5N inverse'!$A$9:$Y$9,1,'5N mesh'!$B$7+1)*Setup!$B$22</f>
        <v>0</v>
      </c>
      <c r="L506" s="0" t="n">
        <f aca="false">SUMPRODUCT('5N inverse'!$A$10:$Y$10,'5N mesh'!$B$37:$Z$37,$E505:$AC505)+'5N inverse'!$A$10*$C506/Setup!$B$17+INDEX('5N inverse'!$A$10:$Y$10,1,'5N mesh'!$B$7+1)*Setup!$B$22</f>
        <v>0</v>
      </c>
      <c r="M506" s="0" t="n">
        <f aca="false">SUMPRODUCT('5N inverse'!$A$11:$Y$11,'5N mesh'!$B$37:$Z$37,$E505:$AC505)+'5N inverse'!$A$11*$C506/Setup!$B$17+INDEX('5N inverse'!$A$11:$Y$11,1,'5N mesh'!$B$7+1)*Setup!$B$22</f>
        <v>0</v>
      </c>
      <c r="N506" s="0" t="n">
        <f aca="false">SUMPRODUCT('5N inverse'!$A$12:$Y$12,'5N mesh'!$B$37:$Z$37,$E505:$AC505)+'5N inverse'!$A$12*$C506/Setup!$B$17+INDEX('5N inverse'!$A$12:$Y$12,1,'5N mesh'!$B$7+1)*Setup!$B$22</f>
        <v>0</v>
      </c>
      <c r="O506" s="0" t="n">
        <f aca="false">SUMPRODUCT('5N inverse'!$A$13:$Y$13,'5N mesh'!$B$37:$Z$37,$E505:$AC505)+'5N inverse'!$A$13*$C506/Setup!$B$17+INDEX('5N inverse'!$A$13:$Y$13,1,'5N mesh'!$B$7+1)*Setup!$B$22</f>
        <v>0</v>
      </c>
      <c r="P506" s="0" t="n">
        <f aca="false">SUMPRODUCT('5N inverse'!$A$14:$Y$14,'5N mesh'!$B$37:$Z$37,$E505:$AC505)+'5N inverse'!$A$14*$C506/Setup!$B$17+INDEX('5N inverse'!$A$14:$Y$14,1,'5N mesh'!$B$7+1)*Setup!$B$22</f>
        <v>0</v>
      </c>
      <c r="Q506" s="0" t="n">
        <f aca="false">SUMPRODUCT('5N inverse'!$A$15:$Y$15,'5N mesh'!$B$37:$Z$37,$E505:$AC505)+'5N inverse'!$A$15*$C506/Setup!$B$17+INDEX('5N inverse'!$A$15:$Y$15,1,'5N mesh'!$B$7+1)*Setup!$B$22</f>
        <v>0</v>
      </c>
      <c r="R506" s="0" t="n">
        <f aca="false">SUMPRODUCT('5N inverse'!$A$16:$Y$16,'5N mesh'!$B$37:$Z$37,$E505:$AC505)+'5N inverse'!$A$16*$C506/Setup!$B$17+INDEX('5N inverse'!$A$16:$Y$16,1,'5N mesh'!$B$7+1)*Setup!$B$22</f>
        <v>0</v>
      </c>
      <c r="S506" s="0" t="n">
        <f aca="false">SUMPRODUCT('5N inverse'!$A$17:$Y$17,'5N mesh'!$B$37:$Z$37,$E505:$AC505)+'5N inverse'!$A$17*$C506/Setup!$B$17+INDEX('5N inverse'!$A$17:$Y$17,1,'5N mesh'!$B$7+1)*Setup!$B$22</f>
        <v>0</v>
      </c>
      <c r="T506" s="0" t="n">
        <f aca="false">SUMPRODUCT('5N inverse'!$A$18:$Y$18,'5N mesh'!$B$37:$Z$37,$E505:$AC505)+'5N inverse'!$A$18*$C506/Setup!$B$17+INDEX('5N inverse'!$A$18:$Y$18,1,'5N mesh'!$B$7+1)*Setup!$B$22</f>
        <v>0</v>
      </c>
      <c r="U506" s="0" t="n">
        <f aca="false">SUMPRODUCT('5N inverse'!$A$19:$Y$19,'5N mesh'!$B$37:$Z$37,$E505:$AC505)+'5N inverse'!$A$19*$C506/Setup!$B$17+INDEX('5N inverse'!$A$19:$Y$19,1,'5N mesh'!$B$7+1)*Setup!$B$22</f>
        <v>0</v>
      </c>
      <c r="V506" s="0" t="n">
        <f aca="false">SUMPRODUCT('5N inverse'!$A$20:$Y$20,'5N mesh'!$B$37:$Z$37,$E505:$AC505)+'5N inverse'!$A$20*$C506/Setup!$B$17+INDEX('5N inverse'!$A$20:$Y$20,1,'5N mesh'!$B$7+1)*Setup!$B$22</f>
        <v>0</v>
      </c>
      <c r="W506" s="0" t="n">
        <f aca="false">SUMPRODUCT('5N inverse'!$A$21:$Y$21,'5N mesh'!$B$37:$Z$37,$E505:$AC505)+'5N inverse'!$A$21*$C506/Setup!$B$17+INDEX('5N inverse'!$A$21:$Y$21,1,'5N mesh'!$B$7+1)*Setup!$B$22</f>
        <v>0</v>
      </c>
      <c r="X506" s="0" t="n">
        <f aca="false">SUMPRODUCT('5N inverse'!$A$22:$Y$22,'5N mesh'!$B$37:$Z$37,$E505:$AC505)+'5N inverse'!$A$22*$C506/Setup!$B$17+INDEX('5N inverse'!$A$22:$Y$22,1,'5N mesh'!$B$7+1)*Setup!$B$22</f>
        <v>0</v>
      </c>
      <c r="Y506" s="0" t="n">
        <f aca="false">SUMPRODUCT('5N inverse'!$A$23:$Y$23,'5N mesh'!$B$37:$Z$37,$E505:$AC505)+'5N inverse'!$A$23*$C506/Setup!$B$17+INDEX('5N inverse'!$A$23:$Y$23,1,'5N mesh'!$B$7+1)*Setup!$B$22</f>
        <v>0</v>
      </c>
      <c r="Z506" s="0" t="n">
        <f aca="false">SUMPRODUCT('5N inverse'!$A$24:$Y$24,'5N mesh'!$B$37:$Z$37,$E505:$AC505)+'5N inverse'!$A$24*$C506/Setup!$B$17+INDEX('5N inverse'!$A$24:$Y$24,1,'5N mesh'!$B$7+1)*Setup!$B$22</f>
        <v>0</v>
      </c>
      <c r="AA506" s="0" t="n">
        <f aca="false">SUMPRODUCT('5N inverse'!$A$25:$Y$25,'5N mesh'!$B$37:$Z$37,$E505:$AC505)+'5N inverse'!$A$25*$C506/Setup!$B$17+INDEX('5N inverse'!$A$25:$Y$25,1,'5N mesh'!$B$7+1)*Setup!$B$22</f>
        <v>0</v>
      </c>
      <c r="AB506" s="0" t="n">
        <f aca="false">SUMPRODUCT('5N inverse'!$A$26:$Y$26,'5N mesh'!$B$37:$Z$37,$E505:$AC505)+'5N inverse'!$A$26*$C506/Setup!$B$17+INDEX('5N inverse'!$A$26:$Y$26,1,'5N mesh'!$B$7+1)*Setup!$B$22</f>
        <v>0</v>
      </c>
      <c r="AC506" s="0" t="n">
        <f aca="false">SUMPRODUCT('5N inverse'!$A$27:$Y$27,'5N mesh'!$B$37:$Z$37,$E505:$AC505)+'5N inverse'!$A$27*$C506/Setup!$B$17+INDEX('5N inverse'!$A$27:$Y$27,1,'5N mesh'!$B$7+1)*Setup!$B$22</f>
        <v>0</v>
      </c>
    </row>
    <row r="507" customFormat="false" ht="15" hidden="false" customHeight="false" outlineLevel="0" collapsed="false">
      <c r="A507" s="0" t="n">
        <v>502</v>
      </c>
      <c r="B507" s="0" t="n">
        <f aca="false">A507*Setup!$B$11/3600</f>
        <v>41.8333333333333</v>
      </c>
      <c r="C507" s="0" t="n">
        <f aca="false">Setup!$B$7+Setup!$B$8*COS(2*PI()*(B507-Setup!$B$9)/24)</f>
        <v>27.5480433327129</v>
      </c>
      <c r="D507" s="0" t="n">
        <f aca="false">(C507-E507)/Setup!$B$17</f>
        <v>15.7357890246696</v>
      </c>
      <c r="E507" s="0" t="n">
        <f aca="false">SUMPRODUCT('5N inverse'!$A$3:$Y$3,'5N mesh'!$B$37:$Z$37,$E506:$AC506)+'5N inverse'!$A$3*$C507/Setup!$B$17+INDEX('5N inverse'!$A$3:$Y$3,1,'5N mesh'!$B$7+1)*Setup!$B$22</f>
        <v>25.5023907595058</v>
      </c>
      <c r="F507" s="0" t="n">
        <f aca="false">SUMPRODUCT('5N inverse'!$A$4:$Y$4,'5N mesh'!$B$37:$Z$37,$E506:$AC506)+'5N inverse'!$A$4*$C507/Setup!$B$17+INDEX('5N inverse'!$A$4:$Y$4,1,'5N mesh'!$B$7+1)*Setup!$B$22</f>
        <v>23.7657629737103</v>
      </c>
      <c r="G507" s="0" t="n">
        <f aca="false">SUMPRODUCT('5N inverse'!$A$5:$Y$5,'5N mesh'!$B$37:$Z$37,$E506:$AC506)+'5N inverse'!$A$5*$C507/Setup!$B$17+INDEX('5N inverse'!$A$5:$Y$5,1,'5N mesh'!$B$7+1)*Setup!$B$22</f>
        <v>20.2925074021191</v>
      </c>
      <c r="H507" s="0" t="n">
        <f aca="false">SUMPRODUCT('5N inverse'!$A$6:$Y$6,'5N mesh'!$B$37:$Z$37,$E506:$AC506)+'5N inverse'!$A$6*$C507/Setup!$B$17+INDEX('5N inverse'!$A$6:$Y$6,1,'5N mesh'!$B$7+1)*Setup!$B$22</f>
        <v>16.819251830528</v>
      </c>
      <c r="I507" s="0" t="n">
        <f aca="false">SUMPRODUCT('5N inverse'!$A$7:$Y$7,'5N mesh'!$B$37:$Z$37,$E506:$AC506)+'5N inverse'!$A$7*$C507/Setup!$B$17+INDEX('5N inverse'!$A$7:$Y$7,1,'5N mesh'!$B$7+1)*Setup!$B$22</f>
        <v>15.0826240447324</v>
      </c>
      <c r="J507" s="0" t="n">
        <f aca="false">SUMPRODUCT('5N inverse'!$A$8:$Y$8,'5N mesh'!$B$37:$Z$37,$E506:$AC506)+'5N inverse'!$A$8*$C507/Setup!$B$17+INDEX('5N inverse'!$A$8:$Y$8,1,'5N mesh'!$B$7+1)*Setup!$B$22</f>
        <v>0</v>
      </c>
      <c r="K507" s="0" t="n">
        <f aca="false">SUMPRODUCT('5N inverse'!$A$9:$Y$9,'5N mesh'!$B$37:$Z$37,$E506:$AC506)+'5N inverse'!$A$9*$C507/Setup!$B$17+INDEX('5N inverse'!$A$9:$Y$9,1,'5N mesh'!$B$7+1)*Setup!$B$22</f>
        <v>0</v>
      </c>
      <c r="L507" s="0" t="n">
        <f aca="false">SUMPRODUCT('5N inverse'!$A$10:$Y$10,'5N mesh'!$B$37:$Z$37,$E506:$AC506)+'5N inverse'!$A$10*$C507/Setup!$B$17+INDEX('5N inverse'!$A$10:$Y$10,1,'5N mesh'!$B$7+1)*Setup!$B$22</f>
        <v>0</v>
      </c>
      <c r="M507" s="0" t="n">
        <f aca="false">SUMPRODUCT('5N inverse'!$A$11:$Y$11,'5N mesh'!$B$37:$Z$37,$E506:$AC506)+'5N inverse'!$A$11*$C507/Setup!$B$17+INDEX('5N inverse'!$A$11:$Y$11,1,'5N mesh'!$B$7+1)*Setup!$B$22</f>
        <v>0</v>
      </c>
      <c r="N507" s="0" t="n">
        <f aca="false">SUMPRODUCT('5N inverse'!$A$12:$Y$12,'5N mesh'!$B$37:$Z$37,$E506:$AC506)+'5N inverse'!$A$12*$C507/Setup!$B$17+INDEX('5N inverse'!$A$12:$Y$12,1,'5N mesh'!$B$7+1)*Setup!$B$22</f>
        <v>0</v>
      </c>
      <c r="O507" s="0" t="n">
        <f aca="false">SUMPRODUCT('5N inverse'!$A$13:$Y$13,'5N mesh'!$B$37:$Z$37,$E506:$AC506)+'5N inverse'!$A$13*$C507/Setup!$B$17+INDEX('5N inverse'!$A$13:$Y$13,1,'5N mesh'!$B$7+1)*Setup!$B$22</f>
        <v>0</v>
      </c>
      <c r="P507" s="0" t="n">
        <f aca="false">SUMPRODUCT('5N inverse'!$A$14:$Y$14,'5N mesh'!$B$37:$Z$37,$E506:$AC506)+'5N inverse'!$A$14*$C507/Setup!$B$17+INDEX('5N inverse'!$A$14:$Y$14,1,'5N mesh'!$B$7+1)*Setup!$B$22</f>
        <v>0</v>
      </c>
      <c r="Q507" s="0" t="n">
        <f aca="false">SUMPRODUCT('5N inverse'!$A$15:$Y$15,'5N mesh'!$B$37:$Z$37,$E506:$AC506)+'5N inverse'!$A$15*$C507/Setup!$B$17+INDEX('5N inverse'!$A$15:$Y$15,1,'5N mesh'!$B$7+1)*Setup!$B$22</f>
        <v>0</v>
      </c>
      <c r="R507" s="0" t="n">
        <f aca="false">SUMPRODUCT('5N inverse'!$A$16:$Y$16,'5N mesh'!$B$37:$Z$37,$E506:$AC506)+'5N inverse'!$A$16*$C507/Setup!$B$17+INDEX('5N inverse'!$A$16:$Y$16,1,'5N mesh'!$B$7+1)*Setup!$B$22</f>
        <v>0</v>
      </c>
      <c r="S507" s="0" t="n">
        <f aca="false">SUMPRODUCT('5N inverse'!$A$17:$Y$17,'5N mesh'!$B$37:$Z$37,$E506:$AC506)+'5N inverse'!$A$17*$C507/Setup!$B$17+INDEX('5N inverse'!$A$17:$Y$17,1,'5N mesh'!$B$7+1)*Setup!$B$22</f>
        <v>0</v>
      </c>
      <c r="T507" s="0" t="n">
        <f aca="false">SUMPRODUCT('5N inverse'!$A$18:$Y$18,'5N mesh'!$B$37:$Z$37,$E506:$AC506)+'5N inverse'!$A$18*$C507/Setup!$B$17+INDEX('5N inverse'!$A$18:$Y$18,1,'5N mesh'!$B$7+1)*Setup!$B$22</f>
        <v>0</v>
      </c>
      <c r="U507" s="0" t="n">
        <f aca="false">SUMPRODUCT('5N inverse'!$A$19:$Y$19,'5N mesh'!$B$37:$Z$37,$E506:$AC506)+'5N inverse'!$A$19*$C507/Setup!$B$17+INDEX('5N inverse'!$A$19:$Y$19,1,'5N mesh'!$B$7+1)*Setup!$B$22</f>
        <v>0</v>
      </c>
      <c r="V507" s="0" t="n">
        <f aca="false">SUMPRODUCT('5N inverse'!$A$20:$Y$20,'5N mesh'!$B$37:$Z$37,$E506:$AC506)+'5N inverse'!$A$20*$C507/Setup!$B$17+INDEX('5N inverse'!$A$20:$Y$20,1,'5N mesh'!$B$7+1)*Setup!$B$22</f>
        <v>0</v>
      </c>
      <c r="W507" s="0" t="n">
        <f aca="false">SUMPRODUCT('5N inverse'!$A$21:$Y$21,'5N mesh'!$B$37:$Z$37,$E506:$AC506)+'5N inverse'!$A$21*$C507/Setup!$B$17+INDEX('5N inverse'!$A$21:$Y$21,1,'5N mesh'!$B$7+1)*Setup!$B$22</f>
        <v>0</v>
      </c>
      <c r="X507" s="0" t="n">
        <f aca="false">SUMPRODUCT('5N inverse'!$A$22:$Y$22,'5N mesh'!$B$37:$Z$37,$E506:$AC506)+'5N inverse'!$A$22*$C507/Setup!$B$17+INDEX('5N inverse'!$A$22:$Y$22,1,'5N mesh'!$B$7+1)*Setup!$B$22</f>
        <v>0</v>
      </c>
      <c r="Y507" s="0" t="n">
        <f aca="false">SUMPRODUCT('5N inverse'!$A$23:$Y$23,'5N mesh'!$B$37:$Z$37,$E506:$AC506)+'5N inverse'!$A$23*$C507/Setup!$B$17+INDEX('5N inverse'!$A$23:$Y$23,1,'5N mesh'!$B$7+1)*Setup!$B$22</f>
        <v>0</v>
      </c>
      <c r="Z507" s="0" t="n">
        <f aca="false">SUMPRODUCT('5N inverse'!$A$24:$Y$24,'5N mesh'!$B$37:$Z$37,$E506:$AC506)+'5N inverse'!$A$24*$C507/Setup!$B$17+INDEX('5N inverse'!$A$24:$Y$24,1,'5N mesh'!$B$7+1)*Setup!$B$22</f>
        <v>0</v>
      </c>
      <c r="AA507" s="0" t="n">
        <f aca="false">SUMPRODUCT('5N inverse'!$A$25:$Y$25,'5N mesh'!$B$37:$Z$37,$E506:$AC506)+'5N inverse'!$A$25*$C507/Setup!$B$17+INDEX('5N inverse'!$A$25:$Y$25,1,'5N mesh'!$B$7+1)*Setup!$B$22</f>
        <v>0</v>
      </c>
      <c r="AB507" s="0" t="n">
        <f aca="false">SUMPRODUCT('5N inverse'!$A$26:$Y$26,'5N mesh'!$B$37:$Z$37,$E506:$AC506)+'5N inverse'!$A$26*$C507/Setup!$B$17+INDEX('5N inverse'!$A$26:$Y$26,1,'5N mesh'!$B$7+1)*Setup!$B$22</f>
        <v>0</v>
      </c>
      <c r="AC507" s="0" t="n">
        <f aca="false">SUMPRODUCT('5N inverse'!$A$27:$Y$27,'5N mesh'!$B$37:$Z$37,$E506:$AC506)+'5N inverse'!$A$27*$C507/Setup!$B$17+INDEX('5N inverse'!$A$27:$Y$27,1,'5N mesh'!$B$7+1)*Setup!$B$22</f>
        <v>0</v>
      </c>
    </row>
    <row r="508" customFormat="false" ht="15" hidden="false" customHeight="false" outlineLevel="0" collapsed="false">
      <c r="A508" s="0" t="n">
        <v>503</v>
      </c>
      <c r="B508" s="0" t="n">
        <f aca="false">A508*Setup!$B$11/3600</f>
        <v>41.9166666666667</v>
      </c>
      <c r="C508" s="0" t="n">
        <f aca="false">Setup!$B$7+Setup!$B$8*COS(2*PI()*(B508-Setup!$B$9)/24)</f>
        <v>27.50690702283</v>
      </c>
      <c r="D508" s="0" t="n">
        <f aca="false">(C508-E508)/Setup!$B$17</f>
        <v>15.2488068448999</v>
      </c>
      <c r="E508" s="0" t="n">
        <f aca="false">SUMPRODUCT('5N inverse'!$A$3:$Y$3,'5N mesh'!$B$37:$Z$37,$E507:$AC507)+'5N inverse'!$A$3*$C508/Setup!$B$17+INDEX('5N inverse'!$A$3:$Y$3,1,'5N mesh'!$B$7+1)*Setup!$B$22</f>
        <v>25.5245621329931</v>
      </c>
      <c r="F508" s="0" t="n">
        <f aca="false">SUMPRODUCT('5N inverse'!$A$4:$Y$4,'5N mesh'!$B$37:$Z$37,$E507:$AC507)+'5N inverse'!$A$4*$C508/Setup!$B$17+INDEX('5N inverse'!$A$4:$Y$4,1,'5N mesh'!$B$7+1)*Setup!$B$22</f>
        <v>23.7842860040396</v>
      </c>
      <c r="G508" s="0" t="n">
        <f aca="false">SUMPRODUCT('5N inverse'!$A$5:$Y$5,'5N mesh'!$B$37:$Z$37,$E507:$AC507)+'5N inverse'!$A$5*$C508/Setup!$B$17+INDEX('5N inverse'!$A$5:$Y$5,1,'5N mesh'!$B$7+1)*Setup!$B$22</f>
        <v>20.3037337461328</v>
      </c>
      <c r="H508" s="0" t="n">
        <f aca="false">SUMPRODUCT('5N inverse'!$A$6:$Y$6,'5N mesh'!$B$37:$Z$37,$E507:$AC507)+'5N inverse'!$A$6*$C508/Setup!$B$17+INDEX('5N inverse'!$A$6:$Y$6,1,'5N mesh'!$B$7+1)*Setup!$B$22</f>
        <v>16.8231814882259</v>
      </c>
      <c r="I508" s="0" t="n">
        <f aca="false">SUMPRODUCT('5N inverse'!$A$7:$Y$7,'5N mesh'!$B$37:$Z$37,$E507:$AC507)+'5N inverse'!$A$7*$C508/Setup!$B$17+INDEX('5N inverse'!$A$7:$Y$7,1,'5N mesh'!$B$7+1)*Setup!$B$22</f>
        <v>15.0829053592725</v>
      </c>
      <c r="J508" s="0" t="n">
        <f aca="false">SUMPRODUCT('5N inverse'!$A$8:$Y$8,'5N mesh'!$B$37:$Z$37,$E507:$AC507)+'5N inverse'!$A$8*$C508/Setup!$B$17+INDEX('5N inverse'!$A$8:$Y$8,1,'5N mesh'!$B$7+1)*Setup!$B$22</f>
        <v>0</v>
      </c>
      <c r="K508" s="0" t="n">
        <f aca="false">SUMPRODUCT('5N inverse'!$A$9:$Y$9,'5N mesh'!$B$37:$Z$37,$E507:$AC507)+'5N inverse'!$A$9*$C508/Setup!$B$17+INDEX('5N inverse'!$A$9:$Y$9,1,'5N mesh'!$B$7+1)*Setup!$B$22</f>
        <v>0</v>
      </c>
      <c r="L508" s="0" t="n">
        <f aca="false">SUMPRODUCT('5N inverse'!$A$10:$Y$10,'5N mesh'!$B$37:$Z$37,$E507:$AC507)+'5N inverse'!$A$10*$C508/Setup!$B$17+INDEX('5N inverse'!$A$10:$Y$10,1,'5N mesh'!$B$7+1)*Setup!$B$22</f>
        <v>0</v>
      </c>
      <c r="M508" s="0" t="n">
        <f aca="false">SUMPRODUCT('5N inverse'!$A$11:$Y$11,'5N mesh'!$B$37:$Z$37,$E507:$AC507)+'5N inverse'!$A$11*$C508/Setup!$B$17+INDEX('5N inverse'!$A$11:$Y$11,1,'5N mesh'!$B$7+1)*Setup!$B$22</f>
        <v>0</v>
      </c>
      <c r="N508" s="0" t="n">
        <f aca="false">SUMPRODUCT('5N inverse'!$A$12:$Y$12,'5N mesh'!$B$37:$Z$37,$E507:$AC507)+'5N inverse'!$A$12*$C508/Setup!$B$17+INDEX('5N inverse'!$A$12:$Y$12,1,'5N mesh'!$B$7+1)*Setup!$B$22</f>
        <v>0</v>
      </c>
      <c r="O508" s="0" t="n">
        <f aca="false">SUMPRODUCT('5N inverse'!$A$13:$Y$13,'5N mesh'!$B$37:$Z$37,$E507:$AC507)+'5N inverse'!$A$13*$C508/Setup!$B$17+INDEX('5N inverse'!$A$13:$Y$13,1,'5N mesh'!$B$7+1)*Setup!$B$22</f>
        <v>0</v>
      </c>
      <c r="P508" s="0" t="n">
        <f aca="false">SUMPRODUCT('5N inverse'!$A$14:$Y$14,'5N mesh'!$B$37:$Z$37,$E507:$AC507)+'5N inverse'!$A$14*$C508/Setup!$B$17+INDEX('5N inverse'!$A$14:$Y$14,1,'5N mesh'!$B$7+1)*Setup!$B$22</f>
        <v>0</v>
      </c>
      <c r="Q508" s="0" t="n">
        <f aca="false">SUMPRODUCT('5N inverse'!$A$15:$Y$15,'5N mesh'!$B$37:$Z$37,$E507:$AC507)+'5N inverse'!$A$15*$C508/Setup!$B$17+INDEX('5N inverse'!$A$15:$Y$15,1,'5N mesh'!$B$7+1)*Setup!$B$22</f>
        <v>0</v>
      </c>
      <c r="R508" s="0" t="n">
        <f aca="false">SUMPRODUCT('5N inverse'!$A$16:$Y$16,'5N mesh'!$B$37:$Z$37,$E507:$AC507)+'5N inverse'!$A$16*$C508/Setup!$B$17+INDEX('5N inverse'!$A$16:$Y$16,1,'5N mesh'!$B$7+1)*Setup!$B$22</f>
        <v>0</v>
      </c>
      <c r="S508" s="0" t="n">
        <f aca="false">SUMPRODUCT('5N inverse'!$A$17:$Y$17,'5N mesh'!$B$37:$Z$37,$E507:$AC507)+'5N inverse'!$A$17*$C508/Setup!$B$17+INDEX('5N inverse'!$A$17:$Y$17,1,'5N mesh'!$B$7+1)*Setup!$B$22</f>
        <v>0</v>
      </c>
      <c r="T508" s="0" t="n">
        <f aca="false">SUMPRODUCT('5N inverse'!$A$18:$Y$18,'5N mesh'!$B$37:$Z$37,$E507:$AC507)+'5N inverse'!$A$18*$C508/Setup!$B$17+INDEX('5N inverse'!$A$18:$Y$18,1,'5N mesh'!$B$7+1)*Setup!$B$22</f>
        <v>0</v>
      </c>
      <c r="U508" s="0" t="n">
        <f aca="false">SUMPRODUCT('5N inverse'!$A$19:$Y$19,'5N mesh'!$B$37:$Z$37,$E507:$AC507)+'5N inverse'!$A$19*$C508/Setup!$B$17+INDEX('5N inverse'!$A$19:$Y$19,1,'5N mesh'!$B$7+1)*Setup!$B$22</f>
        <v>0</v>
      </c>
      <c r="V508" s="0" t="n">
        <f aca="false">SUMPRODUCT('5N inverse'!$A$20:$Y$20,'5N mesh'!$B$37:$Z$37,$E507:$AC507)+'5N inverse'!$A$20*$C508/Setup!$B$17+INDEX('5N inverse'!$A$20:$Y$20,1,'5N mesh'!$B$7+1)*Setup!$B$22</f>
        <v>0</v>
      </c>
      <c r="W508" s="0" t="n">
        <f aca="false">SUMPRODUCT('5N inverse'!$A$21:$Y$21,'5N mesh'!$B$37:$Z$37,$E507:$AC507)+'5N inverse'!$A$21*$C508/Setup!$B$17+INDEX('5N inverse'!$A$21:$Y$21,1,'5N mesh'!$B$7+1)*Setup!$B$22</f>
        <v>0</v>
      </c>
      <c r="X508" s="0" t="n">
        <f aca="false">SUMPRODUCT('5N inverse'!$A$22:$Y$22,'5N mesh'!$B$37:$Z$37,$E507:$AC507)+'5N inverse'!$A$22*$C508/Setup!$B$17+INDEX('5N inverse'!$A$22:$Y$22,1,'5N mesh'!$B$7+1)*Setup!$B$22</f>
        <v>0</v>
      </c>
      <c r="Y508" s="0" t="n">
        <f aca="false">SUMPRODUCT('5N inverse'!$A$23:$Y$23,'5N mesh'!$B$37:$Z$37,$E507:$AC507)+'5N inverse'!$A$23*$C508/Setup!$B$17+INDEX('5N inverse'!$A$23:$Y$23,1,'5N mesh'!$B$7+1)*Setup!$B$22</f>
        <v>0</v>
      </c>
      <c r="Z508" s="0" t="n">
        <f aca="false">SUMPRODUCT('5N inverse'!$A$24:$Y$24,'5N mesh'!$B$37:$Z$37,$E507:$AC507)+'5N inverse'!$A$24*$C508/Setup!$B$17+INDEX('5N inverse'!$A$24:$Y$24,1,'5N mesh'!$B$7+1)*Setup!$B$22</f>
        <v>0</v>
      </c>
      <c r="AA508" s="0" t="n">
        <f aca="false">SUMPRODUCT('5N inverse'!$A$25:$Y$25,'5N mesh'!$B$37:$Z$37,$E507:$AC507)+'5N inverse'!$A$25*$C508/Setup!$B$17+INDEX('5N inverse'!$A$25:$Y$25,1,'5N mesh'!$B$7+1)*Setup!$B$22</f>
        <v>0</v>
      </c>
      <c r="AB508" s="0" t="n">
        <f aca="false">SUMPRODUCT('5N inverse'!$A$26:$Y$26,'5N mesh'!$B$37:$Z$37,$E507:$AC507)+'5N inverse'!$A$26*$C508/Setup!$B$17+INDEX('5N inverse'!$A$26:$Y$26,1,'5N mesh'!$B$7+1)*Setup!$B$22</f>
        <v>0</v>
      </c>
      <c r="AC508" s="0" t="n">
        <f aca="false">SUMPRODUCT('5N inverse'!$A$27:$Y$27,'5N mesh'!$B$37:$Z$37,$E507:$AC507)+'5N inverse'!$A$27*$C508/Setup!$B$17+INDEX('5N inverse'!$A$27:$Y$27,1,'5N mesh'!$B$7+1)*Setup!$B$22</f>
        <v>0</v>
      </c>
    </row>
    <row r="509" customFormat="false" ht="15" hidden="false" customHeight="false" outlineLevel="0" collapsed="false">
      <c r="A509" s="0" t="n">
        <v>504</v>
      </c>
      <c r="B509" s="0" t="n">
        <f aca="false">A509*Setup!$B$11/3600</f>
        <v>42</v>
      </c>
      <c r="C509" s="0" t="n">
        <f aca="false">Setup!$B$7+Setup!$B$8*COS(2*PI()*(B509-Setup!$B$9)/24)</f>
        <v>27.4641016151378</v>
      </c>
      <c r="D509" s="0" t="n">
        <f aca="false">(C509-E509)/Setup!$B$17</f>
        <v>14.7555106871529</v>
      </c>
      <c r="E509" s="0" t="n">
        <f aca="false">SUMPRODUCT('5N inverse'!$A$3:$Y$3,'5N mesh'!$B$37:$Z$37,$E508:$AC508)+'5N inverse'!$A$3*$C509/Setup!$B$17+INDEX('5N inverse'!$A$3:$Y$3,1,'5N mesh'!$B$7+1)*Setup!$B$22</f>
        <v>25.5458852258079</v>
      </c>
      <c r="F509" s="0" t="n">
        <f aca="false">SUMPRODUCT('5N inverse'!$A$4:$Y$4,'5N mesh'!$B$37:$Z$37,$E508:$AC508)+'5N inverse'!$A$4*$C509/Setup!$B$17+INDEX('5N inverse'!$A$4:$Y$4,1,'5N mesh'!$B$7+1)*Setup!$B$22</f>
        <v>23.8021014466544</v>
      </c>
      <c r="G509" s="0" t="n">
        <f aca="false">SUMPRODUCT('5N inverse'!$A$5:$Y$5,'5N mesh'!$B$37:$Z$37,$E508:$AC508)+'5N inverse'!$A$5*$C509/Setup!$B$17+INDEX('5N inverse'!$A$5:$Y$5,1,'5N mesh'!$B$7+1)*Setup!$B$22</f>
        <v>20.3145338883474</v>
      </c>
      <c r="H509" s="0" t="n">
        <f aca="false">SUMPRODUCT('5N inverse'!$A$6:$Y$6,'5N mesh'!$B$37:$Z$37,$E508:$AC508)+'5N inverse'!$A$6*$C509/Setup!$B$17+INDEX('5N inverse'!$A$6:$Y$6,1,'5N mesh'!$B$7+1)*Setup!$B$22</f>
        <v>16.8269663300405</v>
      </c>
      <c r="I509" s="0" t="n">
        <f aca="false">SUMPRODUCT('5N inverse'!$A$7:$Y$7,'5N mesh'!$B$37:$Z$37,$E508:$AC508)+'5N inverse'!$A$7*$C509/Setup!$B$17+INDEX('5N inverse'!$A$7:$Y$7,1,'5N mesh'!$B$7+1)*Setup!$B$22</f>
        <v>15.083182550887</v>
      </c>
      <c r="J509" s="0" t="n">
        <f aca="false">SUMPRODUCT('5N inverse'!$A$8:$Y$8,'5N mesh'!$B$37:$Z$37,$E508:$AC508)+'5N inverse'!$A$8*$C509/Setup!$B$17+INDEX('5N inverse'!$A$8:$Y$8,1,'5N mesh'!$B$7+1)*Setup!$B$22</f>
        <v>0</v>
      </c>
      <c r="K509" s="0" t="n">
        <f aca="false">SUMPRODUCT('5N inverse'!$A$9:$Y$9,'5N mesh'!$B$37:$Z$37,$E508:$AC508)+'5N inverse'!$A$9*$C509/Setup!$B$17+INDEX('5N inverse'!$A$9:$Y$9,1,'5N mesh'!$B$7+1)*Setup!$B$22</f>
        <v>0</v>
      </c>
      <c r="L509" s="0" t="n">
        <f aca="false">SUMPRODUCT('5N inverse'!$A$10:$Y$10,'5N mesh'!$B$37:$Z$37,$E508:$AC508)+'5N inverse'!$A$10*$C509/Setup!$B$17+INDEX('5N inverse'!$A$10:$Y$10,1,'5N mesh'!$B$7+1)*Setup!$B$22</f>
        <v>0</v>
      </c>
      <c r="M509" s="0" t="n">
        <f aca="false">SUMPRODUCT('5N inverse'!$A$11:$Y$11,'5N mesh'!$B$37:$Z$37,$E508:$AC508)+'5N inverse'!$A$11*$C509/Setup!$B$17+INDEX('5N inverse'!$A$11:$Y$11,1,'5N mesh'!$B$7+1)*Setup!$B$22</f>
        <v>0</v>
      </c>
      <c r="N509" s="0" t="n">
        <f aca="false">SUMPRODUCT('5N inverse'!$A$12:$Y$12,'5N mesh'!$B$37:$Z$37,$E508:$AC508)+'5N inverse'!$A$12*$C509/Setup!$B$17+INDEX('5N inverse'!$A$12:$Y$12,1,'5N mesh'!$B$7+1)*Setup!$B$22</f>
        <v>0</v>
      </c>
      <c r="O509" s="0" t="n">
        <f aca="false">SUMPRODUCT('5N inverse'!$A$13:$Y$13,'5N mesh'!$B$37:$Z$37,$E508:$AC508)+'5N inverse'!$A$13*$C509/Setup!$B$17+INDEX('5N inverse'!$A$13:$Y$13,1,'5N mesh'!$B$7+1)*Setup!$B$22</f>
        <v>0</v>
      </c>
      <c r="P509" s="0" t="n">
        <f aca="false">SUMPRODUCT('5N inverse'!$A$14:$Y$14,'5N mesh'!$B$37:$Z$37,$E508:$AC508)+'5N inverse'!$A$14*$C509/Setup!$B$17+INDEX('5N inverse'!$A$14:$Y$14,1,'5N mesh'!$B$7+1)*Setup!$B$22</f>
        <v>0</v>
      </c>
      <c r="Q509" s="0" t="n">
        <f aca="false">SUMPRODUCT('5N inverse'!$A$15:$Y$15,'5N mesh'!$B$37:$Z$37,$E508:$AC508)+'5N inverse'!$A$15*$C509/Setup!$B$17+INDEX('5N inverse'!$A$15:$Y$15,1,'5N mesh'!$B$7+1)*Setup!$B$22</f>
        <v>0</v>
      </c>
      <c r="R509" s="0" t="n">
        <f aca="false">SUMPRODUCT('5N inverse'!$A$16:$Y$16,'5N mesh'!$B$37:$Z$37,$E508:$AC508)+'5N inverse'!$A$16*$C509/Setup!$B$17+INDEX('5N inverse'!$A$16:$Y$16,1,'5N mesh'!$B$7+1)*Setup!$B$22</f>
        <v>0</v>
      </c>
      <c r="S509" s="0" t="n">
        <f aca="false">SUMPRODUCT('5N inverse'!$A$17:$Y$17,'5N mesh'!$B$37:$Z$37,$E508:$AC508)+'5N inverse'!$A$17*$C509/Setup!$B$17+INDEX('5N inverse'!$A$17:$Y$17,1,'5N mesh'!$B$7+1)*Setup!$B$22</f>
        <v>0</v>
      </c>
      <c r="T509" s="0" t="n">
        <f aca="false">SUMPRODUCT('5N inverse'!$A$18:$Y$18,'5N mesh'!$B$37:$Z$37,$E508:$AC508)+'5N inverse'!$A$18*$C509/Setup!$B$17+INDEX('5N inverse'!$A$18:$Y$18,1,'5N mesh'!$B$7+1)*Setup!$B$22</f>
        <v>0</v>
      </c>
      <c r="U509" s="0" t="n">
        <f aca="false">SUMPRODUCT('5N inverse'!$A$19:$Y$19,'5N mesh'!$B$37:$Z$37,$E508:$AC508)+'5N inverse'!$A$19*$C509/Setup!$B$17+INDEX('5N inverse'!$A$19:$Y$19,1,'5N mesh'!$B$7+1)*Setup!$B$22</f>
        <v>0</v>
      </c>
      <c r="V509" s="0" t="n">
        <f aca="false">SUMPRODUCT('5N inverse'!$A$20:$Y$20,'5N mesh'!$B$37:$Z$37,$E508:$AC508)+'5N inverse'!$A$20*$C509/Setup!$B$17+INDEX('5N inverse'!$A$20:$Y$20,1,'5N mesh'!$B$7+1)*Setup!$B$22</f>
        <v>0</v>
      </c>
      <c r="W509" s="0" t="n">
        <f aca="false">SUMPRODUCT('5N inverse'!$A$21:$Y$21,'5N mesh'!$B$37:$Z$37,$E508:$AC508)+'5N inverse'!$A$21*$C509/Setup!$B$17+INDEX('5N inverse'!$A$21:$Y$21,1,'5N mesh'!$B$7+1)*Setup!$B$22</f>
        <v>0</v>
      </c>
      <c r="X509" s="0" t="n">
        <f aca="false">SUMPRODUCT('5N inverse'!$A$22:$Y$22,'5N mesh'!$B$37:$Z$37,$E508:$AC508)+'5N inverse'!$A$22*$C509/Setup!$B$17+INDEX('5N inverse'!$A$22:$Y$22,1,'5N mesh'!$B$7+1)*Setup!$B$22</f>
        <v>0</v>
      </c>
      <c r="Y509" s="0" t="n">
        <f aca="false">SUMPRODUCT('5N inverse'!$A$23:$Y$23,'5N mesh'!$B$37:$Z$37,$E508:$AC508)+'5N inverse'!$A$23*$C509/Setup!$B$17+INDEX('5N inverse'!$A$23:$Y$23,1,'5N mesh'!$B$7+1)*Setup!$B$22</f>
        <v>0</v>
      </c>
      <c r="Z509" s="0" t="n">
        <f aca="false">SUMPRODUCT('5N inverse'!$A$24:$Y$24,'5N mesh'!$B$37:$Z$37,$E508:$AC508)+'5N inverse'!$A$24*$C509/Setup!$B$17+INDEX('5N inverse'!$A$24:$Y$24,1,'5N mesh'!$B$7+1)*Setup!$B$22</f>
        <v>0</v>
      </c>
      <c r="AA509" s="0" t="n">
        <f aca="false">SUMPRODUCT('5N inverse'!$A$25:$Y$25,'5N mesh'!$B$37:$Z$37,$E508:$AC508)+'5N inverse'!$A$25*$C509/Setup!$B$17+INDEX('5N inverse'!$A$25:$Y$25,1,'5N mesh'!$B$7+1)*Setup!$B$22</f>
        <v>0</v>
      </c>
      <c r="AB509" s="0" t="n">
        <f aca="false">SUMPRODUCT('5N inverse'!$A$26:$Y$26,'5N mesh'!$B$37:$Z$37,$E508:$AC508)+'5N inverse'!$A$26*$C509/Setup!$B$17+INDEX('5N inverse'!$A$26:$Y$26,1,'5N mesh'!$B$7+1)*Setup!$B$22</f>
        <v>0</v>
      </c>
      <c r="AC509" s="0" t="n">
        <f aca="false">SUMPRODUCT('5N inverse'!$A$27:$Y$27,'5N mesh'!$B$37:$Z$37,$E508:$AC508)+'5N inverse'!$A$27*$C509/Setup!$B$17+INDEX('5N inverse'!$A$27:$Y$27,1,'5N mesh'!$B$7+1)*Setup!$B$22</f>
        <v>0</v>
      </c>
    </row>
    <row r="510" customFormat="false" ht="15" hidden="false" customHeight="false" outlineLevel="0" collapsed="false">
      <c r="A510" s="0" t="n">
        <v>505</v>
      </c>
      <c r="B510" s="0" t="n">
        <f aca="false">A510*Setup!$B$11/3600</f>
        <v>42.0833333333333</v>
      </c>
      <c r="C510" s="0" t="n">
        <f aca="false">Setup!$B$7+Setup!$B$8*COS(2*PI()*(B510-Setup!$B$9)/24)</f>
        <v>27.4196474826918</v>
      </c>
      <c r="D510" s="0" t="n">
        <f aca="false">(C510-E510)/Setup!$B$17</f>
        <v>14.2561345640824</v>
      </c>
      <c r="E510" s="0" t="n">
        <f aca="false">SUMPRODUCT('5N inverse'!$A$3:$Y$3,'5N mesh'!$B$37:$Z$37,$E509:$AC509)+'5N inverse'!$A$3*$C510/Setup!$B$17+INDEX('5N inverse'!$A$3:$Y$3,1,'5N mesh'!$B$7+1)*Setup!$B$22</f>
        <v>25.5663499893611</v>
      </c>
      <c r="F510" s="0" t="n">
        <f aca="false">SUMPRODUCT('5N inverse'!$A$4:$Y$4,'5N mesh'!$B$37:$Z$37,$E509:$AC509)+'5N inverse'!$A$4*$C510/Setup!$B$17+INDEX('5N inverse'!$A$4:$Y$4,1,'5N mesh'!$B$7+1)*Setup!$B$22</f>
        <v>23.8192009059486</v>
      </c>
      <c r="G510" s="0" t="n">
        <f aca="false">SUMPRODUCT('5N inverse'!$A$5:$Y$5,'5N mesh'!$B$37:$Z$37,$E509:$AC509)+'5N inverse'!$A$5*$C510/Setup!$B$17+INDEX('5N inverse'!$A$5:$Y$5,1,'5N mesh'!$B$7+1)*Setup!$B$22</f>
        <v>20.3249027391237</v>
      </c>
      <c r="H510" s="0" t="n">
        <f aca="false">SUMPRODUCT('5N inverse'!$A$6:$Y$6,'5N mesh'!$B$37:$Z$37,$E509:$AC509)+'5N inverse'!$A$6*$C510/Setup!$B$17+INDEX('5N inverse'!$A$6:$Y$6,1,'5N mesh'!$B$7+1)*Setup!$B$22</f>
        <v>16.8306045722988</v>
      </c>
      <c r="I510" s="0" t="n">
        <f aca="false">SUMPRODUCT('5N inverse'!$A$7:$Y$7,'5N mesh'!$B$37:$Z$37,$E509:$AC509)+'5N inverse'!$A$7*$C510/Setup!$B$17+INDEX('5N inverse'!$A$7:$Y$7,1,'5N mesh'!$B$7+1)*Setup!$B$22</f>
        <v>15.0834554888863</v>
      </c>
      <c r="J510" s="0" t="n">
        <f aca="false">SUMPRODUCT('5N inverse'!$A$8:$Y$8,'5N mesh'!$B$37:$Z$37,$E509:$AC509)+'5N inverse'!$A$8*$C510/Setup!$B$17+INDEX('5N inverse'!$A$8:$Y$8,1,'5N mesh'!$B$7+1)*Setup!$B$22</f>
        <v>0</v>
      </c>
      <c r="K510" s="0" t="n">
        <f aca="false">SUMPRODUCT('5N inverse'!$A$9:$Y$9,'5N mesh'!$B$37:$Z$37,$E509:$AC509)+'5N inverse'!$A$9*$C510/Setup!$B$17+INDEX('5N inverse'!$A$9:$Y$9,1,'5N mesh'!$B$7+1)*Setup!$B$22</f>
        <v>0</v>
      </c>
      <c r="L510" s="0" t="n">
        <f aca="false">SUMPRODUCT('5N inverse'!$A$10:$Y$10,'5N mesh'!$B$37:$Z$37,$E509:$AC509)+'5N inverse'!$A$10*$C510/Setup!$B$17+INDEX('5N inverse'!$A$10:$Y$10,1,'5N mesh'!$B$7+1)*Setup!$B$22</f>
        <v>0</v>
      </c>
      <c r="M510" s="0" t="n">
        <f aca="false">SUMPRODUCT('5N inverse'!$A$11:$Y$11,'5N mesh'!$B$37:$Z$37,$E509:$AC509)+'5N inverse'!$A$11*$C510/Setup!$B$17+INDEX('5N inverse'!$A$11:$Y$11,1,'5N mesh'!$B$7+1)*Setup!$B$22</f>
        <v>0</v>
      </c>
      <c r="N510" s="0" t="n">
        <f aca="false">SUMPRODUCT('5N inverse'!$A$12:$Y$12,'5N mesh'!$B$37:$Z$37,$E509:$AC509)+'5N inverse'!$A$12*$C510/Setup!$B$17+INDEX('5N inverse'!$A$12:$Y$12,1,'5N mesh'!$B$7+1)*Setup!$B$22</f>
        <v>0</v>
      </c>
      <c r="O510" s="0" t="n">
        <f aca="false">SUMPRODUCT('5N inverse'!$A$13:$Y$13,'5N mesh'!$B$37:$Z$37,$E509:$AC509)+'5N inverse'!$A$13*$C510/Setup!$B$17+INDEX('5N inverse'!$A$13:$Y$13,1,'5N mesh'!$B$7+1)*Setup!$B$22</f>
        <v>0</v>
      </c>
      <c r="P510" s="0" t="n">
        <f aca="false">SUMPRODUCT('5N inverse'!$A$14:$Y$14,'5N mesh'!$B$37:$Z$37,$E509:$AC509)+'5N inverse'!$A$14*$C510/Setup!$B$17+INDEX('5N inverse'!$A$14:$Y$14,1,'5N mesh'!$B$7+1)*Setup!$B$22</f>
        <v>0</v>
      </c>
      <c r="Q510" s="0" t="n">
        <f aca="false">SUMPRODUCT('5N inverse'!$A$15:$Y$15,'5N mesh'!$B$37:$Z$37,$E509:$AC509)+'5N inverse'!$A$15*$C510/Setup!$B$17+INDEX('5N inverse'!$A$15:$Y$15,1,'5N mesh'!$B$7+1)*Setup!$B$22</f>
        <v>0</v>
      </c>
      <c r="R510" s="0" t="n">
        <f aca="false">SUMPRODUCT('5N inverse'!$A$16:$Y$16,'5N mesh'!$B$37:$Z$37,$E509:$AC509)+'5N inverse'!$A$16*$C510/Setup!$B$17+INDEX('5N inverse'!$A$16:$Y$16,1,'5N mesh'!$B$7+1)*Setup!$B$22</f>
        <v>0</v>
      </c>
      <c r="S510" s="0" t="n">
        <f aca="false">SUMPRODUCT('5N inverse'!$A$17:$Y$17,'5N mesh'!$B$37:$Z$37,$E509:$AC509)+'5N inverse'!$A$17*$C510/Setup!$B$17+INDEX('5N inverse'!$A$17:$Y$17,1,'5N mesh'!$B$7+1)*Setup!$B$22</f>
        <v>0</v>
      </c>
      <c r="T510" s="0" t="n">
        <f aca="false">SUMPRODUCT('5N inverse'!$A$18:$Y$18,'5N mesh'!$B$37:$Z$37,$E509:$AC509)+'5N inverse'!$A$18*$C510/Setup!$B$17+INDEX('5N inverse'!$A$18:$Y$18,1,'5N mesh'!$B$7+1)*Setup!$B$22</f>
        <v>0</v>
      </c>
      <c r="U510" s="0" t="n">
        <f aca="false">SUMPRODUCT('5N inverse'!$A$19:$Y$19,'5N mesh'!$B$37:$Z$37,$E509:$AC509)+'5N inverse'!$A$19*$C510/Setup!$B$17+INDEX('5N inverse'!$A$19:$Y$19,1,'5N mesh'!$B$7+1)*Setup!$B$22</f>
        <v>0</v>
      </c>
      <c r="V510" s="0" t="n">
        <f aca="false">SUMPRODUCT('5N inverse'!$A$20:$Y$20,'5N mesh'!$B$37:$Z$37,$E509:$AC509)+'5N inverse'!$A$20*$C510/Setup!$B$17+INDEX('5N inverse'!$A$20:$Y$20,1,'5N mesh'!$B$7+1)*Setup!$B$22</f>
        <v>0</v>
      </c>
      <c r="W510" s="0" t="n">
        <f aca="false">SUMPRODUCT('5N inverse'!$A$21:$Y$21,'5N mesh'!$B$37:$Z$37,$E509:$AC509)+'5N inverse'!$A$21*$C510/Setup!$B$17+INDEX('5N inverse'!$A$21:$Y$21,1,'5N mesh'!$B$7+1)*Setup!$B$22</f>
        <v>0</v>
      </c>
      <c r="X510" s="0" t="n">
        <f aca="false">SUMPRODUCT('5N inverse'!$A$22:$Y$22,'5N mesh'!$B$37:$Z$37,$E509:$AC509)+'5N inverse'!$A$22*$C510/Setup!$B$17+INDEX('5N inverse'!$A$22:$Y$22,1,'5N mesh'!$B$7+1)*Setup!$B$22</f>
        <v>0</v>
      </c>
      <c r="Y510" s="0" t="n">
        <f aca="false">SUMPRODUCT('5N inverse'!$A$23:$Y$23,'5N mesh'!$B$37:$Z$37,$E509:$AC509)+'5N inverse'!$A$23*$C510/Setup!$B$17+INDEX('5N inverse'!$A$23:$Y$23,1,'5N mesh'!$B$7+1)*Setup!$B$22</f>
        <v>0</v>
      </c>
      <c r="Z510" s="0" t="n">
        <f aca="false">SUMPRODUCT('5N inverse'!$A$24:$Y$24,'5N mesh'!$B$37:$Z$37,$E509:$AC509)+'5N inverse'!$A$24*$C510/Setup!$B$17+INDEX('5N inverse'!$A$24:$Y$24,1,'5N mesh'!$B$7+1)*Setup!$B$22</f>
        <v>0</v>
      </c>
      <c r="AA510" s="0" t="n">
        <f aca="false">SUMPRODUCT('5N inverse'!$A$25:$Y$25,'5N mesh'!$B$37:$Z$37,$E509:$AC509)+'5N inverse'!$A$25*$C510/Setup!$B$17+INDEX('5N inverse'!$A$25:$Y$25,1,'5N mesh'!$B$7+1)*Setup!$B$22</f>
        <v>0</v>
      </c>
      <c r="AB510" s="0" t="n">
        <f aca="false">SUMPRODUCT('5N inverse'!$A$26:$Y$26,'5N mesh'!$B$37:$Z$37,$E509:$AC509)+'5N inverse'!$A$26*$C510/Setup!$B$17+INDEX('5N inverse'!$A$26:$Y$26,1,'5N mesh'!$B$7+1)*Setup!$B$22</f>
        <v>0</v>
      </c>
      <c r="AC510" s="0" t="n">
        <f aca="false">SUMPRODUCT('5N inverse'!$A$27:$Y$27,'5N mesh'!$B$37:$Z$37,$E509:$AC509)+'5N inverse'!$A$27*$C510/Setup!$B$17+INDEX('5N inverse'!$A$27:$Y$27,1,'5N mesh'!$B$7+1)*Setup!$B$22</f>
        <v>0</v>
      </c>
    </row>
    <row r="511" customFormat="false" ht="15" hidden="false" customHeight="false" outlineLevel="0" collapsed="false">
      <c r="A511" s="0" t="n">
        <v>506</v>
      </c>
      <c r="B511" s="0" t="n">
        <f aca="false">A511*Setup!$B$11/3600</f>
        <v>42.1666666666667</v>
      </c>
      <c r="C511" s="0" t="n">
        <f aca="false">Setup!$B$7+Setup!$B$8*COS(2*PI()*(B511-Setup!$B$9)/24)</f>
        <v>27.3735657832515</v>
      </c>
      <c r="D511" s="0" t="n">
        <f aca="false">(C511-E511)/Setup!$B$17</f>
        <v>13.7509153923039</v>
      </c>
      <c r="E511" s="0" t="n">
        <f aca="false">SUMPRODUCT('5N inverse'!$A$3:$Y$3,'5N mesh'!$B$37:$Z$37,$E510:$AC510)+'5N inverse'!$A$3*$C511/Setup!$B$17+INDEX('5N inverse'!$A$3:$Y$3,1,'5N mesh'!$B$7+1)*Setup!$B$22</f>
        <v>25.585946782252</v>
      </c>
      <c r="F511" s="0" t="n">
        <f aca="false">SUMPRODUCT('5N inverse'!$A$4:$Y$4,'5N mesh'!$B$37:$Z$37,$E510:$AC510)+'5N inverse'!$A$4*$C511/Setup!$B$17+INDEX('5N inverse'!$A$4:$Y$4,1,'5N mesh'!$B$7+1)*Setup!$B$22</f>
        <v>23.8355763259749</v>
      </c>
      <c r="G511" s="0" t="n">
        <f aca="false">SUMPRODUCT('5N inverse'!$A$5:$Y$5,'5N mesh'!$B$37:$Z$37,$E510:$AC510)+'5N inverse'!$A$5*$C511/Setup!$B$17+INDEX('5N inverse'!$A$5:$Y$5,1,'5N mesh'!$B$7+1)*Setup!$B$22</f>
        <v>20.3348354134205</v>
      </c>
      <c r="H511" s="0" t="n">
        <f aca="false">SUMPRODUCT('5N inverse'!$A$6:$Y$6,'5N mesh'!$B$37:$Z$37,$E510:$AC510)+'5N inverse'!$A$6*$C511/Setup!$B$17+INDEX('5N inverse'!$A$6:$Y$6,1,'5N mesh'!$B$7+1)*Setup!$B$22</f>
        <v>16.8340945008661</v>
      </c>
      <c r="I511" s="0" t="n">
        <f aca="false">SUMPRODUCT('5N inverse'!$A$7:$Y$7,'5N mesh'!$B$37:$Z$37,$E510:$AC510)+'5N inverse'!$A$7*$C511/Setup!$B$17+INDEX('5N inverse'!$A$7:$Y$7,1,'5N mesh'!$B$7+1)*Setup!$B$22</f>
        <v>15.0837240445889</v>
      </c>
      <c r="J511" s="0" t="n">
        <f aca="false">SUMPRODUCT('5N inverse'!$A$8:$Y$8,'5N mesh'!$B$37:$Z$37,$E510:$AC510)+'5N inverse'!$A$8*$C511/Setup!$B$17+INDEX('5N inverse'!$A$8:$Y$8,1,'5N mesh'!$B$7+1)*Setup!$B$22</f>
        <v>0</v>
      </c>
      <c r="K511" s="0" t="n">
        <f aca="false">SUMPRODUCT('5N inverse'!$A$9:$Y$9,'5N mesh'!$B$37:$Z$37,$E510:$AC510)+'5N inverse'!$A$9*$C511/Setup!$B$17+INDEX('5N inverse'!$A$9:$Y$9,1,'5N mesh'!$B$7+1)*Setup!$B$22</f>
        <v>0</v>
      </c>
      <c r="L511" s="0" t="n">
        <f aca="false">SUMPRODUCT('5N inverse'!$A$10:$Y$10,'5N mesh'!$B$37:$Z$37,$E510:$AC510)+'5N inverse'!$A$10*$C511/Setup!$B$17+INDEX('5N inverse'!$A$10:$Y$10,1,'5N mesh'!$B$7+1)*Setup!$B$22</f>
        <v>0</v>
      </c>
      <c r="M511" s="0" t="n">
        <f aca="false">SUMPRODUCT('5N inverse'!$A$11:$Y$11,'5N mesh'!$B$37:$Z$37,$E510:$AC510)+'5N inverse'!$A$11*$C511/Setup!$B$17+INDEX('5N inverse'!$A$11:$Y$11,1,'5N mesh'!$B$7+1)*Setup!$B$22</f>
        <v>0</v>
      </c>
      <c r="N511" s="0" t="n">
        <f aca="false">SUMPRODUCT('5N inverse'!$A$12:$Y$12,'5N mesh'!$B$37:$Z$37,$E510:$AC510)+'5N inverse'!$A$12*$C511/Setup!$B$17+INDEX('5N inverse'!$A$12:$Y$12,1,'5N mesh'!$B$7+1)*Setup!$B$22</f>
        <v>0</v>
      </c>
      <c r="O511" s="0" t="n">
        <f aca="false">SUMPRODUCT('5N inverse'!$A$13:$Y$13,'5N mesh'!$B$37:$Z$37,$E510:$AC510)+'5N inverse'!$A$13*$C511/Setup!$B$17+INDEX('5N inverse'!$A$13:$Y$13,1,'5N mesh'!$B$7+1)*Setup!$B$22</f>
        <v>0</v>
      </c>
      <c r="P511" s="0" t="n">
        <f aca="false">SUMPRODUCT('5N inverse'!$A$14:$Y$14,'5N mesh'!$B$37:$Z$37,$E510:$AC510)+'5N inverse'!$A$14*$C511/Setup!$B$17+INDEX('5N inverse'!$A$14:$Y$14,1,'5N mesh'!$B$7+1)*Setup!$B$22</f>
        <v>0</v>
      </c>
      <c r="Q511" s="0" t="n">
        <f aca="false">SUMPRODUCT('5N inverse'!$A$15:$Y$15,'5N mesh'!$B$37:$Z$37,$E510:$AC510)+'5N inverse'!$A$15*$C511/Setup!$B$17+INDEX('5N inverse'!$A$15:$Y$15,1,'5N mesh'!$B$7+1)*Setup!$B$22</f>
        <v>0</v>
      </c>
      <c r="R511" s="0" t="n">
        <f aca="false">SUMPRODUCT('5N inverse'!$A$16:$Y$16,'5N mesh'!$B$37:$Z$37,$E510:$AC510)+'5N inverse'!$A$16*$C511/Setup!$B$17+INDEX('5N inverse'!$A$16:$Y$16,1,'5N mesh'!$B$7+1)*Setup!$B$22</f>
        <v>0</v>
      </c>
      <c r="S511" s="0" t="n">
        <f aca="false">SUMPRODUCT('5N inverse'!$A$17:$Y$17,'5N mesh'!$B$37:$Z$37,$E510:$AC510)+'5N inverse'!$A$17*$C511/Setup!$B$17+INDEX('5N inverse'!$A$17:$Y$17,1,'5N mesh'!$B$7+1)*Setup!$B$22</f>
        <v>0</v>
      </c>
      <c r="T511" s="0" t="n">
        <f aca="false">SUMPRODUCT('5N inverse'!$A$18:$Y$18,'5N mesh'!$B$37:$Z$37,$E510:$AC510)+'5N inverse'!$A$18*$C511/Setup!$B$17+INDEX('5N inverse'!$A$18:$Y$18,1,'5N mesh'!$B$7+1)*Setup!$B$22</f>
        <v>0</v>
      </c>
      <c r="U511" s="0" t="n">
        <f aca="false">SUMPRODUCT('5N inverse'!$A$19:$Y$19,'5N mesh'!$B$37:$Z$37,$E510:$AC510)+'5N inverse'!$A$19*$C511/Setup!$B$17+INDEX('5N inverse'!$A$19:$Y$19,1,'5N mesh'!$B$7+1)*Setup!$B$22</f>
        <v>0</v>
      </c>
      <c r="V511" s="0" t="n">
        <f aca="false">SUMPRODUCT('5N inverse'!$A$20:$Y$20,'5N mesh'!$B$37:$Z$37,$E510:$AC510)+'5N inverse'!$A$20*$C511/Setup!$B$17+INDEX('5N inverse'!$A$20:$Y$20,1,'5N mesh'!$B$7+1)*Setup!$B$22</f>
        <v>0</v>
      </c>
      <c r="W511" s="0" t="n">
        <f aca="false">SUMPRODUCT('5N inverse'!$A$21:$Y$21,'5N mesh'!$B$37:$Z$37,$E510:$AC510)+'5N inverse'!$A$21*$C511/Setup!$B$17+INDEX('5N inverse'!$A$21:$Y$21,1,'5N mesh'!$B$7+1)*Setup!$B$22</f>
        <v>0</v>
      </c>
      <c r="X511" s="0" t="n">
        <f aca="false">SUMPRODUCT('5N inverse'!$A$22:$Y$22,'5N mesh'!$B$37:$Z$37,$E510:$AC510)+'5N inverse'!$A$22*$C511/Setup!$B$17+INDEX('5N inverse'!$A$22:$Y$22,1,'5N mesh'!$B$7+1)*Setup!$B$22</f>
        <v>0</v>
      </c>
      <c r="Y511" s="0" t="n">
        <f aca="false">SUMPRODUCT('5N inverse'!$A$23:$Y$23,'5N mesh'!$B$37:$Z$37,$E510:$AC510)+'5N inverse'!$A$23*$C511/Setup!$B$17+INDEX('5N inverse'!$A$23:$Y$23,1,'5N mesh'!$B$7+1)*Setup!$B$22</f>
        <v>0</v>
      </c>
      <c r="Z511" s="0" t="n">
        <f aca="false">SUMPRODUCT('5N inverse'!$A$24:$Y$24,'5N mesh'!$B$37:$Z$37,$E510:$AC510)+'5N inverse'!$A$24*$C511/Setup!$B$17+INDEX('5N inverse'!$A$24:$Y$24,1,'5N mesh'!$B$7+1)*Setup!$B$22</f>
        <v>0</v>
      </c>
      <c r="AA511" s="0" t="n">
        <f aca="false">SUMPRODUCT('5N inverse'!$A$25:$Y$25,'5N mesh'!$B$37:$Z$37,$E510:$AC510)+'5N inverse'!$A$25*$C511/Setup!$B$17+INDEX('5N inverse'!$A$25:$Y$25,1,'5N mesh'!$B$7+1)*Setup!$B$22</f>
        <v>0</v>
      </c>
      <c r="AB511" s="0" t="n">
        <f aca="false">SUMPRODUCT('5N inverse'!$A$26:$Y$26,'5N mesh'!$B$37:$Z$37,$E510:$AC510)+'5N inverse'!$A$26*$C511/Setup!$B$17+INDEX('5N inverse'!$A$26:$Y$26,1,'5N mesh'!$B$7+1)*Setup!$B$22</f>
        <v>0</v>
      </c>
      <c r="AC511" s="0" t="n">
        <f aca="false">SUMPRODUCT('5N inverse'!$A$27:$Y$27,'5N mesh'!$B$37:$Z$37,$E510:$AC510)+'5N inverse'!$A$27*$C511/Setup!$B$17+INDEX('5N inverse'!$A$27:$Y$27,1,'5N mesh'!$B$7+1)*Setup!$B$22</f>
        <v>0</v>
      </c>
    </row>
    <row r="512" customFormat="false" ht="15" hidden="false" customHeight="false" outlineLevel="0" collapsed="false">
      <c r="A512" s="0" t="n">
        <v>507</v>
      </c>
      <c r="B512" s="0" t="n">
        <f aca="false">A512*Setup!$B$11/3600</f>
        <v>42.25</v>
      </c>
      <c r="C512" s="0" t="n">
        <f aca="false">Setup!$B$7+Setup!$B$8*COS(2*PI()*(B512-Setup!$B$9)/24)</f>
        <v>27.3258784492102</v>
      </c>
      <c r="D512" s="0" t="n">
        <f aca="false">(C512-E512)/Setup!$B$17</f>
        <v>13.2400928794993</v>
      </c>
      <c r="E512" s="0" t="n">
        <f aca="false">SUMPRODUCT('5N inverse'!$A$3:$Y$3,'5N mesh'!$B$37:$Z$37,$E511:$AC511)+'5N inverse'!$A$3*$C512/Setup!$B$17+INDEX('5N inverse'!$A$3:$Y$3,1,'5N mesh'!$B$7+1)*Setup!$B$22</f>
        <v>25.6046663748753</v>
      </c>
      <c r="F512" s="0" t="n">
        <f aca="false">SUMPRODUCT('5N inverse'!$A$4:$Y$4,'5N mesh'!$B$37:$Z$37,$E511:$AC511)+'5N inverse'!$A$4*$C512/Setup!$B$17+INDEX('5N inverse'!$A$4:$Y$4,1,'5N mesh'!$B$7+1)*Setup!$B$22</f>
        <v>23.8512199942932</v>
      </c>
      <c r="G512" s="0" t="n">
        <f aca="false">SUMPRODUCT('5N inverse'!$A$5:$Y$5,'5N mesh'!$B$37:$Z$37,$E511:$AC511)+'5N inverse'!$A$5*$C512/Setup!$B$17+INDEX('5N inverse'!$A$5:$Y$5,1,'5N mesh'!$B$7+1)*Setup!$B$22</f>
        <v>20.344327233129</v>
      </c>
      <c r="H512" s="0" t="n">
        <f aca="false">SUMPRODUCT('5N inverse'!$A$6:$Y$6,'5N mesh'!$B$37:$Z$37,$E511:$AC511)+'5N inverse'!$A$6*$C512/Setup!$B$17+INDEX('5N inverse'!$A$6:$Y$6,1,'5N mesh'!$B$7+1)*Setup!$B$22</f>
        <v>16.8374344719649</v>
      </c>
      <c r="I512" s="0" t="n">
        <f aca="false">SUMPRODUCT('5N inverse'!$A$7:$Y$7,'5N mesh'!$B$37:$Z$37,$E511:$AC511)+'5N inverse'!$A$7*$C512/Setup!$B$17+INDEX('5N inverse'!$A$7:$Y$7,1,'5N mesh'!$B$7+1)*Setup!$B$22</f>
        <v>15.0839880913828</v>
      </c>
      <c r="J512" s="0" t="n">
        <f aca="false">SUMPRODUCT('5N inverse'!$A$8:$Y$8,'5N mesh'!$B$37:$Z$37,$E511:$AC511)+'5N inverse'!$A$8*$C512/Setup!$B$17+INDEX('5N inverse'!$A$8:$Y$8,1,'5N mesh'!$B$7+1)*Setup!$B$22</f>
        <v>0</v>
      </c>
      <c r="K512" s="0" t="n">
        <f aca="false">SUMPRODUCT('5N inverse'!$A$9:$Y$9,'5N mesh'!$B$37:$Z$37,$E511:$AC511)+'5N inverse'!$A$9*$C512/Setup!$B$17+INDEX('5N inverse'!$A$9:$Y$9,1,'5N mesh'!$B$7+1)*Setup!$B$22</f>
        <v>0</v>
      </c>
      <c r="L512" s="0" t="n">
        <f aca="false">SUMPRODUCT('5N inverse'!$A$10:$Y$10,'5N mesh'!$B$37:$Z$37,$E511:$AC511)+'5N inverse'!$A$10*$C512/Setup!$B$17+INDEX('5N inverse'!$A$10:$Y$10,1,'5N mesh'!$B$7+1)*Setup!$B$22</f>
        <v>0</v>
      </c>
      <c r="M512" s="0" t="n">
        <f aca="false">SUMPRODUCT('5N inverse'!$A$11:$Y$11,'5N mesh'!$B$37:$Z$37,$E511:$AC511)+'5N inverse'!$A$11*$C512/Setup!$B$17+INDEX('5N inverse'!$A$11:$Y$11,1,'5N mesh'!$B$7+1)*Setup!$B$22</f>
        <v>0</v>
      </c>
      <c r="N512" s="0" t="n">
        <f aca="false">SUMPRODUCT('5N inverse'!$A$12:$Y$12,'5N mesh'!$B$37:$Z$37,$E511:$AC511)+'5N inverse'!$A$12*$C512/Setup!$B$17+INDEX('5N inverse'!$A$12:$Y$12,1,'5N mesh'!$B$7+1)*Setup!$B$22</f>
        <v>0</v>
      </c>
      <c r="O512" s="0" t="n">
        <f aca="false">SUMPRODUCT('5N inverse'!$A$13:$Y$13,'5N mesh'!$B$37:$Z$37,$E511:$AC511)+'5N inverse'!$A$13*$C512/Setup!$B$17+INDEX('5N inverse'!$A$13:$Y$13,1,'5N mesh'!$B$7+1)*Setup!$B$22</f>
        <v>0</v>
      </c>
      <c r="P512" s="0" t="n">
        <f aca="false">SUMPRODUCT('5N inverse'!$A$14:$Y$14,'5N mesh'!$B$37:$Z$37,$E511:$AC511)+'5N inverse'!$A$14*$C512/Setup!$B$17+INDEX('5N inverse'!$A$14:$Y$14,1,'5N mesh'!$B$7+1)*Setup!$B$22</f>
        <v>0</v>
      </c>
      <c r="Q512" s="0" t="n">
        <f aca="false">SUMPRODUCT('5N inverse'!$A$15:$Y$15,'5N mesh'!$B$37:$Z$37,$E511:$AC511)+'5N inverse'!$A$15*$C512/Setup!$B$17+INDEX('5N inverse'!$A$15:$Y$15,1,'5N mesh'!$B$7+1)*Setup!$B$22</f>
        <v>0</v>
      </c>
      <c r="R512" s="0" t="n">
        <f aca="false">SUMPRODUCT('5N inverse'!$A$16:$Y$16,'5N mesh'!$B$37:$Z$37,$E511:$AC511)+'5N inverse'!$A$16*$C512/Setup!$B$17+INDEX('5N inverse'!$A$16:$Y$16,1,'5N mesh'!$B$7+1)*Setup!$B$22</f>
        <v>0</v>
      </c>
      <c r="S512" s="0" t="n">
        <f aca="false">SUMPRODUCT('5N inverse'!$A$17:$Y$17,'5N mesh'!$B$37:$Z$37,$E511:$AC511)+'5N inverse'!$A$17*$C512/Setup!$B$17+INDEX('5N inverse'!$A$17:$Y$17,1,'5N mesh'!$B$7+1)*Setup!$B$22</f>
        <v>0</v>
      </c>
      <c r="T512" s="0" t="n">
        <f aca="false">SUMPRODUCT('5N inverse'!$A$18:$Y$18,'5N mesh'!$B$37:$Z$37,$E511:$AC511)+'5N inverse'!$A$18*$C512/Setup!$B$17+INDEX('5N inverse'!$A$18:$Y$18,1,'5N mesh'!$B$7+1)*Setup!$B$22</f>
        <v>0</v>
      </c>
      <c r="U512" s="0" t="n">
        <f aca="false">SUMPRODUCT('5N inverse'!$A$19:$Y$19,'5N mesh'!$B$37:$Z$37,$E511:$AC511)+'5N inverse'!$A$19*$C512/Setup!$B$17+INDEX('5N inverse'!$A$19:$Y$19,1,'5N mesh'!$B$7+1)*Setup!$B$22</f>
        <v>0</v>
      </c>
      <c r="V512" s="0" t="n">
        <f aca="false">SUMPRODUCT('5N inverse'!$A$20:$Y$20,'5N mesh'!$B$37:$Z$37,$E511:$AC511)+'5N inverse'!$A$20*$C512/Setup!$B$17+INDEX('5N inverse'!$A$20:$Y$20,1,'5N mesh'!$B$7+1)*Setup!$B$22</f>
        <v>0</v>
      </c>
      <c r="W512" s="0" t="n">
        <f aca="false">SUMPRODUCT('5N inverse'!$A$21:$Y$21,'5N mesh'!$B$37:$Z$37,$E511:$AC511)+'5N inverse'!$A$21*$C512/Setup!$B$17+INDEX('5N inverse'!$A$21:$Y$21,1,'5N mesh'!$B$7+1)*Setup!$B$22</f>
        <v>0</v>
      </c>
      <c r="X512" s="0" t="n">
        <f aca="false">SUMPRODUCT('5N inverse'!$A$22:$Y$22,'5N mesh'!$B$37:$Z$37,$E511:$AC511)+'5N inverse'!$A$22*$C512/Setup!$B$17+INDEX('5N inverse'!$A$22:$Y$22,1,'5N mesh'!$B$7+1)*Setup!$B$22</f>
        <v>0</v>
      </c>
      <c r="Y512" s="0" t="n">
        <f aca="false">SUMPRODUCT('5N inverse'!$A$23:$Y$23,'5N mesh'!$B$37:$Z$37,$E511:$AC511)+'5N inverse'!$A$23*$C512/Setup!$B$17+INDEX('5N inverse'!$A$23:$Y$23,1,'5N mesh'!$B$7+1)*Setup!$B$22</f>
        <v>0</v>
      </c>
      <c r="Z512" s="0" t="n">
        <f aca="false">SUMPRODUCT('5N inverse'!$A$24:$Y$24,'5N mesh'!$B$37:$Z$37,$E511:$AC511)+'5N inverse'!$A$24*$C512/Setup!$B$17+INDEX('5N inverse'!$A$24:$Y$24,1,'5N mesh'!$B$7+1)*Setup!$B$22</f>
        <v>0</v>
      </c>
      <c r="AA512" s="0" t="n">
        <f aca="false">SUMPRODUCT('5N inverse'!$A$25:$Y$25,'5N mesh'!$B$37:$Z$37,$E511:$AC511)+'5N inverse'!$A$25*$C512/Setup!$B$17+INDEX('5N inverse'!$A$25:$Y$25,1,'5N mesh'!$B$7+1)*Setup!$B$22</f>
        <v>0</v>
      </c>
      <c r="AB512" s="0" t="n">
        <f aca="false">SUMPRODUCT('5N inverse'!$A$26:$Y$26,'5N mesh'!$B$37:$Z$37,$E511:$AC511)+'5N inverse'!$A$26*$C512/Setup!$B$17+INDEX('5N inverse'!$A$26:$Y$26,1,'5N mesh'!$B$7+1)*Setup!$B$22</f>
        <v>0</v>
      </c>
      <c r="AC512" s="0" t="n">
        <f aca="false">SUMPRODUCT('5N inverse'!$A$27:$Y$27,'5N mesh'!$B$37:$Z$37,$E511:$AC511)+'5N inverse'!$A$27*$C512/Setup!$B$17+INDEX('5N inverse'!$A$27:$Y$27,1,'5N mesh'!$B$7+1)*Setup!$B$22</f>
        <v>0</v>
      </c>
    </row>
    <row r="513" customFormat="false" ht="15" hidden="false" customHeight="false" outlineLevel="0" collapsed="false">
      <c r="A513" s="0" t="n">
        <v>508</v>
      </c>
      <c r="B513" s="0" t="n">
        <f aca="false">A513*Setup!$B$11/3600</f>
        <v>42.3333333333333</v>
      </c>
      <c r="C513" s="0" t="n">
        <f aca="false">Setup!$B$7+Setup!$B$8*COS(2*PI()*(B513-Setup!$B$9)/24)</f>
        <v>27.276608177156</v>
      </c>
      <c r="D513" s="0" t="n">
        <f aca="false">(C513-E513)/Setup!$B$17</f>
        <v>12.7239094101954</v>
      </c>
      <c r="E513" s="0" t="n">
        <f aca="false">SUMPRODUCT('5N inverse'!$A$3:$Y$3,'5N mesh'!$B$37:$Z$37,$E512:$AC512)+'5N inverse'!$A$3*$C513/Setup!$B$17+INDEX('5N inverse'!$A$3:$Y$3,1,'5N mesh'!$B$7+1)*Setup!$B$22</f>
        <v>25.6224999538306</v>
      </c>
      <c r="F513" s="0" t="n">
        <f aca="false">SUMPRODUCT('5N inverse'!$A$4:$Y$4,'5N mesh'!$B$37:$Z$37,$E512:$AC512)+'5N inverse'!$A$4*$C513/Setup!$B$17+INDEX('5N inverse'!$A$4:$Y$4,1,'5N mesh'!$B$7+1)*Setup!$B$22</f>
        <v>23.8661245456564</v>
      </c>
      <c r="G513" s="0" t="n">
        <f aca="false">SUMPRODUCT('5N inverse'!$A$5:$Y$5,'5N mesh'!$B$37:$Z$37,$E512:$AC512)+'5N inverse'!$A$5*$C513/Setup!$B$17+INDEX('5N inverse'!$A$5:$Y$5,1,'5N mesh'!$B$7+1)*Setup!$B$22</f>
        <v>20.3533737293082</v>
      </c>
      <c r="H513" s="0" t="n">
        <f aca="false">SUMPRODUCT('5N inverse'!$A$6:$Y$6,'5N mesh'!$B$37:$Z$37,$E512:$AC512)+'5N inverse'!$A$6*$C513/Setup!$B$17+INDEX('5N inverse'!$A$6:$Y$6,1,'5N mesh'!$B$7+1)*Setup!$B$22</f>
        <v>16.84062291296</v>
      </c>
      <c r="I513" s="0" t="n">
        <f aca="false">SUMPRODUCT('5N inverse'!$A$7:$Y$7,'5N mesh'!$B$37:$Z$37,$E512:$AC512)+'5N inverse'!$A$7*$C513/Setup!$B$17+INDEX('5N inverse'!$A$7:$Y$7,1,'5N mesh'!$B$7+1)*Setup!$B$22</f>
        <v>15.0842475047858</v>
      </c>
      <c r="J513" s="0" t="n">
        <f aca="false">SUMPRODUCT('5N inverse'!$A$8:$Y$8,'5N mesh'!$B$37:$Z$37,$E512:$AC512)+'5N inverse'!$A$8*$C513/Setup!$B$17+INDEX('5N inverse'!$A$8:$Y$8,1,'5N mesh'!$B$7+1)*Setup!$B$22</f>
        <v>0</v>
      </c>
      <c r="K513" s="0" t="n">
        <f aca="false">SUMPRODUCT('5N inverse'!$A$9:$Y$9,'5N mesh'!$B$37:$Z$37,$E512:$AC512)+'5N inverse'!$A$9*$C513/Setup!$B$17+INDEX('5N inverse'!$A$9:$Y$9,1,'5N mesh'!$B$7+1)*Setup!$B$22</f>
        <v>0</v>
      </c>
      <c r="L513" s="0" t="n">
        <f aca="false">SUMPRODUCT('5N inverse'!$A$10:$Y$10,'5N mesh'!$B$37:$Z$37,$E512:$AC512)+'5N inverse'!$A$10*$C513/Setup!$B$17+INDEX('5N inverse'!$A$10:$Y$10,1,'5N mesh'!$B$7+1)*Setup!$B$22</f>
        <v>0</v>
      </c>
      <c r="M513" s="0" t="n">
        <f aca="false">SUMPRODUCT('5N inverse'!$A$11:$Y$11,'5N mesh'!$B$37:$Z$37,$E512:$AC512)+'5N inverse'!$A$11*$C513/Setup!$B$17+INDEX('5N inverse'!$A$11:$Y$11,1,'5N mesh'!$B$7+1)*Setup!$B$22</f>
        <v>0</v>
      </c>
      <c r="N513" s="0" t="n">
        <f aca="false">SUMPRODUCT('5N inverse'!$A$12:$Y$12,'5N mesh'!$B$37:$Z$37,$E512:$AC512)+'5N inverse'!$A$12*$C513/Setup!$B$17+INDEX('5N inverse'!$A$12:$Y$12,1,'5N mesh'!$B$7+1)*Setup!$B$22</f>
        <v>0</v>
      </c>
      <c r="O513" s="0" t="n">
        <f aca="false">SUMPRODUCT('5N inverse'!$A$13:$Y$13,'5N mesh'!$B$37:$Z$37,$E512:$AC512)+'5N inverse'!$A$13*$C513/Setup!$B$17+INDEX('5N inverse'!$A$13:$Y$13,1,'5N mesh'!$B$7+1)*Setup!$B$22</f>
        <v>0</v>
      </c>
      <c r="P513" s="0" t="n">
        <f aca="false">SUMPRODUCT('5N inverse'!$A$14:$Y$14,'5N mesh'!$B$37:$Z$37,$E512:$AC512)+'5N inverse'!$A$14*$C513/Setup!$B$17+INDEX('5N inverse'!$A$14:$Y$14,1,'5N mesh'!$B$7+1)*Setup!$B$22</f>
        <v>0</v>
      </c>
      <c r="Q513" s="0" t="n">
        <f aca="false">SUMPRODUCT('5N inverse'!$A$15:$Y$15,'5N mesh'!$B$37:$Z$37,$E512:$AC512)+'5N inverse'!$A$15*$C513/Setup!$B$17+INDEX('5N inverse'!$A$15:$Y$15,1,'5N mesh'!$B$7+1)*Setup!$B$22</f>
        <v>0</v>
      </c>
      <c r="R513" s="0" t="n">
        <f aca="false">SUMPRODUCT('5N inverse'!$A$16:$Y$16,'5N mesh'!$B$37:$Z$37,$E512:$AC512)+'5N inverse'!$A$16*$C513/Setup!$B$17+INDEX('5N inverse'!$A$16:$Y$16,1,'5N mesh'!$B$7+1)*Setup!$B$22</f>
        <v>0</v>
      </c>
      <c r="S513" s="0" t="n">
        <f aca="false">SUMPRODUCT('5N inverse'!$A$17:$Y$17,'5N mesh'!$B$37:$Z$37,$E512:$AC512)+'5N inverse'!$A$17*$C513/Setup!$B$17+INDEX('5N inverse'!$A$17:$Y$17,1,'5N mesh'!$B$7+1)*Setup!$B$22</f>
        <v>0</v>
      </c>
      <c r="T513" s="0" t="n">
        <f aca="false">SUMPRODUCT('5N inverse'!$A$18:$Y$18,'5N mesh'!$B$37:$Z$37,$E512:$AC512)+'5N inverse'!$A$18*$C513/Setup!$B$17+INDEX('5N inverse'!$A$18:$Y$18,1,'5N mesh'!$B$7+1)*Setup!$B$22</f>
        <v>0</v>
      </c>
      <c r="U513" s="0" t="n">
        <f aca="false">SUMPRODUCT('5N inverse'!$A$19:$Y$19,'5N mesh'!$B$37:$Z$37,$E512:$AC512)+'5N inverse'!$A$19*$C513/Setup!$B$17+INDEX('5N inverse'!$A$19:$Y$19,1,'5N mesh'!$B$7+1)*Setup!$B$22</f>
        <v>0</v>
      </c>
      <c r="V513" s="0" t="n">
        <f aca="false">SUMPRODUCT('5N inverse'!$A$20:$Y$20,'5N mesh'!$B$37:$Z$37,$E512:$AC512)+'5N inverse'!$A$20*$C513/Setup!$B$17+INDEX('5N inverse'!$A$20:$Y$20,1,'5N mesh'!$B$7+1)*Setup!$B$22</f>
        <v>0</v>
      </c>
      <c r="W513" s="0" t="n">
        <f aca="false">SUMPRODUCT('5N inverse'!$A$21:$Y$21,'5N mesh'!$B$37:$Z$37,$E512:$AC512)+'5N inverse'!$A$21*$C513/Setup!$B$17+INDEX('5N inverse'!$A$21:$Y$21,1,'5N mesh'!$B$7+1)*Setup!$B$22</f>
        <v>0</v>
      </c>
      <c r="X513" s="0" t="n">
        <f aca="false">SUMPRODUCT('5N inverse'!$A$22:$Y$22,'5N mesh'!$B$37:$Z$37,$E512:$AC512)+'5N inverse'!$A$22*$C513/Setup!$B$17+INDEX('5N inverse'!$A$22:$Y$22,1,'5N mesh'!$B$7+1)*Setup!$B$22</f>
        <v>0</v>
      </c>
      <c r="Y513" s="0" t="n">
        <f aca="false">SUMPRODUCT('5N inverse'!$A$23:$Y$23,'5N mesh'!$B$37:$Z$37,$E512:$AC512)+'5N inverse'!$A$23*$C513/Setup!$B$17+INDEX('5N inverse'!$A$23:$Y$23,1,'5N mesh'!$B$7+1)*Setup!$B$22</f>
        <v>0</v>
      </c>
      <c r="Z513" s="0" t="n">
        <f aca="false">SUMPRODUCT('5N inverse'!$A$24:$Y$24,'5N mesh'!$B$37:$Z$37,$E512:$AC512)+'5N inverse'!$A$24*$C513/Setup!$B$17+INDEX('5N inverse'!$A$24:$Y$24,1,'5N mesh'!$B$7+1)*Setup!$B$22</f>
        <v>0</v>
      </c>
      <c r="AA513" s="0" t="n">
        <f aca="false">SUMPRODUCT('5N inverse'!$A$25:$Y$25,'5N mesh'!$B$37:$Z$37,$E512:$AC512)+'5N inverse'!$A$25*$C513/Setup!$B$17+INDEX('5N inverse'!$A$25:$Y$25,1,'5N mesh'!$B$7+1)*Setup!$B$22</f>
        <v>0</v>
      </c>
      <c r="AB513" s="0" t="n">
        <f aca="false">SUMPRODUCT('5N inverse'!$A$26:$Y$26,'5N mesh'!$B$37:$Z$37,$E512:$AC512)+'5N inverse'!$A$26*$C513/Setup!$B$17+INDEX('5N inverse'!$A$26:$Y$26,1,'5N mesh'!$B$7+1)*Setup!$B$22</f>
        <v>0</v>
      </c>
      <c r="AC513" s="0" t="n">
        <f aca="false">SUMPRODUCT('5N inverse'!$A$27:$Y$27,'5N mesh'!$B$37:$Z$37,$E512:$AC512)+'5N inverse'!$A$27*$C513/Setup!$B$17+INDEX('5N inverse'!$A$27:$Y$27,1,'5N mesh'!$B$7+1)*Setup!$B$22</f>
        <v>0</v>
      </c>
    </row>
    <row r="514" customFormat="false" ht="15" hidden="false" customHeight="false" outlineLevel="0" collapsed="false">
      <c r="A514" s="0" t="n">
        <v>509</v>
      </c>
      <c r="B514" s="0" t="n">
        <f aca="false">A514*Setup!$B$11/3600</f>
        <v>42.4166666666667</v>
      </c>
      <c r="C514" s="0" t="n">
        <f aca="false">Setup!$B$7+Setup!$B$8*COS(2*PI()*(B514-Setup!$B$9)/24)</f>
        <v>27.2257784170699</v>
      </c>
      <c r="D514" s="0" t="n">
        <f aca="false">(C514-E514)/Setup!$B$17</f>
        <v>12.202609930269</v>
      </c>
      <c r="E514" s="0" t="n">
        <f aca="false">SUMPRODUCT('5N inverse'!$A$3:$Y$3,'5N mesh'!$B$37:$Z$37,$E513:$AC513)+'5N inverse'!$A$3*$C514/Setup!$B$17+INDEX('5N inverse'!$A$3:$Y$3,1,'5N mesh'!$B$7+1)*Setup!$B$22</f>
        <v>25.639439126135</v>
      </c>
      <c r="F514" s="0" t="n">
        <f aca="false">SUMPRODUCT('5N inverse'!$A$4:$Y$4,'5N mesh'!$B$37:$Z$37,$E513:$AC513)+'5N inverse'!$A$4*$C514/Setup!$B$17+INDEX('5N inverse'!$A$4:$Y$4,1,'5N mesh'!$B$7+1)*Setup!$B$22</f>
        <v>23.88028296553</v>
      </c>
      <c r="G514" s="0" t="n">
        <f aca="false">SUMPRODUCT('5N inverse'!$A$5:$Y$5,'5N mesh'!$B$37:$Z$37,$E513:$AC513)+'5N inverse'!$A$5*$C514/Setup!$B$17+INDEX('5N inverse'!$A$5:$Y$5,1,'5N mesh'!$B$7+1)*Setup!$B$22</f>
        <v>20.3619706443202</v>
      </c>
      <c r="H514" s="0" t="n">
        <f aca="false">SUMPRODUCT('5N inverse'!$A$6:$Y$6,'5N mesh'!$B$37:$Z$37,$E513:$AC513)+'5N inverse'!$A$6*$C514/Setup!$B$17+INDEX('5N inverse'!$A$6:$Y$6,1,'5N mesh'!$B$7+1)*Setup!$B$22</f>
        <v>16.8436583231103</v>
      </c>
      <c r="I514" s="0" t="n">
        <f aca="false">SUMPRODUCT('5N inverse'!$A$7:$Y$7,'5N mesh'!$B$37:$Z$37,$E513:$AC513)+'5N inverse'!$A$7*$C514/Setup!$B$17+INDEX('5N inverse'!$A$7:$Y$7,1,'5N mesh'!$B$7+1)*Setup!$B$22</f>
        <v>15.0845021625054</v>
      </c>
      <c r="J514" s="0" t="n">
        <f aca="false">SUMPRODUCT('5N inverse'!$A$8:$Y$8,'5N mesh'!$B$37:$Z$37,$E513:$AC513)+'5N inverse'!$A$8*$C514/Setup!$B$17+INDEX('5N inverse'!$A$8:$Y$8,1,'5N mesh'!$B$7+1)*Setup!$B$22</f>
        <v>0</v>
      </c>
      <c r="K514" s="0" t="n">
        <f aca="false">SUMPRODUCT('5N inverse'!$A$9:$Y$9,'5N mesh'!$B$37:$Z$37,$E513:$AC513)+'5N inverse'!$A$9*$C514/Setup!$B$17+INDEX('5N inverse'!$A$9:$Y$9,1,'5N mesh'!$B$7+1)*Setup!$B$22</f>
        <v>0</v>
      </c>
      <c r="L514" s="0" t="n">
        <f aca="false">SUMPRODUCT('5N inverse'!$A$10:$Y$10,'5N mesh'!$B$37:$Z$37,$E513:$AC513)+'5N inverse'!$A$10*$C514/Setup!$B$17+INDEX('5N inverse'!$A$10:$Y$10,1,'5N mesh'!$B$7+1)*Setup!$B$22</f>
        <v>0</v>
      </c>
      <c r="M514" s="0" t="n">
        <f aca="false">SUMPRODUCT('5N inverse'!$A$11:$Y$11,'5N mesh'!$B$37:$Z$37,$E513:$AC513)+'5N inverse'!$A$11*$C514/Setup!$B$17+INDEX('5N inverse'!$A$11:$Y$11,1,'5N mesh'!$B$7+1)*Setup!$B$22</f>
        <v>0</v>
      </c>
      <c r="N514" s="0" t="n">
        <f aca="false">SUMPRODUCT('5N inverse'!$A$12:$Y$12,'5N mesh'!$B$37:$Z$37,$E513:$AC513)+'5N inverse'!$A$12*$C514/Setup!$B$17+INDEX('5N inverse'!$A$12:$Y$12,1,'5N mesh'!$B$7+1)*Setup!$B$22</f>
        <v>0</v>
      </c>
      <c r="O514" s="0" t="n">
        <f aca="false">SUMPRODUCT('5N inverse'!$A$13:$Y$13,'5N mesh'!$B$37:$Z$37,$E513:$AC513)+'5N inverse'!$A$13*$C514/Setup!$B$17+INDEX('5N inverse'!$A$13:$Y$13,1,'5N mesh'!$B$7+1)*Setup!$B$22</f>
        <v>0</v>
      </c>
      <c r="P514" s="0" t="n">
        <f aca="false">SUMPRODUCT('5N inverse'!$A$14:$Y$14,'5N mesh'!$B$37:$Z$37,$E513:$AC513)+'5N inverse'!$A$14*$C514/Setup!$B$17+INDEX('5N inverse'!$A$14:$Y$14,1,'5N mesh'!$B$7+1)*Setup!$B$22</f>
        <v>0</v>
      </c>
      <c r="Q514" s="0" t="n">
        <f aca="false">SUMPRODUCT('5N inverse'!$A$15:$Y$15,'5N mesh'!$B$37:$Z$37,$E513:$AC513)+'5N inverse'!$A$15*$C514/Setup!$B$17+INDEX('5N inverse'!$A$15:$Y$15,1,'5N mesh'!$B$7+1)*Setup!$B$22</f>
        <v>0</v>
      </c>
      <c r="R514" s="0" t="n">
        <f aca="false">SUMPRODUCT('5N inverse'!$A$16:$Y$16,'5N mesh'!$B$37:$Z$37,$E513:$AC513)+'5N inverse'!$A$16*$C514/Setup!$B$17+INDEX('5N inverse'!$A$16:$Y$16,1,'5N mesh'!$B$7+1)*Setup!$B$22</f>
        <v>0</v>
      </c>
      <c r="S514" s="0" t="n">
        <f aca="false">SUMPRODUCT('5N inverse'!$A$17:$Y$17,'5N mesh'!$B$37:$Z$37,$E513:$AC513)+'5N inverse'!$A$17*$C514/Setup!$B$17+INDEX('5N inverse'!$A$17:$Y$17,1,'5N mesh'!$B$7+1)*Setup!$B$22</f>
        <v>0</v>
      </c>
      <c r="T514" s="0" t="n">
        <f aca="false">SUMPRODUCT('5N inverse'!$A$18:$Y$18,'5N mesh'!$B$37:$Z$37,$E513:$AC513)+'5N inverse'!$A$18*$C514/Setup!$B$17+INDEX('5N inverse'!$A$18:$Y$18,1,'5N mesh'!$B$7+1)*Setup!$B$22</f>
        <v>0</v>
      </c>
      <c r="U514" s="0" t="n">
        <f aca="false">SUMPRODUCT('5N inverse'!$A$19:$Y$19,'5N mesh'!$B$37:$Z$37,$E513:$AC513)+'5N inverse'!$A$19*$C514/Setup!$B$17+INDEX('5N inverse'!$A$19:$Y$19,1,'5N mesh'!$B$7+1)*Setup!$B$22</f>
        <v>0</v>
      </c>
      <c r="V514" s="0" t="n">
        <f aca="false">SUMPRODUCT('5N inverse'!$A$20:$Y$20,'5N mesh'!$B$37:$Z$37,$E513:$AC513)+'5N inverse'!$A$20*$C514/Setup!$B$17+INDEX('5N inverse'!$A$20:$Y$20,1,'5N mesh'!$B$7+1)*Setup!$B$22</f>
        <v>0</v>
      </c>
      <c r="W514" s="0" t="n">
        <f aca="false">SUMPRODUCT('5N inverse'!$A$21:$Y$21,'5N mesh'!$B$37:$Z$37,$E513:$AC513)+'5N inverse'!$A$21*$C514/Setup!$B$17+INDEX('5N inverse'!$A$21:$Y$21,1,'5N mesh'!$B$7+1)*Setup!$B$22</f>
        <v>0</v>
      </c>
      <c r="X514" s="0" t="n">
        <f aca="false">SUMPRODUCT('5N inverse'!$A$22:$Y$22,'5N mesh'!$B$37:$Z$37,$E513:$AC513)+'5N inverse'!$A$22*$C514/Setup!$B$17+INDEX('5N inverse'!$A$22:$Y$22,1,'5N mesh'!$B$7+1)*Setup!$B$22</f>
        <v>0</v>
      </c>
      <c r="Y514" s="0" t="n">
        <f aca="false">SUMPRODUCT('5N inverse'!$A$23:$Y$23,'5N mesh'!$B$37:$Z$37,$E513:$AC513)+'5N inverse'!$A$23*$C514/Setup!$B$17+INDEX('5N inverse'!$A$23:$Y$23,1,'5N mesh'!$B$7+1)*Setup!$B$22</f>
        <v>0</v>
      </c>
      <c r="Z514" s="0" t="n">
        <f aca="false">SUMPRODUCT('5N inverse'!$A$24:$Y$24,'5N mesh'!$B$37:$Z$37,$E513:$AC513)+'5N inverse'!$A$24*$C514/Setup!$B$17+INDEX('5N inverse'!$A$24:$Y$24,1,'5N mesh'!$B$7+1)*Setup!$B$22</f>
        <v>0</v>
      </c>
      <c r="AA514" s="0" t="n">
        <f aca="false">SUMPRODUCT('5N inverse'!$A$25:$Y$25,'5N mesh'!$B$37:$Z$37,$E513:$AC513)+'5N inverse'!$A$25*$C514/Setup!$B$17+INDEX('5N inverse'!$A$25:$Y$25,1,'5N mesh'!$B$7+1)*Setup!$B$22</f>
        <v>0</v>
      </c>
      <c r="AB514" s="0" t="n">
        <f aca="false">SUMPRODUCT('5N inverse'!$A$26:$Y$26,'5N mesh'!$B$37:$Z$37,$E513:$AC513)+'5N inverse'!$A$26*$C514/Setup!$B$17+INDEX('5N inverse'!$A$26:$Y$26,1,'5N mesh'!$B$7+1)*Setup!$B$22</f>
        <v>0</v>
      </c>
      <c r="AC514" s="0" t="n">
        <f aca="false">SUMPRODUCT('5N inverse'!$A$27:$Y$27,'5N mesh'!$B$37:$Z$37,$E513:$AC513)+'5N inverse'!$A$27*$C514/Setup!$B$17+INDEX('5N inverse'!$A$27:$Y$27,1,'5N mesh'!$B$7+1)*Setup!$B$22</f>
        <v>0</v>
      </c>
    </row>
    <row r="515" customFormat="false" ht="15" hidden="false" customHeight="false" outlineLevel="0" collapsed="false">
      <c r="A515" s="0" t="n">
        <v>510</v>
      </c>
      <c r="B515" s="0" t="n">
        <f aca="false">A515*Setup!$B$11/3600</f>
        <v>42.5</v>
      </c>
      <c r="C515" s="0" t="n">
        <f aca="false">Setup!$B$7+Setup!$B$8*COS(2*PI()*(B515-Setup!$B$9)/24)</f>
        <v>27.1734133611649</v>
      </c>
      <c r="D515" s="0" t="n">
        <f aca="false">(C515-E515)/Setup!$B$17</f>
        <v>11.6764418302357</v>
      </c>
      <c r="E515" s="0" t="n">
        <f aca="false">SUMPRODUCT('5N inverse'!$A$3:$Y$3,'5N mesh'!$B$37:$Z$37,$E514:$AC514)+'5N inverse'!$A$3*$C515/Setup!$B$17+INDEX('5N inverse'!$A$3:$Y$3,1,'5N mesh'!$B$7+1)*Setup!$B$22</f>
        <v>25.6554759232343</v>
      </c>
      <c r="F515" s="0" t="n">
        <f aca="false">SUMPRODUCT('5N inverse'!$A$4:$Y$4,'5N mesh'!$B$37:$Z$37,$E514:$AC514)+'5N inverse'!$A$4*$C515/Setup!$B$17+INDEX('5N inverse'!$A$4:$Y$4,1,'5N mesh'!$B$7+1)*Setup!$B$22</f>
        <v>23.8936885934447</v>
      </c>
      <c r="G515" s="0" t="n">
        <f aca="false">SUMPRODUCT('5N inverse'!$A$5:$Y$5,'5N mesh'!$B$37:$Z$37,$E514:$AC514)+'5N inverse'!$A$5*$C515/Setup!$B$17+INDEX('5N inverse'!$A$5:$Y$5,1,'5N mesh'!$B$7+1)*Setup!$B$22</f>
        <v>20.3701139338655</v>
      </c>
      <c r="H515" s="0" t="n">
        <f aca="false">SUMPRODUCT('5N inverse'!$A$6:$Y$6,'5N mesh'!$B$37:$Z$37,$E514:$AC514)+'5N inverse'!$A$6*$C515/Setup!$B$17+INDEX('5N inverse'!$A$6:$Y$6,1,'5N mesh'!$B$7+1)*Setup!$B$22</f>
        <v>16.8465392742862</v>
      </c>
      <c r="I515" s="0" t="n">
        <f aca="false">SUMPRODUCT('5N inverse'!$A$7:$Y$7,'5N mesh'!$B$37:$Z$37,$E514:$AC514)+'5N inverse'!$A$7*$C515/Setup!$B$17+INDEX('5N inverse'!$A$7:$Y$7,1,'5N mesh'!$B$7+1)*Setup!$B$22</f>
        <v>15.0847519444966</v>
      </c>
      <c r="J515" s="0" t="n">
        <f aca="false">SUMPRODUCT('5N inverse'!$A$8:$Y$8,'5N mesh'!$B$37:$Z$37,$E514:$AC514)+'5N inverse'!$A$8*$C515/Setup!$B$17+INDEX('5N inverse'!$A$8:$Y$8,1,'5N mesh'!$B$7+1)*Setup!$B$22</f>
        <v>0</v>
      </c>
      <c r="K515" s="0" t="n">
        <f aca="false">SUMPRODUCT('5N inverse'!$A$9:$Y$9,'5N mesh'!$B$37:$Z$37,$E514:$AC514)+'5N inverse'!$A$9*$C515/Setup!$B$17+INDEX('5N inverse'!$A$9:$Y$9,1,'5N mesh'!$B$7+1)*Setup!$B$22</f>
        <v>0</v>
      </c>
      <c r="L515" s="0" t="n">
        <f aca="false">SUMPRODUCT('5N inverse'!$A$10:$Y$10,'5N mesh'!$B$37:$Z$37,$E514:$AC514)+'5N inverse'!$A$10*$C515/Setup!$B$17+INDEX('5N inverse'!$A$10:$Y$10,1,'5N mesh'!$B$7+1)*Setup!$B$22</f>
        <v>0</v>
      </c>
      <c r="M515" s="0" t="n">
        <f aca="false">SUMPRODUCT('5N inverse'!$A$11:$Y$11,'5N mesh'!$B$37:$Z$37,$E514:$AC514)+'5N inverse'!$A$11*$C515/Setup!$B$17+INDEX('5N inverse'!$A$11:$Y$11,1,'5N mesh'!$B$7+1)*Setup!$B$22</f>
        <v>0</v>
      </c>
      <c r="N515" s="0" t="n">
        <f aca="false">SUMPRODUCT('5N inverse'!$A$12:$Y$12,'5N mesh'!$B$37:$Z$37,$E514:$AC514)+'5N inverse'!$A$12*$C515/Setup!$B$17+INDEX('5N inverse'!$A$12:$Y$12,1,'5N mesh'!$B$7+1)*Setup!$B$22</f>
        <v>0</v>
      </c>
      <c r="O515" s="0" t="n">
        <f aca="false">SUMPRODUCT('5N inverse'!$A$13:$Y$13,'5N mesh'!$B$37:$Z$37,$E514:$AC514)+'5N inverse'!$A$13*$C515/Setup!$B$17+INDEX('5N inverse'!$A$13:$Y$13,1,'5N mesh'!$B$7+1)*Setup!$B$22</f>
        <v>0</v>
      </c>
      <c r="P515" s="0" t="n">
        <f aca="false">SUMPRODUCT('5N inverse'!$A$14:$Y$14,'5N mesh'!$B$37:$Z$37,$E514:$AC514)+'5N inverse'!$A$14*$C515/Setup!$B$17+INDEX('5N inverse'!$A$14:$Y$14,1,'5N mesh'!$B$7+1)*Setup!$B$22</f>
        <v>0</v>
      </c>
      <c r="Q515" s="0" t="n">
        <f aca="false">SUMPRODUCT('5N inverse'!$A$15:$Y$15,'5N mesh'!$B$37:$Z$37,$E514:$AC514)+'5N inverse'!$A$15*$C515/Setup!$B$17+INDEX('5N inverse'!$A$15:$Y$15,1,'5N mesh'!$B$7+1)*Setup!$B$22</f>
        <v>0</v>
      </c>
      <c r="R515" s="0" t="n">
        <f aca="false">SUMPRODUCT('5N inverse'!$A$16:$Y$16,'5N mesh'!$B$37:$Z$37,$E514:$AC514)+'5N inverse'!$A$16*$C515/Setup!$B$17+INDEX('5N inverse'!$A$16:$Y$16,1,'5N mesh'!$B$7+1)*Setup!$B$22</f>
        <v>0</v>
      </c>
      <c r="S515" s="0" t="n">
        <f aca="false">SUMPRODUCT('5N inverse'!$A$17:$Y$17,'5N mesh'!$B$37:$Z$37,$E514:$AC514)+'5N inverse'!$A$17*$C515/Setup!$B$17+INDEX('5N inverse'!$A$17:$Y$17,1,'5N mesh'!$B$7+1)*Setup!$B$22</f>
        <v>0</v>
      </c>
      <c r="T515" s="0" t="n">
        <f aca="false">SUMPRODUCT('5N inverse'!$A$18:$Y$18,'5N mesh'!$B$37:$Z$37,$E514:$AC514)+'5N inverse'!$A$18*$C515/Setup!$B$17+INDEX('5N inverse'!$A$18:$Y$18,1,'5N mesh'!$B$7+1)*Setup!$B$22</f>
        <v>0</v>
      </c>
      <c r="U515" s="0" t="n">
        <f aca="false">SUMPRODUCT('5N inverse'!$A$19:$Y$19,'5N mesh'!$B$37:$Z$37,$E514:$AC514)+'5N inverse'!$A$19*$C515/Setup!$B$17+INDEX('5N inverse'!$A$19:$Y$19,1,'5N mesh'!$B$7+1)*Setup!$B$22</f>
        <v>0</v>
      </c>
      <c r="V515" s="0" t="n">
        <f aca="false">SUMPRODUCT('5N inverse'!$A$20:$Y$20,'5N mesh'!$B$37:$Z$37,$E514:$AC514)+'5N inverse'!$A$20*$C515/Setup!$B$17+INDEX('5N inverse'!$A$20:$Y$20,1,'5N mesh'!$B$7+1)*Setup!$B$22</f>
        <v>0</v>
      </c>
      <c r="W515" s="0" t="n">
        <f aca="false">SUMPRODUCT('5N inverse'!$A$21:$Y$21,'5N mesh'!$B$37:$Z$37,$E514:$AC514)+'5N inverse'!$A$21*$C515/Setup!$B$17+INDEX('5N inverse'!$A$21:$Y$21,1,'5N mesh'!$B$7+1)*Setup!$B$22</f>
        <v>0</v>
      </c>
      <c r="X515" s="0" t="n">
        <f aca="false">SUMPRODUCT('5N inverse'!$A$22:$Y$22,'5N mesh'!$B$37:$Z$37,$E514:$AC514)+'5N inverse'!$A$22*$C515/Setup!$B$17+INDEX('5N inverse'!$A$22:$Y$22,1,'5N mesh'!$B$7+1)*Setup!$B$22</f>
        <v>0</v>
      </c>
      <c r="Y515" s="0" t="n">
        <f aca="false">SUMPRODUCT('5N inverse'!$A$23:$Y$23,'5N mesh'!$B$37:$Z$37,$E514:$AC514)+'5N inverse'!$A$23*$C515/Setup!$B$17+INDEX('5N inverse'!$A$23:$Y$23,1,'5N mesh'!$B$7+1)*Setup!$B$22</f>
        <v>0</v>
      </c>
      <c r="Z515" s="0" t="n">
        <f aca="false">SUMPRODUCT('5N inverse'!$A$24:$Y$24,'5N mesh'!$B$37:$Z$37,$E514:$AC514)+'5N inverse'!$A$24*$C515/Setup!$B$17+INDEX('5N inverse'!$A$24:$Y$24,1,'5N mesh'!$B$7+1)*Setup!$B$22</f>
        <v>0</v>
      </c>
      <c r="AA515" s="0" t="n">
        <f aca="false">SUMPRODUCT('5N inverse'!$A$25:$Y$25,'5N mesh'!$B$37:$Z$37,$E514:$AC514)+'5N inverse'!$A$25*$C515/Setup!$B$17+INDEX('5N inverse'!$A$25:$Y$25,1,'5N mesh'!$B$7+1)*Setup!$B$22</f>
        <v>0</v>
      </c>
      <c r="AB515" s="0" t="n">
        <f aca="false">SUMPRODUCT('5N inverse'!$A$26:$Y$26,'5N mesh'!$B$37:$Z$37,$E514:$AC514)+'5N inverse'!$A$26*$C515/Setup!$B$17+INDEX('5N inverse'!$A$26:$Y$26,1,'5N mesh'!$B$7+1)*Setup!$B$22</f>
        <v>0</v>
      </c>
      <c r="AC515" s="0" t="n">
        <f aca="false">SUMPRODUCT('5N inverse'!$A$27:$Y$27,'5N mesh'!$B$37:$Z$37,$E514:$AC514)+'5N inverse'!$A$27*$C515/Setup!$B$17+INDEX('5N inverse'!$A$27:$Y$27,1,'5N mesh'!$B$7+1)*Setup!$B$22</f>
        <v>0</v>
      </c>
    </row>
    <row r="516" customFormat="false" ht="15" hidden="false" customHeight="false" outlineLevel="0" collapsed="false">
      <c r="A516" s="0" t="n">
        <v>511</v>
      </c>
      <c r="B516" s="0" t="n">
        <f aca="false">A516*Setup!$B$11/3600</f>
        <v>42.5833333333333</v>
      </c>
      <c r="C516" s="0" t="n">
        <f aca="false">Setup!$B$7+Setup!$B$8*COS(2*PI()*(B516-Setup!$B$9)/24)</f>
        <v>27.1195379323715</v>
      </c>
      <c r="D516" s="0" t="n">
        <f aca="false">(C516-E516)/Setup!$B$17</f>
        <v>11.1456548273767</v>
      </c>
      <c r="E516" s="0" t="n">
        <f aca="false">SUMPRODUCT('5N inverse'!$A$3:$Y$3,'5N mesh'!$B$37:$Z$37,$E515:$AC515)+'5N inverse'!$A$3*$C516/Setup!$B$17+INDEX('5N inverse'!$A$3:$Y$3,1,'5N mesh'!$B$7+1)*Setup!$B$22</f>
        <v>25.6706028048126</v>
      </c>
      <c r="F516" s="0" t="n">
        <f aca="false">SUMPRODUCT('5N inverse'!$A$4:$Y$4,'5N mesh'!$B$37:$Z$37,$E515:$AC515)+'5N inverse'!$A$4*$C516/Setup!$B$17+INDEX('5N inverse'!$A$4:$Y$4,1,'5N mesh'!$B$7+1)*Setup!$B$22</f>
        <v>23.9063351261805</v>
      </c>
      <c r="G516" s="0" t="n">
        <f aca="false">SUMPRODUCT('5N inverse'!$A$5:$Y$5,'5N mesh'!$B$37:$Z$37,$E515:$AC515)+'5N inverse'!$A$5*$C516/Setup!$B$17+INDEX('5N inverse'!$A$5:$Y$5,1,'5N mesh'!$B$7+1)*Setup!$B$22</f>
        <v>20.3777997689163</v>
      </c>
      <c r="H516" s="0" t="n">
        <f aca="false">SUMPRODUCT('5N inverse'!$A$6:$Y$6,'5N mesh'!$B$37:$Z$37,$E515:$AC515)+'5N inverse'!$A$6*$C516/Setup!$B$17+INDEX('5N inverse'!$A$6:$Y$6,1,'5N mesh'!$B$7+1)*Setup!$B$22</f>
        <v>16.8492644116521</v>
      </c>
      <c r="I516" s="0" t="n">
        <f aca="false">SUMPRODUCT('5N inverse'!$A$7:$Y$7,'5N mesh'!$B$37:$Z$37,$E515:$AC515)+'5N inverse'!$A$7*$C516/Setup!$B$17+INDEX('5N inverse'!$A$7:$Y$7,1,'5N mesh'!$B$7+1)*Setup!$B$22</f>
        <v>15.08499673302</v>
      </c>
      <c r="J516" s="0" t="n">
        <f aca="false">SUMPRODUCT('5N inverse'!$A$8:$Y$8,'5N mesh'!$B$37:$Z$37,$E515:$AC515)+'5N inverse'!$A$8*$C516/Setup!$B$17+INDEX('5N inverse'!$A$8:$Y$8,1,'5N mesh'!$B$7+1)*Setup!$B$22</f>
        <v>0</v>
      </c>
      <c r="K516" s="0" t="n">
        <f aca="false">SUMPRODUCT('5N inverse'!$A$9:$Y$9,'5N mesh'!$B$37:$Z$37,$E515:$AC515)+'5N inverse'!$A$9*$C516/Setup!$B$17+INDEX('5N inverse'!$A$9:$Y$9,1,'5N mesh'!$B$7+1)*Setup!$B$22</f>
        <v>0</v>
      </c>
      <c r="L516" s="0" t="n">
        <f aca="false">SUMPRODUCT('5N inverse'!$A$10:$Y$10,'5N mesh'!$B$37:$Z$37,$E515:$AC515)+'5N inverse'!$A$10*$C516/Setup!$B$17+INDEX('5N inverse'!$A$10:$Y$10,1,'5N mesh'!$B$7+1)*Setup!$B$22</f>
        <v>0</v>
      </c>
      <c r="M516" s="0" t="n">
        <f aca="false">SUMPRODUCT('5N inverse'!$A$11:$Y$11,'5N mesh'!$B$37:$Z$37,$E515:$AC515)+'5N inverse'!$A$11*$C516/Setup!$B$17+INDEX('5N inverse'!$A$11:$Y$11,1,'5N mesh'!$B$7+1)*Setup!$B$22</f>
        <v>0</v>
      </c>
      <c r="N516" s="0" t="n">
        <f aca="false">SUMPRODUCT('5N inverse'!$A$12:$Y$12,'5N mesh'!$B$37:$Z$37,$E515:$AC515)+'5N inverse'!$A$12*$C516/Setup!$B$17+INDEX('5N inverse'!$A$12:$Y$12,1,'5N mesh'!$B$7+1)*Setup!$B$22</f>
        <v>0</v>
      </c>
      <c r="O516" s="0" t="n">
        <f aca="false">SUMPRODUCT('5N inverse'!$A$13:$Y$13,'5N mesh'!$B$37:$Z$37,$E515:$AC515)+'5N inverse'!$A$13*$C516/Setup!$B$17+INDEX('5N inverse'!$A$13:$Y$13,1,'5N mesh'!$B$7+1)*Setup!$B$22</f>
        <v>0</v>
      </c>
      <c r="P516" s="0" t="n">
        <f aca="false">SUMPRODUCT('5N inverse'!$A$14:$Y$14,'5N mesh'!$B$37:$Z$37,$E515:$AC515)+'5N inverse'!$A$14*$C516/Setup!$B$17+INDEX('5N inverse'!$A$14:$Y$14,1,'5N mesh'!$B$7+1)*Setup!$B$22</f>
        <v>0</v>
      </c>
      <c r="Q516" s="0" t="n">
        <f aca="false">SUMPRODUCT('5N inverse'!$A$15:$Y$15,'5N mesh'!$B$37:$Z$37,$E515:$AC515)+'5N inverse'!$A$15*$C516/Setup!$B$17+INDEX('5N inverse'!$A$15:$Y$15,1,'5N mesh'!$B$7+1)*Setup!$B$22</f>
        <v>0</v>
      </c>
      <c r="R516" s="0" t="n">
        <f aca="false">SUMPRODUCT('5N inverse'!$A$16:$Y$16,'5N mesh'!$B$37:$Z$37,$E515:$AC515)+'5N inverse'!$A$16*$C516/Setup!$B$17+INDEX('5N inverse'!$A$16:$Y$16,1,'5N mesh'!$B$7+1)*Setup!$B$22</f>
        <v>0</v>
      </c>
      <c r="S516" s="0" t="n">
        <f aca="false">SUMPRODUCT('5N inverse'!$A$17:$Y$17,'5N mesh'!$B$37:$Z$37,$E515:$AC515)+'5N inverse'!$A$17*$C516/Setup!$B$17+INDEX('5N inverse'!$A$17:$Y$17,1,'5N mesh'!$B$7+1)*Setup!$B$22</f>
        <v>0</v>
      </c>
      <c r="T516" s="0" t="n">
        <f aca="false">SUMPRODUCT('5N inverse'!$A$18:$Y$18,'5N mesh'!$B$37:$Z$37,$E515:$AC515)+'5N inverse'!$A$18*$C516/Setup!$B$17+INDEX('5N inverse'!$A$18:$Y$18,1,'5N mesh'!$B$7+1)*Setup!$B$22</f>
        <v>0</v>
      </c>
      <c r="U516" s="0" t="n">
        <f aca="false">SUMPRODUCT('5N inverse'!$A$19:$Y$19,'5N mesh'!$B$37:$Z$37,$E515:$AC515)+'5N inverse'!$A$19*$C516/Setup!$B$17+INDEX('5N inverse'!$A$19:$Y$19,1,'5N mesh'!$B$7+1)*Setup!$B$22</f>
        <v>0</v>
      </c>
      <c r="V516" s="0" t="n">
        <f aca="false">SUMPRODUCT('5N inverse'!$A$20:$Y$20,'5N mesh'!$B$37:$Z$37,$E515:$AC515)+'5N inverse'!$A$20*$C516/Setup!$B$17+INDEX('5N inverse'!$A$20:$Y$20,1,'5N mesh'!$B$7+1)*Setup!$B$22</f>
        <v>0</v>
      </c>
      <c r="W516" s="0" t="n">
        <f aca="false">SUMPRODUCT('5N inverse'!$A$21:$Y$21,'5N mesh'!$B$37:$Z$37,$E515:$AC515)+'5N inverse'!$A$21*$C516/Setup!$B$17+INDEX('5N inverse'!$A$21:$Y$21,1,'5N mesh'!$B$7+1)*Setup!$B$22</f>
        <v>0</v>
      </c>
      <c r="X516" s="0" t="n">
        <f aca="false">SUMPRODUCT('5N inverse'!$A$22:$Y$22,'5N mesh'!$B$37:$Z$37,$E515:$AC515)+'5N inverse'!$A$22*$C516/Setup!$B$17+INDEX('5N inverse'!$A$22:$Y$22,1,'5N mesh'!$B$7+1)*Setup!$B$22</f>
        <v>0</v>
      </c>
      <c r="Y516" s="0" t="n">
        <f aca="false">SUMPRODUCT('5N inverse'!$A$23:$Y$23,'5N mesh'!$B$37:$Z$37,$E515:$AC515)+'5N inverse'!$A$23*$C516/Setup!$B$17+INDEX('5N inverse'!$A$23:$Y$23,1,'5N mesh'!$B$7+1)*Setup!$B$22</f>
        <v>0</v>
      </c>
      <c r="Z516" s="0" t="n">
        <f aca="false">SUMPRODUCT('5N inverse'!$A$24:$Y$24,'5N mesh'!$B$37:$Z$37,$E515:$AC515)+'5N inverse'!$A$24*$C516/Setup!$B$17+INDEX('5N inverse'!$A$24:$Y$24,1,'5N mesh'!$B$7+1)*Setup!$B$22</f>
        <v>0</v>
      </c>
      <c r="AA516" s="0" t="n">
        <f aca="false">SUMPRODUCT('5N inverse'!$A$25:$Y$25,'5N mesh'!$B$37:$Z$37,$E515:$AC515)+'5N inverse'!$A$25*$C516/Setup!$B$17+INDEX('5N inverse'!$A$25:$Y$25,1,'5N mesh'!$B$7+1)*Setup!$B$22</f>
        <v>0</v>
      </c>
      <c r="AB516" s="0" t="n">
        <f aca="false">SUMPRODUCT('5N inverse'!$A$26:$Y$26,'5N mesh'!$B$37:$Z$37,$E515:$AC515)+'5N inverse'!$A$26*$C516/Setup!$B$17+INDEX('5N inverse'!$A$26:$Y$26,1,'5N mesh'!$B$7+1)*Setup!$B$22</f>
        <v>0</v>
      </c>
      <c r="AC516" s="0" t="n">
        <f aca="false">SUMPRODUCT('5N inverse'!$A$27:$Y$27,'5N mesh'!$B$37:$Z$37,$E515:$AC515)+'5N inverse'!$A$27*$C516/Setup!$B$17+INDEX('5N inverse'!$A$27:$Y$27,1,'5N mesh'!$B$7+1)*Setup!$B$22</f>
        <v>0</v>
      </c>
    </row>
    <row r="517" customFormat="false" ht="15" hidden="false" customHeight="false" outlineLevel="0" collapsed="false">
      <c r="A517" s="0" t="n">
        <v>512</v>
      </c>
      <c r="B517" s="0" t="n">
        <f aca="false">A517*Setup!$B$11/3600</f>
        <v>42.6666666666667</v>
      </c>
      <c r="C517" s="0" t="n">
        <f aca="false">Setup!$B$7+Setup!$B$8*COS(2*PI()*(B517-Setup!$B$9)/24)</f>
        <v>27.0641777724759</v>
      </c>
      <c r="D517" s="0" t="n">
        <f aca="false">(C517-E517)/Setup!$B$17</f>
        <v>10.6105008467593</v>
      </c>
      <c r="E517" s="0" t="n">
        <f aca="false">SUMPRODUCT('5N inverse'!$A$3:$Y$3,'5N mesh'!$B$37:$Z$37,$E516:$AC516)+'5N inverse'!$A$3*$C517/Setup!$B$17+INDEX('5N inverse'!$A$3:$Y$3,1,'5N mesh'!$B$7+1)*Setup!$B$22</f>
        <v>25.6848126623972</v>
      </c>
      <c r="F517" s="0" t="n">
        <f aca="false">SUMPRODUCT('5N inverse'!$A$4:$Y$4,'5N mesh'!$B$37:$Z$37,$E516:$AC516)+'5N inverse'!$A$4*$C517/Setup!$B$17+INDEX('5N inverse'!$A$4:$Y$4,1,'5N mesh'!$B$7+1)*Setup!$B$22</f>
        <v>23.9182166207805</v>
      </c>
      <c r="G517" s="0" t="n">
        <f aca="false">SUMPRODUCT('5N inverse'!$A$5:$Y$5,'5N mesh'!$B$37:$Z$37,$E516:$AC516)+'5N inverse'!$A$5*$C517/Setup!$B$17+INDEX('5N inverse'!$A$5:$Y$5,1,'5N mesh'!$B$7+1)*Setup!$B$22</f>
        <v>20.3850245375472</v>
      </c>
      <c r="H517" s="0" t="n">
        <f aca="false">SUMPRODUCT('5N inverse'!$A$6:$Y$6,'5N mesh'!$B$37:$Z$37,$E516:$AC516)+'5N inverse'!$A$6*$C517/Setup!$B$17+INDEX('5N inverse'!$A$6:$Y$6,1,'5N mesh'!$B$7+1)*Setup!$B$22</f>
        <v>16.8518324543139</v>
      </c>
      <c r="I517" s="0" t="n">
        <f aca="false">SUMPRODUCT('5N inverse'!$A$7:$Y$7,'5N mesh'!$B$37:$Z$37,$E516:$AC516)+'5N inverse'!$A$7*$C517/Setup!$B$17+INDEX('5N inverse'!$A$7:$Y$7,1,'5N mesh'!$B$7+1)*Setup!$B$22</f>
        <v>15.0852364126972</v>
      </c>
      <c r="J517" s="0" t="n">
        <f aca="false">SUMPRODUCT('5N inverse'!$A$8:$Y$8,'5N mesh'!$B$37:$Z$37,$E516:$AC516)+'5N inverse'!$A$8*$C517/Setup!$B$17+INDEX('5N inverse'!$A$8:$Y$8,1,'5N mesh'!$B$7+1)*Setup!$B$22</f>
        <v>0</v>
      </c>
      <c r="K517" s="0" t="n">
        <f aca="false">SUMPRODUCT('5N inverse'!$A$9:$Y$9,'5N mesh'!$B$37:$Z$37,$E516:$AC516)+'5N inverse'!$A$9*$C517/Setup!$B$17+INDEX('5N inverse'!$A$9:$Y$9,1,'5N mesh'!$B$7+1)*Setup!$B$22</f>
        <v>0</v>
      </c>
      <c r="L517" s="0" t="n">
        <f aca="false">SUMPRODUCT('5N inverse'!$A$10:$Y$10,'5N mesh'!$B$37:$Z$37,$E516:$AC516)+'5N inverse'!$A$10*$C517/Setup!$B$17+INDEX('5N inverse'!$A$10:$Y$10,1,'5N mesh'!$B$7+1)*Setup!$B$22</f>
        <v>0</v>
      </c>
      <c r="M517" s="0" t="n">
        <f aca="false">SUMPRODUCT('5N inverse'!$A$11:$Y$11,'5N mesh'!$B$37:$Z$37,$E516:$AC516)+'5N inverse'!$A$11*$C517/Setup!$B$17+INDEX('5N inverse'!$A$11:$Y$11,1,'5N mesh'!$B$7+1)*Setup!$B$22</f>
        <v>0</v>
      </c>
      <c r="N517" s="0" t="n">
        <f aca="false">SUMPRODUCT('5N inverse'!$A$12:$Y$12,'5N mesh'!$B$37:$Z$37,$E516:$AC516)+'5N inverse'!$A$12*$C517/Setup!$B$17+INDEX('5N inverse'!$A$12:$Y$12,1,'5N mesh'!$B$7+1)*Setup!$B$22</f>
        <v>0</v>
      </c>
      <c r="O517" s="0" t="n">
        <f aca="false">SUMPRODUCT('5N inverse'!$A$13:$Y$13,'5N mesh'!$B$37:$Z$37,$E516:$AC516)+'5N inverse'!$A$13*$C517/Setup!$B$17+INDEX('5N inverse'!$A$13:$Y$13,1,'5N mesh'!$B$7+1)*Setup!$B$22</f>
        <v>0</v>
      </c>
      <c r="P517" s="0" t="n">
        <f aca="false">SUMPRODUCT('5N inverse'!$A$14:$Y$14,'5N mesh'!$B$37:$Z$37,$E516:$AC516)+'5N inverse'!$A$14*$C517/Setup!$B$17+INDEX('5N inverse'!$A$14:$Y$14,1,'5N mesh'!$B$7+1)*Setup!$B$22</f>
        <v>0</v>
      </c>
      <c r="Q517" s="0" t="n">
        <f aca="false">SUMPRODUCT('5N inverse'!$A$15:$Y$15,'5N mesh'!$B$37:$Z$37,$E516:$AC516)+'5N inverse'!$A$15*$C517/Setup!$B$17+INDEX('5N inverse'!$A$15:$Y$15,1,'5N mesh'!$B$7+1)*Setup!$B$22</f>
        <v>0</v>
      </c>
      <c r="R517" s="0" t="n">
        <f aca="false">SUMPRODUCT('5N inverse'!$A$16:$Y$16,'5N mesh'!$B$37:$Z$37,$E516:$AC516)+'5N inverse'!$A$16*$C517/Setup!$B$17+INDEX('5N inverse'!$A$16:$Y$16,1,'5N mesh'!$B$7+1)*Setup!$B$22</f>
        <v>0</v>
      </c>
      <c r="S517" s="0" t="n">
        <f aca="false">SUMPRODUCT('5N inverse'!$A$17:$Y$17,'5N mesh'!$B$37:$Z$37,$E516:$AC516)+'5N inverse'!$A$17*$C517/Setup!$B$17+INDEX('5N inverse'!$A$17:$Y$17,1,'5N mesh'!$B$7+1)*Setup!$B$22</f>
        <v>0</v>
      </c>
      <c r="T517" s="0" t="n">
        <f aca="false">SUMPRODUCT('5N inverse'!$A$18:$Y$18,'5N mesh'!$B$37:$Z$37,$E516:$AC516)+'5N inverse'!$A$18*$C517/Setup!$B$17+INDEX('5N inverse'!$A$18:$Y$18,1,'5N mesh'!$B$7+1)*Setup!$B$22</f>
        <v>0</v>
      </c>
      <c r="U517" s="0" t="n">
        <f aca="false">SUMPRODUCT('5N inverse'!$A$19:$Y$19,'5N mesh'!$B$37:$Z$37,$E516:$AC516)+'5N inverse'!$A$19*$C517/Setup!$B$17+INDEX('5N inverse'!$A$19:$Y$19,1,'5N mesh'!$B$7+1)*Setup!$B$22</f>
        <v>0</v>
      </c>
      <c r="V517" s="0" t="n">
        <f aca="false">SUMPRODUCT('5N inverse'!$A$20:$Y$20,'5N mesh'!$B$37:$Z$37,$E516:$AC516)+'5N inverse'!$A$20*$C517/Setup!$B$17+INDEX('5N inverse'!$A$20:$Y$20,1,'5N mesh'!$B$7+1)*Setup!$B$22</f>
        <v>0</v>
      </c>
      <c r="W517" s="0" t="n">
        <f aca="false">SUMPRODUCT('5N inverse'!$A$21:$Y$21,'5N mesh'!$B$37:$Z$37,$E516:$AC516)+'5N inverse'!$A$21*$C517/Setup!$B$17+INDEX('5N inverse'!$A$21:$Y$21,1,'5N mesh'!$B$7+1)*Setup!$B$22</f>
        <v>0</v>
      </c>
      <c r="X517" s="0" t="n">
        <f aca="false">SUMPRODUCT('5N inverse'!$A$22:$Y$22,'5N mesh'!$B$37:$Z$37,$E516:$AC516)+'5N inverse'!$A$22*$C517/Setup!$B$17+INDEX('5N inverse'!$A$22:$Y$22,1,'5N mesh'!$B$7+1)*Setup!$B$22</f>
        <v>0</v>
      </c>
      <c r="Y517" s="0" t="n">
        <f aca="false">SUMPRODUCT('5N inverse'!$A$23:$Y$23,'5N mesh'!$B$37:$Z$37,$E516:$AC516)+'5N inverse'!$A$23*$C517/Setup!$B$17+INDEX('5N inverse'!$A$23:$Y$23,1,'5N mesh'!$B$7+1)*Setup!$B$22</f>
        <v>0</v>
      </c>
      <c r="Z517" s="0" t="n">
        <f aca="false">SUMPRODUCT('5N inverse'!$A$24:$Y$24,'5N mesh'!$B$37:$Z$37,$E516:$AC516)+'5N inverse'!$A$24*$C517/Setup!$B$17+INDEX('5N inverse'!$A$24:$Y$24,1,'5N mesh'!$B$7+1)*Setup!$B$22</f>
        <v>0</v>
      </c>
      <c r="AA517" s="0" t="n">
        <f aca="false">SUMPRODUCT('5N inverse'!$A$25:$Y$25,'5N mesh'!$B$37:$Z$37,$E516:$AC516)+'5N inverse'!$A$25*$C517/Setup!$B$17+INDEX('5N inverse'!$A$25:$Y$25,1,'5N mesh'!$B$7+1)*Setup!$B$22</f>
        <v>0</v>
      </c>
      <c r="AB517" s="0" t="n">
        <f aca="false">SUMPRODUCT('5N inverse'!$A$26:$Y$26,'5N mesh'!$B$37:$Z$37,$E516:$AC516)+'5N inverse'!$A$26*$C517/Setup!$B$17+INDEX('5N inverse'!$A$26:$Y$26,1,'5N mesh'!$B$7+1)*Setup!$B$22</f>
        <v>0</v>
      </c>
      <c r="AC517" s="0" t="n">
        <f aca="false">SUMPRODUCT('5N inverse'!$A$27:$Y$27,'5N mesh'!$B$37:$Z$37,$E516:$AC516)+'5N inverse'!$A$27*$C517/Setup!$B$17+INDEX('5N inverse'!$A$27:$Y$27,1,'5N mesh'!$B$7+1)*Setup!$B$22</f>
        <v>0</v>
      </c>
    </row>
    <row r="518" customFormat="false" ht="15" hidden="false" customHeight="false" outlineLevel="0" collapsed="false">
      <c r="A518" s="0" t="n">
        <v>513</v>
      </c>
      <c r="B518" s="0" t="n">
        <f aca="false">A518*Setup!$B$11/3600</f>
        <v>42.75</v>
      </c>
      <c r="C518" s="0" t="n">
        <f aca="false">Setup!$B$7+Setup!$B$8*COS(2*PI()*(B518-Setup!$B$9)/24)</f>
        <v>27.0073592299159</v>
      </c>
      <c r="D518" s="0" t="n">
        <f aca="false">(C518-E518)/Setup!$B$17</f>
        <v>10.0712339012093</v>
      </c>
      <c r="E518" s="0" t="n">
        <f aca="false">SUMPRODUCT('5N inverse'!$A$3:$Y$3,'5N mesh'!$B$37:$Z$37,$E517:$AC517)+'5N inverse'!$A$3*$C518/Setup!$B$17+INDEX('5N inverse'!$A$3:$Y$3,1,'5N mesh'!$B$7+1)*Setup!$B$22</f>
        <v>25.6980988227587</v>
      </c>
      <c r="F518" s="0" t="n">
        <f aca="false">SUMPRODUCT('5N inverse'!$A$4:$Y$4,'5N mesh'!$B$37:$Z$37,$E517:$AC517)+'5N inverse'!$A$4*$C518/Setup!$B$17+INDEX('5N inverse'!$A$4:$Y$4,1,'5N mesh'!$B$7+1)*Setup!$B$22</f>
        <v>23.9293274973934</v>
      </c>
      <c r="G518" s="0" t="n">
        <f aca="false">SUMPRODUCT('5N inverse'!$A$5:$Y$5,'5N mesh'!$B$37:$Z$37,$E517:$AC517)+'5N inverse'!$A$5*$C518/Setup!$B$17+INDEX('5N inverse'!$A$5:$Y$5,1,'5N mesh'!$B$7+1)*Setup!$B$22</f>
        <v>20.3917848466627</v>
      </c>
      <c r="H518" s="0" t="n">
        <f aca="false">SUMPRODUCT('5N inverse'!$A$6:$Y$6,'5N mesh'!$B$37:$Z$37,$E517:$AC517)+'5N inverse'!$A$6*$C518/Setup!$B$17+INDEX('5N inverse'!$A$6:$Y$6,1,'5N mesh'!$B$7+1)*Setup!$B$22</f>
        <v>16.854242195932</v>
      </c>
      <c r="I518" s="0" t="n">
        <f aca="false">SUMPRODUCT('5N inverse'!$A$7:$Y$7,'5N mesh'!$B$37:$Z$37,$E517:$AC517)+'5N inverse'!$A$7*$C518/Setup!$B$17+INDEX('5N inverse'!$A$7:$Y$7,1,'5N mesh'!$B$7+1)*Setup!$B$22</f>
        <v>15.0854708705667</v>
      </c>
      <c r="J518" s="0" t="n">
        <f aca="false">SUMPRODUCT('5N inverse'!$A$8:$Y$8,'5N mesh'!$B$37:$Z$37,$E517:$AC517)+'5N inverse'!$A$8*$C518/Setup!$B$17+INDEX('5N inverse'!$A$8:$Y$8,1,'5N mesh'!$B$7+1)*Setup!$B$22</f>
        <v>0</v>
      </c>
      <c r="K518" s="0" t="n">
        <f aca="false">SUMPRODUCT('5N inverse'!$A$9:$Y$9,'5N mesh'!$B$37:$Z$37,$E517:$AC517)+'5N inverse'!$A$9*$C518/Setup!$B$17+INDEX('5N inverse'!$A$9:$Y$9,1,'5N mesh'!$B$7+1)*Setup!$B$22</f>
        <v>0</v>
      </c>
      <c r="L518" s="0" t="n">
        <f aca="false">SUMPRODUCT('5N inverse'!$A$10:$Y$10,'5N mesh'!$B$37:$Z$37,$E517:$AC517)+'5N inverse'!$A$10*$C518/Setup!$B$17+INDEX('5N inverse'!$A$10:$Y$10,1,'5N mesh'!$B$7+1)*Setup!$B$22</f>
        <v>0</v>
      </c>
      <c r="M518" s="0" t="n">
        <f aca="false">SUMPRODUCT('5N inverse'!$A$11:$Y$11,'5N mesh'!$B$37:$Z$37,$E517:$AC517)+'5N inverse'!$A$11*$C518/Setup!$B$17+INDEX('5N inverse'!$A$11:$Y$11,1,'5N mesh'!$B$7+1)*Setup!$B$22</f>
        <v>0</v>
      </c>
      <c r="N518" s="0" t="n">
        <f aca="false">SUMPRODUCT('5N inverse'!$A$12:$Y$12,'5N mesh'!$B$37:$Z$37,$E517:$AC517)+'5N inverse'!$A$12*$C518/Setup!$B$17+INDEX('5N inverse'!$A$12:$Y$12,1,'5N mesh'!$B$7+1)*Setup!$B$22</f>
        <v>0</v>
      </c>
      <c r="O518" s="0" t="n">
        <f aca="false">SUMPRODUCT('5N inverse'!$A$13:$Y$13,'5N mesh'!$B$37:$Z$37,$E517:$AC517)+'5N inverse'!$A$13*$C518/Setup!$B$17+INDEX('5N inverse'!$A$13:$Y$13,1,'5N mesh'!$B$7+1)*Setup!$B$22</f>
        <v>0</v>
      </c>
      <c r="P518" s="0" t="n">
        <f aca="false">SUMPRODUCT('5N inverse'!$A$14:$Y$14,'5N mesh'!$B$37:$Z$37,$E517:$AC517)+'5N inverse'!$A$14*$C518/Setup!$B$17+INDEX('5N inverse'!$A$14:$Y$14,1,'5N mesh'!$B$7+1)*Setup!$B$22</f>
        <v>0</v>
      </c>
      <c r="Q518" s="0" t="n">
        <f aca="false">SUMPRODUCT('5N inverse'!$A$15:$Y$15,'5N mesh'!$B$37:$Z$37,$E517:$AC517)+'5N inverse'!$A$15*$C518/Setup!$B$17+INDEX('5N inverse'!$A$15:$Y$15,1,'5N mesh'!$B$7+1)*Setup!$B$22</f>
        <v>0</v>
      </c>
      <c r="R518" s="0" t="n">
        <f aca="false">SUMPRODUCT('5N inverse'!$A$16:$Y$16,'5N mesh'!$B$37:$Z$37,$E517:$AC517)+'5N inverse'!$A$16*$C518/Setup!$B$17+INDEX('5N inverse'!$A$16:$Y$16,1,'5N mesh'!$B$7+1)*Setup!$B$22</f>
        <v>0</v>
      </c>
      <c r="S518" s="0" t="n">
        <f aca="false">SUMPRODUCT('5N inverse'!$A$17:$Y$17,'5N mesh'!$B$37:$Z$37,$E517:$AC517)+'5N inverse'!$A$17*$C518/Setup!$B$17+INDEX('5N inverse'!$A$17:$Y$17,1,'5N mesh'!$B$7+1)*Setup!$B$22</f>
        <v>0</v>
      </c>
      <c r="T518" s="0" t="n">
        <f aca="false">SUMPRODUCT('5N inverse'!$A$18:$Y$18,'5N mesh'!$B$37:$Z$37,$E517:$AC517)+'5N inverse'!$A$18*$C518/Setup!$B$17+INDEX('5N inverse'!$A$18:$Y$18,1,'5N mesh'!$B$7+1)*Setup!$B$22</f>
        <v>0</v>
      </c>
      <c r="U518" s="0" t="n">
        <f aca="false">SUMPRODUCT('5N inverse'!$A$19:$Y$19,'5N mesh'!$B$37:$Z$37,$E517:$AC517)+'5N inverse'!$A$19*$C518/Setup!$B$17+INDEX('5N inverse'!$A$19:$Y$19,1,'5N mesh'!$B$7+1)*Setup!$B$22</f>
        <v>0</v>
      </c>
      <c r="V518" s="0" t="n">
        <f aca="false">SUMPRODUCT('5N inverse'!$A$20:$Y$20,'5N mesh'!$B$37:$Z$37,$E517:$AC517)+'5N inverse'!$A$20*$C518/Setup!$B$17+INDEX('5N inverse'!$A$20:$Y$20,1,'5N mesh'!$B$7+1)*Setup!$B$22</f>
        <v>0</v>
      </c>
      <c r="W518" s="0" t="n">
        <f aca="false">SUMPRODUCT('5N inverse'!$A$21:$Y$21,'5N mesh'!$B$37:$Z$37,$E517:$AC517)+'5N inverse'!$A$21*$C518/Setup!$B$17+INDEX('5N inverse'!$A$21:$Y$21,1,'5N mesh'!$B$7+1)*Setup!$B$22</f>
        <v>0</v>
      </c>
      <c r="X518" s="0" t="n">
        <f aca="false">SUMPRODUCT('5N inverse'!$A$22:$Y$22,'5N mesh'!$B$37:$Z$37,$E517:$AC517)+'5N inverse'!$A$22*$C518/Setup!$B$17+INDEX('5N inverse'!$A$22:$Y$22,1,'5N mesh'!$B$7+1)*Setup!$B$22</f>
        <v>0</v>
      </c>
      <c r="Y518" s="0" t="n">
        <f aca="false">SUMPRODUCT('5N inverse'!$A$23:$Y$23,'5N mesh'!$B$37:$Z$37,$E517:$AC517)+'5N inverse'!$A$23*$C518/Setup!$B$17+INDEX('5N inverse'!$A$23:$Y$23,1,'5N mesh'!$B$7+1)*Setup!$B$22</f>
        <v>0</v>
      </c>
      <c r="Z518" s="0" t="n">
        <f aca="false">SUMPRODUCT('5N inverse'!$A$24:$Y$24,'5N mesh'!$B$37:$Z$37,$E517:$AC517)+'5N inverse'!$A$24*$C518/Setup!$B$17+INDEX('5N inverse'!$A$24:$Y$24,1,'5N mesh'!$B$7+1)*Setup!$B$22</f>
        <v>0</v>
      </c>
      <c r="AA518" s="0" t="n">
        <f aca="false">SUMPRODUCT('5N inverse'!$A$25:$Y$25,'5N mesh'!$B$37:$Z$37,$E517:$AC517)+'5N inverse'!$A$25*$C518/Setup!$B$17+INDEX('5N inverse'!$A$25:$Y$25,1,'5N mesh'!$B$7+1)*Setup!$B$22</f>
        <v>0</v>
      </c>
      <c r="AB518" s="0" t="n">
        <f aca="false">SUMPRODUCT('5N inverse'!$A$26:$Y$26,'5N mesh'!$B$37:$Z$37,$E517:$AC517)+'5N inverse'!$A$26*$C518/Setup!$B$17+INDEX('5N inverse'!$A$26:$Y$26,1,'5N mesh'!$B$7+1)*Setup!$B$22</f>
        <v>0</v>
      </c>
      <c r="AC518" s="0" t="n">
        <f aca="false">SUMPRODUCT('5N inverse'!$A$27:$Y$27,'5N mesh'!$B$37:$Z$37,$E517:$AC517)+'5N inverse'!$A$27*$C518/Setup!$B$17+INDEX('5N inverse'!$A$27:$Y$27,1,'5N mesh'!$B$7+1)*Setup!$B$22</f>
        <v>0</v>
      </c>
    </row>
    <row r="519" customFormat="false" ht="15" hidden="false" customHeight="false" outlineLevel="0" collapsed="false">
      <c r="A519" s="0" t="n">
        <v>514</v>
      </c>
      <c r="B519" s="0" t="n">
        <f aca="false">A519*Setup!$B$11/3600</f>
        <v>42.8333333333333</v>
      </c>
      <c r="C519" s="0" t="n">
        <f aca="false">Setup!$B$7+Setup!$B$8*COS(2*PI()*(B519-Setup!$B$9)/24)</f>
        <v>26.9491093472405</v>
      </c>
      <c r="D519" s="0" t="n">
        <f aca="false">(C519-E519)/Setup!$B$17</f>
        <v>9.52810997029046</v>
      </c>
      <c r="E519" s="0" t="n">
        <f aca="false">SUMPRODUCT('5N inverse'!$A$3:$Y$3,'5N mesh'!$B$37:$Z$37,$E518:$AC518)+'5N inverse'!$A$3*$C519/Setup!$B$17+INDEX('5N inverse'!$A$3:$Y$3,1,'5N mesh'!$B$7+1)*Setup!$B$22</f>
        <v>25.7104550511027</v>
      </c>
      <c r="F519" s="0" t="n">
        <f aca="false">SUMPRODUCT('5N inverse'!$A$4:$Y$4,'5N mesh'!$B$37:$Z$37,$E518:$AC518)+'5N inverse'!$A$4*$C519/Setup!$B$17+INDEX('5N inverse'!$A$4:$Y$4,1,'5N mesh'!$B$7+1)*Setup!$B$22</f>
        <v>23.9396625419418</v>
      </c>
      <c r="G519" s="0" t="n">
        <f aca="false">SUMPRODUCT('5N inverse'!$A$5:$Y$5,'5N mesh'!$B$37:$Z$37,$E518:$AC518)+'5N inverse'!$A$5*$C519/Setup!$B$17+INDEX('5N inverse'!$A$5:$Y$5,1,'5N mesh'!$B$7+1)*Setup!$B$22</f>
        <v>20.39807752362</v>
      </c>
      <c r="H519" s="0" t="n">
        <f aca="false">SUMPRODUCT('5N inverse'!$A$6:$Y$6,'5N mesh'!$B$37:$Z$37,$E518:$AC518)+'5N inverse'!$A$6*$C519/Setup!$B$17+INDEX('5N inverse'!$A$6:$Y$6,1,'5N mesh'!$B$7+1)*Setup!$B$22</f>
        <v>16.8564925052982</v>
      </c>
      <c r="I519" s="0" t="n">
        <f aca="false">SUMPRODUCT('5N inverse'!$A$7:$Y$7,'5N mesh'!$B$37:$Z$37,$E518:$AC518)+'5N inverse'!$A$7*$C519/Setup!$B$17+INDEX('5N inverse'!$A$7:$Y$7,1,'5N mesh'!$B$7+1)*Setup!$B$22</f>
        <v>15.0856999961373</v>
      </c>
      <c r="J519" s="0" t="n">
        <f aca="false">SUMPRODUCT('5N inverse'!$A$8:$Y$8,'5N mesh'!$B$37:$Z$37,$E518:$AC518)+'5N inverse'!$A$8*$C519/Setup!$B$17+INDEX('5N inverse'!$A$8:$Y$8,1,'5N mesh'!$B$7+1)*Setup!$B$22</f>
        <v>0</v>
      </c>
      <c r="K519" s="0" t="n">
        <f aca="false">SUMPRODUCT('5N inverse'!$A$9:$Y$9,'5N mesh'!$B$37:$Z$37,$E518:$AC518)+'5N inverse'!$A$9*$C519/Setup!$B$17+INDEX('5N inverse'!$A$9:$Y$9,1,'5N mesh'!$B$7+1)*Setup!$B$22</f>
        <v>0</v>
      </c>
      <c r="L519" s="0" t="n">
        <f aca="false">SUMPRODUCT('5N inverse'!$A$10:$Y$10,'5N mesh'!$B$37:$Z$37,$E518:$AC518)+'5N inverse'!$A$10*$C519/Setup!$B$17+INDEX('5N inverse'!$A$10:$Y$10,1,'5N mesh'!$B$7+1)*Setup!$B$22</f>
        <v>0</v>
      </c>
      <c r="M519" s="0" t="n">
        <f aca="false">SUMPRODUCT('5N inverse'!$A$11:$Y$11,'5N mesh'!$B$37:$Z$37,$E518:$AC518)+'5N inverse'!$A$11*$C519/Setup!$B$17+INDEX('5N inverse'!$A$11:$Y$11,1,'5N mesh'!$B$7+1)*Setup!$B$22</f>
        <v>0</v>
      </c>
      <c r="N519" s="0" t="n">
        <f aca="false">SUMPRODUCT('5N inverse'!$A$12:$Y$12,'5N mesh'!$B$37:$Z$37,$E518:$AC518)+'5N inverse'!$A$12*$C519/Setup!$B$17+INDEX('5N inverse'!$A$12:$Y$12,1,'5N mesh'!$B$7+1)*Setup!$B$22</f>
        <v>0</v>
      </c>
      <c r="O519" s="0" t="n">
        <f aca="false">SUMPRODUCT('5N inverse'!$A$13:$Y$13,'5N mesh'!$B$37:$Z$37,$E518:$AC518)+'5N inverse'!$A$13*$C519/Setup!$B$17+INDEX('5N inverse'!$A$13:$Y$13,1,'5N mesh'!$B$7+1)*Setup!$B$22</f>
        <v>0</v>
      </c>
      <c r="P519" s="0" t="n">
        <f aca="false">SUMPRODUCT('5N inverse'!$A$14:$Y$14,'5N mesh'!$B$37:$Z$37,$E518:$AC518)+'5N inverse'!$A$14*$C519/Setup!$B$17+INDEX('5N inverse'!$A$14:$Y$14,1,'5N mesh'!$B$7+1)*Setup!$B$22</f>
        <v>0</v>
      </c>
      <c r="Q519" s="0" t="n">
        <f aca="false">SUMPRODUCT('5N inverse'!$A$15:$Y$15,'5N mesh'!$B$37:$Z$37,$E518:$AC518)+'5N inverse'!$A$15*$C519/Setup!$B$17+INDEX('5N inverse'!$A$15:$Y$15,1,'5N mesh'!$B$7+1)*Setup!$B$22</f>
        <v>0</v>
      </c>
      <c r="R519" s="0" t="n">
        <f aca="false">SUMPRODUCT('5N inverse'!$A$16:$Y$16,'5N mesh'!$B$37:$Z$37,$E518:$AC518)+'5N inverse'!$A$16*$C519/Setup!$B$17+INDEX('5N inverse'!$A$16:$Y$16,1,'5N mesh'!$B$7+1)*Setup!$B$22</f>
        <v>0</v>
      </c>
      <c r="S519" s="0" t="n">
        <f aca="false">SUMPRODUCT('5N inverse'!$A$17:$Y$17,'5N mesh'!$B$37:$Z$37,$E518:$AC518)+'5N inverse'!$A$17*$C519/Setup!$B$17+INDEX('5N inverse'!$A$17:$Y$17,1,'5N mesh'!$B$7+1)*Setup!$B$22</f>
        <v>0</v>
      </c>
      <c r="T519" s="0" t="n">
        <f aca="false">SUMPRODUCT('5N inverse'!$A$18:$Y$18,'5N mesh'!$B$37:$Z$37,$E518:$AC518)+'5N inverse'!$A$18*$C519/Setup!$B$17+INDEX('5N inverse'!$A$18:$Y$18,1,'5N mesh'!$B$7+1)*Setup!$B$22</f>
        <v>0</v>
      </c>
      <c r="U519" s="0" t="n">
        <f aca="false">SUMPRODUCT('5N inverse'!$A$19:$Y$19,'5N mesh'!$B$37:$Z$37,$E518:$AC518)+'5N inverse'!$A$19*$C519/Setup!$B$17+INDEX('5N inverse'!$A$19:$Y$19,1,'5N mesh'!$B$7+1)*Setup!$B$22</f>
        <v>0</v>
      </c>
      <c r="V519" s="0" t="n">
        <f aca="false">SUMPRODUCT('5N inverse'!$A$20:$Y$20,'5N mesh'!$B$37:$Z$37,$E518:$AC518)+'5N inverse'!$A$20*$C519/Setup!$B$17+INDEX('5N inverse'!$A$20:$Y$20,1,'5N mesh'!$B$7+1)*Setup!$B$22</f>
        <v>0</v>
      </c>
      <c r="W519" s="0" t="n">
        <f aca="false">SUMPRODUCT('5N inverse'!$A$21:$Y$21,'5N mesh'!$B$37:$Z$37,$E518:$AC518)+'5N inverse'!$A$21*$C519/Setup!$B$17+INDEX('5N inverse'!$A$21:$Y$21,1,'5N mesh'!$B$7+1)*Setup!$B$22</f>
        <v>0</v>
      </c>
      <c r="X519" s="0" t="n">
        <f aca="false">SUMPRODUCT('5N inverse'!$A$22:$Y$22,'5N mesh'!$B$37:$Z$37,$E518:$AC518)+'5N inverse'!$A$22*$C519/Setup!$B$17+INDEX('5N inverse'!$A$22:$Y$22,1,'5N mesh'!$B$7+1)*Setup!$B$22</f>
        <v>0</v>
      </c>
      <c r="Y519" s="0" t="n">
        <f aca="false">SUMPRODUCT('5N inverse'!$A$23:$Y$23,'5N mesh'!$B$37:$Z$37,$E518:$AC518)+'5N inverse'!$A$23*$C519/Setup!$B$17+INDEX('5N inverse'!$A$23:$Y$23,1,'5N mesh'!$B$7+1)*Setup!$B$22</f>
        <v>0</v>
      </c>
      <c r="Z519" s="0" t="n">
        <f aca="false">SUMPRODUCT('5N inverse'!$A$24:$Y$24,'5N mesh'!$B$37:$Z$37,$E518:$AC518)+'5N inverse'!$A$24*$C519/Setup!$B$17+INDEX('5N inverse'!$A$24:$Y$24,1,'5N mesh'!$B$7+1)*Setup!$B$22</f>
        <v>0</v>
      </c>
      <c r="AA519" s="0" t="n">
        <f aca="false">SUMPRODUCT('5N inverse'!$A$25:$Y$25,'5N mesh'!$B$37:$Z$37,$E518:$AC518)+'5N inverse'!$A$25*$C519/Setup!$B$17+INDEX('5N inverse'!$A$25:$Y$25,1,'5N mesh'!$B$7+1)*Setup!$B$22</f>
        <v>0</v>
      </c>
      <c r="AB519" s="0" t="n">
        <f aca="false">SUMPRODUCT('5N inverse'!$A$26:$Y$26,'5N mesh'!$B$37:$Z$37,$E518:$AC518)+'5N inverse'!$A$26*$C519/Setup!$B$17+INDEX('5N inverse'!$A$26:$Y$26,1,'5N mesh'!$B$7+1)*Setup!$B$22</f>
        <v>0</v>
      </c>
      <c r="AC519" s="0" t="n">
        <f aca="false">SUMPRODUCT('5N inverse'!$A$27:$Y$27,'5N mesh'!$B$37:$Z$37,$E518:$AC518)+'5N inverse'!$A$27*$C519/Setup!$B$17+INDEX('5N inverse'!$A$27:$Y$27,1,'5N mesh'!$B$7+1)*Setup!$B$22</f>
        <v>0</v>
      </c>
    </row>
    <row r="520" customFormat="false" ht="15" hidden="false" customHeight="false" outlineLevel="0" collapsed="false">
      <c r="A520" s="0" t="n">
        <v>515</v>
      </c>
      <c r="B520" s="0" t="n">
        <f aca="false">A520*Setup!$B$11/3600</f>
        <v>42.9166666666667</v>
      </c>
      <c r="C520" s="0" t="n">
        <f aca="false">Setup!$B$7+Setup!$B$8*COS(2*PI()*(B520-Setup!$B$9)/24)</f>
        <v>26.889455848239</v>
      </c>
      <c r="D520" s="0" t="n">
        <f aca="false">(C520-E520)/Setup!$B$17</f>
        <v>8.98138687835051</v>
      </c>
      <c r="E520" s="0" t="n">
        <f aca="false">SUMPRODUCT('5N inverse'!$A$3:$Y$3,'5N mesh'!$B$37:$Z$37,$E519:$AC519)+'5N inverse'!$A$3*$C520/Setup!$B$17+INDEX('5N inverse'!$A$3:$Y$3,1,'5N mesh'!$B$7+1)*Setup!$B$22</f>
        <v>25.7218755540535</v>
      </c>
      <c r="F520" s="0" t="n">
        <f aca="false">SUMPRODUCT('5N inverse'!$A$4:$Y$4,'5N mesh'!$B$37:$Z$37,$E519:$AC519)+'5N inverse'!$A$4*$C520/Setup!$B$17+INDEX('5N inverse'!$A$4:$Y$4,1,'5N mesh'!$B$7+1)*Setup!$B$22</f>
        <v>23.9492169086181</v>
      </c>
      <c r="G520" s="0" t="n">
        <f aca="false">SUMPRODUCT('5N inverse'!$A$5:$Y$5,'5N mesh'!$B$37:$Z$37,$E519:$AC519)+'5N inverse'!$A$5*$C520/Setup!$B$17+INDEX('5N inverse'!$A$5:$Y$5,1,'5N mesh'!$B$7+1)*Setup!$B$22</f>
        <v>20.4038996177473</v>
      </c>
      <c r="H520" s="0" t="n">
        <f aca="false">SUMPRODUCT('5N inverse'!$A$6:$Y$6,'5N mesh'!$B$37:$Z$37,$E519:$AC519)+'5N inverse'!$A$6*$C520/Setup!$B$17+INDEX('5N inverse'!$A$6:$Y$6,1,'5N mesh'!$B$7+1)*Setup!$B$22</f>
        <v>16.8585823268766</v>
      </c>
      <c r="I520" s="0" t="n">
        <f aca="false">SUMPRODUCT('5N inverse'!$A$7:$Y$7,'5N mesh'!$B$37:$Z$37,$E519:$AC519)+'5N inverse'!$A$7*$C520/Setup!$B$17+INDEX('5N inverse'!$A$7:$Y$7,1,'5N mesh'!$B$7+1)*Setup!$B$22</f>
        <v>15.0859236814412</v>
      </c>
      <c r="J520" s="0" t="n">
        <f aca="false">SUMPRODUCT('5N inverse'!$A$8:$Y$8,'5N mesh'!$B$37:$Z$37,$E519:$AC519)+'5N inverse'!$A$8*$C520/Setup!$B$17+INDEX('5N inverse'!$A$8:$Y$8,1,'5N mesh'!$B$7+1)*Setup!$B$22</f>
        <v>0</v>
      </c>
      <c r="K520" s="0" t="n">
        <f aca="false">SUMPRODUCT('5N inverse'!$A$9:$Y$9,'5N mesh'!$B$37:$Z$37,$E519:$AC519)+'5N inverse'!$A$9*$C520/Setup!$B$17+INDEX('5N inverse'!$A$9:$Y$9,1,'5N mesh'!$B$7+1)*Setup!$B$22</f>
        <v>0</v>
      </c>
      <c r="L520" s="0" t="n">
        <f aca="false">SUMPRODUCT('5N inverse'!$A$10:$Y$10,'5N mesh'!$B$37:$Z$37,$E519:$AC519)+'5N inverse'!$A$10*$C520/Setup!$B$17+INDEX('5N inverse'!$A$10:$Y$10,1,'5N mesh'!$B$7+1)*Setup!$B$22</f>
        <v>0</v>
      </c>
      <c r="M520" s="0" t="n">
        <f aca="false">SUMPRODUCT('5N inverse'!$A$11:$Y$11,'5N mesh'!$B$37:$Z$37,$E519:$AC519)+'5N inverse'!$A$11*$C520/Setup!$B$17+INDEX('5N inverse'!$A$11:$Y$11,1,'5N mesh'!$B$7+1)*Setup!$B$22</f>
        <v>0</v>
      </c>
      <c r="N520" s="0" t="n">
        <f aca="false">SUMPRODUCT('5N inverse'!$A$12:$Y$12,'5N mesh'!$B$37:$Z$37,$E519:$AC519)+'5N inverse'!$A$12*$C520/Setup!$B$17+INDEX('5N inverse'!$A$12:$Y$12,1,'5N mesh'!$B$7+1)*Setup!$B$22</f>
        <v>0</v>
      </c>
      <c r="O520" s="0" t="n">
        <f aca="false">SUMPRODUCT('5N inverse'!$A$13:$Y$13,'5N mesh'!$B$37:$Z$37,$E519:$AC519)+'5N inverse'!$A$13*$C520/Setup!$B$17+INDEX('5N inverse'!$A$13:$Y$13,1,'5N mesh'!$B$7+1)*Setup!$B$22</f>
        <v>0</v>
      </c>
      <c r="P520" s="0" t="n">
        <f aca="false">SUMPRODUCT('5N inverse'!$A$14:$Y$14,'5N mesh'!$B$37:$Z$37,$E519:$AC519)+'5N inverse'!$A$14*$C520/Setup!$B$17+INDEX('5N inverse'!$A$14:$Y$14,1,'5N mesh'!$B$7+1)*Setup!$B$22</f>
        <v>0</v>
      </c>
      <c r="Q520" s="0" t="n">
        <f aca="false">SUMPRODUCT('5N inverse'!$A$15:$Y$15,'5N mesh'!$B$37:$Z$37,$E519:$AC519)+'5N inverse'!$A$15*$C520/Setup!$B$17+INDEX('5N inverse'!$A$15:$Y$15,1,'5N mesh'!$B$7+1)*Setup!$B$22</f>
        <v>0</v>
      </c>
      <c r="R520" s="0" t="n">
        <f aca="false">SUMPRODUCT('5N inverse'!$A$16:$Y$16,'5N mesh'!$B$37:$Z$37,$E519:$AC519)+'5N inverse'!$A$16*$C520/Setup!$B$17+INDEX('5N inverse'!$A$16:$Y$16,1,'5N mesh'!$B$7+1)*Setup!$B$22</f>
        <v>0</v>
      </c>
      <c r="S520" s="0" t="n">
        <f aca="false">SUMPRODUCT('5N inverse'!$A$17:$Y$17,'5N mesh'!$B$37:$Z$37,$E519:$AC519)+'5N inverse'!$A$17*$C520/Setup!$B$17+INDEX('5N inverse'!$A$17:$Y$17,1,'5N mesh'!$B$7+1)*Setup!$B$22</f>
        <v>0</v>
      </c>
      <c r="T520" s="0" t="n">
        <f aca="false">SUMPRODUCT('5N inverse'!$A$18:$Y$18,'5N mesh'!$B$37:$Z$37,$E519:$AC519)+'5N inverse'!$A$18*$C520/Setup!$B$17+INDEX('5N inverse'!$A$18:$Y$18,1,'5N mesh'!$B$7+1)*Setup!$B$22</f>
        <v>0</v>
      </c>
      <c r="U520" s="0" t="n">
        <f aca="false">SUMPRODUCT('5N inverse'!$A$19:$Y$19,'5N mesh'!$B$37:$Z$37,$E519:$AC519)+'5N inverse'!$A$19*$C520/Setup!$B$17+INDEX('5N inverse'!$A$19:$Y$19,1,'5N mesh'!$B$7+1)*Setup!$B$22</f>
        <v>0</v>
      </c>
      <c r="V520" s="0" t="n">
        <f aca="false">SUMPRODUCT('5N inverse'!$A$20:$Y$20,'5N mesh'!$B$37:$Z$37,$E519:$AC519)+'5N inverse'!$A$20*$C520/Setup!$B$17+INDEX('5N inverse'!$A$20:$Y$20,1,'5N mesh'!$B$7+1)*Setup!$B$22</f>
        <v>0</v>
      </c>
      <c r="W520" s="0" t="n">
        <f aca="false">SUMPRODUCT('5N inverse'!$A$21:$Y$21,'5N mesh'!$B$37:$Z$37,$E519:$AC519)+'5N inverse'!$A$21*$C520/Setup!$B$17+INDEX('5N inverse'!$A$21:$Y$21,1,'5N mesh'!$B$7+1)*Setup!$B$22</f>
        <v>0</v>
      </c>
      <c r="X520" s="0" t="n">
        <f aca="false">SUMPRODUCT('5N inverse'!$A$22:$Y$22,'5N mesh'!$B$37:$Z$37,$E519:$AC519)+'5N inverse'!$A$22*$C520/Setup!$B$17+INDEX('5N inverse'!$A$22:$Y$22,1,'5N mesh'!$B$7+1)*Setup!$B$22</f>
        <v>0</v>
      </c>
      <c r="Y520" s="0" t="n">
        <f aca="false">SUMPRODUCT('5N inverse'!$A$23:$Y$23,'5N mesh'!$B$37:$Z$37,$E519:$AC519)+'5N inverse'!$A$23*$C520/Setup!$B$17+INDEX('5N inverse'!$A$23:$Y$23,1,'5N mesh'!$B$7+1)*Setup!$B$22</f>
        <v>0</v>
      </c>
      <c r="Z520" s="0" t="n">
        <f aca="false">SUMPRODUCT('5N inverse'!$A$24:$Y$24,'5N mesh'!$B$37:$Z$37,$E519:$AC519)+'5N inverse'!$A$24*$C520/Setup!$B$17+INDEX('5N inverse'!$A$24:$Y$24,1,'5N mesh'!$B$7+1)*Setup!$B$22</f>
        <v>0</v>
      </c>
      <c r="AA520" s="0" t="n">
        <f aca="false">SUMPRODUCT('5N inverse'!$A$25:$Y$25,'5N mesh'!$B$37:$Z$37,$E519:$AC519)+'5N inverse'!$A$25*$C520/Setup!$B$17+INDEX('5N inverse'!$A$25:$Y$25,1,'5N mesh'!$B$7+1)*Setup!$B$22</f>
        <v>0</v>
      </c>
      <c r="AB520" s="0" t="n">
        <f aca="false">SUMPRODUCT('5N inverse'!$A$26:$Y$26,'5N mesh'!$B$37:$Z$37,$E519:$AC519)+'5N inverse'!$A$26*$C520/Setup!$B$17+INDEX('5N inverse'!$A$26:$Y$26,1,'5N mesh'!$B$7+1)*Setup!$B$22</f>
        <v>0</v>
      </c>
      <c r="AC520" s="0" t="n">
        <f aca="false">SUMPRODUCT('5N inverse'!$A$27:$Y$27,'5N mesh'!$B$37:$Z$37,$E519:$AC519)+'5N inverse'!$A$27*$C520/Setup!$B$17+INDEX('5N inverse'!$A$27:$Y$27,1,'5N mesh'!$B$7+1)*Setup!$B$22</f>
        <v>0</v>
      </c>
    </row>
    <row r="521" customFormat="false" ht="15" hidden="false" customHeight="false" outlineLevel="0" collapsed="false">
      <c r="A521" s="0" t="n">
        <v>516</v>
      </c>
      <c r="B521" s="0" t="n">
        <f aca="false">A521*Setup!$B$11/3600</f>
        <v>43</v>
      </c>
      <c r="C521" s="0" t="n">
        <f aca="false">Setup!$B$7+Setup!$B$8*COS(2*PI()*(B521-Setup!$B$9)/24)</f>
        <v>26.8284271247462</v>
      </c>
      <c r="D521" s="0" t="n">
        <f aca="false">(C521-E521)/Setup!$B$17</f>
        <v>8.43132417168939</v>
      </c>
      <c r="E521" s="0" t="n">
        <f aca="false">SUMPRODUCT('5N inverse'!$A$3:$Y$3,'5N mesh'!$B$37:$Z$37,$E520:$AC520)+'5N inverse'!$A$3*$C521/Setup!$B$17+INDEX('5N inverse'!$A$3:$Y$3,1,'5N mesh'!$B$7+1)*Setup!$B$22</f>
        <v>25.7323549824266</v>
      </c>
      <c r="F521" s="0" t="n">
        <f aca="false">SUMPRODUCT('5N inverse'!$A$4:$Y$4,'5N mesh'!$B$37:$Z$37,$E520:$AC520)+'5N inverse'!$A$4*$C521/Setup!$B$17+INDEX('5N inverse'!$A$4:$Y$4,1,'5N mesh'!$B$7+1)*Setup!$B$22</f>
        <v>23.957986122203</v>
      </c>
      <c r="G521" s="0" t="n">
        <f aca="false">SUMPRODUCT('5N inverse'!$A$5:$Y$5,'5N mesh'!$B$37:$Z$37,$E520:$AC520)+'5N inverse'!$A$5*$C521/Setup!$B$17+INDEX('5N inverse'!$A$5:$Y$5,1,'5N mesh'!$B$7+1)*Setup!$B$22</f>
        <v>20.409248401756</v>
      </c>
      <c r="H521" s="0" t="n">
        <f aca="false">SUMPRODUCT('5N inverse'!$A$6:$Y$6,'5N mesh'!$B$37:$Z$37,$E520:$AC520)+'5N inverse'!$A$6*$C521/Setup!$B$17+INDEX('5N inverse'!$A$6:$Y$6,1,'5N mesh'!$B$7+1)*Setup!$B$22</f>
        <v>16.8605106813089</v>
      </c>
      <c r="I521" s="0" t="n">
        <f aca="false">SUMPRODUCT('5N inverse'!$A$7:$Y$7,'5N mesh'!$B$37:$Z$37,$E520:$AC520)+'5N inverse'!$A$7*$C521/Setup!$B$17+INDEX('5N inverse'!$A$7:$Y$7,1,'5N mesh'!$B$7+1)*Setup!$B$22</f>
        <v>15.0861418210854</v>
      </c>
      <c r="J521" s="0" t="n">
        <f aca="false">SUMPRODUCT('5N inverse'!$A$8:$Y$8,'5N mesh'!$B$37:$Z$37,$E520:$AC520)+'5N inverse'!$A$8*$C521/Setup!$B$17+INDEX('5N inverse'!$A$8:$Y$8,1,'5N mesh'!$B$7+1)*Setup!$B$22</f>
        <v>0</v>
      </c>
      <c r="K521" s="0" t="n">
        <f aca="false">SUMPRODUCT('5N inverse'!$A$9:$Y$9,'5N mesh'!$B$37:$Z$37,$E520:$AC520)+'5N inverse'!$A$9*$C521/Setup!$B$17+INDEX('5N inverse'!$A$9:$Y$9,1,'5N mesh'!$B$7+1)*Setup!$B$22</f>
        <v>0</v>
      </c>
      <c r="L521" s="0" t="n">
        <f aca="false">SUMPRODUCT('5N inverse'!$A$10:$Y$10,'5N mesh'!$B$37:$Z$37,$E520:$AC520)+'5N inverse'!$A$10*$C521/Setup!$B$17+INDEX('5N inverse'!$A$10:$Y$10,1,'5N mesh'!$B$7+1)*Setup!$B$22</f>
        <v>0</v>
      </c>
      <c r="M521" s="0" t="n">
        <f aca="false">SUMPRODUCT('5N inverse'!$A$11:$Y$11,'5N mesh'!$B$37:$Z$37,$E520:$AC520)+'5N inverse'!$A$11*$C521/Setup!$B$17+INDEX('5N inverse'!$A$11:$Y$11,1,'5N mesh'!$B$7+1)*Setup!$B$22</f>
        <v>0</v>
      </c>
      <c r="N521" s="0" t="n">
        <f aca="false">SUMPRODUCT('5N inverse'!$A$12:$Y$12,'5N mesh'!$B$37:$Z$37,$E520:$AC520)+'5N inverse'!$A$12*$C521/Setup!$B$17+INDEX('5N inverse'!$A$12:$Y$12,1,'5N mesh'!$B$7+1)*Setup!$B$22</f>
        <v>0</v>
      </c>
      <c r="O521" s="0" t="n">
        <f aca="false">SUMPRODUCT('5N inverse'!$A$13:$Y$13,'5N mesh'!$B$37:$Z$37,$E520:$AC520)+'5N inverse'!$A$13*$C521/Setup!$B$17+INDEX('5N inverse'!$A$13:$Y$13,1,'5N mesh'!$B$7+1)*Setup!$B$22</f>
        <v>0</v>
      </c>
      <c r="P521" s="0" t="n">
        <f aca="false">SUMPRODUCT('5N inverse'!$A$14:$Y$14,'5N mesh'!$B$37:$Z$37,$E520:$AC520)+'5N inverse'!$A$14*$C521/Setup!$B$17+INDEX('5N inverse'!$A$14:$Y$14,1,'5N mesh'!$B$7+1)*Setup!$B$22</f>
        <v>0</v>
      </c>
      <c r="Q521" s="0" t="n">
        <f aca="false">SUMPRODUCT('5N inverse'!$A$15:$Y$15,'5N mesh'!$B$37:$Z$37,$E520:$AC520)+'5N inverse'!$A$15*$C521/Setup!$B$17+INDEX('5N inverse'!$A$15:$Y$15,1,'5N mesh'!$B$7+1)*Setup!$B$22</f>
        <v>0</v>
      </c>
      <c r="R521" s="0" t="n">
        <f aca="false">SUMPRODUCT('5N inverse'!$A$16:$Y$16,'5N mesh'!$B$37:$Z$37,$E520:$AC520)+'5N inverse'!$A$16*$C521/Setup!$B$17+INDEX('5N inverse'!$A$16:$Y$16,1,'5N mesh'!$B$7+1)*Setup!$B$22</f>
        <v>0</v>
      </c>
      <c r="S521" s="0" t="n">
        <f aca="false">SUMPRODUCT('5N inverse'!$A$17:$Y$17,'5N mesh'!$B$37:$Z$37,$E520:$AC520)+'5N inverse'!$A$17*$C521/Setup!$B$17+INDEX('5N inverse'!$A$17:$Y$17,1,'5N mesh'!$B$7+1)*Setup!$B$22</f>
        <v>0</v>
      </c>
      <c r="T521" s="0" t="n">
        <f aca="false">SUMPRODUCT('5N inverse'!$A$18:$Y$18,'5N mesh'!$B$37:$Z$37,$E520:$AC520)+'5N inverse'!$A$18*$C521/Setup!$B$17+INDEX('5N inverse'!$A$18:$Y$18,1,'5N mesh'!$B$7+1)*Setup!$B$22</f>
        <v>0</v>
      </c>
      <c r="U521" s="0" t="n">
        <f aca="false">SUMPRODUCT('5N inverse'!$A$19:$Y$19,'5N mesh'!$B$37:$Z$37,$E520:$AC520)+'5N inverse'!$A$19*$C521/Setup!$B$17+INDEX('5N inverse'!$A$19:$Y$19,1,'5N mesh'!$B$7+1)*Setup!$B$22</f>
        <v>0</v>
      </c>
      <c r="V521" s="0" t="n">
        <f aca="false">SUMPRODUCT('5N inverse'!$A$20:$Y$20,'5N mesh'!$B$37:$Z$37,$E520:$AC520)+'5N inverse'!$A$20*$C521/Setup!$B$17+INDEX('5N inverse'!$A$20:$Y$20,1,'5N mesh'!$B$7+1)*Setup!$B$22</f>
        <v>0</v>
      </c>
      <c r="W521" s="0" t="n">
        <f aca="false">SUMPRODUCT('5N inverse'!$A$21:$Y$21,'5N mesh'!$B$37:$Z$37,$E520:$AC520)+'5N inverse'!$A$21*$C521/Setup!$B$17+INDEX('5N inverse'!$A$21:$Y$21,1,'5N mesh'!$B$7+1)*Setup!$B$22</f>
        <v>0</v>
      </c>
      <c r="X521" s="0" t="n">
        <f aca="false">SUMPRODUCT('5N inverse'!$A$22:$Y$22,'5N mesh'!$B$37:$Z$37,$E520:$AC520)+'5N inverse'!$A$22*$C521/Setup!$B$17+INDEX('5N inverse'!$A$22:$Y$22,1,'5N mesh'!$B$7+1)*Setup!$B$22</f>
        <v>0</v>
      </c>
      <c r="Y521" s="0" t="n">
        <f aca="false">SUMPRODUCT('5N inverse'!$A$23:$Y$23,'5N mesh'!$B$37:$Z$37,$E520:$AC520)+'5N inverse'!$A$23*$C521/Setup!$B$17+INDEX('5N inverse'!$A$23:$Y$23,1,'5N mesh'!$B$7+1)*Setup!$B$22</f>
        <v>0</v>
      </c>
      <c r="Z521" s="0" t="n">
        <f aca="false">SUMPRODUCT('5N inverse'!$A$24:$Y$24,'5N mesh'!$B$37:$Z$37,$E520:$AC520)+'5N inverse'!$A$24*$C521/Setup!$B$17+INDEX('5N inverse'!$A$24:$Y$24,1,'5N mesh'!$B$7+1)*Setup!$B$22</f>
        <v>0</v>
      </c>
      <c r="AA521" s="0" t="n">
        <f aca="false">SUMPRODUCT('5N inverse'!$A$25:$Y$25,'5N mesh'!$B$37:$Z$37,$E520:$AC520)+'5N inverse'!$A$25*$C521/Setup!$B$17+INDEX('5N inverse'!$A$25:$Y$25,1,'5N mesh'!$B$7+1)*Setup!$B$22</f>
        <v>0</v>
      </c>
      <c r="AB521" s="0" t="n">
        <f aca="false">SUMPRODUCT('5N inverse'!$A$26:$Y$26,'5N mesh'!$B$37:$Z$37,$E520:$AC520)+'5N inverse'!$A$26*$C521/Setup!$B$17+INDEX('5N inverse'!$A$26:$Y$26,1,'5N mesh'!$B$7+1)*Setup!$B$22</f>
        <v>0</v>
      </c>
      <c r="AC521" s="0" t="n">
        <f aca="false">SUMPRODUCT('5N inverse'!$A$27:$Y$27,'5N mesh'!$B$37:$Z$37,$E520:$AC520)+'5N inverse'!$A$27*$C521/Setup!$B$17+INDEX('5N inverse'!$A$27:$Y$27,1,'5N mesh'!$B$7+1)*Setup!$B$22</f>
        <v>0</v>
      </c>
    </row>
    <row r="522" customFormat="false" ht="15" hidden="false" customHeight="false" outlineLevel="0" collapsed="false">
      <c r="A522" s="0" t="n">
        <v>517</v>
      </c>
      <c r="B522" s="0" t="n">
        <f aca="false">A522*Setup!$B$11/3600</f>
        <v>43.0833333333333</v>
      </c>
      <c r="C522" s="0" t="n">
        <f aca="false">Setup!$B$7+Setup!$B$8*COS(2*PI()*(B522-Setup!$B$9)/24)</f>
        <v>26.7660522231291</v>
      </c>
      <c r="D522" s="0" t="n">
        <f aca="false">(C522-E522)/Setup!$B$17</f>
        <v>7.87818299491109</v>
      </c>
      <c r="E522" s="0" t="n">
        <f aca="false">SUMPRODUCT('5N inverse'!$A$3:$Y$3,'5N mesh'!$B$37:$Z$37,$E521:$AC521)+'5N inverse'!$A$3*$C522/Setup!$B$17+INDEX('5N inverse'!$A$3:$Y$3,1,'5N mesh'!$B$7+1)*Setup!$B$22</f>
        <v>25.7418884337906</v>
      </c>
      <c r="F522" s="0" t="n">
        <f aca="false">SUMPRODUCT('5N inverse'!$A$4:$Y$4,'5N mesh'!$B$37:$Z$37,$E521:$AC521)+'5N inverse'!$A$4*$C522/Setup!$B$17+INDEX('5N inverse'!$A$4:$Y$4,1,'5N mesh'!$B$7+1)*Setup!$B$22</f>
        <v>23.9659660802092</v>
      </c>
      <c r="G522" s="0" t="n">
        <f aca="false">SUMPRODUCT('5N inverse'!$A$5:$Y$5,'5N mesh'!$B$37:$Z$37,$E521:$AC521)+'5N inverse'!$A$5*$C522/Setup!$B$17+INDEX('5N inverse'!$A$5:$Y$5,1,'5N mesh'!$B$7+1)*Setup!$B$22</f>
        <v>20.4141213730464</v>
      </c>
      <c r="H522" s="0" t="n">
        <f aca="false">SUMPRODUCT('5N inverse'!$A$6:$Y$6,'5N mesh'!$B$37:$Z$37,$E521:$AC521)+'5N inverse'!$A$6*$C522/Setup!$B$17+INDEX('5N inverse'!$A$6:$Y$6,1,'5N mesh'!$B$7+1)*Setup!$B$22</f>
        <v>16.8622766658835</v>
      </c>
      <c r="I522" s="0" t="n">
        <f aca="false">SUMPRODUCT('5N inverse'!$A$7:$Y$7,'5N mesh'!$B$37:$Z$37,$E521:$AC521)+'5N inverse'!$A$7*$C522/Setup!$B$17+INDEX('5N inverse'!$A$7:$Y$7,1,'5N mesh'!$B$7+1)*Setup!$B$22</f>
        <v>15.0863543123021</v>
      </c>
      <c r="J522" s="0" t="n">
        <f aca="false">SUMPRODUCT('5N inverse'!$A$8:$Y$8,'5N mesh'!$B$37:$Z$37,$E521:$AC521)+'5N inverse'!$A$8*$C522/Setup!$B$17+INDEX('5N inverse'!$A$8:$Y$8,1,'5N mesh'!$B$7+1)*Setup!$B$22</f>
        <v>0</v>
      </c>
      <c r="K522" s="0" t="n">
        <f aca="false">SUMPRODUCT('5N inverse'!$A$9:$Y$9,'5N mesh'!$B$37:$Z$37,$E521:$AC521)+'5N inverse'!$A$9*$C522/Setup!$B$17+INDEX('5N inverse'!$A$9:$Y$9,1,'5N mesh'!$B$7+1)*Setup!$B$22</f>
        <v>0</v>
      </c>
      <c r="L522" s="0" t="n">
        <f aca="false">SUMPRODUCT('5N inverse'!$A$10:$Y$10,'5N mesh'!$B$37:$Z$37,$E521:$AC521)+'5N inverse'!$A$10*$C522/Setup!$B$17+INDEX('5N inverse'!$A$10:$Y$10,1,'5N mesh'!$B$7+1)*Setup!$B$22</f>
        <v>0</v>
      </c>
      <c r="M522" s="0" t="n">
        <f aca="false">SUMPRODUCT('5N inverse'!$A$11:$Y$11,'5N mesh'!$B$37:$Z$37,$E521:$AC521)+'5N inverse'!$A$11*$C522/Setup!$B$17+INDEX('5N inverse'!$A$11:$Y$11,1,'5N mesh'!$B$7+1)*Setup!$B$22</f>
        <v>0</v>
      </c>
      <c r="N522" s="0" t="n">
        <f aca="false">SUMPRODUCT('5N inverse'!$A$12:$Y$12,'5N mesh'!$B$37:$Z$37,$E521:$AC521)+'5N inverse'!$A$12*$C522/Setup!$B$17+INDEX('5N inverse'!$A$12:$Y$12,1,'5N mesh'!$B$7+1)*Setup!$B$22</f>
        <v>0</v>
      </c>
      <c r="O522" s="0" t="n">
        <f aca="false">SUMPRODUCT('5N inverse'!$A$13:$Y$13,'5N mesh'!$B$37:$Z$37,$E521:$AC521)+'5N inverse'!$A$13*$C522/Setup!$B$17+INDEX('5N inverse'!$A$13:$Y$13,1,'5N mesh'!$B$7+1)*Setup!$B$22</f>
        <v>0</v>
      </c>
      <c r="P522" s="0" t="n">
        <f aca="false">SUMPRODUCT('5N inverse'!$A$14:$Y$14,'5N mesh'!$B$37:$Z$37,$E521:$AC521)+'5N inverse'!$A$14*$C522/Setup!$B$17+INDEX('5N inverse'!$A$14:$Y$14,1,'5N mesh'!$B$7+1)*Setup!$B$22</f>
        <v>0</v>
      </c>
      <c r="Q522" s="0" t="n">
        <f aca="false">SUMPRODUCT('5N inverse'!$A$15:$Y$15,'5N mesh'!$B$37:$Z$37,$E521:$AC521)+'5N inverse'!$A$15*$C522/Setup!$B$17+INDEX('5N inverse'!$A$15:$Y$15,1,'5N mesh'!$B$7+1)*Setup!$B$22</f>
        <v>0</v>
      </c>
      <c r="R522" s="0" t="n">
        <f aca="false">SUMPRODUCT('5N inverse'!$A$16:$Y$16,'5N mesh'!$B$37:$Z$37,$E521:$AC521)+'5N inverse'!$A$16*$C522/Setup!$B$17+INDEX('5N inverse'!$A$16:$Y$16,1,'5N mesh'!$B$7+1)*Setup!$B$22</f>
        <v>0</v>
      </c>
      <c r="S522" s="0" t="n">
        <f aca="false">SUMPRODUCT('5N inverse'!$A$17:$Y$17,'5N mesh'!$B$37:$Z$37,$E521:$AC521)+'5N inverse'!$A$17*$C522/Setup!$B$17+INDEX('5N inverse'!$A$17:$Y$17,1,'5N mesh'!$B$7+1)*Setup!$B$22</f>
        <v>0</v>
      </c>
      <c r="T522" s="0" t="n">
        <f aca="false">SUMPRODUCT('5N inverse'!$A$18:$Y$18,'5N mesh'!$B$37:$Z$37,$E521:$AC521)+'5N inverse'!$A$18*$C522/Setup!$B$17+INDEX('5N inverse'!$A$18:$Y$18,1,'5N mesh'!$B$7+1)*Setup!$B$22</f>
        <v>0</v>
      </c>
      <c r="U522" s="0" t="n">
        <f aca="false">SUMPRODUCT('5N inverse'!$A$19:$Y$19,'5N mesh'!$B$37:$Z$37,$E521:$AC521)+'5N inverse'!$A$19*$C522/Setup!$B$17+INDEX('5N inverse'!$A$19:$Y$19,1,'5N mesh'!$B$7+1)*Setup!$B$22</f>
        <v>0</v>
      </c>
      <c r="V522" s="0" t="n">
        <f aca="false">SUMPRODUCT('5N inverse'!$A$20:$Y$20,'5N mesh'!$B$37:$Z$37,$E521:$AC521)+'5N inverse'!$A$20*$C522/Setup!$B$17+INDEX('5N inverse'!$A$20:$Y$20,1,'5N mesh'!$B$7+1)*Setup!$B$22</f>
        <v>0</v>
      </c>
      <c r="W522" s="0" t="n">
        <f aca="false">SUMPRODUCT('5N inverse'!$A$21:$Y$21,'5N mesh'!$B$37:$Z$37,$E521:$AC521)+'5N inverse'!$A$21*$C522/Setup!$B$17+INDEX('5N inverse'!$A$21:$Y$21,1,'5N mesh'!$B$7+1)*Setup!$B$22</f>
        <v>0</v>
      </c>
      <c r="X522" s="0" t="n">
        <f aca="false">SUMPRODUCT('5N inverse'!$A$22:$Y$22,'5N mesh'!$B$37:$Z$37,$E521:$AC521)+'5N inverse'!$A$22*$C522/Setup!$B$17+INDEX('5N inverse'!$A$22:$Y$22,1,'5N mesh'!$B$7+1)*Setup!$B$22</f>
        <v>0</v>
      </c>
      <c r="Y522" s="0" t="n">
        <f aca="false">SUMPRODUCT('5N inverse'!$A$23:$Y$23,'5N mesh'!$B$37:$Z$37,$E521:$AC521)+'5N inverse'!$A$23*$C522/Setup!$B$17+INDEX('5N inverse'!$A$23:$Y$23,1,'5N mesh'!$B$7+1)*Setup!$B$22</f>
        <v>0</v>
      </c>
      <c r="Z522" s="0" t="n">
        <f aca="false">SUMPRODUCT('5N inverse'!$A$24:$Y$24,'5N mesh'!$B$37:$Z$37,$E521:$AC521)+'5N inverse'!$A$24*$C522/Setup!$B$17+INDEX('5N inverse'!$A$24:$Y$24,1,'5N mesh'!$B$7+1)*Setup!$B$22</f>
        <v>0</v>
      </c>
      <c r="AA522" s="0" t="n">
        <f aca="false">SUMPRODUCT('5N inverse'!$A$25:$Y$25,'5N mesh'!$B$37:$Z$37,$E521:$AC521)+'5N inverse'!$A$25*$C522/Setup!$B$17+INDEX('5N inverse'!$A$25:$Y$25,1,'5N mesh'!$B$7+1)*Setup!$B$22</f>
        <v>0</v>
      </c>
      <c r="AB522" s="0" t="n">
        <f aca="false">SUMPRODUCT('5N inverse'!$A$26:$Y$26,'5N mesh'!$B$37:$Z$37,$E521:$AC521)+'5N inverse'!$A$26*$C522/Setup!$B$17+INDEX('5N inverse'!$A$26:$Y$26,1,'5N mesh'!$B$7+1)*Setup!$B$22</f>
        <v>0</v>
      </c>
      <c r="AC522" s="0" t="n">
        <f aca="false">SUMPRODUCT('5N inverse'!$A$27:$Y$27,'5N mesh'!$B$37:$Z$37,$E521:$AC521)+'5N inverse'!$A$27*$C522/Setup!$B$17+INDEX('5N inverse'!$A$27:$Y$27,1,'5N mesh'!$B$7+1)*Setup!$B$22</f>
        <v>0</v>
      </c>
    </row>
    <row r="523" customFormat="false" ht="15" hidden="false" customHeight="false" outlineLevel="0" collapsed="false">
      <c r="A523" s="0" t="n">
        <v>518</v>
      </c>
      <c r="B523" s="0" t="n">
        <f aca="false">A523*Setup!$B$11/3600</f>
        <v>43.1666666666667</v>
      </c>
      <c r="C523" s="0" t="n">
        <f aca="false">Setup!$B$7+Setup!$B$8*COS(2*PI()*(B523-Setup!$B$9)/24)</f>
        <v>26.7023608304626</v>
      </c>
      <c r="D523" s="0" t="n">
        <f aca="false">(C523-E523)/Setup!$B$17</f>
        <v>7.32222596651546</v>
      </c>
      <c r="E523" s="0" t="n">
        <f aca="false">SUMPRODUCT('5N inverse'!$A$3:$Y$3,'5N mesh'!$B$37:$Z$37,$E522:$AC522)+'5N inverse'!$A$3*$C523/Setup!$B$17+INDEX('5N inverse'!$A$3:$Y$3,1,'5N mesh'!$B$7+1)*Setup!$B$22</f>
        <v>25.7504714548156</v>
      </c>
      <c r="F523" s="0" t="n">
        <f aca="false">SUMPRODUCT('5N inverse'!$A$4:$Y$4,'5N mesh'!$B$37:$Z$37,$E522:$AC522)+'5N inverse'!$A$4*$C523/Setup!$B$17+INDEX('5N inverse'!$A$4:$Y$4,1,'5N mesh'!$B$7+1)*Setup!$B$22</f>
        <v>23.973153054846</v>
      </c>
      <c r="G523" s="0" t="n">
        <f aca="false">SUMPRODUCT('5N inverse'!$A$5:$Y$5,'5N mesh'!$B$37:$Z$37,$E522:$AC522)+'5N inverse'!$A$5*$C523/Setup!$B$17+INDEX('5N inverse'!$A$5:$Y$5,1,'5N mesh'!$B$7+1)*Setup!$B$22</f>
        <v>20.4185162549068</v>
      </c>
      <c r="H523" s="0" t="n">
        <f aca="false">SUMPRODUCT('5N inverse'!$A$6:$Y$6,'5N mesh'!$B$37:$Z$37,$E522:$AC522)+'5N inverse'!$A$6*$C523/Setup!$B$17+INDEX('5N inverse'!$A$6:$Y$6,1,'5N mesh'!$B$7+1)*Setup!$B$22</f>
        <v>16.8638794549676</v>
      </c>
      <c r="I523" s="0" t="n">
        <f aca="false">SUMPRODUCT('5N inverse'!$A$7:$Y$7,'5N mesh'!$B$37:$Z$37,$E522:$AC522)+'5N inverse'!$A$7*$C523/Setup!$B$17+INDEX('5N inverse'!$A$7:$Y$7,1,'5N mesh'!$B$7+1)*Setup!$B$22</f>
        <v>15.086561054998</v>
      </c>
      <c r="J523" s="0" t="n">
        <f aca="false">SUMPRODUCT('5N inverse'!$A$8:$Y$8,'5N mesh'!$B$37:$Z$37,$E522:$AC522)+'5N inverse'!$A$8*$C523/Setup!$B$17+INDEX('5N inverse'!$A$8:$Y$8,1,'5N mesh'!$B$7+1)*Setup!$B$22</f>
        <v>0</v>
      </c>
      <c r="K523" s="0" t="n">
        <f aca="false">SUMPRODUCT('5N inverse'!$A$9:$Y$9,'5N mesh'!$B$37:$Z$37,$E522:$AC522)+'5N inverse'!$A$9*$C523/Setup!$B$17+INDEX('5N inverse'!$A$9:$Y$9,1,'5N mesh'!$B$7+1)*Setup!$B$22</f>
        <v>0</v>
      </c>
      <c r="L523" s="0" t="n">
        <f aca="false">SUMPRODUCT('5N inverse'!$A$10:$Y$10,'5N mesh'!$B$37:$Z$37,$E522:$AC522)+'5N inverse'!$A$10*$C523/Setup!$B$17+INDEX('5N inverse'!$A$10:$Y$10,1,'5N mesh'!$B$7+1)*Setup!$B$22</f>
        <v>0</v>
      </c>
      <c r="M523" s="0" t="n">
        <f aca="false">SUMPRODUCT('5N inverse'!$A$11:$Y$11,'5N mesh'!$B$37:$Z$37,$E522:$AC522)+'5N inverse'!$A$11*$C523/Setup!$B$17+INDEX('5N inverse'!$A$11:$Y$11,1,'5N mesh'!$B$7+1)*Setup!$B$22</f>
        <v>0</v>
      </c>
      <c r="N523" s="0" t="n">
        <f aca="false">SUMPRODUCT('5N inverse'!$A$12:$Y$12,'5N mesh'!$B$37:$Z$37,$E522:$AC522)+'5N inverse'!$A$12*$C523/Setup!$B$17+INDEX('5N inverse'!$A$12:$Y$12,1,'5N mesh'!$B$7+1)*Setup!$B$22</f>
        <v>0</v>
      </c>
      <c r="O523" s="0" t="n">
        <f aca="false">SUMPRODUCT('5N inverse'!$A$13:$Y$13,'5N mesh'!$B$37:$Z$37,$E522:$AC522)+'5N inverse'!$A$13*$C523/Setup!$B$17+INDEX('5N inverse'!$A$13:$Y$13,1,'5N mesh'!$B$7+1)*Setup!$B$22</f>
        <v>0</v>
      </c>
      <c r="P523" s="0" t="n">
        <f aca="false">SUMPRODUCT('5N inverse'!$A$14:$Y$14,'5N mesh'!$B$37:$Z$37,$E522:$AC522)+'5N inverse'!$A$14*$C523/Setup!$B$17+INDEX('5N inverse'!$A$14:$Y$14,1,'5N mesh'!$B$7+1)*Setup!$B$22</f>
        <v>0</v>
      </c>
      <c r="Q523" s="0" t="n">
        <f aca="false">SUMPRODUCT('5N inverse'!$A$15:$Y$15,'5N mesh'!$B$37:$Z$37,$E522:$AC522)+'5N inverse'!$A$15*$C523/Setup!$B$17+INDEX('5N inverse'!$A$15:$Y$15,1,'5N mesh'!$B$7+1)*Setup!$B$22</f>
        <v>0</v>
      </c>
      <c r="R523" s="0" t="n">
        <f aca="false">SUMPRODUCT('5N inverse'!$A$16:$Y$16,'5N mesh'!$B$37:$Z$37,$E522:$AC522)+'5N inverse'!$A$16*$C523/Setup!$B$17+INDEX('5N inverse'!$A$16:$Y$16,1,'5N mesh'!$B$7+1)*Setup!$B$22</f>
        <v>0</v>
      </c>
      <c r="S523" s="0" t="n">
        <f aca="false">SUMPRODUCT('5N inverse'!$A$17:$Y$17,'5N mesh'!$B$37:$Z$37,$E522:$AC522)+'5N inverse'!$A$17*$C523/Setup!$B$17+INDEX('5N inverse'!$A$17:$Y$17,1,'5N mesh'!$B$7+1)*Setup!$B$22</f>
        <v>0</v>
      </c>
      <c r="T523" s="0" t="n">
        <f aca="false">SUMPRODUCT('5N inverse'!$A$18:$Y$18,'5N mesh'!$B$37:$Z$37,$E522:$AC522)+'5N inverse'!$A$18*$C523/Setup!$B$17+INDEX('5N inverse'!$A$18:$Y$18,1,'5N mesh'!$B$7+1)*Setup!$B$22</f>
        <v>0</v>
      </c>
      <c r="U523" s="0" t="n">
        <f aca="false">SUMPRODUCT('5N inverse'!$A$19:$Y$19,'5N mesh'!$B$37:$Z$37,$E522:$AC522)+'5N inverse'!$A$19*$C523/Setup!$B$17+INDEX('5N inverse'!$A$19:$Y$19,1,'5N mesh'!$B$7+1)*Setup!$B$22</f>
        <v>0</v>
      </c>
      <c r="V523" s="0" t="n">
        <f aca="false">SUMPRODUCT('5N inverse'!$A$20:$Y$20,'5N mesh'!$B$37:$Z$37,$E522:$AC522)+'5N inverse'!$A$20*$C523/Setup!$B$17+INDEX('5N inverse'!$A$20:$Y$20,1,'5N mesh'!$B$7+1)*Setup!$B$22</f>
        <v>0</v>
      </c>
      <c r="W523" s="0" t="n">
        <f aca="false">SUMPRODUCT('5N inverse'!$A$21:$Y$21,'5N mesh'!$B$37:$Z$37,$E522:$AC522)+'5N inverse'!$A$21*$C523/Setup!$B$17+INDEX('5N inverse'!$A$21:$Y$21,1,'5N mesh'!$B$7+1)*Setup!$B$22</f>
        <v>0</v>
      </c>
      <c r="X523" s="0" t="n">
        <f aca="false">SUMPRODUCT('5N inverse'!$A$22:$Y$22,'5N mesh'!$B$37:$Z$37,$E522:$AC522)+'5N inverse'!$A$22*$C523/Setup!$B$17+INDEX('5N inverse'!$A$22:$Y$22,1,'5N mesh'!$B$7+1)*Setup!$B$22</f>
        <v>0</v>
      </c>
      <c r="Y523" s="0" t="n">
        <f aca="false">SUMPRODUCT('5N inverse'!$A$23:$Y$23,'5N mesh'!$B$37:$Z$37,$E522:$AC522)+'5N inverse'!$A$23*$C523/Setup!$B$17+INDEX('5N inverse'!$A$23:$Y$23,1,'5N mesh'!$B$7+1)*Setup!$B$22</f>
        <v>0</v>
      </c>
      <c r="Z523" s="0" t="n">
        <f aca="false">SUMPRODUCT('5N inverse'!$A$24:$Y$24,'5N mesh'!$B$37:$Z$37,$E522:$AC522)+'5N inverse'!$A$24*$C523/Setup!$B$17+INDEX('5N inverse'!$A$24:$Y$24,1,'5N mesh'!$B$7+1)*Setup!$B$22</f>
        <v>0</v>
      </c>
      <c r="AA523" s="0" t="n">
        <f aca="false">SUMPRODUCT('5N inverse'!$A$25:$Y$25,'5N mesh'!$B$37:$Z$37,$E522:$AC522)+'5N inverse'!$A$25*$C523/Setup!$B$17+INDEX('5N inverse'!$A$25:$Y$25,1,'5N mesh'!$B$7+1)*Setup!$B$22</f>
        <v>0</v>
      </c>
      <c r="AB523" s="0" t="n">
        <f aca="false">SUMPRODUCT('5N inverse'!$A$26:$Y$26,'5N mesh'!$B$37:$Z$37,$E522:$AC522)+'5N inverse'!$A$26*$C523/Setup!$B$17+INDEX('5N inverse'!$A$26:$Y$26,1,'5N mesh'!$B$7+1)*Setup!$B$22</f>
        <v>0</v>
      </c>
      <c r="AC523" s="0" t="n">
        <f aca="false">SUMPRODUCT('5N inverse'!$A$27:$Y$27,'5N mesh'!$B$37:$Z$37,$E522:$AC522)+'5N inverse'!$A$27*$C523/Setup!$B$17+INDEX('5N inverse'!$A$27:$Y$27,1,'5N mesh'!$B$7+1)*Setup!$B$22</f>
        <v>0</v>
      </c>
    </row>
    <row r="524" customFormat="false" ht="15" hidden="false" customHeight="false" outlineLevel="0" collapsed="false">
      <c r="A524" s="0" t="n">
        <v>519</v>
      </c>
      <c r="B524" s="0" t="n">
        <f aca="false">A524*Setup!$B$11/3600</f>
        <v>43.25</v>
      </c>
      <c r="C524" s="0" t="n">
        <f aca="false">Setup!$B$7+Setup!$B$8*COS(2*PI()*(B524-Setup!$B$9)/24)</f>
        <v>26.6373832604003</v>
      </c>
      <c r="D524" s="0" t="n">
        <f aca="false">(C524-E524)/Setup!$B$17</f>
        <v>6.76371705379006</v>
      </c>
      <c r="E524" s="0" t="n">
        <f aca="false">SUMPRODUCT('5N inverse'!$A$3:$Y$3,'5N mesh'!$B$37:$Z$37,$E523:$AC523)+'5N inverse'!$A$3*$C524/Setup!$B$17+INDEX('5N inverse'!$A$3:$Y$3,1,'5N mesh'!$B$7+1)*Setup!$B$22</f>
        <v>25.7581000434076</v>
      </c>
      <c r="F524" s="0" t="n">
        <f aca="false">SUMPRODUCT('5N inverse'!$A$4:$Y$4,'5N mesh'!$B$37:$Z$37,$E523:$AC523)+'5N inverse'!$A$4*$C524/Setup!$B$17+INDEX('5N inverse'!$A$4:$Y$4,1,'5N mesh'!$B$7+1)*Setup!$B$22</f>
        <v>23.9795436948066</v>
      </c>
      <c r="G524" s="0" t="n">
        <f aca="false">SUMPRODUCT('5N inverse'!$A$5:$Y$5,'5N mesh'!$B$37:$Z$37,$E523:$AC523)+'5N inverse'!$A$5*$C524/Setup!$B$17+INDEX('5N inverse'!$A$5:$Y$5,1,'5N mesh'!$B$7+1)*Setup!$B$22</f>
        <v>20.4224309976047</v>
      </c>
      <c r="H524" s="0" t="n">
        <f aca="false">SUMPRODUCT('5N inverse'!$A$6:$Y$6,'5N mesh'!$B$37:$Z$37,$E523:$AC523)+'5N inverse'!$A$6*$C524/Setup!$B$17+INDEX('5N inverse'!$A$6:$Y$6,1,'5N mesh'!$B$7+1)*Setup!$B$22</f>
        <v>16.8653183004027</v>
      </c>
      <c r="I524" s="0" t="n">
        <f aca="false">SUMPRODUCT('5N inverse'!$A$7:$Y$7,'5N mesh'!$B$37:$Z$37,$E523:$AC523)+'5N inverse'!$A$7*$C524/Setup!$B$17+INDEX('5N inverse'!$A$7:$Y$7,1,'5N mesh'!$B$7+1)*Setup!$B$22</f>
        <v>15.0867619518017</v>
      </c>
      <c r="J524" s="0" t="n">
        <f aca="false">SUMPRODUCT('5N inverse'!$A$8:$Y$8,'5N mesh'!$B$37:$Z$37,$E523:$AC523)+'5N inverse'!$A$8*$C524/Setup!$B$17+INDEX('5N inverse'!$A$8:$Y$8,1,'5N mesh'!$B$7+1)*Setup!$B$22</f>
        <v>0</v>
      </c>
      <c r="K524" s="0" t="n">
        <f aca="false">SUMPRODUCT('5N inverse'!$A$9:$Y$9,'5N mesh'!$B$37:$Z$37,$E523:$AC523)+'5N inverse'!$A$9*$C524/Setup!$B$17+INDEX('5N inverse'!$A$9:$Y$9,1,'5N mesh'!$B$7+1)*Setup!$B$22</f>
        <v>0</v>
      </c>
      <c r="L524" s="0" t="n">
        <f aca="false">SUMPRODUCT('5N inverse'!$A$10:$Y$10,'5N mesh'!$B$37:$Z$37,$E523:$AC523)+'5N inverse'!$A$10*$C524/Setup!$B$17+INDEX('5N inverse'!$A$10:$Y$10,1,'5N mesh'!$B$7+1)*Setup!$B$22</f>
        <v>0</v>
      </c>
      <c r="M524" s="0" t="n">
        <f aca="false">SUMPRODUCT('5N inverse'!$A$11:$Y$11,'5N mesh'!$B$37:$Z$37,$E523:$AC523)+'5N inverse'!$A$11*$C524/Setup!$B$17+INDEX('5N inverse'!$A$11:$Y$11,1,'5N mesh'!$B$7+1)*Setup!$B$22</f>
        <v>0</v>
      </c>
      <c r="N524" s="0" t="n">
        <f aca="false">SUMPRODUCT('5N inverse'!$A$12:$Y$12,'5N mesh'!$B$37:$Z$37,$E523:$AC523)+'5N inverse'!$A$12*$C524/Setup!$B$17+INDEX('5N inverse'!$A$12:$Y$12,1,'5N mesh'!$B$7+1)*Setup!$B$22</f>
        <v>0</v>
      </c>
      <c r="O524" s="0" t="n">
        <f aca="false">SUMPRODUCT('5N inverse'!$A$13:$Y$13,'5N mesh'!$B$37:$Z$37,$E523:$AC523)+'5N inverse'!$A$13*$C524/Setup!$B$17+INDEX('5N inverse'!$A$13:$Y$13,1,'5N mesh'!$B$7+1)*Setup!$B$22</f>
        <v>0</v>
      </c>
      <c r="P524" s="0" t="n">
        <f aca="false">SUMPRODUCT('5N inverse'!$A$14:$Y$14,'5N mesh'!$B$37:$Z$37,$E523:$AC523)+'5N inverse'!$A$14*$C524/Setup!$B$17+INDEX('5N inverse'!$A$14:$Y$14,1,'5N mesh'!$B$7+1)*Setup!$B$22</f>
        <v>0</v>
      </c>
      <c r="Q524" s="0" t="n">
        <f aca="false">SUMPRODUCT('5N inverse'!$A$15:$Y$15,'5N mesh'!$B$37:$Z$37,$E523:$AC523)+'5N inverse'!$A$15*$C524/Setup!$B$17+INDEX('5N inverse'!$A$15:$Y$15,1,'5N mesh'!$B$7+1)*Setup!$B$22</f>
        <v>0</v>
      </c>
      <c r="R524" s="0" t="n">
        <f aca="false">SUMPRODUCT('5N inverse'!$A$16:$Y$16,'5N mesh'!$B$37:$Z$37,$E523:$AC523)+'5N inverse'!$A$16*$C524/Setup!$B$17+INDEX('5N inverse'!$A$16:$Y$16,1,'5N mesh'!$B$7+1)*Setup!$B$22</f>
        <v>0</v>
      </c>
      <c r="S524" s="0" t="n">
        <f aca="false">SUMPRODUCT('5N inverse'!$A$17:$Y$17,'5N mesh'!$B$37:$Z$37,$E523:$AC523)+'5N inverse'!$A$17*$C524/Setup!$B$17+INDEX('5N inverse'!$A$17:$Y$17,1,'5N mesh'!$B$7+1)*Setup!$B$22</f>
        <v>0</v>
      </c>
      <c r="T524" s="0" t="n">
        <f aca="false">SUMPRODUCT('5N inverse'!$A$18:$Y$18,'5N mesh'!$B$37:$Z$37,$E523:$AC523)+'5N inverse'!$A$18*$C524/Setup!$B$17+INDEX('5N inverse'!$A$18:$Y$18,1,'5N mesh'!$B$7+1)*Setup!$B$22</f>
        <v>0</v>
      </c>
      <c r="U524" s="0" t="n">
        <f aca="false">SUMPRODUCT('5N inverse'!$A$19:$Y$19,'5N mesh'!$B$37:$Z$37,$E523:$AC523)+'5N inverse'!$A$19*$C524/Setup!$B$17+INDEX('5N inverse'!$A$19:$Y$19,1,'5N mesh'!$B$7+1)*Setup!$B$22</f>
        <v>0</v>
      </c>
      <c r="V524" s="0" t="n">
        <f aca="false">SUMPRODUCT('5N inverse'!$A$20:$Y$20,'5N mesh'!$B$37:$Z$37,$E523:$AC523)+'5N inverse'!$A$20*$C524/Setup!$B$17+INDEX('5N inverse'!$A$20:$Y$20,1,'5N mesh'!$B$7+1)*Setup!$B$22</f>
        <v>0</v>
      </c>
      <c r="W524" s="0" t="n">
        <f aca="false">SUMPRODUCT('5N inverse'!$A$21:$Y$21,'5N mesh'!$B$37:$Z$37,$E523:$AC523)+'5N inverse'!$A$21*$C524/Setup!$B$17+INDEX('5N inverse'!$A$21:$Y$21,1,'5N mesh'!$B$7+1)*Setup!$B$22</f>
        <v>0</v>
      </c>
      <c r="X524" s="0" t="n">
        <f aca="false">SUMPRODUCT('5N inverse'!$A$22:$Y$22,'5N mesh'!$B$37:$Z$37,$E523:$AC523)+'5N inverse'!$A$22*$C524/Setup!$B$17+INDEX('5N inverse'!$A$22:$Y$22,1,'5N mesh'!$B$7+1)*Setup!$B$22</f>
        <v>0</v>
      </c>
      <c r="Y524" s="0" t="n">
        <f aca="false">SUMPRODUCT('5N inverse'!$A$23:$Y$23,'5N mesh'!$B$37:$Z$37,$E523:$AC523)+'5N inverse'!$A$23*$C524/Setup!$B$17+INDEX('5N inverse'!$A$23:$Y$23,1,'5N mesh'!$B$7+1)*Setup!$B$22</f>
        <v>0</v>
      </c>
      <c r="Z524" s="0" t="n">
        <f aca="false">SUMPRODUCT('5N inverse'!$A$24:$Y$24,'5N mesh'!$B$37:$Z$37,$E523:$AC523)+'5N inverse'!$A$24*$C524/Setup!$B$17+INDEX('5N inverse'!$A$24:$Y$24,1,'5N mesh'!$B$7+1)*Setup!$B$22</f>
        <v>0</v>
      </c>
      <c r="AA524" s="0" t="n">
        <f aca="false">SUMPRODUCT('5N inverse'!$A$25:$Y$25,'5N mesh'!$B$37:$Z$37,$E523:$AC523)+'5N inverse'!$A$25*$C524/Setup!$B$17+INDEX('5N inverse'!$A$25:$Y$25,1,'5N mesh'!$B$7+1)*Setup!$B$22</f>
        <v>0</v>
      </c>
      <c r="AB524" s="0" t="n">
        <f aca="false">SUMPRODUCT('5N inverse'!$A$26:$Y$26,'5N mesh'!$B$37:$Z$37,$E523:$AC523)+'5N inverse'!$A$26*$C524/Setup!$B$17+INDEX('5N inverse'!$A$26:$Y$26,1,'5N mesh'!$B$7+1)*Setup!$B$22</f>
        <v>0</v>
      </c>
      <c r="AC524" s="0" t="n">
        <f aca="false">SUMPRODUCT('5N inverse'!$A$27:$Y$27,'5N mesh'!$B$37:$Z$37,$E523:$AC523)+'5N inverse'!$A$27*$C524/Setup!$B$17+INDEX('5N inverse'!$A$27:$Y$27,1,'5N mesh'!$B$7+1)*Setup!$B$22</f>
        <v>0</v>
      </c>
    </row>
    <row r="525" customFormat="false" ht="15" hidden="false" customHeight="false" outlineLevel="0" collapsed="false">
      <c r="A525" s="0" t="n">
        <v>520</v>
      </c>
      <c r="B525" s="0" t="n">
        <f aca="false">A525*Setup!$B$11/3600</f>
        <v>43.3333333333333</v>
      </c>
      <c r="C525" s="0" t="n">
        <f aca="false">Setup!$B$7+Setup!$B$8*COS(2*PI()*(B525-Setup!$B$9)/24)</f>
        <v>26.5711504387462</v>
      </c>
      <c r="D525" s="0" t="n">
        <f aca="false">(C525-E525)/Setup!$B$17</f>
        <v>6.20292144706195</v>
      </c>
      <c r="E525" s="0" t="n">
        <f aca="false">SUMPRODUCT('5N inverse'!$A$3:$Y$3,'5N mesh'!$B$37:$Z$37,$E524:$AC524)+'5N inverse'!$A$3*$C525/Setup!$B$17+INDEX('5N inverse'!$A$3:$Y$3,1,'5N mesh'!$B$7+1)*Setup!$B$22</f>
        <v>25.7647706506281</v>
      </c>
      <c r="F525" s="0" t="n">
        <f aca="false">SUMPRODUCT('5N inverse'!$A$4:$Y$4,'5N mesh'!$B$37:$Z$37,$E524:$AC524)+'5N inverse'!$A$4*$C525/Setup!$B$17+INDEX('5N inverse'!$A$4:$Y$4,1,'5N mesh'!$B$7+1)*Setup!$B$22</f>
        <v>23.9851350268752</v>
      </c>
      <c r="G525" s="0" t="n">
        <f aca="false">SUMPRODUCT('5N inverse'!$A$5:$Y$5,'5N mesh'!$B$37:$Z$37,$E524:$AC524)+'5N inverse'!$A$5*$C525/Setup!$B$17+INDEX('5N inverse'!$A$5:$Y$5,1,'5N mesh'!$B$7+1)*Setup!$B$22</f>
        <v>20.4258637793694</v>
      </c>
      <c r="H525" s="0" t="n">
        <f aca="false">SUMPRODUCT('5N inverse'!$A$6:$Y$6,'5N mesh'!$B$37:$Z$37,$E524:$AC524)+'5N inverse'!$A$6*$C525/Setup!$B$17+INDEX('5N inverse'!$A$6:$Y$6,1,'5N mesh'!$B$7+1)*Setup!$B$22</f>
        <v>16.8665925318636</v>
      </c>
      <c r="I525" s="0" t="n">
        <f aca="false">SUMPRODUCT('5N inverse'!$A$7:$Y$7,'5N mesh'!$B$37:$Z$37,$E524:$AC524)+'5N inverse'!$A$7*$C525/Setup!$B$17+INDEX('5N inverse'!$A$7:$Y$7,1,'5N mesh'!$B$7+1)*Setup!$B$22</f>
        <v>15.0869569081107</v>
      </c>
      <c r="J525" s="0" t="n">
        <f aca="false">SUMPRODUCT('5N inverse'!$A$8:$Y$8,'5N mesh'!$B$37:$Z$37,$E524:$AC524)+'5N inverse'!$A$8*$C525/Setup!$B$17+INDEX('5N inverse'!$A$8:$Y$8,1,'5N mesh'!$B$7+1)*Setup!$B$22</f>
        <v>0</v>
      </c>
      <c r="K525" s="0" t="n">
        <f aca="false">SUMPRODUCT('5N inverse'!$A$9:$Y$9,'5N mesh'!$B$37:$Z$37,$E524:$AC524)+'5N inverse'!$A$9*$C525/Setup!$B$17+INDEX('5N inverse'!$A$9:$Y$9,1,'5N mesh'!$B$7+1)*Setup!$B$22</f>
        <v>0</v>
      </c>
      <c r="L525" s="0" t="n">
        <f aca="false">SUMPRODUCT('5N inverse'!$A$10:$Y$10,'5N mesh'!$B$37:$Z$37,$E524:$AC524)+'5N inverse'!$A$10*$C525/Setup!$B$17+INDEX('5N inverse'!$A$10:$Y$10,1,'5N mesh'!$B$7+1)*Setup!$B$22</f>
        <v>0</v>
      </c>
      <c r="M525" s="0" t="n">
        <f aca="false">SUMPRODUCT('5N inverse'!$A$11:$Y$11,'5N mesh'!$B$37:$Z$37,$E524:$AC524)+'5N inverse'!$A$11*$C525/Setup!$B$17+INDEX('5N inverse'!$A$11:$Y$11,1,'5N mesh'!$B$7+1)*Setup!$B$22</f>
        <v>0</v>
      </c>
      <c r="N525" s="0" t="n">
        <f aca="false">SUMPRODUCT('5N inverse'!$A$12:$Y$12,'5N mesh'!$B$37:$Z$37,$E524:$AC524)+'5N inverse'!$A$12*$C525/Setup!$B$17+INDEX('5N inverse'!$A$12:$Y$12,1,'5N mesh'!$B$7+1)*Setup!$B$22</f>
        <v>0</v>
      </c>
      <c r="O525" s="0" t="n">
        <f aca="false">SUMPRODUCT('5N inverse'!$A$13:$Y$13,'5N mesh'!$B$37:$Z$37,$E524:$AC524)+'5N inverse'!$A$13*$C525/Setup!$B$17+INDEX('5N inverse'!$A$13:$Y$13,1,'5N mesh'!$B$7+1)*Setup!$B$22</f>
        <v>0</v>
      </c>
      <c r="P525" s="0" t="n">
        <f aca="false">SUMPRODUCT('5N inverse'!$A$14:$Y$14,'5N mesh'!$B$37:$Z$37,$E524:$AC524)+'5N inverse'!$A$14*$C525/Setup!$B$17+INDEX('5N inverse'!$A$14:$Y$14,1,'5N mesh'!$B$7+1)*Setup!$B$22</f>
        <v>0</v>
      </c>
      <c r="Q525" s="0" t="n">
        <f aca="false">SUMPRODUCT('5N inverse'!$A$15:$Y$15,'5N mesh'!$B$37:$Z$37,$E524:$AC524)+'5N inverse'!$A$15*$C525/Setup!$B$17+INDEX('5N inverse'!$A$15:$Y$15,1,'5N mesh'!$B$7+1)*Setup!$B$22</f>
        <v>0</v>
      </c>
      <c r="R525" s="0" t="n">
        <f aca="false">SUMPRODUCT('5N inverse'!$A$16:$Y$16,'5N mesh'!$B$37:$Z$37,$E524:$AC524)+'5N inverse'!$A$16*$C525/Setup!$B$17+INDEX('5N inverse'!$A$16:$Y$16,1,'5N mesh'!$B$7+1)*Setup!$B$22</f>
        <v>0</v>
      </c>
      <c r="S525" s="0" t="n">
        <f aca="false">SUMPRODUCT('5N inverse'!$A$17:$Y$17,'5N mesh'!$B$37:$Z$37,$E524:$AC524)+'5N inverse'!$A$17*$C525/Setup!$B$17+INDEX('5N inverse'!$A$17:$Y$17,1,'5N mesh'!$B$7+1)*Setup!$B$22</f>
        <v>0</v>
      </c>
      <c r="T525" s="0" t="n">
        <f aca="false">SUMPRODUCT('5N inverse'!$A$18:$Y$18,'5N mesh'!$B$37:$Z$37,$E524:$AC524)+'5N inverse'!$A$18*$C525/Setup!$B$17+INDEX('5N inverse'!$A$18:$Y$18,1,'5N mesh'!$B$7+1)*Setup!$B$22</f>
        <v>0</v>
      </c>
      <c r="U525" s="0" t="n">
        <f aca="false">SUMPRODUCT('5N inverse'!$A$19:$Y$19,'5N mesh'!$B$37:$Z$37,$E524:$AC524)+'5N inverse'!$A$19*$C525/Setup!$B$17+INDEX('5N inverse'!$A$19:$Y$19,1,'5N mesh'!$B$7+1)*Setup!$B$22</f>
        <v>0</v>
      </c>
      <c r="V525" s="0" t="n">
        <f aca="false">SUMPRODUCT('5N inverse'!$A$20:$Y$20,'5N mesh'!$B$37:$Z$37,$E524:$AC524)+'5N inverse'!$A$20*$C525/Setup!$B$17+INDEX('5N inverse'!$A$20:$Y$20,1,'5N mesh'!$B$7+1)*Setup!$B$22</f>
        <v>0</v>
      </c>
      <c r="W525" s="0" t="n">
        <f aca="false">SUMPRODUCT('5N inverse'!$A$21:$Y$21,'5N mesh'!$B$37:$Z$37,$E524:$AC524)+'5N inverse'!$A$21*$C525/Setup!$B$17+INDEX('5N inverse'!$A$21:$Y$21,1,'5N mesh'!$B$7+1)*Setup!$B$22</f>
        <v>0</v>
      </c>
      <c r="X525" s="0" t="n">
        <f aca="false">SUMPRODUCT('5N inverse'!$A$22:$Y$22,'5N mesh'!$B$37:$Z$37,$E524:$AC524)+'5N inverse'!$A$22*$C525/Setup!$B$17+INDEX('5N inverse'!$A$22:$Y$22,1,'5N mesh'!$B$7+1)*Setup!$B$22</f>
        <v>0</v>
      </c>
      <c r="Y525" s="0" t="n">
        <f aca="false">SUMPRODUCT('5N inverse'!$A$23:$Y$23,'5N mesh'!$B$37:$Z$37,$E524:$AC524)+'5N inverse'!$A$23*$C525/Setup!$B$17+INDEX('5N inverse'!$A$23:$Y$23,1,'5N mesh'!$B$7+1)*Setup!$B$22</f>
        <v>0</v>
      </c>
      <c r="Z525" s="0" t="n">
        <f aca="false">SUMPRODUCT('5N inverse'!$A$24:$Y$24,'5N mesh'!$B$37:$Z$37,$E524:$AC524)+'5N inverse'!$A$24*$C525/Setup!$B$17+INDEX('5N inverse'!$A$24:$Y$24,1,'5N mesh'!$B$7+1)*Setup!$B$22</f>
        <v>0</v>
      </c>
      <c r="AA525" s="0" t="n">
        <f aca="false">SUMPRODUCT('5N inverse'!$A$25:$Y$25,'5N mesh'!$B$37:$Z$37,$E524:$AC524)+'5N inverse'!$A$25*$C525/Setup!$B$17+INDEX('5N inverse'!$A$25:$Y$25,1,'5N mesh'!$B$7+1)*Setup!$B$22</f>
        <v>0</v>
      </c>
      <c r="AB525" s="0" t="n">
        <f aca="false">SUMPRODUCT('5N inverse'!$A$26:$Y$26,'5N mesh'!$B$37:$Z$37,$E524:$AC524)+'5N inverse'!$A$26*$C525/Setup!$B$17+INDEX('5N inverse'!$A$26:$Y$26,1,'5N mesh'!$B$7+1)*Setup!$B$22</f>
        <v>0</v>
      </c>
      <c r="AC525" s="0" t="n">
        <f aca="false">SUMPRODUCT('5N inverse'!$A$27:$Y$27,'5N mesh'!$B$37:$Z$37,$E524:$AC524)+'5N inverse'!$A$27*$C525/Setup!$B$17+INDEX('5N inverse'!$A$27:$Y$27,1,'5N mesh'!$B$7+1)*Setup!$B$22</f>
        <v>0</v>
      </c>
    </row>
    <row r="526" customFormat="false" ht="15" hidden="false" customHeight="false" outlineLevel="0" collapsed="false">
      <c r="A526" s="0" t="n">
        <v>521</v>
      </c>
      <c r="B526" s="0" t="n">
        <f aca="false">A526*Setup!$B$11/3600</f>
        <v>43.4166666666667</v>
      </c>
      <c r="C526" s="0" t="n">
        <f aca="false">Setup!$B$7+Setup!$B$8*COS(2*PI()*(B526-Setup!$B$9)/24)</f>
        <v>26.5036938887362</v>
      </c>
      <c r="D526" s="0" t="n">
        <f aca="false">(C526-E526)/Setup!$B$17</f>
        <v>5.64010543336881</v>
      </c>
      <c r="E526" s="0" t="n">
        <f aca="false">SUMPRODUCT('5N inverse'!$A$3:$Y$3,'5N mesh'!$B$37:$Z$37,$E525:$AC525)+'5N inverse'!$A$3*$C526/Setup!$B$17+INDEX('5N inverse'!$A$3:$Y$3,1,'5N mesh'!$B$7+1)*Setup!$B$22</f>
        <v>25.7704801823983</v>
      </c>
      <c r="F526" s="0" t="n">
        <f aca="false">SUMPRODUCT('5N inverse'!$A$4:$Y$4,'5N mesh'!$B$37:$Z$37,$E525:$AC525)+'5N inverse'!$A$4*$C526/Setup!$B$17+INDEX('5N inverse'!$A$4:$Y$4,1,'5N mesh'!$B$7+1)*Setup!$B$22</f>
        <v>23.9899244573546</v>
      </c>
      <c r="G526" s="0" t="n">
        <f aca="false">SUMPRODUCT('5N inverse'!$A$5:$Y$5,'5N mesh'!$B$37:$Z$37,$E525:$AC525)+'5N inverse'!$A$5*$C526/Setup!$B$17+INDEX('5N inverse'!$A$5:$Y$5,1,'5N mesh'!$B$7+1)*Setup!$B$22</f>
        <v>20.4288130072673</v>
      </c>
      <c r="H526" s="0" t="n">
        <f aca="false">SUMPRODUCT('5N inverse'!$A$6:$Y$6,'5N mesh'!$B$37:$Z$37,$E525:$AC525)+'5N inverse'!$A$6*$C526/Setup!$B$17+INDEX('5N inverse'!$A$6:$Y$6,1,'5N mesh'!$B$7+1)*Setup!$B$22</f>
        <v>16.86770155718</v>
      </c>
      <c r="I526" s="0" t="n">
        <f aca="false">SUMPRODUCT('5N inverse'!$A$7:$Y$7,'5N mesh'!$B$37:$Z$37,$E525:$AC525)+'5N inverse'!$A$7*$C526/Setup!$B$17+INDEX('5N inverse'!$A$7:$Y$7,1,'5N mesh'!$B$7+1)*Setup!$B$22</f>
        <v>15.0871458321363</v>
      </c>
      <c r="J526" s="0" t="n">
        <f aca="false">SUMPRODUCT('5N inverse'!$A$8:$Y$8,'5N mesh'!$B$37:$Z$37,$E525:$AC525)+'5N inverse'!$A$8*$C526/Setup!$B$17+INDEX('5N inverse'!$A$8:$Y$8,1,'5N mesh'!$B$7+1)*Setup!$B$22</f>
        <v>0</v>
      </c>
      <c r="K526" s="0" t="n">
        <f aca="false">SUMPRODUCT('5N inverse'!$A$9:$Y$9,'5N mesh'!$B$37:$Z$37,$E525:$AC525)+'5N inverse'!$A$9*$C526/Setup!$B$17+INDEX('5N inverse'!$A$9:$Y$9,1,'5N mesh'!$B$7+1)*Setup!$B$22</f>
        <v>0</v>
      </c>
      <c r="L526" s="0" t="n">
        <f aca="false">SUMPRODUCT('5N inverse'!$A$10:$Y$10,'5N mesh'!$B$37:$Z$37,$E525:$AC525)+'5N inverse'!$A$10*$C526/Setup!$B$17+INDEX('5N inverse'!$A$10:$Y$10,1,'5N mesh'!$B$7+1)*Setup!$B$22</f>
        <v>0</v>
      </c>
      <c r="M526" s="0" t="n">
        <f aca="false">SUMPRODUCT('5N inverse'!$A$11:$Y$11,'5N mesh'!$B$37:$Z$37,$E525:$AC525)+'5N inverse'!$A$11*$C526/Setup!$B$17+INDEX('5N inverse'!$A$11:$Y$11,1,'5N mesh'!$B$7+1)*Setup!$B$22</f>
        <v>0</v>
      </c>
      <c r="N526" s="0" t="n">
        <f aca="false">SUMPRODUCT('5N inverse'!$A$12:$Y$12,'5N mesh'!$B$37:$Z$37,$E525:$AC525)+'5N inverse'!$A$12*$C526/Setup!$B$17+INDEX('5N inverse'!$A$12:$Y$12,1,'5N mesh'!$B$7+1)*Setup!$B$22</f>
        <v>0</v>
      </c>
      <c r="O526" s="0" t="n">
        <f aca="false">SUMPRODUCT('5N inverse'!$A$13:$Y$13,'5N mesh'!$B$37:$Z$37,$E525:$AC525)+'5N inverse'!$A$13*$C526/Setup!$B$17+INDEX('5N inverse'!$A$13:$Y$13,1,'5N mesh'!$B$7+1)*Setup!$B$22</f>
        <v>0</v>
      </c>
      <c r="P526" s="0" t="n">
        <f aca="false">SUMPRODUCT('5N inverse'!$A$14:$Y$14,'5N mesh'!$B$37:$Z$37,$E525:$AC525)+'5N inverse'!$A$14*$C526/Setup!$B$17+INDEX('5N inverse'!$A$14:$Y$14,1,'5N mesh'!$B$7+1)*Setup!$B$22</f>
        <v>0</v>
      </c>
      <c r="Q526" s="0" t="n">
        <f aca="false">SUMPRODUCT('5N inverse'!$A$15:$Y$15,'5N mesh'!$B$37:$Z$37,$E525:$AC525)+'5N inverse'!$A$15*$C526/Setup!$B$17+INDEX('5N inverse'!$A$15:$Y$15,1,'5N mesh'!$B$7+1)*Setup!$B$22</f>
        <v>0</v>
      </c>
      <c r="R526" s="0" t="n">
        <f aca="false">SUMPRODUCT('5N inverse'!$A$16:$Y$16,'5N mesh'!$B$37:$Z$37,$E525:$AC525)+'5N inverse'!$A$16*$C526/Setup!$B$17+INDEX('5N inverse'!$A$16:$Y$16,1,'5N mesh'!$B$7+1)*Setup!$B$22</f>
        <v>0</v>
      </c>
      <c r="S526" s="0" t="n">
        <f aca="false">SUMPRODUCT('5N inverse'!$A$17:$Y$17,'5N mesh'!$B$37:$Z$37,$E525:$AC525)+'5N inverse'!$A$17*$C526/Setup!$B$17+INDEX('5N inverse'!$A$17:$Y$17,1,'5N mesh'!$B$7+1)*Setup!$B$22</f>
        <v>0</v>
      </c>
      <c r="T526" s="0" t="n">
        <f aca="false">SUMPRODUCT('5N inverse'!$A$18:$Y$18,'5N mesh'!$B$37:$Z$37,$E525:$AC525)+'5N inverse'!$A$18*$C526/Setup!$B$17+INDEX('5N inverse'!$A$18:$Y$18,1,'5N mesh'!$B$7+1)*Setup!$B$22</f>
        <v>0</v>
      </c>
      <c r="U526" s="0" t="n">
        <f aca="false">SUMPRODUCT('5N inverse'!$A$19:$Y$19,'5N mesh'!$B$37:$Z$37,$E525:$AC525)+'5N inverse'!$A$19*$C526/Setup!$B$17+INDEX('5N inverse'!$A$19:$Y$19,1,'5N mesh'!$B$7+1)*Setup!$B$22</f>
        <v>0</v>
      </c>
      <c r="V526" s="0" t="n">
        <f aca="false">SUMPRODUCT('5N inverse'!$A$20:$Y$20,'5N mesh'!$B$37:$Z$37,$E525:$AC525)+'5N inverse'!$A$20*$C526/Setup!$B$17+INDEX('5N inverse'!$A$20:$Y$20,1,'5N mesh'!$B$7+1)*Setup!$B$22</f>
        <v>0</v>
      </c>
      <c r="W526" s="0" t="n">
        <f aca="false">SUMPRODUCT('5N inverse'!$A$21:$Y$21,'5N mesh'!$B$37:$Z$37,$E525:$AC525)+'5N inverse'!$A$21*$C526/Setup!$B$17+INDEX('5N inverse'!$A$21:$Y$21,1,'5N mesh'!$B$7+1)*Setup!$B$22</f>
        <v>0</v>
      </c>
      <c r="X526" s="0" t="n">
        <f aca="false">SUMPRODUCT('5N inverse'!$A$22:$Y$22,'5N mesh'!$B$37:$Z$37,$E525:$AC525)+'5N inverse'!$A$22*$C526/Setup!$B$17+INDEX('5N inverse'!$A$22:$Y$22,1,'5N mesh'!$B$7+1)*Setup!$B$22</f>
        <v>0</v>
      </c>
      <c r="Y526" s="0" t="n">
        <f aca="false">SUMPRODUCT('5N inverse'!$A$23:$Y$23,'5N mesh'!$B$37:$Z$37,$E525:$AC525)+'5N inverse'!$A$23*$C526/Setup!$B$17+INDEX('5N inverse'!$A$23:$Y$23,1,'5N mesh'!$B$7+1)*Setup!$B$22</f>
        <v>0</v>
      </c>
      <c r="Z526" s="0" t="n">
        <f aca="false">SUMPRODUCT('5N inverse'!$A$24:$Y$24,'5N mesh'!$B$37:$Z$37,$E525:$AC525)+'5N inverse'!$A$24*$C526/Setup!$B$17+INDEX('5N inverse'!$A$24:$Y$24,1,'5N mesh'!$B$7+1)*Setup!$B$22</f>
        <v>0</v>
      </c>
      <c r="AA526" s="0" t="n">
        <f aca="false">SUMPRODUCT('5N inverse'!$A$25:$Y$25,'5N mesh'!$B$37:$Z$37,$E525:$AC525)+'5N inverse'!$A$25*$C526/Setup!$B$17+INDEX('5N inverse'!$A$25:$Y$25,1,'5N mesh'!$B$7+1)*Setup!$B$22</f>
        <v>0</v>
      </c>
      <c r="AB526" s="0" t="n">
        <f aca="false">SUMPRODUCT('5N inverse'!$A$26:$Y$26,'5N mesh'!$B$37:$Z$37,$E525:$AC525)+'5N inverse'!$A$26*$C526/Setup!$B$17+INDEX('5N inverse'!$A$26:$Y$26,1,'5N mesh'!$B$7+1)*Setup!$B$22</f>
        <v>0</v>
      </c>
      <c r="AC526" s="0" t="n">
        <f aca="false">SUMPRODUCT('5N inverse'!$A$27:$Y$27,'5N mesh'!$B$37:$Z$37,$E525:$AC525)+'5N inverse'!$A$27*$C526/Setup!$B$17+INDEX('5N inverse'!$A$27:$Y$27,1,'5N mesh'!$B$7+1)*Setup!$B$22</f>
        <v>0</v>
      </c>
    </row>
    <row r="527" customFormat="false" ht="15" hidden="false" customHeight="false" outlineLevel="0" collapsed="false">
      <c r="A527" s="0" t="n">
        <v>522</v>
      </c>
      <c r="B527" s="0" t="n">
        <f aca="false">A527*Setup!$B$11/3600</f>
        <v>43.5</v>
      </c>
      <c r="C527" s="0" t="n">
        <f aca="false">Setup!$B$7+Setup!$B$8*COS(2*PI()*(B527-Setup!$B$9)/24)</f>
        <v>26.4350457160349</v>
      </c>
      <c r="D527" s="0" t="n">
        <f aca="false">(C527-E527)/Setup!$B$17</f>
        <v>5.07553626960933</v>
      </c>
      <c r="E527" s="0" t="n">
        <f aca="false">SUMPRODUCT('5N inverse'!$A$3:$Y$3,'5N mesh'!$B$37:$Z$37,$E526:$AC526)+'5N inverse'!$A$3*$C527/Setup!$B$17+INDEX('5N inverse'!$A$3:$Y$3,1,'5N mesh'!$B$7+1)*Setup!$B$22</f>
        <v>25.7752260009857</v>
      </c>
      <c r="F527" s="0" t="n">
        <f aca="false">SUMPRODUCT('5N inverse'!$A$4:$Y$4,'5N mesh'!$B$37:$Z$37,$E526:$AC526)+'5N inverse'!$A$4*$C527/Setup!$B$17+INDEX('5N inverse'!$A$4:$Y$4,1,'5N mesh'!$B$7+1)*Setup!$B$22</f>
        <v>23.9939097733127</v>
      </c>
      <c r="G527" s="0" t="n">
        <f aca="false">SUMPRODUCT('5N inverse'!$A$5:$Y$5,'5N mesh'!$B$37:$Z$37,$E526:$AC526)+'5N inverse'!$A$5*$C527/Setup!$B$17+INDEX('5N inverse'!$A$5:$Y$5,1,'5N mesh'!$B$7+1)*Setup!$B$22</f>
        <v>20.4312773179666</v>
      </c>
      <c r="H527" s="0" t="n">
        <f aca="false">SUMPRODUCT('5N inverse'!$A$6:$Y$6,'5N mesh'!$B$37:$Z$37,$E526:$AC526)+'5N inverse'!$A$6*$C527/Setup!$B$17+INDEX('5N inverse'!$A$6:$Y$6,1,'5N mesh'!$B$7+1)*Setup!$B$22</f>
        <v>16.8686448626206</v>
      </c>
      <c r="I527" s="0" t="n">
        <f aca="false">SUMPRODUCT('5N inverse'!$A$7:$Y$7,'5N mesh'!$B$37:$Z$37,$E526:$AC526)+'5N inverse'!$A$7*$C527/Setup!$B$17+INDEX('5N inverse'!$A$7:$Y$7,1,'5N mesh'!$B$7+1)*Setup!$B$22</f>
        <v>15.0873286349475</v>
      </c>
      <c r="J527" s="0" t="n">
        <f aca="false">SUMPRODUCT('5N inverse'!$A$8:$Y$8,'5N mesh'!$B$37:$Z$37,$E526:$AC526)+'5N inverse'!$A$8*$C527/Setup!$B$17+INDEX('5N inverse'!$A$8:$Y$8,1,'5N mesh'!$B$7+1)*Setup!$B$22</f>
        <v>0</v>
      </c>
      <c r="K527" s="0" t="n">
        <f aca="false">SUMPRODUCT('5N inverse'!$A$9:$Y$9,'5N mesh'!$B$37:$Z$37,$E526:$AC526)+'5N inverse'!$A$9*$C527/Setup!$B$17+INDEX('5N inverse'!$A$9:$Y$9,1,'5N mesh'!$B$7+1)*Setup!$B$22</f>
        <v>0</v>
      </c>
      <c r="L527" s="0" t="n">
        <f aca="false">SUMPRODUCT('5N inverse'!$A$10:$Y$10,'5N mesh'!$B$37:$Z$37,$E526:$AC526)+'5N inverse'!$A$10*$C527/Setup!$B$17+INDEX('5N inverse'!$A$10:$Y$10,1,'5N mesh'!$B$7+1)*Setup!$B$22</f>
        <v>0</v>
      </c>
      <c r="M527" s="0" t="n">
        <f aca="false">SUMPRODUCT('5N inverse'!$A$11:$Y$11,'5N mesh'!$B$37:$Z$37,$E526:$AC526)+'5N inverse'!$A$11*$C527/Setup!$B$17+INDEX('5N inverse'!$A$11:$Y$11,1,'5N mesh'!$B$7+1)*Setup!$B$22</f>
        <v>0</v>
      </c>
      <c r="N527" s="0" t="n">
        <f aca="false">SUMPRODUCT('5N inverse'!$A$12:$Y$12,'5N mesh'!$B$37:$Z$37,$E526:$AC526)+'5N inverse'!$A$12*$C527/Setup!$B$17+INDEX('5N inverse'!$A$12:$Y$12,1,'5N mesh'!$B$7+1)*Setup!$B$22</f>
        <v>0</v>
      </c>
      <c r="O527" s="0" t="n">
        <f aca="false">SUMPRODUCT('5N inverse'!$A$13:$Y$13,'5N mesh'!$B$37:$Z$37,$E526:$AC526)+'5N inverse'!$A$13*$C527/Setup!$B$17+INDEX('5N inverse'!$A$13:$Y$13,1,'5N mesh'!$B$7+1)*Setup!$B$22</f>
        <v>0</v>
      </c>
      <c r="P527" s="0" t="n">
        <f aca="false">SUMPRODUCT('5N inverse'!$A$14:$Y$14,'5N mesh'!$B$37:$Z$37,$E526:$AC526)+'5N inverse'!$A$14*$C527/Setup!$B$17+INDEX('5N inverse'!$A$14:$Y$14,1,'5N mesh'!$B$7+1)*Setup!$B$22</f>
        <v>0</v>
      </c>
      <c r="Q527" s="0" t="n">
        <f aca="false">SUMPRODUCT('5N inverse'!$A$15:$Y$15,'5N mesh'!$B$37:$Z$37,$E526:$AC526)+'5N inverse'!$A$15*$C527/Setup!$B$17+INDEX('5N inverse'!$A$15:$Y$15,1,'5N mesh'!$B$7+1)*Setup!$B$22</f>
        <v>0</v>
      </c>
      <c r="R527" s="0" t="n">
        <f aca="false">SUMPRODUCT('5N inverse'!$A$16:$Y$16,'5N mesh'!$B$37:$Z$37,$E526:$AC526)+'5N inverse'!$A$16*$C527/Setup!$B$17+INDEX('5N inverse'!$A$16:$Y$16,1,'5N mesh'!$B$7+1)*Setup!$B$22</f>
        <v>0</v>
      </c>
      <c r="S527" s="0" t="n">
        <f aca="false">SUMPRODUCT('5N inverse'!$A$17:$Y$17,'5N mesh'!$B$37:$Z$37,$E526:$AC526)+'5N inverse'!$A$17*$C527/Setup!$B$17+INDEX('5N inverse'!$A$17:$Y$17,1,'5N mesh'!$B$7+1)*Setup!$B$22</f>
        <v>0</v>
      </c>
      <c r="T527" s="0" t="n">
        <f aca="false">SUMPRODUCT('5N inverse'!$A$18:$Y$18,'5N mesh'!$B$37:$Z$37,$E526:$AC526)+'5N inverse'!$A$18*$C527/Setup!$B$17+INDEX('5N inverse'!$A$18:$Y$18,1,'5N mesh'!$B$7+1)*Setup!$B$22</f>
        <v>0</v>
      </c>
      <c r="U527" s="0" t="n">
        <f aca="false">SUMPRODUCT('5N inverse'!$A$19:$Y$19,'5N mesh'!$B$37:$Z$37,$E526:$AC526)+'5N inverse'!$A$19*$C527/Setup!$B$17+INDEX('5N inverse'!$A$19:$Y$19,1,'5N mesh'!$B$7+1)*Setup!$B$22</f>
        <v>0</v>
      </c>
      <c r="V527" s="0" t="n">
        <f aca="false">SUMPRODUCT('5N inverse'!$A$20:$Y$20,'5N mesh'!$B$37:$Z$37,$E526:$AC526)+'5N inverse'!$A$20*$C527/Setup!$B$17+INDEX('5N inverse'!$A$20:$Y$20,1,'5N mesh'!$B$7+1)*Setup!$B$22</f>
        <v>0</v>
      </c>
      <c r="W527" s="0" t="n">
        <f aca="false">SUMPRODUCT('5N inverse'!$A$21:$Y$21,'5N mesh'!$B$37:$Z$37,$E526:$AC526)+'5N inverse'!$A$21*$C527/Setup!$B$17+INDEX('5N inverse'!$A$21:$Y$21,1,'5N mesh'!$B$7+1)*Setup!$B$22</f>
        <v>0</v>
      </c>
      <c r="X527" s="0" t="n">
        <f aca="false">SUMPRODUCT('5N inverse'!$A$22:$Y$22,'5N mesh'!$B$37:$Z$37,$E526:$AC526)+'5N inverse'!$A$22*$C527/Setup!$B$17+INDEX('5N inverse'!$A$22:$Y$22,1,'5N mesh'!$B$7+1)*Setup!$B$22</f>
        <v>0</v>
      </c>
      <c r="Y527" s="0" t="n">
        <f aca="false">SUMPRODUCT('5N inverse'!$A$23:$Y$23,'5N mesh'!$B$37:$Z$37,$E526:$AC526)+'5N inverse'!$A$23*$C527/Setup!$B$17+INDEX('5N inverse'!$A$23:$Y$23,1,'5N mesh'!$B$7+1)*Setup!$B$22</f>
        <v>0</v>
      </c>
      <c r="Z527" s="0" t="n">
        <f aca="false">SUMPRODUCT('5N inverse'!$A$24:$Y$24,'5N mesh'!$B$37:$Z$37,$E526:$AC526)+'5N inverse'!$A$24*$C527/Setup!$B$17+INDEX('5N inverse'!$A$24:$Y$24,1,'5N mesh'!$B$7+1)*Setup!$B$22</f>
        <v>0</v>
      </c>
      <c r="AA527" s="0" t="n">
        <f aca="false">SUMPRODUCT('5N inverse'!$A$25:$Y$25,'5N mesh'!$B$37:$Z$37,$E526:$AC526)+'5N inverse'!$A$25*$C527/Setup!$B$17+INDEX('5N inverse'!$A$25:$Y$25,1,'5N mesh'!$B$7+1)*Setup!$B$22</f>
        <v>0</v>
      </c>
      <c r="AB527" s="0" t="n">
        <f aca="false">SUMPRODUCT('5N inverse'!$A$26:$Y$26,'5N mesh'!$B$37:$Z$37,$E526:$AC526)+'5N inverse'!$A$26*$C527/Setup!$B$17+INDEX('5N inverse'!$A$26:$Y$26,1,'5N mesh'!$B$7+1)*Setup!$B$22</f>
        <v>0</v>
      </c>
      <c r="AC527" s="0" t="n">
        <f aca="false">SUMPRODUCT('5N inverse'!$A$27:$Y$27,'5N mesh'!$B$37:$Z$37,$E526:$AC526)+'5N inverse'!$A$27*$C527/Setup!$B$17+INDEX('5N inverse'!$A$27:$Y$27,1,'5N mesh'!$B$7+1)*Setup!$B$22</f>
        <v>0</v>
      </c>
    </row>
    <row r="528" customFormat="false" ht="15" hidden="false" customHeight="false" outlineLevel="0" collapsed="false">
      <c r="A528" s="0" t="n">
        <v>523</v>
      </c>
      <c r="B528" s="0" t="n">
        <f aca="false">A528*Setup!$B$11/3600</f>
        <v>43.5833333333333</v>
      </c>
      <c r="C528" s="0" t="n">
        <f aca="false">Setup!$B$7+Setup!$B$8*COS(2*PI()*(B528-Setup!$B$9)/24)</f>
        <v>26.3652385934543</v>
      </c>
      <c r="D528" s="0" t="n">
        <f aca="false">(C528-E528)/Setup!$B$17</f>
        <v>4.50948205523388</v>
      </c>
      <c r="E528" s="0" t="n">
        <f aca="false">SUMPRODUCT('5N inverse'!$A$3:$Y$3,'5N mesh'!$B$37:$Z$37,$E527:$AC527)+'5N inverse'!$A$3*$C528/Setup!$B$17+INDEX('5N inverse'!$A$3:$Y$3,1,'5N mesh'!$B$7+1)*Setup!$B$22</f>
        <v>25.7790059262739</v>
      </c>
      <c r="F528" s="0" t="n">
        <f aca="false">SUMPRODUCT('5N inverse'!$A$4:$Y$4,'5N mesh'!$B$37:$Z$37,$E527:$AC527)+'5N inverse'!$A$4*$C528/Setup!$B$17+INDEX('5N inverse'!$A$4:$Y$4,1,'5N mesh'!$B$7+1)*Setup!$B$22</f>
        <v>23.9970891436472</v>
      </c>
      <c r="G528" s="0" t="n">
        <f aca="false">SUMPRODUCT('5N inverse'!$A$5:$Y$5,'5N mesh'!$B$37:$Z$37,$E527:$AC527)+'5N inverse'!$A$5*$C528/Setup!$B$17+INDEX('5N inverse'!$A$5:$Y$5,1,'5N mesh'!$B$7+1)*Setup!$B$22</f>
        <v>20.4332555783938</v>
      </c>
      <c r="H528" s="0" t="n">
        <f aca="false">SUMPRODUCT('5N inverse'!$A$6:$Y$6,'5N mesh'!$B$37:$Z$37,$E527:$AC527)+'5N inverse'!$A$6*$C528/Setup!$B$17+INDEX('5N inverse'!$A$6:$Y$6,1,'5N mesh'!$B$7+1)*Setup!$B$22</f>
        <v>16.8694220131404</v>
      </c>
      <c r="I528" s="0" t="n">
        <f aca="false">SUMPRODUCT('5N inverse'!$A$7:$Y$7,'5N mesh'!$B$37:$Z$37,$E527:$AC527)+'5N inverse'!$A$7*$C528/Setup!$B$17+INDEX('5N inverse'!$A$7:$Y$7,1,'5N mesh'!$B$7+1)*Setup!$B$22</f>
        <v>15.0875052305137</v>
      </c>
      <c r="J528" s="0" t="n">
        <f aca="false">SUMPRODUCT('5N inverse'!$A$8:$Y$8,'5N mesh'!$B$37:$Z$37,$E527:$AC527)+'5N inverse'!$A$8*$C528/Setup!$B$17+INDEX('5N inverse'!$A$8:$Y$8,1,'5N mesh'!$B$7+1)*Setup!$B$22</f>
        <v>0</v>
      </c>
      <c r="K528" s="0" t="n">
        <f aca="false">SUMPRODUCT('5N inverse'!$A$9:$Y$9,'5N mesh'!$B$37:$Z$37,$E527:$AC527)+'5N inverse'!$A$9*$C528/Setup!$B$17+INDEX('5N inverse'!$A$9:$Y$9,1,'5N mesh'!$B$7+1)*Setup!$B$22</f>
        <v>0</v>
      </c>
      <c r="L528" s="0" t="n">
        <f aca="false">SUMPRODUCT('5N inverse'!$A$10:$Y$10,'5N mesh'!$B$37:$Z$37,$E527:$AC527)+'5N inverse'!$A$10*$C528/Setup!$B$17+INDEX('5N inverse'!$A$10:$Y$10,1,'5N mesh'!$B$7+1)*Setup!$B$22</f>
        <v>0</v>
      </c>
      <c r="M528" s="0" t="n">
        <f aca="false">SUMPRODUCT('5N inverse'!$A$11:$Y$11,'5N mesh'!$B$37:$Z$37,$E527:$AC527)+'5N inverse'!$A$11*$C528/Setup!$B$17+INDEX('5N inverse'!$A$11:$Y$11,1,'5N mesh'!$B$7+1)*Setup!$B$22</f>
        <v>0</v>
      </c>
      <c r="N528" s="0" t="n">
        <f aca="false">SUMPRODUCT('5N inverse'!$A$12:$Y$12,'5N mesh'!$B$37:$Z$37,$E527:$AC527)+'5N inverse'!$A$12*$C528/Setup!$B$17+INDEX('5N inverse'!$A$12:$Y$12,1,'5N mesh'!$B$7+1)*Setup!$B$22</f>
        <v>0</v>
      </c>
      <c r="O528" s="0" t="n">
        <f aca="false">SUMPRODUCT('5N inverse'!$A$13:$Y$13,'5N mesh'!$B$37:$Z$37,$E527:$AC527)+'5N inverse'!$A$13*$C528/Setup!$B$17+INDEX('5N inverse'!$A$13:$Y$13,1,'5N mesh'!$B$7+1)*Setup!$B$22</f>
        <v>0</v>
      </c>
      <c r="P528" s="0" t="n">
        <f aca="false">SUMPRODUCT('5N inverse'!$A$14:$Y$14,'5N mesh'!$B$37:$Z$37,$E527:$AC527)+'5N inverse'!$A$14*$C528/Setup!$B$17+INDEX('5N inverse'!$A$14:$Y$14,1,'5N mesh'!$B$7+1)*Setup!$B$22</f>
        <v>0</v>
      </c>
      <c r="Q528" s="0" t="n">
        <f aca="false">SUMPRODUCT('5N inverse'!$A$15:$Y$15,'5N mesh'!$B$37:$Z$37,$E527:$AC527)+'5N inverse'!$A$15*$C528/Setup!$B$17+INDEX('5N inverse'!$A$15:$Y$15,1,'5N mesh'!$B$7+1)*Setup!$B$22</f>
        <v>0</v>
      </c>
      <c r="R528" s="0" t="n">
        <f aca="false">SUMPRODUCT('5N inverse'!$A$16:$Y$16,'5N mesh'!$B$37:$Z$37,$E527:$AC527)+'5N inverse'!$A$16*$C528/Setup!$B$17+INDEX('5N inverse'!$A$16:$Y$16,1,'5N mesh'!$B$7+1)*Setup!$B$22</f>
        <v>0</v>
      </c>
      <c r="S528" s="0" t="n">
        <f aca="false">SUMPRODUCT('5N inverse'!$A$17:$Y$17,'5N mesh'!$B$37:$Z$37,$E527:$AC527)+'5N inverse'!$A$17*$C528/Setup!$B$17+INDEX('5N inverse'!$A$17:$Y$17,1,'5N mesh'!$B$7+1)*Setup!$B$22</f>
        <v>0</v>
      </c>
      <c r="T528" s="0" t="n">
        <f aca="false">SUMPRODUCT('5N inverse'!$A$18:$Y$18,'5N mesh'!$B$37:$Z$37,$E527:$AC527)+'5N inverse'!$A$18*$C528/Setup!$B$17+INDEX('5N inverse'!$A$18:$Y$18,1,'5N mesh'!$B$7+1)*Setup!$B$22</f>
        <v>0</v>
      </c>
      <c r="U528" s="0" t="n">
        <f aca="false">SUMPRODUCT('5N inverse'!$A$19:$Y$19,'5N mesh'!$B$37:$Z$37,$E527:$AC527)+'5N inverse'!$A$19*$C528/Setup!$B$17+INDEX('5N inverse'!$A$19:$Y$19,1,'5N mesh'!$B$7+1)*Setup!$B$22</f>
        <v>0</v>
      </c>
      <c r="V528" s="0" t="n">
        <f aca="false">SUMPRODUCT('5N inverse'!$A$20:$Y$20,'5N mesh'!$B$37:$Z$37,$E527:$AC527)+'5N inverse'!$A$20*$C528/Setup!$B$17+INDEX('5N inverse'!$A$20:$Y$20,1,'5N mesh'!$B$7+1)*Setup!$B$22</f>
        <v>0</v>
      </c>
      <c r="W528" s="0" t="n">
        <f aca="false">SUMPRODUCT('5N inverse'!$A$21:$Y$21,'5N mesh'!$B$37:$Z$37,$E527:$AC527)+'5N inverse'!$A$21*$C528/Setup!$B$17+INDEX('5N inverse'!$A$21:$Y$21,1,'5N mesh'!$B$7+1)*Setup!$B$22</f>
        <v>0</v>
      </c>
      <c r="X528" s="0" t="n">
        <f aca="false">SUMPRODUCT('5N inverse'!$A$22:$Y$22,'5N mesh'!$B$37:$Z$37,$E527:$AC527)+'5N inverse'!$A$22*$C528/Setup!$B$17+INDEX('5N inverse'!$A$22:$Y$22,1,'5N mesh'!$B$7+1)*Setup!$B$22</f>
        <v>0</v>
      </c>
      <c r="Y528" s="0" t="n">
        <f aca="false">SUMPRODUCT('5N inverse'!$A$23:$Y$23,'5N mesh'!$B$37:$Z$37,$E527:$AC527)+'5N inverse'!$A$23*$C528/Setup!$B$17+INDEX('5N inverse'!$A$23:$Y$23,1,'5N mesh'!$B$7+1)*Setup!$B$22</f>
        <v>0</v>
      </c>
      <c r="Z528" s="0" t="n">
        <f aca="false">SUMPRODUCT('5N inverse'!$A$24:$Y$24,'5N mesh'!$B$37:$Z$37,$E527:$AC527)+'5N inverse'!$A$24*$C528/Setup!$B$17+INDEX('5N inverse'!$A$24:$Y$24,1,'5N mesh'!$B$7+1)*Setup!$B$22</f>
        <v>0</v>
      </c>
      <c r="AA528" s="0" t="n">
        <f aca="false">SUMPRODUCT('5N inverse'!$A$25:$Y$25,'5N mesh'!$B$37:$Z$37,$E527:$AC527)+'5N inverse'!$A$25*$C528/Setup!$B$17+INDEX('5N inverse'!$A$25:$Y$25,1,'5N mesh'!$B$7+1)*Setup!$B$22</f>
        <v>0</v>
      </c>
      <c r="AB528" s="0" t="n">
        <f aca="false">SUMPRODUCT('5N inverse'!$A$26:$Y$26,'5N mesh'!$B$37:$Z$37,$E527:$AC527)+'5N inverse'!$A$26*$C528/Setup!$B$17+INDEX('5N inverse'!$A$26:$Y$26,1,'5N mesh'!$B$7+1)*Setup!$B$22</f>
        <v>0</v>
      </c>
      <c r="AC528" s="0" t="n">
        <f aca="false">SUMPRODUCT('5N inverse'!$A$27:$Y$27,'5N mesh'!$B$37:$Z$37,$E527:$AC527)+'5N inverse'!$A$27*$C528/Setup!$B$17+INDEX('5N inverse'!$A$27:$Y$27,1,'5N mesh'!$B$7+1)*Setup!$B$22</f>
        <v>0</v>
      </c>
    </row>
    <row r="529" customFormat="false" ht="15" hidden="false" customHeight="false" outlineLevel="0" collapsed="false">
      <c r="A529" s="0" t="n">
        <v>524</v>
      </c>
      <c r="B529" s="0" t="n">
        <f aca="false">A529*Setup!$B$11/3600</f>
        <v>43.6666666666667</v>
      </c>
      <c r="C529" s="0" t="n">
        <f aca="false">Setup!$B$7+Setup!$B$8*COS(2*PI()*(B529-Setup!$B$9)/24)</f>
        <v>26.2943057454042</v>
      </c>
      <c r="D529" s="0" t="n">
        <f aca="false">(C529-E529)/Setup!$B$17</f>
        <v>3.94221160453542</v>
      </c>
      <c r="E529" s="0" t="n">
        <f aca="false">SUMPRODUCT('5N inverse'!$A$3:$Y$3,'5N mesh'!$B$37:$Z$37,$E528:$AC528)+'5N inverse'!$A$3*$C529/Setup!$B$17+INDEX('5N inverse'!$A$3:$Y$3,1,'5N mesh'!$B$7+1)*Setup!$B$22</f>
        <v>25.7818182368146</v>
      </c>
      <c r="F529" s="0" t="n">
        <f aca="false">SUMPRODUCT('5N inverse'!$A$4:$Y$4,'5N mesh'!$B$37:$Z$37,$E528:$AC528)+'5N inverse'!$A$4*$C529/Setup!$B$17+INDEX('5N inverse'!$A$4:$Y$4,1,'5N mesh'!$B$7+1)*Setup!$B$22</f>
        <v>23.9994611199697</v>
      </c>
      <c r="G529" s="0" t="n">
        <f aca="false">SUMPRODUCT('5N inverse'!$A$5:$Y$5,'5N mesh'!$B$37:$Z$37,$E528:$AC528)+'5N inverse'!$A$5*$C529/Setup!$B$17+INDEX('5N inverse'!$A$5:$Y$5,1,'5N mesh'!$B$7+1)*Setup!$B$22</f>
        <v>20.43474688628</v>
      </c>
      <c r="H529" s="0" t="n">
        <f aca="false">SUMPRODUCT('5N inverse'!$A$6:$Y$6,'5N mesh'!$B$37:$Z$37,$E528:$AC528)+'5N inverse'!$A$6*$C529/Setup!$B$17+INDEX('5N inverse'!$A$6:$Y$6,1,'5N mesh'!$B$7+1)*Setup!$B$22</f>
        <v>16.8700326525903</v>
      </c>
      <c r="I529" s="0" t="n">
        <f aca="false">SUMPRODUCT('5N inverse'!$A$7:$Y$7,'5N mesh'!$B$37:$Z$37,$E528:$AC528)+'5N inverse'!$A$7*$C529/Setup!$B$17+INDEX('5N inverse'!$A$7:$Y$7,1,'5N mesh'!$B$7+1)*Setup!$B$22</f>
        <v>15.0876755357454</v>
      </c>
      <c r="J529" s="0" t="n">
        <f aca="false">SUMPRODUCT('5N inverse'!$A$8:$Y$8,'5N mesh'!$B$37:$Z$37,$E528:$AC528)+'5N inverse'!$A$8*$C529/Setup!$B$17+INDEX('5N inverse'!$A$8:$Y$8,1,'5N mesh'!$B$7+1)*Setup!$B$22</f>
        <v>0</v>
      </c>
      <c r="K529" s="0" t="n">
        <f aca="false">SUMPRODUCT('5N inverse'!$A$9:$Y$9,'5N mesh'!$B$37:$Z$37,$E528:$AC528)+'5N inverse'!$A$9*$C529/Setup!$B$17+INDEX('5N inverse'!$A$9:$Y$9,1,'5N mesh'!$B$7+1)*Setup!$B$22</f>
        <v>0</v>
      </c>
      <c r="L529" s="0" t="n">
        <f aca="false">SUMPRODUCT('5N inverse'!$A$10:$Y$10,'5N mesh'!$B$37:$Z$37,$E528:$AC528)+'5N inverse'!$A$10*$C529/Setup!$B$17+INDEX('5N inverse'!$A$10:$Y$10,1,'5N mesh'!$B$7+1)*Setup!$B$22</f>
        <v>0</v>
      </c>
      <c r="M529" s="0" t="n">
        <f aca="false">SUMPRODUCT('5N inverse'!$A$11:$Y$11,'5N mesh'!$B$37:$Z$37,$E528:$AC528)+'5N inverse'!$A$11*$C529/Setup!$B$17+INDEX('5N inverse'!$A$11:$Y$11,1,'5N mesh'!$B$7+1)*Setup!$B$22</f>
        <v>0</v>
      </c>
      <c r="N529" s="0" t="n">
        <f aca="false">SUMPRODUCT('5N inverse'!$A$12:$Y$12,'5N mesh'!$B$37:$Z$37,$E528:$AC528)+'5N inverse'!$A$12*$C529/Setup!$B$17+INDEX('5N inverse'!$A$12:$Y$12,1,'5N mesh'!$B$7+1)*Setup!$B$22</f>
        <v>0</v>
      </c>
      <c r="O529" s="0" t="n">
        <f aca="false">SUMPRODUCT('5N inverse'!$A$13:$Y$13,'5N mesh'!$B$37:$Z$37,$E528:$AC528)+'5N inverse'!$A$13*$C529/Setup!$B$17+INDEX('5N inverse'!$A$13:$Y$13,1,'5N mesh'!$B$7+1)*Setup!$B$22</f>
        <v>0</v>
      </c>
      <c r="P529" s="0" t="n">
        <f aca="false">SUMPRODUCT('5N inverse'!$A$14:$Y$14,'5N mesh'!$B$37:$Z$37,$E528:$AC528)+'5N inverse'!$A$14*$C529/Setup!$B$17+INDEX('5N inverse'!$A$14:$Y$14,1,'5N mesh'!$B$7+1)*Setup!$B$22</f>
        <v>0</v>
      </c>
      <c r="Q529" s="0" t="n">
        <f aca="false">SUMPRODUCT('5N inverse'!$A$15:$Y$15,'5N mesh'!$B$37:$Z$37,$E528:$AC528)+'5N inverse'!$A$15*$C529/Setup!$B$17+INDEX('5N inverse'!$A$15:$Y$15,1,'5N mesh'!$B$7+1)*Setup!$B$22</f>
        <v>0</v>
      </c>
      <c r="R529" s="0" t="n">
        <f aca="false">SUMPRODUCT('5N inverse'!$A$16:$Y$16,'5N mesh'!$B$37:$Z$37,$E528:$AC528)+'5N inverse'!$A$16*$C529/Setup!$B$17+INDEX('5N inverse'!$A$16:$Y$16,1,'5N mesh'!$B$7+1)*Setup!$B$22</f>
        <v>0</v>
      </c>
      <c r="S529" s="0" t="n">
        <f aca="false">SUMPRODUCT('5N inverse'!$A$17:$Y$17,'5N mesh'!$B$37:$Z$37,$E528:$AC528)+'5N inverse'!$A$17*$C529/Setup!$B$17+INDEX('5N inverse'!$A$17:$Y$17,1,'5N mesh'!$B$7+1)*Setup!$B$22</f>
        <v>0</v>
      </c>
      <c r="T529" s="0" t="n">
        <f aca="false">SUMPRODUCT('5N inverse'!$A$18:$Y$18,'5N mesh'!$B$37:$Z$37,$E528:$AC528)+'5N inverse'!$A$18*$C529/Setup!$B$17+INDEX('5N inverse'!$A$18:$Y$18,1,'5N mesh'!$B$7+1)*Setup!$B$22</f>
        <v>0</v>
      </c>
      <c r="U529" s="0" t="n">
        <f aca="false">SUMPRODUCT('5N inverse'!$A$19:$Y$19,'5N mesh'!$B$37:$Z$37,$E528:$AC528)+'5N inverse'!$A$19*$C529/Setup!$B$17+INDEX('5N inverse'!$A$19:$Y$19,1,'5N mesh'!$B$7+1)*Setup!$B$22</f>
        <v>0</v>
      </c>
      <c r="V529" s="0" t="n">
        <f aca="false">SUMPRODUCT('5N inverse'!$A$20:$Y$20,'5N mesh'!$B$37:$Z$37,$E528:$AC528)+'5N inverse'!$A$20*$C529/Setup!$B$17+INDEX('5N inverse'!$A$20:$Y$20,1,'5N mesh'!$B$7+1)*Setup!$B$22</f>
        <v>0</v>
      </c>
      <c r="W529" s="0" t="n">
        <f aca="false">SUMPRODUCT('5N inverse'!$A$21:$Y$21,'5N mesh'!$B$37:$Z$37,$E528:$AC528)+'5N inverse'!$A$21*$C529/Setup!$B$17+INDEX('5N inverse'!$A$21:$Y$21,1,'5N mesh'!$B$7+1)*Setup!$B$22</f>
        <v>0</v>
      </c>
      <c r="X529" s="0" t="n">
        <f aca="false">SUMPRODUCT('5N inverse'!$A$22:$Y$22,'5N mesh'!$B$37:$Z$37,$E528:$AC528)+'5N inverse'!$A$22*$C529/Setup!$B$17+INDEX('5N inverse'!$A$22:$Y$22,1,'5N mesh'!$B$7+1)*Setup!$B$22</f>
        <v>0</v>
      </c>
      <c r="Y529" s="0" t="n">
        <f aca="false">SUMPRODUCT('5N inverse'!$A$23:$Y$23,'5N mesh'!$B$37:$Z$37,$E528:$AC528)+'5N inverse'!$A$23*$C529/Setup!$B$17+INDEX('5N inverse'!$A$23:$Y$23,1,'5N mesh'!$B$7+1)*Setup!$B$22</f>
        <v>0</v>
      </c>
      <c r="Z529" s="0" t="n">
        <f aca="false">SUMPRODUCT('5N inverse'!$A$24:$Y$24,'5N mesh'!$B$37:$Z$37,$E528:$AC528)+'5N inverse'!$A$24*$C529/Setup!$B$17+INDEX('5N inverse'!$A$24:$Y$24,1,'5N mesh'!$B$7+1)*Setup!$B$22</f>
        <v>0</v>
      </c>
      <c r="AA529" s="0" t="n">
        <f aca="false">SUMPRODUCT('5N inverse'!$A$25:$Y$25,'5N mesh'!$B$37:$Z$37,$E528:$AC528)+'5N inverse'!$A$25*$C529/Setup!$B$17+INDEX('5N inverse'!$A$25:$Y$25,1,'5N mesh'!$B$7+1)*Setup!$B$22</f>
        <v>0</v>
      </c>
      <c r="AB529" s="0" t="n">
        <f aca="false">SUMPRODUCT('5N inverse'!$A$26:$Y$26,'5N mesh'!$B$37:$Z$37,$E528:$AC528)+'5N inverse'!$A$26*$C529/Setup!$B$17+INDEX('5N inverse'!$A$26:$Y$26,1,'5N mesh'!$B$7+1)*Setup!$B$22</f>
        <v>0</v>
      </c>
      <c r="AC529" s="0" t="n">
        <f aca="false">SUMPRODUCT('5N inverse'!$A$27:$Y$27,'5N mesh'!$B$37:$Z$37,$E528:$AC528)+'5N inverse'!$A$27*$C529/Setup!$B$17+INDEX('5N inverse'!$A$27:$Y$27,1,'5N mesh'!$B$7+1)*Setup!$B$22</f>
        <v>0</v>
      </c>
    </row>
    <row r="530" customFormat="false" ht="15" hidden="false" customHeight="false" outlineLevel="0" collapsed="false">
      <c r="A530" s="0" t="n">
        <v>525</v>
      </c>
      <c r="B530" s="0" t="n">
        <f aca="false">A530*Setup!$B$11/3600</f>
        <v>43.75</v>
      </c>
      <c r="C530" s="0" t="n">
        <f aca="false">Setup!$B$7+Setup!$B$8*COS(2*PI()*(B530-Setup!$B$9)/24)</f>
        <v>26.2222809320784</v>
      </c>
      <c r="D530" s="0" t="n">
        <f aca="false">(C530-E530)/Setup!$B$17</f>
        <v>3.37399431860127</v>
      </c>
      <c r="E530" s="0" t="n">
        <f aca="false">SUMPRODUCT('5N inverse'!$A$3:$Y$3,'5N mesh'!$B$37:$Z$37,$E529:$AC529)+'5N inverse'!$A$3*$C530/Setup!$B$17+INDEX('5N inverse'!$A$3:$Y$3,1,'5N mesh'!$B$7+1)*Setup!$B$22</f>
        <v>25.7836616706602</v>
      </c>
      <c r="F530" s="0" t="n">
        <f aca="false">SUMPRODUCT('5N inverse'!$A$4:$Y$4,'5N mesh'!$B$37:$Z$37,$E529:$AC529)+'5N inverse'!$A$4*$C530/Setup!$B$17+INDEX('5N inverse'!$A$4:$Y$4,1,'5N mesh'!$B$7+1)*Setup!$B$22</f>
        <v>24.001024637306</v>
      </c>
      <c r="G530" s="0" t="n">
        <f aca="false">SUMPRODUCT('5N inverse'!$A$5:$Y$5,'5N mesh'!$B$37:$Z$37,$E529:$AC529)+'5N inverse'!$A$5*$C530/Setup!$B$17+INDEX('5N inverse'!$A$5:$Y$5,1,'5N mesh'!$B$7+1)*Setup!$B$22</f>
        <v>20.4357505705974</v>
      </c>
      <c r="H530" s="0" t="n">
        <f aca="false">SUMPRODUCT('5N inverse'!$A$6:$Y$6,'5N mesh'!$B$37:$Z$37,$E529:$AC529)+'5N inverse'!$A$6*$C530/Setup!$B$17+INDEX('5N inverse'!$A$6:$Y$6,1,'5N mesh'!$B$7+1)*Setup!$B$22</f>
        <v>16.8704765038888</v>
      </c>
      <c r="I530" s="0" t="n">
        <f aca="false">SUMPRODUCT('5N inverse'!$A$7:$Y$7,'5N mesh'!$B$37:$Z$37,$E529:$AC529)+'5N inverse'!$A$7*$C530/Setup!$B$17+INDEX('5N inverse'!$A$7:$Y$7,1,'5N mesh'!$B$7+1)*Setup!$B$22</f>
        <v>15.0878394705345</v>
      </c>
      <c r="J530" s="0" t="n">
        <f aca="false">SUMPRODUCT('5N inverse'!$A$8:$Y$8,'5N mesh'!$B$37:$Z$37,$E529:$AC529)+'5N inverse'!$A$8*$C530/Setup!$B$17+INDEX('5N inverse'!$A$8:$Y$8,1,'5N mesh'!$B$7+1)*Setup!$B$22</f>
        <v>0</v>
      </c>
      <c r="K530" s="0" t="n">
        <f aca="false">SUMPRODUCT('5N inverse'!$A$9:$Y$9,'5N mesh'!$B$37:$Z$37,$E529:$AC529)+'5N inverse'!$A$9*$C530/Setup!$B$17+INDEX('5N inverse'!$A$9:$Y$9,1,'5N mesh'!$B$7+1)*Setup!$B$22</f>
        <v>0</v>
      </c>
      <c r="L530" s="0" t="n">
        <f aca="false">SUMPRODUCT('5N inverse'!$A$10:$Y$10,'5N mesh'!$B$37:$Z$37,$E529:$AC529)+'5N inverse'!$A$10*$C530/Setup!$B$17+INDEX('5N inverse'!$A$10:$Y$10,1,'5N mesh'!$B$7+1)*Setup!$B$22</f>
        <v>0</v>
      </c>
      <c r="M530" s="0" t="n">
        <f aca="false">SUMPRODUCT('5N inverse'!$A$11:$Y$11,'5N mesh'!$B$37:$Z$37,$E529:$AC529)+'5N inverse'!$A$11*$C530/Setup!$B$17+INDEX('5N inverse'!$A$11:$Y$11,1,'5N mesh'!$B$7+1)*Setup!$B$22</f>
        <v>0</v>
      </c>
      <c r="N530" s="0" t="n">
        <f aca="false">SUMPRODUCT('5N inverse'!$A$12:$Y$12,'5N mesh'!$B$37:$Z$37,$E529:$AC529)+'5N inverse'!$A$12*$C530/Setup!$B$17+INDEX('5N inverse'!$A$12:$Y$12,1,'5N mesh'!$B$7+1)*Setup!$B$22</f>
        <v>0</v>
      </c>
      <c r="O530" s="0" t="n">
        <f aca="false">SUMPRODUCT('5N inverse'!$A$13:$Y$13,'5N mesh'!$B$37:$Z$37,$E529:$AC529)+'5N inverse'!$A$13*$C530/Setup!$B$17+INDEX('5N inverse'!$A$13:$Y$13,1,'5N mesh'!$B$7+1)*Setup!$B$22</f>
        <v>0</v>
      </c>
      <c r="P530" s="0" t="n">
        <f aca="false">SUMPRODUCT('5N inverse'!$A$14:$Y$14,'5N mesh'!$B$37:$Z$37,$E529:$AC529)+'5N inverse'!$A$14*$C530/Setup!$B$17+INDEX('5N inverse'!$A$14:$Y$14,1,'5N mesh'!$B$7+1)*Setup!$B$22</f>
        <v>0</v>
      </c>
      <c r="Q530" s="0" t="n">
        <f aca="false">SUMPRODUCT('5N inverse'!$A$15:$Y$15,'5N mesh'!$B$37:$Z$37,$E529:$AC529)+'5N inverse'!$A$15*$C530/Setup!$B$17+INDEX('5N inverse'!$A$15:$Y$15,1,'5N mesh'!$B$7+1)*Setup!$B$22</f>
        <v>0</v>
      </c>
      <c r="R530" s="0" t="n">
        <f aca="false">SUMPRODUCT('5N inverse'!$A$16:$Y$16,'5N mesh'!$B$37:$Z$37,$E529:$AC529)+'5N inverse'!$A$16*$C530/Setup!$B$17+INDEX('5N inverse'!$A$16:$Y$16,1,'5N mesh'!$B$7+1)*Setup!$B$22</f>
        <v>0</v>
      </c>
      <c r="S530" s="0" t="n">
        <f aca="false">SUMPRODUCT('5N inverse'!$A$17:$Y$17,'5N mesh'!$B$37:$Z$37,$E529:$AC529)+'5N inverse'!$A$17*$C530/Setup!$B$17+INDEX('5N inverse'!$A$17:$Y$17,1,'5N mesh'!$B$7+1)*Setup!$B$22</f>
        <v>0</v>
      </c>
      <c r="T530" s="0" t="n">
        <f aca="false">SUMPRODUCT('5N inverse'!$A$18:$Y$18,'5N mesh'!$B$37:$Z$37,$E529:$AC529)+'5N inverse'!$A$18*$C530/Setup!$B$17+INDEX('5N inverse'!$A$18:$Y$18,1,'5N mesh'!$B$7+1)*Setup!$B$22</f>
        <v>0</v>
      </c>
      <c r="U530" s="0" t="n">
        <f aca="false">SUMPRODUCT('5N inverse'!$A$19:$Y$19,'5N mesh'!$B$37:$Z$37,$E529:$AC529)+'5N inverse'!$A$19*$C530/Setup!$B$17+INDEX('5N inverse'!$A$19:$Y$19,1,'5N mesh'!$B$7+1)*Setup!$B$22</f>
        <v>0</v>
      </c>
      <c r="V530" s="0" t="n">
        <f aca="false">SUMPRODUCT('5N inverse'!$A$20:$Y$20,'5N mesh'!$B$37:$Z$37,$E529:$AC529)+'5N inverse'!$A$20*$C530/Setup!$B$17+INDEX('5N inverse'!$A$20:$Y$20,1,'5N mesh'!$B$7+1)*Setup!$B$22</f>
        <v>0</v>
      </c>
      <c r="W530" s="0" t="n">
        <f aca="false">SUMPRODUCT('5N inverse'!$A$21:$Y$21,'5N mesh'!$B$37:$Z$37,$E529:$AC529)+'5N inverse'!$A$21*$C530/Setup!$B$17+INDEX('5N inverse'!$A$21:$Y$21,1,'5N mesh'!$B$7+1)*Setup!$B$22</f>
        <v>0</v>
      </c>
      <c r="X530" s="0" t="n">
        <f aca="false">SUMPRODUCT('5N inverse'!$A$22:$Y$22,'5N mesh'!$B$37:$Z$37,$E529:$AC529)+'5N inverse'!$A$22*$C530/Setup!$B$17+INDEX('5N inverse'!$A$22:$Y$22,1,'5N mesh'!$B$7+1)*Setup!$B$22</f>
        <v>0</v>
      </c>
      <c r="Y530" s="0" t="n">
        <f aca="false">SUMPRODUCT('5N inverse'!$A$23:$Y$23,'5N mesh'!$B$37:$Z$37,$E529:$AC529)+'5N inverse'!$A$23*$C530/Setup!$B$17+INDEX('5N inverse'!$A$23:$Y$23,1,'5N mesh'!$B$7+1)*Setup!$B$22</f>
        <v>0</v>
      </c>
      <c r="Z530" s="0" t="n">
        <f aca="false">SUMPRODUCT('5N inverse'!$A$24:$Y$24,'5N mesh'!$B$37:$Z$37,$E529:$AC529)+'5N inverse'!$A$24*$C530/Setup!$B$17+INDEX('5N inverse'!$A$24:$Y$24,1,'5N mesh'!$B$7+1)*Setup!$B$22</f>
        <v>0</v>
      </c>
      <c r="AA530" s="0" t="n">
        <f aca="false">SUMPRODUCT('5N inverse'!$A$25:$Y$25,'5N mesh'!$B$37:$Z$37,$E529:$AC529)+'5N inverse'!$A$25*$C530/Setup!$B$17+INDEX('5N inverse'!$A$25:$Y$25,1,'5N mesh'!$B$7+1)*Setup!$B$22</f>
        <v>0</v>
      </c>
      <c r="AB530" s="0" t="n">
        <f aca="false">SUMPRODUCT('5N inverse'!$A$26:$Y$26,'5N mesh'!$B$37:$Z$37,$E529:$AC529)+'5N inverse'!$A$26*$C530/Setup!$B$17+INDEX('5N inverse'!$A$26:$Y$26,1,'5N mesh'!$B$7+1)*Setup!$B$22</f>
        <v>0</v>
      </c>
      <c r="AC530" s="0" t="n">
        <f aca="false">SUMPRODUCT('5N inverse'!$A$27:$Y$27,'5N mesh'!$B$37:$Z$37,$E529:$AC529)+'5N inverse'!$A$27*$C530/Setup!$B$17+INDEX('5N inverse'!$A$27:$Y$27,1,'5N mesh'!$B$7+1)*Setup!$B$22</f>
        <v>0</v>
      </c>
    </row>
    <row r="531" customFormat="false" ht="15" hidden="false" customHeight="false" outlineLevel="0" collapsed="false">
      <c r="A531" s="0" t="n">
        <v>526</v>
      </c>
      <c r="B531" s="0" t="n">
        <f aca="false">A531*Setup!$B$11/3600</f>
        <v>43.8333333333333</v>
      </c>
      <c r="C531" s="0" t="n">
        <f aca="false">Setup!$B$7+Setup!$B$8*COS(2*PI()*(B531-Setup!$B$9)/24)</f>
        <v>26.1491984333873</v>
      </c>
      <c r="D531" s="0" t="n">
        <f aca="false">(C531-E531)/Setup!$B$17</f>
        <v>2.80510005698791</v>
      </c>
      <c r="E531" s="0" t="n">
        <f aca="false">SUMPRODUCT('5N inverse'!$A$3:$Y$3,'5N mesh'!$B$37:$Z$37,$E530:$AC530)+'5N inverse'!$A$3*$C531/Setup!$B$17+INDEX('5N inverse'!$A$3:$Y$3,1,'5N mesh'!$B$7+1)*Setup!$B$22</f>
        <v>25.7845354259789</v>
      </c>
      <c r="F531" s="0" t="n">
        <f aca="false">SUMPRODUCT('5N inverse'!$A$4:$Y$4,'5N mesh'!$B$37:$Z$37,$E530:$AC530)+'5N inverse'!$A$4*$C531/Setup!$B$17+INDEX('5N inverse'!$A$4:$Y$4,1,'5N mesh'!$B$7+1)*Setup!$B$22</f>
        <v>24.0017790146144</v>
      </c>
      <c r="G531" s="0" t="n">
        <f aca="false">SUMPRODUCT('5N inverse'!$A$5:$Y$5,'5N mesh'!$B$37:$Z$37,$E530:$AC530)+'5N inverse'!$A$5*$C531/Setup!$B$17+INDEX('5N inverse'!$A$5:$Y$5,1,'5N mesh'!$B$7+1)*Setup!$B$22</f>
        <v>20.4362661918855</v>
      </c>
      <c r="H531" s="0" t="n">
        <f aca="false">SUMPRODUCT('5N inverse'!$A$6:$Y$6,'5N mesh'!$B$37:$Z$37,$E530:$AC530)+'5N inverse'!$A$6*$C531/Setup!$B$17+INDEX('5N inverse'!$A$6:$Y$6,1,'5N mesh'!$B$7+1)*Setup!$B$22</f>
        <v>16.8707533691566</v>
      </c>
      <c r="I531" s="0" t="n">
        <f aca="false">SUMPRODUCT('5N inverse'!$A$7:$Y$7,'5N mesh'!$B$37:$Z$37,$E530:$AC530)+'5N inverse'!$A$7*$C531/Setup!$B$17+INDEX('5N inverse'!$A$7:$Y$7,1,'5N mesh'!$B$7+1)*Setup!$B$22</f>
        <v>15.0879969577921</v>
      </c>
      <c r="J531" s="0" t="n">
        <f aca="false">SUMPRODUCT('5N inverse'!$A$8:$Y$8,'5N mesh'!$B$37:$Z$37,$E530:$AC530)+'5N inverse'!$A$8*$C531/Setup!$B$17+INDEX('5N inverse'!$A$8:$Y$8,1,'5N mesh'!$B$7+1)*Setup!$B$22</f>
        <v>0</v>
      </c>
      <c r="K531" s="0" t="n">
        <f aca="false">SUMPRODUCT('5N inverse'!$A$9:$Y$9,'5N mesh'!$B$37:$Z$37,$E530:$AC530)+'5N inverse'!$A$9*$C531/Setup!$B$17+INDEX('5N inverse'!$A$9:$Y$9,1,'5N mesh'!$B$7+1)*Setup!$B$22</f>
        <v>0</v>
      </c>
      <c r="L531" s="0" t="n">
        <f aca="false">SUMPRODUCT('5N inverse'!$A$10:$Y$10,'5N mesh'!$B$37:$Z$37,$E530:$AC530)+'5N inverse'!$A$10*$C531/Setup!$B$17+INDEX('5N inverse'!$A$10:$Y$10,1,'5N mesh'!$B$7+1)*Setup!$B$22</f>
        <v>0</v>
      </c>
      <c r="M531" s="0" t="n">
        <f aca="false">SUMPRODUCT('5N inverse'!$A$11:$Y$11,'5N mesh'!$B$37:$Z$37,$E530:$AC530)+'5N inverse'!$A$11*$C531/Setup!$B$17+INDEX('5N inverse'!$A$11:$Y$11,1,'5N mesh'!$B$7+1)*Setup!$B$22</f>
        <v>0</v>
      </c>
      <c r="N531" s="0" t="n">
        <f aca="false">SUMPRODUCT('5N inverse'!$A$12:$Y$12,'5N mesh'!$B$37:$Z$37,$E530:$AC530)+'5N inverse'!$A$12*$C531/Setup!$B$17+INDEX('5N inverse'!$A$12:$Y$12,1,'5N mesh'!$B$7+1)*Setup!$B$22</f>
        <v>0</v>
      </c>
      <c r="O531" s="0" t="n">
        <f aca="false">SUMPRODUCT('5N inverse'!$A$13:$Y$13,'5N mesh'!$B$37:$Z$37,$E530:$AC530)+'5N inverse'!$A$13*$C531/Setup!$B$17+INDEX('5N inverse'!$A$13:$Y$13,1,'5N mesh'!$B$7+1)*Setup!$B$22</f>
        <v>0</v>
      </c>
      <c r="P531" s="0" t="n">
        <f aca="false">SUMPRODUCT('5N inverse'!$A$14:$Y$14,'5N mesh'!$B$37:$Z$37,$E530:$AC530)+'5N inverse'!$A$14*$C531/Setup!$B$17+INDEX('5N inverse'!$A$14:$Y$14,1,'5N mesh'!$B$7+1)*Setup!$B$22</f>
        <v>0</v>
      </c>
      <c r="Q531" s="0" t="n">
        <f aca="false">SUMPRODUCT('5N inverse'!$A$15:$Y$15,'5N mesh'!$B$37:$Z$37,$E530:$AC530)+'5N inverse'!$A$15*$C531/Setup!$B$17+INDEX('5N inverse'!$A$15:$Y$15,1,'5N mesh'!$B$7+1)*Setup!$B$22</f>
        <v>0</v>
      </c>
      <c r="R531" s="0" t="n">
        <f aca="false">SUMPRODUCT('5N inverse'!$A$16:$Y$16,'5N mesh'!$B$37:$Z$37,$E530:$AC530)+'5N inverse'!$A$16*$C531/Setup!$B$17+INDEX('5N inverse'!$A$16:$Y$16,1,'5N mesh'!$B$7+1)*Setup!$B$22</f>
        <v>0</v>
      </c>
      <c r="S531" s="0" t="n">
        <f aca="false">SUMPRODUCT('5N inverse'!$A$17:$Y$17,'5N mesh'!$B$37:$Z$37,$E530:$AC530)+'5N inverse'!$A$17*$C531/Setup!$B$17+INDEX('5N inverse'!$A$17:$Y$17,1,'5N mesh'!$B$7+1)*Setup!$B$22</f>
        <v>0</v>
      </c>
      <c r="T531" s="0" t="n">
        <f aca="false">SUMPRODUCT('5N inverse'!$A$18:$Y$18,'5N mesh'!$B$37:$Z$37,$E530:$AC530)+'5N inverse'!$A$18*$C531/Setup!$B$17+INDEX('5N inverse'!$A$18:$Y$18,1,'5N mesh'!$B$7+1)*Setup!$B$22</f>
        <v>0</v>
      </c>
      <c r="U531" s="0" t="n">
        <f aca="false">SUMPRODUCT('5N inverse'!$A$19:$Y$19,'5N mesh'!$B$37:$Z$37,$E530:$AC530)+'5N inverse'!$A$19*$C531/Setup!$B$17+INDEX('5N inverse'!$A$19:$Y$19,1,'5N mesh'!$B$7+1)*Setup!$B$22</f>
        <v>0</v>
      </c>
      <c r="V531" s="0" t="n">
        <f aca="false">SUMPRODUCT('5N inverse'!$A$20:$Y$20,'5N mesh'!$B$37:$Z$37,$E530:$AC530)+'5N inverse'!$A$20*$C531/Setup!$B$17+INDEX('5N inverse'!$A$20:$Y$20,1,'5N mesh'!$B$7+1)*Setup!$B$22</f>
        <v>0</v>
      </c>
      <c r="W531" s="0" t="n">
        <f aca="false">SUMPRODUCT('5N inverse'!$A$21:$Y$21,'5N mesh'!$B$37:$Z$37,$E530:$AC530)+'5N inverse'!$A$21*$C531/Setup!$B$17+INDEX('5N inverse'!$A$21:$Y$21,1,'5N mesh'!$B$7+1)*Setup!$B$22</f>
        <v>0</v>
      </c>
      <c r="X531" s="0" t="n">
        <f aca="false">SUMPRODUCT('5N inverse'!$A$22:$Y$22,'5N mesh'!$B$37:$Z$37,$E530:$AC530)+'5N inverse'!$A$22*$C531/Setup!$B$17+INDEX('5N inverse'!$A$22:$Y$22,1,'5N mesh'!$B$7+1)*Setup!$B$22</f>
        <v>0</v>
      </c>
      <c r="Y531" s="0" t="n">
        <f aca="false">SUMPRODUCT('5N inverse'!$A$23:$Y$23,'5N mesh'!$B$37:$Z$37,$E530:$AC530)+'5N inverse'!$A$23*$C531/Setup!$B$17+INDEX('5N inverse'!$A$23:$Y$23,1,'5N mesh'!$B$7+1)*Setup!$B$22</f>
        <v>0</v>
      </c>
      <c r="Z531" s="0" t="n">
        <f aca="false">SUMPRODUCT('5N inverse'!$A$24:$Y$24,'5N mesh'!$B$37:$Z$37,$E530:$AC530)+'5N inverse'!$A$24*$C531/Setup!$B$17+INDEX('5N inverse'!$A$24:$Y$24,1,'5N mesh'!$B$7+1)*Setup!$B$22</f>
        <v>0</v>
      </c>
      <c r="AA531" s="0" t="n">
        <f aca="false">SUMPRODUCT('5N inverse'!$A$25:$Y$25,'5N mesh'!$B$37:$Z$37,$E530:$AC530)+'5N inverse'!$A$25*$C531/Setup!$B$17+INDEX('5N inverse'!$A$25:$Y$25,1,'5N mesh'!$B$7+1)*Setup!$B$22</f>
        <v>0</v>
      </c>
      <c r="AB531" s="0" t="n">
        <f aca="false">SUMPRODUCT('5N inverse'!$A$26:$Y$26,'5N mesh'!$B$37:$Z$37,$E530:$AC530)+'5N inverse'!$A$26*$C531/Setup!$B$17+INDEX('5N inverse'!$A$26:$Y$26,1,'5N mesh'!$B$7+1)*Setup!$B$22</f>
        <v>0</v>
      </c>
      <c r="AC531" s="0" t="n">
        <f aca="false">SUMPRODUCT('5N inverse'!$A$27:$Y$27,'5N mesh'!$B$37:$Z$37,$E530:$AC530)+'5N inverse'!$A$27*$C531/Setup!$B$17+INDEX('5N inverse'!$A$27:$Y$27,1,'5N mesh'!$B$7+1)*Setup!$B$22</f>
        <v>0</v>
      </c>
    </row>
    <row r="532" customFormat="false" ht="15" hidden="false" customHeight="false" outlineLevel="0" collapsed="false">
      <c r="A532" s="0" t="n">
        <v>527</v>
      </c>
      <c r="B532" s="0" t="n">
        <f aca="false">A532*Setup!$B$11/3600</f>
        <v>43.9166666666667</v>
      </c>
      <c r="C532" s="0" t="n">
        <f aca="false">Setup!$B$7+Setup!$B$8*COS(2*PI()*(B532-Setup!$B$9)/24)</f>
        <v>26.0750930326421</v>
      </c>
      <c r="D532" s="0" t="n">
        <f aca="false">(C532-E532)/Setup!$B$17</f>
        <v>2.23579900917805</v>
      </c>
      <c r="E532" s="0" t="n">
        <f aca="false">SUMPRODUCT('5N inverse'!$A$3:$Y$3,'5N mesh'!$B$37:$Z$37,$E531:$AC531)+'5N inverse'!$A$3*$C532/Setup!$B$17+INDEX('5N inverse'!$A$3:$Y$3,1,'5N mesh'!$B$7+1)*Setup!$B$22</f>
        <v>25.7844391614489</v>
      </c>
      <c r="F532" s="0" t="n">
        <f aca="false">SUMPRODUCT('5N inverse'!$A$4:$Y$4,'5N mesh'!$B$37:$Z$37,$E531:$AC531)+'5N inverse'!$A$4*$C532/Setup!$B$17+INDEX('5N inverse'!$A$4:$Y$4,1,'5N mesh'!$B$7+1)*Setup!$B$22</f>
        <v>24.0017239551217</v>
      </c>
      <c r="G532" s="0" t="n">
        <f aca="false">SUMPRODUCT('5N inverse'!$A$5:$Y$5,'5N mesh'!$B$37:$Z$37,$E531:$AC531)+'5N inverse'!$A$5*$C532/Setup!$B$17+INDEX('5N inverse'!$A$5:$Y$5,1,'5N mesh'!$B$7+1)*Setup!$B$22</f>
        <v>20.4362935424673</v>
      </c>
      <c r="H532" s="0" t="n">
        <f aca="false">SUMPRODUCT('5N inverse'!$A$6:$Y$6,'5N mesh'!$B$37:$Z$37,$E531:$AC531)+'5N inverse'!$A$6*$C532/Setup!$B$17+INDEX('5N inverse'!$A$6:$Y$6,1,'5N mesh'!$B$7+1)*Setup!$B$22</f>
        <v>16.8708631298129</v>
      </c>
      <c r="I532" s="0" t="n">
        <f aca="false">SUMPRODUCT('5N inverse'!$A$7:$Y$7,'5N mesh'!$B$37:$Z$37,$E531:$AC531)+'5N inverse'!$A$7*$C532/Setup!$B$17+INDEX('5N inverse'!$A$7:$Y$7,1,'5N mesh'!$B$7+1)*Setup!$B$22</f>
        <v>15.0881479234857</v>
      </c>
      <c r="J532" s="0" t="n">
        <f aca="false">SUMPRODUCT('5N inverse'!$A$8:$Y$8,'5N mesh'!$B$37:$Z$37,$E531:$AC531)+'5N inverse'!$A$8*$C532/Setup!$B$17+INDEX('5N inverse'!$A$8:$Y$8,1,'5N mesh'!$B$7+1)*Setup!$B$22</f>
        <v>0</v>
      </c>
      <c r="K532" s="0" t="n">
        <f aca="false">SUMPRODUCT('5N inverse'!$A$9:$Y$9,'5N mesh'!$B$37:$Z$37,$E531:$AC531)+'5N inverse'!$A$9*$C532/Setup!$B$17+INDEX('5N inverse'!$A$9:$Y$9,1,'5N mesh'!$B$7+1)*Setup!$B$22</f>
        <v>0</v>
      </c>
      <c r="L532" s="0" t="n">
        <f aca="false">SUMPRODUCT('5N inverse'!$A$10:$Y$10,'5N mesh'!$B$37:$Z$37,$E531:$AC531)+'5N inverse'!$A$10*$C532/Setup!$B$17+INDEX('5N inverse'!$A$10:$Y$10,1,'5N mesh'!$B$7+1)*Setup!$B$22</f>
        <v>0</v>
      </c>
      <c r="M532" s="0" t="n">
        <f aca="false">SUMPRODUCT('5N inverse'!$A$11:$Y$11,'5N mesh'!$B$37:$Z$37,$E531:$AC531)+'5N inverse'!$A$11*$C532/Setup!$B$17+INDEX('5N inverse'!$A$11:$Y$11,1,'5N mesh'!$B$7+1)*Setup!$B$22</f>
        <v>0</v>
      </c>
      <c r="N532" s="0" t="n">
        <f aca="false">SUMPRODUCT('5N inverse'!$A$12:$Y$12,'5N mesh'!$B$37:$Z$37,$E531:$AC531)+'5N inverse'!$A$12*$C532/Setup!$B$17+INDEX('5N inverse'!$A$12:$Y$12,1,'5N mesh'!$B$7+1)*Setup!$B$22</f>
        <v>0</v>
      </c>
      <c r="O532" s="0" t="n">
        <f aca="false">SUMPRODUCT('5N inverse'!$A$13:$Y$13,'5N mesh'!$B$37:$Z$37,$E531:$AC531)+'5N inverse'!$A$13*$C532/Setup!$B$17+INDEX('5N inverse'!$A$13:$Y$13,1,'5N mesh'!$B$7+1)*Setup!$B$22</f>
        <v>0</v>
      </c>
      <c r="P532" s="0" t="n">
        <f aca="false">SUMPRODUCT('5N inverse'!$A$14:$Y$14,'5N mesh'!$B$37:$Z$37,$E531:$AC531)+'5N inverse'!$A$14*$C532/Setup!$B$17+INDEX('5N inverse'!$A$14:$Y$14,1,'5N mesh'!$B$7+1)*Setup!$B$22</f>
        <v>0</v>
      </c>
      <c r="Q532" s="0" t="n">
        <f aca="false">SUMPRODUCT('5N inverse'!$A$15:$Y$15,'5N mesh'!$B$37:$Z$37,$E531:$AC531)+'5N inverse'!$A$15*$C532/Setup!$B$17+INDEX('5N inverse'!$A$15:$Y$15,1,'5N mesh'!$B$7+1)*Setup!$B$22</f>
        <v>0</v>
      </c>
      <c r="R532" s="0" t="n">
        <f aca="false">SUMPRODUCT('5N inverse'!$A$16:$Y$16,'5N mesh'!$B$37:$Z$37,$E531:$AC531)+'5N inverse'!$A$16*$C532/Setup!$B$17+INDEX('5N inverse'!$A$16:$Y$16,1,'5N mesh'!$B$7+1)*Setup!$B$22</f>
        <v>0</v>
      </c>
      <c r="S532" s="0" t="n">
        <f aca="false">SUMPRODUCT('5N inverse'!$A$17:$Y$17,'5N mesh'!$B$37:$Z$37,$E531:$AC531)+'5N inverse'!$A$17*$C532/Setup!$B$17+INDEX('5N inverse'!$A$17:$Y$17,1,'5N mesh'!$B$7+1)*Setup!$B$22</f>
        <v>0</v>
      </c>
      <c r="T532" s="0" t="n">
        <f aca="false">SUMPRODUCT('5N inverse'!$A$18:$Y$18,'5N mesh'!$B$37:$Z$37,$E531:$AC531)+'5N inverse'!$A$18*$C532/Setup!$B$17+INDEX('5N inverse'!$A$18:$Y$18,1,'5N mesh'!$B$7+1)*Setup!$B$22</f>
        <v>0</v>
      </c>
      <c r="U532" s="0" t="n">
        <f aca="false">SUMPRODUCT('5N inverse'!$A$19:$Y$19,'5N mesh'!$B$37:$Z$37,$E531:$AC531)+'5N inverse'!$A$19*$C532/Setup!$B$17+INDEX('5N inverse'!$A$19:$Y$19,1,'5N mesh'!$B$7+1)*Setup!$B$22</f>
        <v>0</v>
      </c>
      <c r="V532" s="0" t="n">
        <f aca="false">SUMPRODUCT('5N inverse'!$A$20:$Y$20,'5N mesh'!$B$37:$Z$37,$E531:$AC531)+'5N inverse'!$A$20*$C532/Setup!$B$17+INDEX('5N inverse'!$A$20:$Y$20,1,'5N mesh'!$B$7+1)*Setup!$B$22</f>
        <v>0</v>
      </c>
      <c r="W532" s="0" t="n">
        <f aca="false">SUMPRODUCT('5N inverse'!$A$21:$Y$21,'5N mesh'!$B$37:$Z$37,$E531:$AC531)+'5N inverse'!$A$21*$C532/Setup!$B$17+INDEX('5N inverse'!$A$21:$Y$21,1,'5N mesh'!$B$7+1)*Setup!$B$22</f>
        <v>0</v>
      </c>
      <c r="X532" s="0" t="n">
        <f aca="false">SUMPRODUCT('5N inverse'!$A$22:$Y$22,'5N mesh'!$B$37:$Z$37,$E531:$AC531)+'5N inverse'!$A$22*$C532/Setup!$B$17+INDEX('5N inverse'!$A$22:$Y$22,1,'5N mesh'!$B$7+1)*Setup!$B$22</f>
        <v>0</v>
      </c>
      <c r="Y532" s="0" t="n">
        <f aca="false">SUMPRODUCT('5N inverse'!$A$23:$Y$23,'5N mesh'!$B$37:$Z$37,$E531:$AC531)+'5N inverse'!$A$23*$C532/Setup!$B$17+INDEX('5N inverse'!$A$23:$Y$23,1,'5N mesh'!$B$7+1)*Setup!$B$22</f>
        <v>0</v>
      </c>
      <c r="Z532" s="0" t="n">
        <f aca="false">SUMPRODUCT('5N inverse'!$A$24:$Y$24,'5N mesh'!$B$37:$Z$37,$E531:$AC531)+'5N inverse'!$A$24*$C532/Setup!$B$17+INDEX('5N inverse'!$A$24:$Y$24,1,'5N mesh'!$B$7+1)*Setup!$B$22</f>
        <v>0</v>
      </c>
      <c r="AA532" s="0" t="n">
        <f aca="false">SUMPRODUCT('5N inverse'!$A$25:$Y$25,'5N mesh'!$B$37:$Z$37,$E531:$AC531)+'5N inverse'!$A$25*$C532/Setup!$B$17+INDEX('5N inverse'!$A$25:$Y$25,1,'5N mesh'!$B$7+1)*Setup!$B$22</f>
        <v>0</v>
      </c>
      <c r="AB532" s="0" t="n">
        <f aca="false">SUMPRODUCT('5N inverse'!$A$26:$Y$26,'5N mesh'!$B$37:$Z$37,$E531:$AC531)+'5N inverse'!$A$26*$C532/Setup!$B$17+INDEX('5N inverse'!$A$26:$Y$26,1,'5N mesh'!$B$7+1)*Setup!$B$22</f>
        <v>0</v>
      </c>
      <c r="AC532" s="0" t="n">
        <f aca="false">SUMPRODUCT('5N inverse'!$A$27:$Y$27,'5N mesh'!$B$37:$Z$37,$E531:$AC531)+'5N inverse'!$A$27*$C532/Setup!$B$17+INDEX('5N inverse'!$A$27:$Y$27,1,'5N mesh'!$B$7+1)*Setup!$B$22</f>
        <v>0</v>
      </c>
    </row>
    <row r="533" customFormat="false" ht="15" hidden="false" customHeight="false" outlineLevel="0" collapsed="false">
      <c r="A533" s="0" t="n">
        <v>528</v>
      </c>
      <c r="B533" s="0" t="n">
        <f aca="false">A533*Setup!$B$11/3600</f>
        <v>44</v>
      </c>
      <c r="C533" s="0" t="n">
        <f aca="false">Setup!$B$7+Setup!$B$8*COS(2*PI()*(B533-Setup!$B$9)/24)</f>
        <v>26</v>
      </c>
      <c r="D533" s="0" t="n">
        <f aca="false">(C533-E533)/Setup!$B$17</f>
        <v>1.66636156588244</v>
      </c>
      <c r="E533" s="0" t="n">
        <f aca="false">SUMPRODUCT('5N inverse'!$A$3:$Y$3,'5N mesh'!$B$37:$Z$37,$E532:$AC532)+'5N inverse'!$A$3*$C533/Setup!$B$17+INDEX('5N inverse'!$A$3:$Y$3,1,'5N mesh'!$B$7+1)*Setup!$B$22</f>
        <v>25.7833729964353</v>
      </c>
      <c r="F533" s="0" t="n">
        <f aca="false">SUMPRODUCT('5N inverse'!$A$4:$Y$4,'5N mesh'!$B$37:$Z$37,$E532:$AC532)+'5N inverse'!$A$4*$C533/Setup!$B$17+INDEX('5N inverse'!$A$4:$Y$4,1,'5N mesh'!$B$7+1)*Setup!$B$22</f>
        <v>24.0008595464751</v>
      </c>
      <c r="G533" s="0" t="n">
        <f aca="false">SUMPRODUCT('5N inverse'!$A$5:$Y$5,'5N mesh'!$B$37:$Z$37,$E532:$AC532)+'5N inverse'!$A$5*$C533/Setup!$B$17+INDEX('5N inverse'!$A$5:$Y$5,1,'5N mesh'!$B$7+1)*Setup!$B$22</f>
        <v>20.4358326465547</v>
      </c>
      <c r="H533" s="0" t="n">
        <f aca="false">SUMPRODUCT('5N inverse'!$A$6:$Y$6,'5N mesh'!$B$37:$Z$37,$E532:$AC532)+'5N inverse'!$A$6*$C533/Setup!$B$17+INDEX('5N inverse'!$A$6:$Y$6,1,'5N mesh'!$B$7+1)*Setup!$B$22</f>
        <v>16.8708057466344</v>
      </c>
      <c r="I533" s="0" t="n">
        <f aca="false">SUMPRODUCT('5N inverse'!$A$7:$Y$7,'5N mesh'!$B$37:$Z$37,$E532:$AC532)+'5N inverse'!$A$7*$C533/Setup!$B$17+INDEX('5N inverse'!$A$7:$Y$7,1,'5N mesh'!$B$7+1)*Setup!$B$22</f>
        <v>15.0882922966742</v>
      </c>
      <c r="J533" s="0" t="n">
        <f aca="false">SUMPRODUCT('5N inverse'!$A$8:$Y$8,'5N mesh'!$B$37:$Z$37,$E532:$AC532)+'5N inverse'!$A$8*$C533/Setup!$B$17+INDEX('5N inverse'!$A$8:$Y$8,1,'5N mesh'!$B$7+1)*Setup!$B$22</f>
        <v>0</v>
      </c>
      <c r="K533" s="0" t="n">
        <f aca="false">SUMPRODUCT('5N inverse'!$A$9:$Y$9,'5N mesh'!$B$37:$Z$37,$E532:$AC532)+'5N inverse'!$A$9*$C533/Setup!$B$17+INDEX('5N inverse'!$A$9:$Y$9,1,'5N mesh'!$B$7+1)*Setup!$B$22</f>
        <v>0</v>
      </c>
      <c r="L533" s="0" t="n">
        <f aca="false">SUMPRODUCT('5N inverse'!$A$10:$Y$10,'5N mesh'!$B$37:$Z$37,$E532:$AC532)+'5N inverse'!$A$10*$C533/Setup!$B$17+INDEX('5N inverse'!$A$10:$Y$10,1,'5N mesh'!$B$7+1)*Setup!$B$22</f>
        <v>0</v>
      </c>
      <c r="M533" s="0" t="n">
        <f aca="false">SUMPRODUCT('5N inverse'!$A$11:$Y$11,'5N mesh'!$B$37:$Z$37,$E532:$AC532)+'5N inverse'!$A$11*$C533/Setup!$B$17+INDEX('5N inverse'!$A$11:$Y$11,1,'5N mesh'!$B$7+1)*Setup!$B$22</f>
        <v>0</v>
      </c>
      <c r="N533" s="0" t="n">
        <f aca="false">SUMPRODUCT('5N inverse'!$A$12:$Y$12,'5N mesh'!$B$37:$Z$37,$E532:$AC532)+'5N inverse'!$A$12*$C533/Setup!$B$17+INDEX('5N inverse'!$A$12:$Y$12,1,'5N mesh'!$B$7+1)*Setup!$B$22</f>
        <v>0</v>
      </c>
      <c r="O533" s="0" t="n">
        <f aca="false">SUMPRODUCT('5N inverse'!$A$13:$Y$13,'5N mesh'!$B$37:$Z$37,$E532:$AC532)+'5N inverse'!$A$13*$C533/Setup!$B$17+INDEX('5N inverse'!$A$13:$Y$13,1,'5N mesh'!$B$7+1)*Setup!$B$22</f>
        <v>0</v>
      </c>
      <c r="P533" s="0" t="n">
        <f aca="false">SUMPRODUCT('5N inverse'!$A$14:$Y$14,'5N mesh'!$B$37:$Z$37,$E532:$AC532)+'5N inverse'!$A$14*$C533/Setup!$B$17+INDEX('5N inverse'!$A$14:$Y$14,1,'5N mesh'!$B$7+1)*Setup!$B$22</f>
        <v>0</v>
      </c>
      <c r="Q533" s="0" t="n">
        <f aca="false">SUMPRODUCT('5N inverse'!$A$15:$Y$15,'5N mesh'!$B$37:$Z$37,$E532:$AC532)+'5N inverse'!$A$15*$C533/Setup!$B$17+INDEX('5N inverse'!$A$15:$Y$15,1,'5N mesh'!$B$7+1)*Setup!$B$22</f>
        <v>0</v>
      </c>
      <c r="R533" s="0" t="n">
        <f aca="false">SUMPRODUCT('5N inverse'!$A$16:$Y$16,'5N mesh'!$B$37:$Z$37,$E532:$AC532)+'5N inverse'!$A$16*$C533/Setup!$B$17+INDEX('5N inverse'!$A$16:$Y$16,1,'5N mesh'!$B$7+1)*Setup!$B$22</f>
        <v>0</v>
      </c>
      <c r="S533" s="0" t="n">
        <f aca="false">SUMPRODUCT('5N inverse'!$A$17:$Y$17,'5N mesh'!$B$37:$Z$37,$E532:$AC532)+'5N inverse'!$A$17*$C533/Setup!$B$17+INDEX('5N inverse'!$A$17:$Y$17,1,'5N mesh'!$B$7+1)*Setup!$B$22</f>
        <v>0</v>
      </c>
      <c r="T533" s="0" t="n">
        <f aca="false">SUMPRODUCT('5N inverse'!$A$18:$Y$18,'5N mesh'!$B$37:$Z$37,$E532:$AC532)+'5N inverse'!$A$18*$C533/Setup!$B$17+INDEX('5N inverse'!$A$18:$Y$18,1,'5N mesh'!$B$7+1)*Setup!$B$22</f>
        <v>0</v>
      </c>
      <c r="U533" s="0" t="n">
        <f aca="false">SUMPRODUCT('5N inverse'!$A$19:$Y$19,'5N mesh'!$B$37:$Z$37,$E532:$AC532)+'5N inverse'!$A$19*$C533/Setup!$B$17+INDEX('5N inverse'!$A$19:$Y$19,1,'5N mesh'!$B$7+1)*Setup!$B$22</f>
        <v>0</v>
      </c>
      <c r="V533" s="0" t="n">
        <f aca="false">SUMPRODUCT('5N inverse'!$A$20:$Y$20,'5N mesh'!$B$37:$Z$37,$E532:$AC532)+'5N inverse'!$A$20*$C533/Setup!$B$17+INDEX('5N inverse'!$A$20:$Y$20,1,'5N mesh'!$B$7+1)*Setup!$B$22</f>
        <v>0</v>
      </c>
      <c r="W533" s="0" t="n">
        <f aca="false">SUMPRODUCT('5N inverse'!$A$21:$Y$21,'5N mesh'!$B$37:$Z$37,$E532:$AC532)+'5N inverse'!$A$21*$C533/Setup!$B$17+INDEX('5N inverse'!$A$21:$Y$21,1,'5N mesh'!$B$7+1)*Setup!$B$22</f>
        <v>0</v>
      </c>
      <c r="X533" s="0" t="n">
        <f aca="false">SUMPRODUCT('5N inverse'!$A$22:$Y$22,'5N mesh'!$B$37:$Z$37,$E532:$AC532)+'5N inverse'!$A$22*$C533/Setup!$B$17+INDEX('5N inverse'!$A$22:$Y$22,1,'5N mesh'!$B$7+1)*Setup!$B$22</f>
        <v>0</v>
      </c>
      <c r="Y533" s="0" t="n">
        <f aca="false">SUMPRODUCT('5N inverse'!$A$23:$Y$23,'5N mesh'!$B$37:$Z$37,$E532:$AC532)+'5N inverse'!$A$23*$C533/Setup!$B$17+INDEX('5N inverse'!$A$23:$Y$23,1,'5N mesh'!$B$7+1)*Setup!$B$22</f>
        <v>0</v>
      </c>
      <c r="Z533" s="0" t="n">
        <f aca="false">SUMPRODUCT('5N inverse'!$A$24:$Y$24,'5N mesh'!$B$37:$Z$37,$E532:$AC532)+'5N inverse'!$A$24*$C533/Setup!$B$17+INDEX('5N inverse'!$A$24:$Y$24,1,'5N mesh'!$B$7+1)*Setup!$B$22</f>
        <v>0</v>
      </c>
      <c r="AA533" s="0" t="n">
        <f aca="false">SUMPRODUCT('5N inverse'!$A$25:$Y$25,'5N mesh'!$B$37:$Z$37,$E532:$AC532)+'5N inverse'!$A$25*$C533/Setup!$B$17+INDEX('5N inverse'!$A$25:$Y$25,1,'5N mesh'!$B$7+1)*Setup!$B$22</f>
        <v>0</v>
      </c>
      <c r="AB533" s="0" t="n">
        <f aca="false">SUMPRODUCT('5N inverse'!$A$26:$Y$26,'5N mesh'!$B$37:$Z$37,$E532:$AC532)+'5N inverse'!$A$26*$C533/Setup!$B$17+INDEX('5N inverse'!$A$26:$Y$26,1,'5N mesh'!$B$7+1)*Setup!$B$22</f>
        <v>0</v>
      </c>
      <c r="AC533" s="0" t="n">
        <f aca="false">SUMPRODUCT('5N inverse'!$A$27:$Y$27,'5N mesh'!$B$37:$Z$37,$E532:$AC532)+'5N inverse'!$A$27*$C533/Setup!$B$17+INDEX('5N inverse'!$A$27:$Y$27,1,'5N mesh'!$B$7+1)*Setup!$B$22</f>
        <v>0</v>
      </c>
    </row>
    <row r="534" customFormat="false" ht="15" hidden="false" customHeight="false" outlineLevel="0" collapsed="false">
      <c r="A534" s="0" t="n">
        <v>529</v>
      </c>
      <c r="B534" s="0" t="n">
        <f aca="false">A534*Setup!$B$11/3600</f>
        <v>44.0833333333333</v>
      </c>
      <c r="C534" s="0" t="n">
        <f aca="false">Setup!$B$7+Setup!$B$8*COS(2*PI()*(B534-Setup!$B$9)/24)</f>
        <v>25.9239550756775</v>
      </c>
      <c r="D534" s="0" t="n">
        <f aca="false">(C534-E534)/Setup!$B$17</f>
        <v>1.09705819024749</v>
      </c>
      <c r="E534" s="0" t="n">
        <f aca="false">SUMPRODUCT('5N inverse'!$A$3:$Y$3,'5N mesh'!$B$37:$Z$37,$E533:$AC533)+'5N inverse'!$A$3*$C534/Setup!$B$17+INDEX('5N inverse'!$A$3:$Y$3,1,'5N mesh'!$B$7+1)*Setup!$B$22</f>
        <v>25.7813375109454</v>
      </c>
      <c r="F534" s="0" t="n">
        <f aca="false">SUMPRODUCT('5N inverse'!$A$4:$Y$4,'5N mesh'!$B$37:$Z$37,$E533:$AC533)+'5N inverse'!$A$4*$C534/Setup!$B$17+INDEX('5N inverse'!$A$4:$Y$4,1,'5N mesh'!$B$7+1)*Setup!$B$22</f>
        <v>23.9991862607115</v>
      </c>
      <c r="G534" s="0" t="n">
        <f aca="false">SUMPRODUCT('5N inverse'!$A$5:$Y$5,'5N mesh'!$B$37:$Z$37,$E533:$AC533)+'5N inverse'!$A$5*$C534/Setup!$B$17+INDEX('5N inverse'!$A$5:$Y$5,1,'5N mesh'!$B$7+1)*Setup!$B$22</f>
        <v>20.4348837602439</v>
      </c>
      <c r="H534" s="0" t="n">
        <f aca="false">SUMPRODUCT('5N inverse'!$A$6:$Y$6,'5N mesh'!$B$37:$Z$37,$E533:$AC533)+'5N inverse'!$A$6*$C534/Setup!$B$17+INDEX('5N inverse'!$A$6:$Y$6,1,'5N mesh'!$B$7+1)*Setup!$B$22</f>
        <v>16.8705812597762</v>
      </c>
      <c r="I534" s="0" t="n">
        <f aca="false">SUMPRODUCT('5N inverse'!$A$7:$Y$7,'5N mesh'!$B$37:$Z$37,$E533:$AC533)+'5N inverse'!$A$7*$C534/Setup!$B$17+INDEX('5N inverse'!$A$7:$Y$7,1,'5N mesh'!$B$7+1)*Setup!$B$22</f>
        <v>15.0884300095423</v>
      </c>
      <c r="J534" s="0" t="n">
        <f aca="false">SUMPRODUCT('5N inverse'!$A$8:$Y$8,'5N mesh'!$B$37:$Z$37,$E533:$AC533)+'5N inverse'!$A$8*$C534/Setup!$B$17+INDEX('5N inverse'!$A$8:$Y$8,1,'5N mesh'!$B$7+1)*Setup!$B$22</f>
        <v>0</v>
      </c>
      <c r="K534" s="0" t="n">
        <f aca="false">SUMPRODUCT('5N inverse'!$A$9:$Y$9,'5N mesh'!$B$37:$Z$37,$E533:$AC533)+'5N inverse'!$A$9*$C534/Setup!$B$17+INDEX('5N inverse'!$A$9:$Y$9,1,'5N mesh'!$B$7+1)*Setup!$B$22</f>
        <v>0</v>
      </c>
      <c r="L534" s="0" t="n">
        <f aca="false">SUMPRODUCT('5N inverse'!$A$10:$Y$10,'5N mesh'!$B$37:$Z$37,$E533:$AC533)+'5N inverse'!$A$10*$C534/Setup!$B$17+INDEX('5N inverse'!$A$10:$Y$10,1,'5N mesh'!$B$7+1)*Setup!$B$22</f>
        <v>0</v>
      </c>
      <c r="M534" s="0" t="n">
        <f aca="false">SUMPRODUCT('5N inverse'!$A$11:$Y$11,'5N mesh'!$B$37:$Z$37,$E533:$AC533)+'5N inverse'!$A$11*$C534/Setup!$B$17+INDEX('5N inverse'!$A$11:$Y$11,1,'5N mesh'!$B$7+1)*Setup!$B$22</f>
        <v>0</v>
      </c>
      <c r="N534" s="0" t="n">
        <f aca="false">SUMPRODUCT('5N inverse'!$A$12:$Y$12,'5N mesh'!$B$37:$Z$37,$E533:$AC533)+'5N inverse'!$A$12*$C534/Setup!$B$17+INDEX('5N inverse'!$A$12:$Y$12,1,'5N mesh'!$B$7+1)*Setup!$B$22</f>
        <v>0</v>
      </c>
      <c r="O534" s="0" t="n">
        <f aca="false">SUMPRODUCT('5N inverse'!$A$13:$Y$13,'5N mesh'!$B$37:$Z$37,$E533:$AC533)+'5N inverse'!$A$13*$C534/Setup!$B$17+INDEX('5N inverse'!$A$13:$Y$13,1,'5N mesh'!$B$7+1)*Setup!$B$22</f>
        <v>0</v>
      </c>
      <c r="P534" s="0" t="n">
        <f aca="false">SUMPRODUCT('5N inverse'!$A$14:$Y$14,'5N mesh'!$B$37:$Z$37,$E533:$AC533)+'5N inverse'!$A$14*$C534/Setup!$B$17+INDEX('5N inverse'!$A$14:$Y$14,1,'5N mesh'!$B$7+1)*Setup!$B$22</f>
        <v>0</v>
      </c>
      <c r="Q534" s="0" t="n">
        <f aca="false">SUMPRODUCT('5N inverse'!$A$15:$Y$15,'5N mesh'!$B$37:$Z$37,$E533:$AC533)+'5N inverse'!$A$15*$C534/Setup!$B$17+INDEX('5N inverse'!$A$15:$Y$15,1,'5N mesh'!$B$7+1)*Setup!$B$22</f>
        <v>0</v>
      </c>
      <c r="R534" s="0" t="n">
        <f aca="false">SUMPRODUCT('5N inverse'!$A$16:$Y$16,'5N mesh'!$B$37:$Z$37,$E533:$AC533)+'5N inverse'!$A$16*$C534/Setup!$B$17+INDEX('5N inverse'!$A$16:$Y$16,1,'5N mesh'!$B$7+1)*Setup!$B$22</f>
        <v>0</v>
      </c>
      <c r="S534" s="0" t="n">
        <f aca="false">SUMPRODUCT('5N inverse'!$A$17:$Y$17,'5N mesh'!$B$37:$Z$37,$E533:$AC533)+'5N inverse'!$A$17*$C534/Setup!$B$17+INDEX('5N inverse'!$A$17:$Y$17,1,'5N mesh'!$B$7+1)*Setup!$B$22</f>
        <v>0</v>
      </c>
      <c r="T534" s="0" t="n">
        <f aca="false">SUMPRODUCT('5N inverse'!$A$18:$Y$18,'5N mesh'!$B$37:$Z$37,$E533:$AC533)+'5N inverse'!$A$18*$C534/Setup!$B$17+INDEX('5N inverse'!$A$18:$Y$18,1,'5N mesh'!$B$7+1)*Setup!$B$22</f>
        <v>0</v>
      </c>
      <c r="U534" s="0" t="n">
        <f aca="false">SUMPRODUCT('5N inverse'!$A$19:$Y$19,'5N mesh'!$B$37:$Z$37,$E533:$AC533)+'5N inverse'!$A$19*$C534/Setup!$B$17+INDEX('5N inverse'!$A$19:$Y$19,1,'5N mesh'!$B$7+1)*Setup!$B$22</f>
        <v>0</v>
      </c>
      <c r="V534" s="0" t="n">
        <f aca="false">SUMPRODUCT('5N inverse'!$A$20:$Y$20,'5N mesh'!$B$37:$Z$37,$E533:$AC533)+'5N inverse'!$A$20*$C534/Setup!$B$17+INDEX('5N inverse'!$A$20:$Y$20,1,'5N mesh'!$B$7+1)*Setup!$B$22</f>
        <v>0</v>
      </c>
      <c r="W534" s="0" t="n">
        <f aca="false">SUMPRODUCT('5N inverse'!$A$21:$Y$21,'5N mesh'!$B$37:$Z$37,$E533:$AC533)+'5N inverse'!$A$21*$C534/Setup!$B$17+INDEX('5N inverse'!$A$21:$Y$21,1,'5N mesh'!$B$7+1)*Setup!$B$22</f>
        <v>0</v>
      </c>
      <c r="X534" s="0" t="n">
        <f aca="false">SUMPRODUCT('5N inverse'!$A$22:$Y$22,'5N mesh'!$B$37:$Z$37,$E533:$AC533)+'5N inverse'!$A$22*$C534/Setup!$B$17+INDEX('5N inverse'!$A$22:$Y$22,1,'5N mesh'!$B$7+1)*Setup!$B$22</f>
        <v>0</v>
      </c>
      <c r="Y534" s="0" t="n">
        <f aca="false">SUMPRODUCT('5N inverse'!$A$23:$Y$23,'5N mesh'!$B$37:$Z$37,$E533:$AC533)+'5N inverse'!$A$23*$C534/Setup!$B$17+INDEX('5N inverse'!$A$23:$Y$23,1,'5N mesh'!$B$7+1)*Setup!$B$22</f>
        <v>0</v>
      </c>
      <c r="Z534" s="0" t="n">
        <f aca="false">SUMPRODUCT('5N inverse'!$A$24:$Y$24,'5N mesh'!$B$37:$Z$37,$E533:$AC533)+'5N inverse'!$A$24*$C534/Setup!$B$17+INDEX('5N inverse'!$A$24:$Y$24,1,'5N mesh'!$B$7+1)*Setup!$B$22</f>
        <v>0</v>
      </c>
      <c r="AA534" s="0" t="n">
        <f aca="false">SUMPRODUCT('5N inverse'!$A$25:$Y$25,'5N mesh'!$B$37:$Z$37,$E533:$AC533)+'5N inverse'!$A$25*$C534/Setup!$B$17+INDEX('5N inverse'!$A$25:$Y$25,1,'5N mesh'!$B$7+1)*Setup!$B$22</f>
        <v>0</v>
      </c>
      <c r="AB534" s="0" t="n">
        <f aca="false">SUMPRODUCT('5N inverse'!$A$26:$Y$26,'5N mesh'!$B$37:$Z$37,$E533:$AC533)+'5N inverse'!$A$26*$C534/Setup!$B$17+INDEX('5N inverse'!$A$26:$Y$26,1,'5N mesh'!$B$7+1)*Setup!$B$22</f>
        <v>0</v>
      </c>
      <c r="AC534" s="0" t="n">
        <f aca="false">SUMPRODUCT('5N inverse'!$A$27:$Y$27,'5N mesh'!$B$37:$Z$37,$E533:$AC533)+'5N inverse'!$A$27*$C534/Setup!$B$17+INDEX('5N inverse'!$A$27:$Y$27,1,'5N mesh'!$B$7+1)*Setup!$B$22</f>
        <v>0</v>
      </c>
    </row>
    <row r="535" customFormat="false" ht="15" hidden="false" customHeight="false" outlineLevel="0" collapsed="false">
      <c r="A535" s="0" t="n">
        <v>530</v>
      </c>
      <c r="B535" s="0" t="n">
        <f aca="false">A535*Setup!$B$11/3600</f>
        <v>44.1666666666667</v>
      </c>
      <c r="C535" s="0" t="n">
        <f aca="false">Setup!$B$7+Setup!$B$8*COS(2*PI()*(B535-Setup!$B$9)/24)</f>
        <v>25.8469944529401</v>
      </c>
      <c r="D535" s="0" t="n">
        <f aca="false">(C535-E535)/Setup!$B$17</f>
        <v>0.528159289029572</v>
      </c>
      <c r="E535" s="0" t="n">
        <f aca="false">SUMPRODUCT('5N inverse'!$A$3:$Y$3,'5N mesh'!$B$37:$Z$37,$E534:$AC534)+'5N inverse'!$A$3*$C535/Setup!$B$17+INDEX('5N inverse'!$A$3:$Y$3,1,'5N mesh'!$B$7+1)*Setup!$B$22</f>
        <v>25.7783337453663</v>
      </c>
      <c r="F535" s="0" t="n">
        <f aca="false">SUMPRODUCT('5N inverse'!$A$4:$Y$4,'5N mesh'!$B$37:$Z$37,$E534:$AC534)+'5N inverse'!$A$4*$C535/Setup!$B$17+INDEX('5N inverse'!$A$4:$Y$4,1,'5N mesh'!$B$7+1)*Setup!$B$22</f>
        <v>23.996704954044</v>
      </c>
      <c r="G535" s="0" t="n">
        <f aca="false">SUMPRODUCT('5N inverse'!$A$5:$Y$5,'5N mesh'!$B$37:$Z$37,$E534:$AC534)+'5N inverse'!$A$5*$C535/Setup!$B$17+INDEX('5N inverse'!$A$5:$Y$5,1,'5N mesh'!$B$7+1)*Setup!$B$22</f>
        <v>20.4334473713995</v>
      </c>
      <c r="H535" s="0" t="n">
        <f aca="false">SUMPRODUCT('5N inverse'!$A$6:$Y$6,'5N mesh'!$B$37:$Z$37,$E534:$AC534)+'5N inverse'!$A$6*$C535/Setup!$B$17+INDEX('5N inverse'!$A$6:$Y$6,1,'5N mesh'!$B$7+1)*Setup!$B$22</f>
        <v>16.870189788755</v>
      </c>
      <c r="I535" s="0" t="n">
        <f aca="false">SUMPRODUCT('5N inverse'!$A$7:$Y$7,'5N mesh'!$B$37:$Z$37,$E534:$AC534)+'5N inverse'!$A$7*$C535/Setup!$B$17+INDEX('5N inverse'!$A$7:$Y$7,1,'5N mesh'!$B$7+1)*Setup!$B$22</f>
        <v>15.0885609974327</v>
      </c>
      <c r="J535" s="0" t="n">
        <f aca="false">SUMPRODUCT('5N inverse'!$A$8:$Y$8,'5N mesh'!$B$37:$Z$37,$E534:$AC534)+'5N inverse'!$A$8*$C535/Setup!$B$17+INDEX('5N inverse'!$A$8:$Y$8,1,'5N mesh'!$B$7+1)*Setup!$B$22</f>
        <v>0</v>
      </c>
      <c r="K535" s="0" t="n">
        <f aca="false">SUMPRODUCT('5N inverse'!$A$9:$Y$9,'5N mesh'!$B$37:$Z$37,$E534:$AC534)+'5N inverse'!$A$9*$C535/Setup!$B$17+INDEX('5N inverse'!$A$9:$Y$9,1,'5N mesh'!$B$7+1)*Setup!$B$22</f>
        <v>0</v>
      </c>
      <c r="L535" s="0" t="n">
        <f aca="false">SUMPRODUCT('5N inverse'!$A$10:$Y$10,'5N mesh'!$B$37:$Z$37,$E534:$AC534)+'5N inverse'!$A$10*$C535/Setup!$B$17+INDEX('5N inverse'!$A$10:$Y$10,1,'5N mesh'!$B$7+1)*Setup!$B$22</f>
        <v>0</v>
      </c>
      <c r="M535" s="0" t="n">
        <f aca="false">SUMPRODUCT('5N inverse'!$A$11:$Y$11,'5N mesh'!$B$37:$Z$37,$E534:$AC534)+'5N inverse'!$A$11*$C535/Setup!$B$17+INDEX('5N inverse'!$A$11:$Y$11,1,'5N mesh'!$B$7+1)*Setup!$B$22</f>
        <v>0</v>
      </c>
      <c r="N535" s="0" t="n">
        <f aca="false">SUMPRODUCT('5N inverse'!$A$12:$Y$12,'5N mesh'!$B$37:$Z$37,$E534:$AC534)+'5N inverse'!$A$12*$C535/Setup!$B$17+INDEX('5N inverse'!$A$12:$Y$12,1,'5N mesh'!$B$7+1)*Setup!$B$22</f>
        <v>0</v>
      </c>
      <c r="O535" s="0" t="n">
        <f aca="false">SUMPRODUCT('5N inverse'!$A$13:$Y$13,'5N mesh'!$B$37:$Z$37,$E534:$AC534)+'5N inverse'!$A$13*$C535/Setup!$B$17+INDEX('5N inverse'!$A$13:$Y$13,1,'5N mesh'!$B$7+1)*Setup!$B$22</f>
        <v>0</v>
      </c>
      <c r="P535" s="0" t="n">
        <f aca="false">SUMPRODUCT('5N inverse'!$A$14:$Y$14,'5N mesh'!$B$37:$Z$37,$E534:$AC534)+'5N inverse'!$A$14*$C535/Setup!$B$17+INDEX('5N inverse'!$A$14:$Y$14,1,'5N mesh'!$B$7+1)*Setup!$B$22</f>
        <v>0</v>
      </c>
      <c r="Q535" s="0" t="n">
        <f aca="false">SUMPRODUCT('5N inverse'!$A$15:$Y$15,'5N mesh'!$B$37:$Z$37,$E534:$AC534)+'5N inverse'!$A$15*$C535/Setup!$B$17+INDEX('5N inverse'!$A$15:$Y$15,1,'5N mesh'!$B$7+1)*Setup!$B$22</f>
        <v>0</v>
      </c>
      <c r="R535" s="0" t="n">
        <f aca="false">SUMPRODUCT('5N inverse'!$A$16:$Y$16,'5N mesh'!$B$37:$Z$37,$E534:$AC534)+'5N inverse'!$A$16*$C535/Setup!$B$17+INDEX('5N inverse'!$A$16:$Y$16,1,'5N mesh'!$B$7+1)*Setup!$B$22</f>
        <v>0</v>
      </c>
      <c r="S535" s="0" t="n">
        <f aca="false">SUMPRODUCT('5N inverse'!$A$17:$Y$17,'5N mesh'!$B$37:$Z$37,$E534:$AC534)+'5N inverse'!$A$17*$C535/Setup!$B$17+INDEX('5N inverse'!$A$17:$Y$17,1,'5N mesh'!$B$7+1)*Setup!$B$22</f>
        <v>0</v>
      </c>
      <c r="T535" s="0" t="n">
        <f aca="false">SUMPRODUCT('5N inverse'!$A$18:$Y$18,'5N mesh'!$B$37:$Z$37,$E534:$AC534)+'5N inverse'!$A$18*$C535/Setup!$B$17+INDEX('5N inverse'!$A$18:$Y$18,1,'5N mesh'!$B$7+1)*Setup!$B$22</f>
        <v>0</v>
      </c>
      <c r="U535" s="0" t="n">
        <f aca="false">SUMPRODUCT('5N inverse'!$A$19:$Y$19,'5N mesh'!$B$37:$Z$37,$E534:$AC534)+'5N inverse'!$A$19*$C535/Setup!$B$17+INDEX('5N inverse'!$A$19:$Y$19,1,'5N mesh'!$B$7+1)*Setup!$B$22</f>
        <v>0</v>
      </c>
      <c r="V535" s="0" t="n">
        <f aca="false">SUMPRODUCT('5N inverse'!$A$20:$Y$20,'5N mesh'!$B$37:$Z$37,$E534:$AC534)+'5N inverse'!$A$20*$C535/Setup!$B$17+INDEX('5N inverse'!$A$20:$Y$20,1,'5N mesh'!$B$7+1)*Setup!$B$22</f>
        <v>0</v>
      </c>
      <c r="W535" s="0" t="n">
        <f aca="false">SUMPRODUCT('5N inverse'!$A$21:$Y$21,'5N mesh'!$B$37:$Z$37,$E534:$AC534)+'5N inverse'!$A$21*$C535/Setup!$B$17+INDEX('5N inverse'!$A$21:$Y$21,1,'5N mesh'!$B$7+1)*Setup!$B$22</f>
        <v>0</v>
      </c>
      <c r="X535" s="0" t="n">
        <f aca="false">SUMPRODUCT('5N inverse'!$A$22:$Y$22,'5N mesh'!$B$37:$Z$37,$E534:$AC534)+'5N inverse'!$A$22*$C535/Setup!$B$17+INDEX('5N inverse'!$A$22:$Y$22,1,'5N mesh'!$B$7+1)*Setup!$B$22</f>
        <v>0</v>
      </c>
      <c r="Y535" s="0" t="n">
        <f aca="false">SUMPRODUCT('5N inverse'!$A$23:$Y$23,'5N mesh'!$B$37:$Z$37,$E534:$AC534)+'5N inverse'!$A$23*$C535/Setup!$B$17+INDEX('5N inverse'!$A$23:$Y$23,1,'5N mesh'!$B$7+1)*Setup!$B$22</f>
        <v>0</v>
      </c>
      <c r="Z535" s="0" t="n">
        <f aca="false">SUMPRODUCT('5N inverse'!$A$24:$Y$24,'5N mesh'!$B$37:$Z$37,$E534:$AC534)+'5N inverse'!$A$24*$C535/Setup!$B$17+INDEX('5N inverse'!$A$24:$Y$24,1,'5N mesh'!$B$7+1)*Setup!$B$22</f>
        <v>0</v>
      </c>
      <c r="AA535" s="0" t="n">
        <f aca="false">SUMPRODUCT('5N inverse'!$A$25:$Y$25,'5N mesh'!$B$37:$Z$37,$E534:$AC534)+'5N inverse'!$A$25*$C535/Setup!$B$17+INDEX('5N inverse'!$A$25:$Y$25,1,'5N mesh'!$B$7+1)*Setup!$B$22</f>
        <v>0</v>
      </c>
      <c r="AB535" s="0" t="n">
        <f aca="false">SUMPRODUCT('5N inverse'!$A$26:$Y$26,'5N mesh'!$B$37:$Z$37,$E534:$AC534)+'5N inverse'!$A$26*$C535/Setup!$B$17+INDEX('5N inverse'!$A$26:$Y$26,1,'5N mesh'!$B$7+1)*Setup!$B$22</f>
        <v>0</v>
      </c>
      <c r="AC535" s="0" t="n">
        <f aca="false">SUMPRODUCT('5N inverse'!$A$27:$Y$27,'5N mesh'!$B$37:$Z$37,$E534:$AC534)+'5N inverse'!$A$27*$C535/Setup!$B$17+INDEX('5N inverse'!$A$27:$Y$27,1,'5N mesh'!$B$7+1)*Setup!$B$22</f>
        <v>0</v>
      </c>
    </row>
    <row r="536" customFormat="false" ht="15" hidden="false" customHeight="false" outlineLevel="0" collapsed="false">
      <c r="A536" s="0" t="n">
        <v>531</v>
      </c>
      <c r="B536" s="0" t="n">
        <f aca="false">A536*Setup!$B$11/3600</f>
        <v>44.25</v>
      </c>
      <c r="C536" s="0" t="n">
        <f aca="false">Setup!$B$7+Setup!$B$8*COS(2*PI()*(B536-Setup!$B$9)/24)</f>
        <v>25.769154760876</v>
      </c>
      <c r="D536" s="0" t="n">
        <f aca="false">(C536-E536)/Setup!$B$17</f>
        <v>-0.0400649162030821</v>
      </c>
      <c r="E536" s="0" t="n">
        <f aca="false">SUMPRODUCT('5N inverse'!$A$3:$Y$3,'5N mesh'!$B$37:$Z$37,$E535:$AC535)+'5N inverse'!$A$3*$C536/Setup!$B$17+INDEX('5N inverse'!$A$3:$Y$3,1,'5N mesh'!$B$7+1)*Setup!$B$22</f>
        <v>25.7743631999824</v>
      </c>
      <c r="F536" s="0" t="n">
        <f aca="false">SUMPRODUCT('5N inverse'!$A$4:$Y$4,'5N mesh'!$B$37:$Z$37,$E535:$AC535)+'5N inverse'!$A$4*$C536/Setup!$B$17+INDEX('5N inverse'!$A$4:$Y$4,1,'5N mesh'!$B$7+1)*Setup!$B$22</f>
        <v>23.9934168664648</v>
      </c>
      <c r="G536" s="0" t="n">
        <f aca="false">SUMPRODUCT('5N inverse'!$A$5:$Y$5,'5N mesh'!$B$37:$Z$37,$E535:$AC535)+'5N inverse'!$A$5*$C536/Setup!$B$17+INDEX('5N inverse'!$A$5:$Y$5,1,'5N mesh'!$B$7+1)*Setup!$B$22</f>
        <v>20.4315241994297</v>
      </c>
      <c r="H536" s="0" t="n">
        <f aca="false">SUMPRODUCT('5N inverse'!$A$6:$Y$6,'5N mesh'!$B$37:$Z$37,$E535:$AC535)+'5N inverse'!$A$6*$C536/Setup!$B$17+INDEX('5N inverse'!$A$6:$Y$6,1,'5N mesh'!$B$7+1)*Setup!$B$22</f>
        <v>16.8696315323945</v>
      </c>
      <c r="I536" s="0" t="n">
        <f aca="false">SUMPRODUCT('5N inverse'!$A$7:$Y$7,'5N mesh'!$B$37:$Z$37,$E535:$AC535)+'5N inverse'!$A$7*$C536/Setup!$B$17+INDEX('5N inverse'!$A$7:$Y$7,1,'5N mesh'!$B$7+1)*Setup!$B$22</f>
        <v>15.0886851988769</v>
      </c>
      <c r="J536" s="0" t="n">
        <f aca="false">SUMPRODUCT('5N inverse'!$A$8:$Y$8,'5N mesh'!$B$37:$Z$37,$E535:$AC535)+'5N inverse'!$A$8*$C536/Setup!$B$17+INDEX('5N inverse'!$A$8:$Y$8,1,'5N mesh'!$B$7+1)*Setup!$B$22</f>
        <v>0</v>
      </c>
      <c r="K536" s="0" t="n">
        <f aca="false">SUMPRODUCT('5N inverse'!$A$9:$Y$9,'5N mesh'!$B$37:$Z$37,$E535:$AC535)+'5N inverse'!$A$9*$C536/Setup!$B$17+INDEX('5N inverse'!$A$9:$Y$9,1,'5N mesh'!$B$7+1)*Setup!$B$22</f>
        <v>0</v>
      </c>
      <c r="L536" s="0" t="n">
        <f aca="false">SUMPRODUCT('5N inverse'!$A$10:$Y$10,'5N mesh'!$B$37:$Z$37,$E535:$AC535)+'5N inverse'!$A$10*$C536/Setup!$B$17+INDEX('5N inverse'!$A$10:$Y$10,1,'5N mesh'!$B$7+1)*Setup!$B$22</f>
        <v>0</v>
      </c>
      <c r="M536" s="0" t="n">
        <f aca="false">SUMPRODUCT('5N inverse'!$A$11:$Y$11,'5N mesh'!$B$37:$Z$37,$E535:$AC535)+'5N inverse'!$A$11*$C536/Setup!$B$17+INDEX('5N inverse'!$A$11:$Y$11,1,'5N mesh'!$B$7+1)*Setup!$B$22</f>
        <v>0</v>
      </c>
      <c r="N536" s="0" t="n">
        <f aca="false">SUMPRODUCT('5N inverse'!$A$12:$Y$12,'5N mesh'!$B$37:$Z$37,$E535:$AC535)+'5N inverse'!$A$12*$C536/Setup!$B$17+INDEX('5N inverse'!$A$12:$Y$12,1,'5N mesh'!$B$7+1)*Setup!$B$22</f>
        <v>0</v>
      </c>
      <c r="O536" s="0" t="n">
        <f aca="false">SUMPRODUCT('5N inverse'!$A$13:$Y$13,'5N mesh'!$B$37:$Z$37,$E535:$AC535)+'5N inverse'!$A$13*$C536/Setup!$B$17+INDEX('5N inverse'!$A$13:$Y$13,1,'5N mesh'!$B$7+1)*Setup!$B$22</f>
        <v>0</v>
      </c>
      <c r="P536" s="0" t="n">
        <f aca="false">SUMPRODUCT('5N inverse'!$A$14:$Y$14,'5N mesh'!$B$37:$Z$37,$E535:$AC535)+'5N inverse'!$A$14*$C536/Setup!$B$17+INDEX('5N inverse'!$A$14:$Y$14,1,'5N mesh'!$B$7+1)*Setup!$B$22</f>
        <v>0</v>
      </c>
      <c r="Q536" s="0" t="n">
        <f aca="false">SUMPRODUCT('5N inverse'!$A$15:$Y$15,'5N mesh'!$B$37:$Z$37,$E535:$AC535)+'5N inverse'!$A$15*$C536/Setup!$B$17+INDEX('5N inverse'!$A$15:$Y$15,1,'5N mesh'!$B$7+1)*Setup!$B$22</f>
        <v>0</v>
      </c>
      <c r="R536" s="0" t="n">
        <f aca="false">SUMPRODUCT('5N inverse'!$A$16:$Y$16,'5N mesh'!$B$37:$Z$37,$E535:$AC535)+'5N inverse'!$A$16*$C536/Setup!$B$17+INDEX('5N inverse'!$A$16:$Y$16,1,'5N mesh'!$B$7+1)*Setup!$B$22</f>
        <v>0</v>
      </c>
      <c r="S536" s="0" t="n">
        <f aca="false">SUMPRODUCT('5N inverse'!$A$17:$Y$17,'5N mesh'!$B$37:$Z$37,$E535:$AC535)+'5N inverse'!$A$17*$C536/Setup!$B$17+INDEX('5N inverse'!$A$17:$Y$17,1,'5N mesh'!$B$7+1)*Setup!$B$22</f>
        <v>0</v>
      </c>
      <c r="T536" s="0" t="n">
        <f aca="false">SUMPRODUCT('5N inverse'!$A$18:$Y$18,'5N mesh'!$B$37:$Z$37,$E535:$AC535)+'5N inverse'!$A$18*$C536/Setup!$B$17+INDEX('5N inverse'!$A$18:$Y$18,1,'5N mesh'!$B$7+1)*Setup!$B$22</f>
        <v>0</v>
      </c>
      <c r="U536" s="0" t="n">
        <f aca="false">SUMPRODUCT('5N inverse'!$A$19:$Y$19,'5N mesh'!$B$37:$Z$37,$E535:$AC535)+'5N inverse'!$A$19*$C536/Setup!$B$17+INDEX('5N inverse'!$A$19:$Y$19,1,'5N mesh'!$B$7+1)*Setup!$B$22</f>
        <v>0</v>
      </c>
      <c r="V536" s="0" t="n">
        <f aca="false">SUMPRODUCT('5N inverse'!$A$20:$Y$20,'5N mesh'!$B$37:$Z$37,$E535:$AC535)+'5N inverse'!$A$20*$C536/Setup!$B$17+INDEX('5N inverse'!$A$20:$Y$20,1,'5N mesh'!$B$7+1)*Setup!$B$22</f>
        <v>0</v>
      </c>
      <c r="W536" s="0" t="n">
        <f aca="false">SUMPRODUCT('5N inverse'!$A$21:$Y$21,'5N mesh'!$B$37:$Z$37,$E535:$AC535)+'5N inverse'!$A$21*$C536/Setup!$B$17+INDEX('5N inverse'!$A$21:$Y$21,1,'5N mesh'!$B$7+1)*Setup!$B$22</f>
        <v>0</v>
      </c>
      <c r="X536" s="0" t="n">
        <f aca="false">SUMPRODUCT('5N inverse'!$A$22:$Y$22,'5N mesh'!$B$37:$Z$37,$E535:$AC535)+'5N inverse'!$A$22*$C536/Setup!$B$17+INDEX('5N inverse'!$A$22:$Y$22,1,'5N mesh'!$B$7+1)*Setup!$B$22</f>
        <v>0</v>
      </c>
      <c r="Y536" s="0" t="n">
        <f aca="false">SUMPRODUCT('5N inverse'!$A$23:$Y$23,'5N mesh'!$B$37:$Z$37,$E535:$AC535)+'5N inverse'!$A$23*$C536/Setup!$B$17+INDEX('5N inverse'!$A$23:$Y$23,1,'5N mesh'!$B$7+1)*Setup!$B$22</f>
        <v>0</v>
      </c>
      <c r="Z536" s="0" t="n">
        <f aca="false">SUMPRODUCT('5N inverse'!$A$24:$Y$24,'5N mesh'!$B$37:$Z$37,$E535:$AC535)+'5N inverse'!$A$24*$C536/Setup!$B$17+INDEX('5N inverse'!$A$24:$Y$24,1,'5N mesh'!$B$7+1)*Setup!$B$22</f>
        <v>0</v>
      </c>
      <c r="AA536" s="0" t="n">
        <f aca="false">SUMPRODUCT('5N inverse'!$A$25:$Y$25,'5N mesh'!$B$37:$Z$37,$E535:$AC535)+'5N inverse'!$A$25*$C536/Setup!$B$17+INDEX('5N inverse'!$A$25:$Y$25,1,'5N mesh'!$B$7+1)*Setup!$B$22</f>
        <v>0</v>
      </c>
      <c r="AB536" s="0" t="n">
        <f aca="false">SUMPRODUCT('5N inverse'!$A$26:$Y$26,'5N mesh'!$B$37:$Z$37,$E535:$AC535)+'5N inverse'!$A$26*$C536/Setup!$B$17+INDEX('5N inverse'!$A$26:$Y$26,1,'5N mesh'!$B$7+1)*Setup!$B$22</f>
        <v>0</v>
      </c>
      <c r="AC536" s="0" t="n">
        <f aca="false">SUMPRODUCT('5N inverse'!$A$27:$Y$27,'5N mesh'!$B$37:$Z$37,$E535:$AC535)+'5N inverse'!$A$27*$C536/Setup!$B$17+INDEX('5N inverse'!$A$27:$Y$27,1,'5N mesh'!$B$7+1)*Setup!$B$22</f>
        <v>0</v>
      </c>
    </row>
    <row r="537" customFormat="false" ht="15" hidden="false" customHeight="false" outlineLevel="0" collapsed="false">
      <c r="A537" s="0" t="n">
        <v>532</v>
      </c>
      <c r="B537" s="0" t="n">
        <f aca="false">A537*Setup!$B$11/3600</f>
        <v>44.3333333333333</v>
      </c>
      <c r="C537" s="0" t="n">
        <f aca="false">Setup!$B$7+Setup!$B$8*COS(2*PI()*(B537-Setup!$B$9)/24)</f>
        <v>25.6904730469628</v>
      </c>
      <c r="D537" s="0" t="n">
        <f aca="false">(C537-E537)/Setup!$B$17</f>
        <v>-0.607344517777729</v>
      </c>
      <c r="E537" s="0" t="n">
        <f aca="false">SUMPRODUCT('5N inverse'!$A$3:$Y$3,'5N mesh'!$B$37:$Z$37,$E536:$AC536)+'5N inverse'!$A$3*$C537/Setup!$B$17+INDEX('5N inverse'!$A$3:$Y$3,1,'5N mesh'!$B$7+1)*Setup!$B$22</f>
        <v>25.7694278342739</v>
      </c>
      <c r="F537" s="0" t="n">
        <f aca="false">SUMPRODUCT('5N inverse'!$A$4:$Y$4,'5N mesh'!$B$37:$Z$37,$E536:$AC536)+'5N inverse'!$A$4*$C537/Setup!$B$17+INDEX('5N inverse'!$A$4:$Y$4,1,'5N mesh'!$B$7+1)*Setup!$B$22</f>
        <v>23.9893236211657</v>
      </c>
      <c r="G537" s="0" t="n">
        <f aca="false">SUMPRODUCT('5N inverse'!$A$5:$Y$5,'5N mesh'!$B$37:$Z$37,$E536:$AC536)+'5N inverse'!$A$5*$C537/Setup!$B$17+INDEX('5N inverse'!$A$5:$Y$5,1,'5N mesh'!$B$7+1)*Setup!$B$22</f>
        <v>20.4291151949494</v>
      </c>
      <c r="H537" s="0" t="n">
        <f aca="false">SUMPRODUCT('5N inverse'!$A$6:$Y$6,'5N mesh'!$B$37:$Z$37,$E536:$AC536)+'5N inverse'!$A$6*$C537/Setup!$B$17+INDEX('5N inverse'!$A$6:$Y$6,1,'5N mesh'!$B$7+1)*Setup!$B$22</f>
        <v>16.8689067687331</v>
      </c>
      <c r="I537" s="0" t="n">
        <f aca="false">SUMPRODUCT('5N inverse'!$A$7:$Y$7,'5N mesh'!$B$37:$Z$37,$E536:$AC536)+'5N inverse'!$A$7*$C537/Setup!$B$17+INDEX('5N inverse'!$A$7:$Y$7,1,'5N mesh'!$B$7+1)*Setup!$B$22</f>
        <v>15.0888025556249</v>
      </c>
      <c r="J537" s="0" t="n">
        <f aca="false">SUMPRODUCT('5N inverse'!$A$8:$Y$8,'5N mesh'!$B$37:$Z$37,$E536:$AC536)+'5N inverse'!$A$8*$C537/Setup!$B$17+INDEX('5N inverse'!$A$8:$Y$8,1,'5N mesh'!$B$7+1)*Setup!$B$22</f>
        <v>0</v>
      </c>
      <c r="K537" s="0" t="n">
        <f aca="false">SUMPRODUCT('5N inverse'!$A$9:$Y$9,'5N mesh'!$B$37:$Z$37,$E536:$AC536)+'5N inverse'!$A$9*$C537/Setup!$B$17+INDEX('5N inverse'!$A$9:$Y$9,1,'5N mesh'!$B$7+1)*Setup!$B$22</f>
        <v>0</v>
      </c>
      <c r="L537" s="0" t="n">
        <f aca="false">SUMPRODUCT('5N inverse'!$A$10:$Y$10,'5N mesh'!$B$37:$Z$37,$E536:$AC536)+'5N inverse'!$A$10*$C537/Setup!$B$17+INDEX('5N inverse'!$A$10:$Y$10,1,'5N mesh'!$B$7+1)*Setup!$B$22</f>
        <v>0</v>
      </c>
      <c r="M537" s="0" t="n">
        <f aca="false">SUMPRODUCT('5N inverse'!$A$11:$Y$11,'5N mesh'!$B$37:$Z$37,$E536:$AC536)+'5N inverse'!$A$11*$C537/Setup!$B$17+INDEX('5N inverse'!$A$11:$Y$11,1,'5N mesh'!$B$7+1)*Setup!$B$22</f>
        <v>0</v>
      </c>
      <c r="N537" s="0" t="n">
        <f aca="false">SUMPRODUCT('5N inverse'!$A$12:$Y$12,'5N mesh'!$B$37:$Z$37,$E536:$AC536)+'5N inverse'!$A$12*$C537/Setup!$B$17+INDEX('5N inverse'!$A$12:$Y$12,1,'5N mesh'!$B$7+1)*Setup!$B$22</f>
        <v>0</v>
      </c>
      <c r="O537" s="0" t="n">
        <f aca="false">SUMPRODUCT('5N inverse'!$A$13:$Y$13,'5N mesh'!$B$37:$Z$37,$E536:$AC536)+'5N inverse'!$A$13*$C537/Setup!$B$17+INDEX('5N inverse'!$A$13:$Y$13,1,'5N mesh'!$B$7+1)*Setup!$B$22</f>
        <v>0</v>
      </c>
      <c r="P537" s="0" t="n">
        <f aca="false">SUMPRODUCT('5N inverse'!$A$14:$Y$14,'5N mesh'!$B$37:$Z$37,$E536:$AC536)+'5N inverse'!$A$14*$C537/Setup!$B$17+INDEX('5N inverse'!$A$14:$Y$14,1,'5N mesh'!$B$7+1)*Setup!$B$22</f>
        <v>0</v>
      </c>
      <c r="Q537" s="0" t="n">
        <f aca="false">SUMPRODUCT('5N inverse'!$A$15:$Y$15,'5N mesh'!$B$37:$Z$37,$E536:$AC536)+'5N inverse'!$A$15*$C537/Setup!$B$17+INDEX('5N inverse'!$A$15:$Y$15,1,'5N mesh'!$B$7+1)*Setup!$B$22</f>
        <v>0</v>
      </c>
      <c r="R537" s="0" t="n">
        <f aca="false">SUMPRODUCT('5N inverse'!$A$16:$Y$16,'5N mesh'!$B$37:$Z$37,$E536:$AC536)+'5N inverse'!$A$16*$C537/Setup!$B$17+INDEX('5N inverse'!$A$16:$Y$16,1,'5N mesh'!$B$7+1)*Setup!$B$22</f>
        <v>0</v>
      </c>
      <c r="S537" s="0" t="n">
        <f aca="false">SUMPRODUCT('5N inverse'!$A$17:$Y$17,'5N mesh'!$B$37:$Z$37,$E536:$AC536)+'5N inverse'!$A$17*$C537/Setup!$B$17+INDEX('5N inverse'!$A$17:$Y$17,1,'5N mesh'!$B$7+1)*Setup!$B$22</f>
        <v>0</v>
      </c>
      <c r="T537" s="0" t="n">
        <f aca="false">SUMPRODUCT('5N inverse'!$A$18:$Y$18,'5N mesh'!$B$37:$Z$37,$E536:$AC536)+'5N inverse'!$A$18*$C537/Setup!$B$17+INDEX('5N inverse'!$A$18:$Y$18,1,'5N mesh'!$B$7+1)*Setup!$B$22</f>
        <v>0</v>
      </c>
      <c r="U537" s="0" t="n">
        <f aca="false">SUMPRODUCT('5N inverse'!$A$19:$Y$19,'5N mesh'!$B$37:$Z$37,$E536:$AC536)+'5N inverse'!$A$19*$C537/Setup!$B$17+INDEX('5N inverse'!$A$19:$Y$19,1,'5N mesh'!$B$7+1)*Setup!$B$22</f>
        <v>0</v>
      </c>
      <c r="V537" s="0" t="n">
        <f aca="false">SUMPRODUCT('5N inverse'!$A$20:$Y$20,'5N mesh'!$B$37:$Z$37,$E536:$AC536)+'5N inverse'!$A$20*$C537/Setup!$B$17+INDEX('5N inverse'!$A$20:$Y$20,1,'5N mesh'!$B$7+1)*Setup!$B$22</f>
        <v>0</v>
      </c>
      <c r="W537" s="0" t="n">
        <f aca="false">SUMPRODUCT('5N inverse'!$A$21:$Y$21,'5N mesh'!$B$37:$Z$37,$E536:$AC536)+'5N inverse'!$A$21*$C537/Setup!$B$17+INDEX('5N inverse'!$A$21:$Y$21,1,'5N mesh'!$B$7+1)*Setup!$B$22</f>
        <v>0</v>
      </c>
      <c r="X537" s="0" t="n">
        <f aca="false">SUMPRODUCT('5N inverse'!$A$22:$Y$22,'5N mesh'!$B$37:$Z$37,$E536:$AC536)+'5N inverse'!$A$22*$C537/Setup!$B$17+INDEX('5N inverse'!$A$22:$Y$22,1,'5N mesh'!$B$7+1)*Setup!$B$22</f>
        <v>0</v>
      </c>
      <c r="Y537" s="0" t="n">
        <f aca="false">SUMPRODUCT('5N inverse'!$A$23:$Y$23,'5N mesh'!$B$37:$Z$37,$E536:$AC536)+'5N inverse'!$A$23*$C537/Setup!$B$17+INDEX('5N inverse'!$A$23:$Y$23,1,'5N mesh'!$B$7+1)*Setup!$B$22</f>
        <v>0</v>
      </c>
      <c r="Z537" s="0" t="n">
        <f aca="false">SUMPRODUCT('5N inverse'!$A$24:$Y$24,'5N mesh'!$B$37:$Z$37,$E536:$AC536)+'5N inverse'!$A$24*$C537/Setup!$B$17+INDEX('5N inverse'!$A$24:$Y$24,1,'5N mesh'!$B$7+1)*Setup!$B$22</f>
        <v>0</v>
      </c>
      <c r="AA537" s="0" t="n">
        <f aca="false">SUMPRODUCT('5N inverse'!$A$25:$Y$25,'5N mesh'!$B$37:$Z$37,$E536:$AC536)+'5N inverse'!$A$25*$C537/Setup!$B$17+INDEX('5N inverse'!$A$25:$Y$25,1,'5N mesh'!$B$7+1)*Setup!$B$22</f>
        <v>0</v>
      </c>
      <c r="AB537" s="0" t="n">
        <f aca="false">SUMPRODUCT('5N inverse'!$A$26:$Y$26,'5N mesh'!$B$37:$Z$37,$E536:$AC536)+'5N inverse'!$A$26*$C537/Setup!$B$17+INDEX('5N inverse'!$A$26:$Y$26,1,'5N mesh'!$B$7+1)*Setup!$B$22</f>
        <v>0</v>
      </c>
      <c r="AC537" s="0" t="n">
        <f aca="false">SUMPRODUCT('5N inverse'!$A$27:$Y$27,'5N mesh'!$B$37:$Z$37,$E536:$AC536)+'5N inverse'!$A$27*$C537/Setup!$B$17+INDEX('5N inverse'!$A$27:$Y$27,1,'5N mesh'!$B$7+1)*Setup!$B$22</f>
        <v>0</v>
      </c>
    </row>
    <row r="538" customFormat="false" ht="15" hidden="false" customHeight="false" outlineLevel="0" collapsed="false">
      <c r="A538" s="0" t="n">
        <v>533</v>
      </c>
      <c r="B538" s="0" t="n">
        <f aca="false">A538*Setup!$B$11/3600</f>
        <v>44.4166666666667</v>
      </c>
      <c r="C538" s="0" t="n">
        <f aca="false">Setup!$B$7+Setup!$B$8*COS(2*PI()*(B538-Setup!$B$9)/24)</f>
        <v>25.610986759435</v>
      </c>
      <c r="D538" s="0" t="n">
        <f aca="false">(C538-E538)/Setup!$B$17</f>
        <v>-1.17341005047503</v>
      </c>
      <c r="E538" s="0" t="n">
        <f aca="false">SUMPRODUCT('5N inverse'!$A$3:$Y$3,'5N mesh'!$B$37:$Z$37,$E537:$AC537)+'5N inverse'!$A$3*$C538/Setup!$B$17+INDEX('5N inverse'!$A$3:$Y$3,1,'5N mesh'!$B$7+1)*Setup!$B$22</f>
        <v>25.7635300659967</v>
      </c>
      <c r="F538" s="0" t="n">
        <f aca="false">SUMPRODUCT('5N inverse'!$A$4:$Y$4,'5N mesh'!$B$37:$Z$37,$E537:$AC537)+'5N inverse'!$A$4*$C538/Setup!$B$17+INDEX('5N inverse'!$A$4:$Y$4,1,'5N mesh'!$B$7+1)*Setup!$B$22</f>
        <v>23.9844272237761</v>
      </c>
      <c r="G538" s="0" t="n">
        <f aca="false">SUMPRODUCT('5N inverse'!$A$5:$Y$5,'5N mesh'!$B$37:$Z$37,$E537:$AC537)+'5N inverse'!$A$5*$C538/Setup!$B$17+INDEX('5N inverse'!$A$5:$Y$5,1,'5N mesh'!$B$7+1)*Setup!$B$22</f>
        <v>20.4262215393348</v>
      </c>
      <c r="H538" s="0" t="n">
        <f aca="false">SUMPRODUCT('5N inverse'!$A$6:$Y$6,'5N mesh'!$B$37:$Z$37,$E537:$AC537)+'5N inverse'!$A$6*$C538/Setup!$B$17+INDEX('5N inverse'!$A$6:$Y$6,1,'5N mesh'!$B$7+1)*Setup!$B$22</f>
        <v>16.8680158548935</v>
      </c>
      <c r="I538" s="0" t="n">
        <f aca="false">SUMPRODUCT('5N inverse'!$A$7:$Y$7,'5N mesh'!$B$37:$Z$37,$E537:$AC537)+'5N inverse'!$A$7*$C538/Setup!$B$17+INDEX('5N inverse'!$A$7:$Y$7,1,'5N mesh'!$B$7+1)*Setup!$B$22</f>
        <v>15.0889130126729</v>
      </c>
      <c r="J538" s="0" t="n">
        <f aca="false">SUMPRODUCT('5N inverse'!$A$8:$Y$8,'5N mesh'!$B$37:$Z$37,$E537:$AC537)+'5N inverse'!$A$8*$C538/Setup!$B$17+INDEX('5N inverse'!$A$8:$Y$8,1,'5N mesh'!$B$7+1)*Setup!$B$22</f>
        <v>0</v>
      </c>
      <c r="K538" s="0" t="n">
        <f aca="false">SUMPRODUCT('5N inverse'!$A$9:$Y$9,'5N mesh'!$B$37:$Z$37,$E537:$AC537)+'5N inverse'!$A$9*$C538/Setup!$B$17+INDEX('5N inverse'!$A$9:$Y$9,1,'5N mesh'!$B$7+1)*Setup!$B$22</f>
        <v>0</v>
      </c>
      <c r="L538" s="0" t="n">
        <f aca="false">SUMPRODUCT('5N inverse'!$A$10:$Y$10,'5N mesh'!$B$37:$Z$37,$E537:$AC537)+'5N inverse'!$A$10*$C538/Setup!$B$17+INDEX('5N inverse'!$A$10:$Y$10,1,'5N mesh'!$B$7+1)*Setup!$B$22</f>
        <v>0</v>
      </c>
      <c r="M538" s="0" t="n">
        <f aca="false">SUMPRODUCT('5N inverse'!$A$11:$Y$11,'5N mesh'!$B$37:$Z$37,$E537:$AC537)+'5N inverse'!$A$11*$C538/Setup!$B$17+INDEX('5N inverse'!$A$11:$Y$11,1,'5N mesh'!$B$7+1)*Setup!$B$22</f>
        <v>0</v>
      </c>
      <c r="N538" s="0" t="n">
        <f aca="false">SUMPRODUCT('5N inverse'!$A$12:$Y$12,'5N mesh'!$B$37:$Z$37,$E537:$AC537)+'5N inverse'!$A$12*$C538/Setup!$B$17+INDEX('5N inverse'!$A$12:$Y$12,1,'5N mesh'!$B$7+1)*Setup!$B$22</f>
        <v>0</v>
      </c>
      <c r="O538" s="0" t="n">
        <f aca="false">SUMPRODUCT('5N inverse'!$A$13:$Y$13,'5N mesh'!$B$37:$Z$37,$E537:$AC537)+'5N inverse'!$A$13*$C538/Setup!$B$17+INDEX('5N inverse'!$A$13:$Y$13,1,'5N mesh'!$B$7+1)*Setup!$B$22</f>
        <v>0</v>
      </c>
      <c r="P538" s="0" t="n">
        <f aca="false">SUMPRODUCT('5N inverse'!$A$14:$Y$14,'5N mesh'!$B$37:$Z$37,$E537:$AC537)+'5N inverse'!$A$14*$C538/Setup!$B$17+INDEX('5N inverse'!$A$14:$Y$14,1,'5N mesh'!$B$7+1)*Setup!$B$22</f>
        <v>0</v>
      </c>
      <c r="Q538" s="0" t="n">
        <f aca="false">SUMPRODUCT('5N inverse'!$A$15:$Y$15,'5N mesh'!$B$37:$Z$37,$E537:$AC537)+'5N inverse'!$A$15*$C538/Setup!$B$17+INDEX('5N inverse'!$A$15:$Y$15,1,'5N mesh'!$B$7+1)*Setup!$B$22</f>
        <v>0</v>
      </c>
      <c r="R538" s="0" t="n">
        <f aca="false">SUMPRODUCT('5N inverse'!$A$16:$Y$16,'5N mesh'!$B$37:$Z$37,$E537:$AC537)+'5N inverse'!$A$16*$C538/Setup!$B$17+INDEX('5N inverse'!$A$16:$Y$16,1,'5N mesh'!$B$7+1)*Setup!$B$22</f>
        <v>0</v>
      </c>
      <c r="S538" s="0" t="n">
        <f aca="false">SUMPRODUCT('5N inverse'!$A$17:$Y$17,'5N mesh'!$B$37:$Z$37,$E537:$AC537)+'5N inverse'!$A$17*$C538/Setup!$B$17+INDEX('5N inverse'!$A$17:$Y$17,1,'5N mesh'!$B$7+1)*Setup!$B$22</f>
        <v>0</v>
      </c>
      <c r="T538" s="0" t="n">
        <f aca="false">SUMPRODUCT('5N inverse'!$A$18:$Y$18,'5N mesh'!$B$37:$Z$37,$E537:$AC537)+'5N inverse'!$A$18*$C538/Setup!$B$17+INDEX('5N inverse'!$A$18:$Y$18,1,'5N mesh'!$B$7+1)*Setup!$B$22</f>
        <v>0</v>
      </c>
      <c r="U538" s="0" t="n">
        <f aca="false">SUMPRODUCT('5N inverse'!$A$19:$Y$19,'5N mesh'!$B$37:$Z$37,$E537:$AC537)+'5N inverse'!$A$19*$C538/Setup!$B$17+INDEX('5N inverse'!$A$19:$Y$19,1,'5N mesh'!$B$7+1)*Setup!$B$22</f>
        <v>0</v>
      </c>
      <c r="V538" s="0" t="n">
        <f aca="false">SUMPRODUCT('5N inverse'!$A$20:$Y$20,'5N mesh'!$B$37:$Z$37,$E537:$AC537)+'5N inverse'!$A$20*$C538/Setup!$B$17+INDEX('5N inverse'!$A$20:$Y$20,1,'5N mesh'!$B$7+1)*Setup!$B$22</f>
        <v>0</v>
      </c>
      <c r="W538" s="0" t="n">
        <f aca="false">SUMPRODUCT('5N inverse'!$A$21:$Y$21,'5N mesh'!$B$37:$Z$37,$E537:$AC537)+'5N inverse'!$A$21*$C538/Setup!$B$17+INDEX('5N inverse'!$A$21:$Y$21,1,'5N mesh'!$B$7+1)*Setup!$B$22</f>
        <v>0</v>
      </c>
      <c r="X538" s="0" t="n">
        <f aca="false">SUMPRODUCT('5N inverse'!$A$22:$Y$22,'5N mesh'!$B$37:$Z$37,$E537:$AC537)+'5N inverse'!$A$22*$C538/Setup!$B$17+INDEX('5N inverse'!$A$22:$Y$22,1,'5N mesh'!$B$7+1)*Setup!$B$22</f>
        <v>0</v>
      </c>
      <c r="Y538" s="0" t="n">
        <f aca="false">SUMPRODUCT('5N inverse'!$A$23:$Y$23,'5N mesh'!$B$37:$Z$37,$E537:$AC537)+'5N inverse'!$A$23*$C538/Setup!$B$17+INDEX('5N inverse'!$A$23:$Y$23,1,'5N mesh'!$B$7+1)*Setup!$B$22</f>
        <v>0</v>
      </c>
      <c r="Z538" s="0" t="n">
        <f aca="false">SUMPRODUCT('5N inverse'!$A$24:$Y$24,'5N mesh'!$B$37:$Z$37,$E537:$AC537)+'5N inverse'!$A$24*$C538/Setup!$B$17+INDEX('5N inverse'!$A$24:$Y$24,1,'5N mesh'!$B$7+1)*Setup!$B$22</f>
        <v>0</v>
      </c>
      <c r="AA538" s="0" t="n">
        <f aca="false">SUMPRODUCT('5N inverse'!$A$25:$Y$25,'5N mesh'!$B$37:$Z$37,$E537:$AC537)+'5N inverse'!$A$25*$C538/Setup!$B$17+INDEX('5N inverse'!$A$25:$Y$25,1,'5N mesh'!$B$7+1)*Setup!$B$22</f>
        <v>0</v>
      </c>
      <c r="AB538" s="0" t="n">
        <f aca="false">SUMPRODUCT('5N inverse'!$A$26:$Y$26,'5N mesh'!$B$37:$Z$37,$E537:$AC537)+'5N inverse'!$A$26*$C538/Setup!$B$17+INDEX('5N inverse'!$A$26:$Y$26,1,'5N mesh'!$B$7+1)*Setup!$B$22</f>
        <v>0</v>
      </c>
      <c r="AC538" s="0" t="n">
        <f aca="false">SUMPRODUCT('5N inverse'!$A$27:$Y$27,'5N mesh'!$B$37:$Z$37,$E537:$AC537)+'5N inverse'!$A$27*$C538/Setup!$B$17+INDEX('5N inverse'!$A$27:$Y$27,1,'5N mesh'!$B$7+1)*Setup!$B$22</f>
        <v>0</v>
      </c>
    </row>
    <row r="539" customFormat="false" ht="15" hidden="false" customHeight="false" outlineLevel="0" collapsed="false">
      <c r="A539" s="0" t="n">
        <v>534</v>
      </c>
      <c r="B539" s="0" t="n">
        <f aca="false">A539*Setup!$B$11/3600</f>
        <v>44.5</v>
      </c>
      <c r="C539" s="0" t="n">
        <f aca="false">Setup!$B$7+Setup!$B$8*COS(2*PI()*(B539-Setup!$B$9)/24)</f>
        <v>25.5307337294604</v>
      </c>
      <c r="D539" s="0" t="n">
        <f aca="false">(C539-E539)/Setup!$B$17</f>
        <v>-1.73799261987467</v>
      </c>
      <c r="E539" s="0" t="n">
        <f aca="false">SUMPRODUCT('5N inverse'!$A$3:$Y$3,'5N mesh'!$B$37:$Z$37,$E538:$AC538)+'5N inverse'!$A$3*$C539/Setup!$B$17+INDEX('5N inverse'!$A$3:$Y$3,1,'5N mesh'!$B$7+1)*Setup!$B$22</f>
        <v>25.7566727700441</v>
      </c>
      <c r="F539" s="0" t="n">
        <f aca="false">SUMPRODUCT('5N inverse'!$A$4:$Y$4,'5N mesh'!$B$37:$Z$37,$E538:$AC538)+'5N inverse'!$A$4*$C539/Setup!$B$17+INDEX('5N inverse'!$A$4:$Y$4,1,'5N mesh'!$B$7+1)*Setup!$B$22</f>
        <v>23.9787300614183</v>
      </c>
      <c r="G539" s="0" t="n">
        <f aca="false">SUMPRODUCT('5N inverse'!$A$5:$Y$5,'5N mesh'!$B$37:$Z$37,$E538:$AC538)+'5N inverse'!$A$5*$C539/Setup!$B$17+INDEX('5N inverse'!$A$5:$Y$5,1,'5N mesh'!$B$7+1)*Setup!$B$22</f>
        <v>20.4228446441668</v>
      </c>
      <c r="H539" s="0" t="n">
        <f aca="false">SUMPRODUCT('5N inverse'!$A$6:$Y$6,'5N mesh'!$B$37:$Z$37,$E538:$AC538)+'5N inverse'!$A$6*$C539/Setup!$B$17+INDEX('5N inverse'!$A$6:$Y$6,1,'5N mesh'!$B$7+1)*Setup!$B$22</f>
        <v>16.8669592269152</v>
      </c>
      <c r="I539" s="0" t="n">
        <f aca="false">SUMPRODUCT('5N inverse'!$A$7:$Y$7,'5N mesh'!$B$37:$Z$37,$E538:$AC538)+'5N inverse'!$A$7*$C539/Setup!$B$17+INDEX('5N inverse'!$A$7:$Y$7,1,'5N mesh'!$B$7+1)*Setup!$B$22</f>
        <v>15.0890165182895</v>
      </c>
      <c r="J539" s="0" t="n">
        <f aca="false">SUMPRODUCT('5N inverse'!$A$8:$Y$8,'5N mesh'!$B$37:$Z$37,$E538:$AC538)+'5N inverse'!$A$8*$C539/Setup!$B$17+INDEX('5N inverse'!$A$8:$Y$8,1,'5N mesh'!$B$7+1)*Setup!$B$22</f>
        <v>0</v>
      </c>
      <c r="K539" s="0" t="n">
        <f aca="false">SUMPRODUCT('5N inverse'!$A$9:$Y$9,'5N mesh'!$B$37:$Z$37,$E538:$AC538)+'5N inverse'!$A$9*$C539/Setup!$B$17+INDEX('5N inverse'!$A$9:$Y$9,1,'5N mesh'!$B$7+1)*Setup!$B$22</f>
        <v>0</v>
      </c>
      <c r="L539" s="0" t="n">
        <f aca="false">SUMPRODUCT('5N inverse'!$A$10:$Y$10,'5N mesh'!$B$37:$Z$37,$E538:$AC538)+'5N inverse'!$A$10*$C539/Setup!$B$17+INDEX('5N inverse'!$A$10:$Y$10,1,'5N mesh'!$B$7+1)*Setup!$B$22</f>
        <v>0</v>
      </c>
      <c r="M539" s="0" t="n">
        <f aca="false">SUMPRODUCT('5N inverse'!$A$11:$Y$11,'5N mesh'!$B$37:$Z$37,$E538:$AC538)+'5N inverse'!$A$11*$C539/Setup!$B$17+INDEX('5N inverse'!$A$11:$Y$11,1,'5N mesh'!$B$7+1)*Setup!$B$22</f>
        <v>0</v>
      </c>
      <c r="N539" s="0" t="n">
        <f aca="false">SUMPRODUCT('5N inverse'!$A$12:$Y$12,'5N mesh'!$B$37:$Z$37,$E538:$AC538)+'5N inverse'!$A$12*$C539/Setup!$B$17+INDEX('5N inverse'!$A$12:$Y$12,1,'5N mesh'!$B$7+1)*Setup!$B$22</f>
        <v>0</v>
      </c>
      <c r="O539" s="0" t="n">
        <f aca="false">SUMPRODUCT('5N inverse'!$A$13:$Y$13,'5N mesh'!$B$37:$Z$37,$E538:$AC538)+'5N inverse'!$A$13*$C539/Setup!$B$17+INDEX('5N inverse'!$A$13:$Y$13,1,'5N mesh'!$B$7+1)*Setup!$B$22</f>
        <v>0</v>
      </c>
      <c r="P539" s="0" t="n">
        <f aca="false">SUMPRODUCT('5N inverse'!$A$14:$Y$14,'5N mesh'!$B$37:$Z$37,$E538:$AC538)+'5N inverse'!$A$14*$C539/Setup!$B$17+INDEX('5N inverse'!$A$14:$Y$14,1,'5N mesh'!$B$7+1)*Setup!$B$22</f>
        <v>0</v>
      </c>
      <c r="Q539" s="0" t="n">
        <f aca="false">SUMPRODUCT('5N inverse'!$A$15:$Y$15,'5N mesh'!$B$37:$Z$37,$E538:$AC538)+'5N inverse'!$A$15*$C539/Setup!$B$17+INDEX('5N inverse'!$A$15:$Y$15,1,'5N mesh'!$B$7+1)*Setup!$B$22</f>
        <v>0</v>
      </c>
      <c r="R539" s="0" t="n">
        <f aca="false">SUMPRODUCT('5N inverse'!$A$16:$Y$16,'5N mesh'!$B$37:$Z$37,$E538:$AC538)+'5N inverse'!$A$16*$C539/Setup!$B$17+INDEX('5N inverse'!$A$16:$Y$16,1,'5N mesh'!$B$7+1)*Setup!$B$22</f>
        <v>0</v>
      </c>
      <c r="S539" s="0" t="n">
        <f aca="false">SUMPRODUCT('5N inverse'!$A$17:$Y$17,'5N mesh'!$B$37:$Z$37,$E538:$AC538)+'5N inverse'!$A$17*$C539/Setup!$B$17+INDEX('5N inverse'!$A$17:$Y$17,1,'5N mesh'!$B$7+1)*Setup!$B$22</f>
        <v>0</v>
      </c>
      <c r="T539" s="0" t="n">
        <f aca="false">SUMPRODUCT('5N inverse'!$A$18:$Y$18,'5N mesh'!$B$37:$Z$37,$E538:$AC538)+'5N inverse'!$A$18*$C539/Setup!$B$17+INDEX('5N inverse'!$A$18:$Y$18,1,'5N mesh'!$B$7+1)*Setup!$B$22</f>
        <v>0</v>
      </c>
      <c r="U539" s="0" t="n">
        <f aca="false">SUMPRODUCT('5N inverse'!$A$19:$Y$19,'5N mesh'!$B$37:$Z$37,$E538:$AC538)+'5N inverse'!$A$19*$C539/Setup!$B$17+INDEX('5N inverse'!$A$19:$Y$19,1,'5N mesh'!$B$7+1)*Setup!$B$22</f>
        <v>0</v>
      </c>
      <c r="V539" s="0" t="n">
        <f aca="false">SUMPRODUCT('5N inverse'!$A$20:$Y$20,'5N mesh'!$B$37:$Z$37,$E538:$AC538)+'5N inverse'!$A$20*$C539/Setup!$B$17+INDEX('5N inverse'!$A$20:$Y$20,1,'5N mesh'!$B$7+1)*Setup!$B$22</f>
        <v>0</v>
      </c>
      <c r="W539" s="0" t="n">
        <f aca="false">SUMPRODUCT('5N inverse'!$A$21:$Y$21,'5N mesh'!$B$37:$Z$37,$E538:$AC538)+'5N inverse'!$A$21*$C539/Setup!$B$17+INDEX('5N inverse'!$A$21:$Y$21,1,'5N mesh'!$B$7+1)*Setup!$B$22</f>
        <v>0</v>
      </c>
      <c r="X539" s="0" t="n">
        <f aca="false">SUMPRODUCT('5N inverse'!$A$22:$Y$22,'5N mesh'!$B$37:$Z$37,$E538:$AC538)+'5N inverse'!$A$22*$C539/Setup!$B$17+INDEX('5N inverse'!$A$22:$Y$22,1,'5N mesh'!$B$7+1)*Setup!$B$22</f>
        <v>0</v>
      </c>
      <c r="Y539" s="0" t="n">
        <f aca="false">SUMPRODUCT('5N inverse'!$A$23:$Y$23,'5N mesh'!$B$37:$Z$37,$E538:$AC538)+'5N inverse'!$A$23*$C539/Setup!$B$17+INDEX('5N inverse'!$A$23:$Y$23,1,'5N mesh'!$B$7+1)*Setup!$B$22</f>
        <v>0</v>
      </c>
      <c r="Z539" s="0" t="n">
        <f aca="false">SUMPRODUCT('5N inverse'!$A$24:$Y$24,'5N mesh'!$B$37:$Z$37,$E538:$AC538)+'5N inverse'!$A$24*$C539/Setup!$B$17+INDEX('5N inverse'!$A$24:$Y$24,1,'5N mesh'!$B$7+1)*Setup!$B$22</f>
        <v>0</v>
      </c>
      <c r="AA539" s="0" t="n">
        <f aca="false">SUMPRODUCT('5N inverse'!$A$25:$Y$25,'5N mesh'!$B$37:$Z$37,$E538:$AC538)+'5N inverse'!$A$25*$C539/Setup!$B$17+INDEX('5N inverse'!$A$25:$Y$25,1,'5N mesh'!$B$7+1)*Setup!$B$22</f>
        <v>0</v>
      </c>
      <c r="AB539" s="0" t="n">
        <f aca="false">SUMPRODUCT('5N inverse'!$A$26:$Y$26,'5N mesh'!$B$37:$Z$37,$E538:$AC538)+'5N inverse'!$A$26*$C539/Setup!$B$17+INDEX('5N inverse'!$A$26:$Y$26,1,'5N mesh'!$B$7+1)*Setup!$B$22</f>
        <v>0</v>
      </c>
      <c r="AC539" s="0" t="n">
        <f aca="false">SUMPRODUCT('5N inverse'!$A$27:$Y$27,'5N mesh'!$B$37:$Z$37,$E538:$AC538)+'5N inverse'!$A$27*$C539/Setup!$B$17+INDEX('5N inverse'!$A$27:$Y$27,1,'5N mesh'!$B$7+1)*Setup!$B$22</f>
        <v>0</v>
      </c>
    </row>
    <row r="540" customFormat="false" ht="15" hidden="false" customHeight="false" outlineLevel="0" collapsed="false">
      <c r="A540" s="0" t="n">
        <v>535</v>
      </c>
      <c r="B540" s="0" t="n">
        <f aca="false">A540*Setup!$B$11/3600</f>
        <v>44.5833333333333</v>
      </c>
      <c r="C540" s="0" t="n">
        <f aca="false">Setup!$B$7+Setup!$B$8*COS(2*PI()*(B540-Setup!$B$9)/24)</f>
        <v>25.4497521531348</v>
      </c>
      <c r="D540" s="0" t="n">
        <f aca="false">(C540-E540)/Setup!$B$17</f>
        <v>-2.30082403042756</v>
      </c>
      <c r="E540" s="0" t="n">
        <f aca="false">SUMPRODUCT('5N inverse'!$A$3:$Y$3,'5N mesh'!$B$37:$Z$37,$E539:$AC539)+'5N inverse'!$A$3*$C540/Setup!$B$17+INDEX('5N inverse'!$A$3:$Y$3,1,'5N mesh'!$B$7+1)*Setup!$B$22</f>
        <v>25.7488592770904</v>
      </c>
      <c r="F540" s="0" t="n">
        <f aca="false">SUMPRODUCT('5N inverse'!$A$4:$Y$4,'5N mesh'!$B$37:$Z$37,$E539:$AC539)+'5N inverse'!$A$4*$C540/Setup!$B$17+INDEX('5N inverse'!$A$4:$Y$4,1,'5N mesh'!$B$7+1)*Setup!$B$22</f>
        <v>23.9722349015821</v>
      </c>
      <c r="G540" s="0" t="n">
        <f aca="false">SUMPRODUCT('5N inverse'!$A$5:$Y$5,'5N mesh'!$B$37:$Z$37,$E539:$AC539)+'5N inverse'!$A$5*$C540/Setup!$B$17+INDEX('5N inverse'!$A$5:$Y$5,1,'5N mesh'!$B$7+1)*Setup!$B$22</f>
        <v>20.4189861505656</v>
      </c>
      <c r="H540" s="0" t="n">
        <f aca="false">SUMPRODUCT('5N inverse'!$A$6:$Y$6,'5N mesh'!$B$37:$Z$37,$E539:$AC539)+'5N inverse'!$A$6*$C540/Setup!$B$17+INDEX('5N inverse'!$A$6:$Y$6,1,'5N mesh'!$B$7+1)*Setup!$B$22</f>
        <v>16.8657373995491</v>
      </c>
      <c r="I540" s="0" t="n">
        <f aca="false">SUMPRODUCT('5N inverse'!$A$7:$Y$7,'5N mesh'!$B$37:$Z$37,$E539:$AC539)+'5N inverse'!$A$7*$C540/Setup!$B$17+INDEX('5N inverse'!$A$7:$Y$7,1,'5N mesh'!$B$7+1)*Setup!$B$22</f>
        <v>15.0891130240408</v>
      </c>
      <c r="J540" s="0" t="n">
        <f aca="false">SUMPRODUCT('5N inverse'!$A$8:$Y$8,'5N mesh'!$B$37:$Z$37,$E539:$AC539)+'5N inverse'!$A$8*$C540/Setup!$B$17+INDEX('5N inverse'!$A$8:$Y$8,1,'5N mesh'!$B$7+1)*Setup!$B$22</f>
        <v>0</v>
      </c>
      <c r="K540" s="0" t="n">
        <f aca="false">SUMPRODUCT('5N inverse'!$A$9:$Y$9,'5N mesh'!$B$37:$Z$37,$E539:$AC539)+'5N inverse'!$A$9*$C540/Setup!$B$17+INDEX('5N inverse'!$A$9:$Y$9,1,'5N mesh'!$B$7+1)*Setup!$B$22</f>
        <v>0</v>
      </c>
      <c r="L540" s="0" t="n">
        <f aca="false">SUMPRODUCT('5N inverse'!$A$10:$Y$10,'5N mesh'!$B$37:$Z$37,$E539:$AC539)+'5N inverse'!$A$10*$C540/Setup!$B$17+INDEX('5N inverse'!$A$10:$Y$10,1,'5N mesh'!$B$7+1)*Setup!$B$22</f>
        <v>0</v>
      </c>
      <c r="M540" s="0" t="n">
        <f aca="false">SUMPRODUCT('5N inverse'!$A$11:$Y$11,'5N mesh'!$B$37:$Z$37,$E539:$AC539)+'5N inverse'!$A$11*$C540/Setup!$B$17+INDEX('5N inverse'!$A$11:$Y$11,1,'5N mesh'!$B$7+1)*Setup!$B$22</f>
        <v>0</v>
      </c>
      <c r="N540" s="0" t="n">
        <f aca="false">SUMPRODUCT('5N inverse'!$A$12:$Y$12,'5N mesh'!$B$37:$Z$37,$E539:$AC539)+'5N inverse'!$A$12*$C540/Setup!$B$17+INDEX('5N inverse'!$A$12:$Y$12,1,'5N mesh'!$B$7+1)*Setup!$B$22</f>
        <v>0</v>
      </c>
      <c r="O540" s="0" t="n">
        <f aca="false">SUMPRODUCT('5N inverse'!$A$13:$Y$13,'5N mesh'!$B$37:$Z$37,$E539:$AC539)+'5N inverse'!$A$13*$C540/Setup!$B$17+INDEX('5N inverse'!$A$13:$Y$13,1,'5N mesh'!$B$7+1)*Setup!$B$22</f>
        <v>0</v>
      </c>
      <c r="P540" s="0" t="n">
        <f aca="false">SUMPRODUCT('5N inverse'!$A$14:$Y$14,'5N mesh'!$B$37:$Z$37,$E539:$AC539)+'5N inverse'!$A$14*$C540/Setup!$B$17+INDEX('5N inverse'!$A$14:$Y$14,1,'5N mesh'!$B$7+1)*Setup!$B$22</f>
        <v>0</v>
      </c>
      <c r="Q540" s="0" t="n">
        <f aca="false">SUMPRODUCT('5N inverse'!$A$15:$Y$15,'5N mesh'!$B$37:$Z$37,$E539:$AC539)+'5N inverse'!$A$15*$C540/Setup!$B$17+INDEX('5N inverse'!$A$15:$Y$15,1,'5N mesh'!$B$7+1)*Setup!$B$22</f>
        <v>0</v>
      </c>
      <c r="R540" s="0" t="n">
        <f aca="false">SUMPRODUCT('5N inverse'!$A$16:$Y$16,'5N mesh'!$B$37:$Z$37,$E539:$AC539)+'5N inverse'!$A$16*$C540/Setup!$B$17+INDEX('5N inverse'!$A$16:$Y$16,1,'5N mesh'!$B$7+1)*Setup!$B$22</f>
        <v>0</v>
      </c>
      <c r="S540" s="0" t="n">
        <f aca="false">SUMPRODUCT('5N inverse'!$A$17:$Y$17,'5N mesh'!$B$37:$Z$37,$E539:$AC539)+'5N inverse'!$A$17*$C540/Setup!$B$17+INDEX('5N inverse'!$A$17:$Y$17,1,'5N mesh'!$B$7+1)*Setup!$B$22</f>
        <v>0</v>
      </c>
      <c r="T540" s="0" t="n">
        <f aca="false">SUMPRODUCT('5N inverse'!$A$18:$Y$18,'5N mesh'!$B$37:$Z$37,$E539:$AC539)+'5N inverse'!$A$18*$C540/Setup!$B$17+INDEX('5N inverse'!$A$18:$Y$18,1,'5N mesh'!$B$7+1)*Setup!$B$22</f>
        <v>0</v>
      </c>
      <c r="U540" s="0" t="n">
        <f aca="false">SUMPRODUCT('5N inverse'!$A$19:$Y$19,'5N mesh'!$B$37:$Z$37,$E539:$AC539)+'5N inverse'!$A$19*$C540/Setup!$B$17+INDEX('5N inverse'!$A$19:$Y$19,1,'5N mesh'!$B$7+1)*Setup!$B$22</f>
        <v>0</v>
      </c>
      <c r="V540" s="0" t="n">
        <f aca="false">SUMPRODUCT('5N inverse'!$A$20:$Y$20,'5N mesh'!$B$37:$Z$37,$E539:$AC539)+'5N inverse'!$A$20*$C540/Setup!$B$17+INDEX('5N inverse'!$A$20:$Y$20,1,'5N mesh'!$B$7+1)*Setup!$B$22</f>
        <v>0</v>
      </c>
      <c r="W540" s="0" t="n">
        <f aca="false">SUMPRODUCT('5N inverse'!$A$21:$Y$21,'5N mesh'!$B$37:$Z$37,$E539:$AC539)+'5N inverse'!$A$21*$C540/Setup!$B$17+INDEX('5N inverse'!$A$21:$Y$21,1,'5N mesh'!$B$7+1)*Setup!$B$22</f>
        <v>0</v>
      </c>
      <c r="X540" s="0" t="n">
        <f aca="false">SUMPRODUCT('5N inverse'!$A$22:$Y$22,'5N mesh'!$B$37:$Z$37,$E539:$AC539)+'5N inverse'!$A$22*$C540/Setup!$B$17+INDEX('5N inverse'!$A$22:$Y$22,1,'5N mesh'!$B$7+1)*Setup!$B$22</f>
        <v>0</v>
      </c>
      <c r="Y540" s="0" t="n">
        <f aca="false">SUMPRODUCT('5N inverse'!$A$23:$Y$23,'5N mesh'!$B$37:$Z$37,$E539:$AC539)+'5N inverse'!$A$23*$C540/Setup!$B$17+INDEX('5N inverse'!$A$23:$Y$23,1,'5N mesh'!$B$7+1)*Setup!$B$22</f>
        <v>0</v>
      </c>
      <c r="Z540" s="0" t="n">
        <f aca="false">SUMPRODUCT('5N inverse'!$A$24:$Y$24,'5N mesh'!$B$37:$Z$37,$E539:$AC539)+'5N inverse'!$A$24*$C540/Setup!$B$17+INDEX('5N inverse'!$A$24:$Y$24,1,'5N mesh'!$B$7+1)*Setup!$B$22</f>
        <v>0</v>
      </c>
      <c r="AA540" s="0" t="n">
        <f aca="false">SUMPRODUCT('5N inverse'!$A$25:$Y$25,'5N mesh'!$B$37:$Z$37,$E539:$AC539)+'5N inverse'!$A$25*$C540/Setup!$B$17+INDEX('5N inverse'!$A$25:$Y$25,1,'5N mesh'!$B$7+1)*Setup!$B$22</f>
        <v>0</v>
      </c>
      <c r="AB540" s="0" t="n">
        <f aca="false">SUMPRODUCT('5N inverse'!$A$26:$Y$26,'5N mesh'!$B$37:$Z$37,$E539:$AC539)+'5N inverse'!$A$26*$C540/Setup!$B$17+INDEX('5N inverse'!$A$26:$Y$26,1,'5N mesh'!$B$7+1)*Setup!$B$22</f>
        <v>0</v>
      </c>
      <c r="AC540" s="0" t="n">
        <f aca="false">SUMPRODUCT('5N inverse'!$A$27:$Y$27,'5N mesh'!$B$37:$Z$37,$E539:$AC539)+'5N inverse'!$A$27*$C540/Setup!$B$17+INDEX('5N inverse'!$A$27:$Y$27,1,'5N mesh'!$B$7+1)*Setup!$B$22</f>
        <v>0</v>
      </c>
    </row>
    <row r="541" customFormat="false" ht="15" hidden="false" customHeight="false" outlineLevel="0" collapsed="false">
      <c r="A541" s="0" t="n">
        <v>536</v>
      </c>
      <c r="B541" s="0" t="n">
        <f aca="false">A541*Setup!$B$11/3600</f>
        <v>44.6666666666667</v>
      </c>
      <c r="C541" s="0" t="n">
        <f aca="false">Setup!$B$7+Setup!$B$8*COS(2*PI()*(B541-Setup!$B$9)/24)</f>
        <v>25.3680805733027</v>
      </c>
      <c r="D541" s="0" t="n">
        <f aca="false">(C541-E541)/Setup!$B$17</f>
        <v>-2.86163691319497</v>
      </c>
      <c r="E541" s="0" t="n">
        <f aca="false">SUMPRODUCT('5N inverse'!$A$3:$Y$3,'5N mesh'!$B$37:$Z$37,$E540:$AC540)+'5N inverse'!$A$3*$C541/Setup!$B$17+INDEX('5N inverse'!$A$3:$Y$3,1,'5N mesh'!$B$7+1)*Setup!$B$22</f>
        <v>25.740093372018</v>
      </c>
      <c r="F541" s="0" t="n">
        <f aca="false">SUMPRODUCT('5N inverse'!$A$4:$Y$4,'5N mesh'!$B$37:$Z$37,$E540:$AC540)+'5N inverse'!$A$4*$C541/Setup!$B$17+INDEX('5N inverse'!$A$4:$Y$4,1,'5N mesh'!$B$7+1)*Setup!$B$22</f>
        <v>23.9649448908173</v>
      </c>
      <c r="G541" s="0" t="n">
        <f aca="false">SUMPRODUCT('5N inverse'!$A$5:$Y$5,'5N mesh'!$B$37:$Z$37,$E540:$AC540)+'5N inverse'!$A$5*$C541/Setup!$B$17+INDEX('5N inverse'!$A$5:$Y$5,1,'5N mesh'!$B$7+1)*Setup!$B$22</f>
        <v>20.4146479284158</v>
      </c>
      <c r="H541" s="0" t="n">
        <f aca="false">SUMPRODUCT('5N inverse'!$A$6:$Y$6,'5N mesh'!$B$37:$Z$37,$E540:$AC540)+'5N inverse'!$A$6*$C541/Setup!$B$17+INDEX('5N inverse'!$A$6:$Y$6,1,'5N mesh'!$B$7+1)*Setup!$B$22</f>
        <v>16.8643509660143</v>
      </c>
      <c r="I541" s="0" t="n">
        <f aca="false">SUMPRODUCT('5N inverse'!$A$7:$Y$7,'5N mesh'!$B$37:$Z$37,$E540:$AC540)+'5N inverse'!$A$7*$C541/Setup!$B$17+INDEX('5N inverse'!$A$7:$Y$7,1,'5N mesh'!$B$7+1)*Setup!$B$22</f>
        <v>15.0892024848136</v>
      </c>
      <c r="J541" s="0" t="n">
        <f aca="false">SUMPRODUCT('5N inverse'!$A$8:$Y$8,'5N mesh'!$B$37:$Z$37,$E540:$AC540)+'5N inverse'!$A$8*$C541/Setup!$B$17+INDEX('5N inverse'!$A$8:$Y$8,1,'5N mesh'!$B$7+1)*Setup!$B$22</f>
        <v>0</v>
      </c>
      <c r="K541" s="0" t="n">
        <f aca="false">SUMPRODUCT('5N inverse'!$A$9:$Y$9,'5N mesh'!$B$37:$Z$37,$E540:$AC540)+'5N inverse'!$A$9*$C541/Setup!$B$17+INDEX('5N inverse'!$A$9:$Y$9,1,'5N mesh'!$B$7+1)*Setup!$B$22</f>
        <v>0</v>
      </c>
      <c r="L541" s="0" t="n">
        <f aca="false">SUMPRODUCT('5N inverse'!$A$10:$Y$10,'5N mesh'!$B$37:$Z$37,$E540:$AC540)+'5N inverse'!$A$10*$C541/Setup!$B$17+INDEX('5N inverse'!$A$10:$Y$10,1,'5N mesh'!$B$7+1)*Setup!$B$22</f>
        <v>0</v>
      </c>
      <c r="M541" s="0" t="n">
        <f aca="false">SUMPRODUCT('5N inverse'!$A$11:$Y$11,'5N mesh'!$B$37:$Z$37,$E540:$AC540)+'5N inverse'!$A$11*$C541/Setup!$B$17+INDEX('5N inverse'!$A$11:$Y$11,1,'5N mesh'!$B$7+1)*Setup!$B$22</f>
        <v>0</v>
      </c>
      <c r="N541" s="0" t="n">
        <f aca="false">SUMPRODUCT('5N inverse'!$A$12:$Y$12,'5N mesh'!$B$37:$Z$37,$E540:$AC540)+'5N inverse'!$A$12*$C541/Setup!$B$17+INDEX('5N inverse'!$A$12:$Y$12,1,'5N mesh'!$B$7+1)*Setup!$B$22</f>
        <v>0</v>
      </c>
      <c r="O541" s="0" t="n">
        <f aca="false">SUMPRODUCT('5N inverse'!$A$13:$Y$13,'5N mesh'!$B$37:$Z$37,$E540:$AC540)+'5N inverse'!$A$13*$C541/Setup!$B$17+INDEX('5N inverse'!$A$13:$Y$13,1,'5N mesh'!$B$7+1)*Setup!$B$22</f>
        <v>0</v>
      </c>
      <c r="P541" s="0" t="n">
        <f aca="false">SUMPRODUCT('5N inverse'!$A$14:$Y$14,'5N mesh'!$B$37:$Z$37,$E540:$AC540)+'5N inverse'!$A$14*$C541/Setup!$B$17+INDEX('5N inverse'!$A$14:$Y$14,1,'5N mesh'!$B$7+1)*Setup!$B$22</f>
        <v>0</v>
      </c>
      <c r="Q541" s="0" t="n">
        <f aca="false">SUMPRODUCT('5N inverse'!$A$15:$Y$15,'5N mesh'!$B$37:$Z$37,$E540:$AC540)+'5N inverse'!$A$15*$C541/Setup!$B$17+INDEX('5N inverse'!$A$15:$Y$15,1,'5N mesh'!$B$7+1)*Setup!$B$22</f>
        <v>0</v>
      </c>
      <c r="R541" s="0" t="n">
        <f aca="false">SUMPRODUCT('5N inverse'!$A$16:$Y$16,'5N mesh'!$B$37:$Z$37,$E540:$AC540)+'5N inverse'!$A$16*$C541/Setup!$B$17+INDEX('5N inverse'!$A$16:$Y$16,1,'5N mesh'!$B$7+1)*Setup!$B$22</f>
        <v>0</v>
      </c>
      <c r="S541" s="0" t="n">
        <f aca="false">SUMPRODUCT('5N inverse'!$A$17:$Y$17,'5N mesh'!$B$37:$Z$37,$E540:$AC540)+'5N inverse'!$A$17*$C541/Setup!$B$17+INDEX('5N inverse'!$A$17:$Y$17,1,'5N mesh'!$B$7+1)*Setup!$B$22</f>
        <v>0</v>
      </c>
      <c r="T541" s="0" t="n">
        <f aca="false">SUMPRODUCT('5N inverse'!$A$18:$Y$18,'5N mesh'!$B$37:$Z$37,$E540:$AC540)+'5N inverse'!$A$18*$C541/Setup!$B$17+INDEX('5N inverse'!$A$18:$Y$18,1,'5N mesh'!$B$7+1)*Setup!$B$22</f>
        <v>0</v>
      </c>
      <c r="U541" s="0" t="n">
        <f aca="false">SUMPRODUCT('5N inverse'!$A$19:$Y$19,'5N mesh'!$B$37:$Z$37,$E540:$AC540)+'5N inverse'!$A$19*$C541/Setup!$B$17+INDEX('5N inverse'!$A$19:$Y$19,1,'5N mesh'!$B$7+1)*Setup!$B$22</f>
        <v>0</v>
      </c>
      <c r="V541" s="0" t="n">
        <f aca="false">SUMPRODUCT('5N inverse'!$A$20:$Y$20,'5N mesh'!$B$37:$Z$37,$E540:$AC540)+'5N inverse'!$A$20*$C541/Setup!$B$17+INDEX('5N inverse'!$A$20:$Y$20,1,'5N mesh'!$B$7+1)*Setup!$B$22</f>
        <v>0</v>
      </c>
      <c r="W541" s="0" t="n">
        <f aca="false">SUMPRODUCT('5N inverse'!$A$21:$Y$21,'5N mesh'!$B$37:$Z$37,$E540:$AC540)+'5N inverse'!$A$21*$C541/Setup!$B$17+INDEX('5N inverse'!$A$21:$Y$21,1,'5N mesh'!$B$7+1)*Setup!$B$22</f>
        <v>0</v>
      </c>
      <c r="X541" s="0" t="n">
        <f aca="false">SUMPRODUCT('5N inverse'!$A$22:$Y$22,'5N mesh'!$B$37:$Z$37,$E540:$AC540)+'5N inverse'!$A$22*$C541/Setup!$B$17+INDEX('5N inverse'!$A$22:$Y$22,1,'5N mesh'!$B$7+1)*Setup!$B$22</f>
        <v>0</v>
      </c>
      <c r="Y541" s="0" t="n">
        <f aca="false">SUMPRODUCT('5N inverse'!$A$23:$Y$23,'5N mesh'!$B$37:$Z$37,$E540:$AC540)+'5N inverse'!$A$23*$C541/Setup!$B$17+INDEX('5N inverse'!$A$23:$Y$23,1,'5N mesh'!$B$7+1)*Setup!$B$22</f>
        <v>0</v>
      </c>
      <c r="Z541" s="0" t="n">
        <f aca="false">SUMPRODUCT('5N inverse'!$A$24:$Y$24,'5N mesh'!$B$37:$Z$37,$E540:$AC540)+'5N inverse'!$A$24*$C541/Setup!$B$17+INDEX('5N inverse'!$A$24:$Y$24,1,'5N mesh'!$B$7+1)*Setup!$B$22</f>
        <v>0</v>
      </c>
      <c r="AA541" s="0" t="n">
        <f aca="false">SUMPRODUCT('5N inverse'!$A$25:$Y$25,'5N mesh'!$B$37:$Z$37,$E540:$AC540)+'5N inverse'!$A$25*$C541/Setup!$B$17+INDEX('5N inverse'!$A$25:$Y$25,1,'5N mesh'!$B$7+1)*Setup!$B$22</f>
        <v>0</v>
      </c>
      <c r="AB541" s="0" t="n">
        <f aca="false">SUMPRODUCT('5N inverse'!$A$26:$Y$26,'5N mesh'!$B$37:$Z$37,$E540:$AC540)+'5N inverse'!$A$26*$C541/Setup!$B$17+INDEX('5N inverse'!$A$26:$Y$26,1,'5N mesh'!$B$7+1)*Setup!$B$22</f>
        <v>0</v>
      </c>
      <c r="AC541" s="0" t="n">
        <f aca="false">SUMPRODUCT('5N inverse'!$A$27:$Y$27,'5N mesh'!$B$37:$Z$37,$E540:$AC540)+'5N inverse'!$A$27*$C541/Setup!$B$17+INDEX('5N inverse'!$A$27:$Y$27,1,'5N mesh'!$B$7+1)*Setup!$B$22</f>
        <v>0</v>
      </c>
    </row>
    <row r="542" customFormat="false" ht="15" hidden="false" customHeight="false" outlineLevel="0" collapsed="false">
      <c r="A542" s="0" t="n">
        <v>537</v>
      </c>
      <c r="B542" s="0" t="n">
        <f aca="false">A542*Setup!$B$11/3600</f>
        <v>44.75</v>
      </c>
      <c r="C542" s="0" t="n">
        <f aca="false">Setup!$B$7+Setup!$B$8*COS(2*PI()*(B542-Setup!$B$9)/24)</f>
        <v>25.2857578612126</v>
      </c>
      <c r="D542" s="0" t="n">
        <f aca="false">(C542-E542)/Setup!$B$17</f>
        <v>-3.42016485319263</v>
      </c>
      <c r="E542" s="0" t="n">
        <f aca="false">SUMPRODUCT('5N inverse'!$A$3:$Y$3,'5N mesh'!$B$37:$Z$37,$E541:$AC541)+'5N inverse'!$A$3*$C542/Setup!$B$17+INDEX('5N inverse'!$A$3:$Y$3,1,'5N mesh'!$B$7+1)*Setup!$B$22</f>
        <v>25.7303792921277</v>
      </c>
      <c r="F542" s="0" t="n">
        <f aca="false">SUMPRODUCT('5N inverse'!$A$4:$Y$4,'5N mesh'!$B$37:$Z$37,$E541:$AC541)+'5N inverse'!$A$4*$C542/Setup!$B$17+INDEX('5N inverse'!$A$4:$Y$4,1,'5N mesh'!$B$7+1)*Setup!$B$22</f>
        <v>23.9568635532458</v>
      </c>
      <c r="G542" s="0" t="n">
        <f aca="false">SUMPRODUCT('5N inverse'!$A$5:$Y$5,'5N mesh'!$B$37:$Z$37,$E541:$AC541)+'5N inverse'!$A$5*$C542/Setup!$B$17+INDEX('5N inverse'!$A$5:$Y$5,1,'5N mesh'!$B$7+1)*Setup!$B$22</f>
        <v>20.4098320754821</v>
      </c>
      <c r="H542" s="0" t="n">
        <f aca="false">SUMPRODUCT('5N inverse'!$A$6:$Y$6,'5N mesh'!$B$37:$Z$37,$E541:$AC541)+'5N inverse'!$A$6*$C542/Setup!$B$17+INDEX('5N inverse'!$A$6:$Y$6,1,'5N mesh'!$B$7+1)*Setup!$B$22</f>
        <v>16.8628005977183</v>
      </c>
      <c r="I542" s="0" t="n">
        <f aca="false">SUMPRODUCT('5N inverse'!$A$7:$Y$7,'5N mesh'!$B$37:$Z$37,$E541:$AC541)+'5N inverse'!$A$7*$C542/Setup!$B$17+INDEX('5N inverse'!$A$7:$Y$7,1,'5N mesh'!$B$7+1)*Setup!$B$22</f>
        <v>15.0892848588364</v>
      </c>
      <c r="J542" s="0" t="n">
        <f aca="false">SUMPRODUCT('5N inverse'!$A$8:$Y$8,'5N mesh'!$B$37:$Z$37,$E541:$AC541)+'5N inverse'!$A$8*$C542/Setup!$B$17+INDEX('5N inverse'!$A$8:$Y$8,1,'5N mesh'!$B$7+1)*Setup!$B$22</f>
        <v>0</v>
      </c>
      <c r="K542" s="0" t="n">
        <f aca="false">SUMPRODUCT('5N inverse'!$A$9:$Y$9,'5N mesh'!$B$37:$Z$37,$E541:$AC541)+'5N inverse'!$A$9*$C542/Setup!$B$17+INDEX('5N inverse'!$A$9:$Y$9,1,'5N mesh'!$B$7+1)*Setup!$B$22</f>
        <v>0</v>
      </c>
      <c r="L542" s="0" t="n">
        <f aca="false">SUMPRODUCT('5N inverse'!$A$10:$Y$10,'5N mesh'!$B$37:$Z$37,$E541:$AC541)+'5N inverse'!$A$10*$C542/Setup!$B$17+INDEX('5N inverse'!$A$10:$Y$10,1,'5N mesh'!$B$7+1)*Setup!$B$22</f>
        <v>0</v>
      </c>
      <c r="M542" s="0" t="n">
        <f aca="false">SUMPRODUCT('5N inverse'!$A$11:$Y$11,'5N mesh'!$B$37:$Z$37,$E541:$AC541)+'5N inverse'!$A$11*$C542/Setup!$B$17+INDEX('5N inverse'!$A$11:$Y$11,1,'5N mesh'!$B$7+1)*Setup!$B$22</f>
        <v>0</v>
      </c>
      <c r="N542" s="0" t="n">
        <f aca="false">SUMPRODUCT('5N inverse'!$A$12:$Y$12,'5N mesh'!$B$37:$Z$37,$E541:$AC541)+'5N inverse'!$A$12*$C542/Setup!$B$17+INDEX('5N inverse'!$A$12:$Y$12,1,'5N mesh'!$B$7+1)*Setup!$B$22</f>
        <v>0</v>
      </c>
      <c r="O542" s="0" t="n">
        <f aca="false">SUMPRODUCT('5N inverse'!$A$13:$Y$13,'5N mesh'!$B$37:$Z$37,$E541:$AC541)+'5N inverse'!$A$13*$C542/Setup!$B$17+INDEX('5N inverse'!$A$13:$Y$13,1,'5N mesh'!$B$7+1)*Setup!$B$22</f>
        <v>0</v>
      </c>
      <c r="P542" s="0" t="n">
        <f aca="false">SUMPRODUCT('5N inverse'!$A$14:$Y$14,'5N mesh'!$B$37:$Z$37,$E541:$AC541)+'5N inverse'!$A$14*$C542/Setup!$B$17+INDEX('5N inverse'!$A$14:$Y$14,1,'5N mesh'!$B$7+1)*Setup!$B$22</f>
        <v>0</v>
      </c>
      <c r="Q542" s="0" t="n">
        <f aca="false">SUMPRODUCT('5N inverse'!$A$15:$Y$15,'5N mesh'!$B$37:$Z$37,$E541:$AC541)+'5N inverse'!$A$15*$C542/Setup!$B$17+INDEX('5N inverse'!$A$15:$Y$15,1,'5N mesh'!$B$7+1)*Setup!$B$22</f>
        <v>0</v>
      </c>
      <c r="R542" s="0" t="n">
        <f aca="false">SUMPRODUCT('5N inverse'!$A$16:$Y$16,'5N mesh'!$B$37:$Z$37,$E541:$AC541)+'5N inverse'!$A$16*$C542/Setup!$B$17+INDEX('5N inverse'!$A$16:$Y$16,1,'5N mesh'!$B$7+1)*Setup!$B$22</f>
        <v>0</v>
      </c>
      <c r="S542" s="0" t="n">
        <f aca="false">SUMPRODUCT('5N inverse'!$A$17:$Y$17,'5N mesh'!$B$37:$Z$37,$E541:$AC541)+'5N inverse'!$A$17*$C542/Setup!$B$17+INDEX('5N inverse'!$A$17:$Y$17,1,'5N mesh'!$B$7+1)*Setup!$B$22</f>
        <v>0</v>
      </c>
      <c r="T542" s="0" t="n">
        <f aca="false">SUMPRODUCT('5N inverse'!$A$18:$Y$18,'5N mesh'!$B$37:$Z$37,$E541:$AC541)+'5N inverse'!$A$18*$C542/Setup!$B$17+INDEX('5N inverse'!$A$18:$Y$18,1,'5N mesh'!$B$7+1)*Setup!$B$22</f>
        <v>0</v>
      </c>
      <c r="U542" s="0" t="n">
        <f aca="false">SUMPRODUCT('5N inverse'!$A$19:$Y$19,'5N mesh'!$B$37:$Z$37,$E541:$AC541)+'5N inverse'!$A$19*$C542/Setup!$B$17+INDEX('5N inverse'!$A$19:$Y$19,1,'5N mesh'!$B$7+1)*Setup!$B$22</f>
        <v>0</v>
      </c>
      <c r="V542" s="0" t="n">
        <f aca="false">SUMPRODUCT('5N inverse'!$A$20:$Y$20,'5N mesh'!$B$37:$Z$37,$E541:$AC541)+'5N inverse'!$A$20*$C542/Setup!$B$17+INDEX('5N inverse'!$A$20:$Y$20,1,'5N mesh'!$B$7+1)*Setup!$B$22</f>
        <v>0</v>
      </c>
      <c r="W542" s="0" t="n">
        <f aca="false">SUMPRODUCT('5N inverse'!$A$21:$Y$21,'5N mesh'!$B$37:$Z$37,$E541:$AC541)+'5N inverse'!$A$21*$C542/Setup!$B$17+INDEX('5N inverse'!$A$21:$Y$21,1,'5N mesh'!$B$7+1)*Setup!$B$22</f>
        <v>0</v>
      </c>
      <c r="X542" s="0" t="n">
        <f aca="false">SUMPRODUCT('5N inverse'!$A$22:$Y$22,'5N mesh'!$B$37:$Z$37,$E541:$AC541)+'5N inverse'!$A$22*$C542/Setup!$B$17+INDEX('5N inverse'!$A$22:$Y$22,1,'5N mesh'!$B$7+1)*Setup!$B$22</f>
        <v>0</v>
      </c>
      <c r="Y542" s="0" t="n">
        <f aca="false">SUMPRODUCT('5N inverse'!$A$23:$Y$23,'5N mesh'!$B$37:$Z$37,$E541:$AC541)+'5N inverse'!$A$23*$C542/Setup!$B$17+INDEX('5N inverse'!$A$23:$Y$23,1,'5N mesh'!$B$7+1)*Setup!$B$22</f>
        <v>0</v>
      </c>
      <c r="Z542" s="0" t="n">
        <f aca="false">SUMPRODUCT('5N inverse'!$A$24:$Y$24,'5N mesh'!$B$37:$Z$37,$E541:$AC541)+'5N inverse'!$A$24*$C542/Setup!$B$17+INDEX('5N inverse'!$A$24:$Y$24,1,'5N mesh'!$B$7+1)*Setup!$B$22</f>
        <v>0</v>
      </c>
      <c r="AA542" s="0" t="n">
        <f aca="false">SUMPRODUCT('5N inverse'!$A$25:$Y$25,'5N mesh'!$B$37:$Z$37,$E541:$AC541)+'5N inverse'!$A$25*$C542/Setup!$B$17+INDEX('5N inverse'!$A$25:$Y$25,1,'5N mesh'!$B$7+1)*Setup!$B$22</f>
        <v>0</v>
      </c>
      <c r="AB542" s="0" t="n">
        <f aca="false">SUMPRODUCT('5N inverse'!$A$26:$Y$26,'5N mesh'!$B$37:$Z$37,$E541:$AC541)+'5N inverse'!$A$26*$C542/Setup!$B$17+INDEX('5N inverse'!$A$26:$Y$26,1,'5N mesh'!$B$7+1)*Setup!$B$22</f>
        <v>0</v>
      </c>
      <c r="AC542" s="0" t="n">
        <f aca="false">SUMPRODUCT('5N inverse'!$A$27:$Y$27,'5N mesh'!$B$37:$Z$37,$E541:$AC541)+'5N inverse'!$A$27*$C542/Setup!$B$17+INDEX('5N inverse'!$A$27:$Y$27,1,'5N mesh'!$B$7+1)*Setup!$B$22</f>
        <v>0</v>
      </c>
    </row>
    <row r="543" customFormat="false" ht="15" hidden="false" customHeight="false" outlineLevel="0" collapsed="false">
      <c r="A543" s="0" t="n">
        <v>538</v>
      </c>
      <c r="B543" s="0" t="n">
        <f aca="false">A543*Setup!$B$11/3600</f>
        <v>44.8333333333333</v>
      </c>
      <c r="C543" s="0" t="n">
        <f aca="false">Setup!$B$7+Setup!$B$8*COS(2*PI()*(B543-Setup!$B$9)/24)</f>
        <v>25.2028231980171</v>
      </c>
      <c r="D543" s="0" t="n">
        <f aca="false">(C543-E543)/Setup!$B$17</f>
        <v>-3.97614251627934</v>
      </c>
      <c r="E543" s="0" t="n">
        <f aca="false">SUMPRODUCT('5N inverse'!$A$3:$Y$3,'5N mesh'!$B$37:$Z$37,$E542:$AC542)+'5N inverse'!$A$3*$C543/Setup!$B$17+INDEX('5N inverse'!$A$3:$Y$3,1,'5N mesh'!$B$7+1)*Setup!$B$22</f>
        <v>25.7197217251334</v>
      </c>
      <c r="F543" s="0" t="n">
        <f aca="false">SUMPRODUCT('5N inverse'!$A$4:$Y$4,'5N mesh'!$B$37:$Z$37,$E542:$AC542)+'5N inverse'!$A$4*$C543/Setup!$B$17+INDEX('5N inverse'!$A$4:$Y$4,1,'5N mesh'!$B$7+1)*Setup!$B$22</f>
        <v>23.9479947888946</v>
      </c>
      <c r="G543" s="0" t="n">
        <f aca="false">SUMPRODUCT('5N inverse'!$A$5:$Y$5,'5N mesh'!$B$37:$Z$37,$E542:$AC542)+'5N inverse'!$A$5*$C543/Setup!$B$17+INDEX('5N inverse'!$A$5:$Y$5,1,'5N mesh'!$B$7+1)*Setup!$B$22</f>
        <v>20.4045409164169</v>
      </c>
      <c r="H543" s="0" t="n">
        <f aca="false">SUMPRODUCT('5N inverse'!$A$6:$Y$6,'5N mesh'!$B$37:$Z$37,$E542:$AC542)+'5N inverse'!$A$6*$C543/Setup!$B$17+INDEX('5N inverse'!$A$6:$Y$6,1,'5N mesh'!$B$7+1)*Setup!$B$22</f>
        <v>16.8610870439392</v>
      </c>
      <c r="I543" s="0" t="n">
        <f aca="false">SUMPRODUCT('5N inverse'!$A$7:$Y$7,'5N mesh'!$B$37:$Z$37,$E542:$AC542)+'5N inverse'!$A$7*$C543/Setup!$B$17+INDEX('5N inverse'!$A$7:$Y$7,1,'5N mesh'!$B$7+1)*Setup!$B$22</f>
        <v>15.0893601077004</v>
      </c>
      <c r="J543" s="0" t="n">
        <f aca="false">SUMPRODUCT('5N inverse'!$A$8:$Y$8,'5N mesh'!$B$37:$Z$37,$E542:$AC542)+'5N inverse'!$A$8*$C543/Setup!$B$17+INDEX('5N inverse'!$A$8:$Y$8,1,'5N mesh'!$B$7+1)*Setup!$B$22</f>
        <v>0</v>
      </c>
      <c r="K543" s="0" t="n">
        <f aca="false">SUMPRODUCT('5N inverse'!$A$9:$Y$9,'5N mesh'!$B$37:$Z$37,$E542:$AC542)+'5N inverse'!$A$9*$C543/Setup!$B$17+INDEX('5N inverse'!$A$9:$Y$9,1,'5N mesh'!$B$7+1)*Setup!$B$22</f>
        <v>0</v>
      </c>
      <c r="L543" s="0" t="n">
        <f aca="false">SUMPRODUCT('5N inverse'!$A$10:$Y$10,'5N mesh'!$B$37:$Z$37,$E542:$AC542)+'5N inverse'!$A$10*$C543/Setup!$B$17+INDEX('5N inverse'!$A$10:$Y$10,1,'5N mesh'!$B$7+1)*Setup!$B$22</f>
        <v>0</v>
      </c>
      <c r="M543" s="0" t="n">
        <f aca="false">SUMPRODUCT('5N inverse'!$A$11:$Y$11,'5N mesh'!$B$37:$Z$37,$E542:$AC542)+'5N inverse'!$A$11*$C543/Setup!$B$17+INDEX('5N inverse'!$A$11:$Y$11,1,'5N mesh'!$B$7+1)*Setup!$B$22</f>
        <v>0</v>
      </c>
      <c r="N543" s="0" t="n">
        <f aca="false">SUMPRODUCT('5N inverse'!$A$12:$Y$12,'5N mesh'!$B$37:$Z$37,$E542:$AC542)+'5N inverse'!$A$12*$C543/Setup!$B$17+INDEX('5N inverse'!$A$12:$Y$12,1,'5N mesh'!$B$7+1)*Setup!$B$22</f>
        <v>0</v>
      </c>
      <c r="O543" s="0" t="n">
        <f aca="false">SUMPRODUCT('5N inverse'!$A$13:$Y$13,'5N mesh'!$B$37:$Z$37,$E542:$AC542)+'5N inverse'!$A$13*$C543/Setup!$B$17+INDEX('5N inverse'!$A$13:$Y$13,1,'5N mesh'!$B$7+1)*Setup!$B$22</f>
        <v>0</v>
      </c>
      <c r="P543" s="0" t="n">
        <f aca="false">SUMPRODUCT('5N inverse'!$A$14:$Y$14,'5N mesh'!$B$37:$Z$37,$E542:$AC542)+'5N inverse'!$A$14*$C543/Setup!$B$17+INDEX('5N inverse'!$A$14:$Y$14,1,'5N mesh'!$B$7+1)*Setup!$B$22</f>
        <v>0</v>
      </c>
      <c r="Q543" s="0" t="n">
        <f aca="false">SUMPRODUCT('5N inverse'!$A$15:$Y$15,'5N mesh'!$B$37:$Z$37,$E542:$AC542)+'5N inverse'!$A$15*$C543/Setup!$B$17+INDEX('5N inverse'!$A$15:$Y$15,1,'5N mesh'!$B$7+1)*Setup!$B$22</f>
        <v>0</v>
      </c>
      <c r="R543" s="0" t="n">
        <f aca="false">SUMPRODUCT('5N inverse'!$A$16:$Y$16,'5N mesh'!$B$37:$Z$37,$E542:$AC542)+'5N inverse'!$A$16*$C543/Setup!$B$17+INDEX('5N inverse'!$A$16:$Y$16,1,'5N mesh'!$B$7+1)*Setup!$B$22</f>
        <v>0</v>
      </c>
      <c r="S543" s="0" t="n">
        <f aca="false">SUMPRODUCT('5N inverse'!$A$17:$Y$17,'5N mesh'!$B$37:$Z$37,$E542:$AC542)+'5N inverse'!$A$17*$C543/Setup!$B$17+INDEX('5N inverse'!$A$17:$Y$17,1,'5N mesh'!$B$7+1)*Setup!$B$22</f>
        <v>0</v>
      </c>
      <c r="T543" s="0" t="n">
        <f aca="false">SUMPRODUCT('5N inverse'!$A$18:$Y$18,'5N mesh'!$B$37:$Z$37,$E542:$AC542)+'5N inverse'!$A$18*$C543/Setup!$B$17+INDEX('5N inverse'!$A$18:$Y$18,1,'5N mesh'!$B$7+1)*Setup!$B$22</f>
        <v>0</v>
      </c>
      <c r="U543" s="0" t="n">
        <f aca="false">SUMPRODUCT('5N inverse'!$A$19:$Y$19,'5N mesh'!$B$37:$Z$37,$E542:$AC542)+'5N inverse'!$A$19*$C543/Setup!$B$17+INDEX('5N inverse'!$A$19:$Y$19,1,'5N mesh'!$B$7+1)*Setup!$B$22</f>
        <v>0</v>
      </c>
      <c r="V543" s="0" t="n">
        <f aca="false">SUMPRODUCT('5N inverse'!$A$20:$Y$20,'5N mesh'!$B$37:$Z$37,$E542:$AC542)+'5N inverse'!$A$20*$C543/Setup!$B$17+INDEX('5N inverse'!$A$20:$Y$20,1,'5N mesh'!$B$7+1)*Setup!$B$22</f>
        <v>0</v>
      </c>
      <c r="W543" s="0" t="n">
        <f aca="false">SUMPRODUCT('5N inverse'!$A$21:$Y$21,'5N mesh'!$B$37:$Z$37,$E542:$AC542)+'5N inverse'!$A$21*$C543/Setup!$B$17+INDEX('5N inverse'!$A$21:$Y$21,1,'5N mesh'!$B$7+1)*Setup!$B$22</f>
        <v>0</v>
      </c>
      <c r="X543" s="0" t="n">
        <f aca="false">SUMPRODUCT('5N inverse'!$A$22:$Y$22,'5N mesh'!$B$37:$Z$37,$E542:$AC542)+'5N inverse'!$A$22*$C543/Setup!$B$17+INDEX('5N inverse'!$A$22:$Y$22,1,'5N mesh'!$B$7+1)*Setup!$B$22</f>
        <v>0</v>
      </c>
      <c r="Y543" s="0" t="n">
        <f aca="false">SUMPRODUCT('5N inverse'!$A$23:$Y$23,'5N mesh'!$B$37:$Z$37,$E542:$AC542)+'5N inverse'!$A$23*$C543/Setup!$B$17+INDEX('5N inverse'!$A$23:$Y$23,1,'5N mesh'!$B$7+1)*Setup!$B$22</f>
        <v>0</v>
      </c>
      <c r="Z543" s="0" t="n">
        <f aca="false">SUMPRODUCT('5N inverse'!$A$24:$Y$24,'5N mesh'!$B$37:$Z$37,$E542:$AC542)+'5N inverse'!$A$24*$C543/Setup!$B$17+INDEX('5N inverse'!$A$24:$Y$24,1,'5N mesh'!$B$7+1)*Setup!$B$22</f>
        <v>0</v>
      </c>
      <c r="AA543" s="0" t="n">
        <f aca="false">SUMPRODUCT('5N inverse'!$A$25:$Y$25,'5N mesh'!$B$37:$Z$37,$E542:$AC542)+'5N inverse'!$A$25*$C543/Setup!$B$17+INDEX('5N inverse'!$A$25:$Y$25,1,'5N mesh'!$B$7+1)*Setup!$B$22</f>
        <v>0</v>
      </c>
      <c r="AB543" s="0" t="n">
        <f aca="false">SUMPRODUCT('5N inverse'!$A$26:$Y$26,'5N mesh'!$B$37:$Z$37,$E542:$AC542)+'5N inverse'!$A$26*$C543/Setup!$B$17+INDEX('5N inverse'!$A$26:$Y$26,1,'5N mesh'!$B$7+1)*Setup!$B$22</f>
        <v>0</v>
      </c>
      <c r="AC543" s="0" t="n">
        <f aca="false">SUMPRODUCT('5N inverse'!$A$27:$Y$27,'5N mesh'!$B$37:$Z$37,$E542:$AC542)+'5N inverse'!$A$27*$C543/Setup!$B$17+INDEX('5N inverse'!$A$27:$Y$27,1,'5N mesh'!$B$7+1)*Setup!$B$22</f>
        <v>0</v>
      </c>
    </row>
    <row r="544" customFormat="false" ht="15" hidden="false" customHeight="false" outlineLevel="0" collapsed="false">
      <c r="A544" s="0" t="n">
        <v>539</v>
      </c>
      <c r="B544" s="0" t="n">
        <f aca="false">A544*Setup!$B$11/3600</f>
        <v>44.9166666666667</v>
      </c>
      <c r="C544" s="0" t="n">
        <f aca="false">Setup!$B$7+Setup!$B$8*COS(2*PI()*(B544-Setup!$B$9)/24)</f>
        <v>25.119316056124</v>
      </c>
      <c r="D544" s="0" t="n">
        <f aca="false">(C544-E544)/Setup!$B$17</f>
        <v>-4.5293057755306</v>
      </c>
      <c r="E544" s="0" t="n">
        <f aca="false">SUMPRODUCT('5N inverse'!$A$3:$Y$3,'5N mesh'!$B$37:$Z$37,$E543:$AC543)+'5N inverse'!$A$3*$C544/Setup!$B$17+INDEX('5N inverse'!$A$3:$Y$3,1,'5N mesh'!$B$7+1)*Setup!$B$22</f>
        <v>25.708125806943</v>
      </c>
      <c r="F544" s="0" t="n">
        <f aca="false">SUMPRODUCT('5N inverse'!$A$4:$Y$4,'5N mesh'!$B$37:$Z$37,$E543:$AC543)+'5N inverse'!$A$4*$C544/Setup!$B$17+INDEX('5N inverse'!$A$4:$Y$4,1,'5N mesh'!$B$7+1)*Setup!$B$22</f>
        <v>23.9383428718486</v>
      </c>
      <c r="G544" s="0" t="n">
        <f aca="false">SUMPRODUCT('5N inverse'!$A$5:$Y$5,'5N mesh'!$B$37:$Z$37,$E543:$AC543)+'5N inverse'!$A$5*$C544/Setup!$B$17+INDEX('5N inverse'!$A$5:$Y$5,1,'5N mesh'!$B$7+1)*Setup!$B$22</f>
        <v>20.39877700166</v>
      </c>
      <c r="H544" s="0" t="n">
        <f aca="false">SUMPRODUCT('5N inverse'!$A$6:$Y$6,'5N mesh'!$B$37:$Z$37,$E543:$AC543)+'5N inverse'!$A$6*$C544/Setup!$B$17+INDEX('5N inverse'!$A$6:$Y$6,1,'5N mesh'!$B$7+1)*Setup!$B$22</f>
        <v>16.8592111314713</v>
      </c>
      <c r="I544" s="0" t="n">
        <f aca="false">SUMPRODUCT('5N inverse'!$A$7:$Y$7,'5N mesh'!$B$37:$Z$37,$E543:$AC543)+'5N inverse'!$A$7*$C544/Setup!$B$17+INDEX('5N inverse'!$A$7:$Y$7,1,'5N mesh'!$B$7+1)*Setup!$B$22</f>
        <v>15.089428196377</v>
      </c>
      <c r="J544" s="0" t="n">
        <f aca="false">SUMPRODUCT('5N inverse'!$A$8:$Y$8,'5N mesh'!$B$37:$Z$37,$E543:$AC543)+'5N inverse'!$A$8*$C544/Setup!$B$17+INDEX('5N inverse'!$A$8:$Y$8,1,'5N mesh'!$B$7+1)*Setup!$B$22</f>
        <v>0</v>
      </c>
      <c r="K544" s="0" t="n">
        <f aca="false">SUMPRODUCT('5N inverse'!$A$9:$Y$9,'5N mesh'!$B$37:$Z$37,$E543:$AC543)+'5N inverse'!$A$9*$C544/Setup!$B$17+INDEX('5N inverse'!$A$9:$Y$9,1,'5N mesh'!$B$7+1)*Setup!$B$22</f>
        <v>0</v>
      </c>
      <c r="L544" s="0" t="n">
        <f aca="false">SUMPRODUCT('5N inverse'!$A$10:$Y$10,'5N mesh'!$B$37:$Z$37,$E543:$AC543)+'5N inverse'!$A$10*$C544/Setup!$B$17+INDEX('5N inverse'!$A$10:$Y$10,1,'5N mesh'!$B$7+1)*Setup!$B$22</f>
        <v>0</v>
      </c>
      <c r="M544" s="0" t="n">
        <f aca="false">SUMPRODUCT('5N inverse'!$A$11:$Y$11,'5N mesh'!$B$37:$Z$37,$E543:$AC543)+'5N inverse'!$A$11*$C544/Setup!$B$17+INDEX('5N inverse'!$A$11:$Y$11,1,'5N mesh'!$B$7+1)*Setup!$B$22</f>
        <v>0</v>
      </c>
      <c r="N544" s="0" t="n">
        <f aca="false">SUMPRODUCT('5N inverse'!$A$12:$Y$12,'5N mesh'!$B$37:$Z$37,$E543:$AC543)+'5N inverse'!$A$12*$C544/Setup!$B$17+INDEX('5N inverse'!$A$12:$Y$12,1,'5N mesh'!$B$7+1)*Setup!$B$22</f>
        <v>0</v>
      </c>
      <c r="O544" s="0" t="n">
        <f aca="false">SUMPRODUCT('5N inverse'!$A$13:$Y$13,'5N mesh'!$B$37:$Z$37,$E543:$AC543)+'5N inverse'!$A$13*$C544/Setup!$B$17+INDEX('5N inverse'!$A$13:$Y$13,1,'5N mesh'!$B$7+1)*Setup!$B$22</f>
        <v>0</v>
      </c>
      <c r="P544" s="0" t="n">
        <f aca="false">SUMPRODUCT('5N inverse'!$A$14:$Y$14,'5N mesh'!$B$37:$Z$37,$E543:$AC543)+'5N inverse'!$A$14*$C544/Setup!$B$17+INDEX('5N inverse'!$A$14:$Y$14,1,'5N mesh'!$B$7+1)*Setup!$B$22</f>
        <v>0</v>
      </c>
      <c r="Q544" s="0" t="n">
        <f aca="false">SUMPRODUCT('5N inverse'!$A$15:$Y$15,'5N mesh'!$B$37:$Z$37,$E543:$AC543)+'5N inverse'!$A$15*$C544/Setup!$B$17+INDEX('5N inverse'!$A$15:$Y$15,1,'5N mesh'!$B$7+1)*Setup!$B$22</f>
        <v>0</v>
      </c>
      <c r="R544" s="0" t="n">
        <f aca="false">SUMPRODUCT('5N inverse'!$A$16:$Y$16,'5N mesh'!$B$37:$Z$37,$E543:$AC543)+'5N inverse'!$A$16*$C544/Setup!$B$17+INDEX('5N inverse'!$A$16:$Y$16,1,'5N mesh'!$B$7+1)*Setup!$B$22</f>
        <v>0</v>
      </c>
      <c r="S544" s="0" t="n">
        <f aca="false">SUMPRODUCT('5N inverse'!$A$17:$Y$17,'5N mesh'!$B$37:$Z$37,$E543:$AC543)+'5N inverse'!$A$17*$C544/Setup!$B$17+INDEX('5N inverse'!$A$17:$Y$17,1,'5N mesh'!$B$7+1)*Setup!$B$22</f>
        <v>0</v>
      </c>
      <c r="T544" s="0" t="n">
        <f aca="false">SUMPRODUCT('5N inverse'!$A$18:$Y$18,'5N mesh'!$B$37:$Z$37,$E543:$AC543)+'5N inverse'!$A$18*$C544/Setup!$B$17+INDEX('5N inverse'!$A$18:$Y$18,1,'5N mesh'!$B$7+1)*Setup!$B$22</f>
        <v>0</v>
      </c>
      <c r="U544" s="0" t="n">
        <f aca="false">SUMPRODUCT('5N inverse'!$A$19:$Y$19,'5N mesh'!$B$37:$Z$37,$E543:$AC543)+'5N inverse'!$A$19*$C544/Setup!$B$17+INDEX('5N inverse'!$A$19:$Y$19,1,'5N mesh'!$B$7+1)*Setup!$B$22</f>
        <v>0</v>
      </c>
      <c r="V544" s="0" t="n">
        <f aca="false">SUMPRODUCT('5N inverse'!$A$20:$Y$20,'5N mesh'!$B$37:$Z$37,$E543:$AC543)+'5N inverse'!$A$20*$C544/Setup!$B$17+INDEX('5N inverse'!$A$20:$Y$20,1,'5N mesh'!$B$7+1)*Setup!$B$22</f>
        <v>0</v>
      </c>
      <c r="W544" s="0" t="n">
        <f aca="false">SUMPRODUCT('5N inverse'!$A$21:$Y$21,'5N mesh'!$B$37:$Z$37,$E543:$AC543)+'5N inverse'!$A$21*$C544/Setup!$B$17+INDEX('5N inverse'!$A$21:$Y$21,1,'5N mesh'!$B$7+1)*Setup!$B$22</f>
        <v>0</v>
      </c>
      <c r="X544" s="0" t="n">
        <f aca="false">SUMPRODUCT('5N inverse'!$A$22:$Y$22,'5N mesh'!$B$37:$Z$37,$E543:$AC543)+'5N inverse'!$A$22*$C544/Setup!$B$17+INDEX('5N inverse'!$A$22:$Y$22,1,'5N mesh'!$B$7+1)*Setup!$B$22</f>
        <v>0</v>
      </c>
      <c r="Y544" s="0" t="n">
        <f aca="false">SUMPRODUCT('5N inverse'!$A$23:$Y$23,'5N mesh'!$B$37:$Z$37,$E543:$AC543)+'5N inverse'!$A$23*$C544/Setup!$B$17+INDEX('5N inverse'!$A$23:$Y$23,1,'5N mesh'!$B$7+1)*Setup!$B$22</f>
        <v>0</v>
      </c>
      <c r="Z544" s="0" t="n">
        <f aca="false">SUMPRODUCT('5N inverse'!$A$24:$Y$24,'5N mesh'!$B$37:$Z$37,$E543:$AC543)+'5N inverse'!$A$24*$C544/Setup!$B$17+INDEX('5N inverse'!$A$24:$Y$24,1,'5N mesh'!$B$7+1)*Setup!$B$22</f>
        <v>0</v>
      </c>
      <c r="AA544" s="0" t="n">
        <f aca="false">SUMPRODUCT('5N inverse'!$A$25:$Y$25,'5N mesh'!$B$37:$Z$37,$E543:$AC543)+'5N inverse'!$A$25*$C544/Setup!$B$17+INDEX('5N inverse'!$A$25:$Y$25,1,'5N mesh'!$B$7+1)*Setup!$B$22</f>
        <v>0</v>
      </c>
      <c r="AB544" s="0" t="n">
        <f aca="false">SUMPRODUCT('5N inverse'!$A$26:$Y$26,'5N mesh'!$B$37:$Z$37,$E543:$AC543)+'5N inverse'!$A$26*$C544/Setup!$B$17+INDEX('5N inverse'!$A$26:$Y$26,1,'5N mesh'!$B$7+1)*Setup!$B$22</f>
        <v>0</v>
      </c>
      <c r="AC544" s="0" t="n">
        <f aca="false">SUMPRODUCT('5N inverse'!$A$27:$Y$27,'5N mesh'!$B$37:$Z$37,$E543:$AC543)+'5N inverse'!$A$27*$C544/Setup!$B$17+INDEX('5N inverse'!$A$27:$Y$27,1,'5N mesh'!$B$7+1)*Setup!$B$22</f>
        <v>0</v>
      </c>
    </row>
    <row r="545" customFormat="false" ht="15" hidden="false" customHeight="false" outlineLevel="0" collapsed="false">
      <c r="A545" s="0" t="n">
        <v>540</v>
      </c>
      <c r="B545" s="0" t="n">
        <f aca="false">A545*Setup!$B$11/3600</f>
        <v>45</v>
      </c>
      <c r="C545" s="0" t="n">
        <f aca="false">Setup!$B$7+Setup!$B$8*COS(2*PI()*(B545-Setup!$B$9)/24)</f>
        <v>25.0352761804101</v>
      </c>
      <c r="D545" s="0" t="n">
        <f aca="false">(C545-E545)/Setup!$B$17</f>
        <v>-5.07939183703593</v>
      </c>
      <c r="E545" s="0" t="n">
        <f aca="false">SUMPRODUCT('5N inverse'!$A$3:$Y$3,'5N mesh'!$B$37:$Z$37,$E544:$AC544)+'5N inverse'!$A$3*$C545/Setup!$B$17+INDEX('5N inverse'!$A$3:$Y$3,1,'5N mesh'!$B$7+1)*Setup!$B$22</f>
        <v>25.6955971192248</v>
      </c>
      <c r="F545" s="0" t="n">
        <f aca="false">SUMPRODUCT('5N inverse'!$A$4:$Y$4,'5N mesh'!$B$37:$Z$37,$E544:$AC544)+'5N inverse'!$A$4*$C545/Setup!$B$17+INDEX('5N inverse'!$A$4:$Y$4,1,'5N mesh'!$B$7+1)*Setup!$B$22</f>
        <v>23.9279124482265</v>
      </c>
      <c r="G545" s="0" t="n">
        <f aca="false">SUMPRODUCT('5N inverse'!$A$5:$Y$5,'5N mesh'!$B$37:$Z$37,$E544:$AC544)+'5N inverse'!$A$5*$C545/Setup!$B$17+INDEX('5N inverse'!$A$5:$Y$5,1,'5N mesh'!$B$7+1)*Setup!$B$22</f>
        <v>20.39254310623</v>
      </c>
      <c r="H545" s="0" t="n">
        <f aca="false">SUMPRODUCT('5N inverse'!$A$6:$Y$6,'5N mesh'!$B$37:$Z$37,$E544:$AC544)+'5N inverse'!$A$6*$C545/Setup!$B$17+INDEX('5N inverse'!$A$6:$Y$6,1,'5N mesh'!$B$7+1)*Setup!$B$22</f>
        <v>16.8571737642335</v>
      </c>
      <c r="I545" s="0" t="n">
        <f aca="false">SUMPRODUCT('5N inverse'!$A$7:$Y$7,'5N mesh'!$B$37:$Z$37,$E544:$AC544)+'5N inverse'!$A$7*$C545/Setup!$B$17+INDEX('5N inverse'!$A$7:$Y$7,1,'5N mesh'!$B$7+1)*Setup!$B$22</f>
        <v>15.0894890932352</v>
      </c>
      <c r="J545" s="0" t="n">
        <f aca="false">SUMPRODUCT('5N inverse'!$A$8:$Y$8,'5N mesh'!$B$37:$Z$37,$E544:$AC544)+'5N inverse'!$A$8*$C545/Setup!$B$17+INDEX('5N inverse'!$A$8:$Y$8,1,'5N mesh'!$B$7+1)*Setup!$B$22</f>
        <v>0</v>
      </c>
      <c r="K545" s="0" t="n">
        <f aca="false">SUMPRODUCT('5N inverse'!$A$9:$Y$9,'5N mesh'!$B$37:$Z$37,$E544:$AC544)+'5N inverse'!$A$9*$C545/Setup!$B$17+INDEX('5N inverse'!$A$9:$Y$9,1,'5N mesh'!$B$7+1)*Setup!$B$22</f>
        <v>0</v>
      </c>
      <c r="L545" s="0" t="n">
        <f aca="false">SUMPRODUCT('5N inverse'!$A$10:$Y$10,'5N mesh'!$B$37:$Z$37,$E544:$AC544)+'5N inverse'!$A$10*$C545/Setup!$B$17+INDEX('5N inverse'!$A$10:$Y$10,1,'5N mesh'!$B$7+1)*Setup!$B$22</f>
        <v>0</v>
      </c>
      <c r="M545" s="0" t="n">
        <f aca="false">SUMPRODUCT('5N inverse'!$A$11:$Y$11,'5N mesh'!$B$37:$Z$37,$E544:$AC544)+'5N inverse'!$A$11*$C545/Setup!$B$17+INDEX('5N inverse'!$A$11:$Y$11,1,'5N mesh'!$B$7+1)*Setup!$B$22</f>
        <v>0</v>
      </c>
      <c r="N545" s="0" t="n">
        <f aca="false">SUMPRODUCT('5N inverse'!$A$12:$Y$12,'5N mesh'!$B$37:$Z$37,$E544:$AC544)+'5N inverse'!$A$12*$C545/Setup!$B$17+INDEX('5N inverse'!$A$12:$Y$12,1,'5N mesh'!$B$7+1)*Setup!$B$22</f>
        <v>0</v>
      </c>
      <c r="O545" s="0" t="n">
        <f aca="false">SUMPRODUCT('5N inverse'!$A$13:$Y$13,'5N mesh'!$B$37:$Z$37,$E544:$AC544)+'5N inverse'!$A$13*$C545/Setup!$B$17+INDEX('5N inverse'!$A$13:$Y$13,1,'5N mesh'!$B$7+1)*Setup!$B$22</f>
        <v>0</v>
      </c>
      <c r="P545" s="0" t="n">
        <f aca="false">SUMPRODUCT('5N inverse'!$A$14:$Y$14,'5N mesh'!$B$37:$Z$37,$E544:$AC544)+'5N inverse'!$A$14*$C545/Setup!$B$17+INDEX('5N inverse'!$A$14:$Y$14,1,'5N mesh'!$B$7+1)*Setup!$B$22</f>
        <v>0</v>
      </c>
      <c r="Q545" s="0" t="n">
        <f aca="false">SUMPRODUCT('5N inverse'!$A$15:$Y$15,'5N mesh'!$B$37:$Z$37,$E544:$AC544)+'5N inverse'!$A$15*$C545/Setup!$B$17+INDEX('5N inverse'!$A$15:$Y$15,1,'5N mesh'!$B$7+1)*Setup!$B$22</f>
        <v>0</v>
      </c>
      <c r="R545" s="0" t="n">
        <f aca="false">SUMPRODUCT('5N inverse'!$A$16:$Y$16,'5N mesh'!$B$37:$Z$37,$E544:$AC544)+'5N inverse'!$A$16*$C545/Setup!$B$17+INDEX('5N inverse'!$A$16:$Y$16,1,'5N mesh'!$B$7+1)*Setup!$B$22</f>
        <v>0</v>
      </c>
      <c r="S545" s="0" t="n">
        <f aca="false">SUMPRODUCT('5N inverse'!$A$17:$Y$17,'5N mesh'!$B$37:$Z$37,$E544:$AC544)+'5N inverse'!$A$17*$C545/Setup!$B$17+INDEX('5N inverse'!$A$17:$Y$17,1,'5N mesh'!$B$7+1)*Setup!$B$22</f>
        <v>0</v>
      </c>
      <c r="T545" s="0" t="n">
        <f aca="false">SUMPRODUCT('5N inverse'!$A$18:$Y$18,'5N mesh'!$B$37:$Z$37,$E544:$AC544)+'5N inverse'!$A$18*$C545/Setup!$B$17+INDEX('5N inverse'!$A$18:$Y$18,1,'5N mesh'!$B$7+1)*Setup!$B$22</f>
        <v>0</v>
      </c>
      <c r="U545" s="0" t="n">
        <f aca="false">SUMPRODUCT('5N inverse'!$A$19:$Y$19,'5N mesh'!$B$37:$Z$37,$E544:$AC544)+'5N inverse'!$A$19*$C545/Setup!$B$17+INDEX('5N inverse'!$A$19:$Y$19,1,'5N mesh'!$B$7+1)*Setup!$B$22</f>
        <v>0</v>
      </c>
      <c r="V545" s="0" t="n">
        <f aca="false">SUMPRODUCT('5N inverse'!$A$20:$Y$20,'5N mesh'!$B$37:$Z$37,$E544:$AC544)+'5N inverse'!$A$20*$C545/Setup!$B$17+INDEX('5N inverse'!$A$20:$Y$20,1,'5N mesh'!$B$7+1)*Setup!$B$22</f>
        <v>0</v>
      </c>
      <c r="W545" s="0" t="n">
        <f aca="false">SUMPRODUCT('5N inverse'!$A$21:$Y$21,'5N mesh'!$B$37:$Z$37,$E544:$AC544)+'5N inverse'!$A$21*$C545/Setup!$B$17+INDEX('5N inverse'!$A$21:$Y$21,1,'5N mesh'!$B$7+1)*Setup!$B$22</f>
        <v>0</v>
      </c>
      <c r="X545" s="0" t="n">
        <f aca="false">SUMPRODUCT('5N inverse'!$A$22:$Y$22,'5N mesh'!$B$37:$Z$37,$E544:$AC544)+'5N inverse'!$A$22*$C545/Setup!$B$17+INDEX('5N inverse'!$A$22:$Y$22,1,'5N mesh'!$B$7+1)*Setup!$B$22</f>
        <v>0</v>
      </c>
      <c r="Y545" s="0" t="n">
        <f aca="false">SUMPRODUCT('5N inverse'!$A$23:$Y$23,'5N mesh'!$B$37:$Z$37,$E544:$AC544)+'5N inverse'!$A$23*$C545/Setup!$B$17+INDEX('5N inverse'!$A$23:$Y$23,1,'5N mesh'!$B$7+1)*Setup!$B$22</f>
        <v>0</v>
      </c>
      <c r="Z545" s="0" t="n">
        <f aca="false">SUMPRODUCT('5N inverse'!$A$24:$Y$24,'5N mesh'!$B$37:$Z$37,$E544:$AC544)+'5N inverse'!$A$24*$C545/Setup!$B$17+INDEX('5N inverse'!$A$24:$Y$24,1,'5N mesh'!$B$7+1)*Setup!$B$22</f>
        <v>0</v>
      </c>
      <c r="AA545" s="0" t="n">
        <f aca="false">SUMPRODUCT('5N inverse'!$A$25:$Y$25,'5N mesh'!$B$37:$Z$37,$E544:$AC544)+'5N inverse'!$A$25*$C545/Setup!$B$17+INDEX('5N inverse'!$A$25:$Y$25,1,'5N mesh'!$B$7+1)*Setup!$B$22</f>
        <v>0</v>
      </c>
      <c r="AB545" s="0" t="n">
        <f aca="false">SUMPRODUCT('5N inverse'!$A$26:$Y$26,'5N mesh'!$B$37:$Z$37,$E544:$AC544)+'5N inverse'!$A$26*$C545/Setup!$B$17+INDEX('5N inverse'!$A$26:$Y$26,1,'5N mesh'!$B$7+1)*Setup!$B$22</f>
        <v>0</v>
      </c>
      <c r="AC545" s="0" t="n">
        <f aca="false">SUMPRODUCT('5N inverse'!$A$27:$Y$27,'5N mesh'!$B$37:$Z$37,$E544:$AC544)+'5N inverse'!$A$27*$C545/Setup!$B$17+INDEX('5N inverse'!$A$27:$Y$27,1,'5N mesh'!$B$7+1)*Setup!$B$22</f>
        <v>0</v>
      </c>
    </row>
    <row r="546" customFormat="false" ht="15" hidden="false" customHeight="false" outlineLevel="0" collapsed="false">
      <c r="A546" s="0" t="n">
        <v>541</v>
      </c>
      <c r="B546" s="0" t="n">
        <f aca="false">A546*Setup!$B$11/3600</f>
        <v>45.0833333333333</v>
      </c>
      <c r="C546" s="0" t="n">
        <f aca="false">Setup!$B$7+Setup!$B$8*COS(2*PI()*(B546-Setup!$B$9)/24)</f>
        <v>24.9507435693047</v>
      </c>
      <c r="D546" s="0" t="n">
        <f aca="false">(C546-E546)/Setup!$B$17</f>
        <v>-5.62613936506071</v>
      </c>
      <c r="E546" s="0" t="n">
        <f aca="false">SUMPRODUCT('5N inverse'!$A$3:$Y$3,'5N mesh'!$B$37:$Z$37,$E545:$AC545)+'5N inverse'!$A$3*$C546/Setup!$B$17+INDEX('5N inverse'!$A$3:$Y$3,1,'5N mesh'!$B$7+1)*Setup!$B$22</f>
        <v>25.6821416867626</v>
      </c>
      <c r="F546" s="0" t="n">
        <f aca="false">SUMPRODUCT('5N inverse'!$A$4:$Y$4,'5N mesh'!$B$37:$Z$37,$E545:$AC545)+'5N inverse'!$A$4*$C546/Setup!$B$17+INDEX('5N inverse'!$A$4:$Y$4,1,'5N mesh'!$B$7+1)*Setup!$B$22</f>
        <v>23.9167085339783</v>
      </c>
      <c r="G546" s="0" t="n">
        <f aca="false">SUMPRODUCT('5N inverse'!$A$5:$Y$5,'5N mesh'!$B$37:$Z$37,$E545:$AC545)+'5N inverse'!$A$5*$C546/Setup!$B$17+INDEX('5N inverse'!$A$5:$Y$5,1,'5N mesh'!$B$7+1)*Setup!$B$22</f>
        <v>20.3858422284096</v>
      </c>
      <c r="H546" s="0" t="n">
        <f aca="false">SUMPRODUCT('5N inverse'!$A$6:$Y$6,'5N mesh'!$B$37:$Z$37,$E545:$AC545)+'5N inverse'!$A$6*$C546/Setup!$B$17+INDEX('5N inverse'!$A$6:$Y$6,1,'5N mesh'!$B$7+1)*Setup!$B$22</f>
        <v>16.854975922841</v>
      </c>
      <c r="I546" s="0" t="n">
        <f aca="false">SUMPRODUCT('5N inverse'!$A$7:$Y$7,'5N mesh'!$B$37:$Z$37,$E545:$AC545)+'5N inverse'!$A$7*$C546/Setup!$B$17+INDEX('5N inverse'!$A$7:$Y$7,1,'5N mesh'!$B$7+1)*Setup!$B$22</f>
        <v>15.0895427700566</v>
      </c>
      <c r="J546" s="0" t="n">
        <f aca="false">SUMPRODUCT('5N inverse'!$A$8:$Y$8,'5N mesh'!$B$37:$Z$37,$E545:$AC545)+'5N inverse'!$A$8*$C546/Setup!$B$17+INDEX('5N inverse'!$A$8:$Y$8,1,'5N mesh'!$B$7+1)*Setup!$B$22</f>
        <v>0</v>
      </c>
      <c r="K546" s="0" t="n">
        <f aca="false">SUMPRODUCT('5N inverse'!$A$9:$Y$9,'5N mesh'!$B$37:$Z$37,$E545:$AC545)+'5N inverse'!$A$9*$C546/Setup!$B$17+INDEX('5N inverse'!$A$9:$Y$9,1,'5N mesh'!$B$7+1)*Setup!$B$22</f>
        <v>0</v>
      </c>
      <c r="L546" s="0" t="n">
        <f aca="false">SUMPRODUCT('5N inverse'!$A$10:$Y$10,'5N mesh'!$B$37:$Z$37,$E545:$AC545)+'5N inverse'!$A$10*$C546/Setup!$B$17+INDEX('5N inverse'!$A$10:$Y$10,1,'5N mesh'!$B$7+1)*Setup!$B$22</f>
        <v>0</v>
      </c>
      <c r="M546" s="0" t="n">
        <f aca="false">SUMPRODUCT('5N inverse'!$A$11:$Y$11,'5N mesh'!$B$37:$Z$37,$E545:$AC545)+'5N inverse'!$A$11*$C546/Setup!$B$17+INDEX('5N inverse'!$A$11:$Y$11,1,'5N mesh'!$B$7+1)*Setup!$B$22</f>
        <v>0</v>
      </c>
      <c r="N546" s="0" t="n">
        <f aca="false">SUMPRODUCT('5N inverse'!$A$12:$Y$12,'5N mesh'!$B$37:$Z$37,$E545:$AC545)+'5N inverse'!$A$12*$C546/Setup!$B$17+INDEX('5N inverse'!$A$12:$Y$12,1,'5N mesh'!$B$7+1)*Setup!$B$22</f>
        <v>0</v>
      </c>
      <c r="O546" s="0" t="n">
        <f aca="false">SUMPRODUCT('5N inverse'!$A$13:$Y$13,'5N mesh'!$B$37:$Z$37,$E545:$AC545)+'5N inverse'!$A$13*$C546/Setup!$B$17+INDEX('5N inverse'!$A$13:$Y$13,1,'5N mesh'!$B$7+1)*Setup!$B$22</f>
        <v>0</v>
      </c>
      <c r="P546" s="0" t="n">
        <f aca="false">SUMPRODUCT('5N inverse'!$A$14:$Y$14,'5N mesh'!$B$37:$Z$37,$E545:$AC545)+'5N inverse'!$A$14*$C546/Setup!$B$17+INDEX('5N inverse'!$A$14:$Y$14,1,'5N mesh'!$B$7+1)*Setup!$B$22</f>
        <v>0</v>
      </c>
      <c r="Q546" s="0" t="n">
        <f aca="false">SUMPRODUCT('5N inverse'!$A$15:$Y$15,'5N mesh'!$B$37:$Z$37,$E545:$AC545)+'5N inverse'!$A$15*$C546/Setup!$B$17+INDEX('5N inverse'!$A$15:$Y$15,1,'5N mesh'!$B$7+1)*Setup!$B$22</f>
        <v>0</v>
      </c>
      <c r="R546" s="0" t="n">
        <f aca="false">SUMPRODUCT('5N inverse'!$A$16:$Y$16,'5N mesh'!$B$37:$Z$37,$E545:$AC545)+'5N inverse'!$A$16*$C546/Setup!$B$17+INDEX('5N inverse'!$A$16:$Y$16,1,'5N mesh'!$B$7+1)*Setup!$B$22</f>
        <v>0</v>
      </c>
      <c r="S546" s="0" t="n">
        <f aca="false">SUMPRODUCT('5N inverse'!$A$17:$Y$17,'5N mesh'!$B$37:$Z$37,$E545:$AC545)+'5N inverse'!$A$17*$C546/Setup!$B$17+INDEX('5N inverse'!$A$17:$Y$17,1,'5N mesh'!$B$7+1)*Setup!$B$22</f>
        <v>0</v>
      </c>
      <c r="T546" s="0" t="n">
        <f aca="false">SUMPRODUCT('5N inverse'!$A$18:$Y$18,'5N mesh'!$B$37:$Z$37,$E545:$AC545)+'5N inverse'!$A$18*$C546/Setup!$B$17+INDEX('5N inverse'!$A$18:$Y$18,1,'5N mesh'!$B$7+1)*Setup!$B$22</f>
        <v>0</v>
      </c>
      <c r="U546" s="0" t="n">
        <f aca="false">SUMPRODUCT('5N inverse'!$A$19:$Y$19,'5N mesh'!$B$37:$Z$37,$E545:$AC545)+'5N inverse'!$A$19*$C546/Setup!$B$17+INDEX('5N inverse'!$A$19:$Y$19,1,'5N mesh'!$B$7+1)*Setup!$B$22</f>
        <v>0</v>
      </c>
      <c r="V546" s="0" t="n">
        <f aca="false">SUMPRODUCT('5N inverse'!$A$20:$Y$20,'5N mesh'!$B$37:$Z$37,$E545:$AC545)+'5N inverse'!$A$20*$C546/Setup!$B$17+INDEX('5N inverse'!$A$20:$Y$20,1,'5N mesh'!$B$7+1)*Setup!$B$22</f>
        <v>0</v>
      </c>
      <c r="W546" s="0" t="n">
        <f aca="false">SUMPRODUCT('5N inverse'!$A$21:$Y$21,'5N mesh'!$B$37:$Z$37,$E545:$AC545)+'5N inverse'!$A$21*$C546/Setup!$B$17+INDEX('5N inverse'!$A$21:$Y$21,1,'5N mesh'!$B$7+1)*Setup!$B$22</f>
        <v>0</v>
      </c>
      <c r="X546" s="0" t="n">
        <f aca="false">SUMPRODUCT('5N inverse'!$A$22:$Y$22,'5N mesh'!$B$37:$Z$37,$E545:$AC545)+'5N inverse'!$A$22*$C546/Setup!$B$17+INDEX('5N inverse'!$A$22:$Y$22,1,'5N mesh'!$B$7+1)*Setup!$B$22</f>
        <v>0</v>
      </c>
      <c r="Y546" s="0" t="n">
        <f aca="false">SUMPRODUCT('5N inverse'!$A$23:$Y$23,'5N mesh'!$B$37:$Z$37,$E545:$AC545)+'5N inverse'!$A$23*$C546/Setup!$B$17+INDEX('5N inverse'!$A$23:$Y$23,1,'5N mesh'!$B$7+1)*Setup!$B$22</f>
        <v>0</v>
      </c>
      <c r="Z546" s="0" t="n">
        <f aca="false">SUMPRODUCT('5N inverse'!$A$24:$Y$24,'5N mesh'!$B$37:$Z$37,$E545:$AC545)+'5N inverse'!$A$24*$C546/Setup!$B$17+INDEX('5N inverse'!$A$24:$Y$24,1,'5N mesh'!$B$7+1)*Setup!$B$22</f>
        <v>0</v>
      </c>
      <c r="AA546" s="0" t="n">
        <f aca="false">SUMPRODUCT('5N inverse'!$A$25:$Y$25,'5N mesh'!$B$37:$Z$37,$E545:$AC545)+'5N inverse'!$A$25*$C546/Setup!$B$17+INDEX('5N inverse'!$A$25:$Y$25,1,'5N mesh'!$B$7+1)*Setup!$B$22</f>
        <v>0</v>
      </c>
      <c r="AB546" s="0" t="n">
        <f aca="false">SUMPRODUCT('5N inverse'!$A$26:$Y$26,'5N mesh'!$B$37:$Z$37,$E545:$AC545)+'5N inverse'!$A$26*$C546/Setup!$B$17+INDEX('5N inverse'!$A$26:$Y$26,1,'5N mesh'!$B$7+1)*Setup!$B$22</f>
        <v>0</v>
      </c>
      <c r="AC546" s="0" t="n">
        <f aca="false">SUMPRODUCT('5N inverse'!$A$27:$Y$27,'5N mesh'!$B$37:$Z$37,$E545:$AC545)+'5N inverse'!$A$27*$C546/Setup!$B$17+INDEX('5N inverse'!$A$27:$Y$27,1,'5N mesh'!$B$7+1)*Setup!$B$22</f>
        <v>0</v>
      </c>
    </row>
    <row r="547" customFormat="false" ht="15" hidden="false" customHeight="false" outlineLevel="0" collapsed="false">
      <c r="A547" s="0" t="n">
        <v>542</v>
      </c>
      <c r="B547" s="0" t="n">
        <f aca="false">A547*Setup!$B$11/3600</f>
        <v>45.1666666666667</v>
      </c>
      <c r="C547" s="0" t="n">
        <f aca="false">Setup!$B$7+Setup!$B$8*COS(2*PI()*(B547-Setup!$B$9)/24)</f>
        <v>24.8657584557524</v>
      </c>
      <c r="D547" s="0" t="n">
        <f aca="false">(C547-E547)/Setup!$B$17</f>
        <v>-6.16928860651305</v>
      </c>
      <c r="E547" s="0" t="n">
        <f aca="false">SUMPRODUCT('5N inverse'!$A$3:$Y$3,'5N mesh'!$B$37:$Z$37,$E546:$AC546)+'5N inverse'!$A$3*$C547/Setup!$B$17+INDEX('5N inverse'!$A$3:$Y$3,1,'5N mesh'!$B$7+1)*Setup!$B$22</f>
        <v>25.6677659745991</v>
      </c>
      <c r="F547" s="0" t="n">
        <f aca="false">SUMPRODUCT('5N inverse'!$A$4:$Y$4,'5N mesh'!$B$37:$Z$37,$E546:$AC546)+'5N inverse'!$A$4*$C547/Setup!$B$17+INDEX('5N inverse'!$A$4:$Y$4,1,'5N mesh'!$B$7+1)*Setup!$B$22</f>
        <v>23.9047365125074</v>
      </c>
      <c r="G547" s="0" t="n">
        <f aca="false">SUMPRODUCT('5N inverse'!$A$5:$Y$5,'5N mesh'!$B$37:$Z$37,$E546:$AC546)+'5N inverse'!$A$5*$C547/Setup!$B$17+INDEX('5N inverse'!$A$5:$Y$5,1,'5N mesh'!$B$7+1)*Setup!$B$22</f>
        <v>20.3786775883241</v>
      </c>
      <c r="H547" s="0" t="n">
        <f aca="false">SUMPRODUCT('5N inverse'!$A$6:$Y$6,'5N mesh'!$B$37:$Z$37,$E546:$AC546)+'5N inverse'!$A$6*$C547/Setup!$B$17+INDEX('5N inverse'!$A$6:$Y$6,1,'5N mesh'!$B$7+1)*Setup!$B$22</f>
        <v>16.8526186641407</v>
      </c>
      <c r="I547" s="0" t="n">
        <f aca="false">SUMPRODUCT('5N inverse'!$A$7:$Y$7,'5N mesh'!$B$37:$Z$37,$E546:$AC546)+'5N inverse'!$A$7*$C547/Setup!$B$17+INDEX('5N inverse'!$A$7:$Y$7,1,'5N mesh'!$B$7+1)*Setup!$B$22</f>
        <v>15.089589202049</v>
      </c>
      <c r="J547" s="0" t="n">
        <f aca="false">SUMPRODUCT('5N inverse'!$A$8:$Y$8,'5N mesh'!$B$37:$Z$37,$E546:$AC546)+'5N inverse'!$A$8*$C547/Setup!$B$17+INDEX('5N inverse'!$A$8:$Y$8,1,'5N mesh'!$B$7+1)*Setup!$B$22</f>
        <v>0</v>
      </c>
      <c r="K547" s="0" t="n">
        <f aca="false">SUMPRODUCT('5N inverse'!$A$9:$Y$9,'5N mesh'!$B$37:$Z$37,$E546:$AC546)+'5N inverse'!$A$9*$C547/Setup!$B$17+INDEX('5N inverse'!$A$9:$Y$9,1,'5N mesh'!$B$7+1)*Setup!$B$22</f>
        <v>0</v>
      </c>
      <c r="L547" s="0" t="n">
        <f aca="false">SUMPRODUCT('5N inverse'!$A$10:$Y$10,'5N mesh'!$B$37:$Z$37,$E546:$AC546)+'5N inverse'!$A$10*$C547/Setup!$B$17+INDEX('5N inverse'!$A$10:$Y$10,1,'5N mesh'!$B$7+1)*Setup!$B$22</f>
        <v>0</v>
      </c>
      <c r="M547" s="0" t="n">
        <f aca="false">SUMPRODUCT('5N inverse'!$A$11:$Y$11,'5N mesh'!$B$37:$Z$37,$E546:$AC546)+'5N inverse'!$A$11*$C547/Setup!$B$17+INDEX('5N inverse'!$A$11:$Y$11,1,'5N mesh'!$B$7+1)*Setup!$B$22</f>
        <v>0</v>
      </c>
      <c r="N547" s="0" t="n">
        <f aca="false">SUMPRODUCT('5N inverse'!$A$12:$Y$12,'5N mesh'!$B$37:$Z$37,$E546:$AC546)+'5N inverse'!$A$12*$C547/Setup!$B$17+INDEX('5N inverse'!$A$12:$Y$12,1,'5N mesh'!$B$7+1)*Setup!$B$22</f>
        <v>0</v>
      </c>
      <c r="O547" s="0" t="n">
        <f aca="false">SUMPRODUCT('5N inverse'!$A$13:$Y$13,'5N mesh'!$B$37:$Z$37,$E546:$AC546)+'5N inverse'!$A$13*$C547/Setup!$B$17+INDEX('5N inverse'!$A$13:$Y$13,1,'5N mesh'!$B$7+1)*Setup!$B$22</f>
        <v>0</v>
      </c>
      <c r="P547" s="0" t="n">
        <f aca="false">SUMPRODUCT('5N inverse'!$A$14:$Y$14,'5N mesh'!$B$37:$Z$37,$E546:$AC546)+'5N inverse'!$A$14*$C547/Setup!$B$17+INDEX('5N inverse'!$A$14:$Y$14,1,'5N mesh'!$B$7+1)*Setup!$B$22</f>
        <v>0</v>
      </c>
      <c r="Q547" s="0" t="n">
        <f aca="false">SUMPRODUCT('5N inverse'!$A$15:$Y$15,'5N mesh'!$B$37:$Z$37,$E546:$AC546)+'5N inverse'!$A$15*$C547/Setup!$B$17+INDEX('5N inverse'!$A$15:$Y$15,1,'5N mesh'!$B$7+1)*Setup!$B$22</f>
        <v>0</v>
      </c>
      <c r="R547" s="0" t="n">
        <f aca="false">SUMPRODUCT('5N inverse'!$A$16:$Y$16,'5N mesh'!$B$37:$Z$37,$E546:$AC546)+'5N inverse'!$A$16*$C547/Setup!$B$17+INDEX('5N inverse'!$A$16:$Y$16,1,'5N mesh'!$B$7+1)*Setup!$B$22</f>
        <v>0</v>
      </c>
      <c r="S547" s="0" t="n">
        <f aca="false">SUMPRODUCT('5N inverse'!$A$17:$Y$17,'5N mesh'!$B$37:$Z$37,$E546:$AC546)+'5N inverse'!$A$17*$C547/Setup!$B$17+INDEX('5N inverse'!$A$17:$Y$17,1,'5N mesh'!$B$7+1)*Setup!$B$22</f>
        <v>0</v>
      </c>
      <c r="T547" s="0" t="n">
        <f aca="false">SUMPRODUCT('5N inverse'!$A$18:$Y$18,'5N mesh'!$B$37:$Z$37,$E546:$AC546)+'5N inverse'!$A$18*$C547/Setup!$B$17+INDEX('5N inverse'!$A$18:$Y$18,1,'5N mesh'!$B$7+1)*Setup!$B$22</f>
        <v>0</v>
      </c>
      <c r="U547" s="0" t="n">
        <f aca="false">SUMPRODUCT('5N inverse'!$A$19:$Y$19,'5N mesh'!$B$37:$Z$37,$E546:$AC546)+'5N inverse'!$A$19*$C547/Setup!$B$17+INDEX('5N inverse'!$A$19:$Y$19,1,'5N mesh'!$B$7+1)*Setup!$B$22</f>
        <v>0</v>
      </c>
      <c r="V547" s="0" t="n">
        <f aca="false">SUMPRODUCT('5N inverse'!$A$20:$Y$20,'5N mesh'!$B$37:$Z$37,$E546:$AC546)+'5N inverse'!$A$20*$C547/Setup!$B$17+INDEX('5N inverse'!$A$20:$Y$20,1,'5N mesh'!$B$7+1)*Setup!$B$22</f>
        <v>0</v>
      </c>
      <c r="W547" s="0" t="n">
        <f aca="false">SUMPRODUCT('5N inverse'!$A$21:$Y$21,'5N mesh'!$B$37:$Z$37,$E546:$AC546)+'5N inverse'!$A$21*$C547/Setup!$B$17+INDEX('5N inverse'!$A$21:$Y$21,1,'5N mesh'!$B$7+1)*Setup!$B$22</f>
        <v>0</v>
      </c>
      <c r="X547" s="0" t="n">
        <f aca="false">SUMPRODUCT('5N inverse'!$A$22:$Y$22,'5N mesh'!$B$37:$Z$37,$E546:$AC546)+'5N inverse'!$A$22*$C547/Setup!$B$17+INDEX('5N inverse'!$A$22:$Y$22,1,'5N mesh'!$B$7+1)*Setup!$B$22</f>
        <v>0</v>
      </c>
      <c r="Y547" s="0" t="n">
        <f aca="false">SUMPRODUCT('5N inverse'!$A$23:$Y$23,'5N mesh'!$B$37:$Z$37,$E546:$AC546)+'5N inverse'!$A$23*$C547/Setup!$B$17+INDEX('5N inverse'!$A$23:$Y$23,1,'5N mesh'!$B$7+1)*Setup!$B$22</f>
        <v>0</v>
      </c>
      <c r="Z547" s="0" t="n">
        <f aca="false">SUMPRODUCT('5N inverse'!$A$24:$Y$24,'5N mesh'!$B$37:$Z$37,$E546:$AC546)+'5N inverse'!$A$24*$C547/Setup!$B$17+INDEX('5N inverse'!$A$24:$Y$24,1,'5N mesh'!$B$7+1)*Setup!$B$22</f>
        <v>0</v>
      </c>
      <c r="AA547" s="0" t="n">
        <f aca="false">SUMPRODUCT('5N inverse'!$A$25:$Y$25,'5N mesh'!$B$37:$Z$37,$E546:$AC546)+'5N inverse'!$A$25*$C547/Setup!$B$17+INDEX('5N inverse'!$A$25:$Y$25,1,'5N mesh'!$B$7+1)*Setup!$B$22</f>
        <v>0</v>
      </c>
      <c r="AB547" s="0" t="n">
        <f aca="false">SUMPRODUCT('5N inverse'!$A$26:$Y$26,'5N mesh'!$B$37:$Z$37,$E546:$AC546)+'5N inverse'!$A$26*$C547/Setup!$B$17+INDEX('5N inverse'!$A$26:$Y$26,1,'5N mesh'!$B$7+1)*Setup!$B$22</f>
        <v>0</v>
      </c>
      <c r="AC547" s="0" t="n">
        <f aca="false">SUMPRODUCT('5N inverse'!$A$27:$Y$27,'5N mesh'!$B$37:$Z$37,$E546:$AC546)+'5N inverse'!$A$27*$C547/Setup!$B$17+INDEX('5N inverse'!$A$27:$Y$27,1,'5N mesh'!$B$7+1)*Setup!$B$22</f>
        <v>0</v>
      </c>
    </row>
    <row r="548" customFormat="false" ht="15" hidden="false" customHeight="false" outlineLevel="0" collapsed="false">
      <c r="A548" s="0" t="n">
        <v>543</v>
      </c>
      <c r="B548" s="0" t="n">
        <f aca="false">A548*Setup!$B$11/3600</f>
        <v>45.25</v>
      </c>
      <c r="C548" s="0" t="n">
        <f aca="false">Setup!$B$7+Setup!$B$8*COS(2*PI()*(B548-Setup!$B$9)/24)</f>
        <v>24.7803612880645</v>
      </c>
      <c r="D548" s="0" t="n">
        <f aca="false">(C548-E548)/Setup!$B$17</f>
        <v>-6.70858151465631</v>
      </c>
      <c r="E548" s="0" t="n">
        <f aca="false">SUMPRODUCT('5N inverse'!$A$3:$Y$3,'5N mesh'!$B$37:$Z$37,$E547:$AC547)+'5N inverse'!$A$3*$C548/Setup!$B$17+INDEX('5N inverse'!$A$3:$Y$3,1,'5N mesh'!$B$7+1)*Setup!$B$22</f>
        <v>25.6524768849698</v>
      </c>
      <c r="F548" s="0" t="n">
        <f aca="false">SUMPRODUCT('5N inverse'!$A$4:$Y$4,'5N mesh'!$B$37:$Z$37,$E547:$AC547)+'5N inverse'!$A$4*$C548/Setup!$B$17+INDEX('5N inverse'!$A$4:$Y$4,1,'5N mesh'!$B$7+1)*Setup!$B$22</f>
        <v>23.8920021321179</v>
      </c>
      <c r="G548" s="0" t="n">
        <f aca="false">SUMPRODUCT('5N inverse'!$A$5:$Y$5,'5N mesh'!$B$37:$Z$37,$E547:$AC547)+'5N inverse'!$A$5*$C548/Setup!$B$17+INDEX('5N inverse'!$A$5:$Y$5,1,'5N mesh'!$B$7+1)*Setup!$B$22</f>
        <v>20.371052626414</v>
      </c>
      <c r="H548" s="0" t="n">
        <f aca="false">SUMPRODUCT('5N inverse'!$A$6:$Y$6,'5N mesh'!$B$37:$Z$37,$E547:$AC547)+'5N inverse'!$A$6*$C548/Setup!$B$17+INDEX('5N inverse'!$A$6:$Y$6,1,'5N mesh'!$B$7+1)*Setup!$B$22</f>
        <v>16.8501031207101</v>
      </c>
      <c r="I548" s="0" t="n">
        <f aca="false">SUMPRODUCT('5N inverse'!$A$7:$Y$7,'5N mesh'!$B$37:$Z$37,$E547:$AC547)+'5N inverse'!$A$7*$C548/Setup!$B$17+INDEX('5N inverse'!$A$7:$Y$7,1,'5N mesh'!$B$7+1)*Setup!$B$22</f>
        <v>15.0896283678582</v>
      </c>
      <c r="J548" s="0" t="n">
        <f aca="false">SUMPRODUCT('5N inverse'!$A$8:$Y$8,'5N mesh'!$B$37:$Z$37,$E547:$AC547)+'5N inverse'!$A$8*$C548/Setup!$B$17+INDEX('5N inverse'!$A$8:$Y$8,1,'5N mesh'!$B$7+1)*Setup!$B$22</f>
        <v>0</v>
      </c>
      <c r="K548" s="0" t="n">
        <f aca="false">SUMPRODUCT('5N inverse'!$A$9:$Y$9,'5N mesh'!$B$37:$Z$37,$E547:$AC547)+'5N inverse'!$A$9*$C548/Setup!$B$17+INDEX('5N inverse'!$A$9:$Y$9,1,'5N mesh'!$B$7+1)*Setup!$B$22</f>
        <v>0</v>
      </c>
      <c r="L548" s="0" t="n">
        <f aca="false">SUMPRODUCT('5N inverse'!$A$10:$Y$10,'5N mesh'!$B$37:$Z$37,$E547:$AC547)+'5N inverse'!$A$10*$C548/Setup!$B$17+INDEX('5N inverse'!$A$10:$Y$10,1,'5N mesh'!$B$7+1)*Setup!$B$22</f>
        <v>0</v>
      </c>
      <c r="M548" s="0" t="n">
        <f aca="false">SUMPRODUCT('5N inverse'!$A$11:$Y$11,'5N mesh'!$B$37:$Z$37,$E547:$AC547)+'5N inverse'!$A$11*$C548/Setup!$B$17+INDEX('5N inverse'!$A$11:$Y$11,1,'5N mesh'!$B$7+1)*Setup!$B$22</f>
        <v>0</v>
      </c>
      <c r="N548" s="0" t="n">
        <f aca="false">SUMPRODUCT('5N inverse'!$A$12:$Y$12,'5N mesh'!$B$37:$Z$37,$E547:$AC547)+'5N inverse'!$A$12*$C548/Setup!$B$17+INDEX('5N inverse'!$A$12:$Y$12,1,'5N mesh'!$B$7+1)*Setup!$B$22</f>
        <v>0</v>
      </c>
      <c r="O548" s="0" t="n">
        <f aca="false">SUMPRODUCT('5N inverse'!$A$13:$Y$13,'5N mesh'!$B$37:$Z$37,$E547:$AC547)+'5N inverse'!$A$13*$C548/Setup!$B$17+INDEX('5N inverse'!$A$13:$Y$13,1,'5N mesh'!$B$7+1)*Setup!$B$22</f>
        <v>0</v>
      </c>
      <c r="P548" s="0" t="n">
        <f aca="false">SUMPRODUCT('5N inverse'!$A$14:$Y$14,'5N mesh'!$B$37:$Z$37,$E547:$AC547)+'5N inverse'!$A$14*$C548/Setup!$B$17+INDEX('5N inverse'!$A$14:$Y$14,1,'5N mesh'!$B$7+1)*Setup!$B$22</f>
        <v>0</v>
      </c>
      <c r="Q548" s="0" t="n">
        <f aca="false">SUMPRODUCT('5N inverse'!$A$15:$Y$15,'5N mesh'!$B$37:$Z$37,$E547:$AC547)+'5N inverse'!$A$15*$C548/Setup!$B$17+INDEX('5N inverse'!$A$15:$Y$15,1,'5N mesh'!$B$7+1)*Setup!$B$22</f>
        <v>0</v>
      </c>
      <c r="R548" s="0" t="n">
        <f aca="false">SUMPRODUCT('5N inverse'!$A$16:$Y$16,'5N mesh'!$B$37:$Z$37,$E547:$AC547)+'5N inverse'!$A$16*$C548/Setup!$B$17+INDEX('5N inverse'!$A$16:$Y$16,1,'5N mesh'!$B$7+1)*Setup!$B$22</f>
        <v>0</v>
      </c>
      <c r="S548" s="0" t="n">
        <f aca="false">SUMPRODUCT('5N inverse'!$A$17:$Y$17,'5N mesh'!$B$37:$Z$37,$E547:$AC547)+'5N inverse'!$A$17*$C548/Setup!$B$17+INDEX('5N inverse'!$A$17:$Y$17,1,'5N mesh'!$B$7+1)*Setup!$B$22</f>
        <v>0</v>
      </c>
      <c r="T548" s="0" t="n">
        <f aca="false">SUMPRODUCT('5N inverse'!$A$18:$Y$18,'5N mesh'!$B$37:$Z$37,$E547:$AC547)+'5N inverse'!$A$18*$C548/Setup!$B$17+INDEX('5N inverse'!$A$18:$Y$18,1,'5N mesh'!$B$7+1)*Setup!$B$22</f>
        <v>0</v>
      </c>
      <c r="U548" s="0" t="n">
        <f aca="false">SUMPRODUCT('5N inverse'!$A$19:$Y$19,'5N mesh'!$B$37:$Z$37,$E547:$AC547)+'5N inverse'!$A$19*$C548/Setup!$B$17+INDEX('5N inverse'!$A$19:$Y$19,1,'5N mesh'!$B$7+1)*Setup!$B$22</f>
        <v>0</v>
      </c>
      <c r="V548" s="0" t="n">
        <f aca="false">SUMPRODUCT('5N inverse'!$A$20:$Y$20,'5N mesh'!$B$37:$Z$37,$E547:$AC547)+'5N inverse'!$A$20*$C548/Setup!$B$17+INDEX('5N inverse'!$A$20:$Y$20,1,'5N mesh'!$B$7+1)*Setup!$B$22</f>
        <v>0</v>
      </c>
      <c r="W548" s="0" t="n">
        <f aca="false">SUMPRODUCT('5N inverse'!$A$21:$Y$21,'5N mesh'!$B$37:$Z$37,$E547:$AC547)+'5N inverse'!$A$21*$C548/Setup!$B$17+INDEX('5N inverse'!$A$21:$Y$21,1,'5N mesh'!$B$7+1)*Setup!$B$22</f>
        <v>0</v>
      </c>
      <c r="X548" s="0" t="n">
        <f aca="false">SUMPRODUCT('5N inverse'!$A$22:$Y$22,'5N mesh'!$B$37:$Z$37,$E547:$AC547)+'5N inverse'!$A$22*$C548/Setup!$B$17+INDEX('5N inverse'!$A$22:$Y$22,1,'5N mesh'!$B$7+1)*Setup!$B$22</f>
        <v>0</v>
      </c>
      <c r="Y548" s="0" t="n">
        <f aca="false">SUMPRODUCT('5N inverse'!$A$23:$Y$23,'5N mesh'!$B$37:$Z$37,$E547:$AC547)+'5N inverse'!$A$23*$C548/Setup!$B$17+INDEX('5N inverse'!$A$23:$Y$23,1,'5N mesh'!$B$7+1)*Setup!$B$22</f>
        <v>0</v>
      </c>
      <c r="Z548" s="0" t="n">
        <f aca="false">SUMPRODUCT('5N inverse'!$A$24:$Y$24,'5N mesh'!$B$37:$Z$37,$E547:$AC547)+'5N inverse'!$A$24*$C548/Setup!$B$17+INDEX('5N inverse'!$A$24:$Y$24,1,'5N mesh'!$B$7+1)*Setup!$B$22</f>
        <v>0</v>
      </c>
      <c r="AA548" s="0" t="n">
        <f aca="false">SUMPRODUCT('5N inverse'!$A$25:$Y$25,'5N mesh'!$B$37:$Z$37,$E547:$AC547)+'5N inverse'!$A$25*$C548/Setup!$B$17+INDEX('5N inverse'!$A$25:$Y$25,1,'5N mesh'!$B$7+1)*Setup!$B$22</f>
        <v>0</v>
      </c>
      <c r="AB548" s="0" t="n">
        <f aca="false">SUMPRODUCT('5N inverse'!$A$26:$Y$26,'5N mesh'!$B$37:$Z$37,$E547:$AC547)+'5N inverse'!$A$26*$C548/Setup!$B$17+INDEX('5N inverse'!$A$26:$Y$26,1,'5N mesh'!$B$7+1)*Setup!$B$22</f>
        <v>0</v>
      </c>
      <c r="AC548" s="0" t="n">
        <f aca="false">SUMPRODUCT('5N inverse'!$A$27:$Y$27,'5N mesh'!$B$37:$Z$37,$E547:$AC547)+'5N inverse'!$A$27*$C548/Setup!$B$17+INDEX('5N inverse'!$A$27:$Y$27,1,'5N mesh'!$B$7+1)*Setup!$B$22</f>
        <v>0</v>
      </c>
    </row>
    <row r="549" customFormat="false" ht="15" hidden="false" customHeight="false" outlineLevel="0" collapsed="false">
      <c r="A549" s="0" t="n">
        <v>544</v>
      </c>
      <c r="B549" s="0" t="n">
        <f aca="false">A549*Setup!$B$11/3600</f>
        <v>45.3333333333333</v>
      </c>
      <c r="C549" s="0" t="n">
        <f aca="false">Setup!$B$7+Setup!$B$8*COS(2*PI()*(B549-Setup!$B$9)/24)</f>
        <v>24.6945927106677</v>
      </c>
      <c r="D549" s="0" t="n">
        <f aca="false">(C549-E549)/Setup!$B$17</f>
        <v>-7.24376187200793</v>
      </c>
      <c r="E549" s="0" t="n">
        <f aca="false">SUMPRODUCT('5N inverse'!$A$3:$Y$3,'5N mesh'!$B$37:$Z$37,$E548:$AC548)+'5N inverse'!$A$3*$C549/Setup!$B$17+INDEX('5N inverse'!$A$3:$Y$3,1,'5N mesh'!$B$7+1)*Setup!$B$22</f>
        <v>25.6362817540287</v>
      </c>
      <c r="F549" s="0" t="n">
        <f aca="false">SUMPRODUCT('5N inverse'!$A$4:$Y$4,'5N mesh'!$B$37:$Z$37,$E548:$AC548)+'5N inverse'!$A$4*$C549/Setup!$B$17+INDEX('5N inverse'!$A$4:$Y$4,1,'5N mesh'!$B$7+1)*Setup!$B$22</f>
        <v>23.878511503287</v>
      </c>
      <c r="G549" s="0" t="n">
        <f aca="false">SUMPRODUCT('5N inverse'!$A$5:$Y$5,'5N mesh'!$B$37:$Z$37,$E548:$AC548)+'5N inverse'!$A$5*$C549/Setup!$B$17+INDEX('5N inverse'!$A$5:$Y$5,1,'5N mesh'!$B$7+1)*Setup!$B$22</f>
        <v>20.3629710018036</v>
      </c>
      <c r="H549" s="0" t="n">
        <f aca="false">SUMPRODUCT('5N inverse'!$A$6:$Y$6,'5N mesh'!$B$37:$Z$37,$E548:$AC548)+'5N inverse'!$A$6*$C549/Setup!$B$17+INDEX('5N inverse'!$A$6:$Y$6,1,'5N mesh'!$B$7+1)*Setup!$B$22</f>
        <v>16.8474305003202</v>
      </c>
      <c r="I549" s="0" t="n">
        <f aca="false">SUMPRODUCT('5N inverse'!$A$7:$Y$7,'5N mesh'!$B$37:$Z$37,$E548:$AC548)+'5N inverse'!$A$7*$C549/Setup!$B$17+INDEX('5N inverse'!$A$7:$Y$7,1,'5N mesh'!$B$7+1)*Setup!$B$22</f>
        <v>15.0896602495785</v>
      </c>
      <c r="J549" s="0" t="n">
        <f aca="false">SUMPRODUCT('5N inverse'!$A$8:$Y$8,'5N mesh'!$B$37:$Z$37,$E548:$AC548)+'5N inverse'!$A$8*$C549/Setup!$B$17+INDEX('5N inverse'!$A$8:$Y$8,1,'5N mesh'!$B$7+1)*Setup!$B$22</f>
        <v>0</v>
      </c>
      <c r="K549" s="0" t="n">
        <f aca="false">SUMPRODUCT('5N inverse'!$A$9:$Y$9,'5N mesh'!$B$37:$Z$37,$E548:$AC548)+'5N inverse'!$A$9*$C549/Setup!$B$17+INDEX('5N inverse'!$A$9:$Y$9,1,'5N mesh'!$B$7+1)*Setup!$B$22</f>
        <v>0</v>
      </c>
      <c r="L549" s="0" t="n">
        <f aca="false">SUMPRODUCT('5N inverse'!$A$10:$Y$10,'5N mesh'!$B$37:$Z$37,$E548:$AC548)+'5N inverse'!$A$10*$C549/Setup!$B$17+INDEX('5N inverse'!$A$10:$Y$10,1,'5N mesh'!$B$7+1)*Setup!$B$22</f>
        <v>0</v>
      </c>
      <c r="M549" s="0" t="n">
        <f aca="false">SUMPRODUCT('5N inverse'!$A$11:$Y$11,'5N mesh'!$B$37:$Z$37,$E548:$AC548)+'5N inverse'!$A$11*$C549/Setup!$B$17+INDEX('5N inverse'!$A$11:$Y$11,1,'5N mesh'!$B$7+1)*Setup!$B$22</f>
        <v>0</v>
      </c>
      <c r="N549" s="0" t="n">
        <f aca="false">SUMPRODUCT('5N inverse'!$A$12:$Y$12,'5N mesh'!$B$37:$Z$37,$E548:$AC548)+'5N inverse'!$A$12*$C549/Setup!$B$17+INDEX('5N inverse'!$A$12:$Y$12,1,'5N mesh'!$B$7+1)*Setup!$B$22</f>
        <v>0</v>
      </c>
      <c r="O549" s="0" t="n">
        <f aca="false">SUMPRODUCT('5N inverse'!$A$13:$Y$13,'5N mesh'!$B$37:$Z$37,$E548:$AC548)+'5N inverse'!$A$13*$C549/Setup!$B$17+INDEX('5N inverse'!$A$13:$Y$13,1,'5N mesh'!$B$7+1)*Setup!$B$22</f>
        <v>0</v>
      </c>
      <c r="P549" s="0" t="n">
        <f aca="false">SUMPRODUCT('5N inverse'!$A$14:$Y$14,'5N mesh'!$B$37:$Z$37,$E548:$AC548)+'5N inverse'!$A$14*$C549/Setup!$B$17+INDEX('5N inverse'!$A$14:$Y$14,1,'5N mesh'!$B$7+1)*Setup!$B$22</f>
        <v>0</v>
      </c>
      <c r="Q549" s="0" t="n">
        <f aca="false">SUMPRODUCT('5N inverse'!$A$15:$Y$15,'5N mesh'!$B$37:$Z$37,$E548:$AC548)+'5N inverse'!$A$15*$C549/Setup!$B$17+INDEX('5N inverse'!$A$15:$Y$15,1,'5N mesh'!$B$7+1)*Setup!$B$22</f>
        <v>0</v>
      </c>
      <c r="R549" s="0" t="n">
        <f aca="false">SUMPRODUCT('5N inverse'!$A$16:$Y$16,'5N mesh'!$B$37:$Z$37,$E548:$AC548)+'5N inverse'!$A$16*$C549/Setup!$B$17+INDEX('5N inverse'!$A$16:$Y$16,1,'5N mesh'!$B$7+1)*Setup!$B$22</f>
        <v>0</v>
      </c>
      <c r="S549" s="0" t="n">
        <f aca="false">SUMPRODUCT('5N inverse'!$A$17:$Y$17,'5N mesh'!$B$37:$Z$37,$E548:$AC548)+'5N inverse'!$A$17*$C549/Setup!$B$17+INDEX('5N inverse'!$A$17:$Y$17,1,'5N mesh'!$B$7+1)*Setup!$B$22</f>
        <v>0</v>
      </c>
      <c r="T549" s="0" t="n">
        <f aca="false">SUMPRODUCT('5N inverse'!$A$18:$Y$18,'5N mesh'!$B$37:$Z$37,$E548:$AC548)+'5N inverse'!$A$18*$C549/Setup!$B$17+INDEX('5N inverse'!$A$18:$Y$18,1,'5N mesh'!$B$7+1)*Setup!$B$22</f>
        <v>0</v>
      </c>
      <c r="U549" s="0" t="n">
        <f aca="false">SUMPRODUCT('5N inverse'!$A$19:$Y$19,'5N mesh'!$B$37:$Z$37,$E548:$AC548)+'5N inverse'!$A$19*$C549/Setup!$B$17+INDEX('5N inverse'!$A$19:$Y$19,1,'5N mesh'!$B$7+1)*Setup!$B$22</f>
        <v>0</v>
      </c>
      <c r="V549" s="0" t="n">
        <f aca="false">SUMPRODUCT('5N inverse'!$A$20:$Y$20,'5N mesh'!$B$37:$Z$37,$E548:$AC548)+'5N inverse'!$A$20*$C549/Setup!$B$17+INDEX('5N inverse'!$A$20:$Y$20,1,'5N mesh'!$B$7+1)*Setup!$B$22</f>
        <v>0</v>
      </c>
      <c r="W549" s="0" t="n">
        <f aca="false">SUMPRODUCT('5N inverse'!$A$21:$Y$21,'5N mesh'!$B$37:$Z$37,$E548:$AC548)+'5N inverse'!$A$21*$C549/Setup!$B$17+INDEX('5N inverse'!$A$21:$Y$21,1,'5N mesh'!$B$7+1)*Setup!$B$22</f>
        <v>0</v>
      </c>
      <c r="X549" s="0" t="n">
        <f aca="false">SUMPRODUCT('5N inverse'!$A$22:$Y$22,'5N mesh'!$B$37:$Z$37,$E548:$AC548)+'5N inverse'!$A$22*$C549/Setup!$B$17+INDEX('5N inverse'!$A$22:$Y$22,1,'5N mesh'!$B$7+1)*Setup!$B$22</f>
        <v>0</v>
      </c>
      <c r="Y549" s="0" t="n">
        <f aca="false">SUMPRODUCT('5N inverse'!$A$23:$Y$23,'5N mesh'!$B$37:$Z$37,$E548:$AC548)+'5N inverse'!$A$23*$C549/Setup!$B$17+INDEX('5N inverse'!$A$23:$Y$23,1,'5N mesh'!$B$7+1)*Setup!$B$22</f>
        <v>0</v>
      </c>
      <c r="Z549" s="0" t="n">
        <f aca="false">SUMPRODUCT('5N inverse'!$A$24:$Y$24,'5N mesh'!$B$37:$Z$37,$E548:$AC548)+'5N inverse'!$A$24*$C549/Setup!$B$17+INDEX('5N inverse'!$A$24:$Y$24,1,'5N mesh'!$B$7+1)*Setup!$B$22</f>
        <v>0</v>
      </c>
      <c r="AA549" s="0" t="n">
        <f aca="false">SUMPRODUCT('5N inverse'!$A$25:$Y$25,'5N mesh'!$B$37:$Z$37,$E548:$AC548)+'5N inverse'!$A$25*$C549/Setup!$B$17+INDEX('5N inverse'!$A$25:$Y$25,1,'5N mesh'!$B$7+1)*Setup!$B$22</f>
        <v>0</v>
      </c>
      <c r="AB549" s="0" t="n">
        <f aca="false">SUMPRODUCT('5N inverse'!$A$26:$Y$26,'5N mesh'!$B$37:$Z$37,$E548:$AC548)+'5N inverse'!$A$26*$C549/Setup!$B$17+INDEX('5N inverse'!$A$26:$Y$26,1,'5N mesh'!$B$7+1)*Setup!$B$22</f>
        <v>0</v>
      </c>
      <c r="AC549" s="0" t="n">
        <f aca="false">SUMPRODUCT('5N inverse'!$A$27:$Y$27,'5N mesh'!$B$37:$Z$37,$E548:$AC548)+'5N inverse'!$A$27*$C549/Setup!$B$17+INDEX('5N inverse'!$A$27:$Y$27,1,'5N mesh'!$B$7+1)*Setup!$B$22</f>
        <v>0</v>
      </c>
    </row>
    <row r="550" customFormat="false" ht="15" hidden="false" customHeight="false" outlineLevel="0" collapsed="false">
      <c r="A550" s="0" t="n">
        <v>545</v>
      </c>
      <c r="B550" s="0" t="n">
        <f aca="false">A550*Setup!$B$11/3600</f>
        <v>45.4166666666667</v>
      </c>
      <c r="C550" s="0" t="n">
        <f aca="false">Setup!$B$7+Setup!$B$8*COS(2*PI()*(B550-Setup!$B$9)/24)</f>
        <v>24.6084935447597</v>
      </c>
      <c r="D550" s="0" t="n">
        <f aca="false">(C550-E550)/Setup!$B$17</f>
        <v>-7.7745754123668</v>
      </c>
      <c r="E550" s="0" t="n">
        <f aca="false">SUMPRODUCT('5N inverse'!$A$3:$Y$3,'5N mesh'!$B$37:$Z$37,$E549:$AC549)+'5N inverse'!$A$3*$C550/Setup!$B$17+INDEX('5N inverse'!$A$3:$Y$3,1,'5N mesh'!$B$7+1)*Setup!$B$22</f>
        <v>25.6191883483674</v>
      </c>
      <c r="F550" s="0" t="n">
        <f aca="false">SUMPRODUCT('5N inverse'!$A$4:$Y$4,'5N mesh'!$B$37:$Z$37,$E549:$AC549)+'5N inverse'!$A$4*$C550/Setup!$B$17+INDEX('5N inverse'!$A$4:$Y$4,1,'5N mesh'!$B$7+1)*Setup!$B$22</f>
        <v>23.8642710957663</v>
      </c>
      <c r="G550" s="0" t="n">
        <f aca="false">SUMPRODUCT('5N inverse'!$A$5:$Y$5,'5N mesh'!$B$37:$Z$37,$E549:$AC549)+'5N inverse'!$A$5*$C550/Setup!$B$17+INDEX('5N inverse'!$A$5:$Y$5,1,'5N mesh'!$B$7+1)*Setup!$B$22</f>
        <v>20.3544365905643</v>
      </c>
      <c r="H550" s="0" t="n">
        <f aca="false">SUMPRODUCT('5N inverse'!$A$6:$Y$6,'5N mesh'!$B$37:$Z$37,$E549:$AC549)+'5N inverse'!$A$6*$C550/Setup!$B$17+INDEX('5N inverse'!$A$6:$Y$6,1,'5N mesh'!$B$7+1)*Setup!$B$22</f>
        <v>16.8446020853623</v>
      </c>
      <c r="I550" s="0" t="n">
        <f aca="false">SUMPRODUCT('5N inverse'!$A$7:$Y$7,'5N mesh'!$B$37:$Z$37,$E549:$AC549)+'5N inverse'!$A$7*$C550/Setup!$B$17+INDEX('5N inverse'!$A$7:$Y$7,1,'5N mesh'!$B$7+1)*Setup!$B$22</f>
        <v>15.0896848327612</v>
      </c>
      <c r="J550" s="0" t="n">
        <f aca="false">SUMPRODUCT('5N inverse'!$A$8:$Y$8,'5N mesh'!$B$37:$Z$37,$E549:$AC549)+'5N inverse'!$A$8*$C550/Setup!$B$17+INDEX('5N inverse'!$A$8:$Y$8,1,'5N mesh'!$B$7+1)*Setup!$B$22</f>
        <v>0</v>
      </c>
      <c r="K550" s="0" t="n">
        <f aca="false">SUMPRODUCT('5N inverse'!$A$9:$Y$9,'5N mesh'!$B$37:$Z$37,$E549:$AC549)+'5N inverse'!$A$9*$C550/Setup!$B$17+INDEX('5N inverse'!$A$9:$Y$9,1,'5N mesh'!$B$7+1)*Setup!$B$22</f>
        <v>0</v>
      </c>
      <c r="L550" s="0" t="n">
        <f aca="false">SUMPRODUCT('5N inverse'!$A$10:$Y$10,'5N mesh'!$B$37:$Z$37,$E549:$AC549)+'5N inverse'!$A$10*$C550/Setup!$B$17+INDEX('5N inverse'!$A$10:$Y$10,1,'5N mesh'!$B$7+1)*Setup!$B$22</f>
        <v>0</v>
      </c>
      <c r="M550" s="0" t="n">
        <f aca="false">SUMPRODUCT('5N inverse'!$A$11:$Y$11,'5N mesh'!$B$37:$Z$37,$E549:$AC549)+'5N inverse'!$A$11*$C550/Setup!$B$17+INDEX('5N inverse'!$A$11:$Y$11,1,'5N mesh'!$B$7+1)*Setup!$B$22</f>
        <v>0</v>
      </c>
      <c r="N550" s="0" t="n">
        <f aca="false">SUMPRODUCT('5N inverse'!$A$12:$Y$12,'5N mesh'!$B$37:$Z$37,$E549:$AC549)+'5N inverse'!$A$12*$C550/Setup!$B$17+INDEX('5N inverse'!$A$12:$Y$12,1,'5N mesh'!$B$7+1)*Setup!$B$22</f>
        <v>0</v>
      </c>
      <c r="O550" s="0" t="n">
        <f aca="false">SUMPRODUCT('5N inverse'!$A$13:$Y$13,'5N mesh'!$B$37:$Z$37,$E549:$AC549)+'5N inverse'!$A$13*$C550/Setup!$B$17+INDEX('5N inverse'!$A$13:$Y$13,1,'5N mesh'!$B$7+1)*Setup!$B$22</f>
        <v>0</v>
      </c>
      <c r="P550" s="0" t="n">
        <f aca="false">SUMPRODUCT('5N inverse'!$A$14:$Y$14,'5N mesh'!$B$37:$Z$37,$E549:$AC549)+'5N inverse'!$A$14*$C550/Setup!$B$17+INDEX('5N inverse'!$A$14:$Y$14,1,'5N mesh'!$B$7+1)*Setup!$B$22</f>
        <v>0</v>
      </c>
      <c r="Q550" s="0" t="n">
        <f aca="false">SUMPRODUCT('5N inverse'!$A$15:$Y$15,'5N mesh'!$B$37:$Z$37,$E549:$AC549)+'5N inverse'!$A$15*$C550/Setup!$B$17+INDEX('5N inverse'!$A$15:$Y$15,1,'5N mesh'!$B$7+1)*Setup!$B$22</f>
        <v>0</v>
      </c>
      <c r="R550" s="0" t="n">
        <f aca="false">SUMPRODUCT('5N inverse'!$A$16:$Y$16,'5N mesh'!$B$37:$Z$37,$E549:$AC549)+'5N inverse'!$A$16*$C550/Setup!$B$17+INDEX('5N inverse'!$A$16:$Y$16,1,'5N mesh'!$B$7+1)*Setup!$B$22</f>
        <v>0</v>
      </c>
      <c r="S550" s="0" t="n">
        <f aca="false">SUMPRODUCT('5N inverse'!$A$17:$Y$17,'5N mesh'!$B$37:$Z$37,$E549:$AC549)+'5N inverse'!$A$17*$C550/Setup!$B$17+INDEX('5N inverse'!$A$17:$Y$17,1,'5N mesh'!$B$7+1)*Setup!$B$22</f>
        <v>0</v>
      </c>
      <c r="T550" s="0" t="n">
        <f aca="false">SUMPRODUCT('5N inverse'!$A$18:$Y$18,'5N mesh'!$B$37:$Z$37,$E549:$AC549)+'5N inverse'!$A$18*$C550/Setup!$B$17+INDEX('5N inverse'!$A$18:$Y$18,1,'5N mesh'!$B$7+1)*Setup!$B$22</f>
        <v>0</v>
      </c>
      <c r="U550" s="0" t="n">
        <f aca="false">SUMPRODUCT('5N inverse'!$A$19:$Y$19,'5N mesh'!$B$37:$Z$37,$E549:$AC549)+'5N inverse'!$A$19*$C550/Setup!$B$17+INDEX('5N inverse'!$A$19:$Y$19,1,'5N mesh'!$B$7+1)*Setup!$B$22</f>
        <v>0</v>
      </c>
      <c r="V550" s="0" t="n">
        <f aca="false">SUMPRODUCT('5N inverse'!$A$20:$Y$20,'5N mesh'!$B$37:$Z$37,$E549:$AC549)+'5N inverse'!$A$20*$C550/Setup!$B$17+INDEX('5N inverse'!$A$20:$Y$20,1,'5N mesh'!$B$7+1)*Setup!$B$22</f>
        <v>0</v>
      </c>
      <c r="W550" s="0" t="n">
        <f aca="false">SUMPRODUCT('5N inverse'!$A$21:$Y$21,'5N mesh'!$B$37:$Z$37,$E549:$AC549)+'5N inverse'!$A$21*$C550/Setup!$B$17+INDEX('5N inverse'!$A$21:$Y$21,1,'5N mesh'!$B$7+1)*Setup!$B$22</f>
        <v>0</v>
      </c>
      <c r="X550" s="0" t="n">
        <f aca="false">SUMPRODUCT('5N inverse'!$A$22:$Y$22,'5N mesh'!$B$37:$Z$37,$E549:$AC549)+'5N inverse'!$A$22*$C550/Setup!$B$17+INDEX('5N inverse'!$A$22:$Y$22,1,'5N mesh'!$B$7+1)*Setup!$B$22</f>
        <v>0</v>
      </c>
      <c r="Y550" s="0" t="n">
        <f aca="false">SUMPRODUCT('5N inverse'!$A$23:$Y$23,'5N mesh'!$B$37:$Z$37,$E549:$AC549)+'5N inverse'!$A$23*$C550/Setup!$B$17+INDEX('5N inverse'!$A$23:$Y$23,1,'5N mesh'!$B$7+1)*Setup!$B$22</f>
        <v>0</v>
      </c>
      <c r="Z550" s="0" t="n">
        <f aca="false">SUMPRODUCT('5N inverse'!$A$24:$Y$24,'5N mesh'!$B$37:$Z$37,$E549:$AC549)+'5N inverse'!$A$24*$C550/Setup!$B$17+INDEX('5N inverse'!$A$24:$Y$24,1,'5N mesh'!$B$7+1)*Setup!$B$22</f>
        <v>0</v>
      </c>
      <c r="AA550" s="0" t="n">
        <f aca="false">SUMPRODUCT('5N inverse'!$A$25:$Y$25,'5N mesh'!$B$37:$Z$37,$E549:$AC549)+'5N inverse'!$A$25*$C550/Setup!$B$17+INDEX('5N inverse'!$A$25:$Y$25,1,'5N mesh'!$B$7+1)*Setup!$B$22</f>
        <v>0</v>
      </c>
      <c r="AB550" s="0" t="n">
        <f aca="false">SUMPRODUCT('5N inverse'!$A$26:$Y$26,'5N mesh'!$B$37:$Z$37,$E549:$AC549)+'5N inverse'!$A$26*$C550/Setup!$B$17+INDEX('5N inverse'!$A$26:$Y$26,1,'5N mesh'!$B$7+1)*Setup!$B$22</f>
        <v>0</v>
      </c>
      <c r="AC550" s="0" t="n">
        <f aca="false">SUMPRODUCT('5N inverse'!$A$27:$Y$27,'5N mesh'!$B$37:$Z$37,$E549:$AC549)+'5N inverse'!$A$27*$C550/Setup!$B$17+INDEX('5N inverse'!$A$27:$Y$27,1,'5N mesh'!$B$7+1)*Setup!$B$22</f>
        <v>0</v>
      </c>
    </row>
    <row r="551" customFormat="false" ht="15" hidden="false" customHeight="false" outlineLevel="0" collapsed="false">
      <c r="A551" s="0" t="n">
        <v>546</v>
      </c>
      <c r="B551" s="0" t="n">
        <f aca="false">A551*Setup!$B$11/3600</f>
        <v>45.5</v>
      </c>
      <c r="C551" s="0" t="n">
        <f aca="false">Setup!$B$7+Setup!$B$8*COS(2*PI()*(B551-Setup!$B$9)/24)</f>
        <v>24.5221047688802</v>
      </c>
      <c r="D551" s="0" t="n">
        <f aca="false">(C551-E551)/Setup!$B$17</f>
        <v>-8.30076994191142</v>
      </c>
      <c r="E551" s="0" t="n">
        <f aca="false">SUMPRODUCT('5N inverse'!$A$3:$Y$3,'5N mesh'!$B$37:$Z$37,$E550:$AC550)+'5N inverse'!$A$3*$C551/Setup!$B$17+INDEX('5N inverse'!$A$3:$Y$3,1,'5N mesh'!$B$7+1)*Setup!$B$22</f>
        <v>25.6012048613287</v>
      </c>
      <c r="F551" s="0" t="n">
        <f aca="false">SUMPRODUCT('5N inverse'!$A$4:$Y$4,'5N mesh'!$B$37:$Z$37,$E550:$AC550)+'5N inverse'!$A$4*$C551/Setup!$B$17+INDEX('5N inverse'!$A$4:$Y$4,1,'5N mesh'!$B$7+1)*Setup!$B$22</f>
        <v>23.8492877355109</v>
      </c>
      <c r="G551" s="0" t="n">
        <f aca="false">SUMPRODUCT('5N inverse'!$A$5:$Y$5,'5N mesh'!$B$37:$Z$37,$E550:$AC550)+'5N inverse'!$A$5*$C551/Setup!$B$17+INDEX('5N inverse'!$A$5:$Y$5,1,'5N mesh'!$B$7+1)*Setup!$B$22</f>
        <v>20.3454534838753</v>
      </c>
      <c r="H551" s="0" t="n">
        <f aca="false">SUMPRODUCT('5N inverse'!$A$6:$Y$6,'5N mesh'!$B$37:$Z$37,$E550:$AC550)+'5N inverse'!$A$6*$C551/Setup!$B$17+INDEX('5N inverse'!$A$6:$Y$6,1,'5N mesh'!$B$7+1)*Setup!$B$22</f>
        <v>16.8416192322397</v>
      </c>
      <c r="I551" s="0" t="n">
        <f aca="false">SUMPRODUCT('5N inverse'!$A$7:$Y$7,'5N mesh'!$B$37:$Z$37,$E550:$AC550)+'5N inverse'!$A$7*$C551/Setup!$B$17+INDEX('5N inverse'!$A$7:$Y$7,1,'5N mesh'!$B$7+1)*Setup!$B$22</f>
        <v>15.0897021064219</v>
      </c>
      <c r="J551" s="0" t="n">
        <f aca="false">SUMPRODUCT('5N inverse'!$A$8:$Y$8,'5N mesh'!$B$37:$Z$37,$E550:$AC550)+'5N inverse'!$A$8*$C551/Setup!$B$17+INDEX('5N inverse'!$A$8:$Y$8,1,'5N mesh'!$B$7+1)*Setup!$B$22</f>
        <v>0</v>
      </c>
      <c r="K551" s="0" t="n">
        <f aca="false">SUMPRODUCT('5N inverse'!$A$9:$Y$9,'5N mesh'!$B$37:$Z$37,$E550:$AC550)+'5N inverse'!$A$9*$C551/Setup!$B$17+INDEX('5N inverse'!$A$9:$Y$9,1,'5N mesh'!$B$7+1)*Setup!$B$22</f>
        <v>0</v>
      </c>
      <c r="L551" s="0" t="n">
        <f aca="false">SUMPRODUCT('5N inverse'!$A$10:$Y$10,'5N mesh'!$B$37:$Z$37,$E550:$AC550)+'5N inverse'!$A$10*$C551/Setup!$B$17+INDEX('5N inverse'!$A$10:$Y$10,1,'5N mesh'!$B$7+1)*Setup!$B$22</f>
        <v>0</v>
      </c>
      <c r="M551" s="0" t="n">
        <f aca="false">SUMPRODUCT('5N inverse'!$A$11:$Y$11,'5N mesh'!$B$37:$Z$37,$E550:$AC550)+'5N inverse'!$A$11*$C551/Setup!$B$17+INDEX('5N inverse'!$A$11:$Y$11,1,'5N mesh'!$B$7+1)*Setup!$B$22</f>
        <v>0</v>
      </c>
      <c r="N551" s="0" t="n">
        <f aca="false">SUMPRODUCT('5N inverse'!$A$12:$Y$12,'5N mesh'!$B$37:$Z$37,$E550:$AC550)+'5N inverse'!$A$12*$C551/Setup!$B$17+INDEX('5N inverse'!$A$12:$Y$12,1,'5N mesh'!$B$7+1)*Setup!$B$22</f>
        <v>0</v>
      </c>
      <c r="O551" s="0" t="n">
        <f aca="false">SUMPRODUCT('5N inverse'!$A$13:$Y$13,'5N mesh'!$B$37:$Z$37,$E550:$AC550)+'5N inverse'!$A$13*$C551/Setup!$B$17+INDEX('5N inverse'!$A$13:$Y$13,1,'5N mesh'!$B$7+1)*Setup!$B$22</f>
        <v>0</v>
      </c>
      <c r="P551" s="0" t="n">
        <f aca="false">SUMPRODUCT('5N inverse'!$A$14:$Y$14,'5N mesh'!$B$37:$Z$37,$E550:$AC550)+'5N inverse'!$A$14*$C551/Setup!$B$17+INDEX('5N inverse'!$A$14:$Y$14,1,'5N mesh'!$B$7+1)*Setup!$B$22</f>
        <v>0</v>
      </c>
      <c r="Q551" s="0" t="n">
        <f aca="false">SUMPRODUCT('5N inverse'!$A$15:$Y$15,'5N mesh'!$B$37:$Z$37,$E550:$AC550)+'5N inverse'!$A$15*$C551/Setup!$B$17+INDEX('5N inverse'!$A$15:$Y$15,1,'5N mesh'!$B$7+1)*Setup!$B$22</f>
        <v>0</v>
      </c>
      <c r="R551" s="0" t="n">
        <f aca="false">SUMPRODUCT('5N inverse'!$A$16:$Y$16,'5N mesh'!$B$37:$Z$37,$E550:$AC550)+'5N inverse'!$A$16*$C551/Setup!$B$17+INDEX('5N inverse'!$A$16:$Y$16,1,'5N mesh'!$B$7+1)*Setup!$B$22</f>
        <v>0</v>
      </c>
      <c r="S551" s="0" t="n">
        <f aca="false">SUMPRODUCT('5N inverse'!$A$17:$Y$17,'5N mesh'!$B$37:$Z$37,$E550:$AC550)+'5N inverse'!$A$17*$C551/Setup!$B$17+INDEX('5N inverse'!$A$17:$Y$17,1,'5N mesh'!$B$7+1)*Setup!$B$22</f>
        <v>0</v>
      </c>
      <c r="T551" s="0" t="n">
        <f aca="false">SUMPRODUCT('5N inverse'!$A$18:$Y$18,'5N mesh'!$B$37:$Z$37,$E550:$AC550)+'5N inverse'!$A$18*$C551/Setup!$B$17+INDEX('5N inverse'!$A$18:$Y$18,1,'5N mesh'!$B$7+1)*Setup!$B$22</f>
        <v>0</v>
      </c>
      <c r="U551" s="0" t="n">
        <f aca="false">SUMPRODUCT('5N inverse'!$A$19:$Y$19,'5N mesh'!$B$37:$Z$37,$E550:$AC550)+'5N inverse'!$A$19*$C551/Setup!$B$17+INDEX('5N inverse'!$A$19:$Y$19,1,'5N mesh'!$B$7+1)*Setup!$B$22</f>
        <v>0</v>
      </c>
      <c r="V551" s="0" t="n">
        <f aca="false">SUMPRODUCT('5N inverse'!$A$20:$Y$20,'5N mesh'!$B$37:$Z$37,$E550:$AC550)+'5N inverse'!$A$20*$C551/Setup!$B$17+INDEX('5N inverse'!$A$20:$Y$20,1,'5N mesh'!$B$7+1)*Setup!$B$22</f>
        <v>0</v>
      </c>
      <c r="W551" s="0" t="n">
        <f aca="false">SUMPRODUCT('5N inverse'!$A$21:$Y$21,'5N mesh'!$B$37:$Z$37,$E550:$AC550)+'5N inverse'!$A$21*$C551/Setup!$B$17+INDEX('5N inverse'!$A$21:$Y$21,1,'5N mesh'!$B$7+1)*Setup!$B$22</f>
        <v>0</v>
      </c>
      <c r="X551" s="0" t="n">
        <f aca="false">SUMPRODUCT('5N inverse'!$A$22:$Y$22,'5N mesh'!$B$37:$Z$37,$E550:$AC550)+'5N inverse'!$A$22*$C551/Setup!$B$17+INDEX('5N inverse'!$A$22:$Y$22,1,'5N mesh'!$B$7+1)*Setup!$B$22</f>
        <v>0</v>
      </c>
      <c r="Y551" s="0" t="n">
        <f aca="false">SUMPRODUCT('5N inverse'!$A$23:$Y$23,'5N mesh'!$B$37:$Z$37,$E550:$AC550)+'5N inverse'!$A$23*$C551/Setup!$B$17+INDEX('5N inverse'!$A$23:$Y$23,1,'5N mesh'!$B$7+1)*Setup!$B$22</f>
        <v>0</v>
      </c>
      <c r="Z551" s="0" t="n">
        <f aca="false">SUMPRODUCT('5N inverse'!$A$24:$Y$24,'5N mesh'!$B$37:$Z$37,$E550:$AC550)+'5N inverse'!$A$24*$C551/Setup!$B$17+INDEX('5N inverse'!$A$24:$Y$24,1,'5N mesh'!$B$7+1)*Setup!$B$22</f>
        <v>0</v>
      </c>
      <c r="AA551" s="0" t="n">
        <f aca="false">SUMPRODUCT('5N inverse'!$A$25:$Y$25,'5N mesh'!$B$37:$Z$37,$E550:$AC550)+'5N inverse'!$A$25*$C551/Setup!$B$17+INDEX('5N inverse'!$A$25:$Y$25,1,'5N mesh'!$B$7+1)*Setup!$B$22</f>
        <v>0</v>
      </c>
      <c r="AB551" s="0" t="n">
        <f aca="false">SUMPRODUCT('5N inverse'!$A$26:$Y$26,'5N mesh'!$B$37:$Z$37,$E550:$AC550)+'5N inverse'!$A$26*$C551/Setup!$B$17+INDEX('5N inverse'!$A$26:$Y$26,1,'5N mesh'!$B$7+1)*Setup!$B$22</f>
        <v>0</v>
      </c>
      <c r="AC551" s="0" t="n">
        <f aca="false">SUMPRODUCT('5N inverse'!$A$27:$Y$27,'5N mesh'!$B$37:$Z$37,$E550:$AC550)+'5N inverse'!$A$27*$C551/Setup!$B$17+INDEX('5N inverse'!$A$27:$Y$27,1,'5N mesh'!$B$7+1)*Setup!$B$22</f>
        <v>0</v>
      </c>
    </row>
    <row r="552" customFormat="false" ht="15" hidden="false" customHeight="false" outlineLevel="0" collapsed="false">
      <c r="A552" s="0" t="n">
        <v>547</v>
      </c>
      <c r="B552" s="0" t="n">
        <f aca="false">A552*Setup!$B$11/3600</f>
        <v>45.5833333333333</v>
      </c>
      <c r="C552" s="0" t="n">
        <f aca="false">Setup!$B$7+Setup!$B$8*COS(2*PI()*(B552-Setup!$B$9)/24)</f>
        <v>24.4354674994079</v>
      </c>
      <c r="D552" s="0" t="n">
        <f aca="false">(C552-E552)/Setup!$B$17</f>
        <v>-8.82209545930938</v>
      </c>
      <c r="E552" s="0" t="n">
        <f aca="false">SUMPRODUCT('5N inverse'!$A$3:$Y$3,'5N mesh'!$B$37:$Z$37,$E551:$AC551)+'5N inverse'!$A$3*$C552/Setup!$B$17+INDEX('5N inverse'!$A$3:$Y$3,1,'5N mesh'!$B$7+1)*Setup!$B$22</f>
        <v>25.5823399091181</v>
      </c>
      <c r="F552" s="0" t="n">
        <f aca="false">SUMPRODUCT('5N inverse'!$A$4:$Y$4,'5N mesh'!$B$37:$Z$37,$E551:$AC551)+'5N inverse'!$A$4*$C552/Setup!$B$17+INDEX('5N inverse'!$A$4:$Y$4,1,'5N mesh'!$B$7+1)*Setup!$B$22</f>
        <v>23.8335686014393</v>
      </c>
      <c r="G552" s="0" t="n">
        <f aca="false">SUMPRODUCT('5N inverse'!$A$5:$Y$5,'5N mesh'!$B$37:$Z$37,$E551:$AC551)+'5N inverse'!$A$5*$C552/Setup!$B$17+INDEX('5N inverse'!$A$5:$Y$5,1,'5N mesh'!$B$7+1)*Setup!$B$22</f>
        <v>20.3360259860816</v>
      </c>
      <c r="H552" s="0" t="n">
        <f aca="false">SUMPRODUCT('5N inverse'!$A$6:$Y$6,'5N mesh'!$B$37:$Z$37,$E551:$AC551)+'5N inverse'!$A$6*$C552/Setup!$B$17+INDEX('5N inverse'!$A$6:$Y$6,1,'5N mesh'!$B$7+1)*Setup!$B$22</f>
        <v>16.838483370724</v>
      </c>
      <c r="I552" s="0" t="n">
        <f aca="false">SUMPRODUCT('5N inverse'!$A$7:$Y$7,'5N mesh'!$B$37:$Z$37,$E551:$AC551)+'5N inverse'!$A$7*$C552/Setup!$B$17+INDEX('5N inverse'!$A$7:$Y$7,1,'5N mesh'!$B$7+1)*Setup!$B$22</f>
        <v>15.0897120630452</v>
      </c>
      <c r="J552" s="0" t="n">
        <f aca="false">SUMPRODUCT('5N inverse'!$A$8:$Y$8,'5N mesh'!$B$37:$Z$37,$E551:$AC551)+'5N inverse'!$A$8*$C552/Setup!$B$17+INDEX('5N inverse'!$A$8:$Y$8,1,'5N mesh'!$B$7+1)*Setup!$B$22</f>
        <v>0</v>
      </c>
      <c r="K552" s="0" t="n">
        <f aca="false">SUMPRODUCT('5N inverse'!$A$9:$Y$9,'5N mesh'!$B$37:$Z$37,$E551:$AC551)+'5N inverse'!$A$9*$C552/Setup!$B$17+INDEX('5N inverse'!$A$9:$Y$9,1,'5N mesh'!$B$7+1)*Setup!$B$22</f>
        <v>0</v>
      </c>
      <c r="L552" s="0" t="n">
        <f aca="false">SUMPRODUCT('5N inverse'!$A$10:$Y$10,'5N mesh'!$B$37:$Z$37,$E551:$AC551)+'5N inverse'!$A$10*$C552/Setup!$B$17+INDEX('5N inverse'!$A$10:$Y$10,1,'5N mesh'!$B$7+1)*Setup!$B$22</f>
        <v>0</v>
      </c>
      <c r="M552" s="0" t="n">
        <f aca="false">SUMPRODUCT('5N inverse'!$A$11:$Y$11,'5N mesh'!$B$37:$Z$37,$E551:$AC551)+'5N inverse'!$A$11*$C552/Setup!$B$17+INDEX('5N inverse'!$A$11:$Y$11,1,'5N mesh'!$B$7+1)*Setup!$B$22</f>
        <v>0</v>
      </c>
      <c r="N552" s="0" t="n">
        <f aca="false">SUMPRODUCT('5N inverse'!$A$12:$Y$12,'5N mesh'!$B$37:$Z$37,$E551:$AC551)+'5N inverse'!$A$12*$C552/Setup!$B$17+INDEX('5N inverse'!$A$12:$Y$12,1,'5N mesh'!$B$7+1)*Setup!$B$22</f>
        <v>0</v>
      </c>
      <c r="O552" s="0" t="n">
        <f aca="false">SUMPRODUCT('5N inverse'!$A$13:$Y$13,'5N mesh'!$B$37:$Z$37,$E551:$AC551)+'5N inverse'!$A$13*$C552/Setup!$B$17+INDEX('5N inverse'!$A$13:$Y$13,1,'5N mesh'!$B$7+1)*Setup!$B$22</f>
        <v>0</v>
      </c>
      <c r="P552" s="0" t="n">
        <f aca="false">SUMPRODUCT('5N inverse'!$A$14:$Y$14,'5N mesh'!$B$37:$Z$37,$E551:$AC551)+'5N inverse'!$A$14*$C552/Setup!$B$17+INDEX('5N inverse'!$A$14:$Y$14,1,'5N mesh'!$B$7+1)*Setup!$B$22</f>
        <v>0</v>
      </c>
      <c r="Q552" s="0" t="n">
        <f aca="false">SUMPRODUCT('5N inverse'!$A$15:$Y$15,'5N mesh'!$B$37:$Z$37,$E551:$AC551)+'5N inverse'!$A$15*$C552/Setup!$B$17+INDEX('5N inverse'!$A$15:$Y$15,1,'5N mesh'!$B$7+1)*Setup!$B$22</f>
        <v>0</v>
      </c>
      <c r="R552" s="0" t="n">
        <f aca="false">SUMPRODUCT('5N inverse'!$A$16:$Y$16,'5N mesh'!$B$37:$Z$37,$E551:$AC551)+'5N inverse'!$A$16*$C552/Setup!$B$17+INDEX('5N inverse'!$A$16:$Y$16,1,'5N mesh'!$B$7+1)*Setup!$B$22</f>
        <v>0</v>
      </c>
      <c r="S552" s="0" t="n">
        <f aca="false">SUMPRODUCT('5N inverse'!$A$17:$Y$17,'5N mesh'!$B$37:$Z$37,$E551:$AC551)+'5N inverse'!$A$17*$C552/Setup!$B$17+INDEX('5N inverse'!$A$17:$Y$17,1,'5N mesh'!$B$7+1)*Setup!$B$22</f>
        <v>0</v>
      </c>
      <c r="T552" s="0" t="n">
        <f aca="false">SUMPRODUCT('5N inverse'!$A$18:$Y$18,'5N mesh'!$B$37:$Z$37,$E551:$AC551)+'5N inverse'!$A$18*$C552/Setup!$B$17+INDEX('5N inverse'!$A$18:$Y$18,1,'5N mesh'!$B$7+1)*Setup!$B$22</f>
        <v>0</v>
      </c>
      <c r="U552" s="0" t="n">
        <f aca="false">SUMPRODUCT('5N inverse'!$A$19:$Y$19,'5N mesh'!$B$37:$Z$37,$E551:$AC551)+'5N inverse'!$A$19*$C552/Setup!$B$17+INDEX('5N inverse'!$A$19:$Y$19,1,'5N mesh'!$B$7+1)*Setup!$B$22</f>
        <v>0</v>
      </c>
      <c r="V552" s="0" t="n">
        <f aca="false">SUMPRODUCT('5N inverse'!$A$20:$Y$20,'5N mesh'!$B$37:$Z$37,$E551:$AC551)+'5N inverse'!$A$20*$C552/Setup!$B$17+INDEX('5N inverse'!$A$20:$Y$20,1,'5N mesh'!$B$7+1)*Setup!$B$22</f>
        <v>0</v>
      </c>
      <c r="W552" s="0" t="n">
        <f aca="false">SUMPRODUCT('5N inverse'!$A$21:$Y$21,'5N mesh'!$B$37:$Z$37,$E551:$AC551)+'5N inverse'!$A$21*$C552/Setup!$B$17+INDEX('5N inverse'!$A$21:$Y$21,1,'5N mesh'!$B$7+1)*Setup!$B$22</f>
        <v>0</v>
      </c>
      <c r="X552" s="0" t="n">
        <f aca="false">SUMPRODUCT('5N inverse'!$A$22:$Y$22,'5N mesh'!$B$37:$Z$37,$E551:$AC551)+'5N inverse'!$A$22*$C552/Setup!$B$17+INDEX('5N inverse'!$A$22:$Y$22,1,'5N mesh'!$B$7+1)*Setup!$B$22</f>
        <v>0</v>
      </c>
      <c r="Y552" s="0" t="n">
        <f aca="false">SUMPRODUCT('5N inverse'!$A$23:$Y$23,'5N mesh'!$B$37:$Z$37,$E551:$AC551)+'5N inverse'!$A$23*$C552/Setup!$B$17+INDEX('5N inverse'!$A$23:$Y$23,1,'5N mesh'!$B$7+1)*Setup!$B$22</f>
        <v>0</v>
      </c>
      <c r="Z552" s="0" t="n">
        <f aca="false">SUMPRODUCT('5N inverse'!$A$24:$Y$24,'5N mesh'!$B$37:$Z$37,$E551:$AC551)+'5N inverse'!$A$24*$C552/Setup!$B$17+INDEX('5N inverse'!$A$24:$Y$24,1,'5N mesh'!$B$7+1)*Setup!$B$22</f>
        <v>0</v>
      </c>
      <c r="AA552" s="0" t="n">
        <f aca="false">SUMPRODUCT('5N inverse'!$A$25:$Y$25,'5N mesh'!$B$37:$Z$37,$E551:$AC551)+'5N inverse'!$A$25*$C552/Setup!$B$17+INDEX('5N inverse'!$A$25:$Y$25,1,'5N mesh'!$B$7+1)*Setup!$B$22</f>
        <v>0</v>
      </c>
      <c r="AB552" s="0" t="n">
        <f aca="false">SUMPRODUCT('5N inverse'!$A$26:$Y$26,'5N mesh'!$B$37:$Z$37,$E551:$AC551)+'5N inverse'!$A$26*$C552/Setup!$B$17+INDEX('5N inverse'!$A$26:$Y$26,1,'5N mesh'!$B$7+1)*Setup!$B$22</f>
        <v>0</v>
      </c>
      <c r="AC552" s="0" t="n">
        <f aca="false">SUMPRODUCT('5N inverse'!$A$27:$Y$27,'5N mesh'!$B$37:$Z$37,$E551:$AC551)+'5N inverse'!$A$27*$C552/Setup!$B$17+INDEX('5N inverse'!$A$27:$Y$27,1,'5N mesh'!$B$7+1)*Setup!$B$22</f>
        <v>0</v>
      </c>
    </row>
    <row r="553" customFormat="false" ht="15" hidden="false" customHeight="false" outlineLevel="0" collapsed="false">
      <c r="A553" s="0" t="n">
        <v>548</v>
      </c>
      <c r="B553" s="0" t="n">
        <f aca="false">A553*Setup!$B$11/3600</f>
        <v>45.6666666666667</v>
      </c>
      <c r="C553" s="0" t="n">
        <f aca="false">Setup!$B$7+Setup!$B$8*COS(2*PI()*(B553-Setup!$B$9)/24)</f>
        <v>24.3486229709906</v>
      </c>
      <c r="D553" s="0" t="n">
        <f aca="false">(C553-E553)/Setup!$B$17</f>
        <v>-9.33830427478337</v>
      </c>
      <c r="E553" s="0" t="n">
        <f aca="false">SUMPRODUCT('5N inverse'!$A$3:$Y$3,'5N mesh'!$B$37:$Z$37,$E552:$AC552)+'5N inverse'!$A$3*$C553/Setup!$B$17+INDEX('5N inverse'!$A$3:$Y$3,1,'5N mesh'!$B$7+1)*Setup!$B$22</f>
        <v>25.5626025267125</v>
      </c>
      <c r="F553" s="0" t="n">
        <f aca="false">SUMPRODUCT('5N inverse'!$A$4:$Y$4,'5N mesh'!$B$37:$Z$37,$E552:$AC552)+'5N inverse'!$A$4*$C553/Setup!$B$17+INDEX('5N inverse'!$A$4:$Y$4,1,'5N mesh'!$B$7+1)*Setup!$B$22</f>
        <v>23.8171212220253</v>
      </c>
      <c r="G553" s="0" t="n">
        <f aca="false">SUMPRODUCT('5N inverse'!$A$5:$Y$5,'5N mesh'!$B$37:$Z$37,$E552:$AC552)+'5N inverse'!$A$5*$C553/Setup!$B$17+INDEX('5N inverse'!$A$5:$Y$5,1,'5N mesh'!$B$7+1)*Setup!$B$22</f>
        <v>20.3261586126508</v>
      </c>
      <c r="H553" s="0" t="n">
        <f aca="false">SUMPRODUCT('5N inverse'!$A$6:$Y$6,'5N mesh'!$B$37:$Z$37,$E552:$AC552)+'5N inverse'!$A$6*$C553/Setup!$B$17+INDEX('5N inverse'!$A$6:$Y$6,1,'5N mesh'!$B$7+1)*Setup!$B$22</f>
        <v>16.8351960032764</v>
      </c>
      <c r="I553" s="0" t="n">
        <f aca="false">SUMPRODUCT('5N inverse'!$A$7:$Y$7,'5N mesh'!$B$37:$Z$37,$E552:$AC552)+'5N inverse'!$A$7*$C553/Setup!$B$17+INDEX('5N inverse'!$A$7:$Y$7,1,'5N mesh'!$B$7+1)*Setup!$B$22</f>
        <v>15.0897146985892</v>
      </c>
      <c r="J553" s="0" t="n">
        <f aca="false">SUMPRODUCT('5N inverse'!$A$8:$Y$8,'5N mesh'!$B$37:$Z$37,$E552:$AC552)+'5N inverse'!$A$8*$C553/Setup!$B$17+INDEX('5N inverse'!$A$8:$Y$8,1,'5N mesh'!$B$7+1)*Setup!$B$22</f>
        <v>0</v>
      </c>
      <c r="K553" s="0" t="n">
        <f aca="false">SUMPRODUCT('5N inverse'!$A$9:$Y$9,'5N mesh'!$B$37:$Z$37,$E552:$AC552)+'5N inverse'!$A$9*$C553/Setup!$B$17+INDEX('5N inverse'!$A$9:$Y$9,1,'5N mesh'!$B$7+1)*Setup!$B$22</f>
        <v>0</v>
      </c>
      <c r="L553" s="0" t="n">
        <f aca="false">SUMPRODUCT('5N inverse'!$A$10:$Y$10,'5N mesh'!$B$37:$Z$37,$E552:$AC552)+'5N inverse'!$A$10*$C553/Setup!$B$17+INDEX('5N inverse'!$A$10:$Y$10,1,'5N mesh'!$B$7+1)*Setup!$B$22</f>
        <v>0</v>
      </c>
      <c r="M553" s="0" t="n">
        <f aca="false">SUMPRODUCT('5N inverse'!$A$11:$Y$11,'5N mesh'!$B$37:$Z$37,$E552:$AC552)+'5N inverse'!$A$11*$C553/Setup!$B$17+INDEX('5N inverse'!$A$11:$Y$11,1,'5N mesh'!$B$7+1)*Setup!$B$22</f>
        <v>0</v>
      </c>
      <c r="N553" s="0" t="n">
        <f aca="false">SUMPRODUCT('5N inverse'!$A$12:$Y$12,'5N mesh'!$B$37:$Z$37,$E552:$AC552)+'5N inverse'!$A$12*$C553/Setup!$B$17+INDEX('5N inverse'!$A$12:$Y$12,1,'5N mesh'!$B$7+1)*Setup!$B$22</f>
        <v>0</v>
      </c>
      <c r="O553" s="0" t="n">
        <f aca="false">SUMPRODUCT('5N inverse'!$A$13:$Y$13,'5N mesh'!$B$37:$Z$37,$E552:$AC552)+'5N inverse'!$A$13*$C553/Setup!$B$17+INDEX('5N inverse'!$A$13:$Y$13,1,'5N mesh'!$B$7+1)*Setup!$B$22</f>
        <v>0</v>
      </c>
      <c r="P553" s="0" t="n">
        <f aca="false">SUMPRODUCT('5N inverse'!$A$14:$Y$14,'5N mesh'!$B$37:$Z$37,$E552:$AC552)+'5N inverse'!$A$14*$C553/Setup!$B$17+INDEX('5N inverse'!$A$14:$Y$14,1,'5N mesh'!$B$7+1)*Setup!$B$22</f>
        <v>0</v>
      </c>
      <c r="Q553" s="0" t="n">
        <f aca="false">SUMPRODUCT('5N inverse'!$A$15:$Y$15,'5N mesh'!$B$37:$Z$37,$E552:$AC552)+'5N inverse'!$A$15*$C553/Setup!$B$17+INDEX('5N inverse'!$A$15:$Y$15,1,'5N mesh'!$B$7+1)*Setup!$B$22</f>
        <v>0</v>
      </c>
      <c r="R553" s="0" t="n">
        <f aca="false">SUMPRODUCT('5N inverse'!$A$16:$Y$16,'5N mesh'!$B$37:$Z$37,$E552:$AC552)+'5N inverse'!$A$16*$C553/Setup!$B$17+INDEX('5N inverse'!$A$16:$Y$16,1,'5N mesh'!$B$7+1)*Setup!$B$22</f>
        <v>0</v>
      </c>
      <c r="S553" s="0" t="n">
        <f aca="false">SUMPRODUCT('5N inverse'!$A$17:$Y$17,'5N mesh'!$B$37:$Z$37,$E552:$AC552)+'5N inverse'!$A$17*$C553/Setup!$B$17+INDEX('5N inverse'!$A$17:$Y$17,1,'5N mesh'!$B$7+1)*Setup!$B$22</f>
        <v>0</v>
      </c>
      <c r="T553" s="0" t="n">
        <f aca="false">SUMPRODUCT('5N inverse'!$A$18:$Y$18,'5N mesh'!$B$37:$Z$37,$E552:$AC552)+'5N inverse'!$A$18*$C553/Setup!$B$17+INDEX('5N inverse'!$A$18:$Y$18,1,'5N mesh'!$B$7+1)*Setup!$B$22</f>
        <v>0</v>
      </c>
      <c r="U553" s="0" t="n">
        <f aca="false">SUMPRODUCT('5N inverse'!$A$19:$Y$19,'5N mesh'!$B$37:$Z$37,$E552:$AC552)+'5N inverse'!$A$19*$C553/Setup!$B$17+INDEX('5N inverse'!$A$19:$Y$19,1,'5N mesh'!$B$7+1)*Setup!$B$22</f>
        <v>0</v>
      </c>
      <c r="V553" s="0" t="n">
        <f aca="false">SUMPRODUCT('5N inverse'!$A$20:$Y$20,'5N mesh'!$B$37:$Z$37,$E552:$AC552)+'5N inverse'!$A$20*$C553/Setup!$B$17+INDEX('5N inverse'!$A$20:$Y$20,1,'5N mesh'!$B$7+1)*Setup!$B$22</f>
        <v>0</v>
      </c>
      <c r="W553" s="0" t="n">
        <f aca="false">SUMPRODUCT('5N inverse'!$A$21:$Y$21,'5N mesh'!$B$37:$Z$37,$E552:$AC552)+'5N inverse'!$A$21*$C553/Setup!$B$17+INDEX('5N inverse'!$A$21:$Y$21,1,'5N mesh'!$B$7+1)*Setup!$B$22</f>
        <v>0</v>
      </c>
      <c r="X553" s="0" t="n">
        <f aca="false">SUMPRODUCT('5N inverse'!$A$22:$Y$22,'5N mesh'!$B$37:$Z$37,$E552:$AC552)+'5N inverse'!$A$22*$C553/Setup!$B$17+INDEX('5N inverse'!$A$22:$Y$22,1,'5N mesh'!$B$7+1)*Setup!$B$22</f>
        <v>0</v>
      </c>
      <c r="Y553" s="0" t="n">
        <f aca="false">SUMPRODUCT('5N inverse'!$A$23:$Y$23,'5N mesh'!$B$37:$Z$37,$E552:$AC552)+'5N inverse'!$A$23*$C553/Setup!$B$17+INDEX('5N inverse'!$A$23:$Y$23,1,'5N mesh'!$B$7+1)*Setup!$B$22</f>
        <v>0</v>
      </c>
      <c r="Z553" s="0" t="n">
        <f aca="false">SUMPRODUCT('5N inverse'!$A$24:$Y$24,'5N mesh'!$B$37:$Z$37,$E552:$AC552)+'5N inverse'!$A$24*$C553/Setup!$B$17+INDEX('5N inverse'!$A$24:$Y$24,1,'5N mesh'!$B$7+1)*Setup!$B$22</f>
        <v>0</v>
      </c>
      <c r="AA553" s="0" t="n">
        <f aca="false">SUMPRODUCT('5N inverse'!$A$25:$Y$25,'5N mesh'!$B$37:$Z$37,$E552:$AC552)+'5N inverse'!$A$25*$C553/Setup!$B$17+INDEX('5N inverse'!$A$25:$Y$25,1,'5N mesh'!$B$7+1)*Setup!$B$22</f>
        <v>0</v>
      </c>
      <c r="AB553" s="0" t="n">
        <f aca="false">SUMPRODUCT('5N inverse'!$A$26:$Y$26,'5N mesh'!$B$37:$Z$37,$E552:$AC552)+'5N inverse'!$A$26*$C553/Setup!$B$17+INDEX('5N inverse'!$A$26:$Y$26,1,'5N mesh'!$B$7+1)*Setup!$B$22</f>
        <v>0</v>
      </c>
      <c r="AC553" s="0" t="n">
        <f aca="false">SUMPRODUCT('5N inverse'!$A$27:$Y$27,'5N mesh'!$B$37:$Z$37,$E552:$AC552)+'5N inverse'!$A$27*$C553/Setup!$B$17+INDEX('5N inverse'!$A$27:$Y$27,1,'5N mesh'!$B$7+1)*Setup!$B$22</f>
        <v>0</v>
      </c>
    </row>
    <row r="554" customFormat="false" ht="15" hidden="false" customHeight="false" outlineLevel="0" collapsed="false">
      <c r="A554" s="0" t="n">
        <v>549</v>
      </c>
      <c r="B554" s="0" t="n">
        <f aca="false">A554*Setup!$B$11/3600</f>
        <v>45.75</v>
      </c>
      <c r="C554" s="0" t="n">
        <f aca="false">Setup!$B$7+Setup!$B$8*COS(2*PI()*(B554-Setup!$B$9)/24)</f>
        <v>24.2616125169206</v>
      </c>
      <c r="D554" s="0" t="n">
        <f aca="false">(C554-E554)/Setup!$B$17</f>
        <v>-9.84915112807573</v>
      </c>
      <c r="E554" s="0" t="n">
        <f aca="false">SUMPRODUCT('5N inverse'!$A$3:$Y$3,'5N mesh'!$B$37:$Z$37,$E553:$AC553)+'5N inverse'!$A$3*$C554/Setup!$B$17+INDEX('5N inverse'!$A$3:$Y$3,1,'5N mesh'!$B$7+1)*Setup!$B$22</f>
        <v>25.5420021635704</v>
      </c>
      <c r="F554" s="0" t="n">
        <f aca="false">SUMPRODUCT('5N inverse'!$A$4:$Y$4,'5N mesh'!$B$37:$Z$37,$E553:$AC553)+'5N inverse'!$A$4*$C554/Setup!$B$17+INDEX('5N inverse'!$A$4:$Y$4,1,'5N mesh'!$B$7+1)*Setup!$B$22</f>
        <v>23.7999534717232</v>
      </c>
      <c r="G554" s="0" t="n">
        <f aca="false">SUMPRODUCT('5N inverse'!$A$5:$Y$5,'5N mesh'!$B$37:$Z$37,$E553:$AC553)+'5N inverse'!$A$5*$C554/Setup!$B$17+INDEX('5N inverse'!$A$5:$Y$5,1,'5N mesh'!$B$7+1)*Setup!$B$22</f>
        <v>20.3158560880287</v>
      </c>
      <c r="H554" s="0" t="n">
        <f aca="false">SUMPRODUCT('5N inverse'!$A$6:$Y$6,'5N mesh'!$B$37:$Z$37,$E553:$AC553)+'5N inverse'!$A$6*$C554/Setup!$B$17+INDEX('5N inverse'!$A$6:$Y$6,1,'5N mesh'!$B$7+1)*Setup!$B$22</f>
        <v>16.8317587043342</v>
      </c>
      <c r="I554" s="0" t="n">
        <f aca="false">SUMPRODUCT('5N inverse'!$A$7:$Y$7,'5N mesh'!$B$37:$Z$37,$E553:$AC553)+'5N inverse'!$A$7*$C554/Setup!$B$17+INDEX('5N inverse'!$A$7:$Y$7,1,'5N mesh'!$B$7+1)*Setup!$B$22</f>
        <v>15.0897100124869</v>
      </c>
      <c r="J554" s="0" t="n">
        <f aca="false">SUMPRODUCT('5N inverse'!$A$8:$Y$8,'5N mesh'!$B$37:$Z$37,$E553:$AC553)+'5N inverse'!$A$8*$C554/Setup!$B$17+INDEX('5N inverse'!$A$8:$Y$8,1,'5N mesh'!$B$7+1)*Setup!$B$22</f>
        <v>0</v>
      </c>
      <c r="K554" s="0" t="n">
        <f aca="false">SUMPRODUCT('5N inverse'!$A$9:$Y$9,'5N mesh'!$B$37:$Z$37,$E553:$AC553)+'5N inverse'!$A$9*$C554/Setup!$B$17+INDEX('5N inverse'!$A$9:$Y$9,1,'5N mesh'!$B$7+1)*Setup!$B$22</f>
        <v>0</v>
      </c>
      <c r="L554" s="0" t="n">
        <f aca="false">SUMPRODUCT('5N inverse'!$A$10:$Y$10,'5N mesh'!$B$37:$Z$37,$E553:$AC553)+'5N inverse'!$A$10*$C554/Setup!$B$17+INDEX('5N inverse'!$A$10:$Y$10,1,'5N mesh'!$B$7+1)*Setup!$B$22</f>
        <v>0</v>
      </c>
      <c r="M554" s="0" t="n">
        <f aca="false">SUMPRODUCT('5N inverse'!$A$11:$Y$11,'5N mesh'!$B$37:$Z$37,$E553:$AC553)+'5N inverse'!$A$11*$C554/Setup!$B$17+INDEX('5N inverse'!$A$11:$Y$11,1,'5N mesh'!$B$7+1)*Setup!$B$22</f>
        <v>0</v>
      </c>
      <c r="N554" s="0" t="n">
        <f aca="false">SUMPRODUCT('5N inverse'!$A$12:$Y$12,'5N mesh'!$B$37:$Z$37,$E553:$AC553)+'5N inverse'!$A$12*$C554/Setup!$B$17+INDEX('5N inverse'!$A$12:$Y$12,1,'5N mesh'!$B$7+1)*Setup!$B$22</f>
        <v>0</v>
      </c>
      <c r="O554" s="0" t="n">
        <f aca="false">SUMPRODUCT('5N inverse'!$A$13:$Y$13,'5N mesh'!$B$37:$Z$37,$E553:$AC553)+'5N inverse'!$A$13*$C554/Setup!$B$17+INDEX('5N inverse'!$A$13:$Y$13,1,'5N mesh'!$B$7+1)*Setup!$B$22</f>
        <v>0</v>
      </c>
      <c r="P554" s="0" t="n">
        <f aca="false">SUMPRODUCT('5N inverse'!$A$14:$Y$14,'5N mesh'!$B$37:$Z$37,$E553:$AC553)+'5N inverse'!$A$14*$C554/Setup!$B$17+INDEX('5N inverse'!$A$14:$Y$14,1,'5N mesh'!$B$7+1)*Setup!$B$22</f>
        <v>0</v>
      </c>
      <c r="Q554" s="0" t="n">
        <f aca="false">SUMPRODUCT('5N inverse'!$A$15:$Y$15,'5N mesh'!$B$37:$Z$37,$E553:$AC553)+'5N inverse'!$A$15*$C554/Setup!$B$17+INDEX('5N inverse'!$A$15:$Y$15,1,'5N mesh'!$B$7+1)*Setup!$B$22</f>
        <v>0</v>
      </c>
      <c r="R554" s="0" t="n">
        <f aca="false">SUMPRODUCT('5N inverse'!$A$16:$Y$16,'5N mesh'!$B$37:$Z$37,$E553:$AC553)+'5N inverse'!$A$16*$C554/Setup!$B$17+INDEX('5N inverse'!$A$16:$Y$16,1,'5N mesh'!$B$7+1)*Setup!$B$22</f>
        <v>0</v>
      </c>
      <c r="S554" s="0" t="n">
        <f aca="false">SUMPRODUCT('5N inverse'!$A$17:$Y$17,'5N mesh'!$B$37:$Z$37,$E553:$AC553)+'5N inverse'!$A$17*$C554/Setup!$B$17+INDEX('5N inverse'!$A$17:$Y$17,1,'5N mesh'!$B$7+1)*Setup!$B$22</f>
        <v>0</v>
      </c>
      <c r="T554" s="0" t="n">
        <f aca="false">SUMPRODUCT('5N inverse'!$A$18:$Y$18,'5N mesh'!$B$37:$Z$37,$E553:$AC553)+'5N inverse'!$A$18*$C554/Setup!$B$17+INDEX('5N inverse'!$A$18:$Y$18,1,'5N mesh'!$B$7+1)*Setup!$B$22</f>
        <v>0</v>
      </c>
      <c r="U554" s="0" t="n">
        <f aca="false">SUMPRODUCT('5N inverse'!$A$19:$Y$19,'5N mesh'!$B$37:$Z$37,$E553:$AC553)+'5N inverse'!$A$19*$C554/Setup!$B$17+INDEX('5N inverse'!$A$19:$Y$19,1,'5N mesh'!$B$7+1)*Setup!$B$22</f>
        <v>0</v>
      </c>
      <c r="V554" s="0" t="n">
        <f aca="false">SUMPRODUCT('5N inverse'!$A$20:$Y$20,'5N mesh'!$B$37:$Z$37,$E553:$AC553)+'5N inverse'!$A$20*$C554/Setup!$B$17+INDEX('5N inverse'!$A$20:$Y$20,1,'5N mesh'!$B$7+1)*Setup!$B$22</f>
        <v>0</v>
      </c>
      <c r="W554" s="0" t="n">
        <f aca="false">SUMPRODUCT('5N inverse'!$A$21:$Y$21,'5N mesh'!$B$37:$Z$37,$E553:$AC553)+'5N inverse'!$A$21*$C554/Setup!$B$17+INDEX('5N inverse'!$A$21:$Y$21,1,'5N mesh'!$B$7+1)*Setup!$B$22</f>
        <v>0</v>
      </c>
      <c r="X554" s="0" t="n">
        <f aca="false">SUMPRODUCT('5N inverse'!$A$22:$Y$22,'5N mesh'!$B$37:$Z$37,$E553:$AC553)+'5N inverse'!$A$22*$C554/Setup!$B$17+INDEX('5N inverse'!$A$22:$Y$22,1,'5N mesh'!$B$7+1)*Setup!$B$22</f>
        <v>0</v>
      </c>
      <c r="Y554" s="0" t="n">
        <f aca="false">SUMPRODUCT('5N inverse'!$A$23:$Y$23,'5N mesh'!$B$37:$Z$37,$E553:$AC553)+'5N inverse'!$A$23*$C554/Setup!$B$17+INDEX('5N inverse'!$A$23:$Y$23,1,'5N mesh'!$B$7+1)*Setup!$B$22</f>
        <v>0</v>
      </c>
      <c r="Z554" s="0" t="n">
        <f aca="false">SUMPRODUCT('5N inverse'!$A$24:$Y$24,'5N mesh'!$B$37:$Z$37,$E553:$AC553)+'5N inverse'!$A$24*$C554/Setup!$B$17+INDEX('5N inverse'!$A$24:$Y$24,1,'5N mesh'!$B$7+1)*Setup!$B$22</f>
        <v>0</v>
      </c>
      <c r="AA554" s="0" t="n">
        <f aca="false">SUMPRODUCT('5N inverse'!$A$25:$Y$25,'5N mesh'!$B$37:$Z$37,$E553:$AC553)+'5N inverse'!$A$25*$C554/Setup!$B$17+INDEX('5N inverse'!$A$25:$Y$25,1,'5N mesh'!$B$7+1)*Setup!$B$22</f>
        <v>0</v>
      </c>
      <c r="AB554" s="0" t="n">
        <f aca="false">SUMPRODUCT('5N inverse'!$A$26:$Y$26,'5N mesh'!$B$37:$Z$37,$E553:$AC553)+'5N inverse'!$A$26*$C554/Setup!$B$17+INDEX('5N inverse'!$A$26:$Y$26,1,'5N mesh'!$B$7+1)*Setup!$B$22</f>
        <v>0</v>
      </c>
      <c r="AC554" s="0" t="n">
        <f aca="false">SUMPRODUCT('5N inverse'!$A$27:$Y$27,'5N mesh'!$B$37:$Z$37,$E553:$AC553)+'5N inverse'!$A$27*$C554/Setup!$B$17+INDEX('5N inverse'!$A$27:$Y$27,1,'5N mesh'!$B$7+1)*Setup!$B$22</f>
        <v>0</v>
      </c>
    </row>
    <row r="555" customFormat="false" ht="15" hidden="false" customHeight="false" outlineLevel="0" collapsed="false">
      <c r="A555" s="0" t="n">
        <v>550</v>
      </c>
      <c r="B555" s="0" t="n">
        <f aca="false">A555*Setup!$B$11/3600</f>
        <v>45.8333333333333</v>
      </c>
      <c r="C555" s="0" t="n">
        <f aca="false">Setup!$B$7+Setup!$B$8*COS(2*PI()*(B555-Setup!$B$9)/24)</f>
        <v>24.1744775494613</v>
      </c>
      <c r="D555" s="0" t="n">
        <f aca="false">(C555-E555)/Setup!$B$17</f>
        <v>-10.3543933052551</v>
      </c>
      <c r="E555" s="0" t="n">
        <f aca="false">SUMPRODUCT('5N inverse'!$A$3:$Y$3,'5N mesh'!$B$37:$Z$37,$E554:$AC554)+'5N inverse'!$A$3*$C555/Setup!$B$17+INDEX('5N inverse'!$A$3:$Y$3,1,'5N mesh'!$B$7+1)*Setup!$B$22</f>
        <v>25.5205486791445</v>
      </c>
      <c r="F555" s="0" t="n">
        <f aca="false">SUMPRODUCT('5N inverse'!$A$4:$Y$4,'5N mesh'!$B$37:$Z$37,$E554:$AC554)+'5N inverse'!$A$4*$C555/Setup!$B$17+INDEX('5N inverse'!$A$4:$Y$4,1,'5N mesh'!$B$7+1)*Setup!$B$22</f>
        <v>23.7820735672283</v>
      </c>
      <c r="G555" s="0" t="n">
        <f aca="false">SUMPRODUCT('5N inverse'!$A$5:$Y$5,'5N mesh'!$B$37:$Z$37,$E554:$AC554)+'5N inverse'!$A$5*$C555/Setup!$B$17+INDEX('5N inverse'!$A$5:$Y$5,1,'5N mesh'!$B$7+1)*Setup!$B$22</f>
        <v>20.3051233433959</v>
      </c>
      <c r="H555" s="0" t="n">
        <f aca="false">SUMPRODUCT('5N inverse'!$A$6:$Y$6,'5N mesh'!$B$37:$Z$37,$E554:$AC554)+'5N inverse'!$A$6*$C555/Setup!$B$17+INDEX('5N inverse'!$A$6:$Y$6,1,'5N mesh'!$B$7+1)*Setup!$B$22</f>
        <v>16.8281731195635</v>
      </c>
      <c r="I555" s="0" t="n">
        <f aca="false">SUMPRODUCT('5N inverse'!$A$7:$Y$7,'5N mesh'!$B$37:$Z$37,$E554:$AC554)+'5N inverse'!$A$7*$C555/Setup!$B$17+INDEX('5N inverse'!$A$7:$Y$7,1,'5N mesh'!$B$7+1)*Setup!$B$22</f>
        <v>15.0896980076473</v>
      </c>
      <c r="J555" s="0" t="n">
        <f aca="false">SUMPRODUCT('5N inverse'!$A$8:$Y$8,'5N mesh'!$B$37:$Z$37,$E554:$AC554)+'5N inverse'!$A$8*$C555/Setup!$B$17+INDEX('5N inverse'!$A$8:$Y$8,1,'5N mesh'!$B$7+1)*Setup!$B$22</f>
        <v>0</v>
      </c>
      <c r="K555" s="0" t="n">
        <f aca="false">SUMPRODUCT('5N inverse'!$A$9:$Y$9,'5N mesh'!$B$37:$Z$37,$E554:$AC554)+'5N inverse'!$A$9*$C555/Setup!$B$17+INDEX('5N inverse'!$A$9:$Y$9,1,'5N mesh'!$B$7+1)*Setup!$B$22</f>
        <v>0</v>
      </c>
      <c r="L555" s="0" t="n">
        <f aca="false">SUMPRODUCT('5N inverse'!$A$10:$Y$10,'5N mesh'!$B$37:$Z$37,$E554:$AC554)+'5N inverse'!$A$10*$C555/Setup!$B$17+INDEX('5N inverse'!$A$10:$Y$10,1,'5N mesh'!$B$7+1)*Setup!$B$22</f>
        <v>0</v>
      </c>
      <c r="M555" s="0" t="n">
        <f aca="false">SUMPRODUCT('5N inverse'!$A$11:$Y$11,'5N mesh'!$B$37:$Z$37,$E554:$AC554)+'5N inverse'!$A$11*$C555/Setup!$B$17+INDEX('5N inverse'!$A$11:$Y$11,1,'5N mesh'!$B$7+1)*Setup!$B$22</f>
        <v>0</v>
      </c>
      <c r="N555" s="0" t="n">
        <f aca="false">SUMPRODUCT('5N inverse'!$A$12:$Y$12,'5N mesh'!$B$37:$Z$37,$E554:$AC554)+'5N inverse'!$A$12*$C555/Setup!$B$17+INDEX('5N inverse'!$A$12:$Y$12,1,'5N mesh'!$B$7+1)*Setup!$B$22</f>
        <v>0</v>
      </c>
      <c r="O555" s="0" t="n">
        <f aca="false">SUMPRODUCT('5N inverse'!$A$13:$Y$13,'5N mesh'!$B$37:$Z$37,$E554:$AC554)+'5N inverse'!$A$13*$C555/Setup!$B$17+INDEX('5N inverse'!$A$13:$Y$13,1,'5N mesh'!$B$7+1)*Setup!$B$22</f>
        <v>0</v>
      </c>
      <c r="P555" s="0" t="n">
        <f aca="false">SUMPRODUCT('5N inverse'!$A$14:$Y$14,'5N mesh'!$B$37:$Z$37,$E554:$AC554)+'5N inverse'!$A$14*$C555/Setup!$B$17+INDEX('5N inverse'!$A$14:$Y$14,1,'5N mesh'!$B$7+1)*Setup!$B$22</f>
        <v>0</v>
      </c>
      <c r="Q555" s="0" t="n">
        <f aca="false">SUMPRODUCT('5N inverse'!$A$15:$Y$15,'5N mesh'!$B$37:$Z$37,$E554:$AC554)+'5N inverse'!$A$15*$C555/Setup!$B$17+INDEX('5N inverse'!$A$15:$Y$15,1,'5N mesh'!$B$7+1)*Setup!$B$22</f>
        <v>0</v>
      </c>
      <c r="R555" s="0" t="n">
        <f aca="false">SUMPRODUCT('5N inverse'!$A$16:$Y$16,'5N mesh'!$B$37:$Z$37,$E554:$AC554)+'5N inverse'!$A$16*$C555/Setup!$B$17+INDEX('5N inverse'!$A$16:$Y$16,1,'5N mesh'!$B$7+1)*Setup!$B$22</f>
        <v>0</v>
      </c>
      <c r="S555" s="0" t="n">
        <f aca="false">SUMPRODUCT('5N inverse'!$A$17:$Y$17,'5N mesh'!$B$37:$Z$37,$E554:$AC554)+'5N inverse'!$A$17*$C555/Setup!$B$17+INDEX('5N inverse'!$A$17:$Y$17,1,'5N mesh'!$B$7+1)*Setup!$B$22</f>
        <v>0</v>
      </c>
      <c r="T555" s="0" t="n">
        <f aca="false">SUMPRODUCT('5N inverse'!$A$18:$Y$18,'5N mesh'!$B$37:$Z$37,$E554:$AC554)+'5N inverse'!$A$18*$C555/Setup!$B$17+INDEX('5N inverse'!$A$18:$Y$18,1,'5N mesh'!$B$7+1)*Setup!$B$22</f>
        <v>0</v>
      </c>
      <c r="U555" s="0" t="n">
        <f aca="false">SUMPRODUCT('5N inverse'!$A$19:$Y$19,'5N mesh'!$B$37:$Z$37,$E554:$AC554)+'5N inverse'!$A$19*$C555/Setup!$B$17+INDEX('5N inverse'!$A$19:$Y$19,1,'5N mesh'!$B$7+1)*Setup!$B$22</f>
        <v>0</v>
      </c>
      <c r="V555" s="0" t="n">
        <f aca="false">SUMPRODUCT('5N inverse'!$A$20:$Y$20,'5N mesh'!$B$37:$Z$37,$E554:$AC554)+'5N inverse'!$A$20*$C555/Setup!$B$17+INDEX('5N inverse'!$A$20:$Y$20,1,'5N mesh'!$B$7+1)*Setup!$B$22</f>
        <v>0</v>
      </c>
      <c r="W555" s="0" t="n">
        <f aca="false">SUMPRODUCT('5N inverse'!$A$21:$Y$21,'5N mesh'!$B$37:$Z$37,$E554:$AC554)+'5N inverse'!$A$21*$C555/Setup!$B$17+INDEX('5N inverse'!$A$21:$Y$21,1,'5N mesh'!$B$7+1)*Setup!$B$22</f>
        <v>0</v>
      </c>
      <c r="X555" s="0" t="n">
        <f aca="false">SUMPRODUCT('5N inverse'!$A$22:$Y$22,'5N mesh'!$B$37:$Z$37,$E554:$AC554)+'5N inverse'!$A$22*$C555/Setup!$B$17+INDEX('5N inverse'!$A$22:$Y$22,1,'5N mesh'!$B$7+1)*Setup!$B$22</f>
        <v>0</v>
      </c>
      <c r="Y555" s="0" t="n">
        <f aca="false">SUMPRODUCT('5N inverse'!$A$23:$Y$23,'5N mesh'!$B$37:$Z$37,$E554:$AC554)+'5N inverse'!$A$23*$C555/Setup!$B$17+INDEX('5N inverse'!$A$23:$Y$23,1,'5N mesh'!$B$7+1)*Setup!$B$22</f>
        <v>0</v>
      </c>
      <c r="Z555" s="0" t="n">
        <f aca="false">SUMPRODUCT('5N inverse'!$A$24:$Y$24,'5N mesh'!$B$37:$Z$37,$E554:$AC554)+'5N inverse'!$A$24*$C555/Setup!$B$17+INDEX('5N inverse'!$A$24:$Y$24,1,'5N mesh'!$B$7+1)*Setup!$B$22</f>
        <v>0</v>
      </c>
      <c r="AA555" s="0" t="n">
        <f aca="false">SUMPRODUCT('5N inverse'!$A$25:$Y$25,'5N mesh'!$B$37:$Z$37,$E554:$AC554)+'5N inverse'!$A$25*$C555/Setup!$B$17+INDEX('5N inverse'!$A$25:$Y$25,1,'5N mesh'!$B$7+1)*Setup!$B$22</f>
        <v>0</v>
      </c>
      <c r="AB555" s="0" t="n">
        <f aca="false">SUMPRODUCT('5N inverse'!$A$26:$Y$26,'5N mesh'!$B$37:$Z$37,$E554:$AC554)+'5N inverse'!$A$26*$C555/Setup!$B$17+INDEX('5N inverse'!$A$26:$Y$26,1,'5N mesh'!$B$7+1)*Setup!$B$22</f>
        <v>0</v>
      </c>
      <c r="AC555" s="0" t="n">
        <f aca="false">SUMPRODUCT('5N inverse'!$A$27:$Y$27,'5N mesh'!$B$37:$Z$37,$E554:$AC554)+'5N inverse'!$A$27*$C555/Setup!$B$17+INDEX('5N inverse'!$A$27:$Y$27,1,'5N mesh'!$B$7+1)*Setup!$B$22</f>
        <v>0</v>
      </c>
    </row>
    <row r="556" customFormat="false" ht="15" hidden="false" customHeight="false" outlineLevel="0" collapsed="false">
      <c r="A556" s="0" t="n">
        <v>551</v>
      </c>
      <c r="B556" s="0" t="n">
        <f aca="false">A556*Setup!$B$11/3600</f>
        <v>45.9166666666667</v>
      </c>
      <c r="C556" s="0" t="n">
        <f aca="false">Setup!$B$7+Setup!$B$8*COS(2*PI()*(B556-Setup!$B$9)/24)</f>
        <v>24.0872595401383</v>
      </c>
      <c r="D556" s="0" t="n">
        <f aca="false">(C556-E556)/Setup!$B$17</f>
        <v>-10.8537907543107</v>
      </c>
      <c r="E556" s="0" t="n">
        <f aca="false">SUMPRODUCT('5N inverse'!$A$3:$Y$3,'5N mesh'!$B$37:$Z$37,$E555:$AC555)+'5N inverse'!$A$3*$C556/Setup!$B$17+INDEX('5N inverse'!$A$3:$Y$3,1,'5N mesh'!$B$7+1)*Setup!$B$22</f>
        <v>25.4982523381986</v>
      </c>
      <c r="F556" s="0" t="n">
        <f aca="false">SUMPRODUCT('5N inverse'!$A$4:$Y$4,'5N mesh'!$B$37:$Z$37,$E555:$AC555)+'5N inverse'!$A$4*$C556/Setup!$B$17+INDEX('5N inverse'!$A$4:$Y$4,1,'5N mesh'!$B$7+1)*Setup!$B$22</f>
        <v>23.7634900635744</v>
      </c>
      <c r="G556" s="0" t="n">
        <f aca="false">SUMPRODUCT('5N inverse'!$A$5:$Y$5,'5N mesh'!$B$37:$Z$37,$E555:$AC555)+'5N inverse'!$A$5*$C556/Setup!$B$17+INDEX('5N inverse'!$A$5:$Y$5,1,'5N mesh'!$B$7+1)*Setup!$B$22</f>
        <v>20.2939655143259</v>
      </c>
      <c r="H556" s="0" t="n">
        <f aca="false">SUMPRODUCT('5N inverse'!$A$6:$Y$6,'5N mesh'!$B$37:$Z$37,$E555:$AC555)+'5N inverse'!$A$6*$C556/Setup!$B$17+INDEX('5N inverse'!$A$6:$Y$6,1,'5N mesh'!$B$7+1)*Setup!$B$22</f>
        <v>16.8244409650774</v>
      </c>
      <c r="I556" s="0" t="n">
        <f aca="false">SUMPRODUCT('5N inverse'!$A$7:$Y$7,'5N mesh'!$B$37:$Z$37,$E555:$AC555)+'5N inverse'!$A$7*$C556/Setup!$B$17+INDEX('5N inverse'!$A$7:$Y$7,1,'5N mesh'!$B$7+1)*Setup!$B$22</f>
        <v>15.0896786904531</v>
      </c>
      <c r="J556" s="0" t="n">
        <f aca="false">SUMPRODUCT('5N inverse'!$A$8:$Y$8,'5N mesh'!$B$37:$Z$37,$E555:$AC555)+'5N inverse'!$A$8*$C556/Setup!$B$17+INDEX('5N inverse'!$A$8:$Y$8,1,'5N mesh'!$B$7+1)*Setup!$B$22</f>
        <v>0</v>
      </c>
      <c r="K556" s="0" t="n">
        <f aca="false">SUMPRODUCT('5N inverse'!$A$9:$Y$9,'5N mesh'!$B$37:$Z$37,$E555:$AC555)+'5N inverse'!$A$9*$C556/Setup!$B$17+INDEX('5N inverse'!$A$9:$Y$9,1,'5N mesh'!$B$7+1)*Setup!$B$22</f>
        <v>0</v>
      </c>
      <c r="L556" s="0" t="n">
        <f aca="false">SUMPRODUCT('5N inverse'!$A$10:$Y$10,'5N mesh'!$B$37:$Z$37,$E555:$AC555)+'5N inverse'!$A$10*$C556/Setup!$B$17+INDEX('5N inverse'!$A$10:$Y$10,1,'5N mesh'!$B$7+1)*Setup!$B$22</f>
        <v>0</v>
      </c>
      <c r="M556" s="0" t="n">
        <f aca="false">SUMPRODUCT('5N inverse'!$A$11:$Y$11,'5N mesh'!$B$37:$Z$37,$E555:$AC555)+'5N inverse'!$A$11*$C556/Setup!$B$17+INDEX('5N inverse'!$A$11:$Y$11,1,'5N mesh'!$B$7+1)*Setup!$B$22</f>
        <v>0</v>
      </c>
      <c r="N556" s="0" t="n">
        <f aca="false">SUMPRODUCT('5N inverse'!$A$12:$Y$12,'5N mesh'!$B$37:$Z$37,$E555:$AC555)+'5N inverse'!$A$12*$C556/Setup!$B$17+INDEX('5N inverse'!$A$12:$Y$12,1,'5N mesh'!$B$7+1)*Setup!$B$22</f>
        <v>0</v>
      </c>
      <c r="O556" s="0" t="n">
        <f aca="false">SUMPRODUCT('5N inverse'!$A$13:$Y$13,'5N mesh'!$B$37:$Z$37,$E555:$AC555)+'5N inverse'!$A$13*$C556/Setup!$B$17+INDEX('5N inverse'!$A$13:$Y$13,1,'5N mesh'!$B$7+1)*Setup!$B$22</f>
        <v>0</v>
      </c>
      <c r="P556" s="0" t="n">
        <f aca="false">SUMPRODUCT('5N inverse'!$A$14:$Y$14,'5N mesh'!$B$37:$Z$37,$E555:$AC555)+'5N inverse'!$A$14*$C556/Setup!$B$17+INDEX('5N inverse'!$A$14:$Y$14,1,'5N mesh'!$B$7+1)*Setup!$B$22</f>
        <v>0</v>
      </c>
      <c r="Q556" s="0" t="n">
        <f aca="false">SUMPRODUCT('5N inverse'!$A$15:$Y$15,'5N mesh'!$B$37:$Z$37,$E555:$AC555)+'5N inverse'!$A$15*$C556/Setup!$B$17+INDEX('5N inverse'!$A$15:$Y$15,1,'5N mesh'!$B$7+1)*Setup!$B$22</f>
        <v>0</v>
      </c>
      <c r="R556" s="0" t="n">
        <f aca="false">SUMPRODUCT('5N inverse'!$A$16:$Y$16,'5N mesh'!$B$37:$Z$37,$E555:$AC555)+'5N inverse'!$A$16*$C556/Setup!$B$17+INDEX('5N inverse'!$A$16:$Y$16,1,'5N mesh'!$B$7+1)*Setup!$B$22</f>
        <v>0</v>
      </c>
      <c r="S556" s="0" t="n">
        <f aca="false">SUMPRODUCT('5N inverse'!$A$17:$Y$17,'5N mesh'!$B$37:$Z$37,$E555:$AC555)+'5N inverse'!$A$17*$C556/Setup!$B$17+INDEX('5N inverse'!$A$17:$Y$17,1,'5N mesh'!$B$7+1)*Setup!$B$22</f>
        <v>0</v>
      </c>
      <c r="T556" s="0" t="n">
        <f aca="false">SUMPRODUCT('5N inverse'!$A$18:$Y$18,'5N mesh'!$B$37:$Z$37,$E555:$AC555)+'5N inverse'!$A$18*$C556/Setup!$B$17+INDEX('5N inverse'!$A$18:$Y$18,1,'5N mesh'!$B$7+1)*Setup!$B$22</f>
        <v>0</v>
      </c>
      <c r="U556" s="0" t="n">
        <f aca="false">SUMPRODUCT('5N inverse'!$A$19:$Y$19,'5N mesh'!$B$37:$Z$37,$E555:$AC555)+'5N inverse'!$A$19*$C556/Setup!$B$17+INDEX('5N inverse'!$A$19:$Y$19,1,'5N mesh'!$B$7+1)*Setup!$B$22</f>
        <v>0</v>
      </c>
      <c r="V556" s="0" t="n">
        <f aca="false">SUMPRODUCT('5N inverse'!$A$20:$Y$20,'5N mesh'!$B$37:$Z$37,$E555:$AC555)+'5N inverse'!$A$20*$C556/Setup!$B$17+INDEX('5N inverse'!$A$20:$Y$20,1,'5N mesh'!$B$7+1)*Setup!$B$22</f>
        <v>0</v>
      </c>
      <c r="W556" s="0" t="n">
        <f aca="false">SUMPRODUCT('5N inverse'!$A$21:$Y$21,'5N mesh'!$B$37:$Z$37,$E555:$AC555)+'5N inverse'!$A$21*$C556/Setup!$B$17+INDEX('5N inverse'!$A$21:$Y$21,1,'5N mesh'!$B$7+1)*Setup!$B$22</f>
        <v>0</v>
      </c>
      <c r="X556" s="0" t="n">
        <f aca="false">SUMPRODUCT('5N inverse'!$A$22:$Y$22,'5N mesh'!$B$37:$Z$37,$E555:$AC555)+'5N inverse'!$A$22*$C556/Setup!$B$17+INDEX('5N inverse'!$A$22:$Y$22,1,'5N mesh'!$B$7+1)*Setup!$B$22</f>
        <v>0</v>
      </c>
      <c r="Y556" s="0" t="n">
        <f aca="false">SUMPRODUCT('5N inverse'!$A$23:$Y$23,'5N mesh'!$B$37:$Z$37,$E555:$AC555)+'5N inverse'!$A$23*$C556/Setup!$B$17+INDEX('5N inverse'!$A$23:$Y$23,1,'5N mesh'!$B$7+1)*Setup!$B$22</f>
        <v>0</v>
      </c>
      <c r="Z556" s="0" t="n">
        <f aca="false">SUMPRODUCT('5N inverse'!$A$24:$Y$24,'5N mesh'!$B$37:$Z$37,$E555:$AC555)+'5N inverse'!$A$24*$C556/Setup!$B$17+INDEX('5N inverse'!$A$24:$Y$24,1,'5N mesh'!$B$7+1)*Setup!$B$22</f>
        <v>0</v>
      </c>
      <c r="AA556" s="0" t="n">
        <f aca="false">SUMPRODUCT('5N inverse'!$A$25:$Y$25,'5N mesh'!$B$37:$Z$37,$E555:$AC555)+'5N inverse'!$A$25*$C556/Setup!$B$17+INDEX('5N inverse'!$A$25:$Y$25,1,'5N mesh'!$B$7+1)*Setup!$B$22</f>
        <v>0</v>
      </c>
      <c r="AB556" s="0" t="n">
        <f aca="false">SUMPRODUCT('5N inverse'!$A$26:$Y$26,'5N mesh'!$B$37:$Z$37,$E555:$AC555)+'5N inverse'!$A$26*$C556/Setup!$B$17+INDEX('5N inverse'!$A$26:$Y$26,1,'5N mesh'!$B$7+1)*Setup!$B$22</f>
        <v>0</v>
      </c>
      <c r="AC556" s="0" t="n">
        <f aca="false">SUMPRODUCT('5N inverse'!$A$27:$Y$27,'5N mesh'!$B$37:$Z$37,$E555:$AC555)+'5N inverse'!$A$27*$C556/Setup!$B$17+INDEX('5N inverse'!$A$27:$Y$27,1,'5N mesh'!$B$7+1)*Setup!$B$22</f>
        <v>0</v>
      </c>
    </row>
    <row r="557" customFormat="false" ht="15" hidden="false" customHeight="false" outlineLevel="0" collapsed="false">
      <c r="A557" s="0" t="n">
        <v>552</v>
      </c>
      <c r="B557" s="0" t="n">
        <f aca="false">A557*Setup!$B$11/3600</f>
        <v>46</v>
      </c>
      <c r="C557" s="0" t="n">
        <f aca="false">Setup!$B$7+Setup!$B$8*COS(2*PI()*(B557-Setup!$B$9)/24)</f>
        <v>24</v>
      </c>
      <c r="D557" s="0" t="n">
        <f aca="false">(C557-E557)/Setup!$B$17</f>
        <v>-11.3471061994789</v>
      </c>
      <c r="E557" s="0" t="n">
        <f aca="false">SUMPRODUCT('5N inverse'!$A$3:$Y$3,'5N mesh'!$B$37:$Z$37,$E556:$AC556)+'5N inverse'!$A$3*$C557/Setup!$B$17+INDEX('5N inverse'!$A$3:$Y$3,1,'5N mesh'!$B$7+1)*Setup!$B$22</f>
        <v>25.4751238059323</v>
      </c>
      <c r="F557" s="0" t="n">
        <f aca="false">SUMPRODUCT('5N inverse'!$A$4:$Y$4,'5N mesh'!$B$37:$Z$37,$E556:$AC556)+'5N inverse'!$A$4*$C557/Setup!$B$17+INDEX('5N inverse'!$A$4:$Y$4,1,'5N mesh'!$B$7+1)*Setup!$B$22</f>
        <v>23.74421185007</v>
      </c>
      <c r="G557" s="0" t="n">
        <f aca="false">SUMPRODUCT('5N inverse'!$A$5:$Y$5,'5N mesh'!$B$37:$Z$37,$E556:$AC556)+'5N inverse'!$A$5*$C557/Setup!$B$17+INDEX('5N inverse'!$A$5:$Y$5,1,'5N mesh'!$B$7+1)*Setup!$B$22</f>
        <v>20.2823879383456</v>
      </c>
      <c r="H557" s="0" t="n">
        <f aca="false">SUMPRODUCT('5N inverse'!$A$6:$Y$6,'5N mesh'!$B$37:$Z$37,$E556:$AC556)+'5N inverse'!$A$6*$C557/Setup!$B$17+INDEX('5N inverse'!$A$6:$Y$6,1,'5N mesh'!$B$7+1)*Setup!$B$22</f>
        <v>16.8205640266212</v>
      </c>
      <c r="I557" s="0" t="n">
        <f aca="false">SUMPRODUCT('5N inverse'!$A$7:$Y$7,'5N mesh'!$B$37:$Z$37,$E556:$AC556)+'5N inverse'!$A$7*$C557/Setup!$B$17+INDEX('5N inverse'!$A$7:$Y$7,1,'5N mesh'!$B$7+1)*Setup!$B$22</f>
        <v>15.0896520707589</v>
      </c>
      <c r="J557" s="0" t="n">
        <f aca="false">SUMPRODUCT('5N inverse'!$A$8:$Y$8,'5N mesh'!$B$37:$Z$37,$E556:$AC556)+'5N inverse'!$A$8*$C557/Setup!$B$17+INDEX('5N inverse'!$A$8:$Y$8,1,'5N mesh'!$B$7+1)*Setup!$B$22</f>
        <v>0</v>
      </c>
      <c r="K557" s="0" t="n">
        <f aca="false">SUMPRODUCT('5N inverse'!$A$9:$Y$9,'5N mesh'!$B$37:$Z$37,$E556:$AC556)+'5N inverse'!$A$9*$C557/Setup!$B$17+INDEX('5N inverse'!$A$9:$Y$9,1,'5N mesh'!$B$7+1)*Setup!$B$22</f>
        <v>0</v>
      </c>
      <c r="L557" s="0" t="n">
        <f aca="false">SUMPRODUCT('5N inverse'!$A$10:$Y$10,'5N mesh'!$B$37:$Z$37,$E556:$AC556)+'5N inverse'!$A$10*$C557/Setup!$B$17+INDEX('5N inverse'!$A$10:$Y$10,1,'5N mesh'!$B$7+1)*Setup!$B$22</f>
        <v>0</v>
      </c>
      <c r="M557" s="0" t="n">
        <f aca="false">SUMPRODUCT('5N inverse'!$A$11:$Y$11,'5N mesh'!$B$37:$Z$37,$E556:$AC556)+'5N inverse'!$A$11*$C557/Setup!$B$17+INDEX('5N inverse'!$A$11:$Y$11,1,'5N mesh'!$B$7+1)*Setup!$B$22</f>
        <v>0</v>
      </c>
      <c r="N557" s="0" t="n">
        <f aca="false">SUMPRODUCT('5N inverse'!$A$12:$Y$12,'5N mesh'!$B$37:$Z$37,$E556:$AC556)+'5N inverse'!$A$12*$C557/Setup!$B$17+INDEX('5N inverse'!$A$12:$Y$12,1,'5N mesh'!$B$7+1)*Setup!$B$22</f>
        <v>0</v>
      </c>
      <c r="O557" s="0" t="n">
        <f aca="false">SUMPRODUCT('5N inverse'!$A$13:$Y$13,'5N mesh'!$B$37:$Z$37,$E556:$AC556)+'5N inverse'!$A$13*$C557/Setup!$B$17+INDEX('5N inverse'!$A$13:$Y$13,1,'5N mesh'!$B$7+1)*Setup!$B$22</f>
        <v>0</v>
      </c>
      <c r="P557" s="0" t="n">
        <f aca="false">SUMPRODUCT('5N inverse'!$A$14:$Y$14,'5N mesh'!$B$37:$Z$37,$E556:$AC556)+'5N inverse'!$A$14*$C557/Setup!$B$17+INDEX('5N inverse'!$A$14:$Y$14,1,'5N mesh'!$B$7+1)*Setup!$B$22</f>
        <v>0</v>
      </c>
      <c r="Q557" s="0" t="n">
        <f aca="false">SUMPRODUCT('5N inverse'!$A$15:$Y$15,'5N mesh'!$B$37:$Z$37,$E556:$AC556)+'5N inverse'!$A$15*$C557/Setup!$B$17+INDEX('5N inverse'!$A$15:$Y$15,1,'5N mesh'!$B$7+1)*Setup!$B$22</f>
        <v>0</v>
      </c>
      <c r="R557" s="0" t="n">
        <f aca="false">SUMPRODUCT('5N inverse'!$A$16:$Y$16,'5N mesh'!$B$37:$Z$37,$E556:$AC556)+'5N inverse'!$A$16*$C557/Setup!$B$17+INDEX('5N inverse'!$A$16:$Y$16,1,'5N mesh'!$B$7+1)*Setup!$B$22</f>
        <v>0</v>
      </c>
      <c r="S557" s="0" t="n">
        <f aca="false">SUMPRODUCT('5N inverse'!$A$17:$Y$17,'5N mesh'!$B$37:$Z$37,$E556:$AC556)+'5N inverse'!$A$17*$C557/Setup!$B$17+INDEX('5N inverse'!$A$17:$Y$17,1,'5N mesh'!$B$7+1)*Setup!$B$22</f>
        <v>0</v>
      </c>
      <c r="T557" s="0" t="n">
        <f aca="false">SUMPRODUCT('5N inverse'!$A$18:$Y$18,'5N mesh'!$B$37:$Z$37,$E556:$AC556)+'5N inverse'!$A$18*$C557/Setup!$B$17+INDEX('5N inverse'!$A$18:$Y$18,1,'5N mesh'!$B$7+1)*Setup!$B$22</f>
        <v>0</v>
      </c>
      <c r="U557" s="0" t="n">
        <f aca="false">SUMPRODUCT('5N inverse'!$A$19:$Y$19,'5N mesh'!$B$37:$Z$37,$E556:$AC556)+'5N inverse'!$A$19*$C557/Setup!$B$17+INDEX('5N inverse'!$A$19:$Y$19,1,'5N mesh'!$B$7+1)*Setup!$B$22</f>
        <v>0</v>
      </c>
      <c r="V557" s="0" t="n">
        <f aca="false">SUMPRODUCT('5N inverse'!$A$20:$Y$20,'5N mesh'!$B$37:$Z$37,$E556:$AC556)+'5N inverse'!$A$20*$C557/Setup!$B$17+INDEX('5N inverse'!$A$20:$Y$20,1,'5N mesh'!$B$7+1)*Setup!$B$22</f>
        <v>0</v>
      </c>
      <c r="W557" s="0" t="n">
        <f aca="false">SUMPRODUCT('5N inverse'!$A$21:$Y$21,'5N mesh'!$B$37:$Z$37,$E556:$AC556)+'5N inverse'!$A$21*$C557/Setup!$B$17+INDEX('5N inverse'!$A$21:$Y$21,1,'5N mesh'!$B$7+1)*Setup!$B$22</f>
        <v>0</v>
      </c>
      <c r="X557" s="0" t="n">
        <f aca="false">SUMPRODUCT('5N inverse'!$A$22:$Y$22,'5N mesh'!$B$37:$Z$37,$E556:$AC556)+'5N inverse'!$A$22*$C557/Setup!$B$17+INDEX('5N inverse'!$A$22:$Y$22,1,'5N mesh'!$B$7+1)*Setup!$B$22</f>
        <v>0</v>
      </c>
      <c r="Y557" s="0" t="n">
        <f aca="false">SUMPRODUCT('5N inverse'!$A$23:$Y$23,'5N mesh'!$B$37:$Z$37,$E556:$AC556)+'5N inverse'!$A$23*$C557/Setup!$B$17+INDEX('5N inverse'!$A$23:$Y$23,1,'5N mesh'!$B$7+1)*Setup!$B$22</f>
        <v>0</v>
      </c>
      <c r="Z557" s="0" t="n">
        <f aca="false">SUMPRODUCT('5N inverse'!$A$24:$Y$24,'5N mesh'!$B$37:$Z$37,$E556:$AC556)+'5N inverse'!$A$24*$C557/Setup!$B$17+INDEX('5N inverse'!$A$24:$Y$24,1,'5N mesh'!$B$7+1)*Setup!$B$22</f>
        <v>0</v>
      </c>
      <c r="AA557" s="0" t="n">
        <f aca="false">SUMPRODUCT('5N inverse'!$A$25:$Y$25,'5N mesh'!$B$37:$Z$37,$E556:$AC556)+'5N inverse'!$A$25*$C557/Setup!$B$17+INDEX('5N inverse'!$A$25:$Y$25,1,'5N mesh'!$B$7+1)*Setup!$B$22</f>
        <v>0</v>
      </c>
      <c r="AB557" s="0" t="n">
        <f aca="false">SUMPRODUCT('5N inverse'!$A$26:$Y$26,'5N mesh'!$B$37:$Z$37,$E556:$AC556)+'5N inverse'!$A$26*$C557/Setup!$B$17+INDEX('5N inverse'!$A$26:$Y$26,1,'5N mesh'!$B$7+1)*Setup!$B$22</f>
        <v>0</v>
      </c>
      <c r="AC557" s="0" t="n">
        <f aca="false">SUMPRODUCT('5N inverse'!$A$27:$Y$27,'5N mesh'!$B$37:$Z$37,$E556:$AC556)+'5N inverse'!$A$27*$C557/Setup!$B$17+INDEX('5N inverse'!$A$27:$Y$27,1,'5N mesh'!$B$7+1)*Setup!$B$22</f>
        <v>0</v>
      </c>
    </row>
    <row r="558" customFormat="false" ht="15" hidden="false" customHeight="false" outlineLevel="0" collapsed="false">
      <c r="A558" s="0" t="n">
        <v>553</v>
      </c>
      <c r="B558" s="0" t="n">
        <f aca="false">A558*Setup!$B$11/3600</f>
        <v>46.0833333333333</v>
      </c>
      <c r="C558" s="0" t="n">
        <f aca="false">Setup!$B$7+Setup!$B$8*COS(2*PI()*(B558-Setup!$B$9)/24)</f>
        <v>23.9127404598618</v>
      </c>
      <c r="D558" s="0" t="n">
        <f aca="false">(C558-E558)/Setup!$B$17</f>
        <v>-11.8341052542466</v>
      </c>
      <c r="E558" s="0" t="n">
        <f aca="false">SUMPRODUCT('5N inverse'!$A$3:$Y$3,'5N mesh'!$B$37:$Z$37,$E557:$AC557)+'5N inverse'!$A$3*$C558/Setup!$B$17+INDEX('5N inverse'!$A$3:$Y$3,1,'5N mesh'!$B$7+1)*Setup!$B$22</f>
        <v>25.4511741429138</v>
      </c>
      <c r="F558" s="0" t="n">
        <f aca="false">SUMPRODUCT('5N inverse'!$A$4:$Y$4,'5N mesh'!$B$37:$Z$37,$E557:$AC557)+'5N inverse'!$A$4*$C558/Setup!$B$17+INDEX('5N inverse'!$A$4:$Y$4,1,'5N mesh'!$B$7+1)*Setup!$B$22</f>
        <v>23.7242481460758</v>
      </c>
      <c r="G558" s="0" t="n">
        <f aca="false">SUMPRODUCT('5N inverse'!$A$5:$Y$5,'5N mesh'!$B$37:$Z$37,$E557:$AC557)+'5N inverse'!$A$5*$C558/Setup!$B$17+INDEX('5N inverse'!$A$5:$Y$5,1,'5N mesh'!$B$7+1)*Setup!$B$22</f>
        <v>20.2703961523999</v>
      </c>
      <c r="H558" s="0" t="n">
        <f aca="false">SUMPRODUCT('5N inverse'!$A$6:$Y$6,'5N mesh'!$B$37:$Z$37,$E557:$AC557)+'5N inverse'!$A$6*$C558/Setup!$B$17+INDEX('5N inverse'!$A$6:$Y$6,1,'5N mesh'!$B$7+1)*Setup!$B$22</f>
        <v>16.8165441587239</v>
      </c>
      <c r="I558" s="0" t="n">
        <f aca="false">SUMPRODUCT('5N inverse'!$A$7:$Y$7,'5N mesh'!$B$37:$Z$37,$E557:$AC557)+'5N inverse'!$A$7*$C558/Setup!$B$17+INDEX('5N inverse'!$A$7:$Y$7,1,'5N mesh'!$B$7+1)*Setup!$B$22</f>
        <v>15.0896181618859</v>
      </c>
      <c r="J558" s="0" t="n">
        <f aca="false">SUMPRODUCT('5N inverse'!$A$8:$Y$8,'5N mesh'!$B$37:$Z$37,$E557:$AC557)+'5N inverse'!$A$8*$C558/Setup!$B$17+INDEX('5N inverse'!$A$8:$Y$8,1,'5N mesh'!$B$7+1)*Setup!$B$22</f>
        <v>0</v>
      </c>
      <c r="K558" s="0" t="n">
        <f aca="false">SUMPRODUCT('5N inverse'!$A$9:$Y$9,'5N mesh'!$B$37:$Z$37,$E557:$AC557)+'5N inverse'!$A$9*$C558/Setup!$B$17+INDEX('5N inverse'!$A$9:$Y$9,1,'5N mesh'!$B$7+1)*Setup!$B$22</f>
        <v>0</v>
      </c>
      <c r="L558" s="0" t="n">
        <f aca="false">SUMPRODUCT('5N inverse'!$A$10:$Y$10,'5N mesh'!$B$37:$Z$37,$E557:$AC557)+'5N inverse'!$A$10*$C558/Setup!$B$17+INDEX('5N inverse'!$A$10:$Y$10,1,'5N mesh'!$B$7+1)*Setup!$B$22</f>
        <v>0</v>
      </c>
      <c r="M558" s="0" t="n">
        <f aca="false">SUMPRODUCT('5N inverse'!$A$11:$Y$11,'5N mesh'!$B$37:$Z$37,$E557:$AC557)+'5N inverse'!$A$11*$C558/Setup!$B$17+INDEX('5N inverse'!$A$11:$Y$11,1,'5N mesh'!$B$7+1)*Setup!$B$22</f>
        <v>0</v>
      </c>
      <c r="N558" s="0" t="n">
        <f aca="false">SUMPRODUCT('5N inverse'!$A$12:$Y$12,'5N mesh'!$B$37:$Z$37,$E557:$AC557)+'5N inverse'!$A$12*$C558/Setup!$B$17+INDEX('5N inverse'!$A$12:$Y$12,1,'5N mesh'!$B$7+1)*Setup!$B$22</f>
        <v>0</v>
      </c>
      <c r="O558" s="0" t="n">
        <f aca="false">SUMPRODUCT('5N inverse'!$A$13:$Y$13,'5N mesh'!$B$37:$Z$37,$E557:$AC557)+'5N inverse'!$A$13*$C558/Setup!$B$17+INDEX('5N inverse'!$A$13:$Y$13,1,'5N mesh'!$B$7+1)*Setup!$B$22</f>
        <v>0</v>
      </c>
      <c r="P558" s="0" t="n">
        <f aca="false">SUMPRODUCT('5N inverse'!$A$14:$Y$14,'5N mesh'!$B$37:$Z$37,$E557:$AC557)+'5N inverse'!$A$14*$C558/Setup!$B$17+INDEX('5N inverse'!$A$14:$Y$14,1,'5N mesh'!$B$7+1)*Setup!$B$22</f>
        <v>0</v>
      </c>
      <c r="Q558" s="0" t="n">
        <f aca="false">SUMPRODUCT('5N inverse'!$A$15:$Y$15,'5N mesh'!$B$37:$Z$37,$E557:$AC557)+'5N inverse'!$A$15*$C558/Setup!$B$17+INDEX('5N inverse'!$A$15:$Y$15,1,'5N mesh'!$B$7+1)*Setup!$B$22</f>
        <v>0</v>
      </c>
      <c r="R558" s="0" t="n">
        <f aca="false">SUMPRODUCT('5N inverse'!$A$16:$Y$16,'5N mesh'!$B$37:$Z$37,$E557:$AC557)+'5N inverse'!$A$16*$C558/Setup!$B$17+INDEX('5N inverse'!$A$16:$Y$16,1,'5N mesh'!$B$7+1)*Setup!$B$22</f>
        <v>0</v>
      </c>
      <c r="S558" s="0" t="n">
        <f aca="false">SUMPRODUCT('5N inverse'!$A$17:$Y$17,'5N mesh'!$B$37:$Z$37,$E557:$AC557)+'5N inverse'!$A$17*$C558/Setup!$B$17+INDEX('5N inverse'!$A$17:$Y$17,1,'5N mesh'!$B$7+1)*Setup!$B$22</f>
        <v>0</v>
      </c>
      <c r="T558" s="0" t="n">
        <f aca="false">SUMPRODUCT('5N inverse'!$A$18:$Y$18,'5N mesh'!$B$37:$Z$37,$E557:$AC557)+'5N inverse'!$A$18*$C558/Setup!$B$17+INDEX('5N inverse'!$A$18:$Y$18,1,'5N mesh'!$B$7+1)*Setup!$B$22</f>
        <v>0</v>
      </c>
      <c r="U558" s="0" t="n">
        <f aca="false">SUMPRODUCT('5N inverse'!$A$19:$Y$19,'5N mesh'!$B$37:$Z$37,$E557:$AC557)+'5N inverse'!$A$19*$C558/Setup!$B$17+INDEX('5N inverse'!$A$19:$Y$19,1,'5N mesh'!$B$7+1)*Setup!$B$22</f>
        <v>0</v>
      </c>
      <c r="V558" s="0" t="n">
        <f aca="false">SUMPRODUCT('5N inverse'!$A$20:$Y$20,'5N mesh'!$B$37:$Z$37,$E557:$AC557)+'5N inverse'!$A$20*$C558/Setup!$B$17+INDEX('5N inverse'!$A$20:$Y$20,1,'5N mesh'!$B$7+1)*Setup!$B$22</f>
        <v>0</v>
      </c>
      <c r="W558" s="0" t="n">
        <f aca="false">SUMPRODUCT('5N inverse'!$A$21:$Y$21,'5N mesh'!$B$37:$Z$37,$E557:$AC557)+'5N inverse'!$A$21*$C558/Setup!$B$17+INDEX('5N inverse'!$A$21:$Y$21,1,'5N mesh'!$B$7+1)*Setup!$B$22</f>
        <v>0</v>
      </c>
      <c r="X558" s="0" t="n">
        <f aca="false">SUMPRODUCT('5N inverse'!$A$22:$Y$22,'5N mesh'!$B$37:$Z$37,$E557:$AC557)+'5N inverse'!$A$22*$C558/Setup!$B$17+INDEX('5N inverse'!$A$22:$Y$22,1,'5N mesh'!$B$7+1)*Setup!$B$22</f>
        <v>0</v>
      </c>
      <c r="Y558" s="0" t="n">
        <f aca="false">SUMPRODUCT('5N inverse'!$A$23:$Y$23,'5N mesh'!$B$37:$Z$37,$E557:$AC557)+'5N inverse'!$A$23*$C558/Setup!$B$17+INDEX('5N inverse'!$A$23:$Y$23,1,'5N mesh'!$B$7+1)*Setup!$B$22</f>
        <v>0</v>
      </c>
      <c r="Z558" s="0" t="n">
        <f aca="false">SUMPRODUCT('5N inverse'!$A$24:$Y$24,'5N mesh'!$B$37:$Z$37,$E557:$AC557)+'5N inverse'!$A$24*$C558/Setup!$B$17+INDEX('5N inverse'!$A$24:$Y$24,1,'5N mesh'!$B$7+1)*Setup!$B$22</f>
        <v>0</v>
      </c>
      <c r="AA558" s="0" t="n">
        <f aca="false">SUMPRODUCT('5N inverse'!$A$25:$Y$25,'5N mesh'!$B$37:$Z$37,$E557:$AC557)+'5N inverse'!$A$25*$C558/Setup!$B$17+INDEX('5N inverse'!$A$25:$Y$25,1,'5N mesh'!$B$7+1)*Setup!$B$22</f>
        <v>0</v>
      </c>
      <c r="AB558" s="0" t="n">
        <f aca="false">SUMPRODUCT('5N inverse'!$A$26:$Y$26,'5N mesh'!$B$37:$Z$37,$E557:$AC557)+'5N inverse'!$A$26*$C558/Setup!$B$17+INDEX('5N inverse'!$A$26:$Y$26,1,'5N mesh'!$B$7+1)*Setup!$B$22</f>
        <v>0</v>
      </c>
      <c r="AC558" s="0" t="n">
        <f aca="false">SUMPRODUCT('5N inverse'!$A$27:$Y$27,'5N mesh'!$B$37:$Z$37,$E557:$AC557)+'5N inverse'!$A$27*$C558/Setup!$B$17+INDEX('5N inverse'!$A$27:$Y$27,1,'5N mesh'!$B$7+1)*Setup!$B$22</f>
        <v>0</v>
      </c>
    </row>
    <row r="559" customFormat="false" ht="15" hidden="false" customHeight="false" outlineLevel="0" collapsed="false">
      <c r="A559" s="0" t="n">
        <v>554</v>
      </c>
      <c r="B559" s="0" t="n">
        <f aca="false">A559*Setup!$B$11/3600</f>
        <v>46.1666666666667</v>
      </c>
      <c r="C559" s="0" t="n">
        <f aca="false">Setup!$B$7+Setup!$B$8*COS(2*PI()*(B559-Setup!$B$9)/24)</f>
        <v>23.8255224505387</v>
      </c>
      <c r="D559" s="0" t="n">
        <f aca="false">(C559-E559)/Setup!$B$17</f>
        <v>-12.314556532979</v>
      </c>
      <c r="E559" s="0" t="n">
        <f aca="false">SUMPRODUCT('5N inverse'!$A$3:$Y$3,'5N mesh'!$B$37:$Z$37,$E558:$AC558)+'5N inverse'!$A$3*$C559/Setup!$B$17+INDEX('5N inverse'!$A$3:$Y$3,1,'5N mesh'!$B$7+1)*Setup!$B$22</f>
        <v>25.4264147998259</v>
      </c>
      <c r="F559" s="0" t="n">
        <f aca="false">SUMPRODUCT('5N inverse'!$A$4:$Y$4,'5N mesh'!$B$37:$Z$37,$E558:$AC558)+'5N inverse'!$A$4*$C559/Setup!$B$17+INDEX('5N inverse'!$A$4:$Y$4,1,'5N mesh'!$B$7+1)*Setup!$B$22</f>
        <v>23.7036084966243</v>
      </c>
      <c r="G559" s="0" t="n">
        <f aca="false">SUMPRODUCT('5N inverse'!$A$5:$Y$5,'5N mesh'!$B$37:$Z$37,$E558:$AC558)+'5N inverse'!$A$5*$C559/Setup!$B$17+INDEX('5N inverse'!$A$5:$Y$5,1,'5N mesh'!$B$7+1)*Setup!$B$22</f>
        <v>20.2579958902209</v>
      </c>
      <c r="H559" s="0" t="n">
        <f aca="false">SUMPRODUCT('5N inverse'!$A$6:$Y$6,'5N mesh'!$B$37:$Z$37,$E558:$AC558)+'5N inverse'!$A$6*$C559/Setup!$B$17+INDEX('5N inverse'!$A$6:$Y$6,1,'5N mesh'!$B$7+1)*Setup!$B$22</f>
        <v>16.8123832838176</v>
      </c>
      <c r="I559" s="0" t="n">
        <f aca="false">SUMPRODUCT('5N inverse'!$A$7:$Y$7,'5N mesh'!$B$37:$Z$37,$E558:$AC558)+'5N inverse'!$A$7*$C559/Setup!$B$17+INDEX('5N inverse'!$A$7:$Y$7,1,'5N mesh'!$B$7+1)*Setup!$B$22</f>
        <v>15.0895769806159</v>
      </c>
      <c r="J559" s="0" t="n">
        <f aca="false">SUMPRODUCT('5N inverse'!$A$8:$Y$8,'5N mesh'!$B$37:$Z$37,$E558:$AC558)+'5N inverse'!$A$8*$C559/Setup!$B$17+INDEX('5N inverse'!$A$8:$Y$8,1,'5N mesh'!$B$7+1)*Setup!$B$22</f>
        <v>0</v>
      </c>
      <c r="K559" s="0" t="n">
        <f aca="false">SUMPRODUCT('5N inverse'!$A$9:$Y$9,'5N mesh'!$B$37:$Z$37,$E558:$AC558)+'5N inverse'!$A$9*$C559/Setup!$B$17+INDEX('5N inverse'!$A$9:$Y$9,1,'5N mesh'!$B$7+1)*Setup!$B$22</f>
        <v>0</v>
      </c>
      <c r="L559" s="0" t="n">
        <f aca="false">SUMPRODUCT('5N inverse'!$A$10:$Y$10,'5N mesh'!$B$37:$Z$37,$E558:$AC558)+'5N inverse'!$A$10*$C559/Setup!$B$17+INDEX('5N inverse'!$A$10:$Y$10,1,'5N mesh'!$B$7+1)*Setup!$B$22</f>
        <v>0</v>
      </c>
      <c r="M559" s="0" t="n">
        <f aca="false">SUMPRODUCT('5N inverse'!$A$11:$Y$11,'5N mesh'!$B$37:$Z$37,$E558:$AC558)+'5N inverse'!$A$11*$C559/Setup!$B$17+INDEX('5N inverse'!$A$11:$Y$11,1,'5N mesh'!$B$7+1)*Setup!$B$22</f>
        <v>0</v>
      </c>
      <c r="N559" s="0" t="n">
        <f aca="false">SUMPRODUCT('5N inverse'!$A$12:$Y$12,'5N mesh'!$B$37:$Z$37,$E558:$AC558)+'5N inverse'!$A$12*$C559/Setup!$B$17+INDEX('5N inverse'!$A$12:$Y$12,1,'5N mesh'!$B$7+1)*Setup!$B$22</f>
        <v>0</v>
      </c>
      <c r="O559" s="0" t="n">
        <f aca="false">SUMPRODUCT('5N inverse'!$A$13:$Y$13,'5N mesh'!$B$37:$Z$37,$E558:$AC558)+'5N inverse'!$A$13*$C559/Setup!$B$17+INDEX('5N inverse'!$A$13:$Y$13,1,'5N mesh'!$B$7+1)*Setup!$B$22</f>
        <v>0</v>
      </c>
      <c r="P559" s="0" t="n">
        <f aca="false">SUMPRODUCT('5N inverse'!$A$14:$Y$14,'5N mesh'!$B$37:$Z$37,$E558:$AC558)+'5N inverse'!$A$14*$C559/Setup!$B$17+INDEX('5N inverse'!$A$14:$Y$14,1,'5N mesh'!$B$7+1)*Setup!$B$22</f>
        <v>0</v>
      </c>
      <c r="Q559" s="0" t="n">
        <f aca="false">SUMPRODUCT('5N inverse'!$A$15:$Y$15,'5N mesh'!$B$37:$Z$37,$E558:$AC558)+'5N inverse'!$A$15*$C559/Setup!$B$17+INDEX('5N inverse'!$A$15:$Y$15,1,'5N mesh'!$B$7+1)*Setup!$B$22</f>
        <v>0</v>
      </c>
      <c r="R559" s="0" t="n">
        <f aca="false">SUMPRODUCT('5N inverse'!$A$16:$Y$16,'5N mesh'!$B$37:$Z$37,$E558:$AC558)+'5N inverse'!$A$16*$C559/Setup!$B$17+INDEX('5N inverse'!$A$16:$Y$16,1,'5N mesh'!$B$7+1)*Setup!$B$22</f>
        <v>0</v>
      </c>
      <c r="S559" s="0" t="n">
        <f aca="false">SUMPRODUCT('5N inverse'!$A$17:$Y$17,'5N mesh'!$B$37:$Z$37,$E558:$AC558)+'5N inverse'!$A$17*$C559/Setup!$B$17+INDEX('5N inverse'!$A$17:$Y$17,1,'5N mesh'!$B$7+1)*Setup!$B$22</f>
        <v>0</v>
      </c>
      <c r="T559" s="0" t="n">
        <f aca="false">SUMPRODUCT('5N inverse'!$A$18:$Y$18,'5N mesh'!$B$37:$Z$37,$E558:$AC558)+'5N inverse'!$A$18*$C559/Setup!$B$17+INDEX('5N inverse'!$A$18:$Y$18,1,'5N mesh'!$B$7+1)*Setup!$B$22</f>
        <v>0</v>
      </c>
      <c r="U559" s="0" t="n">
        <f aca="false">SUMPRODUCT('5N inverse'!$A$19:$Y$19,'5N mesh'!$B$37:$Z$37,$E558:$AC558)+'5N inverse'!$A$19*$C559/Setup!$B$17+INDEX('5N inverse'!$A$19:$Y$19,1,'5N mesh'!$B$7+1)*Setup!$B$22</f>
        <v>0</v>
      </c>
      <c r="V559" s="0" t="n">
        <f aca="false">SUMPRODUCT('5N inverse'!$A$20:$Y$20,'5N mesh'!$B$37:$Z$37,$E558:$AC558)+'5N inverse'!$A$20*$C559/Setup!$B$17+INDEX('5N inverse'!$A$20:$Y$20,1,'5N mesh'!$B$7+1)*Setup!$B$22</f>
        <v>0</v>
      </c>
      <c r="W559" s="0" t="n">
        <f aca="false">SUMPRODUCT('5N inverse'!$A$21:$Y$21,'5N mesh'!$B$37:$Z$37,$E558:$AC558)+'5N inverse'!$A$21*$C559/Setup!$B$17+INDEX('5N inverse'!$A$21:$Y$21,1,'5N mesh'!$B$7+1)*Setup!$B$22</f>
        <v>0</v>
      </c>
      <c r="X559" s="0" t="n">
        <f aca="false">SUMPRODUCT('5N inverse'!$A$22:$Y$22,'5N mesh'!$B$37:$Z$37,$E558:$AC558)+'5N inverse'!$A$22*$C559/Setup!$B$17+INDEX('5N inverse'!$A$22:$Y$22,1,'5N mesh'!$B$7+1)*Setup!$B$22</f>
        <v>0</v>
      </c>
      <c r="Y559" s="0" t="n">
        <f aca="false">SUMPRODUCT('5N inverse'!$A$23:$Y$23,'5N mesh'!$B$37:$Z$37,$E558:$AC558)+'5N inverse'!$A$23*$C559/Setup!$B$17+INDEX('5N inverse'!$A$23:$Y$23,1,'5N mesh'!$B$7+1)*Setup!$B$22</f>
        <v>0</v>
      </c>
      <c r="Z559" s="0" t="n">
        <f aca="false">SUMPRODUCT('5N inverse'!$A$24:$Y$24,'5N mesh'!$B$37:$Z$37,$E558:$AC558)+'5N inverse'!$A$24*$C559/Setup!$B$17+INDEX('5N inverse'!$A$24:$Y$24,1,'5N mesh'!$B$7+1)*Setup!$B$22</f>
        <v>0</v>
      </c>
      <c r="AA559" s="0" t="n">
        <f aca="false">SUMPRODUCT('5N inverse'!$A$25:$Y$25,'5N mesh'!$B$37:$Z$37,$E558:$AC558)+'5N inverse'!$A$25*$C559/Setup!$B$17+INDEX('5N inverse'!$A$25:$Y$25,1,'5N mesh'!$B$7+1)*Setup!$B$22</f>
        <v>0</v>
      </c>
      <c r="AB559" s="0" t="n">
        <f aca="false">SUMPRODUCT('5N inverse'!$A$26:$Y$26,'5N mesh'!$B$37:$Z$37,$E558:$AC558)+'5N inverse'!$A$26*$C559/Setup!$B$17+INDEX('5N inverse'!$A$26:$Y$26,1,'5N mesh'!$B$7+1)*Setup!$B$22</f>
        <v>0</v>
      </c>
      <c r="AC559" s="0" t="n">
        <f aca="false">SUMPRODUCT('5N inverse'!$A$27:$Y$27,'5N mesh'!$B$37:$Z$37,$E558:$AC558)+'5N inverse'!$A$27*$C559/Setup!$B$17+INDEX('5N inverse'!$A$27:$Y$27,1,'5N mesh'!$B$7+1)*Setup!$B$22</f>
        <v>0</v>
      </c>
    </row>
    <row r="560" customFormat="false" ht="15" hidden="false" customHeight="false" outlineLevel="0" collapsed="false">
      <c r="A560" s="0" t="n">
        <v>555</v>
      </c>
      <c r="B560" s="0" t="n">
        <f aca="false">A560*Setup!$B$11/3600</f>
        <v>46.25</v>
      </c>
      <c r="C560" s="0" t="n">
        <f aca="false">Setup!$B$7+Setup!$B$8*COS(2*PI()*(B560-Setup!$B$9)/24)</f>
        <v>23.7383874830794</v>
      </c>
      <c r="D560" s="0" t="n">
        <f aca="false">(C560-E560)/Setup!$B$17</f>
        <v>-12.7882317611187</v>
      </c>
      <c r="E560" s="0" t="n">
        <f aca="false">SUMPRODUCT('5N inverse'!$A$3:$Y$3,'5N mesh'!$B$37:$Z$37,$E559:$AC559)+'5N inverse'!$A$3*$C560/Setup!$B$17+INDEX('5N inverse'!$A$3:$Y$3,1,'5N mesh'!$B$7+1)*Setup!$B$22</f>
        <v>25.4008576120249</v>
      </c>
      <c r="F560" s="0" t="n">
        <f aca="false">SUMPRODUCT('5N inverse'!$A$4:$Y$4,'5N mesh'!$B$37:$Z$37,$E559:$AC559)+'5N inverse'!$A$4*$C560/Setup!$B$17+INDEX('5N inverse'!$A$4:$Y$4,1,'5N mesh'!$B$7+1)*Setup!$B$22</f>
        <v>23.6823027678846</v>
      </c>
      <c r="G560" s="0" t="n">
        <f aca="false">SUMPRODUCT('5N inverse'!$A$5:$Y$5,'5N mesh'!$B$37:$Z$37,$E559:$AC559)+'5N inverse'!$A$5*$C560/Setup!$B$17+INDEX('5N inverse'!$A$5:$Y$5,1,'5N mesh'!$B$7+1)*Setup!$B$22</f>
        <v>20.2451930796042</v>
      </c>
      <c r="H560" s="0" t="n">
        <f aca="false">SUMPRODUCT('5N inverse'!$A$6:$Y$6,'5N mesh'!$B$37:$Z$37,$E559:$AC559)+'5N inverse'!$A$6*$C560/Setup!$B$17+INDEX('5N inverse'!$A$6:$Y$6,1,'5N mesh'!$B$7+1)*Setup!$B$22</f>
        <v>16.8080833913237</v>
      </c>
      <c r="I560" s="0" t="n">
        <f aca="false">SUMPRODUCT('5N inverse'!$A$7:$Y$7,'5N mesh'!$B$37:$Z$37,$E559:$AC559)+'5N inverse'!$A$7*$C560/Setup!$B$17+INDEX('5N inverse'!$A$7:$Y$7,1,'5N mesh'!$B$7+1)*Setup!$B$22</f>
        <v>15.0895285471835</v>
      </c>
      <c r="J560" s="0" t="n">
        <f aca="false">SUMPRODUCT('5N inverse'!$A$8:$Y$8,'5N mesh'!$B$37:$Z$37,$E559:$AC559)+'5N inverse'!$A$8*$C560/Setup!$B$17+INDEX('5N inverse'!$A$8:$Y$8,1,'5N mesh'!$B$7+1)*Setup!$B$22</f>
        <v>0</v>
      </c>
      <c r="K560" s="0" t="n">
        <f aca="false">SUMPRODUCT('5N inverse'!$A$9:$Y$9,'5N mesh'!$B$37:$Z$37,$E559:$AC559)+'5N inverse'!$A$9*$C560/Setup!$B$17+INDEX('5N inverse'!$A$9:$Y$9,1,'5N mesh'!$B$7+1)*Setup!$B$22</f>
        <v>0</v>
      </c>
      <c r="L560" s="0" t="n">
        <f aca="false">SUMPRODUCT('5N inverse'!$A$10:$Y$10,'5N mesh'!$B$37:$Z$37,$E559:$AC559)+'5N inverse'!$A$10*$C560/Setup!$B$17+INDEX('5N inverse'!$A$10:$Y$10,1,'5N mesh'!$B$7+1)*Setup!$B$22</f>
        <v>0</v>
      </c>
      <c r="M560" s="0" t="n">
        <f aca="false">SUMPRODUCT('5N inverse'!$A$11:$Y$11,'5N mesh'!$B$37:$Z$37,$E559:$AC559)+'5N inverse'!$A$11*$C560/Setup!$B$17+INDEX('5N inverse'!$A$11:$Y$11,1,'5N mesh'!$B$7+1)*Setup!$B$22</f>
        <v>0</v>
      </c>
      <c r="N560" s="0" t="n">
        <f aca="false">SUMPRODUCT('5N inverse'!$A$12:$Y$12,'5N mesh'!$B$37:$Z$37,$E559:$AC559)+'5N inverse'!$A$12*$C560/Setup!$B$17+INDEX('5N inverse'!$A$12:$Y$12,1,'5N mesh'!$B$7+1)*Setup!$B$22</f>
        <v>0</v>
      </c>
      <c r="O560" s="0" t="n">
        <f aca="false">SUMPRODUCT('5N inverse'!$A$13:$Y$13,'5N mesh'!$B$37:$Z$37,$E559:$AC559)+'5N inverse'!$A$13*$C560/Setup!$B$17+INDEX('5N inverse'!$A$13:$Y$13,1,'5N mesh'!$B$7+1)*Setup!$B$22</f>
        <v>0</v>
      </c>
      <c r="P560" s="0" t="n">
        <f aca="false">SUMPRODUCT('5N inverse'!$A$14:$Y$14,'5N mesh'!$B$37:$Z$37,$E559:$AC559)+'5N inverse'!$A$14*$C560/Setup!$B$17+INDEX('5N inverse'!$A$14:$Y$14,1,'5N mesh'!$B$7+1)*Setup!$B$22</f>
        <v>0</v>
      </c>
      <c r="Q560" s="0" t="n">
        <f aca="false">SUMPRODUCT('5N inverse'!$A$15:$Y$15,'5N mesh'!$B$37:$Z$37,$E559:$AC559)+'5N inverse'!$A$15*$C560/Setup!$B$17+INDEX('5N inverse'!$A$15:$Y$15,1,'5N mesh'!$B$7+1)*Setup!$B$22</f>
        <v>0</v>
      </c>
      <c r="R560" s="0" t="n">
        <f aca="false">SUMPRODUCT('5N inverse'!$A$16:$Y$16,'5N mesh'!$B$37:$Z$37,$E559:$AC559)+'5N inverse'!$A$16*$C560/Setup!$B$17+INDEX('5N inverse'!$A$16:$Y$16,1,'5N mesh'!$B$7+1)*Setup!$B$22</f>
        <v>0</v>
      </c>
      <c r="S560" s="0" t="n">
        <f aca="false">SUMPRODUCT('5N inverse'!$A$17:$Y$17,'5N mesh'!$B$37:$Z$37,$E559:$AC559)+'5N inverse'!$A$17*$C560/Setup!$B$17+INDEX('5N inverse'!$A$17:$Y$17,1,'5N mesh'!$B$7+1)*Setup!$B$22</f>
        <v>0</v>
      </c>
      <c r="T560" s="0" t="n">
        <f aca="false">SUMPRODUCT('5N inverse'!$A$18:$Y$18,'5N mesh'!$B$37:$Z$37,$E559:$AC559)+'5N inverse'!$A$18*$C560/Setup!$B$17+INDEX('5N inverse'!$A$18:$Y$18,1,'5N mesh'!$B$7+1)*Setup!$B$22</f>
        <v>0</v>
      </c>
      <c r="U560" s="0" t="n">
        <f aca="false">SUMPRODUCT('5N inverse'!$A$19:$Y$19,'5N mesh'!$B$37:$Z$37,$E559:$AC559)+'5N inverse'!$A$19*$C560/Setup!$B$17+INDEX('5N inverse'!$A$19:$Y$19,1,'5N mesh'!$B$7+1)*Setup!$B$22</f>
        <v>0</v>
      </c>
      <c r="V560" s="0" t="n">
        <f aca="false">SUMPRODUCT('5N inverse'!$A$20:$Y$20,'5N mesh'!$B$37:$Z$37,$E559:$AC559)+'5N inverse'!$A$20*$C560/Setup!$B$17+INDEX('5N inverse'!$A$20:$Y$20,1,'5N mesh'!$B$7+1)*Setup!$B$22</f>
        <v>0</v>
      </c>
      <c r="W560" s="0" t="n">
        <f aca="false">SUMPRODUCT('5N inverse'!$A$21:$Y$21,'5N mesh'!$B$37:$Z$37,$E559:$AC559)+'5N inverse'!$A$21*$C560/Setup!$B$17+INDEX('5N inverse'!$A$21:$Y$21,1,'5N mesh'!$B$7+1)*Setup!$B$22</f>
        <v>0</v>
      </c>
      <c r="X560" s="0" t="n">
        <f aca="false">SUMPRODUCT('5N inverse'!$A$22:$Y$22,'5N mesh'!$B$37:$Z$37,$E559:$AC559)+'5N inverse'!$A$22*$C560/Setup!$B$17+INDEX('5N inverse'!$A$22:$Y$22,1,'5N mesh'!$B$7+1)*Setup!$B$22</f>
        <v>0</v>
      </c>
      <c r="Y560" s="0" t="n">
        <f aca="false">SUMPRODUCT('5N inverse'!$A$23:$Y$23,'5N mesh'!$B$37:$Z$37,$E559:$AC559)+'5N inverse'!$A$23*$C560/Setup!$B$17+INDEX('5N inverse'!$A$23:$Y$23,1,'5N mesh'!$B$7+1)*Setup!$B$22</f>
        <v>0</v>
      </c>
      <c r="Z560" s="0" t="n">
        <f aca="false">SUMPRODUCT('5N inverse'!$A$24:$Y$24,'5N mesh'!$B$37:$Z$37,$E559:$AC559)+'5N inverse'!$A$24*$C560/Setup!$B$17+INDEX('5N inverse'!$A$24:$Y$24,1,'5N mesh'!$B$7+1)*Setup!$B$22</f>
        <v>0</v>
      </c>
      <c r="AA560" s="0" t="n">
        <f aca="false">SUMPRODUCT('5N inverse'!$A$25:$Y$25,'5N mesh'!$B$37:$Z$37,$E559:$AC559)+'5N inverse'!$A$25*$C560/Setup!$B$17+INDEX('5N inverse'!$A$25:$Y$25,1,'5N mesh'!$B$7+1)*Setup!$B$22</f>
        <v>0</v>
      </c>
      <c r="AB560" s="0" t="n">
        <f aca="false">SUMPRODUCT('5N inverse'!$A$26:$Y$26,'5N mesh'!$B$37:$Z$37,$E559:$AC559)+'5N inverse'!$A$26*$C560/Setup!$B$17+INDEX('5N inverse'!$A$26:$Y$26,1,'5N mesh'!$B$7+1)*Setup!$B$22</f>
        <v>0</v>
      </c>
      <c r="AC560" s="0" t="n">
        <f aca="false">SUMPRODUCT('5N inverse'!$A$27:$Y$27,'5N mesh'!$B$37:$Z$37,$E559:$AC559)+'5N inverse'!$A$27*$C560/Setup!$B$17+INDEX('5N inverse'!$A$27:$Y$27,1,'5N mesh'!$B$7+1)*Setup!$B$22</f>
        <v>0</v>
      </c>
    </row>
    <row r="561" customFormat="false" ht="15" hidden="false" customHeight="false" outlineLevel="0" collapsed="false">
      <c r="A561" s="0" t="n">
        <v>556</v>
      </c>
      <c r="B561" s="0" t="n">
        <f aca="false">A561*Setup!$B$11/3600</f>
        <v>46.3333333333333</v>
      </c>
      <c r="C561" s="0" t="n">
        <f aca="false">Setup!$B$7+Setup!$B$8*COS(2*PI()*(B561-Setup!$B$9)/24)</f>
        <v>23.6513770290094</v>
      </c>
      <c r="D561" s="0" t="n">
        <f aca="false">(C561-E561)/Setup!$B$17</f>
        <v>-13.254905883902</v>
      </c>
      <c r="E561" s="0" t="n">
        <f aca="false">SUMPRODUCT('5N inverse'!$A$3:$Y$3,'5N mesh'!$B$37:$Z$37,$E560:$AC560)+'5N inverse'!$A$3*$C561/Setup!$B$17+INDEX('5N inverse'!$A$3:$Y$3,1,'5N mesh'!$B$7+1)*Setup!$B$22</f>
        <v>25.3745147939166</v>
      </c>
      <c r="F561" s="0" t="n">
        <f aca="false">SUMPRODUCT('5N inverse'!$A$4:$Y$4,'5N mesh'!$B$37:$Z$37,$E560:$AC560)+'5N inverse'!$A$4*$C561/Setup!$B$17+INDEX('5N inverse'!$A$4:$Y$4,1,'5N mesh'!$B$7+1)*Setup!$B$22</f>
        <v>23.6603411424749</v>
      </c>
      <c r="G561" s="0" t="n">
        <f aca="false">SUMPRODUCT('5N inverse'!$A$5:$Y$5,'5N mesh'!$B$37:$Z$37,$E560:$AC560)+'5N inverse'!$A$5*$C561/Setup!$B$17+INDEX('5N inverse'!$A$5:$Y$5,1,'5N mesh'!$B$7+1)*Setup!$B$22</f>
        <v>20.2319938395915</v>
      </c>
      <c r="H561" s="0" t="n">
        <f aca="false">SUMPRODUCT('5N inverse'!$A$6:$Y$6,'5N mesh'!$B$37:$Z$37,$E560:$AC560)+'5N inverse'!$A$6*$C561/Setup!$B$17+INDEX('5N inverse'!$A$6:$Y$6,1,'5N mesh'!$B$7+1)*Setup!$B$22</f>
        <v>16.8036465367081</v>
      </c>
      <c r="I561" s="0" t="n">
        <f aca="false">SUMPRODUCT('5N inverse'!$A$7:$Y$7,'5N mesh'!$B$37:$Z$37,$E560:$AC560)+'5N inverse'!$A$7*$C561/Setup!$B$17+INDEX('5N inverse'!$A$7:$Y$7,1,'5N mesh'!$B$7+1)*Setup!$B$22</f>
        <v>15.0894728852663</v>
      </c>
      <c r="J561" s="0" t="n">
        <f aca="false">SUMPRODUCT('5N inverse'!$A$8:$Y$8,'5N mesh'!$B$37:$Z$37,$E560:$AC560)+'5N inverse'!$A$8*$C561/Setup!$B$17+INDEX('5N inverse'!$A$8:$Y$8,1,'5N mesh'!$B$7+1)*Setup!$B$22</f>
        <v>0</v>
      </c>
      <c r="K561" s="0" t="n">
        <f aca="false">SUMPRODUCT('5N inverse'!$A$9:$Y$9,'5N mesh'!$B$37:$Z$37,$E560:$AC560)+'5N inverse'!$A$9*$C561/Setup!$B$17+INDEX('5N inverse'!$A$9:$Y$9,1,'5N mesh'!$B$7+1)*Setup!$B$22</f>
        <v>0</v>
      </c>
      <c r="L561" s="0" t="n">
        <f aca="false">SUMPRODUCT('5N inverse'!$A$10:$Y$10,'5N mesh'!$B$37:$Z$37,$E560:$AC560)+'5N inverse'!$A$10*$C561/Setup!$B$17+INDEX('5N inverse'!$A$10:$Y$10,1,'5N mesh'!$B$7+1)*Setup!$B$22</f>
        <v>0</v>
      </c>
      <c r="M561" s="0" t="n">
        <f aca="false">SUMPRODUCT('5N inverse'!$A$11:$Y$11,'5N mesh'!$B$37:$Z$37,$E560:$AC560)+'5N inverse'!$A$11*$C561/Setup!$B$17+INDEX('5N inverse'!$A$11:$Y$11,1,'5N mesh'!$B$7+1)*Setup!$B$22</f>
        <v>0</v>
      </c>
      <c r="N561" s="0" t="n">
        <f aca="false">SUMPRODUCT('5N inverse'!$A$12:$Y$12,'5N mesh'!$B$37:$Z$37,$E560:$AC560)+'5N inverse'!$A$12*$C561/Setup!$B$17+INDEX('5N inverse'!$A$12:$Y$12,1,'5N mesh'!$B$7+1)*Setup!$B$22</f>
        <v>0</v>
      </c>
      <c r="O561" s="0" t="n">
        <f aca="false">SUMPRODUCT('5N inverse'!$A$13:$Y$13,'5N mesh'!$B$37:$Z$37,$E560:$AC560)+'5N inverse'!$A$13*$C561/Setup!$B$17+INDEX('5N inverse'!$A$13:$Y$13,1,'5N mesh'!$B$7+1)*Setup!$B$22</f>
        <v>0</v>
      </c>
      <c r="P561" s="0" t="n">
        <f aca="false">SUMPRODUCT('5N inverse'!$A$14:$Y$14,'5N mesh'!$B$37:$Z$37,$E560:$AC560)+'5N inverse'!$A$14*$C561/Setup!$B$17+INDEX('5N inverse'!$A$14:$Y$14,1,'5N mesh'!$B$7+1)*Setup!$B$22</f>
        <v>0</v>
      </c>
      <c r="Q561" s="0" t="n">
        <f aca="false">SUMPRODUCT('5N inverse'!$A$15:$Y$15,'5N mesh'!$B$37:$Z$37,$E560:$AC560)+'5N inverse'!$A$15*$C561/Setup!$B$17+INDEX('5N inverse'!$A$15:$Y$15,1,'5N mesh'!$B$7+1)*Setup!$B$22</f>
        <v>0</v>
      </c>
      <c r="R561" s="0" t="n">
        <f aca="false">SUMPRODUCT('5N inverse'!$A$16:$Y$16,'5N mesh'!$B$37:$Z$37,$E560:$AC560)+'5N inverse'!$A$16*$C561/Setup!$B$17+INDEX('5N inverse'!$A$16:$Y$16,1,'5N mesh'!$B$7+1)*Setup!$B$22</f>
        <v>0</v>
      </c>
      <c r="S561" s="0" t="n">
        <f aca="false">SUMPRODUCT('5N inverse'!$A$17:$Y$17,'5N mesh'!$B$37:$Z$37,$E560:$AC560)+'5N inverse'!$A$17*$C561/Setup!$B$17+INDEX('5N inverse'!$A$17:$Y$17,1,'5N mesh'!$B$7+1)*Setup!$B$22</f>
        <v>0</v>
      </c>
      <c r="T561" s="0" t="n">
        <f aca="false">SUMPRODUCT('5N inverse'!$A$18:$Y$18,'5N mesh'!$B$37:$Z$37,$E560:$AC560)+'5N inverse'!$A$18*$C561/Setup!$B$17+INDEX('5N inverse'!$A$18:$Y$18,1,'5N mesh'!$B$7+1)*Setup!$B$22</f>
        <v>0</v>
      </c>
      <c r="U561" s="0" t="n">
        <f aca="false">SUMPRODUCT('5N inverse'!$A$19:$Y$19,'5N mesh'!$B$37:$Z$37,$E560:$AC560)+'5N inverse'!$A$19*$C561/Setup!$B$17+INDEX('5N inverse'!$A$19:$Y$19,1,'5N mesh'!$B$7+1)*Setup!$B$22</f>
        <v>0</v>
      </c>
      <c r="V561" s="0" t="n">
        <f aca="false">SUMPRODUCT('5N inverse'!$A$20:$Y$20,'5N mesh'!$B$37:$Z$37,$E560:$AC560)+'5N inverse'!$A$20*$C561/Setup!$B$17+INDEX('5N inverse'!$A$20:$Y$20,1,'5N mesh'!$B$7+1)*Setup!$B$22</f>
        <v>0</v>
      </c>
      <c r="W561" s="0" t="n">
        <f aca="false">SUMPRODUCT('5N inverse'!$A$21:$Y$21,'5N mesh'!$B$37:$Z$37,$E560:$AC560)+'5N inverse'!$A$21*$C561/Setup!$B$17+INDEX('5N inverse'!$A$21:$Y$21,1,'5N mesh'!$B$7+1)*Setup!$B$22</f>
        <v>0</v>
      </c>
      <c r="X561" s="0" t="n">
        <f aca="false">SUMPRODUCT('5N inverse'!$A$22:$Y$22,'5N mesh'!$B$37:$Z$37,$E560:$AC560)+'5N inverse'!$A$22*$C561/Setup!$B$17+INDEX('5N inverse'!$A$22:$Y$22,1,'5N mesh'!$B$7+1)*Setup!$B$22</f>
        <v>0</v>
      </c>
      <c r="Y561" s="0" t="n">
        <f aca="false">SUMPRODUCT('5N inverse'!$A$23:$Y$23,'5N mesh'!$B$37:$Z$37,$E560:$AC560)+'5N inverse'!$A$23*$C561/Setup!$B$17+INDEX('5N inverse'!$A$23:$Y$23,1,'5N mesh'!$B$7+1)*Setup!$B$22</f>
        <v>0</v>
      </c>
      <c r="Z561" s="0" t="n">
        <f aca="false">SUMPRODUCT('5N inverse'!$A$24:$Y$24,'5N mesh'!$B$37:$Z$37,$E560:$AC560)+'5N inverse'!$A$24*$C561/Setup!$B$17+INDEX('5N inverse'!$A$24:$Y$24,1,'5N mesh'!$B$7+1)*Setup!$B$22</f>
        <v>0</v>
      </c>
      <c r="AA561" s="0" t="n">
        <f aca="false">SUMPRODUCT('5N inverse'!$A$25:$Y$25,'5N mesh'!$B$37:$Z$37,$E560:$AC560)+'5N inverse'!$A$25*$C561/Setup!$B$17+INDEX('5N inverse'!$A$25:$Y$25,1,'5N mesh'!$B$7+1)*Setup!$B$22</f>
        <v>0</v>
      </c>
      <c r="AB561" s="0" t="n">
        <f aca="false">SUMPRODUCT('5N inverse'!$A$26:$Y$26,'5N mesh'!$B$37:$Z$37,$E560:$AC560)+'5N inverse'!$A$26*$C561/Setup!$B$17+INDEX('5N inverse'!$A$26:$Y$26,1,'5N mesh'!$B$7+1)*Setup!$B$22</f>
        <v>0</v>
      </c>
      <c r="AC561" s="0" t="n">
        <f aca="false">SUMPRODUCT('5N inverse'!$A$27:$Y$27,'5N mesh'!$B$37:$Z$37,$E560:$AC560)+'5N inverse'!$A$27*$C561/Setup!$B$17+INDEX('5N inverse'!$A$27:$Y$27,1,'5N mesh'!$B$7+1)*Setup!$B$22</f>
        <v>0</v>
      </c>
    </row>
    <row r="562" customFormat="false" ht="15" hidden="false" customHeight="false" outlineLevel="0" collapsed="false">
      <c r="A562" s="0" t="n">
        <v>557</v>
      </c>
      <c r="B562" s="0" t="n">
        <f aca="false">A562*Setup!$B$11/3600</f>
        <v>46.4166666666667</v>
      </c>
      <c r="C562" s="0" t="n">
        <f aca="false">Setup!$B$7+Setup!$B$8*COS(2*PI()*(B562-Setup!$B$9)/24)</f>
        <v>23.5645325005921</v>
      </c>
      <c r="D562" s="0" t="n">
        <f aca="false">(C562-E562)/Setup!$B$17</f>
        <v>-13.7143571735426</v>
      </c>
      <c r="E562" s="0" t="n">
        <f aca="false">SUMPRODUCT('5N inverse'!$A$3:$Y$3,'5N mesh'!$B$37:$Z$37,$E561:$AC561)+'5N inverse'!$A$3*$C562/Setup!$B$17+INDEX('5N inverse'!$A$3:$Y$3,1,'5N mesh'!$B$7+1)*Setup!$B$22</f>
        <v>25.3473989331527</v>
      </c>
      <c r="F562" s="0" t="n">
        <f aca="false">SUMPRODUCT('5N inverse'!$A$4:$Y$4,'5N mesh'!$B$37:$Z$37,$E561:$AC561)+'5N inverse'!$A$4*$C562/Setup!$B$17+INDEX('5N inverse'!$A$4:$Y$4,1,'5N mesh'!$B$7+1)*Setup!$B$22</f>
        <v>23.6377341146229</v>
      </c>
      <c r="G562" s="0" t="n">
        <f aca="false">SUMPRODUCT('5N inverse'!$A$5:$Y$5,'5N mesh'!$B$37:$Z$37,$E561:$AC561)+'5N inverse'!$A$5*$C562/Setup!$B$17+INDEX('5N inverse'!$A$5:$Y$5,1,'5N mesh'!$B$7+1)*Setup!$B$22</f>
        <v>20.2184044775635</v>
      </c>
      <c r="H562" s="0" t="n">
        <f aca="false">SUMPRODUCT('5N inverse'!$A$6:$Y$6,'5N mesh'!$B$37:$Z$37,$E561:$AC561)+'5N inverse'!$A$6*$C562/Setup!$B$17+INDEX('5N inverse'!$A$6:$Y$6,1,'5N mesh'!$B$7+1)*Setup!$B$22</f>
        <v>16.799074840504</v>
      </c>
      <c r="I562" s="0" t="n">
        <f aca="false">SUMPRODUCT('5N inverse'!$A$7:$Y$7,'5N mesh'!$B$37:$Z$37,$E561:$AC561)+'5N inverse'!$A$7*$C562/Setup!$B$17+INDEX('5N inverse'!$A$7:$Y$7,1,'5N mesh'!$B$7+1)*Setup!$B$22</f>
        <v>15.0894100219743</v>
      </c>
      <c r="J562" s="0" t="n">
        <f aca="false">SUMPRODUCT('5N inverse'!$A$8:$Y$8,'5N mesh'!$B$37:$Z$37,$E561:$AC561)+'5N inverse'!$A$8*$C562/Setup!$B$17+INDEX('5N inverse'!$A$8:$Y$8,1,'5N mesh'!$B$7+1)*Setup!$B$22</f>
        <v>0</v>
      </c>
      <c r="K562" s="0" t="n">
        <f aca="false">SUMPRODUCT('5N inverse'!$A$9:$Y$9,'5N mesh'!$B$37:$Z$37,$E561:$AC561)+'5N inverse'!$A$9*$C562/Setup!$B$17+INDEX('5N inverse'!$A$9:$Y$9,1,'5N mesh'!$B$7+1)*Setup!$B$22</f>
        <v>0</v>
      </c>
      <c r="L562" s="0" t="n">
        <f aca="false">SUMPRODUCT('5N inverse'!$A$10:$Y$10,'5N mesh'!$B$37:$Z$37,$E561:$AC561)+'5N inverse'!$A$10*$C562/Setup!$B$17+INDEX('5N inverse'!$A$10:$Y$10,1,'5N mesh'!$B$7+1)*Setup!$B$22</f>
        <v>0</v>
      </c>
      <c r="M562" s="0" t="n">
        <f aca="false">SUMPRODUCT('5N inverse'!$A$11:$Y$11,'5N mesh'!$B$37:$Z$37,$E561:$AC561)+'5N inverse'!$A$11*$C562/Setup!$B$17+INDEX('5N inverse'!$A$11:$Y$11,1,'5N mesh'!$B$7+1)*Setup!$B$22</f>
        <v>0</v>
      </c>
      <c r="N562" s="0" t="n">
        <f aca="false">SUMPRODUCT('5N inverse'!$A$12:$Y$12,'5N mesh'!$B$37:$Z$37,$E561:$AC561)+'5N inverse'!$A$12*$C562/Setup!$B$17+INDEX('5N inverse'!$A$12:$Y$12,1,'5N mesh'!$B$7+1)*Setup!$B$22</f>
        <v>0</v>
      </c>
      <c r="O562" s="0" t="n">
        <f aca="false">SUMPRODUCT('5N inverse'!$A$13:$Y$13,'5N mesh'!$B$37:$Z$37,$E561:$AC561)+'5N inverse'!$A$13*$C562/Setup!$B$17+INDEX('5N inverse'!$A$13:$Y$13,1,'5N mesh'!$B$7+1)*Setup!$B$22</f>
        <v>0</v>
      </c>
      <c r="P562" s="0" t="n">
        <f aca="false">SUMPRODUCT('5N inverse'!$A$14:$Y$14,'5N mesh'!$B$37:$Z$37,$E561:$AC561)+'5N inverse'!$A$14*$C562/Setup!$B$17+INDEX('5N inverse'!$A$14:$Y$14,1,'5N mesh'!$B$7+1)*Setup!$B$22</f>
        <v>0</v>
      </c>
      <c r="Q562" s="0" t="n">
        <f aca="false">SUMPRODUCT('5N inverse'!$A$15:$Y$15,'5N mesh'!$B$37:$Z$37,$E561:$AC561)+'5N inverse'!$A$15*$C562/Setup!$B$17+INDEX('5N inverse'!$A$15:$Y$15,1,'5N mesh'!$B$7+1)*Setup!$B$22</f>
        <v>0</v>
      </c>
      <c r="R562" s="0" t="n">
        <f aca="false">SUMPRODUCT('5N inverse'!$A$16:$Y$16,'5N mesh'!$B$37:$Z$37,$E561:$AC561)+'5N inverse'!$A$16*$C562/Setup!$B$17+INDEX('5N inverse'!$A$16:$Y$16,1,'5N mesh'!$B$7+1)*Setup!$B$22</f>
        <v>0</v>
      </c>
      <c r="S562" s="0" t="n">
        <f aca="false">SUMPRODUCT('5N inverse'!$A$17:$Y$17,'5N mesh'!$B$37:$Z$37,$E561:$AC561)+'5N inverse'!$A$17*$C562/Setup!$B$17+INDEX('5N inverse'!$A$17:$Y$17,1,'5N mesh'!$B$7+1)*Setup!$B$22</f>
        <v>0</v>
      </c>
      <c r="T562" s="0" t="n">
        <f aca="false">SUMPRODUCT('5N inverse'!$A$18:$Y$18,'5N mesh'!$B$37:$Z$37,$E561:$AC561)+'5N inverse'!$A$18*$C562/Setup!$B$17+INDEX('5N inverse'!$A$18:$Y$18,1,'5N mesh'!$B$7+1)*Setup!$B$22</f>
        <v>0</v>
      </c>
      <c r="U562" s="0" t="n">
        <f aca="false">SUMPRODUCT('5N inverse'!$A$19:$Y$19,'5N mesh'!$B$37:$Z$37,$E561:$AC561)+'5N inverse'!$A$19*$C562/Setup!$B$17+INDEX('5N inverse'!$A$19:$Y$19,1,'5N mesh'!$B$7+1)*Setup!$B$22</f>
        <v>0</v>
      </c>
      <c r="V562" s="0" t="n">
        <f aca="false">SUMPRODUCT('5N inverse'!$A$20:$Y$20,'5N mesh'!$B$37:$Z$37,$E561:$AC561)+'5N inverse'!$A$20*$C562/Setup!$B$17+INDEX('5N inverse'!$A$20:$Y$20,1,'5N mesh'!$B$7+1)*Setup!$B$22</f>
        <v>0</v>
      </c>
      <c r="W562" s="0" t="n">
        <f aca="false">SUMPRODUCT('5N inverse'!$A$21:$Y$21,'5N mesh'!$B$37:$Z$37,$E561:$AC561)+'5N inverse'!$A$21*$C562/Setup!$B$17+INDEX('5N inverse'!$A$21:$Y$21,1,'5N mesh'!$B$7+1)*Setup!$B$22</f>
        <v>0</v>
      </c>
      <c r="X562" s="0" t="n">
        <f aca="false">SUMPRODUCT('5N inverse'!$A$22:$Y$22,'5N mesh'!$B$37:$Z$37,$E561:$AC561)+'5N inverse'!$A$22*$C562/Setup!$B$17+INDEX('5N inverse'!$A$22:$Y$22,1,'5N mesh'!$B$7+1)*Setup!$B$22</f>
        <v>0</v>
      </c>
      <c r="Y562" s="0" t="n">
        <f aca="false">SUMPRODUCT('5N inverse'!$A$23:$Y$23,'5N mesh'!$B$37:$Z$37,$E561:$AC561)+'5N inverse'!$A$23*$C562/Setup!$B$17+INDEX('5N inverse'!$A$23:$Y$23,1,'5N mesh'!$B$7+1)*Setup!$B$22</f>
        <v>0</v>
      </c>
      <c r="Z562" s="0" t="n">
        <f aca="false">SUMPRODUCT('5N inverse'!$A$24:$Y$24,'5N mesh'!$B$37:$Z$37,$E561:$AC561)+'5N inverse'!$A$24*$C562/Setup!$B$17+INDEX('5N inverse'!$A$24:$Y$24,1,'5N mesh'!$B$7+1)*Setup!$B$22</f>
        <v>0</v>
      </c>
      <c r="AA562" s="0" t="n">
        <f aca="false">SUMPRODUCT('5N inverse'!$A$25:$Y$25,'5N mesh'!$B$37:$Z$37,$E561:$AC561)+'5N inverse'!$A$25*$C562/Setup!$B$17+INDEX('5N inverse'!$A$25:$Y$25,1,'5N mesh'!$B$7+1)*Setup!$B$22</f>
        <v>0</v>
      </c>
      <c r="AB562" s="0" t="n">
        <f aca="false">SUMPRODUCT('5N inverse'!$A$26:$Y$26,'5N mesh'!$B$37:$Z$37,$E561:$AC561)+'5N inverse'!$A$26*$C562/Setup!$B$17+INDEX('5N inverse'!$A$26:$Y$26,1,'5N mesh'!$B$7+1)*Setup!$B$22</f>
        <v>0</v>
      </c>
      <c r="AC562" s="0" t="n">
        <f aca="false">SUMPRODUCT('5N inverse'!$A$27:$Y$27,'5N mesh'!$B$37:$Z$37,$E561:$AC561)+'5N inverse'!$A$27*$C562/Setup!$B$17+INDEX('5N inverse'!$A$27:$Y$27,1,'5N mesh'!$B$7+1)*Setup!$B$22</f>
        <v>0</v>
      </c>
    </row>
    <row r="563" customFormat="false" ht="15" hidden="false" customHeight="false" outlineLevel="0" collapsed="false">
      <c r="A563" s="0" t="n">
        <v>558</v>
      </c>
      <c r="B563" s="0" t="n">
        <f aca="false">A563*Setup!$B$11/3600</f>
        <v>46.5</v>
      </c>
      <c r="C563" s="0" t="n">
        <f aca="false">Setup!$B$7+Setup!$B$8*COS(2*PI()*(B563-Setup!$B$9)/24)</f>
        <v>23.4778952311198</v>
      </c>
      <c r="D563" s="0" t="n">
        <f aca="false">(C563-E563)/Setup!$B$17</f>
        <v>-14.1663673348308</v>
      </c>
      <c r="E563" s="0" t="n">
        <f aca="false">SUMPRODUCT('5N inverse'!$A$3:$Y$3,'5N mesh'!$B$37:$Z$37,$E562:$AC562)+'5N inverse'!$A$3*$C563/Setup!$B$17+INDEX('5N inverse'!$A$3:$Y$3,1,'5N mesh'!$B$7+1)*Setup!$B$22</f>
        <v>25.3195229846478</v>
      </c>
      <c r="F563" s="0" t="n">
        <f aca="false">SUMPRODUCT('5N inverse'!$A$4:$Y$4,'5N mesh'!$B$37:$Z$37,$E562:$AC562)+'5N inverse'!$A$4*$C563/Setup!$B$17+INDEX('5N inverse'!$A$4:$Y$4,1,'5N mesh'!$B$7+1)*Setup!$B$22</f>
        <v>23.6144924851792</v>
      </c>
      <c r="G563" s="0" t="n">
        <f aca="false">SUMPRODUCT('5N inverse'!$A$5:$Y$5,'5N mesh'!$B$37:$Z$37,$E562:$AC562)+'5N inverse'!$A$5*$C563/Setup!$B$17+INDEX('5N inverse'!$A$5:$Y$5,1,'5N mesh'!$B$7+1)*Setup!$B$22</f>
        <v>20.2044314862421</v>
      </c>
      <c r="H563" s="0" t="n">
        <f aca="false">SUMPRODUCT('5N inverse'!$A$6:$Y$6,'5N mesh'!$B$37:$Z$37,$E562:$AC562)+'5N inverse'!$A$6*$C563/Setup!$B$17+INDEX('5N inverse'!$A$6:$Y$6,1,'5N mesh'!$B$7+1)*Setup!$B$22</f>
        <v>16.7943704873049</v>
      </c>
      <c r="I563" s="0" t="n">
        <f aca="false">SUMPRODUCT('5N inverse'!$A$7:$Y$7,'5N mesh'!$B$37:$Z$37,$E562:$AC562)+'5N inverse'!$A$7*$C563/Setup!$B$17+INDEX('5N inverse'!$A$7:$Y$7,1,'5N mesh'!$B$7+1)*Setup!$B$22</f>
        <v>15.0893399878363</v>
      </c>
      <c r="J563" s="0" t="n">
        <f aca="false">SUMPRODUCT('5N inverse'!$A$8:$Y$8,'5N mesh'!$B$37:$Z$37,$E562:$AC562)+'5N inverse'!$A$8*$C563/Setup!$B$17+INDEX('5N inverse'!$A$8:$Y$8,1,'5N mesh'!$B$7+1)*Setup!$B$22</f>
        <v>0</v>
      </c>
      <c r="K563" s="0" t="n">
        <f aca="false">SUMPRODUCT('5N inverse'!$A$9:$Y$9,'5N mesh'!$B$37:$Z$37,$E562:$AC562)+'5N inverse'!$A$9*$C563/Setup!$B$17+INDEX('5N inverse'!$A$9:$Y$9,1,'5N mesh'!$B$7+1)*Setup!$B$22</f>
        <v>0</v>
      </c>
      <c r="L563" s="0" t="n">
        <f aca="false">SUMPRODUCT('5N inverse'!$A$10:$Y$10,'5N mesh'!$B$37:$Z$37,$E562:$AC562)+'5N inverse'!$A$10*$C563/Setup!$B$17+INDEX('5N inverse'!$A$10:$Y$10,1,'5N mesh'!$B$7+1)*Setup!$B$22</f>
        <v>0</v>
      </c>
      <c r="M563" s="0" t="n">
        <f aca="false">SUMPRODUCT('5N inverse'!$A$11:$Y$11,'5N mesh'!$B$37:$Z$37,$E562:$AC562)+'5N inverse'!$A$11*$C563/Setup!$B$17+INDEX('5N inverse'!$A$11:$Y$11,1,'5N mesh'!$B$7+1)*Setup!$B$22</f>
        <v>0</v>
      </c>
      <c r="N563" s="0" t="n">
        <f aca="false">SUMPRODUCT('5N inverse'!$A$12:$Y$12,'5N mesh'!$B$37:$Z$37,$E562:$AC562)+'5N inverse'!$A$12*$C563/Setup!$B$17+INDEX('5N inverse'!$A$12:$Y$12,1,'5N mesh'!$B$7+1)*Setup!$B$22</f>
        <v>0</v>
      </c>
      <c r="O563" s="0" t="n">
        <f aca="false">SUMPRODUCT('5N inverse'!$A$13:$Y$13,'5N mesh'!$B$37:$Z$37,$E562:$AC562)+'5N inverse'!$A$13*$C563/Setup!$B$17+INDEX('5N inverse'!$A$13:$Y$13,1,'5N mesh'!$B$7+1)*Setup!$B$22</f>
        <v>0</v>
      </c>
      <c r="P563" s="0" t="n">
        <f aca="false">SUMPRODUCT('5N inverse'!$A$14:$Y$14,'5N mesh'!$B$37:$Z$37,$E562:$AC562)+'5N inverse'!$A$14*$C563/Setup!$B$17+INDEX('5N inverse'!$A$14:$Y$14,1,'5N mesh'!$B$7+1)*Setup!$B$22</f>
        <v>0</v>
      </c>
      <c r="Q563" s="0" t="n">
        <f aca="false">SUMPRODUCT('5N inverse'!$A$15:$Y$15,'5N mesh'!$B$37:$Z$37,$E562:$AC562)+'5N inverse'!$A$15*$C563/Setup!$B$17+INDEX('5N inverse'!$A$15:$Y$15,1,'5N mesh'!$B$7+1)*Setup!$B$22</f>
        <v>0</v>
      </c>
      <c r="R563" s="0" t="n">
        <f aca="false">SUMPRODUCT('5N inverse'!$A$16:$Y$16,'5N mesh'!$B$37:$Z$37,$E562:$AC562)+'5N inverse'!$A$16*$C563/Setup!$B$17+INDEX('5N inverse'!$A$16:$Y$16,1,'5N mesh'!$B$7+1)*Setup!$B$22</f>
        <v>0</v>
      </c>
      <c r="S563" s="0" t="n">
        <f aca="false">SUMPRODUCT('5N inverse'!$A$17:$Y$17,'5N mesh'!$B$37:$Z$37,$E562:$AC562)+'5N inverse'!$A$17*$C563/Setup!$B$17+INDEX('5N inverse'!$A$17:$Y$17,1,'5N mesh'!$B$7+1)*Setup!$B$22</f>
        <v>0</v>
      </c>
      <c r="T563" s="0" t="n">
        <f aca="false">SUMPRODUCT('5N inverse'!$A$18:$Y$18,'5N mesh'!$B$37:$Z$37,$E562:$AC562)+'5N inverse'!$A$18*$C563/Setup!$B$17+INDEX('5N inverse'!$A$18:$Y$18,1,'5N mesh'!$B$7+1)*Setup!$B$22</f>
        <v>0</v>
      </c>
      <c r="U563" s="0" t="n">
        <f aca="false">SUMPRODUCT('5N inverse'!$A$19:$Y$19,'5N mesh'!$B$37:$Z$37,$E562:$AC562)+'5N inverse'!$A$19*$C563/Setup!$B$17+INDEX('5N inverse'!$A$19:$Y$19,1,'5N mesh'!$B$7+1)*Setup!$B$22</f>
        <v>0</v>
      </c>
      <c r="V563" s="0" t="n">
        <f aca="false">SUMPRODUCT('5N inverse'!$A$20:$Y$20,'5N mesh'!$B$37:$Z$37,$E562:$AC562)+'5N inverse'!$A$20*$C563/Setup!$B$17+INDEX('5N inverse'!$A$20:$Y$20,1,'5N mesh'!$B$7+1)*Setup!$B$22</f>
        <v>0</v>
      </c>
      <c r="W563" s="0" t="n">
        <f aca="false">SUMPRODUCT('5N inverse'!$A$21:$Y$21,'5N mesh'!$B$37:$Z$37,$E562:$AC562)+'5N inverse'!$A$21*$C563/Setup!$B$17+INDEX('5N inverse'!$A$21:$Y$21,1,'5N mesh'!$B$7+1)*Setup!$B$22</f>
        <v>0</v>
      </c>
      <c r="X563" s="0" t="n">
        <f aca="false">SUMPRODUCT('5N inverse'!$A$22:$Y$22,'5N mesh'!$B$37:$Z$37,$E562:$AC562)+'5N inverse'!$A$22*$C563/Setup!$B$17+INDEX('5N inverse'!$A$22:$Y$22,1,'5N mesh'!$B$7+1)*Setup!$B$22</f>
        <v>0</v>
      </c>
      <c r="Y563" s="0" t="n">
        <f aca="false">SUMPRODUCT('5N inverse'!$A$23:$Y$23,'5N mesh'!$B$37:$Z$37,$E562:$AC562)+'5N inverse'!$A$23*$C563/Setup!$B$17+INDEX('5N inverse'!$A$23:$Y$23,1,'5N mesh'!$B$7+1)*Setup!$B$22</f>
        <v>0</v>
      </c>
      <c r="Z563" s="0" t="n">
        <f aca="false">SUMPRODUCT('5N inverse'!$A$24:$Y$24,'5N mesh'!$B$37:$Z$37,$E562:$AC562)+'5N inverse'!$A$24*$C563/Setup!$B$17+INDEX('5N inverse'!$A$24:$Y$24,1,'5N mesh'!$B$7+1)*Setup!$B$22</f>
        <v>0</v>
      </c>
      <c r="AA563" s="0" t="n">
        <f aca="false">SUMPRODUCT('5N inverse'!$A$25:$Y$25,'5N mesh'!$B$37:$Z$37,$E562:$AC562)+'5N inverse'!$A$25*$C563/Setup!$B$17+INDEX('5N inverse'!$A$25:$Y$25,1,'5N mesh'!$B$7+1)*Setup!$B$22</f>
        <v>0</v>
      </c>
      <c r="AB563" s="0" t="n">
        <f aca="false">SUMPRODUCT('5N inverse'!$A$26:$Y$26,'5N mesh'!$B$37:$Z$37,$E562:$AC562)+'5N inverse'!$A$26*$C563/Setup!$B$17+INDEX('5N inverse'!$A$26:$Y$26,1,'5N mesh'!$B$7+1)*Setup!$B$22</f>
        <v>0</v>
      </c>
      <c r="AC563" s="0" t="n">
        <f aca="false">SUMPRODUCT('5N inverse'!$A$27:$Y$27,'5N mesh'!$B$37:$Z$37,$E562:$AC562)+'5N inverse'!$A$27*$C563/Setup!$B$17+INDEX('5N inverse'!$A$27:$Y$27,1,'5N mesh'!$B$7+1)*Setup!$B$22</f>
        <v>0</v>
      </c>
    </row>
    <row r="564" customFormat="false" ht="15" hidden="false" customHeight="false" outlineLevel="0" collapsed="false">
      <c r="A564" s="0" t="n">
        <v>559</v>
      </c>
      <c r="B564" s="0" t="n">
        <f aca="false">A564*Setup!$B$11/3600</f>
        <v>46.5833333333333</v>
      </c>
      <c r="C564" s="0" t="n">
        <f aca="false">Setup!$B$7+Setup!$B$8*COS(2*PI()*(B564-Setup!$B$9)/24)</f>
        <v>23.3915064552403</v>
      </c>
      <c r="D564" s="0" t="n">
        <f aca="false">(C564-E564)/Setup!$B$17</f>
        <v>-14.6107216090979</v>
      </c>
      <c r="E564" s="0" t="n">
        <f aca="false">SUMPRODUCT('5N inverse'!$A$3:$Y$3,'5N mesh'!$B$37:$Z$37,$E563:$AC563)+'5N inverse'!$A$3*$C564/Setup!$B$17+INDEX('5N inverse'!$A$3:$Y$3,1,'5N mesh'!$B$7+1)*Setup!$B$22</f>
        <v>25.2909002644231</v>
      </c>
      <c r="F564" s="0" t="n">
        <f aca="false">SUMPRODUCT('5N inverse'!$A$4:$Y$4,'5N mesh'!$B$37:$Z$37,$E563:$AC563)+'5N inverse'!$A$4*$C564/Setup!$B$17+INDEX('5N inverse'!$A$4:$Y$4,1,'5N mesh'!$B$7+1)*Setup!$B$22</f>
        <v>23.5906273564836</v>
      </c>
      <c r="G564" s="0" t="n">
        <f aca="false">SUMPRODUCT('5N inverse'!$A$5:$Y$5,'5N mesh'!$B$37:$Z$37,$E563:$AC563)+'5N inverse'!$A$5*$C564/Setup!$B$17+INDEX('5N inverse'!$A$5:$Y$5,1,'5N mesh'!$B$7+1)*Setup!$B$22</f>
        <v>20.1900815406048</v>
      </c>
      <c r="H564" s="0" t="n">
        <f aca="false">SUMPRODUCT('5N inverse'!$A$6:$Y$6,'5N mesh'!$B$37:$Z$37,$E563:$AC563)+'5N inverse'!$A$6*$C564/Setup!$B$17+INDEX('5N inverse'!$A$6:$Y$6,1,'5N mesh'!$B$7+1)*Setup!$B$22</f>
        <v>16.7895357247259</v>
      </c>
      <c r="I564" s="0" t="n">
        <f aca="false">SUMPRODUCT('5N inverse'!$A$7:$Y$7,'5N mesh'!$B$37:$Z$37,$E563:$AC563)+'5N inverse'!$A$7*$C564/Setup!$B$17+INDEX('5N inverse'!$A$7:$Y$7,1,'5N mesh'!$B$7+1)*Setup!$B$22</f>
        <v>15.0892628167864</v>
      </c>
      <c r="J564" s="0" t="n">
        <f aca="false">SUMPRODUCT('5N inverse'!$A$8:$Y$8,'5N mesh'!$B$37:$Z$37,$E563:$AC563)+'5N inverse'!$A$8*$C564/Setup!$B$17+INDEX('5N inverse'!$A$8:$Y$8,1,'5N mesh'!$B$7+1)*Setup!$B$22</f>
        <v>0</v>
      </c>
      <c r="K564" s="0" t="n">
        <f aca="false">SUMPRODUCT('5N inverse'!$A$9:$Y$9,'5N mesh'!$B$37:$Z$37,$E563:$AC563)+'5N inverse'!$A$9*$C564/Setup!$B$17+INDEX('5N inverse'!$A$9:$Y$9,1,'5N mesh'!$B$7+1)*Setup!$B$22</f>
        <v>0</v>
      </c>
      <c r="L564" s="0" t="n">
        <f aca="false">SUMPRODUCT('5N inverse'!$A$10:$Y$10,'5N mesh'!$B$37:$Z$37,$E563:$AC563)+'5N inverse'!$A$10*$C564/Setup!$B$17+INDEX('5N inverse'!$A$10:$Y$10,1,'5N mesh'!$B$7+1)*Setup!$B$22</f>
        <v>0</v>
      </c>
      <c r="M564" s="0" t="n">
        <f aca="false">SUMPRODUCT('5N inverse'!$A$11:$Y$11,'5N mesh'!$B$37:$Z$37,$E563:$AC563)+'5N inverse'!$A$11*$C564/Setup!$B$17+INDEX('5N inverse'!$A$11:$Y$11,1,'5N mesh'!$B$7+1)*Setup!$B$22</f>
        <v>0</v>
      </c>
      <c r="N564" s="0" t="n">
        <f aca="false">SUMPRODUCT('5N inverse'!$A$12:$Y$12,'5N mesh'!$B$37:$Z$37,$E563:$AC563)+'5N inverse'!$A$12*$C564/Setup!$B$17+INDEX('5N inverse'!$A$12:$Y$12,1,'5N mesh'!$B$7+1)*Setup!$B$22</f>
        <v>0</v>
      </c>
      <c r="O564" s="0" t="n">
        <f aca="false">SUMPRODUCT('5N inverse'!$A$13:$Y$13,'5N mesh'!$B$37:$Z$37,$E563:$AC563)+'5N inverse'!$A$13*$C564/Setup!$B$17+INDEX('5N inverse'!$A$13:$Y$13,1,'5N mesh'!$B$7+1)*Setup!$B$22</f>
        <v>0</v>
      </c>
      <c r="P564" s="0" t="n">
        <f aca="false">SUMPRODUCT('5N inverse'!$A$14:$Y$14,'5N mesh'!$B$37:$Z$37,$E563:$AC563)+'5N inverse'!$A$14*$C564/Setup!$B$17+INDEX('5N inverse'!$A$14:$Y$14,1,'5N mesh'!$B$7+1)*Setup!$B$22</f>
        <v>0</v>
      </c>
      <c r="Q564" s="0" t="n">
        <f aca="false">SUMPRODUCT('5N inverse'!$A$15:$Y$15,'5N mesh'!$B$37:$Z$37,$E563:$AC563)+'5N inverse'!$A$15*$C564/Setup!$B$17+INDEX('5N inverse'!$A$15:$Y$15,1,'5N mesh'!$B$7+1)*Setup!$B$22</f>
        <v>0</v>
      </c>
      <c r="R564" s="0" t="n">
        <f aca="false">SUMPRODUCT('5N inverse'!$A$16:$Y$16,'5N mesh'!$B$37:$Z$37,$E563:$AC563)+'5N inverse'!$A$16*$C564/Setup!$B$17+INDEX('5N inverse'!$A$16:$Y$16,1,'5N mesh'!$B$7+1)*Setup!$B$22</f>
        <v>0</v>
      </c>
      <c r="S564" s="0" t="n">
        <f aca="false">SUMPRODUCT('5N inverse'!$A$17:$Y$17,'5N mesh'!$B$37:$Z$37,$E563:$AC563)+'5N inverse'!$A$17*$C564/Setup!$B$17+INDEX('5N inverse'!$A$17:$Y$17,1,'5N mesh'!$B$7+1)*Setup!$B$22</f>
        <v>0</v>
      </c>
      <c r="T564" s="0" t="n">
        <f aca="false">SUMPRODUCT('5N inverse'!$A$18:$Y$18,'5N mesh'!$B$37:$Z$37,$E563:$AC563)+'5N inverse'!$A$18*$C564/Setup!$B$17+INDEX('5N inverse'!$A$18:$Y$18,1,'5N mesh'!$B$7+1)*Setup!$B$22</f>
        <v>0</v>
      </c>
      <c r="U564" s="0" t="n">
        <f aca="false">SUMPRODUCT('5N inverse'!$A$19:$Y$19,'5N mesh'!$B$37:$Z$37,$E563:$AC563)+'5N inverse'!$A$19*$C564/Setup!$B$17+INDEX('5N inverse'!$A$19:$Y$19,1,'5N mesh'!$B$7+1)*Setup!$B$22</f>
        <v>0</v>
      </c>
      <c r="V564" s="0" t="n">
        <f aca="false">SUMPRODUCT('5N inverse'!$A$20:$Y$20,'5N mesh'!$B$37:$Z$37,$E563:$AC563)+'5N inverse'!$A$20*$C564/Setup!$B$17+INDEX('5N inverse'!$A$20:$Y$20,1,'5N mesh'!$B$7+1)*Setup!$B$22</f>
        <v>0</v>
      </c>
      <c r="W564" s="0" t="n">
        <f aca="false">SUMPRODUCT('5N inverse'!$A$21:$Y$21,'5N mesh'!$B$37:$Z$37,$E563:$AC563)+'5N inverse'!$A$21*$C564/Setup!$B$17+INDEX('5N inverse'!$A$21:$Y$21,1,'5N mesh'!$B$7+1)*Setup!$B$22</f>
        <v>0</v>
      </c>
      <c r="X564" s="0" t="n">
        <f aca="false">SUMPRODUCT('5N inverse'!$A$22:$Y$22,'5N mesh'!$B$37:$Z$37,$E563:$AC563)+'5N inverse'!$A$22*$C564/Setup!$B$17+INDEX('5N inverse'!$A$22:$Y$22,1,'5N mesh'!$B$7+1)*Setup!$B$22</f>
        <v>0</v>
      </c>
      <c r="Y564" s="0" t="n">
        <f aca="false">SUMPRODUCT('5N inverse'!$A$23:$Y$23,'5N mesh'!$B$37:$Z$37,$E563:$AC563)+'5N inverse'!$A$23*$C564/Setup!$B$17+INDEX('5N inverse'!$A$23:$Y$23,1,'5N mesh'!$B$7+1)*Setup!$B$22</f>
        <v>0</v>
      </c>
      <c r="Z564" s="0" t="n">
        <f aca="false">SUMPRODUCT('5N inverse'!$A$24:$Y$24,'5N mesh'!$B$37:$Z$37,$E563:$AC563)+'5N inverse'!$A$24*$C564/Setup!$B$17+INDEX('5N inverse'!$A$24:$Y$24,1,'5N mesh'!$B$7+1)*Setup!$B$22</f>
        <v>0</v>
      </c>
      <c r="AA564" s="0" t="n">
        <f aca="false">SUMPRODUCT('5N inverse'!$A$25:$Y$25,'5N mesh'!$B$37:$Z$37,$E563:$AC563)+'5N inverse'!$A$25*$C564/Setup!$B$17+INDEX('5N inverse'!$A$25:$Y$25,1,'5N mesh'!$B$7+1)*Setup!$B$22</f>
        <v>0</v>
      </c>
      <c r="AB564" s="0" t="n">
        <f aca="false">SUMPRODUCT('5N inverse'!$A$26:$Y$26,'5N mesh'!$B$37:$Z$37,$E563:$AC563)+'5N inverse'!$A$26*$C564/Setup!$B$17+INDEX('5N inverse'!$A$26:$Y$26,1,'5N mesh'!$B$7+1)*Setup!$B$22</f>
        <v>0</v>
      </c>
      <c r="AC564" s="0" t="n">
        <f aca="false">SUMPRODUCT('5N inverse'!$A$27:$Y$27,'5N mesh'!$B$37:$Z$37,$E563:$AC563)+'5N inverse'!$A$27*$C564/Setup!$B$17+INDEX('5N inverse'!$A$27:$Y$27,1,'5N mesh'!$B$7+1)*Setup!$B$22</f>
        <v>0</v>
      </c>
    </row>
    <row r="565" customFormat="false" ht="15" hidden="false" customHeight="false" outlineLevel="0" collapsed="false">
      <c r="A565" s="0" t="n">
        <v>560</v>
      </c>
      <c r="B565" s="0" t="n">
        <f aca="false">A565*Setup!$B$11/3600</f>
        <v>46.6666666666667</v>
      </c>
      <c r="C565" s="0" t="n">
        <f aca="false">Setup!$B$7+Setup!$B$8*COS(2*PI()*(B565-Setup!$B$9)/24)</f>
        <v>23.3054072893323</v>
      </c>
      <c r="D565" s="0" t="n">
        <f aca="false">(C565-E565)/Setup!$B$17</f>
        <v>-15.0472088764967</v>
      </c>
      <c r="E565" s="0" t="n">
        <f aca="false">SUMPRODUCT('5N inverse'!$A$3:$Y$3,'5N mesh'!$B$37:$Z$37,$E564:$AC564)+'5N inverse'!$A$3*$C565/Setup!$B$17+INDEX('5N inverse'!$A$3:$Y$3,1,'5N mesh'!$B$7+1)*Setup!$B$22</f>
        <v>25.2615444432769</v>
      </c>
      <c r="F565" s="0" t="n">
        <f aca="false">SUMPRODUCT('5N inverse'!$A$4:$Y$4,'5N mesh'!$B$37:$Z$37,$E564:$AC564)+'5N inverse'!$A$4*$C565/Setup!$B$17+INDEX('5N inverse'!$A$4:$Y$4,1,'5N mesh'!$B$7+1)*Setup!$B$22</f>
        <v>23.5661501270886</v>
      </c>
      <c r="G565" s="0" t="n">
        <f aca="false">SUMPRODUCT('5N inverse'!$A$5:$Y$5,'5N mesh'!$B$37:$Z$37,$E564:$AC564)+'5N inverse'!$A$5*$C565/Setup!$B$17+INDEX('5N inverse'!$A$5:$Y$5,1,'5N mesh'!$B$7+1)*Setup!$B$22</f>
        <v>20.175361494712</v>
      </c>
      <c r="H565" s="0" t="n">
        <f aca="false">SUMPRODUCT('5N inverse'!$A$6:$Y$6,'5N mesh'!$B$37:$Z$37,$E564:$AC564)+'5N inverse'!$A$6*$C565/Setup!$B$17+INDEX('5N inverse'!$A$6:$Y$6,1,'5N mesh'!$B$7+1)*Setup!$B$22</f>
        <v>16.7845728623355</v>
      </c>
      <c r="I565" s="0" t="n">
        <f aca="false">SUMPRODUCT('5N inverse'!$A$7:$Y$7,'5N mesh'!$B$37:$Z$37,$E564:$AC564)+'5N inverse'!$A$7*$C565/Setup!$B$17+INDEX('5N inverse'!$A$7:$Y$7,1,'5N mesh'!$B$7+1)*Setup!$B$22</f>
        <v>15.0891785461472</v>
      </c>
      <c r="J565" s="0" t="n">
        <f aca="false">SUMPRODUCT('5N inverse'!$A$8:$Y$8,'5N mesh'!$B$37:$Z$37,$E564:$AC564)+'5N inverse'!$A$8*$C565/Setup!$B$17+INDEX('5N inverse'!$A$8:$Y$8,1,'5N mesh'!$B$7+1)*Setup!$B$22</f>
        <v>0</v>
      </c>
      <c r="K565" s="0" t="n">
        <f aca="false">SUMPRODUCT('5N inverse'!$A$9:$Y$9,'5N mesh'!$B$37:$Z$37,$E564:$AC564)+'5N inverse'!$A$9*$C565/Setup!$B$17+INDEX('5N inverse'!$A$9:$Y$9,1,'5N mesh'!$B$7+1)*Setup!$B$22</f>
        <v>0</v>
      </c>
      <c r="L565" s="0" t="n">
        <f aca="false">SUMPRODUCT('5N inverse'!$A$10:$Y$10,'5N mesh'!$B$37:$Z$37,$E564:$AC564)+'5N inverse'!$A$10*$C565/Setup!$B$17+INDEX('5N inverse'!$A$10:$Y$10,1,'5N mesh'!$B$7+1)*Setup!$B$22</f>
        <v>0</v>
      </c>
      <c r="M565" s="0" t="n">
        <f aca="false">SUMPRODUCT('5N inverse'!$A$11:$Y$11,'5N mesh'!$B$37:$Z$37,$E564:$AC564)+'5N inverse'!$A$11*$C565/Setup!$B$17+INDEX('5N inverse'!$A$11:$Y$11,1,'5N mesh'!$B$7+1)*Setup!$B$22</f>
        <v>0</v>
      </c>
      <c r="N565" s="0" t="n">
        <f aca="false">SUMPRODUCT('5N inverse'!$A$12:$Y$12,'5N mesh'!$B$37:$Z$37,$E564:$AC564)+'5N inverse'!$A$12*$C565/Setup!$B$17+INDEX('5N inverse'!$A$12:$Y$12,1,'5N mesh'!$B$7+1)*Setup!$B$22</f>
        <v>0</v>
      </c>
      <c r="O565" s="0" t="n">
        <f aca="false">SUMPRODUCT('5N inverse'!$A$13:$Y$13,'5N mesh'!$B$37:$Z$37,$E564:$AC564)+'5N inverse'!$A$13*$C565/Setup!$B$17+INDEX('5N inverse'!$A$13:$Y$13,1,'5N mesh'!$B$7+1)*Setup!$B$22</f>
        <v>0</v>
      </c>
      <c r="P565" s="0" t="n">
        <f aca="false">SUMPRODUCT('5N inverse'!$A$14:$Y$14,'5N mesh'!$B$37:$Z$37,$E564:$AC564)+'5N inverse'!$A$14*$C565/Setup!$B$17+INDEX('5N inverse'!$A$14:$Y$14,1,'5N mesh'!$B$7+1)*Setup!$B$22</f>
        <v>0</v>
      </c>
      <c r="Q565" s="0" t="n">
        <f aca="false">SUMPRODUCT('5N inverse'!$A$15:$Y$15,'5N mesh'!$B$37:$Z$37,$E564:$AC564)+'5N inverse'!$A$15*$C565/Setup!$B$17+INDEX('5N inverse'!$A$15:$Y$15,1,'5N mesh'!$B$7+1)*Setup!$B$22</f>
        <v>0</v>
      </c>
      <c r="R565" s="0" t="n">
        <f aca="false">SUMPRODUCT('5N inverse'!$A$16:$Y$16,'5N mesh'!$B$37:$Z$37,$E564:$AC564)+'5N inverse'!$A$16*$C565/Setup!$B$17+INDEX('5N inverse'!$A$16:$Y$16,1,'5N mesh'!$B$7+1)*Setup!$B$22</f>
        <v>0</v>
      </c>
      <c r="S565" s="0" t="n">
        <f aca="false">SUMPRODUCT('5N inverse'!$A$17:$Y$17,'5N mesh'!$B$37:$Z$37,$E564:$AC564)+'5N inverse'!$A$17*$C565/Setup!$B$17+INDEX('5N inverse'!$A$17:$Y$17,1,'5N mesh'!$B$7+1)*Setup!$B$22</f>
        <v>0</v>
      </c>
      <c r="T565" s="0" t="n">
        <f aca="false">SUMPRODUCT('5N inverse'!$A$18:$Y$18,'5N mesh'!$B$37:$Z$37,$E564:$AC564)+'5N inverse'!$A$18*$C565/Setup!$B$17+INDEX('5N inverse'!$A$18:$Y$18,1,'5N mesh'!$B$7+1)*Setup!$B$22</f>
        <v>0</v>
      </c>
      <c r="U565" s="0" t="n">
        <f aca="false">SUMPRODUCT('5N inverse'!$A$19:$Y$19,'5N mesh'!$B$37:$Z$37,$E564:$AC564)+'5N inverse'!$A$19*$C565/Setup!$B$17+INDEX('5N inverse'!$A$19:$Y$19,1,'5N mesh'!$B$7+1)*Setup!$B$22</f>
        <v>0</v>
      </c>
      <c r="V565" s="0" t="n">
        <f aca="false">SUMPRODUCT('5N inverse'!$A$20:$Y$20,'5N mesh'!$B$37:$Z$37,$E564:$AC564)+'5N inverse'!$A$20*$C565/Setup!$B$17+INDEX('5N inverse'!$A$20:$Y$20,1,'5N mesh'!$B$7+1)*Setup!$B$22</f>
        <v>0</v>
      </c>
      <c r="W565" s="0" t="n">
        <f aca="false">SUMPRODUCT('5N inverse'!$A$21:$Y$21,'5N mesh'!$B$37:$Z$37,$E564:$AC564)+'5N inverse'!$A$21*$C565/Setup!$B$17+INDEX('5N inverse'!$A$21:$Y$21,1,'5N mesh'!$B$7+1)*Setup!$B$22</f>
        <v>0</v>
      </c>
      <c r="X565" s="0" t="n">
        <f aca="false">SUMPRODUCT('5N inverse'!$A$22:$Y$22,'5N mesh'!$B$37:$Z$37,$E564:$AC564)+'5N inverse'!$A$22*$C565/Setup!$B$17+INDEX('5N inverse'!$A$22:$Y$22,1,'5N mesh'!$B$7+1)*Setup!$B$22</f>
        <v>0</v>
      </c>
      <c r="Y565" s="0" t="n">
        <f aca="false">SUMPRODUCT('5N inverse'!$A$23:$Y$23,'5N mesh'!$B$37:$Z$37,$E564:$AC564)+'5N inverse'!$A$23*$C565/Setup!$B$17+INDEX('5N inverse'!$A$23:$Y$23,1,'5N mesh'!$B$7+1)*Setup!$B$22</f>
        <v>0</v>
      </c>
      <c r="Z565" s="0" t="n">
        <f aca="false">SUMPRODUCT('5N inverse'!$A$24:$Y$24,'5N mesh'!$B$37:$Z$37,$E564:$AC564)+'5N inverse'!$A$24*$C565/Setup!$B$17+INDEX('5N inverse'!$A$24:$Y$24,1,'5N mesh'!$B$7+1)*Setup!$B$22</f>
        <v>0</v>
      </c>
      <c r="AA565" s="0" t="n">
        <f aca="false">SUMPRODUCT('5N inverse'!$A$25:$Y$25,'5N mesh'!$B$37:$Z$37,$E564:$AC564)+'5N inverse'!$A$25*$C565/Setup!$B$17+INDEX('5N inverse'!$A$25:$Y$25,1,'5N mesh'!$B$7+1)*Setup!$B$22</f>
        <v>0</v>
      </c>
      <c r="AB565" s="0" t="n">
        <f aca="false">SUMPRODUCT('5N inverse'!$A$26:$Y$26,'5N mesh'!$B$37:$Z$37,$E564:$AC564)+'5N inverse'!$A$26*$C565/Setup!$B$17+INDEX('5N inverse'!$A$26:$Y$26,1,'5N mesh'!$B$7+1)*Setup!$B$22</f>
        <v>0</v>
      </c>
      <c r="AC565" s="0" t="n">
        <f aca="false">SUMPRODUCT('5N inverse'!$A$27:$Y$27,'5N mesh'!$B$37:$Z$37,$E564:$AC564)+'5N inverse'!$A$27*$C565/Setup!$B$17+INDEX('5N inverse'!$A$27:$Y$27,1,'5N mesh'!$B$7+1)*Setup!$B$22</f>
        <v>0</v>
      </c>
    </row>
    <row r="566" customFormat="false" ht="15" hidden="false" customHeight="false" outlineLevel="0" collapsed="false">
      <c r="A566" s="0" t="n">
        <v>561</v>
      </c>
      <c r="B566" s="0" t="n">
        <f aca="false">A566*Setup!$B$11/3600</f>
        <v>46.75</v>
      </c>
      <c r="C566" s="0" t="n">
        <f aca="false">Setup!$B$7+Setup!$B$8*COS(2*PI()*(B566-Setup!$B$9)/24)</f>
        <v>23.2196387119355</v>
      </c>
      <c r="D566" s="0" t="n">
        <f aca="false">(C566-E566)/Setup!$B$17</f>
        <v>-15.4756217565488</v>
      </c>
      <c r="E566" s="0" t="n">
        <f aca="false">SUMPRODUCT('5N inverse'!$A$3:$Y$3,'5N mesh'!$B$37:$Z$37,$E565:$AC565)+'5N inverse'!$A$3*$C566/Setup!$B$17+INDEX('5N inverse'!$A$3:$Y$3,1,'5N mesh'!$B$7+1)*Setup!$B$22</f>
        <v>25.2314695402868</v>
      </c>
      <c r="F566" s="0" t="n">
        <f aca="false">SUMPRODUCT('5N inverse'!$A$4:$Y$4,'5N mesh'!$B$37:$Z$37,$E565:$AC565)+'5N inverse'!$A$4*$C566/Setup!$B$17+INDEX('5N inverse'!$A$4:$Y$4,1,'5N mesh'!$B$7+1)*Setup!$B$22</f>
        <v>23.5410724863411</v>
      </c>
      <c r="G566" s="0" t="n">
        <f aca="false">SUMPRODUCT('5N inverse'!$A$5:$Y$5,'5N mesh'!$B$37:$Z$37,$E565:$AC565)+'5N inverse'!$A$5*$C566/Setup!$B$17+INDEX('5N inverse'!$A$5:$Y$5,1,'5N mesh'!$B$7+1)*Setup!$B$22</f>
        <v>20.1602783784497</v>
      </c>
      <c r="H566" s="0" t="n">
        <f aca="false">SUMPRODUCT('5N inverse'!$A$6:$Y$6,'5N mesh'!$B$37:$Z$37,$E565:$AC565)+'5N inverse'!$A$6*$C566/Setup!$B$17+INDEX('5N inverse'!$A$6:$Y$6,1,'5N mesh'!$B$7+1)*Setup!$B$22</f>
        <v>16.7794842705582</v>
      </c>
      <c r="I566" s="0" t="n">
        <f aca="false">SUMPRODUCT('5N inverse'!$A$7:$Y$7,'5N mesh'!$B$37:$Z$37,$E565:$AC565)+'5N inverse'!$A$7*$C566/Setup!$B$17+INDEX('5N inverse'!$A$7:$Y$7,1,'5N mesh'!$B$7+1)*Setup!$B$22</f>
        <v>15.0890872166125</v>
      </c>
      <c r="J566" s="0" t="n">
        <f aca="false">SUMPRODUCT('5N inverse'!$A$8:$Y$8,'5N mesh'!$B$37:$Z$37,$E565:$AC565)+'5N inverse'!$A$8*$C566/Setup!$B$17+INDEX('5N inverse'!$A$8:$Y$8,1,'5N mesh'!$B$7+1)*Setup!$B$22</f>
        <v>0</v>
      </c>
      <c r="K566" s="0" t="n">
        <f aca="false">SUMPRODUCT('5N inverse'!$A$9:$Y$9,'5N mesh'!$B$37:$Z$37,$E565:$AC565)+'5N inverse'!$A$9*$C566/Setup!$B$17+INDEX('5N inverse'!$A$9:$Y$9,1,'5N mesh'!$B$7+1)*Setup!$B$22</f>
        <v>0</v>
      </c>
      <c r="L566" s="0" t="n">
        <f aca="false">SUMPRODUCT('5N inverse'!$A$10:$Y$10,'5N mesh'!$B$37:$Z$37,$E565:$AC565)+'5N inverse'!$A$10*$C566/Setup!$B$17+INDEX('5N inverse'!$A$10:$Y$10,1,'5N mesh'!$B$7+1)*Setup!$B$22</f>
        <v>0</v>
      </c>
      <c r="M566" s="0" t="n">
        <f aca="false">SUMPRODUCT('5N inverse'!$A$11:$Y$11,'5N mesh'!$B$37:$Z$37,$E565:$AC565)+'5N inverse'!$A$11*$C566/Setup!$B$17+INDEX('5N inverse'!$A$11:$Y$11,1,'5N mesh'!$B$7+1)*Setup!$B$22</f>
        <v>0</v>
      </c>
      <c r="N566" s="0" t="n">
        <f aca="false">SUMPRODUCT('5N inverse'!$A$12:$Y$12,'5N mesh'!$B$37:$Z$37,$E565:$AC565)+'5N inverse'!$A$12*$C566/Setup!$B$17+INDEX('5N inverse'!$A$12:$Y$12,1,'5N mesh'!$B$7+1)*Setup!$B$22</f>
        <v>0</v>
      </c>
      <c r="O566" s="0" t="n">
        <f aca="false">SUMPRODUCT('5N inverse'!$A$13:$Y$13,'5N mesh'!$B$37:$Z$37,$E565:$AC565)+'5N inverse'!$A$13*$C566/Setup!$B$17+INDEX('5N inverse'!$A$13:$Y$13,1,'5N mesh'!$B$7+1)*Setup!$B$22</f>
        <v>0</v>
      </c>
      <c r="P566" s="0" t="n">
        <f aca="false">SUMPRODUCT('5N inverse'!$A$14:$Y$14,'5N mesh'!$B$37:$Z$37,$E565:$AC565)+'5N inverse'!$A$14*$C566/Setup!$B$17+INDEX('5N inverse'!$A$14:$Y$14,1,'5N mesh'!$B$7+1)*Setup!$B$22</f>
        <v>0</v>
      </c>
      <c r="Q566" s="0" t="n">
        <f aca="false">SUMPRODUCT('5N inverse'!$A$15:$Y$15,'5N mesh'!$B$37:$Z$37,$E565:$AC565)+'5N inverse'!$A$15*$C566/Setup!$B$17+INDEX('5N inverse'!$A$15:$Y$15,1,'5N mesh'!$B$7+1)*Setup!$B$22</f>
        <v>0</v>
      </c>
      <c r="R566" s="0" t="n">
        <f aca="false">SUMPRODUCT('5N inverse'!$A$16:$Y$16,'5N mesh'!$B$37:$Z$37,$E565:$AC565)+'5N inverse'!$A$16*$C566/Setup!$B$17+INDEX('5N inverse'!$A$16:$Y$16,1,'5N mesh'!$B$7+1)*Setup!$B$22</f>
        <v>0</v>
      </c>
      <c r="S566" s="0" t="n">
        <f aca="false">SUMPRODUCT('5N inverse'!$A$17:$Y$17,'5N mesh'!$B$37:$Z$37,$E565:$AC565)+'5N inverse'!$A$17*$C566/Setup!$B$17+INDEX('5N inverse'!$A$17:$Y$17,1,'5N mesh'!$B$7+1)*Setup!$B$22</f>
        <v>0</v>
      </c>
      <c r="T566" s="0" t="n">
        <f aca="false">SUMPRODUCT('5N inverse'!$A$18:$Y$18,'5N mesh'!$B$37:$Z$37,$E565:$AC565)+'5N inverse'!$A$18*$C566/Setup!$B$17+INDEX('5N inverse'!$A$18:$Y$18,1,'5N mesh'!$B$7+1)*Setup!$B$22</f>
        <v>0</v>
      </c>
      <c r="U566" s="0" t="n">
        <f aca="false">SUMPRODUCT('5N inverse'!$A$19:$Y$19,'5N mesh'!$B$37:$Z$37,$E565:$AC565)+'5N inverse'!$A$19*$C566/Setup!$B$17+INDEX('5N inverse'!$A$19:$Y$19,1,'5N mesh'!$B$7+1)*Setup!$B$22</f>
        <v>0</v>
      </c>
      <c r="V566" s="0" t="n">
        <f aca="false">SUMPRODUCT('5N inverse'!$A$20:$Y$20,'5N mesh'!$B$37:$Z$37,$E565:$AC565)+'5N inverse'!$A$20*$C566/Setup!$B$17+INDEX('5N inverse'!$A$20:$Y$20,1,'5N mesh'!$B$7+1)*Setup!$B$22</f>
        <v>0</v>
      </c>
      <c r="W566" s="0" t="n">
        <f aca="false">SUMPRODUCT('5N inverse'!$A$21:$Y$21,'5N mesh'!$B$37:$Z$37,$E565:$AC565)+'5N inverse'!$A$21*$C566/Setup!$B$17+INDEX('5N inverse'!$A$21:$Y$21,1,'5N mesh'!$B$7+1)*Setup!$B$22</f>
        <v>0</v>
      </c>
      <c r="X566" s="0" t="n">
        <f aca="false">SUMPRODUCT('5N inverse'!$A$22:$Y$22,'5N mesh'!$B$37:$Z$37,$E565:$AC565)+'5N inverse'!$A$22*$C566/Setup!$B$17+INDEX('5N inverse'!$A$22:$Y$22,1,'5N mesh'!$B$7+1)*Setup!$B$22</f>
        <v>0</v>
      </c>
      <c r="Y566" s="0" t="n">
        <f aca="false">SUMPRODUCT('5N inverse'!$A$23:$Y$23,'5N mesh'!$B$37:$Z$37,$E565:$AC565)+'5N inverse'!$A$23*$C566/Setup!$B$17+INDEX('5N inverse'!$A$23:$Y$23,1,'5N mesh'!$B$7+1)*Setup!$B$22</f>
        <v>0</v>
      </c>
      <c r="Z566" s="0" t="n">
        <f aca="false">SUMPRODUCT('5N inverse'!$A$24:$Y$24,'5N mesh'!$B$37:$Z$37,$E565:$AC565)+'5N inverse'!$A$24*$C566/Setup!$B$17+INDEX('5N inverse'!$A$24:$Y$24,1,'5N mesh'!$B$7+1)*Setup!$B$22</f>
        <v>0</v>
      </c>
      <c r="AA566" s="0" t="n">
        <f aca="false">SUMPRODUCT('5N inverse'!$A$25:$Y$25,'5N mesh'!$B$37:$Z$37,$E565:$AC565)+'5N inverse'!$A$25*$C566/Setup!$B$17+INDEX('5N inverse'!$A$25:$Y$25,1,'5N mesh'!$B$7+1)*Setup!$B$22</f>
        <v>0</v>
      </c>
      <c r="AB566" s="0" t="n">
        <f aca="false">SUMPRODUCT('5N inverse'!$A$26:$Y$26,'5N mesh'!$B$37:$Z$37,$E565:$AC565)+'5N inverse'!$A$26*$C566/Setup!$B$17+INDEX('5N inverse'!$A$26:$Y$26,1,'5N mesh'!$B$7+1)*Setup!$B$22</f>
        <v>0</v>
      </c>
      <c r="AC566" s="0" t="n">
        <f aca="false">SUMPRODUCT('5N inverse'!$A$27:$Y$27,'5N mesh'!$B$37:$Z$37,$E565:$AC565)+'5N inverse'!$A$27*$C566/Setup!$B$17+INDEX('5N inverse'!$A$27:$Y$27,1,'5N mesh'!$B$7+1)*Setup!$B$22</f>
        <v>0</v>
      </c>
    </row>
    <row r="567" customFormat="false" ht="15" hidden="false" customHeight="false" outlineLevel="0" collapsed="false">
      <c r="A567" s="0" t="n">
        <v>562</v>
      </c>
      <c r="B567" s="0" t="n">
        <f aca="false">A567*Setup!$B$11/3600</f>
        <v>46.8333333333333</v>
      </c>
      <c r="C567" s="0" t="n">
        <f aca="false">Setup!$B$7+Setup!$B$8*COS(2*PI()*(B567-Setup!$B$9)/24)</f>
        <v>23.1342415442476</v>
      </c>
      <c r="D567" s="0" t="n">
        <f aca="false">(C567-E567)/Setup!$B$17</f>
        <v>-15.8957567069121</v>
      </c>
      <c r="E567" s="0" t="n">
        <f aca="false">SUMPRODUCT('5N inverse'!$A$3:$Y$3,'5N mesh'!$B$37:$Z$37,$E566:$AC566)+'5N inverse'!$A$3*$C567/Setup!$B$17+INDEX('5N inverse'!$A$3:$Y$3,1,'5N mesh'!$B$7+1)*Setup!$B$22</f>
        <v>25.2006899161462</v>
      </c>
      <c r="F567" s="0" t="n">
        <f aca="false">SUMPRODUCT('5N inverse'!$A$4:$Y$4,'5N mesh'!$B$37:$Z$37,$E566:$AC566)+'5N inverse'!$A$4*$C567/Setup!$B$17+INDEX('5N inverse'!$A$4:$Y$4,1,'5N mesh'!$B$7+1)*Setup!$B$22</f>
        <v>23.5154064088265</v>
      </c>
      <c r="G567" s="0" t="n">
        <f aca="false">SUMPRODUCT('5N inverse'!$A$5:$Y$5,'5N mesh'!$B$37:$Z$37,$E566:$AC566)+'5N inverse'!$A$5*$C567/Setup!$B$17+INDEX('5N inverse'!$A$5:$Y$5,1,'5N mesh'!$B$7+1)*Setup!$B$22</f>
        <v>20.1448393941871</v>
      </c>
      <c r="H567" s="0" t="n">
        <f aca="false">SUMPRODUCT('5N inverse'!$A$6:$Y$6,'5N mesh'!$B$37:$Z$37,$E566:$AC566)+'5N inverse'!$A$6*$C567/Setup!$B$17+INDEX('5N inverse'!$A$6:$Y$6,1,'5N mesh'!$B$7+1)*Setup!$B$22</f>
        <v>16.7742723795477</v>
      </c>
      <c r="I567" s="0" t="n">
        <f aca="false">SUMPRODUCT('5N inverse'!$A$7:$Y$7,'5N mesh'!$B$37:$Z$37,$E566:$AC566)+'5N inverse'!$A$7*$C567/Setup!$B$17+INDEX('5N inverse'!$A$7:$Y$7,1,'5N mesh'!$B$7+1)*Setup!$B$22</f>
        <v>15.088988872228</v>
      </c>
      <c r="J567" s="0" t="n">
        <f aca="false">SUMPRODUCT('5N inverse'!$A$8:$Y$8,'5N mesh'!$B$37:$Z$37,$E566:$AC566)+'5N inverse'!$A$8*$C567/Setup!$B$17+INDEX('5N inverse'!$A$8:$Y$8,1,'5N mesh'!$B$7+1)*Setup!$B$22</f>
        <v>0</v>
      </c>
      <c r="K567" s="0" t="n">
        <f aca="false">SUMPRODUCT('5N inverse'!$A$9:$Y$9,'5N mesh'!$B$37:$Z$37,$E566:$AC566)+'5N inverse'!$A$9*$C567/Setup!$B$17+INDEX('5N inverse'!$A$9:$Y$9,1,'5N mesh'!$B$7+1)*Setup!$B$22</f>
        <v>0</v>
      </c>
      <c r="L567" s="0" t="n">
        <f aca="false">SUMPRODUCT('5N inverse'!$A$10:$Y$10,'5N mesh'!$B$37:$Z$37,$E566:$AC566)+'5N inverse'!$A$10*$C567/Setup!$B$17+INDEX('5N inverse'!$A$10:$Y$10,1,'5N mesh'!$B$7+1)*Setup!$B$22</f>
        <v>0</v>
      </c>
      <c r="M567" s="0" t="n">
        <f aca="false">SUMPRODUCT('5N inverse'!$A$11:$Y$11,'5N mesh'!$B$37:$Z$37,$E566:$AC566)+'5N inverse'!$A$11*$C567/Setup!$B$17+INDEX('5N inverse'!$A$11:$Y$11,1,'5N mesh'!$B$7+1)*Setup!$B$22</f>
        <v>0</v>
      </c>
      <c r="N567" s="0" t="n">
        <f aca="false">SUMPRODUCT('5N inverse'!$A$12:$Y$12,'5N mesh'!$B$37:$Z$37,$E566:$AC566)+'5N inverse'!$A$12*$C567/Setup!$B$17+INDEX('5N inverse'!$A$12:$Y$12,1,'5N mesh'!$B$7+1)*Setup!$B$22</f>
        <v>0</v>
      </c>
      <c r="O567" s="0" t="n">
        <f aca="false">SUMPRODUCT('5N inverse'!$A$13:$Y$13,'5N mesh'!$B$37:$Z$37,$E566:$AC566)+'5N inverse'!$A$13*$C567/Setup!$B$17+INDEX('5N inverse'!$A$13:$Y$13,1,'5N mesh'!$B$7+1)*Setup!$B$22</f>
        <v>0</v>
      </c>
      <c r="P567" s="0" t="n">
        <f aca="false">SUMPRODUCT('5N inverse'!$A$14:$Y$14,'5N mesh'!$B$37:$Z$37,$E566:$AC566)+'5N inverse'!$A$14*$C567/Setup!$B$17+INDEX('5N inverse'!$A$14:$Y$14,1,'5N mesh'!$B$7+1)*Setup!$B$22</f>
        <v>0</v>
      </c>
      <c r="Q567" s="0" t="n">
        <f aca="false">SUMPRODUCT('5N inverse'!$A$15:$Y$15,'5N mesh'!$B$37:$Z$37,$E566:$AC566)+'5N inverse'!$A$15*$C567/Setup!$B$17+INDEX('5N inverse'!$A$15:$Y$15,1,'5N mesh'!$B$7+1)*Setup!$B$22</f>
        <v>0</v>
      </c>
      <c r="R567" s="0" t="n">
        <f aca="false">SUMPRODUCT('5N inverse'!$A$16:$Y$16,'5N mesh'!$B$37:$Z$37,$E566:$AC566)+'5N inverse'!$A$16*$C567/Setup!$B$17+INDEX('5N inverse'!$A$16:$Y$16,1,'5N mesh'!$B$7+1)*Setup!$B$22</f>
        <v>0</v>
      </c>
      <c r="S567" s="0" t="n">
        <f aca="false">SUMPRODUCT('5N inverse'!$A$17:$Y$17,'5N mesh'!$B$37:$Z$37,$E566:$AC566)+'5N inverse'!$A$17*$C567/Setup!$B$17+INDEX('5N inverse'!$A$17:$Y$17,1,'5N mesh'!$B$7+1)*Setup!$B$22</f>
        <v>0</v>
      </c>
      <c r="T567" s="0" t="n">
        <f aca="false">SUMPRODUCT('5N inverse'!$A$18:$Y$18,'5N mesh'!$B$37:$Z$37,$E566:$AC566)+'5N inverse'!$A$18*$C567/Setup!$B$17+INDEX('5N inverse'!$A$18:$Y$18,1,'5N mesh'!$B$7+1)*Setup!$B$22</f>
        <v>0</v>
      </c>
      <c r="U567" s="0" t="n">
        <f aca="false">SUMPRODUCT('5N inverse'!$A$19:$Y$19,'5N mesh'!$B$37:$Z$37,$E566:$AC566)+'5N inverse'!$A$19*$C567/Setup!$B$17+INDEX('5N inverse'!$A$19:$Y$19,1,'5N mesh'!$B$7+1)*Setup!$B$22</f>
        <v>0</v>
      </c>
      <c r="V567" s="0" t="n">
        <f aca="false">SUMPRODUCT('5N inverse'!$A$20:$Y$20,'5N mesh'!$B$37:$Z$37,$E566:$AC566)+'5N inverse'!$A$20*$C567/Setup!$B$17+INDEX('5N inverse'!$A$20:$Y$20,1,'5N mesh'!$B$7+1)*Setup!$B$22</f>
        <v>0</v>
      </c>
      <c r="W567" s="0" t="n">
        <f aca="false">SUMPRODUCT('5N inverse'!$A$21:$Y$21,'5N mesh'!$B$37:$Z$37,$E566:$AC566)+'5N inverse'!$A$21*$C567/Setup!$B$17+INDEX('5N inverse'!$A$21:$Y$21,1,'5N mesh'!$B$7+1)*Setup!$B$22</f>
        <v>0</v>
      </c>
      <c r="X567" s="0" t="n">
        <f aca="false">SUMPRODUCT('5N inverse'!$A$22:$Y$22,'5N mesh'!$B$37:$Z$37,$E566:$AC566)+'5N inverse'!$A$22*$C567/Setup!$B$17+INDEX('5N inverse'!$A$22:$Y$22,1,'5N mesh'!$B$7+1)*Setup!$B$22</f>
        <v>0</v>
      </c>
      <c r="Y567" s="0" t="n">
        <f aca="false">SUMPRODUCT('5N inverse'!$A$23:$Y$23,'5N mesh'!$B$37:$Z$37,$E566:$AC566)+'5N inverse'!$A$23*$C567/Setup!$B$17+INDEX('5N inverse'!$A$23:$Y$23,1,'5N mesh'!$B$7+1)*Setup!$B$22</f>
        <v>0</v>
      </c>
      <c r="Z567" s="0" t="n">
        <f aca="false">SUMPRODUCT('5N inverse'!$A$24:$Y$24,'5N mesh'!$B$37:$Z$37,$E566:$AC566)+'5N inverse'!$A$24*$C567/Setup!$B$17+INDEX('5N inverse'!$A$24:$Y$24,1,'5N mesh'!$B$7+1)*Setup!$B$22</f>
        <v>0</v>
      </c>
      <c r="AA567" s="0" t="n">
        <f aca="false">SUMPRODUCT('5N inverse'!$A$25:$Y$25,'5N mesh'!$B$37:$Z$37,$E566:$AC566)+'5N inverse'!$A$25*$C567/Setup!$B$17+INDEX('5N inverse'!$A$25:$Y$25,1,'5N mesh'!$B$7+1)*Setup!$B$22</f>
        <v>0</v>
      </c>
      <c r="AB567" s="0" t="n">
        <f aca="false">SUMPRODUCT('5N inverse'!$A$26:$Y$26,'5N mesh'!$B$37:$Z$37,$E566:$AC566)+'5N inverse'!$A$26*$C567/Setup!$B$17+INDEX('5N inverse'!$A$26:$Y$26,1,'5N mesh'!$B$7+1)*Setup!$B$22</f>
        <v>0</v>
      </c>
      <c r="AC567" s="0" t="n">
        <f aca="false">SUMPRODUCT('5N inverse'!$A$27:$Y$27,'5N mesh'!$B$37:$Z$37,$E566:$AC566)+'5N inverse'!$A$27*$C567/Setup!$B$17+INDEX('5N inverse'!$A$27:$Y$27,1,'5N mesh'!$B$7+1)*Setup!$B$22</f>
        <v>0</v>
      </c>
    </row>
    <row r="568" customFormat="false" ht="15" hidden="false" customHeight="false" outlineLevel="0" collapsed="false">
      <c r="A568" s="0" t="n">
        <v>563</v>
      </c>
      <c r="B568" s="0" t="n">
        <f aca="false">A568*Setup!$B$11/3600</f>
        <v>46.9166666666667</v>
      </c>
      <c r="C568" s="0" t="n">
        <f aca="false">Setup!$B$7+Setup!$B$8*COS(2*PI()*(B568-Setup!$B$9)/24)</f>
        <v>23.0492564306953</v>
      </c>
      <c r="D568" s="0" t="n">
        <f aca="false">(C568-E568)/Setup!$B$17</f>
        <v>-16.3074141203196</v>
      </c>
      <c r="E568" s="0" t="n">
        <f aca="false">SUMPRODUCT('5N inverse'!$A$3:$Y$3,'5N mesh'!$B$37:$Z$37,$E567:$AC567)+'5N inverse'!$A$3*$C568/Setup!$B$17+INDEX('5N inverse'!$A$3:$Y$3,1,'5N mesh'!$B$7+1)*Setup!$B$22</f>
        <v>25.1692202663369</v>
      </c>
      <c r="F568" s="0" t="n">
        <f aca="false">SUMPRODUCT('5N inverse'!$A$4:$Y$4,'5N mesh'!$B$37:$Z$37,$E567:$AC567)+'5N inverse'!$A$4*$C568/Setup!$B$17+INDEX('5N inverse'!$A$4:$Y$4,1,'5N mesh'!$B$7+1)*Setup!$B$22</f>
        <v>23.4891641486758</v>
      </c>
      <c r="G568" s="0" t="n">
        <f aca="false">SUMPRODUCT('5N inverse'!$A$5:$Y$5,'5N mesh'!$B$37:$Z$37,$E567:$AC567)+'5N inverse'!$A$5*$C568/Setup!$B$17+INDEX('5N inverse'!$A$5:$Y$5,1,'5N mesh'!$B$7+1)*Setup!$B$22</f>
        <v>20.1290519133536</v>
      </c>
      <c r="H568" s="0" t="n">
        <f aca="false">SUMPRODUCT('5N inverse'!$A$6:$Y$6,'5N mesh'!$B$37:$Z$37,$E567:$AC567)+'5N inverse'!$A$6*$C568/Setup!$B$17+INDEX('5N inverse'!$A$6:$Y$6,1,'5N mesh'!$B$7+1)*Setup!$B$22</f>
        <v>16.7689396780314</v>
      </c>
      <c r="I568" s="0" t="n">
        <f aca="false">SUMPRODUCT('5N inverse'!$A$7:$Y$7,'5N mesh'!$B$37:$Z$37,$E567:$AC567)+'5N inverse'!$A$7*$C568/Setup!$B$17+INDEX('5N inverse'!$A$7:$Y$7,1,'5N mesh'!$B$7+1)*Setup!$B$22</f>
        <v>15.0888835603703</v>
      </c>
      <c r="J568" s="0" t="n">
        <f aca="false">SUMPRODUCT('5N inverse'!$A$8:$Y$8,'5N mesh'!$B$37:$Z$37,$E567:$AC567)+'5N inverse'!$A$8*$C568/Setup!$B$17+INDEX('5N inverse'!$A$8:$Y$8,1,'5N mesh'!$B$7+1)*Setup!$B$22</f>
        <v>0</v>
      </c>
      <c r="K568" s="0" t="n">
        <f aca="false">SUMPRODUCT('5N inverse'!$A$9:$Y$9,'5N mesh'!$B$37:$Z$37,$E567:$AC567)+'5N inverse'!$A$9*$C568/Setup!$B$17+INDEX('5N inverse'!$A$9:$Y$9,1,'5N mesh'!$B$7+1)*Setup!$B$22</f>
        <v>0</v>
      </c>
      <c r="L568" s="0" t="n">
        <f aca="false">SUMPRODUCT('5N inverse'!$A$10:$Y$10,'5N mesh'!$B$37:$Z$37,$E567:$AC567)+'5N inverse'!$A$10*$C568/Setup!$B$17+INDEX('5N inverse'!$A$10:$Y$10,1,'5N mesh'!$B$7+1)*Setup!$B$22</f>
        <v>0</v>
      </c>
      <c r="M568" s="0" t="n">
        <f aca="false">SUMPRODUCT('5N inverse'!$A$11:$Y$11,'5N mesh'!$B$37:$Z$37,$E567:$AC567)+'5N inverse'!$A$11*$C568/Setup!$B$17+INDEX('5N inverse'!$A$11:$Y$11,1,'5N mesh'!$B$7+1)*Setup!$B$22</f>
        <v>0</v>
      </c>
      <c r="N568" s="0" t="n">
        <f aca="false">SUMPRODUCT('5N inverse'!$A$12:$Y$12,'5N mesh'!$B$37:$Z$37,$E567:$AC567)+'5N inverse'!$A$12*$C568/Setup!$B$17+INDEX('5N inverse'!$A$12:$Y$12,1,'5N mesh'!$B$7+1)*Setup!$B$22</f>
        <v>0</v>
      </c>
      <c r="O568" s="0" t="n">
        <f aca="false">SUMPRODUCT('5N inverse'!$A$13:$Y$13,'5N mesh'!$B$37:$Z$37,$E567:$AC567)+'5N inverse'!$A$13*$C568/Setup!$B$17+INDEX('5N inverse'!$A$13:$Y$13,1,'5N mesh'!$B$7+1)*Setup!$B$22</f>
        <v>0</v>
      </c>
      <c r="P568" s="0" t="n">
        <f aca="false">SUMPRODUCT('5N inverse'!$A$14:$Y$14,'5N mesh'!$B$37:$Z$37,$E567:$AC567)+'5N inverse'!$A$14*$C568/Setup!$B$17+INDEX('5N inverse'!$A$14:$Y$14,1,'5N mesh'!$B$7+1)*Setup!$B$22</f>
        <v>0</v>
      </c>
      <c r="Q568" s="0" t="n">
        <f aca="false">SUMPRODUCT('5N inverse'!$A$15:$Y$15,'5N mesh'!$B$37:$Z$37,$E567:$AC567)+'5N inverse'!$A$15*$C568/Setup!$B$17+INDEX('5N inverse'!$A$15:$Y$15,1,'5N mesh'!$B$7+1)*Setup!$B$22</f>
        <v>0</v>
      </c>
      <c r="R568" s="0" t="n">
        <f aca="false">SUMPRODUCT('5N inverse'!$A$16:$Y$16,'5N mesh'!$B$37:$Z$37,$E567:$AC567)+'5N inverse'!$A$16*$C568/Setup!$B$17+INDEX('5N inverse'!$A$16:$Y$16,1,'5N mesh'!$B$7+1)*Setup!$B$22</f>
        <v>0</v>
      </c>
      <c r="S568" s="0" t="n">
        <f aca="false">SUMPRODUCT('5N inverse'!$A$17:$Y$17,'5N mesh'!$B$37:$Z$37,$E567:$AC567)+'5N inverse'!$A$17*$C568/Setup!$B$17+INDEX('5N inverse'!$A$17:$Y$17,1,'5N mesh'!$B$7+1)*Setup!$B$22</f>
        <v>0</v>
      </c>
      <c r="T568" s="0" t="n">
        <f aca="false">SUMPRODUCT('5N inverse'!$A$18:$Y$18,'5N mesh'!$B$37:$Z$37,$E567:$AC567)+'5N inverse'!$A$18*$C568/Setup!$B$17+INDEX('5N inverse'!$A$18:$Y$18,1,'5N mesh'!$B$7+1)*Setup!$B$22</f>
        <v>0</v>
      </c>
      <c r="U568" s="0" t="n">
        <f aca="false">SUMPRODUCT('5N inverse'!$A$19:$Y$19,'5N mesh'!$B$37:$Z$37,$E567:$AC567)+'5N inverse'!$A$19*$C568/Setup!$B$17+INDEX('5N inverse'!$A$19:$Y$19,1,'5N mesh'!$B$7+1)*Setup!$B$22</f>
        <v>0</v>
      </c>
      <c r="V568" s="0" t="n">
        <f aca="false">SUMPRODUCT('5N inverse'!$A$20:$Y$20,'5N mesh'!$B$37:$Z$37,$E567:$AC567)+'5N inverse'!$A$20*$C568/Setup!$B$17+INDEX('5N inverse'!$A$20:$Y$20,1,'5N mesh'!$B$7+1)*Setup!$B$22</f>
        <v>0</v>
      </c>
      <c r="W568" s="0" t="n">
        <f aca="false">SUMPRODUCT('5N inverse'!$A$21:$Y$21,'5N mesh'!$B$37:$Z$37,$E567:$AC567)+'5N inverse'!$A$21*$C568/Setup!$B$17+INDEX('5N inverse'!$A$21:$Y$21,1,'5N mesh'!$B$7+1)*Setup!$B$22</f>
        <v>0</v>
      </c>
      <c r="X568" s="0" t="n">
        <f aca="false">SUMPRODUCT('5N inverse'!$A$22:$Y$22,'5N mesh'!$B$37:$Z$37,$E567:$AC567)+'5N inverse'!$A$22*$C568/Setup!$B$17+INDEX('5N inverse'!$A$22:$Y$22,1,'5N mesh'!$B$7+1)*Setup!$B$22</f>
        <v>0</v>
      </c>
      <c r="Y568" s="0" t="n">
        <f aca="false">SUMPRODUCT('5N inverse'!$A$23:$Y$23,'5N mesh'!$B$37:$Z$37,$E567:$AC567)+'5N inverse'!$A$23*$C568/Setup!$B$17+INDEX('5N inverse'!$A$23:$Y$23,1,'5N mesh'!$B$7+1)*Setup!$B$22</f>
        <v>0</v>
      </c>
      <c r="Z568" s="0" t="n">
        <f aca="false">SUMPRODUCT('5N inverse'!$A$24:$Y$24,'5N mesh'!$B$37:$Z$37,$E567:$AC567)+'5N inverse'!$A$24*$C568/Setup!$B$17+INDEX('5N inverse'!$A$24:$Y$24,1,'5N mesh'!$B$7+1)*Setup!$B$22</f>
        <v>0</v>
      </c>
      <c r="AA568" s="0" t="n">
        <f aca="false">SUMPRODUCT('5N inverse'!$A$25:$Y$25,'5N mesh'!$B$37:$Z$37,$E567:$AC567)+'5N inverse'!$A$25*$C568/Setup!$B$17+INDEX('5N inverse'!$A$25:$Y$25,1,'5N mesh'!$B$7+1)*Setup!$B$22</f>
        <v>0</v>
      </c>
      <c r="AB568" s="0" t="n">
        <f aca="false">SUMPRODUCT('5N inverse'!$A$26:$Y$26,'5N mesh'!$B$37:$Z$37,$E567:$AC567)+'5N inverse'!$A$26*$C568/Setup!$B$17+INDEX('5N inverse'!$A$26:$Y$26,1,'5N mesh'!$B$7+1)*Setup!$B$22</f>
        <v>0</v>
      </c>
      <c r="AC568" s="0" t="n">
        <f aca="false">SUMPRODUCT('5N inverse'!$A$27:$Y$27,'5N mesh'!$B$37:$Z$37,$E567:$AC567)+'5N inverse'!$A$27*$C568/Setup!$B$17+INDEX('5N inverse'!$A$27:$Y$27,1,'5N mesh'!$B$7+1)*Setup!$B$22</f>
        <v>0</v>
      </c>
    </row>
    <row r="569" customFormat="false" ht="15" hidden="false" customHeight="false" outlineLevel="0" collapsed="false">
      <c r="A569" s="0" t="n">
        <v>564</v>
      </c>
      <c r="B569" s="0" t="n">
        <f aca="false">A569*Setup!$B$11/3600</f>
        <v>47</v>
      </c>
      <c r="C569" s="0" t="n">
        <f aca="false">Setup!$B$7+Setup!$B$8*COS(2*PI()*(B569-Setup!$B$9)/24)</f>
        <v>22.9647238195899</v>
      </c>
      <c r="D569" s="0" t="n">
        <f aca="false">(C569-E569)/Setup!$B$17</f>
        <v>-16.7103984196456</v>
      </c>
      <c r="E569" s="0" t="n">
        <f aca="false">SUMPRODUCT('5N inverse'!$A$3:$Y$3,'5N mesh'!$B$37:$Z$37,$E568:$AC568)+'5N inverse'!$A$3*$C569/Setup!$B$17+INDEX('5N inverse'!$A$3:$Y$3,1,'5N mesh'!$B$7+1)*Setup!$B$22</f>
        <v>25.1370756141439</v>
      </c>
      <c r="F569" s="0" t="n">
        <f aca="false">SUMPRODUCT('5N inverse'!$A$4:$Y$4,'5N mesh'!$B$37:$Z$37,$E568:$AC568)+'5N inverse'!$A$4*$C569/Setup!$B$17+INDEX('5N inverse'!$A$4:$Y$4,1,'5N mesh'!$B$7+1)*Setup!$B$22</f>
        <v>23.4623582337407</v>
      </c>
      <c r="G569" s="0" t="n">
        <f aca="false">SUMPRODUCT('5N inverse'!$A$5:$Y$5,'5N mesh'!$B$37:$Z$37,$E568:$AC568)+'5N inverse'!$A$5*$C569/Setup!$B$17+INDEX('5N inverse'!$A$5:$Y$5,1,'5N mesh'!$B$7+1)*Setup!$B$22</f>
        <v>20.1129234729343</v>
      </c>
      <c r="H569" s="0" t="n">
        <f aca="false">SUMPRODUCT('5N inverse'!$A$6:$Y$6,'5N mesh'!$B$37:$Z$37,$E568:$AC568)+'5N inverse'!$A$6*$C569/Setup!$B$17+INDEX('5N inverse'!$A$6:$Y$6,1,'5N mesh'!$B$7+1)*Setup!$B$22</f>
        <v>16.7634887121279</v>
      </c>
      <c r="I569" s="0" t="n">
        <f aca="false">SUMPRODUCT('5N inverse'!$A$7:$Y$7,'5N mesh'!$B$37:$Z$37,$E568:$AC568)+'5N inverse'!$A$7*$C569/Setup!$B$17+INDEX('5N inverse'!$A$7:$Y$7,1,'5N mesh'!$B$7+1)*Setup!$B$22</f>
        <v>15.0887713317248</v>
      </c>
      <c r="J569" s="0" t="n">
        <f aca="false">SUMPRODUCT('5N inverse'!$A$8:$Y$8,'5N mesh'!$B$37:$Z$37,$E568:$AC568)+'5N inverse'!$A$8*$C569/Setup!$B$17+INDEX('5N inverse'!$A$8:$Y$8,1,'5N mesh'!$B$7+1)*Setup!$B$22</f>
        <v>0</v>
      </c>
      <c r="K569" s="0" t="n">
        <f aca="false">SUMPRODUCT('5N inverse'!$A$9:$Y$9,'5N mesh'!$B$37:$Z$37,$E568:$AC568)+'5N inverse'!$A$9*$C569/Setup!$B$17+INDEX('5N inverse'!$A$9:$Y$9,1,'5N mesh'!$B$7+1)*Setup!$B$22</f>
        <v>0</v>
      </c>
      <c r="L569" s="0" t="n">
        <f aca="false">SUMPRODUCT('5N inverse'!$A$10:$Y$10,'5N mesh'!$B$37:$Z$37,$E568:$AC568)+'5N inverse'!$A$10*$C569/Setup!$B$17+INDEX('5N inverse'!$A$10:$Y$10,1,'5N mesh'!$B$7+1)*Setup!$B$22</f>
        <v>0</v>
      </c>
      <c r="M569" s="0" t="n">
        <f aca="false">SUMPRODUCT('5N inverse'!$A$11:$Y$11,'5N mesh'!$B$37:$Z$37,$E568:$AC568)+'5N inverse'!$A$11*$C569/Setup!$B$17+INDEX('5N inverse'!$A$11:$Y$11,1,'5N mesh'!$B$7+1)*Setup!$B$22</f>
        <v>0</v>
      </c>
      <c r="N569" s="0" t="n">
        <f aca="false">SUMPRODUCT('5N inverse'!$A$12:$Y$12,'5N mesh'!$B$37:$Z$37,$E568:$AC568)+'5N inverse'!$A$12*$C569/Setup!$B$17+INDEX('5N inverse'!$A$12:$Y$12,1,'5N mesh'!$B$7+1)*Setup!$B$22</f>
        <v>0</v>
      </c>
      <c r="O569" s="0" t="n">
        <f aca="false">SUMPRODUCT('5N inverse'!$A$13:$Y$13,'5N mesh'!$B$37:$Z$37,$E568:$AC568)+'5N inverse'!$A$13*$C569/Setup!$B$17+INDEX('5N inverse'!$A$13:$Y$13,1,'5N mesh'!$B$7+1)*Setup!$B$22</f>
        <v>0</v>
      </c>
      <c r="P569" s="0" t="n">
        <f aca="false">SUMPRODUCT('5N inverse'!$A$14:$Y$14,'5N mesh'!$B$37:$Z$37,$E568:$AC568)+'5N inverse'!$A$14*$C569/Setup!$B$17+INDEX('5N inverse'!$A$14:$Y$14,1,'5N mesh'!$B$7+1)*Setup!$B$22</f>
        <v>0</v>
      </c>
      <c r="Q569" s="0" t="n">
        <f aca="false">SUMPRODUCT('5N inverse'!$A$15:$Y$15,'5N mesh'!$B$37:$Z$37,$E568:$AC568)+'5N inverse'!$A$15*$C569/Setup!$B$17+INDEX('5N inverse'!$A$15:$Y$15,1,'5N mesh'!$B$7+1)*Setup!$B$22</f>
        <v>0</v>
      </c>
      <c r="R569" s="0" t="n">
        <f aca="false">SUMPRODUCT('5N inverse'!$A$16:$Y$16,'5N mesh'!$B$37:$Z$37,$E568:$AC568)+'5N inverse'!$A$16*$C569/Setup!$B$17+INDEX('5N inverse'!$A$16:$Y$16,1,'5N mesh'!$B$7+1)*Setup!$B$22</f>
        <v>0</v>
      </c>
      <c r="S569" s="0" t="n">
        <f aca="false">SUMPRODUCT('5N inverse'!$A$17:$Y$17,'5N mesh'!$B$37:$Z$37,$E568:$AC568)+'5N inverse'!$A$17*$C569/Setup!$B$17+INDEX('5N inverse'!$A$17:$Y$17,1,'5N mesh'!$B$7+1)*Setup!$B$22</f>
        <v>0</v>
      </c>
      <c r="T569" s="0" t="n">
        <f aca="false">SUMPRODUCT('5N inverse'!$A$18:$Y$18,'5N mesh'!$B$37:$Z$37,$E568:$AC568)+'5N inverse'!$A$18*$C569/Setup!$B$17+INDEX('5N inverse'!$A$18:$Y$18,1,'5N mesh'!$B$7+1)*Setup!$B$22</f>
        <v>0</v>
      </c>
      <c r="U569" s="0" t="n">
        <f aca="false">SUMPRODUCT('5N inverse'!$A$19:$Y$19,'5N mesh'!$B$37:$Z$37,$E568:$AC568)+'5N inverse'!$A$19*$C569/Setup!$B$17+INDEX('5N inverse'!$A$19:$Y$19,1,'5N mesh'!$B$7+1)*Setup!$B$22</f>
        <v>0</v>
      </c>
      <c r="V569" s="0" t="n">
        <f aca="false">SUMPRODUCT('5N inverse'!$A$20:$Y$20,'5N mesh'!$B$37:$Z$37,$E568:$AC568)+'5N inverse'!$A$20*$C569/Setup!$B$17+INDEX('5N inverse'!$A$20:$Y$20,1,'5N mesh'!$B$7+1)*Setup!$B$22</f>
        <v>0</v>
      </c>
      <c r="W569" s="0" t="n">
        <f aca="false">SUMPRODUCT('5N inverse'!$A$21:$Y$21,'5N mesh'!$B$37:$Z$37,$E568:$AC568)+'5N inverse'!$A$21*$C569/Setup!$B$17+INDEX('5N inverse'!$A$21:$Y$21,1,'5N mesh'!$B$7+1)*Setup!$B$22</f>
        <v>0</v>
      </c>
      <c r="X569" s="0" t="n">
        <f aca="false">SUMPRODUCT('5N inverse'!$A$22:$Y$22,'5N mesh'!$B$37:$Z$37,$E568:$AC568)+'5N inverse'!$A$22*$C569/Setup!$B$17+INDEX('5N inverse'!$A$22:$Y$22,1,'5N mesh'!$B$7+1)*Setup!$B$22</f>
        <v>0</v>
      </c>
      <c r="Y569" s="0" t="n">
        <f aca="false">SUMPRODUCT('5N inverse'!$A$23:$Y$23,'5N mesh'!$B$37:$Z$37,$E568:$AC568)+'5N inverse'!$A$23*$C569/Setup!$B$17+INDEX('5N inverse'!$A$23:$Y$23,1,'5N mesh'!$B$7+1)*Setup!$B$22</f>
        <v>0</v>
      </c>
      <c r="Z569" s="0" t="n">
        <f aca="false">SUMPRODUCT('5N inverse'!$A$24:$Y$24,'5N mesh'!$B$37:$Z$37,$E568:$AC568)+'5N inverse'!$A$24*$C569/Setup!$B$17+INDEX('5N inverse'!$A$24:$Y$24,1,'5N mesh'!$B$7+1)*Setup!$B$22</f>
        <v>0</v>
      </c>
      <c r="AA569" s="0" t="n">
        <f aca="false">SUMPRODUCT('5N inverse'!$A$25:$Y$25,'5N mesh'!$B$37:$Z$37,$E568:$AC568)+'5N inverse'!$A$25*$C569/Setup!$B$17+INDEX('5N inverse'!$A$25:$Y$25,1,'5N mesh'!$B$7+1)*Setup!$B$22</f>
        <v>0</v>
      </c>
      <c r="AB569" s="0" t="n">
        <f aca="false">SUMPRODUCT('5N inverse'!$A$26:$Y$26,'5N mesh'!$B$37:$Z$37,$E568:$AC568)+'5N inverse'!$A$26*$C569/Setup!$B$17+INDEX('5N inverse'!$A$26:$Y$26,1,'5N mesh'!$B$7+1)*Setup!$B$22</f>
        <v>0</v>
      </c>
      <c r="AC569" s="0" t="n">
        <f aca="false">SUMPRODUCT('5N inverse'!$A$27:$Y$27,'5N mesh'!$B$37:$Z$37,$E568:$AC568)+'5N inverse'!$A$27*$C569/Setup!$B$17+INDEX('5N inverse'!$A$27:$Y$27,1,'5N mesh'!$B$7+1)*Setup!$B$22</f>
        <v>0</v>
      </c>
    </row>
    <row r="570" customFormat="false" ht="15" hidden="false" customHeight="false" outlineLevel="0" collapsed="false">
      <c r="A570" s="0" t="n">
        <v>565</v>
      </c>
      <c r="B570" s="0" t="n">
        <f aca="false">A570*Setup!$B$11/3600</f>
        <v>47.0833333333333</v>
      </c>
      <c r="C570" s="0" t="n">
        <f aca="false">Setup!$B$7+Setup!$B$8*COS(2*PI()*(B570-Setup!$B$9)/24)</f>
        <v>22.880683943876</v>
      </c>
      <c r="D570" s="0" t="n">
        <f aca="false">(C570-E570)/Setup!$B$17</f>
        <v>-17.1045181510521</v>
      </c>
      <c r="E570" s="0" t="n">
        <f aca="false">SUMPRODUCT('5N inverse'!$A$3:$Y$3,'5N mesh'!$B$37:$Z$37,$E569:$AC569)+'5N inverse'!$A$3*$C570/Setup!$B$17+INDEX('5N inverse'!$A$3:$Y$3,1,'5N mesh'!$B$7+1)*Setup!$B$22</f>
        <v>25.1042713035128</v>
      </c>
      <c r="F570" s="0" t="n">
        <f aca="false">SUMPRODUCT('5N inverse'!$A$4:$Y$4,'5N mesh'!$B$37:$Z$37,$E569:$AC569)+'5N inverse'!$A$4*$C570/Setup!$B$17+INDEX('5N inverse'!$A$4:$Y$4,1,'5N mesh'!$B$7+1)*Setup!$B$22</f>
        <v>23.4350014596375</v>
      </c>
      <c r="G570" s="0" t="n">
        <f aca="false">SUMPRODUCT('5N inverse'!$A$5:$Y$5,'5N mesh'!$B$37:$Z$37,$E569:$AC569)+'5N inverse'!$A$5*$C570/Setup!$B$17+INDEX('5N inverse'!$A$5:$Y$5,1,'5N mesh'!$B$7+1)*Setup!$B$22</f>
        <v>20.096461771887</v>
      </c>
      <c r="H570" s="0" t="n">
        <f aca="false">SUMPRODUCT('5N inverse'!$A$6:$Y$6,'5N mesh'!$B$37:$Z$37,$E569:$AC569)+'5N inverse'!$A$6*$C570/Setup!$B$17+INDEX('5N inverse'!$A$6:$Y$6,1,'5N mesh'!$B$7+1)*Setup!$B$22</f>
        <v>16.7579220841364</v>
      </c>
      <c r="I570" s="0" t="n">
        <f aca="false">SUMPRODUCT('5N inverse'!$A$7:$Y$7,'5N mesh'!$B$37:$Z$37,$E569:$AC569)+'5N inverse'!$A$7*$C570/Setup!$B$17+INDEX('5N inverse'!$A$7:$Y$7,1,'5N mesh'!$B$7+1)*Setup!$B$22</f>
        <v>15.0886522402611</v>
      </c>
      <c r="J570" s="0" t="n">
        <f aca="false">SUMPRODUCT('5N inverse'!$A$8:$Y$8,'5N mesh'!$B$37:$Z$37,$E569:$AC569)+'5N inverse'!$A$8*$C570/Setup!$B$17+INDEX('5N inverse'!$A$8:$Y$8,1,'5N mesh'!$B$7+1)*Setup!$B$22</f>
        <v>0</v>
      </c>
      <c r="K570" s="0" t="n">
        <f aca="false">SUMPRODUCT('5N inverse'!$A$9:$Y$9,'5N mesh'!$B$37:$Z$37,$E569:$AC569)+'5N inverse'!$A$9*$C570/Setup!$B$17+INDEX('5N inverse'!$A$9:$Y$9,1,'5N mesh'!$B$7+1)*Setup!$B$22</f>
        <v>0</v>
      </c>
      <c r="L570" s="0" t="n">
        <f aca="false">SUMPRODUCT('5N inverse'!$A$10:$Y$10,'5N mesh'!$B$37:$Z$37,$E569:$AC569)+'5N inverse'!$A$10*$C570/Setup!$B$17+INDEX('5N inverse'!$A$10:$Y$10,1,'5N mesh'!$B$7+1)*Setup!$B$22</f>
        <v>0</v>
      </c>
      <c r="M570" s="0" t="n">
        <f aca="false">SUMPRODUCT('5N inverse'!$A$11:$Y$11,'5N mesh'!$B$37:$Z$37,$E569:$AC569)+'5N inverse'!$A$11*$C570/Setup!$B$17+INDEX('5N inverse'!$A$11:$Y$11,1,'5N mesh'!$B$7+1)*Setup!$B$22</f>
        <v>0</v>
      </c>
      <c r="N570" s="0" t="n">
        <f aca="false">SUMPRODUCT('5N inverse'!$A$12:$Y$12,'5N mesh'!$B$37:$Z$37,$E569:$AC569)+'5N inverse'!$A$12*$C570/Setup!$B$17+INDEX('5N inverse'!$A$12:$Y$12,1,'5N mesh'!$B$7+1)*Setup!$B$22</f>
        <v>0</v>
      </c>
      <c r="O570" s="0" t="n">
        <f aca="false">SUMPRODUCT('5N inverse'!$A$13:$Y$13,'5N mesh'!$B$37:$Z$37,$E569:$AC569)+'5N inverse'!$A$13*$C570/Setup!$B$17+INDEX('5N inverse'!$A$13:$Y$13,1,'5N mesh'!$B$7+1)*Setup!$B$22</f>
        <v>0</v>
      </c>
      <c r="P570" s="0" t="n">
        <f aca="false">SUMPRODUCT('5N inverse'!$A$14:$Y$14,'5N mesh'!$B$37:$Z$37,$E569:$AC569)+'5N inverse'!$A$14*$C570/Setup!$B$17+INDEX('5N inverse'!$A$14:$Y$14,1,'5N mesh'!$B$7+1)*Setup!$B$22</f>
        <v>0</v>
      </c>
      <c r="Q570" s="0" t="n">
        <f aca="false">SUMPRODUCT('5N inverse'!$A$15:$Y$15,'5N mesh'!$B$37:$Z$37,$E569:$AC569)+'5N inverse'!$A$15*$C570/Setup!$B$17+INDEX('5N inverse'!$A$15:$Y$15,1,'5N mesh'!$B$7+1)*Setup!$B$22</f>
        <v>0</v>
      </c>
      <c r="R570" s="0" t="n">
        <f aca="false">SUMPRODUCT('5N inverse'!$A$16:$Y$16,'5N mesh'!$B$37:$Z$37,$E569:$AC569)+'5N inverse'!$A$16*$C570/Setup!$B$17+INDEX('5N inverse'!$A$16:$Y$16,1,'5N mesh'!$B$7+1)*Setup!$B$22</f>
        <v>0</v>
      </c>
      <c r="S570" s="0" t="n">
        <f aca="false">SUMPRODUCT('5N inverse'!$A$17:$Y$17,'5N mesh'!$B$37:$Z$37,$E569:$AC569)+'5N inverse'!$A$17*$C570/Setup!$B$17+INDEX('5N inverse'!$A$17:$Y$17,1,'5N mesh'!$B$7+1)*Setup!$B$22</f>
        <v>0</v>
      </c>
      <c r="T570" s="0" t="n">
        <f aca="false">SUMPRODUCT('5N inverse'!$A$18:$Y$18,'5N mesh'!$B$37:$Z$37,$E569:$AC569)+'5N inverse'!$A$18*$C570/Setup!$B$17+INDEX('5N inverse'!$A$18:$Y$18,1,'5N mesh'!$B$7+1)*Setup!$B$22</f>
        <v>0</v>
      </c>
      <c r="U570" s="0" t="n">
        <f aca="false">SUMPRODUCT('5N inverse'!$A$19:$Y$19,'5N mesh'!$B$37:$Z$37,$E569:$AC569)+'5N inverse'!$A$19*$C570/Setup!$B$17+INDEX('5N inverse'!$A$19:$Y$19,1,'5N mesh'!$B$7+1)*Setup!$B$22</f>
        <v>0</v>
      </c>
      <c r="V570" s="0" t="n">
        <f aca="false">SUMPRODUCT('5N inverse'!$A$20:$Y$20,'5N mesh'!$B$37:$Z$37,$E569:$AC569)+'5N inverse'!$A$20*$C570/Setup!$B$17+INDEX('5N inverse'!$A$20:$Y$20,1,'5N mesh'!$B$7+1)*Setup!$B$22</f>
        <v>0</v>
      </c>
      <c r="W570" s="0" t="n">
        <f aca="false">SUMPRODUCT('5N inverse'!$A$21:$Y$21,'5N mesh'!$B$37:$Z$37,$E569:$AC569)+'5N inverse'!$A$21*$C570/Setup!$B$17+INDEX('5N inverse'!$A$21:$Y$21,1,'5N mesh'!$B$7+1)*Setup!$B$22</f>
        <v>0</v>
      </c>
      <c r="X570" s="0" t="n">
        <f aca="false">SUMPRODUCT('5N inverse'!$A$22:$Y$22,'5N mesh'!$B$37:$Z$37,$E569:$AC569)+'5N inverse'!$A$22*$C570/Setup!$B$17+INDEX('5N inverse'!$A$22:$Y$22,1,'5N mesh'!$B$7+1)*Setup!$B$22</f>
        <v>0</v>
      </c>
      <c r="Y570" s="0" t="n">
        <f aca="false">SUMPRODUCT('5N inverse'!$A$23:$Y$23,'5N mesh'!$B$37:$Z$37,$E569:$AC569)+'5N inverse'!$A$23*$C570/Setup!$B$17+INDEX('5N inverse'!$A$23:$Y$23,1,'5N mesh'!$B$7+1)*Setup!$B$22</f>
        <v>0</v>
      </c>
      <c r="Z570" s="0" t="n">
        <f aca="false">SUMPRODUCT('5N inverse'!$A$24:$Y$24,'5N mesh'!$B$37:$Z$37,$E569:$AC569)+'5N inverse'!$A$24*$C570/Setup!$B$17+INDEX('5N inverse'!$A$24:$Y$24,1,'5N mesh'!$B$7+1)*Setup!$B$22</f>
        <v>0</v>
      </c>
      <c r="AA570" s="0" t="n">
        <f aca="false">SUMPRODUCT('5N inverse'!$A$25:$Y$25,'5N mesh'!$B$37:$Z$37,$E569:$AC569)+'5N inverse'!$A$25*$C570/Setup!$B$17+INDEX('5N inverse'!$A$25:$Y$25,1,'5N mesh'!$B$7+1)*Setup!$B$22</f>
        <v>0</v>
      </c>
      <c r="AB570" s="0" t="n">
        <f aca="false">SUMPRODUCT('5N inverse'!$A$26:$Y$26,'5N mesh'!$B$37:$Z$37,$E569:$AC569)+'5N inverse'!$A$26*$C570/Setup!$B$17+INDEX('5N inverse'!$A$26:$Y$26,1,'5N mesh'!$B$7+1)*Setup!$B$22</f>
        <v>0</v>
      </c>
      <c r="AC570" s="0" t="n">
        <f aca="false">SUMPRODUCT('5N inverse'!$A$27:$Y$27,'5N mesh'!$B$37:$Z$37,$E569:$AC569)+'5N inverse'!$A$27*$C570/Setup!$B$17+INDEX('5N inverse'!$A$27:$Y$27,1,'5N mesh'!$B$7+1)*Setup!$B$22</f>
        <v>0</v>
      </c>
    </row>
    <row r="571" customFormat="false" ht="15" hidden="false" customHeight="false" outlineLevel="0" collapsed="false">
      <c r="A571" s="0" t="n">
        <v>566</v>
      </c>
      <c r="B571" s="0" t="n">
        <f aca="false">A571*Setup!$B$11/3600</f>
        <v>47.1666666666667</v>
      </c>
      <c r="C571" s="0" t="n">
        <f aca="false">Setup!$B$7+Setup!$B$8*COS(2*PI()*(B571-Setup!$B$9)/24)</f>
        <v>22.7971768019829</v>
      </c>
      <c r="D571" s="0" t="n">
        <f aca="false">(C571-E571)/Setup!$B$17</f>
        <v>-17.4895860751721</v>
      </c>
      <c r="E571" s="0" t="n">
        <f aca="false">SUMPRODUCT('5N inverse'!$A$3:$Y$3,'5N mesh'!$B$37:$Z$37,$E570:$AC570)+'5N inverse'!$A$3*$C571/Setup!$B$17+INDEX('5N inverse'!$A$3:$Y$3,1,'5N mesh'!$B$7+1)*Setup!$B$22</f>
        <v>25.0708229917553</v>
      </c>
      <c r="F571" s="0" t="n">
        <f aca="false">SUMPRODUCT('5N inverse'!$A$4:$Y$4,'5N mesh'!$B$37:$Z$37,$E570:$AC570)+'5N inverse'!$A$4*$C571/Setup!$B$17+INDEX('5N inverse'!$A$4:$Y$4,1,'5N mesh'!$B$7+1)*Setup!$B$22</f>
        <v>23.4071068836641</v>
      </c>
      <c r="G571" s="0" t="n">
        <f aca="false">SUMPRODUCT('5N inverse'!$A$5:$Y$5,'5N mesh'!$B$37:$Z$37,$E570:$AC570)+'5N inverse'!$A$5*$C571/Setup!$B$17+INDEX('5N inverse'!$A$5:$Y$5,1,'5N mesh'!$B$7+1)*Setup!$B$22</f>
        <v>20.0796746674817</v>
      </c>
      <c r="H571" s="0" t="n">
        <f aca="false">SUMPRODUCT('5N inverse'!$A$6:$Y$6,'5N mesh'!$B$37:$Z$37,$E570:$AC570)+'5N inverse'!$A$6*$C571/Setup!$B$17+INDEX('5N inverse'!$A$6:$Y$6,1,'5N mesh'!$B$7+1)*Setup!$B$22</f>
        <v>16.7522424512993</v>
      </c>
      <c r="I571" s="0" t="n">
        <f aca="false">SUMPRODUCT('5N inverse'!$A$7:$Y$7,'5N mesh'!$B$37:$Z$37,$E570:$AC570)+'5N inverse'!$A$7*$C571/Setup!$B$17+INDEX('5N inverse'!$A$7:$Y$7,1,'5N mesh'!$B$7+1)*Setup!$B$22</f>
        <v>15.0885263432081</v>
      </c>
      <c r="J571" s="0" t="n">
        <f aca="false">SUMPRODUCT('5N inverse'!$A$8:$Y$8,'5N mesh'!$B$37:$Z$37,$E570:$AC570)+'5N inverse'!$A$8*$C571/Setup!$B$17+INDEX('5N inverse'!$A$8:$Y$8,1,'5N mesh'!$B$7+1)*Setup!$B$22</f>
        <v>0</v>
      </c>
      <c r="K571" s="0" t="n">
        <f aca="false">SUMPRODUCT('5N inverse'!$A$9:$Y$9,'5N mesh'!$B$37:$Z$37,$E570:$AC570)+'5N inverse'!$A$9*$C571/Setup!$B$17+INDEX('5N inverse'!$A$9:$Y$9,1,'5N mesh'!$B$7+1)*Setup!$B$22</f>
        <v>0</v>
      </c>
      <c r="L571" s="0" t="n">
        <f aca="false">SUMPRODUCT('5N inverse'!$A$10:$Y$10,'5N mesh'!$B$37:$Z$37,$E570:$AC570)+'5N inverse'!$A$10*$C571/Setup!$B$17+INDEX('5N inverse'!$A$10:$Y$10,1,'5N mesh'!$B$7+1)*Setup!$B$22</f>
        <v>0</v>
      </c>
      <c r="M571" s="0" t="n">
        <f aca="false">SUMPRODUCT('5N inverse'!$A$11:$Y$11,'5N mesh'!$B$37:$Z$37,$E570:$AC570)+'5N inverse'!$A$11*$C571/Setup!$B$17+INDEX('5N inverse'!$A$11:$Y$11,1,'5N mesh'!$B$7+1)*Setup!$B$22</f>
        <v>0</v>
      </c>
      <c r="N571" s="0" t="n">
        <f aca="false">SUMPRODUCT('5N inverse'!$A$12:$Y$12,'5N mesh'!$B$37:$Z$37,$E570:$AC570)+'5N inverse'!$A$12*$C571/Setup!$B$17+INDEX('5N inverse'!$A$12:$Y$12,1,'5N mesh'!$B$7+1)*Setup!$B$22</f>
        <v>0</v>
      </c>
      <c r="O571" s="0" t="n">
        <f aca="false">SUMPRODUCT('5N inverse'!$A$13:$Y$13,'5N mesh'!$B$37:$Z$37,$E570:$AC570)+'5N inverse'!$A$13*$C571/Setup!$B$17+INDEX('5N inverse'!$A$13:$Y$13,1,'5N mesh'!$B$7+1)*Setup!$B$22</f>
        <v>0</v>
      </c>
      <c r="P571" s="0" t="n">
        <f aca="false">SUMPRODUCT('5N inverse'!$A$14:$Y$14,'5N mesh'!$B$37:$Z$37,$E570:$AC570)+'5N inverse'!$A$14*$C571/Setup!$B$17+INDEX('5N inverse'!$A$14:$Y$14,1,'5N mesh'!$B$7+1)*Setup!$B$22</f>
        <v>0</v>
      </c>
      <c r="Q571" s="0" t="n">
        <f aca="false">SUMPRODUCT('5N inverse'!$A$15:$Y$15,'5N mesh'!$B$37:$Z$37,$E570:$AC570)+'5N inverse'!$A$15*$C571/Setup!$B$17+INDEX('5N inverse'!$A$15:$Y$15,1,'5N mesh'!$B$7+1)*Setup!$B$22</f>
        <v>0</v>
      </c>
      <c r="R571" s="0" t="n">
        <f aca="false">SUMPRODUCT('5N inverse'!$A$16:$Y$16,'5N mesh'!$B$37:$Z$37,$E570:$AC570)+'5N inverse'!$A$16*$C571/Setup!$B$17+INDEX('5N inverse'!$A$16:$Y$16,1,'5N mesh'!$B$7+1)*Setup!$B$22</f>
        <v>0</v>
      </c>
      <c r="S571" s="0" t="n">
        <f aca="false">SUMPRODUCT('5N inverse'!$A$17:$Y$17,'5N mesh'!$B$37:$Z$37,$E570:$AC570)+'5N inverse'!$A$17*$C571/Setup!$B$17+INDEX('5N inverse'!$A$17:$Y$17,1,'5N mesh'!$B$7+1)*Setup!$B$22</f>
        <v>0</v>
      </c>
      <c r="T571" s="0" t="n">
        <f aca="false">SUMPRODUCT('5N inverse'!$A$18:$Y$18,'5N mesh'!$B$37:$Z$37,$E570:$AC570)+'5N inverse'!$A$18*$C571/Setup!$B$17+INDEX('5N inverse'!$A$18:$Y$18,1,'5N mesh'!$B$7+1)*Setup!$B$22</f>
        <v>0</v>
      </c>
      <c r="U571" s="0" t="n">
        <f aca="false">SUMPRODUCT('5N inverse'!$A$19:$Y$19,'5N mesh'!$B$37:$Z$37,$E570:$AC570)+'5N inverse'!$A$19*$C571/Setup!$B$17+INDEX('5N inverse'!$A$19:$Y$19,1,'5N mesh'!$B$7+1)*Setup!$B$22</f>
        <v>0</v>
      </c>
      <c r="V571" s="0" t="n">
        <f aca="false">SUMPRODUCT('5N inverse'!$A$20:$Y$20,'5N mesh'!$B$37:$Z$37,$E570:$AC570)+'5N inverse'!$A$20*$C571/Setup!$B$17+INDEX('5N inverse'!$A$20:$Y$20,1,'5N mesh'!$B$7+1)*Setup!$B$22</f>
        <v>0</v>
      </c>
      <c r="W571" s="0" t="n">
        <f aca="false">SUMPRODUCT('5N inverse'!$A$21:$Y$21,'5N mesh'!$B$37:$Z$37,$E570:$AC570)+'5N inverse'!$A$21*$C571/Setup!$B$17+INDEX('5N inverse'!$A$21:$Y$21,1,'5N mesh'!$B$7+1)*Setup!$B$22</f>
        <v>0</v>
      </c>
      <c r="X571" s="0" t="n">
        <f aca="false">SUMPRODUCT('5N inverse'!$A$22:$Y$22,'5N mesh'!$B$37:$Z$37,$E570:$AC570)+'5N inverse'!$A$22*$C571/Setup!$B$17+INDEX('5N inverse'!$A$22:$Y$22,1,'5N mesh'!$B$7+1)*Setup!$B$22</f>
        <v>0</v>
      </c>
      <c r="Y571" s="0" t="n">
        <f aca="false">SUMPRODUCT('5N inverse'!$A$23:$Y$23,'5N mesh'!$B$37:$Z$37,$E570:$AC570)+'5N inverse'!$A$23*$C571/Setup!$B$17+INDEX('5N inverse'!$A$23:$Y$23,1,'5N mesh'!$B$7+1)*Setup!$B$22</f>
        <v>0</v>
      </c>
      <c r="Z571" s="0" t="n">
        <f aca="false">SUMPRODUCT('5N inverse'!$A$24:$Y$24,'5N mesh'!$B$37:$Z$37,$E570:$AC570)+'5N inverse'!$A$24*$C571/Setup!$B$17+INDEX('5N inverse'!$A$24:$Y$24,1,'5N mesh'!$B$7+1)*Setup!$B$22</f>
        <v>0</v>
      </c>
      <c r="AA571" s="0" t="n">
        <f aca="false">SUMPRODUCT('5N inverse'!$A$25:$Y$25,'5N mesh'!$B$37:$Z$37,$E570:$AC570)+'5N inverse'!$A$25*$C571/Setup!$B$17+INDEX('5N inverse'!$A$25:$Y$25,1,'5N mesh'!$B$7+1)*Setup!$B$22</f>
        <v>0</v>
      </c>
      <c r="AB571" s="0" t="n">
        <f aca="false">SUMPRODUCT('5N inverse'!$A$26:$Y$26,'5N mesh'!$B$37:$Z$37,$E570:$AC570)+'5N inverse'!$A$26*$C571/Setup!$B$17+INDEX('5N inverse'!$A$26:$Y$26,1,'5N mesh'!$B$7+1)*Setup!$B$22</f>
        <v>0</v>
      </c>
      <c r="AC571" s="0" t="n">
        <f aca="false">SUMPRODUCT('5N inverse'!$A$27:$Y$27,'5N mesh'!$B$37:$Z$37,$E570:$AC570)+'5N inverse'!$A$27*$C571/Setup!$B$17+INDEX('5N inverse'!$A$27:$Y$27,1,'5N mesh'!$B$7+1)*Setup!$B$22</f>
        <v>0</v>
      </c>
    </row>
    <row r="572" customFormat="false" ht="15" hidden="false" customHeight="false" outlineLevel="0" collapsed="false">
      <c r="A572" s="0" t="n">
        <v>567</v>
      </c>
      <c r="B572" s="0" t="n">
        <f aca="false">A572*Setup!$B$11/3600</f>
        <v>47.25</v>
      </c>
      <c r="C572" s="0" t="n">
        <f aca="false">Setup!$B$7+Setup!$B$8*COS(2*PI()*(B572-Setup!$B$9)/24)</f>
        <v>22.7142421387874</v>
      </c>
      <c r="D572" s="0" t="n">
        <f aca="false">(C572-E572)/Setup!$B$17</f>
        <v>-17.8654192562864</v>
      </c>
      <c r="E572" s="0" t="n">
        <f aca="false">SUMPRODUCT('5N inverse'!$A$3:$Y$3,'5N mesh'!$B$37:$Z$37,$E571:$AC571)+'5N inverse'!$A$3*$C572/Setup!$B$17+INDEX('5N inverse'!$A$3:$Y$3,1,'5N mesh'!$B$7+1)*Setup!$B$22</f>
        <v>25.0367466421046</v>
      </c>
      <c r="F572" s="0" t="n">
        <f aca="false">SUMPRODUCT('5N inverse'!$A$4:$Y$4,'5N mesh'!$B$37:$Z$37,$E571:$AC571)+'5N inverse'!$A$4*$C572/Setup!$B$17+INDEX('5N inverse'!$A$4:$Y$4,1,'5N mesh'!$B$7+1)*Setup!$B$22</f>
        <v>23.3786878185916</v>
      </c>
      <c r="G572" s="0" t="n">
        <f aca="false">SUMPRODUCT('5N inverse'!$A$5:$Y$5,'5N mesh'!$B$37:$Z$37,$E571:$AC571)+'5N inverse'!$A$5*$C572/Setup!$B$17+INDEX('5N inverse'!$A$5:$Y$5,1,'5N mesh'!$B$7+1)*Setup!$B$22</f>
        <v>20.0625701715655</v>
      </c>
      <c r="H572" s="0" t="n">
        <f aca="false">SUMPRODUCT('5N inverse'!$A$6:$Y$6,'5N mesh'!$B$37:$Z$37,$E571:$AC571)+'5N inverse'!$A$6*$C572/Setup!$B$17+INDEX('5N inverse'!$A$6:$Y$6,1,'5N mesh'!$B$7+1)*Setup!$B$22</f>
        <v>16.7464525245394</v>
      </c>
      <c r="I572" s="0" t="n">
        <f aca="false">SUMPRODUCT('5N inverse'!$A$7:$Y$7,'5N mesh'!$B$37:$Z$37,$E571:$AC571)+'5N inverse'!$A$7*$C572/Setup!$B$17+INDEX('5N inverse'!$A$7:$Y$7,1,'5N mesh'!$B$7+1)*Setup!$B$22</f>
        <v>15.0883937010263</v>
      </c>
      <c r="J572" s="0" t="n">
        <f aca="false">SUMPRODUCT('5N inverse'!$A$8:$Y$8,'5N mesh'!$B$37:$Z$37,$E571:$AC571)+'5N inverse'!$A$8*$C572/Setup!$B$17+INDEX('5N inverse'!$A$8:$Y$8,1,'5N mesh'!$B$7+1)*Setup!$B$22</f>
        <v>0</v>
      </c>
      <c r="K572" s="0" t="n">
        <f aca="false">SUMPRODUCT('5N inverse'!$A$9:$Y$9,'5N mesh'!$B$37:$Z$37,$E571:$AC571)+'5N inverse'!$A$9*$C572/Setup!$B$17+INDEX('5N inverse'!$A$9:$Y$9,1,'5N mesh'!$B$7+1)*Setup!$B$22</f>
        <v>0</v>
      </c>
      <c r="L572" s="0" t="n">
        <f aca="false">SUMPRODUCT('5N inverse'!$A$10:$Y$10,'5N mesh'!$B$37:$Z$37,$E571:$AC571)+'5N inverse'!$A$10*$C572/Setup!$B$17+INDEX('5N inverse'!$A$10:$Y$10,1,'5N mesh'!$B$7+1)*Setup!$B$22</f>
        <v>0</v>
      </c>
      <c r="M572" s="0" t="n">
        <f aca="false">SUMPRODUCT('5N inverse'!$A$11:$Y$11,'5N mesh'!$B$37:$Z$37,$E571:$AC571)+'5N inverse'!$A$11*$C572/Setup!$B$17+INDEX('5N inverse'!$A$11:$Y$11,1,'5N mesh'!$B$7+1)*Setup!$B$22</f>
        <v>0</v>
      </c>
      <c r="N572" s="0" t="n">
        <f aca="false">SUMPRODUCT('5N inverse'!$A$12:$Y$12,'5N mesh'!$B$37:$Z$37,$E571:$AC571)+'5N inverse'!$A$12*$C572/Setup!$B$17+INDEX('5N inverse'!$A$12:$Y$12,1,'5N mesh'!$B$7+1)*Setup!$B$22</f>
        <v>0</v>
      </c>
      <c r="O572" s="0" t="n">
        <f aca="false">SUMPRODUCT('5N inverse'!$A$13:$Y$13,'5N mesh'!$B$37:$Z$37,$E571:$AC571)+'5N inverse'!$A$13*$C572/Setup!$B$17+INDEX('5N inverse'!$A$13:$Y$13,1,'5N mesh'!$B$7+1)*Setup!$B$22</f>
        <v>0</v>
      </c>
      <c r="P572" s="0" t="n">
        <f aca="false">SUMPRODUCT('5N inverse'!$A$14:$Y$14,'5N mesh'!$B$37:$Z$37,$E571:$AC571)+'5N inverse'!$A$14*$C572/Setup!$B$17+INDEX('5N inverse'!$A$14:$Y$14,1,'5N mesh'!$B$7+1)*Setup!$B$22</f>
        <v>0</v>
      </c>
      <c r="Q572" s="0" t="n">
        <f aca="false">SUMPRODUCT('5N inverse'!$A$15:$Y$15,'5N mesh'!$B$37:$Z$37,$E571:$AC571)+'5N inverse'!$A$15*$C572/Setup!$B$17+INDEX('5N inverse'!$A$15:$Y$15,1,'5N mesh'!$B$7+1)*Setup!$B$22</f>
        <v>0</v>
      </c>
      <c r="R572" s="0" t="n">
        <f aca="false">SUMPRODUCT('5N inverse'!$A$16:$Y$16,'5N mesh'!$B$37:$Z$37,$E571:$AC571)+'5N inverse'!$A$16*$C572/Setup!$B$17+INDEX('5N inverse'!$A$16:$Y$16,1,'5N mesh'!$B$7+1)*Setup!$B$22</f>
        <v>0</v>
      </c>
      <c r="S572" s="0" t="n">
        <f aca="false">SUMPRODUCT('5N inverse'!$A$17:$Y$17,'5N mesh'!$B$37:$Z$37,$E571:$AC571)+'5N inverse'!$A$17*$C572/Setup!$B$17+INDEX('5N inverse'!$A$17:$Y$17,1,'5N mesh'!$B$7+1)*Setup!$B$22</f>
        <v>0</v>
      </c>
      <c r="T572" s="0" t="n">
        <f aca="false">SUMPRODUCT('5N inverse'!$A$18:$Y$18,'5N mesh'!$B$37:$Z$37,$E571:$AC571)+'5N inverse'!$A$18*$C572/Setup!$B$17+INDEX('5N inverse'!$A$18:$Y$18,1,'5N mesh'!$B$7+1)*Setup!$B$22</f>
        <v>0</v>
      </c>
      <c r="U572" s="0" t="n">
        <f aca="false">SUMPRODUCT('5N inverse'!$A$19:$Y$19,'5N mesh'!$B$37:$Z$37,$E571:$AC571)+'5N inverse'!$A$19*$C572/Setup!$B$17+INDEX('5N inverse'!$A$19:$Y$19,1,'5N mesh'!$B$7+1)*Setup!$B$22</f>
        <v>0</v>
      </c>
      <c r="V572" s="0" t="n">
        <f aca="false">SUMPRODUCT('5N inverse'!$A$20:$Y$20,'5N mesh'!$B$37:$Z$37,$E571:$AC571)+'5N inverse'!$A$20*$C572/Setup!$B$17+INDEX('5N inverse'!$A$20:$Y$20,1,'5N mesh'!$B$7+1)*Setup!$B$22</f>
        <v>0</v>
      </c>
      <c r="W572" s="0" t="n">
        <f aca="false">SUMPRODUCT('5N inverse'!$A$21:$Y$21,'5N mesh'!$B$37:$Z$37,$E571:$AC571)+'5N inverse'!$A$21*$C572/Setup!$B$17+INDEX('5N inverse'!$A$21:$Y$21,1,'5N mesh'!$B$7+1)*Setup!$B$22</f>
        <v>0</v>
      </c>
      <c r="X572" s="0" t="n">
        <f aca="false">SUMPRODUCT('5N inverse'!$A$22:$Y$22,'5N mesh'!$B$37:$Z$37,$E571:$AC571)+'5N inverse'!$A$22*$C572/Setup!$B$17+INDEX('5N inverse'!$A$22:$Y$22,1,'5N mesh'!$B$7+1)*Setup!$B$22</f>
        <v>0</v>
      </c>
      <c r="Y572" s="0" t="n">
        <f aca="false">SUMPRODUCT('5N inverse'!$A$23:$Y$23,'5N mesh'!$B$37:$Z$37,$E571:$AC571)+'5N inverse'!$A$23*$C572/Setup!$B$17+INDEX('5N inverse'!$A$23:$Y$23,1,'5N mesh'!$B$7+1)*Setup!$B$22</f>
        <v>0</v>
      </c>
      <c r="Z572" s="0" t="n">
        <f aca="false">SUMPRODUCT('5N inverse'!$A$24:$Y$24,'5N mesh'!$B$37:$Z$37,$E571:$AC571)+'5N inverse'!$A$24*$C572/Setup!$B$17+INDEX('5N inverse'!$A$24:$Y$24,1,'5N mesh'!$B$7+1)*Setup!$B$22</f>
        <v>0</v>
      </c>
      <c r="AA572" s="0" t="n">
        <f aca="false">SUMPRODUCT('5N inverse'!$A$25:$Y$25,'5N mesh'!$B$37:$Z$37,$E571:$AC571)+'5N inverse'!$A$25*$C572/Setup!$B$17+INDEX('5N inverse'!$A$25:$Y$25,1,'5N mesh'!$B$7+1)*Setup!$B$22</f>
        <v>0</v>
      </c>
      <c r="AB572" s="0" t="n">
        <f aca="false">SUMPRODUCT('5N inverse'!$A$26:$Y$26,'5N mesh'!$B$37:$Z$37,$E571:$AC571)+'5N inverse'!$A$26*$C572/Setup!$B$17+INDEX('5N inverse'!$A$26:$Y$26,1,'5N mesh'!$B$7+1)*Setup!$B$22</f>
        <v>0</v>
      </c>
      <c r="AC572" s="0" t="n">
        <f aca="false">SUMPRODUCT('5N inverse'!$A$27:$Y$27,'5N mesh'!$B$37:$Z$37,$E571:$AC571)+'5N inverse'!$A$27*$C572/Setup!$B$17+INDEX('5N inverse'!$A$27:$Y$27,1,'5N mesh'!$B$7+1)*Setup!$B$22</f>
        <v>0</v>
      </c>
    </row>
    <row r="573" customFormat="false" ht="15" hidden="false" customHeight="false" outlineLevel="0" collapsed="false">
      <c r="A573" s="0" t="n">
        <v>568</v>
      </c>
      <c r="B573" s="0" t="n">
        <f aca="false">A573*Setup!$B$11/3600</f>
        <v>47.3333333333333</v>
      </c>
      <c r="C573" s="0" t="n">
        <f aca="false">Setup!$B$7+Setup!$B$8*COS(2*PI()*(B573-Setup!$B$9)/24)</f>
        <v>22.6319194266973</v>
      </c>
      <c r="D573" s="0" t="n">
        <f aca="false">(C573-E573)/Setup!$B$17</f>
        <v>-18.2318391494515</v>
      </c>
      <c r="E573" s="0" t="n">
        <f aca="false">SUMPRODUCT('5N inverse'!$A$3:$Y$3,'5N mesh'!$B$37:$Z$37,$E572:$AC572)+'5N inverse'!$A$3*$C573/Setup!$B$17+INDEX('5N inverse'!$A$3:$Y$3,1,'5N mesh'!$B$7+1)*Setup!$B$22</f>
        <v>25.002058516126</v>
      </c>
      <c r="F573" s="0" t="n">
        <f aca="false">SUMPRODUCT('5N inverse'!$A$4:$Y$4,'5N mesh'!$B$37:$Z$37,$E572:$AC572)+'5N inverse'!$A$4*$C573/Setup!$B$17+INDEX('5N inverse'!$A$4:$Y$4,1,'5N mesh'!$B$7+1)*Setup!$B$22</f>
        <v>23.3497578263349</v>
      </c>
      <c r="G573" s="0" t="n">
        <f aca="false">SUMPRODUCT('5N inverse'!$A$5:$Y$5,'5N mesh'!$B$37:$Z$37,$E572:$AC572)+'5N inverse'!$A$5*$C573/Setup!$B$17+INDEX('5N inverse'!$A$5:$Y$5,1,'5N mesh'!$B$7+1)*Setup!$B$22</f>
        <v>20.0451564467528</v>
      </c>
      <c r="H573" s="0" t="n">
        <f aca="false">SUMPRODUCT('5N inverse'!$A$6:$Y$6,'5N mesh'!$B$37:$Z$37,$E572:$AC572)+'5N inverse'!$A$6*$C573/Setup!$B$17+INDEX('5N inverse'!$A$6:$Y$6,1,'5N mesh'!$B$7+1)*Setup!$B$22</f>
        <v>16.7405550671706</v>
      </c>
      <c r="I573" s="0" t="n">
        <f aca="false">SUMPRODUCT('5N inverse'!$A$7:$Y$7,'5N mesh'!$B$37:$Z$37,$E572:$AC572)+'5N inverse'!$A$7*$C573/Setup!$B$17+INDEX('5N inverse'!$A$7:$Y$7,1,'5N mesh'!$B$7+1)*Setup!$B$22</f>
        <v>15.0882543773795</v>
      </c>
      <c r="J573" s="0" t="n">
        <f aca="false">SUMPRODUCT('5N inverse'!$A$8:$Y$8,'5N mesh'!$B$37:$Z$37,$E572:$AC572)+'5N inverse'!$A$8*$C573/Setup!$B$17+INDEX('5N inverse'!$A$8:$Y$8,1,'5N mesh'!$B$7+1)*Setup!$B$22</f>
        <v>0</v>
      </c>
      <c r="K573" s="0" t="n">
        <f aca="false">SUMPRODUCT('5N inverse'!$A$9:$Y$9,'5N mesh'!$B$37:$Z$37,$E572:$AC572)+'5N inverse'!$A$9*$C573/Setup!$B$17+INDEX('5N inverse'!$A$9:$Y$9,1,'5N mesh'!$B$7+1)*Setup!$B$22</f>
        <v>0</v>
      </c>
      <c r="L573" s="0" t="n">
        <f aca="false">SUMPRODUCT('5N inverse'!$A$10:$Y$10,'5N mesh'!$B$37:$Z$37,$E572:$AC572)+'5N inverse'!$A$10*$C573/Setup!$B$17+INDEX('5N inverse'!$A$10:$Y$10,1,'5N mesh'!$B$7+1)*Setup!$B$22</f>
        <v>0</v>
      </c>
      <c r="M573" s="0" t="n">
        <f aca="false">SUMPRODUCT('5N inverse'!$A$11:$Y$11,'5N mesh'!$B$37:$Z$37,$E572:$AC572)+'5N inverse'!$A$11*$C573/Setup!$B$17+INDEX('5N inverse'!$A$11:$Y$11,1,'5N mesh'!$B$7+1)*Setup!$B$22</f>
        <v>0</v>
      </c>
      <c r="N573" s="0" t="n">
        <f aca="false">SUMPRODUCT('5N inverse'!$A$12:$Y$12,'5N mesh'!$B$37:$Z$37,$E572:$AC572)+'5N inverse'!$A$12*$C573/Setup!$B$17+INDEX('5N inverse'!$A$12:$Y$12,1,'5N mesh'!$B$7+1)*Setup!$B$22</f>
        <v>0</v>
      </c>
      <c r="O573" s="0" t="n">
        <f aca="false">SUMPRODUCT('5N inverse'!$A$13:$Y$13,'5N mesh'!$B$37:$Z$37,$E572:$AC572)+'5N inverse'!$A$13*$C573/Setup!$B$17+INDEX('5N inverse'!$A$13:$Y$13,1,'5N mesh'!$B$7+1)*Setup!$B$22</f>
        <v>0</v>
      </c>
      <c r="P573" s="0" t="n">
        <f aca="false">SUMPRODUCT('5N inverse'!$A$14:$Y$14,'5N mesh'!$B$37:$Z$37,$E572:$AC572)+'5N inverse'!$A$14*$C573/Setup!$B$17+INDEX('5N inverse'!$A$14:$Y$14,1,'5N mesh'!$B$7+1)*Setup!$B$22</f>
        <v>0</v>
      </c>
      <c r="Q573" s="0" t="n">
        <f aca="false">SUMPRODUCT('5N inverse'!$A$15:$Y$15,'5N mesh'!$B$37:$Z$37,$E572:$AC572)+'5N inverse'!$A$15*$C573/Setup!$B$17+INDEX('5N inverse'!$A$15:$Y$15,1,'5N mesh'!$B$7+1)*Setup!$B$22</f>
        <v>0</v>
      </c>
      <c r="R573" s="0" t="n">
        <f aca="false">SUMPRODUCT('5N inverse'!$A$16:$Y$16,'5N mesh'!$B$37:$Z$37,$E572:$AC572)+'5N inverse'!$A$16*$C573/Setup!$B$17+INDEX('5N inverse'!$A$16:$Y$16,1,'5N mesh'!$B$7+1)*Setup!$B$22</f>
        <v>0</v>
      </c>
      <c r="S573" s="0" t="n">
        <f aca="false">SUMPRODUCT('5N inverse'!$A$17:$Y$17,'5N mesh'!$B$37:$Z$37,$E572:$AC572)+'5N inverse'!$A$17*$C573/Setup!$B$17+INDEX('5N inverse'!$A$17:$Y$17,1,'5N mesh'!$B$7+1)*Setup!$B$22</f>
        <v>0</v>
      </c>
      <c r="T573" s="0" t="n">
        <f aca="false">SUMPRODUCT('5N inverse'!$A$18:$Y$18,'5N mesh'!$B$37:$Z$37,$E572:$AC572)+'5N inverse'!$A$18*$C573/Setup!$B$17+INDEX('5N inverse'!$A$18:$Y$18,1,'5N mesh'!$B$7+1)*Setup!$B$22</f>
        <v>0</v>
      </c>
      <c r="U573" s="0" t="n">
        <f aca="false">SUMPRODUCT('5N inverse'!$A$19:$Y$19,'5N mesh'!$B$37:$Z$37,$E572:$AC572)+'5N inverse'!$A$19*$C573/Setup!$B$17+INDEX('5N inverse'!$A$19:$Y$19,1,'5N mesh'!$B$7+1)*Setup!$B$22</f>
        <v>0</v>
      </c>
      <c r="V573" s="0" t="n">
        <f aca="false">SUMPRODUCT('5N inverse'!$A$20:$Y$20,'5N mesh'!$B$37:$Z$37,$E572:$AC572)+'5N inverse'!$A$20*$C573/Setup!$B$17+INDEX('5N inverse'!$A$20:$Y$20,1,'5N mesh'!$B$7+1)*Setup!$B$22</f>
        <v>0</v>
      </c>
      <c r="W573" s="0" t="n">
        <f aca="false">SUMPRODUCT('5N inverse'!$A$21:$Y$21,'5N mesh'!$B$37:$Z$37,$E572:$AC572)+'5N inverse'!$A$21*$C573/Setup!$B$17+INDEX('5N inverse'!$A$21:$Y$21,1,'5N mesh'!$B$7+1)*Setup!$B$22</f>
        <v>0</v>
      </c>
      <c r="X573" s="0" t="n">
        <f aca="false">SUMPRODUCT('5N inverse'!$A$22:$Y$22,'5N mesh'!$B$37:$Z$37,$E572:$AC572)+'5N inverse'!$A$22*$C573/Setup!$B$17+INDEX('5N inverse'!$A$22:$Y$22,1,'5N mesh'!$B$7+1)*Setup!$B$22</f>
        <v>0</v>
      </c>
      <c r="Y573" s="0" t="n">
        <f aca="false">SUMPRODUCT('5N inverse'!$A$23:$Y$23,'5N mesh'!$B$37:$Z$37,$E572:$AC572)+'5N inverse'!$A$23*$C573/Setup!$B$17+INDEX('5N inverse'!$A$23:$Y$23,1,'5N mesh'!$B$7+1)*Setup!$B$22</f>
        <v>0</v>
      </c>
      <c r="Z573" s="0" t="n">
        <f aca="false">SUMPRODUCT('5N inverse'!$A$24:$Y$24,'5N mesh'!$B$37:$Z$37,$E572:$AC572)+'5N inverse'!$A$24*$C573/Setup!$B$17+INDEX('5N inverse'!$A$24:$Y$24,1,'5N mesh'!$B$7+1)*Setup!$B$22</f>
        <v>0</v>
      </c>
      <c r="AA573" s="0" t="n">
        <f aca="false">SUMPRODUCT('5N inverse'!$A$25:$Y$25,'5N mesh'!$B$37:$Z$37,$E572:$AC572)+'5N inverse'!$A$25*$C573/Setup!$B$17+INDEX('5N inverse'!$A$25:$Y$25,1,'5N mesh'!$B$7+1)*Setup!$B$22</f>
        <v>0</v>
      </c>
      <c r="AB573" s="0" t="n">
        <f aca="false">SUMPRODUCT('5N inverse'!$A$26:$Y$26,'5N mesh'!$B$37:$Z$37,$E572:$AC572)+'5N inverse'!$A$26*$C573/Setup!$B$17+INDEX('5N inverse'!$A$26:$Y$26,1,'5N mesh'!$B$7+1)*Setup!$B$22</f>
        <v>0</v>
      </c>
      <c r="AC573" s="0" t="n">
        <f aca="false">SUMPRODUCT('5N inverse'!$A$27:$Y$27,'5N mesh'!$B$37:$Z$37,$E572:$AC572)+'5N inverse'!$A$27*$C573/Setup!$B$17+INDEX('5N inverse'!$A$27:$Y$27,1,'5N mesh'!$B$7+1)*Setup!$B$22</f>
        <v>0</v>
      </c>
    </row>
    <row r="574" customFormat="false" ht="15" hidden="false" customHeight="false" outlineLevel="0" collapsed="false">
      <c r="A574" s="0" t="n">
        <v>569</v>
      </c>
      <c r="B574" s="0" t="n">
        <f aca="false">A574*Setup!$B$11/3600</f>
        <v>47.4166666666667</v>
      </c>
      <c r="C574" s="0" t="n">
        <f aca="false">Setup!$B$7+Setup!$B$8*COS(2*PI()*(B574-Setup!$B$9)/24)</f>
        <v>22.5502478468652</v>
      </c>
      <c r="D574" s="0" t="n">
        <f aca="false">(C574-E574)/Setup!$B$17</f>
        <v>-18.5886716855359</v>
      </c>
      <c r="E574" s="0" t="n">
        <f aca="false">SUMPRODUCT('5N inverse'!$A$3:$Y$3,'5N mesh'!$B$37:$Z$37,$E573:$AC573)+'5N inverse'!$A$3*$C574/Setup!$B$17+INDEX('5N inverse'!$A$3:$Y$3,1,'5N mesh'!$B$7+1)*Setup!$B$22</f>
        <v>24.9667751659849</v>
      </c>
      <c r="F574" s="0" t="n">
        <f aca="false">SUMPRODUCT('5N inverse'!$A$4:$Y$4,'5N mesh'!$B$37:$Z$37,$E573:$AC573)+'5N inverse'!$A$4*$C574/Setup!$B$17+INDEX('5N inverse'!$A$4:$Y$4,1,'5N mesh'!$B$7+1)*Setup!$B$22</f>
        <v>23.3203307115048</v>
      </c>
      <c r="G574" s="0" t="n">
        <f aca="false">SUMPRODUCT('5N inverse'!$A$5:$Y$5,'5N mesh'!$B$37:$Z$37,$E573:$AC573)+'5N inverse'!$A$5*$C574/Setup!$B$17+INDEX('5N inverse'!$A$5:$Y$5,1,'5N mesh'!$B$7+1)*Setup!$B$22</f>
        <v>20.0274418025445</v>
      </c>
      <c r="H574" s="0" t="n">
        <f aca="false">SUMPRODUCT('5N inverse'!$A$6:$Y$6,'5N mesh'!$B$37:$Z$37,$E573:$AC573)+'5N inverse'!$A$6*$C574/Setup!$B$17+INDEX('5N inverse'!$A$6:$Y$6,1,'5N mesh'!$B$7+1)*Setup!$B$22</f>
        <v>16.7345528935843</v>
      </c>
      <c r="I574" s="0" t="n">
        <f aca="false">SUMPRODUCT('5N inverse'!$A$7:$Y$7,'5N mesh'!$B$37:$Z$37,$E573:$AC573)+'5N inverse'!$A$7*$C574/Setup!$B$17+INDEX('5N inverse'!$A$7:$Y$7,1,'5N mesh'!$B$7+1)*Setup!$B$22</f>
        <v>15.0881084391041</v>
      </c>
      <c r="J574" s="0" t="n">
        <f aca="false">SUMPRODUCT('5N inverse'!$A$8:$Y$8,'5N mesh'!$B$37:$Z$37,$E573:$AC573)+'5N inverse'!$A$8*$C574/Setup!$B$17+INDEX('5N inverse'!$A$8:$Y$8,1,'5N mesh'!$B$7+1)*Setup!$B$22</f>
        <v>0</v>
      </c>
      <c r="K574" s="0" t="n">
        <f aca="false">SUMPRODUCT('5N inverse'!$A$9:$Y$9,'5N mesh'!$B$37:$Z$37,$E573:$AC573)+'5N inverse'!$A$9*$C574/Setup!$B$17+INDEX('5N inverse'!$A$9:$Y$9,1,'5N mesh'!$B$7+1)*Setup!$B$22</f>
        <v>0</v>
      </c>
      <c r="L574" s="0" t="n">
        <f aca="false">SUMPRODUCT('5N inverse'!$A$10:$Y$10,'5N mesh'!$B$37:$Z$37,$E573:$AC573)+'5N inverse'!$A$10*$C574/Setup!$B$17+INDEX('5N inverse'!$A$10:$Y$10,1,'5N mesh'!$B$7+1)*Setup!$B$22</f>
        <v>0</v>
      </c>
      <c r="M574" s="0" t="n">
        <f aca="false">SUMPRODUCT('5N inverse'!$A$11:$Y$11,'5N mesh'!$B$37:$Z$37,$E573:$AC573)+'5N inverse'!$A$11*$C574/Setup!$B$17+INDEX('5N inverse'!$A$11:$Y$11,1,'5N mesh'!$B$7+1)*Setup!$B$22</f>
        <v>0</v>
      </c>
      <c r="N574" s="0" t="n">
        <f aca="false">SUMPRODUCT('5N inverse'!$A$12:$Y$12,'5N mesh'!$B$37:$Z$37,$E573:$AC573)+'5N inverse'!$A$12*$C574/Setup!$B$17+INDEX('5N inverse'!$A$12:$Y$12,1,'5N mesh'!$B$7+1)*Setup!$B$22</f>
        <v>0</v>
      </c>
      <c r="O574" s="0" t="n">
        <f aca="false">SUMPRODUCT('5N inverse'!$A$13:$Y$13,'5N mesh'!$B$37:$Z$37,$E573:$AC573)+'5N inverse'!$A$13*$C574/Setup!$B$17+INDEX('5N inverse'!$A$13:$Y$13,1,'5N mesh'!$B$7+1)*Setup!$B$22</f>
        <v>0</v>
      </c>
      <c r="P574" s="0" t="n">
        <f aca="false">SUMPRODUCT('5N inverse'!$A$14:$Y$14,'5N mesh'!$B$37:$Z$37,$E573:$AC573)+'5N inverse'!$A$14*$C574/Setup!$B$17+INDEX('5N inverse'!$A$14:$Y$14,1,'5N mesh'!$B$7+1)*Setup!$B$22</f>
        <v>0</v>
      </c>
      <c r="Q574" s="0" t="n">
        <f aca="false">SUMPRODUCT('5N inverse'!$A$15:$Y$15,'5N mesh'!$B$37:$Z$37,$E573:$AC573)+'5N inverse'!$A$15*$C574/Setup!$B$17+INDEX('5N inverse'!$A$15:$Y$15,1,'5N mesh'!$B$7+1)*Setup!$B$22</f>
        <v>0</v>
      </c>
      <c r="R574" s="0" t="n">
        <f aca="false">SUMPRODUCT('5N inverse'!$A$16:$Y$16,'5N mesh'!$B$37:$Z$37,$E573:$AC573)+'5N inverse'!$A$16*$C574/Setup!$B$17+INDEX('5N inverse'!$A$16:$Y$16,1,'5N mesh'!$B$7+1)*Setup!$B$22</f>
        <v>0</v>
      </c>
      <c r="S574" s="0" t="n">
        <f aca="false">SUMPRODUCT('5N inverse'!$A$17:$Y$17,'5N mesh'!$B$37:$Z$37,$E573:$AC573)+'5N inverse'!$A$17*$C574/Setup!$B$17+INDEX('5N inverse'!$A$17:$Y$17,1,'5N mesh'!$B$7+1)*Setup!$B$22</f>
        <v>0</v>
      </c>
      <c r="T574" s="0" t="n">
        <f aca="false">SUMPRODUCT('5N inverse'!$A$18:$Y$18,'5N mesh'!$B$37:$Z$37,$E573:$AC573)+'5N inverse'!$A$18*$C574/Setup!$B$17+INDEX('5N inverse'!$A$18:$Y$18,1,'5N mesh'!$B$7+1)*Setup!$B$22</f>
        <v>0</v>
      </c>
      <c r="U574" s="0" t="n">
        <f aca="false">SUMPRODUCT('5N inverse'!$A$19:$Y$19,'5N mesh'!$B$37:$Z$37,$E573:$AC573)+'5N inverse'!$A$19*$C574/Setup!$B$17+INDEX('5N inverse'!$A$19:$Y$19,1,'5N mesh'!$B$7+1)*Setup!$B$22</f>
        <v>0</v>
      </c>
      <c r="V574" s="0" t="n">
        <f aca="false">SUMPRODUCT('5N inverse'!$A$20:$Y$20,'5N mesh'!$B$37:$Z$37,$E573:$AC573)+'5N inverse'!$A$20*$C574/Setup!$B$17+INDEX('5N inverse'!$A$20:$Y$20,1,'5N mesh'!$B$7+1)*Setup!$B$22</f>
        <v>0</v>
      </c>
      <c r="W574" s="0" t="n">
        <f aca="false">SUMPRODUCT('5N inverse'!$A$21:$Y$21,'5N mesh'!$B$37:$Z$37,$E573:$AC573)+'5N inverse'!$A$21*$C574/Setup!$B$17+INDEX('5N inverse'!$A$21:$Y$21,1,'5N mesh'!$B$7+1)*Setup!$B$22</f>
        <v>0</v>
      </c>
      <c r="X574" s="0" t="n">
        <f aca="false">SUMPRODUCT('5N inverse'!$A$22:$Y$22,'5N mesh'!$B$37:$Z$37,$E573:$AC573)+'5N inverse'!$A$22*$C574/Setup!$B$17+INDEX('5N inverse'!$A$22:$Y$22,1,'5N mesh'!$B$7+1)*Setup!$B$22</f>
        <v>0</v>
      </c>
      <c r="Y574" s="0" t="n">
        <f aca="false">SUMPRODUCT('5N inverse'!$A$23:$Y$23,'5N mesh'!$B$37:$Z$37,$E573:$AC573)+'5N inverse'!$A$23*$C574/Setup!$B$17+INDEX('5N inverse'!$A$23:$Y$23,1,'5N mesh'!$B$7+1)*Setup!$B$22</f>
        <v>0</v>
      </c>
      <c r="Z574" s="0" t="n">
        <f aca="false">SUMPRODUCT('5N inverse'!$A$24:$Y$24,'5N mesh'!$B$37:$Z$37,$E573:$AC573)+'5N inverse'!$A$24*$C574/Setup!$B$17+INDEX('5N inverse'!$A$24:$Y$24,1,'5N mesh'!$B$7+1)*Setup!$B$22</f>
        <v>0</v>
      </c>
      <c r="AA574" s="0" t="n">
        <f aca="false">SUMPRODUCT('5N inverse'!$A$25:$Y$25,'5N mesh'!$B$37:$Z$37,$E573:$AC573)+'5N inverse'!$A$25*$C574/Setup!$B$17+INDEX('5N inverse'!$A$25:$Y$25,1,'5N mesh'!$B$7+1)*Setup!$B$22</f>
        <v>0</v>
      </c>
      <c r="AB574" s="0" t="n">
        <f aca="false">SUMPRODUCT('5N inverse'!$A$26:$Y$26,'5N mesh'!$B$37:$Z$37,$E573:$AC573)+'5N inverse'!$A$26*$C574/Setup!$B$17+INDEX('5N inverse'!$A$26:$Y$26,1,'5N mesh'!$B$7+1)*Setup!$B$22</f>
        <v>0</v>
      </c>
      <c r="AC574" s="0" t="n">
        <f aca="false">SUMPRODUCT('5N inverse'!$A$27:$Y$27,'5N mesh'!$B$37:$Z$37,$E573:$AC573)+'5N inverse'!$A$27*$C574/Setup!$B$17+INDEX('5N inverse'!$A$27:$Y$27,1,'5N mesh'!$B$7+1)*Setup!$B$22</f>
        <v>0</v>
      </c>
    </row>
    <row r="575" customFormat="false" ht="15" hidden="false" customHeight="false" outlineLevel="0" collapsed="false">
      <c r="A575" s="0" t="n">
        <v>570</v>
      </c>
      <c r="B575" s="0" t="n">
        <f aca="false">A575*Setup!$B$11/3600</f>
        <v>47.5</v>
      </c>
      <c r="C575" s="0" t="n">
        <f aca="false">Setup!$B$7+Setup!$B$8*COS(2*PI()*(B575-Setup!$B$9)/24)</f>
        <v>22.4692662705396</v>
      </c>
      <c r="D575" s="0" t="n">
        <f aca="false">(C575-E575)/Setup!$B$17</f>
        <v>-18.9357473541271</v>
      </c>
      <c r="E575" s="0" t="n">
        <f aca="false">SUMPRODUCT('5N inverse'!$A$3:$Y$3,'5N mesh'!$B$37:$Z$37,$E574:$AC574)+'5N inverse'!$A$3*$C575/Setup!$B$17+INDEX('5N inverse'!$A$3:$Y$3,1,'5N mesh'!$B$7+1)*Setup!$B$22</f>
        <v>24.9309134265762</v>
      </c>
      <c r="F575" s="0" t="n">
        <f aca="false">SUMPRODUCT('5N inverse'!$A$4:$Y$4,'5N mesh'!$B$37:$Z$37,$E574:$AC574)+'5N inverse'!$A$4*$C575/Setup!$B$17+INDEX('5N inverse'!$A$4:$Y$4,1,'5N mesh'!$B$7+1)*Setup!$B$22</f>
        <v>23.2904205148432</v>
      </c>
      <c r="G575" s="0" t="n">
        <f aca="false">SUMPRODUCT('5N inverse'!$A$5:$Y$5,'5N mesh'!$B$37:$Z$37,$E574:$AC574)+'5N inverse'!$A$5*$C575/Setup!$B$17+INDEX('5N inverse'!$A$5:$Y$5,1,'5N mesh'!$B$7+1)*Setup!$B$22</f>
        <v>20.0094346913772</v>
      </c>
      <c r="H575" s="0" t="n">
        <f aca="false">SUMPRODUCT('5N inverse'!$A$6:$Y$6,'5N mesh'!$B$37:$Z$37,$E574:$AC574)+'5N inverse'!$A$6*$C575/Setup!$B$17+INDEX('5N inverse'!$A$6:$Y$6,1,'5N mesh'!$B$7+1)*Setup!$B$22</f>
        <v>16.7284488679112</v>
      </c>
      <c r="I575" s="0" t="n">
        <f aca="false">SUMPRODUCT('5N inverse'!$A$7:$Y$7,'5N mesh'!$B$37:$Z$37,$E574:$AC574)+'5N inverse'!$A$7*$C575/Setup!$B$17+INDEX('5N inverse'!$A$7:$Y$7,1,'5N mesh'!$B$7+1)*Setup!$B$22</f>
        <v>15.0879559561782</v>
      </c>
      <c r="J575" s="0" t="n">
        <f aca="false">SUMPRODUCT('5N inverse'!$A$8:$Y$8,'5N mesh'!$B$37:$Z$37,$E574:$AC574)+'5N inverse'!$A$8*$C575/Setup!$B$17+INDEX('5N inverse'!$A$8:$Y$8,1,'5N mesh'!$B$7+1)*Setup!$B$22</f>
        <v>0</v>
      </c>
      <c r="K575" s="0" t="n">
        <f aca="false">SUMPRODUCT('5N inverse'!$A$9:$Y$9,'5N mesh'!$B$37:$Z$37,$E574:$AC574)+'5N inverse'!$A$9*$C575/Setup!$B$17+INDEX('5N inverse'!$A$9:$Y$9,1,'5N mesh'!$B$7+1)*Setup!$B$22</f>
        <v>0</v>
      </c>
      <c r="L575" s="0" t="n">
        <f aca="false">SUMPRODUCT('5N inverse'!$A$10:$Y$10,'5N mesh'!$B$37:$Z$37,$E574:$AC574)+'5N inverse'!$A$10*$C575/Setup!$B$17+INDEX('5N inverse'!$A$10:$Y$10,1,'5N mesh'!$B$7+1)*Setup!$B$22</f>
        <v>0</v>
      </c>
      <c r="M575" s="0" t="n">
        <f aca="false">SUMPRODUCT('5N inverse'!$A$11:$Y$11,'5N mesh'!$B$37:$Z$37,$E574:$AC574)+'5N inverse'!$A$11*$C575/Setup!$B$17+INDEX('5N inverse'!$A$11:$Y$11,1,'5N mesh'!$B$7+1)*Setup!$B$22</f>
        <v>0</v>
      </c>
      <c r="N575" s="0" t="n">
        <f aca="false">SUMPRODUCT('5N inverse'!$A$12:$Y$12,'5N mesh'!$B$37:$Z$37,$E574:$AC574)+'5N inverse'!$A$12*$C575/Setup!$B$17+INDEX('5N inverse'!$A$12:$Y$12,1,'5N mesh'!$B$7+1)*Setup!$B$22</f>
        <v>0</v>
      </c>
      <c r="O575" s="0" t="n">
        <f aca="false">SUMPRODUCT('5N inverse'!$A$13:$Y$13,'5N mesh'!$B$37:$Z$37,$E574:$AC574)+'5N inverse'!$A$13*$C575/Setup!$B$17+INDEX('5N inverse'!$A$13:$Y$13,1,'5N mesh'!$B$7+1)*Setup!$B$22</f>
        <v>0</v>
      </c>
      <c r="P575" s="0" t="n">
        <f aca="false">SUMPRODUCT('5N inverse'!$A$14:$Y$14,'5N mesh'!$B$37:$Z$37,$E574:$AC574)+'5N inverse'!$A$14*$C575/Setup!$B$17+INDEX('5N inverse'!$A$14:$Y$14,1,'5N mesh'!$B$7+1)*Setup!$B$22</f>
        <v>0</v>
      </c>
      <c r="Q575" s="0" t="n">
        <f aca="false">SUMPRODUCT('5N inverse'!$A$15:$Y$15,'5N mesh'!$B$37:$Z$37,$E574:$AC574)+'5N inverse'!$A$15*$C575/Setup!$B$17+INDEX('5N inverse'!$A$15:$Y$15,1,'5N mesh'!$B$7+1)*Setup!$B$22</f>
        <v>0</v>
      </c>
      <c r="R575" s="0" t="n">
        <f aca="false">SUMPRODUCT('5N inverse'!$A$16:$Y$16,'5N mesh'!$B$37:$Z$37,$E574:$AC574)+'5N inverse'!$A$16*$C575/Setup!$B$17+INDEX('5N inverse'!$A$16:$Y$16,1,'5N mesh'!$B$7+1)*Setup!$B$22</f>
        <v>0</v>
      </c>
      <c r="S575" s="0" t="n">
        <f aca="false">SUMPRODUCT('5N inverse'!$A$17:$Y$17,'5N mesh'!$B$37:$Z$37,$E574:$AC574)+'5N inverse'!$A$17*$C575/Setup!$B$17+INDEX('5N inverse'!$A$17:$Y$17,1,'5N mesh'!$B$7+1)*Setup!$B$22</f>
        <v>0</v>
      </c>
      <c r="T575" s="0" t="n">
        <f aca="false">SUMPRODUCT('5N inverse'!$A$18:$Y$18,'5N mesh'!$B$37:$Z$37,$E574:$AC574)+'5N inverse'!$A$18*$C575/Setup!$B$17+INDEX('5N inverse'!$A$18:$Y$18,1,'5N mesh'!$B$7+1)*Setup!$B$22</f>
        <v>0</v>
      </c>
      <c r="U575" s="0" t="n">
        <f aca="false">SUMPRODUCT('5N inverse'!$A$19:$Y$19,'5N mesh'!$B$37:$Z$37,$E574:$AC574)+'5N inverse'!$A$19*$C575/Setup!$B$17+INDEX('5N inverse'!$A$19:$Y$19,1,'5N mesh'!$B$7+1)*Setup!$B$22</f>
        <v>0</v>
      </c>
      <c r="V575" s="0" t="n">
        <f aca="false">SUMPRODUCT('5N inverse'!$A$20:$Y$20,'5N mesh'!$B$37:$Z$37,$E574:$AC574)+'5N inverse'!$A$20*$C575/Setup!$B$17+INDEX('5N inverse'!$A$20:$Y$20,1,'5N mesh'!$B$7+1)*Setup!$B$22</f>
        <v>0</v>
      </c>
      <c r="W575" s="0" t="n">
        <f aca="false">SUMPRODUCT('5N inverse'!$A$21:$Y$21,'5N mesh'!$B$37:$Z$37,$E574:$AC574)+'5N inverse'!$A$21*$C575/Setup!$B$17+INDEX('5N inverse'!$A$21:$Y$21,1,'5N mesh'!$B$7+1)*Setup!$B$22</f>
        <v>0</v>
      </c>
      <c r="X575" s="0" t="n">
        <f aca="false">SUMPRODUCT('5N inverse'!$A$22:$Y$22,'5N mesh'!$B$37:$Z$37,$E574:$AC574)+'5N inverse'!$A$22*$C575/Setup!$B$17+INDEX('5N inverse'!$A$22:$Y$22,1,'5N mesh'!$B$7+1)*Setup!$B$22</f>
        <v>0</v>
      </c>
      <c r="Y575" s="0" t="n">
        <f aca="false">SUMPRODUCT('5N inverse'!$A$23:$Y$23,'5N mesh'!$B$37:$Z$37,$E574:$AC574)+'5N inverse'!$A$23*$C575/Setup!$B$17+INDEX('5N inverse'!$A$23:$Y$23,1,'5N mesh'!$B$7+1)*Setup!$B$22</f>
        <v>0</v>
      </c>
      <c r="Z575" s="0" t="n">
        <f aca="false">SUMPRODUCT('5N inverse'!$A$24:$Y$24,'5N mesh'!$B$37:$Z$37,$E574:$AC574)+'5N inverse'!$A$24*$C575/Setup!$B$17+INDEX('5N inverse'!$A$24:$Y$24,1,'5N mesh'!$B$7+1)*Setup!$B$22</f>
        <v>0</v>
      </c>
      <c r="AA575" s="0" t="n">
        <f aca="false">SUMPRODUCT('5N inverse'!$A$25:$Y$25,'5N mesh'!$B$37:$Z$37,$E574:$AC574)+'5N inverse'!$A$25*$C575/Setup!$B$17+INDEX('5N inverse'!$A$25:$Y$25,1,'5N mesh'!$B$7+1)*Setup!$B$22</f>
        <v>0</v>
      </c>
      <c r="AB575" s="0" t="n">
        <f aca="false">SUMPRODUCT('5N inverse'!$A$26:$Y$26,'5N mesh'!$B$37:$Z$37,$E574:$AC574)+'5N inverse'!$A$26*$C575/Setup!$B$17+INDEX('5N inverse'!$A$26:$Y$26,1,'5N mesh'!$B$7+1)*Setup!$B$22</f>
        <v>0</v>
      </c>
      <c r="AC575" s="0" t="n">
        <f aca="false">SUMPRODUCT('5N inverse'!$A$27:$Y$27,'5N mesh'!$B$37:$Z$37,$E574:$AC574)+'5N inverse'!$A$27*$C575/Setup!$B$17+INDEX('5N inverse'!$A$27:$Y$27,1,'5N mesh'!$B$7+1)*Setup!$B$22</f>
        <v>0</v>
      </c>
    </row>
    <row r="576" customFormat="false" ht="15" hidden="false" customHeight="false" outlineLevel="0" collapsed="false">
      <c r="A576" s="0" t="n">
        <v>571</v>
      </c>
      <c r="B576" s="0" t="n">
        <f aca="false">A576*Setup!$B$11/3600</f>
        <v>47.5833333333333</v>
      </c>
      <c r="C576" s="0" t="n">
        <f aca="false">Setup!$B$7+Setup!$B$8*COS(2*PI()*(B576-Setup!$B$9)/24)</f>
        <v>22.389013240565</v>
      </c>
      <c r="D576" s="0" t="n">
        <f aca="false">(C576-E576)/Setup!$B$17</f>
        <v>-19.272901284266</v>
      </c>
      <c r="E576" s="0" t="n">
        <f aca="false">SUMPRODUCT('5N inverse'!$A$3:$Y$3,'5N mesh'!$B$37:$Z$37,$E575:$AC575)+'5N inverse'!$A$3*$C576/Setup!$B$17+INDEX('5N inverse'!$A$3:$Y$3,1,'5N mesh'!$B$7+1)*Setup!$B$22</f>
        <v>24.8944904075196</v>
      </c>
      <c r="F576" s="0" t="n">
        <f aca="false">SUMPRODUCT('5N inverse'!$A$4:$Y$4,'5N mesh'!$B$37:$Z$37,$E575:$AC575)+'5N inverse'!$A$4*$C576/Setup!$B$17+INDEX('5N inverse'!$A$4:$Y$4,1,'5N mesh'!$B$7+1)*Setup!$B$22</f>
        <v>23.2600415065476</v>
      </c>
      <c r="G576" s="0" t="n">
        <f aca="false">SUMPRODUCT('5N inverse'!$A$5:$Y$5,'5N mesh'!$B$37:$Z$37,$E575:$AC575)+'5N inverse'!$A$5*$C576/Setup!$B$17+INDEX('5N inverse'!$A$5:$Y$5,1,'5N mesh'!$B$7+1)*Setup!$B$22</f>
        <v>19.9911437046035</v>
      </c>
      <c r="H576" s="0" t="n">
        <f aca="false">SUMPRODUCT('5N inverse'!$A$6:$Y$6,'5N mesh'!$B$37:$Z$37,$E575:$AC575)+'5N inverse'!$A$6*$C576/Setup!$B$17+INDEX('5N inverse'!$A$6:$Y$6,1,'5N mesh'!$B$7+1)*Setup!$B$22</f>
        <v>16.7222459026594</v>
      </c>
      <c r="I576" s="0" t="n">
        <f aca="false">SUMPRODUCT('5N inverse'!$A$7:$Y$7,'5N mesh'!$B$37:$Z$37,$E575:$AC575)+'5N inverse'!$A$7*$C576/Setup!$B$17+INDEX('5N inverse'!$A$7:$Y$7,1,'5N mesh'!$B$7+1)*Setup!$B$22</f>
        <v>15.0877970016874</v>
      </c>
      <c r="J576" s="0" t="n">
        <f aca="false">SUMPRODUCT('5N inverse'!$A$8:$Y$8,'5N mesh'!$B$37:$Z$37,$E575:$AC575)+'5N inverse'!$A$8*$C576/Setup!$B$17+INDEX('5N inverse'!$A$8:$Y$8,1,'5N mesh'!$B$7+1)*Setup!$B$22</f>
        <v>0</v>
      </c>
      <c r="K576" s="0" t="n">
        <f aca="false">SUMPRODUCT('5N inverse'!$A$9:$Y$9,'5N mesh'!$B$37:$Z$37,$E575:$AC575)+'5N inverse'!$A$9*$C576/Setup!$B$17+INDEX('5N inverse'!$A$9:$Y$9,1,'5N mesh'!$B$7+1)*Setup!$B$22</f>
        <v>0</v>
      </c>
      <c r="L576" s="0" t="n">
        <f aca="false">SUMPRODUCT('5N inverse'!$A$10:$Y$10,'5N mesh'!$B$37:$Z$37,$E575:$AC575)+'5N inverse'!$A$10*$C576/Setup!$B$17+INDEX('5N inverse'!$A$10:$Y$10,1,'5N mesh'!$B$7+1)*Setup!$B$22</f>
        <v>0</v>
      </c>
      <c r="M576" s="0" t="n">
        <f aca="false">SUMPRODUCT('5N inverse'!$A$11:$Y$11,'5N mesh'!$B$37:$Z$37,$E575:$AC575)+'5N inverse'!$A$11*$C576/Setup!$B$17+INDEX('5N inverse'!$A$11:$Y$11,1,'5N mesh'!$B$7+1)*Setup!$B$22</f>
        <v>0</v>
      </c>
      <c r="N576" s="0" t="n">
        <f aca="false">SUMPRODUCT('5N inverse'!$A$12:$Y$12,'5N mesh'!$B$37:$Z$37,$E575:$AC575)+'5N inverse'!$A$12*$C576/Setup!$B$17+INDEX('5N inverse'!$A$12:$Y$12,1,'5N mesh'!$B$7+1)*Setup!$B$22</f>
        <v>0</v>
      </c>
      <c r="O576" s="0" t="n">
        <f aca="false">SUMPRODUCT('5N inverse'!$A$13:$Y$13,'5N mesh'!$B$37:$Z$37,$E575:$AC575)+'5N inverse'!$A$13*$C576/Setup!$B$17+INDEX('5N inverse'!$A$13:$Y$13,1,'5N mesh'!$B$7+1)*Setup!$B$22</f>
        <v>0</v>
      </c>
      <c r="P576" s="0" t="n">
        <f aca="false">SUMPRODUCT('5N inverse'!$A$14:$Y$14,'5N mesh'!$B$37:$Z$37,$E575:$AC575)+'5N inverse'!$A$14*$C576/Setup!$B$17+INDEX('5N inverse'!$A$14:$Y$14,1,'5N mesh'!$B$7+1)*Setup!$B$22</f>
        <v>0</v>
      </c>
      <c r="Q576" s="0" t="n">
        <f aca="false">SUMPRODUCT('5N inverse'!$A$15:$Y$15,'5N mesh'!$B$37:$Z$37,$E575:$AC575)+'5N inverse'!$A$15*$C576/Setup!$B$17+INDEX('5N inverse'!$A$15:$Y$15,1,'5N mesh'!$B$7+1)*Setup!$B$22</f>
        <v>0</v>
      </c>
      <c r="R576" s="0" t="n">
        <f aca="false">SUMPRODUCT('5N inverse'!$A$16:$Y$16,'5N mesh'!$B$37:$Z$37,$E575:$AC575)+'5N inverse'!$A$16*$C576/Setup!$B$17+INDEX('5N inverse'!$A$16:$Y$16,1,'5N mesh'!$B$7+1)*Setup!$B$22</f>
        <v>0</v>
      </c>
      <c r="S576" s="0" t="n">
        <f aca="false">SUMPRODUCT('5N inverse'!$A$17:$Y$17,'5N mesh'!$B$37:$Z$37,$E575:$AC575)+'5N inverse'!$A$17*$C576/Setup!$B$17+INDEX('5N inverse'!$A$17:$Y$17,1,'5N mesh'!$B$7+1)*Setup!$B$22</f>
        <v>0</v>
      </c>
      <c r="T576" s="0" t="n">
        <f aca="false">SUMPRODUCT('5N inverse'!$A$18:$Y$18,'5N mesh'!$B$37:$Z$37,$E575:$AC575)+'5N inverse'!$A$18*$C576/Setup!$B$17+INDEX('5N inverse'!$A$18:$Y$18,1,'5N mesh'!$B$7+1)*Setup!$B$22</f>
        <v>0</v>
      </c>
      <c r="U576" s="0" t="n">
        <f aca="false">SUMPRODUCT('5N inverse'!$A$19:$Y$19,'5N mesh'!$B$37:$Z$37,$E575:$AC575)+'5N inverse'!$A$19*$C576/Setup!$B$17+INDEX('5N inverse'!$A$19:$Y$19,1,'5N mesh'!$B$7+1)*Setup!$B$22</f>
        <v>0</v>
      </c>
      <c r="V576" s="0" t="n">
        <f aca="false">SUMPRODUCT('5N inverse'!$A$20:$Y$20,'5N mesh'!$B$37:$Z$37,$E575:$AC575)+'5N inverse'!$A$20*$C576/Setup!$B$17+INDEX('5N inverse'!$A$20:$Y$20,1,'5N mesh'!$B$7+1)*Setup!$B$22</f>
        <v>0</v>
      </c>
      <c r="W576" s="0" t="n">
        <f aca="false">SUMPRODUCT('5N inverse'!$A$21:$Y$21,'5N mesh'!$B$37:$Z$37,$E575:$AC575)+'5N inverse'!$A$21*$C576/Setup!$B$17+INDEX('5N inverse'!$A$21:$Y$21,1,'5N mesh'!$B$7+1)*Setup!$B$22</f>
        <v>0</v>
      </c>
      <c r="X576" s="0" t="n">
        <f aca="false">SUMPRODUCT('5N inverse'!$A$22:$Y$22,'5N mesh'!$B$37:$Z$37,$E575:$AC575)+'5N inverse'!$A$22*$C576/Setup!$B$17+INDEX('5N inverse'!$A$22:$Y$22,1,'5N mesh'!$B$7+1)*Setup!$B$22</f>
        <v>0</v>
      </c>
      <c r="Y576" s="0" t="n">
        <f aca="false">SUMPRODUCT('5N inverse'!$A$23:$Y$23,'5N mesh'!$B$37:$Z$37,$E575:$AC575)+'5N inverse'!$A$23*$C576/Setup!$B$17+INDEX('5N inverse'!$A$23:$Y$23,1,'5N mesh'!$B$7+1)*Setup!$B$22</f>
        <v>0</v>
      </c>
      <c r="Z576" s="0" t="n">
        <f aca="false">SUMPRODUCT('5N inverse'!$A$24:$Y$24,'5N mesh'!$B$37:$Z$37,$E575:$AC575)+'5N inverse'!$A$24*$C576/Setup!$B$17+INDEX('5N inverse'!$A$24:$Y$24,1,'5N mesh'!$B$7+1)*Setup!$B$22</f>
        <v>0</v>
      </c>
      <c r="AA576" s="0" t="n">
        <f aca="false">SUMPRODUCT('5N inverse'!$A$25:$Y$25,'5N mesh'!$B$37:$Z$37,$E575:$AC575)+'5N inverse'!$A$25*$C576/Setup!$B$17+INDEX('5N inverse'!$A$25:$Y$25,1,'5N mesh'!$B$7+1)*Setup!$B$22</f>
        <v>0</v>
      </c>
      <c r="AB576" s="0" t="n">
        <f aca="false">SUMPRODUCT('5N inverse'!$A$26:$Y$26,'5N mesh'!$B$37:$Z$37,$E575:$AC575)+'5N inverse'!$A$26*$C576/Setup!$B$17+INDEX('5N inverse'!$A$26:$Y$26,1,'5N mesh'!$B$7+1)*Setup!$B$22</f>
        <v>0</v>
      </c>
      <c r="AC576" s="0" t="n">
        <f aca="false">SUMPRODUCT('5N inverse'!$A$27:$Y$27,'5N mesh'!$B$37:$Z$37,$E575:$AC575)+'5N inverse'!$A$27*$C576/Setup!$B$17+INDEX('5N inverse'!$A$27:$Y$27,1,'5N mesh'!$B$7+1)*Setup!$B$22</f>
        <v>0</v>
      </c>
    </row>
    <row r="577" customFormat="false" ht="15" hidden="false" customHeight="false" outlineLevel="0" collapsed="false">
      <c r="A577" s="0" t="n">
        <v>572</v>
      </c>
      <c r="B577" s="0" t="n">
        <f aca="false">A577*Setup!$B$11/3600</f>
        <v>47.6666666666667</v>
      </c>
      <c r="C577" s="0" t="n">
        <f aca="false">Setup!$B$7+Setup!$B$8*COS(2*PI()*(B577-Setup!$B$9)/24)</f>
        <v>22.3095269530372</v>
      </c>
      <c r="D577" s="0" t="n">
        <f aca="false">(C577-E577)/Setup!$B$17</f>
        <v>-19.5999733229742</v>
      </c>
      <c r="E577" s="0" t="n">
        <f aca="false">SUMPRODUCT('5N inverse'!$A$3:$Y$3,'5N mesh'!$B$37:$Z$37,$E576:$AC576)+'5N inverse'!$A$3*$C577/Setup!$B$17+INDEX('5N inverse'!$A$3:$Y$3,1,'5N mesh'!$B$7+1)*Setup!$B$22</f>
        <v>24.8575234850239</v>
      </c>
      <c r="F577" s="0" t="n">
        <f aca="false">SUMPRODUCT('5N inverse'!$A$4:$Y$4,'5N mesh'!$B$37:$Z$37,$E576:$AC576)+'5N inverse'!$A$4*$C577/Setup!$B$17+INDEX('5N inverse'!$A$4:$Y$4,1,'5N mesh'!$B$7+1)*Setup!$B$22</f>
        <v>23.229208179485</v>
      </c>
      <c r="G577" s="0" t="n">
        <f aca="false">SUMPRODUCT('5N inverse'!$A$5:$Y$5,'5N mesh'!$B$37:$Z$37,$E576:$AC576)+'5N inverse'!$A$5*$C577/Setup!$B$17+INDEX('5N inverse'!$A$5:$Y$5,1,'5N mesh'!$B$7+1)*Setup!$B$22</f>
        <v>19.9725775684074</v>
      </c>
      <c r="H577" s="0" t="n">
        <f aca="false">SUMPRODUCT('5N inverse'!$A$6:$Y$6,'5N mesh'!$B$37:$Z$37,$E576:$AC576)+'5N inverse'!$A$6*$C577/Setup!$B$17+INDEX('5N inverse'!$A$6:$Y$6,1,'5N mesh'!$B$7+1)*Setup!$B$22</f>
        <v>16.7159469573298</v>
      </c>
      <c r="I577" s="0" t="n">
        <f aca="false">SUMPRODUCT('5N inverse'!$A$7:$Y$7,'5N mesh'!$B$37:$Z$37,$E576:$AC576)+'5N inverse'!$A$7*$C577/Setup!$B$17+INDEX('5N inverse'!$A$7:$Y$7,1,'5N mesh'!$B$7+1)*Setup!$B$22</f>
        <v>15.087631651791</v>
      </c>
      <c r="J577" s="0" t="n">
        <f aca="false">SUMPRODUCT('5N inverse'!$A$8:$Y$8,'5N mesh'!$B$37:$Z$37,$E576:$AC576)+'5N inverse'!$A$8*$C577/Setup!$B$17+INDEX('5N inverse'!$A$8:$Y$8,1,'5N mesh'!$B$7+1)*Setup!$B$22</f>
        <v>0</v>
      </c>
      <c r="K577" s="0" t="n">
        <f aca="false">SUMPRODUCT('5N inverse'!$A$9:$Y$9,'5N mesh'!$B$37:$Z$37,$E576:$AC576)+'5N inverse'!$A$9*$C577/Setup!$B$17+INDEX('5N inverse'!$A$9:$Y$9,1,'5N mesh'!$B$7+1)*Setup!$B$22</f>
        <v>0</v>
      </c>
      <c r="L577" s="0" t="n">
        <f aca="false">SUMPRODUCT('5N inverse'!$A$10:$Y$10,'5N mesh'!$B$37:$Z$37,$E576:$AC576)+'5N inverse'!$A$10*$C577/Setup!$B$17+INDEX('5N inverse'!$A$10:$Y$10,1,'5N mesh'!$B$7+1)*Setup!$B$22</f>
        <v>0</v>
      </c>
      <c r="M577" s="0" t="n">
        <f aca="false">SUMPRODUCT('5N inverse'!$A$11:$Y$11,'5N mesh'!$B$37:$Z$37,$E576:$AC576)+'5N inverse'!$A$11*$C577/Setup!$B$17+INDEX('5N inverse'!$A$11:$Y$11,1,'5N mesh'!$B$7+1)*Setup!$B$22</f>
        <v>0</v>
      </c>
      <c r="N577" s="0" t="n">
        <f aca="false">SUMPRODUCT('5N inverse'!$A$12:$Y$12,'5N mesh'!$B$37:$Z$37,$E576:$AC576)+'5N inverse'!$A$12*$C577/Setup!$B$17+INDEX('5N inverse'!$A$12:$Y$12,1,'5N mesh'!$B$7+1)*Setup!$B$22</f>
        <v>0</v>
      </c>
      <c r="O577" s="0" t="n">
        <f aca="false">SUMPRODUCT('5N inverse'!$A$13:$Y$13,'5N mesh'!$B$37:$Z$37,$E576:$AC576)+'5N inverse'!$A$13*$C577/Setup!$B$17+INDEX('5N inverse'!$A$13:$Y$13,1,'5N mesh'!$B$7+1)*Setup!$B$22</f>
        <v>0</v>
      </c>
      <c r="P577" s="0" t="n">
        <f aca="false">SUMPRODUCT('5N inverse'!$A$14:$Y$14,'5N mesh'!$B$37:$Z$37,$E576:$AC576)+'5N inverse'!$A$14*$C577/Setup!$B$17+INDEX('5N inverse'!$A$14:$Y$14,1,'5N mesh'!$B$7+1)*Setup!$B$22</f>
        <v>0</v>
      </c>
      <c r="Q577" s="0" t="n">
        <f aca="false">SUMPRODUCT('5N inverse'!$A$15:$Y$15,'5N mesh'!$B$37:$Z$37,$E576:$AC576)+'5N inverse'!$A$15*$C577/Setup!$B$17+INDEX('5N inverse'!$A$15:$Y$15,1,'5N mesh'!$B$7+1)*Setup!$B$22</f>
        <v>0</v>
      </c>
      <c r="R577" s="0" t="n">
        <f aca="false">SUMPRODUCT('5N inverse'!$A$16:$Y$16,'5N mesh'!$B$37:$Z$37,$E576:$AC576)+'5N inverse'!$A$16*$C577/Setup!$B$17+INDEX('5N inverse'!$A$16:$Y$16,1,'5N mesh'!$B$7+1)*Setup!$B$22</f>
        <v>0</v>
      </c>
      <c r="S577" s="0" t="n">
        <f aca="false">SUMPRODUCT('5N inverse'!$A$17:$Y$17,'5N mesh'!$B$37:$Z$37,$E576:$AC576)+'5N inverse'!$A$17*$C577/Setup!$B$17+INDEX('5N inverse'!$A$17:$Y$17,1,'5N mesh'!$B$7+1)*Setup!$B$22</f>
        <v>0</v>
      </c>
      <c r="T577" s="0" t="n">
        <f aca="false">SUMPRODUCT('5N inverse'!$A$18:$Y$18,'5N mesh'!$B$37:$Z$37,$E576:$AC576)+'5N inverse'!$A$18*$C577/Setup!$B$17+INDEX('5N inverse'!$A$18:$Y$18,1,'5N mesh'!$B$7+1)*Setup!$B$22</f>
        <v>0</v>
      </c>
      <c r="U577" s="0" t="n">
        <f aca="false">SUMPRODUCT('5N inverse'!$A$19:$Y$19,'5N mesh'!$B$37:$Z$37,$E576:$AC576)+'5N inverse'!$A$19*$C577/Setup!$B$17+INDEX('5N inverse'!$A$19:$Y$19,1,'5N mesh'!$B$7+1)*Setup!$B$22</f>
        <v>0</v>
      </c>
      <c r="V577" s="0" t="n">
        <f aca="false">SUMPRODUCT('5N inverse'!$A$20:$Y$20,'5N mesh'!$B$37:$Z$37,$E576:$AC576)+'5N inverse'!$A$20*$C577/Setup!$B$17+INDEX('5N inverse'!$A$20:$Y$20,1,'5N mesh'!$B$7+1)*Setup!$B$22</f>
        <v>0</v>
      </c>
      <c r="W577" s="0" t="n">
        <f aca="false">SUMPRODUCT('5N inverse'!$A$21:$Y$21,'5N mesh'!$B$37:$Z$37,$E576:$AC576)+'5N inverse'!$A$21*$C577/Setup!$B$17+INDEX('5N inverse'!$A$21:$Y$21,1,'5N mesh'!$B$7+1)*Setup!$B$22</f>
        <v>0</v>
      </c>
      <c r="X577" s="0" t="n">
        <f aca="false">SUMPRODUCT('5N inverse'!$A$22:$Y$22,'5N mesh'!$B$37:$Z$37,$E576:$AC576)+'5N inverse'!$A$22*$C577/Setup!$B$17+INDEX('5N inverse'!$A$22:$Y$22,1,'5N mesh'!$B$7+1)*Setup!$B$22</f>
        <v>0</v>
      </c>
      <c r="Y577" s="0" t="n">
        <f aca="false">SUMPRODUCT('5N inverse'!$A$23:$Y$23,'5N mesh'!$B$37:$Z$37,$E576:$AC576)+'5N inverse'!$A$23*$C577/Setup!$B$17+INDEX('5N inverse'!$A$23:$Y$23,1,'5N mesh'!$B$7+1)*Setup!$B$22</f>
        <v>0</v>
      </c>
      <c r="Z577" s="0" t="n">
        <f aca="false">SUMPRODUCT('5N inverse'!$A$24:$Y$24,'5N mesh'!$B$37:$Z$37,$E576:$AC576)+'5N inverse'!$A$24*$C577/Setup!$B$17+INDEX('5N inverse'!$A$24:$Y$24,1,'5N mesh'!$B$7+1)*Setup!$B$22</f>
        <v>0</v>
      </c>
      <c r="AA577" s="0" t="n">
        <f aca="false">SUMPRODUCT('5N inverse'!$A$25:$Y$25,'5N mesh'!$B$37:$Z$37,$E576:$AC576)+'5N inverse'!$A$25*$C577/Setup!$B$17+INDEX('5N inverse'!$A$25:$Y$25,1,'5N mesh'!$B$7+1)*Setup!$B$22</f>
        <v>0</v>
      </c>
      <c r="AB577" s="0" t="n">
        <f aca="false">SUMPRODUCT('5N inverse'!$A$26:$Y$26,'5N mesh'!$B$37:$Z$37,$E576:$AC576)+'5N inverse'!$A$26*$C577/Setup!$B$17+INDEX('5N inverse'!$A$26:$Y$26,1,'5N mesh'!$B$7+1)*Setup!$B$22</f>
        <v>0</v>
      </c>
      <c r="AC577" s="0" t="n">
        <f aca="false">SUMPRODUCT('5N inverse'!$A$27:$Y$27,'5N mesh'!$B$37:$Z$37,$E576:$AC576)+'5N inverse'!$A$27*$C577/Setup!$B$17+INDEX('5N inverse'!$A$27:$Y$27,1,'5N mesh'!$B$7+1)*Setup!$B$22</f>
        <v>0</v>
      </c>
    </row>
    <row r="578" customFormat="false" ht="15" hidden="false" customHeight="false" outlineLevel="0" collapsed="false">
      <c r="A578" s="0" t="n">
        <v>573</v>
      </c>
      <c r="B578" s="0" t="n">
        <f aca="false">A578*Setup!$B$11/3600</f>
        <v>47.75</v>
      </c>
      <c r="C578" s="0" t="n">
        <f aca="false">Setup!$B$7+Setup!$B$8*COS(2*PI()*(B578-Setup!$B$9)/24)</f>
        <v>22.230845239124</v>
      </c>
      <c r="D578" s="0" t="n">
        <f aca="false">(C578-E578)/Setup!$B$17</f>
        <v>-19.9168081115346</v>
      </c>
      <c r="E578" s="0" t="n">
        <f aca="false">SUMPRODUCT('5N inverse'!$A$3:$Y$3,'5N mesh'!$B$37:$Z$37,$E577:$AC577)+'5N inverse'!$A$3*$C578/Setup!$B$17+INDEX('5N inverse'!$A$3:$Y$3,1,'5N mesh'!$B$7+1)*Setup!$B$22</f>
        <v>24.8200302936235</v>
      </c>
      <c r="F578" s="0" t="n">
        <f aca="false">SUMPRODUCT('5N inverse'!$A$4:$Y$4,'5N mesh'!$B$37:$Z$37,$E577:$AC577)+'5N inverse'!$A$4*$C578/Setup!$B$17+INDEX('5N inverse'!$A$4:$Y$4,1,'5N mesh'!$B$7+1)*Setup!$B$22</f>
        <v>23.1979352423004</v>
      </c>
      <c r="G578" s="0" t="n">
        <f aca="false">SUMPRODUCT('5N inverse'!$A$5:$Y$5,'5N mesh'!$B$37:$Z$37,$E577:$AC577)+'5N inverse'!$A$5*$C578/Setup!$B$17+INDEX('5N inverse'!$A$5:$Y$5,1,'5N mesh'!$B$7+1)*Setup!$B$22</f>
        <v>19.9537451396543</v>
      </c>
      <c r="H578" s="0" t="n">
        <f aca="false">SUMPRODUCT('5N inverse'!$A$6:$Y$6,'5N mesh'!$B$37:$Z$37,$E577:$AC577)+'5N inverse'!$A$6*$C578/Setup!$B$17+INDEX('5N inverse'!$A$6:$Y$6,1,'5N mesh'!$B$7+1)*Setup!$B$22</f>
        <v>16.7095550370083</v>
      </c>
      <c r="I578" s="0" t="n">
        <f aca="false">SUMPRODUCT('5N inverse'!$A$7:$Y$7,'5N mesh'!$B$37:$Z$37,$E577:$AC577)+'5N inverse'!$A$7*$C578/Setup!$B$17+INDEX('5N inverse'!$A$7:$Y$7,1,'5N mesh'!$B$7+1)*Setup!$B$22</f>
        <v>15.0874599856852</v>
      </c>
      <c r="J578" s="0" t="n">
        <f aca="false">SUMPRODUCT('5N inverse'!$A$8:$Y$8,'5N mesh'!$B$37:$Z$37,$E577:$AC577)+'5N inverse'!$A$8*$C578/Setup!$B$17+INDEX('5N inverse'!$A$8:$Y$8,1,'5N mesh'!$B$7+1)*Setup!$B$22</f>
        <v>0</v>
      </c>
      <c r="K578" s="0" t="n">
        <f aca="false">SUMPRODUCT('5N inverse'!$A$9:$Y$9,'5N mesh'!$B$37:$Z$37,$E577:$AC577)+'5N inverse'!$A$9*$C578/Setup!$B$17+INDEX('5N inverse'!$A$9:$Y$9,1,'5N mesh'!$B$7+1)*Setup!$B$22</f>
        <v>0</v>
      </c>
      <c r="L578" s="0" t="n">
        <f aca="false">SUMPRODUCT('5N inverse'!$A$10:$Y$10,'5N mesh'!$B$37:$Z$37,$E577:$AC577)+'5N inverse'!$A$10*$C578/Setup!$B$17+INDEX('5N inverse'!$A$10:$Y$10,1,'5N mesh'!$B$7+1)*Setup!$B$22</f>
        <v>0</v>
      </c>
      <c r="M578" s="0" t="n">
        <f aca="false">SUMPRODUCT('5N inverse'!$A$11:$Y$11,'5N mesh'!$B$37:$Z$37,$E577:$AC577)+'5N inverse'!$A$11*$C578/Setup!$B$17+INDEX('5N inverse'!$A$11:$Y$11,1,'5N mesh'!$B$7+1)*Setup!$B$22</f>
        <v>0</v>
      </c>
      <c r="N578" s="0" t="n">
        <f aca="false">SUMPRODUCT('5N inverse'!$A$12:$Y$12,'5N mesh'!$B$37:$Z$37,$E577:$AC577)+'5N inverse'!$A$12*$C578/Setup!$B$17+INDEX('5N inverse'!$A$12:$Y$12,1,'5N mesh'!$B$7+1)*Setup!$B$22</f>
        <v>0</v>
      </c>
      <c r="O578" s="0" t="n">
        <f aca="false">SUMPRODUCT('5N inverse'!$A$13:$Y$13,'5N mesh'!$B$37:$Z$37,$E577:$AC577)+'5N inverse'!$A$13*$C578/Setup!$B$17+INDEX('5N inverse'!$A$13:$Y$13,1,'5N mesh'!$B$7+1)*Setup!$B$22</f>
        <v>0</v>
      </c>
      <c r="P578" s="0" t="n">
        <f aca="false">SUMPRODUCT('5N inverse'!$A$14:$Y$14,'5N mesh'!$B$37:$Z$37,$E577:$AC577)+'5N inverse'!$A$14*$C578/Setup!$B$17+INDEX('5N inverse'!$A$14:$Y$14,1,'5N mesh'!$B$7+1)*Setup!$B$22</f>
        <v>0</v>
      </c>
      <c r="Q578" s="0" t="n">
        <f aca="false">SUMPRODUCT('5N inverse'!$A$15:$Y$15,'5N mesh'!$B$37:$Z$37,$E577:$AC577)+'5N inverse'!$A$15*$C578/Setup!$B$17+INDEX('5N inverse'!$A$15:$Y$15,1,'5N mesh'!$B$7+1)*Setup!$B$22</f>
        <v>0</v>
      </c>
      <c r="R578" s="0" t="n">
        <f aca="false">SUMPRODUCT('5N inverse'!$A$16:$Y$16,'5N mesh'!$B$37:$Z$37,$E577:$AC577)+'5N inverse'!$A$16*$C578/Setup!$B$17+INDEX('5N inverse'!$A$16:$Y$16,1,'5N mesh'!$B$7+1)*Setup!$B$22</f>
        <v>0</v>
      </c>
      <c r="S578" s="0" t="n">
        <f aca="false">SUMPRODUCT('5N inverse'!$A$17:$Y$17,'5N mesh'!$B$37:$Z$37,$E577:$AC577)+'5N inverse'!$A$17*$C578/Setup!$B$17+INDEX('5N inverse'!$A$17:$Y$17,1,'5N mesh'!$B$7+1)*Setup!$B$22</f>
        <v>0</v>
      </c>
      <c r="T578" s="0" t="n">
        <f aca="false">SUMPRODUCT('5N inverse'!$A$18:$Y$18,'5N mesh'!$B$37:$Z$37,$E577:$AC577)+'5N inverse'!$A$18*$C578/Setup!$B$17+INDEX('5N inverse'!$A$18:$Y$18,1,'5N mesh'!$B$7+1)*Setup!$B$22</f>
        <v>0</v>
      </c>
      <c r="U578" s="0" t="n">
        <f aca="false">SUMPRODUCT('5N inverse'!$A$19:$Y$19,'5N mesh'!$B$37:$Z$37,$E577:$AC577)+'5N inverse'!$A$19*$C578/Setup!$B$17+INDEX('5N inverse'!$A$19:$Y$19,1,'5N mesh'!$B$7+1)*Setup!$B$22</f>
        <v>0</v>
      </c>
      <c r="V578" s="0" t="n">
        <f aca="false">SUMPRODUCT('5N inverse'!$A$20:$Y$20,'5N mesh'!$B$37:$Z$37,$E577:$AC577)+'5N inverse'!$A$20*$C578/Setup!$B$17+INDEX('5N inverse'!$A$20:$Y$20,1,'5N mesh'!$B$7+1)*Setup!$B$22</f>
        <v>0</v>
      </c>
      <c r="W578" s="0" t="n">
        <f aca="false">SUMPRODUCT('5N inverse'!$A$21:$Y$21,'5N mesh'!$B$37:$Z$37,$E577:$AC577)+'5N inverse'!$A$21*$C578/Setup!$B$17+INDEX('5N inverse'!$A$21:$Y$21,1,'5N mesh'!$B$7+1)*Setup!$B$22</f>
        <v>0</v>
      </c>
      <c r="X578" s="0" t="n">
        <f aca="false">SUMPRODUCT('5N inverse'!$A$22:$Y$22,'5N mesh'!$B$37:$Z$37,$E577:$AC577)+'5N inverse'!$A$22*$C578/Setup!$B$17+INDEX('5N inverse'!$A$22:$Y$22,1,'5N mesh'!$B$7+1)*Setup!$B$22</f>
        <v>0</v>
      </c>
      <c r="Y578" s="0" t="n">
        <f aca="false">SUMPRODUCT('5N inverse'!$A$23:$Y$23,'5N mesh'!$B$37:$Z$37,$E577:$AC577)+'5N inverse'!$A$23*$C578/Setup!$B$17+INDEX('5N inverse'!$A$23:$Y$23,1,'5N mesh'!$B$7+1)*Setup!$B$22</f>
        <v>0</v>
      </c>
      <c r="Z578" s="0" t="n">
        <f aca="false">SUMPRODUCT('5N inverse'!$A$24:$Y$24,'5N mesh'!$B$37:$Z$37,$E577:$AC577)+'5N inverse'!$A$24*$C578/Setup!$B$17+INDEX('5N inverse'!$A$24:$Y$24,1,'5N mesh'!$B$7+1)*Setup!$B$22</f>
        <v>0</v>
      </c>
      <c r="AA578" s="0" t="n">
        <f aca="false">SUMPRODUCT('5N inverse'!$A$25:$Y$25,'5N mesh'!$B$37:$Z$37,$E577:$AC577)+'5N inverse'!$A$25*$C578/Setup!$B$17+INDEX('5N inverse'!$A$25:$Y$25,1,'5N mesh'!$B$7+1)*Setup!$B$22</f>
        <v>0</v>
      </c>
      <c r="AB578" s="0" t="n">
        <f aca="false">SUMPRODUCT('5N inverse'!$A$26:$Y$26,'5N mesh'!$B$37:$Z$37,$E577:$AC577)+'5N inverse'!$A$26*$C578/Setup!$B$17+INDEX('5N inverse'!$A$26:$Y$26,1,'5N mesh'!$B$7+1)*Setup!$B$22</f>
        <v>0</v>
      </c>
      <c r="AC578" s="0" t="n">
        <f aca="false">SUMPRODUCT('5N inverse'!$A$27:$Y$27,'5N mesh'!$B$37:$Z$37,$E577:$AC577)+'5N inverse'!$A$27*$C578/Setup!$B$17+INDEX('5N inverse'!$A$27:$Y$27,1,'5N mesh'!$B$7+1)*Setup!$B$22</f>
        <v>0</v>
      </c>
    </row>
    <row r="579" customFormat="false" ht="15" hidden="false" customHeight="false" outlineLevel="0" collapsed="false">
      <c r="A579" s="0" t="n">
        <v>574</v>
      </c>
      <c r="B579" s="0" t="n">
        <f aca="false">A579*Setup!$B$11/3600</f>
        <v>47.8333333333333</v>
      </c>
      <c r="C579" s="0" t="n">
        <f aca="false">Setup!$B$7+Setup!$B$8*COS(2*PI()*(B579-Setup!$B$9)/24)</f>
        <v>22.1530055470599</v>
      </c>
      <c r="D579" s="0" t="n">
        <f aca="false">(C579-E579)/Setup!$B$17</f>
        <v>-20.2232551594882</v>
      </c>
      <c r="E579" s="0" t="n">
        <f aca="false">SUMPRODUCT('5N inverse'!$A$3:$Y$3,'5N mesh'!$B$37:$Z$37,$E578:$AC578)+'5N inverse'!$A$3*$C579/Setup!$B$17+INDEX('5N inverse'!$A$3:$Y$3,1,'5N mesh'!$B$7+1)*Setup!$B$22</f>
        <v>24.7820287177933</v>
      </c>
      <c r="F579" s="0" t="n">
        <f aca="false">SUMPRODUCT('5N inverse'!$A$4:$Y$4,'5N mesh'!$B$37:$Z$37,$E578:$AC578)+'5N inverse'!$A$4*$C579/Setup!$B$17+INDEX('5N inverse'!$A$4:$Y$4,1,'5N mesh'!$B$7+1)*Setup!$B$22</f>
        <v>23.1662376124221</v>
      </c>
      <c r="G579" s="0" t="n">
        <f aca="false">SUMPRODUCT('5N inverse'!$A$5:$Y$5,'5N mesh'!$B$37:$Z$37,$E578:$AC578)+'5N inverse'!$A$5*$C579/Setup!$B$17+INDEX('5N inverse'!$A$5:$Y$5,1,'5N mesh'!$B$7+1)*Setup!$B$22</f>
        <v>19.9346554016796</v>
      </c>
      <c r="H579" s="0" t="n">
        <f aca="false">SUMPRODUCT('5N inverse'!$A$6:$Y$6,'5N mesh'!$B$37:$Z$37,$E578:$AC578)+'5N inverse'!$A$6*$C579/Setup!$B$17+INDEX('5N inverse'!$A$6:$Y$6,1,'5N mesh'!$B$7+1)*Setup!$B$22</f>
        <v>16.7030731909372</v>
      </c>
      <c r="I579" s="0" t="n">
        <f aca="false">SUMPRODUCT('5N inverse'!$A$7:$Y$7,'5N mesh'!$B$37:$Z$37,$E578:$AC578)+'5N inverse'!$A$7*$C579/Setup!$B$17+INDEX('5N inverse'!$A$7:$Y$7,1,'5N mesh'!$B$7+1)*Setup!$B$22</f>
        <v>15.0872820855659</v>
      </c>
      <c r="J579" s="0" t="n">
        <f aca="false">SUMPRODUCT('5N inverse'!$A$8:$Y$8,'5N mesh'!$B$37:$Z$37,$E578:$AC578)+'5N inverse'!$A$8*$C579/Setup!$B$17+INDEX('5N inverse'!$A$8:$Y$8,1,'5N mesh'!$B$7+1)*Setup!$B$22</f>
        <v>0</v>
      </c>
      <c r="K579" s="0" t="n">
        <f aca="false">SUMPRODUCT('5N inverse'!$A$9:$Y$9,'5N mesh'!$B$37:$Z$37,$E578:$AC578)+'5N inverse'!$A$9*$C579/Setup!$B$17+INDEX('5N inverse'!$A$9:$Y$9,1,'5N mesh'!$B$7+1)*Setup!$B$22</f>
        <v>0</v>
      </c>
      <c r="L579" s="0" t="n">
        <f aca="false">SUMPRODUCT('5N inverse'!$A$10:$Y$10,'5N mesh'!$B$37:$Z$37,$E578:$AC578)+'5N inverse'!$A$10*$C579/Setup!$B$17+INDEX('5N inverse'!$A$10:$Y$10,1,'5N mesh'!$B$7+1)*Setup!$B$22</f>
        <v>0</v>
      </c>
      <c r="M579" s="0" t="n">
        <f aca="false">SUMPRODUCT('5N inverse'!$A$11:$Y$11,'5N mesh'!$B$37:$Z$37,$E578:$AC578)+'5N inverse'!$A$11*$C579/Setup!$B$17+INDEX('5N inverse'!$A$11:$Y$11,1,'5N mesh'!$B$7+1)*Setup!$B$22</f>
        <v>0</v>
      </c>
      <c r="N579" s="0" t="n">
        <f aca="false">SUMPRODUCT('5N inverse'!$A$12:$Y$12,'5N mesh'!$B$37:$Z$37,$E578:$AC578)+'5N inverse'!$A$12*$C579/Setup!$B$17+INDEX('5N inverse'!$A$12:$Y$12,1,'5N mesh'!$B$7+1)*Setup!$B$22</f>
        <v>0</v>
      </c>
      <c r="O579" s="0" t="n">
        <f aca="false">SUMPRODUCT('5N inverse'!$A$13:$Y$13,'5N mesh'!$B$37:$Z$37,$E578:$AC578)+'5N inverse'!$A$13*$C579/Setup!$B$17+INDEX('5N inverse'!$A$13:$Y$13,1,'5N mesh'!$B$7+1)*Setup!$B$22</f>
        <v>0</v>
      </c>
      <c r="P579" s="0" t="n">
        <f aca="false">SUMPRODUCT('5N inverse'!$A$14:$Y$14,'5N mesh'!$B$37:$Z$37,$E578:$AC578)+'5N inverse'!$A$14*$C579/Setup!$B$17+INDEX('5N inverse'!$A$14:$Y$14,1,'5N mesh'!$B$7+1)*Setup!$B$22</f>
        <v>0</v>
      </c>
      <c r="Q579" s="0" t="n">
        <f aca="false">SUMPRODUCT('5N inverse'!$A$15:$Y$15,'5N mesh'!$B$37:$Z$37,$E578:$AC578)+'5N inverse'!$A$15*$C579/Setup!$B$17+INDEX('5N inverse'!$A$15:$Y$15,1,'5N mesh'!$B$7+1)*Setup!$B$22</f>
        <v>0</v>
      </c>
      <c r="R579" s="0" t="n">
        <f aca="false">SUMPRODUCT('5N inverse'!$A$16:$Y$16,'5N mesh'!$B$37:$Z$37,$E578:$AC578)+'5N inverse'!$A$16*$C579/Setup!$B$17+INDEX('5N inverse'!$A$16:$Y$16,1,'5N mesh'!$B$7+1)*Setup!$B$22</f>
        <v>0</v>
      </c>
      <c r="S579" s="0" t="n">
        <f aca="false">SUMPRODUCT('5N inverse'!$A$17:$Y$17,'5N mesh'!$B$37:$Z$37,$E578:$AC578)+'5N inverse'!$A$17*$C579/Setup!$B$17+INDEX('5N inverse'!$A$17:$Y$17,1,'5N mesh'!$B$7+1)*Setup!$B$22</f>
        <v>0</v>
      </c>
      <c r="T579" s="0" t="n">
        <f aca="false">SUMPRODUCT('5N inverse'!$A$18:$Y$18,'5N mesh'!$B$37:$Z$37,$E578:$AC578)+'5N inverse'!$A$18*$C579/Setup!$B$17+INDEX('5N inverse'!$A$18:$Y$18,1,'5N mesh'!$B$7+1)*Setup!$B$22</f>
        <v>0</v>
      </c>
      <c r="U579" s="0" t="n">
        <f aca="false">SUMPRODUCT('5N inverse'!$A$19:$Y$19,'5N mesh'!$B$37:$Z$37,$E578:$AC578)+'5N inverse'!$A$19*$C579/Setup!$B$17+INDEX('5N inverse'!$A$19:$Y$19,1,'5N mesh'!$B$7+1)*Setup!$B$22</f>
        <v>0</v>
      </c>
      <c r="V579" s="0" t="n">
        <f aca="false">SUMPRODUCT('5N inverse'!$A$20:$Y$20,'5N mesh'!$B$37:$Z$37,$E578:$AC578)+'5N inverse'!$A$20*$C579/Setup!$B$17+INDEX('5N inverse'!$A$20:$Y$20,1,'5N mesh'!$B$7+1)*Setup!$B$22</f>
        <v>0</v>
      </c>
      <c r="W579" s="0" t="n">
        <f aca="false">SUMPRODUCT('5N inverse'!$A$21:$Y$21,'5N mesh'!$B$37:$Z$37,$E578:$AC578)+'5N inverse'!$A$21*$C579/Setup!$B$17+INDEX('5N inverse'!$A$21:$Y$21,1,'5N mesh'!$B$7+1)*Setup!$B$22</f>
        <v>0</v>
      </c>
      <c r="X579" s="0" t="n">
        <f aca="false">SUMPRODUCT('5N inverse'!$A$22:$Y$22,'5N mesh'!$B$37:$Z$37,$E578:$AC578)+'5N inverse'!$A$22*$C579/Setup!$B$17+INDEX('5N inverse'!$A$22:$Y$22,1,'5N mesh'!$B$7+1)*Setup!$B$22</f>
        <v>0</v>
      </c>
      <c r="Y579" s="0" t="n">
        <f aca="false">SUMPRODUCT('5N inverse'!$A$23:$Y$23,'5N mesh'!$B$37:$Z$37,$E578:$AC578)+'5N inverse'!$A$23*$C579/Setup!$B$17+INDEX('5N inverse'!$A$23:$Y$23,1,'5N mesh'!$B$7+1)*Setup!$B$22</f>
        <v>0</v>
      </c>
      <c r="Z579" s="0" t="n">
        <f aca="false">SUMPRODUCT('5N inverse'!$A$24:$Y$24,'5N mesh'!$B$37:$Z$37,$E578:$AC578)+'5N inverse'!$A$24*$C579/Setup!$B$17+INDEX('5N inverse'!$A$24:$Y$24,1,'5N mesh'!$B$7+1)*Setup!$B$22</f>
        <v>0</v>
      </c>
      <c r="AA579" s="0" t="n">
        <f aca="false">SUMPRODUCT('5N inverse'!$A$25:$Y$25,'5N mesh'!$B$37:$Z$37,$E578:$AC578)+'5N inverse'!$A$25*$C579/Setup!$B$17+INDEX('5N inverse'!$A$25:$Y$25,1,'5N mesh'!$B$7+1)*Setup!$B$22</f>
        <v>0</v>
      </c>
      <c r="AB579" s="0" t="n">
        <f aca="false">SUMPRODUCT('5N inverse'!$A$26:$Y$26,'5N mesh'!$B$37:$Z$37,$E578:$AC578)+'5N inverse'!$A$26*$C579/Setup!$B$17+INDEX('5N inverse'!$A$26:$Y$26,1,'5N mesh'!$B$7+1)*Setup!$B$22</f>
        <v>0</v>
      </c>
      <c r="AC579" s="0" t="n">
        <f aca="false">SUMPRODUCT('5N inverse'!$A$27:$Y$27,'5N mesh'!$B$37:$Z$37,$E578:$AC578)+'5N inverse'!$A$27*$C579/Setup!$B$17+INDEX('5N inverse'!$A$27:$Y$27,1,'5N mesh'!$B$7+1)*Setup!$B$22</f>
        <v>0</v>
      </c>
    </row>
    <row r="580" customFormat="false" ht="15" hidden="false" customHeight="false" outlineLevel="0" collapsed="false">
      <c r="A580" s="0" t="n">
        <v>575</v>
      </c>
      <c r="B580" s="0" t="n">
        <f aca="false">A580*Setup!$B$11/3600</f>
        <v>47.9166666666667</v>
      </c>
      <c r="C580" s="0" t="n">
        <f aca="false">Setup!$B$7+Setup!$B$8*COS(2*PI()*(B580-Setup!$B$9)/24)</f>
        <v>22.0760449243225</v>
      </c>
      <c r="D580" s="0" t="n">
        <f aca="false">(C580-E580)/Setup!$B$17</f>
        <v>-20.519168916315</v>
      </c>
      <c r="E580" s="0" t="n">
        <f aca="false">SUMPRODUCT('5N inverse'!$A$3:$Y$3,'5N mesh'!$B$37:$Z$37,$E579:$AC579)+'5N inverse'!$A$3*$C580/Setup!$B$17+INDEX('5N inverse'!$A$3:$Y$3,1,'5N mesh'!$B$7+1)*Setup!$B$22</f>
        <v>24.7435368834434</v>
      </c>
      <c r="F580" s="0" t="n">
        <f aca="false">SUMPRODUCT('5N inverse'!$A$4:$Y$4,'5N mesh'!$B$37:$Z$37,$E579:$AC579)+'5N inverse'!$A$4*$C580/Setup!$B$17+INDEX('5N inverse'!$A$4:$Y$4,1,'5N mesh'!$B$7+1)*Setup!$B$22</f>
        <v>23.1341304089678</v>
      </c>
      <c r="G580" s="0" t="n">
        <f aca="false">SUMPRODUCT('5N inverse'!$A$5:$Y$5,'5N mesh'!$B$37:$Z$37,$E579:$AC579)+'5N inverse'!$A$5*$C580/Setup!$B$17+INDEX('5N inverse'!$A$5:$Y$5,1,'5N mesh'!$B$7+1)*Setup!$B$22</f>
        <v>19.9153174600164</v>
      </c>
      <c r="H580" s="0" t="n">
        <f aca="false">SUMPRODUCT('5N inverse'!$A$6:$Y$6,'5N mesh'!$B$37:$Z$37,$E579:$AC579)+'5N inverse'!$A$6*$C580/Setup!$B$17+INDEX('5N inverse'!$A$6:$Y$6,1,'5N mesh'!$B$7+1)*Setup!$B$22</f>
        <v>16.6965045110651</v>
      </c>
      <c r="I580" s="0" t="n">
        <f aca="false">SUMPRODUCT('5N inverse'!$A$7:$Y$7,'5N mesh'!$B$37:$Z$37,$E579:$AC579)+'5N inverse'!$A$7*$C580/Setup!$B$17+INDEX('5N inverse'!$A$7:$Y$7,1,'5N mesh'!$B$7+1)*Setup!$B$22</f>
        <v>15.0870980365895</v>
      </c>
      <c r="J580" s="0" t="n">
        <f aca="false">SUMPRODUCT('5N inverse'!$A$8:$Y$8,'5N mesh'!$B$37:$Z$37,$E579:$AC579)+'5N inverse'!$A$8*$C580/Setup!$B$17+INDEX('5N inverse'!$A$8:$Y$8,1,'5N mesh'!$B$7+1)*Setup!$B$22</f>
        <v>0</v>
      </c>
      <c r="K580" s="0" t="n">
        <f aca="false">SUMPRODUCT('5N inverse'!$A$9:$Y$9,'5N mesh'!$B$37:$Z$37,$E579:$AC579)+'5N inverse'!$A$9*$C580/Setup!$B$17+INDEX('5N inverse'!$A$9:$Y$9,1,'5N mesh'!$B$7+1)*Setup!$B$22</f>
        <v>0</v>
      </c>
      <c r="L580" s="0" t="n">
        <f aca="false">SUMPRODUCT('5N inverse'!$A$10:$Y$10,'5N mesh'!$B$37:$Z$37,$E579:$AC579)+'5N inverse'!$A$10*$C580/Setup!$B$17+INDEX('5N inverse'!$A$10:$Y$10,1,'5N mesh'!$B$7+1)*Setup!$B$22</f>
        <v>0</v>
      </c>
      <c r="M580" s="0" t="n">
        <f aca="false">SUMPRODUCT('5N inverse'!$A$11:$Y$11,'5N mesh'!$B$37:$Z$37,$E579:$AC579)+'5N inverse'!$A$11*$C580/Setup!$B$17+INDEX('5N inverse'!$A$11:$Y$11,1,'5N mesh'!$B$7+1)*Setup!$B$22</f>
        <v>0</v>
      </c>
      <c r="N580" s="0" t="n">
        <f aca="false">SUMPRODUCT('5N inverse'!$A$12:$Y$12,'5N mesh'!$B$37:$Z$37,$E579:$AC579)+'5N inverse'!$A$12*$C580/Setup!$B$17+INDEX('5N inverse'!$A$12:$Y$12,1,'5N mesh'!$B$7+1)*Setup!$B$22</f>
        <v>0</v>
      </c>
      <c r="O580" s="0" t="n">
        <f aca="false">SUMPRODUCT('5N inverse'!$A$13:$Y$13,'5N mesh'!$B$37:$Z$37,$E579:$AC579)+'5N inverse'!$A$13*$C580/Setup!$B$17+INDEX('5N inverse'!$A$13:$Y$13,1,'5N mesh'!$B$7+1)*Setup!$B$22</f>
        <v>0</v>
      </c>
      <c r="P580" s="0" t="n">
        <f aca="false">SUMPRODUCT('5N inverse'!$A$14:$Y$14,'5N mesh'!$B$37:$Z$37,$E579:$AC579)+'5N inverse'!$A$14*$C580/Setup!$B$17+INDEX('5N inverse'!$A$14:$Y$14,1,'5N mesh'!$B$7+1)*Setup!$B$22</f>
        <v>0</v>
      </c>
      <c r="Q580" s="0" t="n">
        <f aca="false">SUMPRODUCT('5N inverse'!$A$15:$Y$15,'5N mesh'!$B$37:$Z$37,$E579:$AC579)+'5N inverse'!$A$15*$C580/Setup!$B$17+INDEX('5N inverse'!$A$15:$Y$15,1,'5N mesh'!$B$7+1)*Setup!$B$22</f>
        <v>0</v>
      </c>
      <c r="R580" s="0" t="n">
        <f aca="false">SUMPRODUCT('5N inverse'!$A$16:$Y$16,'5N mesh'!$B$37:$Z$37,$E579:$AC579)+'5N inverse'!$A$16*$C580/Setup!$B$17+INDEX('5N inverse'!$A$16:$Y$16,1,'5N mesh'!$B$7+1)*Setup!$B$22</f>
        <v>0</v>
      </c>
      <c r="S580" s="0" t="n">
        <f aca="false">SUMPRODUCT('5N inverse'!$A$17:$Y$17,'5N mesh'!$B$37:$Z$37,$E579:$AC579)+'5N inverse'!$A$17*$C580/Setup!$B$17+INDEX('5N inverse'!$A$17:$Y$17,1,'5N mesh'!$B$7+1)*Setup!$B$22</f>
        <v>0</v>
      </c>
      <c r="T580" s="0" t="n">
        <f aca="false">SUMPRODUCT('5N inverse'!$A$18:$Y$18,'5N mesh'!$B$37:$Z$37,$E579:$AC579)+'5N inverse'!$A$18*$C580/Setup!$B$17+INDEX('5N inverse'!$A$18:$Y$18,1,'5N mesh'!$B$7+1)*Setup!$B$22</f>
        <v>0</v>
      </c>
      <c r="U580" s="0" t="n">
        <f aca="false">SUMPRODUCT('5N inverse'!$A$19:$Y$19,'5N mesh'!$B$37:$Z$37,$E579:$AC579)+'5N inverse'!$A$19*$C580/Setup!$B$17+INDEX('5N inverse'!$A$19:$Y$19,1,'5N mesh'!$B$7+1)*Setup!$B$22</f>
        <v>0</v>
      </c>
      <c r="V580" s="0" t="n">
        <f aca="false">SUMPRODUCT('5N inverse'!$A$20:$Y$20,'5N mesh'!$B$37:$Z$37,$E579:$AC579)+'5N inverse'!$A$20*$C580/Setup!$B$17+INDEX('5N inverse'!$A$20:$Y$20,1,'5N mesh'!$B$7+1)*Setup!$B$22</f>
        <v>0</v>
      </c>
      <c r="W580" s="0" t="n">
        <f aca="false">SUMPRODUCT('5N inverse'!$A$21:$Y$21,'5N mesh'!$B$37:$Z$37,$E579:$AC579)+'5N inverse'!$A$21*$C580/Setup!$B$17+INDEX('5N inverse'!$A$21:$Y$21,1,'5N mesh'!$B$7+1)*Setup!$B$22</f>
        <v>0</v>
      </c>
      <c r="X580" s="0" t="n">
        <f aca="false">SUMPRODUCT('5N inverse'!$A$22:$Y$22,'5N mesh'!$B$37:$Z$37,$E579:$AC579)+'5N inverse'!$A$22*$C580/Setup!$B$17+INDEX('5N inverse'!$A$22:$Y$22,1,'5N mesh'!$B$7+1)*Setup!$B$22</f>
        <v>0</v>
      </c>
      <c r="Y580" s="0" t="n">
        <f aca="false">SUMPRODUCT('5N inverse'!$A$23:$Y$23,'5N mesh'!$B$37:$Z$37,$E579:$AC579)+'5N inverse'!$A$23*$C580/Setup!$B$17+INDEX('5N inverse'!$A$23:$Y$23,1,'5N mesh'!$B$7+1)*Setup!$B$22</f>
        <v>0</v>
      </c>
      <c r="Z580" s="0" t="n">
        <f aca="false">SUMPRODUCT('5N inverse'!$A$24:$Y$24,'5N mesh'!$B$37:$Z$37,$E579:$AC579)+'5N inverse'!$A$24*$C580/Setup!$B$17+INDEX('5N inverse'!$A$24:$Y$24,1,'5N mesh'!$B$7+1)*Setup!$B$22</f>
        <v>0</v>
      </c>
      <c r="AA580" s="0" t="n">
        <f aca="false">SUMPRODUCT('5N inverse'!$A$25:$Y$25,'5N mesh'!$B$37:$Z$37,$E579:$AC579)+'5N inverse'!$A$25*$C580/Setup!$B$17+INDEX('5N inverse'!$A$25:$Y$25,1,'5N mesh'!$B$7+1)*Setup!$B$22</f>
        <v>0</v>
      </c>
      <c r="AB580" s="0" t="n">
        <f aca="false">SUMPRODUCT('5N inverse'!$A$26:$Y$26,'5N mesh'!$B$37:$Z$37,$E579:$AC579)+'5N inverse'!$A$26*$C580/Setup!$B$17+INDEX('5N inverse'!$A$26:$Y$26,1,'5N mesh'!$B$7+1)*Setup!$B$22</f>
        <v>0</v>
      </c>
      <c r="AC580" s="0" t="n">
        <f aca="false">SUMPRODUCT('5N inverse'!$A$27:$Y$27,'5N mesh'!$B$37:$Z$37,$E579:$AC579)+'5N inverse'!$A$27*$C580/Setup!$B$17+INDEX('5N inverse'!$A$27:$Y$27,1,'5N mesh'!$B$7+1)*Setup!$B$22</f>
        <v>0</v>
      </c>
    </row>
    <row r="581" customFormat="false" ht="15" hidden="false" customHeight="false" outlineLevel="0" collapsed="false">
      <c r="A581" s="0" t="n">
        <v>576</v>
      </c>
      <c r="B581" s="0" t="n">
        <f aca="false">A581*Setup!$B$11/3600</f>
        <v>48</v>
      </c>
      <c r="C581" s="0" t="n">
        <f aca="false">Setup!$B$7+Setup!$B$8*COS(2*PI()*(B581-Setup!$B$9)/24)</f>
        <v>22</v>
      </c>
      <c r="D581" s="0" t="n">
        <f aca="false">(C581-E581)/Setup!$B$17</f>
        <v>-20.8044088407622</v>
      </c>
      <c r="E581" s="0" t="n">
        <f aca="false">SUMPRODUCT('5N inverse'!$A$3:$Y$3,'5N mesh'!$B$37:$Z$37,$E580:$AC580)+'5N inverse'!$A$3*$C581/Setup!$B$17+INDEX('5N inverse'!$A$3:$Y$3,1,'5N mesh'!$B$7+1)*Setup!$B$22</f>
        <v>24.7045731492991</v>
      </c>
      <c r="F581" s="0" t="n">
        <f aca="false">SUMPRODUCT('5N inverse'!$A$4:$Y$4,'5N mesh'!$B$37:$Z$37,$E580:$AC580)+'5N inverse'!$A$4*$C581/Setup!$B$17+INDEX('5N inverse'!$A$4:$Y$4,1,'5N mesh'!$B$7+1)*Setup!$B$22</f>
        <v>23.1016289455546</v>
      </c>
      <c r="G581" s="0" t="n">
        <f aca="false">SUMPRODUCT('5N inverse'!$A$5:$Y$5,'5N mesh'!$B$37:$Z$37,$E580:$AC580)+'5N inverse'!$A$5*$C581/Setup!$B$17+INDEX('5N inverse'!$A$5:$Y$5,1,'5N mesh'!$B$7+1)*Setup!$B$22</f>
        <v>19.8957405380657</v>
      </c>
      <c r="H581" s="0" t="n">
        <f aca="false">SUMPRODUCT('5N inverse'!$A$6:$Y$6,'5N mesh'!$B$37:$Z$37,$E580:$AC580)+'5N inverse'!$A$6*$C581/Setup!$B$17+INDEX('5N inverse'!$A$6:$Y$6,1,'5N mesh'!$B$7+1)*Setup!$B$22</f>
        <v>16.6898521305767</v>
      </c>
      <c r="I581" s="0" t="n">
        <f aca="false">SUMPRODUCT('5N inverse'!$A$7:$Y$7,'5N mesh'!$B$37:$Z$37,$E580:$AC580)+'5N inverse'!$A$7*$C581/Setup!$B$17+INDEX('5N inverse'!$A$7:$Y$7,1,'5N mesh'!$B$7+1)*Setup!$B$22</f>
        <v>15.0869079268323</v>
      </c>
      <c r="J581" s="0" t="n">
        <f aca="false">SUMPRODUCT('5N inverse'!$A$8:$Y$8,'5N mesh'!$B$37:$Z$37,$E580:$AC580)+'5N inverse'!$A$8*$C581/Setup!$B$17+INDEX('5N inverse'!$A$8:$Y$8,1,'5N mesh'!$B$7+1)*Setup!$B$22</f>
        <v>0</v>
      </c>
      <c r="K581" s="0" t="n">
        <f aca="false">SUMPRODUCT('5N inverse'!$A$9:$Y$9,'5N mesh'!$B$37:$Z$37,$E580:$AC580)+'5N inverse'!$A$9*$C581/Setup!$B$17+INDEX('5N inverse'!$A$9:$Y$9,1,'5N mesh'!$B$7+1)*Setup!$B$22</f>
        <v>0</v>
      </c>
      <c r="L581" s="0" t="n">
        <f aca="false">SUMPRODUCT('5N inverse'!$A$10:$Y$10,'5N mesh'!$B$37:$Z$37,$E580:$AC580)+'5N inverse'!$A$10*$C581/Setup!$B$17+INDEX('5N inverse'!$A$10:$Y$10,1,'5N mesh'!$B$7+1)*Setup!$B$22</f>
        <v>0</v>
      </c>
      <c r="M581" s="0" t="n">
        <f aca="false">SUMPRODUCT('5N inverse'!$A$11:$Y$11,'5N mesh'!$B$37:$Z$37,$E580:$AC580)+'5N inverse'!$A$11*$C581/Setup!$B$17+INDEX('5N inverse'!$A$11:$Y$11,1,'5N mesh'!$B$7+1)*Setup!$B$22</f>
        <v>0</v>
      </c>
      <c r="N581" s="0" t="n">
        <f aca="false">SUMPRODUCT('5N inverse'!$A$12:$Y$12,'5N mesh'!$B$37:$Z$37,$E580:$AC580)+'5N inverse'!$A$12*$C581/Setup!$B$17+INDEX('5N inverse'!$A$12:$Y$12,1,'5N mesh'!$B$7+1)*Setup!$B$22</f>
        <v>0</v>
      </c>
      <c r="O581" s="0" t="n">
        <f aca="false">SUMPRODUCT('5N inverse'!$A$13:$Y$13,'5N mesh'!$B$37:$Z$37,$E580:$AC580)+'5N inverse'!$A$13*$C581/Setup!$B$17+INDEX('5N inverse'!$A$13:$Y$13,1,'5N mesh'!$B$7+1)*Setup!$B$22</f>
        <v>0</v>
      </c>
      <c r="P581" s="0" t="n">
        <f aca="false">SUMPRODUCT('5N inverse'!$A$14:$Y$14,'5N mesh'!$B$37:$Z$37,$E580:$AC580)+'5N inverse'!$A$14*$C581/Setup!$B$17+INDEX('5N inverse'!$A$14:$Y$14,1,'5N mesh'!$B$7+1)*Setup!$B$22</f>
        <v>0</v>
      </c>
      <c r="Q581" s="0" t="n">
        <f aca="false">SUMPRODUCT('5N inverse'!$A$15:$Y$15,'5N mesh'!$B$37:$Z$37,$E580:$AC580)+'5N inverse'!$A$15*$C581/Setup!$B$17+INDEX('5N inverse'!$A$15:$Y$15,1,'5N mesh'!$B$7+1)*Setup!$B$22</f>
        <v>0</v>
      </c>
      <c r="R581" s="0" t="n">
        <f aca="false">SUMPRODUCT('5N inverse'!$A$16:$Y$16,'5N mesh'!$B$37:$Z$37,$E580:$AC580)+'5N inverse'!$A$16*$C581/Setup!$B$17+INDEX('5N inverse'!$A$16:$Y$16,1,'5N mesh'!$B$7+1)*Setup!$B$22</f>
        <v>0</v>
      </c>
      <c r="S581" s="0" t="n">
        <f aca="false">SUMPRODUCT('5N inverse'!$A$17:$Y$17,'5N mesh'!$B$37:$Z$37,$E580:$AC580)+'5N inverse'!$A$17*$C581/Setup!$B$17+INDEX('5N inverse'!$A$17:$Y$17,1,'5N mesh'!$B$7+1)*Setup!$B$22</f>
        <v>0</v>
      </c>
      <c r="T581" s="0" t="n">
        <f aca="false">SUMPRODUCT('5N inverse'!$A$18:$Y$18,'5N mesh'!$B$37:$Z$37,$E580:$AC580)+'5N inverse'!$A$18*$C581/Setup!$B$17+INDEX('5N inverse'!$A$18:$Y$18,1,'5N mesh'!$B$7+1)*Setup!$B$22</f>
        <v>0</v>
      </c>
      <c r="U581" s="0" t="n">
        <f aca="false">SUMPRODUCT('5N inverse'!$A$19:$Y$19,'5N mesh'!$B$37:$Z$37,$E580:$AC580)+'5N inverse'!$A$19*$C581/Setup!$B$17+INDEX('5N inverse'!$A$19:$Y$19,1,'5N mesh'!$B$7+1)*Setup!$B$22</f>
        <v>0</v>
      </c>
      <c r="V581" s="0" t="n">
        <f aca="false">SUMPRODUCT('5N inverse'!$A$20:$Y$20,'5N mesh'!$B$37:$Z$37,$E580:$AC580)+'5N inverse'!$A$20*$C581/Setup!$B$17+INDEX('5N inverse'!$A$20:$Y$20,1,'5N mesh'!$B$7+1)*Setup!$B$22</f>
        <v>0</v>
      </c>
      <c r="W581" s="0" t="n">
        <f aca="false">SUMPRODUCT('5N inverse'!$A$21:$Y$21,'5N mesh'!$B$37:$Z$37,$E580:$AC580)+'5N inverse'!$A$21*$C581/Setup!$B$17+INDEX('5N inverse'!$A$21:$Y$21,1,'5N mesh'!$B$7+1)*Setup!$B$22</f>
        <v>0</v>
      </c>
      <c r="X581" s="0" t="n">
        <f aca="false">SUMPRODUCT('5N inverse'!$A$22:$Y$22,'5N mesh'!$B$37:$Z$37,$E580:$AC580)+'5N inverse'!$A$22*$C581/Setup!$B$17+INDEX('5N inverse'!$A$22:$Y$22,1,'5N mesh'!$B$7+1)*Setup!$B$22</f>
        <v>0</v>
      </c>
      <c r="Y581" s="0" t="n">
        <f aca="false">SUMPRODUCT('5N inverse'!$A$23:$Y$23,'5N mesh'!$B$37:$Z$37,$E580:$AC580)+'5N inverse'!$A$23*$C581/Setup!$B$17+INDEX('5N inverse'!$A$23:$Y$23,1,'5N mesh'!$B$7+1)*Setup!$B$22</f>
        <v>0</v>
      </c>
      <c r="Z581" s="0" t="n">
        <f aca="false">SUMPRODUCT('5N inverse'!$A$24:$Y$24,'5N mesh'!$B$37:$Z$37,$E580:$AC580)+'5N inverse'!$A$24*$C581/Setup!$B$17+INDEX('5N inverse'!$A$24:$Y$24,1,'5N mesh'!$B$7+1)*Setup!$B$22</f>
        <v>0</v>
      </c>
      <c r="AA581" s="0" t="n">
        <f aca="false">SUMPRODUCT('5N inverse'!$A$25:$Y$25,'5N mesh'!$B$37:$Z$37,$E580:$AC580)+'5N inverse'!$A$25*$C581/Setup!$B$17+INDEX('5N inverse'!$A$25:$Y$25,1,'5N mesh'!$B$7+1)*Setup!$B$22</f>
        <v>0</v>
      </c>
      <c r="AB581" s="0" t="n">
        <f aca="false">SUMPRODUCT('5N inverse'!$A$26:$Y$26,'5N mesh'!$B$37:$Z$37,$E580:$AC580)+'5N inverse'!$A$26*$C581/Setup!$B$17+INDEX('5N inverse'!$A$26:$Y$26,1,'5N mesh'!$B$7+1)*Setup!$B$22</f>
        <v>0</v>
      </c>
      <c r="AC581" s="0" t="n">
        <f aca="false">SUMPRODUCT('5N inverse'!$A$27:$Y$27,'5N mesh'!$B$37:$Z$37,$E580:$AC580)+'5N inverse'!$A$27*$C581/Setup!$B$17+INDEX('5N inverse'!$A$27:$Y$27,1,'5N mesh'!$B$7+1)*Setup!$B$22</f>
        <v>0</v>
      </c>
    </row>
    <row r="582" customFormat="false" ht="15" hidden="false" customHeight="false" outlineLevel="0" collapsed="false">
      <c r="A582" s="0" t="n">
        <v>577</v>
      </c>
      <c r="B582" s="0" t="n">
        <f aca="false">A582*Setup!$B$11/3600</f>
        <v>48.0833333333333</v>
      </c>
      <c r="C582" s="0" t="n">
        <f aca="false">Setup!$B$7+Setup!$B$8*COS(2*PI()*(B582-Setup!$B$9)/24)</f>
        <v>21.9249069673579</v>
      </c>
      <c r="D582" s="0" t="n">
        <f aca="false">(C582-E582)/Setup!$B$17</f>
        <v>-21.0788394677868</v>
      </c>
      <c r="E582" s="0" t="n">
        <f aca="false">SUMPRODUCT('5N inverse'!$A$3:$Y$3,'5N mesh'!$B$37:$Z$37,$E581:$AC581)+'5N inverse'!$A$3*$C582/Setup!$B$17+INDEX('5N inverse'!$A$3:$Y$3,1,'5N mesh'!$B$7+1)*Setup!$B$22</f>
        <v>24.6651560981702</v>
      </c>
      <c r="F582" s="0" t="n">
        <f aca="false">SUMPRODUCT('5N inverse'!$A$4:$Y$4,'5N mesh'!$B$37:$Z$37,$E581:$AC581)+'5N inverse'!$A$4*$C582/Setup!$B$17+INDEX('5N inverse'!$A$4:$Y$4,1,'5N mesh'!$B$7+1)*Setup!$B$22</f>
        <v>23.0687487230167</v>
      </c>
      <c r="G582" s="0" t="n">
        <f aca="false">SUMPRODUCT('5N inverse'!$A$5:$Y$5,'5N mesh'!$B$37:$Z$37,$E581:$AC581)+'5N inverse'!$A$5*$C582/Setup!$B$17+INDEX('5N inverse'!$A$5:$Y$5,1,'5N mesh'!$B$7+1)*Setup!$B$22</f>
        <v>19.8759339727096</v>
      </c>
      <c r="H582" s="0" t="n">
        <f aca="false">SUMPRODUCT('5N inverse'!$A$6:$Y$6,'5N mesh'!$B$37:$Z$37,$E581:$AC581)+'5N inverse'!$A$6*$C582/Setup!$B$17+INDEX('5N inverse'!$A$6:$Y$6,1,'5N mesh'!$B$7+1)*Setup!$B$22</f>
        <v>16.6831192224025</v>
      </c>
      <c r="I582" s="0" t="n">
        <f aca="false">SUMPRODUCT('5N inverse'!$A$7:$Y$7,'5N mesh'!$B$37:$Z$37,$E581:$AC581)+'5N inverse'!$A$7*$C582/Setup!$B$17+INDEX('5N inverse'!$A$7:$Y$7,1,'5N mesh'!$B$7+1)*Setup!$B$22</f>
        <v>15.086711847249</v>
      </c>
      <c r="J582" s="0" t="n">
        <f aca="false">SUMPRODUCT('5N inverse'!$A$8:$Y$8,'5N mesh'!$B$37:$Z$37,$E581:$AC581)+'5N inverse'!$A$8*$C582/Setup!$B$17+INDEX('5N inverse'!$A$8:$Y$8,1,'5N mesh'!$B$7+1)*Setup!$B$22</f>
        <v>0</v>
      </c>
      <c r="K582" s="0" t="n">
        <f aca="false">SUMPRODUCT('5N inverse'!$A$9:$Y$9,'5N mesh'!$B$37:$Z$37,$E581:$AC581)+'5N inverse'!$A$9*$C582/Setup!$B$17+INDEX('5N inverse'!$A$9:$Y$9,1,'5N mesh'!$B$7+1)*Setup!$B$22</f>
        <v>0</v>
      </c>
      <c r="L582" s="0" t="n">
        <f aca="false">SUMPRODUCT('5N inverse'!$A$10:$Y$10,'5N mesh'!$B$37:$Z$37,$E581:$AC581)+'5N inverse'!$A$10*$C582/Setup!$B$17+INDEX('5N inverse'!$A$10:$Y$10,1,'5N mesh'!$B$7+1)*Setup!$B$22</f>
        <v>0</v>
      </c>
      <c r="M582" s="0" t="n">
        <f aca="false">SUMPRODUCT('5N inverse'!$A$11:$Y$11,'5N mesh'!$B$37:$Z$37,$E581:$AC581)+'5N inverse'!$A$11*$C582/Setup!$B$17+INDEX('5N inverse'!$A$11:$Y$11,1,'5N mesh'!$B$7+1)*Setup!$B$22</f>
        <v>0</v>
      </c>
      <c r="N582" s="0" t="n">
        <f aca="false">SUMPRODUCT('5N inverse'!$A$12:$Y$12,'5N mesh'!$B$37:$Z$37,$E581:$AC581)+'5N inverse'!$A$12*$C582/Setup!$B$17+INDEX('5N inverse'!$A$12:$Y$12,1,'5N mesh'!$B$7+1)*Setup!$B$22</f>
        <v>0</v>
      </c>
      <c r="O582" s="0" t="n">
        <f aca="false">SUMPRODUCT('5N inverse'!$A$13:$Y$13,'5N mesh'!$B$37:$Z$37,$E581:$AC581)+'5N inverse'!$A$13*$C582/Setup!$B$17+INDEX('5N inverse'!$A$13:$Y$13,1,'5N mesh'!$B$7+1)*Setup!$B$22</f>
        <v>0</v>
      </c>
      <c r="P582" s="0" t="n">
        <f aca="false">SUMPRODUCT('5N inverse'!$A$14:$Y$14,'5N mesh'!$B$37:$Z$37,$E581:$AC581)+'5N inverse'!$A$14*$C582/Setup!$B$17+INDEX('5N inverse'!$A$14:$Y$14,1,'5N mesh'!$B$7+1)*Setup!$B$22</f>
        <v>0</v>
      </c>
      <c r="Q582" s="0" t="n">
        <f aca="false">SUMPRODUCT('5N inverse'!$A$15:$Y$15,'5N mesh'!$B$37:$Z$37,$E581:$AC581)+'5N inverse'!$A$15*$C582/Setup!$B$17+INDEX('5N inverse'!$A$15:$Y$15,1,'5N mesh'!$B$7+1)*Setup!$B$22</f>
        <v>0</v>
      </c>
      <c r="R582" s="0" t="n">
        <f aca="false">SUMPRODUCT('5N inverse'!$A$16:$Y$16,'5N mesh'!$B$37:$Z$37,$E581:$AC581)+'5N inverse'!$A$16*$C582/Setup!$B$17+INDEX('5N inverse'!$A$16:$Y$16,1,'5N mesh'!$B$7+1)*Setup!$B$22</f>
        <v>0</v>
      </c>
      <c r="S582" s="0" t="n">
        <f aca="false">SUMPRODUCT('5N inverse'!$A$17:$Y$17,'5N mesh'!$B$37:$Z$37,$E581:$AC581)+'5N inverse'!$A$17*$C582/Setup!$B$17+INDEX('5N inverse'!$A$17:$Y$17,1,'5N mesh'!$B$7+1)*Setup!$B$22</f>
        <v>0</v>
      </c>
      <c r="T582" s="0" t="n">
        <f aca="false">SUMPRODUCT('5N inverse'!$A$18:$Y$18,'5N mesh'!$B$37:$Z$37,$E581:$AC581)+'5N inverse'!$A$18*$C582/Setup!$B$17+INDEX('5N inverse'!$A$18:$Y$18,1,'5N mesh'!$B$7+1)*Setup!$B$22</f>
        <v>0</v>
      </c>
      <c r="U582" s="0" t="n">
        <f aca="false">SUMPRODUCT('5N inverse'!$A$19:$Y$19,'5N mesh'!$B$37:$Z$37,$E581:$AC581)+'5N inverse'!$A$19*$C582/Setup!$B$17+INDEX('5N inverse'!$A$19:$Y$19,1,'5N mesh'!$B$7+1)*Setup!$B$22</f>
        <v>0</v>
      </c>
      <c r="V582" s="0" t="n">
        <f aca="false">SUMPRODUCT('5N inverse'!$A$20:$Y$20,'5N mesh'!$B$37:$Z$37,$E581:$AC581)+'5N inverse'!$A$20*$C582/Setup!$B$17+INDEX('5N inverse'!$A$20:$Y$20,1,'5N mesh'!$B$7+1)*Setup!$B$22</f>
        <v>0</v>
      </c>
      <c r="W582" s="0" t="n">
        <f aca="false">SUMPRODUCT('5N inverse'!$A$21:$Y$21,'5N mesh'!$B$37:$Z$37,$E581:$AC581)+'5N inverse'!$A$21*$C582/Setup!$B$17+INDEX('5N inverse'!$A$21:$Y$21,1,'5N mesh'!$B$7+1)*Setup!$B$22</f>
        <v>0</v>
      </c>
      <c r="X582" s="0" t="n">
        <f aca="false">SUMPRODUCT('5N inverse'!$A$22:$Y$22,'5N mesh'!$B$37:$Z$37,$E581:$AC581)+'5N inverse'!$A$22*$C582/Setup!$B$17+INDEX('5N inverse'!$A$22:$Y$22,1,'5N mesh'!$B$7+1)*Setup!$B$22</f>
        <v>0</v>
      </c>
      <c r="Y582" s="0" t="n">
        <f aca="false">SUMPRODUCT('5N inverse'!$A$23:$Y$23,'5N mesh'!$B$37:$Z$37,$E581:$AC581)+'5N inverse'!$A$23*$C582/Setup!$B$17+INDEX('5N inverse'!$A$23:$Y$23,1,'5N mesh'!$B$7+1)*Setup!$B$22</f>
        <v>0</v>
      </c>
      <c r="Z582" s="0" t="n">
        <f aca="false">SUMPRODUCT('5N inverse'!$A$24:$Y$24,'5N mesh'!$B$37:$Z$37,$E581:$AC581)+'5N inverse'!$A$24*$C582/Setup!$B$17+INDEX('5N inverse'!$A$24:$Y$24,1,'5N mesh'!$B$7+1)*Setup!$B$22</f>
        <v>0</v>
      </c>
      <c r="AA582" s="0" t="n">
        <f aca="false">SUMPRODUCT('5N inverse'!$A$25:$Y$25,'5N mesh'!$B$37:$Z$37,$E581:$AC581)+'5N inverse'!$A$25*$C582/Setup!$B$17+INDEX('5N inverse'!$A$25:$Y$25,1,'5N mesh'!$B$7+1)*Setup!$B$22</f>
        <v>0</v>
      </c>
      <c r="AB582" s="0" t="n">
        <f aca="false">SUMPRODUCT('5N inverse'!$A$26:$Y$26,'5N mesh'!$B$37:$Z$37,$E581:$AC581)+'5N inverse'!$A$26*$C582/Setup!$B$17+INDEX('5N inverse'!$A$26:$Y$26,1,'5N mesh'!$B$7+1)*Setup!$B$22</f>
        <v>0</v>
      </c>
      <c r="AC582" s="0" t="n">
        <f aca="false">SUMPRODUCT('5N inverse'!$A$27:$Y$27,'5N mesh'!$B$37:$Z$37,$E581:$AC581)+'5N inverse'!$A$27*$C582/Setup!$B$17+INDEX('5N inverse'!$A$27:$Y$27,1,'5N mesh'!$B$7+1)*Setup!$B$22</f>
        <v>0</v>
      </c>
    </row>
    <row r="583" customFormat="false" ht="15" hidden="false" customHeight="false" outlineLevel="0" collapsed="false">
      <c r="A583" s="0" t="n">
        <v>578</v>
      </c>
      <c r="B583" s="0" t="n">
        <f aca="false">A583*Setup!$B$11/3600</f>
        <v>48.1666666666667</v>
      </c>
      <c r="C583" s="0" t="n">
        <f aca="false">Setup!$B$7+Setup!$B$8*COS(2*PI()*(B583-Setup!$B$9)/24)</f>
        <v>21.8508015666127</v>
      </c>
      <c r="D583" s="0" t="n">
        <f aca="false">(C583-E583)/Setup!$B$17</f>
        <v>-21.3423304730827</v>
      </c>
      <c r="E583" s="0" t="n">
        <f aca="false">SUMPRODUCT('5N inverse'!$A$3:$Y$3,'5N mesh'!$B$37:$Z$37,$E582:$AC582)+'5N inverse'!$A$3*$C583/Setup!$B$17+INDEX('5N inverse'!$A$3:$Y$3,1,'5N mesh'!$B$7+1)*Setup!$B$22</f>
        <v>24.6253045281135</v>
      </c>
      <c r="F583" s="0" t="n">
        <f aca="false">SUMPRODUCT('5N inverse'!$A$4:$Y$4,'5N mesh'!$B$37:$Z$37,$E582:$AC582)+'5N inverse'!$A$4*$C583/Setup!$B$17+INDEX('5N inverse'!$A$4:$Y$4,1,'5N mesh'!$B$7+1)*Setup!$B$22</f>
        <v>23.0355054220328</v>
      </c>
      <c r="G583" s="0" t="n">
        <f aca="false">SUMPRODUCT('5N inverse'!$A$5:$Y$5,'5N mesh'!$B$37:$Z$37,$E582:$AC582)+'5N inverse'!$A$5*$C583/Setup!$B$17+INDEX('5N inverse'!$A$5:$Y$5,1,'5N mesh'!$B$7+1)*Setup!$B$22</f>
        <v>19.8559072098714</v>
      </c>
      <c r="H583" s="0" t="n">
        <f aca="false">SUMPRODUCT('5N inverse'!$A$6:$Y$6,'5N mesh'!$B$37:$Z$37,$E582:$AC582)+'5N inverse'!$A$6*$C583/Setup!$B$17+INDEX('5N inverse'!$A$6:$Y$6,1,'5N mesh'!$B$7+1)*Setup!$B$22</f>
        <v>16.67630899771</v>
      </c>
      <c r="I583" s="0" t="n">
        <f aca="false">SUMPRODUCT('5N inverse'!$A$7:$Y$7,'5N mesh'!$B$37:$Z$37,$E582:$AC582)+'5N inverse'!$A$7*$C583/Setup!$B$17+INDEX('5N inverse'!$A$7:$Y$7,1,'5N mesh'!$B$7+1)*Setup!$B$22</f>
        <v>15.0865098916293</v>
      </c>
      <c r="J583" s="0" t="n">
        <f aca="false">SUMPRODUCT('5N inverse'!$A$8:$Y$8,'5N mesh'!$B$37:$Z$37,$E582:$AC582)+'5N inverse'!$A$8*$C583/Setup!$B$17+INDEX('5N inverse'!$A$8:$Y$8,1,'5N mesh'!$B$7+1)*Setup!$B$22</f>
        <v>0</v>
      </c>
      <c r="K583" s="0" t="n">
        <f aca="false">SUMPRODUCT('5N inverse'!$A$9:$Y$9,'5N mesh'!$B$37:$Z$37,$E582:$AC582)+'5N inverse'!$A$9*$C583/Setup!$B$17+INDEX('5N inverse'!$A$9:$Y$9,1,'5N mesh'!$B$7+1)*Setup!$B$22</f>
        <v>0</v>
      </c>
      <c r="L583" s="0" t="n">
        <f aca="false">SUMPRODUCT('5N inverse'!$A$10:$Y$10,'5N mesh'!$B$37:$Z$37,$E582:$AC582)+'5N inverse'!$A$10*$C583/Setup!$B$17+INDEX('5N inverse'!$A$10:$Y$10,1,'5N mesh'!$B$7+1)*Setup!$B$22</f>
        <v>0</v>
      </c>
      <c r="M583" s="0" t="n">
        <f aca="false">SUMPRODUCT('5N inverse'!$A$11:$Y$11,'5N mesh'!$B$37:$Z$37,$E582:$AC582)+'5N inverse'!$A$11*$C583/Setup!$B$17+INDEX('5N inverse'!$A$11:$Y$11,1,'5N mesh'!$B$7+1)*Setup!$B$22</f>
        <v>0</v>
      </c>
      <c r="N583" s="0" t="n">
        <f aca="false">SUMPRODUCT('5N inverse'!$A$12:$Y$12,'5N mesh'!$B$37:$Z$37,$E582:$AC582)+'5N inverse'!$A$12*$C583/Setup!$B$17+INDEX('5N inverse'!$A$12:$Y$12,1,'5N mesh'!$B$7+1)*Setup!$B$22</f>
        <v>0</v>
      </c>
      <c r="O583" s="0" t="n">
        <f aca="false">SUMPRODUCT('5N inverse'!$A$13:$Y$13,'5N mesh'!$B$37:$Z$37,$E582:$AC582)+'5N inverse'!$A$13*$C583/Setup!$B$17+INDEX('5N inverse'!$A$13:$Y$13,1,'5N mesh'!$B$7+1)*Setup!$B$22</f>
        <v>0</v>
      </c>
      <c r="P583" s="0" t="n">
        <f aca="false">SUMPRODUCT('5N inverse'!$A$14:$Y$14,'5N mesh'!$B$37:$Z$37,$E582:$AC582)+'5N inverse'!$A$14*$C583/Setup!$B$17+INDEX('5N inverse'!$A$14:$Y$14,1,'5N mesh'!$B$7+1)*Setup!$B$22</f>
        <v>0</v>
      </c>
      <c r="Q583" s="0" t="n">
        <f aca="false">SUMPRODUCT('5N inverse'!$A$15:$Y$15,'5N mesh'!$B$37:$Z$37,$E582:$AC582)+'5N inverse'!$A$15*$C583/Setup!$B$17+INDEX('5N inverse'!$A$15:$Y$15,1,'5N mesh'!$B$7+1)*Setup!$B$22</f>
        <v>0</v>
      </c>
      <c r="R583" s="0" t="n">
        <f aca="false">SUMPRODUCT('5N inverse'!$A$16:$Y$16,'5N mesh'!$B$37:$Z$37,$E582:$AC582)+'5N inverse'!$A$16*$C583/Setup!$B$17+INDEX('5N inverse'!$A$16:$Y$16,1,'5N mesh'!$B$7+1)*Setup!$B$22</f>
        <v>0</v>
      </c>
      <c r="S583" s="0" t="n">
        <f aca="false">SUMPRODUCT('5N inverse'!$A$17:$Y$17,'5N mesh'!$B$37:$Z$37,$E582:$AC582)+'5N inverse'!$A$17*$C583/Setup!$B$17+INDEX('5N inverse'!$A$17:$Y$17,1,'5N mesh'!$B$7+1)*Setup!$B$22</f>
        <v>0</v>
      </c>
      <c r="T583" s="0" t="n">
        <f aca="false">SUMPRODUCT('5N inverse'!$A$18:$Y$18,'5N mesh'!$B$37:$Z$37,$E582:$AC582)+'5N inverse'!$A$18*$C583/Setup!$B$17+INDEX('5N inverse'!$A$18:$Y$18,1,'5N mesh'!$B$7+1)*Setup!$B$22</f>
        <v>0</v>
      </c>
      <c r="U583" s="0" t="n">
        <f aca="false">SUMPRODUCT('5N inverse'!$A$19:$Y$19,'5N mesh'!$B$37:$Z$37,$E582:$AC582)+'5N inverse'!$A$19*$C583/Setup!$B$17+INDEX('5N inverse'!$A$19:$Y$19,1,'5N mesh'!$B$7+1)*Setup!$B$22</f>
        <v>0</v>
      </c>
      <c r="V583" s="0" t="n">
        <f aca="false">SUMPRODUCT('5N inverse'!$A$20:$Y$20,'5N mesh'!$B$37:$Z$37,$E582:$AC582)+'5N inverse'!$A$20*$C583/Setup!$B$17+INDEX('5N inverse'!$A$20:$Y$20,1,'5N mesh'!$B$7+1)*Setup!$B$22</f>
        <v>0</v>
      </c>
      <c r="W583" s="0" t="n">
        <f aca="false">SUMPRODUCT('5N inverse'!$A$21:$Y$21,'5N mesh'!$B$37:$Z$37,$E582:$AC582)+'5N inverse'!$A$21*$C583/Setup!$B$17+INDEX('5N inverse'!$A$21:$Y$21,1,'5N mesh'!$B$7+1)*Setup!$B$22</f>
        <v>0</v>
      </c>
      <c r="X583" s="0" t="n">
        <f aca="false">SUMPRODUCT('5N inverse'!$A$22:$Y$22,'5N mesh'!$B$37:$Z$37,$E582:$AC582)+'5N inverse'!$A$22*$C583/Setup!$B$17+INDEX('5N inverse'!$A$22:$Y$22,1,'5N mesh'!$B$7+1)*Setup!$B$22</f>
        <v>0</v>
      </c>
      <c r="Y583" s="0" t="n">
        <f aca="false">SUMPRODUCT('5N inverse'!$A$23:$Y$23,'5N mesh'!$B$37:$Z$37,$E582:$AC582)+'5N inverse'!$A$23*$C583/Setup!$B$17+INDEX('5N inverse'!$A$23:$Y$23,1,'5N mesh'!$B$7+1)*Setup!$B$22</f>
        <v>0</v>
      </c>
      <c r="Z583" s="0" t="n">
        <f aca="false">SUMPRODUCT('5N inverse'!$A$24:$Y$24,'5N mesh'!$B$37:$Z$37,$E582:$AC582)+'5N inverse'!$A$24*$C583/Setup!$B$17+INDEX('5N inverse'!$A$24:$Y$24,1,'5N mesh'!$B$7+1)*Setup!$B$22</f>
        <v>0</v>
      </c>
      <c r="AA583" s="0" t="n">
        <f aca="false">SUMPRODUCT('5N inverse'!$A$25:$Y$25,'5N mesh'!$B$37:$Z$37,$E582:$AC582)+'5N inverse'!$A$25*$C583/Setup!$B$17+INDEX('5N inverse'!$A$25:$Y$25,1,'5N mesh'!$B$7+1)*Setup!$B$22</f>
        <v>0</v>
      </c>
      <c r="AB583" s="0" t="n">
        <f aca="false">SUMPRODUCT('5N inverse'!$A$26:$Y$26,'5N mesh'!$B$37:$Z$37,$E582:$AC582)+'5N inverse'!$A$26*$C583/Setup!$B$17+INDEX('5N inverse'!$A$26:$Y$26,1,'5N mesh'!$B$7+1)*Setup!$B$22</f>
        <v>0</v>
      </c>
      <c r="AC583" s="0" t="n">
        <f aca="false">SUMPRODUCT('5N inverse'!$A$27:$Y$27,'5N mesh'!$B$37:$Z$37,$E582:$AC582)+'5N inverse'!$A$27*$C583/Setup!$B$17+INDEX('5N inverse'!$A$27:$Y$27,1,'5N mesh'!$B$7+1)*Setup!$B$22</f>
        <v>0</v>
      </c>
    </row>
    <row r="584" customFormat="false" ht="15" hidden="false" customHeight="false" outlineLevel="0" collapsed="false">
      <c r="A584" s="0" t="n">
        <v>579</v>
      </c>
      <c r="B584" s="0" t="n">
        <f aca="false">A584*Setup!$B$11/3600</f>
        <v>48.25</v>
      </c>
      <c r="C584" s="0" t="n">
        <f aca="false">Setup!$B$7+Setup!$B$8*COS(2*PI()*(B584-Setup!$B$9)/24)</f>
        <v>21.7777190679216</v>
      </c>
      <c r="D584" s="0" t="n">
        <f aca="false">(C584-E584)/Setup!$B$17</f>
        <v>-21.5947567351599</v>
      </c>
      <c r="E584" s="0" t="n">
        <f aca="false">SUMPRODUCT('5N inverse'!$A$3:$Y$3,'5N mesh'!$B$37:$Z$37,$E583:$AC583)+'5N inverse'!$A$3*$C584/Setup!$B$17+INDEX('5N inverse'!$A$3:$Y$3,1,'5N mesh'!$B$7+1)*Setup!$B$22</f>
        <v>24.5850374434924</v>
      </c>
      <c r="F584" s="0" t="n">
        <f aca="false">SUMPRODUCT('5N inverse'!$A$4:$Y$4,'5N mesh'!$B$37:$Z$37,$E583:$AC583)+'5N inverse'!$A$4*$C584/Setup!$B$17+INDEX('5N inverse'!$A$4:$Y$4,1,'5N mesh'!$B$7+1)*Setup!$B$22</f>
        <v>23.0019148956692</v>
      </c>
      <c r="G584" s="0" t="n">
        <f aca="false">SUMPRODUCT('5N inverse'!$A$5:$Y$5,'5N mesh'!$B$37:$Z$37,$E583:$AC583)+'5N inverse'!$A$5*$C584/Setup!$B$17+INDEX('5N inverse'!$A$5:$Y$5,1,'5N mesh'!$B$7+1)*Setup!$B$22</f>
        <v>19.8356698000229</v>
      </c>
      <c r="H584" s="0" t="n">
        <f aca="false">SUMPRODUCT('5N inverse'!$A$6:$Y$6,'5N mesh'!$B$37:$Z$37,$E583:$AC583)+'5N inverse'!$A$6*$C584/Setup!$B$17+INDEX('5N inverse'!$A$6:$Y$6,1,'5N mesh'!$B$7+1)*Setup!$B$22</f>
        <v>16.6694247043766</v>
      </c>
      <c r="I584" s="0" t="n">
        <f aca="false">SUMPRODUCT('5N inverse'!$A$7:$Y$7,'5N mesh'!$B$37:$Z$37,$E583:$AC583)+'5N inverse'!$A$7*$C584/Setup!$B$17+INDEX('5N inverse'!$A$7:$Y$7,1,'5N mesh'!$B$7+1)*Setup!$B$22</f>
        <v>15.0863021565534</v>
      </c>
      <c r="J584" s="0" t="n">
        <f aca="false">SUMPRODUCT('5N inverse'!$A$8:$Y$8,'5N mesh'!$B$37:$Z$37,$E583:$AC583)+'5N inverse'!$A$8*$C584/Setup!$B$17+INDEX('5N inverse'!$A$8:$Y$8,1,'5N mesh'!$B$7+1)*Setup!$B$22</f>
        <v>0</v>
      </c>
      <c r="K584" s="0" t="n">
        <f aca="false">SUMPRODUCT('5N inverse'!$A$9:$Y$9,'5N mesh'!$B$37:$Z$37,$E583:$AC583)+'5N inverse'!$A$9*$C584/Setup!$B$17+INDEX('5N inverse'!$A$9:$Y$9,1,'5N mesh'!$B$7+1)*Setup!$B$22</f>
        <v>0</v>
      </c>
      <c r="L584" s="0" t="n">
        <f aca="false">SUMPRODUCT('5N inverse'!$A$10:$Y$10,'5N mesh'!$B$37:$Z$37,$E583:$AC583)+'5N inverse'!$A$10*$C584/Setup!$B$17+INDEX('5N inverse'!$A$10:$Y$10,1,'5N mesh'!$B$7+1)*Setup!$B$22</f>
        <v>0</v>
      </c>
      <c r="M584" s="0" t="n">
        <f aca="false">SUMPRODUCT('5N inverse'!$A$11:$Y$11,'5N mesh'!$B$37:$Z$37,$E583:$AC583)+'5N inverse'!$A$11*$C584/Setup!$B$17+INDEX('5N inverse'!$A$11:$Y$11,1,'5N mesh'!$B$7+1)*Setup!$B$22</f>
        <v>0</v>
      </c>
      <c r="N584" s="0" t="n">
        <f aca="false">SUMPRODUCT('5N inverse'!$A$12:$Y$12,'5N mesh'!$B$37:$Z$37,$E583:$AC583)+'5N inverse'!$A$12*$C584/Setup!$B$17+INDEX('5N inverse'!$A$12:$Y$12,1,'5N mesh'!$B$7+1)*Setup!$B$22</f>
        <v>0</v>
      </c>
      <c r="O584" s="0" t="n">
        <f aca="false">SUMPRODUCT('5N inverse'!$A$13:$Y$13,'5N mesh'!$B$37:$Z$37,$E583:$AC583)+'5N inverse'!$A$13*$C584/Setup!$B$17+INDEX('5N inverse'!$A$13:$Y$13,1,'5N mesh'!$B$7+1)*Setup!$B$22</f>
        <v>0</v>
      </c>
      <c r="P584" s="0" t="n">
        <f aca="false">SUMPRODUCT('5N inverse'!$A$14:$Y$14,'5N mesh'!$B$37:$Z$37,$E583:$AC583)+'5N inverse'!$A$14*$C584/Setup!$B$17+INDEX('5N inverse'!$A$14:$Y$14,1,'5N mesh'!$B$7+1)*Setup!$B$22</f>
        <v>0</v>
      </c>
      <c r="Q584" s="0" t="n">
        <f aca="false">SUMPRODUCT('5N inverse'!$A$15:$Y$15,'5N mesh'!$B$37:$Z$37,$E583:$AC583)+'5N inverse'!$A$15*$C584/Setup!$B$17+INDEX('5N inverse'!$A$15:$Y$15,1,'5N mesh'!$B$7+1)*Setup!$B$22</f>
        <v>0</v>
      </c>
      <c r="R584" s="0" t="n">
        <f aca="false">SUMPRODUCT('5N inverse'!$A$16:$Y$16,'5N mesh'!$B$37:$Z$37,$E583:$AC583)+'5N inverse'!$A$16*$C584/Setup!$B$17+INDEX('5N inverse'!$A$16:$Y$16,1,'5N mesh'!$B$7+1)*Setup!$B$22</f>
        <v>0</v>
      </c>
      <c r="S584" s="0" t="n">
        <f aca="false">SUMPRODUCT('5N inverse'!$A$17:$Y$17,'5N mesh'!$B$37:$Z$37,$E583:$AC583)+'5N inverse'!$A$17*$C584/Setup!$B$17+INDEX('5N inverse'!$A$17:$Y$17,1,'5N mesh'!$B$7+1)*Setup!$B$22</f>
        <v>0</v>
      </c>
      <c r="T584" s="0" t="n">
        <f aca="false">SUMPRODUCT('5N inverse'!$A$18:$Y$18,'5N mesh'!$B$37:$Z$37,$E583:$AC583)+'5N inverse'!$A$18*$C584/Setup!$B$17+INDEX('5N inverse'!$A$18:$Y$18,1,'5N mesh'!$B$7+1)*Setup!$B$22</f>
        <v>0</v>
      </c>
      <c r="U584" s="0" t="n">
        <f aca="false">SUMPRODUCT('5N inverse'!$A$19:$Y$19,'5N mesh'!$B$37:$Z$37,$E583:$AC583)+'5N inverse'!$A$19*$C584/Setup!$B$17+INDEX('5N inverse'!$A$19:$Y$19,1,'5N mesh'!$B$7+1)*Setup!$B$22</f>
        <v>0</v>
      </c>
      <c r="V584" s="0" t="n">
        <f aca="false">SUMPRODUCT('5N inverse'!$A$20:$Y$20,'5N mesh'!$B$37:$Z$37,$E583:$AC583)+'5N inverse'!$A$20*$C584/Setup!$B$17+INDEX('5N inverse'!$A$20:$Y$20,1,'5N mesh'!$B$7+1)*Setup!$B$22</f>
        <v>0</v>
      </c>
      <c r="W584" s="0" t="n">
        <f aca="false">SUMPRODUCT('5N inverse'!$A$21:$Y$21,'5N mesh'!$B$37:$Z$37,$E583:$AC583)+'5N inverse'!$A$21*$C584/Setup!$B$17+INDEX('5N inverse'!$A$21:$Y$21,1,'5N mesh'!$B$7+1)*Setup!$B$22</f>
        <v>0</v>
      </c>
      <c r="X584" s="0" t="n">
        <f aca="false">SUMPRODUCT('5N inverse'!$A$22:$Y$22,'5N mesh'!$B$37:$Z$37,$E583:$AC583)+'5N inverse'!$A$22*$C584/Setup!$B$17+INDEX('5N inverse'!$A$22:$Y$22,1,'5N mesh'!$B$7+1)*Setup!$B$22</f>
        <v>0</v>
      </c>
      <c r="Y584" s="0" t="n">
        <f aca="false">SUMPRODUCT('5N inverse'!$A$23:$Y$23,'5N mesh'!$B$37:$Z$37,$E583:$AC583)+'5N inverse'!$A$23*$C584/Setup!$B$17+INDEX('5N inverse'!$A$23:$Y$23,1,'5N mesh'!$B$7+1)*Setup!$B$22</f>
        <v>0</v>
      </c>
      <c r="Z584" s="0" t="n">
        <f aca="false">SUMPRODUCT('5N inverse'!$A$24:$Y$24,'5N mesh'!$B$37:$Z$37,$E583:$AC583)+'5N inverse'!$A$24*$C584/Setup!$B$17+INDEX('5N inverse'!$A$24:$Y$24,1,'5N mesh'!$B$7+1)*Setup!$B$22</f>
        <v>0</v>
      </c>
      <c r="AA584" s="0" t="n">
        <f aca="false">SUMPRODUCT('5N inverse'!$A$25:$Y$25,'5N mesh'!$B$37:$Z$37,$E583:$AC583)+'5N inverse'!$A$25*$C584/Setup!$B$17+INDEX('5N inverse'!$A$25:$Y$25,1,'5N mesh'!$B$7+1)*Setup!$B$22</f>
        <v>0</v>
      </c>
      <c r="AB584" s="0" t="n">
        <f aca="false">SUMPRODUCT('5N inverse'!$A$26:$Y$26,'5N mesh'!$B$37:$Z$37,$E583:$AC583)+'5N inverse'!$A$26*$C584/Setup!$B$17+INDEX('5N inverse'!$A$26:$Y$26,1,'5N mesh'!$B$7+1)*Setup!$B$22</f>
        <v>0</v>
      </c>
      <c r="AC584" s="0" t="n">
        <f aca="false">SUMPRODUCT('5N inverse'!$A$27:$Y$27,'5N mesh'!$B$37:$Z$37,$E583:$AC583)+'5N inverse'!$A$27*$C584/Setup!$B$17+INDEX('5N inverse'!$A$27:$Y$27,1,'5N mesh'!$B$7+1)*Setup!$B$22</f>
        <v>0</v>
      </c>
    </row>
    <row r="585" customFormat="false" ht="15" hidden="false" customHeight="false" outlineLevel="0" collapsed="false">
      <c r="A585" s="0" t="n">
        <v>580</v>
      </c>
      <c r="B585" s="0" t="n">
        <f aca="false">A585*Setup!$B$11/3600</f>
        <v>48.3333333333333</v>
      </c>
      <c r="C585" s="0" t="n">
        <f aca="false">Setup!$B$7+Setup!$B$8*COS(2*PI()*(B585-Setup!$B$9)/24)</f>
        <v>21.7056942545958</v>
      </c>
      <c r="D585" s="0" t="n">
        <f aca="false">(C585-E585)/Setup!$B$17</f>
        <v>-21.8359983949467</v>
      </c>
      <c r="E585" s="0" t="n">
        <f aca="false">SUMPRODUCT('5N inverse'!$A$3:$Y$3,'5N mesh'!$B$37:$Z$37,$E584:$AC584)+'5N inverse'!$A$3*$C585/Setup!$B$17+INDEX('5N inverse'!$A$3:$Y$3,1,'5N mesh'!$B$7+1)*Setup!$B$22</f>
        <v>24.5443740459389</v>
      </c>
      <c r="F585" s="0" t="n">
        <f aca="false">SUMPRODUCT('5N inverse'!$A$4:$Y$4,'5N mesh'!$B$37:$Z$37,$E584:$AC584)+'5N inverse'!$A$4*$C585/Setup!$B$17+INDEX('5N inverse'!$A$4:$Y$4,1,'5N mesh'!$B$7+1)*Setup!$B$22</f>
        <v>22.9679931618401</v>
      </c>
      <c r="G585" s="0" t="n">
        <f aca="false">SUMPRODUCT('5N inverse'!$A$5:$Y$5,'5N mesh'!$B$37:$Z$37,$E584:$AC584)+'5N inverse'!$A$5*$C585/Setup!$B$17+INDEX('5N inverse'!$A$5:$Y$5,1,'5N mesh'!$B$7+1)*Setup!$B$22</f>
        <v>19.8152313936425</v>
      </c>
      <c r="H585" s="0" t="n">
        <f aca="false">SUMPRODUCT('5N inverse'!$A$6:$Y$6,'5N mesh'!$B$37:$Z$37,$E584:$AC584)+'5N inverse'!$A$6*$C585/Setup!$B$17+INDEX('5N inverse'!$A$6:$Y$6,1,'5N mesh'!$B$7+1)*Setup!$B$22</f>
        <v>16.6624696254449</v>
      </c>
      <c r="I585" s="0" t="n">
        <f aca="false">SUMPRODUCT('5N inverse'!$A$7:$Y$7,'5N mesh'!$B$37:$Z$37,$E584:$AC584)+'5N inverse'!$A$7*$C585/Setup!$B$17+INDEX('5N inverse'!$A$7:$Y$7,1,'5N mesh'!$B$7+1)*Setup!$B$22</f>
        <v>15.0860887413461</v>
      </c>
      <c r="J585" s="0" t="n">
        <f aca="false">SUMPRODUCT('5N inverse'!$A$8:$Y$8,'5N mesh'!$B$37:$Z$37,$E584:$AC584)+'5N inverse'!$A$8*$C585/Setup!$B$17+INDEX('5N inverse'!$A$8:$Y$8,1,'5N mesh'!$B$7+1)*Setup!$B$22</f>
        <v>0</v>
      </c>
      <c r="K585" s="0" t="n">
        <f aca="false">SUMPRODUCT('5N inverse'!$A$9:$Y$9,'5N mesh'!$B$37:$Z$37,$E584:$AC584)+'5N inverse'!$A$9*$C585/Setup!$B$17+INDEX('5N inverse'!$A$9:$Y$9,1,'5N mesh'!$B$7+1)*Setup!$B$22</f>
        <v>0</v>
      </c>
      <c r="L585" s="0" t="n">
        <f aca="false">SUMPRODUCT('5N inverse'!$A$10:$Y$10,'5N mesh'!$B$37:$Z$37,$E584:$AC584)+'5N inverse'!$A$10*$C585/Setup!$B$17+INDEX('5N inverse'!$A$10:$Y$10,1,'5N mesh'!$B$7+1)*Setup!$B$22</f>
        <v>0</v>
      </c>
      <c r="M585" s="0" t="n">
        <f aca="false">SUMPRODUCT('5N inverse'!$A$11:$Y$11,'5N mesh'!$B$37:$Z$37,$E584:$AC584)+'5N inverse'!$A$11*$C585/Setup!$B$17+INDEX('5N inverse'!$A$11:$Y$11,1,'5N mesh'!$B$7+1)*Setup!$B$22</f>
        <v>0</v>
      </c>
      <c r="N585" s="0" t="n">
        <f aca="false">SUMPRODUCT('5N inverse'!$A$12:$Y$12,'5N mesh'!$B$37:$Z$37,$E584:$AC584)+'5N inverse'!$A$12*$C585/Setup!$B$17+INDEX('5N inverse'!$A$12:$Y$12,1,'5N mesh'!$B$7+1)*Setup!$B$22</f>
        <v>0</v>
      </c>
      <c r="O585" s="0" t="n">
        <f aca="false">SUMPRODUCT('5N inverse'!$A$13:$Y$13,'5N mesh'!$B$37:$Z$37,$E584:$AC584)+'5N inverse'!$A$13*$C585/Setup!$B$17+INDEX('5N inverse'!$A$13:$Y$13,1,'5N mesh'!$B$7+1)*Setup!$B$22</f>
        <v>0</v>
      </c>
      <c r="P585" s="0" t="n">
        <f aca="false">SUMPRODUCT('5N inverse'!$A$14:$Y$14,'5N mesh'!$B$37:$Z$37,$E584:$AC584)+'5N inverse'!$A$14*$C585/Setup!$B$17+INDEX('5N inverse'!$A$14:$Y$14,1,'5N mesh'!$B$7+1)*Setup!$B$22</f>
        <v>0</v>
      </c>
      <c r="Q585" s="0" t="n">
        <f aca="false">SUMPRODUCT('5N inverse'!$A$15:$Y$15,'5N mesh'!$B$37:$Z$37,$E584:$AC584)+'5N inverse'!$A$15*$C585/Setup!$B$17+INDEX('5N inverse'!$A$15:$Y$15,1,'5N mesh'!$B$7+1)*Setup!$B$22</f>
        <v>0</v>
      </c>
      <c r="R585" s="0" t="n">
        <f aca="false">SUMPRODUCT('5N inverse'!$A$16:$Y$16,'5N mesh'!$B$37:$Z$37,$E584:$AC584)+'5N inverse'!$A$16*$C585/Setup!$B$17+INDEX('5N inverse'!$A$16:$Y$16,1,'5N mesh'!$B$7+1)*Setup!$B$22</f>
        <v>0</v>
      </c>
      <c r="S585" s="0" t="n">
        <f aca="false">SUMPRODUCT('5N inverse'!$A$17:$Y$17,'5N mesh'!$B$37:$Z$37,$E584:$AC584)+'5N inverse'!$A$17*$C585/Setup!$B$17+INDEX('5N inverse'!$A$17:$Y$17,1,'5N mesh'!$B$7+1)*Setup!$B$22</f>
        <v>0</v>
      </c>
      <c r="T585" s="0" t="n">
        <f aca="false">SUMPRODUCT('5N inverse'!$A$18:$Y$18,'5N mesh'!$B$37:$Z$37,$E584:$AC584)+'5N inverse'!$A$18*$C585/Setup!$B$17+INDEX('5N inverse'!$A$18:$Y$18,1,'5N mesh'!$B$7+1)*Setup!$B$22</f>
        <v>0</v>
      </c>
      <c r="U585" s="0" t="n">
        <f aca="false">SUMPRODUCT('5N inverse'!$A$19:$Y$19,'5N mesh'!$B$37:$Z$37,$E584:$AC584)+'5N inverse'!$A$19*$C585/Setup!$B$17+INDEX('5N inverse'!$A$19:$Y$19,1,'5N mesh'!$B$7+1)*Setup!$B$22</f>
        <v>0</v>
      </c>
      <c r="V585" s="0" t="n">
        <f aca="false">SUMPRODUCT('5N inverse'!$A$20:$Y$20,'5N mesh'!$B$37:$Z$37,$E584:$AC584)+'5N inverse'!$A$20*$C585/Setup!$B$17+INDEX('5N inverse'!$A$20:$Y$20,1,'5N mesh'!$B$7+1)*Setup!$B$22</f>
        <v>0</v>
      </c>
      <c r="W585" s="0" t="n">
        <f aca="false">SUMPRODUCT('5N inverse'!$A$21:$Y$21,'5N mesh'!$B$37:$Z$37,$E584:$AC584)+'5N inverse'!$A$21*$C585/Setup!$B$17+INDEX('5N inverse'!$A$21:$Y$21,1,'5N mesh'!$B$7+1)*Setup!$B$22</f>
        <v>0</v>
      </c>
      <c r="X585" s="0" t="n">
        <f aca="false">SUMPRODUCT('5N inverse'!$A$22:$Y$22,'5N mesh'!$B$37:$Z$37,$E584:$AC584)+'5N inverse'!$A$22*$C585/Setup!$B$17+INDEX('5N inverse'!$A$22:$Y$22,1,'5N mesh'!$B$7+1)*Setup!$B$22</f>
        <v>0</v>
      </c>
      <c r="Y585" s="0" t="n">
        <f aca="false">SUMPRODUCT('5N inverse'!$A$23:$Y$23,'5N mesh'!$B$37:$Z$37,$E584:$AC584)+'5N inverse'!$A$23*$C585/Setup!$B$17+INDEX('5N inverse'!$A$23:$Y$23,1,'5N mesh'!$B$7+1)*Setup!$B$22</f>
        <v>0</v>
      </c>
      <c r="Z585" s="0" t="n">
        <f aca="false">SUMPRODUCT('5N inverse'!$A$24:$Y$24,'5N mesh'!$B$37:$Z$37,$E584:$AC584)+'5N inverse'!$A$24*$C585/Setup!$B$17+INDEX('5N inverse'!$A$24:$Y$24,1,'5N mesh'!$B$7+1)*Setup!$B$22</f>
        <v>0</v>
      </c>
      <c r="AA585" s="0" t="n">
        <f aca="false">SUMPRODUCT('5N inverse'!$A$25:$Y$25,'5N mesh'!$B$37:$Z$37,$E584:$AC584)+'5N inverse'!$A$25*$C585/Setup!$B$17+INDEX('5N inverse'!$A$25:$Y$25,1,'5N mesh'!$B$7+1)*Setup!$B$22</f>
        <v>0</v>
      </c>
      <c r="AB585" s="0" t="n">
        <f aca="false">SUMPRODUCT('5N inverse'!$A$26:$Y$26,'5N mesh'!$B$37:$Z$37,$E584:$AC584)+'5N inverse'!$A$26*$C585/Setup!$B$17+INDEX('5N inverse'!$A$26:$Y$26,1,'5N mesh'!$B$7+1)*Setup!$B$22</f>
        <v>0</v>
      </c>
      <c r="AC585" s="0" t="n">
        <f aca="false">SUMPRODUCT('5N inverse'!$A$27:$Y$27,'5N mesh'!$B$37:$Z$37,$E584:$AC584)+'5N inverse'!$A$27*$C585/Setup!$B$17+INDEX('5N inverse'!$A$27:$Y$27,1,'5N mesh'!$B$7+1)*Setup!$B$22</f>
        <v>0</v>
      </c>
    </row>
    <row r="586" customFormat="false" ht="15" hidden="false" customHeight="false" outlineLevel="0" collapsed="false">
      <c r="A586" s="0" t="n">
        <v>581</v>
      </c>
      <c r="B586" s="0" t="n">
        <f aca="false">A586*Setup!$B$11/3600</f>
        <v>48.4166666666667</v>
      </c>
      <c r="C586" s="0" t="n">
        <f aca="false">Setup!$B$7+Setup!$B$8*COS(2*PI()*(B586-Setup!$B$9)/24)</f>
        <v>21.6347614065457</v>
      </c>
      <c r="D586" s="0" t="n">
        <f aca="false">(C586-E586)/Setup!$B$17</f>
        <v>-22.0659409128862</v>
      </c>
      <c r="E586" s="0" t="n">
        <f aca="false">SUMPRODUCT('5N inverse'!$A$3:$Y$3,'5N mesh'!$B$37:$Z$37,$E585:$AC585)+'5N inverse'!$A$3*$C586/Setup!$B$17+INDEX('5N inverse'!$A$3:$Y$3,1,'5N mesh'!$B$7+1)*Setup!$B$22</f>
        <v>24.5033337252209</v>
      </c>
      <c r="F586" s="0" t="n">
        <f aca="false">SUMPRODUCT('5N inverse'!$A$4:$Y$4,'5N mesh'!$B$37:$Z$37,$E585:$AC585)+'5N inverse'!$A$4*$C586/Setup!$B$17+INDEX('5N inverse'!$A$4:$Y$4,1,'5N mesh'!$B$7+1)*Setup!$B$22</f>
        <v>22.933756395689</v>
      </c>
      <c r="G586" s="0" t="n">
        <f aca="false">SUMPRODUCT('5N inverse'!$A$5:$Y$5,'5N mesh'!$B$37:$Z$37,$E585:$AC585)+'5N inverse'!$A$5*$C586/Setup!$B$17+INDEX('5N inverse'!$A$5:$Y$5,1,'5N mesh'!$B$7+1)*Setup!$B$22</f>
        <v>19.7946017366251</v>
      </c>
      <c r="H586" s="0" t="n">
        <f aca="false">SUMPRODUCT('5N inverse'!$A$6:$Y$6,'5N mesh'!$B$37:$Z$37,$E585:$AC585)+'5N inverse'!$A$6*$C586/Setup!$B$17+INDEX('5N inverse'!$A$6:$Y$6,1,'5N mesh'!$B$7+1)*Setup!$B$22</f>
        <v>16.6554470775613</v>
      </c>
      <c r="I586" s="0" t="n">
        <f aca="false">SUMPRODUCT('5N inverse'!$A$7:$Y$7,'5N mesh'!$B$37:$Z$37,$E585:$AC585)+'5N inverse'!$A$7*$C586/Setup!$B$17+INDEX('5N inverse'!$A$7:$Y$7,1,'5N mesh'!$B$7+1)*Setup!$B$22</f>
        <v>15.0858697480294</v>
      </c>
      <c r="J586" s="0" t="n">
        <f aca="false">SUMPRODUCT('5N inverse'!$A$8:$Y$8,'5N mesh'!$B$37:$Z$37,$E585:$AC585)+'5N inverse'!$A$8*$C586/Setup!$B$17+INDEX('5N inverse'!$A$8:$Y$8,1,'5N mesh'!$B$7+1)*Setup!$B$22</f>
        <v>0</v>
      </c>
      <c r="K586" s="0" t="n">
        <f aca="false">SUMPRODUCT('5N inverse'!$A$9:$Y$9,'5N mesh'!$B$37:$Z$37,$E585:$AC585)+'5N inverse'!$A$9*$C586/Setup!$B$17+INDEX('5N inverse'!$A$9:$Y$9,1,'5N mesh'!$B$7+1)*Setup!$B$22</f>
        <v>0</v>
      </c>
      <c r="L586" s="0" t="n">
        <f aca="false">SUMPRODUCT('5N inverse'!$A$10:$Y$10,'5N mesh'!$B$37:$Z$37,$E585:$AC585)+'5N inverse'!$A$10*$C586/Setup!$B$17+INDEX('5N inverse'!$A$10:$Y$10,1,'5N mesh'!$B$7+1)*Setup!$B$22</f>
        <v>0</v>
      </c>
      <c r="M586" s="0" t="n">
        <f aca="false">SUMPRODUCT('5N inverse'!$A$11:$Y$11,'5N mesh'!$B$37:$Z$37,$E585:$AC585)+'5N inverse'!$A$11*$C586/Setup!$B$17+INDEX('5N inverse'!$A$11:$Y$11,1,'5N mesh'!$B$7+1)*Setup!$B$22</f>
        <v>0</v>
      </c>
      <c r="N586" s="0" t="n">
        <f aca="false">SUMPRODUCT('5N inverse'!$A$12:$Y$12,'5N mesh'!$B$37:$Z$37,$E585:$AC585)+'5N inverse'!$A$12*$C586/Setup!$B$17+INDEX('5N inverse'!$A$12:$Y$12,1,'5N mesh'!$B$7+1)*Setup!$B$22</f>
        <v>0</v>
      </c>
      <c r="O586" s="0" t="n">
        <f aca="false">SUMPRODUCT('5N inverse'!$A$13:$Y$13,'5N mesh'!$B$37:$Z$37,$E585:$AC585)+'5N inverse'!$A$13*$C586/Setup!$B$17+INDEX('5N inverse'!$A$13:$Y$13,1,'5N mesh'!$B$7+1)*Setup!$B$22</f>
        <v>0</v>
      </c>
      <c r="P586" s="0" t="n">
        <f aca="false">SUMPRODUCT('5N inverse'!$A$14:$Y$14,'5N mesh'!$B$37:$Z$37,$E585:$AC585)+'5N inverse'!$A$14*$C586/Setup!$B$17+INDEX('5N inverse'!$A$14:$Y$14,1,'5N mesh'!$B$7+1)*Setup!$B$22</f>
        <v>0</v>
      </c>
      <c r="Q586" s="0" t="n">
        <f aca="false">SUMPRODUCT('5N inverse'!$A$15:$Y$15,'5N mesh'!$B$37:$Z$37,$E585:$AC585)+'5N inverse'!$A$15*$C586/Setup!$B$17+INDEX('5N inverse'!$A$15:$Y$15,1,'5N mesh'!$B$7+1)*Setup!$B$22</f>
        <v>0</v>
      </c>
      <c r="R586" s="0" t="n">
        <f aca="false">SUMPRODUCT('5N inverse'!$A$16:$Y$16,'5N mesh'!$B$37:$Z$37,$E585:$AC585)+'5N inverse'!$A$16*$C586/Setup!$B$17+INDEX('5N inverse'!$A$16:$Y$16,1,'5N mesh'!$B$7+1)*Setup!$B$22</f>
        <v>0</v>
      </c>
      <c r="S586" s="0" t="n">
        <f aca="false">SUMPRODUCT('5N inverse'!$A$17:$Y$17,'5N mesh'!$B$37:$Z$37,$E585:$AC585)+'5N inverse'!$A$17*$C586/Setup!$B$17+INDEX('5N inverse'!$A$17:$Y$17,1,'5N mesh'!$B$7+1)*Setup!$B$22</f>
        <v>0</v>
      </c>
      <c r="T586" s="0" t="n">
        <f aca="false">SUMPRODUCT('5N inverse'!$A$18:$Y$18,'5N mesh'!$B$37:$Z$37,$E585:$AC585)+'5N inverse'!$A$18*$C586/Setup!$B$17+INDEX('5N inverse'!$A$18:$Y$18,1,'5N mesh'!$B$7+1)*Setup!$B$22</f>
        <v>0</v>
      </c>
      <c r="U586" s="0" t="n">
        <f aca="false">SUMPRODUCT('5N inverse'!$A$19:$Y$19,'5N mesh'!$B$37:$Z$37,$E585:$AC585)+'5N inverse'!$A$19*$C586/Setup!$B$17+INDEX('5N inverse'!$A$19:$Y$19,1,'5N mesh'!$B$7+1)*Setup!$B$22</f>
        <v>0</v>
      </c>
      <c r="V586" s="0" t="n">
        <f aca="false">SUMPRODUCT('5N inverse'!$A$20:$Y$20,'5N mesh'!$B$37:$Z$37,$E585:$AC585)+'5N inverse'!$A$20*$C586/Setup!$B$17+INDEX('5N inverse'!$A$20:$Y$20,1,'5N mesh'!$B$7+1)*Setup!$B$22</f>
        <v>0</v>
      </c>
      <c r="W586" s="0" t="n">
        <f aca="false">SUMPRODUCT('5N inverse'!$A$21:$Y$21,'5N mesh'!$B$37:$Z$37,$E585:$AC585)+'5N inverse'!$A$21*$C586/Setup!$B$17+INDEX('5N inverse'!$A$21:$Y$21,1,'5N mesh'!$B$7+1)*Setup!$B$22</f>
        <v>0</v>
      </c>
      <c r="X586" s="0" t="n">
        <f aca="false">SUMPRODUCT('5N inverse'!$A$22:$Y$22,'5N mesh'!$B$37:$Z$37,$E585:$AC585)+'5N inverse'!$A$22*$C586/Setup!$B$17+INDEX('5N inverse'!$A$22:$Y$22,1,'5N mesh'!$B$7+1)*Setup!$B$22</f>
        <v>0</v>
      </c>
      <c r="Y586" s="0" t="n">
        <f aca="false">SUMPRODUCT('5N inverse'!$A$23:$Y$23,'5N mesh'!$B$37:$Z$37,$E585:$AC585)+'5N inverse'!$A$23*$C586/Setup!$B$17+INDEX('5N inverse'!$A$23:$Y$23,1,'5N mesh'!$B$7+1)*Setup!$B$22</f>
        <v>0</v>
      </c>
      <c r="Z586" s="0" t="n">
        <f aca="false">SUMPRODUCT('5N inverse'!$A$24:$Y$24,'5N mesh'!$B$37:$Z$37,$E585:$AC585)+'5N inverse'!$A$24*$C586/Setup!$B$17+INDEX('5N inverse'!$A$24:$Y$24,1,'5N mesh'!$B$7+1)*Setup!$B$22</f>
        <v>0</v>
      </c>
      <c r="AA586" s="0" t="n">
        <f aca="false">SUMPRODUCT('5N inverse'!$A$25:$Y$25,'5N mesh'!$B$37:$Z$37,$E585:$AC585)+'5N inverse'!$A$25*$C586/Setup!$B$17+INDEX('5N inverse'!$A$25:$Y$25,1,'5N mesh'!$B$7+1)*Setup!$B$22</f>
        <v>0</v>
      </c>
      <c r="AB586" s="0" t="n">
        <f aca="false">SUMPRODUCT('5N inverse'!$A$26:$Y$26,'5N mesh'!$B$37:$Z$37,$E585:$AC585)+'5N inverse'!$A$26*$C586/Setup!$B$17+INDEX('5N inverse'!$A$26:$Y$26,1,'5N mesh'!$B$7+1)*Setup!$B$22</f>
        <v>0</v>
      </c>
      <c r="AC586" s="0" t="n">
        <f aca="false">SUMPRODUCT('5N inverse'!$A$27:$Y$27,'5N mesh'!$B$37:$Z$37,$E585:$AC585)+'5N inverse'!$A$27*$C586/Setup!$B$17+INDEX('5N inverse'!$A$27:$Y$27,1,'5N mesh'!$B$7+1)*Setup!$B$22</f>
        <v>0</v>
      </c>
    </row>
    <row r="587" customFormat="false" ht="15" hidden="false" customHeight="false" outlineLevel="0" collapsed="false">
      <c r="A587" s="0" t="n">
        <v>582</v>
      </c>
      <c r="B587" s="0" t="n">
        <f aca="false">A587*Setup!$B$11/3600</f>
        <v>48.5</v>
      </c>
      <c r="C587" s="0" t="n">
        <f aca="false">Setup!$B$7+Setup!$B$8*COS(2*PI()*(B587-Setup!$B$9)/24)</f>
        <v>21.5649542839651</v>
      </c>
      <c r="D587" s="0" t="n">
        <f aca="false">(C587-E587)/Setup!$B$17</f>
        <v>-22.2844751235014</v>
      </c>
      <c r="E587" s="0" t="n">
        <f aca="false">SUMPRODUCT('5N inverse'!$A$3:$Y$3,'5N mesh'!$B$37:$Z$37,$E586:$AC586)+'5N inverse'!$A$3*$C587/Setup!$B$17+INDEX('5N inverse'!$A$3:$Y$3,1,'5N mesh'!$B$7+1)*Setup!$B$22</f>
        <v>24.4619360500203</v>
      </c>
      <c r="F587" s="0" t="n">
        <f aca="false">SUMPRODUCT('5N inverse'!$A$4:$Y$4,'5N mesh'!$B$37:$Z$37,$E586:$AC586)+'5N inverse'!$A$4*$C587/Setup!$B$17+INDEX('5N inverse'!$A$4:$Y$4,1,'5N mesh'!$B$7+1)*Setup!$B$22</f>
        <v>22.899220921896</v>
      </c>
      <c r="G587" s="0" t="n">
        <f aca="false">SUMPRODUCT('5N inverse'!$A$5:$Y$5,'5N mesh'!$B$37:$Z$37,$E586:$AC586)+'5N inverse'!$A$5*$C587/Setup!$B$17+INDEX('5N inverse'!$A$5:$Y$5,1,'5N mesh'!$B$7+1)*Setup!$B$22</f>
        <v>19.7737906656474</v>
      </c>
      <c r="H587" s="0" t="n">
        <f aca="false">SUMPRODUCT('5N inverse'!$A$6:$Y$6,'5N mesh'!$B$37:$Z$37,$E586:$AC586)+'5N inverse'!$A$6*$C587/Setup!$B$17+INDEX('5N inverse'!$A$6:$Y$6,1,'5N mesh'!$B$7+1)*Setup!$B$22</f>
        <v>16.6483604093988</v>
      </c>
      <c r="I587" s="0" t="n">
        <f aca="false">SUMPRODUCT('5N inverse'!$A$7:$Y$7,'5N mesh'!$B$37:$Z$37,$E586:$AC586)+'5N inverse'!$A$7*$C587/Setup!$B$17+INDEX('5N inverse'!$A$7:$Y$7,1,'5N mesh'!$B$7+1)*Setup!$B$22</f>
        <v>15.0856452812745</v>
      </c>
      <c r="J587" s="0" t="n">
        <f aca="false">SUMPRODUCT('5N inverse'!$A$8:$Y$8,'5N mesh'!$B$37:$Z$37,$E586:$AC586)+'5N inverse'!$A$8*$C587/Setup!$B$17+INDEX('5N inverse'!$A$8:$Y$8,1,'5N mesh'!$B$7+1)*Setup!$B$22</f>
        <v>0</v>
      </c>
      <c r="K587" s="0" t="n">
        <f aca="false">SUMPRODUCT('5N inverse'!$A$9:$Y$9,'5N mesh'!$B$37:$Z$37,$E586:$AC586)+'5N inverse'!$A$9*$C587/Setup!$B$17+INDEX('5N inverse'!$A$9:$Y$9,1,'5N mesh'!$B$7+1)*Setup!$B$22</f>
        <v>0</v>
      </c>
      <c r="L587" s="0" t="n">
        <f aca="false">SUMPRODUCT('5N inverse'!$A$10:$Y$10,'5N mesh'!$B$37:$Z$37,$E586:$AC586)+'5N inverse'!$A$10*$C587/Setup!$B$17+INDEX('5N inverse'!$A$10:$Y$10,1,'5N mesh'!$B$7+1)*Setup!$B$22</f>
        <v>0</v>
      </c>
      <c r="M587" s="0" t="n">
        <f aca="false">SUMPRODUCT('5N inverse'!$A$11:$Y$11,'5N mesh'!$B$37:$Z$37,$E586:$AC586)+'5N inverse'!$A$11*$C587/Setup!$B$17+INDEX('5N inverse'!$A$11:$Y$11,1,'5N mesh'!$B$7+1)*Setup!$B$22</f>
        <v>0</v>
      </c>
      <c r="N587" s="0" t="n">
        <f aca="false">SUMPRODUCT('5N inverse'!$A$12:$Y$12,'5N mesh'!$B$37:$Z$37,$E586:$AC586)+'5N inverse'!$A$12*$C587/Setup!$B$17+INDEX('5N inverse'!$A$12:$Y$12,1,'5N mesh'!$B$7+1)*Setup!$B$22</f>
        <v>0</v>
      </c>
      <c r="O587" s="0" t="n">
        <f aca="false">SUMPRODUCT('5N inverse'!$A$13:$Y$13,'5N mesh'!$B$37:$Z$37,$E586:$AC586)+'5N inverse'!$A$13*$C587/Setup!$B$17+INDEX('5N inverse'!$A$13:$Y$13,1,'5N mesh'!$B$7+1)*Setup!$B$22</f>
        <v>0</v>
      </c>
      <c r="P587" s="0" t="n">
        <f aca="false">SUMPRODUCT('5N inverse'!$A$14:$Y$14,'5N mesh'!$B$37:$Z$37,$E586:$AC586)+'5N inverse'!$A$14*$C587/Setup!$B$17+INDEX('5N inverse'!$A$14:$Y$14,1,'5N mesh'!$B$7+1)*Setup!$B$22</f>
        <v>0</v>
      </c>
      <c r="Q587" s="0" t="n">
        <f aca="false">SUMPRODUCT('5N inverse'!$A$15:$Y$15,'5N mesh'!$B$37:$Z$37,$E586:$AC586)+'5N inverse'!$A$15*$C587/Setup!$B$17+INDEX('5N inverse'!$A$15:$Y$15,1,'5N mesh'!$B$7+1)*Setup!$B$22</f>
        <v>0</v>
      </c>
      <c r="R587" s="0" t="n">
        <f aca="false">SUMPRODUCT('5N inverse'!$A$16:$Y$16,'5N mesh'!$B$37:$Z$37,$E586:$AC586)+'5N inverse'!$A$16*$C587/Setup!$B$17+INDEX('5N inverse'!$A$16:$Y$16,1,'5N mesh'!$B$7+1)*Setup!$B$22</f>
        <v>0</v>
      </c>
      <c r="S587" s="0" t="n">
        <f aca="false">SUMPRODUCT('5N inverse'!$A$17:$Y$17,'5N mesh'!$B$37:$Z$37,$E586:$AC586)+'5N inverse'!$A$17*$C587/Setup!$B$17+INDEX('5N inverse'!$A$17:$Y$17,1,'5N mesh'!$B$7+1)*Setup!$B$22</f>
        <v>0</v>
      </c>
      <c r="T587" s="0" t="n">
        <f aca="false">SUMPRODUCT('5N inverse'!$A$18:$Y$18,'5N mesh'!$B$37:$Z$37,$E586:$AC586)+'5N inverse'!$A$18*$C587/Setup!$B$17+INDEX('5N inverse'!$A$18:$Y$18,1,'5N mesh'!$B$7+1)*Setup!$B$22</f>
        <v>0</v>
      </c>
      <c r="U587" s="0" t="n">
        <f aca="false">SUMPRODUCT('5N inverse'!$A$19:$Y$19,'5N mesh'!$B$37:$Z$37,$E586:$AC586)+'5N inverse'!$A$19*$C587/Setup!$B$17+INDEX('5N inverse'!$A$19:$Y$19,1,'5N mesh'!$B$7+1)*Setup!$B$22</f>
        <v>0</v>
      </c>
      <c r="V587" s="0" t="n">
        <f aca="false">SUMPRODUCT('5N inverse'!$A$20:$Y$20,'5N mesh'!$B$37:$Z$37,$E586:$AC586)+'5N inverse'!$A$20*$C587/Setup!$B$17+INDEX('5N inverse'!$A$20:$Y$20,1,'5N mesh'!$B$7+1)*Setup!$B$22</f>
        <v>0</v>
      </c>
      <c r="W587" s="0" t="n">
        <f aca="false">SUMPRODUCT('5N inverse'!$A$21:$Y$21,'5N mesh'!$B$37:$Z$37,$E586:$AC586)+'5N inverse'!$A$21*$C587/Setup!$B$17+INDEX('5N inverse'!$A$21:$Y$21,1,'5N mesh'!$B$7+1)*Setup!$B$22</f>
        <v>0</v>
      </c>
      <c r="X587" s="0" t="n">
        <f aca="false">SUMPRODUCT('5N inverse'!$A$22:$Y$22,'5N mesh'!$B$37:$Z$37,$E586:$AC586)+'5N inverse'!$A$22*$C587/Setup!$B$17+INDEX('5N inverse'!$A$22:$Y$22,1,'5N mesh'!$B$7+1)*Setup!$B$22</f>
        <v>0</v>
      </c>
      <c r="Y587" s="0" t="n">
        <f aca="false">SUMPRODUCT('5N inverse'!$A$23:$Y$23,'5N mesh'!$B$37:$Z$37,$E586:$AC586)+'5N inverse'!$A$23*$C587/Setup!$B$17+INDEX('5N inverse'!$A$23:$Y$23,1,'5N mesh'!$B$7+1)*Setup!$B$22</f>
        <v>0</v>
      </c>
      <c r="Z587" s="0" t="n">
        <f aca="false">SUMPRODUCT('5N inverse'!$A$24:$Y$24,'5N mesh'!$B$37:$Z$37,$E586:$AC586)+'5N inverse'!$A$24*$C587/Setup!$B$17+INDEX('5N inverse'!$A$24:$Y$24,1,'5N mesh'!$B$7+1)*Setup!$B$22</f>
        <v>0</v>
      </c>
      <c r="AA587" s="0" t="n">
        <f aca="false">SUMPRODUCT('5N inverse'!$A$25:$Y$25,'5N mesh'!$B$37:$Z$37,$E586:$AC586)+'5N inverse'!$A$25*$C587/Setup!$B$17+INDEX('5N inverse'!$A$25:$Y$25,1,'5N mesh'!$B$7+1)*Setup!$B$22</f>
        <v>0</v>
      </c>
      <c r="AB587" s="0" t="n">
        <f aca="false">SUMPRODUCT('5N inverse'!$A$26:$Y$26,'5N mesh'!$B$37:$Z$37,$E586:$AC586)+'5N inverse'!$A$26*$C587/Setup!$B$17+INDEX('5N inverse'!$A$26:$Y$26,1,'5N mesh'!$B$7+1)*Setup!$B$22</f>
        <v>0</v>
      </c>
      <c r="AC587" s="0" t="n">
        <f aca="false">SUMPRODUCT('5N inverse'!$A$27:$Y$27,'5N mesh'!$B$37:$Z$37,$E586:$AC586)+'5N inverse'!$A$27*$C587/Setup!$B$17+INDEX('5N inverse'!$A$27:$Y$27,1,'5N mesh'!$B$7+1)*Setup!$B$22</f>
        <v>0</v>
      </c>
    </row>
    <row r="588" customFormat="false" ht="15" hidden="false" customHeight="false" outlineLevel="0" collapsed="false">
      <c r="A588" s="0" t="n">
        <v>583</v>
      </c>
      <c r="B588" s="0" t="n">
        <f aca="false">A588*Setup!$B$11/3600</f>
        <v>48.5833333333333</v>
      </c>
      <c r="C588" s="0" t="n">
        <f aca="false">Setup!$B$7+Setup!$B$8*COS(2*PI()*(B588-Setup!$B$9)/24)</f>
        <v>21.4963061112638</v>
      </c>
      <c r="D588" s="0" t="n">
        <f aca="false">(C588-E588)/Setup!$B$17</f>
        <v>-22.491497287401</v>
      </c>
      <c r="E588" s="0" t="n">
        <f aca="false">SUMPRODUCT('5N inverse'!$A$3:$Y$3,'5N mesh'!$B$37:$Z$37,$E587:$AC587)+'5N inverse'!$A$3*$C588/Setup!$B$17+INDEX('5N inverse'!$A$3:$Y$3,1,'5N mesh'!$B$7+1)*Setup!$B$22</f>
        <v>24.4202007586259</v>
      </c>
      <c r="F588" s="0" t="n">
        <f aca="false">SUMPRODUCT('5N inverse'!$A$4:$Y$4,'5N mesh'!$B$37:$Z$37,$E587:$AC587)+'5N inverse'!$A$4*$C588/Setup!$B$17+INDEX('5N inverse'!$A$4:$Y$4,1,'5N mesh'!$B$7+1)*Setup!$B$22</f>
        <v>22.8644032069135</v>
      </c>
      <c r="G588" s="0" t="n">
        <f aca="false">SUMPRODUCT('5N inverse'!$A$5:$Y$5,'5N mesh'!$B$37:$Z$37,$E587:$AC587)+'5N inverse'!$A$5*$C588/Setup!$B$17+INDEX('5N inverse'!$A$5:$Y$5,1,'5N mesh'!$B$7+1)*Setup!$B$22</f>
        <v>19.7528081034888</v>
      </c>
      <c r="H588" s="0" t="n">
        <f aca="false">SUMPRODUCT('5N inverse'!$A$6:$Y$6,'5N mesh'!$B$37:$Z$37,$E587:$AC587)+'5N inverse'!$A$6*$C588/Setup!$B$17+INDEX('5N inverse'!$A$6:$Y$6,1,'5N mesh'!$B$7+1)*Setup!$B$22</f>
        <v>16.6412130000641</v>
      </c>
      <c r="I588" s="0" t="n">
        <f aca="false">SUMPRODUCT('5N inverse'!$A$7:$Y$7,'5N mesh'!$B$37:$Z$37,$E587:$AC587)+'5N inverse'!$A$7*$C588/Setup!$B$17+INDEX('5N inverse'!$A$7:$Y$7,1,'5N mesh'!$B$7+1)*Setup!$B$22</f>
        <v>15.0854154483517</v>
      </c>
      <c r="J588" s="0" t="n">
        <f aca="false">SUMPRODUCT('5N inverse'!$A$8:$Y$8,'5N mesh'!$B$37:$Z$37,$E587:$AC587)+'5N inverse'!$A$8*$C588/Setup!$B$17+INDEX('5N inverse'!$A$8:$Y$8,1,'5N mesh'!$B$7+1)*Setup!$B$22</f>
        <v>0</v>
      </c>
      <c r="K588" s="0" t="n">
        <f aca="false">SUMPRODUCT('5N inverse'!$A$9:$Y$9,'5N mesh'!$B$37:$Z$37,$E587:$AC587)+'5N inverse'!$A$9*$C588/Setup!$B$17+INDEX('5N inverse'!$A$9:$Y$9,1,'5N mesh'!$B$7+1)*Setup!$B$22</f>
        <v>0</v>
      </c>
      <c r="L588" s="0" t="n">
        <f aca="false">SUMPRODUCT('5N inverse'!$A$10:$Y$10,'5N mesh'!$B$37:$Z$37,$E587:$AC587)+'5N inverse'!$A$10*$C588/Setup!$B$17+INDEX('5N inverse'!$A$10:$Y$10,1,'5N mesh'!$B$7+1)*Setup!$B$22</f>
        <v>0</v>
      </c>
      <c r="M588" s="0" t="n">
        <f aca="false">SUMPRODUCT('5N inverse'!$A$11:$Y$11,'5N mesh'!$B$37:$Z$37,$E587:$AC587)+'5N inverse'!$A$11*$C588/Setup!$B$17+INDEX('5N inverse'!$A$11:$Y$11,1,'5N mesh'!$B$7+1)*Setup!$B$22</f>
        <v>0</v>
      </c>
      <c r="N588" s="0" t="n">
        <f aca="false">SUMPRODUCT('5N inverse'!$A$12:$Y$12,'5N mesh'!$B$37:$Z$37,$E587:$AC587)+'5N inverse'!$A$12*$C588/Setup!$B$17+INDEX('5N inverse'!$A$12:$Y$12,1,'5N mesh'!$B$7+1)*Setup!$B$22</f>
        <v>0</v>
      </c>
      <c r="O588" s="0" t="n">
        <f aca="false">SUMPRODUCT('5N inverse'!$A$13:$Y$13,'5N mesh'!$B$37:$Z$37,$E587:$AC587)+'5N inverse'!$A$13*$C588/Setup!$B$17+INDEX('5N inverse'!$A$13:$Y$13,1,'5N mesh'!$B$7+1)*Setup!$B$22</f>
        <v>0</v>
      </c>
      <c r="P588" s="0" t="n">
        <f aca="false">SUMPRODUCT('5N inverse'!$A$14:$Y$14,'5N mesh'!$B$37:$Z$37,$E587:$AC587)+'5N inverse'!$A$14*$C588/Setup!$B$17+INDEX('5N inverse'!$A$14:$Y$14,1,'5N mesh'!$B$7+1)*Setup!$B$22</f>
        <v>0</v>
      </c>
      <c r="Q588" s="0" t="n">
        <f aca="false">SUMPRODUCT('5N inverse'!$A$15:$Y$15,'5N mesh'!$B$37:$Z$37,$E587:$AC587)+'5N inverse'!$A$15*$C588/Setup!$B$17+INDEX('5N inverse'!$A$15:$Y$15,1,'5N mesh'!$B$7+1)*Setup!$B$22</f>
        <v>0</v>
      </c>
      <c r="R588" s="0" t="n">
        <f aca="false">SUMPRODUCT('5N inverse'!$A$16:$Y$16,'5N mesh'!$B$37:$Z$37,$E587:$AC587)+'5N inverse'!$A$16*$C588/Setup!$B$17+INDEX('5N inverse'!$A$16:$Y$16,1,'5N mesh'!$B$7+1)*Setup!$B$22</f>
        <v>0</v>
      </c>
      <c r="S588" s="0" t="n">
        <f aca="false">SUMPRODUCT('5N inverse'!$A$17:$Y$17,'5N mesh'!$B$37:$Z$37,$E587:$AC587)+'5N inverse'!$A$17*$C588/Setup!$B$17+INDEX('5N inverse'!$A$17:$Y$17,1,'5N mesh'!$B$7+1)*Setup!$B$22</f>
        <v>0</v>
      </c>
      <c r="T588" s="0" t="n">
        <f aca="false">SUMPRODUCT('5N inverse'!$A$18:$Y$18,'5N mesh'!$B$37:$Z$37,$E587:$AC587)+'5N inverse'!$A$18*$C588/Setup!$B$17+INDEX('5N inverse'!$A$18:$Y$18,1,'5N mesh'!$B$7+1)*Setup!$B$22</f>
        <v>0</v>
      </c>
      <c r="U588" s="0" t="n">
        <f aca="false">SUMPRODUCT('5N inverse'!$A$19:$Y$19,'5N mesh'!$B$37:$Z$37,$E587:$AC587)+'5N inverse'!$A$19*$C588/Setup!$B$17+INDEX('5N inverse'!$A$19:$Y$19,1,'5N mesh'!$B$7+1)*Setup!$B$22</f>
        <v>0</v>
      </c>
      <c r="V588" s="0" t="n">
        <f aca="false">SUMPRODUCT('5N inverse'!$A$20:$Y$20,'5N mesh'!$B$37:$Z$37,$E587:$AC587)+'5N inverse'!$A$20*$C588/Setup!$B$17+INDEX('5N inverse'!$A$20:$Y$20,1,'5N mesh'!$B$7+1)*Setup!$B$22</f>
        <v>0</v>
      </c>
      <c r="W588" s="0" t="n">
        <f aca="false">SUMPRODUCT('5N inverse'!$A$21:$Y$21,'5N mesh'!$B$37:$Z$37,$E587:$AC587)+'5N inverse'!$A$21*$C588/Setup!$B$17+INDEX('5N inverse'!$A$21:$Y$21,1,'5N mesh'!$B$7+1)*Setup!$B$22</f>
        <v>0</v>
      </c>
      <c r="X588" s="0" t="n">
        <f aca="false">SUMPRODUCT('5N inverse'!$A$22:$Y$22,'5N mesh'!$B$37:$Z$37,$E587:$AC587)+'5N inverse'!$A$22*$C588/Setup!$B$17+INDEX('5N inverse'!$A$22:$Y$22,1,'5N mesh'!$B$7+1)*Setup!$B$22</f>
        <v>0</v>
      </c>
      <c r="Y588" s="0" t="n">
        <f aca="false">SUMPRODUCT('5N inverse'!$A$23:$Y$23,'5N mesh'!$B$37:$Z$37,$E587:$AC587)+'5N inverse'!$A$23*$C588/Setup!$B$17+INDEX('5N inverse'!$A$23:$Y$23,1,'5N mesh'!$B$7+1)*Setup!$B$22</f>
        <v>0</v>
      </c>
      <c r="Z588" s="0" t="n">
        <f aca="false">SUMPRODUCT('5N inverse'!$A$24:$Y$24,'5N mesh'!$B$37:$Z$37,$E587:$AC587)+'5N inverse'!$A$24*$C588/Setup!$B$17+INDEX('5N inverse'!$A$24:$Y$24,1,'5N mesh'!$B$7+1)*Setup!$B$22</f>
        <v>0</v>
      </c>
      <c r="AA588" s="0" t="n">
        <f aca="false">SUMPRODUCT('5N inverse'!$A$25:$Y$25,'5N mesh'!$B$37:$Z$37,$E587:$AC587)+'5N inverse'!$A$25*$C588/Setup!$B$17+INDEX('5N inverse'!$A$25:$Y$25,1,'5N mesh'!$B$7+1)*Setup!$B$22</f>
        <v>0</v>
      </c>
      <c r="AB588" s="0" t="n">
        <f aca="false">SUMPRODUCT('5N inverse'!$A$26:$Y$26,'5N mesh'!$B$37:$Z$37,$E587:$AC587)+'5N inverse'!$A$26*$C588/Setup!$B$17+INDEX('5N inverse'!$A$26:$Y$26,1,'5N mesh'!$B$7+1)*Setup!$B$22</f>
        <v>0</v>
      </c>
      <c r="AC588" s="0" t="n">
        <f aca="false">SUMPRODUCT('5N inverse'!$A$27:$Y$27,'5N mesh'!$B$37:$Z$37,$E587:$AC587)+'5N inverse'!$A$27*$C588/Setup!$B$17+INDEX('5N inverse'!$A$27:$Y$27,1,'5N mesh'!$B$7+1)*Setup!$B$22</f>
        <v>0</v>
      </c>
    </row>
    <row r="589" customFormat="false" ht="15" hidden="false" customHeight="false" outlineLevel="0" collapsed="false">
      <c r="A589" s="0" t="n">
        <v>584</v>
      </c>
      <c r="B589" s="0" t="n">
        <f aca="false">A589*Setup!$B$11/3600</f>
        <v>48.6666666666667</v>
      </c>
      <c r="C589" s="0" t="n">
        <f aca="false">Setup!$B$7+Setup!$B$8*COS(2*PI()*(B589-Setup!$B$9)/24)</f>
        <v>21.4288495612538</v>
      </c>
      <c r="D589" s="0" t="n">
        <f aca="false">(C589-E589)/Setup!$B$17</f>
        <v>-22.6869091407019</v>
      </c>
      <c r="E589" s="0" t="n">
        <f aca="false">SUMPRODUCT('5N inverse'!$A$3:$Y$3,'5N mesh'!$B$37:$Z$37,$E588:$AC588)+'5N inverse'!$A$3*$C589/Setup!$B$17+INDEX('5N inverse'!$A$3:$Y$3,1,'5N mesh'!$B$7+1)*Setup!$B$22</f>
        <v>24.3781477495451</v>
      </c>
      <c r="F589" s="0" t="n">
        <f aca="false">SUMPRODUCT('5N inverse'!$A$4:$Y$4,'5N mesh'!$B$37:$Z$37,$E588:$AC588)+'5N inverse'!$A$4*$C589/Setup!$B$17+INDEX('5N inverse'!$A$4:$Y$4,1,'5N mesh'!$B$7+1)*Setup!$B$22</f>
        <v>22.8293198511342</v>
      </c>
      <c r="G589" s="0" t="n">
        <f aca="false">SUMPRODUCT('5N inverse'!$A$5:$Y$5,'5N mesh'!$B$37:$Z$37,$E588:$AC588)+'5N inverse'!$A$5*$C589/Setup!$B$17+INDEX('5N inverse'!$A$5:$Y$5,1,'5N mesh'!$B$7+1)*Setup!$B$22</f>
        <v>19.7316640543123</v>
      </c>
      <c r="H589" s="0" t="n">
        <f aca="false">SUMPRODUCT('5N inverse'!$A$6:$Y$6,'5N mesh'!$B$37:$Z$37,$E588:$AC588)+'5N inverse'!$A$6*$C589/Setup!$B$17+INDEX('5N inverse'!$A$6:$Y$6,1,'5N mesh'!$B$7+1)*Setup!$B$22</f>
        <v>16.6340082574904</v>
      </c>
      <c r="I589" s="0" t="n">
        <f aca="false">SUMPRODUCT('5N inverse'!$A$7:$Y$7,'5N mesh'!$B$37:$Z$37,$E588:$AC588)+'5N inverse'!$A$7*$C589/Setup!$B$17+INDEX('5N inverse'!$A$7:$Y$7,1,'5N mesh'!$B$7+1)*Setup!$B$22</f>
        <v>15.0851803590794</v>
      </c>
      <c r="J589" s="0" t="n">
        <f aca="false">SUMPRODUCT('5N inverse'!$A$8:$Y$8,'5N mesh'!$B$37:$Z$37,$E588:$AC588)+'5N inverse'!$A$8*$C589/Setup!$B$17+INDEX('5N inverse'!$A$8:$Y$8,1,'5N mesh'!$B$7+1)*Setup!$B$22</f>
        <v>0</v>
      </c>
      <c r="K589" s="0" t="n">
        <f aca="false">SUMPRODUCT('5N inverse'!$A$9:$Y$9,'5N mesh'!$B$37:$Z$37,$E588:$AC588)+'5N inverse'!$A$9*$C589/Setup!$B$17+INDEX('5N inverse'!$A$9:$Y$9,1,'5N mesh'!$B$7+1)*Setup!$B$22</f>
        <v>0</v>
      </c>
      <c r="L589" s="0" t="n">
        <f aca="false">SUMPRODUCT('5N inverse'!$A$10:$Y$10,'5N mesh'!$B$37:$Z$37,$E588:$AC588)+'5N inverse'!$A$10*$C589/Setup!$B$17+INDEX('5N inverse'!$A$10:$Y$10,1,'5N mesh'!$B$7+1)*Setup!$B$22</f>
        <v>0</v>
      </c>
      <c r="M589" s="0" t="n">
        <f aca="false">SUMPRODUCT('5N inverse'!$A$11:$Y$11,'5N mesh'!$B$37:$Z$37,$E588:$AC588)+'5N inverse'!$A$11*$C589/Setup!$B$17+INDEX('5N inverse'!$A$11:$Y$11,1,'5N mesh'!$B$7+1)*Setup!$B$22</f>
        <v>0</v>
      </c>
      <c r="N589" s="0" t="n">
        <f aca="false">SUMPRODUCT('5N inverse'!$A$12:$Y$12,'5N mesh'!$B$37:$Z$37,$E588:$AC588)+'5N inverse'!$A$12*$C589/Setup!$B$17+INDEX('5N inverse'!$A$12:$Y$12,1,'5N mesh'!$B$7+1)*Setup!$B$22</f>
        <v>0</v>
      </c>
      <c r="O589" s="0" t="n">
        <f aca="false">SUMPRODUCT('5N inverse'!$A$13:$Y$13,'5N mesh'!$B$37:$Z$37,$E588:$AC588)+'5N inverse'!$A$13*$C589/Setup!$B$17+INDEX('5N inverse'!$A$13:$Y$13,1,'5N mesh'!$B$7+1)*Setup!$B$22</f>
        <v>0</v>
      </c>
      <c r="P589" s="0" t="n">
        <f aca="false">SUMPRODUCT('5N inverse'!$A$14:$Y$14,'5N mesh'!$B$37:$Z$37,$E588:$AC588)+'5N inverse'!$A$14*$C589/Setup!$B$17+INDEX('5N inverse'!$A$14:$Y$14,1,'5N mesh'!$B$7+1)*Setup!$B$22</f>
        <v>0</v>
      </c>
      <c r="Q589" s="0" t="n">
        <f aca="false">SUMPRODUCT('5N inverse'!$A$15:$Y$15,'5N mesh'!$B$37:$Z$37,$E588:$AC588)+'5N inverse'!$A$15*$C589/Setup!$B$17+INDEX('5N inverse'!$A$15:$Y$15,1,'5N mesh'!$B$7+1)*Setup!$B$22</f>
        <v>0</v>
      </c>
      <c r="R589" s="0" t="n">
        <f aca="false">SUMPRODUCT('5N inverse'!$A$16:$Y$16,'5N mesh'!$B$37:$Z$37,$E588:$AC588)+'5N inverse'!$A$16*$C589/Setup!$B$17+INDEX('5N inverse'!$A$16:$Y$16,1,'5N mesh'!$B$7+1)*Setup!$B$22</f>
        <v>0</v>
      </c>
      <c r="S589" s="0" t="n">
        <f aca="false">SUMPRODUCT('5N inverse'!$A$17:$Y$17,'5N mesh'!$B$37:$Z$37,$E588:$AC588)+'5N inverse'!$A$17*$C589/Setup!$B$17+INDEX('5N inverse'!$A$17:$Y$17,1,'5N mesh'!$B$7+1)*Setup!$B$22</f>
        <v>0</v>
      </c>
      <c r="T589" s="0" t="n">
        <f aca="false">SUMPRODUCT('5N inverse'!$A$18:$Y$18,'5N mesh'!$B$37:$Z$37,$E588:$AC588)+'5N inverse'!$A$18*$C589/Setup!$B$17+INDEX('5N inverse'!$A$18:$Y$18,1,'5N mesh'!$B$7+1)*Setup!$B$22</f>
        <v>0</v>
      </c>
      <c r="U589" s="0" t="n">
        <f aca="false">SUMPRODUCT('5N inverse'!$A$19:$Y$19,'5N mesh'!$B$37:$Z$37,$E588:$AC588)+'5N inverse'!$A$19*$C589/Setup!$B$17+INDEX('5N inverse'!$A$19:$Y$19,1,'5N mesh'!$B$7+1)*Setup!$B$22</f>
        <v>0</v>
      </c>
      <c r="V589" s="0" t="n">
        <f aca="false">SUMPRODUCT('5N inverse'!$A$20:$Y$20,'5N mesh'!$B$37:$Z$37,$E588:$AC588)+'5N inverse'!$A$20*$C589/Setup!$B$17+INDEX('5N inverse'!$A$20:$Y$20,1,'5N mesh'!$B$7+1)*Setup!$B$22</f>
        <v>0</v>
      </c>
      <c r="W589" s="0" t="n">
        <f aca="false">SUMPRODUCT('5N inverse'!$A$21:$Y$21,'5N mesh'!$B$37:$Z$37,$E588:$AC588)+'5N inverse'!$A$21*$C589/Setup!$B$17+INDEX('5N inverse'!$A$21:$Y$21,1,'5N mesh'!$B$7+1)*Setup!$B$22</f>
        <v>0</v>
      </c>
      <c r="X589" s="0" t="n">
        <f aca="false">SUMPRODUCT('5N inverse'!$A$22:$Y$22,'5N mesh'!$B$37:$Z$37,$E588:$AC588)+'5N inverse'!$A$22*$C589/Setup!$B$17+INDEX('5N inverse'!$A$22:$Y$22,1,'5N mesh'!$B$7+1)*Setup!$B$22</f>
        <v>0</v>
      </c>
      <c r="Y589" s="0" t="n">
        <f aca="false">SUMPRODUCT('5N inverse'!$A$23:$Y$23,'5N mesh'!$B$37:$Z$37,$E588:$AC588)+'5N inverse'!$A$23*$C589/Setup!$B$17+INDEX('5N inverse'!$A$23:$Y$23,1,'5N mesh'!$B$7+1)*Setup!$B$22</f>
        <v>0</v>
      </c>
      <c r="Z589" s="0" t="n">
        <f aca="false">SUMPRODUCT('5N inverse'!$A$24:$Y$24,'5N mesh'!$B$37:$Z$37,$E588:$AC588)+'5N inverse'!$A$24*$C589/Setup!$B$17+INDEX('5N inverse'!$A$24:$Y$24,1,'5N mesh'!$B$7+1)*Setup!$B$22</f>
        <v>0</v>
      </c>
      <c r="AA589" s="0" t="n">
        <f aca="false">SUMPRODUCT('5N inverse'!$A$25:$Y$25,'5N mesh'!$B$37:$Z$37,$E588:$AC588)+'5N inverse'!$A$25*$C589/Setup!$B$17+INDEX('5N inverse'!$A$25:$Y$25,1,'5N mesh'!$B$7+1)*Setup!$B$22</f>
        <v>0</v>
      </c>
      <c r="AB589" s="0" t="n">
        <f aca="false">SUMPRODUCT('5N inverse'!$A$26:$Y$26,'5N mesh'!$B$37:$Z$37,$E588:$AC588)+'5N inverse'!$A$26*$C589/Setup!$B$17+INDEX('5N inverse'!$A$26:$Y$26,1,'5N mesh'!$B$7+1)*Setup!$B$22</f>
        <v>0</v>
      </c>
      <c r="AC589" s="0" t="n">
        <f aca="false">SUMPRODUCT('5N inverse'!$A$27:$Y$27,'5N mesh'!$B$37:$Z$37,$E588:$AC588)+'5N inverse'!$A$27*$C589/Setup!$B$17+INDEX('5N inverse'!$A$27:$Y$27,1,'5N mesh'!$B$7+1)*Setup!$B$22</f>
        <v>0</v>
      </c>
    </row>
    <row r="590" customFormat="false" ht="15" hidden="false" customHeight="false" outlineLevel="0" collapsed="false">
      <c r="A590" s="0" t="n">
        <v>585</v>
      </c>
      <c r="B590" s="0" t="n">
        <f aca="false">A590*Setup!$B$11/3600</f>
        <v>48.75</v>
      </c>
      <c r="C590" s="0" t="n">
        <f aca="false">Setup!$B$7+Setup!$B$8*COS(2*PI()*(B590-Setup!$B$9)/24)</f>
        <v>21.3626167395997</v>
      </c>
      <c r="D590" s="0" t="n">
        <f aca="false">(C590-E590)/Setup!$B$17</f>
        <v>-22.870617941846</v>
      </c>
      <c r="E590" s="0" t="n">
        <f aca="false">SUMPRODUCT('5N inverse'!$A$3:$Y$3,'5N mesh'!$B$37:$Z$37,$E589:$AC589)+'5N inverse'!$A$3*$C590/Setup!$B$17+INDEX('5N inverse'!$A$3:$Y$3,1,'5N mesh'!$B$7+1)*Setup!$B$22</f>
        <v>24.3357970720397</v>
      </c>
      <c r="F590" s="0" t="n">
        <f aca="false">SUMPRODUCT('5N inverse'!$A$4:$Y$4,'5N mesh'!$B$37:$Z$37,$E589:$AC589)+'5N inverse'!$A$4*$C590/Setup!$B$17+INDEX('5N inverse'!$A$4:$Y$4,1,'5N mesh'!$B$7+1)*Setup!$B$22</f>
        <v>22.7939875809951</v>
      </c>
      <c r="G590" s="0" t="n">
        <f aca="false">SUMPRODUCT('5N inverse'!$A$5:$Y$5,'5N mesh'!$B$37:$Z$37,$E589:$AC589)+'5N inverse'!$A$5*$C590/Setup!$B$17+INDEX('5N inverse'!$A$5:$Y$5,1,'5N mesh'!$B$7+1)*Setup!$B$22</f>
        <v>19.7103685989059</v>
      </c>
      <c r="H590" s="0" t="n">
        <f aca="false">SUMPRODUCT('5N inverse'!$A$6:$Y$6,'5N mesh'!$B$37:$Z$37,$E589:$AC589)+'5N inverse'!$A$6*$C590/Setup!$B$17+INDEX('5N inverse'!$A$6:$Y$6,1,'5N mesh'!$B$7+1)*Setup!$B$22</f>
        <v>16.6267496168167</v>
      </c>
      <c r="I590" s="0" t="n">
        <f aca="false">SUMPRODUCT('5N inverse'!$A$7:$Y$7,'5N mesh'!$B$37:$Z$37,$E589:$AC589)+'5N inverse'!$A$7*$C590/Setup!$B$17+INDEX('5N inverse'!$A$7:$Y$7,1,'5N mesh'!$B$7+1)*Setup!$B$22</f>
        <v>15.0849401257721</v>
      </c>
      <c r="J590" s="0" t="n">
        <f aca="false">SUMPRODUCT('5N inverse'!$A$8:$Y$8,'5N mesh'!$B$37:$Z$37,$E589:$AC589)+'5N inverse'!$A$8*$C590/Setup!$B$17+INDEX('5N inverse'!$A$8:$Y$8,1,'5N mesh'!$B$7+1)*Setup!$B$22</f>
        <v>0</v>
      </c>
      <c r="K590" s="0" t="n">
        <f aca="false">SUMPRODUCT('5N inverse'!$A$9:$Y$9,'5N mesh'!$B$37:$Z$37,$E589:$AC589)+'5N inverse'!$A$9*$C590/Setup!$B$17+INDEX('5N inverse'!$A$9:$Y$9,1,'5N mesh'!$B$7+1)*Setup!$B$22</f>
        <v>0</v>
      </c>
      <c r="L590" s="0" t="n">
        <f aca="false">SUMPRODUCT('5N inverse'!$A$10:$Y$10,'5N mesh'!$B$37:$Z$37,$E589:$AC589)+'5N inverse'!$A$10*$C590/Setup!$B$17+INDEX('5N inverse'!$A$10:$Y$10,1,'5N mesh'!$B$7+1)*Setup!$B$22</f>
        <v>0</v>
      </c>
      <c r="M590" s="0" t="n">
        <f aca="false">SUMPRODUCT('5N inverse'!$A$11:$Y$11,'5N mesh'!$B$37:$Z$37,$E589:$AC589)+'5N inverse'!$A$11*$C590/Setup!$B$17+INDEX('5N inverse'!$A$11:$Y$11,1,'5N mesh'!$B$7+1)*Setup!$B$22</f>
        <v>0</v>
      </c>
      <c r="N590" s="0" t="n">
        <f aca="false">SUMPRODUCT('5N inverse'!$A$12:$Y$12,'5N mesh'!$B$37:$Z$37,$E589:$AC589)+'5N inverse'!$A$12*$C590/Setup!$B$17+INDEX('5N inverse'!$A$12:$Y$12,1,'5N mesh'!$B$7+1)*Setup!$B$22</f>
        <v>0</v>
      </c>
      <c r="O590" s="0" t="n">
        <f aca="false">SUMPRODUCT('5N inverse'!$A$13:$Y$13,'5N mesh'!$B$37:$Z$37,$E589:$AC589)+'5N inverse'!$A$13*$C590/Setup!$B$17+INDEX('5N inverse'!$A$13:$Y$13,1,'5N mesh'!$B$7+1)*Setup!$B$22</f>
        <v>0</v>
      </c>
      <c r="P590" s="0" t="n">
        <f aca="false">SUMPRODUCT('5N inverse'!$A$14:$Y$14,'5N mesh'!$B$37:$Z$37,$E589:$AC589)+'5N inverse'!$A$14*$C590/Setup!$B$17+INDEX('5N inverse'!$A$14:$Y$14,1,'5N mesh'!$B$7+1)*Setup!$B$22</f>
        <v>0</v>
      </c>
      <c r="Q590" s="0" t="n">
        <f aca="false">SUMPRODUCT('5N inverse'!$A$15:$Y$15,'5N mesh'!$B$37:$Z$37,$E589:$AC589)+'5N inverse'!$A$15*$C590/Setup!$B$17+INDEX('5N inverse'!$A$15:$Y$15,1,'5N mesh'!$B$7+1)*Setup!$B$22</f>
        <v>0</v>
      </c>
      <c r="R590" s="0" t="n">
        <f aca="false">SUMPRODUCT('5N inverse'!$A$16:$Y$16,'5N mesh'!$B$37:$Z$37,$E589:$AC589)+'5N inverse'!$A$16*$C590/Setup!$B$17+INDEX('5N inverse'!$A$16:$Y$16,1,'5N mesh'!$B$7+1)*Setup!$B$22</f>
        <v>0</v>
      </c>
      <c r="S590" s="0" t="n">
        <f aca="false">SUMPRODUCT('5N inverse'!$A$17:$Y$17,'5N mesh'!$B$37:$Z$37,$E589:$AC589)+'5N inverse'!$A$17*$C590/Setup!$B$17+INDEX('5N inverse'!$A$17:$Y$17,1,'5N mesh'!$B$7+1)*Setup!$B$22</f>
        <v>0</v>
      </c>
      <c r="T590" s="0" t="n">
        <f aca="false">SUMPRODUCT('5N inverse'!$A$18:$Y$18,'5N mesh'!$B$37:$Z$37,$E589:$AC589)+'5N inverse'!$A$18*$C590/Setup!$B$17+INDEX('5N inverse'!$A$18:$Y$18,1,'5N mesh'!$B$7+1)*Setup!$B$22</f>
        <v>0</v>
      </c>
      <c r="U590" s="0" t="n">
        <f aca="false">SUMPRODUCT('5N inverse'!$A$19:$Y$19,'5N mesh'!$B$37:$Z$37,$E589:$AC589)+'5N inverse'!$A$19*$C590/Setup!$B$17+INDEX('5N inverse'!$A$19:$Y$19,1,'5N mesh'!$B$7+1)*Setup!$B$22</f>
        <v>0</v>
      </c>
      <c r="V590" s="0" t="n">
        <f aca="false">SUMPRODUCT('5N inverse'!$A$20:$Y$20,'5N mesh'!$B$37:$Z$37,$E589:$AC589)+'5N inverse'!$A$20*$C590/Setup!$B$17+INDEX('5N inverse'!$A$20:$Y$20,1,'5N mesh'!$B$7+1)*Setup!$B$22</f>
        <v>0</v>
      </c>
      <c r="W590" s="0" t="n">
        <f aca="false">SUMPRODUCT('5N inverse'!$A$21:$Y$21,'5N mesh'!$B$37:$Z$37,$E589:$AC589)+'5N inverse'!$A$21*$C590/Setup!$B$17+INDEX('5N inverse'!$A$21:$Y$21,1,'5N mesh'!$B$7+1)*Setup!$B$22</f>
        <v>0</v>
      </c>
      <c r="X590" s="0" t="n">
        <f aca="false">SUMPRODUCT('5N inverse'!$A$22:$Y$22,'5N mesh'!$B$37:$Z$37,$E589:$AC589)+'5N inverse'!$A$22*$C590/Setup!$B$17+INDEX('5N inverse'!$A$22:$Y$22,1,'5N mesh'!$B$7+1)*Setup!$B$22</f>
        <v>0</v>
      </c>
      <c r="Y590" s="0" t="n">
        <f aca="false">SUMPRODUCT('5N inverse'!$A$23:$Y$23,'5N mesh'!$B$37:$Z$37,$E589:$AC589)+'5N inverse'!$A$23*$C590/Setup!$B$17+INDEX('5N inverse'!$A$23:$Y$23,1,'5N mesh'!$B$7+1)*Setup!$B$22</f>
        <v>0</v>
      </c>
      <c r="Z590" s="0" t="n">
        <f aca="false">SUMPRODUCT('5N inverse'!$A$24:$Y$24,'5N mesh'!$B$37:$Z$37,$E589:$AC589)+'5N inverse'!$A$24*$C590/Setup!$B$17+INDEX('5N inverse'!$A$24:$Y$24,1,'5N mesh'!$B$7+1)*Setup!$B$22</f>
        <v>0</v>
      </c>
      <c r="AA590" s="0" t="n">
        <f aca="false">SUMPRODUCT('5N inverse'!$A$25:$Y$25,'5N mesh'!$B$37:$Z$37,$E589:$AC589)+'5N inverse'!$A$25*$C590/Setup!$B$17+INDEX('5N inverse'!$A$25:$Y$25,1,'5N mesh'!$B$7+1)*Setup!$B$22</f>
        <v>0</v>
      </c>
      <c r="AB590" s="0" t="n">
        <f aca="false">SUMPRODUCT('5N inverse'!$A$26:$Y$26,'5N mesh'!$B$37:$Z$37,$E589:$AC589)+'5N inverse'!$A$26*$C590/Setup!$B$17+INDEX('5N inverse'!$A$26:$Y$26,1,'5N mesh'!$B$7+1)*Setup!$B$22</f>
        <v>0</v>
      </c>
      <c r="AC590" s="0" t="n">
        <f aca="false">SUMPRODUCT('5N inverse'!$A$27:$Y$27,'5N mesh'!$B$37:$Z$37,$E589:$AC589)+'5N inverse'!$A$27*$C590/Setup!$B$17+INDEX('5N inverse'!$A$27:$Y$27,1,'5N mesh'!$B$7+1)*Setup!$B$22</f>
        <v>0</v>
      </c>
    </row>
    <row r="591" customFormat="false" ht="15" hidden="false" customHeight="false" outlineLevel="0" collapsed="false">
      <c r="A591" s="0" t="n">
        <v>586</v>
      </c>
      <c r="B591" s="0" t="n">
        <f aca="false">A591*Setup!$B$11/3600</f>
        <v>48.8333333333333</v>
      </c>
      <c r="C591" s="0" t="n">
        <f aca="false">Setup!$B$7+Setup!$B$8*COS(2*PI()*(B591-Setup!$B$9)/24)</f>
        <v>21.2976391695374</v>
      </c>
      <c r="D591" s="0" t="n">
        <f aca="false">(C591-E591)/Setup!$B$17</f>
        <v>-23.0425365157868</v>
      </c>
      <c r="E591" s="0" t="n">
        <f aca="false">SUMPRODUCT('5N inverse'!$A$3:$Y$3,'5N mesh'!$B$37:$Z$37,$E590:$AC590)+'5N inverse'!$A$3*$C591/Setup!$B$17+INDEX('5N inverse'!$A$3:$Y$3,1,'5N mesh'!$B$7+1)*Setup!$B$22</f>
        <v>24.2931689165896</v>
      </c>
      <c r="F591" s="0" t="n">
        <f aca="false">SUMPRODUCT('5N inverse'!$A$4:$Y$4,'5N mesh'!$B$37:$Z$37,$E590:$AC590)+'5N inverse'!$A$4*$C591/Setup!$B$17+INDEX('5N inverse'!$A$4:$Y$4,1,'5N mesh'!$B$7+1)*Setup!$B$22</f>
        <v>22.7584232410225</v>
      </c>
      <c r="G591" s="0" t="n">
        <f aca="false">SUMPRODUCT('5N inverse'!$A$5:$Y$5,'5N mesh'!$B$37:$Z$37,$E590:$AC590)+'5N inverse'!$A$5*$C591/Setup!$B$17+INDEX('5N inverse'!$A$5:$Y$5,1,'5N mesh'!$B$7+1)*Setup!$B$22</f>
        <v>19.6889318898883</v>
      </c>
      <c r="H591" s="0" t="n">
        <f aca="false">SUMPRODUCT('5N inverse'!$A$6:$Y$6,'5N mesh'!$B$37:$Z$37,$E590:$AC590)+'5N inverse'!$A$6*$C591/Setup!$B$17+INDEX('5N inverse'!$A$6:$Y$6,1,'5N mesh'!$B$7+1)*Setup!$B$22</f>
        <v>16.6194405387541</v>
      </c>
      <c r="I591" s="0" t="n">
        <f aca="false">SUMPRODUCT('5N inverse'!$A$7:$Y$7,'5N mesh'!$B$37:$Z$37,$E590:$AC590)+'5N inverse'!$A$7*$C591/Setup!$B$17+INDEX('5N inverse'!$A$7:$Y$7,1,'5N mesh'!$B$7+1)*Setup!$B$22</f>
        <v>15.084694863187</v>
      </c>
      <c r="J591" s="0" t="n">
        <f aca="false">SUMPRODUCT('5N inverse'!$A$8:$Y$8,'5N mesh'!$B$37:$Z$37,$E590:$AC590)+'5N inverse'!$A$8*$C591/Setup!$B$17+INDEX('5N inverse'!$A$8:$Y$8,1,'5N mesh'!$B$7+1)*Setup!$B$22</f>
        <v>0</v>
      </c>
      <c r="K591" s="0" t="n">
        <f aca="false">SUMPRODUCT('5N inverse'!$A$9:$Y$9,'5N mesh'!$B$37:$Z$37,$E590:$AC590)+'5N inverse'!$A$9*$C591/Setup!$B$17+INDEX('5N inverse'!$A$9:$Y$9,1,'5N mesh'!$B$7+1)*Setup!$B$22</f>
        <v>0</v>
      </c>
      <c r="L591" s="0" t="n">
        <f aca="false">SUMPRODUCT('5N inverse'!$A$10:$Y$10,'5N mesh'!$B$37:$Z$37,$E590:$AC590)+'5N inverse'!$A$10*$C591/Setup!$B$17+INDEX('5N inverse'!$A$10:$Y$10,1,'5N mesh'!$B$7+1)*Setup!$B$22</f>
        <v>0</v>
      </c>
      <c r="M591" s="0" t="n">
        <f aca="false">SUMPRODUCT('5N inverse'!$A$11:$Y$11,'5N mesh'!$B$37:$Z$37,$E590:$AC590)+'5N inverse'!$A$11*$C591/Setup!$B$17+INDEX('5N inverse'!$A$11:$Y$11,1,'5N mesh'!$B$7+1)*Setup!$B$22</f>
        <v>0</v>
      </c>
      <c r="N591" s="0" t="n">
        <f aca="false">SUMPRODUCT('5N inverse'!$A$12:$Y$12,'5N mesh'!$B$37:$Z$37,$E590:$AC590)+'5N inverse'!$A$12*$C591/Setup!$B$17+INDEX('5N inverse'!$A$12:$Y$12,1,'5N mesh'!$B$7+1)*Setup!$B$22</f>
        <v>0</v>
      </c>
      <c r="O591" s="0" t="n">
        <f aca="false">SUMPRODUCT('5N inverse'!$A$13:$Y$13,'5N mesh'!$B$37:$Z$37,$E590:$AC590)+'5N inverse'!$A$13*$C591/Setup!$B$17+INDEX('5N inverse'!$A$13:$Y$13,1,'5N mesh'!$B$7+1)*Setup!$B$22</f>
        <v>0</v>
      </c>
      <c r="P591" s="0" t="n">
        <f aca="false">SUMPRODUCT('5N inverse'!$A$14:$Y$14,'5N mesh'!$B$37:$Z$37,$E590:$AC590)+'5N inverse'!$A$14*$C591/Setup!$B$17+INDEX('5N inverse'!$A$14:$Y$14,1,'5N mesh'!$B$7+1)*Setup!$B$22</f>
        <v>0</v>
      </c>
      <c r="Q591" s="0" t="n">
        <f aca="false">SUMPRODUCT('5N inverse'!$A$15:$Y$15,'5N mesh'!$B$37:$Z$37,$E590:$AC590)+'5N inverse'!$A$15*$C591/Setup!$B$17+INDEX('5N inverse'!$A$15:$Y$15,1,'5N mesh'!$B$7+1)*Setup!$B$22</f>
        <v>0</v>
      </c>
      <c r="R591" s="0" t="n">
        <f aca="false">SUMPRODUCT('5N inverse'!$A$16:$Y$16,'5N mesh'!$B$37:$Z$37,$E590:$AC590)+'5N inverse'!$A$16*$C591/Setup!$B$17+INDEX('5N inverse'!$A$16:$Y$16,1,'5N mesh'!$B$7+1)*Setup!$B$22</f>
        <v>0</v>
      </c>
      <c r="S591" s="0" t="n">
        <f aca="false">SUMPRODUCT('5N inverse'!$A$17:$Y$17,'5N mesh'!$B$37:$Z$37,$E590:$AC590)+'5N inverse'!$A$17*$C591/Setup!$B$17+INDEX('5N inverse'!$A$17:$Y$17,1,'5N mesh'!$B$7+1)*Setup!$B$22</f>
        <v>0</v>
      </c>
      <c r="T591" s="0" t="n">
        <f aca="false">SUMPRODUCT('5N inverse'!$A$18:$Y$18,'5N mesh'!$B$37:$Z$37,$E590:$AC590)+'5N inverse'!$A$18*$C591/Setup!$B$17+INDEX('5N inverse'!$A$18:$Y$18,1,'5N mesh'!$B$7+1)*Setup!$B$22</f>
        <v>0</v>
      </c>
      <c r="U591" s="0" t="n">
        <f aca="false">SUMPRODUCT('5N inverse'!$A$19:$Y$19,'5N mesh'!$B$37:$Z$37,$E590:$AC590)+'5N inverse'!$A$19*$C591/Setup!$B$17+INDEX('5N inverse'!$A$19:$Y$19,1,'5N mesh'!$B$7+1)*Setup!$B$22</f>
        <v>0</v>
      </c>
      <c r="V591" s="0" t="n">
        <f aca="false">SUMPRODUCT('5N inverse'!$A$20:$Y$20,'5N mesh'!$B$37:$Z$37,$E590:$AC590)+'5N inverse'!$A$20*$C591/Setup!$B$17+INDEX('5N inverse'!$A$20:$Y$20,1,'5N mesh'!$B$7+1)*Setup!$B$22</f>
        <v>0</v>
      </c>
      <c r="W591" s="0" t="n">
        <f aca="false">SUMPRODUCT('5N inverse'!$A$21:$Y$21,'5N mesh'!$B$37:$Z$37,$E590:$AC590)+'5N inverse'!$A$21*$C591/Setup!$B$17+INDEX('5N inverse'!$A$21:$Y$21,1,'5N mesh'!$B$7+1)*Setup!$B$22</f>
        <v>0</v>
      </c>
      <c r="X591" s="0" t="n">
        <f aca="false">SUMPRODUCT('5N inverse'!$A$22:$Y$22,'5N mesh'!$B$37:$Z$37,$E590:$AC590)+'5N inverse'!$A$22*$C591/Setup!$B$17+INDEX('5N inverse'!$A$22:$Y$22,1,'5N mesh'!$B$7+1)*Setup!$B$22</f>
        <v>0</v>
      </c>
      <c r="Y591" s="0" t="n">
        <f aca="false">SUMPRODUCT('5N inverse'!$A$23:$Y$23,'5N mesh'!$B$37:$Z$37,$E590:$AC590)+'5N inverse'!$A$23*$C591/Setup!$B$17+INDEX('5N inverse'!$A$23:$Y$23,1,'5N mesh'!$B$7+1)*Setup!$B$22</f>
        <v>0</v>
      </c>
      <c r="Z591" s="0" t="n">
        <f aca="false">SUMPRODUCT('5N inverse'!$A$24:$Y$24,'5N mesh'!$B$37:$Z$37,$E590:$AC590)+'5N inverse'!$A$24*$C591/Setup!$B$17+INDEX('5N inverse'!$A$24:$Y$24,1,'5N mesh'!$B$7+1)*Setup!$B$22</f>
        <v>0</v>
      </c>
      <c r="AA591" s="0" t="n">
        <f aca="false">SUMPRODUCT('5N inverse'!$A$25:$Y$25,'5N mesh'!$B$37:$Z$37,$E590:$AC590)+'5N inverse'!$A$25*$C591/Setup!$B$17+INDEX('5N inverse'!$A$25:$Y$25,1,'5N mesh'!$B$7+1)*Setup!$B$22</f>
        <v>0</v>
      </c>
      <c r="AB591" s="0" t="n">
        <f aca="false">SUMPRODUCT('5N inverse'!$A$26:$Y$26,'5N mesh'!$B$37:$Z$37,$E590:$AC590)+'5N inverse'!$A$26*$C591/Setup!$B$17+INDEX('5N inverse'!$A$26:$Y$26,1,'5N mesh'!$B$7+1)*Setup!$B$22</f>
        <v>0</v>
      </c>
      <c r="AC591" s="0" t="n">
        <f aca="false">SUMPRODUCT('5N inverse'!$A$27:$Y$27,'5N mesh'!$B$37:$Z$37,$E590:$AC590)+'5N inverse'!$A$27*$C591/Setup!$B$17+INDEX('5N inverse'!$A$27:$Y$27,1,'5N mesh'!$B$7+1)*Setup!$B$22</f>
        <v>0</v>
      </c>
    </row>
    <row r="592" customFormat="false" ht="15" hidden="false" customHeight="false" outlineLevel="0" collapsed="false">
      <c r="A592" s="0" t="n">
        <v>587</v>
      </c>
      <c r="B592" s="0" t="n">
        <f aca="false">A592*Setup!$B$11/3600</f>
        <v>48.9166666666667</v>
      </c>
      <c r="C592" s="0" t="n">
        <f aca="false">Setup!$B$7+Setup!$B$8*COS(2*PI()*(B592-Setup!$B$9)/24)</f>
        <v>21.2339477768709</v>
      </c>
      <c r="D592" s="0" t="n">
        <f aca="false">(C592-E592)/Setup!$B$17</f>
        <v>-23.202583295527</v>
      </c>
      <c r="E592" s="0" t="n">
        <f aca="false">SUMPRODUCT('5N inverse'!$A$3:$Y$3,'5N mesh'!$B$37:$Z$37,$E591:$AC591)+'5N inverse'!$A$3*$C592/Setup!$B$17+INDEX('5N inverse'!$A$3:$Y$3,1,'5N mesh'!$B$7+1)*Setup!$B$22</f>
        <v>24.2502836052894</v>
      </c>
      <c r="F592" s="0" t="n">
        <f aca="false">SUMPRODUCT('5N inverse'!$A$4:$Y$4,'5N mesh'!$B$37:$Z$37,$E591:$AC591)+'5N inverse'!$A$4*$C592/Setup!$B$17+INDEX('5N inverse'!$A$4:$Y$4,1,'5N mesh'!$B$7+1)*Setup!$B$22</f>
        <v>22.7226437858194</v>
      </c>
      <c r="G592" s="0" t="n">
        <f aca="false">SUMPRODUCT('5N inverse'!$A$5:$Y$5,'5N mesh'!$B$37:$Z$37,$E591:$AC591)+'5N inverse'!$A$5*$C592/Setup!$B$17+INDEX('5N inverse'!$A$5:$Y$5,1,'5N mesh'!$B$7+1)*Setup!$B$22</f>
        <v>19.6673641468793</v>
      </c>
      <c r="H592" s="0" t="n">
        <f aca="false">SUMPRODUCT('5N inverse'!$A$6:$Y$6,'5N mesh'!$B$37:$Z$37,$E591:$AC591)+'5N inverse'!$A$6*$C592/Setup!$B$17+INDEX('5N inverse'!$A$6:$Y$6,1,'5N mesh'!$B$7+1)*Setup!$B$22</f>
        <v>16.6120845079393</v>
      </c>
      <c r="I592" s="0" t="n">
        <f aca="false">SUMPRODUCT('5N inverse'!$A$7:$Y$7,'5N mesh'!$B$37:$Z$37,$E591:$AC591)+'5N inverse'!$A$7*$C592/Setup!$B$17+INDEX('5N inverse'!$A$7:$Y$7,1,'5N mesh'!$B$7+1)*Setup!$B$22</f>
        <v>15.0844446884693</v>
      </c>
      <c r="J592" s="0" t="n">
        <f aca="false">SUMPRODUCT('5N inverse'!$A$8:$Y$8,'5N mesh'!$B$37:$Z$37,$E591:$AC591)+'5N inverse'!$A$8*$C592/Setup!$B$17+INDEX('5N inverse'!$A$8:$Y$8,1,'5N mesh'!$B$7+1)*Setup!$B$22</f>
        <v>0</v>
      </c>
      <c r="K592" s="0" t="n">
        <f aca="false">SUMPRODUCT('5N inverse'!$A$9:$Y$9,'5N mesh'!$B$37:$Z$37,$E591:$AC591)+'5N inverse'!$A$9*$C592/Setup!$B$17+INDEX('5N inverse'!$A$9:$Y$9,1,'5N mesh'!$B$7+1)*Setup!$B$22</f>
        <v>0</v>
      </c>
      <c r="L592" s="0" t="n">
        <f aca="false">SUMPRODUCT('5N inverse'!$A$10:$Y$10,'5N mesh'!$B$37:$Z$37,$E591:$AC591)+'5N inverse'!$A$10*$C592/Setup!$B$17+INDEX('5N inverse'!$A$10:$Y$10,1,'5N mesh'!$B$7+1)*Setup!$B$22</f>
        <v>0</v>
      </c>
      <c r="M592" s="0" t="n">
        <f aca="false">SUMPRODUCT('5N inverse'!$A$11:$Y$11,'5N mesh'!$B$37:$Z$37,$E591:$AC591)+'5N inverse'!$A$11*$C592/Setup!$B$17+INDEX('5N inverse'!$A$11:$Y$11,1,'5N mesh'!$B$7+1)*Setup!$B$22</f>
        <v>0</v>
      </c>
      <c r="N592" s="0" t="n">
        <f aca="false">SUMPRODUCT('5N inverse'!$A$12:$Y$12,'5N mesh'!$B$37:$Z$37,$E591:$AC591)+'5N inverse'!$A$12*$C592/Setup!$B$17+INDEX('5N inverse'!$A$12:$Y$12,1,'5N mesh'!$B$7+1)*Setup!$B$22</f>
        <v>0</v>
      </c>
      <c r="O592" s="0" t="n">
        <f aca="false">SUMPRODUCT('5N inverse'!$A$13:$Y$13,'5N mesh'!$B$37:$Z$37,$E591:$AC591)+'5N inverse'!$A$13*$C592/Setup!$B$17+INDEX('5N inverse'!$A$13:$Y$13,1,'5N mesh'!$B$7+1)*Setup!$B$22</f>
        <v>0</v>
      </c>
      <c r="P592" s="0" t="n">
        <f aca="false">SUMPRODUCT('5N inverse'!$A$14:$Y$14,'5N mesh'!$B$37:$Z$37,$E591:$AC591)+'5N inverse'!$A$14*$C592/Setup!$B$17+INDEX('5N inverse'!$A$14:$Y$14,1,'5N mesh'!$B$7+1)*Setup!$B$22</f>
        <v>0</v>
      </c>
      <c r="Q592" s="0" t="n">
        <f aca="false">SUMPRODUCT('5N inverse'!$A$15:$Y$15,'5N mesh'!$B$37:$Z$37,$E591:$AC591)+'5N inverse'!$A$15*$C592/Setup!$B$17+INDEX('5N inverse'!$A$15:$Y$15,1,'5N mesh'!$B$7+1)*Setup!$B$22</f>
        <v>0</v>
      </c>
      <c r="R592" s="0" t="n">
        <f aca="false">SUMPRODUCT('5N inverse'!$A$16:$Y$16,'5N mesh'!$B$37:$Z$37,$E591:$AC591)+'5N inverse'!$A$16*$C592/Setup!$B$17+INDEX('5N inverse'!$A$16:$Y$16,1,'5N mesh'!$B$7+1)*Setup!$B$22</f>
        <v>0</v>
      </c>
      <c r="S592" s="0" t="n">
        <f aca="false">SUMPRODUCT('5N inverse'!$A$17:$Y$17,'5N mesh'!$B$37:$Z$37,$E591:$AC591)+'5N inverse'!$A$17*$C592/Setup!$B$17+INDEX('5N inverse'!$A$17:$Y$17,1,'5N mesh'!$B$7+1)*Setup!$B$22</f>
        <v>0</v>
      </c>
      <c r="T592" s="0" t="n">
        <f aca="false">SUMPRODUCT('5N inverse'!$A$18:$Y$18,'5N mesh'!$B$37:$Z$37,$E591:$AC591)+'5N inverse'!$A$18*$C592/Setup!$B$17+INDEX('5N inverse'!$A$18:$Y$18,1,'5N mesh'!$B$7+1)*Setup!$B$22</f>
        <v>0</v>
      </c>
      <c r="U592" s="0" t="n">
        <f aca="false">SUMPRODUCT('5N inverse'!$A$19:$Y$19,'5N mesh'!$B$37:$Z$37,$E591:$AC591)+'5N inverse'!$A$19*$C592/Setup!$B$17+INDEX('5N inverse'!$A$19:$Y$19,1,'5N mesh'!$B$7+1)*Setup!$B$22</f>
        <v>0</v>
      </c>
      <c r="V592" s="0" t="n">
        <f aca="false">SUMPRODUCT('5N inverse'!$A$20:$Y$20,'5N mesh'!$B$37:$Z$37,$E591:$AC591)+'5N inverse'!$A$20*$C592/Setup!$B$17+INDEX('5N inverse'!$A$20:$Y$20,1,'5N mesh'!$B$7+1)*Setup!$B$22</f>
        <v>0</v>
      </c>
      <c r="W592" s="0" t="n">
        <f aca="false">SUMPRODUCT('5N inverse'!$A$21:$Y$21,'5N mesh'!$B$37:$Z$37,$E591:$AC591)+'5N inverse'!$A$21*$C592/Setup!$B$17+INDEX('5N inverse'!$A$21:$Y$21,1,'5N mesh'!$B$7+1)*Setup!$B$22</f>
        <v>0</v>
      </c>
      <c r="X592" s="0" t="n">
        <f aca="false">SUMPRODUCT('5N inverse'!$A$22:$Y$22,'5N mesh'!$B$37:$Z$37,$E591:$AC591)+'5N inverse'!$A$22*$C592/Setup!$B$17+INDEX('5N inverse'!$A$22:$Y$22,1,'5N mesh'!$B$7+1)*Setup!$B$22</f>
        <v>0</v>
      </c>
      <c r="Y592" s="0" t="n">
        <f aca="false">SUMPRODUCT('5N inverse'!$A$23:$Y$23,'5N mesh'!$B$37:$Z$37,$E591:$AC591)+'5N inverse'!$A$23*$C592/Setup!$B$17+INDEX('5N inverse'!$A$23:$Y$23,1,'5N mesh'!$B$7+1)*Setup!$B$22</f>
        <v>0</v>
      </c>
      <c r="Z592" s="0" t="n">
        <f aca="false">SUMPRODUCT('5N inverse'!$A$24:$Y$24,'5N mesh'!$B$37:$Z$37,$E591:$AC591)+'5N inverse'!$A$24*$C592/Setup!$B$17+INDEX('5N inverse'!$A$24:$Y$24,1,'5N mesh'!$B$7+1)*Setup!$B$22</f>
        <v>0</v>
      </c>
      <c r="AA592" s="0" t="n">
        <f aca="false">SUMPRODUCT('5N inverse'!$A$25:$Y$25,'5N mesh'!$B$37:$Z$37,$E591:$AC591)+'5N inverse'!$A$25*$C592/Setup!$B$17+INDEX('5N inverse'!$A$25:$Y$25,1,'5N mesh'!$B$7+1)*Setup!$B$22</f>
        <v>0</v>
      </c>
      <c r="AB592" s="0" t="n">
        <f aca="false">SUMPRODUCT('5N inverse'!$A$26:$Y$26,'5N mesh'!$B$37:$Z$37,$E591:$AC591)+'5N inverse'!$A$26*$C592/Setup!$B$17+INDEX('5N inverse'!$A$26:$Y$26,1,'5N mesh'!$B$7+1)*Setup!$B$22</f>
        <v>0</v>
      </c>
      <c r="AC592" s="0" t="n">
        <f aca="false">SUMPRODUCT('5N inverse'!$A$27:$Y$27,'5N mesh'!$B$37:$Z$37,$E591:$AC591)+'5N inverse'!$A$27*$C592/Setup!$B$17+INDEX('5N inverse'!$A$27:$Y$27,1,'5N mesh'!$B$7+1)*Setup!$B$22</f>
        <v>0</v>
      </c>
    </row>
    <row r="593" customFormat="false" ht="15" hidden="false" customHeight="false" outlineLevel="0" collapsed="false">
      <c r="A593" s="0" t="n">
        <v>588</v>
      </c>
      <c r="B593" s="0" t="n">
        <f aca="false">A593*Setup!$B$11/3600</f>
        <v>49</v>
      </c>
      <c r="C593" s="0" t="n">
        <f aca="false">Setup!$B$7+Setup!$B$8*COS(2*PI()*(B593-Setup!$B$9)/24)</f>
        <v>21.1715728752538</v>
      </c>
      <c r="D593" s="0" t="n">
        <f aca="false">(C593-E593)/Setup!$B$17</f>
        <v>-23.3506823609857</v>
      </c>
      <c r="E593" s="0" t="n">
        <f aca="false">SUMPRODUCT('5N inverse'!$A$3:$Y$3,'5N mesh'!$B$37:$Z$37,$E592:$AC592)+'5N inverse'!$A$3*$C593/Setup!$B$17+INDEX('5N inverse'!$A$3:$Y$3,1,'5N mesh'!$B$7+1)*Setup!$B$22</f>
        <v>24.207161582182</v>
      </c>
      <c r="F593" s="0" t="n">
        <f aca="false">SUMPRODUCT('5N inverse'!$A$4:$Y$4,'5N mesh'!$B$37:$Z$37,$E592:$AC592)+'5N inverse'!$A$4*$C593/Setup!$B$17+INDEX('5N inverse'!$A$4:$Y$4,1,'5N mesh'!$B$7+1)*Setup!$B$22</f>
        <v>22.686666272001</v>
      </c>
      <c r="G593" s="0" t="n">
        <f aca="false">SUMPRODUCT('5N inverse'!$A$5:$Y$5,'5N mesh'!$B$37:$Z$37,$E592:$AC592)+'5N inverse'!$A$5*$C593/Setup!$B$17+INDEX('5N inverse'!$A$5:$Y$5,1,'5N mesh'!$B$7+1)*Setup!$B$22</f>
        <v>19.6456756516392</v>
      </c>
      <c r="H593" s="0" t="n">
        <f aca="false">SUMPRODUCT('5N inverse'!$A$6:$Y$6,'5N mesh'!$B$37:$Z$37,$E592:$AC592)+'5N inverse'!$A$6*$C593/Setup!$B$17+INDEX('5N inverse'!$A$6:$Y$6,1,'5N mesh'!$B$7+1)*Setup!$B$22</f>
        <v>16.6046850312774</v>
      </c>
      <c r="I593" s="0" t="n">
        <f aca="false">SUMPRODUCT('5N inverse'!$A$7:$Y$7,'5N mesh'!$B$37:$Z$37,$E592:$AC592)+'5N inverse'!$A$7*$C593/Setup!$B$17+INDEX('5N inverse'!$A$7:$Y$7,1,'5N mesh'!$B$7+1)*Setup!$B$22</f>
        <v>15.0841897210965</v>
      </c>
      <c r="J593" s="0" t="n">
        <f aca="false">SUMPRODUCT('5N inverse'!$A$8:$Y$8,'5N mesh'!$B$37:$Z$37,$E592:$AC592)+'5N inverse'!$A$8*$C593/Setup!$B$17+INDEX('5N inverse'!$A$8:$Y$8,1,'5N mesh'!$B$7+1)*Setup!$B$22</f>
        <v>0</v>
      </c>
      <c r="K593" s="0" t="n">
        <f aca="false">SUMPRODUCT('5N inverse'!$A$9:$Y$9,'5N mesh'!$B$37:$Z$37,$E592:$AC592)+'5N inverse'!$A$9*$C593/Setup!$B$17+INDEX('5N inverse'!$A$9:$Y$9,1,'5N mesh'!$B$7+1)*Setup!$B$22</f>
        <v>0</v>
      </c>
      <c r="L593" s="0" t="n">
        <f aca="false">SUMPRODUCT('5N inverse'!$A$10:$Y$10,'5N mesh'!$B$37:$Z$37,$E592:$AC592)+'5N inverse'!$A$10*$C593/Setup!$B$17+INDEX('5N inverse'!$A$10:$Y$10,1,'5N mesh'!$B$7+1)*Setup!$B$22</f>
        <v>0</v>
      </c>
      <c r="M593" s="0" t="n">
        <f aca="false">SUMPRODUCT('5N inverse'!$A$11:$Y$11,'5N mesh'!$B$37:$Z$37,$E592:$AC592)+'5N inverse'!$A$11*$C593/Setup!$B$17+INDEX('5N inverse'!$A$11:$Y$11,1,'5N mesh'!$B$7+1)*Setup!$B$22</f>
        <v>0</v>
      </c>
      <c r="N593" s="0" t="n">
        <f aca="false">SUMPRODUCT('5N inverse'!$A$12:$Y$12,'5N mesh'!$B$37:$Z$37,$E592:$AC592)+'5N inverse'!$A$12*$C593/Setup!$B$17+INDEX('5N inverse'!$A$12:$Y$12,1,'5N mesh'!$B$7+1)*Setup!$B$22</f>
        <v>0</v>
      </c>
      <c r="O593" s="0" t="n">
        <f aca="false">SUMPRODUCT('5N inverse'!$A$13:$Y$13,'5N mesh'!$B$37:$Z$37,$E592:$AC592)+'5N inverse'!$A$13*$C593/Setup!$B$17+INDEX('5N inverse'!$A$13:$Y$13,1,'5N mesh'!$B$7+1)*Setup!$B$22</f>
        <v>0</v>
      </c>
      <c r="P593" s="0" t="n">
        <f aca="false">SUMPRODUCT('5N inverse'!$A$14:$Y$14,'5N mesh'!$B$37:$Z$37,$E592:$AC592)+'5N inverse'!$A$14*$C593/Setup!$B$17+INDEX('5N inverse'!$A$14:$Y$14,1,'5N mesh'!$B$7+1)*Setup!$B$22</f>
        <v>0</v>
      </c>
      <c r="Q593" s="0" t="n">
        <f aca="false">SUMPRODUCT('5N inverse'!$A$15:$Y$15,'5N mesh'!$B$37:$Z$37,$E592:$AC592)+'5N inverse'!$A$15*$C593/Setup!$B$17+INDEX('5N inverse'!$A$15:$Y$15,1,'5N mesh'!$B$7+1)*Setup!$B$22</f>
        <v>0</v>
      </c>
      <c r="R593" s="0" t="n">
        <f aca="false">SUMPRODUCT('5N inverse'!$A$16:$Y$16,'5N mesh'!$B$37:$Z$37,$E592:$AC592)+'5N inverse'!$A$16*$C593/Setup!$B$17+INDEX('5N inverse'!$A$16:$Y$16,1,'5N mesh'!$B$7+1)*Setup!$B$22</f>
        <v>0</v>
      </c>
      <c r="S593" s="0" t="n">
        <f aca="false">SUMPRODUCT('5N inverse'!$A$17:$Y$17,'5N mesh'!$B$37:$Z$37,$E592:$AC592)+'5N inverse'!$A$17*$C593/Setup!$B$17+INDEX('5N inverse'!$A$17:$Y$17,1,'5N mesh'!$B$7+1)*Setup!$B$22</f>
        <v>0</v>
      </c>
      <c r="T593" s="0" t="n">
        <f aca="false">SUMPRODUCT('5N inverse'!$A$18:$Y$18,'5N mesh'!$B$37:$Z$37,$E592:$AC592)+'5N inverse'!$A$18*$C593/Setup!$B$17+INDEX('5N inverse'!$A$18:$Y$18,1,'5N mesh'!$B$7+1)*Setup!$B$22</f>
        <v>0</v>
      </c>
      <c r="U593" s="0" t="n">
        <f aca="false">SUMPRODUCT('5N inverse'!$A$19:$Y$19,'5N mesh'!$B$37:$Z$37,$E592:$AC592)+'5N inverse'!$A$19*$C593/Setup!$B$17+INDEX('5N inverse'!$A$19:$Y$19,1,'5N mesh'!$B$7+1)*Setup!$B$22</f>
        <v>0</v>
      </c>
      <c r="V593" s="0" t="n">
        <f aca="false">SUMPRODUCT('5N inverse'!$A$20:$Y$20,'5N mesh'!$B$37:$Z$37,$E592:$AC592)+'5N inverse'!$A$20*$C593/Setup!$B$17+INDEX('5N inverse'!$A$20:$Y$20,1,'5N mesh'!$B$7+1)*Setup!$B$22</f>
        <v>0</v>
      </c>
      <c r="W593" s="0" t="n">
        <f aca="false">SUMPRODUCT('5N inverse'!$A$21:$Y$21,'5N mesh'!$B$37:$Z$37,$E592:$AC592)+'5N inverse'!$A$21*$C593/Setup!$B$17+INDEX('5N inverse'!$A$21:$Y$21,1,'5N mesh'!$B$7+1)*Setup!$B$22</f>
        <v>0</v>
      </c>
      <c r="X593" s="0" t="n">
        <f aca="false">SUMPRODUCT('5N inverse'!$A$22:$Y$22,'5N mesh'!$B$37:$Z$37,$E592:$AC592)+'5N inverse'!$A$22*$C593/Setup!$B$17+INDEX('5N inverse'!$A$22:$Y$22,1,'5N mesh'!$B$7+1)*Setup!$B$22</f>
        <v>0</v>
      </c>
      <c r="Y593" s="0" t="n">
        <f aca="false">SUMPRODUCT('5N inverse'!$A$23:$Y$23,'5N mesh'!$B$37:$Z$37,$E592:$AC592)+'5N inverse'!$A$23*$C593/Setup!$B$17+INDEX('5N inverse'!$A$23:$Y$23,1,'5N mesh'!$B$7+1)*Setup!$B$22</f>
        <v>0</v>
      </c>
      <c r="Z593" s="0" t="n">
        <f aca="false">SUMPRODUCT('5N inverse'!$A$24:$Y$24,'5N mesh'!$B$37:$Z$37,$E592:$AC592)+'5N inverse'!$A$24*$C593/Setup!$B$17+INDEX('5N inverse'!$A$24:$Y$24,1,'5N mesh'!$B$7+1)*Setup!$B$22</f>
        <v>0</v>
      </c>
      <c r="AA593" s="0" t="n">
        <f aca="false">SUMPRODUCT('5N inverse'!$A$25:$Y$25,'5N mesh'!$B$37:$Z$37,$E592:$AC592)+'5N inverse'!$A$25*$C593/Setup!$B$17+INDEX('5N inverse'!$A$25:$Y$25,1,'5N mesh'!$B$7+1)*Setup!$B$22</f>
        <v>0</v>
      </c>
      <c r="AB593" s="0" t="n">
        <f aca="false">SUMPRODUCT('5N inverse'!$A$26:$Y$26,'5N mesh'!$B$37:$Z$37,$E592:$AC592)+'5N inverse'!$A$26*$C593/Setup!$B$17+INDEX('5N inverse'!$A$26:$Y$26,1,'5N mesh'!$B$7+1)*Setup!$B$22</f>
        <v>0</v>
      </c>
      <c r="AC593" s="0" t="n">
        <f aca="false">SUMPRODUCT('5N inverse'!$A$27:$Y$27,'5N mesh'!$B$37:$Z$37,$E592:$AC592)+'5N inverse'!$A$27*$C593/Setup!$B$17+INDEX('5N inverse'!$A$27:$Y$27,1,'5N mesh'!$B$7+1)*Setup!$B$22</f>
        <v>0</v>
      </c>
    </row>
    <row r="594" customFormat="false" ht="15" hidden="false" customHeight="false" outlineLevel="0" collapsed="false">
      <c r="A594" s="0" t="n">
        <v>589</v>
      </c>
      <c r="B594" s="0" t="n">
        <f aca="false">A594*Setup!$B$11/3600</f>
        <v>49.0833333333333</v>
      </c>
      <c r="C594" s="0" t="n">
        <f aca="false">Setup!$B$7+Setup!$B$8*COS(2*PI()*(B594-Setup!$B$9)/24)</f>
        <v>21.110544151761</v>
      </c>
      <c r="D594" s="0" t="n">
        <f aca="false">(C594-E594)/Setup!$B$17</f>
        <v>-23.4867634751778</v>
      </c>
      <c r="E594" s="0" t="n">
        <f aca="false">SUMPRODUCT('5N inverse'!$A$3:$Y$3,'5N mesh'!$B$37:$Z$37,$E593:$AC593)+'5N inverse'!$A$3*$C594/Setup!$B$17+INDEX('5N inverse'!$A$3:$Y$3,1,'5N mesh'!$B$7+1)*Setup!$B$22</f>
        <v>24.1638234035341</v>
      </c>
      <c r="F594" s="0" t="n">
        <f aca="false">SUMPRODUCT('5N inverse'!$A$4:$Y$4,'5N mesh'!$B$37:$Z$37,$E593:$AC593)+'5N inverse'!$A$4*$C594/Setup!$B$17+INDEX('5N inverse'!$A$4:$Y$4,1,'5N mesh'!$B$7+1)*Setup!$B$22</f>
        <v>22.6505078500821</v>
      </c>
      <c r="G594" s="0" t="n">
        <f aca="false">SUMPRODUCT('5N inverse'!$A$5:$Y$5,'5N mesh'!$B$37:$Z$37,$E593:$AC593)+'5N inverse'!$A$5*$C594/Setup!$B$17+INDEX('5N inverse'!$A$5:$Y$5,1,'5N mesh'!$B$7+1)*Setup!$B$22</f>
        <v>19.6238767431781</v>
      </c>
      <c r="H594" s="0" t="n">
        <f aca="false">SUMPRODUCT('5N inverse'!$A$6:$Y$6,'5N mesh'!$B$37:$Z$37,$E593:$AC593)+'5N inverse'!$A$6*$C594/Setup!$B$17+INDEX('5N inverse'!$A$6:$Y$6,1,'5N mesh'!$B$7+1)*Setup!$B$22</f>
        <v>16.597245636274</v>
      </c>
      <c r="I594" s="0" t="n">
        <f aca="false">SUMPRODUCT('5N inverse'!$A$7:$Y$7,'5N mesh'!$B$37:$Z$37,$E593:$AC593)+'5N inverse'!$A$7*$C594/Setup!$B$17+INDEX('5N inverse'!$A$7:$Y$7,1,'5N mesh'!$B$7+1)*Setup!$B$22</f>
        <v>15.083930082822</v>
      </c>
      <c r="J594" s="0" t="n">
        <f aca="false">SUMPRODUCT('5N inverse'!$A$8:$Y$8,'5N mesh'!$B$37:$Z$37,$E593:$AC593)+'5N inverse'!$A$8*$C594/Setup!$B$17+INDEX('5N inverse'!$A$8:$Y$8,1,'5N mesh'!$B$7+1)*Setup!$B$22</f>
        <v>0</v>
      </c>
      <c r="K594" s="0" t="n">
        <f aca="false">SUMPRODUCT('5N inverse'!$A$9:$Y$9,'5N mesh'!$B$37:$Z$37,$E593:$AC593)+'5N inverse'!$A$9*$C594/Setup!$B$17+INDEX('5N inverse'!$A$9:$Y$9,1,'5N mesh'!$B$7+1)*Setup!$B$22</f>
        <v>0</v>
      </c>
      <c r="L594" s="0" t="n">
        <f aca="false">SUMPRODUCT('5N inverse'!$A$10:$Y$10,'5N mesh'!$B$37:$Z$37,$E593:$AC593)+'5N inverse'!$A$10*$C594/Setup!$B$17+INDEX('5N inverse'!$A$10:$Y$10,1,'5N mesh'!$B$7+1)*Setup!$B$22</f>
        <v>0</v>
      </c>
      <c r="M594" s="0" t="n">
        <f aca="false">SUMPRODUCT('5N inverse'!$A$11:$Y$11,'5N mesh'!$B$37:$Z$37,$E593:$AC593)+'5N inverse'!$A$11*$C594/Setup!$B$17+INDEX('5N inverse'!$A$11:$Y$11,1,'5N mesh'!$B$7+1)*Setup!$B$22</f>
        <v>0</v>
      </c>
      <c r="N594" s="0" t="n">
        <f aca="false">SUMPRODUCT('5N inverse'!$A$12:$Y$12,'5N mesh'!$B$37:$Z$37,$E593:$AC593)+'5N inverse'!$A$12*$C594/Setup!$B$17+INDEX('5N inverse'!$A$12:$Y$12,1,'5N mesh'!$B$7+1)*Setup!$B$22</f>
        <v>0</v>
      </c>
      <c r="O594" s="0" t="n">
        <f aca="false">SUMPRODUCT('5N inverse'!$A$13:$Y$13,'5N mesh'!$B$37:$Z$37,$E593:$AC593)+'5N inverse'!$A$13*$C594/Setup!$B$17+INDEX('5N inverse'!$A$13:$Y$13,1,'5N mesh'!$B$7+1)*Setup!$B$22</f>
        <v>0</v>
      </c>
      <c r="P594" s="0" t="n">
        <f aca="false">SUMPRODUCT('5N inverse'!$A$14:$Y$14,'5N mesh'!$B$37:$Z$37,$E593:$AC593)+'5N inverse'!$A$14*$C594/Setup!$B$17+INDEX('5N inverse'!$A$14:$Y$14,1,'5N mesh'!$B$7+1)*Setup!$B$22</f>
        <v>0</v>
      </c>
      <c r="Q594" s="0" t="n">
        <f aca="false">SUMPRODUCT('5N inverse'!$A$15:$Y$15,'5N mesh'!$B$37:$Z$37,$E593:$AC593)+'5N inverse'!$A$15*$C594/Setup!$B$17+INDEX('5N inverse'!$A$15:$Y$15,1,'5N mesh'!$B$7+1)*Setup!$B$22</f>
        <v>0</v>
      </c>
      <c r="R594" s="0" t="n">
        <f aca="false">SUMPRODUCT('5N inverse'!$A$16:$Y$16,'5N mesh'!$B$37:$Z$37,$E593:$AC593)+'5N inverse'!$A$16*$C594/Setup!$B$17+INDEX('5N inverse'!$A$16:$Y$16,1,'5N mesh'!$B$7+1)*Setup!$B$22</f>
        <v>0</v>
      </c>
      <c r="S594" s="0" t="n">
        <f aca="false">SUMPRODUCT('5N inverse'!$A$17:$Y$17,'5N mesh'!$B$37:$Z$37,$E593:$AC593)+'5N inverse'!$A$17*$C594/Setup!$B$17+INDEX('5N inverse'!$A$17:$Y$17,1,'5N mesh'!$B$7+1)*Setup!$B$22</f>
        <v>0</v>
      </c>
      <c r="T594" s="0" t="n">
        <f aca="false">SUMPRODUCT('5N inverse'!$A$18:$Y$18,'5N mesh'!$B$37:$Z$37,$E593:$AC593)+'5N inverse'!$A$18*$C594/Setup!$B$17+INDEX('5N inverse'!$A$18:$Y$18,1,'5N mesh'!$B$7+1)*Setup!$B$22</f>
        <v>0</v>
      </c>
      <c r="U594" s="0" t="n">
        <f aca="false">SUMPRODUCT('5N inverse'!$A$19:$Y$19,'5N mesh'!$B$37:$Z$37,$E593:$AC593)+'5N inverse'!$A$19*$C594/Setup!$B$17+INDEX('5N inverse'!$A$19:$Y$19,1,'5N mesh'!$B$7+1)*Setup!$B$22</f>
        <v>0</v>
      </c>
      <c r="V594" s="0" t="n">
        <f aca="false">SUMPRODUCT('5N inverse'!$A$20:$Y$20,'5N mesh'!$B$37:$Z$37,$E593:$AC593)+'5N inverse'!$A$20*$C594/Setup!$B$17+INDEX('5N inverse'!$A$20:$Y$20,1,'5N mesh'!$B$7+1)*Setup!$B$22</f>
        <v>0</v>
      </c>
      <c r="W594" s="0" t="n">
        <f aca="false">SUMPRODUCT('5N inverse'!$A$21:$Y$21,'5N mesh'!$B$37:$Z$37,$E593:$AC593)+'5N inverse'!$A$21*$C594/Setup!$B$17+INDEX('5N inverse'!$A$21:$Y$21,1,'5N mesh'!$B$7+1)*Setup!$B$22</f>
        <v>0</v>
      </c>
      <c r="X594" s="0" t="n">
        <f aca="false">SUMPRODUCT('5N inverse'!$A$22:$Y$22,'5N mesh'!$B$37:$Z$37,$E593:$AC593)+'5N inverse'!$A$22*$C594/Setup!$B$17+INDEX('5N inverse'!$A$22:$Y$22,1,'5N mesh'!$B$7+1)*Setup!$B$22</f>
        <v>0</v>
      </c>
      <c r="Y594" s="0" t="n">
        <f aca="false">SUMPRODUCT('5N inverse'!$A$23:$Y$23,'5N mesh'!$B$37:$Z$37,$E593:$AC593)+'5N inverse'!$A$23*$C594/Setup!$B$17+INDEX('5N inverse'!$A$23:$Y$23,1,'5N mesh'!$B$7+1)*Setup!$B$22</f>
        <v>0</v>
      </c>
      <c r="Z594" s="0" t="n">
        <f aca="false">SUMPRODUCT('5N inverse'!$A$24:$Y$24,'5N mesh'!$B$37:$Z$37,$E593:$AC593)+'5N inverse'!$A$24*$C594/Setup!$B$17+INDEX('5N inverse'!$A$24:$Y$24,1,'5N mesh'!$B$7+1)*Setup!$B$22</f>
        <v>0</v>
      </c>
      <c r="AA594" s="0" t="n">
        <f aca="false">SUMPRODUCT('5N inverse'!$A$25:$Y$25,'5N mesh'!$B$37:$Z$37,$E593:$AC593)+'5N inverse'!$A$25*$C594/Setup!$B$17+INDEX('5N inverse'!$A$25:$Y$25,1,'5N mesh'!$B$7+1)*Setup!$B$22</f>
        <v>0</v>
      </c>
      <c r="AB594" s="0" t="n">
        <f aca="false">SUMPRODUCT('5N inverse'!$A$26:$Y$26,'5N mesh'!$B$37:$Z$37,$E593:$AC593)+'5N inverse'!$A$26*$C594/Setup!$B$17+INDEX('5N inverse'!$A$26:$Y$26,1,'5N mesh'!$B$7+1)*Setup!$B$22</f>
        <v>0</v>
      </c>
      <c r="AC594" s="0" t="n">
        <f aca="false">SUMPRODUCT('5N inverse'!$A$27:$Y$27,'5N mesh'!$B$37:$Z$37,$E593:$AC593)+'5N inverse'!$A$27*$C594/Setup!$B$17+INDEX('5N inverse'!$A$27:$Y$27,1,'5N mesh'!$B$7+1)*Setup!$B$22</f>
        <v>0</v>
      </c>
    </row>
    <row r="595" customFormat="false" ht="15" hidden="false" customHeight="false" outlineLevel="0" collapsed="false">
      <c r="A595" s="0" t="n">
        <v>590</v>
      </c>
      <c r="B595" s="0" t="n">
        <f aca="false">A595*Setup!$B$11/3600</f>
        <v>49.1666666666667</v>
      </c>
      <c r="C595" s="0" t="n">
        <f aca="false">Setup!$B$7+Setup!$B$8*COS(2*PI()*(B595-Setup!$B$9)/24)</f>
        <v>21.0508906527595</v>
      </c>
      <c r="D595" s="0" t="n">
        <f aca="false">(C595-E595)/Setup!$B$17</f>
        <v>-23.6107621176877</v>
      </c>
      <c r="E595" s="0" t="n">
        <f aca="false">SUMPRODUCT('5N inverse'!$A$3:$Y$3,'5N mesh'!$B$37:$Z$37,$E594:$AC594)+'5N inverse'!$A$3*$C595/Setup!$B$17+INDEX('5N inverse'!$A$3:$Y$3,1,'5N mesh'!$B$7+1)*Setup!$B$22</f>
        <v>24.1202897280589</v>
      </c>
      <c r="F595" s="0" t="n">
        <f aca="false">SUMPRODUCT('5N inverse'!$A$4:$Y$4,'5N mesh'!$B$37:$Z$37,$E594:$AC594)+'5N inverse'!$A$4*$C595/Setup!$B$17+INDEX('5N inverse'!$A$4:$Y$4,1,'5N mesh'!$B$7+1)*Setup!$B$22</f>
        <v>22.6141857563186</v>
      </c>
      <c r="G595" s="0" t="n">
        <f aca="false">SUMPRODUCT('5N inverse'!$A$5:$Y$5,'5N mesh'!$B$37:$Z$37,$E594:$AC594)+'5N inverse'!$A$5*$C595/Setup!$B$17+INDEX('5N inverse'!$A$5:$Y$5,1,'5N mesh'!$B$7+1)*Setup!$B$22</f>
        <v>19.6019778128379</v>
      </c>
      <c r="H595" s="0" t="n">
        <f aca="false">SUMPRODUCT('5N inverse'!$A$6:$Y$6,'5N mesh'!$B$37:$Z$37,$E594:$AC594)+'5N inverse'!$A$6*$C595/Setup!$B$17+INDEX('5N inverse'!$A$6:$Y$6,1,'5N mesh'!$B$7+1)*Setup!$B$22</f>
        <v>16.5897698693572</v>
      </c>
      <c r="I595" s="0" t="n">
        <f aca="false">SUMPRODUCT('5N inverse'!$A$7:$Y$7,'5N mesh'!$B$37:$Z$37,$E594:$AC594)+'5N inverse'!$A$7*$C595/Setup!$B$17+INDEX('5N inverse'!$A$7:$Y$7,1,'5N mesh'!$B$7+1)*Setup!$B$22</f>
        <v>15.0836658976168</v>
      </c>
      <c r="J595" s="0" t="n">
        <f aca="false">SUMPRODUCT('5N inverse'!$A$8:$Y$8,'5N mesh'!$B$37:$Z$37,$E594:$AC594)+'5N inverse'!$A$8*$C595/Setup!$B$17+INDEX('5N inverse'!$A$8:$Y$8,1,'5N mesh'!$B$7+1)*Setup!$B$22</f>
        <v>0</v>
      </c>
      <c r="K595" s="0" t="n">
        <f aca="false">SUMPRODUCT('5N inverse'!$A$9:$Y$9,'5N mesh'!$B$37:$Z$37,$E594:$AC594)+'5N inverse'!$A$9*$C595/Setup!$B$17+INDEX('5N inverse'!$A$9:$Y$9,1,'5N mesh'!$B$7+1)*Setup!$B$22</f>
        <v>0</v>
      </c>
      <c r="L595" s="0" t="n">
        <f aca="false">SUMPRODUCT('5N inverse'!$A$10:$Y$10,'5N mesh'!$B$37:$Z$37,$E594:$AC594)+'5N inverse'!$A$10*$C595/Setup!$B$17+INDEX('5N inverse'!$A$10:$Y$10,1,'5N mesh'!$B$7+1)*Setup!$B$22</f>
        <v>0</v>
      </c>
      <c r="M595" s="0" t="n">
        <f aca="false">SUMPRODUCT('5N inverse'!$A$11:$Y$11,'5N mesh'!$B$37:$Z$37,$E594:$AC594)+'5N inverse'!$A$11*$C595/Setup!$B$17+INDEX('5N inverse'!$A$11:$Y$11,1,'5N mesh'!$B$7+1)*Setup!$B$22</f>
        <v>0</v>
      </c>
      <c r="N595" s="0" t="n">
        <f aca="false">SUMPRODUCT('5N inverse'!$A$12:$Y$12,'5N mesh'!$B$37:$Z$37,$E594:$AC594)+'5N inverse'!$A$12*$C595/Setup!$B$17+INDEX('5N inverse'!$A$12:$Y$12,1,'5N mesh'!$B$7+1)*Setup!$B$22</f>
        <v>0</v>
      </c>
      <c r="O595" s="0" t="n">
        <f aca="false">SUMPRODUCT('5N inverse'!$A$13:$Y$13,'5N mesh'!$B$37:$Z$37,$E594:$AC594)+'5N inverse'!$A$13*$C595/Setup!$B$17+INDEX('5N inverse'!$A$13:$Y$13,1,'5N mesh'!$B$7+1)*Setup!$B$22</f>
        <v>0</v>
      </c>
      <c r="P595" s="0" t="n">
        <f aca="false">SUMPRODUCT('5N inverse'!$A$14:$Y$14,'5N mesh'!$B$37:$Z$37,$E594:$AC594)+'5N inverse'!$A$14*$C595/Setup!$B$17+INDEX('5N inverse'!$A$14:$Y$14,1,'5N mesh'!$B$7+1)*Setup!$B$22</f>
        <v>0</v>
      </c>
      <c r="Q595" s="0" t="n">
        <f aca="false">SUMPRODUCT('5N inverse'!$A$15:$Y$15,'5N mesh'!$B$37:$Z$37,$E594:$AC594)+'5N inverse'!$A$15*$C595/Setup!$B$17+INDEX('5N inverse'!$A$15:$Y$15,1,'5N mesh'!$B$7+1)*Setup!$B$22</f>
        <v>0</v>
      </c>
      <c r="R595" s="0" t="n">
        <f aca="false">SUMPRODUCT('5N inverse'!$A$16:$Y$16,'5N mesh'!$B$37:$Z$37,$E594:$AC594)+'5N inverse'!$A$16*$C595/Setup!$B$17+INDEX('5N inverse'!$A$16:$Y$16,1,'5N mesh'!$B$7+1)*Setup!$B$22</f>
        <v>0</v>
      </c>
      <c r="S595" s="0" t="n">
        <f aca="false">SUMPRODUCT('5N inverse'!$A$17:$Y$17,'5N mesh'!$B$37:$Z$37,$E594:$AC594)+'5N inverse'!$A$17*$C595/Setup!$B$17+INDEX('5N inverse'!$A$17:$Y$17,1,'5N mesh'!$B$7+1)*Setup!$B$22</f>
        <v>0</v>
      </c>
      <c r="T595" s="0" t="n">
        <f aca="false">SUMPRODUCT('5N inverse'!$A$18:$Y$18,'5N mesh'!$B$37:$Z$37,$E594:$AC594)+'5N inverse'!$A$18*$C595/Setup!$B$17+INDEX('5N inverse'!$A$18:$Y$18,1,'5N mesh'!$B$7+1)*Setup!$B$22</f>
        <v>0</v>
      </c>
      <c r="U595" s="0" t="n">
        <f aca="false">SUMPRODUCT('5N inverse'!$A$19:$Y$19,'5N mesh'!$B$37:$Z$37,$E594:$AC594)+'5N inverse'!$A$19*$C595/Setup!$B$17+INDEX('5N inverse'!$A$19:$Y$19,1,'5N mesh'!$B$7+1)*Setup!$B$22</f>
        <v>0</v>
      </c>
      <c r="V595" s="0" t="n">
        <f aca="false">SUMPRODUCT('5N inverse'!$A$20:$Y$20,'5N mesh'!$B$37:$Z$37,$E594:$AC594)+'5N inverse'!$A$20*$C595/Setup!$B$17+INDEX('5N inverse'!$A$20:$Y$20,1,'5N mesh'!$B$7+1)*Setup!$B$22</f>
        <v>0</v>
      </c>
      <c r="W595" s="0" t="n">
        <f aca="false">SUMPRODUCT('5N inverse'!$A$21:$Y$21,'5N mesh'!$B$37:$Z$37,$E594:$AC594)+'5N inverse'!$A$21*$C595/Setup!$B$17+INDEX('5N inverse'!$A$21:$Y$21,1,'5N mesh'!$B$7+1)*Setup!$B$22</f>
        <v>0</v>
      </c>
      <c r="X595" s="0" t="n">
        <f aca="false">SUMPRODUCT('5N inverse'!$A$22:$Y$22,'5N mesh'!$B$37:$Z$37,$E594:$AC594)+'5N inverse'!$A$22*$C595/Setup!$B$17+INDEX('5N inverse'!$A$22:$Y$22,1,'5N mesh'!$B$7+1)*Setup!$B$22</f>
        <v>0</v>
      </c>
      <c r="Y595" s="0" t="n">
        <f aca="false">SUMPRODUCT('5N inverse'!$A$23:$Y$23,'5N mesh'!$B$37:$Z$37,$E594:$AC594)+'5N inverse'!$A$23*$C595/Setup!$B$17+INDEX('5N inverse'!$A$23:$Y$23,1,'5N mesh'!$B$7+1)*Setup!$B$22</f>
        <v>0</v>
      </c>
      <c r="Z595" s="0" t="n">
        <f aca="false">SUMPRODUCT('5N inverse'!$A$24:$Y$24,'5N mesh'!$B$37:$Z$37,$E594:$AC594)+'5N inverse'!$A$24*$C595/Setup!$B$17+INDEX('5N inverse'!$A$24:$Y$24,1,'5N mesh'!$B$7+1)*Setup!$B$22</f>
        <v>0</v>
      </c>
      <c r="AA595" s="0" t="n">
        <f aca="false">SUMPRODUCT('5N inverse'!$A$25:$Y$25,'5N mesh'!$B$37:$Z$37,$E594:$AC594)+'5N inverse'!$A$25*$C595/Setup!$B$17+INDEX('5N inverse'!$A$25:$Y$25,1,'5N mesh'!$B$7+1)*Setup!$B$22</f>
        <v>0</v>
      </c>
      <c r="AB595" s="0" t="n">
        <f aca="false">SUMPRODUCT('5N inverse'!$A$26:$Y$26,'5N mesh'!$B$37:$Z$37,$E594:$AC594)+'5N inverse'!$A$26*$C595/Setup!$B$17+INDEX('5N inverse'!$A$26:$Y$26,1,'5N mesh'!$B$7+1)*Setup!$B$22</f>
        <v>0</v>
      </c>
      <c r="AC595" s="0" t="n">
        <f aca="false">SUMPRODUCT('5N inverse'!$A$27:$Y$27,'5N mesh'!$B$37:$Z$37,$E594:$AC594)+'5N inverse'!$A$27*$C595/Setup!$B$17+INDEX('5N inverse'!$A$27:$Y$27,1,'5N mesh'!$B$7+1)*Setup!$B$22</f>
        <v>0</v>
      </c>
    </row>
    <row r="596" customFormat="false" ht="15" hidden="false" customHeight="false" outlineLevel="0" collapsed="false">
      <c r="A596" s="0" t="n">
        <v>591</v>
      </c>
      <c r="B596" s="0" t="n">
        <f aca="false">A596*Setup!$B$11/3600</f>
        <v>49.25</v>
      </c>
      <c r="C596" s="0" t="n">
        <f aca="false">Setup!$B$7+Setup!$B$8*COS(2*PI()*(B596-Setup!$B$9)/24)</f>
        <v>20.9926407700841</v>
      </c>
      <c r="D596" s="0" t="n">
        <f aca="false">(C596-E596)/Setup!$B$17</f>
        <v>-23.7226195154218</v>
      </c>
      <c r="E596" s="0" t="n">
        <f aca="false">SUMPRODUCT('5N inverse'!$A$3:$Y$3,'5N mesh'!$B$37:$Z$37,$E595:$AC595)+'5N inverse'!$A$3*$C596/Setup!$B$17+INDEX('5N inverse'!$A$3:$Y$3,1,'5N mesh'!$B$7+1)*Setup!$B$22</f>
        <v>24.0765813070889</v>
      </c>
      <c r="F596" s="0" t="n">
        <f aca="false">SUMPRODUCT('5N inverse'!$A$4:$Y$4,'5N mesh'!$B$37:$Z$37,$E595:$AC595)+'5N inverse'!$A$4*$C596/Setup!$B$17+INDEX('5N inverse'!$A$4:$Y$4,1,'5N mesh'!$B$7+1)*Setup!$B$22</f>
        <v>22.5777173045092</v>
      </c>
      <c r="G596" s="0" t="n">
        <f aca="false">SUMPRODUCT('5N inverse'!$A$5:$Y$5,'5N mesh'!$B$37:$Z$37,$E595:$AC595)+'5N inverse'!$A$5*$C596/Setup!$B$17+INDEX('5N inverse'!$A$5:$Y$5,1,'5N mesh'!$B$7+1)*Setup!$B$22</f>
        <v>19.5799892993498</v>
      </c>
      <c r="H596" s="0" t="n">
        <f aca="false">SUMPRODUCT('5N inverse'!$A$6:$Y$6,'5N mesh'!$B$37:$Z$37,$E595:$AC595)+'5N inverse'!$A$6*$C596/Setup!$B$17+INDEX('5N inverse'!$A$6:$Y$6,1,'5N mesh'!$B$7+1)*Setup!$B$22</f>
        <v>16.5822612941904</v>
      </c>
      <c r="I596" s="0" t="n">
        <f aca="false">SUMPRODUCT('5N inverse'!$A$7:$Y$7,'5N mesh'!$B$37:$Z$37,$E595:$AC595)+'5N inverse'!$A$7*$C596/Setup!$B$17+INDEX('5N inverse'!$A$7:$Y$7,1,'5N mesh'!$B$7+1)*Setup!$B$22</f>
        <v>15.0833972916107</v>
      </c>
      <c r="J596" s="0" t="n">
        <f aca="false">SUMPRODUCT('5N inverse'!$A$8:$Y$8,'5N mesh'!$B$37:$Z$37,$E595:$AC595)+'5N inverse'!$A$8*$C596/Setup!$B$17+INDEX('5N inverse'!$A$8:$Y$8,1,'5N mesh'!$B$7+1)*Setup!$B$22</f>
        <v>0</v>
      </c>
      <c r="K596" s="0" t="n">
        <f aca="false">SUMPRODUCT('5N inverse'!$A$9:$Y$9,'5N mesh'!$B$37:$Z$37,$E595:$AC595)+'5N inverse'!$A$9*$C596/Setup!$B$17+INDEX('5N inverse'!$A$9:$Y$9,1,'5N mesh'!$B$7+1)*Setup!$B$22</f>
        <v>0</v>
      </c>
      <c r="L596" s="0" t="n">
        <f aca="false">SUMPRODUCT('5N inverse'!$A$10:$Y$10,'5N mesh'!$B$37:$Z$37,$E595:$AC595)+'5N inverse'!$A$10*$C596/Setup!$B$17+INDEX('5N inverse'!$A$10:$Y$10,1,'5N mesh'!$B$7+1)*Setup!$B$22</f>
        <v>0</v>
      </c>
      <c r="M596" s="0" t="n">
        <f aca="false">SUMPRODUCT('5N inverse'!$A$11:$Y$11,'5N mesh'!$B$37:$Z$37,$E595:$AC595)+'5N inverse'!$A$11*$C596/Setup!$B$17+INDEX('5N inverse'!$A$11:$Y$11,1,'5N mesh'!$B$7+1)*Setup!$B$22</f>
        <v>0</v>
      </c>
      <c r="N596" s="0" t="n">
        <f aca="false">SUMPRODUCT('5N inverse'!$A$12:$Y$12,'5N mesh'!$B$37:$Z$37,$E595:$AC595)+'5N inverse'!$A$12*$C596/Setup!$B$17+INDEX('5N inverse'!$A$12:$Y$12,1,'5N mesh'!$B$7+1)*Setup!$B$22</f>
        <v>0</v>
      </c>
      <c r="O596" s="0" t="n">
        <f aca="false">SUMPRODUCT('5N inverse'!$A$13:$Y$13,'5N mesh'!$B$37:$Z$37,$E595:$AC595)+'5N inverse'!$A$13*$C596/Setup!$B$17+INDEX('5N inverse'!$A$13:$Y$13,1,'5N mesh'!$B$7+1)*Setup!$B$22</f>
        <v>0</v>
      </c>
      <c r="P596" s="0" t="n">
        <f aca="false">SUMPRODUCT('5N inverse'!$A$14:$Y$14,'5N mesh'!$B$37:$Z$37,$E595:$AC595)+'5N inverse'!$A$14*$C596/Setup!$B$17+INDEX('5N inverse'!$A$14:$Y$14,1,'5N mesh'!$B$7+1)*Setup!$B$22</f>
        <v>0</v>
      </c>
      <c r="Q596" s="0" t="n">
        <f aca="false">SUMPRODUCT('5N inverse'!$A$15:$Y$15,'5N mesh'!$B$37:$Z$37,$E595:$AC595)+'5N inverse'!$A$15*$C596/Setup!$B$17+INDEX('5N inverse'!$A$15:$Y$15,1,'5N mesh'!$B$7+1)*Setup!$B$22</f>
        <v>0</v>
      </c>
      <c r="R596" s="0" t="n">
        <f aca="false">SUMPRODUCT('5N inverse'!$A$16:$Y$16,'5N mesh'!$B$37:$Z$37,$E595:$AC595)+'5N inverse'!$A$16*$C596/Setup!$B$17+INDEX('5N inverse'!$A$16:$Y$16,1,'5N mesh'!$B$7+1)*Setup!$B$22</f>
        <v>0</v>
      </c>
      <c r="S596" s="0" t="n">
        <f aca="false">SUMPRODUCT('5N inverse'!$A$17:$Y$17,'5N mesh'!$B$37:$Z$37,$E595:$AC595)+'5N inverse'!$A$17*$C596/Setup!$B$17+INDEX('5N inverse'!$A$17:$Y$17,1,'5N mesh'!$B$7+1)*Setup!$B$22</f>
        <v>0</v>
      </c>
      <c r="T596" s="0" t="n">
        <f aca="false">SUMPRODUCT('5N inverse'!$A$18:$Y$18,'5N mesh'!$B$37:$Z$37,$E595:$AC595)+'5N inverse'!$A$18*$C596/Setup!$B$17+INDEX('5N inverse'!$A$18:$Y$18,1,'5N mesh'!$B$7+1)*Setup!$B$22</f>
        <v>0</v>
      </c>
      <c r="U596" s="0" t="n">
        <f aca="false">SUMPRODUCT('5N inverse'!$A$19:$Y$19,'5N mesh'!$B$37:$Z$37,$E595:$AC595)+'5N inverse'!$A$19*$C596/Setup!$B$17+INDEX('5N inverse'!$A$19:$Y$19,1,'5N mesh'!$B$7+1)*Setup!$B$22</f>
        <v>0</v>
      </c>
      <c r="V596" s="0" t="n">
        <f aca="false">SUMPRODUCT('5N inverse'!$A$20:$Y$20,'5N mesh'!$B$37:$Z$37,$E595:$AC595)+'5N inverse'!$A$20*$C596/Setup!$B$17+INDEX('5N inverse'!$A$20:$Y$20,1,'5N mesh'!$B$7+1)*Setup!$B$22</f>
        <v>0</v>
      </c>
      <c r="W596" s="0" t="n">
        <f aca="false">SUMPRODUCT('5N inverse'!$A$21:$Y$21,'5N mesh'!$B$37:$Z$37,$E595:$AC595)+'5N inverse'!$A$21*$C596/Setup!$B$17+INDEX('5N inverse'!$A$21:$Y$21,1,'5N mesh'!$B$7+1)*Setup!$B$22</f>
        <v>0</v>
      </c>
      <c r="X596" s="0" t="n">
        <f aca="false">SUMPRODUCT('5N inverse'!$A$22:$Y$22,'5N mesh'!$B$37:$Z$37,$E595:$AC595)+'5N inverse'!$A$22*$C596/Setup!$B$17+INDEX('5N inverse'!$A$22:$Y$22,1,'5N mesh'!$B$7+1)*Setup!$B$22</f>
        <v>0</v>
      </c>
      <c r="Y596" s="0" t="n">
        <f aca="false">SUMPRODUCT('5N inverse'!$A$23:$Y$23,'5N mesh'!$B$37:$Z$37,$E595:$AC595)+'5N inverse'!$A$23*$C596/Setup!$B$17+INDEX('5N inverse'!$A$23:$Y$23,1,'5N mesh'!$B$7+1)*Setup!$B$22</f>
        <v>0</v>
      </c>
      <c r="Z596" s="0" t="n">
        <f aca="false">SUMPRODUCT('5N inverse'!$A$24:$Y$24,'5N mesh'!$B$37:$Z$37,$E595:$AC595)+'5N inverse'!$A$24*$C596/Setup!$B$17+INDEX('5N inverse'!$A$24:$Y$24,1,'5N mesh'!$B$7+1)*Setup!$B$22</f>
        <v>0</v>
      </c>
      <c r="AA596" s="0" t="n">
        <f aca="false">SUMPRODUCT('5N inverse'!$A$25:$Y$25,'5N mesh'!$B$37:$Z$37,$E595:$AC595)+'5N inverse'!$A$25*$C596/Setup!$B$17+INDEX('5N inverse'!$A$25:$Y$25,1,'5N mesh'!$B$7+1)*Setup!$B$22</f>
        <v>0</v>
      </c>
      <c r="AB596" s="0" t="n">
        <f aca="false">SUMPRODUCT('5N inverse'!$A$26:$Y$26,'5N mesh'!$B$37:$Z$37,$E595:$AC595)+'5N inverse'!$A$26*$C596/Setup!$B$17+INDEX('5N inverse'!$A$26:$Y$26,1,'5N mesh'!$B$7+1)*Setup!$B$22</f>
        <v>0</v>
      </c>
      <c r="AC596" s="0" t="n">
        <f aca="false">SUMPRODUCT('5N inverse'!$A$27:$Y$27,'5N mesh'!$B$37:$Z$37,$E595:$AC595)+'5N inverse'!$A$27*$C596/Setup!$B$17+INDEX('5N inverse'!$A$27:$Y$27,1,'5N mesh'!$B$7+1)*Setup!$B$22</f>
        <v>0</v>
      </c>
    </row>
    <row r="597" customFormat="false" ht="15" hidden="false" customHeight="false" outlineLevel="0" collapsed="false">
      <c r="A597" s="0" t="n">
        <v>592</v>
      </c>
      <c r="B597" s="0" t="n">
        <f aca="false">A597*Setup!$B$11/3600</f>
        <v>49.3333333333333</v>
      </c>
      <c r="C597" s="0" t="n">
        <f aca="false">Setup!$B$7+Setup!$B$8*COS(2*PI()*(B597-Setup!$B$9)/24)</f>
        <v>20.9358222275241</v>
      </c>
      <c r="D597" s="0" t="n">
        <f aca="false">(C597-E597)/Setup!$B$17</f>
        <v>-23.8222826706247</v>
      </c>
      <c r="E597" s="0" t="n">
        <f aca="false">SUMPRODUCT('5N inverse'!$A$3:$Y$3,'5N mesh'!$B$37:$Z$37,$E596:$AC596)+'5N inverse'!$A$3*$C597/Setup!$B$17+INDEX('5N inverse'!$A$3:$Y$3,1,'5N mesh'!$B$7+1)*Setup!$B$22</f>
        <v>24.0327189747053</v>
      </c>
      <c r="F597" s="0" t="n">
        <f aca="false">SUMPRODUCT('5N inverse'!$A$4:$Y$4,'5N mesh'!$B$37:$Z$37,$E596:$AC596)+'5N inverse'!$A$4*$C597/Setup!$B$17+INDEX('5N inverse'!$A$4:$Y$4,1,'5N mesh'!$B$7+1)*Setup!$B$22</f>
        <v>22.5411198777598</v>
      </c>
      <c r="G597" s="0" t="n">
        <f aca="false">SUMPRODUCT('5N inverse'!$A$5:$Y$5,'5N mesh'!$B$37:$Z$37,$E596:$AC596)+'5N inverse'!$A$5*$C597/Setup!$B$17+INDEX('5N inverse'!$A$5:$Y$5,1,'5N mesh'!$B$7+1)*Setup!$B$22</f>
        <v>19.5579216838688</v>
      </c>
      <c r="H597" s="0" t="n">
        <f aca="false">SUMPRODUCT('5N inverse'!$A$6:$Y$6,'5N mesh'!$B$37:$Z$37,$E596:$AC596)+'5N inverse'!$A$6*$C597/Setup!$B$17+INDEX('5N inverse'!$A$6:$Y$6,1,'5N mesh'!$B$7+1)*Setup!$B$22</f>
        <v>16.5747234899779</v>
      </c>
      <c r="I597" s="0" t="n">
        <f aca="false">SUMPRODUCT('5N inverse'!$A$7:$Y$7,'5N mesh'!$B$37:$Z$37,$E596:$AC596)+'5N inverse'!$A$7*$C597/Setup!$B$17+INDEX('5N inverse'!$A$7:$Y$7,1,'5N mesh'!$B$7+1)*Setup!$B$22</f>
        <v>15.0831243930324</v>
      </c>
      <c r="J597" s="0" t="n">
        <f aca="false">SUMPRODUCT('5N inverse'!$A$8:$Y$8,'5N mesh'!$B$37:$Z$37,$E596:$AC596)+'5N inverse'!$A$8*$C597/Setup!$B$17+INDEX('5N inverse'!$A$8:$Y$8,1,'5N mesh'!$B$7+1)*Setup!$B$22</f>
        <v>0</v>
      </c>
      <c r="K597" s="0" t="n">
        <f aca="false">SUMPRODUCT('5N inverse'!$A$9:$Y$9,'5N mesh'!$B$37:$Z$37,$E596:$AC596)+'5N inverse'!$A$9*$C597/Setup!$B$17+INDEX('5N inverse'!$A$9:$Y$9,1,'5N mesh'!$B$7+1)*Setup!$B$22</f>
        <v>0</v>
      </c>
      <c r="L597" s="0" t="n">
        <f aca="false">SUMPRODUCT('5N inverse'!$A$10:$Y$10,'5N mesh'!$B$37:$Z$37,$E596:$AC596)+'5N inverse'!$A$10*$C597/Setup!$B$17+INDEX('5N inverse'!$A$10:$Y$10,1,'5N mesh'!$B$7+1)*Setup!$B$22</f>
        <v>0</v>
      </c>
      <c r="M597" s="0" t="n">
        <f aca="false">SUMPRODUCT('5N inverse'!$A$11:$Y$11,'5N mesh'!$B$37:$Z$37,$E596:$AC596)+'5N inverse'!$A$11*$C597/Setup!$B$17+INDEX('5N inverse'!$A$11:$Y$11,1,'5N mesh'!$B$7+1)*Setup!$B$22</f>
        <v>0</v>
      </c>
      <c r="N597" s="0" t="n">
        <f aca="false">SUMPRODUCT('5N inverse'!$A$12:$Y$12,'5N mesh'!$B$37:$Z$37,$E596:$AC596)+'5N inverse'!$A$12*$C597/Setup!$B$17+INDEX('5N inverse'!$A$12:$Y$12,1,'5N mesh'!$B$7+1)*Setup!$B$22</f>
        <v>0</v>
      </c>
      <c r="O597" s="0" t="n">
        <f aca="false">SUMPRODUCT('5N inverse'!$A$13:$Y$13,'5N mesh'!$B$37:$Z$37,$E596:$AC596)+'5N inverse'!$A$13*$C597/Setup!$B$17+INDEX('5N inverse'!$A$13:$Y$13,1,'5N mesh'!$B$7+1)*Setup!$B$22</f>
        <v>0</v>
      </c>
      <c r="P597" s="0" t="n">
        <f aca="false">SUMPRODUCT('5N inverse'!$A$14:$Y$14,'5N mesh'!$B$37:$Z$37,$E596:$AC596)+'5N inverse'!$A$14*$C597/Setup!$B$17+INDEX('5N inverse'!$A$14:$Y$14,1,'5N mesh'!$B$7+1)*Setup!$B$22</f>
        <v>0</v>
      </c>
      <c r="Q597" s="0" t="n">
        <f aca="false">SUMPRODUCT('5N inverse'!$A$15:$Y$15,'5N mesh'!$B$37:$Z$37,$E596:$AC596)+'5N inverse'!$A$15*$C597/Setup!$B$17+INDEX('5N inverse'!$A$15:$Y$15,1,'5N mesh'!$B$7+1)*Setup!$B$22</f>
        <v>0</v>
      </c>
      <c r="R597" s="0" t="n">
        <f aca="false">SUMPRODUCT('5N inverse'!$A$16:$Y$16,'5N mesh'!$B$37:$Z$37,$E596:$AC596)+'5N inverse'!$A$16*$C597/Setup!$B$17+INDEX('5N inverse'!$A$16:$Y$16,1,'5N mesh'!$B$7+1)*Setup!$B$22</f>
        <v>0</v>
      </c>
      <c r="S597" s="0" t="n">
        <f aca="false">SUMPRODUCT('5N inverse'!$A$17:$Y$17,'5N mesh'!$B$37:$Z$37,$E596:$AC596)+'5N inverse'!$A$17*$C597/Setup!$B$17+INDEX('5N inverse'!$A$17:$Y$17,1,'5N mesh'!$B$7+1)*Setup!$B$22</f>
        <v>0</v>
      </c>
      <c r="T597" s="0" t="n">
        <f aca="false">SUMPRODUCT('5N inverse'!$A$18:$Y$18,'5N mesh'!$B$37:$Z$37,$E596:$AC596)+'5N inverse'!$A$18*$C597/Setup!$B$17+INDEX('5N inverse'!$A$18:$Y$18,1,'5N mesh'!$B$7+1)*Setup!$B$22</f>
        <v>0</v>
      </c>
      <c r="U597" s="0" t="n">
        <f aca="false">SUMPRODUCT('5N inverse'!$A$19:$Y$19,'5N mesh'!$B$37:$Z$37,$E596:$AC596)+'5N inverse'!$A$19*$C597/Setup!$B$17+INDEX('5N inverse'!$A$19:$Y$19,1,'5N mesh'!$B$7+1)*Setup!$B$22</f>
        <v>0</v>
      </c>
      <c r="V597" s="0" t="n">
        <f aca="false">SUMPRODUCT('5N inverse'!$A$20:$Y$20,'5N mesh'!$B$37:$Z$37,$E596:$AC596)+'5N inverse'!$A$20*$C597/Setup!$B$17+INDEX('5N inverse'!$A$20:$Y$20,1,'5N mesh'!$B$7+1)*Setup!$B$22</f>
        <v>0</v>
      </c>
      <c r="W597" s="0" t="n">
        <f aca="false">SUMPRODUCT('5N inverse'!$A$21:$Y$21,'5N mesh'!$B$37:$Z$37,$E596:$AC596)+'5N inverse'!$A$21*$C597/Setup!$B$17+INDEX('5N inverse'!$A$21:$Y$21,1,'5N mesh'!$B$7+1)*Setup!$B$22</f>
        <v>0</v>
      </c>
      <c r="X597" s="0" t="n">
        <f aca="false">SUMPRODUCT('5N inverse'!$A$22:$Y$22,'5N mesh'!$B$37:$Z$37,$E596:$AC596)+'5N inverse'!$A$22*$C597/Setup!$B$17+INDEX('5N inverse'!$A$22:$Y$22,1,'5N mesh'!$B$7+1)*Setup!$B$22</f>
        <v>0</v>
      </c>
      <c r="Y597" s="0" t="n">
        <f aca="false">SUMPRODUCT('5N inverse'!$A$23:$Y$23,'5N mesh'!$B$37:$Z$37,$E596:$AC596)+'5N inverse'!$A$23*$C597/Setup!$B$17+INDEX('5N inverse'!$A$23:$Y$23,1,'5N mesh'!$B$7+1)*Setup!$B$22</f>
        <v>0</v>
      </c>
      <c r="Z597" s="0" t="n">
        <f aca="false">SUMPRODUCT('5N inverse'!$A$24:$Y$24,'5N mesh'!$B$37:$Z$37,$E596:$AC596)+'5N inverse'!$A$24*$C597/Setup!$B$17+INDEX('5N inverse'!$A$24:$Y$24,1,'5N mesh'!$B$7+1)*Setup!$B$22</f>
        <v>0</v>
      </c>
      <c r="AA597" s="0" t="n">
        <f aca="false">SUMPRODUCT('5N inverse'!$A$25:$Y$25,'5N mesh'!$B$37:$Z$37,$E596:$AC596)+'5N inverse'!$A$25*$C597/Setup!$B$17+INDEX('5N inverse'!$A$25:$Y$25,1,'5N mesh'!$B$7+1)*Setup!$B$22</f>
        <v>0</v>
      </c>
      <c r="AB597" s="0" t="n">
        <f aca="false">SUMPRODUCT('5N inverse'!$A$26:$Y$26,'5N mesh'!$B$37:$Z$37,$E596:$AC596)+'5N inverse'!$A$26*$C597/Setup!$B$17+INDEX('5N inverse'!$A$26:$Y$26,1,'5N mesh'!$B$7+1)*Setup!$B$22</f>
        <v>0</v>
      </c>
      <c r="AC597" s="0" t="n">
        <f aca="false">SUMPRODUCT('5N inverse'!$A$27:$Y$27,'5N mesh'!$B$37:$Z$37,$E596:$AC596)+'5N inverse'!$A$27*$C597/Setup!$B$17+INDEX('5N inverse'!$A$27:$Y$27,1,'5N mesh'!$B$7+1)*Setup!$B$22</f>
        <v>0</v>
      </c>
    </row>
    <row r="598" customFormat="false" ht="15" hidden="false" customHeight="false" outlineLevel="0" collapsed="false">
      <c r="A598" s="0" t="n">
        <v>593</v>
      </c>
      <c r="B598" s="0" t="n">
        <f aca="false">A598*Setup!$B$11/3600</f>
        <v>49.4166666666667</v>
      </c>
      <c r="C598" s="0" t="n">
        <f aca="false">Setup!$B$7+Setup!$B$8*COS(2*PI()*(B598-Setup!$B$9)/24)</f>
        <v>20.8804620676285</v>
      </c>
      <c r="D598" s="0" t="n">
        <f aca="false">(C598-E598)/Setup!$B$17</f>
        <v>-23.9097043861464</v>
      </c>
      <c r="E598" s="0" t="n">
        <f aca="false">SUMPRODUCT('5N inverse'!$A$3:$Y$3,'5N mesh'!$B$37:$Z$37,$E597:$AC597)+'5N inverse'!$A$3*$C598/Setup!$B$17+INDEX('5N inverse'!$A$3:$Y$3,1,'5N mesh'!$B$7+1)*Setup!$B$22</f>
        <v>23.9887236378275</v>
      </c>
      <c r="F598" s="0" t="n">
        <f aca="false">SUMPRODUCT('5N inverse'!$A$4:$Y$4,'5N mesh'!$B$37:$Z$37,$E597:$AC597)+'5N inverse'!$A$4*$C598/Setup!$B$17+INDEX('5N inverse'!$A$4:$Y$4,1,'5N mesh'!$B$7+1)*Setup!$B$22</f>
        <v>22.5044109202143</v>
      </c>
      <c r="G598" s="0" t="n">
        <f aca="false">SUMPRODUCT('5N inverse'!$A$5:$Y$5,'5N mesh'!$B$37:$Z$37,$E597:$AC597)+'5N inverse'!$A$5*$C598/Setup!$B$17+INDEX('5N inverse'!$A$5:$Y$5,1,'5N mesh'!$B$7+1)*Setup!$B$22</f>
        <v>19.5357854849879</v>
      </c>
      <c r="H598" s="0" t="n">
        <f aca="false">SUMPRODUCT('5N inverse'!$A$6:$Y$6,'5N mesh'!$B$37:$Z$37,$E597:$AC597)+'5N inverse'!$A$6*$C598/Setup!$B$17+INDEX('5N inverse'!$A$6:$Y$6,1,'5N mesh'!$B$7+1)*Setup!$B$22</f>
        <v>16.5671600497616</v>
      </c>
      <c r="I598" s="0" t="n">
        <f aca="false">SUMPRODUCT('5N inverse'!$A$7:$Y$7,'5N mesh'!$B$37:$Z$37,$E597:$AC597)+'5N inverse'!$A$7*$C598/Setup!$B$17+INDEX('5N inverse'!$A$7:$Y$7,1,'5N mesh'!$B$7+1)*Setup!$B$22</f>
        <v>15.0828473321484</v>
      </c>
      <c r="J598" s="0" t="n">
        <f aca="false">SUMPRODUCT('5N inverse'!$A$8:$Y$8,'5N mesh'!$B$37:$Z$37,$E597:$AC597)+'5N inverse'!$A$8*$C598/Setup!$B$17+INDEX('5N inverse'!$A$8:$Y$8,1,'5N mesh'!$B$7+1)*Setup!$B$22</f>
        <v>0</v>
      </c>
      <c r="K598" s="0" t="n">
        <f aca="false">SUMPRODUCT('5N inverse'!$A$9:$Y$9,'5N mesh'!$B$37:$Z$37,$E597:$AC597)+'5N inverse'!$A$9*$C598/Setup!$B$17+INDEX('5N inverse'!$A$9:$Y$9,1,'5N mesh'!$B$7+1)*Setup!$B$22</f>
        <v>0</v>
      </c>
      <c r="L598" s="0" t="n">
        <f aca="false">SUMPRODUCT('5N inverse'!$A$10:$Y$10,'5N mesh'!$B$37:$Z$37,$E597:$AC597)+'5N inverse'!$A$10*$C598/Setup!$B$17+INDEX('5N inverse'!$A$10:$Y$10,1,'5N mesh'!$B$7+1)*Setup!$B$22</f>
        <v>0</v>
      </c>
      <c r="M598" s="0" t="n">
        <f aca="false">SUMPRODUCT('5N inverse'!$A$11:$Y$11,'5N mesh'!$B$37:$Z$37,$E597:$AC597)+'5N inverse'!$A$11*$C598/Setup!$B$17+INDEX('5N inverse'!$A$11:$Y$11,1,'5N mesh'!$B$7+1)*Setup!$B$22</f>
        <v>0</v>
      </c>
      <c r="N598" s="0" t="n">
        <f aca="false">SUMPRODUCT('5N inverse'!$A$12:$Y$12,'5N mesh'!$B$37:$Z$37,$E597:$AC597)+'5N inverse'!$A$12*$C598/Setup!$B$17+INDEX('5N inverse'!$A$12:$Y$12,1,'5N mesh'!$B$7+1)*Setup!$B$22</f>
        <v>0</v>
      </c>
      <c r="O598" s="0" t="n">
        <f aca="false">SUMPRODUCT('5N inverse'!$A$13:$Y$13,'5N mesh'!$B$37:$Z$37,$E597:$AC597)+'5N inverse'!$A$13*$C598/Setup!$B$17+INDEX('5N inverse'!$A$13:$Y$13,1,'5N mesh'!$B$7+1)*Setup!$B$22</f>
        <v>0</v>
      </c>
      <c r="P598" s="0" t="n">
        <f aca="false">SUMPRODUCT('5N inverse'!$A$14:$Y$14,'5N mesh'!$B$37:$Z$37,$E597:$AC597)+'5N inverse'!$A$14*$C598/Setup!$B$17+INDEX('5N inverse'!$A$14:$Y$14,1,'5N mesh'!$B$7+1)*Setup!$B$22</f>
        <v>0</v>
      </c>
      <c r="Q598" s="0" t="n">
        <f aca="false">SUMPRODUCT('5N inverse'!$A$15:$Y$15,'5N mesh'!$B$37:$Z$37,$E597:$AC597)+'5N inverse'!$A$15*$C598/Setup!$B$17+INDEX('5N inverse'!$A$15:$Y$15,1,'5N mesh'!$B$7+1)*Setup!$B$22</f>
        <v>0</v>
      </c>
      <c r="R598" s="0" t="n">
        <f aca="false">SUMPRODUCT('5N inverse'!$A$16:$Y$16,'5N mesh'!$B$37:$Z$37,$E597:$AC597)+'5N inverse'!$A$16*$C598/Setup!$B$17+INDEX('5N inverse'!$A$16:$Y$16,1,'5N mesh'!$B$7+1)*Setup!$B$22</f>
        <v>0</v>
      </c>
      <c r="S598" s="0" t="n">
        <f aca="false">SUMPRODUCT('5N inverse'!$A$17:$Y$17,'5N mesh'!$B$37:$Z$37,$E597:$AC597)+'5N inverse'!$A$17*$C598/Setup!$B$17+INDEX('5N inverse'!$A$17:$Y$17,1,'5N mesh'!$B$7+1)*Setup!$B$22</f>
        <v>0</v>
      </c>
      <c r="T598" s="0" t="n">
        <f aca="false">SUMPRODUCT('5N inverse'!$A$18:$Y$18,'5N mesh'!$B$37:$Z$37,$E597:$AC597)+'5N inverse'!$A$18*$C598/Setup!$B$17+INDEX('5N inverse'!$A$18:$Y$18,1,'5N mesh'!$B$7+1)*Setup!$B$22</f>
        <v>0</v>
      </c>
      <c r="U598" s="0" t="n">
        <f aca="false">SUMPRODUCT('5N inverse'!$A$19:$Y$19,'5N mesh'!$B$37:$Z$37,$E597:$AC597)+'5N inverse'!$A$19*$C598/Setup!$B$17+INDEX('5N inverse'!$A$19:$Y$19,1,'5N mesh'!$B$7+1)*Setup!$B$22</f>
        <v>0</v>
      </c>
      <c r="V598" s="0" t="n">
        <f aca="false">SUMPRODUCT('5N inverse'!$A$20:$Y$20,'5N mesh'!$B$37:$Z$37,$E597:$AC597)+'5N inverse'!$A$20*$C598/Setup!$B$17+INDEX('5N inverse'!$A$20:$Y$20,1,'5N mesh'!$B$7+1)*Setup!$B$22</f>
        <v>0</v>
      </c>
      <c r="W598" s="0" t="n">
        <f aca="false">SUMPRODUCT('5N inverse'!$A$21:$Y$21,'5N mesh'!$B$37:$Z$37,$E597:$AC597)+'5N inverse'!$A$21*$C598/Setup!$B$17+INDEX('5N inverse'!$A$21:$Y$21,1,'5N mesh'!$B$7+1)*Setup!$B$22</f>
        <v>0</v>
      </c>
      <c r="X598" s="0" t="n">
        <f aca="false">SUMPRODUCT('5N inverse'!$A$22:$Y$22,'5N mesh'!$B$37:$Z$37,$E597:$AC597)+'5N inverse'!$A$22*$C598/Setup!$B$17+INDEX('5N inverse'!$A$22:$Y$22,1,'5N mesh'!$B$7+1)*Setup!$B$22</f>
        <v>0</v>
      </c>
      <c r="Y598" s="0" t="n">
        <f aca="false">SUMPRODUCT('5N inverse'!$A$23:$Y$23,'5N mesh'!$B$37:$Z$37,$E597:$AC597)+'5N inverse'!$A$23*$C598/Setup!$B$17+INDEX('5N inverse'!$A$23:$Y$23,1,'5N mesh'!$B$7+1)*Setup!$B$22</f>
        <v>0</v>
      </c>
      <c r="Z598" s="0" t="n">
        <f aca="false">SUMPRODUCT('5N inverse'!$A$24:$Y$24,'5N mesh'!$B$37:$Z$37,$E597:$AC597)+'5N inverse'!$A$24*$C598/Setup!$B$17+INDEX('5N inverse'!$A$24:$Y$24,1,'5N mesh'!$B$7+1)*Setup!$B$22</f>
        <v>0</v>
      </c>
      <c r="AA598" s="0" t="n">
        <f aca="false">SUMPRODUCT('5N inverse'!$A$25:$Y$25,'5N mesh'!$B$37:$Z$37,$E597:$AC597)+'5N inverse'!$A$25*$C598/Setup!$B$17+INDEX('5N inverse'!$A$25:$Y$25,1,'5N mesh'!$B$7+1)*Setup!$B$22</f>
        <v>0</v>
      </c>
      <c r="AB598" s="0" t="n">
        <f aca="false">SUMPRODUCT('5N inverse'!$A$26:$Y$26,'5N mesh'!$B$37:$Z$37,$E597:$AC597)+'5N inverse'!$A$26*$C598/Setup!$B$17+INDEX('5N inverse'!$A$26:$Y$26,1,'5N mesh'!$B$7+1)*Setup!$B$22</f>
        <v>0</v>
      </c>
      <c r="AC598" s="0" t="n">
        <f aca="false">SUMPRODUCT('5N inverse'!$A$27:$Y$27,'5N mesh'!$B$37:$Z$37,$E597:$AC597)+'5N inverse'!$A$27*$C598/Setup!$B$17+INDEX('5N inverse'!$A$27:$Y$27,1,'5N mesh'!$B$7+1)*Setup!$B$22</f>
        <v>0</v>
      </c>
    </row>
    <row r="599" customFormat="false" ht="15" hidden="false" customHeight="false" outlineLevel="0" collapsed="false">
      <c r="A599" s="0" t="n">
        <v>594</v>
      </c>
      <c r="B599" s="0" t="n">
        <f aca="false">A599*Setup!$B$11/3600</f>
        <v>49.5</v>
      </c>
      <c r="C599" s="0" t="n">
        <f aca="false">Setup!$B$7+Setup!$B$8*COS(2*PI()*(B599-Setup!$B$9)/24)</f>
        <v>20.8265866388351</v>
      </c>
      <c r="D599" s="0" t="n">
        <f aca="false">(C599-E599)/Setup!$B$17</f>
        <v>-23.9848432879484</v>
      </c>
      <c r="E599" s="0" t="n">
        <f aca="false">SUMPRODUCT('5N inverse'!$A$3:$Y$3,'5N mesh'!$B$37:$Z$37,$E598:$AC598)+'5N inverse'!$A$3*$C599/Setup!$B$17+INDEX('5N inverse'!$A$3:$Y$3,1,'5N mesh'!$B$7+1)*Setup!$B$22</f>
        <v>23.9446162662684</v>
      </c>
      <c r="F599" s="0" t="n">
        <f aca="false">SUMPRODUCT('5N inverse'!$A$4:$Y$4,'5N mesh'!$B$37:$Z$37,$E598:$AC598)+'5N inverse'!$A$4*$C599/Setup!$B$17+INDEX('5N inverse'!$A$4:$Y$4,1,'5N mesh'!$B$7+1)*Setup!$B$22</f>
        <v>22.4676079287572</v>
      </c>
      <c r="G599" s="0" t="n">
        <f aca="false">SUMPRODUCT('5N inverse'!$A$5:$Y$5,'5N mesh'!$B$37:$Z$37,$E598:$AC598)+'5N inverse'!$A$5*$C599/Setup!$B$17+INDEX('5N inverse'!$A$5:$Y$5,1,'5N mesh'!$B$7+1)*Setup!$B$22</f>
        <v>19.5135912537348</v>
      </c>
      <c r="H599" s="0" t="n">
        <f aca="false">SUMPRODUCT('5N inverse'!$A$6:$Y$6,'5N mesh'!$B$37:$Z$37,$E598:$AC598)+'5N inverse'!$A$6*$C599/Setup!$B$17+INDEX('5N inverse'!$A$6:$Y$6,1,'5N mesh'!$B$7+1)*Setup!$B$22</f>
        <v>16.5595745787124</v>
      </c>
      <c r="I599" s="0" t="n">
        <f aca="false">SUMPRODUCT('5N inverse'!$A$7:$Y$7,'5N mesh'!$B$37:$Z$37,$E598:$AC598)+'5N inverse'!$A$7*$C599/Setup!$B$17+INDEX('5N inverse'!$A$7:$Y$7,1,'5N mesh'!$B$7+1)*Setup!$B$22</f>
        <v>15.0825662412012</v>
      </c>
      <c r="J599" s="0" t="n">
        <f aca="false">SUMPRODUCT('5N inverse'!$A$8:$Y$8,'5N mesh'!$B$37:$Z$37,$E598:$AC598)+'5N inverse'!$A$8*$C599/Setup!$B$17+INDEX('5N inverse'!$A$8:$Y$8,1,'5N mesh'!$B$7+1)*Setup!$B$22</f>
        <v>0</v>
      </c>
      <c r="K599" s="0" t="n">
        <f aca="false">SUMPRODUCT('5N inverse'!$A$9:$Y$9,'5N mesh'!$B$37:$Z$37,$E598:$AC598)+'5N inverse'!$A$9*$C599/Setup!$B$17+INDEX('5N inverse'!$A$9:$Y$9,1,'5N mesh'!$B$7+1)*Setup!$B$22</f>
        <v>0</v>
      </c>
      <c r="L599" s="0" t="n">
        <f aca="false">SUMPRODUCT('5N inverse'!$A$10:$Y$10,'5N mesh'!$B$37:$Z$37,$E598:$AC598)+'5N inverse'!$A$10*$C599/Setup!$B$17+INDEX('5N inverse'!$A$10:$Y$10,1,'5N mesh'!$B$7+1)*Setup!$B$22</f>
        <v>0</v>
      </c>
      <c r="M599" s="0" t="n">
        <f aca="false">SUMPRODUCT('5N inverse'!$A$11:$Y$11,'5N mesh'!$B$37:$Z$37,$E598:$AC598)+'5N inverse'!$A$11*$C599/Setup!$B$17+INDEX('5N inverse'!$A$11:$Y$11,1,'5N mesh'!$B$7+1)*Setup!$B$22</f>
        <v>0</v>
      </c>
      <c r="N599" s="0" t="n">
        <f aca="false">SUMPRODUCT('5N inverse'!$A$12:$Y$12,'5N mesh'!$B$37:$Z$37,$E598:$AC598)+'5N inverse'!$A$12*$C599/Setup!$B$17+INDEX('5N inverse'!$A$12:$Y$12,1,'5N mesh'!$B$7+1)*Setup!$B$22</f>
        <v>0</v>
      </c>
      <c r="O599" s="0" t="n">
        <f aca="false">SUMPRODUCT('5N inverse'!$A$13:$Y$13,'5N mesh'!$B$37:$Z$37,$E598:$AC598)+'5N inverse'!$A$13*$C599/Setup!$B$17+INDEX('5N inverse'!$A$13:$Y$13,1,'5N mesh'!$B$7+1)*Setup!$B$22</f>
        <v>0</v>
      </c>
      <c r="P599" s="0" t="n">
        <f aca="false">SUMPRODUCT('5N inverse'!$A$14:$Y$14,'5N mesh'!$B$37:$Z$37,$E598:$AC598)+'5N inverse'!$A$14*$C599/Setup!$B$17+INDEX('5N inverse'!$A$14:$Y$14,1,'5N mesh'!$B$7+1)*Setup!$B$22</f>
        <v>0</v>
      </c>
      <c r="Q599" s="0" t="n">
        <f aca="false">SUMPRODUCT('5N inverse'!$A$15:$Y$15,'5N mesh'!$B$37:$Z$37,$E598:$AC598)+'5N inverse'!$A$15*$C599/Setup!$B$17+INDEX('5N inverse'!$A$15:$Y$15,1,'5N mesh'!$B$7+1)*Setup!$B$22</f>
        <v>0</v>
      </c>
      <c r="R599" s="0" t="n">
        <f aca="false">SUMPRODUCT('5N inverse'!$A$16:$Y$16,'5N mesh'!$B$37:$Z$37,$E598:$AC598)+'5N inverse'!$A$16*$C599/Setup!$B$17+INDEX('5N inverse'!$A$16:$Y$16,1,'5N mesh'!$B$7+1)*Setup!$B$22</f>
        <v>0</v>
      </c>
      <c r="S599" s="0" t="n">
        <f aca="false">SUMPRODUCT('5N inverse'!$A$17:$Y$17,'5N mesh'!$B$37:$Z$37,$E598:$AC598)+'5N inverse'!$A$17*$C599/Setup!$B$17+INDEX('5N inverse'!$A$17:$Y$17,1,'5N mesh'!$B$7+1)*Setup!$B$22</f>
        <v>0</v>
      </c>
      <c r="T599" s="0" t="n">
        <f aca="false">SUMPRODUCT('5N inverse'!$A$18:$Y$18,'5N mesh'!$B$37:$Z$37,$E598:$AC598)+'5N inverse'!$A$18*$C599/Setup!$B$17+INDEX('5N inverse'!$A$18:$Y$18,1,'5N mesh'!$B$7+1)*Setup!$B$22</f>
        <v>0</v>
      </c>
      <c r="U599" s="0" t="n">
        <f aca="false">SUMPRODUCT('5N inverse'!$A$19:$Y$19,'5N mesh'!$B$37:$Z$37,$E598:$AC598)+'5N inverse'!$A$19*$C599/Setup!$B$17+INDEX('5N inverse'!$A$19:$Y$19,1,'5N mesh'!$B$7+1)*Setup!$B$22</f>
        <v>0</v>
      </c>
      <c r="V599" s="0" t="n">
        <f aca="false">SUMPRODUCT('5N inverse'!$A$20:$Y$20,'5N mesh'!$B$37:$Z$37,$E598:$AC598)+'5N inverse'!$A$20*$C599/Setup!$B$17+INDEX('5N inverse'!$A$20:$Y$20,1,'5N mesh'!$B$7+1)*Setup!$B$22</f>
        <v>0</v>
      </c>
      <c r="W599" s="0" t="n">
        <f aca="false">SUMPRODUCT('5N inverse'!$A$21:$Y$21,'5N mesh'!$B$37:$Z$37,$E598:$AC598)+'5N inverse'!$A$21*$C599/Setup!$B$17+INDEX('5N inverse'!$A$21:$Y$21,1,'5N mesh'!$B$7+1)*Setup!$B$22</f>
        <v>0</v>
      </c>
      <c r="X599" s="0" t="n">
        <f aca="false">SUMPRODUCT('5N inverse'!$A$22:$Y$22,'5N mesh'!$B$37:$Z$37,$E598:$AC598)+'5N inverse'!$A$22*$C599/Setup!$B$17+INDEX('5N inverse'!$A$22:$Y$22,1,'5N mesh'!$B$7+1)*Setup!$B$22</f>
        <v>0</v>
      </c>
      <c r="Y599" s="0" t="n">
        <f aca="false">SUMPRODUCT('5N inverse'!$A$23:$Y$23,'5N mesh'!$B$37:$Z$37,$E598:$AC598)+'5N inverse'!$A$23*$C599/Setup!$B$17+INDEX('5N inverse'!$A$23:$Y$23,1,'5N mesh'!$B$7+1)*Setup!$B$22</f>
        <v>0</v>
      </c>
      <c r="Z599" s="0" t="n">
        <f aca="false">SUMPRODUCT('5N inverse'!$A$24:$Y$24,'5N mesh'!$B$37:$Z$37,$E598:$AC598)+'5N inverse'!$A$24*$C599/Setup!$B$17+INDEX('5N inverse'!$A$24:$Y$24,1,'5N mesh'!$B$7+1)*Setup!$B$22</f>
        <v>0</v>
      </c>
      <c r="AA599" s="0" t="n">
        <f aca="false">SUMPRODUCT('5N inverse'!$A$25:$Y$25,'5N mesh'!$B$37:$Z$37,$E598:$AC598)+'5N inverse'!$A$25*$C599/Setup!$B$17+INDEX('5N inverse'!$A$25:$Y$25,1,'5N mesh'!$B$7+1)*Setup!$B$22</f>
        <v>0</v>
      </c>
      <c r="AB599" s="0" t="n">
        <f aca="false">SUMPRODUCT('5N inverse'!$A$26:$Y$26,'5N mesh'!$B$37:$Z$37,$E598:$AC598)+'5N inverse'!$A$26*$C599/Setup!$B$17+INDEX('5N inverse'!$A$26:$Y$26,1,'5N mesh'!$B$7+1)*Setup!$B$22</f>
        <v>0</v>
      </c>
      <c r="AC599" s="0" t="n">
        <f aca="false">SUMPRODUCT('5N inverse'!$A$27:$Y$27,'5N mesh'!$B$37:$Z$37,$E598:$AC598)+'5N inverse'!$A$27*$C599/Setup!$B$17+INDEX('5N inverse'!$A$27:$Y$27,1,'5N mesh'!$B$7+1)*Setup!$B$22</f>
        <v>0</v>
      </c>
    </row>
    <row r="600" customFormat="false" ht="15" hidden="false" customHeight="false" outlineLevel="0" collapsed="false">
      <c r="A600" s="0" t="n">
        <v>595</v>
      </c>
      <c r="B600" s="0" t="n">
        <f aca="false">A600*Setup!$B$11/3600</f>
        <v>49.5833333333333</v>
      </c>
      <c r="C600" s="0" t="n">
        <f aca="false">Setup!$B$7+Setup!$B$8*COS(2*PI()*(B600-Setup!$B$9)/24)</f>
        <v>20.7742215829301</v>
      </c>
      <c r="D600" s="0" t="n">
        <f aca="false">(C600-E600)/Setup!$B$17</f>
        <v>-24.0476638448364</v>
      </c>
      <c r="E600" s="0" t="n">
        <f aca="false">SUMPRODUCT('5N inverse'!$A$3:$Y$3,'5N mesh'!$B$37:$Z$37,$E599:$AC599)+'5N inverse'!$A$3*$C600/Setup!$B$17+INDEX('5N inverse'!$A$3:$Y$3,1,'5N mesh'!$B$7+1)*Setup!$B$22</f>
        <v>23.9004178827588</v>
      </c>
      <c r="F600" s="0" t="n">
        <f aca="false">SUMPRODUCT('5N inverse'!$A$4:$Y$4,'5N mesh'!$B$37:$Z$37,$E599:$AC599)+'5N inverse'!$A$4*$C600/Setup!$B$17+INDEX('5N inverse'!$A$4:$Y$4,1,'5N mesh'!$B$7+1)*Setup!$B$22</f>
        <v>22.4307284446901</v>
      </c>
      <c r="G600" s="0" t="n">
        <f aca="false">SUMPRODUCT('5N inverse'!$A$5:$Y$5,'5N mesh'!$B$37:$Z$37,$E599:$AC599)+'5N inverse'!$A$5*$C600/Setup!$B$17+INDEX('5N inverse'!$A$5:$Y$5,1,'5N mesh'!$B$7+1)*Setup!$B$22</f>
        <v>19.4913495685527</v>
      </c>
      <c r="H600" s="0" t="n">
        <f aca="false">SUMPRODUCT('5N inverse'!$A$6:$Y$6,'5N mesh'!$B$37:$Z$37,$E599:$AC599)+'5N inverse'!$A$6*$C600/Setup!$B$17+INDEX('5N inverse'!$A$6:$Y$6,1,'5N mesh'!$B$7+1)*Setup!$B$22</f>
        <v>16.5519706924152</v>
      </c>
      <c r="I600" s="0" t="n">
        <f aca="false">SUMPRODUCT('5N inverse'!$A$7:$Y$7,'5N mesh'!$B$37:$Z$37,$E599:$AC599)+'5N inverse'!$A$7*$C600/Setup!$B$17+INDEX('5N inverse'!$A$7:$Y$7,1,'5N mesh'!$B$7+1)*Setup!$B$22</f>
        <v>15.0822812543465</v>
      </c>
      <c r="J600" s="0" t="n">
        <f aca="false">SUMPRODUCT('5N inverse'!$A$8:$Y$8,'5N mesh'!$B$37:$Z$37,$E599:$AC599)+'5N inverse'!$A$8*$C600/Setup!$B$17+INDEX('5N inverse'!$A$8:$Y$8,1,'5N mesh'!$B$7+1)*Setup!$B$22</f>
        <v>0</v>
      </c>
      <c r="K600" s="0" t="n">
        <f aca="false">SUMPRODUCT('5N inverse'!$A$9:$Y$9,'5N mesh'!$B$37:$Z$37,$E599:$AC599)+'5N inverse'!$A$9*$C600/Setup!$B$17+INDEX('5N inverse'!$A$9:$Y$9,1,'5N mesh'!$B$7+1)*Setup!$B$22</f>
        <v>0</v>
      </c>
      <c r="L600" s="0" t="n">
        <f aca="false">SUMPRODUCT('5N inverse'!$A$10:$Y$10,'5N mesh'!$B$37:$Z$37,$E599:$AC599)+'5N inverse'!$A$10*$C600/Setup!$B$17+INDEX('5N inverse'!$A$10:$Y$10,1,'5N mesh'!$B$7+1)*Setup!$B$22</f>
        <v>0</v>
      </c>
      <c r="M600" s="0" t="n">
        <f aca="false">SUMPRODUCT('5N inverse'!$A$11:$Y$11,'5N mesh'!$B$37:$Z$37,$E599:$AC599)+'5N inverse'!$A$11*$C600/Setup!$B$17+INDEX('5N inverse'!$A$11:$Y$11,1,'5N mesh'!$B$7+1)*Setup!$B$22</f>
        <v>0</v>
      </c>
      <c r="N600" s="0" t="n">
        <f aca="false">SUMPRODUCT('5N inverse'!$A$12:$Y$12,'5N mesh'!$B$37:$Z$37,$E599:$AC599)+'5N inverse'!$A$12*$C600/Setup!$B$17+INDEX('5N inverse'!$A$12:$Y$12,1,'5N mesh'!$B$7+1)*Setup!$B$22</f>
        <v>0</v>
      </c>
      <c r="O600" s="0" t="n">
        <f aca="false">SUMPRODUCT('5N inverse'!$A$13:$Y$13,'5N mesh'!$B$37:$Z$37,$E599:$AC599)+'5N inverse'!$A$13*$C600/Setup!$B$17+INDEX('5N inverse'!$A$13:$Y$13,1,'5N mesh'!$B$7+1)*Setup!$B$22</f>
        <v>0</v>
      </c>
      <c r="P600" s="0" t="n">
        <f aca="false">SUMPRODUCT('5N inverse'!$A$14:$Y$14,'5N mesh'!$B$37:$Z$37,$E599:$AC599)+'5N inverse'!$A$14*$C600/Setup!$B$17+INDEX('5N inverse'!$A$14:$Y$14,1,'5N mesh'!$B$7+1)*Setup!$B$22</f>
        <v>0</v>
      </c>
      <c r="Q600" s="0" t="n">
        <f aca="false">SUMPRODUCT('5N inverse'!$A$15:$Y$15,'5N mesh'!$B$37:$Z$37,$E599:$AC599)+'5N inverse'!$A$15*$C600/Setup!$B$17+INDEX('5N inverse'!$A$15:$Y$15,1,'5N mesh'!$B$7+1)*Setup!$B$22</f>
        <v>0</v>
      </c>
      <c r="R600" s="0" t="n">
        <f aca="false">SUMPRODUCT('5N inverse'!$A$16:$Y$16,'5N mesh'!$B$37:$Z$37,$E599:$AC599)+'5N inverse'!$A$16*$C600/Setup!$B$17+INDEX('5N inverse'!$A$16:$Y$16,1,'5N mesh'!$B$7+1)*Setup!$B$22</f>
        <v>0</v>
      </c>
      <c r="S600" s="0" t="n">
        <f aca="false">SUMPRODUCT('5N inverse'!$A$17:$Y$17,'5N mesh'!$B$37:$Z$37,$E599:$AC599)+'5N inverse'!$A$17*$C600/Setup!$B$17+INDEX('5N inverse'!$A$17:$Y$17,1,'5N mesh'!$B$7+1)*Setup!$B$22</f>
        <v>0</v>
      </c>
      <c r="T600" s="0" t="n">
        <f aca="false">SUMPRODUCT('5N inverse'!$A$18:$Y$18,'5N mesh'!$B$37:$Z$37,$E599:$AC599)+'5N inverse'!$A$18*$C600/Setup!$B$17+INDEX('5N inverse'!$A$18:$Y$18,1,'5N mesh'!$B$7+1)*Setup!$B$22</f>
        <v>0</v>
      </c>
      <c r="U600" s="0" t="n">
        <f aca="false">SUMPRODUCT('5N inverse'!$A$19:$Y$19,'5N mesh'!$B$37:$Z$37,$E599:$AC599)+'5N inverse'!$A$19*$C600/Setup!$B$17+INDEX('5N inverse'!$A$19:$Y$19,1,'5N mesh'!$B$7+1)*Setup!$B$22</f>
        <v>0</v>
      </c>
      <c r="V600" s="0" t="n">
        <f aca="false">SUMPRODUCT('5N inverse'!$A$20:$Y$20,'5N mesh'!$B$37:$Z$37,$E599:$AC599)+'5N inverse'!$A$20*$C600/Setup!$B$17+INDEX('5N inverse'!$A$20:$Y$20,1,'5N mesh'!$B$7+1)*Setup!$B$22</f>
        <v>0</v>
      </c>
      <c r="W600" s="0" t="n">
        <f aca="false">SUMPRODUCT('5N inverse'!$A$21:$Y$21,'5N mesh'!$B$37:$Z$37,$E599:$AC599)+'5N inverse'!$A$21*$C600/Setup!$B$17+INDEX('5N inverse'!$A$21:$Y$21,1,'5N mesh'!$B$7+1)*Setup!$B$22</f>
        <v>0</v>
      </c>
      <c r="X600" s="0" t="n">
        <f aca="false">SUMPRODUCT('5N inverse'!$A$22:$Y$22,'5N mesh'!$B$37:$Z$37,$E599:$AC599)+'5N inverse'!$A$22*$C600/Setup!$B$17+INDEX('5N inverse'!$A$22:$Y$22,1,'5N mesh'!$B$7+1)*Setup!$B$22</f>
        <v>0</v>
      </c>
      <c r="Y600" s="0" t="n">
        <f aca="false">SUMPRODUCT('5N inverse'!$A$23:$Y$23,'5N mesh'!$B$37:$Z$37,$E599:$AC599)+'5N inverse'!$A$23*$C600/Setup!$B$17+INDEX('5N inverse'!$A$23:$Y$23,1,'5N mesh'!$B$7+1)*Setup!$B$22</f>
        <v>0</v>
      </c>
      <c r="Z600" s="0" t="n">
        <f aca="false">SUMPRODUCT('5N inverse'!$A$24:$Y$24,'5N mesh'!$B$37:$Z$37,$E599:$AC599)+'5N inverse'!$A$24*$C600/Setup!$B$17+INDEX('5N inverse'!$A$24:$Y$24,1,'5N mesh'!$B$7+1)*Setup!$B$22</f>
        <v>0</v>
      </c>
      <c r="AA600" s="0" t="n">
        <f aca="false">SUMPRODUCT('5N inverse'!$A$25:$Y$25,'5N mesh'!$B$37:$Z$37,$E599:$AC599)+'5N inverse'!$A$25*$C600/Setup!$B$17+INDEX('5N inverse'!$A$25:$Y$25,1,'5N mesh'!$B$7+1)*Setup!$B$22</f>
        <v>0</v>
      </c>
      <c r="AB600" s="0" t="n">
        <f aca="false">SUMPRODUCT('5N inverse'!$A$26:$Y$26,'5N mesh'!$B$37:$Z$37,$E599:$AC599)+'5N inverse'!$A$26*$C600/Setup!$B$17+INDEX('5N inverse'!$A$26:$Y$26,1,'5N mesh'!$B$7+1)*Setup!$B$22</f>
        <v>0</v>
      </c>
      <c r="AC600" s="0" t="n">
        <f aca="false">SUMPRODUCT('5N inverse'!$A$27:$Y$27,'5N mesh'!$B$37:$Z$37,$E599:$AC599)+'5N inverse'!$A$27*$C600/Setup!$B$17+INDEX('5N inverse'!$A$27:$Y$27,1,'5N mesh'!$B$7+1)*Setup!$B$22</f>
        <v>0</v>
      </c>
    </row>
    <row r="601" customFormat="false" ht="15" hidden="false" customHeight="false" outlineLevel="0" collapsed="false">
      <c r="A601" s="0" t="n">
        <v>596</v>
      </c>
      <c r="B601" s="0" t="n">
        <f aca="false">A601*Setup!$B$11/3600</f>
        <v>49.6666666666667</v>
      </c>
      <c r="C601" s="0" t="n">
        <f aca="false">Setup!$B$7+Setup!$B$8*COS(2*PI()*(B601-Setup!$B$9)/24)</f>
        <v>20.723391822844</v>
      </c>
      <c r="D601" s="0" t="n">
        <f aca="false">(C601-E601)/Setup!$B$17</f>
        <v>-24.0981363854135</v>
      </c>
      <c r="E601" s="0" t="n">
        <f aca="false">SUMPRODUCT('5N inverse'!$A$3:$Y$3,'5N mesh'!$B$37:$Z$37,$E600:$AC600)+'5N inverse'!$A$3*$C601/Setup!$B$17+INDEX('5N inverse'!$A$3:$Y$3,1,'5N mesh'!$B$7+1)*Setup!$B$22</f>
        <v>23.8561495529478</v>
      </c>
      <c r="F601" s="0" t="n">
        <f aca="false">SUMPRODUCT('5N inverse'!$A$4:$Y$4,'5N mesh'!$B$37:$Z$37,$E600:$AC600)+'5N inverse'!$A$4*$C601/Setup!$B$17+INDEX('5N inverse'!$A$4:$Y$4,1,'5N mesh'!$B$7+1)*Setup!$B$22</f>
        <v>22.393790045388</v>
      </c>
      <c r="G601" s="0" t="n">
        <f aca="false">SUMPRODUCT('5N inverse'!$A$5:$Y$5,'5N mesh'!$B$37:$Z$37,$E600:$AC600)+'5N inverse'!$A$5*$C601/Setup!$B$17+INDEX('5N inverse'!$A$5:$Y$5,1,'5N mesh'!$B$7+1)*Setup!$B$22</f>
        <v>19.4690710302685</v>
      </c>
      <c r="H601" s="0" t="n">
        <f aca="false">SUMPRODUCT('5N inverse'!$A$6:$Y$6,'5N mesh'!$B$37:$Z$37,$E600:$AC600)+'5N inverse'!$A$6*$C601/Setup!$B$17+INDEX('5N inverse'!$A$6:$Y$6,1,'5N mesh'!$B$7+1)*Setup!$B$22</f>
        <v>16.544352015149</v>
      </c>
      <c r="I601" s="0" t="n">
        <f aca="false">SUMPRODUCT('5N inverse'!$A$7:$Y$7,'5N mesh'!$B$37:$Z$37,$E600:$AC600)+'5N inverse'!$A$7*$C601/Setup!$B$17+INDEX('5N inverse'!$A$7:$Y$7,1,'5N mesh'!$B$7+1)*Setup!$B$22</f>
        <v>15.0819925075892</v>
      </c>
      <c r="J601" s="0" t="n">
        <f aca="false">SUMPRODUCT('5N inverse'!$A$8:$Y$8,'5N mesh'!$B$37:$Z$37,$E600:$AC600)+'5N inverse'!$A$8*$C601/Setup!$B$17+INDEX('5N inverse'!$A$8:$Y$8,1,'5N mesh'!$B$7+1)*Setup!$B$22</f>
        <v>0</v>
      </c>
      <c r="K601" s="0" t="n">
        <f aca="false">SUMPRODUCT('5N inverse'!$A$9:$Y$9,'5N mesh'!$B$37:$Z$37,$E600:$AC600)+'5N inverse'!$A$9*$C601/Setup!$B$17+INDEX('5N inverse'!$A$9:$Y$9,1,'5N mesh'!$B$7+1)*Setup!$B$22</f>
        <v>0</v>
      </c>
      <c r="L601" s="0" t="n">
        <f aca="false">SUMPRODUCT('5N inverse'!$A$10:$Y$10,'5N mesh'!$B$37:$Z$37,$E600:$AC600)+'5N inverse'!$A$10*$C601/Setup!$B$17+INDEX('5N inverse'!$A$10:$Y$10,1,'5N mesh'!$B$7+1)*Setup!$B$22</f>
        <v>0</v>
      </c>
      <c r="M601" s="0" t="n">
        <f aca="false">SUMPRODUCT('5N inverse'!$A$11:$Y$11,'5N mesh'!$B$37:$Z$37,$E600:$AC600)+'5N inverse'!$A$11*$C601/Setup!$B$17+INDEX('5N inverse'!$A$11:$Y$11,1,'5N mesh'!$B$7+1)*Setup!$B$22</f>
        <v>0</v>
      </c>
      <c r="N601" s="0" t="n">
        <f aca="false">SUMPRODUCT('5N inverse'!$A$12:$Y$12,'5N mesh'!$B$37:$Z$37,$E600:$AC600)+'5N inverse'!$A$12*$C601/Setup!$B$17+INDEX('5N inverse'!$A$12:$Y$12,1,'5N mesh'!$B$7+1)*Setup!$B$22</f>
        <v>0</v>
      </c>
      <c r="O601" s="0" t="n">
        <f aca="false">SUMPRODUCT('5N inverse'!$A$13:$Y$13,'5N mesh'!$B$37:$Z$37,$E600:$AC600)+'5N inverse'!$A$13*$C601/Setup!$B$17+INDEX('5N inverse'!$A$13:$Y$13,1,'5N mesh'!$B$7+1)*Setup!$B$22</f>
        <v>0</v>
      </c>
      <c r="P601" s="0" t="n">
        <f aca="false">SUMPRODUCT('5N inverse'!$A$14:$Y$14,'5N mesh'!$B$37:$Z$37,$E600:$AC600)+'5N inverse'!$A$14*$C601/Setup!$B$17+INDEX('5N inverse'!$A$14:$Y$14,1,'5N mesh'!$B$7+1)*Setup!$B$22</f>
        <v>0</v>
      </c>
      <c r="Q601" s="0" t="n">
        <f aca="false">SUMPRODUCT('5N inverse'!$A$15:$Y$15,'5N mesh'!$B$37:$Z$37,$E600:$AC600)+'5N inverse'!$A$15*$C601/Setup!$B$17+INDEX('5N inverse'!$A$15:$Y$15,1,'5N mesh'!$B$7+1)*Setup!$B$22</f>
        <v>0</v>
      </c>
      <c r="R601" s="0" t="n">
        <f aca="false">SUMPRODUCT('5N inverse'!$A$16:$Y$16,'5N mesh'!$B$37:$Z$37,$E600:$AC600)+'5N inverse'!$A$16*$C601/Setup!$B$17+INDEX('5N inverse'!$A$16:$Y$16,1,'5N mesh'!$B$7+1)*Setup!$B$22</f>
        <v>0</v>
      </c>
      <c r="S601" s="0" t="n">
        <f aca="false">SUMPRODUCT('5N inverse'!$A$17:$Y$17,'5N mesh'!$B$37:$Z$37,$E600:$AC600)+'5N inverse'!$A$17*$C601/Setup!$B$17+INDEX('5N inverse'!$A$17:$Y$17,1,'5N mesh'!$B$7+1)*Setup!$B$22</f>
        <v>0</v>
      </c>
      <c r="T601" s="0" t="n">
        <f aca="false">SUMPRODUCT('5N inverse'!$A$18:$Y$18,'5N mesh'!$B$37:$Z$37,$E600:$AC600)+'5N inverse'!$A$18*$C601/Setup!$B$17+INDEX('5N inverse'!$A$18:$Y$18,1,'5N mesh'!$B$7+1)*Setup!$B$22</f>
        <v>0</v>
      </c>
      <c r="U601" s="0" t="n">
        <f aca="false">SUMPRODUCT('5N inverse'!$A$19:$Y$19,'5N mesh'!$B$37:$Z$37,$E600:$AC600)+'5N inverse'!$A$19*$C601/Setup!$B$17+INDEX('5N inverse'!$A$19:$Y$19,1,'5N mesh'!$B$7+1)*Setup!$B$22</f>
        <v>0</v>
      </c>
      <c r="V601" s="0" t="n">
        <f aca="false">SUMPRODUCT('5N inverse'!$A$20:$Y$20,'5N mesh'!$B$37:$Z$37,$E600:$AC600)+'5N inverse'!$A$20*$C601/Setup!$B$17+INDEX('5N inverse'!$A$20:$Y$20,1,'5N mesh'!$B$7+1)*Setup!$B$22</f>
        <v>0</v>
      </c>
      <c r="W601" s="0" t="n">
        <f aca="false">SUMPRODUCT('5N inverse'!$A$21:$Y$21,'5N mesh'!$B$37:$Z$37,$E600:$AC600)+'5N inverse'!$A$21*$C601/Setup!$B$17+INDEX('5N inverse'!$A$21:$Y$21,1,'5N mesh'!$B$7+1)*Setup!$B$22</f>
        <v>0</v>
      </c>
      <c r="X601" s="0" t="n">
        <f aca="false">SUMPRODUCT('5N inverse'!$A$22:$Y$22,'5N mesh'!$B$37:$Z$37,$E600:$AC600)+'5N inverse'!$A$22*$C601/Setup!$B$17+INDEX('5N inverse'!$A$22:$Y$22,1,'5N mesh'!$B$7+1)*Setup!$B$22</f>
        <v>0</v>
      </c>
      <c r="Y601" s="0" t="n">
        <f aca="false">SUMPRODUCT('5N inverse'!$A$23:$Y$23,'5N mesh'!$B$37:$Z$37,$E600:$AC600)+'5N inverse'!$A$23*$C601/Setup!$B$17+INDEX('5N inverse'!$A$23:$Y$23,1,'5N mesh'!$B$7+1)*Setup!$B$22</f>
        <v>0</v>
      </c>
      <c r="Z601" s="0" t="n">
        <f aca="false">SUMPRODUCT('5N inverse'!$A$24:$Y$24,'5N mesh'!$B$37:$Z$37,$E600:$AC600)+'5N inverse'!$A$24*$C601/Setup!$B$17+INDEX('5N inverse'!$A$24:$Y$24,1,'5N mesh'!$B$7+1)*Setup!$B$22</f>
        <v>0</v>
      </c>
      <c r="AA601" s="0" t="n">
        <f aca="false">SUMPRODUCT('5N inverse'!$A$25:$Y$25,'5N mesh'!$B$37:$Z$37,$E600:$AC600)+'5N inverse'!$A$25*$C601/Setup!$B$17+INDEX('5N inverse'!$A$25:$Y$25,1,'5N mesh'!$B$7+1)*Setup!$B$22</f>
        <v>0</v>
      </c>
      <c r="AB601" s="0" t="n">
        <f aca="false">SUMPRODUCT('5N inverse'!$A$26:$Y$26,'5N mesh'!$B$37:$Z$37,$E600:$AC600)+'5N inverse'!$A$26*$C601/Setup!$B$17+INDEX('5N inverse'!$A$26:$Y$26,1,'5N mesh'!$B$7+1)*Setup!$B$22</f>
        <v>0</v>
      </c>
      <c r="AC601" s="0" t="n">
        <f aca="false">SUMPRODUCT('5N inverse'!$A$27:$Y$27,'5N mesh'!$B$37:$Z$37,$E600:$AC600)+'5N inverse'!$A$27*$C601/Setup!$B$17+INDEX('5N inverse'!$A$27:$Y$27,1,'5N mesh'!$B$7+1)*Setup!$B$22</f>
        <v>0</v>
      </c>
    </row>
    <row r="602" customFormat="false" ht="15" hidden="false" customHeight="false" outlineLevel="0" collapsed="false">
      <c r="A602" s="0" t="n">
        <v>597</v>
      </c>
      <c r="B602" s="0" t="n">
        <f aca="false">A602*Setup!$B$11/3600</f>
        <v>49.75</v>
      </c>
      <c r="C602" s="0" t="n">
        <f aca="false">Setup!$B$7+Setup!$B$8*COS(2*PI()*(B602-Setup!$B$9)/24)</f>
        <v>20.6741215507898</v>
      </c>
      <c r="D602" s="0" t="n">
        <f aca="false">(C602-E602)/Setup!$B$17</f>
        <v>-24.1362371122427</v>
      </c>
      <c r="E602" s="0" t="n">
        <f aca="false">SUMPRODUCT('5N inverse'!$A$3:$Y$3,'5N mesh'!$B$37:$Z$37,$E601:$AC601)+'5N inverse'!$A$3*$C602/Setup!$B$17+INDEX('5N inverse'!$A$3:$Y$3,1,'5N mesh'!$B$7+1)*Setup!$B$22</f>
        <v>23.8118323753814</v>
      </c>
      <c r="F602" s="0" t="n">
        <f aca="false">SUMPRODUCT('5N inverse'!$A$4:$Y$4,'5N mesh'!$B$37:$Z$37,$E601:$AC601)+'5N inverse'!$A$4*$C602/Setup!$B$17+INDEX('5N inverse'!$A$4:$Y$4,1,'5N mesh'!$B$7+1)*Setup!$B$22</f>
        <v>22.3568103359376</v>
      </c>
      <c r="G602" s="0" t="n">
        <f aca="false">SUMPRODUCT('5N inverse'!$A$5:$Y$5,'5N mesh'!$B$37:$Z$37,$E601:$AC601)+'5N inverse'!$A$5*$C602/Setup!$B$17+INDEX('5N inverse'!$A$5:$Y$5,1,'5N mesh'!$B$7+1)*Setup!$B$22</f>
        <v>19.4467662570501</v>
      </c>
      <c r="H602" s="0" t="n">
        <f aca="false">SUMPRODUCT('5N inverse'!$A$6:$Y$6,'5N mesh'!$B$37:$Z$37,$E601:$AC601)+'5N inverse'!$A$6*$C602/Setup!$B$17+INDEX('5N inverse'!$A$6:$Y$6,1,'5N mesh'!$B$7+1)*Setup!$B$22</f>
        <v>16.5367221781626</v>
      </c>
      <c r="I602" s="0" t="n">
        <f aca="false">SUMPRODUCT('5N inverse'!$A$7:$Y$7,'5N mesh'!$B$37:$Z$37,$E601:$AC601)+'5N inverse'!$A$7*$C602/Setup!$B$17+INDEX('5N inverse'!$A$7:$Y$7,1,'5N mesh'!$B$7+1)*Setup!$B$22</f>
        <v>15.0817001387188</v>
      </c>
      <c r="J602" s="0" t="n">
        <f aca="false">SUMPRODUCT('5N inverse'!$A$8:$Y$8,'5N mesh'!$B$37:$Z$37,$E601:$AC601)+'5N inverse'!$A$8*$C602/Setup!$B$17+INDEX('5N inverse'!$A$8:$Y$8,1,'5N mesh'!$B$7+1)*Setup!$B$22</f>
        <v>0</v>
      </c>
      <c r="K602" s="0" t="n">
        <f aca="false">SUMPRODUCT('5N inverse'!$A$9:$Y$9,'5N mesh'!$B$37:$Z$37,$E601:$AC601)+'5N inverse'!$A$9*$C602/Setup!$B$17+INDEX('5N inverse'!$A$9:$Y$9,1,'5N mesh'!$B$7+1)*Setup!$B$22</f>
        <v>0</v>
      </c>
      <c r="L602" s="0" t="n">
        <f aca="false">SUMPRODUCT('5N inverse'!$A$10:$Y$10,'5N mesh'!$B$37:$Z$37,$E601:$AC601)+'5N inverse'!$A$10*$C602/Setup!$B$17+INDEX('5N inverse'!$A$10:$Y$10,1,'5N mesh'!$B$7+1)*Setup!$B$22</f>
        <v>0</v>
      </c>
      <c r="M602" s="0" t="n">
        <f aca="false">SUMPRODUCT('5N inverse'!$A$11:$Y$11,'5N mesh'!$B$37:$Z$37,$E601:$AC601)+'5N inverse'!$A$11*$C602/Setup!$B$17+INDEX('5N inverse'!$A$11:$Y$11,1,'5N mesh'!$B$7+1)*Setup!$B$22</f>
        <v>0</v>
      </c>
      <c r="N602" s="0" t="n">
        <f aca="false">SUMPRODUCT('5N inverse'!$A$12:$Y$12,'5N mesh'!$B$37:$Z$37,$E601:$AC601)+'5N inverse'!$A$12*$C602/Setup!$B$17+INDEX('5N inverse'!$A$12:$Y$12,1,'5N mesh'!$B$7+1)*Setup!$B$22</f>
        <v>0</v>
      </c>
      <c r="O602" s="0" t="n">
        <f aca="false">SUMPRODUCT('5N inverse'!$A$13:$Y$13,'5N mesh'!$B$37:$Z$37,$E601:$AC601)+'5N inverse'!$A$13*$C602/Setup!$B$17+INDEX('5N inverse'!$A$13:$Y$13,1,'5N mesh'!$B$7+1)*Setup!$B$22</f>
        <v>0</v>
      </c>
      <c r="P602" s="0" t="n">
        <f aca="false">SUMPRODUCT('5N inverse'!$A$14:$Y$14,'5N mesh'!$B$37:$Z$37,$E601:$AC601)+'5N inverse'!$A$14*$C602/Setup!$B$17+INDEX('5N inverse'!$A$14:$Y$14,1,'5N mesh'!$B$7+1)*Setup!$B$22</f>
        <v>0</v>
      </c>
      <c r="Q602" s="0" t="n">
        <f aca="false">SUMPRODUCT('5N inverse'!$A$15:$Y$15,'5N mesh'!$B$37:$Z$37,$E601:$AC601)+'5N inverse'!$A$15*$C602/Setup!$B$17+INDEX('5N inverse'!$A$15:$Y$15,1,'5N mesh'!$B$7+1)*Setup!$B$22</f>
        <v>0</v>
      </c>
      <c r="R602" s="0" t="n">
        <f aca="false">SUMPRODUCT('5N inverse'!$A$16:$Y$16,'5N mesh'!$B$37:$Z$37,$E601:$AC601)+'5N inverse'!$A$16*$C602/Setup!$B$17+INDEX('5N inverse'!$A$16:$Y$16,1,'5N mesh'!$B$7+1)*Setup!$B$22</f>
        <v>0</v>
      </c>
      <c r="S602" s="0" t="n">
        <f aca="false">SUMPRODUCT('5N inverse'!$A$17:$Y$17,'5N mesh'!$B$37:$Z$37,$E601:$AC601)+'5N inverse'!$A$17*$C602/Setup!$B$17+INDEX('5N inverse'!$A$17:$Y$17,1,'5N mesh'!$B$7+1)*Setup!$B$22</f>
        <v>0</v>
      </c>
      <c r="T602" s="0" t="n">
        <f aca="false">SUMPRODUCT('5N inverse'!$A$18:$Y$18,'5N mesh'!$B$37:$Z$37,$E601:$AC601)+'5N inverse'!$A$18*$C602/Setup!$B$17+INDEX('5N inverse'!$A$18:$Y$18,1,'5N mesh'!$B$7+1)*Setup!$B$22</f>
        <v>0</v>
      </c>
      <c r="U602" s="0" t="n">
        <f aca="false">SUMPRODUCT('5N inverse'!$A$19:$Y$19,'5N mesh'!$B$37:$Z$37,$E601:$AC601)+'5N inverse'!$A$19*$C602/Setup!$B$17+INDEX('5N inverse'!$A$19:$Y$19,1,'5N mesh'!$B$7+1)*Setup!$B$22</f>
        <v>0</v>
      </c>
      <c r="V602" s="0" t="n">
        <f aca="false">SUMPRODUCT('5N inverse'!$A$20:$Y$20,'5N mesh'!$B$37:$Z$37,$E601:$AC601)+'5N inverse'!$A$20*$C602/Setup!$B$17+INDEX('5N inverse'!$A$20:$Y$20,1,'5N mesh'!$B$7+1)*Setup!$B$22</f>
        <v>0</v>
      </c>
      <c r="W602" s="0" t="n">
        <f aca="false">SUMPRODUCT('5N inverse'!$A$21:$Y$21,'5N mesh'!$B$37:$Z$37,$E601:$AC601)+'5N inverse'!$A$21*$C602/Setup!$B$17+INDEX('5N inverse'!$A$21:$Y$21,1,'5N mesh'!$B$7+1)*Setup!$B$22</f>
        <v>0</v>
      </c>
      <c r="X602" s="0" t="n">
        <f aca="false">SUMPRODUCT('5N inverse'!$A$22:$Y$22,'5N mesh'!$B$37:$Z$37,$E601:$AC601)+'5N inverse'!$A$22*$C602/Setup!$B$17+INDEX('5N inverse'!$A$22:$Y$22,1,'5N mesh'!$B$7+1)*Setup!$B$22</f>
        <v>0</v>
      </c>
      <c r="Y602" s="0" t="n">
        <f aca="false">SUMPRODUCT('5N inverse'!$A$23:$Y$23,'5N mesh'!$B$37:$Z$37,$E601:$AC601)+'5N inverse'!$A$23*$C602/Setup!$B$17+INDEX('5N inverse'!$A$23:$Y$23,1,'5N mesh'!$B$7+1)*Setup!$B$22</f>
        <v>0</v>
      </c>
      <c r="Z602" s="0" t="n">
        <f aca="false">SUMPRODUCT('5N inverse'!$A$24:$Y$24,'5N mesh'!$B$37:$Z$37,$E601:$AC601)+'5N inverse'!$A$24*$C602/Setup!$B$17+INDEX('5N inverse'!$A$24:$Y$24,1,'5N mesh'!$B$7+1)*Setup!$B$22</f>
        <v>0</v>
      </c>
      <c r="AA602" s="0" t="n">
        <f aca="false">SUMPRODUCT('5N inverse'!$A$25:$Y$25,'5N mesh'!$B$37:$Z$37,$E601:$AC601)+'5N inverse'!$A$25*$C602/Setup!$B$17+INDEX('5N inverse'!$A$25:$Y$25,1,'5N mesh'!$B$7+1)*Setup!$B$22</f>
        <v>0</v>
      </c>
      <c r="AB602" s="0" t="n">
        <f aca="false">SUMPRODUCT('5N inverse'!$A$26:$Y$26,'5N mesh'!$B$37:$Z$37,$E601:$AC601)+'5N inverse'!$A$26*$C602/Setup!$B$17+INDEX('5N inverse'!$A$26:$Y$26,1,'5N mesh'!$B$7+1)*Setup!$B$22</f>
        <v>0</v>
      </c>
      <c r="AC602" s="0" t="n">
        <f aca="false">SUMPRODUCT('5N inverse'!$A$27:$Y$27,'5N mesh'!$B$37:$Z$37,$E601:$AC601)+'5N inverse'!$A$27*$C602/Setup!$B$17+INDEX('5N inverse'!$A$27:$Y$27,1,'5N mesh'!$B$7+1)*Setup!$B$22</f>
        <v>0</v>
      </c>
    </row>
    <row r="603" customFormat="false" ht="15" hidden="false" customHeight="false" outlineLevel="0" collapsed="false">
      <c r="A603" s="0" t="n">
        <v>598</v>
      </c>
      <c r="B603" s="0" t="n">
        <f aca="false">A603*Setup!$B$11/3600</f>
        <v>49.8333333333333</v>
      </c>
      <c r="C603" s="0" t="n">
        <f aca="false">Setup!$B$7+Setup!$B$8*COS(2*PI()*(B603-Setup!$B$9)/24)</f>
        <v>20.6264342167485</v>
      </c>
      <c r="D603" s="0" t="n">
        <f aca="false">(C603-E603)/Setup!$B$17</f>
        <v>-24.1619481132131</v>
      </c>
      <c r="E603" s="0" t="n">
        <f aca="false">SUMPRODUCT('5N inverse'!$A$3:$Y$3,'5N mesh'!$B$37:$Z$37,$E602:$AC602)+'5N inverse'!$A$3*$C603/Setup!$B$17+INDEX('5N inverse'!$A$3:$Y$3,1,'5N mesh'!$B$7+1)*Setup!$B$22</f>
        <v>23.7674874714662</v>
      </c>
      <c r="F603" s="0" t="n">
        <f aca="false">SUMPRODUCT('5N inverse'!$A$4:$Y$4,'5N mesh'!$B$37:$Z$37,$E602:$AC602)+'5N inverse'!$A$4*$C603/Setup!$B$17+INDEX('5N inverse'!$A$4:$Y$4,1,'5N mesh'!$B$7+1)*Setup!$B$22</f>
        <v>22.3198069407625</v>
      </c>
      <c r="G603" s="0" t="n">
        <f aca="false">SUMPRODUCT('5N inverse'!$A$5:$Y$5,'5N mesh'!$B$37:$Z$37,$E602:$AC602)+'5N inverse'!$A$5*$C603/Setup!$B$17+INDEX('5N inverse'!$A$5:$Y$5,1,'5N mesh'!$B$7+1)*Setup!$B$22</f>
        <v>19.4244458793551</v>
      </c>
      <c r="H603" s="0" t="n">
        <f aca="false">SUMPRODUCT('5N inverse'!$A$6:$Y$6,'5N mesh'!$B$37:$Z$37,$E602:$AC602)+'5N inverse'!$A$6*$C603/Setup!$B$17+INDEX('5N inverse'!$A$6:$Y$6,1,'5N mesh'!$B$7+1)*Setup!$B$22</f>
        <v>16.5290848179477</v>
      </c>
      <c r="I603" s="0" t="n">
        <f aca="false">SUMPRODUCT('5N inverse'!$A$7:$Y$7,'5N mesh'!$B$37:$Z$37,$E602:$AC602)+'5N inverse'!$A$7*$C603/Setup!$B$17+INDEX('5N inverse'!$A$7:$Y$7,1,'5N mesh'!$B$7+1)*Setup!$B$22</f>
        <v>15.081404287244</v>
      </c>
      <c r="J603" s="0" t="n">
        <f aca="false">SUMPRODUCT('5N inverse'!$A$8:$Y$8,'5N mesh'!$B$37:$Z$37,$E602:$AC602)+'5N inverse'!$A$8*$C603/Setup!$B$17+INDEX('5N inverse'!$A$8:$Y$8,1,'5N mesh'!$B$7+1)*Setup!$B$22</f>
        <v>0</v>
      </c>
      <c r="K603" s="0" t="n">
        <f aca="false">SUMPRODUCT('5N inverse'!$A$9:$Y$9,'5N mesh'!$B$37:$Z$37,$E602:$AC602)+'5N inverse'!$A$9*$C603/Setup!$B$17+INDEX('5N inverse'!$A$9:$Y$9,1,'5N mesh'!$B$7+1)*Setup!$B$22</f>
        <v>0</v>
      </c>
      <c r="L603" s="0" t="n">
        <f aca="false">SUMPRODUCT('5N inverse'!$A$10:$Y$10,'5N mesh'!$B$37:$Z$37,$E602:$AC602)+'5N inverse'!$A$10*$C603/Setup!$B$17+INDEX('5N inverse'!$A$10:$Y$10,1,'5N mesh'!$B$7+1)*Setup!$B$22</f>
        <v>0</v>
      </c>
      <c r="M603" s="0" t="n">
        <f aca="false">SUMPRODUCT('5N inverse'!$A$11:$Y$11,'5N mesh'!$B$37:$Z$37,$E602:$AC602)+'5N inverse'!$A$11*$C603/Setup!$B$17+INDEX('5N inverse'!$A$11:$Y$11,1,'5N mesh'!$B$7+1)*Setup!$B$22</f>
        <v>0</v>
      </c>
      <c r="N603" s="0" t="n">
        <f aca="false">SUMPRODUCT('5N inverse'!$A$12:$Y$12,'5N mesh'!$B$37:$Z$37,$E602:$AC602)+'5N inverse'!$A$12*$C603/Setup!$B$17+INDEX('5N inverse'!$A$12:$Y$12,1,'5N mesh'!$B$7+1)*Setup!$B$22</f>
        <v>0</v>
      </c>
      <c r="O603" s="0" t="n">
        <f aca="false">SUMPRODUCT('5N inverse'!$A$13:$Y$13,'5N mesh'!$B$37:$Z$37,$E602:$AC602)+'5N inverse'!$A$13*$C603/Setup!$B$17+INDEX('5N inverse'!$A$13:$Y$13,1,'5N mesh'!$B$7+1)*Setup!$B$22</f>
        <v>0</v>
      </c>
      <c r="P603" s="0" t="n">
        <f aca="false">SUMPRODUCT('5N inverse'!$A$14:$Y$14,'5N mesh'!$B$37:$Z$37,$E602:$AC602)+'5N inverse'!$A$14*$C603/Setup!$B$17+INDEX('5N inverse'!$A$14:$Y$14,1,'5N mesh'!$B$7+1)*Setup!$B$22</f>
        <v>0</v>
      </c>
      <c r="Q603" s="0" t="n">
        <f aca="false">SUMPRODUCT('5N inverse'!$A$15:$Y$15,'5N mesh'!$B$37:$Z$37,$E602:$AC602)+'5N inverse'!$A$15*$C603/Setup!$B$17+INDEX('5N inverse'!$A$15:$Y$15,1,'5N mesh'!$B$7+1)*Setup!$B$22</f>
        <v>0</v>
      </c>
      <c r="R603" s="0" t="n">
        <f aca="false">SUMPRODUCT('5N inverse'!$A$16:$Y$16,'5N mesh'!$B$37:$Z$37,$E602:$AC602)+'5N inverse'!$A$16*$C603/Setup!$B$17+INDEX('5N inverse'!$A$16:$Y$16,1,'5N mesh'!$B$7+1)*Setup!$B$22</f>
        <v>0</v>
      </c>
      <c r="S603" s="0" t="n">
        <f aca="false">SUMPRODUCT('5N inverse'!$A$17:$Y$17,'5N mesh'!$B$37:$Z$37,$E602:$AC602)+'5N inverse'!$A$17*$C603/Setup!$B$17+INDEX('5N inverse'!$A$17:$Y$17,1,'5N mesh'!$B$7+1)*Setup!$B$22</f>
        <v>0</v>
      </c>
      <c r="T603" s="0" t="n">
        <f aca="false">SUMPRODUCT('5N inverse'!$A$18:$Y$18,'5N mesh'!$B$37:$Z$37,$E602:$AC602)+'5N inverse'!$A$18*$C603/Setup!$B$17+INDEX('5N inverse'!$A$18:$Y$18,1,'5N mesh'!$B$7+1)*Setup!$B$22</f>
        <v>0</v>
      </c>
      <c r="U603" s="0" t="n">
        <f aca="false">SUMPRODUCT('5N inverse'!$A$19:$Y$19,'5N mesh'!$B$37:$Z$37,$E602:$AC602)+'5N inverse'!$A$19*$C603/Setup!$B$17+INDEX('5N inverse'!$A$19:$Y$19,1,'5N mesh'!$B$7+1)*Setup!$B$22</f>
        <v>0</v>
      </c>
      <c r="V603" s="0" t="n">
        <f aca="false">SUMPRODUCT('5N inverse'!$A$20:$Y$20,'5N mesh'!$B$37:$Z$37,$E602:$AC602)+'5N inverse'!$A$20*$C603/Setup!$B$17+INDEX('5N inverse'!$A$20:$Y$20,1,'5N mesh'!$B$7+1)*Setup!$B$22</f>
        <v>0</v>
      </c>
      <c r="W603" s="0" t="n">
        <f aca="false">SUMPRODUCT('5N inverse'!$A$21:$Y$21,'5N mesh'!$B$37:$Z$37,$E602:$AC602)+'5N inverse'!$A$21*$C603/Setup!$B$17+INDEX('5N inverse'!$A$21:$Y$21,1,'5N mesh'!$B$7+1)*Setup!$B$22</f>
        <v>0</v>
      </c>
      <c r="X603" s="0" t="n">
        <f aca="false">SUMPRODUCT('5N inverse'!$A$22:$Y$22,'5N mesh'!$B$37:$Z$37,$E602:$AC602)+'5N inverse'!$A$22*$C603/Setup!$B$17+INDEX('5N inverse'!$A$22:$Y$22,1,'5N mesh'!$B$7+1)*Setup!$B$22</f>
        <v>0</v>
      </c>
      <c r="Y603" s="0" t="n">
        <f aca="false">SUMPRODUCT('5N inverse'!$A$23:$Y$23,'5N mesh'!$B$37:$Z$37,$E602:$AC602)+'5N inverse'!$A$23*$C603/Setup!$B$17+INDEX('5N inverse'!$A$23:$Y$23,1,'5N mesh'!$B$7+1)*Setup!$B$22</f>
        <v>0</v>
      </c>
      <c r="Z603" s="0" t="n">
        <f aca="false">SUMPRODUCT('5N inverse'!$A$24:$Y$24,'5N mesh'!$B$37:$Z$37,$E602:$AC602)+'5N inverse'!$A$24*$C603/Setup!$B$17+INDEX('5N inverse'!$A$24:$Y$24,1,'5N mesh'!$B$7+1)*Setup!$B$22</f>
        <v>0</v>
      </c>
      <c r="AA603" s="0" t="n">
        <f aca="false">SUMPRODUCT('5N inverse'!$A$25:$Y$25,'5N mesh'!$B$37:$Z$37,$E602:$AC602)+'5N inverse'!$A$25*$C603/Setup!$B$17+INDEX('5N inverse'!$A$25:$Y$25,1,'5N mesh'!$B$7+1)*Setup!$B$22</f>
        <v>0</v>
      </c>
      <c r="AB603" s="0" t="n">
        <f aca="false">SUMPRODUCT('5N inverse'!$A$26:$Y$26,'5N mesh'!$B$37:$Z$37,$E602:$AC602)+'5N inverse'!$A$26*$C603/Setup!$B$17+INDEX('5N inverse'!$A$26:$Y$26,1,'5N mesh'!$B$7+1)*Setup!$B$22</f>
        <v>0</v>
      </c>
      <c r="AC603" s="0" t="n">
        <f aca="false">SUMPRODUCT('5N inverse'!$A$27:$Y$27,'5N mesh'!$B$37:$Z$37,$E602:$AC602)+'5N inverse'!$A$27*$C603/Setup!$B$17+INDEX('5N inverse'!$A$27:$Y$27,1,'5N mesh'!$B$7+1)*Setup!$B$22</f>
        <v>0</v>
      </c>
    </row>
    <row r="604" customFormat="false" ht="15" hidden="false" customHeight="false" outlineLevel="0" collapsed="false">
      <c r="A604" s="0" t="n">
        <v>599</v>
      </c>
      <c r="B604" s="0" t="n">
        <f aca="false">A604*Setup!$B$11/3600</f>
        <v>49.9166666666667</v>
      </c>
      <c r="C604" s="0" t="n">
        <f aca="false">Setup!$B$7+Setup!$B$8*COS(2*PI()*(B604-Setup!$B$9)/24)</f>
        <v>20.5803525173082</v>
      </c>
      <c r="D604" s="0" t="n">
        <f aca="false">(C604-E604)/Setup!$B$17</f>
        <v>-24.1752573701051</v>
      </c>
      <c r="E604" s="0" t="n">
        <f aca="false">SUMPRODUCT('5N inverse'!$A$3:$Y$3,'5N mesh'!$B$37:$Z$37,$E603:$AC603)+'5N inverse'!$A$3*$C604/Setup!$B$17+INDEX('5N inverse'!$A$3:$Y$3,1,'5N mesh'!$B$7+1)*Setup!$B$22</f>
        <v>23.7231359754219</v>
      </c>
      <c r="F604" s="0" t="n">
        <f aca="false">SUMPRODUCT('5N inverse'!$A$4:$Y$4,'5N mesh'!$B$37:$Z$37,$E603:$AC603)+'5N inverse'!$A$4*$C604/Setup!$B$17+INDEX('5N inverse'!$A$4:$Y$4,1,'5N mesh'!$B$7+1)*Setup!$B$22</f>
        <v>22.2827974952393</v>
      </c>
      <c r="G604" s="0" t="n">
        <f aca="false">SUMPRODUCT('5N inverse'!$A$5:$Y$5,'5N mesh'!$B$37:$Z$37,$E603:$AC603)+'5N inverse'!$A$5*$C604/Setup!$B$17+INDEX('5N inverse'!$A$5:$Y$5,1,'5N mesh'!$B$7+1)*Setup!$B$22</f>
        <v>19.4021205348741</v>
      </c>
      <c r="H604" s="0" t="n">
        <f aca="false">SUMPRODUCT('5N inverse'!$A$6:$Y$6,'5N mesh'!$B$37:$Z$37,$E603:$AC603)+'5N inverse'!$A$6*$C604/Setup!$B$17+INDEX('5N inverse'!$A$6:$Y$6,1,'5N mesh'!$B$7+1)*Setup!$B$22</f>
        <v>16.5214435745089</v>
      </c>
      <c r="I604" s="0" t="n">
        <f aca="false">SUMPRODUCT('5N inverse'!$A$7:$Y$7,'5N mesh'!$B$37:$Z$37,$E603:$AC603)+'5N inverse'!$A$7*$C604/Setup!$B$17+INDEX('5N inverse'!$A$7:$Y$7,1,'5N mesh'!$B$7+1)*Setup!$B$22</f>
        <v>15.0811050943263</v>
      </c>
      <c r="J604" s="0" t="n">
        <f aca="false">SUMPRODUCT('5N inverse'!$A$8:$Y$8,'5N mesh'!$B$37:$Z$37,$E603:$AC603)+'5N inverse'!$A$8*$C604/Setup!$B$17+INDEX('5N inverse'!$A$8:$Y$8,1,'5N mesh'!$B$7+1)*Setup!$B$22</f>
        <v>0</v>
      </c>
      <c r="K604" s="0" t="n">
        <f aca="false">SUMPRODUCT('5N inverse'!$A$9:$Y$9,'5N mesh'!$B$37:$Z$37,$E603:$AC603)+'5N inverse'!$A$9*$C604/Setup!$B$17+INDEX('5N inverse'!$A$9:$Y$9,1,'5N mesh'!$B$7+1)*Setup!$B$22</f>
        <v>0</v>
      </c>
      <c r="L604" s="0" t="n">
        <f aca="false">SUMPRODUCT('5N inverse'!$A$10:$Y$10,'5N mesh'!$B$37:$Z$37,$E603:$AC603)+'5N inverse'!$A$10*$C604/Setup!$B$17+INDEX('5N inverse'!$A$10:$Y$10,1,'5N mesh'!$B$7+1)*Setup!$B$22</f>
        <v>0</v>
      </c>
      <c r="M604" s="0" t="n">
        <f aca="false">SUMPRODUCT('5N inverse'!$A$11:$Y$11,'5N mesh'!$B$37:$Z$37,$E603:$AC603)+'5N inverse'!$A$11*$C604/Setup!$B$17+INDEX('5N inverse'!$A$11:$Y$11,1,'5N mesh'!$B$7+1)*Setup!$B$22</f>
        <v>0</v>
      </c>
      <c r="N604" s="0" t="n">
        <f aca="false">SUMPRODUCT('5N inverse'!$A$12:$Y$12,'5N mesh'!$B$37:$Z$37,$E603:$AC603)+'5N inverse'!$A$12*$C604/Setup!$B$17+INDEX('5N inverse'!$A$12:$Y$12,1,'5N mesh'!$B$7+1)*Setup!$B$22</f>
        <v>0</v>
      </c>
      <c r="O604" s="0" t="n">
        <f aca="false">SUMPRODUCT('5N inverse'!$A$13:$Y$13,'5N mesh'!$B$37:$Z$37,$E603:$AC603)+'5N inverse'!$A$13*$C604/Setup!$B$17+INDEX('5N inverse'!$A$13:$Y$13,1,'5N mesh'!$B$7+1)*Setup!$B$22</f>
        <v>0</v>
      </c>
      <c r="P604" s="0" t="n">
        <f aca="false">SUMPRODUCT('5N inverse'!$A$14:$Y$14,'5N mesh'!$B$37:$Z$37,$E603:$AC603)+'5N inverse'!$A$14*$C604/Setup!$B$17+INDEX('5N inverse'!$A$14:$Y$14,1,'5N mesh'!$B$7+1)*Setup!$B$22</f>
        <v>0</v>
      </c>
      <c r="Q604" s="0" t="n">
        <f aca="false">SUMPRODUCT('5N inverse'!$A$15:$Y$15,'5N mesh'!$B$37:$Z$37,$E603:$AC603)+'5N inverse'!$A$15*$C604/Setup!$B$17+INDEX('5N inverse'!$A$15:$Y$15,1,'5N mesh'!$B$7+1)*Setup!$B$22</f>
        <v>0</v>
      </c>
      <c r="R604" s="0" t="n">
        <f aca="false">SUMPRODUCT('5N inverse'!$A$16:$Y$16,'5N mesh'!$B$37:$Z$37,$E603:$AC603)+'5N inverse'!$A$16*$C604/Setup!$B$17+INDEX('5N inverse'!$A$16:$Y$16,1,'5N mesh'!$B$7+1)*Setup!$B$22</f>
        <v>0</v>
      </c>
      <c r="S604" s="0" t="n">
        <f aca="false">SUMPRODUCT('5N inverse'!$A$17:$Y$17,'5N mesh'!$B$37:$Z$37,$E603:$AC603)+'5N inverse'!$A$17*$C604/Setup!$B$17+INDEX('5N inverse'!$A$17:$Y$17,1,'5N mesh'!$B$7+1)*Setup!$B$22</f>
        <v>0</v>
      </c>
      <c r="T604" s="0" t="n">
        <f aca="false">SUMPRODUCT('5N inverse'!$A$18:$Y$18,'5N mesh'!$B$37:$Z$37,$E603:$AC603)+'5N inverse'!$A$18*$C604/Setup!$B$17+INDEX('5N inverse'!$A$18:$Y$18,1,'5N mesh'!$B$7+1)*Setup!$B$22</f>
        <v>0</v>
      </c>
      <c r="U604" s="0" t="n">
        <f aca="false">SUMPRODUCT('5N inverse'!$A$19:$Y$19,'5N mesh'!$B$37:$Z$37,$E603:$AC603)+'5N inverse'!$A$19*$C604/Setup!$B$17+INDEX('5N inverse'!$A$19:$Y$19,1,'5N mesh'!$B$7+1)*Setup!$B$22</f>
        <v>0</v>
      </c>
      <c r="V604" s="0" t="n">
        <f aca="false">SUMPRODUCT('5N inverse'!$A$20:$Y$20,'5N mesh'!$B$37:$Z$37,$E603:$AC603)+'5N inverse'!$A$20*$C604/Setup!$B$17+INDEX('5N inverse'!$A$20:$Y$20,1,'5N mesh'!$B$7+1)*Setup!$B$22</f>
        <v>0</v>
      </c>
      <c r="W604" s="0" t="n">
        <f aca="false">SUMPRODUCT('5N inverse'!$A$21:$Y$21,'5N mesh'!$B$37:$Z$37,$E603:$AC603)+'5N inverse'!$A$21*$C604/Setup!$B$17+INDEX('5N inverse'!$A$21:$Y$21,1,'5N mesh'!$B$7+1)*Setup!$B$22</f>
        <v>0</v>
      </c>
      <c r="X604" s="0" t="n">
        <f aca="false">SUMPRODUCT('5N inverse'!$A$22:$Y$22,'5N mesh'!$B$37:$Z$37,$E603:$AC603)+'5N inverse'!$A$22*$C604/Setup!$B$17+INDEX('5N inverse'!$A$22:$Y$22,1,'5N mesh'!$B$7+1)*Setup!$B$22</f>
        <v>0</v>
      </c>
      <c r="Y604" s="0" t="n">
        <f aca="false">SUMPRODUCT('5N inverse'!$A$23:$Y$23,'5N mesh'!$B$37:$Z$37,$E603:$AC603)+'5N inverse'!$A$23*$C604/Setup!$B$17+INDEX('5N inverse'!$A$23:$Y$23,1,'5N mesh'!$B$7+1)*Setup!$B$22</f>
        <v>0</v>
      </c>
      <c r="Z604" s="0" t="n">
        <f aca="false">SUMPRODUCT('5N inverse'!$A$24:$Y$24,'5N mesh'!$B$37:$Z$37,$E603:$AC603)+'5N inverse'!$A$24*$C604/Setup!$B$17+INDEX('5N inverse'!$A$24:$Y$24,1,'5N mesh'!$B$7+1)*Setup!$B$22</f>
        <v>0</v>
      </c>
      <c r="AA604" s="0" t="n">
        <f aca="false">SUMPRODUCT('5N inverse'!$A$25:$Y$25,'5N mesh'!$B$37:$Z$37,$E603:$AC603)+'5N inverse'!$A$25*$C604/Setup!$B$17+INDEX('5N inverse'!$A$25:$Y$25,1,'5N mesh'!$B$7+1)*Setup!$B$22</f>
        <v>0</v>
      </c>
      <c r="AB604" s="0" t="n">
        <f aca="false">SUMPRODUCT('5N inverse'!$A$26:$Y$26,'5N mesh'!$B$37:$Z$37,$E603:$AC603)+'5N inverse'!$A$26*$C604/Setup!$B$17+INDEX('5N inverse'!$A$26:$Y$26,1,'5N mesh'!$B$7+1)*Setup!$B$22</f>
        <v>0</v>
      </c>
      <c r="AC604" s="0" t="n">
        <f aca="false">SUMPRODUCT('5N inverse'!$A$27:$Y$27,'5N mesh'!$B$37:$Z$37,$E603:$AC603)+'5N inverse'!$A$27*$C604/Setup!$B$17+INDEX('5N inverse'!$A$27:$Y$27,1,'5N mesh'!$B$7+1)*Setup!$B$22</f>
        <v>0</v>
      </c>
    </row>
    <row r="605" customFormat="false" ht="15" hidden="false" customHeight="false" outlineLevel="0" collapsed="false">
      <c r="A605" s="0" t="n">
        <v>600</v>
      </c>
      <c r="B605" s="0" t="n">
        <f aca="false">A605*Setup!$B$11/3600</f>
        <v>50</v>
      </c>
      <c r="C605" s="0" t="n">
        <f aca="false">Setup!$B$7+Setup!$B$8*COS(2*PI()*(B605-Setup!$B$9)/24)</f>
        <v>20.5358983848622</v>
      </c>
      <c r="D605" s="0" t="n">
        <f aca="false">(C605-E605)/Setup!$B$17</f>
        <v>-24.1761587643495</v>
      </c>
      <c r="E605" s="0" t="n">
        <f aca="false">SUMPRODUCT('5N inverse'!$A$3:$Y$3,'5N mesh'!$B$37:$Z$37,$E604:$AC604)+'5N inverse'!$A$3*$C605/Setup!$B$17+INDEX('5N inverse'!$A$3:$Y$3,1,'5N mesh'!$B$7+1)*Setup!$B$22</f>
        <v>23.6787990242277</v>
      </c>
      <c r="F605" s="0" t="n">
        <f aca="false">SUMPRODUCT('5N inverse'!$A$4:$Y$4,'5N mesh'!$B$37:$Z$37,$E604:$AC604)+'5N inverse'!$A$4*$C605/Setup!$B$17+INDEX('5N inverse'!$A$4:$Y$4,1,'5N mesh'!$B$7+1)*Setup!$B$22</f>
        <v>22.2457996373085</v>
      </c>
      <c r="G605" s="0" t="n">
        <f aca="false">SUMPRODUCT('5N inverse'!$A$5:$Y$5,'5N mesh'!$B$37:$Z$37,$E604:$AC604)+'5N inverse'!$A$5*$C605/Setup!$B$17+INDEX('5N inverse'!$A$5:$Y$5,1,'5N mesh'!$B$7+1)*Setup!$B$22</f>
        <v>19.3798008634703</v>
      </c>
      <c r="H605" s="0" t="n">
        <f aca="false">SUMPRODUCT('5N inverse'!$A$6:$Y$6,'5N mesh'!$B$37:$Z$37,$E604:$AC604)+'5N inverse'!$A$6*$C605/Setup!$B$17+INDEX('5N inverse'!$A$6:$Y$6,1,'5N mesh'!$B$7+1)*Setup!$B$22</f>
        <v>16.513802089632</v>
      </c>
      <c r="I605" s="0" t="n">
        <f aca="false">SUMPRODUCT('5N inverse'!$A$7:$Y$7,'5N mesh'!$B$37:$Z$37,$E604:$AC604)+'5N inverse'!$A$7*$C605/Setup!$B$17+INDEX('5N inverse'!$A$7:$Y$7,1,'5N mesh'!$B$7+1)*Setup!$B$22</f>
        <v>15.0808027027128</v>
      </c>
      <c r="J605" s="0" t="n">
        <f aca="false">SUMPRODUCT('5N inverse'!$A$8:$Y$8,'5N mesh'!$B$37:$Z$37,$E604:$AC604)+'5N inverse'!$A$8*$C605/Setup!$B$17+INDEX('5N inverse'!$A$8:$Y$8,1,'5N mesh'!$B$7+1)*Setup!$B$22</f>
        <v>0</v>
      </c>
      <c r="K605" s="0" t="n">
        <f aca="false">SUMPRODUCT('5N inverse'!$A$9:$Y$9,'5N mesh'!$B$37:$Z$37,$E604:$AC604)+'5N inverse'!$A$9*$C605/Setup!$B$17+INDEX('5N inverse'!$A$9:$Y$9,1,'5N mesh'!$B$7+1)*Setup!$B$22</f>
        <v>0</v>
      </c>
      <c r="L605" s="0" t="n">
        <f aca="false">SUMPRODUCT('5N inverse'!$A$10:$Y$10,'5N mesh'!$B$37:$Z$37,$E604:$AC604)+'5N inverse'!$A$10*$C605/Setup!$B$17+INDEX('5N inverse'!$A$10:$Y$10,1,'5N mesh'!$B$7+1)*Setup!$B$22</f>
        <v>0</v>
      </c>
      <c r="M605" s="0" t="n">
        <f aca="false">SUMPRODUCT('5N inverse'!$A$11:$Y$11,'5N mesh'!$B$37:$Z$37,$E604:$AC604)+'5N inverse'!$A$11*$C605/Setup!$B$17+INDEX('5N inverse'!$A$11:$Y$11,1,'5N mesh'!$B$7+1)*Setup!$B$22</f>
        <v>0</v>
      </c>
      <c r="N605" s="0" t="n">
        <f aca="false">SUMPRODUCT('5N inverse'!$A$12:$Y$12,'5N mesh'!$B$37:$Z$37,$E604:$AC604)+'5N inverse'!$A$12*$C605/Setup!$B$17+INDEX('5N inverse'!$A$12:$Y$12,1,'5N mesh'!$B$7+1)*Setup!$B$22</f>
        <v>0</v>
      </c>
      <c r="O605" s="0" t="n">
        <f aca="false">SUMPRODUCT('5N inverse'!$A$13:$Y$13,'5N mesh'!$B$37:$Z$37,$E604:$AC604)+'5N inverse'!$A$13*$C605/Setup!$B$17+INDEX('5N inverse'!$A$13:$Y$13,1,'5N mesh'!$B$7+1)*Setup!$B$22</f>
        <v>0</v>
      </c>
      <c r="P605" s="0" t="n">
        <f aca="false">SUMPRODUCT('5N inverse'!$A$14:$Y$14,'5N mesh'!$B$37:$Z$37,$E604:$AC604)+'5N inverse'!$A$14*$C605/Setup!$B$17+INDEX('5N inverse'!$A$14:$Y$14,1,'5N mesh'!$B$7+1)*Setup!$B$22</f>
        <v>0</v>
      </c>
      <c r="Q605" s="0" t="n">
        <f aca="false">SUMPRODUCT('5N inverse'!$A$15:$Y$15,'5N mesh'!$B$37:$Z$37,$E604:$AC604)+'5N inverse'!$A$15*$C605/Setup!$B$17+INDEX('5N inverse'!$A$15:$Y$15,1,'5N mesh'!$B$7+1)*Setup!$B$22</f>
        <v>0</v>
      </c>
      <c r="R605" s="0" t="n">
        <f aca="false">SUMPRODUCT('5N inverse'!$A$16:$Y$16,'5N mesh'!$B$37:$Z$37,$E604:$AC604)+'5N inverse'!$A$16*$C605/Setup!$B$17+INDEX('5N inverse'!$A$16:$Y$16,1,'5N mesh'!$B$7+1)*Setup!$B$22</f>
        <v>0</v>
      </c>
      <c r="S605" s="0" t="n">
        <f aca="false">SUMPRODUCT('5N inverse'!$A$17:$Y$17,'5N mesh'!$B$37:$Z$37,$E604:$AC604)+'5N inverse'!$A$17*$C605/Setup!$B$17+INDEX('5N inverse'!$A$17:$Y$17,1,'5N mesh'!$B$7+1)*Setup!$B$22</f>
        <v>0</v>
      </c>
      <c r="T605" s="0" t="n">
        <f aca="false">SUMPRODUCT('5N inverse'!$A$18:$Y$18,'5N mesh'!$B$37:$Z$37,$E604:$AC604)+'5N inverse'!$A$18*$C605/Setup!$B$17+INDEX('5N inverse'!$A$18:$Y$18,1,'5N mesh'!$B$7+1)*Setup!$B$22</f>
        <v>0</v>
      </c>
      <c r="U605" s="0" t="n">
        <f aca="false">SUMPRODUCT('5N inverse'!$A$19:$Y$19,'5N mesh'!$B$37:$Z$37,$E604:$AC604)+'5N inverse'!$A$19*$C605/Setup!$B$17+INDEX('5N inverse'!$A$19:$Y$19,1,'5N mesh'!$B$7+1)*Setup!$B$22</f>
        <v>0</v>
      </c>
      <c r="V605" s="0" t="n">
        <f aca="false">SUMPRODUCT('5N inverse'!$A$20:$Y$20,'5N mesh'!$B$37:$Z$37,$E604:$AC604)+'5N inverse'!$A$20*$C605/Setup!$B$17+INDEX('5N inverse'!$A$20:$Y$20,1,'5N mesh'!$B$7+1)*Setup!$B$22</f>
        <v>0</v>
      </c>
      <c r="W605" s="0" t="n">
        <f aca="false">SUMPRODUCT('5N inverse'!$A$21:$Y$21,'5N mesh'!$B$37:$Z$37,$E604:$AC604)+'5N inverse'!$A$21*$C605/Setup!$B$17+INDEX('5N inverse'!$A$21:$Y$21,1,'5N mesh'!$B$7+1)*Setup!$B$22</f>
        <v>0</v>
      </c>
      <c r="X605" s="0" t="n">
        <f aca="false">SUMPRODUCT('5N inverse'!$A$22:$Y$22,'5N mesh'!$B$37:$Z$37,$E604:$AC604)+'5N inverse'!$A$22*$C605/Setup!$B$17+INDEX('5N inverse'!$A$22:$Y$22,1,'5N mesh'!$B$7+1)*Setup!$B$22</f>
        <v>0</v>
      </c>
      <c r="Y605" s="0" t="n">
        <f aca="false">SUMPRODUCT('5N inverse'!$A$23:$Y$23,'5N mesh'!$B$37:$Z$37,$E604:$AC604)+'5N inverse'!$A$23*$C605/Setup!$B$17+INDEX('5N inverse'!$A$23:$Y$23,1,'5N mesh'!$B$7+1)*Setup!$B$22</f>
        <v>0</v>
      </c>
      <c r="Z605" s="0" t="n">
        <f aca="false">SUMPRODUCT('5N inverse'!$A$24:$Y$24,'5N mesh'!$B$37:$Z$37,$E604:$AC604)+'5N inverse'!$A$24*$C605/Setup!$B$17+INDEX('5N inverse'!$A$24:$Y$24,1,'5N mesh'!$B$7+1)*Setup!$B$22</f>
        <v>0</v>
      </c>
      <c r="AA605" s="0" t="n">
        <f aca="false">SUMPRODUCT('5N inverse'!$A$25:$Y$25,'5N mesh'!$B$37:$Z$37,$E604:$AC604)+'5N inverse'!$A$25*$C605/Setup!$B$17+INDEX('5N inverse'!$A$25:$Y$25,1,'5N mesh'!$B$7+1)*Setup!$B$22</f>
        <v>0</v>
      </c>
      <c r="AB605" s="0" t="n">
        <f aca="false">SUMPRODUCT('5N inverse'!$A$26:$Y$26,'5N mesh'!$B$37:$Z$37,$E604:$AC604)+'5N inverse'!$A$26*$C605/Setup!$B$17+INDEX('5N inverse'!$A$26:$Y$26,1,'5N mesh'!$B$7+1)*Setup!$B$22</f>
        <v>0</v>
      </c>
      <c r="AC605" s="0" t="n">
        <f aca="false">SUMPRODUCT('5N inverse'!$A$27:$Y$27,'5N mesh'!$B$37:$Z$37,$E604:$AC604)+'5N inverse'!$A$27*$C605/Setup!$B$17+INDEX('5N inverse'!$A$27:$Y$27,1,'5N mesh'!$B$7+1)*Setup!$B$22</f>
        <v>0</v>
      </c>
    </row>
    <row r="606" customFormat="false" ht="15" hidden="false" customHeight="false" outlineLevel="0" collapsed="false">
      <c r="A606" s="0" t="n">
        <v>601</v>
      </c>
      <c r="B606" s="0" t="n">
        <f aca="false">A606*Setup!$B$11/3600</f>
        <v>50.0833333333333</v>
      </c>
      <c r="C606" s="0" t="n">
        <f aca="false">Setup!$B$7+Setup!$B$8*COS(2*PI()*(B606-Setup!$B$9)/24)</f>
        <v>20.49309297717</v>
      </c>
      <c r="D606" s="0" t="n">
        <f aca="false">(C606-E606)/Setup!$B$17</f>
        <v>-24.1646520799783</v>
      </c>
      <c r="E606" s="0" t="n">
        <f aca="false">SUMPRODUCT('5N inverse'!$A$3:$Y$3,'5N mesh'!$B$37:$Z$37,$E605:$AC605)+'5N inverse'!$A$3*$C606/Setup!$B$17+INDEX('5N inverse'!$A$3:$Y$3,1,'5N mesh'!$B$7+1)*Setup!$B$22</f>
        <v>23.6344977475672</v>
      </c>
      <c r="F606" s="0" t="n">
        <f aca="false">SUMPRODUCT('5N inverse'!$A$4:$Y$4,'5N mesh'!$B$37:$Z$37,$E605:$AC605)+'5N inverse'!$A$4*$C606/Setup!$B$17+INDEX('5N inverse'!$A$4:$Y$4,1,'5N mesh'!$B$7+1)*Setup!$B$22</f>
        <v>22.208830999084</v>
      </c>
      <c r="G606" s="0" t="n">
        <f aca="false">SUMPRODUCT('5N inverse'!$A$5:$Y$5,'5N mesh'!$B$37:$Z$37,$E605:$AC605)+'5N inverse'!$A$5*$C606/Setup!$B$17+INDEX('5N inverse'!$A$5:$Y$5,1,'5N mesh'!$B$7+1)*Setup!$B$22</f>
        <v>19.3574975021178</v>
      </c>
      <c r="H606" s="0" t="n">
        <f aca="false">SUMPRODUCT('5N inverse'!$A$6:$Y$6,'5N mesh'!$B$37:$Z$37,$E605:$AC605)+'5N inverse'!$A$6*$C606/Setup!$B$17+INDEX('5N inverse'!$A$6:$Y$6,1,'5N mesh'!$B$7+1)*Setup!$B$22</f>
        <v>16.5061640051516</v>
      </c>
      <c r="I606" s="0" t="n">
        <f aca="false">SUMPRODUCT('5N inverse'!$A$7:$Y$7,'5N mesh'!$B$37:$Z$37,$E605:$AC605)+'5N inverse'!$A$7*$C606/Setup!$B$17+INDEX('5N inverse'!$A$7:$Y$7,1,'5N mesh'!$B$7+1)*Setup!$B$22</f>
        <v>15.0804972566685</v>
      </c>
      <c r="J606" s="0" t="n">
        <f aca="false">SUMPRODUCT('5N inverse'!$A$8:$Y$8,'5N mesh'!$B$37:$Z$37,$E605:$AC605)+'5N inverse'!$A$8*$C606/Setup!$B$17+INDEX('5N inverse'!$A$8:$Y$8,1,'5N mesh'!$B$7+1)*Setup!$B$22</f>
        <v>0</v>
      </c>
      <c r="K606" s="0" t="n">
        <f aca="false">SUMPRODUCT('5N inverse'!$A$9:$Y$9,'5N mesh'!$B$37:$Z$37,$E605:$AC605)+'5N inverse'!$A$9*$C606/Setup!$B$17+INDEX('5N inverse'!$A$9:$Y$9,1,'5N mesh'!$B$7+1)*Setup!$B$22</f>
        <v>0</v>
      </c>
      <c r="L606" s="0" t="n">
        <f aca="false">SUMPRODUCT('5N inverse'!$A$10:$Y$10,'5N mesh'!$B$37:$Z$37,$E605:$AC605)+'5N inverse'!$A$10*$C606/Setup!$B$17+INDEX('5N inverse'!$A$10:$Y$10,1,'5N mesh'!$B$7+1)*Setup!$B$22</f>
        <v>0</v>
      </c>
      <c r="M606" s="0" t="n">
        <f aca="false">SUMPRODUCT('5N inverse'!$A$11:$Y$11,'5N mesh'!$B$37:$Z$37,$E605:$AC605)+'5N inverse'!$A$11*$C606/Setup!$B$17+INDEX('5N inverse'!$A$11:$Y$11,1,'5N mesh'!$B$7+1)*Setup!$B$22</f>
        <v>0</v>
      </c>
      <c r="N606" s="0" t="n">
        <f aca="false">SUMPRODUCT('5N inverse'!$A$12:$Y$12,'5N mesh'!$B$37:$Z$37,$E605:$AC605)+'5N inverse'!$A$12*$C606/Setup!$B$17+INDEX('5N inverse'!$A$12:$Y$12,1,'5N mesh'!$B$7+1)*Setup!$B$22</f>
        <v>0</v>
      </c>
      <c r="O606" s="0" t="n">
        <f aca="false">SUMPRODUCT('5N inverse'!$A$13:$Y$13,'5N mesh'!$B$37:$Z$37,$E605:$AC605)+'5N inverse'!$A$13*$C606/Setup!$B$17+INDEX('5N inverse'!$A$13:$Y$13,1,'5N mesh'!$B$7+1)*Setup!$B$22</f>
        <v>0</v>
      </c>
      <c r="P606" s="0" t="n">
        <f aca="false">SUMPRODUCT('5N inverse'!$A$14:$Y$14,'5N mesh'!$B$37:$Z$37,$E605:$AC605)+'5N inverse'!$A$14*$C606/Setup!$B$17+INDEX('5N inverse'!$A$14:$Y$14,1,'5N mesh'!$B$7+1)*Setup!$B$22</f>
        <v>0</v>
      </c>
      <c r="Q606" s="0" t="n">
        <f aca="false">SUMPRODUCT('5N inverse'!$A$15:$Y$15,'5N mesh'!$B$37:$Z$37,$E605:$AC605)+'5N inverse'!$A$15*$C606/Setup!$B$17+INDEX('5N inverse'!$A$15:$Y$15,1,'5N mesh'!$B$7+1)*Setup!$B$22</f>
        <v>0</v>
      </c>
      <c r="R606" s="0" t="n">
        <f aca="false">SUMPRODUCT('5N inverse'!$A$16:$Y$16,'5N mesh'!$B$37:$Z$37,$E605:$AC605)+'5N inverse'!$A$16*$C606/Setup!$B$17+INDEX('5N inverse'!$A$16:$Y$16,1,'5N mesh'!$B$7+1)*Setup!$B$22</f>
        <v>0</v>
      </c>
      <c r="S606" s="0" t="n">
        <f aca="false">SUMPRODUCT('5N inverse'!$A$17:$Y$17,'5N mesh'!$B$37:$Z$37,$E605:$AC605)+'5N inverse'!$A$17*$C606/Setup!$B$17+INDEX('5N inverse'!$A$17:$Y$17,1,'5N mesh'!$B$7+1)*Setup!$B$22</f>
        <v>0</v>
      </c>
      <c r="T606" s="0" t="n">
        <f aca="false">SUMPRODUCT('5N inverse'!$A$18:$Y$18,'5N mesh'!$B$37:$Z$37,$E605:$AC605)+'5N inverse'!$A$18*$C606/Setup!$B$17+INDEX('5N inverse'!$A$18:$Y$18,1,'5N mesh'!$B$7+1)*Setup!$B$22</f>
        <v>0</v>
      </c>
      <c r="U606" s="0" t="n">
        <f aca="false">SUMPRODUCT('5N inverse'!$A$19:$Y$19,'5N mesh'!$B$37:$Z$37,$E605:$AC605)+'5N inverse'!$A$19*$C606/Setup!$B$17+INDEX('5N inverse'!$A$19:$Y$19,1,'5N mesh'!$B$7+1)*Setup!$B$22</f>
        <v>0</v>
      </c>
      <c r="V606" s="0" t="n">
        <f aca="false">SUMPRODUCT('5N inverse'!$A$20:$Y$20,'5N mesh'!$B$37:$Z$37,$E605:$AC605)+'5N inverse'!$A$20*$C606/Setup!$B$17+INDEX('5N inverse'!$A$20:$Y$20,1,'5N mesh'!$B$7+1)*Setup!$B$22</f>
        <v>0</v>
      </c>
      <c r="W606" s="0" t="n">
        <f aca="false">SUMPRODUCT('5N inverse'!$A$21:$Y$21,'5N mesh'!$B$37:$Z$37,$E605:$AC605)+'5N inverse'!$A$21*$C606/Setup!$B$17+INDEX('5N inverse'!$A$21:$Y$21,1,'5N mesh'!$B$7+1)*Setup!$B$22</f>
        <v>0</v>
      </c>
      <c r="X606" s="0" t="n">
        <f aca="false">SUMPRODUCT('5N inverse'!$A$22:$Y$22,'5N mesh'!$B$37:$Z$37,$E605:$AC605)+'5N inverse'!$A$22*$C606/Setup!$B$17+INDEX('5N inverse'!$A$22:$Y$22,1,'5N mesh'!$B$7+1)*Setup!$B$22</f>
        <v>0</v>
      </c>
      <c r="Y606" s="0" t="n">
        <f aca="false">SUMPRODUCT('5N inverse'!$A$23:$Y$23,'5N mesh'!$B$37:$Z$37,$E605:$AC605)+'5N inverse'!$A$23*$C606/Setup!$B$17+INDEX('5N inverse'!$A$23:$Y$23,1,'5N mesh'!$B$7+1)*Setup!$B$22</f>
        <v>0</v>
      </c>
      <c r="Z606" s="0" t="n">
        <f aca="false">SUMPRODUCT('5N inverse'!$A$24:$Y$24,'5N mesh'!$B$37:$Z$37,$E605:$AC605)+'5N inverse'!$A$24*$C606/Setup!$B$17+INDEX('5N inverse'!$A$24:$Y$24,1,'5N mesh'!$B$7+1)*Setup!$B$22</f>
        <v>0</v>
      </c>
      <c r="AA606" s="0" t="n">
        <f aca="false">SUMPRODUCT('5N inverse'!$A$25:$Y$25,'5N mesh'!$B$37:$Z$37,$E605:$AC605)+'5N inverse'!$A$25*$C606/Setup!$B$17+INDEX('5N inverse'!$A$25:$Y$25,1,'5N mesh'!$B$7+1)*Setup!$B$22</f>
        <v>0</v>
      </c>
      <c r="AB606" s="0" t="n">
        <f aca="false">SUMPRODUCT('5N inverse'!$A$26:$Y$26,'5N mesh'!$B$37:$Z$37,$E605:$AC605)+'5N inverse'!$A$26*$C606/Setup!$B$17+INDEX('5N inverse'!$A$26:$Y$26,1,'5N mesh'!$B$7+1)*Setup!$B$22</f>
        <v>0</v>
      </c>
      <c r="AC606" s="0" t="n">
        <f aca="false">SUMPRODUCT('5N inverse'!$A$27:$Y$27,'5N mesh'!$B$37:$Z$37,$E605:$AC605)+'5N inverse'!$A$27*$C606/Setup!$B$17+INDEX('5N inverse'!$A$27:$Y$27,1,'5N mesh'!$B$7+1)*Setup!$B$22</f>
        <v>0</v>
      </c>
    </row>
    <row r="607" customFormat="false" ht="15" hidden="false" customHeight="false" outlineLevel="0" collapsed="false">
      <c r="A607" s="0" t="n">
        <v>602</v>
      </c>
      <c r="B607" s="0" t="n">
        <f aca="false">A607*Setup!$B$11/3600</f>
        <v>50.1666666666667</v>
      </c>
      <c r="C607" s="0" t="n">
        <f aca="false">Setup!$B$7+Setup!$B$8*COS(2*PI()*(B607-Setup!$B$9)/24)</f>
        <v>20.4519566672871</v>
      </c>
      <c r="D607" s="0" t="n">
        <f aca="false">(C607-E607)/Setup!$B$17</f>
        <v>-24.1407430037655</v>
      </c>
      <c r="E607" s="0" t="n">
        <f aca="false">SUMPRODUCT('5N inverse'!$A$3:$Y$3,'5N mesh'!$B$37:$Z$37,$E606:$AC606)+'5N inverse'!$A$3*$C607/Setup!$B$17+INDEX('5N inverse'!$A$3:$Y$3,1,'5N mesh'!$B$7+1)*Setup!$B$22</f>
        <v>23.5902532577766</v>
      </c>
      <c r="F607" s="0" t="n">
        <f aca="false">SUMPRODUCT('5N inverse'!$A$4:$Y$4,'5N mesh'!$B$37:$Z$37,$E606:$AC606)+'5N inverse'!$A$4*$C607/Setup!$B$17+INDEX('5N inverse'!$A$4:$Y$4,1,'5N mesh'!$B$7+1)*Setup!$B$22</f>
        <v>22.1719091984651</v>
      </c>
      <c r="G607" s="0" t="n">
        <f aca="false">SUMPRODUCT('5N inverse'!$A$5:$Y$5,'5N mesh'!$B$37:$Z$37,$E606:$AC606)+'5N inverse'!$A$5*$C607/Setup!$B$17+INDEX('5N inverse'!$A$5:$Y$5,1,'5N mesh'!$B$7+1)*Setup!$B$22</f>
        <v>19.335221079842</v>
      </c>
      <c r="H607" s="0" t="n">
        <f aca="false">SUMPRODUCT('5N inverse'!$A$6:$Y$6,'5N mesh'!$B$37:$Z$37,$E606:$AC606)+'5N inverse'!$A$6*$C607/Setup!$B$17+INDEX('5N inverse'!$A$6:$Y$6,1,'5N mesh'!$B$7+1)*Setup!$B$22</f>
        <v>16.4985329612189</v>
      </c>
      <c r="I607" s="0" t="n">
        <f aca="false">SUMPRODUCT('5N inverse'!$A$7:$Y$7,'5N mesh'!$B$37:$Z$37,$E606:$AC606)+'5N inverse'!$A$7*$C607/Setup!$B$17+INDEX('5N inverse'!$A$7:$Y$7,1,'5N mesh'!$B$7+1)*Setup!$B$22</f>
        <v>15.0801889019073</v>
      </c>
      <c r="J607" s="0" t="n">
        <f aca="false">SUMPRODUCT('5N inverse'!$A$8:$Y$8,'5N mesh'!$B$37:$Z$37,$E606:$AC606)+'5N inverse'!$A$8*$C607/Setup!$B$17+INDEX('5N inverse'!$A$8:$Y$8,1,'5N mesh'!$B$7+1)*Setup!$B$22</f>
        <v>0</v>
      </c>
      <c r="K607" s="0" t="n">
        <f aca="false">SUMPRODUCT('5N inverse'!$A$9:$Y$9,'5N mesh'!$B$37:$Z$37,$E606:$AC606)+'5N inverse'!$A$9*$C607/Setup!$B$17+INDEX('5N inverse'!$A$9:$Y$9,1,'5N mesh'!$B$7+1)*Setup!$B$22</f>
        <v>0</v>
      </c>
      <c r="L607" s="0" t="n">
        <f aca="false">SUMPRODUCT('5N inverse'!$A$10:$Y$10,'5N mesh'!$B$37:$Z$37,$E606:$AC606)+'5N inverse'!$A$10*$C607/Setup!$B$17+INDEX('5N inverse'!$A$10:$Y$10,1,'5N mesh'!$B$7+1)*Setup!$B$22</f>
        <v>0</v>
      </c>
      <c r="M607" s="0" t="n">
        <f aca="false">SUMPRODUCT('5N inverse'!$A$11:$Y$11,'5N mesh'!$B$37:$Z$37,$E606:$AC606)+'5N inverse'!$A$11*$C607/Setup!$B$17+INDEX('5N inverse'!$A$11:$Y$11,1,'5N mesh'!$B$7+1)*Setup!$B$22</f>
        <v>0</v>
      </c>
      <c r="N607" s="0" t="n">
        <f aca="false">SUMPRODUCT('5N inverse'!$A$12:$Y$12,'5N mesh'!$B$37:$Z$37,$E606:$AC606)+'5N inverse'!$A$12*$C607/Setup!$B$17+INDEX('5N inverse'!$A$12:$Y$12,1,'5N mesh'!$B$7+1)*Setup!$B$22</f>
        <v>0</v>
      </c>
      <c r="O607" s="0" t="n">
        <f aca="false">SUMPRODUCT('5N inverse'!$A$13:$Y$13,'5N mesh'!$B$37:$Z$37,$E606:$AC606)+'5N inverse'!$A$13*$C607/Setup!$B$17+INDEX('5N inverse'!$A$13:$Y$13,1,'5N mesh'!$B$7+1)*Setup!$B$22</f>
        <v>0</v>
      </c>
      <c r="P607" s="0" t="n">
        <f aca="false">SUMPRODUCT('5N inverse'!$A$14:$Y$14,'5N mesh'!$B$37:$Z$37,$E606:$AC606)+'5N inverse'!$A$14*$C607/Setup!$B$17+INDEX('5N inverse'!$A$14:$Y$14,1,'5N mesh'!$B$7+1)*Setup!$B$22</f>
        <v>0</v>
      </c>
      <c r="Q607" s="0" t="n">
        <f aca="false">SUMPRODUCT('5N inverse'!$A$15:$Y$15,'5N mesh'!$B$37:$Z$37,$E606:$AC606)+'5N inverse'!$A$15*$C607/Setup!$B$17+INDEX('5N inverse'!$A$15:$Y$15,1,'5N mesh'!$B$7+1)*Setup!$B$22</f>
        <v>0</v>
      </c>
      <c r="R607" s="0" t="n">
        <f aca="false">SUMPRODUCT('5N inverse'!$A$16:$Y$16,'5N mesh'!$B$37:$Z$37,$E606:$AC606)+'5N inverse'!$A$16*$C607/Setup!$B$17+INDEX('5N inverse'!$A$16:$Y$16,1,'5N mesh'!$B$7+1)*Setup!$B$22</f>
        <v>0</v>
      </c>
      <c r="S607" s="0" t="n">
        <f aca="false">SUMPRODUCT('5N inverse'!$A$17:$Y$17,'5N mesh'!$B$37:$Z$37,$E606:$AC606)+'5N inverse'!$A$17*$C607/Setup!$B$17+INDEX('5N inverse'!$A$17:$Y$17,1,'5N mesh'!$B$7+1)*Setup!$B$22</f>
        <v>0</v>
      </c>
      <c r="T607" s="0" t="n">
        <f aca="false">SUMPRODUCT('5N inverse'!$A$18:$Y$18,'5N mesh'!$B$37:$Z$37,$E606:$AC606)+'5N inverse'!$A$18*$C607/Setup!$B$17+INDEX('5N inverse'!$A$18:$Y$18,1,'5N mesh'!$B$7+1)*Setup!$B$22</f>
        <v>0</v>
      </c>
      <c r="U607" s="0" t="n">
        <f aca="false">SUMPRODUCT('5N inverse'!$A$19:$Y$19,'5N mesh'!$B$37:$Z$37,$E606:$AC606)+'5N inverse'!$A$19*$C607/Setup!$B$17+INDEX('5N inverse'!$A$19:$Y$19,1,'5N mesh'!$B$7+1)*Setup!$B$22</f>
        <v>0</v>
      </c>
      <c r="V607" s="0" t="n">
        <f aca="false">SUMPRODUCT('5N inverse'!$A$20:$Y$20,'5N mesh'!$B$37:$Z$37,$E606:$AC606)+'5N inverse'!$A$20*$C607/Setup!$B$17+INDEX('5N inverse'!$A$20:$Y$20,1,'5N mesh'!$B$7+1)*Setup!$B$22</f>
        <v>0</v>
      </c>
      <c r="W607" s="0" t="n">
        <f aca="false">SUMPRODUCT('5N inverse'!$A$21:$Y$21,'5N mesh'!$B$37:$Z$37,$E606:$AC606)+'5N inverse'!$A$21*$C607/Setup!$B$17+INDEX('5N inverse'!$A$21:$Y$21,1,'5N mesh'!$B$7+1)*Setup!$B$22</f>
        <v>0</v>
      </c>
      <c r="X607" s="0" t="n">
        <f aca="false">SUMPRODUCT('5N inverse'!$A$22:$Y$22,'5N mesh'!$B$37:$Z$37,$E606:$AC606)+'5N inverse'!$A$22*$C607/Setup!$B$17+INDEX('5N inverse'!$A$22:$Y$22,1,'5N mesh'!$B$7+1)*Setup!$B$22</f>
        <v>0</v>
      </c>
      <c r="Y607" s="0" t="n">
        <f aca="false">SUMPRODUCT('5N inverse'!$A$23:$Y$23,'5N mesh'!$B$37:$Z$37,$E606:$AC606)+'5N inverse'!$A$23*$C607/Setup!$B$17+INDEX('5N inverse'!$A$23:$Y$23,1,'5N mesh'!$B$7+1)*Setup!$B$22</f>
        <v>0</v>
      </c>
      <c r="Z607" s="0" t="n">
        <f aca="false">SUMPRODUCT('5N inverse'!$A$24:$Y$24,'5N mesh'!$B$37:$Z$37,$E606:$AC606)+'5N inverse'!$A$24*$C607/Setup!$B$17+INDEX('5N inverse'!$A$24:$Y$24,1,'5N mesh'!$B$7+1)*Setup!$B$22</f>
        <v>0</v>
      </c>
      <c r="AA607" s="0" t="n">
        <f aca="false">SUMPRODUCT('5N inverse'!$A$25:$Y$25,'5N mesh'!$B$37:$Z$37,$E606:$AC606)+'5N inverse'!$A$25*$C607/Setup!$B$17+INDEX('5N inverse'!$A$25:$Y$25,1,'5N mesh'!$B$7+1)*Setup!$B$22</f>
        <v>0</v>
      </c>
      <c r="AB607" s="0" t="n">
        <f aca="false">SUMPRODUCT('5N inverse'!$A$26:$Y$26,'5N mesh'!$B$37:$Z$37,$E606:$AC606)+'5N inverse'!$A$26*$C607/Setup!$B$17+INDEX('5N inverse'!$A$26:$Y$26,1,'5N mesh'!$B$7+1)*Setup!$B$22</f>
        <v>0</v>
      </c>
      <c r="AC607" s="0" t="n">
        <f aca="false">SUMPRODUCT('5N inverse'!$A$27:$Y$27,'5N mesh'!$B$37:$Z$37,$E606:$AC606)+'5N inverse'!$A$27*$C607/Setup!$B$17+INDEX('5N inverse'!$A$27:$Y$27,1,'5N mesh'!$B$7+1)*Setup!$B$22</f>
        <v>0</v>
      </c>
    </row>
    <row r="608" customFormat="false" ht="15" hidden="false" customHeight="false" outlineLevel="0" collapsed="false">
      <c r="A608" s="0" t="n">
        <v>603</v>
      </c>
      <c r="B608" s="0" t="n">
        <f aca="false">A608*Setup!$B$11/3600</f>
        <v>50.25</v>
      </c>
      <c r="C608" s="0" t="n">
        <f aca="false">Setup!$B$7+Setup!$B$8*COS(2*PI()*(B608-Setup!$B$9)/24)</f>
        <v>20.4125090338692</v>
      </c>
      <c r="D608" s="0" t="n">
        <f aca="false">(C608-E608)/Setup!$B$17</f>
        <v>-24.1044431225584</v>
      </c>
      <c r="E608" s="0" t="n">
        <f aca="false">SUMPRODUCT('5N inverse'!$A$3:$Y$3,'5N mesh'!$B$37:$Z$37,$E607:$AC607)+'5N inverse'!$A$3*$C608/Setup!$B$17+INDEX('5N inverse'!$A$3:$Y$3,1,'5N mesh'!$B$7+1)*Setup!$B$22</f>
        <v>23.5460866398018</v>
      </c>
      <c r="F608" s="0" t="n">
        <f aca="false">SUMPRODUCT('5N inverse'!$A$4:$Y$4,'5N mesh'!$B$37:$Z$37,$E607:$AC607)+'5N inverse'!$A$4*$C608/Setup!$B$17+INDEX('5N inverse'!$A$4:$Y$4,1,'5N mesh'!$B$7+1)*Setup!$B$22</f>
        <v>22.1350518307554</v>
      </c>
      <c r="G608" s="0" t="n">
        <f aca="false">SUMPRODUCT('5N inverse'!$A$5:$Y$5,'5N mesh'!$B$37:$Z$37,$E607:$AC607)+'5N inverse'!$A$5*$C608/Setup!$B$17+INDEX('5N inverse'!$A$5:$Y$5,1,'5N mesh'!$B$7+1)*Setup!$B$22</f>
        <v>19.3129822126626</v>
      </c>
      <c r="H608" s="0" t="n">
        <f aca="false">SUMPRODUCT('5N inverse'!$A$6:$Y$6,'5N mesh'!$B$37:$Z$37,$E607:$AC607)+'5N inverse'!$A$6*$C608/Setup!$B$17+INDEX('5N inverse'!$A$6:$Y$6,1,'5N mesh'!$B$7+1)*Setup!$B$22</f>
        <v>16.4909125945698</v>
      </c>
      <c r="I608" s="0" t="n">
        <f aca="false">SUMPRODUCT('5N inverse'!$A$7:$Y$7,'5N mesh'!$B$37:$Z$37,$E607:$AC607)+'5N inverse'!$A$7*$C608/Setup!$B$17+INDEX('5N inverse'!$A$7:$Y$7,1,'5N mesh'!$B$7+1)*Setup!$B$22</f>
        <v>15.0798777855233</v>
      </c>
      <c r="J608" s="0" t="n">
        <f aca="false">SUMPRODUCT('5N inverse'!$A$8:$Y$8,'5N mesh'!$B$37:$Z$37,$E607:$AC607)+'5N inverse'!$A$8*$C608/Setup!$B$17+INDEX('5N inverse'!$A$8:$Y$8,1,'5N mesh'!$B$7+1)*Setup!$B$22</f>
        <v>0</v>
      </c>
      <c r="K608" s="0" t="n">
        <f aca="false">SUMPRODUCT('5N inverse'!$A$9:$Y$9,'5N mesh'!$B$37:$Z$37,$E607:$AC607)+'5N inverse'!$A$9*$C608/Setup!$B$17+INDEX('5N inverse'!$A$9:$Y$9,1,'5N mesh'!$B$7+1)*Setup!$B$22</f>
        <v>0</v>
      </c>
      <c r="L608" s="0" t="n">
        <f aca="false">SUMPRODUCT('5N inverse'!$A$10:$Y$10,'5N mesh'!$B$37:$Z$37,$E607:$AC607)+'5N inverse'!$A$10*$C608/Setup!$B$17+INDEX('5N inverse'!$A$10:$Y$10,1,'5N mesh'!$B$7+1)*Setup!$B$22</f>
        <v>0</v>
      </c>
      <c r="M608" s="0" t="n">
        <f aca="false">SUMPRODUCT('5N inverse'!$A$11:$Y$11,'5N mesh'!$B$37:$Z$37,$E607:$AC607)+'5N inverse'!$A$11*$C608/Setup!$B$17+INDEX('5N inverse'!$A$11:$Y$11,1,'5N mesh'!$B$7+1)*Setup!$B$22</f>
        <v>0</v>
      </c>
      <c r="N608" s="0" t="n">
        <f aca="false">SUMPRODUCT('5N inverse'!$A$12:$Y$12,'5N mesh'!$B$37:$Z$37,$E607:$AC607)+'5N inverse'!$A$12*$C608/Setup!$B$17+INDEX('5N inverse'!$A$12:$Y$12,1,'5N mesh'!$B$7+1)*Setup!$B$22</f>
        <v>0</v>
      </c>
      <c r="O608" s="0" t="n">
        <f aca="false">SUMPRODUCT('5N inverse'!$A$13:$Y$13,'5N mesh'!$B$37:$Z$37,$E607:$AC607)+'5N inverse'!$A$13*$C608/Setup!$B$17+INDEX('5N inverse'!$A$13:$Y$13,1,'5N mesh'!$B$7+1)*Setup!$B$22</f>
        <v>0</v>
      </c>
      <c r="P608" s="0" t="n">
        <f aca="false">SUMPRODUCT('5N inverse'!$A$14:$Y$14,'5N mesh'!$B$37:$Z$37,$E607:$AC607)+'5N inverse'!$A$14*$C608/Setup!$B$17+INDEX('5N inverse'!$A$14:$Y$14,1,'5N mesh'!$B$7+1)*Setup!$B$22</f>
        <v>0</v>
      </c>
      <c r="Q608" s="0" t="n">
        <f aca="false">SUMPRODUCT('5N inverse'!$A$15:$Y$15,'5N mesh'!$B$37:$Z$37,$E607:$AC607)+'5N inverse'!$A$15*$C608/Setup!$B$17+INDEX('5N inverse'!$A$15:$Y$15,1,'5N mesh'!$B$7+1)*Setup!$B$22</f>
        <v>0</v>
      </c>
      <c r="R608" s="0" t="n">
        <f aca="false">SUMPRODUCT('5N inverse'!$A$16:$Y$16,'5N mesh'!$B$37:$Z$37,$E607:$AC607)+'5N inverse'!$A$16*$C608/Setup!$B$17+INDEX('5N inverse'!$A$16:$Y$16,1,'5N mesh'!$B$7+1)*Setup!$B$22</f>
        <v>0</v>
      </c>
      <c r="S608" s="0" t="n">
        <f aca="false">SUMPRODUCT('5N inverse'!$A$17:$Y$17,'5N mesh'!$B$37:$Z$37,$E607:$AC607)+'5N inverse'!$A$17*$C608/Setup!$B$17+INDEX('5N inverse'!$A$17:$Y$17,1,'5N mesh'!$B$7+1)*Setup!$B$22</f>
        <v>0</v>
      </c>
      <c r="T608" s="0" t="n">
        <f aca="false">SUMPRODUCT('5N inverse'!$A$18:$Y$18,'5N mesh'!$B$37:$Z$37,$E607:$AC607)+'5N inverse'!$A$18*$C608/Setup!$B$17+INDEX('5N inverse'!$A$18:$Y$18,1,'5N mesh'!$B$7+1)*Setup!$B$22</f>
        <v>0</v>
      </c>
      <c r="U608" s="0" t="n">
        <f aca="false">SUMPRODUCT('5N inverse'!$A$19:$Y$19,'5N mesh'!$B$37:$Z$37,$E607:$AC607)+'5N inverse'!$A$19*$C608/Setup!$B$17+INDEX('5N inverse'!$A$19:$Y$19,1,'5N mesh'!$B$7+1)*Setup!$B$22</f>
        <v>0</v>
      </c>
      <c r="V608" s="0" t="n">
        <f aca="false">SUMPRODUCT('5N inverse'!$A$20:$Y$20,'5N mesh'!$B$37:$Z$37,$E607:$AC607)+'5N inverse'!$A$20*$C608/Setup!$B$17+INDEX('5N inverse'!$A$20:$Y$20,1,'5N mesh'!$B$7+1)*Setup!$B$22</f>
        <v>0</v>
      </c>
      <c r="W608" s="0" t="n">
        <f aca="false">SUMPRODUCT('5N inverse'!$A$21:$Y$21,'5N mesh'!$B$37:$Z$37,$E607:$AC607)+'5N inverse'!$A$21*$C608/Setup!$B$17+INDEX('5N inverse'!$A$21:$Y$21,1,'5N mesh'!$B$7+1)*Setup!$B$22</f>
        <v>0</v>
      </c>
      <c r="X608" s="0" t="n">
        <f aca="false">SUMPRODUCT('5N inverse'!$A$22:$Y$22,'5N mesh'!$B$37:$Z$37,$E607:$AC607)+'5N inverse'!$A$22*$C608/Setup!$B$17+INDEX('5N inverse'!$A$22:$Y$22,1,'5N mesh'!$B$7+1)*Setup!$B$22</f>
        <v>0</v>
      </c>
      <c r="Y608" s="0" t="n">
        <f aca="false">SUMPRODUCT('5N inverse'!$A$23:$Y$23,'5N mesh'!$B$37:$Z$37,$E607:$AC607)+'5N inverse'!$A$23*$C608/Setup!$B$17+INDEX('5N inverse'!$A$23:$Y$23,1,'5N mesh'!$B$7+1)*Setup!$B$22</f>
        <v>0</v>
      </c>
      <c r="Z608" s="0" t="n">
        <f aca="false">SUMPRODUCT('5N inverse'!$A$24:$Y$24,'5N mesh'!$B$37:$Z$37,$E607:$AC607)+'5N inverse'!$A$24*$C608/Setup!$B$17+INDEX('5N inverse'!$A$24:$Y$24,1,'5N mesh'!$B$7+1)*Setup!$B$22</f>
        <v>0</v>
      </c>
      <c r="AA608" s="0" t="n">
        <f aca="false">SUMPRODUCT('5N inverse'!$A$25:$Y$25,'5N mesh'!$B$37:$Z$37,$E607:$AC607)+'5N inverse'!$A$25*$C608/Setup!$B$17+INDEX('5N inverse'!$A$25:$Y$25,1,'5N mesh'!$B$7+1)*Setup!$B$22</f>
        <v>0</v>
      </c>
      <c r="AB608" s="0" t="n">
        <f aca="false">SUMPRODUCT('5N inverse'!$A$26:$Y$26,'5N mesh'!$B$37:$Z$37,$E607:$AC607)+'5N inverse'!$A$26*$C608/Setup!$B$17+INDEX('5N inverse'!$A$26:$Y$26,1,'5N mesh'!$B$7+1)*Setup!$B$22</f>
        <v>0</v>
      </c>
      <c r="AC608" s="0" t="n">
        <f aca="false">SUMPRODUCT('5N inverse'!$A$27:$Y$27,'5N mesh'!$B$37:$Z$37,$E607:$AC607)+'5N inverse'!$A$27*$C608/Setup!$B$17+INDEX('5N inverse'!$A$27:$Y$27,1,'5N mesh'!$B$7+1)*Setup!$B$22</f>
        <v>0</v>
      </c>
    </row>
    <row r="609" customFormat="false" ht="15" hidden="false" customHeight="false" outlineLevel="0" collapsed="false">
      <c r="A609" s="0" t="n">
        <v>604</v>
      </c>
      <c r="B609" s="0" t="n">
        <f aca="false">A609*Setup!$B$11/3600</f>
        <v>50.3333333333333</v>
      </c>
      <c r="C609" s="0" t="n">
        <f aca="false">Setup!$B$7+Setup!$B$8*COS(2*PI()*(B609-Setup!$B$9)/24)</f>
        <v>20.3747688518534</v>
      </c>
      <c r="D609" s="0" t="n">
        <f aca="false">(C609-E609)/Setup!$B$17</f>
        <v>-24.0557699177995</v>
      </c>
      <c r="E609" s="0" t="n">
        <f aca="false">SUMPRODUCT('5N inverse'!$A$3:$Y$3,'5N mesh'!$B$37:$Z$37,$E608:$AC608)+'5N inverse'!$A$3*$C609/Setup!$B$17+INDEX('5N inverse'!$A$3:$Y$3,1,'5N mesh'!$B$7+1)*Setup!$B$22</f>
        <v>23.5020189411673</v>
      </c>
      <c r="F609" s="0" t="n">
        <f aca="false">SUMPRODUCT('5N inverse'!$A$4:$Y$4,'5N mesh'!$B$37:$Z$37,$E608:$AC608)+'5N inverse'!$A$4*$C609/Setup!$B$17+INDEX('5N inverse'!$A$4:$Y$4,1,'5N mesh'!$B$7+1)*Setup!$B$22</f>
        <v>22.0982764602929</v>
      </c>
      <c r="G609" s="0" t="n">
        <f aca="false">SUMPRODUCT('5N inverse'!$A$5:$Y$5,'5N mesh'!$B$37:$Z$37,$E608:$AC608)+'5N inverse'!$A$5*$C609/Setup!$B$17+INDEX('5N inverse'!$A$5:$Y$5,1,'5N mesh'!$B$7+1)*Setup!$B$22</f>
        <v>19.2907914985439</v>
      </c>
      <c r="H609" s="0" t="n">
        <f aca="false">SUMPRODUCT('5N inverse'!$A$6:$Y$6,'5N mesh'!$B$37:$Z$37,$E608:$AC608)+'5N inverse'!$A$6*$C609/Setup!$B$17+INDEX('5N inverse'!$A$6:$Y$6,1,'5N mesh'!$B$7+1)*Setup!$B$22</f>
        <v>16.483306536795</v>
      </c>
      <c r="I609" s="0" t="n">
        <f aca="false">SUMPRODUCT('5N inverse'!$A$7:$Y$7,'5N mesh'!$B$37:$Z$37,$E608:$AC608)+'5N inverse'!$A$7*$C609/Setup!$B$17+INDEX('5N inverse'!$A$7:$Y$7,1,'5N mesh'!$B$7+1)*Setup!$B$22</f>
        <v>15.0795640559205</v>
      </c>
      <c r="J609" s="0" t="n">
        <f aca="false">SUMPRODUCT('5N inverse'!$A$8:$Y$8,'5N mesh'!$B$37:$Z$37,$E608:$AC608)+'5N inverse'!$A$8*$C609/Setup!$B$17+INDEX('5N inverse'!$A$8:$Y$8,1,'5N mesh'!$B$7+1)*Setup!$B$22</f>
        <v>0</v>
      </c>
      <c r="K609" s="0" t="n">
        <f aca="false">SUMPRODUCT('5N inverse'!$A$9:$Y$9,'5N mesh'!$B$37:$Z$37,$E608:$AC608)+'5N inverse'!$A$9*$C609/Setup!$B$17+INDEX('5N inverse'!$A$9:$Y$9,1,'5N mesh'!$B$7+1)*Setup!$B$22</f>
        <v>0</v>
      </c>
      <c r="L609" s="0" t="n">
        <f aca="false">SUMPRODUCT('5N inverse'!$A$10:$Y$10,'5N mesh'!$B$37:$Z$37,$E608:$AC608)+'5N inverse'!$A$10*$C609/Setup!$B$17+INDEX('5N inverse'!$A$10:$Y$10,1,'5N mesh'!$B$7+1)*Setup!$B$22</f>
        <v>0</v>
      </c>
      <c r="M609" s="0" t="n">
        <f aca="false">SUMPRODUCT('5N inverse'!$A$11:$Y$11,'5N mesh'!$B$37:$Z$37,$E608:$AC608)+'5N inverse'!$A$11*$C609/Setup!$B$17+INDEX('5N inverse'!$A$11:$Y$11,1,'5N mesh'!$B$7+1)*Setup!$B$22</f>
        <v>0</v>
      </c>
      <c r="N609" s="0" t="n">
        <f aca="false">SUMPRODUCT('5N inverse'!$A$12:$Y$12,'5N mesh'!$B$37:$Z$37,$E608:$AC608)+'5N inverse'!$A$12*$C609/Setup!$B$17+INDEX('5N inverse'!$A$12:$Y$12,1,'5N mesh'!$B$7+1)*Setup!$B$22</f>
        <v>0</v>
      </c>
      <c r="O609" s="0" t="n">
        <f aca="false">SUMPRODUCT('5N inverse'!$A$13:$Y$13,'5N mesh'!$B$37:$Z$37,$E608:$AC608)+'5N inverse'!$A$13*$C609/Setup!$B$17+INDEX('5N inverse'!$A$13:$Y$13,1,'5N mesh'!$B$7+1)*Setup!$B$22</f>
        <v>0</v>
      </c>
      <c r="P609" s="0" t="n">
        <f aca="false">SUMPRODUCT('5N inverse'!$A$14:$Y$14,'5N mesh'!$B$37:$Z$37,$E608:$AC608)+'5N inverse'!$A$14*$C609/Setup!$B$17+INDEX('5N inverse'!$A$14:$Y$14,1,'5N mesh'!$B$7+1)*Setup!$B$22</f>
        <v>0</v>
      </c>
      <c r="Q609" s="0" t="n">
        <f aca="false">SUMPRODUCT('5N inverse'!$A$15:$Y$15,'5N mesh'!$B$37:$Z$37,$E608:$AC608)+'5N inverse'!$A$15*$C609/Setup!$B$17+INDEX('5N inverse'!$A$15:$Y$15,1,'5N mesh'!$B$7+1)*Setup!$B$22</f>
        <v>0</v>
      </c>
      <c r="R609" s="0" t="n">
        <f aca="false">SUMPRODUCT('5N inverse'!$A$16:$Y$16,'5N mesh'!$B$37:$Z$37,$E608:$AC608)+'5N inverse'!$A$16*$C609/Setup!$B$17+INDEX('5N inverse'!$A$16:$Y$16,1,'5N mesh'!$B$7+1)*Setup!$B$22</f>
        <v>0</v>
      </c>
      <c r="S609" s="0" t="n">
        <f aca="false">SUMPRODUCT('5N inverse'!$A$17:$Y$17,'5N mesh'!$B$37:$Z$37,$E608:$AC608)+'5N inverse'!$A$17*$C609/Setup!$B$17+INDEX('5N inverse'!$A$17:$Y$17,1,'5N mesh'!$B$7+1)*Setup!$B$22</f>
        <v>0</v>
      </c>
      <c r="T609" s="0" t="n">
        <f aca="false">SUMPRODUCT('5N inverse'!$A$18:$Y$18,'5N mesh'!$B$37:$Z$37,$E608:$AC608)+'5N inverse'!$A$18*$C609/Setup!$B$17+INDEX('5N inverse'!$A$18:$Y$18,1,'5N mesh'!$B$7+1)*Setup!$B$22</f>
        <v>0</v>
      </c>
      <c r="U609" s="0" t="n">
        <f aca="false">SUMPRODUCT('5N inverse'!$A$19:$Y$19,'5N mesh'!$B$37:$Z$37,$E608:$AC608)+'5N inverse'!$A$19*$C609/Setup!$B$17+INDEX('5N inverse'!$A$19:$Y$19,1,'5N mesh'!$B$7+1)*Setup!$B$22</f>
        <v>0</v>
      </c>
      <c r="V609" s="0" t="n">
        <f aca="false">SUMPRODUCT('5N inverse'!$A$20:$Y$20,'5N mesh'!$B$37:$Z$37,$E608:$AC608)+'5N inverse'!$A$20*$C609/Setup!$B$17+INDEX('5N inverse'!$A$20:$Y$20,1,'5N mesh'!$B$7+1)*Setup!$B$22</f>
        <v>0</v>
      </c>
      <c r="W609" s="0" t="n">
        <f aca="false">SUMPRODUCT('5N inverse'!$A$21:$Y$21,'5N mesh'!$B$37:$Z$37,$E608:$AC608)+'5N inverse'!$A$21*$C609/Setup!$B$17+INDEX('5N inverse'!$A$21:$Y$21,1,'5N mesh'!$B$7+1)*Setup!$B$22</f>
        <v>0</v>
      </c>
      <c r="X609" s="0" t="n">
        <f aca="false">SUMPRODUCT('5N inverse'!$A$22:$Y$22,'5N mesh'!$B$37:$Z$37,$E608:$AC608)+'5N inverse'!$A$22*$C609/Setup!$B$17+INDEX('5N inverse'!$A$22:$Y$22,1,'5N mesh'!$B$7+1)*Setup!$B$22</f>
        <v>0</v>
      </c>
      <c r="Y609" s="0" t="n">
        <f aca="false">SUMPRODUCT('5N inverse'!$A$23:$Y$23,'5N mesh'!$B$37:$Z$37,$E608:$AC608)+'5N inverse'!$A$23*$C609/Setup!$B$17+INDEX('5N inverse'!$A$23:$Y$23,1,'5N mesh'!$B$7+1)*Setup!$B$22</f>
        <v>0</v>
      </c>
      <c r="Z609" s="0" t="n">
        <f aca="false">SUMPRODUCT('5N inverse'!$A$24:$Y$24,'5N mesh'!$B$37:$Z$37,$E608:$AC608)+'5N inverse'!$A$24*$C609/Setup!$B$17+INDEX('5N inverse'!$A$24:$Y$24,1,'5N mesh'!$B$7+1)*Setup!$B$22</f>
        <v>0</v>
      </c>
      <c r="AA609" s="0" t="n">
        <f aca="false">SUMPRODUCT('5N inverse'!$A$25:$Y$25,'5N mesh'!$B$37:$Z$37,$E608:$AC608)+'5N inverse'!$A$25*$C609/Setup!$B$17+INDEX('5N inverse'!$A$25:$Y$25,1,'5N mesh'!$B$7+1)*Setup!$B$22</f>
        <v>0</v>
      </c>
      <c r="AB609" s="0" t="n">
        <f aca="false">SUMPRODUCT('5N inverse'!$A$26:$Y$26,'5N mesh'!$B$37:$Z$37,$E608:$AC608)+'5N inverse'!$A$26*$C609/Setup!$B$17+INDEX('5N inverse'!$A$26:$Y$26,1,'5N mesh'!$B$7+1)*Setup!$B$22</f>
        <v>0</v>
      </c>
      <c r="AC609" s="0" t="n">
        <f aca="false">SUMPRODUCT('5N inverse'!$A$27:$Y$27,'5N mesh'!$B$37:$Z$37,$E608:$AC608)+'5N inverse'!$A$27*$C609/Setup!$B$17+INDEX('5N inverse'!$A$27:$Y$27,1,'5N mesh'!$B$7+1)*Setup!$B$22</f>
        <v>0</v>
      </c>
    </row>
    <row r="610" customFormat="false" ht="15" hidden="false" customHeight="false" outlineLevel="0" collapsed="false">
      <c r="A610" s="0" t="n">
        <v>605</v>
      </c>
      <c r="B610" s="0" t="n">
        <f aca="false">A610*Setup!$B$11/3600</f>
        <v>50.4166666666667</v>
      </c>
      <c r="C610" s="0" t="n">
        <f aca="false">Setup!$B$7+Setup!$B$8*COS(2*PI()*(B610-Setup!$B$9)/24)</f>
        <v>20.3387540835222</v>
      </c>
      <c r="D610" s="0" t="n">
        <f aca="false">(C610-E610)/Setup!$B$17</f>
        <v>-23.9947467572436</v>
      </c>
      <c r="E610" s="0" t="n">
        <f aca="false">SUMPRODUCT('5N inverse'!$A$3:$Y$3,'5N mesh'!$B$37:$Z$37,$E609:$AC609)+'5N inverse'!$A$3*$C610/Setup!$B$17+INDEX('5N inverse'!$A$3:$Y$3,1,'5N mesh'!$B$7+1)*Setup!$B$22</f>
        <v>23.4580711619639</v>
      </c>
      <c r="F610" s="0" t="n">
        <f aca="false">SUMPRODUCT('5N inverse'!$A$4:$Y$4,'5N mesh'!$B$37:$Z$37,$E609:$AC609)+'5N inverse'!$A$4*$C610/Setup!$B$17+INDEX('5N inverse'!$A$4:$Y$4,1,'5N mesh'!$B$7+1)*Setup!$B$22</f>
        <v>22.0616006120936</v>
      </c>
      <c r="G610" s="0" t="n">
        <f aca="false">SUMPRODUCT('5N inverse'!$A$5:$Y$5,'5N mesh'!$B$37:$Z$37,$E609:$AC609)+'5N inverse'!$A$5*$C610/Setup!$B$17+INDEX('5N inverse'!$A$5:$Y$5,1,'5N mesh'!$B$7+1)*Setup!$B$22</f>
        <v>19.2686595123531</v>
      </c>
      <c r="H610" s="0" t="n">
        <f aca="false">SUMPRODUCT('5N inverse'!$A$6:$Y$6,'5N mesh'!$B$37:$Z$37,$E609:$AC609)+'5N inverse'!$A$6*$C610/Setup!$B$17+INDEX('5N inverse'!$A$6:$Y$6,1,'5N mesh'!$B$7+1)*Setup!$B$22</f>
        <v>16.4757184126125</v>
      </c>
      <c r="I610" s="0" t="n">
        <f aca="false">SUMPRODUCT('5N inverse'!$A$7:$Y$7,'5N mesh'!$B$37:$Z$37,$E609:$AC609)+'5N inverse'!$A$7*$C610/Setup!$B$17+INDEX('5N inverse'!$A$7:$Y$7,1,'5N mesh'!$B$7+1)*Setup!$B$22</f>
        <v>15.0792478627422</v>
      </c>
      <c r="J610" s="0" t="n">
        <f aca="false">SUMPRODUCT('5N inverse'!$A$8:$Y$8,'5N mesh'!$B$37:$Z$37,$E609:$AC609)+'5N inverse'!$A$8*$C610/Setup!$B$17+INDEX('5N inverse'!$A$8:$Y$8,1,'5N mesh'!$B$7+1)*Setup!$B$22</f>
        <v>0</v>
      </c>
      <c r="K610" s="0" t="n">
        <f aca="false">SUMPRODUCT('5N inverse'!$A$9:$Y$9,'5N mesh'!$B$37:$Z$37,$E609:$AC609)+'5N inverse'!$A$9*$C610/Setup!$B$17+INDEX('5N inverse'!$A$9:$Y$9,1,'5N mesh'!$B$7+1)*Setup!$B$22</f>
        <v>0</v>
      </c>
      <c r="L610" s="0" t="n">
        <f aca="false">SUMPRODUCT('5N inverse'!$A$10:$Y$10,'5N mesh'!$B$37:$Z$37,$E609:$AC609)+'5N inverse'!$A$10*$C610/Setup!$B$17+INDEX('5N inverse'!$A$10:$Y$10,1,'5N mesh'!$B$7+1)*Setup!$B$22</f>
        <v>0</v>
      </c>
      <c r="M610" s="0" t="n">
        <f aca="false">SUMPRODUCT('5N inverse'!$A$11:$Y$11,'5N mesh'!$B$37:$Z$37,$E609:$AC609)+'5N inverse'!$A$11*$C610/Setup!$B$17+INDEX('5N inverse'!$A$11:$Y$11,1,'5N mesh'!$B$7+1)*Setup!$B$22</f>
        <v>0</v>
      </c>
      <c r="N610" s="0" t="n">
        <f aca="false">SUMPRODUCT('5N inverse'!$A$12:$Y$12,'5N mesh'!$B$37:$Z$37,$E609:$AC609)+'5N inverse'!$A$12*$C610/Setup!$B$17+INDEX('5N inverse'!$A$12:$Y$12,1,'5N mesh'!$B$7+1)*Setup!$B$22</f>
        <v>0</v>
      </c>
      <c r="O610" s="0" t="n">
        <f aca="false">SUMPRODUCT('5N inverse'!$A$13:$Y$13,'5N mesh'!$B$37:$Z$37,$E609:$AC609)+'5N inverse'!$A$13*$C610/Setup!$B$17+INDEX('5N inverse'!$A$13:$Y$13,1,'5N mesh'!$B$7+1)*Setup!$B$22</f>
        <v>0</v>
      </c>
      <c r="P610" s="0" t="n">
        <f aca="false">SUMPRODUCT('5N inverse'!$A$14:$Y$14,'5N mesh'!$B$37:$Z$37,$E609:$AC609)+'5N inverse'!$A$14*$C610/Setup!$B$17+INDEX('5N inverse'!$A$14:$Y$14,1,'5N mesh'!$B$7+1)*Setup!$B$22</f>
        <v>0</v>
      </c>
      <c r="Q610" s="0" t="n">
        <f aca="false">SUMPRODUCT('5N inverse'!$A$15:$Y$15,'5N mesh'!$B$37:$Z$37,$E609:$AC609)+'5N inverse'!$A$15*$C610/Setup!$B$17+INDEX('5N inverse'!$A$15:$Y$15,1,'5N mesh'!$B$7+1)*Setup!$B$22</f>
        <v>0</v>
      </c>
      <c r="R610" s="0" t="n">
        <f aca="false">SUMPRODUCT('5N inverse'!$A$16:$Y$16,'5N mesh'!$B$37:$Z$37,$E609:$AC609)+'5N inverse'!$A$16*$C610/Setup!$B$17+INDEX('5N inverse'!$A$16:$Y$16,1,'5N mesh'!$B$7+1)*Setup!$B$22</f>
        <v>0</v>
      </c>
      <c r="S610" s="0" t="n">
        <f aca="false">SUMPRODUCT('5N inverse'!$A$17:$Y$17,'5N mesh'!$B$37:$Z$37,$E609:$AC609)+'5N inverse'!$A$17*$C610/Setup!$B$17+INDEX('5N inverse'!$A$17:$Y$17,1,'5N mesh'!$B$7+1)*Setup!$B$22</f>
        <v>0</v>
      </c>
      <c r="T610" s="0" t="n">
        <f aca="false">SUMPRODUCT('5N inverse'!$A$18:$Y$18,'5N mesh'!$B$37:$Z$37,$E609:$AC609)+'5N inverse'!$A$18*$C610/Setup!$B$17+INDEX('5N inverse'!$A$18:$Y$18,1,'5N mesh'!$B$7+1)*Setup!$B$22</f>
        <v>0</v>
      </c>
      <c r="U610" s="0" t="n">
        <f aca="false">SUMPRODUCT('5N inverse'!$A$19:$Y$19,'5N mesh'!$B$37:$Z$37,$E609:$AC609)+'5N inverse'!$A$19*$C610/Setup!$B$17+INDEX('5N inverse'!$A$19:$Y$19,1,'5N mesh'!$B$7+1)*Setup!$B$22</f>
        <v>0</v>
      </c>
      <c r="V610" s="0" t="n">
        <f aca="false">SUMPRODUCT('5N inverse'!$A$20:$Y$20,'5N mesh'!$B$37:$Z$37,$E609:$AC609)+'5N inverse'!$A$20*$C610/Setup!$B$17+INDEX('5N inverse'!$A$20:$Y$20,1,'5N mesh'!$B$7+1)*Setup!$B$22</f>
        <v>0</v>
      </c>
      <c r="W610" s="0" t="n">
        <f aca="false">SUMPRODUCT('5N inverse'!$A$21:$Y$21,'5N mesh'!$B$37:$Z$37,$E609:$AC609)+'5N inverse'!$A$21*$C610/Setup!$B$17+INDEX('5N inverse'!$A$21:$Y$21,1,'5N mesh'!$B$7+1)*Setup!$B$22</f>
        <v>0</v>
      </c>
      <c r="X610" s="0" t="n">
        <f aca="false">SUMPRODUCT('5N inverse'!$A$22:$Y$22,'5N mesh'!$B$37:$Z$37,$E609:$AC609)+'5N inverse'!$A$22*$C610/Setup!$B$17+INDEX('5N inverse'!$A$22:$Y$22,1,'5N mesh'!$B$7+1)*Setup!$B$22</f>
        <v>0</v>
      </c>
      <c r="Y610" s="0" t="n">
        <f aca="false">SUMPRODUCT('5N inverse'!$A$23:$Y$23,'5N mesh'!$B$37:$Z$37,$E609:$AC609)+'5N inverse'!$A$23*$C610/Setup!$B$17+INDEX('5N inverse'!$A$23:$Y$23,1,'5N mesh'!$B$7+1)*Setup!$B$22</f>
        <v>0</v>
      </c>
      <c r="Z610" s="0" t="n">
        <f aca="false">SUMPRODUCT('5N inverse'!$A$24:$Y$24,'5N mesh'!$B$37:$Z$37,$E609:$AC609)+'5N inverse'!$A$24*$C610/Setup!$B$17+INDEX('5N inverse'!$A$24:$Y$24,1,'5N mesh'!$B$7+1)*Setup!$B$22</f>
        <v>0</v>
      </c>
      <c r="AA610" s="0" t="n">
        <f aca="false">SUMPRODUCT('5N inverse'!$A$25:$Y$25,'5N mesh'!$B$37:$Z$37,$E609:$AC609)+'5N inverse'!$A$25*$C610/Setup!$B$17+INDEX('5N inverse'!$A$25:$Y$25,1,'5N mesh'!$B$7+1)*Setup!$B$22</f>
        <v>0</v>
      </c>
      <c r="AB610" s="0" t="n">
        <f aca="false">SUMPRODUCT('5N inverse'!$A$26:$Y$26,'5N mesh'!$B$37:$Z$37,$E609:$AC609)+'5N inverse'!$A$26*$C610/Setup!$B$17+INDEX('5N inverse'!$A$26:$Y$26,1,'5N mesh'!$B$7+1)*Setup!$B$22</f>
        <v>0</v>
      </c>
      <c r="AC610" s="0" t="n">
        <f aca="false">SUMPRODUCT('5N inverse'!$A$27:$Y$27,'5N mesh'!$B$37:$Z$37,$E609:$AC609)+'5N inverse'!$A$27*$C610/Setup!$B$17+INDEX('5N inverse'!$A$27:$Y$27,1,'5N mesh'!$B$7+1)*Setup!$B$22</f>
        <v>0</v>
      </c>
    </row>
    <row r="611" customFormat="false" ht="15" hidden="false" customHeight="false" outlineLevel="0" collapsed="false">
      <c r="A611" s="0" t="n">
        <v>606</v>
      </c>
      <c r="B611" s="0" t="n">
        <f aca="false">A611*Setup!$B$11/3600</f>
        <v>50.5</v>
      </c>
      <c r="C611" s="0" t="n">
        <f aca="false">Setup!$B$7+Setup!$B$8*COS(2*PI()*(B611-Setup!$B$9)/24)</f>
        <v>20.3044818699549</v>
      </c>
      <c r="D611" s="0" t="n">
        <f aca="false">(C611-E611)/Setup!$B$17</f>
        <v>-23.9214028838715</v>
      </c>
      <c r="E611" s="0" t="n">
        <f aca="false">SUMPRODUCT('5N inverse'!$A$3:$Y$3,'5N mesh'!$B$37:$Z$37,$E610:$AC610)+'5N inverse'!$A$3*$C611/Setup!$B$17+INDEX('5N inverse'!$A$3:$Y$3,1,'5N mesh'!$B$7+1)*Setup!$B$22</f>
        <v>23.4142642448582</v>
      </c>
      <c r="F611" s="0" t="n">
        <f aca="false">SUMPRODUCT('5N inverse'!$A$4:$Y$4,'5N mesh'!$B$37:$Z$37,$E610:$AC610)+'5N inverse'!$A$4*$C611/Setup!$B$17+INDEX('5N inverse'!$A$4:$Y$4,1,'5N mesh'!$B$7+1)*Setup!$B$22</f>
        <v>22.0250417635151</v>
      </c>
      <c r="G611" s="0" t="n">
        <f aca="false">SUMPRODUCT('5N inverse'!$A$5:$Y$5,'5N mesh'!$B$37:$Z$37,$E610:$AC610)+'5N inverse'!$A$5*$C611/Setup!$B$17+INDEX('5N inverse'!$A$5:$Y$5,1,'5N mesh'!$B$7+1)*Setup!$B$22</f>
        <v>19.246596800829</v>
      </c>
      <c r="H611" s="0" t="n">
        <f aca="false">SUMPRODUCT('5N inverse'!$A$6:$Y$6,'5N mesh'!$B$37:$Z$37,$E610:$AC610)+'5N inverse'!$A$6*$C611/Setup!$B$17+INDEX('5N inverse'!$A$6:$Y$6,1,'5N mesh'!$B$7+1)*Setup!$B$22</f>
        <v>16.468151838143</v>
      </c>
      <c r="I611" s="0" t="n">
        <f aca="false">SUMPRODUCT('5N inverse'!$A$7:$Y$7,'5N mesh'!$B$37:$Z$37,$E610:$AC610)+'5N inverse'!$A$7*$C611/Setup!$B$17+INDEX('5N inverse'!$A$7:$Y$7,1,'5N mesh'!$B$7+1)*Setup!$B$22</f>
        <v>15.0789293567999</v>
      </c>
      <c r="J611" s="0" t="n">
        <f aca="false">SUMPRODUCT('5N inverse'!$A$8:$Y$8,'5N mesh'!$B$37:$Z$37,$E610:$AC610)+'5N inverse'!$A$8*$C611/Setup!$B$17+INDEX('5N inverse'!$A$8:$Y$8,1,'5N mesh'!$B$7+1)*Setup!$B$22</f>
        <v>0</v>
      </c>
      <c r="K611" s="0" t="n">
        <f aca="false">SUMPRODUCT('5N inverse'!$A$9:$Y$9,'5N mesh'!$B$37:$Z$37,$E610:$AC610)+'5N inverse'!$A$9*$C611/Setup!$B$17+INDEX('5N inverse'!$A$9:$Y$9,1,'5N mesh'!$B$7+1)*Setup!$B$22</f>
        <v>0</v>
      </c>
      <c r="L611" s="0" t="n">
        <f aca="false">SUMPRODUCT('5N inverse'!$A$10:$Y$10,'5N mesh'!$B$37:$Z$37,$E610:$AC610)+'5N inverse'!$A$10*$C611/Setup!$B$17+INDEX('5N inverse'!$A$10:$Y$10,1,'5N mesh'!$B$7+1)*Setup!$B$22</f>
        <v>0</v>
      </c>
      <c r="M611" s="0" t="n">
        <f aca="false">SUMPRODUCT('5N inverse'!$A$11:$Y$11,'5N mesh'!$B$37:$Z$37,$E610:$AC610)+'5N inverse'!$A$11*$C611/Setup!$B$17+INDEX('5N inverse'!$A$11:$Y$11,1,'5N mesh'!$B$7+1)*Setup!$B$22</f>
        <v>0</v>
      </c>
      <c r="N611" s="0" t="n">
        <f aca="false">SUMPRODUCT('5N inverse'!$A$12:$Y$12,'5N mesh'!$B$37:$Z$37,$E610:$AC610)+'5N inverse'!$A$12*$C611/Setup!$B$17+INDEX('5N inverse'!$A$12:$Y$12,1,'5N mesh'!$B$7+1)*Setup!$B$22</f>
        <v>0</v>
      </c>
      <c r="O611" s="0" t="n">
        <f aca="false">SUMPRODUCT('5N inverse'!$A$13:$Y$13,'5N mesh'!$B$37:$Z$37,$E610:$AC610)+'5N inverse'!$A$13*$C611/Setup!$B$17+INDEX('5N inverse'!$A$13:$Y$13,1,'5N mesh'!$B$7+1)*Setup!$B$22</f>
        <v>0</v>
      </c>
      <c r="P611" s="0" t="n">
        <f aca="false">SUMPRODUCT('5N inverse'!$A$14:$Y$14,'5N mesh'!$B$37:$Z$37,$E610:$AC610)+'5N inverse'!$A$14*$C611/Setup!$B$17+INDEX('5N inverse'!$A$14:$Y$14,1,'5N mesh'!$B$7+1)*Setup!$B$22</f>
        <v>0</v>
      </c>
      <c r="Q611" s="0" t="n">
        <f aca="false">SUMPRODUCT('5N inverse'!$A$15:$Y$15,'5N mesh'!$B$37:$Z$37,$E610:$AC610)+'5N inverse'!$A$15*$C611/Setup!$B$17+INDEX('5N inverse'!$A$15:$Y$15,1,'5N mesh'!$B$7+1)*Setup!$B$22</f>
        <v>0</v>
      </c>
      <c r="R611" s="0" t="n">
        <f aca="false">SUMPRODUCT('5N inverse'!$A$16:$Y$16,'5N mesh'!$B$37:$Z$37,$E610:$AC610)+'5N inverse'!$A$16*$C611/Setup!$B$17+INDEX('5N inverse'!$A$16:$Y$16,1,'5N mesh'!$B$7+1)*Setup!$B$22</f>
        <v>0</v>
      </c>
      <c r="S611" s="0" t="n">
        <f aca="false">SUMPRODUCT('5N inverse'!$A$17:$Y$17,'5N mesh'!$B$37:$Z$37,$E610:$AC610)+'5N inverse'!$A$17*$C611/Setup!$B$17+INDEX('5N inverse'!$A$17:$Y$17,1,'5N mesh'!$B$7+1)*Setup!$B$22</f>
        <v>0</v>
      </c>
      <c r="T611" s="0" t="n">
        <f aca="false">SUMPRODUCT('5N inverse'!$A$18:$Y$18,'5N mesh'!$B$37:$Z$37,$E610:$AC610)+'5N inverse'!$A$18*$C611/Setup!$B$17+INDEX('5N inverse'!$A$18:$Y$18,1,'5N mesh'!$B$7+1)*Setup!$B$22</f>
        <v>0</v>
      </c>
      <c r="U611" s="0" t="n">
        <f aca="false">SUMPRODUCT('5N inverse'!$A$19:$Y$19,'5N mesh'!$B$37:$Z$37,$E610:$AC610)+'5N inverse'!$A$19*$C611/Setup!$B$17+INDEX('5N inverse'!$A$19:$Y$19,1,'5N mesh'!$B$7+1)*Setup!$B$22</f>
        <v>0</v>
      </c>
      <c r="V611" s="0" t="n">
        <f aca="false">SUMPRODUCT('5N inverse'!$A$20:$Y$20,'5N mesh'!$B$37:$Z$37,$E610:$AC610)+'5N inverse'!$A$20*$C611/Setup!$B$17+INDEX('5N inverse'!$A$20:$Y$20,1,'5N mesh'!$B$7+1)*Setup!$B$22</f>
        <v>0</v>
      </c>
      <c r="W611" s="0" t="n">
        <f aca="false">SUMPRODUCT('5N inverse'!$A$21:$Y$21,'5N mesh'!$B$37:$Z$37,$E610:$AC610)+'5N inverse'!$A$21*$C611/Setup!$B$17+INDEX('5N inverse'!$A$21:$Y$21,1,'5N mesh'!$B$7+1)*Setup!$B$22</f>
        <v>0</v>
      </c>
      <c r="X611" s="0" t="n">
        <f aca="false">SUMPRODUCT('5N inverse'!$A$22:$Y$22,'5N mesh'!$B$37:$Z$37,$E610:$AC610)+'5N inverse'!$A$22*$C611/Setup!$B$17+INDEX('5N inverse'!$A$22:$Y$22,1,'5N mesh'!$B$7+1)*Setup!$B$22</f>
        <v>0</v>
      </c>
      <c r="Y611" s="0" t="n">
        <f aca="false">SUMPRODUCT('5N inverse'!$A$23:$Y$23,'5N mesh'!$B$37:$Z$37,$E610:$AC610)+'5N inverse'!$A$23*$C611/Setup!$B$17+INDEX('5N inverse'!$A$23:$Y$23,1,'5N mesh'!$B$7+1)*Setup!$B$22</f>
        <v>0</v>
      </c>
      <c r="Z611" s="0" t="n">
        <f aca="false">SUMPRODUCT('5N inverse'!$A$24:$Y$24,'5N mesh'!$B$37:$Z$37,$E610:$AC610)+'5N inverse'!$A$24*$C611/Setup!$B$17+INDEX('5N inverse'!$A$24:$Y$24,1,'5N mesh'!$B$7+1)*Setup!$B$22</f>
        <v>0</v>
      </c>
      <c r="AA611" s="0" t="n">
        <f aca="false">SUMPRODUCT('5N inverse'!$A$25:$Y$25,'5N mesh'!$B$37:$Z$37,$E610:$AC610)+'5N inverse'!$A$25*$C611/Setup!$B$17+INDEX('5N inverse'!$A$25:$Y$25,1,'5N mesh'!$B$7+1)*Setup!$B$22</f>
        <v>0</v>
      </c>
      <c r="AB611" s="0" t="n">
        <f aca="false">SUMPRODUCT('5N inverse'!$A$26:$Y$26,'5N mesh'!$B$37:$Z$37,$E610:$AC610)+'5N inverse'!$A$26*$C611/Setup!$B$17+INDEX('5N inverse'!$A$26:$Y$26,1,'5N mesh'!$B$7+1)*Setup!$B$22</f>
        <v>0</v>
      </c>
      <c r="AC611" s="0" t="n">
        <f aca="false">SUMPRODUCT('5N inverse'!$A$27:$Y$27,'5N mesh'!$B$37:$Z$37,$E610:$AC610)+'5N inverse'!$A$27*$C611/Setup!$B$17+INDEX('5N inverse'!$A$27:$Y$27,1,'5N mesh'!$B$7+1)*Setup!$B$22</f>
        <v>0</v>
      </c>
    </row>
    <row r="612" customFormat="false" ht="15" hidden="false" customHeight="false" outlineLevel="0" collapsed="false">
      <c r="A612" s="0" t="n">
        <v>607</v>
      </c>
      <c r="B612" s="0" t="n">
        <f aca="false">A612*Setup!$B$11/3600</f>
        <v>50.5833333333333</v>
      </c>
      <c r="C612" s="0" t="n">
        <f aca="false">Setup!$B$7+Setup!$B$8*COS(2*PI()*(B612-Setup!$B$9)/24)</f>
        <v>20.2719685228688</v>
      </c>
      <c r="D612" s="0" t="n">
        <f aca="false">(C612-E612)/Setup!$B$17</f>
        <v>-23.8357734020083</v>
      </c>
      <c r="E612" s="0" t="n">
        <f aca="false">SUMPRODUCT('5N inverse'!$A$3:$Y$3,'5N mesh'!$B$37:$Z$37,$E611:$AC611)+'5N inverse'!$A$3*$C612/Setup!$B$17+INDEX('5N inverse'!$A$3:$Y$3,1,'5N mesh'!$B$7+1)*Setup!$B$22</f>
        <v>23.3706190651299</v>
      </c>
      <c r="F612" s="0" t="n">
        <f aca="false">SUMPRODUCT('5N inverse'!$A$4:$Y$4,'5N mesh'!$B$37:$Z$37,$E611:$AC611)+'5N inverse'!$A$4*$C612/Setup!$B$17+INDEX('5N inverse'!$A$4:$Y$4,1,'5N mesh'!$B$7+1)*Setup!$B$22</f>
        <v>21.9886173359419</v>
      </c>
      <c r="G612" s="0" t="n">
        <f aca="false">SUMPRODUCT('5N inverse'!$A$5:$Y$5,'5N mesh'!$B$37:$Z$37,$E611:$AC611)+'5N inverse'!$A$5*$C612/Setup!$B$17+INDEX('5N inverse'!$A$5:$Y$5,1,'5N mesh'!$B$7+1)*Setup!$B$22</f>
        <v>19.2246138775658</v>
      </c>
      <c r="H612" s="0" t="n">
        <f aca="false">SUMPRODUCT('5N inverse'!$A$6:$Y$6,'5N mesh'!$B$37:$Z$37,$E611:$AC611)+'5N inverse'!$A$6*$C612/Setup!$B$17+INDEX('5N inverse'!$A$6:$Y$6,1,'5N mesh'!$B$7+1)*Setup!$B$22</f>
        <v>16.4606104191897</v>
      </c>
      <c r="I612" s="0" t="n">
        <f aca="false">SUMPRODUCT('5N inverse'!$A$7:$Y$7,'5N mesh'!$B$37:$Z$37,$E611:$AC611)+'5N inverse'!$A$7*$C612/Setup!$B$17+INDEX('5N inverse'!$A$7:$Y$7,1,'5N mesh'!$B$7+1)*Setup!$B$22</f>
        <v>15.0786086900016</v>
      </c>
      <c r="J612" s="0" t="n">
        <f aca="false">SUMPRODUCT('5N inverse'!$A$8:$Y$8,'5N mesh'!$B$37:$Z$37,$E611:$AC611)+'5N inverse'!$A$8*$C612/Setup!$B$17+INDEX('5N inverse'!$A$8:$Y$8,1,'5N mesh'!$B$7+1)*Setup!$B$22</f>
        <v>0</v>
      </c>
      <c r="K612" s="0" t="n">
        <f aca="false">SUMPRODUCT('5N inverse'!$A$9:$Y$9,'5N mesh'!$B$37:$Z$37,$E611:$AC611)+'5N inverse'!$A$9*$C612/Setup!$B$17+INDEX('5N inverse'!$A$9:$Y$9,1,'5N mesh'!$B$7+1)*Setup!$B$22</f>
        <v>0</v>
      </c>
      <c r="L612" s="0" t="n">
        <f aca="false">SUMPRODUCT('5N inverse'!$A$10:$Y$10,'5N mesh'!$B$37:$Z$37,$E611:$AC611)+'5N inverse'!$A$10*$C612/Setup!$B$17+INDEX('5N inverse'!$A$10:$Y$10,1,'5N mesh'!$B$7+1)*Setup!$B$22</f>
        <v>0</v>
      </c>
      <c r="M612" s="0" t="n">
        <f aca="false">SUMPRODUCT('5N inverse'!$A$11:$Y$11,'5N mesh'!$B$37:$Z$37,$E611:$AC611)+'5N inverse'!$A$11*$C612/Setup!$B$17+INDEX('5N inverse'!$A$11:$Y$11,1,'5N mesh'!$B$7+1)*Setup!$B$22</f>
        <v>0</v>
      </c>
      <c r="N612" s="0" t="n">
        <f aca="false">SUMPRODUCT('5N inverse'!$A$12:$Y$12,'5N mesh'!$B$37:$Z$37,$E611:$AC611)+'5N inverse'!$A$12*$C612/Setup!$B$17+INDEX('5N inverse'!$A$12:$Y$12,1,'5N mesh'!$B$7+1)*Setup!$B$22</f>
        <v>0</v>
      </c>
      <c r="O612" s="0" t="n">
        <f aca="false">SUMPRODUCT('5N inverse'!$A$13:$Y$13,'5N mesh'!$B$37:$Z$37,$E611:$AC611)+'5N inverse'!$A$13*$C612/Setup!$B$17+INDEX('5N inverse'!$A$13:$Y$13,1,'5N mesh'!$B$7+1)*Setup!$B$22</f>
        <v>0</v>
      </c>
      <c r="P612" s="0" t="n">
        <f aca="false">SUMPRODUCT('5N inverse'!$A$14:$Y$14,'5N mesh'!$B$37:$Z$37,$E611:$AC611)+'5N inverse'!$A$14*$C612/Setup!$B$17+INDEX('5N inverse'!$A$14:$Y$14,1,'5N mesh'!$B$7+1)*Setup!$B$22</f>
        <v>0</v>
      </c>
      <c r="Q612" s="0" t="n">
        <f aca="false">SUMPRODUCT('5N inverse'!$A$15:$Y$15,'5N mesh'!$B$37:$Z$37,$E611:$AC611)+'5N inverse'!$A$15*$C612/Setup!$B$17+INDEX('5N inverse'!$A$15:$Y$15,1,'5N mesh'!$B$7+1)*Setup!$B$22</f>
        <v>0</v>
      </c>
      <c r="R612" s="0" t="n">
        <f aca="false">SUMPRODUCT('5N inverse'!$A$16:$Y$16,'5N mesh'!$B$37:$Z$37,$E611:$AC611)+'5N inverse'!$A$16*$C612/Setup!$B$17+INDEX('5N inverse'!$A$16:$Y$16,1,'5N mesh'!$B$7+1)*Setup!$B$22</f>
        <v>0</v>
      </c>
      <c r="S612" s="0" t="n">
        <f aca="false">SUMPRODUCT('5N inverse'!$A$17:$Y$17,'5N mesh'!$B$37:$Z$37,$E611:$AC611)+'5N inverse'!$A$17*$C612/Setup!$B$17+INDEX('5N inverse'!$A$17:$Y$17,1,'5N mesh'!$B$7+1)*Setup!$B$22</f>
        <v>0</v>
      </c>
      <c r="T612" s="0" t="n">
        <f aca="false">SUMPRODUCT('5N inverse'!$A$18:$Y$18,'5N mesh'!$B$37:$Z$37,$E611:$AC611)+'5N inverse'!$A$18*$C612/Setup!$B$17+INDEX('5N inverse'!$A$18:$Y$18,1,'5N mesh'!$B$7+1)*Setup!$B$22</f>
        <v>0</v>
      </c>
      <c r="U612" s="0" t="n">
        <f aca="false">SUMPRODUCT('5N inverse'!$A$19:$Y$19,'5N mesh'!$B$37:$Z$37,$E611:$AC611)+'5N inverse'!$A$19*$C612/Setup!$B$17+INDEX('5N inverse'!$A$19:$Y$19,1,'5N mesh'!$B$7+1)*Setup!$B$22</f>
        <v>0</v>
      </c>
      <c r="V612" s="0" t="n">
        <f aca="false">SUMPRODUCT('5N inverse'!$A$20:$Y$20,'5N mesh'!$B$37:$Z$37,$E611:$AC611)+'5N inverse'!$A$20*$C612/Setup!$B$17+INDEX('5N inverse'!$A$20:$Y$20,1,'5N mesh'!$B$7+1)*Setup!$B$22</f>
        <v>0</v>
      </c>
      <c r="W612" s="0" t="n">
        <f aca="false">SUMPRODUCT('5N inverse'!$A$21:$Y$21,'5N mesh'!$B$37:$Z$37,$E611:$AC611)+'5N inverse'!$A$21*$C612/Setup!$B$17+INDEX('5N inverse'!$A$21:$Y$21,1,'5N mesh'!$B$7+1)*Setup!$B$22</f>
        <v>0</v>
      </c>
      <c r="X612" s="0" t="n">
        <f aca="false">SUMPRODUCT('5N inverse'!$A$22:$Y$22,'5N mesh'!$B$37:$Z$37,$E611:$AC611)+'5N inverse'!$A$22*$C612/Setup!$B$17+INDEX('5N inverse'!$A$22:$Y$22,1,'5N mesh'!$B$7+1)*Setup!$B$22</f>
        <v>0</v>
      </c>
      <c r="Y612" s="0" t="n">
        <f aca="false">SUMPRODUCT('5N inverse'!$A$23:$Y$23,'5N mesh'!$B$37:$Z$37,$E611:$AC611)+'5N inverse'!$A$23*$C612/Setup!$B$17+INDEX('5N inverse'!$A$23:$Y$23,1,'5N mesh'!$B$7+1)*Setup!$B$22</f>
        <v>0</v>
      </c>
      <c r="Z612" s="0" t="n">
        <f aca="false">SUMPRODUCT('5N inverse'!$A$24:$Y$24,'5N mesh'!$B$37:$Z$37,$E611:$AC611)+'5N inverse'!$A$24*$C612/Setup!$B$17+INDEX('5N inverse'!$A$24:$Y$24,1,'5N mesh'!$B$7+1)*Setup!$B$22</f>
        <v>0</v>
      </c>
      <c r="AA612" s="0" t="n">
        <f aca="false">SUMPRODUCT('5N inverse'!$A$25:$Y$25,'5N mesh'!$B$37:$Z$37,$E611:$AC611)+'5N inverse'!$A$25*$C612/Setup!$B$17+INDEX('5N inverse'!$A$25:$Y$25,1,'5N mesh'!$B$7+1)*Setup!$B$22</f>
        <v>0</v>
      </c>
      <c r="AB612" s="0" t="n">
        <f aca="false">SUMPRODUCT('5N inverse'!$A$26:$Y$26,'5N mesh'!$B$37:$Z$37,$E611:$AC611)+'5N inverse'!$A$26*$C612/Setup!$B$17+INDEX('5N inverse'!$A$26:$Y$26,1,'5N mesh'!$B$7+1)*Setup!$B$22</f>
        <v>0</v>
      </c>
      <c r="AC612" s="0" t="n">
        <f aca="false">SUMPRODUCT('5N inverse'!$A$27:$Y$27,'5N mesh'!$B$37:$Z$37,$E611:$AC611)+'5N inverse'!$A$27*$C612/Setup!$B$17+INDEX('5N inverse'!$A$27:$Y$27,1,'5N mesh'!$B$7+1)*Setup!$B$22</f>
        <v>0</v>
      </c>
    </row>
    <row r="613" customFormat="false" ht="15" hidden="false" customHeight="false" outlineLevel="0" collapsed="false">
      <c r="A613" s="0" t="n">
        <v>608</v>
      </c>
      <c r="B613" s="0" t="n">
        <f aca="false">A613*Setup!$B$11/3600</f>
        <v>50.6666666666667</v>
      </c>
      <c r="C613" s="0" t="n">
        <f aca="false">Setup!$B$7+Setup!$B$8*COS(2*PI()*(B613-Setup!$B$9)/24)</f>
        <v>20.2412295168564</v>
      </c>
      <c r="D613" s="0" t="n">
        <f aca="false">(C613-E613)/Setup!$B$17</f>
        <v>-23.73789926065</v>
      </c>
      <c r="E613" s="0" t="n">
        <f aca="false">SUMPRODUCT('5N inverse'!$A$3:$Y$3,'5N mesh'!$B$37:$Z$37,$E612:$AC612)+'5N inverse'!$A$3*$C613/Setup!$B$17+INDEX('5N inverse'!$A$3:$Y$3,1,'5N mesh'!$B$7+1)*Setup!$B$22</f>
        <v>23.3271564207409</v>
      </c>
      <c r="F613" s="0" t="n">
        <f aca="false">SUMPRODUCT('5N inverse'!$A$4:$Y$4,'5N mesh'!$B$37:$Z$37,$E612:$AC612)+'5N inverse'!$A$4*$C613/Setup!$B$17+INDEX('5N inverse'!$A$4:$Y$4,1,'5N mesh'!$B$7+1)*Setup!$B$22</f>
        <v>21.9523446864973</v>
      </c>
      <c r="G613" s="0" t="n">
        <f aca="false">SUMPRODUCT('5N inverse'!$A$5:$Y$5,'5N mesh'!$B$37:$Z$37,$E612:$AC612)+'5N inverse'!$A$5*$C613/Setup!$B$17+INDEX('5N inverse'!$A$5:$Y$5,1,'5N mesh'!$B$7+1)*Setup!$B$22</f>
        <v>19.2027212180103</v>
      </c>
      <c r="H613" s="0" t="n">
        <f aca="false">SUMPRODUCT('5N inverse'!$A$6:$Y$6,'5N mesh'!$B$37:$Z$37,$E612:$AC612)+'5N inverse'!$A$6*$C613/Setup!$B$17+INDEX('5N inverse'!$A$6:$Y$6,1,'5N mesh'!$B$7+1)*Setup!$B$22</f>
        <v>16.4530977495232</v>
      </c>
      <c r="I613" s="0" t="n">
        <f aca="false">SUMPRODUCT('5N inverse'!$A$7:$Y$7,'5N mesh'!$B$37:$Z$37,$E612:$AC612)+'5N inverse'!$A$7*$C613/Setup!$B$17+INDEX('5N inverse'!$A$7:$Y$7,1,'5N mesh'!$B$7+1)*Setup!$B$22</f>
        <v>15.0782860152796</v>
      </c>
      <c r="J613" s="0" t="n">
        <f aca="false">SUMPRODUCT('5N inverse'!$A$8:$Y$8,'5N mesh'!$B$37:$Z$37,$E612:$AC612)+'5N inverse'!$A$8*$C613/Setup!$B$17+INDEX('5N inverse'!$A$8:$Y$8,1,'5N mesh'!$B$7+1)*Setup!$B$22</f>
        <v>0</v>
      </c>
      <c r="K613" s="0" t="n">
        <f aca="false">SUMPRODUCT('5N inverse'!$A$9:$Y$9,'5N mesh'!$B$37:$Z$37,$E612:$AC612)+'5N inverse'!$A$9*$C613/Setup!$B$17+INDEX('5N inverse'!$A$9:$Y$9,1,'5N mesh'!$B$7+1)*Setup!$B$22</f>
        <v>0</v>
      </c>
      <c r="L613" s="0" t="n">
        <f aca="false">SUMPRODUCT('5N inverse'!$A$10:$Y$10,'5N mesh'!$B$37:$Z$37,$E612:$AC612)+'5N inverse'!$A$10*$C613/Setup!$B$17+INDEX('5N inverse'!$A$10:$Y$10,1,'5N mesh'!$B$7+1)*Setup!$B$22</f>
        <v>0</v>
      </c>
      <c r="M613" s="0" t="n">
        <f aca="false">SUMPRODUCT('5N inverse'!$A$11:$Y$11,'5N mesh'!$B$37:$Z$37,$E612:$AC612)+'5N inverse'!$A$11*$C613/Setup!$B$17+INDEX('5N inverse'!$A$11:$Y$11,1,'5N mesh'!$B$7+1)*Setup!$B$22</f>
        <v>0</v>
      </c>
      <c r="N613" s="0" t="n">
        <f aca="false">SUMPRODUCT('5N inverse'!$A$12:$Y$12,'5N mesh'!$B$37:$Z$37,$E612:$AC612)+'5N inverse'!$A$12*$C613/Setup!$B$17+INDEX('5N inverse'!$A$12:$Y$12,1,'5N mesh'!$B$7+1)*Setup!$B$22</f>
        <v>0</v>
      </c>
      <c r="O613" s="0" t="n">
        <f aca="false">SUMPRODUCT('5N inverse'!$A$13:$Y$13,'5N mesh'!$B$37:$Z$37,$E612:$AC612)+'5N inverse'!$A$13*$C613/Setup!$B$17+INDEX('5N inverse'!$A$13:$Y$13,1,'5N mesh'!$B$7+1)*Setup!$B$22</f>
        <v>0</v>
      </c>
      <c r="P613" s="0" t="n">
        <f aca="false">SUMPRODUCT('5N inverse'!$A$14:$Y$14,'5N mesh'!$B$37:$Z$37,$E612:$AC612)+'5N inverse'!$A$14*$C613/Setup!$B$17+INDEX('5N inverse'!$A$14:$Y$14,1,'5N mesh'!$B$7+1)*Setup!$B$22</f>
        <v>0</v>
      </c>
      <c r="Q613" s="0" t="n">
        <f aca="false">SUMPRODUCT('5N inverse'!$A$15:$Y$15,'5N mesh'!$B$37:$Z$37,$E612:$AC612)+'5N inverse'!$A$15*$C613/Setup!$B$17+INDEX('5N inverse'!$A$15:$Y$15,1,'5N mesh'!$B$7+1)*Setup!$B$22</f>
        <v>0</v>
      </c>
      <c r="R613" s="0" t="n">
        <f aca="false">SUMPRODUCT('5N inverse'!$A$16:$Y$16,'5N mesh'!$B$37:$Z$37,$E612:$AC612)+'5N inverse'!$A$16*$C613/Setup!$B$17+INDEX('5N inverse'!$A$16:$Y$16,1,'5N mesh'!$B$7+1)*Setup!$B$22</f>
        <v>0</v>
      </c>
      <c r="S613" s="0" t="n">
        <f aca="false">SUMPRODUCT('5N inverse'!$A$17:$Y$17,'5N mesh'!$B$37:$Z$37,$E612:$AC612)+'5N inverse'!$A$17*$C613/Setup!$B$17+INDEX('5N inverse'!$A$17:$Y$17,1,'5N mesh'!$B$7+1)*Setup!$B$22</f>
        <v>0</v>
      </c>
      <c r="T613" s="0" t="n">
        <f aca="false">SUMPRODUCT('5N inverse'!$A$18:$Y$18,'5N mesh'!$B$37:$Z$37,$E612:$AC612)+'5N inverse'!$A$18*$C613/Setup!$B$17+INDEX('5N inverse'!$A$18:$Y$18,1,'5N mesh'!$B$7+1)*Setup!$B$22</f>
        <v>0</v>
      </c>
      <c r="U613" s="0" t="n">
        <f aca="false">SUMPRODUCT('5N inverse'!$A$19:$Y$19,'5N mesh'!$B$37:$Z$37,$E612:$AC612)+'5N inverse'!$A$19*$C613/Setup!$B$17+INDEX('5N inverse'!$A$19:$Y$19,1,'5N mesh'!$B$7+1)*Setup!$B$22</f>
        <v>0</v>
      </c>
      <c r="V613" s="0" t="n">
        <f aca="false">SUMPRODUCT('5N inverse'!$A$20:$Y$20,'5N mesh'!$B$37:$Z$37,$E612:$AC612)+'5N inverse'!$A$20*$C613/Setup!$B$17+INDEX('5N inverse'!$A$20:$Y$20,1,'5N mesh'!$B$7+1)*Setup!$B$22</f>
        <v>0</v>
      </c>
      <c r="W613" s="0" t="n">
        <f aca="false">SUMPRODUCT('5N inverse'!$A$21:$Y$21,'5N mesh'!$B$37:$Z$37,$E612:$AC612)+'5N inverse'!$A$21*$C613/Setup!$B$17+INDEX('5N inverse'!$A$21:$Y$21,1,'5N mesh'!$B$7+1)*Setup!$B$22</f>
        <v>0</v>
      </c>
      <c r="X613" s="0" t="n">
        <f aca="false">SUMPRODUCT('5N inverse'!$A$22:$Y$22,'5N mesh'!$B$37:$Z$37,$E612:$AC612)+'5N inverse'!$A$22*$C613/Setup!$B$17+INDEX('5N inverse'!$A$22:$Y$22,1,'5N mesh'!$B$7+1)*Setup!$B$22</f>
        <v>0</v>
      </c>
      <c r="Y613" s="0" t="n">
        <f aca="false">SUMPRODUCT('5N inverse'!$A$23:$Y$23,'5N mesh'!$B$37:$Z$37,$E612:$AC612)+'5N inverse'!$A$23*$C613/Setup!$B$17+INDEX('5N inverse'!$A$23:$Y$23,1,'5N mesh'!$B$7+1)*Setup!$B$22</f>
        <v>0</v>
      </c>
      <c r="Z613" s="0" t="n">
        <f aca="false">SUMPRODUCT('5N inverse'!$A$24:$Y$24,'5N mesh'!$B$37:$Z$37,$E612:$AC612)+'5N inverse'!$A$24*$C613/Setup!$B$17+INDEX('5N inverse'!$A$24:$Y$24,1,'5N mesh'!$B$7+1)*Setup!$B$22</f>
        <v>0</v>
      </c>
      <c r="AA613" s="0" t="n">
        <f aca="false">SUMPRODUCT('5N inverse'!$A$25:$Y$25,'5N mesh'!$B$37:$Z$37,$E612:$AC612)+'5N inverse'!$A$25*$C613/Setup!$B$17+INDEX('5N inverse'!$A$25:$Y$25,1,'5N mesh'!$B$7+1)*Setup!$B$22</f>
        <v>0</v>
      </c>
      <c r="AB613" s="0" t="n">
        <f aca="false">SUMPRODUCT('5N inverse'!$A$26:$Y$26,'5N mesh'!$B$37:$Z$37,$E612:$AC612)+'5N inverse'!$A$26*$C613/Setup!$B$17+INDEX('5N inverse'!$A$26:$Y$26,1,'5N mesh'!$B$7+1)*Setup!$B$22</f>
        <v>0</v>
      </c>
      <c r="AC613" s="0" t="n">
        <f aca="false">SUMPRODUCT('5N inverse'!$A$27:$Y$27,'5N mesh'!$B$37:$Z$37,$E612:$AC612)+'5N inverse'!$A$27*$C613/Setup!$B$17+INDEX('5N inverse'!$A$27:$Y$27,1,'5N mesh'!$B$7+1)*Setup!$B$22</f>
        <v>0</v>
      </c>
    </row>
    <row r="614" customFormat="false" ht="15" hidden="false" customHeight="false" outlineLevel="0" collapsed="false">
      <c r="A614" s="0" t="n">
        <v>609</v>
      </c>
      <c r="B614" s="0" t="n">
        <f aca="false">A614*Setup!$B$11/3600</f>
        <v>50.75</v>
      </c>
      <c r="C614" s="0" t="n">
        <f aca="false">Setup!$B$7+Setup!$B$8*COS(2*PI()*(B614-Setup!$B$9)/24)</f>
        <v>20.2122794820196</v>
      </c>
      <c r="D614" s="0" t="n">
        <f aca="false">(C614-E614)/Setup!$B$17</f>
        <v>-23.6278272340093</v>
      </c>
      <c r="E614" s="0" t="n">
        <f aca="false">SUMPRODUCT('5N inverse'!$A$3:$Y$3,'5N mesh'!$B$37:$Z$37,$E613:$AC613)+'5N inverse'!$A$3*$C614/Setup!$B$17+INDEX('5N inverse'!$A$3:$Y$3,1,'5N mesh'!$B$7+1)*Setup!$B$22</f>
        <v>23.2838970224408</v>
      </c>
      <c r="F614" s="0" t="n">
        <f aca="false">SUMPRODUCT('5N inverse'!$A$4:$Y$4,'5N mesh'!$B$37:$Z$37,$E613:$AC613)+'5N inverse'!$A$4*$C614/Setup!$B$17+INDEX('5N inverse'!$A$4:$Y$4,1,'5N mesh'!$B$7+1)*Setup!$B$22</f>
        <v>21.9162410997869</v>
      </c>
      <c r="G614" s="0" t="n">
        <f aca="false">SUMPRODUCT('5N inverse'!$A$5:$Y$5,'5N mesh'!$B$37:$Z$37,$E613:$AC613)+'5N inverse'!$A$5*$C614/Setup!$B$17+INDEX('5N inverse'!$A$5:$Y$5,1,'5N mesh'!$B$7+1)*Setup!$B$22</f>
        <v>19.1809292544793</v>
      </c>
      <c r="H614" s="0" t="n">
        <f aca="false">SUMPRODUCT('5N inverse'!$A$6:$Y$6,'5N mesh'!$B$37:$Z$37,$E613:$AC613)+'5N inverse'!$A$6*$C614/Setup!$B$17+INDEX('5N inverse'!$A$6:$Y$6,1,'5N mesh'!$B$7+1)*Setup!$B$22</f>
        <v>16.4456174091716</v>
      </c>
      <c r="I614" s="0" t="n">
        <f aca="false">SUMPRODUCT('5N inverse'!$A$7:$Y$7,'5N mesh'!$B$37:$Z$37,$E613:$AC613)+'5N inverse'!$A$7*$C614/Setup!$B$17+INDEX('5N inverse'!$A$7:$Y$7,1,'5N mesh'!$B$7+1)*Setup!$B$22</f>
        <v>15.0779614865177</v>
      </c>
      <c r="J614" s="0" t="n">
        <f aca="false">SUMPRODUCT('5N inverse'!$A$8:$Y$8,'5N mesh'!$B$37:$Z$37,$E613:$AC613)+'5N inverse'!$A$8*$C614/Setup!$B$17+INDEX('5N inverse'!$A$8:$Y$8,1,'5N mesh'!$B$7+1)*Setup!$B$22</f>
        <v>0</v>
      </c>
      <c r="K614" s="0" t="n">
        <f aca="false">SUMPRODUCT('5N inverse'!$A$9:$Y$9,'5N mesh'!$B$37:$Z$37,$E613:$AC613)+'5N inverse'!$A$9*$C614/Setup!$B$17+INDEX('5N inverse'!$A$9:$Y$9,1,'5N mesh'!$B$7+1)*Setup!$B$22</f>
        <v>0</v>
      </c>
      <c r="L614" s="0" t="n">
        <f aca="false">SUMPRODUCT('5N inverse'!$A$10:$Y$10,'5N mesh'!$B$37:$Z$37,$E613:$AC613)+'5N inverse'!$A$10*$C614/Setup!$B$17+INDEX('5N inverse'!$A$10:$Y$10,1,'5N mesh'!$B$7+1)*Setup!$B$22</f>
        <v>0</v>
      </c>
      <c r="M614" s="0" t="n">
        <f aca="false">SUMPRODUCT('5N inverse'!$A$11:$Y$11,'5N mesh'!$B$37:$Z$37,$E613:$AC613)+'5N inverse'!$A$11*$C614/Setup!$B$17+INDEX('5N inverse'!$A$11:$Y$11,1,'5N mesh'!$B$7+1)*Setup!$B$22</f>
        <v>0</v>
      </c>
      <c r="N614" s="0" t="n">
        <f aca="false">SUMPRODUCT('5N inverse'!$A$12:$Y$12,'5N mesh'!$B$37:$Z$37,$E613:$AC613)+'5N inverse'!$A$12*$C614/Setup!$B$17+INDEX('5N inverse'!$A$12:$Y$12,1,'5N mesh'!$B$7+1)*Setup!$B$22</f>
        <v>0</v>
      </c>
      <c r="O614" s="0" t="n">
        <f aca="false">SUMPRODUCT('5N inverse'!$A$13:$Y$13,'5N mesh'!$B$37:$Z$37,$E613:$AC613)+'5N inverse'!$A$13*$C614/Setup!$B$17+INDEX('5N inverse'!$A$13:$Y$13,1,'5N mesh'!$B$7+1)*Setup!$B$22</f>
        <v>0</v>
      </c>
      <c r="P614" s="0" t="n">
        <f aca="false">SUMPRODUCT('5N inverse'!$A$14:$Y$14,'5N mesh'!$B$37:$Z$37,$E613:$AC613)+'5N inverse'!$A$14*$C614/Setup!$B$17+INDEX('5N inverse'!$A$14:$Y$14,1,'5N mesh'!$B$7+1)*Setup!$B$22</f>
        <v>0</v>
      </c>
      <c r="Q614" s="0" t="n">
        <f aca="false">SUMPRODUCT('5N inverse'!$A$15:$Y$15,'5N mesh'!$B$37:$Z$37,$E613:$AC613)+'5N inverse'!$A$15*$C614/Setup!$B$17+INDEX('5N inverse'!$A$15:$Y$15,1,'5N mesh'!$B$7+1)*Setup!$B$22</f>
        <v>0</v>
      </c>
      <c r="R614" s="0" t="n">
        <f aca="false">SUMPRODUCT('5N inverse'!$A$16:$Y$16,'5N mesh'!$B$37:$Z$37,$E613:$AC613)+'5N inverse'!$A$16*$C614/Setup!$B$17+INDEX('5N inverse'!$A$16:$Y$16,1,'5N mesh'!$B$7+1)*Setup!$B$22</f>
        <v>0</v>
      </c>
      <c r="S614" s="0" t="n">
        <f aca="false">SUMPRODUCT('5N inverse'!$A$17:$Y$17,'5N mesh'!$B$37:$Z$37,$E613:$AC613)+'5N inverse'!$A$17*$C614/Setup!$B$17+INDEX('5N inverse'!$A$17:$Y$17,1,'5N mesh'!$B$7+1)*Setup!$B$22</f>
        <v>0</v>
      </c>
      <c r="T614" s="0" t="n">
        <f aca="false">SUMPRODUCT('5N inverse'!$A$18:$Y$18,'5N mesh'!$B$37:$Z$37,$E613:$AC613)+'5N inverse'!$A$18*$C614/Setup!$B$17+INDEX('5N inverse'!$A$18:$Y$18,1,'5N mesh'!$B$7+1)*Setup!$B$22</f>
        <v>0</v>
      </c>
      <c r="U614" s="0" t="n">
        <f aca="false">SUMPRODUCT('5N inverse'!$A$19:$Y$19,'5N mesh'!$B$37:$Z$37,$E613:$AC613)+'5N inverse'!$A$19*$C614/Setup!$B$17+INDEX('5N inverse'!$A$19:$Y$19,1,'5N mesh'!$B$7+1)*Setup!$B$22</f>
        <v>0</v>
      </c>
      <c r="V614" s="0" t="n">
        <f aca="false">SUMPRODUCT('5N inverse'!$A$20:$Y$20,'5N mesh'!$B$37:$Z$37,$E613:$AC613)+'5N inverse'!$A$20*$C614/Setup!$B$17+INDEX('5N inverse'!$A$20:$Y$20,1,'5N mesh'!$B$7+1)*Setup!$B$22</f>
        <v>0</v>
      </c>
      <c r="W614" s="0" t="n">
        <f aca="false">SUMPRODUCT('5N inverse'!$A$21:$Y$21,'5N mesh'!$B$37:$Z$37,$E613:$AC613)+'5N inverse'!$A$21*$C614/Setup!$B$17+INDEX('5N inverse'!$A$21:$Y$21,1,'5N mesh'!$B$7+1)*Setup!$B$22</f>
        <v>0</v>
      </c>
      <c r="X614" s="0" t="n">
        <f aca="false">SUMPRODUCT('5N inverse'!$A$22:$Y$22,'5N mesh'!$B$37:$Z$37,$E613:$AC613)+'5N inverse'!$A$22*$C614/Setup!$B$17+INDEX('5N inverse'!$A$22:$Y$22,1,'5N mesh'!$B$7+1)*Setup!$B$22</f>
        <v>0</v>
      </c>
      <c r="Y614" s="0" t="n">
        <f aca="false">SUMPRODUCT('5N inverse'!$A$23:$Y$23,'5N mesh'!$B$37:$Z$37,$E613:$AC613)+'5N inverse'!$A$23*$C614/Setup!$B$17+INDEX('5N inverse'!$A$23:$Y$23,1,'5N mesh'!$B$7+1)*Setup!$B$22</f>
        <v>0</v>
      </c>
      <c r="Z614" s="0" t="n">
        <f aca="false">SUMPRODUCT('5N inverse'!$A$24:$Y$24,'5N mesh'!$B$37:$Z$37,$E613:$AC613)+'5N inverse'!$A$24*$C614/Setup!$B$17+INDEX('5N inverse'!$A$24:$Y$24,1,'5N mesh'!$B$7+1)*Setup!$B$22</f>
        <v>0</v>
      </c>
      <c r="AA614" s="0" t="n">
        <f aca="false">SUMPRODUCT('5N inverse'!$A$25:$Y$25,'5N mesh'!$B$37:$Z$37,$E613:$AC613)+'5N inverse'!$A$25*$C614/Setup!$B$17+INDEX('5N inverse'!$A$25:$Y$25,1,'5N mesh'!$B$7+1)*Setup!$B$22</f>
        <v>0</v>
      </c>
      <c r="AB614" s="0" t="n">
        <f aca="false">SUMPRODUCT('5N inverse'!$A$26:$Y$26,'5N mesh'!$B$37:$Z$37,$E613:$AC613)+'5N inverse'!$A$26*$C614/Setup!$B$17+INDEX('5N inverse'!$A$26:$Y$26,1,'5N mesh'!$B$7+1)*Setup!$B$22</f>
        <v>0</v>
      </c>
      <c r="AC614" s="0" t="n">
        <f aca="false">SUMPRODUCT('5N inverse'!$A$27:$Y$27,'5N mesh'!$B$37:$Z$37,$E613:$AC613)+'5N inverse'!$A$27*$C614/Setup!$B$17+INDEX('5N inverse'!$A$27:$Y$27,1,'5N mesh'!$B$7+1)*Setup!$B$22</f>
        <v>0</v>
      </c>
    </row>
    <row r="615" customFormat="false" ht="15" hidden="false" customHeight="false" outlineLevel="0" collapsed="false">
      <c r="A615" s="0" t="n">
        <v>610</v>
      </c>
      <c r="B615" s="0" t="n">
        <f aca="false">A615*Setup!$B$11/3600</f>
        <v>50.8333333333333</v>
      </c>
      <c r="C615" s="0" t="n">
        <f aca="false">Setup!$B$7+Setup!$B$8*COS(2*PI()*(B615-Setup!$B$9)/24)</f>
        <v>20.1851321970071</v>
      </c>
      <c r="D615" s="0" t="n">
        <f aca="false">(C615-E615)/Setup!$B$17</f>
        <v>-23.5056098992879</v>
      </c>
      <c r="E615" s="0" t="n">
        <f aca="false">SUMPRODUCT('5N inverse'!$A$3:$Y$3,'5N mesh'!$B$37:$Z$37,$E614:$AC614)+'5N inverse'!$A$3*$C615/Setup!$B$17+INDEX('5N inverse'!$A$3:$Y$3,1,'5N mesh'!$B$7+1)*Setup!$B$22</f>
        <v>23.2408614839145</v>
      </c>
      <c r="F615" s="0" t="n">
        <f aca="false">SUMPRODUCT('5N inverse'!$A$4:$Y$4,'5N mesh'!$B$37:$Z$37,$E614:$AC614)+'5N inverse'!$A$4*$C615/Setup!$B$17+INDEX('5N inverse'!$A$4:$Y$4,1,'5N mesh'!$B$7+1)*Setup!$B$22</f>
        <v>21.8803237796751</v>
      </c>
      <c r="G615" s="0" t="n">
        <f aca="false">SUMPRODUCT('5N inverse'!$A$5:$Y$5,'5N mesh'!$B$37:$Z$37,$E614:$AC614)+'5N inverse'!$A$5*$C615/Setup!$B$17+INDEX('5N inverse'!$A$5:$Y$5,1,'5N mesh'!$B$7+1)*Setup!$B$22</f>
        <v>19.1592483711962</v>
      </c>
      <c r="H615" s="0" t="n">
        <f aca="false">SUMPRODUCT('5N inverse'!$A$6:$Y$6,'5N mesh'!$B$37:$Z$37,$E614:$AC614)+'5N inverse'!$A$6*$C615/Setup!$B$17+INDEX('5N inverse'!$A$6:$Y$6,1,'5N mesh'!$B$7+1)*Setup!$B$22</f>
        <v>16.4381729627174</v>
      </c>
      <c r="I615" s="0" t="n">
        <f aca="false">SUMPRODUCT('5N inverse'!$A$7:$Y$7,'5N mesh'!$B$37:$Z$37,$E614:$AC614)+'5N inverse'!$A$7*$C615/Setup!$B$17+INDEX('5N inverse'!$A$7:$Y$7,1,'5N mesh'!$B$7+1)*Setup!$B$22</f>
        <v>15.0776352584779</v>
      </c>
      <c r="J615" s="0" t="n">
        <f aca="false">SUMPRODUCT('5N inverse'!$A$8:$Y$8,'5N mesh'!$B$37:$Z$37,$E614:$AC614)+'5N inverse'!$A$8*$C615/Setup!$B$17+INDEX('5N inverse'!$A$8:$Y$8,1,'5N mesh'!$B$7+1)*Setup!$B$22</f>
        <v>0</v>
      </c>
      <c r="K615" s="0" t="n">
        <f aca="false">SUMPRODUCT('5N inverse'!$A$9:$Y$9,'5N mesh'!$B$37:$Z$37,$E614:$AC614)+'5N inverse'!$A$9*$C615/Setup!$B$17+INDEX('5N inverse'!$A$9:$Y$9,1,'5N mesh'!$B$7+1)*Setup!$B$22</f>
        <v>0</v>
      </c>
      <c r="L615" s="0" t="n">
        <f aca="false">SUMPRODUCT('5N inverse'!$A$10:$Y$10,'5N mesh'!$B$37:$Z$37,$E614:$AC614)+'5N inverse'!$A$10*$C615/Setup!$B$17+INDEX('5N inverse'!$A$10:$Y$10,1,'5N mesh'!$B$7+1)*Setup!$B$22</f>
        <v>0</v>
      </c>
      <c r="M615" s="0" t="n">
        <f aca="false">SUMPRODUCT('5N inverse'!$A$11:$Y$11,'5N mesh'!$B$37:$Z$37,$E614:$AC614)+'5N inverse'!$A$11*$C615/Setup!$B$17+INDEX('5N inverse'!$A$11:$Y$11,1,'5N mesh'!$B$7+1)*Setup!$B$22</f>
        <v>0</v>
      </c>
      <c r="N615" s="0" t="n">
        <f aca="false">SUMPRODUCT('5N inverse'!$A$12:$Y$12,'5N mesh'!$B$37:$Z$37,$E614:$AC614)+'5N inverse'!$A$12*$C615/Setup!$B$17+INDEX('5N inverse'!$A$12:$Y$12,1,'5N mesh'!$B$7+1)*Setup!$B$22</f>
        <v>0</v>
      </c>
      <c r="O615" s="0" t="n">
        <f aca="false">SUMPRODUCT('5N inverse'!$A$13:$Y$13,'5N mesh'!$B$37:$Z$37,$E614:$AC614)+'5N inverse'!$A$13*$C615/Setup!$B$17+INDEX('5N inverse'!$A$13:$Y$13,1,'5N mesh'!$B$7+1)*Setup!$B$22</f>
        <v>0</v>
      </c>
      <c r="P615" s="0" t="n">
        <f aca="false">SUMPRODUCT('5N inverse'!$A$14:$Y$14,'5N mesh'!$B$37:$Z$37,$E614:$AC614)+'5N inverse'!$A$14*$C615/Setup!$B$17+INDEX('5N inverse'!$A$14:$Y$14,1,'5N mesh'!$B$7+1)*Setup!$B$22</f>
        <v>0</v>
      </c>
      <c r="Q615" s="0" t="n">
        <f aca="false">SUMPRODUCT('5N inverse'!$A$15:$Y$15,'5N mesh'!$B$37:$Z$37,$E614:$AC614)+'5N inverse'!$A$15*$C615/Setup!$B$17+INDEX('5N inverse'!$A$15:$Y$15,1,'5N mesh'!$B$7+1)*Setup!$B$22</f>
        <v>0</v>
      </c>
      <c r="R615" s="0" t="n">
        <f aca="false">SUMPRODUCT('5N inverse'!$A$16:$Y$16,'5N mesh'!$B$37:$Z$37,$E614:$AC614)+'5N inverse'!$A$16*$C615/Setup!$B$17+INDEX('5N inverse'!$A$16:$Y$16,1,'5N mesh'!$B$7+1)*Setup!$B$22</f>
        <v>0</v>
      </c>
      <c r="S615" s="0" t="n">
        <f aca="false">SUMPRODUCT('5N inverse'!$A$17:$Y$17,'5N mesh'!$B$37:$Z$37,$E614:$AC614)+'5N inverse'!$A$17*$C615/Setup!$B$17+INDEX('5N inverse'!$A$17:$Y$17,1,'5N mesh'!$B$7+1)*Setup!$B$22</f>
        <v>0</v>
      </c>
      <c r="T615" s="0" t="n">
        <f aca="false">SUMPRODUCT('5N inverse'!$A$18:$Y$18,'5N mesh'!$B$37:$Z$37,$E614:$AC614)+'5N inverse'!$A$18*$C615/Setup!$B$17+INDEX('5N inverse'!$A$18:$Y$18,1,'5N mesh'!$B$7+1)*Setup!$B$22</f>
        <v>0</v>
      </c>
      <c r="U615" s="0" t="n">
        <f aca="false">SUMPRODUCT('5N inverse'!$A$19:$Y$19,'5N mesh'!$B$37:$Z$37,$E614:$AC614)+'5N inverse'!$A$19*$C615/Setup!$B$17+INDEX('5N inverse'!$A$19:$Y$19,1,'5N mesh'!$B$7+1)*Setup!$B$22</f>
        <v>0</v>
      </c>
      <c r="V615" s="0" t="n">
        <f aca="false">SUMPRODUCT('5N inverse'!$A$20:$Y$20,'5N mesh'!$B$37:$Z$37,$E614:$AC614)+'5N inverse'!$A$20*$C615/Setup!$B$17+INDEX('5N inverse'!$A$20:$Y$20,1,'5N mesh'!$B$7+1)*Setup!$B$22</f>
        <v>0</v>
      </c>
      <c r="W615" s="0" t="n">
        <f aca="false">SUMPRODUCT('5N inverse'!$A$21:$Y$21,'5N mesh'!$B$37:$Z$37,$E614:$AC614)+'5N inverse'!$A$21*$C615/Setup!$B$17+INDEX('5N inverse'!$A$21:$Y$21,1,'5N mesh'!$B$7+1)*Setup!$B$22</f>
        <v>0</v>
      </c>
      <c r="X615" s="0" t="n">
        <f aca="false">SUMPRODUCT('5N inverse'!$A$22:$Y$22,'5N mesh'!$B$37:$Z$37,$E614:$AC614)+'5N inverse'!$A$22*$C615/Setup!$B$17+INDEX('5N inverse'!$A$22:$Y$22,1,'5N mesh'!$B$7+1)*Setup!$B$22</f>
        <v>0</v>
      </c>
      <c r="Y615" s="0" t="n">
        <f aca="false">SUMPRODUCT('5N inverse'!$A$23:$Y$23,'5N mesh'!$B$37:$Z$37,$E614:$AC614)+'5N inverse'!$A$23*$C615/Setup!$B$17+INDEX('5N inverse'!$A$23:$Y$23,1,'5N mesh'!$B$7+1)*Setup!$B$22</f>
        <v>0</v>
      </c>
      <c r="Z615" s="0" t="n">
        <f aca="false">SUMPRODUCT('5N inverse'!$A$24:$Y$24,'5N mesh'!$B$37:$Z$37,$E614:$AC614)+'5N inverse'!$A$24*$C615/Setup!$B$17+INDEX('5N inverse'!$A$24:$Y$24,1,'5N mesh'!$B$7+1)*Setup!$B$22</f>
        <v>0</v>
      </c>
      <c r="AA615" s="0" t="n">
        <f aca="false">SUMPRODUCT('5N inverse'!$A$25:$Y$25,'5N mesh'!$B$37:$Z$37,$E614:$AC614)+'5N inverse'!$A$25*$C615/Setup!$B$17+INDEX('5N inverse'!$A$25:$Y$25,1,'5N mesh'!$B$7+1)*Setup!$B$22</f>
        <v>0</v>
      </c>
      <c r="AB615" s="0" t="n">
        <f aca="false">SUMPRODUCT('5N inverse'!$A$26:$Y$26,'5N mesh'!$B$37:$Z$37,$E614:$AC614)+'5N inverse'!$A$26*$C615/Setup!$B$17+INDEX('5N inverse'!$A$26:$Y$26,1,'5N mesh'!$B$7+1)*Setup!$B$22</f>
        <v>0</v>
      </c>
      <c r="AC615" s="0" t="n">
        <f aca="false">SUMPRODUCT('5N inverse'!$A$27:$Y$27,'5N mesh'!$B$37:$Z$37,$E614:$AC614)+'5N inverse'!$A$27*$C615/Setup!$B$17+INDEX('5N inverse'!$A$27:$Y$27,1,'5N mesh'!$B$7+1)*Setup!$B$22</f>
        <v>0</v>
      </c>
    </row>
    <row r="616" customFormat="false" ht="15" hidden="false" customHeight="false" outlineLevel="0" collapsed="false">
      <c r="A616" s="0" t="n">
        <v>611</v>
      </c>
      <c r="B616" s="0" t="n">
        <f aca="false">A616*Setup!$B$11/3600</f>
        <v>50.9166666666667</v>
      </c>
      <c r="C616" s="0" t="n">
        <f aca="false">Setup!$B$7+Setup!$B$8*COS(2*PI()*(B616-Setup!$B$9)/24)</f>
        <v>20.1598005824563</v>
      </c>
      <c r="D616" s="0" t="n">
        <f aca="false">(C616-E616)/Setup!$B$17</f>
        <v>-23.3713056116859</v>
      </c>
      <c r="E616" s="0" t="n">
        <f aca="false">SUMPRODUCT('5N inverse'!$A$3:$Y$3,'5N mesh'!$B$37:$Z$37,$E615:$AC615)+'5N inverse'!$A$3*$C616/Setup!$B$17+INDEX('5N inverse'!$A$3:$Y$3,1,'5N mesh'!$B$7+1)*Setup!$B$22</f>
        <v>23.1980703119755</v>
      </c>
      <c r="F616" s="0" t="n">
        <f aca="false">SUMPRODUCT('5N inverse'!$A$4:$Y$4,'5N mesh'!$B$37:$Z$37,$E615:$AC615)+'5N inverse'!$A$4*$C616/Setup!$B$17+INDEX('5N inverse'!$A$4:$Y$4,1,'5N mesh'!$B$7+1)*Setup!$B$22</f>
        <v>21.8446098411007</v>
      </c>
      <c r="G616" s="0" t="n">
        <f aca="false">SUMPRODUCT('5N inverse'!$A$5:$Y$5,'5N mesh'!$B$37:$Z$37,$E615:$AC615)+'5N inverse'!$A$5*$C616/Setup!$B$17+INDEX('5N inverse'!$A$5:$Y$5,1,'5N mesh'!$B$7+1)*Setup!$B$22</f>
        <v>19.1376888993513</v>
      </c>
      <c r="H616" s="0" t="n">
        <f aca="false">SUMPRODUCT('5N inverse'!$A$6:$Y$6,'5N mesh'!$B$37:$Z$37,$E615:$AC615)+'5N inverse'!$A$6*$C616/Setup!$B$17+INDEX('5N inverse'!$A$6:$Y$6,1,'5N mesh'!$B$7+1)*Setup!$B$22</f>
        <v>16.4307679576018</v>
      </c>
      <c r="I616" s="0" t="n">
        <f aca="false">SUMPRODUCT('5N inverse'!$A$7:$Y$7,'5N mesh'!$B$37:$Z$37,$E615:$AC615)+'5N inverse'!$A$7*$C616/Setup!$B$17+INDEX('5N inverse'!$A$7:$Y$7,1,'5N mesh'!$B$7+1)*Setup!$B$22</f>
        <v>15.0773074867271</v>
      </c>
      <c r="J616" s="0" t="n">
        <f aca="false">SUMPRODUCT('5N inverse'!$A$8:$Y$8,'5N mesh'!$B$37:$Z$37,$E615:$AC615)+'5N inverse'!$A$8*$C616/Setup!$B$17+INDEX('5N inverse'!$A$8:$Y$8,1,'5N mesh'!$B$7+1)*Setup!$B$22</f>
        <v>0</v>
      </c>
      <c r="K616" s="0" t="n">
        <f aca="false">SUMPRODUCT('5N inverse'!$A$9:$Y$9,'5N mesh'!$B$37:$Z$37,$E615:$AC615)+'5N inverse'!$A$9*$C616/Setup!$B$17+INDEX('5N inverse'!$A$9:$Y$9,1,'5N mesh'!$B$7+1)*Setup!$B$22</f>
        <v>0</v>
      </c>
      <c r="L616" s="0" t="n">
        <f aca="false">SUMPRODUCT('5N inverse'!$A$10:$Y$10,'5N mesh'!$B$37:$Z$37,$E615:$AC615)+'5N inverse'!$A$10*$C616/Setup!$B$17+INDEX('5N inverse'!$A$10:$Y$10,1,'5N mesh'!$B$7+1)*Setup!$B$22</f>
        <v>0</v>
      </c>
      <c r="M616" s="0" t="n">
        <f aca="false">SUMPRODUCT('5N inverse'!$A$11:$Y$11,'5N mesh'!$B$37:$Z$37,$E615:$AC615)+'5N inverse'!$A$11*$C616/Setup!$B$17+INDEX('5N inverse'!$A$11:$Y$11,1,'5N mesh'!$B$7+1)*Setup!$B$22</f>
        <v>0</v>
      </c>
      <c r="N616" s="0" t="n">
        <f aca="false">SUMPRODUCT('5N inverse'!$A$12:$Y$12,'5N mesh'!$B$37:$Z$37,$E615:$AC615)+'5N inverse'!$A$12*$C616/Setup!$B$17+INDEX('5N inverse'!$A$12:$Y$12,1,'5N mesh'!$B$7+1)*Setup!$B$22</f>
        <v>0</v>
      </c>
      <c r="O616" s="0" t="n">
        <f aca="false">SUMPRODUCT('5N inverse'!$A$13:$Y$13,'5N mesh'!$B$37:$Z$37,$E615:$AC615)+'5N inverse'!$A$13*$C616/Setup!$B$17+INDEX('5N inverse'!$A$13:$Y$13,1,'5N mesh'!$B$7+1)*Setup!$B$22</f>
        <v>0</v>
      </c>
      <c r="P616" s="0" t="n">
        <f aca="false">SUMPRODUCT('5N inverse'!$A$14:$Y$14,'5N mesh'!$B$37:$Z$37,$E615:$AC615)+'5N inverse'!$A$14*$C616/Setup!$B$17+INDEX('5N inverse'!$A$14:$Y$14,1,'5N mesh'!$B$7+1)*Setup!$B$22</f>
        <v>0</v>
      </c>
      <c r="Q616" s="0" t="n">
        <f aca="false">SUMPRODUCT('5N inverse'!$A$15:$Y$15,'5N mesh'!$B$37:$Z$37,$E615:$AC615)+'5N inverse'!$A$15*$C616/Setup!$B$17+INDEX('5N inverse'!$A$15:$Y$15,1,'5N mesh'!$B$7+1)*Setup!$B$22</f>
        <v>0</v>
      </c>
      <c r="R616" s="0" t="n">
        <f aca="false">SUMPRODUCT('5N inverse'!$A$16:$Y$16,'5N mesh'!$B$37:$Z$37,$E615:$AC615)+'5N inverse'!$A$16*$C616/Setup!$B$17+INDEX('5N inverse'!$A$16:$Y$16,1,'5N mesh'!$B$7+1)*Setup!$B$22</f>
        <v>0</v>
      </c>
      <c r="S616" s="0" t="n">
        <f aca="false">SUMPRODUCT('5N inverse'!$A$17:$Y$17,'5N mesh'!$B$37:$Z$37,$E615:$AC615)+'5N inverse'!$A$17*$C616/Setup!$B$17+INDEX('5N inverse'!$A$17:$Y$17,1,'5N mesh'!$B$7+1)*Setup!$B$22</f>
        <v>0</v>
      </c>
      <c r="T616" s="0" t="n">
        <f aca="false">SUMPRODUCT('5N inverse'!$A$18:$Y$18,'5N mesh'!$B$37:$Z$37,$E615:$AC615)+'5N inverse'!$A$18*$C616/Setup!$B$17+INDEX('5N inverse'!$A$18:$Y$18,1,'5N mesh'!$B$7+1)*Setup!$B$22</f>
        <v>0</v>
      </c>
      <c r="U616" s="0" t="n">
        <f aca="false">SUMPRODUCT('5N inverse'!$A$19:$Y$19,'5N mesh'!$B$37:$Z$37,$E615:$AC615)+'5N inverse'!$A$19*$C616/Setup!$B$17+INDEX('5N inverse'!$A$19:$Y$19,1,'5N mesh'!$B$7+1)*Setup!$B$22</f>
        <v>0</v>
      </c>
      <c r="V616" s="0" t="n">
        <f aca="false">SUMPRODUCT('5N inverse'!$A$20:$Y$20,'5N mesh'!$B$37:$Z$37,$E615:$AC615)+'5N inverse'!$A$20*$C616/Setup!$B$17+INDEX('5N inverse'!$A$20:$Y$20,1,'5N mesh'!$B$7+1)*Setup!$B$22</f>
        <v>0</v>
      </c>
      <c r="W616" s="0" t="n">
        <f aca="false">SUMPRODUCT('5N inverse'!$A$21:$Y$21,'5N mesh'!$B$37:$Z$37,$E615:$AC615)+'5N inverse'!$A$21*$C616/Setup!$B$17+INDEX('5N inverse'!$A$21:$Y$21,1,'5N mesh'!$B$7+1)*Setup!$B$22</f>
        <v>0</v>
      </c>
      <c r="X616" s="0" t="n">
        <f aca="false">SUMPRODUCT('5N inverse'!$A$22:$Y$22,'5N mesh'!$B$37:$Z$37,$E615:$AC615)+'5N inverse'!$A$22*$C616/Setup!$B$17+INDEX('5N inverse'!$A$22:$Y$22,1,'5N mesh'!$B$7+1)*Setup!$B$22</f>
        <v>0</v>
      </c>
      <c r="Y616" s="0" t="n">
        <f aca="false">SUMPRODUCT('5N inverse'!$A$23:$Y$23,'5N mesh'!$B$37:$Z$37,$E615:$AC615)+'5N inverse'!$A$23*$C616/Setup!$B$17+INDEX('5N inverse'!$A$23:$Y$23,1,'5N mesh'!$B$7+1)*Setup!$B$22</f>
        <v>0</v>
      </c>
      <c r="Z616" s="0" t="n">
        <f aca="false">SUMPRODUCT('5N inverse'!$A$24:$Y$24,'5N mesh'!$B$37:$Z$37,$E615:$AC615)+'5N inverse'!$A$24*$C616/Setup!$B$17+INDEX('5N inverse'!$A$24:$Y$24,1,'5N mesh'!$B$7+1)*Setup!$B$22</f>
        <v>0</v>
      </c>
      <c r="AA616" s="0" t="n">
        <f aca="false">SUMPRODUCT('5N inverse'!$A$25:$Y$25,'5N mesh'!$B$37:$Z$37,$E615:$AC615)+'5N inverse'!$A$25*$C616/Setup!$B$17+INDEX('5N inverse'!$A$25:$Y$25,1,'5N mesh'!$B$7+1)*Setup!$B$22</f>
        <v>0</v>
      </c>
      <c r="AB616" s="0" t="n">
        <f aca="false">SUMPRODUCT('5N inverse'!$A$26:$Y$26,'5N mesh'!$B$37:$Z$37,$E615:$AC615)+'5N inverse'!$A$26*$C616/Setup!$B$17+INDEX('5N inverse'!$A$26:$Y$26,1,'5N mesh'!$B$7+1)*Setup!$B$22</f>
        <v>0</v>
      </c>
      <c r="AC616" s="0" t="n">
        <f aca="false">SUMPRODUCT('5N inverse'!$A$27:$Y$27,'5N mesh'!$B$37:$Z$37,$E615:$AC615)+'5N inverse'!$A$27*$C616/Setup!$B$17+INDEX('5N inverse'!$A$27:$Y$27,1,'5N mesh'!$B$7+1)*Setup!$B$22</f>
        <v>0</v>
      </c>
    </row>
    <row r="617" customFormat="false" ht="15" hidden="false" customHeight="false" outlineLevel="0" collapsed="false">
      <c r="A617" s="0" t="n">
        <v>612</v>
      </c>
      <c r="B617" s="0" t="n">
        <f aca="false">A617*Setup!$B$11/3600</f>
        <v>51</v>
      </c>
      <c r="C617" s="0" t="n">
        <f aca="false">Setup!$B$7+Setup!$B$8*COS(2*PI()*(B617-Setup!$B$9)/24)</f>
        <v>20.1362966948437</v>
      </c>
      <c r="D617" s="0" t="n">
        <f aca="false">(C617-E617)/Setup!$B$17</f>
        <v>-23.2249784766619</v>
      </c>
      <c r="E617" s="0" t="n">
        <f aca="false">SUMPRODUCT('5N inverse'!$A$3:$Y$3,'5N mesh'!$B$37:$Z$37,$E616:$AC616)+'5N inverse'!$A$3*$C617/Setup!$B$17+INDEX('5N inverse'!$A$3:$Y$3,1,'5N mesh'!$B$7+1)*Setup!$B$22</f>
        <v>23.1555438968098</v>
      </c>
      <c r="F617" s="0" t="n">
        <f aca="false">SUMPRODUCT('5N inverse'!$A$4:$Y$4,'5N mesh'!$B$37:$Z$37,$E616:$AC616)+'5N inverse'!$A$4*$C617/Setup!$B$17+INDEX('5N inverse'!$A$4:$Y$4,1,'5N mesh'!$B$7+1)*Setup!$B$22</f>
        <v>21.8091163019353</v>
      </c>
      <c r="G617" s="0" t="n">
        <f aca="false">SUMPRODUCT('5N inverse'!$A$5:$Y$5,'5N mesh'!$B$37:$Z$37,$E616:$AC616)+'5N inverse'!$A$5*$C617/Setup!$B$17+INDEX('5N inverse'!$A$5:$Y$5,1,'5N mesh'!$B$7+1)*Setup!$B$22</f>
        <v>19.1162611121863</v>
      </c>
      <c r="H617" s="0" t="n">
        <f aca="false">SUMPRODUCT('5N inverse'!$A$6:$Y$6,'5N mesh'!$B$37:$Z$37,$E616:$AC616)+'5N inverse'!$A$6*$C617/Setup!$B$17+INDEX('5N inverse'!$A$6:$Y$6,1,'5N mesh'!$B$7+1)*Setup!$B$22</f>
        <v>16.4234059224373</v>
      </c>
      <c r="I617" s="0" t="n">
        <f aca="false">SUMPRODUCT('5N inverse'!$A$7:$Y$7,'5N mesh'!$B$37:$Z$37,$E616:$AC616)+'5N inverse'!$A$7*$C617/Setup!$B$17+INDEX('5N inverse'!$A$7:$Y$7,1,'5N mesh'!$B$7+1)*Setup!$B$22</f>
        <v>15.0769783275629</v>
      </c>
      <c r="J617" s="0" t="n">
        <f aca="false">SUMPRODUCT('5N inverse'!$A$8:$Y$8,'5N mesh'!$B$37:$Z$37,$E616:$AC616)+'5N inverse'!$A$8*$C617/Setup!$B$17+INDEX('5N inverse'!$A$8:$Y$8,1,'5N mesh'!$B$7+1)*Setup!$B$22</f>
        <v>0</v>
      </c>
      <c r="K617" s="0" t="n">
        <f aca="false">SUMPRODUCT('5N inverse'!$A$9:$Y$9,'5N mesh'!$B$37:$Z$37,$E616:$AC616)+'5N inverse'!$A$9*$C617/Setup!$B$17+INDEX('5N inverse'!$A$9:$Y$9,1,'5N mesh'!$B$7+1)*Setup!$B$22</f>
        <v>0</v>
      </c>
      <c r="L617" s="0" t="n">
        <f aca="false">SUMPRODUCT('5N inverse'!$A$10:$Y$10,'5N mesh'!$B$37:$Z$37,$E616:$AC616)+'5N inverse'!$A$10*$C617/Setup!$B$17+INDEX('5N inverse'!$A$10:$Y$10,1,'5N mesh'!$B$7+1)*Setup!$B$22</f>
        <v>0</v>
      </c>
      <c r="M617" s="0" t="n">
        <f aca="false">SUMPRODUCT('5N inverse'!$A$11:$Y$11,'5N mesh'!$B$37:$Z$37,$E616:$AC616)+'5N inverse'!$A$11*$C617/Setup!$B$17+INDEX('5N inverse'!$A$11:$Y$11,1,'5N mesh'!$B$7+1)*Setup!$B$22</f>
        <v>0</v>
      </c>
      <c r="N617" s="0" t="n">
        <f aca="false">SUMPRODUCT('5N inverse'!$A$12:$Y$12,'5N mesh'!$B$37:$Z$37,$E616:$AC616)+'5N inverse'!$A$12*$C617/Setup!$B$17+INDEX('5N inverse'!$A$12:$Y$12,1,'5N mesh'!$B$7+1)*Setup!$B$22</f>
        <v>0</v>
      </c>
      <c r="O617" s="0" t="n">
        <f aca="false">SUMPRODUCT('5N inverse'!$A$13:$Y$13,'5N mesh'!$B$37:$Z$37,$E616:$AC616)+'5N inverse'!$A$13*$C617/Setup!$B$17+INDEX('5N inverse'!$A$13:$Y$13,1,'5N mesh'!$B$7+1)*Setup!$B$22</f>
        <v>0</v>
      </c>
      <c r="P617" s="0" t="n">
        <f aca="false">SUMPRODUCT('5N inverse'!$A$14:$Y$14,'5N mesh'!$B$37:$Z$37,$E616:$AC616)+'5N inverse'!$A$14*$C617/Setup!$B$17+INDEX('5N inverse'!$A$14:$Y$14,1,'5N mesh'!$B$7+1)*Setup!$B$22</f>
        <v>0</v>
      </c>
      <c r="Q617" s="0" t="n">
        <f aca="false">SUMPRODUCT('5N inverse'!$A$15:$Y$15,'5N mesh'!$B$37:$Z$37,$E616:$AC616)+'5N inverse'!$A$15*$C617/Setup!$B$17+INDEX('5N inverse'!$A$15:$Y$15,1,'5N mesh'!$B$7+1)*Setup!$B$22</f>
        <v>0</v>
      </c>
      <c r="R617" s="0" t="n">
        <f aca="false">SUMPRODUCT('5N inverse'!$A$16:$Y$16,'5N mesh'!$B$37:$Z$37,$E616:$AC616)+'5N inverse'!$A$16*$C617/Setup!$B$17+INDEX('5N inverse'!$A$16:$Y$16,1,'5N mesh'!$B$7+1)*Setup!$B$22</f>
        <v>0</v>
      </c>
      <c r="S617" s="0" t="n">
        <f aca="false">SUMPRODUCT('5N inverse'!$A$17:$Y$17,'5N mesh'!$B$37:$Z$37,$E616:$AC616)+'5N inverse'!$A$17*$C617/Setup!$B$17+INDEX('5N inverse'!$A$17:$Y$17,1,'5N mesh'!$B$7+1)*Setup!$B$22</f>
        <v>0</v>
      </c>
      <c r="T617" s="0" t="n">
        <f aca="false">SUMPRODUCT('5N inverse'!$A$18:$Y$18,'5N mesh'!$B$37:$Z$37,$E616:$AC616)+'5N inverse'!$A$18*$C617/Setup!$B$17+INDEX('5N inverse'!$A$18:$Y$18,1,'5N mesh'!$B$7+1)*Setup!$B$22</f>
        <v>0</v>
      </c>
      <c r="U617" s="0" t="n">
        <f aca="false">SUMPRODUCT('5N inverse'!$A$19:$Y$19,'5N mesh'!$B$37:$Z$37,$E616:$AC616)+'5N inverse'!$A$19*$C617/Setup!$B$17+INDEX('5N inverse'!$A$19:$Y$19,1,'5N mesh'!$B$7+1)*Setup!$B$22</f>
        <v>0</v>
      </c>
      <c r="V617" s="0" t="n">
        <f aca="false">SUMPRODUCT('5N inverse'!$A$20:$Y$20,'5N mesh'!$B$37:$Z$37,$E616:$AC616)+'5N inverse'!$A$20*$C617/Setup!$B$17+INDEX('5N inverse'!$A$20:$Y$20,1,'5N mesh'!$B$7+1)*Setup!$B$22</f>
        <v>0</v>
      </c>
      <c r="W617" s="0" t="n">
        <f aca="false">SUMPRODUCT('5N inverse'!$A$21:$Y$21,'5N mesh'!$B$37:$Z$37,$E616:$AC616)+'5N inverse'!$A$21*$C617/Setup!$B$17+INDEX('5N inverse'!$A$21:$Y$21,1,'5N mesh'!$B$7+1)*Setup!$B$22</f>
        <v>0</v>
      </c>
      <c r="X617" s="0" t="n">
        <f aca="false">SUMPRODUCT('5N inverse'!$A$22:$Y$22,'5N mesh'!$B$37:$Z$37,$E616:$AC616)+'5N inverse'!$A$22*$C617/Setup!$B$17+INDEX('5N inverse'!$A$22:$Y$22,1,'5N mesh'!$B$7+1)*Setup!$B$22</f>
        <v>0</v>
      </c>
      <c r="Y617" s="0" t="n">
        <f aca="false">SUMPRODUCT('5N inverse'!$A$23:$Y$23,'5N mesh'!$B$37:$Z$37,$E616:$AC616)+'5N inverse'!$A$23*$C617/Setup!$B$17+INDEX('5N inverse'!$A$23:$Y$23,1,'5N mesh'!$B$7+1)*Setup!$B$22</f>
        <v>0</v>
      </c>
      <c r="Z617" s="0" t="n">
        <f aca="false">SUMPRODUCT('5N inverse'!$A$24:$Y$24,'5N mesh'!$B$37:$Z$37,$E616:$AC616)+'5N inverse'!$A$24*$C617/Setup!$B$17+INDEX('5N inverse'!$A$24:$Y$24,1,'5N mesh'!$B$7+1)*Setup!$B$22</f>
        <v>0</v>
      </c>
      <c r="AA617" s="0" t="n">
        <f aca="false">SUMPRODUCT('5N inverse'!$A$25:$Y$25,'5N mesh'!$B$37:$Z$37,$E616:$AC616)+'5N inverse'!$A$25*$C617/Setup!$B$17+INDEX('5N inverse'!$A$25:$Y$25,1,'5N mesh'!$B$7+1)*Setup!$B$22</f>
        <v>0</v>
      </c>
      <c r="AB617" s="0" t="n">
        <f aca="false">SUMPRODUCT('5N inverse'!$A$26:$Y$26,'5N mesh'!$B$37:$Z$37,$E616:$AC616)+'5N inverse'!$A$26*$C617/Setup!$B$17+INDEX('5N inverse'!$A$26:$Y$26,1,'5N mesh'!$B$7+1)*Setup!$B$22</f>
        <v>0</v>
      </c>
      <c r="AC617" s="0" t="n">
        <f aca="false">SUMPRODUCT('5N inverse'!$A$27:$Y$27,'5N mesh'!$B$37:$Z$37,$E616:$AC616)+'5N inverse'!$A$27*$C617/Setup!$B$17+INDEX('5N inverse'!$A$27:$Y$27,1,'5N mesh'!$B$7+1)*Setup!$B$22</f>
        <v>0</v>
      </c>
    </row>
    <row r="618" customFormat="false" ht="15" hidden="false" customHeight="false" outlineLevel="0" collapsed="false">
      <c r="A618" s="0" t="n">
        <v>613</v>
      </c>
      <c r="B618" s="0" t="n">
        <f aca="false">A618*Setup!$B$11/3600</f>
        <v>51.0833333333333</v>
      </c>
      <c r="C618" s="0" t="n">
        <f aca="false">Setup!$B$7+Setup!$B$8*COS(2*PI()*(B618-Setup!$B$9)/24)</f>
        <v>20.114631720747</v>
      </c>
      <c r="D618" s="0" t="n">
        <f aca="false">(C618-E618)/Setup!$B$17</f>
        <v>-23.0666983194546</v>
      </c>
      <c r="E618" s="0" t="n">
        <f aca="false">SUMPRODUCT('5N inverse'!$A$3:$Y$3,'5N mesh'!$B$37:$Z$37,$E617:$AC617)+'5N inverse'!$A$3*$C618/Setup!$B$17+INDEX('5N inverse'!$A$3:$Y$3,1,'5N mesh'!$B$7+1)*Setup!$B$22</f>
        <v>23.1133025022761</v>
      </c>
      <c r="F618" s="0" t="n">
        <f aca="false">SUMPRODUCT('5N inverse'!$A$4:$Y$4,'5N mesh'!$B$37:$Z$37,$E617:$AC617)+'5N inverse'!$A$4*$C618/Setup!$B$17+INDEX('5N inverse'!$A$4:$Y$4,1,'5N mesh'!$B$7+1)*Setup!$B$22</f>
        <v>21.7738600748866</v>
      </c>
      <c r="G618" s="0" t="n">
        <f aca="false">SUMPRODUCT('5N inverse'!$A$5:$Y$5,'5N mesh'!$B$37:$Z$37,$E617:$AC617)+'5N inverse'!$A$5*$C618/Setup!$B$17+INDEX('5N inverse'!$A$5:$Y$5,1,'5N mesh'!$B$7+1)*Setup!$B$22</f>
        <v>19.0949752201076</v>
      </c>
      <c r="H618" s="0" t="n">
        <f aca="false">SUMPRODUCT('5N inverse'!$A$6:$Y$6,'5N mesh'!$B$37:$Z$37,$E617:$AC617)+'5N inverse'!$A$6*$C618/Setup!$B$17+INDEX('5N inverse'!$A$6:$Y$6,1,'5N mesh'!$B$7+1)*Setup!$B$22</f>
        <v>16.4160903653286</v>
      </c>
      <c r="I618" s="0" t="n">
        <f aca="false">SUMPRODUCT('5N inverse'!$A$7:$Y$7,'5N mesh'!$B$37:$Z$37,$E617:$AC617)+'5N inverse'!$A$7*$C618/Setup!$B$17+INDEX('5N inverse'!$A$7:$Y$7,1,'5N mesh'!$B$7+1)*Setup!$B$22</f>
        <v>15.0766479379391</v>
      </c>
      <c r="J618" s="0" t="n">
        <f aca="false">SUMPRODUCT('5N inverse'!$A$8:$Y$8,'5N mesh'!$B$37:$Z$37,$E617:$AC617)+'5N inverse'!$A$8*$C618/Setup!$B$17+INDEX('5N inverse'!$A$8:$Y$8,1,'5N mesh'!$B$7+1)*Setup!$B$22</f>
        <v>0</v>
      </c>
      <c r="K618" s="0" t="n">
        <f aca="false">SUMPRODUCT('5N inverse'!$A$9:$Y$9,'5N mesh'!$B$37:$Z$37,$E617:$AC617)+'5N inverse'!$A$9*$C618/Setup!$B$17+INDEX('5N inverse'!$A$9:$Y$9,1,'5N mesh'!$B$7+1)*Setup!$B$22</f>
        <v>0</v>
      </c>
      <c r="L618" s="0" t="n">
        <f aca="false">SUMPRODUCT('5N inverse'!$A$10:$Y$10,'5N mesh'!$B$37:$Z$37,$E617:$AC617)+'5N inverse'!$A$10*$C618/Setup!$B$17+INDEX('5N inverse'!$A$10:$Y$10,1,'5N mesh'!$B$7+1)*Setup!$B$22</f>
        <v>0</v>
      </c>
      <c r="M618" s="0" t="n">
        <f aca="false">SUMPRODUCT('5N inverse'!$A$11:$Y$11,'5N mesh'!$B$37:$Z$37,$E617:$AC617)+'5N inverse'!$A$11*$C618/Setup!$B$17+INDEX('5N inverse'!$A$11:$Y$11,1,'5N mesh'!$B$7+1)*Setup!$B$22</f>
        <v>0</v>
      </c>
      <c r="N618" s="0" t="n">
        <f aca="false">SUMPRODUCT('5N inverse'!$A$12:$Y$12,'5N mesh'!$B$37:$Z$37,$E617:$AC617)+'5N inverse'!$A$12*$C618/Setup!$B$17+INDEX('5N inverse'!$A$12:$Y$12,1,'5N mesh'!$B$7+1)*Setup!$B$22</f>
        <v>0</v>
      </c>
      <c r="O618" s="0" t="n">
        <f aca="false">SUMPRODUCT('5N inverse'!$A$13:$Y$13,'5N mesh'!$B$37:$Z$37,$E617:$AC617)+'5N inverse'!$A$13*$C618/Setup!$B$17+INDEX('5N inverse'!$A$13:$Y$13,1,'5N mesh'!$B$7+1)*Setup!$B$22</f>
        <v>0</v>
      </c>
      <c r="P618" s="0" t="n">
        <f aca="false">SUMPRODUCT('5N inverse'!$A$14:$Y$14,'5N mesh'!$B$37:$Z$37,$E617:$AC617)+'5N inverse'!$A$14*$C618/Setup!$B$17+INDEX('5N inverse'!$A$14:$Y$14,1,'5N mesh'!$B$7+1)*Setup!$B$22</f>
        <v>0</v>
      </c>
      <c r="Q618" s="0" t="n">
        <f aca="false">SUMPRODUCT('5N inverse'!$A$15:$Y$15,'5N mesh'!$B$37:$Z$37,$E617:$AC617)+'5N inverse'!$A$15*$C618/Setup!$B$17+INDEX('5N inverse'!$A$15:$Y$15,1,'5N mesh'!$B$7+1)*Setup!$B$22</f>
        <v>0</v>
      </c>
      <c r="R618" s="0" t="n">
        <f aca="false">SUMPRODUCT('5N inverse'!$A$16:$Y$16,'5N mesh'!$B$37:$Z$37,$E617:$AC617)+'5N inverse'!$A$16*$C618/Setup!$B$17+INDEX('5N inverse'!$A$16:$Y$16,1,'5N mesh'!$B$7+1)*Setup!$B$22</f>
        <v>0</v>
      </c>
      <c r="S618" s="0" t="n">
        <f aca="false">SUMPRODUCT('5N inverse'!$A$17:$Y$17,'5N mesh'!$B$37:$Z$37,$E617:$AC617)+'5N inverse'!$A$17*$C618/Setup!$B$17+INDEX('5N inverse'!$A$17:$Y$17,1,'5N mesh'!$B$7+1)*Setup!$B$22</f>
        <v>0</v>
      </c>
      <c r="T618" s="0" t="n">
        <f aca="false">SUMPRODUCT('5N inverse'!$A$18:$Y$18,'5N mesh'!$B$37:$Z$37,$E617:$AC617)+'5N inverse'!$A$18*$C618/Setup!$B$17+INDEX('5N inverse'!$A$18:$Y$18,1,'5N mesh'!$B$7+1)*Setup!$B$22</f>
        <v>0</v>
      </c>
      <c r="U618" s="0" t="n">
        <f aca="false">SUMPRODUCT('5N inverse'!$A$19:$Y$19,'5N mesh'!$B$37:$Z$37,$E617:$AC617)+'5N inverse'!$A$19*$C618/Setup!$B$17+INDEX('5N inverse'!$A$19:$Y$19,1,'5N mesh'!$B$7+1)*Setup!$B$22</f>
        <v>0</v>
      </c>
      <c r="V618" s="0" t="n">
        <f aca="false">SUMPRODUCT('5N inverse'!$A$20:$Y$20,'5N mesh'!$B$37:$Z$37,$E617:$AC617)+'5N inverse'!$A$20*$C618/Setup!$B$17+INDEX('5N inverse'!$A$20:$Y$20,1,'5N mesh'!$B$7+1)*Setup!$B$22</f>
        <v>0</v>
      </c>
      <c r="W618" s="0" t="n">
        <f aca="false">SUMPRODUCT('5N inverse'!$A$21:$Y$21,'5N mesh'!$B$37:$Z$37,$E617:$AC617)+'5N inverse'!$A$21*$C618/Setup!$B$17+INDEX('5N inverse'!$A$21:$Y$21,1,'5N mesh'!$B$7+1)*Setup!$B$22</f>
        <v>0</v>
      </c>
      <c r="X618" s="0" t="n">
        <f aca="false">SUMPRODUCT('5N inverse'!$A$22:$Y$22,'5N mesh'!$B$37:$Z$37,$E617:$AC617)+'5N inverse'!$A$22*$C618/Setup!$B$17+INDEX('5N inverse'!$A$22:$Y$22,1,'5N mesh'!$B$7+1)*Setup!$B$22</f>
        <v>0</v>
      </c>
      <c r="Y618" s="0" t="n">
        <f aca="false">SUMPRODUCT('5N inverse'!$A$23:$Y$23,'5N mesh'!$B$37:$Z$37,$E617:$AC617)+'5N inverse'!$A$23*$C618/Setup!$B$17+INDEX('5N inverse'!$A$23:$Y$23,1,'5N mesh'!$B$7+1)*Setup!$B$22</f>
        <v>0</v>
      </c>
      <c r="Z618" s="0" t="n">
        <f aca="false">SUMPRODUCT('5N inverse'!$A$24:$Y$24,'5N mesh'!$B$37:$Z$37,$E617:$AC617)+'5N inverse'!$A$24*$C618/Setup!$B$17+INDEX('5N inverse'!$A$24:$Y$24,1,'5N mesh'!$B$7+1)*Setup!$B$22</f>
        <v>0</v>
      </c>
      <c r="AA618" s="0" t="n">
        <f aca="false">SUMPRODUCT('5N inverse'!$A$25:$Y$25,'5N mesh'!$B$37:$Z$37,$E617:$AC617)+'5N inverse'!$A$25*$C618/Setup!$B$17+INDEX('5N inverse'!$A$25:$Y$25,1,'5N mesh'!$B$7+1)*Setup!$B$22</f>
        <v>0</v>
      </c>
      <c r="AB618" s="0" t="n">
        <f aca="false">SUMPRODUCT('5N inverse'!$A$26:$Y$26,'5N mesh'!$B$37:$Z$37,$E617:$AC617)+'5N inverse'!$A$26*$C618/Setup!$B$17+INDEX('5N inverse'!$A$26:$Y$26,1,'5N mesh'!$B$7+1)*Setup!$B$22</f>
        <v>0</v>
      </c>
      <c r="AC618" s="0" t="n">
        <f aca="false">SUMPRODUCT('5N inverse'!$A$27:$Y$27,'5N mesh'!$B$37:$Z$37,$E617:$AC617)+'5N inverse'!$A$27*$C618/Setup!$B$17+INDEX('5N inverse'!$A$27:$Y$27,1,'5N mesh'!$B$7+1)*Setup!$B$22</f>
        <v>0</v>
      </c>
    </row>
    <row r="619" customFormat="false" ht="15" hidden="false" customHeight="false" outlineLevel="0" collapsed="false">
      <c r="A619" s="0" t="n">
        <v>614</v>
      </c>
      <c r="B619" s="0" t="n">
        <f aca="false">A619*Setup!$B$11/3600</f>
        <v>51.1666666666667</v>
      </c>
      <c r="C619" s="0" t="n">
        <f aca="false">Setup!$B$7+Setup!$B$8*COS(2*PI()*(B619-Setup!$B$9)/24)</f>
        <v>20.0948159715203</v>
      </c>
      <c r="D619" s="0" t="n">
        <f aca="false">(C619-E619)/Setup!$B$17</f>
        <v>-22.8965406518828</v>
      </c>
      <c r="E619" s="0" t="n">
        <f aca="false">SUMPRODUCT('5N inverse'!$A$3:$Y$3,'5N mesh'!$B$37:$Z$37,$E618:$AC618)+'5N inverse'!$A$3*$C619/Setup!$B$17+INDEX('5N inverse'!$A$3:$Y$3,1,'5N mesh'!$B$7+1)*Setup!$B$22</f>
        <v>23.071366256265</v>
      </c>
      <c r="F619" s="0" t="n">
        <f aca="false">SUMPRODUCT('5N inverse'!$A$4:$Y$4,'5N mesh'!$B$37:$Z$37,$E618:$AC618)+'5N inverse'!$A$4*$C619/Setup!$B$17+INDEX('5N inverse'!$A$4:$Y$4,1,'5N mesh'!$B$7+1)*Setup!$B$22</f>
        <v>21.7388579594528</v>
      </c>
      <c r="G619" s="0" t="n">
        <f aca="false">SUMPRODUCT('5N inverse'!$A$5:$Y$5,'5N mesh'!$B$37:$Z$37,$E618:$AC618)+'5N inverse'!$A$5*$C619/Setup!$B$17+INDEX('5N inverse'!$A$5:$Y$5,1,'5N mesh'!$B$7+1)*Setup!$B$22</f>
        <v>19.0738413658283</v>
      </c>
      <c r="H619" s="0" t="n">
        <f aca="false">SUMPRODUCT('5N inverse'!$A$6:$Y$6,'5N mesh'!$B$37:$Z$37,$E618:$AC618)+'5N inverse'!$A$6*$C619/Setup!$B$17+INDEX('5N inverse'!$A$6:$Y$6,1,'5N mesh'!$B$7+1)*Setup!$B$22</f>
        <v>16.4088247722038</v>
      </c>
      <c r="I619" s="0" t="n">
        <f aca="false">SUMPRODUCT('5N inverse'!$A$7:$Y$7,'5N mesh'!$B$37:$Z$37,$E618:$AC618)+'5N inverse'!$A$7*$C619/Setup!$B$17+INDEX('5N inverse'!$A$7:$Y$7,1,'5N mesh'!$B$7+1)*Setup!$B$22</f>
        <v>15.0763164753916</v>
      </c>
      <c r="J619" s="0" t="n">
        <f aca="false">SUMPRODUCT('5N inverse'!$A$8:$Y$8,'5N mesh'!$B$37:$Z$37,$E618:$AC618)+'5N inverse'!$A$8*$C619/Setup!$B$17+INDEX('5N inverse'!$A$8:$Y$8,1,'5N mesh'!$B$7+1)*Setup!$B$22</f>
        <v>0</v>
      </c>
      <c r="K619" s="0" t="n">
        <f aca="false">SUMPRODUCT('5N inverse'!$A$9:$Y$9,'5N mesh'!$B$37:$Z$37,$E618:$AC618)+'5N inverse'!$A$9*$C619/Setup!$B$17+INDEX('5N inverse'!$A$9:$Y$9,1,'5N mesh'!$B$7+1)*Setup!$B$22</f>
        <v>0</v>
      </c>
      <c r="L619" s="0" t="n">
        <f aca="false">SUMPRODUCT('5N inverse'!$A$10:$Y$10,'5N mesh'!$B$37:$Z$37,$E618:$AC618)+'5N inverse'!$A$10*$C619/Setup!$B$17+INDEX('5N inverse'!$A$10:$Y$10,1,'5N mesh'!$B$7+1)*Setup!$B$22</f>
        <v>0</v>
      </c>
      <c r="M619" s="0" t="n">
        <f aca="false">SUMPRODUCT('5N inverse'!$A$11:$Y$11,'5N mesh'!$B$37:$Z$37,$E618:$AC618)+'5N inverse'!$A$11*$C619/Setup!$B$17+INDEX('5N inverse'!$A$11:$Y$11,1,'5N mesh'!$B$7+1)*Setup!$B$22</f>
        <v>0</v>
      </c>
      <c r="N619" s="0" t="n">
        <f aca="false">SUMPRODUCT('5N inverse'!$A$12:$Y$12,'5N mesh'!$B$37:$Z$37,$E618:$AC618)+'5N inverse'!$A$12*$C619/Setup!$B$17+INDEX('5N inverse'!$A$12:$Y$12,1,'5N mesh'!$B$7+1)*Setup!$B$22</f>
        <v>0</v>
      </c>
      <c r="O619" s="0" t="n">
        <f aca="false">SUMPRODUCT('5N inverse'!$A$13:$Y$13,'5N mesh'!$B$37:$Z$37,$E618:$AC618)+'5N inverse'!$A$13*$C619/Setup!$B$17+INDEX('5N inverse'!$A$13:$Y$13,1,'5N mesh'!$B$7+1)*Setup!$B$22</f>
        <v>0</v>
      </c>
      <c r="P619" s="0" t="n">
        <f aca="false">SUMPRODUCT('5N inverse'!$A$14:$Y$14,'5N mesh'!$B$37:$Z$37,$E618:$AC618)+'5N inverse'!$A$14*$C619/Setup!$B$17+INDEX('5N inverse'!$A$14:$Y$14,1,'5N mesh'!$B$7+1)*Setup!$B$22</f>
        <v>0</v>
      </c>
      <c r="Q619" s="0" t="n">
        <f aca="false">SUMPRODUCT('5N inverse'!$A$15:$Y$15,'5N mesh'!$B$37:$Z$37,$E618:$AC618)+'5N inverse'!$A$15*$C619/Setup!$B$17+INDEX('5N inverse'!$A$15:$Y$15,1,'5N mesh'!$B$7+1)*Setup!$B$22</f>
        <v>0</v>
      </c>
      <c r="R619" s="0" t="n">
        <f aca="false">SUMPRODUCT('5N inverse'!$A$16:$Y$16,'5N mesh'!$B$37:$Z$37,$E618:$AC618)+'5N inverse'!$A$16*$C619/Setup!$B$17+INDEX('5N inverse'!$A$16:$Y$16,1,'5N mesh'!$B$7+1)*Setup!$B$22</f>
        <v>0</v>
      </c>
      <c r="S619" s="0" t="n">
        <f aca="false">SUMPRODUCT('5N inverse'!$A$17:$Y$17,'5N mesh'!$B$37:$Z$37,$E618:$AC618)+'5N inverse'!$A$17*$C619/Setup!$B$17+INDEX('5N inverse'!$A$17:$Y$17,1,'5N mesh'!$B$7+1)*Setup!$B$22</f>
        <v>0</v>
      </c>
      <c r="T619" s="0" t="n">
        <f aca="false">SUMPRODUCT('5N inverse'!$A$18:$Y$18,'5N mesh'!$B$37:$Z$37,$E618:$AC618)+'5N inverse'!$A$18*$C619/Setup!$B$17+INDEX('5N inverse'!$A$18:$Y$18,1,'5N mesh'!$B$7+1)*Setup!$B$22</f>
        <v>0</v>
      </c>
      <c r="U619" s="0" t="n">
        <f aca="false">SUMPRODUCT('5N inverse'!$A$19:$Y$19,'5N mesh'!$B$37:$Z$37,$E618:$AC618)+'5N inverse'!$A$19*$C619/Setup!$B$17+INDEX('5N inverse'!$A$19:$Y$19,1,'5N mesh'!$B$7+1)*Setup!$B$22</f>
        <v>0</v>
      </c>
      <c r="V619" s="0" t="n">
        <f aca="false">SUMPRODUCT('5N inverse'!$A$20:$Y$20,'5N mesh'!$B$37:$Z$37,$E618:$AC618)+'5N inverse'!$A$20*$C619/Setup!$B$17+INDEX('5N inverse'!$A$20:$Y$20,1,'5N mesh'!$B$7+1)*Setup!$B$22</f>
        <v>0</v>
      </c>
      <c r="W619" s="0" t="n">
        <f aca="false">SUMPRODUCT('5N inverse'!$A$21:$Y$21,'5N mesh'!$B$37:$Z$37,$E618:$AC618)+'5N inverse'!$A$21*$C619/Setup!$B$17+INDEX('5N inverse'!$A$21:$Y$21,1,'5N mesh'!$B$7+1)*Setup!$B$22</f>
        <v>0</v>
      </c>
      <c r="X619" s="0" t="n">
        <f aca="false">SUMPRODUCT('5N inverse'!$A$22:$Y$22,'5N mesh'!$B$37:$Z$37,$E618:$AC618)+'5N inverse'!$A$22*$C619/Setup!$B$17+INDEX('5N inverse'!$A$22:$Y$22,1,'5N mesh'!$B$7+1)*Setup!$B$22</f>
        <v>0</v>
      </c>
      <c r="Y619" s="0" t="n">
        <f aca="false">SUMPRODUCT('5N inverse'!$A$23:$Y$23,'5N mesh'!$B$37:$Z$37,$E618:$AC618)+'5N inverse'!$A$23*$C619/Setup!$B$17+INDEX('5N inverse'!$A$23:$Y$23,1,'5N mesh'!$B$7+1)*Setup!$B$22</f>
        <v>0</v>
      </c>
      <c r="Z619" s="0" t="n">
        <f aca="false">SUMPRODUCT('5N inverse'!$A$24:$Y$24,'5N mesh'!$B$37:$Z$37,$E618:$AC618)+'5N inverse'!$A$24*$C619/Setup!$B$17+INDEX('5N inverse'!$A$24:$Y$24,1,'5N mesh'!$B$7+1)*Setup!$B$22</f>
        <v>0</v>
      </c>
      <c r="AA619" s="0" t="n">
        <f aca="false">SUMPRODUCT('5N inverse'!$A$25:$Y$25,'5N mesh'!$B$37:$Z$37,$E618:$AC618)+'5N inverse'!$A$25*$C619/Setup!$B$17+INDEX('5N inverse'!$A$25:$Y$25,1,'5N mesh'!$B$7+1)*Setup!$B$22</f>
        <v>0</v>
      </c>
      <c r="AB619" s="0" t="n">
        <f aca="false">SUMPRODUCT('5N inverse'!$A$26:$Y$26,'5N mesh'!$B$37:$Z$37,$E618:$AC618)+'5N inverse'!$A$26*$C619/Setup!$B$17+INDEX('5N inverse'!$A$26:$Y$26,1,'5N mesh'!$B$7+1)*Setup!$B$22</f>
        <v>0</v>
      </c>
      <c r="AC619" s="0" t="n">
        <f aca="false">SUMPRODUCT('5N inverse'!$A$27:$Y$27,'5N mesh'!$B$37:$Z$37,$E618:$AC618)+'5N inverse'!$A$27*$C619/Setup!$B$17+INDEX('5N inverse'!$A$27:$Y$27,1,'5N mesh'!$B$7+1)*Setup!$B$22</f>
        <v>0</v>
      </c>
    </row>
    <row r="620" customFormat="false" ht="15" hidden="false" customHeight="false" outlineLevel="0" collapsed="false">
      <c r="A620" s="0" t="n">
        <v>615</v>
      </c>
      <c r="B620" s="0" t="n">
        <f aca="false">A620*Setup!$B$11/3600</f>
        <v>51.25</v>
      </c>
      <c r="C620" s="0" t="n">
        <f aca="false">Setup!$B$7+Setup!$B$8*COS(2*PI()*(B620-Setup!$B$9)/24)</f>
        <v>20.0768588783871</v>
      </c>
      <c r="D620" s="0" t="n">
        <f aca="false">(C620-E620)/Setup!$B$17</f>
        <v>-22.7145866364374</v>
      </c>
      <c r="E620" s="0" t="n">
        <f aca="false">SUMPRODUCT('5N inverse'!$A$3:$Y$3,'5N mesh'!$B$37:$Z$37,$E619:$AC619)+'5N inverse'!$A$3*$C620/Setup!$B$17+INDEX('5N inverse'!$A$3:$Y$3,1,'5N mesh'!$B$7+1)*Setup!$B$22</f>
        <v>23.0297551411239</v>
      </c>
      <c r="F620" s="0" t="n">
        <f aca="false">SUMPRODUCT('5N inverse'!$A$4:$Y$4,'5N mesh'!$B$37:$Z$37,$E619:$AC619)+'5N inverse'!$A$4*$C620/Setup!$B$17+INDEX('5N inverse'!$A$4:$Y$4,1,'5N mesh'!$B$7+1)*Setup!$B$22</f>
        <v>21.7041266339304</v>
      </c>
      <c r="G620" s="0" t="n">
        <f aca="false">SUMPRODUCT('5N inverse'!$A$5:$Y$5,'5N mesh'!$B$37:$Z$37,$E619:$AC619)+'5N inverse'!$A$5*$C620/Setup!$B$17+INDEX('5N inverse'!$A$5:$Y$5,1,'5N mesh'!$B$7+1)*Setup!$B$22</f>
        <v>19.0528696195434</v>
      </c>
      <c r="H620" s="0" t="n">
        <f aca="false">SUMPRODUCT('5N inverse'!$A$6:$Y$6,'5N mesh'!$B$37:$Z$37,$E619:$AC619)+'5N inverse'!$A$6*$C620/Setup!$B$17+INDEX('5N inverse'!$A$6:$Y$6,1,'5N mesh'!$B$7+1)*Setup!$B$22</f>
        <v>16.4016126051564</v>
      </c>
      <c r="I620" s="0" t="n">
        <f aca="false">SUMPRODUCT('5N inverse'!$A$7:$Y$7,'5N mesh'!$B$37:$Z$37,$E619:$AC619)+'5N inverse'!$A$7*$C620/Setup!$B$17+INDEX('5N inverse'!$A$7:$Y$7,1,'5N mesh'!$B$7+1)*Setup!$B$22</f>
        <v>15.0759840979628</v>
      </c>
      <c r="J620" s="0" t="n">
        <f aca="false">SUMPRODUCT('5N inverse'!$A$8:$Y$8,'5N mesh'!$B$37:$Z$37,$E619:$AC619)+'5N inverse'!$A$8*$C620/Setup!$B$17+INDEX('5N inverse'!$A$8:$Y$8,1,'5N mesh'!$B$7+1)*Setup!$B$22</f>
        <v>0</v>
      </c>
      <c r="K620" s="0" t="n">
        <f aca="false">SUMPRODUCT('5N inverse'!$A$9:$Y$9,'5N mesh'!$B$37:$Z$37,$E619:$AC619)+'5N inverse'!$A$9*$C620/Setup!$B$17+INDEX('5N inverse'!$A$9:$Y$9,1,'5N mesh'!$B$7+1)*Setup!$B$22</f>
        <v>0</v>
      </c>
      <c r="L620" s="0" t="n">
        <f aca="false">SUMPRODUCT('5N inverse'!$A$10:$Y$10,'5N mesh'!$B$37:$Z$37,$E619:$AC619)+'5N inverse'!$A$10*$C620/Setup!$B$17+INDEX('5N inverse'!$A$10:$Y$10,1,'5N mesh'!$B$7+1)*Setup!$B$22</f>
        <v>0</v>
      </c>
      <c r="M620" s="0" t="n">
        <f aca="false">SUMPRODUCT('5N inverse'!$A$11:$Y$11,'5N mesh'!$B$37:$Z$37,$E619:$AC619)+'5N inverse'!$A$11*$C620/Setup!$B$17+INDEX('5N inverse'!$A$11:$Y$11,1,'5N mesh'!$B$7+1)*Setup!$B$22</f>
        <v>0</v>
      </c>
      <c r="N620" s="0" t="n">
        <f aca="false">SUMPRODUCT('5N inverse'!$A$12:$Y$12,'5N mesh'!$B$37:$Z$37,$E619:$AC619)+'5N inverse'!$A$12*$C620/Setup!$B$17+INDEX('5N inverse'!$A$12:$Y$12,1,'5N mesh'!$B$7+1)*Setup!$B$22</f>
        <v>0</v>
      </c>
      <c r="O620" s="0" t="n">
        <f aca="false">SUMPRODUCT('5N inverse'!$A$13:$Y$13,'5N mesh'!$B$37:$Z$37,$E619:$AC619)+'5N inverse'!$A$13*$C620/Setup!$B$17+INDEX('5N inverse'!$A$13:$Y$13,1,'5N mesh'!$B$7+1)*Setup!$B$22</f>
        <v>0</v>
      </c>
      <c r="P620" s="0" t="n">
        <f aca="false">SUMPRODUCT('5N inverse'!$A$14:$Y$14,'5N mesh'!$B$37:$Z$37,$E619:$AC619)+'5N inverse'!$A$14*$C620/Setup!$B$17+INDEX('5N inverse'!$A$14:$Y$14,1,'5N mesh'!$B$7+1)*Setup!$B$22</f>
        <v>0</v>
      </c>
      <c r="Q620" s="0" t="n">
        <f aca="false">SUMPRODUCT('5N inverse'!$A$15:$Y$15,'5N mesh'!$B$37:$Z$37,$E619:$AC619)+'5N inverse'!$A$15*$C620/Setup!$B$17+INDEX('5N inverse'!$A$15:$Y$15,1,'5N mesh'!$B$7+1)*Setup!$B$22</f>
        <v>0</v>
      </c>
      <c r="R620" s="0" t="n">
        <f aca="false">SUMPRODUCT('5N inverse'!$A$16:$Y$16,'5N mesh'!$B$37:$Z$37,$E619:$AC619)+'5N inverse'!$A$16*$C620/Setup!$B$17+INDEX('5N inverse'!$A$16:$Y$16,1,'5N mesh'!$B$7+1)*Setup!$B$22</f>
        <v>0</v>
      </c>
      <c r="S620" s="0" t="n">
        <f aca="false">SUMPRODUCT('5N inverse'!$A$17:$Y$17,'5N mesh'!$B$37:$Z$37,$E619:$AC619)+'5N inverse'!$A$17*$C620/Setup!$B$17+INDEX('5N inverse'!$A$17:$Y$17,1,'5N mesh'!$B$7+1)*Setup!$B$22</f>
        <v>0</v>
      </c>
      <c r="T620" s="0" t="n">
        <f aca="false">SUMPRODUCT('5N inverse'!$A$18:$Y$18,'5N mesh'!$B$37:$Z$37,$E619:$AC619)+'5N inverse'!$A$18*$C620/Setup!$B$17+INDEX('5N inverse'!$A$18:$Y$18,1,'5N mesh'!$B$7+1)*Setup!$B$22</f>
        <v>0</v>
      </c>
      <c r="U620" s="0" t="n">
        <f aca="false">SUMPRODUCT('5N inverse'!$A$19:$Y$19,'5N mesh'!$B$37:$Z$37,$E619:$AC619)+'5N inverse'!$A$19*$C620/Setup!$B$17+INDEX('5N inverse'!$A$19:$Y$19,1,'5N mesh'!$B$7+1)*Setup!$B$22</f>
        <v>0</v>
      </c>
      <c r="V620" s="0" t="n">
        <f aca="false">SUMPRODUCT('5N inverse'!$A$20:$Y$20,'5N mesh'!$B$37:$Z$37,$E619:$AC619)+'5N inverse'!$A$20*$C620/Setup!$B$17+INDEX('5N inverse'!$A$20:$Y$20,1,'5N mesh'!$B$7+1)*Setup!$B$22</f>
        <v>0</v>
      </c>
      <c r="W620" s="0" t="n">
        <f aca="false">SUMPRODUCT('5N inverse'!$A$21:$Y$21,'5N mesh'!$B$37:$Z$37,$E619:$AC619)+'5N inverse'!$A$21*$C620/Setup!$B$17+INDEX('5N inverse'!$A$21:$Y$21,1,'5N mesh'!$B$7+1)*Setup!$B$22</f>
        <v>0</v>
      </c>
      <c r="X620" s="0" t="n">
        <f aca="false">SUMPRODUCT('5N inverse'!$A$22:$Y$22,'5N mesh'!$B$37:$Z$37,$E619:$AC619)+'5N inverse'!$A$22*$C620/Setup!$B$17+INDEX('5N inverse'!$A$22:$Y$22,1,'5N mesh'!$B$7+1)*Setup!$B$22</f>
        <v>0</v>
      </c>
      <c r="Y620" s="0" t="n">
        <f aca="false">SUMPRODUCT('5N inverse'!$A$23:$Y$23,'5N mesh'!$B$37:$Z$37,$E619:$AC619)+'5N inverse'!$A$23*$C620/Setup!$B$17+INDEX('5N inverse'!$A$23:$Y$23,1,'5N mesh'!$B$7+1)*Setup!$B$22</f>
        <v>0</v>
      </c>
      <c r="Z620" s="0" t="n">
        <f aca="false">SUMPRODUCT('5N inverse'!$A$24:$Y$24,'5N mesh'!$B$37:$Z$37,$E619:$AC619)+'5N inverse'!$A$24*$C620/Setup!$B$17+INDEX('5N inverse'!$A$24:$Y$24,1,'5N mesh'!$B$7+1)*Setup!$B$22</f>
        <v>0</v>
      </c>
      <c r="AA620" s="0" t="n">
        <f aca="false">SUMPRODUCT('5N inverse'!$A$25:$Y$25,'5N mesh'!$B$37:$Z$37,$E619:$AC619)+'5N inverse'!$A$25*$C620/Setup!$B$17+INDEX('5N inverse'!$A$25:$Y$25,1,'5N mesh'!$B$7+1)*Setup!$B$22</f>
        <v>0</v>
      </c>
      <c r="AB620" s="0" t="n">
        <f aca="false">SUMPRODUCT('5N inverse'!$A$26:$Y$26,'5N mesh'!$B$37:$Z$37,$E619:$AC619)+'5N inverse'!$A$26*$C620/Setup!$B$17+INDEX('5N inverse'!$A$26:$Y$26,1,'5N mesh'!$B$7+1)*Setup!$B$22</f>
        <v>0</v>
      </c>
      <c r="AC620" s="0" t="n">
        <f aca="false">SUMPRODUCT('5N inverse'!$A$27:$Y$27,'5N mesh'!$B$37:$Z$37,$E619:$AC619)+'5N inverse'!$A$27*$C620/Setup!$B$17+INDEX('5N inverse'!$A$27:$Y$27,1,'5N mesh'!$B$7+1)*Setup!$B$22</f>
        <v>0</v>
      </c>
    </row>
    <row r="621" customFormat="false" ht="15" hidden="false" customHeight="false" outlineLevel="0" collapsed="false">
      <c r="A621" s="0" t="n">
        <v>616</v>
      </c>
      <c r="B621" s="0" t="n">
        <f aca="false">A621*Setup!$B$11/3600</f>
        <v>51.3333333333333</v>
      </c>
      <c r="C621" s="0" t="n">
        <f aca="false">Setup!$B$7+Setup!$B$8*COS(2*PI()*(B621-Setup!$B$9)/24)</f>
        <v>20.0607689879512</v>
      </c>
      <c r="D621" s="0" t="n">
        <f aca="false">(C621-E621)/Setup!$B$17</f>
        <v>-22.5209230476843</v>
      </c>
      <c r="E621" s="0" t="n">
        <f aca="false">SUMPRODUCT('5N inverse'!$A$3:$Y$3,'5N mesh'!$B$37:$Z$37,$E620:$AC620)+'5N inverse'!$A$3*$C621/Setup!$B$17+INDEX('5N inverse'!$A$3:$Y$3,1,'5N mesh'!$B$7+1)*Setup!$B$22</f>
        <v>22.9884889841501</v>
      </c>
      <c r="F621" s="0" t="n">
        <f aca="false">SUMPRODUCT('5N inverse'!$A$4:$Y$4,'5N mesh'!$B$37:$Z$37,$E620:$AC620)+'5N inverse'!$A$4*$C621/Setup!$B$17+INDEX('5N inverse'!$A$4:$Y$4,1,'5N mesh'!$B$7+1)*Setup!$B$22</f>
        <v>21.6696826474796</v>
      </c>
      <c r="G621" s="0" t="n">
        <f aca="false">SUMPRODUCT('5N inverse'!$A$5:$Y$5,'5N mesh'!$B$37:$Z$37,$E620:$AC620)+'5N inverse'!$A$5*$C621/Setup!$B$17+INDEX('5N inverse'!$A$5:$Y$5,1,'5N mesh'!$B$7+1)*Setup!$B$22</f>
        <v>19.0320699741386</v>
      </c>
      <c r="H621" s="0" t="n">
        <f aca="false">SUMPRODUCT('5N inverse'!$A$6:$Y$6,'5N mesh'!$B$37:$Z$37,$E620:$AC620)+'5N inverse'!$A$6*$C621/Setup!$B$17+INDEX('5N inverse'!$A$6:$Y$6,1,'5N mesh'!$B$7+1)*Setup!$B$22</f>
        <v>16.3944573007976</v>
      </c>
      <c r="I621" s="0" t="n">
        <f aca="false">SUMPRODUCT('5N inverse'!$A$7:$Y$7,'5N mesh'!$B$37:$Z$37,$E620:$AC620)+'5N inverse'!$A$7*$C621/Setup!$B$17+INDEX('5N inverse'!$A$7:$Y$7,1,'5N mesh'!$B$7+1)*Setup!$B$22</f>
        <v>15.075650964127</v>
      </c>
      <c r="J621" s="0" t="n">
        <f aca="false">SUMPRODUCT('5N inverse'!$A$8:$Y$8,'5N mesh'!$B$37:$Z$37,$E620:$AC620)+'5N inverse'!$A$8*$C621/Setup!$B$17+INDEX('5N inverse'!$A$8:$Y$8,1,'5N mesh'!$B$7+1)*Setup!$B$22</f>
        <v>0</v>
      </c>
      <c r="K621" s="0" t="n">
        <f aca="false">SUMPRODUCT('5N inverse'!$A$9:$Y$9,'5N mesh'!$B$37:$Z$37,$E620:$AC620)+'5N inverse'!$A$9*$C621/Setup!$B$17+INDEX('5N inverse'!$A$9:$Y$9,1,'5N mesh'!$B$7+1)*Setup!$B$22</f>
        <v>0</v>
      </c>
      <c r="L621" s="0" t="n">
        <f aca="false">SUMPRODUCT('5N inverse'!$A$10:$Y$10,'5N mesh'!$B$37:$Z$37,$E620:$AC620)+'5N inverse'!$A$10*$C621/Setup!$B$17+INDEX('5N inverse'!$A$10:$Y$10,1,'5N mesh'!$B$7+1)*Setup!$B$22</f>
        <v>0</v>
      </c>
      <c r="M621" s="0" t="n">
        <f aca="false">SUMPRODUCT('5N inverse'!$A$11:$Y$11,'5N mesh'!$B$37:$Z$37,$E620:$AC620)+'5N inverse'!$A$11*$C621/Setup!$B$17+INDEX('5N inverse'!$A$11:$Y$11,1,'5N mesh'!$B$7+1)*Setup!$B$22</f>
        <v>0</v>
      </c>
      <c r="N621" s="0" t="n">
        <f aca="false">SUMPRODUCT('5N inverse'!$A$12:$Y$12,'5N mesh'!$B$37:$Z$37,$E620:$AC620)+'5N inverse'!$A$12*$C621/Setup!$B$17+INDEX('5N inverse'!$A$12:$Y$12,1,'5N mesh'!$B$7+1)*Setup!$B$22</f>
        <v>0</v>
      </c>
      <c r="O621" s="0" t="n">
        <f aca="false">SUMPRODUCT('5N inverse'!$A$13:$Y$13,'5N mesh'!$B$37:$Z$37,$E620:$AC620)+'5N inverse'!$A$13*$C621/Setup!$B$17+INDEX('5N inverse'!$A$13:$Y$13,1,'5N mesh'!$B$7+1)*Setup!$B$22</f>
        <v>0</v>
      </c>
      <c r="P621" s="0" t="n">
        <f aca="false">SUMPRODUCT('5N inverse'!$A$14:$Y$14,'5N mesh'!$B$37:$Z$37,$E620:$AC620)+'5N inverse'!$A$14*$C621/Setup!$B$17+INDEX('5N inverse'!$A$14:$Y$14,1,'5N mesh'!$B$7+1)*Setup!$B$22</f>
        <v>0</v>
      </c>
      <c r="Q621" s="0" t="n">
        <f aca="false">SUMPRODUCT('5N inverse'!$A$15:$Y$15,'5N mesh'!$B$37:$Z$37,$E620:$AC620)+'5N inverse'!$A$15*$C621/Setup!$B$17+INDEX('5N inverse'!$A$15:$Y$15,1,'5N mesh'!$B$7+1)*Setup!$B$22</f>
        <v>0</v>
      </c>
      <c r="R621" s="0" t="n">
        <f aca="false">SUMPRODUCT('5N inverse'!$A$16:$Y$16,'5N mesh'!$B$37:$Z$37,$E620:$AC620)+'5N inverse'!$A$16*$C621/Setup!$B$17+INDEX('5N inverse'!$A$16:$Y$16,1,'5N mesh'!$B$7+1)*Setup!$B$22</f>
        <v>0</v>
      </c>
      <c r="S621" s="0" t="n">
        <f aca="false">SUMPRODUCT('5N inverse'!$A$17:$Y$17,'5N mesh'!$B$37:$Z$37,$E620:$AC620)+'5N inverse'!$A$17*$C621/Setup!$B$17+INDEX('5N inverse'!$A$17:$Y$17,1,'5N mesh'!$B$7+1)*Setup!$B$22</f>
        <v>0</v>
      </c>
      <c r="T621" s="0" t="n">
        <f aca="false">SUMPRODUCT('5N inverse'!$A$18:$Y$18,'5N mesh'!$B$37:$Z$37,$E620:$AC620)+'5N inverse'!$A$18*$C621/Setup!$B$17+INDEX('5N inverse'!$A$18:$Y$18,1,'5N mesh'!$B$7+1)*Setup!$B$22</f>
        <v>0</v>
      </c>
      <c r="U621" s="0" t="n">
        <f aca="false">SUMPRODUCT('5N inverse'!$A$19:$Y$19,'5N mesh'!$B$37:$Z$37,$E620:$AC620)+'5N inverse'!$A$19*$C621/Setup!$B$17+INDEX('5N inverse'!$A$19:$Y$19,1,'5N mesh'!$B$7+1)*Setup!$B$22</f>
        <v>0</v>
      </c>
      <c r="V621" s="0" t="n">
        <f aca="false">SUMPRODUCT('5N inverse'!$A$20:$Y$20,'5N mesh'!$B$37:$Z$37,$E620:$AC620)+'5N inverse'!$A$20*$C621/Setup!$B$17+INDEX('5N inverse'!$A$20:$Y$20,1,'5N mesh'!$B$7+1)*Setup!$B$22</f>
        <v>0</v>
      </c>
      <c r="W621" s="0" t="n">
        <f aca="false">SUMPRODUCT('5N inverse'!$A$21:$Y$21,'5N mesh'!$B$37:$Z$37,$E620:$AC620)+'5N inverse'!$A$21*$C621/Setup!$B$17+INDEX('5N inverse'!$A$21:$Y$21,1,'5N mesh'!$B$7+1)*Setup!$B$22</f>
        <v>0</v>
      </c>
      <c r="X621" s="0" t="n">
        <f aca="false">SUMPRODUCT('5N inverse'!$A$22:$Y$22,'5N mesh'!$B$37:$Z$37,$E620:$AC620)+'5N inverse'!$A$22*$C621/Setup!$B$17+INDEX('5N inverse'!$A$22:$Y$22,1,'5N mesh'!$B$7+1)*Setup!$B$22</f>
        <v>0</v>
      </c>
      <c r="Y621" s="0" t="n">
        <f aca="false">SUMPRODUCT('5N inverse'!$A$23:$Y$23,'5N mesh'!$B$37:$Z$37,$E620:$AC620)+'5N inverse'!$A$23*$C621/Setup!$B$17+INDEX('5N inverse'!$A$23:$Y$23,1,'5N mesh'!$B$7+1)*Setup!$B$22</f>
        <v>0</v>
      </c>
      <c r="Z621" s="0" t="n">
        <f aca="false">SUMPRODUCT('5N inverse'!$A$24:$Y$24,'5N mesh'!$B$37:$Z$37,$E620:$AC620)+'5N inverse'!$A$24*$C621/Setup!$B$17+INDEX('5N inverse'!$A$24:$Y$24,1,'5N mesh'!$B$7+1)*Setup!$B$22</f>
        <v>0</v>
      </c>
      <c r="AA621" s="0" t="n">
        <f aca="false">SUMPRODUCT('5N inverse'!$A$25:$Y$25,'5N mesh'!$B$37:$Z$37,$E620:$AC620)+'5N inverse'!$A$25*$C621/Setup!$B$17+INDEX('5N inverse'!$A$25:$Y$25,1,'5N mesh'!$B$7+1)*Setup!$B$22</f>
        <v>0</v>
      </c>
      <c r="AB621" s="0" t="n">
        <f aca="false">SUMPRODUCT('5N inverse'!$A$26:$Y$26,'5N mesh'!$B$37:$Z$37,$E620:$AC620)+'5N inverse'!$A$26*$C621/Setup!$B$17+INDEX('5N inverse'!$A$26:$Y$26,1,'5N mesh'!$B$7+1)*Setup!$B$22</f>
        <v>0</v>
      </c>
      <c r="AC621" s="0" t="n">
        <f aca="false">SUMPRODUCT('5N inverse'!$A$27:$Y$27,'5N mesh'!$B$37:$Z$37,$E620:$AC620)+'5N inverse'!$A$27*$C621/Setup!$B$17+INDEX('5N inverse'!$A$27:$Y$27,1,'5N mesh'!$B$7+1)*Setup!$B$22</f>
        <v>0</v>
      </c>
    </row>
    <row r="622" customFormat="false" ht="15" hidden="false" customHeight="false" outlineLevel="0" collapsed="false">
      <c r="A622" s="0" t="n">
        <v>617</v>
      </c>
      <c r="B622" s="0" t="n">
        <f aca="false">A622*Setup!$B$11/3600</f>
        <v>51.4166666666667</v>
      </c>
      <c r="C622" s="0" t="n">
        <f aca="false">Setup!$B$7+Setup!$B$8*COS(2*PI()*(B622-Setup!$B$9)/24)</f>
        <v>20.046553958129</v>
      </c>
      <c r="D622" s="0" t="n">
        <f aca="false">(C622-E622)/Setup!$B$17</f>
        <v>-22.3156422309956</v>
      </c>
      <c r="E622" s="0" t="n">
        <f aca="false">SUMPRODUCT('5N inverse'!$A$3:$Y$3,'5N mesh'!$B$37:$Z$37,$E621:$AC621)+'5N inverse'!$A$3*$C622/Setup!$B$17+INDEX('5N inverse'!$A$3:$Y$3,1,'5N mesh'!$B$7+1)*Setup!$B$22</f>
        <v>22.9475874481584</v>
      </c>
      <c r="F622" s="0" t="n">
        <f aca="false">SUMPRODUCT('5N inverse'!$A$4:$Y$4,'5N mesh'!$B$37:$Z$37,$E621:$AC621)+'5N inverse'!$A$4*$C622/Setup!$B$17+INDEX('5N inverse'!$A$4:$Y$4,1,'5N mesh'!$B$7+1)*Setup!$B$22</f>
        <v>21.6355424122511</v>
      </c>
      <c r="G622" s="0" t="n">
        <f aca="false">SUMPRODUCT('5N inverse'!$A$5:$Y$5,'5N mesh'!$B$37:$Z$37,$E621:$AC621)+'5N inverse'!$A$5*$C622/Setup!$B$17+INDEX('5N inverse'!$A$5:$Y$5,1,'5N mesh'!$B$7+1)*Setup!$B$22</f>
        <v>19.0114523404365</v>
      </c>
      <c r="H622" s="0" t="n">
        <f aca="false">SUMPRODUCT('5N inverse'!$A$6:$Y$6,'5N mesh'!$B$37:$Z$37,$E621:$AC621)+'5N inverse'!$A$6*$C622/Setup!$B$17+INDEX('5N inverse'!$A$6:$Y$6,1,'5N mesh'!$B$7+1)*Setup!$B$22</f>
        <v>16.387362268622</v>
      </c>
      <c r="I622" s="0" t="n">
        <f aca="false">SUMPRODUCT('5N inverse'!$A$7:$Y$7,'5N mesh'!$B$37:$Z$37,$E621:$AC621)+'5N inverse'!$A$7*$C622/Setup!$B$17+INDEX('5N inverse'!$A$7:$Y$7,1,'5N mesh'!$B$7+1)*Setup!$B$22</f>
        <v>15.0753172327147</v>
      </c>
      <c r="J622" s="0" t="n">
        <f aca="false">SUMPRODUCT('5N inverse'!$A$8:$Y$8,'5N mesh'!$B$37:$Z$37,$E621:$AC621)+'5N inverse'!$A$8*$C622/Setup!$B$17+INDEX('5N inverse'!$A$8:$Y$8,1,'5N mesh'!$B$7+1)*Setup!$B$22</f>
        <v>0</v>
      </c>
      <c r="K622" s="0" t="n">
        <f aca="false">SUMPRODUCT('5N inverse'!$A$9:$Y$9,'5N mesh'!$B$37:$Z$37,$E621:$AC621)+'5N inverse'!$A$9*$C622/Setup!$B$17+INDEX('5N inverse'!$A$9:$Y$9,1,'5N mesh'!$B$7+1)*Setup!$B$22</f>
        <v>0</v>
      </c>
      <c r="L622" s="0" t="n">
        <f aca="false">SUMPRODUCT('5N inverse'!$A$10:$Y$10,'5N mesh'!$B$37:$Z$37,$E621:$AC621)+'5N inverse'!$A$10*$C622/Setup!$B$17+INDEX('5N inverse'!$A$10:$Y$10,1,'5N mesh'!$B$7+1)*Setup!$B$22</f>
        <v>0</v>
      </c>
      <c r="M622" s="0" t="n">
        <f aca="false">SUMPRODUCT('5N inverse'!$A$11:$Y$11,'5N mesh'!$B$37:$Z$37,$E621:$AC621)+'5N inverse'!$A$11*$C622/Setup!$B$17+INDEX('5N inverse'!$A$11:$Y$11,1,'5N mesh'!$B$7+1)*Setup!$B$22</f>
        <v>0</v>
      </c>
      <c r="N622" s="0" t="n">
        <f aca="false">SUMPRODUCT('5N inverse'!$A$12:$Y$12,'5N mesh'!$B$37:$Z$37,$E621:$AC621)+'5N inverse'!$A$12*$C622/Setup!$B$17+INDEX('5N inverse'!$A$12:$Y$12,1,'5N mesh'!$B$7+1)*Setup!$B$22</f>
        <v>0</v>
      </c>
      <c r="O622" s="0" t="n">
        <f aca="false">SUMPRODUCT('5N inverse'!$A$13:$Y$13,'5N mesh'!$B$37:$Z$37,$E621:$AC621)+'5N inverse'!$A$13*$C622/Setup!$B$17+INDEX('5N inverse'!$A$13:$Y$13,1,'5N mesh'!$B$7+1)*Setup!$B$22</f>
        <v>0</v>
      </c>
      <c r="P622" s="0" t="n">
        <f aca="false">SUMPRODUCT('5N inverse'!$A$14:$Y$14,'5N mesh'!$B$37:$Z$37,$E621:$AC621)+'5N inverse'!$A$14*$C622/Setup!$B$17+INDEX('5N inverse'!$A$14:$Y$14,1,'5N mesh'!$B$7+1)*Setup!$B$22</f>
        <v>0</v>
      </c>
      <c r="Q622" s="0" t="n">
        <f aca="false">SUMPRODUCT('5N inverse'!$A$15:$Y$15,'5N mesh'!$B$37:$Z$37,$E621:$AC621)+'5N inverse'!$A$15*$C622/Setup!$B$17+INDEX('5N inverse'!$A$15:$Y$15,1,'5N mesh'!$B$7+1)*Setup!$B$22</f>
        <v>0</v>
      </c>
      <c r="R622" s="0" t="n">
        <f aca="false">SUMPRODUCT('5N inverse'!$A$16:$Y$16,'5N mesh'!$B$37:$Z$37,$E621:$AC621)+'5N inverse'!$A$16*$C622/Setup!$B$17+INDEX('5N inverse'!$A$16:$Y$16,1,'5N mesh'!$B$7+1)*Setup!$B$22</f>
        <v>0</v>
      </c>
      <c r="S622" s="0" t="n">
        <f aca="false">SUMPRODUCT('5N inverse'!$A$17:$Y$17,'5N mesh'!$B$37:$Z$37,$E621:$AC621)+'5N inverse'!$A$17*$C622/Setup!$B$17+INDEX('5N inverse'!$A$17:$Y$17,1,'5N mesh'!$B$7+1)*Setup!$B$22</f>
        <v>0</v>
      </c>
      <c r="T622" s="0" t="n">
        <f aca="false">SUMPRODUCT('5N inverse'!$A$18:$Y$18,'5N mesh'!$B$37:$Z$37,$E621:$AC621)+'5N inverse'!$A$18*$C622/Setup!$B$17+INDEX('5N inverse'!$A$18:$Y$18,1,'5N mesh'!$B$7+1)*Setup!$B$22</f>
        <v>0</v>
      </c>
      <c r="U622" s="0" t="n">
        <f aca="false">SUMPRODUCT('5N inverse'!$A$19:$Y$19,'5N mesh'!$B$37:$Z$37,$E621:$AC621)+'5N inverse'!$A$19*$C622/Setup!$B$17+INDEX('5N inverse'!$A$19:$Y$19,1,'5N mesh'!$B$7+1)*Setup!$B$22</f>
        <v>0</v>
      </c>
      <c r="V622" s="0" t="n">
        <f aca="false">SUMPRODUCT('5N inverse'!$A$20:$Y$20,'5N mesh'!$B$37:$Z$37,$E621:$AC621)+'5N inverse'!$A$20*$C622/Setup!$B$17+INDEX('5N inverse'!$A$20:$Y$20,1,'5N mesh'!$B$7+1)*Setup!$B$22</f>
        <v>0</v>
      </c>
      <c r="W622" s="0" t="n">
        <f aca="false">SUMPRODUCT('5N inverse'!$A$21:$Y$21,'5N mesh'!$B$37:$Z$37,$E621:$AC621)+'5N inverse'!$A$21*$C622/Setup!$B$17+INDEX('5N inverse'!$A$21:$Y$21,1,'5N mesh'!$B$7+1)*Setup!$B$22</f>
        <v>0</v>
      </c>
      <c r="X622" s="0" t="n">
        <f aca="false">SUMPRODUCT('5N inverse'!$A$22:$Y$22,'5N mesh'!$B$37:$Z$37,$E621:$AC621)+'5N inverse'!$A$22*$C622/Setup!$B$17+INDEX('5N inverse'!$A$22:$Y$22,1,'5N mesh'!$B$7+1)*Setup!$B$22</f>
        <v>0</v>
      </c>
      <c r="Y622" s="0" t="n">
        <f aca="false">SUMPRODUCT('5N inverse'!$A$23:$Y$23,'5N mesh'!$B$37:$Z$37,$E621:$AC621)+'5N inverse'!$A$23*$C622/Setup!$B$17+INDEX('5N inverse'!$A$23:$Y$23,1,'5N mesh'!$B$7+1)*Setup!$B$22</f>
        <v>0</v>
      </c>
      <c r="Z622" s="0" t="n">
        <f aca="false">SUMPRODUCT('5N inverse'!$A$24:$Y$24,'5N mesh'!$B$37:$Z$37,$E621:$AC621)+'5N inverse'!$A$24*$C622/Setup!$B$17+INDEX('5N inverse'!$A$24:$Y$24,1,'5N mesh'!$B$7+1)*Setup!$B$22</f>
        <v>0</v>
      </c>
      <c r="AA622" s="0" t="n">
        <f aca="false">SUMPRODUCT('5N inverse'!$A$25:$Y$25,'5N mesh'!$B$37:$Z$37,$E621:$AC621)+'5N inverse'!$A$25*$C622/Setup!$B$17+INDEX('5N inverse'!$A$25:$Y$25,1,'5N mesh'!$B$7+1)*Setup!$B$22</f>
        <v>0</v>
      </c>
      <c r="AB622" s="0" t="n">
        <f aca="false">SUMPRODUCT('5N inverse'!$A$26:$Y$26,'5N mesh'!$B$37:$Z$37,$E621:$AC621)+'5N inverse'!$A$26*$C622/Setup!$B$17+INDEX('5N inverse'!$A$26:$Y$26,1,'5N mesh'!$B$7+1)*Setup!$B$22</f>
        <v>0</v>
      </c>
      <c r="AC622" s="0" t="n">
        <f aca="false">SUMPRODUCT('5N inverse'!$A$27:$Y$27,'5N mesh'!$B$37:$Z$37,$E621:$AC621)+'5N inverse'!$A$27*$C622/Setup!$B$17+INDEX('5N inverse'!$A$27:$Y$27,1,'5N mesh'!$B$7+1)*Setup!$B$22</f>
        <v>0</v>
      </c>
    </row>
    <row r="623" customFormat="false" ht="15" hidden="false" customHeight="false" outlineLevel="0" collapsed="false">
      <c r="A623" s="0" t="n">
        <v>618</v>
      </c>
      <c r="B623" s="0" t="n">
        <f aca="false">A623*Setup!$B$11/3600</f>
        <v>51.5</v>
      </c>
      <c r="C623" s="0" t="n">
        <f aca="false">Setup!$B$7+Setup!$B$8*COS(2*PI()*(B623-Setup!$B$9)/24)</f>
        <v>20.0342205545048</v>
      </c>
      <c r="D623" s="0" t="n">
        <f aca="false">(C623-E623)/Setup!$B$17</f>
        <v>-22.0988420586291</v>
      </c>
      <c r="E623" s="0" t="n">
        <f aca="false">SUMPRODUCT('5N inverse'!$A$3:$Y$3,'5N mesh'!$B$37:$Z$37,$E622:$AC622)+'5N inverse'!$A$3*$C623/Setup!$B$17+INDEX('5N inverse'!$A$3:$Y$3,1,'5N mesh'!$B$7+1)*Setup!$B$22</f>
        <v>22.9070700221265</v>
      </c>
      <c r="F623" s="0" t="n">
        <f aca="false">SUMPRODUCT('5N inverse'!$A$4:$Y$4,'5N mesh'!$B$37:$Z$37,$E622:$AC622)+'5N inverse'!$A$4*$C623/Setup!$B$17+INDEX('5N inverse'!$A$4:$Y$4,1,'5N mesh'!$B$7+1)*Setup!$B$22</f>
        <v>21.6017221955783</v>
      </c>
      <c r="G623" s="0" t="n">
        <f aca="false">SUMPRODUCT('5N inverse'!$A$5:$Y$5,'5N mesh'!$B$37:$Z$37,$E622:$AC622)+'5N inverse'!$A$5*$C623/Setup!$B$17+INDEX('5N inverse'!$A$5:$Y$5,1,'5N mesh'!$B$7+1)*Setup!$B$22</f>
        <v>18.9910265424818</v>
      </c>
      <c r="H623" s="0" t="n">
        <f aca="false">SUMPRODUCT('5N inverse'!$A$6:$Y$6,'5N mesh'!$B$37:$Z$37,$E622:$AC622)+'5N inverse'!$A$6*$C623/Setup!$B$17+INDEX('5N inverse'!$A$6:$Y$6,1,'5N mesh'!$B$7+1)*Setup!$B$22</f>
        <v>16.3803308893852</v>
      </c>
      <c r="I623" s="0" t="n">
        <f aca="false">SUMPRODUCT('5N inverse'!$A$7:$Y$7,'5N mesh'!$B$37:$Z$37,$E622:$AC622)+'5N inverse'!$A$7*$C623/Setup!$B$17+INDEX('5N inverse'!$A$7:$Y$7,1,'5N mesh'!$B$7+1)*Setup!$B$22</f>
        <v>15.074983062837</v>
      </c>
      <c r="J623" s="0" t="n">
        <f aca="false">SUMPRODUCT('5N inverse'!$A$8:$Y$8,'5N mesh'!$B$37:$Z$37,$E622:$AC622)+'5N inverse'!$A$8*$C623/Setup!$B$17+INDEX('5N inverse'!$A$8:$Y$8,1,'5N mesh'!$B$7+1)*Setup!$B$22</f>
        <v>0</v>
      </c>
      <c r="K623" s="0" t="n">
        <f aca="false">SUMPRODUCT('5N inverse'!$A$9:$Y$9,'5N mesh'!$B$37:$Z$37,$E622:$AC622)+'5N inverse'!$A$9*$C623/Setup!$B$17+INDEX('5N inverse'!$A$9:$Y$9,1,'5N mesh'!$B$7+1)*Setup!$B$22</f>
        <v>0</v>
      </c>
      <c r="L623" s="0" t="n">
        <f aca="false">SUMPRODUCT('5N inverse'!$A$10:$Y$10,'5N mesh'!$B$37:$Z$37,$E622:$AC622)+'5N inverse'!$A$10*$C623/Setup!$B$17+INDEX('5N inverse'!$A$10:$Y$10,1,'5N mesh'!$B$7+1)*Setup!$B$22</f>
        <v>0</v>
      </c>
      <c r="M623" s="0" t="n">
        <f aca="false">SUMPRODUCT('5N inverse'!$A$11:$Y$11,'5N mesh'!$B$37:$Z$37,$E622:$AC622)+'5N inverse'!$A$11*$C623/Setup!$B$17+INDEX('5N inverse'!$A$11:$Y$11,1,'5N mesh'!$B$7+1)*Setup!$B$22</f>
        <v>0</v>
      </c>
      <c r="N623" s="0" t="n">
        <f aca="false">SUMPRODUCT('5N inverse'!$A$12:$Y$12,'5N mesh'!$B$37:$Z$37,$E622:$AC622)+'5N inverse'!$A$12*$C623/Setup!$B$17+INDEX('5N inverse'!$A$12:$Y$12,1,'5N mesh'!$B$7+1)*Setup!$B$22</f>
        <v>0</v>
      </c>
      <c r="O623" s="0" t="n">
        <f aca="false">SUMPRODUCT('5N inverse'!$A$13:$Y$13,'5N mesh'!$B$37:$Z$37,$E622:$AC622)+'5N inverse'!$A$13*$C623/Setup!$B$17+INDEX('5N inverse'!$A$13:$Y$13,1,'5N mesh'!$B$7+1)*Setup!$B$22</f>
        <v>0</v>
      </c>
      <c r="P623" s="0" t="n">
        <f aca="false">SUMPRODUCT('5N inverse'!$A$14:$Y$14,'5N mesh'!$B$37:$Z$37,$E622:$AC622)+'5N inverse'!$A$14*$C623/Setup!$B$17+INDEX('5N inverse'!$A$14:$Y$14,1,'5N mesh'!$B$7+1)*Setup!$B$22</f>
        <v>0</v>
      </c>
      <c r="Q623" s="0" t="n">
        <f aca="false">SUMPRODUCT('5N inverse'!$A$15:$Y$15,'5N mesh'!$B$37:$Z$37,$E622:$AC622)+'5N inverse'!$A$15*$C623/Setup!$B$17+INDEX('5N inverse'!$A$15:$Y$15,1,'5N mesh'!$B$7+1)*Setup!$B$22</f>
        <v>0</v>
      </c>
      <c r="R623" s="0" t="n">
        <f aca="false">SUMPRODUCT('5N inverse'!$A$16:$Y$16,'5N mesh'!$B$37:$Z$37,$E622:$AC622)+'5N inverse'!$A$16*$C623/Setup!$B$17+INDEX('5N inverse'!$A$16:$Y$16,1,'5N mesh'!$B$7+1)*Setup!$B$22</f>
        <v>0</v>
      </c>
      <c r="S623" s="0" t="n">
        <f aca="false">SUMPRODUCT('5N inverse'!$A$17:$Y$17,'5N mesh'!$B$37:$Z$37,$E622:$AC622)+'5N inverse'!$A$17*$C623/Setup!$B$17+INDEX('5N inverse'!$A$17:$Y$17,1,'5N mesh'!$B$7+1)*Setup!$B$22</f>
        <v>0</v>
      </c>
      <c r="T623" s="0" t="n">
        <f aca="false">SUMPRODUCT('5N inverse'!$A$18:$Y$18,'5N mesh'!$B$37:$Z$37,$E622:$AC622)+'5N inverse'!$A$18*$C623/Setup!$B$17+INDEX('5N inverse'!$A$18:$Y$18,1,'5N mesh'!$B$7+1)*Setup!$B$22</f>
        <v>0</v>
      </c>
      <c r="U623" s="0" t="n">
        <f aca="false">SUMPRODUCT('5N inverse'!$A$19:$Y$19,'5N mesh'!$B$37:$Z$37,$E622:$AC622)+'5N inverse'!$A$19*$C623/Setup!$B$17+INDEX('5N inverse'!$A$19:$Y$19,1,'5N mesh'!$B$7+1)*Setup!$B$22</f>
        <v>0</v>
      </c>
      <c r="V623" s="0" t="n">
        <f aca="false">SUMPRODUCT('5N inverse'!$A$20:$Y$20,'5N mesh'!$B$37:$Z$37,$E622:$AC622)+'5N inverse'!$A$20*$C623/Setup!$B$17+INDEX('5N inverse'!$A$20:$Y$20,1,'5N mesh'!$B$7+1)*Setup!$B$22</f>
        <v>0</v>
      </c>
      <c r="W623" s="0" t="n">
        <f aca="false">SUMPRODUCT('5N inverse'!$A$21:$Y$21,'5N mesh'!$B$37:$Z$37,$E622:$AC622)+'5N inverse'!$A$21*$C623/Setup!$B$17+INDEX('5N inverse'!$A$21:$Y$21,1,'5N mesh'!$B$7+1)*Setup!$B$22</f>
        <v>0</v>
      </c>
      <c r="X623" s="0" t="n">
        <f aca="false">SUMPRODUCT('5N inverse'!$A$22:$Y$22,'5N mesh'!$B$37:$Z$37,$E622:$AC622)+'5N inverse'!$A$22*$C623/Setup!$B$17+INDEX('5N inverse'!$A$22:$Y$22,1,'5N mesh'!$B$7+1)*Setup!$B$22</f>
        <v>0</v>
      </c>
      <c r="Y623" s="0" t="n">
        <f aca="false">SUMPRODUCT('5N inverse'!$A$23:$Y$23,'5N mesh'!$B$37:$Z$37,$E622:$AC622)+'5N inverse'!$A$23*$C623/Setup!$B$17+INDEX('5N inverse'!$A$23:$Y$23,1,'5N mesh'!$B$7+1)*Setup!$B$22</f>
        <v>0</v>
      </c>
      <c r="Z623" s="0" t="n">
        <f aca="false">SUMPRODUCT('5N inverse'!$A$24:$Y$24,'5N mesh'!$B$37:$Z$37,$E622:$AC622)+'5N inverse'!$A$24*$C623/Setup!$B$17+INDEX('5N inverse'!$A$24:$Y$24,1,'5N mesh'!$B$7+1)*Setup!$B$22</f>
        <v>0</v>
      </c>
      <c r="AA623" s="0" t="n">
        <f aca="false">SUMPRODUCT('5N inverse'!$A$25:$Y$25,'5N mesh'!$B$37:$Z$37,$E622:$AC622)+'5N inverse'!$A$25*$C623/Setup!$B$17+INDEX('5N inverse'!$A$25:$Y$25,1,'5N mesh'!$B$7+1)*Setup!$B$22</f>
        <v>0</v>
      </c>
      <c r="AB623" s="0" t="n">
        <f aca="false">SUMPRODUCT('5N inverse'!$A$26:$Y$26,'5N mesh'!$B$37:$Z$37,$E622:$AC622)+'5N inverse'!$A$26*$C623/Setup!$B$17+INDEX('5N inverse'!$A$26:$Y$26,1,'5N mesh'!$B$7+1)*Setup!$B$22</f>
        <v>0</v>
      </c>
      <c r="AC623" s="0" t="n">
        <f aca="false">SUMPRODUCT('5N inverse'!$A$27:$Y$27,'5N mesh'!$B$37:$Z$37,$E622:$AC622)+'5N inverse'!$A$27*$C623/Setup!$B$17+INDEX('5N inverse'!$A$27:$Y$27,1,'5N mesh'!$B$7+1)*Setup!$B$22</f>
        <v>0</v>
      </c>
    </row>
    <row r="624" customFormat="false" ht="15" hidden="false" customHeight="false" outlineLevel="0" collapsed="false">
      <c r="A624" s="0" t="n">
        <v>619</v>
      </c>
      <c r="B624" s="0" t="n">
        <f aca="false">A624*Setup!$B$11/3600</f>
        <v>51.5833333333333</v>
      </c>
      <c r="C624" s="0" t="n">
        <f aca="false">Setup!$B$7+Setup!$B$8*COS(2*PI()*(B624-Setup!$B$9)/24)</f>
        <v>20.0237746471107</v>
      </c>
      <c r="D624" s="0" t="n">
        <f aca="false">(C624-E624)/Setup!$B$17</f>
        <v>-21.8706258831767</v>
      </c>
      <c r="E624" s="0" t="n">
        <f aca="false">SUMPRODUCT('5N inverse'!$A$3:$Y$3,'5N mesh'!$B$37:$Z$37,$E623:$AC623)+'5N inverse'!$A$3*$C624/Setup!$B$17+INDEX('5N inverse'!$A$3:$Y$3,1,'5N mesh'!$B$7+1)*Setup!$B$22</f>
        <v>22.8669560119237</v>
      </c>
      <c r="F624" s="0" t="n">
        <f aca="false">SUMPRODUCT('5N inverse'!$A$4:$Y$4,'5N mesh'!$B$37:$Z$37,$E623:$AC623)+'5N inverse'!$A$4*$C624/Setup!$B$17+INDEX('5N inverse'!$A$4:$Y$4,1,'5N mesh'!$B$7+1)*Setup!$B$22</f>
        <v>21.5682381122381</v>
      </c>
      <c r="G624" s="0" t="n">
        <f aca="false">SUMPRODUCT('5N inverse'!$A$5:$Y$5,'5N mesh'!$B$37:$Z$37,$E623:$AC623)+'5N inverse'!$A$5*$C624/Setup!$B$17+INDEX('5N inverse'!$A$5:$Y$5,1,'5N mesh'!$B$7+1)*Setup!$B$22</f>
        <v>18.9708023128669</v>
      </c>
      <c r="H624" s="0" t="n">
        <f aca="false">SUMPRODUCT('5N inverse'!$A$6:$Y$6,'5N mesh'!$B$37:$Z$37,$E623:$AC623)+'5N inverse'!$A$6*$C624/Setup!$B$17+INDEX('5N inverse'!$A$6:$Y$6,1,'5N mesh'!$B$7+1)*Setup!$B$22</f>
        <v>16.3733665134957</v>
      </c>
      <c r="I624" s="0" t="n">
        <f aca="false">SUMPRODUCT('5N inverse'!$A$7:$Y$7,'5N mesh'!$B$37:$Z$37,$E623:$AC623)+'5N inverse'!$A$7*$C624/Setup!$B$17+INDEX('5N inverse'!$A$7:$Y$7,1,'5N mesh'!$B$7+1)*Setup!$B$22</f>
        <v>15.0746486138102</v>
      </c>
      <c r="J624" s="0" t="n">
        <f aca="false">SUMPRODUCT('5N inverse'!$A$8:$Y$8,'5N mesh'!$B$37:$Z$37,$E623:$AC623)+'5N inverse'!$A$8*$C624/Setup!$B$17+INDEX('5N inverse'!$A$8:$Y$8,1,'5N mesh'!$B$7+1)*Setup!$B$22</f>
        <v>0</v>
      </c>
      <c r="K624" s="0" t="n">
        <f aca="false">SUMPRODUCT('5N inverse'!$A$9:$Y$9,'5N mesh'!$B$37:$Z$37,$E623:$AC623)+'5N inverse'!$A$9*$C624/Setup!$B$17+INDEX('5N inverse'!$A$9:$Y$9,1,'5N mesh'!$B$7+1)*Setup!$B$22</f>
        <v>0</v>
      </c>
      <c r="L624" s="0" t="n">
        <f aca="false">SUMPRODUCT('5N inverse'!$A$10:$Y$10,'5N mesh'!$B$37:$Z$37,$E623:$AC623)+'5N inverse'!$A$10*$C624/Setup!$B$17+INDEX('5N inverse'!$A$10:$Y$10,1,'5N mesh'!$B$7+1)*Setup!$B$22</f>
        <v>0</v>
      </c>
      <c r="M624" s="0" t="n">
        <f aca="false">SUMPRODUCT('5N inverse'!$A$11:$Y$11,'5N mesh'!$B$37:$Z$37,$E623:$AC623)+'5N inverse'!$A$11*$C624/Setup!$B$17+INDEX('5N inverse'!$A$11:$Y$11,1,'5N mesh'!$B$7+1)*Setup!$B$22</f>
        <v>0</v>
      </c>
      <c r="N624" s="0" t="n">
        <f aca="false">SUMPRODUCT('5N inverse'!$A$12:$Y$12,'5N mesh'!$B$37:$Z$37,$E623:$AC623)+'5N inverse'!$A$12*$C624/Setup!$B$17+INDEX('5N inverse'!$A$12:$Y$12,1,'5N mesh'!$B$7+1)*Setup!$B$22</f>
        <v>0</v>
      </c>
      <c r="O624" s="0" t="n">
        <f aca="false">SUMPRODUCT('5N inverse'!$A$13:$Y$13,'5N mesh'!$B$37:$Z$37,$E623:$AC623)+'5N inverse'!$A$13*$C624/Setup!$B$17+INDEX('5N inverse'!$A$13:$Y$13,1,'5N mesh'!$B$7+1)*Setup!$B$22</f>
        <v>0</v>
      </c>
      <c r="P624" s="0" t="n">
        <f aca="false">SUMPRODUCT('5N inverse'!$A$14:$Y$14,'5N mesh'!$B$37:$Z$37,$E623:$AC623)+'5N inverse'!$A$14*$C624/Setup!$B$17+INDEX('5N inverse'!$A$14:$Y$14,1,'5N mesh'!$B$7+1)*Setup!$B$22</f>
        <v>0</v>
      </c>
      <c r="Q624" s="0" t="n">
        <f aca="false">SUMPRODUCT('5N inverse'!$A$15:$Y$15,'5N mesh'!$B$37:$Z$37,$E623:$AC623)+'5N inverse'!$A$15*$C624/Setup!$B$17+INDEX('5N inverse'!$A$15:$Y$15,1,'5N mesh'!$B$7+1)*Setup!$B$22</f>
        <v>0</v>
      </c>
      <c r="R624" s="0" t="n">
        <f aca="false">SUMPRODUCT('5N inverse'!$A$16:$Y$16,'5N mesh'!$B$37:$Z$37,$E623:$AC623)+'5N inverse'!$A$16*$C624/Setup!$B$17+INDEX('5N inverse'!$A$16:$Y$16,1,'5N mesh'!$B$7+1)*Setup!$B$22</f>
        <v>0</v>
      </c>
      <c r="S624" s="0" t="n">
        <f aca="false">SUMPRODUCT('5N inverse'!$A$17:$Y$17,'5N mesh'!$B$37:$Z$37,$E623:$AC623)+'5N inverse'!$A$17*$C624/Setup!$B$17+INDEX('5N inverse'!$A$17:$Y$17,1,'5N mesh'!$B$7+1)*Setup!$B$22</f>
        <v>0</v>
      </c>
      <c r="T624" s="0" t="n">
        <f aca="false">SUMPRODUCT('5N inverse'!$A$18:$Y$18,'5N mesh'!$B$37:$Z$37,$E623:$AC623)+'5N inverse'!$A$18*$C624/Setup!$B$17+INDEX('5N inverse'!$A$18:$Y$18,1,'5N mesh'!$B$7+1)*Setup!$B$22</f>
        <v>0</v>
      </c>
      <c r="U624" s="0" t="n">
        <f aca="false">SUMPRODUCT('5N inverse'!$A$19:$Y$19,'5N mesh'!$B$37:$Z$37,$E623:$AC623)+'5N inverse'!$A$19*$C624/Setup!$B$17+INDEX('5N inverse'!$A$19:$Y$19,1,'5N mesh'!$B$7+1)*Setup!$B$22</f>
        <v>0</v>
      </c>
      <c r="V624" s="0" t="n">
        <f aca="false">SUMPRODUCT('5N inverse'!$A$20:$Y$20,'5N mesh'!$B$37:$Z$37,$E623:$AC623)+'5N inverse'!$A$20*$C624/Setup!$B$17+INDEX('5N inverse'!$A$20:$Y$20,1,'5N mesh'!$B$7+1)*Setup!$B$22</f>
        <v>0</v>
      </c>
      <c r="W624" s="0" t="n">
        <f aca="false">SUMPRODUCT('5N inverse'!$A$21:$Y$21,'5N mesh'!$B$37:$Z$37,$E623:$AC623)+'5N inverse'!$A$21*$C624/Setup!$B$17+INDEX('5N inverse'!$A$21:$Y$21,1,'5N mesh'!$B$7+1)*Setup!$B$22</f>
        <v>0</v>
      </c>
      <c r="X624" s="0" t="n">
        <f aca="false">SUMPRODUCT('5N inverse'!$A$22:$Y$22,'5N mesh'!$B$37:$Z$37,$E623:$AC623)+'5N inverse'!$A$22*$C624/Setup!$B$17+INDEX('5N inverse'!$A$22:$Y$22,1,'5N mesh'!$B$7+1)*Setup!$B$22</f>
        <v>0</v>
      </c>
      <c r="Y624" s="0" t="n">
        <f aca="false">SUMPRODUCT('5N inverse'!$A$23:$Y$23,'5N mesh'!$B$37:$Z$37,$E623:$AC623)+'5N inverse'!$A$23*$C624/Setup!$B$17+INDEX('5N inverse'!$A$23:$Y$23,1,'5N mesh'!$B$7+1)*Setup!$B$22</f>
        <v>0</v>
      </c>
      <c r="Z624" s="0" t="n">
        <f aca="false">SUMPRODUCT('5N inverse'!$A$24:$Y$24,'5N mesh'!$B$37:$Z$37,$E623:$AC623)+'5N inverse'!$A$24*$C624/Setup!$B$17+INDEX('5N inverse'!$A$24:$Y$24,1,'5N mesh'!$B$7+1)*Setup!$B$22</f>
        <v>0</v>
      </c>
      <c r="AA624" s="0" t="n">
        <f aca="false">SUMPRODUCT('5N inverse'!$A$25:$Y$25,'5N mesh'!$B$37:$Z$37,$E623:$AC623)+'5N inverse'!$A$25*$C624/Setup!$B$17+INDEX('5N inverse'!$A$25:$Y$25,1,'5N mesh'!$B$7+1)*Setup!$B$22</f>
        <v>0</v>
      </c>
      <c r="AB624" s="0" t="n">
        <f aca="false">SUMPRODUCT('5N inverse'!$A$26:$Y$26,'5N mesh'!$B$37:$Z$37,$E623:$AC623)+'5N inverse'!$A$26*$C624/Setup!$B$17+INDEX('5N inverse'!$A$26:$Y$26,1,'5N mesh'!$B$7+1)*Setup!$B$22</f>
        <v>0</v>
      </c>
      <c r="AC624" s="0" t="n">
        <f aca="false">SUMPRODUCT('5N inverse'!$A$27:$Y$27,'5N mesh'!$B$37:$Z$37,$E623:$AC623)+'5N inverse'!$A$27*$C624/Setup!$B$17+INDEX('5N inverse'!$A$27:$Y$27,1,'5N mesh'!$B$7+1)*Setup!$B$22</f>
        <v>0</v>
      </c>
    </row>
    <row r="625" customFormat="false" ht="15" hidden="false" customHeight="false" outlineLevel="0" collapsed="false">
      <c r="A625" s="0" t="n">
        <v>620</v>
      </c>
      <c r="B625" s="0" t="n">
        <f aca="false">A625*Setup!$B$11/3600</f>
        <v>51.6666666666667</v>
      </c>
      <c r="C625" s="0" t="n">
        <f aca="false">Setup!$B$7+Setup!$B$8*COS(2*PI()*(B625-Setup!$B$9)/24)</f>
        <v>20.015221207633</v>
      </c>
      <c r="D625" s="0" t="n">
        <f aca="false">(C625-E625)/Setup!$B$17</f>
        <v>-21.6311024884038</v>
      </c>
      <c r="E625" s="0" t="n">
        <f aca="false">SUMPRODUCT('5N inverse'!$A$3:$Y$3,'5N mesh'!$B$37:$Z$37,$E624:$AC624)+'5N inverse'!$A$3*$C625/Setup!$B$17+INDEX('5N inverse'!$A$3:$Y$3,1,'5N mesh'!$B$7+1)*Setup!$B$22</f>
        <v>22.8272645311255</v>
      </c>
      <c r="F625" s="0" t="n">
        <f aca="false">SUMPRODUCT('5N inverse'!$A$4:$Y$4,'5N mesh'!$B$37:$Z$37,$E624:$AC624)+'5N inverse'!$A$4*$C625/Setup!$B$17+INDEX('5N inverse'!$A$4:$Y$4,1,'5N mesh'!$B$7+1)*Setup!$B$22</f>
        <v>21.5351061167846</v>
      </c>
      <c r="G625" s="0" t="n">
        <f aca="false">SUMPRODUCT('5N inverse'!$A$5:$Y$5,'5N mesh'!$B$37:$Z$37,$E624:$AC624)+'5N inverse'!$A$5*$C625/Setup!$B$17+INDEX('5N inverse'!$A$5:$Y$5,1,'5N mesh'!$B$7+1)*Setup!$B$22</f>
        <v>18.9507892881027</v>
      </c>
      <c r="H625" s="0" t="n">
        <f aca="false">SUMPRODUCT('5N inverse'!$A$6:$Y$6,'5N mesh'!$B$37:$Z$37,$E624:$AC624)+'5N inverse'!$A$6*$C625/Setup!$B$17+INDEX('5N inverse'!$A$6:$Y$6,1,'5N mesh'!$B$7+1)*Setup!$B$22</f>
        <v>16.3664724594208</v>
      </c>
      <c r="I625" s="0" t="n">
        <f aca="false">SUMPRODUCT('5N inverse'!$A$7:$Y$7,'5N mesh'!$B$37:$Z$37,$E624:$AC624)+'5N inverse'!$A$7*$C625/Setup!$B$17+INDEX('5N inverse'!$A$7:$Y$7,1,'5N mesh'!$B$7+1)*Setup!$B$22</f>
        <v>15.0743140450798</v>
      </c>
      <c r="J625" s="0" t="n">
        <f aca="false">SUMPRODUCT('5N inverse'!$A$8:$Y$8,'5N mesh'!$B$37:$Z$37,$E624:$AC624)+'5N inverse'!$A$8*$C625/Setup!$B$17+INDEX('5N inverse'!$A$8:$Y$8,1,'5N mesh'!$B$7+1)*Setup!$B$22</f>
        <v>0</v>
      </c>
      <c r="K625" s="0" t="n">
        <f aca="false">SUMPRODUCT('5N inverse'!$A$9:$Y$9,'5N mesh'!$B$37:$Z$37,$E624:$AC624)+'5N inverse'!$A$9*$C625/Setup!$B$17+INDEX('5N inverse'!$A$9:$Y$9,1,'5N mesh'!$B$7+1)*Setup!$B$22</f>
        <v>0</v>
      </c>
      <c r="L625" s="0" t="n">
        <f aca="false">SUMPRODUCT('5N inverse'!$A$10:$Y$10,'5N mesh'!$B$37:$Z$37,$E624:$AC624)+'5N inverse'!$A$10*$C625/Setup!$B$17+INDEX('5N inverse'!$A$10:$Y$10,1,'5N mesh'!$B$7+1)*Setup!$B$22</f>
        <v>0</v>
      </c>
      <c r="M625" s="0" t="n">
        <f aca="false">SUMPRODUCT('5N inverse'!$A$11:$Y$11,'5N mesh'!$B$37:$Z$37,$E624:$AC624)+'5N inverse'!$A$11*$C625/Setup!$B$17+INDEX('5N inverse'!$A$11:$Y$11,1,'5N mesh'!$B$7+1)*Setup!$B$22</f>
        <v>0</v>
      </c>
      <c r="N625" s="0" t="n">
        <f aca="false">SUMPRODUCT('5N inverse'!$A$12:$Y$12,'5N mesh'!$B$37:$Z$37,$E624:$AC624)+'5N inverse'!$A$12*$C625/Setup!$B$17+INDEX('5N inverse'!$A$12:$Y$12,1,'5N mesh'!$B$7+1)*Setup!$B$22</f>
        <v>0</v>
      </c>
      <c r="O625" s="0" t="n">
        <f aca="false">SUMPRODUCT('5N inverse'!$A$13:$Y$13,'5N mesh'!$B$37:$Z$37,$E624:$AC624)+'5N inverse'!$A$13*$C625/Setup!$B$17+INDEX('5N inverse'!$A$13:$Y$13,1,'5N mesh'!$B$7+1)*Setup!$B$22</f>
        <v>0</v>
      </c>
      <c r="P625" s="0" t="n">
        <f aca="false">SUMPRODUCT('5N inverse'!$A$14:$Y$14,'5N mesh'!$B$37:$Z$37,$E624:$AC624)+'5N inverse'!$A$14*$C625/Setup!$B$17+INDEX('5N inverse'!$A$14:$Y$14,1,'5N mesh'!$B$7+1)*Setup!$B$22</f>
        <v>0</v>
      </c>
      <c r="Q625" s="0" t="n">
        <f aca="false">SUMPRODUCT('5N inverse'!$A$15:$Y$15,'5N mesh'!$B$37:$Z$37,$E624:$AC624)+'5N inverse'!$A$15*$C625/Setup!$B$17+INDEX('5N inverse'!$A$15:$Y$15,1,'5N mesh'!$B$7+1)*Setup!$B$22</f>
        <v>0</v>
      </c>
      <c r="R625" s="0" t="n">
        <f aca="false">SUMPRODUCT('5N inverse'!$A$16:$Y$16,'5N mesh'!$B$37:$Z$37,$E624:$AC624)+'5N inverse'!$A$16*$C625/Setup!$B$17+INDEX('5N inverse'!$A$16:$Y$16,1,'5N mesh'!$B$7+1)*Setup!$B$22</f>
        <v>0</v>
      </c>
      <c r="S625" s="0" t="n">
        <f aca="false">SUMPRODUCT('5N inverse'!$A$17:$Y$17,'5N mesh'!$B$37:$Z$37,$E624:$AC624)+'5N inverse'!$A$17*$C625/Setup!$B$17+INDEX('5N inverse'!$A$17:$Y$17,1,'5N mesh'!$B$7+1)*Setup!$B$22</f>
        <v>0</v>
      </c>
      <c r="T625" s="0" t="n">
        <f aca="false">SUMPRODUCT('5N inverse'!$A$18:$Y$18,'5N mesh'!$B$37:$Z$37,$E624:$AC624)+'5N inverse'!$A$18*$C625/Setup!$B$17+INDEX('5N inverse'!$A$18:$Y$18,1,'5N mesh'!$B$7+1)*Setup!$B$22</f>
        <v>0</v>
      </c>
      <c r="U625" s="0" t="n">
        <f aca="false">SUMPRODUCT('5N inverse'!$A$19:$Y$19,'5N mesh'!$B$37:$Z$37,$E624:$AC624)+'5N inverse'!$A$19*$C625/Setup!$B$17+INDEX('5N inverse'!$A$19:$Y$19,1,'5N mesh'!$B$7+1)*Setup!$B$22</f>
        <v>0</v>
      </c>
      <c r="V625" s="0" t="n">
        <f aca="false">SUMPRODUCT('5N inverse'!$A$20:$Y$20,'5N mesh'!$B$37:$Z$37,$E624:$AC624)+'5N inverse'!$A$20*$C625/Setup!$B$17+INDEX('5N inverse'!$A$20:$Y$20,1,'5N mesh'!$B$7+1)*Setup!$B$22</f>
        <v>0</v>
      </c>
      <c r="W625" s="0" t="n">
        <f aca="false">SUMPRODUCT('5N inverse'!$A$21:$Y$21,'5N mesh'!$B$37:$Z$37,$E624:$AC624)+'5N inverse'!$A$21*$C625/Setup!$B$17+INDEX('5N inverse'!$A$21:$Y$21,1,'5N mesh'!$B$7+1)*Setup!$B$22</f>
        <v>0</v>
      </c>
      <c r="X625" s="0" t="n">
        <f aca="false">SUMPRODUCT('5N inverse'!$A$22:$Y$22,'5N mesh'!$B$37:$Z$37,$E624:$AC624)+'5N inverse'!$A$22*$C625/Setup!$B$17+INDEX('5N inverse'!$A$22:$Y$22,1,'5N mesh'!$B$7+1)*Setup!$B$22</f>
        <v>0</v>
      </c>
      <c r="Y625" s="0" t="n">
        <f aca="false">SUMPRODUCT('5N inverse'!$A$23:$Y$23,'5N mesh'!$B$37:$Z$37,$E624:$AC624)+'5N inverse'!$A$23*$C625/Setup!$B$17+INDEX('5N inverse'!$A$23:$Y$23,1,'5N mesh'!$B$7+1)*Setup!$B$22</f>
        <v>0</v>
      </c>
      <c r="Z625" s="0" t="n">
        <f aca="false">SUMPRODUCT('5N inverse'!$A$24:$Y$24,'5N mesh'!$B$37:$Z$37,$E624:$AC624)+'5N inverse'!$A$24*$C625/Setup!$B$17+INDEX('5N inverse'!$A$24:$Y$24,1,'5N mesh'!$B$7+1)*Setup!$B$22</f>
        <v>0</v>
      </c>
      <c r="AA625" s="0" t="n">
        <f aca="false">SUMPRODUCT('5N inverse'!$A$25:$Y$25,'5N mesh'!$B$37:$Z$37,$E624:$AC624)+'5N inverse'!$A$25*$C625/Setup!$B$17+INDEX('5N inverse'!$A$25:$Y$25,1,'5N mesh'!$B$7+1)*Setup!$B$22</f>
        <v>0</v>
      </c>
      <c r="AB625" s="0" t="n">
        <f aca="false">SUMPRODUCT('5N inverse'!$A$26:$Y$26,'5N mesh'!$B$37:$Z$37,$E624:$AC624)+'5N inverse'!$A$26*$C625/Setup!$B$17+INDEX('5N inverse'!$A$26:$Y$26,1,'5N mesh'!$B$7+1)*Setup!$B$22</f>
        <v>0</v>
      </c>
      <c r="AC625" s="0" t="n">
        <f aca="false">SUMPRODUCT('5N inverse'!$A$27:$Y$27,'5N mesh'!$B$37:$Z$37,$E624:$AC624)+'5N inverse'!$A$27*$C625/Setup!$B$17+INDEX('5N inverse'!$A$27:$Y$27,1,'5N mesh'!$B$7+1)*Setup!$B$22</f>
        <v>0</v>
      </c>
    </row>
    <row r="626" customFormat="false" ht="15" hidden="false" customHeight="false" outlineLevel="0" collapsed="false">
      <c r="A626" s="0" t="n">
        <v>621</v>
      </c>
      <c r="B626" s="0" t="n">
        <f aca="false">A626*Setup!$B$11/3600</f>
        <v>51.75</v>
      </c>
      <c r="C626" s="0" t="n">
        <f aca="false">Setup!$B$7+Setup!$B$8*COS(2*PI()*(B626-Setup!$B$9)/24)</f>
        <v>20.0085643070456</v>
      </c>
      <c r="D626" s="0" t="n">
        <f aca="false">(C626-E626)/Setup!$B$17</f>
        <v>-21.3803860375044</v>
      </c>
      <c r="E626" s="0" t="n">
        <f aca="false">SUMPRODUCT('5N inverse'!$A$3:$Y$3,'5N mesh'!$B$37:$Z$37,$E625:$AC625)+'5N inverse'!$A$3*$C626/Setup!$B$17+INDEX('5N inverse'!$A$3:$Y$3,1,'5N mesh'!$B$7+1)*Setup!$B$22</f>
        <v>22.7880144919212</v>
      </c>
      <c r="F626" s="0" t="n">
        <f aca="false">SUMPRODUCT('5N inverse'!$A$4:$Y$4,'5N mesh'!$B$37:$Z$37,$E625:$AC625)+'5N inverse'!$A$4*$C626/Setup!$B$17+INDEX('5N inverse'!$A$4:$Y$4,1,'5N mesh'!$B$7+1)*Setup!$B$22</f>
        <v>21.5023419959585</v>
      </c>
      <c r="G626" s="0" t="n">
        <f aca="false">SUMPRODUCT('5N inverse'!$A$5:$Y$5,'5N mesh'!$B$37:$Z$37,$E625:$AC625)+'5N inverse'!$A$5*$C626/Setup!$B$17+INDEX('5N inverse'!$A$5:$Y$5,1,'5N mesh'!$B$7+1)*Setup!$B$22</f>
        <v>18.930997004033</v>
      </c>
      <c r="H626" s="0" t="n">
        <f aca="false">SUMPRODUCT('5N inverse'!$A$6:$Y$6,'5N mesh'!$B$37:$Z$37,$E625:$AC625)+'5N inverse'!$A$6*$C626/Setup!$B$17+INDEX('5N inverse'!$A$6:$Y$6,1,'5N mesh'!$B$7+1)*Setup!$B$22</f>
        <v>16.3596520121076</v>
      </c>
      <c r="I626" s="0" t="n">
        <f aca="false">SUMPRODUCT('5N inverse'!$A$7:$Y$7,'5N mesh'!$B$37:$Z$37,$E625:$AC625)+'5N inverse'!$A$7*$C626/Setup!$B$17+INDEX('5N inverse'!$A$7:$Y$7,1,'5N mesh'!$B$7+1)*Setup!$B$22</f>
        <v>15.0739795161449</v>
      </c>
      <c r="J626" s="0" t="n">
        <f aca="false">SUMPRODUCT('5N inverse'!$A$8:$Y$8,'5N mesh'!$B$37:$Z$37,$E625:$AC625)+'5N inverse'!$A$8*$C626/Setup!$B$17+INDEX('5N inverse'!$A$8:$Y$8,1,'5N mesh'!$B$7+1)*Setup!$B$22</f>
        <v>0</v>
      </c>
      <c r="K626" s="0" t="n">
        <f aca="false">SUMPRODUCT('5N inverse'!$A$9:$Y$9,'5N mesh'!$B$37:$Z$37,$E625:$AC625)+'5N inverse'!$A$9*$C626/Setup!$B$17+INDEX('5N inverse'!$A$9:$Y$9,1,'5N mesh'!$B$7+1)*Setup!$B$22</f>
        <v>0</v>
      </c>
      <c r="L626" s="0" t="n">
        <f aca="false">SUMPRODUCT('5N inverse'!$A$10:$Y$10,'5N mesh'!$B$37:$Z$37,$E625:$AC625)+'5N inverse'!$A$10*$C626/Setup!$B$17+INDEX('5N inverse'!$A$10:$Y$10,1,'5N mesh'!$B$7+1)*Setup!$B$22</f>
        <v>0</v>
      </c>
      <c r="M626" s="0" t="n">
        <f aca="false">SUMPRODUCT('5N inverse'!$A$11:$Y$11,'5N mesh'!$B$37:$Z$37,$E625:$AC625)+'5N inverse'!$A$11*$C626/Setup!$B$17+INDEX('5N inverse'!$A$11:$Y$11,1,'5N mesh'!$B$7+1)*Setup!$B$22</f>
        <v>0</v>
      </c>
      <c r="N626" s="0" t="n">
        <f aca="false">SUMPRODUCT('5N inverse'!$A$12:$Y$12,'5N mesh'!$B$37:$Z$37,$E625:$AC625)+'5N inverse'!$A$12*$C626/Setup!$B$17+INDEX('5N inverse'!$A$12:$Y$12,1,'5N mesh'!$B$7+1)*Setup!$B$22</f>
        <v>0</v>
      </c>
      <c r="O626" s="0" t="n">
        <f aca="false">SUMPRODUCT('5N inverse'!$A$13:$Y$13,'5N mesh'!$B$37:$Z$37,$E625:$AC625)+'5N inverse'!$A$13*$C626/Setup!$B$17+INDEX('5N inverse'!$A$13:$Y$13,1,'5N mesh'!$B$7+1)*Setup!$B$22</f>
        <v>0</v>
      </c>
      <c r="P626" s="0" t="n">
        <f aca="false">SUMPRODUCT('5N inverse'!$A$14:$Y$14,'5N mesh'!$B$37:$Z$37,$E625:$AC625)+'5N inverse'!$A$14*$C626/Setup!$B$17+INDEX('5N inverse'!$A$14:$Y$14,1,'5N mesh'!$B$7+1)*Setup!$B$22</f>
        <v>0</v>
      </c>
      <c r="Q626" s="0" t="n">
        <f aca="false">SUMPRODUCT('5N inverse'!$A$15:$Y$15,'5N mesh'!$B$37:$Z$37,$E625:$AC625)+'5N inverse'!$A$15*$C626/Setup!$B$17+INDEX('5N inverse'!$A$15:$Y$15,1,'5N mesh'!$B$7+1)*Setup!$B$22</f>
        <v>0</v>
      </c>
      <c r="R626" s="0" t="n">
        <f aca="false">SUMPRODUCT('5N inverse'!$A$16:$Y$16,'5N mesh'!$B$37:$Z$37,$E625:$AC625)+'5N inverse'!$A$16*$C626/Setup!$B$17+INDEX('5N inverse'!$A$16:$Y$16,1,'5N mesh'!$B$7+1)*Setup!$B$22</f>
        <v>0</v>
      </c>
      <c r="S626" s="0" t="n">
        <f aca="false">SUMPRODUCT('5N inverse'!$A$17:$Y$17,'5N mesh'!$B$37:$Z$37,$E625:$AC625)+'5N inverse'!$A$17*$C626/Setup!$B$17+INDEX('5N inverse'!$A$17:$Y$17,1,'5N mesh'!$B$7+1)*Setup!$B$22</f>
        <v>0</v>
      </c>
      <c r="T626" s="0" t="n">
        <f aca="false">SUMPRODUCT('5N inverse'!$A$18:$Y$18,'5N mesh'!$B$37:$Z$37,$E625:$AC625)+'5N inverse'!$A$18*$C626/Setup!$B$17+INDEX('5N inverse'!$A$18:$Y$18,1,'5N mesh'!$B$7+1)*Setup!$B$22</f>
        <v>0</v>
      </c>
      <c r="U626" s="0" t="n">
        <f aca="false">SUMPRODUCT('5N inverse'!$A$19:$Y$19,'5N mesh'!$B$37:$Z$37,$E625:$AC625)+'5N inverse'!$A$19*$C626/Setup!$B$17+INDEX('5N inverse'!$A$19:$Y$19,1,'5N mesh'!$B$7+1)*Setup!$B$22</f>
        <v>0</v>
      </c>
      <c r="V626" s="0" t="n">
        <f aca="false">SUMPRODUCT('5N inverse'!$A$20:$Y$20,'5N mesh'!$B$37:$Z$37,$E625:$AC625)+'5N inverse'!$A$20*$C626/Setup!$B$17+INDEX('5N inverse'!$A$20:$Y$20,1,'5N mesh'!$B$7+1)*Setup!$B$22</f>
        <v>0</v>
      </c>
      <c r="W626" s="0" t="n">
        <f aca="false">SUMPRODUCT('5N inverse'!$A$21:$Y$21,'5N mesh'!$B$37:$Z$37,$E625:$AC625)+'5N inverse'!$A$21*$C626/Setup!$B$17+INDEX('5N inverse'!$A$21:$Y$21,1,'5N mesh'!$B$7+1)*Setup!$B$22</f>
        <v>0</v>
      </c>
      <c r="X626" s="0" t="n">
        <f aca="false">SUMPRODUCT('5N inverse'!$A$22:$Y$22,'5N mesh'!$B$37:$Z$37,$E625:$AC625)+'5N inverse'!$A$22*$C626/Setup!$B$17+INDEX('5N inverse'!$A$22:$Y$22,1,'5N mesh'!$B$7+1)*Setup!$B$22</f>
        <v>0</v>
      </c>
      <c r="Y626" s="0" t="n">
        <f aca="false">SUMPRODUCT('5N inverse'!$A$23:$Y$23,'5N mesh'!$B$37:$Z$37,$E625:$AC625)+'5N inverse'!$A$23*$C626/Setup!$B$17+INDEX('5N inverse'!$A$23:$Y$23,1,'5N mesh'!$B$7+1)*Setup!$B$22</f>
        <v>0</v>
      </c>
      <c r="Z626" s="0" t="n">
        <f aca="false">SUMPRODUCT('5N inverse'!$A$24:$Y$24,'5N mesh'!$B$37:$Z$37,$E625:$AC625)+'5N inverse'!$A$24*$C626/Setup!$B$17+INDEX('5N inverse'!$A$24:$Y$24,1,'5N mesh'!$B$7+1)*Setup!$B$22</f>
        <v>0</v>
      </c>
      <c r="AA626" s="0" t="n">
        <f aca="false">SUMPRODUCT('5N inverse'!$A$25:$Y$25,'5N mesh'!$B$37:$Z$37,$E625:$AC625)+'5N inverse'!$A$25*$C626/Setup!$B$17+INDEX('5N inverse'!$A$25:$Y$25,1,'5N mesh'!$B$7+1)*Setup!$B$22</f>
        <v>0</v>
      </c>
      <c r="AB626" s="0" t="n">
        <f aca="false">SUMPRODUCT('5N inverse'!$A$26:$Y$26,'5N mesh'!$B$37:$Z$37,$E625:$AC625)+'5N inverse'!$A$26*$C626/Setup!$B$17+INDEX('5N inverse'!$A$26:$Y$26,1,'5N mesh'!$B$7+1)*Setup!$B$22</f>
        <v>0</v>
      </c>
      <c r="AC626" s="0" t="n">
        <f aca="false">SUMPRODUCT('5N inverse'!$A$27:$Y$27,'5N mesh'!$B$37:$Z$37,$E625:$AC625)+'5N inverse'!$A$27*$C626/Setup!$B$17+INDEX('5N inverse'!$A$27:$Y$27,1,'5N mesh'!$B$7+1)*Setup!$B$22</f>
        <v>0</v>
      </c>
    </row>
    <row r="627" customFormat="false" ht="15" hidden="false" customHeight="false" outlineLevel="0" collapsed="false">
      <c r="A627" s="0" t="n">
        <v>622</v>
      </c>
      <c r="B627" s="0" t="n">
        <f aca="false">A627*Setup!$B$11/3600</f>
        <v>51.8333333333333</v>
      </c>
      <c r="C627" s="0" t="n">
        <f aca="false">Setup!$B$7+Setup!$B$8*COS(2*PI()*(B627-Setup!$B$9)/24)</f>
        <v>20.0038071136726</v>
      </c>
      <c r="D627" s="0" t="n">
        <f aca="false">(C627-E627)/Setup!$B$17</f>
        <v>-21.1185960187941</v>
      </c>
      <c r="E627" s="0" t="n">
        <f aca="false">SUMPRODUCT('5N inverse'!$A$3:$Y$3,'5N mesh'!$B$37:$Z$37,$E626:$AC626)+'5N inverse'!$A$3*$C627/Setup!$B$17+INDEX('5N inverse'!$A$3:$Y$3,1,'5N mesh'!$B$7+1)*Setup!$B$22</f>
        <v>22.7492245961158</v>
      </c>
      <c r="F627" s="0" t="n">
        <f aca="false">SUMPRODUCT('5N inverse'!$A$4:$Y$4,'5N mesh'!$B$37:$Z$37,$E626:$AC626)+'5N inverse'!$A$4*$C627/Setup!$B$17+INDEX('5N inverse'!$A$4:$Y$4,1,'5N mesh'!$B$7+1)*Setup!$B$22</f>
        <v>21.4699613611768</v>
      </c>
      <c r="G627" s="0" t="n">
        <f aca="false">SUMPRODUCT('5N inverse'!$A$5:$Y$5,'5N mesh'!$B$37:$Z$37,$E626:$AC626)+'5N inverse'!$A$5*$C627/Setup!$B$17+INDEX('5N inverse'!$A$5:$Y$5,1,'5N mesh'!$B$7+1)*Setup!$B$22</f>
        <v>18.9114348912989</v>
      </c>
      <c r="H627" s="0" t="n">
        <f aca="false">SUMPRODUCT('5N inverse'!$A$6:$Y$6,'5N mesh'!$B$37:$Z$37,$E626:$AC626)+'5N inverse'!$A$6*$C627/Setup!$B$17+INDEX('5N inverse'!$A$6:$Y$6,1,'5N mesh'!$B$7+1)*Setup!$B$22</f>
        <v>16.3529084214209</v>
      </c>
      <c r="I627" s="0" t="n">
        <f aca="false">SUMPRODUCT('5N inverse'!$A$7:$Y$7,'5N mesh'!$B$37:$Z$37,$E626:$AC626)+'5N inverse'!$A$7*$C627/Setup!$B$17+INDEX('5N inverse'!$A$7:$Y$7,1,'5N mesh'!$B$7+1)*Setup!$B$22</f>
        <v>15.073645186482</v>
      </c>
      <c r="J627" s="0" t="n">
        <f aca="false">SUMPRODUCT('5N inverse'!$A$8:$Y$8,'5N mesh'!$B$37:$Z$37,$E626:$AC626)+'5N inverse'!$A$8*$C627/Setup!$B$17+INDEX('5N inverse'!$A$8:$Y$8,1,'5N mesh'!$B$7+1)*Setup!$B$22</f>
        <v>0</v>
      </c>
      <c r="K627" s="0" t="n">
        <f aca="false">SUMPRODUCT('5N inverse'!$A$9:$Y$9,'5N mesh'!$B$37:$Z$37,$E626:$AC626)+'5N inverse'!$A$9*$C627/Setup!$B$17+INDEX('5N inverse'!$A$9:$Y$9,1,'5N mesh'!$B$7+1)*Setup!$B$22</f>
        <v>0</v>
      </c>
      <c r="L627" s="0" t="n">
        <f aca="false">SUMPRODUCT('5N inverse'!$A$10:$Y$10,'5N mesh'!$B$37:$Z$37,$E626:$AC626)+'5N inverse'!$A$10*$C627/Setup!$B$17+INDEX('5N inverse'!$A$10:$Y$10,1,'5N mesh'!$B$7+1)*Setup!$B$22</f>
        <v>0</v>
      </c>
      <c r="M627" s="0" t="n">
        <f aca="false">SUMPRODUCT('5N inverse'!$A$11:$Y$11,'5N mesh'!$B$37:$Z$37,$E626:$AC626)+'5N inverse'!$A$11*$C627/Setup!$B$17+INDEX('5N inverse'!$A$11:$Y$11,1,'5N mesh'!$B$7+1)*Setup!$B$22</f>
        <v>0</v>
      </c>
      <c r="N627" s="0" t="n">
        <f aca="false">SUMPRODUCT('5N inverse'!$A$12:$Y$12,'5N mesh'!$B$37:$Z$37,$E626:$AC626)+'5N inverse'!$A$12*$C627/Setup!$B$17+INDEX('5N inverse'!$A$12:$Y$12,1,'5N mesh'!$B$7+1)*Setup!$B$22</f>
        <v>0</v>
      </c>
      <c r="O627" s="0" t="n">
        <f aca="false">SUMPRODUCT('5N inverse'!$A$13:$Y$13,'5N mesh'!$B$37:$Z$37,$E626:$AC626)+'5N inverse'!$A$13*$C627/Setup!$B$17+INDEX('5N inverse'!$A$13:$Y$13,1,'5N mesh'!$B$7+1)*Setup!$B$22</f>
        <v>0</v>
      </c>
      <c r="P627" s="0" t="n">
        <f aca="false">SUMPRODUCT('5N inverse'!$A$14:$Y$14,'5N mesh'!$B$37:$Z$37,$E626:$AC626)+'5N inverse'!$A$14*$C627/Setup!$B$17+INDEX('5N inverse'!$A$14:$Y$14,1,'5N mesh'!$B$7+1)*Setup!$B$22</f>
        <v>0</v>
      </c>
      <c r="Q627" s="0" t="n">
        <f aca="false">SUMPRODUCT('5N inverse'!$A$15:$Y$15,'5N mesh'!$B$37:$Z$37,$E626:$AC626)+'5N inverse'!$A$15*$C627/Setup!$B$17+INDEX('5N inverse'!$A$15:$Y$15,1,'5N mesh'!$B$7+1)*Setup!$B$22</f>
        <v>0</v>
      </c>
      <c r="R627" s="0" t="n">
        <f aca="false">SUMPRODUCT('5N inverse'!$A$16:$Y$16,'5N mesh'!$B$37:$Z$37,$E626:$AC626)+'5N inverse'!$A$16*$C627/Setup!$B$17+INDEX('5N inverse'!$A$16:$Y$16,1,'5N mesh'!$B$7+1)*Setup!$B$22</f>
        <v>0</v>
      </c>
      <c r="S627" s="0" t="n">
        <f aca="false">SUMPRODUCT('5N inverse'!$A$17:$Y$17,'5N mesh'!$B$37:$Z$37,$E626:$AC626)+'5N inverse'!$A$17*$C627/Setup!$B$17+INDEX('5N inverse'!$A$17:$Y$17,1,'5N mesh'!$B$7+1)*Setup!$B$22</f>
        <v>0</v>
      </c>
      <c r="T627" s="0" t="n">
        <f aca="false">SUMPRODUCT('5N inverse'!$A$18:$Y$18,'5N mesh'!$B$37:$Z$37,$E626:$AC626)+'5N inverse'!$A$18*$C627/Setup!$B$17+INDEX('5N inverse'!$A$18:$Y$18,1,'5N mesh'!$B$7+1)*Setup!$B$22</f>
        <v>0</v>
      </c>
      <c r="U627" s="0" t="n">
        <f aca="false">SUMPRODUCT('5N inverse'!$A$19:$Y$19,'5N mesh'!$B$37:$Z$37,$E626:$AC626)+'5N inverse'!$A$19*$C627/Setup!$B$17+INDEX('5N inverse'!$A$19:$Y$19,1,'5N mesh'!$B$7+1)*Setup!$B$22</f>
        <v>0</v>
      </c>
      <c r="V627" s="0" t="n">
        <f aca="false">SUMPRODUCT('5N inverse'!$A$20:$Y$20,'5N mesh'!$B$37:$Z$37,$E626:$AC626)+'5N inverse'!$A$20*$C627/Setup!$B$17+INDEX('5N inverse'!$A$20:$Y$20,1,'5N mesh'!$B$7+1)*Setup!$B$22</f>
        <v>0</v>
      </c>
      <c r="W627" s="0" t="n">
        <f aca="false">SUMPRODUCT('5N inverse'!$A$21:$Y$21,'5N mesh'!$B$37:$Z$37,$E626:$AC626)+'5N inverse'!$A$21*$C627/Setup!$B$17+INDEX('5N inverse'!$A$21:$Y$21,1,'5N mesh'!$B$7+1)*Setup!$B$22</f>
        <v>0</v>
      </c>
      <c r="X627" s="0" t="n">
        <f aca="false">SUMPRODUCT('5N inverse'!$A$22:$Y$22,'5N mesh'!$B$37:$Z$37,$E626:$AC626)+'5N inverse'!$A$22*$C627/Setup!$B$17+INDEX('5N inverse'!$A$22:$Y$22,1,'5N mesh'!$B$7+1)*Setup!$B$22</f>
        <v>0</v>
      </c>
      <c r="Y627" s="0" t="n">
        <f aca="false">SUMPRODUCT('5N inverse'!$A$23:$Y$23,'5N mesh'!$B$37:$Z$37,$E626:$AC626)+'5N inverse'!$A$23*$C627/Setup!$B$17+INDEX('5N inverse'!$A$23:$Y$23,1,'5N mesh'!$B$7+1)*Setup!$B$22</f>
        <v>0</v>
      </c>
      <c r="Z627" s="0" t="n">
        <f aca="false">SUMPRODUCT('5N inverse'!$A$24:$Y$24,'5N mesh'!$B$37:$Z$37,$E626:$AC626)+'5N inverse'!$A$24*$C627/Setup!$B$17+INDEX('5N inverse'!$A$24:$Y$24,1,'5N mesh'!$B$7+1)*Setup!$B$22</f>
        <v>0</v>
      </c>
      <c r="AA627" s="0" t="n">
        <f aca="false">SUMPRODUCT('5N inverse'!$A$25:$Y$25,'5N mesh'!$B$37:$Z$37,$E626:$AC626)+'5N inverse'!$A$25*$C627/Setup!$B$17+INDEX('5N inverse'!$A$25:$Y$25,1,'5N mesh'!$B$7+1)*Setup!$B$22</f>
        <v>0</v>
      </c>
      <c r="AB627" s="0" t="n">
        <f aca="false">SUMPRODUCT('5N inverse'!$A$26:$Y$26,'5N mesh'!$B$37:$Z$37,$E626:$AC626)+'5N inverse'!$A$26*$C627/Setup!$B$17+INDEX('5N inverse'!$A$26:$Y$26,1,'5N mesh'!$B$7+1)*Setup!$B$22</f>
        <v>0</v>
      </c>
      <c r="AC627" s="0" t="n">
        <f aca="false">SUMPRODUCT('5N inverse'!$A$27:$Y$27,'5N mesh'!$B$37:$Z$37,$E626:$AC626)+'5N inverse'!$A$27*$C627/Setup!$B$17+INDEX('5N inverse'!$A$27:$Y$27,1,'5N mesh'!$B$7+1)*Setup!$B$22</f>
        <v>0</v>
      </c>
    </row>
    <row r="628" customFormat="false" ht="15" hidden="false" customHeight="false" outlineLevel="0" collapsed="false">
      <c r="A628" s="0" t="n">
        <v>623</v>
      </c>
      <c r="B628" s="0" t="n">
        <f aca="false">A628*Setup!$B$11/3600</f>
        <v>51.9166666666667</v>
      </c>
      <c r="C628" s="0" t="n">
        <f aca="false">Setup!$B$7+Setup!$B$8*COS(2*PI()*(B628-Setup!$B$9)/24)</f>
        <v>20.0009518916804</v>
      </c>
      <c r="D628" s="0" t="n">
        <f aca="false">(C628-E628)/Setup!$B$17</f>
        <v>-20.8458571888693</v>
      </c>
      <c r="E628" s="0" t="n">
        <f aca="false">SUMPRODUCT('5N inverse'!$A$3:$Y$3,'5N mesh'!$B$37:$Z$37,$E627:$AC627)+'5N inverse'!$A$3*$C628/Setup!$B$17+INDEX('5N inverse'!$A$3:$Y$3,1,'5N mesh'!$B$7+1)*Setup!$B$22</f>
        <v>22.7109133262334</v>
      </c>
      <c r="F628" s="0" t="n">
        <f aca="false">SUMPRODUCT('5N inverse'!$A$4:$Y$4,'5N mesh'!$B$37:$Z$37,$E627:$AC627)+'5N inverse'!$A$4*$C628/Setup!$B$17+INDEX('5N inverse'!$A$4:$Y$4,1,'5N mesh'!$B$7+1)*Setup!$B$22</f>
        <v>21.437979641106</v>
      </c>
      <c r="G628" s="0" t="n">
        <f aca="false">SUMPRODUCT('5N inverse'!$A$5:$Y$5,'5N mesh'!$B$37:$Z$37,$E627:$AC627)+'5N inverse'!$A$5*$C628/Setup!$B$17+INDEX('5N inverse'!$A$5:$Y$5,1,'5N mesh'!$B$7+1)*Setup!$B$22</f>
        <v>18.8921122708513</v>
      </c>
      <c r="H628" s="0" t="n">
        <f aca="false">SUMPRODUCT('5N inverse'!$A$6:$Y$6,'5N mesh'!$B$37:$Z$37,$E627:$AC627)+'5N inverse'!$A$6*$C628/Setup!$B$17+INDEX('5N inverse'!$A$6:$Y$6,1,'5N mesh'!$B$7+1)*Setup!$B$22</f>
        <v>16.3462449005967</v>
      </c>
      <c r="I628" s="0" t="n">
        <f aca="false">SUMPRODUCT('5N inverse'!$A$7:$Y$7,'5N mesh'!$B$37:$Z$37,$E627:$AC627)+'5N inverse'!$A$7*$C628/Setup!$B$17+INDEX('5N inverse'!$A$7:$Y$7,1,'5N mesh'!$B$7+1)*Setup!$B$22</f>
        <v>15.0733112154693</v>
      </c>
      <c r="J628" s="0" t="n">
        <f aca="false">SUMPRODUCT('5N inverse'!$A$8:$Y$8,'5N mesh'!$B$37:$Z$37,$E627:$AC627)+'5N inverse'!$A$8*$C628/Setup!$B$17+INDEX('5N inverse'!$A$8:$Y$8,1,'5N mesh'!$B$7+1)*Setup!$B$22</f>
        <v>0</v>
      </c>
      <c r="K628" s="0" t="n">
        <f aca="false">SUMPRODUCT('5N inverse'!$A$9:$Y$9,'5N mesh'!$B$37:$Z$37,$E627:$AC627)+'5N inverse'!$A$9*$C628/Setup!$B$17+INDEX('5N inverse'!$A$9:$Y$9,1,'5N mesh'!$B$7+1)*Setup!$B$22</f>
        <v>0</v>
      </c>
      <c r="L628" s="0" t="n">
        <f aca="false">SUMPRODUCT('5N inverse'!$A$10:$Y$10,'5N mesh'!$B$37:$Z$37,$E627:$AC627)+'5N inverse'!$A$10*$C628/Setup!$B$17+INDEX('5N inverse'!$A$10:$Y$10,1,'5N mesh'!$B$7+1)*Setup!$B$22</f>
        <v>0</v>
      </c>
      <c r="M628" s="0" t="n">
        <f aca="false">SUMPRODUCT('5N inverse'!$A$11:$Y$11,'5N mesh'!$B$37:$Z$37,$E627:$AC627)+'5N inverse'!$A$11*$C628/Setup!$B$17+INDEX('5N inverse'!$A$11:$Y$11,1,'5N mesh'!$B$7+1)*Setup!$B$22</f>
        <v>0</v>
      </c>
      <c r="N628" s="0" t="n">
        <f aca="false">SUMPRODUCT('5N inverse'!$A$12:$Y$12,'5N mesh'!$B$37:$Z$37,$E627:$AC627)+'5N inverse'!$A$12*$C628/Setup!$B$17+INDEX('5N inverse'!$A$12:$Y$12,1,'5N mesh'!$B$7+1)*Setup!$B$22</f>
        <v>0</v>
      </c>
      <c r="O628" s="0" t="n">
        <f aca="false">SUMPRODUCT('5N inverse'!$A$13:$Y$13,'5N mesh'!$B$37:$Z$37,$E627:$AC627)+'5N inverse'!$A$13*$C628/Setup!$B$17+INDEX('5N inverse'!$A$13:$Y$13,1,'5N mesh'!$B$7+1)*Setup!$B$22</f>
        <v>0</v>
      </c>
      <c r="P628" s="0" t="n">
        <f aca="false">SUMPRODUCT('5N inverse'!$A$14:$Y$14,'5N mesh'!$B$37:$Z$37,$E627:$AC627)+'5N inverse'!$A$14*$C628/Setup!$B$17+INDEX('5N inverse'!$A$14:$Y$14,1,'5N mesh'!$B$7+1)*Setup!$B$22</f>
        <v>0</v>
      </c>
      <c r="Q628" s="0" t="n">
        <f aca="false">SUMPRODUCT('5N inverse'!$A$15:$Y$15,'5N mesh'!$B$37:$Z$37,$E627:$AC627)+'5N inverse'!$A$15*$C628/Setup!$B$17+INDEX('5N inverse'!$A$15:$Y$15,1,'5N mesh'!$B$7+1)*Setup!$B$22</f>
        <v>0</v>
      </c>
      <c r="R628" s="0" t="n">
        <f aca="false">SUMPRODUCT('5N inverse'!$A$16:$Y$16,'5N mesh'!$B$37:$Z$37,$E627:$AC627)+'5N inverse'!$A$16*$C628/Setup!$B$17+INDEX('5N inverse'!$A$16:$Y$16,1,'5N mesh'!$B$7+1)*Setup!$B$22</f>
        <v>0</v>
      </c>
      <c r="S628" s="0" t="n">
        <f aca="false">SUMPRODUCT('5N inverse'!$A$17:$Y$17,'5N mesh'!$B$37:$Z$37,$E627:$AC627)+'5N inverse'!$A$17*$C628/Setup!$B$17+INDEX('5N inverse'!$A$17:$Y$17,1,'5N mesh'!$B$7+1)*Setup!$B$22</f>
        <v>0</v>
      </c>
      <c r="T628" s="0" t="n">
        <f aca="false">SUMPRODUCT('5N inverse'!$A$18:$Y$18,'5N mesh'!$B$37:$Z$37,$E627:$AC627)+'5N inverse'!$A$18*$C628/Setup!$B$17+INDEX('5N inverse'!$A$18:$Y$18,1,'5N mesh'!$B$7+1)*Setup!$B$22</f>
        <v>0</v>
      </c>
      <c r="U628" s="0" t="n">
        <f aca="false">SUMPRODUCT('5N inverse'!$A$19:$Y$19,'5N mesh'!$B$37:$Z$37,$E627:$AC627)+'5N inverse'!$A$19*$C628/Setup!$B$17+INDEX('5N inverse'!$A$19:$Y$19,1,'5N mesh'!$B$7+1)*Setup!$B$22</f>
        <v>0</v>
      </c>
      <c r="V628" s="0" t="n">
        <f aca="false">SUMPRODUCT('5N inverse'!$A$20:$Y$20,'5N mesh'!$B$37:$Z$37,$E627:$AC627)+'5N inverse'!$A$20*$C628/Setup!$B$17+INDEX('5N inverse'!$A$20:$Y$20,1,'5N mesh'!$B$7+1)*Setup!$B$22</f>
        <v>0</v>
      </c>
      <c r="W628" s="0" t="n">
        <f aca="false">SUMPRODUCT('5N inverse'!$A$21:$Y$21,'5N mesh'!$B$37:$Z$37,$E627:$AC627)+'5N inverse'!$A$21*$C628/Setup!$B$17+INDEX('5N inverse'!$A$21:$Y$21,1,'5N mesh'!$B$7+1)*Setup!$B$22</f>
        <v>0</v>
      </c>
      <c r="X628" s="0" t="n">
        <f aca="false">SUMPRODUCT('5N inverse'!$A$22:$Y$22,'5N mesh'!$B$37:$Z$37,$E627:$AC627)+'5N inverse'!$A$22*$C628/Setup!$B$17+INDEX('5N inverse'!$A$22:$Y$22,1,'5N mesh'!$B$7+1)*Setup!$B$22</f>
        <v>0</v>
      </c>
      <c r="Y628" s="0" t="n">
        <f aca="false">SUMPRODUCT('5N inverse'!$A$23:$Y$23,'5N mesh'!$B$37:$Z$37,$E627:$AC627)+'5N inverse'!$A$23*$C628/Setup!$B$17+INDEX('5N inverse'!$A$23:$Y$23,1,'5N mesh'!$B$7+1)*Setup!$B$22</f>
        <v>0</v>
      </c>
      <c r="Z628" s="0" t="n">
        <f aca="false">SUMPRODUCT('5N inverse'!$A$24:$Y$24,'5N mesh'!$B$37:$Z$37,$E627:$AC627)+'5N inverse'!$A$24*$C628/Setup!$B$17+INDEX('5N inverse'!$A$24:$Y$24,1,'5N mesh'!$B$7+1)*Setup!$B$22</f>
        <v>0</v>
      </c>
      <c r="AA628" s="0" t="n">
        <f aca="false">SUMPRODUCT('5N inverse'!$A$25:$Y$25,'5N mesh'!$B$37:$Z$37,$E627:$AC627)+'5N inverse'!$A$25*$C628/Setup!$B$17+INDEX('5N inverse'!$A$25:$Y$25,1,'5N mesh'!$B$7+1)*Setup!$B$22</f>
        <v>0</v>
      </c>
      <c r="AB628" s="0" t="n">
        <f aca="false">SUMPRODUCT('5N inverse'!$A$26:$Y$26,'5N mesh'!$B$37:$Z$37,$E627:$AC627)+'5N inverse'!$A$26*$C628/Setup!$B$17+INDEX('5N inverse'!$A$26:$Y$26,1,'5N mesh'!$B$7+1)*Setup!$B$22</f>
        <v>0</v>
      </c>
      <c r="AC628" s="0" t="n">
        <f aca="false">SUMPRODUCT('5N inverse'!$A$27:$Y$27,'5N mesh'!$B$37:$Z$37,$E627:$AC627)+'5N inverse'!$A$27*$C628/Setup!$B$17+INDEX('5N inverse'!$A$27:$Y$27,1,'5N mesh'!$B$7+1)*Setup!$B$22</f>
        <v>0</v>
      </c>
    </row>
    <row r="629" customFormat="false" ht="15" hidden="false" customHeight="false" outlineLevel="0" collapsed="false">
      <c r="A629" s="0" t="n">
        <v>624</v>
      </c>
      <c r="B629" s="0" t="n">
        <f aca="false">A629*Setup!$B$11/3600</f>
        <v>52</v>
      </c>
      <c r="C629" s="0" t="n">
        <f aca="false">Setup!$B$7+Setup!$B$8*COS(2*PI()*(B629-Setup!$B$9)/24)</f>
        <v>20</v>
      </c>
      <c r="D629" s="0" t="n">
        <f aca="false">(C629-E629)/Setup!$B$17</f>
        <v>-20.5622995132582</v>
      </c>
      <c r="E629" s="0" t="n">
        <f aca="false">SUMPRODUCT('5N inverse'!$A$3:$Y$3,'5N mesh'!$B$37:$Z$37,$E628:$AC628)+'5N inverse'!$A$3*$C629/Setup!$B$17+INDEX('5N inverse'!$A$3:$Y$3,1,'5N mesh'!$B$7+1)*Setup!$B$22</f>
        <v>22.6730989367236</v>
      </c>
      <c r="F629" s="0" t="n">
        <f aca="false">SUMPRODUCT('5N inverse'!$A$4:$Y$4,'5N mesh'!$B$37:$Z$37,$E628:$AC628)+'5N inverse'!$A$4*$C629/Setup!$B$17+INDEX('5N inverse'!$A$4:$Y$4,1,'5N mesh'!$B$7+1)*Setup!$B$22</f>
        <v>21.4064120743215</v>
      </c>
      <c r="G629" s="0" t="n">
        <f aca="false">SUMPRODUCT('5N inverse'!$A$5:$Y$5,'5N mesh'!$B$37:$Z$37,$E628:$AC628)+'5N inverse'!$A$5*$C629/Setup!$B$17+INDEX('5N inverse'!$A$5:$Y$5,1,'5N mesh'!$B$7+1)*Setup!$B$22</f>
        <v>18.8730383495173</v>
      </c>
      <c r="H629" s="0" t="n">
        <f aca="false">SUMPRODUCT('5N inverse'!$A$6:$Y$6,'5N mesh'!$B$37:$Z$37,$E628:$AC628)+'5N inverse'!$A$6*$C629/Setup!$B$17+INDEX('5N inverse'!$A$6:$Y$6,1,'5N mesh'!$B$7+1)*Setup!$B$22</f>
        <v>16.3396646247132</v>
      </c>
      <c r="I629" s="0" t="n">
        <f aca="false">SUMPRODUCT('5N inverse'!$A$7:$Y$7,'5N mesh'!$B$37:$Z$37,$E628:$AC628)+'5N inverse'!$A$7*$C629/Setup!$B$17+INDEX('5N inverse'!$A$7:$Y$7,1,'5N mesh'!$B$7+1)*Setup!$B$22</f>
        <v>15.0729777623111</v>
      </c>
      <c r="J629" s="0" t="n">
        <f aca="false">SUMPRODUCT('5N inverse'!$A$8:$Y$8,'5N mesh'!$B$37:$Z$37,$E628:$AC628)+'5N inverse'!$A$8*$C629/Setup!$B$17+INDEX('5N inverse'!$A$8:$Y$8,1,'5N mesh'!$B$7+1)*Setup!$B$22</f>
        <v>0</v>
      </c>
      <c r="K629" s="0" t="n">
        <f aca="false">SUMPRODUCT('5N inverse'!$A$9:$Y$9,'5N mesh'!$B$37:$Z$37,$E628:$AC628)+'5N inverse'!$A$9*$C629/Setup!$B$17+INDEX('5N inverse'!$A$9:$Y$9,1,'5N mesh'!$B$7+1)*Setup!$B$22</f>
        <v>0</v>
      </c>
      <c r="L629" s="0" t="n">
        <f aca="false">SUMPRODUCT('5N inverse'!$A$10:$Y$10,'5N mesh'!$B$37:$Z$37,$E628:$AC628)+'5N inverse'!$A$10*$C629/Setup!$B$17+INDEX('5N inverse'!$A$10:$Y$10,1,'5N mesh'!$B$7+1)*Setup!$B$22</f>
        <v>0</v>
      </c>
      <c r="M629" s="0" t="n">
        <f aca="false">SUMPRODUCT('5N inverse'!$A$11:$Y$11,'5N mesh'!$B$37:$Z$37,$E628:$AC628)+'5N inverse'!$A$11*$C629/Setup!$B$17+INDEX('5N inverse'!$A$11:$Y$11,1,'5N mesh'!$B$7+1)*Setup!$B$22</f>
        <v>0</v>
      </c>
      <c r="N629" s="0" t="n">
        <f aca="false">SUMPRODUCT('5N inverse'!$A$12:$Y$12,'5N mesh'!$B$37:$Z$37,$E628:$AC628)+'5N inverse'!$A$12*$C629/Setup!$B$17+INDEX('5N inverse'!$A$12:$Y$12,1,'5N mesh'!$B$7+1)*Setup!$B$22</f>
        <v>0</v>
      </c>
      <c r="O629" s="0" t="n">
        <f aca="false">SUMPRODUCT('5N inverse'!$A$13:$Y$13,'5N mesh'!$B$37:$Z$37,$E628:$AC628)+'5N inverse'!$A$13*$C629/Setup!$B$17+INDEX('5N inverse'!$A$13:$Y$13,1,'5N mesh'!$B$7+1)*Setup!$B$22</f>
        <v>0</v>
      </c>
      <c r="P629" s="0" t="n">
        <f aca="false">SUMPRODUCT('5N inverse'!$A$14:$Y$14,'5N mesh'!$B$37:$Z$37,$E628:$AC628)+'5N inverse'!$A$14*$C629/Setup!$B$17+INDEX('5N inverse'!$A$14:$Y$14,1,'5N mesh'!$B$7+1)*Setup!$B$22</f>
        <v>0</v>
      </c>
      <c r="Q629" s="0" t="n">
        <f aca="false">SUMPRODUCT('5N inverse'!$A$15:$Y$15,'5N mesh'!$B$37:$Z$37,$E628:$AC628)+'5N inverse'!$A$15*$C629/Setup!$B$17+INDEX('5N inverse'!$A$15:$Y$15,1,'5N mesh'!$B$7+1)*Setup!$B$22</f>
        <v>0</v>
      </c>
      <c r="R629" s="0" t="n">
        <f aca="false">SUMPRODUCT('5N inverse'!$A$16:$Y$16,'5N mesh'!$B$37:$Z$37,$E628:$AC628)+'5N inverse'!$A$16*$C629/Setup!$B$17+INDEX('5N inverse'!$A$16:$Y$16,1,'5N mesh'!$B$7+1)*Setup!$B$22</f>
        <v>0</v>
      </c>
      <c r="S629" s="0" t="n">
        <f aca="false">SUMPRODUCT('5N inverse'!$A$17:$Y$17,'5N mesh'!$B$37:$Z$37,$E628:$AC628)+'5N inverse'!$A$17*$C629/Setup!$B$17+INDEX('5N inverse'!$A$17:$Y$17,1,'5N mesh'!$B$7+1)*Setup!$B$22</f>
        <v>0</v>
      </c>
      <c r="T629" s="0" t="n">
        <f aca="false">SUMPRODUCT('5N inverse'!$A$18:$Y$18,'5N mesh'!$B$37:$Z$37,$E628:$AC628)+'5N inverse'!$A$18*$C629/Setup!$B$17+INDEX('5N inverse'!$A$18:$Y$18,1,'5N mesh'!$B$7+1)*Setup!$B$22</f>
        <v>0</v>
      </c>
      <c r="U629" s="0" t="n">
        <f aca="false">SUMPRODUCT('5N inverse'!$A$19:$Y$19,'5N mesh'!$B$37:$Z$37,$E628:$AC628)+'5N inverse'!$A$19*$C629/Setup!$B$17+INDEX('5N inverse'!$A$19:$Y$19,1,'5N mesh'!$B$7+1)*Setup!$B$22</f>
        <v>0</v>
      </c>
      <c r="V629" s="0" t="n">
        <f aca="false">SUMPRODUCT('5N inverse'!$A$20:$Y$20,'5N mesh'!$B$37:$Z$37,$E628:$AC628)+'5N inverse'!$A$20*$C629/Setup!$B$17+INDEX('5N inverse'!$A$20:$Y$20,1,'5N mesh'!$B$7+1)*Setup!$B$22</f>
        <v>0</v>
      </c>
      <c r="W629" s="0" t="n">
        <f aca="false">SUMPRODUCT('5N inverse'!$A$21:$Y$21,'5N mesh'!$B$37:$Z$37,$E628:$AC628)+'5N inverse'!$A$21*$C629/Setup!$B$17+INDEX('5N inverse'!$A$21:$Y$21,1,'5N mesh'!$B$7+1)*Setup!$B$22</f>
        <v>0</v>
      </c>
      <c r="X629" s="0" t="n">
        <f aca="false">SUMPRODUCT('5N inverse'!$A$22:$Y$22,'5N mesh'!$B$37:$Z$37,$E628:$AC628)+'5N inverse'!$A$22*$C629/Setup!$B$17+INDEX('5N inverse'!$A$22:$Y$22,1,'5N mesh'!$B$7+1)*Setup!$B$22</f>
        <v>0</v>
      </c>
      <c r="Y629" s="0" t="n">
        <f aca="false">SUMPRODUCT('5N inverse'!$A$23:$Y$23,'5N mesh'!$B$37:$Z$37,$E628:$AC628)+'5N inverse'!$A$23*$C629/Setup!$B$17+INDEX('5N inverse'!$A$23:$Y$23,1,'5N mesh'!$B$7+1)*Setup!$B$22</f>
        <v>0</v>
      </c>
      <c r="Z629" s="0" t="n">
        <f aca="false">SUMPRODUCT('5N inverse'!$A$24:$Y$24,'5N mesh'!$B$37:$Z$37,$E628:$AC628)+'5N inverse'!$A$24*$C629/Setup!$B$17+INDEX('5N inverse'!$A$24:$Y$24,1,'5N mesh'!$B$7+1)*Setup!$B$22</f>
        <v>0</v>
      </c>
      <c r="AA629" s="0" t="n">
        <f aca="false">SUMPRODUCT('5N inverse'!$A$25:$Y$25,'5N mesh'!$B$37:$Z$37,$E628:$AC628)+'5N inverse'!$A$25*$C629/Setup!$B$17+INDEX('5N inverse'!$A$25:$Y$25,1,'5N mesh'!$B$7+1)*Setup!$B$22</f>
        <v>0</v>
      </c>
      <c r="AB629" s="0" t="n">
        <f aca="false">SUMPRODUCT('5N inverse'!$A$26:$Y$26,'5N mesh'!$B$37:$Z$37,$E628:$AC628)+'5N inverse'!$A$26*$C629/Setup!$B$17+INDEX('5N inverse'!$A$26:$Y$26,1,'5N mesh'!$B$7+1)*Setup!$B$22</f>
        <v>0</v>
      </c>
      <c r="AC629" s="0" t="n">
        <f aca="false">SUMPRODUCT('5N inverse'!$A$27:$Y$27,'5N mesh'!$B$37:$Z$37,$E628:$AC628)+'5N inverse'!$A$27*$C629/Setup!$B$17+INDEX('5N inverse'!$A$27:$Y$27,1,'5N mesh'!$B$7+1)*Setup!$B$22</f>
        <v>0</v>
      </c>
    </row>
    <row r="630" customFormat="false" ht="15" hidden="false" customHeight="false" outlineLevel="0" collapsed="false">
      <c r="A630" s="0" t="n">
        <v>625</v>
      </c>
      <c r="B630" s="0" t="n">
        <f aca="false">A630*Setup!$B$11/3600</f>
        <v>52.0833333333333</v>
      </c>
      <c r="C630" s="0" t="n">
        <f aca="false">Setup!$B$7+Setup!$B$8*COS(2*PI()*(B630-Setup!$B$9)/24)</f>
        <v>20.0009518916804</v>
      </c>
      <c r="D630" s="0" t="n">
        <f aca="false">(C630-E630)/Setup!$B$17</f>
        <v>-20.2680581045921</v>
      </c>
      <c r="E630" s="0" t="n">
        <f aca="false">SUMPRODUCT('5N inverse'!$A$3:$Y$3,'5N mesh'!$B$37:$Z$37,$E629:$AC629)+'5N inverse'!$A$3*$C630/Setup!$B$17+INDEX('5N inverse'!$A$3:$Y$3,1,'5N mesh'!$B$7+1)*Setup!$B$22</f>
        <v>22.6357994452773</v>
      </c>
      <c r="F630" s="0" t="n">
        <f aca="false">SUMPRODUCT('5N inverse'!$A$4:$Y$4,'5N mesh'!$B$37:$Z$37,$E629:$AC629)+'5N inverse'!$A$4*$C630/Setup!$B$17+INDEX('5N inverse'!$A$4:$Y$4,1,'5N mesh'!$B$7+1)*Setup!$B$22</f>
        <v>21.3752737020581</v>
      </c>
      <c r="G630" s="0" t="n">
        <f aca="false">SUMPRODUCT('5N inverse'!$A$5:$Y$5,'5N mesh'!$B$37:$Z$37,$E629:$AC629)+'5N inverse'!$A$5*$C630/Setup!$B$17+INDEX('5N inverse'!$A$5:$Y$5,1,'5N mesh'!$B$7+1)*Setup!$B$22</f>
        <v>18.8542222156195</v>
      </c>
      <c r="H630" s="0" t="n">
        <f aca="false">SUMPRODUCT('5N inverse'!$A$6:$Y$6,'5N mesh'!$B$37:$Z$37,$E629:$AC629)+'5N inverse'!$A$6*$C630/Setup!$B$17+INDEX('5N inverse'!$A$6:$Y$6,1,'5N mesh'!$B$7+1)*Setup!$B$22</f>
        <v>16.333170729181</v>
      </c>
      <c r="I630" s="0" t="n">
        <f aca="false">SUMPRODUCT('5N inverse'!$A$7:$Y$7,'5N mesh'!$B$37:$Z$37,$E629:$AC629)+'5N inverse'!$A$7*$C630/Setup!$B$17+INDEX('5N inverse'!$A$7:$Y$7,1,'5N mesh'!$B$7+1)*Setup!$B$22</f>
        <v>15.0726449859617</v>
      </c>
      <c r="J630" s="0" t="n">
        <f aca="false">SUMPRODUCT('5N inverse'!$A$8:$Y$8,'5N mesh'!$B$37:$Z$37,$E629:$AC629)+'5N inverse'!$A$8*$C630/Setup!$B$17+INDEX('5N inverse'!$A$8:$Y$8,1,'5N mesh'!$B$7+1)*Setup!$B$22</f>
        <v>0</v>
      </c>
      <c r="K630" s="0" t="n">
        <f aca="false">SUMPRODUCT('5N inverse'!$A$9:$Y$9,'5N mesh'!$B$37:$Z$37,$E629:$AC629)+'5N inverse'!$A$9*$C630/Setup!$B$17+INDEX('5N inverse'!$A$9:$Y$9,1,'5N mesh'!$B$7+1)*Setup!$B$22</f>
        <v>0</v>
      </c>
      <c r="L630" s="0" t="n">
        <f aca="false">SUMPRODUCT('5N inverse'!$A$10:$Y$10,'5N mesh'!$B$37:$Z$37,$E629:$AC629)+'5N inverse'!$A$10*$C630/Setup!$B$17+INDEX('5N inverse'!$A$10:$Y$10,1,'5N mesh'!$B$7+1)*Setup!$B$22</f>
        <v>0</v>
      </c>
      <c r="M630" s="0" t="n">
        <f aca="false">SUMPRODUCT('5N inverse'!$A$11:$Y$11,'5N mesh'!$B$37:$Z$37,$E629:$AC629)+'5N inverse'!$A$11*$C630/Setup!$B$17+INDEX('5N inverse'!$A$11:$Y$11,1,'5N mesh'!$B$7+1)*Setup!$B$22</f>
        <v>0</v>
      </c>
      <c r="N630" s="0" t="n">
        <f aca="false">SUMPRODUCT('5N inverse'!$A$12:$Y$12,'5N mesh'!$B$37:$Z$37,$E629:$AC629)+'5N inverse'!$A$12*$C630/Setup!$B$17+INDEX('5N inverse'!$A$12:$Y$12,1,'5N mesh'!$B$7+1)*Setup!$B$22</f>
        <v>0</v>
      </c>
      <c r="O630" s="0" t="n">
        <f aca="false">SUMPRODUCT('5N inverse'!$A$13:$Y$13,'5N mesh'!$B$37:$Z$37,$E629:$AC629)+'5N inverse'!$A$13*$C630/Setup!$B$17+INDEX('5N inverse'!$A$13:$Y$13,1,'5N mesh'!$B$7+1)*Setup!$B$22</f>
        <v>0</v>
      </c>
      <c r="P630" s="0" t="n">
        <f aca="false">SUMPRODUCT('5N inverse'!$A$14:$Y$14,'5N mesh'!$B$37:$Z$37,$E629:$AC629)+'5N inverse'!$A$14*$C630/Setup!$B$17+INDEX('5N inverse'!$A$14:$Y$14,1,'5N mesh'!$B$7+1)*Setup!$B$22</f>
        <v>0</v>
      </c>
      <c r="Q630" s="0" t="n">
        <f aca="false">SUMPRODUCT('5N inverse'!$A$15:$Y$15,'5N mesh'!$B$37:$Z$37,$E629:$AC629)+'5N inverse'!$A$15*$C630/Setup!$B$17+INDEX('5N inverse'!$A$15:$Y$15,1,'5N mesh'!$B$7+1)*Setup!$B$22</f>
        <v>0</v>
      </c>
      <c r="R630" s="0" t="n">
        <f aca="false">SUMPRODUCT('5N inverse'!$A$16:$Y$16,'5N mesh'!$B$37:$Z$37,$E629:$AC629)+'5N inverse'!$A$16*$C630/Setup!$B$17+INDEX('5N inverse'!$A$16:$Y$16,1,'5N mesh'!$B$7+1)*Setup!$B$22</f>
        <v>0</v>
      </c>
      <c r="S630" s="0" t="n">
        <f aca="false">SUMPRODUCT('5N inverse'!$A$17:$Y$17,'5N mesh'!$B$37:$Z$37,$E629:$AC629)+'5N inverse'!$A$17*$C630/Setup!$B$17+INDEX('5N inverse'!$A$17:$Y$17,1,'5N mesh'!$B$7+1)*Setup!$B$22</f>
        <v>0</v>
      </c>
      <c r="T630" s="0" t="n">
        <f aca="false">SUMPRODUCT('5N inverse'!$A$18:$Y$18,'5N mesh'!$B$37:$Z$37,$E629:$AC629)+'5N inverse'!$A$18*$C630/Setup!$B$17+INDEX('5N inverse'!$A$18:$Y$18,1,'5N mesh'!$B$7+1)*Setup!$B$22</f>
        <v>0</v>
      </c>
      <c r="U630" s="0" t="n">
        <f aca="false">SUMPRODUCT('5N inverse'!$A$19:$Y$19,'5N mesh'!$B$37:$Z$37,$E629:$AC629)+'5N inverse'!$A$19*$C630/Setup!$B$17+INDEX('5N inverse'!$A$19:$Y$19,1,'5N mesh'!$B$7+1)*Setup!$B$22</f>
        <v>0</v>
      </c>
      <c r="V630" s="0" t="n">
        <f aca="false">SUMPRODUCT('5N inverse'!$A$20:$Y$20,'5N mesh'!$B$37:$Z$37,$E629:$AC629)+'5N inverse'!$A$20*$C630/Setup!$B$17+INDEX('5N inverse'!$A$20:$Y$20,1,'5N mesh'!$B$7+1)*Setup!$B$22</f>
        <v>0</v>
      </c>
      <c r="W630" s="0" t="n">
        <f aca="false">SUMPRODUCT('5N inverse'!$A$21:$Y$21,'5N mesh'!$B$37:$Z$37,$E629:$AC629)+'5N inverse'!$A$21*$C630/Setup!$B$17+INDEX('5N inverse'!$A$21:$Y$21,1,'5N mesh'!$B$7+1)*Setup!$B$22</f>
        <v>0</v>
      </c>
      <c r="X630" s="0" t="n">
        <f aca="false">SUMPRODUCT('5N inverse'!$A$22:$Y$22,'5N mesh'!$B$37:$Z$37,$E629:$AC629)+'5N inverse'!$A$22*$C630/Setup!$B$17+INDEX('5N inverse'!$A$22:$Y$22,1,'5N mesh'!$B$7+1)*Setup!$B$22</f>
        <v>0</v>
      </c>
      <c r="Y630" s="0" t="n">
        <f aca="false">SUMPRODUCT('5N inverse'!$A$23:$Y$23,'5N mesh'!$B$37:$Z$37,$E629:$AC629)+'5N inverse'!$A$23*$C630/Setup!$B$17+INDEX('5N inverse'!$A$23:$Y$23,1,'5N mesh'!$B$7+1)*Setup!$B$22</f>
        <v>0</v>
      </c>
      <c r="Z630" s="0" t="n">
        <f aca="false">SUMPRODUCT('5N inverse'!$A$24:$Y$24,'5N mesh'!$B$37:$Z$37,$E629:$AC629)+'5N inverse'!$A$24*$C630/Setup!$B$17+INDEX('5N inverse'!$A$24:$Y$24,1,'5N mesh'!$B$7+1)*Setup!$B$22</f>
        <v>0</v>
      </c>
      <c r="AA630" s="0" t="n">
        <f aca="false">SUMPRODUCT('5N inverse'!$A$25:$Y$25,'5N mesh'!$B$37:$Z$37,$E629:$AC629)+'5N inverse'!$A$25*$C630/Setup!$B$17+INDEX('5N inverse'!$A$25:$Y$25,1,'5N mesh'!$B$7+1)*Setup!$B$22</f>
        <v>0</v>
      </c>
      <c r="AB630" s="0" t="n">
        <f aca="false">SUMPRODUCT('5N inverse'!$A$26:$Y$26,'5N mesh'!$B$37:$Z$37,$E629:$AC629)+'5N inverse'!$A$26*$C630/Setup!$B$17+INDEX('5N inverse'!$A$26:$Y$26,1,'5N mesh'!$B$7+1)*Setup!$B$22</f>
        <v>0</v>
      </c>
      <c r="AC630" s="0" t="n">
        <f aca="false">SUMPRODUCT('5N inverse'!$A$27:$Y$27,'5N mesh'!$B$37:$Z$37,$E629:$AC629)+'5N inverse'!$A$27*$C630/Setup!$B$17+INDEX('5N inverse'!$A$27:$Y$27,1,'5N mesh'!$B$7+1)*Setup!$B$22</f>
        <v>0</v>
      </c>
    </row>
    <row r="631" customFormat="false" ht="15" hidden="false" customHeight="false" outlineLevel="0" collapsed="false">
      <c r="A631" s="0" t="n">
        <v>626</v>
      </c>
      <c r="B631" s="0" t="n">
        <f aca="false">A631*Setup!$B$11/3600</f>
        <v>52.1666666666667</v>
      </c>
      <c r="C631" s="0" t="n">
        <f aca="false">Setup!$B$7+Setup!$B$8*COS(2*PI()*(B631-Setup!$B$9)/24)</f>
        <v>20.0038071136726</v>
      </c>
      <c r="D631" s="0" t="n">
        <f aca="false">(C631-E631)/Setup!$B$17</f>
        <v>-19.9632731583271</v>
      </c>
      <c r="E631" s="0" t="n">
        <f aca="false">SUMPRODUCT('5N inverse'!$A$3:$Y$3,'5N mesh'!$B$37:$Z$37,$E630:$AC630)+'5N inverse'!$A$3*$C631/Setup!$B$17+INDEX('5N inverse'!$A$3:$Y$3,1,'5N mesh'!$B$7+1)*Setup!$B$22</f>
        <v>22.5990326242551</v>
      </c>
      <c r="F631" s="0" t="n">
        <f aca="false">SUMPRODUCT('5N inverse'!$A$4:$Y$4,'5N mesh'!$B$37:$Z$37,$E630:$AC630)+'5N inverse'!$A$4*$C631/Setup!$B$17+INDEX('5N inverse'!$A$4:$Y$4,1,'5N mesh'!$B$7+1)*Setup!$B$22</f>
        <v>21.3445793610542</v>
      </c>
      <c r="G631" s="0" t="n">
        <f aca="false">SUMPRODUCT('5N inverse'!$A$5:$Y$5,'5N mesh'!$B$37:$Z$37,$E630:$AC630)+'5N inverse'!$A$5*$C631/Setup!$B$17+INDEX('5N inverse'!$A$5:$Y$5,1,'5N mesh'!$B$7+1)*Setup!$B$22</f>
        <v>18.8356728346526</v>
      </c>
      <c r="H631" s="0" t="n">
        <f aca="false">SUMPRODUCT('5N inverse'!$A$6:$Y$6,'5N mesh'!$B$37:$Z$37,$E630:$AC630)+'5N inverse'!$A$6*$C631/Setup!$B$17+INDEX('5N inverse'!$A$6:$Y$6,1,'5N mesh'!$B$7+1)*Setup!$B$22</f>
        <v>16.3267663082509</v>
      </c>
      <c r="I631" s="0" t="n">
        <f aca="false">SUMPRODUCT('5N inverse'!$A$7:$Y$7,'5N mesh'!$B$37:$Z$37,$E630:$AC630)+'5N inverse'!$A$7*$C631/Setup!$B$17+INDEX('5N inverse'!$A$7:$Y$7,1,'5N mesh'!$B$7+1)*Setup!$B$22</f>
        <v>15.07231304505</v>
      </c>
      <c r="J631" s="0" t="n">
        <f aca="false">SUMPRODUCT('5N inverse'!$A$8:$Y$8,'5N mesh'!$B$37:$Z$37,$E630:$AC630)+'5N inverse'!$A$8*$C631/Setup!$B$17+INDEX('5N inverse'!$A$8:$Y$8,1,'5N mesh'!$B$7+1)*Setup!$B$22</f>
        <v>0</v>
      </c>
      <c r="K631" s="0" t="n">
        <f aca="false">SUMPRODUCT('5N inverse'!$A$9:$Y$9,'5N mesh'!$B$37:$Z$37,$E630:$AC630)+'5N inverse'!$A$9*$C631/Setup!$B$17+INDEX('5N inverse'!$A$9:$Y$9,1,'5N mesh'!$B$7+1)*Setup!$B$22</f>
        <v>0</v>
      </c>
      <c r="L631" s="0" t="n">
        <f aca="false">SUMPRODUCT('5N inverse'!$A$10:$Y$10,'5N mesh'!$B$37:$Z$37,$E630:$AC630)+'5N inverse'!$A$10*$C631/Setup!$B$17+INDEX('5N inverse'!$A$10:$Y$10,1,'5N mesh'!$B$7+1)*Setup!$B$22</f>
        <v>0</v>
      </c>
      <c r="M631" s="0" t="n">
        <f aca="false">SUMPRODUCT('5N inverse'!$A$11:$Y$11,'5N mesh'!$B$37:$Z$37,$E630:$AC630)+'5N inverse'!$A$11*$C631/Setup!$B$17+INDEX('5N inverse'!$A$11:$Y$11,1,'5N mesh'!$B$7+1)*Setup!$B$22</f>
        <v>0</v>
      </c>
      <c r="N631" s="0" t="n">
        <f aca="false">SUMPRODUCT('5N inverse'!$A$12:$Y$12,'5N mesh'!$B$37:$Z$37,$E630:$AC630)+'5N inverse'!$A$12*$C631/Setup!$B$17+INDEX('5N inverse'!$A$12:$Y$12,1,'5N mesh'!$B$7+1)*Setup!$B$22</f>
        <v>0</v>
      </c>
      <c r="O631" s="0" t="n">
        <f aca="false">SUMPRODUCT('5N inverse'!$A$13:$Y$13,'5N mesh'!$B$37:$Z$37,$E630:$AC630)+'5N inverse'!$A$13*$C631/Setup!$B$17+INDEX('5N inverse'!$A$13:$Y$13,1,'5N mesh'!$B$7+1)*Setup!$B$22</f>
        <v>0</v>
      </c>
      <c r="P631" s="0" t="n">
        <f aca="false">SUMPRODUCT('5N inverse'!$A$14:$Y$14,'5N mesh'!$B$37:$Z$37,$E630:$AC630)+'5N inverse'!$A$14*$C631/Setup!$B$17+INDEX('5N inverse'!$A$14:$Y$14,1,'5N mesh'!$B$7+1)*Setup!$B$22</f>
        <v>0</v>
      </c>
      <c r="Q631" s="0" t="n">
        <f aca="false">SUMPRODUCT('5N inverse'!$A$15:$Y$15,'5N mesh'!$B$37:$Z$37,$E630:$AC630)+'5N inverse'!$A$15*$C631/Setup!$B$17+INDEX('5N inverse'!$A$15:$Y$15,1,'5N mesh'!$B$7+1)*Setup!$B$22</f>
        <v>0</v>
      </c>
      <c r="R631" s="0" t="n">
        <f aca="false">SUMPRODUCT('5N inverse'!$A$16:$Y$16,'5N mesh'!$B$37:$Z$37,$E630:$AC630)+'5N inverse'!$A$16*$C631/Setup!$B$17+INDEX('5N inverse'!$A$16:$Y$16,1,'5N mesh'!$B$7+1)*Setup!$B$22</f>
        <v>0</v>
      </c>
      <c r="S631" s="0" t="n">
        <f aca="false">SUMPRODUCT('5N inverse'!$A$17:$Y$17,'5N mesh'!$B$37:$Z$37,$E630:$AC630)+'5N inverse'!$A$17*$C631/Setup!$B$17+INDEX('5N inverse'!$A$17:$Y$17,1,'5N mesh'!$B$7+1)*Setup!$B$22</f>
        <v>0</v>
      </c>
      <c r="T631" s="0" t="n">
        <f aca="false">SUMPRODUCT('5N inverse'!$A$18:$Y$18,'5N mesh'!$B$37:$Z$37,$E630:$AC630)+'5N inverse'!$A$18*$C631/Setup!$B$17+INDEX('5N inverse'!$A$18:$Y$18,1,'5N mesh'!$B$7+1)*Setup!$B$22</f>
        <v>0</v>
      </c>
      <c r="U631" s="0" t="n">
        <f aca="false">SUMPRODUCT('5N inverse'!$A$19:$Y$19,'5N mesh'!$B$37:$Z$37,$E630:$AC630)+'5N inverse'!$A$19*$C631/Setup!$B$17+INDEX('5N inverse'!$A$19:$Y$19,1,'5N mesh'!$B$7+1)*Setup!$B$22</f>
        <v>0</v>
      </c>
      <c r="V631" s="0" t="n">
        <f aca="false">SUMPRODUCT('5N inverse'!$A$20:$Y$20,'5N mesh'!$B$37:$Z$37,$E630:$AC630)+'5N inverse'!$A$20*$C631/Setup!$B$17+INDEX('5N inverse'!$A$20:$Y$20,1,'5N mesh'!$B$7+1)*Setup!$B$22</f>
        <v>0</v>
      </c>
      <c r="W631" s="0" t="n">
        <f aca="false">SUMPRODUCT('5N inverse'!$A$21:$Y$21,'5N mesh'!$B$37:$Z$37,$E630:$AC630)+'5N inverse'!$A$21*$C631/Setup!$B$17+INDEX('5N inverse'!$A$21:$Y$21,1,'5N mesh'!$B$7+1)*Setup!$B$22</f>
        <v>0</v>
      </c>
      <c r="X631" s="0" t="n">
        <f aca="false">SUMPRODUCT('5N inverse'!$A$22:$Y$22,'5N mesh'!$B$37:$Z$37,$E630:$AC630)+'5N inverse'!$A$22*$C631/Setup!$B$17+INDEX('5N inverse'!$A$22:$Y$22,1,'5N mesh'!$B$7+1)*Setup!$B$22</f>
        <v>0</v>
      </c>
      <c r="Y631" s="0" t="n">
        <f aca="false">SUMPRODUCT('5N inverse'!$A$23:$Y$23,'5N mesh'!$B$37:$Z$37,$E630:$AC630)+'5N inverse'!$A$23*$C631/Setup!$B$17+INDEX('5N inverse'!$A$23:$Y$23,1,'5N mesh'!$B$7+1)*Setup!$B$22</f>
        <v>0</v>
      </c>
      <c r="Z631" s="0" t="n">
        <f aca="false">SUMPRODUCT('5N inverse'!$A$24:$Y$24,'5N mesh'!$B$37:$Z$37,$E630:$AC630)+'5N inverse'!$A$24*$C631/Setup!$B$17+INDEX('5N inverse'!$A$24:$Y$24,1,'5N mesh'!$B$7+1)*Setup!$B$22</f>
        <v>0</v>
      </c>
      <c r="AA631" s="0" t="n">
        <f aca="false">SUMPRODUCT('5N inverse'!$A$25:$Y$25,'5N mesh'!$B$37:$Z$37,$E630:$AC630)+'5N inverse'!$A$25*$C631/Setup!$B$17+INDEX('5N inverse'!$A$25:$Y$25,1,'5N mesh'!$B$7+1)*Setup!$B$22</f>
        <v>0</v>
      </c>
      <c r="AB631" s="0" t="n">
        <f aca="false">SUMPRODUCT('5N inverse'!$A$26:$Y$26,'5N mesh'!$B$37:$Z$37,$E630:$AC630)+'5N inverse'!$A$26*$C631/Setup!$B$17+INDEX('5N inverse'!$A$26:$Y$26,1,'5N mesh'!$B$7+1)*Setup!$B$22</f>
        <v>0</v>
      </c>
      <c r="AC631" s="0" t="n">
        <f aca="false">SUMPRODUCT('5N inverse'!$A$27:$Y$27,'5N mesh'!$B$37:$Z$37,$E630:$AC630)+'5N inverse'!$A$27*$C631/Setup!$B$17+INDEX('5N inverse'!$A$27:$Y$27,1,'5N mesh'!$B$7+1)*Setup!$B$22</f>
        <v>0</v>
      </c>
    </row>
    <row r="632" customFormat="false" ht="15" hidden="false" customHeight="false" outlineLevel="0" collapsed="false">
      <c r="A632" s="0" t="n">
        <v>627</v>
      </c>
      <c r="B632" s="0" t="n">
        <f aca="false">A632*Setup!$B$11/3600</f>
        <v>52.25</v>
      </c>
      <c r="C632" s="0" t="n">
        <f aca="false">Setup!$B$7+Setup!$B$8*COS(2*PI()*(B632-Setup!$B$9)/24)</f>
        <v>20.0085643070456</v>
      </c>
      <c r="D632" s="0" t="n">
        <f aca="false">(C632-E632)/Setup!$B$17</f>
        <v>-19.6480898860454</v>
      </c>
      <c r="E632" s="0" t="n">
        <f aca="false">SUMPRODUCT('5N inverse'!$A$3:$Y$3,'5N mesh'!$B$37:$Z$37,$E631:$AC631)+'5N inverse'!$A$3*$C632/Setup!$B$17+INDEX('5N inverse'!$A$3:$Y$3,1,'5N mesh'!$B$7+1)*Setup!$B$22</f>
        <v>22.5628159922315</v>
      </c>
      <c r="F632" s="0" t="n">
        <f aca="false">SUMPRODUCT('5N inverse'!$A$4:$Y$4,'5N mesh'!$B$37:$Z$37,$E631:$AC631)+'5N inverse'!$A$4*$C632/Setup!$B$17+INDEX('5N inverse'!$A$4:$Y$4,1,'5N mesh'!$B$7+1)*Setup!$B$22</f>
        <v>21.3143436764936</v>
      </c>
      <c r="G632" s="0" t="n">
        <f aca="false">SUMPRODUCT('5N inverse'!$A$5:$Y$5,'5N mesh'!$B$37:$Z$37,$E631:$AC631)+'5N inverse'!$A$5*$C632/Setup!$B$17+INDEX('5N inverse'!$A$5:$Y$5,1,'5N mesh'!$B$7+1)*Setup!$B$22</f>
        <v>18.8173990450178</v>
      </c>
      <c r="H632" s="0" t="n">
        <f aca="false">SUMPRODUCT('5N inverse'!$A$6:$Y$6,'5N mesh'!$B$37:$Z$37,$E631:$AC631)+'5N inverse'!$A$6*$C632/Setup!$B$17+INDEX('5N inverse'!$A$6:$Y$6,1,'5N mesh'!$B$7+1)*Setup!$B$22</f>
        <v>16.320454413542</v>
      </c>
      <c r="I632" s="0" t="n">
        <f aca="false">SUMPRODUCT('5N inverse'!$A$7:$Y$7,'5N mesh'!$B$37:$Z$37,$E631:$AC631)+'5N inverse'!$A$7*$C632/Setup!$B$17+INDEX('5N inverse'!$A$7:$Y$7,1,'5N mesh'!$B$7+1)*Setup!$B$22</f>
        <v>15.0719820978041</v>
      </c>
      <c r="J632" s="0" t="n">
        <f aca="false">SUMPRODUCT('5N inverse'!$A$8:$Y$8,'5N mesh'!$B$37:$Z$37,$E631:$AC631)+'5N inverse'!$A$8*$C632/Setup!$B$17+INDEX('5N inverse'!$A$8:$Y$8,1,'5N mesh'!$B$7+1)*Setup!$B$22</f>
        <v>0</v>
      </c>
      <c r="K632" s="0" t="n">
        <f aca="false">SUMPRODUCT('5N inverse'!$A$9:$Y$9,'5N mesh'!$B$37:$Z$37,$E631:$AC631)+'5N inverse'!$A$9*$C632/Setup!$B$17+INDEX('5N inverse'!$A$9:$Y$9,1,'5N mesh'!$B$7+1)*Setup!$B$22</f>
        <v>0</v>
      </c>
      <c r="L632" s="0" t="n">
        <f aca="false">SUMPRODUCT('5N inverse'!$A$10:$Y$10,'5N mesh'!$B$37:$Z$37,$E631:$AC631)+'5N inverse'!$A$10*$C632/Setup!$B$17+INDEX('5N inverse'!$A$10:$Y$10,1,'5N mesh'!$B$7+1)*Setup!$B$22</f>
        <v>0</v>
      </c>
      <c r="M632" s="0" t="n">
        <f aca="false">SUMPRODUCT('5N inverse'!$A$11:$Y$11,'5N mesh'!$B$37:$Z$37,$E631:$AC631)+'5N inverse'!$A$11*$C632/Setup!$B$17+INDEX('5N inverse'!$A$11:$Y$11,1,'5N mesh'!$B$7+1)*Setup!$B$22</f>
        <v>0</v>
      </c>
      <c r="N632" s="0" t="n">
        <f aca="false">SUMPRODUCT('5N inverse'!$A$12:$Y$12,'5N mesh'!$B$37:$Z$37,$E631:$AC631)+'5N inverse'!$A$12*$C632/Setup!$B$17+INDEX('5N inverse'!$A$12:$Y$12,1,'5N mesh'!$B$7+1)*Setup!$B$22</f>
        <v>0</v>
      </c>
      <c r="O632" s="0" t="n">
        <f aca="false">SUMPRODUCT('5N inverse'!$A$13:$Y$13,'5N mesh'!$B$37:$Z$37,$E631:$AC631)+'5N inverse'!$A$13*$C632/Setup!$B$17+INDEX('5N inverse'!$A$13:$Y$13,1,'5N mesh'!$B$7+1)*Setup!$B$22</f>
        <v>0</v>
      </c>
      <c r="P632" s="0" t="n">
        <f aca="false">SUMPRODUCT('5N inverse'!$A$14:$Y$14,'5N mesh'!$B$37:$Z$37,$E631:$AC631)+'5N inverse'!$A$14*$C632/Setup!$B$17+INDEX('5N inverse'!$A$14:$Y$14,1,'5N mesh'!$B$7+1)*Setup!$B$22</f>
        <v>0</v>
      </c>
      <c r="Q632" s="0" t="n">
        <f aca="false">SUMPRODUCT('5N inverse'!$A$15:$Y$15,'5N mesh'!$B$37:$Z$37,$E631:$AC631)+'5N inverse'!$A$15*$C632/Setup!$B$17+INDEX('5N inverse'!$A$15:$Y$15,1,'5N mesh'!$B$7+1)*Setup!$B$22</f>
        <v>0</v>
      </c>
      <c r="R632" s="0" t="n">
        <f aca="false">SUMPRODUCT('5N inverse'!$A$16:$Y$16,'5N mesh'!$B$37:$Z$37,$E631:$AC631)+'5N inverse'!$A$16*$C632/Setup!$B$17+INDEX('5N inverse'!$A$16:$Y$16,1,'5N mesh'!$B$7+1)*Setup!$B$22</f>
        <v>0</v>
      </c>
      <c r="S632" s="0" t="n">
        <f aca="false">SUMPRODUCT('5N inverse'!$A$17:$Y$17,'5N mesh'!$B$37:$Z$37,$E631:$AC631)+'5N inverse'!$A$17*$C632/Setup!$B$17+INDEX('5N inverse'!$A$17:$Y$17,1,'5N mesh'!$B$7+1)*Setup!$B$22</f>
        <v>0</v>
      </c>
      <c r="T632" s="0" t="n">
        <f aca="false">SUMPRODUCT('5N inverse'!$A$18:$Y$18,'5N mesh'!$B$37:$Z$37,$E631:$AC631)+'5N inverse'!$A$18*$C632/Setup!$B$17+INDEX('5N inverse'!$A$18:$Y$18,1,'5N mesh'!$B$7+1)*Setup!$B$22</f>
        <v>0</v>
      </c>
      <c r="U632" s="0" t="n">
        <f aca="false">SUMPRODUCT('5N inverse'!$A$19:$Y$19,'5N mesh'!$B$37:$Z$37,$E631:$AC631)+'5N inverse'!$A$19*$C632/Setup!$B$17+INDEX('5N inverse'!$A$19:$Y$19,1,'5N mesh'!$B$7+1)*Setup!$B$22</f>
        <v>0</v>
      </c>
      <c r="V632" s="0" t="n">
        <f aca="false">SUMPRODUCT('5N inverse'!$A$20:$Y$20,'5N mesh'!$B$37:$Z$37,$E631:$AC631)+'5N inverse'!$A$20*$C632/Setup!$B$17+INDEX('5N inverse'!$A$20:$Y$20,1,'5N mesh'!$B$7+1)*Setup!$B$22</f>
        <v>0</v>
      </c>
      <c r="W632" s="0" t="n">
        <f aca="false">SUMPRODUCT('5N inverse'!$A$21:$Y$21,'5N mesh'!$B$37:$Z$37,$E631:$AC631)+'5N inverse'!$A$21*$C632/Setup!$B$17+INDEX('5N inverse'!$A$21:$Y$21,1,'5N mesh'!$B$7+1)*Setup!$B$22</f>
        <v>0</v>
      </c>
      <c r="X632" s="0" t="n">
        <f aca="false">SUMPRODUCT('5N inverse'!$A$22:$Y$22,'5N mesh'!$B$37:$Z$37,$E631:$AC631)+'5N inverse'!$A$22*$C632/Setup!$B$17+INDEX('5N inverse'!$A$22:$Y$22,1,'5N mesh'!$B$7+1)*Setup!$B$22</f>
        <v>0</v>
      </c>
      <c r="Y632" s="0" t="n">
        <f aca="false">SUMPRODUCT('5N inverse'!$A$23:$Y$23,'5N mesh'!$B$37:$Z$37,$E631:$AC631)+'5N inverse'!$A$23*$C632/Setup!$B$17+INDEX('5N inverse'!$A$23:$Y$23,1,'5N mesh'!$B$7+1)*Setup!$B$22</f>
        <v>0</v>
      </c>
      <c r="Z632" s="0" t="n">
        <f aca="false">SUMPRODUCT('5N inverse'!$A$24:$Y$24,'5N mesh'!$B$37:$Z$37,$E631:$AC631)+'5N inverse'!$A$24*$C632/Setup!$B$17+INDEX('5N inverse'!$A$24:$Y$24,1,'5N mesh'!$B$7+1)*Setup!$B$22</f>
        <v>0</v>
      </c>
      <c r="AA632" s="0" t="n">
        <f aca="false">SUMPRODUCT('5N inverse'!$A$25:$Y$25,'5N mesh'!$B$37:$Z$37,$E631:$AC631)+'5N inverse'!$A$25*$C632/Setup!$B$17+INDEX('5N inverse'!$A$25:$Y$25,1,'5N mesh'!$B$7+1)*Setup!$B$22</f>
        <v>0</v>
      </c>
      <c r="AB632" s="0" t="n">
        <f aca="false">SUMPRODUCT('5N inverse'!$A$26:$Y$26,'5N mesh'!$B$37:$Z$37,$E631:$AC631)+'5N inverse'!$A$26*$C632/Setup!$B$17+INDEX('5N inverse'!$A$26:$Y$26,1,'5N mesh'!$B$7+1)*Setup!$B$22</f>
        <v>0</v>
      </c>
      <c r="AC632" s="0" t="n">
        <f aca="false">SUMPRODUCT('5N inverse'!$A$27:$Y$27,'5N mesh'!$B$37:$Z$37,$E631:$AC631)+'5N inverse'!$A$27*$C632/Setup!$B$17+INDEX('5N inverse'!$A$27:$Y$27,1,'5N mesh'!$B$7+1)*Setup!$B$22</f>
        <v>0</v>
      </c>
    </row>
    <row r="633" customFormat="false" ht="15" hidden="false" customHeight="false" outlineLevel="0" collapsed="false">
      <c r="A633" s="0" t="n">
        <v>628</v>
      </c>
      <c r="B633" s="0" t="n">
        <f aca="false">A633*Setup!$B$11/3600</f>
        <v>52.3333333333333</v>
      </c>
      <c r="C633" s="0" t="n">
        <f aca="false">Setup!$B$7+Setup!$B$8*COS(2*PI()*(B633-Setup!$B$9)/24)</f>
        <v>20.015221207633</v>
      </c>
      <c r="D633" s="0" t="n">
        <f aca="false">(C633-E633)/Setup!$B$17</f>
        <v>-19.32265844637</v>
      </c>
      <c r="E633" s="0" t="n">
        <f aca="false">SUMPRODUCT('5N inverse'!$A$3:$Y$3,'5N mesh'!$B$37:$Z$37,$E632:$AC632)+'5N inverse'!$A$3*$C633/Setup!$B$17+INDEX('5N inverse'!$A$3:$Y$3,1,'5N mesh'!$B$7+1)*Setup!$B$22</f>
        <v>22.5271668056611</v>
      </c>
      <c r="F633" s="0" t="n">
        <f aca="false">SUMPRODUCT('5N inverse'!$A$4:$Y$4,'5N mesh'!$B$37:$Z$37,$E632:$AC632)+'5N inverse'!$A$4*$C633/Setup!$B$17+INDEX('5N inverse'!$A$4:$Y$4,1,'5N mesh'!$B$7+1)*Setup!$B$22</f>
        <v>21.2845810550469</v>
      </c>
      <c r="G633" s="0" t="n">
        <f aca="false">SUMPRODUCT('5N inverse'!$A$5:$Y$5,'5N mesh'!$B$37:$Z$37,$E632:$AC632)+'5N inverse'!$A$5*$C633/Setup!$B$17+INDEX('5N inverse'!$A$5:$Y$5,1,'5N mesh'!$B$7+1)*Setup!$B$22</f>
        <v>18.7994095538185</v>
      </c>
      <c r="H633" s="0" t="n">
        <f aca="false">SUMPRODUCT('5N inverse'!$A$6:$Y$6,'5N mesh'!$B$37:$Z$37,$E632:$AC632)+'5N inverse'!$A$6*$C633/Setup!$B$17+INDEX('5N inverse'!$A$6:$Y$6,1,'5N mesh'!$B$7+1)*Setup!$B$22</f>
        <v>16.3142380525901</v>
      </c>
      <c r="I633" s="0" t="n">
        <f aca="false">SUMPRODUCT('5N inverse'!$A$7:$Y$7,'5N mesh'!$B$37:$Z$37,$E632:$AC632)+'5N inverse'!$A$7*$C633/Setup!$B$17+INDEX('5N inverse'!$A$7:$Y$7,1,'5N mesh'!$B$7+1)*Setup!$B$22</f>
        <v>15.0716523019758</v>
      </c>
      <c r="J633" s="0" t="n">
        <f aca="false">SUMPRODUCT('5N inverse'!$A$8:$Y$8,'5N mesh'!$B$37:$Z$37,$E632:$AC632)+'5N inverse'!$A$8*$C633/Setup!$B$17+INDEX('5N inverse'!$A$8:$Y$8,1,'5N mesh'!$B$7+1)*Setup!$B$22</f>
        <v>0</v>
      </c>
      <c r="K633" s="0" t="n">
        <f aca="false">SUMPRODUCT('5N inverse'!$A$9:$Y$9,'5N mesh'!$B$37:$Z$37,$E632:$AC632)+'5N inverse'!$A$9*$C633/Setup!$B$17+INDEX('5N inverse'!$A$9:$Y$9,1,'5N mesh'!$B$7+1)*Setup!$B$22</f>
        <v>0</v>
      </c>
      <c r="L633" s="0" t="n">
        <f aca="false">SUMPRODUCT('5N inverse'!$A$10:$Y$10,'5N mesh'!$B$37:$Z$37,$E632:$AC632)+'5N inverse'!$A$10*$C633/Setup!$B$17+INDEX('5N inverse'!$A$10:$Y$10,1,'5N mesh'!$B$7+1)*Setup!$B$22</f>
        <v>0</v>
      </c>
      <c r="M633" s="0" t="n">
        <f aca="false">SUMPRODUCT('5N inverse'!$A$11:$Y$11,'5N mesh'!$B$37:$Z$37,$E632:$AC632)+'5N inverse'!$A$11*$C633/Setup!$B$17+INDEX('5N inverse'!$A$11:$Y$11,1,'5N mesh'!$B$7+1)*Setup!$B$22</f>
        <v>0</v>
      </c>
      <c r="N633" s="0" t="n">
        <f aca="false">SUMPRODUCT('5N inverse'!$A$12:$Y$12,'5N mesh'!$B$37:$Z$37,$E632:$AC632)+'5N inverse'!$A$12*$C633/Setup!$B$17+INDEX('5N inverse'!$A$12:$Y$12,1,'5N mesh'!$B$7+1)*Setup!$B$22</f>
        <v>0</v>
      </c>
      <c r="O633" s="0" t="n">
        <f aca="false">SUMPRODUCT('5N inverse'!$A$13:$Y$13,'5N mesh'!$B$37:$Z$37,$E632:$AC632)+'5N inverse'!$A$13*$C633/Setup!$B$17+INDEX('5N inverse'!$A$13:$Y$13,1,'5N mesh'!$B$7+1)*Setup!$B$22</f>
        <v>0</v>
      </c>
      <c r="P633" s="0" t="n">
        <f aca="false">SUMPRODUCT('5N inverse'!$A$14:$Y$14,'5N mesh'!$B$37:$Z$37,$E632:$AC632)+'5N inverse'!$A$14*$C633/Setup!$B$17+INDEX('5N inverse'!$A$14:$Y$14,1,'5N mesh'!$B$7+1)*Setup!$B$22</f>
        <v>0</v>
      </c>
      <c r="Q633" s="0" t="n">
        <f aca="false">SUMPRODUCT('5N inverse'!$A$15:$Y$15,'5N mesh'!$B$37:$Z$37,$E632:$AC632)+'5N inverse'!$A$15*$C633/Setup!$B$17+INDEX('5N inverse'!$A$15:$Y$15,1,'5N mesh'!$B$7+1)*Setup!$B$22</f>
        <v>0</v>
      </c>
      <c r="R633" s="0" t="n">
        <f aca="false">SUMPRODUCT('5N inverse'!$A$16:$Y$16,'5N mesh'!$B$37:$Z$37,$E632:$AC632)+'5N inverse'!$A$16*$C633/Setup!$B$17+INDEX('5N inverse'!$A$16:$Y$16,1,'5N mesh'!$B$7+1)*Setup!$B$22</f>
        <v>0</v>
      </c>
      <c r="S633" s="0" t="n">
        <f aca="false">SUMPRODUCT('5N inverse'!$A$17:$Y$17,'5N mesh'!$B$37:$Z$37,$E632:$AC632)+'5N inverse'!$A$17*$C633/Setup!$B$17+INDEX('5N inverse'!$A$17:$Y$17,1,'5N mesh'!$B$7+1)*Setup!$B$22</f>
        <v>0</v>
      </c>
      <c r="T633" s="0" t="n">
        <f aca="false">SUMPRODUCT('5N inverse'!$A$18:$Y$18,'5N mesh'!$B$37:$Z$37,$E632:$AC632)+'5N inverse'!$A$18*$C633/Setup!$B$17+INDEX('5N inverse'!$A$18:$Y$18,1,'5N mesh'!$B$7+1)*Setup!$B$22</f>
        <v>0</v>
      </c>
      <c r="U633" s="0" t="n">
        <f aca="false">SUMPRODUCT('5N inverse'!$A$19:$Y$19,'5N mesh'!$B$37:$Z$37,$E632:$AC632)+'5N inverse'!$A$19*$C633/Setup!$B$17+INDEX('5N inverse'!$A$19:$Y$19,1,'5N mesh'!$B$7+1)*Setup!$B$22</f>
        <v>0</v>
      </c>
      <c r="V633" s="0" t="n">
        <f aca="false">SUMPRODUCT('5N inverse'!$A$20:$Y$20,'5N mesh'!$B$37:$Z$37,$E632:$AC632)+'5N inverse'!$A$20*$C633/Setup!$B$17+INDEX('5N inverse'!$A$20:$Y$20,1,'5N mesh'!$B$7+1)*Setup!$B$22</f>
        <v>0</v>
      </c>
      <c r="W633" s="0" t="n">
        <f aca="false">SUMPRODUCT('5N inverse'!$A$21:$Y$21,'5N mesh'!$B$37:$Z$37,$E632:$AC632)+'5N inverse'!$A$21*$C633/Setup!$B$17+INDEX('5N inverse'!$A$21:$Y$21,1,'5N mesh'!$B$7+1)*Setup!$B$22</f>
        <v>0</v>
      </c>
      <c r="X633" s="0" t="n">
        <f aca="false">SUMPRODUCT('5N inverse'!$A$22:$Y$22,'5N mesh'!$B$37:$Z$37,$E632:$AC632)+'5N inverse'!$A$22*$C633/Setup!$B$17+INDEX('5N inverse'!$A$22:$Y$22,1,'5N mesh'!$B$7+1)*Setup!$B$22</f>
        <v>0</v>
      </c>
      <c r="Y633" s="0" t="n">
        <f aca="false">SUMPRODUCT('5N inverse'!$A$23:$Y$23,'5N mesh'!$B$37:$Z$37,$E632:$AC632)+'5N inverse'!$A$23*$C633/Setup!$B$17+INDEX('5N inverse'!$A$23:$Y$23,1,'5N mesh'!$B$7+1)*Setup!$B$22</f>
        <v>0</v>
      </c>
      <c r="Z633" s="0" t="n">
        <f aca="false">SUMPRODUCT('5N inverse'!$A$24:$Y$24,'5N mesh'!$B$37:$Z$37,$E632:$AC632)+'5N inverse'!$A$24*$C633/Setup!$B$17+INDEX('5N inverse'!$A$24:$Y$24,1,'5N mesh'!$B$7+1)*Setup!$B$22</f>
        <v>0</v>
      </c>
      <c r="AA633" s="0" t="n">
        <f aca="false">SUMPRODUCT('5N inverse'!$A$25:$Y$25,'5N mesh'!$B$37:$Z$37,$E632:$AC632)+'5N inverse'!$A$25*$C633/Setup!$B$17+INDEX('5N inverse'!$A$25:$Y$25,1,'5N mesh'!$B$7+1)*Setup!$B$22</f>
        <v>0</v>
      </c>
      <c r="AB633" s="0" t="n">
        <f aca="false">SUMPRODUCT('5N inverse'!$A$26:$Y$26,'5N mesh'!$B$37:$Z$37,$E632:$AC632)+'5N inverse'!$A$26*$C633/Setup!$B$17+INDEX('5N inverse'!$A$26:$Y$26,1,'5N mesh'!$B$7+1)*Setup!$B$22</f>
        <v>0</v>
      </c>
      <c r="AC633" s="0" t="n">
        <f aca="false">SUMPRODUCT('5N inverse'!$A$27:$Y$27,'5N mesh'!$B$37:$Z$37,$E632:$AC632)+'5N inverse'!$A$27*$C633/Setup!$B$17+INDEX('5N inverse'!$A$27:$Y$27,1,'5N mesh'!$B$7+1)*Setup!$B$22</f>
        <v>0</v>
      </c>
    </row>
    <row r="634" customFormat="false" ht="15" hidden="false" customHeight="false" outlineLevel="0" collapsed="false">
      <c r="A634" s="0" t="n">
        <v>629</v>
      </c>
      <c r="B634" s="0" t="n">
        <f aca="false">A634*Setup!$B$11/3600</f>
        <v>52.4166666666667</v>
      </c>
      <c r="C634" s="0" t="n">
        <f aca="false">Setup!$B$7+Setup!$B$8*COS(2*PI()*(B634-Setup!$B$9)/24)</f>
        <v>20.0237746471107</v>
      </c>
      <c r="D634" s="0" t="n">
        <f aca="false">(C634-E634)/Setup!$B$17</f>
        <v>-18.9871338735235</v>
      </c>
      <c r="E634" s="0" t="n">
        <f aca="false">SUMPRODUCT('5N inverse'!$A$3:$Y$3,'5N mesh'!$B$37:$Z$37,$E633:$AC633)+'5N inverse'!$A$3*$C634/Setup!$B$17+INDEX('5N inverse'!$A$3:$Y$3,1,'5N mesh'!$B$7+1)*Setup!$B$22</f>
        <v>22.4921020506688</v>
      </c>
      <c r="F634" s="0" t="n">
        <f aca="false">SUMPRODUCT('5N inverse'!$A$4:$Y$4,'5N mesh'!$B$37:$Z$37,$E633:$AC633)+'5N inverse'!$A$4*$C634/Setup!$B$17+INDEX('5N inverse'!$A$4:$Y$4,1,'5N mesh'!$B$7+1)*Setup!$B$22</f>
        <v>21.2553056780183</v>
      </c>
      <c r="G634" s="0" t="n">
        <f aca="false">SUMPRODUCT('5N inverse'!$A$5:$Y$5,'5N mesh'!$B$37:$Z$37,$E633:$AC633)+'5N inverse'!$A$5*$C634/Setup!$B$17+INDEX('5N inverse'!$A$5:$Y$5,1,'5N mesh'!$B$7+1)*Setup!$B$22</f>
        <v>18.7817129327174</v>
      </c>
      <c r="H634" s="0" t="n">
        <f aca="false">SUMPRODUCT('5N inverse'!$A$6:$Y$6,'5N mesh'!$B$37:$Z$37,$E633:$AC633)+'5N inverse'!$A$6*$C634/Setup!$B$17+INDEX('5N inverse'!$A$6:$Y$6,1,'5N mesh'!$B$7+1)*Setup!$B$22</f>
        <v>16.3081201874165</v>
      </c>
      <c r="I634" s="0" t="n">
        <f aca="false">SUMPRODUCT('5N inverse'!$A$7:$Y$7,'5N mesh'!$B$37:$Z$37,$E633:$AC633)+'5N inverse'!$A$7*$C634/Setup!$B$17+INDEX('5N inverse'!$A$7:$Y$7,1,'5N mesh'!$B$7+1)*Setup!$B$22</f>
        <v>15.071323814766</v>
      </c>
      <c r="J634" s="0" t="n">
        <f aca="false">SUMPRODUCT('5N inverse'!$A$8:$Y$8,'5N mesh'!$B$37:$Z$37,$E633:$AC633)+'5N inverse'!$A$8*$C634/Setup!$B$17+INDEX('5N inverse'!$A$8:$Y$8,1,'5N mesh'!$B$7+1)*Setup!$B$22</f>
        <v>0</v>
      </c>
      <c r="K634" s="0" t="n">
        <f aca="false">SUMPRODUCT('5N inverse'!$A$9:$Y$9,'5N mesh'!$B$37:$Z$37,$E633:$AC633)+'5N inverse'!$A$9*$C634/Setup!$B$17+INDEX('5N inverse'!$A$9:$Y$9,1,'5N mesh'!$B$7+1)*Setup!$B$22</f>
        <v>0</v>
      </c>
      <c r="L634" s="0" t="n">
        <f aca="false">SUMPRODUCT('5N inverse'!$A$10:$Y$10,'5N mesh'!$B$37:$Z$37,$E633:$AC633)+'5N inverse'!$A$10*$C634/Setup!$B$17+INDEX('5N inverse'!$A$10:$Y$10,1,'5N mesh'!$B$7+1)*Setup!$B$22</f>
        <v>0</v>
      </c>
      <c r="M634" s="0" t="n">
        <f aca="false">SUMPRODUCT('5N inverse'!$A$11:$Y$11,'5N mesh'!$B$37:$Z$37,$E633:$AC633)+'5N inverse'!$A$11*$C634/Setup!$B$17+INDEX('5N inverse'!$A$11:$Y$11,1,'5N mesh'!$B$7+1)*Setup!$B$22</f>
        <v>0</v>
      </c>
      <c r="N634" s="0" t="n">
        <f aca="false">SUMPRODUCT('5N inverse'!$A$12:$Y$12,'5N mesh'!$B$37:$Z$37,$E633:$AC633)+'5N inverse'!$A$12*$C634/Setup!$B$17+INDEX('5N inverse'!$A$12:$Y$12,1,'5N mesh'!$B$7+1)*Setup!$B$22</f>
        <v>0</v>
      </c>
      <c r="O634" s="0" t="n">
        <f aca="false">SUMPRODUCT('5N inverse'!$A$13:$Y$13,'5N mesh'!$B$37:$Z$37,$E633:$AC633)+'5N inverse'!$A$13*$C634/Setup!$B$17+INDEX('5N inverse'!$A$13:$Y$13,1,'5N mesh'!$B$7+1)*Setup!$B$22</f>
        <v>0</v>
      </c>
      <c r="P634" s="0" t="n">
        <f aca="false">SUMPRODUCT('5N inverse'!$A$14:$Y$14,'5N mesh'!$B$37:$Z$37,$E633:$AC633)+'5N inverse'!$A$14*$C634/Setup!$B$17+INDEX('5N inverse'!$A$14:$Y$14,1,'5N mesh'!$B$7+1)*Setup!$B$22</f>
        <v>0</v>
      </c>
      <c r="Q634" s="0" t="n">
        <f aca="false">SUMPRODUCT('5N inverse'!$A$15:$Y$15,'5N mesh'!$B$37:$Z$37,$E633:$AC633)+'5N inverse'!$A$15*$C634/Setup!$B$17+INDEX('5N inverse'!$A$15:$Y$15,1,'5N mesh'!$B$7+1)*Setup!$B$22</f>
        <v>0</v>
      </c>
      <c r="R634" s="0" t="n">
        <f aca="false">SUMPRODUCT('5N inverse'!$A$16:$Y$16,'5N mesh'!$B$37:$Z$37,$E633:$AC633)+'5N inverse'!$A$16*$C634/Setup!$B$17+INDEX('5N inverse'!$A$16:$Y$16,1,'5N mesh'!$B$7+1)*Setup!$B$22</f>
        <v>0</v>
      </c>
      <c r="S634" s="0" t="n">
        <f aca="false">SUMPRODUCT('5N inverse'!$A$17:$Y$17,'5N mesh'!$B$37:$Z$37,$E633:$AC633)+'5N inverse'!$A$17*$C634/Setup!$B$17+INDEX('5N inverse'!$A$17:$Y$17,1,'5N mesh'!$B$7+1)*Setup!$B$22</f>
        <v>0</v>
      </c>
      <c r="T634" s="0" t="n">
        <f aca="false">SUMPRODUCT('5N inverse'!$A$18:$Y$18,'5N mesh'!$B$37:$Z$37,$E633:$AC633)+'5N inverse'!$A$18*$C634/Setup!$B$17+INDEX('5N inverse'!$A$18:$Y$18,1,'5N mesh'!$B$7+1)*Setup!$B$22</f>
        <v>0</v>
      </c>
      <c r="U634" s="0" t="n">
        <f aca="false">SUMPRODUCT('5N inverse'!$A$19:$Y$19,'5N mesh'!$B$37:$Z$37,$E633:$AC633)+'5N inverse'!$A$19*$C634/Setup!$B$17+INDEX('5N inverse'!$A$19:$Y$19,1,'5N mesh'!$B$7+1)*Setup!$B$22</f>
        <v>0</v>
      </c>
      <c r="V634" s="0" t="n">
        <f aca="false">SUMPRODUCT('5N inverse'!$A$20:$Y$20,'5N mesh'!$B$37:$Z$37,$E633:$AC633)+'5N inverse'!$A$20*$C634/Setup!$B$17+INDEX('5N inverse'!$A$20:$Y$20,1,'5N mesh'!$B$7+1)*Setup!$B$22</f>
        <v>0</v>
      </c>
      <c r="W634" s="0" t="n">
        <f aca="false">SUMPRODUCT('5N inverse'!$A$21:$Y$21,'5N mesh'!$B$37:$Z$37,$E633:$AC633)+'5N inverse'!$A$21*$C634/Setup!$B$17+INDEX('5N inverse'!$A$21:$Y$21,1,'5N mesh'!$B$7+1)*Setup!$B$22</f>
        <v>0</v>
      </c>
      <c r="X634" s="0" t="n">
        <f aca="false">SUMPRODUCT('5N inverse'!$A$22:$Y$22,'5N mesh'!$B$37:$Z$37,$E633:$AC633)+'5N inverse'!$A$22*$C634/Setup!$B$17+INDEX('5N inverse'!$A$22:$Y$22,1,'5N mesh'!$B$7+1)*Setup!$B$22</f>
        <v>0</v>
      </c>
      <c r="Y634" s="0" t="n">
        <f aca="false">SUMPRODUCT('5N inverse'!$A$23:$Y$23,'5N mesh'!$B$37:$Z$37,$E633:$AC633)+'5N inverse'!$A$23*$C634/Setup!$B$17+INDEX('5N inverse'!$A$23:$Y$23,1,'5N mesh'!$B$7+1)*Setup!$B$22</f>
        <v>0</v>
      </c>
      <c r="Z634" s="0" t="n">
        <f aca="false">SUMPRODUCT('5N inverse'!$A$24:$Y$24,'5N mesh'!$B$37:$Z$37,$E633:$AC633)+'5N inverse'!$A$24*$C634/Setup!$B$17+INDEX('5N inverse'!$A$24:$Y$24,1,'5N mesh'!$B$7+1)*Setup!$B$22</f>
        <v>0</v>
      </c>
      <c r="AA634" s="0" t="n">
        <f aca="false">SUMPRODUCT('5N inverse'!$A$25:$Y$25,'5N mesh'!$B$37:$Z$37,$E633:$AC633)+'5N inverse'!$A$25*$C634/Setup!$B$17+INDEX('5N inverse'!$A$25:$Y$25,1,'5N mesh'!$B$7+1)*Setup!$B$22</f>
        <v>0</v>
      </c>
      <c r="AB634" s="0" t="n">
        <f aca="false">SUMPRODUCT('5N inverse'!$A$26:$Y$26,'5N mesh'!$B$37:$Z$37,$E633:$AC633)+'5N inverse'!$A$26*$C634/Setup!$B$17+INDEX('5N inverse'!$A$26:$Y$26,1,'5N mesh'!$B$7+1)*Setup!$B$22</f>
        <v>0</v>
      </c>
      <c r="AC634" s="0" t="n">
        <f aca="false">SUMPRODUCT('5N inverse'!$A$27:$Y$27,'5N mesh'!$B$37:$Z$37,$E633:$AC633)+'5N inverse'!$A$27*$C634/Setup!$B$17+INDEX('5N inverse'!$A$27:$Y$27,1,'5N mesh'!$B$7+1)*Setup!$B$22</f>
        <v>0</v>
      </c>
    </row>
    <row r="635" customFormat="false" ht="15" hidden="false" customHeight="false" outlineLevel="0" collapsed="false">
      <c r="A635" s="0" t="n">
        <v>630</v>
      </c>
      <c r="B635" s="0" t="n">
        <f aca="false">A635*Setup!$B$11/3600</f>
        <v>52.5</v>
      </c>
      <c r="C635" s="0" t="n">
        <f aca="false">Setup!$B$7+Setup!$B$8*COS(2*PI()*(B635-Setup!$B$9)/24)</f>
        <v>20.0342205545048</v>
      </c>
      <c r="D635" s="0" t="n">
        <f aca="false">(C635-E635)/Setup!$B$17</f>
        <v>-18.6416760035666</v>
      </c>
      <c r="E635" s="0" t="n">
        <f aca="false">SUMPRODUCT('5N inverse'!$A$3:$Y$3,'5N mesh'!$B$37:$Z$37,$E634:$AC634)+'5N inverse'!$A$3*$C635/Setup!$B$17+INDEX('5N inverse'!$A$3:$Y$3,1,'5N mesh'!$B$7+1)*Setup!$B$22</f>
        <v>22.4576384349684</v>
      </c>
      <c r="F635" s="0" t="n">
        <f aca="false">SUMPRODUCT('5N inverse'!$A$4:$Y$4,'5N mesh'!$B$37:$Z$37,$E634:$AC634)+'5N inverse'!$A$4*$C635/Setup!$B$17+INDEX('5N inverse'!$A$4:$Y$4,1,'5N mesh'!$B$7+1)*Setup!$B$22</f>
        <v>21.2265314945986</v>
      </c>
      <c r="G635" s="0" t="n">
        <f aca="false">SUMPRODUCT('5N inverse'!$A$5:$Y$5,'5N mesh'!$B$37:$Z$37,$E634:$AC634)+'5N inverse'!$A$5*$C635/Setup!$B$17+INDEX('5N inverse'!$A$5:$Y$5,1,'5N mesh'!$B$7+1)*Setup!$B$22</f>
        <v>18.7643176138588</v>
      </c>
      <c r="H635" s="0" t="n">
        <f aca="false">SUMPRODUCT('5N inverse'!$A$6:$Y$6,'5N mesh'!$B$37:$Z$37,$E634:$AC634)+'5N inverse'!$A$6*$C635/Setup!$B$17+INDEX('5N inverse'!$A$6:$Y$6,1,'5N mesh'!$B$7+1)*Setup!$B$22</f>
        <v>16.3021037331191</v>
      </c>
      <c r="I635" s="0" t="n">
        <f aca="false">SUMPRODUCT('5N inverse'!$A$7:$Y$7,'5N mesh'!$B$37:$Z$37,$E634:$AC634)+'5N inverse'!$A$7*$C635/Setup!$B$17+INDEX('5N inverse'!$A$7:$Y$7,1,'5N mesh'!$B$7+1)*Setup!$B$22</f>
        <v>15.0709967927492</v>
      </c>
      <c r="J635" s="0" t="n">
        <f aca="false">SUMPRODUCT('5N inverse'!$A$8:$Y$8,'5N mesh'!$B$37:$Z$37,$E634:$AC634)+'5N inverse'!$A$8*$C635/Setup!$B$17+INDEX('5N inverse'!$A$8:$Y$8,1,'5N mesh'!$B$7+1)*Setup!$B$22</f>
        <v>0</v>
      </c>
      <c r="K635" s="0" t="n">
        <f aca="false">SUMPRODUCT('5N inverse'!$A$9:$Y$9,'5N mesh'!$B$37:$Z$37,$E634:$AC634)+'5N inverse'!$A$9*$C635/Setup!$B$17+INDEX('5N inverse'!$A$9:$Y$9,1,'5N mesh'!$B$7+1)*Setup!$B$22</f>
        <v>0</v>
      </c>
      <c r="L635" s="0" t="n">
        <f aca="false">SUMPRODUCT('5N inverse'!$A$10:$Y$10,'5N mesh'!$B$37:$Z$37,$E634:$AC634)+'5N inverse'!$A$10*$C635/Setup!$B$17+INDEX('5N inverse'!$A$10:$Y$10,1,'5N mesh'!$B$7+1)*Setup!$B$22</f>
        <v>0</v>
      </c>
      <c r="M635" s="0" t="n">
        <f aca="false">SUMPRODUCT('5N inverse'!$A$11:$Y$11,'5N mesh'!$B$37:$Z$37,$E634:$AC634)+'5N inverse'!$A$11*$C635/Setup!$B$17+INDEX('5N inverse'!$A$11:$Y$11,1,'5N mesh'!$B$7+1)*Setup!$B$22</f>
        <v>0</v>
      </c>
      <c r="N635" s="0" t="n">
        <f aca="false">SUMPRODUCT('5N inverse'!$A$12:$Y$12,'5N mesh'!$B$37:$Z$37,$E634:$AC634)+'5N inverse'!$A$12*$C635/Setup!$B$17+INDEX('5N inverse'!$A$12:$Y$12,1,'5N mesh'!$B$7+1)*Setup!$B$22</f>
        <v>0</v>
      </c>
      <c r="O635" s="0" t="n">
        <f aca="false">SUMPRODUCT('5N inverse'!$A$13:$Y$13,'5N mesh'!$B$37:$Z$37,$E634:$AC634)+'5N inverse'!$A$13*$C635/Setup!$B$17+INDEX('5N inverse'!$A$13:$Y$13,1,'5N mesh'!$B$7+1)*Setup!$B$22</f>
        <v>0</v>
      </c>
      <c r="P635" s="0" t="n">
        <f aca="false">SUMPRODUCT('5N inverse'!$A$14:$Y$14,'5N mesh'!$B$37:$Z$37,$E634:$AC634)+'5N inverse'!$A$14*$C635/Setup!$B$17+INDEX('5N inverse'!$A$14:$Y$14,1,'5N mesh'!$B$7+1)*Setup!$B$22</f>
        <v>0</v>
      </c>
      <c r="Q635" s="0" t="n">
        <f aca="false">SUMPRODUCT('5N inverse'!$A$15:$Y$15,'5N mesh'!$B$37:$Z$37,$E634:$AC634)+'5N inverse'!$A$15*$C635/Setup!$B$17+INDEX('5N inverse'!$A$15:$Y$15,1,'5N mesh'!$B$7+1)*Setup!$B$22</f>
        <v>0</v>
      </c>
      <c r="R635" s="0" t="n">
        <f aca="false">SUMPRODUCT('5N inverse'!$A$16:$Y$16,'5N mesh'!$B$37:$Z$37,$E634:$AC634)+'5N inverse'!$A$16*$C635/Setup!$B$17+INDEX('5N inverse'!$A$16:$Y$16,1,'5N mesh'!$B$7+1)*Setup!$B$22</f>
        <v>0</v>
      </c>
      <c r="S635" s="0" t="n">
        <f aca="false">SUMPRODUCT('5N inverse'!$A$17:$Y$17,'5N mesh'!$B$37:$Z$37,$E634:$AC634)+'5N inverse'!$A$17*$C635/Setup!$B$17+INDEX('5N inverse'!$A$17:$Y$17,1,'5N mesh'!$B$7+1)*Setup!$B$22</f>
        <v>0</v>
      </c>
      <c r="T635" s="0" t="n">
        <f aca="false">SUMPRODUCT('5N inverse'!$A$18:$Y$18,'5N mesh'!$B$37:$Z$37,$E634:$AC634)+'5N inverse'!$A$18*$C635/Setup!$B$17+INDEX('5N inverse'!$A$18:$Y$18,1,'5N mesh'!$B$7+1)*Setup!$B$22</f>
        <v>0</v>
      </c>
      <c r="U635" s="0" t="n">
        <f aca="false">SUMPRODUCT('5N inverse'!$A$19:$Y$19,'5N mesh'!$B$37:$Z$37,$E634:$AC634)+'5N inverse'!$A$19*$C635/Setup!$B$17+INDEX('5N inverse'!$A$19:$Y$19,1,'5N mesh'!$B$7+1)*Setup!$B$22</f>
        <v>0</v>
      </c>
      <c r="V635" s="0" t="n">
        <f aca="false">SUMPRODUCT('5N inverse'!$A$20:$Y$20,'5N mesh'!$B$37:$Z$37,$E634:$AC634)+'5N inverse'!$A$20*$C635/Setup!$B$17+INDEX('5N inverse'!$A$20:$Y$20,1,'5N mesh'!$B$7+1)*Setup!$B$22</f>
        <v>0</v>
      </c>
      <c r="W635" s="0" t="n">
        <f aca="false">SUMPRODUCT('5N inverse'!$A$21:$Y$21,'5N mesh'!$B$37:$Z$37,$E634:$AC634)+'5N inverse'!$A$21*$C635/Setup!$B$17+INDEX('5N inverse'!$A$21:$Y$21,1,'5N mesh'!$B$7+1)*Setup!$B$22</f>
        <v>0</v>
      </c>
      <c r="X635" s="0" t="n">
        <f aca="false">SUMPRODUCT('5N inverse'!$A$22:$Y$22,'5N mesh'!$B$37:$Z$37,$E634:$AC634)+'5N inverse'!$A$22*$C635/Setup!$B$17+INDEX('5N inverse'!$A$22:$Y$22,1,'5N mesh'!$B$7+1)*Setup!$B$22</f>
        <v>0</v>
      </c>
      <c r="Y635" s="0" t="n">
        <f aca="false">SUMPRODUCT('5N inverse'!$A$23:$Y$23,'5N mesh'!$B$37:$Z$37,$E634:$AC634)+'5N inverse'!$A$23*$C635/Setup!$B$17+INDEX('5N inverse'!$A$23:$Y$23,1,'5N mesh'!$B$7+1)*Setup!$B$22</f>
        <v>0</v>
      </c>
      <c r="Z635" s="0" t="n">
        <f aca="false">SUMPRODUCT('5N inverse'!$A$24:$Y$24,'5N mesh'!$B$37:$Z$37,$E634:$AC634)+'5N inverse'!$A$24*$C635/Setup!$B$17+INDEX('5N inverse'!$A$24:$Y$24,1,'5N mesh'!$B$7+1)*Setup!$B$22</f>
        <v>0</v>
      </c>
      <c r="AA635" s="0" t="n">
        <f aca="false">SUMPRODUCT('5N inverse'!$A$25:$Y$25,'5N mesh'!$B$37:$Z$37,$E634:$AC634)+'5N inverse'!$A$25*$C635/Setup!$B$17+INDEX('5N inverse'!$A$25:$Y$25,1,'5N mesh'!$B$7+1)*Setup!$B$22</f>
        <v>0</v>
      </c>
      <c r="AB635" s="0" t="n">
        <f aca="false">SUMPRODUCT('5N inverse'!$A$26:$Y$26,'5N mesh'!$B$37:$Z$37,$E634:$AC634)+'5N inverse'!$A$26*$C635/Setup!$B$17+INDEX('5N inverse'!$A$26:$Y$26,1,'5N mesh'!$B$7+1)*Setup!$B$22</f>
        <v>0</v>
      </c>
      <c r="AC635" s="0" t="n">
        <f aca="false">SUMPRODUCT('5N inverse'!$A$27:$Y$27,'5N mesh'!$B$37:$Z$37,$E634:$AC634)+'5N inverse'!$A$27*$C635/Setup!$B$17+INDEX('5N inverse'!$A$27:$Y$27,1,'5N mesh'!$B$7+1)*Setup!$B$22</f>
        <v>0</v>
      </c>
    </row>
    <row r="636" customFormat="false" ht="15" hidden="false" customHeight="false" outlineLevel="0" collapsed="false">
      <c r="A636" s="0" t="n">
        <v>631</v>
      </c>
      <c r="B636" s="0" t="n">
        <f aca="false">A636*Setup!$B$11/3600</f>
        <v>52.5833333333333</v>
      </c>
      <c r="C636" s="0" t="n">
        <f aca="false">Setup!$B$7+Setup!$B$8*COS(2*PI()*(B636-Setup!$B$9)/24)</f>
        <v>20.046553958129</v>
      </c>
      <c r="D636" s="0" t="n">
        <f aca="false">(C636-E636)/Setup!$B$17</f>
        <v>-18.2864493983505</v>
      </c>
      <c r="E636" s="0" t="n">
        <f aca="false">SUMPRODUCT('5N inverse'!$A$3:$Y$3,'5N mesh'!$B$37:$Z$37,$E635:$AC635)+'5N inverse'!$A$3*$C636/Setup!$B$17+INDEX('5N inverse'!$A$3:$Y$3,1,'5N mesh'!$B$7+1)*Setup!$B$22</f>
        <v>22.4237923799145</v>
      </c>
      <c r="F636" s="0" t="n">
        <f aca="false">SUMPRODUCT('5N inverse'!$A$4:$Y$4,'5N mesh'!$B$37:$Z$37,$E635:$AC635)+'5N inverse'!$A$4*$C636/Setup!$B$17+INDEX('5N inverse'!$A$4:$Y$4,1,'5N mesh'!$B$7+1)*Setup!$B$22</f>
        <v>21.1982722152288</v>
      </c>
      <c r="G636" s="0" t="n">
        <f aca="false">SUMPRODUCT('5N inverse'!$A$5:$Y$5,'5N mesh'!$B$37:$Z$37,$E635:$AC635)+'5N inverse'!$A$5*$C636/Setup!$B$17+INDEX('5N inverse'!$A$5:$Y$5,1,'5N mesh'!$B$7+1)*Setup!$B$22</f>
        <v>18.7472318858572</v>
      </c>
      <c r="H636" s="0" t="n">
        <f aca="false">SUMPRODUCT('5N inverse'!$A$6:$Y$6,'5N mesh'!$B$37:$Z$37,$E635:$AC635)+'5N inverse'!$A$6*$C636/Setup!$B$17+INDEX('5N inverse'!$A$6:$Y$6,1,'5N mesh'!$B$7+1)*Setup!$B$22</f>
        <v>16.2961915564857</v>
      </c>
      <c r="I636" s="0" t="n">
        <f aca="false">SUMPRODUCT('5N inverse'!$A$7:$Y$7,'5N mesh'!$B$37:$Z$37,$E635:$AC635)+'5N inverse'!$A$7*$C636/Setup!$B$17+INDEX('5N inverse'!$A$7:$Y$7,1,'5N mesh'!$B$7+1)*Setup!$B$22</f>
        <v>15.0706713917999</v>
      </c>
      <c r="J636" s="0" t="n">
        <f aca="false">SUMPRODUCT('5N inverse'!$A$8:$Y$8,'5N mesh'!$B$37:$Z$37,$E635:$AC635)+'5N inverse'!$A$8*$C636/Setup!$B$17+INDEX('5N inverse'!$A$8:$Y$8,1,'5N mesh'!$B$7+1)*Setup!$B$22</f>
        <v>0</v>
      </c>
      <c r="K636" s="0" t="n">
        <f aca="false">SUMPRODUCT('5N inverse'!$A$9:$Y$9,'5N mesh'!$B$37:$Z$37,$E635:$AC635)+'5N inverse'!$A$9*$C636/Setup!$B$17+INDEX('5N inverse'!$A$9:$Y$9,1,'5N mesh'!$B$7+1)*Setup!$B$22</f>
        <v>0</v>
      </c>
      <c r="L636" s="0" t="n">
        <f aca="false">SUMPRODUCT('5N inverse'!$A$10:$Y$10,'5N mesh'!$B$37:$Z$37,$E635:$AC635)+'5N inverse'!$A$10*$C636/Setup!$B$17+INDEX('5N inverse'!$A$10:$Y$10,1,'5N mesh'!$B$7+1)*Setup!$B$22</f>
        <v>0</v>
      </c>
      <c r="M636" s="0" t="n">
        <f aca="false">SUMPRODUCT('5N inverse'!$A$11:$Y$11,'5N mesh'!$B$37:$Z$37,$E635:$AC635)+'5N inverse'!$A$11*$C636/Setup!$B$17+INDEX('5N inverse'!$A$11:$Y$11,1,'5N mesh'!$B$7+1)*Setup!$B$22</f>
        <v>0</v>
      </c>
      <c r="N636" s="0" t="n">
        <f aca="false">SUMPRODUCT('5N inverse'!$A$12:$Y$12,'5N mesh'!$B$37:$Z$37,$E635:$AC635)+'5N inverse'!$A$12*$C636/Setup!$B$17+INDEX('5N inverse'!$A$12:$Y$12,1,'5N mesh'!$B$7+1)*Setup!$B$22</f>
        <v>0</v>
      </c>
      <c r="O636" s="0" t="n">
        <f aca="false">SUMPRODUCT('5N inverse'!$A$13:$Y$13,'5N mesh'!$B$37:$Z$37,$E635:$AC635)+'5N inverse'!$A$13*$C636/Setup!$B$17+INDEX('5N inverse'!$A$13:$Y$13,1,'5N mesh'!$B$7+1)*Setup!$B$22</f>
        <v>0</v>
      </c>
      <c r="P636" s="0" t="n">
        <f aca="false">SUMPRODUCT('5N inverse'!$A$14:$Y$14,'5N mesh'!$B$37:$Z$37,$E635:$AC635)+'5N inverse'!$A$14*$C636/Setup!$B$17+INDEX('5N inverse'!$A$14:$Y$14,1,'5N mesh'!$B$7+1)*Setup!$B$22</f>
        <v>0</v>
      </c>
      <c r="Q636" s="0" t="n">
        <f aca="false">SUMPRODUCT('5N inverse'!$A$15:$Y$15,'5N mesh'!$B$37:$Z$37,$E635:$AC635)+'5N inverse'!$A$15*$C636/Setup!$B$17+INDEX('5N inverse'!$A$15:$Y$15,1,'5N mesh'!$B$7+1)*Setup!$B$22</f>
        <v>0</v>
      </c>
      <c r="R636" s="0" t="n">
        <f aca="false">SUMPRODUCT('5N inverse'!$A$16:$Y$16,'5N mesh'!$B$37:$Z$37,$E635:$AC635)+'5N inverse'!$A$16*$C636/Setup!$B$17+INDEX('5N inverse'!$A$16:$Y$16,1,'5N mesh'!$B$7+1)*Setup!$B$22</f>
        <v>0</v>
      </c>
      <c r="S636" s="0" t="n">
        <f aca="false">SUMPRODUCT('5N inverse'!$A$17:$Y$17,'5N mesh'!$B$37:$Z$37,$E635:$AC635)+'5N inverse'!$A$17*$C636/Setup!$B$17+INDEX('5N inverse'!$A$17:$Y$17,1,'5N mesh'!$B$7+1)*Setup!$B$22</f>
        <v>0</v>
      </c>
      <c r="T636" s="0" t="n">
        <f aca="false">SUMPRODUCT('5N inverse'!$A$18:$Y$18,'5N mesh'!$B$37:$Z$37,$E635:$AC635)+'5N inverse'!$A$18*$C636/Setup!$B$17+INDEX('5N inverse'!$A$18:$Y$18,1,'5N mesh'!$B$7+1)*Setup!$B$22</f>
        <v>0</v>
      </c>
      <c r="U636" s="0" t="n">
        <f aca="false">SUMPRODUCT('5N inverse'!$A$19:$Y$19,'5N mesh'!$B$37:$Z$37,$E635:$AC635)+'5N inverse'!$A$19*$C636/Setup!$B$17+INDEX('5N inverse'!$A$19:$Y$19,1,'5N mesh'!$B$7+1)*Setup!$B$22</f>
        <v>0</v>
      </c>
      <c r="V636" s="0" t="n">
        <f aca="false">SUMPRODUCT('5N inverse'!$A$20:$Y$20,'5N mesh'!$B$37:$Z$37,$E635:$AC635)+'5N inverse'!$A$20*$C636/Setup!$B$17+INDEX('5N inverse'!$A$20:$Y$20,1,'5N mesh'!$B$7+1)*Setup!$B$22</f>
        <v>0</v>
      </c>
      <c r="W636" s="0" t="n">
        <f aca="false">SUMPRODUCT('5N inverse'!$A$21:$Y$21,'5N mesh'!$B$37:$Z$37,$E635:$AC635)+'5N inverse'!$A$21*$C636/Setup!$B$17+INDEX('5N inverse'!$A$21:$Y$21,1,'5N mesh'!$B$7+1)*Setup!$B$22</f>
        <v>0</v>
      </c>
      <c r="X636" s="0" t="n">
        <f aca="false">SUMPRODUCT('5N inverse'!$A$22:$Y$22,'5N mesh'!$B$37:$Z$37,$E635:$AC635)+'5N inverse'!$A$22*$C636/Setup!$B$17+INDEX('5N inverse'!$A$22:$Y$22,1,'5N mesh'!$B$7+1)*Setup!$B$22</f>
        <v>0</v>
      </c>
      <c r="Y636" s="0" t="n">
        <f aca="false">SUMPRODUCT('5N inverse'!$A$23:$Y$23,'5N mesh'!$B$37:$Z$37,$E635:$AC635)+'5N inverse'!$A$23*$C636/Setup!$B$17+INDEX('5N inverse'!$A$23:$Y$23,1,'5N mesh'!$B$7+1)*Setup!$B$22</f>
        <v>0</v>
      </c>
      <c r="Z636" s="0" t="n">
        <f aca="false">SUMPRODUCT('5N inverse'!$A$24:$Y$24,'5N mesh'!$B$37:$Z$37,$E635:$AC635)+'5N inverse'!$A$24*$C636/Setup!$B$17+INDEX('5N inverse'!$A$24:$Y$24,1,'5N mesh'!$B$7+1)*Setup!$B$22</f>
        <v>0</v>
      </c>
      <c r="AA636" s="0" t="n">
        <f aca="false">SUMPRODUCT('5N inverse'!$A$25:$Y$25,'5N mesh'!$B$37:$Z$37,$E635:$AC635)+'5N inverse'!$A$25*$C636/Setup!$B$17+INDEX('5N inverse'!$A$25:$Y$25,1,'5N mesh'!$B$7+1)*Setup!$B$22</f>
        <v>0</v>
      </c>
      <c r="AB636" s="0" t="n">
        <f aca="false">SUMPRODUCT('5N inverse'!$A$26:$Y$26,'5N mesh'!$B$37:$Z$37,$E635:$AC635)+'5N inverse'!$A$26*$C636/Setup!$B$17+INDEX('5N inverse'!$A$26:$Y$26,1,'5N mesh'!$B$7+1)*Setup!$B$22</f>
        <v>0</v>
      </c>
      <c r="AC636" s="0" t="n">
        <f aca="false">SUMPRODUCT('5N inverse'!$A$27:$Y$27,'5N mesh'!$B$37:$Z$37,$E635:$AC635)+'5N inverse'!$A$27*$C636/Setup!$B$17+INDEX('5N inverse'!$A$27:$Y$27,1,'5N mesh'!$B$7+1)*Setup!$B$22</f>
        <v>0</v>
      </c>
    </row>
    <row r="637" customFormat="false" ht="15" hidden="false" customHeight="false" outlineLevel="0" collapsed="false">
      <c r="A637" s="0" t="n">
        <v>632</v>
      </c>
      <c r="B637" s="0" t="n">
        <f aca="false">A637*Setup!$B$11/3600</f>
        <v>52.6666666666667</v>
      </c>
      <c r="C637" s="0" t="n">
        <f aca="false">Setup!$B$7+Setup!$B$8*COS(2*PI()*(B637-Setup!$B$9)/24)</f>
        <v>20.0607689879512</v>
      </c>
      <c r="D637" s="0" t="n">
        <f aca="false">(C637-E637)/Setup!$B$17</f>
        <v>-17.9216232672202</v>
      </c>
      <c r="E637" s="0" t="n">
        <f aca="false">SUMPRODUCT('5N inverse'!$A$3:$Y$3,'5N mesh'!$B$37:$Z$37,$E636:$AC636)+'5N inverse'!$A$3*$C637/Setup!$B$17+INDEX('5N inverse'!$A$3:$Y$3,1,'5N mesh'!$B$7+1)*Setup!$B$22</f>
        <v>22.3905800126898</v>
      </c>
      <c r="F637" s="0" t="n">
        <f aca="false">SUMPRODUCT('5N inverse'!$A$4:$Y$4,'5N mesh'!$B$37:$Z$37,$E636:$AC636)+'5N inverse'!$A$4*$C637/Setup!$B$17+INDEX('5N inverse'!$A$4:$Y$4,1,'5N mesh'!$B$7+1)*Setup!$B$22</f>
        <v>21.1705413050778</v>
      </c>
      <c r="G637" s="0" t="n">
        <f aca="false">SUMPRODUCT('5N inverse'!$A$5:$Y$5,'5N mesh'!$B$37:$Z$37,$E636:$AC636)+'5N inverse'!$A$5*$C637/Setup!$B$17+INDEX('5N inverse'!$A$5:$Y$5,1,'5N mesh'!$B$7+1)*Setup!$B$22</f>
        <v>18.7304638898538</v>
      </c>
      <c r="H637" s="0" t="n">
        <f aca="false">SUMPRODUCT('5N inverse'!$A$6:$Y$6,'5N mesh'!$B$37:$Z$37,$E636:$AC636)+'5N inverse'!$A$6*$C637/Setup!$B$17+INDEX('5N inverse'!$A$6:$Y$6,1,'5N mesh'!$B$7+1)*Setup!$B$22</f>
        <v>16.2903864746297</v>
      </c>
      <c r="I637" s="0" t="n">
        <f aca="false">SUMPRODUCT('5N inverse'!$A$7:$Y$7,'5N mesh'!$B$37:$Z$37,$E636:$AC636)+'5N inverse'!$A$7*$C637/Setup!$B$17+INDEX('5N inverse'!$A$7:$Y$7,1,'5N mesh'!$B$7+1)*Setup!$B$22</f>
        <v>15.0703477670177</v>
      </c>
      <c r="J637" s="0" t="n">
        <f aca="false">SUMPRODUCT('5N inverse'!$A$8:$Y$8,'5N mesh'!$B$37:$Z$37,$E636:$AC636)+'5N inverse'!$A$8*$C637/Setup!$B$17+INDEX('5N inverse'!$A$8:$Y$8,1,'5N mesh'!$B$7+1)*Setup!$B$22</f>
        <v>0</v>
      </c>
      <c r="K637" s="0" t="n">
        <f aca="false">SUMPRODUCT('5N inverse'!$A$9:$Y$9,'5N mesh'!$B$37:$Z$37,$E636:$AC636)+'5N inverse'!$A$9*$C637/Setup!$B$17+INDEX('5N inverse'!$A$9:$Y$9,1,'5N mesh'!$B$7+1)*Setup!$B$22</f>
        <v>0</v>
      </c>
      <c r="L637" s="0" t="n">
        <f aca="false">SUMPRODUCT('5N inverse'!$A$10:$Y$10,'5N mesh'!$B$37:$Z$37,$E636:$AC636)+'5N inverse'!$A$10*$C637/Setup!$B$17+INDEX('5N inverse'!$A$10:$Y$10,1,'5N mesh'!$B$7+1)*Setup!$B$22</f>
        <v>0</v>
      </c>
      <c r="M637" s="0" t="n">
        <f aca="false">SUMPRODUCT('5N inverse'!$A$11:$Y$11,'5N mesh'!$B$37:$Z$37,$E636:$AC636)+'5N inverse'!$A$11*$C637/Setup!$B$17+INDEX('5N inverse'!$A$11:$Y$11,1,'5N mesh'!$B$7+1)*Setup!$B$22</f>
        <v>0</v>
      </c>
      <c r="N637" s="0" t="n">
        <f aca="false">SUMPRODUCT('5N inverse'!$A$12:$Y$12,'5N mesh'!$B$37:$Z$37,$E636:$AC636)+'5N inverse'!$A$12*$C637/Setup!$B$17+INDEX('5N inverse'!$A$12:$Y$12,1,'5N mesh'!$B$7+1)*Setup!$B$22</f>
        <v>0</v>
      </c>
      <c r="O637" s="0" t="n">
        <f aca="false">SUMPRODUCT('5N inverse'!$A$13:$Y$13,'5N mesh'!$B$37:$Z$37,$E636:$AC636)+'5N inverse'!$A$13*$C637/Setup!$B$17+INDEX('5N inverse'!$A$13:$Y$13,1,'5N mesh'!$B$7+1)*Setup!$B$22</f>
        <v>0</v>
      </c>
      <c r="P637" s="0" t="n">
        <f aca="false">SUMPRODUCT('5N inverse'!$A$14:$Y$14,'5N mesh'!$B$37:$Z$37,$E636:$AC636)+'5N inverse'!$A$14*$C637/Setup!$B$17+INDEX('5N inverse'!$A$14:$Y$14,1,'5N mesh'!$B$7+1)*Setup!$B$22</f>
        <v>0</v>
      </c>
      <c r="Q637" s="0" t="n">
        <f aca="false">SUMPRODUCT('5N inverse'!$A$15:$Y$15,'5N mesh'!$B$37:$Z$37,$E636:$AC636)+'5N inverse'!$A$15*$C637/Setup!$B$17+INDEX('5N inverse'!$A$15:$Y$15,1,'5N mesh'!$B$7+1)*Setup!$B$22</f>
        <v>0</v>
      </c>
      <c r="R637" s="0" t="n">
        <f aca="false">SUMPRODUCT('5N inverse'!$A$16:$Y$16,'5N mesh'!$B$37:$Z$37,$E636:$AC636)+'5N inverse'!$A$16*$C637/Setup!$B$17+INDEX('5N inverse'!$A$16:$Y$16,1,'5N mesh'!$B$7+1)*Setup!$B$22</f>
        <v>0</v>
      </c>
      <c r="S637" s="0" t="n">
        <f aca="false">SUMPRODUCT('5N inverse'!$A$17:$Y$17,'5N mesh'!$B$37:$Z$37,$E636:$AC636)+'5N inverse'!$A$17*$C637/Setup!$B$17+INDEX('5N inverse'!$A$17:$Y$17,1,'5N mesh'!$B$7+1)*Setup!$B$22</f>
        <v>0</v>
      </c>
      <c r="T637" s="0" t="n">
        <f aca="false">SUMPRODUCT('5N inverse'!$A$18:$Y$18,'5N mesh'!$B$37:$Z$37,$E636:$AC636)+'5N inverse'!$A$18*$C637/Setup!$B$17+INDEX('5N inverse'!$A$18:$Y$18,1,'5N mesh'!$B$7+1)*Setup!$B$22</f>
        <v>0</v>
      </c>
      <c r="U637" s="0" t="n">
        <f aca="false">SUMPRODUCT('5N inverse'!$A$19:$Y$19,'5N mesh'!$B$37:$Z$37,$E636:$AC636)+'5N inverse'!$A$19*$C637/Setup!$B$17+INDEX('5N inverse'!$A$19:$Y$19,1,'5N mesh'!$B$7+1)*Setup!$B$22</f>
        <v>0</v>
      </c>
      <c r="V637" s="0" t="n">
        <f aca="false">SUMPRODUCT('5N inverse'!$A$20:$Y$20,'5N mesh'!$B$37:$Z$37,$E636:$AC636)+'5N inverse'!$A$20*$C637/Setup!$B$17+INDEX('5N inverse'!$A$20:$Y$20,1,'5N mesh'!$B$7+1)*Setup!$B$22</f>
        <v>0</v>
      </c>
      <c r="W637" s="0" t="n">
        <f aca="false">SUMPRODUCT('5N inverse'!$A$21:$Y$21,'5N mesh'!$B$37:$Z$37,$E636:$AC636)+'5N inverse'!$A$21*$C637/Setup!$B$17+INDEX('5N inverse'!$A$21:$Y$21,1,'5N mesh'!$B$7+1)*Setup!$B$22</f>
        <v>0</v>
      </c>
      <c r="X637" s="0" t="n">
        <f aca="false">SUMPRODUCT('5N inverse'!$A$22:$Y$22,'5N mesh'!$B$37:$Z$37,$E636:$AC636)+'5N inverse'!$A$22*$C637/Setup!$B$17+INDEX('5N inverse'!$A$22:$Y$22,1,'5N mesh'!$B$7+1)*Setup!$B$22</f>
        <v>0</v>
      </c>
      <c r="Y637" s="0" t="n">
        <f aca="false">SUMPRODUCT('5N inverse'!$A$23:$Y$23,'5N mesh'!$B$37:$Z$37,$E636:$AC636)+'5N inverse'!$A$23*$C637/Setup!$B$17+INDEX('5N inverse'!$A$23:$Y$23,1,'5N mesh'!$B$7+1)*Setup!$B$22</f>
        <v>0</v>
      </c>
      <c r="Z637" s="0" t="n">
        <f aca="false">SUMPRODUCT('5N inverse'!$A$24:$Y$24,'5N mesh'!$B$37:$Z$37,$E636:$AC636)+'5N inverse'!$A$24*$C637/Setup!$B$17+INDEX('5N inverse'!$A$24:$Y$24,1,'5N mesh'!$B$7+1)*Setup!$B$22</f>
        <v>0</v>
      </c>
      <c r="AA637" s="0" t="n">
        <f aca="false">SUMPRODUCT('5N inverse'!$A$25:$Y$25,'5N mesh'!$B$37:$Z$37,$E636:$AC636)+'5N inverse'!$A$25*$C637/Setup!$B$17+INDEX('5N inverse'!$A$25:$Y$25,1,'5N mesh'!$B$7+1)*Setup!$B$22</f>
        <v>0</v>
      </c>
      <c r="AB637" s="0" t="n">
        <f aca="false">SUMPRODUCT('5N inverse'!$A$26:$Y$26,'5N mesh'!$B$37:$Z$37,$E636:$AC636)+'5N inverse'!$A$26*$C637/Setup!$B$17+INDEX('5N inverse'!$A$26:$Y$26,1,'5N mesh'!$B$7+1)*Setup!$B$22</f>
        <v>0</v>
      </c>
      <c r="AC637" s="0" t="n">
        <f aca="false">SUMPRODUCT('5N inverse'!$A$27:$Y$27,'5N mesh'!$B$37:$Z$37,$E636:$AC636)+'5N inverse'!$A$27*$C637/Setup!$B$17+INDEX('5N inverse'!$A$27:$Y$27,1,'5N mesh'!$B$7+1)*Setup!$B$22</f>
        <v>0</v>
      </c>
    </row>
    <row r="638" customFormat="false" ht="15" hidden="false" customHeight="false" outlineLevel="0" collapsed="false">
      <c r="A638" s="0" t="n">
        <v>633</v>
      </c>
      <c r="B638" s="0" t="n">
        <f aca="false">A638*Setup!$B$11/3600</f>
        <v>52.75</v>
      </c>
      <c r="C638" s="0" t="n">
        <f aca="false">Setup!$B$7+Setup!$B$8*COS(2*PI()*(B638-Setup!$B$9)/24)</f>
        <v>20.0768588783871</v>
      </c>
      <c r="D638" s="0" t="n">
        <f aca="false">(C638-E638)/Setup!$B$17</f>
        <v>-17.5473713865048</v>
      </c>
      <c r="E638" s="0" t="n">
        <f aca="false">SUMPRODUCT('5N inverse'!$A$3:$Y$3,'5N mesh'!$B$37:$Z$37,$E637:$AC637)+'5N inverse'!$A$3*$C638/Setup!$B$17+INDEX('5N inverse'!$A$3:$Y$3,1,'5N mesh'!$B$7+1)*Setup!$B$22</f>
        <v>22.3580171586327</v>
      </c>
      <c r="F638" s="0" t="n">
        <f aca="false">SUMPRODUCT('5N inverse'!$A$4:$Y$4,'5N mesh'!$B$37:$Z$37,$E637:$AC637)+'5N inverse'!$A$4*$C638/Setup!$B$17+INDEX('5N inverse'!$A$4:$Y$4,1,'5N mesh'!$B$7+1)*Setup!$B$22</f>
        <v>21.1433519776363</v>
      </c>
      <c r="G638" s="0" t="n">
        <f aca="false">SUMPRODUCT('5N inverse'!$A$5:$Y$5,'5N mesh'!$B$37:$Z$37,$E637:$AC637)+'5N inverse'!$A$5*$C638/Setup!$B$17+INDEX('5N inverse'!$A$5:$Y$5,1,'5N mesh'!$B$7+1)*Setup!$B$22</f>
        <v>18.7140216156433</v>
      </c>
      <c r="H638" s="0" t="n">
        <f aca="false">SUMPRODUCT('5N inverse'!$A$6:$Y$6,'5N mesh'!$B$37:$Z$37,$E637:$AC637)+'5N inverse'!$A$6*$C638/Setup!$B$17+INDEX('5N inverse'!$A$6:$Y$6,1,'5N mesh'!$B$7+1)*Setup!$B$22</f>
        <v>16.2846912536504</v>
      </c>
      <c r="I638" s="0" t="n">
        <f aca="false">SUMPRODUCT('5N inverse'!$A$7:$Y$7,'5N mesh'!$B$37:$Z$37,$E637:$AC637)+'5N inverse'!$A$7*$C638/Setup!$B$17+INDEX('5N inverse'!$A$7:$Y$7,1,'5N mesh'!$B$7+1)*Setup!$B$22</f>
        <v>15.070026072654</v>
      </c>
      <c r="J638" s="0" t="n">
        <f aca="false">SUMPRODUCT('5N inverse'!$A$8:$Y$8,'5N mesh'!$B$37:$Z$37,$E637:$AC637)+'5N inverse'!$A$8*$C638/Setup!$B$17+INDEX('5N inverse'!$A$8:$Y$8,1,'5N mesh'!$B$7+1)*Setup!$B$22</f>
        <v>0</v>
      </c>
      <c r="K638" s="0" t="n">
        <f aca="false">SUMPRODUCT('5N inverse'!$A$9:$Y$9,'5N mesh'!$B$37:$Z$37,$E637:$AC637)+'5N inverse'!$A$9*$C638/Setup!$B$17+INDEX('5N inverse'!$A$9:$Y$9,1,'5N mesh'!$B$7+1)*Setup!$B$22</f>
        <v>0</v>
      </c>
      <c r="L638" s="0" t="n">
        <f aca="false">SUMPRODUCT('5N inverse'!$A$10:$Y$10,'5N mesh'!$B$37:$Z$37,$E637:$AC637)+'5N inverse'!$A$10*$C638/Setup!$B$17+INDEX('5N inverse'!$A$10:$Y$10,1,'5N mesh'!$B$7+1)*Setup!$B$22</f>
        <v>0</v>
      </c>
      <c r="M638" s="0" t="n">
        <f aca="false">SUMPRODUCT('5N inverse'!$A$11:$Y$11,'5N mesh'!$B$37:$Z$37,$E637:$AC637)+'5N inverse'!$A$11*$C638/Setup!$B$17+INDEX('5N inverse'!$A$11:$Y$11,1,'5N mesh'!$B$7+1)*Setup!$B$22</f>
        <v>0</v>
      </c>
      <c r="N638" s="0" t="n">
        <f aca="false">SUMPRODUCT('5N inverse'!$A$12:$Y$12,'5N mesh'!$B$37:$Z$37,$E637:$AC637)+'5N inverse'!$A$12*$C638/Setup!$B$17+INDEX('5N inverse'!$A$12:$Y$12,1,'5N mesh'!$B$7+1)*Setup!$B$22</f>
        <v>0</v>
      </c>
      <c r="O638" s="0" t="n">
        <f aca="false">SUMPRODUCT('5N inverse'!$A$13:$Y$13,'5N mesh'!$B$37:$Z$37,$E637:$AC637)+'5N inverse'!$A$13*$C638/Setup!$B$17+INDEX('5N inverse'!$A$13:$Y$13,1,'5N mesh'!$B$7+1)*Setup!$B$22</f>
        <v>0</v>
      </c>
      <c r="P638" s="0" t="n">
        <f aca="false">SUMPRODUCT('5N inverse'!$A$14:$Y$14,'5N mesh'!$B$37:$Z$37,$E637:$AC637)+'5N inverse'!$A$14*$C638/Setup!$B$17+INDEX('5N inverse'!$A$14:$Y$14,1,'5N mesh'!$B$7+1)*Setup!$B$22</f>
        <v>0</v>
      </c>
      <c r="Q638" s="0" t="n">
        <f aca="false">SUMPRODUCT('5N inverse'!$A$15:$Y$15,'5N mesh'!$B$37:$Z$37,$E637:$AC637)+'5N inverse'!$A$15*$C638/Setup!$B$17+INDEX('5N inverse'!$A$15:$Y$15,1,'5N mesh'!$B$7+1)*Setup!$B$22</f>
        <v>0</v>
      </c>
      <c r="R638" s="0" t="n">
        <f aca="false">SUMPRODUCT('5N inverse'!$A$16:$Y$16,'5N mesh'!$B$37:$Z$37,$E637:$AC637)+'5N inverse'!$A$16*$C638/Setup!$B$17+INDEX('5N inverse'!$A$16:$Y$16,1,'5N mesh'!$B$7+1)*Setup!$B$22</f>
        <v>0</v>
      </c>
      <c r="S638" s="0" t="n">
        <f aca="false">SUMPRODUCT('5N inverse'!$A$17:$Y$17,'5N mesh'!$B$37:$Z$37,$E637:$AC637)+'5N inverse'!$A$17*$C638/Setup!$B$17+INDEX('5N inverse'!$A$17:$Y$17,1,'5N mesh'!$B$7+1)*Setup!$B$22</f>
        <v>0</v>
      </c>
      <c r="T638" s="0" t="n">
        <f aca="false">SUMPRODUCT('5N inverse'!$A$18:$Y$18,'5N mesh'!$B$37:$Z$37,$E637:$AC637)+'5N inverse'!$A$18*$C638/Setup!$B$17+INDEX('5N inverse'!$A$18:$Y$18,1,'5N mesh'!$B$7+1)*Setup!$B$22</f>
        <v>0</v>
      </c>
      <c r="U638" s="0" t="n">
        <f aca="false">SUMPRODUCT('5N inverse'!$A$19:$Y$19,'5N mesh'!$B$37:$Z$37,$E637:$AC637)+'5N inverse'!$A$19*$C638/Setup!$B$17+INDEX('5N inverse'!$A$19:$Y$19,1,'5N mesh'!$B$7+1)*Setup!$B$22</f>
        <v>0</v>
      </c>
      <c r="V638" s="0" t="n">
        <f aca="false">SUMPRODUCT('5N inverse'!$A$20:$Y$20,'5N mesh'!$B$37:$Z$37,$E637:$AC637)+'5N inverse'!$A$20*$C638/Setup!$B$17+INDEX('5N inverse'!$A$20:$Y$20,1,'5N mesh'!$B$7+1)*Setup!$B$22</f>
        <v>0</v>
      </c>
      <c r="W638" s="0" t="n">
        <f aca="false">SUMPRODUCT('5N inverse'!$A$21:$Y$21,'5N mesh'!$B$37:$Z$37,$E637:$AC637)+'5N inverse'!$A$21*$C638/Setup!$B$17+INDEX('5N inverse'!$A$21:$Y$21,1,'5N mesh'!$B$7+1)*Setup!$B$22</f>
        <v>0</v>
      </c>
      <c r="X638" s="0" t="n">
        <f aca="false">SUMPRODUCT('5N inverse'!$A$22:$Y$22,'5N mesh'!$B$37:$Z$37,$E637:$AC637)+'5N inverse'!$A$22*$C638/Setup!$B$17+INDEX('5N inverse'!$A$22:$Y$22,1,'5N mesh'!$B$7+1)*Setup!$B$22</f>
        <v>0</v>
      </c>
      <c r="Y638" s="0" t="n">
        <f aca="false">SUMPRODUCT('5N inverse'!$A$23:$Y$23,'5N mesh'!$B$37:$Z$37,$E637:$AC637)+'5N inverse'!$A$23*$C638/Setup!$B$17+INDEX('5N inverse'!$A$23:$Y$23,1,'5N mesh'!$B$7+1)*Setup!$B$22</f>
        <v>0</v>
      </c>
      <c r="Z638" s="0" t="n">
        <f aca="false">SUMPRODUCT('5N inverse'!$A$24:$Y$24,'5N mesh'!$B$37:$Z$37,$E637:$AC637)+'5N inverse'!$A$24*$C638/Setup!$B$17+INDEX('5N inverse'!$A$24:$Y$24,1,'5N mesh'!$B$7+1)*Setup!$B$22</f>
        <v>0</v>
      </c>
      <c r="AA638" s="0" t="n">
        <f aca="false">SUMPRODUCT('5N inverse'!$A$25:$Y$25,'5N mesh'!$B$37:$Z$37,$E637:$AC637)+'5N inverse'!$A$25*$C638/Setup!$B$17+INDEX('5N inverse'!$A$25:$Y$25,1,'5N mesh'!$B$7+1)*Setup!$B$22</f>
        <v>0</v>
      </c>
      <c r="AB638" s="0" t="n">
        <f aca="false">SUMPRODUCT('5N inverse'!$A$26:$Y$26,'5N mesh'!$B$37:$Z$37,$E637:$AC637)+'5N inverse'!$A$26*$C638/Setup!$B$17+INDEX('5N inverse'!$A$26:$Y$26,1,'5N mesh'!$B$7+1)*Setup!$B$22</f>
        <v>0</v>
      </c>
      <c r="AC638" s="0" t="n">
        <f aca="false">SUMPRODUCT('5N inverse'!$A$27:$Y$27,'5N mesh'!$B$37:$Z$37,$E637:$AC637)+'5N inverse'!$A$27*$C638/Setup!$B$17+INDEX('5N inverse'!$A$27:$Y$27,1,'5N mesh'!$B$7+1)*Setup!$B$22</f>
        <v>0</v>
      </c>
    </row>
    <row r="639" customFormat="false" ht="15" hidden="false" customHeight="false" outlineLevel="0" collapsed="false">
      <c r="A639" s="0" t="n">
        <v>634</v>
      </c>
      <c r="B639" s="0" t="n">
        <f aca="false">A639*Setup!$B$11/3600</f>
        <v>52.8333333333333</v>
      </c>
      <c r="C639" s="0" t="n">
        <f aca="false">Setup!$B$7+Setup!$B$8*COS(2*PI()*(B639-Setup!$B$9)/24)</f>
        <v>20.0948159715203</v>
      </c>
      <c r="D639" s="0" t="n">
        <f aca="false">(C639-E639)/Setup!$B$17</f>
        <v>-17.1638720168345</v>
      </c>
      <c r="E639" s="0" t="n">
        <f aca="false">SUMPRODUCT('5N inverse'!$A$3:$Y$3,'5N mesh'!$B$37:$Z$37,$E638:$AC638)+'5N inverse'!$A$3*$C639/Setup!$B$17+INDEX('5N inverse'!$A$3:$Y$3,1,'5N mesh'!$B$7+1)*Setup!$B$22</f>
        <v>22.3261193337088</v>
      </c>
      <c r="F639" s="0" t="n">
        <f aca="false">SUMPRODUCT('5N inverse'!$A$4:$Y$4,'5N mesh'!$B$37:$Z$37,$E638:$AC638)+'5N inverse'!$A$4*$C639/Setup!$B$17+INDEX('5N inverse'!$A$4:$Y$4,1,'5N mesh'!$B$7+1)*Setup!$B$22</f>
        <v>21.1167171884304</v>
      </c>
      <c r="G639" s="0" t="n">
        <f aca="false">SUMPRODUCT('5N inverse'!$A$5:$Y$5,'5N mesh'!$B$37:$Z$37,$E638:$AC638)+'5N inverse'!$A$5*$C639/Setup!$B$17+INDEX('5N inverse'!$A$5:$Y$5,1,'5N mesh'!$B$7+1)*Setup!$B$22</f>
        <v>18.6979128978735</v>
      </c>
      <c r="H639" s="0" t="n">
        <f aca="false">SUMPRODUCT('5N inverse'!$A$6:$Y$6,'5N mesh'!$B$37:$Z$37,$E638:$AC638)+'5N inverse'!$A$6*$C639/Setup!$B$17+INDEX('5N inverse'!$A$6:$Y$6,1,'5N mesh'!$B$7+1)*Setup!$B$22</f>
        <v>16.2791086073167</v>
      </c>
      <c r="I639" s="0" t="n">
        <f aca="false">SUMPRODUCT('5N inverse'!$A$7:$Y$7,'5N mesh'!$B$37:$Z$37,$E638:$AC638)+'5N inverse'!$A$7*$C639/Setup!$B$17+INDEX('5N inverse'!$A$7:$Y$7,1,'5N mesh'!$B$7+1)*Setup!$B$22</f>
        <v>15.0697064620383</v>
      </c>
      <c r="J639" s="0" t="n">
        <f aca="false">SUMPRODUCT('5N inverse'!$A$8:$Y$8,'5N mesh'!$B$37:$Z$37,$E638:$AC638)+'5N inverse'!$A$8*$C639/Setup!$B$17+INDEX('5N inverse'!$A$8:$Y$8,1,'5N mesh'!$B$7+1)*Setup!$B$22</f>
        <v>0</v>
      </c>
      <c r="K639" s="0" t="n">
        <f aca="false">SUMPRODUCT('5N inverse'!$A$9:$Y$9,'5N mesh'!$B$37:$Z$37,$E638:$AC638)+'5N inverse'!$A$9*$C639/Setup!$B$17+INDEX('5N inverse'!$A$9:$Y$9,1,'5N mesh'!$B$7+1)*Setup!$B$22</f>
        <v>0</v>
      </c>
      <c r="L639" s="0" t="n">
        <f aca="false">SUMPRODUCT('5N inverse'!$A$10:$Y$10,'5N mesh'!$B$37:$Z$37,$E638:$AC638)+'5N inverse'!$A$10*$C639/Setup!$B$17+INDEX('5N inverse'!$A$10:$Y$10,1,'5N mesh'!$B$7+1)*Setup!$B$22</f>
        <v>0</v>
      </c>
      <c r="M639" s="0" t="n">
        <f aca="false">SUMPRODUCT('5N inverse'!$A$11:$Y$11,'5N mesh'!$B$37:$Z$37,$E638:$AC638)+'5N inverse'!$A$11*$C639/Setup!$B$17+INDEX('5N inverse'!$A$11:$Y$11,1,'5N mesh'!$B$7+1)*Setup!$B$22</f>
        <v>0</v>
      </c>
      <c r="N639" s="0" t="n">
        <f aca="false">SUMPRODUCT('5N inverse'!$A$12:$Y$12,'5N mesh'!$B$37:$Z$37,$E638:$AC638)+'5N inverse'!$A$12*$C639/Setup!$B$17+INDEX('5N inverse'!$A$12:$Y$12,1,'5N mesh'!$B$7+1)*Setup!$B$22</f>
        <v>0</v>
      </c>
      <c r="O639" s="0" t="n">
        <f aca="false">SUMPRODUCT('5N inverse'!$A$13:$Y$13,'5N mesh'!$B$37:$Z$37,$E638:$AC638)+'5N inverse'!$A$13*$C639/Setup!$B$17+INDEX('5N inverse'!$A$13:$Y$13,1,'5N mesh'!$B$7+1)*Setup!$B$22</f>
        <v>0</v>
      </c>
      <c r="P639" s="0" t="n">
        <f aca="false">SUMPRODUCT('5N inverse'!$A$14:$Y$14,'5N mesh'!$B$37:$Z$37,$E638:$AC638)+'5N inverse'!$A$14*$C639/Setup!$B$17+INDEX('5N inverse'!$A$14:$Y$14,1,'5N mesh'!$B$7+1)*Setup!$B$22</f>
        <v>0</v>
      </c>
      <c r="Q639" s="0" t="n">
        <f aca="false">SUMPRODUCT('5N inverse'!$A$15:$Y$15,'5N mesh'!$B$37:$Z$37,$E638:$AC638)+'5N inverse'!$A$15*$C639/Setup!$B$17+INDEX('5N inverse'!$A$15:$Y$15,1,'5N mesh'!$B$7+1)*Setup!$B$22</f>
        <v>0</v>
      </c>
      <c r="R639" s="0" t="n">
        <f aca="false">SUMPRODUCT('5N inverse'!$A$16:$Y$16,'5N mesh'!$B$37:$Z$37,$E638:$AC638)+'5N inverse'!$A$16*$C639/Setup!$B$17+INDEX('5N inverse'!$A$16:$Y$16,1,'5N mesh'!$B$7+1)*Setup!$B$22</f>
        <v>0</v>
      </c>
      <c r="S639" s="0" t="n">
        <f aca="false">SUMPRODUCT('5N inverse'!$A$17:$Y$17,'5N mesh'!$B$37:$Z$37,$E638:$AC638)+'5N inverse'!$A$17*$C639/Setup!$B$17+INDEX('5N inverse'!$A$17:$Y$17,1,'5N mesh'!$B$7+1)*Setup!$B$22</f>
        <v>0</v>
      </c>
      <c r="T639" s="0" t="n">
        <f aca="false">SUMPRODUCT('5N inverse'!$A$18:$Y$18,'5N mesh'!$B$37:$Z$37,$E638:$AC638)+'5N inverse'!$A$18*$C639/Setup!$B$17+INDEX('5N inverse'!$A$18:$Y$18,1,'5N mesh'!$B$7+1)*Setup!$B$22</f>
        <v>0</v>
      </c>
      <c r="U639" s="0" t="n">
        <f aca="false">SUMPRODUCT('5N inverse'!$A$19:$Y$19,'5N mesh'!$B$37:$Z$37,$E638:$AC638)+'5N inverse'!$A$19*$C639/Setup!$B$17+INDEX('5N inverse'!$A$19:$Y$19,1,'5N mesh'!$B$7+1)*Setup!$B$22</f>
        <v>0</v>
      </c>
      <c r="V639" s="0" t="n">
        <f aca="false">SUMPRODUCT('5N inverse'!$A$20:$Y$20,'5N mesh'!$B$37:$Z$37,$E638:$AC638)+'5N inverse'!$A$20*$C639/Setup!$B$17+INDEX('5N inverse'!$A$20:$Y$20,1,'5N mesh'!$B$7+1)*Setup!$B$22</f>
        <v>0</v>
      </c>
      <c r="W639" s="0" t="n">
        <f aca="false">SUMPRODUCT('5N inverse'!$A$21:$Y$21,'5N mesh'!$B$37:$Z$37,$E638:$AC638)+'5N inverse'!$A$21*$C639/Setup!$B$17+INDEX('5N inverse'!$A$21:$Y$21,1,'5N mesh'!$B$7+1)*Setup!$B$22</f>
        <v>0</v>
      </c>
      <c r="X639" s="0" t="n">
        <f aca="false">SUMPRODUCT('5N inverse'!$A$22:$Y$22,'5N mesh'!$B$37:$Z$37,$E638:$AC638)+'5N inverse'!$A$22*$C639/Setup!$B$17+INDEX('5N inverse'!$A$22:$Y$22,1,'5N mesh'!$B$7+1)*Setup!$B$22</f>
        <v>0</v>
      </c>
      <c r="Y639" s="0" t="n">
        <f aca="false">SUMPRODUCT('5N inverse'!$A$23:$Y$23,'5N mesh'!$B$37:$Z$37,$E638:$AC638)+'5N inverse'!$A$23*$C639/Setup!$B$17+INDEX('5N inverse'!$A$23:$Y$23,1,'5N mesh'!$B$7+1)*Setup!$B$22</f>
        <v>0</v>
      </c>
      <c r="Z639" s="0" t="n">
        <f aca="false">SUMPRODUCT('5N inverse'!$A$24:$Y$24,'5N mesh'!$B$37:$Z$37,$E638:$AC638)+'5N inverse'!$A$24*$C639/Setup!$B$17+INDEX('5N inverse'!$A$24:$Y$24,1,'5N mesh'!$B$7+1)*Setup!$B$22</f>
        <v>0</v>
      </c>
      <c r="AA639" s="0" t="n">
        <f aca="false">SUMPRODUCT('5N inverse'!$A$25:$Y$25,'5N mesh'!$B$37:$Z$37,$E638:$AC638)+'5N inverse'!$A$25*$C639/Setup!$B$17+INDEX('5N inverse'!$A$25:$Y$25,1,'5N mesh'!$B$7+1)*Setup!$B$22</f>
        <v>0</v>
      </c>
      <c r="AB639" s="0" t="n">
        <f aca="false">SUMPRODUCT('5N inverse'!$A$26:$Y$26,'5N mesh'!$B$37:$Z$37,$E638:$AC638)+'5N inverse'!$A$26*$C639/Setup!$B$17+INDEX('5N inverse'!$A$26:$Y$26,1,'5N mesh'!$B$7+1)*Setup!$B$22</f>
        <v>0</v>
      </c>
      <c r="AC639" s="0" t="n">
        <f aca="false">SUMPRODUCT('5N inverse'!$A$27:$Y$27,'5N mesh'!$B$37:$Z$37,$E638:$AC638)+'5N inverse'!$A$27*$C639/Setup!$B$17+INDEX('5N inverse'!$A$27:$Y$27,1,'5N mesh'!$B$7+1)*Setup!$B$22</f>
        <v>0</v>
      </c>
    </row>
    <row r="640" customFormat="false" ht="15" hidden="false" customHeight="false" outlineLevel="0" collapsed="false">
      <c r="A640" s="0" t="n">
        <v>635</v>
      </c>
      <c r="B640" s="0" t="n">
        <f aca="false">A640*Setup!$B$11/3600</f>
        <v>52.9166666666667</v>
      </c>
      <c r="C640" s="0" t="n">
        <f aca="false">Setup!$B$7+Setup!$B$8*COS(2*PI()*(B640-Setup!$B$9)/24)</f>
        <v>20.114631720747</v>
      </c>
      <c r="D640" s="0" t="n">
        <f aca="false">(C640-E640)/Setup!$B$17</f>
        <v>-16.7713078183229</v>
      </c>
      <c r="E640" s="0" t="n">
        <f aca="false">SUMPRODUCT('5N inverse'!$A$3:$Y$3,'5N mesh'!$B$37:$Z$37,$E639:$AC639)+'5N inverse'!$A$3*$C640/Setup!$B$17+INDEX('5N inverse'!$A$3:$Y$3,1,'5N mesh'!$B$7+1)*Setup!$B$22</f>
        <v>22.2949017371289</v>
      </c>
      <c r="F640" s="0" t="n">
        <f aca="false">SUMPRODUCT('5N inverse'!$A$4:$Y$4,'5N mesh'!$B$37:$Z$37,$E639:$AC639)+'5N inverse'!$A$4*$C640/Setup!$B$17+INDEX('5N inverse'!$A$4:$Y$4,1,'5N mesh'!$B$7+1)*Setup!$B$22</f>
        <v>21.0906496288584</v>
      </c>
      <c r="G640" s="0" t="n">
        <f aca="false">SUMPRODUCT('5N inverse'!$A$5:$Y$5,'5N mesh'!$B$37:$Z$37,$E639:$AC639)+'5N inverse'!$A$5*$C640/Setup!$B$17+INDEX('5N inverse'!$A$5:$Y$5,1,'5N mesh'!$B$7+1)*Setup!$B$22</f>
        <v>18.6821454123173</v>
      </c>
      <c r="H640" s="0" t="n">
        <f aca="false">SUMPRODUCT('5N inverse'!$A$6:$Y$6,'5N mesh'!$B$37:$Z$37,$E639:$AC639)+'5N inverse'!$A$6*$C640/Setup!$B$17+INDEX('5N inverse'!$A$6:$Y$6,1,'5N mesh'!$B$7+1)*Setup!$B$22</f>
        <v>16.2736411957762</v>
      </c>
      <c r="I640" s="0" t="n">
        <f aca="false">SUMPRODUCT('5N inverse'!$A$7:$Y$7,'5N mesh'!$B$37:$Z$37,$E639:$AC639)+'5N inverse'!$A$7*$C640/Setup!$B$17+INDEX('5N inverse'!$A$7:$Y$7,1,'5N mesh'!$B$7+1)*Setup!$B$22</f>
        <v>15.0693890875056</v>
      </c>
      <c r="J640" s="0" t="n">
        <f aca="false">SUMPRODUCT('5N inverse'!$A$8:$Y$8,'5N mesh'!$B$37:$Z$37,$E639:$AC639)+'5N inverse'!$A$8*$C640/Setup!$B$17+INDEX('5N inverse'!$A$8:$Y$8,1,'5N mesh'!$B$7+1)*Setup!$B$22</f>
        <v>0</v>
      </c>
      <c r="K640" s="0" t="n">
        <f aca="false">SUMPRODUCT('5N inverse'!$A$9:$Y$9,'5N mesh'!$B$37:$Z$37,$E639:$AC639)+'5N inverse'!$A$9*$C640/Setup!$B$17+INDEX('5N inverse'!$A$9:$Y$9,1,'5N mesh'!$B$7+1)*Setup!$B$22</f>
        <v>0</v>
      </c>
      <c r="L640" s="0" t="n">
        <f aca="false">SUMPRODUCT('5N inverse'!$A$10:$Y$10,'5N mesh'!$B$37:$Z$37,$E639:$AC639)+'5N inverse'!$A$10*$C640/Setup!$B$17+INDEX('5N inverse'!$A$10:$Y$10,1,'5N mesh'!$B$7+1)*Setup!$B$22</f>
        <v>0</v>
      </c>
      <c r="M640" s="0" t="n">
        <f aca="false">SUMPRODUCT('5N inverse'!$A$11:$Y$11,'5N mesh'!$B$37:$Z$37,$E639:$AC639)+'5N inverse'!$A$11*$C640/Setup!$B$17+INDEX('5N inverse'!$A$11:$Y$11,1,'5N mesh'!$B$7+1)*Setup!$B$22</f>
        <v>0</v>
      </c>
      <c r="N640" s="0" t="n">
        <f aca="false">SUMPRODUCT('5N inverse'!$A$12:$Y$12,'5N mesh'!$B$37:$Z$37,$E639:$AC639)+'5N inverse'!$A$12*$C640/Setup!$B$17+INDEX('5N inverse'!$A$12:$Y$12,1,'5N mesh'!$B$7+1)*Setup!$B$22</f>
        <v>0</v>
      </c>
      <c r="O640" s="0" t="n">
        <f aca="false">SUMPRODUCT('5N inverse'!$A$13:$Y$13,'5N mesh'!$B$37:$Z$37,$E639:$AC639)+'5N inverse'!$A$13*$C640/Setup!$B$17+INDEX('5N inverse'!$A$13:$Y$13,1,'5N mesh'!$B$7+1)*Setup!$B$22</f>
        <v>0</v>
      </c>
      <c r="P640" s="0" t="n">
        <f aca="false">SUMPRODUCT('5N inverse'!$A$14:$Y$14,'5N mesh'!$B$37:$Z$37,$E639:$AC639)+'5N inverse'!$A$14*$C640/Setup!$B$17+INDEX('5N inverse'!$A$14:$Y$14,1,'5N mesh'!$B$7+1)*Setup!$B$22</f>
        <v>0</v>
      </c>
      <c r="Q640" s="0" t="n">
        <f aca="false">SUMPRODUCT('5N inverse'!$A$15:$Y$15,'5N mesh'!$B$37:$Z$37,$E639:$AC639)+'5N inverse'!$A$15*$C640/Setup!$B$17+INDEX('5N inverse'!$A$15:$Y$15,1,'5N mesh'!$B$7+1)*Setup!$B$22</f>
        <v>0</v>
      </c>
      <c r="R640" s="0" t="n">
        <f aca="false">SUMPRODUCT('5N inverse'!$A$16:$Y$16,'5N mesh'!$B$37:$Z$37,$E639:$AC639)+'5N inverse'!$A$16*$C640/Setup!$B$17+INDEX('5N inverse'!$A$16:$Y$16,1,'5N mesh'!$B$7+1)*Setup!$B$22</f>
        <v>0</v>
      </c>
      <c r="S640" s="0" t="n">
        <f aca="false">SUMPRODUCT('5N inverse'!$A$17:$Y$17,'5N mesh'!$B$37:$Z$37,$E639:$AC639)+'5N inverse'!$A$17*$C640/Setup!$B$17+INDEX('5N inverse'!$A$17:$Y$17,1,'5N mesh'!$B$7+1)*Setup!$B$22</f>
        <v>0</v>
      </c>
      <c r="T640" s="0" t="n">
        <f aca="false">SUMPRODUCT('5N inverse'!$A$18:$Y$18,'5N mesh'!$B$37:$Z$37,$E639:$AC639)+'5N inverse'!$A$18*$C640/Setup!$B$17+INDEX('5N inverse'!$A$18:$Y$18,1,'5N mesh'!$B$7+1)*Setup!$B$22</f>
        <v>0</v>
      </c>
      <c r="U640" s="0" t="n">
        <f aca="false">SUMPRODUCT('5N inverse'!$A$19:$Y$19,'5N mesh'!$B$37:$Z$37,$E639:$AC639)+'5N inverse'!$A$19*$C640/Setup!$B$17+INDEX('5N inverse'!$A$19:$Y$19,1,'5N mesh'!$B$7+1)*Setup!$B$22</f>
        <v>0</v>
      </c>
      <c r="V640" s="0" t="n">
        <f aca="false">SUMPRODUCT('5N inverse'!$A$20:$Y$20,'5N mesh'!$B$37:$Z$37,$E639:$AC639)+'5N inverse'!$A$20*$C640/Setup!$B$17+INDEX('5N inverse'!$A$20:$Y$20,1,'5N mesh'!$B$7+1)*Setup!$B$22</f>
        <v>0</v>
      </c>
      <c r="W640" s="0" t="n">
        <f aca="false">SUMPRODUCT('5N inverse'!$A$21:$Y$21,'5N mesh'!$B$37:$Z$37,$E639:$AC639)+'5N inverse'!$A$21*$C640/Setup!$B$17+INDEX('5N inverse'!$A$21:$Y$21,1,'5N mesh'!$B$7+1)*Setup!$B$22</f>
        <v>0</v>
      </c>
      <c r="X640" s="0" t="n">
        <f aca="false">SUMPRODUCT('5N inverse'!$A$22:$Y$22,'5N mesh'!$B$37:$Z$37,$E639:$AC639)+'5N inverse'!$A$22*$C640/Setup!$B$17+INDEX('5N inverse'!$A$22:$Y$22,1,'5N mesh'!$B$7+1)*Setup!$B$22</f>
        <v>0</v>
      </c>
      <c r="Y640" s="0" t="n">
        <f aca="false">SUMPRODUCT('5N inverse'!$A$23:$Y$23,'5N mesh'!$B$37:$Z$37,$E639:$AC639)+'5N inverse'!$A$23*$C640/Setup!$B$17+INDEX('5N inverse'!$A$23:$Y$23,1,'5N mesh'!$B$7+1)*Setup!$B$22</f>
        <v>0</v>
      </c>
      <c r="Z640" s="0" t="n">
        <f aca="false">SUMPRODUCT('5N inverse'!$A$24:$Y$24,'5N mesh'!$B$37:$Z$37,$E639:$AC639)+'5N inverse'!$A$24*$C640/Setup!$B$17+INDEX('5N inverse'!$A$24:$Y$24,1,'5N mesh'!$B$7+1)*Setup!$B$22</f>
        <v>0</v>
      </c>
      <c r="AA640" s="0" t="n">
        <f aca="false">SUMPRODUCT('5N inverse'!$A$25:$Y$25,'5N mesh'!$B$37:$Z$37,$E639:$AC639)+'5N inverse'!$A$25*$C640/Setup!$B$17+INDEX('5N inverse'!$A$25:$Y$25,1,'5N mesh'!$B$7+1)*Setup!$B$22</f>
        <v>0</v>
      </c>
      <c r="AB640" s="0" t="n">
        <f aca="false">SUMPRODUCT('5N inverse'!$A$26:$Y$26,'5N mesh'!$B$37:$Z$37,$E639:$AC639)+'5N inverse'!$A$26*$C640/Setup!$B$17+INDEX('5N inverse'!$A$26:$Y$26,1,'5N mesh'!$B$7+1)*Setup!$B$22</f>
        <v>0</v>
      </c>
      <c r="AC640" s="0" t="n">
        <f aca="false">SUMPRODUCT('5N inverse'!$A$27:$Y$27,'5N mesh'!$B$37:$Z$37,$E639:$AC639)+'5N inverse'!$A$27*$C640/Setup!$B$17+INDEX('5N inverse'!$A$27:$Y$27,1,'5N mesh'!$B$7+1)*Setup!$B$22</f>
        <v>0</v>
      </c>
    </row>
    <row r="641" customFormat="false" ht="15" hidden="false" customHeight="false" outlineLevel="0" collapsed="false">
      <c r="A641" s="0" t="n">
        <v>636</v>
      </c>
      <c r="B641" s="0" t="n">
        <f aca="false">A641*Setup!$B$11/3600</f>
        <v>53</v>
      </c>
      <c r="C641" s="0" t="n">
        <f aca="false">Setup!$B$7+Setup!$B$8*COS(2*PI()*(B641-Setup!$B$9)/24)</f>
        <v>20.1362966948437</v>
      </c>
      <c r="D641" s="0" t="n">
        <f aca="false">(C641-E641)/Setup!$B$17</f>
        <v>-16.3698657636541</v>
      </c>
      <c r="E641" s="0" t="n">
        <f aca="false">SUMPRODUCT('5N inverse'!$A$3:$Y$3,'5N mesh'!$B$37:$Z$37,$E640:$AC640)+'5N inverse'!$A$3*$C641/Setup!$B$17+INDEX('5N inverse'!$A$3:$Y$3,1,'5N mesh'!$B$7+1)*Setup!$B$22</f>
        <v>22.2643792441188</v>
      </c>
      <c r="F641" s="0" t="n">
        <f aca="false">SUMPRODUCT('5N inverse'!$A$4:$Y$4,'5N mesh'!$B$37:$Z$37,$E640:$AC640)+'5N inverse'!$A$4*$C641/Setup!$B$17+INDEX('5N inverse'!$A$4:$Y$4,1,'5N mesh'!$B$7+1)*Setup!$B$22</f>
        <v>21.0651617201529</v>
      </c>
      <c r="G641" s="0" t="n">
        <f aca="false">SUMPRODUCT('5N inverse'!$A$5:$Y$5,'5N mesh'!$B$37:$Z$37,$E640:$AC640)+'5N inverse'!$A$5*$C641/Setup!$B$17+INDEX('5N inverse'!$A$5:$Y$5,1,'5N mesh'!$B$7+1)*Setup!$B$22</f>
        <v>18.6667266722212</v>
      </c>
      <c r="H641" s="0" t="n">
        <f aca="false">SUMPRODUCT('5N inverse'!$A$6:$Y$6,'5N mesh'!$B$37:$Z$37,$E640:$AC640)+'5N inverse'!$A$6*$C641/Setup!$B$17+INDEX('5N inverse'!$A$6:$Y$6,1,'5N mesh'!$B$7+1)*Setup!$B$22</f>
        <v>16.2682916242895</v>
      </c>
      <c r="I641" s="0" t="n">
        <f aca="false">SUMPRODUCT('5N inverse'!$A$7:$Y$7,'5N mesh'!$B$37:$Z$37,$E640:$AC640)+'5N inverse'!$A$7*$C641/Setup!$B$17+INDEX('5N inverse'!$A$7:$Y$7,1,'5N mesh'!$B$7+1)*Setup!$B$22</f>
        <v>15.0690741003236</v>
      </c>
      <c r="J641" s="0" t="n">
        <f aca="false">SUMPRODUCT('5N inverse'!$A$8:$Y$8,'5N mesh'!$B$37:$Z$37,$E640:$AC640)+'5N inverse'!$A$8*$C641/Setup!$B$17+INDEX('5N inverse'!$A$8:$Y$8,1,'5N mesh'!$B$7+1)*Setup!$B$22</f>
        <v>0</v>
      </c>
      <c r="K641" s="0" t="n">
        <f aca="false">SUMPRODUCT('5N inverse'!$A$9:$Y$9,'5N mesh'!$B$37:$Z$37,$E640:$AC640)+'5N inverse'!$A$9*$C641/Setup!$B$17+INDEX('5N inverse'!$A$9:$Y$9,1,'5N mesh'!$B$7+1)*Setup!$B$22</f>
        <v>0</v>
      </c>
      <c r="L641" s="0" t="n">
        <f aca="false">SUMPRODUCT('5N inverse'!$A$10:$Y$10,'5N mesh'!$B$37:$Z$37,$E640:$AC640)+'5N inverse'!$A$10*$C641/Setup!$B$17+INDEX('5N inverse'!$A$10:$Y$10,1,'5N mesh'!$B$7+1)*Setup!$B$22</f>
        <v>0</v>
      </c>
      <c r="M641" s="0" t="n">
        <f aca="false">SUMPRODUCT('5N inverse'!$A$11:$Y$11,'5N mesh'!$B$37:$Z$37,$E640:$AC640)+'5N inverse'!$A$11*$C641/Setup!$B$17+INDEX('5N inverse'!$A$11:$Y$11,1,'5N mesh'!$B$7+1)*Setup!$B$22</f>
        <v>0</v>
      </c>
      <c r="N641" s="0" t="n">
        <f aca="false">SUMPRODUCT('5N inverse'!$A$12:$Y$12,'5N mesh'!$B$37:$Z$37,$E640:$AC640)+'5N inverse'!$A$12*$C641/Setup!$B$17+INDEX('5N inverse'!$A$12:$Y$12,1,'5N mesh'!$B$7+1)*Setup!$B$22</f>
        <v>0</v>
      </c>
      <c r="O641" s="0" t="n">
        <f aca="false">SUMPRODUCT('5N inverse'!$A$13:$Y$13,'5N mesh'!$B$37:$Z$37,$E640:$AC640)+'5N inverse'!$A$13*$C641/Setup!$B$17+INDEX('5N inverse'!$A$13:$Y$13,1,'5N mesh'!$B$7+1)*Setup!$B$22</f>
        <v>0</v>
      </c>
      <c r="P641" s="0" t="n">
        <f aca="false">SUMPRODUCT('5N inverse'!$A$14:$Y$14,'5N mesh'!$B$37:$Z$37,$E640:$AC640)+'5N inverse'!$A$14*$C641/Setup!$B$17+INDEX('5N inverse'!$A$14:$Y$14,1,'5N mesh'!$B$7+1)*Setup!$B$22</f>
        <v>0</v>
      </c>
      <c r="Q641" s="0" t="n">
        <f aca="false">SUMPRODUCT('5N inverse'!$A$15:$Y$15,'5N mesh'!$B$37:$Z$37,$E640:$AC640)+'5N inverse'!$A$15*$C641/Setup!$B$17+INDEX('5N inverse'!$A$15:$Y$15,1,'5N mesh'!$B$7+1)*Setup!$B$22</f>
        <v>0</v>
      </c>
      <c r="R641" s="0" t="n">
        <f aca="false">SUMPRODUCT('5N inverse'!$A$16:$Y$16,'5N mesh'!$B$37:$Z$37,$E640:$AC640)+'5N inverse'!$A$16*$C641/Setup!$B$17+INDEX('5N inverse'!$A$16:$Y$16,1,'5N mesh'!$B$7+1)*Setup!$B$22</f>
        <v>0</v>
      </c>
      <c r="S641" s="0" t="n">
        <f aca="false">SUMPRODUCT('5N inverse'!$A$17:$Y$17,'5N mesh'!$B$37:$Z$37,$E640:$AC640)+'5N inverse'!$A$17*$C641/Setup!$B$17+INDEX('5N inverse'!$A$17:$Y$17,1,'5N mesh'!$B$7+1)*Setup!$B$22</f>
        <v>0</v>
      </c>
      <c r="T641" s="0" t="n">
        <f aca="false">SUMPRODUCT('5N inverse'!$A$18:$Y$18,'5N mesh'!$B$37:$Z$37,$E640:$AC640)+'5N inverse'!$A$18*$C641/Setup!$B$17+INDEX('5N inverse'!$A$18:$Y$18,1,'5N mesh'!$B$7+1)*Setup!$B$22</f>
        <v>0</v>
      </c>
      <c r="U641" s="0" t="n">
        <f aca="false">SUMPRODUCT('5N inverse'!$A$19:$Y$19,'5N mesh'!$B$37:$Z$37,$E640:$AC640)+'5N inverse'!$A$19*$C641/Setup!$B$17+INDEX('5N inverse'!$A$19:$Y$19,1,'5N mesh'!$B$7+1)*Setup!$B$22</f>
        <v>0</v>
      </c>
      <c r="V641" s="0" t="n">
        <f aca="false">SUMPRODUCT('5N inverse'!$A$20:$Y$20,'5N mesh'!$B$37:$Z$37,$E640:$AC640)+'5N inverse'!$A$20*$C641/Setup!$B$17+INDEX('5N inverse'!$A$20:$Y$20,1,'5N mesh'!$B$7+1)*Setup!$B$22</f>
        <v>0</v>
      </c>
      <c r="W641" s="0" t="n">
        <f aca="false">SUMPRODUCT('5N inverse'!$A$21:$Y$21,'5N mesh'!$B$37:$Z$37,$E640:$AC640)+'5N inverse'!$A$21*$C641/Setup!$B$17+INDEX('5N inverse'!$A$21:$Y$21,1,'5N mesh'!$B$7+1)*Setup!$B$22</f>
        <v>0</v>
      </c>
      <c r="X641" s="0" t="n">
        <f aca="false">SUMPRODUCT('5N inverse'!$A$22:$Y$22,'5N mesh'!$B$37:$Z$37,$E640:$AC640)+'5N inverse'!$A$22*$C641/Setup!$B$17+INDEX('5N inverse'!$A$22:$Y$22,1,'5N mesh'!$B$7+1)*Setup!$B$22</f>
        <v>0</v>
      </c>
      <c r="Y641" s="0" t="n">
        <f aca="false">SUMPRODUCT('5N inverse'!$A$23:$Y$23,'5N mesh'!$B$37:$Z$37,$E640:$AC640)+'5N inverse'!$A$23*$C641/Setup!$B$17+INDEX('5N inverse'!$A$23:$Y$23,1,'5N mesh'!$B$7+1)*Setup!$B$22</f>
        <v>0</v>
      </c>
      <c r="Z641" s="0" t="n">
        <f aca="false">SUMPRODUCT('5N inverse'!$A$24:$Y$24,'5N mesh'!$B$37:$Z$37,$E640:$AC640)+'5N inverse'!$A$24*$C641/Setup!$B$17+INDEX('5N inverse'!$A$24:$Y$24,1,'5N mesh'!$B$7+1)*Setup!$B$22</f>
        <v>0</v>
      </c>
      <c r="AA641" s="0" t="n">
        <f aca="false">SUMPRODUCT('5N inverse'!$A$25:$Y$25,'5N mesh'!$B$37:$Z$37,$E640:$AC640)+'5N inverse'!$A$25*$C641/Setup!$B$17+INDEX('5N inverse'!$A$25:$Y$25,1,'5N mesh'!$B$7+1)*Setup!$B$22</f>
        <v>0</v>
      </c>
      <c r="AB641" s="0" t="n">
        <f aca="false">SUMPRODUCT('5N inverse'!$A$26:$Y$26,'5N mesh'!$B$37:$Z$37,$E640:$AC640)+'5N inverse'!$A$26*$C641/Setup!$B$17+INDEX('5N inverse'!$A$26:$Y$26,1,'5N mesh'!$B$7+1)*Setup!$B$22</f>
        <v>0</v>
      </c>
      <c r="AC641" s="0" t="n">
        <f aca="false">SUMPRODUCT('5N inverse'!$A$27:$Y$27,'5N mesh'!$B$37:$Z$37,$E640:$AC640)+'5N inverse'!$A$27*$C641/Setup!$B$17+INDEX('5N inverse'!$A$27:$Y$27,1,'5N mesh'!$B$7+1)*Setup!$B$22</f>
        <v>0</v>
      </c>
    </row>
    <row r="642" customFormat="false" ht="15" hidden="false" customHeight="false" outlineLevel="0" collapsed="false">
      <c r="A642" s="0" t="n">
        <v>637</v>
      </c>
      <c r="B642" s="0" t="n">
        <f aca="false">A642*Setup!$B$11/3600</f>
        <v>53.0833333333333</v>
      </c>
      <c r="C642" s="0" t="n">
        <f aca="false">Setup!$B$7+Setup!$B$8*COS(2*PI()*(B642-Setup!$B$9)/24)</f>
        <v>20.1598005824563</v>
      </c>
      <c r="D642" s="0" t="n">
        <f aca="false">(C642-E642)/Setup!$B$17</f>
        <v>-15.9597370491188</v>
      </c>
      <c r="E642" s="0" t="n">
        <f aca="false">SUMPRODUCT('5N inverse'!$A$3:$Y$3,'5N mesh'!$B$37:$Z$37,$E641:$AC641)+'5N inverse'!$A$3*$C642/Setup!$B$17+INDEX('5N inverse'!$A$3:$Y$3,1,'5N mesh'!$B$7+1)*Setup!$B$22</f>
        <v>22.2345663988417</v>
      </c>
      <c r="F642" s="0" t="n">
        <f aca="false">SUMPRODUCT('5N inverse'!$A$4:$Y$4,'5N mesh'!$B$37:$Z$37,$E641:$AC641)+'5N inverse'!$A$4*$C642/Setup!$B$17+INDEX('5N inverse'!$A$4:$Y$4,1,'5N mesh'!$B$7+1)*Setup!$B$22</f>
        <v>21.0402656074716</v>
      </c>
      <c r="G642" s="0" t="n">
        <f aca="false">SUMPRODUCT('5N inverse'!$A$5:$Y$5,'5N mesh'!$B$37:$Z$37,$E641:$AC641)+'5N inverse'!$A$5*$C642/Setup!$B$17+INDEX('5N inverse'!$A$5:$Y$5,1,'5N mesh'!$B$7+1)*Setup!$B$22</f>
        <v>18.6516640247314</v>
      </c>
      <c r="H642" s="0" t="n">
        <f aca="false">SUMPRODUCT('5N inverse'!$A$6:$Y$6,'5N mesh'!$B$37:$Z$37,$E641:$AC641)+'5N inverse'!$A$6*$C642/Setup!$B$17+INDEX('5N inverse'!$A$6:$Y$6,1,'5N mesh'!$B$7+1)*Setup!$B$22</f>
        <v>16.2630624419912</v>
      </c>
      <c r="I642" s="0" t="n">
        <f aca="false">SUMPRODUCT('5N inverse'!$A$7:$Y$7,'5N mesh'!$B$37:$Z$37,$E641:$AC641)+'5N inverse'!$A$7*$C642/Setup!$B$17+INDEX('5N inverse'!$A$7:$Y$7,1,'5N mesh'!$B$7+1)*Setup!$B$22</f>
        <v>15.0687616506211</v>
      </c>
      <c r="J642" s="0" t="n">
        <f aca="false">SUMPRODUCT('5N inverse'!$A$8:$Y$8,'5N mesh'!$B$37:$Z$37,$E641:$AC641)+'5N inverse'!$A$8*$C642/Setup!$B$17+INDEX('5N inverse'!$A$8:$Y$8,1,'5N mesh'!$B$7+1)*Setup!$B$22</f>
        <v>0</v>
      </c>
      <c r="K642" s="0" t="n">
        <f aca="false">SUMPRODUCT('5N inverse'!$A$9:$Y$9,'5N mesh'!$B$37:$Z$37,$E641:$AC641)+'5N inverse'!$A$9*$C642/Setup!$B$17+INDEX('5N inverse'!$A$9:$Y$9,1,'5N mesh'!$B$7+1)*Setup!$B$22</f>
        <v>0</v>
      </c>
      <c r="L642" s="0" t="n">
        <f aca="false">SUMPRODUCT('5N inverse'!$A$10:$Y$10,'5N mesh'!$B$37:$Z$37,$E641:$AC641)+'5N inverse'!$A$10*$C642/Setup!$B$17+INDEX('5N inverse'!$A$10:$Y$10,1,'5N mesh'!$B$7+1)*Setup!$B$22</f>
        <v>0</v>
      </c>
      <c r="M642" s="0" t="n">
        <f aca="false">SUMPRODUCT('5N inverse'!$A$11:$Y$11,'5N mesh'!$B$37:$Z$37,$E641:$AC641)+'5N inverse'!$A$11*$C642/Setup!$B$17+INDEX('5N inverse'!$A$11:$Y$11,1,'5N mesh'!$B$7+1)*Setup!$B$22</f>
        <v>0</v>
      </c>
      <c r="N642" s="0" t="n">
        <f aca="false">SUMPRODUCT('5N inverse'!$A$12:$Y$12,'5N mesh'!$B$37:$Z$37,$E641:$AC641)+'5N inverse'!$A$12*$C642/Setup!$B$17+INDEX('5N inverse'!$A$12:$Y$12,1,'5N mesh'!$B$7+1)*Setup!$B$22</f>
        <v>0</v>
      </c>
      <c r="O642" s="0" t="n">
        <f aca="false">SUMPRODUCT('5N inverse'!$A$13:$Y$13,'5N mesh'!$B$37:$Z$37,$E641:$AC641)+'5N inverse'!$A$13*$C642/Setup!$B$17+INDEX('5N inverse'!$A$13:$Y$13,1,'5N mesh'!$B$7+1)*Setup!$B$22</f>
        <v>0</v>
      </c>
      <c r="P642" s="0" t="n">
        <f aca="false">SUMPRODUCT('5N inverse'!$A$14:$Y$14,'5N mesh'!$B$37:$Z$37,$E641:$AC641)+'5N inverse'!$A$14*$C642/Setup!$B$17+INDEX('5N inverse'!$A$14:$Y$14,1,'5N mesh'!$B$7+1)*Setup!$B$22</f>
        <v>0</v>
      </c>
      <c r="Q642" s="0" t="n">
        <f aca="false">SUMPRODUCT('5N inverse'!$A$15:$Y$15,'5N mesh'!$B$37:$Z$37,$E641:$AC641)+'5N inverse'!$A$15*$C642/Setup!$B$17+INDEX('5N inverse'!$A$15:$Y$15,1,'5N mesh'!$B$7+1)*Setup!$B$22</f>
        <v>0</v>
      </c>
      <c r="R642" s="0" t="n">
        <f aca="false">SUMPRODUCT('5N inverse'!$A$16:$Y$16,'5N mesh'!$B$37:$Z$37,$E641:$AC641)+'5N inverse'!$A$16*$C642/Setup!$B$17+INDEX('5N inverse'!$A$16:$Y$16,1,'5N mesh'!$B$7+1)*Setup!$B$22</f>
        <v>0</v>
      </c>
      <c r="S642" s="0" t="n">
        <f aca="false">SUMPRODUCT('5N inverse'!$A$17:$Y$17,'5N mesh'!$B$37:$Z$37,$E641:$AC641)+'5N inverse'!$A$17*$C642/Setup!$B$17+INDEX('5N inverse'!$A$17:$Y$17,1,'5N mesh'!$B$7+1)*Setup!$B$22</f>
        <v>0</v>
      </c>
      <c r="T642" s="0" t="n">
        <f aca="false">SUMPRODUCT('5N inverse'!$A$18:$Y$18,'5N mesh'!$B$37:$Z$37,$E641:$AC641)+'5N inverse'!$A$18*$C642/Setup!$B$17+INDEX('5N inverse'!$A$18:$Y$18,1,'5N mesh'!$B$7+1)*Setup!$B$22</f>
        <v>0</v>
      </c>
      <c r="U642" s="0" t="n">
        <f aca="false">SUMPRODUCT('5N inverse'!$A$19:$Y$19,'5N mesh'!$B$37:$Z$37,$E641:$AC641)+'5N inverse'!$A$19*$C642/Setup!$B$17+INDEX('5N inverse'!$A$19:$Y$19,1,'5N mesh'!$B$7+1)*Setup!$B$22</f>
        <v>0</v>
      </c>
      <c r="V642" s="0" t="n">
        <f aca="false">SUMPRODUCT('5N inverse'!$A$20:$Y$20,'5N mesh'!$B$37:$Z$37,$E641:$AC641)+'5N inverse'!$A$20*$C642/Setup!$B$17+INDEX('5N inverse'!$A$20:$Y$20,1,'5N mesh'!$B$7+1)*Setup!$B$22</f>
        <v>0</v>
      </c>
      <c r="W642" s="0" t="n">
        <f aca="false">SUMPRODUCT('5N inverse'!$A$21:$Y$21,'5N mesh'!$B$37:$Z$37,$E641:$AC641)+'5N inverse'!$A$21*$C642/Setup!$B$17+INDEX('5N inverse'!$A$21:$Y$21,1,'5N mesh'!$B$7+1)*Setup!$B$22</f>
        <v>0</v>
      </c>
      <c r="X642" s="0" t="n">
        <f aca="false">SUMPRODUCT('5N inverse'!$A$22:$Y$22,'5N mesh'!$B$37:$Z$37,$E641:$AC641)+'5N inverse'!$A$22*$C642/Setup!$B$17+INDEX('5N inverse'!$A$22:$Y$22,1,'5N mesh'!$B$7+1)*Setup!$B$22</f>
        <v>0</v>
      </c>
      <c r="Y642" s="0" t="n">
        <f aca="false">SUMPRODUCT('5N inverse'!$A$23:$Y$23,'5N mesh'!$B$37:$Z$37,$E641:$AC641)+'5N inverse'!$A$23*$C642/Setup!$B$17+INDEX('5N inverse'!$A$23:$Y$23,1,'5N mesh'!$B$7+1)*Setup!$B$22</f>
        <v>0</v>
      </c>
      <c r="Z642" s="0" t="n">
        <f aca="false">SUMPRODUCT('5N inverse'!$A$24:$Y$24,'5N mesh'!$B$37:$Z$37,$E641:$AC641)+'5N inverse'!$A$24*$C642/Setup!$B$17+INDEX('5N inverse'!$A$24:$Y$24,1,'5N mesh'!$B$7+1)*Setup!$B$22</f>
        <v>0</v>
      </c>
      <c r="AA642" s="0" t="n">
        <f aca="false">SUMPRODUCT('5N inverse'!$A$25:$Y$25,'5N mesh'!$B$37:$Z$37,$E641:$AC641)+'5N inverse'!$A$25*$C642/Setup!$B$17+INDEX('5N inverse'!$A$25:$Y$25,1,'5N mesh'!$B$7+1)*Setup!$B$22</f>
        <v>0</v>
      </c>
      <c r="AB642" s="0" t="n">
        <f aca="false">SUMPRODUCT('5N inverse'!$A$26:$Y$26,'5N mesh'!$B$37:$Z$37,$E641:$AC641)+'5N inverse'!$A$26*$C642/Setup!$B$17+INDEX('5N inverse'!$A$26:$Y$26,1,'5N mesh'!$B$7+1)*Setup!$B$22</f>
        <v>0</v>
      </c>
      <c r="AC642" s="0" t="n">
        <f aca="false">SUMPRODUCT('5N inverse'!$A$27:$Y$27,'5N mesh'!$B$37:$Z$37,$E641:$AC641)+'5N inverse'!$A$27*$C642/Setup!$B$17+INDEX('5N inverse'!$A$27:$Y$27,1,'5N mesh'!$B$7+1)*Setup!$B$22</f>
        <v>0</v>
      </c>
    </row>
    <row r="643" customFormat="false" ht="15" hidden="false" customHeight="false" outlineLevel="0" collapsed="false">
      <c r="A643" s="0" t="n">
        <v>638</v>
      </c>
      <c r="B643" s="0" t="n">
        <f aca="false">A643*Setup!$B$11/3600</f>
        <v>53.1666666666667</v>
      </c>
      <c r="C643" s="0" t="n">
        <f aca="false">Setup!$B$7+Setup!$B$8*COS(2*PI()*(B643-Setup!$B$9)/24)</f>
        <v>20.1851321970071</v>
      </c>
      <c r="D643" s="0" t="n">
        <f aca="false">(C643-E643)/Setup!$B$17</f>
        <v>-15.5411170036379</v>
      </c>
      <c r="E643" s="0" t="n">
        <f aca="false">SUMPRODUCT('5N inverse'!$A$3:$Y$3,'5N mesh'!$B$37:$Z$37,$E642:$AC642)+'5N inverse'!$A$3*$C643/Setup!$B$17+INDEX('5N inverse'!$A$3:$Y$3,1,'5N mesh'!$B$7+1)*Setup!$B$22</f>
        <v>22.20547740748</v>
      </c>
      <c r="F643" s="0" t="n">
        <f aca="false">SUMPRODUCT('5N inverse'!$A$4:$Y$4,'5N mesh'!$B$37:$Z$37,$E642:$AC642)+'5N inverse'!$A$4*$C643/Setup!$B$17+INDEX('5N inverse'!$A$4:$Y$4,1,'5N mesh'!$B$7+1)*Setup!$B$22</f>
        <v>21.0159731541194</v>
      </c>
      <c r="G643" s="0" t="n">
        <f aca="false">SUMPRODUCT('5N inverse'!$A$5:$Y$5,'5N mesh'!$B$37:$Z$37,$E642:$AC642)+'5N inverse'!$A$5*$C643/Setup!$B$17+INDEX('5N inverse'!$A$5:$Y$5,1,'5N mesh'!$B$7+1)*Setup!$B$22</f>
        <v>18.6369646473981</v>
      </c>
      <c r="H643" s="0" t="n">
        <f aca="false">SUMPRODUCT('5N inverse'!$A$6:$Y$6,'5N mesh'!$B$37:$Z$37,$E642:$AC642)+'5N inverse'!$A$6*$C643/Setup!$B$17+INDEX('5N inverse'!$A$6:$Y$6,1,'5N mesh'!$B$7+1)*Setup!$B$22</f>
        <v>16.2579561406767</v>
      </c>
      <c r="I643" s="0" t="n">
        <f aca="false">SUMPRODUCT('5N inverse'!$A$7:$Y$7,'5N mesh'!$B$37:$Z$37,$E642:$AC642)+'5N inverse'!$A$7*$C643/Setup!$B$17+INDEX('5N inverse'!$A$7:$Y$7,1,'5N mesh'!$B$7+1)*Setup!$B$22</f>
        <v>15.0684518873161</v>
      </c>
      <c r="J643" s="0" t="n">
        <f aca="false">SUMPRODUCT('5N inverse'!$A$8:$Y$8,'5N mesh'!$B$37:$Z$37,$E642:$AC642)+'5N inverse'!$A$8*$C643/Setup!$B$17+INDEX('5N inverse'!$A$8:$Y$8,1,'5N mesh'!$B$7+1)*Setup!$B$22</f>
        <v>0</v>
      </c>
      <c r="K643" s="0" t="n">
        <f aca="false">SUMPRODUCT('5N inverse'!$A$9:$Y$9,'5N mesh'!$B$37:$Z$37,$E642:$AC642)+'5N inverse'!$A$9*$C643/Setup!$B$17+INDEX('5N inverse'!$A$9:$Y$9,1,'5N mesh'!$B$7+1)*Setup!$B$22</f>
        <v>0</v>
      </c>
      <c r="L643" s="0" t="n">
        <f aca="false">SUMPRODUCT('5N inverse'!$A$10:$Y$10,'5N mesh'!$B$37:$Z$37,$E642:$AC642)+'5N inverse'!$A$10*$C643/Setup!$B$17+INDEX('5N inverse'!$A$10:$Y$10,1,'5N mesh'!$B$7+1)*Setup!$B$22</f>
        <v>0</v>
      </c>
      <c r="M643" s="0" t="n">
        <f aca="false">SUMPRODUCT('5N inverse'!$A$11:$Y$11,'5N mesh'!$B$37:$Z$37,$E642:$AC642)+'5N inverse'!$A$11*$C643/Setup!$B$17+INDEX('5N inverse'!$A$11:$Y$11,1,'5N mesh'!$B$7+1)*Setup!$B$22</f>
        <v>0</v>
      </c>
      <c r="N643" s="0" t="n">
        <f aca="false">SUMPRODUCT('5N inverse'!$A$12:$Y$12,'5N mesh'!$B$37:$Z$37,$E642:$AC642)+'5N inverse'!$A$12*$C643/Setup!$B$17+INDEX('5N inverse'!$A$12:$Y$12,1,'5N mesh'!$B$7+1)*Setup!$B$22</f>
        <v>0</v>
      </c>
      <c r="O643" s="0" t="n">
        <f aca="false">SUMPRODUCT('5N inverse'!$A$13:$Y$13,'5N mesh'!$B$37:$Z$37,$E642:$AC642)+'5N inverse'!$A$13*$C643/Setup!$B$17+INDEX('5N inverse'!$A$13:$Y$13,1,'5N mesh'!$B$7+1)*Setup!$B$22</f>
        <v>0</v>
      </c>
      <c r="P643" s="0" t="n">
        <f aca="false">SUMPRODUCT('5N inverse'!$A$14:$Y$14,'5N mesh'!$B$37:$Z$37,$E642:$AC642)+'5N inverse'!$A$14*$C643/Setup!$B$17+INDEX('5N inverse'!$A$14:$Y$14,1,'5N mesh'!$B$7+1)*Setup!$B$22</f>
        <v>0</v>
      </c>
      <c r="Q643" s="0" t="n">
        <f aca="false">SUMPRODUCT('5N inverse'!$A$15:$Y$15,'5N mesh'!$B$37:$Z$37,$E642:$AC642)+'5N inverse'!$A$15*$C643/Setup!$B$17+INDEX('5N inverse'!$A$15:$Y$15,1,'5N mesh'!$B$7+1)*Setup!$B$22</f>
        <v>0</v>
      </c>
      <c r="R643" s="0" t="n">
        <f aca="false">SUMPRODUCT('5N inverse'!$A$16:$Y$16,'5N mesh'!$B$37:$Z$37,$E642:$AC642)+'5N inverse'!$A$16*$C643/Setup!$B$17+INDEX('5N inverse'!$A$16:$Y$16,1,'5N mesh'!$B$7+1)*Setup!$B$22</f>
        <v>0</v>
      </c>
      <c r="S643" s="0" t="n">
        <f aca="false">SUMPRODUCT('5N inverse'!$A$17:$Y$17,'5N mesh'!$B$37:$Z$37,$E642:$AC642)+'5N inverse'!$A$17*$C643/Setup!$B$17+INDEX('5N inverse'!$A$17:$Y$17,1,'5N mesh'!$B$7+1)*Setup!$B$22</f>
        <v>0</v>
      </c>
      <c r="T643" s="0" t="n">
        <f aca="false">SUMPRODUCT('5N inverse'!$A$18:$Y$18,'5N mesh'!$B$37:$Z$37,$E642:$AC642)+'5N inverse'!$A$18*$C643/Setup!$B$17+INDEX('5N inverse'!$A$18:$Y$18,1,'5N mesh'!$B$7+1)*Setup!$B$22</f>
        <v>0</v>
      </c>
      <c r="U643" s="0" t="n">
        <f aca="false">SUMPRODUCT('5N inverse'!$A$19:$Y$19,'5N mesh'!$B$37:$Z$37,$E642:$AC642)+'5N inverse'!$A$19*$C643/Setup!$B$17+INDEX('5N inverse'!$A$19:$Y$19,1,'5N mesh'!$B$7+1)*Setup!$B$22</f>
        <v>0</v>
      </c>
      <c r="V643" s="0" t="n">
        <f aca="false">SUMPRODUCT('5N inverse'!$A$20:$Y$20,'5N mesh'!$B$37:$Z$37,$E642:$AC642)+'5N inverse'!$A$20*$C643/Setup!$B$17+INDEX('5N inverse'!$A$20:$Y$20,1,'5N mesh'!$B$7+1)*Setup!$B$22</f>
        <v>0</v>
      </c>
      <c r="W643" s="0" t="n">
        <f aca="false">SUMPRODUCT('5N inverse'!$A$21:$Y$21,'5N mesh'!$B$37:$Z$37,$E642:$AC642)+'5N inverse'!$A$21*$C643/Setup!$B$17+INDEX('5N inverse'!$A$21:$Y$21,1,'5N mesh'!$B$7+1)*Setup!$B$22</f>
        <v>0</v>
      </c>
      <c r="X643" s="0" t="n">
        <f aca="false">SUMPRODUCT('5N inverse'!$A$22:$Y$22,'5N mesh'!$B$37:$Z$37,$E642:$AC642)+'5N inverse'!$A$22*$C643/Setup!$B$17+INDEX('5N inverse'!$A$22:$Y$22,1,'5N mesh'!$B$7+1)*Setup!$B$22</f>
        <v>0</v>
      </c>
      <c r="Y643" s="0" t="n">
        <f aca="false">SUMPRODUCT('5N inverse'!$A$23:$Y$23,'5N mesh'!$B$37:$Z$37,$E642:$AC642)+'5N inverse'!$A$23*$C643/Setup!$B$17+INDEX('5N inverse'!$A$23:$Y$23,1,'5N mesh'!$B$7+1)*Setup!$B$22</f>
        <v>0</v>
      </c>
      <c r="Z643" s="0" t="n">
        <f aca="false">SUMPRODUCT('5N inverse'!$A$24:$Y$24,'5N mesh'!$B$37:$Z$37,$E642:$AC642)+'5N inverse'!$A$24*$C643/Setup!$B$17+INDEX('5N inverse'!$A$24:$Y$24,1,'5N mesh'!$B$7+1)*Setup!$B$22</f>
        <v>0</v>
      </c>
      <c r="AA643" s="0" t="n">
        <f aca="false">SUMPRODUCT('5N inverse'!$A$25:$Y$25,'5N mesh'!$B$37:$Z$37,$E642:$AC642)+'5N inverse'!$A$25*$C643/Setup!$B$17+INDEX('5N inverse'!$A$25:$Y$25,1,'5N mesh'!$B$7+1)*Setup!$B$22</f>
        <v>0</v>
      </c>
      <c r="AB643" s="0" t="n">
        <f aca="false">SUMPRODUCT('5N inverse'!$A$26:$Y$26,'5N mesh'!$B$37:$Z$37,$E642:$AC642)+'5N inverse'!$A$26*$C643/Setup!$B$17+INDEX('5N inverse'!$A$26:$Y$26,1,'5N mesh'!$B$7+1)*Setup!$B$22</f>
        <v>0</v>
      </c>
      <c r="AC643" s="0" t="n">
        <f aca="false">SUMPRODUCT('5N inverse'!$A$27:$Y$27,'5N mesh'!$B$37:$Z$37,$E642:$AC642)+'5N inverse'!$A$27*$C643/Setup!$B$17+INDEX('5N inverse'!$A$27:$Y$27,1,'5N mesh'!$B$7+1)*Setup!$B$22</f>
        <v>0</v>
      </c>
    </row>
    <row r="644" customFormat="false" ht="15" hidden="false" customHeight="false" outlineLevel="0" collapsed="false">
      <c r="A644" s="0" t="n">
        <v>639</v>
      </c>
      <c r="B644" s="0" t="n">
        <f aca="false">A644*Setup!$B$11/3600</f>
        <v>53.25</v>
      </c>
      <c r="C644" s="0" t="n">
        <f aca="false">Setup!$B$7+Setup!$B$8*COS(2*PI()*(B644-Setup!$B$9)/24)</f>
        <v>20.2122794820196</v>
      </c>
      <c r="D644" s="0" t="n">
        <f aca="false">(C644-E644)/Setup!$B$17</f>
        <v>-15.1142049958202</v>
      </c>
      <c r="E644" s="0" t="n">
        <f aca="false">SUMPRODUCT('5N inverse'!$A$3:$Y$3,'5N mesh'!$B$37:$Z$37,$E643:$AC643)+'5N inverse'!$A$3*$C644/Setup!$B$17+INDEX('5N inverse'!$A$3:$Y$3,1,'5N mesh'!$B$7+1)*Setup!$B$22</f>
        <v>22.1771261314762</v>
      </c>
      <c r="F644" s="0" t="n">
        <f aca="false">SUMPRODUCT('5N inverse'!$A$4:$Y$4,'5N mesh'!$B$37:$Z$37,$E643:$AC643)+'5N inverse'!$A$4*$C644/Setup!$B$17+INDEX('5N inverse'!$A$4:$Y$4,1,'5N mesh'!$B$7+1)*Setup!$B$22</f>
        <v>20.9922959359044</v>
      </c>
      <c r="G644" s="0" t="n">
        <f aca="false">SUMPRODUCT('5N inverse'!$A$5:$Y$5,'5N mesh'!$B$37:$Z$37,$E643:$AC643)+'5N inverse'!$A$5*$C644/Setup!$B$17+INDEX('5N inverse'!$A$5:$Y$5,1,'5N mesh'!$B$7+1)*Setup!$B$22</f>
        <v>18.6226355447608</v>
      </c>
      <c r="H644" s="0" t="n">
        <f aca="false">SUMPRODUCT('5N inverse'!$A$6:$Y$6,'5N mesh'!$B$37:$Z$37,$E643:$AC643)+'5N inverse'!$A$6*$C644/Setup!$B$17+INDEX('5N inverse'!$A$6:$Y$6,1,'5N mesh'!$B$7+1)*Setup!$B$22</f>
        <v>16.2529751536172</v>
      </c>
      <c r="I644" s="0" t="n">
        <f aca="false">SUMPRODUCT('5N inverse'!$A$7:$Y$7,'5N mesh'!$B$37:$Z$37,$E643:$AC643)+'5N inverse'!$A$7*$C644/Setup!$B$17+INDEX('5N inverse'!$A$7:$Y$7,1,'5N mesh'!$B$7+1)*Setup!$B$22</f>
        <v>15.0681449580454</v>
      </c>
      <c r="J644" s="0" t="n">
        <f aca="false">SUMPRODUCT('5N inverse'!$A$8:$Y$8,'5N mesh'!$B$37:$Z$37,$E643:$AC643)+'5N inverse'!$A$8*$C644/Setup!$B$17+INDEX('5N inverse'!$A$8:$Y$8,1,'5N mesh'!$B$7+1)*Setup!$B$22</f>
        <v>0</v>
      </c>
      <c r="K644" s="0" t="n">
        <f aca="false">SUMPRODUCT('5N inverse'!$A$9:$Y$9,'5N mesh'!$B$37:$Z$37,$E643:$AC643)+'5N inverse'!$A$9*$C644/Setup!$B$17+INDEX('5N inverse'!$A$9:$Y$9,1,'5N mesh'!$B$7+1)*Setup!$B$22</f>
        <v>0</v>
      </c>
      <c r="L644" s="0" t="n">
        <f aca="false">SUMPRODUCT('5N inverse'!$A$10:$Y$10,'5N mesh'!$B$37:$Z$37,$E643:$AC643)+'5N inverse'!$A$10*$C644/Setup!$B$17+INDEX('5N inverse'!$A$10:$Y$10,1,'5N mesh'!$B$7+1)*Setup!$B$22</f>
        <v>0</v>
      </c>
      <c r="M644" s="0" t="n">
        <f aca="false">SUMPRODUCT('5N inverse'!$A$11:$Y$11,'5N mesh'!$B$37:$Z$37,$E643:$AC643)+'5N inverse'!$A$11*$C644/Setup!$B$17+INDEX('5N inverse'!$A$11:$Y$11,1,'5N mesh'!$B$7+1)*Setup!$B$22</f>
        <v>0</v>
      </c>
      <c r="N644" s="0" t="n">
        <f aca="false">SUMPRODUCT('5N inverse'!$A$12:$Y$12,'5N mesh'!$B$37:$Z$37,$E643:$AC643)+'5N inverse'!$A$12*$C644/Setup!$B$17+INDEX('5N inverse'!$A$12:$Y$12,1,'5N mesh'!$B$7+1)*Setup!$B$22</f>
        <v>0</v>
      </c>
      <c r="O644" s="0" t="n">
        <f aca="false">SUMPRODUCT('5N inverse'!$A$13:$Y$13,'5N mesh'!$B$37:$Z$37,$E643:$AC643)+'5N inverse'!$A$13*$C644/Setup!$B$17+INDEX('5N inverse'!$A$13:$Y$13,1,'5N mesh'!$B$7+1)*Setup!$B$22</f>
        <v>0</v>
      </c>
      <c r="P644" s="0" t="n">
        <f aca="false">SUMPRODUCT('5N inverse'!$A$14:$Y$14,'5N mesh'!$B$37:$Z$37,$E643:$AC643)+'5N inverse'!$A$14*$C644/Setup!$B$17+INDEX('5N inverse'!$A$14:$Y$14,1,'5N mesh'!$B$7+1)*Setup!$B$22</f>
        <v>0</v>
      </c>
      <c r="Q644" s="0" t="n">
        <f aca="false">SUMPRODUCT('5N inverse'!$A$15:$Y$15,'5N mesh'!$B$37:$Z$37,$E643:$AC643)+'5N inverse'!$A$15*$C644/Setup!$B$17+INDEX('5N inverse'!$A$15:$Y$15,1,'5N mesh'!$B$7+1)*Setup!$B$22</f>
        <v>0</v>
      </c>
      <c r="R644" s="0" t="n">
        <f aca="false">SUMPRODUCT('5N inverse'!$A$16:$Y$16,'5N mesh'!$B$37:$Z$37,$E643:$AC643)+'5N inverse'!$A$16*$C644/Setup!$B$17+INDEX('5N inverse'!$A$16:$Y$16,1,'5N mesh'!$B$7+1)*Setup!$B$22</f>
        <v>0</v>
      </c>
      <c r="S644" s="0" t="n">
        <f aca="false">SUMPRODUCT('5N inverse'!$A$17:$Y$17,'5N mesh'!$B$37:$Z$37,$E643:$AC643)+'5N inverse'!$A$17*$C644/Setup!$B$17+INDEX('5N inverse'!$A$17:$Y$17,1,'5N mesh'!$B$7+1)*Setup!$B$22</f>
        <v>0</v>
      </c>
      <c r="T644" s="0" t="n">
        <f aca="false">SUMPRODUCT('5N inverse'!$A$18:$Y$18,'5N mesh'!$B$37:$Z$37,$E643:$AC643)+'5N inverse'!$A$18*$C644/Setup!$B$17+INDEX('5N inverse'!$A$18:$Y$18,1,'5N mesh'!$B$7+1)*Setup!$B$22</f>
        <v>0</v>
      </c>
      <c r="U644" s="0" t="n">
        <f aca="false">SUMPRODUCT('5N inverse'!$A$19:$Y$19,'5N mesh'!$B$37:$Z$37,$E643:$AC643)+'5N inverse'!$A$19*$C644/Setup!$B$17+INDEX('5N inverse'!$A$19:$Y$19,1,'5N mesh'!$B$7+1)*Setup!$B$22</f>
        <v>0</v>
      </c>
      <c r="V644" s="0" t="n">
        <f aca="false">SUMPRODUCT('5N inverse'!$A$20:$Y$20,'5N mesh'!$B$37:$Z$37,$E643:$AC643)+'5N inverse'!$A$20*$C644/Setup!$B$17+INDEX('5N inverse'!$A$20:$Y$20,1,'5N mesh'!$B$7+1)*Setup!$B$22</f>
        <v>0</v>
      </c>
      <c r="W644" s="0" t="n">
        <f aca="false">SUMPRODUCT('5N inverse'!$A$21:$Y$21,'5N mesh'!$B$37:$Z$37,$E643:$AC643)+'5N inverse'!$A$21*$C644/Setup!$B$17+INDEX('5N inverse'!$A$21:$Y$21,1,'5N mesh'!$B$7+1)*Setup!$B$22</f>
        <v>0</v>
      </c>
      <c r="X644" s="0" t="n">
        <f aca="false">SUMPRODUCT('5N inverse'!$A$22:$Y$22,'5N mesh'!$B$37:$Z$37,$E643:$AC643)+'5N inverse'!$A$22*$C644/Setup!$B$17+INDEX('5N inverse'!$A$22:$Y$22,1,'5N mesh'!$B$7+1)*Setup!$B$22</f>
        <v>0</v>
      </c>
      <c r="Y644" s="0" t="n">
        <f aca="false">SUMPRODUCT('5N inverse'!$A$23:$Y$23,'5N mesh'!$B$37:$Z$37,$E643:$AC643)+'5N inverse'!$A$23*$C644/Setup!$B$17+INDEX('5N inverse'!$A$23:$Y$23,1,'5N mesh'!$B$7+1)*Setup!$B$22</f>
        <v>0</v>
      </c>
      <c r="Z644" s="0" t="n">
        <f aca="false">SUMPRODUCT('5N inverse'!$A$24:$Y$24,'5N mesh'!$B$37:$Z$37,$E643:$AC643)+'5N inverse'!$A$24*$C644/Setup!$B$17+INDEX('5N inverse'!$A$24:$Y$24,1,'5N mesh'!$B$7+1)*Setup!$B$22</f>
        <v>0</v>
      </c>
      <c r="AA644" s="0" t="n">
        <f aca="false">SUMPRODUCT('5N inverse'!$A$25:$Y$25,'5N mesh'!$B$37:$Z$37,$E643:$AC643)+'5N inverse'!$A$25*$C644/Setup!$B$17+INDEX('5N inverse'!$A$25:$Y$25,1,'5N mesh'!$B$7+1)*Setup!$B$22</f>
        <v>0</v>
      </c>
      <c r="AB644" s="0" t="n">
        <f aca="false">SUMPRODUCT('5N inverse'!$A$26:$Y$26,'5N mesh'!$B$37:$Z$37,$E643:$AC643)+'5N inverse'!$A$26*$C644/Setup!$B$17+INDEX('5N inverse'!$A$26:$Y$26,1,'5N mesh'!$B$7+1)*Setup!$B$22</f>
        <v>0</v>
      </c>
      <c r="AC644" s="0" t="n">
        <f aca="false">SUMPRODUCT('5N inverse'!$A$27:$Y$27,'5N mesh'!$B$37:$Z$37,$E643:$AC643)+'5N inverse'!$A$27*$C644/Setup!$B$17+INDEX('5N inverse'!$A$27:$Y$27,1,'5N mesh'!$B$7+1)*Setup!$B$22</f>
        <v>0</v>
      </c>
    </row>
    <row r="645" customFormat="false" ht="15" hidden="false" customHeight="false" outlineLevel="0" collapsed="false">
      <c r="A645" s="0" t="n">
        <v>640</v>
      </c>
      <c r="B645" s="0" t="n">
        <f aca="false">A645*Setup!$B$11/3600</f>
        <v>53.3333333333333</v>
      </c>
      <c r="C645" s="0" t="n">
        <f aca="false">Setup!$B$7+Setup!$B$8*COS(2*PI()*(B645-Setup!$B$9)/24)</f>
        <v>20.2412295168564</v>
      </c>
      <c r="D645" s="0" t="n">
        <f aca="false">(C645-E645)/Setup!$B$17</f>
        <v>-14.6792043390964</v>
      </c>
      <c r="E645" s="0" t="n">
        <f aca="false">SUMPRODUCT('5N inverse'!$A$3:$Y$3,'5N mesh'!$B$37:$Z$37,$E644:$AC644)+'5N inverse'!$A$3*$C645/Setup!$B$17+INDEX('5N inverse'!$A$3:$Y$3,1,'5N mesh'!$B$7+1)*Setup!$B$22</f>
        <v>22.1495260809389</v>
      </c>
      <c r="F645" s="0" t="n">
        <f aca="false">SUMPRODUCT('5N inverse'!$A$4:$Y$4,'5N mesh'!$B$37:$Z$37,$E644:$AC644)+'5N inverse'!$A$4*$C645/Setup!$B$17+INDEX('5N inverse'!$A$4:$Y$4,1,'5N mesh'!$B$7+1)*Setup!$B$22</f>
        <v>20.9692452356315</v>
      </c>
      <c r="G645" s="0" t="n">
        <f aca="false">SUMPRODUCT('5N inverse'!$A$5:$Y$5,'5N mesh'!$B$37:$Z$37,$E644:$AC644)+'5N inverse'!$A$5*$C645/Setup!$B$17+INDEX('5N inverse'!$A$5:$Y$5,1,'5N mesh'!$B$7+1)*Setup!$B$22</f>
        <v>18.6086835450166</v>
      </c>
      <c r="H645" s="0" t="n">
        <f aca="false">SUMPRODUCT('5N inverse'!$A$6:$Y$6,'5N mesh'!$B$37:$Z$37,$E644:$AC644)+'5N inverse'!$A$6*$C645/Setup!$B$17+INDEX('5N inverse'!$A$6:$Y$6,1,'5N mesh'!$B$7+1)*Setup!$B$22</f>
        <v>16.2481218544017</v>
      </c>
      <c r="I645" s="0" t="n">
        <f aca="false">SUMPRODUCT('5N inverse'!$A$7:$Y$7,'5N mesh'!$B$37:$Z$37,$E644:$AC644)+'5N inverse'!$A$7*$C645/Setup!$B$17+INDEX('5N inverse'!$A$7:$Y$7,1,'5N mesh'!$B$7+1)*Setup!$B$22</f>
        <v>15.0678410090943</v>
      </c>
      <c r="J645" s="0" t="n">
        <f aca="false">SUMPRODUCT('5N inverse'!$A$8:$Y$8,'5N mesh'!$B$37:$Z$37,$E644:$AC644)+'5N inverse'!$A$8*$C645/Setup!$B$17+INDEX('5N inverse'!$A$8:$Y$8,1,'5N mesh'!$B$7+1)*Setup!$B$22</f>
        <v>0</v>
      </c>
      <c r="K645" s="0" t="n">
        <f aca="false">SUMPRODUCT('5N inverse'!$A$9:$Y$9,'5N mesh'!$B$37:$Z$37,$E644:$AC644)+'5N inverse'!$A$9*$C645/Setup!$B$17+INDEX('5N inverse'!$A$9:$Y$9,1,'5N mesh'!$B$7+1)*Setup!$B$22</f>
        <v>0</v>
      </c>
      <c r="L645" s="0" t="n">
        <f aca="false">SUMPRODUCT('5N inverse'!$A$10:$Y$10,'5N mesh'!$B$37:$Z$37,$E644:$AC644)+'5N inverse'!$A$10*$C645/Setup!$B$17+INDEX('5N inverse'!$A$10:$Y$10,1,'5N mesh'!$B$7+1)*Setup!$B$22</f>
        <v>0</v>
      </c>
      <c r="M645" s="0" t="n">
        <f aca="false">SUMPRODUCT('5N inverse'!$A$11:$Y$11,'5N mesh'!$B$37:$Z$37,$E644:$AC644)+'5N inverse'!$A$11*$C645/Setup!$B$17+INDEX('5N inverse'!$A$11:$Y$11,1,'5N mesh'!$B$7+1)*Setup!$B$22</f>
        <v>0</v>
      </c>
      <c r="N645" s="0" t="n">
        <f aca="false">SUMPRODUCT('5N inverse'!$A$12:$Y$12,'5N mesh'!$B$37:$Z$37,$E644:$AC644)+'5N inverse'!$A$12*$C645/Setup!$B$17+INDEX('5N inverse'!$A$12:$Y$12,1,'5N mesh'!$B$7+1)*Setup!$B$22</f>
        <v>0</v>
      </c>
      <c r="O645" s="0" t="n">
        <f aca="false">SUMPRODUCT('5N inverse'!$A$13:$Y$13,'5N mesh'!$B$37:$Z$37,$E644:$AC644)+'5N inverse'!$A$13*$C645/Setup!$B$17+INDEX('5N inverse'!$A$13:$Y$13,1,'5N mesh'!$B$7+1)*Setup!$B$22</f>
        <v>0</v>
      </c>
      <c r="P645" s="0" t="n">
        <f aca="false">SUMPRODUCT('5N inverse'!$A$14:$Y$14,'5N mesh'!$B$37:$Z$37,$E644:$AC644)+'5N inverse'!$A$14*$C645/Setup!$B$17+INDEX('5N inverse'!$A$14:$Y$14,1,'5N mesh'!$B$7+1)*Setup!$B$22</f>
        <v>0</v>
      </c>
      <c r="Q645" s="0" t="n">
        <f aca="false">SUMPRODUCT('5N inverse'!$A$15:$Y$15,'5N mesh'!$B$37:$Z$37,$E644:$AC644)+'5N inverse'!$A$15*$C645/Setup!$B$17+INDEX('5N inverse'!$A$15:$Y$15,1,'5N mesh'!$B$7+1)*Setup!$B$22</f>
        <v>0</v>
      </c>
      <c r="R645" s="0" t="n">
        <f aca="false">SUMPRODUCT('5N inverse'!$A$16:$Y$16,'5N mesh'!$B$37:$Z$37,$E644:$AC644)+'5N inverse'!$A$16*$C645/Setup!$B$17+INDEX('5N inverse'!$A$16:$Y$16,1,'5N mesh'!$B$7+1)*Setup!$B$22</f>
        <v>0</v>
      </c>
      <c r="S645" s="0" t="n">
        <f aca="false">SUMPRODUCT('5N inverse'!$A$17:$Y$17,'5N mesh'!$B$37:$Z$37,$E644:$AC644)+'5N inverse'!$A$17*$C645/Setup!$B$17+INDEX('5N inverse'!$A$17:$Y$17,1,'5N mesh'!$B$7+1)*Setup!$B$22</f>
        <v>0</v>
      </c>
      <c r="T645" s="0" t="n">
        <f aca="false">SUMPRODUCT('5N inverse'!$A$18:$Y$18,'5N mesh'!$B$37:$Z$37,$E644:$AC644)+'5N inverse'!$A$18*$C645/Setup!$B$17+INDEX('5N inverse'!$A$18:$Y$18,1,'5N mesh'!$B$7+1)*Setup!$B$22</f>
        <v>0</v>
      </c>
      <c r="U645" s="0" t="n">
        <f aca="false">SUMPRODUCT('5N inverse'!$A$19:$Y$19,'5N mesh'!$B$37:$Z$37,$E644:$AC644)+'5N inverse'!$A$19*$C645/Setup!$B$17+INDEX('5N inverse'!$A$19:$Y$19,1,'5N mesh'!$B$7+1)*Setup!$B$22</f>
        <v>0</v>
      </c>
      <c r="V645" s="0" t="n">
        <f aca="false">SUMPRODUCT('5N inverse'!$A$20:$Y$20,'5N mesh'!$B$37:$Z$37,$E644:$AC644)+'5N inverse'!$A$20*$C645/Setup!$B$17+INDEX('5N inverse'!$A$20:$Y$20,1,'5N mesh'!$B$7+1)*Setup!$B$22</f>
        <v>0</v>
      </c>
      <c r="W645" s="0" t="n">
        <f aca="false">SUMPRODUCT('5N inverse'!$A$21:$Y$21,'5N mesh'!$B$37:$Z$37,$E644:$AC644)+'5N inverse'!$A$21*$C645/Setup!$B$17+INDEX('5N inverse'!$A$21:$Y$21,1,'5N mesh'!$B$7+1)*Setup!$B$22</f>
        <v>0</v>
      </c>
      <c r="X645" s="0" t="n">
        <f aca="false">SUMPRODUCT('5N inverse'!$A$22:$Y$22,'5N mesh'!$B$37:$Z$37,$E644:$AC644)+'5N inverse'!$A$22*$C645/Setup!$B$17+INDEX('5N inverse'!$A$22:$Y$22,1,'5N mesh'!$B$7+1)*Setup!$B$22</f>
        <v>0</v>
      </c>
      <c r="Y645" s="0" t="n">
        <f aca="false">SUMPRODUCT('5N inverse'!$A$23:$Y$23,'5N mesh'!$B$37:$Z$37,$E644:$AC644)+'5N inverse'!$A$23*$C645/Setup!$B$17+INDEX('5N inverse'!$A$23:$Y$23,1,'5N mesh'!$B$7+1)*Setup!$B$22</f>
        <v>0</v>
      </c>
      <c r="Z645" s="0" t="n">
        <f aca="false">SUMPRODUCT('5N inverse'!$A$24:$Y$24,'5N mesh'!$B$37:$Z$37,$E644:$AC644)+'5N inverse'!$A$24*$C645/Setup!$B$17+INDEX('5N inverse'!$A$24:$Y$24,1,'5N mesh'!$B$7+1)*Setup!$B$22</f>
        <v>0</v>
      </c>
      <c r="AA645" s="0" t="n">
        <f aca="false">SUMPRODUCT('5N inverse'!$A$25:$Y$25,'5N mesh'!$B$37:$Z$37,$E644:$AC644)+'5N inverse'!$A$25*$C645/Setup!$B$17+INDEX('5N inverse'!$A$25:$Y$25,1,'5N mesh'!$B$7+1)*Setup!$B$22</f>
        <v>0</v>
      </c>
      <c r="AB645" s="0" t="n">
        <f aca="false">SUMPRODUCT('5N inverse'!$A$26:$Y$26,'5N mesh'!$B$37:$Z$37,$E644:$AC644)+'5N inverse'!$A$26*$C645/Setup!$B$17+INDEX('5N inverse'!$A$26:$Y$26,1,'5N mesh'!$B$7+1)*Setup!$B$22</f>
        <v>0</v>
      </c>
      <c r="AC645" s="0" t="n">
        <f aca="false">SUMPRODUCT('5N inverse'!$A$27:$Y$27,'5N mesh'!$B$37:$Z$37,$E644:$AC644)+'5N inverse'!$A$27*$C645/Setup!$B$17+INDEX('5N inverse'!$A$27:$Y$27,1,'5N mesh'!$B$7+1)*Setup!$B$22</f>
        <v>0</v>
      </c>
    </row>
    <row r="646" customFormat="false" ht="15" hidden="false" customHeight="false" outlineLevel="0" collapsed="false">
      <c r="A646" s="0" t="n">
        <v>641</v>
      </c>
      <c r="B646" s="0" t="n">
        <f aca="false">A646*Setup!$B$11/3600</f>
        <v>53.4166666666667</v>
      </c>
      <c r="C646" s="0" t="n">
        <f aca="false">Setup!$B$7+Setup!$B$8*COS(2*PI()*(B646-Setup!$B$9)/24)</f>
        <v>20.2719685228688</v>
      </c>
      <c r="D646" s="0" t="n">
        <f aca="false">(C646-E646)/Setup!$B$17</f>
        <v>-14.236322194976</v>
      </c>
      <c r="E646" s="0" t="n">
        <f aca="false">SUMPRODUCT('5N inverse'!$A$3:$Y$3,'5N mesh'!$B$37:$Z$37,$E645:$AC645)+'5N inverse'!$A$3*$C646/Setup!$B$17+INDEX('5N inverse'!$A$3:$Y$3,1,'5N mesh'!$B$7+1)*Setup!$B$22</f>
        <v>22.1226904082157</v>
      </c>
      <c r="F646" s="0" t="n">
        <f aca="false">SUMPRODUCT('5N inverse'!$A$4:$Y$4,'5N mesh'!$B$37:$Z$37,$E645:$AC645)+'5N inverse'!$A$4*$C646/Setup!$B$17+INDEX('5N inverse'!$A$4:$Y$4,1,'5N mesh'!$B$7+1)*Setup!$B$22</f>
        <v>20.9468320377342</v>
      </c>
      <c r="G646" s="0" t="n">
        <f aca="false">SUMPRODUCT('5N inverse'!$A$5:$Y$5,'5N mesh'!$B$37:$Z$37,$E645:$AC645)+'5N inverse'!$A$5*$C646/Setup!$B$17+INDEX('5N inverse'!$A$5:$Y$5,1,'5N mesh'!$B$7+1)*Setup!$B$22</f>
        <v>18.5951152967712</v>
      </c>
      <c r="H646" s="0" t="n">
        <f aca="false">SUMPRODUCT('5N inverse'!$A$6:$Y$6,'5N mesh'!$B$37:$Z$37,$E645:$AC645)+'5N inverse'!$A$6*$C646/Setup!$B$17+INDEX('5N inverse'!$A$6:$Y$6,1,'5N mesh'!$B$7+1)*Setup!$B$22</f>
        <v>16.2433985558082</v>
      </c>
      <c r="I646" s="0" t="n">
        <f aca="false">SUMPRODUCT('5N inverse'!$A$7:$Y$7,'5N mesh'!$B$37:$Z$37,$E645:$AC645)+'5N inverse'!$A$7*$C646/Setup!$B$17+INDEX('5N inverse'!$A$7:$Y$7,1,'5N mesh'!$B$7+1)*Setup!$B$22</f>
        <v>15.0675401853267</v>
      </c>
      <c r="J646" s="0" t="n">
        <f aca="false">SUMPRODUCT('5N inverse'!$A$8:$Y$8,'5N mesh'!$B$37:$Z$37,$E645:$AC645)+'5N inverse'!$A$8*$C646/Setup!$B$17+INDEX('5N inverse'!$A$8:$Y$8,1,'5N mesh'!$B$7+1)*Setup!$B$22</f>
        <v>0</v>
      </c>
      <c r="K646" s="0" t="n">
        <f aca="false">SUMPRODUCT('5N inverse'!$A$9:$Y$9,'5N mesh'!$B$37:$Z$37,$E645:$AC645)+'5N inverse'!$A$9*$C646/Setup!$B$17+INDEX('5N inverse'!$A$9:$Y$9,1,'5N mesh'!$B$7+1)*Setup!$B$22</f>
        <v>0</v>
      </c>
      <c r="L646" s="0" t="n">
        <f aca="false">SUMPRODUCT('5N inverse'!$A$10:$Y$10,'5N mesh'!$B$37:$Z$37,$E645:$AC645)+'5N inverse'!$A$10*$C646/Setup!$B$17+INDEX('5N inverse'!$A$10:$Y$10,1,'5N mesh'!$B$7+1)*Setup!$B$22</f>
        <v>0</v>
      </c>
      <c r="M646" s="0" t="n">
        <f aca="false">SUMPRODUCT('5N inverse'!$A$11:$Y$11,'5N mesh'!$B$37:$Z$37,$E645:$AC645)+'5N inverse'!$A$11*$C646/Setup!$B$17+INDEX('5N inverse'!$A$11:$Y$11,1,'5N mesh'!$B$7+1)*Setup!$B$22</f>
        <v>0</v>
      </c>
      <c r="N646" s="0" t="n">
        <f aca="false">SUMPRODUCT('5N inverse'!$A$12:$Y$12,'5N mesh'!$B$37:$Z$37,$E645:$AC645)+'5N inverse'!$A$12*$C646/Setup!$B$17+INDEX('5N inverse'!$A$12:$Y$12,1,'5N mesh'!$B$7+1)*Setup!$B$22</f>
        <v>0</v>
      </c>
      <c r="O646" s="0" t="n">
        <f aca="false">SUMPRODUCT('5N inverse'!$A$13:$Y$13,'5N mesh'!$B$37:$Z$37,$E645:$AC645)+'5N inverse'!$A$13*$C646/Setup!$B$17+INDEX('5N inverse'!$A$13:$Y$13,1,'5N mesh'!$B$7+1)*Setup!$B$22</f>
        <v>0</v>
      </c>
      <c r="P646" s="0" t="n">
        <f aca="false">SUMPRODUCT('5N inverse'!$A$14:$Y$14,'5N mesh'!$B$37:$Z$37,$E645:$AC645)+'5N inverse'!$A$14*$C646/Setup!$B$17+INDEX('5N inverse'!$A$14:$Y$14,1,'5N mesh'!$B$7+1)*Setup!$B$22</f>
        <v>0</v>
      </c>
      <c r="Q646" s="0" t="n">
        <f aca="false">SUMPRODUCT('5N inverse'!$A$15:$Y$15,'5N mesh'!$B$37:$Z$37,$E645:$AC645)+'5N inverse'!$A$15*$C646/Setup!$B$17+INDEX('5N inverse'!$A$15:$Y$15,1,'5N mesh'!$B$7+1)*Setup!$B$22</f>
        <v>0</v>
      </c>
      <c r="R646" s="0" t="n">
        <f aca="false">SUMPRODUCT('5N inverse'!$A$16:$Y$16,'5N mesh'!$B$37:$Z$37,$E645:$AC645)+'5N inverse'!$A$16*$C646/Setup!$B$17+INDEX('5N inverse'!$A$16:$Y$16,1,'5N mesh'!$B$7+1)*Setup!$B$22</f>
        <v>0</v>
      </c>
      <c r="S646" s="0" t="n">
        <f aca="false">SUMPRODUCT('5N inverse'!$A$17:$Y$17,'5N mesh'!$B$37:$Z$37,$E645:$AC645)+'5N inverse'!$A$17*$C646/Setup!$B$17+INDEX('5N inverse'!$A$17:$Y$17,1,'5N mesh'!$B$7+1)*Setup!$B$22</f>
        <v>0</v>
      </c>
      <c r="T646" s="0" t="n">
        <f aca="false">SUMPRODUCT('5N inverse'!$A$18:$Y$18,'5N mesh'!$B$37:$Z$37,$E645:$AC645)+'5N inverse'!$A$18*$C646/Setup!$B$17+INDEX('5N inverse'!$A$18:$Y$18,1,'5N mesh'!$B$7+1)*Setup!$B$22</f>
        <v>0</v>
      </c>
      <c r="U646" s="0" t="n">
        <f aca="false">SUMPRODUCT('5N inverse'!$A$19:$Y$19,'5N mesh'!$B$37:$Z$37,$E645:$AC645)+'5N inverse'!$A$19*$C646/Setup!$B$17+INDEX('5N inverse'!$A$19:$Y$19,1,'5N mesh'!$B$7+1)*Setup!$B$22</f>
        <v>0</v>
      </c>
      <c r="V646" s="0" t="n">
        <f aca="false">SUMPRODUCT('5N inverse'!$A$20:$Y$20,'5N mesh'!$B$37:$Z$37,$E645:$AC645)+'5N inverse'!$A$20*$C646/Setup!$B$17+INDEX('5N inverse'!$A$20:$Y$20,1,'5N mesh'!$B$7+1)*Setup!$B$22</f>
        <v>0</v>
      </c>
      <c r="W646" s="0" t="n">
        <f aca="false">SUMPRODUCT('5N inverse'!$A$21:$Y$21,'5N mesh'!$B$37:$Z$37,$E645:$AC645)+'5N inverse'!$A$21*$C646/Setup!$B$17+INDEX('5N inverse'!$A$21:$Y$21,1,'5N mesh'!$B$7+1)*Setup!$B$22</f>
        <v>0</v>
      </c>
      <c r="X646" s="0" t="n">
        <f aca="false">SUMPRODUCT('5N inverse'!$A$22:$Y$22,'5N mesh'!$B$37:$Z$37,$E645:$AC645)+'5N inverse'!$A$22*$C646/Setup!$B$17+INDEX('5N inverse'!$A$22:$Y$22,1,'5N mesh'!$B$7+1)*Setup!$B$22</f>
        <v>0</v>
      </c>
      <c r="Y646" s="0" t="n">
        <f aca="false">SUMPRODUCT('5N inverse'!$A$23:$Y$23,'5N mesh'!$B$37:$Z$37,$E645:$AC645)+'5N inverse'!$A$23*$C646/Setup!$B$17+INDEX('5N inverse'!$A$23:$Y$23,1,'5N mesh'!$B$7+1)*Setup!$B$22</f>
        <v>0</v>
      </c>
      <c r="Z646" s="0" t="n">
        <f aca="false">SUMPRODUCT('5N inverse'!$A$24:$Y$24,'5N mesh'!$B$37:$Z$37,$E645:$AC645)+'5N inverse'!$A$24*$C646/Setup!$B$17+INDEX('5N inverse'!$A$24:$Y$24,1,'5N mesh'!$B$7+1)*Setup!$B$22</f>
        <v>0</v>
      </c>
      <c r="AA646" s="0" t="n">
        <f aca="false">SUMPRODUCT('5N inverse'!$A$25:$Y$25,'5N mesh'!$B$37:$Z$37,$E645:$AC645)+'5N inverse'!$A$25*$C646/Setup!$B$17+INDEX('5N inverse'!$A$25:$Y$25,1,'5N mesh'!$B$7+1)*Setup!$B$22</f>
        <v>0</v>
      </c>
      <c r="AB646" s="0" t="n">
        <f aca="false">SUMPRODUCT('5N inverse'!$A$26:$Y$26,'5N mesh'!$B$37:$Z$37,$E645:$AC645)+'5N inverse'!$A$26*$C646/Setup!$B$17+INDEX('5N inverse'!$A$26:$Y$26,1,'5N mesh'!$B$7+1)*Setup!$B$22</f>
        <v>0</v>
      </c>
      <c r="AC646" s="0" t="n">
        <f aca="false">SUMPRODUCT('5N inverse'!$A$27:$Y$27,'5N mesh'!$B$37:$Z$37,$E645:$AC645)+'5N inverse'!$A$27*$C646/Setup!$B$17+INDEX('5N inverse'!$A$27:$Y$27,1,'5N mesh'!$B$7+1)*Setup!$B$22</f>
        <v>0</v>
      </c>
    </row>
    <row r="647" customFormat="false" ht="15" hidden="false" customHeight="false" outlineLevel="0" collapsed="false">
      <c r="A647" s="0" t="n">
        <v>642</v>
      </c>
      <c r="B647" s="0" t="n">
        <f aca="false">A647*Setup!$B$11/3600</f>
        <v>53.5</v>
      </c>
      <c r="C647" s="0" t="n">
        <f aca="false">Setup!$B$7+Setup!$B$8*COS(2*PI()*(B647-Setup!$B$9)/24)</f>
        <v>20.3044818699549</v>
      </c>
      <c r="D647" s="0" t="n">
        <f aca="false">(C647-E647)/Setup!$B$17</f>
        <v>-13.7857694744714</v>
      </c>
      <c r="E647" s="0" t="n">
        <f aca="false">SUMPRODUCT('5N inverse'!$A$3:$Y$3,'5N mesh'!$B$37:$Z$37,$E646:$AC646)+'5N inverse'!$A$3*$C647/Setup!$B$17+INDEX('5N inverse'!$A$3:$Y$3,1,'5N mesh'!$B$7+1)*Setup!$B$22</f>
        <v>22.0966319016361</v>
      </c>
      <c r="F647" s="0" t="n">
        <f aca="false">SUMPRODUCT('5N inverse'!$A$4:$Y$4,'5N mesh'!$B$37:$Z$37,$E646:$AC646)+'5N inverse'!$A$4*$C647/Setup!$B$17+INDEX('5N inverse'!$A$4:$Y$4,1,'5N mesh'!$B$7+1)*Setup!$B$22</f>
        <v>20.9250670230496</v>
      </c>
      <c r="G647" s="0" t="n">
        <f aca="false">SUMPRODUCT('5N inverse'!$A$5:$Y$5,'5N mesh'!$B$37:$Z$37,$E646:$AC646)+'5N inverse'!$A$5*$C647/Setup!$B$17+INDEX('5N inverse'!$A$5:$Y$5,1,'5N mesh'!$B$7+1)*Setup!$B$22</f>
        <v>18.5819372658764</v>
      </c>
      <c r="H647" s="0" t="n">
        <f aca="false">SUMPRODUCT('5N inverse'!$A$6:$Y$6,'5N mesh'!$B$37:$Z$37,$E646:$AC646)+'5N inverse'!$A$6*$C647/Setup!$B$17+INDEX('5N inverse'!$A$6:$Y$6,1,'5N mesh'!$B$7+1)*Setup!$B$22</f>
        <v>16.2388075087032</v>
      </c>
      <c r="I647" s="0" t="n">
        <f aca="false">SUMPRODUCT('5N inverse'!$A$7:$Y$7,'5N mesh'!$B$37:$Z$37,$E646:$AC646)+'5N inverse'!$A$7*$C647/Setup!$B$17+INDEX('5N inverse'!$A$7:$Y$7,1,'5N mesh'!$B$7+1)*Setup!$B$22</f>
        <v>15.0672426301166</v>
      </c>
      <c r="J647" s="0" t="n">
        <f aca="false">SUMPRODUCT('5N inverse'!$A$8:$Y$8,'5N mesh'!$B$37:$Z$37,$E646:$AC646)+'5N inverse'!$A$8*$C647/Setup!$B$17+INDEX('5N inverse'!$A$8:$Y$8,1,'5N mesh'!$B$7+1)*Setup!$B$22</f>
        <v>0</v>
      </c>
      <c r="K647" s="0" t="n">
        <f aca="false">SUMPRODUCT('5N inverse'!$A$9:$Y$9,'5N mesh'!$B$37:$Z$37,$E646:$AC646)+'5N inverse'!$A$9*$C647/Setup!$B$17+INDEX('5N inverse'!$A$9:$Y$9,1,'5N mesh'!$B$7+1)*Setup!$B$22</f>
        <v>0</v>
      </c>
      <c r="L647" s="0" t="n">
        <f aca="false">SUMPRODUCT('5N inverse'!$A$10:$Y$10,'5N mesh'!$B$37:$Z$37,$E646:$AC646)+'5N inverse'!$A$10*$C647/Setup!$B$17+INDEX('5N inverse'!$A$10:$Y$10,1,'5N mesh'!$B$7+1)*Setup!$B$22</f>
        <v>0</v>
      </c>
      <c r="M647" s="0" t="n">
        <f aca="false">SUMPRODUCT('5N inverse'!$A$11:$Y$11,'5N mesh'!$B$37:$Z$37,$E646:$AC646)+'5N inverse'!$A$11*$C647/Setup!$B$17+INDEX('5N inverse'!$A$11:$Y$11,1,'5N mesh'!$B$7+1)*Setup!$B$22</f>
        <v>0</v>
      </c>
      <c r="N647" s="0" t="n">
        <f aca="false">SUMPRODUCT('5N inverse'!$A$12:$Y$12,'5N mesh'!$B$37:$Z$37,$E646:$AC646)+'5N inverse'!$A$12*$C647/Setup!$B$17+INDEX('5N inverse'!$A$12:$Y$12,1,'5N mesh'!$B$7+1)*Setup!$B$22</f>
        <v>0</v>
      </c>
      <c r="O647" s="0" t="n">
        <f aca="false">SUMPRODUCT('5N inverse'!$A$13:$Y$13,'5N mesh'!$B$37:$Z$37,$E646:$AC646)+'5N inverse'!$A$13*$C647/Setup!$B$17+INDEX('5N inverse'!$A$13:$Y$13,1,'5N mesh'!$B$7+1)*Setup!$B$22</f>
        <v>0</v>
      </c>
      <c r="P647" s="0" t="n">
        <f aca="false">SUMPRODUCT('5N inverse'!$A$14:$Y$14,'5N mesh'!$B$37:$Z$37,$E646:$AC646)+'5N inverse'!$A$14*$C647/Setup!$B$17+INDEX('5N inverse'!$A$14:$Y$14,1,'5N mesh'!$B$7+1)*Setup!$B$22</f>
        <v>0</v>
      </c>
      <c r="Q647" s="0" t="n">
        <f aca="false">SUMPRODUCT('5N inverse'!$A$15:$Y$15,'5N mesh'!$B$37:$Z$37,$E646:$AC646)+'5N inverse'!$A$15*$C647/Setup!$B$17+INDEX('5N inverse'!$A$15:$Y$15,1,'5N mesh'!$B$7+1)*Setup!$B$22</f>
        <v>0</v>
      </c>
      <c r="R647" s="0" t="n">
        <f aca="false">SUMPRODUCT('5N inverse'!$A$16:$Y$16,'5N mesh'!$B$37:$Z$37,$E646:$AC646)+'5N inverse'!$A$16*$C647/Setup!$B$17+INDEX('5N inverse'!$A$16:$Y$16,1,'5N mesh'!$B$7+1)*Setup!$B$22</f>
        <v>0</v>
      </c>
      <c r="S647" s="0" t="n">
        <f aca="false">SUMPRODUCT('5N inverse'!$A$17:$Y$17,'5N mesh'!$B$37:$Z$37,$E646:$AC646)+'5N inverse'!$A$17*$C647/Setup!$B$17+INDEX('5N inverse'!$A$17:$Y$17,1,'5N mesh'!$B$7+1)*Setup!$B$22</f>
        <v>0</v>
      </c>
      <c r="T647" s="0" t="n">
        <f aca="false">SUMPRODUCT('5N inverse'!$A$18:$Y$18,'5N mesh'!$B$37:$Z$37,$E646:$AC646)+'5N inverse'!$A$18*$C647/Setup!$B$17+INDEX('5N inverse'!$A$18:$Y$18,1,'5N mesh'!$B$7+1)*Setup!$B$22</f>
        <v>0</v>
      </c>
      <c r="U647" s="0" t="n">
        <f aca="false">SUMPRODUCT('5N inverse'!$A$19:$Y$19,'5N mesh'!$B$37:$Z$37,$E646:$AC646)+'5N inverse'!$A$19*$C647/Setup!$B$17+INDEX('5N inverse'!$A$19:$Y$19,1,'5N mesh'!$B$7+1)*Setup!$B$22</f>
        <v>0</v>
      </c>
      <c r="V647" s="0" t="n">
        <f aca="false">SUMPRODUCT('5N inverse'!$A$20:$Y$20,'5N mesh'!$B$37:$Z$37,$E646:$AC646)+'5N inverse'!$A$20*$C647/Setup!$B$17+INDEX('5N inverse'!$A$20:$Y$20,1,'5N mesh'!$B$7+1)*Setup!$B$22</f>
        <v>0</v>
      </c>
      <c r="W647" s="0" t="n">
        <f aca="false">SUMPRODUCT('5N inverse'!$A$21:$Y$21,'5N mesh'!$B$37:$Z$37,$E646:$AC646)+'5N inverse'!$A$21*$C647/Setup!$B$17+INDEX('5N inverse'!$A$21:$Y$21,1,'5N mesh'!$B$7+1)*Setup!$B$22</f>
        <v>0</v>
      </c>
      <c r="X647" s="0" t="n">
        <f aca="false">SUMPRODUCT('5N inverse'!$A$22:$Y$22,'5N mesh'!$B$37:$Z$37,$E646:$AC646)+'5N inverse'!$A$22*$C647/Setup!$B$17+INDEX('5N inverse'!$A$22:$Y$22,1,'5N mesh'!$B$7+1)*Setup!$B$22</f>
        <v>0</v>
      </c>
      <c r="Y647" s="0" t="n">
        <f aca="false">SUMPRODUCT('5N inverse'!$A$23:$Y$23,'5N mesh'!$B$37:$Z$37,$E646:$AC646)+'5N inverse'!$A$23*$C647/Setup!$B$17+INDEX('5N inverse'!$A$23:$Y$23,1,'5N mesh'!$B$7+1)*Setup!$B$22</f>
        <v>0</v>
      </c>
      <c r="Z647" s="0" t="n">
        <f aca="false">SUMPRODUCT('5N inverse'!$A$24:$Y$24,'5N mesh'!$B$37:$Z$37,$E646:$AC646)+'5N inverse'!$A$24*$C647/Setup!$B$17+INDEX('5N inverse'!$A$24:$Y$24,1,'5N mesh'!$B$7+1)*Setup!$B$22</f>
        <v>0</v>
      </c>
      <c r="AA647" s="0" t="n">
        <f aca="false">SUMPRODUCT('5N inverse'!$A$25:$Y$25,'5N mesh'!$B$37:$Z$37,$E646:$AC646)+'5N inverse'!$A$25*$C647/Setup!$B$17+INDEX('5N inverse'!$A$25:$Y$25,1,'5N mesh'!$B$7+1)*Setup!$B$22</f>
        <v>0</v>
      </c>
      <c r="AB647" s="0" t="n">
        <f aca="false">SUMPRODUCT('5N inverse'!$A$26:$Y$26,'5N mesh'!$B$37:$Z$37,$E646:$AC646)+'5N inverse'!$A$26*$C647/Setup!$B$17+INDEX('5N inverse'!$A$26:$Y$26,1,'5N mesh'!$B$7+1)*Setup!$B$22</f>
        <v>0</v>
      </c>
      <c r="AC647" s="0" t="n">
        <f aca="false">SUMPRODUCT('5N inverse'!$A$27:$Y$27,'5N mesh'!$B$37:$Z$37,$E646:$AC646)+'5N inverse'!$A$27*$C647/Setup!$B$17+INDEX('5N inverse'!$A$27:$Y$27,1,'5N mesh'!$B$7+1)*Setup!$B$22</f>
        <v>0</v>
      </c>
    </row>
    <row r="648" customFormat="false" ht="15" hidden="false" customHeight="false" outlineLevel="0" collapsed="false">
      <c r="A648" s="0" t="n">
        <v>643</v>
      </c>
      <c r="B648" s="0" t="n">
        <f aca="false">A648*Setup!$B$11/3600</f>
        <v>53.5833333333333</v>
      </c>
      <c r="C648" s="0" t="n">
        <f aca="false">Setup!$B$7+Setup!$B$8*COS(2*PI()*(B648-Setup!$B$9)/24)</f>
        <v>20.3387540835222</v>
      </c>
      <c r="D648" s="0" t="n">
        <f aca="false">(C648-E648)/Setup!$B$17</f>
        <v>-13.3277607377379</v>
      </c>
      <c r="E648" s="0" t="n">
        <f aca="false">SUMPRODUCT('5N inverse'!$A$3:$Y$3,'5N mesh'!$B$37:$Z$37,$E647:$AC647)+'5N inverse'!$A$3*$C648/Setup!$B$17+INDEX('5N inverse'!$A$3:$Y$3,1,'5N mesh'!$B$7+1)*Setup!$B$22</f>
        <v>22.0713629794281</v>
      </c>
      <c r="F648" s="0" t="n">
        <f aca="false">SUMPRODUCT('5N inverse'!$A$4:$Y$4,'5N mesh'!$B$37:$Z$37,$E647:$AC647)+'5N inverse'!$A$4*$C648/Setup!$B$17+INDEX('5N inverse'!$A$4:$Y$4,1,'5N mesh'!$B$7+1)*Setup!$B$22</f>
        <v>20.9039605637367</v>
      </c>
      <c r="G648" s="0" t="n">
        <f aca="false">SUMPRODUCT('5N inverse'!$A$5:$Y$5,'5N mesh'!$B$37:$Z$37,$E647:$AC647)+'5N inverse'!$A$5*$C648/Setup!$B$17+INDEX('5N inverse'!$A$5:$Y$5,1,'5N mesh'!$B$7+1)*Setup!$B$22</f>
        <v>18.5691557323539</v>
      </c>
      <c r="H648" s="0" t="n">
        <f aca="false">SUMPRODUCT('5N inverse'!$A$6:$Y$6,'5N mesh'!$B$37:$Z$37,$E647:$AC647)+'5N inverse'!$A$6*$C648/Setup!$B$17+INDEX('5N inverse'!$A$6:$Y$6,1,'5N mesh'!$B$7+1)*Setup!$B$22</f>
        <v>16.2343509009711</v>
      </c>
      <c r="I648" s="0" t="n">
        <f aca="false">SUMPRODUCT('5N inverse'!$A$7:$Y$7,'5N mesh'!$B$37:$Z$37,$E647:$AC647)+'5N inverse'!$A$7*$C648/Setup!$B$17+INDEX('5N inverse'!$A$7:$Y$7,1,'5N mesh'!$B$7+1)*Setup!$B$22</f>
        <v>15.0669484852797</v>
      </c>
      <c r="J648" s="0" t="n">
        <f aca="false">SUMPRODUCT('5N inverse'!$A$8:$Y$8,'5N mesh'!$B$37:$Z$37,$E647:$AC647)+'5N inverse'!$A$8*$C648/Setup!$B$17+INDEX('5N inverse'!$A$8:$Y$8,1,'5N mesh'!$B$7+1)*Setup!$B$22</f>
        <v>0</v>
      </c>
      <c r="K648" s="0" t="n">
        <f aca="false">SUMPRODUCT('5N inverse'!$A$9:$Y$9,'5N mesh'!$B$37:$Z$37,$E647:$AC647)+'5N inverse'!$A$9*$C648/Setup!$B$17+INDEX('5N inverse'!$A$9:$Y$9,1,'5N mesh'!$B$7+1)*Setup!$B$22</f>
        <v>0</v>
      </c>
      <c r="L648" s="0" t="n">
        <f aca="false">SUMPRODUCT('5N inverse'!$A$10:$Y$10,'5N mesh'!$B$37:$Z$37,$E647:$AC647)+'5N inverse'!$A$10*$C648/Setup!$B$17+INDEX('5N inverse'!$A$10:$Y$10,1,'5N mesh'!$B$7+1)*Setup!$B$22</f>
        <v>0</v>
      </c>
      <c r="M648" s="0" t="n">
        <f aca="false">SUMPRODUCT('5N inverse'!$A$11:$Y$11,'5N mesh'!$B$37:$Z$37,$E647:$AC647)+'5N inverse'!$A$11*$C648/Setup!$B$17+INDEX('5N inverse'!$A$11:$Y$11,1,'5N mesh'!$B$7+1)*Setup!$B$22</f>
        <v>0</v>
      </c>
      <c r="N648" s="0" t="n">
        <f aca="false">SUMPRODUCT('5N inverse'!$A$12:$Y$12,'5N mesh'!$B$37:$Z$37,$E647:$AC647)+'5N inverse'!$A$12*$C648/Setup!$B$17+INDEX('5N inverse'!$A$12:$Y$12,1,'5N mesh'!$B$7+1)*Setup!$B$22</f>
        <v>0</v>
      </c>
      <c r="O648" s="0" t="n">
        <f aca="false">SUMPRODUCT('5N inverse'!$A$13:$Y$13,'5N mesh'!$B$37:$Z$37,$E647:$AC647)+'5N inverse'!$A$13*$C648/Setup!$B$17+INDEX('5N inverse'!$A$13:$Y$13,1,'5N mesh'!$B$7+1)*Setup!$B$22</f>
        <v>0</v>
      </c>
      <c r="P648" s="0" t="n">
        <f aca="false">SUMPRODUCT('5N inverse'!$A$14:$Y$14,'5N mesh'!$B$37:$Z$37,$E647:$AC647)+'5N inverse'!$A$14*$C648/Setup!$B$17+INDEX('5N inverse'!$A$14:$Y$14,1,'5N mesh'!$B$7+1)*Setup!$B$22</f>
        <v>0</v>
      </c>
      <c r="Q648" s="0" t="n">
        <f aca="false">SUMPRODUCT('5N inverse'!$A$15:$Y$15,'5N mesh'!$B$37:$Z$37,$E647:$AC647)+'5N inverse'!$A$15*$C648/Setup!$B$17+INDEX('5N inverse'!$A$15:$Y$15,1,'5N mesh'!$B$7+1)*Setup!$B$22</f>
        <v>0</v>
      </c>
      <c r="R648" s="0" t="n">
        <f aca="false">SUMPRODUCT('5N inverse'!$A$16:$Y$16,'5N mesh'!$B$37:$Z$37,$E647:$AC647)+'5N inverse'!$A$16*$C648/Setup!$B$17+INDEX('5N inverse'!$A$16:$Y$16,1,'5N mesh'!$B$7+1)*Setup!$B$22</f>
        <v>0</v>
      </c>
      <c r="S648" s="0" t="n">
        <f aca="false">SUMPRODUCT('5N inverse'!$A$17:$Y$17,'5N mesh'!$B$37:$Z$37,$E647:$AC647)+'5N inverse'!$A$17*$C648/Setup!$B$17+INDEX('5N inverse'!$A$17:$Y$17,1,'5N mesh'!$B$7+1)*Setup!$B$22</f>
        <v>0</v>
      </c>
      <c r="T648" s="0" t="n">
        <f aca="false">SUMPRODUCT('5N inverse'!$A$18:$Y$18,'5N mesh'!$B$37:$Z$37,$E647:$AC647)+'5N inverse'!$A$18*$C648/Setup!$B$17+INDEX('5N inverse'!$A$18:$Y$18,1,'5N mesh'!$B$7+1)*Setup!$B$22</f>
        <v>0</v>
      </c>
      <c r="U648" s="0" t="n">
        <f aca="false">SUMPRODUCT('5N inverse'!$A$19:$Y$19,'5N mesh'!$B$37:$Z$37,$E647:$AC647)+'5N inverse'!$A$19*$C648/Setup!$B$17+INDEX('5N inverse'!$A$19:$Y$19,1,'5N mesh'!$B$7+1)*Setup!$B$22</f>
        <v>0</v>
      </c>
      <c r="V648" s="0" t="n">
        <f aca="false">SUMPRODUCT('5N inverse'!$A$20:$Y$20,'5N mesh'!$B$37:$Z$37,$E647:$AC647)+'5N inverse'!$A$20*$C648/Setup!$B$17+INDEX('5N inverse'!$A$20:$Y$20,1,'5N mesh'!$B$7+1)*Setup!$B$22</f>
        <v>0</v>
      </c>
      <c r="W648" s="0" t="n">
        <f aca="false">SUMPRODUCT('5N inverse'!$A$21:$Y$21,'5N mesh'!$B$37:$Z$37,$E647:$AC647)+'5N inverse'!$A$21*$C648/Setup!$B$17+INDEX('5N inverse'!$A$21:$Y$21,1,'5N mesh'!$B$7+1)*Setup!$B$22</f>
        <v>0</v>
      </c>
      <c r="X648" s="0" t="n">
        <f aca="false">SUMPRODUCT('5N inverse'!$A$22:$Y$22,'5N mesh'!$B$37:$Z$37,$E647:$AC647)+'5N inverse'!$A$22*$C648/Setup!$B$17+INDEX('5N inverse'!$A$22:$Y$22,1,'5N mesh'!$B$7+1)*Setup!$B$22</f>
        <v>0</v>
      </c>
      <c r="Y648" s="0" t="n">
        <f aca="false">SUMPRODUCT('5N inverse'!$A$23:$Y$23,'5N mesh'!$B$37:$Z$37,$E647:$AC647)+'5N inverse'!$A$23*$C648/Setup!$B$17+INDEX('5N inverse'!$A$23:$Y$23,1,'5N mesh'!$B$7+1)*Setup!$B$22</f>
        <v>0</v>
      </c>
      <c r="Z648" s="0" t="n">
        <f aca="false">SUMPRODUCT('5N inverse'!$A$24:$Y$24,'5N mesh'!$B$37:$Z$37,$E647:$AC647)+'5N inverse'!$A$24*$C648/Setup!$B$17+INDEX('5N inverse'!$A$24:$Y$24,1,'5N mesh'!$B$7+1)*Setup!$B$22</f>
        <v>0</v>
      </c>
      <c r="AA648" s="0" t="n">
        <f aca="false">SUMPRODUCT('5N inverse'!$A$25:$Y$25,'5N mesh'!$B$37:$Z$37,$E647:$AC647)+'5N inverse'!$A$25*$C648/Setup!$B$17+INDEX('5N inverse'!$A$25:$Y$25,1,'5N mesh'!$B$7+1)*Setup!$B$22</f>
        <v>0</v>
      </c>
      <c r="AB648" s="0" t="n">
        <f aca="false">SUMPRODUCT('5N inverse'!$A$26:$Y$26,'5N mesh'!$B$37:$Z$37,$E647:$AC647)+'5N inverse'!$A$26*$C648/Setup!$B$17+INDEX('5N inverse'!$A$26:$Y$26,1,'5N mesh'!$B$7+1)*Setup!$B$22</f>
        <v>0</v>
      </c>
      <c r="AC648" s="0" t="n">
        <f aca="false">SUMPRODUCT('5N inverse'!$A$27:$Y$27,'5N mesh'!$B$37:$Z$37,$E647:$AC647)+'5N inverse'!$A$27*$C648/Setup!$B$17+INDEX('5N inverse'!$A$27:$Y$27,1,'5N mesh'!$B$7+1)*Setup!$B$22</f>
        <v>0</v>
      </c>
    </row>
    <row r="649" customFormat="false" ht="15" hidden="false" customHeight="false" outlineLevel="0" collapsed="false">
      <c r="A649" s="0" t="n">
        <v>644</v>
      </c>
      <c r="B649" s="0" t="n">
        <f aca="false">A649*Setup!$B$11/3600</f>
        <v>53.6666666666667</v>
      </c>
      <c r="C649" s="0" t="n">
        <f aca="false">Setup!$B$7+Setup!$B$8*COS(2*PI()*(B649-Setup!$B$9)/24)</f>
        <v>20.3747688518534</v>
      </c>
      <c r="D649" s="0" t="n">
        <f aca="false">(C649-E649)/Setup!$B$17</f>
        <v>-12.862514091977</v>
      </c>
      <c r="E649" s="0" t="n">
        <f aca="false">SUMPRODUCT('5N inverse'!$A$3:$Y$3,'5N mesh'!$B$37:$Z$37,$E648:$AC648)+'5N inverse'!$A$3*$C649/Setup!$B$17+INDEX('5N inverse'!$A$3:$Y$3,1,'5N mesh'!$B$7+1)*Setup!$B$22</f>
        <v>22.0468956838104</v>
      </c>
      <c r="F649" s="0" t="n">
        <f aca="false">SUMPRODUCT('5N inverse'!$A$4:$Y$4,'5N mesh'!$B$37:$Z$37,$E648:$AC648)+'5N inverse'!$A$4*$C649/Setup!$B$17+INDEX('5N inverse'!$A$4:$Y$4,1,'5N mesh'!$B$7+1)*Setup!$B$22</f>
        <v>20.883522718343</v>
      </c>
      <c r="G649" s="0" t="n">
        <f aca="false">SUMPRODUCT('5N inverse'!$A$5:$Y$5,'5N mesh'!$B$37:$Z$37,$E648:$AC648)+'5N inverse'!$A$5*$C649/Setup!$B$17+INDEX('5N inverse'!$A$5:$Y$5,1,'5N mesh'!$B$7+1)*Setup!$B$22</f>
        <v>18.5567767874081</v>
      </c>
      <c r="H649" s="0" t="n">
        <f aca="false">SUMPRODUCT('5N inverse'!$A$6:$Y$6,'5N mesh'!$B$37:$Z$37,$E648:$AC648)+'5N inverse'!$A$6*$C649/Setup!$B$17+INDEX('5N inverse'!$A$6:$Y$6,1,'5N mesh'!$B$7+1)*Setup!$B$22</f>
        <v>16.2300308564733</v>
      </c>
      <c r="I649" s="0" t="n">
        <f aca="false">SUMPRODUCT('5N inverse'!$A$7:$Y$7,'5N mesh'!$B$37:$Z$37,$E648:$AC648)+'5N inverse'!$A$7*$C649/Setup!$B$17+INDEX('5N inverse'!$A$7:$Y$7,1,'5N mesh'!$B$7+1)*Setup!$B$22</f>
        <v>15.0666578910059</v>
      </c>
      <c r="J649" s="0" t="n">
        <f aca="false">SUMPRODUCT('5N inverse'!$A$8:$Y$8,'5N mesh'!$B$37:$Z$37,$E648:$AC648)+'5N inverse'!$A$8*$C649/Setup!$B$17+INDEX('5N inverse'!$A$8:$Y$8,1,'5N mesh'!$B$7+1)*Setup!$B$22</f>
        <v>0</v>
      </c>
      <c r="K649" s="0" t="n">
        <f aca="false">SUMPRODUCT('5N inverse'!$A$9:$Y$9,'5N mesh'!$B$37:$Z$37,$E648:$AC648)+'5N inverse'!$A$9*$C649/Setup!$B$17+INDEX('5N inverse'!$A$9:$Y$9,1,'5N mesh'!$B$7+1)*Setup!$B$22</f>
        <v>0</v>
      </c>
      <c r="L649" s="0" t="n">
        <f aca="false">SUMPRODUCT('5N inverse'!$A$10:$Y$10,'5N mesh'!$B$37:$Z$37,$E648:$AC648)+'5N inverse'!$A$10*$C649/Setup!$B$17+INDEX('5N inverse'!$A$10:$Y$10,1,'5N mesh'!$B$7+1)*Setup!$B$22</f>
        <v>0</v>
      </c>
      <c r="M649" s="0" t="n">
        <f aca="false">SUMPRODUCT('5N inverse'!$A$11:$Y$11,'5N mesh'!$B$37:$Z$37,$E648:$AC648)+'5N inverse'!$A$11*$C649/Setup!$B$17+INDEX('5N inverse'!$A$11:$Y$11,1,'5N mesh'!$B$7+1)*Setup!$B$22</f>
        <v>0</v>
      </c>
      <c r="N649" s="0" t="n">
        <f aca="false">SUMPRODUCT('5N inverse'!$A$12:$Y$12,'5N mesh'!$B$37:$Z$37,$E648:$AC648)+'5N inverse'!$A$12*$C649/Setup!$B$17+INDEX('5N inverse'!$A$12:$Y$12,1,'5N mesh'!$B$7+1)*Setup!$B$22</f>
        <v>0</v>
      </c>
      <c r="O649" s="0" t="n">
        <f aca="false">SUMPRODUCT('5N inverse'!$A$13:$Y$13,'5N mesh'!$B$37:$Z$37,$E648:$AC648)+'5N inverse'!$A$13*$C649/Setup!$B$17+INDEX('5N inverse'!$A$13:$Y$13,1,'5N mesh'!$B$7+1)*Setup!$B$22</f>
        <v>0</v>
      </c>
      <c r="P649" s="0" t="n">
        <f aca="false">SUMPRODUCT('5N inverse'!$A$14:$Y$14,'5N mesh'!$B$37:$Z$37,$E648:$AC648)+'5N inverse'!$A$14*$C649/Setup!$B$17+INDEX('5N inverse'!$A$14:$Y$14,1,'5N mesh'!$B$7+1)*Setup!$B$22</f>
        <v>0</v>
      </c>
      <c r="Q649" s="0" t="n">
        <f aca="false">SUMPRODUCT('5N inverse'!$A$15:$Y$15,'5N mesh'!$B$37:$Z$37,$E648:$AC648)+'5N inverse'!$A$15*$C649/Setup!$B$17+INDEX('5N inverse'!$A$15:$Y$15,1,'5N mesh'!$B$7+1)*Setup!$B$22</f>
        <v>0</v>
      </c>
      <c r="R649" s="0" t="n">
        <f aca="false">SUMPRODUCT('5N inverse'!$A$16:$Y$16,'5N mesh'!$B$37:$Z$37,$E648:$AC648)+'5N inverse'!$A$16*$C649/Setup!$B$17+INDEX('5N inverse'!$A$16:$Y$16,1,'5N mesh'!$B$7+1)*Setup!$B$22</f>
        <v>0</v>
      </c>
      <c r="S649" s="0" t="n">
        <f aca="false">SUMPRODUCT('5N inverse'!$A$17:$Y$17,'5N mesh'!$B$37:$Z$37,$E648:$AC648)+'5N inverse'!$A$17*$C649/Setup!$B$17+INDEX('5N inverse'!$A$17:$Y$17,1,'5N mesh'!$B$7+1)*Setup!$B$22</f>
        <v>0</v>
      </c>
      <c r="T649" s="0" t="n">
        <f aca="false">SUMPRODUCT('5N inverse'!$A$18:$Y$18,'5N mesh'!$B$37:$Z$37,$E648:$AC648)+'5N inverse'!$A$18*$C649/Setup!$B$17+INDEX('5N inverse'!$A$18:$Y$18,1,'5N mesh'!$B$7+1)*Setup!$B$22</f>
        <v>0</v>
      </c>
      <c r="U649" s="0" t="n">
        <f aca="false">SUMPRODUCT('5N inverse'!$A$19:$Y$19,'5N mesh'!$B$37:$Z$37,$E648:$AC648)+'5N inverse'!$A$19*$C649/Setup!$B$17+INDEX('5N inverse'!$A$19:$Y$19,1,'5N mesh'!$B$7+1)*Setup!$B$22</f>
        <v>0</v>
      </c>
      <c r="V649" s="0" t="n">
        <f aca="false">SUMPRODUCT('5N inverse'!$A$20:$Y$20,'5N mesh'!$B$37:$Z$37,$E648:$AC648)+'5N inverse'!$A$20*$C649/Setup!$B$17+INDEX('5N inverse'!$A$20:$Y$20,1,'5N mesh'!$B$7+1)*Setup!$B$22</f>
        <v>0</v>
      </c>
      <c r="W649" s="0" t="n">
        <f aca="false">SUMPRODUCT('5N inverse'!$A$21:$Y$21,'5N mesh'!$B$37:$Z$37,$E648:$AC648)+'5N inverse'!$A$21*$C649/Setup!$B$17+INDEX('5N inverse'!$A$21:$Y$21,1,'5N mesh'!$B$7+1)*Setup!$B$22</f>
        <v>0</v>
      </c>
      <c r="X649" s="0" t="n">
        <f aca="false">SUMPRODUCT('5N inverse'!$A$22:$Y$22,'5N mesh'!$B$37:$Z$37,$E648:$AC648)+'5N inverse'!$A$22*$C649/Setup!$B$17+INDEX('5N inverse'!$A$22:$Y$22,1,'5N mesh'!$B$7+1)*Setup!$B$22</f>
        <v>0</v>
      </c>
      <c r="Y649" s="0" t="n">
        <f aca="false">SUMPRODUCT('5N inverse'!$A$23:$Y$23,'5N mesh'!$B$37:$Z$37,$E648:$AC648)+'5N inverse'!$A$23*$C649/Setup!$B$17+INDEX('5N inverse'!$A$23:$Y$23,1,'5N mesh'!$B$7+1)*Setup!$B$22</f>
        <v>0</v>
      </c>
      <c r="Z649" s="0" t="n">
        <f aca="false">SUMPRODUCT('5N inverse'!$A$24:$Y$24,'5N mesh'!$B$37:$Z$37,$E648:$AC648)+'5N inverse'!$A$24*$C649/Setup!$B$17+INDEX('5N inverse'!$A$24:$Y$24,1,'5N mesh'!$B$7+1)*Setup!$B$22</f>
        <v>0</v>
      </c>
      <c r="AA649" s="0" t="n">
        <f aca="false">SUMPRODUCT('5N inverse'!$A$25:$Y$25,'5N mesh'!$B$37:$Z$37,$E648:$AC648)+'5N inverse'!$A$25*$C649/Setup!$B$17+INDEX('5N inverse'!$A$25:$Y$25,1,'5N mesh'!$B$7+1)*Setup!$B$22</f>
        <v>0</v>
      </c>
      <c r="AB649" s="0" t="n">
        <f aca="false">SUMPRODUCT('5N inverse'!$A$26:$Y$26,'5N mesh'!$B$37:$Z$37,$E648:$AC648)+'5N inverse'!$A$26*$C649/Setup!$B$17+INDEX('5N inverse'!$A$26:$Y$26,1,'5N mesh'!$B$7+1)*Setup!$B$22</f>
        <v>0</v>
      </c>
      <c r="AC649" s="0" t="n">
        <f aca="false">SUMPRODUCT('5N inverse'!$A$27:$Y$27,'5N mesh'!$B$37:$Z$37,$E648:$AC648)+'5N inverse'!$A$27*$C649/Setup!$B$17+INDEX('5N inverse'!$A$27:$Y$27,1,'5N mesh'!$B$7+1)*Setup!$B$22</f>
        <v>0</v>
      </c>
    </row>
    <row r="650" customFormat="false" ht="15" hidden="false" customHeight="false" outlineLevel="0" collapsed="false">
      <c r="A650" s="0" t="n">
        <v>645</v>
      </c>
      <c r="B650" s="0" t="n">
        <f aca="false">A650*Setup!$B$11/3600</f>
        <v>53.75</v>
      </c>
      <c r="C650" s="0" t="n">
        <f aca="false">Setup!$B$7+Setup!$B$8*COS(2*PI()*(B650-Setup!$B$9)/24)</f>
        <v>20.4125090338692</v>
      </c>
      <c r="D650" s="0" t="n">
        <f aca="false">(C650-E650)/Setup!$B$17</f>
        <v>-12.3902510876496</v>
      </c>
      <c r="E650" s="0" t="n">
        <f aca="false">SUMPRODUCT('5N inverse'!$A$3:$Y$3,'5N mesh'!$B$37:$Z$37,$E649:$AC649)+'5N inverse'!$A$3*$C650/Setup!$B$17+INDEX('5N inverse'!$A$3:$Y$3,1,'5N mesh'!$B$7+1)*Setup!$B$22</f>
        <v>22.0232416752637</v>
      </c>
      <c r="F650" s="0" t="n">
        <f aca="false">SUMPRODUCT('5N inverse'!$A$4:$Y$4,'5N mesh'!$B$37:$Z$37,$E649:$AC649)+'5N inverse'!$A$4*$C650/Setup!$B$17+INDEX('5N inverse'!$A$4:$Y$4,1,'5N mesh'!$B$7+1)*Setup!$B$22</f>
        <v>20.8637632270185</v>
      </c>
      <c r="G650" s="0" t="n">
        <f aca="false">SUMPRODUCT('5N inverse'!$A$5:$Y$5,'5N mesh'!$B$37:$Z$37,$E649:$AC649)+'5N inverse'!$A$5*$C650/Setup!$B$17+INDEX('5N inverse'!$A$5:$Y$5,1,'5N mesh'!$B$7+1)*Setup!$B$22</f>
        <v>18.5448063305281</v>
      </c>
      <c r="H650" s="0" t="n">
        <f aca="false">SUMPRODUCT('5N inverse'!$A$6:$Y$6,'5N mesh'!$B$37:$Z$37,$E649:$AC649)+'5N inverse'!$A$6*$C650/Setup!$B$17+INDEX('5N inverse'!$A$6:$Y$6,1,'5N mesh'!$B$7+1)*Setup!$B$22</f>
        <v>16.2258494340377</v>
      </c>
      <c r="I650" s="0" t="n">
        <f aca="false">SUMPRODUCT('5N inverse'!$A$7:$Y$7,'5N mesh'!$B$37:$Z$37,$E649:$AC649)+'5N inverse'!$A$7*$C650/Setup!$B$17+INDEX('5N inverse'!$A$7:$Y$7,1,'5N mesh'!$B$7+1)*Setup!$B$22</f>
        <v>15.0663709857925</v>
      </c>
      <c r="J650" s="0" t="n">
        <f aca="false">SUMPRODUCT('5N inverse'!$A$8:$Y$8,'5N mesh'!$B$37:$Z$37,$E649:$AC649)+'5N inverse'!$A$8*$C650/Setup!$B$17+INDEX('5N inverse'!$A$8:$Y$8,1,'5N mesh'!$B$7+1)*Setup!$B$22</f>
        <v>0</v>
      </c>
      <c r="K650" s="0" t="n">
        <f aca="false">SUMPRODUCT('5N inverse'!$A$9:$Y$9,'5N mesh'!$B$37:$Z$37,$E649:$AC649)+'5N inverse'!$A$9*$C650/Setup!$B$17+INDEX('5N inverse'!$A$9:$Y$9,1,'5N mesh'!$B$7+1)*Setup!$B$22</f>
        <v>0</v>
      </c>
      <c r="L650" s="0" t="n">
        <f aca="false">SUMPRODUCT('5N inverse'!$A$10:$Y$10,'5N mesh'!$B$37:$Z$37,$E649:$AC649)+'5N inverse'!$A$10*$C650/Setup!$B$17+INDEX('5N inverse'!$A$10:$Y$10,1,'5N mesh'!$B$7+1)*Setup!$B$22</f>
        <v>0</v>
      </c>
      <c r="M650" s="0" t="n">
        <f aca="false">SUMPRODUCT('5N inverse'!$A$11:$Y$11,'5N mesh'!$B$37:$Z$37,$E649:$AC649)+'5N inverse'!$A$11*$C650/Setup!$B$17+INDEX('5N inverse'!$A$11:$Y$11,1,'5N mesh'!$B$7+1)*Setup!$B$22</f>
        <v>0</v>
      </c>
      <c r="N650" s="0" t="n">
        <f aca="false">SUMPRODUCT('5N inverse'!$A$12:$Y$12,'5N mesh'!$B$37:$Z$37,$E649:$AC649)+'5N inverse'!$A$12*$C650/Setup!$B$17+INDEX('5N inverse'!$A$12:$Y$12,1,'5N mesh'!$B$7+1)*Setup!$B$22</f>
        <v>0</v>
      </c>
      <c r="O650" s="0" t="n">
        <f aca="false">SUMPRODUCT('5N inverse'!$A$13:$Y$13,'5N mesh'!$B$37:$Z$37,$E649:$AC649)+'5N inverse'!$A$13*$C650/Setup!$B$17+INDEX('5N inverse'!$A$13:$Y$13,1,'5N mesh'!$B$7+1)*Setup!$B$22</f>
        <v>0</v>
      </c>
      <c r="P650" s="0" t="n">
        <f aca="false">SUMPRODUCT('5N inverse'!$A$14:$Y$14,'5N mesh'!$B$37:$Z$37,$E649:$AC649)+'5N inverse'!$A$14*$C650/Setup!$B$17+INDEX('5N inverse'!$A$14:$Y$14,1,'5N mesh'!$B$7+1)*Setup!$B$22</f>
        <v>0</v>
      </c>
      <c r="Q650" s="0" t="n">
        <f aca="false">SUMPRODUCT('5N inverse'!$A$15:$Y$15,'5N mesh'!$B$37:$Z$37,$E649:$AC649)+'5N inverse'!$A$15*$C650/Setup!$B$17+INDEX('5N inverse'!$A$15:$Y$15,1,'5N mesh'!$B$7+1)*Setup!$B$22</f>
        <v>0</v>
      </c>
      <c r="R650" s="0" t="n">
        <f aca="false">SUMPRODUCT('5N inverse'!$A$16:$Y$16,'5N mesh'!$B$37:$Z$37,$E649:$AC649)+'5N inverse'!$A$16*$C650/Setup!$B$17+INDEX('5N inverse'!$A$16:$Y$16,1,'5N mesh'!$B$7+1)*Setup!$B$22</f>
        <v>0</v>
      </c>
      <c r="S650" s="0" t="n">
        <f aca="false">SUMPRODUCT('5N inverse'!$A$17:$Y$17,'5N mesh'!$B$37:$Z$37,$E649:$AC649)+'5N inverse'!$A$17*$C650/Setup!$B$17+INDEX('5N inverse'!$A$17:$Y$17,1,'5N mesh'!$B$7+1)*Setup!$B$22</f>
        <v>0</v>
      </c>
      <c r="T650" s="0" t="n">
        <f aca="false">SUMPRODUCT('5N inverse'!$A$18:$Y$18,'5N mesh'!$B$37:$Z$37,$E649:$AC649)+'5N inverse'!$A$18*$C650/Setup!$B$17+INDEX('5N inverse'!$A$18:$Y$18,1,'5N mesh'!$B$7+1)*Setup!$B$22</f>
        <v>0</v>
      </c>
      <c r="U650" s="0" t="n">
        <f aca="false">SUMPRODUCT('5N inverse'!$A$19:$Y$19,'5N mesh'!$B$37:$Z$37,$E649:$AC649)+'5N inverse'!$A$19*$C650/Setup!$B$17+INDEX('5N inverse'!$A$19:$Y$19,1,'5N mesh'!$B$7+1)*Setup!$B$22</f>
        <v>0</v>
      </c>
      <c r="V650" s="0" t="n">
        <f aca="false">SUMPRODUCT('5N inverse'!$A$20:$Y$20,'5N mesh'!$B$37:$Z$37,$E649:$AC649)+'5N inverse'!$A$20*$C650/Setup!$B$17+INDEX('5N inverse'!$A$20:$Y$20,1,'5N mesh'!$B$7+1)*Setup!$B$22</f>
        <v>0</v>
      </c>
      <c r="W650" s="0" t="n">
        <f aca="false">SUMPRODUCT('5N inverse'!$A$21:$Y$21,'5N mesh'!$B$37:$Z$37,$E649:$AC649)+'5N inverse'!$A$21*$C650/Setup!$B$17+INDEX('5N inverse'!$A$21:$Y$21,1,'5N mesh'!$B$7+1)*Setup!$B$22</f>
        <v>0</v>
      </c>
      <c r="X650" s="0" t="n">
        <f aca="false">SUMPRODUCT('5N inverse'!$A$22:$Y$22,'5N mesh'!$B$37:$Z$37,$E649:$AC649)+'5N inverse'!$A$22*$C650/Setup!$B$17+INDEX('5N inverse'!$A$22:$Y$22,1,'5N mesh'!$B$7+1)*Setup!$B$22</f>
        <v>0</v>
      </c>
      <c r="Y650" s="0" t="n">
        <f aca="false">SUMPRODUCT('5N inverse'!$A$23:$Y$23,'5N mesh'!$B$37:$Z$37,$E649:$AC649)+'5N inverse'!$A$23*$C650/Setup!$B$17+INDEX('5N inverse'!$A$23:$Y$23,1,'5N mesh'!$B$7+1)*Setup!$B$22</f>
        <v>0</v>
      </c>
      <c r="Z650" s="0" t="n">
        <f aca="false">SUMPRODUCT('5N inverse'!$A$24:$Y$24,'5N mesh'!$B$37:$Z$37,$E649:$AC649)+'5N inverse'!$A$24*$C650/Setup!$B$17+INDEX('5N inverse'!$A$24:$Y$24,1,'5N mesh'!$B$7+1)*Setup!$B$22</f>
        <v>0</v>
      </c>
      <c r="AA650" s="0" t="n">
        <f aca="false">SUMPRODUCT('5N inverse'!$A$25:$Y$25,'5N mesh'!$B$37:$Z$37,$E649:$AC649)+'5N inverse'!$A$25*$C650/Setup!$B$17+INDEX('5N inverse'!$A$25:$Y$25,1,'5N mesh'!$B$7+1)*Setup!$B$22</f>
        <v>0</v>
      </c>
      <c r="AB650" s="0" t="n">
        <f aca="false">SUMPRODUCT('5N inverse'!$A$26:$Y$26,'5N mesh'!$B$37:$Z$37,$E649:$AC649)+'5N inverse'!$A$26*$C650/Setup!$B$17+INDEX('5N inverse'!$A$26:$Y$26,1,'5N mesh'!$B$7+1)*Setup!$B$22</f>
        <v>0</v>
      </c>
      <c r="AC650" s="0" t="n">
        <f aca="false">SUMPRODUCT('5N inverse'!$A$27:$Y$27,'5N mesh'!$B$37:$Z$37,$E649:$AC649)+'5N inverse'!$A$27*$C650/Setup!$B$17+INDEX('5N inverse'!$A$27:$Y$27,1,'5N mesh'!$B$7+1)*Setup!$B$22</f>
        <v>0</v>
      </c>
    </row>
    <row r="651" customFormat="false" ht="15" hidden="false" customHeight="false" outlineLevel="0" collapsed="false">
      <c r="A651" s="0" t="n">
        <v>646</v>
      </c>
      <c r="B651" s="0" t="n">
        <f aca="false">A651*Setup!$B$11/3600</f>
        <v>53.8333333333333</v>
      </c>
      <c r="C651" s="0" t="n">
        <f aca="false">Setup!$B$7+Setup!$B$8*COS(2*PI()*(B651-Setup!$B$9)/24)</f>
        <v>20.4519566672871</v>
      </c>
      <c r="D651" s="0" t="n">
        <f aca="false">(C651-E651)/Setup!$B$17</f>
        <v>-11.9111966130521</v>
      </c>
      <c r="E651" s="0" t="n">
        <f aca="false">SUMPRODUCT('5N inverse'!$A$3:$Y$3,'5N mesh'!$B$37:$Z$37,$E650:$AC650)+'5N inverse'!$A$3*$C651/Setup!$B$17+INDEX('5N inverse'!$A$3:$Y$3,1,'5N mesh'!$B$7+1)*Setup!$B$22</f>
        <v>22.0004122269839</v>
      </c>
      <c r="F651" s="0" t="n">
        <f aca="false">SUMPRODUCT('5N inverse'!$A$4:$Y$4,'5N mesh'!$B$37:$Z$37,$E650:$AC650)+'5N inverse'!$A$4*$C651/Setup!$B$17+INDEX('5N inverse'!$A$4:$Y$4,1,'5N mesh'!$B$7+1)*Setup!$B$22</f>
        <v>20.844691506883</v>
      </c>
      <c r="G651" s="0" t="n">
        <f aca="false">SUMPRODUCT('5N inverse'!$A$5:$Y$5,'5N mesh'!$B$37:$Z$37,$E650:$AC650)+'5N inverse'!$A$5*$C651/Setup!$B$17+INDEX('5N inverse'!$A$5:$Y$5,1,'5N mesh'!$B$7+1)*Setup!$B$22</f>
        <v>18.5332500666814</v>
      </c>
      <c r="H651" s="0" t="n">
        <f aca="false">SUMPRODUCT('5N inverse'!$A$6:$Y$6,'5N mesh'!$B$37:$Z$37,$E650:$AC650)+'5N inverse'!$A$6*$C651/Setup!$B$17+INDEX('5N inverse'!$A$6:$Y$6,1,'5N mesh'!$B$7+1)*Setup!$B$22</f>
        <v>16.2218086264797</v>
      </c>
      <c r="I651" s="0" t="n">
        <f aca="false">SUMPRODUCT('5N inverse'!$A$7:$Y$7,'5N mesh'!$B$37:$Z$37,$E650:$AC650)+'5N inverse'!$A$7*$C651/Setup!$B$17+INDEX('5N inverse'!$A$7:$Y$7,1,'5N mesh'!$B$7+1)*Setup!$B$22</f>
        <v>15.0660879063789</v>
      </c>
      <c r="J651" s="0" t="n">
        <f aca="false">SUMPRODUCT('5N inverse'!$A$8:$Y$8,'5N mesh'!$B$37:$Z$37,$E650:$AC650)+'5N inverse'!$A$8*$C651/Setup!$B$17+INDEX('5N inverse'!$A$8:$Y$8,1,'5N mesh'!$B$7+1)*Setup!$B$22</f>
        <v>0</v>
      </c>
      <c r="K651" s="0" t="n">
        <f aca="false">SUMPRODUCT('5N inverse'!$A$9:$Y$9,'5N mesh'!$B$37:$Z$37,$E650:$AC650)+'5N inverse'!$A$9*$C651/Setup!$B$17+INDEX('5N inverse'!$A$9:$Y$9,1,'5N mesh'!$B$7+1)*Setup!$B$22</f>
        <v>0</v>
      </c>
      <c r="L651" s="0" t="n">
        <f aca="false">SUMPRODUCT('5N inverse'!$A$10:$Y$10,'5N mesh'!$B$37:$Z$37,$E650:$AC650)+'5N inverse'!$A$10*$C651/Setup!$B$17+INDEX('5N inverse'!$A$10:$Y$10,1,'5N mesh'!$B$7+1)*Setup!$B$22</f>
        <v>0</v>
      </c>
      <c r="M651" s="0" t="n">
        <f aca="false">SUMPRODUCT('5N inverse'!$A$11:$Y$11,'5N mesh'!$B$37:$Z$37,$E650:$AC650)+'5N inverse'!$A$11*$C651/Setup!$B$17+INDEX('5N inverse'!$A$11:$Y$11,1,'5N mesh'!$B$7+1)*Setup!$B$22</f>
        <v>0</v>
      </c>
      <c r="N651" s="0" t="n">
        <f aca="false">SUMPRODUCT('5N inverse'!$A$12:$Y$12,'5N mesh'!$B$37:$Z$37,$E650:$AC650)+'5N inverse'!$A$12*$C651/Setup!$B$17+INDEX('5N inverse'!$A$12:$Y$12,1,'5N mesh'!$B$7+1)*Setup!$B$22</f>
        <v>0</v>
      </c>
      <c r="O651" s="0" t="n">
        <f aca="false">SUMPRODUCT('5N inverse'!$A$13:$Y$13,'5N mesh'!$B$37:$Z$37,$E650:$AC650)+'5N inverse'!$A$13*$C651/Setup!$B$17+INDEX('5N inverse'!$A$13:$Y$13,1,'5N mesh'!$B$7+1)*Setup!$B$22</f>
        <v>0</v>
      </c>
      <c r="P651" s="0" t="n">
        <f aca="false">SUMPRODUCT('5N inverse'!$A$14:$Y$14,'5N mesh'!$B$37:$Z$37,$E650:$AC650)+'5N inverse'!$A$14*$C651/Setup!$B$17+INDEX('5N inverse'!$A$14:$Y$14,1,'5N mesh'!$B$7+1)*Setup!$B$22</f>
        <v>0</v>
      </c>
      <c r="Q651" s="0" t="n">
        <f aca="false">SUMPRODUCT('5N inverse'!$A$15:$Y$15,'5N mesh'!$B$37:$Z$37,$E650:$AC650)+'5N inverse'!$A$15*$C651/Setup!$B$17+INDEX('5N inverse'!$A$15:$Y$15,1,'5N mesh'!$B$7+1)*Setup!$B$22</f>
        <v>0</v>
      </c>
      <c r="R651" s="0" t="n">
        <f aca="false">SUMPRODUCT('5N inverse'!$A$16:$Y$16,'5N mesh'!$B$37:$Z$37,$E650:$AC650)+'5N inverse'!$A$16*$C651/Setup!$B$17+INDEX('5N inverse'!$A$16:$Y$16,1,'5N mesh'!$B$7+1)*Setup!$B$22</f>
        <v>0</v>
      </c>
      <c r="S651" s="0" t="n">
        <f aca="false">SUMPRODUCT('5N inverse'!$A$17:$Y$17,'5N mesh'!$B$37:$Z$37,$E650:$AC650)+'5N inverse'!$A$17*$C651/Setup!$B$17+INDEX('5N inverse'!$A$17:$Y$17,1,'5N mesh'!$B$7+1)*Setup!$B$22</f>
        <v>0</v>
      </c>
      <c r="T651" s="0" t="n">
        <f aca="false">SUMPRODUCT('5N inverse'!$A$18:$Y$18,'5N mesh'!$B$37:$Z$37,$E650:$AC650)+'5N inverse'!$A$18*$C651/Setup!$B$17+INDEX('5N inverse'!$A$18:$Y$18,1,'5N mesh'!$B$7+1)*Setup!$B$22</f>
        <v>0</v>
      </c>
      <c r="U651" s="0" t="n">
        <f aca="false">SUMPRODUCT('5N inverse'!$A$19:$Y$19,'5N mesh'!$B$37:$Z$37,$E650:$AC650)+'5N inverse'!$A$19*$C651/Setup!$B$17+INDEX('5N inverse'!$A$19:$Y$19,1,'5N mesh'!$B$7+1)*Setup!$B$22</f>
        <v>0</v>
      </c>
      <c r="V651" s="0" t="n">
        <f aca="false">SUMPRODUCT('5N inverse'!$A$20:$Y$20,'5N mesh'!$B$37:$Z$37,$E650:$AC650)+'5N inverse'!$A$20*$C651/Setup!$B$17+INDEX('5N inverse'!$A$20:$Y$20,1,'5N mesh'!$B$7+1)*Setup!$B$22</f>
        <v>0</v>
      </c>
      <c r="W651" s="0" t="n">
        <f aca="false">SUMPRODUCT('5N inverse'!$A$21:$Y$21,'5N mesh'!$B$37:$Z$37,$E650:$AC650)+'5N inverse'!$A$21*$C651/Setup!$B$17+INDEX('5N inverse'!$A$21:$Y$21,1,'5N mesh'!$B$7+1)*Setup!$B$22</f>
        <v>0</v>
      </c>
      <c r="X651" s="0" t="n">
        <f aca="false">SUMPRODUCT('5N inverse'!$A$22:$Y$22,'5N mesh'!$B$37:$Z$37,$E650:$AC650)+'5N inverse'!$A$22*$C651/Setup!$B$17+INDEX('5N inverse'!$A$22:$Y$22,1,'5N mesh'!$B$7+1)*Setup!$B$22</f>
        <v>0</v>
      </c>
      <c r="Y651" s="0" t="n">
        <f aca="false">SUMPRODUCT('5N inverse'!$A$23:$Y$23,'5N mesh'!$B$37:$Z$37,$E650:$AC650)+'5N inverse'!$A$23*$C651/Setup!$B$17+INDEX('5N inverse'!$A$23:$Y$23,1,'5N mesh'!$B$7+1)*Setup!$B$22</f>
        <v>0</v>
      </c>
      <c r="Z651" s="0" t="n">
        <f aca="false">SUMPRODUCT('5N inverse'!$A$24:$Y$24,'5N mesh'!$B$37:$Z$37,$E650:$AC650)+'5N inverse'!$A$24*$C651/Setup!$B$17+INDEX('5N inverse'!$A$24:$Y$24,1,'5N mesh'!$B$7+1)*Setup!$B$22</f>
        <v>0</v>
      </c>
      <c r="AA651" s="0" t="n">
        <f aca="false">SUMPRODUCT('5N inverse'!$A$25:$Y$25,'5N mesh'!$B$37:$Z$37,$E650:$AC650)+'5N inverse'!$A$25*$C651/Setup!$B$17+INDEX('5N inverse'!$A$25:$Y$25,1,'5N mesh'!$B$7+1)*Setup!$B$22</f>
        <v>0</v>
      </c>
      <c r="AB651" s="0" t="n">
        <f aca="false">SUMPRODUCT('5N inverse'!$A$26:$Y$26,'5N mesh'!$B$37:$Z$37,$E650:$AC650)+'5N inverse'!$A$26*$C651/Setup!$B$17+INDEX('5N inverse'!$A$26:$Y$26,1,'5N mesh'!$B$7+1)*Setup!$B$22</f>
        <v>0</v>
      </c>
      <c r="AC651" s="0" t="n">
        <f aca="false">SUMPRODUCT('5N inverse'!$A$27:$Y$27,'5N mesh'!$B$37:$Z$37,$E650:$AC650)+'5N inverse'!$A$27*$C651/Setup!$B$17+INDEX('5N inverse'!$A$27:$Y$27,1,'5N mesh'!$B$7+1)*Setup!$B$22</f>
        <v>0</v>
      </c>
    </row>
    <row r="652" customFormat="false" ht="15" hidden="false" customHeight="false" outlineLevel="0" collapsed="false">
      <c r="A652" s="0" t="n">
        <v>647</v>
      </c>
      <c r="B652" s="0" t="n">
        <f aca="false">A652*Setup!$B$11/3600</f>
        <v>53.9166666666667</v>
      </c>
      <c r="C652" s="0" t="n">
        <f aca="false">Setup!$B$7+Setup!$B$8*COS(2*PI()*(B652-Setup!$B$9)/24)</f>
        <v>20.49309297717</v>
      </c>
      <c r="D652" s="0" t="n">
        <f aca="false">(C652-E652)/Setup!$B$17</f>
        <v>-11.425578787302</v>
      </c>
      <c r="E652" s="0" t="n">
        <f aca="false">SUMPRODUCT('5N inverse'!$A$3:$Y$3,'5N mesh'!$B$37:$Z$37,$E651:$AC651)+'5N inverse'!$A$3*$C652/Setup!$B$17+INDEX('5N inverse'!$A$3:$Y$3,1,'5N mesh'!$B$7+1)*Setup!$B$22</f>
        <v>21.9784182195192</v>
      </c>
      <c r="F652" s="0" t="n">
        <f aca="false">SUMPRODUCT('5N inverse'!$A$4:$Y$4,'5N mesh'!$B$37:$Z$37,$E651:$AC651)+'5N inverse'!$A$4*$C652/Setup!$B$17+INDEX('5N inverse'!$A$4:$Y$4,1,'5N mesh'!$B$7+1)*Setup!$B$22</f>
        <v>20.8263166475461</v>
      </c>
      <c r="G652" s="0" t="n">
        <f aca="false">SUMPRODUCT('5N inverse'!$A$5:$Y$5,'5N mesh'!$B$37:$Z$37,$E651:$AC651)+'5N inverse'!$A$5*$C652/Setup!$B$17+INDEX('5N inverse'!$A$5:$Y$5,1,'5N mesh'!$B$7+1)*Setup!$B$22</f>
        <v>18.5221135035999</v>
      </c>
      <c r="H652" s="0" t="n">
        <f aca="false">SUMPRODUCT('5N inverse'!$A$6:$Y$6,'5N mesh'!$B$37:$Z$37,$E651:$AC651)+'5N inverse'!$A$6*$C652/Setup!$B$17+INDEX('5N inverse'!$A$6:$Y$6,1,'5N mesh'!$B$7+1)*Setup!$B$22</f>
        <v>16.2179103596537</v>
      </c>
      <c r="I652" s="0" t="n">
        <f aca="false">SUMPRODUCT('5N inverse'!$A$7:$Y$7,'5N mesh'!$B$37:$Z$37,$E651:$AC651)+'5N inverse'!$A$7*$C652/Setup!$B$17+INDEX('5N inverse'!$A$7:$Y$7,1,'5N mesh'!$B$7+1)*Setup!$B$22</f>
        <v>15.0658087876806</v>
      </c>
      <c r="J652" s="0" t="n">
        <f aca="false">SUMPRODUCT('5N inverse'!$A$8:$Y$8,'5N mesh'!$B$37:$Z$37,$E651:$AC651)+'5N inverse'!$A$8*$C652/Setup!$B$17+INDEX('5N inverse'!$A$8:$Y$8,1,'5N mesh'!$B$7+1)*Setup!$B$22</f>
        <v>0</v>
      </c>
      <c r="K652" s="0" t="n">
        <f aca="false">SUMPRODUCT('5N inverse'!$A$9:$Y$9,'5N mesh'!$B$37:$Z$37,$E651:$AC651)+'5N inverse'!$A$9*$C652/Setup!$B$17+INDEX('5N inverse'!$A$9:$Y$9,1,'5N mesh'!$B$7+1)*Setup!$B$22</f>
        <v>0</v>
      </c>
      <c r="L652" s="0" t="n">
        <f aca="false">SUMPRODUCT('5N inverse'!$A$10:$Y$10,'5N mesh'!$B$37:$Z$37,$E651:$AC651)+'5N inverse'!$A$10*$C652/Setup!$B$17+INDEX('5N inverse'!$A$10:$Y$10,1,'5N mesh'!$B$7+1)*Setup!$B$22</f>
        <v>0</v>
      </c>
      <c r="M652" s="0" t="n">
        <f aca="false">SUMPRODUCT('5N inverse'!$A$11:$Y$11,'5N mesh'!$B$37:$Z$37,$E651:$AC651)+'5N inverse'!$A$11*$C652/Setup!$B$17+INDEX('5N inverse'!$A$11:$Y$11,1,'5N mesh'!$B$7+1)*Setup!$B$22</f>
        <v>0</v>
      </c>
      <c r="N652" s="0" t="n">
        <f aca="false">SUMPRODUCT('5N inverse'!$A$12:$Y$12,'5N mesh'!$B$37:$Z$37,$E651:$AC651)+'5N inverse'!$A$12*$C652/Setup!$B$17+INDEX('5N inverse'!$A$12:$Y$12,1,'5N mesh'!$B$7+1)*Setup!$B$22</f>
        <v>0</v>
      </c>
      <c r="O652" s="0" t="n">
        <f aca="false">SUMPRODUCT('5N inverse'!$A$13:$Y$13,'5N mesh'!$B$37:$Z$37,$E651:$AC651)+'5N inverse'!$A$13*$C652/Setup!$B$17+INDEX('5N inverse'!$A$13:$Y$13,1,'5N mesh'!$B$7+1)*Setup!$B$22</f>
        <v>0</v>
      </c>
      <c r="P652" s="0" t="n">
        <f aca="false">SUMPRODUCT('5N inverse'!$A$14:$Y$14,'5N mesh'!$B$37:$Z$37,$E651:$AC651)+'5N inverse'!$A$14*$C652/Setup!$B$17+INDEX('5N inverse'!$A$14:$Y$14,1,'5N mesh'!$B$7+1)*Setup!$B$22</f>
        <v>0</v>
      </c>
      <c r="Q652" s="0" t="n">
        <f aca="false">SUMPRODUCT('5N inverse'!$A$15:$Y$15,'5N mesh'!$B$37:$Z$37,$E651:$AC651)+'5N inverse'!$A$15*$C652/Setup!$B$17+INDEX('5N inverse'!$A$15:$Y$15,1,'5N mesh'!$B$7+1)*Setup!$B$22</f>
        <v>0</v>
      </c>
      <c r="R652" s="0" t="n">
        <f aca="false">SUMPRODUCT('5N inverse'!$A$16:$Y$16,'5N mesh'!$B$37:$Z$37,$E651:$AC651)+'5N inverse'!$A$16*$C652/Setup!$B$17+INDEX('5N inverse'!$A$16:$Y$16,1,'5N mesh'!$B$7+1)*Setup!$B$22</f>
        <v>0</v>
      </c>
      <c r="S652" s="0" t="n">
        <f aca="false">SUMPRODUCT('5N inverse'!$A$17:$Y$17,'5N mesh'!$B$37:$Z$37,$E651:$AC651)+'5N inverse'!$A$17*$C652/Setup!$B$17+INDEX('5N inverse'!$A$17:$Y$17,1,'5N mesh'!$B$7+1)*Setup!$B$22</f>
        <v>0</v>
      </c>
      <c r="T652" s="0" t="n">
        <f aca="false">SUMPRODUCT('5N inverse'!$A$18:$Y$18,'5N mesh'!$B$37:$Z$37,$E651:$AC651)+'5N inverse'!$A$18*$C652/Setup!$B$17+INDEX('5N inverse'!$A$18:$Y$18,1,'5N mesh'!$B$7+1)*Setup!$B$22</f>
        <v>0</v>
      </c>
      <c r="U652" s="0" t="n">
        <f aca="false">SUMPRODUCT('5N inverse'!$A$19:$Y$19,'5N mesh'!$B$37:$Z$37,$E651:$AC651)+'5N inverse'!$A$19*$C652/Setup!$B$17+INDEX('5N inverse'!$A$19:$Y$19,1,'5N mesh'!$B$7+1)*Setup!$B$22</f>
        <v>0</v>
      </c>
      <c r="V652" s="0" t="n">
        <f aca="false">SUMPRODUCT('5N inverse'!$A$20:$Y$20,'5N mesh'!$B$37:$Z$37,$E651:$AC651)+'5N inverse'!$A$20*$C652/Setup!$B$17+INDEX('5N inverse'!$A$20:$Y$20,1,'5N mesh'!$B$7+1)*Setup!$B$22</f>
        <v>0</v>
      </c>
      <c r="W652" s="0" t="n">
        <f aca="false">SUMPRODUCT('5N inverse'!$A$21:$Y$21,'5N mesh'!$B$37:$Z$37,$E651:$AC651)+'5N inverse'!$A$21*$C652/Setup!$B$17+INDEX('5N inverse'!$A$21:$Y$21,1,'5N mesh'!$B$7+1)*Setup!$B$22</f>
        <v>0</v>
      </c>
      <c r="X652" s="0" t="n">
        <f aca="false">SUMPRODUCT('5N inverse'!$A$22:$Y$22,'5N mesh'!$B$37:$Z$37,$E651:$AC651)+'5N inverse'!$A$22*$C652/Setup!$B$17+INDEX('5N inverse'!$A$22:$Y$22,1,'5N mesh'!$B$7+1)*Setup!$B$22</f>
        <v>0</v>
      </c>
      <c r="Y652" s="0" t="n">
        <f aca="false">SUMPRODUCT('5N inverse'!$A$23:$Y$23,'5N mesh'!$B$37:$Z$37,$E651:$AC651)+'5N inverse'!$A$23*$C652/Setup!$B$17+INDEX('5N inverse'!$A$23:$Y$23,1,'5N mesh'!$B$7+1)*Setup!$B$22</f>
        <v>0</v>
      </c>
      <c r="Z652" s="0" t="n">
        <f aca="false">SUMPRODUCT('5N inverse'!$A$24:$Y$24,'5N mesh'!$B$37:$Z$37,$E651:$AC651)+'5N inverse'!$A$24*$C652/Setup!$B$17+INDEX('5N inverse'!$A$24:$Y$24,1,'5N mesh'!$B$7+1)*Setup!$B$22</f>
        <v>0</v>
      </c>
      <c r="AA652" s="0" t="n">
        <f aca="false">SUMPRODUCT('5N inverse'!$A$25:$Y$25,'5N mesh'!$B$37:$Z$37,$E651:$AC651)+'5N inverse'!$A$25*$C652/Setup!$B$17+INDEX('5N inverse'!$A$25:$Y$25,1,'5N mesh'!$B$7+1)*Setup!$B$22</f>
        <v>0</v>
      </c>
      <c r="AB652" s="0" t="n">
        <f aca="false">SUMPRODUCT('5N inverse'!$A$26:$Y$26,'5N mesh'!$B$37:$Z$37,$E651:$AC651)+'5N inverse'!$A$26*$C652/Setup!$B$17+INDEX('5N inverse'!$A$26:$Y$26,1,'5N mesh'!$B$7+1)*Setup!$B$22</f>
        <v>0</v>
      </c>
      <c r="AC652" s="0" t="n">
        <f aca="false">SUMPRODUCT('5N inverse'!$A$27:$Y$27,'5N mesh'!$B$37:$Z$37,$E651:$AC651)+'5N inverse'!$A$27*$C652/Setup!$B$17+INDEX('5N inverse'!$A$27:$Y$27,1,'5N mesh'!$B$7+1)*Setup!$B$22</f>
        <v>0</v>
      </c>
    </row>
    <row r="653" customFormat="false" ht="15" hidden="false" customHeight="false" outlineLevel="0" collapsed="false">
      <c r="A653" s="0" t="n">
        <v>648</v>
      </c>
      <c r="B653" s="0" t="n">
        <f aca="false">A653*Setup!$B$11/3600</f>
        <v>54</v>
      </c>
      <c r="C653" s="0" t="n">
        <f aca="false">Setup!$B$7+Setup!$B$8*COS(2*PI()*(B653-Setup!$B$9)/24)</f>
        <v>20.5358983848622</v>
      </c>
      <c r="D653" s="0" t="n">
        <f aca="false">(C653-E653)/Setup!$B$17</f>
        <v>-10.9336288517865</v>
      </c>
      <c r="E653" s="0" t="n">
        <f aca="false">SUMPRODUCT('5N inverse'!$A$3:$Y$3,'5N mesh'!$B$37:$Z$37,$E652:$AC652)+'5N inverse'!$A$3*$C653/Setup!$B$17+INDEX('5N inverse'!$A$3:$Y$3,1,'5N mesh'!$B$7+1)*Setup!$B$22</f>
        <v>21.9572701355945</v>
      </c>
      <c r="F653" s="0" t="n">
        <f aca="false">SUMPRODUCT('5N inverse'!$A$4:$Y$4,'5N mesh'!$B$37:$Z$37,$E652:$AC652)+'5N inverse'!$A$4*$C653/Setup!$B$17+INDEX('5N inverse'!$A$4:$Y$4,1,'5N mesh'!$B$7+1)*Setup!$B$22</f>
        <v>20.8086474067831</v>
      </c>
      <c r="G653" s="0" t="n">
        <f aca="false">SUMPRODUCT('5N inverse'!$A$5:$Y$5,'5N mesh'!$B$37:$Z$37,$E652:$AC652)+'5N inverse'!$A$5*$C653/Setup!$B$17+INDEX('5N inverse'!$A$5:$Y$5,1,'5N mesh'!$B$7+1)*Setup!$B$22</f>
        <v>18.5114019491602</v>
      </c>
      <c r="H653" s="0" t="n">
        <f aca="false">SUMPRODUCT('5N inverse'!$A$6:$Y$6,'5N mesh'!$B$37:$Z$37,$E652:$AC652)+'5N inverse'!$A$6*$C653/Setup!$B$17+INDEX('5N inverse'!$A$6:$Y$6,1,'5N mesh'!$B$7+1)*Setup!$B$22</f>
        <v>16.2141564915374</v>
      </c>
      <c r="I653" s="0" t="n">
        <f aca="false">SUMPRODUCT('5N inverse'!$A$7:$Y$7,'5N mesh'!$B$37:$Z$37,$E652:$AC652)+'5N inverse'!$A$7*$C653/Setup!$B$17+INDEX('5N inverse'!$A$7:$Y$7,1,'5N mesh'!$B$7+1)*Setup!$B$22</f>
        <v>15.065533762726</v>
      </c>
      <c r="J653" s="0" t="n">
        <f aca="false">SUMPRODUCT('5N inverse'!$A$8:$Y$8,'5N mesh'!$B$37:$Z$37,$E652:$AC652)+'5N inverse'!$A$8*$C653/Setup!$B$17+INDEX('5N inverse'!$A$8:$Y$8,1,'5N mesh'!$B$7+1)*Setup!$B$22</f>
        <v>0</v>
      </c>
      <c r="K653" s="0" t="n">
        <f aca="false">SUMPRODUCT('5N inverse'!$A$9:$Y$9,'5N mesh'!$B$37:$Z$37,$E652:$AC652)+'5N inverse'!$A$9*$C653/Setup!$B$17+INDEX('5N inverse'!$A$9:$Y$9,1,'5N mesh'!$B$7+1)*Setup!$B$22</f>
        <v>0</v>
      </c>
      <c r="L653" s="0" t="n">
        <f aca="false">SUMPRODUCT('5N inverse'!$A$10:$Y$10,'5N mesh'!$B$37:$Z$37,$E652:$AC652)+'5N inverse'!$A$10*$C653/Setup!$B$17+INDEX('5N inverse'!$A$10:$Y$10,1,'5N mesh'!$B$7+1)*Setup!$B$22</f>
        <v>0</v>
      </c>
      <c r="M653" s="0" t="n">
        <f aca="false">SUMPRODUCT('5N inverse'!$A$11:$Y$11,'5N mesh'!$B$37:$Z$37,$E652:$AC652)+'5N inverse'!$A$11*$C653/Setup!$B$17+INDEX('5N inverse'!$A$11:$Y$11,1,'5N mesh'!$B$7+1)*Setup!$B$22</f>
        <v>0</v>
      </c>
      <c r="N653" s="0" t="n">
        <f aca="false">SUMPRODUCT('5N inverse'!$A$12:$Y$12,'5N mesh'!$B$37:$Z$37,$E652:$AC652)+'5N inverse'!$A$12*$C653/Setup!$B$17+INDEX('5N inverse'!$A$12:$Y$12,1,'5N mesh'!$B$7+1)*Setup!$B$22</f>
        <v>0</v>
      </c>
      <c r="O653" s="0" t="n">
        <f aca="false">SUMPRODUCT('5N inverse'!$A$13:$Y$13,'5N mesh'!$B$37:$Z$37,$E652:$AC652)+'5N inverse'!$A$13*$C653/Setup!$B$17+INDEX('5N inverse'!$A$13:$Y$13,1,'5N mesh'!$B$7+1)*Setup!$B$22</f>
        <v>0</v>
      </c>
      <c r="P653" s="0" t="n">
        <f aca="false">SUMPRODUCT('5N inverse'!$A$14:$Y$14,'5N mesh'!$B$37:$Z$37,$E652:$AC652)+'5N inverse'!$A$14*$C653/Setup!$B$17+INDEX('5N inverse'!$A$14:$Y$14,1,'5N mesh'!$B$7+1)*Setup!$B$22</f>
        <v>0</v>
      </c>
      <c r="Q653" s="0" t="n">
        <f aca="false">SUMPRODUCT('5N inverse'!$A$15:$Y$15,'5N mesh'!$B$37:$Z$37,$E652:$AC652)+'5N inverse'!$A$15*$C653/Setup!$B$17+INDEX('5N inverse'!$A$15:$Y$15,1,'5N mesh'!$B$7+1)*Setup!$B$22</f>
        <v>0</v>
      </c>
      <c r="R653" s="0" t="n">
        <f aca="false">SUMPRODUCT('5N inverse'!$A$16:$Y$16,'5N mesh'!$B$37:$Z$37,$E652:$AC652)+'5N inverse'!$A$16*$C653/Setup!$B$17+INDEX('5N inverse'!$A$16:$Y$16,1,'5N mesh'!$B$7+1)*Setup!$B$22</f>
        <v>0</v>
      </c>
      <c r="S653" s="0" t="n">
        <f aca="false">SUMPRODUCT('5N inverse'!$A$17:$Y$17,'5N mesh'!$B$37:$Z$37,$E652:$AC652)+'5N inverse'!$A$17*$C653/Setup!$B$17+INDEX('5N inverse'!$A$17:$Y$17,1,'5N mesh'!$B$7+1)*Setup!$B$22</f>
        <v>0</v>
      </c>
      <c r="T653" s="0" t="n">
        <f aca="false">SUMPRODUCT('5N inverse'!$A$18:$Y$18,'5N mesh'!$B$37:$Z$37,$E652:$AC652)+'5N inverse'!$A$18*$C653/Setup!$B$17+INDEX('5N inverse'!$A$18:$Y$18,1,'5N mesh'!$B$7+1)*Setup!$B$22</f>
        <v>0</v>
      </c>
      <c r="U653" s="0" t="n">
        <f aca="false">SUMPRODUCT('5N inverse'!$A$19:$Y$19,'5N mesh'!$B$37:$Z$37,$E652:$AC652)+'5N inverse'!$A$19*$C653/Setup!$B$17+INDEX('5N inverse'!$A$19:$Y$19,1,'5N mesh'!$B$7+1)*Setup!$B$22</f>
        <v>0</v>
      </c>
      <c r="V653" s="0" t="n">
        <f aca="false">SUMPRODUCT('5N inverse'!$A$20:$Y$20,'5N mesh'!$B$37:$Z$37,$E652:$AC652)+'5N inverse'!$A$20*$C653/Setup!$B$17+INDEX('5N inverse'!$A$20:$Y$20,1,'5N mesh'!$B$7+1)*Setup!$B$22</f>
        <v>0</v>
      </c>
      <c r="W653" s="0" t="n">
        <f aca="false">SUMPRODUCT('5N inverse'!$A$21:$Y$21,'5N mesh'!$B$37:$Z$37,$E652:$AC652)+'5N inverse'!$A$21*$C653/Setup!$B$17+INDEX('5N inverse'!$A$21:$Y$21,1,'5N mesh'!$B$7+1)*Setup!$B$22</f>
        <v>0</v>
      </c>
      <c r="X653" s="0" t="n">
        <f aca="false">SUMPRODUCT('5N inverse'!$A$22:$Y$22,'5N mesh'!$B$37:$Z$37,$E652:$AC652)+'5N inverse'!$A$22*$C653/Setup!$B$17+INDEX('5N inverse'!$A$22:$Y$22,1,'5N mesh'!$B$7+1)*Setup!$B$22</f>
        <v>0</v>
      </c>
      <c r="Y653" s="0" t="n">
        <f aca="false">SUMPRODUCT('5N inverse'!$A$23:$Y$23,'5N mesh'!$B$37:$Z$37,$E652:$AC652)+'5N inverse'!$A$23*$C653/Setup!$B$17+INDEX('5N inverse'!$A$23:$Y$23,1,'5N mesh'!$B$7+1)*Setup!$B$22</f>
        <v>0</v>
      </c>
      <c r="Z653" s="0" t="n">
        <f aca="false">SUMPRODUCT('5N inverse'!$A$24:$Y$24,'5N mesh'!$B$37:$Z$37,$E652:$AC652)+'5N inverse'!$A$24*$C653/Setup!$B$17+INDEX('5N inverse'!$A$24:$Y$24,1,'5N mesh'!$B$7+1)*Setup!$B$22</f>
        <v>0</v>
      </c>
      <c r="AA653" s="0" t="n">
        <f aca="false">SUMPRODUCT('5N inverse'!$A$25:$Y$25,'5N mesh'!$B$37:$Z$37,$E652:$AC652)+'5N inverse'!$A$25*$C653/Setup!$B$17+INDEX('5N inverse'!$A$25:$Y$25,1,'5N mesh'!$B$7+1)*Setup!$B$22</f>
        <v>0</v>
      </c>
      <c r="AB653" s="0" t="n">
        <f aca="false">SUMPRODUCT('5N inverse'!$A$26:$Y$26,'5N mesh'!$B$37:$Z$37,$E652:$AC652)+'5N inverse'!$A$26*$C653/Setup!$B$17+INDEX('5N inverse'!$A$26:$Y$26,1,'5N mesh'!$B$7+1)*Setup!$B$22</f>
        <v>0</v>
      </c>
      <c r="AC653" s="0" t="n">
        <f aca="false">SUMPRODUCT('5N inverse'!$A$27:$Y$27,'5N mesh'!$B$37:$Z$37,$E652:$AC652)+'5N inverse'!$A$27*$C653/Setup!$B$17+INDEX('5N inverse'!$A$27:$Y$27,1,'5N mesh'!$B$7+1)*Setup!$B$22</f>
        <v>0</v>
      </c>
    </row>
    <row r="654" customFormat="false" ht="15" hidden="false" customHeight="false" outlineLevel="0" collapsed="false">
      <c r="A654" s="0" t="n">
        <v>649</v>
      </c>
      <c r="B654" s="0" t="n">
        <f aca="false">A654*Setup!$B$11/3600</f>
        <v>54.0833333333333</v>
      </c>
      <c r="C654" s="0" t="n">
        <f aca="false">Setup!$B$7+Setup!$B$8*COS(2*PI()*(B654-Setup!$B$9)/24)</f>
        <v>20.5803525173082</v>
      </c>
      <c r="D654" s="0" t="n">
        <f aca="false">(C654-E654)/Setup!$B$17</f>
        <v>-10.4355810601243</v>
      </c>
      <c r="E654" s="0" t="n">
        <f aca="false">SUMPRODUCT('5N inverse'!$A$3:$Y$3,'5N mesh'!$B$37:$Z$37,$E653:$AC653)+'5N inverse'!$A$3*$C654/Setup!$B$17+INDEX('5N inverse'!$A$3:$Y$3,1,'5N mesh'!$B$7+1)*Setup!$B$22</f>
        <v>21.9369780551244</v>
      </c>
      <c r="F654" s="0" t="n">
        <f aca="false">SUMPRODUCT('5N inverse'!$A$4:$Y$4,'5N mesh'!$B$37:$Z$37,$E653:$AC653)+'5N inverse'!$A$4*$C654/Setup!$B$17+INDEX('5N inverse'!$A$4:$Y$4,1,'5N mesh'!$B$7+1)*Setup!$B$22</f>
        <v>20.7916922063691</v>
      </c>
      <c r="G654" s="0" t="n">
        <f aca="false">SUMPRODUCT('5N inverse'!$A$5:$Y$5,'5N mesh'!$B$37:$Z$37,$E653:$AC653)+'5N inverse'!$A$5*$C654/Setup!$B$17+INDEX('5N inverse'!$A$5:$Y$5,1,'5N mesh'!$B$7+1)*Setup!$B$22</f>
        <v>18.5011205088584</v>
      </c>
      <c r="H654" s="0" t="n">
        <f aca="false">SUMPRODUCT('5N inverse'!$A$6:$Y$6,'5N mesh'!$B$37:$Z$37,$E653:$AC653)+'5N inverse'!$A$6*$C654/Setup!$B$17+INDEX('5N inverse'!$A$6:$Y$6,1,'5N mesh'!$B$7+1)*Setup!$B$22</f>
        <v>16.2105488113477</v>
      </c>
      <c r="I654" s="0" t="n">
        <f aca="false">SUMPRODUCT('5N inverse'!$A$7:$Y$7,'5N mesh'!$B$37:$Z$37,$E653:$AC653)+'5N inverse'!$A$7*$C654/Setup!$B$17+INDEX('5N inverse'!$A$7:$Y$7,1,'5N mesh'!$B$7+1)*Setup!$B$22</f>
        <v>15.0652629625924</v>
      </c>
      <c r="J654" s="0" t="n">
        <f aca="false">SUMPRODUCT('5N inverse'!$A$8:$Y$8,'5N mesh'!$B$37:$Z$37,$E653:$AC653)+'5N inverse'!$A$8*$C654/Setup!$B$17+INDEX('5N inverse'!$A$8:$Y$8,1,'5N mesh'!$B$7+1)*Setup!$B$22</f>
        <v>0</v>
      </c>
      <c r="K654" s="0" t="n">
        <f aca="false">SUMPRODUCT('5N inverse'!$A$9:$Y$9,'5N mesh'!$B$37:$Z$37,$E653:$AC653)+'5N inverse'!$A$9*$C654/Setup!$B$17+INDEX('5N inverse'!$A$9:$Y$9,1,'5N mesh'!$B$7+1)*Setup!$B$22</f>
        <v>0</v>
      </c>
      <c r="L654" s="0" t="n">
        <f aca="false">SUMPRODUCT('5N inverse'!$A$10:$Y$10,'5N mesh'!$B$37:$Z$37,$E653:$AC653)+'5N inverse'!$A$10*$C654/Setup!$B$17+INDEX('5N inverse'!$A$10:$Y$10,1,'5N mesh'!$B$7+1)*Setup!$B$22</f>
        <v>0</v>
      </c>
      <c r="M654" s="0" t="n">
        <f aca="false">SUMPRODUCT('5N inverse'!$A$11:$Y$11,'5N mesh'!$B$37:$Z$37,$E653:$AC653)+'5N inverse'!$A$11*$C654/Setup!$B$17+INDEX('5N inverse'!$A$11:$Y$11,1,'5N mesh'!$B$7+1)*Setup!$B$22</f>
        <v>0</v>
      </c>
      <c r="N654" s="0" t="n">
        <f aca="false">SUMPRODUCT('5N inverse'!$A$12:$Y$12,'5N mesh'!$B$37:$Z$37,$E653:$AC653)+'5N inverse'!$A$12*$C654/Setup!$B$17+INDEX('5N inverse'!$A$12:$Y$12,1,'5N mesh'!$B$7+1)*Setup!$B$22</f>
        <v>0</v>
      </c>
      <c r="O654" s="0" t="n">
        <f aca="false">SUMPRODUCT('5N inverse'!$A$13:$Y$13,'5N mesh'!$B$37:$Z$37,$E653:$AC653)+'5N inverse'!$A$13*$C654/Setup!$B$17+INDEX('5N inverse'!$A$13:$Y$13,1,'5N mesh'!$B$7+1)*Setup!$B$22</f>
        <v>0</v>
      </c>
      <c r="P654" s="0" t="n">
        <f aca="false">SUMPRODUCT('5N inverse'!$A$14:$Y$14,'5N mesh'!$B$37:$Z$37,$E653:$AC653)+'5N inverse'!$A$14*$C654/Setup!$B$17+INDEX('5N inverse'!$A$14:$Y$14,1,'5N mesh'!$B$7+1)*Setup!$B$22</f>
        <v>0</v>
      </c>
      <c r="Q654" s="0" t="n">
        <f aca="false">SUMPRODUCT('5N inverse'!$A$15:$Y$15,'5N mesh'!$B$37:$Z$37,$E653:$AC653)+'5N inverse'!$A$15*$C654/Setup!$B$17+INDEX('5N inverse'!$A$15:$Y$15,1,'5N mesh'!$B$7+1)*Setup!$B$22</f>
        <v>0</v>
      </c>
      <c r="R654" s="0" t="n">
        <f aca="false">SUMPRODUCT('5N inverse'!$A$16:$Y$16,'5N mesh'!$B$37:$Z$37,$E653:$AC653)+'5N inverse'!$A$16*$C654/Setup!$B$17+INDEX('5N inverse'!$A$16:$Y$16,1,'5N mesh'!$B$7+1)*Setup!$B$22</f>
        <v>0</v>
      </c>
      <c r="S654" s="0" t="n">
        <f aca="false">SUMPRODUCT('5N inverse'!$A$17:$Y$17,'5N mesh'!$B$37:$Z$37,$E653:$AC653)+'5N inverse'!$A$17*$C654/Setup!$B$17+INDEX('5N inverse'!$A$17:$Y$17,1,'5N mesh'!$B$7+1)*Setup!$B$22</f>
        <v>0</v>
      </c>
      <c r="T654" s="0" t="n">
        <f aca="false">SUMPRODUCT('5N inverse'!$A$18:$Y$18,'5N mesh'!$B$37:$Z$37,$E653:$AC653)+'5N inverse'!$A$18*$C654/Setup!$B$17+INDEX('5N inverse'!$A$18:$Y$18,1,'5N mesh'!$B$7+1)*Setup!$B$22</f>
        <v>0</v>
      </c>
      <c r="U654" s="0" t="n">
        <f aca="false">SUMPRODUCT('5N inverse'!$A$19:$Y$19,'5N mesh'!$B$37:$Z$37,$E653:$AC653)+'5N inverse'!$A$19*$C654/Setup!$B$17+INDEX('5N inverse'!$A$19:$Y$19,1,'5N mesh'!$B$7+1)*Setup!$B$22</f>
        <v>0</v>
      </c>
      <c r="V654" s="0" t="n">
        <f aca="false">SUMPRODUCT('5N inverse'!$A$20:$Y$20,'5N mesh'!$B$37:$Z$37,$E653:$AC653)+'5N inverse'!$A$20*$C654/Setup!$B$17+INDEX('5N inverse'!$A$20:$Y$20,1,'5N mesh'!$B$7+1)*Setup!$B$22</f>
        <v>0</v>
      </c>
      <c r="W654" s="0" t="n">
        <f aca="false">SUMPRODUCT('5N inverse'!$A$21:$Y$21,'5N mesh'!$B$37:$Z$37,$E653:$AC653)+'5N inverse'!$A$21*$C654/Setup!$B$17+INDEX('5N inverse'!$A$21:$Y$21,1,'5N mesh'!$B$7+1)*Setup!$B$22</f>
        <v>0</v>
      </c>
      <c r="X654" s="0" t="n">
        <f aca="false">SUMPRODUCT('5N inverse'!$A$22:$Y$22,'5N mesh'!$B$37:$Z$37,$E653:$AC653)+'5N inverse'!$A$22*$C654/Setup!$B$17+INDEX('5N inverse'!$A$22:$Y$22,1,'5N mesh'!$B$7+1)*Setup!$B$22</f>
        <v>0</v>
      </c>
      <c r="Y654" s="0" t="n">
        <f aca="false">SUMPRODUCT('5N inverse'!$A$23:$Y$23,'5N mesh'!$B$37:$Z$37,$E653:$AC653)+'5N inverse'!$A$23*$C654/Setup!$B$17+INDEX('5N inverse'!$A$23:$Y$23,1,'5N mesh'!$B$7+1)*Setup!$B$22</f>
        <v>0</v>
      </c>
      <c r="Z654" s="0" t="n">
        <f aca="false">SUMPRODUCT('5N inverse'!$A$24:$Y$24,'5N mesh'!$B$37:$Z$37,$E653:$AC653)+'5N inverse'!$A$24*$C654/Setup!$B$17+INDEX('5N inverse'!$A$24:$Y$24,1,'5N mesh'!$B$7+1)*Setup!$B$22</f>
        <v>0</v>
      </c>
      <c r="AA654" s="0" t="n">
        <f aca="false">SUMPRODUCT('5N inverse'!$A$25:$Y$25,'5N mesh'!$B$37:$Z$37,$E653:$AC653)+'5N inverse'!$A$25*$C654/Setup!$B$17+INDEX('5N inverse'!$A$25:$Y$25,1,'5N mesh'!$B$7+1)*Setup!$B$22</f>
        <v>0</v>
      </c>
      <c r="AB654" s="0" t="n">
        <f aca="false">SUMPRODUCT('5N inverse'!$A$26:$Y$26,'5N mesh'!$B$37:$Z$37,$E653:$AC653)+'5N inverse'!$A$26*$C654/Setup!$B$17+INDEX('5N inverse'!$A$26:$Y$26,1,'5N mesh'!$B$7+1)*Setup!$B$22</f>
        <v>0</v>
      </c>
      <c r="AC654" s="0" t="n">
        <f aca="false">SUMPRODUCT('5N inverse'!$A$27:$Y$27,'5N mesh'!$B$37:$Z$37,$E653:$AC653)+'5N inverse'!$A$27*$C654/Setup!$B$17+INDEX('5N inverse'!$A$27:$Y$27,1,'5N mesh'!$B$7+1)*Setup!$B$22</f>
        <v>0</v>
      </c>
    </row>
    <row r="655" customFormat="false" ht="15" hidden="false" customHeight="false" outlineLevel="0" collapsed="false">
      <c r="A655" s="0" t="n">
        <v>650</v>
      </c>
      <c r="B655" s="0" t="n">
        <f aca="false">A655*Setup!$B$11/3600</f>
        <v>54.1666666666667</v>
      </c>
      <c r="C655" s="0" t="n">
        <f aca="false">Setup!$B$7+Setup!$B$8*COS(2*PI()*(B655-Setup!$B$9)/24)</f>
        <v>20.6264342167485</v>
      </c>
      <c r="D655" s="0" t="n">
        <f aca="false">(C655-E655)/Setup!$B$17</f>
        <v>-9.93167256669375</v>
      </c>
      <c r="E655" s="0" t="n">
        <f aca="false">SUMPRODUCT('5N inverse'!$A$3:$Y$3,'5N mesh'!$B$37:$Z$37,$E654:$AC654)+'5N inverse'!$A$3*$C655/Setup!$B$17+INDEX('5N inverse'!$A$3:$Y$3,1,'5N mesh'!$B$7+1)*Setup!$B$22</f>
        <v>21.9175516504186</v>
      </c>
      <c r="F655" s="0" t="n">
        <f aca="false">SUMPRODUCT('5N inverse'!$A$4:$Y$4,'5N mesh'!$B$37:$Z$37,$E654:$AC654)+'5N inverse'!$A$4*$C655/Setup!$B$17+INDEX('5N inverse'!$A$4:$Y$4,1,'5N mesh'!$B$7+1)*Setup!$B$22</f>
        <v>20.7754591280729</v>
      </c>
      <c r="G655" s="0" t="n">
        <f aca="false">SUMPRODUCT('5N inverse'!$A$5:$Y$5,'5N mesh'!$B$37:$Z$37,$E654:$AC654)+'5N inverse'!$A$5*$C655/Setup!$B$17+INDEX('5N inverse'!$A$5:$Y$5,1,'5N mesh'!$B$7+1)*Setup!$B$22</f>
        <v>18.4912740833814</v>
      </c>
      <c r="H655" s="0" t="n">
        <f aca="false">SUMPRODUCT('5N inverse'!$A$6:$Y$6,'5N mesh'!$B$37:$Z$37,$E654:$AC654)+'5N inverse'!$A$6*$C655/Setup!$B$17+INDEX('5N inverse'!$A$6:$Y$6,1,'5N mesh'!$B$7+1)*Setup!$B$22</f>
        <v>16.2070890386898</v>
      </c>
      <c r="I655" s="0" t="n">
        <f aca="false">SUMPRODUCT('5N inverse'!$A$7:$Y$7,'5N mesh'!$B$37:$Z$37,$E654:$AC654)+'5N inverse'!$A$7*$C655/Setup!$B$17+INDEX('5N inverse'!$A$7:$Y$7,1,'5N mesh'!$B$7+1)*Setup!$B$22</f>
        <v>15.0649965163441</v>
      </c>
      <c r="J655" s="0" t="n">
        <f aca="false">SUMPRODUCT('5N inverse'!$A$8:$Y$8,'5N mesh'!$B$37:$Z$37,$E654:$AC654)+'5N inverse'!$A$8*$C655/Setup!$B$17+INDEX('5N inverse'!$A$8:$Y$8,1,'5N mesh'!$B$7+1)*Setup!$B$22</f>
        <v>0</v>
      </c>
      <c r="K655" s="0" t="n">
        <f aca="false">SUMPRODUCT('5N inverse'!$A$9:$Y$9,'5N mesh'!$B$37:$Z$37,$E654:$AC654)+'5N inverse'!$A$9*$C655/Setup!$B$17+INDEX('5N inverse'!$A$9:$Y$9,1,'5N mesh'!$B$7+1)*Setup!$B$22</f>
        <v>0</v>
      </c>
      <c r="L655" s="0" t="n">
        <f aca="false">SUMPRODUCT('5N inverse'!$A$10:$Y$10,'5N mesh'!$B$37:$Z$37,$E654:$AC654)+'5N inverse'!$A$10*$C655/Setup!$B$17+INDEX('5N inverse'!$A$10:$Y$10,1,'5N mesh'!$B$7+1)*Setup!$B$22</f>
        <v>0</v>
      </c>
      <c r="M655" s="0" t="n">
        <f aca="false">SUMPRODUCT('5N inverse'!$A$11:$Y$11,'5N mesh'!$B$37:$Z$37,$E654:$AC654)+'5N inverse'!$A$11*$C655/Setup!$B$17+INDEX('5N inverse'!$A$11:$Y$11,1,'5N mesh'!$B$7+1)*Setup!$B$22</f>
        <v>0</v>
      </c>
      <c r="N655" s="0" t="n">
        <f aca="false">SUMPRODUCT('5N inverse'!$A$12:$Y$12,'5N mesh'!$B$37:$Z$37,$E654:$AC654)+'5N inverse'!$A$12*$C655/Setup!$B$17+INDEX('5N inverse'!$A$12:$Y$12,1,'5N mesh'!$B$7+1)*Setup!$B$22</f>
        <v>0</v>
      </c>
      <c r="O655" s="0" t="n">
        <f aca="false">SUMPRODUCT('5N inverse'!$A$13:$Y$13,'5N mesh'!$B$37:$Z$37,$E654:$AC654)+'5N inverse'!$A$13*$C655/Setup!$B$17+INDEX('5N inverse'!$A$13:$Y$13,1,'5N mesh'!$B$7+1)*Setup!$B$22</f>
        <v>0</v>
      </c>
      <c r="P655" s="0" t="n">
        <f aca="false">SUMPRODUCT('5N inverse'!$A$14:$Y$14,'5N mesh'!$B$37:$Z$37,$E654:$AC654)+'5N inverse'!$A$14*$C655/Setup!$B$17+INDEX('5N inverse'!$A$14:$Y$14,1,'5N mesh'!$B$7+1)*Setup!$B$22</f>
        <v>0</v>
      </c>
      <c r="Q655" s="0" t="n">
        <f aca="false">SUMPRODUCT('5N inverse'!$A$15:$Y$15,'5N mesh'!$B$37:$Z$37,$E654:$AC654)+'5N inverse'!$A$15*$C655/Setup!$B$17+INDEX('5N inverse'!$A$15:$Y$15,1,'5N mesh'!$B$7+1)*Setup!$B$22</f>
        <v>0</v>
      </c>
      <c r="R655" s="0" t="n">
        <f aca="false">SUMPRODUCT('5N inverse'!$A$16:$Y$16,'5N mesh'!$B$37:$Z$37,$E654:$AC654)+'5N inverse'!$A$16*$C655/Setup!$B$17+INDEX('5N inverse'!$A$16:$Y$16,1,'5N mesh'!$B$7+1)*Setup!$B$22</f>
        <v>0</v>
      </c>
      <c r="S655" s="0" t="n">
        <f aca="false">SUMPRODUCT('5N inverse'!$A$17:$Y$17,'5N mesh'!$B$37:$Z$37,$E654:$AC654)+'5N inverse'!$A$17*$C655/Setup!$B$17+INDEX('5N inverse'!$A$17:$Y$17,1,'5N mesh'!$B$7+1)*Setup!$B$22</f>
        <v>0</v>
      </c>
      <c r="T655" s="0" t="n">
        <f aca="false">SUMPRODUCT('5N inverse'!$A$18:$Y$18,'5N mesh'!$B$37:$Z$37,$E654:$AC654)+'5N inverse'!$A$18*$C655/Setup!$B$17+INDEX('5N inverse'!$A$18:$Y$18,1,'5N mesh'!$B$7+1)*Setup!$B$22</f>
        <v>0</v>
      </c>
      <c r="U655" s="0" t="n">
        <f aca="false">SUMPRODUCT('5N inverse'!$A$19:$Y$19,'5N mesh'!$B$37:$Z$37,$E654:$AC654)+'5N inverse'!$A$19*$C655/Setup!$B$17+INDEX('5N inverse'!$A$19:$Y$19,1,'5N mesh'!$B$7+1)*Setup!$B$22</f>
        <v>0</v>
      </c>
      <c r="V655" s="0" t="n">
        <f aca="false">SUMPRODUCT('5N inverse'!$A$20:$Y$20,'5N mesh'!$B$37:$Z$37,$E654:$AC654)+'5N inverse'!$A$20*$C655/Setup!$B$17+INDEX('5N inverse'!$A$20:$Y$20,1,'5N mesh'!$B$7+1)*Setup!$B$22</f>
        <v>0</v>
      </c>
      <c r="W655" s="0" t="n">
        <f aca="false">SUMPRODUCT('5N inverse'!$A$21:$Y$21,'5N mesh'!$B$37:$Z$37,$E654:$AC654)+'5N inverse'!$A$21*$C655/Setup!$B$17+INDEX('5N inverse'!$A$21:$Y$21,1,'5N mesh'!$B$7+1)*Setup!$B$22</f>
        <v>0</v>
      </c>
      <c r="X655" s="0" t="n">
        <f aca="false">SUMPRODUCT('5N inverse'!$A$22:$Y$22,'5N mesh'!$B$37:$Z$37,$E654:$AC654)+'5N inverse'!$A$22*$C655/Setup!$B$17+INDEX('5N inverse'!$A$22:$Y$22,1,'5N mesh'!$B$7+1)*Setup!$B$22</f>
        <v>0</v>
      </c>
      <c r="Y655" s="0" t="n">
        <f aca="false">SUMPRODUCT('5N inverse'!$A$23:$Y$23,'5N mesh'!$B$37:$Z$37,$E654:$AC654)+'5N inverse'!$A$23*$C655/Setup!$B$17+INDEX('5N inverse'!$A$23:$Y$23,1,'5N mesh'!$B$7+1)*Setup!$B$22</f>
        <v>0</v>
      </c>
      <c r="Z655" s="0" t="n">
        <f aca="false">SUMPRODUCT('5N inverse'!$A$24:$Y$24,'5N mesh'!$B$37:$Z$37,$E654:$AC654)+'5N inverse'!$A$24*$C655/Setup!$B$17+INDEX('5N inverse'!$A$24:$Y$24,1,'5N mesh'!$B$7+1)*Setup!$B$22</f>
        <v>0</v>
      </c>
      <c r="AA655" s="0" t="n">
        <f aca="false">SUMPRODUCT('5N inverse'!$A$25:$Y$25,'5N mesh'!$B$37:$Z$37,$E654:$AC654)+'5N inverse'!$A$25*$C655/Setup!$B$17+INDEX('5N inverse'!$A$25:$Y$25,1,'5N mesh'!$B$7+1)*Setup!$B$22</f>
        <v>0</v>
      </c>
      <c r="AB655" s="0" t="n">
        <f aca="false">SUMPRODUCT('5N inverse'!$A$26:$Y$26,'5N mesh'!$B$37:$Z$37,$E654:$AC654)+'5N inverse'!$A$26*$C655/Setup!$B$17+INDEX('5N inverse'!$A$26:$Y$26,1,'5N mesh'!$B$7+1)*Setup!$B$22</f>
        <v>0</v>
      </c>
      <c r="AC655" s="0" t="n">
        <f aca="false">SUMPRODUCT('5N inverse'!$A$27:$Y$27,'5N mesh'!$B$37:$Z$37,$E654:$AC654)+'5N inverse'!$A$27*$C655/Setup!$B$17+INDEX('5N inverse'!$A$27:$Y$27,1,'5N mesh'!$B$7+1)*Setup!$B$22</f>
        <v>0</v>
      </c>
    </row>
    <row r="656" customFormat="false" ht="15" hidden="false" customHeight="false" outlineLevel="0" collapsed="false">
      <c r="A656" s="0" t="n">
        <v>651</v>
      </c>
      <c r="B656" s="0" t="n">
        <f aca="false">A656*Setup!$B$11/3600</f>
        <v>54.25</v>
      </c>
      <c r="C656" s="0" t="n">
        <f aca="false">Setup!$B$7+Setup!$B$8*COS(2*PI()*(B656-Setup!$B$9)/24)</f>
        <v>20.6741215507898</v>
      </c>
      <c r="D656" s="0" t="n">
        <f aca="false">(C656-E656)/Setup!$B$17</f>
        <v>-9.42214331377993</v>
      </c>
      <c r="E656" s="0" t="n">
        <f aca="false">SUMPRODUCT('5N inverse'!$A$3:$Y$3,'5N mesh'!$B$37:$Z$37,$E655:$AC655)+'5N inverse'!$A$3*$C656/Setup!$B$17+INDEX('5N inverse'!$A$3:$Y$3,1,'5N mesh'!$B$7+1)*Setup!$B$22</f>
        <v>21.8990001815812</v>
      </c>
      <c r="F656" s="0" t="n">
        <f aca="false">SUMPRODUCT('5N inverse'!$A$4:$Y$4,'5N mesh'!$B$37:$Z$37,$E655:$AC655)+'5N inverse'!$A$4*$C656/Setup!$B$17+INDEX('5N inverse'!$A$4:$Y$4,1,'5N mesh'!$B$7+1)*Setup!$B$22</f>
        <v>20.7599559098128</v>
      </c>
      <c r="G656" s="0" t="n">
        <f aca="false">SUMPRODUCT('5N inverse'!$A$5:$Y$5,'5N mesh'!$B$37:$Z$37,$E655:$AC655)+'5N inverse'!$A$5*$C656/Setup!$B$17+INDEX('5N inverse'!$A$5:$Y$5,1,'5N mesh'!$B$7+1)*Setup!$B$22</f>
        <v>18.4818673662759</v>
      </c>
      <c r="H656" s="0" t="n">
        <f aca="false">SUMPRODUCT('5N inverse'!$A$6:$Y$6,'5N mesh'!$B$37:$Z$37,$E655:$AC655)+'5N inverse'!$A$6*$C656/Setup!$B$17+INDEX('5N inverse'!$A$6:$Y$6,1,'5N mesh'!$B$7+1)*Setup!$B$22</f>
        <v>16.2037788227391</v>
      </c>
      <c r="I656" s="0" t="n">
        <f aca="false">SUMPRODUCT('5N inverse'!$A$7:$Y$7,'5N mesh'!$B$37:$Z$37,$E655:$AC655)+'5N inverse'!$A$7*$C656/Setup!$B$17+INDEX('5N inverse'!$A$7:$Y$7,1,'5N mesh'!$B$7+1)*Setup!$B$22</f>
        <v>15.0647345509706</v>
      </c>
      <c r="J656" s="0" t="n">
        <f aca="false">SUMPRODUCT('5N inverse'!$A$8:$Y$8,'5N mesh'!$B$37:$Z$37,$E655:$AC655)+'5N inverse'!$A$8*$C656/Setup!$B$17+INDEX('5N inverse'!$A$8:$Y$8,1,'5N mesh'!$B$7+1)*Setup!$B$22</f>
        <v>0</v>
      </c>
      <c r="K656" s="0" t="n">
        <f aca="false">SUMPRODUCT('5N inverse'!$A$9:$Y$9,'5N mesh'!$B$37:$Z$37,$E655:$AC655)+'5N inverse'!$A$9*$C656/Setup!$B$17+INDEX('5N inverse'!$A$9:$Y$9,1,'5N mesh'!$B$7+1)*Setup!$B$22</f>
        <v>0</v>
      </c>
      <c r="L656" s="0" t="n">
        <f aca="false">SUMPRODUCT('5N inverse'!$A$10:$Y$10,'5N mesh'!$B$37:$Z$37,$E655:$AC655)+'5N inverse'!$A$10*$C656/Setup!$B$17+INDEX('5N inverse'!$A$10:$Y$10,1,'5N mesh'!$B$7+1)*Setup!$B$22</f>
        <v>0</v>
      </c>
      <c r="M656" s="0" t="n">
        <f aca="false">SUMPRODUCT('5N inverse'!$A$11:$Y$11,'5N mesh'!$B$37:$Z$37,$E655:$AC655)+'5N inverse'!$A$11*$C656/Setup!$B$17+INDEX('5N inverse'!$A$11:$Y$11,1,'5N mesh'!$B$7+1)*Setup!$B$22</f>
        <v>0</v>
      </c>
      <c r="N656" s="0" t="n">
        <f aca="false">SUMPRODUCT('5N inverse'!$A$12:$Y$12,'5N mesh'!$B$37:$Z$37,$E655:$AC655)+'5N inverse'!$A$12*$C656/Setup!$B$17+INDEX('5N inverse'!$A$12:$Y$12,1,'5N mesh'!$B$7+1)*Setup!$B$22</f>
        <v>0</v>
      </c>
      <c r="O656" s="0" t="n">
        <f aca="false">SUMPRODUCT('5N inverse'!$A$13:$Y$13,'5N mesh'!$B$37:$Z$37,$E655:$AC655)+'5N inverse'!$A$13*$C656/Setup!$B$17+INDEX('5N inverse'!$A$13:$Y$13,1,'5N mesh'!$B$7+1)*Setup!$B$22</f>
        <v>0</v>
      </c>
      <c r="P656" s="0" t="n">
        <f aca="false">SUMPRODUCT('5N inverse'!$A$14:$Y$14,'5N mesh'!$B$37:$Z$37,$E655:$AC655)+'5N inverse'!$A$14*$C656/Setup!$B$17+INDEX('5N inverse'!$A$14:$Y$14,1,'5N mesh'!$B$7+1)*Setup!$B$22</f>
        <v>0</v>
      </c>
      <c r="Q656" s="0" t="n">
        <f aca="false">SUMPRODUCT('5N inverse'!$A$15:$Y$15,'5N mesh'!$B$37:$Z$37,$E655:$AC655)+'5N inverse'!$A$15*$C656/Setup!$B$17+INDEX('5N inverse'!$A$15:$Y$15,1,'5N mesh'!$B$7+1)*Setup!$B$22</f>
        <v>0</v>
      </c>
      <c r="R656" s="0" t="n">
        <f aca="false">SUMPRODUCT('5N inverse'!$A$16:$Y$16,'5N mesh'!$B$37:$Z$37,$E655:$AC655)+'5N inverse'!$A$16*$C656/Setup!$B$17+INDEX('5N inverse'!$A$16:$Y$16,1,'5N mesh'!$B$7+1)*Setup!$B$22</f>
        <v>0</v>
      </c>
      <c r="S656" s="0" t="n">
        <f aca="false">SUMPRODUCT('5N inverse'!$A$17:$Y$17,'5N mesh'!$B$37:$Z$37,$E655:$AC655)+'5N inverse'!$A$17*$C656/Setup!$B$17+INDEX('5N inverse'!$A$17:$Y$17,1,'5N mesh'!$B$7+1)*Setup!$B$22</f>
        <v>0</v>
      </c>
      <c r="T656" s="0" t="n">
        <f aca="false">SUMPRODUCT('5N inverse'!$A$18:$Y$18,'5N mesh'!$B$37:$Z$37,$E655:$AC655)+'5N inverse'!$A$18*$C656/Setup!$B$17+INDEX('5N inverse'!$A$18:$Y$18,1,'5N mesh'!$B$7+1)*Setup!$B$22</f>
        <v>0</v>
      </c>
      <c r="U656" s="0" t="n">
        <f aca="false">SUMPRODUCT('5N inverse'!$A$19:$Y$19,'5N mesh'!$B$37:$Z$37,$E655:$AC655)+'5N inverse'!$A$19*$C656/Setup!$B$17+INDEX('5N inverse'!$A$19:$Y$19,1,'5N mesh'!$B$7+1)*Setup!$B$22</f>
        <v>0</v>
      </c>
      <c r="V656" s="0" t="n">
        <f aca="false">SUMPRODUCT('5N inverse'!$A$20:$Y$20,'5N mesh'!$B$37:$Z$37,$E655:$AC655)+'5N inverse'!$A$20*$C656/Setup!$B$17+INDEX('5N inverse'!$A$20:$Y$20,1,'5N mesh'!$B$7+1)*Setup!$B$22</f>
        <v>0</v>
      </c>
      <c r="W656" s="0" t="n">
        <f aca="false">SUMPRODUCT('5N inverse'!$A$21:$Y$21,'5N mesh'!$B$37:$Z$37,$E655:$AC655)+'5N inverse'!$A$21*$C656/Setup!$B$17+INDEX('5N inverse'!$A$21:$Y$21,1,'5N mesh'!$B$7+1)*Setup!$B$22</f>
        <v>0</v>
      </c>
      <c r="X656" s="0" t="n">
        <f aca="false">SUMPRODUCT('5N inverse'!$A$22:$Y$22,'5N mesh'!$B$37:$Z$37,$E655:$AC655)+'5N inverse'!$A$22*$C656/Setup!$B$17+INDEX('5N inverse'!$A$22:$Y$22,1,'5N mesh'!$B$7+1)*Setup!$B$22</f>
        <v>0</v>
      </c>
      <c r="Y656" s="0" t="n">
        <f aca="false">SUMPRODUCT('5N inverse'!$A$23:$Y$23,'5N mesh'!$B$37:$Z$37,$E655:$AC655)+'5N inverse'!$A$23*$C656/Setup!$B$17+INDEX('5N inverse'!$A$23:$Y$23,1,'5N mesh'!$B$7+1)*Setup!$B$22</f>
        <v>0</v>
      </c>
      <c r="Z656" s="0" t="n">
        <f aca="false">SUMPRODUCT('5N inverse'!$A$24:$Y$24,'5N mesh'!$B$37:$Z$37,$E655:$AC655)+'5N inverse'!$A$24*$C656/Setup!$B$17+INDEX('5N inverse'!$A$24:$Y$24,1,'5N mesh'!$B$7+1)*Setup!$B$22</f>
        <v>0</v>
      </c>
      <c r="AA656" s="0" t="n">
        <f aca="false">SUMPRODUCT('5N inverse'!$A$25:$Y$25,'5N mesh'!$B$37:$Z$37,$E655:$AC655)+'5N inverse'!$A$25*$C656/Setup!$B$17+INDEX('5N inverse'!$A$25:$Y$25,1,'5N mesh'!$B$7+1)*Setup!$B$22</f>
        <v>0</v>
      </c>
      <c r="AB656" s="0" t="n">
        <f aca="false">SUMPRODUCT('5N inverse'!$A$26:$Y$26,'5N mesh'!$B$37:$Z$37,$E655:$AC655)+'5N inverse'!$A$26*$C656/Setup!$B$17+INDEX('5N inverse'!$A$26:$Y$26,1,'5N mesh'!$B$7+1)*Setup!$B$22</f>
        <v>0</v>
      </c>
      <c r="AC656" s="0" t="n">
        <f aca="false">SUMPRODUCT('5N inverse'!$A$27:$Y$27,'5N mesh'!$B$37:$Z$37,$E655:$AC655)+'5N inverse'!$A$27*$C656/Setup!$B$17+INDEX('5N inverse'!$A$27:$Y$27,1,'5N mesh'!$B$7+1)*Setup!$B$22</f>
        <v>0</v>
      </c>
    </row>
    <row r="657" customFormat="false" ht="15" hidden="false" customHeight="false" outlineLevel="0" collapsed="false">
      <c r="A657" s="0" t="n">
        <v>652</v>
      </c>
      <c r="B657" s="0" t="n">
        <f aca="false">A657*Setup!$B$11/3600</f>
        <v>54.3333333333333</v>
      </c>
      <c r="C657" s="0" t="n">
        <f aca="false">Setup!$B$7+Setup!$B$8*COS(2*PI()*(B657-Setup!$B$9)/24)</f>
        <v>20.723391822844</v>
      </c>
      <c r="D657" s="0" t="n">
        <f aca="false">(C657-E657)/Setup!$B$17</f>
        <v>-8.90723591739459</v>
      </c>
      <c r="E657" s="0" t="n">
        <f aca="false">SUMPRODUCT('5N inverse'!$A$3:$Y$3,'5N mesh'!$B$37:$Z$37,$E656:$AC656)+'5N inverse'!$A$3*$C657/Setup!$B$17+INDEX('5N inverse'!$A$3:$Y$3,1,'5N mesh'!$B$7+1)*Setup!$B$22</f>
        <v>21.8813324921053</v>
      </c>
      <c r="F657" s="0" t="n">
        <f aca="false">SUMPRODUCT('5N inverse'!$A$4:$Y$4,'5N mesh'!$B$37:$Z$37,$E656:$AC656)+'5N inverse'!$A$4*$C657/Setup!$B$17+INDEX('5N inverse'!$A$4:$Y$4,1,'5N mesh'!$B$7+1)*Setup!$B$22</f>
        <v>20.7451899419756</v>
      </c>
      <c r="G657" s="0" t="n">
        <f aca="false">SUMPRODUCT('5N inverse'!$A$5:$Y$5,'5N mesh'!$B$37:$Z$37,$E656:$AC656)+'5N inverse'!$A$5*$C657/Setup!$B$17+INDEX('5N inverse'!$A$5:$Y$5,1,'5N mesh'!$B$7+1)*Setup!$B$22</f>
        <v>18.472904841716</v>
      </c>
      <c r="H657" s="0" t="n">
        <f aca="false">SUMPRODUCT('5N inverse'!$A$6:$Y$6,'5N mesh'!$B$37:$Z$37,$E656:$AC656)+'5N inverse'!$A$6*$C657/Setup!$B$17+INDEX('5N inverse'!$A$6:$Y$6,1,'5N mesh'!$B$7+1)*Setup!$B$22</f>
        <v>16.2006197414564</v>
      </c>
      <c r="I657" s="0" t="n">
        <f aca="false">SUMPRODUCT('5N inverse'!$A$7:$Y$7,'5N mesh'!$B$37:$Z$37,$E656:$AC656)+'5N inverse'!$A$7*$C657/Setup!$B$17+INDEX('5N inverse'!$A$7:$Y$7,1,'5N mesh'!$B$7+1)*Setup!$B$22</f>
        <v>15.0644771913267</v>
      </c>
      <c r="J657" s="0" t="n">
        <f aca="false">SUMPRODUCT('5N inverse'!$A$8:$Y$8,'5N mesh'!$B$37:$Z$37,$E656:$AC656)+'5N inverse'!$A$8*$C657/Setup!$B$17+INDEX('5N inverse'!$A$8:$Y$8,1,'5N mesh'!$B$7+1)*Setup!$B$22</f>
        <v>0</v>
      </c>
      <c r="K657" s="0" t="n">
        <f aca="false">SUMPRODUCT('5N inverse'!$A$9:$Y$9,'5N mesh'!$B$37:$Z$37,$E656:$AC656)+'5N inverse'!$A$9*$C657/Setup!$B$17+INDEX('5N inverse'!$A$9:$Y$9,1,'5N mesh'!$B$7+1)*Setup!$B$22</f>
        <v>0</v>
      </c>
      <c r="L657" s="0" t="n">
        <f aca="false">SUMPRODUCT('5N inverse'!$A$10:$Y$10,'5N mesh'!$B$37:$Z$37,$E656:$AC656)+'5N inverse'!$A$10*$C657/Setup!$B$17+INDEX('5N inverse'!$A$10:$Y$10,1,'5N mesh'!$B$7+1)*Setup!$B$22</f>
        <v>0</v>
      </c>
      <c r="M657" s="0" t="n">
        <f aca="false">SUMPRODUCT('5N inverse'!$A$11:$Y$11,'5N mesh'!$B$37:$Z$37,$E656:$AC656)+'5N inverse'!$A$11*$C657/Setup!$B$17+INDEX('5N inverse'!$A$11:$Y$11,1,'5N mesh'!$B$7+1)*Setup!$B$22</f>
        <v>0</v>
      </c>
      <c r="N657" s="0" t="n">
        <f aca="false">SUMPRODUCT('5N inverse'!$A$12:$Y$12,'5N mesh'!$B$37:$Z$37,$E656:$AC656)+'5N inverse'!$A$12*$C657/Setup!$B$17+INDEX('5N inverse'!$A$12:$Y$12,1,'5N mesh'!$B$7+1)*Setup!$B$22</f>
        <v>0</v>
      </c>
      <c r="O657" s="0" t="n">
        <f aca="false">SUMPRODUCT('5N inverse'!$A$13:$Y$13,'5N mesh'!$B$37:$Z$37,$E656:$AC656)+'5N inverse'!$A$13*$C657/Setup!$B$17+INDEX('5N inverse'!$A$13:$Y$13,1,'5N mesh'!$B$7+1)*Setup!$B$22</f>
        <v>0</v>
      </c>
      <c r="P657" s="0" t="n">
        <f aca="false">SUMPRODUCT('5N inverse'!$A$14:$Y$14,'5N mesh'!$B$37:$Z$37,$E656:$AC656)+'5N inverse'!$A$14*$C657/Setup!$B$17+INDEX('5N inverse'!$A$14:$Y$14,1,'5N mesh'!$B$7+1)*Setup!$B$22</f>
        <v>0</v>
      </c>
      <c r="Q657" s="0" t="n">
        <f aca="false">SUMPRODUCT('5N inverse'!$A$15:$Y$15,'5N mesh'!$B$37:$Z$37,$E656:$AC656)+'5N inverse'!$A$15*$C657/Setup!$B$17+INDEX('5N inverse'!$A$15:$Y$15,1,'5N mesh'!$B$7+1)*Setup!$B$22</f>
        <v>0</v>
      </c>
      <c r="R657" s="0" t="n">
        <f aca="false">SUMPRODUCT('5N inverse'!$A$16:$Y$16,'5N mesh'!$B$37:$Z$37,$E656:$AC656)+'5N inverse'!$A$16*$C657/Setup!$B$17+INDEX('5N inverse'!$A$16:$Y$16,1,'5N mesh'!$B$7+1)*Setup!$B$22</f>
        <v>0</v>
      </c>
      <c r="S657" s="0" t="n">
        <f aca="false">SUMPRODUCT('5N inverse'!$A$17:$Y$17,'5N mesh'!$B$37:$Z$37,$E656:$AC656)+'5N inverse'!$A$17*$C657/Setup!$B$17+INDEX('5N inverse'!$A$17:$Y$17,1,'5N mesh'!$B$7+1)*Setup!$B$22</f>
        <v>0</v>
      </c>
      <c r="T657" s="0" t="n">
        <f aca="false">SUMPRODUCT('5N inverse'!$A$18:$Y$18,'5N mesh'!$B$37:$Z$37,$E656:$AC656)+'5N inverse'!$A$18*$C657/Setup!$B$17+INDEX('5N inverse'!$A$18:$Y$18,1,'5N mesh'!$B$7+1)*Setup!$B$22</f>
        <v>0</v>
      </c>
      <c r="U657" s="0" t="n">
        <f aca="false">SUMPRODUCT('5N inverse'!$A$19:$Y$19,'5N mesh'!$B$37:$Z$37,$E656:$AC656)+'5N inverse'!$A$19*$C657/Setup!$B$17+INDEX('5N inverse'!$A$19:$Y$19,1,'5N mesh'!$B$7+1)*Setup!$B$22</f>
        <v>0</v>
      </c>
      <c r="V657" s="0" t="n">
        <f aca="false">SUMPRODUCT('5N inverse'!$A$20:$Y$20,'5N mesh'!$B$37:$Z$37,$E656:$AC656)+'5N inverse'!$A$20*$C657/Setup!$B$17+INDEX('5N inverse'!$A$20:$Y$20,1,'5N mesh'!$B$7+1)*Setup!$B$22</f>
        <v>0</v>
      </c>
      <c r="W657" s="0" t="n">
        <f aca="false">SUMPRODUCT('5N inverse'!$A$21:$Y$21,'5N mesh'!$B$37:$Z$37,$E656:$AC656)+'5N inverse'!$A$21*$C657/Setup!$B$17+INDEX('5N inverse'!$A$21:$Y$21,1,'5N mesh'!$B$7+1)*Setup!$B$22</f>
        <v>0</v>
      </c>
      <c r="X657" s="0" t="n">
        <f aca="false">SUMPRODUCT('5N inverse'!$A$22:$Y$22,'5N mesh'!$B$37:$Z$37,$E656:$AC656)+'5N inverse'!$A$22*$C657/Setup!$B$17+INDEX('5N inverse'!$A$22:$Y$22,1,'5N mesh'!$B$7+1)*Setup!$B$22</f>
        <v>0</v>
      </c>
      <c r="Y657" s="0" t="n">
        <f aca="false">SUMPRODUCT('5N inverse'!$A$23:$Y$23,'5N mesh'!$B$37:$Z$37,$E656:$AC656)+'5N inverse'!$A$23*$C657/Setup!$B$17+INDEX('5N inverse'!$A$23:$Y$23,1,'5N mesh'!$B$7+1)*Setup!$B$22</f>
        <v>0</v>
      </c>
      <c r="Z657" s="0" t="n">
        <f aca="false">SUMPRODUCT('5N inverse'!$A$24:$Y$24,'5N mesh'!$B$37:$Z$37,$E656:$AC656)+'5N inverse'!$A$24*$C657/Setup!$B$17+INDEX('5N inverse'!$A$24:$Y$24,1,'5N mesh'!$B$7+1)*Setup!$B$22</f>
        <v>0</v>
      </c>
      <c r="AA657" s="0" t="n">
        <f aca="false">SUMPRODUCT('5N inverse'!$A$25:$Y$25,'5N mesh'!$B$37:$Z$37,$E656:$AC656)+'5N inverse'!$A$25*$C657/Setup!$B$17+INDEX('5N inverse'!$A$25:$Y$25,1,'5N mesh'!$B$7+1)*Setup!$B$22</f>
        <v>0</v>
      </c>
      <c r="AB657" s="0" t="n">
        <f aca="false">SUMPRODUCT('5N inverse'!$A$26:$Y$26,'5N mesh'!$B$37:$Z$37,$E656:$AC656)+'5N inverse'!$A$26*$C657/Setup!$B$17+INDEX('5N inverse'!$A$26:$Y$26,1,'5N mesh'!$B$7+1)*Setup!$B$22</f>
        <v>0</v>
      </c>
      <c r="AC657" s="0" t="n">
        <f aca="false">SUMPRODUCT('5N inverse'!$A$27:$Y$27,'5N mesh'!$B$37:$Z$37,$E656:$AC656)+'5N inverse'!$A$27*$C657/Setup!$B$17+INDEX('5N inverse'!$A$27:$Y$27,1,'5N mesh'!$B$7+1)*Setup!$B$22</f>
        <v>0</v>
      </c>
    </row>
    <row r="658" customFormat="false" ht="15" hidden="false" customHeight="false" outlineLevel="0" collapsed="false">
      <c r="A658" s="0" t="n">
        <v>653</v>
      </c>
      <c r="B658" s="0" t="n">
        <f aca="false">A658*Setup!$B$11/3600</f>
        <v>54.4166666666667</v>
      </c>
      <c r="C658" s="0" t="n">
        <f aca="false">Setup!$B$7+Setup!$B$8*COS(2*PI()*(B658-Setup!$B$9)/24)</f>
        <v>20.7742215829301</v>
      </c>
      <c r="D658" s="0" t="n">
        <f aca="false">(C658-E658)/Setup!$B$17</f>
        <v>-8.38719555182359</v>
      </c>
      <c r="E658" s="0" t="n">
        <f aca="false">SUMPRODUCT('5N inverse'!$A$3:$Y$3,'5N mesh'!$B$37:$Z$37,$E657:$AC657)+'5N inverse'!$A$3*$C658/Setup!$B$17+INDEX('5N inverse'!$A$3:$Y$3,1,'5N mesh'!$B$7+1)*Setup!$B$22</f>
        <v>21.8645570046671</v>
      </c>
      <c r="F658" s="0" t="n">
        <f aca="false">SUMPRODUCT('5N inverse'!$A$4:$Y$4,'5N mesh'!$B$37:$Z$37,$E657:$AC657)+'5N inverse'!$A$4*$C658/Setup!$B$17+INDEX('5N inverse'!$A$4:$Y$4,1,'5N mesh'!$B$7+1)*Setup!$B$22</f>
        <v>20.7311682639014</v>
      </c>
      <c r="G658" s="0" t="n">
        <f aca="false">SUMPRODUCT('5N inverse'!$A$5:$Y$5,'5N mesh'!$B$37:$Z$37,$E657:$AC657)+'5N inverse'!$A$5*$C658/Setup!$B$17+INDEX('5N inverse'!$A$5:$Y$5,1,'5N mesh'!$B$7+1)*Setup!$B$22</f>
        <v>18.4643907823698</v>
      </c>
      <c r="H658" s="0" t="n">
        <f aca="false">SUMPRODUCT('5N inverse'!$A$6:$Y$6,'5N mesh'!$B$37:$Z$37,$E657:$AC657)+'5N inverse'!$A$6*$C658/Setup!$B$17+INDEX('5N inverse'!$A$6:$Y$6,1,'5N mesh'!$B$7+1)*Setup!$B$22</f>
        <v>16.1976133008383</v>
      </c>
      <c r="I658" s="0" t="n">
        <f aca="false">SUMPRODUCT('5N inverse'!$A$7:$Y$7,'5N mesh'!$B$37:$Z$37,$E657:$AC657)+'5N inverse'!$A$7*$C658/Setup!$B$17+INDEX('5N inverse'!$A$7:$Y$7,1,'5N mesh'!$B$7+1)*Setup!$B$22</f>
        <v>15.0642245600725</v>
      </c>
      <c r="J658" s="0" t="n">
        <f aca="false">SUMPRODUCT('5N inverse'!$A$8:$Y$8,'5N mesh'!$B$37:$Z$37,$E657:$AC657)+'5N inverse'!$A$8*$C658/Setup!$B$17+INDEX('5N inverse'!$A$8:$Y$8,1,'5N mesh'!$B$7+1)*Setup!$B$22</f>
        <v>0</v>
      </c>
      <c r="K658" s="0" t="n">
        <f aca="false">SUMPRODUCT('5N inverse'!$A$9:$Y$9,'5N mesh'!$B$37:$Z$37,$E657:$AC657)+'5N inverse'!$A$9*$C658/Setup!$B$17+INDEX('5N inverse'!$A$9:$Y$9,1,'5N mesh'!$B$7+1)*Setup!$B$22</f>
        <v>0</v>
      </c>
      <c r="L658" s="0" t="n">
        <f aca="false">SUMPRODUCT('5N inverse'!$A$10:$Y$10,'5N mesh'!$B$37:$Z$37,$E657:$AC657)+'5N inverse'!$A$10*$C658/Setup!$B$17+INDEX('5N inverse'!$A$10:$Y$10,1,'5N mesh'!$B$7+1)*Setup!$B$22</f>
        <v>0</v>
      </c>
      <c r="M658" s="0" t="n">
        <f aca="false">SUMPRODUCT('5N inverse'!$A$11:$Y$11,'5N mesh'!$B$37:$Z$37,$E657:$AC657)+'5N inverse'!$A$11*$C658/Setup!$B$17+INDEX('5N inverse'!$A$11:$Y$11,1,'5N mesh'!$B$7+1)*Setup!$B$22</f>
        <v>0</v>
      </c>
      <c r="N658" s="0" t="n">
        <f aca="false">SUMPRODUCT('5N inverse'!$A$12:$Y$12,'5N mesh'!$B$37:$Z$37,$E657:$AC657)+'5N inverse'!$A$12*$C658/Setup!$B$17+INDEX('5N inverse'!$A$12:$Y$12,1,'5N mesh'!$B$7+1)*Setup!$B$22</f>
        <v>0</v>
      </c>
      <c r="O658" s="0" t="n">
        <f aca="false">SUMPRODUCT('5N inverse'!$A$13:$Y$13,'5N mesh'!$B$37:$Z$37,$E657:$AC657)+'5N inverse'!$A$13*$C658/Setup!$B$17+INDEX('5N inverse'!$A$13:$Y$13,1,'5N mesh'!$B$7+1)*Setup!$B$22</f>
        <v>0</v>
      </c>
      <c r="P658" s="0" t="n">
        <f aca="false">SUMPRODUCT('5N inverse'!$A$14:$Y$14,'5N mesh'!$B$37:$Z$37,$E657:$AC657)+'5N inverse'!$A$14*$C658/Setup!$B$17+INDEX('5N inverse'!$A$14:$Y$14,1,'5N mesh'!$B$7+1)*Setup!$B$22</f>
        <v>0</v>
      </c>
      <c r="Q658" s="0" t="n">
        <f aca="false">SUMPRODUCT('5N inverse'!$A$15:$Y$15,'5N mesh'!$B$37:$Z$37,$E657:$AC657)+'5N inverse'!$A$15*$C658/Setup!$B$17+INDEX('5N inverse'!$A$15:$Y$15,1,'5N mesh'!$B$7+1)*Setup!$B$22</f>
        <v>0</v>
      </c>
      <c r="R658" s="0" t="n">
        <f aca="false">SUMPRODUCT('5N inverse'!$A$16:$Y$16,'5N mesh'!$B$37:$Z$37,$E657:$AC657)+'5N inverse'!$A$16*$C658/Setup!$B$17+INDEX('5N inverse'!$A$16:$Y$16,1,'5N mesh'!$B$7+1)*Setup!$B$22</f>
        <v>0</v>
      </c>
      <c r="S658" s="0" t="n">
        <f aca="false">SUMPRODUCT('5N inverse'!$A$17:$Y$17,'5N mesh'!$B$37:$Z$37,$E657:$AC657)+'5N inverse'!$A$17*$C658/Setup!$B$17+INDEX('5N inverse'!$A$17:$Y$17,1,'5N mesh'!$B$7+1)*Setup!$B$22</f>
        <v>0</v>
      </c>
      <c r="T658" s="0" t="n">
        <f aca="false">SUMPRODUCT('5N inverse'!$A$18:$Y$18,'5N mesh'!$B$37:$Z$37,$E657:$AC657)+'5N inverse'!$A$18*$C658/Setup!$B$17+INDEX('5N inverse'!$A$18:$Y$18,1,'5N mesh'!$B$7+1)*Setup!$B$22</f>
        <v>0</v>
      </c>
      <c r="U658" s="0" t="n">
        <f aca="false">SUMPRODUCT('5N inverse'!$A$19:$Y$19,'5N mesh'!$B$37:$Z$37,$E657:$AC657)+'5N inverse'!$A$19*$C658/Setup!$B$17+INDEX('5N inverse'!$A$19:$Y$19,1,'5N mesh'!$B$7+1)*Setup!$B$22</f>
        <v>0</v>
      </c>
      <c r="V658" s="0" t="n">
        <f aca="false">SUMPRODUCT('5N inverse'!$A$20:$Y$20,'5N mesh'!$B$37:$Z$37,$E657:$AC657)+'5N inverse'!$A$20*$C658/Setup!$B$17+INDEX('5N inverse'!$A$20:$Y$20,1,'5N mesh'!$B$7+1)*Setup!$B$22</f>
        <v>0</v>
      </c>
      <c r="W658" s="0" t="n">
        <f aca="false">SUMPRODUCT('5N inverse'!$A$21:$Y$21,'5N mesh'!$B$37:$Z$37,$E657:$AC657)+'5N inverse'!$A$21*$C658/Setup!$B$17+INDEX('5N inverse'!$A$21:$Y$21,1,'5N mesh'!$B$7+1)*Setup!$B$22</f>
        <v>0</v>
      </c>
      <c r="X658" s="0" t="n">
        <f aca="false">SUMPRODUCT('5N inverse'!$A$22:$Y$22,'5N mesh'!$B$37:$Z$37,$E657:$AC657)+'5N inverse'!$A$22*$C658/Setup!$B$17+INDEX('5N inverse'!$A$22:$Y$22,1,'5N mesh'!$B$7+1)*Setup!$B$22</f>
        <v>0</v>
      </c>
      <c r="Y658" s="0" t="n">
        <f aca="false">SUMPRODUCT('5N inverse'!$A$23:$Y$23,'5N mesh'!$B$37:$Z$37,$E657:$AC657)+'5N inverse'!$A$23*$C658/Setup!$B$17+INDEX('5N inverse'!$A$23:$Y$23,1,'5N mesh'!$B$7+1)*Setup!$B$22</f>
        <v>0</v>
      </c>
      <c r="Z658" s="0" t="n">
        <f aca="false">SUMPRODUCT('5N inverse'!$A$24:$Y$24,'5N mesh'!$B$37:$Z$37,$E657:$AC657)+'5N inverse'!$A$24*$C658/Setup!$B$17+INDEX('5N inverse'!$A$24:$Y$24,1,'5N mesh'!$B$7+1)*Setup!$B$22</f>
        <v>0</v>
      </c>
      <c r="AA658" s="0" t="n">
        <f aca="false">SUMPRODUCT('5N inverse'!$A$25:$Y$25,'5N mesh'!$B$37:$Z$37,$E657:$AC657)+'5N inverse'!$A$25*$C658/Setup!$B$17+INDEX('5N inverse'!$A$25:$Y$25,1,'5N mesh'!$B$7+1)*Setup!$B$22</f>
        <v>0</v>
      </c>
      <c r="AB658" s="0" t="n">
        <f aca="false">SUMPRODUCT('5N inverse'!$A$26:$Y$26,'5N mesh'!$B$37:$Z$37,$E657:$AC657)+'5N inverse'!$A$26*$C658/Setup!$B$17+INDEX('5N inverse'!$A$26:$Y$26,1,'5N mesh'!$B$7+1)*Setup!$B$22</f>
        <v>0</v>
      </c>
      <c r="AC658" s="0" t="n">
        <f aca="false">SUMPRODUCT('5N inverse'!$A$27:$Y$27,'5N mesh'!$B$37:$Z$37,$E657:$AC657)+'5N inverse'!$A$27*$C658/Setup!$B$17+INDEX('5N inverse'!$A$27:$Y$27,1,'5N mesh'!$B$7+1)*Setup!$B$22</f>
        <v>0</v>
      </c>
    </row>
    <row r="659" customFormat="false" ht="15" hidden="false" customHeight="false" outlineLevel="0" collapsed="false">
      <c r="A659" s="0" t="n">
        <v>654</v>
      </c>
      <c r="B659" s="0" t="n">
        <f aca="false">A659*Setup!$B$11/3600</f>
        <v>54.5</v>
      </c>
      <c r="C659" s="0" t="n">
        <f aca="false">Setup!$B$7+Setup!$B$8*COS(2*PI()*(B659-Setup!$B$9)/24)</f>
        <v>20.8265866388351</v>
      </c>
      <c r="D659" s="0" t="n">
        <f aca="false">(C659-E659)/Setup!$B$17</f>
        <v>-7.86226983295584</v>
      </c>
      <c r="E659" s="0" t="n">
        <f aca="false">SUMPRODUCT('5N inverse'!$A$3:$Y$3,'5N mesh'!$B$37:$Z$37,$E658:$AC658)+'5N inverse'!$A$3*$C659/Setup!$B$17+INDEX('5N inverse'!$A$3:$Y$3,1,'5N mesh'!$B$7+1)*Setup!$B$22</f>
        <v>21.8486817171193</v>
      </c>
      <c r="F659" s="0" t="n">
        <f aca="false">SUMPRODUCT('5N inverse'!$A$4:$Y$4,'5N mesh'!$B$37:$Z$37,$E658:$AC658)+'5N inverse'!$A$4*$C659/Setup!$B$17+INDEX('5N inverse'!$A$4:$Y$4,1,'5N mesh'!$B$7+1)*Setup!$B$22</f>
        <v>20.7178975605354</v>
      </c>
      <c r="G659" s="0" t="n">
        <f aca="false">SUMPRODUCT('5N inverse'!$A$5:$Y$5,'5N mesh'!$B$37:$Z$37,$E658:$AC658)+'5N inverse'!$A$5*$C659/Setup!$B$17+INDEX('5N inverse'!$A$5:$Y$5,1,'5N mesh'!$B$7+1)*Setup!$B$22</f>
        <v>18.4563292473675</v>
      </c>
      <c r="H659" s="0" t="n">
        <f aca="false">SUMPRODUCT('5N inverse'!$A$6:$Y$6,'5N mesh'!$B$37:$Z$37,$E658:$AC658)+'5N inverse'!$A$6*$C659/Setup!$B$17+INDEX('5N inverse'!$A$6:$Y$6,1,'5N mesh'!$B$7+1)*Setup!$B$22</f>
        <v>16.1947609341995</v>
      </c>
      <c r="I659" s="0" t="n">
        <f aca="false">SUMPRODUCT('5N inverse'!$A$7:$Y$7,'5N mesh'!$B$37:$Z$37,$E658:$AC658)+'5N inverse'!$A$7*$C659/Setup!$B$17+INDEX('5N inverse'!$A$7:$Y$7,1,'5N mesh'!$B$7+1)*Setup!$B$22</f>
        <v>15.0639767776156</v>
      </c>
      <c r="J659" s="0" t="n">
        <f aca="false">SUMPRODUCT('5N inverse'!$A$8:$Y$8,'5N mesh'!$B$37:$Z$37,$E658:$AC658)+'5N inverse'!$A$8*$C659/Setup!$B$17+INDEX('5N inverse'!$A$8:$Y$8,1,'5N mesh'!$B$7+1)*Setup!$B$22</f>
        <v>0</v>
      </c>
      <c r="K659" s="0" t="n">
        <f aca="false">SUMPRODUCT('5N inverse'!$A$9:$Y$9,'5N mesh'!$B$37:$Z$37,$E658:$AC658)+'5N inverse'!$A$9*$C659/Setup!$B$17+INDEX('5N inverse'!$A$9:$Y$9,1,'5N mesh'!$B$7+1)*Setup!$B$22</f>
        <v>0</v>
      </c>
      <c r="L659" s="0" t="n">
        <f aca="false">SUMPRODUCT('5N inverse'!$A$10:$Y$10,'5N mesh'!$B$37:$Z$37,$E658:$AC658)+'5N inverse'!$A$10*$C659/Setup!$B$17+INDEX('5N inverse'!$A$10:$Y$10,1,'5N mesh'!$B$7+1)*Setup!$B$22</f>
        <v>0</v>
      </c>
      <c r="M659" s="0" t="n">
        <f aca="false">SUMPRODUCT('5N inverse'!$A$11:$Y$11,'5N mesh'!$B$37:$Z$37,$E658:$AC658)+'5N inverse'!$A$11*$C659/Setup!$B$17+INDEX('5N inverse'!$A$11:$Y$11,1,'5N mesh'!$B$7+1)*Setup!$B$22</f>
        <v>0</v>
      </c>
      <c r="N659" s="0" t="n">
        <f aca="false">SUMPRODUCT('5N inverse'!$A$12:$Y$12,'5N mesh'!$B$37:$Z$37,$E658:$AC658)+'5N inverse'!$A$12*$C659/Setup!$B$17+INDEX('5N inverse'!$A$12:$Y$12,1,'5N mesh'!$B$7+1)*Setup!$B$22</f>
        <v>0</v>
      </c>
      <c r="O659" s="0" t="n">
        <f aca="false">SUMPRODUCT('5N inverse'!$A$13:$Y$13,'5N mesh'!$B$37:$Z$37,$E658:$AC658)+'5N inverse'!$A$13*$C659/Setup!$B$17+INDEX('5N inverse'!$A$13:$Y$13,1,'5N mesh'!$B$7+1)*Setup!$B$22</f>
        <v>0</v>
      </c>
      <c r="P659" s="0" t="n">
        <f aca="false">SUMPRODUCT('5N inverse'!$A$14:$Y$14,'5N mesh'!$B$37:$Z$37,$E658:$AC658)+'5N inverse'!$A$14*$C659/Setup!$B$17+INDEX('5N inverse'!$A$14:$Y$14,1,'5N mesh'!$B$7+1)*Setup!$B$22</f>
        <v>0</v>
      </c>
      <c r="Q659" s="0" t="n">
        <f aca="false">SUMPRODUCT('5N inverse'!$A$15:$Y$15,'5N mesh'!$B$37:$Z$37,$E658:$AC658)+'5N inverse'!$A$15*$C659/Setup!$B$17+INDEX('5N inverse'!$A$15:$Y$15,1,'5N mesh'!$B$7+1)*Setup!$B$22</f>
        <v>0</v>
      </c>
      <c r="R659" s="0" t="n">
        <f aca="false">SUMPRODUCT('5N inverse'!$A$16:$Y$16,'5N mesh'!$B$37:$Z$37,$E658:$AC658)+'5N inverse'!$A$16*$C659/Setup!$B$17+INDEX('5N inverse'!$A$16:$Y$16,1,'5N mesh'!$B$7+1)*Setup!$B$22</f>
        <v>0</v>
      </c>
      <c r="S659" s="0" t="n">
        <f aca="false">SUMPRODUCT('5N inverse'!$A$17:$Y$17,'5N mesh'!$B$37:$Z$37,$E658:$AC658)+'5N inverse'!$A$17*$C659/Setup!$B$17+INDEX('5N inverse'!$A$17:$Y$17,1,'5N mesh'!$B$7+1)*Setup!$B$22</f>
        <v>0</v>
      </c>
      <c r="T659" s="0" t="n">
        <f aca="false">SUMPRODUCT('5N inverse'!$A$18:$Y$18,'5N mesh'!$B$37:$Z$37,$E658:$AC658)+'5N inverse'!$A$18*$C659/Setup!$B$17+INDEX('5N inverse'!$A$18:$Y$18,1,'5N mesh'!$B$7+1)*Setup!$B$22</f>
        <v>0</v>
      </c>
      <c r="U659" s="0" t="n">
        <f aca="false">SUMPRODUCT('5N inverse'!$A$19:$Y$19,'5N mesh'!$B$37:$Z$37,$E658:$AC658)+'5N inverse'!$A$19*$C659/Setup!$B$17+INDEX('5N inverse'!$A$19:$Y$19,1,'5N mesh'!$B$7+1)*Setup!$B$22</f>
        <v>0</v>
      </c>
      <c r="V659" s="0" t="n">
        <f aca="false">SUMPRODUCT('5N inverse'!$A$20:$Y$20,'5N mesh'!$B$37:$Z$37,$E658:$AC658)+'5N inverse'!$A$20*$C659/Setup!$B$17+INDEX('5N inverse'!$A$20:$Y$20,1,'5N mesh'!$B$7+1)*Setup!$B$22</f>
        <v>0</v>
      </c>
      <c r="W659" s="0" t="n">
        <f aca="false">SUMPRODUCT('5N inverse'!$A$21:$Y$21,'5N mesh'!$B$37:$Z$37,$E658:$AC658)+'5N inverse'!$A$21*$C659/Setup!$B$17+INDEX('5N inverse'!$A$21:$Y$21,1,'5N mesh'!$B$7+1)*Setup!$B$22</f>
        <v>0</v>
      </c>
      <c r="X659" s="0" t="n">
        <f aca="false">SUMPRODUCT('5N inverse'!$A$22:$Y$22,'5N mesh'!$B$37:$Z$37,$E658:$AC658)+'5N inverse'!$A$22*$C659/Setup!$B$17+INDEX('5N inverse'!$A$22:$Y$22,1,'5N mesh'!$B$7+1)*Setup!$B$22</f>
        <v>0</v>
      </c>
      <c r="Y659" s="0" t="n">
        <f aca="false">SUMPRODUCT('5N inverse'!$A$23:$Y$23,'5N mesh'!$B$37:$Z$37,$E658:$AC658)+'5N inverse'!$A$23*$C659/Setup!$B$17+INDEX('5N inverse'!$A$23:$Y$23,1,'5N mesh'!$B$7+1)*Setup!$B$22</f>
        <v>0</v>
      </c>
      <c r="Z659" s="0" t="n">
        <f aca="false">SUMPRODUCT('5N inverse'!$A$24:$Y$24,'5N mesh'!$B$37:$Z$37,$E658:$AC658)+'5N inverse'!$A$24*$C659/Setup!$B$17+INDEX('5N inverse'!$A$24:$Y$24,1,'5N mesh'!$B$7+1)*Setup!$B$22</f>
        <v>0</v>
      </c>
      <c r="AA659" s="0" t="n">
        <f aca="false">SUMPRODUCT('5N inverse'!$A$25:$Y$25,'5N mesh'!$B$37:$Z$37,$E658:$AC658)+'5N inverse'!$A$25*$C659/Setup!$B$17+INDEX('5N inverse'!$A$25:$Y$25,1,'5N mesh'!$B$7+1)*Setup!$B$22</f>
        <v>0</v>
      </c>
      <c r="AB659" s="0" t="n">
        <f aca="false">SUMPRODUCT('5N inverse'!$A$26:$Y$26,'5N mesh'!$B$37:$Z$37,$E658:$AC658)+'5N inverse'!$A$26*$C659/Setup!$B$17+INDEX('5N inverse'!$A$26:$Y$26,1,'5N mesh'!$B$7+1)*Setup!$B$22</f>
        <v>0</v>
      </c>
      <c r="AC659" s="0" t="n">
        <f aca="false">SUMPRODUCT('5N inverse'!$A$27:$Y$27,'5N mesh'!$B$37:$Z$37,$E658:$AC658)+'5N inverse'!$A$27*$C659/Setup!$B$17+INDEX('5N inverse'!$A$27:$Y$27,1,'5N mesh'!$B$7+1)*Setup!$B$22</f>
        <v>0</v>
      </c>
    </row>
    <row r="660" customFormat="false" ht="15" hidden="false" customHeight="false" outlineLevel="0" collapsed="false">
      <c r="A660" s="0" t="n">
        <v>655</v>
      </c>
      <c r="B660" s="0" t="n">
        <f aca="false">A660*Setup!$B$11/3600</f>
        <v>54.5833333333333</v>
      </c>
      <c r="C660" s="0" t="n">
        <f aca="false">Setup!$B$7+Setup!$B$8*COS(2*PI()*(B660-Setup!$B$9)/24)</f>
        <v>20.8804620676285</v>
      </c>
      <c r="D660" s="0" t="n">
        <f aca="false">(C660-E660)/Setup!$B$17</f>
        <v>-7.33270870045067</v>
      </c>
      <c r="E660" s="0" t="n">
        <f aca="false">SUMPRODUCT('5N inverse'!$A$3:$Y$3,'5N mesh'!$B$37:$Z$37,$E659:$AC659)+'5N inverse'!$A$3*$C660/Setup!$B$17+INDEX('5N inverse'!$A$3:$Y$3,1,'5N mesh'!$B$7+1)*Setup!$B$22</f>
        <v>21.8337141986871</v>
      </c>
      <c r="F660" s="0" t="n">
        <f aca="false">SUMPRODUCT('5N inverse'!$A$4:$Y$4,'5N mesh'!$B$37:$Z$37,$E659:$AC659)+'5N inverse'!$A$4*$C660/Setup!$B$17+INDEX('5N inverse'!$A$4:$Y$4,1,'5N mesh'!$B$7+1)*Setup!$B$22</f>
        <v>20.7053841592481</v>
      </c>
      <c r="G660" s="0" t="n">
        <f aca="false">SUMPRODUCT('5N inverse'!$A$5:$Y$5,'5N mesh'!$B$37:$Z$37,$E659:$AC659)+'5N inverse'!$A$5*$C660/Setup!$B$17+INDEX('5N inverse'!$A$5:$Y$5,1,'5N mesh'!$B$7+1)*Setup!$B$22</f>
        <v>18.4487240803703</v>
      </c>
      <c r="H660" s="0" t="n">
        <f aca="false">SUMPRODUCT('5N inverse'!$A$6:$Y$6,'5N mesh'!$B$37:$Z$37,$E659:$AC659)+'5N inverse'!$A$6*$C660/Setup!$B$17+INDEX('5N inverse'!$A$6:$Y$6,1,'5N mesh'!$B$7+1)*Setup!$B$22</f>
        <v>16.1920640014924</v>
      </c>
      <c r="I660" s="0" t="n">
        <f aca="false">SUMPRODUCT('5N inverse'!$A$7:$Y$7,'5N mesh'!$B$37:$Z$37,$E659:$AC659)+'5N inverse'!$A$7*$C660/Setup!$B$17+INDEX('5N inverse'!$A$7:$Y$7,1,'5N mesh'!$B$7+1)*Setup!$B$22</f>
        <v>15.0637339620535</v>
      </c>
      <c r="J660" s="0" t="n">
        <f aca="false">SUMPRODUCT('5N inverse'!$A$8:$Y$8,'5N mesh'!$B$37:$Z$37,$E659:$AC659)+'5N inverse'!$A$8*$C660/Setup!$B$17+INDEX('5N inverse'!$A$8:$Y$8,1,'5N mesh'!$B$7+1)*Setup!$B$22</f>
        <v>0</v>
      </c>
      <c r="K660" s="0" t="n">
        <f aca="false">SUMPRODUCT('5N inverse'!$A$9:$Y$9,'5N mesh'!$B$37:$Z$37,$E659:$AC659)+'5N inverse'!$A$9*$C660/Setup!$B$17+INDEX('5N inverse'!$A$9:$Y$9,1,'5N mesh'!$B$7+1)*Setup!$B$22</f>
        <v>0</v>
      </c>
      <c r="L660" s="0" t="n">
        <f aca="false">SUMPRODUCT('5N inverse'!$A$10:$Y$10,'5N mesh'!$B$37:$Z$37,$E659:$AC659)+'5N inverse'!$A$10*$C660/Setup!$B$17+INDEX('5N inverse'!$A$10:$Y$10,1,'5N mesh'!$B$7+1)*Setup!$B$22</f>
        <v>0</v>
      </c>
      <c r="M660" s="0" t="n">
        <f aca="false">SUMPRODUCT('5N inverse'!$A$11:$Y$11,'5N mesh'!$B$37:$Z$37,$E659:$AC659)+'5N inverse'!$A$11*$C660/Setup!$B$17+INDEX('5N inverse'!$A$11:$Y$11,1,'5N mesh'!$B$7+1)*Setup!$B$22</f>
        <v>0</v>
      </c>
      <c r="N660" s="0" t="n">
        <f aca="false">SUMPRODUCT('5N inverse'!$A$12:$Y$12,'5N mesh'!$B$37:$Z$37,$E659:$AC659)+'5N inverse'!$A$12*$C660/Setup!$B$17+INDEX('5N inverse'!$A$12:$Y$12,1,'5N mesh'!$B$7+1)*Setup!$B$22</f>
        <v>0</v>
      </c>
      <c r="O660" s="0" t="n">
        <f aca="false">SUMPRODUCT('5N inverse'!$A$13:$Y$13,'5N mesh'!$B$37:$Z$37,$E659:$AC659)+'5N inverse'!$A$13*$C660/Setup!$B$17+INDEX('5N inverse'!$A$13:$Y$13,1,'5N mesh'!$B$7+1)*Setup!$B$22</f>
        <v>0</v>
      </c>
      <c r="P660" s="0" t="n">
        <f aca="false">SUMPRODUCT('5N inverse'!$A$14:$Y$14,'5N mesh'!$B$37:$Z$37,$E659:$AC659)+'5N inverse'!$A$14*$C660/Setup!$B$17+INDEX('5N inverse'!$A$14:$Y$14,1,'5N mesh'!$B$7+1)*Setup!$B$22</f>
        <v>0</v>
      </c>
      <c r="Q660" s="0" t="n">
        <f aca="false">SUMPRODUCT('5N inverse'!$A$15:$Y$15,'5N mesh'!$B$37:$Z$37,$E659:$AC659)+'5N inverse'!$A$15*$C660/Setup!$B$17+INDEX('5N inverse'!$A$15:$Y$15,1,'5N mesh'!$B$7+1)*Setup!$B$22</f>
        <v>0</v>
      </c>
      <c r="R660" s="0" t="n">
        <f aca="false">SUMPRODUCT('5N inverse'!$A$16:$Y$16,'5N mesh'!$B$37:$Z$37,$E659:$AC659)+'5N inverse'!$A$16*$C660/Setup!$B$17+INDEX('5N inverse'!$A$16:$Y$16,1,'5N mesh'!$B$7+1)*Setup!$B$22</f>
        <v>0</v>
      </c>
      <c r="S660" s="0" t="n">
        <f aca="false">SUMPRODUCT('5N inverse'!$A$17:$Y$17,'5N mesh'!$B$37:$Z$37,$E659:$AC659)+'5N inverse'!$A$17*$C660/Setup!$B$17+INDEX('5N inverse'!$A$17:$Y$17,1,'5N mesh'!$B$7+1)*Setup!$B$22</f>
        <v>0</v>
      </c>
      <c r="T660" s="0" t="n">
        <f aca="false">SUMPRODUCT('5N inverse'!$A$18:$Y$18,'5N mesh'!$B$37:$Z$37,$E659:$AC659)+'5N inverse'!$A$18*$C660/Setup!$B$17+INDEX('5N inverse'!$A$18:$Y$18,1,'5N mesh'!$B$7+1)*Setup!$B$22</f>
        <v>0</v>
      </c>
      <c r="U660" s="0" t="n">
        <f aca="false">SUMPRODUCT('5N inverse'!$A$19:$Y$19,'5N mesh'!$B$37:$Z$37,$E659:$AC659)+'5N inverse'!$A$19*$C660/Setup!$B$17+INDEX('5N inverse'!$A$19:$Y$19,1,'5N mesh'!$B$7+1)*Setup!$B$22</f>
        <v>0</v>
      </c>
      <c r="V660" s="0" t="n">
        <f aca="false">SUMPRODUCT('5N inverse'!$A$20:$Y$20,'5N mesh'!$B$37:$Z$37,$E659:$AC659)+'5N inverse'!$A$20*$C660/Setup!$B$17+INDEX('5N inverse'!$A$20:$Y$20,1,'5N mesh'!$B$7+1)*Setup!$B$22</f>
        <v>0</v>
      </c>
      <c r="W660" s="0" t="n">
        <f aca="false">SUMPRODUCT('5N inverse'!$A$21:$Y$21,'5N mesh'!$B$37:$Z$37,$E659:$AC659)+'5N inverse'!$A$21*$C660/Setup!$B$17+INDEX('5N inverse'!$A$21:$Y$21,1,'5N mesh'!$B$7+1)*Setup!$B$22</f>
        <v>0</v>
      </c>
      <c r="X660" s="0" t="n">
        <f aca="false">SUMPRODUCT('5N inverse'!$A$22:$Y$22,'5N mesh'!$B$37:$Z$37,$E659:$AC659)+'5N inverse'!$A$22*$C660/Setup!$B$17+INDEX('5N inverse'!$A$22:$Y$22,1,'5N mesh'!$B$7+1)*Setup!$B$22</f>
        <v>0</v>
      </c>
      <c r="Y660" s="0" t="n">
        <f aca="false">SUMPRODUCT('5N inverse'!$A$23:$Y$23,'5N mesh'!$B$37:$Z$37,$E659:$AC659)+'5N inverse'!$A$23*$C660/Setup!$B$17+INDEX('5N inverse'!$A$23:$Y$23,1,'5N mesh'!$B$7+1)*Setup!$B$22</f>
        <v>0</v>
      </c>
      <c r="Z660" s="0" t="n">
        <f aca="false">SUMPRODUCT('5N inverse'!$A$24:$Y$24,'5N mesh'!$B$37:$Z$37,$E659:$AC659)+'5N inverse'!$A$24*$C660/Setup!$B$17+INDEX('5N inverse'!$A$24:$Y$24,1,'5N mesh'!$B$7+1)*Setup!$B$22</f>
        <v>0</v>
      </c>
      <c r="AA660" s="0" t="n">
        <f aca="false">SUMPRODUCT('5N inverse'!$A$25:$Y$25,'5N mesh'!$B$37:$Z$37,$E659:$AC659)+'5N inverse'!$A$25*$C660/Setup!$B$17+INDEX('5N inverse'!$A$25:$Y$25,1,'5N mesh'!$B$7+1)*Setup!$B$22</f>
        <v>0</v>
      </c>
      <c r="AB660" s="0" t="n">
        <f aca="false">SUMPRODUCT('5N inverse'!$A$26:$Y$26,'5N mesh'!$B$37:$Z$37,$E659:$AC659)+'5N inverse'!$A$26*$C660/Setup!$B$17+INDEX('5N inverse'!$A$26:$Y$26,1,'5N mesh'!$B$7+1)*Setup!$B$22</f>
        <v>0</v>
      </c>
      <c r="AC660" s="0" t="n">
        <f aca="false">SUMPRODUCT('5N inverse'!$A$27:$Y$27,'5N mesh'!$B$37:$Z$37,$E659:$AC659)+'5N inverse'!$A$27*$C660/Setup!$B$17+INDEX('5N inverse'!$A$27:$Y$27,1,'5N mesh'!$B$7+1)*Setup!$B$22</f>
        <v>0</v>
      </c>
    </row>
    <row r="661" customFormat="false" ht="15" hidden="false" customHeight="false" outlineLevel="0" collapsed="false">
      <c r="A661" s="0" t="n">
        <v>656</v>
      </c>
      <c r="B661" s="0" t="n">
        <f aca="false">A661*Setup!$B$11/3600</f>
        <v>54.6666666666667</v>
      </c>
      <c r="C661" s="0" t="n">
        <f aca="false">Setup!$B$7+Setup!$B$8*COS(2*PI()*(B661-Setup!$B$9)/24)</f>
        <v>20.9358222275241</v>
      </c>
      <c r="D661" s="0" t="n">
        <f aca="false">(C661-E661)/Setup!$B$17</f>
        <v>-6.79876429879852</v>
      </c>
      <c r="E661" s="0" t="n">
        <f aca="false">SUMPRODUCT('5N inverse'!$A$3:$Y$3,'5N mesh'!$B$37:$Z$37,$E660:$AC660)+'5N inverse'!$A$3*$C661/Setup!$B$17+INDEX('5N inverse'!$A$3:$Y$3,1,'5N mesh'!$B$7+1)*Setup!$B$22</f>
        <v>21.8196615863679</v>
      </c>
      <c r="F661" s="0" t="n">
        <f aca="false">SUMPRODUCT('5N inverse'!$A$4:$Y$4,'5N mesh'!$B$37:$Z$37,$E660:$AC660)+'5N inverse'!$A$4*$C661/Setup!$B$17+INDEX('5N inverse'!$A$4:$Y$4,1,'5N mesh'!$B$7+1)*Setup!$B$22</f>
        <v>20.6936340268262</v>
      </c>
      <c r="G661" s="0" t="n">
        <f aca="false">SUMPRODUCT('5N inverse'!$A$5:$Y$5,'5N mesh'!$B$37:$Z$37,$E660:$AC660)+'5N inverse'!$A$5*$C661/Setup!$B$17+INDEX('5N inverse'!$A$5:$Y$5,1,'5N mesh'!$B$7+1)*Setup!$B$22</f>
        <v>18.4415789077427</v>
      </c>
      <c r="H661" s="0" t="n">
        <f aca="false">SUMPRODUCT('5N inverse'!$A$6:$Y$6,'5N mesh'!$B$37:$Z$37,$E660:$AC660)+'5N inverse'!$A$6*$C661/Setup!$B$17+INDEX('5N inverse'!$A$6:$Y$6,1,'5N mesh'!$B$7+1)*Setup!$B$22</f>
        <v>16.1895237886593</v>
      </c>
      <c r="I661" s="0" t="n">
        <f aca="false">SUMPRODUCT('5N inverse'!$A$7:$Y$7,'5N mesh'!$B$37:$Z$37,$E660:$AC660)+'5N inverse'!$A$7*$C661/Setup!$B$17+INDEX('5N inverse'!$A$7:$Y$7,1,'5N mesh'!$B$7+1)*Setup!$B$22</f>
        <v>15.0634962291176</v>
      </c>
      <c r="J661" s="0" t="n">
        <f aca="false">SUMPRODUCT('5N inverse'!$A$8:$Y$8,'5N mesh'!$B$37:$Z$37,$E660:$AC660)+'5N inverse'!$A$8*$C661/Setup!$B$17+INDEX('5N inverse'!$A$8:$Y$8,1,'5N mesh'!$B$7+1)*Setup!$B$22</f>
        <v>0</v>
      </c>
      <c r="K661" s="0" t="n">
        <f aca="false">SUMPRODUCT('5N inverse'!$A$9:$Y$9,'5N mesh'!$B$37:$Z$37,$E660:$AC660)+'5N inverse'!$A$9*$C661/Setup!$B$17+INDEX('5N inverse'!$A$9:$Y$9,1,'5N mesh'!$B$7+1)*Setup!$B$22</f>
        <v>0</v>
      </c>
      <c r="L661" s="0" t="n">
        <f aca="false">SUMPRODUCT('5N inverse'!$A$10:$Y$10,'5N mesh'!$B$37:$Z$37,$E660:$AC660)+'5N inverse'!$A$10*$C661/Setup!$B$17+INDEX('5N inverse'!$A$10:$Y$10,1,'5N mesh'!$B$7+1)*Setup!$B$22</f>
        <v>0</v>
      </c>
      <c r="M661" s="0" t="n">
        <f aca="false">SUMPRODUCT('5N inverse'!$A$11:$Y$11,'5N mesh'!$B$37:$Z$37,$E660:$AC660)+'5N inverse'!$A$11*$C661/Setup!$B$17+INDEX('5N inverse'!$A$11:$Y$11,1,'5N mesh'!$B$7+1)*Setup!$B$22</f>
        <v>0</v>
      </c>
      <c r="N661" s="0" t="n">
        <f aca="false">SUMPRODUCT('5N inverse'!$A$12:$Y$12,'5N mesh'!$B$37:$Z$37,$E660:$AC660)+'5N inverse'!$A$12*$C661/Setup!$B$17+INDEX('5N inverse'!$A$12:$Y$12,1,'5N mesh'!$B$7+1)*Setup!$B$22</f>
        <v>0</v>
      </c>
      <c r="O661" s="0" t="n">
        <f aca="false">SUMPRODUCT('5N inverse'!$A$13:$Y$13,'5N mesh'!$B$37:$Z$37,$E660:$AC660)+'5N inverse'!$A$13*$C661/Setup!$B$17+INDEX('5N inverse'!$A$13:$Y$13,1,'5N mesh'!$B$7+1)*Setup!$B$22</f>
        <v>0</v>
      </c>
      <c r="P661" s="0" t="n">
        <f aca="false">SUMPRODUCT('5N inverse'!$A$14:$Y$14,'5N mesh'!$B$37:$Z$37,$E660:$AC660)+'5N inverse'!$A$14*$C661/Setup!$B$17+INDEX('5N inverse'!$A$14:$Y$14,1,'5N mesh'!$B$7+1)*Setup!$B$22</f>
        <v>0</v>
      </c>
      <c r="Q661" s="0" t="n">
        <f aca="false">SUMPRODUCT('5N inverse'!$A$15:$Y$15,'5N mesh'!$B$37:$Z$37,$E660:$AC660)+'5N inverse'!$A$15*$C661/Setup!$B$17+INDEX('5N inverse'!$A$15:$Y$15,1,'5N mesh'!$B$7+1)*Setup!$B$22</f>
        <v>0</v>
      </c>
      <c r="R661" s="0" t="n">
        <f aca="false">SUMPRODUCT('5N inverse'!$A$16:$Y$16,'5N mesh'!$B$37:$Z$37,$E660:$AC660)+'5N inverse'!$A$16*$C661/Setup!$B$17+INDEX('5N inverse'!$A$16:$Y$16,1,'5N mesh'!$B$7+1)*Setup!$B$22</f>
        <v>0</v>
      </c>
      <c r="S661" s="0" t="n">
        <f aca="false">SUMPRODUCT('5N inverse'!$A$17:$Y$17,'5N mesh'!$B$37:$Z$37,$E660:$AC660)+'5N inverse'!$A$17*$C661/Setup!$B$17+INDEX('5N inverse'!$A$17:$Y$17,1,'5N mesh'!$B$7+1)*Setup!$B$22</f>
        <v>0</v>
      </c>
      <c r="T661" s="0" t="n">
        <f aca="false">SUMPRODUCT('5N inverse'!$A$18:$Y$18,'5N mesh'!$B$37:$Z$37,$E660:$AC660)+'5N inverse'!$A$18*$C661/Setup!$B$17+INDEX('5N inverse'!$A$18:$Y$18,1,'5N mesh'!$B$7+1)*Setup!$B$22</f>
        <v>0</v>
      </c>
      <c r="U661" s="0" t="n">
        <f aca="false">SUMPRODUCT('5N inverse'!$A$19:$Y$19,'5N mesh'!$B$37:$Z$37,$E660:$AC660)+'5N inverse'!$A$19*$C661/Setup!$B$17+INDEX('5N inverse'!$A$19:$Y$19,1,'5N mesh'!$B$7+1)*Setup!$B$22</f>
        <v>0</v>
      </c>
      <c r="V661" s="0" t="n">
        <f aca="false">SUMPRODUCT('5N inverse'!$A$20:$Y$20,'5N mesh'!$B$37:$Z$37,$E660:$AC660)+'5N inverse'!$A$20*$C661/Setup!$B$17+INDEX('5N inverse'!$A$20:$Y$20,1,'5N mesh'!$B$7+1)*Setup!$B$22</f>
        <v>0</v>
      </c>
      <c r="W661" s="0" t="n">
        <f aca="false">SUMPRODUCT('5N inverse'!$A$21:$Y$21,'5N mesh'!$B$37:$Z$37,$E660:$AC660)+'5N inverse'!$A$21*$C661/Setup!$B$17+INDEX('5N inverse'!$A$21:$Y$21,1,'5N mesh'!$B$7+1)*Setup!$B$22</f>
        <v>0</v>
      </c>
      <c r="X661" s="0" t="n">
        <f aca="false">SUMPRODUCT('5N inverse'!$A$22:$Y$22,'5N mesh'!$B$37:$Z$37,$E660:$AC660)+'5N inverse'!$A$22*$C661/Setup!$B$17+INDEX('5N inverse'!$A$22:$Y$22,1,'5N mesh'!$B$7+1)*Setup!$B$22</f>
        <v>0</v>
      </c>
      <c r="Y661" s="0" t="n">
        <f aca="false">SUMPRODUCT('5N inverse'!$A$23:$Y$23,'5N mesh'!$B$37:$Z$37,$E660:$AC660)+'5N inverse'!$A$23*$C661/Setup!$B$17+INDEX('5N inverse'!$A$23:$Y$23,1,'5N mesh'!$B$7+1)*Setup!$B$22</f>
        <v>0</v>
      </c>
      <c r="Z661" s="0" t="n">
        <f aca="false">SUMPRODUCT('5N inverse'!$A$24:$Y$24,'5N mesh'!$B$37:$Z$37,$E660:$AC660)+'5N inverse'!$A$24*$C661/Setup!$B$17+INDEX('5N inverse'!$A$24:$Y$24,1,'5N mesh'!$B$7+1)*Setup!$B$22</f>
        <v>0</v>
      </c>
      <c r="AA661" s="0" t="n">
        <f aca="false">SUMPRODUCT('5N inverse'!$A$25:$Y$25,'5N mesh'!$B$37:$Z$37,$E660:$AC660)+'5N inverse'!$A$25*$C661/Setup!$B$17+INDEX('5N inverse'!$A$25:$Y$25,1,'5N mesh'!$B$7+1)*Setup!$B$22</f>
        <v>0</v>
      </c>
      <c r="AB661" s="0" t="n">
        <f aca="false">SUMPRODUCT('5N inverse'!$A$26:$Y$26,'5N mesh'!$B$37:$Z$37,$E660:$AC660)+'5N inverse'!$A$26*$C661/Setup!$B$17+INDEX('5N inverse'!$A$26:$Y$26,1,'5N mesh'!$B$7+1)*Setup!$B$22</f>
        <v>0</v>
      </c>
      <c r="AC661" s="0" t="n">
        <f aca="false">SUMPRODUCT('5N inverse'!$A$27:$Y$27,'5N mesh'!$B$37:$Z$37,$E660:$AC660)+'5N inverse'!$A$27*$C661/Setup!$B$17+INDEX('5N inverse'!$A$27:$Y$27,1,'5N mesh'!$B$7+1)*Setup!$B$22</f>
        <v>0</v>
      </c>
    </row>
    <row r="662" customFormat="false" ht="15" hidden="false" customHeight="false" outlineLevel="0" collapsed="false">
      <c r="A662" s="0" t="n">
        <v>657</v>
      </c>
      <c r="B662" s="0" t="n">
        <f aca="false">A662*Setup!$B$11/3600</f>
        <v>54.75</v>
      </c>
      <c r="C662" s="0" t="n">
        <f aca="false">Setup!$B$7+Setup!$B$8*COS(2*PI()*(B662-Setup!$B$9)/24)</f>
        <v>20.9926407700841</v>
      </c>
      <c r="D662" s="0" t="n">
        <f aca="false">(C662-E662)/Setup!$B$17</f>
        <v>-6.26069085733185</v>
      </c>
      <c r="E662" s="0" t="n">
        <f aca="false">SUMPRODUCT('5N inverse'!$A$3:$Y$3,'5N mesh'!$B$37:$Z$37,$E661:$AC661)+'5N inverse'!$A$3*$C662/Setup!$B$17+INDEX('5N inverse'!$A$3:$Y$3,1,'5N mesh'!$B$7+1)*Setup!$B$22</f>
        <v>21.8065305815372</v>
      </c>
      <c r="F662" s="0" t="n">
        <f aca="false">SUMPRODUCT('5N inverse'!$A$4:$Y$4,'5N mesh'!$B$37:$Z$37,$E661:$AC661)+'5N inverse'!$A$4*$C662/Setup!$B$17+INDEX('5N inverse'!$A$4:$Y$4,1,'5N mesh'!$B$7+1)*Setup!$B$22</f>
        <v>20.682652766634</v>
      </c>
      <c r="G662" s="0" t="n">
        <f aca="false">SUMPRODUCT('5N inverse'!$A$5:$Y$5,'5N mesh'!$B$37:$Z$37,$E661:$AC661)+'5N inverse'!$A$5*$C662/Setup!$B$17+INDEX('5N inverse'!$A$5:$Y$5,1,'5N mesh'!$B$7+1)*Setup!$B$22</f>
        <v>18.4348971368276</v>
      </c>
      <c r="H662" s="0" t="n">
        <f aca="false">SUMPRODUCT('5N inverse'!$A$6:$Y$6,'5N mesh'!$B$37:$Z$37,$E661:$AC661)+'5N inverse'!$A$6*$C662/Setup!$B$17+INDEX('5N inverse'!$A$6:$Y$6,1,'5N mesh'!$B$7+1)*Setup!$B$22</f>
        <v>16.1871415070211</v>
      </c>
      <c r="I662" s="0" t="n">
        <f aca="false">SUMPRODUCT('5N inverse'!$A$7:$Y$7,'5N mesh'!$B$37:$Z$37,$E661:$AC661)+'5N inverse'!$A$7*$C662/Setup!$B$17+INDEX('5N inverse'!$A$7:$Y$7,1,'5N mesh'!$B$7+1)*Setup!$B$22</f>
        <v>15.0632636921179</v>
      </c>
      <c r="J662" s="0" t="n">
        <f aca="false">SUMPRODUCT('5N inverse'!$A$8:$Y$8,'5N mesh'!$B$37:$Z$37,$E661:$AC661)+'5N inverse'!$A$8*$C662/Setup!$B$17+INDEX('5N inverse'!$A$8:$Y$8,1,'5N mesh'!$B$7+1)*Setup!$B$22</f>
        <v>0</v>
      </c>
      <c r="K662" s="0" t="n">
        <f aca="false">SUMPRODUCT('5N inverse'!$A$9:$Y$9,'5N mesh'!$B$37:$Z$37,$E661:$AC661)+'5N inverse'!$A$9*$C662/Setup!$B$17+INDEX('5N inverse'!$A$9:$Y$9,1,'5N mesh'!$B$7+1)*Setup!$B$22</f>
        <v>0</v>
      </c>
      <c r="L662" s="0" t="n">
        <f aca="false">SUMPRODUCT('5N inverse'!$A$10:$Y$10,'5N mesh'!$B$37:$Z$37,$E661:$AC661)+'5N inverse'!$A$10*$C662/Setup!$B$17+INDEX('5N inverse'!$A$10:$Y$10,1,'5N mesh'!$B$7+1)*Setup!$B$22</f>
        <v>0</v>
      </c>
      <c r="M662" s="0" t="n">
        <f aca="false">SUMPRODUCT('5N inverse'!$A$11:$Y$11,'5N mesh'!$B$37:$Z$37,$E661:$AC661)+'5N inverse'!$A$11*$C662/Setup!$B$17+INDEX('5N inverse'!$A$11:$Y$11,1,'5N mesh'!$B$7+1)*Setup!$B$22</f>
        <v>0</v>
      </c>
      <c r="N662" s="0" t="n">
        <f aca="false">SUMPRODUCT('5N inverse'!$A$12:$Y$12,'5N mesh'!$B$37:$Z$37,$E661:$AC661)+'5N inverse'!$A$12*$C662/Setup!$B$17+INDEX('5N inverse'!$A$12:$Y$12,1,'5N mesh'!$B$7+1)*Setup!$B$22</f>
        <v>0</v>
      </c>
      <c r="O662" s="0" t="n">
        <f aca="false">SUMPRODUCT('5N inverse'!$A$13:$Y$13,'5N mesh'!$B$37:$Z$37,$E661:$AC661)+'5N inverse'!$A$13*$C662/Setup!$B$17+INDEX('5N inverse'!$A$13:$Y$13,1,'5N mesh'!$B$7+1)*Setup!$B$22</f>
        <v>0</v>
      </c>
      <c r="P662" s="0" t="n">
        <f aca="false">SUMPRODUCT('5N inverse'!$A$14:$Y$14,'5N mesh'!$B$37:$Z$37,$E661:$AC661)+'5N inverse'!$A$14*$C662/Setup!$B$17+INDEX('5N inverse'!$A$14:$Y$14,1,'5N mesh'!$B$7+1)*Setup!$B$22</f>
        <v>0</v>
      </c>
      <c r="Q662" s="0" t="n">
        <f aca="false">SUMPRODUCT('5N inverse'!$A$15:$Y$15,'5N mesh'!$B$37:$Z$37,$E661:$AC661)+'5N inverse'!$A$15*$C662/Setup!$B$17+INDEX('5N inverse'!$A$15:$Y$15,1,'5N mesh'!$B$7+1)*Setup!$B$22</f>
        <v>0</v>
      </c>
      <c r="R662" s="0" t="n">
        <f aca="false">SUMPRODUCT('5N inverse'!$A$16:$Y$16,'5N mesh'!$B$37:$Z$37,$E661:$AC661)+'5N inverse'!$A$16*$C662/Setup!$B$17+INDEX('5N inverse'!$A$16:$Y$16,1,'5N mesh'!$B$7+1)*Setup!$B$22</f>
        <v>0</v>
      </c>
      <c r="S662" s="0" t="n">
        <f aca="false">SUMPRODUCT('5N inverse'!$A$17:$Y$17,'5N mesh'!$B$37:$Z$37,$E661:$AC661)+'5N inverse'!$A$17*$C662/Setup!$B$17+INDEX('5N inverse'!$A$17:$Y$17,1,'5N mesh'!$B$7+1)*Setup!$B$22</f>
        <v>0</v>
      </c>
      <c r="T662" s="0" t="n">
        <f aca="false">SUMPRODUCT('5N inverse'!$A$18:$Y$18,'5N mesh'!$B$37:$Z$37,$E661:$AC661)+'5N inverse'!$A$18*$C662/Setup!$B$17+INDEX('5N inverse'!$A$18:$Y$18,1,'5N mesh'!$B$7+1)*Setup!$B$22</f>
        <v>0</v>
      </c>
      <c r="U662" s="0" t="n">
        <f aca="false">SUMPRODUCT('5N inverse'!$A$19:$Y$19,'5N mesh'!$B$37:$Z$37,$E661:$AC661)+'5N inverse'!$A$19*$C662/Setup!$B$17+INDEX('5N inverse'!$A$19:$Y$19,1,'5N mesh'!$B$7+1)*Setup!$B$22</f>
        <v>0</v>
      </c>
      <c r="V662" s="0" t="n">
        <f aca="false">SUMPRODUCT('5N inverse'!$A$20:$Y$20,'5N mesh'!$B$37:$Z$37,$E661:$AC661)+'5N inverse'!$A$20*$C662/Setup!$B$17+INDEX('5N inverse'!$A$20:$Y$20,1,'5N mesh'!$B$7+1)*Setup!$B$22</f>
        <v>0</v>
      </c>
      <c r="W662" s="0" t="n">
        <f aca="false">SUMPRODUCT('5N inverse'!$A$21:$Y$21,'5N mesh'!$B$37:$Z$37,$E661:$AC661)+'5N inverse'!$A$21*$C662/Setup!$B$17+INDEX('5N inverse'!$A$21:$Y$21,1,'5N mesh'!$B$7+1)*Setup!$B$22</f>
        <v>0</v>
      </c>
      <c r="X662" s="0" t="n">
        <f aca="false">SUMPRODUCT('5N inverse'!$A$22:$Y$22,'5N mesh'!$B$37:$Z$37,$E661:$AC661)+'5N inverse'!$A$22*$C662/Setup!$B$17+INDEX('5N inverse'!$A$22:$Y$22,1,'5N mesh'!$B$7+1)*Setup!$B$22</f>
        <v>0</v>
      </c>
      <c r="Y662" s="0" t="n">
        <f aca="false">SUMPRODUCT('5N inverse'!$A$23:$Y$23,'5N mesh'!$B$37:$Z$37,$E661:$AC661)+'5N inverse'!$A$23*$C662/Setup!$B$17+INDEX('5N inverse'!$A$23:$Y$23,1,'5N mesh'!$B$7+1)*Setup!$B$22</f>
        <v>0</v>
      </c>
      <c r="Z662" s="0" t="n">
        <f aca="false">SUMPRODUCT('5N inverse'!$A$24:$Y$24,'5N mesh'!$B$37:$Z$37,$E661:$AC661)+'5N inverse'!$A$24*$C662/Setup!$B$17+INDEX('5N inverse'!$A$24:$Y$24,1,'5N mesh'!$B$7+1)*Setup!$B$22</f>
        <v>0</v>
      </c>
      <c r="AA662" s="0" t="n">
        <f aca="false">SUMPRODUCT('5N inverse'!$A$25:$Y$25,'5N mesh'!$B$37:$Z$37,$E661:$AC661)+'5N inverse'!$A$25*$C662/Setup!$B$17+INDEX('5N inverse'!$A$25:$Y$25,1,'5N mesh'!$B$7+1)*Setup!$B$22</f>
        <v>0</v>
      </c>
      <c r="AB662" s="0" t="n">
        <f aca="false">SUMPRODUCT('5N inverse'!$A$26:$Y$26,'5N mesh'!$B$37:$Z$37,$E661:$AC661)+'5N inverse'!$A$26*$C662/Setup!$B$17+INDEX('5N inverse'!$A$26:$Y$26,1,'5N mesh'!$B$7+1)*Setup!$B$22</f>
        <v>0</v>
      </c>
      <c r="AC662" s="0" t="n">
        <f aca="false">SUMPRODUCT('5N inverse'!$A$27:$Y$27,'5N mesh'!$B$37:$Z$37,$E661:$AC661)+'5N inverse'!$A$27*$C662/Setup!$B$17+INDEX('5N inverse'!$A$27:$Y$27,1,'5N mesh'!$B$7+1)*Setup!$B$22</f>
        <v>0</v>
      </c>
    </row>
    <row r="663" customFormat="false" ht="15" hidden="false" customHeight="false" outlineLevel="0" collapsed="false">
      <c r="A663" s="0" t="n">
        <v>658</v>
      </c>
      <c r="B663" s="0" t="n">
        <f aca="false">A663*Setup!$B$11/3600</f>
        <v>54.8333333333333</v>
      </c>
      <c r="C663" s="0" t="n">
        <f aca="false">Setup!$B$7+Setup!$B$8*COS(2*PI()*(B663-Setup!$B$9)/24)</f>
        <v>21.0508906527595</v>
      </c>
      <c r="D663" s="0" t="n">
        <f aca="false">(C663-E663)/Setup!$B$17</f>
        <v>-5.71874456924422</v>
      </c>
      <c r="E663" s="0" t="n">
        <f aca="false">SUMPRODUCT('5N inverse'!$A$3:$Y$3,'5N mesh'!$B$37:$Z$37,$E662:$AC662)+'5N inverse'!$A$3*$C663/Setup!$B$17+INDEX('5N inverse'!$A$3:$Y$3,1,'5N mesh'!$B$7+1)*Setup!$B$22</f>
        <v>21.7943274467613</v>
      </c>
      <c r="F663" s="0" t="n">
        <f aca="false">SUMPRODUCT('5N inverse'!$A$4:$Y$4,'5N mesh'!$B$37:$Z$37,$E662:$AC662)+'5N inverse'!$A$4*$C663/Setup!$B$17+INDEX('5N inverse'!$A$4:$Y$4,1,'5N mesh'!$B$7+1)*Setup!$B$22</f>
        <v>20.6724456159493</v>
      </c>
      <c r="G663" s="0" t="n">
        <f aca="false">SUMPRODUCT('5N inverse'!$A$5:$Y$5,'5N mesh'!$B$37:$Z$37,$E662:$AC662)+'5N inverse'!$A$5*$C663/Setup!$B$17+INDEX('5N inverse'!$A$5:$Y$5,1,'5N mesh'!$B$7+1)*Setup!$B$22</f>
        <v>18.4286819543253</v>
      </c>
      <c r="H663" s="0" t="n">
        <f aca="false">SUMPRODUCT('5N inverse'!$A$6:$Y$6,'5N mesh'!$B$37:$Z$37,$E662:$AC662)+'5N inverse'!$A$6*$C663/Setup!$B$17+INDEX('5N inverse'!$A$6:$Y$6,1,'5N mesh'!$B$7+1)*Setup!$B$22</f>
        <v>16.1849182927014</v>
      </c>
      <c r="I663" s="0" t="n">
        <f aca="false">SUMPRODUCT('5N inverse'!$A$7:$Y$7,'5N mesh'!$B$37:$Z$37,$E662:$AC662)+'5N inverse'!$A$7*$C663/Setup!$B$17+INDEX('5N inverse'!$A$7:$Y$7,1,'5N mesh'!$B$7+1)*Setup!$B$22</f>
        <v>15.0630364618894</v>
      </c>
      <c r="J663" s="0" t="n">
        <f aca="false">SUMPRODUCT('5N inverse'!$A$8:$Y$8,'5N mesh'!$B$37:$Z$37,$E662:$AC662)+'5N inverse'!$A$8*$C663/Setup!$B$17+INDEX('5N inverse'!$A$8:$Y$8,1,'5N mesh'!$B$7+1)*Setup!$B$22</f>
        <v>0</v>
      </c>
      <c r="K663" s="0" t="n">
        <f aca="false">SUMPRODUCT('5N inverse'!$A$9:$Y$9,'5N mesh'!$B$37:$Z$37,$E662:$AC662)+'5N inverse'!$A$9*$C663/Setup!$B$17+INDEX('5N inverse'!$A$9:$Y$9,1,'5N mesh'!$B$7+1)*Setup!$B$22</f>
        <v>0</v>
      </c>
      <c r="L663" s="0" t="n">
        <f aca="false">SUMPRODUCT('5N inverse'!$A$10:$Y$10,'5N mesh'!$B$37:$Z$37,$E662:$AC662)+'5N inverse'!$A$10*$C663/Setup!$B$17+INDEX('5N inverse'!$A$10:$Y$10,1,'5N mesh'!$B$7+1)*Setup!$B$22</f>
        <v>0</v>
      </c>
      <c r="M663" s="0" t="n">
        <f aca="false">SUMPRODUCT('5N inverse'!$A$11:$Y$11,'5N mesh'!$B$37:$Z$37,$E662:$AC662)+'5N inverse'!$A$11*$C663/Setup!$B$17+INDEX('5N inverse'!$A$11:$Y$11,1,'5N mesh'!$B$7+1)*Setup!$B$22</f>
        <v>0</v>
      </c>
      <c r="N663" s="0" t="n">
        <f aca="false">SUMPRODUCT('5N inverse'!$A$12:$Y$12,'5N mesh'!$B$37:$Z$37,$E662:$AC662)+'5N inverse'!$A$12*$C663/Setup!$B$17+INDEX('5N inverse'!$A$12:$Y$12,1,'5N mesh'!$B$7+1)*Setup!$B$22</f>
        <v>0</v>
      </c>
      <c r="O663" s="0" t="n">
        <f aca="false">SUMPRODUCT('5N inverse'!$A$13:$Y$13,'5N mesh'!$B$37:$Z$37,$E662:$AC662)+'5N inverse'!$A$13*$C663/Setup!$B$17+INDEX('5N inverse'!$A$13:$Y$13,1,'5N mesh'!$B$7+1)*Setup!$B$22</f>
        <v>0</v>
      </c>
      <c r="P663" s="0" t="n">
        <f aca="false">SUMPRODUCT('5N inverse'!$A$14:$Y$14,'5N mesh'!$B$37:$Z$37,$E662:$AC662)+'5N inverse'!$A$14*$C663/Setup!$B$17+INDEX('5N inverse'!$A$14:$Y$14,1,'5N mesh'!$B$7+1)*Setup!$B$22</f>
        <v>0</v>
      </c>
      <c r="Q663" s="0" t="n">
        <f aca="false">SUMPRODUCT('5N inverse'!$A$15:$Y$15,'5N mesh'!$B$37:$Z$37,$E662:$AC662)+'5N inverse'!$A$15*$C663/Setup!$B$17+INDEX('5N inverse'!$A$15:$Y$15,1,'5N mesh'!$B$7+1)*Setup!$B$22</f>
        <v>0</v>
      </c>
      <c r="R663" s="0" t="n">
        <f aca="false">SUMPRODUCT('5N inverse'!$A$16:$Y$16,'5N mesh'!$B$37:$Z$37,$E662:$AC662)+'5N inverse'!$A$16*$C663/Setup!$B$17+INDEX('5N inverse'!$A$16:$Y$16,1,'5N mesh'!$B$7+1)*Setup!$B$22</f>
        <v>0</v>
      </c>
      <c r="S663" s="0" t="n">
        <f aca="false">SUMPRODUCT('5N inverse'!$A$17:$Y$17,'5N mesh'!$B$37:$Z$37,$E662:$AC662)+'5N inverse'!$A$17*$C663/Setup!$B$17+INDEX('5N inverse'!$A$17:$Y$17,1,'5N mesh'!$B$7+1)*Setup!$B$22</f>
        <v>0</v>
      </c>
      <c r="T663" s="0" t="n">
        <f aca="false">SUMPRODUCT('5N inverse'!$A$18:$Y$18,'5N mesh'!$B$37:$Z$37,$E662:$AC662)+'5N inverse'!$A$18*$C663/Setup!$B$17+INDEX('5N inverse'!$A$18:$Y$18,1,'5N mesh'!$B$7+1)*Setup!$B$22</f>
        <v>0</v>
      </c>
      <c r="U663" s="0" t="n">
        <f aca="false">SUMPRODUCT('5N inverse'!$A$19:$Y$19,'5N mesh'!$B$37:$Z$37,$E662:$AC662)+'5N inverse'!$A$19*$C663/Setup!$B$17+INDEX('5N inverse'!$A$19:$Y$19,1,'5N mesh'!$B$7+1)*Setup!$B$22</f>
        <v>0</v>
      </c>
      <c r="V663" s="0" t="n">
        <f aca="false">SUMPRODUCT('5N inverse'!$A$20:$Y$20,'5N mesh'!$B$37:$Z$37,$E662:$AC662)+'5N inverse'!$A$20*$C663/Setup!$B$17+INDEX('5N inverse'!$A$20:$Y$20,1,'5N mesh'!$B$7+1)*Setup!$B$22</f>
        <v>0</v>
      </c>
      <c r="W663" s="0" t="n">
        <f aca="false">SUMPRODUCT('5N inverse'!$A$21:$Y$21,'5N mesh'!$B$37:$Z$37,$E662:$AC662)+'5N inverse'!$A$21*$C663/Setup!$B$17+INDEX('5N inverse'!$A$21:$Y$21,1,'5N mesh'!$B$7+1)*Setup!$B$22</f>
        <v>0</v>
      </c>
      <c r="X663" s="0" t="n">
        <f aca="false">SUMPRODUCT('5N inverse'!$A$22:$Y$22,'5N mesh'!$B$37:$Z$37,$E662:$AC662)+'5N inverse'!$A$22*$C663/Setup!$B$17+INDEX('5N inverse'!$A$22:$Y$22,1,'5N mesh'!$B$7+1)*Setup!$B$22</f>
        <v>0</v>
      </c>
      <c r="Y663" s="0" t="n">
        <f aca="false">SUMPRODUCT('5N inverse'!$A$23:$Y$23,'5N mesh'!$B$37:$Z$37,$E662:$AC662)+'5N inverse'!$A$23*$C663/Setup!$B$17+INDEX('5N inverse'!$A$23:$Y$23,1,'5N mesh'!$B$7+1)*Setup!$B$22</f>
        <v>0</v>
      </c>
      <c r="Z663" s="0" t="n">
        <f aca="false">SUMPRODUCT('5N inverse'!$A$24:$Y$24,'5N mesh'!$B$37:$Z$37,$E662:$AC662)+'5N inverse'!$A$24*$C663/Setup!$B$17+INDEX('5N inverse'!$A$24:$Y$24,1,'5N mesh'!$B$7+1)*Setup!$B$22</f>
        <v>0</v>
      </c>
      <c r="AA663" s="0" t="n">
        <f aca="false">SUMPRODUCT('5N inverse'!$A$25:$Y$25,'5N mesh'!$B$37:$Z$37,$E662:$AC662)+'5N inverse'!$A$25*$C663/Setup!$B$17+INDEX('5N inverse'!$A$25:$Y$25,1,'5N mesh'!$B$7+1)*Setup!$B$22</f>
        <v>0</v>
      </c>
      <c r="AB663" s="0" t="n">
        <f aca="false">SUMPRODUCT('5N inverse'!$A$26:$Y$26,'5N mesh'!$B$37:$Z$37,$E662:$AC662)+'5N inverse'!$A$26*$C663/Setup!$B$17+INDEX('5N inverse'!$A$26:$Y$26,1,'5N mesh'!$B$7+1)*Setup!$B$22</f>
        <v>0</v>
      </c>
      <c r="AC663" s="0" t="n">
        <f aca="false">SUMPRODUCT('5N inverse'!$A$27:$Y$27,'5N mesh'!$B$37:$Z$37,$E662:$AC662)+'5N inverse'!$A$27*$C663/Setup!$B$17+INDEX('5N inverse'!$A$27:$Y$27,1,'5N mesh'!$B$7+1)*Setup!$B$22</f>
        <v>0</v>
      </c>
    </row>
    <row r="664" customFormat="false" ht="15" hidden="false" customHeight="false" outlineLevel="0" collapsed="false">
      <c r="A664" s="0" t="n">
        <v>659</v>
      </c>
      <c r="B664" s="0" t="n">
        <f aca="false">A664*Setup!$B$11/3600</f>
        <v>54.9166666666667</v>
      </c>
      <c r="C664" s="0" t="n">
        <f aca="false">Setup!$B$7+Setup!$B$8*COS(2*PI()*(B664-Setup!$B$9)/24)</f>
        <v>21.110544151761</v>
      </c>
      <c r="D664" s="0" t="n">
        <f aca="false">(C664-E664)/Setup!$B$17</f>
        <v>-5.17318346967356</v>
      </c>
      <c r="E664" s="0" t="n">
        <f aca="false">SUMPRODUCT('5N inverse'!$A$3:$Y$3,'5N mesh'!$B$37:$Z$37,$E663:$AC663)+'5N inverse'!$A$3*$C664/Setup!$B$17+INDEX('5N inverse'!$A$3:$Y$3,1,'5N mesh'!$B$7+1)*Setup!$B$22</f>
        <v>21.7830580028185</v>
      </c>
      <c r="F664" s="0" t="n">
        <f aca="false">SUMPRODUCT('5N inverse'!$A$4:$Y$4,'5N mesh'!$B$37:$Z$37,$E663:$AC663)+'5N inverse'!$A$4*$C664/Setup!$B$17+INDEX('5N inverse'!$A$4:$Y$4,1,'5N mesh'!$B$7+1)*Setup!$B$22</f>
        <v>20.663017443472</v>
      </c>
      <c r="G664" s="0" t="n">
        <f aca="false">SUMPRODUCT('5N inverse'!$A$5:$Y$5,'5N mesh'!$B$37:$Z$37,$E663:$AC663)+'5N inverse'!$A$5*$C664/Setup!$B$17+INDEX('5N inverse'!$A$5:$Y$5,1,'5N mesh'!$B$7+1)*Setup!$B$22</f>
        <v>18.4229363247789</v>
      </c>
      <c r="H664" s="0" t="n">
        <f aca="false">SUMPRODUCT('5N inverse'!$A$6:$Y$6,'5N mesh'!$B$37:$Z$37,$E663:$AC663)+'5N inverse'!$A$6*$C664/Setup!$B$17+INDEX('5N inverse'!$A$6:$Y$6,1,'5N mesh'!$B$7+1)*Setup!$B$22</f>
        <v>16.1828552060858</v>
      </c>
      <c r="I664" s="0" t="n">
        <f aca="false">SUMPRODUCT('5N inverse'!$A$7:$Y$7,'5N mesh'!$B$37:$Z$37,$E663:$AC663)+'5N inverse'!$A$7*$C664/Setup!$B$17+INDEX('5N inverse'!$A$7:$Y$7,1,'5N mesh'!$B$7+1)*Setup!$B$22</f>
        <v>15.0628146467393</v>
      </c>
      <c r="J664" s="0" t="n">
        <f aca="false">SUMPRODUCT('5N inverse'!$A$8:$Y$8,'5N mesh'!$B$37:$Z$37,$E663:$AC663)+'5N inverse'!$A$8*$C664/Setup!$B$17+INDEX('5N inverse'!$A$8:$Y$8,1,'5N mesh'!$B$7+1)*Setup!$B$22</f>
        <v>0</v>
      </c>
      <c r="K664" s="0" t="n">
        <f aca="false">SUMPRODUCT('5N inverse'!$A$9:$Y$9,'5N mesh'!$B$37:$Z$37,$E663:$AC663)+'5N inverse'!$A$9*$C664/Setup!$B$17+INDEX('5N inverse'!$A$9:$Y$9,1,'5N mesh'!$B$7+1)*Setup!$B$22</f>
        <v>0</v>
      </c>
      <c r="L664" s="0" t="n">
        <f aca="false">SUMPRODUCT('5N inverse'!$A$10:$Y$10,'5N mesh'!$B$37:$Z$37,$E663:$AC663)+'5N inverse'!$A$10*$C664/Setup!$B$17+INDEX('5N inverse'!$A$10:$Y$10,1,'5N mesh'!$B$7+1)*Setup!$B$22</f>
        <v>0</v>
      </c>
      <c r="M664" s="0" t="n">
        <f aca="false">SUMPRODUCT('5N inverse'!$A$11:$Y$11,'5N mesh'!$B$37:$Z$37,$E663:$AC663)+'5N inverse'!$A$11*$C664/Setup!$B$17+INDEX('5N inverse'!$A$11:$Y$11,1,'5N mesh'!$B$7+1)*Setup!$B$22</f>
        <v>0</v>
      </c>
      <c r="N664" s="0" t="n">
        <f aca="false">SUMPRODUCT('5N inverse'!$A$12:$Y$12,'5N mesh'!$B$37:$Z$37,$E663:$AC663)+'5N inverse'!$A$12*$C664/Setup!$B$17+INDEX('5N inverse'!$A$12:$Y$12,1,'5N mesh'!$B$7+1)*Setup!$B$22</f>
        <v>0</v>
      </c>
      <c r="O664" s="0" t="n">
        <f aca="false">SUMPRODUCT('5N inverse'!$A$13:$Y$13,'5N mesh'!$B$37:$Z$37,$E663:$AC663)+'5N inverse'!$A$13*$C664/Setup!$B$17+INDEX('5N inverse'!$A$13:$Y$13,1,'5N mesh'!$B$7+1)*Setup!$B$22</f>
        <v>0</v>
      </c>
      <c r="P664" s="0" t="n">
        <f aca="false">SUMPRODUCT('5N inverse'!$A$14:$Y$14,'5N mesh'!$B$37:$Z$37,$E663:$AC663)+'5N inverse'!$A$14*$C664/Setup!$B$17+INDEX('5N inverse'!$A$14:$Y$14,1,'5N mesh'!$B$7+1)*Setup!$B$22</f>
        <v>0</v>
      </c>
      <c r="Q664" s="0" t="n">
        <f aca="false">SUMPRODUCT('5N inverse'!$A$15:$Y$15,'5N mesh'!$B$37:$Z$37,$E663:$AC663)+'5N inverse'!$A$15*$C664/Setup!$B$17+INDEX('5N inverse'!$A$15:$Y$15,1,'5N mesh'!$B$7+1)*Setup!$B$22</f>
        <v>0</v>
      </c>
      <c r="R664" s="0" t="n">
        <f aca="false">SUMPRODUCT('5N inverse'!$A$16:$Y$16,'5N mesh'!$B$37:$Z$37,$E663:$AC663)+'5N inverse'!$A$16*$C664/Setup!$B$17+INDEX('5N inverse'!$A$16:$Y$16,1,'5N mesh'!$B$7+1)*Setup!$B$22</f>
        <v>0</v>
      </c>
      <c r="S664" s="0" t="n">
        <f aca="false">SUMPRODUCT('5N inverse'!$A$17:$Y$17,'5N mesh'!$B$37:$Z$37,$E663:$AC663)+'5N inverse'!$A$17*$C664/Setup!$B$17+INDEX('5N inverse'!$A$17:$Y$17,1,'5N mesh'!$B$7+1)*Setup!$B$22</f>
        <v>0</v>
      </c>
      <c r="T664" s="0" t="n">
        <f aca="false">SUMPRODUCT('5N inverse'!$A$18:$Y$18,'5N mesh'!$B$37:$Z$37,$E663:$AC663)+'5N inverse'!$A$18*$C664/Setup!$B$17+INDEX('5N inverse'!$A$18:$Y$18,1,'5N mesh'!$B$7+1)*Setup!$B$22</f>
        <v>0</v>
      </c>
      <c r="U664" s="0" t="n">
        <f aca="false">SUMPRODUCT('5N inverse'!$A$19:$Y$19,'5N mesh'!$B$37:$Z$37,$E663:$AC663)+'5N inverse'!$A$19*$C664/Setup!$B$17+INDEX('5N inverse'!$A$19:$Y$19,1,'5N mesh'!$B$7+1)*Setup!$B$22</f>
        <v>0</v>
      </c>
      <c r="V664" s="0" t="n">
        <f aca="false">SUMPRODUCT('5N inverse'!$A$20:$Y$20,'5N mesh'!$B$37:$Z$37,$E663:$AC663)+'5N inverse'!$A$20*$C664/Setup!$B$17+INDEX('5N inverse'!$A$20:$Y$20,1,'5N mesh'!$B$7+1)*Setup!$B$22</f>
        <v>0</v>
      </c>
      <c r="W664" s="0" t="n">
        <f aca="false">SUMPRODUCT('5N inverse'!$A$21:$Y$21,'5N mesh'!$B$37:$Z$37,$E663:$AC663)+'5N inverse'!$A$21*$C664/Setup!$B$17+INDEX('5N inverse'!$A$21:$Y$21,1,'5N mesh'!$B$7+1)*Setup!$B$22</f>
        <v>0</v>
      </c>
      <c r="X664" s="0" t="n">
        <f aca="false">SUMPRODUCT('5N inverse'!$A$22:$Y$22,'5N mesh'!$B$37:$Z$37,$E663:$AC663)+'5N inverse'!$A$22*$C664/Setup!$B$17+INDEX('5N inverse'!$A$22:$Y$22,1,'5N mesh'!$B$7+1)*Setup!$B$22</f>
        <v>0</v>
      </c>
      <c r="Y664" s="0" t="n">
        <f aca="false">SUMPRODUCT('5N inverse'!$A$23:$Y$23,'5N mesh'!$B$37:$Z$37,$E663:$AC663)+'5N inverse'!$A$23*$C664/Setup!$B$17+INDEX('5N inverse'!$A$23:$Y$23,1,'5N mesh'!$B$7+1)*Setup!$B$22</f>
        <v>0</v>
      </c>
      <c r="Z664" s="0" t="n">
        <f aca="false">SUMPRODUCT('5N inverse'!$A$24:$Y$24,'5N mesh'!$B$37:$Z$37,$E663:$AC663)+'5N inverse'!$A$24*$C664/Setup!$B$17+INDEX('5N inverse'!$A$24:$Y$24,1,'5N mesh'!$B$7+1)*Setup!$B$22</f>
        <v>0</v>
      </c>
      <c r="AA664" s="0" t="n">
        <f aca="false">SUMPRODUCT('5N inverse'!$A$25:$Y$25,'5N mesh'!$B$37:$Z$37,$E663:$AC663)+'5N inverse'!$A$25*$C664/Setup!$B$17+INDEX('5N inverse'!$A$25:$Y$25,1,'5N mesh'!$B$7+1)*Setup!$B$22</f>
        <v>0</v>
      </c>
      <c r="AB664" s="0" t="n">
        <f aca="false">SUMPRODUCT('5N inverse'!$A$26:$Y$26,'5N mesh'!$B$37:$Z$37,$E663:$AC663)+'5N inverse'!$A$26*$C664/Setup!$B$17+INDEX('5N inverse'!$A$26:$Y$26,1,'5N mesh'!$B$7+1)*Setup!$B$22</f>
        <v>0</v>
      </c>
      <c r="AC664" s="0" t="n">
        <f aca="false">SUMPRODUCT('5N inverse'!$A$27:$Y$27,'5N mesh'!$B$37:$Z$37,$E663:$AC663)+'5N inverse'!$A$27*$C664/Setup!$B$17+INDEX('5N inverse'!$A$27:$Y$27,1,'5N mesh'!$B$7+1)*Setup!$B$22</f>
        <v>0</v>
      </c>
    </row>
    <row r="665" customFormat="false" ht="15" hidden="false" customHeight="false" outlineLevel="0" collapsed="false">
      <c r="A665" s="0" t="n">
        <v>660</v>
      </c>
      <c r="B665" s="0" t="n">
        <f aca="false">A665*Setup!$B$11/3600</f>
        <v>55</v>
      </c>
      <c r="C665" s="0" t="n">
        <f aca="false">Setup!$B$7+Setup!$B$8*COS(2*PI()*(B665-Setup!$B$9)/24)</f>
        <v>21.1715728752538</v>
      </c>
      <c r="D665" s="0" t="n">
        <f aca="false">(C665-E665)/Setup!$B$17</f>
        <v>-4.62426731290924</v>
      </c>
      <c r="E665" s="0" t="n">
        <f aca="false">SUMPRODUCT('5N inverse'!$A$3:$Y$3,'5N mesh'!$B$37:$Z$37,$E664:$AC664)+'5N inverse'!$A$3*$C665/Setup!$B$17+INDEX('5N inverse'!$A$3:$Y$3,1,'5N mesh'!$B$7+1)*Setup!$B$22</f>
        <v>21.772727625932</v>
      </c>
      <c r="F665" s="0" t="n">
        <f aca="false">SUMPRODUCT('5N inverse'!$A$4:$Y$4,'5N mesh'!$B$37:$Z$37,$E664:$AC664)+'5N inverse'!$A$4*$C665/Setup!$B$17+INDEX('5N inverse'!$A$4:$Y$4,1,'5N mesh'!$B$7+1)*Setup!$B$22</f>
        <v>20.6543727470092</v>
      </c>
      <c r="G665" s="0" t="n">
        <f aca="false">SUMPRODUCT('5N inverse'!$A$5:$Y$5,'5N mesh'!$B$37:$Z$37,$E664:$AC664)+'5N inverse'!$A$5*$C665/Setup!$B$17+INDEX('5N inverse'!$A$5:$Y$5,1,'5N mesh'!$B$7+1)*Setup!$B$22</f>
        <v>18.4176629891636</v>
      </c>
      <c r="H665" s="0" t="n">
        <f aca="false">SUMPRODUCT('5N inverse'!$A$6:$Y$6,'5N mesh'!$B$37:$Z$37,$E664:$AC664)+'5N inverse'!$A$6*$C665/Setup!$B$17+INDEX('5N inverse'!$A$6:$Y$6,1,'5N mesh'!$B$7+1)*Setup!$B$22</f>
        <v>16.180953231318</v>
      </c>
      <c r="I665" s="0" t="n">
        <f aca="false">SUMPRODUCT('5N inverse'!$A$7:$Y$7,'5N mesh'!$B$37:$Z$37,$E664:$AC664)+'5N inverse'!$A$7*$C665/Setup!$B$17+INDEX('5N inverse'!$A$7:$Y$7,1,'5N mesh'!$B$7+1)*Setup!$B$22</f>
        <v>15.0625983523951</v>
      </c>
      <c r="J665" s="0" t="n">
        <f aca="false">SUMPRODUCT('5N inverse'!$A$8:$Y$8,'5N mesh'!$B$37:$Z$37,$E664:$AC664)+'5N inverse'!$A$8*$C665/Setup!$B$17+INDEX('5N inverse'!$A$8:$Y$8,1,'5N mesh'!$B$7+1)*Setup!$B$22</f>
        <v>0</v>
      </c>
      <c r="K665" s="0" t="n">
        <f aca="false">SUMPRODUCT('5N inverse'!$A$9:$Y$9,'5N mesh'!$B$37:$Z$37,$E664:$AC664)+'5N inverse'!$A$9*$C665/Setup!$B$17+INDEX('5N inverse'!$A$9:$Y$9,1,'5N mesh'!$B$7+1)*Setup!$B$22</f>
        <v>0</v>
      </c>
      <c r="L665" s="0" t="n">
        <f aca="false">SUMPRODUCT('5N inverse'!$A$10:$Y$10,'5N mesh'!$B$37:$Z$37,$E664:$AC664)+'5N inverse'!$A$10*$C665/Setup!$B$17+INDEX('5N inverse'!$A$10:$Y$10,1,'5N mesh'!$B$7+1)*Setup!$B$22</f>
        <v>0</v>
      </c>
      <c r="M665" s="0" t="n">
        <f aca="false">SUMPRODUCT('5N inverse'!$A$11:$Y$11,'5N mesh'!$B$37:$Z$37,$E664:$AC664)+'5N inverse'!$A$11*$C665/Setup!$B$17+INDEX('5N inverse'!$A$11:$Y$11,1,'5N mesh'!$B$7+1)*Setup!$B$22</f>
        <v>0</v>
      </c>
      <c r="N665" s="0" t="n">
        <f aca="false">SUMPRODUCT('5N inverse'!$A$12:$Y$12,'5N mesh'!$B$37:$Z$37,$E664:$AC664)+'5N inverse'!$A$12*$C665/Setup!$B$17+INDEX('5N inverse'!$A$12:$Y$12,1,'5N mesh'!$B$7+1)*Setup!$B$22</f>
        <v>0</v>
      </c>
      <c r="O665" s="0" t="n">
        <f aca="false">SUMPRODUCT('5N inverse'!$A$13:$Y$13,'5N mesh'!$B$37:$Z$37,$E664:$AC664)+'5N inverse'!$A$13*$C665/Setup!$B$17+INDEX('5N inverse'!$A$13:$Y$13,1,'5N mesh'!$B$7+1)*Setup!$B$22</f>
        <v>0</v>
      </c>
      <c r="P665" s="0" t="n">
        <f aca="false">SUMPRODUCT('5N inverse'!$A$14:$Y$14,'5N mesh'!$B$37:$Z$37,$E664:$AC664)+'5N inverse'!$A$14*$C665/Setup!$B$17+INDEX('5N inverse'!$A$14:$Y$14,1,'5N mesh'!$B$7+1)*Setup!$B$22</f>
        <v>0</v>
      </c>
      <c r="Q665" s="0" t="n">
        <f aca="false">SUMPRODUCT('5N inverse'!$A$15:$Y$15,'5N mesh'!$B$37:$Z$37,$E664:$AC664)+'5N inverse'!$A$15*$C665/Setup!$B$17+INDEX('5N inverse'!$A$15:$Y$15,1,'5N mesh'!$B$7+1)*Setup!$B$22</f>
        <v>0</v>
      </c>
      <c r="R665" s="0" t="n">
        <f aca="false">SUMPRODUCT('5N inverse'!$A$16:$Y$16,'5N mesh'!$B$37:$Z$37,$E664:$AC664)+'5N inverse'!$A$16*$C665/Setup!$B$17+INDEX('5N inverse'!$A$16:$Y$16,1,'5N mesh'!$B$7+1)*Setup!$B$22</f>
        <v>0</v>
      </c>
      <c r="S665" s="0" t="n">
        <f aca="false">SUMPRODUCT('5N inverse'!$A$17:$Y$17,'5N mesh'!$B$37:$Z$37,$E664:$AC664)+'5N inverse'!$A$17*$C665/Setup!$B$17+INDEX('5N inverse'!$A$17:$Y$17,1,'5N mesh'!$B$7+1)*Setup!$B$22</f>
        <v>0</v>
      </c>
      <c r="T665" s="0" t="n">
        <f aca="false">SUMPRODUCT('5N inverse'!$A$18:$Y$18,'5N mesh'!$B$37:$Z$37,$E664:$AC664)+'5N inverse'!$A$18*$C665/Setup!$B$17+INDEX('5N inverse'!$A$18:$Y$18,1,'5N mesh'!$B$7+1)*Setup!$B$22</f>
        <v>0</v>
      </c>
      <c r="U665" s="0" t="n">
        <f aca="false">SUMPRODUCT('5N inverse'!$A$19:$Y$19,'5N mesh'!$B$37:$Z$37,$E664:$AC664)+'5N inverse'!$A$19*$C665/Setup!$B$17+INDEX('5N inverse'!$A$19:$Y$19,1,'5N mesh'!$B$7+1)*Setup!$B$22</f>
        <v>0</v>
      </c>
      <c r="V665" s="0" t="n">
        <f aca="false">SUMPRODUCT('5N inverse'!$A$20:$Y$20,'5N mesh'!$B$37:$Z$37,$E664:$AC664)+'5N inverse'!$A$20*$C665/Setup!$B$17+INDEX('5N inverse'!$A$20:$Y$20,1,'5N mesh'!$B$7+1)*Setup!$B$22</f>
        <v>0</v>
      </c>
      <c r="W665" s="0" t="n">
        <f aca="false">SUMPRODUCT('5N inverse'!$A$21:$Y$21,'5N mesh'!$B$37:$Z$37,$E664:$AC664)+'5N inverse'!$A$21*$C665/Setup!$B$17+INDEX('5N inverse'!$A$21:$Y$21,1,'5N mesh'!$B$7+1)*Setup!$B$22</f>
        <v>0</v>
      </c>
      <c r="X665" s="0" t="n">
        <f aca="false">SUMPRODUCT('5N inverse'!$A$22:$Y$22,'5N mesh'!$B$37:$Z$37,$E664:$AC664)+'5N inverse'!$A$22*$C665/Setup!$B$17+INDEX('5N inverse'!$A$22:$Y$22,1,'5N mesh'!$B$7+1)*Setup!$B$22</f>
        <v>0</v>
      </c>
      <c r="Y665" s="0" t="n">
        <f aca="false">SUMPRODUCT('5N inverse'!$A$23:$Y$23,'5N mesh'!$B$37:$Z$37,$E664:$AC664)+'5N inverse'!$A$23*$C665/Setup!$B$17+INDEX('5N inverse'!$A$23:$Y$23,1,'5N mesh'!$B$7+1)*Setup!$B$22</f>
        <v>0</v>
      </c>
      <c r="Z665" s="0" t="n">
        <f aca="false">SUMPRODUCT('5N inverse'!$A$24:$Y$24,'5N mesh'!$B$37:$Z$37,$E664:$AC664)+'5N inverse'!$A$24*$C665/Setup!$B$17+INDEX('5N inverse'!$A$24:$Y$24,1,'5N mesh'!$B$7+1)*Setup!$B$22</f>
        <v>0</v>
      </c>
      <c r="AA665" s="0" t="n">
        <f aca="false">SUMPRODUCT('5N inverse'!$A$25:$Y$25,'5N mesh'!$B$37:$Z$37,$E664:$AC664)+'5N inverse'!$A$25*$C665/Setup!$B$17+INDEX('5N inverse'!$A$25:$Y$25,1,'5N mesh'!$B$7+1)*Setup!$B$22</f>
        <v>0</v>
      </c>
      <c r="AB665" s="0" t="n">
        <f aca="false">SUMPRODUCT('5N inverse'!$A$26:$Y$26,'5N mesh'!$B$37:$Z$37,$E664:$AC664)+'5N inverse'!$A$26*$C665/Setup!$B$17+INDEX('5N inverse'!$A$26:$Y$26,1,'5N mesh'!$B$7+1)*Setup!$B$22</f>
        <v>0</v>
      </c>
      <c r="AC665" s="0" t="n">
        <f aca="false">SUMPRODUCT('5N inverse'!$A$27:$Y$27,'5N mesh'!$B$37:$Z$37,$E664:$AC664)+'5N inverse'!$A$27*$C665/Setup!$B$17+INDEX('5N inverse'!$A$27:$Y$27,1,'5N mesh'!$B$7+1)*Setup!$B$22</f>
        <v>0</v>
      </c>
    </row>
    <row r="666" customFormat="false" ht="15" hidden="false" customHeight="false" outlineLevel="0" collapsed="false">
      <c r="A666" s="0" t="n">
        <v>661</v>
      </c>
      <c r="B666" s="0" t="n">
        <f aca="false">A666*Setup!$B$11/3600</f>
        <v>55.0833333333333</v>
      </c>
      <c r="C666" s="0" t="n">
        <f aca="false">Setup!$B$7+Setup!$B$8*COS(2*PI()*(B666-Setup!$B$9)/24)</f>
        <v>21.2339477768709</v>
      </c>
      <c r="D666" s="0" t="n">
        <f aca="false">(C666-E666)/Setup!$B$17</f>
        <v>-4.07225744878019</v>
      </c>
      <c r="E666" s="0" t="n">
        <f aca="false">SUMPRODUCT('5N inverse'!$A$3:$Y$3,'5N mesh'!$B$37:$Z$37,$E665:$AC665)+'5N inverse'!$A$3*$C666/Setup!$B$17+INDEX('5N inverse'!$A$3:$Y$3,1,'5N mesh'!$B$7+1)*Setup!$B$22</f>
        <v>21.7633412452124</v>
      </c>
      <c r="F666" s="0" t="n">
        <f aca="false">SUMPRODUCT('5N inverse'!$A$4:$Y$4,'5N mesh'!$B$37:$Z$37,$E665:$AC665)+'5N inverse'!$A$4*$C666/Setup!$B$17+INDEX('5N inverse'!$A$4:$Y$4,1,'5N mesh'!$B$7+1)*Setup!$B$22</f>
        <v>20.6465156513361</v>
      </c>
      <c r="G666" s="0" t="n">
        <f aca="false">SUMPRODUCT('5N inverse'!$A$5:$Y$5,'5N mesh'!$B$37:$Z$37,$E665:$AC665)+'5N inverse'!$A$5*$C666/Setup!$B$17+INDEX('5N inverse'!$A$5:$Y$5,1,'5N mesh'!$B$7+1)*Setup!$B$22</f>
        <v>18.4128644635837</v>
      </c>
      <c r="H666" s="0" t="n">
        <f aca="false">SUMPRODUCT('5N inverse'!$A$6:$Y$6,'5N mesh'!$B$37:$Z$37,$E665:$AC665)+'5N inverse'!$A$6*$C666/Setup!$B$17+INDEX('5N inverse'!$A$6:$Y$6,1,'5N mesh'!$B$7+1)*Setup!$B$22</f>
        <v>16.1792132758313</v>
      </c>
      <c r="I666" s="0" t="n">
        <f aca="false">SUMPRODUCT('5N inverse'!$A$7:$Y$7,'5N mesh'!$B$37:$Z$37,$E665:$AC665)+'5N inverse'!$A$7*$C666/Setup!$B$17+INDEX('5N inverse'!$A$7:$Y$7,1,'5N mesh'!$B$7+1)*Setup!$B$22</f>
        <v>15.0623876819551</v>
      </c>
      <c r="J666" s="0" t="n">
        <f aca="false">SUMPRODUCT('5N inverse'!$A$8:$Y$8,'5N mesh'!$B$37:$Z$37,$E665:$AC665)+'5N inverse'!$A$8*$C666/Setup!$B$17+INDEX('5N inverse'!$A$8:$Y$8,1,'5N mesh'!$B$7+1)*Setup!$B$22</f>
        <v>0</v>
      </c>
      <c r="K666" s="0" t="n">
        <f aca="false">SUMPRODUCT('5N inverse'!$A$9:$Y$9,'5N mesh'!$B$37:$Z$37,$E665:$AC665)+'5N inverse'!$A$9*$C666/Setup!$B$17+INDEX('5N inverse'!$A$9:$Y$9,1,'5N mesh'!$B$7+1)*Setup!$B$22</f>
        <v>0</v>
      </c>
      <c r="L666" s="0" t="n">
        <f aca="false">SUMPRODUCT('5N inverse'!$A$10:$Y$10,'5N mesh'!$B$37:$Z$37,$E665:$AC665)+'5N inverse'!$A$10*$C666/Setup!$B$17+INDEX('5N inverse'!$A$10:$Y$10,1,'5N mesh'!$B$7+1)*Setup!$B$22</f>
        <v>0</v>
      </c>
      <c r="M666" s="0" t="n">
        <f aca="false">SUMPRODUCT('5N inverse'!$A$11:$Y$11,'5N mesh'!$B$37:$Z$37,$E665:$AC665)+'5N inverse'!$A$11*$C666/Setup!$B$17+INDEX('5N inverse'!$A$11:$Y$11,1,'5N mesh'!$B$7+1)*Setup!$B$22</f>
        <v>0</v>
      </c>
      <c r="N666" s="0" t="n">
        <f aca="false">SUMPRODUCT('5N inverse'!$A$12:$Y$12,'5N mesh'!$B$37:$Z$37,$E665:$AC665)+'5N inverse'!$A$12*$C666/Setup!$B$17+INDEX('5N inverse'!$A$12:$Y$12,1,'5N mesh'!$B$7+1)*Setup!$B$22</f>
        <v>0</v>
      </c>
      <c r="O666" s="0" t="n">
        <f aca="false">SUMPRODUCT('5N inverse'!$A$13:$Y$13,'5N mesh'!$B$37:$Z$37,$E665:$AC665)+'5N inverse'!$A$13*$C666/Setup!$B$17+INDEX('5N inverse'!$A$13:$Y$13,1,'5N mesh'!$B$7+1)*Setup!$B$22</f>
        <v>0</v>
      </c>
      <c r="P666" s="0" t="n">
        <f aca="false">SUMPRODUCT('5N inverse'!$A$14:$Y$14,'5N mesh'!$B$37:$Z$37,$E665:$AC665)+'5N inverse'!$A$14*$C666/Setup!$B$17+INDEX('5N inverse'!$A$14:$Y$14,1,'5N mesh'!$B$7+1)*Setup!$B$22</f>
        <v>0</v>
      </c>
      <c r="Q666" s="0" t="n">
        <f aca="false">SUMPRODUCT('5N inverse'!$A$15:$Y$15,'5N mesh'!$B$37:$Z$37,$E665:$AC665)+'5N inverse'!$A$15*$C666/Setup!$B$17+INDEX('5N inverse'!$A$15:$Y$15,1,'5N mesh'!$B$7+1)*Setup!$B$22</f>
        <v>0</v>
      </c>
      <c r="R666" s="0" t="n">
        <f aca="false">SUMPRODUCT('5N inverse'!$A$16:$Y$16,'5N mesh'!$B$37:$Z$37,$E665:$AC665)+'5N inverse'!$A$16*$C666/Setup!$B$17+INDEX('5N inverse'!$A$16:$Y$16,1,'5N mesh'!$B$7+1)*Setup!$B$22</f>
        <v>0</v>
      </c>
      <c r="S666" s="0" t="n">
        <f aca="false">SUMPRODUCT('5N inverse'!$A$17:$Y$17,'5N mesh'!$B$37:$Z$37,$E665:$AC665)+'5N inverse'!$A$17*$C666/Setup!$B$17+INDEX('5N inverse'!$A$17:$Y$17,1,'5N mesh'!$B$7+1)*Setup!$B$22</f>
        <v>0</v>
      </c>
      <c r="T666" s="0" t="n">
        <f aca="false">SUMPRODUCT('5N inverse'!$A$18:$Y$18,'5N mesh'!$B$37:$Z$37,$E665:$AC665)+'5N inverse'!$A$18*$C666/Setup!$B$17+INDEX('5N inverse'!$A$18:$Y$18,1,'5N mesh'!$B$7+1)*Setup!$B$22</f>
        <v>0</v>
      </c>
      <c r="U666" s="0" t="n">
        <f aca="false">SUMPRODUCT('5N inverse'!$A$19:$Y$19,'5N mesh'!$B$37:$Z$37,$E665:$AC665)+'5N inverse'!$A$19*$C666/Setup!$B$17+INDEX('5N inverse'!$A$19:$Y$19,1,'5N mesh'!$B$7+1)*Setup!$B$22</f>
        <v>0</v>
      </c>
      <c r="V666" s="0" t="n">
        <f aca="false">SUMPRODUCT('5N inverse'!$A$20:$Y$20,'5N mesh'!$B$37:$Z$37,$E665:$AC665)+'5N inverse'!$A$20*$C666/Setup!$B$17+INDEX('5N inverse'!$A$20:$Y$20,1,'5N mesh'!$B$7+1)*Setup!$B$22</f>
        <v>0</v>
      </c>
      <c r="W666" s="0" t="n">
        <f aca="false">SUMPRODUCT('5N inverse'!$A$21:$Y$21,'5N mesh'!$B$37:$Z$37,$E665:$AC665)+'5N inverse'!$A$21*$C666/Setup!$B$17+INDEX('5N inverse'!$A$21:$Y$21,1,'5N mesh'!$B$7+1)*Setup!$B$22</f>
        <v>0</v>
      </c>
      <c r="X666" s="0" t="n">
        <f aca="false">SUMPRODUCT('5N inverse'!$A$22:$Y$22,'5N mesh'!$B$37:$Z$37,$E665:$AC665)+'5N inverse'!$A$22*$C666/Setup!$B$17+INDEX('5N inverse'!$A$22:$Y$22,1,'5N mesh'!$B$7+1)*Setup!$B$22</f>
        <v>0</v>
      </c>
      <c r="Y666" s="0" t="n">
        <f aca="false">SUMPRODUCT('5N inverse'!$A$23:$Y$23,'5N mesh'!$B$37:$Z$37,$E665:$AC665)+'5N inverse'!$A$23*$C666/Setup!$B$17+INDEX('5N inverse'!$A$23:$Y$23,1,'5N mesh'!$B$7+1)*Setup!$B$22</f>
        <v>0</v>
      </c>
      <c r="Z666" s="0" t="n">
        <f aca="false">SUMPRODUCT('5N inverse'!$A$24:$Y$24,'5N mesh'!$B$37:$Z$37,$E665:$AC665)+'5N inverse'!$A$24*$C666/Setup!$B$17+INDEX('5N inverse'!$A$24:$Y$24,1,'5N mesh'!$B$7+1)*Setup!$B$22</f>
        <v>0</v>
      </c>
      <c r="AA666" s="0" t="n">
        <f aca="false">SUMPRODUCT('5N inverse'!$A$25:$Y$25,'5N mesh'!$B$37:$Z$37,$E665:$AC665)+'5N inverse'!$A$25*$C666/Setup!$B$17+INDEX('5N inverse'!$A$25:$Y$25,1,'5N mesh'!$B$7+1)*Setup!$B$22</f>
        <v>0</v>
      </c>
      <c r="AB666" s="0" t="n">
        <f aca="false">SUMPRODUCT('5N inverse'!$A$26:$Y$26,'5N mesh'!$B$37:$Z$37,$E665:$AC665)+'5N inverse'!$A$26*$C666/Setup!$B$17+INDEX('5N inverse'!$A$26:$Y$26,1,'5N mesh'!$B$7+1)*Setup!$B$22</f>
        <v>0</v>
      </c>
      <c r="AC666" s="0" t="n">
        <f aca="false">SUMPRODUCT('5N inverse'!$A$27:$Y$27,'5N mesh'!$B$37:$Z$37,$E665:$AC665)+'5N inverse'!$A$27*$C666/Setup!$B$17+INDEX('5N inverse'!$A$27:$Y$27,1,'5N mesh'!$B$7+1)*Setup!$B$22</f>
        <v>0</v>
      </c>
    </row>
    <row r="667" customFormat="false" ht="15" hidden="false" customHeight="false" outlineLevel="0" collapsed="false">
      <c r="A667" s="0" t="n">
        <v>662</v>
      </c>
      <c r="B667" s="0" t="n">
        <f aca="false">A667*Setup!$B$11/3600</f>
        <v>55.1666666666667</v>
      </c>
      <c r="C667" s="0" t="n">
        <f aca="false">Setup!$B$7+Setup!$B$8*COS(2*PI()*(B667-Setup!$B$9)/24)</f>
        <v>21.2976391695374</v>
      </c>
      <c r="D667" s="0" t="n">
        <f aca="false">(C667-E667)/Setup!$B$17</f>
        <v>-3.51741669828397</v>
      </c>
      <c r="E667" s="0" t="n">
        <f aca="false">SUMPRODUCT('5N inverse'!$A$3:$Y$3,'5N mesh'!$B$37:$Z$37,$E666:$AC666)+'5N inverse'!$A$3*$C667/Setup!$B$17+INDEX('5N inverse'!$A$3:$Y$3,1,'5N mesh'!$B$7+1)*Setup!$B$22</f>
        <v>21.7549033403143</v>
      </c>
      <c r="F667" s="0" t="n">
        <f aca="false">SUMPRODUCT('5N inverse'!$A$4:$Y$4,'5N mesh'!$B$37:$Z$37,$E666:$AC666)+'5N inverse'!$A$4*$C667/Setup!$B$17+INDEX('5N inverse'!$A$4:$Y$4,1,'5N mesh'!$B$7+1)*Setup!$B$22</f>
        <v>20.639449906235</v>
      </c>
      <c r="G667" s="0" t="n">
        <f aca="false">SUMPRODUCT('5N inverse'!$A$5:$Y$5,'5N mesh'!$B$37:$Z$37,$E666:$AC666)+'5N inverse'!$A$5*$C667/Setup!$B$17+INDEX('5N inverse'!$A$5:$Y$5,1,'5N mesh'!$B$7+1)*Setup!$B$22</f>
        <v>18.4085430380763</v>
      </c>
      <c r="H667" s="0" t="n">
        <f aca="false">SUMPRODUCT('5N inverse'!$A$6:$Y$6,'5N mesh'!$B$37:$Z$37,$E666:$AC666)+'5N inverse'!$A$6*$C667/Setup!$B$17+INDEX('5N inverse'!$A$6:$Y$6,1,'5N mesh'!$B$7+1)*Setup!$B$22</f>
        <v>16.1776361699177</v>
      </c>
      <c r="I667" s="0" t="n">
        <f aca="false">SUMPRODUCT('5N inverse'!$A$7:$Y$7,'5N mesh'!$B$37:$Z$37,$E666:$AC666)+'5N inverse'!$A$7*$C667/Setup!$B$17+INDEX('5N inverse'!$A$7:$Y$7,1,'5N mesh'!$B$7+1)*Setup!$B$22</f>
        <v>15.0621827358384</v>
      </c>
      <c r="J667" s="0" t="n">
        <f aca="false">SUMPRODUCT('5N inverse'!$A$8:$Y$8,'5N mesh'!$B$37:$Z$37,$E666:$AC666)+'5N inverse'!$A$8*$C667/Setup!$B$17+INDEX('5N inverse'!$A$8:$Y$8,1,'5N mesh'!$B$7+1)*Setup!$B$22</f>
        <v>0</v>
      </c>
      <c r="K667" s="0" t="n">
        <f aca="false">SUMPRODUCT('5N inverse'!$A$9:$Y$9,'5N mesh'!$B$37:$Z$37,$E666:$AC666)+'5N inverse'!$A$9*$C667/Setup!$B$17+INDEX('5N inverse'!$A$9:$Y$9,1,'5N mesh'!$B$7+1)*Setup!$B$22</f>
        <v>0</v>
      </c>
      <c r="L667" s="0" t="n">
        <f aca="false">SUMPRODUCT('5N inverse'!$A$10:$Y$10,'5N mesh'!$B$37:$Z$37,$E666:$AC666)+'5N inverse'!$A$10*$C667/Setup!$B$17+INDEX('5N inverse'!$A$10:$Y$10,1,'5N mesh'!$B$7+1)*Setup!$B$22</f>
        <v>0</v>
      </c>
      <c r="M667" s="0" t="n">
        <f aca="false">SUMPRODUCT('5N inverse'!$A$11:$Y$11,'5N mesh'!$B$37:$Z$37,$E666:$AC666)+'5N inverse'!$A$11*$C667/Setup!$B$17+INDEX('5N inverse'!$A$11:$Y$11,1,'5N mesh'!$B$7+1)*Setup!$B$22</f>
        <v>0</v>
      </c>
      <c r="N667" s="0" t="n">
        <f aca="false">SUMPRODUCT('5N inverse'!$A$12:$Y$12,'5N mesh'!$B$37:$Z$37,$E666:$AC666)+'5N inverse'!$A$12*$C667/Setup!$B$17+INDEX('5N inverse'!$A$12:$Y$12,1,'5N mesh'!$B$7+1)*Setup!$B$22</f>
        <v>0</v>
      </c>
      <c r="O667" s="0" t="n">
        <f aca="false">SUMPRODUCT('5N inverse'!$A$13:$Y$13,'5N mesh'!$B$37:$Z$37,$E666:$AC666)+'5N inverse'!$A$13*$C667/Setup!$B$17+INDEX('5N inverse'!$A$13:$Y$13,1,'5N mesh'!$B$7+1)*Setup!$B$22</f>
        <v>0</v>
      </c>
      <c r="P667" s="0" t="n">
        <f aca="false">SUMPRODUCT('5N inverse'!$A$14:$Y$14,'5N mesh'!$B$37:$Z$37,$E666:$AC666)+'5N inverse'!$A$14*$C667/Setup!$B$17+INDEX('5N inverse'!$A$14:$Y$14,1,'5N mesh'!$B$7+1)*Setup!$B$22</f>
        <v>0</v>
      </c>
      <c r="Q667" s="0" t="n">
        <f aca="false">SUMPRODUCT('5N inverse'!$A$15:$Y$15,'5N mesh'!$B$37:$Z$37,$E666:$AC666)+'5N inverse'!$A$15*$C667/Setup!$B$17+INDEX('5N inverse'!$A$15:$Y$15,1,'5N mesh'!$B$7+1)*Setup!$B$22</f>
        <v>0</v>
      </c>
      <c r="R667" s="0" t="n">
        <f aca="false">SUMPRODUCT('5N inverse'!$A$16:$Y$16,'5N mesh'!$B$37:$Z$37,$E666:$AC666)+'5N inverse'!$A$16*$C667/Setup!$B$17+INDEX('5N inverse'!$A$16:$Y$16,1,'5N mesh'!$B$7+1)*Setup!$B$22</f>
        <v>0</v>
      </c>
      <c r="S667" s="0" t="n">
        <f aca="false">SUMPRODUCT('5N inverse'!$A$17:$Y$17,'5N mesh'!$B$37:$Z$37,$E666:$AC666)+'5N inverse'!$A$17*$C667/Setup!$B$17+INDEX('5N inverse'!$A$17:$Y$17,1,'5N mesh'!$B$7+1)*Setup!$B$22</f>
        <v>0</v>
      </c>
      <c r="T667" s="0" t="n">
        <f aca="false">SUMPRODUCT('5N inverse'!$A$18:$Y$18,'5N mesh'!$B$37:$Z$37,$E666:$AC666)+'5N inverse'!$A$18*$C667/Setup!$B$17+INDEX('5N inverse'!$A$18:$Y$18,1,'5N mesh'!$B$7+1)*Setup!$B$22</f>
        <v>0</v>
      </c>
      <c r="U667" s="0" t="n">
        <f aca="false">SUMPRODUCT('5N inverse'!$A$19:$Y$19,'5N mesh'!$B$37:$Z$37,$E666:$AC666)+'5N inverse'!$A$19*$C667/Setup!$B$17+INDEX('5N inverse'!$A$19:$Y$19,1,'5N mesh'!$B$7+1)*Setup!$B$22</f>
        <v>0</v>
      </c>
      <c r="V667" s="0" t="n">
        <f aca="false">SUMPRODUCT('5N inverse'!$A$20:$Y$20,'5N mesh'!$B$37:$Z$37,$E666:$AC666)+'5N inverse'!$A$20*$C667/Setup!$B$17+INDEX('5N inverse'!$A$20:$Y$20,1,'5N mesh'!$B$7+1)*Setup!$B$22</f>
        <v>0</v>
      </c>
      <c r="W667" s="0" t="n">
        <f aca="false">SUMPRODUCT('5N inverse'!$A$21:$Y$21,'5N mesh'!$B$37:$Z$37,$E666:$AC666)+'5N inverse'!$A$21*$C667/Setup!$B$17+INDEX('5N inverse'!$A$21:$Y$21,1,'5N mesh'!$B$7+1)*Setup!$B$22</f>
        <v>0</v>
      </c>
      <c r="X667" s="0" t="n">
        <f aca="false">SUMPRODUCT('5N inverse'!$A$22:$Y$22,'5N mesh'!$B$37:$Z$37,$E666:$AC666)+'5N inverse'!$A$22*$C667/Setup!$B$17+INDEX('5N inverse'!$A$22:$Y$22,1,'5N mesh'!$B$7+1)*Setup!$B$22</f>
        <v>0</v>
      </c>
      <c r="Y667" s="0" t="n">
        <f aca="false">SUMPRODUCT('5N inverse'!$A$23:$Y$23,'5N mesh'!$B$37:$Z$37,$E666:$AC666)+'5N inverse'!$A$23*$C667/Setup!$B$17+INDEX('5N inverse'!$A$23:$Y$23,1,'5N mesh'!$B$7+1)*Setup!$B$22</f>
        <v>0</v>
      </c>
      <c r="Z667" s="0" t="n">
        <f aca="false">SUMPRODUCT('5N inverse'!$A$24:$Y$24,'5N mesh'!$B$37:$Z$37,$E666:$AC666)+'5N inverse'!$A$24*$C667/Setup!$B$17+INDEX('5N inverse'!$A$24:$Y$24,1,'5N mesh'!$B$7+1)*Setup!$B$22</f>
        <v>0</v>
      </c>
      <c r="AA667" s="0" t="n">
        <f aca="false">SUMPRODUCT('5N inverse'!$A$25:$Y$25,'5N mesh'!$B$37:$Z$37,$E666:$AC666)+'5N inverse'!$A$25*$C667/Setup!$B$17+INDEX('5N inverse'!$A$25:$Y$25,1,'5N mesh'!$B$7+1)*Setup!$B$22</f>
        <v>0</v>
      </c>
      <c r="AB667" s="0" t="n">
        <f aca="false">SUMPRODUCT('5N inverse'!$A$26:$Y$26,'5N mesh'!$B$37:$Z$37,$E666:$AC666)+'5N inverse'!$A$26*$C667/Setup!$B$17+INDEX('5N inverse'!$A$26:$Y$26,1,'5N mesh'!$B$7+1)*Setup!$B$22</f>
        <v>0</v>
      </c>
      <c r="AC667" s="0" t="n">
        <f aca="false">SUMPRODUCT('5N inverse'!$A$27:$Y$27,'5N mesh'!$B$37:$Z$37,$E666:$AC666)+'5N inverse'!$A$27*$C667/Setup!$B$17+INDEX('5N inverse'!$A$27:$Y$27,1,'5N mesh'!$B$7+1)*Setup!$B$22</f>
        <v>0</v>
      </c>
    </row>
    <row r="668" customFormat="false" ht="15" hidden="false" customHeight="false" outlineLevel="0" collapsed="false">
      <c r="A668" s="0" t="n">
        <v>663</v>
      </c>
      <c r="B668" s="0" t="n">
        <f aca="false">A668*Setup!$B$11/3600</f>
        <v>55.25</v>
      </c>
      <c r="C668" s="0" t="n">
        <f aca="false">Setup!$B$7+Setup!$B$8*COS(2*PI()*(B668-Setup!$B$9)/24)</f>
        <v>21.3626167395997</v>
      </c>
      <c r="D668" s="0" t="n">
        <f aca="false">(C668-E668)/Setup!$B$17</f>
        <v>-2.96000922851472</v>
      </c>
      <c r="E668" s="0" t="n">
        <f aca="false">SUMPRODUCT('5N inverse'!$A$3:$Y$3,'5N mesh'!$B$37:$Z$37,$E667:$AC667)+'5N inverse'!$A$3*$C668/Setup!$B$17+INDEX('5N inverse'!$A$3:$Y$3,1,'5N mesh'!$B$7+1)*Setup!$B$22</f>
        <v>21.7474179393066</v>
      </c>
      <c r="F668" s="0" t="n">
        <f aca="false">SUMPRODUCT('5N inverse'!$A$4:$Y$4,'5N mesh'!$B$37:$Z$37,$E667:$AC667)+'5N inverse'!$A$4*$C668/Setup!$B$17+INDEX('5N inverse'!$A$4:$Y$4,1,'5N mesh'!$B$7+1)*Setup!$B$22</f>
        <v>20.6331788847119</v>
      </c>
      <c r="G668" s="0" t="n">
        <f aca="false">SUMPRODUCT('5N inverse'!$A$5:$Y$5,'5N mesh'!$B$37:$Z$37,$E667:$AC667)+'5N inverse'!$A$5*$C668/Setup!$B$17+INDEX('5N inverse'!$A$5:$Y$5,1,'5N mesh'!$B$7+1)*Setup!$B$22</f>
        <v>18.4047007755223</v>
      </c>
      <c r="H668" s="0" t="n">
        <f aca="false">SUMPRODUCT('5N inverse'!$A$6:$Y$6,'5N mesh'!$B$37:$Z$37,$E667:$AC667)+'5N inverse'!$A$6*$C668/Setup!$B$17+INDEX('5N inverse'!$A$6:$Y$6,1,'5N mesh'!$B$7+1)*Setup!$B$22</f>
        <v>16.1762226663327</v>
      </c>
      <c r="I668" s="0" t="n">
        <f aca="false">SUMPRODUCT('5N inverse'!$A$7:$Y$7,'5N mesh'!$B$37:$Z$37,$E667:$AC667)+'5N inverse'!$A$7*$C668/Setup!$B$17+INDEX('5N inverse'!$A$7:$Y$7,1,'5N mesh'!$B$7+1)*Setup!$B$22</f>
        <v>15.0619836117379</v>
      </c>
      <c r="J668" s="0" t="n">
        <f aca="false">SUMPRODUCT('5N inverse'!$A$8:$Y$8,'5N mesh'!$B$37:$Z$37,$E667:$AC667)+'5N inverse'!$A$8*$C668/Setup!$B$17+INDEX('5N inverse'!$A$8:$Y$8,1,'5N mesh'!$B$7+1)*Setup!$B$22</f>
        <v>0</v>
      </c>
      <c r="K668" s="0" t="n">
        <f aca="false">SUMPRODUCT('5N inverse'!$A$9:$Y$9,'5N mesh'!$B$37:$Z$37,$E667:$AC667)+'5N inverse'!$A$9*$C668/Setup!$B$17+INDEX('5N inverse'!$A$9:$Y$9,1,'5N mesh'!$B$7+1)*Setup!$B$22</f>
        <v>0</v>
      </c>
      <c r="L668" s="0" t="n">
        <f aca="false">SUMPRODUCT('5N inverse'!$A$10:$Y$10,'5N mesh'!$B$37:$Z$37,$E667:$AC667)+'5N inverse'!$A$10*$C668/Setup!$B$17+INDEX('5N inverse'!$A$10:$Y$10,1,'5N mesh'!$B$7+1)*Setup!$B$22</f>
        <v>0</v>
      </c>
      <c r="M668" s="0" t="n">
        <f aca="false">SUMPRODUCT('5N inverse'!$A$11:$Y$11,'5N mesh'!$B$37:$Z$37,$E667:$AC667)+'5N inverse'!$A$11*$C668/Setup!$B$17+INDEX('5N inverse'!$A$11:$Y$11,1,'5N mesh'!$B$7+1)*Setup!$B$22</f>
        <v>0</v>
      </c>
      <c r="N668" s="0" t="n">
        <f aca="false">SUMPRODUCT('5N inverse'!$A$12:$Y$12,'5N mesh'!$B$37:$Z$37,$E667:$AC667)+'5N inverse'!$A$12*$C668/Setup!$B$17+INDEX('5N inverse'!$A$12:$Y$12,1,'5N mesh'!$B$7+1)*Setup!$B$22</f>
        <v>0</v>
      </c>
      <c r="O668" s="0" t="n">
        <f aca="false">SUMPRODUCT('5N inverse'!$A$13:$Y$13,'5N mesh'!$B$37:$Z$37,$E667:$AC667)+'5N inverse'!$A$13*$C668/Setup!$B$17+INDEX('5N inverse'!$A$13:$Y$13,1,'5N mesh'!$B$7+1)*Setup!$B$22</f>
        <v>0</v>
      </c>
      <c r="P668" s="0" t="n">
        <f aca="false">SUMPRODUCT('5N inverse'!$A$14:$Y$14,'5N mesh'!$B$37:$Z$37,$E667:$AC667)+'5N inverse'!$A$14*$C668/Setup!$B$17+INDEX('5N inverse'!$A$14:$Y$14,1,'5N mesh'!$B$7+1)*Setup!$B$22</f>
        <v>0</v>
      </c>
      <c r="Q668" s="0" t="n">
        <f aca="false">SUMPRODUCT('5N inverse'!$A$15:$Y$15,'5N mesh'!$B$37:$Z$37,$E667:$AC667)+'5N inverse'!$A$15*$C668/Setup!$B$17+INDEX('5N inverse'!$A$15:$Y$15,1,'5N mesh'!$B$7+1)*Setup!$B$22</f>
        <v>0</v>
      </c>
      <c r="R668" s="0" t="n">
        <f aca="false">SUMPRODUCT('5N inverse'!$A$16:$Y$16,'5N mesh'!$B$37:$Z$37,$E667:$AC667)+'5N inverse'!$A$16*$C668/Setup!$B$17+INDEX('5N inverse'!$A$16:$Y$16,1,'5N mesh'!$B$7+1)*Setup!$B$22</f>
        <v>0</v>
      </c>
      <c r="S668" s="0" t="n">
        <f aca="false">SUMPRODUCT('5N inverse'!$A$17:$Y$17,'5N mesh'!$B$37:$Z$37,$E667:$AC667)+'5N inverse'!$A$17*$C668/Setup!$B$17+INDEX('5N inverse'!$A$17:$Y$17,1,'5N mesh'!$B$7+1)*Setup!$B$22</f>
        <v>0</v>
      </c>
      <c r="T668" s="0" t="n">
        <f aca="false">SUMPRODUCT('5N inverse'!$A$18:$Y$18,'5N mesh'!$B$37:$Z$37,$E667:$AC667)+'5N inverse'!$A$18*$C668/Setup!$B$17+INDEX('5N inverse'!$A$18:$Y$18,1,'5N mesh'!$B$7+1)*Setup!$B$22</f>
        <v>0</v>
      </c>
      <c r="U668" s="0" t="n">
        <f aca="false">SUMPRODUCT('5N inverse'!$A$19:$Y$19,'5N mesh'!$B$37:$Z$37,$E667:$AC667)+'5N inverse'!$A$19*$C668/Setup!$B$17+INDEX('5N inverse'!$A$19:$Y$19,1,'5N mesh'!$B$7+1)*Setup!$B$22</f>
        <v>0</v>
      </c>
      <c r="V668" s="0" t="n">
        <f aca="false">SUMPRODUCT('5N inverse'!$A$20:$Y$20,'5N mesh'!$B$37:$Z$37,$E667:$AC667)+'5N inverse'!$A$20*$C668/Setup!$B$17+INDEX('5N inverse'!$A$20:$Y$20,1,'5N mesh'!$B$7+1)*Setup!$B$22</f>
        <v>0</v>
      </c>
      <c r="W668" s="0" t="n">
        <f aca="false">SUMPRODUCT('5N inverse'!$A$21:$Y$21,'5N mesh'!$B$37:$Z$37,$E667:$AC667)+'5N inverse'!$A$21*$C668/Setup!$B$17+INDEX('5N inverse'!$A$21:$Y$21,1,'5N mesh'!$B$7+1)*Setup!$B$22</f>
        <v>0</v>
      </c>
      <c r="X668" s="0" t="n">
        <f aca="false">SUMPRODUCT('5N inverse'!$A$22:$Y$22,'5N mesh'!$B$37:$Z$37,$E667:$AC667)+'5N inverse'!$A$22*$C668/Setup!$B$17+INDEX('5N inverse'!$A$22:$Y$22,1,'5N mesh'!$B$7+1)*Setup!$B$22</f>
        <v>0</v>
      </c>
      <c r="Y668" s="0" t="n">
        <f aca="false">SUMPRODUCT('5N inverse'!$A$23:$Y$23,'5N mesh'!$B$37:$Z$37,$E667:$AC667)+'5N inverse'!$A$23*$C668/Setup!$B$17+INDEX('5N inverse'!$A$23:$Y$23,1,'5N mesh'!$B$7+1)*Setup!$B$22</f>
        <v>0</v>
      </c>
      <c r="Z668" s="0" t="n">
        <f aca="false">SUMPRODUCT('5N inverse'!$A$24:$Y$24,'5N mesh'!$B$37:$Z$37,$E667:$AC667)+'5N inverse'!$A$24*$C668/Setup!$B$17+INDEX('5N inverse'!$A$24:$Y$24,1,'5N mesh'!$B$7+1)*Setup!$B$22</f>
        <v>0</v>
      </c>
      <c r="AA668" s="0" t="n">
        <f aca="false">SUMPRODUCT('5N inverse'!$A$25:$Y$25,'5N mesh'!$B$37:$Z$37,$E667:$AC667)+'5N inverse'!$A$25*$C668/Setup!$B$17+INDEX('5N inverse'!$A$25:$Y$25,1,'5N mesh'!$B$7+1)*Setup!$B$22</f>
        <v>0</v>
      </c>
      <c r="AB668" s="0" t="n">
        <f aca="false">SUMPRODUCT('5N inverse'!$A$26:$Y$26,'5N mesh'!$B$37:$Z$37,$E667:$AC667)+'5N inverse'!$A$26*$C668/Setup!$B$17+INDEX('5N inverse'!$A$26:$Y$26,1,'5N mesh'!$B$7+1)*Setup!$B$22</f>
        <v>0</v>
      </c>
      <c r="AC668" s="0" t="n">
        <f aca="false">SUMPRODUCT('5N inverse'!$A$27:$Y$27,'5N mesh'!$B$37:$Z$37,$E667:$AC667)+'5N inverse'!$A$27*$C668/Setup!$B$17+INDEX('5N inverse'!$A$27:$Y$27,1,'5N mesh'!$B$7+1)*Setup!$B$22</f>
        <v>0</v>
      </c>
    </row>
    <row r="669" customFormat="false" ht="15" hidden="false" customHeight="false" outlineLevel="0" collapsed="false">
      <c r="A669" s="0" t="n">
        <v>664</v>
      </c>
      <c r="B669" s="0" t="n">
        <f aca="false">A669*Setup!$B$11/3600</f>
        <v>55.3333333333333</v>
      </c>
      <c r="C669" s="0" t="n">
        <f aca="false">Setup!$B$7+Setup!$B$8*COS(2*PI()*(B669-Setup!$B$9)/24)</f>
        <v>21.4288495612538</v>
      </c>
      <c r="D669" s="0" t="n">
        <f aca="false">(C669-E669)/Setup!$B$17</f>
        <v>-2.40030042695066</v>
      </c>
      <c r="E669" s="0" t="n">
        <f aca="false">SUMPRODUCT('5N inverse'!$A$3:$Y$3,'5N mesh'!$B$37:$Z$37,$E668:$AC668)+'5N inverse'!$A$3*$C669/Setup!$B$17+INDEX('5N inverse'!$A$3:$Y$3,1,'5N mesh'!$B$7+1)*Setup!$B$22</f>
        <v>21.7408886167574</v>
      </c>
      <c r="F669" s="0" t="n">
        <f aca="false">SUMPRODUCT('5N inverse'!$A$4:$Y$4,'5N mesh'!$B$37:$Z$37,$E668:$AC668)+'5N inverse'!$A$4*$C669/Setup!$B$17+INDEX('5N inverse'!$A$4:$Y$4,1,'5N mesh'!$B$7+1)*Setup!$B$22</f>
        <v>20.6277055813935</v>
      </c>
      <c r="G669" s="0" t="n">
        <f aca="false">SUMPRODUCT('5N inverse'!$A$5:$Y$5,'5N mesh'!$B$37:$Z$37,$E668:$AC668)+'5N inverse'!$A$5*$C669/Setup!$B$17+INDEX('5N inverse'!$A$5:$Y$5,1,'5N mesh'!$B$7+1)*Setup!$B$22</f>
        <v>18.4013395106655</v>
      </c>
      <c r="H669" s="0" t="n">
        <f aca="false">SUMPRODUCT('5N inverse'!$A$6:$Y$6,'5N mesh'!$B$37:$Z$37,$E668:$AC668)+'5N inverse'!$A$6*$C669/Setup!$B$17+INDEX('5N inverse'!$A$6:$Y$6,1,'5N mesh'!$B$7+1)*Setup!$B$22</f>
        <v>16.1749734399376</v>
      </c>
      <c r="I669" s="0" t="n">
        <f aca="false">SUMPRODUCT('5N inverse'!$A$7:$Y$7,'5N mesh'!$B$37:$Z$37,$E668:$AC668)+'5N inverse'!$A$7*$C669/Setup!$B$17+INDEX('5N inverse'!$A$7:$Y$7,1,'5N mesh'!$B$7+1)*Setup!$B$22</f>
        <v>15.0617904045736</v>
      </c>
      <c r="J669" s="0" t="n">
        <f aca="false">SUMPRODUCT('5N inverse'!$A$8:$Y$8,'5N mesh'!$B$37:$Z$37,$E668:$AC668)+'5N inverse'!$A$8*$C669/Setup!$B$17+INDEX('5N inverse'!$A$8:$Y$8,1,'5N mesh'!$B$7+1)*Setup!$B$22</f>
        <v>0</v>
      </c>
      <c r="K669" s="0" t="n">
        <f aca="false">SUMPRODUCT('5N inverse'!$A$9:$Y$9,'5N mesh'!$B$37:$Z$37,$E668:$AC668)+'5N inverse'!$A$9*$C669/Setup!$B$17+INDEX('5N inverse'!$A$9:$Y$9,1,'5N mesh'!$B$7+1)*Setup!$B$22</f>
        <v>0</v>
      </c>
      <c r="L669" s="0" t="n">
        <f aca="false">SUMPRODUCT('5N inverse'!$A$10:$Y$10,'5N mesh'!$B$37:$Z$37,$E668:$AC668)+'5N inverse'!$A$10*$C669/Setup!$B$17+INDEX('5N inverse'!$A$10:$Y$10,1,'5N mesh'!$B$7+1)*Setup!$B$22</f>
        <v>0</v>
      </c>
      <c r="M669" s="0" t="n">
        <f aca="false">SUMPRODUCT('5N inverse'!$A$11:$Y$11,'5N mesh'!$B$37:$Z$37,$E668:$AC668)+'5N inverse'!$A$11*$C669/Setup!$B$17+INDEX('5N inverse'!$A$11:$Y$11,1,'5N mesh'!$B$7+1)*Setup!$B$22</f>
        <v>0</v>
      </c>
      <c r="N669" s="0" t="n">
        <f aca="false">SUMPRODUCT('5N inverse'!$A$12:$Y$12,'5N mesh'!$B$37:$Z$37,$E668:$AC668)+'5N inverse'!$A$12*$C669/Setup!$B$17+INDEX('5N inverse'!$A$12:$Y$12,1,'5N mesh'!$B$7+1)*Setup!$B$22</f>
        <v>0</v>
      </c>
      <c r="O669" s="0" t="n">
        <f aca="false">SUMPRODUCT('5N inverse'!$A$13:$Y$13,'5N mesh'!$B$37:$Z$37,$E668:$AC668)+'5N inverse'!$A$13*$C669/Setup!$B$17+INDEX('5N inverse'!$A$13:$Y$13,1,'5N mesh'!$B$7+1)*Setup!$B$22</f>
        <v>0</v>
      </c>
      <c r="P669" s="0" t="n">
        <f aca="false">SUMPRODUCT('5N inverse'!$A$14:$Y$14,'5N mesh'!$B$37:$Z$37,$E668:$AC668)+'5N inverse'!$A$14*$C669/Setup!$B$17+INDEX('5N inverse'!$A$14:$Y$14,1,'5N mesh'!$B$7+1)*Setup!$B$22</f>
        <v>0</v>
      </c>
      <c r="Q669" s="0" t="n">
        <f aca="false">SUMPRODUCT('5N inverse'!$A$15:$Y$15,'5N mesh'!$B$37:$Z$37,$E668:$AC668)+'5N inverse'!$A$15*$C669/Setup!$B$17+INDEX('5N inverse'!$A$15:$Y$15,1,'5N mesh'!$B$7+1)*Setup!$B$22</f>
        <v>0</v>
      </c>
      <c r="R669" s="0" t="n">
        <f aca="false">SUMPRODUCT('5N inverse'!$A$16:$Y$16,'5N mesh'!$B$37:$Z$37,$E668:$AC668)+'5N inverse'!$A$16*$C669/Setup!$B$17+INDEX('5N inverse'!$A$16:$Y$16,1,'5N mesh'!$B$7+1)*Setup!$B$22</f>
        <v>0</v>
      </c>
      <c r="S669" s="0" t="n">
        <f aca="false">SUMPRODUCT('5N inverse'!$A$17:$Y$17,'5N mesh'!$B$37:$Z$37,$E668:$AC668)+'5N inverse'!$A$17*$C669/Setup!$B$17+INDEX('5N inverse'!$A$17:$Y$17,1,'5N mesh'!$B$7+1)*Setup!$B$22</f>
        <v>0</v>
      </c>
      <c r="T669" s="0" t="n">
        <f aca="false">SUMPRODUCT('5N inverse'!$A$18:$Y$18,'5N mesh'!$B$37:$Z$37,$E668:$AC668)+'5N inverse'!$A$18*$C669/Setup!$B$17+INDEX('5N inverse'!$A$18:$Y$18,1,'5N mesh'!$B$7+1)*Setup!$B$22</f>
        <v>0</v>
      </c>
      <c r="U669" s="0" t="n">
        <f aca="false">SUMPRODUCT('5N inverse'!$A$19:$Y$19,'5N mesh'!$B$37:$Z$37,$E668:$AC668)+'5N inverse'!$A$19*$C669/Setup!$B$17+INDEX('5N inverse'!$A$19:$Y$19,1,'5N mesh'!$B$7+1)*Setup!$B$22</f>
        <v>0</v>
      </c>
      <c r="V669" s="0" t="n">
        <f aca="false">SUMPRODUCT('5N inverse'!$A$20:$Y$20,'5N mesh'!$B$37:$Z$37,$E668:$AC668)+'5N inverse'!$A$20*$C669/Setup!$B$17+INDEX('5N inverse'!$A$20:$Y$20,1,'5N mesh'!$B$7+1)*Setup!$B$22</f>
        <v>0</v>
      </c>
      <c r="W669" s="0" t="n">
        <f aca="false">SUMPRODUCT('5N inverse'!$A$21:$Y$21,'5N mesh'!$B$37:$Z$37,$E668:$AC668)+'5N inverse'!$A$21*$C669/Setup!$B$17+INDEX('5N inverse'!$A$21:$Y$21,1,'5N mesh'!$B$7+1)*Setup!$B$22</f>
        <v>0</v>
      </c>
      <c r="X669" s="0" t="n">
        <f aca="false">SUMPRODUCT('5N inverse'!$A$22:$Y$22,'5N mesh'!$B$37:$Z$37,$E668:$AC668)+'5N inverse'!$A$22*$C669/Setup!$B$17+INDEX('5N inverse'!$A$22:$Y$22,1,'5N mesh'!$B$7+1)*Setup!$B$22</f>
        <v>0</v>
      </c>
      <c r="Y669" s="0" t="n">
        <f aca="false">SUMPRODUCT('5N inverse'!$A$23:$Y$23,'5N mesh'!$B$37:$Z$37,$E668:$AC668)+'5N inverse'!$A$23*$C669/Setup!$B$17+INDEX('5N inverse'!$A$23:$Y$23,1,'5N mesh'!$B$7+1)*Setup!$B$22</f>
        <v>0</v>
      </c>
      <c r="Z669" s="0" t="n">
        <f aca="false">SUMPRODUCT('5N inverse'!$A$24:$Y$24,'5N mesh'!$B$37:$Z$37,$E668:$AC668)+'5N inverse'!$A$24*$C669/Setup!$B$17+INDEX('5N inverse'!$A$24:$Y$24,1,'5N mesh'!$B$7+1)*Setup!$B$22</f>
        <v>0</v>
      </c>
      <c r="AA669" s="0" t="n">
        <f aca="false">SUMPRODUCT('5N inverse'!$A$25:$Y$25,'5N mesh'!$B$37:$Z$37,$E668:$AC668)+'5N inverse'!$A$25*$C669/Setup!$B$17+INDEX('5N inverse'!$A$25:$Y$25,1,'5N mesh'!$B$7+1)*Setup!$B$22</f>
        <v>0</v>
      </c>
      <c r="AB669" s="0" t="n">
        <f aca="false">SUMPRODUCT('5N inverse'!$A$26:$Y$26,'5N mesh'!$B$37:$Z$37,$E668:$AC668)+'5N inverse'!$A$26*$C669/Setup!$B$17+INDEX('5N inverse'!$A$26:$Y$26,1,'5N mesh'!$B$7+1)*Setup!$B$22</f>
        <v>0</v>
      </c>
      <c r="AC669" s="0" t="n">
        <f aca="false">SUMPRODUCT('5N inverse'!$A$27:$Y$27,'5N mesh'!$B$37:$Z$37,$E668:$AC668)+'5N inverse'!$A$27*$C669/Setup!$B$17+INDEX('5N inverse'!$A$27:$Y$27,1,'5N mesh'!$B$7+1)*Setup!$B$22</f>
        <v>0</v>
      </c>
    </row>
    <row r="670" customFormat="false" ht="15" hidden="false" customHeight="false" outlineLevel="0" collapsed="false">
      <c r="A670" s="0" t="n">
        <v>665</v>
      </c>
      <c r="B670" s="0" t="n">
        <f aca="false">A670*Setup!$B$11/3600</f>
        <v>55.4166666666667</v>
      </c>
      <c r="C670" s="0" t="n">
        <f aca="false">Setup!$B$7+Setup!$B$8*COS(2*PI()*(B670-Setup!$B$9)/24)</f>
        <v>21.4963061112638</v>
      </c>
      <c r="D670" s="0" t="n">
        <f aca="false">(C670-E670)/Setup!$B$17</f>
        <v>-1.83855677516067</v>
      </c>
      <c r="E670" s="0" t="n">
        <f aca="false">SUMPRODUCT('5N inverse'!$A$3:$Y$3,'5N mesh'!$B$37:$Z$37,$E669:$AC669)+'5N inverse'!$A$3*$C670/Setup!$B$17+INDEX('5N inverse'!$A$3:$Y$3,1,'5N mesh'!$B$7+1)*Setup!$B$22</f>
        <v>21.7353184920347</v>
      </c>
      <c r="F670" s="0" t="n">
        <f aca="false">SUMPRODUCT('5N inverse'!$A$4:$Y$4,'5N mesh'!$B$37:$Z$37,$E669:$AC669)+'5N inverse'!$A$4*$C670/Setup!$B$17+INDEX('5N inverse'!$A$4:$Y$4,1,'5N mesh'!$B$7+1)*Setup!$B$22</f>
        <v>20.6230326111034</v>
      </c>
      <c r="G670" s="0" t="n">
        <f aca="false">SUMPRODUCT('5N inverse'!$A$5:$Y$5,'5N mesh'!$B$37:$Z$37,$E669:$AC669)+'5N inverse'!$A$5*$C670/Setup!$B$17+INDEX('5N inverse'!$A$5:$Y$5,1,'5N mesh'!$B$7+1)*Setup!$B$22</f>
        <v>18.398460849241</v>
      </c>
      <c r="H670" s="0" t="n">
        <f aca="false">SUMPRODUCT('5N inverse'!$A$6:$Y$6,'5N mesh'!$B$37:$Z$37,$E669:$AC669)+'5N inverse'!$A$6*$C670/Setup!$B$17+INDEX('5N inverse'!$A$6:$Y$6,1,'5N mesh'!$B$7+1)*Setup!$B$22</f>
        <v>16.1738890873785</v>
      </c>
      <c r="I670" s="0" t="n">
        <f aca="false">SUMPRODUCT('5N inverse'!$A$7:$Y$7,'5N mesh'!$B$37:$Z$37,$E669:$AC669)+'5N inverse'!$A$7*$C670/Setup!$B$17+INDEX('5N inverse'!$A$7:$Y$7,1,'5N mesh'!$B$7+1)*Setup!$B$22</f>
        <v>15.0616032064472</v>
      </c>
      <c r="J670" s="0" t="n">
        <f aca="false">SUMPRODUCT('5N inverse'!$A$8:$Y$8,'5N mesh'!$B$37:$Z$37,$E669:$AC669)+'5N inverse'!$A$8*$C670/Setup!$B$17+INDEX('5N inverse'!$A$8:$Y$8,1,'5N mesh'!$B$7+1)*Setup!$B$22</f>
        <v>0</v>
      </c>
      <c r="K670" s="0" t="n">
        <f aca="false">SUMPRODUCT('5N inverse'!$A$9:$Y$9,'5N mesh'!$B$37:$Z$37,$E669:$AC669)+'5N inverse'!$A$9*$C670/Setup!$B$17+INDEX('5N inverse'!$A$9:$Y$9,1,'5N mesh'!$B$7+1)*Setup!$B$22</f>
        <v>0</v>
      </c>
      <c r="L670" s="0" t="n">
        <f aca="false">SUMPRODUCT('5N inverse'!$A$10:$Y$10,'5N mesh'!$B$37:$Z$37,$E669:$AC669)+'5N inverse'!$A$10*$C670/Setup!$B$17+INDEX('5N inverse'!$A$10:$Y$10,1,'5N mesh'!$B$7+1)*Setup!$B$22</f>
        <v>0</v>
      </c>
      <c r="M670" s="0" t="n">
        <f aca="false">SUMPRODUCT('5N inverse'!$A$11:$Y$11,'5N mesh'!$B$37:$Z$37,$E669:$AC669)+'5N inverse'!$A$11*$C670/Setup!$B$17+INDEX('5N inverse'!$A$11:$Y$11,1,'5N mesh'!$B$7+1)*Setup!$B$22</f>
        <v>0</v>
      </c>
      <c r="N670" s="0" t="n">
        <f aca="false">SUMPRODUCT('5N inverse'!$A$12:$Y$12,'5N mesh'!$B$37:$Z$37,$E669:$AC669)+'5N inverse'!$A$12*$C670/Setup!$B$17+INDEX('5N inverse'!$A$12:$Y$12,1,'5N mesh'!$B$7+1)*Setup!$B$22</f>
        <v>0</v>
      </c>
      <c r="O670" s="0" t="n">
        <f aca="false">SUMPRODUCT('5N inverse'!$A$13:$Y$13,'5N mesh'!$B$37:$Z$37,$E669:$AC669)+'5N inverse'!$A$13*$C670/Setup!$B$17+INDEX('5N inverse'!$A$13:$Y$13,1,'5N mesh'!$B$7+1)*Setup!$B$22</f>
        <v>0</v>
      </c>
      <c r="P670" s="0" t="n">
        <f aca="false">SUMPRODUCT('5N inverse'!$A$14:$Y$14,'5N mesh'!$B$37:$Z$37,$E669:$AC669)+'5N inverse'!$A$14*$C670/Setup!$B$17+INDEX('5N inverse'!$A$14:$Y$14,1,'5N mesh'!$B$7+1)*Setup!$B$22</f>
        <v>0</v>
      </c>
      <c r="Q670" s="0" t="n">
        <f aca="false">SUMPRODUCT('5N inverse'!$A$15:$Y$15,'5N mesh'!$B$37:$Z$37,$E669:$AC669)+'5N inverse'!$A$15*$C670/Setup!$B$17+INDEX('5N inverse'!$A$15:$Y$15,1,'5N mesh'!$B$7+1)*Setup!$B$22</f>
        <v>0</v>
      </c>
      <c r="R670" s="0" t="n">
        <f aca="false">SUMPRODUCT('5N inverse'!$A$16:$Y$16,'5N mesh'!$B$37:$Z$37,$E669:$AC669)+'5N inverse'!$A$16*$C670/Setup!$B$17+INDEX('5N inverse'!$A$16:$Y$16,1,'5N mesh'!$B$7+1)*Setup!$B$22</f>
        <v>0</v>
      </c>
      <c r="S670" s="0" t="n">
        <f aca="false">SUMPRODUCT('5N inverse'!$A$17:$Y$17,'5N mesh'!$B$37:$Z$37,$E669:$AC669)+'5N inverse'!$A$17*$C670/Setup!$B$17+INDEX('5N inverse'!$A$17:$Y$17,1,'5N mesh'!$B$7+1)*Setup!$B$22</f>
        <v>0</v>
      </c>
      <c r="T670" s="0" t="n">
        <f aca="false">SUMPRODUCT('5N inverse'!$A$18:$Y$18,'5N mesh'!$B$37:$Z$37,$E669:$AC669)+'5N inverse'!$A$18*$C670/Setup!$B$17+INDEX('5N inverse'!$A$18:$Y$18,1,'5N mesh'!$B$7+1)*Setup!$B$22</f>
        <v>0</v>
      </c>
      <c r="U670" s="0" t="n">
        <f aca="false">SUMPRODUCT('5N inverse'!$A$19:$Y$19,'5N mesh'!$B$37:$Z$37,$E669:$AC669)+'5N inverse'!$A$19*$C670/Setup!$B$17+INDEX('5N inverse'!$A$19:$Y$19,1,'5N mesh'!$B$7+1)*Setup!$B$22</f>
        <v>0</v>
      </c>
      <c r="V670" s="0" t="n">
        <f aca="false">SUMPRODUCT('5N inverse'!$A$20:$Y$20,'5N mesh'!$B$37:$Z$37,$E669:$AC669)+'5N inverse'!$A$20*$C670/Setup!$B$17+INDEX('5N inverse'!$A$20:$Y$20,1,'5N mesh'!$B$7+1)*Setup!$B$22</f>
        <v>0</v>
      </c>
      <c r="W670" s="0" t="n">
        <f aca="false">SUMPRODUCT('5N inverse'!$A$21:$Y$21,'5N mesh'!$B$37:$Z$37,$E669:$AC669)+'5N inverse'!$A$21*$C670/Setup!$B$17+INDEX('5N inverse'!$A$21:$Y$21,1,'5N mesh'!$B$7+1)*Setup!$B$22</f>
        <v>0</v>
      </c>
      <c r="X670" s="0" t="n">
        <f aca="false">SUMPRODUCT('5N inverse'!$A$22:$Y$22,'5N mesh'!$B$37:$Z$37,$E669:$AC669)+'5N inverse'!$A$22*$C670/Setup!$B$17+INDEX('5N inverse'!$A$22:$Y$22,1,'5N mesh'!$B$7+1)*Setup!$B$22</f>
        <v>0</v>
      </c>
      <c r="Y670" s="0" t="n">
        <f aca="false">SUMPRODUCT('5N inverse'!$A$23:$Y$23,'5N mesh'!$B$37:$Z$37,$E669:$AC669)+'5N inverse'!$A$23*$C670/Setup!$B$17+INDEX('5N inverse'!$A$23:$Y$23,1,'5N mesh'!$B$7+1)*Setup!$B$22</f>
        <v>0</v>
      </c>
      <c r="Z670" s="0" t="n">
        <f aca="false">SUMPRODUCT('5N inverse'!$A$24:$Y$24,'5N mesh'!$B$37:$Z$37,$E669:$AC669)+'5N inverse'!$A$24*$C670/Setup!$B$17+INDEX('5N inverse'!$A$24:$Y$24,1,'5N mesh'!$B$7+1)*Setup!$B$22</f>
        <v>0</v>
      </c>
      <c r="AA670" s="0" t="n">
        <f aca="false">SUMPRODUCT('5N inverse'!$A$25:$Y$25,'5N mesh'!$B$37:$Z$37,$E669:$AC669)+'5N inverse'!$A$25*$C670/Setup!$B$17+INDEX('5N inverse'!$A$25:$Y$25,1,'5N mesh'!$B$7+1)*Setup!$B$22</f>
        <v>0</v>
      </c>
      <c r="AB670" s="0" t="n">
        <f aca="false">SUMPRODUCT('5N inverse'!$A$26:$Y$26,'5N mesh'!$B$37:$Z$37,$E669:$AC669)+'5N inverse'!$A$26*$C670/Setup!$B$17+INDEX('5N inverse'!$A$26:$Y$26,1,'5N mesh'!$B$7+1)*Setup!$B$22</f>
        <v>0</v>
      </c>
      <c r="AC670" s="0" t="n">
        <f aca="false">SUMPRODUCT('5N inverse'!$A$27:$Y$27,'5N mesh'!$B$37:$Z$37,$E669:$AC669)+'5N inverse'!$A$27*$C670/Setup!$B$17+INDEX('5N inverse'!$A$27:$Y$27,1,'5N mesh'!$B$7+1)*Setup!$B$22</f>
        <v>0</v>
      </c>
    </row>
    <row r="671" customFormat="false" ht="15" hidden="false" customHeight="false" outlineLevel="0" collapsed="false">
      <c r="A671" s="0" t="n">
        <v>666</v>
      </c>
      <c r="B671" s="0" t="n">
        <f aca="false">A671*Setup!$B$11/3600</f>
        <v>55.5</v>
      </c>
      <c r="C671" s="0" t="n">
        <f aca="false">Setup!$B$7+Setup!$B$8*COS(2*PI()*(B671-Setup!$B$9)/24)</f>
        <v>21.5649542839651</v>
      </c>
      <c r="D671" s="0" t="n">
        <f aca="false">(C671-E671)/Setup!$B$17</f>
        <v>-1.27504572198939</v>
      </c>
      <c r="E671" s="0" t="n">
        <f aca="false">SUMPRODUCT('5N inverse'!$A$3:$Y$3,'5N mesh'!$B$37:$Z$37,$E670:$AC670)+'5N inverse'!$A$3*$C671/Setup!$B$17+INDEX('5N inverse'!$A$3:$Y$3,1,'5N mesh'!$B$7+1)*Setup!$B$22</f>
        <v>21.7307102278237</v>
      </c>
      <c r="F671" s="0" t="n">
        <f aca="false">SUMPRODUCT('5N inverse'!$A$4:$Y$4,'5N mesh'!$B$37:$Z$37,$E670:$AC670)+'5N inverse'!$A$4*$C671/Setup!$B$17+INDEX('5N inverse'!$A$4:$Y$4,1,'5N mesh'!$B$7+1)*Setup!$B$22</f>
        <v>20.6191622076196</v>
      </c>
      <c r="G671" s="0" t="n">
        <f aca="false">SUMPRODUCT('5N inverse'!$A$5:$Y$5,'5N mesh'!$B$37:$Z$37,$E670:$AC670)+'5N inverse'!$A$5*$C671/Setup!$B$17+INDEX('5N inverse'!$A$5:$Y$5,1,'5N mesh'!$B$7+1)*Setup!$B$22</f>
        <v>18.3960661672112</v>
      </c>
      <c r="H671" s="0" t="n">
        <f aca="false">SUMPRODUCT('5N inverse'!$A$6:$Y$6,'5N mesh'!$B$37:$Z$37,$E670:$AC670)+'5N inverse'!$A$6*$C671/Setup!$B$17+INDEX('5N inverse'!$A$6:$Y$6,1,'5N mesh'!$B$7+1)*Setup!$B$22</f>
        <v>16.1729701268028</v>
      </c>
      <c r="I671" s="0" t="n">
        <f aca="false">SUMPRODUCT('5N inverse'!$A$7:$Y$7,'5N mesh'!$B$37:$Z$37,$E670:$AC670)+'5N inverse'!$A$7*$C671/Setup!$B$17+INDEX('5N inverse'!$A$7:$Y$7,1,'5N mesh'!$B$7+1)*Setup!$B$22</f>
        <v>15.0614221065986</v>
      </c>
      <c r="J671" s="0" t="n">
        <f aca="false">SUMPRODUCT('5N inverse'!$A$8:$Y$8,'5N mesh'!$B$37:$Z$37,$E670:$AC670)+'5N inverse'!$A$8*$C671/Setup!$B$17+INDEX('5N inverse'!$A$8:$Y$8,1,'5N mesh'!$B$7+1)*Setup!$B$22</f>
        <v>0</v>
      </c>
      <c r="K671" s="0" t="n">
        <f aca="false">SUMPRODUCT('5N inverse'!$A$9:$Y$9,'5N mesh'!$B$37:$Z$37,$E670:$AC670)+'5N inverse'!$A$9*$C671/Setup!$B$17+INDEX('5N inverse'!$A$9:$Y$9,1,'5N mesh'!$B$7+1)*Setup!$B$22</f>
        <v>0</v>
      </c>
      <c r="L671" s="0" t="n">
        <f aca="false">SUMPRODUCT('5N inverse'!$A$10:$Y$10,'5N mesh'!$B$37:$Z$37,$E670:$AC670)+'5N inverse'!$A$10*$C671/Setup!$B$17+INDEX('5N inverse'!$A$10:$Y$10,1,'5N mesh'!$B$7+1)*Setup!$B$22</f>
        <v>0</v>
      </c>
      <c r="M671" s="0" t="n">
        <f aca="false">SUMPRODUCT('5N inverse'!$A$11:$Y$11,'5N mesh'!$B$37:$Z$37,$E670:$AC670)+'5N inverse'!$A$11*$C671/Setup!$B$17+INDEX('5N inverse'!$A$11:$Y$11,1,'5N mesh'!$B$7+1)*Setup!$B$22</f>
        <v>0</v>
      </c>
      <c r="N671" s="0" t="n">
        <f aca="false">SUMPRODUCT('5N inverse'!$A$12:$Y$12,'5N mesh'!$B$37:$Z$37,$E670:$AC670)+'5N inverse'!$A$12*$C671/Setup!$B$17+INDEX('5N inverse'!$A$12:$Y$12,1,'5N mesh'!$B$7+1)*Setup!$B$22</f>
        <v>0</v>
      </c>
      <c r="O671" s="0" t="n">
        <f aca="false">SUMPRODUCT('5N inverse'!$A$13:$Y$13,'5N mesh'!$B$37:$Z$37,$E670:$AC670)+'5N inverse'!$A$13*$C671/Setup!$B$17+INDEX('5N inverse'!$A$13:$Y$13,1,'5N mesh'!$B$7+1)*Setup!$B$22</f>
        <v>0</v>
      </c>
      <c r="P671" s="0" t="n">
        <f aca="false">SUMPRODUCT('5N inverse'!$A$14:$Y$14,'5N mesh'!$B$37:$Z$37,$E670:$AC670)+'5N inverse'!$A$14*$C671/Setup!$B$17+INDEX('5N inverse'!$A$14:$Y$14,1,'5N mesh'!$B$7+1)*Setup!$B$22</f>
        <v>0</v>
      </c>
      <c r="Q671" s="0" t="n">
        <f aca="false">SUMPRODUCT('5N inverse'!$A$15:$Y$15,'5N mesh'!$B$37:$Z$37,$E670:$AC670)+'5N inverse'!$A$15*$C671/Setup!$B$17+INDEX('5N inverse'!$A$15:$Y$15,1,'5N mesh'!$B$7+1)*Setup!$B$22</f>
        <v>0</v>
      </c>
      <c r="R671" s="0" t="n">
        <f aca="false">SUMPRODUCT('5N inverse'!$A$16:$Y$16,'5N mesh'!$B$37:$Z$37,$E670:$AC670)+'5N inverse'!$A$16*$C671/Setup!$B$17+INDEX('5N inverse'!$A$16:$Y$16,1,'5N mesh'!$B$7+1)*Setup!$B$22</f>
        <v>0</v>
      </c>
      <c r="S671" s="0" t="n">
        <f aca="false">SUMPRODUCT('5N inverse'!$A$17:$Y$17,'5N mesh'!$B$37:$Z$37,$E670:$AC670)+'5N inverse'!$A$17*$C671/Setup!$B$17+INDEX('5N inverse'!$A$17:$Y$17,1,'5N mesh'!$B$7+1)*Setup!$B$22</f>
        <v>0</v>
      </c>
      <c r="T671" s="0" t="n">
        <f aca="false">SUMPRODUCT('5N inverse'!$A$18:$Y$18,'5N mesh'!$B$37:$Z$37,$E670:$AC670)+'5N inverse'!$A$18*$C671/Setup!$B$17+INDEX('5N inverse'!$A$18:$Y$18,1,'5N mesh'!$B$7+1)*Setup!$B$22</f>
        <v>0</v>
      </c>
      <c r="U671" s="0" t="n">
        <f aca="false">SUMPRODUCT('5N inverse'!$A$19:$Y$19,'5N mesh'!$B$37:$Z$37,$E670:$AC670)+'5N inverse'!$A$19*$C671/Setup!$B$17+INDEX('5N inverse'!$A$19:$Y$19,1,'5N mesh'!$B$7+1)*Setup!$B$22</f>
        <v>0</v>
      </c>
      <c r="V671" s="0" t="n">
        <f aca="false">SUMPRODUCT('5N inverse'!$A$20:$Y$20,'5N mesh'!$B$37:$Z$37,$E670:$AC670)+'5N inverse'!$A$20*$C671/Setup!$B$17+INDEX('5N inverse'!$A$20:$Y$20,1,'5N mesh'!$B$7+1)*Setup!$B$22</f>
        <v>0</v>
      </c>
      <c r="W671" s="0" t="n">
        <f aca="false">SUMPRODUCT('5N inverse'!$A$21:$Y$21,'5N mesh'!$B$37:$Z$37,$E670:$AC670)+'5N inverse'!$A$21*$C671/Setup!$B$17+INDEX('5N inverse'!$A$21:$Y$21,1,'5N mesh'!$B$7+1)*Setup!$B$22</f>
        <v>0</v>
      </c>
      <c r="X671" s="0" t="n">
        <f aca="false">SUMPRODUCT('5N inverse'!$A$22:$Y$22,'5N mesh'!$B$37:$Z$37,$E670:$AC670)+'5N inverse'!$A$22*$C671/Setup!$B$17+INDEX('5N inverse'!$A$22:$Y$22,1,'5N mesh'!$B$7+1)*Setup!$B$22</f>
        <v>0</v>
      </c>
      <c r="Y671" s="0" t="n">
        <f aca="false">SUMPRODUCT('5N inverse'!$A$23:$Y$23,'5N mesh'!$B$37:$Z$37,$E670:$AC670)+'5N inverse'!$A$23*$C671/Setup!$B$17+INDEX('5N inverse'!$A$23:$Y$23,1,'5N mesh'!$B$7+1)*Setup!$B$22</f>
        <v>0</v>
      </c>
      <c r="Z671" s="0" t="n">
        <f aca="false">SUMPRODUCT('5N inverse'!$A$24:$Y$24,'5N mesh'!$B$37:$Z$37,$E670:$AC670)+'5N inverse'!$A$24*$C671/Setup!$B$17+INDEX('5N inverse'!$A$24:$Y$24,1,'5N mesh'!$B$7+1)*Setup!$B$22</f>
        <v>0</v>
      </c>
      <c r="AA671" s="0" t="n">
        <f aca="false">SUMPRODUCT('5N inverse'!$A$25:$Y$25,'5N mesh'!$B$37:$Z$37,$E670:$AC670)+'5N inverse'!$A$25*$C671/Setup!$B$17+INDEX('5N inverse'!$A$25:$Y$25,1,'5N mesh'!$B$7+1)*Setup!$B$22</f>
        <v>0</v>
      </c>
      <c r="AB671" s="0" t="n">
        <f aca="false">SUMPRODUCT('5N inverse'!$A$26:$Y$26,'5N mesh'!$B$37:$Z$37,$E670:$AC670)+'5N inverse'!$A$26*$C671/Setup!$B$17+INDEX('5N inverse'!$A$26:$Y$26,1,'5N mesh'!$B$7+1)*Setup!$B$22</f>
        <v>0</v>
      </c>
      <c r="AC671" s="0" t="n">
        <f aca="false">SUMPRODUCT('5N inverse'!$A$27:$Y$27,'5N mesh'!$B$37:$Z$37,$E670:$AC670)+'5N inverse'!$A$27*$C671/Setup!$B$17+INDEX('5N inverse'!$A$27:$Y$27,1,'5N mesh'!$B$7+1)*Setup!$B$22</f>
        <v>0</v>
      </c>
    </row>
    <row r="672" customFormat="false" ht="15" hidden="false" customHeight="false" outlineLevel="0" collapsed="false">
      <c r="A672" s="0" t="n">
        <v>667</v>
      </c>
      <c r="B672" s="0" t="n">
        <f aca="false">A672*Setup!$B$11/3600</f>
        <v>55.5833333333333</v>
      </c>
      <c r="C672" s="0" t="n">
        <f aca="false">Setup!$B$7+Setup!$B$8*COS(2*PI()*(B672-Setup!$B$9)/24)</f>
        <v>21.6347614065457</v>
      </c>
      <c r="D672" s="0" t="n">
        <f aca="false">(C672-E672)/Setup!$B$17</f>
        <v>-0.710035556282116</v>
      </c>
      <c r="E672" s="0" t="n">
        <f aca="false">SUMPRODUCT('5N inverse'!$A$3:$Y$3,'5N mesh'!$B$37:$Z$37,$E671:$AC671)+'5N inverse'!$A$3*$C672/Setup!$B$17+INDEX('5N inverse'!$A$3:$Y$3,1,'5N mesh'!$B$7+1)*Setup!$B$22</f>
        <v>21.7270660288623</v>
      </c>
      <c r="F672" s="0" t="n">
        <f aca="false">SUMPRODUCT('5N inverse'!$A$4:$Y$4,'5N mesh'!$B$37:$Z$37,$E671:$AC671)+'5N inverse'!$A$4*$C672/Setup!$B$17+INDEX('5N inverse'!$A$4:$Y$4,1,'5N mesh'!$B$7+1)*Setup!$B$22</f>
        <v>20.6160962226125</v>
      </c>
      <c r="G672" s="0" t="n">
        <f aca="false">SUMPRODUCT('5N inverse'!$A$5:$Y$5,'5N mesh'!$B$37:$Z$37,$E671:$AC671)+'5N inverse'!$A$5*$C672/Setup!$B$17+INDEX('5N inverse'!$A$5:$Y$5,1,'5N mesh'!$B$7+1)*Setup!$B$22</f>
        <v>18.3941566101129</v>
      </c>
      <c r="H672" s="0" t="n">
        <f aca="false">SUMPRODUCT('5N inverse'!$A$6:$Y$6,'5N mesh'!$B$37:$Z$37,$E671:$AC671)+'5N inverse'!$A$6*$C672/Setup!$B$17+INDEX('5N inverse'!$A$6:$Y$6,1,'5N mesh'!$B$7+1)*Setup!$B$22</f>
        <v>16.1722169976132</v>
      </c>
      <c r="I672" s="0" t="n">
        <f aca="false">SUMPRODUCT('5N inverse'!$A$7:$Y$7,'5N mesh'!$B$37:$Z$37,$E671:$AC671)+'5N inverse'!$A$7*$C672/Setup!$B$17+INDEX('5N inverse'!$A$7:$Y$7,1,'5N mesh'!$B$7+1)*Setup!$B$22</f>
        <v>15.0612471913634</v>
      </c>
      <c r="J672" s="0" t="n">
        <f aca="false">SUMPRODUCT('5N inverse'!$A$8:$Y$8,'5N mesh'!$B$37:$Z$37,$E671:$AC671)+'5N inverse'!$A$8*$C672/Setup!$B$17+INDEX('5N inverse'!$A$8:$Y$8,1,'5N mesh'!$B$7+1)*Setup!$B$22</f>
        <v>0</v>
      </c>
      <c r="K672" s="0" t="n">
        <f aca="false">SUMPRODUCT('5N inverse'!$A$9:$Y$9,'5N mesh'!$B$37:$Z$37,$E671:$AC671)+'5N inverse'!$A$9*$C672/Setup!$B$17+INDEX('5N inverse'!$A$9:$Y$9,1,'5N mesh'!$B$7+1)*Setup!$B$22</f>
        <v>0</v>
      </c>
      <c r="L672" s="0" t="n">
        <f aca="false">SUMPRODUCT('5N inverse'!$A$10:$Y$10,'5N mesh'!$B$37:$Z$37,$E671:$AC671)+'5N inverse'!$A$10*$C672/Setup!$B$17+INDEX('5N inverse'!$A$10:$Y$10,1,'5N mesh'!$B$7+1)*Setup!$B$22</f>
        <v>0</v>
      </c>
      <c r="M672" s="0" t="n">
        <f aca="false">SUMPRODUCT('5N inverse'!$A$11:$Y$11,'5N mesh'!$B$37:$Z$37,$E671:$AC671)+'5N inverse'!$A$11*$C672/Setup!$B$17+INDEX('5N inverse'!$A$11:$Y$11,1,'5N mesh'!$B$7+1)*Setup!$B$22</f>
        <v>0</v>
      </c>
      <c r="N672" s="0" t="n">
        <f aca="false">SUMPRODUCT('5N inverse'!$A$12:$Y$12,'5N mesh'!$B$37:$Z$37,$E671:$AC671)+'5N inverse'!$A$12*$C672/Setup!$B$17+INDEX('5N inverse'!$A$12:$Y$12,1,'5N mesh'!$B$7+1)*Setup!$B$22</f>
        <v>0</v>
      </c>
      <c r="O672" s="0" t="n">
        <f aca="false">SUMPRODUCT('5N inverse'!$A$13:$Y$13,'5N mesh'!$B$37:$Z$37,$E671:$AC671)+'5N inverse'!$A$13*$C672/Setup!$B$17+INDEX('5N inverse'!$A$13:$Y$13,1,'5N mesh'!$B$7+1)*Setup!$B$22</f>
        <v>0</v>
      </c>
      <c r="P672" s="0" t="n">
        <f aca="false">SUMPRODUCT('5N inverse'!$A$14:$Y$14,'5N mesh'!$B$37:$Z$37,$E671:$AC671)+'5N inverse'!$A$14*$C672/Setup!$B$17+INDEX('5N inverse'!$A$14:$Y$14,1,'5N mesh'!$B$7+1)*Setup!$B$22</f>
        <v>0</v>
      </c>
      <c r="Q672" s="0" t="n">
        <f aca="false">SUMPRODUCT('5N inverse'!$A$15:$Y$15,'5N mesh'!$B$37:$Z$37,$E671:$AC671)+'5N inverse'!$A$15*$C672/Setup!$B$17+INDEX('5N inverse'!$A$15:$Y$15,1,'5N mesh'!$B$7+1)*Setup!$B$22</f>
        <v>0</v>
      </c>
      <c r="R672" s="0" t="n">
        <f aca="false">SUMPRODUCT('5N inverse'!$A$16:$Y$16,'5N mesh'!$B$37:$Z$37,$E671:$AC671)+'5N inverse'!$A$16*$C672/Setup!$B$17+INDEX('5N inverse'!$A$16:$Y$16,1,'5N mesh'!$B$7+1)*Setup!$B$22</f>
        <v>0</v>
      </c>
      <c r="S672" s="0" t="n">
        <f aca="false">SUMPRODUCT('5N inverse'!$A$17:$Y$17,'5N mesh'!$B$37:$Z$37,$E671:$AC671)+'5N inverse'!$A$17*$C672/Setup!$B$17+INDEX('5N inverse'!$A$17:$Y$17,1,'5N mesh'!$B$7+1)*Setup!$B$22</f>
        <v>0</v>
      </c>
      <c r="T672" s="0" t="n">
        <f aca="false">SUMPRODUCT('5N inverse'!$A$18:$Y$18,'5N mesh'!$B$37:$Z$37,$E671:$AC671)+'5N inverse'!$A$18*$C672/Setup!$B$17+INDEX('5N inverse'!$A$18:$Y$18,1,'5N mesh'!$B$7+1)*Setup!$B$22</f>
        <v>0</v>
      </c>
      <c r="U672" s="0" t="n">
        <f aca="false">SUMPRODUCT('5N inverse'!$A$19:$Y$19,'5N mesh'!$B$37:$Z$37,$E671:$AC671)+'5N inverse'!$A$19*$C672/Setup!$B$17+INDEX('5N inverse'!$A$19:$Y$19,1,'5N mesh'!$B$7+1)*Setup!$B$22</f>
        <v>0</v>
      </c>
      <c r="V672" s="0" t="n">
        <f aca="false">SUMPRODUCT('5N inverse'!$A$20:$Y$20,'5N mesh'!$B$37:$Z$37,$E671:$AC671)+'5N inverse'!$A$20*$C672/Setup!$B$17+INDEX('5N inverse'!$A$20:$Y$20,1,'5N mesh'!$B$7+1)*Setup!$B$22</f>
        <v>0</v>
      </c>
      <c r="W672" s="0" t="n">
        <f aca="false">SUMPRODUCT('5N inverse'!$A$21:$Y$21,'5N mesh'!$B$37:$Z$37,$E671:$AC671)+'5N inverse'!$A$21*$C672/Setup!$B$17+INDEX('5N inverse'!$A$21:$Y$21,1,'5N mesh'!$B$7+1)*Setup!$B$22</f>
        <v>0</v>
      </c>
      <c r="X672" s="0" t="n">
        <f aca="false">SUMPRODUCT('5N inverse'!$A$22:$Y$22,'5N mesh'!$B$37:$Z$37,$E671:$AC671)+'5N inverse'!$A$22*$C672/Setup!$B$17+INDEX('5N inverse'!$A$22:$Y$22,1,'5N mesh'!$B$7+1)*Setup!$B$22</f>
        <v>0</v>
      </c>
      <c r="Y672" s="0" t="n">
        <f aca="false">SUMPRODUCT('5N inverse'!$A$23:$Y$23,'5N mesh'!$B$37:$Z$37,$E671:$AC671)+'5N inverse'!$A$23*$C672/Setup!$B$17+INDEX('5N inverse'!$A$23:$Y$23,1,'5N mesh'!$B$7+1)*Setup!$B$22</f>
        <v>0</v>
      </c>
      <c r="Z672" s="0" t="n">
        <f aca="false">SUMPRODUCT('5N inverse'!$A$24:$Y$24,'5N mesh'!$B$37:$Z$37,$E671:$AC671)+'5N inverse'!$A$24*$C672/Setup!$B$17+INDEX('5N inverse'!$A$24:$Y$24,1,'5N mesh'!$B$7+1)*Setup!$B$22</f>
        <v>0</v>
      </c>
      <c r="AA672" s="0" t="n">
        <f aca="false">SUMPRODUCT('5N inverse'!$A$25:$Y$25,'5N mesh'!$B$37:$Z$37,$E671:$AC671)+'5N inverse'!$A$25*$C672/Setup!$B$17+INDEX('5N inverse'!$A$25:$Y$25,1,'5N mesh'!$B$7+1)*Setup!$B$22</f>
        <v>0</v>
      </c>
      <c r="AB672" s="0" t="n">
        <f aca="false">SUMPRODUCT('5N inverse'!$A$26:$Y$26,'5N mesh'!$B$37:$Z$37,$E671:$AC671)+'5N inverse'!$A$26*$C672/Setup!$B$17+INDEX('5N inverse'!$A$26:$Y$26,1,'5N mesh'!$B$7+1)*Setup!$B$22</f>
        <v>0</v>
      </c>
      <c r="AC672" s="0" t="n">
        <f aca="false">SUMPRODUCT('5N inverse'!$A$27:$Y$27,'5N mesh'!$B$37:$Z$37,$E671:$AC671)+'5N inverse'!$A$27*$C672/Setup!$B$17+INDEX('5N inverse'!$A$27:$Y$27,1,'5N mesh'!$B$7+1)*Setup!$B$22</f>
        <v>0</v>
      </c>
    </row>
    <row r="673" customFormat="false" ht="15" hidden="false" customHeight="false" outlineLevel="0" collapsed="false">
      <c r="A673" s="0" t="n">
        <v>668</v>
      </c>
      <c r="B673" s="0" t="n">
        <f aca="false">A673*Setup!$B$11/3600</f>
        <v>55.6666666666667</v>
      </c>
      <c r="C673" s="0" t="n">
        <f aca="false">Setup!$B$7+Setup!$B$8*COS(2*PI()*(B673-Setup!$B$9)/24)</f>
        <v>21.7056942545958</v>
      </c>
      <c r="D673" s="0" t="n">
        <f aca="false">(C673-E673)/Setup!$B$17</f>
        <v>-0.143795279209759</v>
      </c>
      <c r="E673" s="0" t="n">
        <f aca="false">SUMPRODUCT('5N inverse'!$A$3:$Y$3,'5N mesh'!$B$37:$Z$37,$E672:$AC672)+'5N inverse'!$A$3*$C673/Setup!$B$17+INDEX('5N inverse'!$A$3:$Y$3,1,'5N mesh'!$B$7+1)*Setup!$B$22</f>
        <v>21.7243876408931</v>
      </c>
      <c r="F673" s="0" t="n">
        <f aca="false">SUMPRODUCT('5N inverse'!$A$4:$Y$4,'5N mesh'!$B$37:$Z$37,$E672:$AC672)+'5N inverse'!$A$4*$C673/Setup!$B$17+INDEX('5N inverse'!$A$4:$Y$4,1,'5N mesh'!$B$7+1)*Setup!$B$22</f>
        <v>20.6138361247662</v>
      </c>
      <c r="G673" s="0" t="n">
        <f aca="false">SUMPRODUCT('5N inverse'!$A$5:$Y$5,'5N mesh'!$B$37:$Z$37,$E672:$AC672)+'5N inverse'!$A$5*$C673/Setup!$B$17+INDEX('5N inverse'!$A$5:$Y$5,1,'5N mesh'!$B$7+1)*Setup!$B$22</f>
        <v>18.3927330925123</v>
      </c>
      <c r="H673" s="0" t="n">
        <f aca="false">SUMPRODUCT('5N inverse'!$A$6:$Y$6,'5N mesh'!$B$37:$Z$37,$E672:$AC672)+'5N inverse'!$A$6*$C673/Setup!$B$17+INDEX('5N inverse'!$A$6:$Y$6,1,'5N mesh'!$B$7+1)*Setup!$B$22</f>
        <v>16.1716300602584</v>
      </c>
      <c r="I673" s="0" t="n">
        <f aca="false">SUMPRODUCT('5N inverse'!$A$7:$Y$7,'5N mesh'!$B$37:$Z$37,$E672:$AC672)+'5N inverse'!$A$7*$C673/Setup!$B$17+INDEX('5N inverse'!$A$7:$Y$7,1,'5N mesh'!$B$7+1)*Setup!$B$22</f>
        <v>15.0610785441315</v>
      </c>
      <c r="J673" s="0" t="n">
        <f aca="false">SUMPRODUCT('5N inverse'!$A$8:$Y$8,'5N mesh'!$B$37:$Z$37,$E672:$AC672)+'5N inverse'!$A$8*$C673/Setup!$B$17+INDEX('5N inverse'!$A$8:$Y$8,1,'5N mesh'!$B$7+1)*Setup!$B$22</f>
        <v>0</v>
      </c>
      <c r="K673" s="0" t="n">
        <f aca="false">SUMPRODUCT('5N inverse'!$A$9:$Y$9,'5N mesh'!$B$37:$Z$37,$E672:$AC672)+'5N inverse'!$A$9*$C673/Setup!$B$17+INDEX('5N inverse'!$A$9:$Y$9,1,'5N mesh'!$B$7+1)*Setup!$B$22</f>
        <v>0</v>
      </c>
      <c r="L673" s="0" t="n">
        <f aca="false">SUMPRODUCT('5N inverse'!$A$10:$Y$10,'5N mesh'!$B$37:$Z$37,$E672:$AC672)+'5N inverse'!$A$10*$C673/Setup!$B$17+INDEX('5N inverse'!$A$10:$Y$10,1,'5N mesh'!$B$7+1)*Setup!$B$22</f>
        <v>0</v>
      </c>
      <c r="M673" s="0" t="n">
        <f aca="false">SUMPRODUCT('5N inverse'!$A$11:$Y$11,'5N mesh'!$B$37:$Z$37,$E672:$AC672)+'5N inverse'!$A$11*$C673/Setup!$B$17+INDEX('5N inverse'!$A$11:$Y$11,1,'5N mesh'!$B$7+1)*Setup!$B$22</f>
        <v>0</v>
      </c>
      <c r="N673" s="0" t="n">
        <f aca="false">SUMPRODUCT('5N inverse'!$A$12:$Y$12,'5N mesh'!$B$37:$Z$37,$E672:$AC672)+'5N inverse'!$A$12*$C673/Setup!$B$17+INDEX('5N inverse'!$A$12:$Y$12,1,'5N mesh'!$B$7+1)*Setup!$B$22</f>
        <v>0</v>
      </c>
      <c r="O673" s="0" t="n">
        <f aca="false">SUMPRODUCT('5N inverse'!$A$13:$Y$13,'5N mesh'!$B$37:$Z$37,$E672:$AC672)+'5N inverse'!$A$13*$C673/Setup!$B$17+INDEX('5N inverse'!$A$13:$Y$13,1,'5N mesh'!$B$7+1)*Setup!$B$22</f>
        <v>0</v>
      </c>
      <c r="P673" s="0" t="n">
        <f aca="false">SUMPRODUCT('5N inverse'!$A$14:$Y$14,'5N mesh'!$B$37:$Z$37,$E672:$AC672)+'5N inverse'!$A$14*$C673/Setup!$B$17+INDEX('5N inverse'!$A$14:$Y$14,1,'5N mesh'!$B$7+1)*Setup!$B$22</f>
        <v>0</v>
      </c>
      <c r="Q673" s="0" t="n">
        <f aca="false">SUMPRODUCT('5N inverse'!$A$15:$Y$15,'5N mesh'!$B$37:$Z$37,$E672:$AC672)+'5N inverse'!$A$15*$C673/Setup!$B$17+INDEX('5N inverse'!$A$15:$Y$15,1,'5N mesh'!$B$7+1)*Setup!$B$22</f>
        <v>0</v>
      </c>
      <c r="R673" s="0" t="n">
        <f aca="false">SUMPRODUCT('5N inverse'!$A$16:$Y$16,'5N mesh'!$B$37:$Z$37,$E672:$AC672)+'5N inverse'!$A$16*$C673/Setup!$B$17+INDEX('5N inverse'!$A$16:$Y$16,1,'5N mesh'!$B$7+1)*Setup!$B$22</f>
        <v>0</v>
      </c>
      <c r="S673" s="0" t="n">
        <f aca="false">SUMPRODUCT('5N inverse'!$A$17:$Y$17,'5N mesh'!$B$37:$Z$37,$E672:$AC672)+'5N inverse'!$A$17*$C673/Setup!$B$17+INDEX('5N inverse'!$A$17:$Y$17,1,'5N mesh'!$B$7+1)*Setup!$B$22</f>
        <v>0</v>
      </c>
      <c r="T673" s="0" t="n">
        <f aca="false">SUMPRODUCT('5N inverse'!$A$18:$Y$18,'5N mesh'!$B$37:$Z$37,$E672:$AC672)+'5N inverse'!$A$18*$C673/Setup!$B$17+INDEX('5N inverse'!$A$18:$Y$18,1,'5N mesh'!$B$7+1)*Setup!$B$22</f>
        <v>0</v>
      </c>
      <c r="U673" s="0" t="n">
        <f aca="false">SUMPRODUCT('5N inverse'!$A$19:$Y$19,'5N mesh'!$B$37:$Z$37,$E672:$AC672)+'5N inverse'!$A$19*$C673/Setup!$B$17+INDEX('5N inverse'!$A$19:$Y$19,1,'5N mesh'!$B$7+1)*Setup!$B$22</f>
        <v>0</v>
      </c>
      <c r="V673" s="0" t="n">
        <f aca="false">SUMPRODUCT('5N inverse'!$A$20:$Y$20,'5N mesh'!$B$37:$Z$37,$E672:$AC672)+'5N inverse'!$A$20*$C673/Setup!$B$17+INDEX('5N inverse'!$A$20:$Y$20,1,'5N mesh'!$B$7+1)*Setup!$B$22</f>
        <v>0</v>
      </c>
      <c r="W673" s="0" t="n">
        <f aca="false">SUMPRODUCT('5N inverse'!$A$21:$Y$21,'5N mesh'!$B$37:$Z$37,$E672:$AC672)+'5N inverse'!$A$21*$C673/Setup!$B$17+INDEX('5N inverse'!$A$21:$Y$21,1,'5N mesh'!$B$7+1)*Setup!$B$22</f>
        <v>0</v>
      </c>
      <c r="X673" s="0" t="n">
        <f aca="false">SUMPRODUCT('5N inverse'!$A$22:$Y$22,'5N mesh'!$B$37:$Z$37,$E672:$AC672)+'5N inverse'!$A$22*$C673/Setup!$B$17+INDEX('5N inverse'!$A$22:$Y$22,1,'5N mesh'!$B$7+1)*Setup!$B$22</f>
        <v>0</v>
      </c>
      <c r="Y673" s="0" t="n">
        <f aca="false">SUMPRODUCT('5N inverse'!$A$23:$Y$23,'5N mesh'!$B$37:$Z$37,$E672:$AC672)+'5N inverse'!$A$23*$C673/Setup!$B$17+INDEX('5N inverse'!$A$23:$Y$23,1,'5N mesh'!$B$7+1)*Setup!$B$22</f>
        <v>0</v>
      </c>
      <c r="Z673" s="0" t="n">
        <f aca="false">SUMPRODUCT('5N inverse'!$A$24:$Y$24,'5N mesh'!$B$37:$Z$37,$E672:$AC672)+'5N inverse'!$A$24*$C673/Setup!$B$17+INDEX('5N inverse'!$A$24:$Y$24,1,'5N mesh'!$B$7+1)*Setup!$B$22</f>
        <v>0</v>
      </c>
      <c r="AA673" s="0" t="n">
        <f aca="false">SUMPRODUCT('5N inverse'!$A$25:$Y$25,'5N mesh'!$B$37:$Z$37,$E672:$AC672)+'5N inverse'!$A$25*$C673/Setup!$B$17+INDEX('5N inverse'!$A$25:$Y$25,1,'5N mesh'!$B$7+1)*Setup!$B$22</f>
        <v>0</v>
      </c>
      <c r="AB673" s="0" t="n">
        <f aca="false">SUMPRODUCT('5N inverse'!$A$26:$Y$26,'5N mesh'!$B$37:$Z$37,$E672:$AC672)+'5N inverse'!$A$26*$C673/Setup!$B$17+INDEX('5N inverse'!$A$26:$Y$26,1,'5N mesh'!$B$7+1)*Setup!$B$22</f>
        <v>0</v>
      </c>
      <c r="AC673" s="0" t="n">
        <f aca="false">SUMPRODUCT('5N inverse'!$A$27:$Y$27,'5N mesh'!$B$37:$Z$37,$E672:$AC672)+'5N inverse'!$A$27*$C673/Setup!$B$17+INDEX('5N inverse'!$A$27:$Y$27,1,'5N mesh'!$B$7+1)*Setup!$B$22</f>
        <v>0</v>
      </c>
    </row>
    <row r="674" customFormat="false" ht="15" hidden="false" customHeight="false" outlineLevel="0" collapsed="false">
      <c r="A674" s="0" t="n">
        <v>669</v>
      </c>
      <c r="B674" s="0" t="n">
        <f aca="false">A674*Setup!$B$11/3600</f>
        <v>55.75</v>
      </c>
      <c r="C674" s="0" t="n">
        <f aca="false">Setup!$B$7+Setup!$B$8*COS(2*PI()*(B674-Setup!$B$9)/24)</f>
        <v>21.7777190679216</v>
      </c>
      <c r="D674" s="0" t="n">
        <f aca="false">(C674-E674)/Setup!$B$17</f>
        <v>0.423405523745839</v>
      </c>
      <c r="E674" s="0" t="n">
        <f aca="false">SUMPRODUCT('5N inverse'!$A$3:$Y$3,'5N mesh'!$B$37:$Z$37,$E673:$AC673)+'5N inverse'!$A$3*$C674/Setup!$B$17+INDEX('5N inverse'!$A$3:$Y$3,1,'5N mesh'!$B$7+1)*Setup!$B$22</f>
        <v>21.7226763498346</v>
      </c>
      <c r="F674" s="0" t="n">
        <f aca="false">SUMPRODUCT('5N inverse'!$A$4:$Y$4,'5N mesh'!$B$37:$Z$37,$E673:$AC673)+'5N inverse'!$A$4*$C674/Setup!$B$17+INDEX('5N inverse'!$A$4:$Y$4,1,'5N mesh'!$B$7+1)*Setup!$B$22</f>
        <v>20.6123829990802</v>
      </c>
      <c r="G674" s="0" t="n">
        <f aca="false">SUMPRODUCT('5N inverse'!$A$5:$Y$5,'5N mesh'!$B$37:$Z$37,$E673:$AC673)+'5N inverse'!$A$5*$C674/Setup!$B$17+INDEX('5N inverse'!$A$5:$Y$5,1,'5N mesh'!$B$7+1)*Setup!$B$22</f>
        <v>18.3917962975713</v>
      </c>
      <c r="H674" s="0" t="n">
        <f aca="false">SUMPRODUCT('5N inverse'!$A$6:$Y$6,'5N mesh'!$B$37:$Z$37,$E673:$AC673)+'5N inverse'!$A$6*$C674/Setup!$B$17+INDEX('5N inverse'!$A$6:$Y$6,1,'5N mesh'!$B$7+1)*Setup!$B$22</f>
        <v>16.1712095960624</v>
      </c>
      <c r="I674" s="0" t="n">
        <f aca="false">SUMPRODUCT('5N inverse'!$A$7:$Y$7,'5N mesh'!$B$37:$Z$37,$E673:$AC673)+'5N inverse'!$A$7*$C674/Setup!$B$17+INDEX('5N inverse'!$A$7:$Y$7,1,'5N mesh'!$B$7+1)*Setup!$B$22</f>
        <v>15.060916245308</v>
      </c>
      <c r="J674" s="0" t="n">
        <f aca="false">SUMPRODUCT('5N inverse'!$A$8:$Y$8,'5N mesh'!$B$37:$Z$37,$E673:$AC673)+'5N inverse'!$A$8*$C674/Setup!$B$17+INDEX('5N inverse'!$A$8:$Y$8,1,'5N mesh'!$B$7+1)*Setup!$B$22</f>
        <v>0</v>
      </c>
      <c r="K674" s="0" t="n">
        <f aca="false">SUMPRODUCT('5N inverse'!$A$9:$Y$9,'5N mesh'!$B$37:$Z$37,$E673:$AC673)+'5N inverse'!$A$9*$C674/Setup!$B$17+INDEX('5N inverse'!$A$9:$Y$9,1,'5N mesh'!$B$7+1)*Setup!$B$22</f>
        <v>0</v>
      </c>
      <c r="L674" s="0" t="n">
        <f aca="false">SUMPRODUCT('5N inverse'!$A$10:$Y$10,'5N mesh'!$B$37:$Z$37,$E673:$AC673)+'5N inverse'!$A$10*$C674/Setup!$B$17+INDEX('5N inverse'!$A$10:$Y$10,1,'5N mesh'!$B$7+1)*Setup!$B$22</f>
        <v>0</v>
      </c>
      <c r="M674" s="0" t="n">
        <f aca="false">SUMPRODUCT('5N inverse'!$A$11:$Y$11,'5N mesh'!$B$37:$Z$37,$E673:$AC673)+'5N inverse'!$A$11*$C674/Setup!$B$17+INDEX('5N inverse'!$A$11:$Y$11,1,'5N mesh'!$B$7+1)*Setup!$B$22</f>
        <v>0</v>
      </c>
      <c r="N674" s="0" t="n">
        <f aca="false">SUMPRODUCT('5N inverse'!$A$12:$Y$12,'5N mesh'!$B$37:$Z$37,$E673:$AC673)+'5N inverse'!$A$12*$C674/Setup!$B$17+INDEX('5N inverse'!$A$12:$Y$12,1,'5N mesh'!$B$7+1)*Setup!$B$22</f>
        <v>0</v>
      </c>
      <c r="O674" s="0" t="n">
        <f aca="false">SUMPRODUCT('5N inverse'!$A$13:$Y$13,'5N mesh'!$B$37:$Z$37,$E673:$AC673)+'5N inverse'!$A$13*$C674/Setup!$B$17+INDEX('5N inverse'!$A$13:$Y$13,1,'5N mesh'!$B$7+1)*Setup!$B$22</f>
        <v>0</v>
      </c>
      <c r="P674" s="0" t="n">
        <f aca="false">SUMPRODUCT('5N inverse'!$A$14:$Y$14,'5N mesh'!$B$37:$Z$37,$E673:$AC673)+'5N inverse'!$A$14*$C674/Setup!$B$17+INDEX('5N inverse'!$A$14:$Y$14,1,'5N mesh'!$B$7+1)*Setup!$B$22</f>
        <v>0</v>
      </c>
      <c r="Q674" s="0" t="n">
        <f aca="false">SUMPRODUCT('5N inverse'!$A$15:$Y$15,'5N mesh'!$B$37:$Z$37,$E673:$AC673)+'5N inverse'!$A$15*$C674/Setup!$B$17+INDEX('5N inverse'!$A$15:$Y$15,1,'5N mesh'!$B$7+1)*Setup!$B$22</f>
        <v>0</v>
      </c>
      <c r="R674" s="0" t="n">
        <f aca="false">SUMPRODUCT('5N inverse'!$A$16:$Y$16,'5N mesh'!$B$37:$Z$37,$E673:$AC673)+'5N inverse'!$A$16*$C674/Setup!$B$17+INDEX('5N inverse'!$A$16:$Y$16,1,'5N mesh'!$B$7+1)*Setup!$B$22</f>
        <v>0</v>
      </c>
      <c r="S674" s="0" t="n">
        <f aca="false">SUMPRODUCT('5N inverse'!$A$17:$Y$17,'5N mesh'!$B$37:$Z$37,$E673:$AC673)+'5N inverse'!$A$17*$C674/Setup!$B$17+INDEX('5N inverse'!$A$17:$Y$17,1,'5N mesh'!$B$7+1)*Setup!$B$22</f>
        <v>0</v>
      </c>
      <c r="T674" s="0" t="n">
        <f aca="false">SUMPRODUCT('5N inverse'!$A$18:$Y$18,'5N mesh'!$B$37:$Z$37,$E673:$AC673)+'5N inverse'!$A$18*$C674/Setup!$B$17+INDEX('5N inverse'!$A$18:$Y$18,1,'5N mesh'!$B$7+1)*Setup!$B$22</f>
        <v>0</v>
      </c>
      <c r="U674" s="0" t="n">
        <f aca="false">SUMPRODUCT('5N inverse'!$A$19:$Y$19,'5N mesh'!$B$37:$Z$37,$E673:$AC673)+'5N inverse'!$A$19*$C674/Setup!$B$17+INDEX('5N inverse'!$A$19:$Y$19,1,'5N mesh'!$B$7+1)*Setup!$B$22</f>
        <v>0</v>
      </c>
      <c r="V674" s="0" t="n">
        <f aca="false">SUMPRODUCT('5N inverse'!$A$20:$Y$20,'5N mesh'!$B$37:$Z$37,$E673:$AC673)+'5N inverse'!$A$20*$C674/Setup!$B$17+INDEX('5N inverse'!$A$20:$Y$20,1,'5N mesh'!$B$7+1)*Setup!$B$22</f>
        <v>0</v>
      </c>
      <c r="W674" s="0" t="n">
        <f aca="false">SUMPRODUCT('5N inverse'!$A$21:$Y$21,'5N mesh'!$B$37:$Z$37,$E673:$AC673)+'5N inverse'!$A$21*$C674/Setup!$B$17+INDEX('5N inverse'!$A$21:$Y$21,1,'5N mesh'!$B$7+1)*Setup!$B$22</f>
        <v>0</v>
      </c>
      <c r="X674" s="0" t="n">
        <f aca="false">SUMPRODUCT('5N inverse'!$A$22:$Y$22,'5N mesh'!$B$37:$Z$37,$E673:$AC673)+'5N inverse'!$A$22*$C674/Setup!$B$17+INDEX('5N inverse'!$A$22:$Y$22,1,'5N mesh'!$B$7+1)*Setup!$B$22</f>
        <v>0</v>
      </c>
      <c r="Y674" s="0" t="n">
        <f aca="false">SUMPRODUCT('5N inverse'!$A$23:$Y$23,'5N mesh'!$B$37:$Z$37,$E673:$AC673)+'5N inverse'!$A$23*$C674/Setup!$B$17+INDEX('5N inverse'!$A$23:$Y$23,1,'5N mesh'!$B$7+1)*Setup!$B$22</f>
        <v>0</v>
      </c>
      <c r="Z674" s="0" t="n">
        <f aca="false">SUMPRODUCT('5N inverse'!$A$24:$Y$24,'5N mesh'!$B$37:$Z$37,$E673:$AC673)+'5N inverse'!$A$24*$C674/Setup!$B$17+INDEX('5N inverse'!$A$24:$Y$24,1,'5N mesh'!$B$7+1)*Setup!$B$22</f>
        <v>0</v>
      </c>
      <c r="AA674" s="0" t="n">
        <f aca="false">SUMPRODUCT('5N inverse'!$A$25:$Y$25,'5N mesh'!$B$37:$Z$37,$E673:$AC673)+'5N inverse'!$A$25*$C674/Setup!$B$17+INDEX('5N inverse'!$A$25:$Y$25,1,'5N mesh'!$B$7+1)*Setup!$B$22</f>
        <v>0</v>
      </c>
      <c r="AB674" s="0" t="n">
        <f aca="false">SUMPRODUCT('5N inverse'!$A$26:$Y$26,'5N mesh'!$B$37:$Z$37,$E673:$AC673)+'5N inverse'!$A$26*$C674/Setup!$B$17+INDEX('5N inverse'!$A$26:$Y$26,1,'5N mesh'!$B$7+1)*Setup!$B$22</f>
        <v>0</v>
      </c>
      <c r="AC674" s="0" t="n">
        <f aca="false">SUMPRODUCT('5N inverse'!$A$27:$Y$27,'5N mesh'!$B$37:$Z$37,$E673:$AC673)+'5N inverse'!$A$27*$C674/Setup!$B$17+INDEX('5N inverse'!$A$27:$Y$27,1,'5N mesh'!$B$7+1)*Setup!$B$22</f>
        <v>0</v>
      </c>
    </row>
    <row r="675" customFormat="false" ht="15" hidden="false" customHeight="false" outlineLevel="0" collapsed="false">
      <c r="A675" s="0" t="n">
        <v>670</v>
      </c>
      <c r="B675" s="0" t="n">
        <f aca="false">A675*Setup!$B$11/3600</f>
        <v>55.8333333333333</v>
      </c>
      <c r="C675" s="0" t="n">
        <f aca="false">Setup!$B$7+Setup!$B$8*COS(2*PI()*(B675-Setup!$B$9)/24)</f>
        <v>21.8508015666127</v>
      </c>
      <c r="D675" s="0" t="n">
        <f aca="false">(C675-E675)/Setup!$B$17</f>
        <v>0.991296811084297</v>
      </c>
      <c r="E675" s="0" t="n">
        <f aca="false">SUMPRODUCT('5N inverse'!$A$3:$Y$3,'5N mesh'!$B$37:$Z$37,$E674:$AC674)+'5N inverse'!$A$3*$C675/Setup!$B$17+INDEX('5N inverse'!$A$3:$Y$3,1,'5N mesh'!$B$7+1)*Setup!$B$22</f>
        <v>21.7219329811718</v>
      </c>
      <c r="F675" s="0" t="n">
        <f aca="false">SUMPRODUCT('5N inverse'!$A$4:$Y$4,'5N mesh'!$B$37:$Z$37,$E674:$AC674)+'5N inverse'!$A$4*$C675/Setup!$B$17+INDEX('5N inverse'!$A$4:$Y$4,1,'5N mesh'!$B$7+1)*Setup!$B$22</f>
        <v>20.6117375463556</v>
      </c>
      <c r="G675" s="0" t="n">
        <f aca="false">SUMPRODUCT('5N inverse'!$A$5:$Y$5,'5N mesh'!$B$37:$Z$37,$E674:$AC674)+'5N inverse'!$A$5*$C675/Setup!$B$17+INDEX('5N inverse'!$A$5:$Y$5,1,'5N mesh'!$B$7+1)*Setup!$B$22</f>
        <v>18.3913466767232</v>
      </c>
      <c r="H675" s="0" t="n">
        <f aca="false">SUMPRODUCT('5N inverse'!$A$6:$Y$6,'5N mesh'!$B$37:$Z$37,$E674:$AC674)+'5N inverse'!$A$6*$C675/Setup!$B$17+INDEX('5N inverse'!$A$6:$Y$6,1,'5N mesh'!$B$7+1)*Setup!$B$22</f>
        <v>16.1709558070908</v>
      </c>
      <c r="I675" s="0" t="n">
        <f aca="false">SUMPRODUCT('5N inverse'!$A$7:$Y$7,'5N mesh'!$B$37:$Z$37,$E674:$AC674)+'5N inverse'!$A$7*$C675/Setup!$B$17+INDEX('5N inverse'!$A$7:$Y$7,1,'5N mesh'!$B$7+1)*Setup!$B$22</f>
        <v>15.0607603722746</v>
      </c>
      <c r="J675" s="0" t="n">
        <f aca="false">SUMPRODUCT('5N inverse'!$A$8:$Y$8,'5N mesh'!$B$37:$Z$37,$E674:$AC674)+'5N inverse'!$A$8*$C675/Setup!$B$17+INDEX('5N inverse'!$A$8:$Y$8,1,'5N mesh'!$B$7+1)*Setup!$B$22</f>
        <v>0</v>
      </c>
      <c r="K675" s="0" t="n">
        <f aca="false">SUMPRODUCT('5N inverse'!$A$9:$Y$9,'5N mesh'!$B$37:$Z$37,$E674:$AC674)+'5N inverse'!$A$9*$C675/Setup!$B$17+INDEX('5N inverse'!$A$9:$Y$9,1,'5N mesh'!$B$7+1)*Setup!$B$22</f>
        <v>0</v>
      </c>
      <c r="L675" s="0" t="n">
        <f aca="false">SUMPRODUCT('5N inverse'!$A$10:$Y$10,'5N mesh'!$B$37:$Z$37,$E674:$AC674)+'5N inverse'!$A$10*$C675/Setup!$B$17+INDEX('5N inverse'!$A$10:$Y$10,1,'5N mesh'!$B$7+1)*Setup!$B$22</f>
        <v>0</v>
      </c>
      <c r="M675" s="0" t="n">
        <f aca="false">SUMPRODUCT('5N inverse'!$A$11:$Y$11,'5N mesh'!$B$37:$Z$37,$E674:$AC674)+'5N inverse'!$A$11*$C675/Setup!$B$17+INDEX('5N inverse'!$A$11:$Y$11,1,'5N mesh'!$B$7+1)*Setup!$B$22</f>
        <v>0</v>
      </c>
      <c r="N675" s="0" t="n">
        <f aca="false">SUMPRODUCT('5N inverse'!$A$12:$Y$12,'5N mesh'!$B$37:$Z$37,$E674:$AC674)+'5N inverse'!$A$12*$C675/Setup!$B$17+INDEX('5N inverse'!$A$12:$Y$12,1,'5N mesh'!$B$7+1)*Setup!$B$22</f>
        <v>0</v>
      </c>
      <c r="O675" s="0" t="n">
        <f aca="false">SUMPRODUCT('5N inverse'!$A$13:$Y$13,'5N mesh'!$B$37:$Z$37,$E674:$AC674)+'5N inverse'!$A$13*$C675/Setup!$B$17+INDEX('5N inverse'!$A$13:$Y$13,1,'5N mesh'!$B$7+1)*Setup!$B$22</f>
        <v>0</v>
      </c>
      <c r="P675" s="0" t="n">
        <f aca="false">SUMPRODUCT('5N inverse'!$A$14:$Y$14,'5N mesh'!$B$37:$Z$37,$E674:$AC674)+'5N inverse'!$A$14*$C675/Setup!$B$17+INDEX('5N inverse'!$A$14:$Y$14,1,'5N mesh'!$B$7+1)*Setup!$B$22</f>
        <v>0</v>
      </c>
      <c r="Q675" s="0" t="n">
        <f aca="false">SUMPRODUCT('5N inverse'!$A$15:$Y$15,'5N mesh'!$B$37:$Z$37,$E674:$AC674)+'5N inverse'!$A$15*$C675/Setup!$B$17+INDEX('5N inverse'!$A$15:$Y$15,1,'5N mesh'!$B$7+1)*Setup!$B$22</f>
        <v>0</v>
      </c>
      <c r="R675" s="0" t="n">
        <f aca="false">SUMPRODUCT('5N inverse'!$A$16:$Y$16,'5N mesh'!$B$37:$Z$37,$E674:$AC674)+'5N inverse'!$A$16*$C675/Setup!$B$17+INDEX('5N inverse'!$A$16:$Y$16,1,'5N mesh'!$B$7+1)*Setup!$B$22</f>
        <v>0</v>
      </c>
      <c r="S675" s="0" t="n">
        <f aca="false">SUMPRODUCT('5N inverse'!$A$17:$Y$17,'5N mesh'!$B$37:$Z$37,$E674:$AC674)+'5N inverse'!$A$17*$C675/Setup!$B$17+INDEX('5N inverse'!$A$17:$Y$17,1,'5N mesh'!$B$7+1)*Setup!$B$22</f>
        <v>0</v>
      </c>
      <c r="T675" s="0" t="n">
        <f aca="false">SUMPRODUCT('5N inverse'!$A$18:$Y$18,'5N mesh'!$B$37:$Z$37,$E674:$AC674)+'5N inverse'!$A$18*$C675/Setup!$B$17+INDEX('5N inverse'!$A$18:$Y$18,1,'5N mesh'!$B$7+1)*Setup!$B$22</f>
        <v>0</v>
      </c>
      <c r="U675" s="0" t="n">
        <f aca="false">SUMPRODUCT('5N inverse'!$A$19:$Y$19,'5N mesh'!$B$37:$Z$37,$E674:$AC674)+'5N inverse'!$A$19*$C675/Setup!$B$17+INDEX('5N inverse'!$A$19:$Y$19,1,'5N mesh'!$B$7+1)*Setup!$B$22</f>
        <v>0</v>
      </c>
      <c r="V675" s="0" t="n">
        <f aca="false">SUMPRODUCT('5N inverse'!$A$20:$Y$20,'5N mesh'!$B$37:$Z$37,$E674:$AC674)+'5N inverse'!$A$20*$C675/Setup!$B$17+INDEX('5N inverse'!$A$20:$Y$20,1,'5N mesh'!$B$7+1)*Setup!$B$22</f>
        <v>0</v>
      </c>
      <c r="W675" s="0" t="n">
        <f aca="false">SUMPRODUCT('5N inverse'!$A$21:$Y$21,'5N mesh'!$B$37:$Z$37,$E674:$AC674)+'5N inverse'!$A$21*$C675/Setup!$B$17+INDEX('5N inverse'!$A$21:$Y$21,1,'5N mesh'!$B$7+1)*Setup!$B$22</f>
        <v>0</v>
      </c>
      <c r="X675" s="0" t="n">
        <f aca="false">SUMPRODUCT('5N inverse'!$A$22:$Y$22,'5N mesh'!$B$37:$Z$37,$E674:$AC674)+'5N inverse'!$A$22*$C675/Setup!$B$17+INDEX('5N inverse'!$A$22:$Y$22,1,'5N mesh'!$B$7+1)*Setup!$B$22</f>
        <v>0</v>
      </c>
      <c r="Y675" s="0" t="n">
        <f aca="false">SUMPRODUCT('5N inverse'!$A$23:$Y$23,'5N mesh'!$B$37:$Z$37,$E674:$AC674)+'5N inverse'!$A$23*$C675/Setup!$B$17+INDEX('5N inverse'!$A$23:$Y$23,1,'5N mesh'!$B$7+1)*Setup!$B$22</f>
        <v>0</v>
      </c>
      <c r="Z675" s="0" t="n">
        <f aca="false">SUMPRODUCT('5N inverse'!$A$24:$Y$24,'5N mesh'!$B$37:$Z$37,$E674:$AC674)+'5N inverse'!$A$24*$C675/Setup!$B$17+INDEX('5N inverse'!$A$24:$Y$24,1,'5N mesh'!$B$7+1)*Setup!$B$22</f>
        <v>0</v>
      </c>
      <c r="AA675" s="0" t="n">
        <f aca="false">SUMPRODUCT('5N inverse'!$A$25:$Y$25,'5N mesh'!$B$37:$Z$37,$E674:$AC674)+'5N inverse'!$A$25*$C675/Setup!$B$17+INDEX('5N inverse'!$A$25:$Y$25,1,'5N mesh'!$B$7+1)*Setup!$B$22</f>
        <v>0</v>
      </c>
      <c r="AB675" s="0" t="n">
        <f aca="false">SUMPRODUCT('5N inverse'!$A$26:$Y$26,'5N mesh'!$B$37:$Z$37,$E674:$AC674)+'5N inverse'!$A$26*$C675/Setup!$B$17+INDEX('5N inverse'!$A$26:$Y$26,1,'5N mesh'!$B$7+1)*Setup!$B$22</f>
        <v>0</v>
      </c>
      <c r="AC675" s="0" t="n">
        <f aca="false">SUMPRODUCT('5N inverse'!$A$27:$Y$27,'5N mesh'!$B$37:$Z$37,$E674:$AC674)+'5N inverse'!$A$27*$C675/Setup!$B$17+INDEX('5N inverse'!$A$27:$Y$27,1,'5N mesh'!$B$7+1)*Setup!$B$22</f>
        <v>0</v>
      </c>
    </row>
    <row r="676" customFormat="false" ht="15" hidden="false" customHeight="false" outlineLevel="0" collapsed="false">
      <c r="A676" s="0" t="n">
        <v>671</v>
      </c>
      <c r="B676" s="0" t="n">
        <f aca="false">A676*Setup!$B$11/3600</f>
        <v>55.9166666666667</v>
      </c>
      <c r="C676" s="0" t="n">
        <f aca="false">Setup!$B$7+Setup!$B$8*COS(2*PI()*(B676-Setup!$B$9)/24)</f>
        <v>21.9249069673579</v>
      </c>
      <c r="D676" s="0" t="n">
        <f aca="false">(C676-E676)/Setup!$B$17</f>
        <v>1.55960821379687</v>
      </c>
      <c r="E676" s="0" t="n">
        <f aca="false">SUMPRODUCT('5N inverse'!$A$3:$Y$3,'5N mesh'!$B$37:$Z$37,$E675:$AC675)+'5N inverse'!$A$3*$C676/Setup!$B$17+INDEX('5N inverse'!$A$3:$Y$3,1,'5N mesh'!$B$7+1)*Setup!$B$22</f>
        <v>21.7221578995643</v>
      </c>
      <c r="F676" s="0" t="n">
        <f aca="false">SUMPRODUCT('5N inverse'!$A$4:$Y$4,'5N mesh'!$B$37:$Z$37,$E675:$AC675)+'5N inverse'!$A$4*$C676/Setup!$B$17+INDEX('5N inverse'!$A$4:$Y$4,1,'5N mesh'!$B$7+1)*Setup!$B$22</f>
        <v>20.6119000828624</v>
      </c>
      <c r="G676" s="0" t="n">
        <f aca="false">SUMPRODUCT('5N inverse'!$A$5:$Y$5,'5N mesh'!$B$37:$Z$37,$E675:$AC675)+'5N inverse'!$A$5*$C676/Setup!$B$17+INDEX('5N inverse'!$A$5:$Y$5,1,'5N mesh'!$B$7+1)*Setup!$B$22</f>
        <v>18.3913844494586</v>
      </c>
      <c r="H676" s="0" t="n">
        <f aca="false">SUMPRODUCT('5N inverse'!$A$6:$Y$6,'5N mesh'!$B$37:$Z$37,$E675:$AC675)+'5N inverse'!$A$6*$C676/Setup!$B$17+INDEX('5N inverse'!$A$6:$Y$6,1,'5N mesh'!$B$7+1)*Setup!$B$22</f>
        <v>16.1708688160547</v>
      </c>
      <c r="I676" s="0" t="n">
        <f aca="false">SUMPRODUCT('5N inverse'!$A$7:$Y$7,'5N mesh'!$B$37:$Z$37,$E675:$AC675)+'5N inverse'!$A$7*$C676/Setup!$B$17+INDEX('5N inverse'!$A$7:$Y$7,1,'5N mesh'!$B$7+1)*Setup!$B$22</f>
        <v>15.0606109993528</v>
      </c>
      <c r="J676" s="0" t="n">
        <f aca="false">SUMPRODUCT('5N inverse'!$A$8:$Y$8,'5N mesh'!$B$37:$Z$37,$E675:$AC675)+'5N inverse'!$A$8*$C676/Setup!$B$17+INDEX('5N inverse'!$A$8:$Y$8,1,'5N mesh'!$B$7+1)*Setup!$B$22</f>
        <v>0</v>
      </c>
      <c r="K676" s="0" t="n">
        <f aca="false">SUMPRODUCT('5N inverse'!$A$9:$Y$9,'5N mesh'!$B$37:$Z$37,$E675:$AC675)+'5N inverse'!$A$9*$C676/Setup!$B$17+INDEX('5N inverse'!$A$9:$Y$9,1,'5N mesh'!$B$7+1)*Setup!$B$22</f>
        <v>0</v>
      </c>
      <c r="L676" s="0" t="n">
        <f aca="false">SUMPRODUCT('5N inverse'!$A$10:$Y$10,'5N mesh'!$B$37:$Z$37,$E675:$AC675)+'5N inverse'!$A$10*$C676/Setup!$B$17+INDEX('5N inverse'!$A$10:$Y$10,1,'5N mesh'!$B$7+1)*Setup!$B$22</f>
        <v>0</v>
      </c>
      <c r="M676" s="0" t="n">
        <f aca="false">SUMPRODUCT('5N inverse'!$A$11:$Y$11,'5N mesh'!$B$37:$Z$37,$E675:$AC675)+'5N inverse'!$A$11*$C676/Setup!$B$17+INDEX('5N inverse'!$A$11:$Y$11,1,'5N mesh'!$B$7+1)*Setup!$B$22</f>
        <v>0</v>
      </c>
      <c r="N676" s="0" t="n">
        <f aca="false">SUMPRODUCT('5N inverse'!$A$12:$Y$12,'5N mesh'!$B$37:$Z$37,$E675:$AC675)+'5N inverse'!$A$12*$C676/Setup!$B$17+INDEX('5N inverse'!$A$12:$Y$12,1,'5N mesh'!$B$7+1)*Setup!$B$22</f>
        <v>0</v>
      </c>
      <c r="O676" s="0" t="n">
        <f aca="false">SUMPRODUCT('5N inverse'!$A$13:$Y$13,'5N mesh'!$B$37:$Z$37,$E675:$AC675)+'5N inverse'!$A$13*$C676/Setup!$B$17+INDEX('5N inverse'!$A$13:$Y$13,1,'5N mesh'!$B$7+1)*Setup!$B$22</f>
        <v>0</v>
      </c>
      <c r="P676" s="0" t="n">
        <f aca="false">SUMPRODUCT('5N inverse'!$A$14:$Y$14,'5N mesh'!$B$37:$Z$37,$E675:$AC675)+'5N inverse'!$A$14*$C676/Setup!$B$17+INDEX('5N inverse'!$A$14:$Y$14,1,'5N mesh'!$B$7+1)*Setup!$B$22</f>
        <v>0</v>
      </c>
      <c r="Q676" s="0" t="n">
        <f aca="false">SUMPRODUCT('5N inverse'!$A$15:$Y$15,'5N mesh'!$B$37:$Z$37,$E675:$AC675)+'5N inverse'!$A$15*$C676/Setup!$B$17+INDEX('5N inverse'!$A$15:$Y$15,1,'5N mesh'!$B$7+1)*Setup!$B$22</f>
        <v>0</v>
      </c>
      <c r="R676" s="0" t="n">
        <f aca="false">SUMPRODUCT('5N inverse'!$A$16:$Y$16,'5N mesh'!$B$37:$Z$37,$E675:$AC675)+'5N inverse'!$A$16*$C676/Setup!$B$17+INDEX('5N inverse'!$A$16:$Y$16,1,'5N mesh'!$B$7+1)*Setup!$B$22</f>
        <v>0</v>
      </c>
      <c r="S676" s="0" t="n">
        <f aca="false">SUMPRODUCT('5N inverse'!$A$17:$Y$17,'5N mesh'!$B$37:$Z$37,$E675:$AC675)+'5N inverse'!$A$17*$C676/Setup!$B$17+INDEX('5N inverse'!$A$17:$Y$17,1,'5N mesh'!$B$7+1)*Setup!$B$22</f>
        <v>0</v>
      </c>
      <c r="T676" s="0" t="n">
        <f aca="false">SUMPRODUCT('5N inverse'!$A$18:$Y$18,'5N mesh'!$B$37:$Z$37,$E675:$AC675)+'5N inverse'!$A$18*$C676/Setup!$B$17+INDEX('5N inverse'!$A$18:$Y$18,1,'5N mesh'!$B$7+1)*Setup!$B$22</f>
        <v>0</v>
      </c>
      <c r="U676" s="0" t="n">
        <f aca="false">SUMPRODUCT('5N inverse'!$A$19:$Y$19,'5N mesh'!$B$37:$Z$37,$E675:$AC675)+'5N inverse'!$A$19*$C676/Setup!$B$17+INDEX('5N inverse'!$A$19:$Y$19,1,'5N mesh'!$B$7+1)*Setup!$B$22</f>
        <v>0</v>
      </c>
      <c r="V676" s="0" t="n">
        <f aca="false">SUMPRODUCT('5N inverse'!$A$20:$Y$20,'5N mesh'!$B$37:$Z$37,$E675:$AC675)+'5N inverse'!$A$20*$C676/Setup!$B$17+INDEX('5N inverse'!$A$20:$Y$20,1,'5N mesh'!$B$7+1)*Setup!$B$22</f>
        <v>0</v>
      </c>
      <c r="W676" s="0" t="n">
        <f aca="false">SUMPRODUCT('5N inverse'!$A$21:$Y$21,'5N mesh'!$B$37:$Z$37,$E675:$AC675)+'5N inverse'!$A$21*$C676/Setup!$B$17+INDEX('5N inverse'!$A$21:$Y$21,1,'5N mesh'!$B$7+1)*Setup!$B$22</f>
        <v>0</v>
      </c>
      <c r="X676" s="0" t="n">
        <f aca="false">SUMPRODUCT('5N inverse'!$A$22:$Y$22,'5N mesh'!$B$37:$Z$37,$E675:$AC675)+'5N inverse'!$A$22*$C676/Setup!$B$17+INDEX('5N inverse'!$A$22:$Y$22,1,'5N mesh'!$B$7+1)*Setup!$B$22</f>
        <v>0</v>
      </c>
      <c r="Y676" s="0" t="n">
        <f aca="false">SUMPRODUCT('5N inverse'!$A$23:$Y$23,'5N mesh'!$B$37:$Z$37,$E675:$AC675)+'5N inverse'!$A$23*$C676/Setup!$B$17+INDEX('5N inverse'!$A$23:$Y$23,1,'5N mesh'!$B$7+1)*Setup!$B$22</f>
        <v>0</v>
      </c>
      <c r="Z676" s="0" t="n">
        <f aca="false">SUMPRODUCT('5N inverse'!$A$24:$Y$24,'5N mesh'!$B$37:$Z$37,$E675:$AC675)+'5N inverse'!$A$24*$C676/Setup!$B$17+INDEX('5N inverse'!$A$24:$Y$24,1,'5N mesh'!$B$7+1)*Setup!$B$22</f>
        <v>0</v>
      </c>
      <c r="AA676" s="0" t="n">
        <f aca="false">SUMPRODUCT('5N inverse'!$A$25:$Y$25,'5N mesh'!$B$37:$Z$37,$E675:$AC675)+'5N inverse'!$A$25*$C676/Setup!$B$17+INDEX('5N inverse'!$A$25:$Y$25,1,'5N mesh'!$B$7+1)*Setup!$B$22</f>
        <v>0</v>
      </c>
      <c r="AB676" s="0" t="n">
        <f aca="false">SUMPRODUCT('5N inverse'!$A$26:$Y$26,'5N mesh'!$B$37:$Z$37,$E675:$AC675)+'5N inverse'!$A$26*$C676/Setup!$B$17+INDEX('5N inverse'!$A$26:$Y$26,1,'5N mesh'!$B$7+1)*Setup!$B$22</f>
        <v>0</v>
      </c>
      <c r="AC676" s="0" t="n">
        <f aca="false">SUMPRODUCT('5N inverse'!$A$27:$Y$27,'5N mesh'!$B$37:$Z$37,$E675:$AC675)+'5N inverse'!$A$27*$C676/Setup!$B$17+INDEX('5N inverse'!$A$27:$Y$27,1,'5N mesh'!$B$7+1)*Setup!$B$22</f>
        <v>0</v>
      </c>
    </row>
    <row r="677" customFormat="false" ht="15" hidden="false" customHeight="false" outlineLevel="0" collapsed="false">
      <c r="A677" s="0" t="n">
        <v>672</v>
      </c>
      <c r="B677" s="0" t="n">
        <f aca="false">A677*Setup!$B$11/3600</f>
        <v>56</v>
      </c>
      <c r="C677" s="0" t="n">
        <f aca="false">Setup!$B$7+Setup!$B$8*COS(2*PI()*(B677-Setup!$B$9)/24)</f>
        <v>22</v>
      </c>
      <c r="D677" s="0" t="n">
        <f aca="false">(C677-E677)/Setup!$B$17</f>
        <v>2.12806916403278</v>
      </c>
      <c r="E677" s="0" t="n">
        <f aca="false">SUMPRODUCT('5N inverse'!$A$3:$Y$3,'5N mesh'!$B$37:$Z$37,$E676:$AC676)+'5N inverse'!$A$3*$C677/Setup!$B$17+INDEX('5N inverse'!$A$3:$Y$3,1,'5N mesh'!$B$7+1)*Setup!$B$22</f>
        <v>21.7233510086757</v>
      </c>
      <c r="F677" s="0" t="n">
        <f aca="false">SUMPRODUCT('5N inverse'!$A$4:$Y$4,'5N mesh'!$B$37:$Z$37,$E676:$AC676)+'5N inverse'!$A$4*$C677/Setup!$B$17+INDEX('5N inverse'!$A$4:$Y$4,1,'5N mesh'!$B$7+1)*Setup!$B$22</f>
        <v>20.6128705401912</v>
      </c>
      <c r="G677" s="0" t="n">
        <f aca="false">SUMPRODUCT('5N inverse'!$A$5:$Y$5,'5N mesh'!$B$37:$Z$37,$E676:$AC676)+'5N inverse'!$A$5*$C677/Setup!$B$17+INDEX('5N inverse'!$A$5:$Y$5,1,'5N mesh'!$B$7+1)*Setup!$B$22</f>
        <v>18.3919096032222</v>
      </c>
      <c r="H677" s="0" t="n">
        <f aca="false">SUMPRODUCT('5N inverse'!$A$6:$Y$6,'5N mesh'!$B$37:$Z$37,$E676:$AC676)+'5N inverse'!$A$6*$C677/Setup!$B$17+INDEX('5N inverse'!$A$6:$Y$6,1,'5N mesh'!$B$7+1)*Setup!$B$22</f>
        <v>16.1709486662532</v>
      </c>
      <c r="I677" s="0" t="n">
        <f aca="false">SUMPRODUCT('5N inverse'!$A$7:$Y$7,'5N mesh'!$B$37:$Z$37,$E676:$AC676)+'5N inverse'!$A$7*$C677/Setup!$B$17+INDEX('5N inverse'!$A$7:$Y$7,1,'5N mesh'!$B$7+1)*Setup!$B$22</f>
        <v>15.0604681977686</v>
      </c>
      <c r="J677" s="0" t="n">
        <f aca="false">SUMPRODUCT('5N inverse'!$A$8:$Y$8,'5N mesh'!$B$37:$Z$37,$E676:$AC676)+'5N inverse'!$A$8*$C677/Setup!$B$17+INDEX('5N inverse'!$A$8:$Y$8,1,'5N mesh'!$B$7+1)*Setup!$B$22</f>
        <v>0</v>
      </c>
      <c r="K677" s="0" t="n">
        <f aca="false">SUMPRODUCT('5N inverse'!$A$9:$Y$9,'5N mesh'!$B$37:$Z$37,$E676:$AC676)+'5N inverse'!$A$9*$C677/Setup!$B$17+INDEX('5N inverse'!$A$9:$Y$9,1,'5N mesh'!$B$7+1)*Setup!$B$22</f>
        <v>0</v>
      </c>
      <c r="L677" s="0" t="n">
        <f aca="false">SUMPRODUCT('5N inverse'!$A$10:$Y$10,'5N mesh'!$B$37:$Z$37,$E676:$AC676)+'5N inverse'!$A$10*$C677/Setup!$B$17+INDEX('5N inverse'!$A$10:$Y$10,1,'5N mesh'!$B$7+1)*Setup!$B$22</f>
        <v>0</v>
      </c>
      <c r="M677" s="0" t="n">
        <f aca="false">SUMPRODUCT('5N inverse'!$A$11:$Y$11,'5N mesh'!$B$37:$Z$37,$E676:$AC676)+'5N inverse'!$A$11*$C677/Setup!$B$17+INDEX('5N inverse'!$A$11:$Y$11,1,'5N mesh'!$B$7+1)*Setup!$B$22</f>
        <v>0</v>
      </c>
      <c r="N677" s="0" t="n">
        <f aca="false">SUMPRODUCT('5N inverse'!$A$12:$Y$12,'5N mesh'!$B$37:$Z$37,$E676:$AC676)+'5N inverse'!$A$12*$C677/Setup!$B$17+INDEX('5N inverse'!$A$12:$Y$12,1,'5N mesh'!$B$7+1)*Setup!$B$22</f>
        <v>0</v>
      </c>
      <c r="O677" s="0" t="n">
        <f aca="false">SUMPRODUCT('5N inverse'!$A$13:$Y$13,'5N mesh'!$B$37:$Z$37,$E676:$AC676)+'5N inverse'!$A$13*$C677/Setup!$B$17+INDEX('5N inverse'!$A$13:$Y$13,1,'5N mesh'!$B$7+1)*Setup!$B$22</f>
        <v>0</v>
      </c>
      <c r="P677" s="0" t="n">
        <f aca="false">SUMPRODUCT('5N inverse'!$A$14:$Y$14,'5N mesh'!$B$37:$Z$37,$E676:$AC676)+'5N inverse'!$A$14*$C677/Setup!$B$17+INDEX('5N inverse'!$A$14:$Y$14,1,'5N mesh'!$B$7+1)*Setup!$B$22</f>
        <v>0</v>
      </c>
      <c r="Q677" s="0" t="n">
        <f aca="false">SUMPRODUCT('5N inverse'!$A$15:$Y$15,'5N mesh'!$B$37:$Z$37,$E676:$AC676)+'5N inverse'!$A$15*$C677/Setup!$B$17+INDEX('5N inverse'!$A$15:$Y$15,1,'5N mesh'!$B$7+1)*Setup!$B$22</f>
        <v>0</v>
      </c>
      <c r="R677" s="0" t="n">
        <f aca="false">SUMPRODUCT('5N inverse'!$A$16:$Y$16,'5N mesh'!$B$37:$Z$37,$E676:$AC676)+'5N inverse'!$A$16*$C677/Setup!$B$17+INDEX('5N inverse'!$A$16:$Y$16,1,'5N mesh'!$B$7+1)*Setup!$B$22</f>
        <v>0</v>
      </c>
      <c r="S677" s="0" t="n">
        <f aca="false">SUMPRODUCT('5N inverse'!$A$17:$Y$17,'5N mesh'!$B$37:$Z$37,$E676:$AC676)+'5N inverse'!$A$17*$C677/Setup!$B$17+INDEX('5N inverse'!$A$17:$Y$17,1,'5N mesh'!$B$7+1)*Setup!$B$22</f>
        <v>0</v>
      </c>
      <c r="T677" s="0" t="n">
        <f aca="false">SUMPRODUCT('5N inverse'!$A$18:$Y$18,'5N mesh'!$B$37:$Z$37,$E676:$AC676)+'5N inverse'!$A$18*$C677/Setup!$B$17+INDEX('5N inverse'!$A$18:$Y$18,1,'5N mesh'!$B$7+1)*Setup!$B$22</f>
        <v>0</v>
      </c>
      <c r="U677" s="0" t="n">
        <f aca="false">SUMPRODUCT('5N inverse'!$A$19:$Y$19,'5N mesh'!$B$37:$Z$37,$E676:$AC676)+'5N inverse'!$A$19*$C677/Setup!$B$17+INDEX('5N inverse'!$A$19:$Y$19,1,'5N mesh'!$B$7+1)*Setup!$B$22</f>
        <v>0</v>
      </c>
      <c r="V677" s="0" t="n">
        <f aca="false">SUMPRODUCT('5N inverse'!$A$20:$Y$20,'5N mesh'!$B$37:$Z$37,$E676:$AC676)+'5N inverse'!$A$20*$C677/Setup!$B$17+INDEX('5N inverse'!$A$20:$Y$20,1,'5N mesh'!$B$7+1)*Setup!$B$22</f>
        <v>0</v>
      </c>
      <c r="W677" s="0" t="n">
        <f aca="false">SUMPRODUCT('5N inverse'!$A$21:$Y$21,'5N mesh'!$B$37:$Z$37,$E676:$AC676)+'5N inverse'!$A$21*$C677/Setup!$B$17+INDEX('5N inverse'!$A$21:$Y$21,1,'5N mesh'!$B$7+1)*Setup!$B$22</f>
        <v>0</v>
      </c>
      <c r="X677" s="0" t="n">
        <f aca="false">SUMPRODUCT('5N inverse'!$A$22:$Y$22,'5N mesh'!$B$37:$Z$37,$E676:$AC676)+'5N inverse'!$A$22*$C677/Setup!$B$17+INDEX('5N inverse'!$A$22:$Y$22,1,'5N mesh'!$B$7+1)*Setup!$B$22</f>
        <v>0</v>
      </c>
      <c r="Y677" s="0" t="n">
        <f aca="false">SUMPRODUCT('5N inverse'!$A$23:$Y$23,'5N mesh'!$B$37:$Z$37,$E676:$AC676)+'5N inverse'!$A$23*$C677/Setup!$B$17+INDEX('5N inverse'!$A$23:$Y$23,1,'5N mesh'!$B$7+1)*Setup!$B$22</f>
        <v>0</v>
      </c>
      <c r="Z677" s="0" t="n">
        <f aca="false">SUMPRODUCT('5N inverse'!$A$24:$Y$24,'5N mesh'!$B$37:$Z$37,$E676:$AC676)+'5N inverse'!$A$24*$C677/Setup!$B$17+INDEX('5N inverse'!$A$24:$Y$24,1,'5N mesh'!$B$7+1)*Setup!$B$22</f>
        <v>0</v>
      </c>
      <c r="AA677" s="0" t="n">
        <f aca="false">SUMPRODUCT('5N inverse'!$A$25:$Y$25,'5N mesh'!$B$37:$Z$37,$E676:$AC676)+'5N inverse'!$A$25*$C677/Setup!$B$17+INDEX('5N inverse'!$A$25:$Y$25,1,'5N mesh'!$B$7+1)*Setup!$B$22</f>
        <v>0</v>
      </c>
      <c r="AB677" s="0" t="n">
        <f aca="false">SUMPRODUCT('5N inverse'!$A$26:$Y$26,'5N mesh'!$B$37:$Z$37,$E676:$AC676)+'5N inverse'!$A$26*$C677/Setup!$B$17+INDEX('5N inverse'!$A$26:$Y$26,1,'5N mesh'!$B$7+1)*Setup!$B$22</f>
        <v>0</v>
      </c>
      <c r="AC677" s="0" t="n">
        <f aca="false">SUMPRODUCT('5N inverse'!$A$27:$Y$27,'5N mesh'!$B$37:$Z$37,$E676:$AC676)+'5N inverse'!$A$27*$C677/Setup!$B$17+INDEX('5N inverse'!$A$27:$Y$27,1,'5N mesh'!$B$7+1)*Setup!$B$22</f>
        <v>0</v>
      </c>
    </row>
    <row r="678" customFormat="false" ht="15" hidden="false" customHeight="false" outlineLevel="0" collapsed="false">
      <c r="A678" s="0" t="n">
        <v>673</v>
      </c>
      <c r="B678" s="0" t="n">
        <f aca="false">A678*Setup!$B$11/3600</f>
        <v>56.0833333333333</v>
      </c>
      <c r="C678" s="0" t="n">
        <f aca="false">Setup!$B$7+Setup!$B$8*COS(2*PI()*(B678-Setup!$B$9)/24)</f>
        <v>22.0760449243225</v>
      </c>
      <c r="D678" s="0" t="n">
        <f aca="false">(C678-E678)/Setup!$B$17</f>
        <v>2.69640902385955</v>
      </c>
      <c r="E678" s="0" t="n">
        <f aca="false">SUMPRODUCT('5N inverse'!$A$3:$Y$3,'5N mesh'!$B$37:$Z$37,$E677:$AC677)+'5N inverse'!$A$3*$C678/Setup!$B$17+INDEX('5N inverse'!$A$3:$Y$3,1,'5N mesh'!$B$7+1)*Setup!$B$22</f>
        <v>21.7255117512207</v>
      </c>
      <c r="F678" s="0" t="n">
        <f aca="false">SUMPRODUCT('5N inverse'!$A$4:$Y$4,'5N mesh'!$B$37:$Z$37,$E677:$AC677)+'5N inverse'!$A$4*$C678/Setup!$B$17+INDEX('5N inverse'!$A$4:$Y$4,1,'5N mesh'!$B$7+1)*Setup!$B$22</f>
        <v>20.6146484652871</v>
      </c>
      <c r="G678" s="0" t="n">
        <f aca="false">SUMPRODUCT('5N inverse'!$A$5:$Y$5,'5N mesh'!$B$37:$Z$37,$E677:$AC677)+'5N inverse'!$A$5*$C678/Setup!$B$17+INDEX('5N inverse'!$A$5:$Y$5,1,'5N mesh'!$B$7+1)*Setup!$B$22</f>
        <v>18.3929218934198</v>
      </c>
      <c r="H678" s="0" t="n">
        <f aca="false">SUMPRODUCT('5N inverse'!$A$6:$Y$6,'5N mesh'!$B$37:$Z$37,$E677:$AC677)+'5N inverse'!$A$6*$C678/Setup!$B$17+INDEX('5N inverse'!$A$6:$Y$6,1,'5N mesh'!$B$7+1)*Setup!$B$22</f>
        <v>16.1711953215525</v>
      </c>
      <c r="I678" s="0" t="n">
        <f aca="false">SUMPRODUCT('5N inverse'!$A$7:$Y$7,'5N mesh'!$B$37:$Z$37,$E677:$AC677)+'5N inverse'!$A$7*$C678/Setup!$B$17+INDEX('5N inverse'!$A$7:$Y$7,1,'5N mesh'!$B$7+1)*Setup!$B$22</f>
        <v>15.0603320356188</v>
      </c>
      <c r="J678" s="0" t="n">
        <f aca="false">SUMPRODUCT('5N inverse'!$A$8:$Y$8,'5N mesh'!$B$37:$Z$37,$E677:$AC677)+'5N inverse'!$A$8*$C678/Setup!$B$17+INDEX('5N inverse'!$A$8:$Y$8,1,'5N mesh'!$B$7+1)*Setup!$B$22</f>
        <v>0</v>
      </c>
      <c r="K678" s="0" t="n">
        <f aca="false">SUMPRODUCT('5N inverse'!$A$9:$Y$9,'5N mesh'!$B$37:$Z$37,$E677:$AC677)+'5N inverse'!$A$9*$C678/Setup!$B$17+INDEX('5N inverse'!$A$9:$Y$9,1,'5N mesh'!$B$7+1)*Setup!$B$22</f>
        <v>0</v>
      </c>
      <c r="L678" s="0" t="n">
        <f aca="false">SUMPRODUCT('5N inverse'!$A$10:$Y$10,'5N mesh'!$B$37:$Z$37,$E677:$AC677)+'5N inverse'!$A$10*$C678/Setup!$B$17+INDEX('5N inverse'!$A$10:$Y$10,1,'5N mesh'!$B$7+1)*Setup!$B$22</f>
        <v>0</v>
      </c>
      <c r="M678" s="0" t="n">
        <f aca="false">SUMPRODUCT('5N inverse'!$A$11:$Y$11,'5N mesh'!$B$37:$Z$37,$E677:$AC677)+'5N inverse'!$A$11*$C678/Setup!$B$17+INDEX('5N inverse'!$A$11:$Y$11,1,'5N mesh'!$B$7+1)*Setup!$B$22</f>
        <v>0</v>
      </c>
      <c r="N678" s="0" t="n">
        <f aca="false">SUMPRODUCT('5N inverse'!$A$12:$Y$12,'5N mesh'!$B$37:$Z$37,$E677:$AC677)+'5N inverse'!$A$12*$C678/Setup!$B$17+INDEX('5N inverse'!$A$12:$Y$12,1,'5N mesh'!$B$7+1)*Setup!$B$22</f>
        <v>0</v>
      </c>
      <c r="O678" s="0" t="n">
        <f aca="false">SUMPRODUCT('5N inverse'!$A$13:$Y$13,'5N mesh'!$B$37:$Z$37,$E677:$AC677)+'5N inverse'!$A$13*$C678/Setup!$B$17+INDEX('5N inverse'!$A$13:$Y$13,1,'5N mesh'!$B$7+1)*Setup!$B$22</f>
        <v>0</v>
      </c>
      <c r="P678" s="0" t="n">
        <f aca="false">SUMPRODUCT('5N inverse'!$A$14:$Y$14,'5N mesh'!$B$37:$Z$37,$E677:$AC677)+'5N inverse'!$A$14*$C678/Setup!$B$17+INDEX('5N inverse'!$A$14:$Y$14,1,'5N mesh'!$B$7+1)*Setup!$B$22</f>
        <v>0</v>
      </c>
      <c r="Q678" s="0" t="n">
        <f aca="false">SUMPRODUCT('5N inverse'!$A$15:$Y$15,'5N mesh'!$B$37:$Z$37,$E677:$AC677)+'5N inverse'!$A$15*$C678/Setup!$B$17+INDEX('5N inverse'!$A$15:$Y$15,1,'5N mesh'!$B$7+1)*Setup!$B$22</f>
        <v>0</v>
      </c>
      <c r="R678" s="0" t="n">
        <f aca="false">SUMPRODUCT('5N inverse'!$A$16:$Y$16,'5N mesh'!$B$37:$Z$37,$E677:$AC677)+'5N inverse'!$A$16*$C678/Setup!$B$17+INDEX('5N inverse'!$A$16:$Y$16,1,'5N mesh'!$B$7+1)*Setup!$B$22</f>
        <v>0</v>
      </c>
      <c r="S678" s="0" t="n">
        <f aca="false">SUMPRODUCT('5N inverse'!$A$17:$Y$17,'5N mesh'!$B$37:$Z$37,$E677:$AC677)+'5N inverse'!$A$17*$C678/Setup!$B$17+INDEX('5N inverse'!$A$17:$Y$17,1,'5N mesh'!$B$7+1)*Setup!$B$22</f>
        <v>0</v>
      </c>
      <c r="T678" s="0" t="n">
        <f aca="false">SUMPRODUCT('5N inverse'!$A$18:$Y$18,'5N mesh'!$B$37:$Z$37,$E677:$AC677)+'5N inverse'!$A$18*$C678/Setup!$B$17+INDEX('5N inverse'!$A$18:$Y$18,1,'5N mesh'!$B$7+1)*Setup!$B$22</f>
        <v>0</v>
      </c>
      <c r="U678" s="0" t="n">
        <f aca="false">SUMPRODUCT('5N inverse'!$A$19:$Y$19,'5N mesh'!$B$37:$Z$37,$E677:$AC677)+'5N inverse'!$A$19*$C678/Setup!$B$17+INDEX('5N inverse'!$A$19:$Y$19,1,'5N mesh'!$B$7+1)*Setup!$B$22</f>
        <v>0</v>
      </c>
      <c r="V678" s="0" t="n">
        <f aca="false">SUMPRODUCT('5N inverse'!$A$20:$Y$20,'5N mesh'!$B$37:$Z$37,$E677:$AC677)+'5N inverse'!$A$20*$C678/Setup!$B$17+INDEX('5N inverse'!$A$20:$Y$20,1,'5N mesh'!$B$7+1)*Setup!$B$22</f>
        <v>0</v>
      </c>
      <c r="W678" s="0" t="n">
        <f aca="false">SUMPRODUCT('5N inverse'!$A$21:$Y$21,'5N mesh'!$B$37:$Z$37,$E677:$AC677)+'5N inverse'!$A$21*$C678/Setup!$B$17+INDEX('5N inverse'!$A$21:$Y$21,1,'5N mesh'!$B$7+1)*Setup!$B$22</f>
        <v>0</v>
      </c>
      <c r="X678" s="0" t="n">
        <f aca="false">SUMPRODUCT('5N inverse'!$A$22:$Y$22,'5N mesh'!$B$37:$Z$37,$E677:$AC677)+'5N inverse'!$A$22*$C678/Setup!$B$17+INDEX('5N inverse'!$A$22:$Y$22,1,'5N mesh'!$B$7+1)*Setup!$B$22</f>
        <v>0</v>
      </c>
      <c r="Y678" s="0" t="n">
        <f aca="false">SUMPRODUCT('5N inverse'!$A$23:$Y$23,'5N mesh'!$B$37:$Z$37,$E677:$AC677)+'5N inverse'!$A$23*$C678/Setup!$B$17+INDEX('5N inverse'!$A$23:$Y$23,1,'5N mesh'!$B$7+1)*Setup!$B$22</f>
        <v>0</v>
      </c>
      <c r="Z678" s="0" t="n">
        <f aca="false">SUMPRODUCT('5N inverse'!$A$24:$Y$24,'5N mesh'!$B$37:$Z$37,$E677:$AC677)+'5N inverse'!$A$24*$C678/Setup!$B$17+INDEX('5N inverse'!$A$24:$Y$24,1,'5N mesh'!$B$7+1)*Setup!$B$22</f>
        <v>0</v>
      </c>
      <c r="AA678" s="0" t="n">
        <f aca="false">SUMPRODUCT('5N inverse'!$A$25:$Y$25,'5N mesh'!$B$37:$Z$37,$E677:$AC677)+'5N inverse'!$A$25*$C678/Setup!$B$17+INDEX('5N inverse'!$A$25:$Y$25,1,'5N mesh'!$B$7+1)*Setup!$B$22</f>
        <v>0</v>
      </c>
      <c r="AB678" s="0" t="n">
        <f aca="false">SUMPRODUCT('5N inverse'!$A$26:$Y$26,'5N mesh'!$B$37:$Z$37,$E677:$AC677)+'5N inverse'!$A$26*$C678/Setup!$B$17+INDEX('5N inverse'!$A$26:$Y$26,1,'5N mesh'!$B$7+1)*Setup!$B$22</f>
        <v>0</v>
      </c>
      <c r="AC678" s="0" t="n">
        <f aca="false">SUMPRODUCT('5N inverse'!$A$27:$Y$27,'5N mesh'!$B$37:$Z$37,$E677:$AC677)+'5N inverse'!$A$27*$C678/Setup!$B$17+INDEX('5N inverse'!$A$27:$Y$27,1,'5N mesh'!$B$7+1)*Setup!$B$22</f>
        <v>0</v>
      </c>
    </row>
    <row r="679" customFormat="false" ht="15" hidden="false" customHeight="false" outlineLevel="0" collapsed="false">
      <c r="A679" s="0" t="n">
        <v>674</v>
      </c>
      <c r="B679" s="0" t="n">
        <f aca="false">A679*Setup!$B$11/3600</f>
        <v>56.1666666666667</v>
      </c>
      <c r="C679" s="0" t="n">
        <f aca="false">Setup!$B$7+Setup!$B$8*COS(2*PI()*(B679-Setup!$B$9)/24)</f>
        <v>22.1530055470599</v>
      </c>
      <c r="D679" s="0" t="n">
        <f aca="false">(C679-E679)/Setup!$B$17</f>
        <v>3.26435721405784</v>
      </c>
      <c r="E679" s="0" t="n">
        <f aca="false">SUMPRODUCT('5N inverse'!$A$3:$Y$3,'5N mesh'!$B$37:$Z$37,$E678:$AC678)+'5N inverse'!$A$3*$C679/Setup!$B$17+INDEX('5N inverse'!$A$3:$Y$3,1,'5N mesh'!$B$7+1)*Setup!$B$22</f>
        <v>21.7286391092323</v>
      </c>
      <c r="F679" s="0" t="n">
        <f aca="false">SUMPRODUCT('5N inverse'!$A$4:$Y$4,'5N mesh'!$B$37:$Z$37,$E678:$AC678)+'5N inverse'!$A$4*$C679/Setup!$B$17+INDEX('5N inverse'!$A$4:$Y$4,1,'5N mesh'!$B$7+1)*Setup!$B$22</f>
        <v>20.6172330206667</v>
      </c>
      <c r="G679" s="0" t="n">
        <f aca="false">SUMPRODUCT('5N inverse'!$A$5:$Y$5,'5N mesh'!$B$37:$Z$37,$E678:$AC678)+'5N inverse'!$A$5*$C679/Setup!$B$17+INDEX('5N inverse'!$A$5:$Y$5,1,'5N mesh'!$B$7+1)*Setup!$B$22</f>
        <v>18.3944208435353</v>
      </c>
      <c r="H679" s="0" t="n">
        <f aca="false">SUMPRODUCT('5N inverse'!$A$6:$Y$6,'5N mesh'!$B$37:$Z$37,$E678:$AC678)+'5N inverse'!$A$6*$C679/Setup!$B$17+INDEX('5N inverse'!$A$6:$Y$6,1,'5N mesh'!$B$7+1)*Setup!$B$22</f>
        <v>16.1716086664039</v>
      </c>
      <c r="I679" s="0" t="n">
        <f aca="false">SUMPRODUCT('5N inverse'!$A$7:$Y$7,'5N mesh'!$B$37:$Z$37,$E678:$AC678)+'5N inverse'!$A$7*$C679/Setup!$B$17+INDEX('5N inverse'!$A$7:$Y$7,1,'5N mesh'!$B$7+1)*Setup!$B$22</f>
        <v>15.0602025778382</v>
      </c>
      <c r="J679" s="0" t="n">
        <f aca="false">SUMPRODUCT('5N inverse'!$A$8:$Y$8,'5N mesh'!$B$37:$Z$37,$E678:$AC678)+'5N inverse'!$A$8*$C679/Setup!$B$17+INDEX('5N inverse'!$A$8:$Y$8,1,'5N mesh'!$B$7+1)*Setup!$B$22</f>
        <v>0</v>
      </c>
      <c r="K679" s="0" t="n">
        <f aca="false">SUMPRODUCT('5N inverse'!$A$9:$Y$9,'5N mesh'!$B$37:$Z$37,$E678:$AC678)+'5N inverse'!$A$9*$C679/Setup!$B$17+INDEX('5N inverse'!$A$9:$Y$9,1,'5N mesh'!$B$7+1)*Setup!$B$22</f>
        <v>0</v>
      </c>
      <c r="L679" s="0" t="n">
        <f aca="false">SUMPRODUCT('5N inverse'!$A$10:$Y$10,'5N mesh'!$B$37:$Z$37,$E678:$AC678)+'5N inverse'!$A$10*$C679/Setup!$B$17+INDEX('5N inverse'!$A$10:$Y$10,1,'5N mesh'!$B$7+1)*Setup!$B$22</f>
        <v>0</v>
      </c>
      <c r="M679" s="0" t="n">
        <f aca="false">SUMPRODUCT('5N inverse'!$A$11:$Y$11,'5N mesh'!$B$37:$Z$37,$E678:$AC678)+'5N inverse'!$A$11*$C679/Setup!$B$17+INDEX('5N inverse'!$A$11:$Y$11,1,'5N mesh'!$B$7+1)*Setup!$B$22</f>
        <v>0</v>
      </c>
      <c r="N679" s="0" t="n">
        <f aca="false">SUMPRODUCT('5N inverse'!$A$12:$Y$12,'5N mesh'!$B$37:$Z$37,$E678:$AC678)+'5N inverse'!$A$12*$C679/Setup!$B$17+INDEX('5N inverse'!$A$12:$Y$12,1,'5N mesh'!$B$7+1)*Setup!$B$22</f>
        <v>0</v>
      </c>
      <c r="O679" s="0" t="n">
        <f aca="false">SUMPRODUCT('5N inverse'!$A$13:$Y$13,'5N mesh'!$B$37:$Z$37,$E678:$AC678)+'5N inverse'!$A$13*$C679/Setup!$B$17+INDEX('5N inverse'!$A$13:$Y$13,1,'5N mesh'!$B$7+1)*Setup!$B$22</f>
        <v>0</v>
      </c>
      <c r="P679" s="0" t="n">
        <f aca="false">SUMPRODUCT('5N inverse'!$A$14:$Y$14,'5N mesh'!$B$37:$Z$37,$E678:$AC678)+'5N inverse'!$A$14*$C679/Setup!$B$17+INDEX('5N inverse'!$A$14:$Y$14,1,'5N mesh'!$B$7+1)*Setup!$B$22</f>
        <v>0</v>
      </c>
      <c r="Q679" s="0" t="n">
        <f aca="false">SUMPRODUCT('5N inverse'!$A$15:$Y$15,'5N mesh'!$B$37:$Z$37,$E678:$AC678)+'5N inverse'!$A$15*$C679/Setup!$B$17+INDEX('5N inverse'!$A$15:$Y$15,1,'5N mesh'!$B$7+1)*Setup!$B$22</f>
        <v>0</v>
      </c>
      <c r="R679" s="0" t="n">
        <f aca="false">SUMPRODUCT('5N inverse'!$A$16:$Y$16,'5N mesh'!$B$37:$Z$37,$E678:$AC678)+'5N inverse'!$A$16*$C679/Setup!$B$17+INDEX('5N inverse'!$A$16:$Y$16,1,'5N mesh'!$B$7+1)*Setup!$B$22</f>
        <v>0</v>
      </c>
      <c r="S679" s="0" t="n">
        <f aca="false">SUMPRODUCT('5N inverse'!$A$17:$Y$17,'5N mesh'!$B$37:$Z$37,$E678:$AC678)+'5N inverse'!$A$17*$C679/Setup!$B$17+INDEX('5N inverse'!$A$17:$Y$17,1,'5N mesh'!$B$7+1)*Setup!$B$22</f>
        <v>0</v>
      </c>
      <c r="T679" s="0" t="n">
        <f aca="false">SUMPRODUCT('5N inverse'!$A$18:$Y$18,'5N mesh'!$B$37:$Z$37,$E678:$AC678)+'5N inverse'!$A$18*$C679/Setup!$B$17+INDEX('5N inverse'!$A$18:$Y$18,1,'5N mesh'!$B$7+1)*Setup!$B$22</f>
        <v>0</v>
      </c>
      <c r="U679" s="0" t="n">
        <f aca="false">SUMPRODUCT('5N inverse'!$A$19:$Y$19,'5N mesh'!$B$37:$Z$37,$E678:$AC678)+'5N inverse'!$A$19*$C679/Setup!$B$17+INDEX('5N inverse'!$A$19:$Y$19,1,'5N mesh'!$B$7+1)*Setup!$B$22</f>
        <v>0</v>
      </c>
      <c r="V679" s="0" t="n">
        <f aca="false">SUMPRODUCT('5N inverse'!$A$20:$Y$20,'5N mesh'!$B$37:$Z$37,$E678:$AC678)+'5N inverse'!$A$20*$C679/Setup!$B$17+INDEX('5N inverse'!$A$20:$Y$20,1,'5N mesh'!$B$7+1)*Setup!$B$22</f>
        <v>0</v>
      </c>
      <c r="W679" s="0" t="n">
        <f aca="false">SUMPRODUCT('5N inverse'!$A$21:$Y$21,'5N mesh'!$B$37:$Z$37,$E678:$AC678)+'5N inverse'!$A$21*$C679/Setup!$B$17+INDEX('5N inverse'!$A$21:$Y$21,1,'5N mesh'!$B$7+1)*Setup!$B$22</f>
        <v>0</v>
      </c>
      <c r="X679" s="0" t="n">
        <f aca="false">SUMPRODUCT('5N inverse'!$A$22:$Y$22,'5N mesh'!$B$37:$Z$37,$E678:$AC678)+'5N inverse'!$A$22*$C679/Setup!$B$17+INDEX('5N inverse'!$A$22:$Y$22,1,'5N mesh'!$B$7+1)*Setup!$B$22</f>
        <v>0</v>
      </c>
      <c r="Y679" s="0" t="n">
        <f aca="false">SUMPRODUCT('5N inverse'!$A$23:$Y$23,'5N mesh'!$B$37:$Z$37,$E678:$AC678)+'5N inverse'!$A$23*$C679/Setup!$B$17+INDEX('5N inverse'!$A$23:$Y$23,1,'5N mesh'!$B$7+1)*Setup!$B$22</f>
        <v>0</v>
      </c>
      <c r="Z679" s="0" t="n">
        <f aca="false">SUMPRODUCT('5N inverse'!$A$24:$Y$24,'5N mesh'!$B$37:$Z$37,$E678:$AC678)+'5N inverse'!$A$24*$C679/Setup!$B$17+INDEX('5N inverse'!$A$24:$Y$24,1,'5N mesh'!$B$7+1)*Setup!$B$22</f>
        <v>0</v>
      </c>
      <c r="AA679" s="0" t="n">
        <f aca="false">SUMPRODUCT('5N inverse'!$A$25:$Y$25,'5N mesh'!$B$37:$Z$37,$E678:$AC678)+'5N inverse'!$A$25*$C679/Setup!$B$17+INDEX('5N inverse'!$A$25:$Y$25,1,'5N mesh'!$B$7+1)*Setup!$B$22</f>
        <v>0</v>
      </c>
      <c r="AB679" s="0" t="n">
        <f aca="false">SUMPRODUCT('5N inverse'!$A$26:$Y$26,'5N mesh'!$B$37:$Z$37,$E678:$AC678)+'5N inverse'!$A$26*$C679/Setup!$B$17+INDEX('5N inverse'!$A$26:$Y$26,1,'5N mesh'!$B$7+1)*Setup!$B$22</f>
        <v>0</v>
      </c>
      <c r="AC679" s="0" t="n">
        <f aca="false">SUMPRODUCT('5N inverse'!$A$27:$Y$27,'5N mesh'!$B$37:$Z$37,$E678:$AC678)+'5N inverse'!$A$27*$C679/Setup!$B$17+INDEX('5N inverse'!$A$27:$Y$27,1,'5N mesh'!$B$7+1)*Setup!$B$22</f>
        <v>0</v>
      </c>
    </row>
    <row r="680" customFormat="false" ht="15" hidden="false" customHeight="false" outlineLevel="0" collapsed="false">
      <c r="A680" s="0" t="n">
        <v>675</v>
      </c>
      <c r="B680" s="0" t="n">
        <f aca="false">A680*Setup!$B$11/3600</f>
        <v>56.25</v>
      </c>
      <c r="C680" s="0" t="n">
        <f aca="false">Setup!$B$7+Setup!$B$8*COS(2*PI()*(B680-Setup!$B$9)/24)</f>
        <v>22.230845239124</v>
      </c>
      <c r="D680" s="0" t="n">
        <f aca="false">(C680-E680)/Setup!$B$17</f>
        <v>3.83164334288805</v>
      </c>
      <c r="E680" s="0" t="n">
        <f aca="false">SUMPRODUCT('5N inverse'!$A$3:$Y$3,'5N mesh'!$B$37:$Z$37,$E679:$AC679)+'5N inverse'!$A$3*$C680/Setup!$B$17+INDEX('5N inverse'!$A$3:$Y$3,1,'5N mesh'!$B$7+1)*Setup!$B$22</f>
        <v>21.7327316045485</v>
      </c>
      <c r="F680" s="0" t="n">
        <f aca="false">SUMPRODUCT('5N inverse'!$A$4:$Y$4,'5N mesh'!$B$37:$Z$37,$E679:$AC679)+'5N inverse'!$A$4*$C680/Setup!$B$17+INDEX('5N inverse'!$A$4:$Y$4,1,'5N mesh'!$B$7+1)*Setup!$B$22</f>
        <v>20.6206229848187</v>
      </c>
      <c r="G680" s="0" t="n">
        <f aca="false">SUMPRODUCT('5N inverse'!$A$5:$Y$5,'5N mesh'!$B$37:$Z$37,$E679:$AC679)+'5N inverse'!$A$5*$C680/Setup!$B$17+INDEX('5N inverse'!$A$5:$Y$5,1,'5N mesh'!$B$7+1)*Setup!$B$22</f>
        <v>18.3964057453589</v>
      </c>
      <c r="H680" s="0" t="n">
        <f aca="false">SUMPRODUCT('5N inverse'!$A$6:$Y$6,'5N mesh'!$B$37:$Z$37,$E679:$AC679)+'5N inverse'!$A$6*$C680/Setup!$B$17+INDEX('5N inverse'!$A$6:$Y$6,1,'5N mesh'!$B$7+1)*Setup!$B$22</f>
        <v>16.1721885058991</v>
      </c>
      <c r="I680" s="0" t="n">
        <f aca="false">SUMPRODUCT('5N inverse'!$A$7:$Y$7,'5N mesh'!$B$37:$Z$37,$E679:$AC679)+'5N inverse'!$A$7*$C680/Setup!$B$17+INDEX('5N inverse'!$A$7:$Y$7,1,'5N mesh'!$B$7+1)*Setup!$B$22</f>
        <v>15.0600798861692</v>
      </c>
      <c r="J680" s="0" t="n">
        <f aca="false">SUMPRODUCT('5N inverse'!$A$8:$Y$8,'5N mesh'!$B$37:$Z$37,$E679:$AC679)+'5N inverse'!$A$8*$C680/Setup!$B$17+INDEX('5N inverse'!$A$8:$Y$8,1,'5N mesh'!$B$7+1)*Setup!$B$22</f>
        <v>0</v>
      </c>
      <c r="K680" s="0" t="n">
        <f aca="false">SUMPRODUCT('5N inverse'!$A$9:$Y$9,'5N mesh'!$B$37:$Z$37,$E679:$AC679)+'5N inverse'!$A$9*$C680/Setup!$B$17+INDEX('5N inverse'!$A$9:$Y$9,1,'5N mesh'!$B$7+1)*Setup!$B$22</f>
        <v>0</v>
      </c>
      <c r="L680" s="0" t="n">
        <f aca="false">SUMPRODUCT('5N inverse'!$A$10:$Y$10,'5N mesh'!$B$37:$Z$37,$E679:$AC679)+'5N inverse'!$A$10*$C680/Setup!$B$17+INDEX('5N inverse'!$A$10:$Y$10,1,'5N mesh'!$B$7+1)*Setup!$B$22</f>
        <v>0</v>
      </c>
      <c r="M680" s="0" t="n">
        <f aca="false">SUMPRODUCT('5N inverse'!$A$11:$Y$11,'5N mesh'!$B$37:$Z$37,$E679:$AC679)+'5N inverse'!$A$11*$C680/Setup!$B$17+INDEX('5N inverse'!$A$11:$Y$11,1,'5N mesh'!$B$7+1)*Setup!$B$22</f>
        <v>0</v>
      </c>
      <c r="N680" s="0" t="n">
        <f aca="false">SUMPRODUCT('5N inverse'!$A$12:$Y$12,'5N mesh'!$B$37:$Z$37,$E679:$AC679)+'5N inverse'!$A$12*$C680/Setup!$B$17+INDEX('5N inverse'!$A$12:$Y$12,1,'5N mesh'!$B$7+1)*Setup!$B$22</f>
        <v>0</v>
      </c>
      <c r="O680" s="0" t="n">
        <f aca="false">SUMPRODUCT('5N inverse'!$A$13:$Y$13,'5N mesh'!$B$37:$Z$37,$E679:$AC679)+'5N inverse'!$A$13*$C680/Setup!$B$17+INDEX('5N inverse'!$A$13:$Y$13,1,'5N mesh'!$B$7+1)*Setup!$B$22</f>
        <v>0</v>
      </c>
      <c r="P680" s="0" t="n">
        <f aca="false">SUMPRODUCT('5N inverse'!$A$14:$Y$14,'5N mesh'!$B$37:$Z$37,$E679:$AC679)+'5N inverse'!$A$14*$C680/Setup!$B$17+INDEX('5N inverse'!$A$14:$Y$14,1,'5N mesh'!$B$7+1)*Setup!$B$22</f>
        <v>0</v>
      </c>
      <c r="Q680" s="0" t="n">
        <f aca="false">SUMPRODUCT('5N inverse'!$A$15:$Y$15,'5N mesh'!$B$37:$Z$37,$E679:$AC679)+'5N inverse'!$A$15*$C680/Setup!$B$17+INDEX('5N inverse'!$A$15:$Y$15,1,'5N mesh'!$B$7+1)*Setup!$B$22</f>
        <v>0</v>
      </c>
      <c r="R680" s="0" t="n">
        <f aca="false">SUMPRODUCT('5N inverse'!$A$16:$Y$16,'5N mesh'!$B$37:$Z$37,$E679:$AC679)+'5N inverse'!$A$16*$C680/Setup!$B$17+INDEX('5N inverse'!$A$16:$Y$16,1,'5N mesh'!$B$7+1)*Setup!$B$22</f>
        <v>0</v>
      </c>
      <c r="S680" s="0" t="n">
        <f aca="false">SUMPRODUCT('5N inverse'!$A$17:$Y$17,'5N mesh'!$B$37:$Z$37,$E679:$AC679)+'5N inverse'!$A$17*$C680/Setup!$B$17+INDEX('5N inverse'!$A$17:$Y$17,1,'5N mesh'!$B$7+1)*Setup!$B$22</f>
        <v>0</v>
      </c>
      <c r="T680" s="0" t="n">
        <f aca="false">SUMPRODUCT('5N inverse'!$A$18:$Y$18,'5N mesh'!$B$37:$Z$37,$E679:$AC679)+'5N inverse'!$A$18*$C680/Setup!$B$17+INDEX('5N inverse'!$A$18:$Y$18,1,'5N mesh'!$B$7+1)*Setup!$B$22</f>
        <v>0</v>
      </c>
      <c r="U680" s="0" t="n">
        <f aca="false">SUMPRODUCT('5N inverse'!$A$19:$Y$19,'5N mesh'!$B$37:$Z$37,$E679:$AC679)+'5N inverse'!$A$19*$C680/Setup!$B$17+INDEX('5N inverse'!$A$19:$Y$19,1,'5N mesh'!$B$7+1)*Setup!$B$22</f>
        <v>0</v>
      </c>
      <c r="V680" s="0" t="n">
        <f aca="false">SUMPRODUCT('5N inverse'!$A$20:$Y$20,'5N mesh'!$B$37:$Z$37,$E679:$AC679)+'5N inverse'!$A$20*$C680/Setup!$B$17+INDEX('5N inverse'!$A$20:$Y$20,1,'5N mesh'!$B$7+1)*Setup!$B$22</f>
        <v>0</v>
      </c>
      <c r="W680" s="0" t="n">
        <f aca="false">SUMPRODUCT('5N inverse'!$A$21:$Y$21,'5N mesh'!$B$37:$Z$37,$E679:$AC679)+'5N inverse'!$A$21*$C680/Setup!$B$17+INDEX('5N inverse'!$A$21:$Y$21,1,'5N mesh'!$B$7+1)*Setup!$B$22</f>
        <v>0</v>
      </c>
      <c r="X680" s="0" t="n">
        <f aca="false">SUMPRODUCT('5N inverse'!$A$22:$Y$22,'5N mesh'!$B$37:$Z$37,$E679:$AC679)+'5N inverse'!$A$22*$C680/Setup!$B$17+INDEX('5N inverse'!$A$22:$Y$22,1,'5N mesh'!$B$7+1)*Setup!$B$22</f>
        <v>0</v>
      </c>
      <c r="Y680" s="0" t="n">
        <f aca="false">SUMPRODUCT('5N inverse'!$A$23:$Y$23,'5N mesh'!$B$37:$Z$37,$E679:$AC679)+'5N inverse'!$A$23*$C680/Setup!$B$17+INDEX('5N inverse'!$A$23:$Y$23,1,'5N mesh'!$B$7+1)*Setup!$B$22</f>
        <v>0</v>
      </c>
      <c r="Z680" s="0" t="n">
        <f aca="false">SUMPRODUCT('5N inverse'!$A$24:$Y$24,'5N mesh'!$B$37:$Z$37,$E679:$AC679)+'5N inverse'!$A$24*$C680/Setup!$B$17+INDEX('5N inverse'!$A$24:$Y$24,1,'5N mesh'!$B$7+1)*Setup!$B$22</f>
        <v>0</v>
      </c>
      <c r="AA680" s="0" t="n">
        <f aca="false">SUMPRODUCT('5N inverse'!$A$25:$Y$25,'5N mesh'!$B$37:$Z$37,$E679:$AC679)+'5N inverse'!$A$25*$C680/Setup!$B$17+INDEX('5N inverse'!$A$25:$Y$25,1,'5N mesh'!$B$7+1)*Setup!$B$22</f>
        <v>0</v>
      </c>
      <c r="AB680" s="0" t="n">
        <f aca="false">SUMPRODUCT('5N inverse'!$A$26:$Y$26,'5N mesh'!$B$37:$Z$37,$E679:$AC679)+'5N inverse'!$A$26*$C680/Setup!$B$17+INDEX('5N inverse'!$A$26:$Y$26,1,'5N mesh'!$B$7+1)*Setup!$B$22</f>
        <v>0</v>
      </c>
      <c r="AC680" s="0" t="n">
        <f aca="false">SUMPRODUCT('5N inverse'!$A$27:$Y$27,'5N mesh'!$B$37:$Z$37,$E679:$AC679)+'5N inverse'!$A$27*$C680/Setup!$B$17+INDEX('5N inverse'!$A$27:$Y$27,1,'5N mesh'!$B$7+1)*Setup!$B$22</f>
        <v>0</v>
      </c>
    </row>
    <row r="681" customFormat="false" ht="15" hidden="false" customHeight="false" outlineLevel="0" collapsed="false">
      <c r="A681" s="0" t="n">
        <v>676</v>
      </c>
      <c r="B681" s="0" t="n">
        <f aca="false">A681*Setup!$B$11/3600</f>
        <v>56.3333333333333</v>
      </c>
      <c r="C681" s="0" t="n">
        <f aca="false">Setup!$B$7+Setup!$B$8*COS(2*PI()*(B681-Setup!$B$9)/24)</f>
        <v>22.3095269530372</v>
      </c>
      <c r="D681" s="0" t="n">
        <f aca="false">(C681-E681)/Setup!$B$17</f>
        <v>4.39799733476796</v>
      </c>
      <c r="E681" s="0" t="n">
        <f aca="false">SUMPRODUCT('5N inverse'!$A$3:$Y$3,'5N mesh'!$B$37:$Z$37,$E680:$AC680)+'5N inverse'!$A$3*$C681/Setup!$B$17+INDEX('5N inverse'!$A$3:$Y$3,1,'5N mesh'!$B$7+1)*Setup!$B$22</f>
        <v>21.7377872995174</v>
      </c>
      <c r="F681" s="0" t="n">
        <f aca="false">SUMPRODUCT('5N inverse'!$A$4:$Y$4,'5N mesh'!$B$37:$Z$37,$E680:$AC680)+'5N inverse'!$A$4*$C681/Setup!$B$17+INDEX('5N inverse'!$A$4:$Y$4,1,'5N mesh'!$B$7+1)*Setup!$B$22</f>
        <v>20.6248167527865</v>
      </c>
      <c r="G681" s="0" t="n">
        <f aca="false">SUMPRODUCT('5N inverse'!$A$5:$Y$5,'5N mesh'!$B$37:$Z$37,$E680:$AC680)+'5N inverse'!$A$5*$C681/Setup!$B$17+INDEX('5N inverse'!$A$5:$Y$5,1,'5N mesh'!$B$7+1)*Setup!$B$22</f>
        <v>18.3988756593247</v>
      </c>
      <c r="H681" s="0" t="n">
        <f aca="false">SUMPRODUCT('5N inverse'!$A$6:$Y$6,'5N mesh'!$B$37:$Z$37,$E680:$AC680)+'5N inverse'!$A$6*$C681/Setup!$B$17+INDEX('5N inverse'!$A$6:$Y$6,1,'5N mesh'!$B$7+1)*Setup!$B$22</f>
        <v>16.1729345658629</v>
      </c>
      <c r="I681" s="0" t="n">
        <f aca="false">SUMPRODUCT('5N inverse'!$A$7:$Y$7,'5N mesh'!$B$37:$Z$37,$E680:$AC680)+'5N inverse'!$A$7*$C681/Setup!$B$17+INDEX('5N inverse'!$A$7:$Y$7,1,'5N mesh'!$B$7+1)*Setup!$B$22</f>
        <v>15.059964019132</v>
      </c>
      <c r="J681" s="0" t="n">
        <f aca="false">SUMPRODUCT('5N inverse'!$A$8:$Y$8,'5N mesh'!$B$37:$Z$37,$E680:$AC680)+'5N inverse'!$A$8*$C681/Setup!$B$17+INDEX('5N inverse'!$A$8:$Y$8,1,'5N mesh'!$B$7+1)*Setup!$B$22</f>
        <v>0</v>
      </c>
      <c r="K681" s="0" t="n">
        <f aca="false">SUMPRODUCT('5N inverse'!$A$9:$Y$9,'5N mesh'!$B$37:$Z$37,$E680:$AC680)+'5N inverse'!$A$9*$C681/Setup!$B$17+INDEX('5N inverse'!$A$9:$Y$9,1,'5N mesh'!$B$7+1)*Setup!$B$22</f>
        <v>0</v>
      </c>
      <c r="L681" s="0" t="n">
        <f aca="false">SUMPRODUCT('5N inverse'!$A$10:$Y$10,'5N mesh'!$B$37:$Z$37,$E680:$AC680)+'5N inverse'!$A$10*$C681/Setup!$B$17+INDEX('5N inverse'!$A$10:$Y$10,1,'5N mesh'!$B$7+1)*Setup!$B$22</f>
        <v>0</v>
      </c>
      <c r="M681" s="0" t="n">
        <f aca="false">SUMPRODUCT('5N inverse'!$A$11:$Y$11,'5N mesh'!$B$37:$Z$37,$E680:$AC680)+'5N inverse'!$A$11*$C681/Setup!$B$17+INDEX('5N inverse'!$A$11:$Y$11,1,'5N mesh'!$B$7+1)*Setup!$B$22</f>
        <v>0</v>
      </c>
      <c r="N681" s="0" t="n">
        <f aca="false">SUMPRODUCT('5N inverse'!$A$12:$Y$12,'5N mesh'!$B$37:$Z$37,$E680:$AC680)+'5N inverse'!$A$12*$C681/Setup!$B$17+INDEX('5N inverse'!$A$12:$Y$12,1,'5N mesh'!$B$7+1)*Setup!$B$22</f>
        <v>0</v>
      </c>
      <c r="O681" s="0" t="n">
        <f aca="false">SUMPRODUCT('5N inverse'!$A$13:$Y$13,'5N mesh'!$B$37:$Z$37,$E680:$AC680)+'5N inverse'!$A$13*$C681/Setup!$B$17+INDEX('5N inverse'!$A$13:$Y$13,1,'5N mesh'!$B$7+1)*Setup!$B$22</f>
        <v>0</v>
      </c>
      <c r="P681" s="0" t="n">
        <f aca="false">SUMPRODUCT('5N inverse'!$A$14:$Y$14,'5N mesh'!$B$37:$Z$37,$E680:$AC680)+'5N inverse'!$A$14*$C681/Setup!$B$17+INDEX('5N inverse'!$A$14:$Y$14,1,'5N mesh'!$B$7+1)*Setup!$B$22</f>
        <v>0</v>
      </c>
      <c r="Q681" s="0" t="n">
        <f aca="false">SUMPRODUCT('5N inverse'!$A$15:$Y$15,'5N mesh'!$B$37:$Z$37,$E680:$AC680)+'5N inverse'!$A$15*$C681/Setup!$B$17+INDEX('5N inverse'!$A$15:$Y$15,1,'5N mesh'!$B$7+1)*Setup!$B$22</f>
        <v>0</v>
      </c>
      <c r="R681" s="0" t="n">
        <f aca="false">SUMPRODUCT('5N inverse'!$A$16:$Y$16,'5N mesh'!$B$37:$Z$37,$E680:$AC680)+'5N inverse'!$A$16*$C681/Setup!$B$17+INDEX('5N inverse'!$A$16:$Y$16,1,'5N mesh'!$B$7+1)*Setup!$B$22</f>
        <v>0</v>
      </c>
      <c r="S681" s="0" t="n">
        <f aca="false">SUMPRODUCT('5N inverse'!$A$17:$Y$17,'5N mesh'!$B$37:$Z$37,$E680:$AC680)+'5N inverse'!$A$17*$C681/Setup!$B$17+INDEX('5N inverse'!$A$17:$Y$17,1,'5N mesh'!$B$7+1)*Setup!$B$22</f>
        <v>0</v>
      </c>
      <c r="T681" s="0" t="n">
        <f aca="false">SUMPRODUCT('5N inverse'!$A$18:$Y$18,'5N mesh'!$B$37:$Z$37,$E680:$AC680)+'5N inverse'!$A$18*$C681/Setup!$B$17+INDEX('5N inverse'!$A$18:$Y$18,1,'5N mesh'!$B$7+1)*Setup!$B$22</f>
        <v>0</v>
      </c>
      <c r="U681" s="0" t="n">
        <f aca="false">SUMPRODUCT('5N inverse'!$A$19:$Y$19,'5N mesh'!$B$37:$Z$37,$E680:$AC680)+'5N inverse'!$A$19*$C681/Setup!$B$17+INDEX('5N inverse'!$A$19:$Y$19,1,'5N mesh'!$B$7+1)*Setup!$B$22</f>
        <v>0</v>
      </c>
      <c r="V681" s="0" t="n">
        <f aca="false">SUMPRODUCT('5N inverse'!$A$20:$Y$20,'5N mesh'!$B$37:$Z$37,$E680:$AC680)+'5N inverse'!$A$20*$C681/Setup!$B$17+INDEX('5N inverse'!$A$20:$Y$20,1,'5N mesh'!$B$7+1)*Setup!$B$22</f>
        <v>0</v>
      </c>
      <c r="W681" s="0" t="n">
        <f aca="false">SUMPRODUCT('5N inverse'!$A$21:$Y$21,'5N mesh'!$B$37:$Z$37,$E680:$AC680)+'5N inverse'!$A$21*$C681/Setup!$B$17+INDEX('5N inverse'!$A$21:$Y$21,1,'5N mesh'!$B$7+1)*Setup!$B$22</f>
        <v>0</v>
      </c>
      <c r="X681" s="0" t="n">
        <f aca="false">SUMPRODUCT('5N inverse'!$A$22:$Y$22,'5N mesh'!$B$37:$Z$37,$E680:$AC680)+'5N inverse'!$A$22*$C681/Setup!$B$17+INDEX('5N inverse'!$A$22:$Y$22,1,'5N mesh'!$B$7+1)*Setup!$B$22</f>
        <v>0</v>
      </c>
      <c r="Y681" s="0" t="n">
        <f aca="false">SUMPRODUCT('5N inverse'!$A$23:$Y$23,'5N mesh'!$B$37:$Z$37,$E680:$AC680)+'5N inverse'!$A$23*$C681/Setup!$B$17+INDEX('5N inverse'!$A$23:$Y$23,1,'5N mesh'!$B$7+1)*Setup!$B$22</f>
        <v>0</v>
      </c>
      <c r="Z681" s="0" t="n">
        <f aca="false">SUMPRODUCT('5N inverse'!$A$24:$Y$24,'5N mesh'!$B$37:$Z$37,$E680:$AC680)+'5N inverse'!$A$24*$C681/Setup!$B$17+INDEX('5N inverse'!$A$24:$Y$24,1,'5N mesh'!$B$7+1)*Setup!$B$22</f>
        <v>0</v>
      </c>
      <c r="AA681" s="0" t="n">
        <f aca="false">SUMPRODUCT('5N inverse'!$A$25:$Y$25,'5N mesh'!$B$37:$Z$37,$E680:$AC680)+'5N inverse'!$A$25*$C681/Setup!$B$17+INDEX('5N inverse'!$A$25:$Y$25,1,'5N mesh'!$B$7+1)*Setup!$B$22</f>
        <v>0</v>
      </c>
      <c r="AB681" s="0" t="n">
        <f aca="false">SUMPRODUCT('5N inverse'!$A$26:$Y$26,'5N mesh'!$B$37:$Z$37,$E680:$AC680)+'5N inverse'!$A$26*$C681/Setup!$B$17+INDEX('5N inverse'!$A$26:$Y$26,1,'5N mesh'!$B$7+1)*Setup!$B$22</f>
        <v>0</v>
      </c>
      <c r="AC681" s="0" t="n">
        <f aca="false">SUMPRODUCT('5N inverse'!$A$27:$Y$27,'5N mesh'!$B$37:$Z$37,$E680:$AC680)+'5N inverse'!$A$27*$C681/Setup!$B$17+INDEX('5N inverse'!$A$27:$Y$27,1,'5N mesh'!$B$7+1)*Setup!$B$22</f>
        <v>0</v>
      </c>
    </row>
    <row r="682" customFormat="false" ht="15" hidden="false" customHeight="false" outlineLevel="0" collapsed="false">
      <c r="A682" s="0" t="n">
        <v>677</v>
      </c>
      <c r="B682" s="0" t="n">
        <f aca="false">A682*Setup!$B$11/3600</f>
        <v>56.4166666666667</v>
      </c>
      <c r="C682" s="0" t="n">
        <f aca="false">Setup!$B$7+Setup!$B$8*COS(2*PI()*(B682-Setup!$B$9)/24)</f>
        <v>22.389013240565</v>
      </c>
      <c r="D682" s="0" t="n">
        <f aca="false">(C682-E682)/Setup!$B$17</f>
        <v>4.96314955879991</v>
      </c>
      <c r="E682" s="0" t="n">
        <f aca="false">SUMPRODUCT('5N inverse'!$A$3:$Y$3,'5N mesh'!$B$37:$Z$37,$E681:$AC681)+'5N inverse'!$A$3*$C682/Setup!$B$17+INDEX('5N inverse'!$A$3:$Y$3,1,'5N mesh'!$B$7+1)*Setup!$B$22</f>
        <v>21.7438037979211</v>
      </c>
      <c r="F682" s="0" t="n">
        <f aca="false">SUMPRODUCT('5N inverse'!$A$4:$Y$4,'5N mesh'!$B$37:$Z$37,$E681:$AC681)+'5N inverse'!$A$4*$C682/Setup!$B$17+INDEX('5N inverse'!$A$4:$Y$4,1,'5N mesh'!$B$7+1)*Setup!$B$22</f>
        <v>20.6298123369338</v>
      </c>
      <c r="G682" s="0" t="n">
        <f aca="false">SUMPRODUCT('5N inverse'!$A$5:$Y$5,'5N mesh'!$B$37:$Z$37,$E681:$AC681)+'5N inverse'!$A$5*$C682/Setup!$B$17+INDEX('5N inverse'!$A$5:$Y$5,1,'5N mesh'!$B$7+1)*Setup!$B$22</f>
        <v>18.4018294149591</v>
      </c>
      <c r="H682" s="0" t="n">
        <f aca="false">SUMPRODUCT('5N inverse'!$A$6:$Y$6,'5N mesh'!$B$37:$Z$37,$E681:$AC681)+'5N inverse'!$A$6*$C682/Setup!$B$17+INDEX('5N inverse'!$A$6:$Y$6,1,'5N mesh'!$B$7+1)*Setup!$B$22</f>
        <v>16.1738464929845</v>
      </c>
      <c r="I682" s="0" t="n">
        <f aca="false">SUMPRODUCT('5N inverse'!$A$7:$Y$7,'5N mesh'!$B$37:$Z$37,$E681:$AC681)+'5N inverse'!$A$7*$C682/Setup!$B$17+INDEX('5N inverse'!$A$7:$Y$7,1,'5N mesh'!$B$7+1)*Setup!$B$22</f>
        <v>15.0598550319972</v>
      </c>
      <c r="J682" s="0" t="n">
        <f aca="false">SUMPRODUCT('5N inverse'!$A$8:$Y$8,'5N mesh'!$B$37:$Z$37,$E681:$AC681)+'5N inverse'!$A$8*$C682/Setup!$B$17+INDEX('5N inverse'!$A$8:$Y$8,1,'5N mesh'!$B$7+1)*Setup!$B$22</f>
        <v>0</v>
      </c>
      <c r="K682" s="0" t="n">
        <f aca="false">SUMPRODUCT('5N inverse'!$A$9:$Y$9,'5N mesh'!$B$37:$Z$37,$E681:$AC681)+'5N inverse'!$A$9*$C682/Setup!$B$17+INDEX('5N inverse'!$A$9:$Y$9,1,'5N mesh'!$B$7+1)*Setup!$B$22</f>
        <v>0</v>
      </c>
      <c r="L682" s="0" t="n">
        <f aca="false">SUMPRODUCT('5N inverse'!$A$10:$Y$10,'5N mesh'!$B$37:$Z$37,$E681:$AC681)+'5N inverse'!$A$10*$C682/Setup!$B$17+INDEX('5N inverse'!$A$10:$Y$10,1,'5N mesh'!$B$7+1)*Setup!$B$22</f>
        <v>0</v>
      </c>
      <c r="M682" s="0" t="n">
        <f aca="false">SUMPRODUCT('5N inverse'!$A$11:$Y$11,'5N mesh'!$B$37:$Z$37,$E681:$AC681)+'5N inverse'!$A$11*$C682/Setup!$B$17+INDEX('5N inverse'!$A$11:$Y$11,1,'5N mesh'!$B$7+1)*Setup!$B$22</f>
        <v>0</v>
      </c>
      <c r="N682" s="0" t="n">
        <f aca="false">SUMPRODUCT('5N inverse'!$A$12:$Y$12,'5N mesh'!$B$37:$Z$37,$E681:$AC681)+'5N inverse'!$A$12*$C682/Setup!$B$17+INDEX('5N inverse'!$A$12:$Y$12,1,'5N mesh'!$B$7+1)*Setup!$B$22</f>
        <v>0</v>
      </c>
      <c r="O682" s="0" t="n">
        <f aca="false">SUMPRODUCT('5N inverse'!$A$13:$Y$13,'5N mesh'!$B$37:$Z$37,$E681:$AC681)+'5N inverse'!$A$13*$C682/Setup!$B$17+INDEX('5N inverse'!$A$13:$Y$13,1,'5N mesh'!$B$7+1)*Setup!$B$22</f>
        <v>0</v>
      </c>
      <c r="P682" s="0" t="n">
        <f aca="false">SUMPRODUCT('5N inverse'!$A$14:$Y$14,'5N mesh'!$B$37:$Z$37,$E681:$AC681)+'5N inverse'!$A$14*$C682/Setup!$B$17+INDEX('5N inverse'!$A$14:$Y$14,1,'5N mesh'!$B$7+1)*Setup!$B$22</f>
        <v>0</v>
      </c>
      <c r="Q682" s="0" t="n">
        <f aca="false">SUMPRODUCT('5N inverse'!$A$15:$Y$15,'5N mesh'!$B$37:$Z$37,$E681:$AC681)+'5N inverse'!$A$15*$C682/Setup!$B$17+INDEX('5N inverse'!$A$15:$Y$15,1,'5N mesh'!$B$7+1)*Setup!$B$22</f>
        <v>0</v>
      </c>
      <c r="R682" s="0" t="n">
        <f aca="false">SUMPRODUCT('5N inverse'!$A$16:$Y$16,'5N mesh'!$B$37:$Z$37,$E681:$AC681)+'5N inverse'!$A$16*$C682/Setup!$B$17+INDEX('5N inverse'!$A$16:$Y$16,1,'5N mesh'!$B$7+1)*Setup!$B$22</f>
        <v>0</v>
      </c>
      <c r="S682" s="0" t="n">
        <f aca="false">SUMPRODUCT('5N inverse'!$A$17:$Y$17,'5N mesh'!$B$37:$Z$37,$E681:$AC681)+'5N inverse'!$A$17*$C682/Setup!$B$17+INDEX('5N inverse'!$A$17:$Y$17,1,'5N mesh'!$B$7+1)*Setup!$B$22</f>
        <v>0</v>
      </c>
      <c r="T682" s="0" t="n">
        <f aca="false">SUMPRODUCT('5N inverse'!$A$18:$Y$18,'5N mesh'!$B$37:$Z$37,$E681:$AC681)+'5N inverse'!$A$18*$C682/Setup!$B$17+INDEX('5N inverse'!$A$18:$Y$18,1,'5N mesh'!$B$7+1)*Setup!$B$22</f>
        <v>0</v>
      </c>
      <c r="U682" s="0" t="n">
        <f aca="false">SUMPRODUCT('5N inverse'!$A$19:$Y$19,'5N mesh'!$B$37:$Z$37,$E681:$AC681)+'5N inverse'!$A$19*$C682/Setup!$B$17+INDEX('5N inverse'!$A$19:$Y$19,1,'5N mesh'!$B$7+1)*Setup!$B$22</f>
        <v>0</v>
      </c>
      <c r="V682" s="0" t="n">
        <f aca="false">SUMPRODUCT('5N inverse'!$A$20:$Y$20,'5N mesh'!$B$37:$Z$37,$E681:$AC681)+'5N inverse'!$A$20*$C682/Setup!$B$17+INDEX('5N inverse'!$A$20:$Y$20,1,'5N mesh'!$B$7+1)*Setup!$B$22</f>
        <v>0</v>
      </c>
      <c r="W682" s="0" t="n">
        <f aca="false">SUMPRODUCT('5N inverse'!$A$21:$Y$21,'5N mesh'!$B$37:$Z$37,$E681:$AC681)+'5N inverse'!$A$21*$C682/Setup!$B$17+INDEX('5N inverse'!$A$21:$Y$21,1,'5N mesh'!$B$7+1)*Setup!$B$22</f>
        <v>0</v>
      </c>
      <c r="X682" s="0" t="n">
        <f aca="false">SUMPRODUCT('5N inverse'!$A$22:$Y$22,'5N mesh'!$B$37:$Z$37,$E681:$AC681)+'5N inverse'!$A$22*$C682/Setup!$B$17+INDEX('5N inverse'!$A$22:$Y$22,1,'5N mesh'!$B$7+1)*Setup!$B$22</f>
        <v>0</v>
      </c>
      <c r="Y682" s="0" t="n">
        <f aca="false">SUMPRODUCT('5N inverse'!$A$23:$Y$23,'5N mesh'!$B$37:$Z$37,$E681:$AC681)+'5N inverse'!$A$23*$C682/Setup!$B$17+INDEX('5N inverse'!$A$23:$Y$23,1,'5N mesh'!$B$7+1)*Setup!$B$22</f>
        <v>0</v>
      </c>
      <c r="Z682" s="0" t="n">
        <f aca="false">SUMPRODUCT('5N inverse'!$A$24:$Y$24,'5N mesh'!$B$37:$Z$37,$E681:$AC681)+'5N inverse'!$A$24*$C682/Setup!$B$17+INDEX('5N inverse'!$A$24:$Y$24,1,'5N mesh'!$B$7+1)*Setup!$B$22</f>
        <v>0</v>
      </c>
      <c r="AA682" s="0" t="n">
        <f aca="false">SUMPRODUCT('5N inverse'!$A$25:$Y$25,'5N mesh'!$B$37:$Z$37,$E681:$AC681)+'5N inverse'!$A$25*$C682/Setup!$B$17+INDEX('5N inverse'!$A$25:$Y$25,1,'5N mesh'!$B$7+1)*Setup!$B$22</f>
        <v>0</v>
      </c>
      <c r="AB682" s="0" t="n">
        <f aca="false">SUMPRODUCT('5N inverse'!$A$26:$Y$26,'5N mesh'!$B$37:$Z$37,$E681:$AC681)+'5N inverse'!$A$26*$C682/Setup!$B$17+INDEX('5N inverse'!$A$26:$Y$26,1,'5N mesh'!$B$7+1)*Setup!$B$22</f>
        <v>0</v>
      </c>
      <c r="AC682" s="0" t="n">
        <f aca="false">SUMPRODUCT('5N inverse'!$A$27:$Y$27,'5N mesh'!$B$37:$Z$37,$E681:$AC681)+'5N inverse'!$A$27*$C682/Setup!$B$17+INDEX('5N inverse'!$A$27:$Y$27,1,'5N mesh'!$B$7+1)*Setup!$B$22</f>
        <v>0</v>
      </c>
    </row>
    <row r="683" customFormat="false" ht="15" hidden="false" customHeight="false" outlineLevel="0" collapsed="false">
      <c r="A683" s="0" t="n">
        <v>678</v>
      </c>
      <c r="B683" s="0" t="n">
        <f aca="false">A683*Setup!$B$11/3600</f>
        <v>56.5</v>
      </c>
      <c r="C683" s="0" t="n">
        <f aca="false">Setup!$B$7+Setup!$B$8*COS(2*PI()*(B683-Setup!$B$9)/24)</f>
        <v>22.4692662705396</v>
      </c>
      <c r="D683" s="0" t="n">
        <f aca="false">(C683-E683)/Setup!$B$17</f>
        <v>5.52683095708729</v>
      </c>
      <c r="E683" s="0" t="n">
        <f aca="false">SUMPRODUCT('5N inverse'!$A$3:$Y$3,'5N mesh'!$B$37:$Z$37,$E682:$AC682)+'5N inverse'!$A$3*$C683/Setup!$B$17+INDEX('5N inverse'!$A$3:$Y$3,1,'5N mesh'!$B$7+1)*Setup!$B$22</f>
        <v>21.7507782461183</v>
      </c>
      <c r="F683" s="0" t="n">
        <f aca="false">SUMPRODUCT('5N inverse'!$A$4:$Y$4,'5N mesh'!$B$37:$Z$37,$E682:$AC682)+'5N inverse'!$A$4*$C683/Setup!$B$17+INDEX('5N inverse'!$A$4:$Y$4,1,'5N mesh'!$B$7+1)*Setup!$B$22</f>
        <v>20.6356073678918</v>
      </c>
      <c r="G683" s="0" t="n">
        <f aca="false">SUMPRODUCT('5N inverse'!$A$5:$Y$5,'5N mesh'!$B$37:$Z$37,$E682:$AC682)+'5N inverse'!$A$5*$C683/Setup!$B$17+INDEX('5N inverse'!$A$5:$Y$5,1,'5N mesh'!$B$7+1)*Setup!$B$22</f>
        <v>18.4052656114387</v>
      </c>
      <c r="H683" s="0" t="n">
        <f aca="false">SUMPRODUCT('5N inverse'!$A$6:$Y$6,'5N mesh'!$B$37:$Z$37,$E682:$AC682)+'5N inverse'!$A$6*$C683/Setup!$B$17+INDEX('5N inverse'!$A$6:$Y$6,1,'5N mesh'!$B$7+1)*Setup!$B$22</f>
        <v>16.1749238549856</v>
      </c>
      <c r="I683" s="0" t="n">
        <f aca="false">SUMPRODUCT('5N inverse'!$A$7:$Y$7,'5N mesh'!$B$37:$Z$37,$E682:$AC682)+'5N inverse'!$A$7*$C683/Setup!$B$17+INDEX('5N inverse'!$A$7:$Y$7,1,'5N mesh'!$B$7+1)*Setup!$B$22</f>
        <v>15.0597529767591</v>
      </c>
      <c r="J683" s="0" t="n">
        <f aca="false">SUMPRODUCT('5N inverse'!$A$8:$Y$8,'5N mesh'!$B$37:$Z$37,$E682:$AC682)+'5N inverse'!$A$8*$C683/Setup!$B$17+INDEX('5N inverse'!$A$8:$Y$8,1,'5N mesh'!$B$7+1)*Setup!$B$22</f>
        <v>0</v>
      </c>
      <c r="K683" s="0" t="n">
        <f aca="false">SUMPRODUCT('5N inverse'!$A$9:$Y$9,'5N mesh'!$B$37:$Z$37,$E682:$AC682)+'5N inverse'!$A$9*$C683/Setup!$B$17+INDEX('5N inverse'!$A$9:$Y$9,1,'5N mesh'!$B$7+1)*Setup!$B$22</f>
        <v>0</v>
      </c>
      <c r="L683" s="0" t="n">
        <f aca="false">SUMPRODUCT('5N inverse'!$A$10:$Y$10,'5N mesh'!$B$37:$Z$37,$E682:$AC682)+'5N inverse'!$A$10*$C683/Setup!$B$17+INDEX('5N inverse'!$A$10:$Y$10,1,'5N mesh'!$B$7+1)*Setup!$B$22</f>
        <v>0</v>
      </c>
      <c r="M683" s="0" t="n">
        <f aca="false">SUMPRODUCT('5N inverse'!$A$11:$Y$11,'5N mesh'!$B$37:$Z$37,$E682:$AC682)+'5N inverse'!$A$11*$C683/Setup!$B$17+INDEX('5N inverse'!$A$11:$Y$11,1,'5N mesh'!$B$7+1)*Setup!$B$22</f>
        <v>0</v>
      </c>
      <c r="N683" s="0" t="n">
        <f aca="false">SUMPRODUCT('5N inverse'!$A$12:$Y$12,'5N mesh'!$B$37:$Z$37,$E682:$AC682)+'5N inverse'!$A$12*$C683/Setup!$B$17+INDEX('5N inverse'!$A$12:$Y$12,1,'5N mesh'!$B$7+1)*Setup!$B$22</f>
        <v>0</v>
      </c>
      <c r="O683" s="0" t="n">
        <f aca="false">SUMPRODUCT('5N inverse'!$A$13:$Y$13,'5N mesh'!$B$37:$Z$37,$E682:$AC682)+'5N inverse'!$A$13*$C683/Setup!$B$17+INDEX('5N inverse'!$A$13:$Y$13,1,'5N mesh'!$B$7+1)*Setup!$B$22</f>
        <v>0</v>
      </c>
      <c r="P683" s="0" t="n">
        <f aca="false">SUMPRODUCT('5N inverse'!$A$14:$Y$14,'5N mesh'!$B$37:$Z$37,$E682:$AC682)+'5N inverse'!$A$14*$C683/Setup!$B$17+INDEX('5N inverse'!$A$14:$Y$14,1,'5N mesh'!$B$7+1)*Setup!$B$22</f>
        <v>0</v>
      </c>
      <c r="Q683" s="0" t="n">
        <f aca="false">SUMPRODUCT('5N inverse'!$A$15:$Y$15,'5N mesh'!$B$37:$Z$37,$E682:$AC682)+'5N inverse'!$A$15*$C683/Setup!$B$17+INDEX('5N inverse'!$A$15:$Y$15,1,'5N mesh'!$B$7+1)*Setup!$B$22</f>
        <v>0</v>
      </c>
      <c r="R683" s="0" t="n">
        <f aca="false">SUMPRODUCT('5N inverse'!$A$16:$Y$16,'5N mesh'!$B$37:$Z$37,$E682:$AC682)+'5N inverse'!$A$16*$C683/Setup!$B$17+INDEX('5N inverse'!$A$16:$Y$16,1,'5N mesh'!$B$7+1)*Setup!$B$22</f>
        <v>0</v>
      </c>
      <c r="S683" s="0" t="n">
        <f aca="false">SUMPRODUCT('5N inverse'!$A$17:$Y$17,'5N mesh'!$B$37:$Z$37,$E682:$AC682)+'5N inverse'!$A$17*$C683/Setup!$B$17+INDEX('5N inverse'!$A$17:$Y$17,1,'5N mesh'!$B$7+1)*Setup!$B$22</f>
        <v>0</v>
      </c>
      <c r="T683" s="0" t="n">
        <f aca="false">SUMPRODUCT('5N inverse'!$A$18:$Y$18,'5N mesh'!$B$37:$Z$37,$E682:$AC682)+'5N inverse'!$A$18*$C683/Setup!$B$17+INDEX('5N inverse'!$A$18:$Y$18,1,'5N mesh'!$B$7+1)*Setup!$B$22</f>
        <v>0</v>
      </c>
      <c r="U683" s="0" t="n">
        <f aca="false">SUMPRODUCT('5N inverse'!$A$19:$Y$19,'5N mesh'!$B$37:$Z$37,$E682:$AC682)+'5N inverse'!$A$19*$C683/Setup!$B$17+INDEX('5N inverse'!$A$19:$Y$19,1,'5N mesh'!$B$7+1)*Setup!$B$22</f>
        <v>0</v>
      </c>
      <c r="V683" s="0" t="n">
        <f aca="false">SUMPRODUCT('5N inverse'!$A$20:$Y$20,'5N mesh'!$B$37:$Z$37,$E682:$AC682)+'5N inverse'!$A$20*$C683/Setup!$B$17+INDEX('5N inverse'!$A$20:$Y$20,1,'5N mesh'!$B$7+1)*Setup!$B$22</f>
        <v>0</v>
      </c>
      <c r="W683" s="0" t="n">
        <f aca="false">SUMPRODUCT('5N inverse'!$A$21:$Y$21,'5N mesh'!$B$37:$Z$37,$E682:$AC682)+'5N inverse'!$A$21*$C683/Setup!$B$17+INDEX('5N inverse'!$A$21:$Y$21,1,'5N mesh'!$B$7+1)*Setup!$B$22</f>
        <v>0</v>
      </c>
      <c r="X683" s="0" t="n">
        <f aca="false">SUMPRODUCT('5N inverse'!$A$22:$Y$22,'5N mesh'!$B$37:$Z$37,$E682:$AC682)+'5N inverse'!$A$22*$C683/Setup!$B$17+INDEX('5N inverse'!$A$22:$Y$22,1,'5N mesh'!$B$7+1)*Setup!$B$22</f>
        <v>0</v>
      </c>
      <c r="Y683" s="0" t="n">
        <f aca="false">SUMPRODUCT('5N inverse'!$A$23:$Y$23,'5N mesh'!$B$37:$Z$37,$E682:$AC682)+'5N inverse'!$A$23*$C683/Setup!$B$17+INDEX('5N inverse'!$A$23:$Y$23,1,'5N mesh'!$B$7+1)*Setup!$B$22</f>
        <v>0</v>
      </c>
      <c r="Z683" s="0" t="n">
        <f aca="false">SUMPRODUCT('5N inverse'!$A$24:$Y$24,'5N mesh'!$B$37:$Z$37,$E682:$AC682)+'5N inverse'!$A$24*$C683/Setup!$B$17+INDEX('5N inverse'!$A$24:$Y$24,1,'5N mesh'!$B$7+1)*Setup!$B$22</f>
        <v>0</v>
      </c>
      <c r="AA683" s="0" t="n">
        <f aca="false">SUMPRODUCT('5N inverse'!$A$25:$Y$25,'5N mesh'!$B$37:$Z$37,$E682:$AC682)+'5N inverse'!$A$25*$C683/Setup!$B$17+INDEX('5N inverse'!$A$25:$Y$25,1,'5N mesh'!$B$7+1)*Setup!$B$22</f>
        <v>0</v>
      </c>
      <c r="AB683" s="0" t="n">
        <f aca="false">SUMPRODUCT('5N inverse'!$A$26:$Y$26,'5N mesh'!$B$37:$Z$37,$E682:$AC682)+'5N inverse'!$A$26*$C683/Setup!$B$17+INDEX('5N inverse'!$A$26:$Y$26,1,'5N mesh'!$B$7+1)*Setup!$B$22</f>
        <v>0</v>
      </c>
      <c r="AC683" s="0" t="n">
        <f aca="false">SUMPRODUCT('5N inverse'!$A$27:$Y$27,'5N mesh'!$B$37:$Z$37,$E682:$AC682)+'5N inverse'!$A$27*$C683/Setup!$B$17+INDEX('5N inverse'!$A$27:$Y$27,1,'5N mesh'!$B$7+1)*Setup!$B$22</f>
        <v>0</v>
      </c>
    </row>
    <row r="684" customFormat="false" ht="15" hidden="false" customHeight="false" outlineLevel="0" collapsed="false">
      <c r="A684" s="0" t="n">
        <v>679</v>
      </c>
      <c r="B684" s="0" t="n">
        <f aca="false">A684*Setup!$B$11/3600</f>
        <v>56.5833333333333</v>
      </c>
      <c r="C684" s="0" t="n">
        <f aca="false">Setup!$B$7+Setup!$B$8*COS(2*PI()*(B684-Setup!$B$9)/24)</f>
        <v>22.5502478468652</v>
      </c>
      <c r="D684" s="0" t="n">
        <f aca="false">(C684-E684)/Setup!$B$17</f>
        <v>6.08877317277712</v>
      </c>
      <c r="E684" s="0" t="n">
        <f aca="false">SUMPRODUCT('5N inverse'!$A$3:$Y$3,'5N mesh'!$B$37:$Z$37,$E683:$AC683)+'5N inverse'!$A$3*$C684/Setup!$B$17+INDEX('5N inverse'!$A$3:$Y$3,1,'5N mesh'!$B$7+1)*Setup!$B$22</f>
        <v>21.7587073344042</v>
      </c>
      <c r="F684" s="0" t="n">
        <f aca="false">SUMPRODUCT('5N inverse'!$A$4:$Y$4,'5N mesh'!$B$37:$Z$37,$E683:$AC683)+'5N inverse'!$A$4*$C684/Setup!$B$17+INDEX('5N inverse'!$A$4:$Y$4,1,'5N mesh'!$B$7+1)*Setup!$B$22</f>
        <v>20.6421990956887</v>
      </c>
      <c r="G684" s="0" t="n">
        <f aca="false">SUMPRODUCT('5N inverse'!$A$5:$Y$5,'5N mesh'!$B$37:$Z$37,$E683:$AC683)+'5N inverse'!$A$5*$C684/Setup!$B$17+INDEX('5N inverse'!$A$5:$Y$5,1,'5N mesh'!$B$7+1)*Setup!$B$22</f>
        <v>18.4091826182577</v>
      </c>
      <c r="H684" s="0" t="n">
        <f aca="false">SUMPRODUCT('5N inverse'!$A$6:$Y$6,'5N mesh'!$B$37:$Z$37,$E683:$AC683)+'5N inverse'!$A$6*$C684/Setup!$B$17+INDEX('5N inverse'!$A$6:$Y$6,1,'5N mesh'!$B$7+1)*Setup!$B$22</f>
        <v>16.1761661408267</v>
      </c>
      <c r="I684" s="0" t="n">
        <f aca="false">SUMPRODUCT('5N inverse'!$A$7:$Y$7,'5N mesh'!$B$37:$Z$37,$E683:$AC683)+'5N inverse'!$A$7*$C684/Setup!$B$17+INDEX('5N inverse'!$A$7:$Y$7,1,'5N mesh'!$B$7+1)*Setup!$B$22</f>
        <v>15.0596579021112</v>
      </c>
      <c r="J684" s="0" t="n">
        <f aca="false">SUMPRODUCT('5N inverse'!$A$8:$Y$8,'5N mesh'!$B$37:$Z$37,$E683:$AC683)+'5N inverse'!$A$8*$C684/Setup!$B$17+INDEX('5N inverse'!$A$8:$Y$8,1,'5N mesh'!$B$7+1)*Setup!$B$22</f>
        <v>0</v>
      </c>
      <c r="K684" s="0" t="n">
        <f aca="false">SUMPRODUCT('5N inverse'!$A$9:$Y$9,'5N mesh'!$B$37:$Z$37,$E683:$AC683)+'5N inverse'!$A$9*$C684/Setup!$B$17+INDEX('5N inverse'!$A$9:$Y$9,1,'5N mesh'!$B$7+1)*Setup!$B$22</f>
        <v>0</v>
      </c>
      <c r="L684" s="0" t="n">
        <f aca="false">SUMPRODUCT('5N inverse'!$A$10:$Y$10,'5N mesh'!$B$37:$Z$37,$E683:$AC683)+'5N inverse'!$A$10*$C684/Setup!$B$17+INDEX('5N inverse'!$A$10:$Y$10,1,'5N mesh'!$B$7+1)*Setup!$B$22</f>
        <v>0</v>
      </c>
      <c r="M684" s="0" t="n">
        <f aca="false">SUMPRODUCT('5N inverse'!$A$11:$Y$11,'5N mesh'!$B$37:$Z$37,$E683:$AC683)+'5N inverse'!$A$11*$C684/Setup!$B$17+INDEX('5N inverse'!$A$11:$Y$11,1,'5N mesh'!$B$7+1)*Setup!$B$22</f>
        <v>0</v>
      </c>
      <c r="N684" s="0" t="n">
        <f aca="false">SUMPRODUCT('5N inverse'!$A$12:$Y$12,'5N mesh'!$B$37:$Z$37,$E683:$AC683)+'5N inverse'!$A$12*$C684/Setup!$B$17+INDEX('5N inverse'!$A$12:$Y$12,1,'5N mesh'!$B$7+1)*Setup!$B$22</f>
        <v>0</v>
      </c>
      <c r="O684" s="0" t="n">
        <f aca="false">SUMPRODUCT('5N inverse'!$A$13:$Y$13,'5N mesh'!$B$37:$Z$37,$E683:$AC683)+'5N inverse'!$A$13*$C684/Setup!$B$17+INDEX('5N inverse'!$A$13:$Y$13,1,'5N mesh'!$B$7+1)*Setup!$B$22</f>
        <v>0</v>
      </c>
      <c r="P684" s="0" t="n">
        <f aca="false">SUMPRODUCT('5N inverse'!$A$14:$Y$14,'5N mesh'!$B$37:$Z$37,$E683:$AC683)+'5N inverse'!$A$14*$C684/Setup!$B$17+INDEX('5N inverse'!$A$14:$Y$14,1,'5N mesh'!$B$7+1)*Setup!$B$22</f>
        <v>0</v>
      </c>
      <c r="Q684" s="0" t="n">
        <f aca="false">SUMPRODUCT('5N inverse'!$A$15:$Y$15,'5N mesh'!$B$37:$Z$37,$E683:$AC683)+'5N inverse'!$A$15*$C684/Setup!$B$17+INDEX('5N inverse'!$A$15:$Y$15,1,'5N mesh'!$B$7+1)*Setup!$B$22</f>
        <v>0</v>
      </c>
      <c r="R684" s="0" t="n">
        <f aca="false">SUMPRODUCT('5N inverse'!$A$16:$Y$16,'5N mesh'!$B$37:$Z$37,$E683:$AC683)+'5N inverse'!$A$16*$C684/Setup!$B$17+INDEX('5N inverse'!$A$16:$Y$16,1,'5N mesh'!$B$7+1)*Setup!$B$22</f>
        <v>0</v>
      </c>
      <c r="S684" s="0" t="n">
        <f aca="false">SUMPRODUCT('5N inverse'!$A$17:$Y$17,'5N mesh'!$B$37:$Z$37,$E683:$AC683)+'5N inverse'!$A$17*$C684/Setup!$B$17+INDEX('5N inverse'!$A$17:$Y$17,1,'5N mesh'!$B$7+1)*Setup!$B$22</f>
        <v>0</v>
      </c>
      <c r="T684" s="0" t="n">
        <f aca="false">SUMPRODUCT('5N inverse'!$A$18:$Y$18,'5N mesh'!$B$37:$Z$37,$E683:$AC683)+'5N inverse'!$A$18*$C684/Setup!$B$17+INDEX('5N inverse'!$A$18:$Y$18,1,'5N mesh'!$B$7+1)*Setup!$B$22</f>
        <v>0</v>
      </c>
      <c r="U684" s="0" t="n">
        <f aca="false">SUMPRODUCT('5N inverse'!$A$19:$Y$19,'5N mesh'!$B$37:$Z$37,$E683:$AC683)+'5N inverse'!$A$19*$C684/Setup!$B$17+INDEX('5N inverse'!$A$19:$Y$19,1,'5N mesh'!$B$7+1)*Setup!$B$22</f>
        <v>0</v>
      </c>
      <c r="V684" s="0" t="n">
        <f aca="false">SUMPRODUCT('5N inverse'!$A$20:$Y$20,'5N mesh'!$B$37:$Z$37,$E683:$AC683)+'5N inverse'!$A$20*$C684/Setup!$B$17+INDEX('5N inverse'!$A$20:$Y$20,1,'5N mesh'!$B$7+1)*Setup!$B$22</f>
        <v>0</v>
      </c>
      <c r="W684" s="0" t="n">
        <f aca="false">SUMPRODUCT('5N inverse'!$A$21:$Y$21,'5N mesh'!$B$37:$Z$37,$E683:$AC683)+'5N inverse'!$A$21*$C684/Setup!$B$17+INDEX('5N inverse'!$A$21:$Y$21,1,'5N mesh'!$B$7+1)*Setup!$B$22</f>
        <v>0</v>
      </c>
      <c r="X684" s="0" t="n">
        <f aca="false">SUMPRODUCT('5N inverse'!$A$22:$Y$22,'5N mesh'!$B$37:$Z$37,$E683:$AC683)+'5N inverse'!$A$22*$C684/Setup!$B$17+INDEX('5N inverse'!$A$22:$Y$22,1,'5N mesh'!$B$7+1)*Setup!$B$22</f>
        <v>0</v>
      </c>
      <c r="Y684" s="0" t="n">
        <f aca="false">SUMPRODUCT('5N inverse'!$A$23:$Y$23,'5N mesh'!$B$37:$Z$37,$E683:$AC683)+'5N inverse'!$A$23*$C684/Setup!$B$17+INDEX('5N inverse'!$A$23:$Y$23,1,'5N mesh'!$B$7+1)*Setup!$B$22</f>
        <v>0</v>
      </c>
      <c r="Z684" s="0" t="n">
        <f aca="false">SUMPRODUCT('5N inverse'!$A$24:$Y$24,'5N mesh'!$B$37:$Z$37,$E683:$AC683)+'5N inverse'!$A$24*$C684/Setup!$B$17+INDEX('5N inverse'!$A$24:$Y$24,1,'5N mesh'!$B$7+1)*Setup!$B$22</f>
        <v>0</v>
      </c>
      <c r="AA684" s="0" t="n">
        <f aca="false">SUMPRODUCT('5N inverse'!$A$25:$Y$25,'5N mesh'!$B$37:$Z$37,$E683:$AC683)+'5N inverse'!$A$25*$C684/Setup!$B$17+INDEX('5N inverse'!$A$25:$Y$25,1,'5N mesh'!$B$7+1)*Setup!$B$22</f>
        <v>0</v>
      </c>
      <c r="AB684" s="0" t="n">
        <f aca="false">SUMPRODUCT('5N inverse'!$A$26:$Y$26,'5N mesh'!$B$37:$Z$37,$E683:$AC683)+'5N inverse'!$A$26*$C684/Setup!$B$17+INDEX('5N inverse'!$A$26:$Y$26,1,'5N mesh'!$B$7+1)*Setup!$B$22</f>
        <v>0</v>
      </c>
      <c r="AC684" s="0" t="n">
        <f aca="false">SUMPRODUCT('5N inverse'!$A$27:$Y$27,'5N mesh'!$B$37:$Z$37,$E683:$AC683)+'5N inverse'!$A$27*$C684/Setup!$B$17+INDEX('5N inverse'!$A$27:$Y$27,1,'5N mesh'!$B$7+1)*Setup!$B$22</f>
        <v>0</v>
      </c>
    </row>
    <row r="685" customFormat="false" ht="15" hidden="false" customHeight="false" outlineLevel="0" collapsed="false">
      <c r="A685" s="0" t="n">
        <v>680</v>
      </c>
      <c r="B685" s="0" t="n">
        <f aca="false">A685*Setup!$B$11/3600</f>
        <v>56.6666666666667</v>
      </c>
      <c r="C685" s="0" t="n">
        <f aca="false">Setup!$B$7+Setup!$B$8*COS(2*PI()*(B685-Setup!$B$9)/24)</f>
        <v>22.6319194266973</v>
      </c>
      <c r="D685" s="0" t="n">
        <f aca="false">(C685-E685)/Setup!$B$17</f>
        <v>6.64870867777054</v>
      </c>
      <c r="E685" s="0" t="n">
        <f aca="false">SUMPRODUCT('5N inverse'!$A$3:$Y$3,'5N mesh'!$B$37:$Z$37,$E684:$AC684)+'5N inverse'!$A$3*$C685/Setup!$B$17+INDEX('5N inverse'!$A$3:$Y$3,1,'5N mesh'!$B$7+1)*Setup!$B$22</f>
        <v>21.7675872985872</v>
      </c>
      <c r="F685" s="0" t="n">
        <f aca="false">SUMPRODUCT('5N inverse'!$A$4:$Y$4,'5N mesh'!$B$37:$Z$37,$E684:$AC684)+'5N inverse'!$A$4*$C685/Setup!$B$17+INDEX('5N inverse'!$A$4:$Y$4,1,'5N mesh'!$B$7+1)*Setup!$B$22</f>
        <v>20.6495843910598</v>
      </c>
      <c r="G685" s="0" t="n">
        <f aca="false">SUMPRODUCT('5N inverse'!$A$5:$Y$5,'5N mesh'!$B$37:$Z$37,$E684:$AC684)+'5N inverse'!$A$5*$C685/Setup!$B$17+INDEX('5N inverse'!$A$5:$Y$5,1,'5N mesh'!$B$7+1)*Setup!$B$22</f>
        <v>18.4135785760051</v>
      </c>
      <c r="H685" s="0" t="n">
        <f aca="false">SUMPRODUCT('5N inverse'!$A$6:$Y$6,'5N mesh'!$B$37:$Z$37,$E684:$AC684)+'5N inverse'!$A$6*$C685/Setup!$B$17+INDEX('5N inverse'!$A$6:$Y$6,1,'5N mesh'!$B$7+1)*Setup!$B$22</f>
        <v>16.1775727609504</v>
      </c>
      <c r="I685" s="0" t="n">
        <f aca="false">SUMPRODUCT('5N inverse'!$A$7:$Y$7,'5N mesh'!$B$37:$Z$37,$E684:$AC684)+'5N inverse'!$A$7*$C685/Setup!$B$17+INDEX('5N inverse'!$A$7:$Y$7,1,'5N mesh'!$B$7+1)*Setup!$B$22</f>
        <v>15.059569853423</v>
      </c>
      <c r="J685" s="0" t="n">
        <f aca="false">SUMPRODUCT('5N inverse'!$A$8:$Y$8,'5N mesh'!$B$37:$Z$37,$E684:$AC684)+'5N inverse'!$A$8*$C685/Setup!$B$17+INDEX('5N inverse'!$A$8:$Y$8,1,'5N mesh'!$B$7+1)*Setup!$B$22</f>
        <v>0</v>
      </c>
      <c r="K685" s="0" t="n">
        <f aca="false">SUMPRODUCT('5N inverse'!$A$9:$Y$9,'5N mesh'!$B$37:$Z$37,$E684:$AC684)+'5N inverse'!$A$9*$C685/Setup!$B$17+INDEX('5N inverse'!$A$9:$Y$9,1,'5N mesh'!$B$7+1)*Setup!$B$22</f>
        <v>0</v>
      </c>
      <c r="L685" s="0" t="n">
        <f aca="false">SUMPRODUCT('5N inverse'!$A$10:$Y$10,'5N mesh'!$B$37:$Z$37,$E684:$AC684)+'5N inverse'!$A$10*$C685/Setup!$B$17+INDEX('5N inverse'!$A$10:$Y$10,1,'5N mesh'!$B$7+1)*Setup!$B$22</f>
        <v>0</v>
      </c>
      <c r="M685" s="0" t="n">
        <f aca="false">SUMPRODUCT('5N inverse'!$A$11:$Y$11,'5N mesh'!$B$37:$Z$37,$E684:$AC684)+'5N inverse'!$A$11*$C685/Setup!$B$17+INDEX('5N inverse'!$A$11:$Y$11,1,'5N mesh'!$B$7+1)*Setup!$B$22</f>
        <v>0</v>
      </c>
      <c r="N685" s="0" t="n">
        <f aca="false">SUMPRODUCT('5N inverse'!$A$12:$Y$12,'5N mesh'!$B$37:$Z$37,$E684:$AC684)+'5N inverse'!$A$12*$C685/Setup!$B$17+INDEX('5N inverse'!$A$12:$Y$12,1,'5N mesh'!$B$7+1)*Setup!$B$22</f>
        <v>0</v>
      </c>
      <c r="O685" s="0" t="n">
        <f aca="false">SUMPRODUCT('5N inverse'!$A$13:$Y$13,'5N mesh'!$B$37:$Z$37,$E684:$AC684)+'5N inverse'!$A$13*$C685/Setup!$B$17+INDEX('5N inverse'!$A$13:$Y$13,1,'5N mesh'!$B$7+1)*Setup!$B$22</f>
        <v>0</v>
      </c>
      <c r="P685" s="0" t="n">
        <f aca="false">SUMPRODUCT('5N inverse'!$A$14:$Y$14,'5N mesh'!$B$37:$Z$37,$E684:$AC684)+'5N inverse'!$A$14*$C685/Setup!$B$17+INDEX('5N inverse'!$A$14:$Y$14,1,'5N mesh'!$B$7+1)*Setup!$B$22</f>
        <v>0</v>
      </c>
      <c r="Q685" s="0" t="n">
        <f aca="false">SUMPRODUCT('5N inverse'!$A$15:$Y$15,'5N mesh'!$B$37:$Z$37,$E684:$AC684)+'5N inverse'!$A$15*$C685/Setup!$B$17+INDEX('5N inverse'!$A$15:$Y$15,1,'5N mesh'!$B$7+1)*Setup!$B$22</f>
        <v>0</v>
      </c>
      <c r="R685" s="0" t="n">
        <f aca="false">SUMPRODUCT('5N inverse'!$A$16:$Y$16,'5N mesh'!$B$37:$Z$37,$E684:$AC684)+'5N inverse'!$A$16*$C685/Setup!$B$17+INDEX('5N inverse'!$A$16:$Y$16,1,'5N mesh'!$B$7+1)*Setup!$B$22</f>
        <v>0</v>
      </c>
      <c r="S685" s="0" t="n">
        <f aca="false">SUMPRODUCT('5N inverse'!$A$17:$Y$17,'5N mesh'!$B$37:$Z$37,$E684:$AC684)+'5N inverse'!$A$17*$C685/Setup!$B$17+INDEX('5N inverse'!$A$17:$Y$17,1,'5N mesh'!$B$7+1)*Setup!$B$22</f>
        <v>0</v>
      </c>
      <c r="T685" s="0" t="n">
        <f aca="false">SUMPRODUCT('5N inverse'!$A$18:$Y$18,'5N mesh'!$B$37:$Z$37,$E684:$AC684)+'5N inverse'!$A$18*$C685/Setup!$B$17+INDEX('5N inverse'!$A$18:$Y$18,1,'5N mesh'!$B$7+1)*Setup!$B$22</f>
        <v>0</v>
      </c>
      <c r="U685" s="0" t="n">
        <f aca="false">SUMPRODUCT('5N inverse'!$A$19:$Y$19,'5N mesh'!$B$37:$Z$37,$E684:$AC684)+'5N inverse'!$A$19*$C685/Setup!$B$17+INDEX('5N inverse'!$A$19:$Y$19,1,'5N mesh'!$B$7+1)*Setup!$B$22</f>
        <v>0</v>
      </c>
      <c r="V685" s="0" t="n">
        <f aca="false">SUMPRODUCT('5N inverse'!$A$20:$Y$20,'5N mesh'!$B$37:$Z$37,$E684:$AC684)+'5N inverse'!$A$20*$C685/Setup!$B$17+INDEX('5N inverse'!$A$20:$Y$20,1,'5N mesh'!$B$7+1)*Setup!$B$22</f>
        <v>0</v>
      </c>
      <c r="W685" s="0" t="n">
        <f aca="false">SUMPRODUCT('5N inverse'!$A$21:$Y$21,'5N mesh'!$B$37:$Z$37,$E684:$AC684)+'5N inverse'!$A$21*$C685/Setup!$B$17+INDEX('5N inverse'!$A$21:$Y$21,1,'5N mesh'!$B$7+1)*Setup!$B$22</f>
        <v>0</v>
      </c>
      <c r="X685" s="0" t="n">
        <f aca="false">SUMPRODUCT('5N inverse'!$A$22:$Y$22,'5N mesh'!$B$37:$Z$37,$E684:$AC684)+'5N inverse'!$A$22*$C685/Setup!$B$17+INDEX('5N inverse'!$A$22:$Y$22,1,'5N mesh'!$B$7+1)*Setup!$B$22</f>
        <v>0</v>
      </c>
      <c r="Y685" s="0" t="n">
        <f aca="false">SUMPRODUCT('5N inverse'!$A$23:$Y$23,'5N mesh'!$B$37:$Z$37,$E684:$AC684)+'5N inverse'!$A$23*$C685/Setup!$B$17+INDEX('5N inverse'!$A$23:$Y$23,1,'5N mesh'!$B$7+1)*Setup!$B$22</f>
        <v>0</v>
      </c>
      <c r="Z685" s="0" t="n">
        <f aca="false">SUMPRODUCT('5N inverse'!$A$24:$Y$24,'5N mesh'!$B$37:$Z$37,$E684:$AC684)+'5N inverse'!$A$24*$C685/Setup!$B$17+INDEX('5N inverse'!$A$24:$Y$24,1,'5N mesh'!$B$7+1)*Setup!$B$22</f>
        <v>0</v>
      </c>
      <c r="AA685" s="0" t="n">
        <f aca="false">SUMPRODUCT('5N inverse'!$A$25:$Y$25,'5N mesh'!$B$37:$Z$37,$E684:$AC684)+'5N inverse'!$A$25*$C685/Setup!$B$17+INDEX('5N inverse'!$A$25:$Y$25,1,'5N mesh'!$B$7+1)*Setup!$B$22</f>
        <v>0</v>
      </c>
      <c r="AB685" s="0" t="n">
        <f aca="false">SUMPRODUCT('5N inverse'!$A$26:$Y$26,'5N mesh'!$B$37:$Z$37,$E684:$AC684)+'5N inverse'!$A$26*$C685/Setup!$B$17+INDEX('5N inverse'!$A$26:$Y$26,1,'5N mesh'!$B$7+1)*Setup!$B$22</f>
        <v>0</v>
      </c>
      <c r="AC685" s="0" t="n">
        <f aca="false">SUMPRODUCT('5N inverse'!$A$27:$Y$27,'5N mesh'!$B$37:$Z$37,$E684:$AC684)+'5N inverse'!$A$27*$C685/Setup!$B$17+INDEX('5N inverse'!$A$27:$Y$27,1,'5N mesh'!$B$7+1)*Setup!$B$22</f>
        <v>0</v>
      </c>
    </row>
    <row r="686" customFormat="false" ht="15" hidden="false" customHeight="false" outlineLevel="0" collapsed="false">
      <c r="A686" s="0" t="n">
        <v>681</v>
      </c>
      <c r="B686" s="0" t="n">
        <f aca="false">A686*Setup!$B$11/3600</f>
        <v>56.75</v>
      </c>
      <c r="C686" s="0" t="n">
        <f aca="false">Setup!$B$7+Setup!$B$8*COS(2*PI()*(B686-Setup!$B$9)/24)</f>
        <v>22.7142421387874</v>
      </c>
      <c r="D686" s="0" t="n">
        <f aca="false">(C686-E686)/Setup!$B$17</f>
        <v>7.2063709000382</v>
      </c>
      <c r="E686" s="0" t="n">
        <f aca="false">SUMPRODUCT('5N inverse'!$A$3:$Y$3,'5N mesh'!$B$37:$Z$37,$E685:$AC685)+'5N inverse'!$A$3*$C686/Setup!$B$17+INDEX('5N inverse'!$A$3:$Y$3,1,'5N mesh'!$B$7+1)*Setup!$B$22</f>
        <v>21.7774139217824</v>
      </c>
      <c r="F686" s="0" t="n">
        <f aca="false">SUMPRODUCT('5N inverse'!$A$4:$Y$4,'5N mesh'!$B$37:$Z$37,$E685:$AC685)+'5N inverse'!$A$4*$C686/Setup!$B$17+INDEX('5N inverse'!$A$4:$Y$4,1,'5N mesh'!$B$7+1)*Setup!$B$22</f>
        <v>20.6577597469384</v>
      </c>
      <c r="G686" s="0" t="n">
        <f aca="false">SUMPRODUCT('5N inverse'!$A$5:$Y$5,'5N mesh'!$B$37:$Z$37,$E685:$AC685)+'5N inverse'!$A$5*$C686/Setup!$B$17+INDEX('5N inverse'!$A$5:$Y$5,1,'5N mesh'!$B$7+1)*Setup!$B$22</f>
        <v>18.4184513972505</v>
      </c>
      <c r="H686" s="0" t="n">
        <f aca="false">SUMPRODUCT('5N inverse'!$A$6:$Y$6,'5N mesh'!$B$37:$Z$37,$E685:$AC685)+'5N inverse'!$A$6*$C686/Setup!$B$17+INDEX('5N inverse'!$A$6:$Y$6,1,'5N mesh'!$B$7+1)*Setup!$B$22</f>
        <v>16.1791430475626</v>
      </c>
      <c r="I686" s="0" t="n">
        <f aca="false">SUMPRODUCT('5N inverse'!$A$7:$Y$7,'5N mesh'!$B$37:$Z$37,$E685:$AC685)+'5N inverse'!$A$7*$C686/Setup!$B$17+INDEX('5N inverse'!$A$7:$Y$7,1,'5N mesh'!$B$7+1)*Setup!$B$22</f>
        <v>15.0594888727187</v>
      </c>
      <c r="J686" s="0" t="n">
        <f aca="false">SUMPRODUCT('5N inverse'!$A$8:$Y$8,'5N mesh'!$B$37:$Z$37,$E685:$AC685)+'5N inverse'!$A$8*$C686/Setup!$B$17+INDEX('5N inverse'!$A$8:$Y$8,1,'5N mesh'!$B$7+1)*Setup!$B$22</f>
        <v>0</v>
      </c>
      <c r="K686" s="0" t="n">
        <f aca="false">SUMPRODUCT('5N inverse'!$A$9:$Y$9,'5N mesh'!$B$37:$Z$37,$E685:$AC685)+'5N inverse'!$A$9*$C686/Setup!$B$17+INDEX('5N inverse'!$A$9:$Y$9,1,'5N mesh'!$B$7+1)*Setup!$B$22</f>
        <v>0</v>
      </c>
      <c r="L686" s="0" t="n">
        <f aca="false">SUMPRODUCT('5N inverse'!$A$10:$Y$10,'5N mesh'!$B$37:$Z$37,$E685:$AC685)+'5N inverse'!$A$10*$C686/Setup!$B$17+INDEX('5N inverse'!$A$10:$Y$10,1,'5N mesh'!$B$7+1)*Setup!$B$22</f>
        <v>0</v>
      </c>
      <c r="M686" s="0" t="n">
        <f aca="false">SUMPRODUCT('5N inverse'!$A$11:$Y$11,'5N mesh'!$B$37:$Z$37,$E685:$AC685)+'5N inverse'!$A$11*$C686/Setup!$B$17+INDEX('5N inverse'!$A$11:$Y$11,1,'5N mesh'!$B$7+1)*Setup!$B$22</f>
        <v>0</v>
      </c>
      <c r="N686" s="0" t="n">
        <f aca="false">SUMPRODUCT('5N inverse'!$A$12:$Y$12,'5N mesh'!$B$37:$Z$37,$E685:$AC685)+'5N inverse'!$A$12*$C686/Setup!$B$17+INDEX('5N inverse'!$A$12:$Y$12,1,'5N mesh'!$B$7+1)*Setup!$B$22</f>
        <v>0</v>
      </c>
      <c r="O686" s="0" t="n">
        <f aca="false">SUMPRODUCT('5N inverse'!$A$13:$Y$13,'5N mesh'!$B$37:$Z$37,$E685:$AC685)+'5N inverse'!$A$13*$C686/Setup!$B$17+INDEX('5N inverse'!$A$13:$Y$13,1,'5N mesh'!$B$7+1)*Setup!$B$22</f>
        <v>0</v>
      </c>
      <c r="P686" s="0" t="n">
        <f aca="false">SUMPRODUCT('5N inverse'!$A$14:$Y$14,'5N mesh'!$B$37:$Z$37,$E685:$AC685)+'5N inverse'!$A$14*$C686/Setup!$B$17+INDEX('5N inverse'!$A$14:$Y$14,1,'5N mesh'!$B$7+1)*Setup!$B$22</f>
        <v>0</v>
      </c>
      <c r="Q686" s="0" t="n">
        <f aca="false">SUMPRODUCT('5N inverse'!$A$15:$Y$15,'5N mesh'!$B$37:$Z$37,$E685:$AC685)+'5N inverse'!$A$15*$C686/Setup!$B$17+INDEX('5N inverse'!$A$15:$Y$15,1,'5N mesh'!$B$7+1)*Setup!$B$22</f>
        <v>0</v>
      </c>
      <c r="R686" s="0" t="n">
        <f aca="false">SUMPRODUCT('5N inverse'!$A$16:$Y$16,'5N mesh'!$B$37:$Z$37,$E685:$AC685)+'5N inverse'!$A$16*$C686/Setup!$B$17+INDEX('5N inverse'!$A$16:$Y$16,1,'5N mesh'!$B$7+1)*Setup!$B$22</f>
        <v>0</v>
      </c>
      <c r="S686" s="0" t="n">
        <f aca="false">SUMPRODUCT('5N inverse'!$A$17:$Y$17,'5N mesh'!$B$37:$Z$37,$E685:$AC685)+'5N inverse'!$A$17*$C686/Setup!$B$17+INDEX('5N inverse'!$A$17:$Y$17,1,'5N mesh'!$B$7+1)*Setup!$B$22</f>
        <v>0</v>
      </c>
      <c r="T686" s="0" t="n">
        <f aca="false">SUMPRODUCT('5N inverse'!$A$18:$Y$18,'5N mesh'!$B$37:$Z$37,$E685:$AC685)+'5N inverse'!$A$18*$C686/Setup!$B$17+INDEX('5N inverse'!$A$18:$Y$18,1,'5N mesh'!$B$7+1)*Setup!$B$22</f>
        <v>0</v>
      </c>
      <c r="U686" s="0" t="n">
        <f aca="false">SUMPRODUCT('5N inverse'!$A$19:$Y$19,'5N mesh'!$B$37:$Z$37,$E685:$AC685)+'5N inverse'!$A$19*$C686/Setup!$B$17+INDEX('5N inverse'!$A$19:$Y$19,1,'5N mesh'!$B$7+1)*Setup!$B$22</f>
        <v>0</v>
      </c>
      <c r="V686" s="0" t="n">
        <f aca="false">SUMPRODUCT('5N inverse'!$A$20:$Y$20,'5N mesh'!$B$37:$Z$37,$E685:$AC685)+'5N inverse'!$A$20*$C686/Setup!$B$17+INDEX('5N inverse'!$A$20:$Y$20,1,'5N mesh'!$B$7+1)*Setup!$B$22</f>
        <v>0</v>
      </c>
      <c r="W686" s="0" t="n">
        <f aca="false">SUMPRODUCT('5N inverse'!$A$21:$Y$21,'5N mesh'!$B$37:$Z$37,$E685:$AC685)+'5N inverse'!$A$21*$C686/Setup!$B$17+INDEX('5N inverse'!$A$21:$Y$21,1,'5N mesh'!$B$7+1)*Setup!$B$22</f>
        <v>0</v>
      </c>
      <c r="X686" s="0" t="n">
        <f aca="false">SUMPRODUCT('5N inverse'!$A$22:$Y$22,'5N mesh'!$B$37:$Z$37,$E685:$AC685)+'5N inverse'!$A$22*$C686/Setup!$B$17+INDEX('5N inverse'!$A$22:$Y$22,1,'5N mesh'!$B$7+1)*Setup!$B$22</f>
        <v>0</v>
      </c>
      <c r="Y686" s="0" t="n">
        <f aca="false">SUMPRODUCT('5N inverse'!$A$23:$Y$23,'5N mesh'!$B$37:$Z$37,$E685:$AC685)+'5N inverse'!$A$23*$C686/Setup!$B$17+INDEX('5N inverse'!$A$23:$Y$23,1,'5N mesh'!$B$7+1)*Setup!$B$22</f>
        <v>0</v>
      </c>
      <c r="Z686" s="0" t="n">
        <f aca="false">SUMPRODUCT('5N inverse'!$A$24:$Y$24,'5N mesh'!$B$37:$Z$37,$E685:$AC685)+'5N inverse'!$A$24*$C686/Setup!$B$17+INDEX('5N inverse'!$A$24:$Y$24,1,'5N mesh'!$B$7+1)*Setup!$B$22</f>
        <v>0</v>
      </c>
      <c r="AA686" s="0" t="n">
        <f aca="false">SUMPRODUCT('5N inverse'!$A$25:$Y$25,'5N mesh'!$B$37:$Z$37,$E685:$AC685)+'5N inverse'!$A$25*$C686/Setup!$B$17+INDEX('5N inverse'!$A$25:$Y$25,1,'5N mesh'!$B$7+1)*Setup!$B$22</f>
        <v>0</v>
      </c>
      <c r="AB686" s="0" t="n">
        <f aca="false">SUMPRODUCT('5N inverse'!$A$26:$Y$26,'5N mesh'!$B$37:$Z$37,$E685:$AC685)+'5N inverse'!$A$26*$C686/Setup!$B$17+INDEX('5N inverse'!$A$26:$Y$26,1,'5N mesh'!$B$7+1)*Setup!$B$22</f>
        <v>0</v>
      </c>
      <c r="AC686" s="0" t="n">
        <f aca="false">SUMPRODUCT('5N inverse'!$A$27:$Y$27,'5N mesh'!$B$37:$Z$37,$E685:$AC685)+'5N inverse'!$A$27*$C686/Setup!$B$17+INDEX('5N inverse'!$A$27:$Y$27,1,'5N mesh'!$B$7+1)*Setup!$B$22</f>
        <v>0</v>
      </c>
    </row>
    <row r="687" customFormat="false" ht="15" hidden="false" customHeight="false" outlineLevel="0" collapsed="false">
      <c r="A687" s="0" t="n">
        <v>682</v>
      </c>
      <c r="B687" s="0" t="n">
        <f aca="false">A687*Setup!$B$11/3600</f>
        <v>56.8333333333333</v>
      </c>
      <c r="C687" s="0" t="n">
        <f aca="false">Setup!$B$7+Setup!$B$8*COS(2*PI()*(B687-Setup!$B$9)/24)</f>
        <v>22.7971768019829</v>
      </c>
      <c r="D687" s="0" t="n">
        <f aca="false">(C687-E687)/Setup!$B$17</f>
        <v>7.76149435048112</v>
      </c>
      <c r="E687" s="0" t="n">
        <f aca="false">SUMPRODUCT('5N inverse'!$A$3:$Y$3,'5N mesh'!$B$37:$Z$37,$E686:$AC686)+'5N inverse'!$A$3*$C687/Setup!$B$17+INDEX('5N inverse'!$A$3:$Y$3,1,'5N mesh'!$B$7+1)*Setup!$B$22</f>
        <v>21.7881825364204</v>
      </c>
      <c r="F687" s="0" t="n">
        <f aca="false">SUMPRODUCT('5N inverse'!$A$4:$Y$4,'5N mesh'!$B$37:$Z$37,$E686:$AC686)+'5N inverse'!$A$4*$C687/Setup!$B$17+INDEX('5N inverse'!$A$4:$Y$4,1,'5N mesh'!$B$7+1)*Setup!$B$22</f>
        <v>20.6667212801264</v>
      </c>
      <c r="G687" s="0" t="n">
        <f aca="false">SUMPRODUCT('5N inverse'!$A$5:$Y$5,'5N mesh'!$B$37:$Z$37,$E686:$AC686)+'5N inverse'!$A$5*$C687/Setup!$B$17+INDEX('5N inverse'!$A$5:$Y$5,1,'5N mesh'!$B$7+1)*Setup!$B$22</f>
        <v>18.4237987675384</v>
      </c>
      <c r="H687" s="0" t="n">
        <f aca="false">SUMPRODUCT('5N inverse'!$A$6:$Y$6,'5N mesh'!$B$37:$Z$37,$E686:$AC686)+'5N inverse'!$A$6*$C687/Setup!$B$17+INDEX('5N inverse'!$A$6:$Y$6,1,'5N mesh'!$B$7+1)*Setup!$B$22</f>
        <v>16.1808762549505</v>
      </c>
      <c r="I687" s="0" t="n">
        <f aca="false">SUMPRODUCT('5N inverse'!$A$7:$Y$7,'5N mesh'!$B$37:$Z$37,$E686:$AC686)+'5N inverse'!$A$7*$C687/Setup!$B$17+INDEX('5N inverse'!$A$7:$Y$7,1,'5N mesh'!$B$7+1)*Setup!$B$22</f>
        <v>15.0594149986565</v>
      </c>
      <c r="J687" s="0" t="n">
        <f aca="false">SUMPRODUCT('5N inverse'!$A$8:$Y$8,'5N mesh'!$B$37:$Z$37,$E686:$AC686)+'5N inverse'!$A$8*$C687/Setup!$B$17+INDEX('5N inverse'!$A$8:$Y$8,1,'5N mesh'!$B$7+1)*Setup!$B$22</f>
        <v>0</v>
      </c>
      <c r="K687" s="0" t="n">
        <f aca="false">SUMPRODUCT('5N inverse'!$A$9:$Y$9,'5N mesh'!$B$37:$Z$37,$E686:$AC686)+'5N inverse'!$A$9*$C687/Setup!$B$17+INDEX('5N inverse'!$A$9:$Y$9,1,'5N mesh'!$B$7+1)*Setup!$B$22</f>
        <v>0</v>
      </c>
      <c r="L687" s="0" t="n">
        <f aca="false">SUMPRODUCT('5N inverse'!$A$10:$Y$10,'5N mesh'!$B$37:$Z$37,$E686:$AC686)+'5N inverse'!$A$10*$C687/Setup!$B$17+INDEX('5N inverse'!$A$10:$Y$10,1,'5N mesh'!$B$7+1)*Setup!$B$22</f>
        <v>0</v>
      </c>
      <c r="M687" s="0" t="n">
        <f aca="false">SUMPRODUCT('5N inverse'!$A$11:$Y$11,'5N mesh'!$B$37:$Z$37,$E686:$AC686)+'5N inverse'!$A$11*$C687/Setup!$B$17+INDEX('5N inverse'!$A$11:$Y$11,1,'5N mesh'!$B$7+1)*Setup!$B$22</f>
        <v>0</v>
      </c>
      <c r="N687" s="0" t="n">
        <f aca="false">SUMPRODUCT('5N inverse'!$A$12:$Y$12,'5N mesh'!$B$37:$Z$37,$E686:$AC686)+'5N inverse'!$A$12*$C687/Setup!$B$17+INDEX('5N inverse'!$A$12:$Y$12,1,'5N mesh'!$B$7+1)*Setup!$B$22</f>
        <v>0</v>
      </c>
      <c r="O687" s="0" t="n">
        <f aca="false">SUMPRODUCT('5N inverse'!$A$13:$Y$13,'5N mesh'!$B$37:$Z$37,$E686:$AC686)+'5N inverse'!$A$13*$C687/Setup!$B$17+INDEX('5N inverse'!$A$13:$Y$13,1,'5N mesh'!$B$7+1)*Setup!$B$22</f>
        <v>0</v>
      </c>
      <c r="P687" s="0" t="n">
        <f aca="false">SUMPRODUCT('5N inverse'!$A$14:$Y$14,'5N mesh'!$B$37:$Z$37,$E686:$AC686)+'5N inverse'!$A$14*$C687/Setup!$B$17+INDEX('5N inverse'!$A$14:$Y$14,1,'5N mesh'!$B$7+1)*Setup!$B$22</f>
        <v>0</v>
      </c>
      <c r="Q687" s="0" t="n">
        <f aca="false">SUMPRODUCT('5N inverse'!$A$15:$Y$15,'5N mesh'!$B$37:$Z$37,$E686:$AC686)+'5N inverse'!$A$15*$C687/Setup!$B$17+INDEX('5N inverse'!$A$15:$Y$15,1,'5N mesh'!$B$7+1)*Setup!$B$22</f>
        <v>0</v>
      </c>
      <c r="R687" s="0" t="n">
        <f aca="false">SUMPRODUCT('5N inverse'!$A$16:$Y$16,'5N mesh'!$B$37:$Z$37,$E686:$AC686)+'5N inverse'!$A$16*$C687/Setup!$B$17+INDEX('5N inverse'!$A$16:$Y$16,1,'5N mesh'!$B$7+1)*Setup!$B$22</f>
        <v>0</v>
      </c>
      <c r="S687" s="0" t="n">
        <f aca="false">SUMPRODUCT('5N inverse'!$A$17:$Y$17,'5N mesh'!$B$37:$Z$37,$E686:$AC686)+'5N inverse'!$A$17*$C687/Setup!$B$17+INDEX('5N inverse'!$A$17:$Y$17,1,'5N mesh'!$B$7+1)*Setup!$B$22</f>
        <v>0</v>
      </c>
      <c r="T687" s="0" t="n">
        <f aca="false">SUMPRODUCT('5N inverse'!$A$18:$Y$18,'5N mesh'!$B$37:$Z$37,$E686:$AC686)+'5N inverse'!$A$18*$C687/Setup!$B$17+INDEX('5N inverse'!$A$18:$Y$18,1,'5N mesh'!$B$7+1)*Setup!$B$22</f>
        <v>0</v>
      </c>
      <c r="U687" s="0" t="n">
        <f aca="false">SUMPRODUCT('5N inverse'!$A$19:$Y$19,'5N mesh'!$B$37:$Z$37,$E686:$AC686)+'5N inverse'!$A$19*$C687/Setup!$B$17+INDEX('5N inverse'!$A$19:$Y$19,1,'5N mesh'!$B$7+1)*Setup!$B$22</f>
        <v>0</v>
      </c>
      <c r="V687" s="0" t="n">
        <f aca="false">SUMPRODUCT('5N inverse'!$A$20:$Y$20,'5N mesh'!$B$37:$Z$37,$E686:$AC686)+'5N inverse'!$A$20*$C687/Setup!$B$17+INDEX('5N inverse'!$A$20:$Y$20,1,'5N mesh'!$B$7+1)*Setup!$B$22</f>
        <v>0</v>
      </c>
      <c r="W687" s="0" t="n">
        <f aca="false">SUMPRODUCT('5N inverse'!$A$21:$Y$21,'5N mesh'!$B$37:$Z$37,$E686:$AC686)+'5N inverse'!$A$21*$C687/Setup!$B$17+INDEX('5N inverse'!$A$21:$Y$21,1,'5N mesh'!$B$7+1)*Setup!$B$22</f>
        <v>0</v>
      </c>
      <c r="X687" s="0" t="n">
        <f aca="false">SUMPRODUCT('5N inverse'!$A$22:$Y$22,'5N mesh'!$B$37:$Z$37,$E686:$AC686)+'5N inverse'!$A$22*$C687/Setup!$B$17+INDEX('5N inverse'!$A$22:$Y$22,1,'5N mesh'!$B$7+1)*Setup!$B$22</f>
        <v>0</v>
      </c>
      <c r="Y687" s="0" t="n">
        <f aca="false">SUMPRODUCT('5N inverse'!$A$23:$Y$23,'5N mesh'!$B$37:$Z$37,$E686:$AC686)+'5N inverse'!$A$23*$C687/Setup!$B$17+INDEX('5N inverse'!$A$23:$Y$23,1,'5N mesh'!$B$7+1)*Setup!$B$22</f>
        <v>0</v>
      </c>
      <c r="Z687" s="0" t="n">
        <f aca="false">SUMPRODUCT('5N inverse'!$A$24:$Y$24,'5N mesh'!$B$37:$Z$37,$E686:$AC686)+'5N inverse'!$A$24*$C687/Setup!$B$17+INDEX('5N inverse'!$A$24:$Y$24,1,'5N mesh'!$B$7+1)*Setup!$B$22</f>
        <v>0</v>
      </c>
      <c r="AA687" s="0" t="n">
        <f aca="false">SUMPRODUCT('5N inverse'!$A$25:$Y$25,'5N mesh'!$B$37:$Z$37,$E686:$AC686)+'5N inverse'!$A$25*$C687/Setup!$B$17+INDEX('5N inverse'!$A$25:$Y$25,1,'5N mesh'!$B$7+1)*Setup!$B$22</f>
        <v>0</v>
      </c>
      <c r="AB687" s="0" t="n">
        <f aca="false">SUMPRODUCT('5N inverse'!$A$26:$Y$26,'5N mesh'!$B$37:$Z$37,$E686:$AC686)+'5N inverse'!$A$26*$C687/Setup!$B$17+INDEX('5N inverse'!$A$26:$Y$26,1,'5N mesh'!$B$7+1)*Setup!$B$22</f>
        <v>0</v>
      </c>
      <c r="AC687" s="0" t="n">
        <f aca="false">SUMPRODUCT('5N inverse'!$A$27:$Y$27,'5N mesh'!$B$37:$Z$37,$E686:$AC686)+'5N inverse'!$A$27*$C687/Setup!$B$17+INDEX('5N inverse'!$A$27:$Y$27,1,'5N mesh'!$B$7+1)*Setup!$B$22</f>
        <v>0</v>
      </c>
    </row>
    <row r="688" customFormat="false" ht="15" hidden="false" customHeight="false" outlineLevel="0" collapsed="false">
      <c r="A688" s="0" t="n">
        <v>683</v>
      </c>
      <c r="B688" s="0" t="n">
        <f aca="false">A688*Setup!$B$11/3600</f>
        <v>56.9166666666667</v>
      </c>
      <c r="C688" s="0" t="n">
        <f aca="false">Setup!$B$7+Setup!$B$8*COS(2*PI()*(B688-Setup!$B$9)/24)</f>
        <v>22.880683943876</v>
      </c>
      <c r="D688" s="0" t="n">
        <f aca="false">(C688-E688)/Setup!$B$17</f>
        <v>8.31381474927619</v>
      </c>
      <c r="E688" s="0" t="n">
        <f aca="false">SUMPRODUCT('5N inverse'!$A$3:$Y$3,'5N mesh'!$B$37:$Z$37,$E687:$AC687)+'5N inverse'!$A$3*$C688/Setup!$B$17+INDEX('5N inverse'!$A$3:$Y$3,1,'5N mesh'!$B$7+1)*Setup!$B$22</f>
        <v>21.7998880264701</v>
      </c>
      <c r="F688" s="0" t="n">
        <f aca="false">SUMPRODUCT('5N inverse'!$A$4:$Y$4,'5N mesh'!$B$37:$Z$37,$E687:$AC687)+'5N inverse'!$A$4*$C688/Setup!$B$17+INDEX('5N inverse'!$A$4:$Y$4,1,'5N mesh'!$B$7+1)*Setup!$B$22</f>
        <v>20.6764647331436</v>
      </c>
      <c r="G688" s="0" t="n">
        <f aca="false">SUMPRODUCT('5N inverse'!$A$5:$Y$5,'5N mesh'!$B$37:$Z$37,$E687:$AC687)+'5N inverse'!$A$5*$C688/Setup!$B$17+INDEX('5N inverse'!$A$5:$Y$5,1,'5N mesh'!$B$7+1)*Setup!$B$22</f>
        <v>18.4296181464906</v>
      </c>
      <c r="H688" s="0" t="n">
        <f aca="false">SUMPRODUCT('5N inverse'!$A$6:$Y$6,'5N mesh'!$B$37:$Z$37,$E687:$AC687)+'5N inverse'!$A$6*$C688/Setup!$B$17+INDEX('5N inverse'!$A$6:$Y$6,1,'5N mesh'!$B$7+1)*Setup!$B$22</f>
        <v>16.1827715598375</v>
      </c>
      <c r="I688" s="0" t="n">
        <f aca="false">SUMPRODUCT('5N inverse'!$A$7:$Y$7,'5N mesh'!$B$37:$Z$37,$E687:$AC687)+'5N inverse'!$A$7*$C688/Setup!$B$17+INDEX('5N inverse'!$A$7:$Y$7,1,'5N mesh'!$B$7+1)*Setup!$B$22</f>
        <v>15.059348266511</v>
      </c>
      <c r="J688" s="0" t="n">
        <f aca="false">SUMPRODUCT('5N inverse'!$A$8:$Y$8,'5N mesh'!$B$37:$Z$37,$E687:$AC687)+'5N inverse'!$A$8*$C688/Setup!$B$17+INDEX('5N inverse'!$A$8:$Y$8,1,'5N mesh'!$B$7+1)*Setup!$B$22</f>
        <v>0</v>
      </c>
      <c r="K688" s="0" t="n">
        <f aca="false">SUMPRODUCT('5N inverse'!$A$9:$Y$9,'5N mesh'!$B$37:$Z$37,$E687:$AC687)+'5N inverse'!$A$9*$C688/Setup!$B$17+INDEX('5N inverse'!$A$9:$Y$9,1,'5N mesh'!$B$7+1)*Setup!$B$22</f>
        <v>0</v>
      </c>
      <c r="L688" s="0" t="n">
        <f aca="false">SUMPRODUCT('5N inverse'!$A$10:$Y$10,'5N mesh'!$B$37:$Z$37,$E687:$AC687)+'5N inverse'!$A$10*$C688/Setup!$B$17+INDEX('5N inverse'!$A$10:$Y$10,1,'5N mesh'!$B$7+1)*Setup!$B$22</f>
        <v>0</v>
      </c>
      <c r="M688" s="0" t="n">
        <f aca="false">SUMPRODUCT('5N inverse'!$A$11:$Y$11,'5N mesh'!$B$37:$Z$37,$E687:$AC687)+'5N inverse'!$A$11*$C688/Setup!$B$17+INDEX('5N inverse'!$A$11:$Y$11,1,'5N mesh'!$B$7+1)*Setup!$B$22</f>
        <v>0</v>
      </c>
      <c r="N688" s="0" t="n">
        <f aca="false">SUMPRODUCT('5N inverse'!$A$12:$Y$12,'5N mesh'!$B$37:$Z$37,$E687:$AC687)+'5N inverse'!$A$12*$C688/Setup!$B$17+INDEX('5N inverse'!$A$12:$Y$12,1,'5N mesh'!$B$7+1)*Setup!$B$22</f>
        <v>0</v>
      </c>
      <c r="O688" s="0" t="n">
        <f aca="false">SUMPRODUCT('5N inverse'!$A$13:$Y$13,'5N mesh'!$B$37:$Z$37,$E687:$AC687)+'5N inverse'!$A$13*$C688/Setup!$B$17+INDEX('5N inverse'!$A$13:$Y$13,1,'5N mesh'!$B$7+1)*Setup!$B$22</f>
        <v>0</v>
      </c>
      <c r="P688" s="0" t="n">
        <f aca="false">SUMPRODUCT('5N inverse'!$A$14:$Y$14,'5N mesh'!$B$37:$Z$37,$E687:$AC687)+'5N inverse'!$A$14*$C688/Setup!$B$17+INDEX('5N inverse'!$A$14:$Y$14,1,'5N mesh'!$B$7+1)*Setup!$B$22</f>
        <v>0</v>
      </c>
      <c r="Q688" s="0" t="n">
        <f aca="false">SUMPRODUCT('5N inverse'!$A$15:$Y$15,'5N mesh'!$B$37:$Z$37,$E687:$AC687)+'5N inverse'!$A$15*$C688/Setup!$B$17+INDEX('5N inverse'!$A$15:$Y$15,1,'5N mesh'!$B$7+1)*Setup!$B$22</f>
        <v>0</v>
      </c>
      <c r="R688" s="0" t="n">
        <f aca="false">SUMPRODUCT('5N inverse'!$A$16:$Y$16,'5N mesh'!$B$37:$Z$37,$E687:$AC687)+'5N inverse'!$A$16*$C688/Setup!$B$17+INDEX('5N inverse'!$A$16:$Y$16,1,'5N mesh'!$B$7+1)*Setup!$B$22</f>
        <v>0</v>
      </c>
      <c r="S688" s="0" t="n">
        <f aca="false">SUMPRODUCT('5N inverse'!$A$17:$Y$17,'5N mesh'!$B$37:$Z$37,$E687:$AC687)+'5N inverse'!$A$17*$C688/Setup!$B$17+INDEX('5N inverse'!$A$17:$Y$17,1,'5N mesh'!$B$7+1)*Setup!$B$22</f>
        <v>0</v>
      </c>
      <c r="T688" s="0" t="n">
        <f aca="false">SUMPRODUCT('5N inverse'!$A$18:$Y$18,'5N mesh'!$B$37:$Z$37,$E687:$AC687)+'5N inverse'!$A$18*$C688/Setup!$B$17+INDEX('5N inverse'!$A$18:$Y$18,1,'5N mesh'!$B$7+1)*Setup!$B$22</f>
        <v>0</v>
      </c>
      <c r="U688" s="0" t="n">
        <f aca="false">SUMPRODUCT('5N inverse'!$A$19:$Y$19,'5N mesh'!$B$37:$Z$37,$E687:$AC687)+'5N inverse'!$A$19*$C688/Setup!$B$17+INDEX('5N inverse'!$A$19:$Y$19,1,'5N mesh'!$B$7+1)*Setup!$B$22</f>
        <v>0</v>
      </c>
      <c r="V688" s="0" t="n">
        <f aca="false">SUMPRODUCT('5N inverse'!$A$20:$Y$20,'5N mesh'!$B$37:$Z$37,$E687:$AC687)+'5N inverse'!$A$20*$C688/Setup!$B$17+INDEX('5N inverse'!$A$20:$Y$20,1,'5N mesh'!$B$7+1)*Setup!$B$22</f>
        <v>0</v>
      </c>
      <c r="W688" s="0" t="n">
        <f aca="false">SUMPRODUCT('5N inverse'!$A$21:$Y$21,'5N mesh'!$B$37:$Z$37,$E687:$AC687)+'5N inverse'!$A$21*$C688/Setup!$B$17+INDEX('5N inverse'!$A$21:$Y$21,1,'5N mesh'!$B$7+1)*Setup!$B$22</f>
        <v>0</v>
      </c>
      <c r="X688" s="0" t="n">
        <f aca="false">SUMPRODUCT('5N inverse'!$A$22:$Y$22,'5N mesh'!$B$37:$Z$37,$E687:$AC687)+'5N inverse'!$A$22*$C688/Setup!$B$17+INDEX('5N inverse'!$A$22:$Y$22,1,'5N mesh'!$B$7+1)*Setup!$B$22</f>
        <v>0</v>
      </c>
      <c r="Y688" s="0" t="n">
        <f aca="false">SUMPRODUCT('5N inverse'!$A$23:$Y$23,'5N mesh'!$B$37:$Z$37,$E687:$AC687)+'5N inverse'!$A$23*$C688/Setup!$B$17+INDEX('5N inverse'!$A$23:$Y$23,1,'5N mesh'!$B$7+1)*Setup!$B$22</f>
        <v>0</v>
      </c>
      <c r="Z688" s="0" t="n">
        <f aca="false">SUMPRODUCT('5N inverse'!$A$24:$Y$24,'5N mesh'!$B$37:$Z$37,$E687:$AC687)+'5N inverse'!$A$24*$C688/Setup!$B$17+INDEX('5N inverse'!$A$24:$Y$24,1,'5N mesh'!$B$7+1)*Setup!$B$22</f>
        <v>0</v>
      </c>
      <c r="AA688" s="0" t="n">
        <f aca="false">SUMPRODUCT('5N inverse'!$A$25:$Y$25,'5N mesh'!$B$37:$Z$37,$E687:$AC687)+'5N inverse'!$A$25*$C688/Setup!$B$17+INDEX('5N inverse'!$A$25:$Y$25,1,'5N mesh'!$B$7+1)*Setup!$B$22</f>
        <v>0</v>
      </c>
      <c r="AB688" s="0" t="n">
        <f aca="false">SUMPRODUCT('5N inverse'!$A$26:$Y$26,'5N mesh'!$B$37:$Z$37,$E687:$AC687)+'5N inverse'!$A$26*$C688/Setup!$B$17+INDEX('5N inverse'!$A$26:$Y$26,1,'5N mesh'!$B$7+1)*Setup!$B$22</f>
        <v>0</v>
      </c>
      <c r="AC688" s="0" t="n">
        <f aca="false">SUMPRODUCT('5N inverse'!$A$27:$Y$27,'5N mesh'!$B$37:$Z$37,$E687:$AC687)+'5N inverse'!$A$27*$C688/Setup!$B$17+INDEX('5N inverse'!$A$27:$Y$27,1,'5N mesh'!$B$7+1)*Setup!$B$22</f>
        <v>0</v>
      </c>
    </row>
    <row r="689" customFormat="false" ht="15" hidden="false" customHeight="false" outlineLevel="0" collapsed="false">
      <c r="A689" s="0" t="n">
        <v>684</v>
      </c>
      <c r="B689" s="0" t="n">
        <f aca="false">A689*Setup!$B$11/3600</f>
        <v>57</v>
      </c>
      <c r="C689" s="0" t="n">
        <f aca="false">Setup!$B$7+Setup!$B$8*COS(2*PI()*(B689-Setup!$B$9)/24)</f>
        <v>22.9647238195899</v>
      </c>
      <c r="D689" s="0" t="n">
        <f aca="false">(C689-E689)/Setup!$B$17</f>
        <v>8.86306915164628</v>
      </c>
      <c r="E689" s="0" t="n">
        <f aca="false">SUMPRODUCT('5N inverse'!$A$3:$Y$3,'5N mesh'!$B$37:$Z$37,$E688:$AC688)+'5N inverse'!$A$3*$C689/Setup!$B$17+INDEX('5N inverse'!$A$3:$Y$3,1,'5N mesh'!$B$7+1)*Setup!$B$22</f>
        <v>21.8125248298759</v>
      </c>
      <c r="F689" s="0" t="n">
        <f aca="false">SUMPRODUCT('5N inverse'!$A$4:$Y$4,'5N mesh'!$B$37:$Z$37,$E688:$AC688)+'5N inverse'!$A$4*$C689/Setup!$B$17+INDEX('5N inverse'!$A$4:$Y$4,1,'5N mesh'!$B$7+1)*Setup!$B$22</f>
        <v>20.6869854762559</v>
      </c>
      <c r="G689" s="0" t="n">
        <f aca="false">SUMPRODUCT('5N inverse'!$A$5:$Y$5,'5N mesh'!$B$37:$Z$37,$E688:$AC688)+'5N inverse'!$A$5*$C689/Setup!$B$17+INDEX('5N inverse'!$A$5:$Y$5,1,'5N mesh'!$B$7+1)*Setup!$B$22</f>
        <v>18.435906769016</v>
      </c>
      <c r="H689" s="0" t="n">
        <f aca="false">SUMPRODUCT('5N inverse'!$A$6:$Y$6,'5N mesh'!$B$37:$Z$37,$E688:$AC688)+'5N inverse'!$A$6*$C689/Setup!$B$17+INDEX('5N inverse'!$A$6:$Y$6,1,'5N mesh'!$B$7+1)*Setup!$B$22</f>
        <v>16.1848280617761</v>
      </c>
      <c r="I689" s="0" t="n">
        <f aca="false">SUMPRODUCT('5N inverse'!$A$7:$Y$7,'5N mesh'!$B$37:$Z$37,$E688:$AC688)+'5N inverse'!$A$7*$C689/Setup!$B$17+INDEX('5N inverse'!$A$7:$Y$7,1,'5N mesh'!$B$7+1)*Setup!$B$22</f>
        <v>15.0592887081561</v>
      </c>
      <c r="J689" s="0" t="n">
        <f aca="false">SUMPRODUCT('5N inverse'!$A$8:$Y$8,'5N mesh'!$B$37:$Z$37,$E688:$AC688)+'5N inverse'!$A$8*$C689/Setup!$B$17+INDEX('5N inverse'!$A$8:$Y$8,1,'5N mesh'!$B$7+1)*Setup!$B$22</f>
        <v>0</v>
      </c>
      <c r="K689" s="0" t="n">
        <f aca="false">SUMPRODUCT('5N inverse'!$A$9:$Y$9,'5N mesh'!$B$37:$Z$37,$E688:$AC688)+'5N inverse'!$A$9*$C689/Setup!$B$17+INDEX('5N inverse'!$A$9:$Y$9,1,'5N mesh'!$B$7+1)*Setup!$B$22</f>
        <v>0</v>
      </c>
      <c r="L689" s="0" t="n">
        <f aca="false">SUMPRODUCT('5N inverse'!$A$10:$Y$10,'5N mesh'!$B$37:$Z$37,$E688:$AC688)+'5N inverse'!$A$10*$C689/Setup!$B$17+INDEX('5N inverse'!$A$10:$Y$10,1,'5N mesh'!$B$7+1)*Setup!$B$22</f>
        <v>0</v>
      </c>
      <c r="M689" s="0" t="n">
        <f aca="false">SUMPRODUCT('5N inverse'!$A$11:$Y$11,'5N mesh'!$B$37:$Z$37,$E688:$AC688)+'5N inverse'!$A$11*$C689/Setup!$B$17+INDEX('5N inverse'!$A$11:$Y$11,1,'5N mesh'!$B$7+1)*Setup!$B$22</f>
        <v>0</v>
      </c>
      <c r="N689" s="0" t="n">
        <f aca="false">SUMPRODUCT('5N inverse'!$A$12:$Y$12,'5N mesh'!$B$37:$Z$37,$E688:$AC688)+'5N inverse'!$A$12*$C689/Setup!$B$17+INDEX('5N inverse'!$A$12:$Y$12,1,'5N mesh'!$B$7+1)*Setup!$B$22</f>
        <v>0</v>
      </c>
      <c r="O689" s="0" t="n">
        <f aca="false">SUMPRODUCT('5N inverse'!$A$13:$Y$13,'5N mesh'!$B$37:$Z$37,$E688:$AC688)+'5N inverse'!$A$13*$C689/Setup!$B$17+INDEX('5N inverse'!$A$13:$Y$13,1,'5N mesh'!$B$7+1)*Setup!$B$22</f>
        <v>0</v>
      </c>
      <c r="P689" s="0" t="n">
        <f aca="false">SUMPRODUCT('5N inverse'!$A$14:$Y$14,'5N mesh'!$B$37:$Z$37,$E688:$AC688)+'5N inverse'!$A$14*$C689/Setup!$B$17+INDEX('5N inverse'!$A$14:$Y$14,1,'5N mesh'!$B$7+1)*Setup!$B$22</f>
        <v>0</v>
      </c>
      <c r="Q689" s="0" t="n">
        <f aca="false">SUMPRODUCT('5N inverse'!$A$15:$Y$15,'5N mesh'!$B$37:$Z$37,$E688:$AC688)+'5N inverse'!$A$15*$C689/Setup!$B$17+INDEX('5N inverse'!$A$15:$Y$15,1,'5N mesh'!$B$7+1)*Setup!$B$22</f>
        <v>0</v>
      </c>
      <c r="R689" s="0" t="n">
        <f aca="false">SUMPRODUCT('5N inverse'!$A$16:$Y$16,'5N mesh'!$B$37:$Z$37,$E688:$AC688)+'5N inverse'!$A$16*$C689/Setup!$B$17+INDEX('5N inverse'!$A$16:$Y$16,1,'5N mesh'!$B$7+1)*Setup!$B$22</f>
        <v>0</v>
      </c>
      <c r="S689" s="0" t="n">
        <f aca="false">SUMPRODUCT('5N inverse'!$A$17:$Y$17,'5N mesh'!$B$37:$Z$37,$E688:$AC688)+'5N inverse'!$A$17*$C689/Setup!$B$17+INDEX('5N inverse'!$A$17:$Y$17,1,'5N mesh'!$B$7+1)*Setup!$B$22</f>
        <v>0</v>
      </c>
      <c r="T689" s="0" t="n">
        <f aca="false">SUMPRODUCT('5N inverse'!$A$18:$Y$18,'5N mesh'!$B$37:$Z$37,$E688:$AC688)+'5N inverse'!$A$18*$C689/Setup!$B$17+INDEX('5N inverse'!$A$18:$Y$18,1,'5N mesh'!$B$7+1)*Setup!$B$22</f>
        <v>0</v>
      </c>
      <c r="U689" s="0" t="n">
        <f aca="false">SUMPRODUCT('5N inverse'!$A$19:$Y$19,'5N mesh'!$B$37:$Z$37,$E688:$AC688)+'5N inverse'!$A$19*$C689/Setup!$B$17+INDEX('5N inverse'!$A$19:$Y$19,1,'5N mesh'!$B$7+1)*Setup!$B$22</f>
        <v>0</v>
      </c>
      <c r="V689" s="0" t="n">
        <f aca="false">SUMPRODUCT('5N inverse'!$A$20:$Y$20,'5N mesh'!$B$37:$Z$37,$E688:$AC688)+'5N inverse'!$A$20*$C689/Setup!$B$17+INDEX('5N inverse'!$A$20:$Y$20,1,'5N mesh'!$B$7+1)*Setup!$B$22</f>
        <v>0</v>
      </c>
      <c r="W689" s="0" t="n">
        <f aca="false">SUMPRODUCT('5N inverse'!$A$21:$Y$21,'5N mesh'!$B$37:$Z$37,$E688:$AC688)+'5N inverse'!$A$21*$C689/Setup!$B$17+INDEX('5N inverse'!$A$21:$Y$21,1,'5N mesh'!$B$7+1)*Setup!$B$22</f>
        <v>0</v>
      </c>
      <c r="X689" s="0" t="n">
        <f aca="false">SUMPRODUCT('5N inverse'!$A$22:$Y$22,'5N mesh'!$B$37:$Z$37,$E688:$AC688)+'5N inverse'!$A$22*$C689/Setup!$B$17+INDEX('5N inverse'!$A$22:$Y$22,1,'5N mesh'!$B$7+1)*Setup!$B$22</f>
        <v>0</v>
      </c>
      <c r="Y689" s="0" t="n">
        <f aca="false">SUMPRODUCT('5N inverse'!$A$23:$Y$23,'5N mesh'!$B$37:$Z$37,$E688:$AC688)+'5N inverse'!$A$23*$C689/Setup!$B$17+INDEX('5N inverse'!$A$23:$Y$23,1,'5N mesh'!$B$7+1)*Setup!$B$22</f>
        <v>0</v>
      </c>
      <c r="Z689" s="0" t="n">
        <f aca="false">SUMPRODUCT('5N inverse'!$A$24:$Y$24,'5N mesh'!$B$37:$Z$37,$E688:$AC688)+'5N inverse'!$A$24*$C689/Setup!$B$17+INDEX('5N inverse'!$A$24:$Y$24,1,'5N mesh'!$B$7+1)*Setup!$B$22</f>
        <v>0</v>
      </c>
      <c r="AA689" s="0" t="n">
        <f aca="false">SUMPRODUCT('5N inverse'!$A$25:$Y$25,'5N mesh'!$B$37:$Z$37,$E688:$AC688)+'5N inverse'!$A$25*$C689/Setup!$B$17+INDEX('5N inverse'!$A$25:$Y$25,1,'5N mesh'!$B$7+1)*Setup!$B$22</f>
        <v>0</v>
      </c>
      <c r="AB689" s="0" t="n">
        <f aca="false">SUMPRODUCT('5N inverse'!$A$26:$Y$26,'5N mesh'!$B$37:$Z$37,$E688:$AC688)+'5N inverse'!$A$26*$C689/Setup!$B$17+INDEX('5N inverse'!$A$26:$Y$26,1,'5N mesh'!$B$7+1)*Setup!$B$22</f>
        <v>0</v>
      </c>
      <c r="AC689" s="0" t="n">
        <f aca="false">SUMPRODUCT('5N inverse'!$A$27:$Y$27,'5N mesh'!$B$37:$Z$37,$E688:$AC688)+'5N inverse'!$A$27*$C689/Setup!$B$17+INDEX('5N inverse'!$A$27:$Y$27,1,'5N mesh'!$B$7+1)*Setup!$B$22</f>
        <v>0</v>
      </c>
    </row>
    <row r="690" customFormat="false" ht="15" hidden="false" customHeight="false" outlineLevel="0" collapsed="false">
      <c r="A690" s="0" t="n">
        <v>685</v>
      </c>
      <c r="B690" s="0" t="n">
        <f aca="false">A690*Setup!$B$11/3600</f>
        <v>57.0833333333333</v>
      </c>
      <c r="C690" s="0" t="n">
        <f aca="false">Setup!$B$7+Setup!$B$8*COS(2*PI()*(B690-Setup!$B$9)/24)</f>
        <v>23.0492564306953</v>
      </c>
      <c r="D690" s="0" t="n">
        <f aca="false">(C690-E690)/Setup!$B$17</f>
        <v>9.40899607299517</v>
      </c>
      <c r="E690" s="0" t="n">
        <f aca="false">SUMPRODUCT('5N inverse'!$A$3:$Y$3,'5N mesh'!$B$37:$Z$37,$E689:$AC689)+'5N inverse'!$A$3*$C690/Setup!$B$17+INDEX('5N inverse'!$A$3:$Y$3,1,'5N mesh'!$B$7+1)*Setup!$B$22</f>
        <v>21.8260869412059</v>
      </c>
      <c r="F690" s="0" t="n">
        <f aca="false">SUMPRODUCT('5N inverse'!$A$4:$Y$4,'5N mesh'!$B$37:$Z$37,$E689:$AC689)+'5N inverse'!$A$4*$C690/Setup!$B$17+INDEX('5N inverse'!$A$4:$Y$4,1,'5N mesh'!$B$7+1)*Setup!$B$22</f>
        <v>20.6982785096799</v>
      </c>
      <c r="G690" s="0" t="n">
        <f aca="false">SUMPRODUCT('5N inverse'!$A$5:$Y$5,'5N mesh'!$B$37:$Z$37,$E689:$AC689)+'5N inverse'!$A$5*$C690/Setup!$B$17+INDEX('5N inverse'!$A$5:$Y$5,1,'5N mesh'!$B$7+1)*Setup!$B$22</f>
        <v>18.4426616466279</v>
      </c>
      <c r="H690" s="0" t="n">
        <f aca="false">SUMPRODUCT('5N inverse'!$A$6:$Y$6,'5N mesh'!$B$37:$Z$37,$E689:$AC689)+'5N inverse'!$A$6*$C690/Setup!$B$17+INDEX('5N inverse'!$A$6:$Y$6,1,'5N mesh'!$B$7+1)*Setup!$B$22</f>
        <v>16.1870447835758</v>
      </c>
      <c r="I690" s="0" t="n">
        <f aca="false">SUMPRODUCT('5N inverse'!$A$7:$Y$7,'5N mesh'!$B$37:$Z$37,$E689:$AC689)+'5N inverse'!$A$7*$C690/Setup!$B$17+INDEX('5N inverse'!$A$7:$Y$7,1,'5N mesh'!$B$7+1)*Setup!$B$22</f>
        <v>15.0592363520498</v>
      </c>
      <c r="J690" s="0" t="n">
        <f aca="false">SUMPRODUCT('5N inverse'!$A$8:$Y$8,'5N mesh'!$B$37:$Z$37,$E689:$AC689)+'5N inverse'!$A$8*$C690/Setup!$B$17+INDEX('5N inverse'!$A$8:$Y$8,1,'5N mesh'!$B$7+1)*Setup!$B$22</f>
        <v>0</v>
      </c>
      <c r="K690" s="0" t="n">
        <f aca="false">SUMPRODUCT('5N inverse'!$A$9:$Y$9,'5N mesh'!$B$37:$Z$37,$E689:$AC689)+'5N inverse'!$A$9*$C690/Setup!$B$17+INDEX('5N inverse'!$A$9:$Y$9,1,'5N mesh'!$B$7+1)*Setup!$B$22</f>
        <v>0</v>
      </c>
      <c r="L690" s="0" t="n">
        <f aca="false">SUMPRODUCT('5N inverse'!$A$10:$Y$10,'5N mesh'!$B$37:$Z$37,$E689:$AC689)+'5N inverse'!$A$10*$C690/Setup!$B$17+INDEX('5N inverse'!$A$10:$Y$10,1,'5N mesh'!$B$7+1)*Setup!$B$22</f>
        <v>0</v>
      </c>
      <c r="M690" s="0" t="n">
        <f aca="false">SUMPRODUCT('5N inverse'!$A$11:$Y$11,'5N mesh'!$B$37:$Z$37,$E689:$AC689)+'5N inverse'!$A$11*$C690/Setup!$B$17+INDEX('5N inverse'!$A$11:$Y$11,1,'5N mesh'!$B$7+1)*Setup!$B$22</f>
        <v>0</v>
      </c>
      <c r="N690" s="0" t="n">
        <f aca="false">SUMPRODUCT('5N inverse'!$A$12:$Y$12,'5N mesh'!$B$37:$Z$37,$E689:$AC689)+'5N inverse'!$A$12*$C690/Setup!$B$17+INDEX('5N inverse'!$A$12:$Y$12,1,'5N mesh'!$B$7+1)*Setup!$B$22</f>
        <v>0</v>
      </c>
      <c r="O690" s="0" t="n">
        <f aca="false">SUMPRODUCT('5N inverse'!$A$13:$Y$13,'5N mesh'!$B$37:$Z$37,$E689:$AC689)+'5N inverse'!$A$13*$C690/Setup!$B$17+INDEX('5N inverse'!$A$13:$Y$13,1,'5N mesh'!$B$7+1)*Setup!$B$22</f>
        <v>0</v>
      </c>
      <c r="P690" s="0" t="n">
        <f aca="false">SUMPRODUCT('5N inverse'!$A$14:$Y$14,'5N mesh'!$B$37:$Z$37,$E689:$AC689)+'5N inverse'!$A$14*$C690/Setup!$B$17+INDEX('5N inverse'!$A$14:$Y$14,1,'5N mesh'!$B$7+1)*Setup!$B$22</f>
        <v>0</v>
      </c>
      <c r="Q690" s="0" t="n">
        <f aca="false">SUMPRODUCT('5N inverse'!$A$15:$Y$15,'5N mesh'!$B$37:$Z$37,$E689:$AC689)+'5N inverse'!$A$15*$C690/Setup!$B$17+INDEX('5N inverse'!$A$15:$Y$15,1,'5N mesh'!$B$7+1)*Setup!$B$22</f>
        <v>0</v>
      </c>
      <c r="R690" s="0" t="n">
        <f aca="false">SUMPRODUCT('5N inverse'!$A$16:$Y$16,'5N mesh'!$B$37:$Z$37,$E689:$AC689)+'5N inverse'!$A$16*$C690/Setup!$B$17+INDEX('5N inverse'!$A$16:$Y$16,1,'5N mesh'!$B$7+1)*Setup!$B$22</f>
        <v>0</v>
      </c>
      <c r="S690" s="0" t="n">
        <f aca="false">SUMPRODUCT('5N inverse'!$A$17:$Y$17,'5N mesh'!$B$37:$Z$37,$E689:$AC689)+'5N inverse'!$A$17*$C690/Setup!$B$17+INDEX('5N inverse'!$A$17:$Y$17,1,'5N mesh'!$B$7+1)*Setup!$B$22</f>
        <v>0</v>
      </c>
      <c r="T690" s="0" t="n">
        <f aca="false">SUMPRODUCT('5N inverse'!$A$18:$Y$18,'5N mesh'!$B$37:$Z$37,$E689:$AC689)+'5N inverse'!$A$18*$C690/Setup!$B$17+INDEX('5N inverse'!$A$18:$Y$18,1,'5N mesh'!$B$7+1)*Setup!$B$22</f>
        <v>0</v>
      </c>
      <c r="U690" s="0" t="n">
        <f aca="false">SUMPRODUCT('5N inverse'!$A$19:$Y$19,'5N mesh'!$B$37:$Z$37,$E689:$AC689)+'5N inverse'!$A$19*$C690/Setup!$B$17+INDEX('5N inverse'!$A$19:$Y$19,1,'5N mesh'!$B$7+1)*Setup!$B$22</f>
        <v>0</v>
      </c>
      <c r="V690" s="0" t="n">
        <f aca="false">SUMPRODUCT('5N inverse'!$A$20:$Y$20,'5N mesh'!$B$37:$Z$37,$E689:$AC689)+'5N inverse'!$A$20*$C690/Setup!$B$17+INDEX('5N inverse'!$A$20:$Y$20,1,'5N mesh'!$B$7+1)*Setup!$B$22</f>
        <v>0</v>
      </c>
      <c r="W690" s="0" t="n">
        <f aca="false">SUMPRODUCT('5N inverse'!$A$21:$Y$21,'5N mesh'!$B$37:$Z$37,$E689:$AC689)+'5N inverse'!$A$21*$C690/Setup!$B$17+INDEX('5N inverse'!$A$21:$Y$21,1,'5N mesh'!$B$7+1)*Setup!$B$22</f>
        <v>0</v>
      </c>
      <c r="X690" s="0" t="n">
        <f aca="false">SUMPRODUCT('5N inverse'!$A$22:$Y$22,'5N mesh'!$B$37:$Z$37,$E689:$AC689)+'5N inverse'!$A$22*$C690/Setup!$B$17+INDEX('5N inverse'!$A$22:$Y$22,1,'5N mesh'!$B$7+1)*Setup!$B$22</f>
        <v>0</v>
      </c>
      <c r="Y690" s="0" t="n">
        <f aca="false">SUMPRODUCT('5N inverse'!$A$23:$Y$23,'5N mesh'!$B$37:$Z$37,$E689:$AC689)+'5N inverse'!$A$23*$C690/Setup!$B$17+INDEX('5N inverse'!$A$23:$Y$23,1,'5N mesh'!$B$7+1)*Setup!$B$22</f>
        <v>0</v>
      </c>
      <c r="Z690" s="0" t="n">
        <f aca="false">SUMPRODUCT('5N inverse'!$A$24:$Y$24,'5N mesh'!$B$37:$Z$37,$E689:$AC689)+'5N inverse'!$A$24*$C690/Setup!$B$17+INDEX('5N inverse'!$A$24:$Y$24,1,'5N mesh'!$B$7+1)*Setup!$B$22</f>
        <v>0</v>
      </c>
      <c r="AA690" s="0" t="n">
        <f aca="false">SUMPRODUCT('5N inverse'!$A$25:$Y$25,'5N mesh'!$B$37:$Z$37,$E689:$AC689)+'5N inverse'!$A$25*$C690/Setup!$B$17+INDEX('5N inverse'!$A$25:$Y$25,1,'5N mesh'!$B$7+1)*Setup!$B$22</f>
        <v>0</v>
      </c>
      <c r="AB690" s="0" t="n">
        <f aca="false">SUMPRODUCT('5N inverse'!$A$26:$Y$26,'5N mesh'!$B$37:$Z$37,$E689:$AC689)+'5N inverse'!$A$26*$C690/Setup!$B$17+INDEX('5N inverse'!$A$26:$Y$26,1,'5N mesh'!$B$7+1)*Setup!$B$22</f>
        <v>0</v>
      </c>
      <c r="AC690" s="0" t="n">
        <f aca="false">SUMPRODUCT('5N inverse'!$A$27:$Y$27,'5N mesh'!$B$37:$Z$37,$E689:$AC689)+'5N inverse'!$A$27*$C690/Setup!$B$17+INDEX('5N inverse'!$A$27:$Y$27,1,'5N mesh'!$B$7+1)*Setup!$B$22</f>
        <v>0</v>
      </c>
    </row>
    <row r="691" customFormat="false" ht="15" hidden="false" customHeight="false" outlineLevel="0" collapsed="false">
      <c r="A691" s="0" t="n">
        <v>686</v>
      </c>
      <c r="B691" s="0" t="n">
        <f aca="false">A691*Setup!$B$11/3600</f>
        <v>57.1666666666667</v>
      </c>
      <c r="C691" s="0" t="n">
        <f aca="false">Setup!$B$7+Setup!$B$8*COS(2*PI()*(B691-Setup!$B$9)/24)</f>
        <v>23.1342415442476</v>
      </c>
      <c r="D691" s="0" t="n">
        <f aca="false">(C691-E691)/Setup!$B$17</f>
        <v>9.95133561334769</v>
      </c>
      <c r="E691" s="0" t="n">
        <f aca="false">SUMPRODUCT('5N inverse'!$A$3:$Y$3,'5N mesh'!$B$37:$Z$37,$E690:$AC690)+'5N inverse'!$A$3*$C691/Setup!$B$17+INDEX('5N inverse'!$A$3:$Y$3,1,'5N mesh'!$B$7+1)*Setup!$B$22</f>
        <v>21.8405679145124</v>
      </c>
      <c r="F691" s="0" t="n">
        <f aca="false">SUMPRODUCT('5N inverse'!$A$4:$Y$4,'5N mesh'!$B$37:$Z$37,$E690:$AC690)+'5N inverse'!$A$4*$C691/Setup!$B$17+INDEX('5N inverse'!$A$4:$Y$4,1,'5N mesh'!$B$7+1)*Setup!$B$22</f>
        <v>20.7103384659638</v>
      </c>
      <c r="G691" s="0" t="n">
        <f aca="false">SUMPRODUCT('5N inverse'!$A$5:$Y$5,'5N mesh'!$B$37:$Z$37,$E690:$AC690)+'5N inverse'!$A$5*$C691/Setup!$B$17+INDEX('5N inverse'!$A$5:$Y$5,1,'5N mesh'!$B$7+1)*Setup!$B$22</f>
        <v>18.4498795688666</v>
      </c>
      <c r="H691" s="0" t="n">
        <f aca="false">SUMPRODUCT('5N inverse'!$A$6:$Y$6,'5N mesh'!$B$37:$Z$37,$E690:$AC690)+'5N inverse'!$A$6*$C691/Setup!$B$17+INDEX('5N inverse'!$A$6:$Y$6,1,'5N mesh'!$B$7+1)*Setup!$B$22</f>
        <v>16.1894206717693</v>
      </c>
      <c r="I691" s="0" t="n">
        <f aca="false">SUMPRODUCT('5N inverse'!$A$7:$Y$7,'5N mesh'!$B$37:$Z$37,$E690:$AC690)+'5N inverse'!$A$7*$C691/Setup!$B$17+INDEX('5N inverse'!$A$7:$Y$7,1,'5N mesh'!$B$7+1)*Setup!$B$22</f>
        <v>15.0591912232207</v>
      </c>
      <c r="J691" s="0" t="n">
        <f aca="false">SUMPRODUCT('5N inverse'!$A$8:$Y$8,'5N mesh'!$B$37:$Z$37,$E690:$AC690)+'5N inverse'!$A$8*$C691/Setup!$B$17+INDEX('5N inverse'!$A$8:$Y$8,1,'5N mesh'!$B$7+1)*Setup!$B$22</f>
        <v>0</v>
      </c>
      <c r="K691" s="0" t="n">
        <f aca="false">SUMPRODUCT('5N inverse'!$A$9:$Y$9,'5N mesh'!$B$37:$Z$37,$E690:$AC690)+'5N inverse'!$A$9*$C691/Setup!$B$17+INDEX('5N inverse'!$A$9:$Y$9,1,'5N mesh'!$B$7+1)*Setup!$B$22</f>
        <v>0</v>
      </c>
      <c r="L691" s="0" t="n">
        <f aca="false">SUMPRODUCT('5N inverse'!$A$10:$Y$10,'5N mesh'!$B$37:$Z$37,$E690:$AC690)+'5N inverse'!$A$10*$C691/Setup!$B$17+INDEX('5N inverse'!$A$10:$Y$10,1,'5N mesh'!$B$7+1)*Setup!$B$22</f>
        <v>0</v>
      </c>
      <c r="M691" s="0" t="n">
        <f aca="false">SUMPRODUCT('5N inverse'!$A$11:$Y$11,'5N mesh'!$B$37:$Z$37,$E690:$AC690)+'5N inverse'!$A$11*$C691/Setup!$B$17+INDEX('5N inverse'!$A$11:$Y$11,1,'5N mesh'!$B$7+1)*Setup!$B$22</f>
        <v>0</v>
      </c>
      <c r="N691" s="0" t="n">
        <f aca="false">SUMPRODUCT('5N inverse'!$A$12:$Y$12,'5N mesh'!$B$37:$Z$37,$E690:$AC690)+'5N inverse'!$A$12*$C691/Setup!$B$17+INDEX('5N inverse'!$A$12:$Y$12,1,'5N mesh'!$B$7+1)*Setup!$B$22</f>
        <v>0</v>
      </c>
      <c r="O691" s="0" t="n">
        <f aca="false">SUMPRODUCT('5N inverse'!$A$13:$Y$13,'5N mesh'!$B$37:$Z$37,$E690:$AC690)+'5N inverse'!$A$13*$C691/Setup!$B$17+INDEX('5N inverse'!$A$13:$Y$13,1,'5N mesh'!$B$7+1)*Setup!$B$22</f>
        <v>0</v>
      </c>
      <c r="P691" s="0" t="n">
        <f aca="false">SUMPRODUCT('5N inverse'!$A$14:$Y$14,'5N mesh'!$B$37:$Z$37,$E690:$AC690)+'5N inverse'!$A$14*$C691/Setup!$B$17+INDEX('5N inverse'!$A$14:$Y$14,1,'5N mesh'!$B$7+1)*Setup!$B$22</f>
        <v>0</v>
      </c>
      <c r="Q691" s="0" t="n">
        <f aca="false">SUMPRODUCT('5N inverse'!$A$15:$Y$15,'5N mesh'!$B$37:$Z$37,$E690:$AC690)+'5N inverse'!$A$15*$C691/Setup!$B$17+INDEX('5N inverse'!$A$15:$Y$15,1,'5N mesh'!$B$7+1)*Setup!$B$22</f>
        <v>0</v>
      </c>
      <c r="R691" s="0" t="n">
        <f aca="false">SUMPRODUCT('5N inverse'!$A$16:$Y$16,'5N mesh'!$B$37:$Z$37,$E690:$AC690)+'5N inverse'!$A$16*$C691/Setup!$B$17+INDEX('5N inverse'!$A$16:$Y$16,1,'5N mesh'!$B$7+1)*Setup!$B$22</f>
        <v>0</v>
      </c>
      <c r="S691" s="0" t="n">
        <f aca="false">SUMPRODUCT('5N inverse'!$A$17:$Y$17,'5N mesh'!$B$37:$Z$37,$E690:$AC690)+'5N inverse'!$A$17*$C691/Setup!$B$17+INDEX('5N inverse'!$A$17:$Y$17,1,'5N mesh'!$B$7+1)*Setup!$B$22</f>
        <v>0</v>
      </c>
      <c r="T691" s="0" t="n">
        <f aca="false">SUMPRODUCT('5N inverse'!$A$18:$Y$18,'5N mesh'!$B$37:$Z$37,$E690:$AC690)+'5N inverse'!$A$18*$C691/Setup!$B$17+INDEX('5N inverse'!$A$18:$Y$18,1,'5N mesh'!$B$7+1)*Setup!$B$22</f>
        <v>0</v>
      </c>
      <c r="U691" s="0" t="n">
        <f aca="false">SUMPRODUCT('5N inverse'!$A$19:$Y$19,'5N mesh'!$B$37:$Z$37,$E690:$AC690)+'5N inverse'!$A$19*$C691/Setup!$B$17+INDEX('5N inverse'!$A$19:$Y$19,1,'5N mesh'!$B$7+1)*Setup!$B$22</f>
        <v>0</v>
      </c>
      <c r="V691" s="0" t="n">
        <f aca="false">SUMPRODUCT('5N inverse'!$A$20:$Y$20,'5N mesh'!$B$37:$Z$37,$E690:$AC690)+'5N inverse'!$A$20*$C691/Setup!$B$17+INDEX('5N inverse'!$A$20:$Y$20,1,'5N mesh'!$B$7+1)*Setup!$B$22</f>
        <v>0</v>
      </c>
      <c r="W691" s="0" t="n">
        <f aca="false">SUMPRODUCT('5N inverse'!$A$21:$Y$21,'5N mesh'!$B$37:$Z$37,$E690:$AC690)+'5N inverse'!$A$21*$C691/Setup!$B$17+INDEX('5N inverse'!$A$21:$Y$21,1,'5N mesh'!$B$7+1)*Setup!$B$22</f>
        <v>0</v>
      </c>
      <c r="X691" s="0" t="n">
        <f aca="false">SUMPRODUCT('5N inverse'!$A$22:$Y$22,'5N mesh'!$B$37:$Z$37,$E690:$AC690)+'5N inverse'!$A$22*$C691/Setup!$B$17+INDEX('5N inverse'!$A$22:$Y$22,1,'5N mesh'!$B$7+1)*Setup!$B$22</f>
        <v>0</v>
      </c>
      <c r="Y691" s="0" t="n">
        <f aca="false">SUMPRODUCT('5N inverse'!$A$23:$Y$23,'5N mesh'!$B$37:$Z$37,$E690:$AC690)+'5N inverse'!$A$23*$C691/Setup!$B$17+INDEX('5N inverse'!$A$23:$Y$23,1,'5N mesh'!$B$7+1)*Setup!$B$22</f>
        <v>0</v>
      </c>
      <c r="Z691" s="0" t="n">
        <f aca="false">SUMPRODUCT('5N inverse'!$A$24:$Y$24,'5N mesh'!$B$37:$Z$37,$E690:$AC690)+'5N inverse'!$A$24*$C691/Setup!$B$17+INDEX('5N inverse'!$A$24:$Y$24,1,'5N mesh'!$B$7+1)*Setup!$B$22</f>
        <v>0</v>
      </c>
      <c r="AA691" s="0" t="n">
        <f aca="false">SUMPRODUCT('5N inverse'!$A$25:$Y$25,'5N mesh'!$B$37:$Z$37,$E690:$AC690)+'5N inverse'!$A$25*$C691/Setup!$B$17+INDEX('5N inverse'!$A$25:$Y$25,1,'5N mesh'!$B$7+1)*Setup!$B$22</f>
        <v>0</v>
      </c>
      <c r="AB691" s="0" t="n">
        <f aca="false">SUMPRODUCT('5N inverse'!$A$26:$Y$26,'5N mesh'!$B$37:$Z$37,$E690:$AC690)+'5N inverse'!$A$26*$C691/Setup!$B$17+INDEX('5N inverse'!$A$26:$Y$26,1,'5N mesh'!$B$7+1)*Setup!$B$22</f>
        <v>0</v>
      </c>
      <c r="AC691" s="0" t="n">
        <f aca="false">SUMPRODUCT('5N inverse'!$A$27:$Y$27,'5N mesh'!$B$37:$Z$37,$E690:$AC690)+'5N inverse'!$A$27*$C691/Setup!$B$17+INDEX('5N inverse'!$A$27:$Y$27,1,'5N mesh'!$B$7+1)*Setup!$B$22</f>
        <v>0</v>
      </c>
    </row>
    <row r="692" customFormat="false" ht="15" hidden="false" customHeight="false" outlineLevel="0" collapsed="false">
      <c r="A692" s="0" t="n">
        <v>687</v>
      </c>
      <c r="B692" s="0" t="n">
        <f aca="false">A692*Setup!$B$11/3600</f>
        <v>57.25</v>
      </c>
      <c r="C692" s="0" t="n">
        <f aca="false">Setup!$B$7+Setup!$B$8*COS(2*PI()*(B692-Setup!$B$9)/24)</f>
        <v>23.2196387119355</v>
      </c>
      <c r="D692" s="0" t="n">
        <f aca="false">(C692-E692)/Setup!$B$17</f>
        <v>10.4898295810357</v>
      </c>
      <c r="E692" s="0" t="n">
        <f aca="false">SUMPRODUCT('5N inverse'!$A$3:$Y$3,'5N mesh'!$B$37:$Z$37,$E691:$AC691)+'5N inverse'!$A$3*$C692/Setup!$B$17+INDEX('5N inverse'!$A$3:$Y$3,1,'5N mesh'!$B$7+1)*Setup!$B$22</f>
        <v>21.8559608664008</v>
      </c>
      <c r="F692" s="0" t="n">
        <f aca="false">SUMPRODUCT('5N inverse'!$A$4:$Y$4,'5N mesh'!$B$37:$Z$37,$E691:$AC691)+'5N inverse'!$A$4*$C692/Setup!$B$17+INDEX('5N inverse'!$A$4:$Y$4,1,'5N mesh'!$B$7+1)*Setup!$B$22</f>
        <v>20.7231596125434</v>
      </c>
      <c r="G692" s="0" t="n">
        <f aca="false">SUMPRODUCT('5N inverse'!$A$5:$Y$5,'5N mesh'!$B$37:$Z$37,$E691:$AC691)+'5N inverse'!$A$5*$C692/Setup!$B$17+INDEX('5N inverse'!$A$5:$Y$5,1,'5N mesh'!$B$7+1)*Setup!$B$22</f>
        <v>18.4575571048285</v>
      </c>
      <c r="H692" s="0" t="n">
        <f aca="false">SUMPRODUCT('5N inverse'!$A$6:$Y$6,'5N mesh'!$B$37:$Z$37,$E691:$AC691)+'5N inverse'!$A$6*$C692/Setup!$B$17+INDEX('5N inverse'!$A$6:$Y$6,1,'5N mesh'!$B$7+1)*Setup!$B$22</f>
        <v>16.1919545971136</v>
      </c>
      <c r="I692" s="0" t="n">
        <f aca="false">SUMPRODUCT('5N inverse'!$A$7:$Y$7,'5N mesh'!$B$37:$Z$37,$E691:$AC691)+'5N inverse'!$A$7*$C692/Setup!$B$17+INDEX('5N inverse'!$A$7:$Y$7,1,'5N mesh'!$B$7+1)*Setup!$B$22</f>
        <v>15.0591533432562</v>
      </c>
      <c r="J692" s="0" t="n">
        <f aca="false">SUMPRODUCT('5N inverse'!$A$8:$Y$8,'5N mesh'!$B$37:$Z$37,$E691:$AC691)+'5N inverse'!$A$8*$C692/Setup!$B$17+INDEX('5N inverse'!$A$8:$Y$8,1,'5N mesh'!$B$7+1)*Setup!$B$22</f>
        <v>0</v>
      </c>
      <c r="K692" s="0" t="n">
        <f aca="false">SUMPRODUCT('5N inverse'!$A$9:$Y$9,'5N mesh'!$B$37:$Z$37,$E691:$AC691)+'5N inverse'!$A$9*$C692/Setup!$B$17+INDEX('5N inverse'!$A$9:$Y$9,1,'5N mesh'!$B$7+1)*Setup!$B$22</f>
        <v>0</v>
      </c>
      <c r="L692" s="0" t="n">
        <f aca="false">SUMPRODUCT('5N inverse'!$A$10:$Y$10,'5N mesh'!$B$37:$Z$37,$E691:$AC691)+'5N inverse'!$A$10*$C692/Setup!$B$17+INDEX('5N inverse'!$A$10:$Y$10,1,'5N mesh'!$B$7+1)*Setup!$B$22</f>
        <v>0</v>
      </c>
      <c r="M692" s="0" t="n">
        <f aca="false">SUMPRODUCT('5N inverse'!$A$11:$Y$11,'5N mesh'!$B$37:$Z$37,$E691:$AC691)+'5N inverse'!$A$11*$C692/Setup!$B$17+INDEX('5N inverse'!$A$11:$Y$11,1,'5N mesh'!$B$7+1)*Setup!$B$22</f>
        <v>0</v>
      </c>
      <c r="N692" s="0" t="n">
        <f aca="false">SUMPRODUCT('5N inverse'!$A$12:$Y$12,'5N mesh'!$B$37:$Z$37,$E691:$AC691)+'5N inverse'!$A$12*$C692/Setup!$B$17+INDEX('5N inverse'!$A$12:$Y$12,1,'5N mesh'!$B$7+1)*Setup!$B$22</f>
        <v>0</v>
      </c>
      <c r="O692" s="0" t="n">
        <f aca="false">SUMPRODUCT('5N inverse'!$A$13:$Y$13,'5N mesh'!$B$37:$Z$37,$E691:$AC691)+'5N inverse'!$A$13*$C692/Setup!$B$17+INDEX('5N inverse'!$A$13:$Y$13,1,'5N mesh'!$B$7+1)*Setup!$B$22</f>
        <v>0</v>
      </c>
      <c r="P692" s="0" t="n">
        <f aca="false">SUMPRODUCT('5N inverse'!$A$14:$Y$14,'5N mesh'!$B$37:$Z$37,$E691:$AC691)+'5N inverse'!$A$14*$C692/Setup!$B$17+INDEX('5N inverse'!$A$14:$Y$14,1,'5N mesh'!$B$7+1)*Setup!$B$22</f>
        <v>0</v>
      </c>
      <c r="Q692" s="0" t="n">
        <f aca="false">SUMPRODUCT('5N inverse'!$A$15:$Y$15,'5N mesh'!$B$37:$Z$37,$E691:$AC691)+'5N inverse'!$A$15*$C692/Setup!$B$17+INDEX('5N inverse'!$A$15:$Y$15,1,'5N mesh'!$B$7+1)*Setup!$B$22</f>
        <v>0</v>
      </c>
      <c r="R692" s="0" t="n">
        <f aca="false">SUMPRODUCT('5N inverse'!$A$16:$Y$16,'5N mesh'!$B$37:$Z$37,$E691:$AC691)+'5N inverse'!$A$16*$C692/Setup!$B$17+INDEX('5N inverse'!$A$16:$Y$16,1,'5N mesh'!$B$7+1)*Setup!$B$22</f>
        <v>0</v>
      </c>
      <c r="S692" s="0" t="n">
        <f aca="false">SUMPRODUCT('5N inverse'!$A$17:$Y$17,'5N mesh'!$B$37:$Z$37,$E691:$AC691)+'5N inverse'!$A$17*$C692/Setup!$B$17+INDEX('5N inverse'!$A$17:$Y$17,1,'5N mesh'!$B$7+1)*Setup!$B$22</f>
        <v>0</v>
      </c>
      <c r="T692" s="0" t="n">
        <f aca="false">SUMPRODUCT('5N inverse'!$A$18:$Y$18,'5N mesh'!$B$37:$Z$37,$E691:$AC691)+'5N inverse'!$A$18*$C692/Setup!$B$17+INDEX('5N inverse'!$A$18:$Y$18,1,'5N mesh'!$B$7+1)*Setup!$B$22</f>
        <v>0</v>
      </c>
      <c r="U692" s="0" t="n">
        <f aca="false">SUMPRODUCT('5N inverse'!$A$19:$Y$19,'5N mesh'!$B$37:$Z$37,$E691:$AC691)+'5N inverse'!$A$19*$C692/Setup!$B$17+INDEX('5N inverse'!$A$19:$Y$19,1,'5N mesh'!$B$7+1)*Setup!$B$22</f>
        <v>0</v>
      </c>
      <c r="V692" s="0" t="n">
        <f aca="false">SUMPRODUCT('5N inverse'!$A$20:$Y$20,'5N mesh'!$B$37:$Z$37,$E691:$AC691)+'5N inverse'!$A$20*$C692/Setup!$B$17+INDEX('5N inverse'!$A$20:$Y$20,1,'5N mesh'!$B$7+1)*Setup!$B$22</f>
        <v>0</v>
      </c>
      <c r="W692" s="0" t="n">
        <f aca="false">SUMPRODUCT('5N inverse'!$A$21:$Y$21,'5N mesh'!$B$37:$Z$37,$E691:$AC691)+'5N inverse'!$A$21*$C692/Setup!$B$17+INDEX('5N inverse'!$A$21:$Y$21,1,'5N mesh'!$B$7+1)*Setup!$B$22</f>
        <v>0</v>
      </c>
      <c r="X692" s="0" t="n">
        <f aca="false">SUMPRODUCT('5N inverse'!$A$22:$Y$22,'5N mesh'!$B$37:$Z$37,$E691:$AC691)+'5N inverse'!$A$22*$C692/Setup!$B$17+INDEX('5N inverse'!$A$22:$Y$22,1,'5N mesh'!$B$7+1)*Setup!$B$22</f>
        <v>0</v>
      </c>
      <c r="Y692" s="0" t="n">
        <f aca="false">SUMPRODUCT('5N inverse'!$A$23:$Y$23,'5N mesh'!$B$37:$Z$37,$E691:$AC691)+'5N inverse'!$A$23*$C692/Setup!$B$17+INDEX('5N inverse'!$A$23:$Y$23,1,'5N mesh'!$B$7+1)*Setup!$B$22</f>
        <v>0</v>
      </c>
      <c r="Z692" s="0" t="n">
        <f aca="false">SUMPRODUCT('5N inverse'!$A$24:$Y$24,'5N mesh'!$B$37:$Z$37,$E691:$AC691)+'5N inverse'!$A$24*$C692/Setup!$B$17+INDEX('5N inverse'!$A$24:$Y$24,1,'5N mesh'!$B$7+1)*Setup!$B$22</f>
        <v>0</v>
      </c>
      <c r="AA692" s="0" t="n">
        <f aca="false">SUMPRODUCT('5N inverse'!$A$25:$Y$25,'5N mesh'!$B$37:$Z$37,$E691:$AC691)+'5N inverse'!$A$25*$C692/Setup!$B$17+INDEX('5N inverse'!$A$25:$Y$25,1,'5N mesh'!$B$7+1)*Setup!$B$22</f>
        <v>0</v>
      </c>
      <c r="AB692" s="0" t="n">
        <f aca="false">SUMPRODUCT('5N inverse'!$A$26:$Y$26,'5N mesh'!$B$37:$Z$37,$E691:$AC691)+'5N inverse'!$A$26*$C692/Setup!$B$17+INDEX('5N inverse'!$A$26:$Y$26,1,'5N mesh'!$B$7+1)*Setup!$B$22</f>
        <v>0</v>
      </c>
      <c r="AC692" s="0" t="n">
        <f aca="false">SUMPRODUCT('5N inverse'!$A$27:$Y$27,'5N mesh'!$B$37:$Z$37,$E691:$AC691)+'5N inverse'!$A$27*$C692/Setup!$B$17+INDEX('5N inverse'!$A$27:$Y$27,1,'5N mesh'!$B$7+1)*Setup!$B$22</f>
        <v>0</v>
      </c>
    </row>
    <row r="693" customFormat="false" ht="15" hidden="false" customHeight="false" outlineLevel="0" collapsed="false">
      <c r="A693" s="0" t="n">
        <v>688</v>
      </c>
      <c r="B693" s="0" t="n">
        <f aca="false">A693*Setup!$B$11/3600</f>
        <v>57.3333333333333</v>
      </c>
      <c r="C693" s="0" t="n">
        <f aca="false">Setup!$B$7+Setup!$B$8*COS(2*PI()*(B693-Setup!$B$9)/24)</f>
        <v>23.3054072893323</v>
      </c>
      <c r="D693" s="0" t="n">
        <f aca="false">(C693-E693)/Setup!$B$17</f>
        <v>11.0242216155716</v>
      </c>
      <c r="E693" s="0" t="n">
        <f aca="false">SUMPRODUCT('5N inverse'!$A$3:$Y$3,'5N mesh'!$B$37:$Z$37,$E692:$AC692)+'5N inverse'!$A$3*$C693/Setup!$B$17+INDEX('5N inverse'!$A$3:$Y$3,1,'5N mesh'!$B$7+1)*Setup!$B$22</f>
        <v>21.872258479308</v>
      </c>
      <c r="F693" s="0" t="n">
        <f aca="false">SUMPRODUCT('5N inverse'!$A$4:$Y$4,'5N mesh'!$B$37:$Z$37,$E692:$AC692)+'5N inverse'!$A$4*$C693/Setup!$B$17+INDEX('5N inverse'!$A$4:$Y$4,1,'5N mesh'!$B$7+1)*Setup!$B$22</f>
        <v>20.736735854472</v>
      </c>
      <c r="G693" s="0" t="n">
        <f aca="false">SUMPRODUCT('5N inverse'!$A$5:$Y$5,'5N mesh'!$B$37:$Z$37,$E692:$AC692)+'5N inverse'!$A$5*$C693/Setup!$B$17+INDEX('5N inverse'!$A$5:$Y$5,1,'5N mesh'!$B$7+1)*Setup!$B$22</f>
        <v>18.4656906048001</v>
      </c>
      <c r="H693" s="0" t="n">
        <f aca="false">SUMPRODUCT('5N inverse'!$A$6:$Y$6,'5N mesh'!$B$37:$Z$37,$E692:$AC692)+'5N inverse'!$A$6*$C693/Setup!$B$17+INDEX('5N inverse'!$A$6:$Y$6,1,'5N mesh'!$B$7+1)*Setup!$B$22</f>
        <v>16.1946453551281</v>
      </c>
      <c r="I693" s="0" t="n">
        <f aca="false">SUMPRODUCT('5N inverse'!$A$7:$Y$7,'5N mesh'!$B$37:$Z$37,$E692:$AC692)+'5N inverse'!$A$7*$C693/Setup!$B$17+INDEX('5N inverse'!$A$7:$Y$7,1,'5N mesh'!$B$7+1)*Setup!$B$22</f>
        <v>15.0591227302921</v>
      </c>
      <c r="J693" s="0" t="n">
        <f aca="false">SUMPRODUCT('5N inverse'!$A$8:$Y$8,'5N mesh'!$B$37:$Z$37,$E692:$AC692)+'5N inverse'!$A$8*$C693/Setup!$B$17+INDEX('5N inverse'!$A$8:$Y$8,1,'5N mesh'!$B$7+1)*Setup!$B$22</f>
        <v>0</v>
      </c>
      <c r="K693" s="0" t="n">
        <f aca="false">SUMPRODUCT('5N inverse'!$A$9:$Y$9,'5N mesh'!$B$37:$Z$37,$E692:$AC692)+'5N inverse'!$A$9*$C693/Setup!$B$17+INDEX('5N inverse'!$A$9:$Y$9,1,'5N mesh'!$B$7+1)*Setup!$B$22</f>
        <v>0</v>
      </c>
      <c r="L693" s="0" t="n">
        <f aca="false">SUMPRODUCT('5N inverse'!$A$10:$Y$10,'5N mesh'!$B$37:$Z$37,$E692:$AC692)+'5N inverse'!$A$10*$C693/Setup!$B$17+INDEX('5N inverse'!$A$10:$Y$10,1,'5N mesh'!$B$7+1)*Setup!$B$22</f>
        <v>0</v>
      </c>
      <c r="M693" s="0" t="n">
        <f aca="false">SUMPRODUCT('5N inverse'!$A$11:$Y$11,'5N mesh'!$B$37:$Z$37,$E692:$AC692)+'5N inverse'!$A$11*$C693/Setup!$B$17+INDEX('5N inverse'!$A$11:$Y$11,1,'5N mesh'!$B$7+1)*Setup!$B$22</f>
        <v>0</v>
      </c>
      <c r="N693" s="0" t="n">
        <f aca="false">SUMPRODUCT('5N inverse'!$A$12:$Y$12,'5N mesh'!$B$37:$Z$37,$E692:$AC692)+'5N inverse'!$A$12*$C693/Setup!$B$17+INDEX('5N inverse'!$A$12:$Y$12,1,'5N mesh'!$B$7+1)*Setup!$B$22</f>
        <v>0</v>
      </c>
      <c r="O693" s="0" t="n">
        <f aca="false">SUMPRODUCT('5N inverse'!$A$13:$Y$13,'5N mesh'!$B$37:$Z$37,$E692:$AC692)+'5N inverse'!$A$13*$C693/Setup!$B$17+INDEX('5N inverse'!$A$13:$Y$13,1,'5N mesh'!$B$7+1)*Setup!$B$22</f>
        <v>0</v>
      </c>
      <c r="P693" s="0" t="n">
        <f aca="false">SUMPRODUCT('5N inverse'!$A$14:$Y$14,'5N mesh'!$B$37:$Z$37,$E692:$AC692)+'5N inverse'!$A$14*$C693/Setup!$B$17+INDEX('5N inverse'!$A$14:$Y$14,1,'5N mesh'!$B$7+1)*Setup!$B$22</f>
        <v>0</v>
      </c>
      <c r="Q693" s="0" t="n">
        <f aca="false">SUMPRODUCT('5N inverse'!$A$15:$Y$15,'5N mesh'!$B$37:$Z$37,$E692:$AC692)+'5N inverse'!$A$15*$C693/Setup!$B$17+INDEX('5N inverse'!$A$15:$Y$15,1,'5N mesh'!$B$7+1)*Setup!$B$22</f>
        <v>0</v>
      </c>
      <c r="R693" s="0" t="n">
        <f aca="false">SUMPRODUCT('5N inverse'!$A$16:$Y$16,'5N mesh'!$B$37:$Z$37,$E692:$AC692)+'5N inverse'!$A$16*$C693/Setup!$B$17+INDEX('5N inverse'!$A$16:$Y$16,1,'5N mesh'!$B$7+1)*Setup!$B$22</f>
        <v>0</v>
      </c>
      <c r="S693" s="0" t="n">
        <f aca="false">SUMPRODUCT('5N inverse'!$A$17:$Y$17,'5N mesh'!$B$37:$Z$37,$E692:$AC692)+'5N inverse'!$A$17*$C693/Setup!$B$17+INDEX('5N inverse'!$A$17:$Y$17,1,'5N mesh'!$B$7+1)*Setup!$B$22</f>
        <v>0</v>
      </c>
      <c r="T693" s="0" t="n">
        <f aca="false">SUMPRODUCT('5N inverse'!$A$18:$Y$18,'5N mesh'!$B$37:$Z$37,$E692:$AC692)+'5N inverse'!$A$18*$C693/Setup!$B$17+INDEX('5N inverse'!$A$18:$Y$18,1,'5N mesh'!$B$7+1)*Setup!$B$22</f>
        <v>0</v>
      </c>
      <c r="U693" s="0" t="n">
        <f aca="false">SUMPRODUCT('5N inverse'!$A$19:$Y$19,'5N mesh'!$B$37:$Z$37,$E692:$AC692)+'5N inverse'!$A$19*$C693/Setup!$B$17+INDEX('5N inverse'!$A$19:$Y$19,1,'5N mesh'!$B$7+1)*Setup!$B$22</f>
        <v>0</v>
      </c>
      <c r="V693" s="0" t="n">
        <f aca="false">SUMPRODUCT('5N inverse'!$A$20:$Y$20,'5N mesh'!$B$37:$Z$37,$E692:$AC692)+'5N inverse'!$A$20*$C693/Setup!$B$17+INDEX('5N inverse'!$A$20:$Y$20,1,'5N mesh'!$B$7+1)*Setup!$B$22</f>
        <v>0</v>
      </c>
      <c r="W693" s="0" t="n">
        <f aca="false">SUMPRODUCT('5N inverse'!$A$21:$Y$21,'5N mesh'!$B$37:$Z$37,$E692:$AC692)+'5N inverse'!$A$21*$C693/Setup!$B$17+INDEX('5N inverse'!$A$21:$Y$21,1,'5N mesh'!$B$7+1)*Setup!$B$22</f>
        <v>0</v>
      </c>
      <c r="X693" s="0" t="n">
        <f aca="false">SUMPRODUCT('5N inverse'!$A$22:$Y$22,'5N mesh'!$B$37:$Z$37,$E692:$AC692)+'5N inverse'!$A$22*$C693/Setup!$B$17+INDEX('5N inverse'!$A$22:$Y$22,1,'5N mesh'!$B$7+1)*Setup!$B$22</f>
        <v>0</v>
      </c>
      <c r="Y693" s="0" t="n">
        <f aca="false">SUMPRODUCT('5N inverse'!$A$23:$Y$23,'5N mesh'!$B$37:$Z$37,$E692:$AC692)+'5N inverse'!$A$23*$C693/Setup!$B$17+INDEX('5N inverse'!$A$23:$Y$23,1,'5N mesh'!$B$7+1)*Setup!$B$22</f>
        <v>0</v>
      </c>
      <c r="Z693" s="0" t="n">
        <f aca="false">SUMPRODUCT('5N inverse'!$A$24:$Y$24,'5N mesh'!$B$37:$Z$37,$E692:$AC692)+'5N inverse'!$A$24*$C693/Setup!$B$17+INDEX('5N inverse'!$A$24:$Y$24,1,'5N mesh'!$B$7+1)*Setup!$B$22</f>
        <v>0</v>
      </c>
      <c r="AA693" s="0" t="n">
        <f aca="false">SUMPRODUCT('5N inverse'!$A$25:$Y$25,'5N mesh'!$B$37:$Z$37,$E692:$AC692)+'5N inverse'!$A$25*$C693/Setup!$B$17+INDEX('5N inverse'!$A$25:$Y$25,1,'5N mesh'!$B$7+1)*Setup!$B$22</f>
        <v>0</v>
      </c>
      <c r="AB693" s="0" t="n">
        <f aca="false">SUMPRODUCT('5N inverse'!$A$26:$Y$26,'5N mesh'!$B$37:$Z$37,$E692:$AC692)+'5N inverse'!$A$26*$C693/Setup!$B$17+INDEX('5N inverse'!$A$26:$Y$26,1,'5N mesh'!$B$7+1)*Setup!$B$22</f>
        <v>0</v>
      </c>
      <c r="AC693" s="0" t="n">
        <f aca="false">SUMPRODUCT('5N inverse'!$A$27:$Y$27,'5N mesh'!$B$37:$Z$37,$E692:$AC692)+'5N inverse'!$A$27*$C693/Setup!$B$17+INDEX('5N inverse'!$A$27:$Y$27,1,'5N mesh'!$B$7+1)*Setup!$B$22</f>
        <v>0</v>
      </c>
    </row>
    <row r="694" customFormat="false" ht="15" hidden="false" customHeight="false" outlineLevel="0" collapsed="false">
      <c r="A694" s="0" t="n">
        <v>689</v>
      </c>
      <c r="B694" s="0" t="n">
        <f aca="false">A694*Setup!$B$11/3600</f>
        <v>57.4166666666667</v>
      </c>
      <c r="C694" s="0" t="n">
        <f aca="false">Setup!$B$7+Setup!$B$8*COS(2*PI()*(B694-Setup!$B$9)/24)</f>
        <v>23.3915064552403</v>
      </c>
      <c r="D694" s="0" t="n">
        <f aca="false">(C694-E694)/Setup!$B$17</f>
        <v>11.5542573096496</v>
      </c>
      <c r="E694" s="0" t="n">
        <f aca="false">SUMPRODUCT('5N inverse'!$A$3:$Y$3,'5N mesh'!$B$37:$Z$37,$E693:$AC693)+'5N inverse'!$A$3*$C694/Setup!$B$17+INDEX('5N inverse'!$A$3:$Y$3,1,'5N mesh'!$B$7+1)*Setup!$B$22</f>
        <v>21.8894530049859</v>
      </c>
      <c r="F694" s="0" t="n">
        <f aca="false">SUMPRODUCT('5N inverse'!$A$4:$Y$4,'5N mesh'!$B$37:$Z$37,$E693:$AC693)+'5N inverse'!$A$4*$C694/Setup!$B$17+INDEX('5N inverse'!$A$4:$Y$4,1,'5N mesh'!$B$7+1)*Setup!$B$22</f>
        <v>20.7510607373223</v>
      </c>
      <c r="G694" s="0" t="n">
        <f aca="false">SUMPRODUCT('5N inverse'!$A$5:$Y$5,'5N mesh'!$B$37:$Z$37,$E693:$AC693)+'5N inverse'!$A$5*$C694/Setup!$B$17+INDEX('5N inverse'!$A$5:$Y$5,1,'5N mesh'!$B$7+1)*Setup!$B$22</f>
        <v>18.4742762019951</v>
      </c>
      <c r="H694" s="0" t="n">
        <f aca="false">SUMPRODUCT('5N inverse'!$A$6:$Y$6,'5N mesh'!$B$37:$Z$37,$E693:$AC693)+'5N inverse'!$A$6*$C694/Setup!$B$17+INDEX('5N inverse'!$A$6:$Y$6,1,'5N mesh'!$B$7+1)*Setup!$B$22</f>
        <v>16.1974916666679</v>
      </c>
      <c r="I694" s="0" t="n">
        <f aca="false">SUMPRODUCT('5N inverse'!$A$7:$Y$7,'5N mesh'!$B$37:$Z$37,$E693:$AC693)+'5N inverse'!$A$7*$C694/Setup!$B$17+INDEX('5N inverse'!$A$7:$Y$7,1,'5N mesh'!$B$7+1)*Setup!$B$22</f>
        <v>15.0590993990043</v>
      </c>
      <c r="J694" s="0" t="n">
        <f aca="false">SUMPRODUCT('5N inverse'!$A$8:$Y$8,'5N mesh'!$B$37:$Z$37,$E693:$AC693)+'5N inverse'!$A$8*$C694/Setup!$B$17+INDEX('5N inverse'!$A$8:$Y$8,1,'5N mesh'!$B$7+1)*Setup!$B$22</f>
        <v>0</v>
      </c>
      <c r="K694" s="0" t="n">
        <f aca="false">SUMPRODUCT('5N inverse'!$A$9:$Y$9,'5N mesh'!$B$37:$Z$37,$E693:$AC693)+'5N inverse'!$A$9*$C694/Setup!$B$17+INDEX('5N inverse'!$A$9:$Y$9,1,'5N mesh'!$B$7+1)*Setup!$B$22</f>
        <v>0</v>
      </c>
      <c r="L694" s="0" t="n">
        <f aca="false">SUMPRODUCT('5N inverse'!$A$10:$Y$10,'5N mesh'!$B$37:$Z$37,$E693:$AC693)+'5N inverse'!$A$10*$C694/Setup!$B$17+INDEX('5N inverse'!$A$10:$Y$10,1,'5N mesh'!$B$7+1)*Setup!$B$22</f>
        <v>0</v>
      </c>
      <c r="M694" s="0" t="n">
        <f aca="false">SUMPRODUCT('5N inverse'!$A$11:$Y$11,'5N mesh'!$B$37:$Z$37,$E693:$AC693)+'5N inverse'!$A$11*$C694/Setup!$B$17+INDEX('5N inverse'!$A$11:$Y$11,1,'5N mesh'!$B$7+1)*Setup!$B$22</f>
        <v>0</v>
      </c>
      <c r="N694" s="0" t="n">
        <f aca="false">SUMPRODUCT('5N inverse'!$A$12:$Y$12,'5N mesh'!$B$37:$Z$37,$E693:$AC693)+'5N inverse'!$A$12*$C694/Setup!$B$17+INDEX('5N inverse'!$A$12:$Y$12,1,'5N mesh'!$B$7+1)*Setup!$B$22</f>
        <v>0</v>
      </c>
      <c r="O694" s="0" t="n">
        <f aca="false">SUMPRODUCT('5N inverse'!$A$13:$Y$13,'5N mesh'!$B$37:$Z$37,$E693:$AC693)+'5N inverse'!$A$13*$C694/Setup!$B$17+INDEX('5N inverse'!$A$13:$Y$13,1,'5N mesh'!$B$7+1)*Setup!$B$22</f>
        <v>0</v>
      </c>
      <c r="P694" s="0" t="n">
        <f aca="false">SUMPRODUCT('5N inverse'!$A$14:$Y$14,'5N mesh'!$B$37:$Z$37,$E693:$AC693)+'5N inverse'!$A$14*$C694/Setup!$B$17+INDEX('5N inverse'!$A$14:$Y$14,1,'5N mesh'!$B$7+1)*Setup!$B$22</f>
        <v>0</v>
      </c>
      <c r="Q694" s="0" t="n">
        <f aca="false">SUMPRODUCT('5N inverse'!$A$15:$Y$15,'5N mesh'!$B$37:$Z$37,$E693:$AC693)+'5N inverse'!$A$15*$C694/Setup!$B$17+INDEX('5N inverse'!$A$15:$Y$15,1,'5N mesh'!$B$7+1)*Setup!$B$22</f>
        <v>0</v>
      </c>
      <c r="R694" s="0" t="n">
        <f aca="false">SUMPRODUCT('5N inverse'!$A$16:$Y$16,'5N mesh'!$B$37:$Z$37,$E693:$AC693)+'5N inverse'!$A$16*$C694/Setup!$B$17+INDEX('5N inverse'!$A$16:$Y$16,1,'5N mesh'!$B$7+1)*Setup!$B$22</f>
        <v>0</v>
      </c>
      <c r="S694" s="0" t="n">
        <f aca="false">SUMPRODUCT('5N inverse'!$A$17:$Y$17,'5N mesh'!$B$37:$Z$37,$E693:$AC693)+'5N inverse'!$A$17*$C694/Setup!$B$17+INDEX('5N inverse'!$A$17:$Y$17,1,'5N mesh'!$B$7+1)*Setup!$B$22</f>
        <v>0</v>
      </c>
      <c r="T694" s="0" t="n">
        <f aca="false">SUMPRODUCT('5N inverse'!$A$18:$Y$18,'5N mesh'!$B$37:$Z$37,$E693:$AC693)+'5N inverse'!$A$18*$C694/Setup!$B$17+INDEX('5N inverse'!$A$18:$Y$18,1,'5N mesh'!$B$7+1)*Setup!$B$22</f>
        <v>0</v>
      </c>
      <c r="U694" s="0" t="n">
        <f aca="false">SUMPRODUCT('5N inverse'!$A$19:$Y$19,'5N mesh'!$B$37:$Z$37,$E693:$AC693)+'5N inverse'!$A$19*$C694/Setup!$B$17+INDEX('5N inverse'!$A$19:$Y$19,1,'5N mesh'!$B$7+1)*Setup!$B$22</f>
        <v>0</v>
      </c>
      <c r="V694" s="0" t="n">
        <f aca="false">SUMPRODUCT('5N inverse'!$A$20:$Y$20,'5N mesh'!$B$37:$Z$37,$E693:$AC693)+'5N inverse'!$A$20*$C694/Setup!$B$17+INDEX('5N inverse'!$A$20:$Y$20,1,'5N mesh'!$B$7+1)*Setup!$B$22</f>
        <v>0</v>
      </c>
      <c r="W694" s="0" t="n">
        <f aca="false">SUMPRODUCT('5N inverse'!$A$21:$Y$21,'5N mesh'!$B$37:$Z$37,$E693:$AC693)+'5N inverse'!$A$21*$C694/Setup!$B$17+INDEX('5N inverse'!$A$21:$Y$21,1,'5N mesh'!$B$7+1)*Setup!$B$22</f>
        <v>0</v>
      </c>
      <c r="X694" s="0" t="n">
        <f aca="false">SUMPRODUCT('5N inverse'!$A$22:$Y$22,'5N mesh'!$B$37:$Z$37,$E693:$AC693)+'5N inverse'!$A$22*$C694/Setup!$B$17+INDEX('5N inverse'!$A$22:$Y$22,1,'5N mesh'!$B$7+1)*Setup!$B$22</f>
        <v>0</v>
      </c>
      <c r="Y694" s="0" t="n">
        <f aca="false">SUMPRODUCT('5N inverse'!$A$23:$Y$23,'5N mesh'!$B$37:$Z$37,$E693:$AC693)+'5N inverse'!$A$23*$C694/Setup!$B$17+INDEX('5N inverse'!$A$23:$Y$23,1,'5N mesh'!$B$7+1)*Setup!$B$22</f>
        <v>0</v>
      </c>
      <c r="Z694" s="0" t="n">
        <f aca="false">SUMPRODUCT('5N inverse'!$A$24:$Y$24,'5N mesh'!$B$37:$Z$37,$E693:$AC693)+'5N inverse'!$A$24*$C694/Setup!$B$17+INDEX('5N inverse'!$A$24:$Y$24,1,'5N mesh'!$B$7+1)*Setup!$B$22</f>
        <v>0</v>
      </c>
      <c r="AA694" s="0" t="n">
        <f aca="false">SUMPRODUCT('5N inverse'!$A$25:$Y$25,'5N mesh'!$B$37:$Z$37,$E693:$AC693)+'5N inverse'!$A$25*$C694/Setup!$B$17+INDEX('5N inverse'!$A$25:$Y$25,1,'5N mesh'!$B$7+1)*Setup!$B$22</f>
        <v>0</v>
      </c>
      <c r="AB694" s="0" t="n">
        <f aca="false">SUMPRODUCT('5N inverse'!$A$26:$Y$26,'5N mesh'!$B$37:$Z$37,$E693:$AC693)+'5N inverse'!$A$26*$C694/Setup!$B$17+INDEX('5N inverse'!$A$26:$Y$26,1,'5N mesh'!$B$7+1)*Setup!$B$22</f>
        <v>0</v>
      </c>
      <c r="AC694" s="0" t="n">
        <f aca="false">SUMPRODUCT('5N inverse'!$A$27:$Y$27,'5N mesh'!$B$37:$Z$37,$E693:$AC693)+'5N inverse'!$A$27*$C694/Setup!$B$17+INDEX('5N inverse'!$A$27:$Y$27,1,'5N mesh'!$B$7+1)*Setup!$B$22</f>
        <v>0</v>
      </c>
    </row>
    <row r="695" customFormat="false" ht="15" hidden="false" customHeight="false" outlineLevel="0" collapsed="false">
      <c r="A695" s="0" t="n">
        <v>690</v>
      </c>
      <c r="B695" s="0" t="n">
        <f aca="false">A695*Setup!$B$11/3600</f>
        <v>57.5</v>
      </c>
      <c r="C695" s="0" t="n">
        <f aca="false">Setup!$B$7+Setup!$B$8*COS(2*PI()*(B695-Setup!$B$9)/24)</f>
        <v>23.4778952311198</v>
      </c>
      <c r="D695" s="0" t="n">
        <f aca="false">(C695-E695)/Setup!$B$17</f>
        <v>12.0796843302187</v>
      </c>
      <c r="E695" s="0" t="n">
        <f aca="false">SUMPRODUCT('5N inverse'!$A$3:$Y$3,'5N mesh'!$B$37:$Z$37,$E694:$AC694)+'5N inverse'!$A$3*$C695/Setup!$B$17+INDEX('5N inverse'!$A$3:$Y$3,1,'5N mesh'!$B$7+1)*Setup!$B$22</f>
        <v>21.9075362681914</v>
      </c>
      <c r="F695" s="0" t="n">
        <f aca="false">SUMPRODUCT('5N inverse'!$A$4:$Y$4,'5N mesh'!$B$37:$Z$37,$E694:$AC694)+'5N inverse'!$A$4*$C695/Setup!$B$17+INDEX('5N inverse'!$A$4:$Y$4,1,'5N mesh'!$B$7+1)*Setup!$B$22</f>
        <v>20.7661274502597</v>
      </c>
      <c r="G695" s="0" t="n">
        <f aca="false">SUMPRODUCT('5N inverse'!$A$5:$Y$5,'5N mesh'!$B$37:$Z$37,$E694:$AC694)+'5N inverse'!$A$5*$C695/Setup!$B$17+INDEX('5N inverse'!$A$5:$Y$5,1,'5N mesh'!$B$7+1)*Setup!$B$22</f>
        <v>18.4833098143964</v>
      </c>
      <c r="H695" s="0" t="n">
        <f aca="false">SUMPRODUCT('5N inverse'!$A$6:$Y$6,'5N mesh'!$B$37:$Z$37,$E694:$AC694)+'5N inverse'!$A$6*$C695/Setup!$B$17+INDEX('5N inverse'!$A$6:$Y$6,1,'5N mesh'!$B$7+1)*Setup!$B$22</f>
        <v>16.2004921785331</v>
      </c>
      <c r="I695" s="0" t="n">
        <f aca="false">SUMPRODUCT('5N inverse'!$A$7:$Y$7,'5N mesh'!$B$37:$Z$37,$E694:$AC694)+'5N inverse'!$A$7*$C695/Setup!$B$17+INDEX('5N inverse'!$A$7:$Y$7,1,'5N mesh'!$B$7+1)*Setup!$B$22</f>
        <v>15.0590833606014</v>
      </c>
      <c r="J695" s="0" t="n">
        <f aca="false">SUMPRODUCT('5N inverse'!$A$8:$Y$8,'5N mesh'!$B$37:$Z$37,$E694:$AC694)+'5N inverse'!$A$8*$C695/Setup!$B$17+INDEX('5N inverse'!$A$8:$Y$8,1,'5N mesh'!$B$7+1)*Setup!$B$22</f>
        <v>0</v>
      </c>
      <c r="K695" s="0" t="n">
        <f aca="false">SUMPRODUCT('5N inverse'!$A$9:$Y$9,'5N mesh'!$B$37:$Z$37,$E694:$AC694)+'5N inverse'!$A$9*$C695/Setup!$B$17+INDEX('5N inverse'!$A$9:$Y$9,1,'5N mesh'!$B$7+1)*Setup!$B$22</f>
        <v>0</v>
      </c>
      <c r="L695" s="0" t="n">
        <f aca="false">SUMPRODUCT('5N inverse'!$A$10:$Y$10,'5N mesh'!$B$37:$Z$37,$E694:$AC694)+'5N inverse'!$A$10*$C695/Setup!$B$17+INDEX('5N inverse'!$A$10:$Y$10,1,'5N mesh'!$B$7+1)*Setup!$B$22</f>
        <v>0</v>
      </c>
      <c r="M695" s="0" t="n">
        <f aca="false">SUMPRODUCT('5N inverse'!$A$11:$Y$11,'5N mesh'!$B$37:$Z$37,$E694:$AC694)+'5N inverse'!$A$11*$C695/Setup!$B$17+INDEX('5N inverse'!$A$11:$Y$11,1,'5N mesh'!$B$7+1)*Setup!$B$22</f>
        <v>0</v>
      </c>
      <c r="N695" s="0" t="n">
        <f aca="false">SUMPRODUCT('5N inverse'!$A$12:$Y$12,'5N mesh'!$B$37:$Z$37,$E694:$AC694)+'5N inverse'!$A$12*$C695/Setup!$B$17+INDEX('5N inverse'!$A$12:$Y$12,1,'5N mesh'!$B$7+1)*Setup!$B$22</f>
        <v>0</v>
      </c>
      <c r="O695" s="0" t="n">
        <f aca="false">SUMPRODUCT('5N inverse'!$A$13:$Y$13,'5N mesh'!$B$37:$Z$37,$E694:$AC694)+'5N inverse'!$A$13*$C695/Setup!$B$17+INDEX('5N inverse'!$A$13:$Y$13,1,'5N mesh'!$B$7+1)*Setup!$B$22</f>
        <v>0</v>
      </c>
      <c r="P695" s="0" t="n">
        <f aca="false">SUMPRODUCT('5N inverse'!$A$14:$Y$14,'5N mesh'!$B$37:$Z$37,$E694:$AC694)+'5N inverse'!$A$14*$C695/Setup!$B$17+INDEX('5N inverse'!$A$14:$Y$14,1,'5N mesh'!$B$7+1)*Setup!$B$22</f>
        <v>0</v>
      </c>
      <c r="Q695" s="0" t="n">
        <f aca="false">SUMPRODUCT('5N inverse'!$A$15:$Y$15,'5N mesh'!$B$37:$Z$37,$E694:$AC694)+'5N inverse'!$A$15*$C695/Setup!$B$17+INDEX('5N inverse'!$A$15:$Y$15,1,'5N mesh'!$B$7+1)*Setup!$B$22</f>
        <v>0</v>
      </c>
      <c r="R695" s="0" t="n">
        <f aca="false">SUMPRODUCT('5N inverse'!$A$16:$Y$16,'5N mesh'!$B$37:$Z$37,$E694:$AC694)+'5N inverse'!$A$16*$C695/Setup!$B$17+INDEX('5N inverse'!$A$16:$Y$16,1,'5N mesh'!$B$7+1)*Setup!$B$22</f>
        <v>0</v>
      </c>
      <c r="S695" s="0" t="n">
        <f aca="false">SUMPRODUCT('5N inverse'!$A$17:$Y$17,'5N mesh'!$B$37:$Z$37,$E694:$AC694)+'5N inverse'!$A$17*$C695/Setup!$B$17+INDEX('5N inverse'!$A$17:$Y$17,1,'5N mesh'!$B$7+1)*Setup!$B$22</f>
        <v>0</v>
      </c>
      <c r="T695" s="0" t="n">
        <f aca="false">SUMPRODUCT('5N inverse'!$A$18:$Y$18,'5N mesh'!$B$37:$Z$37,$E694:$AC694)+'5N inverse'!$A$18*$C695/Setup!$B$17+INDEX('5N inverse'!$A$18:$Y$18,1,'5N mesh'!$B$7+1)*Setup!$B$22</f>
        <v>0</v>
      </c>
      <c r="U695" s="0" t="n">
        <f aca="false">SUMPRODUCT('5N inverse'!$A$19:$Y$19,'5N mesh'!$B$37:$Z$37,$E694:$AC694)+'5N inverse'!$A$19*$C695/Setup!$B$17+INDEX('5N inverse'!$A$19:$Y$19,1,'5N mesh'!$B$7+1)*Setup!$B$22</f>
        <v>0</v>
      </c>
      <c r="V695" s="0" t="n">
        <f aca="false">SUMPRODUCT('5N inverse'!$A$20:$Y$20,'5N mesh'!$B$37:$Z$37,$E694:$AC694)+'5N inverse'!$A$20*$C695/Setup!$B$17+INDEX('5N inverse'!$A$20:$Y$20,1,'5N mesh'!$B$7+1)*Setup!$B$22</f>
        <v>0</v>
      </c>
      <c r="W695" s="0" t="n">
        <f aca="false">SUMPRODUCT('5N inverse'!$A$21:$Y$21,'5N mesh'!$B$37:$Z$37,$E694:$AC694)+'5N inverse'!$A$21*$C695/Setup!$B$17+INDEX('5N inverse'!$A$21:$Y$21,1,'5N mesh'!$B$7+1)*Setup!$B$22</f>
        <v>0</v>
      </c>
      <c r="X695" s="0" t="n">
        <f aca="false">SUMPRODUCT('5N inverse'!$A$22:$Y$22,'5N mesh'!$B$37:$Z$37,$E694:$AC694)+'5N inverse'!$A$22*$C695/Setup!$B$17+INDEX('5N inverse'!$A$22:$Y$22,1,'5N mesh'!$B$7+1)*Setup!$B$22</f>
        <v>0</v>
      </c>
      <c r="Y695" s="0" t="n">
        <f aca="false">SUMPRODUCT('5N inverse'!$A$23:$Y$23,'5N mesh'!$B$37:$Z$37,$E694:$AC694)+'5N inverse'!$A$23*$C695/Setup!$B$17+INDEX('5N inverse'!$A$23:$Y$23,1,'5N mesh'!$B$7+1)*Setup!$B$22</f>
        <v>0</v>
      </c>
      <c r="Z695" s="0" t="n">
        <f aca="false">SUMPRODUCT('5N inverse'!$A$24:$Y$24,'5N mesh'!$B$37:$Z$37,$E694:$AC694)+'5N inverse'!$A$24*$C695/Setup!$B$17+INDEX('5N inverse'!$A$24:$Y$24,1,'5N mesh'!$B$7+1)*Setup!$B$22</f>
        <v>0</v>
      </c>
      <c r="AA695" s="0" t="n">
        <f aca="false">SUMPRODUCT('5N inverse'!$A$25:$Y$25,'5N mesh'!$B$37:$Z$37,$E694:$AC694)+'5N inverse'!$A$25*$C695/Setup!$B$17+INDEX('5N inverse'!$A$25:$Y$25,1,'5N mesh'!$B$7+1)*Setup!$B$22</f>
        <v>0</v>
      </c>
      <c r="AB695" s="0" t="n">
        <f aca="false">SUMPRODUCT('5N inverse'!$A$26:$Y$26,'5N mesh'!$B$37:$Z$37,$E694:$AC694)+'5N inverse'!$A$26*$C695/Setup!$B$17+INDEX('5N inverse'!$A$26:$Y$26,1,'5N mesh'!$B$7+1)*Setup!$B$22</f>
        <v>0</v>
      </c>
      <c r="AC695" s="0" t="n">
        <f aca="false">SUMPRODUCT('5N inverse'!$A$27:$Y$27,'5N mesh'!$B$37:$Z$37,$E694:$AC694)+'5N inverse'!$A$27*$C695/Setup!$B$17+INDEX('5N inverse'!$A$27:$Y$27,1,'5N mesh'!$B$7+1)*Setup!$B$22</f>
        <v>0</v>
      </c>
    </row>
    <row r="696" customFormat="false" ht="15" hidden="false" customHeight="false" outlineLevel="0" collapsed="false">
      <c r="A696" s="0" t="n">
        <v>691</v>
      </c>
      <c r="B696" s="0" t="n">
        <f aca="false">A696*Setup!$B$11/3600</f>
        <v>57.5833333333333</v>
      </c>
      <c r="C696" s="0" t="n">
        <f aca="false">Setup!$B$7+Setup!$B$8*COS(2*PI()*(B696-Setup!$B$9)/24)</f>
        <v>23.5645325005922</v>
      </c>
      <c r="D696" s="0" t="n">
        <f aca="false">(C696-E696)/Setup!$B$17</f>
        <v>12.6002525385672</v>
      </c>
      <c r="E696" s="0" t="n">
        <f aca="false">SUMPRODUCT('5N inverse'!$A$3:$Y$3,'5N mesh'!$B$37:$Z$37,$E695:$AC695)+'5N inverse'!$A$3*$C696/Setup!$B$17+INDEX('5N inverse'!$A$3:$Y$3,1,'5N mesh'!$B$7+1)*Setup!$B$22</f>
        <v>21.9264996705784</v>
      </c>
      <c r="F696" s="0" t="n">
        <f aca="false">SUMPRODUCT('5N inverse'!$A$4:$Y$4,'5N mesh'!$B$37:$Z$37,$E695:$AC695)+'5N inverse'!$A$4*$C696/Setup!$B$17+INDEX('5N inverse'!$A$4:$Y$4,1,'5N mesh'!$B$7+1)*Setup!$B$22</f>
        <v>20.7819288292853</v>
      </c>
      <c r="G696" s="0" t="n">
        <f aca="false">SUMPRODUCT('5N inverse'!$A$5:$Y$5,'5N mesh'!$B$37:$Z$37,$E695:$AC695)+'5N inverse'!$A$5*$C696/Setup!$B$17+INDEX('5N inverse'!$A$5:$Y$5,1,'5N mesh'!$B$7+1)*Setup!$B$22</f>
        <v>18.492787146699</v>
      </c>
      <c r="H696" s="0" t="n">
        <f aca="false">SUMPRODUCT('5N inverse'!$A$6:$Y$6,'5N mesh'!$B$37:$Z$37,$E695:$AC695)+'5N inverse'!$A$6*$C696/Setup!$B$17+INDEX('5N inverse'!$A$6:$Y$6,1,'5N mesh'!$B$7+1)*Setup!$B$22</f>
        <v>16.2036454641128</v>
      </c>
      <c r="I696" s="0" t="n">
        <f aca="false">SUMPRODUCT('5N inverse'!$A$7:$Y$7,'5N mesh'!$B$37:$Z$37,$E695:$AC695)+'5N inverse'!$A$7*$C696/Setup!$B$17+INDEX('5N inverse'!$A$7:$Y$7,1,'5N mesh'!$B$7+1)*Setup!$B$22</f>
        <v>15.0590746228196</v>
      </c>
      <c r="J696" s="0" t="n">
        <f aca="false">SUMPRODUCT('5N inverse'!$A$8:$Y$8,'5N mesh'!$B$37:$Z$37,$E695:$AC695)+'5N inverse'!$A$8*$C696/Setup!$B$17+INDEX('5N inverse'!$A$8:$Y$8,1,'5N mesh'!$B$7+1)*Setup!$B$22</f>
        <v>0</v>
      </c>
      <c r="K696" s="0" t="n">
        <f aca="false">SUMPRODUCT('5N inverse'!$A$9:$Y$9,'5N mesh'!$B$37:$Z$37,$E695:$AC695)+'5N inverse'!$A$9*$C696/Setup!$B$17+INDEX('5N inverse'!$A$9:$Y$9,1,'5N mesh'!$B$7+1)*Setup!$B$22</f>
        <v>0</v>
      </c>
      <c r="L696" s="0" t="n">
        <f aca="false">SUMPRODUCT('5N inverse'!$A$10:$Y$10,'5N mesh'!$B$37:$Z$37,$E695:$AC695)+'5N inverse'!$A$10*$C696/Setup!$B$17+INDEX('5N inverse'!$A$10:$Y$10,1,'5N mesh'!$B$7+1)*Setup!$B$22</f>
        <v>0</v>
      </c>
      <c r="M696" s="0" t="n">
        <f aca="false">SUMPRODUCT('5N inverse'!$A$11:$Y$11,'5N mesh'!$B$37:$Z$37,$E695:$AC695)+'5N inverse'!$A$11*$C696/Setup!$B$17+INDEX('5N inverse'!$A$11:$Y$11,1,'5N mesh'!$B$7+1)*Setup!$B$22</f>
        <v>0</v>
      </c>
      <c r="N696" s="0" t="n">
        <f aca="false">SUMPRODUCT('5N inverse'!$A$12:$Y$12,'5N mesh'!$B$37:$Z$37,$E695:$AC695)+'5N inverse'!$A$12*$C696/Setup!$B$17+INDEX('5N inverse'!$A$12:$Y$12,1,'5N mesh'!$B$7+1)*Setup!$B$22</f>
        <v>0</v>
      </c>
      <c r="O696" s="0" t="n">
        <f aca="false">SUMPRODUCT('5N inverse'!$A$13:$Y$13,'5N mesh'!$B$37:$Z$37,$E695:$AC695)+'5N inverse'!$A$13*$C696/Setup!$B$17+INDEX('5N inverse'!$A$13:$Y$13,1,'5N mesh'!$B$7+1)*Setup!$B$22</f>
        <v>0</v>
      </c>
      <c r="P696" s="0" t="n">
        <f aca="false">SUMPRODUCT('5N inverse'!$A$14:$Y$14,'5N mesh'!$B$37:$Z$37,$E695:$AC695)+'5N inverse'!$A$14*$C696/Setup!$B$17+INDEX('5N inverse'!$A$14:$Y$14,1,'5N mesh'!$B$7+1)*Setup!$B$22</f>
        <v>0</v>
      </c>
      <c r="Q696" s="0" t="n">
        <f aca="false">SUMPRODUCT('5N inverse'!$A$15:$Y$15,'5N mesh'!$B$37:$Z$37,$E695:$AC695)+'5N inverse'!$A$15*$C696/Setup!$B$17+INDEX('5N inverse'!$A$15:$Y$15,1,'5N mesh'!$B$7+1)*Setup!$B$22</f>
        <v>0</v>
      </c>
      <c r="R696" s="0" t="n">
        <f aca="false">SUMPRODUCT('5N inverse'!$A$16:$Y$16,'5N mesh'!$B$37:$Z$37,$E695:$AC695)+'5N inverse'!$A$16*$C696/Setup!$B$17+INDEX('5N inverse'!$A$16:$Y$16,1,'5N mesh'!$B$7+1)*Setup!$B$22</f>
        <v>0</v>
      </c>
      <c r="S696" s="0" t="n">
        <f aca="false">SUMPRODUCT('5N inverse'!$A$17:$Y$17,'5N mesh'!$B$37:$Z$37,$E695:$AC695)+'5N inverse'!$A$17*$C696/Setup!$B$17+INDEX('5N inverse'!$A$17:$Y$17,1,'5N mesh'!$B$7+1)*Setup!$B$22</f>
        <v>0</v>
      </c>
      <c r="T696" s="0" t="n">
        <f aca="false">SUMPRODUCT('5N inverse'!$A$18:$Y$18,'5N mesh'!$B$37:$Z$37,$E695:$AC695)+'5N inverse'!$A$18*$C696/Setup!$B$17+INDEX('5N inverse'!$A$18:$Y$18,1,'5N mesh'!$B$7+1)*Setup!$B$22</f>
        <v>0</v>
      </c>
      <c r="U696" s="0" t="n">
        <f aca="false">SUMPRODUCT('5N inverse'!$A$19:$Y$19,'5N mesh'!$B$37:$Z$37,$E695:$AC695)+'5N inverse'!$A$19*$C696/Setup!$B$17+INDEX('5N inverse'!$A$19:$Y$19,1,'5N mesh'!$B$7+1)*Setup!$B$22</f>
        <v>0</v>
      </c>
      <c r="V696" s="0" t="n">
        <f aca="false">SUMPRODUCT('5N inverse'!$A$20:$Y$20,'5N mesh'!$B$37:$Z$37,$E695:$AC695)+'5N inverse'!$A$20*$C696/Setup!$B$17+INDEX('5N inverse'!$A$20:$Y$20,1,'5N mesh'!$B$7+1)*Setup!$B$22</f>
        <v>0</v>
      </c>
      <c r="W696" s="0" t="n">
        <f aca="false">SUMPRODUCT('5N inverse'!$A$21:$Y$21,'5N mesh'!$B$37:$Z$37,$E695:$AC695)+'5N inverse'!$A$21*$C696/Setup!$B$17+INDEX('5N inverse'!$A$21:$Y$21,1,'5N mesh'!$B$7+1)*Setup!$B$22</f>
        <v>0</v>
      </c>
      <c r="X696" s="0" t="n">
        <f aca="false">SUMPRODUCT('5N inverse'!$A$22:$Y$22,'5N mesh'!$B$37:$Z$37,$E695:$AC695)+'5N inverse'!$A$22*$C696/Setup!$B$17+INDEX('5N inverse'!$A$22:$Y$22,1,'5N mesh'!$B$7+1)*Setup!$B$22</f>
        <v>0</v>
      </c>
      <c r="Y696" s="0" t="n">
        <f aca="false">SUMPRODUCT('5N inverse'!$A$23:$Y$23,'5N mesh'!$B$37:$Z$37,$E695:$AC695)+'5N inverse'!$A$23*$C696/Setup!$B$17+INDEX('5N inverse'!$A$23:$Y$23,1,'5N mesh'!$B$7+1)*Setup!$B$22</f>
        <v>0</v>
      </c>
      <c r="Z696" s="0" t="n">
        <f aca="false">SUMPRODUCT('5N inverse'!$A$24:$Y$24,'5N mesh'!$B$37:$Z$37,$E695:$AC695)+'5N inverse'!$A$24*$C696/Setup!$B$17+INDEX('5N inverse'!$A$24:$Y$24,1,'5N mesh'!$B$7+1)*Setup!$B$22</f>
        <v>0</v>
      </c>
      <c r="AA696" s="0" t="n">
        <f aca="false">SUMPRODUCT('5N inverse'!$A$25:$Y$25,'5N mesh'!$B$37:$Z$37,$E695:$AC695)+'5N inverse'!$A$25*$C696/Setup!$B$17+INDEX('5N inverse'!$A$25:$Y$25,1,'5N mesh'!$B$7+1)*Setup!$B$22</f>
        <v>0</v>
      </c>
      <c r="AB696" s="0" t="n">
        <f aca="false">SUMPRODUCT('5N inverse'!$A$26:$Y$26,'5N mesh'!$B$37:$Z$37,$E695:$AC695)+'5N inverse'!$A$26*$C696/Setup!$B$17+INDEX('5N inverse'!$A$26:$Y$26,1,'5N mesh'!$B$7+1)*Setup!$B$22</f>
        <v>0</v>
      </c>
      <c r="AC696" s="0" t="n">
        <f aca="false">SUMPRODUCT('5N inverse'!$A$27:$Y$27,'5N mesh'!$B$37:$Z$37,$E695:$AC695)+'5N inverse'!$A$27*$C696/Setup!$B$17+INDEX('5N inverse'!$A$27:$Y$27,1,'5N mesh'!$B$7+1)*Setup!$B$22</f>
        <v>0</v>
      </c>
    </row>
    <row r="697" customFormat="false" ht="15" hidden="false" customHeight="false" outlineLevel="0" collapsed="false">
      <c r="A697" s="0" t="n">
        <v>692</v>
      </c>
      <c r="B697" s="0" t="n">
        <f aca="false">A697*Setup!$B$11/3600</f>
        <v>57.6666666666667</v>
      </c>
      <c r="C697" s="0" t="n">
        <f aca="false">Setup!$B$7+Setup!$B$8*COS(2*PI()*(B697-Setup!$B$9)/24)</f>
        <v>23.6513770290094</v>
      </c>
      <c r="D697" s="0" t="n">
        <f aca="false">(C697-E697)/Setup!$B$17</f>
        <v>13.1157141093644</v>
      </c>
      <c r="E697" s="0" t="n">
        <f aca="false">SUMPRODUCT('5N inverse'!$A$3:$Y$3,'5N mesh'!$B$37:$Z$37,$E696:$AC696)+'5N inverse'!$A$3*$C697/Setup!$B$17+INDEX('5N inverse'!$A$3:$Y$3,1,'5N mesh'!$B$7+1)*Setup!$B$22</f>
        <v>21.946334194792</v>
      </c>
      <c r="F697" s="0" t="n">
        <f aca="false">SUMPRODUCT('5N inverse'!$A$4:$Y$4,'5N mesh'!$B$37:$Z$37,$E696:$AC696)+'5N inverse'!$A$4*$C697/Setup!$B$17+INDEX('5N inverse'!$A$4:$Y$4,1,'5N mesh'!$B$7+1)*Setup!$B$22</f>
        <v>20.7984573606465</v>
      </c>
      <c r="G697" s="0" t="n">
        <f aca="false">SUMPRODUCT('5N inverse'!$A$5:$Y$5,'5N mesh'!$B$37:$Z$37,$E696:$AC696)+'5N inverse'!$A$5*$C697/Setup!$B$17+INDEX('5N inverse'!$A$5:$Y$5,1,'5N mesh'!$B$7+1)*Setup!$B$22</f>
        <v>18.5027036923556</v>
      </c>
      <c r="H697" s="0" t="n">
        <f aca="false">SUMPRODUCT('5N inverse'!$A$6:$Y$6,'5N mesh'!$B$37:$Z$37,$E696:$AC696)+'5N inverse'!$A$6*$C697/Setup!$B$17+INDEX('5N inverse'!$A$6:$Y$6,1,'5N mesh'!$B$7+1)*Setup!$B$22</f>
        <v>16.2069500240647</v>
      </c>
      <c r="I697" s="0" t="n">
        <f aca="false">SUMPRODUCT('5N inverse'!$A$7:$Y$7,'5N mesh'!$B$37:$Z$37,$E696:$AC696)+'5N inverse'!$A$7*$C697/Setup!$B$17+INDEX('5N inverse'!$A$7:$Y$7,1,'5N mesh'!$B$7+1)*Setup!$B$22</f>
        <v>15.0590731899192</v>
      </c>
      <c r="J697" s="0" t="n">
        <f aca="false">SUMPRODUCT('5N inverse'!$A$8:$Y$8,'5N mesh'!$B$37:$Z$37,$E696:$AC696)+'5N inverse'!$A$8*$C697/Setup!$B$17+INDEX('5N inverse'!$A$8:$Y$8,1,'5N mesh'!$B$7+1)*Setup!$B$22</f>
        <v>0</v>
      </c>
      <c r="K697" s="0" t="n">
        <f aca="false">SUMPRODUCT('5N inverse'!$A$9:$Y$9,'5N mesh'!$B$37:$Z$37,$E696:$AC696)+'5N inverse'!$A$9*$C697/Setup!$B$17+INDEX('5N inverse'!$A$9:$Y$9,1,'5N mesh'!$B$7+1)*Setup!$B$22</f>
        <v>0</v>
      </c>
      <c r="L697" s="0" t="n">
        <f aca="false">SUMPRODUCT('5N inverse'!$A$10:$Y$10,'5N mesh'!$B$37:$Z$37,$E696:$AC696)+'5N inverse'!$A$10*$C697/Setup!$B$17+INDEX('5N inverse'!$A$10:$Y$10,1,'5N mesh'!$B$7+1)*Setup!$B$22</f>
        <v>0</v>
      </c>
      <c r="M697" s="0" t="n">
        <f aca="false">SUMPRODUCT('5N inverse'!$A$11:$Y$11,'5N mesh'!$B$37:$Z$37,$E696:$AC696)+'5N inverse'!$A$11*$C697/Setup!$B$17+INDEX('5N inverse'!$A$11:$Y$11,1,'5N mesh'!$B$7+1)*Setup!$B$22</f>
        <v>0</v>
      </c>
      <c r="N697" s="0" t="n">
        <f aca="false">SUMPRODUCT('5N inverse'!$A$12:$Y$12,'5N mesh'!$B$37:$Z$37,$E696:$AC696)+'5N inverse'!$A$12*$C697/Setup!$B$17+INDEX('5N inverse'!$A$12:$Y$12,1,'5N mesh'!$B$7+1)*Setup!$B$22</f>
        <v>0</v>
      </c>
      <c r="O697" s="0" t="n">
        <f aca="false">SUMPRODUCT('5N inverse'!$A$13:$Y$13,'5N mesh'!$B$37:$Z$37,$E696:$AC696)+'5N inverse'!$A$13*$C697/Setup!$B$17+INDEX('5N inverse'!$A$13:$Y$13,1,'5N mesh'!$B$7+1)*Setup!$B$22</f>
        <v>0</v>
      </c>
      <c r="P697" s="0" t="n">
        <f aca="false">SUMPRODUCT('5N inverse'!$A$14:$Y$14,'5N mesh'!$B$37:$Z$37,$E696:$AC696)+'5N inverse'!$A$14*$C697/Setup!$B$17+INDEX('5N inverse'!$A$14:$Y$14,1,'5N mesh'!$B$7+1)*Setup!$B$22</f>
        <v>0</v>
      </c>
      <c r="Q697" s="0" t="n">
        <f aca="false">SUMPRODUCT('5N inverse'!$A$15:$Y$15,'5N mesh'!$B$37:$Z$37,$E696:$AC696)+'5N inverse'!$A$15*$C697/Setup!$B$17+INDEX('5N inverse'!$A$15:$Y$15,1,'5N mesh'!$B$7+1)*Setup!$B$22</f>
        <v>0</v>
      </c>
      <c r="R697" s="0" t="n">
        <f aca="false">SUMPRODUCT('5N inverse'!$A$16:$Y$16,'5N mesh'!$B$37:$Z$37,$E696:$AC696)+'5N inverse'!$A$16*$C697/Setup!$B$17+INDEX('5N inverse'!$A$16:$Y$16,1,'5N mesh'!$B$7+1)*Setup!$B$22</f>
        <v>0</v>
      </c>
      <c r="S697" s="0" t="n">
        <f aca="false">SUMPRODUCT('5N inverse'!$A$17:$Y$17,'5N mesh'!$B$37:$Z$37,$E696:$AC696)+'5N inverse'!$A$17*$C697/Setup!$B$17+INDEX('5N inverse'!$A$17:$Y$17,1,'5N mesh'!$B$7+1)*Setup!$B$22</f>
        <v>0</v>
      </c>
      <c r="T697" s="0" t="n">
        <f aca="false">SUMPRODUCT('5N inverse'!$A$18:$Y$18,'5N mesh'!$B$37:$Z$37,$E696:$AC696)+'5N inverse'!$A$18*$C697/Setup!$B$17+INDEX('5N inverse'!$A$18:$Y$18,1,'5N mesh'!$B$7+1)*Setup!$B$22</f>
        <v>0</v>
      </c>
      <c r="U697" s="0" t="n">
        <f aca="false">SUMPRODUCT('5N inverse'!$A$19:$Y$19,'5N mesh'!$B$37:$Z$37,$E696:$AC696)+'5N inverse'!$A$19*$C697/Setup!$B$17+INDEX('5N inverse'!$A$19:$Y$19,1,'5N mesh'!$B$7+1)*Setup!$B$22</f>
        <v>0</v>
      </c>
      <c r="V697" s="0" t="n">
        <f aca="false">SUMPRODUCT('5N inverse'!$A$20:$Y$20,'5N mesh'!$B$37:$Z$37,$E696:$AC696)+'5N inverse'!$A$20*$C697/Setup!$B$17+INDEX('5N inverse'!$A$20:$Y$20,1,'5N mesh'!$B$7+1)*Setup!$B$22</f>
        <v>0</v>
      </c>
      <c r="W697" s="0" t="n">
        <f aca="false">SUMPRODUCT('5N inverse'!$A$21:$Y$21,'5N mesh'!$B$37:$Z$37,$E696:$AC696)+'5N inverse'!$A$21*$C697/Setup!$B$17+INDEX('5N inverse'!$A$21:$Y$21,1,'5N mesh'!$B$7+1)*Setup!$B$22</f>
        <v>0</v>
      </c>
      <c r="X697" s="0" t="n">
        <f aca="false">SUMPRODUCT('5N inverse'!$A$22:$Y$22,'5N mesh'!$B$37:$Z$37,$E696:$AC696)+'5N inverse'!$A$22*$C697/Setup!$B$17+INDEX('5N inverse'!$A$22:$Y$22,1,'5N mesh'!$B$7+1)*Setup!$B$22</f>
        <v>0</v>
      </c>
      <c r="Y697" s="0" t="n">
        <f aca="false">SUMPRODUCT('5N inverse'!$A$23:$Y$23,'5N mesh'!$B$37:$Z$37,$E696:$AC696)+'5N inverse'!$A$23*$C697/Setup!$B$17+INDEX('5N inverse'!$A$23:$Y$23,1,'5N mesh'!$B$7+1)*Setup!$B$22</f>
        <v>0</v>
      </c>
      <c r="Z697" s="0" t="n">
        <f aca="false">SUMPRODUCT('5N inverse'!$A$24:$Y$24,'5N mesh'!$B$37:$Z$37,$E696:$AC696)+'5N inverse'!$A$24*$C697/Setup!$B$17+INDEX('5N inverse'!$A$24:$Y$24,1,'5N mesh'!$B$7+1)*Setup!$B$22</f>
        <v>0</v>
      </c>
      <c r="AA697" s="0" t="n">
        <f aca="false">SUMPRODUCT('5N inverse'!$A$25:$Y$25,'5N mesh'!$B$37:$Z$37,$E696:$AC696)+'5N inverse'!$A$25*$C697/Setup!$B$17+INDEX('5N inverse'!$A$25:$Y$25,1,'5N mesh'!$B$7+1)*Setup!$B$22</f>
        <v>0</v>
      </c>
      <c r="AB697" s="0" t="n">
        <f aca="false">SUMPRODUCT('5N inverse'!$A$26:$Y$26,'5N mesh'!$B$37:$Z$37,$E696:$AC696)+'5N inverse'!$A$26*$C697/Setup!$B$17+INDEX('5N inverse'!$A$26:$Y$26,1,'5N mesh'!$B$7+1)*Setup!$B$22</f>
        <v>0</v>
      </c>
      <c r="AC697" s="0" t="n">
        <f aca="false">SUMPRODUCT('5N inverse'!$A$27:$Y$27,'5N mesh'!$B$37:$Z$37,$E696:$AC696)+'5N inverse'!$A$27*$C697/Setup!$B$17+INDEX('5N inverse'!$A$27:$Y$27,1,'5N mesh'!$B$7+1)*Setup!$B$22</f>
        <v>0</v>
      </c>
    </row>
    <row r="698" customFormat="false" ht="15" hidden="false" customHeight="false" outlineLevel="0" collapsed="false">
      <c r="A698" s="0" t="n">
        <v>693</v>
      </c>
      <c r="B698" s="0" t="n">
        <f aca="false">A698*Setup!$B$11/3600</f>
        <v>57.75</v>
      </c>
      <c r="C698" s="0" t="n">
        <f aca="false">Setup!$B$7+Setup!$B$8*COS(2*PI()*(B698-Setup!$B$9)/24)</f>
        <v>23.7383874830794</v>
      </c>
      <c r="D698" s="0" t="n">
        <f aca="false">(C698-E698)/Setup!$B$17</f>
        <v>13.6258236486007</v>
      </c>
      <c r="E698" s="0" t="n">
        <f aca="false">SUMPRODUCT('5N inverse'!$A$3:$Y$3,'5N mesh'!$B$37:$Z$37,$E697:$AC697)+'5N inverse'!$A$3*$C698/Setup!$B$17+INDEX('5N inverse'!$A$3:$Y$3,1,'5N mesh'!$B$7+1)*Setup!$B$22</f>
        <v>21.9670304087613</v>
      </c>
      <c r="F698" s="0" t="n">
        <f aca="false">SUMPRODUCT('5N inverse'!$A$4:$Y$4,'5N mesh'!$B$37:$Z$37,$E697:$AC697)+'5N inverse'!$A$4*$C698/Setup!$B$17+INDEX('5N inverse'!$A$4:$Y$4,1,'5N mesh'!$B$7+1)*Setup!$B$22</f>
        <v>20.8157051844148</v>
      </c>
      <c r="G698" s="0" t="n">
        <f aca="false">SUMPRODUCT('5N inverse'!$A$5:$Y$5,'5N mesh'!$B$37:$Z$37,$E697:$AC697)+'5N inverse'!$A$5*$C698/Setup!$B$17+INDEX('5N inverse'!$A$5:$Y$5,1,'5N mesh'!$B$7+1)*Setup!$B$22</f>
        <v>18.5130547357218</v>
      </c>
      <c r="H698" s="0" t="n">
        <f aca="false">SUMPRODUCT('5N inverse'!$A$6:$Y$6,'5N mesh'!$B$37:$Z$37,$E697:$AC697)+'5N inverse'!$A$6*$C698/Setup!$B$17+INDEX('5N inverse'!$A$6:$Y$6,1,'5N mesh'!$B$7+1)*Setup!$B$22</f>
        <v>16.2104042870288</v>
      </c>
      <c r="I698" s="0" t="n">
        <f aca="false">SUMPRODUCT('5N inverse'!$A$7:$Y$7,'5N mesh'!$B$37:$Z$37,$E697:$AC697)+'5N inverse'!$A$7*$C698/Setup!$B$17+INDEX('5N inverse'!$A$7:$Y$7,1,'5N mesh'!$B$7+1)*Setup!$B$22</f>
        <v>15.0590790626823</v>
      </c>
      <c r="J698" s="0" t="n">
        <f aca="false">SUMPRODUCT('5N inverse'!$A$8:$Y$8,'5N mesh'!$B$37:$Z$37,$E697:$AC697)+'5N inverse'!$A$8*$C698/Setup!$B$17+INDEX('5N inverse'!$A$8:$Y$8,1,'5N mesh'!$B$7+1)*Setup!$B$22</f>
        <v>0</v>
      </c>
      <c r="K698" s="0" t="n">
        <f aca="false">SUMPRODUCT('5N inverse'!$A$9:$Y$9,'5N mesh'!$B$37:$Z$37,$E697:$AC697)+'5N inverse'!$A$9*$C698/Setup!$B$17+INDEX('5N inverse'!$A$9:$Y$9,1,'5N mesh'!$B$7+1)*Setup!$B$22</f>
        <v>0</v>
      </c>
      <c r="L698" s="0" t="n">
        <f aca="false">SUMPRODUCT('5N inverse'!$A$10:$Y$10,'5N mesh'!$B$37:$Z$37,$E697:$AC697)+'5N inverse'!$A$10*$C698/Setup!$B$17+INDEX('5N inverse'!$A$10:$Y$10,1,'5N mesh'!$B$7+1)*Setup!$B$22</f>
        <v>0</v>
      </c>
      <c r="M698" s="0" t="n">
        <f aca="false">SUMPRODUCT('5N inverse'!$A$11:$Y$11,'5N mesh'!$B$37:$Z$37,$E697:$AC697)+'5N inverse'!$A$11*$C698/Setup!$B$17+INDEX('5N inverse'!$A$11:$Y$11,1,'5N mesh'!$B$7+1)*Setup!$B$22</f>
        <v>0</v>
      </c>
      <c r="N698" s="0" t="n">
        <f aca="false">SUMPRODUCT('5N inverse'!$A$12:$Y$12,'5N mesh'!$B$37:$Z$37,$E697:$AC697)+'5N inverse'!$A$12*$C698/Setup!$B$17+INDEX('5N inverse'!$A$12:$Y$12,1,'5N mesh'!$B$7+1)*Setup!$B$22</f>
        <v>0</v>
      </c>
      <c r="O698" s="0" t="n">
        <f aca="false">SUMPRODUCT('5N inverse'!$A$13:$Y$13,'5N mesh'!$B$37:$Z$37,$E697:$AC697)+'5N inverse'!$A$13*$C698/Setup!$B$17+INDEX('5N inverse'!$A$13:$Y$13,1,'5N mesh'!$B$7+1)*Setup!$B$22</f>
        <v>0</v>
      </c>
      <c r="P698" s="0" t="n">
        <f aca="false">SUMPRODUCT('5N inverse'!$A$14:$Y$14,'5N mesh'!$B$37:$Z$37,$E697:$AC697)+'5N inverse'!$A$14*$C698/Setup!$B$17+INDEX('5N inverse'!$A$14:$Y$14,1,'5N mesh'!$B$7+1)*Setup!$B$22</f>
        <v>0</v>
      </c>
      <c r="Q698" s="0" t="n">
        <f aca="false">SUMPRODUCT('5N inverse'!$A$15:$Y$15,'5N mesh'!$B$37:$Z$37,$E697:$AC697)+'5N inverse'!$A$15*$C698/Setup!$B$17+INDEX('5N inverse'!$A$15:$Y$15,1,'5N mesh'!$B$7+1)*Setup!$B$22</f>
        <v>0</v>
      </c>
      <c r="R698" s="0" t="n">
        <f aca="false">SUMPRODUCT('5N inverse'!$A$16:$Y$16,'5N mesh'!$B$37:$Z$37,$E697:$AC697)+'5N inverse'!$A$16*$C698/Setup!$B$17+INDEX('5N inverse'!$A$16:$Y$16,1,'5N mesh'!$B$7+1)*Setup!$B$22</f>
        <v>0</v>
      </c>
      <c r="S698" s="0" t="n">
        <f aca="false">SUMPRODUCT('5N inverse'!$A$17:$Y$17,'5N mesh'!$B$37:$Z$37,$E697:$AC697)+'5N inverse'!$A$17*$C698/Setup!$B$17+INDEX('5N inverse'!$A$17:$Y$17,1,'5N mesh'!$B$7+1)*Setup!$B$22</f>
        <v>0</v>
      </c>
      <c r="T698" s="0" t="n">
        <f aca="false">SUMPRODUCT('5N inverse'!$A$18:$Y$18,'5N mesh'!$B$37:$Z$37,$E697:$AC697)+'5N inverse'!$A$18*$C698/Setup!$B$17+INDEX('5N inverse'!$A$18:$Y$18,1,'5N mesh'!$B$7+1)*Setup!$B$22</f>
        <v>0</v>
      </c>
      <c r="U698" s="0" t="n">
        <f aca="false">SUMPRODUCT('5N inverse'!$A$19:$Y$19,'5N mesh'!$B$37:$Z$37,$E697:$AC697)+'5N inverse'!$A$19*$C698/Setup!$B$17+INDEX('5N inverse'!$A$19:$Y$19,1,'5N mesh'!$B$7+1)*Setup!$B$22</f>
        <v>0</v>
      </c>
      <c r="V698" s="0" t="n">
        <f aca="false">SUMPRODUCT('5N inverse'!$A$20:$Y$20,'5N mesh'!$B$37:$Z$37,$E697:$AC697)+'5N inverse'!$A$20*$C698/Setup!$B$17+INDEX('5N inverse'!$A$20:$Y$20,1,'5N mesh'!$B$7+1)*Setup!$B$22</f>
        <v>0</v>
      </c>
      <c r="W698" s="0" t="n">
        <f aca="false">SUMPRODUCT('5N inverse'!$A$21:$Y$21,'5N mesh'!$B$37:$Z$37,$E697:$AC697)+'5N inverse'!$A$21*$C698/Setup!$B$17+INDEX('5N inverse'!$A$21:$Y$21,1,'5N mesh'!$B$7+1)*Setup!$B$22</f>
        <v>0</v>
      </c>
      <c r="X698" s="0" t="n">
        <f aca="false">SUMPRODUCT('5N inverse'!$A$22:$Y$22,'5N mesh'!$B$37:$Z$37,$E697:$AC697)+'5N inverse'!$A$22*$C698/Setup!$B$17+INDEX('5N inverse'!$A$22:$Y$22,1,'5N mesh'!$B$7+1)*Setup!$B$22</f>
        <v>0</v>
      </c>
      <c r="Y698" s="0" t="n">
        <f aca="false">SUMPRODUCT('5N inverse'!$A$23:$Y$23,'5N mesh'!$B$37:$Z$37,$E697:$AC697)+'5N inverse'!$A$23*$C698/Setup!$B$17+INDEX('5N inverse'!$A$23:$Y$23,1,'5N mesh'!$B$7+1)*Setup!$B$22</f>
        <v>0</v>
      </c>
      <c r="Z698" s="0" t="n">
        <f aca="false">SUMPRODUCT('5N inverse'!$A$24:$Y$24,'5N mesh'!$B$37:$Z$37,$E697:$AC697)+'5N inverse'!$A$24*$C698/Setup!$B$17+INDEX('5N inverse'!$A$24:$Y$24,1,'5N mesh'!$B$7+1)*Setup!$B$22</f>
        <v>0</v>
      </c>
      <c r="AA698" s="0" t="n">
        <f aca="false">SUMPRODUCT('5N inverse'!$A$25:$Y$25,'5N mesh'!$B$37:$Z$37,$E697:$AC697)+'5N inverse'!$A$25*$C698/Setup!$B$17+INDEX('5N inverse'!$A$25:$Y$25,1,'5N mesh'!$B$7+1)*Setup!$B$22</f>
        <v>0</v>
      </c>
      <c r="AB698" s="0" t="n">
        <f aca="false">SUMPRODUCT('5N inverse'!$A$26:$Y$26,'5N mesh'!$B$37:$Z$37,$E697:$AC697)+'5N inverse'!$A$26*$C698/Setup!$B$17+INDEX('5N inverse'!$A$26:$Y$26,1,'5N mesh'!$B$7+1)*Setup!$B$22</f>
        <v>0</v>
      </c>
      <c r="AC698" s="0" t="n">
        <f aca="false">SUMPRODUCT('5N inverse'!$A$27:$Y$27,'5N mesh'!$B$37:$Z$37,$E697:$AC697)+'5N inverse'!$A$27*$C698/Setup!$B$17+INDEX('5N inverse'!$A$27:$Y$27,1,'5N mesh'!$B$7+1)*Setup!$B$22</f>
        <v>0</v>
      </c>
    </row>
    <row r="699" customFormat="false" ht="15" hidden="false" customHeight="false" outlineLevel="0" collapsed="false">
      <c r="A699" s="0" t="n">
        <v>694</v>
      </c>
      <c r="B699" s="0" t="n">
        <f aca="false">A699*Setup!$B$11/3600</f>
        <v>57.8333333333333</v>
      </c>
      <c r="C699" s="0" t="n">
        <f aca="false">Setup!$B$7+Setup!$B$8*COS(2*PI()*(B699-Setup!$B$9)/24)</f>
        <v>23.8255224505387</v>
      </c>
      <c r="D699" s="0" t="n">
        <f aca="false">(C699-E699)/Setup!$B$17</f>
        <v>14.13033831037</v>
      </c>
      <c r="E699" s="0" t="n">
        <f aca="false">SUMPRODUCT('5N inverse'!$A$3:$Y$3,'5N mesh'!$B$37:$Z$37,$E698:$AC698)+'5N inverse'!$A$3*$C699/Setup!$B$17+INDEX('5N inverse'!$A$3:$Y$3,1,'5N mesh'!$B$7+1)*Setup!$B$22</f>
        <v>21.9885784701906</v>
      </c>
      <c r="F699" s="0" t="n">
        <f aca="false">SUMPRODUCT('5N inverse'!$A$4:$Y$4,'5N mesh'!$B$37:$Z$37,$E698:$AC698)+'5N inverse'!$A$4*$C699/Setup!$B$17+INDEX('5N inverse'!$A$4:$Y$4,1,'5N mesh'!$B$7+1)*Setup!$B$22</f>
        <v>20.8336640982276</v>
      </c>
      <c r="G699" s="0" t="n">
        <f aca="false">SUMPRODUCT('5N inverse'!$A$5:$Y$5,'5N mesh'!$B$37:$Z$37,$E698:$AC698)+'5N inverse'!$A$5*$C699/Setup!$B$17+INDEX('5N inverse'!$A$5:$Y$5,1,'5N mesh'!$B$7+1)*Setup!$B$22</f>
        <v>18.5238353543016</v>
      </c>
      <c r="H699" s="0" t="n">
        <f aca="false">SUMPRODUCT('5N inverse'!$A$6:$Y$6,'5N mesh'!$B$37:$Z$37,$E698:$AC698)+'5N inverse'!$A$6*$C699/Setup!$B$17+INDEX('5N inverse'!$A$6:$Y$6,1,'5N mesh'!$B$7+1)*Setup!$B$22</f>
        <v>16.2140066103756</v>
      </c>
      <c r="I699" s="0" t="n">
        <f aca="false">SUMPRODUCT('5N inverse'!$A$7:$Y$7,'5N mesh'!$B$37:$Z$37,$E698:$AC698)+'5N inverse'!$A$7*$C699/Setup!$B$17+INDEX('5N inverse'!$A$7:$Y$7,1,'5N mesh'!$B$7+1)*Setup!$B$22</f>
        <v>15.0590922384125</v>
      </c>
      <c r="J699" s="0" t="n">
        <f aca="false">SUMPRODUCT('5N inverse'!$A$8:$Y$8,'5N mesh'!$B$37:$Z$37,$E698:$AC698)+'5N inverse'!$A$8*$C699/Setup!$B$17+INDEX('5N inverse'!$A$8:$Y$8,1,'5N mesh'!$B$7+1)*Setup!$B$22</f>
        <v>0</v>
      </c>
      <c r="K699" s="0" t="n">
        <f aca="false">SUMPRODUCT('5N inverse'!$A$9:$Y$9,'5N mesh'!$B$37:$Z$37,$E698:$AC698)+'5N inverse'!$A$9*$C699/Setup!$B$17+INDEX('5N inverse'!$A$9:$Y$9,1,'5N mesh'!$B$7+1)*Setup!$B$22</f>
        <v>0</v>
      </c>
      <c r="L699" s="0" t="n">
        <f aca="false">SUMPRODUCT('5N inverse'!$A$10:$Y$10,'5N mesh'!$B$37:$Z$37,$E698:$AC698)+'5N inverse'!$A$10*$C699/Setup!$B$17+INDEX('5N inverse'!$A$10:$Y$10,1,'5N mesh'!$B$7+1)*Setup!$B$22</f>
        <v>0</v>
      </c>
      <c r="M699" s="0" t="n">
        <f aca="false">SUMPRODUCT('5N inverse'!$A$11:$Y$11,'5N mesh'!$B$37:$Z$37,$E698:$AC698)+'5N inverse'!$A$11*$C699/Setup!$B$17+INDEX('5N inverse'!$A$11:$Y$11,1,'5N mesh'!$B$7+1)*Setup!$B$22</f>
        <v>0</v>
      </c>
      <c r="N699" s="0" t="n">
        <f aca="false">SUMPRODUCT('5N inverse'!$A$12:$Y$12,'5N mesh'!$B$37:$Z$37,$E698:$AC698)+'5N inverse'!$A$12*$C699/Setup!$B$17+INDEX('5N inverse'!$A$12:$Y$12,1,'5N mesh'!$B$7+1)*Setup!$B$22</f>
        <v>0</v>
      </c>
      <c r="O699" s="0" t="n">
        <f aca="false">SUMPRODUCT('5N inverse'!$A$13:$Y$13,'5N mesh'!$B$37:$Z$37,$E698:$AC698)+'5N inverse'!$A$13*$C699/Setup!$B$17+INDEX('5N inverse'!$A$13:$Y$13,1,'5N mesh'!$B$7+1)*Setup!$B$22</f>
        <v>0</v>
      </c>
      <c r="P699" s="0" t="n">
        <f aca="false">SUMPRODUCT('5N inverse'!$A$14:$Y$14,'5N mesh'!$B$37:$Z$37,$E698:$AC698)+'5N inverse'!$A$14*$C699/Setup!$B$17+INDEX('5N inverse'!$A$14:$Y$14,1,'5N mesh'!$B$7+1)*Setup!$B$22</f>
        <v>0</v>
      </c>
      <c r="Q699" s="0" t="n">
        <f aca="false">SUMPRODUCT('5N inverse'!$A$15:$Y$15,'5N mesh'!$B$37:$Z$37,$E698:$AC698)+'5N inverse'!$A$15*$C699/Setup!$B$17+INDEX('5N inverse'!$A$15:$Y$15,1,'5N mesh'!$B$7+1)*Setup!$B$22</f>
        <v>0</v>
      </c>
      <c r="R699" s="0" t="n">
        <f aca="false">SUMPRODUCT('5N inverse'!$A$16:$Y$16,'5N mesh'!$B$37:$Z$37,$E698:$AC698)+'5N inverse'!$A$16*$C699/Setup!$B$17+INDEX('5N inverse'!$A$16:$Y$16,1,'5N mesh'!$B$7+1)*Setup!$B$22</f>
        <v>0</v>
      </c>
      <c r="S699" s="0" t="n">
        <f aca="false">SUMPRODUCT('5N inverse'!$A$17:$Y$17,'5N mesh'!$B$37:$Z$37,$E698:$AC698)+'5N inverse'!$A$17*$C699/Setup!$B$17+INDEX('5N inverse'!$A$17:$Y$17,1,'5N mesh'!$B$7+1)*Setup!$B$22</f>
        <v>0</v>
      </c>
      <c r="T699" s="0" t="n">
        <f aca="false">SUMPRODUCT('5N inverse'!$A$18:$Y$18,'5N mesh'!$B$37:$Z$37,$E698:$AC698)+'5N inverse'!$A$18*$C699/Setup!$B$17+INDEX('5N inverse'!$A$18:$Y$18,1,'5N mesh'!$B$7+1)*Setup!$B$22</f>
        <v>0</v>
      </c>
      <c r="U699" s="0" t="n">
        <f aca="false">SUMPRODUCT('5N inverse'!$A$19:$Y$19,'5N mesh'!$B$37:$Z$37,$E698:$AC698)+'5N inverse'!$A$19*$C699/Setup!$B$17+INDEX('5N inverse'!$A$19:$Y$19,1,'5N mesh'!$B$7+1)*Setup!$B$22</f>
        <v>0</v>
      </c>
      <c r="V699" s="0" t="n">
        <f aca="false">SUMPRODUCT('5N inverse'!$A$20:$Y$20,'5N mesh'!$B$37:$Z$37,$E698:$AC698)+'5N inverse'!$A$20*$C699/Setup!$B$17+INDEX('5N inverse'!$A$20:$Y$20,1,'5N mesh'!$B$7+1)*Setup!$B$22</f>
        <v>0</v>
      </c>
      <c r="W699" s="0" t="n">
        <f aca="false">SUMPRODUCT('5N inverse'!$A$21:$Y$21,'5N mesh'!$B$37:$Z$37,$E698:$AC698)+'5N inverse'!$A$21*$C699/Setup!$B$17+INDEX('5N inverse'!$A$21:$Y$21,1,'5N mesh'!$B$7+1)*Setup!$B$22</f>
        <v>0</v>
      </c>
      <c r="X699" s="0" t="n">
        <f aca="false">SUMPRODUCT('5N inverse'!$A$22:$Y$22,'5N mesh'!$B$37:$Z$37,$E698:$AC698)+'5N inverse'!$A$22*$C699/Setup!$B$17+INDEX('5N inverse'!$A$22:$Y$22,1,'5N mesh'!$B$7+1)*Setup!$B$22</f>
        <v>0</v>
      </c>
      <c r="Y699" s="0" t="n">
        <f aca="false">SUMPRODUCT('5N inverse'!$A$23:$Y$23,'5N mesh'!$B$37:$Z$37,$E698:$AC698)+'5N inverse'!$A$23*$C699/Setup!$B$17+INDEX('5N inverse'!$A$23:$Y$23,1,'5N mesh'!$B$7+1)*Setup!$B$22</f>
        <v>0</v>
      </c>
      <c r="Z699" s="0" t="n">
        <f aca="false">SUMPRODUCT('5N inverse'!$A$24:$Y$24,'5N mesh'!$B$37:$Z$37,$E698:$AC698)+'5N inverse'!$A$24*$C699/Setup!$B$17+INDEX('5N inverse'!$A$24:$Y$24,1,'5N mesh'!$B$7+1)*Setup!$B$22</f>
        <v>0</v>
      </c>
      <c r="AA699" s="0" t="n">
        <f aca="false">SUMPRODUCT('5N inverse'!$A$25:$Y$25,'5N mesh'!$B$37:$Z$37,$E698:$AC698)+'5N inverse'!$A$25*$C699/Setup!$B$17+INDEX('5N inverse'!$A$25:$Y$25,1,'5N mesh'!$B$7+1)*Setup!$B$22</f>
        <v>0</v>
      </c>
      <c r="AB699" s="0" t="n">
        <f aca="false">SUMPRODUCT('5N inverse'!$A$26:$Y$26,'5N mesh'!$B$37:$Z$37,$E698:$AC698)+'5N inverse'!$A$26*$C699/Setup!$B$17+INDEX('5N inverse'!$A$26:$Y$26,1,'5N mesh'!$B$7+1)*Setup!$B$22</f>
        <v>0</v>
      </c>
      <c r="AC699" s="0" t="n">
        <f aca="false">SUMPRODUCT('5N inverse'!$A$27:$Y$27,'5N mesh'!$B$37:$Z$37,$E698:$AC698)+'5N inverse'!$A$27*$C699/Setup!$B$17+INDEX('5N inverse'!$A$27:$Y$27,1,'5N mesh'!$B$7+1)*Setup!$B$22</f>
        <v>0</v>
      </c>
    </row>
    <row r="700" customFormat="false" ht="15" hidden="false" customHeight="false" outlineLevel="0" collapsed="false">
      <c r="A700" s="0" t="n">
        <v>695</v>
      </c>
      <c r="B700" s="0" t="n">
        <f aca="false">A700*Setup!$B$11/3600</f>
        <v>57.9166666666667</v>
      </c>
      <c r="C700" s="0" t="n">
        <f aca="false">Setup!$B$7+Setup!$B$8*COS(2*PI()*(B700-Setup!$B$9)/24)</f>
        <v>23.9127404598618</v>
      </c>
      <c r="D700" s="0" t="n">
        <f aca="false">(C700-E700)/Setup!$B$17</f>
        <v>14.6290179124413</v>
      </c>
      <c r="E700" s="0" t="n">
        <f aca="false">SUMPRODUCT('5N inverse'!$A$3:$Y$3,'5N mesh'!$B$37:$Z$37,$E699:$AC699)+'5N inverse'!$A$3*$C700/Setup!$B$17+INDEX('5N inverse'!$A$3:$Y$3,1,'5N mesh'!$B$7+1)*Setup!$B$22</f>
        <v>22.0109681312444</v>
      </c>
      <c r="F700" s="0" t="n">
        <f aca="false">SUMPRODUCT('5N inverse'!$A$4:$Y$4,'5N mesh'!$B$37:$Z$37,$E699:$AC699)+'5N inverse'!$A$4*$C700/Setup!$B$17+INDEX('5N inverse'!$A$4:$Y$4,1,'5N mesh'!$B$7+1)*Setup!$B$22</f>
        <v>20.8523255611931</v>
      </c>
      <c r="G700" s="0" t="n">
        <f aca="false">SUMPRODUCT('5N inverse'!$A$5:$Y$5,'5N mesh'!$B$37:$Z$37,$E699:$AC699)+'5N inverse'!$A$5*$C700/Setup!$B$17+INDEX('5N inverse'!$A$5:$Y$5,1,'5N mesh'!$B$7+1)*Setup!$B$22</f>
        <v>18.5350404210905</v>
      </c>
      <c r="H700" s="0" t="n">
        <f aca="false">SUMPRODUCT('5N inverse'!$A$6:$Y$6,'5N mesh'!$B$37:$Z$37,$E699:$AC699)+'5N inverse'!$A$6*$C700/Setup!$B$17+INDEX('5N inverse'!$A$6:$Y$6,1,'5N mesh'!$B$7+1)*Setup!$B$22</f>
        <v>16.2177552809878</v>
      </c>
      <c r="I700" s="0" t="n">
        <f aca="false">SUMPRODUCT('5N inverse'!$A$7:$Y$7,'5N mesh'!$B$37:$Z$37,$E699:$AC699)+'5N inverse'!$A$7*$C700/Setup!$B$17+INDEX('5N inverse'!$A$7:$Y$7,1,'5N mesh'!$B$7+1)*Setup!$B$22</f>
        <v>15.0591127109365</v>
      </c>
      <c r="J700" s="0" t="n">
        <f aca="false">SUMPRODUCT('5N inverse'!$A$8:$Y$8,'5N mesh'!$B$37:$Z$37,$E699:$AC699)+'5N inverse'!$A$8*$C700/Setup!$B$17+INDEX('5N inverse'!$A$8:$Y$8,1,'5N mesh'!$B$7+1)*Setup!$B$22</f>
        <v>0</v>
      </c>
      <c r="K700" s="0" t="n">
        <f aca="false">SUMPRODUCT('5N inverse'!$A$9:$Y$9,'5N mesh'!$B$37:$Z$37,$E699:$AC699)+'5N inverse'!$A$9*$C700/Setup!$B$17+INDEX('5N inverse'!$A$9:$Y$9,1,'5N mesh'!$B$7+1)*Setup!$B$22</f>
        <v>0</v>
      </c>
      <c r="L700" s="0" t="n">
        <f aca="false">SUMPRODUCT('5N inverse'!$A$10:$Y$10,'5N mesh'!$B$37:$Z$37,$E699:$AC699)+'5N inverse'!$A$10*$C700/Setup!$B$17+INDEX('5N inverse'!$A$10:$Y$10,1,'5N mesh'!$B$7+1)*Setup!$B$22</f>
        <v>0</v>
      </c>
      <c r="M700" s="0" t="n">
        <f aca="false">SUMPRODUCT('5N inverse'!$A$11:$Y$11,'5N mesh'!$B$37:$Z$37,$E699:$AC699)+'5N inverse'!$A$11*$C700/Setup!$B$17+INDEX('5N inverse'!$A$11:$Y$11,1,'5N mesh'!$B$7+1)*Setup!$B$22</f>
        <v>0</v>
      </c>
      <c r="N700" s="0" t="n">
        <f aca="false">SUMPRODUCT('5N inverse'!$A$12:$Y$12,'5N mesh'!$B$37:$Z$37,$E699:$AC699)+'5N inverse'!$A$12*$C700/Setup!$B$17+INDEX('5N inverse'!$A$12:$Y$12,1,'5N mesh'!$B$7+1)*Setup!$B$22</f>
        <v>0</v>
      </c>
      <c r="O700" s="0" t="n">
        <f aca="false">SUMPRODUCT('5N inverse'!$A$13:$Y$13,'5N mesh'!$B$37:$Z$37,$E699:$AC699)+'5N inverse'!$A$13*$C700/Setup!$B$17+INDEX('5N inverse'!$A$13:$Y$13,1,'5N mesh'!$B$7+1)*Setup!$B$22</f>
        <v>0</v>
      </c>
      <c r="P700" s="0" t="n">
        <f aca="false">SUMPRODUCT('5N inverse'!$A$14:$Y$14,'5N mesh'!$B$37:$Z$37,$E699:$AC699)+'5N inverse'!$A$14*$C700/Setup!$B$17+INDEX('5N inverse'!$A$14:$Y$14,1,'5N mesh'!$B$7+1)*Setup!$B$22</f>
        <v>0</v>
      </c>
      <c r="Q700" s="0" t="n">
        <f aca="false">SUMPRODUCT('5N inverse'!$A$15:$Y$15,'5N mesh'!$B$37:$Z$37,$E699:$AC699)+'5N inverse'!$A$15*$C700/Setup!$B$17+INDEX('5N inverse'!$A$15:$Y$15,1,'5N mesh'!$B$7+1)*Setup!$B$22</f>
        <v>0</v>
      </c>
      <c r="R700" s="0" t="n">
        <f aca="false">SUMPRODUCT('5N inverse'!$A$16:$Y$16,'5N mesh'!$B$37:$Z$37,$E699:$AC699)+'5N inverse'!$A$16*$C700/Setup!$B$17+INDEX('5N inverse'!$A$16:$Y$16,1,'5N mesh'!$B$7+1)*Setup!$B$22</f>
        <v>0</v>
      </c>
      <c r="S700" s="0" t="n">
        <f aca="false">SUMPRODUCT('5N inverse'!$A$17:$Y$17,'5N mesh'!$B$37:$Z$37,$E699:$AC699)+'5N inverse'!$A$17*$C700/Setup!$B$17+INDEX('5N inverse'!$A$17:$Y$17,1,'5N mesh'!$B$7+1)*Setup!$B$22</f>
        <v>0</v>
      </c>
      <c r="T700" s="0" t="n">
        <f aca="false">SUMPRODUCT('5N inverse'!$A$18:$Y$18,'5N mesh'!$B$37:$Z$37,$E699:$AC699)+'5N inverse'!$A$18*$C700/Setup!$B$17+INDEX('5N inverse'!$A$18:$Y$18,1,'5N mesh'!$B$7+1)*Setup!$B$22</f>
        <v>0</v>
      </c>
      <c r="U700" s="0" t="n">
        <f aca="false">SUMPRODUCT('5N inverse'!$A$19:$Y$19,'5N mesh'!$B$37:$Z$37,$E699:$AC699)+'5N inverse'!$A$19*$C700/Setup!$B$17+INDEX('5N inverse'!$A$19:$Y$19,1,'5N mesh'!$B$7+1)*Setup!$B$22</f>
        <v>0</v>
      </c>
      <c r="V700" s="0" t="n">
        <f aca="false">SUMPRODUCT('5N inverse'!$A$20:$Y$20,'5N mesh'!$B$37:$Z$37,$E699:$AC699)+'5N inverse'!$A$20*$C700/Setup!$B$17+INDEX('5N inverse'!$A$20:$Y$20,1,'5N mesh'!$B$7+1)*Setup!$B$22</f>
        <v>0</v>
      </c>
      <c r="W700" s="0" t="n">
        <f aca="false">SUMPRODUCT('5N inverse'!$A$21:$Y$21,'5N mesh'!$B$37:$Z$37,$E699:$AC699)+'5N inverse'!$A$21*$C700/Setup!$B$17+INDEX('5N inverse'!$A$21:$Y$21,1,'5N mesh'!$B$7+1)*Setup!$B$22</f>
        <v>0</v>
      </c>
      <c r="X700" s="0" t="n">
        <f aca="false">SUMPRODUCT('5N inverse'!$A$22:$Y$22,'5N mesh'!$B$37:$Z$37,$E699:$AC699)+'5N inverse'!$A$22*$C700/Setup!$B$17+INDEX('5N inverse'!$A$22:$Y$22,1,'5N mesh'!$B$7+1)*Setup!$B$22</f>
        <v>0</v>
      </c>
      <c r="Y700" s="0" t="n">
        <f aca="false">SUMPRODUCT('5N inverse'!$A$23:$Y$23,'5N mesh'!$B$37:$Z$37,$E699:$AC699)+'5N inverse'!$A$23*$C700/Setup!$B$17+INDEX('5N inverse'!$A$23:$Y$23,1,'5N mesh'!$B$7+1)*Setup!$B$22</f>
        <v>0</v>
      </c>
      <c r="Z700" s="0" t="n">
        <f aca="false">SUMPRODUCT('5N inverse'!$A$24:$Y$24,'5N mesh'!$B$37:$Z$37,$E699:$AC699)+'5N inverse'!$A$24*$C700/Setup!$B$17+INDEX('5N inverse'!$A$24:$Y$24,1,'5N mesh'!$B$7+1)*Setup!$B$22</f>
        <v>0</v>
      </c>
      <c r="AA700" s="0" t="n">
        <f aca="false">SUMPRODUCT('5N inverse'!$A$25:$Y$25,'5N mesh'!$B$37:$Z$37,$E699:$AC699)+'5N inverse'!$A$25*$C700/Setup!$B$17+INDEX('5N inverse'!$A$25:$Y$25,1,'5N mesh'!$B$7+1)*Setup!$B$22</f>
        <v>0</v>
      </c>
      <c r="AB700" s="0" t="n">
        <f aca="false">SUMPRODUCT('5N inverse'!$A$26:$Y$26,'5N mesh'!$B$37:$Z$37,$E699:$AC699)+'5N inverse'!$A$26*$C700/Setup!$B$17+INDEX('5N inverse'!$A$26:$Y$26,1,'5N mesh'!$B$7+1)*Setup!$B$22</f>
        <v>0</v>
      </c>
      <c r="AC700" s="0" t="n">
        <f aca="false">SUMPRODUCT('5N inverse'!$A$27:$Y$27,'5N mesh'!$B$37:$Z$37,$E699:$AC699)+'5N inverse'!$A$27*$C700/Setup!$B$17+INDEX('5N inverse'!$A$27:$Y$27,1,'5N mesh'!$B$7+1)*Setup!$B$22</f>
        <v>0</v>
      </c>
    </row>
    <row r="701" customFormat="false" ht="15" hidden="false" customHeight="false" outlineLevel="0" collapsed="false">
      <c r="A701" s="0" t="n">
        <v>696</v>
      </c>
      <c r="B701" s="0" t="n">
        <f aca="false">A701*Setup!$B$11/3600</f>
        <v>58</v>
      </c>
      <c r="C701" s="0" t="n">
        <f aca="false">Setup!$B$7+Setup!$B$8*COS(2*PI()*(B701-Setup!$B$9)/24)</f>
        <v>24</v>
      </c>
      <c r="D701" s="0" t="n">
        <f aca="false">(C701-E701)/Setup!$B$17</f>
        <v>15.1216250505608</v>
      </c>
      <c r="E701" s="0" t="n">
        <f aca="false">SUMPRODUCT('5N inverse'!$A$3:$Y$3,'5N mesh'!$B$37:$Z$37,$E700:$AC700)+'5N inverse'!$A$3*$C701/Setup!$B$17+INDEX('5N inverse'!$A$3:$Y$3,1,'5N mesh'!$B$7+1)*Setup!$B$22</f>
        <v>22.0341887434271</v>
      </c>
      <c r="F701" s="0" t="n">
        <f aca="false">SUMPRODUCT('5N inverse'!$A$4:$Y$4,'5N mesh'!$B$37:$Z$37,$E700:$AC700)+'5N inverse'!$A$4*$C701/Setup!$B$17+INDEX('5N inverse'!$A$4:$Y$4,1,'5N mesh'!$B$7+1)*Setup!$B$22</f>
        <v>20.871680697957</v>
      </c>
      <c r="G701" s="0" t="n">
        <f aca="false">SUMPRODUCT('5N inverse'!$A$5:$Y$5,'5N mesh'!$B$37:$Z$37,$E700:$AC700)+'5N inverse'!$A$5*$C701/Setup!$B$17+INDEX('5N inverse'!$A$5:$Y$5,1,'5N mesh'!$B$7+1)*Setup!$B$22</f>
        <v>18.5466646070169</v>
      </c>
      <c r="H701" s="0" t="n">
        <f aca="false">SUMPRODUCT('5N inverse'!$A$6:$Y$6,'5N mesh'!$B$37:$Z$37,$E700:$AC700)+'5N inverse'!$A$6*$C701/Setup!$B$17+INDEX('5N inverse'!$A$6:$Y$6,1,'5N mesh'!$B$7+1)*Setup!$B$22</f>
        <v>16.2216485160767</v>
      </c>
      <c r="I701" s="0" t="n">
        <f aca="false">SUMPRODUCT('5N inverse'!$A$7:$Y$7,'5N mesh'!$B$37:$Z$37,$E700:$AC700)+'5N inverse'!$A$7*$C701/Setup!$B$17+INDEX('5N inverse'!$A$7:$Y$7,1,'5N mesh'!$B$7+1)*Setup!$B$22</f>
        <v>15.0591404706066</v>
      </c>
      <c r="J701" s="0" t="n">
        <f aca="false">SUMPRODUCT('5N inverse'!$A$8:$Y$8,'5N mesh'!$B$37:$Z$37,$E700:$AC700)+'5N inverse'!$A$8*$C701/Setup!$B$17+INDEX('5N inverse'!$A$8:$Y$8,1,'5N mesh'!$B$7+1)*Setup!$B$22</f>
        <v>0</v>
      </c>
      <c r="K701" s="0" t="n">
        <f aca="false">SUMPRODUCT('5N inverse'!$A$9:$Y$9,'5N mesh'!$B$37:$Z$37,$E700:$AC700)+'5N inverse'!$A$9*$C701/Setup!$B$17+INDEX('5N inverse'!$A$9:$Y$9,1,'5N mesh'!$B$7+1)*Setup!$B$22</f>
        <v>0</v>
      </c>
      <c r="L701" s="0" t="n">
        <f aca="false">SUMPRODUCT('5N inverse'!$A$10:$Y$10,'5N mesh'!$B$37:$Z$37,$E700:$AC700)+'5N inverse'!$A$10*$C701/Setup!$B$17+INDEX('5N inverse'!$A$10:$Y$10,1,'5N mesh'!$B$7+1)*Setup!$B$22</f>
        <v>0</v>
      </c>
      <c r="M701" s="0" t="n">
        <f aca="false">SUMPRODUCT('5N inverse'!$A$11:$Y$11,'5N mesh'!$B$37:$Z$37,$E700:$AC700)+'5N inverse'!$A$11*$C701/Setup!$B$17+INDEX('5N inverse'!$A$11:$Y$11,1,'5N mesh'!$B$7+1)*Setup!$B$22</f>
        <v>0</v>
      </c>
      <c r="N701" s="0" t="n">
        <f aca="false">SUMPRODUCT('5N inverse'!$A$12:$Y$12,'5N mesh'!$B$37:$Z$37,$E700:$AC700)+'5N inverse'!$A$12*$C701/Setup!$B$17+INDEX('5N inverse'!$A$12:$Y$12,1,'5N mesh'!$B$7+1)*Setup!$B$22</f>
        <v>0</v>
      </c>
      <c r="O701" s="0" t="n">
        <f aca="false">SUMPRODUCT('5N inverse'!$A$13:$Y$13,'5N mesh'!$B$37:$Z$37,$E700:$AC700)+'5N inverse'!$A$13*$C701/Setup!$B$17+INDEX('5N inverse'!$A$13:$Y$13,1,'5N mesh'!$B$7+1)*Setup!$B$22</f>
        <v>0</v>
      </c>
      <c r="P701" s="0" t="n">
        <f aca="false">SUMPRODUCT('5N inverse'!$A$14:$Y$14,'5N mesh'!$B$37:$Z$37,$E700:$AC700)+'5N inverse'!$A$14*$C701/Setup!$B$17+INDEX('5N inverse'!$A$14:$Y$14,1,'5N mesh'!$B$7+1)*Setup!$B$22</f>
        <v>0</v>
      </c>
      <c r="Q701" s="0" t="n">
        <f aca="false">SUMPRODUCT('5N inverse'!$A$15:$Y$15,'5N mesh'!$B$37:$Z$37,$E700:$AC700)+'5N inverse'!$A$15*$C701/Setup!$B$17+INDEX('5N inverse'!$A$15:$Y$15,1,'5N mesh'!$B$7+1)*Setup!$B$22</f>
        <v>0</v>
      </c>
      <c r="R701" s="0" t="n">
        <f aca="false">SUMPRODUCT('5N inverse'!$A$16:$Y$16,'5N mesh'!$B$37:$Z$37,$E700:$AC700)+'5N inverse'!$A$16*$C701/Setup!$B$17+INDEX('5N inverse'!$A$16:$Y$16,1,'5N mesh'!$B$7+1)*Setup!$B$22</f>
        <v>0</v>
      </c>
      <c r="S701" s="0" t="n">
        <f aca="false">SUMPRODUCT('5N inverse'!$A$17:$Y$17,'5N mesh'!$B$37:$Z$37,$E700:$AC700)+'5N inverse'!$A$17*$C701/Setup!$B$17+INDEX('5N inverse'!$A$17:$Y$17,1,'5N mesh'!$B$7+1)*Setup!$B$22</f>
        <v>0</v>
      </c>
      <c r="T701" s="0" t="n">
        <f aca="false">SUMPRODUCT('5N inverse'!$A$18:$Y$18,'5N mesh'!$B$37:$Z$37,$E700:$AC700)+'5N inverse'!$A$18*$C701/Setup!$B$17+INDEX('5N inverse'!$A$18:$Y$18,1,'5N mesh'!$B$7+1)*Setup!$B$22</f>
        <v>0</v>
      </c>
      <c r="U701" s="0" t="n">
        <f aca="false">SUMPRODUCT('5N inverse'!$A$19:$Y$19,'5N mesh'!$B$37:$Z$37,$E700:$AC700)+'5N inverse'!$A$19*$C701/Setup!$B$17+INDEX('5N inverse'!$A$19:$Y$19,1,'5N mesh'!$B$7+1)*Setup!$B$22</f>
        <v>0</v>
      </c>
      <c r="V701" s="0" t="n">
        <f aca="false">SUMPRODUCT('5N inverse'!$A$20:$Y$20,'5N mesh'!$B$37:$Z$37,$E700:$AC700)+'5N inverse'!$A$20*$C701/Setup!$B$17+INDEX('5N inverse'!$A$20:$Y$20,1,'5N mesh'!$B$7+1)*Setup!$B$22</f>
        <v>0</v>
      </c>
      <c r="W701" s="0" t="n">
        <f aca="false">SUMPRODUCT('5N inverse'!$A$21:$Y$21,'5N mesh'!$B$37:$Z$37,$E700:$AC700)+'5N inverse'!$A$21*$C701/Setup!$B$17+INDEX('5N inverse'!$A$21:$Y$21,1,'5N mesh'!$B$7+1)*Setup!$B$22</f>
        <v>0</v>
      </c>
      <c r="X701" s="0" t="n">
        <f aca="false">SUMPRODUCT('5N inverse'!$A$22:$Y$22,'5N mesh'!$B$37:$Z$37,$E700:$AC700)+'5N inverse'!$A$22*$C701/Setup!$B$17+INDEX('5N inverse'!$A$22:$Y$22,1,'5N mesh'!$B$7+1)*Setup!$B$22</f>
        <v>0</v>
      </c>
      <c r="Y701" s="0" t="n">
        <f aca="false">SUMPRODUCT('5N inverse'!$A$23:$Y$23,'5N mesh'!$B$37:$Z$37,$E700:$AC700)+'5N inverse'!$A$23*$C701/Setup!$B$17+INDEX('5N inverse'!$A$23:$Y$23,1,'5N mesh'!$B$7+1)*Setup!$B$22</f>
        <v>0</v>
      </c>
      <c r="Z701" s="0" t="n">
        <f aca="false">SUMPRODUCT('5N inverse'!$A$24:$Y$24,'5N mesh'!$B$37:$Z$37,$E700:$AC700)+'5N inverse'!$A$24*$C701/Setup!$B$17+INDEX('5N inverse'!$A$24:$Y$24,1,'5N mesh'!$B$7+1)*Setup!$B$22</f>
        <v>0</v>
      </c>
      <c r="AA701" s="0" t="n">
        <f aca="false">SUMPRODUCT('5N inverse'!$A$25:$Y$25,'5N mesh'!$B$37:$Z$37,$E700:$AC700)+'5N inverse'!$A$25*$C701/Setup!$B$17+INDEX('5N inverse'!$A$25:$Y$25,1,'5N mesh'!$B$7+1)*Setup!$B$22</f>
        <v>0</v>
      </c>
      <c r="AB701" s="0" t="n">
        <f aca="false">SUMPRODUCT('5N inverse'!$A$26:$Y$26,'5N mesh'!$B$37:$Z$37,$E700:$AC700)+'5N inverse'!$A$26*$C701/Setup!$B$17+INDEX('5N inverse'!$A$26:$Y$26,1,'5N mesh'!$B$7+1)*Setup!$B$22</f>
        <v>0</v>
      </c>
      <c r="AC701" s="0" t="n">
        <f aca="false">SUMPRODUCT('5N inverse'!$A$27:$Y$27,'5N mesh'!$B$37:$Z$37,$E700:$AC700)+'5N inverse'!$A$27*$C701/Setup!$B$17+INDEX('5N inverse'!$A$27:$Y$27,1,'5N mesh'!$B$7+1)*Setup!$B$22</f>
        <v>0</v>
      </c>
    </row>
    <row r="702" customFormat="false" ht="15" hidden="false" customHeight="false" outlineLevel="0" collapsed="false">
      <c r="A702" s="0" t="n">
        <v>697</v>
      </c>
      <c r="B702" s="0" t="n">
        <f aca="false">A702*Setup!$B$11/3600</f>
        <v>58.0833333333333</v>
      </c>
      <c r="C702" s="0" t="n">
        <f aca="false">Setup!$B$7+Setup!$B$8*COS(2*PI()*(B702-Setup!$B$9)/24)</f>
        <v>24.0872595401383</v>
      </c>
      <c r="D702" s="0" t="n">
        <f aca="false">(C702-E702)/Setup!$B$17</f>
        <v>15.6079252114329</v>
      </c>
      <c r="E702" s="0" t="n">
        <f aca="false">SUMPRODUCT('5N inverse'!$A$3:$Y$3,'5N mesh'!$B$37:$Z$37,$E701:$AC701)+'5N inverse'!$A$3*$C702/Setup!$B$17+INDEX('5N inverse'!$A$3:$Y$3,1,'5N mesh'!$B$7+1)*Setup!$B$22</f>
        <v>22.058229262652</v>
      </c>
      <c r="F702" s="0" t="n">
        <f aca="false">SUMPRODUCT('5N inverse'!$A$4:$Y$4,'5N mesh'!$B$37:$Z$37,$E701:$AC701)+'5N inverse'!$A$4*$C702/Setup!$B$17+INDEX('5N inverse'!$A$4:$Y$4,1,'5N mesh'!$B$7+1)*Setup!$B$22</f>
        <v>20.8917203029276</v>
      </c>
      <c r="G702" s="0" t="n">
        <f aca="false">SUMPRODUCT('5N inverse'!$A$5:$Y$5,'5N mesh'!$B$37:$Z$37,$E701:$AC701)+'5N inverse'!$A$5*$C702/Setup!$B$17+INDEX('5N inverse'!$A$5:$Y$5,1,'5N mesh'!$B$7+1)*Setup!$B$22</f>
        <v>18.5587023834788</v>
      </c>
      <c r="H702" s="0" t="n">
        <f aca="false">SUMPRODUCT('5N inverse'!$A$6:$Y$6,'5N mesh'!$B$37:$Z$37,$E701:$AC701)+'5N inverse'!$A$6*$C702/Setup!$B$17+INDEX('5N inverse'!$A$6:$Y$6,1,'5N mesh'!$B$7+1)*Setup!$B$22</f>
        <v>16.2256844640301</v>
      </c>
      <c r="I702" s="0" t="n">
        <f aca="false">SUMPRODUCT('5N inverse'!$A$7:$Y$7,'5N mesh'!$B$37:$Z$37,$E701:$AC701)+'5N inverse'!$A$7*$C702/Setup!$B$17+INDEX('5N inverse'!$A$7:$Y$7,1,'5N mesh'!$B$7+1)*Setup!$B$22</f>
        <v>15.0591755043057</v>
      </c>
      <c r="J702" s="0" t="n">
        <f aca="false">SUMPRODUCT('5N inverse'!$A$8:$Y$8,'5N mesh'!$B$37:$Z$37,$E701:$AC701)+'5N inverse'!$A$8*$C702/Setup!$B$17+INDEX('5N inverse'!$A$8:$Y$8,1,'5N mesh'!$B$7+1)*Setup!$B$22</f>
        <v>0</v>
      </c>
      <c r="K702" s="0" t="n">
        <f aca="false">SUMPRODUCT('5N inverse'!$A$9:$Y$9,'5N mesh'!$B$37:$Z$37,$E701:$AC701)+'5N inverse'!$A$9*$C702/Setup!$B$17+INDEX('5N inverse'!$A$9:$Y$9,1,'5N mesh'!$B$7+1)*Setup!$B$22</f>
        <v>0</v>
      </c>
      <c r="L702" s="0" t="n">
        <f aca="false">SUMPRODUCT('5N inverse'!$A$10:$Y$10,'5N mesh'!$B$37:$Z$37,$E701:$AC701)+'5N inverse'!$A$10*$C702/Setup!$B$17+INDEX('5N inverse'!$A$10:$Y$10,1,'5N mesh'!$B$7+1)*Setup!$B$22</f>
        <v>0</v>
      </c>
      <c r="M702" s="0" t="n">
        <f aca="false">SUMPRODUCT('5N inverse'!$A$11:$Y$11,'5N mesh'!$B$37:$Z$37,$E701:$AC701)+'5N inverse'!$A$11*$C702/Setup!$B$17+INDEX('5N inverse'!$A$11:$Y$11,1,'5N mesh'!$B$7+1)*Setup!$B$22</f>
        <v>0</v>
      </c>
      <c r="N702" s="0" t="n">
        <f aca="false">SUMPRODUCT('5N inverse'!$A$12:$Y$12,'5N mesh'!$B$37:$Z$37,$E701:$AC701)+'5N inverse'!$A$12*$C702/Setup!$B$17+INDEX('5N inverse'!$A$12:$Y$12,1,'5N mesh'!$B$7+1)*Setup!$B$22</f>
        <v>0</v>
      </c>
      <c r="O702" s="0" t="n">
        <f aca="false">SUMPRODUCT('5N inverse'!$A$13:$Y$13,'5N mesh'!$B$37:$Z$37,$E701:$AC701)+'5N inverse'!$A$13*$C702/Setup!$B$17+INDEX('5N inverse'!$A$13:$Y$13,1,'5N mesh'!$B$7+1)*Setup!$B$22</f>
        <v>0</v>
      </c>
      <c r="P702" s="0" t="n">
        <f aca="false">SUMPRODUCT('5N inverse'!$A$14:$Y$14,'5N mesh'!$B$37:$Z$37,$E701:$AC701)+'5N inverse'!$A$14*$C702/Setup!$B$17+INDEX('5N inverse'!$A$14:$Y$14,1,'5N mesh'!$B$7+1)*Setup!$B$22</f>
        <v>0</v>
      </c>
      <c r="Q702" s="0" t="n">
        <f aca="false">SUMPRODUCT('5N inverse'!$A$15:$Y$15,'5N mesh'!$B$37:$Z$37,$E701:$AC701)+'5N inverse'!$A$15*$C702/Setup!$B$17+INDEX('5N inverse'!$A$15:$Y$15,1,'5N mesh'!$B$7+1)*Setup!$B$22</f>
        <v>0</v>
      </c>
      <c r="R702" s="0" t="n">
        <f aca="false">SUMPRODUCT('5N inverse'!$A$16:$Y$16,'5N mesh'!$B$37:$Z$37,$E701:$AC701)+'5N inverse'!$A$16*$C702/Setup!$B$17+INDEX('5N inverse'!$A$16:$Y$16,1,'5N mesh'!$B$7+1)*Setup!$B$22</f>
        <v>0</v>
      </c>
      <c r="S702" s="0" t="n">
        <f aca="false">SUMPRODUCT('5N inverse'!$A$17:$Y$17,'5N mesh'!$B$37:$Z$37,$E701:$AC701)+'5N inverse'!$A$17*$C702/Setup!$B$17+INDEX('5N inverse'!$A$17:$Y$17,1,'5N mesh'!$B$7+1)*Setup!$B$22</f>
        <v>0</v>
      </c>
      <c r="T702" s="0" t="n">
        <f aca="false">SUMPRODUCT('5N inverse'!$A$18:$Y$18,'5N mesh'!$B$37:$Z$37,$E701:$AC701)+'5N inverse'!$A$18*$C702/Setup!$B$17+INDEX('5N inverse'!$A$18:$Y$18,1,'5N mesh'!$B$7+1)*Setup!$B$22</f>
        <v>0</v>
      </c>
      <c r="U702" s="0" t="n">
        <f aca="false">SUMPRODUCT('5N inverse'!$A$19:$Y$19,'5N mesh'!$B$37:$Z$37,$E701:$AC701)+'5N inverse'!$A$19*$C702/Setup!$B$17+INDEX('5N inverse'!$A$19:$Y$19,1,'5N mesh'!$B$7+1)*Setup!$B$22</f>
        <v>0</v>
      </c>
      <c r="V702" s="0" t="n">
        <f aca="false">SUMPRODUCT('5N inverse'!$A$20:$Y$20,'5N mesh'!$B$37:$Z$37,$E701:$AC701)+'5N inverse'!$A$20*$C702/Setup!$B$17+INDEX('5N inverse'!$A$20:$Y$20,1,'5N mesh'!$B$7+1)*Setup!$B$22</f>
        <v>0</v>
      </c>
      <c r="W702" s="0" t="n">
        <f aca="false">SUMPRODUCT('5N inverse'!$A$21:$Y$21,'5N mesh'!$B$37:$Z$37,$E701:$AC701)+'5N inverse'!$A$21*$C702/Setup!$B$17+INDEX('5N inverse'!$A$21:$Y$21,1,'5N mesh'!$B$7+1)*Setup!$B$22</f>
        <v>0</v>
      </c>
      <c r="X702" s="0" t="n">
        <f aca="false">SUMPRODUCT('5N inverse'!$A$22:$Y$22,'5N mesh'!$B$37:$Z$37,$E701:$AC701)+'5N inverse'!$A$22*$C702/Setup!$B$17+INDEX('5N inverse'!$A$22:$Y$22,1,'5N mesh'!$B$7+1)*Setup!$B$22</f>
        <v>0</v>
      </c>
      <c r="Y702" s="0" t="n">
        <f aca="false">SUMPRODUCT('5N inverse'!$A$23:$Y$23,'5N mesh'!$B$37:$Z$37,$E701:$AC701)+'5N inverse'!$A$23*$C702/Setup!$B$17+INDEX('5N inverse'!$A$23:$Y$23,1,'5N mesh'!$B$7+1)*Setup!$B$22</f>
        <v>0</v>
      </c>
      <c r="Z702" s="0" t="n">
        <f aca="false">SUMPRODUCT('5N inverse'!$A$24:$Y$24,'5N mesh'!$B$37:$Z$37,$E701:$AC701)+'5N inverse'!$A$24*$C702/Setup!$B$17+INDEX('5N inverse'!$A$24:$Y$24,1,'5N mesh'!$B$7+1)*Setup!$B$22</f>
        <v>0</v>
      </c>
      <c r="AA702" s="0" t="n">
        <f aca="false">SUMPRODUCT('5N inverse'!$A$25:$Y$25,'5N mesh'!$B$37:$Z$37,$E701:$AC701)+'5N inverse'!$A$25*$C702/Setup!$B$17+INDEX('5N inverse'!$A$25:$Y$25,1,'5N mesh'!$B$7+1)*Setup!$B$22</f>
        <v>0</v>
      </c>
      <c r="AB702" s="0" t="n">
        <f aca="false">SUMPRODUCT('5N inverse'!$A$26:$Y$26,'5N mesh'!$B$37:$Z$37,$E701:$AC701)+'5N inverse'!$A$26*$C702/Setup!$B$17+INDEX('5N inverse'!$A$26:$Y$26,1,'5N mesh'!$B$7+1)*Setup!$B$22</f>
        <v>0</v>
      </c>
      <c r="AC702" s="0" t="n">
        <f aca="false">SUMPRODUCT('5N inverse'!$A$27:$Y$27,'5N mesh'!$B$37:$Z$37,$E701:$AC701)+'5N inverse'!$A$27*$C702/Setup!$B$17+INDEX('5N inverse'!$A$27:$Y$27,1,'5N mesh'!$B$7+1)*Setup!$B$22</f>
        <v>0</v>
      </c>
    </row>
    <row r="703" customFormat="false" ht="15" hidden="false" customHeight="false" outlineLevel="0" collapsed="false">
      <c r="A703" s="0" t="n">
        <v>698</v>
      </c>
      <c r="B703" s="0" t="n">
        <f aca="false">A703*Setup!$B$11/3600</f>
        <v>58.1666666666667</v>
      </c>
      <c r="C703" s="0" t="n">
        <f aca="false">Setup!$B$7+Setup!$B$8*COS(2*PI()*(B703-Setup!$B$9)/24)</f>
        <v>24.1744775494613</v>
      </c>
      <c r="D703" s="0" t="n">
        <f aca="false">(C703-E703)/Setup!$B$17</f>
        <v>16.0876868843255</v>
      </c>
      <c r="E703" s="0" t="n">
        <f aca="false">SUMPRODUCT('5N inverse'!$A$3:$Y$3,'5N mesh'!$B$37:$Z$37,$E702:$AC702)+'5N inverse'!$A$3*$C703/Setup!$B$17+INDEX('5N inverse'!$A$3:$Y$3,1,'5N mesh'!$B$7+1)*Setup!$B$22</f>
        <v>22.083078254499</v>
      </c>
      <c r="F703" s="0" t="n">
        <f aca="false">SUMPRODUCT('5N inverse'!$A$4:$Y$4,'5N mesh'!$B$37:$Z$37,$E702:$AC702)+'5N inverse'!$A$4*$C703/Setup!$B$17+INDEX('5N inverse'!$A$4:$Y$4,1,'5N mesh'!$B$7+1)*Setup!$B$22</f>
        <v>20.9124348446581</v>
      </c>
      <c r="G703" s="0" t="n">
        <f aca="false">SUMPRODUCT('5N inverse'!$A$5:$Y$5,'5N mesh'!$B$37:$Z$37,$E702:$AC702)+'5N inverse'!$A$5*$C703/Setup!$B$17+INDEX('5N inverse'!$A$5:$Y$5,1,'5N mesh'!$B$7+1)*Setup!$B$22</f>
        <v>18.5711480249761</v>
      </c>
      <c r="H703" s="0" t="n">
        <f aca="false">SUMPRODUCT('5N inverse'!$A$6:$Y$6,'5N mesh'!$B$37:$Z$37,$E702:$AC702)+'5N inverse'!$A$6*$C703/Setup!$B$17+INDEX('5N inverse'!$A$6:$Y$6,1,'5N mesh'!$B$7+1)*Setup!$B$22</f>
        <v>16.2298612052941</v>
      </c>
      <c r="I703" s="0" t="n">
        <f aca="false">SUMPRODUCT('5N inverse'!$A$7:$Y$7,'5N mesh'!$B$37:$Z$37,$E702:$AC702)+'5N inverse'!$A$7*$C703/Setup!$B$17+INDEX('5N inverse'!$A$7:$Y$7,1,'5N mesh'!$B$7+1)*Setup!$B$22</f>
        <v>15.0592177954532</v>
      </c>
      <c r="J703" s="0" t="n">
        <f aca="false">SUMPRODUCT('5N inverse'!$A$8:$Y$8,'5N mesh'!$B$37:$Z$37,$E702:$AC702)+'5N inverse'!$A$8*$C703/Setup!$B$17+INDEX('5N inverse'!$A$8:$Y$8,1,'5N mesh'!$B$7+1)*Setup!$B$22</f>
        <v>0</v>
      </c>
      <c r="K703" s="0" t="n">
        <f aca="false">SUMPRODUCT('5N inverse'!$A$9:$Y$9,'5N mesh'!$B$37:$Z$37,$E702:$AC702)+'5N inverse'!$A$9*$C703/Setup!$B$17+INDEX('5N inverse'!$A$9:$Y$9,1,'5N mesh'!$B$7+1)*Setup!$B$22</f>
        <v>0</v>
      </c>
      <c r="L703" s="0" t="n">
        <f aca="false">SUMPRODUCT('5N inverse'!$A$10:$Y$10,'5N mesh'!$B$37:$Z$37,$E702:$AC702)+'5N inverse'!$A$10*$C703/Setup!$B$17+INDEX('5N inverse'!$A$10:$Y$10,1,'5N mesh'!$B$7+1)*Setup!$B$22</f>
        <v>0</v>
      </c>
      <c r="M703" s="0" t="n">
        <f aca="false">SUMPRODUCT('5N inverse'!$A$11:$Y$11,'5N mesh'!$B$37:$Z$37,$E702:$AC702)+'5N inverse'!$A$11*$C703/Setup!$B$17+INDEX('5N inverse'!$A$11:$Y$11,1,'5N mesh'!$B$7+1)*Setup!$B$22</f>
        <v>0</v>
      </c>
      <c r="N703" s="0" t="n">
        <f aca="false">SUMPRODUCT('5N inverse'!$A$12:$Y$12,'5N mesh'!$B$37:$Z$37,$E702:$AC702)+'5N inverse'!$A$12*$C703/Setup!$B$17+INDEX('5N inverse'!$A$12:$Y$12,1,'5N mesh'!$B$7+1)*Setup!$B$22</f>
        <v>0</v>
      </c>
      <c r="O703" s="0" t="n">
        <f aca="false">SUMPRODUCT('5N inverse'!$A$13:$Y$13,'5N mesh'!$B$37:$Z$37,$E702:$AC702)+'5N inverse'!$A$13*$C703/Setup!$B$17+INDEX('5N inverse'!$A$13:$Y$13,1,'5N mesh'!$B$7+1)*Setup!$B$22</f>
        <v>0</v>
      </c>
      <c r="P703" s="0" t="n">
        <f aca="false">SUMPRODUCT('5N inverse'!$A$14:$Y$14,'5N mesh'!$B$37:$Z$37,$E702:$AC702)+'5N inverse'!$A$14*$C703/Setup!$B$17+INDEX('5N inverse'!$A$14:$Y$14,1,'5N mesh'!$B$7+1)*Setup!$B$22</f>
        <v>0</v>
      </c>
      <c r="Q703" s="0" t="n">
        <f aca="false">SUMPRODUCT('5N inverse'!$A$15:$Y$15,'5N mesh'!$B$37:$Z$37,$E702:$AC702)+'5N inverse'!$A$15*$C703/Setup!$B$17+INDEX('5N inverse'!$A$15:$Y$15,1,'5N mesh'!$B$7+1)*Setup!$B$22</f>
        <v>0</v>
      </c>
      <c r="R703" s="0" t="n">
        <f aca="false">SUMPRODUCT('5N inverse'!$A$16:$Y$16,'5N mesh'!$B$37:$Z$37,$E702:$AC702)+'5N inverse'!$A$16*$C703/Setup!$B$17+INDEX('5N inverse'!$A$16:$Y$16,1,'5N mesh'!$B$7+1)*Setup!$B$22</f>
        <v>0</v>
      </c>
      <c r="S703" s="0" t="n">
        <f aca="false">SUMPRODUCT('5N inverse'!$A$17:$Y$17,'5N mesh'!$B$37:$Z$37,$E702:$AC702)+'5N inverse'!$A$17*$C703/Setup!$B$17+INDEX('5N inverse'!$A$17:$Y$17,1,'5N mesh'!$B$7+1)*Setup!$B$22</f>
        <v>0</v>
      </c>
      <c r="T703" s="0" t="n">
        <f aca="false">SUMPRODUCT('5N inverse'!$A$18:$Y$18,'5N mesh'!$B$37:$Z$37,$E702:$AC702)+'5N inverse'!$A$18*$C703/Setup!$B$17+INDEX('5N inverse'!$A$18:$Y$18,1,'5N mesh'!$B$7+1)*Setup!$B$22</f>
        <v>0</v>
      </c>
      <c r="U703" s="0" t="n">
        <f aca="false">SUMPRODUCT('5N inverse'!$A$19:$Y$19,'5N mesh'!$B$37:$Z$37,$E702:$AC702)+'5N inverse'!$A$19*$C703/Setup!$B$17+INDEX('5N inverse'!$A$19:$Y$19,1,'5N mesh'!$B$7+1)*Setup!$B$22</f>
        <v>0</v>
      </c>
      <c r="V703" s="0" t="n">
        <f aca="false">SUMPRODUCT('5N inverse'!$A$20:$Y$20,'5N mesh'!$B$37:$Z$37,$E702:$AC702)+'5N inverse'!$A$20*$C703/Setup!$B$17+INDEX('5N inverse'!$A$20:$Y$20,1,'5N mesh'!$B$7+1)*Setup!$B$22</f>
        <v>0</v>
      </c>
      <c r="W703" s="0" t="n">
        <f aca="false">SUMPRODUCT('5N inverse'!$A$21:$Y$21,'5N mesh'!$B$37:$Z$37,$E702:$AC702)+'5N inverse'!$A$21*$C703/Setup!$B$17+INDEX('5N inverse'!$A$21:$Y$21,1,'5N mesh'!$B$7+1)*Setup!$B$22</f>
        <v>0</v>
      </c>
      <c r="X703" s="0" t="n">
        <f aca="false">SUMPRODUCT('5N inverse'!$A$22:$Y$22,'5N mesh'!$B$37:$Z$37,$E702:$AC702)+'5N inverse'!$A$22*$C703/Setup!$B$17+INDEX('5N inverse'!$A$22:$Y$22,1,'5N mesh'!$B$7+1)*Setup!$B$22</f>
        <v>0</v>
      </c>
      <c r="Y703" s="0" t="n">
        <f aca="false">SUMPRODUCT('5N inverse'!$A$23:$Y$23,'5N mesh'!$B$37:$Z$37,$E702:$AC702)+'5N inverse'!$A$23*$C703/Setup!$B$17+INDEX('5N inverse'!$A$23:$Y$23,1,'5N mesh'!$B$7+1)*Setup!$B$22</f>
        <v>0</v>
      </c>
      <c r="Z703" s="0" t="n">
        <f aca="false">SUMPRODUCT('5N inverse'!$A$24:$Y$24,'5N mesh'!$B$37:$Z$37,$E702:$AC702)+'5N inverse'!$A$24*$C703/Setup!$B$17+INDEX('5N inverse'!$A$24:$Y$24,1,'5N mesh'!$B$7+1)*Setup!$B$22</f>
        <v>0</v>
      </c>
      <c r="AA703" s="0" t="n">
        <f aca="false">SUMPRODUCT('5N inverse'!$A$25:$Y$25,'5N mesh'!$B$37:$Z$37,$E702:$AC702)+'5N inverse'!$A$25*$C703/Setup!$B$17+INDEX('5N inverse'!$A$25:$Y$25,1,'5N mesh'!$B$7+1)*Setup!$B$22</f>
        <v>0</v>
      </c>
      <c r="AB703" s="0" t="n">
        <f aca="false">SUMPRODUCT('5N inverse'!$A$26:$Y$26,'5N mesh'!$B$37:$Z$37,$E702:$AC702)+'5N inverse'!$A$26*$C703/Setup!$B$17+INDEX('5N inverse'!$A$26:$Y$26,1,'5N mesh'!$B$7+1)*Setup!$B$22</f>
        <v>0</v>
      </c>
      <c r="AC703" s="0" t="n">
        <f aca="false">SUMPRODUCT('5N inverse'!$A$27:$Y$27,'5N mesh'!$B$37:$Z$37,$E702:$AC702)+'5N inverse'!$A$27*$C703/Setup!$B$17+INDEX('5N inverse'!$A$27:$Y$27,1,'5N mesh'!$B$7+1)*Setup!$B$22</f>
        <v>0</v>
      </c>
    </row>
    <row r="704" customFormat="false" ht="15" hidden="false" customHeight="false" outlineLevel="0" collapsed="false">
      <c r="A704" s="0" t="n">
        <v>699</v>
      </c>
      <c r="B704" s="0" t="n">
        <f aca="false">A704*Setup!$B$11/3600</f>
        <v>58.25</v>
      </c>
      <c r="C704" s="0" t="n">
        <f aca="false">Setup!$B$7+Setup!$B$8*COS(2*PI()*(B704-Setup!$B$9)/24)</f>
        <v>24.2616125169206</v>
      </c>
      <c r="D704" s="0" t="n">
        <f aca="false">(C704-E704)/Setup!$B$17</f>
        <v>16.560681671246</v>
      </c>
      <c r="E704" s="0" t="n">
        <f aca="false">SUMPRODUCT('5N inverse'!$A$3:$Y$3,'5N mesh'!$B$37:$Z$37,$E703:$AC703)+'5N inverse'!$A$3*$C704/Setup!$B$17+INDEX('5N inverse'!$A$3:$Y$3,1,'5N mesh'!$B$7+1)*Setup!$B$22</f>
        <v>22.1087238996586</v>
      </c>
      <c r="F704" s="0" t="n">
        <f aca="false">SUMPRODUCT('5N inverse'!$A$4:$Y$4,'5N mesh'!$B$37:$Z$37,$E703:$AC703)+'5N inverse'!$A$4*$C704/Setup!$B$17+INDEX('5N inverse'!$A$4:$Y$4,1,'5N mesh'!$B$7+1)*Setup!$B$22</f>
        <v>20.9338144703844</v>
      </c>
      <c r="G704" s="0" t="n">
        <f aca="false">SUMPRODUCT('5N inverse'!$A$5:$Y$5,'5N mesh'!$B$37:$Z$37,$E703:$AC703)+'5N inverse'!$A$5*$C704/Setup!$B$17+INDEX('5N inverse'!$A$5:$Y$5,1,'5N mesh'!$B$7+1)*Setup!$B$22</f>
        <v>18.5839956118359</v>
      </c>
      <c r="H704" s="0" t="n">
        <f aca="false">SUMPRODUCT('5N inverse'!$A$6:$Y$6,'5N mesh'!$B$37:$Z$37,$E703:$AC703)+'5N inverse'!$A$6*$C704/Setup!$B$17+INDEX('5N inverse'!$A$6:$Y$6,1,'5N mesh'!$B$7+1)*Setup!$B$22</f>
        <v>16.2341767532874</v>
      </c>
      <c r="I704" s="0" t="n">
        <f aca="false">SUMPRODUCT('5N inverse'!$A$7:$Y$7,'5N mesh'!$B$37:$Z$37,$E703:$AC703)+'5N inverse'!$A$7*$C704/Setup!$B$17+INDEX('5N inverse'!$A$7:$Y$7,1,'5N mesh'!$B$7+1)*Setup!$B$22</f>
        <v>15.0592673240132</v>
      </c>
      <c r="J704" s="0" t="n">
        <f aca="false">SUMPRODUCT('5N inverse'!$A$8:$Y$8,'5N mesh'!$B$37:$Z$37,$E703:$AC703)+'5N inverse'!$A$8*$C704/Setup!$B$17+INDEX('5N inverse'!$A$8:$Y$8,1,'5N mesh'!$B$7+1)*Setup!$B$22</f>
        <v>0</v>
      </c>
      <c r="K704" s="0" t="n">
        <f aca="false">SUMPRODUCT('5N inverse'!$A$9:$Y$9,'5N mesh'!$B$37:$Z$37,$E703:$AC703)+'5N inverse'!$A$9*$C704/Setup!$B$17+INDEX('5N inverse'!$A$9:$Y$9,1,'5N mesh'!$B$7+1)*Setup!$B$22</f>
        <v>0</v>
      </c>
      <c r="L704" s="0" t="n">
        <f aca="false">SUMPRODUCT('5N inverse'!$A$10:$Y$10,'5N mesh'!$B$37:$Z$37,$E703:$AC703)+'5N inverse'!$A$10*$C704/Setup!$B$17+INDEX('5N inverse'!$A$10:$Y$10,1,'5N mesh'!$B$7+1)*Setup!$B$22</f>
        <v>0</v>
      </c>
      <c r="M704" s="0" t="n">
        <f aca="false">SUMPRODUCT('5N inverse'!$A$11:$Y$11,'5N mesh'!$B$37:$Z$37,$E703:$AC703)+'5N inverse'!$A$11*$C704/Setup!$B$17+INDEX('5N inverse'!$A$11:$Y$11,1,'5N mesh'!$B$7+1)*Setup!$B$22</f>
        <v>0</v>
      </c>
      <c r="N704" s="0" t="n">
        <f aca="false">SUMPRODUCT('5N inverse'!$A$12:$Y$12,'5N mesh'!$B$37:$Z$37,$E703:$AC703)+'5N inverse'!$A$12*$C704/Setup!$B$17+INDEX('5N inverse'!$A$12:$Y$12,1,'5N mesh'!$B$7+1)*Setup!$B$22</f>
        <v>0</v>
      </c>
      <c r="O704" s="0" t="n">
        <f aca="false">SUMPRODUCT('5N inverse'!$A$13:$Y$13,'5N mesh'!$B$37:$Z$37,$E703:$AC703)+'5N inverse'!$A$13*$C704/Setup!$B$17+INDEX('5N inverse'!$A$13:$Y$13,1,'5N mesh'!$B$7+1)*Setup!$B$22</f>
        <v>0</v>
      </c>
      <c r="P704" s="0" t="n">
        <f aca="false">SUMPRODUCT('5N inverse'!$A$14:$Y$14,'5N mesh'!$B$37:$Z$37,$E703:$AC703)+'5N inverse'!$A$14*$C704/Setup!$B$17+INDEX('5N inverse'!$A$14:$Y$14,1,'5N mesh'!$B$7+1)*Setup!$B$22</f>
        <v>0</v>
      </c>
      <c r="Q704" s="0" t="n">
        <f aca="false">SUMPRODUCT('5N inverse'!$A$15:$Y$15,'5N mesh'!$B$37:$Z$37,$E703:$AC703)+'5N inverse'!$A$15*$C704/Setup!$B$17+INDEX('5N inverse'!$A$15:$Y$15,1,'5N mesh'!$B$7+1)*Setup!$B$22</f>
        <v>0</v>
      </c>
      <c r="R704" s="0" t="n">
        <f aca="false">SUMPRODUCT('5N inverse'!$A$16:$Y$16,'5N mesh'!$B$37:$Z$37,$E703:$AC703)+'5N inverse'!$A$16*$C704/Setup!$B$17+INDEX('5N inverse'!$A$16:$Y$16,1,'5N mesh'!$B$7+1)*Setup!$B$22</f>
        <v>0</v>
      </c>
      <c r="S704" s="0" t="n">
        <f aca="false">SUMPRODUCT('5N inverse'!$A$17:$Y$17,'5N mesh'!$B$37:$Z$37,$E703:$AC703)+'5N inverse'!$A$17*$C704/Setup!$B$17+INDEX('5N inverse'!$A$17:$Y$17,1,'5N mesh'!$B$7+1)*Setup!$B$22</f>
        <v>0</v>
      </c>
      <c r="T704" s="0" t="n">
        <f aca="false">SUMPRODUCT('5N inverse'!$A$18:$Y$18,'5N mesh'!$B$37:$Z$37,$E703:$AC703)+'5N inverse'!$A$18*$C704/Setup!$B$17+INDEX('5N inverse'!$A$18:$Y$18,1,'5N mesh'!$B$7+1)*Setup!$B$22</f>
        <v>0</v>
      </c>
      <c r="U704" s="0" t="n">
        <f aca="false">SUMPRODUCT('5N inverse'!$A$19:$Y$19,'5N mesh'!$B$37:$Z$37,$E703:$AC703)+'5N inverse'!$A$19*$C704/Setup!$B$17+INDEX('5N inverse'!$A$19:$Y$19,1,'5N mesh'!$B$7+1)*Setup!$B$22</f>
        <v>0</v>
      </c>
      <c r="V704" s="0" t="n">
        <f aca="false">SUMPRODUCT('5N inverse'!$A$20:$Y$20,'5N mesh'!$B$37:$Z$37,$E703:$AC703)+'5N inverse'!$A$20*$C704/Setup!$B$17+INDEX('5N inverse'!$A$20:$Y$20,1,'5N mesh'!$B$7+1)*Setup!$B$22</f>
        <v>0</v>
      </c>
      <c r="W704" s="0" t="n">
        <f aca="false">SUMPRODUCT('5N inverse'!$A$21:$Y$21,'5N mesh'!$B$37:$Z$37,$E703:$AC703)+'5N inverse'!$A$21*$C704/Setup!$B$17+INDEX('5N inverse'!$A$21:$Y$21,1,'5N mesh'!$B$7+1)*Setup!$B$22</f>
        <v>0</v>
      </c>
      <c r="X704" s="0" t="n">
        <f aca="false">SUMPRODUCT('5N inverse'!$A$22:$Y$22,'5N mesh'!$B$37:$Z$37,$E703:$AC703)+'5N inverse'!$A$22*$C704/Setup!$B$17+INDEX('5N inverse'!$A$22:$Y$22,1,'5N mesh'!$B$7+1)*Setup!$B$22</f>
        <v>0</v>
      </c>
      <c r="Y704" s="0" t="n">
        <f aca="false">SUMPRODUCT('5N inverse'!$A$23:$Y$23,'5N mesh'!$B$37:$Z$37,$E703:$AC703)+'5N inverse'!$A$23*$C704/Setup!$B$17+INDEX('5N inverse'!$A$23:$Y$23,1,'5N mesh'!$B$7+1)*Setup!$B$22</f>
        <v>0</v>
      </c>
      <c r="Z704" s="0" t="n">
        <f aca="false">SUMPRODUCT('5N inverse'!$A$24:$Y$24,'5N mesh'!$B$37:$Z$37,$E703:$AC703)+'5N inverse'!$A$24*$C704/Setup!$B$17+INDEX('5N inverse'!$A$24:$Y$24,1,'5N mesh'!$B$7+1)*Setup!$B$22</f>
        <v>0</v>
      </c>
      <c r="AA704" s="0" t="n">
        <f aca="false">SUMPRODUCT('5N inverse'!$A$25:$Y$25,'5N mesh'!$B$37:$Z$37,$E703:$AC703)+'5N inverse'!$A$25*$C704/Setup!$B$17+INDEX('5N inverse'!$A$25:$Y$25,1,'5N mesh'!$B$7+1)*Setup!$B$22</f>
        <v>0</v>
      </c>
      <c r="AB704" s="0" t="n">
        <f aca="false">SUMPRODUCT('5N inverse'!$A$26:$Y$26,'5N mesh'!$B$37:$Z$37,$E703:$AC703)+'5N inverse'!$A$26*$C704/Setup!$B$17+INDEX('5N inverse'!$A$26:$Y$26,1,'5N mesh'!$B$7+1)*Setup!$B$22</f>
        <v>0</v>
      </c>
      <c r="AC704" s="0" t="n">
        <f aca="false">SUMPRODUCT('5N inverse'!$A$27:$Y$27,'5N mesh'!$B$37:$Z$37,$E703:$AC703)+'5N inverse'!$A$27*$C704/Setup!$B$17+INDEX('5N inverse'!$A$27:$Y$27,1,'5N mesh'!$B$7+1)*Setup!$B$22</f>
        <v>0</v>
      </c>
    </row>
    <row r="705" customFormat="false" ht="15" hidden="false" customHeight="false" outlineLevel="0" collapsed="false">
      <c r="A705" s="0" t="n">
        <v>700</v>
      </c>
      <c r="B705" s="0" t="n">
        <f aca="false">A705*Setup!$B$11/3600</f>
        <v>58.3333333333333</v>
      </c>
      <c r="C705" s="0" t="n">
        <f aca="false">Setup!$B$7+Setup!$B$8*COS(2*PI()*(B705-Setup!$B$9)/24)</f>
        <v>24.3486229709906</v>
      </c>
      <c r="D705" s="0" t="n">
        <f aca="false">(C705-E705)/Setup!$B$17</f>
        <v>17.0266843956362</v>
      </c>
      <c r="E705" s="0" t="n">
        <f aca="false">SUMPRODUCT('5N inverse'!$A$3:$Y$3,'5N mesh'!$B$37:$Z$37,$E704:$AC704)+'5N inverse'!$A$3*$C705/Setup!$B$17+INDEX('5N inverse'!$A$3:$Y$3,1,'5N mesh'!$B$7+1)*Setup!$B$22</f>
        <v>22.1351539995579</v>
      </c>
      <c r="F705" s="0" t="n">
        <f aca="false">SUMPRODUCT('5N inverse'!$A$4:$Y$4,'5N mesh'!$B$37:$Z$37,$E704:$AC704)+'5N inverse'!$A$4*$C705/Setup!$B$17+INDEX('5N inverse'!$A$4:$Y$4,1,'5N mesh'!$B$7+1)*Setup!$B$22</f>
        <v>20.9558490107156</v>
      </c>
      <c r="G705" s="0" t="n">
        <f aca="false">SUMPRODUCT('5N inverse'!$A$5:$Y$5,'5N mesh'!$B$37:$Z$37,$E704:$AC704)+'5N inverse'!$A$5*$C705/Setup!$B$17+INDEX('5N inverse'!$A$5:$Y$5,1,'5N mesh'!$B$7+1)*Setup!$B$22</f>
        <v>18.597239033031</v>
      </c>
      <c r="H705" s="0" t="n">
        <f aca="false">SUMPRODUCT('5N inverse'!$A$6:$Y$6,'5N mesh'!$B$37:$Z$37,$E704:$AC704)+'5N inverse'!$A$6*$C705/Setup!$B$17+INDEX('5N inverse'!$A$6:$Y$6,1,'5N mesh'!$B$7+1)*Setup!$B$22</f>
        <v>16.2386290553464</v>
      </c>
      <c r="I705" s="0" t="n">
        <f aca="false">SUMPRODUCT('5N inverse'!$A$7:$Y$7,'5N mesh'!$B$37:$Z$37,$E704:$AC704)+'5N inverse'!$A$7*$C705/Setup!$B$17+INDEX('5N inverse'!$A$7:$Y$7,1,'5N mesh'!$B$7+1)*Setup!$B$22</f>
        <v>15.0593240665041</v>
      </c>
      <c r="J705" s="0" t="n">
        <f aca="false">SUMPRODUCT('5N inverse'!$A$8:$Y$8,'5N mesh'!$B$37:$Z$37,$E704:$AC704)+'5N inverse'!$A$8*$C705/Setup!$B$17+INDEX('5N inverse'!$A$8:$Y$8,1,'5N mesh'!$B$7+1)*Setup!$B$22</f>
        <v>0</v>
      </c>
      <c r="K705" s="0" t="n">
        <f aca="false">SUMPRODUCT('5N inverse'!$A$9:$Y$9,'5N mesh'!$B$37:$Z$37,$E704:$AC704)+'5N inverse'!$A$9*$C705/Setup!$B$17+INDEX('5N inverse'!$A$9:$Y$9,1,'5N mesh'!$B$7+1)*Setup!$B$22</f>
        <v>0</v>
      </c>
      <c r="L705" s="0" t="n">
        <f aca="false">SUMPRODUCT('5N inverse'!$A$10:$Y$10,'5N mesh'!$B$37:$Z$37,$E704:$AC704)+'5N inverse'!$A$10*$C705/Setup!$B$17+INDEX('5N inverse'!$A$10:$Y$10,1,'5N mesh'!$B$7+1)*Setup!$B$22</f>
        <v>0</v>
      </c>
      <c r="M705" s="0" t="n">
        <f aca="false">SUMPRODUCT('5N inverse'!$A$11:$Y$11,'5N mesh'!$B$37:$Z$37,$E704:$AC704)+'5N inverse'!$A$11*$C705/Setup!$B$17+INDEX('5N inverse'!$A$11:$Y$11,1,'5N mesh'!$B$7+1)*Setup!$B$22</f>
        <v>0</v>
      </c>
      <c r="N705" s="0" t="n">
        <f aca="false">SUMPRODUCT('5N inverse'!$A$12:$Y$12,'5N mesh'!$B$37:$Z$37,$E704:$AC704)+'5N inverse'!$A$12*$C705/Setup!$B$17+INDEX('5N inverse'!$A$12:$Y$12,1,'5N mesh'!$B$7+1)*Setup!$B$22</f>
        <v>0</v>
      </c>
      <c r="O705" s="0" t="n">
        <f aca="false">SUMPRODUCT('5N inverse'!$A$13:$Y$13,'5N mesh'!$B$37:$Z$37,$E704:$AC704)+'5N inverse'!$A$13*$C705/Setup!$B$17+INDEX('5N inverse'!$A$13:$Y$13,1,'5N mesh'!$B$7+1)*Setup!$B$22</f>
        <v>0</v>
      </c>
      <c r="P705" s="0" t="n">
        <f aca="false">SUMPRODUCT('5N inverse'!$A$14:$Y$14,'5N mesh'!$B$37:$Z$37,$E704:$AC704)+'5N inverse'!$A$14*$C705/Setup!$B$17+INDEX('5N inverse'!$A$14:$Y$14,1,'5N mesh'!$B$7+1)*Setup!$B$22</f>
        <v>0</v>
      </c>
      <c r="Q705" s="0" t="n">
        <f aca="false">SUMPRODUCT('5N inverse'!$A$15:$Y$15,'5N mesh'!$B$37:$Z$37,$E704:$AC704)+'5N inverse'!$A$15*$C705/Setup!$B$17+INDEX('5N inverse'!$A$15:$Y$15,1,'5N mesh'!$B$7+1)*Setup!$B$22</f>
        <v>0</v>
      </c>
      <c r="R705" s="0" t="n">
        <f aca="false">SUMPRODUCT('5N inverse'!$A$16:$Y$16,'5N mesh'!$B$37:$Z$37,$E704:$AC704)+'5N inverse'!$A$16*$C705/Setup!$B$17+INDEX('5N inverse'!$A$16:$Y$16,1,'5N mesh'!$B$7+1)*Setup!$B$22</f>
        <v>0</v>
      </c>
      <c r="S705" s="0" t="n">
        <f aca="false">SUMPRODUCT('5N inverse'!$A$17:$Y$17,'5N mesh'!$B$37:$Z$37,$E704:$AC704)+'5N inverse'!$A$17*$C705/Setup!$B$17+INDEX('5N inverse'!$A$17:$Y$17,1,'5N mesh'!$B$7+1)*Setup!$B$22</f>
        <v>0</v>
      </c>
      <c r="T705" s="0" t="n">
        <f aca="false">SUMPRODUCT('5N inverse'!$A$18:$Y$18,'5N mesh'!$B$37:$Z$37,$E704:$AC704)+'5N inverse'!$A$18*$C705/Setup!$B$17+INDEX('5N inverse'!$A$18:$Y$18,1,'5N mesh'!$B$7+1)*Setup!$B$22</f>
        <v>0</v>
      </c>
      <c r="U705" s="0" t="n">
        <f aca="false">SUMPRODUCT('5N inverse'!$A$19:$Y$19,'5N mesh'!$B$37:$Z$37,$E704:$AC704)+'5N inverse'!$A$19*$C705/Setup!$B$17+INDEX('5N inverse'!$A$19:$Y$19,1,'5N mesh'!$B$7+1)*Setup!$B$22</f>
        <v>0</v>
      </c>
      <c r="V705" s="0" t="n">
        <f aca="false">SUMPRODUCT('5N inverse'!$A$20:$Y$20,'5N mesh'!$B$37:$Z$37,$E704:$AC704)+'5N inverse'!$A$20*$C705/Setup!$B$17+INDEX('5N inverse'!$A$20:$Y$20,1,'5N mesh'!$B$7+1)*Setup!$B$22</f>
        <v>0</v>
      </c>
      <c r="W705" s="0" t="n">
        <f aca="false">SUMPRODUCT('5N inverse'!$A$21:$Y$21,'5N mesh'!$B$37:$Z$37,$E704:$AC704)+'5N inverse'!$A$21*$C705/Setup!$B$17+INDEX('5N inverse'!$A$21:$Y$21,1,'5N mesh'!$B$7+1)*Setup!$B$22</f>
        <v>0</v>
      </c>
      <c r="X705" s="0" t="n">
        <f aca="false">SUMPRODUCT('5N inverse'!$A$22:$Y$22,'5N mesh'!$B$37:$Z$37,$E704:$AC704)+'5N inverse'!$A$22*$C705/Setup!$B$17+INDEX('5N inverse'!$A$22:$Y$22,1,'5N mesh'!$B$7+1)*Setup!$B$22</f>
        <v>0</v>
      </c>
      <c r="Y705" s="0" t="n">
        <f aca="false">SUMPRODUCT('5N inverse'!$A$23:$Y$23,'5N mesh'!$B$37:$Z$37,$E704:$AC704)+'5N inverse'!$A$23*$C705/Setup!$B$17+INDEX('5N inverse'!$A$23:$Y$23,1,'5N mesh'!$B$7+1)*Setup!$B$22</f>
        <v>0</v>
      </c>
      <c r="Z705" s="0" t="n">
        <f aca="false">SUMPRODUCT('5N inverse'!$A$24:$Y$24,'5N mesh'!$B$37:$Z$37,$E704:$AC704)+'5N inverse'!$A$24*$C705/Setup!$B$17+INDEX('5N inverse'!$A$24:$Y$24,1,'5N mesh'!$B$7+1)*Setup!$B$22</f>
        <v>0</v>
      </c>
      <c r="AA705" s="0" t="n">
        <f aca="false">SUMPRODUCT('5N inverse'!$A$25:$Y$25,'5N mesh'!$B$37:$Z$37,$E704:$AC704)+'5N inverse'!$A$25*$C705/Setup!$B$17+INDEX('5N inverse'!$A$25:$Y$25,1,'5N mesh'!$B$7+1)*Setup!$B$22</f>
        <v>0</v>
      </c>
      <c r="AB705" s="0" t="n">
        <f aca="false">SUMPRODUCT('5N inverse'!$A$26:$Y$26,'5N mesh'!$B$37:$Z$37,$E704:$AC704)+'5N inverse'!$A$26*$C705/Setup!$B$17+INDEX('5N inverse'!$A$26:$Y$26,1,'5N mesh'!$B$7+1)*Setup!$B$22</f>
        <v>0</v>
      </c>
      <c r="AC705" s="0" t="n">
        <f aca="false">SUMPRODUCT('5N inverse'!$A$27:$Y$27,'5N mesh'!$B$37:$Z$37,$E704:$AC704)+'5N inverse'!$A$27*$C705/Setup!$B$17+INDEX('5N inverse'!$A$27:$Y$27,1,'5N mesh'!$B$7+1)*Setup!$B$22</f>
        <v>0</v>
      </c>
    </row>
    <row r="706" customFormat="false" ht="15" hidden="false" customHeight="false" outlineLevel="0" collapsed="false">
      <c r="A706" s="0" t="n">
        <v>701</v>
      </c>
      <c r="B706" s="0" t="n">
        <f aca="false">A706*Setup!$B$11/3600</f>
        <v>58.4166666666667</v>
      </c>
      <c r="C706" s="0" t="n">
        <f aca="false">Setup!$B$7+Setup!$B$8*COS(2*PI()*(B706-Setup!$B$9)/24)</f>
        <v>24.4354674994079</v>
      </c>
      <c r="D706" s="0" t="n">
        <f aca="false">(C706-E706)/Setup!$B$17</f>
        <v>17.4854732095337</v>
      </c>
      <c r="E706" s="0" t="n">
        <f aca="false">SUMPRODUCT('5N inverse'!$A$3:$Y$3,'5N mesh'!$B$37:$Z$37,$E705:$AC705)+'5N inverse'!$A$3*$C706/Setup!$B$17+INDEX('5N inverse'!$A$3:$Y$3,1,'5N mesh'!$B$7+1)*Setup!$B$22</f>
        <v>22.1623559821685</v>
      </c>
      <c r="F706" s="0" t="n">
        <f aca="false">SUMPRODUCT('5N inverse'!$A$4:$Y$4,'5N mesh'!$B$37:$Z$37,$E705:$AC705)+'5N inverse'!$A$4*$C706/Setup!$B$17+INDEX('5N inverse'!$A$4:$Y$4,1,'5N mesh'!$B$7+1)*Setup!$B$22</f>
        <v>20.9785279844753</v>
      </c>
      <c r="G706" s="0" t="n">
        <f aca="false">SUMPRODUCT('5N inverse'!$A$5:$Y$5,'5N mesh'!$B$37:$Z$37,$E705:$AC705)+'5N inverse'!$A$5*$C706/Setup!$B$17+INDEX('5N inverse'!$A$5:$Y$5,1,'5N mesh'!$B$7+1)*Setup!$B$22</f>
        <v>18.610871989089</v>
      </c>
      <c r="H706" s="0" t="n">
        <f aca="false">SUMPRODUCT('5N inverse'!$A$6:$Y$6,'5N mesh'!$B$37:$Z$37,$E705:$AC705)+'5N inverse'!$A$6*$C706/Setup!$B$17+INDEX('5N inverse'!$A$6:$Y$6,1,'5N mesh'!$B$7+1)*Setup!$B$22</f>
        <v>16.2432159937027</v>
      </c>
      <c r="I706" s="0" t="n">
        <f aca="false">SUMPRODUCT('5N inverse'!$A$7:$Y$7,'5N mesh'!$B$37:$Z$37,$E705:$AC705)+'5N inverse'!$A$7*$C706/Setup!$B$17+INDEX('5N inverse'!$A$7:$Y$7,1,'5N mesh'!$B$7+1)*Setup!$B$22</f>
        <v>15.0593879960095</v>
      </c>
      <c r="J706" s="0" t="n">
        <f aca="false">SUMPRODUCT('5N inverse'!$A$8:$Y$8,'5N mesh'!$B$37:$Z$37,$E705:$AC705)+'5N inverse'!$A$8*$C706/Setup!$B$17+INDEX('5N inverse'!$A$8:$Y$8,1,'5N mesh'!$B$7+1)*Setup!$B$22</f>
        <v>0</v>
      </c>
      <c r="K706" s="0" t="n">
        <f aca="false">SUMPRODUCT('5N inverse'!$A$9:$Y$9,'5N mesh'!$B$37:$Z$37,$E705:$AC705)+'5N inverse'!$A$9*$C706/Setup!$B$17+INDEX('5N inverse'!$A$9:$Y$9,1,'5N mesh'!$B$7+1)*Setup!$B$22</f>
        <v>0</v>
      </c>
      <c r="L706" s="0" t="n">
        <f aca="false">SUMPRODUCT('5N inverse'!$A$10:$Y$10,'5N mesh'!$B$37:$Z$37,$E705:$AC705)+'5N inverse'!$A$10*$C706/Setup!$B$17+INDEX('5N inverse'!$A$10:$Y$10,1,'5N mesh'!$B$7+1)*Setup!$B$22</f>
        <v>0</v>
      </c>
      <c r="M706" s="0" t="n">
        <f aca="false">SUMPRODUCT('5N inverse'!$A$11:$Y$11,'5N mesh'!$B$37:$Z$37,$E705:$AC705)+'5N inverse'!$A$11*$C706/Setup!$B$17+INDEX('5N inverse'!$A$11:$Y$11,1,'5N mesh'!$B$7+1)*Setup!$B$22</f>
        <v>0</v>
      </c>
      <c r="N706" s="0" t="n">
        <f aca="false">SUMPRODUCT('5N inverse'!$A$12:$Y$12,'5N mesh'!$B$37:$Z$37,$E705:$AC705)+'5N inverse'!$A$12*$C706/Setup!$B$17+INDEX('5N inverse'!$A$12:$Y$12,1,'5N mesh'!$B$7+1)*Setup!$B$22</f>
        <v>0</v>
      </c>
      <c r="O706" s="0" t="n">
        <f aca="false">SUMPRODUCT('5N inverse'!$A$13:$Y$13,'5N mesh'!$B$37:$Z$37,$E705:$AC705)+'5N inverse'!$A$13*$C706/Setup!$B$17+INDEX('5N inverse'!$A$13:$Y$13,1,'5N mesh'!$B$7+1)*Setup!$B$22</f>
        <v>0</v>
      </c>
      <c r="P706" s="0" t="n">
        <f aca="false">SUMPRODUCT('5N inverse'!$A$14:$Y$14,'5N mesh'!$B$37:$Z$37,$E705:$AC705)+'5N inverse'!$A$14*$C706/Setup!$B$17+INDEX('5N inverse'!$A$14:$Y$14,1,'5N mesh'!$B$7+1)*Setup!$B$22</f>
        <v>0</v>
      </c>
      <c r="Q706" s="0" t="n">
        <f aca="false">SUMPRODUCT('5N inverse'!$A$15:$Y$15,'5N mesh'!$B$37:$Z$37,$E705:$AC705)+'5N inverse'!$A$15*$C706/Setup!$B$17+INDEX('5N inverse'!$A$15:$Y$15,1,'5N mesh'!$B$7+1)*Setup!$B$22</f>
        <v>0</v>
      </c>
      <c r="R706" s="0" t="n">
        <f aca="false">SUMPRODUCT('5N inverse'!$A$16:$Y$16,'5N mesh'!$B$37:$Z$37,$E705:$AC705)+'5N inverse'!$A$16*$C706/Setup!$B$17+INDEX('5N inverse'!$A$16:$Y$16,1,'5N mesh'!$B$7+1)*Setup!$B$22</f>
        <v>0</v>
      </c>
      <c r="S706" s="0" t="n">
        <f aca="false">SUMPRODUCT('5N inverse'!$A$17:$Y$17,'5N mesh'!$B$37:$Z$37,$E705:$AC705)+'5N inverse'!$A$17*$C706/Setup!$B$17+INDEX('5N inverse'!$A$17:$Y$17,1,'5N mesh'!$B$7+1)*Setup!$B$22</f>
        <v>0</v>
      </c>
      <c r="T706" s="0" t="n">
        <f aca="false">SUMPRODUCT('5N inverse'!$A$18:$Y$18,'5N mesh'!$B$37:$Z$37,$E705:$AC705)+'5N inverse'!$A$18*$C706/Setup!$B$17+INDEX('5N inverse'!$A$18:$Y$18,1,'5N mesh'!$B$7+1)*Setup!$B$22</f>
        <v>0</v>
      </c>
      <c r="U706" s="0" t="n">
        <f aca="false">SUMPRODUCT('5N inverse'!$A$19:$Y$19,'5N mesh'!$B$37:$Z$37,$E705:$AC705)+'5N inverse'!$A$19*$C706/Setup!$B$17+INDEX('5N inverse'!$A$19:$Y$19,1,'5N mesh'!$B$7+1)*Setup!$B$22</f>
        <v>0</v>
      </c>
      <c r="V706" s="0" t="n">
        <f aca="false">SUMPRODUCT('5N inverse'!$A$20:$Y$20,'5N mesh'!$B$37:$Z$37,$E705:$AC705)+'5N inverse'!$A$20*$C706/Setup!$B$17+INDEX('5N inverse'!$A$20:$Y$20,1,'5N mesh'!$B$7+1)*Setup!$B$22</f>
        <v>0</v>
      </c>
      <c r="W706" s="0" t="n">
        <f aca="false">SUMPRODUCT('5N inverse'!$A$21:$Y$21,'5N mesh'!$B$37:$Z$37,$E705:$AC705)+'5N inverse'!$A$21*$C706/Setup!$B$17+INDEX('5N inverse'!$A$21:$Y$21,1,'5N mesh'!$B$7+1)*Setup!$B$22</f>
        <v>0</v>
      </c>
      <c r="X706" s="0" t="n">
        <f aca="false">SUMPRODUCT('5N inverse'!$A$22:$Y$22,'5N mesh'!$B$37:$Z$37,$E705:$AC705)+'5N inverse'!$A$22*$C706/Setup!$B$17+INDEX('5N inverse'!$A$22:$Y$22,1,'5N mesh'!$B$7+1)*Setup!$B$22</f>
        <v>0</v>
      </c>
      <c r="Y706" s="0" t="n">
        <f aca="false">SUMPRODUCT('5N inverse'!$A$23:$Y$23,'5N mesh'!$B$37:$Z$37,$E705:$AC705)+'5N inverse'!$A$23*$C706/Setup!$B$17+INDEX('5N inverse'!$A$23:$Y$23,1,'5N mesh'!$B$7+1)*Setup!$B$22</f>
        <v>0</v>
      </c>
      <c r="Z706" s="0" t="n">
        <f aca="false">SUMPRODUCT('5N inverse'!$A$24:$Y$24,'5N mesh'!$B$37:$Z$37,$E705:$AC705)+'5N inverse'!$A$24*$C706/Setup!$B$17+INDEX('5N inverse'!$A$24:$Y$24,1,'5N mesh'!$B$7+1)*Setup!$B$22</f>
        <v>0</v>
      </c>
      <c r="AA706" s="0" t="n">
        <f aca="false">SUMPRODUCT('5N inverse'!$A$25:$Y$25,'5N mesh'!$B$37:$Z$37,$E705:$AC705)+'5N inverse'!$A$25*$C706/Setup!$B$17+INDEX('5N inverse'!$A$25:$Y$25,1,'5N mesh'!$B$7+1)*Setup!$B$22</f>
        <v>0</v>
      </c>
      <c r="AB706" s="0" t="n">
        <f aca="false">SUMPRODUCT('5N inverse'!$A$26:$Y$26,'5N mesh'!$B$37:$Z$37,$E705:$AC705)+'5N inverse'!$A$26*$C706/Setup!$B$17+INDEX('5N inverse'!$A$26:$Y$26,1,'5N mesh'!$B$7+1)*Setup!$B$22</f>
        <v>0</v>
      </c>
      <c r="AC706" s="0" t="n">
        <f aca="false">SUMPRODUCT('5N inverse'!$A$27:$Y$27,'5N mesh'!$B$37:$Z$37,$E705:$AC705)+'5N inverse'!$A$27*$C706/Setup!$B$17+INDEX('5N inverse'!$A$27:$Y$27,1,'5N mesh'!$B$7+1)*Setup!$B$22</f>
        <v>0</v>
      </c>
    </row>
    <row r="707" customFormat="false" ht="15" hidden="false" customHeight="false" outlineLevel="0" collapsed="false">
      <c r="A707" s="0" t="n">
        <v>702</v>
      </c>
      <c r="B707" s="0" t="n">
        <f aca="false">A707*Setup!$B$11/3600</f>
        <v>58.5</v>
      </c>
      <c r="C707" s="0" t="n">
        <f aca="false">Setup!$B$7+Setup!$B$8*COS(2*PI()*(B707-Setup!$B$9)/24)</f>
        <v>24.5221047688802</v>
      </c>
      <c r="D707" s="0" t="n">
        <f aca="false">(C707-E707)/Setup!$B$17</f>
        <v>17.93682969915</v>
      </c>
      <c r="E707" s="0" t="n">
        <f aca="false">SUMPRODUCT('5N inverse'!$A$3:$Y$3,'5N mesh'!$B$37:$Z$37,$E706:$AC706)+'5N inverse'!$A$3*$C707/Setup!$B$17+INDEX('5N inverse'!$A$3:$Y$3,1,'5N mesh'!$B$7+1)*Setup!$B$22</f>
        <v>22.1903169079907</v>
      </c>
      <c r="F707" s="0" t="n">
        <f aca="false">SUMPRODUCT('5N inverse'!$A$4:$Y$4,'5N mesh'!$B$37:$Z$37,$E706:$AC706)+'5N inverse'!$A$4*$C707/Setup!$B$17+INDEX('5N inverse'!$A$4:$Y$4,1,'5N mesh'!$B$7+1)*Setup!$B$22</f>
        <v>21.0018406036908</v>
      </c>
      <c r="G707" s="0" t="n">
        <f aca="false">SUMPRODUCT('5N inverse'!$A$5:$Y$5,'5N mesh'!$B$37:$Z$37,$E706:$AC706)+'5N inverse'!$A$5*$C707/Setup!$B$17+INDEX('5N inverse'!$A$5:$Y$5,1,'5N mesh'!$B$7+1)*Setup!$B$22</f>
        <v>18.6248879950909</v>
      </c>
      <c r="H707" s="0" t="n">
        <f aca="false">SUMPRODUCT('5N inverse'!$A$6:$Y$6,'5N mesh'!$B$37:$Z$37,$E706:$AC706)+'5N inverse'!$A$6*$C707/Setup!$B$17+INDEX('5N inverse'!$A$6:$Y$6,1,'5N mesh'!$B$7+1)*Setup!$B$22</f>
        <v>16.2479353864911</v>
      </c>
      <c r="I707" s="0" t="n">
        <f aca="false">SUMPRODUCT('5N inverse'!$A$7:$Y$7,'5N mesh'!$B$37:$Z$37,$E706:$AC706)+'5N inverse'!$A$7*$C707/Setup!$B$17+INDEX('5N inverse'!$A$7:$Y$7,1,'5N mesh'!$B$7+1)*Setup!$B$22</f>
        <v>15.0594590821911</v>
      </c>
      <c r="J707" s="0" t="n">
        <f aca="false">SUMPRODUCT('5N inverse'!$A$8:$Y$8,'5N mesh'!$B$37:$Z$37,$E706:$AC706)+'5N inverse'!$A$8*$C707/Setup!$B$17+INDEX('5N inverse'!$A$8:$Y$8,1,'5N mesh'!$B$7+1)*Setup!$B$22</f>
        <v>0</v>
      </c>
      <c r="K707" s="0" t="n">
        <f aca="false">SUMPRODUCT('5N inverse'!$A$9:$Y$9,'5N mesh'!$B$37:$Z$37,$E706:$AC706)+'5N inverse'!$A$9*$C707/Setup!$B$17+INDEX('5N inverse'!$A$9:$Y$9,1,'5N mesh'!$B$7+1)*Setup!$B$22</f>
        <v>0</v>
      </c>
      <c r="L707" s="0" t="n">
        <f aca="false">SUMPRODUCT('5N inverse'!$A$10:$Y$10,'5N mesh'!$B$37:$Z$37,$E706:$AC706)+'5N inverse'!$A$10*$C707/Setup!$B$17+INDEX('5N inverse'!$A$10:$Y$10,1,'5N mesh'!$B$7+1)*Setup!$B$22</f>
        <v>0</v>
      </c>
      <c r="M707" s="0" t="n">
        <f aca="false">SUMPRODUCT('5N inverse'!$A$11:$Y$11,'5N mesh'!$B$37:$Z$37,$E706:$AC706)+'5N inverse'!$A$11*$C707/Setup!$B$17+INDEX('5N inverse'!$A$11:$Y$11,1,'5N mesh'!$B$7+1)*Setup!$B$22</f>
        <v>0</v>
      </c>
      <c r="N707" s="0" t="n">
        <f aca="false">SUMPRODUCT('5N inverse'!$A$12:$Y$12,'5N mesh'!$B$37:$Z$37,$E706:$AC706)+'5N inverse'!$A$12*$C707/Setup!$B$17+INDEX('5N inverse'!$A$12:$Y$12,1,'5N mesh'!$B$7+1)*Setup!$B$22</f>
        <v>0</v>
      </c>
      <c r="O707" s="0" t="n">
        <f aca="false">SUMPRODUCT('5N inverse'!$A$13:$Y$13,'5N mesh'!$B$37:$Z$37,$E706:$AC706)+'5N inverse'!$A$13*$C707/Setup!$B$17+INDEX('5N inverse'!$A$13:$Y$13,1,'5N mesh'!$B$7+1)*Setup!$B$22</f>
        <v>0</v>
      </c>
      <c r="P707" s="0" t="n">
        <f aca="false">SUMPRODUCT('5N inverse'!$A$14:$Y$14,'5N mesh'!$B$37:$Z$37,$E706:$AC706)+'5N inverse'!$A$14*$C707/Setup!$B$17+INDEX('5N inverse'!$A$14:$Y$14,1,'5N mesh'!$B$7+1)*Setup!$B$22</f>
        <v>0</v>
      </c>
      <c r="Q707" s="0" t="n">
        <f aca="false">SUMPRODUCT('5N inverse'!$A$15:$Y$15,'5N mesh'!$B$37:$Z$37,$E706:$AC706)+'5N inverse'!$A$15*$C707/Setup!$B$17+INDEX('5N inverse'!$A$15:$Y$15,1,'5N mesh'!$B$7+1)*Setup!$B$22</f>
        <v>0</v>
      </c>
      <c r="R707" s="0" t="n">
        <f aca="false">SUMPRODUCT('5N inverse'!$A$16:$Y$16,'5N mesh'!$B$37:$Z$37,$E706:$AC706)+'5N inverse'!$A$16*$C707/Setup!$B$17+INDEX('5N inverse'!$A$16:$Y$16,1,'5N mesh'!$B$7+1)*Setup!$B$22</f>
        <v>0</v>
      </c>
      <c r="S707" s="0" t="n">
        <f aca="false">SUMPRODUCT('5N inverse'!$A$17:$Y$17,'5N mesh'!$B$37:$Z$37,$E706:$AC706)+'5N inverse'!$A$17*$C707/Setup!$B$17+INDEX('5N inverse'!$A$17:$Y$17,1,'5N mesh'!$B$7+1)*Setup!$B$22</f>
        <v>0</v>
      </c>
      <c r="T707" s="0" t="n">
        <f aca="false">SUMPRODUCT('5N inverse'!$A$18:$Y$18,'5N mesh'!$B$37:$Z$37,$E706:$AC706)+'5N inverse'!$A$18*$C707/Setup!$B$17+INDEX('5N inverse'!$A$18:$Y$18,1,'5N mesh'!$B$7+1)*Setup!$B$22</f>
        <v>0</v>
      </c>
      <c r="U707" s="0" t="n">
        <f aca="false">SUMPRODUCT('5N inverse'!$A$19:$Y$19,'5N mesh'!$B$37:$Z$37,$E706:$AC706)+'5N inverse'!$A$19*$C707/Setup!$B$17+INDEX('5N inverse'!$A$19:$Y$19,1,'5N mesh'!$B$7+1)*Setup!$B$22</f>
        <v>0</v>
      </c>
      <c r="V707" s="0" t="n">
        <f aca="false">SUMPRODUCT('5N inverse'!$A$20:$Y$20,'5N mesh'!$B$37:$Z$37,$E706:$AC706)+'5N inverse'!$A$20*$C707/Setup!$B$17+INDEX('5N inverse'!$A$20:$Y$20,1,'5N mesh'!$B$7+1)*Setup!$B$22</f>
        <v>0</v>
      </c>
      <c r="W707" s="0" t="n">
        <f aca="false">SUMPRODUCT('5N inverse'!$A$21:$Y$21,'5N mesh'!$B$37:$Z$37,$E706:$AC706)+'5N inverse'!$A$21*$C707/Setup!$B$17+INDEX('5N inverse'!$A$21:$Y$21,1,'5N mesh'!$B$7+1)*Setup!$B$22</f>
        <v>0</v>
      </c>
      <c r="X707" s="0" t="n">
        <f aca="false">SUMPRODUCT('5N inverse'!$A$22:$Y$22,'5N mesh'!$B$37:$Z$37,$E706:$AC706)+'5N inverse'!$A$22*$C707/Setup!$B$17+INDEX('5N inverse'!$A$22:$Y$22,1,'5N mesh'!$B$7+1)*Setup!$B$22</f>
        <v>0</v>
      </c>
      <c r="Y707" s="0" t="n">
        <f aca="false">SUMPRODUCT('5N inverse'!$A$23:$Y$23,'5N mesh'!$B$37:$Z$37,$E706:$AC706)+'5N inverse'!$A$23*$C707/Setup!$B$17+INDEX('5N inverse'!$A$23:$Y$23,1,'5N mesh'!$B$7+1)*Setup!$B$22</f>
        <v>0</v>
      </c>
      <c r="Z707" s="0" t="n">
        <f aca="false">SUMPRODUCT('5N inverse'!$A$24:$Y$24,'5N mesh'!$B$37:$Z$37,$E706:$AC706)+'5N inverse'!$A$24*$C707/Setup!$B$17+INDEX('5N inverse'!$A$24:$Y$24,1,'5N mesh'!$B$7+1)*Setup!$B$22</f>
        <v>0</v>
      </c>
      <c r="AA707" s="0" t="n">
        <f aca="false">SUMPRODUCT('5N inverse'!$A$25:$Y$25,'5N mesh'!$B$37:$Z$37,$E706:$AC706)+'5N inverse'!$A$25*$C707/Setup!$B$17+INDEX('5N inverse'!$A$25:$Y$25,1,'5N mesh'!$B$7+1)*Setup!$B$22</f>
        <v>0</v>
      </c>
      <c r="AB707" s="0" t="n">
        <f aca="false">SUMPRODUCT('5N inverse'!$A$26:$Y$26,'5N mesh'!$B$37:$Z$37,$E706:$AC706)+'5N inverse'!$A$26*$C707/Setup!$B$17+INDEX('5N inverse'!$A$26:$Y$26,1,'5N mesh'!$B$7+1)*Setup!$B$22</f>
        <v>0</v>
      </c>
      <c r="AC707" s="0" t="n">
        <f aca="false">SUMPRODUCT('5N inverse'!$A$27:$Y$27,'5N mesh'!$B$37:$Z$37,$E706:$AC706)+'5N inverse'!$A$27*$C707/Setup!$B$17+INDEX('5N inverse'!$A$27:$Y$27,1,'5N mesh'!$B$7+1)*Setup!$B$22</f>
        <v>0</v>
      </c>
    </row>
    <row r="708" customFormat="false" ht="15" hidden="false" customHeight="false" outlineLevel="0" collapsed="false">
      <c r="A708" s="0" t="n">
        <v>703</v>
      </c>
      <c r="B708" s="0" t="n">
        <f aca="false">A708*Setup!$B$11/3600</f>
        <v>58.5833333333333</v>
      </c>
      <c r="C708" s="0" t="n">
        <f aca="false">Setup!$B$7+Setup!$B$8*COS(2*PI()*(B708-Setup!$B$9)/24)</f>
        <v>24.6084935447597</v>
      </c>
      <c r="D708" s="0" t="n">
        <f aca="false">(C708-E708)/Setup!$B$17</f>
        <v>18.3805389888134</v>
      </c>
      <c r="E708" s="0" t="n">
        <f aca="false">SUMPRODUCT('5N inverse'!$A$3:$Y$3,'5N mesh'!$B$37:$Z$37,$E707:$AC707)+'5N inverse'!$A$3*$C708/Setup!$B$17+INDEX('5N inverse'!$A$3:$Y$3,1,'5N mesh'!$B$7+1)*Setup!$B$22</f>
        <v>22.2190234762139</v>
      </c>
      <c r="F708" s="0" t="n">
        <f aca="false">SUMPRODUCT('5N inverse'!$A$4:$Y$4,'5N mesh'!$B$37:$Z$37,$E707:$AC707)+'5N inverse'!$A$4*$C708/Setup!$B$17+INDEX('5N inverse'!$A$4:$Y$4,1,'5N mesh'!$B$7+1)*Setup!$B$22</f>
        <v>21.0257757787289</v>
      </c>
      <c r="G708" s="0" t="n">
        <f aca="false">SUMPRODUCT('5N inverse'!$A$5:$Y$5,'5N mesh'!$B$37:$Z$37,$E707:$AC707)+'5N inverse'!$A$5*$C708/Setup!$B$17+INDEX('5N inverse'!$A$5:$Y$5,1,'5N mesh'!$B$7+1)*Setup!$B$22</f>
        <v>18.6392803837587</v>
      </c>
      <c r="H708" s="0" t="n">
        <f aca="false">SUMPRODUCT('5N inverse'!$A$6:$Y$6,'5N mesh'!$B$37:$Z$37,$E707:$AC707)+'5N inverse'!$A$6*$C708/Setup!$B$17+INDEX('5N inverse'!$A$6:$Y$6,1,'5N mesh'!$B$7+1)*Setup!$B$22</f>
        <v>16.2527849887885</v>
      </c>
      <c r="I708" s="0" t="n">
        <f aca="false">SUMPRODUCT('5N inverse'!$A$7:$Y$7,'5N mesh'!$B$37:$Z$37,$E707:$AC707)+'5N inverse'!$A$7*$C708/Setup!$B$17+INDEX('5N inverse'!$A$7:$Y$7,1,'5N mesh'!$B$7+1)*Setup!$B$22</f>
        <v>15.0595372913035</v>
      </c>
      <c r="J708" s="0" t="n">
        <f aca="false">SUMPRODUCT('5N inverse'!$A$8:$Y$8,'5N mesh'!$B$37:$Z$37,$E707:$AC707)+'5N inverse'!$A$8*$C708/Setup!$B$17+INDEX('5N inverse'!$A$8:$Y$8,1,'5N mesh'!$B$7+1)*Setup!$B$22</f>
        <v>0</v>
      </c>
      <c r="K708" s="0" t="n">
        <f aca="false">SUMPRODUCT('5N inverse'!$A$9:$Y$9,'5N mesh'!$B$37:$Z$37,$E707:$AC707)+'5N inverse'!$A$9*$C708/Setup!$B$17+INDEX('5N inverse'!$A$9:$Y$9,1,'5N mesh'!$B$7+1)*Setup!$B$22</f>
        <v>0</v>
      </c>
      <c r="L708" s="0" t="n">
        <f aca="false">SUMPRODUCT('5N inverse'!$A$10:$Y$10,'5N mesh'!$B$37:$Z$37,$E707:$AC707)+'5N inverse'!$A$10*$C708/Setup!$B$17+INDEX('5N inverse'!$A$10:$Y$10,1,'5N mesh'!$B$7+1)*Setup!$B$22</f>
        <v>0</v>
      </c>
      <c r="M708" s="0" t="n">
        <f aca="false">SUMPRODUCT('5N inverse'!$A$11:$Y$11,'5N mesh'!$B$37:$Z$37,$E707:$AC707)+'5N inverse'!$A$11*$C708/Setup!$B$17+INDEX('5N inverse'!$A$11:$Y$11,1,'5N mesh'!$B$7+1)*Setup!$B$22</f>
        <v>0</v>
      </c>
      <c r="N708" s="0" t="n">
        <f aca="false">SUMPRODUCT('5N inverse'!$A$12:$Y$12,'5N mesh'!$B$37:$Z$37,$E707:$AC707)+'5N inverse'!$A$12*$C708/Setup!$B$17+INDEX('5N inverse'!$A$12:$Y$12,1,'5N mesh'!$B$7+1)*Setup!$B$22</f>
        <v>0</v>
      </c>
      <c r="O708" s="0" t="n">
        <f aca="false">SUMPRODUCT('5N inverse'!$A$13:$Y$13,'5N mesh'!$B$37:$Z$37,$E707:$AC707)+'5N inverse'!$A$13*$C708/Setup!$B$17+INDEX('5N inverse'!$A$13:$Y$13,1,'5N mesh'!$B$7+1)*Setup!$B$22</f>
        <v>0</v>
      </c>
      <c r="P708" s="0" t="n">
        <f aca="false">SUMPRODUCT('5N inverse'!$A$14:$Y$14,'5N mesh'!$B$37:$Z$37,$E707:$AC707)+'5N inverse'!$A$14*$C708/Setup!$B$17+INDEX('5N inverse'!$A$14:$Y$14,1,'5N mesh'!$B$7+1)*Setup!$B$22</f>
        <v>0</v>
      </c>
      <c r="Q708" s="0" t="n">
        <f aca="false">SUMPRODUCT('5N inverse'!$A$15:$Y$15,'5N mesh'!$B$37:$Z$37,$E707:$AC707)+'5N inverse'!$A$15*$C708/Setup!$B$17+INDEX('5N inverse'!$A$15:$Y$15,1,'5N mesh'!$B$7+1)*Setup!$B$22</f>
        <v>0</v>
      </c>
      <c r="R708" s="0" t="n">
        <f aca="false">SUMPRODUCT('5N inverse'!$A$16:$Y$16,'5N mesh'!$B$37:$Z$37,$E707:$AC707)+'5N inverse'!$A$16*$C708/Setup!$B$17+INDEX('5N inverse'!$A$16:$Y$16,1,'5N mesh'!$B$7+1)*Setup!$B$22</f>
        <v>0</v>
      </c>
      <c r="S708" s="0" t="n">
        <f aca="false">SUMPRODUCT('5N inverse'!$A$17:$Y$17,'5N mesh'!$B$37:$Z$37,$E707:$AC707)+'5N inverse'!$A$17*$C708/Setup!$B$17+INDEX('5N inverse'!$A$17:$Y$17,1,'5N mesh'!$B$7+1)*Setup!$B$22</f>
        <v>0</v>
      </c>
      <c r="T708" s="0" t="n">
        <f aca="false">SUMPRODUCT('5N inverse'!$A$18:$Y$18,'5N mesh'!$B$37:$Z$37,$E707:$AC707)+'5N inverse'!$A$18*$C708/Setup!$B$17+INDEX('5N inverse'!$A$18:$Y$18,1,'5N mesh'!$B$7+1)*Setup!$B$22</f>
        <v>0</v>
      </c>
      <c r="U708" s="0" t="n">
        <f aca="false">SUMPRODUCT('5N inverse'!$A$19:$Y$19,'5N mesh'!$B$37:$Z$37,$E707:$AC707)+'5N inverse'!$A$19*$C708/Setup!$B$17+INDEX('5N inverse'!$A$19:$Y$19,1,'5N mesh'!$B$7+1)*Setup!$B$22</f>
        <v>0</v>
      </c>
      <c r="V708" s="0" t="n">
        <f aca="false">SUMPRODUCT('5N inverse'!$A$20:$Y$20,'5N mesh'!$B$37:$Z$37,$E707:$AC707)+'5N inverse'!$A$20*$C708/Setup!$B$17+INDEX('5N inverse'!$A$20:$Y$20,1,'5N mesh'!$B$7+1)*Setup!$B$22</f>
        <v>0</v>
      </c>
      <c r="W708" s="0" t="n">
        <f aca="false">SUMPRODUCT('5N inverse'!$A$21:$Y$21,'5N mesh'!$B$37:$Z$37,$E707:$AC707)+'5N inverse'!$A$21*$C708/Setup!$B$17+INDEX('5N inverse'!$A$21:$Y$21,1,'5N mesh'!$B$7+1)*Setup!$B$22</f>
        <v>0</v>
      </c>
      <c r="X708" s="0" t="n">
        <f aca="false">SUMPRODUCT('5N inverse'!$A$22:$Y$22,'5N mesh'!$B$37:$Z$37,$E707:$AC707)+'5N inverse'!$A$22*$C708/Setup!$B$17+INDEX('5N inverse'!$A$22:$Y$22,1,'5N mesh'!$B$7+1)*Setup!$B$22</f>
        <v>0</v>
      </c>
      <c r="Y708" s="0" t="n">
        <f aca="false">SUMPRODUCT('5N inverse'!$A$23:$Y$23,'5N mesh'!$B$37:$Z$37,$E707:$AC707)+'5N inverse'!$A$23*$C708/Setup!$B$17+INDEX('5N inverse'!$A$23:$Y$23,1,'5N mesh'!$B$7+1)*Setup!$B$22</f>
        <v>0</v>
      </c>
      <c r="Z708" s="0" t="n">
        <f aca="false">SUMPRODUCT('5N inverse'!$A$24:$Y$24,'5N mesh'!$B$37:$Z$37,$E707:$AC707)+'5N inverse'!$A$24*$C708/Setup!$B$17+INDEX('5N inverse'!$A$24:$Y$24,1,'5N mesh'!$B$7+1)*Setup!$B$22</f>
        <v>0</v>
      </c>
      <c r="AA708" s="0" t="n">
        <f aca="false">SUMPRODUCT('5N inverse'!$A$25:$Y$25,'5N mesh'!$B$37:$Z$37,$E707:$AC707)+'5N inverse'!$A$25*$C708/Setup!$B$17+INDEX('5N inverse'!$A$25:$Y$25,1,'5N mesh'!$B$7+1)*Setup!$B$22</f>
        <v>0</v>
      </c>
      <c r="AB708" s="0" t="n">
        <f aca="false">SUMPRODUCT('5N inverse'!$A$26:$Y$26,'5N mesh'!$B$37:$Z$37,$E707:$AC707)+'5N inverse'!$A$26*$C708/Setup!$B$17+INDEX('5N inverse'!$A$26:$Y$26,1,'5N mesh'!$B$7+1)*Setup!$B$22</f>
        <v>0</v>
      </c>
      <c r="AC708" s="0" t="n">
        <f aca="false">SUMPRODUCT('5N inverse'!$A$27:$Y$27,'5N mesh'!$B$37:$Z$37,$E707:$AC707)+'5N inverse'!$A$27*$C708/Setup!$B$17+INDEX('5N inverse'!$A$27:$Y$27,1,'5N mesh'!$B$7+1)*Setup!$B$22</f>
        <v>0</v>
      </c>
    </row>
    <row r="709" customFormat="false" ht="15" hidden="false" customHeight="false" outlineLevel="0" collapsed="false">
      <c r="A709" s="0" t="n">
        <v>704</v>
      </c>
      <c r="B709" s="0" t="n">
        <f aca="false">A709*Setup!$B$11/3600</f>
        <v>58.6666666666667</v>
      </c>
      <c r="C709" s="0" t="n">
        <f aca="false">Setup!$B$7+Setup!$B$8*COS(2*PI()*(B709-Setup!$B$9)/24)</f>
        <v>24.6945927106677</v>
      </c>
      <c r="D709" s="0" t="n">
        <f aca="false">(C709-E709)/Setup!$B$17</f>
        <v>18.8163898432284</v>
      </c>
      <c r="E709" s="0" t="n">
        <f aca="false">SUMPRODUCT('5N inverse'!$A$3:$Y$3,'5N mesh'!$B$37:$Z$37,$E708:$AC708)+'5N inverse'!$A$3*$C709/Setup!$B$17+INDEX('5N inverse'!$A$3:$Y$3,1,'5N mesh'!$B$7+1)*Setup!$B$22</f>
        <v>22.248462031048</v>
      </c>
      <c r="F709" s="0" t="n">
        <f aca="false">SUMPRODUCT('5N inverse'!$A$4:$Y$4,'5N mesh'!$B$37:$Z$37,$E708:$AC708)+'5N inverse'!$A$4*$C709/Setup!$B$17+INDEX('5N inverse'!$A$4:$Y$4,1,'5N mesh'!$B$7+1)*Setup!$B$22</f>
        <v>21.050322123575</v>
      </c>
      <c r="G709" s="0" t="n">
        <f aca="false">SUMPRODUCT('5N inverse'!$A$5:$Y$5,'5N mesh'!$B$37:$Z$37,$E708:$AC708)+'5N inverse'!$A$5*$C709/Setup!$B$17+INDEX('5N inverse'!$A$5:$Y$5,1,'5N mesh'!$B$7+1)*Setup!$B$22</f>
        <v>18.6540423086288</v>
      </c>
      <c r="H709" s="0" t="n">
        <f aca="false">SUMPRODUCT('5N inverse'!$A$6:$Y$6,'5N mesh'!$B$37:$Z$37,$E708:$AC708)+'5N inverse'!$A$6*$C709/Setup!$B$17+INDEX('5N inverse'!$A$6:$Y$6,1,'5N mesh'!$B$7+1)*Setup!$B$22</f>
        <v>16.2577624936827</v>
      </c>
      <c r="I709" s="0" t="n">
        <f aca="false">SUMPRODUCT('5N inverse'!$A$7:$Y$7,'5N mesh'!$B$37:$Z$37,$E708:$AC708)+'5N inverse'!$A$7*$C709/Setup!$B$17+INDEX('5N inverse'!$A$7:$Y$7,1,'5N mesh'!$B$7+1)*Setup!$B$22</f>
        <v>15.0596225862096</v>
      </c>
      <c r="J709" s="0" t="n">
        <f aca="false">SUMPRODUCT('5N inverse'!$A$8:$Y$8,'5N mesh'!$B$37:$Z$37,$E708:$AC708)+'5N inverse'!$A$8*$C709/Setup!$B$17+INDEX('5N inverse'!$A$8:$Y$8,1,'5N mesh'!$B$7+1)*Setup!$B$22</f>
        <v>0</v>
      </c>
      <c r="K709" s="0" t="n">
        <f aca="false">SUMPRODUCT('5N inverse'!$A$9:$Y$9,'5N mesh'!$B$37:$Z$37,$E708:$AC708)+'5N inverse'!$A$9*$C709/Setup!$B$17+INDEX('5N inverse'!$A$9:$Y$9,1,'5N mesh'!$B$7+1)*Setup!$B$22</f>
        <v>0</v>
      </c>
      <c r="L709" s="0" t="n">
        <f aca="false">SUMPRODUCT('5N inverse'!$A$10:$Y$10,'5N mesh'!$B$37:$Z$37,$E708:$AC708)+'5N inverse'!$A$10*$C709/Setup!$B$17+INDEX('5N inverse'!$A$10:$Y$10,1,'5N mesh'!$B$7+1)*Setup!$B$22</f>
        <v>0</v>
      </c>
      <c r="M709" s="0" t="n">
        <f aca="false">SUMPRODUCT('5N inverse'!$A$11:$Y$11,'5N mesh'!$B$37:$Z$37,$E708:$AC708)+'5N inverse'!$A$11*$C709/Setup!$B$17+INDEX('5N inverse'!$A$11:$Y$11,1,'5N mesh'!$B$7+1)*Setup!$B$22</f>
        <v>0</v>
      </c>
      <c r="N709" s="0" t="n">
        <f aca="false">SUMPRODUCT('5N inverse'!$A$12:$Y$12,'5N mesh'!$B$37:$Z$37,$E708:$AC708)+'5N inverse'!$A$12*$C709/Setup!$B$17+INDEX('5N inverse'!$A$12:$Y$12,1,'5N mesh'!$B$7+1)*Setup!$B$22</f>
        <v>0</v>
      </c>
      <c r="O709" s="0" t="n">
        <f aca="false">SUMPRODUCT('5N inverse'!$A$13:$Y$13,'5N mesh'!$B$37:$Z$37,$E708:$AC708)+'5N inverse'!$A$13*$C709/Setup!$B$17+INDEX('5N inverse'!$A$13:$Y$13,1,'5N mesh'!$B$7+1)*Setup!$B$22</f>
        <v>0</v>
      </c>
      <c r="P709" s="0" t="n">
        <f aca="false">SUMPRODUCT('5N inverse'!$A$14:$Y$14,'5N mesh'!$B$37:$Z$37,$E708:$AC708)+'5N inverse'!$A$14*$C709/Setup!$B$17+INDEX('5N inverse'!$A$14:$Y$14,1,'5N mesh'!$B$7+1)*Setup!$B$22</f>
        <v>0</v>
      </c>
      <c r="Q709" s="0" t="n">
        <f aca="false">SUMPRODUCT('5N inverse'!$A$15:$Y$15,'5N mesh'!$B$37:$Z$37,$E708:$AC708)+'5N inverse'!$A$15*$C709/Setup!$B$17+INDEX('5N inverse'!$A$15:$Y$15,1,'5N mesh'!$B$7+1)*Setup!$B$22</f>
        <v>0</v>
      </c>
      <c r="R709" s="0" t="n">
        <f aca="false">SUMPRODUCT('5N inverse'!$A$16:$Y$16,'5N mesh'!$B$37:$Z$37,$E708:$AC708)+'5N inverse'!$A$16*$C709/Setup!$B$17+INDEX('5N inverse'!$A$16:$Y$16,1,'5N mesh'!$B$7+1)*Setup!$B$22</f>
        <v>0</v>
      </c>
      <c r="S709" s="0" t="n">
        <f aca="false">SUMPRODUCT('5N inverse'!$A$17:$Y$17,'5N mesh'!$B$37:$Z$37,$E708:$AC708)+'5N inverse'!$A$17*$C709/Setup!$B$17+INDEX('5N inverse'!$A$17:$Y$17,1,'5N mesh'!$B$7+1)*Setup!$B$22</f>
        <v>0</v>
      </c>
      <c r="T709" s="0" t="n">
        <f aca="false">SUMPRODUCT('5N inverse'!$A$18:$Y$18,'5N mesh'!$B$37:$Z$37,$E708:$AC708)+'5N inverse'!$A$18*$C709/Setup!$B$17+INDEX('5N inverse'!$A$18:$Y$18,1,'5N mesh'!$B$7+1)*Setup!$B$22</f>
        <v>0</v>
      </c>
      <c r="U709" s="0" t="n">
        <f aca="false">SUMPRODUCT('5N inverse'!$A$19:$Y$19,'5N mesh'!$B$37:$Z$37,$E708:$AC708)+'5N inverse'!$A$19*$C709/Setup!$B$17+INDEX('5N inverse'!$A$19:$Y$19,1,'5N mesh'!$B$7+1)*Setup!$B$22</f>
        <v>0</v>
      </c>
      <c r="V709" s="0" t="n">
        <f aca="false">SUMPRODUCT('5N inverse'!$A$20:$Y$20,'5N mesh'!$B$37:$Z$37,$E708:$AC708)+'5N inverse'!$A$20*$C709/Setup!$B$17+INDEX('5N inverse'!$A$20:$Y$20,1,'5N mesh'!$B$7+1)*Setup!$B$22</f>
        <v>0</v>
      </c>
      <c r="W709" s="0" t="n">
        <f aca="false">SUMPRODUCT('5N inverse'!$A$21:$Y$21,'5N mesh'!$B$37:$Z$37,$E708:$AC708)+'5N inverse'!$A$21*$C709/Setup!$B$17+INDEX('5N inverse'!$A$21:$Y$21,1,'5N mesh'!$B$7+1)*Setup!$B$22</f>
        <v>0</v>
      </c>
      <c r="X709" s="0" t="n">
        <f aca="false">SUMPRODUCT('5N inverse'!$A$22:$Y$22,'5N mesh'!$B$37:$Z$37,$E708:$AC708)+'5N inverse'!$A$22*$C709/Setup!$B$17+INDEX('5N inverse'!$A$22:$Y$22,1,'5N mesh'!$B$7+1)*Setup!$B$22</f>
        <v>0</v>
      </c>
      <c r="Y709" s="0" t="n">
        <f aca="false">SUMPRODUCT('5N inverse'!$A$23:$Y$23,'5N mesh'!$B$37:$Z$37,$E708:$AC708)+'5N inverse'!$A$23*$C709/Setup!$B$17+INDEX('5N inverse'!$A$23:$Y$23,1,'5N mesh'!$B$7+1)*Setup!$B$22</f>
        <v>0</v>
      </c>
      <c r="Z709" s="0" t="n">
        <f aca="false">SUMPRODUCT('5N inverse'!$A$24:$Y$24,'5N mesh'!$B$37:$Z$37,$E708:$AC708)+'5N inverse'!$A$24*$C709/Setup!$B$17+INDEX('5N inverse'!$A$24:$Y$24,1,'5N mesh'!$B$7+1)*Setup!$B$22</f>
        <v>0</v>
      </c>
      <c r="AA709" s="0" t="n">
        <f aca="false">SUMPRODUCT('5N inverse'!$A$25:$Y$25,'5N mesh'!$B$37:$Z$37,$E708:$AC708)+'5N inverse'!$A$25*$C709/Setup!$B$17+INDEX('5N inverse'!$A$25:$Y$25,1,'5N mesh'!$B$7+1)*Setup!$B$22</f>
        <v>0</v>
      </c>
      <c r="AB709" s="0" t="n">
        <f aca="false">SUMPRODUCT('5N inverse'!$A$26:$Y$26,'5N mesh'!$B$37:$Z$37,$E708:$AC708)+'5N inverse'!$A$26*$C709/Setup!$B$17+INDEX('5N inverse'!$A$26:$Y$26,1,'5N mesh'!$B$7+1)*Setup!$B$22</f>
        <v>0</v>
      </c>
      <c r="AC709" s="0" t="n">
        <f aca="false">SUMPRODUCT('5N inverse'!$A$27:$Y$27,'5N mesh'!$B$37:$Z$37,$E708:$AC708)+'5N inverse'!$A$27*$C709/Setup!$B$17+INDEX('5N inverse'!$A$27:$Y$27,1,'5N mesh'!$B$7+1)*Setup!$B$22</f>
        <v>0</v>
      </c>
    </row>
    <row r="710" customFormat="false" ht="15" hidden="false" customHeight="false" outlineLevel="0" collapsed="false">
      <c r="A710" s="0" t="n">
        <v>705</v>
      </c>
      <c r="B710" s="0" t="n">
        <f aca="false">A710*Setup!$B$11/3600</f>
        <v>58.75</v>
      </c>
      <c r="C710" s="0" t="n">
        <f aca="false">Setup!$B$7+Setup!$B$8*COS(2*PI()*(B710-Setup!$B$9)/24)</f>
        <v>24.7803612880645</v>
      </c>
      <c r="D710" s="0" t="n">
        <f aca="false">(C710-E710)/Setup!$B$17</f>
        <v>19.2441747680029</v>
      </c>
      <c r="E710" s="0" t="n">
        <f aca="false">SUMPRODUCT('5N inverse'!$A$3:$Y$3,'5N mesh'!$B$37:$Z$37,$E709:$AC709)+'5N inverse'!$A$3*$C710/Setup!$B$17+INDEX('5N inverse'!$A$3:$Y$3,1,'5N mesh'!$B$7+1)*Setup!$B$22</f>
        <v>22.2786185682241</v>
      </c>
      <c r="F710" s="0" t="n">
        <f aca="false">SUMPRODUCT('5N inverse'!$A$4:$Y$4,'5N mesh'!$B$37:$Z$37,$E709:$AC709)+'5N inverse'!$A$4*$C710/Setup!$B$17+INDEX('5N inverse'!$A$4:$Y$4,1,'5N mesh'!$B$7+1)*Setup!$B$22</f>
        <v>21.0754679612533</v>
      </c>
      <c r="G710" s="0" t="n">
        <f aca="false">SUMPRODUCT('5N inverse'!$A$5:$Y$5,'5N mesh'!$B$37:$Z$37,$E709:$AC709)+'5N inverse'!$A$5*$C710/Setup!$B$17+INDEX('5N inverse'!$A$5:$Y$5,1,'5N mesh'!$B$7+1)*Setup!$B$22</f>
        <v>18.6691667473116</v>
      </c>
      <c r="H710" s="0" t="n">
        <f aca="false">SUMPRODUCT('5N inverse'!$A$6:$Y$6,'5N mesh'!$B$37:$Z$37,$E709:$AC709)+'5N inverse'!$A$6*$C710/Setup!$B$17+INDEX('5N inverse'!$A$6:$Y$6,1,'5N mesh'!$B$7+1)*Setup!$B$22</f>
        <v>16.2628655333699</v>
      </c>
      <c r="I710" s="0" t="n">
        <f aca="false">SUMPRODUCT('5N inverse'!$A$7:$Y$7,'5N mesh'!$B$37:$Z$37,$E709:$AC709)+'5N inverse'!$A$7*$C710/Setup!$B$17+INDEX('5N inverse'!$A$7:$Y$7,1,'5N mesh'!$B$7+1)*Setup!$B$22</f>
        <v>15.0597149263991</v>
      </c>
      <c r="J710" s="0" t="n">
        <f aca="false">SUMPRODUCT('5N inverse'!$A$8:$Y$8,'5N mesh'!$B$37:$Z$37,$E709:$AC709)+'5N inverse'!$A$8*$C710/Setup!$B$17+INDEX('5N inverse'!$A$8:$Y$8,1,'5N mesh'!$B$7+1)*Setup!$B$22</f>
        <v>0</v>
      </c>
      <c r="K710" s="0" t="n">
        <f aca="false">SUMPRODUCT('5N inverse'!$A$9:$Y$9,'5N mesh'!$B$37:$Z$37,$E709:$AC709)+'5N inverse'!$A$9*$C710/Setup!$B$17+INDEX('5N inverse'!$A$9:$Y$9,1,'5N mesh'!$B$7+1)*Setup!$B$22</f>
        <v>0</v>
      </c>
      <c r="L710" s="0" t="n">
        <f aca="false">SUMPRODUCT('5N inverse'!$A$10:$Y$10,'5N mesh'!$B$37:$Z$37,$E709:$AC709)+'5N inverse'!$A$10*$C710/Setup!$B$17+INDEX('5N inverse'!$A$10:$Y$10,1,'5N mesh'!$B$7+1)*Setup!$B$22</f>
        <v>0</v>
      </c>
      <c r="M710" s="0" t="n">
        <f aca="false">SUMPRODUCT('5N inverse'!$A$11:$Y$11,'5N mesh'!$B$37:$Z$37,$E709:$AC709)+'5N inverse'!$A$11*$C710/Setup!$B$17+INDEX('5N inverse'!$A$11:$Y$11,1,'5N mesh'!$B$7+1)*Setup!$B$22</f>
        <v>0</v>
      </c>
      <c r="N710" s="0" t="n">
        <f aca="false">SUMPRODUCT('5N inverse'!$A$12:$Y$12,'5N mesh'!$B$37:$Z$37,$E709:$AC709)+'5N inverse'!$A$12*$C710/Setup!$B$17+INDEX('5N inverse'!$A$12:$Y$12,1,'5N mesh'!$B$7+1)*Setup!$B$22</f>
        <v>0</v>
      </c>
      <c r="O710" s="0" t="n">
        <f aca="false">SUMPRODUCT('5N inverse'!$A$13:$Y$13,'5N mesh'!$B$37:$Z$37,$E709:$AC709)+'5N inverse'!$A$13*$C710/Setup!$B$17+INDEX('5N inverse'!$A$13:$Y$13,1,'5N mesh'!$B$7+1)*Setup!$B$22</f>
        <v>0</v>
      </c>
      <c r="P710" s="0" t="n">
        <f aca="false">SUMPRODUCT('5N inverse'!$A$14:$Y$14,'5N mesh'!$B$37:$Z$37,$E709:$AC709)+'5N inverse'!$A$14*$C710/Setup!$B$17+INDEX('5N inverse'!$A$14:$Y$14,1,'5N mesh'!$B$7+1)*Setup!$B$22</f>
        <v>0</v>
      </c>
      <c r="Q710" s="0" t="n">
        <f aca="false">SUMPRODUCT('5N inverse'!$A$15:$Y$15,'5N mesh'!$B$37:$Z$37,$E709:$AC709)+'5N inverse'!$A$15*$C710/Setup!$B$17+INDEX('5N inverse'!$A$15:$Y$15,1,'5N mesh'!$B$7+1)*Setup!$B$22</f>
        <v>0</v>
      </c>
      <c r="R710" s="0" t="n">
        <f aca="false">SUMPRODUCT('5N inverse'!$A$16:$Y$16,'5N mesh'!$B$37:$Z$37,$E709:$AC709)+'5N inverse'!$A$16*$C710/Setup!$B$17+INDEX('5N inverse'!$A$16:$Y$16,1,'5N mesh'!$B$7+1)*Setup!$B$22</f>
        <v>0</v>
      </c>
      <c r="S710" s="0" t="n">
        <f aca="false">SUMPRODUCT('5N inverse'!$A$17:$Y$17,'5N mesh'!$B$37:$Z$37,$E709:$AC709)+'5N inverse'!$A$17*$C710/Setup!$B$17+INDEX('5N inverse'!$A$17:$Y$17,1,'5N mesh'!$B$7+1)*Setup!$B$22</f>
        <v>0</v>
      </c>
      <c r="T710" s="0" t="n">
        <f aca="false">SUMPRODUCT('5N inverse'!$A$18:$Y$18,'5N mesh'!$B$37:$Z$37,$E709:$AC709)+'5N inverse'!$A$18*$C710/Setup!$B$17+INDEX('5N inverse'!$A$18:$Y$18,1,'5N mesh'!$B$7+1)*Setup!$B$22</f>
        <v>0</v>
      </c>
      <c r="U710" s="0" t="n">
        <f aca="false">SUMPRODUCT('5N inverse'!$A$19:$Y$19,'5N mesh'!$B$37:$Z$37,$E709:$AC709)+'5N inverse'!$A$19*$C710/Setup!$B$17+INDEX('5N inverse'!$A$19:$Y$19,1,'5N mesh'!$B$7+1)*Setup!$B$22</f>
        <v>0</v>
      </c>
      <c r="V710" s="0" t="n">
        <f aca="false">SUMPRODUCT('5N inverse'!$A$20:$Y$20,'5N mesh'!$B$37:$Z$37,$E709:$AC709)+'5N inverse'!$A$20*$C710/Setup!$B$17+INDEX('5N inverse'!$A$20:$Y$20,1,'5N mesh'!$B$7+1)*Setup!$B$22</f>
        <v>0</v>
      </c>
      <c r="W710" s="0" t="n">
        <f aca="false">SUMPRODUCT('5N inverse'!$A$21:$Y$21,'5N mesh'!$B$37:$Z$37,$E709:$AC709)+'5N inverse'!$A$21*$C710/Setup!$B$17+INDEX('5N inverse'!$A$21:$Y$21,1,'5N mesh'!$B$7+1)*Setup!$B$22</f>
        <v>0</v>
      </c>
      <c r="X710" s="0" t="n">
        <f aca="false">SUMPRODUCT('5N inverse'!$A$22:$Y$22,'5N mesh'!$B$37:$Z$37,$E709:$AC709)+'5N inverse'!$A$22*$C710/Setup!$B$17+INDEX('5N inverse'!$A$22:$Y$22,1,'5N mesh'!$B$7+1)*Setup!$B$22</f>
        <v>0</v>
      </c>
      <c r="Y710" s="0" t="n">
        <f aca="false">SUMPRODUCT('5N inverse'!$A$23:$Y$23,'5N mesh'!$B$37:$Z$37,$E709:$AC709)+'5N inverse'!$A$23*$C710/Setup!$B$17+INDEX('5N inverse'!$A$23:$Y$23,1,'5N mesh'!$B$7+1)*Setup!$B$22</f>
        <v>0</v>
      </c>
      <c r="Z710" s="0" t="n">
        <f aca="false">SUMPRODUCT('5N inverse'!$A$24:$Y$24,'5N mesh'!$B$37:$Z$37,$E709:$AC709)+'5N inverse'!$A$24*$C710/Setup!$B$17+INDEX('5N inverse'!$A$24:$Y$24,1,'5N mesh'!$B$7+1)*Setup!$B$22</f>
        <v>0</v>
      </c>
      <c r="AA710" s="0" t="n">
        <f aca="false">SUMPRODUCT('5N inverse'!$A$25:$Y$25,'5N mesh'!$B$37:$Z$37,$E709:$AC709)+'5N inverse'!$A$25*$C710/Setup!$B$17+INDEX('5N inverse'!$A$25:$Y$25,1,'5N mesh'!$B$7+1)*Setup!$B$22</f>
        <v>0</v>
      </c>
      <c r="AB710" s="0" t="n">
        <f aca="false">SUMPRODUCT('5N inverse'!$A$26:$Y$26,'5N mesh'!$B$37:$Z$37,$E709:$AC709)+'5N inverse'!$A$26*$C710/Setup!$B$17+INDEX('5N inverse'!$A$26:$Y$26,1,'5N mesh'!$B$7+1)*Setup!$B$22</f>
        <v>0</v>
      </c>
      <c r="AC710" s="0" t="n">
        <f aca="false">SUMPRODUCT('5N inverse'!$A$27:$Y$27,'5N mesh'!$B$37:$Z$37,$E709:$AC709)+'5N inverse'!$A$27*$C710/Setup!$B$17+INDEX('5N inverse'!$A$27:$Y$27,1,'5N mesh'!$B$7+1)*Setup!$B$22</f>
        <v>0</v>
      </c>
    </row>
    <row r="711" customFormat="false" ht="15" hidden="false" customHeight="false" outlineLevel="0" collapsed="false">
      <c r="A711" s="0" t="n">
        <v>706</v>
      </c>
      <c r="B711" s="0" t="n">
        <f aca="false">A711*Setup!$B$11/3600</f>
        <v>58.8333333333333</v>
      </c>
      <c r="C711" s="0" t="n">
        <f aca="false">Setup!$B$7+Setup!$B$8*COS(2*PI()*(B711-Setup!$B$9)/24)</f>
        <v>24.8657584557524</v>
      </c>
      <c r="D711" s="0" t="n">
        <f aca="false">(C711-E711)/Setup!$B$17</f>
        <v>19.6636901083949</v>
      </c>
      <c r="E711" s="0" t="n">
        <f aca="false">SUMPRODUCT('5N inverse'!$A$3:$Y$3,'5N mesh'!$B$37:$Z$37,$E710:$AC710)+'5N inverse'!$A$3*$C711/Setup!$B$17+INDEX('5N inverse'!$A$3:$Y$3,1,'5N mesh'!$B$7+1)*Setup!$B$22</f>
        <v>22.3094787416611</v>
      </c>
      <c r="F711" s="0" t="n">
        <f aca="false">SUMPRODUCT('5N inverse'!$A$4:$Y$4,'5N mesh'!$B$37:$Z$37,$E710:$AC710)+'5N inverse'!$A$4*$C711/Setup!$B$17+INDEX('5N inverse'!$A$4:$Y$4,1,'5N mesh'!$B$7+1)*Setup!$B$22</f>
        <v>21.1012013293854</v>
      </c>
      <c r="G711" s="0" t="n">
        <f aca="false">SUMPRODUCT('5N inverse'!$A$5:$Y$5,'5N mesh'!$B$37:$Z$37,$E710:$AC710)+'5N inverse'!$A$5*$C711/Setup!$B$17+INDEX('5N inverse'!$A$5:$Y$5,1,'5N mesh'!$B$7+1)*Setup!$B$22</f>
        <v>18.6846465048341</v>
      </c>
      <c r="H711" s="0" t="n">
        <f aca="false">SUMPRODUCT('5N inverse'!$A$6:$Y$6,'5N mesh'!$B$37:$Z$37,$E710:$AC710)+'5N inverse'!$A$6*$C711/Setup!$B$17+INDEX('5N inverse'!$A$6:$Y$6,1,'5N mesh'!$B$7+1)*Setup!$B$22</f>
        <v>16.2680916802828</v>
      </c>
      <c r="I711" s="0" t="n">
        <f aca="false">SUMPRODUCT('5N inverse'!$A$7:$Y$7,'5N mesh'!$B$37:$Z$37,$E710:$AC710)+'5N inverse'!$A$7*$C711/Setup!$B$17+INDEX('5N inverse'!$A$7:$Y$7,1,'5N mesh'!$B$7+1)*Setup!$B$22</f>
        <v>15.0598142680072</v>
      </c>
      <c r="J711" s="0" t="n">
        <f aca="false">SUMPRODUCT('5N inverse'!$A$8:$Y$8,'5N mesh'!$B$37:$Z$37,$E710:$AC710)+'5N inverse'!$A$8*$C711/Setup!$B$17+INDEX('5N inverse'!$A$8:$Y$8,1,'5N mesh'!$B$7+1)*Setup!$B$22</f>
        <v>0</v>
      </c>
      <c r="K711" s="0" t="n">
        <f aca="false">SUMPRODUCT('5N inverse'!$A$9:$Y$9,'5N mesh'!$B$37:$Z$37,$E710:$AC710)+'5N inverse'!$A$9*$C711/Setup!$B$17+INDEX('5N inverse'!$A$9:$Y$9,1,'5N mesh'!$B$7+1)*Setup!$B$22</f>
        <v>0</v>
      </c>
      <c r="L711" s="0" t="n">
        <f aca="false">SUMPRODUCT('5N inverse'!$A$10:$Y$10,'5N mesh'!$B$37:$Z$37,$E710:$AC710)+'5N inverse'!$A$10*$C711/Setup!$B$17+INDEX('5N inverse'!$A$10:$Y$10,1,'5N mesh'!$B$7+1)*Setup!$B$22</f>
        <v>0</v>
      </c>
      <c r="M711" s="0" t="n">
        <f aca="false">SUMPRODUCT('5N inverse'!$A$11:$Y$11,'5N mesh'!$B$37:$Z$37,$E710:$AC710)+'5N inverse'!$A$11*$C711/Setup!$B$17+INDEX('5N inverse'!$A$11:$Y$11,1,'5N mesh'!$B$7+1)*Setup!$B$22</f>
        <v>0</v>
      </c>
      <c r="N711" s="0" t="n">
        <f aca="false">SUMPRODUCT('5N inverse'!$A$12:$Y$12,'5N mesh'!$B$37:$Z$37,$E710:$AC710)+'5N inverse'!$A$12*$C711/Setup!$B$17+INDEX('5N inverse'!$A$12:$Y$12,1,'5N mesh'!$B$7+1)*Setup!$B$22</f>
        <v>0</v>
      </c>
      <c r="O711" s="0" t="n">
        <f aca="false">SUMPRODUCT('5N inverse'!$A$13:$Y$13,'5N mesh'!$B$37:$Z$37,$E710:$AC710)+'5N inverse'!$A$13*$C711/Setup!$B$17+INDEX('5N inverse'!$A$13:$Y$13,1,'5N mesh'!$B$7+1)*Setup!$B$22</f>
        <v>0</v>
      </c>
      <c r="P711" s="0" t="n">
        <f aca="false">SUMPRODUCT('5N inverse'!$A$14:$Y$14,'5N mesh'!$B$37:$Z$37,$E710:$AC710)+'5N inverse'!$A$14*$C711/Setup!$B$17+INDEX('5N inverse'!$A$14:$Y$14,1,'5N mesh'!$B$7+1)*Setup!$B$22</f>
        <v>0</v>
      </c>
      <c r="Q711" s="0" t="n">
        <f aca="false">SUMPRODUCT('5N inverse'!$A$15:$Y$15,'5N mesh'!$B$37:$Z$37,$E710:$AC710)+'5N inverse'!$A$15*$C711/Setup!$B$17+INDEX('5N inverse'!$A$15:$Y$15,1,'5N mesh'!$B$7+1)*Setup!$B$22</f>
        <v>0</v>
      </c>
      <c r="R711" s="0" t="n">
        <f aca="false">SUMPRODUCT('5N inverse'!$A$16:$Y$16,'5N mesh'!$B$37:$Z$37,$E710:$AC710)+'5N inverse'!$A$16*$C711/Setup!$B$17+INDEX('5N inverse'!$A$16:$Y$16,1,'5N mesh'!$B$7+1)*Setup!$B$22</f>
        <v>0</v>
      </c>
      <c r="S711" s="0" t="n">
        <f aca="false">SUMPRODUCT('5N inverse'!$A$17:$Y$17,'5N mesh'!$B$37:$Z$37,$E710:$AC710)+'5N inverse'!$A$17*$C711/Setup!$B$17+INDEX('5N inverse'!$A$17:$Y$17,1,'5N mesh'!$B$7+1)*Setup!$B$22</f>
        <v>0</v>
      </c>
      <c r="T711" s="0" t="n">
        <f aca="false">SUMPRODUCT('5N inverse'!$A$18:$Y$18,'5N mesh'!$B$37:$Z$37,$E710:$AC710)+'5N inverse'!$A$18*$C711/Setup!$B$17+INDEX('5N inverse'!$A$18:$Y$18,1,'5N mesh'!$B$7+1)*Setup!$B$22</f>
        <v>0</v>
      </c>
      <c r="U711" s="0" t="n">
        <f aca="false">SUMPRODUCT('5N inverse'!$A$19:$Y$19,'5N mesh'!$B$37:$Z$37,$E710:$AC710)+'5N inverse'!$A$19*$C711/Setup!$B$17+INDEX('5N inverse'!$A$19:$Y$19,1,'5N mesh'!$B$7+1)*Setup!$B$22</f>
        <v>0</v>
      </c>
      <c r="V711" s="0" t="n">
        <f aca="false">SUMPRODUCT('5N inverse'!$A$20:$Y$20,'5N mesh'!$B$37:$Z$37,$E710:$AC710)+'5N inverse'!$A$20*$C711/Setup!$B$17+INDEX('5N inverse'!$A$20:$Y$20,1,'5N mesh'!$B$7+1)*Setup!$B$22</f>
        <v>0</v>
      </c>
      <c r="W711" s="0" t="n">
        <f aca="false">SUMPRODUCT('5N inverse'!$A$21:$Y$21,'5N mesh'!$B$37:$Z$37,$E710:$AC710)+'5N inverse'!$A$21*$C711/Setup!$B$17+INDEX('5N inverse'!$A$21:$Y$21,1,'5N mesh'!$B$7+1)*Setup!$B$22</f>
        <v>0</v>
      </c>
      <c r="X711" s="0" t="n">
        <f aca="false">SUMPRODUCT('5N inverse'!$A$22:$Y$22,'5N mesh'!$B$37:$Z$37,$E710:$AC710)+'5N inverse'!$A$22*$C711/Setup!$B$17+INDEX('5N inverse'!$A$22:$Y$22,1,'5N mesh'!$B$7+1)*Setup!$B$22</f>
        <v>0</v>
      </c>
      <c r="Y711" s="0" t="n">
        <f aca="false">SUMPRODUCT('5N inverse'!$A$23:$Y$23,'5N mesh'!$B$37:$Z$37,$E710:$AC710)+'5N inverse'!$A$23*$C711/Setup!$B$17+INDEX('5N inverse'!$A$23:$Y$23,1,'5N mesh'!$B$7+1)*Setup!$B$22</f>
        <v>0</v>
      </c>
      <c r="Z711" s="0" t="n">
        <f aca="false">SUMPRODUCT('5N inverse'!$A$24:$Y$24,'5N mesh'!$B$37:$Z$37,$E710:$AC710)+'5N inverse'!$A$24*$C711/Setup!$B$17+INDEX('5N inverse'!$A$24:$Y$24,1,'5N mesh'!$B$7+1)*Setup!$B$22</f>
        <v>0</v>
      </c>
      <c r="AA711" s="0" t="n">
        <f aca="false">SUMPRODUCT('5N inverse'!$A$25:$Y$25,'5N mesh'!$B$37:$Z$37,$E710:$AC710)+'5N inverse'!$A$25*$C711/Setup!$B$17+INDEX('5N inverse'!$A$25:$Y$25,1,'5N mesh'!$B$7+1)*Setup!$B$22</f>
        <v>0</v>
      </c>
      <c r="AB711" s="0" t="n">
        <f aca="false">SUMPRODUCT('5N inverse'!$A$26:$Y$26,'5N mesh'!$B$37:$Z$37,$E710:$AC710)+'5N inverse'!$A$26*$C711/Setup!$B$17+INDEX('5N inverse'!$A$26:$Y$26,1,'5N mesh'!$B$7+1)*Setup!$B$22</f>
        <v>0</v>
      </c>
      <c r="AC711" s="0" t="n">
        <f aca="false">SUMPRODUCT('5N inverse'!$A$27:$Y$27,'5N mesh'!$B$37:$Z$37,$E710:$AC710)+'5N inverse'!$A$27*$C711/Setup!$B$17+INDEX('5N inverse'!$A$27:$Y$27,1,'5N mesh'!$B$7+1)*Setup!$B$22</f>
        <v>0</v>
      </c>
    </row>
    <row r="712" customFormat="false" ht="15" hidden="false" customHeight="false" outlineLevel="0" collapsed="false">
      <c r="A712" s="0" t="n">
        <v>707</v>
      </c>
      <c r="B712" s="0" t="n">
        <f aca="false">A712*Setup!$B$11/3600</f>
        <v>58.9166666666667</v>
      </c>
      <c r="C712" s="0" t="n">
        <f aca="false">Setup!$B$7+Setup!$B$8*COS(2*PI()*(B712-Setup!$B$9)/24)</f>
        <v>24.9507435693047</v>
      </c>
      <c r="D712" s="0" t="n">
        <f aca="false">(C712-E712)/Setup!$B$17</f>
        <v>20.0747361462311</v>
      </c>
      <c r="E712" s="0" t="n">
        <f aca="false">SUMPRODUCT('5N inverse'!$A$3:$Y$3,'5N mesh'!$B$37:$Z$37,$E711:$AC711)+'5N inverse'!$A$3*$C712/Setup!$B$17+INDEX('5N inverse'!$A$3:$Y$3,1,'5N mesh'!$B$7+1)*Setup!$B$22</f>
        <v>22.3410278702946</v>
      </c>
      <c r="F712" s="0" t="n">
        <f aca="false">SUMPRODUCT('5N inverse'!$A$4:$Y$4,'5N mesh'!$B$37:$Z$37,$E711:$AC711)+'5N inverse'!$A$4*$C712/Setup!$B$17+INDEX('5N inverse'!$A$4:$Y$4,1,'5N mesh'!$B$7+1)*Setup!$B$22</f>
        <v>21.1275099858848</v>
      </c>
      <c r="G712" s="0" t="n">
        <f aca="false">SUMPRODUCT('5N inverse'!$A$5:$Y$5,'5N mesh'!$B$37:$Z$37,$E711:$AC711)+'5N inverse'!$A$5*$C712/Setup!$B$17+INDEX('5N inverse'!$A$5:$Y$5,1,'5N mesh'!$B$7+1)*Setup!$B$22</f>
        <v>18.7004742170651</v>
      </c>
      <c r="H712" s="0" t="n">
        <f aca="false">SUMPRODUCT('5N inverse'!$A$6:$Y$6,'5N mesh'!$B$37:$Z$37,$E711:$AC711)+'5N inverse'!$A$6*$C712/Setup!$B$17+INDEX('5N inverse'!$A$6:$Y$6,1,'5N mesh'!$B$7+1)*Setup!$B$22</f>
        <v>16.2734384482455</v>
      </c>
      <c r="I712" s="0" t="n">
        <f aca="false">SUMPRODUCT('5N inverse'!$A$7:$Y$7,'5N mesh'!$B$37:$Z$37,$E711:$AC711)+'5N inverse'!$A$7*$C712/Setup!$B$17+INDEX('5N inverse'!$A$7:$Y$7,1,'5N mesh'!$B$7+1)*Setup!$B$22</f>
        <v>15.0599205638356</v>
      </c>
      <c r="J712" s="0" t="n">
        <f aca="false">SUMPRODUCT('5N inverse'!$A$8:$Y$8,'5N mesh'!$B$37:$Z$37,$E711:$AC711)+'5N inverse'!$A$8*$C712/Setup!$B$17+INDEX('5N inverse'!$A$8:$Y$8,1,'5N mesh'!$B$7+1)*Setup!$B$22</f>
        <v>0</v>
      </c>
      <c r="K712" s="0" t="n">
        <f aca="false">SUMPRODUCT('5N inverse'!$A$9:$Y$9,'5N mesh'!$B$37:$Z$37,$E711:$AC711)+'5N inverse'!$A$9*$C712/Setup!$B$17+INDEX('5N inverse'!$A$9:$Y$9,1,'5N mesh'!$B$7+1)*Setup!$B$22</f>
        <v>0</v>
      </c>
      <c r="L712" s="0" t="n">
        <f aca="false">SUMPRODUCT('5N inverse'!$A$10:$Y$10,'5N mesh'!$B$37:$Z$37,$E711:$AC711)+'5N inverse'!$A$10*$C712/Setup!$B$17+INDEX('5N inverse'!$A$10:$Y$10,1,'5N mesh'!$B$7+1)*Setup!$B$22</f>
        <v>0</v>
      </c>
      <c r="M712" s="0" t="n">
        <f aca="false">SUMPRODUCT('5N inverse'!$A$11:$Y$11,'5N mesh'!$B$37:$Z$37,$E711:$AC711)+'5N inverse'!$A$11*$C712/Setup!$B$17+INDEX('5N inverse'!$A$11:$Y$11,1,'5N mesh'!$B$7+1)*Setup!$B$22</f>
        <v>0</v>
      </c>
      <c r="N712" s="0" t="n">
        <f aca="false">SUMPRODUCT('5N inverse'!$A$12:$Y$12,'5N mesh'!$B$37:$Z$37,$E711:$AC711)+'5N inverse'!$A$12*$C712/Setup!$B$17+INDEX('5N inverse'!$A$12:$Y$12,1,'5N mesh'!$B$7+1)*Setup!$B$22</f>
        <v>0</v>
      </c>
      <c r="O712" s="0" t="n">
        <f aca="false">SUMPRODUCT('5N inverse'!$A$13:$Y$13,'5N mesh'!$B$37:$Z$37,$E711:$AC711)+'5N inverse'!$A$13*$C712/Setup!$B$17+INDEX('5N inverse'!$A$13:$Y$13,1,'5N mesh'!$B$7+1)*Setup!$B$22</f>
        <v>0</v>
      </c>
      <c r="P712" s="0" t="n">
        <f aca="false">SUMPRODUCT('5N inverse'!$A$14:$Y$14,'5N mesh'!$B$37:$Z$37,$E711:$AC711)+'5N inverse'!$A$14*$C712/Setup!$B$17+INDEX('5N inverse'!$A$14:$Y$14,1,'5N mesh'!$B$7+1)*Setup!$B$22</f>
        <v>0</v>
      </c>
      <c r="Q712" s="0" t="n">
        <f aca="false">SUMPRODUCT('5N inverse'!$A$15:$Y$15,'5N mesh'!$B$37:$Z$37,$E711:$AC711)+'5N inverse'!$A$15*$C712/Setup!$B$17+INDEX('5N inverse'!$A$15:$Y$15,1,'5N mesh'!$B$7+1)*Setup!$B$22</f>
        <v>0</v>
      </c>
      <c r="R712" s="0" t="n">
        <f aca="false">SUMPRODUCT('5N inverse'!$A$16:$Y$16,'5N mesh'!$B$37:$Z$37,$E711:$AC711)+'5N inverse'!$A$16*$C712/Setup!$B$17+INDEX('5N inverse'!$A$16:$Y$16,1,'5N mesh'!$B$7+1)*Setup!$B$22</f>
        <v>0</v>
      </c>
      <c r="S712" s="0" t="n">
        <f aca="false">SUMPRODUCT('5N inverse'!$A$17:$Y$17,'5N mesh'!$B$37:$Z$37,$E711:$AC711)+'5N inverse'!$A$17*$C712/Setup!$B$17+INDEX('5N inverse'!$A$17:$Y$17,1,'5N mesh'!$B$7+1)*Setup!$B$22</f>
        <v>0</v>
      </c>
      <c r="T712" s="0" t="n">
        <f aca="false">SUMPRODUCT('5N inverse'!$A$18:$Y$18,'5N mesh'!$B$37:$Z$37,$E711:$AC711)+'5N inverse'!$A$18*$C712/Setup!$B$17+INDEX('5N inverse'!$A$18:$Y$18,1,'5N mesh'!$B$7+1)*Setup!$B$22</f>
        <v>0</v>
      </c>
      <c r="U712" s="0" t="n">
        <f aca="false">SUMPRODUCT('5N inverse'!$A$19:$Y$19,'5N mesh'!$B$37:$Z$37,$E711:$AC711)+'5N inverse'!$A$19*$C712/Setup!$B$17+INDEX('5N inverse'!$A$19:$Y$19,1,'5N mesh'!$B$7+1)*Setup!$B$22</f>
        <v>0</v>
      </c>
      <c r="V712" s="0" t="n">
        <f aca="false">SUMPRODUCT('5N inverse'!$A$20:$Y$20,'5N mesh'!$B$37:$Z$37,$E711:$AC711)+'5N inverse'!$A$20*$C712/Setup!$B$17+INDEX('5N inverse'!$A$20:$Y$20,1,'5N mesh'!$B$7+1)*Setup!$B$22</f>
        <v>0</v>
      </c>
      <c r="W712" s="0" t="n">
        <f aca="false">SUMPRODUCT('5N inverse'!$A$21:$Y$21,'5N mesh'!$B$37:$Z$37,$E711:$AC711)+'5N inverse'!$A$21*$C712/Setup!$B$17+INDEX('5N inverse'!$A$21:$Y$21,1,'5N mesh'!$B$7+1)*Setup!$B$22</f>
        <v>0</v>
      </c>
      <c r="X712" s="0" t="n">
        <f aca="false">SUMPRODUCT('5N inverse'!$A$22:$Y$22,'5N mesh'!$B$37:$Z$37,$E711:$AC711)+'5N inverse'!$A$22*$C712/Setup!$B$17+INDEX('5N inverse'!$A$22:$Y$22,1,'5N mesh'!$B$7+1)*Setup!$B$22</f>
        <v>0</v>
      </c>
      <c r="Y712" s="0" t="n">
        <f aca="false">SUMPRODUCT('5N inverse'!$A$23:$Y$23,'5N mesh'!$B$37:$Z$37,$E711:$AC711)+'5N inverse'!$A$23*$C712/Setup!$B$17+INDEX('5N inverse'!$A$23:$Y$23,1,'5N mesh'!$B$7+1)*Setup!$B$22</f>
        <v>0</v>
      </c>
      <c r="Z712" s="0" t="n">
        <f aca="false">SUMPRODUCT('5N inverse'!$A$24:$Y$24,'5N mesh'!$B$37:$Z$37,$E711:$AC711)+'5N inverse'!$A$24*$C712/Setup!$B$17+INDEX('5N inverse'!$A$24:$Y$24,1,'5N mesh'!$B$7+1)*Setup!$B$22</f>
        <v>0</v>
      </c>
      <c r="AA712" s="0" t="n">
        <f aca="false">SUMPRODUCT('5N inverse'!$A$25:$Y$25,'5N mesh'!$B$37:$Z$37,$E711:$AC711)+'5N inverse'!$A$25*$C712/Setup!$B$17+INDEX('5N inverse'!$A$25:$Y$25,1,'5N mesh'!$B$7+1)*Setup!$B$22</f>
        <v>0</v>
      </c>
      <c r="AB712" s="0" t="n">
        <f aca="false">SUMPRODUCT('5N inverse'!$A$26:$Y$26,'5N mesh'!$B$37:$Z$37,$E711:$AC711)+'5N inverse'!$A$26*$C712/Setup!$B$17+INDEX('5N inverse'!$A$26:$Y$26,1,'5N mesh'!$B$7+1)*Setup!$B$22</f>
        <v>0</v>
      </c>
      <c r="AC712" s="0" t="n">
        <f aca="false">SUMPRODUCT('5N inverse'!$A$27:$Y$27,'5N mesh'!$B$37:$Z$37,$E711:$AC711)+'5N inverse'!$A$27*$C712/Setup!$B$17+INDEX('5N inverse'!$A$27:$Y$27,1,'5N mesh'!$B$7+1)*Setup!$B$22</f>
        <v>0</v>
      </c>
    </row>
    <row r="713" customFormat="false" ht="15" hidden="false" customHeight="false" outlineLevel="0" collapsed="false">
      <c r="A713" s="0" t="n">
        <v>708</v>
      </c>
      <c r="B713" s="0" t="n">
        <f aca="false">A713*Setup!$B$11/3600</f>
        <v>59</v>
      </c>
      <c r="C713" s="0" t="n">
        <f aca="false">Setup!$B$7+Setup!$B$8*COS(2*PI()*(B713-Setup!$B$9)/24)</f>
        <v>25.0352761804101</v>
      </c>
      <c r="D713" s="0" t="n">
        <f aca="false">(C713-E713)/Setup!$B$17</f>
        <v>20.4771171949536</v>
      </c>
      <c r="E713" s="0" t="n">
        <f aca="false">SUMPRODUCT('5N inverse'!$A$3:$Y$3,'5N mesh'!$B$37:$Z$37,$E712:$AC712)+'5N inverse'!$A$3*$C713/Setup!$B$17+INDEX('5N inverse'!$A$3:$Y$3,1,'5N mesh'!$B$7+1)*Setup!$B$22</f>
        <v>22.3732509450661</v>
      </c>
      <c r="F713" s="0" t="n">
        <f aca="false">SUMPRODUCT('5N inverse'!$A$4:$Y$4,'5N mesh'!$B$37:$Z$37,$E712:$AC712)+'5N inverse'!$A$4*$C713/Setup!$B$17+INDEX('5N inverse'!$A$4:$Y$4,1,'5N mesh'!$B$7+1)*Setup!$B$22</f>
        <v>21.1543814147843</v>
      </c>
      <c r="G713" s="0" t="n">
        <f aca="false">SUMPRODUCT('5N inverse'!$A$5:$Y$5,'5N mesh'!$B$37:$Z$37,$E712:$AC712)+'5N inverse'!$A$5*$C713/Setup!$B$17+INDEX('5N inverse'!$A$5:$Y$5,1,'5N mesh'!$B$7+1)*Setup!$B$22</f>
        <v>18.7166423542207</v>
      </c>
      <c r="H713" s="0" t="n">
        <f aca="false">SUMPRODUCT('5N inverse'!$A$6:$Y$6,'5N mesh'!$B$37:$Z$37,$E712:$AC712)+'5N inverse'!$A$6*$C713/Setup!$B$17+INDEX('5N inverse'!$A$6:$Y$6,1,'5N mesh'!$B$7+1)*Setup!$B$22</f>
        <v>16.2789032936571</v>
      </c>
      <c r="I713" s="0" t="n">
        <f aca="false">SUMPRODUCT('5N inverse'!$A$7:$Y$7,'5N mesh'!$B$37:$Z$37,$E712:$AC712)+'5N inverse'!$A$7*$C713/Setup!$B$17+INDEX('5N inverse'!$A$7:$Y$7,1,'5N mesh'!$B$7+1)*Setup!$B$22</f>
        <v>15.0600337633754</v>
      </c>
      <c r="J713" s="0" t="n">
        <f aca="false">SUMPRODUCT('5N inverse'!$A$8:$Y$8,'5N mesh'!$B$37:$Z$37,$E712:$AC712)+'5N inverse'!$A$8*$C713/Setup!$B$17+INDEX('5N inverse'!$A$8:$Y$8,1,'5N mesh'!$B$7+1)*Setup!$B$22</f>
        <v>0</v>
      </c>
      <c r="K713" s="0" t="n">
        <f aca="false">SUMPRODUCT('5N inverse'!$A$9:$Y$9,'5N mesh'!$B$37:$Z$37,$E712:$AC712)+'5N inverse'!$A$9*$C713/Setup!$B$17+INDEX('5N inverse'!$A$9:$Y$9,1,'5N mesh'!$B$7+1)*Setup!$B$22</f>
        <v>0</v>
      </c>
      <c r="L713" s="0" t="n">
        <f aca="false">SUMPRODUCT('5N inverse'!$A$10:$Y$10,'5N mesh'!$B$37:$Z$37,$E712:$AC712)+'5N inverse'!$A$10*$C713/Setup!$B$17+INDEX('5N inverse'!$A$10:$Y$10,1,'5N mesh'!$B$7+1)*Setup!$B$22</f>
        <v>0</v>
      </c>
      <c r="M713" s="0" t="n">
        <f aca="false">SUMPRODUCT('5N inverse'!$A$11:$Y$11,'5N mesh'!$B$37:$Z$37,$E712:$AC712)+'5N inverse'!$A$11*$C713/Setup!$B$17+INDEX('5N inverse'!$A$11:$Y$11,1,'5N mesh'!$B$7+1)*Setup!$B$22</f>
        <v>0</v>
      </c>
      <c r="N713" s="0" t="n">
        <f aca="false">SUMPRODUCT('5N inverse'!$A$12:$Y$12,'5N mesh'!$B$37:$Z$37,$E712:$AC712)+'5N inverse'!$A$12*$C713/Setup!$B$17+INDEX('5N inverse'!$A$12:$Y$12,1,'5N mesh'!$B$7+1)*Setup!$B$22</f>
        <v>0</v>
      </c>
      <c r="O713" s="0" t="n">
        <f aca="false">SUMPRODUCT('5N inverse'!$A$13:$Y$13,'5N mesh'!$B$37:$Z$37,$E712:$AC712)+'5N inverse'!$A$13*$C713/Setup!$B$17+INDEX('5N inverse'!$A$13:$Y$13,1,'5N mesh'!$B$7+1)*Setup!$B$22</f>
        <v>0</v>
      </c>
      <c r="P713" s="0" t="n">
        <f aca="false">SUMPRODUCT('5N inverse'!$A$14:$Y$14,'5N mesh'!$B$37:$Z$37,$E712:$AC712)+'5N inverse'!$A$14*$C713/Setup!$B$17+INDEX('5N inverse'!$A$14:$Y$14,1,'5N mesh'!$B$7+1)*Setup!$B$22</f>
        <v>0</v>
      </c>
      <c r="Q713" s="0" t="n">
        <f aca="false">SUMPRODUCT('5N inverse'!$A$15:$Y$15,'5N mesh'!$B$37:$Z$37,$E712:$AC712)+'5N inverse'!$A$15*$C713/Setup!$B$17+INDEX('5N inverse'!$A$15:$Y$15,1,'5N mesh'!$B$7+1)*Setup!$B$22</f>
        <v>0</v>
      </c>
      <c r="R713" s="0" t="n">
        <f aca="false">SUMPRODUCT('5N inverse'!$A$16:$Y$16,'5N mesh'!$B$37:$Z$37,$E712:$AC712)+'5N inverse'!$A$16*$C713/Setup!$B$17+INDEX('5N inverse'!$A$16:$Y$16,1,'5N mesh'!$B$7+1)*Setup!$B$22</f>
        <v>0</v>
      </c>
      <c r="S713" s="0" t="n">
        <f aca="false">SUMPRODUCT('5N inverse'!$A$17:$Y$17,'5N mesh'!$B$37:$Z$37,$E712:$AC712)+'5N inverse'!$A$17*$C713/Setup!$B$17+INDEX('5N inverse'!$A$17:$Y$17,1,'5N mesh'!$B$7+1)*Setup!$B$22</f>
        <v>0</v>
      </c>
      <c r="T713" s="0" t="n">
        <f aca="false">SUMPRODUCT('5N inverse'!$A$18:$Y$18,'5N mesh'!$B$37:$Z$37,$E712:$AC712)+'5N inverse'!$A$18*$C713/Setup!$B$17+INDEX('5N inverse'!$A$18:$Y$18,1,'5N mesh'!$B$7+1)*Setup!$B$22</f>
        <v>0</v>
      </c>
      <c r="U713" s="0" t="n">
        <f aca="false">SUMPRODUCT('5N inverse'!$A$19:$Y$19,'5N mesh'!$B$37:$Z$37,$E712:$AC712)+'5N inverse'!$A$19*$C713/Setup!$B$17+INDEX('5N inverse'!$A$19:$Y$19,1,'5N mesh'!$B$7+1)*Setup!$B$22</f>
        <v>0</v>
      </c>
      <c r="V713" s="0" t="n">
        <f aca="false">SUMPRODUCT('5N inverse'!$A$20:$Y$20,'5N mesh'!$B$37:$Z$37,$E712:$AC712)+'5N inverse'!$A$20*$C713/Setup!$B$17+INDEX('5N inverse'!$A$20:$Y$20,1,'5N mesh'!$B$7+1)*Setup!$B$22</f>
        <v>0</v>
      </c>
      <c r="W713" s="0" t="n">
        <f aca="false">SUMPRODUCT('5N inverse'!$A$21:$Y$21,'5N mesh'!$B$37:$Z$37,$E712:$AC712)+'5N inverse'!$A$21*$C713/Setup!$B$17+INDEX('5N inverse'!$A$21:$Y$21,1,'5N mesh'!$B$7+1)*Setup!$B$22</f>
        <v>0</v>
      </c>
      <c r="X713" s="0" t="n">
        <f aca="false">SUMPRODUCT('5N inverse'!$A$22:$Y$22,'5N mesh'!$B$37:$Z$37,$E712:$AC712)+'5N inverse'!$A$22*$C713/Setup!$B$17+INDEX('5N inverse'!$A$22:$Y$22,1,'5N mesh'!$B$7+1)*Setup!$B$22</f>
        <v>0</v>
      </c>
      <c r="Y713" s="0" t="n">
        <f aca="false">SUMPRODUCT('5N inverse'!$A$23:$Y$23,'5N mesh'!$B$37:$Z$37,$E712:$AC712)+'5N inverse'!$A$23*$C713/Setup!$B$17+INDEX('5N inverse'!$A$23:$Y$23,1,'5N mesh'!$B$7+1)*Setup!$B$22</f>
        <v>0</v>
      </c>
      <c r="Z713" s="0" t="n">
        <f aca="false">SUMPRODUCT('5N inverse'!$A$24:$Y$24,'5N mesh'!$B$37:$Z$37,$E712:$AC712)+'5N inverse'!$A$24*$C713/Setup!$B$17+INDEX('5N inverse'!$A$24:$Y$24,1,'5N mesh'!$B$7+1)*Setup!$B$22</f>
        <v>0</v>
      </c>
      <c r="AA713" s="0" t="n">
        <f aca="false">SUMPRODUCT('5N inverse'!$A$25:$Y$25,'5N mesh'!$B$37:$Z$37,$E712:$AC712)+'5N inverse'!$A$25*$C713/Setup!$B$17+INDEX('5N inverse'!$A$25:$Y$25,1,'5N mesh'!$B$7+1)*Setup!$B$22</f>
        <v>0</v>
      </c>
      <c r="AB713" s="0" t="n">
        <f aca="false">SUMPRODUCT('5N inverse'!$A$26:$Y$26,'5N mesh'!$B$37:$Z$37,$E712:$AC712)+'5N inverse'!$A$26*$C713/Setup!$B$17+INDEX('5N inverse'!$A$26:$Y$26,1,'5N mesh'!$B$7+1)*Setup!$B$22</f>
        <v>0</v>
      </c>
      <c r="AC713" s="0" t="n">
        <f aca="false">SUMPRODUCT('5N inverse'!$A$27:$Y$27,'5N mesh'!$B$37:$Z$37,$E712:$AC712)+'5N inverse'!$A$27*$C713/Setup!$B$17+INDEX('5N inverse'!$A$27:$Y$27,1,'5N mesh'!$B$7+1)*Setup!$B$22</f>
        <v>0</v>
      </c>
    </row>
    <row r="714" customFormat="false" ht="15" hidden="false" customHeight="false" outlineLevel="0" collapsed="false">
      <c r="A714" s="0" t="n">
        <v>709</v>
      </c>
      <c r="B714" s="0" t="n">
        <f aca="false">A714*Setup!$B$11/3600</f>
        <v>59.0833333333333</v>
      </c>
      <c r="C714" s="0" t="n">
        <f aca="false">Setup!$B$7+Setup!$B$8*COS(2*PI()*(B714-Setup!$B$9)/24)</f>
        <v>25.119316056124</v>
      </c>
      <c r="D714" s="0" t="n">
        <f aca="false">(C714-E714)/Setup!$B$17</f>
        <v>20.8706416927463</v>
      </c>
      <c r="E714" s="0" t="n">
        <f aca="false">SUMPRODUCT('5N inverse'!$A$3:$Y$3,'5N mesh'!$B$37:$Z$37,$E713:$AC713)+'5N inverse'!$A$3*$C714/Setup!$B$17+INDEX('5N inverse'!$A$3:$Y$3,1,'5N mesh'!$B$7+1)*Setup!$B$22</f>
        <v>22.406132636067</v>
      </c>
      <c r="F714" s="0" t="n">
        <f aca="false">SUMPRODUCT('5N inverse'!$A$4:$Y$4,'5N mesh'!$B$37:$Z$37,$E713:$AC713)+'5N inverse'!$A$4*$C714/Setup!$B$17+INDEX('5N inverse'!$A$4:$Y$4,1,'5N mesh'!$B$7+1)*Setup!$B$22</f>
        <v>21.1818028321942</v>
      </c>
      <c r="G714" s="0" t="n">
        <f aca="false">SUMPRODUCT('5N inverse'!$A$5:$Y$5,'5N mesh'!$B$37:$Z$37,$E713:$AC713)+'5N inverse'!$A$5*$C714/Setup!$B$17+INDEX('5N inverse'!$A$5:$Y$5,1,'5N mesh'!$B$7+1)*Setup!$B$22</f>
        <v>18.7331432244486</v>
      </c>
      <c r="H714" s="0" t="n">
        <f aca="false">SUMPRODUCT('5N inverse'!$A$6:$Y$6,'5N mesh'!$B$37:$Z$37,$E713:$AC713)+'5N inverse'!$A$6*$C714/Setup!$B$17+INDEX('5N inverse'!$A$6:$Y$6,1,'5N mesh'!$B$7+1)*Setup!$B$22</f>
        <v>16.2844836167031</v>
      </c>
      <c r="I714" s="0" t="n">
        <f aca="false">SUMPRODUCT('5N inverse'!$A$7:$Y$7,'5N mesh'!$B$37:$Z$37,$E713:$AC713)+'5N inverse'!$A$7*$C714/Setup!$B$17+INDEX('5N inverse'!$A$7:$Y$7,1,'5N mesh'!$B$7+1)*Setup!$B$22</f>
        <v>15.0601538128303</v>
      </c>
      <c r="J714" s="0" t="n">
        <f aca="false">SUMPRODUCT('5N inverse'!$A$8:$Y$8,'5N mesh'!$B$37:$Z$37,$E713:$AC713)+'5N inverse'!$A$8*$C714/Setup!$B$17+INDEX('5N inverse'!$A$8:$Y$8,1,'5N mesh'!$B$7+1)*Setup!$B$22</f>
        <v>0</v>
      </c>
      <c r="K714" s="0" t="n">
        <f aca="false">SUMPRODUCT('5N inverse'!$A$9:$Y$9,'5N mesh'!$B$37:$Z$37,$E713:$AC713)+'5N inverse'!$A$9*$C714/Setup!$B$17+INDEX('5N inverse'!$A$9:$Y$9,1,'5N mesh'!$B$7+1)*Setup!$B$22</f>
        <v>0</v>
      </c>
      <c r="L714" s="0" t="n">
        <f aca="false">SUMPRODUCT('5N inverse'!$A$10:$Y$10,'5N mesh'!$B$37:$Z$37,$E713:$AC713)+'5N inverse'!$A$10*$C714/Setup!$B$17+INDEX('5N inverse'!$A$10:$Y$10,1,'5N mesh'!$B$7+1)*Setup!$B$22</f>
        <v>0</v>
      </c>
      <c r="M714" s="0" t="n">
        <f aca="false">SUMPRODUCT('5N inverse'!$A$11:$Y$11,'5N mesh'!$B$37:$Z$37,$E713:$AC713)+'5N inverse'!$A$11*$C714/Setup!$B$17+INDEX('5N inverse'!$A$11:$Y$11,1,'5N mesh'!$B$7+1)*Setup!$B$22</f>
        <v>0</v>
      </c>
      <c r="N714" s="0" t="n">
        <f aca="false">SUMPRODUCT('5N inverse'!$A$12:$Y$12,'5N mesh'!$B$37:$Z$37,$E713:$AC713)+'5N inverse'!$A$12*$C714/Setup!$B$17+INDEX('5N inverse'!$A$12:$Y$12,1,'5N mesh'!$B$7+1)*Setup!$B$22</f>
        <v>0</v>
      </c>
      <c r="O714" s="0" t="n">
        <f aca="false">SUMPRODUCT('5N inverse'!$A$13:$Y$13,'5N mesh'!$B$37:$Z$37,$E713:$AC713)+'5N inverse'!$A$13*$C714/Setup!$B$17+INDEX('5N inverse'!$A$13:$Y$13,1,'5N mesh'!$B$7+1)*Setup!$B$22</f>
        <v>0</v>
      </c>
      <c r="P714" s="0" t="n">
        <f aca="false">SUMPRODUCT('5N inverse'!$A$14:$Y$14,'5N mesh'!$B$37:$Z$37,$E713:$AC713)+'5N inverse'!$A$14*$C714/Setup!$B$17+INDEX('5N inverse'!$A$14:$Y$14,1,'5N mesh'!$B$7+1)*Setup!$B$22</f>
        <v>0</v>
      </c>
      <c r="Q714" s="0" t="n">
        <f aca="false">SUMPRODUCT('5N inverse'!$A$15:$Y$15,'5N mesh'!$B$37:$Z$37,$E713:$AC713)+'5N inverse'!$A$15*$C714/Setup!$B$17+INDEX('5N inverse'!$A$15:$Y$15,1,'5N mesh'!$B$7+1)*Setup!$B$22</f>
        <v>0</v>
      </c>
      <c r="R714" s="0" t="n">
        <f aca="false">SUMPRODUCT('5N inverse'!$A$16:$Y$16,'5N mesh'!$B$37:$Z$37,$E713:$AC713)+'5N inverse'!$A$16*$C714/Setup!$B$17+INDEX('5N inverse'!$A$16:$Y$16,1,'5N mesh'!$B$7+1)*Setup!$B$22</f>
        <v>0</v>
      </c>
      <c r="S714" s="0" t="n">
        <f aca="false">SUMPRODUCT('5N inverse'!$A$17:$Y$17,'5N mesh'!$B$37:$Z$37,$E713:$AC713)+'5N inverse'!$A$17*$C714/Setup!$B$17+INDEX('5N inverse'!$A$17:$Y$17,1,'5N mesh'!$B$7+1)*Setup!$B$22</f>
        <v>0</v>
      </c>
      <c r="T714" s="0" t="n">
        <f aca="false">SUMPRODUCT('5N inverse'!$A$18:$Y$18,'5N mesh'!$B$37:$Z$37,$E713:$AC713)+'5N inverse'!$A$18*$C714/Setup!$B$17+INDEX('5N inverse'!$A$18:$Y$18,1,'5N mesh'!$B$7+1)*Setup!$B$22</f>
        <v>0</v>
      </c>
      <c r="U714" s="0" t="n">
        <f aca="false">SUMPRODUCT('5N inverse'!$A$19:$Y$19,'5N mesh'!$B$37:$Z$37,$E713:$AC713)+'5N inverse'!$A$19*$C714/Setup!$B$17+INDEX('5N inverse'!$A$19:$Y$19,1,'5N mesh'!$B$7+1)*Setup!$B$22</f>
        <v>0</v>
      </c>
      <c r="V714" s="0" t="n">
        <f aca="false">SUMPRODUCT('5N inverse'!$A$20:$Y$20,'5N mesh'!$B$37:$Z$37,$E713:$AC713)+'5N inverse'!$A$20*$C714/Setup!$B$17+INDEX('5N inverse'!$A$20:$Y$20,1,'5N mesh'!$B$7+1)*Setup!$B$22</f>
        <v>0</v>
      </c>
      <c r="W714" s="0" t="n">
        <f aca="false">SUMPRODUCT('5N inverse'!$A$21:$Y$21,'5N mesh'!$B$37:$Z$37,$E713:$AC713)+'5N inverse'!$A$21*$C714/Setup!$B$17+INDEX('5N inverse'!$A$21:$Y$21,1,'5N mesh'!$B$7+1)*Setup!$B$22</f>
        <v>0</v>
      </c>
      <c r="X714" s="0" t="n">
        <f aca="false">SUMPRODUCT('5N inverse'!$A$22:$Y$22,'5N mesh'!$B$37:$Z$37,$E713:$AC713)+'5N inverse'!$A$22*$C714/Setup!$B$17+INDEX('5N inverse'!$A$22:$Y$22,1,'5N mesh'!$B$7+1)*Setup!$B$22</f>
        <v>0</v>
      </c>
      <c r="Y714" s="0" t="n">
        <f aca="false">SUMPRODUCT('5N inverse'!$A$23:$Y$23,'5N mesh'!$B$37:$Z$37,$E713:$AC713)+'5N inverse'!$A$23*$C714/Setup!$B$17+INDEX('5N inverse'!$A$23:$Y$23,1,'5N mesh'!$B$7+1)*Setup!$B$22</f>
        <v>0</v>
      </c>
      <c r="Z714" s="0" t="n">
        <f aca="false">SUMPRODUCT('5N inverse'!$A$24:$Y$24,'5N mesh'!$B$37:$Z$37,$E713:$AC713)+'5N inverse'!$A$24*$C714/Setup!$B$17+INDEX('5N inverse'!$A$24:$Y$24,1,'5N mesh'!$B$7+1)*Setup!$B$22</f>
        <v>0</v>
      </c>
      <c r="AA714" s="0" t="n">
        <f aca="false">SUMPRODUCT('5N inverse'!$A$25:$Y$25,'5N mesh'!$B$37:$Z$37,$E713:$AC713)+'5N inverse'!$A$25*$C714/Setup!$B$17+INDEX('5N inverse'!$A$25:$Y$25,1,'5N mesh'!$B$7+1)*Setup!$B$22</f>
        <v>0</v>
      </c>
      <c r="AB714" s="0" t="n">
        <f aca="false">SUMPRODUCT('5N inverse'!$A$26:$Y$26,'5N mesh'!$B$37:$Z$37,$E713:$AC713)+'5N inverse'!$A$26*$C714/Setup!$B$17+INDEX('5N inverse'!$A$26:$Y$26,1,'5N mesh'!$B$7+1)*Setup!$B$22</f>
        <v>0</v>
      </c>
      <c r="AC714" s="0" t="n">
        <f aca="false">SUMPRODUCT('5N inverse'!$A$27:$Y$27,'5N mesh'!$B$37:$Z$37,$E713:$AC713)+'5N inverse'!$A$27*$C714/Setup!$B$17+INDEX('5N inverse'!$A$27:$Y$27,1,'5N mesh'!$B$7+1)*Setup!$B$22</f>
        <v>0</v>
      </c>
    </row>
    <row r="715" customFormat="false" ht="15" hidden="false" customHeight="false" outlineLevel="0" collapsed="false">
      <c r="A715" s="0" t="n">
        <v>710</v>
      </c>
      <c r="B715" s="0" t="n">
        <f aca="false">A715*Setup!$B$11/3600</f>
        <v>59.1666666666667</v>
      </c>
      <c r="C715" s="0" t="n">
        <f aca="false">Setup!$B$7+Setup!$B$8*COS(2*PI()*(B715-Setup!$B$9)/24)</f>
        <v>25.2028231980171</v>
      </c>
      <c r="D715" s="0" t="n">
        <f aca="false">(C715-E715)/Setup!$B$17</f>
        <v>21.2551222936992</v>
      </c>
      <c r="E715" s="0" t="n">
        <f aca="false">SUMPRODUCT('5N inverse'!$A$3:$Y$3,'5N mesh'!$B$37:$Z$37,$E714:$AC714)+'5N inverse'!$A$3*$C715/Setup!$B$17+INDEX('5N inverse'!$A$3:$Y$3,1,'5N mesh'!$B$7+1)*Setup!$B$22</f>
        <v>22.4396572998362</v>
      </c>
      <c r="F715" s="0" t="n">
        <f aca="false">SUMPRODUCT('5N inverse'!$A$4:$Y$4,'5N mesh'!$B$37:$Z$37,$E714:$AC714)+'5N inverse'!$A$4*$C715/Setup!$B$17+INDEX('5N inverse'!$A$4:$Y$4,1,'5N mesh'!$B$7+1)*Setup!$B$22</f>
        <v>21.2097611923874</v>
      </c>
      <c r="G715" s="0" t="n">
        <f aca="false">SUMPRODUCT('5N inverse'!$A$5:$Y$5,'5N mesh'!$B$37:$Z$37,$E714:$AC714)+'5N inverse'!$A$5*$C715/Setup!$B$17+INDEX('5N inverse'!$A$5:$Y$5,1,'5N mesh'!$B$7+1)*Setup!$B$22</f>
        <v>18.7499689774897</v>
      </c>
      <c r="H715" s="0" t="n">
        <f aca="false">SUMPRODUCT('5N inverse'!$A$6:$Y$6,'5N mesh'!$B$37:$Z$37,$E714:$AC714)+'5N inverse'!$A$6*$C715/Setup!$B$17+INDEX('5N inverse'!$A$6:$Y$6,1,'5N mesh'!$B$7+1)*Setup!$B$22</f>
        <v>16.2901767625921</v>
      </c>
      <c r="I715" s="0" t="n">
        <f aca="false">SUMPRODUCT('5N inverse'!$A$7:$Y$7,'5N mesh'!$B$37:$Z$37,$E714:$AC714)+'5N inverse'!$A$7*$C715/Setup!$B$17+INDEX('5N inverse'!$A$7:$Y$7,1,'5N mesh'!$B$7+1)*Setup!$B$22</f>
        <v>15.0602806551433</v>
      </c>
      <c r="J715" s="0" t="n">
        <f aca="false">SUMPRODUCT('5N inverse'!$A$8:$Y$8,'5N mesh'!$B$37:$Z$37,$E714:$AC714)+'5N inverse'!$A$8*$C715/Setup!$B$17+INDEX('5N inverse'!$A$8:$Y$8,1,'5N mesh'!$B$7+1)*Setup!$B$22</f>
        <v>0</v>
      </c>
      <c r="K715" s="0" t="n">
        <f aca="false">SUMPRODUCT('5N inverse'!$A$9:$Y$9,'5N mesh'!$B$37:$Z$37,$E714:$AC714)+'5N inverse'!$A$9*$C715/Setup!$B$17+INDEX('5N inverse'!$A$9:$Y$9,1,'5N mesh'!$B$7+1)*Setup!$B$22</f>
        <v>0</v>
      </c>
      <c r="L715" s="0" t="n">
        <f aca="false">SUMPRODUCT('5N inverse'!$A$10:$Y$10,'5N mesh'!$B$37:$Z$37,$E714:$AC714)+'5N inverse'!$A$10*$C715/Setup!$B$17+INDEX('5N inverse'!$A$10:$Y$10,1,'5N mesh'!$B$7+1)*Setup!$B$22</f>
        <v>0</v>
      </c>
      <c r="M715" s="0" t="n">
        <f aca="false">SUMPRODUCT('5N inverse'!$A$11:$Y$11,'5N mesh'!$B$37:$Z$37,$E714:$AC714)+'5N inverse'!$A$11*$C715/Setup!$B$17+INDEX('5N inverse'!$A$11:$Y$11,1,'5N mesh'!$B$7+1)*Setup!$B$22</f>
        <v>0</v>
      </c>
      <c r="N715" s="0" t="n">
        <f aca="false">SUMPRODUCT('5N inverse'!$A$12:$Y$12,'5N mesh'!$B$37:$Z$37,$E714:$AC714)+'5N inverse'!$A$12*$C715/Setup!$B$17+INDEX('5N inverse'!$A$12:$Y$12,1,'5N mesh'!$B$7+1)*Setup!$B$22</f>
        <v>0</v>
      </c>
      <c r="O715" s="0" t="n">
        <f aca="false">SUMPRODUCT('5N inverse'!$A$13:$Y$13,'5N mesh'!$B$37:$Z$37,$E714:$AC714)+'5N inverse'!$A$13*$C715/Setup!$B$17+INDEX('5N inverse'!$A$13:$Y$13,1,'5N mesh'!$B$7+1)*Setup!$B$22</f>
        <v>0</v>
      </c>
      <c r="P715" s="0" t="n">
        <f aca="false">SUMPRODUCT('5N inverse'!$A$14:$Y$14,'5N mesh'!$B$37:$Z$37,$E714:$AC714)+'5N inverse'!$A$14*$C715/Setup!$B$17+INDEX('5N inverse'!$A$14:$Y$14,1,'5N mesh'!$B$7+1)*Setup!$B$22</f>
        <v>0</v>
      </c>
      <c r="Q715" s="0" t="n">
        <f aca="false">SUMPRODUCT('5N inverse'!$A$15:$Y$15,'5N mesh'!$B$37:$Z$37,$E714:$AC714)+'5N inverse'!$A$15*$C715/Setup!$B$17+INDEX('5N inverse'!$A$15:$Y$15,1,'5N mesh'!$B$7+1)*Setup!$B$22</f>
        <v>0</v>
      </c>
      <c r="R715" s="0" t="n">
        <f aca="false">SUMPRODUCT('5N inverse'!$A$16:$Y$16,'5N mesh'!$B$37:$Z$37,$E714:$AC714)+'5N inverse'!$A$16*$C715/Setup!$B$17+INDEX('5N inverse'!$A$16:$Y$16,1,'5N mesh'!$B$7+1)*Setup!$B$22</f>
        <v>0</v>
      </c>
      <c r="S715" s="0" t="n">
        <f aca="false">SUMPRODUCT('5N inverse'!$A$17:$Y$17,'5N mesh'!$B$37:$Z$37,$E714:$AC714)+'5N inverse'!$A$17*$C715/Setup!$B$17+INDEX('5N inverse'!$A$17:$Y$17,1,'5N mesh'!$B$7+1)*Setup!$B$22</f>
        <v>0</v>
      </c>
      <c r="T715" s="0" t="n">
        <f aca="false">SUMPRODUCT('5N inverse'!$A$18:$Y$18,'5N mesh'!$B$37:$Z$37,$E714:$AC714)+'5N inverse'!$A$18*$C715/Setup!$B$17+INDEX('5N inverse'!$A$18:$Y$18,1,'5N mesh'!$B$7+1)*Setup!$B$22</f>
        <v>0</v>
      </c>
      <c r="U715" s="0" t="n">
        <f aca="false">SUMPRODUCT('5N inverse'!$A$19:$Y$19,'5N mesh'!$B$37:$Z$37,$E714:$AC714)+'5N inverse'!$A$19*$C715/Setup!$B$17+INDEX('5N inverse'!$A$19:$Y$19,1,'5N mesh'!$B$7+1)*Setup!$B$22</f>
        <v>0</v>
      </c>
      <c r="V715" s="0" t="n">
        <f aca="false">SUMPRODUCT('5N inverse'!$A$20:$Y$20,'5N mesh'!$B$37:$Z$37,$E714:$AC714)+'5N inverse'!$A$20*$C715/Setup!$B$17+INDEX('5N inverse'!$A$20:$Y$20,1,'5N mesh'!$B$7+1)*Setup!$B$22</f>
        <v>0</v>
      </c>
      <c r="W715" s="0" t="n">
        <f aca="false">SUMPRODUCT('5N inverse'!$A$21:$Y$21,'5N mesh'!$B$37:$Z$37,$E714:$AC714)+'5N inverse'!$A$21*$C715/Setup!$B$17+INDEX('5N inverse'!$A$21:$Y$21,1,'5N mesh'!$B$7+1)*Setup!$B$22</f>
        <v>0</v>
      </c>
      <c r="X715" s="0" t="n">
        <f aca="false">SUMPRODUCT('5N inverse'!$A$22:$Y$22,'5N mesh'!$B$37:$Z$37,$E714:$AC714)+'5N inverse'!$A$22*$C715/Setup!$B$17+INDEX('5N inverse'!$A$22:$Y$22,1,'5N mesh'!$B$7+1)*Setup!$B$22</f>
        <v>0</v>
      </c>
      <c r="Y715" s="0" t="n">
        <f aca="false">SUMPRODUCT('5N inverse'!$A$23:$Y$23,'5N mesh'!$B$37:$Z$37,$E714:$AC714)+'5N inverse'!$A$23*$C715/Setup!$B$17+INDEX('5N inverse'!$A$23:$Y$23,1,'5N mesh'!$B$7+1)*Setup!$B$22</f>
        <v>0</v>
      </c>
      <c r="Z715" s="0" t="n">
        <f aca="false">SUMPRODUCT('5N inverse'!$A$24:$Y$24,'5N mesh'!$B$37:$Z$37,$E714:$AC714)+'5N inverse'!$A$24*$C715/Setup!$B$17+INDEX('5N inverse'!$A$24:$Y$24,1,'5N mesh'!$B$7+1)*Setup!$B$22</f>
        <v>0</v>
      </c>
      <c r="AA715" s="0" t="n">
        <f aca="false">SUMPRODUCT('5N inverse'!$A$25:$Y$25,'5N mesh'!$B$37:$Z$37,$E714:$AC714)+'5N inverse'!$A$25*$C715/Setup!$B$17+INDEX('5N inverse'!$A$25:$Y$25,1,'5N mesh'!$B$7+1)*Setup!$B$22</f>
        <v>0</v>
      </c>
      <c r="AB715" s="0" t="n">
        <f aca="false">SUMPRODUCT('5N inverse'!$A$26:$Y$26,'5N mesh'!$B$37:$Z$37,$E714:$AC714)+'5N inverse'!$A$26*$C715/Setup!$B$17+INDEX('5N inverse'!$A$26:$Y$26,1,'5N mesh'!$B$7+1)*Setup!$B$22</f>
        <v>0</v>
      </c>
      <c r="AC715" s="0" t="n">
        <f aca="false">SUMPRODUCT('5N inverse'!$A$27:$Y$27,'5N mesh'!$B$37:$Z$37,$E714:$AC714)+'5N inverse'!$A$27*$C715/Setup!$B$17+INDEX('5N inverse'!$A$27:$Y$27,1,'5N mesh'!$B$7+1)*Setup!$B$22</f>
        <v>0</v>
      </c>
    </row>
    <row r="716" customFormat="false" ht="15" hidden="false" customHeight="false" outlineLevel="0" collapsed="false">
      <c r="A716" s="0" t="n">
        <v>711</v>
      </c>
      <c r="B716" s="0" t="n">
        <f aca="false">A716*Setup!$B$11/3600</f>
        <v>59.25</v>
      </c>
      <c r="C716" s="0" t="n">
        <f aca="false">Setup!$B$7+Setup!$B$8*COS(2*PI()*(B716-Setup!$B$9)/24)</f>
        <v>25.2857578612126</v>
      </c>
      <c r="D716" s="0" t="n">
        <f aca="false">(C716-E716)/Setup!$B$17</f>
        <v>21.6303759569662</v>
      </c>
      <c r="E716" s="0" t="n">
        <f aca="false">SUMPRODUCT('5N inverse'!$A$3:$Y$3,'5N mesh'!$B$37:$Z$37,$E715:$AC715)+'5N inverse'!$A$3*$C716/Setup!$B$17+INDEX('5N inverse'!$A$3:$Y$3,1,'5N mesh'!$B$7+1)*Setup!$B$22</f>
        <v>22.473808986807</v>
      </c>
      <c r="F716" s="0" t="n">
        <f aca="false">SUMPRODUCT('5N inverse'!$A$4:$Y$4,'5N mesh'!$B$37:$Z$37,$E715:$AC715)+'5N inverse'!$A$4*$C716/Setup!$B$17+INDEX('5N inverse'!$A$4:$Y$4,1,'5N mesh'!$B$7+1)*Setup!$B$22</f>
        <v>21.2382431940097</v>
      </c>
      <c r="G716" s="0" t="n">
        <f aca="false">SUMPRODUCT('5N inverse'!$A$5:$Y$5,'5N mesh'!$B$37:$Z$37,$E715:$AC715)+'5N inverse'!$A$5*$C716/Setup!$B$17+INDEX('5N inverse'!$A$5:$Y$5,1,'5N mesh'!$B$7+1)*Setup!$B$22</f>
        <v>18.7671116084149</v>
      </c>
      <c r="H716" s="0" t="n">
        <f aca="false">SUMPRODUCT('5N inverse'!$A$6:$Y$6,'5N mesh'!$B$37:$Z$37,$E715:$AC715)+'5N inverse'!$A$6*$C716/Setup!$B$17+INDEX('5N inverse'!$A$6:$Y$6,1,'5N mesh'!$B$7+1)*Setup!$B$22</f>
        <v>16.2959800228202</v>
      </c>
      <c r="I716" s="0" t="n">
        <f aca="false">SUMPRODUCT('5N inverse'!$A$7:$Y$7,'5N mesh'!$B$37:$Z$37,$E715:$AC715)+'5N inverse'!$A$7*$C716/Setup!$B$17+INDEX('5N inverse'!$A$7:$Y$7,1,'5N mesh'!$B$7+1)*Setup!$B$22</f>
        <v>15.0604142300228</v>
      </c>
      <c r="J716" s="0" t="n">
        <f aca="false">SUMPRODUCT('5N inverse'!$A$8:$Y$8,'5N mesh'!$B$37:$Z$37,$E715:$AC715)+'5N inverse'!$A$8*$C716/Setup!$B$17+INDEX('5N inverse'!$A$8:$Y$8,1,'5N mesh'!$B$7+1)*Setup!$B$22</f>
        <v>0</v>
      </c>
      <c r="K716" s="0" t="n">
        <f aca="false">SUMPRODUCT('5N inverse'!$A$9:$Y$9,'5N mesh'!$B$37:$Z$37,$E715:$AC715)+'5N inverse'!$A$9*$C716/Setup!$B$17+INDEX('5N inverse'!$A$9:$Y$9,1,'5N mesh'!$B$7+1)*Setup!$B$22</f>
        <v>0</v>
      </c>
      <c r="L716" s="0" t="n">
        <f aca="false">SUMPRODUCT('5N inverse'!$A$10:$Y$10,'5N mesh'!$B$37:$Z$37,$E715:$AC715)+'5N inverse'!$A$10*$C716/Setup!$B$17+INDEX('5N inverse'!$A$10:$Y$10,1,'5N mesh'!$B$7+1)*Setup!$B$22</f>
        <v>0</v>
      </c>
      <c r="M716" s="0" t="n">
        <f aca="false">SUMPRODUCT('5N inverse'!$A$11:$Y$11,'5N mesh'!$B$37:$Z$37,$E715:$AC715)+'5N inverse'!$A$11*$C716/Setup!$B$17+INDEX('5N inverse'!$A$11:$Y$11,1,'5N mesh'!$B$7+1)*Setup!$B$22</f>
        <v>0</v>
      </c>
      <c r="N716" s="0" t="n">
        <f aca="false">SUMPRODUCT('5N inverse'!$A$12:$Y$12,'5N mesh'!$B$37:$Z$37,$E715:$AC715)+'5N inverse'!$A$12*$C716/Setup!$B$17+INDEX('5N inverse'!$A$12:$Y$12,1,'5N mesh'!$B$7+1)*Setup!$B$22</f>
        <v>0</v>
      </c>
      <c r="O716" s="0" t="n">
        <f aca="false">SUMPRODUCT('5N inverse'!$A$13:$Y$13,'5N mesh'!$B$37:$Z$37,$E715:$AC715)+'5N inverse'!$A$13*$C716/Setup!$B$17+INDEX('5N inverse'!$A$13:$Y$13,1,'5N mesh'!$B$7+1)*Setup!$B$22</f>
        <v>0</v>
      </c>
      <c r="P716" s="0" t="n">
        <f aca="false">SUMPRODUCT('5N inverse'!$A$14:$Y$14,'5N mesh'!$B$37:$Z$37,$E715:$AC715)+'5N inverse'!$A$14*$C716/Setup!$B$17+INDEX('5N inverse'!$A$14:$Y$14,1,'5N mesh'!$B$7+1)*Setup!$B$22</f>
        <v>0</v>
      </c>
      <c r="Q716" s="0" t="n">
        <f aca="false">SUMPRODUCT('5N inverse'!$A$15:$Y$15,'5N mesh'!$B$37:$Z$37,$E715:$AC715)+'5N inverse'!$A$15*$C716/Setup!$B$17+INDEX('5N inverse'!$A$15:$Y$15,1,'5N mesh'!$B$7+1)*Setup!$B$22</f>
        <v>0</v>
      </c>
      <c r="R716" s="0" t="n">
        <f aca="false">SUMPRODUCT('5N inverse'!$A$16:$Y$16,'5N mesh'!$B$37:$Z$37,$E715:$AC715)+'5N inverse'!$A$16*$C716/Setup!$B$17+INDEX('5N inverse'!$A$16:$Y$16,1,'5N mesh'!$B$7+1)*Setup!$B$22</f>
        <v>0</v>
      </c>
      <c r="S716" s="0" t="n">
        <f aca="false">SUMPRODUCT('5N inverse'!$A$17:$Y$17,'5N mesh'!$B$37:$Z$37,$E715:$AC715)+'5N inverse'!$A$17*$C716/Setup!$B$17+INDEX('5N inverse'!$A$17:$Y$17,1,'5N mesh'!$B$7+1)*Setup!$B$22</f>
        <v>0</v>
      </c>
      <c r="T716" s="0" t="n">
        <f aca="false">SUMPRODUCT('5N inverse'!$A$18:$Y$18,'5N mesh'!$B$37:$Z$37,$E715:$AC715)+'5N inverse'!$A$18*$C716/Setup!$B$17+INDEX('5N inverse'!$A$18:$Y$18,1,'5N mesh'!$B$7+1)*Setup!$B$22</f>
        <v>0</v>
      </c>
      <c r="U716" s="0" t="n">
        <f aca="false">SUMPRODUCT('5N inverse'!$A$19:$Y$19,'5N mesh'!$B$37:$Z$37,$E715:$AC715)+'5N inverse'!$A$19*$C716/Setup!$B$17+INDEX('5N inverse'!$A$19:$Y$19,1,'5N mesh'!$B$7+1)*Setup!$B$22</f>
        <v>0</v>
      </c>
      <c r="V716" s="0" t="n">
        <f aca="false">SUMPRODUCT('5N inverse'!$A$20:$Y$20,'5N mesh'!$B$37:$Z$37,$E715:$AC715)+'5N inverse'!$A$20*$C716/Setup!$B$17+INDEX('5N inverse'!$A$20:$Y$20,1,'5N mesh'!$B$7+1)*Setup!$B$22</f>
        <v>0</v>
      </c>
      <c r="W716" s="0" t="n">
        <f aca="false">SUMPRODUCT('5N inverse'!$A$21:$Y$21,'5N mesh'!$B$37:$Z$37,$E715:$AC715)+'5N inverse'!$A$21*$C716/Setup!$B$17+INDEX('5N inverse'!$A$21:$Y$21,1,'5N mesh'!$B$7+1)*Setup!$B$22</f>
        <v>0</v>
      </c>
      <c r="X716" s="0" t="n">
        <f aca="false">SUMPRODUCT('5N inverse'!$A$22:$Y$22,'5N mesh'!$B$37:$Z$37,$E715:$AC715)+'5N inverse'!$A$22*$C716/Setup!$B$17+INDEX('5N inverse'!$A$22:$Y$22,1,'5N mesh'!$B$7+1)*Setup!$B$22</f>
        <v>0</v>
      </c>
      <c r="Y716" s="0" t="n">
        <f aca="false">SUMPRODUCT('5N inverse'!$A$23:$Y$23,'5N mesh'!$B$37:$Z$37,$E715:$AC715)+'5N inverse'!$A$23*$C716/Setup!$B$17+INDEX('5N inverse'!$A$23:$Y$23,1,'5N mesh'!$B$7+1)*Setup!$B$22</f>
        <v>0</v>
      </c>
      <c r="Z716" s="0" t="n">
        <f aca="false">SUMPRODUCT('5N inverse'!$A$24:$Y$24,'5N mesh'!$B$37:$Z$37,$E715:$AC715)+'5N inverse'!$A$24*$C716/Setup!$B$17+INDEX('5N inverse'!$A$24:$Y$24,1,'5N mesh'!$B$7+1)*Setup!$B$22</f>
        <v>0</v>
      </c>
      <c r="AA716" s="0" t="n">
        <f aca="false">SUMPRODUCT('5N inverse'!$A$25:$Y$25,'5N mesh'!$B$37:$Z$37,$E715:$AC715)+'5N inverse'!$A$25*$C716/Setup!$B$17+INDEX('5N inverse'!$A$25:$Y$25,1,'5N mesh'!$B$7+1)*Setup!$B$22</f>
        <v>0</v>
      </c>
      <c r="AB716" s="0" t="n">
        <f aca="false">SUMPRODUCT('5N inverse'!$A$26:$Y$26,'5N mesh'!$B$37:$Z$37,$E715:$AC715)+'5N inverse'!$A$26*$C716/Setup!$B$17+INDEX('5N inverse'!$A$26:$Y$26,1,'5N mesh'!$B$7+1)*Setup!$B$22</f>
        <v>0</v>
      </c>
      <c r="AC716" s="0" t="n">
        <f aca="false">SUMPRODUCT('5N inverse'!$A$27:$Y$27,'5N mesh'!$B$37:$Z$37,$E715:$AC715)+'5N inverse'!$A$27*$C716/Setup!$B$17+INDEX('5N inverse'!$A$27:$Y$27,1,'5N mesh'!$B$7+1)*Setup!$B$22</f>
        <v>0</v>
      </c>
    </row>
    <row r="717" customFormat="false" ht="15" hidden="false" customHeight="false" outlineLevel="0" collapsed="false">
      <c r="A717" s="0" t="n">
        <v>712</v>
      </c>
      <c r="B717" s="0" t="n">
        <f aca="false">A717*Setup!$B$11/3600</f>
        <v>59.3333333333333</v>
      </c>
      <c r="C717" s="0" t="n">
        <f aca="false">Setup!$B$7+Setup!$B$8*COS(2*PI()*(B717-Setup!$B$9)/24)</f>
        <v>25.3680805733027</v>
      </c>
      <c r="D717" s="0" t="n">
        <f aca="false">(C717-E717)/Setup!$B$17</f>
        <v>21.9962240338736</v>
      </c>
      <c r="E717" s="0" t="n">
        <f aca="false">SUMPRODUCT('5N inverse'!$A$3:$Y$3,'5N mesh'!$B$37:$Z$37,$E716:$AC716)+'5N inverse'!$A$3*$C717/Setup!$B$17+INDEX('5N inverse'!$A$3:$Y$3,1,'5N mesh'!$B$7+1)*Setup!$B$22</f>
        <v>22.5085714488991</v>
      </c>
      <c r="F717" s="0" t="n">
        <f aca="false">SUMPRODUCT('5N inverse'!$A$4:$Y$4,'5N mesh'!$B$37:$Z$37,$E716:$AC716)+'5N inverse'!$A$4*$C717/Setup!$B$17+INDEX('5N inverse'!$A$4:$Y$4,1,'5N mesh'!$B$7+1)*Setup!$B$22</f>
        <v>21.2672352864113</v>
      </c>
      <c r="G717" s="0" t="n">
        <f aca="false">SUMPRODUCT('5N inverse'!$A$5:$Y$5,'5N mesh'!$B$37:$Z$37,$E716:$AC716)+'5N inverse'!$A$5*$C717/Setup!$B$17+INDEX('5N inverse'!$A$5:$Y$5,1,'5N mesh'!$B$7+1)*Setup!$B$22</f>
        <v>18.7845629614357</v>
      </c>
      <c r="H717" s="0" t="n">
        <f aca="false">SUMPRODUCT('5N inverse'!$A$6:$Y$6,'5N mesh'!$B$37:$Z$37,$E716:$AC716)+'5N inverse'!$A$6*$C717/Setup!$B$17+INDEX('5N inverse'!$A$6:$Y$6,1,'5N mesh'!$B$7+1)*Setup!$B$22</f>
        <v>16.3018906364601</v>
      </c>
      <c r="I717" s="0" t="n">
        <f aca="false">SUMPRODUCT('5N inverse'!$A$7:$Y$7,'5N mesh'!$B$37:$Z$37,$E716:$AC716)+'5N inverse'!$A$7*$C717/Setup!$B$17+INDEX('5N inverse'!$A$7:$Y$7,1,'5N mesh'!$B$7+1)*Setup!$B$22</f>
        <v>15.0605544739722</v>
      </c>
      <c r="J717" s="0" t="n">
        <f aca="false">SUMPRODUCT('5N inverse'!$A$8:$Y$8,'5N mesh'!$B$37:$Z$37,$E716:$AC716)+'5N inverse'!$A$8*$C717/Setup!$B$17+INDEX('5N inverse'!$A$8:$Y$8,1,'5N mesh'!$B$7+1)*Setup!$B$22</f>
        <v>0</v>
      </c>
      <c r="K717" s="0" t="n">
        <f aca="false">SUMPRODUCT('5N inverse'!$A$9:$Y$9,'5N mesh'!$B$37:$Z$37,$E716:$AC716)+'5N inverse'!$A$9*$C717/Setup!$B$17+INDEX('5N inverse'!$A$9:$Y$9,1,'5N mesh'!$B$7+1)*Setup!$B$22</f>
        <v>0</v>
      </c>
      <c r="L717" s="0" t="n">
        <f aca="false">SUMPRODUCT('5N inverse'!$A$10:$Y$10,'5N mesh'!$B$37:$Z$37,$E716:$AC716)+'5N inverse'!$A$10*$C717/Setup!$B$17+INDEX('5N inverse'!$A$10:$Y$10,1,'5N mesh'!$B$7+1)*Setup!$B$22</f>
        <v>0</v>
      </c>
      <c r="M717" s="0" t="n">
        <f aca="false">SUMPRODUCT('5N inverse'!$A$11:$Y$11,'5N mesh'!$B$37:$Z$37,$E716:$AC716)+'5N inverse'!$A$11*$C717/Setup!$B$17+INDEX('5N inverse'!$A$11:$Y$11,1,'5N mesh'!$B$7+1)*Setup!$B$22</f>
        <v>0</v>
      </c>
      <c r="N717" s="0" t="n">
        <f aca="false">SUMPRODUCT('5N inverse'!$A$12:$Y$12,'5N mesh'!$B$37:$Z$37,$E716:$AC716)+'5N inverse'!$A$12*$C717/Setup!$B$17+INDEX('5N inverse'!$A$12:$Y$12,1,'5N mesh'!$B$7+1)*Setup!$B$22</f>
        <v>0</v>
      </c>
      <c r="O717" s="0" t="n">
        <f aca="false">SUMPRODUCT('5N inverse'!$A$13:$Y$13,'5N mesh'!$B$37:$Z$37,$E716:$AC716)+'5N inverse'!$A$13*$C717/Setup!$B$17+INDEX('5N inverse'!$A$13:$Y$13,1,'5N mesh'!$B$7+1)*Setup!$B$22</f>
        <v>0</v>
      </c>
      <c r="P717" s="0" t="n">
        <f aca="false">SUMPRODUCT('5N inverse'!$A$14:$Y$14,'5N mesh'!$B$37:$Z$37,$E716:$AC716)+'5N inverse'!$A$14*$C717/Setup!$B$17+INDEX('5N inverse'!$A$14:$Y$14,1,'5N mesh'!$B$7+1)*Setup!$B$22</f>
        <v>0</v>
      </c>
      <c r="Q717" s="0" t="n">
        <f aca="false">SUMPRODUCT('5N inverse'!$A$15:$Y$15,'5N mesh'!$B$37:$Z$37,$E716:$AC716)+'5N inverse'!$A$15*$C717/Setup!$B$17+INDEX('5N inverse'!$A$15:$Y$15,1,'5N mesh'!$B$7+1)*Setup!$B$22</f>
        <v>0</v>
      </c>
      <c r="R717" s="0" t="n">
        <f aca="false">SUMPRODUCT('5N inverse'!$A$16:$Y$16,'5N mesh'!$B$37:$Z$37,$E716:$AC716)+'5N inverse'!$A$16*$C717/Setup!$B$17+INDEX('5N inverse'!$A$16:$Y$16,1,'5N mesh'!$B$7+1)*Setup!$B$22</f>
        <v>0</v>
      </c>
      <c r="S717" s="0" t="n">
        <f aca="false">SUMPRODUCT('5N inverse'!$A$17:$Y$17,'5N mesh'!$B$37:$Z$37,$E716:$AC716)+'5N inverse'!$A$17*$C717/Setup!$B$17+INDEX('5N inverse'!$A$17:$Y$17,1,'5N mesh'!$B$7+1)*Setup!$B$22</f>
        <v>0</v>
      </c>
      <c r="T717" s="0" t="n">
        <f aca="false">SUMPRODUCT('5N inverse'!$A$18:$Y$18,'5N mesh'!$B$37:$Z$37,$E716:$AC716)+'5N inverse'!$A$18*$C717/Setup!$B$17+INDEX('5N inverse'!$A$18:$Y$18,1,'5N mesh'!$B$7+1)*Setup!$B$22</f>
        <v>0</v>
      </c>
      <c r="U717" s="0" t="n">
        <f aca="false">SUMPRODUCT('5N inverse'!$A$19:$Y$19,'5N mesh'!$B$37:$Z$37,$E716:$AC716)+'5N inverse'!$A$19*$C717/Setup!$B$17+INDEX('5N inverse'!$A$19:$Y$19,1,'5N mesh'!$B$7+1)*Setup!$B$22</f>
        <v>0</v>
      </c>
      <c r="V717" s="0" t="n">
        <f aca="false">SUMPRODUCT('5N inverse'!$A$20:$Y$20,'5N mesh'!$B$37:$Z$37,$E716:$AC716)+'5N inverse'!$A$20*$C717/Setup!$B$17+INDEX('5N inverse'!$A$20:$Y$20,1,'5N mesh'!$B$7+1)*Setup!$B$22</f>
        <v>0</v>
      </c>
      <c r="W717" s="0" t="n">
        <f aca="false">SUMPRODUCT('5N inverse'!$A$21:$Y$21,'5N mesh'!$B$37:$Z$37,$E716:$AC716)+'5N inverse'!$A$21*$C717/Setup!$B$17+INDEX('5N inverse'!$A$21:$Y$21,1,'5N mesh'!$B$7+1)*Setup!$B$22</f>
        <v>0</v>
      </c>
      <c r="X717" s="0" t="n">
        <f aca="false">SUMPRODUCT('5N inverse'!$A$22:$Y$22,'5N mesh'!$B$37:$Z$37,$E716:$AC716)+'5N inverse'!$A$22*$C717/Setup!$B$17+INDEX('5N inverse'!$A$22:$Y$22,1,'5N mesh'!$B$7+1)*Setup!$B$22</f>
        <v>0</v>
      </c>
      <c r="Y717" s="0" t="n">
        <f aca="false">SUMPRODUCT('5N inverse'!$A$23:$Y$23,'5N mesh'!$B$37:$Z$37,$E716:$AC716)+'5N inverse'!$A$23*$C717/Setup!$B$17+INDEX('5N inverse'!$A$23:$Y$23,1,'5N mesh'!$B$7+1)*Setup!$B$22</f>
        <v>0</v>
      </c>
      <c r="Z717" s="0" t="n">
        <f aca="false">SUMPRODUCT('5N inverse'!$A$24:$Y$24,'5N mesh'!$B$37:$Z$37,$E716:$AC716)+'5N inverse'!$A$24*$C717/Setup!$B$17+INDEX('5N inverse'!$A$24:$Y$24,1,'5N mesh'!$B$7+1)*Setup!$B$22</f>
        <v>0</v>
      </c>
      <c r="AA717" s="0" t="n">
        <f aca="false">SUMPRODUCT('5N inverse'!$A$25:$Y$25,'5N mesh'!$B$37:$Z$37,$E716:$AC716)+'5N inverse'!$A$25*$C717/Setup!$B$17+INDEX('5N inverse'!$A$25:$Y$25,1,'5N mesh'!$B$7+1)*Setup!$B$22</f>
        <v>0</v>
      </c>
      <c r="AB717" s="0" t="n">
        <f aca="false">SUMPRODUCT('5N inverse'!$A$26:$Y$26,'5N mesh'!$B$37:$Z$37,$E716:$AC716)+'5N inverse'!$A$26*$C717/Setup!$B$17+INDEX('5N inverse'!$A$26:$Y$26,1,'5N mesh'!$B$7+1)*Setup!$B$22</f>
        <v>0</v>
      </c>
      <c r="AC717" s="0" t="n">
        <f aca="false">SUMPRODUCT('5N inverse'!$A$27:$Y$27,'5N mesh'!$B$37:$Z$37,$E716:$AC716)+'5N inverse'!$A$27*$C717/Setup!$B$17+INDEX('5N inverse'!$A$27:$Y$27,1,'5N mesh'!$B$7+1)*Setup!$B$22</f>
        <v>0</v>
      </c>
    </row>
    <row r="718" customFormat="false" ht="15" hidden="false" customHeight="false" outlineLevel="0" collapsed="false">
      <c r="A718" s="0" t="n">
        <v>713</v>
      </c>
      <c r="B718" s="0" t="n">
        <f aca="false">A718*Setup!$B$11/3600</f>
        <v>59.4166666666667</v>
      </c>
      <c r="C718" s="0" t="n">
        <f aca="false">Setup!$B$7+Setup!$B$8*COS(2*PI()*(B718-Setup!$B$9)/24)</f>
        <v>25.4497521531348</v>
      </c>
      <c r="D718" s="0" t="n">
        <f aca="false">(C718-E718)/Setup!$B$17</f>
        <v>22.3524923529387</v>
      </c>
      <c r="E718" s="0" t="n">
        <f aca="false">SUMPRODUCT('5N inverse'!$A$3:$Y$3,'5N mesh'!$B$37:$Z$37,$E717:$AC717)+'5N inverse'!$A$3*$C718/Setup!$B$17+INDEX('5N inverse'!$A$3:$Y$3,1,'5N mesh'!$B$7+1)*Setup!$B$22</f>
        <v>22.5439281472528</v>
      </c>
      <c r="F718" s="0" t="n">
        <f aca="false">SUMPRODUCT('5N inverse'!$A$4:$Y$4,'5N mesh'!$B$37:$Z$37,$E717:$AC717)+'5N inverse'!$A$4*$C718/Setup!$B$17+INDEX('5N inverse'!$A$4:$Y$4,1,'5N mesh'!$B$7+1)*Setup!$B$22</f>
        <v>21.2967236760973</v>
      </c>
      <c r="G718" s="0" t="n">
        <f aca="false">SUMPRODUCT('5N inverse'!$A$5:$Y$5,'5N mesh'!$B$37:$Z$37,$E717:$AC717)+'5N inverse'!$A$5*$C718/Setup!$B$17+INDEX('5N inverse'!$A$5:$Y$5,1,'5N mesh'!$B$7+1)*Setup!$B$22</f>
        <v>18.8023147337862</v>
      </c>
      <c r="H718" s="0" t="n">
        <f aca="false">SUMPRODUCT('5N inverse'!$A$6:$Y$6,'5N mesh'!$B$37:$Z$37,$E717:$AC717)+'5N inverse'!$A$6*$C718/Setup!$B$17+INDEX('5N inverse'!$A$6:$Y$6,1,'5N mesh'!$B$7+1)*Setup!$B$22</f>
        <v>16.3079057914752</v>
      </c>
      <c r="I718" s="0" t="n">
        <f aca="false">SUMPRODUCT('5N inverse'!$A$7:$Y$7,'5N mesh'!$B$37:$Z$37,$E717:$AC717)+'5N inverse'!$A$7*$C718/Setup!$B$17+INDEX('5N inverse'!$A$7:$Y$7,1,'5N mesh'!$B$7+1)*Setup!$B$22</f>
        <v>15.0607013203196</v>
      </c>
      <c r="J718" s="0" t="n">
        <f aca="false">SUMPRODUCT('5N inverse'!$A$8:$Y$8,'5N mesh'!$B$37:$Z$37,$E717:$AC717)+'5N inverse'!$A$8*$C718/Setup!$B$17+INDEX('5N inverse'!$A$8:$Y$8,1,'5N mesh'!$B$7+1)*Setup!$B$22</f>
        <v>0</v>
      </c>
      <c r="K718" s="0" t="n">
        <f aca="false">SUMPRODUCT('5N inverse'!$A$9:$Y$9,'5N mesh'!$B$37:$Z$37,$E717:$AC717)+'5N inverse'!$A$9*$C718/Setup!$B$17+INDEX('5N inverse'!$A$9:$Y$9,1,'5N mesh'!$B$7+1)*Setup!$B$22</f>
        <v>0</v>
      </c>
      <c r="L718" s="0" t="n">
        <f aca="false">SUMPRODUCT('5N inverse'!$A$10:$Y$10,'5N mesh'!$B$37:$Z$37,$E717:$AC717)+'5N inverse'!$A$10*$C718/Setup!$B$17+INDEX('5N inverse'!$A$10:$Y$10,1,'5N mesh'!$B$7+1)*Setup!$B$22</f>
        <v>0</v>
      </c>
      <c r="M718" s="0" t="n">
        <f aca="false">SUMPRODUCT('5N inverse'!$A$11:$Y$11,'5N mesh'!$B$37:$Z$37,$E717:$AC717)+'5N inverse'!$A$11*$C718/Setup!$B$17+INDEX('5N inverse'!$A$11:$Y$11,1,'5N mesh'!$B$7+1)*Setup!$B$22</f>
        <v>0</v>
      </c>
      <c r="N718" s="0" t="n">
        <f aca="false">SUMPRODUCT('5N inverse'!$A$12:$Y$12,'5N mesh'!$B$37:$Z$37,$E717:$AC717)+'5N inverse'!$A$12*$C718/Setup!$B$17+INDEX('5N inverse'!$A$12:$Y$12,1,'5N mesh'!$B$7+1)*Setup!$B$22</f>
        <v>0</v>
      </c>
      <c r="O718" s="0" t="n">
        <f aca="false">SUMPRODUCT('5N inverse'!$A$13:$Y$13,'5N mesh'!$B$37:$Z$37,$E717:$AC717)+'5N inverse'!$A$13*$C718/Setup!$B$17+INDEX('5N inverse'!$A$13:$Y$13,1,'5N mesh'!$B$7+1)*Setup!$B$22</f>
        <v>0</v>
      </c>
      <c r="P718" s="0" t="n">
        <f aca="false">SUMPRODUCT('5N inverse'!$A$14:$Y$14,'5N mesh'!$B$37:$Z$37,$E717:$AC717)+'5N inverse'!$A$14*$C718/Setup!$B$17+INDEX('5N inverse'!$A$14:$Y$14,1,'5N mesh'!$B$7+1)*Setup!$B$22</f>
        <v>0</v>
      </c>
      <c r="Q718" s="0" t="n">
        <f aca="false">SUMPRODUCT('5N inverse'!$A$15:$Y$15,'5N mesh'!$B$37:$Z$37,$E717:$AC717)+'5N inverse'!$A$15*$C718/Setup!$B$17+INDEX('5N inverse'!$A$15:$Y$15,1,'5N mesh'!$B$7+1)*Setup!$B$22</f>
        <v>0</v>
      </c>
      <c r="R718" s="0" t="n">
        <f aca="false">SUMPRODUCT('5N inverse'!$A$16:$Y$16,'5N mesh'!$B$37:$Z$37,$E717:$AC717)+'5N inverse'!$A$16*$C718/Setup!$B$17+INDEX('5N inverse'!$A$16:$Y$16,1,'5N mesh'!$B$7+1)*Setup!$B$22</f>
        <v>0</v>
      </c>
      <c r="S718" s="0" t="n">
        <f aca="false">SUMPRODUCT('5N inverse'!$A$17:$Y$17,'5N mesh'!$B$37:$Z$37,$E717:$AC717)+'5N inverse'!$A$17*$C718/Setup!$B$17+INDEX('5N inverse'!$A$17:$Y$17,1,'5N mesh'!$B$7+1)*Setup!$B$22</f>
        <v>0</v>
      </c>
      <c r="T718" s="0" t="n">
        <f aca="false">SUMPRODUCT('5N inverse'!$A$18:$Y$18,'5N mesh'!$B$37:$Z$37,$E717:$AC717)+'5N inverse'!$A$18*$C718/Setup!$B$17+INDEX('5N inverse'!$A$18:$Y$18,1,'5N mesh'!$B$7+1)*Setup!$B$22</f>
        <v>0</v>
      </c>
      <c r="U718" s="0" t="n">
        <f aca="false">SUMPRODUCT('5N inverse'!$A$19:$Y$19,'5N mesh'!$B$37:$Z$37,$E717:$AC717)+'5N inverse'!$A$19*$C718/Setup!$B$17+INDEX('5N inverse'!$A$19:$Y$19,1,'5N mesh'!$B$7+1)*Setup!$B$22</f>
        <v>0</v>
      </c>
      <c r="V718" s="0" t="n">
        <f aca="false">SUMPRODUCT('5N inverse'!$A$20:$Y$20,'5N mesh'!$B$37:$Z$37,$E717:$AC717)+'5N inverse'!$A$20*$C718/Setup!$B$17+INDEX('5N inverse'!$A$20:$Y$20,1,'5N mesh'!$B$7+1)*Setup!$B$22</f>
        <v>0</v>
      </c>
      <c r="W718" s="0" t="n">
        <f aca="false">SUMPRODUCT('5N inverse'!$A$21:$Y$21,'5N mesh'!$B$37:$Z$37,$E717:$AC717)+'5N inverse'!$A$21*$C718/Setup!$B$17+INDEX('5N inverse'!$A$21:$Y$21,1,'5N mesh'!$B$7+1)*Setup!$B$22</f>
        <v>0</v>
      </c>
      <c r="X718" s="0" t="n">
        <f aca="false">SUMPRODUCT('5N inverse'!$A$22:$Y$22,'5N mesh'!$B$37:$Z$37,$E717:$AC717)+'5N inverse'!$A$22*$C718/Setup!$B$17+INDEX('5N inverse'!$A$22:$Y$22,1,'5N mesh'!$B$7+1)*Setup!$B$22</f>
        <v>0</v>
      </c>
      <c r="Y718" s="0" t="n">
        <f aca="false">SUMPRODUCT('5N inverse'!$A$23:$Y$23,'5N mesh'!$B$37:$Z$37,$E717:$AC717)+'5N inverse'!$A$23*$C718/Setup!$B$17+INDEX('5N inverse'!$A$23:$Y$23,1,'5N mesh'!$B$7+1)*Setup!$B$22</f>
        <v>0</v>
      </c>
      <c r="Z718" s="0" t="n">
        <f aca="false">SUMPRODUCT('5N inverse'!$A$24:$Y$24,'5N mesh'!$B$37:$Z$37,$E717:$AC717)+'5N inverse'!$A$24*$C718/Setup!$B$17+INDEX('5N inverse'!$A$24:$Y$24,1,'5N mesh'!$B$7+1)*Setup!$B$22</f>
        <v>0</v>
      </c>
      <c r="AA718" s="0" t="n">
        <f aca="false">SUMPRODUCT('5N inverse'!$A$25:$Y$25,'5N mesh'!$B$37:$Z$37,$E717:$AC717)+'5N inverse'!$A$25*$C718/Setup!$B$17+INDEX('5N inverse'!$A$25:$Y$25,1,'5N mesh'!$B$7+1)*Setup!$B$22</f>
        <v>0</v>
      </c>
      <c r="AB718" s="0" t="n">
        <f aca="false">SUMPRODUCT('5N inverse'!$A$26:$Y$26,'5N mesh'!$B$37:$Z$37,$E717:$AC717)+'5N inverse'!$A$26*$C718/Setup!$B$17+INDEX('5N inverse'!$A$26:$Y$26,1,'5N mesh'!$B$7+1)*Setup!$B$22</f>
        <v>0</v>
      </c>
      <c r="AC718" s="0" t="n">
        <f aca="false">SUMPRODUCT('5N inverse'!$A$27:$Y$27,'5N mesh'!$B$37:$Z$37,$E717:$AC717)+'5N inverse'!$A$27*$C718/Setup!$B$17+INDEX('5N inverse'!$A$27:$Y$27,1,'5N mesh'!$B$7+1)*Setup!$B$22</f>
        <v>0</v>
      </c>
    </row>
    <row r="719" customFormat="false" ht="15" hidden="false" customHeight="false" outlineLevel="0" collapsed="false">
      <c r="A719" s="0" t="n">
        <v>714</v>
      </c>
      <c r="B719" s="0" t="n">
        <f aca="false">A719*Setup!$B$11/3600</f>
        <v>59.5</v>
      </c>
      <c r="C719" s="0" t="n">
        <f aca="false">Setup!$B$7+Setup!$B$8*COS(2*PI()*(B719-Setup!$B$9)/24)</f>
        <v>25.5307337294604</v>
      </c>
      <c r="D719" s="0" t="n">
        <f aca="false">(C719-E719)/Setup!$B$17</f>
        <v>22.6990113027574</v>
      </c>
      <c r="E719" s="0" t="n">
        <f aca="false">SUMPRODUCT('5N inverse'!$A$3:$Y$3,'5N mesh'!$B$37:$Z$37,$E718:$AC718)+'5N inverse'!$A$3*$C719/Setup!$B$17+INDEX('5N inverse'!$A$3:$Y$3,1,'5N mesh'!$B$7+1)*Setup!$B$22</f>
        <v>22.5798622601019</v>
      </c>
      <c r="F719" s="0" t="n">
        <f aca="false">SUMPRODUCT('5N inverse'!$A$4:$Y$4,'5N mesh'!$B$37:$Z$37,$E718:$AC718)+'5N inverse'!$A$4*$C719/Setup!$B$17+INDEX('5N inverse'!$A$4:$Y$4,1,'5N mesh'!$B$7+1)*Setup!$B$22</f>
        <v>21.3266943332932</v>
      </c>
      <c r="G719" s="0" t="n">
        <f aca="false">SUMPRODUCT('5N inverse'!$A$5:$Y$5,'5N mesh'!$B$37:$Z$37,$E718:$AC718)+'5N inverse'!$A$5*$C719/Setup!$B$17+INDEX('5N inverse'!$A$5:$Y$5,1,'5N mesh'!$B$7+1)*Setup!$B$22</f>
        <v>18.8203584796758</v>
      </c>
      <c r="H719" s="0" t="n">
        <f aca="false">SUMPRODUCT('5N inverse'!$A$6:$Y$6,'5N mesh'!$B$37:$Z$37,$E718:$AC718)+'5N inverse'!$A$6*$C719/Setup!$B$17+INDEX('5N inverse'!$A$6:$Y$6,1,'5N mesh'!$B$7+1)*Setup!$B$22</f>
        <v>16.3140226260584</v>
      </c>
      <c r="I719" s="0" t="n">
        <f aca="false">SUMPRODUCT('5N inverse'!$A$7:$Y$7,'5N mesh'!$B$37:$Z$37,$E718:$AC718)+'5N inverse'!$A$7*$C719/Setup!$B$17+INDEX('5N inverse'!$A$7:$Y$7,1,'5N mesh'!$B$7+1)*Setup!$B$22</f>
        <v>15.0608546992497</v>
      </c>
      <c r="J719" s="0" t="n">
        <f aca="false">SUMPRODUCT('5N inverse'!$A$8:$Y$8,'5N mesh'!$B$37:$Z$37,$E718:$AC718)+'5N inverse'!$A$8*$C719/Setup!$B$17+INDEX('5N inverse'!$A$8:$Y$8,1,'5N mesh'!$B$7+1)*Setup!$B$22</f>
        <v>0</v>
      </c>
      <c r="K719" s="0" t="n">
        <f aca="false">SUMPRODUCT('5N inverse'!$A$9:$Y$9,'5N mesh'!$B$37:$Z$37,$E718:$AC718)+'5N inverse'!$A$9*$C719/Setup!$B$17+INDEX('5N inverse'!$A$9:$Y$9,1,'5N mesh'!$B$7+1)*Setup!$B$22</f>
        <v>0</v>
      </c>
      <c r="L719" s="0" t="n">
        <f aca="false">SUMPRODUCT('5N inverse'!$A$10:$Y$10,'5N mesh'!$B$37:$Z$37,$E718:$AC718)+'5N inverse'!$A$10*$C719/Setup!$B$17+INDEX('5N inverse'!$A$10:$Y$10,1,'5N mesh'!$B$7+1)*Setup!$B$22</f>
        <v>0</v>
      </c>
      <c r="M719" s="0" t="n">
        <f aca="false">SUMPRODUCT('5N inverse'!$A$11:$Y$11,'5N mesh'!$B$37:$Z$37,$E718:$AC718)+'5N inverse'!$A$11*$C719/Setup!$B$17+INDEX('5N inverse'!$A$11:$Y$11,1,'5N mesh'!$B$7+1)*Setup!$B$22</f>
        <v>0</v>
      </c>
      <c r="N719" s="0" t="n">
        <f aca="false">SUMPRODUCT('5N inverse'!$A$12:$Y$12,'5N mesh'!$B$37:$Z$37,$E718:$AC718)+'5N inverse'!$A$12*$C719/Setup!$B$17+INDEX('5N inverse'!$A$12:$Y$12,1,'5N mesh'!$B$7+1)*Setup!$B$22</f>
        <v>0</v>
      </c>
      <c r="O719" s="0" t="n">
        <f aca="false">SUMPRODUCT('5N inverse'!$A$13:$Y$13,'5N mesh'!$B$37:$Z$37,$E718:$AC718)+'5N inverse'!$A$13*$C719/Setup!$B$17+INDEX('5N inverse'!$A$13:$Y$13,1,'5N mesh'!$B$7+1)*Setup!$B$22</f>
        <v>0</v>
      </c>
      <c r="P719" s="0" t="n">
        <f aca="false">SUMPRODUCT('5N inverse'!$A$14:$Y$14,'5N mesh'!$B$37:$Z$37,$E718:$AC718)+'5N inverse'!$A$14*$C719/Setup!$B$17+INDEX('5N inverse'!$A$14:$Y$14,1,'5N mesh'!$B$7+1)*Setup!$B$22</f>
        <v>0</v>
      </c>
      <c r="Q719" s="0" t="n">
        <f aca="false">SUMPRODUCT('5N inverse'!$A$15:$Y$15,'5N mesh'!$B$37:$Z$37,$E718:$AC718)+'5N inverse'!$A$15*$C719/Setup!$B$17+INDEX('5N inverse'!$A$15:$Y$15,1,'5N mesh'!$B$7+1)*Setup!$B$22</f>
        <v>0</v>
      </c>
      <c r="R719" s="0" t="n">
        <f aca="false">SUMPRODUCT('5N inverse'!$A$16:$Y$16,'5N mesh'!$B$37:$Z$37,$E718:$AC718)+'5N inverse'!$A$16*$C719/Setup!$B$17+INDEX('5N inverse'!$A$16:$Y$16,1,'5N mesh'!$B$7+1)*Setup!$B$22</f>
        <v>0</v>
      </c>
      <c r="S719" s="0" t="n">
        <f aca="false">SUMPRODUCT('5N inverse'!$A$17:$Y$17,'5N mesh'!$B$37:$Z$37,$E718:$AC718)+'5N inverse'!$A$17*$C719/Setup!$B$17+INDEX('5N inverse'!$A$17:$Y$17,1,'5N mesh'!$B$7+1)*Setup!$B$22</f>
        <v>0</v>
      </c>
      <c r="T719" s="0" t="n">
        <f aca="false">SUMPRODUCT('5N inverse'!$A$18:$Y$18,'5N mesh'!$B$37:$Z$37,$E718:$AC718)+'5N inverse'!$A$18*$C719/Setup!$B$17+INDEX('5N inverse'!$A$18:$Y$18,1,'5N mesh'!$B$7+1)*Setup!$B$22</f>
        <v>0</v>
      </c>
      <c r="U719" s="0" t="n">
        <f aca="false">SUMPRODUCT('5N inverse'!$A$19:$Y$19,'5N mesh'!$B$37:$Z$37,$E718:$AC718)+'5N inverse'!$A$19*$C719/Setup!$B$17+INDEX('5N inverse'!$A$19:$Y$19,1,'5N mesh'!$B$7+1)*Setup!$B$22</f>
        <v>0</v>
      </c>
      <c r="V719" s="0" t="n">
        <f aca="false">SUMPRODUCT('5N inverse'!$A$20:$Y$20,'5N mesh'!$B$37:$Z$37,$E718:$AC718)+'5N inverse'!$A$20*$C719/Setup!$B$17+INDEX('5N inverse'!$A$20:$Y$20,1,'5N mesh'!$B$7+1)*Setup!$B$22</f>
        <v>0</v>
      </c>
      <c r="W719" s="0" t="n">
        <f aca="false">SUMPRODUCT('5N inverse'!$A$21:$Y$21,'5N mesh'!$B$37:$Z$37,$E718:$AC718)+'5N inverse'!$A$21*$C719/Setup!$B$17+INDEX('5N inverse'!$A$21:$Y$21,1,'5N mesh'!$B$7+1)*Setup!$B$22</f>
        <v>0</v>
      </c>
      <c r="X719" s="0" t="n">
        <f aca="false">SUMPRODUCT('5N inverse'!$A$22:$Y$22,'5N mesh'!$B$37:$Z$37,$E718:$AC718)+'5N inverse'!$A$22*$C719/Setup!$B$17+INDEX('5N inverse'!$A$22:$Y$22,1,'5N mesh'!$B$7+1)*Setup!$B$22</f>
        <v>0</v>
      </c>
      <c r="Y719" s="0" t="n">
        <f aca="false">SUMPRODUCT('5N inverse'!$A$23:$Y$23,'5N mesh'!$B$37:$Z$37,$E718:$AC718)+'5N inverse'!$A$23*$C719/Setup!$B$17+INDEX('5N inverse'!$A$23:$Y$23,1,'5N mesh'!$B$7+1)*Setup!$B$22</f>
        <v>0</v>
      </c>
      <c r="Z719" s="0" t="n">
        <f aca="false">SUMPRODUCT('5N inverse'!$A$24:$Y$24,'5N mesh'!$B$37:$Z$37,$E718:$AC718)+'5N inverse'!$A$24*$C719/Setup!$B$17+INDEX('5N inverse'!$A$24:$Y$24,1,'5N mesh'!$B$7+1)*Setup!$B$22</f>
        <v>0</v>
      </c>
      <c r="AA719" s="0" t="n">
        <f aca="false">SUMPRODUCT('5N inverse'!$A$25:$Y$25,'5N mesh'!$B$37:$Z$37,$E718:$AC718)+'5N inverse'!$A$25*$C719/Setup!$B$17+INDEX('5N inverse'!$A$25:$Y$25,1,'5N mesh'!$B$7+1)*Setup!$B$22</f>
        <v>0</v>
      </c>
      <c r="AB719" s="0" t="n">
        <f aca="false">SUMPRODUCT('5N inverse'!$A$26:$Y$26,'5N mesh'!$B$37:$Z$37,$E718:$AC718)+'5N inverse'!$A$26*$C719/Setup!$B$17+INDEX('5N inverse'!$A$26:$Y$26,1,'5N mesh'!$B$7+1)*Setup!$B$22</f>
        <v>0</v>
      </c>
      <c r="AC719" s="0" t="n">
        <f aca="false">SUMPRODUCT('5N inverse'!$A$27:$Y$27,'5N mesh'!$B$37:$Z$37,$E718:$AC718)+'5N inverse'!$A$27*$C719/Setup!$B$17+INDEX('5N inverse'!$A$27:$Y$27,1,'5N mesh'!$B$7+1)*Setup!$B$22</f>
        <v>0</v>
      </c>
    </row>
    <row r="720" customFormat="false" ht="15" hidden="false" customHeight="false" outlineLevel="0" collapsed="false">
      <c r="A720" s="0" t="n">
        <v>715</v>
      </c>
      <c r="B720" s="0" t="n">
        <f aca="false">A720*Setup!$B$11/3600</f>
        <v>59.5833333333333</v>
      </c>
      <c r="C720" s="0" t="n">
        <f aca="false">Setup!$B$7+Setup!$B$8*COS(2*PI()*(B720-Setup!$B$9)/24)</f>
        <v>25.6109867594349</v>
      </c>
      <c r="D720" s="0" t="n">
        <f aca="false">(C720-E720)/Setup!$B$17</f>
        <v>23.035615912722</v>
      </c>
      <c r="E720" s="0" t="n">
        <f aca="false">SUMPRODUCT('5N inverse'!$A$3:$Y$3,'5N mesh'!$B$37:$Z$37,$E719:$AC719)+'5N inverse'!$A$3*$C720/Setup!$B$17+INDEX('5N inverse'!$A$3:$Y$3,1,'5N mesh'!$B$7+1)*Setup!$B$22</f>
        <v>22.6163566907811</v>
      </c>
      <c r="F720" s="0" t="n">
        <f aca="false">SUMPRODUCT('5N inverse'!$A$4:$Y$4,'5N mesh'!$B$37:$Z$37,$E719:$AC719)+'5N inverse'!$A$4*$C720/Setup!$B$17+INDEX('5N inverse'!$A$4:$Y$4,1,'5N mesh'!$B$7+1)*Setup!$B$22</f>
        <v>21.3571329986237</v>
      </c>
      <c r="G720" s="0" t="n">
        <f aca="false">SUMPRODUCT('5N inverse'!$A$5:$Y$5,'5N mesh'!$B$37:$Z$37,$E719:$AC719)+'5N inverse'!$A$5*$C720/Setup!$B$17+INDEX('5N inverse'!$A$5:$Y$5,1,'5N mesh'!$B$7+1)*Setup!$B$22</f>
        <v>18.838685614309</v>
      </c>
      <c r="H720" s="0" t="n">
        <f aca="false">SUMPRODUCT('5N inverse'!$A$6:$Y$6,'5N mesh'!$B$37:$Z$37,$E719:$AC719)+'5N inverse'!$A$6*$C720/Setup!$B$17+INDEX('5N inverse'!$A$6:$Y$6,1,'5N mesh'!$B$7+1)*Setup!$B$22</f>
        <v>16.3202382299943</v>
      </c>
      <c r="I720" s="0" t="n">
        <f aca="false">SUMPRODUCT('5N inverse'!$A$7:$Y$7,'5N mesh'!$B$37:$Z$37,$E719:$AC719)+'5N inverse'!$A$7*$C720/Setup!$B$17+INDEX('5N inverse'!$A$7:$Y$7,1,'5N mesh'!$B$7+1)*Setup!$B$22</f>
        <v>15.061014537837</v>
      </c>
      <c r="J720" s="0" t="n">
        <f aca="false">SUMPRODUCT('5N inverse'!$A$8:$Y$8,'5N mesh'!$B$37:$Z$37,$E719:$AC719)+'5N inverse'!$A$8*$C720/Setup!$B$17+INDEX('5N inverse'!$A$8:$Y$8,1,'5N mesh'!$B$7+1)*Setup!$B$22</f>
        <v>0</v>
      </c>
      <c r="K720" s="0" t="n">
        <f aca="false">SUMPRODUCT('5N inverse'!$A$9:$Y$9,'5N mesh'!$B$37:$Z$37,$E719:$AC719)+'5N inverse'!$A$9*$C720/Setup!$B$17+INDEX('5N inverse'!$A$9:$Y$9,1,'5N mesh'!$B$7+1)*Setup!$B$22</f>
        <v>0</v>
      </c>
      <c r="L720" s="0" t="n">
        <f aca="false">SUMPRODUCT('5N inverse'!$A$10:$Y$10,'5N mesh'!$B$37:$Z$37,$E719:$AC719)+'5N inverse'!$A$10*$C720/Setup!$B$17+INDEX('5N inverse'!$A$10:$Y$10,1,'5N mesh'!$B$7+1)*Setup!$B$22</f>
        <v>0</v>
      </c>
      <c r="M720" s="0" t="n">
        <f aca="false">SUMPRODUCT('5N inverse'!$A$11:$Y$11,'5N mesh'!$B$37:$Z$37,$E719:$AC719)+'5N inverse'!$A$11*$C720/Setup!$B$17+INDEX('5N inverse'!$A$11:$Y$11,1,'5N mesh'!$B$7+1)*Setup!$B$22</f>
        <v>0</v>
      </c>
      <c r="N720" s="0" t="n">
        <f aca="false">SUMPRODUCT('5N inverse'!$A$12:$Y$12,'5N mesh'!$B$37:$Z$37,$E719:$AC719)+'5N inverse'!$A$12*$C720/Setup!$B$17+INDEX('5N inverse'!$A$12:$Y$12,1,'5N mesh'!$B$7+1)*Setup!$B$22</f>
        <v>0</v>
      </c>
      <c r="O720" s="0" t="n">
        <f aca="false">SUMPRODUCT('5N inverse'!$A$13:$Y$13,'5N mesh'!$B$37:$Z$37,$E719:$AC719)+'5N inverse'!$A$13*$C720/Setup!$B$17+INDEX('5N inverse'!$A$13:$Y$13,1,'5N mesh'!$B$7+1)*Setup!$B$22</f>
        <v>0</v>
      </c>
      <c r="P720" s="0" t="n">
        <f aca="false">SUMPRODUCT('5N inverse'!$A$14:$Y$14,'5N mesh'!$B$37:$Z$37,$E719:$AC719)+'5N inverse'!$A$14*$C720/Setup!$B$17+INDEX('5N inverse'!$A$14:$Y$14,1,'5N mesh'!$B$7+1)*Setup!$B$22</f>
        <v>0</v>
      </c>
      <c r="Q720" s="0" t="n">
        <f aca="false">SUMPRODUCT('5N inverse'!$A$15:$Y$15,'5N mesh'!$B$37:$Z$37,$E719:$AC719)+'5N inverse'!$A$15*$C720/Setup!$B$17+INDEX('5N inverse'!$A$15:$Y$15,1,'5N mesh'!$B$7+1)*Setup!$B$22</f>
        <v>0</v>
      </c>
      <c r="R720" s="0" t="n">
        <f aca="false">SUMPRODUCT('5N inverse'!$A$16:$Y$16,'5N mesh'!$B$37:$Z$37,$E719:$AC719)+'5N inverse'!$A$16*$C720/Setup!$B$17+INDEX('5N inverse'!$A$16:$Y$16,1,'5N mesh'!$B$7+1)*Setup!$B$22</f>
        <v>0</v>
      </c>
      <c r="S720" s="0" t="n">
        <f aca="false">SUMPRODUCT('5N inverse'!$A$17:$Y$17,'5N mesh'!$B$37:$Z$37,$E719:$AC719)+'5N inverse'!$A$17*$C720/Setup!$B$17+INDEX('5N inverse'!$A$17:$Y$17,1,'5N mesh'!$B$7+1)*Setup!$B$22</f>
        <v>0</v>
      </c>
      <c r="T720" s="0" t="n">
        <f aca="false">SUMPRODUCT('5N inverse'!$A$18:$Y$18,'5N mesh'!$B$37:$Z$37,$E719:$AC719)+'5N inverse'!$A$18*$C720/Setup!$B$17+INDEX('5N inverse'!$A$18:$Y$18,1,'5N mesh'!$B$7+1)*Setup!$B$22</f>
        <v>0</v>
      </c>
      <c r="U720" s="0" t="n">
        <f aca="false">SUMPRODUCT('5N inverse'!$A$19:$Y$19,'5N mesh'!$B$37:$Z$37,$E719:$AC719)+'5N inverse'!$A$19*$C720/Setup!$B$17+INDEX('5N inverse'!$A$19:$Y$19,1,'5N mesh'!$B$7+1)*Setup!$B$22</f>
        <v>0</v>
      </c>
      <c r="V720" s="0" t="n">
        <f aca="false">SUMPRODUCT('5N inverse'!$A$20:$Y$20,'5N mesh'!$B$37:$Z$37,$E719:$AC719)+'5N inverse'!$A$20*$C720/Setup!$B$17+INDEX('5N inverse'!$A$20:$Y$20,1,'5N mesh'!$B$7+1)*Setup!$B$22</f>
        <v>0</v>
      </c>
      <c r="W720" s="0" t="n">
        <f aca="false">SUMPRODUCT('5N inverse'!$A$21:$Y$21,'5N mesh'!$B$37:$Z$37,$E719:$AC719)+'5N inverse'!$A$21*$C720/Setup!$B$17+INDEX('5N inverse'!$A$21:$Y$21,1,'5N mesh'!$B$7+1)*Setup!$B$22</f>
        <v>0</v>
      </c>
      <c r="X720" s="0" t="n">
        <f aca="false">SUMPRODUCT('5N inverse'!$A$22:$Y$22,'5N mesh'!$B$37:$Z$37,$E719:$AC719)+'5N inverse'!$A$22*$C720/Setup!$B$17+INDEX('5N inverse'!$A$22:$Y$22,1,'5N mesh'!$B$7+1)*Setup!$B$22</f>
        <v>0</v>
      </c>
      <c r="Y720" s="0" t="n">
        <f aca="false">SUMPRODUCT('5N inverse'!$A$23:$Y$23,'5N mesh'!$B$37:$Z$37,$E719:$AC719)+'5N inverse'!$A$23*$C720/Setup!$B$17+INDEX('5N inverse'!$A$23:$Y$23,1,'5N mesh'!$B$7+1)*Setup!$B$22</f>
        <v>0</v>
      </c>
      <c r="Z720" s="0" t="n">
        <f aca="false">SUMPRODUCT('5N inverse'!$A$24:$Y$24,'5N mesh'!$B$37:$Z$37,$E719:$AC719)+'5N inverse'!$A$24*$C720/Setup!$B$17+INDEX('5N inverse'!$A$24:$Y$24,1,'5N mesh'!$B$7+1)*Setup!$B$22</f>
        <v>0</v>
      </c>
      <c r="AA720" s="0" t="n">
        <f aca="false">SUMPRODUCT('5N inverse'!$A$25:$Y$25,'5N mesh'!$B$37:$Z$37,$E719:$AC719)+'5N inverse'!$A$25*$C720/Setup!$B$17+INDEX('5N inverse'!$A$25:$Y$25,1,'5N mesh'!$B$7+1)*Setup!$B$22</f>
        <v>0</v>
      </c>
      <c r="AB720" s="0" t="n">
        <f aca="false">SUMPRODUCT('5N inverse'!$A$26:$Y$26,'5N mesh'!$B$37:$Z$37,$E719:$AC719)+'5N inverse'!$A$26*$C720/Setup!$B$17+INDEX('5N inverse'!$A$26:$Y$26,1,'5N mesh'!$B$7+1)*Setup!$B$22</f>
        <v>0</v>
      </c>
      <c r="AC720" s="0" t="n">
        <f aca="false">SUMPRODUCT('5N inverse'!$A$27:$Y$27,'5N mesh'!$B$37:$Z$37,$E719:$AC719)+'5N inverse'!$A$27*$C720/Setup!$B$17+INDEX('5N inverse'!$A$27:$Y$27,1,'5N mesh'!$B$7+1)*Setup!$B$22</f>
        <v>0</v>
      </c>
    </row>
    <row r="721" customFormat="false" ht="15" hidden="false" customHeight="false" outlineLevel="0" collapsed="false">
      <c r="A721" s="0" t="n">
        <v>716</v>
      </c>
      <c r="B721" s="0" t="n">
        <f aca="false">A721*Setup!$B$11/3600</f>
        <v>59.6666666666667</v>
      </c>
      <c r="C721" s="0" t="n">
        <f aca="false">Setup!$B$7+Setup!$B$8*COS(2*PI()*(B721-Setup!$B$9)/24)</f>
        <v>25.6904730469628</v>
      </c>
      <c r="D721" s="0" t="n">
        <f aca="false">(C721-E721)/Setup!$B$17</f>
        <v>23.362145931529</v>
      </c>
      <c r="E721" s="0" t="n">
        <f aca="false">SUMPRODUCT('5N inverse'!$A$3:$Y$3,'5N mesh'!$B$37:$Z$37,$E720:$AC720)+'5N inverse'!$A$3*$C721/Setup!$B$17+INDEX('5N inverse'!$A$3:$Y$3,1,'5N mesh'!$B$7+1)*Setup!$B$22</f>
        <v>22.653394075864</v>
      </c>
      <c r="F721" s="0" t="n">
        <f aca="false">SUMPRODUCT('5N inverse'!$A$4:$Y$4,'5N mesh'!$B$37:$Z$37,$E720:$AC720)+'5N inverse'!$A$4*$C721/Setup!$B$17+INDEX('5N inverse'!$A$4:$Y$4,1,'5N mesh'!$B$7+1)*Setup!$B$22</f>
        <v>21.3880251899001</v>
      </c>
      <c r="G721" s="0" t="n">
        <f aca="false">SUMPRODUCT('5N inverse'!$A$5:$Y$5,'5N mesh'!$B$37:$Z$37,$E720:$AC720)+'5N inverse'!$A$5*$C721/Setup!$B$17+INDEX('5N inverse'!$A$5:$Y$5,1,'5N mesh'!$B$7+1)*Setup!$B$22</f>
        <v>18.8572874179723</v>
      </c>
      <c r="H721" s="0" t="n">
        <f aca="false">SUMPRODUCT('5N inverse'!$A$6:$Y$6,'5N mesh'!$B$37:$Z$37,$E720:$AC720)+'5N inverse'!$A$6*$C721/Setup!$B$17+INDEX('5N inverse'!$A$6:$Y$6,1,'5N mesh'!$B$7+1)*Setup!$B$22</f>
        <v>16.3265496460445</v>
      </c>
      <c r="I721" s="0" t="n">
        <f aca="false">SUMPRODUCT('5N inverse'!$A$7:$Y$7,'5N mesh'!$B$37:$Z$37,$E720:$AC720)+'5N inverse'!$A$7*$C721/Setup!$B$17+INDEX('5N inverse'!$A$7:$Y$7,1,'5N mesh'!$B$7+1)*Setup!$B$22</f>
        <v>15.0611807600806</v>
      </c>
      <c r="J721" s="0" t="n">
        <f aca="false">SUMPRODUCT('5N inverse'!$A$8:$Y$8,'5N mesh'!$B$37:$Z$37,$E720:$AC720)+'5N inverse'!$A$8*$C721/Setup!$B$17+INDEX('5N inverse'!$A$8:$Y$8,1,'5N mesh'!$B$7+1)*Setup!$B$22</f>
        <v>0</v>
      </c>
      <c r="K721" s="0" t="n">
        <f aca="false">SUMPRODUCT('5N inverse'!$A$9:$Y$9,'5N mesh'!$B$37:$Z$37,$E720:$AC720)+'5N inverse'!$A$9*$C721/Setup!$B$17+INDEX('5N inverse'!$A$9:$Y$9,1,'5N mesh'!$B$7+1)*Setup!$B$22</f>
        <v>0</v>
      </c>
      <c r="L721" s="0" t="n">
        <f aca="false">SUMPRODUCT('5N inverse'!$A$10:$Y$10,'5N mesh'!$B$37:$Z$37,$E720:$AC720)+'5N inverse'!$A$10*$C721/Setup!$B$17+INDEX('5N inverse'!$A$10:$Y$10,1,'5N mesh'!$B$7+1)*Setup!$B$22</f>
        <v>0</v>
      </c>
      <c r="M721" s="0" t="n">
        <f aca="false">SUMPRODUCT('5N inverse'!$A$11:$Y$11,'5N mesh'!$B$37:$Z$37,$E720:$AC720)+'5N inverse'!$A$11*$C721/Setup!$B$17+INDEX('5N inverse'!$A$11:$Y$11,1,'5N mesh'!$B$7+1)*Setup!$B$22</f>
        <v>0</v>
      </c>
      <c r="N721" s="0" t="n">
        <f aca="false">SUMPRODUCT('5N inverse'!$A$12:$Y$12,'5N mesh'!$B$37:$Z$37,$E720:$AC720)+'5N inverse'!$A$12*$C721/Setup!$B$17+INDEX('5N inverse'!$A$12:$Y$12,1,'5N mesh'!$B$7+1)*Setup!$B$22</f>
        <v>0</v>
      </c>
      <c r="O721" s="0" t="n">
        <f aca="false">SUMPRODUCT('5N inverse'!$A$13:$Y$13,'5N mesh'!$B$37:$Z$37,$E720:$AC720)+'5N inverse'!$A$13*$C721/Setup!$B$17+INDEX('5N inverse'!$A$13:$Y$13,1,'5N mesh'!$B$7+1)*Setup!$B$22</f>
        <v>0</v>
      </c>
      <c r="P721" s="0" t="n">
        <f aca="false">SUMPRODUCT('5N inverse'!$A$14:$Y$14,'5N mesh'!$B$37:$Z$37,$E720:$AC720)+'5N inverse'!$A$14*$C721/Setup!$B$17+INDEX('5N inverse'!$A$14:$Y$14,1,'5N mesh'!$B$7+1)*Setup!$B$22</f>
        <v>0</v>
      </c>
      <c r="Q721" s="0" t="n">
        <f aca="false">SUMPRODUCT('5N inverse'!$A$15:$Y$15,'5N mesh'!$B$37:$Z$37,$E720:$AC720)+'5N inverse'!$A$15*$C721/Setup!$B$17+INDEX('5N inverse'!$A$15:$Y$15,1,'5N mesh'!$B$7+1)*Setup!$B$22</f>
        <v>0</v>
      </c>
      <c r="R721" s="0" t="n">
        <f aca="false">SUMPRODUCT('5N inverse'!$A$16:$Y$16,'5N mesh'!$B$37:$Z$37,$E720:$AC720)+'5N inverse'!$A$16*$C721/Setup!$B$17+INDEX('5N inverse'!$A$16:$Y$16,1,'5N mesh'!$B$7+1)*Setup!$B$22</f>
        <v>0</v>
      </c>
      <c r="S721" s="0" t="n">
        <f aca="false">SUMPRODUCT('5N inverse'!$A$17:$Y$17,'5N mesh'!$B$37:$Z$37,$E720:$AC720)+'5N inverse'!$A$17*$C721/Setup!$B$17+INDEX('5N inverse'!$A$17:$Y$17,1,'5N mesh'!$B$7+1)*Setup!$B$22</f>
        <v>0</v>
      </c>
      <c r="T721" s="0" t="n">
        <f aca="false">SUMPRODUCT('5N inverse'!$A$18:$Y$18,'5N mesh'!$B$37:$Z$37,$E720:$AC720)+'5N inverse'!$A$18*$C721/Setup!$B$17+INDEX('5N inverse'!$A$18:$Y$18,1,'5N mesh'!$B$7+1)*Setup!$B$22</f>
        <v>0</v>
      </c>
      <c r="U721" s="0" t="n">
        <f aca="false">SUMPRODUCT('5N inverse'!$A$19:$Y$19,'5N mesh'!$B$37:$Z$37,$E720:$AC720)+'5N inverse'!$A$19*$C721/Setup!$B$17+INDEX('5N inverse'!$A$19:$Y$19,1,'5N mesh'!$B$7+1)*Setup!$B$22</f>
        <v>0</v>
      </c>
      <c r="V721" s="0" t="n">
        <f aca="false">SUMPRODUCT('5N inverse'!$A$20:$Y$20,'5N mesh'!$B$37:$Z$37,$E720:$AC720)+'5N inverse'!$A$20*$C721/Setup!$B$17+INDEX('5N inverse'!$A$20:$Y$20,1,'5N mesh'!$B$7+1)*Setup!$B$22</f>
        <v>0</v>
      </c>
      <c r="W721" s="0" t="n">
        <f aca="false">SUMPRODUCT('5N inverse'!$A$21:$Y$21,'5N mesh'!$B$37:$Z$37,$E720:$AC720)+'5N inverse'!$A$21*$C721/Setup!$B$17+INDEX('5N inverse'!$A$21:$Y$21,1,'5N mesh'!$B$7+1)*Setup!$B$22</f>
        <v>0</v>
      </c>
      <c r="X721" s="0" t="n">
        <f aca="false">SUMPRODUCT('5N inverse'!$A$22:$Y$22,'5N mesh'!$B$37:$Z$37,$E720:$AC720)+'5N inverse'!$A$22*$C721/Setup!$B$17+INDEX('5N inverse'!$A$22:$Y$22,1,'5N mesh'!$B$7+1)*Setup!$B$22</f>
        <v>0</v>
      </c>
      <c r="Y721" s="0" t="n">
        <f aca="false">SUMPRODUCT('5N inverse'!$A$23:$Y$23,'5N mesh'!$B$37:$Z$37,$E720:$AC720)+'5N inverse'!$A$23*$C721/Setup!$B$17+INDEX('5N inverse'!$A$23:$Y$23,1,'5N mesh'!$B$7+1)*Setup!$B$22</f>
        <v>0</v>
      </c>
      <c r="Z721" s="0" t="n">
        <f aca="false">SUMPRODUCT('5N inverse'!$A$24:$Y$24,'5N mesh'!$B$37:$Z$37,$E720:$AC720)+'5N inverse'!$A$24*$C721/Setup!$B$17+INDEX('5N inverse'!$A$24:$Y$24,1,'5N mesh'!$B$7+1)*Setup!$B$22</f>
        <v>0</v>
      </c>
      <c r="AA721" s="0" t="n">
        <f aca="false">SUMPRODUCT('5N inverse'!$A$25:$Y$25,'5N mesh'!$B$37:$Z$37,$E720:$AC720)+'5N inverse'!$A$25*$C721/Setup!$B$17+INDEX('5N inverse'!$A$25:$Y$25,1,'5N mesh'!$B$7+1)*Setup!$B$22</f>
        <v>0</v>
      </c>
      <c r="AB721" s="0" t="n">
        <f aca="false">SUMPRODUCT('5N inverse'!$A$26:$Y$26,'5N mesh'!$B$37:$Z$37,$E720:$AC720)+'5N inverse'!$A$26*$C721/Setup!$B$17+INDEX('5N inverse'!$A$26:$Y$26,1,'5N mesh'!$B$7+1)*Setup!$B$22</f>
        <v>0</v>
      </c>
      <c r="AC721" s="0" t="n">
        <f aca="false">SUMPRODUCT('5N inverse'!$A$27:$Y$27,'5N mesh'!$B$37:$Z$37,$E720:$AC720)+'5N inverse'!$A$27*$C721/Setup!$B$17+INDEX('5N inverse'!$A$27:$Y$27,1,'5N mesh'!$B$7+1)*Setup!$B$22</f>
        <v>0</v>
      </c>
    </row>
    <row r="722" customFormat="false" ht="15" hidden="false" customHeight="false" outlineLevel="0" collapsed="false">
      <c r="A722" s="0" t="n">
        <v>717</v>
      </c>
      <c r="B722" s="0" t="n">
        <f aca="false">A722*Setup!$B$11/3600</f>
        <v>59.75</v>
      </c>
      <c r="C722" s="0" t="n">
        <f aca="false">Setup!$B$7+Setup!$B$8*COS(2*PI()*(B722-Setup!$B$9)/24)</f>
        <v>25.769154760876</v>
      </c>
      <c r="D722" s="0" t="n">
        <f aca="false">(C722-E722)/Setup!$B$17</f>
        <v>23.6784459034433</v>
      </c>
      <c r="E722" s="0" t="n">
        <f aca="false">SUMPRODUCT('5N inverse'!$A$3:$Y$3,'5N mesh'!$B$37:$Z$37,$E721:$AC721)+'5N inverse'!$A$3*$C722/Setup!$B$17+INDEX('5N inverse'!$A$3:$Y$3,1,'5N mesh'!$B$7+1)*Setup!$B$22</f>
        <v>22.6909567934284</v>
      </c>
      <c r="F722" s="0" t="n">
        <f aca="false">SUMPRODUCT('5N inverse'!$A$4:$Y$4,'5N mesh'!$B$37:$Z$37,$E721:$AC721)+'5N inverse'!$A$4*$C722/Setup!$B$17+INDEX('5N inverse'!$A$4:$Y$4,1,'5N mesh'!$B$7+1)*Setup!$B$22</f>
        <v>21.4193562090137</v>
      </c>
      <c r="G722" s="0" t="n">
        <f aca="false">SUMPRODUCT('5N inverse'!$A$5:$Y$5,'5N mesh'!$B$37:$Z$37,$E721:$AC721)+'5N inverse'!$A$5*$C722/Setup!$B$17+INDEX('5N inverse'!$A$5:$Y$5,1,'5N mesh'!$B$7+1)*Setup!$B$22</f>
        <v>18.8761550401844</v>
      </c>
      <c r="H722" s="0" t="n">
        <f aca="false">SUMPRODUCT('5N inverse'!$A$6:$Y$6,'5N mesh'!$B$37:$Z$37,$E721:$AC721)+'5N inverse'!$A$6*$C722/Setup!$B$17+INDEX('5N inverse'!$A$6:$Y$6,1,'5N mesh'!$B$7+1)*Setup!$B$22</f>
        <v>16.332953871355</v>
      </c>
      <c r="I722" s="0" t="n">
        <f aca="false">SUMPRODUCT('5N inverse'!$A$7:$Y$7,'5N mesh'!$B$37:$Z$37,$E721:$AC721)+'5N inverse'!$A$7*$C722/Setup!$B$17+INDEX('5N inverse'!$A$7:$Y$7,1,'5N mesh'!$B$7+1)*Setup!$B$22</f>
        <v>15.0613532869404</v>
      </c>
      <c r="J722" s="0" t="n">
        <f aca="false">SUMPRODUCT('5N inverse'!$A$8:$Y$8,'5N mesh'!$B$37:$Z$37,$E721:$AC721)+'5N inverse'!$A$8*$C722/Setup!$B$17+INDEX('5N inverse'!$A$8:$Y$8,1,'5N mesh'!$B$7+1)*Setup!$B$22</f>
        <v>0</v>
      </c>
      <c r="K722" s="0" t="n">
        <f aca="false">SUMPRODUCT('5N inverse'!$A$9:$Y$9,'5N mesh'!$B$37:$Z$37,$E721:$AC721)+'5N inverse'!$A$9*$C722/Setup!$B$17+INDEX('5N inverse'!$A$9:$Y$9,1,'5N mesh'!$B$7+1)*Setup!$B$22</f>
        <v>0</v>
      </c>
      <c r="L722" s="0" t="n">
        <f aca="false">SUMPRODUCT('5N inverse'!$A$10:$Y$10,'5N mesh'!$B$37:$Z$37,$E721:$AC721)+'5N inverse'!$A$10*$C722/Setup!$B$17+INDEX('5N inverse'!$A$10:$Y$10,1,'5N mesh'!$B$7+1)*Setup!$B$22</f>
        <v>0</v>
      </c>
      <c r="M722" s="0" t="n">
        <f aca="false">SUMPRODUCT('5N inverse'!$A$11:$Y$11,'5N mesh'!$B$37:$Z$37,$E721:$AC721)+'5N inverse'!$A$11*$C722/Setup!$B$17+INDEX('5N inverse'!$A$11:$Y$11,1,'5N mesh'!$B$7+1)*Setup!$B$22</f>
        <v>0</v>
      </c>
      <c r="N722" s="0" t="n">
        <f aca="false">SUMPRODUCT('5N inverse'!$A$12:$Y$12,'5N mesh'!$B$37:$Z$37,$E721:$AC721)+'5N inverse'!$A$12*$C722/Setup!$B$17+INDEX('5N inverse'!$A$12:$Y$12,1,'5N mesh'!$B$7+1)*Setup!$B$22</f>
        <v>0</v>
      </c>
      <c r="O722" s="0" t="n">
        <f aca="false">SUMPRODUCT('5N inverse'!$A$13:$Y$13,'5N mesh'!$B$37:$Z$37,$E721:$AC721)+'5N inverse'!$A$13*$C722/Setup!$B$17+INDEX('5N inverse'!$A$13:$Y$13,1,'5N mesh'!$B$7+1)*Setup!$B$22</f>
        <v>0</v>
      </c>
      <c r="P722" s="0" t="n">
        <f aca="false">SUMPRODUCT('5N inverse'!$A$14:$Y$14,'5N mesh'!$B$37:$Z$37,$E721:$AC721)+'5N inverse'!$A$14*$C722/Setup!$B$17+INDEX('5N inverse'!$A$14:$Y$14,1,'5N mesh'!$B$7+1)*Setup!$B$22</f>
        <v>0</v>
      </c>
      <c r="Q722" s="0" t="n">
        <f aca="false">SUMPRODUCT('5N inverse'!$A$15:$Y$15,'5N mesh'!$B$37:$Z$37,$E721:$AC721)+'5N inverse'!$A$15*$C722/Setup!$B$17+INDEX('5N inverse'!$A$15:$Y$15,1,'5N mesh'!$B$7+1)*Setup!$B$22</f>
        <v>0</v>
      </c>
      <c r="R722" s="0" t="n">
        <f aca="false">SUMPRODUCT('5N inverse'!$A$16:$Y$16,'5N mesh'!$B$37:$Z$37,$E721:$AC721)+'5N inverse'!$A$16*$C722/Setup!$B$17+INDEX('5N inverse'!$A$16:$Y$16,1,'5N mesh'!$B$7+1)*Setup!$B$22</f>
        <v>0</v>
      </c>
      <c r="S722" s="0" t="n">
        <f aca="false">SUMPRODUCT('5N inverse'!$A$17:$Y$17,'5N mesh'!$B$37:$Z$37,$E721:$AC721)+'5N inverse'!$A$17*$C722/Setup!$B$17+INDEX('5N inverse'!$A$17:$Y$17,1,'5N mesh'!$B$7+1)*Setup!$B$22</f>
        <v>0</v>
      </c>
      <c r="T722" s="0" t="n">
        <f aca="false">SUMPRODUCT('5N inverse'!$A$18:$Y$18,'5N mesh'!$B$37:$Z$37,$E721:$AC721)+'5N inverse'!$A$18*$C722/Setup!$B$17+INDEX('5N inverse'!$A$18:$Y$18,1,'5N mesh'!$B$7+1)*Setup!$B$22</f>
        <v>0</v>
      </c>
      <c r="U722" s="0" t="n">
        <f aca="false">SUMPRODUCT('5N inverse'!$A$19:$Y$19,'5N mesh'!$B$37:$Z$37,$E721:$AC721)+'5N inverse'!$A$19*$C722/Setup!$B$17+INDEX('5N inverse'!$A$19:$Y$19,1,'5N mesh'!$B$7+1)*Setup!$B$22</f>
        <v>0</v>
      </c>
      <c r="V722" s="0" t="n">
        <f aca="false">SUMPRODUCT('5N inverse'!$A$20:$Y$20,'5N mesh'!$B$37:$Z$37,$E721:$AC721)+'5N inverse'!$A$20*$C722/Setup!$B$17+INDEX('5N inverse'!$A$20:$Y$20,1,'5N mesh'!$B$7+1)*Setup!$B$22</f>
        <v>0</v>
      </c>
      <c r="W722" s="0" t="n">
        <f aca="false">SUMPRODUCT('5N inverse'!$A$21:$Y$21,'5N mesh'!$B$37:$Z$37,$E721:$AC721)+'5N inverse'!$A$21*$C722/Setup!$B$17+INDEX('5N inverse'!$A$21:$Y$21,1,'5N mesh'!$B$7+1)*Setup!$B$22</f>
        <v>0</v>
      </c>
      <c r="X722" s="0" t="n">
        <f aca="false">SUMPRODUCT('5N inverse'!$A$22:$Y$22,'5N mesh'!$B$37:$Z$37,$E721:$AC721)+'5N inverse'!$A$22*$C722/Setup!$B$17+INDEX('5N inverse'!$A$22:$Y$22,1,'5N mesh'!$B$7+1)*Setup!$B$22</f>
        <v>0</v>
      </c>
      <c r="Y722" s="0" t="n">
        <f aca="false">SUMPRODUCT('5N inverse'!$A$23:$Y$23,'5N mesh'!$B$37:$Z$37,$E721:$AC721)+'5N inverse'!$A$23*$C722/Setup!$B$17+INDEX('5N inverse'!$A$23:$Y$23,1,'5N mesh'!$B$7+1)*Setup!$B$22</f>
        <v>0</v>
      </c>
      <c r="Z722" s="0" t="n">
        <f aca="false">SUMPRODUCT('5N inverse'!$A$24:$Y$24,'5N mesh'!$B$37:$Z$37,$E721:$AC721)+'5N inverse'!$A$24*$C722/Setup!$B$17+INDEX('5N inverse'!$A$24:$Y$24,1,'5N mesh'!$B$7+1)*Setup!$B$22</f>
        <v>0</v>
      </c>
      <c r="AA722" s="0" t="n">
        <f aca="false">SUMPRODUCT('5N inverse'!$A$25:$Y$25,'5N mesh'!$B$37:$Z$37,$E721:$AC721)+'5N inverse'!$A$25*$C722/Setup!$B$17+INDEX('5N inverse'!$A$25:$Y$25,1,'5N mesh'!$B$7+1)*Setup!$B$22</f>
        <v>0</v>
      </c>
      <c r="AB722" s="0" t="n">
        <f aca="false">SUMPRODUCT('5N inverse'!$A$26:$Y$26,'5N mesh'!$B$37:$Z$37,$E721:$AC721)+'5N inverse'!$A$26*$C722/Setup!$B$17+INDEX('5N inverse'!$A$26:$Y$26,1,'5N mesh'!$B$7+1)*Setup!$B$22</f>
        <v>0</v>
      </c>
      <c r="AC722" s="0" t="n">
        <f aca="false">SUMPRODUCT('5N inverse'!$A$27:$Y$27,'5N mesh'!$B$37:$Z$37,$E721:$AC721)+'5N inverse'!$A$27*$C722/Setup!$B$17+INDEX('5N inverse'!$A$27:$Y$27,1,'5N mesh'!$B$7+1)*Setup!$B$22</f>
        <v>0</v>
      </c>
    </row>
    <row r="723" customFormat="false" ht="15" hidden="false" customHeight="false" outlineLevel="0" collapsed="false">
      <c r="A723" s="0" t="n">
        <v>718</v>
      </c>
      <c r="B723" s="0" t="n">
        <f aca="false">A723*Setup!$B$11/3600</f>
        <v>59.8333333333333</v>
      </c>
      <c r="C723" s="0" t="n">
        <f aca="false">Setup!$B$7+Setup!$B$8*COS(2*PI()*(B723-Setup!$B$9)/24)</f>
        <v>25.8469944529401</v>
      </c>
      <c r="D723" s="0" t="n">
        <f aca="false">(C723-E723)/Setup!$B$17</f>
        <v>23.9843652422772</v>
      </c>
      <c r="E723" s="0" t="n">
        <f aca="false">SUMPRODUCT('5N inverse'!$A$3:$Y$3,'5N mesh'!$B$37:$Z$37,$E722:$AC722)+'5N inverse'!$A$3*$C723/Setup!$B$17+INDEX('5N inverse'!$A$3:$Y$3,1,'5N mesh'!$B$7+1)*Setup!$B$22</f>
        <v>22.7290269714441</v>
      </c>
      <c r="F723" s="0" t="n">
        <f aca="false">SUMPRODUCT('5N inverse'!$A$4:$Y$4,'5N mesh'!$B$37:$Z$37,$E722:$AC722)+'5N inverse'!$A$4*$C723/Setup!$B$17+INDEX('5N inverse'!$A$4:$Y$4,1,'5N mesh'!$B$7+1)*Setup!$B$22</f>
        <v>21.4511111489325</v>
      </c>
      <c r="G723" s="0" t="n">
        <f aca="false">SUMPRODUCT('5N inverse'!$A$5:$Y$5,'5N mesh'!$B$37:$Z$37,$E722:$AC722)+'5N inverse'!$A$5*$C723/Setup!$B$17+INDEX('5N inverse'!$A$5:$Y$5,1,'5N mesh'!$B$7+1)*Setup!$B$22</f>
        <v>18.8952795039093</v>
      </c>
      <c r="H723" s="0" t="n">
        <f aca="false">SUMPRODUCT('5N inverse'!$A$6:$Y$6,'5N mesh'!$B$37:$Z$37,$E722:$AC722)+'5N inverse'!$A$6*$C723/Setup!$B$17+INDEX('5N inverse'!$A$6:$Y$6,1,'5N mesh'!$B$7+1)*Setup!$B$22</f>
        <v>16.3394478588861</v>
      </c>
      <c r="I723" s="0" t="n">
        <f aca="false">SUMPRODUCT('5N inverse'!$A$7:$Y$7,'5N mesh'!$B$37:$Z$37,$E722:$AC722)+'5N inverse'!$A$7*$C723/Setup!$B$17+INDEX('5N inverse'!$A$7:$Y$7,1,'5N mesh'!$B$7+1)*Setup!$B$22</f>
        <v>15.0615320363745</v>
      </c>
      <c r="J723" s="0" t="n">
        <f aca="false">SUMPRODUCT('5N inverse'!$A$8:$Y$8,'5N mesh'!$B$37:$Z$37,$E722:$AC722)+'5N inverse'!$A$8*$C723/Setup!$B$17+INDEX('5N inverse'!$A$8:$Y$8,1,'5N mesh'!$B$7+1)*Setup!$B$22</f>
        <v>0</v>
      </c>
      <c r="K723" s="0" t="n">
        <f aca="false">SUMPRODUCT('5N inverse'!$A$9:$Y$9,'5N mesh'!$B$37:$Z$37,$E722:$AC722)+'5N inverse'!$A$9*$C723/Setup!$B$17+INDEX('5N inverse'!$A$9:$Y$9,1,'5N mesh'!$B$7+1)*Setup!$B$22</f>
        <v>0</v>
      </c>
      <c r="L723" s="0" t="n">
        <f aca="false">SUMPRODUCT('5N inverse'!$A$10:$Y$10,'5N mesh'!$B$37:$Z$37,$E722:$AC722)+'5N inverse'!$A$10*$C723/Setup!$B$17+INDEX('5N inverse'!$A$10:$Y$10,1,'5N mesh'!$B$7+1)*Setup!$B$22</f>
        <v>0</v>
      </c>
      <c r="M723" s="0" t="n">
        <f aca="false">SUMPRODUCT('5N inverse'!$A$11:$Y$11,'5N mesh'!$B$37:$Z$37,$E722:$AC722)+'5N inverse'!$A$11*$C723/Setup!$B$17+INDEX('5N inverse'!$A$11:$Y$11,1,'5N mesh'!$B$7+1)*Setup!$B$22</f>
        <v>0</v>
      </c>
      <c r="N723" s="0" t="n">
        <f aca="false">SUMPRODUCT('5N inverse'!$A$12:$Y$12,'5N mesh'!$B$37:$Z$37,$E722:$AC722)+'5N inverse'!$A$12*$C723/Setup!$B$17+INDEX('5N inverse'!$A$12:$Y$12,1,'5N mesh'!$B$7+1)*Setup!$B$22</f>
        <v>0</v>
      </c>
      <c r="O723" s="0" t="n">
        <f aca="false">SUMPRODUCT('5N inverse'!$A$13:$Y$13,'5N mesh'!$B$37:$Z$37,$E722:$AC722)+'5N inverse'!$A$13*$C723/Setup!$B$17+INDEX('5N inverse'!$A$13:$Y$13,1,'5N mesh'!$B$7+1)*Setup!$B$22</f>
        <v>0</v>
      </c>
      <c r="P723" s="0" t="n">
        <f aca="false">SUMPRODUCT('5N inverse'!$A$14:$Y$14,'5N mesh'!$B$37:$Z$37,$E722:$AC722)+'5N inverse'!$A$14*$C723/Setup!$B$17+INDEX('5N inverse'!$A$14:$Y$14,1,'5N mesh'!$B$7+1)*Setup!$B$22</f>
        <v>0</v>
      </c>
      <c r="Q723" s="0" t="n">
        <f aca="false">SUMPRODUCT('5N inverse'!$A$15:$Y$15,'5N mesh'!$B$37:$Z$37,$E722:$AC722)+'5N inverse'!$A$15*$C723/Setup!$B$17+INDEX('5N inverse'!$A$15:$Y$15,1,'5N mesh'!$B$7+1)*Setup!$B$22</f>
        <v>0</v>
      </c>
      <c r="R723" s="0" t="n">
        <f aca="false">SUMPRODUCT('5N inverse'!$A$16:$Y$16,'5N mesh'!$B$37:$Z$37,$E722:$AC722)+'5N inverse'!$A$16*$C723/Setup!$B$17+INDEX('5N inverse'!$A$16:$Y$16,1,'5N mesh'!$B$7+1)*Setup!$B$22</f>
        <v>0</v>
      </c>
      <c r="S723" s="0" t="n">
        <f aca="false">SUMPRODUCT('5N inverse'!$A$17:$Y$17,'5N mesh'!$B$37:$Z$37,$E722:$AC722)+'5N inverse'!$A$17*$C723/Setup!$B$17+INDEX('5N inverse'!$A$17:$Y$17,1,'5N mesh'!$B$7+1)*Setup!$B$22</f>
        <v>0</v>
      </c>
      <c r="T723" s="0" t="n">
        <f aca="false">SUMPRODUCT('5N inverse'!$A$18:$Y$18,'5N mesh'!$B$37:$Z$37,$E722:$AC722)+'5N inverse'!$A$18*$C723/Setup!$B$17+INDEX('5N inverse'!$A$18:$Y$18,1,'5N mesh'!$B$7+1)*Setup!$B$22</f>
        <v>0</v>
      </c>
      <c r="U723" s="0" t="n">
        <f aca="false">SUMPRODUCT('5N inverse'!$A$19:$Y$19,'5N mesh'!$B$37:$Z$37,$E722:$AC722)+'5N inverse'!$A$19*$C723/Setup!$B$17+INDEX('5N inverse'!$A$19:$Y$19,1,'5N mesh'!$B$7+1)*Setup!$B$22</f>
        <v>0</v>
      </c>
      <c r="V723" s="0" t="n">
        <f aca="false">SUMPRODUCT('5N inverse'!$A$20:$Y$20,'5N mesh'!$B$37:$Z$37,$E722:$AC722)+'5N inverse'!$A$20*$C723/Setup!$B$17+INDEX('5N inverse'!$A$20:$Y$20,1,'5N mesh'!$B$7+1)*Setup!$B$22</f>
        <v>0</v>
      </c>
      <c r="W723" s="0" t="n">
        <f aca="false">SUMPRODUCT('5N inverse'!$A$21:$Y$21,'5N mesh'!$B$37:$Z$37,$E722:$AC722)+'5N inverse'!$A$21*$C723/Setup!$B$17+INDEX('5N inverse'!$A$21:$Y$21,1,'5N mesh'!$B$7+1)*Setup!$B$22</f>
        <v>0</v>
      </c>
      <c r="X723" s="0" t="n">
        <f aca="false">SUMPRODUCT('5N inverse'!$A$22:$Y$22,'5N mesh'!$B$37:$Z$37,$E722:$AC722)+'5N inverse'!$A$22*$C723/Setup!$B$17+INDEX('5N inverse'!$A$22:$Y$22,1,'5N mesh'!$B$7+1)*Setup!$B$22</f>
        <v>0</v>
      </c>
      <c r="Y723" s="0" t="n">
        <f aca="false">SUMPRODUCT('5N inverse'!$A$23:$Y$23,'5N mesh'!$B$37:$Z$37,$E722:$AC722)+'5N inverse'!$A$23*$C723/Setup!$B$17+INDEX('5N inverse'!$A$23:$Y$23,1,'5N mesh'!$B$7+1)*Setup!$B$22</f>
        <v>0</v>
      </c>
      <c r="Z723" s="0" t="n">
        <f aca="false">SUMPRODUCT('5N inverse'!$A$24:$Y$24,'5N mesh'!$B$37:$Z$37,$E722:$AC722)+'5N inverse'!$A$24*$C723/Setup!$B$17+INDEX('5N inverse'!$A$24:$Y$24,1,'5N mesh'!$B$7+1)*Setup!$B$22</f>
        <v>0</v>
      </c>
      <c r="AA723" s="0" t="n">
        <f aca="false">SUMPRODUCT('5N inverse'!$A$25:$Y$25,'5N mesh'!$B$37:$Z$37,$E722:$AC722)+'5N inverse'!$A$25*$C723/Setup!$B$17+INDEX('5N inverse'!$A$25:$Y$25,1,'5N mesh'!$B$7+1)*Setup!$B$22</f>
        <v>0</v>
      </c>
      <c r="AB723" s="0" t="n">
        <f aca="false">SUMPRODUCT('5N inverse'!$A$26:$Y$26,'5N mesh'!$B$37:$Z$37,$E722:$AC722)+'5N inverse'!$A$26*$C723/Setup!$B$17+INDEX('5N inverse'!$A$26:$Y$26,1,'5N mesh'!$B$7+1)*Setup!$B$22</f>
        <v>0</v>
      </c>
      <c r="AC723" s="0" t="n">
        <f aca="false">SUMPRODUCT('5N inverse'!$A$27:$Y$27,'5N mesh'!$B$37:$Z$37,$E722:$AC722)+'5N inverse'!$A$27*$C723/Setup!$B$17+INDEX('5N inverse'!$A$27:$Y$27,1,'5N mesh'!$B$7+1)*Setup!$B$22</f>
        <v>0</v>
      </c>
    </row>
    <row r="724" customFormat="false" ht="15" hidden="false" customHeight="false" outlineLevel="0" collapsed="false">
      <c r="A724" s="0" t="n">
        <v>719</v>
      </c>
      <c r="B724" s="0" t="n">
        <f aca="false">A724*Setup!$B$11/3600</f>
        <v>59.9166666666667</v>
      </c>
      <c r="C724" s="0" t="n">
        <f aca="false">Setup!$B$7+Setup!$B$8*COS(2*PI()*(B724-Setup!$B$9)/24)</f>
        <v>25.9239550756775</v>
      </c>
      <c r="D724" s="0" t="n">
        <f aca="false">(C724-E724)/Setup!$B$17</f>
        <v>24.2797583030542</v>
      </c>
      <c r="E724" s="0" t="n">
        <f aca="false">SUMPRODUCT('5N inverse'!$A$3:$Y$3,'5N mesh'!$B$37:$Z$37,$E723:$AC723)+'5N inverse'!$A$3*$C724/Setup!$B$17+INDEX('5N inverse'!$A$3:$Y$3,1,'5N mesh'!$B$7+1)*Setup!$B$22</f>
        <v>22.7675864962805</v>
      </c>
      <c r="F724" s="0" t="n">
        <f aca="false">SUMPRODUCT('5N inverse'!$A$4:$Y$4,'5N mesh'!$B$37:$Z$37,$E723:$AC723)+'5N inverse'!$A$4*$C724/Setup!$B$17+INDEX('5N inverse'!$A$4:$Y$4,1,'5N mesh'!$B$7+1)*Setup!$B$22</f>
        <v>21.4832749007969</v>
      </c>
      <c r="G724" s="0" t="n">
        <f aca="false">SUMPRODUCT('5N inverse'!$A$5:$Y$5,'5N mesh'!$B$37:$Z$37,$E723:$AC723)+'5N inverse'!$A$5*$C724/Setup!$B$17+INDEX('5N inverse'!$A$5:$Y$5,1,'5N mesh'!$B$7+1)*Setup!$B$22</f>
        <v>18.9146517098296</v>
      </c>
      <c r="H724" s="0" t="n">
        <f aca="false">SUMPRODUCT('5N inverse'!$A$6:$Y$6,'5N mesh'!$B$37:$Z$37,$E723:$AC723)+'5N inverse'!$A$6*$C724/Setup!$B$17+INDEX('5N inverse'!$A$6:$Y$6,1,'5N mesh'!$B$7+1)*Setup!$B$22</f>
        <v>16.3460285188624</v>
      </c>
      <c r="I724" s="0" t="n">
        <f aca="false">SUMPRODUCT('5N inverse'!$A$7:$Y$7,'5N mesh'!$B$37:$Z$37,$E723:$AC723)+'5N inverse'!$A$7*$C724/Setup!$B$17+INDEX('5N inverse'!$A$7:$Y$7,1,'5N mesh'!$B$7+1)*Setup!$B$22</f>
        <v>15.0617169233788</v>
      </c>
      <c r="J724" s="0" t="n">
        <f aca="false">SUMPRODUCT('5N inverse'!$A$8:$Y$8,'5N mesh'!$B$37:$Z$37,$E723:$AC723)+'5N inverse'!$A$8*$C724/Setup!$B$17+INDEX('5N inverse'!$A$8:$Y$8,1,'5N mesh'!$B$7+1)*Setup!$B$22</f>
        <v>0</v>
      </c>
      <c r="K724" s="0" t="n">
        <f aca="false">SUMPRODUCT('5N inverse'!$A$9:$Y$9,'5N mesh'!$B$37:$Z$37,$E723:$AC723)+'5N inverse'!$A$9*$C724/Setup!$B$17+INDEX('5N inverse'!$A$9:$Y$9,1,'5N mesh'!$B$7+1)*Setup!$B$22</f>
        <v>0</v>
      </c>
      <c r="L724" s="0" t="n">
        <f aca="false">SUMPRODUCT('5N inverse'!$A$10:$Y$10,'5N mesh'!$B$37:$Z$37,$E723:$AC723)+'5N inverse'!$A$10*$C724/Setup!$B$17+INDEX('5N inverse'!$A$10:$Y$10,1,'5N mesh'!$B$7+1)*Setup!$B$22</f>
        <v>0</v>
      </c>
      <c r="M724" s="0" t="n">
        <f aca="false">SUMPRODUCT('5N inverse'!$A$11:$Y$11,'5N mesh'!$B$37:$Z$37,$E723:$AC723)+'5N inverse'!$A$11*$C724/Setup!$B$17+INDEX('5N inverse'!$A$11:$Y$11,1,'5N mesh'!$B$7+1)*Setup!$B$22</f>
        <v>0</v>
      </c>
      <c r="N724" s="0" t="n">
        <f aca="false">SUMPRODUCT('5N inverse'!$A$12:$Y$12,'5N mesh'!$B$37:$Z$37,$E723:$AC723)+'5N inverse'!$A$12*$C724/Setup!$B$17+INDEX('5N inverse'!$A$12:$Y$12,1,'5N mesh'!$B$7+1)*Setup!$B$22</f>
        <v>0</v>
      </c>
      <c r="O724" s="0" t="n">
        <f aca="false">SUMPRODUCT('5N inverse'!$A$13:$Y$13,'5N mesh'!$B$37:$Z$37,$E723:$AC723)+'5N inverse'!$A$13*$C724/Setup!$B$17+INDEX('5N inverse'!$A$13:$Y$13,1,'5N mesh'!$B$7+1)*Setup!$B$22</f>
        <v>0</v>
      </c>
      <c r="P724" s="0" t="n">
        <f aca="false">SUMPRODUCT('5N inverse'!$A$14:$Y$14,'5N mesh'!$B$37:$Z$37,$E723:$AC723)+'5N inverse'!$A$14*$C724/Setup!$B$17+INDEX('5N inverse'!$A$14:$Y$14,1,'5N mesh'!$B$7+1)*Setup!$B$22</f>
        <v>0</v>
      </c>
      <c r="Q724" s="0" t="n">
        <f aca="false">SUMPRODUCT('5N inverse'!$A$15:$Y$15,'5N mesh'!$B$37:$Z$37,$E723:$AC723)+'5N inverse'!$A$15*$C724/Setup!$B$17+INDEX('5N inverse'!$A$15:$Y$15,1,'5N mesh'!$B$7+1)*Setup!$B$22</f>
        <v>0</v>
      </c>
      <c r="R724" s="0" t="n">
        <f aca="false">SUMPRODUCT('5N inverse'!$A$16:$Y$16,'5N mesh'!$B$37:$Z$37,$E723:$AC723)+'5N inverse'!$A$16*$C724/Setup!$B$17+INDEX('5N inverse'!$A$16:$Y$16,1,'5N mesh'!$B$7+1)*Setup!$B$22</f>
        <v>0</v>
      </c>
      <c r="S724" s="0" t="n">
        <f aca="false">SUMPRODUCT('5N inverse'!$A$17:$Y$17,'5N mesh'!$B$37:$Z$37,$E723:$AC723)+'5N inverse'!$A$17*$C724/Setup!$B$17+INDEX('5N inverse'!$A$17:$Y$17,1,'5N mesh'!$B$7+1)*Setup!$B$22</f>
        <v>0</v>
      </c>
      <c r="T724" s="0" t="n">
        <f aca="false">SUMPRODUCT('5N inverse'!$A$18:$Y$18,'5N mesh'!$B$37:$Z$37,$E723:$AC723)+'5N inverse'!$A$18*$C724/Setup!$B$17+INDEX('5N inverse'!$A$18:$Y$18,1,'5N mesh'!$B$7+1)*Setup!$B$22</f>
        <v>0</v>
      </c>
      <c r="U724" s="0" t="n">
        <f aca="false">SUMPRODUCT('5N inverse'!$A$19:$Y$19,'5N mesh'!$B$37:$Z$37,$E723:$AC723)+'5N inverse'!$A$19*$C724/Setup!$B$17+INDEX('5N inverse'!$A$19:$Y$19,1,'5N mesh'!$B$7+1)*Setup!$B$22</f>
        <v>0</v>
      </c>
      <c r="V724" s="0" t="n">
        <f aca="false">SUMPRODUCT('5N inverse'!$A$20:$Y$20,'5N mesh'!$B$37:$Z$37,$E723:$AC723)+'5N inverse'!$A$20*$C724/Setup!$B$17+INDEX('5N inverse'!$A$20:$Y$20,1,'5N mesh'!$B$7+1)*Setup!$B$22</f>
        <v>0</v>
      </c>
      <c r="W724" s="0" t="n">
        <f aca="false">SUMPRODUCT('5N inverse'!$A$21:$Y$21,'5N mesh'!$B$37:$Z$37,$E723:$AC723)+'5N inverse'!$A$21*$C724/Setup!$B$17+INDEX('5N inverse'!$A$21:$Y$21,1,'5N mesh'!$B$7+1)*Setup!$B$22</f>
        <v>0</v>
      </c>
      <c r="X724" s="0" t="n">
        <f aca="false">SUMPRODUCT('5N inverse'!$A$22:$Y$22,'5N mesh'!$B$37:$Z$37,$E723:$AC723)+'5N inverse'!$A$22*$C724/Setup!$B$17+INDEX('5N inverse'!$A$22:$Y$22,1,'5N mesh'!$B$7+1)*Setup!$B$22</f>
        <v>0</v>
      </c>
      <c r="Y724" s="0" t="n">
        <f aca="false">SUMPRODUCT('5N inverse'!$A$23:$Y$23,'5N mesh'!$B$37:$Z$37,$E723:$AC723)+'5N inverse'!$A$23*$C724/Setup!$B$17+INDEX('5N inverse'!$A$23:$Y$23,1,'5N mesh'!$B$7+1)*Setup!$B$22</f>
        <v>0</v>
      </c>
      <c r="Z724" s="0" t="n">
        <f aca="false">SUMPRODUCT('5N inverse'!$A$24:$Y$24,'5N mesh'!$B$37:$Z$37,$E723:$AC723)+'5N inverse'!$A$24*$C724/Setup!$B$17+INDEX('5N inverse'!$A$24:$Y$24,1,'5N mesh'!$B$7+1)*Setup!$B$22</f>
        <v>0</v>
      </c>
      <c r="AA724" s="0" t="n">
        <f aca="false">SUMPRODUCT('5N inverse'!$A$25:$Y$25,'5N mesh'!$B$37:$Z$37,$E723:$AC723)+'5N inverse'!$A$25*$C724/Setup!$B$17+INDEX('5N inverse'!$A$25:$Y$25,1,'5N mesh'!$B$7+1)*Setup!$B$22</f>
        <v>0</v>
      </c>
      <c r="AB724" s="0" t="n">
        <f aca="false">SUMPRODUCT('5N inverse'!$A$26:$Y$26,'5N mesh'!$B$37:$Z$37,$E723:$AC723)+'5N inverse'!$A$26*$C724/Setup!$B$17+INDEX('5N inverse'!$A$26:$Y$26,1,'5N mesh'!$B$7+1)*Setup!$B$22</f>
        <v>0</v>
      </c>
      <c r="AC724" s="0" t="n">
        <f aca="false">SUMPRODUCT('5N inverse'!$A$27:$Y$27,'5N mesh'!$B$37:$Z$37,$E723:$AC723)+'5N inverse'!$A$27*$C724/Setup!$B$17+INDEX('5N inverse'!$A$27:$Y$27,1,'5N mesh'!$B$7+1)*Setup!$B$22</f>
        <v>0</v>
      </c>
    </row>
    <row r="725" customFormat="false" ht="15" hidden="false" customHeight="false" outlineLevel="0" collapsed="false">
      <c r="A725" s="0" t="n">
        <v>720</v>
      </c>
      <c r="B725" s="0" t="n">
        <f aca="false">A725*Setup!$B$11/3600</f>
        <v>60</v>
      </c>
      <c r="C725" s="0" t="n">
        <f aca="false">Setup!$B$7+Setup!$B$8*COS(2*PI()*(B725-Setup!$B$9)/24)</f>
        <v>26</v>
      </c>
      <c r="D725" s="0" t="n">
        <f aca="false">(C725-E725)/Setup!$B$17</f>
        <v>24.5644844513201</v>
      </c>
      <c r="E725" s="0" t="n">
        <f aca="false">SUMPRODUCT('5N inverse'!$A$3:$Y$3,'5N mesh'!$B$37:$Z$37,$E724:$AC724)+'5N inverse'!$A$3*$C725/Setup!$B$17+INDEX('5N inverse'!$A$3:$Y$3,1,'5N mesh'!$B$7+1)*Setup!$B$22</f>
        <v>22.8066170213284</v>
      </c>
      <c r="F725" s="0" t="n">
        <f aca="false">SUMPRODUCT('5N inverse'!$A$4:$Y$4,'5N mesh'!$B$37:$Z$37,$E724:$AC724)+'5N inverse'!$A$4*$C725/Setup!$B$17+INDEX('5N inverse'!$A$4:$Y$4,1,'5N mesh'!$B$7+1)*Setup!$B$22</f>
        <v>21.5158321611114</v>
      </c>
      <c r="G725" s="0" t="n">
        <f aca="false">SUMPRODUCT('5N inverse'!$A$5:$Y$5,'5N mesh'!$B$37:$Z$37,$E724:$AC724)+'5N inverse'!$A$5*$C725/Setup!$B$17+INDEX('5N inverse'!$A$5:$Y$5,1,'5N mesh'!$B$7+1)*Setup!$B$22</f>
        <v>18.9342624406775</v>
      </c>
      <c r="H725" s="0" t="n">
        <f aca="false">SUMPRODUCT('5N inverse'!$A$6:$Y$6,'5N mesh'!$B$37:$Z$37,$E724:$AC724)+'5N inverse'!$A$6*$C725/Setup!$B$17+INDEX('5N inverse'!$A$6:$Y$6,1,'5N mesh'!$B$7+1)*Setup!$B$22</f>
        <v>16.3526927202436</v>
      </c>
      <c r="I725" s="0" t="n">
        <f aca="false">SUMPRODUCT('5N inverse'!$A$7:$Y$7,'5N mesh'!$B$37:$Z$37,$E724:$AC724)+'5N inverse'!$A$7*$C725/Setup!$B$17+INDEX('5N inverse'!$A$7:$Y$7,1,'5N mesh'!$B$7+1)*Setup!$B$22</f>
        <v>15.0619078600266</v>
      </c>
      <c r="J725" s="0" t="n">
        <f aca="false">SUMPRODUCT('5N inverse'!$A$8:$Y$8,'5N mesh'!$B$37:$Z$37,$E724:$AC724)+'5N inverse'!$A$8*$C725/Setup!$B$17+INDEX('5N inverse'!$A$8:$Y$8,1,'5N mesh'!$B$7+1)*Setup!$B$22</f>
        <v>0</v>
      </c>
      <c r="K725" s="0" t="n">
        <f aca="false">SUMPRODUCT('5N inverse'!$A$9:$Y$9,'5N mesh'!$B$37:$Z$37,$E724:$AC724)+'5N inverse'!$A$9*$C725/Setup!$B$17+INDEX('5N inverse'!$A$9:$Y$9,1,'5N mesh'!$B$7+1)*Setup!$B$22</f>
        <v>0</v>
      </c>
      <c r="L725" s="0" t="n">
        <f aca="false">SUMPRODUCT('5N inverse'!$A$10:$Y$10,'5N mesh'!$B$37:$Z$37,$E724:$AC724)+'5N inverse'!$A$10*$C725/Setup!$B$17+INDEX('5N inverse'!$A$10:$Y$10,1,'5N mesh'!$B$7+1)*Setup!$B$22</f>
        <v>0</v>
      </c>
      <c r="M725" s="0" t="n">
        <f aca="false">SUMPRODUCT('5N inverse'!$A$11:$Y$11,'5N mesh'!$B$37:$Z$37,$E724:$AC724)+'5N inverse'!$A$11*$C725/Setup!$B$17+INDEX('5N inverse'!$A$11:$Y$11,1,'5N mesh'!$B$7+1)*Setup!$B$22</f>
        <v>0</v>
      </c>
      <c r="N725" s="0" t="n">
        <f aca="false">SUMPRODUCT('5N inverse'!$A$12:$Y$12,'5N mesh'!$B$37:$Z$37,$E724:$AC724)+'5N inverse'!$A$12*$C725/Setup!$B$17+INDEX('5N inverse'!$A$12:$Y$12,1,'5N mesh'!$B$7+1)*Setup!$B$22</f>
        <v>0</v>
      </c>
      <c r="O725" s="0" t="n">
        <f aca="false">SUMPRODUCT('5N inverse'!$A$13:$Y$13,'5N mesh'!$B$37:$Z$37,$E724:$AC724)+'5N inverse'!$A$13*$C725/Setup!$B$17+INDEX('5N inverse'!$A$13:$Y$13,1,'5N mesh'!$B$7+1)*Setup!$B$22</f>
        <v>0</v>
      </c>
      <c r="P725" s="0" t="n">
        <f aca="false">SUMPRODUCT('5N inverse'!$A$14:$Y$14,'5N mesh'!$B$37:$Z$37,$E724:$AC724)+'5N inverse'!$A$14*$C725/Setup!$B$17+INDEX('5N inverse'!$A$14:$Y$14,1,'5N mesh'!$B$7+1)*Setup!$B$22</f>
        <v>0</v>
      </c>
      <c r="Q725" s="0" t="n">
        <f aca="false">SUMPRODUCT('5N inverse'!$A$15:$Y$15,'5N mesh'!$B$37:$Z$37,$E724:$AC724)+'5N inverse'!$A$15*$C725/Setup!$B$17+INDEX('5N inverse'!$A$15:$Y$15,1,'5N mesh'!$B$7+1)*Setup!$B$22</f>
        <v>0</v>
      </c>
      <c r="R725" s="0" t="n">
        <f aca="false">SUMPRODUCT('5N inverse'!$A$16:$Y$16,'5N mesh'!$B$37:$Z$37,$E724:$AC724)+'5N inverse'!$A$16*$C725/Setup!$B$17+INDEX('5N inverse'!$A$16:$Y$16,1,'5N mesh'!$B$7+1)*Setup!$B$22</f>
        <v>0</v>
      </c>
      <c r="S725" s="0" t="n">
        <f aca="false">SUMPRODUCT('5N inverse'!$A$17:$Y$17,'5N mesh'!$B$37:$Z$37,$E724:$AC724)+'5N inverse'!$A$17*$C725/Setup!$B$17+INDEX('5N inverse'!$A$17:$Y$17,1,'5N mesh'!$B$7+1)*Setup!$B$22</f>
        <v>0</v>
      </c>
      <c r="T725" s="0" t="n">
        <f aca="false">SUMPRODUCT('5N inverse'!$A$18:$Y$18,'5N mesh'!$B$37:$Z$37,$E724:$AC724)+'5N inverse'!$A$18*$C725/Setup!$B$17+INDEX('5N inverse'!$A$18:$Y$18,1,'5N mesh'!$B$7+1)*Setup!$B$22</f>
        <v>0</v>
      </c>
      <c r="U725" s="0" t="n">
        <f aca="false">SUMPRODUCT('5N inverse'!$A$19:$Y$19,'5N mesh'!$B$37:$Z$37,$E724:$AC724)+'5N inverse'!$A$19*$C725/Setup!$B$17+INDEX('5N inverse'!$A$19:$Y$19,1,'5N mesh'!$B$7+1)*Setup!$B$22</f>
        <v>0</v>
      </c>
      <c r="V725" s="0" t="n">
        <f aca="false">SUMPRODUCT('5N inverse'!$A$20:$Y$20,'5N mesh'!$B$37:$Z$37,$E724:$AC724)+'5N inverse'!$A$20*$C725/Setup!$B$17+INDEX('5N inverse'!$A$20:$Y$20,1,'5N mesh'!$B$7+1)*Setup!$B$22</f>
        <v>0</v>
      </c>
      <c r="W725" s="0" t="n">
        <f aca="false">SUMPRODUCT('5N inverse'!$A$21:$Y$21,'5N mesh'!$B$37:$Z$37,$E724:$AC724)+'5N inverse'!$A$21*$C725/Setup!$B$17+INDEX('5N inverse'!$A$21:$Y$21,1,'5N mesh'!$B$7+1)*Setup!$B$22</f>
        <v>0</v>
      </c>
      <c r="X725" s="0" t="n">
        <f aca="false">SUMPRODUCT('5N inverse'!$A$22:$Y$22,'5N mesh'!$B$37:$Z$37,$E724:$AC724)+'5N inverse'!$A$22*$C725/Setup!$B$17+INDEX('5N inverse'!$A$22:$Y$22,1,'5N mesh'!$B$7+1)*Setup!$B$22</f>
        <v>0</v>
      </c>
      <c r="Y725" s="0" t="n">
        <f aca="false">SUMPRODUCT('5N inverse'!$A$23:$Y$23,'5N mesh'!$B$37:$Z$37,$E724:$AC724)+'5N inverse'!$A$23*$C725/Setup!$B$17+INDEX('5N inverse'!$A$23:$Y$23,1,'5N mesh'!$B$7+1)*Setup!$B$22</f>
        <v>0</v>
      </c>
      <c r="Z725" s="0" t="n">
        <f aca="false">SUMPRODUCT('5N inverse'!$A$24:$Y$24,'5N mesh'!$B$37:$Z$37,$E724:$AC724)+'5N inverse'!$A$24*$C725/Setup!$B$17+INDEX('5N inverse'!$A$24:$Y$24,1,'5N mesh'!$B$7+1)*Setup!$B$22</f>
        <v>0</v>
      </c>
      <c r="AA725" s="0" t="n">
        <f aca="false">SUMPRODUCT('5N inverse'!$A$25:$Y$25,'5N mesh'!$B$37:$Z$37,$E724:$AC724)+'5N inverse'!$A$25*$C725/Setup!$B$17+INDEX('5N inverse'!$A$25:$Y$25,1,'5N mesh'!$B$7+1)*Setup!$B$22</f>
        <v>0</v>
      </c>
      <c r="AB725" s="0" t="n">
        <f aca="false">SUMPRODUCT('5N inverse'!$A$26:$Y$26,'5N mesh'!$B$37:$Z$37,$E724:$AC724)+'5N inverse'!$A$26*$C725/Setup!$B$17+INDEX('5N inverse'!$A$26:$Y$26,1,'5N mesh'!$B$7+1)*Setup!$B$22</f>
        <v>0</v>
      </c>
      <c r="AC725" s="0" t="n">
        <f aca="false">SUMPRODUCT('5N inverse'!$A$27:$Y$27,'5N mesh'!$B$37:$Z$37,$E724:$AC724)+'5N inverse'!$A$27*$C725/Setup!$B$17+INDEX('5N inverse'!$A$27:$Y$27,1,'5N mesh'!$B$7+1)*Setup!$B$22</f>
        <v>0</v>
      </c>
    </row>
    <row r="726" customFormat="false" ht="15" hidden="false" customHeight="false" outlineLevel="0" collapsed="false">
      <c r="A726" s="0" t="n">
        <v>721</v>
      </c>
      <c r="B726" s="0" t="n">
        <f aca="false">A726*Setup!$B$11/3600</f>
        <v>60.0833333333333</v>
      </c>
      <c r="C726" s="0" t="n">
        <f aca="false">Setup!$B$7+Setup!$B$8*COS(2*PI()*(B726-Setup!$B$9)/24)</f>
        <v>26.0750930326421</v>
      </c>
      <c r="D726" s="0" t="n">
        <f aca="false">(C726-E726)/Setup!$B$17</f>
        <v>24.8384081300693</v>
      </c>
      <c r="E726" s="0" t="n">
        <f aca="false">SUMPRODUCT('5N inverse'!$A$3:$Y$3,'5N mesh'!$B$37:$Z$37,$E725:$AC725)+'5N inverse'!$A$3*$C726/Setup!$B$17+INDEX('5N inverse'!$A$3:$Y$3,1,'5N mesh'!$B$7+1)*Setup!$B$22</f>
        <v>22.8460999757331</v>
      </c>
      <c r="F726" s="0" t="n">
        <f aca="false">SUMPRODUCT('5N inverse'!$A$4:$Y$4,'5N mesh'!$B$37:$Z$37,$E725:$AC725)+'5N inverse'!$A$4*$C726/Setup!$B$17+INDEX('5N inverse'!$A$4:$Y$4,1,'5N mesh'!$B$7+1)*Setup!$B$22</f>
        <v>21.5487674390295</v>
      </c>
      <c r="G726" s="0" t="n">
        <f aca="false">SUMPRODUCT('5N inverse'!$A$5:$Y$5,'5N mesh'!$B$37:$Z$37,$E725:$AC725)+'5N inverse'!$A$5*$C726/Setup!$B$17+INDEX('5N inverse'!$A$5:$Y$5,1,'5N mesh'!$B$7+1)*Setup!$B$22</f>
        <v>18.9541023656223</v>
      </c>
      <c r="H726" s="0" t="n">
        <f aca="false">SUMPRODUCT('5N inverse'!$A$6:$Y$6,'5N mesh'!$B$37:$Z$37,$E725:$AC725)+'5N inverse'!$A$6*$C726/Setup!$B$17+INDEX('5N inverse'!$A$6:$Y$6,1,'5N mesh'!$B$7+1)*Setup!$B$22</f>
        <v>16.3594372922151</v>
      </c>
      <c r="I726" s="0" t="n">
        <f aca="false">SUMPRODUCT('5N inverse'!$A$7:$Y$7,'5N mesh'!$B$37:$Z$37,$E725:$AC725)+'5N inverse'!$A$7*$C726/Setup!$B$17+INDEX('5N inverse'!$A$7:$Y$7,1,'5N mesh'!$B$7+1)*Setup!$B$22</f>
        <v>15.0621047555115</v>
      </c>
      <c r="J726" s="0" t="n">
        <f aca="false">SUMPRODUCT('5N inverse'!$A$8:$Y$8,'5N mesh'!$B$37:$Z$37,$E725:$AC725)+'5N inverse'!$A$8*$C726/Setup!$B$17+INDEX('5N inverse'!$A$8:$Y$8,1,'5N mesh'!$B$7+1)*Setup!$B$22</f>
        <v>0</v>
      </c>
      <c r="K726" s="0" t="n">
        <f aca="false">SUMPRODUCT('5N inverse'!$A$9:$Y$9,'5N mesh'!$B$37:$Z$37,$E725:$AC725)+'5N inverse'!$A$9*$C726/Setup!$B$17+INDEX('5N inverse'!$A$9:$Y$9,1,'5N mesh'!$B$7+1)*Setup!$B$22</f>
        <v>0</v>
      </c>
      <c r="L726" s="0" t="n">
        <f aca="false">SUMPRODUCT('5N inverse'!$A$10:$Y$10,'5N mesh'!$B$37:$Z$37,$E725:$AC725)+'5N inverse'!$A$10*$C726/Setup!$B$17+INDEX('5N inverse'!$A$10:$Y$10,1,'5N mesh'!$B$7+1)*Setup!$B$22</f>
        <v>0</v>
      </c>
      <c r="M726" s="0" t="n">
        <f aca="false">SUMPRODUCT('5N inverse'!$A$11:$Y$11,'5N mesh'!$B$37:$Z$37,$E725:$AC725)+'5N inverse'!$A$11*$C726/Setup!$B$17+INDEX('5N inverse'!$A$11:$Y$11,1,'5N mesh'!$B$7+1)*Setup!$B$22</f>
        <v>0</v>
      </c>
      <c r="N726" s="0" t="n">
        <f aca="false">SUMPRODUCT('5N inverse'!$A$12:$Y$12,'5N mesh'!$B$37:$Z$37,$E725:$AC725)+'5N inverse'!$A$12*$C726/Setup!$B$17+INDEX('5N inverse'!$A$12:$Y$12,1,'5N mesh'!$B$7+1)*Setup!$B$22</f>
        <v>0</v>
      </c>
      <c r="O726" s="0" t="n">
        <f aca="false">SUMPRODUCT('5N inverse'!$A$13:$Y$13,'5N mesh'!$B$37:$Z$37,$E725:$AC725)+'5N inverse'!$A$13*$C726/Setup!$B$17+INDEX('5N inverse'!$A$13:$Y$13,1,'5N mesh'!$B$7+1)*Setup!$B$22</f>
        <v>0</v>
      </c>
      <c r="P726" s="0" t="n">
        <f aca="false">SUMPRODUCT('5N inverse'!$A$14:$Y$14,'5N mesh'!$B$37:$Z$37,$E725:$AC725)+'5N inverse'!$A$14*$C726/Setup!$B$17+INDEX('5N inverse'!$A$14:$Y$14,1,'5N mesh'!$B$7+1)*Setup!$B$22</f>
        <v>0</v>
      </c>
      <c r="Q726" s="0" t="n">
        <f aca="false">SUMPRODUCT('5N inverse'!$A$15:$Y$15,'5N mesh'!$B$37:$Z$37,$E725:$AC725)+'5N inverse'!$A$15*$C726/Setup!$B$17+INDEX('5N inverse'!$A$15:$Y$15,1,'5N mesh'!$B$7+1)*Setup!$B$22</f>
        <v>0</v>
      </c>
      <c r="R726" s="0" t="n">
        <f aca="false">SUMPRODUCT('5N inverse'!$A$16:$Y$16,'5N mesh'!$B$37:$Z$37,$E725:$AC725)+'5N inverse'!$A$16*$C726/Setup!$B$17+INDEX('5N inverse'!$A$16:$Y$16,1,'5N mesh'!$B$7+1)*Setup!$B$22</f>
        <v>0</v>
      </c>
      <c r="S726" s="0" t="n">
        <f aca="false">SUMPRODUCT('5N inverse'!$A$17:$Y$17,'5N mesh'!$B$37:$Z$37,$E725:$AC725)+'5N inverse'!$A$17*$C726/Setup!$B$17+INDEX('5N inverse'!$A$17:$Y$17,1,'5N mesh'!$B$7+1)*Setup!$B$22</f>
        <v>0</v>
      </c>
      <c r="T726" s="0" t="n">
        <f aca="false">SUMPRODUCT('5N inverse'!$A$18:$Y$18,'5N mesh'!$B$37:$Z$37,$E725:$AC725)+'5N inverse'!$A$18*$C726/Setup!$B$17+INDEX('5N inverse'!$A$18:$Y$18,1,'5N mesh'!$B$7+1)*Setup!$B$22</f>
        <v>0</v>
      </c>
      <c r="U726" s="0" t="n">
        <f aca="false">SUMPRODUCT('5N inverse'!$A$19:$Y$19,'5N mesh'!$B$37:$Z$37,$E725:$AC725)+'5N inverse'!$A$19*$C726/Setup!$B$17+INDEX('5N inverse'!$A$19:$Y$19,1,'5N mesh'!$B$7+1)*Setup!$B$22</f>
        <v>0</v>
      </c>
      <c r="V726" s="0" t="n">
        <f aca="false">SUMPRODUCT('5N inverse'!$A$20:$Y$20,'5N mesh'!$B$37:$Z$37,$E725:$AC725)+'5N inverse'!$A$20*$C726/Setup!$B$17+INDEX('5N inverse'!$A$20:$Y$20,1,'5N mesh'!$B$7+1)*Setup!$B$22</f>
        <v>0</v>
      </c>
      <c r="W726" s="0" t="n">
        <f aca="false">SUMPRODUCT('5N inverse'!$A$21:$Y$21,'5N mesh'!$B$37:$Z$37,$E725:$AC725)+'5N inverse'!$A$21*$C726/Setup!$B$17+INDEX('5N inverse'!$A$21:$Y$21,1,'5N mesh'!$B$7+1)*Setup!$B$22</f>
        <v>0</v>
      </c>
      <c r="X726" s="0" t="n">
        <f aca="false">SUMPRODUCT('5N inverse'!$A$22:$Y$22,'5N mesh'!$B$37:$Z$37,$E725:$AC725)+'5N inverse'!$A$22*$C726/Setup!$B$17+INDEX('5N inverse'!$A$22:$Y$22,1,'5N mesh'!$B$7+1)*Setup!$B$22</f>
        <v>0</v>
      </c>
      <c r="Y726" s="0" t="n">
        <f aca="false">SUMPRODUCT('5N inverse'!$A$23:$Y$23,'5N mesh'!$B$37:$Z$37,$E725:$AC725)+'5N inverse'!$A$23*$C726/Setup!$B$17+INDEX('5N inverse'!$A$23:$Y$23,1,'5N mesh'!$B$7+1)*Setup!$B$22</f>
        <v>0</v>
      </c>
      <c r="Z726" s="0" t="n">
        <f aca="false">SUMPRODUCT('5N inverse'!$A$24:$Y$24,'5N mesh'!$B$37:$Z$37,$E725:$AC725)+'5N inverse'!$A$24*$C726/Setup!$B$17+INDEX('5N inverse'!$A$24:$Y$24,1,'5N mesh'!$B$7+1)*Setup!$B$22</f>
        <v>0</v>
      </c>
      <c r="AA726" s="0" t="n">
        <f aca="false">SUMPRODUCT('5N inverse'!$A$25:$Y$25,'5N mesh'!$B$37:$Z$37,$E725:$AC725)+'5N inverse'!$A$25*$C726/Setup!$B$17+INDEX('5N inverse'!$A$25:$Y$25,1,'5N mesh'!$B$7+1)*Setup!$B$22</f>
        <v>0</v>
      </c>
      <c r="AB726" s="0" t="n">
        <f aca="false">SUMPRODUCT('5N inverse'!$A$26:$Y$26,'5N mesh'!$B$37:$Z$37,$E725:$AC725)+'5N inverse'!$A$26*$C726/Setup!$B$17+INDEX('5N inverse'!$A$26:$Y$26,1,'5N mesh'!$B$7+1)*Setup!$B$22</f>
        <v>0</v>
      </c>
      <c r="AC726" s="0" t="n">
        <f aca="false">SUMPRODUCT('5N inverse'!$A$27:$Y$27,'5N mesh'!$B$37:$Z$37,$E725:$AC725)+'5N inverse'!$A$27*$C726/Setup!$B$17+INDEX('5N inverse'!$A$27:$Y$27,1,'5N mesh'!$B$7+1)*Setup!$B$22</f>
        <v>0</v>
      </c>
    </row>
    <row r="727" customFormat="false" ht="15" hidden="false" customHeight="false" outlineLevel="0" collapsed="false">
      <c r="A727" s="0" t="n">
        <v>722</v>
      </c>
      <c r="B727" s="0" t="n">
        <f aca="false">A727*Setup!$B$11/3600</f>
        <v>60.1666666666667</v>
      </c>
      <c r="C727" s="0" t="n">
        <f aca="false">Setup!$B$7+Setup!$B$8*COS(2*PI()*(B727-Setup!$B$9)/24)</f>
        <v>26.1491984333873</v>
      </c>
      <c r="D727" s="0" t="n">
        <f aca="false">(C727-E727)/Setup!$B$17</f>
        <v>25.1013989242553</v>
      </c>
      <c r="E727" s="0" t="n">
        <f aca="false">SUMPRODUCT('5N inverse'!$A$3:$Y$3,'5N mesh'!$B$37:$Z$37,$E726:$AC726)+'5N inverse'!$A$3*$C727/Setup!$B$17+INDEX('5N inverse'!$A$3:$Y$3,1,'5N mesh'!$B$7+1)*Setup!$B$22</f>
        <v>22.8860165732341</v>
      </c>
      <c r="F727" s="0" t="n">
        <f aca="false">SUMPRODUCT('5N inverse'!$A$4:$Y$4,'5N mesh'!$B$37:$Z$37,$E726:$AC726)+'5N inverse'!$A$4*$C727/Setup!$B$17+INDEX('5N inverse'!$A$4:$Y$4,1,'5N mesh'!$B$7+1)*Setup!$B$22</f>
        <v>21.5820650637267</v>
      </c>
      <c r="G727" s="0" t="n">
        <f aca="false">SUMPRODUCT('5N inverse'!$A$5:$Y$5,'5N mesh'!$B$37:$Z$37,$E726:$AC726)+'5N inverse'!$A$5*$C727/Setup!$B$17+INDEX('5N inverse'!$A$5:$Y$5,1,'5N mesh'!$B$7+1)*Setup!$B$22</f>
        <v>18.9741620447119</v>
      </c>
      <c r="H727" s="0" t="n">
        <f aca="false">SUMPRODUCT('5N inverse'!$A$6:$Y$6,'5N mesh'!$B$37:$Z$37,$E726:$AC726)+'5N inverse'!$A$6*$C727/Setup!$B$17+INDEX('5N inverse'!$A$6:$Y$6,1,'5N mesh'!$B$7+1)*Setup!$B$22</f>
        <v>16.3662590256971</v>
      </c>
      <c r="I727" s="0" t="n">
        <f aca="false">SUMPRODUCT('5N inverse'!$A$7:$Y$7,'5N mesh'!$B$37:$Z$37,$E726:$AC726)+'5N inverse'!$A$7*$C727/Setup!$B$17+INDEX('5N inverse'!$A$7:$Y$7,1,'5N mesh'!$B$7+1)*Setup!$B$22</f>
        <v>15.0623075161897</v>
      </c>
      <c r="J727" s="0" t="n">
        <f aca="false">SUMPRODUCT('5N inverse'!$A$8:$Y$8,'5N mesh'!$B$37:$Z$37,$E726:$AC726)+'5N inverse'!$A$8*$C727/Setup!$B$17+INDEX('5N inverse'!$A$8:$Y$8,1,'5N mesh'!$B$7+1)*Setup!$B$22</f>
        <v>0</v>
      </c>
      <c r="K727" s="0" t="n">
        <f aca="false">SUMPRODUCT('5N inverse'!$A$9:$Y$9,'5N mesh'!$B$37:$Z$37,$E726:$AC726)+'5N inverse'!$A$9*$C727/Setup!$B$17+INDEX('5N inverse'!$A$9:$Y$9,1,'5N mesh'!$B$7+1)*Setup!$B$22</f>
        <v>0</v>
      </c>
      <c r="L727" s="0" t="n">
        <f aca="false">SUMPRODUCT('5N inverse'!$A$10:$Y$10,'5N mesh'!$B$37:$Z$37,$E726:$AC726)+'5N inverse'!$A$10*$C727/Setup!$B$17+INDEX('5N inverse'!$A$10:$Y$10,1,'5N mesh'!$B$7+1)*Setup!$B$22</f>
        <v>0</v>
      </c>
      <c r="M727" s="0" t="n">
        <f aca="false">SUMPRODUCT('5N inverse'!$A$11:$Y$11,'5N mesh'!$B$37:$Z$37,$E726:$AC726)+'5N inverse'!$A$11*$C727/Setup!$B$17+INDEX('5N inverse'!$A$11:$Y$11,1,'5N mesh'!$B$7+1)*Setup!$B$22</f>
        <v>0</v>
      </c>
      <c r="N727" s="0" t="n">
        <f aca="false">SUMPRODUCT('5N inverse'!$A$12:$Y$12,'5N mesh'!$B$37:$Z$37,$E726:$AC726)+'5N inverse'!$A$12*$C727/Setup!$B$17+INDEX('5N inverse'!$A$12:$Y$12,1,'5N mesh'!$B$7+1)*Setup!$B$22</f>
        <v>0</v>
      </c>
      <c r="O727" s="0" t="n">
        <f aca="false">SUMPRODUCT('5N inverse'!$A$13:$Y$13,'5N mesh'!$B$37:$Z$37,$E726:$AC726)+'5N inverse'!$A$13*$C727/Setup!$B$17+INDEX('5N inverse'!$A$13:$Y$13,1,'5N mesh'!$B$7+1)*Setup!$B$22</f>
        <v>0</v>
      </c>
      <c r="P727" s="0" t="n">
        <f aca="false">SUMPRODUCT('5N inverse'!$A$14:$Y$14,'5N mesh'!$B$37:$Z$37,$E726:$AC726)+'5N inverse'!$A$14*$C727/Setup!$B$17+INDEX('5N inverse'!$A$14:$Y$14,1,'5N mesh'!$B$7+1)*Setup!$B$22</f>
        <v>0</v>
      </c>
      <c r="Q727" s="0" t="n">
        <f aca="false">SUMPRODUCT('5N inverse'!$A$15:$Y$15,'5N mesh'!$B$37:$Z$37,$E726:$AC726)+'5N inverse'!$A$15*$C727/Setup!$B$17+INDEX('5N inverse'!$A$15:$Y$15,1,'5N mesh'!$B$7+1)*Setup!$B$22</f>
        <v>0</v>
      </c>
      <c r="R727" s="0" t="n">
        <f aca="false">SUMPRODUCT('5N inverse'!$A$16:$Y$16,'5N mesh'!$B$37:$Z$37,$E726:$AC726)+'5N inverse'!$A$16*$C727/Setup!$B$17+INDEX('5N inverse'!$A$16:$Y$16,1,'5N mesh'!$B$7+1)*Setup!$B$22</f>
        <v>0</v>
      </c>
      <c r="S727" s="0" t="n">
        <f aca="false">SUMPRODUCT('5N inverse'!$A$17:$Y$17,'5N mesh'!$B$37:$Z$37,$E726:$AC726)+'5N inverse'!$A$17*$C727/Setup!$B$17+INDEX('5N inverse'!$A$17:$Y$17,1,'5N mesh'!$B$7+1)*Setup!$B$22</f>
        <v>0</v>
      </c>
      <c r="T727" s="0" t="n">
        <f aca="false">SUMPRODUCT('5N inverse'!$A$18:$Y$18,'5N mesh'!$B$37:$Z$37,$E726:$AC726)+'5N inverse'!$A$18*$C727/Setup!$B$17+INDEX('5N inverse'!$A$18:$Y$18,1,'5N mesh'!$B$7+1)*Setup!$B$22</f>
        <v>0</v>
      </c>
      <c r="U727" s="0" t="n">
        <f aca="false">SUMPRODUCT('5N inverse'!$A$19:$Y$19,'5N mesh'!$B$37:$Z$37,$E726:$AC726)+'5N inverse'!$A$19*$C727/Setup!$B$17+INDEX('5N inverse'!$A$19:$Y$19,1,'5N mesh'!$B$7+1)*Setup!$B$22</f>
        <v>0</v>
      </c>
      <c r="V727" s="0" t="n">
        <f aca="false">SUMPRODUCT('5N inverse'!$A$20:$Y$20,'5N mesh'!$B$37:$Z$37,$E726:$AC726)+'5N inverse'!$A$20*$C727/Setup!$B$17+INDEX('5N inverse'!$A$20:$Y$20,1,'5N mesh'!$B$7+1)*Setup!$B$22</f>
        <v>0</v>
      </c>
      <c r="W727" s="0" t="n">
        <f aca="false">SUMPRODUCT('5N inverse'!$A$21:$Y$21,'5N mesh'!$B$37:$Z$37,$E726:$AC726)+'5N inverse'!$A$21*$C727/Setup!$B$17+INDEX('5N inverse'!$A$21:$Y$21,1,'5N mesh'!$B$7+1)*Setup!$B$22</f>
        <v>0</v>
      </c>
      <c r="X727" s="0" t="n">
        <f aca="false">SUMPRODUCT('5N inverse'!$A$22:$Y$22,'5N mesh'!$B$37:$Z$37,$E726:$AC726)+'5N inverse'!$A$22*$C727/Setup!$B$17+INDEX('5N inverse'!$A$22:$Y$22,1,'5N mesh'!$B$7+1)*Setup!$B$22</f>
        <v>0</v>
      </c>
      <c r="Y727" s="0" t="n">
        <f aca="false">SUMPRODUCT('5N inverse'!$A$23:$Y$23,'5N mesh'!$B$37:$Z$37,$E726:$AC726)+'5N inverse'!$A$23*$C727/Setup!$B$17+INDEX('5N inverse'!$A$23:$Y$23,1,'5N mesh'!$B$7+1)*Setup!$B$22</f>
        <v>0</v>
      </c>
      <c r="Z727" s="0" t="n">
        <f aca="false">SUMPRODUCT('5N inverse'!$A$24:$Y$24,'5N mesh'!$B$37:$Z$37,$E726:$AC726)+'5N inverse'!$A$24*$C727/Setup!$B$17+INDEX('5N inverse'!$A$24:$Y$24,1,'5N mesh'!$B$7+1)*Setup!$B$22</f>
        <v>0</v>
      </c>
      <c r="AA727" s="0" t="n">
        <f aca="false">SUMPRODUCT('5N inverse'!$A$25:$Y$25,'5N mesh'!$B$37:$Z$37,$E726:$AC726)+'5N inverse'!$A$25*$C727/Setup!$B$17+INDEX('5N inverse'!$A$25:$Y$25,1,'5N mesh'!$B$7+1)*Setup!$B$22</f>
        <v>0</v>
      </c>
      <c r="AB727" s="0" t="n">
        <f aca="false">SUMPRODUCT('5N inverse'!$A$26:$Y$26,'5N mesh'!$B$37:$Z$37,$E726:$AC726)+'5N inverse'!$A$26*$C727/Setup!$B$17+INDEX('5N inverse'!$A$26:$Y$26,1,'5N mesh'!$B$7+1)*Setup!$B$22</f>
        <v>0</v>
      </c>
      <c r="AC727" s="0" t="n">
        <f aca="false">SUMPRODUCT('5N inverse'!$A$27:$Y$27,'5N mesh'!$B$37:$Z$37,$E726:$AC726)+'5N inverse'!$A$27*$C727/Setup!$B$17+INDEX('5N inverse'!$A$27:$Y$27,1,'5N mesh'!$B$7+1)*Setup!$B$22</f>
        <v>0</v>
      </c>
    </row>
    <row r="728" customFormat="false" ht="15" hidden="false" customHeight="false" outlineLevel="0" collapsed="false">
      <c r="A728" s="0" t="n">
        <v>723</v>
      </c>
      <c r="B728" s="0" t="n">
        <f aca="false">A728*Setup!$B$11/3600</f>
        <v>60.25</v>
      </c>
      <c r="C728" s="0" t="n">
        <f aca="false">Setup!$B$7+Setup!$B$8*COS(2*PI()*(B728-Setup!$B$9)/24)</f>
        <v>26.2222809320784</v>
      </c>
      <c r="D728" s="0" t="n">
        <f aca="false">(C728-E728)/Setup!$B$17</f>
        <v>25.3533316228536</v>
      </c>
      <c r="E728" s="0" t="n">
        <f aca="false">SUMPRODUCT('5N inverse'!$A$3:$Y$3,'5N mesh'!$B$37:$Z$37,$E727:$AC727)+'5N inverse'!$A$3*$C728/Setup!$B$17+INDEX('5N inverse'!$A$3:$Y$3,1,'5N mesh'!$B$7+1)*Setup!$B$22</f>
        <v>22.9263478211075</v>
      </c>
      <c r="F728" s="0" t="n">
        <f aca="false">SUMPRODUCT('5N inverse'!$A$4:$Y$4,'5N mesh'!$B$37:$Z$37,$E727:$AC727)+'5N inverse'!$A$4*$C728/Setup!$B$17+INDEX('5N inverse'!$A$4:$Y$4,1,'5N mesh'!$B$7+1)*Setup!$B$22</f>
        <v>21.6157091918604</v>
      </c>
      <c r="G728" s="0" t="n">
        <f aca="false">SUMPRODUCT('5N inverse'!$A$5:$Y$5,'5N mesh'!$B$37:$Z$37,$E727:$AC727)+'5N inverse'!$A$5*$C728/Setup!$B$17+INDEX('5N inverse'!$A$5:$Y$5,1,'5N mesh'!$B$7+1)*Setup!$B$22</f>
        <v>18.9944319333664</v>
      </c>
      <c r="H728" s="0" t="n">
        <f aca="false">SUMPRODUCT('5N inverse'!$A$6:$Y$6,'5N mesh'!$B$37:$Z$37,$E727:$AC727)+'5N inverse'!$A$6*$C728/Setup!$B$17+INDEX('5N inverse'!$A$6:$Y$6,1,'5N mesh'!$B$7+1)*Setup!$B$22</f>
        <v>16.3731546748723</v>
      </c>
      <c r="I728" s="0" t="n">
        <f aca="false">SUMPRODUCT('5N inverse'!$A$7:$Y$7,'5N mesh'!$B$37:$Z$37,$E727:$AC727)+'5N inverse'!$A$7*$C728/Setup!$B$17+INDEX('5N inverse'!$A$7:$Y$7,1,'5N mesh'!$B$7+1)*Setup!$B$22</f>
        <v>15.0625160456252</v>
      </c>
      <c r="J728" s="0" t="n">
        <f aca="false">SUMPRODUCT('5N inverse'!$A$8:$Y$8,'5N mesh'!$B$37:$Z$37,$E727:$AC727)+'5N inverse'!$A$8*$C728/Setup!$B$17+INDEX('5N inverse'!$A$8:$Y$8,1,'5N mesh'!$B$7+1)*Setup!$B$22</f>
        <v>0</v>
      </c>
      <c r="K728" s="0" t="n">
        <f aca="false">SUMPRODUCT('5N inverse'!$A$9:$Y$9,'5N mesh'!$B$37:$Z$37,$E727:$AC727)+'5N inverse'!$A$9*$C728/Setup!$B$17+INDEX('5N inverse'!$A$9:$Y$9,1,'5N mesh'!$B$7+1)*Setup!$B$22</f>
        <v>0</v>
      </c>
      <c r="L728" s="0" t="n">
        <f aca="false">SUMPRODUCT('5N inverse'!$A$10:$Y$10,'5N mesh'!$B$37:$Z$37,$E727:$AC727)+'5N inverse'!$A$10*$C728/Setup!$B$17+INDEX('5N inverse'!$A$10:$Y$10,1,'5N mesh'!$B$7+1)*Setup!$B$22</f>
        <v>0</v>
      </c>
      <c r="M728" s="0" t="n">
        <f aca="false">SUMPRODUCT('5N inverse'!$A$11:$Y$11,'5N mesh'!$B$37:$Z$37,$E727:$AC727)+'5N inverse'!$A$11*$C728/Setup!$B$17+INDEX('5N inverse'!$A$11:$Y$11,1,'5N mesh'!$B$7+1)*Setup!$B$22</f>
        <v>0</v>
      </c>
      <c r="N728" s="0" t="n">
        <f aca="false">SUMPRODUCT('5N inverse'!$A$12:$Y$12,'5N mesh'!$B$37:$Z$37,$E727:$AC727)+'5N inverse'!$A$12*$C728/Setup!$B$17+INDEX('5N inverse'!$A$12:$Y$12,1,'5N mesh'!$B$7+1)*Setup!$B$22</f>
        <v>0</v>
      </c>
      <c r="O728" s="0" t="n">
        <f aca="false">SUMPRODUCT('5N inverse'!$A$13:$Y$13,'5N mesh'!$B$37:$Z$37,$E727:$AC727)+'5N inverse'!$A$13*$C728/Setup!$B$17+INDEX('5N inverse'!$A$13:$Y$13,1,'5N mesh'!$B$7+1)*Setup!$B$22</f>
        <v>0</v>
      </c>
      <c r="P728" s="0" t="n">
        <f aca="false">SUMPRODUCT('5N inverse'!$A$14:$Y$14,'5N mesh'!$B$37:$Z$37,$E727:$AC727)+'5N inverse'!$A$14*$C728/Setup!$B$17+INDEX('5N inverse'!$A$14:$Y$14,1,'5N mesh'!$B$7+1)*Setup!$B$22</f>
        <v>0</v>
      </c>
      <c r="Q728" s="0" t="n">
        <f aca="false">SUMPRODUCT('5N inverse'!$A$15:$Y$15,'5N mesh'!$B$37:$Z$37,$E727:$AC727)+'5N inverse'!$A$15*$C728/Setup!$B$17+INDEX('5N inverse'!$A$15:$Y$15,1,'5N mesh'!$B$7+1)*Setup!$B$22</f>
        <v>0</v>
      </c>
      <c r="R728" s="0" t="n">
        <f aca="false">SUMPRODUCT('5N inverse'!$A$16:$Y$16,'5N mesh'!$B$37:$Z$37,$E727:$AC727)+'5N inverse'!$A$16*$C728/Setup!$B$17+INDEX('5N inverse'!$A$16:$Y$16,1,'5N mesh'!$B$7+1)*Setup!$B$22</f>
        <v>0</v>
      </c>
      <c r="S728" s="0" t="n">
        <f aca="false">SUMPRODUCT('5N inverse'!$A$17:$Y$17,'5N mesh'!$B$37:$Z$37,$E727:$AC727)+'5N inverse'!$A$17*$C728/Setup!$B$17+INDEX('5N inverse'!$A$17:$Y$17,1,'5N mesh'!$B$7+1)*Setup!$B$22</f>
        <v>0</v>
      </c>
      <c r="T728" s="0" t="n">
        <f aca="false">SUMPRODUCT('5N inverse'!$A$18:$Y$18,'5N mesh'!$B$37:$Z$37,$E727:$AC727)+'5N inverse'!$A$18*$C728/Setup!$B$17+INDEX('5N inverse'!$A$18:$Y$18,1,'5N mesh'!$B$7+1)*Setup!$B$22</f>
        <v>0</v>
      </c>
      <c r="U728" s="0" t="n">
        <f aca="false">SUMPRODUCT('5N inverse'!$A$19:$Y$19,'5N mesh'!$B$37:$Z$37,$E727:$AC727)+'5N inverse'!$A$19*$C728/Setup!$B$17+INDEX('5N inverse'!$A$19:$Y$19,1,'5N mesh'!$B$7+1)*Setup!$B$22</f>
        <v>0</v>
      </c>
      <c r="V728" s="0" t="n">
        <f aca="false">SUMPRODUCT('5N inverse'!$A$20:$Y$20,'5N mesh'!$B$37:$Z$37,$E727:$AC727)+'5N inverse'!$A$20*$C728/Setup!$B$17+INDEX('5N inverse'!$A$20:$Y$20,1,'5N mesh'!$B$7+1)*Setup!$B$22</f>
        <v>0</v>
      </c>
      <c r="W728" s="0" t="n">
        <f aca="false">SUMPRODUCT('5N inverse'!$A$21:$Y$21,'5N mesh'!$B$37:$Z$37,$E727:$AC727)+'5N inverse'!$A$21*$C728/Setup!$B$17+INDEX('5N inverse'!$A$21:$Y$21,1,'5N mesh'!$B$7+1)*Setup!$B$22</f>
        <v>0</v>
      </c>
      <c r="X728" s="0" t="n">
        <f aca="false">SUMPRODUCT('5N inverse'!$A$22:$Y$22,'5N mesh'!$B$37:$Z$37,$E727:$AC727)+'5N inverse'!$A$22*$C728/Setup!$B$17+INDEX('5N inverse'!$A$22:$Y$22,1,'5N mesh'!$B$7+1)*Setup!$B$22</f>
        <v>0</v>
      </c>
      <c r="Y728" s="0" t="n">
        <f aca="false">SUMPRODUCT('5N inverse'!$A$23:$Y$23,'5N mesh'!$B$37:$Z$37,$E727:$AC727)+'5N inverse'!$A$23*$C728/Setup!$B$17+INDEX('5N inverse'!$A$23:$Y$23,1,'5N mesh'!$B$7+1)*Setup!$B$22</f>
        <v>0</v>
      </c>
      <c r="Z728" s="0" t="n">
        <f aca="false">SUMPRODUCT('5N inverse'!$A$24:$Y$24,'5N mesh'!$B$37:$Z$37,$E727:$AC727)+'5N inverse'!$A$24*$C728/Setup!$B$17+INDEX('5N inverse'!$A$24:$Y$24,1,'5N mesh'!$B$7+1)*Setup!$B$22</f>
        <v>0</v>
      </c>
      <c r="AA728" s="0" t="n">
        <f aca="false">SUMPRODUCT('5N inverse'!$A$25:$Y$25,'5N mesh'!$B$37:$Z$37,$E727:$AC727)+'5N inverse'!$A$25*$C728/Setup!$B$17+INDEX('5N inverse'!$A$25:$Y$25,1,'5N mesh'!$B$7+1)*Setup!$B$22</f>
        <v>0</v>
      </c>
      <c r="AB728" s="0" t="n">
        <f aca="false">SUMPRODUCT('5N inverse'!$A$26:$Y$26,'5N mesh'!$B$37:$Z$37,$E727:$AC727)+'5N inverse'!$A$26*$C728/Setup!$B$17+INDEX('5N inverse'!$A$26:$Y$26,1,'5N mesh'!$B$7+1)*Setup!$B$22</f>
        <v>0</v>
      </c>
      <c r="AC728" s="0" t="n">
        <f aca="false">SUMPRODUCT('5N inverse'!$A$27:$Y$27,'5N mesh'!$B$37:$Z$37,$E727:$AC727)+'5N inverse'!$A$27*$C728/Setup!$B$17+INDEX('5N inverse'!$A$27:$Y$27,1,'5N mesh'!$B$7+1)*Setup!$B$22</f>
        <v>0</v>
      </c>
    </row>
    <row r="729" customFormat="false" ht="15" hidden="false" customHeight="false" outlineLevel="0" collapsed="false">
      <c r="A729" s="0" t="n">
        <v>724</v>
      </c>
      <c r="B729" s="0" t="n">
        <f aca="false">A729*Setup!$B$11/3600</f>
        <v>60.3333333333333</v>
      </c>
      <c r="C729" s="0" t="n">
        <f aca="false">Setup!$B$7+Setup!$B$8*COS(2*PI()*(B729-Setup!$B$9)/24)</f>
        <v>26.2943057454042</v>
      </c>
      <c r="D729" s="0" t="n">
        <f aca="false">(C729-E729)/Setup!$B$17</f>
        <v>25.5940862784474</v>
      </c>
      <c r="E729" s="0" t="n">
        <f aca="false">SUMPRODUCT('5N inverse'!$A$3:$Y$3,'5N mesh'!$B$37:$Z$37,$E728:$AC728)+'5N inverse'!$A$3*$C729/Setup!$B$17+INDEX('5N inverse'!$A$3:$Y$3,1,'5N mesh'!$B$7+1)*Setup!$B$22</f>
        <v>22.967074529206</v>
      </c>
      <c r="F729" s="0" t="n">
        <f aca="false">SUMPRODUCT('5N inverse'!$A$4:$Y$4,'5N mesh'!$B$37:$Z$37,$E728:$AC728)+'5N inverse'!$A$4*$C729/Setup!$B$17+INDEX('5N inverse'!$A$4:$Y$4,1,'5N mesh'!$B$7+1)*Setup!$B$22</f>
        <v>21.6496838151109</v>
      </c>
      <c r="G729" s="0" t="n">
        <f aca="false">SUMPRODUCT('5N inverse'!$A$5:$Y$5,'5N mesh'!$B$37:$Z$37,$E728:$AC728)+'5N inverse'!$A$5*$C729/Setup!$B$17+INDEX('5N inverse'!$A$5:$Y$5,1,'5N mesh'!$B$7+1)*Setup!$B$22</f>
        <v>19.0149023869207</v>
      </c>
      <c r="H729" s="0" t="n">
        <f aca="false">SUMPRODUCT('5N inverse'!$A$6:$Y$6,'5N mesh'!$B$37:$Z$37,$E728:$AC728)+'5N inverse'!$A$6*$C729/Setup!$B$17+INDEX('5N inverse'!$A$6:$Y$6,1,'5N mesh'!$B$7+1)*Setup!$B$22</f>
        <v>16.3801209587305</v>
      </c>
      <c r="I729" s="0" t="n">
        <f aca="false">SUMPRODUCT('5N inverse'!$A$7:$Y$7,'5N mesh'!$B$37:$Z$37,$E728:$AC728)+'5N inverse'!$A$7*$C729/Setup!$B$17+INDEX('5N inverse'!$A$7:$Y$7,1,'5N mesh'!$B$7+1)*Setup!$B$22</f>
        <v>15.0627302446354</v>
      </c>
      <c r="J729" s="0" t="n">
        <f aca="false">SUMPRODUCT('5N inverse'!$A$8:$Y$8,'5N mesh'!$B$37:$Z$37,$E728:$AC728)+'5N inverse'!$A$8*$C729/Setup!$B$17+INDEX('5N inverse'!$A$8:$Y$8,1,'5N mesh'!$B$7+1)*Setup!$B$22</f>
        <v>0</v>
      </c>
      <c r="K729" s="0" t="n">
        <f aca="false">SUMPRODUCT('5N inverse'!$A$9:$Y$9,'5N mesh'!$B$37:$Z$37,$E728:$AC728)+'5N inverse'!$A$9*$C729/Setup!$B$17+INDEX('5N inverse'!$A$9:$Y$9,1,'5N mesh'!$B$7+1)*Setup!$B$22</f>
        <v>0</v>
      </c>
      <c r="L729" s="0" t="n">
        <f aca="false">SUMPRODUCT('5N inverse'!$A$10:$Y$10,'5N mesh'!$B$37:$Z$37,$E728:$AC728)+'5N inverse'!$A$10*$C729/Setup!$B$17+INDEX('5N inverse'!$A$10:$Y$10,1,'5N mesh'!$B$7+1)*Setup!$B$22</f>
        <v>0</v>
      </c>
      <c r="M729" s="0" t="n">
        <f aca="false">SUMPRODUCT('5N inverse'!$A$11:$Y$11,'5N mesh'!$B$37:$Z$37,$E728:$AC728)+'5N inverse'!$A$11*$C729/Setup!$B$17+INDEX('5N inverse'!$A$11:$Y$11,1,'5N mesh'!$B$7+1)*Setup!$B$22</f>
        <v>0</v>
      </c>
      <c r="N729" s="0" t="n">
        <f aca="false">SUMPRODUCT('5N inverse'!$A$12:$Y$12,'5N mesh'!$B$37:$Z$37,$E728:$AC728)+'5N inverse'!$A$12*$C729/Setup!$B$17+INDEX('5N inverse'!$A$12:$Y$12,1,'5N mesh'!$B$7+1)*Setup!$B$22</f>
        <v>0</v>
      </c>
      <c r="O729" s="0" t="n">
        <f aca="false">SUMPRODUCT('5N inverse'!$A$13:$Y$13,'5N mesh'!$B$37:$Z$37,$E728:$AC728)+'5N inverse'!$A$13*$C729/Setup!$B$17+INDEX('5N inverse'!$A$13:$Y$13,1,'5N mesh'!$B$7+1)*Setup!$B$22</f>
        <v>0</v>
      </c>
      <c r="P729" s="0" t="n">
        <f aca="false">SUMPRODUCT('5N inverse'!$A$14:$Y$14,'5N mesh'!$B$37:$Z$37,$E728:$AC728)+'5N inverse'!$A$14*$C729/Setup!$B$17+INDEX('5N inverse'!$A$14:$Y$14,1,'5N mesh'!$B$7+1)*Setup!$B$22</f>
        <v>0</v>
      </c>
      <c r="Q729" s="0" t="n">
        <f aca="false">SUMPRODUCT('5N inverse'!$A$15:$Y$15,'5N mesh'!$B$37:$Z$37,$E728:$AC728)+'5N inverse'!$A$15*$C729/Setup!$B$17+INDEX('5N inverse'!$A$15:$Y$15,1,'5N mesh'!$B$7+1)*Setup!$B$22</f>
        <v>0</v>
      </c>
      <c r="R729" s="0" t="n">
        <f aca="false">SUMPRODUCT('5N inverse'!$A$16:$Y$16,'5N mesh'!$B$37:$Z$37,$E728:$AC728)+'5N inverse'!$A$16*$C729/Setup!$B$17+INDEX('5N inverse'!$A$16:$Y$16,1,'5N mesh'!$B$7+1)*Setup!$B$22</f>
        <v>0</v>
      </c>
      <c r="S729" s="0" t="n">
        <f aca="false">SUMPRODUCT('5N inverse'!$A$17:$Y$17,'5N mesh'!$B$37:$Z$37,$E728:$AC728)+'5N inverse'!$A$17*$C729/Setup!$B$17+INDEX('5N inverse'!$A$17:$Y$17,1,'5N mesh'!$B$7+1)*Setup!$B$22</f>
        <v>0</v>
      </c>
      <c r="T729" s="0" t="n">
        <f aca="false">SUMPRODUCT('5N inverse'!$A$18:$Y$18,'5N mesh'!$B$37:$Z$37,$E728:$AC728)+'5N inverse'!$A$18*$C729/Setup!$B$17+INDEX('5N inverse'!$A$18:$Y$18,1,'5N mesh'!$B$7+1)*Setup!$B$22</f>
        <v>0</v>
      </c>
      <c r="U729" s="0" t="n">
        <f aca="false">SUMPRODUCT('5N inverse'!$A$19:$Y$19,'5N mesh'!$B$37:$Z$37,$E728:$AC728)+'5N inverse'!$A$19*$C729/Setup!$B$17+INDEX('5N inverse'!$A$19:$Y$19,1,'5N mesh'!$B$7+1)*Setup!$B$22</f>
        <v>0</v>
      </c>
      <c r="V729" s="0" t="n">
        <f aca="false">SUMPRODUCT('5N inverse'!$A$20:$Y$20,'5N mesh'!$B$37:$Z$37,$E728:$AC728)+'5N inverse'!$A$20*$C729/Setup!$B$17+INDEX('5N inverse'!$A$20:$Y$20,1,'5N mesh'!$B$7+1)*Setup!$B$22</f>
        <v>0</v>
      </c>
      <c r="W729" s="0" t="n">
        <f aca="false">SUMPRODUCT('5N inverse'!$A$21:$Y$21,'5N mesh'!$B$37:$Z$37,$E728:$AC728)+'5N inverse'!$A$21*$C729/Setup!$B$17+INDEX('5N inverse'!$A$21:$Y$21,1,'5N mesh'!$B$7+1)*Setup!$B$22</f>
        <v>0</v>
      </c>
      <c r="X729" s="0" t="n">
        <f aca="false">SUMPRODUCT('5N inverse'!$A$22:$Y$22,'5N mesh'!$B$37:$Z$37,$E728:$AC728)+'5N inverse'!$A$22*$C729/Setup!$B$17+INDEX('5N inverse'!$A$22:$Y$22,1,'5N mesh'!$B$7+1)*Setup!$B$22</f>
        <v>0</v>
      </c>
      <c r="Y729" s="0" t="n">
        <f aca="false">SUMPRODUCT('5N inverse'!$A$23:$Y$23,'5N mesh'!$B$37:$Z$37,$E728:$AC728)+'5N inverse'!$A$23*$C729/Setup!$B$17+INDEX('5N inverse'!$A$23:$Y$23,1,'5N mesh'!$B$7+1)*Setup!$B$22</f>
        <v>0</v>
      </c>
      <c r="Z729" s="0" t="n">
        <f aca="false">SUMPRODUCT('5N inverse'!$A$24:$Y$24,'5N mesh'!$B$37:$Z$37,$E728:$AC728)+'5N inverse'!$A$24*$C729/Setup!$B$17+INDEX('5N inverse'!$A$24:$Y$24,1,'5N mesh'!$B$7+1)*Setup!$B$22</f>
        <v>0</v>
      </c>
      <c r="AA729" s="0" t="n">
        <f aca="false">SUMPRODUCT('5N inverse'!$A$25:$Y$25,'5N mesh'!$B$37:$Z$37,$E728:$AC728)+'5N inverse'!$A$25*$C729/Setup!$B$17+INDEX('5N inverse'!$A$25:$Y$25,1,'5N mesh'!$B$7+1)*Setup!$B$22</f>
        <v>0</v>
      </c>
      <c r="AB729" s="0" t="n">
        <f aca="false">SUMPRODUCT('5N inverse'!$A$26:$Y$26,'5N mesh'!$B$37:$Z$37,$E728:$AC728)+'5N inverse'!$A$26*$C729/Setup!$B$17+INDEX('5N inverse'!$A$26:$Y$26,1,'5N mesh'!$B$7+1)*Setup!$B$22</f>
        <v>0</v>
      </c>
      <c r="AC729" s="0" t="n">
        <f aca="false">SUMPRODUCT('5N inverse'!$A$27:$Y$27,'5N mesh'!$B$37:$Z$37,$E728:$AC728)+'5N inverse'!$A$27*$C729/Setup!$B$17+INDEX('5N inverse'!$A$27:$Y$27,1,'5N mesh'!$B$7+1)*Setup!$B$22</f>
        <v>0</v>
      </c>
    </row>
    <row r="730" customFormat="false" ht="15" hidden="false" customHeight="false" outlineLevel="0" collapsed="false">
      <c r="A730" s="0" t="n">
        <v>725</v>
      </c>
      <c r="B730" s="0" t="n">
        <f aca="false">A730*Setup!$B$11/3600</f>
        <v>60.4166666666667</v>
      </c>
      <c r="C730" s="0" t="n">
        <f aca="false">Setup!$B$7+Setup!$B$8*COS(2*PI()*(B730-Setup!$B$9)/24)</f>
        <v>26.3652385934543</v>
      </c>
      <c r="D730" s="0" t="n">
        <f aca="false">(C730-E730)/Setup!$B$17</f>
        <v>25.8235482643096</v>
      </c>
      <c r="E730" s="0" t="n">
        <f aca="false">SUMPRODUCT('5N inverse'!$A$3:$Y$3,'5N mesh'!$B$37:$Z$37,$E729:$AC729)+'5N inverse'!$A$3*$C730/Setup!$B$17+INDEX('5N inverse'!$A$3:$Y$3,1,'5N mesh'!$B$7+1)*Setup!$B$22</f>
        <v>23.0081773190941</v>
      </c>
      <c r="F730" s="0" t="n">
        <f aca="false">SUMPRODUCT('5N inverse'!$A$4:$Y$4,'5N mesh'!$B$37:$Z$37,$E729:$AC729)+'5N inverse'!$A$4*$C730/Setup!$B$17+INDEX('5N inverse'!$A$4:$Y$4,1,'5N mesh'!$B$7+1)*Setup!$B$22</f>
        <v>21.6839727678015</v>
      </c>
      <c r="G730" s="0" t="n">
        <f aca="false">SUMPRODUCT('5N inverse'!$A$5:$Y$5,'5N mesh'!$B$37:$Z$37,$E729:$AC729)+'5N inverse'!$A$5*$C730/Setup!$B$17+INDEX('5N inverse'!$A$5:$Y$5,1,'5N mesh'!$B$7+1)*Setup!$B$22</f>
        <v>19.0355636652163</v>
      </c>
      <c r="H730" s="0" t="n">
        <f aca="false">SUMPRODUCT('5N inverse'!$A$6:$Y$6,'5N mesh'!$B$37:$Z$37,$E729:$AC729)+'5N inverse'!$A$6*$C730/Setup!$B$17+INDEX('5N inverse'!$A$6:$Y$6,1,'5N mesh'!$B$7+1)*Setup!$B$22</f>
        <v>16.3871545626311</v>
      </c>
      <c r="I730" s="0" t="n">
        <f aca="false">SUMPRODUCT('5N inverse'!$A$7:$Y$7,'5N mesh'!$B$37:$Z$37,$E729:$AC729)+'5N inverse'!$A$7*$C730/Setup!$B$17+INDEX('5N inverse'!$A$7:$Y$7,1,'5N mesh'!$B$7+1)*Setup!$B$22</f>
        <v>15.0629500113385</v>
      </c>
      <c r="J730" s="0" t="n">
        <f aca="false">SUMPRODUCT('5N inverse'!$A$8:$Y$8,'5N mesh'!$B$37:$Z$37,$E729:$AC729)+'5N inverse'!$A$8*$C730/Setup!$B$17+INDEX('5N inverse'!$A$8:$Y$8,1,'5N mesh'!$B$7+1)*Setup!$B$22</f>
        <v>0</v>
      </c>
      <c r="K730" s="0" t="n">
        <f aca="false">SUMPRODUCT('5N inverse'!$A$9:$Y$9,'5N mesh'!$B$37:$Z$37,$E729:$AC729)+'5N inverse'!$A$9*$C730/Setup!$B$17+INDEX('5N inverse'!$A$9:$Y$9,1,'5N mesh'!$B$7+1)*Setup!$B$22</f>
        <v>0</v>
      </c>
      <c r="L730" s="0" t="n">
        <f aca="false">SUMPRODUCT('5N inverse'!$A$10:$Y$10,'5N mesh'!$B$37:$Z$37,$E729:$AC729)+'5N inverse'!$A$10*$C730/Setup!$B$17+INDEX('5N inverse'!$A$10:$Y$10,1,'5N mesh'!$B$7+1)*Setup!$B$22</f>
        <v>0</v>
      </c>
      <c r="M730" s="0" t="n">
        <f aca="false">SUMPRODUCT('5N inverse'!$A$11:$Y$11,'5N mesh'!$B$37:$Z$37,$E729:$AC729)+'5N inverse'!$A$11*$C730/Setup!$B$17+INDEX('5N inverse'!$A$11:$Y$11,1,'5N mesh'!$B$7+1)*Setup!$B$22</f>
        <v>0</v>
      </c>
      <c r="N730" s="0" t="n">
        <f aca="false">SUMPRODUCT('5N inverse'!$A$12:$Y$12,'5N mesh'!$B$37:$Z$37,$E729:$AC729)+'5N inverse'!$A$12*$C730/Setup!$B$17+INDEX('5N inverse'!$A$12:$Y$12,1,'5N mesh'!$B$7+1)*Setup!$B$22</f>
        <v>0</v>
      </c>
      <c r="O730" s="0" t="n">
        <f aca="false">SUMPRODUCT('5N inverse'!$A$13:$Y$13,'5N mesh'!$B$37:$Z$37,$E729:$AC729)+'5N inverse'!$A$13*$C730/Setup!$B$17+INDEX('5N inverse'!$A$13:$Y$13,1,'5N mesh'!$B$7+1)*Setup!$B$22</f>
        <v>0</v>
      </c>
      <c r="P730" s="0" t="n">
        <f aca="false">SUMPRODUCT('5N inverse'!$A$14:$Y$14,'5N mesh'!$B$37:$Z$37,$E729:$AC729)+'5N inverse'!$A$14*$C730/Setup!$B$17+INDEX('5N inverse'!$A$14:$Y$14,1,'5N mesh'!$B$7+1)*Setup!$B$22</f>
        <v>0</v>
      </c>
      <c r="Q730" s="0" t="n">
        <f aca="false">SUMPRODUCT('5N inverse'!$A$15:$Y$15,'5N mesh'!$B$37:$Z$37,$E729:$AC729)+'5N inverse'!$A$15*$C730/Setup!$B$17+INDEX('5N inverse'!$A$15:$Y$15,1,'5N mesh'!$B$7+1)*Setup!$B$22</f>
        <v>0</v>
      </c>
      <c r="R730" s="0" t="n">
        <f aca="false">SUMPRODUCT('5N inverse'!$A$16:$Y$16,'5N mesh'!$B$37:$Z$37,$E729:$AC729)+'5N inverse'!$A$16*$C730/Setup!$B$17+INDEX('5N inverse'!$A$16:$Y$16,1,'5N mesh'!$B$7+1)*Setup!$B$22</f>
        <v>0</v>
      </c>
      <c r="S730" s="0" t="n">
        <f aca="false">SUMPRODUCT('5N inverse'!$A$17:$Y$17,'5N mesh'!$B$37:$Z$37,$E729:$AC729)+'5N inverse'!$A$17*$C730/Setup!$B$17+INDEX('5N inverse'!$A$17:$Y$17,1,'5N mesh'!$B$7+1)*Setup!$B$22</f>
        <v>0</v>
      </c>
      <c r="T730" s="0" t="n">
        <f aca="false">SUMPRODUCT('5N inverse'!$A$18:$Y$18,'5N mesh'!$B$37:$Z$37,$E729:$AC729)+'5N inverse'!$A$18*$C730/Setup!$B$17+INDEX('5N inverse'!$A$18:$Y$18,1,'5N mesh'!$B$7+1)*Setup!$B$22</f>
        <v>0</v>
      </c>
      <c r="U730" s="0" t="n">
        <f aca="false">SUMPRODUCT('5N inverse'!$A$19:$Y$19,'5N mesh'!$B$37:$Z$37,$E729:$AC729)+'5N inverse'!$A$19*$C730/Setup!$B$17+INDEX('5N inverse'!$A$19:$Y$19,1,'5N mesh'!$B$7+1)*Setup!$B$22</f>
        <v>0</v>
      </c>
      <c r="V730" s="0" t="n">
        <f aca="false">SUMPRODUCT('5N inverse'!$A$20:$Y$20,'5N mesh'!$B$37:$Z$37,$E729:$AC729)+'5N inverse'!$A$20*$C730/Setup!$B$17+INDEX('5N inverse'!$A$20:$Y$20,1,'5N mesh'!$B$7+1)*Setup!$B$22</f>
        <v>0</v>
      </c>
      <c r="W730" s="0" t="n">
        <f aca="false">SUMPRODUCT('5N inverse'!$A$21:$Y$21,'5N mesh'!$B$37:$Z$37,$E729:$AC729)+'5N inverse'!$A$21*$C730/Setup!$B$17+INDEX('5N inverse'!$A$21:$Y$21,1,'5N mesh'!$B$7+1)*Setup!$B$22</f>
        <v>0</v>
      </c>
      <c r="X730" s="0" t="n">
        <f aca="false">SUMPRODUCT('5N inverse'!$A$22:$Y$22,'5N mesh'!$B$37:$Z$37,$E729:$AC729)+'5N inverse'!$A$22*$C730/Setup!$B$17+INDEX('5N inverse'!$A$22:$Y$22,1,'5N mesh'!$B$7+1)*Setup!$B$22</f>
        <v>0</v>
      </c>
      <c r="Y730" s="0" t="n">
        <f aca="false">SUMPRODUCT('5N inverse'!$A$23:$Y$23,'5N mesh'!$B$37:$Z$37,$E729:$AC729)+'5N inverse'!$A$23*$C730/Setup!$B$17+INDEX('5N inverse'!$A$23:$Y$23,1,'5N mesh'!$B$7+1)*Setup!$B$22</f>
        <v>0</v>
      </c>
      <c r="Z730" s="0" t="n">
        <f aca="false">SUMPRODUCT('5N inverse'!$A$24:$Y$24,'5N mesh'!$B$37:$Z$37,$E729:$AC729)+'5N inverse'!$A$24*$C730/Setup!$B$17+INDEX('5N inverse'!$A$24:$Y$24,1,'5N mesh'!$B$7+1)*Setup!$B$22</f>
        <v>0</v>
      </c>
      <c r="AA730" s="0" t="n">
        <f aca="false">SUMPRODUCT('5N inverse'!$A$25:$Y$25,'5N mesh'!$B$37:$Z$37,$E729:$AC729)+'5N inverse'!$A$25*$C730/Setup!$B$17+INDEX('5N inverse'!$A$25:$Y$25,1,'5N mesh'!$B$7+1)*Setup!$B$22</f>
        <v>0</v>
      </c>
      <c r="AB730" s="0" t="n">
        <f aca="false">SUMPRODUCT('5N inverse'!$A$26:$Y$26,'5N mesh'!$B$37:$Z$37,$E729:$AC729)+'5N inverse'!$A$26*$C730/Setup!$B$17+INDEX('5N inverse'!$A$26:$Y$26,1,'5N mesh'!$B$7+1)*Setup!$B$22</f>
        <v>0</v>
      </c>
      <c r="AC730" s="0" t="n">
        <f aca="false">SUMPRODUCT('5N inverse'!$A$27:$Y$27,'5N mesh'!$B$37:$Z$37,$E729:$AC729)+'5N inverse'!$A$27*$C730/Setup!$B$17+INDEX('5N inverse'!$A$27:$Y$27,1,'5N mesh'!$B$7+1)*Setup!$B$22</f>
        <v>0</v>
      </c>
    </row>
    <row r="731" customFormat="false" ht="15" hidden="false" customHeight="false" outlineLevel="0" collapsed="false">
      <c r="A731" s="0" t="n">
        <v>726</v>
      </c>
      <c r="B731" s="0" t="n">
        <f aca="false">A731*Setup!$B$11/3600</f>
        <v>60.5</v>
      </c>
      <c r="C731" s="0" t="n">
        <f aca="false">Setup!$B$7+Setup!$B$8*COS(2*PI()*(B731-Setup!$B$9)/24)</f>
        <v>26.4350457160349</v>
      </c>
      <c r="D731" s="0" t="n">
        <f aca="false">(C731-E731)/Setup!$B$17</f>
        <v>26.0416083289509</v>
      </c>
      <c r="E731" s="0" t="n">
        <f aca="false">SUMPRODUCT('5N inverse'!$A$3:$Y$3,'5N mesh'!$B$37:$Z$37,$E730:$AC730)+'5N inverse'!$A$3*$C731/Setup!$B$17+INDEX('5N inverse'!$A$3:$Y$3,1,'5N mesh'!$B$7+1)*Setup!$B$22</f>
        <v>23.0496366332713</v>
      </c>
      <c r="F731" s="0" t="n">
        <f aca="false">SUMPRODUCT('5N inverse'!$A$4:$Y$4,'5N mesh'!$B$37:$Z$37,$E730:$AC730)+'5N inverse'!$A$4*$C731/Setup!$B$17+INDEX('5N inverse'!$A$4:$Y$4,1,'5N mesh'!$B$7+1)*Setup!$B$22</f>
        <v>21.718559734593</v>
      </c>
      <c r="G731" s="0" t="n">
        <f aca="false">SUMPRODUCT('5N inverse'!$A$5:$Y$5,'5N mesh'!$B$37:$Z$37,$E730:$AC730)+'5N inverse'!$A$5*$C731/Setup!$B$17+INDEX('5N inverse'!$A$5:$Y$5,1,'5N mesh'!$B$7+1)*Setup!$B$22</f>
        <v>19.0564059372365</v>
      </c>
      <c r="H731" s="0" t="n">
        <f aca="false">SUMPRODUCT('5N inverse'!$A$6:$Y$6,'5N mesh'!$B$37:$Z$37,$E730:$AC730)+'5N inverse'!$A$6*$C731/Setup!$B$17+INDEX('5N inverse'!$A$6:$Y$6,1,'5N mesh'!$B$7+1)*Setup!$B$22</f>
        <v>16.39425213988</v>
      </c>
      <c r="I731" s="0" t="n">
        <f aca="false">SUMPRODUCT('5N inverse'!$A$7:$Y$7,'5N mesh'!$B$37:$Z$37,$E730:$AC730)+'5N inverse'!$A$7*$C731/Setup!$B$17+INDEX('5N inverse'!$A$7:$Y$7,1,'5N mesh'!$B$7+1)*Setup!$B$22</f>
        <v>15.0631752412017</v>
      </c>
      <c r="J731" s="0" t="n">
        <f aca="false">SUMPRODUCT('5N inverse'!$A$8:$Y$8,'5N mesh'!$B$37:$Z$37,$E730:$AC730)+'5N inverse'!$A$8*$C731/Setup!$B$17+INDEX('5N inverse'!$A$8:$Y$8,1,'5N mesh'!$B$7+1)*Setup!$B$22</f>
        <v>0</v>
      </c>
      <c r="K731" s="0" t="n">
        <f aca="false">SUMPRODUCT('5N inverse'!$A$9:$Y$9,'5N mesh'!$B$37:$Z$37,$E730:$AC730)+'5N inverse'!$A$9*$C731/Setup!$B$17+INDEX('5N inverse'!$A$9:$Y$9,1,'5N mesh'!$B$7+1)*Setup!$B$22</f>
        <v>0</v>
      </c>
      <c r="L731" s="0" t="n">
        <f aca="false">SUMPRODUCT('5N inverse'!$A$10:$Y$10,'5N mesh'!$B$37:$Z$37,$E730:$AC730)+'5N inverse'!$A$10*$C731/Setup!$B$17+INDEX('5N inverse'!$A$10:$Y$10,1,'5N mesh'!$B$7+1)*Setup!$B$22</f>
        <v>0</v>
      </c>
      <c r="M731" s="0" t="n">
        <f aca="false">SUMPRODUCT('5N inverse'!$A$11:$Y$11,'5N mesh'!$B$37:$Z$37,$E730:$AC730)+'5N inverse'!$A$11*$C731/Setup!$B$17+INDEX('5N inverse'!$A$11:$Y$11,1,'5N mesh'!$B$7+1)*Setup!$B$22</f>
        <v>0</v>
      </c>
      <c r="N731" s="0" t="n">
        <f aca="false">SUMPRODUCT('5N inverse'!$A$12:$Y$12,'5N mesh'!$B$37:$Z$37,$E730:$AC730)+'5N inverse'!$A$12*$C731/Setup!$B$17+INDEX('5N inverse'!$A$12:$Y$12,1,'5N mesh'!$B$7+1)*Setup!$B$22</f>
        <v>0</v>
      </c>
      <c r="O731" s="0" t="n">
        <f aca="false">SUMPRODUCT('5N inverse'!$A$13:$Y$13,'5N mesh'!$B$37:$Z$37,$E730:$AC730)+'5N inverse'!$A$13*$C731/Setup!$B$17+INDEX('5N inverse'!$A$13:$Y$13,1,'5N mesh'!$B$7+1)*Setup!$B$22</f>
        <v>0</v>
      </c>
      <c r="P731" s="0" t="n">
        <f aca="false">SUMPRODUCT('5N inverse'!$A$14:$Y$14,'5N mesh'!$B$37:$Z$37,$E730:$AC730)+'5N inverse'!$A$14*$C731/Setup!$B$17+INDEX('5N inverse'!$A$14:$Y$14,1,'5N mesh'!$B$7+1)*Setup!$B$22</f>
        <v>0</v>
      </c>
      <c r="Q731" s="0" t="n">
        <f aca="false">SUMPRODUCT('5N inverse'!$A$15:$Y$15,'5N mesh'!$B$37:$Z$37,$E730:$AC730)+'5N inverse'!$A$15*$C731/Setup!$B$17+INDEX('5N inverse'!$A$15:$Y$15,1,'5N mesh'!$B$7+1)*Setup!$B$22</f>
        <v>0</v>
      </c>
      <c r="R731" s="0" t="n">
        <f aca="false">SUMPRODUCT('5N inverse'!$A$16:$Y$16,'5N mesh'!$B$37:$Z$37,$E730:$AC730)+'5N inverse'!$A$16*$C731/Setup!$B$17+INDEX('5N inverse'!$A$16:$Y$16,1,'5N mesh'!$B$7+1)*Setup!$B$22</f>
        <v>0</v>
      </c>
      <c r="S731" s="0" t="n">
        <f aca="false">SUMPRODUCT('5N inverse'!$A$17:$Y$17,'5N mesh'!$B$37:$Z$37,$E730:$AC730)+'5N inverse'!$A$17*$C731/Setup!$B$17+INDEX('5N inverse'!$A$17:$Y$17,1,'5N mesh'!$B$7+1)*Setup!$B$22</f>
        <v>0</v>
      </c>
      <c r="T731" s="0" t="n">
        <f aca="false">SUMPRODUCT('5N inverse'!$A$18:$Y$18,'5N mesh'!$B$37:$Z$37,$E730:$AC730)+'5N inverse'!$A$18*$C731/Setup!$B$17+INDEX('5N inverse'!$A$18:$Y$18,1,'5N mesh'!$B$7+1)*Setup!$B$22</f>
        <v>0</v>
      </c>
      <c r="U731" s="0" t="n">
        <f aca="false">SUMPRODUCT('5N inverse'!$A$19:$Y$19,'5N mesh'!$B$37:$Z$37,$E730:$AC730)+'5N inverse'!$A$19*$C731/Setup!$B$17+INDEX('5N inverse'!$A$19:$Y$19,1,'5N mesh'!$B$7+1)*Setup!$B$22</f>
        <v>0</v>
      </c>
      <c r="V731" s="0" t="n">
        <f aca="false">SUMPRODUCT('5N inverse'!$A$20:$Y$20,'5N mesh'!$B$37:$Z$37,$E730:$AC730)+'5N inverse'!$A$20*$C731/Setup!$B$17+INDEX('5N inverse'!$A$20:$Y$20,1,'5N mesh'!$B$7+1)*Setup!$B$22</f>
        <v>0</v>
      </c>
      <c r="W731" s="0" t="n">
        <f aca="false">SUMPRODUCT('5N inverse'!$A$21:$Y$21,'5N mesh'!$B$37:$Z$37,$E730:$AC730)+'5N inverse'!$A$21*$C731/Setup!$B$17+INDEX('5N inverse'!$A$21:$Y$21,1,'5N mesh'!$B$7+1)*Setup!$B$22</f>
        <v>0</v>
      </c>
      <c r="X731" s="0" t="n">
        <f aca="false">SUMPRODUCT('5N inverse'!$A$22:$Y$22,'5N mesh'!$B$37:$Z$37,$E730:$AC730)+'5N inverse'!$A$22*$C731/Setup!$B$17+INDEX('5N inverse'!$A$22:$Y$22,1,'5N mesh'!$B$7+1)*Setup!$B$22</f>
        <v>0</v>
      </c>
      <c r="Y731" s="0" t="n">
        <f aca="false">SUMPRODUCT('5N inverse'!$A$23:$Y$23,'5N mesh'!$B$37:$Z$37,$E730:$AC730)+'5N inverse'!$A$23*$C731/Setup!$B$17+INDEX('5N inverse'!$A$23:$Y$23,1,'5N mesh'!$B$7+1)*Setup!$B$22</f>
        <v>0</v>
      </c>
      <c r="Z731" s="0" t="n">
        <f aca="false">SUMPRODUCT('5N inverse'!$A$24:$Y$24,'5N mesh'!$B$37:$Z$37,$E730:$AC730)+'5N inverse'!$A$24*$C731/Setup!$B$17+INDEX('5N inverse'!$A$24:$Y$24,1,'5N mesh'!$B$7+1)*Setup!$B$22</f>
        <v>0</v>
      </c>
      <c r="AA731" s="0" t="n">
        <f aca="false">SUMPRODUCT('5N inverse'!$A$25:$Y$25,'5N mesh'!$B$37:$Z$37,$E730:$AC730)+'5N inverse'!$A$25*$C731/Setup!$B$17+INDEX('5N inverse'!$A$25:$Y$25,1,'5N mesh'!$B$7+1)*Setup!$B$22</f>
        <v>0</v>
      </c>
      <c r="AB731" s="0" t="n">
        <f aca="false">SUMPRODUCT('5N inverse'!$A$26:$Y$26,'5N mesh'!$B$37:$Z$37,$E730:$AC730)+'5N inverse'!$A$26*$C731/Setup!$B$17+INDEX('5N inverse'!$A$26:$Y$26,1,'5N mesh'!$B$7+1)*Setup!$B$22</f>
        <v>0</v>
      </c>
      <c r="AC731" s="0" t="n">
        <f aca="false">SUMPRODUCT('5N inverse'!$A$27:$Y$27,'5N mesh'!$B$37:$Z$37,$E730:$AC730)+'5N inverse'!$A$27*$C731/Setup!$B$17+INDEX('5N inverse'!$A$27:$Y$27,1,'5N mesh'!$B$7+1)*Setup!$B$22</f>
        <v>0</v>
      </c>
    </row>
    <row r="732" customFormat="false" ht="15" hidden="false" customHeight="false" outlineLevel="0" collapsed="false">
      <c r="A732" s="0" t="n">
        <v>727</v>
      </c>
      <c r="B732" s="0" t="n">
        <f aca="false">A732*Setup!$B$11/3600</f>
        <v>60.5833333333333</v>
      </c>
      <c r="C732" s="0" t="n">
        <f aca="false">Setup!$B$7+Setup!$B$8*COS(2*PI()*(B732-Setup!$B$9)/24)</f>
        <v>26.5036938887362</v>
      </c>
      <c r="D732" s="0" t="n">
        <f aca="false">(C732-E732)/Setup!$B$17</f>
        <v>26.248162648111</v>
      </c>
      <c r="E732" s="0" t="n">
        <f aca="false">SUMPRODUCT('5N inverse'!$A$3:$Y$3,'5N mesh'!$B$37:$Z$37,$E731:$AC731)+'5N inverse'!$A$3*$C732/Setup!$B$17+INDEX('5N inverse'!$A$3:$Y$3,1,'5N mesh'!$B$7+1)*Setup!$B$22</f>
        <v>23.0914327444818</v>
      </c>
      <c r="F732" s="0" t="n">
        <f aca="false">SUMPRODUCT('5N inverse'!$A$4:$Y$4,'5N mesh'!$B$37:$Z$37,$E731:$AC731)+'5N inverse'!$A$4*$C732/Setup!$B$17+INDEX('5N inverse'!$A$4:$Y$4,1,'5N mesh'!$B$7+1)*Setup!$B$22</f>
        <v>21.7534282582501</v>
      </c>
      <c r="G732" s="0" t="n">
        <f aca="false">SUMPRODUCT('5N inverse'!$A$5:$Y$5,'5N mesh'!$B$37:$Z$37,$E731:$AC731)+'5N inverse'!$A$5*$C732/Setup!$B$17+INDEX('5N inverse'!$A$5:$Y$5,1,'5N mesh'!$B$7+1)*Setup!$B$22</f>
        <v>19.0774192857866</v>
      </c>
      <c r="H732" s="0" t="n">
        <f aca="false">SUMPRODUCT('5N inverse'!$A$6:$Y$6,'5N mesh'!$B$37:$Z$37,$E731:$AC731)+'5N inverse'!$A$6*$C732/Setup!$B$17+INDEX('5N inverse'!$A$6:$Y$6,1,'5N mesh'!$B$7+1)*Setup!$B$22</f>
        <v>16.4014103133232</v>
      </c>
      <c r="I732" s="0" t="n">
        <f aca="false">SUMPRODUCT('5N inverse'!$A$7:$Y$7,'5N mesh'!$B$37:$Z$37,$E731:$AC731)+'5N inverse'!$A$7*$C732/Setup!$B$17+INDEX('5N inverse'!$A$7:$Y$7,1,'5N mesh'!$B$7+1)*Setup!$B$22</f>
        <v>15.0634058270914</v>
      </c>
      <c r="J732" s="0" t="n">
        <f aca="false">SUMPRODUCT('5N inverse'!$A$8:$Y$8,'5N mesh'!$B$37:$Z$37,$E731:$AC731)+'5N inverse'!$A$8*$C732/Setup!$B$17+INDEX('5N inverse'!$A$8:$Y$8,1,'5N mesh'!$B$7+1)*Setup!$B$22</f>
        <v>0</v>
      </c>
      <c r="K732" s="0" t="n">
        <f aca="false">SUMPRODUCT('5N inverse'!$A$9:$Y$9,'5N mesh'!$B$37:$Z$37,$E731:$AC731)+'5N inverse'!$A$9*$C732/Setup!$B$17+INDEX('5N inverse'!$A$9:$Y$9,1,'5N mesh'!$B$7+1)*Setup!$B$22</f>
        <v>0</v>
      </c>
      <c r="L732" s="0" t="n">
        <f aca="false">SUMPRODUCT('5N inverse'!$A$10:$Y$10,'5N mesh'!$B$37:$Z$37,$E731:$AC731)+'5N inverse'!$A$10*$C732/Setup!$B$17+INDEX('5N inverse'!$A$10:$Y$10,1,'5N mesh'!$B$7+1)*Setup!$B$22</f>
        <v>0</v>
      </c>
      <c r="M732" s="0" t="n">
        <f aca="false">SUMPRODUCT('5N inverse'!$A$11:$Y$11,'5N mesh'!$B$37:$Z$37,$E731:$AC731)+'5N inverse'!$A$11*$C732/Setup!$B$17+INDEX('5N inverse'!$A$11:$Y$11,1,'5N mesh'!$B$7+1)*Setup!$B$22</f>
        <v>0</v>
      </c>
      <c r="N732" s="0" t="n">
        <f aca="false">SUMPRODUCT('5N inverse'!$A$12:$Y$12,'5N mesh'!$B$37:$Z$37,$E731:$AC731)+'5N inverse'!$A$12*$C732/Setup!$B$17+INDEX('5N inverse'!$A$12:$Y$12,1,'5N mesh'!$B$7+1)*Setup!$B$22</f>
        <v>0</v>
      </c>
      <c r="O732" s="0" t="n">
        <f aca="false">SUMPRODUCT('5N inverse'!$A$13:$Y$13,'5N mesh'!$B$37:$Z$37,$E731:$AC731)+'5N inverse'!$A$13*$C732/Setup!$B$17+INDEX('5N inverse'!$A$13:$Y$13,1,'5N mesh'!$B$7+1)*Setup!$B$22</f>
        <v>0</v>
      </c>
      <c r="P732" s="0" t="n">
        <f aca="false">SUMPRODUCT('5N inverse'!$A$14:$Y$14,'5N mesh'!$B$37:$Z$37,$E731:$AC731)+'5N inverse'!$A$14*$C732/Setup!$B$17+INDEX('5N inverse'!$A$14:$Y$14,1,'5N mesh'!$B$7+1)*Setup!$B$22</f>
        <v>0</v>
      </c>
      <c r="Q732" s="0" t="n">
        <f aca="false">SUMPRODUCT('5N inverse'!$A$15:$Y$15,'5N mesh'!$B$37:$Z$37,$E731:$AC731)+'5N inverse'!$A$15*$C732/Setup!$B$17+INDEX('5N inverse'!$A$15:$Y$15,1,'5N mesh'!$B$7+1)*Setup!$B$22</f>
        <v>0</v>
      </c>
      <c r="R732" s="0" t="n">
        <f aca="false">SUMPRODUCT('5N inverse'!$A$16:$Y$16,'5N mesh'!$B$37:$Z$37,$E731:$AC731)+'5N inverse'!$A$16*$C732/Setup!$B$17+INDEX('5N inverse'!$A$16:$Y$16,1,'5N mesh'!$B$7+1)*Setup!$B$22</f>
        <v>0</v>
      </c>
      <c r="S732" s="0" t="n">
        <f aca="false">SUMPRODUCT('5N inverse'!$A$17:$Y$17,'5N mesh'!$B$37:$Z$37,$E731:$AC731)+'5N inverse'!$A$17*$C732/Setup!$B$17+INDEX('5N inverse'!$A$17:$Y$17,1,'5N mesh'!$B$7+1)*Setup!$B$22</f>
        <v>0</v>
      </c>
      <c r="T732" s="0" t="n">
        <f aca="false">SUMPRODUCT('5N inverse'!$A$18:$Y$18,'5N mesh'!$B$37:$Z$37,$E731:$AC731)+'5N inverse'!$A$18*$C732/Setup!$B$17+INDEX('5N inverse'!$A$18:$Y$18,1,'5N mesh'!$B$7+1)*Setup!$B$22</f>
        <v>0</v>
      </c>
      <c r="U732" s="0" t="n">
        <f aca="false">SUMPRODUCT('5N inverse'!$A$19:$Y$19,'5N mesh'!$B$37:$Z$37,$E731:$AC731)+'5N inverse'!$A$19*$C732/Setup!$B$17+INDEX('5N inverse'!$A$19:$Y$19,1,'5N mesh'!$B$7+1)*Setup!$B$22</f>
        <v>0</v>
      </c>
      <c r="V732" s="0" t="n">
        <f aca="false">SUMPRODUCT('5N inverse'!$A$20:$Y$20,'5N mesh'!$B$37:$Z$37,$E731:$AC731)+'5N inverse'!$A$20*$C732/Setup!$B$17+INDEX('5N inverse'!$A$20:$Y$20,1,'5N mesh'!$B$7+1)*Setup!$B$22</f>
        <v>0</v>
      </c>
      <c r="W732" s="0" t="n">
        <f aca="false">SUMPRODUCT('5N inverse'!$A$21:$Y$21,'5N mesh'!$B$37:$Z$37,$E731:$AC731)+'5N inverse'!$A$21*$C732/Setup!$B$17+INDEX('5N inverse'!$A$21:$Y$21,1,'5N mesh'!$B$7+1)*Setup!$B$22</f>
        <v>0</v>
      </c>
      <c r="X732" s="0" t="n">
        <f aca="false">SUMPRODUCT('5N inverse'!$A$22:$Y$22,'5N mesh'!$B$37:$Z$37,$E731:$AC731)+'5N inverse'!$A$22*$C732/Setup!$B$17+INDEX('5N inverse'!$A$22:$Y$22,1,'5N mesh'!$B$7+1)*Setup!$B$22</f>
        <v>0</v>
      </c>
      <c r="Y732" s="0" t="n">
        <f aca="false">SUMPRODUCT('5N inverse'!$A$23:$Y$23,'5N mesh'!$B$37:$Z$37,$E731:$AC731)+'5N inverse'!$A$23*$C732/Setup!$B$17+INDEX('5N inverse'!$A$23:$Y$23,1,'5N mesh'!$B$7+1)*Setup!$B$22</f>
        <v>0</v>
      </c>
      <c r="Z732" s="0" t="n">
        <f aca="false">SUMPRODUCT('5N inverse'!$A$24:$Y$24,'5N mesh'!$B$37:$Z$37,$E731:$AC731)+'5N inverse'!$A$24*$C732/Setup!$B$17+INDEX('5N inverse'!$A$24:$Y$24,1,'5N mesh'!$B$7+1)*Setup!$B$22</f>
        <v>0</v>
      </c>
      <c r="AA732" s="0" t="n">
        <f aca="false">SUMPRODUCT('5N inverse'!$A$25:$Y$25,'5N mesh'!$B$37:$Z$37,$E731:$AC731)+'5N inverse'!$A$25*$C732/Setup!$B$17+INDEX('5N inverse'!$A$25:$Y$25,1,'5N mesh'!$B$7+1)*Setup!$B$22</f>
        <v>0</v>
      </c>
      <c r="AB732" s="0" t="n">
        <f aca="false">SUMPRODUCT('5N inverse'!$A$26:$Y$26,'5N mesh'!$B$37:$Z$37,$E731:$AC731)+'5N inverse'!$A$26*$C732/Setup!$B$17+INDEX('5N inverse'!$A$26:$Y$26,1,'5N mesh'!$B$7+1)*Setup!$B$22</f>
        <v>0</v>
      </c>
      <c r="AC732" s="0" t="n">
        <f aca="false">SUMPRODUCT('5N inverse'!$A$27:$Y$27,'5N mesh'!$B$37:$Z$37,$E731:$AC731)+'5N inverse'!$A$27*$C732/Setup!$B$17+INDEX('5N inverse'!$A$27:$Y$27,1,'5N mesh'!$B$7+1)*Setup!$B$22</f>
        <v>0</v>
      </c>
    </row>
    <row r="733" customFormat="false" ht="15" hidden="false" customHeight="false" outlineLevel="0" collapsed="false">
      <c r="A733" s="0" t="n">
        <v>728</v>
      </c>
      <c r="B733" s="0" t="n">
        <f aca="false">A733*Setup!$B$11/3600</f>
        <v>60.6666666666667</v>
      </c>
      <c r="C733" s="0" t="n">
        <f aca="false">Setup!$B$7+Setup!$B$8*COS(2*PI()*(B733-Setup!$B$9)/24)</f>
        <v>26.5711504387462</v>
      </c>
      <c r="D733" s="0" t="n">
        <f aca="false">(C733-E733)/Setup!$B$17</f>
        <v>26.4431128741655</v>
      </c>
      <c r="E733" s="0" t="n">
        <f aca="false">SUMPRODUCT('5N inverse'!$A$3:$Y$3,'5N mesh'!$B$37:$Z$37,$E732:$AC732)+'5N inverse'!$A$3*$C733/Setup!$B$17+INDEX('5N inverse'!$A$3:$Y$3,1,'5N mesh'!$B$7+1)*Setup!$B$22</f>
        <v>23.1335457651046</v>
      </c>
      <c r="F733" s="0" t="n">
        <f aca="false">SUMPRODUCT('5N inverse'!$A$4:$Y$4,'5N mesh'!$B$37:$Z$37,$E732:$AC732)+'5N inverse'!$A$4*$C733/Setup!$B$17+INDEX('5N inverse'!$A$4:$Y$4,1,'5N mesh'!$B$7+1)*Setup!$B$22</f>
        <v>21.7885617474745</v>
      </c>
      <c r="G733" s="0" t="n">
        <f aca="false">SUMPRODUCT('5N inverse'!$A$5:$Y$5,'5N mesh'!$B$37:$Z$37,$E732:$AC732)+'5N inverse'!$A$5*$C733/Setup!$B$17+INDEX('5N inverse'!$A$5:$Y$5,1,'5N mesh'!$B$7+1)*Setup!$B$22</f>
        <v>19.0985937122143</v>
      </c>
      <c r="H733" s="0" t="n">
        <f aca="false">SUMPRODUCT('5N inverse'!$A$6:$Y$6,'5N mesh'!$B$37:$Z$37,$E732:$AC732)+'5N inverse'!$A$6*$C733/Setup!$B$17+INDEX('5N inverse'!$A$6:$Y$6,1,'5N mesh'!$B$7+1)*Setup!$B$22</f>
        <v>16.4086256769541</v>
      </c>
      <c r="I733" s="0" t="n">
        <f aca="false">SUMPRODUCT('5N inverse'!$A$7:$Y$7,'5N mesh'!$B$37:$Z$37,$E732:$AC732)+'5N inverse'!$A$7*$C733/Setup!$B$17+INDEX('5N inverse'!$A$7:$Y$7,1,'5N mesh'!$B$7+1)*Setup!$B$22</f>
        <v>15.063641659324</v>
      </c>
      <c r="J733" s="0" t="n">
        <f aca="false">SUMPRODUCT('5N inverse'!$A$8:$Y$8,'5N mesh'!$B$37:$Z$37,$E732:$AC732)+'5N inverse'!$A$8*$C733/Setup!$B$17+INDEX('5N inverse'!$A$8:$Y$8,1,'5N mesh'!$B$7+1)*Setup!$B$22</f>
        <v>0</v>
      </c>
      <c r="K733" s="0" t="n">
        <f aca="false">SUMPRODUCT('5N inverse'!$A$9:$Y$9,'5N mesh'!$B$37:$Z$37,$E732:$AC732)+'5N inverse'!$A$9*$C733/Setup!$B$17+INDEX('5N inverse'!$A$9:$Y$9,1,'5N mesh'!$B$7+1)*Setup!$B$22</f>
        <v>0</v>
      </c>
      <c r="L733" s="0" t="n">
        <f aca="false">SUMPRODUCT('5N inverse'!$A$10:$Y$10,'5N mesh'!$B$37:$Z$37,$E732:$AC732)+'5N inverse'!$A$10*$C733/Setup!$B$17+INDEX('5N inverse'!$A$10:$Y$10,1,'5N mesh'!$B$7+1)*Setup!$B$22</f>
        <v>0</v>
      </c>
      <c r="M733" s="0" t="n">
        <f aca="false">SUMPRODUCT('5N inverse'!$A$11:$Y$11,'5N mesh'!$B$37:$Z$37,$E732:$AC732)+'5N inverse'!$A$11*$C733/Setup!$B$17+INDEX('5N inverse'!$A$11:$Y$11,1,'5N mesh'!$B$7+1)*Setup!$B$22</f>
        <v>0</v>
      </c>
      <c r="N733" s="0" t="n">
        <f aca="false">SUMPRODUCT('5N inverse'!$A$12:$Y$12,'5N mesh'!$B$37:$Z$37,$E732:$AC732)+'5N inverse'!$A$12*$C733/Setup!$B$17+INDEX('5N inverse'!$A$12:$Y$12,1,'5N mesh'!$B$7+1)*Setup!$B$22</f>
        <v>0</v>
      </c>
      <c r="O733" s="0" t="n">
        <f aca="false">SUMPRODUCT('5N inverse'!$A$13:$Y$13,'5N mesh'!$B$37:$Z$37,$E732:$AC732)+'5N inverse'!$A$13*$C733/Setup!$B$17+INDEX('5N inverse'!$A$13:$Y$13,1,'5N mesh'!$B$7+1)*Setup!$B$22</f>
        <v>0</v>
      </c>
      <c r="P733" s="0" t="n">
        <f aca="false">SUMPRODUCT('5N inverse'!$A$14:$Y$14,'5N mesh'!$B$37:$Z$37,$E732:$AC732)+'5N inverse'!$A$14*$C733/Setup!$B$17+INDEX('5N inverse'!$A$14:$Y$14,1,'5N mesh'!$B$7+1)*Setup!$B$22</f>
        <v>0</v>
      </c>
      <c r="Q733" s="0" t="n">
        <f aca="false">SUMPRODUCT('5N inverse'!$A$15:$Y$15,'5N mesh'!$B$37:$Z$37,$E732:$AC732)+'5N inverse'!$A$15*$C733/Setup!$B$17+INDEX('5N inverse'!$A$15:$Y$15,1,'5N mesh'!$B$7+1)*Setup!$B$22</f>
        <v>0</v>
      </c>
      <c r="R733" s="0" t="n">
        <f aca="false">SUMPRODUCT('5N inverse'!$A$16:$Y$16,'5N mesh'!$B$37:$Z$37,$E732:$AC732)+'5N inverse'!$A$16*$C733/Setup!$B$17+INDEX('5N inverse'!$A$16:$Y$16,1,'5N mesh'!$B$7+1)*Setup!$B$22</f>
        <v>0</v>
      </c>
      <c r="S733" s="0" t="n">
        <f aca="false">SUMPRODUCT('5N inverse'!$A$17:$Y$17,'5N mesh'!$B$37:$Z$37,$E732:$AC732)+'5N inverse'!$A$17*$C733/Setup!$B$17+INDEX('5N inverse'!$A$17:$Y$17,1,'5N mesh'!$B$7+1)*Setup!$B$22</f>
        <v>0</v>
      </c>
      <c r="T733" s="0" t="n">
        <f aca="false">SUMPRODUCT('5N inverse'!$A$18:$Y$18,'5N mesh'!$B$37:$Z$37,$E732:$AC732)+'5N inverse'!$A$18*$C733/Setup!$B$17+INDEX('5N inverse'!$A$18:$Y$18,1,'5N mesh'!$B$7+1)*Setup!$B$22</f>
        <v>0</v>
      </c>
      <c r="U733" s="0" t="n">
        <f aca="false">SUMPRODUCT('5N inverse'!$A$19:$Y$19,'5N mesh'!$B$37:$Z$37,$E732:$AC732)+'5N inverse'!$A$19*$C733/Setup!$B$17+INDEX('5N inverse'!$A$19:$Y$19,1,'5N mesh'!$B$7+1)*Setup!$B$22</f>
        <v>0</v>
      </c>
      <c r="V733" s="0" t="n">
        <f aca="false">SUMPRODUCT('5N inverse'!$A$20:$Y$20,'5N mesh'!$B$37:$Z$37,$E732:$AC732)+'5N inverse'!$A$20*$C733/Setup!$B$17+INDEX('5N inverse'!$A$20:$Y$20,1,'5N mesh'!$B$7+1)*Setup!$B$22</f>
        <v>0</v>
      </c>
      <c r="W733" s="0" t="n">
        <f aca="false">SUMPRODUCT('5N inverse'!$A$21:$Y$21,'5N mesh'!$B$37:$Z$37,$E732:$AC732)+'5N inverse'!$A$21*$C733/Setup!$B$17+INDEX('5N inverse'!$A$21:$Y$21,1,'5N mesh'!$B$7+1)*Setup!$B$22</f>
        <v>0</v>
      </c>
      <c r="X733" s="0" t="n">
        <f aca="false">SUMPRODUCT('5N inverse'!$A$22:$Y$22,'5N mesh'!$B$37:$Z$37,$E732:$AC732)+'5N inverse'!$A$22*$C733/Setup!$B$17+INDEX('5N inverse'!$A$22:$Y$22,1,'5N mesh'!$B$7+1)*Setup!$B$22</f>
        <v>0</v>
      </c>
      <c r="Y733" s="0" t="n">
        <f aca="false">SUMPRODUCT('5N inverse'!$A$23:$Y$23,'5N mesh'!$B$37:$Z$37,$E732:$AC732)+'5N inverse'!$A$23*$C733/Setup!$B$17+INDEX('5N inverse'!$A$23:$Y$23,1,'5N mesh'!$B$7+1)*Setup!$B$22</f>
        <v>0</v>
      </c>
      <c r="Z733" s="0" t="n">
        <f aca="false">SUMPRODUCT('5N inverse'!$A$24:$Y$24,'5N mesh'!$B$37:$Z$37,$E732:$AC732)+'5N inverse'!$A$24*$C733/Setup!$B$17+INDEX('5N inverse'!$A$24:$Y$24,1,'5N mesh'!$B$7+1)*Setup!$B$22</f>
        <v>0</v>
      </c>
      <c r="AA733" s="0" t="n">
        <f aca="false">SUMPRODUCT('5N inverse'!$A$25:$Y$25,'5N mesh'!$B$37:$Z$37,$E732:$AC732)+'5N inverse'!$A$25*$C733/Setup!$B$17+INDEX('5N inverse'!$A$25:$Y$25,1,'5N mesh'!$B$7+1)*Setup!$B$22</f>
        <v>0</v>
      </c>
      <c r="AB733" s="0" t="n">
        <f aca="false">SUMPRODUCT('5N inverse'!$A$26:$Y$26,'5N mesh'!$B$37:$Z$37,$E732:$AC732)+'5N inverse'!$A$26*$C733/Setup!$B$17+INDEX('5N inverse'!$A$26:$Y$26,1,'5N mesh'!$B$7+1)*Setup!$B$22</f>
        <v>0</v>
      </c>
      <c r="AC733" s="0" t="n">
        <f aca="false">SUMPRODUCT('5N inverse'!$A$27:$Y$27,'5N mesh'!$B$37:$Z$37,$E732:$AC732)+'5N inverse'!$A$27*$C733/Setup!$B$17+INDEX('5N inverse'!$A$27:$Y$27,1,'5N mesh'!$B$7+1)*Setup!$B$22</f>
        <v>0</v>
      </c>
    </row>
    <row r="734" customFormat="false" ht="15" hidden="false" customHeight="false" outlineLevel="0" collapsed="false">
      <c r="A734" s="0" t="n">
        <v>729</v>
      </c>
      <c r="B734" s="0" t="n">
        <f aca="false">A734*Setup!$B$11/3600</f>
        <v>60.75</v>
      </c>
      <c r="C734" s="0" t="n">
        <f aca="false">Setup!$B$7+Setup!$B$8*COS(2*PI()*(B734-Setup!$B$9)/24)</f>
        <v>26.6373832604003</v>
      </c>
      <c r="D734" s="0" t="n">
        <f aca="false">(C734-E734)/Setup!$B$17</f>
        <v>26.626366182928</v>
      </c>
      <c r="E734" s="0" t="n">
        <f aca="false">SUMPRODUCT('5N inverse'!$A$3:$Y$3,'5N mesh'!$B$37:$Z$37,$E733:$AC733)+'5N inverse'!$A$3*$C734/Setup!$B$17+INDEX('5N inverse'!$A$3:$Y$3,1,'5N mesh'!$B$7+1)*Setup!$B$22</f>
        <v>23.1759556566196</v>
      </c>
      <c r="F734" s="0" t="n">
        <f aca="false">SUMPRODUCT('5N inverse'!$A$4:$Y$4,'5N mesh'!$B$37:$Z$37,$E733:$AC733)+'5N inverse'!$A$4*$C734/Setup!$B$17+INDEX('5N inverse'!$A$4:$Y$4,1,'5N mesh'!$B$7+1)*Setup!$B$22</f>
        <v>21.8239434848027</v>
      </c>
      <c r="G734" s="0" t="n">
        <f aca="false">SUMPRODUCT('5N inverse'!$A$5:$Y$5,'5N mesh'!$B$37:$Z$37,$E733:$AC733)+'5N inverse'!$A$5*$C734/Setup!$B$17+INDEX('5N inverse'!$A$5:$Y$5,1,'5N mesh'!$B$7+1)*Setup!$B$22</f>
        <v>19.1199191411687</v>
      </c>
      <c r="H734" s="0" t="n">
        <f aca="false">SUMPRODUCT('5N inverse'!$A$6:$Y$6,'5N mesh'!$B$37:$Z$37,$E733:$AC733)+'5N inverse'!$A$6*$C734/Setup!$B$17+INDEX('5N inverse'!$A$6:$Y$6,1,'5N mesh'!$B$7+1)*Setup!$B$22</f>
        <v>16.4158947975348</v>
      </c>
      <c r="I734" s="0" t="n">
        <f aca="false">SUMPRODUCT('5N inverse'!$A$7:$Y$7,'5N mesh'!$B$37:$Z$37,$E733:$AC733)+'5N inverse'!$A$7*$C734/Setup!$B$17+INDEX('5N inverse'!$A$7:$Y$7,1,'5N mesh'!$B$7+1)*Setup!$B$22</f>
        <v>15.0638826257178</v>
      </c>
      <c r="J734" s="0" t="n">
        <f aca="false">SUMPRODUCT('5N inverse'!$A$8:$Y$8,'5N mesh'!$B$37:$Z$37,$E733:$AC733)+'5N inverse'!$A$8*$C734/Setup!$B$17+INDEX('5N inverse'!$A$8:$Y$8,1,'5N mesh'!$B$7+1)*Setup!$B$22</f>
        <v>0</v>
      </c>
      <c r="K734" s="0" t="n">
        <f aca="false">SUMPRODUCT('5N inverse'!$A$9:$Y$9,'5N mesh'!$B$37:$Z$37,$E733:$AC733)+'5N inverse'!$A$9*$C734/Setup!$B$17+INDEX('5N inverse'!$A$9:$Y$9,1,'5N mesh'!$B$7+1)*Setup!$B$22</f>
        <v>0</v>
      </c>
      <c r="L734" s="0" t="n">
        <f aca="false">SUMPRODUCT('5N inverse'!$A$10:$Y$10,'5N mesh'!$B$37:$Z$37,$E733:$AC733)+'5N inverse'!$A$10*$C734/Setup!$B$17+INDEX('5N inverse'!$A$10:$Y$10,1,'5N mesh'!$B$7+1)*Setup!$B$22</f>
        <v>0</v>
      </c>
      <c r="M734" s="0" t="n">
        <f aca="false">SUMPRODUCT('5N inverse'!$A$11:$Y$11,'5N mesh'!$B$37:$Z$37,$E733:$AC733)+'5N inverse'!$A$11*$C734/Setup!$B$17+INDEX('5N inverse'!$A$11:$Y$11,1,'5N mesh'!$B$7+1)*Setup!$B$22</f>
        <v>0</v>
      </c>
      <c r="N734" s="0" t="n">
        <f aca="false">SUMPRODUCT('5N inverse'!$A$12:$Y$12,'5N mesh'!$B$37:$Z$37,$E733:$AC733)+'5N inverse'!$A$12*$C734/Setup!$B$17+INDEX('5N inverse'!$A$12:$Y$12,1,'5N mesh'!$B$7+1)*Setup!$B$22</f>
        <v>0</v>
      </c>
      <c r="O734" s="0" t="n">
        <f aca="false">SUMPRODUCT('5N inverse'!$A$13:$Y$13,'5N mesh'!$B$37:$Z$37,$E733:$AC733)+'5N inverse'!$A$13*$C734/Setup!$B$17+INDEX('5N inverse'!$A$13:$Y$13,1,'5N mesh'!$B$7+1)*Setup!$B$22</f>
        <v>0</v>
      </c>
      <c r="P734" s="0" t="n">
        <f aca="false">SUMPRODUCT('5N inverse'!$A$14:$Y$14,'5N mesh'!$B$37:$Z$37,$E733:$AC733)+'5N inverse'!$A$14*$C734/Setup!$B$17+INDEX('5N inverse'!$A$14:$Y$14,1,'5N mesh'!$B$7+1)*Setup!$B$22</f>
        <v>0</v>
      </c>
      <c r="Q734" s="0" t="n">
        <f aca="false">SUMPRODUCT('5N inverse'!$A$15:$Y$15,'5N mesh'!$B$37:$Z$37,$E733:$AC733)+'5N inverse'!$A$15*$C734/Setup!$B$17+INDEX('5N inverse'!$A$15:$Y$15,1,'5N mesh'!$B$7+1)*Setup!$B$22</f>
        <v>0</v>
      </c>
      <c r="R734" s="0" t="n">
        <f aca="false">SUMPRODUCT('5N inverse'!$A$16:$Y$16,'5N mesh'!$B$37:$Z$37,$E733:$AC733)+'5N inverse'!$A$16*$C734/Setup!$B$17+INDEX('5N inverse'!$A$16:$Y$16,1,'5N mesh'!$B$7+1)*Setup!$B$22</f>
        <v>0</v>
      </c>
      <c r="S734" s="0" t="n">
        <f aca="false">SUMPRODUCT('5N inverse'!$A$17:$Y$17,'5N mesh'!$B$37:$Z$37,$E733:$AC733)+'5N inverse'!$A$17*$C734/Setup!$B$17+INDEX('5N inverse'!$A$17:$Y$17,1,'5N mesh'!$B$7+1)*Setup!$B$22</f>
        <v>0</v>
      </c>
      <c r="T734" s="0" t="n">
        <f aca="false">SUMPRODUCT('5N inverse'!$A$18:$Y$18,'5N mesh'!$B$37:$Z$37,$E733:$AC733)+'5N inverse'!$A$18*$C734/Setup!$B$17+INDEX('5N inverse'!$A$18:$Y$18,1,'5N mesh'!$B$7+1)*Setup!$B$22</f>
        <v>0</v>
      </c>
      <c r="U734" s="0" t="n">
        <f aca="false">SUMPRODUCT('5N inverse'!$A$19:$Y$19,'5N mesh'!$B$37:$Z$37,$E733:$AC733)+'5N inverse'!$A$19*$C734/Setup!$B$17+INDEX('5N inverse'!$A$19:$Y$19,1,'5N mesh'!$B$7+1)*Setup!$B$22</f>
        <v>0</v>
      </c>
      <c r="V734" s="0" t="n">
        <f aca="false">SUMPRODUCT('5N inverse'!$A$20:$Y$20,'5N mesh'!$B$37:$Z$37,$E733:$AC733)+'5N inverse'!$A$20*$C734/Setup!$B$17+INDEX('5N inverse'!$A$20:$Y$20,1,'5N mesh'!$B$7+1)*Setup!$B$22</f>
        <v>0</v>
      </c>
      <c r="W734" s="0" t="n">
        <f aca="false">SUMPRODUCT('5N inverse'!$A$21:$Y$21,'5N mesh'!$B$37:$Z$37,$E733:$AC733)+'5N inverse'!$A$21*$C734/Setup!$B$17+INDEX('5N inverse'!$A$21:$Y$21,1,'5N mesh'!$B$7+1)*Setup!$B$22</f>
        <v>0</v>
      </c>
      <c r="X734" s="0" t="n">
        <f aca="false">SUMPRODUCT('5N inverse'!$A$22:$Y$22,'5N mesh'!$B$37:$Z$37,$E733:$AC733)+'5N inverse'!$A$22*$C734/Setup!$B$17+INDEX('5N inverse'!$A$22:$Y$22,1,'5N mesh'!$B$7+1)*Setup!$B$22</f>
        <v>0</v>
      </c>
      <c r="Y734" s="0" t="n">
        <f aca="false">SUMPRODUCT('5N inverse'!$A$23:$Y$23,'5N mesh'!$B$37:$Z$37,$E733:$AC733)+'5N inverse'!$A$23*$C734/Setup!$B$17+INDEX('5N inverse'!$A$23:$Y$23,1,'5N mesh'!$B$7+1)*Setup!$B$22</f>
        <v>0</v>
      </c>
      <c r="Z734" s="0" t="n">
        <f aca="false">SUMPRODUCT('5N inverse'!$A$24:$Y$24,'5N mesh'!$B$37:$Z$37,$E733:$AC733)+'5N inverse'!$A$24*$C734/Setup!$B$17+INDEX('5N inverse'!$A$24:$Y$24,1,'5N mesh'!$B$7+1)*Setup!$B$22</f>
        <v>0</v>
      </c>
      <c r="AA734" s="0" t="n">
        <f aca="false">SUMPRODUCT('5N inverse'!$A$25:$Y$25,'5N mesh'!$B$37:$Z$37,$E733:$AC733)+'5N inverse'!$A$25*$C734/Setup!$B$17+INDEX('5N inverse'!$A$25:$Y$25,1,'5N mesh'!$B$7+1)*Setup!$B$22</f>
        <v>0</v>
      </c>
      <c r="AB734" s="0" t="n">
        <f aca="false">SUMPRODUCT('5N inverse'!$A$26:$Y$26,'5N mesh'!$B$37:$Z$37,$E733:$AC733)+'5N inverse'!$A$26*$C734/Setup!$B$17+INDEX('5N inverse'!$A$26:$Y$26,1,'5N mesh'!$B$7+1)*Setup!$B$22</f>
        <v>0</v>
      </c>
      <c r="AC734" s="0" t="n">
        <f aca="false">SUMPRODUCT('5N inverse'!$A$27:$Y$27,'5N mesh'!$B$37:$Z$37,$E733:$AC733)+'5N inverse'!$A$27*$C734/Setup!$B$17+INDEX('5N inverse'!$A$27:$Y$27,1,'5N mesh'!$B$7+1)*Setup!$B$22</f>
        <v>0</v>
      </c>
    </row>
    <row r="735" customFormat="false" ht="15" hidden="false" customHeight="false" outlineLevel="0" collapsed="false">
      <c r="A735" s="0" t="n">
        <v>730</v>
      </c>
      <c r="B735" s="0" t="n">
        <f aca="false">A735*Setup!$B$11/3600</f>
        <v>60.8333333333333</v>
      </c>
      <c r="C735" s="0" t="n">
        <f aca="false">Setup!$B$7+Setup!$B$8*COS(2*PI()*(B735-Setup!$B$9)/24)</f>
        <v>26.7023608304626</v>
      </c>
      <c r="D735" s="0" t="n">
        <f aca="false">(C735-E735)/Setup!$B$17</f>
        <v>26.7978353178219</v>
      </c>
      <c r="E735" s="0" t="n">
        <f aca="false">SUMPRODUCT('5N inverse'!$A$3:$Y$3,'5N mesh'!$B$37:$Z$37,$E734:$AC734)+'5N inverse'!$A$3*$C735/Setup!$B$17+INDEX('5N inverse'!$A$3:$Y$3,1,'5N mesh'!$B$7+1)*Setup!$B$22</f>
        <v>23.2186422391458</v>
      </c>
      <c r="F735" s="0" t="n">
        <f aca="false">SUMPRODUCT('5N inverse'!$A$4:$Y$4,'5N mesh'!$B$37:$Z$37,$E734:$AC734)+'5N inverse'!$A$4*$C735/Setup!$B$17+INDEX('5N inverse'!$A$4:$Y$4,1,'5N mesh'!$B$7+1)*Setup!$B$22</f>
        <v>21.8595566345627</v>
      </c>
      <c r="G735" s="0" t="n">
        <f aca="false">SUMPRODUCT('5N inverse'!$A$5:$Y$5,'5N mesh'!$B$37:$Z$37,$E734:$AC734)+'5N inverse'!$A$5*$C735/Setup!$B$17+INDEX('5N inverse'!$A$5:$Y$5,1,'5N mesh'!$B$7+1)*Setup!$B$22</f>
        <v>19.1413854253964</v>
      </c>
      <c r="H735" s="0" t="n">
        <f aca="false">SUMPRODUCT('5N inverse'!$A$6:$Y$6,'5N mesh'!$B$37:$Z$37,$E734:$AC734)+'5N inverse'!$A$6*$C735/Setup!$B$17+INDEX('5N inverse'!$A$6:$Y$6,1,'5N mesh'!$B$7+1)*Setup!$B$22</f>
        <v>16.4232142162301</v>
      </c>
      <c r="I735" s="0" t="n">
        <f aca="false">SUMPRODUCT('5N inverse'!$A$7:$Y$7,'5N mesh'!$B$37:$Z$37,$E734:$AC734)+'5N inverse'!$A$7*$C735/Setup!$B$17+INDEX('5N inverse'!$A$7:$Y$7,1,'5N mesh'!$B$7+1)*Setup!$B$22</f>
        <v>15.064128611647</v>
      </c>
      <c r="J735" s="0" t="n">
        <f aca="false">SUMPRODUCT('5N inverse'!$A$8:$Y$8,'5N mesh'!$B$37:$Z$37,$E734:$AC734)+'5N inverse'!$A$8*$C735/Setup!$B$17+INDEX('5N inverse'!$A$8:$Y$8,1,'5N mesh'!$B$7+1)*Setup!$B$22</f>
        <v>0</v>
      </c>
      <c r="K735" s="0" t="n">
        <f aca="false">SUMPRODUCT('5N inverse'!$A$9:$Y$9,'5N mesh'!$B$37:$Z$37,$E734:$AC734)+'5N inverse'!$A$9*$C735/Setup!$B$17+INDEX('5N inverse'!$A$9:$Y$9,1,'5N mesh'!$B$7+1)*Setup!$B$22</f>
        <v>0</v>
      </c>
      <c r="L735" s="0" t="n">
        <f aca="false">SUMPRODUCT('5N inverse'!$A$10:$Y$10,'5N mesh'!$B$37:$Z$37,$E734:$AC734)+'5N inverse'!$A$10*$C735/Setup!$B$17+INDEX('5N inverse'!$A$10:$Y$10,1,'5N mesh'!$B$7+1)*Setup!$B$22</f>
        <v>0</v>
      </c>
      <c r="M735" s="0" t="n">
        <f aca="false">SUMPRODUCT('5N inverse'!$A$11:$Y$11,'5N mesh'!$B$37:$Z$37,$E734:$AC734)+'5N inverse'!$A$11*$C735/Setup!$B$17+INDEX('5N inverse'!$A$11:$Y$11,1,'5N mesh'!$B$7+1)*Setup!$B$22</f>
        <v>0</v>
      </c>
      <c r="N735" s="0" t="n">
        <f aca="false">SUMPRODUCT('5N inverse'!$A$12:$Y$12,'5N mesh'!$B$37:$Z$37,$E734:$AC734)+'5N inverse'!$A$12*$C735/Setup!$B$17+INDEX('5N inverse'!$A$12:$Y$12,1,'5N mesh'!$B$7+1)*Setup!$B$22</f>
        <v>0</v>
      </c>
      <c r="O735" s="0" t="n">
        <f aca="false">SUMPRODUCT('5N inverse'!$A$13:$Y$13,'5N mesh'!$B$37:$Z$37,$E734:$AC734)+'5N inverse'!$A$13*$C735/Setup!$B$17+INDEX('5N inverse'!$A$13:$Y$13,1,'5N mesh'!$B$7+1)*Setup!$B$22</f>
        <v>0</v>
      </c>
      <c r="P735" s="0" t="n">
        <f aca="false">SUMPRODUCT('5N inverse'!$A$14:$Y$14,'5N mesh'!$B$37:$Z$37,$E734:$AC734)+'5N inverse'!$A$14*$C735/Setup!$B$17+INDEX('5N inverse'!$A$14:$Y$14,1,'5N mesh'!$B$7+1)*Setup!$B$22</f>
        <v>0</v>
      </c>
      <c r="Q735" s="0" t="n">
        <f aca="false">SUMPRODUCT('5N inverse'!$A$15:$Y$15,'5N mesh'!$B$37:$Z$37,$E734:$AC734)+'5N inverse'!$A$15*$C735/Setup!$B$17+INDEX('5N inverse'!$A$15:$Y$15,1,'5N mesh'!$B$7+1)*Setup!$B$22</f>
        <v>0</v>
      </c>
      <c r="R735" s="0" t="n">
        <f aca="false">SUMPRODUCT('5N inverse'!$A$16:$Y$16,'5N mesh'!$B$37:$Z$37,$E734:$AC734)+'5N inverse'!$A$16*$C735/Setup!$B$17+INDEX('5N inverse'!$A$16:$Y$16,1,'5N mesh'!$B$7+1)*Setup!$B$22</f>
        <v>0</v>
      </c>
      <c r="S735" s="0" t="n">
        <f aca="false">SUMPRODUCT('5N inverse'!$A$17:$Y$17,'5N mesh'!$B$37:$Z$37,$E734:$AC734)+'5N inverse'!$A$17*$C735/Setup!$B$17+INDEX('5N inverse'!$A$17:$Y$17,1,'5N mesh'!$B$7+1)*Setup!$B$22</f>
        <v>0</v>
      </c>
      <c r="T735" s="0" t="n">
        <f aca="false">SUMPRODUCT('5N inverse'!$A$18:$Y$18,'5N mesh'!$B$37:$Z$37,$E734:$AC734)+'5N inverse'!$A$18*$C735/Setup!$B$17+INDEX('5N inverse'!$A$18:$Y$18,1,'5N mesh'!$B$7+1)*Setup!$B$22</f>
        <v>0</v>
      </c>
      <c r="U735" s="0" t="n">
        <f aca="false">SUMPRODUCT('5N inverse'!$A$19:$Y$19,'5N mesh'!$B$37:$Z$37,$E734:$AC734)+'5N inverse'!$A$19*$C735/Setup!$B$17+INDEX('5N inverse'!$A$19:$Y$19,1,'5N mesh'!$B$7+1)*Setup!$B$22</f>
        <v>0</v>
      </c>
      <c r="V735" s="0" t="n">
        <f aca="false">SUMPRODUCT('5N inverse'!$A$20:$Y$20,'5N mesh'!$B$37:$Z$37,$E734:$AC734)+'5N inverse'!$A$20*$C735/Setup!$B$17+INDEX('5N inverse'!$A$20:$Y$20,1,'5N mesh'!$B$7+1)*Setup!$B$22</f>
        <v>0</v>
      </c>
      <c r="W735" s="0" t="n">
        <f aca="false">SUMPRODUCT('5N inverse'!$A$21:$Y$21,'5N mesh'!$B$37:$Z$37,$E734:$AC734)+'5N inverse'!$A$21*$C735/Setup!$B$17+INDEX('5N inverse'!$A$21:$Y$21,1,'5N mesh'!$B$7+1)*Setup!$B$22</f>
        <v>0</v>
      </c>
      <c r="X735" s="0" t="n">
        <f aca="false">SUMPRODUCT('5N inverse'!$A$22:$Y$22,'5N mesh'!$B$37:$Z$37,$E734:$AC734)+'5N inverse'!$A$22*$C735/Setup!$B$17+INDEX('5N inverse'!$A$22:$Y$22,1,'5N mesh'!$B$7+1)*Setup!$B$22</f>
        <v>0</v>
      </c>
      <c r="Y735" s="0" t="n">
        <f aca="false">SUMPRODUCT('5N inverse'!$A$23:$Y$23,'5N mesh'!$B$37:$Z$37,$E734:$AC734)+'5N inverse'!$A$23*$C735/Setup!$B$17+INDEX('5N inverse'!$A$23:$Y$23,1,'5N mesh'!$B$7+1)*Setup!$B$22</f>
        <v>0</v>
      </c>
      <c r="Z735" s="0" t="n">
        <f aca="false">SUMPRODUCT('5N inverse'!$A$24:$Y$24,'5N mesh'!$B$37:$Z$37,$E734:$AC734)+'5N inverse'!$A$24*$C735/Setup!$B$17+INDEX('5N inverse'!$A$24:$Y$24,1,'5N mesh'!$B$7+1)*Setup!$B$22</f>
        <v>0</v>
      </c>
      <c r="AA735" s="0" t="n">
        <f aca="false">SUMPRODUCT('5N inverse'!$A$25:$Y$25,'5N mesh'!$B$37:$Z$37,$E734:$AC734)+'5N inverse'!$A$25*$C735/Setup!$B$17+INDEX('5N inverse'!$A$25:$Y$25,1,'5N mesh'!$B$7+1)*Setup!$B$22</f>
        <v>0</v>
      </c>
      <c r="AB735" s="0" t="n">
        <f aca="false">SUMPRODUCT('5N inverse'!$A$26:$Y$26,'5N mesh'!$B$37:$Z$37,$E734:$AC734)+'5N inverse'!$A$26*$C735/Setup!$B$17+INDEX('5N inverse'!$A$26:$Y$26,1,'5N mesh'!$B$7+1)*Setup!$B$22</f>
        <v>0</v>
      </c>
      <c r="AC735" s="0" t="n">
        <f aca="false">SUMPRODUCT('5N inverse'!$A$27:$Y$27,'5N mesh'!$B$37:$Z$37,$E734:$AC734)+'5N inverse'!$A$27*$C735/Setup!$B$17+INDEX('5N inverse'!$A$27:$Y$27,1,'5N mesh'!$B$7+1)*Setup!$B$22</f>
        <v>0</v>
      </c>
    </row>
    <row r="736" customFormat="false" ht="15" hidden="false" customHeight="false" outlineLevel="0" collapsed="false">
      <c r="A736" s="0" t="n">
        <v>731</v>
      </c>
      <c r="B736" s="0" t="n">
        <f aca="false">A736*Setup!$B$11/3600</f>
        <v>60.9166666666667</v>
      </c>
      <c r="C736" s="0" t="n">
        <f aca="false">Setup!$B$7+Setup!$B$8*COS(2*PI()*(B736-Setup!$B$9)/24)</f>
        <v>26.7660522231291</v>
      </c>
      <c r="D736" s="0" t="n">
        <f aca="false">(C736-E736)/Setup!$B$17</f>
        <v>26.957438631403</v>
      </c>
      <c r="E736" s="0" t="n">
        <f aca="false">SUMPRODUCT('5N inverse'!$A$3:$Y$3,'5N mesh'!$B$37:$Z$37,$E735:$AC735)+'5N inverse'!$A$3*$C736/Setup!$B$17+INDEX('5N inverse'!$A$3:$Y$3,1,'5N mesh'!$B$7+1)*Setup!$B$22</f>
        <v>23.2615852010467</v>
      </c>
      <c r="F736" s="0" t="n">
        <f aca="false">SUMPRODUCT('5N inverse'!$A$4:$Y$4,'5N mesh'!$B$37:$Z$37,$E735:$AC735)+'5N inverse'!$A$4*$C736/Setup!$B$17+INDEX('5N inverse'!$A$4:$Y$4,1,'5N mesh'!$B$7+1)*Setup!$B$22</f>
        <v>21.8953842508882</v>
      </c>
      <c r="G736" s="0" t="n">
        <f aca="false">SUMPRODUCT('5N inverse'!$A$5:$Y$5,'5N mesh'!$B$37:$Z$37,$E735:$AC735)+'5N inverse'!$A$5*$C736/Setup!$B$17+INDEX('5N inverse'!$A$5:$Y$5,1,'5N mesh'!$B$7+1)*Setup!$B$22</f>
        <v>19.1629823505713</v>
      </c>
      <c r="H736" s="0" t="n">
        <f aca="false">SUMPRODUCT('5N inverse'!$A$6:$Y$6,'5N mesh'!$B$37:$Z$37,$E735:$AC735)+'5N inverse'!$A$6*$C736/Setup!$B$17+INDEX('5N inverse'!$A$6:$Y$6,1,'5N mesh'!$B$7+1)*Setup!$B$22</f>
        <v>16.4305804502543</v>
      </c>
      <c r="I736" s="0" t="n">
        <f aca="false">SUMPRODUCT('5N inverse'!$A$7:$Y$7,'5N mesh'!$B$37:$Z$37,$E735:$AC735)+'5N inverse'!$A$7*$C736/Setup!$B$17+INDEX('5N inverse'!$A$7:$Y$7,1,'5N mesh'!$B$7+1)*Setup!$B$22</f>
        <v>15.0643795000959</v>
      </c>
      <c r="J736" s="0" t="n">
        <f aca="false">SUMPRODUCT('5N inverse'!$A$8:$Y$8,'5N mesh'!$B$37:$Z$37,$E735:$AC735)+'5N inverse'!$A$8*$C736/Setup!$B$17+INDEX('5N inverse'!$A$8:$Y$8,1,'5N mesh'!$B$7+1)*Setup!$B$22</f>
        <v>0</v>
      </c>
      <c r="K736" s="0" t="n">
        <f aca="false">SUMPRODUCT('5N inverse'!$A$9:$Y$9,'5N mesh'!$B$37:$Z$37,$E735:$AC735)+'5N inverse'!$A$9*$C736/Setup!$B$17+INDEX('5N inverse'!$A$9:$Y$9,1,'5N mesh'!$B$7+1)*Setup!$B$22</f>
        <v>0</v>
      </c>
      <c r="L736" s="0" t="n">
        <f aca="false">SUMPRODUCT('5N inverse'!$A$10:$Y$10,'5N mesh'!$B$37:$Z$37,$E735:$AC735)+'5N inverse'!$A$10*$C736/Setup!$B$17+INDEX('5N inverse'!$A$10:$Y$10,1,'5N mesh'!$B$7+1)*Setup!$B$22</f>
        <v>0</v>
      </c>
      <c r="M736" s="0" t="n">
        <f aca="false">SUMPRODUCT('5N inverse'!$A$11:$Y$11,'5N mesh'!$B$37:$Z$37,$E735:$AC735)+'5N inverse'!$A$11*$C736/Setup!$B$17+INDEX('5N inverse'!$A$11:$Y$11,1,'5N mesh'!$B$7+1)*Setup!$B$22</f>
        <v>0</v>
      </c>
      <c r="N736" s="0" t="n">
        <f aca="false">SUMPRODUCT('5N inverse'!$A$12:$Y$12,'5N mesh'!$B$37:$Z$37,$E735:$AC735)+'5N inverse'!$A$12*$C736/Setup!$B$17+INDEX('5N inverse'!$A$12:$Y$12,1,'5N mesh'!$B$7+1)*Setup!$B$22</f>
        <v>0</v>
      </c>
      <c r="O736" s="0" t="n">
        <f aca="false">SUMPRODUCT('5N inverse'!$A$13:$Y$13,'5N mesh'!$B$37:$Z$37,$E735:$AC735)+'5N inverse'!$A$13*$C736/Setup!$B$17+INDEX('5N inverse'!$A$13:$Y$13,1,'5N mesh'!$B$7+1)*Setup!$B$22</f>
        <v>0</v>
      </c>
      <c r="P736" s="0" t="n">
        <f aca="false">SUMPRODUCT('5N inverse'!$A$14:$Y$14,'5N mesh'!$B$37:$Z$37,$E735:$AC735)+'5N inverse'!$A$14*$C736/Setup!$B$17+INDEX('5N inverse'!$A$14:$Y$14,1,'5N mesh'!$B$7+1)*Setup!$B$22</f>
        <v>0</v>
      </c>
      <c r="Q736" s="0" t="n">
        <f aca="false">SUMPRODUCT('5N inverse'!$A$15:$Y$15,'5N mesh'!$B$37:$Z$37,$E735:$AC735)+'5N inverse'!$A$15*$C736/Setup!$B$17+INDEX('5N inverse'!$A$15:$Y$15,1,'5N mesh'!$B$7+1)*Setup!$B$22</f>
        <v>0</v>
      </c>
      <c r="R736" s="0" t="n">
        <f aca="false">SUMPRODUCT('5N inverse'!$A$16:$Y$16,'5N mesh'!$B$37:$Z$37,$E735:$AC735)+'5N inverse'!$A$16*$C736/Setup!$B$17+INDEX('5N inverse'!$A$16:$Y$16,1,'5N mesh'!$B$7+1)*Setup!$B$22</f>
        <v>0</v>
      </c>
      <c r="S736" s="0" t="n">
        <f aca="false">SUMPRODUCT('5N inverse'!$A$17:$Y$17,'5N mesh'!$B$37:$Z$37,$E735:$AC735)+'5N inverse'!$A$17*$C736/Setup!$B$17+INDEX('5N inverse'!$A$17:$Y$17,1,'5N mesh'!$B$7+1)*Setup!$B$22</f>
        <v>0</v>
      </c>
      <c r="T736" s="0" t="n">
        <f aca="false">SUMPRODUCT('5N inverse'!$A$18:$Y$18,'5N mesh'!$B$37:$Z$37,$E735:$AC735)+'5N inverse'!$A$18*$C736/Setup!$B$17+INDEX('5N inverse'!$A$18:$Y$18,1,'5N mesh'!$B$7+1)*Setup!$B$22</f>
        <v>0</v>
      </c>
      <c r="U736" s="0" t="n">
        <f aca="false">SUMPRODUCT('5N inverse'!$A$19:$Y$19,'5N mesh'!$B$37:$Z$37,$E735:$AC735)+'5N inverse'!$A$19*$C736/Setup!$B$17+INDEX('5N inverse'!$A$19:$Y$19,1,'5N mesh'!$B$7+1)*Setup!$B$22</f>
        <v>0</v>
      </c>
      <c r="V736" s="0" t="n">
        <f aca="false">SUMPRODUCT('5N inverse'!$A$20:$Y$20,'5N mesh'!$B$37:$Z$37,$E735:$AC735)+'5N inverse'!$A$20*$C736/Setup!$B$17+INDEX('5N inverse'!$A$20:$Y$20,1,'5N mesh'!$B$7+1)*Setup!$B$22</f>
        <v>0</v>
      </c>
      <c r="W736" s="0" t="n">
        <f aca="false">SUMPRODUCT('5N inverse'!$A$21:$Y$21,'5N mesh'!$B$37:$Z$37,$E735:$AC735)+'5N inverse'!$A$21*$C736/Setup!$B$17+INDEX('5N inverse'!$A$21:$Y$21,1,'5N mesh'!$B$7+1)*Setup!$B$22</f>
        <v>0</v>
      </c>
      <c r="X736" s="0" t="n">
        <f aca="false">SUMPRODUCT('5N inverse'!$A$22:$Y$22,'5N mesh'!$B$37:$Z$37,$E735:$AC735)+'5N inverse'!$A$22*$C736/Setup!$B$17+INDEX('5N inverse'!$A$22:$Y$22,1,'5N mesh'!$B$7+1)*Setup!$B$22</f>
        <v>0</v>
      </c>
      <c r="Y736" s="0" t="n">
        <f aca="false">SUMPRODUCT('5N inverse'!$A$23:$Y$23,'5N mesh'!$B$37:$Z$37,$E735:$AC735)+'5N inverse'!$A$23*$C736/Setup!$B$17+INDEX('5N inverse'!$A$23:$Y$23,1,'5N mesh'!$B$7+1)*Setup!$B$22</f>
        <v>0</v>
      </c>
      <c r="Z736" s="0" t="n">
        <f aca="false">SUMPRODUCT('5N inverse'!$A$24:$Y$24,'5N mesh'!$B$37:$Z$37,$E735:$AC735)+'5N inverse'!$A$24*$C736/Setup!$B$17+INDEX('5N inverse'!$A$24:$Y$24,1,'5N mesh'!$B$7+1)*Setup!$B$22</f>
        <v>0</v>
      </c>
      <c r="AA736" s="0" t="n">
        <f aca="false">SUMPRODUCT('5N inverse'!$A$25:$Y$25,'5N mesh'!$B$37:$Z$37,$E735:$AC735)+'5N inverse'!$A$25*$C736/Setup!$B$17+INDEX('5N inverse'!$A$25:$Y$25,1,'5N mesh'!$B$7+1)*Setup!$B$22</f>
        <v>0</v>
      </c>
      <c r="AB736" s="0" t="n">
        <f aca="false">SUMPRODUCT('5N inverse'!$A$26:$Y$26,'5N mesh'!$B$37:$Z$37,$E735:$AC735)+'5N inverse'!$A$26*$C736/Setup!$B$17+INDEX('5N inverse'!$A$26:$Y$26,1,'5N mesh'!$B$7+1)*Setup!$B$22</f>
        <v>0</v>
      </c>
      <c r="AC736" s="0" t="n">
        <f aca="false">SUMPRODUCT('5N inverse'!$A$27:$Y$27,'5N mesh'!$B$37:$Z$37,$E735:$AC735)+'5N inverse'!$A$27*$C736/Setup!$B$17+INDEX('5N inverse'!$A$27:$Y$27,1,'5N mesh'!$B$7+1)*Setup!$B$22</f>
        <v>0</v>
      </c>
    </row>
    <row r="737" customFormat="false" ht="15" hidden="false" customHeight="false" outlineLevel="0" collapsed="false">
      <c r="A737" s="0" t="n">
        <v>732</v>
      </c>
      <c r="B737" s="0" t="n">
        <f aca="false">A737*Setup!$B$11/3600</f>
        <v>61</v>
      </c>
      <c r="C737" s="0" t="n">
        <f aca="false">Setup!$B$7+Setup!$B$8*COS(2*PI()*(B737-Setup!$B$9)/24)</f>
        <v>26.8284271247462</v>
      </c>
      <c r="D737" s="0" t="n">
        <f aca="false">(C737-E737)/Setup!$B$17</f>
        <v>27.1051001242129</v>
      </c>
      <c r="E737" s="0" t="n">
        <f aca="false">SUMPRODUCT('5N inverse'!$A$3:$Y$3,'5N mesh'!$B$37:$Z$37,$E736:$AC736)+'5N inverse'!$A$3*$C737/Setup!$B$17+INDEX('5N inverse'!$A$3:$Y$3,1,'5N mesh'!$B$7+1)*Setup!$B$22</f>
        <v>23.3047641085985</v>
      </c>
      <c r="F737" s="0" t="n">
        <f aca="false">SUMPRODUCT('5N inverse'!$A$4:$Y$4,'5N mesh'!$B$37:$Z$37,$E736:$AC736)+'5N inverse'!$A$4*$C737/Setup!$B$17+INDEX('5N inverse'!$A$4:$Y$4,1,'5N mesh'!$B$7+1)*Setup!$B$22</f>
        <v>21.9314092857845</v>
      </c>
      <c r="G737" s="0" t="n">
        <f aca="false">SUMPRODUCT('5N inverse'!$A$5:$Y$5,'5N mesh'!$B$37:$Z$37,$E736:$AC736)+'5N inverse'!$A$5*$C737/Setup!$B$17+INDEX('5N inverse'!$A$5:$Y$5,1,'5N mesh'!$B$7+1)*Setup!$B$22</f>
        <v>19.1846996401565</v>
      </c>
      <c r="H737" s="0" t="n">
        <f aca="false">SUMPRODUCT('5N inverse'!$A$6:$Y$6,'5N mesh'!$B$37:$Z$37,$E736:$AC736)+'5N inverse'!$A$6*$C737/Setup!$B$17+INDEX('5N inverse'!$A$6:$Y$6,1,'5N mesh'!$B$7+1)*Setup!$B$22</f>
        <v>16.4379899945285</v>
      </c>
      <c r="I737" s="0" t="n">
        <f aca="false">SUMPRODUCT('5N inverse'!$A$7:$Y$7,'5N mesh'!$B$37:$Z$37,$E736:$AC736)+'5N inverse'!$A$7*$C737/Setup!$B$17+INDEX('5N inverse'!$A$7:$Y$7,1,'5N mesh'!$B$7+1)*Setup!$B$22</f>
        <v>15.0646351717145</v>
      </c>
      <c r="J737" s="0" t="n">
        <f aca="false">SUMPRODUCT('5N inverse'!$A$8:$Y$8,'5N mesh'!$B$37:$Z$37,$E736:$AC736)+'5N inverse'!$A$8*$C737/Setup!$B$17+INDEX('5N inverse'!$A$8:$Y$8,1,'5N mesh'!$B$7+1)*Setup!$B$22</f>
        <v>0</v>
      </c>
      <c r="K737" s="0" t="n">
        <f aca="false">SUMPRODUCT('5N inverse'!$A$9:$Y$9,'5N mesh'!$B$37:$Z$37,$E736:$AC736)+'5N inverse'!$A$9*$C737/Setup!$B$17+INDEX('5N inverse'!$A$9:$Y$9,1,'5N mesh'!$B$7+1)*Setup!$B$22</f>
        <v>0</v>
      </c>
      <c r="L737" s="0" t="n">
        <f aca="false">SUMPRODUCT('5N inverse'!$A$10:$Y$10,'5N mesh'!$B$37:$Z$37,$E736:$AC736)+'5N inverse'!$A$10*$C737/Setup!$B$17+INDEX('5N inverse'!$A$10:$Y$10,1,'5N mesh'!$B$7+1)*Setup!$B$22</f>
        <v>0</v>
      </c>
      <c r="M737" s="0" t="n">
        <f aca="false">SUMPRODUCT('5N inverse'!$A$11:$Y$11,'5N mesh'!$B$37:$Z$37,$E736:$AC736)+'5N inverse'!$A$11*$C737/Setup!$B$17+INDEX('5N inverse'!$A$11:$Y$11,1,'5N mesh'!$B$7+1)*Setup!$B$22</f>
        <v>0</v>
      </c>
      <c r="N737" s="0" t="n">
        <f aca="false">SUMPRODUCT('5N inverse'!$A$12:$Y$12,'5N mesh'!$B$37:$Z$37,$E736:$AC736)+'5N inverse'!$A$12*$C737/Setup!$B$17+INDEX('5N inverse'!$A$12:$Y$12,1,'5N mesh'!$B$7+1)*Setup!$B$22</f>
        <v>0</v>
      </c>
      <c r="O737" s="0" t="n">
        <f aca="false">SUMPRODUCT('5N inverse'!$A$13:$Y$13,'5N mesh'!$B$37:$Z$37,$E736:$AC736)+'5N inverse'!$A$13*$C737/Setup!$B$17+INDEX('5N inverse'!$A$13:$Y$13,1,'5N mesh'!$B$7+1)*Setup!$B$22</f>
        <v>0</v>
      </c>
      <c r="P737" s="0" t="n">
        <f aca="false">SUMPRODUCT('5N inverse'!$A$14:$Y$14,'5N mesh'!$B$37:$Z$37,$E736:$AC736)+'5N inverse'!$A$14*$C737/Setup!$B$17+INDEX('5N inverse'!$A$14:$Y$14,1,'5N mesh'!$B$7+1)*Setup!$B$22</f>
        <v>0</v>
      </c>
      <c r="Q737" s="0" t="n">
        <f aca="false">SUMPRODUCT('5N inverse'!$A$15:$Y$15,'5N mesh'!$B$37:$Z$37,$E736:$AC736)+'5N inverse'!$A$15*$C737/Setup!$B$17+INDEX('5N inverse'!$A$15:$Y$15,1,'5N mesh'!$B$7+1)*Setup!$B$22</f>
        <v>0</v>
      </c>
      <c r="R737" s="0" t="n">
        <f aca="false">SUMPRODUCT('5N inverse'!$A$16:$Y$16,'5N mesh'!$B$37:$Z$37,$E736:$AC736)+'5N inverse'!$A$16*$C737/Setup!$B$17+INDEX('5N inverse'!$A$16:$Y$16,1,'5N mesh'!$B$7+1)*Setup!$B$22</f>
        <v>0</v>
      </c>
      <c r="S737" s="0" t="n">
        <f aca="false">SUMPRODUCT('5N inverse'!$A$17:$Y$17,'5N mesh'!$B$37:$Z$37,$E736:$AC736)+'5N inverse'!$A$17*$C737/Setup!$B$17+INDEX('5N inverse'!$A$17:$Y$17,1,'5N mesh'!$B$7+1)*Setup!$B$22</f>
        <v>0</v>
      </c>
      <c r="T737" s="0" t="n">
        <f aca="false">SUMPRODUCT('5N inverse'!$A$18:$Y$18,'5N mesh'!$B$37:$Z$37,$E736:$AC736)+'5N inverse'!$A$18*$C737/Setup!$B$17+INDEX('5N inverse'!$A$18:$Y$18,1,'5N mesh'!$B$7+1)*Setup!$B$22</f>
        <v>0</v>
      </c>
      <c r="U737" s="0" t="n">
        <f aca="false">SUMPRODUCT('5N inverse'!$A$19:$Y$19,'5N mesh'!$B$37:$Z$37,$E736:$AC736)+'5N inverse'!$A$19*$C737/Setup!$B$17+INDEX('5N inverse'!$A$19:$Y$19,1,'5N mesh'!$B$7+1)*Setup!$B$22</f>
        <v>0</v>
      </c>
      <c r="V737" s="0" t="n">
        <f aca="false">SUMPRODUCT('5N inverse'!$A$20:$Y$20,'5N mesh'!$B$37:$Z$37,$E736:$AC736)+'5N inverse'!$A$20*$C737/Setup!$B$17+INDEX('5N inverse'!$A$20:$Y$20,1,'5N mesh'!$B$7+1)*Setup!$B$22</f>
        <v>0</v>
      </c>
      <c r="W737" s="0" t="n">
        <f aca="false">SUMPRODUCT('5N inverse'!$A$21:$Y$21,'5N mesh'!$B$37:$Z$37,$E736:$AC736)+'5N inverse'!$A$21*$C737/Setup!$B$17+INDEX('5N inverse'!$A$21:$Y$21,1,'5N mesh'!$B$7+1)*Setup!$B$22</f>
        <v>0</v>
      </c>
      <c r="X737" s="0" t="n">
        <f aca="false">SUMPRODUCT('5N inverse'!$A$22:$Y$22,'5N mesh'!$B$37:$Z$37,$E736:$AC736)+'5N inverse'!$A$22*$C737/Setup!$B$17+INDEX('5N inverse'!$A$22:$Y$22,1,'5N mesh'!$B$7+1)*Setup!$B$22</f>
        <v>0</v>
      </c>
      <c r="Y737" s="0" t="n">
        <f aca="false">SUMPRODUCT('5N inverse'!$A$23:$Y$23,'5N mesh'!$B$37:$Z$37,$E736:$AC736)+'5N inverse'!$A$23*$C737/Setup!$B$17+INDEX('5N inverse'!$A$23:$Y$23,1,'5N mesh'!$B$7+1)*Setup!$B$22</f>
        <v>0</v>
      </c>
      <c r="Z737" s="0" t="n">
        <f aca="false">SUMPRODUCT('5N inverse'!$A$24:$Y$24,'5N mesh'!$B$37:$Z$37,$E736:$AC736)+'5N inverse'!$A$24*$C737/Setup!$B$17+INDEX('5N inverse'!$A$24:$Y$24,1,'5N mesh'!$B$7+1)*Setup!$B$22</f>
        <v>0</v>
      </c>
      <c r="AA737" s="0" t="n">
        <f aca="false">SUMPRODUCT('5N inverse'!$A$25:$Y$25,'5N mesh'!$B$37:$Z$37,$E736:$AC736)+'5N inverse'!$A$25*$C737/Setup!$B$17+INDEX('5N inverse'!$A$25:$Y$25,1,'5N mesh'!$B$7+1)*Setup!$B$22</f>
        <v>0</v>
      </c>
      <c r="AB737" s="0" t="n">
        <f aca="false">SUMPRODUCT('5N inverse'!$A$26:$Y$26,'5N mesh'!$B$37:$Z$37,$E736:$AC736)+'5N inverse'!$A$26*$C737/Setup!$B$17+INDEX('5N inverse'!$A$26:$Y$26,1,'5N mesh'!$B$7+1)*Setup!$B$22</f>
        <v>0</v>
      </c>
      <c r="AC737" s="0" t="n">
        <f aca="false">SUMPRODUCT('5N inverse'!$A$27:$Y$27,'5N mesh'!$B$37:$Z$37,$E736:$AC736)+'5N inverse'!$A$27*$C737/Setup!$B$17+INDEX('5N inverse'!$A$27:$Y$27,1,'5N mesh'!$B$7+1)*Setup!$B$22</f>
        <v>0</v>
      </c>
    </row>
    <row r="738" customFormat="false" ht="15" hidden="false" customHeight="false" outlineLevel="0" collapsed="false">
      <c r="A738" s="0" t="n">
        <v>733</v>
      </c>
      <c r="B738" s="0" t="n">
        <f aca="false">A738*Setup!$B$11/3600</f>
        <v>61.0833333333333</v>
      </c>
      <c r="C738" s="0" t="n">
        <f aca="false">Setup!$B$7+Setup!$B$8*COS(2*PI()*(B738-Setup!$B$9)/24)</f>
        <v>26.889455848239</v>
      </c>
      <c r="D738" s="0" t="n">
        <f aca="false">(C738-E738)/Setup!$B$17</f>
        <v>27.2407494809438</v>
      </c>
      <c r="E738" s="0" t="n">
        <f aca="false">SUMPRODUCT('5N inverse'!$A$3:$Y$3,'5N mesh'!$B$37:$Z$37,$E737:$AC737)+'5N inverse'!$A$3*$C738/Setup!$B$17+INDEX('5N inverse'!$A$3:$Y$3,1,'5N mesh'!$B$7+1)*Setup!$B$22</f>
        <v>23.3481584157163</v>
      </c>
      <c r="F738" s="0" t="n">
        <f aca="false">SUMPRODUCT('5N inverse'!$A$4:$Y$4,'5N mesh'!$B$37:$Z$37,$E737:$AC737)+'5N inverse'!$A$4*$C738/Setup!$B$17+INDEX('5N inverse'!$A$4:$Y$4,1,'5N mesh'!$B$7+1)*Setup!$B$22</f>
        <v>21.9676145972429</v>
      </c>
      <c r="G738" s="0" t="n">
        <f aca="false">SUMPRODUCT('5N inverse'!$A$5:$Y$5,'5N mesh'!$B$37:$Z$37,$E737:$AC737)+'5N inverse'!$A$5*$C738/Setup!$B$17+INDEX('5N inverse'!$A$5:$Y$5,1,'5N mesh'!$B$7+1)*Setup!$B$22</f>
        <v>19.206526960296</v>
      </c>
      <c r="H738" s="0" t="n">
        <f aca="false">SUMPRODUCT('5N inverse'!$A$6:$Y$6,'5N mesh'!$B$37:$Z$37,$E737:$AC737)+'5N inverse'!$A$6*$C738/Setup!$B$17+INDEX('5N inverse'!$A$6:$Y$6,1,'5N mesh'!$B$7+1)*Setup!$B$22</f>
        <v>16.4454393233491</v>
      </c>
      <c r="I738" s="0" t="n">
        <f aca="false">SUMPRODUCT('5N inverse'!$A$7:$Y$7,'5N mesh'!$B$37:$Z$37,$E737:$AC737)+'5N inverse'!$A$7*$C738/Setup!$B$17+INDEX('5N inverse'!$A$7:$Y$7,1,'5N mesh'!$B$7+1)*Setup!$B$22</f>
        <v>15.0648955048757</v>
      </c>
      <c r="J738" s="0" t="n">
        <f aca="false">SUMPRODUCT('5N inverse'!$A$8:$Y$8,'5N mesh'!$B$37:$Z$37,$E737:$AC737)+'5N inverse'!$A$8*$C738/Setup!$B$17+INDEX('5N inverse'!$A$8:$Y$8,1,'5N mesh'!$B$7+1)*Setup!$B$22</f>
        <v>0</v>
      </c>
      <c r="K738" s="0" t="n">
        <f aca="false">SUMPRODUCT('5N inverse'!$A$9:$Y$9,'5N mesh'!$B$37:$Z$37,$E737:$AC737)+'5N inverse'!$A$9*$C738/Setup!$B$17+INDEX('5N inverse'!$A$9:$Y$9,1,'5N mesh'!$B$7+1)*Setup!$B$22</f>
        <v>0</v>
      </c>
      <c r="L738" s="0" t="n">
        <f aca="false">SUMPRODUCT('5N inverse'!$A$10:$Y$10,'5N mesh'!$B$37:$Z$37,$E737:$AC737)+'5N inverse'!$A$10*$C738/Setup!$B$17+INDEX('5N inverse'!$A$10:$Y$10,1,'5N mesh'!$B$7+1)*Setup!$B$22</f>
        <v>0</v>
      </c>
      <c r="M738" s="0" t="n">
        <f aca="false">SUMPRODUCT('5N inverse'!$A$11:$Y$11,'5N mesh'!$B$37:$Z$37,$E737:$AC737)+'5N inverse'!$A$11*$C738/Setup!$B$17+INDEX('5N inverse'!$A$11:$Y$11,1,'5N mesh'!$B$7+1)*Setup!$B$22</f>
        <v>0</v>
      </c>
      <c r="N738" s="0" t="n">
        <f aca="false">SUMPRODUCT('5N inverse'!$A$12:$Y$12,'5N mesh'!$B$37:$Z$37,$E737:$AC737)+'5N inverse'!$A$12*$C738/Setup!$B$17+INDEX('5N inverse'!$A$12:$Y$12,1,'5N mesh'!$B$7+1)*Setup!$B$22</f>
        <v>0</v>
      </c>
      <c r="O738" s="0" t="n">
        <f aca="false">SUMPRODUCT('5N inverse'!$A$13:$Y$13,'5N mesh'!$B$37:$Z$37,$E737:$AC737)+'5N inverse'!$A$13*$C738/Setup!$B$17+INDEX('5N inverse'!$A$13:$Y$13,1,'5N mesh'!$B$7+1)*Setup!$B$22</f>
        <v>0</v>
      </c>
      <c r="P738" s="0" t="n">
        <f aca="false">SUMPRODUCT('5N inverse'!$A$14:$Y$14,'5N mesh'!$B$37:$Z$37,$E737:$AC737)+'5N inverse'!$A$14*$C738/Setup!$B$17+INDEX('5N inverse'!$A$14:$Y$14,1,'5N mesh'!$B$7+1)*Setup!$B$22</f>
        <v>0</v>
      </c>
      <c r="Q738" s="0" t="n">
        <f aca="false">SUMPRODUCT('5N inverse'!$A$15:$Y$15,'5N mesh'!$B$37:$Z$37,$E737:$AC737)+'5N inverse'!$A$15*$C738/Setup!$B$17+INDEX('5N inverse'!$A$15:$Y$15,1,'5N mesh'!$B$7+1)*Setup!$B$22</f>
        <v>0</v>
      </c>
      <c r="R738" s="0" t="n">
        <f aca="false">SUMPRODUCT('5N inverse'!$A$16:$Y$16,'5N mesh'!$B$37:$Z$37,$E737:$AC737)+'5N inverse'!$A$16*$C738/Setup!$B$17+INDEX('5N inverse'!$A$16:$Y$16,1,'5N mesh'!$B$7+1)*Setup!$B$22</f>
        <v>0</v>
      </c>
      <c r="S738" s="0" t="n">
        <f aca="false">SUMPRODUCT('5N inverse'!$A$17:$Y$17,'5N mesh'!$B$37:$Z$37,$E737:$AC737)+'5N inverse'!$A$17*$C738/Setup!$B$17+INDEX('5N inverse'!$A$17:$Y$17,1,'5N mesh'!$B$7+1)*Setup!$B$22</f>
        <v>0</v>
      </c>
      <c r="T738" s="0" t="n">
        <f aca="false">SUMPRODUCT('5N inverse'!$A$18:$Y$18,'5N mesh'!$B$37:$Z$37,$E737:$AC737)+'5N inverse'!$A$18*$C738/Setup!$B$17+INDEX('5N inverse'!$A$18:$Y$18,1,'5N mesh'!$B$7+1)*Setup!$B$22</f>
        <v>0</v>
      </c>
      <c r="U738" s="0" t="n">
        <f aca="false">SUMPRODUCT('5N inverse'!$A$19:$Y$19,'5N mesh'!$B$37:$Z$37,$E737:$AC737)+'5N inverse'!$A$19*$C738/Setup!$B$17+INDEX('5N inverse'!$A$19:$Y$19,1,'5N mesh'!$B$7+1)*Setup!$B$22</f>
        <v>0</v>
      </c>
      <c r="V738" s="0" t="n">
        <f aca="false">SUMPRODUCT('5N inverse'!$A$20:$Y$20,'5N mesh'!$B$37:$Z$37,$E737:$AC737)+'5N inverse'!$A$20*$C738/Setup!$B$17+INDEX('5N inverse'!$A$20:$Y$20,1,'5N mesh'!$B$7+1)*Setup!$B$22</f>
        <v>0</v>
      </c>
      <c r="W738" s="0" t="n">
        <f aca="false">SUMPRODUCT('5N inverse'!$A$21:$Y$21,'5N mesh'!$B$37:$Z$37,$E737:$AC737)+'5N inverse'!$A$21*$C738/Setup!$B$17+INDEX('5N inverse'!$A$21:$Y$21,1,'5N mesh'!$B$7+1)*Setup!$B$22</f>
        <v>0</v>
      </c>
      <c r="X738" s="0" t="n">
        <f aca="false">SUMPRODUCT('5N inverse'!$A$22:$Y$22,'5N mesh'!$B$37:$Z$37,$E737:$AC737)+'5N inverse'!$A$22*$C738/Setup!$B$17+INDEX('5N inverse'!$A$22:$Y$22,1,'5N mesh'!$B$7+1)*Setup!$B$22</f>
        <v>0</v>
      </c>
      <c r="Y738" s="0" t="n">
        <f aca="false">SUMPRODUCT('5N inverse'!$A$23:$Y$23,'5N mesh'!$B$37:$Z$37,$E737:$AC737)+'5N inverse'!$A$23*$C738/Setup!$B$17+INDEX('5N inverse'!$A$23:$Y$23,1,'5N mesh'!$B$7+1)*Setup!$B$22</f>
        <v>0</v>
      </c>
      <c r="Z738" s="0" t="n">
        <f aca="false">SUMPRODUCT('5N inverse'!$A$24:$Y$24,'5N mesh'!$B$37:$Z$37,$E737:$AC737)+'5N inverse'!$A$24*$C738/Setup!$B$17+INDEX('5N inverse'!$A$24:$Y$24,1,'5N mesh'!$B$7+1)*Setup!$B$22</f>
        <v>0</v>
      </c>
      <c r="AA738" s="0" t="n">
        <f aca="false">SUMPRODUCT('5N inverse'!$A$25:$Y$25,'5N mesh'!$B$37:$Z$37,$E737:$AC737)+'5N inverse'!$A$25*$C738/Setup!$B$17+INDEX('5N inverse'!$A$25:$Y$25,1,'5N mesh'!$B$7+1)*Setup!$B$22</f>
        <v>0</v>
      </c>
      <c r="AB738" s="0" t="n">
        <f aca="false">SUMPRODUCT('5N inverse'!$A$26:$Y$26,'5N mesh'!$B$37:$Z$37,$E737:$AC737)+'5N inverse'!$A$26*$C738/Setup!$B$17+INDEX('5N inverse'!$A$26:$Y$26,1,'5N mesh'!$B$7+1)*Setup!$B$22</f>
        <v>0</v>
      </c>
      <c r="AC738" s="0" t="n">
        <f aca="false">SUMPRODUCT('5N inverse'!$A$27:$Y$27,'5N mesh'!$B$37:$Z$37,$E737:$AC737)+'5N inverse'!$A$27*$C738/Setup!$B$17+INDEX('5N inverse'!$A$27:$Y$27,1,'5N mesh'!$B$7+1)*Setup!$B$22</f>
        <v>0</v>
      </c>
    </row>
    <row r="739" customFormat="false" ht="15" hidden="false" customHeight="false" outlineLevel="0" collapsed="false">
      <c r="A739" s="0" t="n">
        <v>734</v>
      </c>
      <c r="B739" s="0" t="n">
        <f aca="false">A739*Setup!$B$11/3600</f>
        <v>61.1666666666667</v>
      </c>
      <c r="C739" s="0" t="n">
        <f aca="false">Setup!$B$7+Setup!$B$8*COS(2*PI()*(B739-Setup!$B$9)/24)</f>
        <v>26.9491093472405</v>
      </c>
      <c r="D739" s="0" t="n">
        <f aca="false">(C739-E739)/Setup!$B$17</f>
        <v>27.3643221038984</v>
      </c>
      <c r="E739" s="0" t="n">
        <f aca="false">SUMPRODUCT('5N inverse'!$A$3:$Y$3,'5N mesh'!$B$37:$Z$37,$E738:$AC738)+'5N inverse'!$A$3*$C739/Setup!$B$17+INDEX('5N inverse'!$A$3:$Y$3,1,'5N mesh'!$B$7+1)*Setup!$B$22</f>
        <v>23.3917474737337</v>
      </c>
      <c r="F739" s="0" t="n">
        <f aca="false">SUMPRODUCT('5N inverse'!$A$4:$Y$4,'5N mesh'!$B$37:$Z$37,$E738:$AC738)+'5N inverse'!$A$4*$C739/Setup!$B$17+INDEX('5N inverse'!$A$4:$Y$4,1,'5N mesh'!$B$7+1)*Setup!$B$22</f>
        <v>22.0039829574002</v>
      </c>
      <c r="G739" s="0" t="n">
        <f aca="false">SUMPRODUCT('5N inverse'!$A$5:$Y$5,'5N mesh'!$B$37:$Z$37,$E738:$AC738)+'5N inverse'!$A$5*$C739/Setup!$B$17+INDEX('5N inverse'!$A$5:$Y$5,1,'5N mesh'!$B$7+1)*Setup!$B$22</f>
        <v>19.2284539247332</v>
      </c>
      <c r="H739" s="0" t="n">
        <f aca="false">SUMPRODUCT('5N inverse'!$A$6:$Y$6,'5N mesh'!$B$37:$Z$37,$E738:$AC738)+'5N inverse'!$A$6*$C739/Setup!$B$17+INDEX('5N inverse'!$A$6:$Y$6,1,'5N mesh'!$B$7+1)*Setup!$B$22</f>
        <v>16.4529248920662</v>
      </c>
      <c r="I739" s="0" t="n">
        <f aca="false">SUMPRODUCT('5N inverse'!$A$7:$Y$7,'5N mesh'!$B$37:$Z$37,$E738:$AC738)+'5N inverse'!$A$7*$C739/Setup!$B$17+INDEX('5N inverse'!$A$7:$Y$7,1,'5N mesh'!$B$7+1)*Setup!$B$22</f>
        <v>15.0651603757327</v>
      </c>
      <c r="J739" s="0" t="n">
        <f aca="false">SUMPRODUCT('5N inverse'!$A$8:$Y$8,'5N mesh'!$B$37:$Z$37,$E738:$AC738)+'5N inverse'!$A$8*$C739/Setup!$B$17+INDEX('5N inverse'!$A$8:$Y$8,1,'5N mesh'!$B$7+1)*Setup!$B$22</f>
        <v>0</v>
      </c>
      <c r="K739" s="0" t="n">
        <f aca="false">SUMPRODUCT('5N inverse'!$A$9:$Y$9,'5N mesh'!$B$37:$Z$37,$E738:$AC738)+'5N inverse'!$A$9*$C739/Setup!$B$17+INDEX('5N inverse'!$A$9:$Y$9,1,'5N mesh'!$B$7+1)*Setup!$B$22</f>
        <v>0</v>
      </c>
      <c r="L739" s="0" t="n">
        <f aca="false">SUMPRODUCT('5N inverse'!$A$10:$Y$10,'5N mesh'!$B$37:$Z$37,$E738:$AC738)+'5N inverse'!$A$10*$C739/Setup!$B$17+INDEX('5N inverse'!$A$10:$Y$10,1,'5N mesh'!$B$7+1)*Setup!$B$22</f>
        <v>0</v>
      </c>
      <c r="M739" s="0" t="n">
        <f aca="false">SUMPRODUCT('5N inverse'!$A$11:$Y$11,'5N mesh'!$B$37:$Z$37,$E738:$AC738)+'5N inverse'!$A$11*$C739/Setup!$B$17+INDEX('5N inverse'!$A$11:$Y$11,1,'5N mesh'!$B$7+1)*Setup!$B$22</f>
        <v>0</v>
      </c>
      <c r="N739" s="0" t="n">
        <f aca="false">SUMPRODUCT('5N inverse'!$A$12:$Y$12,'5N mesh'!$B$37:$Z$37,$E738:$AC738)+'5N inverse'!$A$12*$C739/Setup!$B$17+INDEX('5N inverse'!$A$12:$Y$12,1,'5N mesh'!$B$7+1)*Setup!$B$22</f>
        <v>0</v>
      </c>
      <c r="O739" s="0" t="n">
        <f aca="false">SUMPRODUCT('5N inverse'!$A$13:$Y$13,'5N mesh'!$B$37:$Z$37,$E738:$AC738)+'5N inverse'!$A$13*$C739/Setup!$B$17+INDEX('5N inverse'!$A$13:$Y$13,1,'5N mesh'!$B$7+1)*Setup!$B$22</f>
        <v>0</v>
      </c>
      <c r="P739" s="0" t="n">
        <f aca="false">SUMPRODUCT('5N inverse'!$A$14:$Y$14,'5N mesh'!$B$37:$Z$37,$E738:$AC738)+'5N inverse'!$A$14*$C739/Setup!$B$17+INDEX('5N inverse'!$A$14:$Y$14,1,'5N mesh'!$B$7+1)*Setup!$B$22</f>
        <v>0</v>
      </c>
      <c r="Q739" s="0" t="n">
        <f aca="false">SUMPRODUCT('5N inverse'!$A$15:$Y$15,'5N mesh'!$B$37:$Z$37,$E738:$AC738)+'5N inverse'!$A$15*$C739/Setup!$B$17+INDEX('5N inverse'!$A$15:$Y$15,1,'5N mesh'!$B$7+1)*Setup!$B$22</f>
        <v>0</v>
      </c>
      <c r="R739" s="0" t="n">
        <f aca="false">SUMPRODUCT('5N inverse'!$A$16:$Y$16,'5N mesh'!$B$37:$Z$37,$E738:$AC738)+'5N inverse'!$A$16*$C739/Setup!$B$17+INDEX('5N inverse'!$A$16:$Y$16,1,'5N mesh'!$B$7+1)*Setup!$B$22</f>
        <v>0</v>
      </c>
      <c r="S739" s="0" t="n">
        <f aca="false">SUMPRODUCT('5N inverse'!$A$17:$Y$17,'5N mesh'!$B$37:$Z$37,$E738:$AC738)+'5N inverse'!$A$17*$C739/Setup!$B$17+INDEX('5N inverse'!$A$17:$Y$17,1,'5N mesh'!$B$7+1)*Setup!$B$22</f>
        <v>0</v>
      </c>
      <c r="T739" s="0" t="n">
        <f aca="false">SUMPRODUCT('5N inverse'!$A$18:$Y$18,'5N mesh'!$B$37:$Z$37,$E738:$AC738)+'5N inverse'!$A$18*$C739/Setup!$B$17+INDEX('5N inverse'!$A$18:$Y$18,1,'5N mesh'!$B$7+1)*Setup!$B$22</f>
        <v>0</v>
      </c>
      <c r="U739" s="0" t="n">
        <f aca="false">SUMPRODUCT('5N inverse'!$A$19:$Y$19,'5N mesh'!$B$37:$Z$37,$E738:$AC738)+'5N inverse'!$A$19*$C739/Setup!$B$17+INDEX('5N inverse'!$A$19:$Y$19,1,'5N mesh'!$B$7+1)*Setup!$B$22</f>
        <v>0</v>
      </c>
      <c r="V739" s="0" t="n">
        <f aca="false">SUMPRODUCT('5N inverse'!$A$20:$Y$20,'5N mesh'!$B$37:$Z$37,$E738:$AC738)+'5N inverse'!$A$20*$C739/Setup!$B$17+INDEX('5N inverse'!$A$20:$Y$20,1,'5N mesh'!$B$7+1)*Setup!$B$22</f>
        <v>0</v>
      </c>
      <c r="W739" s="0" t="n">
        <f aca="false">SUMPRODUCT('5N inverse'!$A$21:$Y$21,'5N mesh'!$B$37:$Z$37,$E738:$AC738)+'5N inverse'!$A$21*$C739/Setup!$B$17+INDEX('5N inverse'!$A$21:$Y$21,1,'5N mesh'!$B$7+1)*Setup!$B$22</f>
        <v>0</v>
      </c>
      <c r="X739" s="0" t="n">
        <f aca="false">SUMPRODUCT('5N inverse'!$A$22:$Y$22,'5N mesh'!$B$37:$Z$37,$E738:$AC738)+'5N inverse'!$A$22*$C739/Setup!$B$17+INDEX('5N inverse'!$A$22:$Y$22,1,'5N mesh'!$B$7+1)*Setup!$B$22</f>
        <v>0</v>
      </c>
      <c r="Y739" s="0" t="n">
        <f aca="false">SUMPRODUCT('5N inverse'!$A$23:$Y$23,'5N mesh'!$B$37:$Z$37,$E738:$AC738)+'5N inverse'!$A$23*$C739/Setup!$B$17+INDEX('5N inverse'!$A$23:$Y$23,1,'5N mesh'!$B$7+1)*Setup!$B$22</f>
        <v>0</v>
      </c>
      <c r="Z739" s="0" t="n">
        <f aca="false">SUMPRODUCT('5N inverse'!$A$24:$Y$24,'5N mesh'!$B$37:$Z$37,$E738:$AC738)+'5N inverse'!$A$24*$C739/Setup!$B$17+INDEX('5N inverse'!$A$24:$Y$24,1,'5N mesh'!$B$7+1)*Setup!$B$22</f>
        <v>0</v>
      </c>
      <c r="AA739" s="0" t="n">
        <f aca="false">SUMPRODUCT('5N inverse'!$A$25:$Y$25,'5N mesh'!$B$37:$Z$37,$E738:$AC738)+'5N inverse'!$A$25*$C739/Setup!$B$17+INDEX('5N inverse'!$A$25:$Y$25,1,'5N mesh'!$B$7+1)*Setup!$B$22</f>
        <v>0</v>
      </c>
      <c r="AB739" s="0" t="n">
        <f aca="false">SUMPRODUCT('5N inverse'!$A$26:$Y$26,'5N mesh'!$B$37:$Z$37,$E738:$AC738)+'5N inverse'!$A$26*$C739/Setup!$B$17+INDEX('5N inverse'!$A$26:$Y$26,1,'5N mesh'!$B$7+1)*Setup!$B$22</f>
        <v>0</v>
      </c>
      <c r="AC739" s="0" t="n">
        <f aca="false">SUMPRODUCT('5N inverse'!$A$27:$Y$27,'5N mesh'!$B$37:$Z$37,$E738:$AC738)+'5N inverse'!$A$27*$C739/Setup!$B$17+INDEX('5N inverse'!$A$27:$Y$27,1,'5N mesh'!$B$7+1)*Setup!$B$22</f>
        <v>0</v>
      </c>
    </row>
    <row r="740" customFormat="false" ht="15" hidden="false" customHeight="false" outlineLevel="0" collapsed="false">
      <c r="A740" s="0" t="n">
        <v>735</v>
      </c>
      <c r="B740" s="0" t="n">
        <f aca="false">A740*Setup!$B$11/3600</f>
        <v>61.25</v>
      </c>
      <c r="C740" s="0" t="n">
        <f aca="false">Setup!$B$7+Setup!$B$8*COS(2*PI()*(B740-Setup!$B$9)/24)</f>
        <v>27.0073592299159</v>
      </c>
      <c r="D740" s="0" t="n">
        <f aca="false">(C740-E740)/Setup!$B$17</f>
        <v>27.4757591437281</v>
      </c>
      <c r="E740" s="0" t="n">
        <f aca="false">SUMPRODUCT('5N inverse'!$A$3:$Y$3,'5N mesh'!$B$37:$Z$37,$E739:$AC739)+'5N inverse'!$A$3*$C740/Setup!$B$17+INDEX('5N inverse'!$A$3:$Y$3,1,'5N mesh'!$B$7+1)*Setup!$B$22</f>
        <v>23.4355105412313</v>
      </c>
      <c r="F740" s="0" t="n">
        <f aca="false">SUMPRODUCT('5N inverse'!$A$4:$Y$4,'5N mesh'!$B$37:$Z$37,$E739:$AC739)+'5N inverse'!$A$4*$C740/Setup!$B$17+INDEX('5N inverse'!$A$4:$Y$4,1,'5N mesh'!$B$7+1)*Setup!$B$22</f>
        <v>22.0404970607392</v>
      </c>
      <c r="G740" s="0" t="n">
        <f aca="false">SUMPRODUCT('5N inverse'!$A$5:$Y$5,'5N mesh'!$B$37:$Z$37,$E739:$AC739)+'5N inverse'!$A$5*$C740/Setup!$B$17+INDEX('5N inverse'!$A$5:$Y$5,1,'5N mesh'!$B$7+1)*Setup!$B$22</f>
        <v>19.250470099755</v>
      </c>
      <c r="H740" s="0" t="n">
        <f aca="false">SUMPRODUCT('5N inverse'!$A$6:$Y$6,'5N mesh'!$B$37:$Z$37,$E739:$AC739)+'5N inverse'!$A$6*$C740/Setup!$B$17+INDEX('5N inverse'!$A$6:$Y$6,1,'5N mesh'!$B$7+1)*Setup!$B$22</f>
        <v>16.4604431387708</v>
      </c>
      <c r="I740" s="0" t="n">
        <f aca="false">SUMPRODUCT('5N inverse'!$A$7:$Y$7,'5N mesh'!$B$37:$Z$37,$E739:$AC739)+'5N inverse'!$A$7*$C740/Setup!$B$17+INDEX('5N inverse'!$A$7:$Y$7,1,'5N mesh'!$B$7+1)*Setup!$B$22</f>
        <v>15.0654296582787</v>
      </c>
      <c r="J740" s="0" t="n">
        <f aca="false">SUMPRODUCT('5N inverse'!$A$8:$Y$8,'5N mesh'!$B$37:$Z$37,$E739:$AC739)+'5N inverse'!$A$8*$C740/Setup!$B$17+INDEX('5N inverse'!$A$8:$Y$8,1,'5N mesh'!$B$7+1)*Setup!$B$22</f>
        <v>0</v>
      </c>
      <c r="K740" s="0" t="n">
        <f aca="false">SUMPRODUCT('5N inverse'!$A$9:$Y$9,'5N mesh'!$B$37:$Z$37,$E739:$AC739)+'5N inverse'!$A$9*$C740/Setup!$B$17+INDEX('5N inverse'!$A$9:$Y$9,1,'5N mesh'!$B$7+1)*Setup!$B$22</f>
        <v>0</v>
      </c>
      <c r="L740" s="0" t="n">
        <f aca="false">SUMPRODUCT('5N inverse'!$A$10:$Y$10,'5N mesh'!$B$37:$Z$37,$E739:$AC739)+'5N inverse'!$A$10*$C740/Setup!$B$17+INDEX('5N inverse'!$A$10:$Y$10,1,'5N mesh'!$B$7+1)*Setup!$B$22</f>
        <v>0</v>
      </c>
      <c r="M740" s="0" t="n">
        <f aca="false">SUMPRODUCT('5N inverse'!$A$11:$Y$11,'5N mesh'!$B$37:$Z$37,$E739:$AC739)+'5N inverse'!$A$11*$C740/Setup!$B$17+INDEX('5N inverse'!$A$11:$Y$11,1,'5N mesh'!$B$7+1)*Setup!$B$22</f>
        <v>0</v>
      </c>
      <c r="N740" s="0" t="n">
        <f aca="false">SUMPRODUCT('5N inverse'!$A$12:$Y$12,'5N mesh'!$B$37:$Z$37,$E739:$AC739)+'5N inverse'!$A$12*$C740/Setup!$B$17+INDEX('5N inverse'!$A$12:$Y$12,1,'5N mesh'!$B$7+1)*Setup!$B$22</f>
        <v>0</v>
      </c>
      <c r="O740" s="0" t="n">
        <f aca="false">SUMPRODUCT('5N inverse'!$A$13:$Y$13,'5N mesh'!$B$37:$Z$37,$E739:$AC739)+'5N inverse'!$A$13*$C740/Setup!$B$17+INDEX('5N inverse'!$A$13:$Y$13,1,'5N mesh'!$B$7+1)*Setup!$B$22</f>
        <v>0</v>
      </c>
      <c r="P740" s="0" t="n">
        <f aca="false">SUMPRODUCT('5N inverse'!$A$14:$Y$14,'5N mesh'!$B$37:$Z$37,$E739:$AC739)+'5N inverse'!$A$14*$C740/Setup!$B$17+INDEX('5N inverse'!$A$14:$Y$14,1,'5N mesh'!$B$7+1)*Setup!$B$22</f>
        <v>0</v>
      </c>
      <c r="Q740" s="0" t="n">
        <f aca="false">SUMPRODUCT('5N inverse'!$A$15:$Y$15,'5N mesh'!$B$37:$Z$37,$E739:$AC739)+'5N inverse'!$A$15*$C740/Setup!$B$17+INDEX('5N inverse'!$A$15:$Y$15,1,'5N mesh'!$B$7+1)*Setup!$B$22</f>
        <v>0</v>
      </c>
      <c r="R740" s="0" t="n">
        <f aca="false">SUMPRODUCT('5N inverse'!$A$16:$Y$16,'5N mesh'!$B$37:$Z$37,$E739:$AC739)+'5N inverse'!$A$16*$C740/Setup!$B$17+INDEX('5N inverse'!$A$16:$Y$16,1,'5N mesh'!$B$7+1)*Setup!$B$22</f>
        <v>0</v>
      </c>
      <c r="S740" s="0" t="n">
        <f aca="false">SUMPRODUCT('5N inverse'!$A$17:$Y$17,'5N mesh'!$B$37:$Z$37,$E739:$AC739)+'5N inverse'!$A$17*$C740/Setup!$B$17+INDEX('5N inverse'!$A$17:$Y$17,1,'5N mesh'!$B$7+1)*Setup!$B$22</f>
        <v>0</v>
      </c>
      <c r="T740" s="0" t="n">
        <f aca="false">SUMPRODUCT('5N inverse'!$A$18:$Y$18,'5N mesh'!$B$37:$Z$37,$E739:$AC739)+'5N inverse'!$A$18*$C740/Setup!$B$17+INDEX('5N inverse'!$A$18:$Y$18,1,'5N mesh'!$B$7+1)*Setup!$B$22</f>
        <v>0</v>
      </c>
      <c r="U740" s="0" t="n">
        <f aca="false">SUMPRODUCT('5N inverse'!$A$19:$Y$19,'5N mesh'!$B$37:$Z$37,$E739:$AC739)+'5N inverse'!$A$19*$C740/Setup!$B$17+INDEX('5N inverse'!$A$19:$Y$19,1,'5N mesh'!$B$7+1)*Setup!$B$22</f>
        <v>0</v>
      </c>
      <c r="V740" s="0" t="n">
        <f aca="false">SUMPRODUCT('5N inverse'!$A$20:$Y$20,'5N mesh'!$B$37:$Z$37,$E739:$AC739)+'5N inverse'!$A$20*$C740/Setup!$B$17+INDEX('5N inverse'!$A$20:$Y$20,1,'5N mesh'!$B$7+1)*Setup!$B$22</f>
        <v>0</v>
      </c>
      <c r="W740" s="0" t="n">
        <f aca="false">SUMPRODUCT('5N inverse'!$A$21:$Y$21,'5N mesh'!$B$37:$Z$37,$E739:$AC739)+'5N inverse'!$A$21*$C740/Setup!$B$17+INDEX('5N inverse'!$A$21:$Y$21,1,'5N mesh'!$B$7+1)*Setup!$B$22</f>
        <v>0</v>
      </c>
      <c r="X740" s="0" t="n">
        <f aca="false">SUMPRODUCT('5N inverse'!$A$22:$Y$22,'5N mesh'!$B$37:$Z$37,$E739:$AC739)+'5N inverse'!$A$22*$C740/Setup!$B$17+INDEX('5N inverse'!$A$22:$Y$22,1,'5N mesh'!$B$7+1)*Setup!$B$22</f>
        <v>0</v>
      </c>
      <c r="Y740" s="0" t="n">
        <f aca="false">SUMPRODUCT('5N inverse'!$A$23:$Y$23,'5N mesh'!$B$37:$Z$37,$E739:$AC739)+'5N inverse'!$A$23*$C740/Setup!$B$17+INDEX('5N inverse'!$A$23:$Y$23,1,'5N mesh'!$B$7+1)*Setup!$B$22</f>
        <v>0</v>
      </c>
      <c r="Z740" s="0" t="n">
        <f aca="false">SUMPRODUCT('5N inverse'!$A$24:$Y$24,'5N mesh'!$B$37:$Z$37,$E739:$AC739)+'5N inverse'!$A$24*$C740/Setup!$B$17+INDEX('5N inverse'!$A$24:$Y$24,1,'5N mesh'!$B$7+1)*Setup!$B$22</f>
        <v>0</v>
      </c>
      <c r="AA740" s="0" t="n">
        <f aca="false">SUMPRODUCT('5N inverse'!$A$25:$Y$25,'5N mesh'!$B$37:$Z$37,$E739:$AC739)+'5N inverse'!$A$25*$C740/Setup!$B$17+INDEX('5N inverse'!$A$25:$Y$25,1,'5N mesh'!$B$7+1)*Setup!$B$22</f>
        <v>0</v>
      </c>
      <c r="AB740" s="0" t="n">
        <f aca="false">SUMPRODUCT('5N inverse'!$A$26:$Y$26,'5N mesh'!$B$37:$Z$37,$E739:$AC739)+'5N inverse'!$A$26*$C740/Setup!$B$17+INDEX('5N inverse'!$A$26:$Y$26,1,'5N mesh'!$B$7+1)*Setup!$B$22</f>
        <v>0</v>
      </c>
      <c r="AC740" s="0" t="n">
        <f aca="false">SUMPRODUCT('5N inverse'!$A$27:$Y$27,'5N mesh'!$B$37:$Z$37,$E739:$AC739)+'5N inverse'!$A$27*$C740/Setup!$B$17+INDEX('5N inverse'!$A$27:$Y$27,1,'5N mesh'!$B$7+1)*Setup!$B$22</f>
        <v>0</v>
      </c>
    </row>
    <row r="741" customFormat="false" ht="15" hidden="false" customHeight="false" outlineLevel="0" collapsed="false">
      <c r="A741" s="0" t="n">
        <v>736</v>
      </c>
      <c r="B741" s="0" t="n">
        <f aca="false">A741*Setup!$B$11/3600</f>
        <v>61.3333333333333</v>
      </c>
      <c r="C741" s="0" t="n">
        <f aca="false">Setup!$B$7+Setup!$B$8*COS(2*PI()*(B741-Setup!$B$9)/24)</f>
        <v>27.0641777724759</v>
      </c>
      <c r="D741" s="0" t="n">
        <f aca="false">(C741-E741)/Setup!$B$17</f>
        <v>27.5750075274364</v>
      </c>
      <c r="E741" s="0" t="n">
        <f aca="false">SUMPRODUCT('5N inverse'!$A$3:$Y$3,'5N mesh'!$B$37:$Z$37,$E740:$AC740)+'5N inverse'!$A$3*$C741/Setup!$B$17+INDEX('5N inverse'!$A$3:$Y$3,1,'5N mesh'!$B$7+1)*Setup!$B$22</f>
        <v>23.4794267939092</v>
      </c>
      <c r="F741" s="0" t="n">
        <f aca="false">SUMPRODUCT('5N inverse'!$A$4:$Y$4,'5N mesh'!$B$37:$Z$37,$E740:$AC740)+'5N inverse'!$A$4*$C741/Setup!$B$17+INDEX('5N inverse'!$A$4:$Y$4,1,'5N mesh'!$B$7+1)*Setup!$B$22</f>
        <v>22.0771395323253</v>
      </c>
      <c r="G741" s="0" t="n">
        <f aca="false">SUMPRODUCT('5N inverse'!$A$5:$Y$5,'5N mesh'!$B$37:$Z$37,$E740:$AC740)+'5N inverse'!$A$5*$C741/Setup!$B$17+INDEX('5N inverse'!$A$5:$Y$5,1,'5N mesh'!$B$7+1)*Setup!$B$22</f>
        <v>19.2725650091575</v>
      </c>
      <c r="H741" s="0" t="n">
        <f aca="false">SUMPRODUCT('5N inverse'!$A$6:$Y$6,'5N mesh'!$B$37:$Z$37,$E740:$AC740)+'5N inverse'!$A$6*$C741/Setup!$B$17+INDEX('5N inverse'!$A$6:$Y$6,1,'5N mesh'!$B$7+1)*Setup!$B$22</f>
        <v>16.4679904859897</v>
      </c>
      <c r="I741" s="0" t="n">
        <f aca="false">SUMPRODUCT('5N inverse'!$A$7:$Y$7,'5N mesh'!$B$37:$Z$37,$E740:$AC740)+'5N inverse'!$A$7*$C741/Setup!$B$17+INDEX('5N inverse'!$A$7:$Y$7,1,'5N mesh'!$B$7+1)*Setup!$B$22</f>
        <v>15.0657032244058</v>
      </c>
      <c r="J741" s="0" t="n">
        <f aca="false">SUMPRODUCT('5N inverse'!$A$8:$Y$8,'5N mesh'!$B$37:$Z$37,$E740:$AC740)+'5N inverse'!$A$8*$C741/Setup!$B$17+INDEX('5N inverse'!$A$8:$Y$8,1,'5N mesh'!$B$7+1)*Setup!$B$22</f>
        <v>0</v>
      </c>
      <c r="K741" s="0" t="n">
        <f aca="false">SUMPRODUCT('5N inverse'!$A$9:$Y$9,'5N mesh'!$B$37:$Z$37,$E740:$AC740)+'5N inverse'!$A$9*$C741/Setup!$B$17+INDEX('5N inverse'!$A$9:$Y$9,1,'5N mesh'!$B$7+1)*Setup!$B$22</f>
        <v>0</v>
      </c>
      <c r="L741" s="0" t="n">
        <f aca="false">SUMPRODUCT('5N inverse'!$A$10:$Y$10,'5N mesh'!$B$37:$Z$37,$E740:$AC740)+'5N inverse'!$A$10*$C741/Setup!$B$17+INDEX('5N inverse'!$A$10:$Y$10,1,'5N mesh'!$B$7+1)*Setup!$B$22</f>
        <v>0</v>
      </c>
      <c r="M741" s="0" t="n">
        <f aca="false">SUMPRODUCT('5N inverse'!$A$11:$Y$11,'5N mesh'!$B$37:$Z$37,$E740:$AC740)+'5N inverse'!$A$11*$C741/Setup!$B$17+INDEX('5N inverse'!$A$11:$Y$11,1,'5N mesh'!$B$7+1)*Setup!$B$22</f>
        <v>0</v>
      </c>
      <c r="N741" s="0" t="n">
        <f aca="false">SUMPRODUCT('5N inverse'!$A$12:$Y$12,'5N mesh'!$B$37:$Z$37,$E740:$AC740)+'5N inverse'!$A$12*$C741/Setup!$B$17+INDEX('5N inverse'!$A$12:$Y$12,1,'5N mesh'!$B$7+1)*Setup!$B$22</f>
        <v>0</v>
      </c>
      <c r="O741" s="0" t="n">
        <f aca="false">SUMPRODUCT('5N inverse'!$A$13:$Y$13,'5N mesh'!$B$37:$Z$37,$E740:$AC740)+'5N inverse'!$A$13*$C741/Setup!$B$17+INDEX('5N inverse'!$A$13:$Y$13,1,'5N mesh'!$B$7+1)*Setup!$B$22</f>
        <v>0</v>
      </c>
      <c r="P741" s="0" t="n">
        <f aca="false">SUMPRODUCT('5N inverse'!$A$14:$Y$14,'5N mesh'!$B$37:$Z$37,$E740:$AC740)+'5N inverse'!$A$14*$C741/Setup!$B$17+INDEX('5N inverse'!$A$14:$Y$14,1,'5N mesh'!$B$7+1)*Setup!$B$22</f>
        <v>0</v>
      </c>
      <c r="Q741" s="0" t="n">
        <f aca="false">SUMPRODUCT('5N inverse'!$A$15:$Y$15,'5N mesh'!$B$37:$Z$37,$E740:$AC740)+'5N inverse'!$A$15*$C741/Setup!$B$17+INDEX('5N inverse'!$A$15:$Y$15,1,'5N mesh'!$B$7+1)*Setup!$B$22</f>
        <v>0</v>
      </c>
      <c r="R741" s="0" t="n">
        <f aca="false">SUMPRODUCT('5N inverse'!$A$16:$Y$16,'5N mesh'!$B$37:$Z$37,$E740:$AC740)+'5N inverse'!$A$16*$C741/Setup!$B$17+INDEX('5N inverse'!$A$16:$Y$16,1,'5N mesh'!$B$7+1)*Setup!$B$22</f>
        <v>0</v>
      </c>
      <c r="S741" s="0" t="n">
        <f aca="false">SUMPRODUCT('5N inverse'!$A$17:$Y$17,'5N mesh'!$B$37:$Z$37,$E740:$AC740)+'5N inverse'!$A$17*$C741/Setup!$B$17+INDEX('5N inverse'!$A$17:$Y$17,1,'5N mesh'!$B$7+1)*Setup!$B$22</f>
        <v>0</v>
      </c>
      <c r="T741" s="0" t="n">
        <f aca="false">SUMPRODUCT('5N inverse'!$A$18:$Y$18,'5N mesh'!$B$37:$Z$37,$E740:$AC740)+'5N inverse'!$A$18*$C741/Setup!$B$17+INDEX('5N inverse'!$A$18:$Y$18,1,'5N mesh'!$B$7+1)*Setup!$B$22</f>
        <v>0</v>
      </c>
      <c r="U741" s="0" t="n">
        <f aca="false">SUMPRODUCT('5N inverse'!$A$19:$Y$19,'5N mesh'!$B$37:$Z$37,$E740:$AC740)+'5N inverse'!$A$19*$C741/Setup!$B$17+INDEX('5N inverse'!$A$19:$Y$19,1,'5N mesh'!$B$7+1)*Setup!$B$22</f>
        <v>0</v>
      </c>
      <c r="V741" s="0" t="n">
        <f aca="false">SUMPRODUCT('5N inverse'!$A$20:$Y$20,'5N mesh'!$B$37:$Z$37,$E740:$AC740)+'5N inverse'!$A$20*$C741/Setup!$B$17+INDEX('5N inverse'!$A$20:$Y$20,1,'5N mesh'!$B$7+1)*Setup!$B$22</f>
        <v>0</v>
      </c>
      <c r="W741" s="0" t="n">
        <f aca="false">SUMPRODUCT('5N inverse'!$A$21:$Y$21,'5N mesh'!$B$37:$Z$37,$E740:$AC740)+'5N inverse'!$A$21*$C741/Setup!$B$17+INDEX('5N inverse'!$A$21:$Y$21,1,'5N mesh'!$B$7+1)*Setup!$B$22</f>
        <v>0</v>
      </c>
      <c r="X741" s="0" t="n">
        <f aca="false">SUMPRODUCT('5N inverse'!$A$22:$Y$22,'5N mesh'!$B$37:$Z$37,$E740:$AC740)+'5N inverse'!$A$22*$C741/Setup!$B$17+INDEX('5N inverse'!$A$22:$Y$22,1,'5N mesh'!$B$7+1)*Setup!$B$22</f>
        <v>0</v>
      </c>
      <c r="Y741" s="0" t="n">
        <f aca="false">SUMPRODUCT('5N inverse'!$A$23:$Y$23,'5N mesh'!$B$37:$Z$37,$E740:$AC740)+'5N inverse'!$A$23*$C741/Setup!$B$17+INDEX('5N inverse'!$A$23:$Y$23,1,'5N mesh'!$B$7+1)*Setup!$B$22</f>
        <v>0</v>
      </c>
      <c r="Z741" s="0" t="n">
        <f aca="false">SUMPRODUCT('5N inverse'!$A$24:$Y$24,'5N mesh'!$B$37:$Z$37,$E740:$AC740)+'5N inverse'!$A$24*$C741/Setup!$B$17+INDEX('5N inverse'!$A$24:$Y$24,1,'5N mesh'!$B$7+1)*Setup!$B$22</f>
        <v>0</v>
      </c>
      <c r="AA741" s="0" t="n">
        <f aca="false">SUMPRODUCT('5N inverse'!$A$25:$Y$25,'5N mesh'!$B$37:$Z$37,$E740:$AC740)+'5N inverse'!$A$25*$C741/Setup!$B$17+INDEX('5N inverse'!$A$25:$Y$25,1,'5N mesh'!$B$7+1)*Setup!$B$22</f>
        <v>0</v>
      </c>
      <c r="AB741" s="0" t="n">
        <f aca="false">SUMPRODUCT('5N inverse'!$A$26:$Y$26,'5N mesh'!$B$37:$Z$37,$E740:$AC740)+'5N inverse'!$A$26*$C741/Setup!$B$17+INDEX('5N inverse'!$A$26:$Y$26,1,'5N mesh'!$B$7+1)*Setup!$B$22</f>
        <v>0</v>
      </c>
      <c r="AC741" s="0" t="n">
        <f aca="false">SUMPRODUCT('5N inverse'!$A$27:$Y$27,'5N mesh'!$B$37:$Z$37,$E740:$AC740)+'5N inverse'!$A$27*$C741/Setup!$B$17+INDEX('5N inverse'!$A$27:$Y$27,1,'5N mesh'!$B$7+1)*Setup!$B$22</f>
        <v>0</v>
      </c>
    </row>
    <row r="742" customFormat="false" ht="15" hidden="false" customHeight="false" outlineLevel="0" collapsed="false">
      <c r="A742" s="0" t="n">
        <v>737</v>
      </c>
      <c r="B742" s="0" t="n">
        <f aca="false">A742*Setup!$B$11/3600</f>
        <v>61.4166666666667</v>
      </c>
      <c r="C742" s="0" t="n">
        <f aca="false">Setup!$B$7+Setup!$B$8*COS(2*PI()*(B742-Setup!$B$9)/24)</f>
        <v>27.1195379323715</v>
      </c>
      <c r="D742" s="0" t="n">
        <f aca="false">(C742-E742)/Setup!$B$17</f>
        <v>27.6620199836318</v>
      </c>
      <c r="E742" s="0" t="n">
        <f aca="false">SUMPRODUCT('5N inverse'!$A$3:$Y$3,'5N mesh'!$B$37:$Z$37,$E741:$AC741)+'5N inverse'!$A$3*$C742/Setup!$B$17+INDEX('5N inverse'!$A$3:$Y$3,1,'5N mesh'!$B$7+1)*Setup!$B$22</f>
        <v>23.5234753344994</v>
      </c>
      <c r="F742" s="0" t="n">
        <f aca="false">SUMPRODUCT('5N inverse'!$A$4:$Y$4,'5N mesh'!$B$37:$Z$37,$E741:$AC741)+'5N inverse'!$A$4*$C742/Setup!$B$17+INDEX('5N inverse'!$A$4:$Y$4,1,'5N mesh'!$B$7+1)*Setup!$B$22</f>
        <v>22.1138929360774</v>
      </c>
      <c r="G742" s="0" t="n">
        <f aca="false">SUMPRODUCT('5N inverse'!$A$5:$Y$5,'5N mesh'!$B$37:$Z$37,$E741:$AC741)+'5N inverse'!$A$5*$C742/Setup!$B$17+INDEX('5N inverse'!$A$5:$Y$5,1,'5N mesh'!$B$7+1)*Setup!$B$22</f>
        <v>19.2947281392333</v>
      </c>
      <c r="H742" s="0" t="n">
        <f aca="false">SUMPRODUCT('5N inverse'!$A$6:$Y$6,'5N mesh'!$B$37:$Z$37,$E741:$AC741)+'5N inverse'!$A$6*$C742/Setup!$B$17+INDEX('5N inverse'!$A$6:$Y$6,1,'5N mesh'!$B$7+1)*Setup!$B$22</f>
        <v>16.4755633423892</v>
      </c>
      <c r="I742" s="0" t="n">
        <f aca="false">SUMPRODUCT('5N inverse'!$A$7:$Y$7,'5N mesh'!$B$37:$Z$37,$E741:$AC741)+'5N inverse'!$A$7*$C742/Setup!$B$17+INDEX('5N inverse'!$A$7:$Y$7,1,'5N mesh'!$B$7+1)*Setup!$B$22</f>
        <v>15.0659809439672</v>
      </c>
      <c r="J742" s="0" t="n">
        <f aca="false">SUMPRODUCT('5N inverse'!$A$8:$Y$8,'5N mesh'!$B$37:$Z$37,$E741:$AC741)+'5N inverse'!$A$8*$C742/Setup!$B$17+INDEX('5N inverse'!$A$8:$Y$8,1,'5N mesh'!$B$7+1)*Setup!$B$22</f>
        <v>0</v>
      </c>
      <c r="K742" s="0" t="n">
        <f aca="false">SUMPRODUCT('5N inverse'!$A$9:$Y$9,'5N mesh'!$B$37:$Z$37,$E741:$AC741)+'5N inverse'!$A$9*$C742/Setup!$B$17+INDEX('5N inverse'!$A$9:$Y$9,1,'5N mesh'!$B$7+1)*Setup!$B$22</f>
        <v>0</v>
      </c>
      <c r="L742" s="0" t="n">
        <f aca="false">SUMPRODUCT('5N inverse'!$A$10:$Y$10,'5N mesh'!$B$37:$Z$37,$E741:$AC741)+'5N inverse'!$A$10*$C742/Setup!$B$17+INDEX('5N inverse'!$A$10:$Y$10,1,'5N mesh'!$B$7+1)*Setup!$B$22</f>
        <v>0</v>
      </c>
      <c r="M742" s="0" t="n">
        <f aca="false">SUMPRODUCT('5N inverse'!$A$11:$Y$11,'5N mesh'!$B$37:$Z$37,$E741:$AC741)+'5N inverse'!$A$11*$C742/Setup!$B$17+INDEX('5N inverse'!$A$11:$Y$11,1,'5N mesh'!$B$7+1)*Setup!$B$22</f>
        <v>0</v>
      </c>
      <c r="N742" s="0" t="n">
        <f aca="false">SUMPRODUCT('5N inverse'!$A$12:$Y$12,'5N mesh'!$B$37:$Z$37,$E741:$AC741)+'5N inverse'!$A$12*$C742/Setup!$B$17+INDEX('5N inverse'!$A$12:$Y$12,1,'5N mesh'!$B$7+1)*Setup!$B$22</f>
        <v>0</v>
      </c>
      <c r="O742" s="0" t="n">
        <f aca="false">SUMPRODUCT('5N inverse'!$A$13:$Y$13,'5N mesh'!$B$37:$Z$37,$E741:$AC741)+'5N inverse'!$A$13*$C742/Setup!$B$17+INDEX('5N inverse'!$A$13:$Y$13,1,'5N mesh'!$B$7+1)*Setup!$B$22</f>
        <v>0</v>
      </c>
      <c r="P742" s="0" t="n">
        <f aca="false">SUMPRODUCT('5N inverse'!$A$14:$Y$14,'5N mesh'!$B$37:$Z$37,$E741:$AC741)+'5N inverse'!$A$14*$C742/Setup!$B$17+INDEX('5N inverse'!$A$14:$Y$14,1,'5N mesh'!$B$7+1)*Setup!$B$22</f>
        <v>0</v>
      </c>
      <c r="Q742" s="0" t="n">
        <f aca="false">SUMPRODUCT('5N inverse'!$A$15:$Y$15,'5N mesh'!$B$37:$Z$37,$E741:$AC741)+'5N inverse'!$A$15*$C742/Setup!$B$17+INDEX('5N inverse'!$A$15:$Y$15,1,'5N mesh'!$B$7+1)*Setup!$B$22</f>
        <v>0</v>
      </c>
      <c r="R742" s="0" t="n">
        <f aca="false">SUMPRODUCT('5N inverse'!$A$16:$Y$16,'5N mesh'!$B$37:$Z$37,$E741:$AC741)+'5N inverse'!$A$16*$C742/Setup!$B$17+INDEX('5N inverse'!$A$16:$Y$16,1,'5N mesh'!$B$7+1)*Setup!$B$22</f>
        <v>0</v>
      </c>
      <c r="S742" s="0" t="n">
        <f aca="false">SUMPRODUCT('5N inverse'!$A$17:$Y$17,'5N mesh'!$B$37:$Z$37,$E741:$AC741)+'5N inverse'!$A$17*$C742/Setup!$B$17+INDEX('5N inverse'!$A$17:$Y$17,1,'5N mesh'!$B$7+1)*Setup!$B$22</f>
        <v>0</v>
      </c>
      <c r="T742" s="0" t="n">
        <f aca="false">SUMPRODUCT('5N inverse'!$A$18:$Y$18,'5N mesh'!$B$37:$Z$37,$E741:$AC741)+'5N inverse'!$A$18*$C742/Setup!$B$17+INDEX('5N inverse'!$A$18:$Y$18,1,'5N mesh'!$B$7+1)*Setup!$B$22</f>
        <v>0</v>
      </c>
      <c r="U742" s="0" t="n">
        <f aca="false">SUMPRODUCT('5N inverse'!$A$19:$Y$19,'5N mesh'!$B$37:$Z$37,$E741:$AC741)+'5N inverse'!$A$19*$C742/Setup!$B$17+INDEX('5N inverse'!$A$19:$Y$19,1,'5N mesh'!$B$7+1)*Setup!$B$22</f>
        <v>0</v>
      </c>
      <c r="V742" s="0" t="n">
        <f aca="false">SUMPRODUCT('5N inverse'!$A$20:$Y$20,'5N mesh'!$B$37:$Z$37,$E741:$AC741)+'5N inverse'!$A$20*$C742/Setup!$B$17+INDEX('5N inverse'!$A$20:$Y$20,1,'5N mesh'!$B$7+1)*Setup!$B$22</f>
        <v>0</v>
      </c>
      <c r="W742" s="0" t="n">
        <f aca="false">SUMPRODUCT('5N inverse'!$A$21:$Y$21,'5N mesh'!$B$37:$Z$37,$E741:$AC741)+'5N inverse'!$A$21*$C742/Setup!$B$17+INDEX('5N inverse'!$A$21:$Y$21,1,'5N mesh'!$B$7+1)*Setup!$B$22</f>
        <v>0</v>
      </c>
      <c r="X742" s="0" t="n">
        <f aca="false">SUMPRODUCT('5N inverse'!$A$22:$Y$22,'5N mesh'!$B$37:$Z$37,$E741:$AC741)+'5N inverse'!$A$22*$C742/Setup!$B$17+INDEX('5N inverse'!$A$22:$Y$22,1,'5N mesh'!$B$7+1)*Setup!$B$22</f>
        <v>0</v>
      </c>
      <c r="Y742" s="0" t="n">
        <f aca="false">SUMPRODUCT('5N inverse'!$A$23:$Y$23,'5N mesh'!$B$37:$Z$37,$E741:$AC741)+'5N inverse'!$A$23*$C742/Setup!$B$17+INDEX('5N inverse'!$A$23:$Y$23,1,'5N mesh'!$B$7+1)*Setup!$B$22</f>
        <v>0</v>
      </c>
      <c r="Z742" s="0" t="n">
        <f aca="false">SUMPRODUCT('5N inverse'!$A$24:$Y$24,'5N mesh'!$B$37:$Z$37,$E741:$AC741)+'5N inverse'!$A$24*$C742/Setup!$B$17+INDEX('5N inverse'!$A$24:$Y$24,1,'5N mesh'!$B$7+1)*Setup!$B$22</f>
        <v>0</v>
      </c>
      <c r="AA742" s="0" t="n">
        <f aca="false">SUMPRODUCT('5N inverse'!$A$25:$Y$25,'5N mesh'!$B$37:$Z$37,$E741:$AC741)+'5N inverse'!$A$25*$C742/Setup!$B$17+INDEX('5N inverse'!$A$25:$Y$25,1,'5N mesh'!$B$7+1)*Setup!$B$22</f>
        <v>0</v>
      </c>
      <c r="AB742" s="0" t="n">
        <f aca="false">SUMPRODUCT('5N inverse'!$A$26:$Y$26,'5N mesh'!$B$37:$Z$37,$E741:$AC741)+'5N inverse'!$A$26*$C742/Setup!$B$17+INDEX('5N inverse'!$A$26:$Y$26,1,'5N mesh'!$B$7+1)*Setup!$B$22</f>
        <v>0</v>
      </c>
      <c r="AC742" s="0" t="n">
        <f aca="false">SUMPRODUCT('5N inverse'!$A$27:$Y$27,'5N mesh'!$B$37:$Z$37,$E741:$AC741)+'5N inverse'!$A$27*$C742/Setup!$B$17+INDEX('5N inverse'!$A$27:$Y$27,1,'5N mesh'!$B$7+1)*Setup!$B$22</f>
        <v>0</v>
      </c>
    </row>
    <row r="743" customFormat="false" ht="15" hidden="false" customHeight="false" outlineLevel="0" collapsed="false">
      <c r="A743" s="0" t="n">
        <v>738</v>
      </c>
      <c r="B743" s="0" t="n">
        <f aca="false">A743*Setup!$B$11/3600</f>
        <v>61.5</v>
      </c>
      <c r="C743" s="0" t="n">
        <f aca="false">Setup!$B$7+Setup!$B$8*COS(2*PI()*(B743-Setup!$B$9)/24)</f>
        <v>27.1734133611649</v>
      </c>
      <c r="D743" s="0" t="n">
        <f aca="false">(C743-E743)/Setup!$B$17</f>
        <v>27.7367550650208</v>
      </c>
      <c r="E743" s="0" t="n">
        <f aca="false">SUMPRODUCT('5N inverse'!$A$3:$Y$3,'5N mesh'!$B$37:$Z$37,$E742:$AC742)+'5N inverse'!$A$3*$C743/Setup!$B$17+INDEX('5N inverse'!$A$3:$Y$3,1,'5N mesh'!$B$7+1)*Setup!$B$22</f>
        <v>23.5676352027122</v>
      </c>
      <c r="F743" s="0" t="n">
        <f aca="false">SUMPRODUCT('5N inverse'!$A$4:$Y$4,'5N mesh'!$B$37:$Z$37,$E742:$AC742)+'5N inverse'!$A$4*$C743/Setup!$B$17+INDEX('5N inverse'!$A$4:$Y$4,1,'5N mesh'!$B$7+1)*Setup!$B$22</f>
        <v>22.1507397830666</v>
      </c>
      <c r="G743" s="0" t="n">
        <f aca="false">SUMPRODUCT('5N inverse'!$A$5:$Y$5,'5N mesh'!$B$37:$Z$37,$E742:$AC742)+'5N inverse'!$A$5*$C743/Setup!$B$17+INDEX('5N inverse'!$A$5:$Y$5,1,'5N mesh'!$B$7+1)*Setup!$B$22</f>
        <v>19.3169489437752</v>
      </c>
      <c r="H743" s="0" t="n">
        <f aca="false">SUMPRODUCT('5N inverse'!$A$6:$Y$6,'5N mesh'!$B$37:$Z$37,$E742:$AC742)+'5N inverse'!$A$6*$C743/Setup!$B$17+INDEX('5N inverse'!$A$6:$Y$6,1,'5N mesh'!$B$7+1)*Setup!$B$22</f>
        <v>16.4831581044838</v>
      </c>
      <c r="I743" s="0" t="n">
        <f aca="false">SUMPRODUCT('5N inverse'!$A$7:$Y$7,'5N mesh'!$B$37:$Z$37,$E742:$AC742)+'5N inverse'!$A$7*$C743/Setup!$B$17+INDEX('5N inverse'!$A$7:$Y$7,1,'5N mesh'!$B$7+1)*Setup!$B$22</f>
        <v>15.0662626848381</v>
      </c>
      <c r="J743" s="0" t="n">
        <f aca="false">SUMPRODUCT('5N inverse'!$A$8:$Y$8,'5N mesh'!$B$37:$Z$37,$E742:$AC742)+'5N inverse'!$A$8*$C743/Setup!$B$17+INDEX('5N inverse'!$A$8:$Y$8,1,'5N mesh'!$B$7+1)*Setup!$B$22</f>
        <v>0</v>
      </c>
      <c r="K743" s="0" t="n">
        <f aca="false">SUMPRODUCT('5N inverse'!$A$9:$Y$9,'5N mesh'!$B$37:$Z$37,$E742:$AC742)+'5N inverse'!$A$9*$C743/Setup!$B$17+INDEX('5N inverse'!$A$9:$Y$9,1,'5N mesh'!$B$7+1)*Setup!$B$22</f>
        <v>0</v>
      </c>
      <c r="L743" s="0" t="n">
        <f aca="false">SUMPRODUCT('5N inverse'!$A$10:$Y$10,'5N mesh'!$B$37:$Z$37,$E742:$AC742)+'5N inverse'!$A$10*$C743/Setup!$B$17+INDEX('5N inverse'!$A$10:$Y$10,1,'5N mesh'!$B$7+1)*Setup!$B$22</f>
        <v>0</v>
      </c>
      <c r="M743" s="0" t="n">
        <f aca="false">SUMPRODUCT('5N inverse'!$A$11:$Y$11,'5N mesh'!$B$37:$Z$37,$E742:$AC742)+'5N inverse'!$A$11*$C743/Setup!$B$17+INDEX('5N inverse'!$A$11:$Y$11,1,'5N mesh'!$B$7+1)*Setup!$B$22</f>
        <v>0</v>
      </c>
      <c r="N743" s="0" t="n">
        <f aca="false">SUMPRODUCT('5N inverse'!$A$12:$Y$12,'5N mesh'!$B$37:$Z$37,$E742:$AC742)+'5N inverse'!$A$12*$C743/Setup!$B$17+INDEX('5N inverse'!$A$12:$Y$12,1,'5N mesh'!$B$7+1)*Setup!$B$22</f>
        <v>0</v>
      </c>
      <c r="O743" s="0" t="n">
        <f aca="false">SUMPRODUCT('5N inverse'!$A$13:$Y$13,'5N mesh'!$B$37:$Z$37,$E742:$AC742)+'5N inverse'!$A$13*$C743/Setup!$B$17+INDEX('5N inverse'!$A$13:$Y$13,1,'5N mesh'!$B$7+1)*Setup!$B$22</f>
        <v>0</v>
      </c>
      <c r="P743" s="0" t="n">
        <f aca="false">SUMPRODUCT('5N inverse'!$A$14:$Y$14,'5N mesh'!$B$37:$Z$37,$E742:$AC742)+'5N inverse'!$A$14*$C743/Setup!$B$17+INDEX('5N inverse'!$A$14:$Y$14,1,'5N mesh'!$B$7+1)*Setup!$B$22</f>
        <v>0</v>
      </c>
      <c r="Q743" s="0" t="n">
        <f aca="false">SUMPRODUCT('5N inverse'!$A$15:$Y$15,'5N mesh'!$B$37:$Z$37,$E742:$AC742)+'5N inverse'!$A$15*$C743/Setup!$B$17+INDEX('5N inverse'!$A$15:$Y$15,1,'5N mesh'!$B$7+1)*Setup!$B$22</f>
        <v>0</v>
      </c>
      <c r="R743" s="0" t="n">
        <f aca="false">SUMPRODUCT('5N inverse'!$A$16:$Y$16,'5N mesh'!$B$37:$Z$37,$E742:$AC742)+'5N inverse'!$A$16*$C743/Setup!$B$17+INDEX('5N inverse'!$A$16:$Y$16,1,'5N mesh'!$B$7+1)*Setup!$B$22</f>
        <v>0</v>
      </c>
      <c r="S743" s="0" t="n">
        <f aca="false">SUMPRODUCT('5N inverse'!$A$17:$Y$17,'5N mesh'!$B$37:$Z$37,$E742:$AC742)+'5N inverse'!$A$17*$C743/Setup!$B$17+INDEX('5N inverse'!$A$17:$Y$17,1,'5N mesh'!$B$7+1)*Setup!$B$22</f>
        <v>0</v>
      </c>
      <c r="T743" s="0" t="n">
        <f aca="false">SUMPRODUCT('5N inverse'!$A$18:$Y$18,'5N mesh'!$B$37:$Z$37,$E742:$AC742)+'5N inverse'!$A$18*$C743/Setup!$B$17+INDEX('5N inverse'!$A$18:$Y$18,1,'5N mesh'!$B$7+1)*Setup!$B$22</f>
        <v>0</v>
      </c>
      <c r="U743" s="0" t="n">
        <f aca="false">SUMPRODUCT('5N inverse'!$A$19:$Y$19,'5N mesh'!$B$37:$Z$37,$E742:$AC742)+'5N inverse'!$A$19*$C743/Setup!$B$17+INDEX('5N inverse'!$A$19:$Y$19,1,'5N mesh'!$B$7+1)*Setup!$B$22</f>
        <v>0</v>
      </c>
      <c r="V743" s="0" t="n">
        <f aca="false">SUMPRODUCT('5N inverse'!$A$20:$Y$20,'5N mesh'!$B$37:$Z$37,$E742:$AC742)+'5N inverse'!$A$20*$C743/Setup!$B$17+INDEX('5N inverse'!$A$20:$Y$20,1,'5N mesh'!$B$7+1)*Setup!$B$22</f>
        <v>0</v>
      </c>
      <c r="W743" s="0" t="n">
        <f aca="false">SUMPRODUCT('5N inverse'!$A$21:$Y$21,'5N mesh'!$B$37:$Z$37,$E742:$AC742)+'5N inverse'!$A$21*$C743/Setup!$B$17+INDEX('5N inverse'!$A$21:$Y$21,1,'5N mesh'!$B$7+1)*Setup!$B$22</f>
        <v>0</v>
      </c>
      <c r="X743" s="0" t="n">
        <f aca="false">SUMPRODUCT('5N inverse'!$A$22:$Y$22,'5N mesh'!$B$37:$Z$37,$E742:$AC742)+'5N inverse'!$A$22*$C743/Setup!$B$17+INDEX('5N inverse'!$A$22:$Y$22,1,'5N mesh'!$B$7+1)*Setup!$B$22</f>
        <v>0</v>
      </c>
      <c r="Y743" s="0" t="n">
        <f aca="false">SUMPRODUCT('5N inverse'!$A$23:$Y$23,'5N mesh'!$B$37:$Z$37,$E742:$AC742)+'5N inverse'!$A$23*$C743/Setup!$B$17+INDEX('5N inverse'!$A$23:$Y$23,1,'5N mesh'!$B$7+1)*Setup!$B$22</f>
        <v>0</v>
      </c>
      <c r="Z743" s="0" t="n">
        <f aca="false">SUMPRODUCT('5N inverse'!$A$24:$Y$24,'5N mesh'!$B$37:$Z$37,$E742:$AC742)+'5N inverse'!$A$24*$C743/Setup!$B$17+INDEX('5N inverse'!$A$24:$Y$24,1,'5N mesh'!$B$7+1)*Setup!$B$22</f>
        <v>0</v>
      </c>
      <c r="AA743" s="0" t="n">
        <f aca="false">SUMPRODUCT('5N inverse'!$A$25:$Y$25,'5N mesh'!$B$37:$Z$37,$E742:$AC742)+'5N inverse'!$A$25*$C743/Setup!$B$17+INDEX('5N inverse'!$A$25:$Y$25,1,'5N mesh'!$B$7+1)*Setup!$B$22</f>
        <v>0</v>
      </c>
      <c r="AB743" s="0" t="n">
        <f aca="false">SUMPRODUCT('5N inverse'!$A$26:$Y$26,'5N mesh'!$B$37:$Z$37,$E742:$AC742)+'5N inverse'!$A$26*$C743/Setup!$B$17+INDEX('5N inverse'!$A$26:$Y$26,1,'5N mesh'!$B$7+1)*Setup!$B$22</f>
        <v>0</v>
      </c>
      <c r="AC743" s="0" t="n">
        <f aca="false">SUMPRODUCT('5N inverse'!$A$27:$Y$27,'5N mesh'!$B$37:$Z$37,$E742:$AC742)+'5N inverse'!$A$27*$C743/Setup!$B$17+INDEX('5N inverse'!$A$27:$Y$27,1,'5N mesh'!$B$7+1)*Setup!$B$22</f>
        <v>0</v>
      </c>
    </row>
    <row r="744" customFormat="false" ht="15" hidden="false" customHeight="false" outlineLevel="0" collapsed="false">
      <c r="A744" s="0" t="n">
        <v>739</v>
      </c>
      <c r="B744" s="0" t="n">
        <f aca="false">A744*Setup!$B$11/3600</f>
        <v>61.5833333333333</v>
      </c>
      <c r="C744" s="0" t="n">
        <f aca="false">Setup!$B$7+Setup!$B$8*COS(2*PI()*(B744-Setup!$B$9)/24)</f>
        <v>27.2257784170699</v>
      </c>
      <c r="D744" s="0" t="n">
        <f aca="false">(C744-E744)/Setup!$B$17</f>
        <v>27.7991771681281</v>
      </c>
      <c r="E744" s="0" t="n">
        <f aca="false">SUMPRODUCT('5N inverse'!$A$3:$Y$3,'5N mesh'!$B$37:$Z$37,$E743:$AC743)+'5N inverse'!$A$3*$C744/Setup!$B$17+INDEX('5N inverse'!$A$3:$Y$3,1,'5N mesh'!$B$7+1)*Setup!$B$22</f>
        <v>23.6118853852133</v>
      </c>
      <c r="F744" s="0" t="n">
        <f aca="false">SUMPRODUCT('5N inverse'!$A$4:$Y$4,'5N mesh'!$B$37:$Z$37,$E743:$AC743)+'5N inverse'!$A$4*$C744/Setup!$B$17+INDEX('5N inverse'!$A$4:$Y$4,1,'5N mesh'!$B$7+1)*Setup!$B$22</f>
        <v>22.187662539841</v>
      </c>
      <c r="G744" s="0" t="n">
        <f aca="false">SUMPRODUCT('5N inverse'!$A$5:$Y$5,'5N mesh'!$B$37:$Z$37,$E743:$AC743)+'5N inverse'!$A$5*$C744/Setup!$B$17+INDEX('5N inverse'!$A$5:$Y$5,1,'5N mesh'!$B$7+1)*Setup!$B$22</f>
        <v>19.3392168490963</v>
      </c>
      <c r="H744" s="0" t="n">
        <f aca="false">SUMPRODUCT('5N inverse'!$A$6:$Y$6,'5N mesh'!$B$37:$Z$37,$E743:$AC743)+'5N inverse'!$A$6*$C744/Setup!$B$17+INDEX('5N inverse'!$A$6:$Y$6,1,'5N mesh'!$B$7+1)*Setup!$B$22</f>
        <v>16.4907711583516</v>
      </c>
      <c r="I744" s="0" t="n">
        <f aca="false">SUMPRODUCT('5N inverse'!$A$7:$Y$7,'5N mesh'!$B$37:$Z$37,$E743:$AC743)+'5N inverse'!$A$7*$C744/Setup!$B$17+INDEX('5N inverse'!$A$7:$Y$7,1,'5N mesh'!$B$7+1)*Setup!$B$22</f>
        <v>15.0665483129793</v>
      </c>
      <c r="J744" s="0" t="n">
        <f aca="false">SUMPRODUCT('5N inverse'!$A$8:$Y$8,'5N mesh'!$B$37:$Z$37,$E743:$AC743)+'5N inverse'!$A$8*$C744/Setup!$B$17+INDEX('5N inverse'!$A$8:$Y$8,1,'5N mesh'!$B$7+1)*Setup!$B$22</f>
        <v>0</v>
      </c>
      <c r="K744" s="0" t="n">
        <f aca="false">SUMPRODUCT('5N inverse'!$A$9:$Y$9,'5N mesh'!$B$37:$Z$37,$E743:$AC743)+'5N inverse'!$A$9*$C744/Setup!$B$17+INDEX('5N inverse'!$A$9:$Y$9,1,'5N mesh'!$B$7+1)*Setup!$B$22</f>
        <v>0</v>
      </c>
      <c r="L744" s="0" t="n">
        <f aca="false">SUMPRODUCT('5N inverse'!$A$10:$Y$10,'5N mesh'!$B$37:$Z$37,$E743:$AC743)+'5N inverse'!$A$10*$C744/Setup!$B$17+INDEX('5N inverse'!$A$10:$Y$10,1,'5N mesh'!$B$7+1)*Setup!$B$22</f>
        <v>0</v>
      </c>
      <c r="M744" s="0" t="n">
        <f aca="false">SUMPRODUCT('5N inverse'!$A$11:$Y$11,'5N mesh'!$B$37:$Z$37,$E743:$AC743)+'5N inverse'!$A$11*$C744/Setup!$B$17+INDEX('5N inverse'!$A$11:$Y$11,1,'5N mesh'!$B$7+1)*Setup!$B$22</f>
        <v>0</v>
      </c>
      <c r="N744" s="0" t="n">
        <f aca="false">SUMPRODUCT('5N inverse'!$A$12:$Y$12,'5N mesh'!$B$37:$Z$37,$E743:$AC743)+'5N inverse'!$A$12*$C744/Setup!$B$17+INDEX('5N inverse'!$A$12:$Y$12,1,'5N mesh'!$B$7+1)*Setup!$B$22</f>
        <v>0</v>
      </c>
      <c r="O744" s="0" t="n">
        <f aca="false">SUMPRODUCT('5N inverse'!$A$13:$Y$13,'5N mesh'!$B$37:$Z$37,$E743:$AC743)+'5N inverse'!$A$13*$C744/Setup!$B$17+INDEX('5N inverse'!$A$13:$Y$13,1,'5N mesh'!$B$7+1)*Setup!$B$22</f>
        <v>0</v>
      </c>
      <c r="P744" s="0" t="n">
        <f aca="false">SUMPRODUCT('5N inverse'!$A$14:$Y$14,'5N mesh'!$B$37:$Z$37,$E743:$AC743)+'5N inverse'!$A$14*$C744/Setup!$B$17+INDEX('5N inverse'!$A$14:$Y$14,1,'5N mesh'!$B$7+1)*Setup!$B$22</f>
        <v>0</v>
      </c>
      <c r="Q744" s="0" t="n">
        <f aca="false">SUMPRODUCT('5N inverse'!$A$15:$Y$15,'5N mesh'!$B$37:$Z$37,$E743:$AC743)+'5N inverse'!$A$15*$C744/Setup!$B$17+INDEX('5N inverse'!$A$15:$Y$15,1,'5N mesh'!$B$7+1)*Setup!$B$22</f>
        <v>0</v>
      </c>
      <c r="R744" s="0" t="n">
        <f aca="false">SUMPRODUCT('5N inverse'!$A$16:$Y$16,'5N mesh'!$B$37:$Z$37,$E743:$AC743)+'5N inverse'!$A$16*$C744/Setup!$B$17+INDEX('5N inverse'!$A$16:$Y$16,1,'5N mesh'!$B$7+1)*Setup!$B$22</f>
        <v>0</v>
      </c>
      <c r="S744" s="0" t="n">
        <f aca="false">SUMPRODUCT('5N inverse'!$A$17:$Y$17,'5N mesh'!$B$37:$Z$37,$E743:$AC743)+'5N inverse'!$A$17*$C744/Setup!$B$17+INDEX('5N inverse'!$A$17:$Y$17,1,'5N mesh'!$B$7+1)*Setup!$B$22</f>
        <v>0</v>
      </c>
      <c r="T744" s="0" t="n">
        <f aca="false">SUMPRODUCT('5N inverse'!$A$18:$Y$18,'5N mesh'!$B$37:$Z$37,$E743:$AC743)+'5N inverse'!$A$18*$C744/Setup!$B$17+INDEX('5N inverse'!$A$18:$Y$18,1,'5N mesh'!$B$7+1)*Setup!$B$22</f>
        <v>0</v>
      </c>
      <c r="U744" s="0" t="n">
        <f aca="false">SUMPRODUCT('5N inverse'!$A$19:$Y$19,'5N mesh'!$B$37:$Z$37,$E743:$AC743)+'5N inverse'!$A$19*$C744/Setup!$B$17+INDEX('5N inverse'!$A$19:$Y$19,1,'5N mesh'!$B$7+1)*Setup!$B$22</f>
        <v>0</v>
      </c>
      <c r="V744" s="0" t="n">
        <f aca="false">SUMPRODUCT('5N inverse'!$A$20:$Y$20,'5N mesh'!$B$37:$Z$37,$E743:$AC743)+'5N inverse'!$A$20*$C744/Setup!$B$17+INDEX('5N inverse'!$A$20:$Y$20,1,'5N mesh'!$B$7+1)*Setup!$B$22</f>
        <v>0</v>
      </c>
      <c r="W744" s="0" t="n">
        <f aca="false">SUMPRODUCT('5N inverse'!$A$21:$Y$21,'5N mesh'!$B$37:$Z$37,$E743:$AC743)+'5N inverse'!$A$21*$C744/Setup!$B$17+INDEX('5N inverse'!$A$21:$Y$21,1,'5N mesh'!$B$7+1)*Setup!$B$22</f>
        <v>0</v>
      </c>
      <c r="X744" s="0" t="n">
        <f aca="false">SUMPRODUCT('5N inverse'!$A$22:$Y$22,'5N mesh'!$B$37:$Z$37,$E743:$AC743)+'5N inverse'!$A$22*$C744/Setup!$B$17+INDEX('5N inverse'!$A$22:$Y$22,1,'5N mesh'!$B$7+1)*Setup!$B$22</f>
        <v>0</v>
      </c>
      <c r="Y744" s="0" t="n">
        <f aca="false">SUMPRODUCT('5N inverse'!$A$23:$Y$23,'5N mesh'!$B$37:$Z$37,$E743:$AC743)+'5N inverse'!$A$23*$C744/Setup!$B$17+INDEX('5N inverse'!$A$23:$Y$23,1,'5N mesh'!$B$7+1)*Setup!$B$22</f>
        <v>0</v>
      </c>
      <c r="Z744" s="0" t="n">
        <f aca="false">SUMPRODUCT('5N inverse'!$A$24:$Y$24,'5N mesh'!$B$37:$Z$37,$E743:$AC743)+'5N inverse'!$A$24*$C744/Setup!$B$17+INDEX('5N inverse'!$A$24:$Y$24,1,'5N mesh'!$B$7+1)*Setup!$B$22</f>
        <v>0</v>
      </c>
      <c r="AA744" s="0" t="n">
        <f aca="false">SUMPRODUCT('5N inverse'!$A$25:$Y$25,'5N mesh'!$B$37:$Z$37,$E743:$AC743)+'5N inverse'!$A$25*$C744/Setup!$B$17+INDEX('5N inverse'!$A$25:$Y$25,1,'5N mesh'!$B$7+1)*Setup!$B$22</f>
        <v>0</v>
      </c>
      <c r="AB744" s="0" t="n">
        <f aca="false">SUMPRODUCT('5N inverse'!$A$26:$Y$26,'5N mesh'!$B$37:$Z$37,$E743:$AC743)+'5N inverse'!$A$26*$C744/Setup!$B$17+INDEX('5N inverse'!$A$26:$Y$26,1,'5N mesh'!$B$7+1)*Setup!$B$22</f>
        <v>0</v>
      </c>
      <c r="AC744" s="0" t="n">
        <f aca="false">SUMPRODUCT('5N inverse'!$A$27:$Y$27,'5N mesh'!$B$37:$Z$37,$E743:$AC743)+'5N inverse'!$A$27*$C744/Setup!$B$17+INDEX('5N inverse'!$A$27:$Y$27,1,'5N mesh'!$B$7+1)*Setup!$B$22</f>
        <v>0</v>
      </c>
    </row>
    <row r="745" customFormat="false" ht="15" hidden="false" customHeight="false" outlineLevel="0" collapsed="false">
      <c r="A745" s="0" t="n">
        <v>740</v>
      </c>
      <c r="B745" s="0" t="n">
        <f aca="false">A745*Setup!$B$11/3600</f>
        <v>61.6666666666667</v>
      </c>
      <c r="C745" s="0" t="n">
        <f aca="false">Setup!$B$7+Setup!$B$8*COS(2*PI()*(B745-Setup!$B$9)/24)</f>
        <v>27.276608177156</v>
      </c>
      <c r="D745" s="0" t="n">
        <f aca="false">(C745-E745)/Setup!$B$17</f>
        <v>27.849256550236</v>
      </c>
      <c r="E745" s="0" t="n">
        <f aca="false">SUMPRODUCT('5N inverse'!$A$3:$Y$3,'5N mesh'!$B$37:$Z$37,$E744:$AC744)+'5N inverse'!$A$3*$C745/Setup!$B$17+INDEX('5N inverse'!$A$3:$Y$3,1,'5N mesh'!$B$7+1)*Setup!$B$22</f>
        <v>23.6562048256253</v>
      </c>
      <c r="F745" s="0" t="n">
        <f aca="false">SUMPRODUCT('5N inverse'!$A$4:$Y$4,'5N mesh'!$B$37:$Z$37,$E744:$AC744)+'5N inverse'!$A$4*$C745/Setup!$B$17+INDEX('5N inverse'!$A$4:$Y$4,1,'5N mesh'!$B$7+1)*Setup!$B$22</f>
        <v>22.2246436367712</v>
      </c>
      <c r="G745" s="0" t="n">
        <f aca="false">SUMPRODUCT('5N inverse'!$A$5:$Y$5,'5N mesh'!$B$37:$Z$37,$E744:$AC744)+'5N inverse'!$A$5*$C745/Setup!$B$17+INDEX('5N inverse'!$A$5:$Y$5,1,'5N mesh'!$B$7+1)*Setup!$B$22</f>
        <v>19.361521259063</v>
      </c>
      <c r="H745" s="0" t="n">
        <f aca="false">SUMPRODUCT('5N inverse'!$A$6:$Y$6,'5N mesh'!$B$37:$Z$37,$E744:$AC744)+'5N inverse'!$A$6*$C745/Setup!$B$17+INDEX('5N inverse'!$A$6:$Y$6,1,'5N mesh'!$B$7+1)*Setup!$B$22</f>
        <v>16.4983988813548</v>
      </c>
      <c r="I745" s="0" t="n">
        <f aca="false">SUMPRODUCT('5N inverse'!$A$7:$Y$7,'5N mesh'!$B$37:$Z$37,$E744:$AC744)+'5N inverse'!$A$7*$C745/Setup!$B$17+INDEX('5N inverse'!$A$7:$Y$7,1,'5N mesh'!$B$7+1)*Setup!$B$22</f>
        <v>15.0668376925006</v>
      </c>
      <c r="J745" s="0" t="n">
        <f aca="false">SUMPRODUCT('5N inverse'!$A$8:$Y$8,'5N mesh'!$B$37:$Z$37,$E744:$AC744)+'5N inverse'!$A$8*$C745/Setup!$B$17+INDEX('5N inverse'!$A$8:$Y$8,1,'5N mesh'!$B$7+1)*Setup!$B$22</f>
        <v>0</v>
      </c>
      <c r="K745" s="0" t="n">
        <f aca="false">SUMPRODUCT('5N inverse'!$A$9:$Y$9,'5N mesh'!$B$37:$Z$37,$E744:$AC744)+'5N inverse'!$A$9*$C745/Setup!$B$17+INDEX('5N inverse'!$A$9:$Y$9,1,'5N mesh'!$B$7+1)*Setup!$B$22</f>
        <v>0</v>
      </c>
      <c r="L745" s="0" t="n">
        <f aca="false">SUMPRODUCT('5N inverse'!$A$10:$Y$10,'5N mesh'!$B$37:$Z$37,$E744:$AC744)+'5N inverse'!$A$10*$C745/Setup!$B$17+INDEX('5N inverse'!$A$10:$Y$10,1,'5N mesh'!$B$7+1)*Setup!$B$22</f>
        <v>0</v>
      </c>
      <c r="M745" s="0" t="n">
        <f aca="false">SUMPRODUCT('5N inverse'!$A$11:$Y$11,'5N mesh'!$B$37:$Z$37,$E744:$AC744)+'5N inverse'!$A$11*$C745/Setup!$B$17+INDEX('5N inverse'!$A$11:$Y$11,1,'5N mesh'!$B$7+1)*Setup!$B$22</f>
        <v>0</v>
      </c>
      <c r="N745" s="0" t="n">
        <f aca="false">SUMPRODUCT('5N inverse'!$A$12:$Y$12,'5N mesh'!$B$37:$Z$37,$E744:$AC744)+'5N inverse'!$A$12*$C745/Setup!$B$17+INDEX('5N inverse'!$A$12:$Y$12,1,'5N mesh'!$B$7+1)*Setup!$B$22</f>
        <v>0</v>
      </c>
      <c r="O745" s="0" t="n">
        <f aca="false">SUMPRODUCT('5N inverse'!$A$13:$Y$13,'5N mesh'!$B$37:$Z$37,$E744:$AC744)+'5N inverse'!$A$13*$C745/Setup!$B$17+INDEX('5N inverse'!$A$13:$Y$13,1,'5N mesh'!$B$7+1)*Setup!$B$22</f>
        <v>0</v>
      </c>
      <c r="P745" s="0" t="n">
        <f aca="false">SUMPRODUCT('5N inverse'!$A$14:$Y$14,'5N mesh'!$B$37:$Z$37,$E744:$AC744)+'5N inverse'!$A$14*$C745/Setup!$B$17+INDEX('5N inverse'!$A$14:$Y$14,1,'5N mesh'!$B$7+1)*Setup!$B$22</f>
        <v>0</v>
      </c>
      <c r="Q745" s="0" t="n">
        <f aca="false">SUMPRODUCT('5N inverse'!$A$15:$Y$15,'5N mesh'!$B$37:$Z$37,$E744:$AC744)+'5N inverse'!$A$15*$C745/Setup!$B$17+INDEX('5N inverse'!$A$15:$Y$15,1,'5N mesh'!$B$7+1)*Setup!$B$22</f>
        <v>0</v>
      </c>
      <c r="R745" s="0" t="n">
        <f aca="false">SUMPRODUCT('5N inverse'!$A$16:$Y$16,'5N mesh'!$B$37:$Z$37,$E744:$AC744)+'5N inverse'!$A$16*$C745/Setup!$B$17+INDEX('5N inverse'!$A$16:$Y$16,1,'5N mesh'!$B$7+1)*Setup!$B$22</f>
        <v>0</v>
      </c>
      <c r="S745" s="0" t="n">
        <f aca="false">SUMPRODUCT('5N inverse'!$A$17:$Y$17,'5N mesh'!$B$37:$Z$37,$E744:$AC744)+'5N inverse'!$A$17*$C745/Setup!$B$17+INDEX('5N inverse'!$A$17:$Y$17,1,'5N mesh'!$B$7+1)*Setup!$B$22</f>
        <v>0</v>
      </c>
      <c r="T745" s="0" t="n">
        <f aca="false">SUMPRODUCT('5N inverse'!$A$18:$Y$18,'5N mesh'!$B$37:$Z$37,$E744:$AC744)+'5N inverse'!$A$18*$C745/Setup!$B$17+INDEX('5N inverse'!$A$18:$Y$18,1,'5N mesh'!$B$7+1)*Setup!$B$22</f>
        <v>0</v>
      </c>
      <c r="U745" s="0" t="n">
        <f aca="false">SUMPRODUCT('5N inverse'!$A$19:$Y$19,'5N mesh'!$B$37:$Z$37,$E744:$AC744)+'5N inverse'!$A$19*$C745/Setup!$B$17+INDEX('5N inverse'!$A$19:$Y$19,1,'5N mesh'!$B$7+1)*Setup!$B$22</f>
        <v>0</v>
      </c>
      <c r="V745" s="0" t="n">
        <f aca="false">SUMPRODUCT('5N inverse'!$A$20:$Y$20,'5N mesh'!$B$37:$Z$37,$E744:$AC744)+'5N inverse'!$A$20*$C745/Setup!$B$17+INDEX('5N inverse'!$A$20:$Y$20,1,'5N mesh'!$B$7+1)*Setup!$B$22</f>
        <v>0</v>
      </c>
      <c r="W745" s="0" t="n">
        <f aca="false">SUMPRODUCT('5N inverse'!$A$21:$Y$21,'5N mesh'!$B$37:$Z$37,$E744:$AC744)+'5N inverse'!$A$21*$C745/Setup!$B$17+INDEX('5N inverse'!$A$21:$Y$21,1,'5N mesh'!$B$7+1)*Setup!$B$22</f>
        <v>0</v>
      </c>
      <c r="X745" s="0" t="n">
        <f aca="false">SUMPRODUCT('5N inverse'!$A$22:$Y$22,'5N mesh'!$B$37:$Z$37,$E744:$AC744)+'5N inverse'!$A$22*$C745/Setup!$B$17+INDEX('5N inverse'!$A$22:$Y$22,1,'5N mesh'!$B$7+1)*Setup!$B$22</f>
        <v>0</v>
      </c>
      <c r="Y745" s="0" t="n">
        <f aca="false">SUMPRODUCT('5N inverse'!$A$23:$Y$23,'5N mesh'!$B$37:$Z$37,$E744:$AC744)+'5N inverse'!$A$23*$C745/Setup!$B$17+INDEX('5N inverse'!$A$23:$Y$23,1,'5N mesh'!$B$7+1)*Setup!$B$22</f>
        <v>0</v>
      </c>
      <c r="Z745" s="0" t="n">
        <f aca="false">SUMPRODUCT('5N inverse'!$A$24:$Y$24,'5N mesh'!$B$37:$Z$37,$E744:$AC744)+'5N inverse'!$A$24*$C745/Setup!$B$17+INDEX('5N inverse'!$A$24:$Y$24,1,'5N mesh'!$B$7+1)*Setup!$B$22</f>
        <v>0</v>
      </c>
      <c r="AA745" s="0" t="n">
        <f aca="false">SUMPRODUCT('5N inverse'!$A$25:$Y$25,'5N mesh'!$B$37:$Z$37,$E744:$AC744)+'5N inverse'!$A$25*$C745/Setup!$B$17+INDEX('5N inverse'!$A$25:$Y$25,1,'5N mesh'!$B$7+1)*Setup!$B$22</f>
        <v>0</v>
      </c>
      <c r="AB745" s="0" t="n">
        <f aca="false">SUMPRODUCT('5N inverse'!$A$26:$Y$26,'5N mesh'!$B$37:$Z$37,$E744:$AC744)+'5N inverse'!$A$26*$C745/Setup!$B$17+INDEX('5N inverse'!$A$26:$Y$26,1,'5N mesh'!$B$7+1)*Setup!$B$22</f>
        <v>0</v>
      </c>
      <c r="AC745" s="0" t="n">
        <f aca="false">SUMPRODUCT('5N inverse'!$A$27:$Y$27,'5N mesh'!$B$37:$Z$37,$E744:$AC744)+'5N inverse'!$A$27*$C745/Setup!$B$17+INDEX('5N inverse'!$A$27:$Y$27,1,'5N mesh'!$B$7+1)*Setup!$B$22</f>
        <v>0</v>
      </c>
    </row>
    <row r="746" customFormat="false" ht="15" hidden="false" customHeight="false" outlineLevel="0" collapsed="false">
      <c r="A746" s="0" t="n">
        <v>741</v>
      </c>
      <c r="B746" s="0" t="n">
        <f aca="false">A746*Setup!$B$11/3600</f>
        <v>61.75</v>
      </c>
      <c r="C746" s="0" t="n">
        <f aca="false">Setup!$B$7+Setup!$B$8*COS(2*PI()*(B746-Setup!$B$9)/24)</f>
        <v>27.3258784492102</v>
      </c>
      <c r="D746" s="0" t="n">
        <f aca="false">(C746-E746)/Setup!$B$17</f>
        <v>27.8869693435346</v>
      </c>
      <c r="E746" s="0" t="n">
        <f aca="false">SUMPRODUCT('5N inverse'!$A$3:$Y$3,'5N mesh'!$B$37:$Z$37,$E745:$AC745)+'5N inverse'!$A$3*$C746/Setup!$B$17+INDEX('5N inverse'!$A$3:$Y$3,1,'5N mesh'!$B$7+1)*Setup!$B$22</f>
        <v>23.7005724345507</v>
      </c>
      <c r="F746" s="0" t="n">
        <f aca="false">SUMPRODUCT('5N inverse'!$A$4:$Y$4,'5N mesh'!$B$37:$Z$37,$E745:$AC745)+'5N inverse'!$A$4*$C746/Setup!$B$17+INDEX('5N inverse'!$A$4:$Y$4,1,'5N mesh'!$B$7+1)*Setup!$B$22</f>
        <v>22.2616654764132</v>
      </c>
      <c r="G746" s="0" t="n">
        <f aca="false">SUMPRODUCT('5N inverse'!$A$5:$Y$5,'5N mesh'!$B$37:$Z$37,$E745:$AC745)+'5N inverse'!$A$5*$C746/Setup!$B$17+INDEX('5N inverse'!$A$5:$Y$5,1,'5N mesh'!$B$7+1)*Setup!$B$22</f>
        <v>19.3838515601383</v>
      </c>
      <c r="H746" s="0" t="n">
        <f aca="false">SUMPRODUCT('5N inverse'!$A$6:$Y$6,'5N mesh'!$B$37:$Z$37,$E745:$AC745)+'5N inverse'!$A$6*$C746/Setup!$B$17+INDEX('5N inverse'!$A$6:$Y$6,1,'5N mesh'!$B$7+1)*Setup!$B$22</f>
        <v>16.5060376438633</v>
      </c>
      <c r="I746" s="0" t="n">
        <f aca="false">SUMPRODUCT('5N inverse'!$A$7:$Y$7,'5N mesh'!$B$37:$Z$37,$E745:$AC745)+'5N inverse'!$A$7*$C746/Setup!$B$17+INDEX('5N inverse'!$A$7:$Y$7,1,'5N mesh'!$B$7+1)*Setup!$B$22</f>
        <v>15.0671306857258</v>
      </c>
      <c r="J746" s="0" t="n">
        <f aca="false">SUMPRODUCT('5N inverse'!$A$8:$Y$8,'5N mesh'!$B$37:$Z$37,$E745:$AC745)+'5N inverse'!$A$8*$C746/Setup!$B$17+INDEX('5N inverse'!$A$8:$Y$8,1,'5N mesh'!$B$7+1)*Setup!$B$22</f>
        <v>0</v>
      </c>
      <c r="K746" s="0" t="n">
        <f aca="false">SUMPRODUCT('5N inverse'!$A$9:$Y$9,'5N mesh'!$B$37:$Z$37,$E745:$AC745)+'5N inverse'!$A$9*$C746/Setup!$B$17+INDEX('5N inverse'!$A$9:$Y$9,1,'5N mesh'!$B$7+1)*Setup!$B$22</f>
        <v>0</v>
      </c>
      <c r="L746" s="0" t="n">
        <f aca="false">SUMPRODUCT('5N inverse'!$A$10:$Y$10,'5N mesh'!$B$37:$Z$37,$E745:$AC745)+'5N inverse'!$A$10*$C746/Setup!$B$17+INDEX('5N inverse'!$A$10:$Y$10,1,'5N mesh'!$B$7+1)*Setup!$B$22</f>
        <v>0</v>
      </c>
      <c r="M746" s="0" t="n">
        <f aca="false">SUMPRODUCT('5N inverse'!$A$11:$Y$11,'5N mesh'!$B$37:$Z$37,$E745:$AC745)+'5N inverse'!$A$11*$C746/Setup!$B$17+INDEX('5N inverse'!$A$11:$Y$11,1,'5N mesh'!$B$7+1)*Setup!$B$22</f>
        <v>0</v>
      </c>
      <c r="N746" s="0" t="n">
        <f aca="false">SUMPRODUCT('5N inverse'!$A$12:$Y$12,'5N mesh'!$B$37:$Z$37,$E745:$AC745)+'5N inverse'!$A$12*$C746/Setup!$B$17+INDEX('5N inverse'!$A$12:$Y$12,1,'5N mesh'!$B$7+1)*Setup!$B$22</f>
        <v>0</v>
      </c>
      <c r="O746" s="0" t="n">
        <f aca="false">SUMPRODUCT('5N inverse'!$A$13:$Y$13,'5N mesh'!$B$37:$Z$37,$E745:$AC745)+'5N inverse'!$A$13*$C746/Setup!$B$17+INDEX('5N inverse'!$A$13:$Y$13,1,'5N mesh'!$B$7+1)*Setup!$B$22</f>
        <v>0</v>
      </c>
      <c r="P746" s="0" t="n">
        <f aca="false">SUMPRODUCT('5N inverse'!$A$14:$Y$14,'5N mesh'!$B$37:$Z$37,$E745:$AC745)+'5N inverse'!$A$14*$C746/Setup!$B$17+INDEX('5N inverse'!$A$14:$Y$14,1,'5N mesh'!$B$7+1)*Setup!$B$22</f>
        <v>0</v>
      </c>
      <c r="Q746" s="0" t="n">
        <f aca="false">SUMPRODUCT('5N inverse'!$A$15:$Y$15,'5N mesh'!$B$37:$Z$37,$E745:$AC745)+'5N inverse'!$A$15*$C746/Setup!$B$17+INDEX('5N inverse'!$A$15:$Y$15,1,'5N mesh'!$B$7+1)*Setup!$B$22</f>
        <v>0</v>
      </c>
      <c r="R746" s="0" t="n">
        <f aca="false">SUMPRODUCT('5N inverse'!$A$16:$Y$16,'5N mesh'!$B$37:$Z$37,$E745:$AC745)+'5N inverse'!$A$16*$C746/Setup!$B$17+INDEX('5N inverse'!$A$16:$Y$16,1,'5N mesh'!$B$7+1)*Setup!$B$22</f>
        <v>0</v>
      </c>
      <c r="S746" s="0" t="n">
        <f aca="false">SUMPRODUCT('5N inverse'!$A$17:$Y$17,'5N mesh'!$B$37:$Z$37,$E745:$AC745)+'5N inverse'!$A$17*$C746/Setup!$B$17+INDEX('5N inverse'!$A$17:$Y$17,1,'5N mesh'!$B$7+1)*Setup!$B$22</f>
        <v>0</v>
      </c>
      <c r="T746" s="0" t="n">
        <f aca="false">SUMPRODUCT('5N inverse'!$A$18:$Y$18,'5N mesh'!$B$37:$Z$37,$E745:$AC745)+'5N inverse'!$A$18*$C746/Setup!$B$17+INDEX('5N inverse'!$A$18:$Y$18,1,'5N mesh'!$B$7+1)*Setup!$B$22</f>
        <v>0</v>
      </c>
      <c r="U746" s="0" t="n">
        <f aca="false">SUMPRODUCT('5N inverse'!$A$19:$Y$19,'5N mesh'!$B$37:$Z$37,$E745:$AC745)+'5N inverse'!$A$19*$C746/Setup!$B$17+INDEX('5N inverse'!$A$19:$Y$19,1,'5N mesh'!$B$7+1)*Setup!$B$22</f>
        <v>0</v>
      </c>
      <c r="V746" s="0" t="n">
        <f aca="false">SUMPRODUCT('5N inverse'!$A$20:$Y$20,'5N mesh'!$B$37:$Z$37,$E745:$AC745)+'5N inverse'!$A$20*$C746/Setup!$B$17+INDEX('5N inverse'!$A$20:$Y$20,1,'5N mesh'!$B$7+1)*Setup!$B$22</f>
        <v>0</v>
      </c>
      <c r="W746" s="0" t="n">
        <f aca="false">SUMPRODUCT('5N inverse'!$A$21:$Y$21,'5N mesh'!$B$37:$Z$37,$E745:$AC745)+'5N inverse'!$A$21*$C746/Setup!$B$17+INDEX('5N inverse'!$A$21:$Y$21,1,'5N mesh'!$B$7+1)*Setup!$B$22</f>
        <v>0</v>
      </c>
      <c r="X746" s="0" t="n">
        <f aca="false">SUMPRODUCT('5N inverse'!$A$22:$Y$22,'5N mesh'!$B$37:$Z$37,$E745:$AC745)+'5N inverse'!$A$22*$C746/Setup!$B$17+INDEX('5N inverse'!$A$22:$Y$22,1,'5N mesh'!$B$7+1)*Setup!$B$22</f>
        <v>0</v>
      </c>
      <c r="Y746" s="0" t="n">
        <f aca="false">SUMPRODUCT('5N inverse'!$A$23:$Y$23,'5N mesh'!$B$37:$Z$37,$E745:$AC745)+'5N inverse'!$A$23*$C746/Setup!$B$17+INDEX('5N inverse'!$A$23:$Y$23,1,'5N mesh'!$B$7+1)*Setup!$B$22</f>
        <v>0</v>
      </c>
      <c r="Z746" s="0" t="n">
        <f aca="false">SUMPRODUCT('5N inverse'!$A$24:$Y$24,'5N mesh'!$B$37:$Z$37,$E745:$AC745)+'5N inverse'!$A$24*$C746/Setup!$B$17+INDEX('5N inverse'!$A$24:$Y$24,1,'5N mesh'!$B$7+1)*Setup!$B$22</f>
        <v>0</v>
      </c>
      <c r="AA746" s="0" t="n">
        <f aca="false">SUMPRODUCT('5N inverse'!$A$25:$Y$25,'5N mesh'!$B$37:$Z$37,$E745:$AC745)+'5N inverse'!$A$25*$C746/Setup!$B$17+INDEX('5N inverse'!$A$25:$Y$25,1,'5N mesh'!$B$7+1)*Setup!$B$22</f>
        <v>0</v>
      </c>
      <c r="AB746" s="0" t="n">
        <f aca="false">SUMPRODUCT('5N inverse'!$A$26:$Y$26,'5N mesh'!$B$37:$Z$37,$E745:$AC745)+'5N inverse'!$A$26*$C746/Setup!$B$17+INDEX('5N inverse'!$A$26:$Y$26,1,'5N mesh'!$B$7+1)*Setup!$B$22</f>
        <v>0</v>
      </c>
      <c r="AC746" s="0" t="n">
        <f aca="false">SUMPRODUCT('5N inverse'!$A$27:$Y$27,'5N mesh'!$B$37:$Z$37,$E745:$AC745)+'5N inverse'!$A$27*$C746/Setup!$B$17+INDEX('5N inverse'!$A$27:$Y$27,1,'5N mesh'!$B$7+1)*Setup!$B$22</f>
        <v>0</v>
      </c>
    </row>
    <row r="747" customFormat="false" ht="15" hidden="false" customHeight="false" outlineLevel="0" collapsed="false">
      <c r="A747" s="0" t="n">
        <v>742</v>
      </c>
      <c r="B747" s="0" t="n">
        <f aca="false">A747*Setup!$B$11/3600</f>
        <v>61.8333333333333</v>
      </c>
      <c r="C747" s="0" t="n">
        <f aca="false">Setup!$B$7+Setup!$B$8*COS(2*PI()*(B747-Setup!$B$9)/24)</f>
        <v>27.3735657832515</v>
      </c>
      <c r="D747" s="0" t="n">
        <f aca="false">(C747-E747)/Setup!$B$17</f>
        <v>27.9122975664755</v>
      </c>
      <c r="E747" s="0" t="n">
        <f aca="false">SUMPRODUCT('5N inverse'!$A$3:$Y$3,'5N mesh'!$B$37:$Z$37,$E746:$AC746)+'5N inverse'!$A$3*$C747/Setup!$B$17+INDEX('5N inverse'!$A$3:$Y$3,1,'5N mesh'!$B$7+1)*Setup!$B$22</f>
        <v>23.7449670996097</v>
      </c>
      <c r="F747" s="0" t="n">
        <f aca="false">SUMPRODUCT('5N inverse'!$A$4:$Y$4,'5N mesh'!$B$37:$Z$37,$E746:$AC746)+'5N inverse'!$A$4*$C747/Setup!$B$17+INDEX('5N inverse'!$A$4:$Y$4,1,'5N mesh'!$B$7+1)*Setup!$B$22</f>
        <v>22.2987104418844</v>
      </c>
      <c r="G747" s="0" t="n">
        <f aca="false">SUMPRODUCT('5N inverse'!$A$5:$Y$5,'5N mesh'!$B$37:$Z$37,$E746:$AC746)+'5N inverse'!$A$5*$C747/Setup!$B$17+INDEX('5N inverse'!$A$5:$Y$5,1,'5N mesh'!$B$7+1)*Setup!$B$22</f>
        <v>19.4061971264338</v>
      </c>
      <c r="H747" s="0" t="n">
        <f aca="false">SUMPRODUCT('5N inverse'!$A$6:$Y$6,'5N mesh'!$B$37:$Z$37,$E746:$AC746)+'5N inverse'!$A$6*$C747/Setup!$B$17+INDEX('5N inverse'!$A$6:$Y$6,1,'5N mesh'!$B$7+1)*Setup!$B$22</f>
        <v>16.5136838109833</v>
      </c>
      <c r="I747" s="0" t="n">
        <f aca="false">SUMPRODUCT('5N inverse'!$A$7:$Y$7,'5N mesh'!$B$37:$Z$37,$E746:$AC746)+'5N inverse'!$A$7*$C747/Setup!$B$17+INDEX('5N inverse'!$A$7:$Y$7,1,'5N mesh'!$B$7+1)*Setup!$B$22</f>
        <v>15.067427153258</v>
      </c>
      <c r="J747" s="0" t="n">
        <f aca="false">SUMPRODUCT('5N inverse'!$A$8:$Y$8,'5N mesh'!$B$37:$Z$37,$E746:$AC746)+'5N inverse'!$A$8*$C747/Setup!$B$17+INDEX('5N inverse'!$A$8:$Y$8,1,'5N mesh'!$B$7+1)*Setup!$B$22</f>
        <v>0</v>
      </c>
      <c r="K747" s="0" t="n">
        <f aca="false">SUMPRODUCT('5N inverse'!$A$9:$Y$9,'5N mesh'!$B$37:$Z$37,$E746:$AC746)+'5N inverse'!$A$9*$C747/Setup!$B$17+INDEX('5N inverse'!$A$9:$Y$9,1,'5N mesh'!$B$7+1)*Setup!$B$22</f>
        <v>0</v>
      </c>
      <c r="L747" s="0" t="n">
        <f aca="false">SUMPRODUCT('5N inverse'!$A$10:$Y$10,'5N mesh'!$B$37:$Z$37,$E746:$AC746)+'5N inverse'!$A$10*$C747/Setup!$B$17+INDEX('5N inverse'!$A$10:$Y$10,1,'5N mesh'!$B$7+1)*Setup!$B$22</f>
        <v>0</v>
      </c>
      <c r="M747" s="0" t="n">
        <f aca="false">SUMPRODUCT('5N inverse'!$A$11:$Y$11,'5N mesh'!$B$37:$Z$37,$E746:$AC746)+'5N inverse'!$A$11*$C747/Setup!$B$17+INDEX('5N inverse'!$A$11:$Y$11,1,'5N mesh'!$B$7+1)*Setup!$B$22</f>
        <v>0</v>
      </c>
      <c r="N747" s="0" t="n">
        <f aca="false">SUMPRODUCT('5N inverse'!$A$12:$Y$12,'5N mesh'!$B$37:$Z$37,$E746:$AC746)+'5N inverse'!$A$12*$C747/Setup!$B$17+INDEX('5N inverse'!$A$12:$Y$12,1,'5N mesh'!$B$7+1)*Setup!$B$22</f>
        <v>0</v>
      </c>
      <c r="O747" s="0" t="n">
        <f aca="false">SUMPRODUCT('5N inverse'!$A$13:$Y$13,'5N mesh'!$B$37:$Z$37,$E746:$AC746)+'5N inverse'!$A$13*$C747/Setup!$B$17+INDEX('5N inverse'!$A$13:$Y$13,1,'5N mesh'!$B$7+1)*Setup!$B$22</f>
        <v>0</v>
      </c>
      <c r="P747" s="0" t="n">
        <f aca="false">SUMPRODUCT('5N inverse'!$A$14:$Y$14,'5N mesh'!$B$37:$Z$37,$E746:$AC746)+'5N inverse'!$A$14*$C747/Setup!$B$17+INDEX('5N inverse'!$A$14:$Y$14,1,'5N mesh'!$B$7+1)*Setup!$B$22</f>
        <v>0</v>
      </c>
      <c r="Q747" s="0" t="n">
        <f aca="false">SUMPRODUCT('5N inverse'!$A$15:$Y$15,'5N mesh'!$B$37:$Z$37,$E746:$AC746)+'5N inverse'!$A$15*$C747/Setup!$B$17+INDEX('5N inverse'!$A$15:$Y$15,1,'5N mesh'!$B$7+1)*Setup!$B$22</f>
        <v>0</v>
      </c>
      <c r="R747" s="0" t="n">
        <f aca="false">SUMPRODUCT('5N inverse'!$A$16:$Y$16,'5N mesh'!$B$37:$Z$37,$E746:$AC746)+'5N inverse'!$A$16*$C747/Setup!$B$17+INDEX('5N inverse'!$A$16:$Y$16,1,'5N mesh'!$B$7+1)*Setup!$B$22</f>
        <v>0</v>
      </c>
      <c r="S747" s="0" t="n">
        <f aca="false">SUMPRODUCT('5N inverse'!$A$17:$Y$17,'5N mesh'!$B$37:$Z$37,$E746:$AC746)+'5N inverse'!$A$17*$C747/Setup!$B$17+INDEX('5N inverse'!$A$17:$Y$17,1,'5N mesh'!$B$7+1)*Setup!$B$22</f>
        <v>0</v>
      </c>
      <c r="T747" s="0" t="n">
        <f aca="false">SUMPRODUCT('5N inverse'!$A$18:$Y$18,'5N mesh'!$B$37:$Z$37,$E746:$AC746)+'5N inverse'!$A$18*$C747/Setup!$B$17+INDEX('5N inverse'!$A$18:$Y$18,1,'5N mesh'!$B$7+1)*Setup!$B$22</f>
        <v>0</v>
      </c>
      <c r="U747" s="0" t="n">
        <f aca="false">SUMPRODUCT('5N inverse'!$A$19:$Y$19,'5N mesh'!$B$37:$Z$37,$E746:$AC746)+'5N inverse'!$A$19*$C747/Setup!$B$17+INDEX('5N inverse'!$A$19:$Y$19,1,'5N mesh'!$B$7+1)*Setup!$B$22</f>
        <v>0</v>
      </c>
      <c r="V747" s="0" t="n">
        <f aca="false">SUMPRODUCT('5N inverse'!$A$20:$Y$20,'5N mesh'!$B$37:$Z$37,$E746:$AC746)+'5N inverse'!$A$20*$C747/Setup!$B$17+INDEX('5N inverse'!$A$20:$Y$20,1,'5N mesh'!$B$7+1)*Setup!$B$22</f>
        <v>0</v>
      </c>
      <c r="W747" s="0" t="n">
        <f aca="false">SUMPRODUCT('5N inverse'!$A$21:$Y$21,'5N mesh'!$B$37:$Z$37,$E746:$AC746)+'5N inverse'!$A$21*$C747/Setup!$B$17+INDEX('5N inverse'!$A$21:$Y$21,1,'5N mesh'!$B$7+1)*Setup!$B$22</f>
        <v>0</v>
      </c>
      <c r="X747" s="0" t="n">
        <f aca="false">SUMPRODUCT('5N inverse'!$A$22:$Y$22,'5N mesh'!$B$37:$Z$37,$E746:$AC746)+'5N inverse'!$A$22*$C747/Setup!$B$17+INDEX('5N inverse'!$A$22:$Y$22,1,'5N mesh'!$B$7+1)*Setup!$B$22</f>
        <v>0</v>
      </c>
      <c r="Y747" s="0" t="n">
        <f aca="false">SUMPRODUCT('5N inverse'!$A$23:$Y$23,'5N mesh'!$B$37:$Z$37,$E746:$AC746)+'5N inverse'!$A$23*$C747/Setup!$B$17+INDEX('5N inverse'!$A$23:$Y$23,1,'5N mesh'!$B$7+1)*Setup!$B$22</f>
        <v>0</v>
      </c>
      <c r="Z747" s="0" t="n">
        <f aca="false">SUMPRODUCT('5N inverse'!$A$24:$Y$24,'5N mesh'!$B$37:$Z$37,$E746:$AC746)+'5N inverse'!$A$24*$C747/Setup!$B$17+INDEX('5N inverse'!$A$24:$Y$24,1,'5N mesh'!$B$7+1)*Setup!$B$22</f>
        <v>0</v>
      </c>
      <c r="AA747" s="0" t="n">
        <f aca="false">SUMPRODUCT('5N inverse'!$A$25:$Y$25,'5N mesh'!$B$37:$Z$37,$E746:$AC746)+'5N inverse'!$A$25*$C747/Setup!$B$17+INDEX('5N inverse'!$A$25:$Y$25,1,'5N mesh'!$B$7+1)*Setup!$B$22</f>
        <v>0</v>
      </c>
      <c r="AB747" s="0" t="n">
        <f aca="false">SUMPRODUCT('5N inverse'!$A$26:$Y$26,'5N mesh'!$B$37:$Z$37,$E746:$AC746)+'5N inverse'!$A$26*$C747/Setup!$B$17+INDEX('5N inverse'!$A$26:$Y$26,1,'5N mesh'!$B$7+1)*Setup!$B$22</f>
        <v>0</v>
      </c>
      <c r="AC747" s="0" t="n">
        <f aca="false">SUMPRODUCT('5N inverse'!$A$27:$Y$27,'5N mesh'!$B$37:$Z$37,$E746:$AC746)+'5N inverse'!$A$27*$C747/Setup!$B$17+INDEX('5N inverse'!$A$27:$Y$27,1,'5N mesh'!$B$7+1)*Setup!$B$22</f>
        <v>0</v>
      </c>
    </row>
    <row r="748" customFormat="false" ht="15" hidden="false" customHeight="false" outlineLevel="0" collapsed="false">
      <c r="A748" s="0" t="n">
        <v>743</v>
      </c>
      <c r="B748" s="0" t="n">
        <f aca="false">A748*Setup!$B$11/3600</f>
        <v>61.9166666666667</v>
      </c>
      <c r="C748" s="0" t="n">
        <f aca="false">Setup!$B$7+Setup!$B$8*COS(2*PI()*(B748-Setup!$B$9)/24)</f>
        <v>27.4196474826918</v>
      </c>
      <c r="D748" s="0" t="n">
        <f aca="false">(C748-E748)/Setup!$B$17</f>
        <v>27.9252291323243</v>
      </c>
      <c r="E748" s="0" t="n">
        <f aca="false">SUMPRODUCT('5N inverse'!$A$3:$Y$3,'5N mesh'!$B$37:$Z$37,$E747:$AC747)+'5N inverse'!$A$3*$C748/Setup!$B$17+INDEX('5N inverse'!$A$3:$Y$3,1,'5N mesh'!$B$7+1)*Setup!$B$22</f>
        <v>23.7893676954896</v>
      </c>
      <c r="F748" s="0" t="n">
        <f aca="false">SUMPRODUCT('5N inverse'!$A$4:$Y$4,'5N mesh'!$B$37:$Z$37,$E747:$AC747)+'5N inverse'!$A$4*$C748/Setup!$B$17+INDEX('5N inverse'!$A$4:$Y$4,1,'5N mesh'!$B$7+1)*Setup!$B$22</f>
        <v>22.335760905249</v>
      </c>
      <c r="G748" s="0" t="n">
        <f aca="false">SUMPRODUCT('5N inverse'!$A$5:$Y$5,'5N mesh'!$B$37:$Z$37,$E747:$AC747)+'5N inverse'!$A$5*$C748/Setup!$B$17+INDEX('5N inverse'!$A$5:$Y$5,1,'5N mesh'!$B$7+1)*Setup!$B$22</f>
        <v>19.4285473247677</v>
      </c>
      <c r="H748" s="0" t="n">
        <f aca="false">SUMPRODUCT('5N inverse'!$A$6:$Y$6,'5N mesh'!$B$37:$Z$37,$E747:$AC747)+'5N inverse'!$A$6*$C748/Setup!$B$17+INDEX('5N inverse'!$A$6:$Y$6,1,'5N mesh'!$B$7+1)*Setup!$B$22</f>
        <v>16.5213337442865</v>
      </c>
      <c r="I748" s="0" t="n">
        <f aca="false">SUMPRODUCT('5N inverse'!$A$7:$Y$7,'5N mesh'!$B$37:$Z$37,$E747:$AC747)+'5N inverse'!$A$7*$C748/Setup!$B$17+INDEX('5N inverse'!$A$7:$Y$7,1,'5N mesh'!$B$7+1)*Setup!$B$22</f>
        <v>15.0677269540458</v>
      </c>
      <c r="J748" s="0" t="n">
        <f aca="false">SUMPRODUCT('5N inverse'!$A$8:$Y$8,'5N mesh'!$B$37:$Z$37,$E747:$AC747)+'5N inverse'!$A$8*$C748/Setup!$B$17+INDEX('5N inverse'!$A$8:$Y$8,1,'5N mesh'!$B$7+1)*Setup!$B$22</f>
        <v>0</v>
      </c>
      <c r="K748" s="0" t="n">
        <f aca="false">SUMPRODUCT('5N inverse'!$A$9:$Y$9,'5N mesh'!$B$37:$Z$37,$E747:$AC747)+'5N inverse'!$A$9*$C748/Setup!$B$17+INDEX('5N inverse'!$A$9:$Y$9,1,'5N mesh'!$B$7+1)*Setup!$B$22</f>
        <v>0</v>
      </c>
      <c r="L748" s="0" t="n">
        <f aca="false">SUMPRODUCT('5N inverse'!$A$10:$Y$10,'5N mesh'!$B$37:$Z$37,$E747:$AC747)+'5N inverse'!$A$10*$C748/Setup!$B$17+INDEX('5N inverse'!$A$10:$Y$10,1,'5N mesh'!$B$7+1)*Setup!$B$22</f>
        <v>0</v>
      </c>
      <c r="M748" s="0" t="n">
        <f aca="false">SUMPRODUCT('5N inverse'!$A$11:$Y$11,'5N mesh'!$B$37:$Z$37,$E747:$AC747)+'5N inverse'!$A$11*$C748/Setup!$B$17+INDEX('5N inverse'!$A$11:$Y$11,1,'5N mesh'!$B$7+1)*Setup!$B$22</f>
        <v>0</v>
      </c>
      <c r="N748" s="0" t="n">
        <f aca="false">SUMPRODUCT('5N inverse'!$A$12:$Y$12,'5N mesh'!$B$37:$Z$37,$E747:$AC747)+'5N inverse'!$A$12*$C748/Setup!$B$17+INDEX('5N inverse'!$A$12:$Y$12,1,'5N mesh'!$B$7+1)*Setup!$B$22</f>
        <v>0</v>
      </c>
      <c r="O748" s="0" t="n">
        <f aca="false">SUMPRODUCT('5N inverse'!$A$13:$Y$13,'5N mesh'!$B$37:$Z$37,$E747:$AC747)+'5N inverse'!$A$13*$C748/Setup!$B$17+INDEX('5N inverse'!$A$13:$Y$13,1,'5N mesh'!$B$7+1)*Setup!$B$22</f>
        <v>0</v>
      </c>
      <c r="P748" s="0" t="n">
        <f aca="false">SUMPRODUCT('5N inverse'!$A$14:$Y$14,'5N mesh'!$B$37:$Z$37,$E747:$AC747)+'5N inverse'!$A$14*$C748/Setup!$B$17+INDEX('5N inverse'!$A$14:$Y$14,1,'5N mesh'!$B$7+1)*Setup!$B$22</f>
        <v>0</v>
      </c>
      <c r="Q748" s="0" t="n">
        <f aca="false">SUMPRODUCT('5N inverse'!$A$15:$Y$15,'5N mesh'!$B$37:$Z$37,$E747:$AC747)+'5N inverse'!$A$15*$C748/Setup!$B$17+INDEX('5N inverse'!$A$15:$Y$15,1,'5N mesh'!$B$7+1)*Setup!$B$22</f>
        <v>0</v>
      </c>
      <c r="R748" s="0" t="n">
        <f aca="false">SUMPRODUCT('5N inverse'!$A$16:$Y$16,'5N mesh'!$B$37:$Z$37,$E747:$AC747)+'5N inverse'!$A$16*$C748/Setup!$B$17+INDEX('5N inverse'!$A$16:$Y$16,1,'5N mesh'!$B$7+1)*Setup!$B$22</f>
        <v>0</v>
      </c>
      <c r="S748" s="0" t="n">
        <f aca="false">SUMPRODUCT('5N inverse'!$A$17:$Y$17,'5N mesh'!$B$37:$Z$37,$E747:$AC747)+'5N inverse'!$A$17*$C748/Setup!$B$17+INDEX('5N inverse'!$A$17:$Y$17,1,'5N mesh'!$B$7+1)*Setup!$B$22</f>
        <v>0</v>
      </c>
      <c r="T748" s="0" t="n">
        <f aca="false">SUMPRODUCT('5N inverse'!$A$18:$Y$18,'5N mesh'!$B$37:$Z$37,$E747:$AC747)+'5N inverse'!$A$18*$C748/Setup!$B$17+INDEX('5N inverse'!$A$18:$Y$18,1,'5N mesh'!$B$7+1)*Setup!$B$22</f>
        <v>0</v>
      </c>
      <c r="U748" s="0" t="n">
        <f aca="false">SUMPRODUCT('5N inverse'!$A$19:$Y$19,'5N mesh'!$B$37:$Z$37,$E747:$AC747)+'5N inverse'!$A$19*$C748/Setup!$B$17+INDEX('5N inverse'!$A$19:$Y$19,1,'5N mesh'!$B$7+1)*Setup!$B$22</f>
        <v>0</v>
      </c>
      <c r="V748" s="0" t="n">
        <f aca="false">SUMPRODUCT('5N inverse'!$A$20:$Y$20,'5N mesh'!$B$37:$Z$37,$E747:$AC747)+'5N inverse'!$A$20*$C748/Setup!$B$17+INDEX('5N inverse'!$A$20:$Y$20,1,'5N mesh'!$B$7+1)*Setup!$B$22</f>
        <v>0</v>
      </c>
      <c r="W748" s="0" t="n">
        <f aca="false">SUMPRODUCT('5N inverse'!$A$21:$Y$21,'5N mesh'!$B$37:$Z$37,$E747:$AC747)+'5N inverse'!$A$21*$C748/Setup!$B$17+INDEX('5N inverse'!$A$21:$Y$21,1,'5N mesh'!$B$7+1)*Setup!$B$22</f>
        <v>0</v>
      </c>
      <c r="X748" s="0" t="n">
        <f aca="false">SUMPRODUCT('5N inverse'!$A$22:$Y$22,'5N mesh'!$B$37:$Z$37,$E747:$AC747)+'5N inverse'!$A$22*$C748/Setup!$B$17+INDEX('5N inverse'!$A$22:$Y$22,1,'5N mesh'!$B$7+1)*Setup!$B$22</f>
        <v>0</v>
      </c>
      <c r="Y748" s="0" t="n">
        <f aca="false">SUMPRODUCT('5N inverse'!$A$23:$Y$23,'5N mesh'!$B$37:$Z$37,$E747:$AC747)+'5N inverse'!$A$23*$C748/Setup!$B$17+INDEX('5N inverse'!$A$23:$Y$23,1,'5N mesh'!$B$7+1)*Setup!$B$22</f>
        <v>0</v>
      </c>
      <c r="Z748" s="0" t="n">
        <f aca="false">SUMPRODUCT('5N inverse'!$A$24:$Y$24,'5N mesh'!$B$37:$Z$37,$E747:$AC747)+'5N inverse'!$A$24*$C748/Setup!$B$17+INDEX('5N inverse'!$A$24:$Y$24,1,'5N mesh'!$B$7+1)*Setup!$B$22</f>
        <v>0</v>
      </c>
      <c r="AA748" s="0" t="n">
        <f aca="false">SUMPRODUCT('5N inverse'!$A$25:$Y$25,'5N mesh'!$B$37:$Z$37,$E747:$AC747)+'5N inverse'!$A$25*$C748/Setup!$B$17+INDEX('5N inverse'!$A$25:$Y$25,1,'5N mesh'!$B$7+1)*Setup!$B$22</f>
        <v>0</v>
      </c>
      <c r="AB748" s="0" t="n">
        <f aca="false">SUMPRODUCT('5N inverse'!$A$26:$Y$26,'5N mesh'!$B$37:$Z$37,$E747:$AC747)+'5N inverse'!$A$26*$C748/Setup!$B$17+INDEX('5N inverse'!$A$26:$Y$26,1,'5N mesh'!$B$7+1)*Setup!$B$22</f>
        <v>0</v>
      </c>
      <c r="AC748" s="0" t="n">
        <f aca="false">SUMPRODUCT('5N inverse'!$A$27:$Y$27,'5N mesh'!$B$37:$Z$37,$E747:$AC747)+'5N inverse'!$A$27*$C748/Setup!$B$17+INDEX('5N inverse'!$A$27:$Y$27,1,'5N mesh'!$B$7+1)*Setup!$B$22</f>
        <v>0</v>
      </c>
    </row>
    <row r="749" customFormat="false" ht="15" hidden="false" customHeight="false" outlineLevel="0" collapsed="false">
      <c r="A749" s="0" t="n">
        <v>744</v>
      </c>
      <c r="B749" s="0" t="n">
        <f aca="false">A749*Setup!$B$11/3600</f>
        <v>62</v>
      </c>
      <c r="C749" s="0" t="n">
        <f aca="false">Setup!$B$7+Setup!$B$8*COS(2*PI()*(B749-Setup!$B$9)/24)</f>
        <v>27.4641016151378</v>
      </c>
      <c r="D749" s="0" t="n">
        <f aca="false">(C749-E749)/Setup!$B$17</f>
        <v>27.9257578549075</v>
      </c>
      <c r="E749" s="0" t="n">
        <f aca="false">SUMPRODUCT('5N inverse'!$A$3:$Y$3,'5N mesh'!$B$37:$Z$37,$E748:$AC748)+'5N inverse'!$A$3*$C749/Setup!$B$17+INDEX('5N inverse'!$A$3:$Y$3,1,'5N mesh'!$B$7+1)*Setup!$B$22</f>
        <v>23.8337530939998</v>
      </c>
      <c r="F749" s="0" t="n">
        <f aca="false">SUMPRODUCT('5N inverse'!$A$4:$Y$4,'5N mesh'!$B$37:$Z$37,$E748:$AC748)+'5N inverse'!$A$4*$C749/Setup!$B$17+INDEX('5N inverse'!$A$4:$Y$4,1,'5N mesh'!$B$7+1)*Setup!$B$22</f>
        <v>22.3727992359083</v>
      </c>
      <c r="G749" s="0" t="n">
        <f aca="false">SUMPRODUCT('5N inverse'!$A$5:$Y$5,'5N mesh'!$B$37:$Z$37,$E748:$AC748)+'5N inverse'!$A$5*$C749/Setup!$B$17+INDEX('5N inverse'!$A$5:$Y$5,1,'5N mesh'!$B$7+1)*Setup!$B$22</f>
        <v>19.4508915197255</v>
      </c>
      <c r="H749" s="0" t="n">
        <f aca="false">SUMPRODUCT('5N inverse'!$A$6:$Y$6,'5N mesh'!$B$37:$Z$37,$E748:$AC748)+'5N inverse'!$A$6*$C749/Setup!$B$17+INDEX('5N inverse'!$A$6:$Y$6,1,'5N mesh'!$B$7+1)*Setup!$B$22</f>
        <v>16.5289838035426</v>
      </c>
      <c r="I749" s="0" t="n">
        <f aca="false">SUMPRODUCT('5N inverse'!$A$7:$Y$7,'5N mesh'!$B$37:$Z$37,$E748:$AC748)+'5N inverse'!$A$7*$C749/Setup!$B$17+INDEX('5N inverse'!$A$7:$Y$7,1,'5N mesh'!$B$7+1)*Setup!$B$22</f>
        <v>15.0680299454511</v>
      </c>
      <c r="J749" s="0" t="n">
        <f aca="false">SUMPRODUCT('5N inverse'!$A$8:$Y$8,'5N mesh'!$B$37:$Z$37,$E748:$AC748)+'5N inverse'!$A$8*$C749/Setup!$B$17+INDEX('5N inverse'!$A$8:$Y$8,1,'5N mesh'!$B$7+1)*Setup!$B$22</f>
        <v>0</v>
      </c>
      <c r="K749" s="0" t="n">
        <f aca="false">SUMPRODUCT('5N inverse'!$A$9:$Y$9,'5N mesh'!$B$37:$Z$37,$E748:$AC748)+'5N inverse'!$A$9*$C749/Setup!$B$17+INDEX('5N inverse'!$A$9:$Y$9,1,'5N mesh'!$B$7+1)*Setup!$B$22</f>
        <v>0</v>
      </c>
      <c r="L749" s="0" t="n">
        <f aca="false">SUMPRODUCT('5N inverse'!$A$10:$Y$10,'5N mesh'!$B$37:$Z$37,$E748:$AC748)+'5N inverse'!$A$10*$C749/Setup!$B$17+INDEX('5N inverse'!$A$10:$Y$10,1,'5N mesh'!$B$7+1)*Setup!$B$22</f>
        <v>0</v>
      </c>
      <c r="M749" s="0" t="n">
        <f aca="false">SUMPRODUCT('5N inverse'!$A$11:$Y$11,'5N mesh'!$B$37:$Z$37,$E748:$AC748)+'5N inverse'!$A$11*$C749/Setup!$B$17+INDEX('5N inverse'!$A$11:$Y$11,1,'5N mesh'!$B$7+1)*Setup!$B$22</f>
        <v>0</v>
      </c>
      <c r="N749" s="0" t="n">
        <f aca="false">SUMPRODUCT('5N inverse'!$A$12:$Y$12,'5N mesh'!$B$37:$Z$37,$E748:$AC748)+'5N inverse'!$A$12*$C749/Setup!$B$17+INDEX('5N inverse'!$A$12:$Y$12,1,'5N mesh'!$B$7+1)*Setup!$B$22</f>
        <v>0</v>
      </c>
      <c r="O749" s="0" t="n">
        <f aca="false">SUMPRODUCT('5N inverse'!$A$13:$Y$13,'5N mesh'!$B$37:$Z$37,$E748:$AC748)+'5N inverse'!$A$13*$C749/Setup!$B$17+INDEX('5N inverse'!$A$13:$Y$13,1,'5N mesh'!$B$7+1)*Setup!$B$22</f>
        <v>0</v>
      </c>
      <c r="P749" s="0" t="n">
        <f aca="false">SUMPRODUCT('5N inverse'!$A$14:$Y$14,'5N mesh'!$B$37:$Z$37,$E748:$AC748)+'5N inverse'!$A$14*$C749/Setup!$B$17+INDEX('5N inverse'!$A$14:$Y$14,1,'5N mesh'!$B$7+1)*Setup!$B$22</f>
        <v>0</v>
      </c>
      <c r="Q749" s="0" t="n">
        <f aca="false">SUMPRODUCT('5N inverse'!$A$15:$Y$15,'5N mesh'!$B$37:$Z$37,$E748:$AC748)+'5N inverse'!$A$15*$C749/Setup!$B$17+INDEX('5N inverse'!$A$15:$Y$15,1,'5N mesh'!$B$7+1)*Setup!$B$22</f>
        <v>0</v>
      </c>
      <c r="R749" s="0" t="n">
        <f aca="false">SUMPRODUCT('5N inverse'!$A$16:$Y$16,'5N mesh'!$B$37:$Z$37,$E748:$AC748)+'5N inverse'!$A$16*$C749/Setup!$B$17+INDEX('5N inverse'!$A$16:$Y$16,1,'5N mesh'!$B$7+1)*Setup!$B$22</f>
        <v>0</v>
      </c>
      <c r="S749" s="0" t="n">
        <f aca="false">SUMPRODUCT('5N inverse'!$A$17:$Y$17,'5N mesh'!$B$37:$Z$37,$E748:$AC748)+'5N inverse'!$A$17*$C749/Setup!$B$17+INDEX('5N inverse'!$A$17:$Y$17,1,'5N mesh'!$B$7+1)*Setup!$B$22</f>
        <v>0</v>
      </c>
      <c r="T749" s="0" t="n">
        <f aca="false">SUMPRODUCT('5N inverse'!$A$18:$Y$18,'5N mesh'!$B$37:$Z$37,$E748:$AC748)+'5N inverse'!$A$18*$C749/Setup!$B$17+INDEX('5N inverse'!$A$18:$Y$18,1,'5N mesh'!$B$7+1)*Setup!$B$22</f>
        <v>0</v>
      </c>
      <c r="U749" s="0" t="n">
        <f aca="false">SUMPRODUCT('5N inverse'!$A$19:$Y$19,'5N mesh'!$B$37:$Z$37,$E748:$AC748)+'5N inverse'!$A$19*$C749/Setup!$B$17+INDEX('5N inverse'!$A$19:$Y$19,1,'5N mesh'!$B$7+1)*Setup!$B$22</f>
        <v>0</v>
      </c>
      <c r="V749" s="0" t="n">
        <f aca="false">SUMPRODUCT('5N inverse'!$A$20:$Y$20,'5N mesh'!$B$37:$Z$37,$E748:$AC748)+'5N inverse'!$A$20*$C749/Setup!$B$17+INDEX('5N inverse'!$A$20:$Y$20,1,'5N mesh'!$B$7+1)*Setup!$B$22</f>
        <v>0</v>
      </c>
      <c r="W749" s="0" t="n">
        <f aca="false">SUMPRODUCT('5N inverse'!$A$21:$Y$21,'5N mesh'!$B$37:$Z$37,$E748:$AC748)+'5N inverse'!$A$21*$C749/Setup!$B$17+INDEX('5N inverse'!$A$21:$Y$21,1,'5N mesh'!$B$7+1)*Setup!$B$22</f>
        <v>0</v>
      </c>
      <c r="X749" s="0" t="n">
        <f aca="false">SUMPRODUCT('5N inverse'!$A$22:$Y$22,'5N mesh'!$B$37:$Z$37,$E748:$AC748)+'5N inverse'!$A$22*$C749/Setup!$B$17+INDEX('5N inverse'!$A$22:$Y$22,1,'5N mesh'!$B$7+1)*Setup!$B$22</f>
        <v>0</v>
      </c>
      <c r="Y749" s="0" t="n">
        <f aca="false">SUMPRODUCT('5N inverse'!$A$23:$Y$23,'5N mesh'!$B$37:$Z$37,$E748:$AC748)+'5N inverse'!$A$23*$C749/Setup!$B$17+INDEX('5N inverse'!$A$23:$Y$23,1,'5N mesh'!$B$7+1)*Setup!$B$22</f>
        <v>0</v>
      </c>
      <c r="Z749" s="0" t="n">
        <f aca="false">SUMPRODUCT('5N inverse'!$A$24:$Y$24,'5N mesh'!$B$37:$Z$37,$E748:$AC748)+'5N inverse'!$A$24*$C749/Setup!$B$17+INDEX('5N inverse'!$A$24:$Y$24,1,'5N mesh'!$B$7+1)*Setup!$B$22</f>
        <v>0</v>
      </c>
      <c r="AA749" s="0" t="n">
        <f aca="false">SUMPRODUCT('5N inverse'!$A$25:$Y$25,'5N mesh'!$B$37:$Z$37,$E748:$AC748)+'5N inverse'!$A$25*$C749/Setup!$B$17+INDEX('5N inverse'!$A$25:$Y$25,1,'5N mesh'!$B$7+1)*Setup!$B$22</f>
        <v>0</v>
      </c>
      <c r="AB749" s="0" t="n">
        <f aca="false">SUMPRODUCT('5N inverse'!$A$26:$Y$26,'5N mesh'!$B$37:$Z$37,$E748:$AC748)+'5N inverse'!$A$26*$C749/Setup!$B$17+INDEX('5N inverse'!$A$26:$Y$26,1,'5N mesh'!$B$7+1)*Setup!$B$22</f>
        <v>0</v>
      </c>
      <c r="AC749" s="0" t="n">
        <f aca="false">SUMPRODUCT('5N inverse'!$A$27:$Y$27,'5N mesh'!$B$37:$Z$37,$E748:$AC748)+'5N inverse'!$A$27*$C749/Setup!$B$17+INDEX('5N inverse'!$A$27:$Y$27,1,'5N mesh'!$B$7+1)*Setup!$B$22</f>
        <v>0</v>
      </c>
    </row>
    <row r="750" customFormat="false" ht="15" hidden="false" customHeight="false" outlineLevel="0" collapsed="false">
      <c r="A750" s="0" t="n">
        <v>745</v>
      </c>
      <c r="B750" s="0" t="n">
        <f aca="false">A750*Setup!$B$11/3600</f>
        <v>62.0833333333333</v>
      </c>
      <c r="C750" s="0" t="n">
        <f aca="false">Setup!$B$7+Setup!$B$8*COS(2*PI()*(B750-Setup!$B$9)/24)</f>
        <v>27.50690702283</v>
      </c>
      <c r="D750" s="0" t="n">
        <f aca="false">(C750-E750)/Setup!$B$17</f>
        <v>27.9138834515514</v>
      </c>
      <c r="E750" s="0" t="n">
        <f aca="false">SUMPRODUCT('5N inverse'!$A$3:$Y$3,'5N mesh'!$B$37:$Z$37,$E749:$AC749)+'5N inverse'!$A$3*$C750/Setup!$B$17+INDEX('5N inverse'!$A$3:$Y$3,1,'5N mesh'!$B$7+1)*Setup!$B$22</f>
        <v>23.8781021741284</v>
      </c>
      <c r="F750" s="0" t="n">
        <f aca="false">SUMPRODUCT('5N inverse'!$A$4:$Y$4,'5N mesh'!$B$37:$Z$37,$E749:$AC749)+'5N inverse'!$A$4*$C750/Setup!$B$17+INDEX('5N inverse'!$A$4:$Y$4,1,'5N mesh'!$B$7+1)*Setup!$B$22</f>
        <v>22.409807808993</v>
      </c>
      <c r="G750" s="0" t="n">
        <f aca="false">SUMPRODUCT('5N inverse'!$A$5:$Y$5,'5N mesh'!$B$37:$Z$37,$E749:$AC749)+'5N inverse'!$A$5*$C750/Setup!$B$17+INDEX('5N inverse'!$A$5:$Y$5,1,'5N mesh'!$B$7+1)*Setup!$B$22</f>
        <v>19.4732190787223</v>
      </c>
      <c r="H750" s="0" t="n">
        <f aca="false">SUMPRODUCT('5N inverse'!$A$6:$Y$6,'5N mesh'!$B$37:$Z$37,$E749:$AC749)+'5N inverse'!$A$6*$C750/Setup!$B$17+INDEX('5N inverse'!$A$6:$Y$6,1,'5N mesh'!$B$7+1)*Setup!$B$22</f>
        <v>16.5366303484516</v>
      </c>
      <c r="I750" s="0" t="n">
        <f aca="false">SUMPRODUCT('5N inverse'!$A$7:$Y$7,'5N mesh'!$B$37:$Z$37,$E749:$AC749)+'5N inverse'!$A$7*$C750/Setup!$B$17+INDEX('5N inverse'!$A$7:$Y$7,1,'5N mesh'!$B$7+1)*Setup!$B$22</f>
        <v>15.0683359833163</v>
      </c>
      <c r="J750" s="0" t="n">
        <f aca="false">SUMPRODUCT('5N inverse'!$A$8:$Y$8,'5N mesh'!$B$37:$Z$37,$E749:$AC749)+'5N inverse'!$A$8*$C750/Setup!$B$17+INDEX('5N inverse'!$A$8:$Y$8,1,'5N mesh'!$B$7+1)*Setup!$B$22</f>
        <v>0</v>
      </c>
      <c r="K750" s="0" t="n">
        <f aca="false">SUMPRODUCT('5N inverse'!$A$9:$Y$9,'5N mesh'!$B$37:$Z$37,$E749:$AC749)+'5N inverse'!$A$9*$C750/Setup!$B$17+INDEX('5N inverse'!$A$9:$Y$9,1,'5N mesh'!$B$7+1)*Setup!$B$22</f>
        <v>0</v>
      </c>
      <c r="L750" s="0" t="n">
        <f aca="false">SUMPRODUCT('5N inverse'!$A$10:$Y$10,'5N mesh'!$B$37:$Z$37,$E749:$AC749)+'5N inverse'!$A$10*$C750/Setup!$B$17+INDEX('5N inverse'!$A$10:$Y$10,1,'5N mesh'!$B$7+1)*Setup!$B$22</f>
        <v>0</v>
      </c>
      <c r="M750" s="0" t="n">
        <f aca="false">SUMPRODUCT('5N inverse'!$A$11:$Y$11,'5N mesh'!$B$37:$Z$37,$E749:$AC749)+'5N inverse'!$A$11*$C750/Setup!$B$17+INDEX('5N inverse'!$A$11:$Y$11,1,'5N mesh'!$B$7+1)*Setup!$B$22</f>
        <v>0</v>
      </c>
      <c r="N750" s="0" t="n">
        <f aca="false">SUMPRODUCT('5N inverse'!$A$12:$Y$12,'5N mesh'!$B$37:$Z$37,$E749:$AC749)+'5N inverse'!$A$12*$C750/Setup!$B$17+INDEX('5N inverse'!$A$12:$Y$12,1,'5N mesh'!$B$7+1)*Setup!$B$22</f>
        <v>0</v>
      </c>
      <c r="O750" s="0" t="n">
        <f aca="false">SUMPRODUCT('5N inverse'!$A$13:$Y$13,'5N mesh'!$B$37:$Z$37,$E749:$AC749)+'5N inverse'!$A$13*$C750/Setup!$B$17+INDEX('5N inverse'!$A$13:$Y$13,1,'5N mesh'!$B$7+1)*Setup!$B$22</f>
        <v>0</v>
      </c>
      <c r="P750" s="0" t="n">
        <f aca="false">SUMPRODUCT('5N inverse'!$A$14:$Y$14,'5N mesh'!$B$37:$Z$37,$E749:$AC749)+'5N inverse'!$A$14*$C750/Setup!$B$17+INDEX('5N inverse'!$A$14:$Y$14,1,'5N mesh'!$B$7+1)*Setup!$B$22</f>
        <v>0</v>
      </c>
      <c r="Q750" s="0" t="n">
        <f aca="false">SUMPRODUCT('5N inverse'!$A$15:$Y$15,'5N mesh'!$B$37:$Z$37,$E749:$AC749)+'5N inverse'!$A$15*$C750/Setup!$B$17+INDEX('5N inverse'!$A$15:$Y$15,1,'5N mesh'!$B$7+1)*Setup!$B$22</f>
        <v>0</v>
      </c>
      <c r="R750" s="0" t="n">
        <f aca="false">SUMPRODUCT('5N inverse'!$A$16:$Y$16,'5N mesh'!$B$37:$Z$37,$E749:$AC749)+'5N inverse'!$A$16*$C750/Setup!$B$17+INDEX('5N inverse'!$A$16:$Y$16,1,'5N mesh'!$B$7+1)*Setup!$B$22</f>
        <v>0</v>
      </c>
      <c r="S750" s="0" t="n">
        <f aca="false">SUMPRODUCT('5N inverse'!$A$17:$Y$17,'5N mesh'!$B$37:$Z$37,$E749:$AC749)+'5N inverse'!$A$17*$C750/Setup!$B$17+INDEX('5N inverse'!$A$17:$Y$17,1,'5N mesh'!$B$7+1)*Setup!$B$22</f>
        <v>0</v>
      </c>
      <c r="T750" s="0" t="n">
        <f aca="false">SUMPRODUCT('5N inverse'!$A$18:$Y$18,'5N mesh'!$B$37:$Z$37,$E749:$AC749)+'5N inverse'!$A$18*$C750/Setup!$B$17+INDEX('5N inverse'!$A$18:$Y$18,1,'5N mesh'!$B$7+1)*Setup!$B$22</f>
        <v>0</v>
      </c>
      <c r="U750" s="0" t="n">
        <f aca="false">SUMPRODUCT('5N inverse'!$A$19:$Y$19,'5N mesh'!$B$37:$Z$37,$E749:$AC749)+'5N inverse'!$A$19*$C750/Setup!$B$17+INDEX('5N inverse'!$A$19:$Y$19,1,'5N mesh'!$B$7+1)*Setup!$B$22</f>
        <v>0</v>
      </c>
      <c r="V750" s="0" t="n">
        <f aca="false">SUMPRODUCT('5N inverse'!$A$20:$Y$20,'5N mesh'!$B$37:$Z$37,$E749:$AC749)+'5N inverse'!$A$20*$C750/Setup!$B$17+INDEX('5N inverse'!$A$20:$Y$20,1,'5N mesh'!$B$7+1)*Setup!$B$22</f>
        <v>0</v>
      </c>
      <c r="W750" s="0" t="n">
        <f aca="false">SUMPRODUCT('5N inverse'!$A$21:$Y$21,'5N mesh'!$B$37:$Z$37,$E749:$AC749)+'5N inverse'!$A$21*$C750/Setup!$B$17+INDEX('5N inverse'!$A$21:$Y$21,1,'5N mesh'!$B$7+1)*Setup!$B$22</f>
        <v>0</v>
      </c>
      <c r="X750" s="0" t="n">
        <f aca="false">SUMPRODUCT('5N inverse'!$A$22:$Y$22,'5N mesh'!$B$37:$Z$37,$E749:$AC749)+'5N inverse'!$A$22*$C750/Setup!$B$17+INDEX('5N inverse'!$A$22:$Y$22,1,'5N mesh'!$B$7+1)*Setup!$B$22</f>
        <v>0</v>
      </c>
      <c r="Y750" s="0" t="n">
        <f aca="false">SUMPRODUCT('5N inverse'!$A$23:$Y$23,'5N mesh'!$B$37:$Z$37,$E749:$AC749)+'5N inverse'!$A$23*$C750/Setup!$B$17+INDEX('5N inverse'!$A$23:$Y$23,1,'5N mesh'!$B$7+1)*Setup!$B$22</f>
        <v>0</v>
      </c>
      <c r="Z750" s="0" t="n">
        <f aca="false">SUMPRODUCT('5N inverse'!$A$24:$Y$24,'5N mesh'!$B$37:$Z$37,$E749:$AC749)+'5N inverse'!$A$24*$C750/Setup!$B$17+INDEX('5N inverse'!$A$24:$Y$24,1,'5N mesh'!$B$7+1)*Setup!$B$22</f>
        <v>0</v>
      </c>
      <c r="AA750" s="0" t="n">
        <f aca="false">SUMPRODUCT('5N inverse'!$A$25:$Y$25,'5N mesh'!$B$37:$Z$37,$E749:$AC749)+'5N inverse'!$A$25*$C750/Setup!$B$17+INDEX('5N inverse'!$A$25:$Y$25,1,'5N mesh'!$B$7+1)*Setup!$B$22</f>
        <v>0</v>
      </c>
      <c r="AB750" s="0" t="n">
        <f aca="false">SUMPRODUCT('5N inverse'!$A$26:$Y$26,'5N mesh'!$B$37:$Z$37,$E749:$AC749)+'5N inverse'!$A$26*$C750/Setup!$B$17+INDEX('5N inverse'!$A$26:$Y$26,1,'5N mesh'!$B$7+1)*Setup!$B$22</f>
        <v>0</v>
      </c>
      <c r="AC750" s="0" t="n">
        <f aca="false">SUMPRODUCT('5N inverse'!$A$27:$Y$27,'5N mesh'!$B$37:$Z$37,$E749:$AC749)+'5N inverse'!$A$27*$C750/Setup!$B$17+INDEX('5N inverse'!$A$27:$Y$27,1,'5N mesh'!$B$7+1)*Setup!$B$22</f>
        <v>0</v>
      </c>
    </row>
    <row r="751" customFormat="false" ht="15" hidden="false" customHeight="false" outlineLevel="0" collapsed="false">
      <c r="A751" s="0" t="n">
        <v>746</v>
      </c>
      <c r="B751" s="0" t="n">
        <f aca="false">A751*Setup!$B$11/3600</f>
        <v>62.1666666666667</v>
      </c>
      <c r="C751" s="0" t="n">
        <f aca="false">Setup!$B$7+Setup!$B$8*COS(2*PI()*(B751-Setup!$B$9)/24)</f>
        <v>27.5480433327129</v>
      </c>
      <c r="D751" s="0" t="n">
        <f aca="false">(C751-E751)/Setup!$B$17</f>
        <v>27.8896115432104</v>
      </c>
      <c r="E751" s="0" t="n">
        <f aca="false">SUMPRODUCT('5N inverse'!$A$3:$Y$3,'5N mesh'!$B$37:$Z$37,$E750:$AC750)+'5N inverse'!$A$3*$C751/Setup!$B$17+INDEX('5N inverse'!$A$3:$Y$3,1,'5N mesh'!$B$7+1)*Setup!$B$22</f>
        <v>23.9223938320955</v>
      </c>
      <c r="F751" s="0" t="n">
        <f aca="false">SUMPRODUCT('5N inverse'!$A$4:$Y$4,'5N mesh'!$B$37:$Z$37,$E750:$AC750)+'5N inverse'!$A$4*$C751/Setup!$B$17+INDEX('5N inverse'!$A$4:$Y$4,1,'5N mesh'!$B$7+1)*Setup!$B$22</f>
        <v>22.4467690137518</v>
      </c>
      <c r="G751" s="0" t="n">
        <f aca="false">SUMPRODUCT('5N inverse'!$A$5:$Y$5,'5N mesh'!$B$37:$Z$37,$E750:$AC750)+'5N inverse'!$A$5*$C751/Setup!$B$17+INDEX('5N inverse'!$A$5:$Y$5,1,'5N mesh'!$B$7+1)*Setup!$B$22</f>
        <v>19.4955193770643</v>
      </c>
      <c r="H751" s="0" t="n">
        <f aca="false">SUMPRODUCT('5N inverse'!$A$6:$Y$6,'5N mesh'!$B$37:$Z$37,$E750:$AC750)+'5N inverse'!$A$6*$C751/Setup!$B$17+INDEX('5N inverse'!$A$6:$Y$6,1,'5N mesh'!$B$7+1)*Setup!$B$22</f>
        <v>16.5442697403768</v>
      </c>
      <c r="I751" s="0" t="n">
        <f aca="false">SUMPRODUCT('5N inverse'!$A$7:$Y$7,'5N mesh'!$B$37:$Z$37,$E750:$AC750)+'5N inverse'!$A$7*$C751/Setup!$B$17+INDEX('5N inverse'!$A$7:$Y$7,1,'5N mesh'!$B$7+1)*Setup!$B$22</f>
        <v>15.0686449220331</v>
      </c>
      <c r="J751" s="0" t="n">
        <f aca="false">SUMPRODUCT('5N inverse'!$A$8:$Y$8,'5N mesh'!$B$37:$Z$37,$E750:$AC750)+'5N inverse'!$A$8*$C751/Setup!$B$17+INDEX('5N inverse'!$A$8:$Y$8,1,'5N mesh'!$B$7+1)*Setup!$B$22</f>
        <v>0</v>
      </c>
      <c r="K751" s="0" t="n">
        <f aca="false">SUMPRODUCT('5N inverse'!$A$9:$Y$9,'5N mesh'!$B$37:$Z$37,$E750:$AC750)+'5N inverse'!$A$9*$C751/Setup!$B$17+INDEX('5N inverse'!$A$9:$Y$9,1,'5N mesh'!$B$7+1)*Setup!$B$22</f>
        <v>0</v>
      </c>
      <c r="L751" s="0" t="n">
        <f aca="false">SUMPRODUCT('5N inverse'!$A$10:$Y$10,'5N mesh'!$B$37:$Z$37,$E750:$AC750)+'5N inverse'!$A$10*$C751/Setup!$B$17+INDEX('5N inverse'!$A$10:$Y$10,1,'5N mesh'!$B$7+1)*Setup!$B$22</f>
        <v>0</v>
      </c>
      <c r="M751" s="0" t="n">
        <f aca="false">SUMPRODUCT('5N inverse'!$A$11:$Y$11,'5N mesh'!$B$37:$Z$37,$E750:$AC750)+'5N inverse'!$A$11*$C751/Setup!$B$17+INDEX('5N inverse'!$A$11:$Y$11,1,'5N mesh'!$B$7+1)*Setup!$B$22</f>
        <v>0</v>
      </c>
      <c r="N751" s="0" t="n">
        <f aca="false">SUMPRODUCT('5N inverse'!$A$12:$Y$12,'5N mesh'!$B$37:$Z$37,$E750:$AC750)+'5N inverse'!$A$12*$C751/Setup!$B$17+INDEX('5N inverse'!$A$12:$Y$12,1,'5N mesh'!$B$7+1)*Setup!$B$22</f>
        <v>0</v>
      </c>
      <c r="O751" s="0" t="n">
        <f aca="false">SUMPRODUCT('5N inverse'!$A$13:$Y$13,'5N mesh'!$B$37:$Z$37,$E750:$AC750)+'5N inverse'!$A$13*$C751/Setup!$B$17+INDEX('5N inverse'!$A$13:$Y$13,1,'5N mesh'!$B$7+1)*Setup!$B$22</f>
        <v>0</v>
      </c>
      <c r="P751" s="0" t="n">
        <f aca="false">SUMPRODUCT('5N inverse'!$A$14:$Y$14,'5N mesh'!$B$37:$Z$37,$E750:$AC750)+'5N inverse'!$A$14*$C751/Setup!$B$17+INDEX('5N inverse'!$A$14:$Y$14,1,'5N mesh'!$B$7+1)*Setup!$B$22</f>
        <v>0</v>
      </c>
      <c r="Q751" s="0" t="n">
        <f aca="false">SUMPRODUCT('5N inverse'!$A$15:$Y$15,'5N mesh'!$B$37:$Z$37,$E750:$AC750)+'5N inverse'!$A$15*$C751/Setup!$B$17+INDEX('5N inverse'!$A$15:$Y$15,1,'5N mesh'!$B$7+1)*Setup!$B$22</f>
        <v>0</v>
      </c>
      <c r="R751" s="0" t="n">
        <f aca="false">SUMPRODUCT('5N inverse'!$A$16:$Y$16,'5N mesh'!$B$37:$Z$37,$E750:$AC750)+'5N inverse'!$A$16*$C751/Setup!$B$17+INDEX('5N inverse'!$A$16:$Y$16,1,'5N mesh'!$B$7+1)*Setup!$B$22</f>
        <v>0</v>
      </c>
      <c r="S751" s="0" t="n">
        <f aca="false">SUMPRODUCT('5N inverse'!$A$17:$Y$17,'5N mesh'!$B$37:$Z$37,$E750:$AC750)+'5N inverse'!$A$17*$C751/Setup!$B$17+INDEX('5N inverse'!$A$17:$Y$17,1,'5N mesh'!$B$7+1)*Setup!$B$22</f>
        <v>0</v>
      </c>
      <c r="T751" s="0" t="n">
        <f aca="false">SUMPRODUCT('5N inverse'!$A$18:$Y$18,'5N mesh'!$B$37:$Z$37,$E750:$AC750)+'5N inverse'!$A$18*$C751/Setup!$B$17+INDEX('5N inverse'!$A$18:$Y$18,1,'5N mesh'!$B$7+1)*Setup!$B$22</f>
        <v>0</v>
      </c>
      <c r="U751" s="0" t="n">
        <f aca="false">SUMPRODUCT('5N inverse'!$A$19:$Y$19,'5N mesh'!$B$37:$Z$37,$E750:$AC750)+'5N inverse'!$A$19*$C751/Setup!$B$17+INDEX('5N inverse'!$A$19:$Y$19,1,'5N mesh'!$B$7+1)*Setup!$B$22</f>
        <v>0</v>
      </c>
      <c r="V751" s="0" t="n">
        <f aca="false">SUMPRODUCT('5N inverse'!$A$20:$Y$20,'5N mesh'!$B$37:$Z$37,$E750:$AC750)+'5N inverse'!$A$20*$C751/Setup!$B$17+INDEX('5N inverse'!$A$20:$Y$20,1,'5N mesh'!$B$7+1)*Setup!$B$22</f>
        <v>0</v>
      </c>
      <c r="W751" s="0" t="n">
        <f aca="false">SUMPRODUCT('5N inverse'!$A$21:$Y$21,'5N mesh'!$B$37:$Z$37,$E750:$AC750)+'5N inverse'!$A$21*$C751/Setup!$B$17+INDEX('5N inverse'!$A$21:$Y$21,1,'5N mesh'!$B$7+1)*Setup!$B$22</f>
        <v>0</v>
      </c>
      <c r="X751" s="0" t="n">
        <f aca="false">SUMPRODUCT('5N inverse'!$A$22:$Y$22,'5N mesh'!$B$37:$Z$37,$E750:$AC750)+'5N inverse'!$A$22*$C751/Setup!$B$17+INDEX('5N inverse'!$A$22:$Y$22,1,'5N mesh'!$B$7+1)*Setup!$B$22</f>
        <v>0</v>
      </c>
      <c r="Y751" s="0" t="n">
        <f aca="false">SUMPRODUCT('5N inverse'!$A$23:$Y$23,'5N mesh'!$B$37:$Z$37,$E750:$AC750)+'5N inverse'!$A$23*$C751/Setup!$B$17+INDEX('5N inverse'!$A$23:$Y$23,1,'5N mesh'!$B$7+1)*Setup!$B$22</f>
        <v>0</v>
      </c>
      <c r="Z751" s="0" t="n">
        <f aca="false">SUMPRODUCT('5N inverse'!$A$24:$Y$24,'5N mesh'!$B$37:$Z$37,$E750:$AC750)+'5N inverse'!$A$24*$C751/Setup!$B$17+INDEX('5N inverse'!$A$24:$Y$24,1,'5N mesh'!$B$7+1)*Setup!$B$22</f>
        <v>0</v>
      </c>
      <c r="AA751" s="0" t="n">
        <f aca="false">SUMPRODUCT('5N inverse'!$A$25:$Y$25,'5N mesh'!$B$37:$Z$37,$E750:$AC750)+'5N inverse'!$A$25*$C751/Setup!$B$17+INDEX('5N inverse'!$A$25:$Y$25,1,'5N mesh'!$B$7+1)*Setup!$B$22</f>
        <v>0</v>
      </c>
      <c r="AB751" s="0" t="n">
        <f aca="false">SUMPRODUCT('5N inverse'!$A$26:$Y$26,'5N mesh'!$B$37:$Z$37,$E750:$AC750)+'5N inverse'!$A$26*$C751/Setup!$B$17+INDEX('5N inverse'!$A$26:$Y$26,1,'5N mesh'!$B$7+1)*Setup!$B$22</f>
        <v>0</v>
      </c>
      <c r="AC751" s="0" t="n">
        <f aca="false">SUMPRODUCT('5N inverse'!$A$27:$Y$27,'5N mesh'!$B$37:$Z$37,$E750:$AC750)+'5N inverse'!$A$27*$C751/Setup!$B$17+INDEX('5N inverse'!$A$27:$Y$27,1,'5N mesh'!$B$7+1)*Setup!$B$22</f>
        <v>0</v>
      </c>
    </row>
    <row r="752" customFormat="false" ht="15" hidden="false" customHeight="false" outlineLevel="0" collapsed="false">
      <c r="A752" s="0" t="n">
        <v>747</v>
      </c>
      <c r="B752" s="0" t="n">
        <f aca="false">A752*Setup!$B$11/3600</f>
        <v>62.25</v>
      </c>
      <c r="C752" s="0" t="n">
        <f aca="false">Setup!$B$7+Setup!$B$8*COS(2*PI()*(B752-Setup!$B$9)/24)</f>
        <v>27.5874909661308</v>
      </c>
      <c r="D752" s="0" t="n">
        <f aca="false">(C752-E752)/Setup!$B$17</f>
        <v>27.8529536517873</v>
      </c>
      <c r="E752" s="0" t="n">
        <f aca="false">SUMPRODUCT('5N inverse'!$A$3:$Y$3,'5N mesh'!$B$37:$Z$37,$E751:$AC751)+'5N inverse'!$A$3*$C752/Setup!$B$17+INDEX('5N inverse'!$A$3:$Y$3,1,'5N mesh'!$B$7+1)*Setup!$B$22</f>
        <v>23.9666069913984</v>
      </c>
      <c r="F752" s="0" t="n">
        <f aca="false">SUMPRODUCT('5N inverse'!$A$4:$Y$4,'5N mesh'!$B$37:$Z$37,$E751:$AC751)+'5N inverse'!$A$4*$C752/Setup!$B$17+INDEX('5N inverse'!$A$4:$Y$4,1,'5N mesh'!$B$7+1)*Setup!$B$22</f>
        <v>22.483665261934</v>
      </c>
      <c r="G752" s="0" t="n">
        <f aca="false">SUMPRODUCT('5N inverse'!$A$5:$Y$5,'5N mesh'!$B$37:$Z$37,$E751:$AC751)+'5N inverse'!$A$5*$C752/Setup!$B$17+INDEX('5N inverse'!$A$5:$Y$5,1,'5N mesh'!$B$7+1)*Setup!$B$22</f>
        <v>19.5177818030053</v>
      </c>
      <c r="H752" s="0" t="n">
        <f aca="false">SUMPRODUCT('5N inverse'!$A$6:$Y$6,'5N mesh'!$B$37:$Z$37,$E751:$AC751)+'5N inverse'!$A$6*$C752/Setup!$B$17+INDEX('5N inverse'!$A$6:$Y$6,1,'5N mesh'!$B$7+1)*Setup!$B$22</f>
        <v>16.5518983440765</v>
      </c>
      <c r="I752" s="0" t="n">
        <f aca="false">SUMPRODUCT('5N inverse'!$A$7:$Y$7,'5N mesh'!$B$37:$Z$37,$E751:$AC751)+'5N inverse'!$A$7*$C752/Setup!$B$17+INDEX('5N inverse'!$A$7:$Y$7,1,'5N mesh'!$B$7+1)*Setup!$B$22</f>
        <v>15.0689566146122</v>
      </c>
      <c r="J752" s="0" t="n">
        <f aca="false">SUMPRODUCT('5N inverse'!$A$8:$Y$8,'5N mesh'!$B$37:$Z$37,$E751:$AC751)+'5N inverse'!$A$8*$C752/Setup!$B$17+INDEX('5N inverse'!$A$8:$Y$8,1,'5N mesh'!$B$7+1)*Setup!$B$22</f>
        <v>0</v>
      </c>
      <c r="K752" s="0" t="n">
        <f aca="false">SUMPRODUCT('5N inverse'!$A$9:$Y$9,'5N mesh'!$B$37:$Z$37,$E751:$AC751)+'5N inverse'!$A$9*$C752/Setup!$B$17+INDEX('5N inverse'!$A$9:$Y$9,1,'5N mesh'!$B$7+1)*Setup!$B$22</f>
        <v>0</v>
      </c>
      <c r="L752" s="0" t="n">
        <f aca="false">SUMPRODUCT('5N inverse'!$A$10:$Y$10,'5N mesh'!$B$37:$Z$37,$E751:$AC751)+'5N inverse'!$A$10*$C752/Setup!$B$17+INDEX('5N inverse'!$A$10:$Y$10,1,'5N mesh'!$B$7+1)*Setup!$B$22</f>
        <v>0</v>
      </c>
      <c r="M752" s="0" t="n">
        <f aca="false">SUMPRODUCT('5N inverse'!$A$11:$Y$11,'5N mesh'!$B$37:$Z$37,$E751:$AC751)+'5N inverse'!$A$11*$C752/Setup!$B$17+INDEX('5N inverse'!$A$11:$Y$11,1,'5N mesh'!$B$7+1)*Setup!$B$22</f>
        <v>0</v>
      </c>
      <c r="N752" s="0" t="n">
        <f aca="false">SUMPRODUCT('5N inverse'!$A$12:$Y$12,'5N mesh'!$B$37:$Z$37,$E751:$AC751)+'5N inverse'!$A$12*$C752/Setup!$B$17+INDEX('5N inverse'!$A$12:$Y$12,1,'5N mesh'!$B$7+1)*Setup!$B$22</f>
        <v>0</v>
      </c>
      <c r="O752" s="0" t="n">
        <f aca="false">SUMPRODUCT('5N inverse'!$A$13:$Y$13,'5N mesh'!$B$37:$Z$37,$E751:$AC751)+'5N inverse'!$A$13*$C752/Setup!$B$17+INDEX('5N inverse'!$A$13:$Y$13,1,'5N mesh'!$B$7+1)*Setup!$B$22</f>
        <v>0</v>
      </c>
      <c r="P752" s="0" t="n">
        <f aca="false">SUMPRODUCT('5N inverse'!$A$14:$Y$14,'5N mesh'!$B$37:$Z$37,$E751:$AC751)+'5N inverse'!$A$14*$C752/Setup!$B$17+INDEX('5N inverse'!$A$14:$Y$14,1,'5N mesh'!$B$7+1)*Setup!$B$22</f>
        <v>0</v>
      </c>
      <c r="Q752" s="0" t="n">
        <f aca="false">SUMPRODUCT('5N inverse'!$A$15:$Y$15,'5N mesh'!$B$37:$Z$37,$E751:$AC751)+'5N inverse'!$A$15*$C752/Setup!$B$17+INDEX('5N inverse'!$A$15:$Y$15,1,'5N mesh'!$B$7+1)*Setup!$B$22</f>
        <v>0</v>
      </c>
      <c r="R752" s="0" t="n">
        <f aca="false">SUMPRODUCT('5N inverse'!$A$16:$Y$16,'5N mesh'!$B$37:$Z$37,$E751:$AC751)+'5N inverse'!$A$16*$C752/Setup!$B$17+INDEX('5N inverse'!$A$16:$Y$16,1,'5N mesh'!$B$7+1)*Setup!$B$22</f>
        <v>0</v>
      </c>
      <c r="S752" s="0" t="n">
        <f aca="false">SUMPRODUCT('5N inverse'!$A$17:$Y$17,'5N mesh'!$B$37:$Z$37,$E751:$AC751)+'5N inverse'!$A$17*$C752/Setup!$B$17+INDEX('5N inverse'!$A$17:$Y$17,1,'5N mesh'!$B$7+1)*Setup!$B$22</f>
        <v>0</v>
      </c>
      <c r="T752" s="0" t="n">
        <f aca="false">SUMPRODUCT('5N inverse'!$A$18:$Y$18,'5N mesh'!$B$37:$Z$37,$E751:$AC751)+'5N inverse'!$A$18*$C752/Setup!$B$17+INDEX('5N inverse'!$A$18:$Y$18,1,'5N mesh'!$B$7+1)*Setup!$B$22</f>
        <v>0</v>
      </c>
      <c r="U752" s="0" t="n">
        <f aca="false">SUMPRODUCT('5N inverse'!$A$19:$Y$19,'5N mesh'!$B$37:$Z$37,$E751:$AC751)+'5N inverse'!$A$19*$C752/Setup!$B$17+INDEX('5N inverse'!$A$19:$Y$19,1,'5N mesh'!$B$7+1)*Setup!$B$22</f>
        <v>0</v>
      </c>
      <c r="V752" s="0" t="n">
        <f aca="false">SUMPRODUCT('5N inverse'!$A$20:$Y$20,'5N mesh'!$B$37:$Z$37,$E751:$AC751)+'5N inverse'!$A$20*$C752/Setup!$B$17+INDEX('5N inverse'!$A$20:$Y$20,1,'5N mesh'!$B$7+1)*Setup!$B$22</f>
        <v>0</v>
      </c>
      <c r="W752" s="0" t="n">
        <f aca="false">SUMPRODUCT('5N inverse'!$A$21:$Y$21,'5N mesh'!$B$37:$Z$37,$E751:$AC751)+'5N inverse'!$A$21*$C752/Setup!$B$17+INDEX('5N inverse'!$A$21:$Y$21,1,'5N mesh'!$B$7+1)*Setup!$B$22</f>
        <v>0</v>
      </c>
      <c r="X752" s="0" t="n">
        <f aca="false">SUMPRODUCT('5N inverse'!$A$22:$Y$22,'5N mesh'!$B$37:$Z$37,$E751:$AC751)+'5N inverse'!$A$22*$C752/Setup!$B$17+INDEX('5N inverse'!$A$22:$Y$22,1,'5N mesh'!$B$7+1)*Setup!$B$22</f>
        <v>0</v>
      </c>
      <c r="Y752" s="0" t="n">
        <f aca="false">SUMPRODUCT('5N inverse'!$A$23:$Y$23,'5N mesh'!$B$37:$Z$37,$E751:$AC751)+'5N inverse'!$A$23*$C752/Setup!$B$17+INDEX('5N inverse'!$A$23:$Y$23,1,'5N mesh'!$B$7+1)*Setup!$B$22</f>
        <v>0</v>
      </c>
      <c r="Z752" s="0" t="n">
        <f aca="false">SUMPRODUCT('5N inverse'!$A$24:$Y$24,'5N mesh'!$B$37:$Z$37,$E751:$AC751)+'5N inverse'!$A$24*$C752/Setup!$B$17+INDEX('5N inverse'!$A$24:$Y$24,1,'5N mesh'!$B$7+1)*Setup!$B$22</f>
        <v>0</v>
      </c>
      <c r="AA752" s="0" t="n">
        <f aca="false">SUMPRODUCT('5N inverse'!$A$25:$Y$25,'5N mesh'!$B$37:$Z$37,$E751:$AC751)+'5N inverse'!$A$25*$C752/Setup!$B$17+INDEX('5N inverse'!$A$25:$Y$25,1,'5N mesh'!$B$7+1)*Setup!$B$22</f>
        <v>0</v>
      </c>
      <c r="AB752" s="0" t="n">
        <f aca="false">SUMPRODUCT('5N inverse'!$A$26:$Y$26,'5N mesh'!$B$37:$Z$37,$E751:$AC751)+'5N inverse'!$A$26*$C752/Setup!$B$17+INDEX('5N inverse'!$A$26:$Y$26,1,'5N mesh'!$B$7+1)*Setup!$B$22</f>
        <v>0</v>
      </c>
      <c r="AC752" s="0" t="n">
        <f aca="false">SUMPRODUCT('5N inverse'!$A$27:$Y$27,'5N mesh'!$B$37:$Z$37,$E751:$AC751)+'5N inverse'!$A$27*$C752/Setup!$B$17+INDEX('5N inverse'!$A$27:$Y$27,1,'5N mesh'!$B$7+1)*Setup!$B$22</f>
        <v>0</v>
      </c>
    </row>
    <row r="753" customFormat="false" ht="15" hidden="false" customHeight="false" outlineLevel="0" collapsed="false">
      <c r="A753" s="0" t="n">
        <v>748</v>
      </c>
      <c r="B753" s="0" t="n">
        <f aca="false">A753*Setup!$B$11/3600</f>
        <v>62.3333333333333</v>
      </c>
      <c r="C753" s="0" t="n">
        <f aca="false">Setup!$B$7+Setup!$B$8*COS(2*PI()*(B753-Setup!$B$9)/24)</f>
        <v>27.6252311481466</v>
      </c>
      <c r="D753" s="0" t="n">
        <f aca="false">(C753-E753)/Setup!$B$17</f>
        <v>27.8039271946431</v>
      </c>
      <c r="E753" s="0" t="n">
        <f aca="false">SUMPRODUCT('5N inverse'!$A$3:$Y$3,'5N mesh'!$B$37:$Z$37,$E752:$AC752)+'5N inverse'!$A$3*$C753/Setup!$B$17+INDEX('5N inverse'!$A$3:$Y$3,1,'5N mesh'!$B$7+1)*Setup!$B$22</f>
        <v>24.010720612843</v>
      </c>
      <c r="F753" s="0" t="n">
        <f aca="false">SUMPRODUCT('5N inverse'!$A$4:$Y$4,'5N mesh'!$B$37:$Z$37,$E752:$AC752)+'5N inverse'!$A$4*$C753/Setup!$B$17+INDEX('5N inverse'!$A$4:$Y$4,1,'5N mesh'!$B$7+1)*Setup!$B$22</f>
        <v>22.5204789961613</v>
      </c>
      <c r="G753" s="0" t="n">
        <f aca="false">SUMPRODUCT('5N inverse'!$A$5:$Y$5,'5N mesh'!$B$37:$Z$37,$E752:$AC752)+'5N inverse'!$A$5*$C753/Setup!$B$17+INDEX('5N inverse'!$A$5:$Y$5,1,'5N mesh'!$B$7+1)*Setup!$B$22</f>
        <v>19.5399957627978</v>
      </c>
      <c r="H753" s="0" t="n">
        <f aca="false">SUMPRODUCT('5N inverse'!$A$6:$Y$6,'5N mesh'!$B$37:$Z$37,$E752:$AC752)+'5N inverse'!$A$6*$C753/Setup!$B$17+INDEX('5N inverse'!$A$6:$Y$6,1,'5N mesh'!$B$7+1)*Setup!$B$22</f>
        <v>16.5595125294344</v>
      </c>
      <c r="I753" s="0" t="n">
        <f aca="false">SUMPRODUCT('5N inverse'!$A$7:$Y$7,'5N mesh'!$B$37:$Z$37,$E752:$AC752)+'5N inverse'!$A$7*$C753/Setup!$B$17+INDEX('5N inverse'!$A$7:$Y$7,1,'5N mesh'!$B$7+1)*Setup!$B$22</f>
        <v>15.0692709127526</v>
      </c>
      <c r="J753" s="0" t="n">
        <f aca="false">SUMPRODUCT('5N inverse'!$A$8:$Y$8,'5N mesh'!$B$37:$Z$37,$E752:$AC752)+'5N inverse'!$A$8*$C753/Setup!$B$17+INDEX('5N inverse'!$A$8:$Y$8,1,'5N mesh'!$B$7+1)*Setup!$B$22</f>
        <v>0</v>
      </c>
      <c r="K753" s="0" t="n">
        <f aca="false">SUMPRODUCT('5N inverse'!$A$9:$Y$9,'5N mesh'!$B$37:$Z$37,$E752:$AC752)+'5N inverse'!$A$9*$C753/Setup!$B$17+INDEX('5N inverse'!$A$9:$Y$9,1,'5N mesh'!$B$7+1)*Setup!$B$22</f>
        <v>0</v>
      </c>
      <c r="L753" s="0" t="n">
        <f aca="false">SUMPRODUCT('5N inverse'!$A$10:$Y$10,'5N mesh'!$B$37:$Z$37,$E752:$AC752)+'5N inverse'!$A$10*$C753/Setup!$B$17+INDEX('5N inverse'!$A$10:$Y$10,1,'5N mesh'!$B$7+1)*Setup!$B$22</f>
        <v>0</v>
      </c>
      <c r="M753" s="0" t="n">
        <f aca="false">SUMPRODUCT('5N inverse'!$A$11:$Y$11,'5N mesh'!$B$37:$Z$37,$E752:$AC752)+'5N inverse'!$A$11*$C753/Setup!$B$17+INDEX('5N inverse'!$A$11:$Y$11,1,'5N mesh'!$B$7+1)*Setup!$B$22</f>
        <v>0</v>
      </c>
      <c r="N753" s="0" t="n">
        <f aca="false">SUMPRODUCT('5N inverse'!$A$12:$Y$12,'5N mesh'!$B$37:$Z$37,$E752:$AC752)+'5N inverse'!$A$12*$C753/Setup!$B$17+INDEX('5N inverse'!$A$12:$Y$12,1,'5N mesh'!$B$7+1)*Setup!$B$22</f>
        <v>0</v>
      </c>
      <c r="O753" s="0" t="n">
        <f aca="false">SUMPRODUCT('5N inverse'!$A$13:$Y$13,'5N mesh'!$B$37:$Z$37,$E752:$AC752)+'5N inverse'!$A$13*$C753/Setup!$B$17+INDEX('5N inverse'!$A$13:$Y$13,1,'5N mesh'!$B$7+1)*Setup!$B$22</f>
        <v>0</v>
      </c>
      <c r="P753" s="0" t="n">
        <f aca="false">SUMPRODUCT('5N inverse'!$A$14:$Y$14,'5N mesh'!$B$37:$Z$37,$E752:$AC752)+'5N inverse'!$A$14*$C753/Setup!$B$17+INDEX('5N inverse'!$A$14:$Y$14,1,'5N mesh'!$B$7+1)*Setup!$B$22</f>
        <v>0</v>
      </c>
      <c r="Q753" s="0" t="n">
        <f aca="false">SUMPRODUCT('5N inverse'!$A$15:$Y$15,'5N mesh'!$B$37:$Z$37,$E752:$AC752)+'5N inverse'!$A$15*$C753/Setup!$B$17+INDEX('5N inverse'!$A$15:$Y$15,1,'5N mesh'!$B$7+1)*Setup!$B$22</f>
        <v>0</v>
      </c>
      <c r="R753" s="0" t="n">
        <f aca="false">SUMPRODUCT('5N inverse'!$A$16:$Y$16,'5N mesh'!$B$37:$Z$37,$E752:$AC752)+'5N inverse'!$A$16*$C753/Setup!$B$17+INDEX('5N inverse'!$A$16:$Y$16,1,'5N mesh'!$B$7+1)*Setup!$B$22</f>
        <v>0</v>
      </c>
      <c r="S753" s="0" t="n">
        <f aca="false">SUMPRODUCT('5N inverse'!$A$17:$Y$17,'5N mesh'!$B$37:$Z$37,$E752:$AC752)+'5N inverse'!$A$17*$C753/Setup!$B$17+INDEX('5N inverse'!$A$17:$Y$17,1,'5N mesh'!$B$7+1)*Setup!$B$22</f>
        <v>0</v>
      </c>
      <c r="T753" s="0" t="n">
        <f aca="false">SUMPRODUCT('5N inverse'!$A$18:$Y$18,'5N mesh'!$B$37:$Z$37,$E752:$AC752)+'5N inverse'!$A$18*$C753/Setup!$B$17+INDEX('5N inverse'!$A$18:$Y$18,1,'5N mesh'!$B$7+1)*Setup!$B$22</f>
        <v>0</v>
      </c>
      <c r="U753" s="0" t="n">
        <f aca="false">SUMPRODUCT('5N inverse'!$A$19:$Y$19,'5N mesh'!$B$37:$Z$37,$E752:$AC752)+'5N inverse'!$A$19*$C753/Setup!$B$17+INDEX('5N inverse'!$A$19:$Y$19,1,'5N mesh'!$B$7+1)*Setup!$B$22</f>
        <v>0</v>
      </c>
      <c r="V753" s="0" t="n">
        <f aca="false">SUMPRODUCT('5N inverse'!$A$20:$Y$20,'5N mesh'!$B$37:$Z$37,$E752:$AC752)+'5N inverse'!$A$20*$C753/Setup!$B$17+INDEX('5N inverse'!$A$20:$Y$20,1,'5N mesh'!$B$7+1)*Setup!$B$22</f>
        <v>0</v>
      </c>
      <c r="W753" s="0" t="n">
        <f aca="false">SUMPRODUCT('5N inverse'!$A$21:$Y$21,'5N mesh'!$B$37:$Z$37,$E752:$AC752)+'5N inverse'!$A$21*$C753/Setup!$B$17+INDEX('5N inverse'!$A$21:$Y$21,1,'5N mesh'!$B$7+1)*Setup!$B$22</f>
        <v>0</v>
      </c>
      <c r="X753" s="0" t="n">
        <f aca="false">SUMPRODUCT('5N inverse'!$A$22:$Y$22,'5N mesh'!$B$37:$Z$37,$E752:$AC752)+'5N inverse'!$A$22*$C753/Setup!$B$17+INDEX('5N inverse'!$A$22:$Y$22,1,'5N mesh'!$B$7+1)*Setup!$B$22</f>
        <v>0</v>
      </c>
      <c r="Y753" s="0" t="n">
        <f aca="false">SUMPRODUCT('5N inverse'!$A$23:$Y$23,'5N mesh'!$B$37:$Z$37,$E752:$AC752)+'5N inverse'!$A$23*$C753/Setup!$B$17+INDEX('5N inverse'!$A$23:$Y$23,1,'5N mesh'!$B$7+1)*Setup!$B$22</f>
        <v>0</v>
      </c>
      <c r="Z753" s="0" t="n">
        <f aca="false">SUMPRODUCT('5N inverse'!$A$24:$Y$24,'5N mesh'!$B$37:$Z$37,$E752:$AC752)+'5N inverse'!$A$24*$C753/Setup!$B$17+INDEX('5N inverse'!$A$24:$Y$24,1,'5N mesh'!$B$7+1)*Setup!$B$22</f>
        <v>0</v>
      </c>
      <c r="AA753" s="0" t="n">
        <f aca="false">SUMPRODUCT('5N inverse'!$A$25:$Y$25,'5N mesh'!$B$37:$Z$37,$E752:$AC752)+'5N inverse'!$A$25*$C753/Setup!$B$17+INDEX('5N inverse'!$A$25:$Y$25,1,'5N mesh'!$B$7+1)*Setup!$B$22</f>
        <v>0</v>
      </c>
      <c r="AB753" s="0" t="n">
        <f aca="false">SUMPRODUCT('5N inverse'!$A$26:$Y$26,'5N mesh'!$B$37:$Z$37,$E752:$AC752)+'5N inverse'!$A$26*$C753/Setup!$B$17+INDEX('5N inverse'!$A$26:$Y$26,1,'5N mesh'!$B$7+1)*Setup!$B$22</f>
        <v>0</v>
      </c>
      <c r="AC753" s="0" t="n">
        <f aca="false">SUMPRODUCT('5N inverse'!$A$27:$Y$27,'5N mesh'!$B$37:$Z$37,$E752:$AC752)+'5N inverse'!$A$27*$C753/Setup!$B$17+INDEX('5N inverse'!$A$27:$Y$27,1,'5N mesh'!$B$7+1)*Setup!$B$22</f>
        <v>0</v>
      </c>
    </row>
    <row r="754" customFormat="false" ht="15" hidden="false" customHeight="false" outlineLevel="0" collapsed="false">
      <c r="A754" s="0" t="n">
        <v>749</v>
      </c>
      <c r="B754" s="0" t="n">
        <f aca="false">A754*Setup!$B$11/3600</f>
        <v>62.4166666666667</v>
      </c>
      <c r="C754" s="0" t="n">
        <f aca="false">Setup!$B$7+Setup!$B$8*COS(2*PI()*(B754-Setup!$B$9)/24)</f>
        <v>27.6612459164778</v>
      </c>
      <c r="D754" s="0" t="n">
        <f aca="false">(C754-E754)/Setup!$B$17</f>
        <v>27.7425554763027</v>
      </c>
      <c r="E754" s="0" t="n">
        <f aca="false">SUMPRODUCT('5N inverse'!$A$3:$Y$3,'5N mesh'!$B$37:$Z$37,$E753:$AC753)+'5N inverse'!$A$3*$C754/Setup!$B$17+INDEX('5N inverse'!$A$3:$Y$3,1,'5N mesh'!$B$7+1)*Setup!$B$22</f>
        <v>24.0547137045584</v>
      </c>
      <c r="F754" s="0" t="n">
        <f aca="false">SUMPRODUCT('5N inverse'!$A$4:$Y$4,'5N mesh'!$B$37:$Z$37,$E753:$AC753)+'5N inverse'!$A$4*$C754/Setup!$B$17+INDEX('5N inverse'!$A$4:$Y$4,1,'5N mesh'!$B$7+1)*Setup!$B$22</f>
        <v>22.5571926982842</v>
      </c>
      <c r="G754" s="0" t="n">
        <f aca="false">SUMPRODUCT('5N inverse'!$A$5:$Y$5,'5N mesh'!$B$37:$Z$37,$E753:$AC753)+'5N inverse'!$A$5*$C754/Setup!$B$17+INDEX('5N inverse'!$A$5:$Y$5,1,'5N mesh'!$B$7+1)*Setup!$B$22</f>
        <v>19.5621506857357</v>
      </c>
      <c r="H754" s="0" t="n">
        <f aca="false">SUMPRODUCT('5N inverse'!$A$6:$Y$6,'5N mesh'!$B$37:$Z$37,$E753:$AC753)+'5N inverse'!$A$6*$C754/Setup!$B$17+INDEX('5N inverse'!$A$6:$Y$6,1,'5N mesh'!$B$7+1)*Setup!$B$22</f>
        <v>16.5671086731872</v>
      </c>
      <c r="I754" s="0" t="n">
        <f aca="false">SUMPRODUCT('5N inverse'!$A$7:$Y$7,'5N mesh'!$B$37:$Z$37,$E753:$AC753)+'5N inverse'!$A$7*$C754/Setup!$B$17+INDEX('5N inverse'!$A$7:$Y$7,1,'5N mesh'!$B$7+1)*Setup!$B$22</f>
        <v>15.0695876669129</v>
      </c>
      <c r="J754" s="0" t="n">
        <f aca="false">SUMPRODUCT('5N inverse'!$A$8:$Y$8,'5N mesh'!$B$37:$Z$37,$E753:$AC753)+'5N inverse'!$A$8*$C754/Setup!$B$17+INDEX('5N inverse'!$A$8:$Y$8,1,'5N mesh'!$B$7+1)*Setup!$B$22</f>
        <v>0</v>
      </c>
      <c r="K754" s="0" t="n">
        <f aca="false">SUMPRODUCT('5N inverse'!$A$9:$Y$9,'5N mesh'!$B$37:$Z$37,$E753:$AC753)+'5N inverse'!$A$9*$C754/Setup!$B$17+INDEX('5N inverse'!$A$9:$Y$9,1,'5N mesh'!$B$7+1)*Setup!$B$22</f>
        <v>0</v>
      </c>
      <c r="L754" s="0" t="n">
        <f aca="false">SUMPRODUCT('5N inverse'!$A$10:$Y$10,'5N mesh'!$B$37:$Z$37,$E753:$AC753)+'5N inverse'!$A$10*$C754/Setup!$B$17+INDEX('5N inverse'!$A$10:$Y$10,1,'5N mesh'!$B$7+1)*Setup!$B$22</f>
        <v>0</v>
      </c>
      <c r="M754" s="0" t="n">
        <f aca="false">SUMPRODUCT('5N inverse'!$A$11:$Y$11,'5N mesh'!$B$37:$Z$37,$E753:$AC753)+'5N inverse'!$A$11*$C754/Setup!$B$17+INDEX('5N inverse'!$A$11:$Y$11,1,'5N mesh'!$B$7+1)*Setup!$B$22</f>
        <v>0</v>
      </c>
      <c r="N754" s="0" t="n">
        <f aca="false">SUMPRODUCT('5N inverse'!$A$12:$Y$12,'5N mesh'!$B$37:$Z$37,$E753:$AC753)+'5N inverse'!$A$12*$C754/Setup!$B$17+INDEX('5N inverse'!$A$12:$Y$12,1,'5N mesh'!$B$7+1)*Setup!$B$22</f>
        <v>0</v>
      </c>
      <c r="O754" s="0" t="n">
        <f aca="false">SUMPRODUCT('5N inverse'!$A$13:$Y$13,'5N mesh'!$B$37:$Z$37,$E753:$AC753)+'5N inverse'!$A$13*$C754/Setup!$B$17+INDEX('5N inverse'!$A$13:$Y$13,1,'5N mesh'!$B$7+1)*Setup!$B$22</f>
        <v>0</v>
      </c>
      <c r="P754" s="0" t="n">
        <f aca="false">SUMPRODUCT('5N inverse'!$A$14:$Y$14,'5N mesh'!$B$37:$Z$37,$E753:$AC753)+'5N inverse'!$A$14*$C754/Setup!$B$17+INDEX('5N inverse'!$A$14:$Y$14,1,'5N mesh'!$B$7+1)*Setup!$B$22</f>
        <v>0</v>
      </c>
      <c r="Q754" s="0" t="n">
        <f aca="false">SUMPRODUCT('5N inverse'!$A$15:$Y$15,'5N mesh'!$B$37:$Z$37,$E753:$AC753)+'5N inverse'!$A$15*$C754/Setup!$B$17+INDEX('5N inverse'!$A$15:$Y$15,1,'5N mesh'!$B$7+1)*Setup!$B$22</f>
        <v>0</v>
      </c>
      <c r="R754" s="0" t="n">
        <f aca="false">SUMPRODUCT('5N inverse'!$A$16:$Y$16,'5N mesh'!$B$37:$Z$37,$E753:$AC753)+'5N inverse'!$A$16*$C754/Setup!$B$17+INDEX('5N inverse'!$A$16:$Y$16,1,'5N mesh'!$B$7+1)*Setup!$B$22</f>
        <v>0</v>
      </c>
      <c r="S754" s="0" t="n">
        <f aca="false">SUMPRODUCT('5N inverse'!$A$17:$Y$17,'5N mesh'!$B$37:$Z$37,$E753:$AC753)+'5N inverse'!$A$17*$C754/Setup!$B$17+INDEX('5N inverse'!$A$17:$Y$17,1,'5N mesh'!$B$7+1)*Setup!$B$22</f>
        <v>0</v>
      </c>
      <c r="T754" s="0" t="n">
        <f aca="false">SUMPRODUCT('5N inverse'!$A$18:$Y$18,'5N mesh'!$B$37:$Z$37,$E753:$AC753)+'5N inverse'!$A$18*$C754/Setup!$B$17+INDEX('5N inverse'!$A$18:$Y$18,1,'5N mesh'!$B$7+1)*Setup!$B$22</f>
        <v>0</v>
      </c>
      <c r="U754" s="0" t="n">
        <f aca="false">SUMPRODUCT('5N inverse'!$A$19:$Y$19,'5N mesh'!$B$37:$Z$37,$E753:$AC753)+'5N inverse'!$A$19*$C754/Setup!$B$17+INDEX('5N inverse'!$A$19:$Y$19,1,'5N mesh'!$B$7+1)*Setup!$B$22</f>
        <v>0</v>
      </c>
      <c r="V754" s="0" t="n">
        <f aca="false">SUMPRODUCT('5N inverse'!$A$20:$Y$20,'5N mesh'!$B$37:$Z$37,$E753:$AC753)+'5N inverse'!$A$20*$C754/Setup!$B$17+INDEX('5N inverse'!$A$20:$Y$20,1,'5N mesh'!$B$7+1)*Setup!$B$22</f>
        <v>0</v>
      </c>
      <c r="W754" s="0" t="n">
        <f aca="false">SUMPRODUCT('5N inverse'!$A$21:$Y$21,'5N mesh'!$B$37:$Z$37,$E753:$AC753)+'5N inverse'!$A$21*$C754/Setup!$B$17+INDEX('5N inverse'!$A$21:$Y$21,1,'5N mesh'!$B$7+1)*Setup!$B$22</f>
        <v>0</v>
      </c>
      <c r="X754" s="0" t="n">
        <f aca="false">SUMPRODUCT('5N inverse'!$A$22:$Y$22,'5N mesh'!$B$37:$Z$37,$E753:$AC753)+'5N inverse'!$A$22*$C754/Setup!$B$17+INDEX('5N inverse'!$A$22:$Y$22,1,'5N mesh'!$B$7+1)*Setup!$B$22</f>
        <v>0</v>
      </c>
      <c r="Y754" s="0" t="n">
        <f aca="false">SUMPRODUCT('5N inverse'!$A$23:$Y$23,'5N mesh'!$B$37:$Z$37,$E753:$AC753)+'5N inverse'!$A$23*$C754/Setup!$B$17+INDEX('5N inverse'!$A$23:$Y$23,1,'5N mesh'!$B$7+1)*Setup!$B$22</f>
        <v>0</v>
      </c>
      <c r="Z754" s="0" t="n">
        <f aca="false">SUMPRODUCT('5N inverse'!$A$24:$Y$24,'5N mesh'!$B$37:$Z$37,$E753:$AC753)+'5N inverse'!$A$24*$C754/Setup!$B$17+INDEX('5N inverse'!$A$24:$Y$24,1,'5N mesh'!$B$7+1)*Setup!$B$22</f>
        <v>0</v>
      </c>
      <c r="AA754" s="0" t="n">
        <f aca="false">SUMPRODUCT('5N inverse'!$A$25:$Y$25,'5N mesh'!$B$37:$Z$37,$E753:$AC753)+'5N inverse'!$A$25*$C754/Setup!$B$17+INDEX('5N inverse'!$A$25:$Y$25,1,'5N mesh'!$B$7+1)*Setup!$B$22</f>
        <v>0</v>
      </c>
      <c r="AB754" s="0" t="n">
        <f aca="false">SUMPRODUCT('5N inverse'!$A$26:$Y$26,'5N mesh'!$B$37:$Z$37,$E753:$AC753)+'5N inverse'!$A$26*$C754/Setup!$B$17+INDEX('5N inverse'!$A$26:$Y$26,1,'5N mesh'!$B$7+1)*Setup!$B$22</f>
        <v>0</v>
      </c>
      <c r="AC754" s="0" t="n">
        <f aca="false">SUMPRODUCT('5N inverse'!$A$27:$Y$27,'5N mesh'!$B$37:$Z$37,$E753:$AC753)+'5N inverse'!$A$27*$C754/Setup!$B$17+INDEX('5N inverse'!$A$27:$Y$27,1,'5N mesh'!$B$7+1)*Setup!$B$22</f>
        <v>0</v>
      </c>
    </row>
    <row r="755" customFormat="false" ht="15" hidden="false" customHeight="false" outlineLevel="0" collapsed="false">
      <c r="A755" s="0" t="n">
        <v>750</v>
      </c>
      <c r="B755" s="0" t="n">
        <f aca="false">A755*Setup!$B$11/3600</f>
        <v>62.5</v>
      </c>
      <c r="C755" s="0" t="n">
        <f aca="false">Setup!$B$7+Setup!$B$8*COS(2*PI()*(B755-Setup!$B$9)/24)</f>
        <v>27.6955181300451</v>
      </c>
      <c r="D755" s="0" t="n">
        <f aca="false">(C755-E755)/Setup!$B$17</f>
        <v>27.6688676773574</v>
      </c>
      <c r="E755" s="0" t="n">
        <f aca="false">SUMPRODUCT('5N inverse'!$A$3:$Y$3,'5N mesh'!$B$37:$Z$37,$E754:$AC754)+'5N inverse'!$A$3*$C755/Setup!$B$17+INDEX('5N inverse'!$A$3:$Y$3,1,'5N mesh'!$B$7+1)*Setup!$B$22</f>
        <v>24.0985653319887</v>
      </c>
      <c r="F755" s="0" t="n">
        <f aca="false">SUMPRODUCT('5N inverse'!$A$4:$Y$4,'5N mesh'!$B$37:$Z$37,$E754:$AC754)+'5N inverse'!$A$4*$C755/Setup!$B$17+INDEX('5N inverse'!$A$4:$Y$4,1,'5N mesh'!$B$7+1)*Setup!$B$22</f>
        <v>22.5937888977209</v>
      </c>
      <c r="G755" s="0" t="n">
        <f aca="false">SUMPRODUCT('5N inverse'!$A$5:$Y$5,'5N mesh'!$B$37:$Z$37,$E754:$AC754)+'5N inverse'!$A$5*$C755/Setup!$B$17+INDEX('5N inverse'!$A$5:$Y$5,1,'5N mesh'!$B$7+1)*Setup!$B$22</f>
        <v>19.5842360291853</v>
      </c>
      <c r="H755" s="0" t="n">
        <f aca="false">SUMPRODUCT('5N inverse'!$A$6:$Y$6,'5N mesh'!$B$37:$Z$37,$E754:$AC754)+'5N inverse'!$A$6*$C755/Setup!$B$17+INDEX('5N inverse'!$A$6:$Y$6,1,'5N mesh'!$B$7+1)*Setup!$B$22</f>
        <v>16.5746831606498</v>
      </c>
      <c r="I755" s="0" t="n">
        <f aca="false">SUMPRODUCT('5N inverse'!$A$7:$Y$7,'5N mesh'!$B$37:$Z$37,$E754:$AC754)+'5N inverse'!$A$7*$C755/Setup!$B$17+INDEX('5N inverse'!$A$7:$Y$7,1,'5N mesh'!$B$7+1)*Setup!$B$22</f>
        <v>15.069906726382</v>
      </c>
      <c r="J755" s="0" t="n">
        <f aca="false">SUMPRODUCT('5N inverse'!$A$8:$Y$8,'5N mesh'!$B$37:$Z$37,$E754:$AC754)+'5N inverse'!$A$8*$C755/Setup!$B$17+INDEX('5N inverse'!$A$8:$Y$8,1,'5N mesh'!$B$7+1)*Setup!$B$22</f>
        <v>0</v>
      </c>
      <c r="K755" s="0" t="n">
        <f aca="false">SUMPRODUCT('5N inverse'!$A$9:$Y$9,'5N mesh'!$B$37:$Z$37,$E754:$AC754)+'5N inverse'!$A$9*$C755/Setup!$B$17+INDEX('5N inverse'!$A$9:$Y$9,1,'5N mesh'!$B$7+1)*Setup!$B$22</f>
        <v>0</v>
      </c>
      <c r="L755" s="0" t="n">
        <f aca="false">SUMPRODUCT('5N inverse'!$A$10:$Y$10,'5N mesh'!$B$37:$Z$37,$E754:$AC754)+'5N inverse'!$A$10*$C755/Setup!$B$17+INDEX('5N inverse'!$A$10:$Y$10,1,'5N mesh'!$B$7+1)*Setup!$B$22</f>
        <v>0</v>
      </c>
      <c r="M755" s="0" t="n">
        <f aca="false">SUMPRODUCT('5N inverse'!$A$11:$Y$11,'5N mesh'!$B$37:$Z$37,$E754:$AC754)+'5N inverse'!$A$11*$C755/Setup!$B$17+INDEX('5N inverse'!$A$11:$Y$11,1,'5N mesh'!$B$7+1)*Setup!$B$22</f>
        <v>0</v>
      </c>
      <c r="N755" s="0" t="n">
        <f aca="false">SUMPRODUCT('5N inverse'!$A$12:$Y$12,'5N mesh'!$B$37:$Z$37,$E754:$AC754)+'5N inverse'!$A$12*$C755/Setup!$B$17+INDEX('5N inverse'!$A$12:$Y$12,1,'5N mesh'!$B$7+1)*Setup!$B$22</f>
        <v>0</v>
      </c>
      <c r="O755" s="0" t="n">
        <f aca="false">SUMPRODUCT('5N inverse'!$A$13:$Y$13,'5N mesh'!$B$37:$Z$37,$E754:$AC754)+'5N inverse'!$A$13*$C755/Setup!$B$17+INDEX('5N inverse'!$A$13:$Y$13,1,'5N mesh'!$B$7+1)*Setup!$B$22</f>
        <v>0</v>
      </c>
      <c r="P755" s="0" t="n">
        <f aca="false">SUMPRODUCT('5N inverse'!$A$14:$Y$14,'5N mesh'!$B$37:$Z$37,$E754:$AC754)+'5N inverse'!$A$14*$C755/Setup!$B$17+INDEX('5N inverse'!$A$14:$Y$14,1,'5N mesh'!$B$7+1)*Setup!$B$22</f>
        <v>0</v>
      </c>
      <c r="Q755" s="0" t="n">
        <f aca="false">SUMPRODUCT('5N inverse'!$A$15:$Y$15,'5N mesh'!$B$37:$Z$37,$E754:$AC754)+'5N inverse'!$A$15*$C755/Setup!$B$17+INDEX('5N inverse'!$A$15:$Y$15,1,'5N mesh'!$B$7+1)*Setup!$B$22</f>
        <v>0</v>
      </c>
      <c r="R755" s="0" t="n">
        <f aca="false">SUMPRODUCT('5N inverse'!$A$16:$Y$16,'5N mesh'!$B$37:$Z$37,$E754:$AC754)+'5N inverse'!$A$16*$C755/Setup!$B$17+INDEX('5N inverse'!$A$16:$Y$16,1,'5N mesh'!$B$7+1)*Setup!$B$22</f>
        <v>0</v>
      </c>
      <c r="S755" s="0" t="n">
        <f aca="false">SUMPRODUCT('5N inverse'!$A$17:$Y$17,'5N mesh'!$B$37:$Z$37,$E754:$AC754)+'5N inverse'!$A$17*$C755/Setup!$B$17+INDEX('5N inverse'!$A$17:$Y$17,1,'5N mesh'!$B$7+1)*Setup!$B$22</f>
        <v>0</v>
      </c>
      <c r="T755" s="0" t="n">
        <f aca="false">SUMPRODUCT('5N inverse'!$A$18:$Y$18,'5N mesh'!$B$37:$Z$37,$E754:$AC754)+'5N inverse'!$A$18*$C755/Setup!$B$17+INDEX('5N inverse'!$A$18:$Y$18,1,'5N mesh'!$B$7+1)*Setup!$B$22</f>
        <v>0</v>
      </c>
      <c r="U755" s="0" t="n">
        <f aca="false">SUMPRODUCT('5N inverse'!$A$19:$Y$19,'5N mesh'!$B$37:$Z$37,$E754:$AC754)+'5N inverse'!$A$19*$C755/Setup!$B$17+INDEX('5N inverse'!$A$19:$Y$19,1,'5N mesh'!$B$7+1)*Setup!$B$22</f>
        <v>0</v>
      </c>
      <c r="V755" s="0" t="n">
        <f aca="false">SUMPRODUCT('5N inverse'!$A$20:$Y$20,'5N mesh'!$B$37:$Z$37,$E754:$AC754)+'5N inverse'!$A$20*$C755/Setup!$B$17+INDEX('5N inverse'!$A$20:$Y$20,1,'5N mesh'!$B$7+1)*Setup!$B$22</f>
        <v>0</v>
      </c>
      <c r="W755" s="0" t="n">
        <f aca="false">SUMPRODUCT('5N inverse'!$A$21:$Y$21,'5N mesh'!$B$37:$Z$37,$E754:$AC754)+'5N inverse'!$A$21*$C755/Setup!$B$17+INDEX('5N inverse'!$A$21:$Y$21,1,'5N mesh'!$B$7+1)*Setup!$B$22</f>
        <v>0</v>
      </c>
      <c r="X755" s="0" t="n">
        <f aca="false">SUMPRODUCT('5N inverse'!$A$22:$Y$22,'5N mesh'!$B$37:$Z$37,$E754:$AC754)+'5N inverse'!$A$22*$C755/Setup!$B$17+INDEX('5N inverse'!$A$22:$Y$22,1,'5N mesh'!$B$7+1)*Setup!$B$22</f>
        <v>0</v>
      </c>
      <c r="Y755" s="0" t="n">
        <f aca="false">SUMPRODUCT('5N inverse'!$A$23:$Y$23,'5N mesh'!$B$37:$Z$37,$E754:$AC754)+'5N inverse'!$A$23*$C755/Setup!$B$17+INDEX('5N inverse'!$A$23:$Y$23,1,'5N mesh'!$B$7+1)*Setup!$B$22</f>
        <v>0</v>
      </c>
      <c r="Z755" s="0" t="n">
        <f aca="false">SUMPRODUCT('5N inverse'!$A$24:$Y$24,'5N mesh'!$B$37:$Z$37,$E754:$AC754)+'5N inverse'!$A$24*$C755/Setup!$B$17+INDEX('5N inverse'!$A$24:$Y$24,1,'5N mesh'!$B$7+1)*Setup!$B$22</f>
        <v>0</v>
      </c>
      <c r="AA755" s="0" t="n">
        <f aca="false">SUMPRODUCT('5N inverse'!$A$25:$Y$25,'5N mesh'!$B$37:$Z$37,$E754:$AC754)+'5N inverse'!$A$25*$C755/Setup!$B$17+INDEX('5N inverse'!$A$25:$Y$25,1,'5N mesh'!$B$7+1)*Setup!$B$22</f>
        <v>0</v>
      </c>
      <c r="AB755" s="0" t="n">
        <f aca="false">SUMPRODUCT('5N inverse'!$A$26:$Y$26,'5N mesh'!$B$37:$Z$37,$E754:$AC754)+'5N inverse'!$A$26*$C755/Setup!$B$17+INDEX('5N inverse'!$A$26:$Y$26,1,'5N mesh'!$B$7+1)*Setup!$B$22</f>
        <v>0</v>
      </c>
      <c r="AC755" s="0" t="n">
        <f aca="false">SUMPRODUCT('5N inverse'!$A$27:$Y$27,'5N mesh'!$B$37:$Z$37,$E754:$AC754)+'5N inverse'!$A$27*$C755/Setup!$B$17+INDEX('5N inverse'!$A$27:$Y$27,1,'5N mesh'!$B$7+1)*Setup!$B$22</f>
        <v>0</v>
      </c>
    </row>
    <row r="756" customFormat="false" ht="15" hidden="false" customHeight="false" outlineLevel="0" collapsed="false">
      <c r="A756" s="0" t="n">
        <v>751</v>
      </c>
      <c r="B756" s="0" t="n">
        <f aca="false">A756*Setup!$B$11/3600</f>
        <v>62.5833333333333</v>
      </c>
      <c r="C756" s="0" t="n">
        <f aca="false">Setup!$B$7+Setup!$B$8*COS(2*PI()*(B756-Setup!$B$9)/24)</f>
        <v>27.7280314771312</v>
      </c>
      <c r="D756" s="0" t="n">
        <f aca="false">(C756-E756)/Setup!$B$17</f>
        <v>27.5828988405715</v>
      </c>
      <c r="E756" s="0" t="n">
        <f aca="false">SUMPRODUCT('5N inverse'!$A$3:$Y$3,'5N mesh'!$B$37:$Z$37,$E755:$AC755)+'5N inverse'!$A$3*$C756/Setup!$B$17+INDEX('5N inverse'!$A$3:$Y$3,1,'5N mesh'!$B$7+1)*Setup!$B$22</f>
        <v>24.1422546278569</v>
      </c>
      <c r="F756" s="0" t="n">
        <f aca="false">SUMPRODUCT('5N inverse'!$A$4:$Y$4,'5N mesh'!$B$37:$Z$37,$E755:$AC755)+'5N inverse'!$A$4*$C756/Setup!$B$17+INDEX('5N inverse'!$A$4:$Y$4,1,'5N mesh'!$B$7+1)*Setup!$B$22</f>
        <v>22.6302501797726</v>
      </c>
      <c r="G756" s="0" t="n">
        <f aca="false">SUMPRODUCT('5N inverse'!$A$5:$Y$5,'5N mesh'!$B$37:$Z$37,$E755:$AC755)+'5N inverse'!$A$5*$C756/Setup!$B$17+INDEX('5N inverse'!$A$5:$Y$5,1,'5N mesh'!$B$7+1)*Setup!$B$22</f>
        <v>19.6062412836039</v>
      </c>
      <c r="H756" s="0" t="n">
        <f aca="false">SUMPRODUCT('5N inverse'!$A$6:$Y$6,'5N mesh'!$B$37:$Z$37,$E755:$AC755)+'5N inverse'!$A$6*$C756/Setup!$B$17+INDEX('5N inverse'!$A$6:$Y$6,1,'5N mesh'!$B$7+1)*Setup!$B$22</f>
        <v>16.5822323874352</v>
      </c>
      <c r="I756" s="0" t="n">
        <f aca="false">SUMPRODUCT('5N inverse'!$A$7:$Y$7,'5N mesh'!$B$37:$Z$37,$E755:$AC755)+'5N inverse'!$A$7*$C756/Setup!$B$17+INDEX('5N inverse'!$A$7:$Y$7,1,'5N mesh'!$B$7+1)*Setup!$B$22</f>
        <v>15.0702279393509</v>
      </c>
      <c r="J756" s="0" t="n">
        <f aca="false">SUMPRODUCT('5N inverse'!$A$8:$Y$8,'5N mesh'!$B$37:$Z$37,$E755:$AC755)+'5N inverse'!$A$8*$C756/Setup!$B$17+INDEX('5N inverse'!$A$8:$Y$8,1,'5N mesh'!$B$7+1)*Setup!$B$22</f>
        <v>0</v>
      </c>
      <c r="K756" s="0" t="n">
        <f aca="false">SUMPRODUCT('5N inverse'!$A$9:$Y$9,'5N mesh'!$B$37:$Z$37,$E755:$AC755)+'5N inverse'!$A$9*$C756/Setup!$B$17+INDEX('5N inverse'!$A$9:$Y$9,1,'5N mesh'!$B$7+1)*Setup!$B$22</f>
        <v>0</v>
      </c>
      <c r="L756" s="0" t="n">
        <f aca="false">SUMPRODUCT('5N inverse'!$A$10:$Y$10,'5N mesh'!$B$37:$Z$37,$E755:$AC755)+'5N inverse'!$A$10*$C756/Setup!$B$17+INDEX('5N inverse'!$A$10:$Y$10,1,'5N mesh'!$B$7+1)*Setup!$B$22</f>
        <v>0</v>
      </c>
      <c r="M756" s="0" t="n">
        <f aca="false">SUMPRODUCT('5N inverse'!$A$11:$Y$11,'5N mesh'!$B$37:$Z$37,$E755:$AC755)+'5N inverse'!$A$11*$C756/Setup!$B$17+INDEX('5N inverse'!$A$11:$Y$11,1,'5N mesh'!$B$7+1)*Setup!$B$22</f>
        <v>0</v>
      </c>
      <c r="N756" s="0" t="n">
        <f aca="false">SUMPRODUCT('5N inverse'!$A$12:$Y$12,'5N mesh'!$B$37:$Z$37,$E755:$AC755)+'5N inverse'!$A$12*$C756/Setup!$B$17+INDEX('5N inverse'!$A$12:$Y$12,1,'5N mesh'!$B$7+1)*Setup!$B$22</f>
        <v>0</v>
      </c>
      <c r="O756" s="0" t="n">
        <f aca="false">SUMPRODUCT('5N inverse'!$A$13:$Y$13,'5N mesh'!$B$37:$Z$37,$E755:$AC755)+'5N inverse'!$A$13*$C756/Setup!$B$17+INDEX('5N inverse'!$A$13:$Y$13,1,'5N mesh'!$B$7+1)*Setup!$B$22</f>
        <v>0</v>
      </c>
      <c r="P756" s="0" t="n">
        <f aca="false">SUMPRODUCT('5N inverse'!$A$14:$Y$14,'5N mesh'!$B$37:$Z$37,$E755:$AC755)+'5N inverse'!$A$14*$C756/Setup!$B$17+INDEX('5N inverse'!$A$14:$Y$14,1,'5N mesh'!$B$7+1)*Setup!$B$22</f>
        <v>0</v>
      </c>
      <c r="Q756" s="0" t="n">
        <f aca="false">SUMPRODUCT('5N inverse'!$A$15:$Y$15,'5N mesh'!$B$37:$Z$37,$E755:$AC755)+'5N inverse'!$A$15*$C756/Setup!$B$17+INDEX('5N inverse'!$A$15:$Y$15,1,'5N mesh'!$B$7+1)*Setup!$B$22</f>
        <v>0</v>
      </c>
      <c r="R756" s="0" t="n">
        <f aca="false">SUMPRODUCT('5N inverse'!$A$16:$Y$16,'5N mesh'!$B$37:$Z$37,$E755:$AC755)+'5N inverse'!$A$16*$C756/Setup!$B$17+INDEX('5N inverse'!$A$16:$Y$16,1,'5N mesh'!$B$7+1)*Setup!$B$22</f>
        <v>0</v>
      </c>
      <c r="S756" s="0" t="n">
        <f aca="false">SUMPRODUCT('5N inverse'!$A$17:$Y$17,'5N mesh'!$B$37:$Z$37,$E755:$AC755)+'5N inverse'!$A$17*$C756/Setup!$B$17+INDEX('5N inverse'!$A$17:$Y$17,1,'5N mesh'!$B$7+1)*Setup!$B$22</f>
        <v>0</v>
      </c>
      <c r="T756" s="0" t="n">
        <f aca="false">SUMPRODUCT('5N inverse'!$A$18:$Y$18,'5N mesh'!$B$37:$Z$37,$E755:$AC755)+'5N inverse'!$A$18*$C756/Setup!$B$17+INDEX('5N inverse'!$A$18:$Y$18,1,'5N mesh'!$B$7+1)*Setup!$B$22</f>
        <v>0</v>
      </c>
      <c r="U756" s="0" t="n">
        <f aca="false">SUMPRODUCT('5N inverse'!$A$19:$Y$19,'5N mesh'!$B$37:$Z$37,$E755:$AC755)+'5N inverse'!$A$19*$C756/Setup!$B$17+INDEX('5N inverse'!$A$19:$Y$19,1,'5N mesh'!$B$7+1)*Setup!$B$22</f>
        <v>0</v>
      </c>
      <c r="V756" s="0" t="n">
        <f aca="false">SUMPRODUCT('5N inverse'!$A$20:$Y$20,'5N mesh'!$B$37:$Z$37,$E755:$AC755)+'5N inverse'!$A$20*$C756/Setup!$B$17+INDEX('5N inverse'!$A$20:$Y$20,1,'5N mesh'!$B$7+1)*Setup!$B$22</f>
        <v>0</v>
      </c>
      <c r="W756" s="0" t="n">
        <f aca="false">SUMPRODUCT('5N inverse'!$A$21:$Y$21,'5N mesh'!$B$37:$Z$37,$E755:$AC755)+'5N inverse'!$A$21*$C756/Setup!$B$17+INDEX('5N inverse'!$A$21:$Y$21,1,'5N mesh'!$B$7+1)*Setup!$B$22</f>
        <v>0</v>
      </c>
      <c r="X756" s="0" t="n">
        <f aca="false">SUMPRODUCT('5N inverse'!$A$22:$Y$22,'5N mesh'!$B$37:$Z$37,$E755:$AC755)+'5N inverse'!$A$22*$C756/Setup!$B$17+INDEX('5N inverse'!$A$22:$Y$22,1,'5N mesh'!$B$7+1)*Setup!$B$22</f>
        <v>0</v>
      </c>
      <c r="Y756" s="0" t="n">
        <f aca="false">SUMPRODUCT('5N inverse'!$A$23:$Y$23,'5N mesh'!$B$37:$Z$37,$E755:$AC755)+'5N inverse'!$A$23*$C756/Setup!$B$17+INDEX('5N inverse'!$A$23:$Y$23,1,'5N mesh'!$B$7+1)*Setup!$B$22</f>
        <v>0</v>
      </c>
      <c r="Z756" s="0" t="n">
        <f aca="false">SUMPRODUCT('5N inverse'!$A$24:$Y$24,'5N mesh'!$B$37:$Z$37,$E755:$AC755)+'5N inverse'!$A$24*$C756/Setup!$B$17+INDEX('5N inverse'!$A$24:$Y$24,1,'5N mesh'!$B$7+1)*Setup!$B$22</f>
        <v>0</v>
      </c>
      <c r="AA756" s="0" t="n">
        <f aca="false">SUMPRODUCT('5N inverse'!$A$25:$Y$25,'5N mesh'!$B$37:$Z$37,$E755:$AC755)+'5N inverse'!$A$25*$C756/Setup!$B$17+INDEX('5N inverse'!$A$25:$Y$25,1,'5N mesh'!$B$7+1)*Setup!$B$22</f>
        <v>0</v>
      </c>
      <c r="AB756" s="0" t="n">
        <f aca="false">SUMPRODUCT('5N inverse'!$A$26:$Y$26,'5N mesh'!$B$37:$Z$37,$E755:$AC755)+'5N inverse'!$A$26*$C756/Setup!$B$17+INDEX('5N inverse'!$A$26:$Y$26,1,'5N mesh'!$B$7+1)*Setup!$B$22</f>
        <v>0</v>
      </c>
      <c r="AC756" s="0" t="n">
        <f aca="false">SUMPRODUCT('5N inverse'!$A$27:$Y$27,'5N mesh'!$B$37:$Z$37,$E755:$AC755)+'5N inverse'!$A$27*$C756/Setup!$B$17+INDEX('5N inverse'!$A$27:$Y$27,1,'5N mesh'!$B$7+1)*Setup!$B$22</f>
        <v>0</v>
      </c>
    </row>
    <row r="757" customFormat="false" ht="15" hidden="false" customHeight="false" outlineLevel="0" collapsed="false">
      <c r="A757" s="0" t="n">
        <v>752</v>
      </c>
      <c r="B757" s="0" t="n">
        <f aca="false">A757*Setup!$B$11/3600</f>
        <v>62.6666666666667</v>
      </c>
      <c r="C757" s="0" t="n">
        <f aca="false">Setup!$B$7+Setup!$B$8*COS(2*PI()*(B757-Setup!$B$9)/24)</f>
        <v>27.7587704831436</v>
      </c>
      <c r="D757" s="0" t="n">
        <f aca="false">(C757-E757)/Setup!$B$17</f>
        <v>27.4846898541989</v>
      </c>
      <c r="E757" s="0" t="n">
        <f aca="false">SUMPRODUCT('5N inverse'!$A$3:$Y$3,'5N mesh'!$B$37:$Z$37,$E756:$AC756)+'5N inverse'!$A$3*$C757/Setup!$B$17+INDEX('5N inverse'!$A$3:$Y$3,1,'5N mesh'!$B$7+1)*Setup!$B$22</f>
        <v>24.1857608020978</v>
      </c>
      <c r="F757" s="0" t="n">
        <f aca="false">SUMPRODUCT('5N inverse'!$A$4:$Y$4,'5N mesh'!$B$37:$Z$37,$E756:$AC756)+'5N inverse'!$A$4*$C757/Setup!$B$17+INDEX('5N inverse'!$A$4:$Y$4,1,'5N mesh'!$B$7+1)*Setup!$B$22</f>
        <v>22.6665591939123</v>
      </c>
      <c r="G757" s="0" t="n">
        <f aca="false">SUMPRODUCT('5N inverse'!$A$5:$Y$5,'5N mesh'!$B$37:$Z$37,$E756:$AC756)+'5N inverse'!$A$5*$C757/Setup!$B$17+INDEX('5N inverse'!$A$5:$Y$5,1,'5N mesh'!$B$7+1)*Setup!$B$22</f>
        <v>19.6281559775414</v>
      </c>
      <c r="H757" s="0" t="n">
        <f aca="false">SUMPRODUCT('5N inverse'!$A$6:$Y$6,'5N mesh'!$B$37:$Z$37,$E756:$AC756)+'5N inverse'!$A$6*$C757/Setup!$B$17+INDEX('5N inverse'!$A$6:$Y$6,1,'5N mesh'!$B$7+1)*Setup!$B$22</f>
        <v>16.5897527611705</v>
      </c>
      <c r="I757" s="0" t="n">
        <f aca="false">SUMPRODUCT('5N inverse'!$A$7:$Y$7,'5N mesh'!$B$37:$Z$37,$E756:$AC756)+'5N inverse'!$A$7*$C757/Setup!$B$17+INDEX('5N inverse'!$A$7:$Y$7,1,'5N mesh'!$B$7+1)*Setup!$B$22</f>
        <v>15.070551152985</v>
      </c>
      <c r="J757" s="0" t="n">
        <f aca="false">SUMPRODUCT('5N inverse'!$A$8:$Y$8,'5N mesh'!$B$37:$Z$37,$E756:$AC756)+'5N inverse'!$A$8*$C757/Setup!$B$17+INDEX('5N inverse'!$A$8:$Y$8,1,'5N mesh'!$B$7+1)*Setup!$B$22</f>
        <v>0</v>
      </c>
      <c r="K757" s="0" t="n">
        <f aca="false">SUMPRODUCT('5N inverse'!$A$9:$Y$9,'5N mesh'!$B$37:$Z$37,$E756:$AC756)+'5N inverse'!$A$9*$C757/Setup!$B$17+INDEX('5N inverse'!$A$9:$Y$9,1,'5N mesh'!$B$7+1)*Setup!$B$22</f>
        <v>0</v>
      </c>
      <c r="L757" s="0" t="n">
        <f aca="false">SUMPRODUCT('5N inverse'!$A$10:$Y$10,'5N mesh'!$B$37:$Z$37,$E756:$AC756)+'5N inverse'!$A$10*$C757/Setup!$B$17+INDEX('5N inverse'!$A$10:$Y$10,1,'5N mesh'!$B$7+1)*Setup!$B$22</f>
        <v>0</v>
      </c>
      <c r="M757" s="0" t="n">
        <f aca="false">SUMPRODUCT('5N inverse'!$A$11:$Y$11,'5N mesh'!$B$37:$Z$37,$E756:$AC756)+'5N inverse'!$A$11*$C757/Setup!$B$17+INDEX('5N inverse'!$A$11:$Y$11,1,'5N mesh'!$B$7+1)*Setup!$B$22</f>
        <v>0</v>
      </c>
      <c r="N757" s="0" t="n">
        <f aca="false">SUMPRODUCT('5N inverse'!$A$12:$Y$12,'5N mesh'!$B$37:$Z$37,$E756:$AC756)+'5N inverse'!$A$12*$C757/Setup!$B$17+INDEX('5N inverse'!$A$12:$Y$12,1,'5N mesh'!$B$7+1)*Setup!$B$22</f>
        <v>0</v>
      </c>
      <c r="O757" s="0" t="n">
        <f aca="false">SUMPRODUCT('5N inverse'!$A$13:$Y$13,'5N mesh'!$B$37:$Z$37,$E756:$AC756)+'5N inverse'!$A$13*$C757/Setup!$B$17+INDEX('5N inverse'!$A$13:$Y$13,1,'5N mesh'!$B$7+1)*Setup!$B$22</f>
        <v>0</v>
      </c>
      <c r="P757" s="0" t="n">
        <f aca="false">SUMPRODUCT('5N inverse'!$A$14:$Y$14,'5N mesh'!$B$37:$Z$37,$E756:$AC756)+'5N inverse'!$A$14*$C757/Setup!$B$17+INDEX('5N inverse'!$A$14:$Y$14,1,'5N mesh'!$B$7+1)*Setup!$B$22</f>
        <v>0</v>
      </c>
      <c r="Q757" s="0" t="n">
        <f aca="false">SUMPRODUCT('5N inverse'!$A$15:$Y$15,'5N mesh'!$B$37:$Z$37,$E756:$AC756)+'5N inverse'!$A$15*$C757/Setup!$B$17+INDEX('5N inverse'!$A$15:$Y$15,1,'5N mesh'!$B$7+1)*Setup!$B$22</f>
        <v>0</v>
      </c>
      <c r="R757" s="0" t="n">
        <f aca="false">SUMPRODUCT('5N inverse'!$A$16:$Y$16,'5N mesh'!$B$37:$Z$37,$E756:$AC756)+'5N inverse'!$A$16*$C757/Setup!$B$17+INDEX('5N inverse'!$A$16:$Y$16,1,'5N mesh'!$B$7+1)*Setup!$B$22</f>
        <v>0</v>
      </c>
      <c r="S757" s="0" t="n">
        <f aca="false">SUMPRODUCT('5N inverse'!$A$17:$Y$17,'5N mesh'!$B$37:$Z$37,$E756:$AC756)+'5N inverse'!$A$17*$C757/Setup!$B$17+INDEX('5N inverse'!$A$17:$Y$17,1,'5N mesh'!$B$7+1)*Setup!$B$22</f>
        <v>0</v>
      </c>
      <c r="T757" s="0" t="n">
        <f aca="false">SUMPRODUCT('5N inverse'!$A$18:$Y$18,'5N mesh'!$B$37:$Z$37,$E756:$AC756)+'5N inverse'!$A$18*$C757/Setup!$B$17+INDEX('5N inverse'!$A$18:$Y$18,1,'5N mesh'!$B$7+1)*Setup!$B$22</f>
        <v>0</v>
      </c>
      <c r="U757" s="0" t="n">
        <f aca="false">SUMPRODUCT('5N inverse'!$A$19:$Y$19,'5N mesh'!$B$37:$Z$37,$E756:$AC756)+'5N inverse'!$A$19*$C757/Setup!$B$17+INDEX('5N inverse'!$A$19:$Y$19,1,'5N mesh'!$B$7+1)*Setup!$B$22</f>
        <v>0</v>
      </c>
      <c r="V757" s="0" t="n">
        <f aca="false">SUMPRODUCT('5N inverse'!$A$20:$Y$20,'5N mesh'!$B$37:$Z$37,$E756:$AC756)+'5N inverse'!$A$20*$C757/Setup!$B$17+INDEX('5N inverse'!$A$20:$Y$20,1,'5N mesh'!$B$7+1)*Setup!$B$22</f>
        <v>0</v>
      </c>
      <c r="W757" s="0" t="n">
        <f aca="false">SUMPRODUCT('5N inverse'!$A$21:$Y$21,'5N mesh'!$B$37:$Z$37,$E756:$AC756)+'5N inverse'!$A$21*$C757/Setup!$B$17+INDEX('5N inverse'!$A$21:$Y$21,1,'5N mesh'!$B$7+1)*Setup!$B$22</f>
        <v>0</v>
      </c>
      <c r="X757" s="0" t="n">
        <f aca="false">SUMPRODUCT('5N inverse'!$A$22:$Y$22,'5N mesh'!$B$37:$Z$37,$E756:$AC756)+'5N inverse'!$A$22*$C757/Setup!$B$17+INDEX('5N inverse'!$A$22:$Y$22,1,'5N mesh'!$B$7+1)*Setup!$B$22</f>
        <v>0</v>
      </c>
      <c r="Y757" s="0" t="n">
        <f aca="false">SUMPRODUCT('5N inverse'!$A$23:$Y$23,'5N mesh'!$B$37:$Z$37,$E756:$AC756)+'5N inverse'!$A$23*$C757/Setup!$B$17+INDEX('5N inverse'!$A$23:$Y$23,1,'5N mesh'!$B$7+1)*Setup!$B$22</f>
        <v>0</v>
      </c>
      <c r="Z757" s="0" t="n">
        <f aca="false">SUMPRODUCT('5N inverse'!$A$24:$Y$24,'5N mesh'!$B$37:$Z$37,$E756:$AC756)+'5N inverse'!$A$24*$C757/Setup!$B$17+INDEX('5N inverse'!$A$24:$Y$24,1,'5N mesh'!$B$7+1)*Setup!$B$22</f>
        <v>0</v>
      </c>
      <c r="AA757" s="0" t="n">
        <f aca="false">SUMPRODUCT('5N inverse'!$A$25:$Y$25,'5N mesh'!$B$37:$Z$37,$E756:$AC756)+'5N inverse'!$A$25*$C757/Setup!$B$17+INDEX('5N inverse'!$A$25:$Y$25,1,'5N mesh'!$B$7+1)*Setup!$B$22</f>
        <v>0</v>
      </c>
      <c r="AB757" s="0" t="n">
        <f aca="false">SUMPRODUCT('5N inverse'!$A$26:$Y$26,'5N mesh'!$B$37:$Z$37,$E756:$AC756)+'5N inverse'!$A$26*$C757/Setup!$B$17+INDEX('5N inverse'!$A$26:$Y$26,1,'5N mesh'!$B$7+1)*Setup!$B$22</f>
        <v>0</v>
      </c>
      <c r="AC757" s="0" t="n">
        <f aca="false">SUMPRODUCT('5N inverse'!$A$27:$Y$27,'5N mesh'!$B$37:$Z$37,$E756:$AC756)+'5N inverse'!$A$27*$C757/Setup!$B$17+INDEX('5N inverse'!$A$27:$Y$27,1,'5N mesh'!$B$7+1)*Setup!$B$22</f>
        <v>0</v>
      </c>
    </row>
    <row r="758" customFormat="false" ht="15" hidden="false" customHeight="false" outlineLevel="0" collapsed="false">
      <c r="A758" s="0" t="n">
        <v>753</v>
      </c>
      <c r="B758" s="0" t="n">
        <f aca="false">A758*Setup!$B$11/3600</f>
        <v>62.75</v>
      </c>
      <c r="C758" s="0" t="n">
        <f aca="false">Setup!$B$7+Setup!$B$8*COS(2*PI()*(B758-Setup!$B$9)/24)</f>
        <v>27.7877205179804</v>
      </c>
      <c r="D758" s="0" t="n">
        <f aca="false">(C758-E758)/Setup!$B$17</f>
        <v>27.3742874325172</v>
      </c>
      <c r="E758" s="0" t="n">
        <f aca="false">SUMPRODUCT('5N inverse'!$A$3:$Y$3,'5N mesh'!$B$37:$Z$37,$E757:$AC757)+'5N inverse'!$A$3*$C758/Setup!$B$17+INDEX('5N inverse'!$A$3:$Y$3,1,'5N mesh'!$B$7+1)*Setup!$B$22</f>
        <v>24.2290631517532</v>
      </c>
      <c r="F758" s="0" t="n">
        <f aca="false">SUMPRODUCT('5N inverse'!$A$4:$Y$4,'5N mesh'!$B$37:$Z$37,$E757:$AC757)+'5N inverse'!$A$4*$C758/Setup!$B$17+INDEX('5N inverse'!$A$4:$Y$4,1,'5N mesh'!$B$7+1)*Setup!$B$22</f>
        <v>22.7026986620439</v>
      </c>
      <c r="G758" s="0" t="n">
        <f aca="false">SUMPRODUCT('5N inverse'!$A$5:$Y$5,'5N mesh'!$B$37:$Z$37,$E757:$AC757)+'5N inverse'!$A$5*$C758/Setup!$B$17+INDEX('5N inverse'!$A$5:$Y$5,1,'5N mesh'!$B$7+1)*Setup!$B$22</f>
        <v>19.6499696826252</v>
      </c>
      <c r="H758" s="0" t="n">
        <f aca="false">SUMPRODUCT('5N inverse'!$A$6:$Y$6,'5N mesh'!$B$37:$Z$37,$E757:$AC757)+'5N inverse'!$A$6*$C758/Setup!$B$17+INDEX('5N inverse'!$A$6:$Y$6,1,'5N mesh'!$B$7+1)*Setup!$B$22</f>
        <v>16.5972407032065</v>
      </c>
      <c r="I758" s="0" t="n">
        <f aca="false">SUMPRODUCT('5N inverse'!$A$7:$Y$7,'5N mesh'!$B$37:$Z$37,$E757:$AC757)+'5N inverse'!$A$7*$C758/Setup!$B$17+INDEX('5N inverse'!$A$7:$Y$7,1,'5N mesh'!$B$7+1)*Setup!$B$22</f>
        <v>15.0708762134972</v>
      </c>
      <c r="J758" s="0" t="n">
        <f aca="false">SUMPRODUCT('5N inverse'!$A$8:$Y$8,'5N mesh'!$B$37:$Z$37,$E757:$AC757)+'5N inverse'!$A$8*$C758/Setup!$B$17+INDEX('5N inverse'!$A$8:$Y$8,1,'5N mesh'!$B$7+1)*Setup!$B$22</f>
        <v>0</v>
      </c>
      <c r="K758" s="0" t="n">
        <f aca="false">SUMPRODUCT('5N inverse'!$A$9:$Y$9,'5N mesh'!$B$37:$Z$37,$E757:$AC757)+'5N inverse'!$A$9*$C758/Setup!$B$17+INDEX('5N inverse'!$A$9:$Y$9,1,'5N mesh'!$B$7+1)*Setup!$B$22</f>
        <v>0</v>
      </c>
      <c r="L758" s="0" t="n">
        <f aca="false">SUMPRODUCT('5N inverse'!$A$10:$Y$10,'5N mesh'!$B$37:$Z$37,$E757:$AC757)+'5N inverse'!$A$10*$C758/Setup!$B$17+INDEX('5N inverse'!$A$10:$Y$10,1,'5N mesh'!$B$7+1)*Setup!$B$22</f>
        <v>0</v>
      </c>
      <c r="M758" s="0" t="n">
        <f aca="false">SUMPRODUCT('5N inverse'!$A$11:$Y$11,'5N mesh'!$B$37:$Z$37,$E757:$AC757)+'5N inverse'!$A$11*$C758/Setup!$B$17+INDEX('5N inverse'!$A$11:$Y$11,1,'5N mesh'!$B$7+1)*Setup!$B$22</f>
        <v>0</v>
      </c>
      <c r="N758" s="0" t="n">
        <f aca="false">SUMPRODUCT('5N inverse'!$A$12:$Y$12,'5N mesh'!$B$37:$Z$37,$E757:$AC757)+'5N inverse'!$A$12*$C758/Setup!$B$17+INDEX('5N inverse'!$A$12:$Y$12,1,'5N mesh'!$B$7+1)*Setup!$B$22</f>
        <v>0</v>
      </c>
      <c r="O758" s="0" t="n">
        <f aca="false">SUMPRODUCT('5N inverse'!$A$13:$Y$13,'5N mesh'!$B$37:$Z$37,$E757:$AC757)+'5N inverse'!$A$13*$C758/Setup!$B$17+INDEX('5N inverse'!$A$13:$Y$13,1,'5N mesh'!$B$7+1)*Setup!$B$22</f>
        <v>0</v>
      </c>
      <c r="P758" s="0" t="n">
        <f aca="false">SUMPRODUCT('5N inverse'!$A$14:$Y$14,'5N mesh'!$B$37:$Z$37,$E757:$AC757)+'5N inverse'!$A$14*$C758/Setup!$B$17+INDEX('5N inverse'!$A$14:$Y$14,1,'5N mesh'!$B$7+1)*Setup!$B$22</f>
        <v>0</v>
      </c>
      <c r="Q758" s="0" t="n">
        <f aca="false">SUMPRODUCT('5N inverse'!$A$15:$Y$15,'5N mesh'!$B$37:$Z$37,$E757:$AC757)+'5N inverse'!$A$15*$C758/Setup!$B$17+INDEX('5N inverse'!$A$15:$Y$15,1,'5N mesh'!$B$7+1)*Setup!$B$22</f>
        <v>0</v>
      </c>
      <c r="R758" s="0" t="n">
        <f aca="false">SUMPRODUCT('5N inverse'!$A$16:$Y$16,'5N mesh'!$B$37:$Z$37,$E757:$AC757)+'5N inverse'!$A$16*$C758/Setup!$B$17+INDEX('5N inverse'!$A$16:$Y$16,1,'5N mesh'!$B$7+1)*Setup!$B$22</f>
        <v>0</v>
      </c>
      <c r="S758" s="0" t="n">
        <f aca="false">SUMPRODUCT('5N inverse'!$A$17:$Y$17,'5N mesh'!$B$37:$Z$37,$E757:$AC757)+'5N inverse'!$A$17*$C758/Setup!$B$17+INDEX('5N inverse'!$A$17:$Y$17,1,'5N mesh'!$B$7+1)*Setup!$B$22</f>
        <v>0</v>
      </c>
      <c r="T758" s="0" t="n">
        <f aca="false">SUMPRODUCT('5N inverse'!$A$18:$Y$18,'5N mesh'!$B$37:$Z$37,$E757:$AC757)+'5N inverse'!$A$18*$C758/Setup!$B$17+INDEX('5N inverse'!$A$18:$Y$18,1,'5N mesh'!$B$7+1)*Setup!$B$22</f>
        <v>0</v>
      </c>
      <c r="U758" s="0" t="n">
        <f aca="false">SUMPRODUCT('5N inverse'!$A$19:$Y$19,'5N mesh'!$B$37:$Z$37,$E757:$AC757)+'5N inverse'!$A$19*$C758/Setup!$B$17+INDEX('5N inverse'!$A$19:$Y$19,1,'5N mesh'!$B$7+1)*Setup!$B$22</f>
        <v>0</v>
      </c>
      <c r="V758" s="0" t="n">
        <f aca="false">SUMPRODUCT('5N inverse'!$A$20:$Y$20,'5N mesh'!$B$37:$Z$37,$E757:$AC757)+'5N inverse'!$A$20*$C758/Setup!$B$17+INDEX('5N inverse'!$A$20:$Y$20,1,'5N mesh'!$B$7+1)*Setup!$B$22</f>
        <v>0</v>
      </c>
      <c r="W758" s="0" t="n">
        <f aca="false">SUMPRODUCT('5N inverse'!$A$21:$Y$21,'5N mesh'!$B$37:$Z$37,$E757:$AC757)+'5N inverse'!$A$21*$C758/Setup!$B$17+INDEX('5N inverse'!$A$21:$Y$21,1,'5N mesh'!$B$7+1)*Setup!$B$22</f>
        <v>0</v>
      </c>
      <c r="X758" s="0" t="n">
        <f aca="false">SUMPRODUCT('5N inverse'!$A$22:$Y$22,'5N mesh'!$B$37:$Z$37,$E757:$AC757)+'5N inverse'!$A$22*$C758/Setup!$B$17+INDEX('5N inverse'!$A$22:$Y$22,1,'5N mesh'!$B$7+1)*Setup!$B$22</f>
        <v>0</v>
      </c>
      <c r="Y758" s="0" t="n">
        <f aca="false">SUMPRODUCT('5N inverse'!$A$23:$Y$23,'5N mesh'!$B$37:$Z$37,$E757:$AC757)+'5N inverse'!$A$23*$C758/Setup!$B$17+INDEX('5N inverse'!$A$23:$Y$23,1,'5N mesh'!$B$7+1)*Setup!$B$22</f>
        <v>0</v>
      </c>
      <c r="Z758" s="0" t="n">
        <f aca="false">SUMPRODUCT('5N inverse'!$A$24:$Y$24,'5N mesh'!$B$37:$Z$37,$E757:$AC757)+'5N inverse'!$A$24*$C758/Setup!$B$17+INDEX('5N inverse'!$A$24:$Y$24,1,'5N mesh'!$B$7+1)*Setup!$B$22</f>
        <v>0</v>
      </c>
      <c r="AA758" s="0" t="n">
        <f aca="false">SUMPRODUCT('5N inverse'!$A$25:$Y$25,'5N mesh'!$B$37:$Z$37,$E757:$AC757)+'5N inverse'!$A$25*$C758/Setup!$B$17+INDEX('5N inverse'!$A$25:$Y$25,1,'5N mesh'!$B$7+1)*Setup!$B$22</f>
        <v>0</v>
      </c>
      <c r="AB758" s="0" t="n">
        <f aca="false">SUMPRODUCT('5N inverse'!$A$26:$Y$26,'5N mesh'!$B$37:$Z$37,$E757:$AC757)+'5N inverse'!$A$26*$C758/Setup!$B$17+INDEX('5N inverse'!$A$26:$Y$26,1,'5N mesh'!$B$7+1)*Setup!$B$22</f>
        <v>0</v>
      </c>
      <c r="AC758" s="0" t="n">
        <f aca="false">SUMPRODUCT('5N inverse'!$A$27:$Y$27,'5N mesh'!$B$37:$Z$37,$E757:$AC757)+'5N inverse'!$A$27*$C758/Setup!$B$17+INDEX('5N inverse'!$A$27:$Y$27,1,'5N mesh'!$B$7+1)*Setup!$B$22</f>
        <v>0</v>
      </c>
    </row>
    <row r="759" customFormat="false" ht="15" hidden="false" customHeight="false" outlineLevel="0" collapsed="false">
      <c r="A759" s="0" t="n">
        <v>754</v>
      </c>
      <c r="B759" s="0" t="n">
        <f aca="false">A759*Setup!$B$11/3600</f>
        <v>62.8333333333333</v>
      </c>
      <c r="C759" s="0" t="n">
        <f aca="false">Setup!$B$7+Setup!$B$8*COS(2*PI()*(B759-Setup!$B$9)/24)</f>
        <v>27.8148678029929</v>
      </c>
      <c r="D759" s="0" t="n">
        <f aca="false">(C759-E759)/Setup!$B$17</f>
        <v>27.2517440935893</v>
      </c>
      <c r="E759" s="0" t="n">
        <f aca="false">SUMPRODUCT('5N inverse'!$A$3:$Y$3,'5N mesh'!$B$37:$Z$37,$E758:$AC758)+'5N inverse'!$A$3*$C759/Setup!$B$17+INDEX('5N inverse'!$A$3:$Y$3,1,'5N mesh'!$B$7+1)*Setup!$B$22</f>
        <v>24.2721410708263</v>
      </c>
      <c r="F759" s="0" t="n">
        <f aca="false">SUMPRODUCT('5N inverse'!$A$4:$Y$4,'5N mesh'!$B$37:$Z$37,$E758:$AC758)+'5N inverse'!$A$4*$C759/Setup!$B$17+INDEX('5N inverse'!$A$4:$Y$4,1,'5N mesh'!$B$7+1)*Setup!$B$22</f>
        <v>22.7386513867253</v>
      </c>
      <c r="G759" s="0" t="n">
        <f aca="false">SUMPRODUCT('5N inverse'!$A$5:$Y$5,'5N mesh'!$B$37:$Z$37,$E758:$AC758)+'5N inverse'!$A$5*$C759/Setup!$B$17+INDEX('5N inverse'!$A$5:$Y$5,1,'5N mesh'!$B$7+1)*Setup!$B$22</f>
        <v>19.6716720185234</v>
      </c>
      <c r="H759" s="0" t="n">
        <f aca="false">SUMPRODUCT('5N inverse'!$A$6:$Y$6,'5N mesh'!$B$37:$Z$37,$E758:$AC758)+'5N inverse'!$A$6*$C759/Setup!$B$17+INDEX('5N inverse'!$A$6:$Y$6,1,'5N mesh'!$B$7+1)*Setup!$B$22</f>
        <v>16.6046926503214</v>
      </c>
      <c r="I759" s="0" t="n">
        <f aca="false">SUMPRODUCT('5N inverse'!$A$7:$Y$7,'5N mesh'!$B$37:$Z$37,$E758:$AC758)+'5N inverse'!$A$7*$C759/Setup!$B$17+INDEX('5N inverse'!$A$7:$Y$7,1,'5N mesh'!$B$7+1)*Setup!$B$22</f>
        <v>15.0712029662204</v>
      </c>
      <c r="J759" s="0" t="n">
        <f aca="false">SUMPRODUCT('5N inverse'!$A$8:$Y$8,'5N mesh'!$B$37:$Z$37,$E758:$AC758)+'5N inverse'!$A$8*$C759/Setup!$B$17+INDEX('5N inverse'!$A$8:$Y$8,1,'5N mesh'!$B$7+1)*Setup!$B$22</f>
        <v>0</v>
      </c>
      <c r="K759" s="0" t="n">
        <f aca="false">SUMPRODUCT('5N inverse'!$A$9:$Y$9,'5N mesh'!$B$37:$Z$37,$E758:$AC758)+'5N inverse'!$A$9*$C759/Setup!$B$17+INDEX('5N inverse'!$A$9:$Y$9,1,'5N mesh'!$B$7+1)*Setup!$B$22</f>
        <v>0</v>
      </c>
      <c r="L759" s="0" t="n">
        <f aca="false">SUMPRODUCT('5N inverse'!$A$10:$Y$10,'5N mesh'!$B$37:$Z$37,$E758:$AC758)+'5N inverse'!$A$10*$C759/Setup!$B$17+INDEX('5N inverse'!$A$10:$Y$10,1,'5N mesh'!$B$7+1)*Setup!$B$22</f>
        <v>0</v>
      </c>
      <c r="M759" s="0" t="n">
        <f aca="false">SUMPRODUCT('5N inverse'!$A$11:$Y$11,'5N mesh'!$B$37:$Z$37,$E758:$AC758)+'5N inverse'!$A$11*$C759/Setup!$B$17+INDEX('5N inverse'!$A$11:$Y$11,1,'5N mesh'!$B$7+1)*Setup!$B$22</f>
        <v>0</v>
      </c>
      <c r="N759" s="0" t="n">
        <f aca="false">SUMPRODUCT('5N inverse'!$A$12:$Y$12,'5N mesh'!$B$37:$Z$37,$E758:$AC758)+'5N inverse'!$A$12*$C759/Setup!$B$17+INDEX('5N inverse'!$A$12:$Y$12,1,'5N mesh'!$B$7+1)*Setup!$B$22</f>
        <v>0</v>
      </c>
      <c r="O759" s="0" t="n">
        <f aca="false">SUMPRODUCT('5N inverse'!$A$13:$Y$13,'5N mesh'!$B$37:$Z$37,$E758:$AC758)+'5N inverse'!$A$13*$C759/Setup!$B$17+INDEX('5N inverse'!$A$13:$Y$13,1,'5N mesh'!$B$7+1)*Setup!$B$22</f>
        <v>0</v>
      </c>
      <c r="P759" s="0" t="n">
        <f aca="false">SUMPRODUCT('5N inverse'!$A$14:$Y$14,'5N mesh'!$B$37:$Z$37,$E758:$AC758)+'5N inverse'!$A$14*$C759/Setup!$B$17+INDEX('5N inverse'!$A$14:$Y$14,1,'5N mesh'!$B$7+1)*Setup!$B$22</f>
        <v>0</v>
      </c>
      <c r="Q759" s="0" t="n">
        <f aca="false">SUMPRODUCT('5N inverse'!$A$15:$Y$15,'5N mesh'!$B$37:$Z$37,$E758:$AC758)+'5N inverse'!$A$15*$C759/Setup!$B$17+INDEX('5N inverse'!$A$15:$Y$15,1,'5N mesh'!$B$7+1)*Setup!$B$22</f>
        <v>0</v>
      </c>
      <c r="R759" s="0" t="n">
        <f aca="false">SUMPRODUCT('5N inverse'!$A$16:$Y$16,'5N mesh'!$B$37:$Z$37,$E758:$AC758)+'5N inverse'!$A$16*$C759/Setup!$B$17+INDEX('5N inverse'!$A$16:$Y$16,1,'5N mesh'!$B$7+1)*Setup!$B$22</f>
        <v>0</v>
      </c>
      <c r="S759" s="0" t="n">
        <f aca="false">SUMPRODUCT('5N inverse'!$A$17:$Y$17,'5N mesh'!$B$37:$Z$37,$E758:$AC758)+'5N inverse'!$A$17*$C759/Setup!$B$17+INDEX('5N inverse'!$A$17:$Y$17,1,'5N mesh'!$B$7+1)*Setup!$B$22</f>
        <v>0</v>
      </c>
      <c r="T759" s="0" t="n">
        <f aca="false">SUMPRODUCT('5N inverse'!$A$18:$Y$18,'5N mesh'!$B$37:$Z$37,$E758:$AC758)+'5N inverse'!$A$18*$C759/Setup!$B$17+INDEX('5N inverse'!$A$18:$Y$18,1,'5N mesh'!$B$7+1)*Setup!$B$22</f>
        <v>0</v>
      </c>
      <c r="U759" s="0" t="n">
        <f aca="false">SUMPRODUCT('5N inverse'!$A$19:$Y$19,'5N mesh'!$B$37:$Z$37,$E758:$AC758)+'5N inverse'!$A$19*$C759/Setup!$B$17+INDEX('5N inverse'!$A$19:$Y$19,1,'5N mesh'!$B$7+1)*Setup!$B$22</f>
        <v>0</v>
      </c>
      <c r="V759" s="0" t="n">
        <f aca="false">SUMPRODUCT('5N inverse'!$A$20:$Y$20,'5N mesh'!$B$37:$Z$37,$E758:$AC758)+'5N inverse'!$A$20*$C759/Setup!$B$17+INDEX('5N inverse'!$A$20:$Y$20,1,'5N mesh'!$B$7+1)*Setup!$B$22</f>
        <v>0</v>
      </c>
      <c r="W759" s="0" t="n">
        <f aca="false">SUMPRODUCT('5N inverse'!$A$21:$Y$21,'5N mesh'!$B$37:$Z$37,$E758:$AC758)+'5N inverse'!$A$21*$C759/Setup!$B$17+INDEX('5N inverse'!$A$21:$Y$21,1,'5N mesh'!$B$7+1)*Setup!$B$22</f>
        <v>0</v>
      </c>
      <c r="X759" s="0" t="n">
        <f aca="false">SUMPRODUCT('5N inverse'!$A$22:$Y$22,'5N mesh'!$B$37:$Z$37,$E758:$AC758)+'5N inverse'!$A$22*$C759/Setup!$B$17+INDEX('5N inverse'!$A$22:$Y$22,1,'5N mesh'!$B$7+1)*Setup!$B$22</f>
        <v>0</v>
      </c>
      <c r="Y759" s="0" t="n">
        <f aca="false">SUMPRODUCT('5N inverse'!$A$23:$Y$23,'5N mesh'!$B$37:$Z$37,$E758:$AC758)+'5N inverse'!$A$23*$C759/Setup!$B$17+INDEX('5N inverse'!$A$23:$Y$23,1,'5N mesh'!$B$7+1)*Setup!$B$22</f>
        <v>0</v>
      </c>
      <c r="Z759" s="0" t="n">
        <f aca="false">SUMPRODUCT('5N inverse'!$A$24:$Y$24,'5N mesh'!$B$37:$Z$37,$E758:$AC758)+'5N inverse'!$A$24*$C759/Setup!$B$17+INDEX('5N inverse'!$A$24:$Y$24,1,'5N mesh'!$B$7+1)*Setup!$B$22</f>
        <v>0</v>
      </c>
      <c r="AA759" s="0" t="n">
        <f aca="false">SUMPRODUCT('5N inverse'!$A$25:$Y$25,'5N mesh'!$B$37:$Z$37,$E758:$AC758)+'5N inverse'!$A$25*$C759/Setup!$B$17+INDEX('5N inverse'!$A$25:$Y$25,1,'5N mesh'!$B$7+1)*Setup!$B$22</f>
        <v>0</v>
      </c>
      <c r="AB759" s="0" t="n">
        <f aca="false">SUMPRODUCT('5N inverse'!$A$26:$Y$26,'5N mesh'!$B$37:$Z$37,$E758:$AC758)+'5N inverse'!$A$26*$C759/Setup!$B$17+INDEX('5N inverse'!$A$26:$Y$26,1,'5N mesh'!$B$7+1)*Setup!$B$22</f>
        <v>0</v>
      </c>
      <c r="AC759" s="0" t="n">
        <f aca="false">SUMPRODUCT('5N inverse'!$A$27:$Y$27,'5N mesh'!$B$37:$Z$37,$E758:$AC758)+'5N inverse'!$A$27*$C759/Setup!$B$17+INDEX('5N inverse'!$A$27:$Y$27,1,'5N mesh'!$B$7+1)*Setup!$B$22</f>
        <v>0</v>
      </c>
    </row>
    <row r="760" customFormat="false" ht="15" hidden="false" customHeight="false" outlineLevel="0" collapsed="false">
      <c r="A760" s="0" t="n">
        <v>755</v>
      </c>
      <c r="B760" s="0" t="n">
        <f aca="false">A760*Setup!$B$11/3600</f>
        <v>62.9166666666667</v>
      </c>
      <c r="C760" s="0" t="n">
        <f aca="false">Setup!$B$7+Setup!$B$8*COS(2*PI()*(B760-Setup!$B$9)/24)</f>
        <v>27.8401994175437</v>
      </c>
      <c r="D760" s="0" t="n">
        <f aca="false">(C760-E760)/Setup!$B$17</f>
        <v>27.1171181342629</v>
      </c>
      <c r="E760" s="0" t="n">
        <f aca="false">SUMPRODUCT('5N inverse'!$A$3:$Y$3,'5N mesh'!$B$37:$Z$37,$E759:$AC759)+'5N inverse'!$A$3*$C760/Setup!$B$17+INDEX('5N inverse'!$A$3:$Y$3,1,'5N mesh'!$B$7+1)*Setup!$B$22</f>
        <v>24.3149740600895</v>
      </c>
      <c r="F760" s="0" t="n">
        <f aca="false">SUMPRODUCT('5N inverse'!$A$4:$Y$4,'5N mesh'!$B$37:$Z$37,$E759:$AC759)+'5N inverse'!$A$4*$C760/Setup!$B$17+INDEX('5N inverse'!$A$4:$Y$4,1,'5N mesh'!$B$7+1)*Setup!$B$22</f>
        <v>22.7744002593549</v>
      </c>
      <c r="G760" s="0" t="n">
        <f aca="false">SUMPRODUCT('5N inverse'!$A$5:$Y$5,'5N mesh'!$B$37:$Z$37,$E759:$AC759)+'5N inverse'!$A$5*$C760/Setup!$B$17+INDEX('5N inverse'!$A$5:$Y$5,1,'5N mesh'!$B$7+1)*Setup!$B$22</f>
        <v>19.6932526578857</v>
      </c>
      <c r="H760" s="0" t="n">
        <f aca="false">SUMPRODUCT('5N inverse'!$A$6:$Y$6,'5N mesh'!$B$37:$Z$37,$E759:$AC759)+'5N inverse'!$A$6*$C760/Setup!$B$17+INDEX('5N inverse'!$A$6:$Y$6,1,'5N mesh'!$B$7+1)*Setup!$B$22</f>
        <v>16.6121050564164</v>
      </c>
      <c r="I760" s="0" t="n">
        <f aca="false">SUMPRODUCT('5N inverse'!$A$7:$Y$7,'5N mesh'!$B$37:$Z$37,$E759:$AC759)+'5N inverse'!$A$7*$C760/Setup!$B$17+INDEX('5N inverse'!$A$7:$Y$7,1,'5N mesh'!$B$7+1)*Setup!$B$22</f>
        <v>15.0715312556818</v>
      </c>
      <c r="J760" s="0" t="n">
        <f aca="false">SUMPRODUCT('5N inverse'!$A$8:$Y$8,'5N mesh'!$B$37:$Z$37,$E759:$AC759)+'5N inverse'!$A$8*$C760/Setup!$B$17+INDEX('5N inverse'!$A$8:$Y$8,1,'5N mesh'!$B$7+1)*Setup!$B$22</f>
        <v>0</v>
      </c>
      <c r="K760" s="0" t="n">
        <f aca="false">SUMPRODUCT('5N inverse'!$A$9:$Y$9,'5N mesh'!$B$37:$Z$37,$E759:$AC759)+'5N inverse'!$A$9*$C760/Setup!$B$17+INDEX('5N inverse'!$A$9:$Y$9,1,'5N mesh'!$B$7+1)*Setup!$B$22</f>
        <v>0</v>
      </c>
      <c r="L760" s="0" t="n">
        <f aca="false">SUMPRODUCT('5N inverse'!$A$10:$Y$10,'5N mesh'!$B$37:$Z$37,$E759:$AC759)+'5N inverse'!$A$10*$C760/Setup!$B$17+INDEX('5N inverse'!$A$10:$Y$10,1,'5N mesh'!$B$7+1)*Setup!$B$22</f>
        <v>0</v>
      </c>
      <c r="M760" s="0" t="n">
        <f aca="false">SUMPRODUCT('5N inverse'!$A$11:$Y$11,'5N mesh'!$B$37:$Z$37,$E759:$AC759)+'5N inverse'!$A$11*$C760/Setup!$B$17+INDEX('5N inverse'!$A$11:$Y$11,1,'5N mesh'!$B$7+1)*Setup!$B$22</f>
        <v>0</v>
      </c>
      <c r="N760" s="0" t="n">
        <f aca="false">SUMPRODUCT('5N inverse'!$A$12:$Y$12,'5N mesh'!$B$37:$Z$37,$E759:$AC759)+'5N inverse'!$A$12*$C760/Setup!$B$17+INDEX('5N inverse'!$A$12:$Y$12,1,'5N mesh'!$B$7+1)*Setup!$B$22</f>
        <v>0</v>
      </c>
      <c r="O760" s="0" t="n">
        <f aca="false">SUMPRODUCT('5N inverse'!$A$13:$Y$13,'5N mesh'!$B$37:$Z$37,$E759:$AC759)+'5N inverse'!$A$13*$C760/Setup!$B$17+INDEX('5N inverse'!$A$13:$Y$13,1,'5N mesh'!$B$7+1)*Setup!$B$22</f>
        <v>0</v>
      </c>
      <c r="P760" s="0" t="n">
        <f aca="false">SUMPRODUCT('5N inverse'!$A$14:$Y$14,'5N mesh'!$B$37:$Z$37,$E759:$AC759)+'5N inverse'!$A$14*$C760/Setup!$B$17+INDEX('5N inverse'!$A$14:$Y$14,1,'5N mesh'!$B$7+1)*Setup!$B$22</f>
        <v>0</v>
      </c>
      <c r="Q760" s="0" t="n">
        <f aca="false">SUMPRODUCT('5N inverse'!$A$15:$Y$15,'5N mesh'!$B$37:$Z$37,$E759:$AC759)+'5N inverse'!$A$15*$C760/Setup!$B$17+INDEX('5N inverse'!$A$15:$Y$15,1,'5N mesh'!$B$7+1)*Setup!$B$22</f>
        <v>0</v>
      </c>
      <c r="R760" s="0" t="n">
        <f aca="false">SUMPRODUCT('5N inverse'!$A$16:$Y$16,'5N mesh'!$B$37:$Z$37,$E759:$AC759)+'5N inverse'!$A$16*$C760/Setup!$B$17+INDEX('5N inverse'!$A$16:$Y$16,1,'5N mesh'!$B$7+1)*Setup!$B$22</f>
        <v>0</v>
      </c>
      <c r="S760" s="0" t="n">
        <f aca="false">SUMPRODUCT('5N inverse'!$A$17:$Y$17,'5N mesh'!$B$37:$Z$37,$E759:$AC759)+'5N inverse'!$A$17*$C760/Setup!$B$17+INDEX('5N inverse'!$A$17:$Y$17,1,'5N mesh'!$B$7+1)*Setup!$B$22</f>
        <v>0</v>
      </c>
      <c r="T760" s="0" t="n">
        <f aca="false">SUMPRODUCT('5N inverse'!$A$18:$Y$18,'5N mesh'!$B$37:$Z$37,$E759:$AC759)+'5N inverse'!$A$18*$C760/Setup!$B$17+INDEX('5N inverse'!$A$18:$Y$18,1,'5N mesh'!$B$7+1)*Setup!$B$22</f>
        <v>0</v>
      </c>
      <c r="U760" s="0" t="n">
        <f aca="false">SUMPRODUCT('5N inverse'!$A$19:$Y$19,'5N mesh'!$B$37:$Z$37,$E759:$AC759)+'5N inverse'!$A$19*$C760/Setup!$B$17+INDEX('5N inverse'!$A$19:$Y$19,1,'5N mesh'!$B$7+1)*Setup!$B$22</f>
        <v>0</v>
      </c>
      <c r="V760" s="0" t="n">
        <f aca="false">SUMPRODUCT('5N inverse'!$A$20:$Y$20,'5N mesh'!$B$37:$Z$37,$E759:$AC759)+'5N inverse'!$A$20*$C760/Setup!$B$17+INDEX('5N inverse'!$A$20:$Y$20,1,'5N mesh'!$B$7+1)*Setup!$B$22</f>
        <v>0</v>
      </c>
      <c r="W760" s="0" t="n">
        <f aca="false">SUMPRODUCT('5N inverse'!$A$21:$Y$21,'5N mesh'!$B$37:$Z$37,$E759:$AC759)+'5N inverse'!$A$21*$C760/Setup!$B$17+INDEX('5N inverse'!$A$21:$Y$21,1,'5N mesh'!$B$7+1)*Setup!$B$22</f>
        <v>0</v>
      </c>
      <c r="X760" s="0" t="n">
        <f aca="false">SUMPRODUCT('5N inverse'!$A$22:$Y$22,'5N mesh'!$B$37:$Z$37,$E759:$AC759)+'5N inverse'!$A$22*$C760/Setup!$B$17+INDEX('5N inverse'!$A$22:$Y$22,1,'5N mesh'!$B$7+1)*Setup!$B$22</f>
        <v>0</v>
      </c>
      <c r="Y760" s="0" t="n">
        <f aca="false">SUMPRODUCT('5N inverse'!$A$23:$Y$23,'5N mesh'!$B$37:$Z$37,$E759:$AC759)+'5N inverse'!$A$23*$C760/Setup!$B$17+INDEX('5N inverse'!$A$23:$Y$23,1,'5N mesh'!$B$7+1)*Setup!$B$22</f>
        <v>0</v>
      </c>
      <c r="Z760" s="0" t="n">
        <f aca="false">SUMPRODUCT('5N inverse'!$A$24:$Y$24,'5N mesh'!$B$37:$Z$37,$E759:$AC759)+'5N inverse'!$A$24*$C760/Setup!$B$17+INDEX('5N inverse'!$A$24:$Y$24,1,'5N mesh'!$B$7+1)*Setup!$B$22</f>
        <v>0</v>
      </c>
      <c r="AA760" s="0" t="n">
        <f aca="false">SUMPRODUCT('5N inverse'!$A$25:$Y$25,'5N mesh'!$B$37:$Z$37,$E759:$AC759)+'5N inverse'!$A$25*$C760/Setup!$B$17+INDEX('5N inverse'!$A$25:$Y$25,1,'5N mesh'!$B$7+1)*Setup!$B$22</f>
        <v>0</v>
      </c>
      <c r="AB760" s="0" t="n">
        <f aca="false">SUMPRODUCT('5N inverse'!$A$26:$Y$26,'5N mesh'!$B$37:$Z$37,$E759:$AC759)+'5N inverse'!$A$26*$C760/Setup!$B$17+INDEX('5N inverse'!$A$26:$Y$26,1,'5N mesh'!$B$7+1)*Setup!$B$22</f>
        <v>0</v>
      </c>
      <c r="AC760" s="0" t="n">
        <f aca="false">SUMPRODUCT('5N inverse'!$A$27:$Y$27,'5N mesh'!$B$37:$Z$37,$E759:$AC759)+'5N inverse'!$A$27*$C760/Setup!$B$17+INDEX('5N inverse'!$A$27:$Y$27,1,'5N mesh'!$B$7+1)*Setup!$B$22</f>
        <v>0</v>
      </c>
    </row>
    <row r="761" customFormat="false" ht="15" hidden="false" customHeight="false" outlineLevel="0" collapsed="false">
      <c r="A761" s="0" t="n">
        <v>756</v>
      </c>
      <c r="B761" s="0" t="n">
        <f aca="false">A761*Setup!$B$11/3600</f>
        <v>63</v>
      </c>
      <c r="C761" s="0" t="n">
        <f aca="false">Setup!$B$7+Setup!$B$8*COS(2*PI()*(B761-Setup!$B$9)/24)</f>
        <v>27.8637033051563</v>
      </c>
      <c r="D761" s="0" t="n">
        <f aca="false">(C761-E761)/Setup!$B$17</f>
        <v>26.9704736024193</v>
      </c>
      <c r="E761" s="0" t="n">
        <f aca="false">SUMPRODUCT('5N inverse'!$A$3:$Y$3,'5N mesh'!$B$37:$Z$37,$E760:$AC760)+'5N inverse'!$A$3*$C761/Setup!$B$17+INDEX('5N inverse'!$A$3:$Y$3,1,'5N mesh'!$B$7+1)*Setup!$B$22</f>
        <v>24.3575417368418</v>
      </c>
      <c r="F761" s="0" t="n">
        <f aca="false">SUMPRODUCT('5N inverse'!$A$4:$Y$4,'5N mesh'!$B$37:$Z$37,$E760:$AC760)+'5N inverse'!$A$4*$C761/Setup!$B$17+INDEX('5N inverse'!$A$4:$Y$4,1,'5N mesh'!$B$7+1)*Setup!$B$22</f>
        <v>22.8099282683142</v>
      </c>
      <c r="G761" s="0" t="n">
        <f aca="false">SUMPRODUCT('5N inverse'!$A$5:$Y$5,'5N mesh'!$B$37:$Z$37,$E760:$AC760)+'5N inverse'!$A$5*$C761/Setup!$B$17+INDEX('5N inverse'!$A$5:$Y$5,1,'5N mesh'!$B$7+1)*Setup!$B$22</f>
        <v>19.7147013312591</v>
      </c>
      <c r="H761" s="0" t="n">
        <f aca="false">SUMPRODUCT('5N inverse'!$A$6:$Y$6,'5N mesh'!$B$37:$Z$37,$E760:$AC760)+'5N inverse'!$A$6*$C761/Setup!$B$17+INDEX('5N inverse'!$A$6:$Y$6,1,'5N mesh'!$B$7+1)*Setup!$B$22</f>
        <v>16.619474394204</v>
      </c>
      <c r="I761" s="0" t="n">
        <f aca="false">SUMPRODUCT('5N inverse'!$A$7:$Y$7,'5N mesh'!$B$37:$Z$37,$E760:$AC760)+'5N inverse'!$A$7*$C761/Setup!$B$17+INDEX('5N inverse'!$A$7:$Y$7,1,'5N mesh'!$B$7+1)*Setup!$B$22</f>
        <v>15.0718609256764</v>
      </c>
      <c r="J761" s="0" t="n">
        <f aca="false">SUMPRODUCT('5N inverse'!$A$8:$Y$8,'5N mesh'!$B$37:$Z$37,$E760:$AC760)+'5N inverse'!$A$8*$C761/Setup!$B$17+INDEX('5N inverse'!$A$8:$Y$8,1,'5N mesh'!$B$7+1)*Setup!$B$22</f>
        <v>0</v>
      </c>
      <c r="K761" s="0" t="n">
        <f aca="false">SUMPRODUCT('5N inverse'!$A$9:$Y$9,'5N mesh'!$B$37:$Z$37,$E760:$AC760)+'5N inverse'!$A$9*$C761/Setup!$B$17+INDEX('5N inverse'!$A$9:$Y$9,1,'5N mesh'!$B$7+1)*Setup!$B$22</f>
        <v>0</v>
      </c>
      <c r="L761" s="0" t="n">
        <f aca="false">SUMPRODUCT('5N inverse'!$A$10:$Y$10,'5N mesh'!$B$37:$Z$37,$E760:$AC760)+'5N inverse'!$A$10*$C761/Setup!$B$17+INDEX('5N inverse'!$A$10:$Y$10,1,'5N mesh'!$B$7+1)*Setup!$B$22</f>
        <v>0</v>
      </c>
      <c r="M761" s="0" t="n">
        <f aca="false">SUMPRODUCT('5N inverse'!$A$11:$Y$11,'5N mesh'!$B$37:$Z$37,$E760:$AC760)+'5N inverse'!$A$11*$C761/Setup!$B$17+INDEX('5N inverse'!$A$11:$Y$11,1,'5N mesh'!$B$7+1)*Setup!$B$22</f>
        <v>0</v>
      </c>
      <c r="N761" s="0" t="n">
        <f aca="false">SUMPRODUCT('5N inverse'!$A$12:$Y$12,'5N mesh'!$B$37:$Z$37,$E760:$AC760)+'5N inverse'!$A$12*$C761/Setup!$B$17+INDEX('5N inverse'!$A$12:$Y$12,1,'5N mesh'!$B$7+1)*Setup!$B$22</f>
        <v>0</v>
      </c>
      <c r="O761" s="0" t="n">
        <f aca="false">SUMPRODUCT('5N inverse'!$A$13:$Y$13,'5N mesh'!$B$37:$Z$37,$E760:$AC760)+'5N inverse'!$A$13*$C761/Setup!$B$17+INDEX('5N inverse'!$A$13:$Y$13,1,'5N mesh'!$B$7+1)*Setup!$B$22</f>
        <v>0</v>
      </c>
      <c r="P761" s="0" t="n">
        <f aca="false">SUMPRODUCT('5N inverse'!$A$14:$Y$14,'5N mesh'!$B$37:$Z$37,$E760:$AC760)+'5N inverse'!$A$14*$C761/Setup!$B$17+INDEX('5N inverse'!$A$14:$Y$14,1,'5N mesh'!$B$7+1)*Setup!$B$22</f>
        <v>0</v>
      </c>
      <c r="Q761" s="0" t="n">
        <f aca="false">SUMPRODUCT('5N inverse'!$A$15:$Y$15,'5N mesh'!$B$37:$Z$37,$E760:$AC760)+'5N inverse'!$A$15*$C761/Setup!$B$17+INDEX('5N inverse'!$A$15:$Y$15,1,'5N mesh'!$B$7+1)*Setup!$B$22</f>
        <v>0</v>
      </c>
      <c r="R761" s="0" t="n">
        <f aca="false">SUMPRODUCT('5N inverse'!$A$16:$Y$16,'5N mesh'!$B$37:$Z$37,$E760:$AC760)+'5N inverse'!$A$16*$C761/Setup!$B$17+INDEX('5N inverse'!$A$16:$Y$16,1,'5N mesh'!$B$7+1)*Setup!$B$22</f>
        <v>0</v>
      </c>
      <c r="S761" s="0" t="n">
        <f aca="false">SUMPRODUCT('5N inverse'!$A$17:$Y$17,'5N mesh'!$B$37:$Z$37,$E760:$AC760)+'5N inverse'!$A$17*$C761/Setup!$B$17+INDEX('5N inverse'!$A$17:$Y$17,1,'5N mesh'!$B$7+1)*Setup!$B$22</f>
        <v>0</v>
      </c>
      <c r="T761" s="0" t="n">
        <f aca="false">SUMPRODUCT('5N inverse'!$A$18:$Y$18,'5N mesh'!$B$37:$Z$37,$E760:$AC760)+'5N inverse'!$A$18*$C761/Setup!$B$17+INDEX('5N inverse'!$A$18:$Y$18,1,'5N mesh'!$B$7+1)*Setup!$B$22</f>
        <v>0</v>
      </c>
      <c r="U761" s="0" t="n">
        <f aca="false">SUMPRODUCT('5N inverse'!$A$19:$Y$19,'5N mesh'!$B$37:$Z$37,$E760:$AC760)+'5N inverse'!$A$19*$C761/Setup!$B$17+INDEX('5N inverse'!$A$19:$Y$19,1,'5N mesh'!$B$7+1)*Setup!$B$22</f>
        <v>0</v>
      </c>
      <c r="V761" s="0" t="n">
        <f aca="false">SUMPRODUCT('5N inverse'!$A$20:$Y$20,'5N mesh'!$B$37:$Z$37,$E760:$AC760)+'5N inverse'!$A$20*$C761/Setup!$B$17+INDEX('5N inverse'!$A$20:$Y$20,1,'5N mesh'!$B$7+1)*Setup!$B$22</f>
        <v>0</v>
      </c>
      <c r="W761" s="0" t="n">
        <f aca="false">SUMPRODUCT('5N inverse'!$A$21:$Y$21,'5N mesh'!$B$37:$Z$37,$E760:$AC760)+'5N inverse'!$A$21*$C761/Setup!$B$17+INDEX('5N inverse'!$A$21:$Y$21,1,'5N mesh'!$B$7+1)*Setup!$B$22</f>
        <v>0</v>
      </c>
      <c r="X761" s="0" t="n">
        <f aca="false">SUMPRODUCT('5N inverse'!$A$22:$Y$22,'5N mesh'!$B$37:$Z$37,$E760:$AC760)+'5N inverse'!$A$22*$C761/Setup!$B$17+INDEX('5N inverse'!$A$22:$Y$22,1,'5N mesh'!$B$7+1)*Setup!$B$22</f>
        <v>0</v>
      </c>
      <c r="Y761" s="0" t="n">
        <f aca="false">SUMPRODUCT('5N inverse'!$A$23:$Y$23,'5N mesh'!$B$37:$Z$37,$E760:$AC760)+'5N inverse'!$A$23*$C761/Setup!$B$17+INDEX('5N inverse'!$A$23:$Y$23,1,'5N mesh'!$B$7+1)*Setup!$B$22</f>
        <v>0</v>
      </c>
      <c r="Z761" s="0" t="n">
        <f aca="false">SUMPRODUCT('5N inverse'!$A$24:$Y$24,'5N mesh'!$B$37:$Z$37,$E760:$AC760)+'5N inverse'!$A$24*$C761/Setup!$B$17+INDEX('5N inverse'!$A$24:$Y$24,1,'5N mesh'!$B$7+1)*Setup!$B$22</f>
        <v>0</v>
      </c>
      <c r="AA761" s="0" t="n">
        <f aca="false">SUMPRODUCT('5N inverse'!$A$25:$Y$25,'5N mesh'!$B$37:$Z$37,$E760:$AC760)+'5N inverse'!$A$25*$C761/Setup!$B$17+INDEX('5N inverse'!$A$25:$Y$25,1,'5N mesh'!$B$7+1)*Setup!$B$22</f>
        <v>0</v>
      </c>
      <c r="AB761" s="0" t="n">
        <f aca="false">SUMPRODUCT('5N inverse'!$A$26:$Y$26,'5N mesh'!$B$37:$Z$37,$E760:$AC760)+'5N inverse'!$A$26*$C761/Setup!$B$17+INDEX('5N inverse'!$A$26:$Y$26,1,'5N mesh'!$B$7+1)*Setup!$B$22</f>
        <v>0</v>
      </c>
      <c r="AC761" s="0" t="n">
        <f aca="false">SUMPRODUCT('5N inverse'!$A$27:$Y$27,'5N mesh'!$B$37:$Z$37,$E760:$AC760)+'5N inverse'!$A$27*$C761/Setup!$B$17+INDEX('5N inverse'!$A$27:$Y$27,1,'5N mesh'!$B$7+1)*Setup!$B$22</f>
        <v>0</v>
      </c>
    </row>
    <row r="762" customFormat="false" ht="15" hidden="false" customHeight="false" outlineLevel="0" collapsed="false">
      <c r="A762" s="0" t="n">
        <v>757</v>
      </c>
      <c r="B762" s="0" t="n">
        <f aca="false">A762*Setup!$B$11/3600</f>
        <v>63.0833333333333</v>
      </c>
      <c r="C762" s="0" t="n">
        <f aca="false">Setup!$B$7+Setup!$B$8*COS(2*PI()*(B762-Setup!$B$9)/24)</f>
        <v>27.885368279253</v>
      </c>
      <c r="D762" s="0" t="n">
        <f aca="false">(C762-E762)/Setup!$B$17</f>
        <v>26.8118802664854</v>
      </c>
      <c r="E762" s="0" t="n">
        <f aca="false">SUMPRODUCT('5N inverse'!$A$3:$Y$3,'5N mesh'!$B$37:$Z$37,$E761:$AC761)+'5N inverse'!$A$3*$C762/Setup!$B$17+INDEX('5N inverse'!$A$3:$Y$3,1,'5N mesh'!$B$7+1)*Setup!$B$22</f>
        <v>24.3998238446099</v>
      </c>
      <c r="F762" s="0" t="n">
        <f aca="false">SUMPRODUCT('5N inverse'!$A$4:$Y$4,'5N mesh'!$B$37:$Z$37,$E761:$AC761)+'5N inverse'!$A$4*$C762/Setup!$B$17+INDEX('5N inverse'!$A$4:$Y$4,1,'5N mesh'!$B$7+1)*Setup!$B$22</f>
        <v>22.8452185070653</v>
      </c>
      <c r="G762" s="0" t="n">
        <f aca="false">SUMPRODUCT('5N inverse'!$A$5:$Y$5,'5N mesh'!$B$37:$Z$37,$E761:$AC761)+'5N inverse'!$A$5*$C762/Setup!$B$17+INDEX('5N inverse'!$A$5:$Y$5,1,'5N mesh'!$B$7+1)*Setup!$B$22</f>
        <v>19.7360078319759</v>
      </c>
      <c r="H762" s="0" t="n">
        <f aca="false">SUMPRODUCT('5N inverse'!$A$6:$Y$6,'5N mesh'!$B$37:$Z$37,$E761:$AC761)+'5N inverse'!$A$6*$C762/Setup!$B$17+INDEX('5N inverse'!$A$6:$Y$6,1,'5N mesh'!$B$7+1)*Setup!$B$22</f>
        <v>16.6267971568865</v>
      </c>
      <c r="I762" s="0" t="n">
        <f aca="false">SUMPRODUCT('5N inverse'!$A$7:$Y$7,'5N mesh'!$B$37:$Z$37,$E761:$AC761)+'5N inverse'!$A$7*$C762/Setup!$B$17+INDEX('5N inverse'!$A$7:$Y$7,1,'5N mesh'!$B$7+1)*Setup!$B$22</f>
        <v>15.0721918193418</v>
      </c>
      <c r="J762" s="0" t="n">
        <f aca="false">SUMPRODUCT('5N inverse'!$A$8:$Y$8,'5N mesh'!$B$37:$Z$37,$E761:$AC761)+'5N inverse'!$A$8*$C762/Setup!$B$17+INDEX('5N inverse'!$A$8:$Y$8,1,'5N mesh'!$B$7+1)*Setup!$B$22</f>
        <v>0</v>
      </c>
      <c r="K762" s="0" t="n">
        <f aca="false">SUMPRODUCT('5N inverse'!$A$9:$Y$9,'5N mesh'!$B$37:$Z$37,$E761:$AC761)+'5N inverse'!$A$9*$C762/Setup!$B$17+INDEX('5N inverse'!$A$9:$Y$9,1,'5N mesh'!$B$7+1)*Setup!$B$22</f>
        <v>0</v>
      </c>
      <c r="L762" s="0" t="n">
        <f aca="false">SUMPRODUCT('5N inverse'!$A$10:$Y$10,'5N mesh'!$B$37:$Z$37,$E761:$AC761)+'5N inverse'!$A$10*$C762/Setup!$B$17+INDEX('5N inverse'!$A$10:$Y$10,1,'5N mesh'!$B$7+1)*Setup!$B$22</f>
        <v>0</v>
      </c>
      <c r="M762" s="0" t="n">
        <f aca="false">SUMPRODUCT('5N inverse'!$A$11:$Y$11,'5N mesh'!$B$37:$Z$37,$E761:$AC761)+'5N inverse'!$A$11*$C762/Setup!$B$17+INDEX('5N inverse'!$A$11:$Y$11,1,'5N mesh'!$B$7+1)*Setup!$B$22</f>
        <v>0</v>
      </c>
      <c r="N762" s="0" t="n">
        <f aca="false">SUMPRODUCT('5N inverse'!$A$12:$Y$12,'5N mesh'!$B$37:$Z$37,$E761:$AC761)+'5N inverse'!$A$12*$C762/Setup!$B$17+INDEX('5N inverse'!$A$12:$Y$12,1,'5N mesh'!$B$7+1)*Setup!$B$22</f>
        <v>0</v>
      </c>
      <c r="O762" s="0" t="n">
        <f aca="false">SUMPRODUCT('5N inverse'!$A$13:$Y$13,'5N mesh'!$B$37:$Z$37,$E761:$AC761)+'5N inverse'!$A$13*$C762/Setup!$B$17+INDEX('5N inverse'!$A$13:$Y$13,1,'5N mesh'!$B$7+1)*Setup!$B$22</f>
        <v>0</v>
      </c>
      <c r="P762" s="0" t="n">
        <f aca="false">SUMPRODUCT('5N inverse'!$A$14:$Y$14,'5N mesh'!$B$37:$Z$37,$E761:$AC761)+'5N inverse'!$A$14*$C762/Setup!$B$17+INDEX('5N inverse'!$A$14:$Y$14,1,'5N mesh'!$B$7+1)*Setup!$B$22</f>
        <v>0</v>
      </c>
      <c r="Q762" s="0" t="n">
        <f aca="false">SUMPRODUCT('5N inverse'!$A$15:$Y$15,'5N mesh'!$B$37:$Z$37,$E761:$AC761)+'5N inverse'!$A$15*$C762/Setup!$B$17+INDEX('5N inverse'!$A$15:$Y$15,1,'5N mesh'!$B$7+1)*Setup!$B$22</f>
        <v>0</v>
      </c>
      <c r="R762" s="0" t="n">
        <f aca="false">SUMPRODUCT('5N inverse'!$A$16:$Y$16,'5N mesh'!$B$37:$Z$37,$E761:$AC761)+'5N inverse'!$A$16*$C762/Setup!$B$17+INDEX('5N inverse'!$A$16:$Y$16,1,'5N mesh'!$B$7+1)*Setup!$B$22</f>
        <v>0</v>
      </c>
      <c r="S762" s="0" t="n">
        <f aca="false">SUMPRODUCT('5N inverse'!$A$17:$Y$17,'5N mesh'!$B$37:$Z$37,$E761:$AC761)+'5N inverse'!$A$17*$C762/Setup!$B$17+INDEX('5N inverse'!$A$17:$Y$17,1,'5N mesh'!$B$7+1)*Setup!$B$22</f>
        <v>0</v>
      </c>
      <c r="T762" s="0" t="n">
        <f aca="false">SUMPRODUCT('5N inverse'!$A$18:$Y$18,'5N mesh'!$B$37:$Z$37,$E761:$AC761)+'5N inverse'!$A$18*$C762/Setup!$B$17+INDEX('5N inverse'!$A$18:$Y$18,1,'5N mesh'!$B$7+1)*Setup!$B$22</f>
        <v>0</v>
      </c>
      <c r="U762" s="0" t="n">
        <f aca="false">SUMPRODUCT('5N inverse'!$A$19:$Y$19,'5N mesh'!$B$37:$Z$37,$E761:$AC761)+'5N inverse'!$A$19*$C762/Setup!$B$17+INDEX('5N inverse'!$A$19:$Y$19,1,'5N mesh'!$B$7+1)*Setup!$B$22</f>
        <v>0</v>
      </c>
      <c r="V762" s="0" t="n">
        <f aca="false">SUMPRODUCT('5N inverse'!$A$20:$Y$20,'5N mesh'!$B$37:$Z$37,$E761:$AC761)+'5N inverse'!$A$20*$C762/Setup!$B$17+INDEX('5N inverse'!$A$20:$Y$20,1,'5N mesh'!$B$7+1)*Setup!$B$22</f>
        <v>0</v>
      </c>
      <c r="W762" s="0" t="n">
        <f aca="false">SUMPRODUCT('5N inverse'!$A$21:$Y$21,'5N mesh'!$B$37:$Z$37,$E761:$AC761)+'5N inverse'!$A$21*$C762/Setup!$B$17+INDEX('5N inverse'!$A$21:$Y$21,1,'5N mesh'!$B$7+1)*Setup!$B$22</f>
        <v>0</v>
      </c>
      <c r="X762" s="0" t="n">
        <f aca="false">SUMPRODUCT('5N inverse'!$A$22:$Y$22,'5N mesh'!$B$37:$Z$37,$E761:$AC761)+'5N inverse'!$A$22*$C762/Setup!$B$17+INDEX('5N inverse'!$A$22:$Y$22,1,'5N mesh'!$B$7+1)*Setup!$B$22</f>
        <v>0</v>
      </c>
      <c r="Y762" s="0" t="n">
        <f aca="false">SUMPRODUCT('5N inverse'!$A$23:$Y$23,'5N mesh'!$B$37:$Z$37,$E761:$AC761)+'5N inverse'!$A$23*$C762/Setup!$B$17+INDEX('5N inverse'!$A$23:$Y$23,1,'5N mesh'!$B$7+1)*Setup!$B$22</f>
        <v>0</v>
      </c>
      <c r="Z762" s="0" t="n">
        <f aca="false">SUMPRODUCT('5N inverse'!$A$24:$Y$24,'5N mesh'!$B$37:$Z$37,$E761:$AC761)+'5N inverse'!$A$24*$C762/Setup!$B$17+INDEX('5N inverse'!$A$24:$Y$24,1,'5N mesh'!$B$7+1)*Setup!$B$22</f>
        <v>0</v>
      </c>
      <c r="AA762" s="0" t="n">
        <f aca="false">SUMPRODUCT('5N inverse'!$A$25:$Y$25,'5N mesh'!$B$37:$Z$37,$E761:$AC761)+'5N inverse'!$A$25*$C762/Setup!$B$17+INDEX('5N inverse'!$A$25:$Y$25,1,'5N mesh'!$B$7+1)*Setup!$B$22</f>
        <v>0</v>
      </c>
      <c r="AB762" s="0" t="n">
        <f aca="false">SUMPRODUCT('5N inverse'!$A$26:$Y$26,'5N mesh'!$B$37:$Z$37,$E761:$AC761)+'5N inverse'!$A$26*$C762/Setup!$B$17+INDEX('5N inverse'!$A$26:$Y$26,1,'5N mesh'!$B$7+1)*Setup!$B$22</f>
        <v>0</v>
      </c>
      <c r="AC762" s="0" t="n">
        <f aca="false">SUMPRODUCT('5N inverse'!$A$27:$Y$27,'5N mesh'!$B$37:$Z$37,$E761:$AC761)+'5N inverse'!$A$27*$C762/Setup!$B$17+INDEX('5N inverse'!$A$27:$Y$27,1,'5N mesh'!$B$7+1)*Setup!$B$22</f>
        <v>0</v>
      </c>
    </row>
    <row r="763" customFormat="false" ht="15" hidden="false" customHeight="false" outlineLevel="0" collapsed="false">
      <c r="A763" s="0" t="n">
        <v>758</v>
      </c>
      <c r="B763" s="0" t="n">
        <f aca="false">A763*Setup!$B$11/3600</f>
        <v>63.1666666666667</v>
      </c>
      <c r="C763" s="0" t="n">
        <f aca="false">Setup!$B$7+Setup!$B$8*COS(2*PI()*(B763-Setup!$B$9)/24)</f>
        <v>27.9051840284797</v>
      </c>
      <c r="D763" s="0" t="n">
        <f aca="false">(C763-E763)/Setup!$B$17</f>
        <v>26.6414135822227</v>
      </c>
      <c r="E763" s="0" t="n">
        <f aca="false">SUMPRODUCT('5N inverse'!$A$3:$Y$3,'5N mesh'!$B$37:$Z$37,$E762:$AC762)+'5N inverse'!$A$3*$C763/Setup!$B$17+INDEX('5N inverse'!$A$3:$Y$3,1,'5N mesh'!$B$7+1)*Setup!$B$22</f>
        <v>24.4418002627908</v>
      </c>
      <c r="F763" s="0" t="n">
        <f aca="false">SUMPRODUCT('5N inverse'!$A$4:$Y$4,'5N mesh'!$B$37:$Z$37,$E762:$AC762)+'5N inverse'!$A$4*$C763/Setup!$B$17+INDEX('5N inverse'!$A$4:$Y$4,1,'5N mesh'!$B$7+1)*Setup!$B$22</f>
        <v>22.8802541821977</v>
      </c>
      <c r="G763" s="0" t="n">
        <f aca="false">SUMPRODUCT('5N inverse'!$A$5:$Y$5,'5N mesh'!$B$37:$Z$37,$E762:$AC762)+'5N inverse'!$A$5*$C763/Setup!$B$17+INDEX('5N inverse'!$A$5:$Y$5,1,'5N mesh'!$B$7+1)*Setup!$B$22</f>
        <v>19.7571620210116</v>
      </c>
      <c r="H763" s="0" t="n">
        <f aca="false">SUMPRODUCT('5N inverse'!$A$6:$Y$6,'5N mesh'!$B$37:$Z$37,$E762:$AC762)+'5N inverse'!$A$6*$C763/Setup!$B$17+INDEX('5N inverse'!$A$6:$Y$6,1,'5N mesh'!$B$7+1)*Setup!$B$22</f>
        <v>16.6340698598255</v>
      </c>
      <c r="I763" s="0" t="n">
        <f aca="false">SUMPRODUCT('5N inverse'!$A$7:$Y$7,'5N mesh'!$B$37:$Z$37,$E762:$AC762)+'5N inverse'!$A$7*$C763/Setup!$B$17+INDEX('5N inverse'!$A$7:$Y$7,1,'5N mesh'!$B$7+1)*Setup!$B$22</f>
        <v>15.0725237792324</v>
      </c>
      <c r="J763" s="0" t="n">
        <f aca="false">SUMPRODUCT('5N inverse'!$A$8:$Y$8,'5N mesh'!$B$37:$Z$37,$E762:$AC762)+'5N inverse'!$A$8*$C763/Setup!$B$17+INDEX('5N inverse'!$A$8:$Y$8,1,'5N mesh'!$B$7+1)*Setup!$B$22</f>
        <v>0</v>
      </c>
      <c r="K763" s="0" t="n">
        <f aca="false">SUMPRODUCT('5N inverse'!$A$9:$Y$9,'5N mesh'!$B$37:$Z$37,$E762:$AC762)+'5N inverse'!$A$9*$C763/Setup!$B$17+INDEX('5N inverse'!$A$9:$Y$9,1,'5N mesh'!$B$7+1)*Setup!$B$22</f>
        <v>0</v>
      </c>
      <c r="L763" s="0" t="n">
        <f aca="false">SUMPRODUCT('5N inverse'!$A$10:$Y$10,'5N mesh'!$B$37:$Z$37,$E762:$AC762)+'5N inverse'!$A$10*$C763/Setup!$B$17+INDEX('5N inverse'!$A$10:$Y$10,1,'5N mesh'!$B$7+1)*Setup!$B$22</f>
        <v>0</v>
      </c>
      <c r="M763" s="0" t="n">
        <f aca="false">SUMPRODUCT('5N inverse'!$A$11:$Y$11,'5N mesh'!$B$37:$Z$37,$E762:$AC762)+'5N inverse'!$A$11*$C763/Setup!$B$17+INDEX('5N inverse'!$A$11:$Y$11,1,'5N mesh'!$B$7+1)*Setup!$B$22</f>
        <v>0</v>
      </c>
      <c r="N763" s="0" t="n">
        <f aca="false">SUMPRODUCT('5N inverse'!$A$12:$Y$12,'5N mesh'!$B$37:$Z$37,$E762:$AC762)+'5N inverse'!$A$12*$C763/Setup!$B$17+INDEX('5N inverse'!$A$12:$Y$12,1,'5N mesh'!$B$7+1)*Setup!$B$22</f>
        <v>0</v>
      </c>
      <c r="O763" s="0" t="n">
        <f aca="false">SUMPRODUCT('5N inverse'!$A$13:$Y$13,'5N mesh'!$B$37:$Z$37,$E762:$AC762)+'5N inverse'!$A$13*$C763/Setup!$B$17+INDEX('5N inverse'!$A$13:$Y$13,1,'5N mesh'!$B$7+1)*Setup!$B$22</f>
        <v>0</v>
      </c>
      <c r="P763" s="0" t="n">
        <f aca="false">SUMPRODUCT('5N inverse'!$A$14:$Y$14,'5N mesh'!$B$37:$Z$37,$E762:$AC762)+'5N inverse'!$A$14*$C763/Setup!$B$17+INDEX('5N inverse'!$A$14:$Y$14,1,'5N mesh'!$B$7+1)*Setup!$B$22</f>
        <v>0</v>
      </c>
      <c r="Q763" s="0" t="n">
        <f aca="false">SUMPRODUCT('5N inverse'!$A$15:$Y$15,'5N mesh'!$B$37:$Z$37,$E762:$AC762)+'5N inverse'!$A$15*$C763/Setup!$B$17+INDEX('5N inverse'!$A$15:$Y$15,1,'5N mesh'!$B$7+1)*Setup!$B$22</f>
        <v>0</v>
      </c>
      <c r="R763" s="0" t="n">
        <f aca="false">SUMPRODUCT('5N inverse'!$A$16:$Y$16,'5N mesh'!$B$37:$Z$37,$E762:$AC762)+'5N inverse'!$A$16*$C763/Setup!$B$17+INDEX('5N inverse'!$A$16:$Y$16,1,'5N mesh'!$B$7+1)*Setup!$B$22</f>
        <v>0</v>
      </c>
      <c r="S763" s="0" t="n">
        <f aca="false">SUMPRODUCT('5N inverse'!$A$17:$Y$17,'5N mesh'!$B$37:$Z$37,$E762:$AC762)+'5N inverse'!$A$17*$C763/Setup!$B$17+INDEX('5N inverse'!$A$17:$Y$17,1,'5N mesh'!$B$7+1)*Setup!$B$22</f>
        <v>0</v>
      </c>
      <c r="T763" s="0" t="n">
        <f aca="false">SUMPRODUCT('5N inverse'!$A$18:$Y$18,'5N mesh'!$B$37:$Z$37,$E762:$AC762)+'5N inverse'!$A$18*$C763/Setup!$B$17+INDEX('5N inverse'!$A$18:$Y$18,1,'5N mesh'!$B$7+1)*Setup!$B$22</f>
        <v>0</v>
      </c>
      <c r="U763" s="0" t="n">
        <f aca="false">SUMPRODUCT('5N inverse'!$A$19:$Y$19,'5N mesh'!$B$37:$Z$37,$E762:$AC762)+'5N inverse'!$A$19*$C763/Setup!$B$17+INDEX('5N inverse'!$A$19:$Y$19,1,'5N mesh'!$B$7+1)*Setup!$B$22</f>
        <v>0</v>
      </c>
      <c r="V763" s="0" t="n">
        <f aca="false">SUMPRODUCT('5N inverse'!$A$20:$Y$20,'5N mesh'!$B$37:$Z$37,$E762:$AC762)+'5N inverse'!$A$20*$C763/Setup!$B$17+INDEX('5N inverse'!$A$20:$Y$20,1,'5N mesh'!$B$7+1)*Setup!$B$22</f>
        <v>0</v>
      </c>
      <c r="W763" s="0" t="n">
        <f aca="false">SUMPRODUCT('5N inverse'!$A$21:$Y$21,'5N mesh'!$B$37:$Z$37,$E762:$AC762)+'5N inverse'!$A$21*$C763/Setup!$B$17+INDEX('5N inverse'!$A$21:$Y$21,1,'5N mesh'!$B$7+1)*Setup!$B$22</f>
        <v>0</v>
      </c>
      <c r="X763" s="0" t="n">
        <f aca="false">SUMPRODUCT('5N inverse'!$A$22:$Y$22,'5N mesh'!$B$37:$Z$37,$E762:$AC762)+'5N inverse'!$A$22*$C763/Setup!$B$17+INDEX('5N inverse'!$A$22:$Y$22,1,'5N mesh'!$B$7+1)*Setup!$B$22</f>
        <v>0</v>
      </c>
      <c r="Y763" s="0" t="n">
        <f aca="false">SUMPRODUCT('5N inverse'!$A$23:$Y$23,'5N mesh'!$B$37:$Z$37,$E762:$AC762)+'5N inverse'!$A$23*$C763/Setup!$B$17+INDEX('5N inverse'!$A$23:$Y$23,1,'5N mesh'!$B$7+1)*Setup!$B$22</f>
        <v>0</v>
      </c>
      <c r="Z763" s="0" t="n">
        <f aca="false">SUMPRODUCT('5N inverse'!$A$24:$Y$24,'5N mesh'!$B$37:$Z$37,$E762:$AC762)+'5N inverse'!$A$24*$C763/Setup!$B$17+INDEX('5N inverse'!$A$24:$Y$24,1,'5N mesh'!$B$7+1)*Setup!$B$22</f>
        <v>0</v>
      </c>
      <c r="AA763" s="0" t="n">
        <f aca="false">SUMPRODUCT('5N inverse'!$A$25:$Y$25,'5N mesh'!$B$37:$Z$37,$E762:$AC762)+'5N inverse'!$A$25*$C763/Setup!$B$17+INDEX('5N inverse'!$A$25:$Y$25,1,'5N mesh'!$B$7+1)*Setup!$B$22</f>
        <v>0</v>
      </c>
      <c r="AB763" s="0" t="n">
        <f aca="false">SUMPRODUCT('5N inverse'!$A$26:$Y$26,'5N mesh'!$B$37:$Z$37,$E762:$AC762)+'5N inverse'!$A$26*$C763/Setup!$B$17+INDEX('5N inverse'!$A$26:$Y$26,1,'5N mesh'!$B$7+1)*Setup!$B$22</f>
        <v>0</v>
      </c>
      <c r="AC763" s="0" t="n">
        <f aca="false">SUMPRODUCT('5N inverse'!$A$27:$Y$27,'5N mesh'!$B$37:$Z$37,$E762:$AC762)+'5N inverse'!$A$27*$C763/Setup!$B$17+INDEX('5N inverse'!$A$27:$Y$27,1,'5N mesh'!$B$7+1)*Setup!$B$22</f>
        <v>0</v>
      </c>
    </row>
    <row r="764" customFormat="false" ht="15" hidden="false" customHeight="false" outlineLevel="0" collapsed="false">
      <c r="A764" s="0" t="n">
        <v>759</v>
      </c>
      <c r="B764" s="0" t="n">
        <f aca="false">A764*Setup!$B$11/3600</f>
        <v>63.25</v>
      </c>
      <c r="C764" s="0" t="n">
        <f aca="false">Setup!$B$7+Setup!$B$8*COS(2*PI()*(B764-Setup!$B$9)/24)</f>
        <v>27.9231411216129</v>
      </c>
      <c r="D764" s="0" t="n">
        <f aca="false">(C764-E764)/Setup!$B$17</f>
        <v>26.4591546568103</v>
      </c>
      <c r="E764" s="0" t="n">
        <f aca="false">SUMPRODUCT('5N inverse'!$A$3:$Y$3,'5N mesh'!$B$37:$Z$37,$E763:$AC763)+'5N inverse'!$A$3*$C764/Setup!$B$17+INDEX('5N inverse'!$A$3:$Y$3,1,'5N mesh'!$B$7+1)*Setup!$B$22</f>
        <v>24.4834510162276</v>
      </c>
      <c r="F764" s="0" t="n">
        <f aca="false">SUMPRODUCT('5N inverse'!$A$4:$Y$4,'5N mesh'!$B$37:$Z$37,$E763:$AC763)+'5N inverse'!$A$4*$C764/Setup!$B$17+INDEX('5N inverse'!$A$4:$Y$4,1,'5N mesh'!$B$7+1)*Setup!$B$22</f>
        <v>22.9150186214221</v>
      </c>
      <c r="G764" s="0" t="n">
        <f aca="false">SUMPRODUCT('5N inverse'!$A$5:$Y$5,'5N mesh'!$B$37:$Z$37,$E763:$AC763)+'5N inverse'!$A$5*$C764/Setup!$B$17+INDEX('5N inverse'!$A$5:$Y$5,1,'5N mesh'!$B$7+1)*Setup!$B$22</f>
        <v>19.7781538318112</v>
      </c>
      <c r="H764" s="0" t="n">
        <f aca="false">SUMPRODUCT('5N inverse'!$A$6:$Y$6,'5N mesh'!$B$37:$Z$37,$E763:$AC763)+'5N inverse'!$A$6*$C764/Setup!$B$17+INDEX('5N inverse'!$A$6:$Y$6,1,'5N mesh'!$B$7+1)*Setup!$B$22</f>
        <v>16.6412890422002</v>
      </c>
      <c r="I764" s="0" t="n">
        <f aca="false">SUMPRODUCT('5N inverse'!$A$7:$Y$7,'5N mesh'!$B$37:$Z$37,$E763:$AC763)+'5N inverse'!$A$7*$C764/Setup!$B$17+INDEX('5N inverse'!$A$7:$Y$7,1,'5N mesh'!$B$7+1)*Setup!$B$22</f>
        <v>15.0728566473947</v>
      </c>
      <c r="J764" s="0" t="n">
        <f aca="false">SUMPRODUCT('5N inverse'!$A$8:$Y$8,'5N mesh'!$B$37:$Z$37,$E763:$AC763)+'5N inverse'!$A$8*$C764/Setup!$B$17+INDEX('5N inverse'!$A$8:$Y$8,1,'5N mesh'!$B$7+1)*Setup!$B$22</f>
        <v>0</v>
      </c>
      <c r="K764" s="0" t="n">
        <f aca="false">SUMPRODUCT('5N inverse'!$A$9:$Y$9,'5N mesh'!$B$37:$Z$37,$E763:$AC763)+'5N inverse'!$A$9*$C764/Setup!$B$17+INDEX('5N inverse'!$A$9:$Y$9,1,'5N mesh'!$B$7+1)*Setup!$B$22</f>
        <v>0</v>
      </c>
      <c r="L764" s="0" t="n">
        <f aca="false">SUMPRODUCT('5N inverse'!$A$10:$Y$10,'5N mesh'!$B$37:$Z$37,$E763:$AC763)+'5N inverse'!$A$10*$C764/Setup!$B$17+INDEX('5N inverse'!$A$10:$Y$10,1,'5N mesh'!$B$7+1)*Setup!$B$22</f>
        <v>0</v>
      </c>
      <c r="M764" s="0" t="n">
        <f aca="false">SUMPRODUCT('5N inverse'!$A$11:$Y$11,'5N mesh'!$B$37:$Z$37,$E763:$AC763)+'5N inverse'!$A$11*$C764/Setup!$B$17+INDEX('5N inverse'!$A$11:$Y$11,1,'5N mesh'!$B$7+1)*Setup!$B$22</f>
        <v>0</v>
      </c>
      <c r="N764" s="0" t="n">
        <f aca="false">SUMPRODUCT('5N inverse'!$A$12:$Y$12,'5N mesh'!$B$37:$Z$37,$E763:$AC763)+'5N inverse'!$A$12*$C764/Setup!$B$17+INDEX('5N inverse'!$A$12:$Y$12,1,'5N mesh'!$B$7+1)*Setup!$B$22</f>
        <v>0</v>
      </c>
      <c r="O764" s="0" t="n">
        <f aca="false">SUMPRODUCT('5N inverse'!$A$13:$Y$13,'5N mesh'!$B$37:$Z$37,$E763:$AC763)+'5N inverse'!$A$13*$C764/Setup!$B$17+INDEX('5N inverse'!$A$13:$Y$13,1,'5N mesh'!$B$7+1)*Setup!$B$22</f>
        <v>0</v>
      </c>
      <c r="P764" s="0" t="n">
        <f aca="false">SUMPRODUCT('5N inverse'!$A$14:$Y$14,'5N mesh'!$B$37:$Z$37,$E763:$AC763)+'5N inverse'!$A$14*$C764/Setup!$B$17+INDEX('5N inverse'!$A$14:$Y$14,1,'5N mesh'!$B$7+1)*Setup!$B$22</f>
        <v>0</v>
      </c>
      <c r="Q764" s="0" t="n">
        <f aca="false">SUMPRODUCT('5N inverse'!$A$15:$Y$15,'5N mesh'!$B$37:$Z$37,$E763:$AC763)+'5N inverse'!$A$15*$C764/Setup!$B$17+INDEX('5N inverse'!$A$15:$Y$15,1,'5N mesh'!$B$7+1)*Setup!$B$22</f>
        <v>0</v>
      </c>
      <c r="R764" s="0" t="n">
        <f aca="false">SUMPRODUCT('5N inverse'!$A$16:$Y$16,'5N mesh'!$B$37:$Z$37,$E763:$AC763)+'5N inverse'!$A$16*$C764/Setup!$B$17+INDEX('5N inverse'!$A$16:$Y$16,1,'5N mesh'!$B$7+1)*Setup!$B$22</f>
        <v>0</v>
      </c>
      <c r="S764" s="0" t="n">
        <f aca="false">SUMPRODUCT('5N inverse'!$A$17:$Y$17,'5N mesh'!$B$37:$Z$37,$E763:$AC763)+'5N inverse'!$A$17*$C764/Setup!$B$17+INDEX('5N inverse'!$A$17:$Y$17,1,'5N mesh'!$B$7+1)*Setup!$B$22</f>
        <v>0</v>
      </c>
      <c r="T764" s="0" t="n">
        <f aca="false">SUMPRODUCT('5N inverse'!$A$18:$Y$18,'5N mesh'!$B$37:$Z$37,$E763:$AC763)+'5N inverse'!$A$18*$C764/Setup!$B$17+INDEX('5N inverse'!$A$18:$Y$18,1,'5N mesh'!$B$7+1)*Setup!$B$22</f>
        <v>0</v>
      </c>
      <c r="U764" s="0" t="n">
        <f aca="false">SUMPRODUCT('5N inverse'!$A$19:$Y$19,'5N mesh'!$B$37:$Z$37,$E763:$AC763)+'5N inverse'!$A$19*$C764/Setup!$B$17+INDEX('5N inverse'!$A$19:$Y$19,1,'5N mesh'!$B$7+1)*Setup!$B$22</f>
        <v>0</v>
      </c>
      <c r="V764" s="0" t="n">
        <f aca="false">SUMPRODUCT('5N inverse'!$A$20:$Y$20,'5N mesh'!$B$37:$Z$37,$E763:$AC763)+'5N inverse'!$A$20*$C764/Setup!$B$17+INDEX('5N inverse'!$A$20:$Y$20,1,'5N mesh'!$B$7+1)*Setup!$B$22</f>
        <v>0</v>
      </c>
      <c r="W764" s="0" t="n">
        <f aca="false">SUMPRODUCT('5N inverse'!$A$21:$Y$21,'5N mesh'!$B$37:$Z$37,$E763:$AC763)+'5N inverse'!$A$21*$C764/Setup!$B$17+INDEX('5N inverse'!$A$21:$Y$21,1,'5N mesh'!$B$7+1)*Setup!$B$22</f>
        <v>0</v>
      </c>
      <c r="X764" s="0" t="n">
        <f aca="false">SUMPRODUCT('5N inverse'!$A$22:$Y$22,'5N mesh'!$B$37:$Z$37,$E763:$AC763)+'5N inverse'!$A$22*$C764/Setup!$B$17+INDEX('5N inverse'!$A$22:$Y$22,1,'5N mesh'!$B$7+1)*Setup!$B$22</f>
        <v>0</v>
      </c>
      <c r="Y764" s="0" t="n">
        <f aca="false">SUMPRODUCT('5N inverse'!$A$23:$Y$23,'5N mesh'!$B$37:$Z$37,$E763:$AC763)+'5N inverse'!$A$23*$C764/Setup!$B$17+INDEX('5N inverse'!$A$23:$Y$23,1,'5N mesh'!$B$7+1)*Setup!$B$22</f>
        <v>0</v>
      </c>
      <c r="Z764" s="0" t="n">
        <f aca="false">SUMPRODUCT('5N inverse'!$A$24:$Y$24,'5N mesh'!$B$37:$Z$37,$E763:$AC763)+'5N inverse'!$A$24*$C764/Setup!$B$17+INDEX('5N inverse'!$A$24:$Y$24,1,'5N mesh'!$B$7+1)*Setup!$B$22</f>
        <v>0</v>
      </c>
      <c r="AA764" s="0" t="n">
        <f aca="false">SUMPRODUCT('5N inverse'!$A$25:$Y$25,'5N mesh'!$B$37:$Z$37,$E763:$AC763)+'5N inverse'!$A$25*$C764/Setup!$B$17+INDEX('5N inverse'!$A$25:$Y$25,1,'5N mesh'!$B$7+1)*Setup!$B$22</f>
        <v>0</v>
      </c>
      <c r="AB764" s="0" t="n">
        <f aca="false">SUMPRODUCT('5N inverse'!$A$26:$Y$26,'5N mesh'!$B$37:$Z$37,$E763:$AC763)+'5N inverse'!$A$26*$C764/Setup!$B$17+INDEX('5N inverse'!$A$26:$Y$26,1,'5N mesh'!$B$7+1)*Setup!$B$22</f>
        <v>0</v>
      </c>
      <c r="AC764" s="0" t="n">
        <f aca="false">SUMPRODUCT('5N inverse'!$A$27:$Y$27,'5N mesh'!$B$37:$Z$37,$E763:$AC763)+'5N inverse'!$A$27*$C764/Setup!$B$17+INDEX('5N inverse'!$A$27:$Y$27,1,'5N mesh'!$B$7+1)*Setup!$B$22</f>
        <v>0</v>
      </c>
    </row>
    <row r="765" customFormat="false" ht="15" hidden="false" customHeight="false" outlineLevel="0" collapsed="false">
      <c r="A765" s="0" t="n">
        <v>760</v>
      </c>
      <c r="B765" s="0" t="n">
        <f aca="false">A765*Setup!$B$11/3600</f>
        <v>63.3333333333333</v>
      </c>
      <c r="C765" s="0" t="n">
        <f aca="false">Setup!$B$7+Setup!$B$8*COS(2*PI()*(B765-Setup!$B$9)/24)</f>
        <v>27.9392310120488</v>
      </c>
      <c r="D765" s="0" t="n">
        <f aca="false">(C765-E765)/Setup!$B$17</f>
        <v>26.2651902102371</v>
      </c>
      <c r="E765" s="0" t="n">
        <f aca="false">SUMPRODUCT('5N inverse'!$A$3:$Y$3,'5N mesh'!$B$37:$Z$37,$E764:$AC764)+'5N inverse'!$A$3*$C765/Setup!$B$17+INDEX('5N inverse'!$A$3:$Y$3,1,'5N mesh'!$B$7+1)*Setup!$B$22</f>
        <v>24.524756284718</v>
      </c>
      <c r="F765" s="0" t="n">
        <f aca="false">SUMPRODUCT('5N inverse'!$A$4:$Y$4,'5N mesh'!$B$37:$Z$37,$E764:$AC764)+'5N inverse'!$A$4*$C765/Setup!$B$17+INDEX('5N inverse'!$A$4:$Y$4,1,'5N mesh'!$B$7+1)*Setup!$B$22</f>
        <v>22.9494952815054</v>
      </c>
      <c r="G765" s="0" t="n">
        <f aca="false">SUMPRODUCT('5N inverse'!$A$5:$Y$5,'5N mesh'!$B$37:$Z$37,$E764:$AC764)+'5N inverse'!$A$5*$C765/Setup!$B$17+INDEX('5N inverse'!$A$5:$Y$5,1,'5N mesh'!$B$7+1)*Setup!$B$22</f>
        <v>19.7989732750802</v>
      </c>
      <c r="H765" s="0" t="n">
        <f aca="false">SUMPRODUCT('5N inverse'!$A$6:$Y$6,'5N mesh'!$B$37:$Z$37,$E764:$AC764)+'5N inverse'!$A$6*$C765/Setup!$B$17+INDEX('5N inverse'!$A$6:$Y$6,1,'5N mesh'!$B$7+1)*Setup!$B$22</f>
        <v>16.648451268655</v>
      </c>
      <c r="I765" s="0" t="n">
        <f aca="false">SUMPRODUCT('5N inverse'!$A$7:$Y$7,'5N mesh'!$B$37:$Z$37,$E764:$AC764)+'5N inverse'!$A$7*$C765/Setup!$B$17+INDEX('5N inverse'!$A$7:$Y$7,1,'5N mesh'!$B$7+1)*Setup!$B$22</f>
        <v>15.0731902654424</v>
      </c>
      <c r="J765" s="0" t="n">
        <f aca="false">SUMPRODUCT('5N inverse'!$A$8:$Y$8,'5N mesh'!$B$37:$Z$37,$E764:$AC764)+'5N inverse'!$A$8*$C765/Setup!$B$17+INDEX('5N inverse'!$A$8:$Y$8,1,'5N mesh'!$B$7+1)*Setup!$B$22</f>
        <v>0</v>
      </c>
      <c r="K765" s="0" t="n">
        <f aca="false">SUMPRODUCT('5N inverse'!$A$9:$Y$9,'5N mesh'!$B$37:$Z$37,$E764:$AC764)+'5N inverse'!$A$9*$C765/Setup!$B$17+INDEX('5N inverse'!$A$9:$Y$9,1,'5N mesh'!$B$7+1)*Setup!$B$22</f>
        <v>0</v>
      </c>
      <c r="L765" s="0" t="n">
        <f aca="false">SUMPRODUCT('5N inverse'!$A$10:$Y$10,'5N mesh'!$B$37:$Z$37,$E764:$AC764)+'5N inverse'!$A$10*$C765/Setup!$B$17+INDEX('5N inverse'!$A$10:$Y$10,1,'5N mesh'!$B$7+1)*Setup!$B$22</f>
        <v>0</v>
      </c>
      <c r="M765" s="0" t="n">
        <f aca="false">SUMPRODUCT('5N inverse'!$A$11:$Y$11,'5N mesh'!$B$37:$Z$37,$E764:$AC764)+'5N inverse'!$A$11*$C765/Setup!$B$17+INDEX('5N inverse'!$A$11:$Y$11,1,'5N mesh'!$B$7+1)*Setup!$B$22</f>
        <v>0</v>
      </c>
      <c r="N765" s="0" t="n">
        <f aca="false">SUMPRODUCT('5N inverse'!$A$12:$Y$12,'5N mesh'!$B$37:$Z$37,$E764:$AC764)+'5N inverse'!$A$12*$C765/Setup!$B$17+INDEX('5N inverse'!$A$12:$Y$12,1,'5N mesh'!$B$7+1)*Setup!$B$22</f>
        <v>0</v>
      </c>
      <c r="O765" s="0" t="n">
        <f aca="false">SUMPRODUCT('5N inverse'!$A$13:$Y$13,'5N mesh'!$B$37:$Z$37,$E764:$AC764)+'5N inverse'!$A$13*$C765/Setup!$B$17+INDEX('5N inverse'!$A$13:$Y$13,1,'5N mesh'!$B$7+1)*Setup!$B$22</f>
        <v>0</v>
      </c>
      <c r="P765" s="0" t="n">
        <f aca="false">SUMPRODUCT('5N inverse'!$A$14:$Y$14,'5N mesh'!$B$37:$Z$37,$E764:$AC764)+'5N inverse'!$A$14*$C765/Setup!$B$17+INDEX('5N inverse'!$A$14:$Y$14,1,'5N mesh'!$B$7+1)*Setup!$B$22</f>
        <v>0</v>
      </c>
      <c r="Q765" s="0" t="n">
        <f aca="false">SUMPRODUCT('5N inverse'!$A$15:$Y$15,'5N mesh'!$B$37:$Z$37,$E764:$AC764)+'5N inverse'!$A$15*$C765/Setup!$B$17+INDEX('5N inverse'!$A$15:$Y$15,1,'5N mesh'!$B$7+1)*Setup!$B$22</f>
        <v>0</v>
      </c>
      <c r="R765" s="0" t="n">
        <f aca="false">SUMPRODUCT('5N inverse'!$A$16:$Y$16,'5N mesh'!$B$37:$Z$37,$E764:$AC764)+'5N inverse'!$A$16*$C765/Setup!$B$17+INDEX('5N inverse'!$A$16:$Y$16,1,'5N mesh'!$B$7+1)*Setup!$B$22</f>
        <v>0</v>
      </c>
      <c r="S765" s="0" t="n">
        <f aca="false">SUMPRODUCT('5N inverse'!$A$17:$Y$17,'5N mesh'!$B$37:$Z$37,$E764:$AC764)+'5N inverse'!$A$17*$C765/Setup!$B$17+INDEX('5N inverse'!$A$17:$Y$17,1,'5N mesh'!$B$7+1)*Setup!$B$22</f>
        <v>0</v>
      </c>
      <c r="T765" s="0" t="n">
        <f aca="false">SUMPRODUCT('5N inverse'!$A$18:$Y$18,'5N mesh'!$B$37:$Z$37,$E764:$AC764)+'5N inverse'!$A$18*$C765/Setup!$B$17+INDEX('5N inverse'!$A$18:$Y$18,1,'5N mesh'!$B$7+1)*Setup!$B$22</f>
        <v>0</v>
      </c>
      <c r="U765" s="0" t="n">
        <f aca="false">SUMPRODUCT('5N inverse'!$A$19:$Y$19,'5N mesh'!$B$37:$Z$37,$E764:$AC764)+'5N inverse'!$A$19*$C765/Setup!$B$17+INDEX('5N inverse'!$A$19:$Y$19,1,'5N mesh'!$B$7+1)*Setup!$B$22</f>
        <v>0</v>
      </c>
      <c r="V765" s="0" t="n">
        <f aca="false">SUMPRODUCT('5N inverse'!$A$20:$Y$20,'5N mesh'!$B$37:$Z$37,$E764:$AC764)+'5N inverse'!$A$20*$C765/Setup!$B$17+INDEX('5N inverse'!$A$20:$Y$20,1,'5N mesh'!$B$7+1)*Setup!$B$22</f>
        <v>0</v>
      </c>
      <c r="W765" s="0" t="n">
        <f aca="false">SUMPRODUCT('5N inverse'!$A$21:$Y$21,'5N mesh'!$B$37:$Z$37,$E764:$AC764)+'5N inverse'!$A$21*$C765/Setup!$B$17+INDEX('5N inverse'!$A$21:$Y$21,1,'5N mesh'!$B$7+1)*Setup!$B$22</f>
        <v>0</v>
      </c>
      <c r="X765" s="0" t="n">
        <f aca="false">SUMPRODUCT('5N inverse'!$A$22:$Y$22,'5N mesh'!$B$37:$Z$37,$E764:$AC764)+'5N inverse'!$A$22*$C765/Setup!$B$17+INDEX('5N inverse'!$A$22:$Y$22,1,'5N mesh'!$B$7+1)*Setup!$B$22</f>
        <v>0</v>
      </c>
      <c r="Y765" s="0" t="n">
        <f aca="false">SUMPRODUCT('5N inverse'!$A$23:$Y$23,'5N mesh'!$B$37:$Z$37,$E764:$AC764)+'5N inverse'!$A$23*$C765/Setup!$B$17+INDEX('5N inverse'!$A$23:$Y$23,1,'5N mesh'!$B$7+1)*Setup!$B$22</f>
        <v>0</v>
      </c>
      <c r="Z765" s="0" t="n">
        <f aca="false">SUMPRODUCT('5N inverse'!$A$24:$Y$24,'5N mesh'!$B$37:$Z$37,$E764:$AC764)+'5N inverse'!$A$24*$C765/Setup!$B$17+INDEX('5N inverse'!$A$24:$Y$24,1,'5N mesh'!$B$7+1)*Setup!$B$22</f>
        <v>0</v>
      </c>
      <c r="AA765" s="0" t="n">
        <f aca="false">SUMPRODUCT('5N inverse'!$A$25:$Y$25,'5N mesh'!$B$37:$Z$37,$E764:$AC764)+'5N inverse'!$A$25*$C765/Setup!$B$17+INDEX('5N inverse'!$A$25:$Y$25,1,'5N mesh'!$B$7+1)*Setup!$B$22</f>
        <v>0</v>
      </c>
      <c r="AB765" s="0" t="n">
        <f aca="false">SUMPRODUCT('5N inverse'!$A$26:$Y$26,'5N mesh'!$B$37:$Z$37,$E764:$AC764)+'5N inverse'!$A$26*$C765/Setup!$B$17+INDEX('5N inverse'!$A$26:$Y$26,1,'5N mesh'!$B$7+1)*Setup!$B$22</f>
        <v>0</v>
      </c>
      <c r="AC765" s="0" t="n">
        <f aca="false">SUMPRODUCT('5N inverse'!$A$27:$Y$27,'5N mesh'!$B$37:$Z$37,$E764:$AC764)+'5N inverse'!$A$27*$C765/Setup!$B$17+INDEX('5N inverse'!$A$27:$Y$27,1,'5N mesh'!$B$7+1)*Setup!$B$22</f>
        <v>0</v>
      </c>
    </row>
    <row r="766" customFormat="false" ht="15" hidden="false" customHeight="false" outlineLevel="0" collapsed="false">
      <c r="A766" s="0" t="n">
        <v>761</v>
      </c>
      <c r="B766" s="0" t="n">
        <f aca="false">A766*Setup!$B$11/3600</f>
        <v>63.4166666666667</v>
      </c>
      <c r="C766" s="0" t="n">
        <f aca="false">Setup!$B$7+Setup!$B$8*COS(2*PI()*(B766-Setup!$B$9)/24)</f>
        <v>27.953446041871</v>
      </c>
      <c r="D766" s="0" t="n">
        <f aca="false">(C766-E766)/Setup!$B$17</f>
        <v>26.0596125340236</v>
      </c>
      <c r="E766" s="0" t="n">
        <f aca="false">SUMPRODUCT('5N inverse'!$A$3:$Y$3,'5N mesh'!$B$37:$Z$37,$E765:$AC765)+'5N inverse'!$A$3*$C766/Setup!$B$17+INDEX('5N inverse'!$A$3:$Y$3,1,'5N mesh'!$B$7+1)*Setup!$B$22</f>
        <v>24.565696412448</v>
      </c>
      <c r="F766" s="0" t="n">
        <f aca="false">SUMPRODUCT('5N inverse'!$A$4:$Y$4,'5N mesh'!$B$37:$Z$37,$E765:$AC765)+'5N inverse'!$A$4*$C766/Setup!$B$17+INDEX('5N inverse'!$A$4:$Y$4,1,'5N mesh'!$B$7+1)*Setup!$B$22</f>
        <v>22.9836677561453</v>
      </c>
      <c r="G766" s="0" t="n">
        <f aca="false">SUMPRODUCT('5N inverse'!$A$5:$Y$5,'5N mesh'!$B$37:$Z$37,$E765:$AC765)+'5N inverse'!$A$5*$C766/Setup!$B$17+INDEX('5N inverse'!$A$5:$Y$5,1,'5N mesh'!$B$7+1)*Setup!$B$22</f>
        <v>19.8196104435398</v>
      </c>
      <c r="H766" s="0" t="n">
        <f aca="false">SUMPRODUCT('5N inverse'!$A$6:$Y$6,'5N mesh'!$B$37:$Z$37,$E765:$AC765)+'5N inverse'!$A$6*$C766/Setup!$B$17+INDEX('5N inverse'!$A$6:$Y$6,1,'5N mesh'!$B$7+1)*Setup!$B$22</f>
        <v>16.6555531309344</v>
      </c>
      <c r="I766" s="0" t="n">
        <f aca="false">SUMPRODUCT('5N inverse'!$A$7:$Y$7,'5N mesh'!$B$37:$Z$37,$E765:$AC765)+'5N inverse'!$A$7*$C766/Setup!$B$17+INDEX('5N inverse'!$A$7:$Y$7,1,'5N mesh'!$B$7+1)*Setup!$B$22</f>
        <v>15.0735244746316</v>
      </c>
      <c r="J766" s="0" t="n">
        <f aca="false">SUMPRODUCT('5N inverse'!$A$8:$Y$8,'5N mesh'!$B$37:$Z$37,$E765:$AC765)+'5N inverse'!$A$8*$C766/Setup!$B$17+INDEX('5N inverse'!$A$8:$Y$8,1,'5N mesh'!$B$7+1)*Setup!$B$22</f>
        <v>0</v>
      </c>
      <c r="K766" s="0" t="n">
        <f aca="false">SUMPRODUCT('5N inverse'!$A$9:$Y$9,'5N mesh'!$B$37:$Z$37,$E765:$AC765)+'5N inverse'!$A$9*$C766/Setup!$B$17+INDEX('5N inverse'!$A$9:$Y$9,1,'5N mesh'!$B$7+1)*Setup!$B$22</f>
        <v>0</v>
      </c>
      <c r="L766" s="0" t="n">
        <f aca="false">SUMPRODUCT('5N inverse'!$A$10:$Y$10,'5N mesh'!$B$37:$Z$37,$E765:$AC765)+'5N inverse'!$A$10*$C766/Setup!$B$17+INDEX('5N inverse'!$A$10:$Y$10,1,'5N mesh'!$B$7+1)*Setup!$B$22</f>
        <v>0</v>
      </c>
      <c r="M766" s="0" t="n">
        <f aca="false">SUMPRODUCT('5N inverse'!$A$11:$Y$11,'5N mesh'!$B$37:$Z$37,$E765:$AC765)+'5N inverse'!$A$11*$C766/Setup!$B$17+INDEX('5N inverse'!$A$11:$Y$11,1,'5N mesh'!$B$7+1)*Setup!$B$22</f>
        <v>0</v>
      </c>
      <c r="N766" s="0" t="n">
        <f aca="false">SUMPRODUCT('5N inverse'!$A$12:$Y$12,'5N mesh'!$B$37:$Z$37,$E765:$AC765)+'5N inverse'!$A$12*$C766/Setup!$B$17+INDEX('5N inverse'!$A$12:$Y$12,1,'5N mesh'!$B$7+1)*Setup!$B$22</f>
        <v>0</v>
      </c>
      <c r="O766" s="0" t="n">
        <f aca="false">SUMPRODUCT('5N inverse'!$A$13:$Y$13,'5N mesh'!$B$37:$Z$37,$E765:$AC765)+'5N inverse'!$A$13*$C766/Setup!$B$17+INDEX('5N inverse'!$A$13:$Y$13,1,'5N mesh'!$B$7+1)*Setup!$B$22</f>
        <v>0</v>
      </c>
      <c r="P766" s="0" t="n">
        <f aca="false">SUMPRODUCT('5N inverse'!$A$14:$Y$14,'5N mesh'!$B$37:$Z$37,$E765:$AC765)+'5N inverse'!$A$14*$C766/Setup!$B$17+INDEX('5N inverse'!$A$14:$Y$14,1,'5N mesh'!$B$7+1)*Setup!$B$22</f>
        <v>0</v>
      </c>
      <c r="Q766" s="0" t="n">
        <f aca="false">SUMPRODUCT('5N inverse'!$A$15:$Y$15,'5N mesh'!$B$37:$Z$37,$E765:$AC765)+'5N inverse'!$A$15*$C766/Setup!$B$17+INDEX('5N inverse'!$A$15:$Y$15,1,'5N mesh'!$B$7+1)*Setup!$B$22</f>
        <v>0</v>
      </c>
      <c r="R766" s="0" t="n">
        <f aca="false">SUMPRODUCT('5N inverse'!$A$16:$Y$16,'5N mesh'!$B$37:$Z$37,$E765:$AC765)+'5N inverse'!$A$16*$C766/Setup!$B$17+INDEX('5N inverse'!$A$16:$Y$16,1,'5N mesh'!$B$7+1)*Setup!$B$22</f>
        <v>0</v>
      </c>
      <c r="S766" s="0" t="n">
        <f aca="false">SUMPRODUCT('5N inverse'!$A$17:$Y$17,'5N mesh'!$B$37:$Z$37,$E765:$AC765)+'5N inverse'!$A$17*$C766/Setup!$B$17+INDEX('5N inverse'!$A$17:$Y$17,1,'5N mesh'!$B$7+1)*Setup!$B$22</f>
        <v>0</v>
      </c>
      <c r="T766" s="0" t="n">
        <f aca="false">SUMPRODUCT('5N inverse'!$A$18:$Y$18,'5N mesh'!$B$37:$Z$37,$E765:$AC765)+'5N inverse'!$A$18*$C766/Setup!$B$17+INDEX('5N inverse'!$A$18:$Y$18,1,'5N mesh'!$B$7+1)*Setup!$B$22</f>
        <v>0</v>
      </c>
      <c r="U766" s="0" t="n">
        <f aca="false">SUMPRODUCT('5N inverse'!$A$19:$Y$19,'5N mesh'!$B$37:$Z$37,$E765:$AC765)+'5N inverse'!$A$19*$C766/Setup!$B$17+INDEX('5N inverse'!$A$19:$Y$19,1,'5N mesh'!$B$7+1)*Setup!$B$22</f>
        <v>0</v>
      </c>
      <c r="V766" s="0" t="n">
        <f aca="false">SUMPRODUCT('5N inverse'!$A$20:$Y$20,'5N mesh'!$B$37:$Z$37,$E765:$AC765)+'5N inverse'!$A$20*$C766/Setup!$B$17+INDEX('5N inverse'!$A$20:$Y$20,1,'5N mesh'!$B$7+1)*Setup!$B$22</f>
        <v>0</v>
      </c>
      <c r="W766" s="0" t="n">
        <f aca="false">SUMPRODUCT('5N inverse'!$A$21:$Y$21,'5N mesh'!$B$37:$Z$37,$E765:$AC765)+'5N inverse'!$A$21*$C766/Setup!$B$17+INDEX('5N inverse'!$A$21:$Y$21,1,'5N mesh'!$B$7+1)*Setup!$B$22</f>
        <v>0</v>
      </c>
      <c r="X766" s="0" t="n">
        <f aca="false">SUMPRODUCT('5N inverse'!$A$22:$Y$22,'5N mesh'!$B$37:$Z$37,$E765:$AC765)+'5N inverse'!$A$22*$C766/Setup!$B$17+INDEX('5N inverse'!$A$22:$Y$22,1,'5N mesh'!$B$7+1)*Setup!$B$22</f>
        <v>0</v>
      </c>
      <c r="Y766" s="0" t="n">
        <f aca="false">SUMPRODUCT('5N inverse'!$A$23:$Y$23,'5N mesh'!$B$37:$Z$37,$E765:$AC765)+'5N inverse'!$A$23*$C766/Setup!$B$17+INDEX('5N inverse'!$A$23:$Y$23,1,'5N mesh'!$B$7+1)*Setup!$B$22</f>
        <v>0</v>
      </c>
      <c r="Z766" s="0" t="n">
        <f aca="false">SUMPRODUCT('5N inverse'!$A$24:$Y$24,'5N mesh'!$B$37:$Z$37,$E765:$AC765)+'5N inverse'!$A$24*$C766/Setup!$B$17+INDEX('5N inverse'!$A$24:$Y$24,1,'5N mesh'!$B$7+1)*Setup!$B$22</f>
        <v>0</v>
      </c>
      <c r="AA766" s="0" t="n">
        <f aca="false">SUMPRODUCT('5N inverse'!$A$25:$Y$25,'5N mesh'!$B$37:$Z$37,$E765:$AC765)+'5N inverse'!$A$25*$C766/Setup!$B$17+INDEX('5N inverse'!$A$25:$Y$25,1,'5N mesh'!$B$7+1)*Setup!$B$22</f>
        <v>0</v>
      </c>
      <c r="AB766" s="0" t="n">
        <f aca="false">SUMPRODUCT('5N inverse'!$A$26:$Y$26,'5N mesh'!$B$37:$Z$37,$E765:$AC765)+'5N inverse'!$A$26*$C766/Setup!$B$17+INDEX('5N inverse'!$A$26:$Y$26,1,'5N mesh'!$B$7+1)*Setup!$B$22</f>
        <v>0</v>
      </c>
      <c r="AC766" s="0" t="n">
        <f aca="false">SUMPRODUCT('5N inverse'!$A$27:$Y$27,'5N mesh'!$B$37:$Z$37,$E765:$AC765)+'5N inverse'!$A$27*$C766/Setup!$B$17+INDEX('5N inverse'!$A$27:$Y$27,1,'5N mesh'!$B$7+1)*Setup!$B$22</f>
        <v>0</v>
      </c>
    </row>
    <row r="767" customFormat="false" ht="15" hidden="false" customHeight="false" outlineLevel="0" collapsed="false">
      <c r="A767" s="0" t="n">
        <v>762</v>
      </c>
      <c r="B767" s="0" t="n">
        <f aca="false">A767*Setup!$B$11/3600</f>
        <v>63.5</v>
      </c>
      <c r="C767" s="0" t="n">
        <f aca="false">Setup!$B$7+Setup!$B$8*COS(2*PI()*(B767-Setup!$B$9)/24)</f>
        <v>27.9657794454952</v>
      </c>
      <c r="D767" s="0" t="n">
        <f aca="false">(C767-E767)/Setup!$B$17</f>
        <v>25.8425194472918</v>
      </c>
      <c r="E767" s="0" t="n">
        <f aca="false">SUMPRODUCT('5N inverse'!$A$3:$Y$3,'5N mesh'!$B$37:$Z$37,$E766:$AC766)+'5N inverse'!$A$3*$C767/Setup!$B$17+INDEX('5N inverse'!$A$3:$Y$3,1,'5N mesh'!$B$7+1)*Setup!$B$22</f>
        <v>24.6062519173473</v>
      </c>
      <c r="F767" s="0" t="n">
        <f aca="false">SUMPRODUCT('5N inverse'!$A$4:$Y$4,'5N mesh'!$B$37:$Z$37,$E766:$AC766)+'5N inverse'!$A$4*$C767/Setup!$B$17+INDEX('5N inverse'!$A$4:$Y$4,1,'5N mesh'!$B$7+1)*Setup!$B$22</f>
        <v>23.0175197837789</v>
      </c>
      <c r="G767" s="0" t="n">
        <f aca="false">SUMPRODUCT('5N inverse'!$A$5:$Y$5,'5N mesh'!$B$37:$Z$37,$E766:$AC766)+'5N inverse'!$A$5*$C767/Setup!$B$17+INDEX('5N inverse'!$A$5:$Y$5,1,'5N mesh'!$B$7+1)*Setup!$B$22</f>
        <v>19.840055516642</v>
      </c>
      <c r="H767" s="0" t="n">
        <f aca="false">SUMPRODUCT('5N inverse'!$A$6:$Y$6,'5N mesh'!$B$37:$Z$37,$E766:$AC766)+'5N inverse'!$A$6*$C767/Setup!$B$17+INDEX('5N inverse'!$A$6:$Y$6,1,'5N mesh'!$B$7+1)*Setup!$B$22</f>
        <v>16.6625912495052</v>
      </c>
      <c r="I767" s="0" t="n">
        <f aca="false">SUMPRODUCT('5N inverse'!$A$7:$Y$7,'5N mesh'!$B$37:$Z$37,$E766:$AC766)+'5N inverse'!$A$7*$C767/Setup!$B$17+INDEX('5N inverse'!$A$7:$Y$7,1,'5N mesh'!$B$7+1)*Setup!$B$22</f>
        <v>15.0738591159368</v>
      </c>
      <c r="J767" s="0" t="n">
        <f aca="false">SUMPRODUCT('5N inverse'!$A$8:$Y$8,'5N mesh'!$B$37:$Z$37,$E766:$AC766)+'5N inverse'!$A$8*$C767/Setup!$B$17+INDEX('5N inverse'!$A$8:$Y$8,1,'5N mesh'!$B$7+1)*Setup!$B$22</f>
        <v>0</v>
      </c>
      <c r="K767" s="0" t="n">
        <f aca="false">SUMPRODUCT('5N inverse'!$A$9:$Y$9,'5N mesh'!$B$37:$Z$37,$E766:$AC766)+'5N inverse'!$A$9*$C767/Setup!$B$17+INDEX('5N inverse'!$A$9:$Y$9,1,'5N mesh'!$B$7+1)*Setup!$B$22</f>
        <v>0</v>
      </c>
      <c r="L767" s="0" t="n">
        <f aca="false">SUMPRODUCT('5N inverse'!$A$10:$Y$10,'5N mesh'!$B$37:$Z$37,$E766:$AC766)+'5N inverse'!$A$10*$C767/Setup!$B$17+INDEX('5N inverse'!$A$10:$Y$10,1,'5N mesh'!$B$7+1)*Setup!$B$22</f>
        <v>0</v>
      </c>
      <c r="M767" s="0" t="n">
        <f aca="false">SUMPRODUCT('5N inverse'!$A$11:$Y$11,'5N mesh'!$B$37:$Z$37,$E766:$AC766)+'5N inverse'!$A$11*$C767/Setup!$B$17+INDEX('5N inverse'!$A$11:$Y$11,1,'5N mesh'!$B$7+1)*Setup!$B$22</f>
        <v>0</v>
      </c>
      <c r="N767" s="0" t="n">
        <f aca="false">SUMPRODUCT('5N inverse'!$A$12:$Y$12,'5N mesh'!$B$37:$Z$37,$E766:$AC766)+'5N inverse'!$A$12*$C767/Setup!$B$17+INDEX('5N inverse'!$A$12:$Y$12,1,'5N mesh'!$B$7+1)*Setup!$B$22</f>
        <v>0</v>
      </c>
      <c r="O767" s="0" t="n">
        <f aca="false">SUMPRODUCT('5N inverse'!$A$13:$Y$13,'5N mesh'!$B$37:$Z$37,$E766:$AC766)+'5N inverse'!$A$13*$C767/Setup!$B$17+INDEX('5N inverse'!$A$13:$Y$13,1,'5N mesh'!$B$7+1)*Setup!$B$22</f>
        <v>0</v>
      </c>
      <c r="P767" s="0" t="n">
        <f aca="false">SUMPRODUCT('5N inverse'!$A$14:$Y$14,'5N mesh'!$B$37:$Z$37,$E766:$AC766)+'5N inverse'!$A$14*$C767/Setup!$B$17+INDEX('5N inverse'!$A$14:$Y$14,1,'5N mesh'!$B$7+1)*Setup!$B$22</f>
        <v>0</v>
      </c>
      <c r="Q767" s="0" t="n">
        <f aca="false">SUMPRODUCT('5N inverse'!$A$15:$Y$15,'5N mesh'!$B$37:$Z$37,$E766:$AC766)+'5N inverse'!$A$15*$C767/Setup!$B$17+INDEX('5N inverse'!$A$15:$Y$15,1,'5N mesh'!$B$7+1)*Setup!$B$22</f>
        <v>0</v>
      </c>
      <c r="R767" s="0" t="n">
        <f aca="false">SUMPRODUCT('5N inverse'!$A$16:$Y$16,'5N mesh'!$B$37:$Z$37,$E766:$AC766)+'5N inverse'!$A$16*$C767/Setup!$B$17+INDEX('5N inverse'!$A$16:$Y$16,1,'5N mesh'!$B$7+1)*Setup!$B$22</f>
        <v>0</v>
      </c>
      <c r="S767" s="0" t="n">
        <f aca="false">SUMPRODUCT('5N inverse'!$A$17:$Y$17,'5N mesh'!$B$37:$Z$37,$E766:$AC766)+'5N inverse'!$A$17*$C767/Setup!$B$17+INDEX('5N inverse'!$A$17:$Y$17,1,'5N mesh'!$B$7+1)*Setup!$B$22</f>
        <v>0</v>
      </c>
      <c r="T767" s="0" t="n">
        <f aca="false">SUMPRODUCT('5N inverse'!$A$18:$Y$18,'5N mesh'!$B$37:$Z$37,$E766:$AC766)+'5N inverse'!$A$18*$C767/Setup!$B$17+INDEX('5N inverse'!$A$18:$Y$18,1,'5N mesh'!$B$7+1)*Setup!$B$22</f>
        <v>0</v>
      </c>
      <c r="U767" s="0" t="n">
        <f aca="false">SUMPRODUCT('5N inverse'!$A$19:$Y$19,'5N mesh'!$B$37:$Z$37,$E766:$AC766)+'5N inverse'!$A$19*$C767/Setup!$B$17+INDEX('5N inverse'!$A$19:$Y$19,1,'5N mesh'!$B$7+1)*Setup!$B$22</f>
        <v>0</v>
      </c>
      <c r="V767" s="0" t="n">
        <f aca="false">SUMPRODUCT('5N inverse'!$A$20:$Y$20,'5N mesh'!$B$37:$Z$37,$E766:$AC766)+'5N inverse'!$A$20*$C767/Setup!$B$17+INDEX('5N inverse'!$A$20:$Y$20,1,'5N mesh'!$B$7+1)*Setup!$B$22</f>
        <v>0</v>
      </c>
      <c r="W767" s="0" t="n">
        <f aca="false">SUMPRODUCT('5N inverse'!$A$21:$Y$21,'5N mesh'!$B$37:$Z$37,$E766:$AC766)+'5N inverse'!$A$21*$C767/Setup!$B$17+INDEX('5N inverse'!$A$21:$Y$21,1,'5N mesh'!$B$7+1)*Setup!$B$22</f>
        <v>0</v>
      </c>
      <c r="X767" s="0" t="n">
        <f aca="false">SUMPRODUCT('5N inverse'!$A$22:$Y$22,'5N mesh'!$B$37:$Z$37,$E766:$AC766)+'5N inverse'!$A$22*$C767/Setup!$B$17+INDEX('5N inverse'!$A$22:$Y$22,1,'5N mesh'!$B$7+1)*Setup!$B$22</f>
        <v>0</v>
      </c>
      <c r="Y767" s="0" t="n">
        <f aca="false">SUMPRODUCT('5N inverse'!$A$23:$Y$23,'5N mesh'!$B$37:$Z$37,$E766:$AC766)+'5N inverse'!$A$23*$C767/Setup!$B$17+INDEX('5N inverse'!$A$23:$Y$23,1,'5N mesh'!$B$7+1)*Setup!$B$22</f>
        <v>0</v>
      </c>
      <c r="Z767" s="0" t="n">
        <f aca="false">SUMPRODUCT('5N inverse'!$A$24:$Y$24,'5N mesh'!$B$37:$Z$37,$E766:$AC766)+'5N inverse'!$A$24*$C767/Setup!$B$17+INDEX('5N inverse'!$A$24:$Y$24,1,'5N mesh'!$B$7+1)*Setup!$B$22</f>
        <v>0</v>
      </c>
      <c r="AA767" s="0" t="n">
        <f aca="false">SUMPRODUCT('5N inverse'!$A$25:$Y$25,'5N mesh'!$B$37:$Z$37,$E766:$AC766)+'5N inverse'!$A$25*$C767/Setup!$B$17+INDEX('5N inverse'!$A$25:$Y$25,1,'5N mesh'!$B$7+1)*Setup!$B$22</f>
        <v>0</v>
      </c>
      <c r="AB767" s="0" t="n">
        <f aca="false">SUMPRODUCT('5N inverse'!$A$26:$Y$26,'5N mesh'!$B$37:$Z$37,$E766:$AC766)+'5N inverse'!$A$26*$C767/Setup!$B$17+INDEX('5N inverse'!$A$26:$Y$26,1,'5N mesh'!$B$7+1)*Setup!$B$22</f>
        <v>0</v>
      </c>
      <c r="AC767" s="0" t="n">
        <f aca="false">SUMPRODUCT('5N inverse'!$A$27:$Y$27,'5N mesh'!$B$37:$Z$37,$E766:$AC766)+'5N inverse'!$A$27*$C767/Setup!$B$17+INDEX('5N inverse'!$A$27:$Y$27,1,'5N mesh'!$B$7+1)*Setup!$B$22</f>
        <v>0</v>
      </c>
    </row>
    <row r="768" customFormat="false" ht="15" hidden="false" customHeight="false" outlineLevel="0" collapsed="false">
      <c r="A768" s="0" t="n">
        <v>763</v>
      </c>
      <c r="B768" s="0" t="n">
        <f aca="false">A768*Setup!$B$11/3600</f>
        <v>63.5833333333333</v>
      </c>
      <c r="C768" s="0" t="n">
        <f aca="false">Setup!$B$7+Setup!$B$8*COS(2*PI()*(B768-Setup!$B$9)/24)</f>
        <v>27.9762253528893</v>
      </c>
      <c r="D768" s="0" t="n">
        <f aca="false">(C768-E768)/Setup!$B$17</f>
        <v>25.6140142502035</v>
      </c>
      <c r="E768" s="0" t="n">
        <f aca="false">SUMPRODUCT('5N inverse'!$A$3:$Y$3,'5N mesh'!$B$37:$Z$37,$E767:$AC767)+'5N inverse'!$A$3*$C768/Setup!$B$17+INDEX('5N inverse'!$A$3:$Y$3,1,'5N mesh'!$B$7+1)*Setup!$B$22</f>
        <v>24.6464035003628</v>
      </c>
      <c r="F768" s="0" t="n">
        <f aca="false">SUMPRODUCT('5N inverse'!$A$4:$Y$4,'5N mesh'!$B$37:$Z$37,$E767:$AC767)+'5N inverse'!$A$4*$C768/Setup!$B$17+INDEX('5N inverse'!$A$4:$Y$4,1,'5N mesh'!$B$7+1)*Setup!$B$22</f>
        <v>23.0510352553233</v>
      </c>
      <c r="G768" s="0" t="n">
        <f aca="false">SUMPRODUCT('5N inverse'!$A$5:$Y$5,'5N mesh'!$B$37:$Z$37,$E767:$AC767)+'5N inverse'!$A$5*$C768/Setup!$B$17+INDEX('5N inverse'!$A$5:$Y$5,1,'5N mesh'!$B$7+1)*Setup!$B$22</f>
        <v>19.8602987652443</v>
      </c>
      <c r="H768" s="0" t="n">
        <f aca="false">SUMPRODUCT('5N inverse'!$A$6:$Y$6,'5N mesh'!$B$37:$Z$37,$E767:$AC767)+'5N inverse'!$A$6*$C768/Setup!$B$17+INDEX('5N inverse'!$A$6:$Y$6,1,'5N mesh'!$B$7+1)*Setup!$B$22</f>
        <v>16.6695622751654</v>
      </c>
      <c r="I768" s="0" t="n">
        <f aca="false">SUMPRODUCT('5N inverse'!$A$7:$Y$7,'5N mesh'!$B$37:$Z$37,$E767:$AC767)+'5N inverse'!$A$7*$C768/Setup!$B$17+INDEX('5N inverse'!$A$7:$Y$7,1,'5N mesh'!$B$7+1)*Setup!$B$22</f>
        <v>15.0741940301259</v>
      </c>
      <c r="J768" s="0" t="n">
        <f aca="false">SUMPRODUCT('5N inverse'!$A$8:$Y$8,'5N mesh'!$B$37:$Z$37,$E767:$AC767)+'5N inverse'!$A$8*$C768/Setup!$B$17+INDEX('5N inverse'!$A$8:$Y$8,1,'5N mesh'!$B$7+1)*Setup!$B$22</f>
        <v>0</v>
      </c>
      <c r="K768" s="0" t="n">
        <f aca="false">SUMPRODUCT('5N inverse'!$A$9:$Y$9,'5N mesh'!$B$37:$Z$37,$E767:$AC767)+'5N inverse'!$A$9*$C768/Setup!$B$17+INDEX('5N inverse'!$A$9:$Y$9,1,'5N mesh'!$B$7+1)*Setup!$B$22</f>
        <v>0</v>
      </c>
      <c r="L768" s="0" t="n">
        <f aca="false">SUMPRODUCT('5N inverse'!$A$10:$Y$10,'5N mesh'!$B$37:$Z$37,$E767:$AC767)+'5N inverse'!$A$10*$C768/Setup!$B$17+INDEX('5N inverse'!$A$10:$Y$10,1,'5N mesh'!$B$7+1)*Setup!$B$22</f>
        <v>0</v>
      </c>
      <c r="M768" s="0" t="n">
        <f aca="false">SUMPRODUCT('5N inverse'!$A$11:$Y$11,'5N mesh'!$B$37:$Z$37,$E767:$AC767)+'5N inverse'!$A$11*$C768/Setup!$B$17+INDEX('5N inverse'!$A$11:$Y$11,1,'5N mesh'!$B$7+1)*Setup!$B$22</f>
        <v>0</v>
      </c>
      <c r="N768" s="0" t="n">
        <f aca="false">SUMPRODUCT('5N inverse'!$A$12:$Y$12,'5N mesh'!$B$37:$Z$37,$E767:$AC767)+'5N inverse'!$A$12*$C768/Setup!$B$17+INDEX('5N inverse'!$A$12:$Y$12,1,'5N mesh'!$B$7+1)*Setup!$B$22</f>
        <v>0</v>
      </c>
      <c r="O768" s="0" t="n">
        <f aca="false">SUMPRODUCT('5N inverse'!$A$13:$Y$13,'5N mesh'!$B$37:$Z$37,$E767:$AC767)+'5N inverse'!$A$13*$C768/Setup!$B$17+INDEX('5N inverse'!$A$13:$Y$13,1,'5N mesh'!$B$7+1)*Setup!$B$22</f>
        <v>0</v>
      </c>
      <c r="P768" s="0" t="n">
        <f aca="false">SUMPRODUCT('5N inverse'!$A$14:$Y$14,'5N mesh'!$B$37:$Z$37,$E767:$AC767)+'5N inverse'!$A$14*$C768/Setup!$B$17+INDEX('5N inverse'!$A$14:$Y$14,1,'5N mesh'!$B$7+1)*Setup!$B$22</f>
        <v>0</v>
      </c>
      <c r="Q768" s="0" t="n">
        <f aca="false">SUMPRODUCT('5N inverse'!$A$15:$Y$15,'5N mesh'!$B$37:$Z$37,$E767:$AC767)+'5N inverse'!$A$15*$C768/Setup!$B$17+INDEX('5N inverse'!$A$15:$Y$15,1,'5N mesh'!$B$7+1)*Setup!$B$22</f>
        <v>0</v>
      </c>
      <c r="R768" s="0" t="n">
        <f aca="false">SUMPRODUCT('5N inverse'!$A$16:$Y$16,'5N mesh'!$B$37:$Z$37,$E767:$AC767)+'5N inverse'!$A$16*$C768/Setup!$B$17+INDEX('5N inverse'!$A$16:$Y$16,1,'5N mesh'!$B$7+1)*Setup!$B$22</f>
        <v>0</v>
      </c>
      <c r="S768" s="0" t="n">
        <f aca="false">SUMPRODUCT('5N inverse'!$A$17:$Y$17,'5N mesh'!$B$37:$Z$37,$E767:$AC767)+'5N inverse'!$A$17*$C768/Setup!$B$17+INDEX('5N inverse'!$A$17:$Y$17,1,'5N mesh'!$B$7+1)*Setup!$B$22</f>
        <v>0</v>
      </c>
      <c r="T768" s="0" t="n">
        <f aca="false">SUMPRODUCT('5N inverse'!$A$18:$Y$18,'5N mesh'!$B$37:$Z$37,$E767:$AC767)+'5N inverse'!$A$18*$C768/Setup!$B$17+INDEX('5N inverse'!$A$18:$Y$18,1,'5N mesh'!$B$7+1)*Setup!$B$22</f>
        <v>0</v>
      </c>
      <c r="U768" s="0" t="n">
        <f aca="false">SUMPRODUCT('5N inverse'!$A$19:$Y$19,'5N mesh'!$B$37:$Z$37,$E767:$AC767)+'5N inverse'!$A$19*$C768/Setup!$B$17+INDEX('5N inverse'!$A$19:$Y$19,1,'5N mesh'!$B$7+1)*Setup!$B$22</f>
        <v>0</v>
      </c>
      <c r="V768" s="0" t="n">
        <f aca="false">SUMPRODUCT('5N inverse'!$A$20:$Y$20,'5N mesh'!$B$37:$Z$37,$E767:$AC767)+'5N inverse'!$A$20*$C768/Setup!$B$17+INDEX('5N inverse'!$A$20:$Y$20,1,'5N mesh'!$B$7+1)*Setup!$B$22</f>
        <v>0</v>
      </c>
      <c r="W768" s="0" t="n">
        <f aca="false">SUMPRODUCT('5N inverse'!$A$21:$Y$21,'5N mesh'!$B$37:$Z$37,$E767:$AC767)+'5N inverse'!$A$21*$C768/Setup!$B$17+INDEX('5N inverse'!$A$21:$Y$21,1,'5N mesh'!$B$7+1)*Setup!$B$22</f>
        <v>0</v>
      </c>
      <c r="X768" s="0" t="n">
        <f aca="false">SUMPRODUCT('5N inverse'!$A$22:$Y$22,'5N mesh'!$B$37:$Z$37,$E767:$AC767)+'5N inverse'!$A$22*$C768/Setup!$B$17+INDEX('5N inverse'!$A$22:$Y$22,1,'5N mesh'!$B$7+1)*Setup!$B$22</f>
        <v>0</v>
      </c>
      <c r="Y768" s="0" t="n">
        <f aca="false">SUMPRODUCT('5N inverse'!$A$23:$Y$23,'5N mesh'!$B$37:$Z$37,$E767:$AC767)+'5N inverse'!$A$23*$C768/Setup!$B$17+INDEX('5N inverse'!$A$23:$Y$23,1,'5N mesh'!$B$7+1)*Setup!$B$22</f>
        <v>0</v>
      </c>
      <c r="Z768" s="0" t="n">
        <f aca="false">SUMPRODUCT('5N inverse'!$A$24:$Y$24,'5N mesh'!$B$37:$Z$37,$E767:$AC767)+'5N inverse'!$A$24*$C768/Setup!$B$17+INDEX('5N inverse'!$A$24:$Y$24,1,'5N mesh'!$B$7+1)*Setup!$B$22</f>
        <v>0</v>
      </c>
      <c r="AA768" s="0" t="n">
        <f aca="false">SUMPRODUCT('5N inverse'!$A$25:$Y$25,'5N mesh'!$B$37:$Z$37,$E767:$AC767)+'5N inverse'!$A$25*$C768/Setup!$B$17+INDEX('5N inverse'!$A$25:$Y$25,1,'5N mesh'!$B$7+1)*Setup!$B$22</f>
        <v>0</v>
      </c>
      <c r="AB768" s="0" t="n">
        <f aca="false">SUMPRODUCT('5N inverse'!$A$26:$Y$26,'5N mesh'!$B$37:$Z$37,$E767:$AC767)+'5N inverse'!$A$26*$C768/Setup!$B$17+INDEX('5N inverse'!$A$26:$Y$26,1,'5N mesh'!$B$7+1)*Setup!$B$22</f>
        <v>0</v>
      </c>
      <c r="AC768" s="0" t="n">
        <f aca="false">SUMPRODUCT('5N inverse'!$A$27:$Y$27,'5N mesh'!$B$37:$Z$37,$E767:$AC767)+'5N inverse'!$A$27*$C768/Setup!$B$17+INDEX('5N inverse'!$A$27:$Y$27,1,'5N mesh'!$B$7+1)*Setup!$B$22</f>
        <v>0</v>
      </c>
    </row>
    <row r="769" customFormat="false" ht="15" hidden="false" customHeight="false" outlineLevel="0" collapsed="false">
      <c r="A769" s="0" t="n">
        <v>764</v>
      </c>
      <c r="B769" s="0" t="n">
        <f aca="false">A769*Setup!$B$11/3600</f>
        <v>63.6666666666667</v>
      </c>
      <c r="C769" s="0" t="n">
        <f aca="false">Setup!$B$7+Setup!$B$8*COS(2*PI()*(B769-Setup!$B$9)/24)</f>
        <v>27.984778792367</v>
      </c>
      <c r="D769" s="0" t="n">
        <f aca="false">(C769-E769)/Setup!$B$17</f>
        <v>25.3742056747913</v>
      </c>
      <c r="E769" s="0" t="n">
        <f aca="false">SUMPRODUCT('5N inverse'!$A$3:$Y$3,'5N mesh'!$B$37:$Z$37,$E768:$AC768)+'5N inverse'!$A$3*$C769/Setup!$B$17+INDEX('5N inverse'!$A$3:$Y$3,1,'5N mesh'!$B$7+1)*Setup!$B$22</f>
        <v>24.6861320546441</v>
      </c>
      <c r="F769" s="0" t="n">
        <f aca="false">SUMPRODUCT('5N inverse'!$A$4:$Y$4,'5N mesh'!$B$37:$Z$37,$E768:$AC768)+'5N inverse'!$A$4*$C769/Setup!$B$17+INDEX('5N inverse'!$A$4:$Y$4,1,'5N mesh'!$B$7+1)*Setup!$B$22</f>
        <v>23.0841982218429</v>
      </c>
      <c r="G769" s="0" t="n">
        <f aca="false">SUMPRODUCT('5N inverse'!$A$5:$Y$5,'5N mesh'!$B$37:$Z$37,$E768:$AC768)+'5N inverse'!$A$5*$C769/Setup!$B$17+INDEX('5N inverse'!$A$5:$Y$5,1,'5N mesh'!$B$7+1)*Setup!$B$22</f>
        <v>19.8803305562404</v>
      </c>
      <c r="H769" s="0" t="n">
        <f aca="false">SUMPRODUCT('5N inverse'!$A$6:$Y$6,'5N mesh'!$B$37:$Z$37,$E768:$AC768)+'5N inverse'!$A$6*$C769/Setup!$B$17+INDEX('5N inverse'!$A$6:$Y$6,1,'5N mesh'!$B$7+1)*Setup!$B$22</f>
        <v>16.6764628906379</v>
      </c>
      <c r="I769" s="0" t="n">
        <f aca="false">SUMPRODUCT('5N inverse'!$A$7:$Y$7,'5N mesh'!$B$37:$Z$37,$E768:$AC768)+'5N inverse'!$A$7*$C769/Setup!$B$17+INDEX('5N inverse'!$A$7:$Y$7,1,'5N mesh'!$B$7+1)*Setup!$B$22</f>
        <v>15.0745290578367</v>
      </c>
      <c r="J769" s="0" t="n">
        <f aca="false">SUMPRODUCT('5N inverse'!$A$8:$Y$8,'5N mesh'!$B$37:$Z$37,$E768:$AC768)+'5N inverse'!$A$8*$C769/Setup!$B$17+INDEX('5N inverse'!$A$8:$Y$8,1,'5N mesh'!$B$7+1)*Setup!$B$22</f>
        <v>0</v>
      </c>
      <c r="K769" s="0" t="n">
        <f aca="false">SUMPRODUCT('5N inverse'!$A$9:$Y$9,'5N mesh'!$B$37:$Z$37,$E768:$AC768)+'5N inverse'!$A$9*$C769/Setup!$B$17+INDEX('5N inverse'!$A$9:$Y$9,1,'5N mesh'!$B$7+1)*Setup!$B$22</f>
        <v>0</v>
      </c>
      <c r="L769" s="0" t="n">
        <f aca="false">SUMPRODUCT('5N inverse'!$A$10:$Y$10,'5N mesh'!$B$37:$Z$37,$E768:$AC768)+'5N inverse'!$A$10*$C769/Setup!$B$17+INDEX('5N inverse'!$A$10:$Y$10,1,'5N mesh'!$B$7+1)*Setup!$B$22</f>
        <v>0</v>
      </c>
      <c r="M769" s="0" t="n">
        <f aca="false">SUMPRODUCT('5N inverse'!$A$11:$Y$11,'5N mesh'!$B$37:$Z$37,$E768:$AC768)+'5N inverse'!$A$11*$C769/Setup!$B$17+INDEX('5N inverse'!$A$11:$Y$11,1,'5N mesh'!$B$7+1)*Setup!$B$22</f>
        <v>0</v>
      </c>
      <c r="N769" s="0" t="n">
        <f aca="false">SUMPRODUCT('5N inverse'!$A$12:$Y$12,'5N mesh'!$B$37:$Z$37,$E768:$AC768)+'5N inverse'!$A$12*$C769/Setup!$B$17+INDEX('5N inverse'!$A$12:$Y$12,1,'5N mesh'!$B$7+1)*Setup!$B$22</f>
        <v>0</v>
      </c>
      <c r="O769" s="0" t="n">
        <f aca="false">SUMPRODUCT('5N inverse'!$A$13:$Y$13,'5N mesh'!$B$37:$Z$37,$E768:$AC768)+'5N inverse'!$A$13*$C769/Setup!$B$17+INDEX('5N inverse'!$A$13:$Y$13,1,'5N mesh'!$B$7+1)*Setup!$B$22</f>
        <v>0</v>
      </c>
      <c r="P769" s="0" t="n">
        <f aca="false">SUMPRODUCT('5N inverse'!$A$14:$Y$14,'5N mesh'!$B$37:$Z$37,$E768:$AC768)+'5N inverse'!$A$14*$C769/Setup!$B$17+INDEX('5N inverse'!$A$14:$Y$14,1,'5N mesh'!$B$7+1)*Setup!$B$22</f>
        <v>0</v>
      </c>
      <c r="Q769" s="0" t="n">
        <f aca="false">SUMPRODUCT('5N inverse'!$A$15:$Y$15,'5N mesh'!$B$37:$Z$37,$E768:$AC768)+'5N inverse'!$A$15*$C769/Setup!$B$17+INDEX('5N inverse'!$A$15:$Y$15,1,'5N mesh'!$B$7+1)*Setup!$B$22</f>
        <v>0</v>
      </c>
      <c r="R769" s="0" t="n">
        <f aca="false">SUMPRODUCT('5N inverse'!$A$16:$Y$16,'5N mesh'!$B$37:$Z$37,$E768:$AC768)+'5N inverse'!$A$16*$C769/Setup!$B$17+INDEX('5N inverse'!$A$16:$Y$16,1,'5N mesh'!$B$7+1)*Setup!$B$22</f>
        <v>0</v>
      </c>
      <c r="S769" s="0" t="n">
        <f aca="false">SUMPRODUCT('5N inverse'!$A$17:$Y$17,'5N mesh'!$B$37:$Z$37,$E768:$AC768)+'5N inverse'!$A$17*$C769/Setup!$B$17+INDEX('5N inverse'!$A$17:$Y$17,1,'5N mesh'!$B$7+1)*Setup!$B$22</f>
        <v>0</v>
      </c>
      <c r="T769" s="0" t="n">
        <f aca="false">SUMPRODUCT('5N inverse'!$A$18:$Y$18,'5N mesh'!$B$37:$Z$37,$E768:$AC768)+'5N inverse'!$A$18*$C769/Setup!$B$17+INDEX('5N inverse'!$A$18:$Y$18,1,'5N mesh'!$B$7+1)*Setup!$B$22</f>
        <v>0</v>
      </c>
      <c r="U769" s="0" t="n">
        <f aca="false">SUMPRODUCT('5N inverse'!$A$19:$Y$19,'5N mesh'!$B$37:$Z$37,$E768:$AC768)+'5N inverse'!$A$19*$C769/Setup!$B$17+INDEX('5N inverse'!$A$19:$Y$19,1,'5N mesh'!$B$7+1)*Setup!$B$22</f>
        <v>0</v>
      </c>
      <c r="V769" s="0" t="n">
        <f aca="false">SUMPRODUCT('5N inverse'!$A$20:$Y$20,'5N mesh'!$B$37:$Z$37,$E768:$AC768)+'5N inverse'!$A$20*$C769/Setup!$B$17+INDEX('5N inverse'!$A$20:$Y$20,1,'5N mesh'!$B$7+1)*Setup!$B$22</f>
        <v>0</v>
      </c>
      <c r="W769" s="0" t="n">
        <f aca="false">SUMPRODUCT('5N inverse'!$A$21:$Y$21,'5N mesh'!$B$37:$Z$37,$E768:$AC768)+'5N inverse'!$A$21*$C769/Setup!$B$17+INDEX('5N inverse'!$A$21:$Y$21,1,'5N mesh'!$B$7+1)*Setup!$B$22</f>
        <v>0</v>
      </c>
      <c r="X769" s="0" t="n">
        <f aca="false">SUMPRODUCT('5N inverse'!$A$22:$Y$22,'5N mesh'!$B$37:$Z$37,$E768:$AC768)+'5N inverse'!$A$22*$C769/Setup!$B$17+INDEX('5N inverse'!$A$22:$Y$22,1,'5N mesh'!$B$7+1)*Setup!$B$22</f>
        <v>0</v>
      </c>
      <c r="Y769" s="0" t="n">
        <f aca="false">SUMPRODUCT('5N inverse'!$A$23:$Y$23,'5N mesh'!$B$37:$Z$37,$E768:$AC768)+'5N inverse'!$A$23*$C769/Setup!$B$17+INDEX('5N inverse'!$A$23:$Y$23,1,'5N mesh'!$B$7+1)*Setup!$B$22</f>
        <v>0</v>
      </c>
      <c r="Z769" s="0" t="n">
        <f aca="false">SUMPRODUCT('5N inverse'!$A$24:$Y$24,'5N mesh'!$B$37:$Z$37,$E768:$AC768)+'5N inverse'!$A$24*$C769/Setup!$B$17+INDEX('5N inverse'!$A$24:$Y$24,1,'5N mesh'!$B$7+1)*Setup!$B$22</f>
        <v>0</v>
      </c>
      <c r="AA769" s="0" t="n">
        <f aca="false">SUMPRODUCT('5N inverse'!$A$25:$Y$25,'5N mesh'!$B$37:$Z$37,$E768:$AC768)+'5N inverse'!$A$25*$C769/Setup!$B$17+INDEX('5N inverse'!$A$25:$Y$25,1,'5N mesh'!$B$7+1)*Setup!$B$22</f>
        <v>0</v>
      </c>
      <c r="AB769" s="0" t="n">
        <f aca="false">SUMPRODUCT('5N inverse'!$A$26:$Y$26,'5N mesh'!$B$37:$Z$37,$E768:$AC768)+'5N inverse'!$A$26*$C769/Setup!$B$17+INDEX('5N inverse'!$A$26:$Y$26,1,'5N mesh'!$B$7+1)*Setup!$B$22</f>
        <v>0</v>
      </c>
      <c r="AC769" s="0" t="n">
        <f aca="false">SUMPRODUCT('5N inverse'!$A$27:$Y$27,'5N mesh'!$B$37:$Z$37,$E768:$AC768)+'5N inverse'!$A$27*$C769/Setup!$B$17+INDEX('5N inverse'!$A$27:$Y$27,1,'5N mesh'!$B$7+1)*Setup!$B$22</f>
        <v>0</v>
      </c>
    </row>
    <row r="770" customFormat="false" ht="15" hidden="false" customHeight="false" outlineLevel="0" collapsed="false">
      <c r="A770" s="0" t="n">
        <v>765</v>
      </c>
      <c r="B770" s="0" t="n">
        <f aca="false">A770*Setup!$B$11/3600</f>
        <v>63.75</v>
      </c>
      <c r="C770" s="0" t="n">
        <f aca="false">Setup!$B$7+Setup!$B$8*COS(2*PI()*(B770-Setup!$B$9)/24)</f>
        <v>27.9914356929544</v>
      </c>
      <c r="D770" s="0" t="n">
        <f aca="false">(C770-E770)/Setup!$B$17</f>
        <v>25.1232078332037</v>
      </c>
      <c r="E770" s="0" t="n">
        <f aca="false">SUMPRODUCT('5N inverse'!$A$3:$Y$3,'5N mesh'!$B$37:$Z$37,$E769:$AC769)+'5N inverse'!$A$3*$C770/Setup!$B$17+INDEX('5N inverse'!$A$3:$Y$3,1,'5N mesh'!$B$7+1)*Setup!$B$22</f>
        <v>24.7254186746379</v>
      </c>
      <c r="F770" s="0" t="n">
        <f aca="false">SUMPRODUCT('5N inverse'!$A$4:$Y$4,'5N mesh'!$B$37:$Z$37,$E769:$AC769)+'5N inverse'!$A$4*$C770/Setup!$B$17+INDEX('5N inverse'!$A$4:$Y$4,1,'5N mesh'!$B$7+1)*Setup!$B$22</f>
        <v>23.1169929021403</v>
      </c>
      <c r="G770" s="0" t="n">
        <f aca="false">SUMPRODUCT('5N inverse'!$A$5:$Y$5,'5N mesh'!$B$37:$Z$37,$E769:$AC769)+'5N inverse'!$A$5*$C770/Setup!$B$17+INDEX('5N inverse'!$A$5:$Y$5,1,'5N mesh'!$B$7+1)*Setup!$B$22</f>
        <v>19.9001413571451</v>
      </c>
      <c r="H770" s="0" t="n">
        <f aca="false">SUMPRODUCT('5N inverse'!$A$6:$Y$6,'5N mesh'!$B$37:$Z$37,$E769:$AC769)+'5N inverse'!$A$6*$C770/Setup!$B$17+INDEX('5N inverse'!$A$6:$Y$6,1,'5N mesh'!$B$7+1)*Setup!$B$22</f>
        <v>16.6832898121499</v>
      </c>
      <c r="I770" s="0" t="n">
        <f aca="false">SUMPRODUCT('5N inverse'!$A$7:$Y$7,'5N mesh'!$B$37:$Z$37,$E769:$AC769)+'5N inverse'!$A$7*$C770/Setup!$B$17+INDEX('5N inverse'!$A$7:$Y$7,1,'5N mesh'!$B$7+1)*Setup!$B$22</f>
        <v>15.0748640396523</v>
      </c>
      <c r="J770" s="0" t="n">
        <f aca="false">SUMPRODUCT('5N inverse'!$A$8:$Y$8,'5N mesh'!$B$37:$Z$37,$E769:$AC769)+'5N inverse'!$A$8*$C770/Setup!$B$17+INDEX('5N inverse'!$A$8:$Y$8,1,'5N mesh'!$B$7+1)*Setup!$B$22</f>
        <v>0</v>
      </c>
      <c r="K770" s="0" t="n">
        <f aca="false">SUMPRODUCT('5N inverse'!$A$9:$Y$9,'5N mesh'!$B$37:$Z$37,$E769:$AC769)+'5N inverse'!$A$9*$C770/Setup!$B$17+INDEX('5N inverse'!$A$9:$Y$9,1,'5N mesh'!$B$7+1)*Setup!$B$22</f>
        <v>0</v>
      </c>
      <c r="L770" s="0" t="n">
        <f aca="false">SUMPRODUCT('5N inverse'!$A$10:$Y$10,'5N mesh'!$B$37:$Z$37,$E769:$AC769)+'5N inverse'!$A$10*$C770/Setup!$B$17+INDEX('5N inverse'!$A$10:$Y$10,1,'5N mesh'!$B$7+1)*Setup!$B$22</f>
        <v>0</v>
      </c>
      <c r="M770" s="0" t="n">
        <f aca="false">SUMPRODUCT('5N inverse'!$A$11:$Y$11,'5N mesh'!$B$37:$Z$37,$E769:$AC769)+'5N inverse'!$A$11*$C770/Setup!$B$17+INDEX('5N inverse'!$A$11:$Y$11,1,'5N mesh'!$B$7+1)*Setup!$B$22</f>
        <v>0</v>
      </c>
      <c r="N770" s="0" t="n">
        <f aca="false">SUMPRODUCT('5N inverse'!$A$12:$Y$12,'5N mesh'!$B$37:$Z$37,$E769:$AC769)+'5N inverse'!$A$12*$C770/Setup!$B$17+INDEX('5N inverse'!$A$12:$Y$12,1,'5N mesh'!$B$7+1)*Setup!$B$22</f>
        <v>0</v>
      </c>
      <c r="O770" s="0" t="n">
        <f aca="false">SUMPRODUCT('5N inverse'!$A$13:$Y$13,'5N mesh'!$B$37:$Z$37,$E769:$AC769)+'5N inverse'!$A$13*$C770/Setup!$B$17+INDEX('5N inverse'!$A$13:$Y$13,1,'5N mesh'!$B$7+1)*Setup!$B$22</f>
        <v>0</v>
      </c>
      <c r="P770" s="0" t="n">
        <f aca="false">SUMPRODUCT('5N inverse'!$A$14:$Y$14,'5N mesh'!$B$37:$Z$37,$E769:$AC769)+'5N inverse'!$A$14*$C770/Setup!$B$17+INDEX('5N inverse'!$A$14:$Y$14,1,'5N mesh'!$B$7+1)*Setup!$B$22</f>
        <v>0</v>
      </c>
      <c r="Q770" s="0" t="n">
        <f aca="false">SUMPRODUCT('5N inverse'!$A$15:$Y$15,'5N mesh'!$B$37:$Z$37,$E769:$AC769)+'5N inverse'!$A$15*$C770/Setup!$B$17+INDEX('5N inverse'!$A$15:$Y$15,1,'5N mesh'!$B$7+1)*Setup!$B$22</f>
        <v>0</v>
      </c>
      <c r="R770" s="0" t="n">
        <f aca="false">SUMPRODUCT('5N inverse'!$A$16:$Y$16,'5N mesh'!$B$37:$Z$37,$E769:$AC769)+'5N inverse'!$A$16*$C770/Setup!$B$17+INDEX('5N inverse'!$A$16:$Y$16,1,'5N mesh'!$B$7+1)*Setup!$B$22</f>
        <v>0</v>
      </c>
      <c r="S770" s="0" t="n">
        <f aca="false">SUMPRODUCT('5N inverse'!$A$17:$Y$17,'5N mesh'!$B$37:$Z$37,$E769:$AC769)+'5N inverse'!$A$17*$C770/Setup!$B$17+INDEX('5N inverse'!$A$17:$Y$17,1,'5N mesh'!$B$7+1)*Setup!$B$22</f>
        <v>0</v>
      </c>
      <c r="T770" s="0" t="n">
        <f aca="false">SUMPRODUCT('5N inverse'!$A$18:$Y$18,'5N mesh'!$B$37:$Z$37,$E769:$AC769)+'5N inverse'!$A$18*$C770/Setup!$B$17+INDEX('5N inverse'!$A$18:$Y$18,1,'5N mesh'!$B$7+1)*Setup!$B$22</f>
        <v>0</v>
      </c>
      <c r="U770" s="0" t="n">
        <f aca="false">SUMPRODUCT('5N inverse'!$A$19:$Y$19,'5N mesh'!$B$37:$Z$37,$E769:$AC769)+'5N inverse'!$A$19*$C770/Setup!$B$17+INDEX('5N inverse'!$A$19:$Y$19,1,'5N mesh'!$B$7+1)*Setup!$B$22</f>
        <v>0</v>
      </c>
      <c r="V770" s="0" t="n">
        <f aca="false">SUMPRODUCT('5N inverse'!$A$20:$Y$20,'5N mesh'!$B$37:$Z$37,$E769:$AC769)+'5N inverse'!$A$20*$C770/Setup!$B$17+INDEX('5N inverse'!$A$20:$Y$20,1,'5N mesh'!$B$7+1)*Setup!$B$22</f>
        <v>0</v>
      </c>
      <c r="W770" s="0" t="n">
        <f aca="false">SUMPRODUCT('5N inverse'!$A$21:$Y$21,'5N mesh'!$B$37:$Z$37,$E769:$AC769)+'5N inverse'!$A$21*$C770/Setup!$B$17+INDEX('5N inverse'!$A$21:$Y$21,1,'5N mesh'!$B$7+1)*Setup!$B$22</f>
        <v>0</v>
      </c>
      <c r="X770" s="0" t="n">
        <f aca="false">SUMPRODUCT('5N inverse'!$A$22:$Y$22,'5N mesh'!$B$37:$Z$37,$E769:$AC769)+'5N inverse'!$A$22*$C770/Setup!$B$17+INDEX('5N inverse'!$A$22:$Y$22,1,'5N mesh'!$B$7+1)*Setup!$B$22</f>
        <v>0</v>
      </c>
      <c r="Y770" s="0" t="n">
        <f aca="false">SUMPRODUCT('5N inverse'!$A$23:$Y$23,'5N mesh'!$B$37:$Z$37,$E769:$AC769)+'5N inverse'!$A$23*$C770/Setup!$B$17+INDEX('5N inverse'!$A$23:$Y$23,1,'5N mesh'!$B$7+1)*Setup!$B$22</f>
        <v>0</v>
      </c>
      <c r="Z770" s="0" t="n">
        <f aca="false">SUMPRODUCT('5N inverse'!$A$24:$Y$24,'5N mesh'!$B$37:$Z$37,$E769:$AC769)+'5N inverse'!$A$24*$C770/Setup!$B$17+INDEX('5N inverse'!$A$24:$Y$24,1,'5N mesh'!$B$7+1)*Setup!$B$22</f>
        <v>0</v>
      </c>
      <c r="AA770" s="0" t="n">
        <f aca="false">SUMPRODUCT('5N inverse'!$A$25:$Y$25,'5N mesh'!$B$37:$Z$37,$E769:$AC769)+'5N inverse'!$A$25*$C770/Setup!$B$17+INDEX('5N inverse'!$A$25:$Y$25,1,'5N mesh'!$B$7+1)*Setup!$B$22</f>
        <v>0</v>
      </c>
      <c r="AB770" s="0" t="n">
        <f aca="false">SUMPRODUCT('5N inverse'!$A$26:$Y$26,'5N mesh'!$B$37:$Z$37,$E769:$AC769)+'5N inverse'!$A$26*$C770/Setup!$B$17+INDEX('5N inverse'!$A$26:$Y$26,1,'5N mesh'!$B$7+1)*Setup!$B$22</f>
        <v>0</v>
      </c>
      <c r="AC770" s="0" t="n">
        <f aca="false">SUMPRODUCT('5N inverse'!$A$27:$Y$27,'5N mesh'!$B$37:$Z$37,$E769:$AC769)+'5N inverse'!$A$27*$C770/Setup!$B$17+INDEX('5N inverse'!$A$27:$Y$27,1,'5N mesh'!$B$7+1)*Setup!$B$22</f>
        <v>0</v>
      </c>
    </row>
    <row r="771" customFormat="false" ht="15" hidden="false" customHeight="false" outlineLevel="0" collapsed="false">
      <c r="A771" s="0" t="n">
        <v>766</v>
      </c>
      <c r="B771" s="0" t="n">
        <f aca="false">A771*Setup!$B$11/3600</f>
        <v>63.8333333333333</v>
      </c>
      <c r="C771" s="0" t="n">
        <f aca="false">Setup!$B$7+Setup!$B$8*COS(2*PI()*(B771-Setup!$B$9)/24)</f>
        <v>27.9961928863274</v>
      </c>
      <c r="D771" s="0" t="n">
        <f aca="false">(C771-E771)/Setup!$B$17</f>
        <v>24.8611401633891</v>
      </c>
      <c r="E771" s="0" t="n">
        <f aca="false">SUMPRODUCT('5N inverse'!$A$3:$Y$3,'5N mesh'!$B$37:$Z$37,$E770:$AC770)+'5N inverse'!$A$3*$C771/Setup!$B$17+INDEX('5N inverse'!$A$3:$Y$3,1,'5N mesh'!$B$7+1)*Setup!$B$22</f>
        <v>24.7642446650869</v>
      </c>
      <c r="F771" s="0" t="n">
        <f aca="false">SUMPRODUCT('5N inverse'!$A$4:$Y$4,'5N mesh'!$B$37:$Z$37,$E770:$AC770)+'5N inverse'!$A$4*$C771/Setup!$B$17+INDEX('5N inverse'!$A$4:$Y$4,1,'5N mesh'!$B$7+1)*Setup!$B$22</f>
        <v>23.1494036902686</v>
      </c>
      <c r="G771" s="0" t="n">
        <f aca="false">SUMPRODUCT('5N inverse'!$A$5:$Y$5,'5N mesh'!$B$37:$Z$37,$E770:$AC770)+'5N inverse'!$A$5*$C771/Setup!$B$17+INDEX('5N inverse'!$A$5:$Y$5,1,'5N mesh'!$B$7+1)*Setup!$B$22</f>
        <v>19.9197217406321</v>
      </c>
      <c r="H771" s="0" t="n">
        <f aca="false">SUMPRODUCT('5N inverse'!$A$6:$Y$6,'5N mesh'!$B$37:$Z$37,$E770:$AC770)+'5N inverse'!$A$6*$C771/Setup!$B$17+INDEX('5N inverse'!$A$6:$Y$6,1,'5N mesh'!$B$7+1)*Setup!$B$22</f>
        <v>16.6900397909956</v>
      </c>
      <c r="I771" s="0" t="n">
        <f aca="false">SUMPRODUCT('5N inverse'!$A$7:$Y$7,'5N mesh'!$B$37:$Z$37,$E770:$AC770)+'5N inverse'!$A$7*$C771/Setup!$B$17+INDEX('5N inverse'!$A$7:$Y$7,1,'5N mesh'!$B$7+1)*Setup!$B$22</f>
        <v>15.0751988161774</v>
      </c>
      <c r="J771" s="0" t="n">
        <f aca="false">SUMPRODUCT('5N inverse'!$A$8:$Y$8,'5N mesh'!$B$37:$Z$37,$E770:$AC770)+'5N inverse'!$A$8*$C771/Setup!$B$17+INDEX('5N inverse'!$A$8:$Y$8,1,'5N mesh'!$B$7+1)*Setup!$B$22</f>
        <v>0</v>
      </c>
      <c r="K771" s="0" t="n">
        <f aca="false">SUMPRODUCT('5N inverse'!$A$9:$Y$9,'5N mesh'!$B$37:$Z$37,$E770:$AC770)+'5N inverse'!$A$9*$C771/Setup!$B$17+INDEX('5N inverse'!$A$9:$Y$9,1,'5N mesh'!$B$7+1)*Setup!$B$22</f>
        <v>0</v>
      </c>
      <c r="L771" s="0" t="n">
        <f aca="false">SUMPRODUCT('5N inverse'!$A$10:$Y$10,'5N mesh'!$B$37:$Z$37,$E770:$AC770)+'5N inverse'!$A$10*$C771/Setup!$B$17+INDEX('5N inverse'!$A$10:$Y$10,1,'5N mesh'!$B$7+1)*Setup!$B$22</f>
        <v>0</v>
      </c>
      <c r="M771" s="0" t="n">
        <f aca="false">SUMPRODUCT('5N inverse'!$A$11:$Y$11,'5N mesh'!$B$37:$Z$37,$E770:$AC770)+'5N inverse'!$A$11*$C771/Setup!$B$17+INDEX('5N inverse'!$A$11:$Y$11,1,'5N mesh'!$B$7+1)*Setup!$B$22</f>
        <v>0</v>
      </c>
      <c r="N771" s="0" t="n">
        <f aca="false">SUMPRODUCT('5N inverse'!$A$12:$Y$12,'5N mesh'!$B$37:$Z$37,$E770:$AC770)+'5N inverse'!$A$12*$C771/Setup!$B$17+INDEX('5N inverse'!$A$12:$Y$12,1,'5N mesh'!$B$7+1)*Setup!$B$22</f>
        <v>0</v>
      </c>
      <c r="O771" s="0" t="n">
        <f aca="false">SUMPRODUCT('5N inverse'!$A$13:$Y$13,'5N mesh'!$B$37:$Z$37,$E770:$AC770)+'5N inverse'!$A$13*$C771/Setup!$B$17+INDEX('5N inverse'!$A$13:$Y$13,1,'5N mesh'!$B$7+1)*Setup!$B$22</f>
        <v>0</v>
      </c>
      <c r="P771" s="0" t="n">
        <f aca="false">SUMPRODUCT('5N inverse'!$A$14:$Y$14,'5N mesh'!$B$37:$Z$37,$E770:$AC770)+'5N inverse'!$A$14*$C771/Setup!$B$17+INDEX('5N inverse'!$A$14:$Y$14,1,'5N mesh'!$B$7+1)*Setup!$B$22</f>
        <v>0</v>
      </c>
      <c r="Q771" s="0" t="n">
        <f aca="false">SUMPRODUCT('5N inverse'!$A$15:$Y$15,'5N mesh'!$B$37:$Z$37,$E770:$AC770)+'5N inverse'!$A$15*$C771/Setup!$B$17+INDEX('5N inverse'!$A$15:$Y$15,1,'5N mesh'!$B$7+1)*Setup!$B$22</f>
        <v>0</v>
      </c>
      <c r="R771" s="0" t="n">
        <f aca="false">SUMPRODUCT('5N inverse'!$A$16:$Y$16,'5N mesh'!$B$37:$Z$37,$E770:$AC770)+'5N inverse'!$A$16*$C771/Setup!$B$17+INDEX('5N inverse'!$A$16:$Y$16,1,'5N mesh'!$B$7+1)*Setup!$B$22</f>
        <v>0</v>
      </c>
      <c r="S771" s="0" t="n">
        <f aca="false">SUMPRODUCT('5N inverse'!$A$17:$Y$17,'5N mesh'!$B$37:$Z$37,$E770:$AC770)+'5N inverse'!$A$17*$C771/Setup!$B$17+INDEX('5N inverse'!$A$17:$Y$17,1,'5N mesh'!$B$7+1)*Setup!$B$22</f>
        <v>0</v>
      </c>
      <c r="T771" s="0" t="n">
        <f aca="false">SUMPRODUCT('5N inverse'!$A$18:$Y$18,'5N mesh'!$B$37:$Z$37,$E770:$AC770)+'5N inverse'!$A$18*$C771/Setup!$B$17+INDEX('5N inverse'!$A$18:$Y$18,1,'5N mesh'!$B$7+1)*Setup!$B$22</f>
        <v>0</v>
      </c>
      <c r="U771" s="0" t="n">
        <f aca="false">SUMPRODUCT('5N inverse'!$A$19:$Y$19,'5N mesh'!$B$37:$Z$37,$E770:$AC770)+'5N inverse'!$A$19*$C771/Setup!$B$17+INDEX('5N inverse'!$A$19:$Y$19,1,'5N mesh'!$B$7+1)*Setup!$B$22</f>
        <v>0</v>
      </c>
      <c r="V771" s="0" t="n">
        <f aca="false">SUMPRODUCT('5N inverse'!$A$20:$Y$20,'5N mesh'!$B$37:$Z$37,$E770:$AC770)+'5N inverse'!$A$20*$C771/Setup!$B$17+INDEX('5N inverse'!$A$20:$Y$20,1,'5N mesh'!$B$7+1)*Setup!$B$22</f>
        <v>0</v>
      </c>
      <c r="W771" s="0" t="n">
        <f aca="false">SUMPRODUCT('5N inverse'!$A$21:$Y$21,'5N mesh'!$B$37:$Z$37,$E770:$AC770)+'5N inverse'!$A$21*$C771/Setup!$B$17+INDEX('5N inverse'!$A$21:$Y$21,1,'5N mesh'!$B$7+1)*Setup!$B$22</f>
        <v>0</v>
      </c>
      <c r="X771" s="0" t="n">
        <f aca="false">SUMPRODUCT('5N inverse'!$A$22:$Y$22,'5N mesh'!$B$37:$Z$37,$E770:$AC770)+'5N inverse'!$A$22*$C771/Setup!$B$17+INDEX('5N inverse'!$A$22:$Y$22,1,'5N mesh'!$B$7+1)*Setup!$B$22</f>
        <v>0</v>
      </c>
      <c r="Y771" s="0" t="n">
        <f aca="false">SUMPRODUCT('5N inverse'!$A$23:$Y$23,'5N mesh'!$B$37:$Z$37,$E770:$AC770)+'5N inverse'!$A$23*$C771/Setup!$B$17+INDEX('5N inverse'!$A$23:$Y$23,1,'5N mesh'!$B$7+1)*Setup!$B$22</f>
        <v>0</v>
      </c>
      <c r="Z771" s="0" t="n">
        <f aca="false">SUMPRODUCT('5N inverse'!$A$24:$Y$24,'5N mesh'!$B$37:$Z$37,$E770:$AC770)+'5N inverse'!$A$24*$C771/Setup!$B$17+INDEX('5N inverse'!$A$24:$Y$24,1,'5N mesh'!$B$7+1)*Setup!$B$22</f>
        <v>0</v>
      </c>
      <c r="AA771" s="0" t="n">
        <f aca="false">SUMPRODUCT('5N inverse'!$A$25:$Y$25,'5N mesh'!$B$37:$Z$37,$E770:$AC770)+'5N inverse'!$A$25*$C771/Setup!$B$17+INDEX('5N inverse'!$A$25:$Y$25,1,'5N mesh'!$B$7+1)*Setup!$B$22</f>
        <v>0</v>
      </c>
      <c r="AB771" s="0" t="n">
        <f aca="false">SUMPRODUCT('5N inverse'!$A$26:$Y$26,'5N mesh'!$B$37:$Z$37,$E770:$AC770)+'5N inverse'!$A$26*$C771/Setup!$B$17+INDEX('5N inverse'!$A$26:$Y$26,1,'5N mesh'!$B$7+1)*Setup!$B$22</f>
        <v>0</v>
      </c>
      <c r="AC771" s="0" t="n">
        <f aca="false">SUMPRODUCT('5N inverse'!$A$27:$Y$27,'5N mesh'!$B$37:$Z$37,$E770:$AC770)+'5N inverse'!$A$27*$C771/Setup!$B$17+INDEX('5N inverse'!$A$27:$Y$27,1,'5N mesh'!$B$7+1)*Setup!$B$22</f>
        <v>0</v>
      </c>
    </row>
    <row r="772" customFormat="false" ht="15" hidden="false" customHeight="false" outlineLevel="0" collapsed="false">
      <c r="A772" s="0" t="n">
        <v>767</v>
      </c>
      <c r="B772" s="0" t="n">
        <f aca="false">A772*Setup!$B$11/3600</f>
        <v>63.9166666666667</v>
      </c>
      <c r="C772" s="0" t="n">
        <f aca="false">Setup!$B$7+Setup!$B$8*COS(2*PI()*(B772-Setup!$B$9)/24)</f>
        <v>27.9990481083196</v>
      </c>
      <c r="D772" s="0" t="n">
        <f aca="false">(C772-E772)/Setup!$B$17</f>
        <v>24.5881273722462</v>
      </c>
      <c r="E772" s="0" t="n">
        <f aca="false">SUMPRODUCT('5N inverse'!$A$3:$Y$3,'5N mesh'!$B$37:$Z$37,$E771:$AC771)+'5N inverse'!$A$3*$C772/Setup!$B$17+INDEX('5N inverse'!$A$3:$Y$3,1,'5N mesh'!$B$7+1)*Setup!$B$22</f>
        <v>24.8025915499276</v>
      </c>
      <c r="F772" s="0" t="n">
        <f aca="false">SUMPRODUCT('5N inverse'!$A$4:$Y$4,'5N mesh'!$B$37:$Z$37,$E771:$AC771)+'5N inverse'!$A$4*$C772/Setup!$B$17+INDEX('5N inverse'!$A$4:$Y$4,1,'5N mesh'!$B$7+1)*Setup!$B$22</f>
        <v>23.1814151629586</v>
      </c>
      <c r="G772" s="0" t="n">
        <f aca="false">SUMPRODUCT('5N inverse'!$A$5:$Y$5,'5N mesh'!$B$37:$Z$37,$E771:$AC771)+'5N inverse'!$A$5*$C772/Setup!$B$17+INDEX('5N inverse'!$A$5:$Y$5,1,'5N mesh'!$B$7+1)*Setup!$B$22</f>
        <v>19.9390623890206</v>
      </c>
      <c r="H772" s="0" t="n">
        <f aca="false">SUMPRODUCT('5N inverse'!$A$6:$Y$6,'5N mesh'!$B$37:$Z$37,$E771:$AC771)+'5N inverse'!$A$6*$C772/Setup!$B$17+INDEX('5N inverse'!$A$6:$Y$6,1,'5N mesh'!$B$7+1)*Setup!$B$22</f>
        <v>16.6967096150826</v>
      </c>
      <c r="I772" s="0" t="n">
        <f aca="false">SUMPRODUCT('5N inverse'!$A$7:$Y$7,'5N mesh'!$B$37:$Z$37,$E771:$AC771)+'5N inverse'!$A$7*$C772/Setup!$B$17+INDEX('5N inverse'!$A$7:$Y$7,1,'5N mesh'!$B$7+1)*Setup!$B$22</f>
        <v>15.0755332281135</v>
      </c>
      <c r="J772" s="0" t="n">
        <f aca="false">SUMPRODUCT('5N inverse'!$A$8:$Y$8,'5N mesh'!$B$37:$Z$37,$E771:$AC771)+'5N inverse'!$A$8*$C772/Setup!$B$17+INDEX('5N inverse'!$A$8:$Y$8,1,'5N mesh'!$B$7+1)*Setup!$B$22</f>
        <v>0</v>
      </c>
      <c r="K772" s="0" t="n">
        <f aca="false">SUMPRODUCT('5N inverse'!$A$9:$Y$9,'5N mesh'!$B$37:$Z$37,$E771:$AC771)+'5N inverse'!$A$9*$C772/Setup!$B$17+INDEX('5N inverse'!$A$9:$Y$9,1,'5N mesh'!$B$7+1)*Setup!$B$22</f>
        <v>0</v>
      </c>
      <c r="L772" s="0" t="n">
        <f aca="false">SUMPRODUCT('5N inverse'!$A$10:$Y$10,'5N mesh'!$B$37:$Z$37,$E771:$AC771)+'5N inverse'!$A$10*$C772/Setup!$B$17+INDEX('5N inverse'!$A$10:$Y$10,1,'5N mesh'!$B$7+1)*Setup!$B$22</f>
        <v>0</v>
      </c>
      <c r="M772" s="0" t="n">
        <f aca="false">SUMPRODUCT('5N inverse'!$A$11:$Y$11,'5N mesh'!$B$37:$Z$37,$E771:$AC771)+'5N inverse'!$A$11*$C772/Setup!$B$17+INDEX('5N inverse'!$A$11:$Y$11,1,'5N mesh'!$B$7+1)*Setup!$B$22</f>
        <v>0</v>
      </c>
      <c r="N772" s="0" t="n">
        <f aca="false">SUMPRODUCT('5N inverse'!$A$12:$Y$12,'5N mesh'!$B$37:$Z$37,$E771:$AC771)+'5N inverse'!$A$12*$C772/Setup!$B$17+INDEX('5N inverse'!$A$12:$Y$12,1,'5N mesh'!$B$7+1)*Setup!$B$22</f>
        <v>0</v>
      </c>
      <c r="O772" s="0" t="n">
        <f aca="false">SUMPRODUCT('5N inverse'!$A$13:$Y$13,'5N mesh'!$B$37:$Z$37,$E771:$AC771)+'5N inverse'!$A$13*$C772/Setup!$B$17+INDEX('5N inverse'!$A$13:$Y$13,1,'5N mesh'!$B$7+1)*Setup!$B$22</f>
        <v>0</v>
      </c>
      <c r="P772" s="0" t="n">
        <f aca="false">SUMPRODUCT('5N inverse'!$A$14:$Y$14,'5N mesh'!$B$37:$Z$37,$E771:$AC771)+'5N inverse'!$A$14*$C772/Setup!$B$17+INDEX('5N inverse'!$A$14:$Y$14,1,'5N mesh'!$B$7+1)*Setup!$B$22</f>
        <v>0</v>
      </c>
      <c r="Q772" s="0" t="n">
        <f aca="false">SUMPRODUCT('5N inverse'!$A$15:$Y$15,'5N mesh'!$B$37:$Z$37,$E771:$AC771)+'5N inverse'!$A$15*$C772/Setup!$B$17+INDEX('5N inverse'!$A$15:$Y$15,1,'5N mesh'!$B$7+1)*Setup!$B$22</f>
        <v>0</v>
      </c>
      <c r="R772" s="0" t="n">
        <f aca="false">SUMPRODUCT('5N inverse'!$A$16:$Y$16,'5N mesh'!$B$37:$Z$37,$E771:$AC771)+'5N inverse'!$A$16*$C772/Setup!$B$17+INDEX('5N inverse'!$A$16:$Y$16,1,'5N mesh'!$B$7+1)*Setup!$B$22</f>
        <v>0</v>
      </c>
      <c r="S772" s="0" t="n">
        <f aca="false">SUMPRODUCT('5N inverse'!$A$17:$Y$17,'5N mesh'!$B$37:$Z$37,$E771:$AC771)+'5N inverse'!$A$17*$C772/Setup!$B$17+INDEX('5N inverse'!$A$17:$Y$17,1,'5N mesh'!$B$7+1)*Setup!$B$22</f>
        <v>0</v>
      </c>
      <c r="T772" s="0" t="n">
        <f aca="false">SUMPRODUCT('5N inverse'!$A$18:$Y$18,'5N mesh'!$B$37:$Z$37,$E771:$AC771)+'5N inverse'!$A$18*$C772/Setup!$B$17+INDEX('5N inverse'!$A$18:$Y$18,1,'5N mesh'!$B$7+1)*Setup!$B$22</f>
        <v>0</v>
      </c>
      <c r="U772" s="0" t="n">
        <f aca="false">SUMPRODUCT('5N inverse'!$A$19:$Y$19,'5N mesh'!$B$37:$Z$37,$E771:$AC771)+'5N inverse'!$A$19*$C772/Setup!$B$17+INDEX('5N inverse'!$A$19:$Y$19,1,'5N mesh'!$B$7+1)*Setup!$B$22</f>
        <v>0</v>
      </c>
      <c r="V772" s="0" t="n">
        <f aca="false">SUMPRODUCT('5N inverse'!$A$20:$Y$20,'5N mesh'!$B$37:$Z$37,$E771:$AC771)+'5N inverse'!$A$20*$C772/Setup!$B$17+INDEX('5N inverse'!$A$20:$Y$20,1,'5N mesh'!$B$7+1)*Setup!$B$22</f>
        <v>0</v>
      </c>
      <c r="W772" s="0" t="n">
        <f aca="false">SUMPRODUCT('5N inverse'!$A$21:$Y$21,'5N mesh'!$B$37:$Z$37,$E771:$AC771)+'5N inverse'!$A$21*$C772/Setup!$B$17+INDEX('5N inverse'!$A$21:$Y$21,1,'5N mesh'!$B$7+1)*Setup!$B$22</f>
        <v>0</v>
      </c>
      <c r="X772" s="0" t="n">
        <f aca="false">SUMPRODUCT('5N inverse'!$A$22:$Y$22,'5N mesh'!$B$37:$Z$37,$E771:$AC771)+'5N inverse'!$A$22*$C772/Setup!$B$17+INDEX('5N inverse'!$A$22:$Y$22,1,'5N mesh'!$B$7+1)*Setup!$B$22</f>
        <v>0</v>
      </c>
      <c r="Y772" s="0" t="n">
        <f aca="false">SUMPRODUCT('5N inverse'!$A$23:$Y$23,'5N mesh'!$B$37:$Z$37,$E771:$AC771)+'5N inverse'!$A$23*$C772/Setup!$B$17+INDEX('5N inverse'!$A$23:$Y$23,1,'5N mesh'!$B$7+1)*Setup!$B$22</f>
        <v>0</v>
      </c>
      <c r="Z772" s="0" t="n">
        <f aca="false">SUMPRODUCT('5N inverse'!$A$24:$Y$24,'5N mesh'!$B$37:$Z$37,$E771:$AC771)+'5N inverse'!$A$24*$C772/Setup!$B$17+INDEX('5N inverse'!$A$24:$Y$24,1,'5N mesh'!$B$7+1)*Setup!$B$22</f>
        <v>0</v>
      </c>
      <c r="AA772" s="0" t="n">
        <f aca="false">SUMPRODUCT('5N inverse'!$A$25:$Y$25,'5N mesh'!$B$37:$Z$37,$E771:$AC771)+'5N inverse'!$A$25*$C772/Setup!$B$17+INDEX('5N inverse'!$A$25:$Y$25,1,'5N mesh'!$B$7+1)*Setup!$B$22</f>
        <v>0</v>
      </c>
      <c r="AB772" s="0" t="n">
        <f aca="false">SUMPRODUCT('5N inverse'!$A$26:$Y$26,'5N mesh'!$B$37:$Z$37,$E771:$AC771)+'5N inverse'!$A$26*$C772/Setup!$B$17+INDEX('5N inverse'!$A$26:$Y$26,1,'5N mesh'!$B$7+1)*Setup!$B$22</f>
        <v>0</v>
      </c>
      <c r="AC772" s="0" t="n">
        <f aca="false">SUMPRODUCT('5N inverse'!$A$27:$Y$27,'5N mesh'!$B$37:$Z$37,$E771:$AC771)+'5N inverse'!$A$27*$C772/Setup!$B$17+INDEX('5N inverse'!$A$27:$Y$27,1,'5N mesh'!$B$7+1)*Setup!$B$22</f>
        <v>0</v>
      </c>
    </row>
    <row r="773" customFormat="false" ht="15" hidden="false" customHeight="false" outlineLevel="0" collapsed="false">
      <c r="A773" s="0" t="n">
        <v>768</v>
      </c>
      <c r="B773" s="0" t="n">
        <f aca="false">A773*Setup!$B$11/3600</f>
        <v>64</v>
      </c>
      <c r="C773" s="0" t="n">
        <f aca="false">Setup!$B$7+Setup!$B$8*COS(2*PI()*(B773-Setup!$B$9)/24)</f>
        <v>28</v>
      </c>
      <c r="D773" s="0" t="n">
        <f aca="false">(C773-E773)/Setup!$B$17</f>
        <v>24.3042993762658</v>
      </c>
      <c r="E773" s="0" t="n">
        <f aca="false">SUMPRODUCT('5N inverse'!$A$3:$Y$3,'5N mesh'!$B$37:$Z$37,$E772:$AC772)+'5N inverse'!$A$3*$C773/Setup!$B$17+INDEX('5N inverse'!$A$3:$Y$3,1,'5N mesh'!$B$7+1)*Setup!$B$22</f>
        <v>24.8404410810854</v>
      </c>
      <c r="F773" s="0" t="n">
        <f aca="false">SUMPRODUCT('5N inverse'!$A$4:$Y$4,'5N mesh'!$B$37:$Z$37,$E772:$AC772)+'5N inverse'!$A$4*$C773/Setup!$B$17+INDEX('5N inverse'!$A$4:$Y$4,1,'5N mesh'!$B$7+1)*Setup!$B$22</f>
        <v>23.2130120869605</v>
      </c>
      <c r="G773" s="0" t="n">
        <f aca="false">SUMPRODUCT('5N inverse'!$A$5:$Y$5,'5N mesh'!$B$37:$Z$37,$E772:$AC772)+'5N inverse'!$A$5*$C773/Setup!$B$17+INDEX('5N inverse'!$A$5:$Y$5,1,'5N mesh'!$B$7+1)*Setup!$B$22</f>
        <v>19.9581540987105</v>
      </c>
      <c r="H773" s="0" t="n">
        <f aca="false">SUMPRODUCT('5N inverse'!$A$6:$Y$6,'5N mesh'!$B$37:$Z$37,$E772:$AC772)+'5N inverse'!$A$6*$C773/Setup!$B$17+INDEX('5N inverse'!$A$6:$Y$6,1,'5N mesh'!$B$7+1)*Setup!$B$22</f>
        <v>16.7032961104605</v>
      </c>
      <c r="I773" s="0" t="n">
        <f aca="false">SUMPRODUCT('5N inverse'!$A$7:$Y$7,'5N mesh'!$B$37:$Z$37,$E772:$AC772)+'5N inverse'!$A$7*$C773/Setup!$B$17+INDEX('5N inverse'!$A$7:$Y$7,1,'5N mesh'!$B$7+1)*Setup!$B$22</f>
        <v>15.0758671163355</v>
      </c>
      <c r="J773" s="0" t="n">
        <f aca="false">SUMPRODUCT('5N inverse'!$A$8:$Y$8,'5N mesh'!$B$37:$Z$37,$E772:$AC772)+'5N inverse'!$A$8*$C773/Setup!$B$17+INDEX('5N inverse'!$A$8:$Y$8,1,'5N mesh'!$B$7+1)*Setup!$B$22</f>
        <v>0</v>
      </c>
      <c r="K773" s="0" t="n">
        <f aca="false">SUMPRODUCT('5N inverse'!$A$9:$Y$9,'5N mesh'!$B$37:$Z$37,$E772:$AC772)+'5N inverse'!$A$9*$C773/Setup!$B$17+INDEX('5N inverse'!$A$9:$Y$9,1,'5N mesh'!$B$7+1)*Setup!$B$22</f>
        <v>0</v>
      </c>
      <c r="L773" s="0" t="n">
        <f aca="false">SUMPRODUCT('5N inverse'!$A$10:$Y$10,'5N mesh'!$B$37:$Z$37,$E772:$AC772)+'5N inverse'!$A$10*$C773/Setup!$B$17+INDEX('5N inverse'!$A$10:$Y$10,1,'5N mesh'!$B$7+1)*Setup!$B$22</f>
        <v>0</v>
      </c>
      <c r="M773" s="0" t="n">
        <f aca="false">SUMPRODUCT('5N inverse'!$A$11:$Y$11,'5N mesh'!$B$37:$Z$37,$E772:$AC772)+'5N inverse'!$A$11*$C773/Setup!$B$17+INDEX('5N inverse'!$A$11:$Y$11,1,'5N mesh'!$B$7+1)*Setup!$B$22</f>
        <v>0</v>
      </c>
      <c r="N773" s="0" t="n">
        <f aca="false">SUMPRODUCT('5N inverse'!$A$12:$Y$12,'5N mesh'!$B$37:$Z$37,$E772:$AC772)+'5N inverse'!$A$12*$C773/Setup!$B$17+INDEX('5N inverse'!$A$12:$Y$12,1,'5N mesh'!$B$7+1)*Setup!$B$22</f>
        <v>0</v>
      </c>
      <c r="O773" s="0" t="n">
        <f aca="false">SUMPRODUCT('5N inverse'!$A$13:$Y$13,'5N mesh'!$B$37:$Z$37,$E772:$AC772)+'5N inverse'!$A$13*$C773/Setup!$B$17+INDEX('5N inverse'!$A$13:$Y$13,1,'5N mesh'!$B$7+1)*Setup!$B$22</f>
        <v>0</v>
      </c>
      <c r="P773" s="0" t="n">
        <f aca="false">SUMPRODUCT('5N inverse'!$A$14:$Y$14,'5N mesh'!$B$37:$Z$37,$E772:$AC772)+'5N inverse'!$A$14*$C773/Setup!$B$17+INDEX('5N inverse'!$A$14:$Y$14,1,'5N mesh'!$B$7+1)*Setup!$B$22</f>
        <v>0</v>
      </c>
      <c r="Q773" s="0" t="n">
        <f aca="false">SUMPRODUCT('5N inverse'!$A$15:$Y$15,'5N mesh'!$B$37:$Z$37,$E772:$AC772)+'5N inverse'!$A$15*$C773/Setup!$B$17+INDEX('5N inverse'!$A$15:$Y$15,1,'5N mesh'!$B$7+1)*Setup!$B$22</f>
        <v>0</v>
      </c>
      <c r="R773" s="0" t="n">
        <f aca="false">SUMPRODUCT('5N inverse'!$A$16:$Y$16,'5N mesh'!$B$37:$Z$37,$E772:$AC772)+'5N inverse'!$A$16*$C773/Setup!$B$17+INDEX('5N inverse'!$A$16:$Y$16,1,'5N mesh'!$B$7+1)*Setup!$B$22</f>
        <v>0</v>
      </c>
      <c r="S773" s="0" t="n">
        <f aca="false">SUMPRODUCT('5N inverse'!$A$17:$Y$17,'5N mesh'!$B$37:$Z$37,$E772:$AC772)+'5N inverse'!$A$17*$C773/Setup!$B$17+INDEX('5N inverse'!$A$17:$Y$17,1,'5N mesh'!$B$7+1)*Setup!$B$22</f>
        <v>0</v>
      </c>
      <c r="T773" s="0" t="n">
        <f aca="false">SUMPRODUCT('5N inverse'!$A$18:$Y$18,'5N mesh'!$B$37:$Z$37,$E772:$AC772)+'5N inverse'!$A$18*$C773/Setup!$B$17+INDEX('5N inverse'!$A$18:$Y$18,1,'5N mesh'!$B$7+1)*Setup!$B$22</f>
        <v>0</v>
      </c>
      <c r="U773" s="0" t="n">
        <f aca="false">SUMPRODUCT('5N inverse'!$A$19:$Y$19,'5N mesh'!$B$37:$Z$37,$E772:$AC772)+'5N inverse'!$A$19*$C773/Setup!$B$17+INDEX('5N inverse'!$A$19:$Y$19,1,'5N mesh'!$B$7+1)*Setup!$B$22</f>
        <v>0</v>
      </c>
      <c r="V773" s="0" t="n">
        <f aca="false">SUMPRODUCT('5N inverse'!$A$20:$Y$20,'5N mesh'!$B$37:$Z$37,$E772:$AC772)+'5N inverse'!$A$20*$C773/Setup!$B$17+INDEX('5N inverse'!$A$20:$Y$20,1,'5N mesh'!$B$7+1)*Setup!$B$22</f>
        <v>0</v>
      </c>
      <c r="W773" s="0" t="n">
        <f aca="false">SUMPRODUCT('5N inverse'!$A$21:$Y$21,'5N mesh'!$B$37:$Z$37,$E772:$AC772)+'5N inverse'!$A$21*$C773/Setup!$B$17+INDEX('5N inverse'!$A$21:$Y$21,1,'5N mesh'!$B$7+1)*Setup!$B$22</f>
        <v>0</v>
      </c>
      <c r="X773" s="0" t="n">
        <f aca="false">SUMPRODUCT('5N inverse'!$A$22:$Y$22,'5N mesh'!$B$37:$Z$37,$E772:$AC772)+'5N inverse'!$A$22*$C773/Setup!$B$17+INDEX('5N inverse'!$A$22:$Y$22,1,'5N mesh'!$B$7+1)*Setup!$B$22</f>
        <v>0</v>
      </c>
      <c r="Y773" s="0" t="n">
        <f aca="false">SUMPRODUCT('5N inverse'!$A$23:$Y$23,'5N mesh'!$B$37:$Z$37,$E772:$AC772)+'5N inverse'!$A$23*$C773/Setup!$B$17+INDEX('5N inverse'!$A$23:$Y$23,1,'5N mesh'!$B$7+1)*Setup!$B$22</f>
        <v>0</v>
      </c>
      <c r="Z773" s="0" t="n">
        <f aca="false">SUMPRODUCT('5N inverse'!$A$24:$Y$24,'5N mesh'!$B$37:$Z$37,$E772:$AC772)+'5N inverse'!$A$24*$C773/Setup!$B$17+INDEX('5N inverse'!$A$24:$Y$24,1,'5N mesh'!$B$7+1)*Setup!$B$22</f>
        <v>0</v>
      </c>
      <c r="AA773" s="0" t="n">
        <f aca="false">SUMPRODUCT('5N inverse'!$A$25:$Y$25,'5N mesh'!$B$37:$Z$37,$E772:$AC772)+'5N inverse'!$A$25*$C773/Setup!$B$17+INDEX('5N inverse'!$A$25:$Y$25,1,'5N mesh'!$B$7+1)*Setup!$B$22</f>
        <v>0</v>
      </c>
      <c r="AB773" s="0" t="n">
        <f aca="false">SUMPRODUCT('5N inverse'!$A$26:$Y$26,'5N mesh'!$B$37:$Z$37,$E772:$AC772)+'5N inverse'!$A$26*$C773/Setup!$B$17+INDEX('5N inverse'!$A$26:$Y$26,1,'5N mesh'!$B$7+1)*Setup!$B$22</f>
        <v>0</v>
      </c>
      <c r="AC773" s="0" t="n">
        <f aca="false">SUMPRODUCT('5N inverse'!$A$27:$Y$27,'5N mesh'!$B$37:$Z$37,$E772:$AC772)+'5N inverse'!$A$27*$C773/Setup!$B$17+INDEX('5N inverse'!$A$27:$Y$27,1,'5N mesh'!$B$7+1)*Setup!$B$22</f>
        <v>0</v>
      </c>
    </row>
    <row r="774" customFormat="false" ht="15" hidden="false" customHeight="false" outlineLevel="0" collapsed="false">
      <c r="A774" s="0" t="n">
        <v>769</v>
      </c>
      <c r="B774" s="0" t="n">
        <f aca="false">A774*Setup!$B$11/3600</f>
        <v>64.0833333333333</v>
      </c>
      <c r="C774" s="0" t="n">
        <f aca="false">Setup!$B$7+Setup!$B$8*COS(2*PI()*(B774-Setup!$B$9)/24)</f>
        <v>27.9990481083196</v>
      </c>
      <c r="D774" s="0" t="n">
        <f aca="false">(C774-E774)/Setup!$B$17</f>
        <v>24.0097912396938</v>
      </c>
      <c r="E774" s="0" t="n">
        <f aca="false">SUMPRODUCT('5N inverse'!$A$3:$Y$3,'5N mesh'!$B$37:$Z$37,$E773:$AC773)+'5N inverse'!$A$3*$C774/Setup!$B$17+INDEX('5N inverse'!$A$3:$Y$3,1,'5N mesh'!$B$7+1)*Setup!$B$22</f>
        <v>24.8777752471594</v>
      </c>
      <c r="F774" s="0" t="n">
        <f aca="false">SUMPRODUCT('5N inverse'!$A$4:$Y$4,'5N mesh'!$B$37:$Z$37,$E773:$AC773)+'5N inverse'!$A$4*$C774/Setup!$B$17+INDEX('5N inverse'!$A$4:$Y$4,1,'5N mesh'!$B$7+1)*Setup!$B$22</f>
        <v>23.244179426294</v>
      </c>
      <c r="G774" s="0" t="n">
        <f aca="false">SUMPRODUCT('5N inverse'!$A$5:$Y$5,'5N mesh'!$B$37:$Z$37,$E773:$AC773)+'5N inverse'!$A$5*$C774/Setup!$B$17+INDEX('5N inverse'!$A$5:$Y$5,1,'5N mesh'!$B$7+1)*Setup!$B$22</f>
        <v>19.9769877845632</v>
      </c>
      <c r="H774" s="0" t="n">
        <f aca="false">SUMPRODUCT('5N inverse'!$A$6:$Y$6,'5N mesh'!$B$37:$Z$37,$E773:$AC773)+'5N inverse'!$A$6*$C774/Setup!$B$17+INDEX('5N inverse'!$A$6:$Y$6,1,'5N mesh'!$B$7+1)*Setup!$B$22</f>
        <v>16.7097961428323</v>
      </c>
      <c r="I774" s="0" t="n">
        <f aca="false">SUMPRODUCT('5N inverse'!$A$7:$Y$7,'5N mesh'!$B$37:$Z$37,$E773:$AC773)+'5N inverse'!$A$7*$C774/Setup!$B$17+INDEX('5N inverse'!$A$7:$Y$7,1,'5N mesh'!$B$7+1)*Setup!$B$22</f>
        <v>15.0762003219669</v>
      </c>
      <c r="J774" s="0" t="n">
        <f aca="false">SUMPRODUCT('5N inverse'!$A$8:$Y$8,'5N mesh'!$B$37:$Z$37,$E773:$AC773)+'5N inverse'!$A$8*$C774/Setup!$B$17+INDEX('5N inverse'!$A$8:$Y$8,1,'5N mesh'!$B$7+1)*Setup!$B$22</f>
        <v>0</v>
      </c>
      <c r="K774" s="0" t="n">
        <f aca="false">SUMPRODUCT('5N inverse'!$A$9:$Y$9,'5N mesh'!$B$37:$Z$37,$E773:$AC773)+'5N inverse'!$A$9*$C774/Setup!$B$17+INDEX('5N inverse'!$A$9:$Y$9,1,'5N mesh'!$B$7+1)*Setup!$B$22</f>
        <v>0</v>
      </c>
      <c r="L774" s="0" t="n">
        <f aca="false">SUMPRODUCT('5N inverse'!$A$10:$Y$10,'5N mesh'!$B$37:$Z$37,$E773:$AC773)+'5N inverse'!$A$10*$C774/Setup!$B$17+INDEX('5N inverse'!$A$10:$Y$10,1,'5N mesh'!$B$7+1)*Setup!$B$22</f>
        <v>0</v>
      </c>
      <c r="M774" s="0" t="n">
        <f aca="false">SUMPRODUCT('5N inverse'!$A$11:$Y$11,'5N mesh'!$B$37:$Z$37,$E773:$AC773)+'5N inverse'!$A$11*$C774/Setup!$B$17+INDEX('5N inverse'!$A$11:$Y$11,1,'5N mesh'!$B$7+1)*Setup!$B$22</f>
        <v>0</v>
      </c>
      <c r="N774" s="0" t="n">
        <f aca="false">SUMPRODUCT('5N inverse'!$A$12:$Y$12,'5N mesh'!$B$37:$Z$37,$E773:$AC773)+'5N inverse'!$A$12*$C774/Setup!$B$17+INDEX('5N inverse'!$A$12:$Y$12,1,'5N mesh'!$B$7+1)*Setup!$B$22</f>
        <v>0</v>
      </c>
      <c r="O774" s="0" t="n">
        <f aca="false">SUMPRODUCT('5N inverse'!$A$13:$Y$13,'5N mesh'!$B$37:$Z$37,$E773:$AC773)+'5N inverse'!$A$13*$C774/Setup!$B$17+INDEX('5N inverse'!$A$13:$Y$13,1,'5N mesh'!$B$7+1)*Setup!$B$22</f>
        <v>0</v>
      </c>
      <c r="P774" s="0" t="n">
        <f aca="false">SUMPRODUCT('5N inverse'!$A$14:$Y$14,'5N mesh'!$B$37:$Z$37,$E773:$AC773)+'5N inverse'!$A$14*$C774/Setup!$B$17+INDEX('5N inverse'!$A$14:$Y$14,1,'5N mesh'!$B$7+1)*Setup!$B$22</f>
        <v>0</v>
      </c>
      <c r="Q774" s="0" t="n">
        <f aca="false">SUMPRODUCT('5N inverse'!$A$15:$Y$15,'5N mesh'!$B$37:$Z$37,$E773:$AC773)+'5N inverse'!$A$15*$C774/Setup!$B$17+INDEX('5N inverse'!$A$15:$Y$15,1,'5N mesh'!$B$7+1)*Setup!$B$22</f>
        <v>0</v>
      </c>
      <c r="R774" s="0" t="n">
        <f aca="false">SUMPRODUCT('5N inverse'!$A$16:$Y$16,'5N mesh'!$B$37:$Z$37,$E773:$AC773)+'5N inverse'!$A$16*$C774/Setup!$B$17+INDEX('5N inverse'!$A$16:$Y$16,1,'5N mesh'!$B$7+1)*Setup!$B$22</f>
        <v>0</v>
      </c>
      <c r="S774" s="0" t="n">
        <f aca="false">SUMPRODUCT('5N inverse'!$A$17:$Y$17,'5N mesh'!$B$37:$Z$37,$E773:$AC773)+'5N inverse'!$A$17*$C774/Setup!$B$17+INDEX('5N inverse'!$A$17:$Y$17,1,'5N mesh'!$B$7+1)*Setup!$B$22</f>
        <v>0</v>
      </c>
      <c r="T774" s="0" t="n">
        <f aca="false">SUMPRODUCT('5N inverse'!$A$18:$Y$18,'5N mesh'!$B$37:$Z$37,$E773:$AC773)+'5N inverse'!$A$18*$C774/Setup!$B$17+INDEX('5N inverse'!$A$18:$Y$18,1,'5N mesh'!$B$7+1)*Setup!$B$22</f>
        <v>0</v>
      </c>
      <c r="U774" s="0" t="n">
        <f aca="false">SUMPRODUCT('5N inverse'!$A$19:$Y$19,'5N mesh'!$B$37:$Z$37,$E773:$AC773)+'5N inverse'!$A$19*$C774/Setup!$B$17+INDEX('5N inverse'!$A$19:$Y$19,1,'5N mesh'!$B$7+1)*Setup!$B$22</f>
        <v>0</v>
      </c>
      <c r="V774" s="0" t="n">
        <f aca="false">SUMPRODUCT('5N inverse'!$A$20:$Y$20,'5N mesh'!$B$37:$Z$37,$E773:$AC773)+'5N inverse'!$A$20*$C774/Setup!$B$17+INDEX('5N inverse'!$A$20:$Y$20,1,'5N mesh'!$B$7+1)*Setup!$B$22</f>
        <v>0</v>
      </c>
      <c r="W774" s="0" t="n">
        <f aca="false">SUMPRODUCT('5N inverse'!$A$21:$Y$21,'5N mesh'!$B$37:$Z$37,$E773:$AC773)+'5N inverse'!$A$21*$C774/Setup!$B$17+INDEX('5N inverse'!$A$21:$Y$21,1,'5N mesh'!$B$7+1)*Setup!$B$22</f>
        <v>0</v>
      </c>
      <c r="X774" s="0" t="n">
        <f aca="false">SUMPRODUCT('5N inverse'!$A$22:$Y$22,'5N mesh'!$B$37:$Z$37,$E773:$AC773)+'5N inverse'!$A$22*$C774/Setup!$B$17+INDEX('5N inverse'!$A$22:$Y$22,1,'5N mesh'!$B$7+1)*Setup!$B$22</f>
        <v>0</v>
      </c>
      <c r="Y774" s="0" t="n">
        <f aca="false">SUMPRODUCT('5N inverse'!$A$23:$Y$23,'5N mesh'!$B$37:$Z$37,$E773:$AC773)+'5N inverse'!$A$23*$C774/Setup!$B$17+INDEX('5N inverse'!$A$23:$Y$23,1,'5N mesh'!$B$7+1)*Setup!$B$22</f>
        <v>0</v>
      </c>
      <c r="Z774" s="0" t="n">
        <f aca="false">SUMPRODUCT('5N inverse'!$A$24:$Y$24,'5N mesh'!$B$37:$Z$37,$E773:$AC773)+'5N inverse'!$A$24*$C774/Setup!$B$17+INDEX('5N inverse'!$A$24:$Y$24,1,'5N mesh'!$B$7+1)*Setup!$B$22</f>
        <v>0</v>
      </c>
      <c r="AA774" s="0" t="n">
        <f aca="false">SUMPRODUCT('5N inverse'!$A$25:$Y$25,'5N mesh'!$B$37:$Z$37,$E773:$AC773)+'5N inverse'!$A$25*$C774/Setup!$B$17+INDEX('5N inverse'!$A$25:$Y$25,1,'5N mesh'!$B$7+1)*Setup!$B$22</f>
        <v>0</v>
      </c>
      <c r="AB774" s="0" t="n">
        <f aca="false">SUMPRODUCT('5N inverse'!$A$26:$Y$26,'5N mesh'!$B$37:$Z$37,$E773:$AC773)+'5N inverse'!$A$26*$C774/Setup!$B$17+INDEX('5N inverse'!$A$26:$Y$26,1,'5N mesh'!$B$7+1)*Setup!$B$22</f>
        <v>0</v>
      </c>
      <c r="AC774" s="0" t="n">
        <f aca="false">SUMPRODUCT('5N inverse'!$A$27:$Y$27,'5N mesh'!$B$37:$Z$37,$E773:$AC773)+'5N inverse'!$A$27*$C774/Setup!$B$17+INDEX('5N inverse'!$A$27:$Y$27,1,'5N mesh'!$B$7+1)*Setup!$B$22</f>
        <v>0</v>
      </c>
    </row>
    <row r="775" customFormat="false" ht="15" hidden="false" customHeight="false" outlineLevel="0" collapsed="false">
      <c r="A775" s="0" t="n">
        <v>770</v>
      </c>
      <c r="B775" s="0" t="n">
        <f aca="false">A775*Setup!$B$11/3600</f>
        <v>64.1666666666667</v>
      </c>
      <c r="C775" s="0" t="n">
        <f aca="false">Setup!$B$7+Setup!$B$8*COS(2*PI()*(B775-Setup!$B$9)/24)</f>
        <v>27.9961928863274</v>
      </c>
      <c r="D775" s="0" t="n">
        <f aca="false">(C775-E775)/Setup!$B$17</f>
        <v>23.7047431102434</v>
      </c>
      <c r="E775" s="0" t="n">
        <f aca="false">SUMPRODUCT('5N inverse'!$A$3:$Y$3,'5N mesh'!$B$37:$Z$37,$E774:$AC774)+'5N inverse'!$A$3*$C775/Setup!$B$17+INDEX('5N inverse'!$A$3:$Y$3,1,'5N mesh'!$B$7+1)*Setup!$B$22</f>
        <v>24.9145762819958</v>
      </c>
      <c r="F775" s="0" t="n">
        <f aca="false">SUMPRODUCT('5N inverse'!$A$4:$Y$4,'5N mesh'!$B$37:$Z$37,$E774:$AC774)+'5N inverse'!$A$4*$C775/Setup!$B$17+INDEX('5N inverse'!$A$4:$Y$4,1,'5N mesh'!$B$7+1)*Setup!$B$22</f>
        <v>23.2749023494057</v>
      </c>
      <c r="G775" s="0" t="n">
        <f aca="false">SUMPRODUCT('5N inverse'!$A$5:$Y$5,'5N mesh'!$B$37:$Z$37,$E774:$AC774)+'5N inverse'!$A$5*$C775/Setup!$B$17+INDEX('5N inverse'!$A$5:$Y$5,1,'5N mesh'!$B$7+1)*Setup!$B$22</f>
        <v>19.9955544842256</v>
      </c>
      <c r="H775" s="0" t="n">
        <f aca="false">SUMPRODUCT('5N inverse'!$A$6:$Y$6,'5N mesh'!$B$37:$Z$37,$E774:$AC774)+'5N inverse'!$A$6*$C775/Setup!$B$17+INDEX('5N inverse'!$A$6:$Y$6,1,'5N mesh'!$B$7+1)*Setup!$B$22</f>
        <v>16.7162066190455</v>
      </c>
      <c r="I775" s="0" t="n">
        <f aca="false">SUMPRODUCT('5N inverse'!$A$7:$Y$7,'5N mesh'!$B$37:$Z$37,$E774:$AC774)+'5N inverse'!$A$7*$C775/Setup!$B$17+INDEX('5N inverse'!$A$7:$Y$7,1,'5N mesh'!$B$7+1)*Setup!$B$22</f>
        <v>15.0765326864555</v>
      </c>
      <c r="J775" s="0" t="n">
        <f aca="false">SUMPRODUCT('5N inverse'!$A$8:$Y$8,'5N mesh'!$B$37:$Z$37,$E774:$AC774)+'5N inverse'!$A$8*$C775/Setup!$B$17+INDEX('5N inverse'!$A$8:$Y$8,1,'5N mesh'!$B$7+1)*Setup!$B$22</f>
        <v>0</v>
      </c>
      <c r="K775" s="0" t="n">
        <f aca="false">SUMPRODUCT('5N inverse'!$A$9:$Y$9,'5N mesh'!$B$37:$Z$37,$E774:$AC774)+'5N inverse'!$A$9*$C775/Setup!$B$17+INDEX('5N inverse'!$A$9:$Y$9,1,'5N mesh'!$B$7+1)*Setup!$B$22</f>
        <v>0</v>
      </c>
      <c r="L775" s="0" t="n">
        <f aca="false">SUMPRODUCT('5N inverse'!$A$10:$Y$10,'5N mesh'!$B$37:$Z$37,$E774:$AC774)+'5N inverse'!$A$10*$C775/Setup!$B$17+INDEX('5N inverse'!$A$10:$Y$10,1,'5N mesh'!$B$7+1)*Setup!$B$22</f>
        <v>0</v>
      </c>
      <c r="M775" s="0" t="n">
        <f aca="false">SUMPRODUCT('5N inverse'!$A$11:$Y$11,'5N mesh'!$B$37:$Z$37,$E774:$AC774)+'5N inverse'!$A$11*$C775/Setup!$B$17+INDEX('5N inverse'!$A$11:$Y$11,1,'5N mesh'!$B$7+1)*Setup!$B$22</f>
        <v>0</v>
      </c>
      <c r="N775" s="0" t="n">
        <f aca="false">SUMPRODUCT('5N inverse'!$A$12:$Y$12,'5N mesh'!$B$37:$Z$37,$E774:$AC774)+'5N inverse'!$A$12*$C775/Setup!$B$17+INDEX('5N inverse'!$A$12:$Y$12,1,'5N mesh'!$B$7+1)*Setup!$B$22</f>
        <v>0</v>
      </c>
      <c r="O775" s="0" t="n">
        <f aca="false">SUMPRODUCT('5N inverse'!$A$13:$Y$13,'5N mesh'!$B$37:$Z$37,$E774:$AC774)+'5N inverse'!$A$13*$C775/Setup!$B$17+INDEX('5N inverse'!$A$13:$Y$13,1,'5N mesh'!$B$7+1)*Setup!$B$22</f>
        <v>0</v>
      </c>
      <c r="P775" s="0" t="n">
        <f aca="false">SUMPRODUCT('5N inverse'!$A$14:$Y$14,'5N mesh'!$B$37:$Z$37,$E774:$AC774)+'5N inverse'!$A$14*$C775/Setup!$B$17+INDEX('5N inverse'!$A$14:$Y$14,1,'5N mesh'!$B$7+1)*Setup!$B$22</f>
        <v>0</v>
      </c>
      <c r="Q775" s="0" t="n">
        <f aca="false">SUMPRODUCT('5N inverse'!$A$15:$Y$15,'5N mesh'!$B$37:$Z$37,$E774:$AC774)+'5N inverse'!$A$15*$C775/Setup!$B$17+INDEX('5N inverse'!$A$15:$Y$15,1,'5N mesh'!$B$7+1)*Setup!$B$22</f>
        <v>0</v>
      </c>
      <c r="R775" s="0" t="n">
        <f aca="false">SUMPRODUCT('5N inverse'!$A$16:$Y$16,'5N mesh'!$B$37:$Z$37,$E774:$AC774)+'5N inverse'!$A$16*$C775/Setup!$B$17+INDEX('5N inverse'!$A$16:$Y$16,1,'5N mesh'!$B$7+1)*Setup!$B$22</f>
        <v>0</v>
      </c>
      <c r="S775" s="0" t="n">
        <f aca="false">SUMPRODUCT('5N inverse'!$A$17:$Y$17,'5N mesh'!$B$37:$Z$37,$E774:$AC774)+'5N inverse'!$A$17*$C775/Setup!$B$17+INDEX('5N inverse'!$A$17:$Y$17,1,'5N mesh'!$B$7+1)*Setup!$B$22</f>
        <v>0</v>
      </c>
      <c r="T775" s="0" t="n">
        <f aca="false">SUMPRODUCT('5N inverse'!$A$18:$Y$18,'5N mesh'!$B$37:$Z$37,$E774:$AC774)+'5N inverse'!$A$18*$C775/Setup!$B$17+INDEX('5N inverse'!$A$18:$Y$18,1,'5N mesh'!$B$7+1)*Setup!$B$22</f>
        <v>0</v>
      </c>
      <c r="U775" s="0" t="n">
        <f aca="false">SUMPRODUCT('5N inverse'!$A$19:$Y$19,'5N mesh'!$B$37:$Z$37,$E774:$AC774)+'5N inverse'!$A$19*$C775/Setup!$B$17+INDEX('5N inverse'!$A$19:$Y$19,1,'5N mesh'!$B$7+1)*Setup!$B$22</f>
        <v>0</v>
      </c>
      <c r="V775" s="0" t="n">
        <f aca="false">SUMPRODUCT('5N inverse'!$A$20:$Y$20,'5N mesh'!$B$37:$Z$37,$E774:$AC774)+'5N inverse'!$A$20*$C775/Setup!$B$17+INDEX('5N inverse'!$A$20:$Y$20,1,'5N mesh'!$B$7+1)*Setup!$B$22</f>
        <v>0</v>
      </c>
      <c r="W775" s="0" t="n">
        <f aca="false">SUMPRODUCT('5N inverse'!$A$21:$Y$21,'5N mesh'!$B$37:$Z$37,$E774:$AC774)+'5N inverse'!$A$21*$C775/Setup!$B$17+INDEX('5N inverse'!$A$21:$Y$21,1,'5N mesh'!$B$7+1)*Setup!$B$22</f>
        <v>0</v>
      </c>
      <c r="X775" s="0" t="n">
        <f aca="false">SUMPRODUCT('5N inverse'!$A$22:$Y$22,'5N mesh'!$B$37:$Z$37,$E774:$AC774)+'5N inverse'!$A$22*$C775/Setup!$B$17+INDEX('5N inverse'!$A$22:$Y$22,1,'5N mesh'!$B$7+1)*Setup!$B$22</f>
        <v>0</v>
      </c>
      <c r="Y775" s="0" t="n">
        <f aca="false">SUMPRODUCT('5N inverse'!$A$23:$Y$23,'5N mesh'!$B$37:$Z$37,$E774:$AC774)+'5N inverse'!$A$23*$C775/Setup!$B$17+INDEX('5N inverse'!$A$23:$Y$23,1,'5N mesh'!$B$7+1)*Setup!$B$22</f>
        <v>0</v>
      </c>
      <c r="Z775" s="0" t="n">
        <f aca="false">SUMPRODUCT('5N inverse'!$A$24:$Y$24,'5N mesh'!$B$37:$Z$37,$E774:$AC774)+'5N inverse'!$A$24*$C775/Setup!$B$17+INDEX('5N inverse'!$A$24:$Y$24,1,'5N mesh'!$B$7+1)*Setup!$B$22</f>
        <v>0</v>
      </c>
      <c r="AA775" s="0" t="n">
        <f aca="false">SUMPRODUCT('5N inverse'!$A$25:$Y$25,'5N mesh'!$B$37:$Z$37,$E774:$AC774)+'5N inverse'!$A$25*$C775/Setup!$B$17+INDEX('5N inverse'!$A$25:$Y$25,1,'5N mesh'!$B$7+1)*Setup!$B$22</f>
        <v>0</v>
      </c>
      <c r="AB775" s="0" t="n">
        <f aca="false">SUMPRODUCT('5N inverse'!$A$26:$Y$26,'5N mesh'!$B$37:$Z$37,$E774:$AC774)+'5N inverse'!$A$26*$C775/Setup!$B$17+INDEX('5N inverse'!$A$26:$Y$26,1,'5N mesh'!$B$7+1)*Setup!$B$22</f>
        <v>0</v>
      </c>
      <c r="AC775" s="0" t="n">
        <f aca="false">SUMPRODUCT('5N inverse'!$A$27:$Y$27,'5N mesh'!$B$37:$Z$37,$E774:$AC774)+'5N inverse'!$A$27*$C775/Setup!$B$17+INDEX('5N inverse'!$A$27:$Y$27,1,'5N mesh'!$B$7+1)*Setup!$B$22</f>
        <v>0</v>
      </c>
    </row>
    <row r="776" customFormat="false" ht="15" hidden="false" customHeight="false" outlineLevel="0" collapsed="false">
      <c r="A776" s="0" t="n">
        <v>771</v>
      </c>
      <c r="B776" s="0" t="n">
        <f aca="false">A776*Setup!$B$11/3600</f>
        <v>64.25</v>
      </c>
      <c r="C776" s="0" t="n">
        <f aca="false">Setup!$B$7+Setup!$B$8*COS(2*PI()*(B776-Setup!$B$9)/24)</f>
        <v>27.9914356929544</v>
      </c>
      <c r="D776" s="0" t="n">
        <f aca="false">(C776-E776)/Setup!$B$17</f>
        <v>23.3893001523889</v>
      </c>
      <c r="E776" s="0" t="n">
        <f aca="false">SUMPRODUCT('5N inverse'!$A$3:$Y$3,'5N mesh'!$B$37:$Z$37,$E775:$AC775)+'5N inverse'!$A$3*$C776/Setup!$B$17+INDEX('5N inverse'!$A$3:$Y$3,1,'5N mesh'!$B$7+1)*Setup!$B$22</f>
        <v>24.9508266731439</v>
      </c>
      <c r="F776" s="0" t="n">
        <f aca="false">SUMPRODUCT('5N inverse'!$A$4:$Y$4,'5N mesh'!$B$37:$Z$37,$E775:$AC775)+'5N inverse'!$A$4*$C776/Setup!$B$17+INDEX('5N inverse'!$A$4:$Y$4,1,'5N mesh'!$B$7+1)*Setup!$B$22</f>
        <v>23.3051662362281</v>
      </c>
      <c r="G776" s="0" t="n">
        <f aca="false">SUMPRODUCT('5N inverse'!$A$5:$Y$5,'5N mesh'!$B$37:$Z$37,$E775:$AC775)+'5N inverse'!$A$5*$C776/Setup!$B$17+INDEX('5N inverse'!$A$5:$Y$5,1,'5N mesh'!$B$7+1)*Setup!$B$22</f>
        <v>20.0138453623965</v>
      </c>
      <c r="H776" s="0" t="n">
        <f aca="false">SUMPRODUCT('5N inverse'!$A$6:$Y$6,'5N mesh'!$B$37:$Z$37,$E775:$AC775)+'5N inverse'!$A$6*$C776/Setup!$B$17+INDEX('5N inverse'!$A$6:$Y$6,1,'5N mesh'!$B$7+1)*Setup!$B$22</f>
        <v>16.7225244885649</v>
      </c>
      <c r="I776" s="0" t="n">
        <f aca="false">SUMPRODUCT('5N inverse'!$A$7:$Y$7,'5N mesh'!$B$37:$Z$37,$E775:$AC775)+'5N inverse'!$A$7*$C776/Setup!$B$17+INDEX('5N inverse'!$A$7:$Y$7,1,'5N mesh'!$B$7+1)*Setup!$B$22</f>
        <v>15.0768640516491</v>
      </c>
      <c r="J776" s="0" t="n">
        <f aca="false">SUMPRODUCT('5N inverse'!$A$8:$Y$8,'5N mesh'!$B$37:$Z$37,$E775:$AC775)+'5N inverse'!$A$8*$C776/Setup!$B$17+INDEX('5N inverse'!$A$8:$Y$8,1,'5N mesh'!$B$7+1)*Setup!$B$22</f>
        <v>0</v>
      </c>
      <c r="K776" s="0" t="n">
        <f aca="false">SUMPRODUCT('5N inverse'!$A$9:$Y$9,'5N mesh'!$B$37:$Z$37,$E775:$AC775)+'5N inverse'!$A$9*$C776/Setup!$B$17+INDEX('5N inverse'!$A$9:$Y$9,1,'5N mesh'!$B$7+1)*Setup!$B$22</f>
        <v>0</v>
      </c>
      <c r="L776" s="0" t="n">
        <f aca="false">SUMPRODUCT('5N inverse'!$A$10:$Y$10,'5N mesh'!$B$37:$Z$37,$E775:$AC775)+'5N inverse'!$A$10*$C776/Setup!$B$17+INDEX('5N inverse'!$A$10:$Y$10,1,'5N mesh'!$B$7+1)*Setup!$B$22</f>
        <v>0</v>
      </c>
      <c r="M776" s="0" t="n">
        <f aca="false">SUMPRODUCT('5N inverse'!$A$11:$Y$11,'5N mesh'!$B$37:$Z$37,$E775:$AC775)+'5N inverse'!$A$11*$C776/Setup!$B$17+INDEX('5N inverse'!$A$11:$Y$11,1,'5N mesh'!$B$7+1)*Setup!$B$22</f>
        <v>0</v>
      </c>
      <c r="N776" s="0" t="n">
        <f aca="false">SUMPRODUCT('5N inverse'!$A$12:$Y$12,'5N mesh'!$B$37:$Z$37,$E775:$AC775)+'5N inverse'!$A$12*$C776/Setup!$B$17+INDEX('5N inverse'!$A$12:$Y$12,1,'5N mesh'!$B$7+1)*Setup!$B$22</f>
        <v>0</v>
      </c>
      <c r="O776" s="0" t="n">
        <f aca="false">SUMPRODUCT('5N inverse'!$A$13:$Y$13,'5N mesh'!$B$37:$Z$37,$E775:$AC775)+'5N inverse'!$A$13*$C776/Setup!$B$17+INDEX('5N inverse'!$A$13:$Y$13,1,'5N mesh'!$B$7+1)*Setup!$B$22</f>
        <v>0</v>
      </c>
      <c r="P776" s="0" t="n">
        <f aca="false">SUMPRODUCT('5N inverse'!$A$14:$Y$14,'5N mesh'!$B$37:$Z$37,$E775:$AC775)+'5N inverse'!$A$14*$C776/Setup!$B$17+INDEX('5N inverse'!$A$14:$Y$14,1,'5N mesh'!$B$7+1)*Setup!$B$22</f>
        <v>0</v>
      </c>
      <c r="Q776" s="0" t="n">
        <f aca="false">SUMPRODUCT('5N inverse'!$A$15:$Y$15,'5N mesh'!$B$37:$Z$37,$E775:$AC775)+'5N inverse'!$A$15*$C776/Setup!$B$17+INDEX('5N inverse'!$A$15:$Y$15,1,'5N mesh'!$B$7+1)*Setup!$B$22</f>
        <v>0</v>
      </c>
      <c r="R776" s="0" t="n">
        <f aca="false">SUMPRODUCT('5N inverse'!$A$16:$Y$16,'5N mesh'!$B$37:$Z$37,$E775:$AC775)+'5N inverse'!$A$16*$C776/Setup!$B$17+INDEX('5N inverse'!$A$16:$Y$16,1,'5N mesh'!$B$7+1)*Setup!$B$22</f>
        <v>0</v>
      </c>
      <c r="S776" s="0" t="n">
        <f aca="false">SUMPRODUCT('5N inverse'!$A$17:$Y$17,'5N mesh'!$B$37:$Z$37,$E775:$AC775)+'5N inverse'!$A$17*$C776/Setup!$B$17+INDEX('5N inverse'!$A$17:$Y$17,1,'5N mesh'!$B$7+1)*Setup!$B$22</f>
        <v>0</v>
      </c>
      <c r="T776" s="0" t="n">
        <f aca="false">SUMPRODUCT('5N inverse'!$A$18:$Y$18,'5N mesh'!$B$37:$Z$37,$E775:$AC775)+'5N inverse'!$A$18*$C776/Setup!$B$17+INDEX('5N inverse'!$A$18:$Y$18,1,'5N mesh'!$B$7+1)*Setup!$B$22</f>
        <v>0</v>
      </c>
      <c r="U776" s="0" t="n">
        <f aca="false">SUMPRODUCT('5N inverse'!$A$19:$Y$19,'5N mesh'!$B$37:$Z$37,$E775:$AC775)+'5N inverse'!$A$19*$C776/Setup!$B$17+INDEX('5N inverse'!$A$19:$Y$19,1,'5N mesh'!$B$7+1)*Setup!$B$22</f>
        <v>0</v>
      </c>
      <c r="V776" s="0" t="n">
        <f aca="false">SUMPRODUCT('5N inverse'!$A$20:$Y$20,'5N mesh'!$B$37:$Z$37,$E775:$AC775)+'5N inverse'!$A$20*$C776/Setup!$B$17+INDEX('5N inverse'!$A$20:$Y$20,1,'5N mesh'!$B$7+1)*Setup!$B$22</f>
        <v>0</v>
      </c>
      <c r="W776" s="0" t="n">
        <f aca="false">SUMPRODUCT('5N inverse'!$A$21:$Y$21,'5N mesh'!$B$37:$Z$37,$E775:$AC775)+'5N inverse'!$A$21*$C776/Setup!$B$17+INDEX('5N inverse'!$A$21:$Y$21,1,'5N mesh'!$B$7+1)*Setup!$B$22</f>
        <v>0</v>
      </c>
      <c r="X776" s="0" t="n">
        <f aca="false">SUMPRODUCT('5N inverse'!$A$22:$Y$22,'5N mesh'!$B$37:$Z$37,$E775:$AC775)+'5N inverse'!$A$22*$C776/Setup!$B$17+INDEX('5N inverse'!$A$22:$Y$22,1,'5N mesh'!$B$7+1)*Setup!$B$22</f>
        <v>0</v>
      </c>
      <c r="Y776" s="0" t="n">
        <f aca="false">SUMPRODUCT('5N inverse'!$A$23:$Y$23,'5N mesh'!$B$37:$Z$37,$E775:$AC775)+'5N inverse'!$A$23*$C776/Setup!$B$17+INDEX('5N inverse'!$A$23:$Y$23,1,'5N mesh'!$B$7+1)*Setup!$B$22</f>
        <v>0</v>
      </c>
      <c r="Z776" s="0" t="n">
        <f aca="false">SUMPRODUCT('5N inverse'!$A$24:$Y$24,'5N mesh'!$B$37:$Z$37,$E775:$AC775)+'5N inverse'!$A$24*$C776/Setup!$B$17+INDEX('5N inverse'!$A$24:$Y$24,1,'5N mesh'!$B$7+1)*Setup!$B$22</f>
        <v>0</v>
      </c>
      <c r="AA776" s="0" t="n">
        <f aca="false">SUMPRODUCT('5N inverse'!$A$25:$Y$25,'5N mesh'!$B$37:$Z$37,$E775:$AC775)+'5N inverse'!$A$25*$C776/Setup!$B$17+INDEX('5N inverse'!$A$25:$Y$25,1,'5N mesh'!$B$7+1)*Setup!$B$22</f>
        <v>0</v>
      </c>
      <c r="AB776" s="0" t="n">
        <f aca="false">SUMPRODUCT('5N inverse'!$A$26:$Y$26,'5N mesh'!$B$37:$Z$37,$E775:$AC775)+'5N inverse'!$A$26*$C776/Setup!$B$17+INDEX('5N inverse'!$A$26:$Y$26,1,'5N mesh'!$B$7+1)*Setup!$B$22</f>
        <v>0</v>
      </c>
      <c r="AC776" s="0" t="n">
        <f aca="false">SUMPRODUCT('5N inverse'!$A$27:$Y$27,'5N mesh'!$B$37:$Z$37,$E775:$AC775)+'5N inverse'!$A$27*$C776/Setup!$B$17+INDEX('5N inverse'!$A$27:$Y$27,1,'5N mesh'!$B$7+1)*Setup!$B$22</f>
        <v>0</v>
      </c>
    </row>
    <row r="777" customFormat="false" ht="15" hidden="false" customHeight="false" outlineLevel="0" collapsed="false">
      <c r="A777" s="0" t="n">
        <v>772</v>
      </c>
      <c r="B777" s="0" t="n">
        <f aca="false">A777*Setup!$B$11/3600</f>
        <v>64.3333333333333</v>
      </c>
      <c r="C777" s="0" t="n">
        <f aca="false">Setup!$B$7+Setup!$B$8*COS(2*PI()*(B777-Setup!$B$9)/24)</f>
        <v>27.984778792367</v>
      </c>
      <c r="D777" s="0" t="n">
        <f aca="false">(C777-E777)/Setup!$B$17</f>
        <v>23.0636124782713</v>
      </c>
      <c r="E777" s="0" t="n">
        <f aca="false">SUMPRODUCT('5N inverse'!$A$3:$Y$3,'5N mesh'!$B$37:$Z$37,$E776:$AC776)+'5N inverse'!$A$3*$C777/Setup!$B$17+INDEX('5N inverse'!$A$3:$Y$3,1,'5N mesh'!$B$7+1)*Setup!$B$22</f>
        <v>24.9865091701917</v>
      </c>
      <c r="F777" s="0" t="n">
        <f aca="false">SUMPRODUCT('5N inverse'!$A$4:$Y$4,'5N mesh'!$B$37:$Z$37,$E776:$AC776)+'5N inverse'!$A$4*$C777/Setup!$B$17+INDEX('5N inverse'!$A$4:$Y$4,1,'5N mesh'!$B$7+1)*Setup!$B$22</f>
        <v>23.3349566851382</v>
      </c>
      <c r="G777" s="0" t="n">
        <f aca="false">SUMPRODUCT('5N inverse'!$A$5:$Y$5,'5N mesh'!$B$37:$Z$37,$E776:$AC776)+'5N inverse'!$A$5*$C777/Setup!$B$17+INDEX('5N inverse'!$A$5:$Y$5,1,'5N mesh'!$B$7+1)*Setup!$B$22</f>
        <v>20.0318517150312</v>
      </c>
      <c r="H777" s="0" t="n">
        <f aca="false">SUMPRODUCT('5N inverse'!$A$6:$Y$6,'5N mesh'!$B$37:$Z$37,$E776:$AC776)+'5N inverse'!$A$6*$C777/Setup!$B$17+INDEX('5N inverse'!$A$6:$Y$6,1,'5N mesh'!$B$7+1)*Setup!$B$22</f>
        <v>16.7287467449242</v>
      </c>
      <c r="I777" s="0" t="n">
        <f aca="false">SUMPRODUCT('5N inverse'!$A$7:$Y$7,'5N mesh'!$B$37:$Z$37,$E776:$AC776)+'5N inverse'!$A$7*$C777/Setup!$B$17+INDEX('5N inverse'!$A$7:$Y$7,1,'5N mesh'!$B$7+1)*Setup!$B$22</f>
        <v>15.0771942598707</v>
      </c>
      <c r="J777" s="0" t="n">
        <f aca="false">SUMPRODUCT('5N inverse'!$A$8:$Y$8,'5N mesh'!$B$37:$Z$37,$E776:$AC776)+'5N inverse'!$A$8*$C777/Setup!$B$17+INDEX('5N inverse'!$A$8:$Y$8,1,'5N mesh'!$B$7+1)*Setup!$B$22</f>
        <v>0</v>
      </c>
      <c r="K777" s="0" t="n">
        <f aca="false">SUMPRODUCT('5N inverse'!$A$9:$Y$9,'5N mesh'!$B$37:$Z$37,$E776:$AC776)+'5N inverse'!$A$9*$C777/Setup!$B$17+INDEX('5N inverse'!$A$9:$Y$9,1,'5N mesh'!$B$7+1)*Setup!$B$22</f>
        <v>0</v>
      </c>
      <c r="L777" s="0" t="n">
        <f aca="false">SUMPRODUCT('5N inverse'!$A$10:$Y$10,'5N mesh'!$B$37:$Z$37,$E776:$AC776)+'5N inverse'!$A$10*$C777/Setup!$B$17+INDEX('5N inverse'!$A$10:$Y$10,1,'5N mesh'!$B$7+1)*Setup!$B$22</f>
        <v>0</v>
      </c>
      <c r="M777" s="0" t="n">
        <f aca="false">SUMPRODUCT('5N inverse'!$A$11:$Y$11,'5N mesh'!$B$37:$Z$37,$E776:$AC776)+'5N inverse'!$A$11*$C777/Setup!$B$17+INDEX('5N inverse'!$A$11:$Y$11,1,'5N mesh'!$B$7+1)*Setup!$B$22</f>
        <v>0</v>
      </c>
      <c r="N777" s="0" t="n">
        <f aca="false">SUMPRODUCT('5N inverse'!$A$12:$Y$12,'5N mesh'!$B$37:$Z$37,$E776:$AC776)+'5N inverse'!$A$12*$C777/Setup!$B$17+INDEX('5N inverse'!$A$12:$Y$12,1,'5N mesh'!$B$7+1)*Setup!$B$22</f>
        <v>0</v>
      </c>
      <c r="O777" s="0" t="n">
        <f aca="false">SUMPRODUCT('5N inverse'!$A$13:$Y$13,'5N mesh'!$B$37:$Z$37,$E776:$AC776)+'5N inverse'!$A$13*$C777/Setup!$B$17+INDEX('5N inverse'!$A$13:$Y$13,1,'5N mesh'!$B$7+1)*Setup!$B$22</f>
        <v>0</v>
      </c>
      <c r="P777" s="0" t="n">
        <f aca="false">SUMPRODUCT('5N inverse'!$A$14:$Y$14,'5N mesh'!$B$37:$Z$37,$E776:$AC776)+'5N inverse'!$A$14*$C777/Setup!$B$17+INDEX('5N inverse'!$A$14:$Y$14,1,'5N mesh'!$B$7+1)*Setup!$B$22</f>
        <v>0</v>
      </c>
      <c r="Q777" s="0" t="n">
        <f aca="false">SUMPRODUCT('5N inverse'!$A$15:$Y$15,'5N mesh'!$B$37:$Z$37,$E776:$AC776)+'5N inverse'!$A$15*$C777/Setup!$B$17+INDEX('5N inverse'!$A$15:$Y$15,1,'5N mesh'!$B$7+1)*Setup!$B$22</f>
        <v>0</v>
      </c>
      <c r="R777" s="0" t="n">
        <f aca="false">SUMPRODUCT('5N inverse'!$A$16:$Y$16,'5N mesh'!$B$37:$Z$37,$E776:$AC776)+'5N inverse'!$A$16*$C777/Setup!$B$17+INDEX('5N inverse'!$A$16:$Y$16,1,'5N mesh'!$B$7+1)*Setup!$B$22</f>
        <v>0</v>
      </c>
      <c r="S777" s="0" t="n">
        <f aca="false">SUMPRODUCT('5N inverse'!$A$17:$Y$17,'5N mesh'!$B$37:$Z$37,$E776:$AC776)+'5N inverse'!$A$17*$C777/Setup!$B$17+INDEX('5N inverse'!$A$17:$Y$17,1,'5N mesh'!$B$7+1)*Setup!$B$22</f>
        <v>0</v>
      </c>
      <c r="T777" s="0" t="n">
        <f aca="false">SUMPRODUCT('5N inverse'!$A$18:$Y$18,'5N mesh'!$B$37:$Z$37,$E776:$AC776)+'5N inverse'!$A$18*$C777/Setup!$B$17+INDEX('5N inverse'!$A$18:$Y$18,1,'5N mesh'!$B$7+1)*Setup!$B$22</f>
        <v>0</v>
      </c>
      <c r="U777" s="0" t="n">
        <f aca="false">SUMPRODUCT('5N inverse'!$A$19:$Y$19,'5N mesh'!$B$37:$Z$37,$E776:$AC776)+'5N inverse'!$A$19*$C777/Setup!$B$17+INDEX('5N inverse'!$A$19:$Y$19,1,'5N mesh'!$B$7+1)*Setup!$B$22</f>
        <v>0</v>
      </c>
      <c r="V777" s="0" t="n">
        <f aca="false">SUMPRODUCT('5N inverse'!$A$20:$Y$20,'5N mesh'!$B$37:$Z$37,$E776:$AC776)+'5N inverse'!$A$20*$C777/Setup!$B$17+INDEX('5N inverse'!$A$20:$Y$20,1,'5N mesh'!$B$7+1)*Setup!$B$22</f>
        <v>0</v>
      </c>
      <c r="W777" s="0" t="n">
        <f aca="false">SUMPRODUCT('5N inverse'!$A$21:$Y$21,'5N mesh'!$B$37:$Z$37,$E776:$AC776)+'5N inverse'!$A$21*$C777/Setup!$B$17+INDEX('5N inverse'!$A$21:$Y$21,1,'5N mesh'!$B$7+1)*Setup!$B$22</f>
        <v>0</v>
      </c>
      <c r="X777" s="0" t="n">
        <f aca="false">SUMPRODUCT('5N inverse'!$A$22:$Y$22,'5N mesh'!$B$37:$Z$37,$E776:$AC776)+'5N inverse'!$A$22*$C777/Setup!$B$17+INDEX('5N inverse'!$A$22:$Y$22,1,'5N mesh'!$B$7+1)*Setup!$B$22</f>
        <v>0</v>
      </c>
      <c r="Y777" s="0" t="n">
        <f aca="false">SUMPRODUCT('5N inverse'!$A$23:$Y$23,'5N mesh'!$B$37:$Z$37,$E776:$AC776)+'5N inverse'!$A$23*$C777/Setup!$B$17+INDEX('5N inverse'!$A$23:$Y$23,1,'5N mesh'!$B$7+1)*Setup!$B$22</f>
        <v>0</v>
      </c>
      <c r="Z777" s="0" t="n">
        <f aca="false">SUMPRODUCT('5N inverse'!$A$24:$Y$24,'5N mesh'!$B$37:$Z$37,$E776:$AC776)+'5N inverse'!$A$24*$C777/Setup!$B$17+INDEX('5N inverse'!$A$24:$Y$24,1,'5N mesh'!$B$7+1)*Setup!$B$22</f>
        <v>0</v>
      </c>
      <c r="AA777" s="0" t="n">
        <f aca="false">SUMPRODUCT('5N inverse'!$A$25:$Y$25,'5N mesh'!$B$37:$Z$37,$E776:$AC776)+'5N inverse'!$A$25*$C777/Setup!$B$17+INDEX('5N inverse'!$A$25:$Y$25,1,'5N mesh'!$B$7+1)*Setup!$B$22</f>
        <v>0</v>
      </c>
      <c r="AB777" s="0" t="n">
        <f aca="false">SUMPRODUCT('5N inverse'!$A$26:$Y$26,'5N mesh'!$B$37:$Z$37,$E776:$AC776)+'5N inverse'!$A$26*$C777/Setup!$B$17+INDEX('5N inverse'!$A$26:$Y$26,1,'5N mesh'!$B$7+1)*Setup!$B$22</f>
        <v>0</v>
      </c>
      <c r="AC777" s="0" t="n">
        <f aca="false">SUMPRODUCT('5N inverse'!$A$27:$Y$27,'5N mesh'!$B$37:$Z$37,$E776:$AC776)+'5N inverse'!$A$27*$C777/Setup!$B$17+INDEX('5N inverse'!$A$27:$Y$27,1,'5N mesh'!$B$7+1)*Setup!$B$22</f>
        <v>0</v>
      </c>
    </row>
    <row r="778" customFormat="false" ht="15" hidden="false" customHeight="false" outlineLevel="0" collapsed="false">
      <c r="A778" s="0" t="n">
        <v>773</v>
      </c>
      <c r="B778" s="0" t="n">
        <f aca="false">A778*Setup!$B$11/3600</f>
        <v>64.4166666666667</v>
      </c>
      <c r="C778" s="0" t="n">
        <f aca="false">Setup!$B$7+Setup!$B$8*COS(2*PI()*(B778-Setup!$B$9)/24)</f>
        <v>27.9762253528893</v>
      </c>
      <c r="D778" s="0" t="n">
        <f aca="false">(C778-E778)/Setup!$B$17</f>
        <v>22.7278350762488</v>
      </c>
      <c r="E778" s="0" t="n">
        <f aca="false">SUMPRODUCT('5N inverse'!$A$3:$Y$3,'5N mesh'!$B$37:$Z$37,$E777:$AC777)+'5N inverse'!$A$3*$C778/Setup!$B$17+INDEX('5N inverse'!$A$3:$Y$3,1,'5N mesh'!$B$7+1)*Setup!$B$22</f>
        <v>25.0216067929769</v>
      </c>
      <c r="F778" s="0" t="n">
        <f aca="false">SUMPRODUCT('5N inverse'!$A$4:$Y$4,'5N mesh'!$B$37:$Z$37,$E777:$AC777)+'5N inverse'!$A$4*$C778/Setup!$B$17+INDEX('5N inverse'!$A$4:$Y$4,1,'5N mesh'!$B$7+1)*Setup!$B$22</f>
        <v>23.364259519813</v>
      </c>
      <c r="G778" s="0" t="n">
        <f aca="false">SUMPRODUCT('5N inverse'!$A$5:$Y$5,'5N mesh'!$B$37:$Z$37,$E777:$AC777)+'5N inverse'!$A$5*$C778/Setup!$B$17+INDEX('5N inverse'!$A$5:$Y$5,1,'5N mesh'!$B$7+1)*Setup!$B$22</f>
        <v>20.0495649734852</v>
      </c>
      <c r="H778" s="0" t="n">
        <f aca="false">SUMPRODUCT('5N inverse'!$A$6:$Y$6,'5N mesh'!$B$37:$Z$37,$E777:$AC777)+'5N inverse'!$A$6*$C778/Setup!$B$17+INDEX('5N inverse'!$A$6:$Y$6,1,'5N mesh'!$B$7+1)*Setup!$B$22</f>
        <v>16.7348704271573</v>
      </c>
      <c r="I778" s="0" t="n">
        <f aca="false">SUMPRODUCT('5N inverse'!$A$7:$Y$7,'5N mesh'!$B$37:$Z$37,$E777:$AC777)+'5N inverse'!$A$7*$C778/Setup!$B$17+INDEX('5N inverse'!$A$7:$Y$7,1,'5N mesh'!$B$7+1)*Setup!$B$22</f>
        <v>15.0775231539934</v>
      </c>
      <c r="J778" s="0" t="n">
        <f aca="false">SUMPRODUCT('5N inverse'!$A$8:$Y$8,'5N mesh'!$B$37:$Z$37,$E777:$AC777)+'5N inverse'!$A$8*$C778/Setup!$B$17+INDEX('5N inverse'!$A$8:$Y$8,1,'5N mesh'!$B$7+1)*Setup!$B$22</f>
        <v>0</v>
      </c>
      <c r="K778" s="0" t="n">
        <f aca="false">SUMPRODUCT('5N inverse'!$A$9:$Y$9,'5N mesh'!$B$37:$Z$37,$E777:$AC777)+'5N inverse'!$A$9*$C778/Setup!$B$17+INDEX('5N inverse'!$A$9:$Y$9,1,'5N mesh'!$B$7+1)*Setup!$B$22</f>
        <v>0</v>
      </c>
      <c r="L778" s="0" t="n">
        <f aca="false">SUMPRODUCT('5N inverse'!$A$10:$Y$10,'5N mesh'!$B$37:$Z$37,$E777:$AC777)+'5N inverse'!$A$10*$C778/Setup!$B$17+INDEX('5N inverse'!$A$10:$Y$10,1,'5N mesh'!$B$7+1)*Setup!$B$22</f>
        <v>0</v>
      </c>
      <c r="M778" s="0" t="n">
        <f aca="false">SUMPRODUCT('5N inverse'!$A$11:$Y$11,'5N mesh'!$B$37:$Z$37,$E777:$AC777)+'5N inverse'!$A$11*$C778/Setup!$B$17+INDEX('5N inverse'!$A$11:$Y$11,1,'5N mesh'!$B$7+1)*Setup!$B$22</f>
        <v>0</v>
      </c>
      <c r="N778" s="0" t="n">
        <f aca="false">SUMPRODUCT('5N inverse'!$A$12:$Y$12,'5N mesh'!$B$37:$Z$37,$E777:$AC777)+'5N inverse'!$A$12*$C778/Setup!$B$17+INDEX('5N inverse'!$A$12:$Y$12,1,'5N mesh'!$B$7+1)*Setup!$B$22</f>
        <v>0</v>
      </c>
      <c r="O778" s="0" t="n">
        <f aca="false">SUMPRODUCT('5N inverse'!$A$13:$Y$13,'5N mesh'!$B$37:$Z$37,$E777:$AC777)+'5N inverse'!$A$13*$C778/Setup!$B$17+INDEX('5N inverse'!$A$13:$Y$13,1,'5N mesh'!$B$7+1)*Setup!$B$22</f>
        <v>0</v>
      </c>
      <c r="P778" s="0" t="n">
        <f aca="false">SUMPRODUCT('5N inverse'!$A$14:$Y$14,'5N mesh'!$B$37:$Z$37,$E777:$AC777)+'5N inverse'!$A$14*$C778/Setup!$B$17+INDEX('5N inverse'!$A$14:$Y$14,1,'5N mesh'!$B$7+1)*Setup!$B$22</f>
        <v>0</v>
      </c>
      <c r="Q778" s="0" t="n">
        <f aca="false">SUMPRODUCT('5N inverse'!$A$15:$Y$15,'5N mesh'!$B$37:$Z$37,$E777:$AC777)+'5N inverse'!$A$15*$C778/Setup!$B$17+INDEX('5N inverse'!$A$15:$Y$15,1,'5N mesh'!$B$7+1)*Setup!$B$22</f>
        <v>0</v>
      </c>
      <c r="R778" s="0" t="n">
        <f aca="false">SUMPRODUCT('5N inverse'!$A$16:$Y$16,'5N mesh'!$B$37:$Z$37,$E777:$AC777)+'5N inverse'!$A$16*$C778/Setup!$B$17+INDEX('5N inverse'!$A$16:$Y$16,1,'5N mesh'!$B$7+1)*Setup!$B$22</f>
        <v>0</v>
      </c>
      <c r="S778" s="0" t="n">
        <f aca="false">SUMPRODUCT('5N inverse'!$A$17:$Y$17,'5N mesh'!$B$37:$Z$37,$E777:$AC777)+'5N inverse'!$A$17*$C778/Setup!$B$17+INDEX('5N inverse'!$A$17:$Y$17,1,'5N mesh'!$B$7+1)*Setup!$B$22</f>
        <v>0</v>
      </c>
      <c r="T778" s="0" t="n">
        <f aca="false">SUMPRODUCT('5N inverse'!$A$18:$Y$18,'5N mesh'!$B$37:$Z$37,$E777:$AC777)+'5N inverse'!$A$18*$C778/Setup!$B$17+INDEX('5N inverse'!$A$18:$Y$18,1,'5N mesh'!$B$7+1)*Setup!$B$22</f>
        <v>0</v>
      </c>
      <c r="U778" s="0" t="n">
        <f aca="false">SUMPRODUCT('5N inverse'!$A$19:$Y$19,'5N mesh'!$B$37:$Z$37,$E777:$AC777)+'5N inverse'!$A$19*$C778/Setup!$B$17+INDEX('5N inverse'!$A$19:$Y$19,1,'5N mesh'!$B$7+1)*Setup!$B$22</f>
        <v>0</v>
      </c>
      <c r="V778" s="0" t="n">
        <f aca="false">SUMPRODUCT('5N inverse'!$A$20:$Y$20,'5N mesh'!$B$37:$Z$37,$E777:$AC777)+'5N inverse'!$A$20*$C778/Setup!$B$17+INDEX('5N inverse'!$A$20:$Y$20,1,'5N mesh'!$B$7+1)*Setup!$B$22</f>
        <v>0</v>
      </c>
      <c r="W778" s="0" t="n">
        <f aca="false">SUMPRODUCT('5N inverse'!$A$21:$Y$21,'5N mesh'!$B$37:$Z$37,$E777:$AC777)+'5N inverse'!$A$21*$C778/Setup!$B$17+INDEX('5N inverse'!$A$21:$Y$21,1,'5N mesh'!$B$7+1)*Setup!$B$22</f>
        <v>0</v>
      </c>
      <c r="X778" s="0" t="n">
        <f aca="false">SUMPRODUCT('5N inverse'!$A$22:$Y$22,'5N mesh'!$B$37:$Z$37,$E777:$AC777)+'5N inverse'!$A$22*$C778/Setup!$B$17+INDEX('5N inverse'!$A$22:$Y$22,1,'5N mesh'!$B$7+1)*Setup!$B$22</f>
        <v>0</v>
      </c>
      <c r="Y778" s="0" t="n">
        <f aca="false">SUMPRODUCT('5N inverse'!$A$23:$Y$23,'5N mesh'!$B$37:$Z$37,$E777:$AC777)+'5N inverse'!$A$23*$C778/Setup!$B$17+INDEX('5N inverse'!$A$23:$Y$23,1,'5N mesh'!$B$7+1)*Setup!$B$22</f>
        <v>0</v>
      </c>
      <c r="Z778" s="0" t="n">
        <f aca="false">SUMPRODUCT('5N inverse'!$A$24:$Y$24,'5N mesh'!$B$37:$Z$37,$E777:$AC777)+'5N inverse'!$A$24*$C778/Setup!$B$17+INDEX('5N inverse'!$A$24:$Y$24,1,'5N mesh'!$B$7+1)*Setup!$B$22</f>
        <v>0</v>
      </c>
      <c r="AA778" s="0" t="n">
        <f aca="false">SUMPRODUCT('5N inverse'!$A$25:$Y$25,'5N mesh'!$B$37:$Z$37,$E777:$AC777)+'5N inverse'!$A$25*$C778/Setup!$B$17+INDEX('5N inverse'!$A$25:$Y$25,1,'5N mesh'!$B$7+1)*Setup!$B$22</f>
        <v>0</v>
      </c>
      <c r="AB778" s="0" t="n">
        <f aca="false">SUMPRODUCT('5N inverse'!$A$26:$Y$26,'5N mesh'!$B$37:$Z$37,$E777:$AC777)+'5N inverse'!$A$26*$C778/Setup!$B$17+INDEX('5N inverse'!$A$26:$Y$26,1,'5N mesh'!$B$7+1)*Setup!$B$22</f>
        <v>0</v>
      </c>
      <c r="AC778" s="0" t="n">
        <f aca="false">SUMPRODUCT('5N inverse'!$A$27:$Y$27,'5N mesh'!$B$37:$Z$37,$E777:$AC777)+'5N inverse'!$A$27*$C778/Setup!$B$17+INDEX('5N inverse'!$A$27:$Y$27,1,'5N mesh'!$B$7+1)*Setup!$B$22</f>
        <v>0</v>
      </c>
    </row>
    <row r="779" customFormat="false" ht="15" hidden="false" customHeight="false" outlineLevel="0" collapsed="false">
      <c r="A779" s="0" t="n">
        <v>774</v>
      </c>
      <c r="B779" s="0" t="n">
        <f aca="false">A779*Setup!$B$11/3600</f>
        <v>64.5</v>
      </c>
      <c r="C779" s="0" t="n">
        <f aca="false">Setup!$B$7+Setup!$B$8*COS(2*PI()*(B779-Setup!$B$9)/24)</f>
        <v>27.9657794454952</v>
      </c>
      <c r="D779" s="0" t="n">
        <f aca="false">(C779-E779)/Setup!$B$17</f>
        <v>22.3821277371273</v>
      </c>
      <c r="E779" s="0" t="n">
        <f aca="false">SUMPRODUCT('5N inverse'!$A$3:$Y$3,'5N mesh'!$B$37:$Z$37,$E778:$AC778)+'5N inverse'!$A$3*$C779/Setup!$B$17+INDEX('5N inverse'!$A$3:$Y$3,1,'5N mesh'!$B$7+1)*Setup!$B$22</f>
        <v>25.0561028396687</v>
      </c>
      <c r="F779" s="0" t="n">
        <f aca="false">SUMPRODUCT('5N inverse'!$A$4:$Y$4,'5N mesh'!$B$37:$Z$37,$E778:$AC778)+'5N inverse'!$A$4*$C779/Setup!$B$17+INDEX('5N inverse'!$A$4:$Y$4,1,'5N mesh'!$B$7+1)*Setup!$B$22</f>
        <v>23.3930607959764</v>
      </c>
      <c r="G779" s="0" t="n">
        <f aca="false">SUMPRODUCT('5N inverse'!$A$5:$Y$5,'5N mesh'!$B$37:$Z$37,$E778:$AC778)+'5N inverse'!$A$5*$C779/Setup!$B$17+INDEX('5N inverse'!$A$5:$Y$5,1,'5N mesh'!$B$7+1)*Setup!$B$22</f>
        <v>20.0669767085919</v>
      </c>
      <c r="H779" s="0" t="n">
        <f aca="false">SUMPRODUCT('5N inverse'!$A$6:$Y$6,'5N mesh'!$B$37:$Z$37,$E778:$AC778)+'5N inverse'!$A$6*$C779/Setup!$B$17+INDEX('5N inverse'!$A$6:$Y$6,1,'5N mesh'!$B$7+1)*Setup!$B$22</f>
        <v>16.7408926212074</v>
      </c>
      <c r="I779" s="0" t="n">
        <f aca="false">SUMPRODUCT('5N inverse'!$A$7:$Y$7,'5N mesh'!$B$37:$Z$37,$E778:$AC778)+'5N inverse'!$A$7*$C779/Setup!$B$17+INDEX('5N inverse'!$A$7:$Y$7,1,'5N mesh'!$B$7+1)*Setup!$B$22</f>
        <v>15.0778505775152</v>
      </c>
      <c r="J779" s="0" t="n">
        <f aca="false">SUMPRODUCT('5N inverse'!$A$8:$Y$8,'5N mesh'!$B$37:$Z$37,$E778:$AC778)+'5N inverse'!$A$8*$C779/Setup!$B$17+INDEX('5N inverse'!$A$8:$Y$8,1,'5N mesh'!$B$7+1)*Setup!$B$22</f>
        <v>0</v>
      </c>
      <c r="K779" s="0" t="n">
        <f aca="false">SUMPRODUCT('5N inverse'!$A$9:$Y$9,'5N mesh'!$B$37:$Z$37,$E778:$AC778)+'5N inverse'!$A$9*$C779/Setup!$B$17+INDEX('5N inverse'!$A$9:$Y$9,1,'5N mesh'!$B$7+1)*Setup!$B$22</f>
        <v>0</v>
      </c>
      <c r="L779" s="0" t="n">
        <f aca="false">SUMPRODUCT('5N inverse'!$A$10:$Y$10,'5N mesh'!$B$37:$Z$37,$E778:$AC778)+'5N inverse'!$A$10*$C779/Setup!$B$17+INDEX('5N inverse'!$A$10:$Y$10,1,'5N mesh'!$B$7+1)*Setup!$B$22</f>
        <v>0</v>
      </c>
      <c r="M779" s="0" t="n">
        <f aca="false">SUMPRODUCT('5N inverse'!$A$11:$Y$11,'5N mesh'!$B$37:$Z$37,$E778:$AC778)+'5N inverse'!$A$11*$C779/Setup!$B$17+INDEX('5N inverse'!$A$11:$Y$11,1,'5N mesh'!$B$7+1)*Setup!$B$22</f>
        <v>0</v>
      </c>
      <c r="N779" s="0" t="n">
        <f aca="false">SUMPRODUCT('5N inverse'!$A$12:$Y$12,'5N mesh'!$B$37:$Z$37,$E778:$AC778)+'5N inverse'!$A$12*$C779/Setup!$B$17+INDEX('5N inverse'!$A$12:$Y$12,1,'5N mesh'!$B$7+1)*Setup!$B$22</f>
        <v>0</v>
      </c>
      <c r="O779" s="0" t="n">
        <f aca="false">SUMPRODUCT('5N inverse'!$A$13:$Y$13,'5N mesh'!$B$37:$Z$37,$E778:$AC778)+'5N inverse'!$A$13*$C779/Setup!$B$17+INDEX('5N inverse'!$A$13:$Y$13,1,'5N mesh'!$B$7+1)*Setup!$B$22</f>
        <v>0</v>
      </c>
      <c r="P779" s="0" t="n">
        <f aca="false">SUMPRODUCT('5N inverse'!$A$14:$Y$14,'5N mesh'!$B$37:$Z$37,$E778:$AC778)+'5N inverse'!$A$14*$C779/Setup!$B$17+INDEX('5N inverse'!$A$14:$Y$14,1,'5N mesh'!$B$7+1)*Setup!$B$22</f>
        <v>0</v>
      </c>
      <c r="Q779" s="0" t="n">
        <f aca="false">SUMPRODUCT('5N inverse'!$A$15:$Y$15,'5N mesh'!$B$37:$Z$37,$E778:$AC778)+'5N inverse'!$A$15*$C779/Setup!$B$17+INDEX('5N inverse'!$A$15:$Y$15,1,'5N mesh'!$B$7+1)*Setup!$B$22</f>
        <v>0</v>
      </c>
      <c r="R779" s="0" t="n">
        <f aca="false">SUMPRODUCT('5N inverse'!$A$16:$Y$16,'5N mesh'!$B$37:$Z$37,$E778:$AC778)+'5N inverse'!$A$16*$C779/Setup!$B$17+INDEX('5N inverse'!$A$16:$Y$16,1,'5N mesh'!$B$7+1)*Setup!$B$22</f>
        <v>0</v>
      </c>
      <c r="S779" s="0" t="n">
        <f aca="false">SUMPRODUCT('5N inverse'!$A$17:$Y$17,'5N mesh'!$B$37:$Z$37,$E778:$AC778)+'5N inverse'!$A$17*$C779/Setup!$B$17+INDEX('5N inverse'!$A$17:$Y$17,1,'5N mesh'!$B$7+1)*Setup!$B$22</f>
        <v>0</v>
      </c>
      <c r="T779" s="0" t="n">
        <f aca="false">SUMPRODUCT('5N inverse'!$A$18:$Y$18,'5N mesh'!$B$37:$Z$37,$E778:$AC778)+'5N inverse'!$A$18*$C779/Setup!$B$17+INDEX('5N inverse'!$A$18:$Y$18,1,'5N mesh'!$B$7+1)*Setup!$B$22</f>
        <v>0</v>
      </c>
      <c r="U779" s="0" t="n">
        <f aca="false">SUMPRODUCT('5N inverse'!$A$19:$Y$19,'5N mesh'!$B$37:$Z$37,$E778:$AC778)+'5N inverse'!$A$19*$C779/Setup!$B$17+INDEX('5N inverse'!$A$19:$Y$19,1,'5N mesh'!$B$7+1)*Setup!$B$22</f>
        <v>0</v>
      </c>
      <c r="V779" s="0" t="n">
        <f aca="false">SUMPRODUCT('5N inverse'!$A$20:$Y$20,'5N mesh'!$B$37:$Z$37,$E778:$AC778)+'5N inverse'!$A$20*$C779/Setup!$B$17+INDEX('5N inverse'!$A$20:$Y$20,1,'5N mesh'!$B$7+1)*Setup!$B$22</f>
        <v>0</v>
      </c>
      <c r="W779" s="0" t="n">
        <f aca="false">SUMPRODUCT('5N inverse'!$A$21:$Y$21,'5N mesh'!$B$37:$Z$37,$E778:$AC778)+'5N inverse'!$A$21*$C779/Setup!$B$17+INDEX('5N inverse'!$A$21:$Y$21,1,'5N mesh'!$B$7+1)*Setup!$B$22</f>
        <v>0</v>
      </c>
      <c r="X779" s="0" t="n">
        <f aca="false">SUMPRODUCT('5N inverse'!$A$22:$Y$22,'5N mesh'!$B$37:$Z$37,$E778:$AC778)+'5N inverse'!$A$22*$C779/Setup!$B$17+INDEX('5N inverse'!$A$22:$Y$22,1,'5N mesh'!$B$7+1)*Setup!$B$22</f>
        <v>0</v>
      </c>
      <c r="Y779" s="0" t="n">
        <f aca="false">SUMPRODUCT('5N inverse'!$A$23:$Y$23,'5N mesh'!$B$37:$Z$37,$E778:$AC778)+'5N inverse'!$A$23*$C779/Setup!$B$17+INDEX('5N inverse'!$A$23:$Y$23,1,'5N mesh'!$B$7+1)*Setup!$B$22</f>
        <v>0</v>
      </c>
      <c r="Z779" s="0" t="n">
        <f aca="false">SUMPRODUCT('5N inverse'!$A$24:$Y$24,'5N mesh'!$B$37:$Z$37,$E778:$AC778)+'5N inverse'!$A$24*$C779/Setup!$B$17+INDEX('5N inverse'!$A$24:$Y$24,1,'5N mesh'!$B$7+1)*Setup!$B$22</f>
        <v>0</v>
      </c>
      <c r="AA779" s="0" t="n">
        <f aca="false">SUMPRODUCT('5N inverse'!$A$25:$Y$25,'5N mesh'!$B$37:$Z$37,$E778:$AC778)+'5N inverse'!$A$25*$C779/Setup!$B$17+INDEX('5N inverse'!$A$25:$Y$25,1,'5N mesh'!$B$7+1)*Setup!$B$22</f>
        <v>0</v>
      </c>
      <c r="AB779" s="0" t="n">
        <f aca="false">SUMPRODUCT('5N inverse'!$A$26:$Y$26,'5N mesh'!$B$37:$Z$37,$E778:$AC778)+'5N inverse'!$A$26*$C779/Setup!$B$17+INDEX('5N inverse'!$A$26:$Y$26,1,'5N mesh'!$B$7+1)*Setup!$B$22</f>
        <v>0</v>
      </c>
      <c r="AC779" s="0" t="n">
        <f aca="false">SUMPRODUCT('5N inverse'!$A$27:$Y$27,'5N mesh'!$B$37:$Z$37,$E778:$AC778)+'5N inverse'!$A$27*$C779/Setup!$B$17+INDEX('5N inverse'!$A$27:$Y$27,1,'5N mesh'!$B$7+1)*Setup!$B$22</f>
        <v>0</v>
      </c>
    </row>
    <row r="780" customFormat="false" ht="15" hidden="false" customHeight="false" outlineLevel="0" collapsed="false">
      <c r="A780" s="0" t="n">
        <v>775</v>
      </c>
      <c r="B780" s="0" t="n">
        <f aca="false">A780*Setup!$B$11/3600</f>
        <v>64.5833333333333</v>
      </c>
      <c r="C780" s="0" t="n">
        <f aca="false">Setup!$B$7+Setup!$B$8*COS(2*PI()*(B780-Setup!$B$9)/24)</f>
        <v>27.953446041871</v>
      </c>
      <c r="D780" s="0" t="n">
        <f aca="false">(C780-E780)/Setup!$B$17</f>
        <v>22.0266549781046</v>
      </c>
      <c r="E780" s="0" t="n">
        <f aca="false">SUMPRODUCT('5N inverse'!$A$3:$Y$3,'5N mesh'!$B$37:$Z$37,$E779:$AC779)+'5N inverse'!$A$3*$C780/Setup!$B$17+INDEX('5N inverse'!$A$3:$Y$3,1,'5N mesh'!$B$7+1)*Setup!$B$22</f>
        <v>25.0899808947174</v>
      </c>
      <c r="F780" s="0" t="n">
        <f aca="false">SUMPRODUCT('5N inverse'!$A$4:$Y$4,'5N mesh'!$B$37:$Z$37,$E779:$AC779)+'5N inverse'!$A$4*$C780/Setup!$B$17+INDEX('5N inverse'!$A$4:$Y$4,1,'5N mesh'!$B$7+1)*Setup!$B$22</f>
        <v>23.4213468080368</v>
      </c>
      <c r="G780" s="0" t="n">
        <f aca="false">SUMPRODUCT('5N inverse'!$A$5:$Y$5,'5N mesh'!$B$37:$Z$37,$E779:$AC779)+'5N inverse'!$A$5*$C780/Setup!$B$17+INDEX('5N inverse'!$A$5:$Y$5,1,'5N mesh'!$B$7+1)*Setup!$B$22</f>
        <v>20.0840786346756</v>
      </c>
      <c r="H780" s="0" t="n">
        <f aca="false">SUMPRODUCT('5N inverse'!$A$6:$Y$6,'5N mesh'!$B$37:$Z$37,$E779:$AC779)+'5N inverse'!$A$6*$C780/Setup!$B$17+INDEX('5N inverse'!$A$6:$Y$6,1,'5N mesh'!$B$7+1)*Setup!$B$22</f>
        <v>16.7468104613143</v>
      </c>
      <c r="I780" s="0" t="n">
        <f aca="false">SUMPRODUCT('5N inverse'!$A$7:$Y$7,'5N mesh'!$B$37:$Z$37,$E779:$AC779)+'5N inverse'!$A$7*$C780/Setup!$B$17+INDEX('5N inverse'!$A$7:$Y$7,1,'5N mesh'!$B$7+1)*Setup!$B$22</f>
        <v>15.0781763746337</v>
      </c>
      <c r="J780" s="0" t="n">
        <f aca="false">SUMPRODUCT('5N inverse'!$A$8:$Y$8,'5N mesh'!$B$37:$Z$37,$E779:$AC779)+'5N inverse'!$A$8*$C780/Setup!$B$17+INDEX('5N inverse'!$A$8:$Y$8,1,'5N mesh'!$B$7+1)*Setup!$B$22</f>
        <v>0</v>
      </c>
      <c r="K780" s="0" t="n">
        <f aca="false">SUMPRODUCT('5N inverse'!$A$9:$Y$9,'5N mesh'!$B$37:$Z$37,$E779:$AC779)+'5N inverse'!$A$9*$C780/Setup!$B$17+INDEX('5N inverse'!$A$9:$Y$9,1,'5N mesh'!$B$7+1)*Setup!$B$22</f>
        <v>0</v>
      </c>
      <c r="L780" s="0" t="n">
        <f aca="false">SUMPRODUCT('5N inverse'!$A$10:$Y$10,'5N mesh'!$B$37:$Z$37,$E779:$AC779)+'5N inverse'!$A$10*$C780/Setup!$B$17+INDEX('5N inverse'!$A$10:$Y$10,1,'5N mesh'!$B$7+1)*Setup!$B$22</f>
        <v>0</v>
      </c>
      <c r="M780" s="0" t="n">
        <f aca="false">SUMPRODUCT('5N inverse'!$A$11:$Y$11,'5N mesh'!$B$37:$Z$37,$E779:$AC779)+'5N inverse'!$A$11*$C780/Setup!$B$17+INDEX('5N inverse'!$A$11:$Y$11,1,'5N mesh'!$B$7+1)*Setup!$B$22</f>
        <v>0</v>
      </c>
      <c r="N780" s="0" t="n">
        <f aca="false">SUMPRODUCT('5N inverse'!$A$12:$Y$12,'5N mesh'!$B$37:$Z$37,$E779:$AC779)+'5N inverse'!$A$12*$C780/Setup!$B$17+INDEX('5N inverse'!$A$12:$Y$12,1,'5N mesh'!$B$7+1)*Setup!$B$22</f>
        <v>0</v>
      </c>
      <c r="O780" s="0" t="n">
        <f aca="false">SUMPRODUCT('5N inverse'!$A$13:$Y$13,'5N mesh'!$B$37:$Z$37,$E779:$AC779)+'5N inverse'!$A$13*$C780/Setup!$B$17+INDEX('5N inverse'!$A$13:$Y$13,1,'5N mesh'!$B$7+1)*Setup!$B$22</f>
        <v>0</v>
      </c>
      <c r="P780" s="0" t="n">
        <f aca="false">SUMPRODUCT('5N inverse'!$A$14:$Y$14,'5N mesh'!$B$37:$Z$37,$E779:$AC779)+'5N inverse'!$A$14*$C780/Setup!$B$17+INDEX('5N inverse'!$A$14:$Y$14,1,'5N mesh'!$B$7+1)*Setup!$B$22</f>
        <v>0</v>
      </c>
      <c r="Q780" s="0" t="n">
        <f aca="false">SUMPRODUCT('5N inverse'!$A$15:$Y$15,'5N mesh'!$B$37:$Z$37,$E779:$AC779)+'5N inverse'!$A$15*$C780/Setup!$B$17+INDEX('5N inverse'!$A$15:$Y$15,1,'5N mesh'!$B$7+1)*Setup!$B$22</f>
        <v>0</v>
      </c>
      <c r="R780" s="0" t="n">
        <f aca="false">SUMPRODUCT('5N inverse'!$A$16:$Y$16,'5N mesh'!$B$37:$Z$37,$E779:$AC779)+'5N inverse'!$A$16*$C780/Setup!$B$17+INDEX('5N inverse'!$A$16:$Y$16,1,'5N mesh'!$B$7+1)*Setup!$B$22</f>
        <v>0</v>
      </c>
      <c r="S780" s="0" t="n">
        <f aca="false">SUMPRODUCT('5N inverse'!$A$17:$Y$17,'5N mesh'!$B$37:$Z$37,$E779:$AC779)+'5N inverse'!$A$17*$C780/Setup!$B$17+INDEX('5N inverse'!$A$17:$Y$17,1,'5N mesh'!$B$7+1)*Setup!$B$22</f>
        <v>0</v>
      </c>
      <c r="T780" s="0" t="n">
        <f aca="false">SUMPRODUCT('5N inverse'!$A$18:$Y$18,'5N mesh'!$B$37:$Z$37,$E779:$AC779)+'5N inverse'!$A$18*$C780/Setup!$B$17+INDEX('5N inverse'!$A$18:$Y$18,1,'5N mesh'!$B$7+1)*Setup!$B$22</f>
        <v>0</v>
      </c>
      <c r="U780" s="0" t="n">
        <f aca="false">SUMPRODUCT('5N inverse'!$A$19:$Y$19,'5N mesh'!$B$37:$Z$37,$E779:$AC779)+'5N inverse'!$A$19*$C780/Setup!$B$17+INDEX('5N inverse'!$A$19:$Y$19,1,'5N mesh'!$B$7+1)*Setup!$B$22</f>
        <v>0</v>
      </c>
      <c r="V780" s="0" t="n">
        <f aca="false">SUMPRODUCT('5N inverse'!$A$20:$Y$20,'5N mesh'!$B$37:$Z$37,$E779:$AC779)+'5N inverse'!$A$20*$C780/Setup!$B$17+INDEX('5N inverse'!$A$20:$Y$20,1,'5N mesh'!$B$7+1)*Setup!$B$22</f>
        <v>0</v>
      </c>
      <c r="W780" s="0" t="n">
        <f aca="false">SUMPRODUCT('5N inverse'!$A$21:$Y$21,'5N mesh'!$B$37:$Z$37,$E779:$AC779)+'5N inverse'!$A$21*$C780/Setup!$B$17+INDEX('5N inverse'!$A$21:$Y$21,1,'5N mesh'!$B$7+1)*Setup!$B$22</f>
        <v>0</v>
      </c>
      <c r="X780" s="0" t="n">
        <f aca="false">SUMPRODUCT('5N inverse'!$A$22:$Y$22,'5N mesh'!$B$37:$Z$37,$E779:$AC779)+'5N inverse'!$A$22*$C780/Setup!$B$17+INDEX('5N inverse'!$A$22:$Y$22,1,'5N mesh'!$B$7+1)*Setup!$B$22</f>
        <v>0</v>
      </c>
      <c r="Y780" s="0" t="n">
        <f aca="false">SUMPRODUCT('5N inverse'!$A$23:$Y$23,'5N mesh'!$B$37:$Z$37,$E779:$AC779)+'5N inverse'!$A$23*$C780/Setup!$B$17+INDEX('5N inverse'!$A$23:$Y$23,1,'5N mesh'!$B$7+1)*Setup!$B$22</f>
        <v>0</v>
      </c>
      <c r="Z780" s="0" t="n">
        <f aca="false">SUMPRODUCT('5N inverse'!$A$24:$Y$24,'5N mesh'!$B$37:$Z$37,$E779:$AC779)+'5N inverse'!$A$24*$C780/Setup!$B$17+INDEX('5N inverse'!$A$24:$Y$24,1,'5N mesh'!$B$7+1)*Setup!$B$22</f>
        <v>0</v>
      </c>
      <c r="AA780" s="0" t="n">
        <f aca="false">SUMPRODUCT('5N inverse'!$A$25:$Y$25,'5N mesh'!$B$37:$Z$37,$E779:$AC779)+'5N inverse'!$A$25*$C780/Setup!$B$17+INDEX('5N inverse'!$A$25:$Y$25,1,'5N mesh'!$B$7+1)*Setup!$B$22</f>
        <v>0</v>
      </c>
      <c r="AB780" s="0" t="n">
        <f aca="false">SUMPRODUCT('5N inverse'!$A$26:$Y$26,'5N mesh'!$B$37:$Z$37,$E779:$AC779)+'5N inverse'!$A$26*$C780/Setup!$B$17+INDEX('5N inverse'!$A$26:$Y$26,1,'5N mesh'!$B$7+1)*Setup!$B$22</f>
        <v>0</v>
      </c>
      <c r="AC780" s="0" t="n">
        <f aca="false">SUMPRODUCT('5N inverse'!$A$27:$Y$27,'5N mesh'!$B$37:$Z$37,$E779:$AC779)+'5N inverse'!$A$27*$C780/Setup!$B$17+INDEX('5N inverse'!$A$27:$Y$27,1,'5N mesh'!$B$7+1)*Setup!$B$22</f>
        <v>0</v>
      </c>
    </row>
    <row r="781" customFormat="false" ht="15" hidden="false" customHeight="false" outlineLevel="0" collapsed="false">
      <c r="A781" s="0" t="n">
        <v>776</v>
      </c>
      <c r="B781" s="0" t="n">
        <f aca="false">A781*Setup!$B$11/3600</f>
        <v>64.6666666666667</v>
      </c>
      <c r="C781" s="0" t="n">
        <f aca="false">Setup!$B$7+Setup!$B$8*COS(2*PI()*(B781-Setup!$B$9)/24)</f>
        <v>27.9392310120488</v>
      </c>
      <c r="D781" s="0" t="n">
        <f aca="false">(C781-E781)/Setup!$B$17</f>
        <v>21.6615859644658</v>
      </c>
      <c r="E781" s="0" t="n">
        <f aca="false">SUMPRODUCT('5N inverse'!$A$3:$Y$3,'5N mesh'!$B$37:$Z$37,$E780:$AC780)+'5N inverse'!$A$3*$C781/Setup!$B$17+INDEX('5N inverse'!$A$3:$Y$3,1,'5N mesh'!$B$7+1)*Setup!$B$22</f>
        <v>25.1232248366683</v>
      </c>
      <c r="F781" s="0" t="n">
        <f aca="false">SUMPRODUCT('5N inverse'!$A$4:$Y$4,'5N mesh'!$B$37:$Z$37,$E780:$AC780)+'5N inverse'!$A$4*$C781/Setup!$B$17+INDEX('5N inverse'!$A$4:$Y$4,1,'5N mesh'!$B$7+1)*Setup!$B$22</f>
        <v>23.4491040956103</v>
      </c>
      <c r="G781" s="0" t="n">
        <f aca="false">SUMPRODUCT('5N inverse'!$A$5:$Y$5,'5N mesh'!$B$37:$Z$37,$E780:$AC780)+'5N inverse'!$A$5*$C781/Setup!$B$17+INDEX('5N inverse'!$A$5:$Y$5,1,'5N mesh'!$B$7+1)*Setup!$B$22</f>
        <v>20.1008626134942</v>
      </c>
      <c r="H781" s="0" t="n">
        <f aca="false">SUMPRODUCT('5N inverse'!$A$6:$Y$6,'5N mesh'!$B$37:$Z$37,$E780:$AC780)+'5N inverse'!$A$6*$C781/Setup!$B$17+INDEX('5N inverse'!$A$6:$Y$6,1,'5N mesh'!$B$7+1)*Setup!$B$22</f>
        <v>16.7526211313782</v>
      </c>
      <c r="I781" s="0" t="n">
        <f aca="false">SUMPRODUCT('5N inverse'!$A$7:$Y$7,'5N mesh'!$B$37:$Z$37,$E780:$AC780)+'5N inverse'!$A$7*$C781/Setup!$B$17+INDEX('5N inverse'!$A$7:$Y$7,1,'5N mesh'!$B$7+1)*Setup!$B$22</f>
        <v>15.0785003903201</v>
      </c>
      <c r="J781" s="0" t="n">
        <f aca="false">SUMPRODUCT('5N inverse'!$A$8:$Y$8,'5N mesh'!$B$37:$Z$37,$E780:$AC780)+'5N inverse'!$A$8*$C781/Setup!$B$17+INDEX('5N inverse'!$A$8:$Y$8,1,'5N mesh'!$B$7+1)*Setup!$B$22</f>
        <v>0</v>
      </c>
      <c r="K781" s="0" t="n">
        <f aca="false">SUMPRODUCT('5N inverse'!$A$9:$Y$9,'5N mesh'!$B$37:$Z$37,$E780:$AC780)+'5N inverse'!$A$9*$C781/Setup!$B$17+INDEX('5N inverse'!$A$9:$Y$9,1,'5N mesh'!$B$7+1)*Setup!$B$22</f>
        <v>0</v>
      </c>
      <c r="L781" s="0" t="n">
        <f aca="false">SUMPRODUCT('5N inverse'!$A$10:$Y$10,'5N mesh'!$B$37:$Z$37,$E780:$AC780)+'5N inverse'!$A$10*$C781/Setup!$B$17+INDEX('5N inverse'!$A$10:$Y$10,1,'5N mesh'!$B$7+1)*Setup!$B$22</f>
        <v>0</v>
      </c>
      <c r="M781" s="0" t="n">
        <f aca="false">SUMPRODUCT('5N inverse'!$A$11:$Y$11,'5N mesh'!$B$37:$Z$37,$E780:$AC780)+'5N inverse'!$A$11*$C781/Setup!$B$17+INDEX('5N inverse'!$A$11:$Y$11,1,'5N mesh'!$B$7+1)*Setup!$B$22</f>
        <v>0</v>
      </c>
      <c r="N781" s="0" t="n">
        <f aca="false">SUMPRODUCT('5N inverse'!$A$12:$Y$12,'5N mesh'!$B$37:$Z$37,$E780:$AC780)+'5N inverse'!$A$12*$C781/Setup!$B$17+INDEX('5N inverse'!$A$12:$Y$12,1,'5N mesh'!$B$7+1)*Setup!$B$22</f>
        <v>0</v>
      </c>
      <c r="O781" s="0" t="n">
        <f aca="false">SUMPRODUCT('5N inverse'!$A$13:$Y$13,'5N mesh'!$B$37:$Z$37,$E780:$AC780)+'5N inverse'!$A$13*$C781/Setup!$B$17+INDEX('5N inverse'!$A$13:$Y$13,1,'5N mesh'!$B$7+1)*Setup!$B$22</f>
        <v>0</v>
      </c>
      <c r="P781" s="0" t="n">
        <f aca="false">SUMPRODUCT('5N inverse'!$A$14:$Y$14,'5N mesh'!$B$37:$Z$37,$E780:$AC780)+'5N inverse'!$A$14*$C781/Setup!$B$17+INDEX('5N inverse'!$A$14:$Y$14,1,'5N mesh'!$B$7+1)*Setup!$B$22</f>
        <v>0</v>
      </c>
      <c r="Q781" s="0" t="n">
        <f aca="false">SUMPRODUCT('5N inverse'!$A$15:$Y$15,'5N mesh'!$B$37:$Z$37,$E780:$AC780)+'5N inverse'!$A$15*$C781/Setup!$B$17+INDEX('5N inverse'!$A$15:$Y$15,1,'5N mesh'!$B$7+1)*Setup!$B$22</f>
        <v>0</v>
      </c>
      <c r="R781" s="0" t="n">
        <f aca="false">SUMPRODUCT('5N inverse'!$A$16:$Y$16,'5N mesh'!$B$37:$Z$37,$E780:$AC780)+'5N inverse'!$A$16*$C781/Setup!$B$17+INDEX('5N inverse'!$A$16:$Y$16,1,'5N mesh'!$B$7+1)*Setup!$B$22</f>
        <v>0</v>
      </c>
      <c r="S781" s="0" t="n">
        <f aca="false">SUMPRODUCT('5N inverse'!$A$17:$Y$17,'5N mesh'!$B$37:$Z$37,$E780:$AC780)+'5N inverse'!$A$17*$C781/Setup!$B$17+INDEX('5N inverse'!$A$17:$Y$17,1,'5N mesh'!$B$7+1)*Setup!$B$22</f>
        <v>0</v>
      </c>
      <c r="T781" s="0" t="n">
        <f aca="false">SUMPRODUCT('5N inverse'!$A$18:$Y$18,'5N mesh'!$B$37:$Z$37,$E780:$AC780)+'5N inverse'!$A$18*$C781/Setup!$B$17+INDEX('5N inverse'!$A$18:$Y$18,1,'5N mesh'!$B$7+1)*Setup!$B$22</f>
        <v>0</v>
      </c>
      <c r="U781" s="0" t="n">
        <f aca="false">SUMPRODUCT('5N inverse'!$A$19:$Y$19,'5N mesh'!$B$37:$Z$37,$E780:$AC780)+'5N inverse'!$A$19*$C781/Setup!$B$17+INDEX('5N inverse'!$A$19:$Y$19,1,'5N mesh'!$B$7+1)*Setup!$B$22</f>
        <v>0</v>
      </c>
      <c r="V781" s="0" t="n">
        <f aca="false">SUMPRODUCT('5N inverse'!$A$20:$Y$20,'5N mesh'!$B$37:$Z$37,$E780:$AC780)+'5N inverse'!$A$20*$C781/Setup!$B$17+INDEX('5N inverse'!$A$20:$Y$20,1,'5N mesh'!$B$7+1)*Setup!$B$22</f>
        <v>0</v>
      </c>
      <c r="W781" s="0" t="n">
        <f aca="false">SUMPRODUCT('5N inverse'!$A$21:$Y$21,'5N mesh'!$B$37:$Z$37,$E780:$AC780)+'5N inverse'!$A$21*$C781/Setup!$B$17+INDEX('5N inverse'!$A$21:$Y$21,1,'5N mesh'!$B$7+1)*Setup!$B$22</f>
        <v>0</v>
      </c>
      <c r="X781" s="0" t="n">
        <f aca="false">SUMPRODUCT('5N inverse'!$A$22:$Y$22,'5N mesh'!$B$37:$Z$37,$E780:$AC780)+'5N inverse'!$A$22*$C781/Setup!$B$17+INDEX('5N inverse'!$A$22:$Y$22,1,'5N mesh'!$B$7+1)*Setup!$B$22</f>
        <v>0</v>
      </c>
      <c r="Y781" s="0" t="n">
        <f aca="false">SUMPRODUCT('5N inverse'!$A$23:$Y$23,'5N mesh'!$B$37:$Z$37,$E780:$AC780)+'5N inverse'!$A$23*$C781/Setup!$B$17+INDEX('5N inverse'!$A$23:$Y$23,1,'5N mesh'!$B$7+1)*Setup!$B$22</f>
        <v>0</v>
      </c>
      <c r="Z781" s="0" t="n">
        <f aca="false">SUMPRODUCT('5N inverse'!$A$24:$Y$24,'5N mesh'!$B$37:$Z$37,$E780:$AC780)+'5N inverse'!$A$24*$C781/Setup!$B$17+INDEX('5N inverse'!$A$24:$Y$24,1,'5N mesh'!$B$7+1)*Setup!$B$22</f>
        <v>0</v>
      </c>
      <c r="AA781" s="0" t="n">
        <f aca="false">SUMPRODUCT('5N inverse'!$A$25:$Y$25,'5N mesh'!$B$37:$Z$37,$E780:$AC780)+'5N inverse'!$A$25*$C781/Setup!$B$17+INDEX('5N inverse'!$A$25:$Y$25,1,'5N mesh'!$B$7+1)*Setup!$B$22</f>
        <v>0</v>
      </c>
      <c r="AB781" s="0" t="n">
        <f aca="false">SUMPRODUCT('5N inverse'!$A$26:$Y$26,'5N mesh'!$B$37:$Z$37,$E780:$AC780)+'5N inverse'!$A$26*$C781/Setup!$B$17+INDEX('5N inverse'!$A$26:$Y$26,1,'5N mesh'!$B$7+1)*Setup!$B$22</f>
        <v>0</v>
      </c>
      <c r="AC781" s="0" t="n">
        <f aca="false">SUMPRODUCT('5N inverse'!$A$27:$Y$27,'5N mesh'!$B$37:$Z$37,$E780:$AC780)+'5N inverse'!$A$27*$C781/Setup!$B$17+INDEX('5N inverse'!$A$27:$Y$27,1,'5N mesh'!$B$7+1)*Setup!$B$22</f>
        <v>0</v>
      </c>
    </row>
    <row r="782" customFormat="false" ht="15" hidden="false" customHeight="false" outlineLevel="0" collapsed="false">
      <c r="A782" s="0" t="n">
        <v>777</v>
      </c>
      <c r="B782" s="0" t="n">
        <f aca="false">A782*Setup!$B$11/3600</f>
        <v>64.75</v>
      </c>
      <c r="C782" s="0" t="n">
        <f aca="false">Setup!$B$7+Setup!$B$8*COS(2*PI()*(B782-Setup!$B$9)/24)</f>
        <v>27.9231411216129</v>
      </c>
      <c r="D782" s="0" t="n">
        <f aca="false">(C782-E782)/Setup!$B$17</f>
        <v>21.2870944290656</v>
      </c>
      <c r="E782" s="0" t="n">
        <f aca="false">SUMPRODUCT('5N inverse'!$A$3:$Y$3,'5N mesh'!$B$37:$Z$37,$E781:$AC781)+'5N inverse'!$A$3*$C782/Setup!$B$17+INDEX('5N inverse'!$A$3:$Y$3,1,'5N mesh'!$B$7+1)*Setup!$B$22</f>
        <v>25.1558188458344</v>
      </c>
      <c r="F782" s="0" t="n">
        <f aca="false">SUMPRODUCT('5N inverse'!$A$4:$Y$4,'5N mesh'!$B$37:$Z$37,$E781:$AC781)+'5N inverse'!$A$4*$C782/Setup!$B$17+INDEX('5N inverse'!$A$4:$Y$4,1,'5N mesh'!$B$7+1)*Setup!$B$22</f>
        <v>23.4763194499275</v>
      </c>
      <c r="G782" s="0" t="n">
        <f aca="false">SUMPRODUCT('5N inverse'!$A$5:$Y$5,'5N mesh'!$B$37:$Z$37,$E781:$AC781)+'5N inverse'!$A$5*$C782/Setup!$B$17+INDEX('5N inverse'!$A$5:$Y$5,1,'5N mesh'!$B$7+1)*Setup!$B$22</f>
        <v>20.1173206581138</v>
      </c>
      <c r="H782" s="0" t="n">
        <f aca="false">SUMPRODUCT('5N inverse'!$A$6:$Y$6,'5N mesh'!$B$37:$Z$37,$E781:$AC781)+'5N inverse'!$A$6*$C782/Setup!$B$17+INDEX('5N inverse'!$A$6:$Y$6,1,'5N mesh'!$B$7+1)*Setup!$B$22</f>
        <v>16.7583218663</v>
      </c>
      <c r="I782" s="0" t="n">
        <f aca="false">SUMPRODUCT('5N inverse'!$A$7:$Y$7,'5N mesh'!$B$37:$Z$37,$E781:$AC781)+'5N inverse'!$A$7*$C782/Setup!$B$17+INDEX('5N inverse'!$A$7:$Y$7,1,'5N mesh'!$B$7+1)*Setup!$B$22</f>
        <v>15.0788224703931</v>
      </c>
      <c r="J782" s="0" t="n">
        <f aca="false">SUMPRODUCT('5N inverse'!$A$8:$Y$8,'5N mesh'!$B$37:$Z$37,$E781:$AC781)+'5N inverse'!$A$8*$C782/Setup!$B$17+INDEX('5N inverse'!$A$8:$Y$8,1,'5N mesh'!$B$7+1)*Setup!$B$22</f>
        <v>0</v>
      </c>
      <c r="K782" s="0" t="n">
        <f aca="false">SUMPRODUCT('5N inverse'!$A$9:$Y$9,'5N mesh'!$B$37:$Z$37,$E781:$AC781)+'5N inverse'!$A$9*$C782/Setup!$B$17+INDEX('5N inverse'!$A$9:$Y$9,1,'5N mesh'!$B$7+1)*Setup!$B$22</f>
        <v>0</v>
      </c>
      <c r="L782" s="0" t="n">
        <f aca="false">SUMPRODUCT('5N inverse'!$A$10:$Y$10,'5N mesh'!$B$37:$Z$37,$E781:$AC781)+'5N inverse'!$A$10*$C782/Setup!$B$17+INDEX('5N inverse'!$A$10:$Y$10,1,'5N mesh'!$B$7+1)*Setup!$B$22</f>
        <v>0</v>
      </c>
      <c r="M782" s="0" t="n">
        <f aca="false">SUMPRODUCT('5N inverse'!$A$11:$Y$11,'5N mesh'!$B$37:$Z$37,$E781:$AC781)+'5N inverse'!$A$11*$C782/Setup!$B$17+INDEX('5N inverse'!$A$11:$Y$11,1,'5N mesh'!$B$7+1)*Setup!$B$22</f>
        <v>0</v>
      </c>
      <c r="N782" s="0" t="n">
        <f aca="false">SUMPRODUCT('5N inverse'!$A$12:$Y$12,'5N mesh'!$B$37:$Z$37,$E781:$AC781)+'5N inverse'!$A$12*$C782/Setup!$B$17+INDEX('5N inverse'!$A$12:$Y$12,1,'5N mesh'!$B$7+1)*Setup!$B$22</f>
        <v>0</v>
      </c>
      <c r="O782" s="0" t="n">
        <f aca="false">SUMPRODUCT('5N inverse'!$A$13:$Y$13,'5N mesh'!$B$37:$Z$37,$E781:$AC781)+'5N inverse'!$A$13*$C782/Setup!$B$17+INDEX('5N inverse'!$A$13:$Y$13,1,'5N mesh'!$B$7+1)*Setup!$B$22</f>
        <v>0</v>
      </c>
      <c r="P782" s="0" t="n">
        <f aca="false">SUMPRODUCT('5N inverse'!$A$14:$Y$14,'5N mesh'!$B$37:$Z$37,$E781:$AC781)+'5N inverse'!$A$14*$C782/Setup!$B$17+INDEX('5N inverse'!$A$14:$Y$14,1,'5N mesh'!$B$7+1)*Setup!$B$22</f>
        <v>0</v>
      </c>
      <c r="Q782" s="0" t="n">
        <f aca="false">SUMPRODUCT('5N inverse'!$A$15:$Y$15,'5N mesh'!$B$37:$Z$37,$E781:$AC781)+'5N inverse'!$A$15*$C782/Setup!$B$17+INDEX('5N inverse'!$A$15:$Y$15,1,'5N mesh'!$B$7+1)*Setup!$B$22</f>
        <v>0</v>
      </c>
      <c r="R782" s="0" t="n">
        <f aca="false">SUMPRODUCT('5N inverse'!$A$16:$Y$16,'5N mesh'!$B$37:$Z$37,$E781:$AC781)+'5N inverse'!$A$16*$C782/Setup!$B$17+INDEX('5N inverse'!$A$16:$Y$16,1,'5N mesh'!$B$7+1)*Setup!$B$22</f>
        <v>0</v>
      </c>
      <c r="S782" s="0" t="n">
        <f aca="false">SUMPRODUCT('5N inverse'!$A$17:$Y$17,'5N mesh'!$B$37:$Z$37,$E781:$AC781)+'5N inverse'!$A$17*$C782/Setup!$B$17+INDEX('5N inverse'!$A$17:$Y$17,1,'5N mesh'!$B$7+1)*Setup!$B$22</f>
        <v>0</v>
      </c>
      <c r="T782" s="0" t="n">
        <f aca="false">SUMPRODUCT('5N inverse'!$A$18:$Y$18,'5N mesh'!$B$37:$Z$37,$E781:$AC781)+'5N inverse'!$A$18*$C782/Setup!$B$17+INDEX('5N inverse'!$A$18:$Y$18,1,'5N mesh'!$B$7+1)*Setup!$B$22</f>
        <v>0</v>
      </c>
      <c r="U782" s="0" t="n">
        <f aca="false">SUMPRODUCT('5N inverse'!$A$19:$Y$19,'5N mesh'!$B$37:$Z$37,$E781:$AC781)+'5N inverse'!$A$19*$C782/Setup!$B$17+INDEX('5N inverse'!$A$19:$Y$19,1,'5N mesh'!$B$7+1)*Setup!$B$22</f>
        <v>0</v>
      </c>
      <c r="V782" s="0" t="n">
        <f aca="false">SUMPRODUCT('5N inverse'!$A$20:$Y$20,'5N mesh'!$B$37:$Z$37,$E781:$AC781)+'5N inverse'!$A$20*$C782/Setup!$B$17+INDEX('5N inverse'!$A$20:$Y$20,1,'5N mesh'!$B$7+1)*Setup!$B$22</f>
        <v>0</v>
      </c>
      <c r="W782" s="0" t="n">
        <f aca="false">SUMPRODUCT('5N inverse'!$A$21:$Y$21,'5N mesh'!$B$37:$Z$37,$E781:$AC781)+'5N inverse'!$A$21*$C782/Setup!$B$17+INDEX('5N inverse'!$A$21:$Y$21,1,'5N mesh'!$B$7+1)*Setup!$B$22</f>
        <v>0</v>
      </c>
      <c r="X782" s="0" t="n">
        <f aca="false">SUMPRODUCT('5N inverse'!$A$22:$Y$22,'5N mesh'!$B$37:$Z$37,$E781:$AC781)+'5N inverse'!$A$22*$C782/Setup!$B$17+INDEX('5N inverse'!$A$22:$Y$22,1,'5N mesh'!$B$7+1)*Setup!$B$22</f>
        <v>0</v>
      </c>
      <c r="Y782" s="0" t="n">
        <f aca="false">SUMPRODUCT('5N inverse'!$A$23:$Y$23,'5N mesh'!$B$37:$Z$37,$E781:$AC781)+'5N inverse'!$A$23*$C782/Setup!$B$17+INDEX('5N inverse'!$A$23:$Y$23,1,'5N mesh'!$B$7+1)*Setup!$B$22</f>
        <v>0</v>
      </c>
      <c r="Z782" s="0" t="n">
        <f aca="false">SUMPRODUCT('5N inverse'!$A$24:$Y$24,'5N mesh'!$B$37:$Z$37,$E781:$AC781)+'5N inverse'!$A$24*$C782/Setup!$B$17+INDEX('5N inverse'!$A$24:$Y$24,1,'5N mesh'!$B$7+1)*Setup!$B$22</f>
        <v>0</v>
      </c>
      <c r="AA782" s="0" t="n">
        <f aca="false">SUMPRODUCT('5N inverse'!$A$25:$Y$25,'5N mesh'!$B$37:$Z$37,$E781:$AC781)+'5N inverse'!$A$25*$C782/Setup!$B$17+INDEX('5N inverse'!$A$25:$Y$25,1,'5N mesh'!$B$7+1)*Setup!$B$22</f>
        <v>0</v>
      </c>
      <c r="AB782" s="0" t="n">
        <f aca="false">SUMPRODUCT('5N inverse'!$A$26:$Y$26,'5N mesh'!$B$37:$Z$37,$E781:$AC781)+'5N inverse'!$A$26*$C782/Setup!$B$17+INDEX('5N inverse'!$A$26:$Y$26,1,'5N mesh'!$B$7+1)*Setup!$B$22</f>
        <v>0</v>
      </c>
      <c r="AC782" s="0" t="n">
        <f aca="false">SUMPRODUCT('5N inverse'!$A$27:$Y$27,'5N mesh'!$B$37:$Z$37,$E781:$AC781)+'5N inverse'!$A$27*$C782/Setup!$B$17+INDEX('5N inverse'!$A$27:$Y$27,1,'5N mesh'!$B$7+1)*Setup!$B$22</f>
        <v>0</v>
      </c>
    </row>
    <row r="783" customFormat="false" ht="15" hidden="false" customHeight="false" outlineLevel="0" collapsed="false">
      <c r="A783" s="0" t="n">
        <v>778</v>
      </c>
      <c r="B783" s="0" t="n">
        <f aca="false">A783*Setup!$B$11/3600</f>
        <v>64.8333333333333</v>
      </c>
      <c r="C783" s="0" t="n">
        <f aca="false">Setup!$B$7+Setup!$B$8*COS(2*PI()*(B783-Setup!$B$9)/24)</f>
        <v>27.9051840284797</v>
      </c>
      <c r="D783" s="0" t="n">
        <f aca="false">(C783-E783)/Setup!$B$17</f>
        <v>20.9033585896376</v>
      </c>
      <c r="E783" s="0" t="n">
        <f aca="false">SUMPRODUCT('5N inverse'!$A$3:$Y$3,'5N mesh'!$B$37:$Z$37,$E782:$AC782)+'5N inverse'!$A$3*$C783/Setup!$B$17+INDEX('5N inverse'!$A$3:$Y$3,1,'5N mesh'!$B$7+1)*Setup!$B$22</f>
        <v>25.1877474118269</v>
      </c>
      <c r="F783" s="0" t="n">
        <f aca="false">SUMPRODUCT('5N inverse'!$A$4:$Y$4,'5N mesh'!$B$37:$Z$37,$E782:$AC782)+'5N inverse'!$A$4*$C783/Setup!$B$17+INDEX('5N inverse'!$A$4:$Y$4,1,'5N mesh'!$B$7+1)*Setup!$B$22</f>
        <v>23.5029799201211</v>
      </c>
      <c r="G783" s="0" t="n">
        <f aca="false">SUMPRODUCT('5N inverse'!$A$5:$Y$5,'5N mesh'!$B$37:$Z$37,$E782:$AC782)+'5N inverse'!$A$5*$C783/Setup!$B$17+INDEX('5N inverse'!$A$5:$Y$5,1,'5N mesh'!$B$7+1)*Setup!$B$22</f>
        <v>20.1334449367095</v>
      </c>
      <c r="H783" s="0" t="n">
        <f aca="false">SUMPRODUCT('5N inverse'!$A$6:$Y$6,'5N mesh'!$B$37:$Z$37,$E782:$AC782)+'5N inverse'!$A$6*$C783/Setup!$B$17+INDEX('5N inverse'!$A$6:$Y$6,1,'5N mesh'!$B$7+1)*Setup!$B$22</f>
        <v>16.7639099532979</v>
      </c>
      <c r="I783" s="0" t="n">
        <f aca="false">SUMPRODUCT('5N inverse'!$A$7:$Y$7,'5N mesh'!$B$37:$Z$37,$E782:$AC782)+'5N inverse'!$A$7*$C783/Setup!$B$17+INDEX('5N inverse'!$A$7:$Y$7,1,'5N mesh'!$B$7+1)*Setup!$B$22</f>
        <v>15.0791424615921</v>
      </c>
      <c r="J783" s="0" t="n">
        <f aca="false">SUMPRODUCT('5N inverse'!$A$8:$Y$8,'5N mesh'!$B$37:$Z$37,$E782:$AC782)+'5N inverse'!$A$8*$C783/Setup!$B$17+INDEX('5N inverse'!$A$8:$Y$8,1,'5N mesh'!$B$7+1)*Setup!$B$22</f>
        <v>0</v>
      </c>
      <c r="K783" s="0" t="n">
        <f aca="false">SUMPRODUCT('5N inverse'!$A$9:$Y$9,'5N mesh'!$B$37:$Z$37,$E782:$AC782)+'5N inverse'!$A$9*$C783/Setup!$B$17+INDEX('5N inverse'!$A$9:$Y$9,1,'5N mesh'!$B$7+1)*Setup!$B$22</f>
        <v>0</v>
      </c>
      <c r="L783" s="0" t="n">
        <f aca="false">SUMPRODUCT('5N inverse'!$A$10:$Y$10,'5N mesh'!$B$37:$Z$37,$E782:$AC782)+'5N inverse'!$A$10*$C783/Setup!$B$17+INDEX('5N inverse'!$A$10:$Y$10,1,'5N mesh'!$B$7+1)*Setup!$B$22</f>
        <v>0</v>
      </c>
      <c r="M783" s="0" t="n">
        <f aca="false">SUMPRODUCT('5N inverse'!$A$11:$Y$11,'5N mesh'!$B$37:$Z$37,$E782:$AC782)+'5N inverse'!$A$11*$C783/Setup!$B$17+INDEX('5N inverse'!$A$11:$Y$11,1,'5N mesh'!$B$7+1)*Setup!$B$22</f>
        <v>0</v>
      </c>
      <c r="N783" s="0" t="n">
        <f aca="false">SUMPRODUCT('5N inverse'!$A$12:$Y$12,'5N mesh'!$B$37:$Z$37,$E782:$AC782)+'5N inverse'!$A$12*$C783/Setup!$B$17+INDEX('5N inverse'!$A$12:$Y$12,1,'5N mesh'!$B$7+1)*Setup!$B$22</f>
        <v>0</v>
      </c>
      <c r="O783" s="0" t="n">
        <f aca="false">SUMPRODUCT('5N inverse'!$A$13:$Y$13,'5N mesh'!$B$37:$Z$37,$E782:$AC782)+'5N inverse'!$A$13*$C783/Setup!$B$17+INDEX('5N inverse'!$A$13:$Y$13,1,'5N mesh'!$B$7+1)*Setup!$B$22</f>
        <v>0</v>
      </c>
      <c r="P783" s="0" t="n">
        <f aca="false">SUMPRODUCT('5N inverse'!$A$14:$Y$14,'5N mesh'!$B$37:$Z$37,$E782:$AC782)+'5N inverse'!$A$14*$C783/Setup!$B$17+INDEX('5N inverse'!$A$14:$Y$14,1,'5N mesh'!$B$7+1)*Setup!$B$22</f>
        <v>0</v>
      </c>
      <c r="Q783" s="0" t="n">
        <f aca="false">SUMPRODUCT('5N inverse'!$A$15:$Y$15,'5N mesh'!$B$37:$Z$37,$E782:$AC782)+'5N inverse'!$A$15*$C783/Setup!$B$17+INDEX('5N inverse'!$A$15:$Y$15,1,'5N mesh'!$B$7+1)*Setup!$B$22</f>
        <v>0</v>
      </c>
      <c r="R783" s="0" t="n">
        <f aca="false">SUMPRODUCT('5N inverse'!$A$16:$Y$16,'5N mesh'!$B$37:$Z$37,$E782:$AC782)+'5N inverse'!$A$16*$C783/Setup!$B$17+INDEX('5N inverse'!$A$16:$Y$16,1,'5N mesh'!$B$7+1)*Setup!$B$22</f>
        <v>0</v>
      </c>
      <c r="S783" s="0" t="n">
        <f aca="false">SUMPRODUCT('5N inverse'!$A$17:$Y$17,'5N mesh'!$B$37:$Z$37,$E782:$AC782)+'5N inverse'!$A$17*$C783/Setup!$B$17+INDEX('5N inverse'!$A$17:$Y$17,1,'5N mesh'!$B$7+1)*Setup!$B$22</f>
        <v>0</v>
      </c>
      <c r="T783" s="0" t="n">
        <f aca="false">SUMPRODUCT('5N inverse'!$A$18:$Y$18,'5N mesh'!$B$37:$Z$37,$E782:$AC782)+'5N inverse'!$A$18*$C783/Setup!$B$17+INDEX('5N inverse'!$A$18:$Y$18,1,'5N mesh'!$B$7+1)*Setup!$B$22</f>
        <v>0</v>
      </c>
      <c r="U783" s="0" t="n">
        <f aca="false">SUMPRODUCT('5N inverse'!$A$19:$Y$19,'5N mesh'!$B$37:$Z$37,$E782:$AC782)+'5N inverse'!$A$19*$C783/Setup!$B$17+INDEX('5N inverse'!$A$19:$Y$19,1,'5N mesh'!$B$7+1)*Setup!$B$22</f>
        <v>0</v>
      </c>
      <c r="V783" s="0" t="n">
        <f aca="false">SUMPRODUCT('5N inverse'!$A$20:$Y$20,'5N mesh'!$B$37:$Z$37,$E782:$AC782)+'5N inverse'!$A$20*$C783/Setup!$B$17+INDEX('5N inverse'!$A$20:$Y$20,1,'5N mesh'!$B$7+1)*Setup!$B$22</f>
        <v>0</v>
      </c>
      <c r="W783" s="0" t="n">
        <f aca="false">SUMPRODUCT('5N inverse'!$A$21:$Y$21,'5N mesh'!$B$37:$Z$37,$E782:$AC782)+'5N inverse'!$A$21*$C783/Setup!$B$17+INDEX('5N inverse'!$A$21:$Y$21,1,'5N mesh'!$B$7+1)*Setup!$B$22</f>
        <v>0</v>
      </c>
      <c r="X783" s="0" t="n">
        <f aca="false">SUMPRODUCT('5N inverse'!$A$22:$Y$22,'5N mesh'!$B$37:$Z$37,$E782:$AC782)+'5N inverse'!$A$22*$C783/Setup!$B$17+INDEX('5N inverse'!$A$22:$Y$22,1,'5N mesh'!$B$7+1)*Setup!$B$22</f>
        <v>0</v>
      </c>
      <c r="Y783" s="0" t="n">
        <f aca="false">SUMPRODUCT('5N inverse'!$A$23:$Y$23,'5N mesh'!$B$37:$Z$37,$E782:$AC782)+'5N inverse'!$A$23*$C783/Setup!$B$17+INDEX('5N inverse'!$A$23:$Y$23,1,'5N mesh'!$B$7+1)*Setup!$B$22</f>
        <v>0</v>
      </c>
      <c r="Z783" s="0" t="n">
        <f aca="false">SUMPRODUCT('5N inverse'!$A$24:$Y$24,'5N mesh'!$B$37:$Z$37,$E782:$AC782)+'5N inverse'!$A$24*$C783/Setup!$B$17+INDEX('5N inverse'!$A$24:$Y$24,1,'5N mesh'!$B$7+1)*Setup!$B$22</f>
        <v>0</v>
      </c>
      <c r="AA783" s="0" t="n">
        <f aca="false">SUMPRODUCT('5N inverse'!$A$25:$Y$25,'5N mesh'!$B$37:$Z$37,$E782:$AC782)+'5N inverse'!$A$25*$C783/Setup!$B$17+INDEX('5N inverse'!$A$25:$Y$25,1,'5N mesh'!$B$7+1)*Setup!$B$22</f>
        <v>0</v>
      </c>
      <c r="AB783" s="0" t="n">
        <f aca="false">SUMPRODUCT('5N inverse'!$A$26:$Y$26,'5N mesh'!$B$37:$Z$37,$E782:$AC782)+'5N inverse'!$A$26*$C783/Setup!$B$17+INDEX('5N inverse'!$A$26:$Y$26,1,'5N mesh'!$B$7+1)*Setup!$B$22</f>
        <v>0</v>
      </c>
      <c r="AC783" s="0" t="n">
        <f aca="false">SUMPRODUCT('5N inverse'!$A$27:$Y$27,'5N mesh'!$B$37:$Z$37,$E782:$AC782)+'5N inverse'!$A$27*$C783/Setup!$B$17+INDEX('5N inverse'!$A$27:$Y$27,1,'5N mesh'!$B$7+1)*Setup!$B$22</f>
        <v>0</v>
      </c>
    </row>
    <row r="784" customFormat="false" ht="15" hidden="false" customHeight="false" outlineLevel="0" collapsed="false">
      <c r="A784" s="0" t="n">
        <v>779</v>
      </c>
      <c r="B784" s="0" t="n">
        <f aca="false">A784*Setup!$B$11/3600</f>
        <v>64.9166666666667</v>
      </c>
      <c r="C784" s="0" t="n">
        <f aca="false">Setup!$B$7+Setup!$B$8*COS(2*PI()*(B784-Setup!$B$9)/24)</f>
        <v>27.885368279253</v>
      </c>
      <c r="D784" s="0" t="n">
        <f aca="false">(C784-E784)/Setup!$B$17</f>
        <v>20.5105610639686</v>
      </c>
      <c r="E784" s="0" t="n">
        <f aca="false">SUMPRODUCT('5N inverse'!$A$3:$Y$3,'5N mesh'!$B$37:$Z$37,$E783:$AC783)+'5N inverse'!$A$3*$C784/Setup!$B$17+INDEX('5N inverse'!$A$3:$Y$3,1,'5N mesh'!$B$7+1)*Setup!$B$22</f>
        <v>25.2189953409371</v>
      </c>
      <c r="F784" s="0" t="n">
        <f aca="false">SUMPRODUCT('5N inverse'!$A$4:$Y$4,'5N mesh'!$B$37:$Z$37,$E783:$AC783)+'5N inverse'!$A$4*$C784/Setup!$B$17+INDEX('5N inverse'!$A$4:$Y$4,1,'5N mesh'!$B$7+1)*Setup!$B$22</f>
        <v>23.5290728193893</v>
      </c>
      <c r="G784" s="0" t="n">
        <f aca="false">SUMPRODUCT('5N inverse'!$A$5:$Y$5,'5N mesh'!$B$37:$Z$37,$E783:$AC783)+'5N inverse'!$A$5*$C784/Setup!$B$17+INDEX('5N inverse'!$A$5:$Y$5,1,'5N mesh'!$B$7+1)*Setup!$B$22</f>
        <v>20.1492277762937</v>
      </c>
      <c r="H784" s="0" t="n">
        <f aca="false">SUMPRODUCT('5N inverse'!$A$6:$Y$6,'5N mesh'!$B$37:$Z$37,$E783:$AC783)+'5N inverse'!$A$6*$C784/Setup!$B$17+INDEX('5N inverse'!$A$6:$Y$6,1,'5N mesh'!$B$7+1)*Setup!$B$22</f>
        <v>16.7693827331981</v>
      </c>
      <c r="I784" s="0" t="n">
        <f aca="false">SUMPRODUCT('5N inverse'!$A$7:$Y$7,'5N mesh'!$B$37:$Z$37,$E783:$AC783)+'5N inverse'!$A$7*$C784/Setup!$B$17+INDEX('5N inverse'!$A$7:$Y$7,1,'5N mesh'!$B$7+1)*Setup!$B$22</f>
        <v>15.0794602116503</v>
      </c>
      <c r="J784" s="0" t="n">
        <f aca="false">SUMPRODUCT('5N inverse'!$A$8:$Y$8,'5N mesh'!$B$37:$Z$37,$E783:$AC783)+'5N inverse'!$A$8*$C784/Setup!$B$17+INDEX('5N inverse'!$A$8:$Y$8,1,'5N mesh'!$B$7+1)*Setup!$B$22</f>
        <v>0</v>
      </c>
      <c r="K784" s="0" t="n">
        <f aca="false">SUMPRODUCT('5N inverse'!$A$9:$Y$9,'5N mesh'!$B$37:$Z$37,$E783:$AC783)+'5N inverse'!$A$9*$C784/Setup!$B$17+INDEX('5N inverse'!$A$9:$Y$9,1,'5N mesh'!$B$7+1)*Setup!$B$22</f>
        <v>0</v>
      </c>
      <c r="L784" s="0" t="n">
        <f aca="false">SUMPRODUCT('5N inverse'!$A$10:$Y$10,'5N mesh'!$B$37:$Z$37,$E783:$AC783)+'5N inverse'!$A$10*$C784/Setup!$B$17+INDEX('5N inverse'!$A$10:$Y$10,1,'5N mesh'!$B$7+1)*Setup!$B$22</f>
        <v>0</v>
      </c>
      <c r="M784" s="0" t="n">
        <f aca="false">SUMPRODUCT('5N inverse'!$A$11:$Y$11,'5N mesh'!$B$37:$Z$37,$E783:$AC783)+'5N inverse'!$A$11*$C784/Setup!$B$17+INDEX('5N inverse'!$A$11:$Y$11,1,'5N mesh'!$B$7+1)*Setup!$B$22</f>
        <v>0</v>
      </c>
      <c r="N784" s="0" t="n">
        <f aca="false">SUMPRODUCT('5N inverse'!$A$12:$Y$12,'5N mesh'!$B$37:$Z$37,$E783:$AC783)+'5N inverse'!$A$12*$C784/Setup!$B$17+INDEX('5N inverse'!$A$12:$Y$12,1,'5N mesh'!$B$7+1)*Setup!$B$22</f>
        <v>0</v>
      </c>
      <c r="O784" s="0" t="n">
        <f aca="false">SUMPRODUCT('5N inverse'!$A$13:$Y$13,'5N mesh'!$B$37:$Z$37,$E783:$AC783)+'5N inverse'!$A$13*$C784/Setup!$B$17+INDEX('5N inverse'!$A$13:$Y$13,1,'5N mesh'!$B$7+1)*Setup!$B$22</f>
        <v>0</v>
      </c>
      <c r="P784" s="0" t="n">
        <f aca="false">SUMPRODUCT('5N inverse'!$A$14:$Y$14,'5N mesh'!$B$37:$Z$37,$E783:$AC783)+'5N inverse'!$A$14*$C784/Setup!$B$17+INDEX('5N inverse'!$A$14:$Y$14,1,'5N mesh'!$B$7+1)*Setup!$B$22</f>
        <v>0</v>
      </c>
      <c r="Q784" s="0" t="n">
        <f aca="false">SUMPRODUCT('5N inverse'!$A$15:$Y$15,'5N mesh'!$B$37:$Z$37,$E783:$AC783)+'5N inverse'!$A$15*$C784/Setup!$B$17+INDEX('5N inverse'!$A$15:$Y$15,1,'5N mesh'!$B$7+1)*Setup!$B$22</f>
        <v>0</v>
      </c>
      <c r="R784" s="0" t="n">
        <f aca="false">SUMPRODUCT('5N inverse'!$A$16:$Y$16,'5N mesh'!$B$37:$Z$37,$E783:$AC783)+'5N inverse'!$A$16*$C784/Setup!$B$17+INDEX('5N inverse'!$A$16:$Y$16,1,'5N mesh'!$B$7+1)*Setup!$B$22</f>
        <v>0</v>
      </c>
      <c r="S784" s="0" t="n">
        <f aca="false">SUMPRODUCT('5N inverse'!$A$17:$Y$17,'5N mesh'!$B$37:$Z$37,$E783:$AC783)+'5N inverse'!$A$17*$C784/Setup!$B$17+INDEX('5N inverse'!$A$17:$Y$17,1,'5N mesh'!$B$7+1)*Setup!$B$22</f>
        <v>0</v>
      </c>
      <c r="T784" s="0" t="n">
        <f aca="false">SUMPRODUCT('5N inverse'!$A$18:$Y$18,'5N mesh'!$B$37:$Z$37,$E783:$AC783)+'5N inverse'!$A$18*$C784/Setup!$B$17+INDEX('5N inverse'!$A$18:$Y$18,1,'5N mesh'!$B$7+1)*Setup!$B$22</f>
        <v>0</v>
      </c>
      <c r="U784" s="0" t="n">
        <f aca="false">SUMPRODUCT('5N inverse'!$A$19:$Y$19,'5N mesh'!$B$37:$Z$37,$E783:$AC783)+'5N inverse'!$A$19*$C784/Setup!$B$17+INDEX('5N inverse'!$A$19:$Y$19,1,'5N mesh'!$B$7+1)*Setup!$B$22</f>
        <v>0</v>
      </c>
      <c r="V784" s="0" t="n">
        <f aca="false">SUMPRODUCT('5N inverse'!$A$20:$Y$20,'5N mesh'!$B$37:$Z$37,$E783:$AC783)+'5N inverse'!$A$20*$C784/Setup!$B$17+INDEX('5N inverse'!$A$20:$Y$20,1,'5N mesh'!$B$7+1)*Setup!$B$22</f>
        <v>0</v>
      </c>
      <c r="W784" s="0" t="n">
        <f aca="false">SUMPRODUCT('5N inverse'!$A$21:$Y$21,'5N mesh'!$B$37:$Z$37,$E783:$AC783)+'5N inverse'!$A$21*$C784/Setup!$B$17+INDEX('5N inverse'!$A$21:$Y$21,1,'5N mesh'!$B$7+1)*Setup!$B$22</f>
        <v>0</v>
      </c>
      <c r="X784" s="0" t="n">
        <f aca="false">SUMPRODUCT('5N inverse'!$A$22:$Y$22,'5N mesh'!$B$37:$Z$37,$E783:$AC783)+'5N inverse'!$A$22*$C784/Setup!$B$17+INDEX('5N inverse'!$A$22:$Y$22,1,'5N mesh'!$B$7+1)*Setup!$B$22</f>
        <v>0</v>
      </c>
      <c r="Y784" s="0" t="n">
        <f aca="false">SUMPRODUCT('5N inverse'!$A$23:$Y$23,'5N mesh'!$B$37:$Z$37,$E783:$AC783)+'5N inverse'!$A$23*$C784/Setup!$B$17+INDEX('5N inverse'!$A$23:$Y$23,1,'5N mesh'!$B$7+1)*Setup!$B$22</f>
        <v>0</v>
      </c>
      <c r="Z784" s="0" t="n">
        <f aca="false">SUMPRODUCT('5N inverse'!$A$24:$Y$24,'5N mesh'!$B$37:$Z$37,$E783:$AC783)+'5N inverse'!$A$24*$C784/Setup!$B$17+INDEX('5N inverse'!$A$24:$Y$24,1,'5N mesh'!$B$7+1)*Setup!$B$22</f>
        <v>0</v>
      </c>
      <c r="AA784" s="0" t="n">
        <f aca="false">SUMPRODUCT('5N inverse'!$A$25:$Y$25,'5N mesh'!$B$37:$Z$37,$E783:$AC783)+'5N inverse'!$A$25*$C784/Setup!$B$17+INDEX('5N inverse'!$A$25:$Y$25,1,'5N mesh'!$B$7+1)*Setup!$B$22</f>
        <v>0</v>
      </c>
      <c r="AB784" s="0" t="n">
        <f aca="false">SUMPRODUCT('5N inverse'!$A$26:$Y$26,'5N mesh'!$B$37:$Z$37,$E783:$AC783)+'5N inverse'!$A$26*$C784/Setup!$B$17+INDEX('5N inverse'!$A$26:$Y$26,1,'5N mesh'!$B$7+1)*Setup!$B$22</f>
        <v>0</v>
      </c>
      <c r="AC784" s="0" t="n">
        <f aca="false">SUMPRODUCT('5N inverse'!$A$27:$Y$27,'5N mesh'!$B$37:$Z$37,$E783:$AC783)+'5N inverse'!$A$27*$C784/Setup!$B$17+INDEX('5N inverse'!$A$27:$Y$27,1,'5N mesh'!$B$7+1)*Setup!$B$22</f>
        <v>0</v>
      </c>
    </row>
    <row r="785" customFormat="false" ht="15" hidden="false" customHeight="false" outlineLevel="0" collapsed="false">
      <c r="A785" s="0" t="n">
        <v>780</v>
      </c>
      <c r="B785" s="0" t="n">
        <f aca="false">A785*Setup!$B$11/3600</f>
        <v>65</v>
      </c>
      <c r="C785" s="0" t="n">
        <f aca="false">Setup!$B$7+Setup!$B$8*COS(2*PI()*(B785-Setup!$B$9)/24)</f>
        <v>27.8637033051563</v>
      </c>
      <c r="D785" s="0" t="n">
        <f aca="false">(C785-E785)/Setup!$B$17</f>
        <v>20.1088887829789</v>
      </c>
      <c r="E785" s="0" t="n">
        <f aca="false">SUMPRODUCT('5N inverse'!$A$3:$Y$3,'5N mesh'!$B$37:$Z$37,$E784:$AC784)+'5N inverse'!$A$3*$C785/Setup!$B$17+INDEX('5N inverse'!$A$3:$Y$3,1,'5N mesh'!$B$7+1)*Setup!$B$22</f>
        <v>25.249547763369</v>
      </c>
      <c r="F785" s="0" t="n">
        <f aca="false">SUMPRODUCT('5N inverse'!$A$4:$Y$4,'5N mesh'!$B$37:$Z$37,$E784:$AC784)+'5N inverse'!$A$4*$C785/Setup!$B$17+INDEX('5N inverse'!$A$4:$Y$4,1,'5N mesh'!$B$7+1)*Setup!$B$22</f>
        <v>23.5545857310354</v>
      </c>
      <c r="G785" s="0" t="n">
        <f aca="false">SUMPRODUCT('5N inverse'!$A$5:$Y$5,'5N mesh'!$B$37:$Z$37,$E784:$AC784)+'5N inverse'!$A$5*$C785/Setup!$B$17+INDEX('5N inverse'!$A$5:$Y$5,1,'5N mesh'!$B$7+1)*Setup!$B$22</f>
        <v>20.1646616663681</v>
      </c>
      <c r="H785" s="0" t="n">
        <f aca="false">SUMPRODUCT('5N inverse'!$A$6:$Y$6,'5N mesh'!$B$37:$Z$37,$E784:$AC784)+'5N inverse'!$A$6*$C785/Setup!$B$17+INDEX('5N inverse'!$A$6:$Y$6,1,'5N mesh'!$B$7+1)*Setup!$B$22</f>
        <v>16.7747376017008</v>
      </c>
      <c r="I785" s="0" t="n">
        <f aca="false">SUMPRODUCT('5N inverse'!$A$7:$Y$7,'5N mesh'!$B$37:$Z$37,$E784:$AC784)+'5N inverse'!$A$7*$C785/Setup!$B$17+INDEX('5N inverse'!$A$7:$Y$7,1,'5N mesh'!$B$7+1)*Setup!$B$22</f>
        <v>15.0797755693672</v>
      </c>
      <c r="J785" s="0" t="n">
        <f aca="false">SUMPRODUCT('5N inverse'!$A$8:$Y$8,'5N mesh'!$B$37:$Z$37,$E784:$AC784)+'5N inverse'!$A$8*$C785/Setup!$B$17+INDEX('5N inverse'!$A$8:$Y$8,1,'5N mesh'!$B$7+1)*Setup!$B$22</f>
        <v>0</v>
      </c>
      <c r="K785" s="0" t="n">
        <f aca="false">SUMPRODUCT('5N inverse'!$A$9:$Y$9,'5N mesh'!$B$37:$Z$37,$E784:$AC784)+'5N inverse'!$A$9*$C785/Setup!$B$17+INDEX('5N inverse'!$A$9:$Y$9,1,'5N mesh'!$B$7+1)*Setup!$B$22</f>
        <v>0</v>
      </c>
      <c r="L785" s="0" t="n">
        <f aca="false">SUMPRODUCT('5N inverse'!$A$10:$Y$10,'5N mesh'!$B$37:$Z$37,$E784:$AC784)+'5N inverse'!$A$10*$C785/Setup!$B$17+INDEX('5N inverse'!$A$10:$Y$10,1,'5N mesh'!$B$7+1)*Setup!$B$22</f>
        <v>0</v>
      </c>
      <c r="M785" s="0" t="n">
        <f aca="false">SUMPRODUCT('5N inverse'!$A$11:$Y$11,'5N mesh'!$B$37:$Z$37,$E784:$AC784)+'5N inverse'!$A$11*$C785/Setup!$B$17+INDEX('5N inverse'!$A$11:$Y$11,1,'5N mesh'!$B$7+1)*Setup!$B$22</f>
        <v>0</v>
      </c>
      <c r="N785" s="0" t="n">
        <f aca="false">SUMPRODUCT('5N inverse'!$A$12:$Y$12,'5N mesh'!$B$37:$Z$37,$E784:$AC784)+'5N inverse'!$A$12*$C785/Setup!$B$17+INDEX('5N inverse'!$A$12:$Y$12,1,'5N mesh'!$B$7+1)*Setup!$B$22</f>
        <v>0</v>
      </c>
      <c r="O785" s="0" t="n">
        <f aca="false">SUMPRODUCT('5N inverse'!$A$13:$Y$13,'5N mesh'!$B$37:$Z$37,$E784:$AC784)+'5N inverse'!$A$13*$C785/Setup!$B$17+INDEX('5N inverse'!$A$13:$Y$13,1,'5N mesh'!$B$7+1)*Setup!$B$22</f>
        <v>0</v>
      </c>
      <c r="P785" s="0" t="n">
        <f aca="false">SUMPRODUCT('5N inverse'!$A$14:$Y$14,'5N mesh'!$B$37:$Z$37,$E784:$AC784)+'5N inverse'!$A$14*$C785/Setup!$B$17+INDEX('5N inverse'!$A$14:$Y$14,1,'5N mesh'!$B$7+1)*Setup!$B$22</f>
        <v>0</v>
      </c>
      <c r="Q785" s="0" t="n">
        <f aca="false">SUMPRODUCT('5N inverse'!$A$15:$Y$15,'5N mesh'!$B$37:$Z$37,$E784:$AC784)+'5N inverse'!$A$15*$C785/Setup!$B$17+INDEX('5N inverse'!$A$15:$Y$15,1,'5N mesh'!$B$7+1)*Setup!$B$22</f>
        <v>0</v>
      </c>
      <c r="R785" s="0" t="n">
        <f aca="false">SUMPRODUCT('5N inverse'!$A$16:$Y$16,'5N mesh'!$B$37:$Z$37,$E784:$AC784)+'5N inverse'!$A$16*$C785/Setup!$B$17+INDEX('5N inverse'!$A$16:$Y$16,1,'5N mesh'!$B$7+1)*Setup!$B$22</f>
        <v>0</v>
      </c>
      <c r="S785" s="0" t="n">
        <f aca="false">SUMPRODUCT('5N inverse'!$A$17:$Y$17,'5N mesh'!$B$37:$Z$37,$E784:$AC784)+'5N inverse'!$A$17*$C785/Setup!$B$17+INDEX('5N inverse'!$A$17:$Y$17,1,'5N mesh'!$B$7+1)*Setup!$B$22</f>
        <v>0</v>
      </c>
      <c r="T785" s="0" t="n">
        <f aca="false">SUMPRODUCT('5N inverse'!$A$18:$Y$18,'5N mesh'!$B$37:$Z$37,$E784:$AC784)+'5N inverse'!$A$18*$C785/Setup!$B$17+INDEX('5N inverse'!$A$18:$Y$18,1,'5N mesh'!$B$7+1)*Setup!$B$22</f>
        <v>0</v>
      </c>
      <c r="U785" s="0" t="n">
        <f aca="false">SUMPRODUCT('5N inverse'!$A$19:$Y$19,'5N mesh'!$B$37:$Z$37,$E784:$AC784)+'5N inverse'!$A$19*$C785/Setup!$B$17+INDEX('5N inverse'!$A$19:$Y$19,1,'5N mesh'!$B$7+1)*Setup!$B$22</f>
        <v>0</v>
      </c>
      <c r="V785" s="0" t="n">
        <f aca="false">SUMPRODUCT('5N inverse'!$A$20:$Y$20,'5N mesh'!$B$37:$Z$37,$E784:$AC784)+'5N inverse'!$A$20*$C785/Setup!$B$17+INDEX('5N inverse'!$A$20:$Y$20,1,'5N mesh'!$B$7+1)*Setup!$B$22</f>
        <v>0</v>
      </c>
      <c r="W785" s="0" t="n">
        <f aca="false">SUMPRODUCT('5N inverse'!$A$21:$Y$21,'5N mesh'!$B$37:$Z$37,$E784:$AC784)+'5N inverse'!$A$21*$C785/Setup!$B$17+INDEX('5N inverse'!$A$21:$Y$21,1,'5N mesh'!$B$7+1)*Setup!$B$22</f>
        <v>0</v>
      </c>
      <c r="X785" s="0" t="n">
        <f aca="false">SUMPRODUCT('5N inverse'!$A$22:$Y$22,'5N mesh'!$B$37:$Z$37,$E784:$AC784)+'5N inverse'!$A$22*$C785/Setup!$B$17+INDEX('5N inverse'!$A$22:$Y$22,1,'5N mesh'!$B$7+1)*Setup!$B$22</f>
        <v>0</v>
      </c>
      <c r="Y785" s="0" t="n">
        <f aca="false">SUMPRODUCT('5N inverse'!$A$23:$Y$23,'5N mesh'!$B$37:$Z$37,$E784:$AC784)+'5N inverse'!$A$23*$C785/Setup!$B$17+INDEX('5N inverse'!$A$23:$Y$23,1,'5N mesh'!$B$7+1)*Setup!$B$22</f>
        <v>0</v>
      </c>
      <c r="Z785" s="0" t="n">
        <f aca="false">SUMPRODUCT('5N inverse'!$A$24:$Y$24,'5N mesh'!$B$37:$Z$37,$E784:$AC784)+'5N inverse'!$A$24*$C785/Setup!$B$17+INDEX('5N inverse'!$A$24:$Y$24,1,'5N mesh'!$B$7+1)*Setup!$B$22</f>
        <v>0</v>
      </c>
      <c r="AA785" s="0" t="n">
        <f aca="false">SUMPRODUCT('5N inverse'!$A$25:$Y$25,'5N mesh'!$B$37:$Z$37,$E784:$AC784)+'5N inverse'!$A$25*$C785/Setup!$B$17+INDEX('5N inverse'!$A$25:$Y$25,1,'5N mesh'!$B$7+1)*Setup!$B$22</f>
        <v>0</v>
      </c>
      <c r="AB785" s="0" t="n">
        <f aca="false">SUMPRODUCT('5N inverse'!$A$26:$Y$26,'5N mesh'!$B$37:$Z$37,$E784:$AC784)+'5N inverse'!$A$26*$C785/Setup!$B$17+INDEX('5N inverse'!$A$26:$Y$26,1,'5N mesh'!$B$7+1)*Setup!$B$22</f>
        <v>0</v>
      </c>
      <c r="AC785" s="0" t="n">
        <f aca="false">SUMPRODUCT('5N inverse'!$A$27:$Y$27,'5N mesh'!$B$37:$Z$37,$E784:$AC784)+'5N inverse'!$A$27*$C785/Setup!$B$17+INDEX('5N inverse'!$A$27:$Y$27,1,'5N mesh'!$B$7+1)*Setup!$B$22</f>
        <v>0</v>
      </c>
    </row>
    <row r="786" customFormat="false" ht="15" hidden="false" customHeight="false" outlineLevel="0" collapsed="false">
      <c r="A786" s="0" t="n">
        <v>781</v>
      </c>
      <c r="B786" s="0" t="n">
        <f aca="false">A786*Setup!$B$11/3600</f>
        <v>65.0833333333333</v>
      </c>
      <c r="C786" s="0" t="n">
        <f aca="false">Setup!$B$7+Setup!$B$8*COS(2*PI()*(B786-Setup!$B$9)/24)</f>
        <v>27.8401994175437</v>
      </c>
      <c r="D786" s="0" t="n">
        <f aca="false">(C786-E786)/Setup!$B$17</f>
        <v>19.69853290175</v>
      </c>
      <c r="E786" s="0" t="n">
        <f aca="false">SUMPRODUCT('5N inverse'!$A$3:$Y$3,'5N mesh'!$B$37:$Z$37,$E785:$AC785)+'5N inverse'!$A$3*$C786/Setup!$B$17+INDEX('5N inverse'!$A$3:$Y$3,1,'5N mesh'!$B$7+1)*Setup!$B$22</f>
        <v>25.2793901403162</v>
      </c>
      <c r="F786" s="0" t="n">
        <f aca="false">SUMPRODUCT('5N inverse'!$A$4:$Y$4,'5N mesh'!$B$37:$Z$37,$E785:$AC785)+'5N inverse'!$A$4*$C786/Setup!$B$17+INDEX('5N inverse'!$A$4:$Y$4,1,'5N mesh'!$B$7+1)*Setup!$B$22</f>
        <v>23.5795065143769</v>
      </c>
      <c r="G786" s="0" t="n">
        <f aca="false">SUMPRODUCT('5N inverse'!$A$5:$Y$5,'5N mesh'!$B$37:$Z$37,$E785:$AC785)+'5N inverse'!$A$5*$C786/Setup!$B$17+INDEX('5N inverse'!$A$5:$Y$5,1,'5N mesh'!$B$7+1)*Setup!$B$22</f>
        <v>20.1797392624983</v>
      </c>
      <c r="H786" s="0" t="n">
        <f aca="false">SUMPRODUCT('5N inverse'!$A$6:$Y$6,'5N mesh'!$B$37:$Z$37,$E785:$AC785)+'5N inverse'!$A$6*$C786/Setup!$B$17+INDEX('5N inverse'!$A$6:$Y$6,1,'5N mesh'!$B$7+1)*Setup!$B$22</f>
        <v>16.7799720106197</v>
      </c>
      <c r="I786" s="0" t="n">
        <f aca="false">SUMPRODUCT('5N inverse'!$A$7:$Y$7,'5N mesh'!$B$37:$Z$37,$E785:$AC785)+'5N inverse'!$A$7*$C786/Setup!$B$17+INDEX('5N inverse'!$A$7:$Y$7,1,'5N mesh'!$B$7+1)*Setup!$B$22</f>
        <v>15.0800883846804</v>
      </c>
      <c r="J786" s="0" t="n">
        <f aca="false">SUMPRODUCT('5N inverse'!$A$8:$Y$8,'5N mesh'!$B$37:$Z$37,$E785:$AC785)+'5N inverse'!$A$8*$C786/Setup!$B$17+INDEX('5N inverse'!$A$8:$Y$8,1,'5N mesh'!$B$7+1)*Setup!$B$22</f>
        <v>0</v>
      </c>
      <c r="K786" s="0" t="n">
        <f aca="false">SUMPRODUCT('5N inverse'!$A$9:$Y$9,'5N mesh'!$B$37:$Z$37,$E785:$AC785)+'5N inverse'!$A$9*$C786/Setup!$B$17+INDEX('5N inverse'!$A$9:$Y$9,1,'5N mesh'!$B$7+1)*Setup!$B$22</f>
        <v>0</v>
      </c>
      <c r="L786" s="0" t="n">
        <f aca="false">SUMPRODUCT('5N inverse'!$A$10:$Y$10,'5N mesh'!$B$37:$Z$37,$E785:$AC785)+'5N inverse'!$A$10*$C786/Setup!$B$17+INDEX('5N inverse'!$A$10:$Y$10,1,'5N mesh'!$B$7+1)*Setup!$B$22</f>
        <v>0</v>
      </c>
      <c r="M786" s="0" t="n">
        <f aca="false">SUMPRODUCT('5N inverse'!$A$11:$Y$11,'5N mesh'!$B$37:$Z$37,$E785:$AC785)+'5N inverse'!$A$11*$C786/Setup!$B$17+INDEX('5N inverse'!$A$11:$Y$11,1,'5N mesh'!$B$7+1)*Setup!$B$22</f>
        <v>0</v>
      </c>
      <c r="N786" s="0" t="n">
        <f aca="false">SUMPRODUCT('5N inverse'!$A$12:$Y$12,'5N mesh'!$B$37:$Z$37,$E785:$AC785)+'5N inverse'!$A$12*$C786/Setup!$B$17+INDEX('5N inverse'!$A$12:$Y$12,1,'5N mesh'!$B$7+1)*Setup!$B$22</f>
        <v>0</v>
      </c>
      <c r="O786" s="0" t="n">
        <f aca="false">SUMPRODUCT('5N inverse'!$A$13:$Y$13,'5N mesh'!$B$37:$Z$37,$E785:$AC785)+'5N inverse'!$A$13*$C786/Setup!$B$17+INDEX('5N inverse'!$A$13:$Y$13,1,'5N mesh'!$B$7+1)*Setup!$B$22</f>
        <v>0</v>
      </c>
      <c r="P786" s="0" t="n">
        <f aca="false">SUMPRODUCT('5N inverse'!$A$14:$Y$14,'5N mesh'!$B$37:$Z$37,$E785:$AC785)+'5N inverse'!$A$14*$C786/Setup!$B$17+INDEX('5N inverse'!$A$14:$Y$14,1,'5N mesh'!$B$7+1)*Setup!$B$22</f>
        <v>0</v>
      </c>
      <c r="Q786" s="0" t="n">
        <f aca="false">SUMPRODUCT('5N inverse'!$A$15:$Y$15,'5N mesh'!$B$37:$Z$37,$E785:$AC785)+'5N inverse'!$A$15*$C786/Setup!$B$17+INDEX('5N inverse'!$A$15:$Y$15,1,'5N mesh'!$B$7+1)*Setup!$B$22</f>
        <v>0</v>
      </c>
      <c r="R786" s="0" t="n">
        <f aca="false">SUMPRODUCT('5N inverse'!$A$16:$Y$16,'5N mesh'!$B$37:$Z$37,$E785:$AC785)+'5N inverse'!$A$16*$C786/Setup!$B$17+INDEX('5N inverse'!$A$16:$Y$16,1,'5N mesh'!$B$7+1)*Setup!$B$22</f>
        <v>0</v>
      </c>
      <c r="S786" s="0" t="n">
        <f aca="false">SUMPRODUCT('5N inverse'!$A$17:$Y$17,'5N mesh'!$B$37:$Z$37,$E785:$AC785)+'5N inverse'!$A$17*$C786/Setup!$B$17+INDEX('5N inverse'!$A$17:$Y$17,1,'5N mesh'!$B$7+1)*Setup!$B$22</f>
        <v>0</v>
      </c>
      <c r="T786" s="0" t="n">
        <f aca="false">SUMPRODUCT('5N inverse'!$A$18:$Y$18,'5N mesh'!$B$37:$Z$37,$E785:$AC785)+'5N inverse'!$A$18*$C786/Setup!$B$17+INDEX('5N inverse'!$A$18:$Y$18,1,'5N mesh'!$B$7+1)*Setup!$B$22</f>
        <v>0</v>
      </c>
      <c r="U786" s="0" t="n">
        <f aca="false">SUMPRODUCT('5N inverse'!$A$19:$Y$19,'5N mesh'!$B$37:$Z$37,$E785:$AC785)+'5N inverse'!$A$19*$C786/Setup!$B$17+INDEX('5N inverse'!$A$19:$Y$19,1,'5N mesh'!$B$7+1)*Setup!$B$22</f>
        <v>0</v>
      </c>
      <c r="V786" s="0" t="n">
        <f aca="false">SUMPRODUCT('5N inverse'!$A$20:$Y$20,'5N mesh'!$B$37:$Z$37,$E785:$AC785)+'5N inverse'!$A$20*$C786/Setup!$B$17+INDEX('5N inverse'!$A$20:$Y$20,1,'5N mesh'!$B$7+1)*Setup!$B$22</f>
        <v>0</v>
      </c>
      <c r="W786" s="0" t="n">
        <f aca="false">SUMPRODUCT('5N inverse'!$A$21:$Y$21,'5N mesh'!$B$37:$Z$37,$E785:$AC785)+'5N inverse'!$A$21*$C786/Setup!$B$17+INDEX('5N inverse'!$A$21:$Y$21,1,'5N mesh'!$B$7+1)*Setup!$B$22</f>
        <v>0</v>
      </c>
      <c r="X786" s="0" t="n">
        <f aca="false">SUMPRODUCT('5N inverse'!$A$22:$Y$22,'5N mesh'!$B$37:$Z$37,$E785:$AC785)+'5N inverse'!$A$22*$C786/Setup!$B$17+INDEX('5N inverse'!$A$22:$Y$22,1,'5N mesh'!$B$7+1)*Setup!$B$22</f>
        <v>0</v>
      </c>
      <c r="Y786" s="0" t="n">
        <f aca="false">SUMPRODUCT('5N inverse'!$A$23:$Y$23,'5N mesh'!$B$37:$Z$37,$E785:$AC785)+'5N inverse'!$A$23*$C786/Setup!$B$17+INDEX('5N inverse'!$A$23:$Y$23,1,'5N mesh'!$B$7+1)*Setup!$B$22</f>
        <v>0</v>
      </c>
      <c r="Z786" s="0" t="n">
        <f aca="false">SUMPRODUCT('5N inverse'!$A$24:$Y$24,'5N mesh'!$B$37:$Z$37,$E785:$AC785)+'5N inverse'!$A$24*$C786/Setup!$B$17+INDEX('5N inverse'!$A$24:$Y$24,1,'5N mesh'!$B$7+1)*Setup!$B$22</f>
        <v>0</v>
      </c>
      <c r="AA786" s="0" t="n">
        <f aca="false">SUMPRODUCT('5N inverse'!$A$25:$Y$25,'5N mesh'!$B$37:$Z$37,$E785:$AC785)+'5N inverse'!$A$25*$C786/Setup!$B$17+INDEX('5N inverse'!$A$25:$Y$25,1,'5N mesh'!$B$7+1)*Setup!$B$22</f>
        <v>0</v>
      </c>
      <c r="AB786" s="0" t="n">
        <f aca="false">SUMPRODUCT('5N inverse'!$A$26:$Y$26,'5N mesh'!$B$37:$Z$37,$E785:$AC785)+'5N inverse'!$A$26*$C786/Setup!$B$17+INDEX('5N inverse'!$A$26:$Y$26,1,'5N mesh'!$B$7+1)*Setup!$B$22</f>
        <v>0</v>
      </c>
      <c r="AC786" s="0" t="n">
        <f aca="false">SUMPRODUCT('5N inverse'!$A$27:$Y$27,'5N mesh'!$B$37:$Z$37,$E785:$AC785)+'5N inverse'!$A$27*$C786/Setup!$B$17+INDEX('5N inverse'!$A$27:$Y$27,1,'5N mesh'!$B$7+1)*Setup!$B$22</f>
        <v>0</v>
      </c>
    </row>
    <row r="787" customFormat="false" ht="15" hidden="false" customHeight="false" outlineLevel="0" collapsed="false">
      <c r="A787" s="0" t="n">
        <v>782</v>
      </c>
      <c r="B787" s="0" t="n">
        <f aca="false">A787*Setup!$B$11/3600</f>
        <v>65.1666666666667</v>
      </c>
      <c r="C787" s="0" t="n">
        <f aca="false">Setup!$B$7+Setup!$B$8*COS(2*PI()*(B787-Setup!$B$9)/24)</f>
        <v>27.8148678029929</v>
      </c>
      <c r="D787" s="0" t="n">
        <f aca="false">(C787-E787)/Setup!$B$17</f>
        <v>19.2796887085415</v>
      </c>
      <c r="E787" s="0" t="n">
        <f aca="false">SUMPRODUCT('5N inverse'!$A$3:$Y$3,'5N mesh'!$B$37:$Z$37,$E786:$AC786)+'5N inverse'!$A$3*$C787/Setup!$B$17+INDEX('5N inverse'!$A$3:$Y$3,1,'5N mesh'!$B$7+1)*Setup!$B$22</f>
        <v>25.3085082708825</v>
      </c>
      <c r="F787" s="0" t="n">
        <f aca="false">SUMPRODUCT('5N inverse'!$A$4:$Y$4,'5N mesh'!$B$37:$Z$37,$E786:$AC786)+'5N inverse'!$A$4*$C787/Setup!$B$17+INDEX('5N inverse'!$A$4:$Y$4,1,'5N mesh'!$B$7+1)*Setup!$B$22</f>
        <v>23.603823310525</v>
      </c>
      <c r="G787" s="0" t="n">
        <f aca="false">SUMPRODUCT('5N inverse'!$A$5:$Y$5,'5N mesh'!$B$37:$Z$37,$E786:$AC786)+'5N inverse'!$A$5*$C787/Setup!$B$17+INDEX('5N inverse'!$A$5:$Y$5,1,'5N mesh'!$B$7+1)*Setup!$B$22</f>
        <v>20.1944533898099</v>
      </c>
      <c r="H787" s="0" t="n">
        <f aca="false">SUMPRODUCT('5N inverse'!$A$6:$Y$6,'5N mesh'!$B$37:$Z$37,$E786:$AC786)+'5N inverse'!$A$6*$C787/Setup!$B$17+INDEX('5N inverse'!$A$6:$Y$6,1,'5N mesh'!$B$7+1)*Setup!$B$22</f>
        <v>16.7850834690948</v>
      </c>
      <c r="I787" s="0" t="n">
        <f aca="false">SUMPRODUCT('5N inverse'!$A$7:$Y$7,'5N mesh'!$B$37:$Z$37,$E786:$AC786)+'5N inverse'!$A$7*$C787/Setup!$B$17+INDEX('5N inverse'!$A$7:$Y$7,1,'5N mesh'!$B$7+1)*Setup!$B$22</f>
        <v>15.0803985087372</v>
      </c>
      <c r="J787" s="0" t="n">
        <f aca="false">SUMPRODUCT('5N inverse'!$A$8:$Y$8,'5N mesh'!$B$37:$Z$37,$E786:$AC786)+'5N inverse'!$A$8*$C787/Setup!$B$17+INDEX('5N inverse'!$A$8:$Y$8,1,'5N mesh'!$B$7+1)*Setup!$B$22</f>
        <v>0</v>
      </c>
      <c r="K787" s="0" t="n">
        <f aca="false">SUMPRODUCT('5N inverse'!$A$9:$Y$9,'5N mesh'!$B$37:$Z$37,$E786:$AC786)+'5N inverse'!$A$9*$C787/Setup!$B$17+INDEX('5N inverse'!$A$9:$Y$9,1,'5N mesh'!$B$7+1)*Setup!$B$22</f>
        <v>0</v>
      </c>
      <c r="L787" s="0" t="n">
        <f aca="false">SUMPRODUCT('5N inverse'!$A$10:$Y$10,'5N mesh'!$B$37:$Z$37,$E786:$AC786)+'5N inverse'!$A$10*$C787/Setup!$B$17+INDEX('5N inverse'!$A$10:$Y$10,1,'5N mesh'!$B$7+1)*Setup!$B$22</f>
        <v>0</v>
      </c>
      <c r="M787" s="0" t="n">
        <f aca="false">SUMPRODUCT('5N inverse'!$A$11:$Y$11,'5N mesh'!$B$37:$Z$37,$E786:$AC786)+'5N inverse'!$A$11*$C787/Setup!$B$17+INDEX('5N inverse'!$A$11:$Y$11,1,'5N mesh'!$B$7+1)*Setup!$B$22</f>
        <v>0</v>
      </c>
      <c r="N787" s="0" t="n">
        <f aca="false">SUMPRODUCT('5N inverse'!$A$12:$Y$12,'5N mesh'!$B$37:$Z$37,$E786:$AC786)+'5N inverse'!$A$12*$C787/Setup!$B$17+INDEX('5N inverse'!$A$12:$Y$12,1,'5N mesh'!$B$7+1)*Setup!$B$22</f>
        <v>0</v>
      </c>
      <c r="O787" s="0" t="n">
        <f aca="false">SUMPRODUCT('5N inverse'!$A$13:$Y$13,'5N mesh'!$B$37:$Z$37,$E786:$AC786)+'5N inverse'!$A$13*$C787/Setup!$B$17+INDEX('5N inverse'!$A$13:$Y$13,1,'5N mesh'!$B$7+1)*Setup!$B$22</f>
        <v>0</v>
      </c>
      <c r="P787" s="0" t="n">
        <f aca="false">SUMPRODUCT('5N inverse'!$A$14:$Y$14,'5N mesh'!$B$37:$Z$37,$E786:$AC786)+'5N inverse'!$A$14*$C787/Setup!$B$17+INDEX('5N inverse'!$A$14:$Y$14,1,'5N mesh'!$B$7+1)*Setup!$B$22</f>
        <v>0</v>
      </c>
      <c r="Q787" s="0" t="n">
        <f aca="false">SUMPRODUCT('5N inverse'!$A$15:$Y$15,'5N mesh'!$B$37:$Z$37,$E786:$AC786)+'5N inverse'!$A$15*$C787/Setup!$B$17+INDEX('5N inverse'!$A$15:$Y$15,1,'5N mesh'!$B$7+1)*Setup!$B$22</f>
        <v>0</v>
      </c>
      <c r="R787" s="0" t="n">
        <f aca="false">SUMPRODUCT('5N inverse'!$A$16:$Y$16,'5N mesh'!$B$37:$Z$37,$E786:$AC786)+'5N inverse'!$A$16*$C787/Setup!$B$17+INDEX('5N inverse'!$A$16:$Y$16,1,'5N mesh'!$B$7+1)*Setup!$B$22</f>
        <v>0</v>
      </c>
      <c r="S787" s="0" t="n">
        <f aca="false">SUMPRODUCT('5N inverse'!$A$17:$Y$17,'5N mesh'!$B$37:$Z$37,$E786:$AC786)+'5N inverse'!$A$17*$C787/Setup!$B$17+INDEX('5N inverse'!$A$17:$Y$17,1,'5N mesh'!$B$7+1)*Setup!$B$22</f>
        <v>0</v>
      </c>
      <c r="T787" s="0" t="n">
        <f aca="false">SUMPRODUCT('5N inverse'!$A$18:$Y$18,'5N mesh'!$B$37:$Z$37,$E786:$AC786)+'5N inverse'!$A$18*$C787/Setup!$B$17+INDEX('5N inverse'!$A$18:$Y$18,1,'5N mesh'!$B$7+1)*Setup!$B$22</f>
        <v>0</v>
      </c>
      <c r="U787" s="0" t="n">
        <f aca="false">SUMPRODUCT('5N inverse'!$A$19:$Y$19,'5N mesh'!$B$37:$Z$37,$E786:$AC786)+'5N inverse'!$A$19*$C787/Setup!$B$17+INDEX('5N inverse'!$A$19:$Y$19,1,'5N mesh'!$B$7+1)*Setup!$B$22</f>
        <v>0</v>
      </c>
      <c r="V787" s="0" t="n">
        <f aca="false">SUMPRODUCT('5N inverse'!$A$20:$Y$20,'5N mesh'!$B$37:$Z$37,$E786:$AC786)+'5N inverse'!$A$20*$C787/Setup!$B$17+INDEX('5N inverse'!$A$20:$Y$20,1,'5N mesh'!$B$7+1)*Setup!$B$22</f>
        <v>0</v>
      </c>
      <c r="W787" s="0" t="n">
        <f aca="false">SUMPRODUCT('5N inverse'!$A$21:$Y$21,'5N mesh'!$B$37:$Z$37,$E786:$AC786)+'5N inverse'!$A$21*$C787/Setup!$B$17+INDEX('5N inverse'!$A$21:$Y$21,1,'5N mesh'!$B$7+1)*Setup!$B$22</f>
        <v>0</v>
      </c>
      <c r="X787" s="0" t="n">
        <f aca="false">SUMPRODUCT('5N inverse'!$A$22:$Y$22,'5N mesh'!$B$37:$Z$37,$E786:$AC786)+'5N inverse'!$A$22*$C787/Setup!$B$17+INDEX('5N inverse'!$A$22:$Y$22,1,'5N mesh'!$B$7+1)*Setup!$B$22</f>
        <v>0</v>
      </c>
      <c r="Y787" s="0" t="n">
        <f aca="false">SUMPRODUCT('5N inverse'!$A$23:$Y$23,'5N mesh'!$B$37:$Z$37,$E786:$AC786)+'5N inverse'!$A$23*$C787/Setup!$B$17+INDEX('5N inverse'!$A$23:$Y$23,1,'5N mesh'!$B$7+1)*Setup!$B$22</f>
        <v>0</v>
      </c>
      <c r="Z787" s="0" t="n">
        <f aca="false">SUMPRODUCT('5N inverse'!$A$24:$Y$24,'5N mesh'!$B$37:$Z$37,$E786:$AC786)+'5N inverse'!$A$24*$C787/Setup!$B$17+INDEX('5N inverse'!$A$24:$Y$24,1,'5N mesh'!$B$7+1)*Setup!$B$22</f>
        <v>0</v>
      </c>
      <c r="AA787" s="0" t="n">
        <f aca="false">SUMPRODUCT('5N inverse'!$A$25:$Y$25,'5N mesh'!$B$37:$Z$37,$E786:$AC786)+'5N inverse'!$A$25*$C787/Setup!$B$17+INDEX('5N inverse'!$A$25:$Y$25,1,'5N mesh'!$B$7+1)*Setup!$B$22</f>
        <v>0</v>
      </c>
      <c r="AB787" s="0" t="n">
        <f aca="false">SUMPRODUCT('5N inverse'!$A$26:$Y$26,'5N mesh'!$B$37:$Z$37,$E786:$AC786)+'5N inverse'!$A$26*$C787/Setup!$B$17+INDEX('5N inverse'!$A$26:$Y$26,1,'5N mesh'!$B$7+1)*Setup!$B$22</f>
        <v>0</v>
      </c>
      <c r="AC787" s="0" t="n">
        <f aca="false">SUMPRODUCT('5N inverse'!$A$27:$Y$27,'5N mesh'!$B$37:$Z$37,$E786:$AC786)+'5N inverse'!$A$27*$C787/Setup!$B$17+INDEX('5N inverse'!$A$27:$Y$27,1,'5N mesh'!$B$7+1)*Setup!$B$22</f>
        <v>0</v>
      </c>
    </row>
    <row r="788" customFormat="false" ht="15" hidden="false" customHeight="false" outlineLevel="0" collapsed="false">
      <c r="A788" s="0" t="n">
        <v>783</v>
      </c>
      <c r="B788" s="0" t="n">
        <f aca="false">A788*Setup!$B$11/3600</f>
        <v>65.25</v>
      </c>
      <c r="C788" s="0" t="n">
        <f aca="false">Setup!$B$7+Setup!$B$8*COS(2*PI()*(B788-Setup!$B$9)/24)</f>
        <v>27.7877205179804</v>
      </c>
      <c r="D788" s="0" t="n">
        <f aca="false">(C788-E788)/Setup!$B$17</f>
        <v>18.8525555318412</v>
      </c>
      <c r="E788" s="0" t="n">
        <f aca="false">SUMPRODUCT('5N inverse'!$A$3:$Y$3,'5N mesh'!$B$37:$Z$37,$E787:$AC787)+'5N inverse'!$A$3*$C788/Setup!$B$17+INDEX('5N inverse'!$A$3:$Y$3,1,'5N mesh'!$B$7+1)*Setup!$B$22</f>
        <v>25.3368882988411</v>
      </c>
      <c r="F788" s="0" t="n">
        <f aca="false">SUMPRODUCT('5N inverse'!$A$4:$Y$4,'5N mesh'!$B$37:$Z$37,$E787:$AC787)+'5N inverse'!$A$4*$C788/Setup!$B$17+INDEX('5N inverse'!$A$4:$Y$4,1,'5N mesh'!$B$7+1)*Setup!$B$22</f>
        <v>23.6275245480285</v>
      </c>
      <c r="G788" s="0" t="n">
        <f aca="false">SUMPRODUCT('5N inverse'!$A$5:$Y$5,'5N mesh'!$B$37:$Z$37,$E787:$AC787)+'5N inverse'!$A$5*$C788/Setup!$B$17+INDEX('5N inverse'!$A$5:$Y$5,1,'5N mesh'!$B$7+1)*Setup!$B$22</f>
        <v>20.2087970464032</v>
      </c>
      <c r="H788" s="0" t="n">
        <f aca="false">SUMPRODUCT('5N inverse'!$A$6:$Y$6,'5N mesh'!$B$37:$Z$37,$E787:$AC787)+'5N inverse'!$A$6*$C788/Setup!$B$17+INDEX('5N inverse'!$A$6:$Y$6,1,'5N mesh'!$B$7+1)*Setup!$B$22</f>
        <v>16.790069544778</v>
      </c>
      <c r="I788" s="0" t="n">
        <f aca="false">SUMPRODUCT('5N inverse'!$A$7:$Y$7,'5N mesh'!$B$37:$Z$37,$E787:$AC787)+'5N inverse'!$A$7*$C788/Setup!$B$17+INDEX('5N inverse'!$A$7:$Y$7,1,'5N mesh'!$B$7+1)*Setup!$B$22</f>
        <v>15.0807057939654</v>
      </c>
      <c r="J788" s="0" t="n">
        <f aca="false">SUMPRODUCT('5N inverse'!$A$8:$Y$8,'5N mesh'!$B$37:$Z$37,$E787:$AC787)+'5N inverse'!$A$8*$C788/Setup!$B$17+INDEX('5N inverse'!$A$8:$Y$8,1,'5N mesh'!$B$7+1)*Setup!$B$22</f>
        <v>0</v>
      </c>
      <c r="K788" s="0" t="n">
        <f aca="false">SUMPRODUCT('5N inverse'!$A$9:$Y$9,'5N mesh'!$B$37:$Z$37,$E787:$AC787)+'5N inverse'!$A$9*$C788/Setup!$B$17+INDEX('5N inverse'!$A$9:$Y$9,1,'5N mesh'!$B$7+1)*Setup!$B$22</f>
        <v>0</v>
      </c>
      <c r="L788" s="0" t="n">
        <f aca="false">SUMPRODUCT('5N inverse'!$A$10:$Y$10,'5N mesh'!$B$37:$Z$37,$E787:$AC787)+'5N inverse'!$A$10*$C788/Setup!$B$17+INDEX('5N inverse'!$A$10:$Y$10,1,'5N mesh'!$B$7+1)*Setup!$B$22</f>
        <v>0</v>
      </c>
      <c r="M788" s="0" t="n">
        <f aca="false">SUMPRODUCT('5N inverse'!$A$11:$Y$11,'5N mesh'!$B$37:$Z$37,$E787:$AC787)+'5N inverse'!$A$11*$C788/Setup!$B$17+INDEX('5N inverse'!$A$11:$Y$11,1,'5N mesh'!$B$7+1)*Setup!$B$22</f>
        <v>0</v>
      </c>
      <c r="N788" s="0" t="n">
        <f aca="false">SUMPRODUCT('5N inverse'!$A$12:$Y$12,'5N mesh'!$B$37:$Z$37,$E787:$AC787)+'5N inverse'!$A$12*$C788/Setup!$B$17+INDEX('5N inverse'!$A$12:$Y$12,1,'5N mesh'!$B$7+1)*Setup!$B$22</f>
        <v>0</v>
      </c>
      <c r="O788" s="0" t="n">
        <f aca="false">SUMPRODUCT('5N inverse'!$A$13:$Y$13,'5N mesh'!$B$37:$Z$37,$E787:$AC787)+'5N inverse'!$A$13*$C788/Setup!$B$17+INDEX('5N inverse'!$A$13:$Y$13,1,'5N mesh'!$B$7+1)*Setup!$B$22</f>
        <v>0</v>
      </c>
      <c r="P788" s="0" t="n">
        <f aca="false">SUMPRODUCT('5N inverse'!$A$14:$Y$14,'5N mesh'!$B$37:$Z$37,$E787:$AC787)+'5N inverse'!$A$14*$C788/Setup!$B$17+INDEX('5N inverse'!$A$14:$Y$14,1,'5N mesh'!$B$7+1)*Setup!$B$22</f>
        <v>0</v>
      </c>
      <c r="Q788" s="0" t="n">
        <f aca="false">SUMPRODUCT('5N inverse'!$A$15:$Y$15,'5N mesh'!$B$37:$Z$37,$E787:$AC787)+'5N inverse'!$A$15*$C788/Setup!$B$17+INDEX('5N inverse'!$A$15:$Y$15,1,'5N mesh'!$B$7+1)*Setup!$B$22</f>
        <v>0</v>
      </c>
      <c r="R788" s="0" t="n">
        <f aca="false">SUMPRODUCT('5N inverse'!$A$16:$Y$16,'5N mesh'!$B$37:$Z$37,$E787:$AC787)+'5N inverse'!$A$16*$C788/Setup!$B$17+INDEX('5N inverse'!$A$16:$Y$16,1,'5N mesh'!$B$7+1)*Setup!$B$22</f>
        <v>0</v>
      </c>
      <c r="S788" s="0" t="n">
        <f aca="false">SUMPRODUCT('5N inverse'!$A$17:$Y$17,'5N mesh'!$B$37:$Z$37,$E787:$AC787)+'5N inverse'!$A$17*$C788/Setup!$B$17+INDEX('5N inverse'!$A$17:$Y$17,1,'5N mesh'!$B$7+1)*Setup!$B$22</f>
        <v>0</v>
      </c>
      <c r="T788" s="0" t="n">
        <f aca="false">SUMPRODUCT('5N inverse'!$A$18:$Y$18,'5N mesh'!$B$37:$Z$37,$E787:$AC787)+'5N inverse'!$A$18*$C788/Setup!$B$17+INDEX('5N inverse'!$A$18:$Y$18,1,'5N mesh'!$B$7+1)*Setup!$B$22</f>
        <v>0</v>
      </c>
      <c r="U788" s="0" t="n">
        <f aca="false">SUMPRODUCT('5N inverse'!$A$19:$Y$19,'5N mesh'!$B$37:$Z$37,$E787:$AC787)+'5N inverse'!$A$19*$C788/Setup!$B$17+INDEX('5N inverse'!$A$19:$Y$19,1,'5N mesh'!$B$7+1)*Setup!$B$22</f>
        <v>0</v>
      </c>
      <c r="V788" s="0" t="n">
        <f aca="false">SUMPRODUCT('5N inverse'!$A$20:$Y$20,'5N mesh'!$B$37:$Z$37,$E787:$AC787)+'5N inverse'!$A$20*$C788/Setup!$B$17+INDEX('5N inverse'!$A$20:$Y$20,1,'5N mesh'!$B$7+1)*Setup!$B$22</f>
        <v>0</v>
      </c>
      <c r="W788" s="0" t="n">
        <f aca="false">SUMPRODUCT('5N inverse'!$A$21:$Y$21,'5N mesh'!$B$37:$Z$37,$E787:$AC787)+'5N inverse'!$A$21*$C788/Setup!$B$17+INDEX('5N inverse'!$A$21:$Y$21,1,'5N mesh'!$B$7+1)*Setup!$B$22</f>
        <v>0</v>
      </c>
      <c r="X788" s="0" t="n">
        <f aca="false">SUMPRODUCT('5N inverse'!$A$22:$Y$22,'5N mesh'!$B$37:$Z$37,$E787:$AC787)+'5N inverse'!$A$22*$C788/Setup!$B$17+INDEX('5N inverse'!$A$22:$Y$22,1,'5N mesh'!$B$7+1)*Setup!$B$22</f>
        <v>0</v>
      </c>
      <c r="Y788" s="0" t="n">
        <f aca="false">SUMPRODUCT('5N inverse'!$A$23:$Y$23,'5N mesh'!$B$37:$Z$37,$E787:$AC787)+'5N inverse'!$A$23*$C788/Setup!$B$17+INDEX('5N inverse'!$A$23:$Y$23,1,'5N mesh'!$B$7+1)*Setup!$B$22</f>
        <v>0</v>
      </c>
      <c r="Z788" s="0" t="n">
        <f aca="false">SUMPRODUCT('5N inverse'!$A$24:$Y$24,'5N mesh'!$B$37:$Z$37,$E787:$AC787)+'5N inverse'!$A$24*$C788/Setup!$B$17+INDEX('5N inverse'!$A$24:$Y$24,1,'5N mesh'!$B$7+1)*Setup!$B$22</f>
        <v>0</v>
      </c>
      <c r="AA788" s="0" t="n">
        <f aca="false">SUMPRODUCT('5N inverse'!$A$25:$Y$25,'5N mesh'!$B$37:$Z$37,$E787:$AC787)+'5N inverse'!$A$25*$C788/Setup!$B$17+INDEX('5N inverse'!$A$25:$Y$25,1,'5N mesh'!$B$7+1)*Setup!$B$22</f>
        <v>0</v>
      </c>
      <c r="AB788" s="0" t="n">
        <f aca="false">SUMPRODUCT('5N inverse'!$A$26:$Y$26,'5N mesh'!$B$37:$Z$37,$E787:$AC787)+'5N inverse'!$A$26*$C788/Setup!$B$17+INDEX('5N inverse'!$A$26:$Y$26,1,'5N mesh'!$B$7+1)*Setup!$B$22</f>
        <v>0</v>
      </c>
      <c r="AC788" s="0" t="n">
        <f aca="false">SUMPRODUCT('5N inverse'!$A$27:$Y$27,'5N mesh'!$B$37:$Z$37,$E787:$AC787)+'5N inverse'!$A$27*$C788/Setup!$B$17+INDEX('5N inverse'!$A$27:$Y$27,1,'5N mesh'!$B$7+1)*Setup!$B$22</f>
        <v>0</v>
      </c>
    </row>
    <row r="789" customFormat="false" ht="15" hidden="false" customHeight="false" outlineLevel="0" collapsed="false">
      <c r="A789" s="0" t="n">
        <v>784</v>
      </c>
      <c r="B789" s="0" t="n">
        <f aca="false">A789*Setup!$B$11/3600</f>
        <v>65.3333333333333</v>
      </c>
      <c r="C789" s="0" t="n">
        <f aca="false">Setup!$B$7+Setup!$B$8*COS(2*PI()*(B789-Setup!$B$9)/24)</f>
        <v>27.7587704831436</v>
      </c>
      <c r="D789" s="0" t="n">
        <f aca="false">(C789-E789)/Setup!$B$17</f>
        <v>18.417336645492</v>
      </c>
      <c r="E789" s="0" t="n">
        <f aca="false">SUMPRODUCT('5N inverse'!$A$3:$Y$3,'5N mesh'!$B$37:$Z$37,$E788:$AC788)+'5N inverse'!$A$3*$C789/Setup!$B$17+INDEX('5N inverse'!$A$3:$Y$3,1,'5N mesh'!$B$7+1)*Setup!$B$22</f>
        <v>25.3645167192297</v>
      </c>
      <c r="F789" s="0" t="n">
        <f aca="false">SUMPRODUCT('5N inverse'!$A$4:$Y$4,'5N mesh'!$B$37:$Z$37,$E788:$AC788)+'5N inverse'!$A$4*$C789/Setup!$B$17+INDEX('5N inverse'!$A$4:$Y$4,1,'5N mesh'!$B$7+1)*Setup!$B$22</f>
        <v>23.650598948382</v>
      </c>
      <c r="G789" s="0" t="n">
        <f aca="false">SUMPRODUCT('5N inverse'!$A$5:$Y$5,'5N mesh'!$B$37:$Z$37,$E788:$AC788)+'5N inverse'!$A$5*$C789/Setup!$B$17+INDEX('5N inverse'!$A$5:$Y$5,1,'5N mesh'!$B$7+1)*Setup!$B$22</f>
        <v>20.2227634066866</v>
      </c>
      <c r="H789" s="0" t="n">
        <f aca="false">SUMPRODUCT('5N inverse'!$A$6:$Y$6,'5N mesh'!$B$37:$Z$37,$E788:$AC788)+'5N inverse'!$A$6*$C789/Setup!$B$17+INDEX('5N inverse'!$A$6:$Y$6,1,'5N mesh'!$B$7+1)*Setup!$B$22</f>
        <v>16.7949278649912</v>
      </c>
      <c r="I789" s="0" t="n">
        <f aca="false">SUMPRODUCT('5N inverse'!$A$7:$Y$7,'5N mesh'!$B$37:$Z$37,$E788:$AC788)+'5N inverse'!$A$7*$C789/Setup!$B$17+INDEX('5N inverse'!$A$7:$Y$7,1,'5N mesh'!$B$7+1)*Setup!$B$22</f>
        <v>15.0810100941435</v>
      </c>
      <c r="J789" s="0" t="n">
        <f aca="false">SUMPRODUCT('5N inverse'!$A$8:$Y$8,'5N mesh'!$B$37:$Z$37,$E788:$AC788)+'5N inverse'!$A$8*$C789/Setup!$B$17+INDEX('5N inverse'!$A$8:$Y$8,1,'5N mesh'!$B$7+1)*Setup!$B$22</f>
        <v>0</v>
      </c>
      <c r="K789" s="0" t="n">
        <f aca="false">SUMPRODUCT('5N inverse'!$A$9:$Y$9,'5N mesh'!$B$37:$Z$37,$E788:$AC788)+'5N inverse'!$A$9*$C789/Setup!$B$17+INDEX('5N inverse'!$A$9:$Y$9,1,'5N mesh'!$B$7+1)*Setup!$B$22</f>
        <v>0</v>
      </c>
      <c r="L789" s="0" t="n">
        <f aca="false">SUMPRODUCT('5N inverse'!$A$10:$Y$10,'5N mesh'!$B$37:$Z$37,$E788:$AC788)+'5N inverse'!$A$10*$C789/Setup!$B$17+INDEX('5N inverse'!$A$10:$Y$10,1,'5N mesh'!$B$7+1)*Setup!$B$22</f>
        <v>0</v>
      </c>
      <c r="M789" s="0" t="n">
        <f aca="false">SUMPRODUCT('5N inverse'!$A$11:$Y$11,'5N mesh'!$B$37:$Z$37,$E788:$AC788)+'5N inverse'!$A$11*$C789/Setup!$B$17+INDEX('5N inverse'!$A$11:$Y$11,1,'5N mesh'!$B$7+1)*Setup!$B$22</f>
        <v>0</v>
      </c>
      <c r="N789" s="0" t="n">
        <f aca="false">SUMPRODUCT('5N inverse'!$A$12:$Y$12,'5N mesh'!$B$37:$Z$37,$E788:$AC788)+'5N inverse'!$A$12*$C789/Setup!$B$17+INDEX('5N inverse'!$A$12:$Y$12,1,'5N mesh'!$B$7+1)*Setup!$B$22</f>
        <v>0</v>
      </c>
      <c r="O789" s="0" t="n">
        <f aca="false">SUMPRODUCT('5N inverse'!$A$13:$Y$13,'5N mesh'!$B$37:$Z$37,$E788:$AC788)+'5N inverse'!$A$13*$C789/Setup!$B$17+INDEX('5N inverse'!$A$13:$Y$13,1,'5N mesh'!$B$7+1)*Setup!$B$22</f>
        <v>0</v>
      </c>
      <c r="P789" s="0" t="n">
        <f aca="false">SUMPRODUCT('5N inverse'!$A$14:$Y$14,'5N mesh'!$B$37:$Z$37,$E788:$AC788)+'5N inverse'!$A$14*$C789/Setup!$B$17+INDEX('5N inverse'!$A$14:$Y$14,1,'5N mesh'!$B$7+1)*Setup!$B$22</f>
        <v>0</v>
      </c>
      <c r="Q789" s="0" t="n">
        <f aca="false">SUMPRODUCT('5N inverse'!$A$15:$Y$15,'5N mesh'!$B$37:$Z$37,$E788:$AC788)+'5N inverse'!$A$15*$C789/Setup!$B$17+INDEX('5N inverse'!$A$15:$Y$15,1,'5N mesh'!$B$7+1)*Setup!$B$22</f>
        <v>0</v>
      </c>
      <c r="R789" s="0" t="n">
        <f aca="false">SUMPRODUCT('5N inverse'!$A$16:$Y$16,'5N mesh'!$B$37:$Z$37,$E788:$AC788)+'5N inverse'!$A$16*$C789/Setup!$B$17+INDEX('5N inverse'!$A$16:$Y$16,1,'5N mesh'!$B$7+1)*Setup!$B$22</f>
        <v>0</v>
      </c>
      <c r="S789" s="0" t="n">
        <f aca="false">SUMPRODUCT('5N inverse'!$A$17:$Y$17,'5N mesh'!$B$37:$Z$37,$E788:$AC788)+'5N inverse'!$A$17*$C789/Setup!$B$17+INDEX('5N inverse'!$A$17:$Y$17,1,'5N mesh'!$B$7+1)*Setup!$B$22</f>
        <v>0</v>
      </c>
      <c r="T789" s="0" t="n">
        <f aca="false">SUMPRODUCT('5N inverse'!$A$18:$Y$18,'5N mesh'!$B$37:$Z$37,$E788:$AC788)+'5N inverse'!$A$18*$C789/Setup!$B$17+INDEX('5N inverse'!$A$18:$Y$18,1,'5N mesh'!$B$7+1)*Setup!$B$22</f>
        <v>0</v>
      </c>
      <c r="U789" s="0" t="n">
        <f aca="false">SUMPRODUCT('5N inverse'!$A$19:$Y$19,'5N mesh'!$B$37:$Z$37,$E788:$AC788)+'5N inverse'!$A$19*$C789/Setup!$B$17+INDEX('5N inverse'!$A$19:$Y$19,1,'5N mesh'!$B$7+1)*Setup!$B$22</f>
        <v>0</v>
      </c>
      <c r="V789" s="0" t="n">
        <f aca="false">SUMPRODUCT('5N inverse'!$A$20:$Y$20,'5N mesh'!$B$37:$Z$37,$E788:$AC788)+'5N inverse'!$A$20*$C789/Setup!$B$17+INDEX('5N inverse'!$A$20:$Y$20,1,'5N mesh'!$B$7+1)*Setup!$B$22</f>
        <v>0</v>
      </c>
      <c r="W789" s="0" t="n">
        <f aca="false">SUMPRODUCT('5N inverse'!$A$21:$Y$21,'5N mesh'!$B$37:$Z$37,$E788:$AC788)+'5N inverse'!$A$21*$C789/Setup!$B$17+INDEX('5N inverse'!$A$21:$Y$21,1,'5N mesh'!$B$7+1)*Setup!$B$22</f>
        <v>0</v>
      </c>
      <c r="X789" s="0" t="n">
        <f aca="false">SUMPRODUCT('5N inverse'!$A$22:$Y$22,'5N mesh'!$B$37:$Z$37,$E788:$AC788)+'5N inverse'!$A$22*$C789/Setup!$B$17+INDEX('5N inverse'!$A$22:$Y$22,1,'5N mesh'!$B$7+1)*Setup!$B$22</f>
        <v>0</v>
      </c>
      <c r="Y789" s="0" t="n">
        <f aca="false">SUMPRODUCT('5N inverse'!$A$23:$Y$23,'5N mesh'!$B$37:$Z$37,$E788:$AC788)+'5N inverse'!$A$23*$C789/Setup!$B$17+INDEX('5N inverse'!$A$23:$Y$23,1,'5N mesh'!$B$7+1)*Setup!$B$22</f>
        <v>0</v>
      </c>
      <c r="Z789" s="0" t="n">
        <f aca="false">SUMPRODUCT('5N inverse'!$A$24:$Y$24,'5N mesh'!$B$37:$Z$37,$E788:$AC788)+'5N inverse'!$A$24*$C789/Setup!$B$17+INDEX('5N inverse'!$A$24:$Y$24,1,'5N mesh'!$B$7+1)*Setup!$B$22</f>
        <v>0</v>
      </c>
      <c r="AA789" s="0" t="n">
        <f aca="false">SUMPRODUCT('5N inverse'!$A$25:$Y$25,'5N mesh'!$B$37:$Z$37,$E788:$AC788)+'5N inverse'!$A$25*$C789/Setup!$B$17+INDEX('5N inverse'!$A$25:$Y$25,1,'5N mesh'!$B$7+1)*Setup!$B$22</f>
        <v>0</v>
      </c>
      <c r="AB789" s="0" t="n">
        <f aca="false">SUMPRODUCT('5N inverse'!$A$26:$Y$26,'5N mesh'!$B$37:$Z$37,$E788:$AC788)+'5N inverse'!$A$26*$C789/Setup!$B$17+INDEX('5N inverse'!$A$26:$Y$26,1,'5N mesh'!$B$7+1)*Setup!$B$22</f>
        <v>0</v>
      </c>
      <c r="AC789" s="0" t="n">
        <f aca="false">SUMPRODUCT('5N inverse'!$A$27:$Y$27,'5N mesh'!$B$37:$Z$37,$E788:$AC788)+'5N inverse'!$A$27*$C789/Setup!$B$17+INDEX('5N inverse'!$A$27:$Y$27,1,'5N mesh'!$B$7+1)*Setup!$B$22</f>
        <v>0</v>
      </c>
    </row>
    <row r="790" customFormat="false" ht="15" hidden="false" customHeight="false" outlineLevel="0" collapsed="false">
      <c r="A790" s="0" t="n">
        <v>785</v>
      </c>
      <c r="B790" s="0" t="n">
        <f aca="false">A790*Setup!$B$11/3600</f>
        <v>65.4166666666667</v>
      </c>
      <c r="C790" s="0" t="n">
        <f aca="false">Setup!$B$7+Setup!$B$8*COS(2*PI()*(B790-Setup!$B$9)/24)</f>
        <v>27.7280314771312</v>
      </c>
      <c r="D790" s="0" t="n">
        <f aca="false">(C790-E790)/Setup!$B$17</f>
        <v>17.9742391719416</v>
      </c>
      <c r="E790" s="0" t="n">
        <f aca="false">SUMPRODUCT('5N inverse'!$A$3:$Y$3,'5N mesh'!$B$37:$Z$37,$E789:$AC789)+'5N inverse'!$A$3*$C790/Setup!$B$17+INDEX('5N inverse'!$A$3:$Y$3,1,'5N mesh'!$B$7+1)*Setup!$B$22</f>
        <v>25.3913803847788</v>
      </c>
      <c r="F790" s="0" t="n">
        <f aca="false">SUMPRODUCT('5N inverse'!$A$4:$Y$4,'5N mesh'!$B$37:$Z$37,$E789:$AC789)+'5N inverse'!$A$4*$C790/Setup!$B$17+INDEX('5N inverse'!$A$4:$Y$4,1,'5N mesh'!$B$7+1)*Setup!$B$22</f>
        <v>23.673035531394</v>
      </c>
      <c r="G790" s="0" t="n">
        <f aca="false">SUMPRODUCT('5N inverse'!$A$5:$Y$5,'5N mesh'!$B$37:$Z$37,$E789:$AC789)+'5N inverse'!$A$5*$C790/Setup!$B$17+INDEX('5N inverse'!$A$5:$Y$5,1,'5N mesh'!$B$7+1)*Setup!$B$22</f>
        <v>20.2363458246246</v>
      </c>
      <c r="H790" s="0" t="n">
        <f aca="false">SUMPRODUCT('5N inverse'!$A$6:$Y$6,'5N mesh'!$B$37:$Z$37,$E789:$AC789)+'5N inverse'!$A$6*$C790/Setup!$B$17+INDEX('5N inverse'!$A$6:$Y$6,1,'5N mesh'!$B$7+1)*Setup!$B$22</f>
        <v>16.7996561178551</v>
      </c>
      <c r="I790" s="0" t="n">
        <f aca="false">SUMPRODUCT('5N inverse'!$A$7:$Y$7,'5N mesh'!$B$37:$Z$37,$E789:$AC789)+'5N inverse'!$A$7*$C790/Setup!$B$17+INDEX('5N inverse'!$A$7:$Y$7,1,'5N mesh'!$B$7+1)*Setup!$B$22</f>
        <v>15.0813112644703</v>
      </c>
      <c r="J790" s="0" t="n">
        <f aca="false">SUMPRODUCT('5N inverse'!$A$8:$Y$8,'5N mesh'!$B$37:$Z$37,$E789:$AC789)+'5N inverse'!$A$8*$C790/Setup!$B$17+INDEX('5N inverse'!$A$8:$Y$8,1,'5N mesh'!$B$7+1)*Setup!$B$22</f>
        <v>0</v>
      </c>
      <c r="K790" s="0" t="n">
        <f aca="false">SUMPRODUCT('5N inverse'!$A$9:$Y$9,'5N mesh'!$B$37:$Z$37,$E789:$AC789)+'5N inverse'!$A$9*$C790/Setup!$B$17+INDEX('5N inverse'!$A$9:$Y$9,1,'5N mesh'!$B$7+1)*Setup!$B$22</f>
        <v>0</v>
      </c>
      <c r="L790" s="0" t="n">
        <f aca="false">SUMPRODUCT('5N inverse'!$A$10:$Y$10,'5N mesh'!$B$37:$Z$37,$E789:$AC789)+'5N inverse'!$A$10*$C790/Setup!$B$17+INDEX('5N inverse'!$A$10:$Y$10,1,'5N mesh'!$B$7+1)*Setup!$B$22</f>
        <v>0</v>
      </c>
      <c r="M790" s="0" t="n">
        <f aca="false">SUMPRODUCT('5N inverse'!$A$11:$Y$11,'5N mesh'!$B$37:$Z$37,$E789:$AC789)+'5N inverse'!$A$11*$C790/Setup!$B$17+INDEX('5N inverse'!$A$11:$Y$11,1,'5N mesh'!$B$7+1)*Setup!$B$22</f>
        <v>0</v>
      </c>
      <c r="N790" s="0" t="n">
        <f aca="false">SUMPRODUCT('5N inverse'!$A$12:$Y$12,'5N mesh'!$B$37:$Z$37,$E789:$AC789)+'5N inverse'!$A$12*$C790/Setup!$B$17+INDEX('5N inverse'!$A$12:$Y$12,1,'5N mesh'!$B$7+1)*Setup!$B$22</f>
        <v>0</v>
      </c>
      <c r="O790" s="0" t="n">
        <f aca="false">SUMPRODUCT('5N inverse'!$A$13:$Y$13,'5N mesh'!$B$37:$Z$37,$E789:$AC789)+'5N inverse'!$A$13*$C790/Setup!$B$17+INDEX('5N inverse'!$A$13:$Y$13,1,'5N mesh'!$B$7+1)*Setup!$B$22</f>
        <v>0</v>
      </c>
      <c r="P790" s="0" t="n">
        <f aca="false">SUMPRODUCT('5N inverse'!$A$14:$Y$14,'5N mesh'!$B$37:$Z$37,$E789:$AC789)+'5N inverse'!$A$14*$C790/Setup!$B$17+INDEX('5N inverse'!$A$14:$Y$14,1,'5N mesh'!$B$7+1)*Setup!$B$22</f>
        <v>0</v>
      </c>
      <c r="Q790" s="0" t="n">
        <f aca="false">SUMPRODUCT('5N inverse'!$A$15:$Y$15,'5N mesh'!$B$37:$Z$37,$E789:$AC789)+'5N inverse'!$A$15*$C790/Setup!$B$17+INDEX('5N inverse'!$A$15:$Y$15,1,'5N mesh'!$B$7+1)*Setup!$B$22</f>
        <v>0</v>
      </c>
      <c r="R790" s="0" t="n">
        <f aca="false">SUMPRODUCT('5N inverse'!$A$16:$Y$16,'5N mesh'!$B$37:$Z$37,$E789:$AC789)+'5N inverse'!$A$16*$C790/Setup!$B$17+INDEX('5N inverse'!$A$16:$Y$16,1,'5N mesh'!$B$7+1)*Setup!$B$22</f>
        <v>0</v>
      </c>
      <c r="S790" s="0" t="n">
        <f aca="false">SUMPRODUCT('5N inverse'!$A$17:$Y$17,'5N mesh'!$B$37:$Z$37,$E789:$AC789)+'5N inverse'!$A$17*$C790/Setup!$B$17+INDEX('5N inverse'!$A$17:$Y$17,1,'5N mesh'!$B$7+1)*Setup!$B$22</f>
        <v>0</v>
      </c>
      <c r="T790" s="0" t="n">
        <f aca="false">SUMPRODUCT('5N inverse'!$A$18:$Y$18,'5N mesh'!$B$37:$Z$37,$E789:$AC789)+'5N inverse'!$A$18*$C790/Setup!$B$17+INDEX('5N inverse'!$A$18:$Y$18,1,'5N mesh'!$B$7+1)*Setup!$B$22</f>
        <v>0</v>
      </c>
      <c r="U790" s="0" t="n">
        <f aca="false">SUMPRODUCT('5N inverse'!$A$19:$Y$19,'5N mesh'!$B$37:$Z$37,$E789:$AC789)+'5N inverse'!$A$19*$C790/Setup!$B$17+INDEX('5N inverse'!$A$19:$Y$19,1,'5N mesh'!$B$7+1)*Setup!$B$22</f>
        <v>0</v>
      </c>
      <c r="V790" s="0" t="n">
        <f aca="false">SUMPRODUCT('5N inverse'!$A$20:$Y$20,'5N mesh'!$B$37:$Z$37,$E789:$AC789)+'5N inverse'!$A$20*$C790/Setup!$B$17+INDEX('5N inverse'!$A$20:$Y$20,1,'5N mesh'!$B$7+1)*Setup!$B$22</f>
        <v>0</v>
      </c>
      <c r="W790" s="0" t="n">
        <f aca="false">SUMPRODUCT('5N inverse'!$A$21:$Y$21,'5N mesh'!$B$37:$Z$37,$E789:$AC789)+'5N inverse'!$A$21*$C790/Setup!$B$17+INDEX('5N inverse'!$A$21:$Y$21,1,'5N mesh'!$B$7+1)*Setup!$B$22</f>
        <v>0</v>
      </c>
      <c r="X790" s="0" t="n">
        <f aca="false">SUMPRODUCT('5N inverse'!$A$22:$Y$22,'5N mesh'!$B$37:$Z$37,$E789:$AC789)+'5N inverse'!$A$22*$C790/Setup!$B$17+INDEX('5N inverse'!$A$22:$Y$22,1,'5N mesh'!$B$7+1)*Setup!$B$22</f>
        <v>0</v>
      </c>
      <c r="Y790" s="0" t="n">
        <f aca="false">SUMPRODUCT('5N inverse'!$A$23:$Y$23,'5N mesh'!$B$37:$Z$37,$E789:$AC789)+'5N inverse'!$A$23*$C790/Setup!$B$17+INDEX('5N inverse'!$A$23:$Y$23,1,'5N mesh'!$B$7+1)*Setup!$B$22</f>
        <v>0</v>
      </c>
      <c r="Z790" s="0" t="n">
        <f aca="false">SUMPRODUCT('5N inverse'!$A$24:$Y$24,'5N mesh'!$B$37:$Z$37,$E789:$AC789)+'5N inverse'!$A$24*$C790/Setup!$B$17+INDEX('5N inverse'!$A$24:$Y$24,1,'5N mesh'!$B$7+1)*Setup!$B$22</f>
        <v>0</v>
      </c>
      <c r="AA790" s="0" t="n">
        <f aca="false">SUMPRODUCT('5N inverse'!$A$25:$Y$25,'5N mesh'!$B$37:$Z$37,$E789:$AC789)+'5N inverse'!$A$25*$C790/Setup!$B$17+INDEX('5N inverse'!$A$25:$Y$25,1,'5N mesh'!$B$7+1)*Setup!$B$22</f>
        <v>0</v>
      </c>
      <c r="AB790" s="0" t="n">
        <f aca="false">SUMPRODUCT('5N inverse'!$A$26:$Y$26,'5N mesh'!$B$37:$Z$37,$E789:$AC789)+'5N inverse'!$A$26*$C790/Setup!$B$17+INDEX('5N inverse'!$A$26:$Y$26,1,'5N mesh'!$B$7+1)*Setup!$B$22</f>
        <v>0</v>
      </c>
      <c r="AC790" s="0" t="n">
        <f aca="false">SUMPRODUCT('5N inverse'!$A$27:$Y$27,'5N mesh'!$B$37:$Z$37,$E789:$AC789)+'5N inverse'!$A$27*$C790/Setup!$B$17+INDEX('5N inverse'!$A$27:$Y$27,1,'5N mesh'!$B$7+1)*Setup!$B$22</f>
        <v>0</v>
      </c>
    </row>
    <row r="791" customFormat="false" ht="15" hidden="false" customHeight="false" outlineLevel="0" collapsed="false">
      <c r="A791" s="0" t="n">
        <v>786</v>
      </c>
      <c r="B791" s="0" t="n">
        <f aca="false">A791*Setup!$B$11/3600</f>
        <v>65.5</v>
      </c>
      <c r="C791" s="0" t="n">
        <f aca="false">Setup!$B$7+Setup!$B$8*COS(2*PI()*(B791-Setup!$B$9)/24)</f>
        <v>27.6955181300451</v>
      </c>
      <c r="D791" s="0" t="n">
        <f aca="false">(C791-E791)/Setup!$B$17</f>
        <v>17.5234739836599</v>
      </c>
      <c r="E791" s="0" t="n">
        <f aca="false">SUMPRODUCT('5N inverse'!$A$3:$Y$3,'5N mesh'!$B$37:$Z$37,$E790:$AC790)+'5N inverse'!$A$3*$C791/Setup!$B$17+INDEX('5N inverse'!$A$3:$Y$3,1,'5N mesh'!$B$7+1)*Setup!$B$22</f>
        <v>25.4174665121694</v>
      </c>
      <c r="F791" s="0" t="n">
        <f aca="false">SUMPRODUCT('5N inverse'!$A$4:$Y$4,'5N mesh'!$B$37:$Z$37,$E790:$AC790)+'5N inverse'!$A$4*$C791/Setup!$B$17+INDEX('5N inverse'!$A$4:$Y$4,1,'5N mesh'!$B$7+1)*Setup!$B$22</f>
        <v>23.6948236204135</v>
      </c>
      <c r="G791" s="0" t="n">
        <f aca="false">SUMPRODUCT('5N inverse'!$A$5:$Y$5,'5N mesh'!$B$37:$Z$37,$E790:$AC790)+'5N inverse'!$A$5*$C791/Setup!$B$17+INDEX('5N inverse'!$A$5:$Y$5,1,'5N mesh'!$B$7+1)*Setup!$B$22</f>
        <v>20.2495378369017</v>
      </c>
      <c r="H791" s="0" t="n">
        <f aca="false">SUMPRODUCT('5N inverse'!$A$6:$Y$6,'5N mesh'!$B$37:$Z$37,$E790:$AC790)+'5N inverse'!$A$6*$C791/Setup!$B$17+INDEX('5N inverse'!$A$6:$Y$6,1,'5N mesh'!$B$7+1)*Setup!$B$22</f>
        <v>16.8042520533899</v>
      </c>
      <c r="I791" s="0" t="n">
        <f aca="false">SUMPRODUCT('5N inverse'!$A$7:$Y$7,'5N mesh'!$B$37:$Z$37,$E790:$AC790)+'5N inverse'!$A$7*$C791/Setup!$B$17+INDEX('5N inverse'!$A$7:$Y$7,1,'5N mesh'!$B$7+1)*Setup!$B$22</f>
        <v>15.081609161634</v>
      </c>
      <c r="J791" s="0" t="n">
        <f aca="false">SUMPRODUCT('5N inverse'!$A$8:$Y$8,'5N mesh'!$B$37:$Z$37,$E790:$AC790)+'5N inverse'!$A$8*$C791/Setup!$B$17+INDEX('5N inverse'!$A$8:$Y$8,1,'5N mesh'!$B$7+1)*Setup!$B$22</f>
        <v>0</v>
      </c>
      <c r="K791" s="0" t="n">
        <f aca="false">SUMPRODUCT('5N inverse'!$A$9:$Y$9,'5N mesh'!$B$37:$Z$37,$E790:$AC790)+'5N inverse'!$A$9*$C791/Setup!$B$17+INDEX('5N inverse'!$A$9:$Y$9,1,'5N mesh'!$B$7+1)*Setup!$B$22</f>
        <v>0</v>
      </c>
      <c r="L791" s="0" t="n">
        <f aca="false">SUMPRODUCT('5N inverse'!$A$10:$Y$10,'5N mesh'!$B$37:$Z$37,$E790:$AC790)+'5N inverse'!$A$10*$C791/Setup!$B$17+INDEX('5N inverse'!$A$10:$Y$10,1,'5N mesh'!$B$7+1)*Setup!$B$22</f>
        <v>0</v>
      </c>
      <c r="M791" s="0" t="n">
        <f aca="false">SUMPRODUCT('5N inverse'!$A$11:$Y$11,'5N mesh'!$B$37:$Z$37,$E790:$AC790)+'5N inverse'!$A$11*$C791/Setup!$B$17+INDEX('5N inverse'!$A$11:$Y$11,1,'5N mesh'!$B$7+1)*Setup!$B$22</f>
        <v>0</v>
      </c>
      <c r="N791" s="0" t="n">
        <f aca="false">SUMPRODUCT('5N inverse'!$A$12:$Y$12,'5N mesh'!$B$37:$Z$37,$E790:$AC790)+'5N inverse'!$A$12*$C791/Setup!$B$17+INDEX('5N inverse'!$A$12:$Y$12,1,'5N mesh'!$B$7+1)*Setup!$B$22</f>
        <v>0</v>
      </c>
      <c r="O791" s="0" t="n">
        <f aca="false">SUMPRODUCT('5N inverse'!$A$13:$Y$13,'5N mesh'!$B$37:$Z$37,$E790:$AC790)+'5N inverse'!$A$13*$C791/Setup!$B$17+INDEX('5N inverse'!$A$13:$Y$13,1,'5N mesh'!$B$7+1)*Setup!$B$22</f>
        <v>0</v>
      </c>
      <c r="P791" s="0" t="n">
        <f aca="false">SUMPRODUCT('5N inverse'!$A$14:$Y$14,'5N mesh'!$B$37:$Z$37,$E790:$AC790)+'5N inverse'!$A$14*$C791/Setup!$B$17+INDEX('5N inverse'!$A$14:$Y$14,1,'5N mesh'!$B$7+1)*Setup!$B$22</f>
        <v>0</v>
      </c>
      <c r="Q791" s="0" t="n">
        <f aca="false">SUMPRODUCT('5N inverse'!$A$15:$Y$15,'5N mesh'!$B$37:$Z$37,$E790:$AC790)+'5N inverse'!$A$15*$C791/Setup!$B$17+INDEX('5N inverse'!$A$15:$Y$15,1,'5N mesh'!$B$7+1)*Setup!$B$22</f>
        <v>0</v>
      </c>
      <c r="R791" s="0" t="n">
        <f aca="false">SUMPRODUCT('5N inverse'!$A$16:$Y$16,'5N mesh'!$B$37:$Z$37,$E790:$AC790)+'5N inverse'!$A$16*$C791/Setup!$B$17+INDEX('5N inverse'!$A$16:$Y$16,1,'5N mesh'!$B$7+1)*Setup!$B$22</f>
        <v>0</v>
      </c>
      <c r="S791" s="0" t="n">
        <f aca="false">SUMPRODUCT('5N inverse'!$A$17:$Y$17,'5N mesh'!$B$37:$Z$37,$E790:$AC790)+'5N inverse'!$A$17*$C791/Setup!$B$17+INDEX('5N inverse'!$A$17:$Y$17,1,'5N mesh'!$B$7+1)*Setup!$B$22</f>
        <v>0</v>
      </c>
      <c r="T791" s="0" t="n">
        <f aca="false">SUMPRODUCT('5N inverse'!$A$18:$Y$18,'5N mesh'!$B$37:$Z$37,$E790:$AC790)+'5N inverse'!$A$18*$C791/Setup!$B$17+INDEX('5N inverse'!$A$18:$Y$18,1,'5N mesh'!$B$7+1)*Setup!$B$22</f>
        <v>0</v>
      </c>
      <c r="U791" s="0" t="n">
        <f aca="false">SUMPRODUCT('5N inverse'!$A$19:$Y$19,'5N mesh'!$B$37:$Z$37,$E790:$AC790)+'5N inverse'!$A$19*$C791/Setup!$B$17+INDEX('5N inverse'!$A$19:$Y$19,1,'5N mesh'!$B$7+1)*Setup!$B$22</f>
        <v>0</v>
      </c>
      <c r="V791" s="0" t="n">
        <f aca="false">SUMPRODUCT('5N inverse'!$A$20:$Y$20,'5N mesh'!$B$37:$Z$37,$E790:$AC790)+'5N inverse'!$A$20*$C791/Setup!$B$17+INDEX('5N inverse'!$A$20:$Y$20,1,'5N mesh'!$B$7+1)*Setup!$B$22</f>
        <v>0</v>
      </c>
      <c r="W791" s="0" t="n">
        <f aca="false">SUMPRODUCT('5N inverse'!$A$21:$Y$21,'5N mesh'!$B$37:$Z$37,$E790:$AC790)+'5N inverse'!$A$21*$C791/Setup!$B$17+INDEX('5N inverse'!$A$21:$Y$21,1,'5N mesh'!$B$7+1)*Setup!$B$22</f>
        <v>0</v>
      </c>
      <c r="X791" s="0" t="n">
        <f aca="false">SUMPRODUCT('5N inverse'!$A$22:$Y$22,'5N mesh'!$B$37:$Z$37,$E790:$AC790)+'5N inverse'!$A$22*$C791/Setup!$B$17+INDEX('5N inverse'!$A$22:$Y$22,1,'5N mesh'!$B$7+1)*Setup!$B$22</f>
        <v>0</v>
      </c>
      <c r="Y791" s="0" t="n">
        <f aca="false">SUMPRODUCT('5N inverse'!$A$23:$Y$23,'5N mesh'!$B$37:$Z$37,$E790:$AC790)+'5N inverse'!$A$23*$C791/Setup!$B$17+INDEX('5N inverse'!$A$23:$Y$23,1,'5N mesh'!$B$7+1)*Setup!$B$22</f>
        <v>0</v>
      </c>
      <c r="Z791" s="0" t="n">
        <f aca="false">SUMPRODUCT('5N inverse'!$A$24:$Y$24,'5N mesh'!$B$37:$Z$37,$E790:$AC790)+'5N inverse'!$A$24*$C791/Setup!$B$17+INDEX('5N inverse'!$A$24:$Y$24,1,'5N mesh'!$B$7+1)*Setup!$B$22</f>
        <v>0</v>
      </c>
      <c r="AA791" s="0" t="n">
        <f aca="false">SUMPRODUCT('5N inverse'!$A$25:$Y$25,'5N mesh'!$B$37:$Z$37,$E790:$AC790)+'5N inverse'!$A$25*$C791/Setup!$B$17+INDEX('5N inverse'!$A$25:$Y$25,1,'5N mesh'!$B$7+1)*Setup!$B$22</f>
        <v>0</v>
      </c>
      <c r="AB791" s="0" t="n">
        <f aca="false">SUMPRODUCT('5N inverse'!$A$26:$Y$26,'5N mesh'!$B$37:$Z$37,$E790:$AC790)+'5N inverse'!$A$26*$C791/Setup!$B$17+INDEX('5N inverse'!$A$26:$Y$26,1,'5N mesh'!$B$7+1)*Setup!$B$22</f>
        <v>0</v>
      </c>
      <c r="AC791" s="0" t="n">
        <f aca="false">SUMPRODUCT('5N inverse'!$A$27:$Y$27,'5N mesh'!$B$37:$Z$37,$E790:$AC790)+'5N inverse'!$A$27*$C791/Setup!$B$17+INDEX('5N inverse'!$A$27:$Y$27,1,'5N mesh'!$B$7+1)*Setup!$B$22</f>
        <v>0</v>
      </c>
    </row>
    <row r="792" customFormat="false" ht="15" hidden="false" customHeight="false" outlineLevel="0" collapsed="false">
      <c r="A792" s="0" t="n">
        <v>787</v>
      </c>
      <c r="B792" s="0" t="n">
        <f aca="false">A792*Setup!$B$11/3600</f>
        <v>65.5833333333333</v>
      </c>
      <c r="C792" s="0" t="n">
        <f aca="false">Setup!$B$7+Setup!$B$8*COS(2*PI()*(B792-Setup!$B$9)/24)</f>
        <v>27.6612459164778</v>
      </c>
      <c r="D792" s="0" t="n">
        <f aca="false">(C792-E792)/Setup!$B$17</f>
        <v>17.065255602772</v>
      </c>
      <c r="E792" s="0" t="n">
        <f aca="false">SUMPRODUCT('5N inverse'!$A$3:$Y$3,'5N mesh'!$B$37:$Z$37,$E791:$AC791)+'5N inverse'!$A$3*$C792/Setup!$B$17+INDEX('5N inverse'!$A$3:$Y$3,1,'5N mesh'!$B$7+1)*Setup!$B$22</f>
        <v>25.4427626881174</v>
      </c>
      <c r="F792" s="0" t="n">
        <f aca="false">SUMPRODUCT('5N inverse'!$A$4:$Y$4,'5N mesh'!$B$37:$Z$37,$E791:$AC791)+'5N inverse'!$A$4*$C792/Setup!$B$17+INDEX('5N inverse'!$A$4:$Y$4,1,'5N mesh'!$B$7+1)*Setup!$B$22</f>
        <v>23.7159528474112</v>
      </c>
      <c r="G792" s="0" t="n">
        <f aca="false">SUMPRODUCT('5N inverse'!$A$5:$Y$5,'5N mesh'!$B$37:$Z$37,$E791:$AC791)+'5N inverse'!$A$5*$C792/Setup!$B$17+INDEX('5N inverse'!$A$5:$Y$5,1,'5N mesh'!$B$7+1)*Setup!$B$22</f>
        <v>20.2623331659988</v>
      </c>
      <c r="H792" s="0" t="n">
        <f aca="false">SUMPRODUCT('5N inverse'!$A$6:$Y$6,'5N mesh'!$B$37:$Z$37,$E791:$AC791)+'5N inverse'!$A$6*$C792/Setup!$B$17+INDEX('5N inverse'!$A$6:$Y$6,1,'5N mesh'!$B$7+1)*Setup!$B$22</f>
        <v>16.8087134845864</v>
      </c>
      <c r="I792" s="0" t="n">
        <f aca="false">SUMPRODUCT('5N inverse'!$A$7:$Y$7,'5N mesh'!$B$37:$Z$37,$E791:$AC791)+'5N inverse'!$A$7*$C792/Setup!$B$17+INDEX('5N inverse'!$A$7:$Y$7,1,'5N mesh'!$B$7+1)*Setup!$B$22</f>
        <v>15.0819036438801</v>
      </c>
      <c r="J792" s="0" t="n">
        <f aca="false">SUMPRODUCT('5N inverse'!$A$8:$Y$8,'5N mesh'!$B$37:$Z$37,$E791:$AC791)+'5N inverse'!$A$8*$C792/Setup!$B$17+INDEX('5N inverse'!$A$8:$Y$8,1,'5N mesh'!$B$7+1)*Setup!$B$22</f>
        <v>0</v>
      </c>
      <c r="K792" s="0" t="n">
        <f aca="false">SUMPRODUCT('5N inverse'!$A$9:$Y$9,'5N mesh'!$B$37:$Z$37,$E791:$AC791)+'5N inverse'!$A$9*$C792/Setup!$B$17+INDEX('5N inverse'!$A$9:$Y$9,1,'5N mesh'!$B$7+1)*Setup!$B$22</f>
        <v>0</v>
      </c>
      <c r="L792" s="0" t="n">
        <f aca="false">SUMPRODUCT('5N inverse'!$A$10:$Y$10,'5N mesh'!$B$37:$Z$37,$E791:$AC791)+'5N inverse'!$A$10*$C792/Setup!$B$17+INDEX('5N inverse'!$A$10:$Y$10,1,'5N mesh'!$B$7+1)*Setup!$B$22</f>
        <v>0</v>
      </c>
      <c r="M792" s="0" t="n">
        <f aca="false">SUMPRODUCT('5N inverse'!$A$11:$Y$11,'5N mesh'!$B$37:$Z$37,$E791:$AC791)+'5N inverse'!$A$11*$C792/Setup!$B$17+INDEX('5N inverse'!$A$11:$Y$11,1,'5N mesh'!$B$7+1)*Setup!$B$22</f>
        <v>0</v>
      </c>
      <c r="N792" s="0" t="n">
        <f aca="false">SUMPRODUCT('5N inverse'!$A$12:$Y$12,'5N mesh'!$B$37:$Z$37,$E791:$AC791)+'5N inverse'!$A$12*$C792/Setup!$B$17+INDEX('5N inverse'!$A$12:$Y$12,1,'5N mesh'!$B$7+1)*Setup!$B$22</f>
        <v>0</v>
      </c>
      <c r="O792" s="0" t="n">
        <f aca="false">SUMPRODUCT('5N inverse'!$A$13:$Y$13,'5N mesh'!$B$37:$Z$37,$E791:$AC791)+'5N inverse'!$A$13*$C792/Setup!$B$17+INDEX('5N inverse'!$A$13:$Y$13,1,'5N mesh'!$B$7+1)*Setup!$B$22</f>
        <v>0</v>
      </c>
      <c r="P792" s="0" t="n">
        <f aca="false">SUMPRODUCT('5N inverse'!$A$14:$Y$14,'5N mesh'!$B$37:$Z$37,$E791:$AC791)+'5N inverse'!$A$14*$C792/Setup!$B$17+INDEX('5N inverse'!$A$14:$Y$14,1,'5N mesh'!$B$7+1)*Setup!$B$22</f>
        <v>0</v>
      </c>
      <c r="Q792" s="0" t="n">
        <f aca="false">SUMPRODUCT('5N inverse'!$A$15:$Y$15,'5N mesh'!$B$37:$Z$37,$E791:$AC791)+'5N inverse'!$A$15*$C792/Setup!$B$17+INDEX('5N inverse'!$A$15:$Y$15,1,'5N mesh'!$B$7+1)*Setup!$B$22</f>
        <v>0</v>
      </c>
      <c r="R792" s="0" t="n">
        <f aca="false">SUMPRODUCT('5N inverse'!$A$16:$Y$16,'5N mesh'!$B$37:$Z$37,$E791:$AC791)+'5N inverse'!$A$16*$C792/Setup!$B$17+INDEX('5N inverse'!$A$16:$Y$16,1,'5N mesh'!$B$7+1)*Setup!$B$22</f>
        <v>0</v>
      </c>
      <c r="S792" s="0" t="n">
        <f aca="false">SUMPRODUCT('5N inverse'!$A$17:$Y$17,'5N mesh'!$B$37:$Z$37,$E791:$AC791)+'5N inverse'!$A$17*$C792/Setup!$B$17+INDEX('5N inverse'!$A$17:$Y$17,1,'5N mesh'!$B$7+1)*Setup!$B$22</f>
        <v>0</v>
      </c>
      <c r="T792" s="0" t="n">
        <f aca="false">SUMPRODUCT('5N inverse'!$A$18:$Y$18,'5N mesh'!$B$37:$Z$37,$E791:$AC791)+'5N inverse'!$A$18*$C792/Setup!$B$17+INDEX('5N inverse'!$A$18:$Y$18,1,'5N mesh'!$B$7+1)*Setup!$B$22</f>
        <v>0</v>
      </c>
      <c r="U792" s="0" t="n">
        <f aca="false">SUMPRODUCT('5N inverse'!$A$19:$Y$19,'5N mesh'!$B$37:$Z$37,$E791:$AC791)+'5N inverse'!$A$19*$C792/Setup!$B$17+INDEX('5N inverse'!$A$19:$Y$19,1,'5N mesh'!$B$7+1)*Setup!$B$22</f>
        <v>0</v>
      </c>
      <c r="V792" s="0" t="n">
        <f aca="false">SUMPRODUCT('5N inverse'!$A$20:$Y$20,'5N mesh'!$B$37:$Z$37,$E791:$AC791)+'5N inverse'!$A$20*$C792/Setup!$B$17+INDEX('5N inverse'!$A$20:$Y$20,1,'5N mesh'!$B$7+1)*Setup!$B$22</f>
        <v>0</v>
      </c>
      <c r="W792" s="0" t="n">
        <f aca="false">SUMPRODUCT('5N inverse'!$A$21:$Y$21,'5N mesh'!$B$37:$Z$37,$E791:$AC791)+'5N inverse'!$A$21*$C792/Setup!$B$17+INDEX('5N inverse'!$A$21:$Y$21,1,'5N mesh'!$B$7+1)*Setup!$B$22</f>
        <v>0</v>
      </c>
      <c r="X792" s="0" t="n">
        <f aca="false">SUMPRODUCT('5N inverse'!$A$22:$Y$22,'5N mesh'!$B$37:$Z$37,$E791:$AC791)+'5N inverse'!$A$22*$C792/Setup!$B$17+INDEX('5N inverse'!$A$22:$Y$22,1,'5N mesh'!$B$7+1)*Setup!$B$22</f>
        <v>0</v>
      </c>
      <c r="Y792" s="0" t="n">
        <f aca="false">SUMPRODUCT('5N inverse'!$A$23:$Y$23,'5N mesh'!$B$37:$Z$37,$E791:$AC791)+'5N inverse'!$A$23*$C792/Setup!$B$17+INDEX('5N inverse'!$A$23:$Y$23,1,'5N mesh'!$B$7+1)*Setup!$B$22</f>
        <v>0</v>
      </c>
      <c r="Z792" s="0" t="n">
        <f aca="false">SUMPRODUCT('5N inverse'!$A$24:$Y$24,'5N mesh'!$B$37:$Z$37,$E791:$AC791)+'5N inverse'!$A$24*$C792/Setup!$B$17+INDEX('5N inverse'!$A$24:$Y$24,1,'5N mesh'!$B$7+1)*Setup!$B$22</f>
        <v>0</v>
      </c>
      <c r="AA792" s="0" t="n">
        <f aca="false">SUMPRODUCT('5N inverse'!$A$25:$Y$25,'5N mesh'!$B$37:$Z$37,$E791:$AC791)+'5N inverse'!$A$25*$C792/Setup!$B$17+INDEX('5N inverse'!$A$25:$Y$25,1,'5N mesh'!$B$7+1)*Setup!$B$22</f>
        <v>0</v>
      </c>
      <c r="AB792" s="0" t="n">
        <f aca="false">SUMPRODUCT('5N inverse'!$A$26:$Y$26,'5N mesh'!$B$37:$Z$37,$E791:$AC791)+'5N inverse'!$A$26*$C792/Setup!$B$17+INDEX('5N inverse'!$A$26:$Y$26,1,'5N mesh'!$B$7+1)*Setup!$B$22</f>
        <v>0</v>
      </c>
      <c r="AC792" s="0" t="n">
        <f aca="false">SUMPRODUCT('5N inverse'!$A$27:$Y$27,'5N mesh'!$B$37:$Z$37,$E791:$AC791)+'5N inverse'!$A$27*$C792/Setup!$B$17+INDEX('5N inverse'!$A$27:$Y$27,1,'5N mesh'!$B$7+1)*Setup!$B$22</f>
        <v>0</v>
      </c>
    </row>
    <row r="793" customFormat="false" ht="15" hidden="false" customHeight="false" outlineLevel="0" collapsed="false">
      <c r="A793" s="0" t="n">
        <v>788</v>
      </c>
      <c r="B793" s="0" t="n">
        <f aca="false">A793*Setup!$B$11/3600</f>
        <v>65.6666666666667</v>
      </c>
      <c r="C793" s="0" t="n">
        <f aca="false">Setup!$B$7+Setup!$B$8*COS(2*PI()*(B793-Setup!$B$9)/24)</f>
        <v>27.6252311481466</v>
      </c>
      <c r="D793" s="0" t="n">
        <f aca="false">(C793-E793)/Setup!$B$17</f>
        <v>16.5998020989541</v>
      </c>
      <c r="E793" s="0" t="n">
        <f aca="false">SUMPRODUCT('5N inverse'!$A$3:$Y$3,'5N mesh'!$B$37:$Z$37,$E792:$AC792)+'5N inverse'!$A$3*$C793/Setup!$B$17+INDEX('5N inverse'!$A$3:$Y$3,1,'5N mesh'!$B$7+1)*Setup!$B$22</f>
        <v>25.4672568752826</v>
      </c>
      <c r="F793" s="0" t="n">
        <f aca="false">SUMPRODUCT('5N inverse'!$A$4:$Y$4,'5N mesh'!$B$37:$Z$37,$E792:$AC792)+'5N inverse'!$A$4*$C793/Setup!$B$17+INDEX('5N inverse'!$A$4:$Y$4,1,'5N mesh'!$B$7+1)*Setup!$B$22</f>
        <v>23.7364131579153</v>
      </c>
      <c r="G793" s="0" t="n">
        <f aca="false">SUMPRODUCT('5N inverse'!$A$5:$Y$5,'5N mesh'!$B$37:$Z$37,$E792:$AC792)+'5N inverse'!$A$5*$C793/Setup!$B$17+INDEX('5N inverse'!$A$5:$Y$5,1,'5N mesh'!$B$7+1)*Setup!$B$22</f>
        <v>20.2747257231809</v>
      </c>
      <c r="H793" s="0" t="n">
        <f aca="false">SUMPRODUCT('5N inverse'!$A$6:$Y$6,'5N mesh'!$B$37:$Z$37,$E792:$AC792)+'5N inverse'!$A$6*$C793/Setup!$B$17+INDEX('5N inverse'!$A$6:$Y$6,1,'5N mesh'!$B$7+1)*Setup!$B$22</f>
        <v>16.8130382884464</v>
      </c>
      <c r="I793" s="0" t="n">
        <f aca="false">SUMPRODUCT('5N inverse'!$A$7:$Y$7,'5N mesh'!$B$37:$Z$37,$E792:$AC792)+'5N inverse'!$A$7*$C793/Setup!$B$17+INDEX('5N inverse'!$A$7:$Y$7,1,'5N mesh'!$B$7+1)*Setup!$B$22</f>
        <v>15.0821945710791</v>
      </c>
      <c r="J793" s="0" t="n">
        <f aca="false">SUMPRODUCT('5N inverse'!$A$8:$Y$8,'5N mesh'!$B$37:$Z$37,$E792:$AC792)+'5N inverse'!$A$8*$C793/Setup!$B$17+INDEX('5N inverse'!$A$8:$Y$8,1,'5N mesh'!$B$7+1)*Setup!$B$22</f>
        <v>0</v>
      </c>
      <c r="K793" s="0" t="n">
        <f aca="false">SUMPRODUCT('5N inverse'!$A$9:$Y$9,'5N mesh'!$B$37:$Z$37,$E792:$AC792)+'5N inverse'!$A$9*$C793/Setup!$B$17+INDEX('5N inverse'!$A$9:$Y$9,1,'5N mesh'!$B$7+1)*Setup!$B$22</f>
        <v>0</v>
      </c>
      <c r="L793" s="0" t="n">
        <f aca="false">SUMPRODUCT('5N inverse'!$A$10:$Y$10,'5N mesh'!$B$37:$Z$37,$E792:$AC792)+'5N inverse'!$A$10*$C793/Setup!$B$17+INDEX('5N inverse'!$A$10:$Y$10,1,'5N mesh'!$B$7+1)*Setup!$B$22</f>
        <v>0</v>
      </c>
      <c r="M793" s="0" t="n">
        <f aca="false">SUMPRODUCT('5N inverse'!$A$11:$Y$11,'5N mesh'!$B$37:$Z$37,$E792:$AC792)+'5N inverse'!$A$11*$C793/Setup!$B$17+INDEX('5N inverse'!$A$11:$Y$11,1,'5N mesh'!$B$7+1)*Setup!$B$22</f>
        <v>0</v>
      </c>
      <c r="N793" s="0" t="n">
        <f aca="false">SUMPRODUCT('5N inverse'!$A$12:$Y$12,'5N mesh'!$B$37:$Z$37,$E792:$AC792)+'5N inverse'!$A$12*$C793/Setup!$B$17+INDEX('5N inverse'!$A$12:$Y$12,1,'5N mesh'!$B$7+1)*Setup!$B$22</f>
        <v>0</v>
      </c>
      <c r="O793" s="0" t="n">
        <f aca="false">SUMPRODUCT('5N inverse'!$A$13:$Y$13,'5N mesh'!$B$37:$Z$37,$E792:$AC792)+'5N inverse'!$A$13*$C793/Setup!$B$17+INDEX('5N inverse'!$A$13:$Y$13,1,'5N mesh'!$B$7+1)*Setup!$B$22</f>
        <v>0</v>
      </c>
      <c r="P793" s="0" t="n">
        <f aca="false">SUMPRODUCT('5N inverse'!$A$14:$Y$14,'5N mesh'!$B$37:$Z$37,$E792:$AC792)+'5N inverse'!$A$14*$C793/Setup!$B$17+INDEX('5N inverse'!$A$14:$Y$14,1,'5N mesh'!$B$7+1)*Setup!$B$22</f>
        <v>0</v>
      </c>
      <c r="Q793" s="0" t="n">
        <f aca="false">SUMPRODUCT('5N inverse'!$A$15:$Y$15,'5N mesh'!$B$37:$Z$37,$E792:$AC792)+'5N inverse'!$A$15*$C793/Setup!$B$17+INDEX('5N inverse'!$A$15:$Y$15,1,'5N mesh'!$B$7+1)*Setup!$B$22</f>
        <v>0</v>
      </c>
      <c r="R793" s="0" t="n">
        <f aca="false">SUMPRODUCT('5N inverse'!$A$16:$Y$16,'5N mesh'!$B$37:$Z$37,$E792:$AC792)+'5N inverse'!$A$16*$C793/Setup!$B$17+INDEX('5N inverse'!$A$16:$Y$16,1,'5N mesh'!$B$7+1)*Setup!$B$22</f>
        <v>0</v>
      </c>
      <c r="S793" s="0" t="n">
        <f aca="false">SUMPRODUCT('5N inverse'!$A$17:$Y$17,'5N mesh'!$B$37:$Z$37,$E792:$AC792)+'5N inverse'!$A$17*$C793/Setup!$B$17+INDEX('5N inverse'!$A$17:$Y$17,1,'5N mesh'!$B$7+1)*Setup!$B$22</f>
        <v>0</v>
      </c>
      <c r="T793" s="0" t="n">
        <f aca="false">SUMPRODUCT('5N inverse'!$A$18:$Y$18,'5N mesh'!$B$37:$Z$37,$E792:$AC792)+'5N inverse'!$A$18*$C793/Setup!$B$17+INDEX('5N inverse'!$A$18:$Y$18,1,'5N mesh'!$B$7+1)*Setup!$B$22</f>
        <v>0</v>
      </c>
      <c r="U793" s="0" t="n">
        <f aca="false">SUMPRODUCT('5N inverse'!$A$19:$Y$19,'5N mesh'!$B$37:$Z$37,$E792:$AC792)+'5N inverse'!$A$19*$C793/Setup!$B$17+INDEX('5N inverse'!$A$19:$Y$19,1,'5N mesh'!$B$7+1)*Setup!$B$22</f>
        <v>0</v>
      </c>
      <c r="V793" s="0" t="n">
        <f aca="false">SUMPRODUCT('5N inverse'!$A$20:$Y$20,'5N mesh'!$B$37:$Z$37,$E792:$AC792)+'5N inverse'!$A$20*$C793/Setup!$B$17+INDEX('5N inverse'!$A$20:$Y$20,1,'5N mesh'!$B$7+1)*Setup!$B$22</f>
        <v>0</v>
      </c>
      <c r="W793" s="0" t="n">
        <f aca="false">SUMPRODUCT('5N inverse'!$A$21:$Y$21,'5N mesh'!$B$37:$Z$37,$E792:$AC792)+'5N inverse'!$A$21*$C793/Setup!$B$17+INDEX('5N inverse'!$A$21:$Y$21,1,'5N mesh'!$B$7+1)*Setup!$B$22</f>
        <v>0</v>
      </c>
      <c r="X793" s="0" t="n">
        <f aca="false">SUMPRODUCT('5N inverse'!$A$22:$Y$22,'5N mesh'!$B$37:$Z$37,$E792:$AC792)+'5N inverse'!$A$22*$C793/Setup!$B$17+INDEX('5N inverse'!$A$22:$Y$22,1,'5N mesh'!$B$7+1)*Setup!$B$22</f>
        <v>0</v>
      </c>
      <c r="Y793" s="0" t="n">
        <f aca="false">SUMPRODUCT('5N inverse'!$A$23:$Y$23,'5N mesh'!$B$37:$Z$37,$E792:$AC792)+'5N inverse'!$A$23*$C793/Setup!$B$17+INDEX('5N inverse'!$A$23:$Y$23,1,'5N mesh'!$B$7+1)*Setup!$B$22</f>
        <v>0</v>
      </c>
      <c r="Z793" s="0" t="n">
        <f aca="false">SUMPRODUCT('5N inverse'!$A$24:$Y$24,'5N mesh'!$B$37:$Z$37,$E792:$AC792)+'5N inverse'!$A$24*$C793/Setup!$B$17+INDEX('5N inverse'!$A$24:$Y$24,1,'5N mesh'!$B$7+1)*Setup!$B$22</f>
        <v>0</v>
      </c>
      <c r="AA793" s="0" t="n">
        <f aca="false">SUMPRODUCT('5N inverse'!$A$25:$Y$25,'5N mesh'!$B$37:$Z$37,$E792:$AC792)+'5N inverse'!$A$25*$C793/Setup!$B$17+INDEX('5N inverse'!$A$25:$Y$25,1,'5N mesh'!$B$7+1)*Setup!$B$22</f>
        <v>0</v>
      </c>
      <c r="AB793" s="0" t="n">
        <f aca="false">SUMPRODUCT('5N inverse'!$A$26:$Y$26,'5N mesh'!$B$37:$Z$37,$E792:$AC792)+'5N inverse'!$A$26*$C793/Setup!$B$17+INDEX('5N inverse'!$A$26:$Y$26,1,'5N mesh'!$B$7+1)*Setup!$B$22</f>
        <v>0</v>
      </c>
      <c r="AC793" s="0" t="n">
        <f aca="false">SUMPRODUCT('5N inverse'!$A$27:$Y$27,'5N mesh'!$B$37:$Z$37,$E792:$AC792)+'5N inverse'!$A$27*$C793/Setup!$B$17+INDEX('5N inverse'!$A$27:$Y$27,1,'5N mesh'!$B$7+1)*Setup!$B$22</f>
        <v>0</v>
      </c>
    </row>
    <row r="794" customFormat="false" ht="15" hidden="false" customHeight="false" outlineLevel="0" collapsed="false">
      <c r="A794" s="0" t="n">
        <v>789</v>
      </c>
      <c r="B794" s="0" t="n">
        <f aca="false">A794*Setup!$B$11/3600</f>
        <v>65.75</v>
      </c>
      <c r="C794" s="0" t="n">
        <f aca="false">Setup!$B$7+Setup!$B$8*COS(2*PI()*(B794-Setup!$B$9)/24)</f>
        <v>27.5874909661308</v>
      </c>
      <c r="D794" s="0" t="n">
        <f aca="false">(C794-E794)/Setup!$B$17</f>
        <v>16.1273349856411</v>
      </c>
      <c r="E794" s="0" t="n">
        <f aca="false">SUMPRODUCT('5N inverse'!$A$3:$Y$3,'5N mesh'!$B$37:$Z$37,$E793:$AC793)+'5N inverse'!$A$3*$C794/Setup!$B$17+INDEX('5N inverse'!$A$3:$Y$3,1,'5N mesh'!$B$7+1)*Setup!$B$22</f>
        <v>25.4909374179974</v>
      </c>
      <c r="F794" s="0" t="n">
        <f aca="false">SUMPRODUCT('5N inverse'!$A$4:$Y$4,'5N mesh'!$B$37:$Z$37,$E793:$AC793)+'5N inverse'!$A$4*$C794/Setup!$B$17+INDEX('5N inverse'!$A$4:$Y$4,1,'5N mesh'!$B$7+1)*Setup!$B$22</f>
        <v>23.7561948157967</v>
      </c>
      <c r="G794" s="0" t="n">
        <f aca="false">SUMPRODUCT('5N inverse'!$A$5:$Y$5,'5N mesh'!$B$37:$Z$37,$E793:$AC793)+'5N inverse'!$A$5*$C794/Setup!$B$17+INDEX('5N inverse'!$A$5:$Y$5,1,'5N mesh'!$B$7+1)*Setup!$B$22</f>
        <v>20.2867096113953</v>
      </c>
      <c r="H794" s="0" t="n">
        <f aca="false">SUMPRODUCT('5N inverse'!$A$6:$Y$6,'5N mesh'!$B$37:$Z$37,$E793:$AC793)+'5N inverse'!$A$6*$C794/Setup!$B$17+INDEX('5N inverse'!$A$6:$Y$6,1,'5N mesh'!$B$7+1)*Setup!$B$22</f>
        <v>16.8172244069939</v>
      </c>
      <c r="I794" s="0" t="n">
        <f aca="false">SUMPRODUCT('5N inverse'!$A$7:$Y$7,'5N mesh'!$B$37:$Z$37,$E793:$AC793)+'5N inverse'!$A$7*$C794/Setup!$B$17+INDEX('5N inverse'!$A$7:$Y$7,1,'5N mesh'!$B$7+1)*Setup!$B$22</f>
        <v>15.0824818047932</v>
      </c>
      <c r="J794" s="0" t="n">
        <f aca="false">SUMPRODUCT('5N inverse'!$A$8:$Y$8,'5N mesh'!$B$37:$Z$37,$E793:$AC793)+'5N inverse'!$A$8*$C794/Setup!$B$17+INDEX('5N inverse'!$A$8:$Y$8,1,'5N mesh'!$B$7+1)*Setup!$B$22</f>
        <v>0</v>
      </c>
      <c r="K794" s="0" t="n">
        <f aca="false">SUMPRODUCT('5N inverse'!$A$9:$Y$9,'5N mesh'!$B$37:$Z$37,$E793:$AC793)+'5N inverse'!$A$9*$C794/Setup!$B$17+INDEX('5N inverse'!$A$9:$Y$9,1,'5N mesh'!$B$7+1)*Setup!$B$22</f>
        <v>0</v>
      </c>
      <c r="L794" s="0" t="n">
        <f aca="false">SUMPRODUCT('5N inverse'!$A$10:$Y$10,'5N mesh'!$B$37:$Z$37,$E793:$AC793)+'5N inverse'!$A$10*$C794/Setup!$B$17+INDEX('5N inverse'!$A$10:$Y$10,1,'5N mesh'!$B$7+1)*Setup!$B$22</f>
        <v>0</v>
      </c>
      <c r="M794" s="0" t="n">
        <f aca="false">SUMPRODUCT('5N inverse'!$A$11:$Y$11,'5N mesh'!$B$37:$Z$37,$E793:$AC793)+'5N inverse'!$A$11*$C794/Setup!$B$17+INDEX('5N inverse'!$A$11:$Y$11,1,'5N mesh'!$B$7+1)*Setup!$B$22</f>
        <v>0</v>
      </c>
      <c r="N794" s="0" t="n">
        <f aca="false">SUMPRODUCT('5N inverse'!$A$12:$Y$12,'5N mesh'!$B$37:$Z$37,$E793:$AC793)+'5N inverse'!$A$12*$C794/Setup!$B$17+INDEX('5N inverse'!$A$12:$Y$12,1,'5N mesh'!$B$7+1)*Setup!$B$22</f>
        <v>0</v>
      </c>
      <c r="O794" s="0" t="n">
        <f aca="false">SUMPRODUCT('5N inverse'!$A$13:$Y$13,'5N mesh'!$B$37:$Z$37,$E793:$AC793)+'5N inverse'!$A$13*$C794/Setup!$B$17+INDEX('5N inverse'!$A$13:$Y$13,1,'5N mesh'!$B$7+1)*Setup!$B$22</f>
        <v>0</v>
      </c>
      <c r="P794" s="0" t="n">
        <f aca="false">SUMPRODUCT('5N inverse'!$A$14:$Y$14,'5N mesh'!$B$37:$Z$37,$E793:$AC793)+'5N inverse'!$A$14*$C794/Setup!$B$17+INDEX('5N inverse'!$A$14:$Y$14,1,'5N mesh'!$B$7+1)*Setup!$B$22</f>
        <v>0</v>
      </c>
      <c r="Q794" s="0" t="n">
        <f aca="false">SUMPRODUCT('5N inverse'!$A$15:$Y$15,'5N mesh'!$B$37:$Z$37,$E793:$AC793)+'5N inverse'!$A$15*$C794/Setup!$B$17+INDEX('5N inverse'!$A$15:$Y$15,1,'5N mesh'!$B$7+1)*Setup!$B$22</f>
        <v>0</v>
      </c>
      <c r="R794" s="0" t="n">
        <f aca="false">SUMPRODUCT('5N inverse'!$A$16:$Y$16,'5N mesh'!$B$37:$Z$37,$E793:$AC793)+'5N inverse'!$A$16*$C794/Setup!$B$17+INDEX('5N inverse'!$A$16:$Y$16,1,'5N mesh'!$B$7+1)*Setup!$B$22</f>
        <v>0</v>
      </c>
      <c r="S794" s="0" t="n">
        <f aca="false">SUMPRODUCT('5N inverse'!$A$17:$Y$17,'5N mesh'!$B$37:$Z$37,$E793:$AC793)+'5N inverse'!$A$17*$C794/Setup!$B$17+INDEX('5N inverse'!$A$17:$Y$17,1,'5N mesh'!$B$7+1)*Setup!$B$22</f>
        <v>0</v>
      </c>
      <c r="T794" s="0" t="n">
        <f aca="false">SUMPRODUCT('5N inverse'!$A$18:$Y$18,'5N mesh'!$B$37:$Z$37,$E793:$AC793)+'5N inverse'!$A$18*$C794/Setup!$B$17+INDEX('5N inverse'!$A$18:$Y$18,1,'5N mesh'!$B$7+1)*Setup!$B$22</f>
        <v>0</v>
      </c>
      <c r="U794" s="0" t="n">
        <f aca="false">SUMPRODUCT('5N inverse'!$A$19:$Y$19,'5N mesh'!$B$37:$Z$37,$E793:$AC793)+'5N inverse'!$A$19*$C794/Setup!$B$17+INDEX('5N inverse'!$A$19:$Y$19,1,'5N mesh'!$B$7+1)*Setup!$B$22</f>
        <v>0</v>
      </c>
      <c r="V794" s="0" t="n">
        <f aca="false">SUMPRODUCT('5N inverse'!$A$20:$Y$20,'5N mesh'!$B$37:$Z$37,$E793:$AC793)+'5N inverse'!$A$20*$C794/Setup!$B$17+INDEX('5N inverse'!$A$20:$Y$20,1,'5N mesh'!$B$7+1)*Setup!$B$22</f>
        <v>0</v>
      </c>
      <c r="W794" s="0" t="n">
        <f aca="false">SUMPRODUCT('5N inverse'!$A$21:$Y$21,'5N mesh'!$B$37:$Z$37,$E793:$AC793)+'5N inverse'!$A$21*$C794/Setup!$B$17+INDEX('5N inverse'!$A$21:$Y$21,1,'5N mesh'!$B$7+1)*Setup!$B$22</f>
        <v>0</v>
      </c>
      <c r="X794" s="0" t="n">
        <f aca="false">SUMPRODUCT('5N inverse'!$A$22:$Y$22,'5N mesh'!$B$37:$Z$37,$E793:$AC793)+'5N inverse'!$A$22*$C794/Setup!$B$17+INDEX('5N inverse'!$A$22:$Y$22,1,'5N mesh'!$B$7+1)*Setup!$B$22</f>
        <v>0</v>
      </c>
      <c r="Y794" s="0" t="n">
        <f aca="false">SUMPRODUCT('5N inverse'!$A$23:$Y$23,'5N mesh'!$B$37:$Z$37,$E793:$AC793)+'5N inverse'!$A$23*$C794/Setup!$B$17+INDEX('5N inverse'!$A$23:$Y$23,1,'5N mesh'!$B$7+1)*Setup!$B$22</f>
        <v>0</v>
      </c>
      <c r="Z794" s="0" t="n">
        <f aca="false">SUMPRODUCT('5N inverse'!$A$24:$Y$24,'5N mesh'!$B$37:$Z$37,$E793:$AC793)+'5N inverse'!$A$24*$C794/Setup!$B$17+INDEX('5N inverse'!$A$24:$Y$24,1,'5N mesh'!$B$7+1)*Setup!$B$22</f>
        <v>0</v>
      </c>
      <c r="AA794" s="0" t="n">
        <f aca="false">SUMPRODUCT('5N inverse'!$A$25:$Y$25,'5N mesh'!$B$37:$Z$37,$E793:$AC793)+'5N inverse'!$A$25*$C794/Setup!$B$17+INDEX('5N inverse'!$A$25:$Y$25,1,'5N mesh'!$B$7+1)*Setup!$B$22</f>
        <v>0</v>
      </c>
      <c r="AB794" s="0" t="n">
        <f aca="false">SUMPRODUCT('5N inverse'!$A$26:$Y$26,'5N mesh'!$B$37:$Z$37,$E793:$AC793)+'5N inverse'!$A$26*$C794/Setup!$B$17+INDEX('5N inverse'!$A$26:$Y$26,1,'5N mesh'!$B$7+1)*Setup!$B$22</f>
        <v>0</v>
      </c>
      <c r="AC794" s="0" t="n">
        <f aca="false">SUMPRODUCT('5N inverse'!$A$27:$Y$27,'5N mesh'!$B$37:$Z$37,$E793:$AC793)+'5N inverse'!$A$27*$C794/Setup!$B$17+INDEX('5N inverse'!$A$27:$Y$27,1,'5N mesh'!$B$7+1)*Setup!$B$22</f>
        <v>0</v>
      </c>
    </row>
    <row r="795" customFormat="false" ht="15" hidden="false" customHeight="false" outlineLevel="0" collapsed="false">
      <c r="A795" s="0" t="n">
        <v>790</v>
      </c>
      <c r="B795" s="0" t="n">
        <f aca="false">A795*Setup!$B$11/3600</f>
        <v>65.8333333333333</v>
      </c>
      <c r="C795" s="0" t="n">
        <f aca="false">Setup!$B$7+Setup!$B$8*COS(2*PI()*(B795-Setup!$B$9)/24)</f>
        <v>27.5480433327129</v>
      </c>
      <c r="D795" s="0" t="n">
        <f aca="false">(C795-E795)/Setup!$B$17</f>
        <v>15.6480791145951</v>
      </c>
      <c r="E795" s="0" t="n">
        <f aca="false">SUMPRODUCT('5N inverse'!$A$3:$Y$3,'5N mesh'!$B$37:$Z$37,$E794:$AC794)+'5N inverse'!$A$3*$C795/Setup!$B$17+INDEX('5N inverse'!$A$3:$Y$3,1,'5N mesh'!$B$7+1)*Setup!$B$22</f>
        <v>25.5137930478155</v>
      </c>
      <c r="F795" s="0" t="n">
        <f aca="false">SUMPRODUCT('5N inverse'!$A$4:$Y$4,'5N mesh'!$B$37:$Z$37,$E794:$AC794)+'5N inverse'!$A$4*$C795/Setup!$B$17+INDEX('5N inverse'!$A$4:$Y$4,1,'5N mesh'!$B$7+1)*Setup!$B$22</f>
        <v>23.7752884079033</v>
      </c>
      <c r="G795" s="0" t="n">
        <f aca="false">SUMPRODUCT('5N inverse'!$A$5:$Y$5,'5N mesh'!$B$37:$Z$37,$E794:$AC794)+'5N inverse'!$A$5*$C795/Setup!$B$17+INDEX('5N inverse'!$A$5:$Y$5,1,'5N mesh'!$B$7+1)*Setup!$B$22</f>
        <v>20.2982791280787</v>
      </c>
      <c r="H795" s="0" t="n">
        <f aca="false">SUMPRODUCT('5N inverse'!$A$6:$Y$6,'5N mesh'!$B$37:$Z$37,$E794:$AC794)+'5N inverse'!$A$6*$C795/Setup!$B$17+INDEX('5N inverse'!$A$6:$Y$6,1,'5N mesh'!$B$7+1)*Setup!$B$22</f>
        <v>16.8212698482541</v>
      </c>
      <c r="I795" s="0" t="n">
        <f aca="false">SUMPRODUCT('5N inverse'!$A$7:$Y$7,'5N mesh'!$B$37:$Z$37,$E794:$AC794)+'5N inverse'!$A$7*$C795/Setup!$B$17+INDEX('5N inverse'!$A$7:$Y$7,1,'5N mesh'!$B$7+1)*Setup!$B$22</f>
        <v>15.0827652083419</v>
      </c>
      <c r="J795" s="0" t="n">
        <f aca="false">SUMPRODUCT('5N inverse'!$A$8:$Y$8,'5N mesh'!$B$37:$Z$37,$E794:$AC794)+'5N inverse'!$A$8*$C795/Setup!$B$17+INDEX('5N inverse'!$A$8:$Y$8,1,'5N mesh'!$B$7+1)*Setup!$B$22</f>
        <v>0</v>
      </c>
      <c r="K795" s="0" t="n">
        <f aca="false">SUMPRODUCT('5N inverse'!$A$9:$Y$9,'5N mesh'!$B$37:$Z$37,$E794:$AC794)+'5N inverse'!$A$9*$C795/Setup!$B$17+INDEX('5N inverse'!$A$9:$Y$9,1,'5N mesh'!$B$7+1)*Setup!$B$22</f>
        <v>0</v>
      </c>
      <c r="L795" s="0" t="n">
        <f aca="false">SUMPRODUCT('5N inverse'!$A$10:$Y$10,'5N mesh'!$B$37:$Z$37,$E794:$AC794)+'5N inverse'!$A$10*$C795/Setup!$B$17+INDEX('5N inverse'!$A$10:$Y$10,1,'5N mesh'!$B$7+1)*Setup!$B$22</f>
        <v>0</v>
      </c>
      <c r="M795" s="0" t="n">
        <f aca="false">SUMPRODUCT('5N inverse'!$A$11:$Y$11,'5N mesh'!$B$37:$Z$37,$E794:$AC794)+'5N inverse'!$A$11*$C795/Setup!$B$17+INDEX('5N inverse'!$A$11:$Y$11,1,'5N mesh'!$B$7+1)*Setup!$B$22</f>
        <v>0</v>
      </c>
      <c r="N795" s="0" t="n">
        <f aca="false">SUMPRODUCT('5N inverse'!$A$12:$Y$12,'5N mesh'!$B$37:$Z$37,$E794:$AC794)+'5N inverse'!$A$12*$C795/Setup!$B$17+INDEX('5N inverse'!$A$12:$Y$12,1,'5N mesh'!$B$7+1)*Setup!$B$22</f>
        <v>0</v>
      </c>
      <c r="O795" s="0" t="n">
        <f aca="false">SUMPRODUCT('5N inverse'!$A$13:$Y$13,'5N mesh'!$B$37:$Z$37,$E794:$AC794)+'5N inverse'!$A$13*$C795/Setup!$B$17+INDEX('5N inverse'!$A$13:$Y$13,1,'5N mesh'!$B$7+1)*Setup!$B$22</f>
        <v>0</v>
      </c>
      <c r="P795" s="0" t="n">
        <f aca="false">SUMPRODUCT('5N inverse'!$A$14:$Y$14,'5N mesh'!$B$37:$Z$37,$E794:$AC794)+'5N inverse'!$A$14*$C795/Setup!$B$17+INDEX('5N inverse'!$A$14:$Y$14,1,'5N mesh'!$B$7+1)*Setup!$B$22</f>
        <v>0</v>
      </c>
      <c r="Q795" s="0" t="n">
        <f aca="false">SUMPRODUCT('5N inverse'!$A$15:$Y$15,'5N mesh'!$B$37:$Z$37,$E794:$AC794)+'5N inverse'!$A$15*$C795/Setup!$B$17+INDEX('5N inverse'!$A$15:$Y$15,1,'5N mesh'!$B$7+1)*Setup!$B$22</f>
        <v>0</v>
      </c>
      <c r="R795" s="0" t="n">
        <f aca="false">SUMPRODUCT('5N inverse'!$A$16:$Y$16,'5N mesh'!$B$37:$Z$37,$E794:$AC794)+'5N inverse'!$A$16*$C795/Setup!$B$17+INDEX('5N inverse'!$A$16:$Y$16,1,'5N mesh'!$B$7+1)*Setup!$B$22</f>
        <v>0</v>
      </c>
      <c r="S795" s="0" t="n">
        <f aca="false">SUMPRODUCT('5N inverse'!$A$17:$Y$17,'5N mesh'!$B$37:$Z$37,$E794:$AC794)+'5N inverse'!$A$17*$C795/Setup!$B$17+INDEX('5N inverse'!$A$17:$Y$17,1,'5N mesh'!$B$7+1)*Setup!$B$22</f>
        <v>0</v>
      </c>
      <c r="T795" s="0" t="n">
        <f aca="false">SUMPRODUCT('5N inverse'!$A$18:$Y$18,'5N mesh'!$B$37:$Z$37,$E794:$AC794)+'5N inverse'!$A$18*$C795/Setup!$B$17+INDEX('5N inverse'!$A$18:$Y$18,1,'5N mesh'!$B$7+1)*Setup!$B$22</f>
        <v>0</v>
      </c>
      <c r="U795" s="0" t="n">
        <f aca="false">SUMPRODUCT('5N inverse'!$A$19:$Y$19,'5N mesh'!$B$37:$Z$37,$E794:$AC794)+'5N inverse'!$A$19*$C795/Setup!$B$17+INDEX('5N inverse'!$A$19:$Y$19,1,'5N mesh'!$B$7+1)*Setup!$B$22</f>
        <v>0</v>
      </c>
      <c r="V795" s="0" t="n">
        <f aca="false">SUMPRODUCT('5N inverse'!$A$20:$Y$20,'5N mesh'!$B$37:$Z$37,$E794:$AC794)+'5N inverse'!$A$20*$C795/Setup!$B$17+INDEX('5N inverse'!$A$20:$Y$20,1,'5N mesh'!$B$7+1)*Setup!$B$22</f>
        <v>0</v>
      </c>
      <c r="W795" s="0" t="n">
        <f aca="false">SUMPRODUCT('5N inverse'!$A$21:$Y$21,'5N mesh'!$B$37:$Z$37,$E794:$AC794)+'5N inverse'!$A$21*$C795/Setup!$B$17+INDEX('5N inverse'!$A$21:$Y$21,1,'5N mesh'!$B$7+1)*Setup!$B$22</f>
        <v>0</v>
      </c>
      <c r="X795" s="0" t="n">
        <f aca="false">SUMPRODUCT('5N inverse'!$A$22:$Y$22,'5N mesh'!$B$37:$Z$37,$E794:$AC794)+'5N inverse'!$A$22*$C795/Setup!$B$17+INDEX('5N inverse'!$A$22:$Y$22,1,'5N mesh'!$B$7+1)*Setup!$B$22</f>
        <v>0</v>
      </c>
      <c r="Y795" s="0" t="n">
        <f aca="false">SUMPRODUCT('5N inverse'!$A$23:$Y$23,'5N mesh'!$B$37:$Z$37,$E794:$AC794)+'5N inverse'!$A$23*$C795/Setup!$B$17+INDEX('5N inverse'!$A$23:$Y$23,1,'5N mesh'!$B$7+1)*Setup!$B$22</f>
        <v>0</v>
      </c>
      <c r="Z795" s="0" t="n">
        <f aca="false">SUMPRODUCT('5N inverse'!$A$24:$Y$24,'5N mesh'!$B$37:$Z$37,$E794:$AC794)+'5N inverse'!$A$24*$C795/Setup!$B$17+INDEX('5N inverse'!$A$24:$Y$24,1,'5N mesh'!$B$7+1)*Setup!$B$22</f>
        <v>0</v>
      </c>
      <c r="AA795" s="0" t="n">
        <f aca="false">SUMPRODUCT('5N inverse'!$A$25:$Y$25,'5N mesh'!$B$37:$Z$37,$E794:$AC794)+'5N inverse'!$A$25*$C795/Setup!$B$17+INDEX('5N inverse'!$A$25:$Y$25,1,'5N mesh'!$B$7+1)*Setup!$B$22</f>
        <v>0</v>
      </c>
      <c r="AB795" s="0" t="n">
        <f aca="false">SUMPRODUCT('5N inverse'!$A$26:$Y$26,'5N mesh'!$B$37:$Z$37,$E794:$AC794)+'5N inverse'!$A$26*$C795/Setup!$B$17+INDEX('5N inverse'!$A$26:$Y$26,1,'5N mesh'!$B$7+1)*Setup!$B$22</f>
        <v>0</v>
      </c>
      <c r="AC795" s="0" t="n">
        <f aca="false">SUMPRODUCT('5N inverse'!$A$27:$Y$27,'5N mesh'!$B$37:$Z$37,$E794:$AC794)+'5N inverse'!$A$27*$C795/Setup!$B$17+INDEX('5N inverse'!$A$27:$Y$27,1,'5N mesh'!$B$7+1)*Setup!$B$22</f>
        <v>0</v>
      </c>
    </row>
    <row r="796" customFormat="false" ht="15" hidden="false" customHeight="false" outlineLevel="0" collapsed="false">
      <c r="A796" s="0" t="n">
        <v>791</v>
      </c>
      <c r="B796" s="0" t="n">
        <f aca="false">A796*Setup!$B$11/3600</f>
        <v>65.9166666666667</v>
      </c>
      <c r="C796" s="0" t="n">
        <f aca="false">Setup!$B$7+Setup!$B$8*COS(2*PI()*(B796-Setup!$B$9)/24)</f>
        <v>27.50690702283</v>
      </c>
      <c r="D796" s="0" t="n">
        <f aca="false">(C796-E796)/Setup!$B$17</f>
        <v>15.1622625688848</v>
      </c>
      <c r="E796" s="0" t="n">
        <f aca="false">SUMPRODUCT('5N inverse'!$A$3:$Y$3,'5N mesh'!$B$37:$Z$37,$E795:$AC795)+'5N inverse'!$A$3*$C796/Setup!$B$17+INDEX('5N inverse'!$A$3:$Y$3,1,'5N mesh'!$B$7+1)*Setup!$B$22</f>
        <v>25.535812888875</v>
      </c>
      <c r="F796" s="0" t="n">
        <f aca="false">SUMPRODUCT('5N inverse'!$A$4:$Y$4,'5N mesh'!$B$37:$Z$37,$E795:$AC795)+'5N inverse'!$A$4*$C796/Setup!$B$17+INDEX('5N inverse'!$A$4:$Y$4,1,'5N mesh'!$B$7+1)*Setup!$B$22</f>
        <v>23.7936848485404</v>
      </c>
      <c r="G796" s="0" t="n">
        <f aca="false">SUMPRODUCT('5N inverse'!$A$5:$Y$5,'5N mesh'!$B$37:$Z$37,$E795:$AC795)+'5N inverse'!$A$5*$C796/Setup!$B$17+INDEX('5N inverse'!$A$5:$Y$5,1,'5N mesh'!$B$7+1)*Setup!$B$22</f>
        <v>20.3094287678713</v>
      </c>
      <c r="H796" s="0" t="n">
        <f aca="false">SUMPRODUCT('5N inverse'!$A$6:$Y$6,'5N mesh'!$B$37:$Z$37,$E795:$AC795)+'5N inverse'!$A$6*$C796/Setup!$B$17+INDEX('5N inverse'!$A$6:$Y$6,1,'5N mesh'!$B$7+1)*Setup!$B$22</f>
        <v>16.8251726872021</v>
      </c>
      <c r="I796" s="0" t="n">
        <f aca="false">SUMPRODUCT('5N inverse'!$A$7:$Y$7,'5N mesh'!$B$37:$Z$37,$E795:$AC795)+'5N inverse'!$A$7*$C796/Setup!$B$17+INDEX('5N inverse'!$A$7:$Y$7,1,'5N mesh'!$B$7+1)*Setup!$B$22</f>
        <v>15.0830446468675</v>
      </c>
      <c r="J796" s="0" t="n">
        <f aca="false">SUMPRODUCT('5N inverse'!$A$8:$Y$8,'5N mesh'!$B$37:$Z$37,$E795:$AC795)+'5N inverse'!$A$8*$C796/Setup!$B$17+INDEX('5N inverse'!$A$8:$Y$8,1,'5N mesh'!$B$7+1)*Setup!$B$22</f>
        <v>0</v>
      </c>
      <c r="K796" s="0" t="n">
        <f aca="false">SUMPRODUCT('5N inverse'!$A$9:$Y$9,'5N mesh'!$B$37:$Z$37,$E795:$AC795)+'5N inverse'!$A$9*$C796/Setup!$B$17+INDEX('5N inverse'!$A$9:$Y$9,1,'5N mesh'!$B$7+1)*Setup!$B$22</f>
        <v>0</v>
      </c>
      <c r="L796" s="0" t="n">
        <f aca="false">SUMPRODUCT('5N inverse'!$A$10:$Y$10,'5N mesh'!$B$37:$Z$37,$E795:$AC795)+'5N inverse'!$A$10*$C796/Setup!$B$17+INDEX('5N inverse'!$A$10:$Y$10,1,'5N mesh'!$B$7+1)*Setup!$B$22</f>
        <v>0</v>
      </c>
      <c r="M796" s="0" t="n">
        <f aca="false">SUMPRODUCT('5N inverse'!$A$11:$Y$11,'5N mesh'!$B$37:$Z$37,$E795:$AC795)+'5N inverse'!$A$11*$C796/Setup!$B$17+INDEX('5N inverse'!$A$11:$Y$11,1,'5N mesh'!$B$7+1)*Setup!$B$22</f>
        <v>0</v>
      </c>
      <c r="N796" s="0" t="n">
        <f aca="false">SUMPRODUCT('5N inverse'!$A$12:$Y$12,'5N mesh'!$B$37:$Z$37,$E795:$AC795)+'5N inverse'!$A$12*$C796/Setup!$B$17+INDEX('5N inverse'!$A$12:$Y$12,1,'5N mesh'!$B$7+1)*Setup!$B$22</f>
        <v>0</v>
      </c>
      <c r="O796" s="0" t="n">
        <f aca="false">SUMPRODUCT('5N inverse'!$A$13:$Y$13,'5N mesh'!$B$37:$Z$37,$E795:$AC795)+'5N inverse'!$A$13*$C796/Setup!$B$17+INDEX('5N inverse'!$A$13:$Y$13,1,'5N mesh'!$B$7+1)*Setup!$B$22</f>
        <v>0</v>
      </c>
      <c r="P796" s="0" t="n">
        <f aca="false">SUMPRODUCT('5N inverse'!$A$14:$Y$14,'5N mesh'!$B$37:$Z$37,$E795:$AC795)+'5N inverse'!$A$14*$C796/Setup!$B$17+INDEX('5N inverse'!$A$14:$Y$14,1,'5N mesh'!$B$7+1)*Setup!$B$22</f>
        <v>0</v>
      </c>
      <c r="Q796" s="0" t="n">
        <f aca="false">SUMPRODUCT('5N inverse'!$A$15:$Y$15,'5N mesh'!$B$37:$Z$37,$E795:$AC795)+'5N inverse'!$A$15*$C796/Setup!$B$17+INDEX('5N inverse'!$A$15:$Y$15,1,'5N mesh'!$B$7+1)*Setup!$B$22</f>
        <v>0</v>
      </c>
      <c r="R796" s="0" t="n">
        <f aca="false">SUMPRODUCT('5N inverse'!$A$16:$Y$16,'5N mesh'!$B$37:$Z$37,$E795:$AC795)+'5N inverse'!$A$16*$C796/Setup!$B$17+INDEX('5N inverse'!$A$16:$Y$16,1,'5N mesh'!$B$7+1)*Setup!$B$22</f>
        <v>0</v>
      </c>
      <c r="S796" s="0" t="n">
        <f aca="false">SUMPRODUCT('5N inverse'!$A$17:$Y$17,'5N mesh'!$B$37:$Z$37,$E795:$AC795)+'5N inverse'!$A$17*$C796/Setup!$B$17+INDEX('5N inverse'!$A$17:$Y$17,1,'5N mesh'!$B$7+1)*Setup!$B$22</f>
        <v>0</v>
      </c>
      <c r="T796" s="0" t="n">
        <f aca="false">SUMPRODUCT('5N inverse'!$A$18:$Y$18,'5N mesh'!$B$37:$Z$37,$E795:$AC795)+'5N inverse'!$A$18*$C796/Setup!$B$17+INDEX('5N inverse'!$A$18:$Y$18,1,'5N mesh'!$B$7+1)*Setup!$B$22</f>
        <v>0</v>
      </c>
      <c r="U796" s="0" t="n">
        <f aca="false">SUMPRODUCT('5N inverse'!$A$19:$Y$19,'5N mesh'!$B$37:$Z$37,$E795:$AC795)+'5N inverse'!$A$19*$C796/Setup!$B$17+INDEX('5N inverse'!$A$19:$Y$19,1,'5N mesh'!$B$7+1)*Setup!$B$22</f>
        <v>0</v>
      </c>
      <c r="V796" s="0" t="n">
        <f aca="false">SUMPRODUCT('5N inverse'!$A$20:$Y$20,'5N mesh'!$B$37:$Z$37,$E795:$AC795)+'5N inverse'!$A$20*$C796/Setup!$B$17+INDEX('5N inverse'!$A$20:$Y$20,1,'5N mesh'!$B$7+1)*Setup!$B$22</f>
        <v>0</v>
      </c>
      <c r="W796" s="0" t="n">
        <f aca="false">SUMPRODUCT('5N inverse'!$A$21:$Y$21,'5N mesh'!$B$37:$Z$37,$E795:$AC795)+'5N inverse'!$A$21*$C796/Setup!$B$17+INDEX('5N inverse'!$A$21:$Y$21,1,'5N mesh'!$B$7+1)*Setup!$B$22</f>
        <v>0</v>
      </c>
      <c r="X796" s="0" t="n">
        <f aca="false">SUMPRODUCT('5N inverse'!$A$22:$Y$22,'5N mesh'!$B$37:$Z$37,$E795:$AC795)+'5N inverse'!$A$22*$C796/Setup!$B$17+INDEX('5N inverse'!$A$22:$Y$22,1,'5N mesh'!$B$7+1)*Setup!$B$22</f>
        <v>0</v>
      </c>
      <c r="Y796" s="0" t="n">
        <f aca="false">SUMPRODUCT('5N inverse'!$A$23:$Y$23,'5N mesh'!$B$37:$Z$37,$E795:$AC795)+'5N inverse'!$A$23*$C796/Setup!$B$17+INDEX('5N inverse'!$A$23:$Y$23,1,'5N mesh'!$B$7+1)*Setup!$B$22</f>
        <v>0</v>
      </c>
      <c r="Z796" s="0" t="n">
        <f aca="false">SUMPRODUCT('5N inverse'!$A$24:$Y$24,'5N mesh'!$B$37:$Z$37,$E795:$AC795)+'5N inverse'!$A$24*$C796/Setup!$B$17+INDEX('5N inverse'!$A$24:$Y$24,1,'5N mesh'!$B$7+1)*Setup!$B$22</f>
        <v>0</v>
      </c>
      <c r="AA796" s="0" t="n">
        <f aca="false">SUMPRODUCT('5N inverse'!$A$25:$Y$25,'5N mesh'!$B$37:$Z$37,$E795:$AC795)+'5N inverse'!$A$25*$C796/Setup!$B$17+INDEX('5N inverse'!$A$25:$Y$25,1,'5N mesh'!$B$7+1)*Setup!$B$22</f>
        <v>0</v>
      </c>
      <c r="AB796" s="0" t="n">
        <f aca="false">SUMPRODUCT('5N inverse'!$A$26:$Y$26,'5N mesh'!$B$37:$Z$37,$E795:$AC795)+'5N inverse'!$A$26*$C796/Setup!$B$17+INDEX('5N inverse'!$A$26:$Y$26,1,'5N mesh'!$B$7+1)*Setup!$B$22</f>
        <v>0</v>
      </c>
      <c r="AC796" s="0" t="n">
        <f aca="false">SUMPRODUCT('5N inverse'!$A$27:$Y$27,'5N mesh'!$B$37:$Z$37,$E795:$AC795)+'5N inverse'!$A$27*$C796/Setup!$B$17+INDEX('5N inverse'!$A$27:$Y$27,1,'5N mesh'!$B$7+1)*Setup!$B$22</f>
        <v>0</v>
      </c>
    </row>
    <row r="797" customFormat="false" ht="15" hidden="false" customHeight="false" outlineLevel="0" collapsed="false">
      <c r="A797" s="0" t="n">
        <v>792</v>
      </c>
      <c r="B797" s="0" t="n">
        <f aca="false">A797*Setup!$B$11/3600</f>
        <v>66</v>
      </c>
      <c r="C797" s="0" t="n">
        <f aca="false">Setup!$B$7+Setup!$B$8*COS(2*PI()*(B797-Setup!$B$9)/24)</f>
        <v>27.4641016151378</v>
      </c>
      <c r="D797" s="0" t="n">
        <f aca="false">(C797-E797)/Setup!$B$17</f>
        <v>14.670116554328</v>
      </c>
      <c r="E797" s="0" t="n">
        <f aca="false">SUMPRODUCT('5N inverse'!$A$3:$Y$3,'5N mesh'!$B$37:$Z$37,$E796:$AC796)+'5N inverse'!$A$3*$C797/Setup!$B$17+INDEX('5N inverse'!$A$3:$Y$3,1,'5N mesh'!$B$7+1)*Setup!$B$22</f>
        <v>25.5569864630751</v>
      </c>
      <c r="F797" s="0" t="n">
        <f aca="false">SUMPRODUCT('5N inverse'!$A$4:$Y$4,'5N mesh'!$B$37:$Z$37,$E796:$AC796)+'5N inverse'!$A$4*$C797/Setup!$B$17+INDEX('5N inverse'!$A$4:$Y$4,1,'5N mesh'!$B$7+1)*Setup!$B$22</f>
        <v>23.8113753837958</v>
      </c>
      <c r="G797" s="0" t="n">
        <f aca="false">SUMPRODUCT('5N inverse'!$A$5:$Y$5,'5N mesh'!$B$37:$Z$37,$E796:$AC796)+'5N inverse'!$A$5*$C797/Setup!$B$17+INDEX('5N inverse'!$A$5:$Y$5,1,'5N mesh'!$B$7+1)*Setup!$B$22</f>
        <v>20.3201532252371</v>
      </c>
      <c r="H797" s="0" t="n">
        <f aca="false">SUMPRODUCT('5N inverse'!$A$6:$Y$6,'5N mesh'!$B$37:$Z$37,$E796:$AC796)+'5N inverse'!$A$6*$C797/Setup!$B$17+INDEX('5N inverse'!$A$6:$Y$6,1,'5N mesh'!$B$7+1)*Setup!$B$22</f>
        <v>16.8289310666784</v>
      </c>
      <c r="I797" s="0" t="n">
        <f aca="false">SUMPRODUCT('5N inverse'!$A$7:$Y$7,'5N mesh'!$B$37:$Z$37,$E796:$AC796)+'5N inverse'!$A$7*$C797/Setup!$B$17+INDEX('5N inverse'!$A$7:$Y$7,1,'5N mesh'!$B$7+1)*Setup!$B$22</f>
        <v>15.0833199873991</v>
      </c>
      <c r="J797" s="0" t="n">
        <f aca="false">SUMPRODUCT('5N inverse'!$A$8:$Y$8,'5N mesh'!$B$37:$Z$37,$E796:$AC796)+'5N inverse'!$A$8*$C797/Setup!$B$17+INDEX('5N inverse'!$A$8:$Y$8,1,'5N mesh'!$B$7+1)*Setup!$B$22</f>
        <v>0</v>
      </c>
      <c r="K797" s="0" t="n">
        <f aca="false">SUMPRODUCT('5N inverse'!$A$9:$Y$9,'5N mesh'!$B$37:$Z$37,$E796:$AC796)+'5N inverse'!$A$9*$C797/Setup!$B$17+INDEX('5N inverse'!$A$9:$Y$9,1,'5N mesh'!$B$7+1)*Setup!$B$22</f>
        <v>0</v>
      </c>
      <c r="L797" s="0" t="n">
        <f aca="false">SUMPRODUCT('5N inverse'!$A$10:$Y$10,'5N mesh'!$B$37:$Z$37,$E796:$AC796)+'5N inverse'!$A$10*$C797/Setup!$B$17+INDEX('5N inverse'!$A$10:$Y$10,1,'5N mesh'!$B$7+1)*Setup!$B$22</f>
        <v>0</v>
      </c>
      <c r="M797" s="0" t="n">
        <f aca="false">SUMPRODUCT('5N inverse'!$A$11:$Y$11,'5N mesh'!$B$37:$Z$37,$E796:$AC796)+'5N inverse'!$A$11*$C797/Setup!$B$17+INDEX('5N inverse'!$A$11:$Y$11,1,'5N mesh'!$B$7+1)*Setup!$B$22</f>
        <v>0</v>
      </c>
      <c r="N797" s="0" t="n">
        <f aca="false">SUMPRODUCT('5N inverse'!$A$12:$Y$12,'5N mesh'!$B$37:$Z$37,$E796:$AC796)+'5N inverse'!$A$12*$C797/Setup!$B$17+INDEX('5N inverse'!$A$12:$Y$12,1,'5N mesh'!$B$7+1)*Setup!$B$22</f>
        <v>0</v>
      </c>
      <c r="O797" s="0" t="n">
        <f aca="false">SUMPRODUCT('5N inverse'!$A$13:$Y$13,'5N mesh'!$B$37:$Z$37,$E796:$AC796)+'5N inverse'!$A$13*$C797/Setup!$B$17+INDEX('5N inverse'!$A$13:$Y$13,1,'5N mesh'!$B$7+1)*Setup!$B$22</f>
        <v>0</v>
      </c>
      <c r="P797" s="0" t="n">
        <f aca="false">SUMPRODUCT('5N inverse'!$A$14:$Y$14,'5N mesh'!$B$37:$Z$37,$E796:$AC796)+'5N inverse'!$A$14*$C797/Setup!$B$17+INDEX('5N inverse'!$A$14:$Y$14,1,'5N mesh'!$B$7+1)*Setup!$B$22</f>
        <v>0</v>
      </c>
      <c r="Q797" s="0" t="n">
        <f aca="false">SUMPRODUCT('5N inverse'!$A$15:$Y$15,'5N mesh'!$B$37:$Z$37,$E796:$AC796)+'5N inverse'!$A$15*$C797/Setup!$B$17+INDEX('5N inverse'!$A$15:$Y$15,1,'5N mesh'!$B$7+1)*Setup!$B$22</f>
        <v>0</v>
      </c>
      <c r="R797" s="0" t="n">
        <f aca="false">SUMPRODUCT('5N inverse'!$A$16:$Y$16,'5N mesh'!$B$37:$Z$37,$E796:$AC796)+'5N inverse'!$A$16*$C797/Setup!$B$17+INDEX('5N inverse'!$A$16:$Y$16,1,'5N mesh'!$B$7+1)*Setup!$B$22</f>
        <v>0</v>
      </c>
      <c r="S797" s="0" t="n">
        <f aca="false">SUMPRODUCT('5N inverse'!$A$17:$Y$17,'5N mesh'!$B$37:$Z$37,$E796:$AC796)+'5N inverse'!$A$17*$C797/Setup!$B$17+INDEX('5N inverse'!$A$17:$Y$17,1,'5N mesh'!$B$7+1)*Setup!$B$22</f>
        <v>0</v>
      </c>
      <c r="T797" s="0" t="n">
        <f aca="false">SUMPRODUCT('5N inverse'!$A$18:$Y$18,'5N mesh'!$B$37:$Z$37,$E796:$AC796)+'5N inverse'!$A$18*$C797/Setup!$B$17+INDEX('5N inverse'!$A$18:$Y$18,1,'5N mesh'!$B$7+1)*Setup!$B$22</f>
        <v>0</v>
      </c>
      <c r="U797" s="0" t="n">
        <f aca="false">SUMPRODUCT('5N inverse'!$A$19:$Y$19,'5N mesh'!$B$37:$Z$37,$E796:$AC796)+'5N inverse'!$A$19*$C797/Setup!$B$17+INDEX('5N inverse'!$A$19:$Y$19,1,'5N mesh'!$B$7+1)*Setup!$B$22</f>
        <v>0</v>
      </c>
      <c r="V797" s="0" t="n">
        <f aca="false">SUMPRODUCT('5N inverse'!$A$20:$Y$20,'5N mesh'!$B$37:$Z$37,$E796:$AC796)+'5N inverse'!$A$20*$C797/Setup!$B$17+INDEX('5N inverse'!$A$20:$Y$20,1,'5N mesh'!$B$7+1)*Setup!$B$22</f>
        <v>0</v>
      </c>
      <c r="W797" s="0" t="n">
        <f aca="false">SUMPRODUCT('5N inverse'!$A$21:$Y$21,'5N mesh'!$B$37:$Z$37,$E796:$AC796)+'5N inverse'!$A$21*$C797/Setup!$B$17+INDEX('5N inverse'!$A$21:$Y$21,1,'5N mesh'!$B$7+1)*Setup!$B$22</f>
        <v>0</v>
      </c>
      <c r="X797" s="0" t="n">
        <f aca="false">SUMPRODUCT('5N inverse'!$A$22:$Y$22,'5N mesh'!$B$37:$Z$37,$E796:$AC796)+'5N inverse'!$A$22*$C797/Setup!$B$17+INDEX('5N inverse'!$A$22:$Y$22,1,'5N mesh'!$B$7+1)*Setup!$B$22</f>
        <v>0</v>
      </c>
      <c r="Y797" s="0" t="n">
        <f aca="false">SUMPRODUCT('5N inverse'!$A$23:$Y$23,'5N mesh'!$B$37:$Z$37,$E796:$AC796)+'5N inverse'!$A$23*$C797/Setup!$B$17+INDEX('5N inverse'!$A$23:$Y$23,1,'5N mesh'!$B$7+1)*Setup!$B$22</f>
        <v>0</v>
      </c>
      <c r="Z797" s="0" t="n">
        <f aca="false">SUMPRODUCT('5N inverse'!$A$24:$Y$24,'5N mesh'!$B$37:$Z$37,$E796:$AC796)+'5N inverse'!$A$24*$C797/Setup!$B$17+INDEX('5N inverse'!$A$24:$Y$24,1,'5N mesh'!$B$7+1)*Setup!$B$22</f>
        <v>0</v>
      </c>
      <c r="AA797" s="0" t="n">
        <f aca="false">SUMPRODUCT('5N inverse'!$A$25:$Y$25,'5N mesh'!$B$37:$Z$37,$E796:$AC796)+'5N inverse'!$A$25*$C797/Setup!$B$17+INDEX('5N inverse'!$A$25:$Y$25,1,'5N mesh'!$B$7+1)*Setup!$B$22</f>
        <v>0</v>
      </c>
      <c r="AB797" s="0" t="n">
        <f aca="false">SUMPRODUCT('5N inverse'!$A$26:$Y$26,'5N mesh'!$B$37:$Z$37,$E796:$AC796)+'5N inverse'!$A$26*$C797/Setup!$B$17+INDEX('5N inverse'!$A$26:$Y$26,1,'5N mesh'!$B$7+1)*Setup!$B$22</f>
        <v>0</v>
      </c>
      <c r="AC797" s="0" t="n">
        <f aca="false">SUMPRODUCT('5N inverse'!$A$27:$Y$27,'5N mesh'!$B$37:$Z$37,$E796:$AC796)+'5N inverse'!$A$27*$C797/Setup!$B$17+INDEX('5N inverse'!$A$27:$Y$27,1,'5N mesh'!$B$7+1)*Setup!$B$22</f>
        <v>0</v>
      </c>
    </row>
    <row r="798" customFormat="false" ht="15" hidden="false" customHeight="false" outlineLevel="0" collapsed="false">
      <c r="A798" s="0" t="n">
        <v>793</v>
      </c>
      <c r="B798" s="0" t="n">
        <f aca="false">A798*Setup!$B$11/3600</f>
        <v>66.0833333333333</v>
      </c>
      <c r="C798" s="0" t="n">
        <f aca="false">Setup!$B$7+Setup!$B$8*COS(2*PI()*(B798-Setup!$B$9)/24)</f>
        <v>27.4196474826918</v>
      </c>
      <c r="D798" s="0" t="n">
        <f aca="false">(C798-E798)/Setup!$B$17</f>
        <v>14.1718752894465</v>
      </c>
      <c r="E798" s="0" t="n">
        <f aca="false">SUMPRODUCT('5N inverse'!$A$3:$Y$3,'5N mesh'!$B$37:$Z$37,$E797:$AC797)+'5N inverse'!$A$3*$C798/Setup!$B$17+INDEX('5N inverse'!$A$3:$Y$3,1,'5N mesh'!$B$7+1)*Setup!$B$22</f>
        <v>25.5773036950637</v>
      </c>
      <c r="F798" s="0" t="n">
        <f aca="false">SUMPRODUCT('5N inverse'!$A$4:$Y$4,'5N mesh'!$B$37:$Z$37,$E797:$AC797)+'5N inverse'!$A$4*$C798/Setup!$B$17+INDEX('5N inverse'!$A$4:$Y$4,1,'5N mesh'!$B$7+1)*Setup!$B$22</f>
        <v>23.8283515957058</v>
      </c>
      <c r="G798" s="0" t="n">
        <f aca="false">SUMPRODUCT('5N inverse'!$A$5:$Y$5,'5N mesh'!$B$37:$Z$37,$E797:$AC797)+'5N inverse'!$A$5*$C798/Setup!$B$17+INDEX('5N inverse'!$A$5:$Y$5,1,'5N mesh'!$B$7+1)*Setup!$B$22</f>
        <v>20.3304473969898</v>
      </c>
      <c r="H798" s="0" t="n">
        <f aca="false">SUMPRODUCT('5N inverse'!$A$6:$Y$6,'5N mesh'!$B$37:$Z$37,$E797:$AC797)+'5N inverse'!$A$6*$C798/Setup!$B$17+INDEX('5N inverse'!$A$6:$Y$6,1,'5N mesh'!$B$7+1)*Setup!$B$22</f>
        <v>16.8325431982738</v>
      </c>
      <c r="I798" s="0" t="n">
        <f aca="false">SUMPRODUCT('5N inverse'!$A$7:$Y$7,'5N mesh'!$B$37:$Z$37,$E797:$AC797)+'5N inverse'!$A$7*$C798/Setup!$B$17+INDEX('5N inverse'!$A$7:$Y$7,1,'5N mesh'!$B$7+1)*Setup!$B$22</f>
        <v>15.0835910989158</v>
      </c>
      <c r="J798" s="0" t="n">
        <f aca="false">SUMPRODUCT('5N inverse'!$A$8:$Y$8,'5N mesh'!$B$37:$Z$37,$E797:$AC797)+'5N inverse'!$A$8*$C798/Setup!$B$17+INDEX('5N inverse'!$A$8:$Y$8,1,'5N mesh'!$B$7+1)*Setup!$B$22</f>
        <v>0</v>
      </c>
      <c r="K798" s="0" t="n">
        <f aca="false">SUMPRODUCT('5N inverse'!$A$9:$Y$9,'5N mesh'!$B$37:$Z$37,$E797:$AC797)+'5N inverse'!$A$9*$C798/Setup!$B$17+INDEX('5N inverse'!$A$9:$Y$9,1,'5N mesh'!$B$7+1)*Setup!$B$22</f>
        <v>0</v>
      </c>
      <c r="L798" s="0" t="n">
        <f aca="false">SUMPRODUCT('5N inverse'!$A$10:$Y$10,'5N mesh'!$B$37:$Z$37,$E797:$AC797)+'5N inverse'!$A$10*$C798/Setup!$B$17+INDEX('5N inverse'!$A$10:$Y$10,1,'5N mesh'!$B$7+1)*Setup!$B$22</f>
        <v>0</v>
      </c>
      <c r="M798" s="0" t="n">
        <f aca="false">SUMPRODUCT('5N inverse'!$A$11:$Y$11,'5N mesh'!$B$37:$Z$37,$E797:$AC797)+'5N inverse'!$A$11*$C798/Setup!$B$17+INDEX('5N inverse'!$A$11:$Y$11,1,'5N mesh'!$B$7+1)*Setup!$B$22</f>
        <v>0</v>
      </c>
      <c r="N798" s="0" t="n">
        <f aca="false">SUMPRODUCT('5N inverse'!$A$12:$Y$12,'5N mesh'!$B$37:$Z$37,$E797:$AC797)+'5N inverse'!$A$12*$C798/Setup!$B$17+INDEX('5N inverse'!$A$12:$Y$12,1,'5N mesh'!$B$7+1)*Setup!$B$22</f>
        <v>0</v>
      </c>
      <c r="O798" s="0" t="n">
        <f aca="false">SUMPRODUCT('5N inverse'!$A$13:$Y$13,'5N mesh'!$B$37:$Z$37,$E797:$AC797)+'5N inverse'!$A$13*$C798/Setup!$B$17+INDEX('5N inverse'!$A$13:$Y$13,1,'5N mesh'!$B$7+1)*Setup!$B$22</f>
        <v>0</v>
      </c>
      <c r="P798" s="0" t="n">
        <f aca="false">SUMPRODUCT('5N inverse'!$A$14:$Y$14,'5N mesh'!$B$37:$Z$37,$E797:$AC797)+'5N inverse'!$A$14*$C798/Setup!$B$17+INDEX('5N inverse'!$A$14:$Y$14,1,'5N mesh'!$B$7+1)*Setup!$B$22</f>
        <v>0</v>
      </c>
      <c r="Q798" s="0" t="n">
        <f aca="false">SUMPRODUCT('5N inverse'!$A$15:$Y$15,'5N mesh'!$B$37:$Z$37,$E797:$AC797)+'5N inverse'!$A$15*$C798/Setup!$B$17+INDEX('5N inverse'!$A$15:$Y$15,1,'5N mesh'!$B$7+1)*Setup!$B$22</f>
        <v>0</v>
      </c>
      <c r="R798" s="0" t="n">
        <f aca="false">SUMPRODUCT('5N inverse'!$A$16:$Y$16,'5N mesh'!$B$37:$Z$37,$E797:$AC797)+'5N inverse'!$A$16*$C798/Setup!$B$17+INDEX('5N inverse'!$A$16:$Y$16,1,'5N mesh'!$B$7+1)*Setup!$B$22</f>
        <v>0</v>
      </c>
      <c r="S798" s="0" t="n">
        <f aca="false">SUMPRODUCT('5N inverse'!$A$17:$Y$17,'5N mesh'!$B$37:$Z$37,$E797:$AC797)+'5N inverse'!$A$17*$C798/Setup!$B$17+INDEX('5N inverse'!$A$17:$Y$17,1,'5N mesh'!$B$7+1)*Setup!$B$22</f>
        <v>0</v>
      </c>
      <c r="T798" s="0" t="n">
        <f aca="false">SUMPRODUCT('5N inverse'!$A$18:$Y$18,'5N mesh'!$B$37:$Z$37,$E797:$AC797)+'5N inverse'!$A$18*$C798/Setup!$B$17+INDEX('5N inverse'!$A$18:$Y$18,1,'5N mesh'!$B$7+1)*Setup!$B$22</f>
        <v>0</v>
      </c>
      <c r="U798" s="0" t="n">
        <f aca="false">SUMPRODUCT('5N inverse'!$A$19:$Y$19,'5N mesh'!$B$37:$Z$37,$E797:$AC797)+'5N inverse'!$A$19*$C798/Setup!$B$17+INDEX('5N inverse'!$A$19:$Y$19,1,'5N mesh'!$B$7+1)*Setup!$B$22</f>
        <v>0</v>
      </c>
      <c r="V798" s="0" t="n">
        <f aca="false">SUMPRODUCT('5N inverse'!$A$20:$Y$20,'5N mesh'!$B$37:$Z$37,$E797:$AC797)+'5N inverse'!$A$20*$C798/Setup!$B$17+INDEX('5N inverse'!$A$20:$Y$20,1,'5N mesh'!$B$7+1)*Setup!$B$22</f>
        <v>0</v>
      </c>
      <c r="W798" s="0" t="n">
        <f aca="false">SUMPRODUCT('5N inverse'!$A$21:$Y$21,'5N mesh'!$B$37:$Z$37,$E797:$AC797)+'5N inverse'!$A$21*$C798/Setup!$B$17+INDEX('5N inverse'!$A$21:$Y$21,1,'5N mesh'!$B$7+1)*Setup!$B$22</f>
        <v>0</v>
      </c>
      <c r="X798" s="0" t="n">
        <f aca="false">SUMPRODUCT('5N inverse'!$A$22:$Y$22,'5N mesh'!$B$37:$Z$37,$E797:$AC797)+'5N inverse'!$A$22*$C798/Setup!$B$17+INDEX('5N inverse'!$A$22:$Y$22,1,'5N mesh'!$B$7+1)*Setup!$B$22</f>
        <v>0</v>
      </c>
      <c r="Y798" s="0" t="n">
        <f aca="false">SUMPRODUCT('5N inverse'!$A$23:$Y$23,'5N mesh'!$B$37:$Z$37,$E797:$AC797)+'5N inverse'!$A$23*$C798/Setup!$B$17+INDEX('5N inverse'!$A$23:$Y$23,1,'5N mesh'!$B$7+1)*Setup!$B$22</f>
        <v>0</v>
      </c>
      <c r="Z798" s="0" t="n">
        <f aca="false">SUMPRODUCT('5N inverse'!$A$24:$Y$24,'5N mesh'!$B$37:$Z$37,$E797:$AC797)+'5N inverse'!$A$24*$C798/Setup!$B$17+INDEX('5N inverse'!$A$24:$Y$24,1,'5N mesh'!$B$7+1)*Setup!$B$22</f>
        <v>0</v>
      </c>
      <c r="AA798" s="0" t="n">
        <f aca="false">SUMPRODUCT('5N inverse'!$A$25:$Y$25,'5N mesh'!$B$37:$Z$37,$E797:$AC797)+'5N inverse'!$A$25*$C798/Setup!$B$17+INDEX('5N inverse'!$A$25:$Y$25,1,'5N mesh'!$B$7+1)*Setup!$B$22</f>
        <v>0</v>
      </c>
      <c r="AB798" s="0" t="n">
        <f aca="false">SUMPRODUCT('5N inverse'!$A$26:$Y$26,'5N mesh'!$B$37:$Z$37,$E797:$AC797)+'5N inverse'!$A$26*$C798/Setup!$B$17+INDEX('5N inverse'!$A$26:$Y$26,1,'5N mesh'!$B$7+1)*Setup!$B$22</f>
        <v>0</v>
      </c>
      <c r="AC798" s="0" t="n">
        <f aca="false">SUMPRODUCT('5N inverse'!$A$27:$Y$27,'5N mesh'!$B$37:$Z$37,$E797:$AC797)+'5N inverse'!$A$27*$C798/Setup!$B$17+INDEX('5N inverse'!$A$27:$Y$27,1,'5N mesh'!$B$7+1)*Setup!$B$22</f>
        <v>0</v>
      </c>
    </row>
    <row r="799" customFormat="false" ht="15" hidden="false" customHeight="false" outlineLevel="0" collapsed="false">
      <c r="A799" s="0" t="n">
        <v>794</v>
      </c>
      <c r="B799" s="0" t="n">
        <f aca="false">A799*Setup!$B$11/3600</f>
        <v>66.1666666666667</v>
      </c>
      <c r="C799" s="0" t="n">
        <f aca="false">Setup!$B$7+Setup!$B$8*COS(2*PI()*(B799-Setup!$B$9)/24)</f>
        <v>27.3735657832515</v>
      </c>
      <c r="D799" s="0" t="n">
        <f aca="false">(C799-E799)/Setup!$B$17</f>
        <v>13.6677758939881</v>
      </c>
      <c r="E799" s="0" t="n">
        <f aca="false">SUMPRODUCT('5N inverse'!$A$3:$Y$3,'5N mesh'!$B$37:$Z$37,$E798:$AC798)+'5N inverse'!$A$3*$C799/Setup!$B$17+INDEX('5N inverse'!$A$3:$Y$3,1,'5N mesh'!$B$7+1)*Setup!$B$22</f>
        <v>25.5967549170331</v>
      </c>
      <c r="F799" s="0" t="n">
        <f aca="false">SUMPRODUCT('5N inverse'!$A$4:$Y$4,'5N mesh'!$B$37:$Z$37,$E798:$AC798)+'5N inverse'!$A$4*$C799/Setup!$B$17+INDEX('5N inverse'!$A$4:$Y$4,1,'5N mesh'!$B$7+1)*Setup!$B$22</f>
        <v>23.8446054062624</v>
      </c>
      <c r="G799" s="0" t="n">
        <f aca="false">SUMPRODUCT('5N inverse'!$A$5:$Y$5,'5N mesh'!$B$37:$Z$37,$E798:$AC798)+'5N inverse'!$A$5*$C799/Setup!$B$17+INDEX('5N inverse'!$A$5:$Y$5,1,'5N mesh'!$B$7+1)*Setup!$B$22</f>
        <v>20.3403063847211</v>
      </c>
      <c r="H799" s="0" t="n">
        <f aca="false">SUMPRODUCT('5N inverse'!$A$6:$Y$6,'5N mesh'!$B$37:$Z$37,$E798:$AC798)+'5N inverse'!$A$6*$C799/Setup!$B$17+INDEX('5N inverse'!$A$6:$Y$6,1,'5N mesh'!$B$7+1)*Setup!$B$22</f>
        <v>16.8360073631797</v>
      </c>
      <c r="I799" s="0" t="n">
        <f aca="false">SUMPRODUCT('5N inverse'!$A$7:$Y$7,'5N mesh'!$B$37:$Z$37,$E798:$AC798)+'5N inverse'!$A$7*$C799/Setup!$B$17+INDEX('5N inverse'!$A$7:$Y$7,1,'5N mesh'!$B$7+1)*Setup!$B$22</f>
        <v>15.083857852409</v>
      </c>
      <c r="J799" s="0" t="n">
        <f aca="false">SUMPRODUCT('5N inverse'!$A$8:$Y$8,'5N mesh'!$B$37:$Z$37,$E798:$AC798)+'5N inverse'!$A$8*$C799/Setup!$B$17+INDEX('5N inverse'!$A$8:$Y$8,1,'5N mesh'!$B$7+1)*Setup!$B$22</f>
        <v>0</v>
      </c>
      <c r="K799" s="0" t="n">
        <f aca="false">SUMPRODUCT('5N inverse'!$A$9:$Y$9,'5N mesh'!$B$37:$Z$37,$E798:$AC798)+'5N inverse'!$A$9*$C799/Setup!$B$17+INDEX('5N inverse'!$A$9:$Y$9,1,'5N mesh'!$B$7+1)*Setup!$B$22</f>
        <v>0</v>
      </c>
      <c r="L799" s="0" t="n">
        <f aca="false">SUMPRODUCT('5N inverse'!$A$10:$Y$10,'5N mesh'!$B$37:$Z$37,$E798:$AC798)+'5N inverse'!$A$10*$C799/Setup!$B$17+INDEX('5N inverse'!$A$10:$Y$10,1,'5N mesh'!$B$7+1)*Setup!$B$22</f>
        <v>0</v>
      </c>
      <c r="M799" s="0" t="n">
        <f aca="false">SUMPRODUCT('5N inverse'!$A$11:$Y$11,'5N mesh'!$B$37:$Z$37,$E798:$AC798)+'5N inverse'!$A$11*$C799/Setup!$B$17+INDEX('5N inverse'!$A$11:$Y$11,1,'5N mesh'!$B$7+1)*Setup!$B$22</f>
        <v>0</v>
      </c>
      <c r="N799" s="0" t="n">
        <f aca="false">SUMPRODUCT('5N inverse'!$A$12:$Y$12,'5N mesh'!$B$37:$Z$37,$E798:$AC798)+'5N inverse'!$A$12*$C799/Setup!$B$17+INDEX('5N inverse'!$A$12:$Y$12,1,'5N mesh'!$B$7+1)*Setup!$B$22</f>
        <v>0</v>
      </c>
      <c r="O799" s="0" t="n">
        <f aca="false">SUMPRODUCT('5N inverse'!$A$13:$Y$13,'5N mesh'!$B$37:$Z$37,$E798:$AC798)+'5N inverse'!$A$13*$C799/Setup!$B$17+INDEX('5N inverse'!$A$13:$Y$13,1,'5N mesh'!$B$7+1)*Setup!$B$22</f>
        <v>0</v>
      </c>
      <c r="P799" s="0" t="n">
        <f aca="false">SUMPRODUCT('5N inverse'!$A$14:$Y$14,'5N mesh'!$B$37:$Z$37,$E798:$AC798)+'5N inverse'!$A$14*$C799/Setup!$B$17+INDEX('5N inverse'!$A$14:$Y$14,1,'5N mesh'!$B$7+1)*Setup!$B$22</f>
        <v>0</v>
      </c>
      <c r="Q799" s="0" t="n">
        <f aca="false">SUMPRODUCT('5N inverse'!$A$15:$Y$15,'5N mesh'!$B$37:$Z$37,$E798:$AC798)+'5N inverse'!$A$15*$C799/Setup!$B$17+INDEX('5N inverse'!$A$15:$Y$15,1,'5N mesh'!$B$7+1)*Setup!$B$22</f>
        <v>0</v>
      </c>
      <c r="R799" s="0" t="n">
        <f aca="false">SUMPRODUCT('5N inverse'!$A$16:$Y$16,'5N mesh'!$B$37:$Z$37,$E798:$AC798)+'5N inverse'!$A$16*$C799/Setup!$B$17+INDEX('5N inverse'!$A$16:$Y$16,1,'5N mesh'!$B$7+1)*Setup!$B$22</f>
        <v>0</v>
      </c>
      <c r="S799" s="0" t="n">
        <f aca="false">SUMPRODUCT('5N inverse'!$A$17:$Y$17,'5N mesh'!$B$37:$Z$37,$E798:$AC798)+'5N inverse'!$A$17*$C799/Setup!$B$17+INDEX('5N inverse'!$A$17:$Y$17,1,'5N mesh'!$B$7+1)*Setup!$B$22</f>
        <v>0</v>
      </c>
      <c r="T799" s="0" t="n">
        <f aca="false">SUMPRODUCT('5N inverse'!$A$18:$Y$18,'5N mesh'!$B$37:$Z$37,$E798:$AC798)+'5N inverse'!$A$18*$C799/Setup!$B$17+INDEX('5N inverse'!$A$18:$Y$18,1,'5N mesh'!$B$7+1)*Setup!$B$22</f>
        <v>0</v>
      </c>
      <c r="U799" s="0" t="n">
        <f aca="false">SUMPRODUCT('5N inverse'!$A$19:$Y$19,'5N mesh'!$B$37:$Z$37,$E798:$AC798)+'5N inverse'!$A$19*$C799/Setup!$B$17+INDEX('5N inverse'!$A$19:$Y$19,1,'5N mesh'!$B$7+1)*Setup!$B$22</f>
        <v>0</v>
      </c>
      <c r="V799" s="0" t="n">
        <f aca="false">SUMPRODUCT('5N inverse'!$A$20:$Y$20,'5N mesh'!$B$37:$Z$37,$E798:$AC798)+'5N inverse'!$A$20*$C799/Setup!$B$17+INDEX('5N inverse'!$A$20:$Y$20,1,'5N mesh'!$B$7+1)*Setup!$B$22</f>
        <v>0</v>
      </c>
      <c r="W799" s="0" t="n">
        <f aca="false">SUMPRODUCT('5N inverse'!$A$21:$Y$21,'5N mesh'!$B$37:$Z$37,$E798:$AC798)+'5N inverse'!$A$21*$C799/Setup!$B$17+INDEX('5N inverse'!$A$21:$Y$21,1,'5N mesh'!$B$7+1)*Setup!$B$22</f>
        <v>0</v>
      </c>
      <c r="X799" s="0" t="n">
        <f aca="false">SUMPRODUCT('5N inverse'!$A$22:$Y$22,'5N mesh'!$B$37:$Z$37,$E798:$AC798)+'5N inverse'!$A$22*$C799/Setup!$B$17+INDEX('5N inverse'!$A$22:$Y$22,1,'5N mesh'!$B$7+1)*Setup!$B$22</f>
        <v>0</v>
      </c>
      <c r="Y799" s="0" t="n">
        <f aca="false">SUMPRODUCT('5N inverse'!$A$23:$Y$23,'5N mesh'!$B$37:$Z$37,$E798:$AC798)+'5N inverse'!$A$23*$C799/Setup!$B$17+INDEX('5N inverse'!$A$23:$Y$23,1,'5N mesh'!$B$7+1)*Setup!$B$22</f>
        <v>0</v>
      </c>
      <c r="Z799" s="0" t="n">
        <f aca="false">SUMPRODUCT('5N inverse'!$A$24:$Y$24,'5N mesh'!$B$37:$Z$37,$E798:$AC798)+'5N inverse'!$A$24*$C799/Setup!$B$17+INDEX('5N inverse'!$A$24:$Y$24,1,'5N mesh'!$B$7+1)*Setup!$B$22</f>
        <v>0</v>
      </c>
      <c r="AA799" s="0" t="n">
        <f aca="false">SUMPRODUCT('5N inverse'!$A$25:$Y$25,'5N mesh'!$B$37:$Z$37,$E798:$AC798)+'5N inverse'!$A$25*$C799/Setup!$B$17+INDEX('5N inverse'!$A$25:$Y$25,1,'5N mesh'!$B$7+1)*Setup!$B$22</f>
        <v>0</v>
      </c>
      <c r="AB799" s="0" t="n">
        <f aca="false">SUMPRODUCT('5N inverse'!$A$26:$Y$26,'5N mesh'!$B$37:$Z$37,$E798:$AC798)+'5N inverse'!$A$26*$C799/Setup!$B$17+INDEX('5N inverse'!$A$26:$Y$26,1,'5N mesh'!$B$7+1)*Setup!$B$22</f>
        <v>0</v>
      </c>
      <c r="AC799" s="0" t="n">
        <f aca="false">SUMPRODUCT('5N inverse'!$A$27:$Y$27,'5N mesh'!$B$37:$Z$37,$E798:$AC798)+'5N inverse'!$A$27*$C799/Setup!$B$17+INDEX('5N inverse'!$A$27:$Y$27,1,'5N mesh'!$B$7+1)*Setup!$B$22</f>
        <v>0</v>
      </c>
    </row>
    <row r="800" customFormat="false" ht="15" hidden="false" customHeight="false" outlineLevel="0" collapsed="false">
      <c r="A800" s="0" t="n">
        <v>795</v>
      </c>
      <c r="B800" s="0" t="n">
        <f aca="false">A800*Setup!$B$11/3600</f>
        <v>66.25</v>
      </c>
      <c r="C800" s="0" t="n">
        <f aca="false">Setup!$B$7+Setup!$B$8*COS(2*PI()*(B800-Setup!$B$9)/24)</f>
        <v>27.3258784492102</v>
      </c>
      <c r="D800" s="0" t="n">
        <f aca="false">(C800-E800)/Setup!$B$17</f>
        <v>13.1580582760676</v>
      </c>
      <c r="E800" s="0" t="n">
        <f aca="false">SUMPRODUCT('5N inverse'!$A$3:$Y$3,'5N mesh'!$B$37:$Z$37,$E799:$AC799)+'5N inverse'!$A$3*$C800/Setup!$B$17+INDEX('5N inverse'!$A$3:$Y$3,1,'5N mesh'!$B$7+1)*Setup!$B$22</f>
        <v>25.6153308733214</v>
      </c>
      <c r="F800" s="0" t="n">
        <f aca="false">SUMPRODUCT('5N inverse'!$A$4:$Y$4,'5N mesh'!$B$37:$Z$37,$E799:$AC799)+'5N inverse'!$A$4*$C800/Setup!$B$17+INDEX('5N inverse'!$A$4:$Y$4,1,'5N mesh'!$B$7+1)*Setup!$B$22</f>
        <v>23.8601290812585</v>
      </c>
      <c r="G800" s="0" t="n">
        <f aca="false">SUMPRODUCT('5N inverse'!$A$5:$Y$5,'5N mesh'!$B$37:$Z$37,$E799:$AC799)+'5N inverse'!$A$5*$C800/Setup!$B$17+INDEX('5N inverse'!$A$5:$Y$5,1,'5N mesh'!$B$7+1)*Setup!$B$22</f>
        <v>20.3497254971328</v>
      </c>
      <c r="H800" s="0" t="n">
        <f aca="false">SUMPRODUCT('5N inverse'!$A$6:$Y$6,'5N mesh'!$B$37:$Z$37,$E799:$AC799)+'5N inverse'!$A$6*$C800/Setup!$B$17+INDEX('5N inverse'!$A$6:$Y$6,1,'5N mesh'!$B$7+1)*Setup!$B$22</f>
        <v>16.8393219130071</v>
      </c>
      <c r="I800" s="0" t="n">
        <f aca="false">SUMPRODUCT('5N inverse'!$A$7:$Y$7,'5N mesh'!$B$37:$Z$37,$E799:$AC799)+'5N inverse'!$A$7*$C800/Setup!$B$17+INDEX('5N inverse'!$A$7:$Y$7,1,'5N mesh'!$B$7+1)*Setup!$B$22</f>
        <v>15.0841201209442</v>
      </c>
      <c r="J800" s="0" t="n">
        <f aca="false">SUMPRODUCT('5N inverse'!$A$8:$Y$8,'5N mesh'!$B$37:$Z$37,$E799:$AC799)+'5N inverse'!$A$8*$C800/Setup!$B$17+INDEX('5N inverse'!$A$8:$Y$8,1,'5N mesh'!$B$7+1)*Setup!$B$22</f>
        <v>0</v>
      </c>
      <c r="K800" s="0" t="n">
        <f aca="false">SUMPRODUCT('5N inverse'!$A$9:$Y$9,'5N mesh'!$B$37:$Z$37,$E799:$AC799)+'5N inverse'!$A$9*$C800/Setup!$B$17+INDEX('5N inverse'!$A$9:$Y$9,1,'5N mesh'!$B$7+1)*Setup!$B$22</f>
        <v>0</v>
      </c>
      <c r="L800" s="0" t="n">
        <f aca="false">SUMPRODUCT('5N inverse'!$A$10:$Y$10,'5N mesh'!$B$37:$Z$37,$E799:$AC799)+'5N inverse'!$A$10*$C800/Setup!$B$17+INDEX('5N inverse'!$A$10:$Y$10,1,'5N mesh'!$B$7+1)*Setup!$B$22</f>
        <v>0</v>
      </c>
      <c r="M800" s="0" t="n">
        <f aca="false">SUMPRODUCT('5N inverse'!$A$11:$Y$11,'5N mesh'!$B$37:$Z$37,$E799:$AC799)+'5N inverse'!$A$11*$C800/Setup!$B$17+INDEX('5N inverse'!$A$11:$Y$11,1,'5N mesh'!$B$7+1)*Setup!$B$22</f>
        <v>0</v>
      </c>
      <c r="N800" s="0" t="n">
        <f aca="false">SUMPRODUCT('5N inverse'!$A$12:$Y$12,'5N mesh'!$B$37:$Z$37,$E799:$AC799)+'5N inverse'!$A$12*$C800/Setup!$B$17+INDEX('5N inverse'!$A$12:$Y$12,1,'5N mesh'!$B$7+1)*Setup!$B$22</f>
        <v>0</v>
      </c>
      <c r="O800" s="0" t="n">
        <f aca="false">SUMPRODUCT('5N inverse'!$A$13:$Y$13,'5N mesh'!$B$37:$Z$37,$E799:$AC799)+'5N inverse'!$A$13*$C800/Setup!$B$17+INDEX('5N inverse'!$A$13:$Y$13,1,'5N mesh'!$B$7+1)*Setup!$B$22</f>
        <v>0</v>
      </c>
      <c r="P800" s="0" t="n">
        <f aca="false">SUMPRODUCT('5N inverse'!$A$14:$Y$14,'5N mesh'!$B$37:$Z$37,$E799:$AC799)+'5N inverse'!$A$14*$C800/Setup!$B$17+INDEX('5N inverse'!$A$14:$Y$14,1,'5N mesh'!$B$7+1)*Setup!$B$22</f>
        <v>0</v>
      </c>
      <c r="Q800" s="0" t="n">
        <f aca="false">SUMPRODUCT('5N inverse'!$A$15:$Y$15,'5N mesh'!$B$37:$Z$37,$E799:$AC799)+'5N inverse'!$A$15*$C800/Setup!$B$17+INDEX('5N inverse'!$A$15:$Y$15,1,'5N mesh'!$B$7+1)*Setup!$B$22</f>
        <v>0</v>
      </c>
      <c r="R800" s="0" t="n">
        <f aca="false">SUMPRODUCT('5N inverse'!$A$16:$Y$16,'5N mesh'!$B$37:$Z$37,$E799:$AC799)+'5N inverse'!$A$16*$C800/Setup!$B$17+INDEX('5N inverse'!$A$16:$Y$16,1,'5N mesh'!$B$7+1)*Setup!$B$22</f>
        <v>0</v>
      </c>
      <c r="S800" s="0" t="n">
        <f aca="false">SUMPRODUCT('5N inverse'!$A$17:$Y$17,'5N mesh'!$B$37:$Z$37,$E799:$AC799)+'5N inverse'!$A$17*$C800/Setup!$B$17+INDEX('5N inverse'!$A$17:$Y$17,1,'5N mesh'!$B$7+1)*Setup!$B$22</f>
        <v>0</v>
      </c>
      <c r="T800" s="0" t="n">
        <f aca="false">SUMPRODUCT('5N inverse'!$A$18:$Y$18,'5N mesh'!$B$37:$Z$37,$E799:$AC799)+'5N inverse'!$A$18*$C800/Setup!$B$17+INDEX('5N inverse'!$A$18:$Y$18,1,'5N mesh'!$B$7+1)*Setup!$B$22</f>
        <v>0</v>
      </c>
      <c r="U800" s="0" t="n">
        <f aca="false">SUMPRODUCT('5N inverse'!$A$19:$Y$19,'5N mesh'!$B$37:$Z$37,$E799:$AC799)+'5N inverse'!$A$19*$C800/Setup!$B$17+INDEX('5N inverse'!$A$19:$Y$19,1,'5N mesh'!$B$7+1)*Setup!$B$22</f>
        <v>0</v>
      </c>
      <c r="V800" s="0" t="n">
        <f aca="false">SUMPRODUCT('5N inverse'!$A$20:$Y$20,'5N mesh'!$B$37:$Z$37,$E799:$AC799)+'5N inverse'!$A$20*$C800/Setup!$B$17+INDEX('5N inverse'!$A$20:$Y$20,1,'5N mesh'!$B$7+1)*Setup!$B$22</f>
        <v>0</v>
      </c>
      <c r="W800" s="0" t="n">
        <f aca="false">SUMPRODUCT('5N inverse'!$A$21:$Y$21,'5N mesh'!$B$37:$Z$37,$E799:$AC799)+'5N inverse'!$A$21*$C800/Setup!$B$17+INDEX('5N inverse'!$A$21:$Y$21,1,'5N mesh'!$B$7+1)*Setup!$B$22</f>
        <v>0</v>
      </c>
      <c r="X800" s="0" t="n">
        <f aca="false">SUMPRODUCT('5N inverse'!$A$22:$Y$22,'5N mesh'!$B$37:$Z$37,$E799:$AC799)+'5N inverse'!$A$22*$C800/Setup!$B$17+INDEX('5N inverse'!$A$22:$Y$22,1,'5N mesh'!$B$7+1)*Setup!$B$22</f>
        <v>0</v>
      </c>
      <c r="Y800" s="0" t="n">
        <f aca="false">SUMPRODUCT('5N inverse'!$A$23:$Y$23,'5N mesh'!$B$37:$Z$37,$E799:$AC799)+'5N inverse'!$A$23*$C800/Setup!$B$17+INDEX('5N inverse'!$A$23:$Y$23,1,'5N mesh'!$B$7+1)*Setup!$B$22</f>
        <v>0</v>
      </c>
      <c r="Z800" s="0" t="n">
        <f aca="false">SUMPRODUCT('5N inverse'!$A$24:$Y$24,'5N mesh'!$B$37:$Z$37,$E799:$AC799)+'5N inverse'!$A$24*$C800/Setup!$B$17+INDEX('5N inverse'!$A$24:$Y$24,1,'5N mesh'!$B$7+1)*Setup!$B$22</f>
        <v>0</v>
      </c>
      <c r="AA800" s="0" t="n">
        <f aca="false">SUMPRODUCT('5N inverse'!$A$25:$Y$25,'5N mesh'!$B$37:$Z$37,$E799:$AC799)+'5N inverse'!$A$25*$C800/Setup!$B$17+INDEX('5N inverse'!$A$25:$Y$25,1,'5N mesh'!$B$7+1)*Setup!$B$22</f>
        <v>0</v>
      </c>
      <c r="AB800" s="0" t="n">
        <f aca="false">SUMPRODUCT('5N inverse'!$A$26:$Y$26,'5N mesh'!$B$37:$Z$37,$E799:$AC799)+'5N inverse'!$A$26*$C800/Setup!$B$17+INDEX('5N inverse'!$A$26:$Y$26,1,'5N mesh'!$B$7+1)*Setup!$B$22</f>
        <v>0</v>
      </c>
      <c r="AC800" s="0" t="n">
        <f aca="false">SUMPRODUCT('5N inverse'!$A$27:$Y$27,'5N mesh'!$B$37:$Z$37,$E799:$AC799)+'5N inverse'!$A$27*$C800/Setup!$B$17+INDEX('5N inverse'!$A$27:$Y$27,1,'5N mesh'!$B$7+1)*Setup!$B$22</f>
        <v>0</v>
      </c>
    </row>
    <row r="801" customFormat="false" ht="15" hidden="false" customHeight="false" outlineLevel="0" collapsed="false">
      <c r="A801" s="0" t="n">
        <v>796</v>
      </c>
      <c r="B801" s="0" t="n">
        <f aca="false">A801*Setup!$B$11/3600</f>
        <v>66.3333333333333</v>
      </c>
      <c r="C801" s="0" t="n">
        <f aca="false">Setup!$B$7+Setup!$B$8*COS(2*PI()*(B801-Setup!$B$9)/24)</f>
        <v>27.276608177156</v>
      </c>
      <c r="D801" s="0" t="n">
        <f aca="false">(C801-E801)/Setup!$B$17</f>
        <v>12.6429650179809</v>
      </c>
      <c r="E801" s="0" t="n">
        <f aca="false">SUMPRODUCT('5N inverse'!$A$3:$Y$3,'5N mesh'!$B$37:$Z$37,$E800:$AC800)+'5N inverse'!$A$3*$C801/Setup!$B$17+INDEX('5N inverse'!$A$3:$Y$3,1,'5N mesh'!$B$7+1)*Setup!$B$22</f>
        <v>25.6330227248185</v>
      </c>
      <c r="F801" s="0" t="n">
        <f aca="false">SUMPRODUCT('5N inverse'!$A$4:$Y$4,'5N mesh'!$B$37:$Z$37,$E800:$AC800)+'5N inverse'!$A$4*$C801/Setup!$B$17+INDEX('5N inverse'!$A$4:$Y$4,1,'5N mesh'!$B$7+1)*Setup!$B$22</f>
        <v>23.8749152339689</v>
      </c>
      <c r="G801" s="0" t="n">
        <f aca="false">SUMPRODUCT('5N inverse'!$A$5:$Y$5,'5N mesh'!$B$37:$Z$37,$E800:$AC800)+'5N inverse'!$A$5*$C801/Setup!$B$17+INDEX('5N inverse'!$A$5:$Y$5,1,'5N mesh'!$B$7+1)*Setup!$B$22</f>
        <v>20.3587002522697</v>
      </c>
      <c r="H801" s="0" t="n">
        <f aca="false">SUMPRODUCT('5N inverse'!$A$6:$Y$6,'5N mesh'!$B$37:$Z$37,$E800:$AC800)+'5N inverse'!$A$6*$C801/Setup!$B$17+INDEX('5N inverse'!$A$6:$Y$6,1,'5N mesh'!$B$7+1)*Setup!$B$22</f>
        <v>16.8424852705706</v>
      </c>
      <c r="I801" s="0" t="n">
        <f aca="false">SUMPRODUCT('5N inverse'!$A$7:$Y$7,'5N mesh'!$B$37:$Z$37,$E800:$AC800)+'5N inverse'!$A$7*$C801/Setup!$B$17+INDEX('5N inverse'!$A$7:$Y$7,1,'5N mesh'!$B$7+1)*Setup!$B$22</f>
        <v>15.084377779721</v>
      </c>
      <c r="J801" s="0" t="n">
        <f aca="false">SUMPRODUCT('5N inverse'!$A$8:$Y$8,'5N mesh'!$B$37:$Z$37,$E800:$AC800)+'5N inverse'!$A$8*$C801/Setup!$B$17+INDEX('5N inverse'!$A$8:$Y$8,1,'5N mesh'!$B$7+1)*Setup!$B$22</f>
        <v>0</v>
      </c>
      <c r="K801" s="0" t="n">
        <f aca="false">SUMPRODUCT('5N inverse'!$A$9:$Y$9,'5N mesh'!$B$37:$Z$37,$E800:$AC800)+'5N inverse'!$A$9*$C801/Setup!$B$17+INDEX('5N inverse'!$A$9:$Y$9,1,'5N mesh'!$B$7+1)*Setup!$B$22</f>
        <v>0</v>
      </c>
      <c r="L801" s="0" t="n">
        <f aca="false">SUMPRODUCT('5N inverse'!$A$10:$Y$10,'5N mesh'!$B$37:$Z$37,$E800:$AC800)+'5N inverse'!$A$10*$C801/Setup!$B$17+INDEX('5N inverse'!$A$10:$Y$10,1,'5N mesh'!$B$7+1)*Setup!$B$22</f>
        <v>0</v>
      </c>
      <c r="M801" s="0" t="n">
        <f aca="false">SUMPRODUCT('5N inverse'!$A$11:$Y$11,'5N mesh'!$B$37:$Z$37,$E800:$AC800)+'5N inverse'!$A$11*$C801/Setup!$B$17+INDEX('5N inverse'!$A$11:$Y$11,1,'5N mesh'!$B$7+1)*Setup!$B$22</f>
        <v>0</v>
      </c>
      <c r="N801" s="0" t="n">
        <f aca="false">SUMPRODUCT('5N inverse'!$A$12:$Y$12,'5N mesh'!$B$37:$Z$37,$E800:$AC800)+'5N inverse'!$A$12*$C801/Setup!$B$17+INDEX('5N inverse'!$A$12:$Y$12,1,'5N mesh'!$B$7+1)*Setup!$B$22</f>
        <v>0</v>
      </c>
      <c r="O801" s="0" t="n">
        <f aca="false">SUMPRODUCT('5N inverse'!$A$13:$Y$13,'5N mesh'!$B$37:$Z$37,$E800:$AC800)+'5N inverse'!$A$13*$C801/Setup!$B$17+INDEX('5N inverse'!$A$13:$Y$13,1,'5N mesh'!$B$7+1)*Setup!$B$22</f>
        <v>0</v>
      </c>
      <c r="P801" s="0" t="n">
        <f aca="false">SUMPRODUCT('5N inverse'!$A$14:$Y$14,'5N mesh'!$B$37:$Z$37,$E800:$AC800)+'5N inverse'!$A$14*$C801/Setup!$B$17+INDEX('5N inverse'!$A$14:$Y$14,1,'5N mesh'!$B$7+1)*Setup!$B$22</f>
        <v>0</v>
      </c>
      <c r="Q801" s="0" t="n">
        <f aca="false">SUMPRODUCT('5N inverse'!$A$15:$Y$15,'5N mesh'!$B$37:$Z$37,$E800:$AC800)+'5N inverse'!$A$15*$C801/Setup!$B$17+INDEX('5N inverse'!$A$15:$Y$15,1,'5N mesh'!$B$7+1)*Setup!$B$22</f>
        <v>0</v>
      </c>
      <c r="R801" s="0" t="n">
        <f aca="false">SUMPRODUCT('5N inverse'!$A$16:$Y$16,'5N mesh'!$B$37:$Z$37,$E800:$AC800)+'5N inverse'!$A$16*$C801/Setup!$B$17+INDEX('5N inverse'!$A$16:$Y$16,1,'5N mesh'!$B$7+1)*Setup!$B$22</f>
        <v>0</v>
      </c>
      <c r="S801" s="0" t="n">
        <f aca="false">SUMPRODUCT('5N inverse'!$A$17:$Y$17,'5N mesh'!$B$37:$Z$37,$E800:$AC800)+'5N inverse'!$A$17*$C801/Setup!$B$17+INDEX('5N inverse'!$A$17:$Y$17,1,'5N mesh'!$B$7+1)*Setup!$B$22</f>
        <v>0</v>
      </c>
      <c r="T801" s="0" t="n">
        <f aca="false">SUMPRODUCT('5N inverse'!$A$18:$Y$18,'5N mesh'!$B$37:$Z$37,$E800:$AC800)+'5N inverse'!$A$18*$C801/Setup!$B$17+INDEX('5N inverse'!$A$18:$Y$18,1,'5N mesh'!$B$7+1)*Setup!$B$22</f>
        <v>0</v>
      </c>
      <c r="U801" s="0" t="n">
        <f aca="false">SUMPRODUCT('5N inverse'!$A$19:$Y$19,'5N mesh'!$B$37:$Z$37,$E800:$AC800)+'5N inverse'!$A$19*$C801/Setup!$B$17+INDEX('5N inverse'!$A$19:$Y$19,1,'5N mesh'!$B$7+1)*Setup!$B$22</f>
        <v>0</v>
      </c>
      <c r="V801" s="0" t="n">
        <f aca="false">SUMPRODUCT('5N inverse'!$A$20:$Y$20,'5N mesh'!$B$37:$Z$37,$E800:$AC800)+'5N inverse'!$A$20*$C801/Setup!$B$17+INDEX('5N inverse'!$A$20:$Y$20,1,'5N mesh'!$B$7+1)*Setup!$B$22</f>
        <v>0</v>
      </c>
      <c r="W801" s="0" t="n">
        <f aca="false">SUMPRODUCT('5N inverse'!$A$21:$Y$21,'5N mesh'!$B$37:$Z$37,$E800:$AC800)+'5N inverse'!$A$21*$C801/Setup!$B$17+INDEX('5N inverse'!$A$21:$Y$21,1,'5N mesh'!$B$7+1)*Setup!$B$22</f>
        <v>0</v>
      </c>
      <c r="X801" s="0" t="n">
        <f aca="false">SUMPRODUCT('5N inverse'!$A$22:$Y$22,'5N mesh'!$B$37:$Z$37,$E800:$AC800)+'5N inverse'!$A$22*$C801/Setup!$B$17+INDEX('5N inverse'!$A$22:$Y$22,1,'5N mesh'!$B$7+1)*Setup!$B$22</f>
        <v>0</v>
      </c>
      <c r="Y801" s="0" t="n">
        <f aca="false">SUMPRODUCT('5N inverse'!$A$23:$Y$23,'5N mesh'!$B$37:$Z$37,$E800:$AC800)+'5N inverse'!$A$23*$C801/Setup!$B$17+INDEX('5N inverse'!$A$23:$Y$23,1,'5N mesh'!$B$7+1)*Setup!$B$22</f>
        <v>0</v>
      </c>
      <c r="Z801" s="0" t="n">
        <f aca="false">SUMPRODUCT('5N inverse'!$A$24:$Y$24,'5N mesh'!$B$37:$Z$37,$E800:$AC800)+'5N inverse'!$A$24*$C801/Setup!$B$17+INDEX('5N inverse'!$A$24:$Y$24,1,'5N mesh'!$B$7+1)*Setup!$B$22</f>
        <v>0</v>
      </c>
      <c r="AA801" s="0" t="n">
        <f aca="false">SUMPRODUCT('5N inverse'!$A$25:$Y$25,'5N mesh'!$B$37:$Z$37,$E800:$AC800)+'5N inverse'!$A$25*$C801/Setup!$B$17+INDEX('5N inverse'!$A$25:$Y$25,1,'5N mesh'!$B$7+1)*Setup!$B$22</f>
        <v>0</v>
      </c>
      <c r="AB801" s="0" t="n">
        <f aca="false">SUMPRODUCT('5N inverse'!$A$26:$Y$26,'5N mesh'!$B$37:$Z$37,$E800:$AC800)+'5N inverse'!$A$26*$C801/Setup!$B$17+INDEX('5N inverse'!$A$26:$Y$26,1,'5N mesh'!$B$7+1)*Setup!$B$22</f>
        <v>0</v>
      </c>
      <c r="AC801" s="0" t="n">
        <f aca="false">SUMPRODUCT('5N inverse'!$A$27:$Y$27,'5N mesh'!$B$37:$Z$37,$E800:$AC800)+'5N inverse'!$A$27*$C801/Setup!$B$17+INDEX('5N inverse'!$A$27:$Y$27,1,'5N mesh'!$B$7+1)*Setup!$B$22</f>
        <v>0</v>
      </c>
    </row>
    <row r="802" customFormat="false" ht="15" hidden="false" customHeight="false" outlineLevel="0" collapsed="false">
      <c r="A802" s="0" t="n">
        <v>797</v>
      </c>
      <c r="B802" s="0" t="n">
        <f aca="false">A802*Setup!$B$11/3600</f>
        <v>66.4166666666667</v>
      </c>
      <c r="C802" s="0" t="n">
        <f aca="false">Setup!$B$7+Setup!$B$8*COS(2*PI()*(B802-Setup!$B$9)/24)</f>
        <v>27.2257784170699</v>
      </c>
      <c r="D802" s="0" t="n">
        <f aca="false">(C802-E802)/Setup!$B$17</f>
        <v>12.1227412607454</v>
      </c>
      <c r="E802" s="0" t="n">
        <f aca="false">SUMPRODUCT('5N inverse'!$A$3:$Y$3,'5N mesh'!$B$37:$Z$37,$E801:$AC801)+'5N inverse'!$A$3*$C802/Setup!$B$17+INDEX('5N inverse'!$A$3:$Y$3,1,'5N mesh'!$B$7+1)*Setup!$B$22</f>
        <v>25.649822053173</v>
      </c>
      <c r="F802" s="0" t="n">
        <f aca="false">SUMPRODUCT('5N inverse'!$A$4:$Y$4,'5N mesh'!$B$37:$Z$37,$E801:$AC801)+'5N inverse'!$A$4*$C802/Setup!$B$17+INDEX('5N inverse'!$A$4:$Y$4,1,'5N mesh'!$B$7+1)*Setup!$B$22</f>
        <v>23.8889568286663</v>
      </c>
      <c r="G802" s="0" t="n">
        <f aca="false">SUMPRODUCT('5N inverse'!$A$5:$Y$5,'5N mesh'!$B$37:$Z$37,$E801:$AC801)+'5N inverse'!$A$5*$C802/Setup!$B$17+INDEX('5N inverse'!$A$5:$Y$5,1,'5N mesh'!$B$7+1)*Setup!$B$22</f>
        <v>20.3672263796528</v>
      </c>
      <c r="H802" s="0" t="n">
        <f aca="false">SUMPRODUCT('5N inverse'!$A$6:$Y$6,'5N mesh'!$B$37:$Z$37,$E801:$AC801)+'5N inverse'!$A$6*$C802/Setup!$B$17+INDEX('5N inverse'!$A$6:$Y$6,1,'5N mesh'!$B$7+1)*Setup!$B$22</f>
        <v>16.8454959306393</v>
      </c>
      <c r="I802" s="0" t="n">
        <f aca="false">SUMPRODUCT('5N inverse'!$A$7:$Y$7,'5N mesh'!$B$37:$Z$37,$E801:$AC801)+'5N inverse'!$A$7*$C802/Setup!$B$17+INDEX('5N inverse'!$A$7:$Y$7,1,'5N mesh'!$B$7+1)*Setup!$B$22</f>
        <v>15.0846307061326</v>
      </c>
      <c r="J802" s="0" t="n">
        <f aca="false">SUMPRODUCT('5N inverse'!$A$8:$Y$8,'5N mesh'!$B$37:$Z$37,$E801:$AC801)+'5N inverse'!$A$8*$C802/Setup!$B$17+INDEX('5N inverse'!$A$8:$Y$8,1,'5N mesh'!$B$7+1)*Setup!$B$22</f>
        <v>0</v>
      </c>
      <c r="K802" s="0" t="n">
        <f aca="false">SUMPRODUCT('5N inverse'!$A$9:$Y$9,'5N mesh'!$B$37:$Z$37,$E801:$AC801)+'5N inverse'!$A$9*$C802/Setup!$B$17+INDEX('5N inverse'!$A$9:$Y$9,1,'5N mesh'!$B$7+1)*Setup!$B$22</f>
        <v>0</v>
      </c>
      <c r="L802" s="0" t="n">
        <f aca="false">SUMPRODUCT('5N inverse'!$A$10:$Y$10,'5N mesh'!$B$37:$Z$37,$E801:$AC801)+'5N inverse'!$A$10*$C802/Setup!$B$17+INDEX('5N inverse'!$A$10:$Y$10,1,'5N mesh'!$B$7+1)*Setup!$B$22</f>
        <v>0</v>
      </c>
      <c r="M802" s="0" t="n">
        <f aca="false">SUMPRODUCT('5N inverse'!$A$11:$Y$11,'5N mesh'!$B$37:$Z$37,$E801:$AC801)+'5N inverse'!$A$11*$C802/Setup!$B$17+INDEX('5N inverse'!$A$11:$Y$11,1,'5N mesh'!$B$7+1)*Setup!$B$22</f>
        <v>0</v>
      </c>
      <c r="N802" s="0" t="n">
        <f aca="false">SUMPRODUCT('5N inverse'!$A$12:$Y$12,'5N mesh'!$B$37:$Z$37,$E801:$AC801)+'5N inverse'!$A$12*$C802/Setup!$B$17+INDEX('5N inverse'!$A$12:$Y$12,1,'5N mesh'!$B$7+1)*Setup!$B$22</f>
        <v>0</v>
      </c>
      <c r="O802" s="0" t="n">
        <f aca="false">SUMPRODUCT('5N inverse'!$A$13:$Y$13,'5N mesh'!$B$37:$Z$37,$E801:$AC801)+'5N inverse'!$A$13*$C802/Setup!$B$17+INDEX('5N inverse'!$A$13:$Y$13,1,'5N mesh'!$B$7+1)*Setup!$B$22</f>
        <v>0</v>
      </c>
      <c r="P802" s="0" t="n">
        <f aca="false">SUMPRODUCT('5N inverse'!$A$14:$Y$14,'5N mesh'!$B$37:$Z$37,$E801:$AC801)+'5N inverse'!$A$14*$C802/Setup!$B$17+INDEX('5N inverse'!$A$14:$Y$14,1,'5N mesh'!$B$7+1)*Setup!$B$22</f>
        <v>0</v>
      </c>
      <c r="Q802" s="0" t="n">
        <f aca="false">SUMPRODUCT('5N inverse'!$A$15:$Y$15,'5N mesh'!$B$37:$Z$37,$E801:$AC801)+'5N inverse'!$A$15*$C802/Setup!$B$17+INDEX('5N inverse'!$A$15:$Y$15,1,'5N mesh'!$B$7+1)*Setup!$B$22</f>
        <v>0</v>
      </c>
      <c r="R802" s="0" t="n">
        <f aca="false">SUMPRODUCT('5N inverse'!$A$16:$Y$16,'5N mesh'!$B$37:$Z$37,$E801:$AC801)+'5N inverse'!$A$16*$C802/Setup!$B$17+INDEX('5N inverse'!$A$16:$Y$16,1,'5N mesh'!$B$7+1)*Setup!$B$22</f>
        <v>0</v>
      </c>
      <c r="S802" s="0" t="n">
        <f aca="false">SUMPRODUCT('5N inverse'!$A$17:$Y$17,'5N mesh'!$B$37:$Z$37,$E801:$AC801)+'5N inverse'!$A$17*$C802/Setup!$B$17+INDEX('5N inverse'!$A$17:$Y$17,1,'5N mesh'!$B$7+1)*Setup!$B$22</f>
        <v>0</v>
      </c>
      <c r="T802" s="0" t="n">
        <f aca="false">SUMPRODUCT('5N inverse'!$A$18:$Y$18,'5N mesh'!$B$37:$Z$37,$E801:$AC801)+'5N inverse'!$A$18*$C802/Setup!$B$17+INDEX('5N inverse'!$A$18:$Y$18,1,'5N mesh'!$B$7+1)*Setup!$B$22</f>
        <v>0</v>
      </c>
      <c r="U802" s="0" t="n">
        <f aca="false">SUMPRODUCT('5N inverse'!$A$19:$Y$19,'5N mesh'!$B$37:$Z$37,$E801:$AC801)+'5N inverse'!$A$19*$C802/Setup!$B$17+INDEX('5N inverse'!$A$19:$Y$19,1,'5N mesh'!$B$7+1)*Setup!$B$22</f>
        <v>0</v>
      </c>
      <c r="V802" s="0" t="n">
        <f aca="false">SUMPRODUCT('5N inverse'!$A$20:$Y$20,'5N mesh'!$B$37:$Z$37,$E801:$AC801)+'5N inverse'!$A$20*$C802/Setup!$B$17+INDEX('5N inverse'!$A$20:$Y$20,1,'5N mesh'!$B$7+1)*Setup!$B$22</f>
        <v>0</v>
      </c>
      <c r="W802" s="0" t="n">
        <f aca="false">SUMPRODUCT('5N inverse'!$A$21:$Y$21,'5N mesh'!$B$37:$Z$37,$E801:$AC801)+'5N inverse'!$A$21*$C802/Setup!$B$17+INDEX('5N inverse'!$A$21:$Y$21,1,'5N mesh'!$B$7+1)*Setup!$B$22</f>
        <v>0</v>
      </c>
      <c r="X802" s="0" t="n">
        <f aca="false">SUMPRODUCT('5N inverse'!$A$22:$Y$22,'5N mesh'!$B$37:$Z$37,$E801:$AC801)+'5N inverse'!$A$22*$C802/Setup!$B$17+INDEX('5N inverse'!$A$22:$Y$22,1,'5N mesh'!$B$7+1)*Setup!$B$22</f>
        <v>0</v>
      </c>
      <c r="Y802" s="0" t="n">
        <f aca="false">SUMPRODUCT('5N inverse'!$A$23:$Y$23,'5N mesh'!$B$37:$Z$37,$E801:$AC801)+'5N inverse'!$A$23*$C802/Setup!$B$17+INDEX('5N inverse'!$A$23:$Y$23,1,'5N mesh'!$B$7+1)*Setup!$B$22</f>
        <v>0</v>
      </c>
      <c r="Z802" s="0" t="n">
        <f aca="false">SUMPRODUCT('5N inverse'!$A$24:$Y$24,'5N mesh'!$B$37:$Z$37,$E801:$AC801)+'5N inverse'!$A$24*$C802/Setup!$B$17+INDEX('5N inverse'!$A$24:$Y$24,1,'5N mesh'!$B$7+1)*Setup!$B$22</f>
        <v>0</v>
      </c>
      <c r="AA802" s="0" t="n">
        <f aca="false">SUMPRODUCT('5N inverse'!$A$25:$Y$25,'5N mesh'!$B$37:$Z$37,$E801:$AC801)+'5N inverse'!$A$25*$C802/Setup!$B$17+INDEX('5N inverse'!$A$25:$Y$25,1,'5N mesh'!$B$7+1)*Setup!$B$22</f>
        <v>0</v>
      </c>
      <c r="AB802" s="0" t="n">
        <f aca="false">SUMPRODUCT('5N inverse'!$A$26:$Y$26,'5N mesh'!$B$37:$Z$37,$E801:$AC801)+'5N inverse'!$A$26*$C802/Setup!$B$17+INDEX('5N inverse'!$A$26:$Y$26,1,'5N mesh'!$B$7+1)*Setup!$B$22</f>
        <v>0</v>
      </c>
      <c r="AC802" s="0" t="n">
        <f aca="false">SUMPRODUCT('5N inverse'!$A$27:$Y$27,'5N mesh'!$B$37:$Z$37,$E801:$AC801)+'5N inverse'!$A$27*$C802/Setup!$B$17+INDEX('5N inverse'!$A$27:$Y$27,1,'5N mesh'!$B$7+1)*Setup!$B$22</f>
        <v>0</v>
      </c>
    </row>
    <row r="803" customFormat="false" ht="15" hidden="false" customHeight="false" outlineLevel="0" collapsed="false">
      <c r="A803" s="0" t="n">
        <v>798</v>
      </c>
      <c r="B803" s="0" t="n">
        <f aca="false">A803*Setup!$B$11/3600</f>
        <v>66.5</v>
      </c>
      <c r="C803" s="0" t="n">
        <f aca="false">Setup!$B$7+Setup!$B$8*COS(2*PI()*(B803-Setup!$B$9)/24)</f>
        <v>27.1734133611649</v>
      </c>
      <c r="D803" s="0" t="n">
        <f aca="false">(C803-E803)/Setup!$B$17</f>
        <v>11.5976345874244</v>
      </c>
      <c r="E803" s="0" t="n">
        <f aca="false">SUMPRODUCT('5N inverse'!$A$3:$Y$3,'5N mesh'!$B$37:$Z$37,$E802:$AC802)+'5N inverse'!$A$3*$C803/Setup!$B$17+INDEX('5N inverse'!$A$3:$Y$3,1,'5N mesh'!$B$7+1)*Setup!$B$22</f>
        <v>25.6657208647998</v>
      </c>
      <c r="F803" s="0" t="n">
        <f aca="false">SUMPRODUCT('5N inverse'!$A$4:$Y$4,'5N mesh'!$B$37:$Z$37,$E802:$AC802)+'5N inverse'!$A$4*$C803/Setup!$B$17+INDEX('5N inverse'!$A$4:$Y$4,1,'5N mesh'!$B$7+1)*Setup!$B$22</f>
        <v>23.9022471839705</v>
      </c>
      <c r="G803" s="0" t="n">
        <f aca="false">SUMPRODUCT('5N inverse'!$A$5:$Y$5,'5N mesh'!$B$37:$Z$37,$E802:$AC802)+'5N inverse'!$A$5*$C803/Setup!$B$17+INDEX('5N inverse'!$A$5:$Y$5,1,'5N mesh'!$B$7+1)*Setup!$B$22</f>
        <v>20.3752998223121</v>
      </c>
      <c r="H803" s="0" t="n">
        <f aca="false">SUMPRODUCT('5N inverse'!$A$6:$Y$6,'5N mesh'!$B$37:$Z$37,$E802:$AC802)+'5N inverse'!$A$6*$C803/Setup!$B$17+INDEX('5N inverse'!$A$6:$Y$6,1,'5N mesh'!$B$7+1)*Setup!$B$22</f>
        <v>16.8483524606536</v>
      </c>
      <c r="I803" s="0" t="n">
        <f aca="false">SUMPRODUCT('5N inverse'!$A$7:$Y$7,'5N mesh'!$B$37:$Z$37,$E802:$AC802)+'5N inverse'!$A$7*$C803/Setup!$B$17+INDEX('5N inverse'!$A$7:$Y$7,1,'5N mesh'!$B$7+1)*Setup!$B$22</f>
        <v>15.0848787798244</v>
      </c>
      <c r="J803" s="0" t="n">
        <f aca="false">SUMPRODUCT('5N inverse'!$A$8:$Y$8,'5N mesh'!$B$37:$Z$37,$E802:$AC802)+'5N inverse'!$A$8*$C803/Setup!$B$17+INDEX('5N inverse'!$A$8:$Y$8,1,'5N mesh'!$B$7+1)*Setup!$B$22</f>
        <v>0</v>
      </c>
      <c r="K803" s="0" t="n">
        <f aca="false">SUMPRODUCT('5N inverse'!$A$9:$Y$9,'5N mesh'!$B$37:$Z$37,$E802:$AC802)+'5N inverse'!$A$9*$C803/Setup!$B$17+INDEX('5N inverse'!$A$9:$Y$9,1,'5N mesh'!$B$7+1)*Setup!$B$22</f>
        <v>0</v>
      </c>
      <c r="L803" s="0" t="n">
        <f aca="false">SUMPRODUCT('5N inverse'!$A$10:$Y$10,'5N mesh'!$B$37:$Z$37,$E802:$AC802)+'5N inverse'!$A$10*$C803/Setup!$B$17+INDEX('5N inverse'!$A$10:$Y$10,1,'5N mesh'!$B$7+1)*Setup!$B$22</f>
        <v>0</v>
      </c>
      <c r="M803" s="0" t="n">
        <f aca="false">SUMPRODUCT('5N inverse'!$A$11:$Y$11,'5N mesh'!$B$37:$Z$37,$E802:$AC802)+'5N inverse'!$A$11*$C803/Setup!$B$17+INDEX('5N inverse'!$A$11:$Y$11,1,'5N mesh'!$B$7+1)*Setup!$B$22</f>
        <v>0</v>
      </c>
      <c r="N803" s="0" t="n">
        <f aca="false">SUMPRODUCT('5N inverse'!$A$12:$Y$12,'5N mesh'!$B$37:$Z$37,$E802:$AC802)+'5N inverse'!$A$12*$C803/Setup!$B$17+INDEX('5N inverse'!$A$12:$Y$12,1,'5N mesh'!$B$7+1)*Setup!$B$22</f>
        <v>0</v>
      </c>
      <c r="O803" s="0" t="n">
        <f aca="false">SUMPRODUCT('5N inverse'!$A$13:$Y$13,'5N mesh'!$B$37:$Z$37,$E802:$AC802)+'5N inverse'!$A$13*$C803/Setup!$B$17+INDEX('5N inverse'!$A$13:$Y$13,1,'5N mesh'!$B$7+1)*Setup!$B$22</f>
        <v>0</v>
      </c>
      <c r="P803" s="0" t="n">
        <f aca="false">SUMPRODUCT('5N inverse'!$A$14:$Y$14,'5N mesh'!$B$37:$Z$37,$E802:$AC802)+'5N inverse'!$A$14*$C803/Setup!$B$17+INDEX('5N inverse'!$A$14:$Y$14,1,'5N mesh'!$B$7+1)*Setup!$B$22</f>
        <v>0</v>
      </c>
      <c r="Q803" s="0" t="n">
        <f aca="false">SUMPRODUCT('5N inverse'!$A$15:$Y$15,'5N mesh'!$B$37:$Z$37,$E802:$AC802)+'5N inverse'!$A$15*$C803/Setup!$B$17+INDEX('5N inverse'!$A$15:$Y$15,1,'5N mesh'!$B$7+1)*Setup!$B$22</f>
        <v>0</v>
      </c>
      <c r="R803" s="0" t="n">
        <f aca="false">SUMPRODUCT('5N inverse'!$A$16:$Y$16,'5N mesh'!$B$37:$Z$37,$E802:$AC802)+'5N inverse'!$A$16*$C803/Setup!$B$17+INDEX('5N inverse'!$A$16:$Y$16,1,'5N mesh'!$B$7+1)*Setup!$B$22</f>
        <v>0</v>
      </c>
      <c r="S803" s="0" t="n">
        <f aca="false">SUMPRODUCT('5N inverse'!$A$17:$Y$17,'5N mesh'!$B$37:$Z$37,$E802:$AC802)+'5N inverse'!$A$17*$C803/Setup!$B$17+INDEX('5N inverse'!$A$17:$Y$17,1,'5N mesh'!$B$7+1)*Setup!$B$22</f>
        <v>0</v>
      </c>
      <c r="T803" s="0" t="n">
        <f aca="false">SUMPRODUCT('5N inverse'!$A$18:$Y$18,'5N mesh'!$B$37:$Z$37,$E802:$AC802)+'5N inverse'!$A$18*$C803/Setup!$B$17+INDEX('5N inverse'!$A$18:$Y$18,1,'5N mesh'!$B$7+1)*Setup!$B$22</f>
        <v>0</v>
      </c>
      <c r="U803" s="0" t="n">
        <f aca="false">SUMPRODUCT('5N inverse'!$A$19:$Y$19,'5N mesh'!$B$37:$Z$37,$E802:$AC802)+'5N inverse'!$A$19*$C803/Setup!$B$17+INDEX('5N inverse'!$A$19:$Y$19,1,'5N mesh'!$B$7+1)*Setup!$B$22</f>
        <v>0</v>
      </c>
      <c r="V803" s="0" t="n">
        <f aca="false">SUMPRODUCT('5N inverse'!$A$20:$Y$20,'5N mesh'!$B$37:$Z$37,$E802:$AC802)+'5N inverse'!$A$20*$C803/Setup!$B$17+INDEX('5N inverse'!$A$20:$Y$20,1,'5N mesh'!$B$7+1)*Setup!$B$22</f>
        <v>0</v>
      </c>
      <c r="W803" s="0" t="n">
        <f aca="false">SUMPRODUCT('5N inverse'!$A$21:$Y$21,'5N mesh'!$B$37:$Z$37,$E802:$AC802)+'5N inverse'!$A$21*$C803/Setup!$B$17+INDEX('5N inverse'!$A$21:$Y$21,1,'5N mesh'!$B$7+1)*Setup!$B$22</f>
        <v>0</v>
      </c>
      <c r="X803" s="0" t="n">
        <f aca="false">SUMPRODUCT('5N inverse'!$A$22:$Y$22,'5N mesh'!$B$37:$Z$37,$E802:$AC802)+'5N inverse'!$A$22*$C803/Setup!$B$17+INDEX('5N inverse'!$A$22:$Y$22,1,'5N mesh'!$B$7+1)*Setup!$B$22</f>
        <v>0</v>
      </c>
      <c r="Y803" s="0" t="n">
        <f aca="false">SUMPRODUCT('5N inverse'!$A$23:$Y$23,'5N mesh'!$B$37:$Z$37,$E802:$AC802)+'5N inverse'!$A$23*$C803/Setup!$B$17+INDEX('5N inverse'!$A$23:$Y$23,1,'5N mesh'!$B$7+1)*Setup!$B$22</f>
        <v>0</v>
      </c>
      <c r="Z803" s="0" t="n">
        <f aca="false">SUMPRODUCT('5N inverse'!$A$24:$Y$24,'5N mesh'!$B$37:$Z$37,$E802:$AC802)+'5N inverse'!$A$24*$C803/Setup!$B$17+INDEX('5N inverse'!$A$24:$Y$24,1,'5N mesh'!$B$7+1)*Setup!$B$22</f>
        <v>0</v>
      </c>
      <c r="AA803" s="0" t="n">
        <f aca="false">SUMPRODUCT('5N inverse'!$A$25:$Y$25,'5N mesh'!$B$37:$Z$37,$E802:$AC802)+'5N inverse'!$A$25*$C803/Setup!$B$17+INDEX('5N inverse'!$A$25:$Y$25,1,'5N mesh'!$B$7+1)*Setup!$B$22</f>
        <v>0</v>
      </c>
      <c r="AB803" s="0" t="n">
        <f aca="false">SUMPRODUCT('5N inverse'!$A$26:$Y$26,'5N mesh'!$B$37:$Z$37,$E802:$AC802)+'5N inverse'!$A$26*$C803/Setup!$B$17+INDEX('5N inverse'!$A$26:$Y$26,1,'5N mesh'!$B$7+1)*Setup!$B$22</f>
        <v>0</v>
      </c>
      <c r="AC803" s="0" t="n">
        <f aca="false">SUMPRODUCT('5N inverse'!$A$27:$Y$27,'5N mesh'!$B$37:$Z$37,$E802:$AC802)+'5N inverse'!$A$27*$C803/Setup!$B$17+INDEX('5N inverse'!$A$27:$Y$27,1,'5N mesh'!$B$7+1)*Setup!$B$22</f>
        <v>0</v>
      </c>
    </row>
    <row r="804" customFormat="false" ht="15" hidden="false" customHeight="false" outlineLevel="0" collapsed="false">
      <c r="A804" s="0" t="n">
        <v>799</v>
      </c>
      <c r="B804" s="0" t="n">
        <f aca="false">A804*Setup!$B$11/3600</f>
        <v>66.5833333333333</v>
      </c>
      <c r="C804" s="0" t="n">
        <f aca="false">Setup!$B$7+Setup!$B$8*COS(2*PI()*(B804-Setup!$B$9)/24)</f>
        <v>27.1195379323715</v>
      </c>
      <c r="D804" s="0" t="n">
        <f aca="false">(C804-E804)/Setup!$B$17</f>
        <v>11.0678949052875</v>
      </c>
      <c r="E804" s="0" t="n">
        <f aca="false">SUMPRODUCT('5N inverse'!$A$3:$Y$3,'5N mesh'!$B$37:$Z$37,$E803:$AC803)+'5N inverse'!$A$3*$C804/Setup!$B$17+INDEX('5N inverse'!$A$3:$Y$3,1,'5N mesh'!$B$7+1)*Setup!$B$22</f>
        <v>25.6807115946842</v>
      </c>
      <c r="F804" s="0" t="n">
        <f aca="false">SUMPRODUCT('5N inverse'!$A$4:$Y$4,'5N mesh'!$B$37:$Z$37,$E803:$AC803)+'5N inverse'!$A$4*$C804/Setup!$B$17+INDEX('5N inverse'!$A$4:$Y$4,1,'5N mesh'!$B$7+1)*Setup!$B$22</f>
        <v>23.9147799760286</v>
      </c>
      <c r="G804" s="0" t="n">
        <f aca="false">SUMPRODUCT('5N inverse'!$A$5:$Y$5,'5N mesh'!$B$37:$Z$37,$E803:$AC803)+'5N inverse'!$A$5*$C804/Setup!$B$17+INDEX('5N inverse'!$A$5:$Y$5,1,'5N mesh'!$B$7+1)*Setup!$B$22</f>
        <v>20.3829167387176</v>
      </c>
      <c r="H804" s="0" t="n">
        <f aca="false">SUMPRODUCT('5N inverse'!$A$6:$Y$6,'5N mesh'!$B$37:$Z$37,$E803:$AC803)+'5N inverse'!$A$6*$C804/Setup!$B$17+INDEX('5N inverse'!$A$6:$Y$6,1,'5N mesh'!$B$7+1)*Setup!$B$22</f>
        <v>16.8510535014065</v>
      </c>
      <c r="I804" s="0" t="n">
        <f aca="false">SUMPRODUCT('5N inverse'!$A$7:$Y$7,'5N mesh'!$B$37:$Z$37,$E803:$AC803)+'5N inverse'!$A$7*$C804/Setup!$B$17+INDEX('5N inverse'!$A$7:$Y$7,1,'5N mesh'!$B$7+1)*Setup!$B$22</f>
        <v>15.085121882751</v>
      </c>
      <c r="J804" s="0" t="n">
        <f aca="false">SUMPRODUCT('5N inverse'!$A$8:$Y$8,'5N mesh'!$B$37:$Z$37,$E803:$AC803)+'5N inverse'!$A$8*$C804/Setup!$B$17+INDEX('5N inverse'!$A$8:$Y$8,1,'5N mesh'!$B$7+1)*Setup!$B$22</f>
        <v>0</v>
      </c>
      <c r="K804" s="0" t="n">
        <f aca="false">SUMPRODUCT('5N inverse'!$A$9:$Y$9,'5N mesh'!$B$37:$Z$37,$E803:$AC803)+'5N inverse'!$A$9*$C804/Setup!$B$17+INDEX('5N inverse'!$A$9:$Y$9,1,'5N mesh'!$B$7+1)*Setup!$B$22</f>
        <v>0</v>
      </c>
      <c r="L804" s="0" t="n">
        <f aca="false">SUMPRODUCT('5N inverse'!$A$10:$Y$10,'5N mesh'!$B$37:$Z$37,$E803:$AC803)+'5N inverse'!$A$10*$C804/Setup!$B$17+INDEX('5N inverse'!$A$10:$Y$10,1,'5N mesh'!$B$7+1)*Setup!$B$22</f>
        <v>0</v>
      </c>
      <c r="M804" s="0" t="n">
        <f aca="false">SUMPRODUCT('5N inverse'!$A$11:$Y$11,'5N mesh'!$B$37:$Z$37,$E803:$AC803)+'5N inverse'!$A$11*$C804/Setup!$B$17+INDEX('5N inverse'!$A$11:$Y$11,1,'5N mesh'!$B$7+1)*Setup!$B$22</f>
        <v>0</v>
      </c>
      <c r="N804" s="0" t="n">
        <f aca="false">SUMPRODUCT('5N inverse'!$A$12:$Y$12,'5N mesh'!$B$37:$Z$37,$E803:$AC803)+'5N inverse'!$A$12*$C804/Setup!$B$17+INDEX('5N inverse'!$A$12:$Y$12,1,'5N mesh'!$B$7+1)*Setup!$B$22</f>
        <v>0</v>
      </c>
      <c r="O804" s="0" t="n">
        <f aca="false">SUMPRODUCT('5N inverse'!$A$13:$Y$13,'5N mesh'!$B$37:$Z$37,$E803:$AC803)+'5N inverse'!$A$13*$C804/Setup!$B$17+INDEX('5N inverse'!$A$13:$Y$13,1,'5N mesh'!$B$7+1)*Setup!$B$22</f>
        <v>0</v>
      </c>
      <c r="P804" s="0" t="n">
        <f aca="false">SUMPRODUCT('5N inverse'!$A$14:$Y$14,'5N mesh'!$B$37:$Z$37,$E803:$AC803)+'5N inverse'!$A$14*$C804/Setup!$B$17+INDEX('5N inverse'!$A$14:$Y$14,1,'5N mesh'!$B$7+1)*Setup!$B$22</f>
        <v>0</v>
      </c>
      <c r="Q804" s="0" t="n">
        <f aca="false">SUMPRODUCT('5N inverse'!$A$15:$Y$15,'5N mesh'!$B$37:$Z$37,$E803:$AC803)+'5N inverse'!$A$15*$C804/Setup!$B$17+INDEX('5N inverse'!$A$15:$Y$15,1,'5N mesh'!$B$7+1)*Setup!$B$22</f>
        <v>0</v>
      </c>
      <c r="R804" s="0" t="n">
        <f aca="false">SUMPRODUCT('5N inverse'!$A$16:$Y$16,'5N mesh'!$B$37:$Z$37,$E803:$AC803)+'5N inverse'!$A$16*$C804/Setup!$B$17+INDEX('5N inverse'!$A$16:$Y$16,1,'5N mesh'!$B$7+1)*Setup!$B$22</f>
        <v>0</v>
      </c>
      <c r="S804" s="0" t="n">
        <f aca="false">SUMPRODUCT('5N inverse'!$A$17:$Y$17,'5N mesh'!$B$37:$Z$37,$E803:$AC803)+'5N inverse'!$A$17*$C804/Setup!$B$17+INDEX('5N inverse'!$A$17:$Y$17,1,'5N mesh'!$B$7+1)*Setup!$B$22</f>
        <v>0</v>
      </c>
      <c r="T804" s="0" t="n">
        <f aca="false">SUMPRODUCT('5N inverse'!$A$18:$Y$18,'5N mesh'!$B$37:$Z$37,$E803:$AC803)+'5N inverse'!$A$18*$C804/Setup!$B$17+INDEX('5N inverse'!$A$18:$Y$18,1,'5N mesh'!$B$7+1)*Setup!$B$22</f>
        <v>0</v>
      </c>
      <c r="U804" s="0" t="n">
        <f aca="false">SUMPRODUCT('5N inverse'!$A$19:$Y$19,'5N mesh'!$B$37:$Z$37,$E803:$AC803)+'5N inverse'!$A$19*$C804/Setup!$B$17+INDEX('5N inverse'!$A$19:$Y$19,1,'5N mesh'!$B$7+1)*Setup!$B$22</f>
        <v>0</v>
      </c>
      <c r="V804" s="0" t="n">
        <f aca="false">SUMPRODUCT('5N inverse'!$A$20:$Y$20,'5N mesh'!$B$37:$Z$37,$E803:$AC803)+'5N inverse'!$A$20*$C804/Setup!$B$17+INDEX('5N inverse'!$A$20:$Y$20,1,'5N mesh'!$B$7+1)*Setup!$B$22</f>
        <v>0</v>
      </c>
      <c r="W804" s="0" t="n">
        <f aca="false">SUMPRODUCT('5N inverse'!$A$21:$Y$21,'5N mesh'!$B$37:$Z$37,$E803:$AC803)+'5N inverse'!$A$21*$C804/Setup!$B$17+INDEX('5N inverse'!$A$21:$Y$21,1,'5N mesh'!$B$7+1)*Setup!$B$22</f>
        <v>0</v>
      </c>
      <c r="X804" s="0" t="n">
        <f aca="false">SUMPRODUCT('5N inverse'!$A$22:$Y$22,'5N mesh'!$B$37:$Z$37,$E803:$AC803)+'5N inverse'!$A$22*$C804/Setup!$B$17+INDEX('5N inverse'!$A$22:$Y$22,1,'5N mesh'!$B$7+1)*Setup!$B$22</f>
        <v>0</v>
      </c>
      <c r="Y804" s="0" t="n">
        <f aca="false">SUMPRODUCT('5N inverse'!$A$23:$Y$23,'5N mesh'!$B$37:$Z$37,$E803:$AC803)+'5N inverse'!$A$23*$C804/Setup!$B$17+INDEX('5N inverse'!$A$23:$Y$23,1,'5N mesh'!$B$7+1)*Setup!$B$22</f>
        <v>0</v>
      </c>
      <c r="Z804" s="0" t="n">
        <f aca="false">SUMPRODUCT('5N inverse'!$A$24:$Y$24,'5N mesh'!$B$37:$Z$37,$E803:$AC803)+'5N inverse'!$A$24*$C804/Setup!$B$17+INDEX('5N inverse'!$A$24:$Y$24,1,'5N mesh'!$B$7+1)*Setup!$B$22</f>
        <v>0</v>
      </c>
      <c r="AA804" s="0" t="n">
        <f aca="false">SUMPRODUCT('5N inverse'!$A$25:$Y$25,'5N mesh'!$B$37:$Z$37,$E803:$AC803)+'5N inverse'!$A$25*$C804/Setup!$B$17+INDEX('5N inverse'!$A$25:$Y$25,1,'5N mesh'!$B$7+1)*Setup!$B$22</f>
        <v>0</v>
      </c>
      <c r="AB804" s="0" t="n">
        <f aca="false">SUMPRODUCT('5N inverse'!$A$26:$Y$26,'5N mesh'!$B$37:$Z$37,$E803:$AC803)+'5N inverse'!$A$26*$C804/Setup!$B$17+INDEX('5N inverse'!$A$26:$Y$26,1,'5N mesh'!$B$7+1)*Setup!$B$22</f>
        <v>0</v>
      </c>
      <c r="AC804" s="0" t="n">
        <f aca="false">SUMPRODUCT('5N inverse'!$A$27:$Y$27,'5N mesh'!$B$37:$Z$37,$E803:$AC803)+'5N inverse'!$A$27*$C804/Setup!$B$17+INDEX('5N inverse'!$A$27:$Y$27,1,'5N mesh'!$B$7+1)*Setup!$B$22</f>
        <v>0</v>
      </c>
    </row>
    <row r="805" customFormat="false" ht="15" hidden="false" customHeight="false" outlineLevel="0" collapsed="false">
      <c r="A805" s="0" t="n">
        <v>800</v>
      </c>
      <c r="B805" s="0" t="n">
        <f aca="false">A805*Setup!$B$11/3600</f>
        <v>66.6666666666667</v>
      </c>
      <c r="C805" s="0" t="n">
        <f aca="false">Setup!$B$7+Setup!$B$8*COS(2*PI()*(B805-Setup!$B$9)/24)</f>
        <v>27.0641777724759</v>
      </c>
      <c r="D805" s="0" t="n">
        <f aca="false">(C805-E805)/Setup!$B$17</f>
        <v>10.5337743268657</v>
      </c>
      <c r="E805" s="0" t="n">
        <f aca="false">SUMPRODUCT('5N inverse'!$A$3:$Y$3,'5N mesh'!$B$37:$Z$37,$E804:$AC804)+'5N inverse'!$A$3*$C805/Setup!$B$17+INDEX('5N inverse'!$A$3:$Y$3,1,'5N mesh'!$B$7+1)*Setup!$B$22</f>
        <v>25.6947871099834</v>
      </c>
      <c r="F805" s="0" t="n">
        <f aca="false">SUMPRODUCT('5N inverse'!$A$4:$Y$4,'5N mesh'!$B$37:$Z$37,$E804:$AC804)+'5N inverse'!$A$4*$C805/Setup!$B$17+INDEX('5N inverse'!$A$4:$Y$4,1,'5N mesh'!$B$7+1)*Setup!$B$22</f>
        <v>23.9265492415249</v>
      </c>
      <c r="G805" s="0" t="n">
        <f aca="false">SUMPRODUCT('5N inverse'!$A$5:$Y$5,'5N mesh'!$B$37:$Z$37,$E804:$AC804)+'5N inverse'!$A$5*$C805/Setup!$B$17+INDEX('5N inverse'!$A$5:$Y$5,1,'5N mesh'!$B$7+1)*Setup!$B$22</f>
        <v>20.3900735046079</v>
      </c>
      <c r="H805" s="0" t="n">
        <f aca="false">SUMPRODUCT('5N inverse'!$A$6:$Y$6,'5N mesh'!$B$37:$Z$37,$E804:$AC804)+'5N inverse'!$A$6*$C805/Setup!$B$17+INDEX('5N inverse'!$A$6:$Y$6,1,'5N mesh'!$B$7+1)*Setup!$B$22</f>
        <v>16.8535977676909</v>
      </c>
      <c r="I805" s="0" t="n">
        <f aca="false">SUMPRODUCT('5N inverse'!$A$7:$Y$7,'5N mesh'!$B$37:$Z$37,$E804:$AC804)+'5N inverse'!$A$7*$C805/Setup!$B$17+INDEX('5N inverse'!$A$7:$Y$7,1,'5N mesh'!$B$7+1)*Setup!$B$22</f>
        <v>15.0853598992324</v>
      </c>
      <c r="J805" s="0" t="n">
        <f aca="false">SUMPRODUCT('5N inverse'!$A$8:$Y$8,'5N mesh'!$B$37:$Z$37,$E804:$AC804)+'5N inverse'!$A$8*$C805/Setup!$B$17+INDEX('5N inverse'!$A$8:$Y$8,1,'5N mesh'!$B$7+1)*Setup!$B$22</f>
        <v>0</v>
      </c>
      <c r="K805" s="0" t="n">
        <f aca="false">SUMPRODUCT('5N inverse'!$A$9:$Y$9,'5N mesh'!$B$37:$Z$37,$E804:$AC804)+'5N inverse'!$A$9*$C805/Setup!$B$17+INDEX('5N inverse'!$A$9:$Y$9,1,'5N mesh'!$B$7+1)*Setup!$B$22</f>
        <v>0</v>
      </c>
      <c r="L805" s="0" t="n">
        <f aca="false">SUMPRODUCT('5N inverse'!$A$10:$Y$10,'5N mesh'!$B$37:$Z$37,$E804:$AC804)+'5N inverse'!$A$10*$C805/Setup!$B$17+INDEX('5N inverse'!$A$10:$Y$10,1,'5N mesh'!$B$7+1)*Setup!$B$22</f>
        <v>0</v>
      </c>
      <c r="M805" s="0" t="n">
        <f aca="false">SUMPRODUCT('5N inverse'!$A$11:$Y$11,'5N mesh'!$B$37:$Z$37,$E804:$AC804)+'5N inverse'!$A$11*$C805/Setup!$B$17+INDEX('5N inverse'!$A$11:$Y$11,1,'5N mesh'!$B$7+1)*Setup!$B$22</f>
        <v>0</v>
      </c>
      <c r="N805" s="0" t="n">
        <f aca="false">SUMPRODUCT('5N inverse'!$A$12:$Y$12,'5N mesh'!$B$37:$Z$37,$E804:$AC804)+'5N inverse'!$A$12*$C805/Setup!$B$17+INDEX('5N inverse'!$A$12:$Y$12,1,'5N mesh'!$B$7+1)*Setup!$B$22</f>
        <v>0</v>
      </c>
      <c r="O805" s="0" t="n">
        <f aca="false">SUMPRODUCT('5N inverse'!$A$13:$Y$13,'5N mesh'!$B$37:$Z$37,$E804:$AC804)+'5N inverse'!$A$13*$C805/Setup!$B$17+INDEX('5N inverse'!$A$13:$Y$13,1,'5N mesh'!$B$7+1)*Setup!$B$22</f>
        <v>0</v>
      </c>
      <c r="P805" s="0" t="n">
        <f aca="false">SUMPRODUCT('5N inverse'!$A$14:$Y$14,'5N mesh'!$B$37:$Z$37,$E804:$AC804)+'5N inverse'!$A$14*$C805/Setup!$B$17+INDEX('5N inverse'!$A$14:$Y$14,1,'5N mesh'!$B$7+1)*Setup!$B$22</f>
        <v>0</v>
      </c>
      <c r="Q805" s="0" t="n">
        <f aca="false">SUMPRODUCT('5N inverse'!$A$15:$Y$15,'5N mesh'!$B$37:$Z$37,$E804:$AC804)+'5N inverse'!$A$15*$C805/Setup!$B$17+INDEX('5N inverse'!$A$15:$Y$15,1,'5N mesh'!$B$7+1)*Setup!$B$22</f>
        <v>0</v>
      </c>
      <c r="R805" s="0" t="n">
        <f aca="false">SUMPRODUCT('5N inverse'!$A$16:$Y$16,'5N mesh'!$B$37:$Z$37,$E804:$AC804)+'5N inverse'!$A$16*$C805/Setup!$B$17+INDEX('5N inverse'!$A$16:$Y$16,1,'5N mesh'!$B$7+1)*Setup!$B$22</f>
        <v>0</v>
      </c>
      <c r="S805" s="0" t="n">
        <f aca="false">SUMPRODUCT('5N inverse'!$A$17:$Y$17,'5N mesh'!$B$37:$Z$37,$E804:$AC804)+'5N inverse'!$A$17*$C805/Setup!$B$17+INDEX('5N inverse'!$A$17:$Y$17,1,'5N mesh'!$B$7+1)*Setup!$B$22</f>
        <v>0</v>
      </c>
      <c r="T805" s="0" t="n">
        <f aca="false">SUMPRODUCT('5N inverse'!$A$18:$Y$18,'5N mesh'!$B$37:$Z$37,$E804:$AC804)+'5N inverse'!$A$18*$C805/Setup!$B$17+INDEX('5N inverse'!$A$18:$Y$18,1,'5N mesh'!$B$7+1)*Setup!$B$22</f>
        <v>0</v>
      </c>
      <c r="U805" s="0" t="n">
        <f aca="false">SUMPRODUCT('5N inverse'!$A$19:$Y$19,'5N mesh'!$B$37:$Z$37,$E804:$AC804)+'5N inverse'!$A$19*$C805/Setup!$B$17+INDEX('5N inverse'!$A$19:$Y$19,1,'5N mesh'!$B$7+1)*Setup!$B$22</f>
        <v>0</v>
      </c>
      <c r="V805" s="0" t="n">
        <f aca="false">SUMPRODUCT('5N inverse'!$A$20:$Y$20,'5N mesh'!$B$37:$Z$37,$E804:$AC804)+'5N inverse'!$A$20*$C805/Setup!$B$17+INDEX('5N inverse'!$A$20:$Y$20,1,'5N mesh'!$B$7+1)*Setup!$B$22</f>
        <v>0</v>
      </c>
      <c r="W805" s="0" t="n">
        <f aca="false">SUMPRODUCT('5N inverse'!$A$21:$Y$21,'5N mesh'!$B$37:$Z$37,$E804:$AC804)+'5N inverse'!$A$21*$C805/Setup!$B$17+INDEX('5N inverse'!$A$21:$Y$21,1,'5N mesh'!$B$7+1)*Setup!$B$22</f>
        <v>0</v>
      </c>
      <c r="X805" s="0" t="n">
        <f aca="false">SUMPRODUCT('5N inverse'!$A$22:$Y$22,'5N mesh'!$B$37:$Z$37,$E804:$AC804)+'5N inverse'!$A$22*$C805/Setup!$B$17+INDEX('5N inverse'!$A$22:$Y$22,1,'5N mesh'!$B$7+1)*Setup!$B$22</f>
        <v>0</v>
      </c>
      <c r="Y805" s="0" t="n">
        <f aca="false">SUMPRODUCT('5N inverse'!$A$23:$Y$23,'5N mesh'!$B$37:$Z$37,$E804:$AC804)+'5N inverse'!$A$23*$C805/Setup!$B$17+INDEX('5N inverse'!$A$23:$Y$23,1,'5N mesh'!$B$7+1)*Setup!$B$22</f>
        <v>0</v>
      </c>
      <c r="Z805" s="0" t="n">
        <f aca="false">SUMPRODUCT('5N inverse'!$A$24:$Y$24,'5N mesh'!$B$37:$Z$37,$E804:$AC804)+'5N inverse'!$A$24*$C805/Setup!$B$17+INDEX('5N inverse'!$A$24:$Y$24,1,'5N mesh'!$B$7+1)*Setup!$B$22</f>
        <v>0</v>
      </c>
      <c r="AA805" s="0" t="n">
        <f aca="false">SUMPRODUCT('5N inverse'!$A$25:$Y$25,'5N mesh'!$B$37:$Z$37,$E804:$AC804)+'5N inverse'!$A$25*$C805/Setup!$B$17+INDEX('5N inverse'!$A$25:$Y$25,1,'5N mesh'!$B$7+1)*Setup!$B$22</f>
        <v>0</v>
      </c>
      <c r="AB805" s="0" t="n">
        <f aca="false">SUMPRODUCT('5N inverse'!$A$26:$Y$26,'5N mesh'!$B$37:$Z$37,$E804:$AC804)+'5N inverse'!$A$26*$C805/Setup!$B$17+INDEX('5N inverse'!$A$26:$Y$26,1,'5N mesh'!$B$7+1)*Setup!$B$22</f>
        <v>0</v>
      </c>
      <c r="AC805" s="0" t="n">
        <f aca="false">SUMPRODUCT('5N inverse'!$A$27:$Y$27,'5N mesh'!$B$37:$Z$37,$E804:$AC804)+'5N inverse'!$A$27*$C805/Setup!$B$17+INDEX('5N inverse'!$A$27:$Y$27,1,'5N mesh'!$B$7+1)*Setup!$B$22</f>
        <v>0</v>
      </c>
    </row>
    <row r="806" customFormat="false" ht="15" hidden="false" customHeight="false" outlineLevel="0" collapsed="false">
      <c r="A806" s="0" t="n">
        <v>801</v>
      </c>
      <c r="B806" s="0" t="n">
        <f aca="false">A806*Setup!$B$11/3600</f>
        <v>66.75</v>
      </c>
      <c r="C806" s="0" t="n">
        <f aca="false">Setup!$B$7+Setup!$B$8*COS(2*PI()*(B806-Setup!$B$9)/24)</f>
        <v>27.0073592299159</v>
      </c>
      <c r="D806" s="0" t="n">
        <f aca="false">(C806-E806)/Setup!$B$17</f>
        <v>9.99552704995718</v>
      </c>
      <c r="E806" s="0" t="n">
        <f aca="false">SUMPRODUCT('5N inverse'!$A$3:$Y$3,'5N mesh'!$B$37:$Z$37,$E805:$AC805)+'5N inverse'!$A$3*$C806/Setup!$B$17+INDEX('5N inverse'!$A$3:$Y$3,1,'5N mesh'!$B$7+1)*Setup!$B$22</f>
        <v>25.7079407134215</v>
      </c>
      <c r="F806" s="0" t="n">
        <f aca="false">SUMPRODUCT('5N inverse'!$A$4:$Y$4,'5N mesh'!$B$37:$Z$37,$E805:$AC805)+'5N inverse'!$A$4*$C806/Setup!$B$17+INDEX('5N inverse'!$A$4:$Y$4,1,'5N mesh'!$B$7+1)*Setup!$B$22</f>
        <v>23.9375493805195</v>
      </c>
      <c r="G806" s="0" t="n">
        <f aca="false">SUMPRODUCT('5N inverse'!$A$5:$Y$5,'5N mesh'!$B$37:$Z$37,$E805:$AC805)+'5N inverse'!$A$5*$C806/Setup!$B$17+INDEX('5N inverse'!$A$5:$Y$5,1,'5N mesh'!$B$7+1)*Setup!$B$22</f>
        <v>20.3967667147154</v>
      </c>
      <c r="H806" s="0" t="n">
        <f aca="false">SUMPRODUCT('5N inverse'!$A$6:$Y$6,'5N mesh'!$B$37:$Z$37,$E805:$AC805)+'5N inverse'!$A$6*$C806/Setup!$B$17+INDEX('5N inverse'!$A$6:$Y$6,1,'5N mesh'!$B$7+1)*Setup!$B$22</f>
        <v>16.8559840489114</v>
      </c>
      <c r="I806" s="0" t="n">
        <f aca="false">SUMPRODUCT('5N inverse'!$A$7:$Y$7,'5N mesh'!$B$37:$Z$37,$E805:$AC805)+'5N inverse'!$A$7*$C806/Setup!$B$17+INDEX('5N inverse'!$A$7:$Y$7,1,'5N mesh'!$B$7+1)*Setup!$B$22</f>
        <v>15.0855927160094</v>
      </c>
      <c r="J806" s="0" t="n">
        <f aca="false">SUMPRODUCT('5N inverse'!$A$8:$Y$8,'5N mesh'!$B$37:$Z$37,$E805:$AC805)+'5N inverse'!$A$8*$C806/Setup!$B$17+INDEX('5N inverse'!$A$8:$Y$8,1,'5N mesh'!$B$7+1)*Setup!$B$22</f>
        <v>0</v>
      </c>
      <c r="K806" s="0" t="n">
        <f aca="false">SUMPRODUCT('5N inverse'!$A$9:$Y$9,'5N mesh'!$B$37:$Z$37,$E805:$AC805)+'5N inverse'!$A$9*$C806/Setup!$B$17+INDEX('5N inverse'!$A$9:$Y$9,1,'5N mesh'!$B$7+1)*Setup!$B$22</f>
        <v>0</v>
      </c>
      <c r="L806" s="0" t="n">
        <f aca="false">SUMPRODUCT('5N inverse'!$A$10:$Y$10,'5N mesh'!$B$37:$Z$37,$E805:$AC805)+'5N inverse'!$A$10*$C806/Setup!$B$17+INDEX('5N inverse'!$A$10:$Y$10,1,'5N mesh'!$B$7+1)*Setup!$B$22</f>
        <v>0</v>
      </c>
      <c r="M806" s="0" t="n">
        <f aca="false">SUMPRODUCT('5N inverse'!$A$11:$Y$11,'5N mesh'!$B$37:$Z$37,$E805:$AC805)+'5N inverse'!$A$11*$C806/Setup!$B$17+INDEX('5N inverse'!$A$11:$Y$11,1,'5N mesh'!$B$7+1)*Setup!$B$22</f>
        <v>0</v>
      </c>
      <c r="N806" s="0" t="n">
        <f aca="false">SUMPRODUCT('5N inverse'!$A$12:$Y$12,'5N mesh'!$B$37:$Z$37,$E805:$AC805)+'5N inverse'!$A$12*$C806/Setup!$B$17+INDEX('5N inverse'!$A$12:$Y$12,1,'5N mesh'!$B$7+1)*Setup!$B$22</f>
        <v>0</v>
      </c>
      <c r="O806" s="0" t="n">
        <f aca="false">SUMPRODUCT('5N inverse'!$A$13:$Y$13,'5N mesh'!$B$37:$Z$37,$E805:$AC805)+'5N inverse'!$A$13*$C806/Setup!$B$17+INDEX('5N inverse'!$A$13:$Y$13,1,'5N mesh'!$B$7+1)*Setup!$B$22</f>
        <v>0</v>
      </c>
      <c r="P806" s="0" t="n">
        <f aca="false">SUMPRODUCT('5N inverse'!$A$14:$Y$14,'5N mesh'!$B$37:$Z$37,$E805:$AC805)+'5N inverse'!$A$14*$C806/Setup!$B$17+INDEX('5N inverse'!$A$14:$Y$14,1,'5N mesh'!$B$7+1)*Setup!$B$22</f>
        <v>0</v>
      </c>
      <c r="Q806" s="0" t="n">
        <f aca="false">SUMPRODUCT('5N inverse'!$A$15:$Y$15,'5N mesh'!$B$37:$Z$37,$E805:$AC805)+'5N inverse'!$A$15*$C806/Setup!$B$17+INDEX('5N inverse'!$A$15:$Y$15,1,'5N mesh'!$B$7+1)*Setup!$B$22</f>
        <v>0</v>
      </c>
      <c r="R806" s="0" t="n">
        <f aca="false">SUMPRODUCT('5N inverse'!$A$16:$Y$16,'5N mesh'!$B$37:$Z$37,$E805:$AC805)+'5N inverse'!$A$16*$C806/Setup!$B$17+INDEX('5N inverse'!$A$16:$Y$16,1,'5N mesh'!$B$7+1)*Setup!$B$22</f>
        <v>0</v>
      </c>
      <c r="S806" s="0" t="n">
        <f aca="false">SUMPRODUCT('5N inverse'!$A$17:$Y$17,'5N mesh'!$B$37:$Z$37,$E805:$AC805)+'5N inverse'!$A$17*$C806/Setup!$B$17+INDEX('5N inverse'!$A$17:$Y$17,1,'5N mesh'!$B$7+1)*Setup!$B$22</f>
        <v>0</v>
      </c>
      <c r="T806" s="0" t="n">
        <f aca="false">SUMPRODUCT('5N inverse'!$A$18:$Y$18,'5N mesh'!$B$37:$Z$37,$E805:$AC805)+'5N inverse'!$A$18*$C806/Setup!$B$17+INDEX('5N inverse'!$A$18:$Y$18,1,'5N mesh'!$B$7+1)*Setup!$B$22</f>
        <v>0</v>
      </c>
      <c r="U806" s="0" t="n">
        <f aca="false">SUMPRODUCT('5N inverse'!$A$19:$Y$19,'5N mesh'!$B$37:$Z$37,$E805:$AC805)+'5N inverse'!$A$19*$C806/Setup!$B$17+INDEX('5N inverse'!$A$19:$Y$19,1,'5N mesh'!$B$7+1)*Setup!$B$22</f>
        <v>0</v>
      </c>
      <c r="V806" s="0" t="n">
        <f aca="false">SUMPRODUCT('5N inverse'!$A$20:$Y$20,'5N mesh'!$B$37:$Z$37,$E805:$AC805)+'5N inverse'!$A$20*$C806/Setup!$B$17+INDEX('5N inverse'!$A$20:$Y$20,1,'5N mesh'!$B$7+1)*Setup!$B$22</f>
        <v>0</v>
      </c>
      <c r="W806" s="0" t="n">
        <f aca="false">SUMPRODUCT('5N inverse'!$A$21:$Y$21,'5N mesh'!$B$37:$Z$37,$E805:$AC805)+'5N inverse'!$A$21*$C806/Setup!$B$17+INDEX('5N inverse'!$A$21:$Y$21,1,'5N mesh'!$B$7+1)*Setup!$B$22</f>
        <v>0</v>
      </c>
      <c r="X806" s="0" t="n">
        <f aca="false">SUMPRODUCT('5N inverse'!$A$22:$Y$22,'5N mesh'!$B$37:$Z$37,$E805:$AC805)+'5N inverse'!$A$22*$C806/Setup!$B$17+INDEX('5N inverse'!$A$22:$Y$22,1,'5N mesh'!$B$7+1)*Setup!$B$22</f>
        <v>0</v>
      </c>
      <c r="Y806" s="0" t="n">
        <f aca="false">SUMPRODUCT('5N inverse'!$A$23:$Y$23,'5N mesh'!$B$37:$Z$37,$E805:$AC805)+'5N inverse'!$A$23*$C806/Setup!$B$17+INDEX('5N inverse'!$A$23:$Y$23,1,'5N mesh'!$B$7+1)*Setup!$B$22</f>
        <v>0</v>
      </c>
      <c r="Z806" s="0" t="n">
        <f aca="false">SUMPRODUCT('5N inverse'!$A$24:$Y$24,'5N mesh'!$B$37:$Z$37,$E805:$AC805)+'5N inverse'!$A$24*$C806/Setup!$B$17+INDEX('5N inverse'!$A$24:$Y$24,1,'5N mesh'!$B$7+1)*Setup!$B$22</f>
        <v>0</v>
      </c>
      <c r="AA806" s="0" t="n">
        <f aca="false">SUMPRODUCT('5N inverse'!$A$25:$Y$25,'5N mesh'!$B$37:$Z$37,$E805:$AC805)+'5N inverse'!$A$25*$C806/Setup!$B$17+INDEX('5N inverse'!$A$25:$Y$25,1,'5N mesh'!$B$7+1)*Setup!$B$22</f>
        <v>0</v>
      </c>
      <c r="AB806" s="0" t="n">
        <f aca="false">SUMPRODUCT('5N inverse'!$A$26:$Y$26,'5N mesh'!$B$37:$Z$37,$E805:$AC805)+'5N inverse'!$A$26*$C806/Setup!$B$17+INDEX('5N inverse'!$A$26:$Y$26,1,'5N mesh'!$B$7+1)*Setup!$B$22</f>
        <v>0</v>
      </c>
      <c r="AC806" s="0" t="n">
        <f aca="false">SUMPRODUCT('5N inverse'!$A$27:$Y$27,'5N mesh'!$B$37:$Z$37,$E805:$AC805)+'5N inverse'!$A$27*$C806/Setup!$B$17+INDEX('5N inverse'!$A$27:$Y$27,1,'5N mesh'!$B$7+1)*Setup!$B$22</f>
        <v>0</v>
      </c>
    </row>
    <row r="807" customFormat="false" ht="15" hidden="false" customHeight="false" outlineLevel="0" collapsed="false">
      <c r="A807" s="0" t="n">
        <v>802</v>
      </c>
      <c r="B807" s="0" t="n">
        <f aca="false">A807*Setup!$B$11/3600</f>
        <v>66.8333333333333</v>
      </c>
      <c r="C807" s="0" t="n">
        <f aca="false">Setup!$B$7+Setup!$B$8*COS(2*PI()*(B807-Setup!$B$9)/24)</f>
        <v>26.9491093472405</v>
      </c>
      <c r="D807" s="0" t="n">
        <f aca="false">(C807-E807)/Setup!$B$17</f>
        <v>9.45340923664001</v>
      </c>
      <c r="E807" s="0" t="n">
        <f aca="false">SUMPRODUCT('5N inverse'!$A$3:$Y$3,'5N mesh'!$B$37:$Z$37,$E806:$AC806)+'5N inverse'!$A$3*$C807/Setup!$B$17+INDEX('5N inverse'!$A$3:$Y$3,1,'5N mesh'!$B$7+1)*Setup!$B$22</f>
        <v>25.7201661464773</v>
      </c>
      <c r="F807" s="0" t="n">
        <f aca="false">SUMPRODUCT('5N inverse'!$A$4:$Y$4,'5N mesh'!$B$37:$Z$37,$E806:$AC806)+'5N inverse'!$A$4*$C807/Setup!$B$17+INDEX('5N inverse'!$A$4:$Y$4,1,'5N mesh'!$B$7+1)*Setup!$B$22</f>
        <v>23.9477751591139</v>
      </c>
      <c r="G807" s="0" t="n">
        <f aca="false">SUMPRODUCT('5N inverse'!$A$5:$Y$5,'5N mesh'!$B$37:$Z$37,$E806:$AC806)+'5N inverse'!$A$5*$C807/Setup!$B$17+INDEX('5N inverse'!$A$5:$Y$5,1,'5N mesh'!$B$7+1)*Setup!$B$22</f>
        <v>20.4029931843872</v>
      </c>
      <c r="H807" s="0" t="n">
        <f aca="false">SUMPRODUCT('5N inverse'!$A$6:$Y$6,'5N mesh'!$B$37:$Z$37,$E806:$AC806)+'5N inverse'!$A$6*$C807/Setup!$B$17+INDEX('5N inverse'!$A$6:$Y$6,1,'5N mesh'!$B$7+1)*Setup!$B$22</f>
        <v>16.8582112096604</v>
      </c>
      <c r="I807" s="0" t="n">
        <f aca="false">SUMPRODUCT('5N inverse'!$A$7:$Y$7,'5N mesh'!$B$37:$Z$37,$E806:$AC806)+'5N inverse'!$A$7*$C807/Setup!$B$17+INDEX('5N inverse'!$A$7:$Y$7,1,'5N mesh'!$B$7+1)*Setup!$B$22</f>
        <v>15.085820222297</v>
      </c>
      <c r="J807" s="0" t="n">
        <f aca="false">SUMPRODUCT('5N inverse'!$A$8:$Y$8,'5N mesh'!$B$37:$Z$37,$E806:$AC806)+'5N inverse'!$A$8*$C807/Setup!$B$17+INDEX('5N inverse'!$A$8:$Y$8,1,'5N mesh'!$B$7+1)*Setup!$B$22</f>
        <v>0</v>
      </c>
      <c r="K807" s="0" t="n">
        <f aca="false">SUMPRODUCT('5N inverse'!$A$9:$Y$9,'5N mesh'!$B$37:$Z$37,$E806:$AC806)+'5N inverse'!$A$9*$C807/Setup!$B$17+INDEX('5N inverse'!$A$9:$Y$9,1,'5N mesh'!$B$7+1)*Setup!$B$22</f>
        <v>0</v>
      </c>
      <c r="L807" s="0" t="n">
        <f aca="false">SUMPRODUCT('5N inverse'!$A$10:$Y$10,'5N mesh'!$B$37:$Z$37,$E806:$AC806)+'5N inverse'!$A$10*$C807/Setup!$B$17+INDEX('5N inverse'!$A$10:$Y$10,1,'5N mesh'!$B$7+1)*Setup!$B$22</f>
        <v>0</v>
      </c>
      <c r="M807" s="0" t="n">
        <f aca="false">SUMPRODUCT('5N inverse'!$A$11:$Y$11,'5N mesh'!$B$37:$Z$37,$E806:$AC806)+'5N inverse'!$A$11*$C807/Setup!$B$17+INDEX('5N inverse'!$A$11:$Y$11,1,'5N mesh'!$B$7+1)*Setup!$B$22</f>
        <v>0</v>
      </c>
      <c r="N807" s="0" t="n">
        <f aca="false">SUMPRODUCT('5N inverse'!$A$12:$Y$12,'5N mesh'!$B$37:$Z$37,$E806:$AC806)+'5N inverse'!$A$12*$C807/Setup!$B$17+INDEX('5N inverse'!$A$12:$Y$12,1,'5N mesh'!$B$7+1)*Setup!$B$22</f>
        <v>0</v>
      </c>
      <c r="O807" s="0" t="n">
        <f aca="false">SUMPRODUCT('5N inverse'!$A$13:$Y$13,'5N mesh'!$B$37:$Z$37,$E806:$AC806)+'5N inverse'!$A$13*$C807/Setup!$B$17+INDEX('5N inverse'!$A$13:$Y$13,1,'5N mesh'!$B$7+1)*Setup!$B$22</f>
        <v>0</v>
      </c>
      <c r="P807" s="0" t="n">
        <f aca="false">SUMPRODUCT('5N inverse'!$A$14:$Y$14,'5N mesh'!$B$37:$Z$37,$E806:$AC806)+'5N inverse'!$A$14*$C807/Setup!$B$17+INDEX('5N inverse'!$A$14:$Y$14,1,'5N mesh'!$B$7+1)*Setup!$B$22</f>
        <v>0</v>
      </c>
      <c r="Q807" s="0" t="n">
        <f aca="false">SUMPRODUCT('5N inverse'!$A$15:$Y$15,'5N mesh'!$B$37:$Z$37,$E806:$AC806)+'5N inverse'!$A$15*$C807/Setup!$B$17+INDEX('5N inverse'!$A$15:$Y$15,1,'5N mesh'!$B$7+1)*Setup!$B$22</f>
        <v>0</v>
      </c>
      <c r="R807" s="0" t="n">
        <f aca="false">SUMPRODUCT('5N inverse'!$A$16:$Y$16,'5N mesh'!$B$37:$Z$37,$E806:$AC806)+'5N inverse'!$A$16*$C807/Setup!$B$17+INDEX('5N inverse'!$A$16:$Y$16,1,'5N mesh'!$B$7+1)*Setup!$B$22</f>
        <v>0</v>
      </c>
      <c r="S807" s="0" t="n">
        <f aca="false">SUMPRODUCT('5N inverse'!$A$17:$Y$17,'5N mesh'!$B$37:$Z$37,$E806:$AC806)+'5N inverse'!$A$17*$C807/Setup!$B$17+INDEX('5N inverse'!$A$17:$Y$17,1,'5N mesh'!$B$7+1)*Setup!$B$22</f>
        <v>0</v>
      </c>
      <c r="T807" s="0" t="n">
        <f aca="false">SUMPRODUCT('5N inverse'!$A$18:$Y$18,'5N mesh'!$B$37:$Z$37,$E806:$AC806)+'5N inverse'!$A$18*$C807/Setup!$B$17+INDEX('5N inverse'!$A$18:$Y$18,1,'5N mesh'!$B$7+1)*Setup!$B$22</f>
        <v>0</v>
      </c>
      <c r="U807" s="0" t="n">
        <f aca="false">SUMPRODUCT('5N inverse'!$A$19:$Y$19,'5N mesh'!$B$37:$Z$37,$E806:$AC806)+'5N inverse'!$A$19*$C807/Setup!$B$17+INDEX('5N inverse'!$A$19:$Y$19,1,'5N mesh'!$B$7+1)*Setup!$B$22</f>
        <v>0</v>
      </c>
      <c r="V807" s="0" t="n">
        <f aca="false">SUMPRODUCT('5N inverse'!$A$20:$Y$20,'5N mesh'!$B$37:$Z$37,$E806:$AC806)+'5N inverse'!$A$20*$C807/Setup!$B$17+INDEX('5N inverse'!$A$20:$Y$20,1,'5N mesh'!$B$7+1)*Setup!$B$22</f>
        <v>0</v>
      </c>
      <c r="W807" s="0" t="n">
        <f aca="false">SUMPRODUCT('5N inverse'!$A$21:$Y$21,'5N mesh'!$B$37:$Z$37,$E806:$AC806)+'5N inverse'!$A$21*$C807/Setup!$B$17+INDEX('5N inverse'!$A$21:$Y$21,1,'5N mesh'!$B$7+1)*Setup!$B$22</f>
        <v>0</v>
      </c>
      <c r="X807" s="0" t="n">
        <f aca="false">SUMPRODUCT('5N inverse'!$A$22:$Y$22,'5N mesh'!$B$37:$Z$37,$E806:$AC806)+'5N inverse'!$A$22*$C807/Setup!$B$17+INDEX('5N inverse'!$A$22:$Y$22,1,'5N mesh'!$B$7+1)*Setup!$B$22</f>
        <v>0</v>
      </c>
      <c r="Y807" s="0" t="n">
        <f aca="false">SUMPRODUCT('5N inverse'!$A$23:$Y$23,'5N mesh'!$B$37:$Z$37,$E806:$AC806)+'5N inverse'!$A$23*$C807/Setup!$B$17+INDEX('5N inverse'!$A$23:$Y$23,1,'5N mesh'!$B$7+1)*Setup!$B$22</f>
        <v>0</v>
      </c>
      <c r="Z807" s="0" t="n">
        <f aca="false">SUMPRODUCT('5N inverse'!$A$24:$Y$24,'5N mesh'!$B$37:$Z$37,$E806:$AC806)+'5N inverse'!$A$24*$C807/Setup!$B$17+INDEX('5N inverse'!$A$24:$Y$24,1,'5N mesh'!$B$7+1)*Setup!$B$22</f>
        <v>0</v>
      </c>
      <c r="AA807" s="0" t="n">
        <f aca="false">SUMPRODUCT('5N inverse'!$A$25:$Y$25,'5N mesh'!$B$37:$Z$37,$E806:$AC806)+'5N inverse'!$A$25*$C807/Setup!$B$17+INDEX('5N inverse'!$A$25:$Y$25,1,'5N mesh'!$B$7+1)*Setup!$B$22</f>
        <v>0</v>
      </c>
      <c r="AB807" s="0" t="n">
        <f aca="false">SUMPRODUCT('5N inverse'!$A$26:$Y$26,'5N mesh'!$B$37:$Z$37,$E806:$AC806)+'5N inverse'!$A$26*$C807/Setup!$B$17+INDEX('5N inverse'!$A$26:$Y$26,1,'5N mesh'!$B$7+1)*Setup!$B$22</f>
        <v>0</v>
      </c>
      <c r="AC807" s="0" t="n">
        <f aca="false">SUMPRODUCT('5N inverse'!$A$27:$Y$27,'5N mesh'!$B$37:$Z$37,$E806:$AC806)+'5N inverse'!$A$27*$C807/Setup!$B$17+INDEX('5N inverse'!$A$27:$Y$27,1,'5N mesh'!$B$7+1)*Setup!$B$22</f>
        <v>0</v>
      </c>
    </row>
    <row r="808" customFormat="false" ht="15" hidden="false" customHeight="false" outlineLevel="0" collapsed="false">
      <c r="A808" s="0" t="n">
        <v>803</v>
      </c>
      <c r="B808" s="0" t="n">
        <f aca="false">A808*Setup!$B$11/3600</f>
        <v>66.9166666666667</v>
      </c>
      <c r="C808" s="0" t="n">
        <f aca="false">Setup!$B$7+Setup!$B$8*COS(2*PI()*(B808-Setup!$B$9)/24)</f>
        <v>26.889455848239</v>
      </c>
      <c r="D808" s="0" t="n">
        <f aca="false">(C808-E808)/Setup!$B$17</f>
        <v>8.90767889135007</v>
      </c>
      <c r="E808" s="0" t="n">
        <f aca="false">SUMPRODUCT('5N inverse'!$A$3:$Y$3,'5N mesh'!$B$37:$Z$37,$E807:$AC807)+'5N inverse'!$A$3*$C808/Setup!$B$17+INDEX('5N inverse'!$A$3:$Y$3,1,'5N mesh'!$B$7+1)*Setup!$B$22</f>
        <v>25.7314575923635</v>
      </c>
      <c r="F808" s="0" t="n">
        <f aca="false">SUMPRODUCT('5N inverse'!$A$4:$Y$4,'5N mesh'!$B$37:$Z$37,$E807:$AC807)+'5N inverse'!$A$4*$C808/Setup!$B$17+INDEX('5N inverse'!$A$4:$Y$4,1,'5N mesh'!$B$7+1)*Setup!$B$22</f>
        <v>23.9572217119425</v>
      </c>
      <c r="G808" s="0" t="n">
        <f aca="false">SUMPRODUCT('5N inverse'!$A$5:$Y$5,'5N mesh'!$B$37:$Z$37,$E807:$AC807)+'5N inverse'!$A$5*$C808/Setup!$B$17+INDEX('5N inverse'!$A$5:$Y$5,1,'5N mesh'!$B$7+1)*Setup!$B$22</f>
        <v>20.4087499511006</v>
      </c>
      <c r="H808" s="0" t="n">
        <f aca="false">SUMPRODUCT('5N inverse'!$A$6:$Y$6,'5N mesh'!$B$37:$Z$37,$E807:$AC807)+'5N inverse'!$A$6*$C808/Setup!$B$17+INDEX('5N inverse'!$A$6:$Y$6,1,'5N mesh'!$B$7+1)*Setup!$B$22</f>
        <v>16.8602781902586</v>
      </c>
      <c r="I808" s="0" t="n">
        <f aca="false">SUMPRODUCT('5N inverse'!$A$7:$Y$7,'5N mesh'!$B$37:$Z$37,$E807:$AC807)+'5N inverse'!$A$7*$C808/Setup!$B$17+INDEX('5N inverse'!$A$7:$Y$7,1,'5N mesh'!$B$7+1)*Setup!$B$22</f>
        <v>15.0860423098376</v>
      </c>
      <c r="J808" s="0" t="n">
        <f aca="false">SUMPRODUCT('5N inverse'!$A$8:$Y$8,'5N mesh'!$B$37:$Z$37,$E807:$AC807)+'5N inverse'!$A$8*$C808/Setup!$B$17+INDEX('5N inverse'!$A$8:$Y$8,1,'5N mesh'!$B$7+1)*Setup!$B$22</f>
        <v>0</v>
      </c>
      <c r="K808" s="0" t="n">
        <f aca="false">SUMPRODUCT('5N inverse'!$A$9:$Y$9,'5N mesh'!$B$37:$Z$37,$E807:$AC807)+'5N inverse'!$A$9*$C808/Setup!$B$17+INDEX('5N inverse'!$A$9:$Y$9,1,'5N mesh'!$B$7+1)*Setup!$B$22</f>
        <v>0</v>
      </c>
      <c r="L808" s="0" t="n">
        <f aca="false">SUMPRODUCT('5N inverse'!$A$10:$Y$10,'5N mesh'!$B$37:$Z$37,$E807:$AC807)+'5N inverse'!$A$10*$C808/Setup!$B$17+INDEX('5N inverse'!$A$10:$Y$10,1,'5N mesh'!$B$7+1)*Setup!$B$22</f>
        <v>0</v>
      </c>
      <c r="M808" s="0" t="n">
        <f aca="false">SUMPRODUCT('5N inverse'!$A$11:$Y$11,'5N mesh'!$B$37:$Z$37,$E807:$AC807)+'5N inverse'!$A$11*$C808/Setup!$B$17+INDEX('5N inverse'!$A$11:$Y$11,1,'5N mesh'!$B$7+1)*Setup!$B$22</f>
        <v>0</v>
      </c>
      <c r="N808" s="0" t="n">
        <f aca="false">SUMPRODUCT('5N inverse'!$A$12:$Y$12,'5N mesh'!$B$37:$Z$37,$E807:$AC807)+'5N inverse'!$A$12*$C808/Setup!$B$17+INDEX('5N inverse'!$A$12:$Y$12,1,'5N mesh'!$B$7+1)*Setup!$B$22</f>
        <v>0</v>
      </c>
      <c r="O808" s="0" t="n">
        <f aca="false">SUMPRODUCT('5N inverse'!$A$13:$Y$13,'5N mesh'!$B$37:$Z$37,$E807:$AC807)+'5N inverse'!$A$13*$C808/Setup!$B$17+INDEX('5N inverse'!$A$13:$Y$13,1,'5N mesh'!$B$7+1)*Setup!$B$22</f>
        <v>0</v>
      </c>
      <c r="P808" s="0" t="n">
        <f aca="false">SUMPRODUCT('5N inverse'!$A$14:$Y$14,'5N mesh'!$B$37:$Z$37,$E807:$AC807)+'5N inverse'!$A$14*$C808/Setup!$B$17+INDEX('5N inverse'!$A$14:$Y$14,1,'5N mesh'!$B$7+1)*Setup!$B$22</f>
        <v>0</v>
      </c>
      <c r="Q808" s="0" t="n">
        <f aca="false">SUMPRODUCT('5N inverse'!$A$15:$Y$15,'5N mesh'!$B$37:$Z$37,$E807:$AC807)+'5N inverse'!$A$15*$C808/Setup!$B$17+INDEX('5N inverse'!$A$15:$Y$15,1,'5N mesh'!$B$7+1)*Setup!$B$22</f>
        <v>0</v>
      </c>
      <c r="R808" s="0" t="n">
        <f aca="false">SUMPRODUCT('5N inverse'!$A$16:$Y$16,'5N mesh'!$B$37:$Z$37,$E807:$AC807)+'5N inverse'!$A$16*$C808/Setup!$B$17+INDEX('5N inverse'!$A$16:$Y$16,1,'5N mesh'!$B$7+1)*Setup!$B$22</f>
        <v>0</v>
      </c>
      <c r="S808" s="0" t="n">
        <f aca="false">SUMPRODUCT('5N inverse'!$A$17:$Y$17,'5N mesh'!$B$37:$Z$37,$E807:$AC807)+'5N inverse'!$A$17*$C808/Setup!$B$17+INDEX('5N inverse'!$A$17:$Y$17,1,'5N mesh'!$B$7+1)*Setup!$B$22</f>
        <v>0</v>
      </c>
      <c r="T808" s="0" t="n">
        <f aca="false">SUMPRODUCT('5N inverse'!$A$18:$Y$18,'5N mesh'!$B$37:$Z$37,$E807:$AC807)+'5N inverse'!$A$18*$C808/Setup!$B$17+INDEX('5N inverse'!$A$18:$Y$18,1,'5N mesh'!$B$7+1)*Setup!$B$22</f>
        <v>0</v>
      </c>
      <c r="U808" s="0" t="n">
        <f aca="false">SUMPRODUCT('5N inverse'!$A$19:$Y$19,'5N mesh'!$B$37:$Z$37,$E807:$AC807)+'5N inverse'!$A$19*$C808/Setup!$B$17+INDEX('5N inverse'!$A$19:$Y$19,1,'5N mesh'!$B$7+1)*Setup!$B$22</f>
        <v>0</v>
      </c>
      <c r="V808" s="0" t="n">
        <f aca="false">SUMPRODUCT('5N inverse'!$A$20:$Y$20,'5N mesh'!$B$37:$Z$37,$E807:$AC807)+'5N inverse'!$A$20*$C808/Setup!$B$17+INDEX('5N inverse'!$A$20:$Y$20,1,'5N mesh'!$B$7+1)*Setup!$B$22</f>
        <v>0</v>
      </c>
      <c r="W808" s="0" t="n">
        <f aca="false">SUMPRODUCT('5N inverse'!$A$21:$Y$21,'5N mesh'!$B$37:$Z$37,$E807:$AC807)+'5N inverse'!$A$21*$C808/Setup!$B$17+INDEX('5N inverse'!$A$21:$Y$21,1,'5N mesh'!$B$7+1)*Setup!$B$22</f>
        <v>0</v>
      </c>
      <c r="X808" s="0" t="n">
        <f aca="false">SUMPRODUCT('5N inverse'!$A$22:$Y$22,'5N mesh'!$B$37:$Z$37,$E807:$AC807)+'5N inverse'!$A$22*$C808/Setup!$B$17+INDEX('5N inverse'!$A$22:$Y$22,1,'5N mesh'!$B$7+1)*Setup!$B$22</f>
        <v>0</v>
      </c>
      <c r="Y808" s="0" t="n">
        <f aca="false">SUMPRODUCT('5N inverse'!$A$23:$Y$23,'5N mesh'!$B$37:$Z$37,$E807:$AC807)+'5N inverse'!$A$23*$C808/Setup!$B$17+INDEX('5N inverse'!$A$23:$Y$23,1,'5N mesh'!$B$7+1)*Setup!$B$22</f>
        <v>0</v>
      </c>
      <c r="Z808" s="0" t="n">
        <f aca="false">SUMPRODUCT('5N inverse'!$A$24:$Y$24,'5N mesh'!$B$37:$Z$37,$E807:$AC807)+'5N inverse'!$A$24*$C808/Setup!$B$17+INDEX('5N inverse'!$A$24:$Y$24,1,'5N mesh'!$B$7+1)*Setup!$B$22</f>
        <v>0</v>
      </c>
      <c r="AA808" s="0" t="n">
        <f aca="false">SUMPRODUCT('5N inverse'!$A$25:$Y$25,'5N mesh'!$B$37:$Z$37,$E807:$AC807)+'5N inverse'!$A$25*$C808/Setup!$B$17+INDEX('5N inverse'!$A$25:$Y$25,1,'5N mesh'!$B$7+1)*Setup!$B$22</f>
        <v>0</v>
      </c>
      <c r="AB808" s="0" t="n">
        <f aca="false">SUMPRODUCT('5N inverse'!$A$26:$Y$26,'5N mesh'!$B$37:$Z$37,$E807:$AC807)+'5N inverse'!$A$26*$C808/Setup!$B$17+INDEX('5N inverse'!$A$26:$Y$26,1,'5N mesh'!$B$7+1)*Setup!$B$22</f>
        <v>0</v>
      </c>
      <c r="AC808" s="0" t="n">
        <f aca="false">SUMPRODUCT('5N inverse'!$A$27:$Y$27,'5N mesh'!$B$37:$Z$37,$E807:$AC807)+'5N inverse'!$A$27*$C808/Setup!$B$17+INDEX('5N inverse'!$A$27:$Y$27,1,'5N mesh'!$B$7+1)*Setup!$B$22</f>
        <v>0</v>
      </c>
    </row>
    <row r="809" customFormat="false" ht="15" hidden="false" customHeight="false" outlineLevel="0" collapsed="false">
      <c r="A809" s="0" t="n">
        <v>804</v>
      </c>
      <c r="B809" s="0" t="n">
        <f aca="false">A809*Setup!$B$11/3600</f>
        <v>67</v>
      </c>
      <c r="C809" s="0" t="n">
        <f aca="false">Setup!$B$7+Setup!$B$8*COS(2*PI()*(B809-Setup!$B$9)/24)</f>
        <v>26.8284271247462</v>
      </c>
      <c r="D809" s="0" t="n">
        <f aca="false">(C809-E809)/Setup!$B$17</f>
        <v>8.35859573808302</v>
      </c>
      <c r="E809" s="0" t="n">
        <f aca="false">SUMPRODUCT('5N inverse'!$A$3:$Y$3,'5N mesh'!$B$37:$Z$37,$E808:$AC808)+'5N inverse'!$A$3*$C809/Setup!$B$17+INDEX('5N inverse'!$A$3:$Y$3,1,'5N mesh'!$B$7+1)*Setup!$B$22</f>
        <v>25.7418096787954</v>
      </c>
      <c r="F809" s="0" t="n">
        <f aca="false">SUMPRODUCT('5N inverse'!$A$4:$Y$4,'5N mesh'!$B$37:$Z$37,$E808:$AC808)+'5N inverse'!$A$4*$C809/Setup!$B$17+INDEX('5N inverse'!$A$4:$Y$4,1,'5N mesh'!$B$7+1)*Setup!$B$22</f>
        <v>23.9658845444882</v>
      </c>
      <c r="G809" s="0" t="n">
        <f aca="false">SUMPRODUCT('5N inverse'!$A$5:$Y$5,'5N mesh'!$B$37:$Z$37,$E808:$AC808)+'5N inverse'!$A$5*$C809/Setup!$B$17+INDEX('5N inverse'!$A$5:$Y$5,1,'5N mesh'!$B$7+1)*Setup!$B$22</f>
        <v>20.4140342758738</v>
      </c>
      <c r="H809" s="0" t="n">
        <f aca="false">SUMPRODUCT('5N inverse'!$A$6:$Y$6,'5N mesh'!$B$37:$Z$37,$E808:$AC808)+'5N inverse'!$A$6*$C809/Setup!$B$17+INDEX('5N inverse'!$A$6:$Y$6,1,'5N mesh'!$B$7+1)*Setup!$B$22</f>
        <v>16.8621840072594</v>
      </c>
      <c r="I809" s="0" t="n">
        <f aca="false">SUMPRODUCT('5N inverse'!$A$7:$Y$7,'5N mesh'!$B$37:$Z$37,$E808:$AC808)+'5N inverse'!$A$7*$C809/Setup!$B$17+INDEX('5N inverse'!$A$7:$Y$7,1,'5N mesh'!$B$7+1)*Setup!$B$22</f>
        <v>15.0862588729522</v>
      </c>
      <c r="J809" s="0" t="n">
        <f aca="false">SUMPRODUCT('5N inverse'!$A$8:$Y$8,'5N mesh'!$B$37:$Z$37,$E808:$AC808)+'5N inverse'!$A$8*$C809/Setup!$B$17+INDEX('5N inverse'!$A$8:$Y$8,1,'5N mesh'!$B$7+1)*Setup!$B$22</f>
        <v>0</v>
      </c>
      <c r="K809" s="0" t="n">
        <f aca="false">SUMPRODUCT('5N inverse'!$A$9:$Y$9,'5N mesh'!$B$37:$Z$37,$E808:$AC808)+'5N inverse'!$A$9*$C809/Setup!$B$17+INDEX('5N inverse'!$A$9:$Y$9,1,'5N mesh'!$B$7+1)*Setup!$B$22</f>
        <v>0</v>
      </c>
      <c r="L809" s="0" t="n">
        <f aca="false">SUMPRODUCT('5N inverse'!$A$10:$Y$10,'5N mesh'!$B$37:$Z$37,$E808:$AC808)+'5N inverse'!$A$10*$C809/Setup!$B$17+INDEX('5N inverse'!$A$10:$Y$10,1,'5N mesh'!$B$7+1)*Setup!$B$22</f>
        <v>0</v>
      </c>
      <c r="M809" s="0" t="n">
        <f aca="false">SUMPRODUCT('5N inverse'!$A$11:$Y$11,'5N mesh'!$B$37:$Z$37,$E808:$AC808)+'5N inverse'!$A$11*$C809/Setup!$B$17+INDEX('5N inverse'!$A$11:$Y$11,1,'5N mesh'!$B$7+1)*Setup!$B$22</f>
        <v>0</v>
      </c>
      <c r="N809" s="0" t="n">
        <f aca="false">SUMPRODUCT('5N inverse'!$A$12:$Y$12,'5N mesh'!$B$37:$Z$37,$E808:$AC808)+'5N inverse'!$A$12*$C809/Setup!$B$17+INDEX('5N inverse'!$A$12:$Y$12,1,'5N mesh'!$B$7+1)*Setup!$B$22</f>
        <v>0</v>
      </c>
      <c r="O809" s="0" t="n">
        <f aca="false">SUMPRODUCT('5N inverse'!$A$13:$Y$13,'5N mesh'!$B$37:$Z$37,$E808:$AC808)+'5N inverse'!$A$13*$C809/Setup!$B$17+INDEX('5N inverse'!$A$13:$Y$13,1,'5N mesh'!$B$7+1)*Setup!$B$22</f>
        <v>0</v>
      </c>
      <c r="P809" s="0" t="n">
        <f aca="false">SUMPRODUCT('5N inverse'!$A$14:$Y$14,'5N mesh'!$B$37:$Z$37,$E808:$AC808)+'5N inverse'!$A$14*$C809/Setup!$B$17+INDEX('5N inverse'!$A$14:$Y$14,1,'5N mesh'!$B$7+1)*Setup!$B$22</f>
        <v>0</v>
      </c>
      <c r="Q809" s="0" t="n">
        <f aca="false">SUMPRODUCT('5N inverse'!$A$15:$Y$15,'5N mesh'!$B$37:$Z$37,$E808:$AC808)+'5N inverse'!$A$15*$C809/Setup!$B$17+INDEX('5N inverse'!$A$15:$Y$15,1,'5N mesh'!$B$7+1)*Setup!$B$22</f>
        <v>0</v>
      </c>
      <c r="R809" s="0" t="n">
        <f aca="false">SUMPRODUCT('5N inverse'!$A$16:$Y$16,'5N mesh'!$B$37:$Z$37,$E808:$AC808)+'5N inverse'!$A$16*$C809/Setup!$B$17+INDEX('5N inverse'!$A$16:$Y$16,1,'5N mesh'!$B$7+1)*Setup!$B$22</f>
        <v>0</v>
      </c>
      <c r="S809" s="0" t="n">
        <f aca="false">SUMPRODUCT('5N inverse'!$A$17:$Y$17,'5N mesh'!$B$37:$Z$37,$E808:$AC808)+'5N inverse'!$A$17*$C809/Setup!$B$17+INDEX('5N inverse'!$A$17:$Y$17,1,'5N mesh'!$B$7+1)*Setup!$B$22</f>
        <v>0</v>
      </c>
      <c r="T809" s="0" t="n">
        <f aca="false">SUMPRODUCT('5N inverse'!$A$18:$Y$18,'5N mesh'!$B$37:$Z$37,$E808:$AC808)+'5N inverse'!$A$18*$C809/Setup!$B$17+INDEX('5N inverse'!$A$18:$Y$18,1,'5N mesh'!$B$7+1)*Setup!$B$22</f>
        <v>0</v>
      </c>
      <c r="U809" s="0" t="n">
        <f aca="false">SUMPRODUCT('5N inverse'!$A$19:$Y$19,'5N mesh'!$B$37:$Z$37,$E808:$AC808)+'5N inverse'!$A$19*$C809/Setup!$B$17+INDEX('5N inverse'!$A$19:$Y$19,1,'5N mesh'!$B$7+1)*Setup!$B$22</f>
        <v>0</v>
      </c>
      <c r="V809" s="0" t="n">
        <f aca="false">SUMPRODUCT('5N inverse'!$A$20:$Y$20,'5N mesh'!$B$37:$Z$37,$E808:$AC808)+'5N inverse'!$A$20*$C809/Setup!$B$17+INDEX('5N inverse'!$A$20:$Y$20,1,'5N mesh'!$B$7+1)*Setup!$B$22</f>
        <v>0</v>
      </c>
      <c r="W809" s="0" t="n">
        <f aca="false">SUMPRODUCT('5N inverse'!$A$21:$Y$21,'5N mesh'!$B$37:$Z$37,$E808:$AC808)+'5N inverse'!$A$21*$C809/Setup!$B$17+INDEX('5N inverse'!$A$21:$Y$21,1,'5N mesh'!$B$7+1)*Setup!$B$22</f>
        <v>0</v>
      </c>
      <c r="X809" s="0" t="n">
        <f aca="false">SUMPRODUCT('5N inverse'!$A$22:$Y$22,'5N mesh'!$B$37:$Z$37,$E808:$AC808)+'5N inverse'!$A$22*$C809/Setup!$B$17+INDEX('5N inverse'!$A$22:$Y$22,1,'5N mesh'!$B$7+1)*Setup!$B$22</f>
        <v>0</v>
      </c>
      <c r="Y809" s="0" t="n">
        <f aca="false">SUMPRODUCT('5N inverse'!$A$23:$Y$23,'5N mesh'!$B$37:$Z$37,$E808:$AC808)+'5N inverse'!$A$23*$C809/Setup!$B$17+INDEX('5N inverse'!$A$23:$Y$23,1,'5N mesh'!$B$7+1)*Setup!$B$22</f>
        <v>0</v>
      </c>
      <c r="Z809" s="0" t="n">
        <f aca="false">SUMPRODUCT('5N inverse'!$A$24:$Y$24,'5N mesh'!$B$37:$Z$37,$E808:$AC808)+'5N inverse'!$A$24*$C809/Setup!$B$17+INDEX('5N inverse'!$A$24:$Y$24,1,'5N mesh'!$B$7+1)*Setup!$B$22</f>
        <v>0</v>
      </c>
      <c r="AA809" s="0" t="n">
        <f aca="false">SUMPRODUCT('5N inverse'!$A$25:$Y$25,'5N mesh'!$B$37:$Z$37,$E808:$AC808)+'5N inverse'!$A$25*$C809/Setup!$B$17+INDEX('5N inverse'!$A$25:$Y$25,1,'5N mesh'!$B$7+1)*Setup!$B$22</f>
        <v>0</v>
      </c>
      <c r="AB809" s="0" t="n">
        <f aca="false">SUMPRODUCT('5N inverse'!$A$26:$Y$26,'5N mesh'!$B$37:$Z$37,$E808:$AC808)+'5N inverse'!$A$26*$C809/Setup!$B$17+INDEX('5N inverse'!$A$26:$Y$26,1,'5N mesh'!$B$7+1)*Setup!$B$22</f>
        <v>0</v>
      </c>
      <c r="AC809" s="0" t="n">
        <f aca="false">SUMPRODUCT('5N inverse'!$A$27:$Y$27,'5N mesh'!$B$37:$Z$37,$E808:$AC808)+'5N inverse'!$A$27*$C809/Setup!$B$17+INDEX('5N inverse'!$A$27:$Y$27,1,'5N mesh'!$B$7+1)*Setup!$B$22</f>
        <v>0</v>
      </c>
    </row>
    <row r="810" customFormat="false" ht="15" hidden="false" customHeight="false" outlineLevel="0" collapsed="false">
      <c r="A810" s="0" t="n">
        <v>805</v>
      </c>
      <c r="B810" s="0" t="n">
        <f aca="false">A810*Setup!$B$11/3600</f>
        <v>67.0833333333333</v>
      </c>
      <c r="C810" s="0" t="n">
        <f aca="false">Setup!$B$7+Setup!$B$8*COS(2*PI()*(B810-Setup!$B$9)/24)</f>
        <v>26.7660522231291</v>
      </c>
      <c r="D810" s="0" t="n">
        <f aca="false">(C810-E810)/Setup!$B$17</f>
        <v>7.80642109677644</v>
      </c>
      <c r="E810" s="0" t="n">
        <f aca="false">SUMPRODUCT('5N inverse'!$A$3:$Y$3,'5N mesh'!$B$37:$Z$37,$E809:$AC809)+'5N inverse'!$A$3*$C810/Setup!$B$17+INDEX('5N inverse'!$A$3:$Y$3,1,'5N mesh'!$B$7+1)*Setup!$B$22</f>
        <v>25.7512174805481</v>
      </c>
      <c r="F810" s="0" t="n">
        <f aca="false">SUMPRODUCT('5N inverse'!$A$4:$Y$4,'5N mesh'!$B$37:$Z$37,$E809:$AC809)+'5N inverse'!$A$4*$C810/Setup!$B$17+INDEX('5N inverse'!$A$4:$Y$4,1,'5N mesh'!$B$7+1)*Setup!$B$22</f>
        <v>23.9737595352219</v>
      </c>
      <c r="G810" s="0" t="n">
        <f aca="false">SUMPRODUCT('5N inverse'!$A$5:$Y$5,'5N mesh'!$B$37:$Z$37,$E809:$AC809)+'5N inverse'!$A$5*$C810/Setup!$B$17+INDEX('5N inverse'!$A$5:$Y$5,1,'5N mesh'!$B$7+1)*Setup!$B$22</f>
        <v>20.4188436445695</v>
      </c>
      <c r="H810" s="0" t="n">
        <f aca="false">SUMPRODUCT('5N inverse'!$A$6:$Y$6,'5N mesh'!$B$37:$Z$37,$E809:$AC809)+'5N inverse'!$A$6*$C810/Setup!$B$17+INDEX('5N inverse'!$A$6:$Y$6,1,'5N mesh'!$B$7+1)*Setup!$B$22</f>
        <v>16.8639277539171</v>
      </c>
      <c r="I810" s="0" t="n">
        <f aca="false">SUMPRODUCT('5N inverse'!$A$7:$Y$7,'5N mesh'!$B$37:$Z$37,$E809:$AC809)+'5N inverse'!$A$7*$C810/Setup!$B$17+INDEX('5N inverse'!$A$7:$Y$7,1,'5N mesh'!$B$7+1)*Setup!$B$22</f>
        <v>15.0864698085909</v>
      </c>
      <c r="J810" s="0" t="n">
        <f aca="false">SUMPRODUCT('5N inverse'!$A$8:$Y$8,'5N mesh'!$B$37:$Z$37,$E809:$AC809)+'5N inverse'!$A$8*$C810/Setup!$B$17+INDEX('5N inverse'!$A$8:$Y$8,1,'5N mesh'!$B$7+1)*Setup!$B$22</f>
        <v>0</v>
      </c>
      <c r="K810" s="0" t="n">
        <f aca="false">SUMPRODUCT('5N inverse'!$A$9:$Y$9,'5N mesh'!$B$37:$Z$37,$E809:$AC809)+'5N inverse'!$A$9*$C810/Setup!$B$17+INDEX('5N inverse'!$A$9:$Y$9,1,'5N mesh'!$B$7+1)*Setup!$B$22</f>
        <v>0</v>
      </c>
      <c r="L810" s="0" t="n">
        <f aca="false">SUMPRODUCT('5N inverse'!$A$10:$Y$10,'5N mesh'!$B$37:$Z$37,$E809:$AC809)+'5N inverse'!$A$10*$C810/Setup!$B$17+INDEX('5N inverse'!$A$10:$Y$10,1,'5N mesh'!$B$7+1)*Setup!$B$22</f>
        <v>0</v>
      </c>
      <c r="M810" s="0" t="n">
        <f aca="false">SUMPRODUCT('5N inverse'!$A$11:$Y$11,'5N mesh'!$B$37:$Z$37,$E809:$AC809)+'5N inverse'!$A$11*$C810/Setup!$B$17+INDEX('5N inverse'!$A$11:$Y$11,1,'5N mesh'!$B$7+1)*Setup!$B$22</f>
        <v>0</v>
      </c>
      <c r="N810" s="0" t="n">
        <f aca="false">SUMPRODUCT('5N inverse'!$A$12:$Y$12,'5N mesh'!$B$37:$Z$37,$E809:$AC809)+'5N inverse'!$A$12*$C810/Setup!$B$17+INDEX('5N inverse'!$A$12:$Y$12,1,'5N mesh'!$B$7+1)*Setup!$B$22</f>
        <v>0</v>
      </c>
      <c r="O810" s="0" t="n">
        <f aca="false">SUMPRODUCT('5N inverse'!$A$13:$Y$13,'5N mesh'!$B$37:$Z$37,$E809:$AC809)+'5N inverse'!$A$13*$C810/Setup!$B$17+INDEX('5N inverse'!$A$13:$Y$13,1,'5N mesh'!$B$7+1)*Setup!$B$22</f>
        <v>0</v>
      </c>
      <c r="P810" s="0" t="n">
        <f aca="false">SUMPRODUCT('5N inverse'!$A$14:$Y$14,'5N mesh'!$B$37:$Z$37,$E809:$AC809)+'5N inverse'!$A$14*$C810/Setup!$B$17+INDEX('5N inverse'!$A$14:$Y$14,1,'5N mesh'!$B$7+1)*Setup!$B$22</f>
        <v>0</v>
      </c>
      <c r="Q810" s="0" t="n">
        <f aca="false">SUMPRODUCT('5N inverse'!$A$15:$Y$15,'5N mesh'!$B$37:$Z$37,$E809:$AC809)+'5N inverse'!$A$15*$C810/Setup!$B$17+INDEX('5N inverse'!$A$15:$Y$15,1,'5N mesh'!$B$7+1)*Setup!$B$22</f>
        <v>0</v>
      </c>
      <c r="R810" s="0" t="n">
        <f aca="false">SUMPRODUCT('5N inverse'!$A$16:$Y$16,'5N mesh'!$B$37:$Z$37,$E809:$AC809)+'5N inverse'!$A$16*$C810/Setup!$B$17+INDEX('5N inverse'!$A$16:$Y$16,1,'5N mesh'!$B$7+1)*Setup!$B$22</f>
        <v>0</v>
      </c>
      <c r="S810" s="0" t="n">
        <f aca="false">SUMPRODUCT('5N inverse'!$A$17:$Y$17,'5N mesh'!$B$37:$Z$37,$E809:$AC809)+'5N inverse'!$A$17*$C810/Setup!$B$17+INDEX('5N inverse'!$A$17:$Y$17,1,'5N mesh'!$B$7+1)*Setup!$B$22</f>
        <v>0</v>
      </c>
      <c r="T810" s="0" t="n">
        <f aca="false">SUMPRODUCT('5N inverse'!$A$18:$Y$18,'5N mesh'!$B$37:$Z$37,$E809:$AC809)+'5N inverse'!$A$18*$C810/Setup!$B$17+INDEX('5N inverse'!$A$18:$Y$18,1,'5N mesh'!$B$7+1)*Setup!$B$22</f>
        <v>0</v>
      </c>
      <c r="U810" s="0" t="n">
        <f aca="false">SUMPRODUCT('5N inverse'!$A$19:$Y$19,'5N mesh'!$B$37:$Z$37,$E809:$AC809)+'5N inverse'!$A$19*$C810/Setup!$B$17+INDEX('5N inverse'!$A$19:$Y$19,1,'5N mesh'!$B$7+1)*Setup!$B$22</f>
        <v>0</v>
      </c>
      <c r="V810" s="0" t="n">
        <f aca="false">SUMPRODUCT('5N inverse'!$A$20:$Y$20,'5N mesh'!$B$37:$Z$37,$E809:$AC809)+'5N inverse'!$A$20*$C810/Setup!$B$17+INDEX('5N inverse'!$A$20:$Y$20,1,'5N mesh'!$B$7+1)*Setup!$B$22</f>
        <v>0</v>
      </c>
      <c r="W810" s="0" t="n">
        <f aca="false">SUMPRODUCT('5N inverse'!$A$21:$Y$21,'5N mesh'!$B$37:$Z$37,$E809:$AC809)+'5N inverse'!$A$21*$C810/Setup!$B$17+INDEX('5N inverse'!$A$21:$Y$21,1,'5N mesh'!$B$7+1)*Setup!$B$22</f>
        <v>0</v>
      </c>
      <c r="X810" s="0" t="n">
        <f aca="false">SUMPRODUCT('5N inverse'!$A$22:$Y$22,'5N mesh'!$B$37:$Z$37,$E809:$AC809)+'5N inverse'!$A$22*$C810/Setup!$B$17+INDEX('5N inverse'!$A$22:$Y$22,1,'5N mesh'!$B$7+1)*Setup!$B$22</f>
        <v>0</v>
      </c>
      <c r="Y810" s="0" t="n">
        <f aca="false">SUMPRODUCT('5N inverse'!$A$23:$Y$23,'5N mesh'!$B$37:$Z$37,$E809:$AC809)+'5N inverse'!$A$23*$C810/Setup!$B$17+INDEX('5N inverse'!$A$23:$Y$23,1,'5N mesh'!$B$7+1)*Setup!$B$22</f>
        <v>0</v>
      </c>
      <c r="Z810" s="0" t="n">
        <f aca="false">SUMPRODUCT('5N inverse'!$A$24:$Y$24,'5N mesh'!$B$37:$Z$37,$E809:$AC809)+'5N inverse'!$A$24*$C810/Setup!$B$17+INDEX('5N inverse'!$A$24:$Y$24,1,'5N mesh'!$B$7+1)*Setup!$B$22</f>
        <v>0</v>
      </c>
      <c r="AA810" s="0" t="n">
        <f aca="false">SUMPRODUCT('5N inverse'!$A$25:$Y$25,'5N mesh'!$B$37:$Z$37,$E809:$AC809)+'5N inverse'!$A$25*$C810/Setup!$B$17+INDEX('5N inverse'!$A$25:$Y$25,1,'5N mesh'!$B$7+1)*Setup!$B$22</f>
        <v>0</v>
      </c>
      <c r="AB810" s="0" t="n">
        <f aca="false">SUMPRODUCT('5N inverse'!$A$26:$Y$26,'5N mesh'!$B$37:$Z$37,$E809:$AC809)+'5N inverse'!$A$26*$C810/Setup!$B$17+INDEX('5N inverse'!$A$26:$Y$26,1,'5N mesh'!$B$7+1)*Setup!$B$22</f>
        <v>0</v>
      </c>
      <c r="AC810" s="0" t="n">
        <f aca="false">SUMPRODUCT('5N inverse'!$A$27:$Y$27,'5N mesh'!$B$37:$Z$37,$E809:$AC809)+'5N inverse'!$A$27*$C810/Setup!$B$17+INDEX('5N inverse'!$A$27:$Y$27,1,'5N mesh'!$B$7+1)*Setup!$B$22</f>
        <v>0</v>
      </c>
    </row>
    <row r="811" customFormat="false" ht="15" hidden="false" customHeight="false" outlineLevel="0" collapsed="false">
      <c r="A811" s="0" t="n">
        <v>806</v>
      </c>
      <c r="B811" s="0" t="n">
        <f aca="false">A811*Setup!$B$11/3600</f>
        <v>67.1666666666667</v>
      </c>
      <c r="C811" s="0" t="n">
        <f aca="false">Setup!$B$7+Setup!$B$8*COS(2*PI()*(B811-Setup!$B$9)/24)</f>
        <v>26.7023608304626</v>
      </c>
      <c r="D811" s="0" t="n">
        <f aca="false">(C811-E811)/Setup!$B$17</f>
        <v>7.25141775893373</v>
      </c>
      <c r="E811" s="0" t="n">
        <f aca="false">SUMPRODUCT('5N inverse'!$A$3:$Y$3,'5N mesh'!$B$37:$Z$37,$E810:$AC810)+'5N inverse'!$A$3*$C811/Setup!$B$17+INDEX('5N inverse'!$A$3:$Y$3,1,'5N mesh'!$B$7+1)*Setup!$B$22</f>
        <v>25.7596765218013</v>
      </c>
      <c r="F811" s="0" t="n">
        <f aca="false">SUMPRODUCT('5N inverse'!$A$4:$Y$4,'5N mesh'!$B$37:$Z$37,$E810:$AC810)+'5N inverse'!$A$4*$C811/Setup!$B$17+INDEX('5N inverse'!$A$4:$Y$4,1,'5N mesh'!$B$7+1)*Setup!$B$22</f>
        <v>23.9808429375647</v>
      </c>
      <c r="G811" s="0" t="n">
        <f aca="false">SUMPRODUCT('5N inverse'!$A$5:$Y$5,'5N mesh'!$B$37:$Z$37,$E810:$AC810)+'5N inverse'!$A$5*$C811/Setup!$B$17+INDEX('5N inverse'!$A$5:$Y$5,1,'5N mesh'!$B$7+1)*Setup!$B$22</f>
        <v>20.4231757690915</v>
      </c>
      <c r="H811" s="0" t="n">
        <f aca="false">SUMPRODUCT('5N inverse'!$A$6:$Y$6,'5N mesh'!$B$37:$Z$37,$E810:$AC810)+'5N inverse'!$A$6*$C811/Setup!$B$17+INDEX('5N inverse'!$A$6:$Y$6,1,'5N mesh'!$B$7+1)*Setup!$B$22</f>
        <v>16.8655086006183</v>
      </c>
      <c r="I811" s="0" t="n">
        <f aca="false">SUMPRODUCT('5N inverse'!$A$7:$Y$7,'5N mesh'!$B$37:$Z$37,$E810:$AC810)+'5N inverse'!$A$7*$C811/Setup!$B$17+INDEX('5N inverse'!$A$7:$Y$7,1,'5N mesh'!$B$7+1)*Setup!$B$22</f>
        <v>15.0866750163817</v>
      </c>
      <c r="J811" s="0" t="n">
        <f aca="false">SUMPRODUCT('5N inverse'!$A$8:$Y$8,'5N mesh'!$B$37:$Z$37,$E810:$AC810)+'5N inverse'!$A$8*$C811/Setup!$B$17+INDEX('5N inverse'!$A$8:$Y$8,1,'5N mesh'!$B$7+1)*Setup!$B$22</f>
        <v>0</v>
      </c>
      <c r="K811" s="0" t="n">
        <f aca="false">SUMPRODUCT('5N inverse'!$A$9:$Y$9,'5N mesh'!$B$37:$Z$37,$E810:$AC810)+'5N inverse'!$A$9*$C811/Setup!$B$17+INDEX('5N inverse'!$A$9:$Y$9,1,'5N mesh'!$B$7+1)*Setup!$B$22</f>
        <v>0</v>
      </c>
      <c r="L811" s="0" t="n">
        <f aca="false">SUMPRODUCT('5N inverse'!$A$10:$Y$10,'5N mesh'!$B$37:$Z$37,$E810:$AC810)+'5N inverse'!$A$10*$C811/Setup!$B$17+INDEX('5N inverse'!$A$10:$Y$10,1,'5N mesh'!$B$7+1)*Setup!$B$22</f>
        <v>0</v>
      </c>
      <c r="M811" s="0" t="n">
        <f aca="false">SUMPRODUCT('5N inverse'!$A$11:$Y$11,'5N mesh'!$B$37:$Z$37,$E810:$AC810)+'5N inverse'!$A$11*$C811/Setup!$B$17+INDEX('5N inverse'!$A$11:$Y$11,1,'5N mesh'!$B$7+1)*Setup!$B$22</f>
        <v>0</v>
      </c>
      <c r="N811" s="0" t="n">
        <f aca="false">SUMPRODUCT('5N inverse'!$A$12:$Y$12,'5N mesh'!$B$37:$Z$37,$E810:$AC810)+'5N inverse'!$A$12*$C811/Setup!$B$17+INDEX('5N inverse'!$A$12:$Y$12,1,'5N mesh'!$B$7+1)*Setup!$B$22</f>
        <v>0</v>
      </c>
      <c r="O811" s="0" t="n">
        <f aca="false">SUMPRODUCT('5N inverse'!$A$13:$Y$13,'5N mesh'!$B$37:$Z$37,$E810:$AC810)+'5N inverse'!$A$13*$C811/Setup!$B$17+INDEX('5N inverse'!$A$13:$Y$13,1,'5N mesh'!$B$7+1)*Setup!$B$22</f>
        <v>0</v>
      </c>
      <c r="P811" s="0" t="n">
        <f aca="false">SUMPRODUCT('5N inverse'!$A$14:$Y$14,'5N mesh'!$B$37:$Z$37,$E810:$AC810)+'5N inverse'!$A$14*$C811/Setup!$B$17+INDEX('5N inverse'!$A$14:$Y$14,1,'5N mesh'!$B$7+1)*Setup!$B$22</f>
        <v>0</v>
      </c>
      <c r="Q811" s="0" t="n">
        <f aca="false">SUMPRODUCT('5N inverse'!$A$15:$Y$15,'5N mesh'!$B$37:$Z$37,$E810:$AC810)+'5N inverse'!$A$15*$C811/Setup!$B$17+INDEX('5N inverse'!$A$15:$Y$15,1,'5N mesh'!$B$7+1)*Setup!$B$22</f>
        <v>0</v>
      </c>
      <c r="R811" s="0" t="n">
        <f aca="false">SUMPRODUCT('5N inverse'!$A$16:$Y$16,'5N mesh'!$B$37:$Z$37,$E810:$AC810)+'5N inverse'!$A$16*$C811/Setup!$B$17+INDEX('5N inverse'!$A$16:$Y$16,1,'5N mesh'!$B$7+1)*Setup!$B$22</f>
        <v>0</v>
      </c>
      <c r="S811" s="0" t="n">
        <f aca="false">SUMPRODUCT('5N inverse'!$A$17:$Y$17,'5N mesh'!$B$37:$Z$37,$E810:$AC810)+'5N inverse'!$A$17*$C811/Setup!$B$17+INDEX('5N inverse'!$A$17:$Y$17,1,'5N mesh'!$B$7+1)*Setup!$B$22</f>
        <v>0</v>
      </c>
      <c r="T811" s="0" t="n">
        <f aca="false">SUMPRODUCT('5N inverse'!$A$18:$Y$18,'5N mesh'!$B$37:$Z$37,$E810:$AC810)+'5N inverse'!$A$18*$C811/Setup!$B$17+INDEX('5N inverse'!$A$18:$Y$18,1,'5N mesh'!$B$7+1)*Setup!$B$22</f>
        <v>0</v>
      </c>
      <c r="U811" s="0" t="n">
        <f aca="false">SUMPRODUCT('5N inverse'!$A$19:$Y$19,'5N mesh'!$B$37:$Z$37,$E810:$AC810)+'5N inverse'!$A$19*$C811/Setup!$B$17+INDEX('5N inverse'!$A$19:$Y$19,1,'5N mesh'!$B$7+1)*Setup!$B$22</f>
        <v>0</v>
      </c>
      <c r="V811" s="0" t="n">
        <f aca="false">SUMPRODUCT('5N inverse'!$A$20:$Y$20,'5N mesh'!$B$37:$Z$37,$E810:$AC810)+'5N inverse'!$A$20*$C811/Setup!$B$17+INDEX('5N inverse'!$A$20:$Y$20,1,'5N mesh'!$B$7+1)*Setup!$B$22</f>
        <v>0</v>
      </c>
      <c r="W811" s="0" t="n">
        <f aca="false">SUMPRODUCT('5N inverse'!$A$21:$Y$21,'5N mesh'!$B$37:$Z$37,$E810:$AC810)+'5N inverse'!$A$21*$C811/Setup!$B$17+INDEX('5N inverse'!$A$21:$Y$21,1,'5N mesh'!$B$7+1)*Setup!$B$22</f>
        <v>0</v>
      </c>
      <c r="X811" s="0" t="n">
        <f aca="false">SUMPRODUCT('5N inverse'!$A$22:$Y$22,'5N mesh'!$B$37:$Z$37,$E810:$AC810)+'5N inverse'!$A$22*$C811/Setup!$B$17+INDEX('5N inverse'!$A$22:$Y$22,1,'5N mesh'!$B$7+1)*Setup!$B$22</f>
        <v>0</v>
      </c>
      <c r="Y811" s="0" t="n">
        <f aca="false">SUMPRODUCT('5N inverse'!$A$23:$Y$23,'5N mesh'!$B$37:$Z$37,$E810:$AC810)+'5N inverse'!$A$23*$C811/Setup!$B$17+INDEX('5N inverse'!$A$23:$Y$23,1,'5N mesh'!$B$7+1)*Setup!$B$22</f>
        <v>0</v>
      </c>
      <c r="Z811" s="0" t="n">
        <f aca="false">SUMPRODUCT('5N inverse'!$A$24:$Y$24,'5N mesh'!$B$37:$Z$37,$E810:$AC810)+'5N inverse'!$A$24*$C811/Setup!$B$17+INDEX('5N inverse'!$A$24:$Y$24,1,'5N mesh'!$B$7+1)*Setup!$B$22</f>
        <v>0</v>
      </c>
      <c r="AA811" s="0" t="n">
        <f aca="false">SUMPRODUCT('5N inverse'!$A$25:$Y$25,'5N mesh'!$B$37:$Z$37,$E810:$AC810)+'5N inverse'!$A$25*$C811/Setup!$B$17+INDEX('5N inverse'!$A$25:$Y$25,1,'5N mesh'!$B$7+1)*Setup!$B$22</f>
        <v>0</v>
      </c>
      <c r="AB811" s="0" t="n">
        <f aca="false">SUMPRODUCT('5N inverse'!$A$26:$Y$26,'5N mesh'!$B$37:$Z$37,$E810:$AC810)+'5N inverse'!$A$26*$C811/Setup!$B$17+INDEX('5N inverse'!$A$26:$Y$26,1,'5N mesh'!$B$7+1)*Setup!$B$22</f>
        <v>0</v>
      </c>
      <c r="AC811" s="0" t="n">
        <f aca="false">SUMPRODUCT('5N inverse'!$A$27:$Y$27,'5N mesh'!$B$37:$Z$37,$E810:$AC810)+'5N inverse'!$A$27*$C811/Setup!$B$17+INDEX('5N inverse'!$A$27:$Y$27,1,'5N mesh'!$B$7+1)*Setup!$B$22</f>
        <v>0</v>
      </c>
    </row>
    <row r="812" customFormat="false" ht="15" hidden="false" customHeight="false" outlineLevel="0" collapsed="false">
      <c r="A812" s="0" t="n">
        <v>807</v>
      </c>
      <c r="B812" s="0" t="n">
        <f aca="false">A812*Setup!$B$11/3600</f>
        <v>67.25</v>
      </c>
      <c r="C812" s="0" t="n">
        <f aca="false">Setup!$B$7+Setup!$B$8*COS(2*PI()*(B812-Setup!$B$9)/24)</f>
        <v>26.6373832604003</v>
      </c>
      <c r="D812" s="0" t="n">
        <f aca="false">(C812-E812)/Setup!$B$17</f>
        <v>6.69384986254709</v>
      </c>
      <c r="E812" s="0" t="n">
        <f aca="false">SUMPRODUCT('5N inverse'!$A$3:$Y$3,'5N mesh'!$B$37:$Z$37,$E811:$AC811)+'5N inverse'!$A$3*$C812/Setup!$B$17+INDEX('5N inverse'!$A$3:$Y$3,1,'5N mesh'!$B$7+1)*Setup!$B$22</f>
        <v>25.7671827782692</v>
      </c>
      <c r="F812" s="0" t="n">
        <f aca="false">SUMPRODUCT('5N inverse'!$A$4:$Y$4,'5N mesh'!$B$37:$Z$37,$E811:$AC811)+'5N inverse'!$A$4*$C812/Setup!$B$17+INDEX('5N inverse'!$A$4:$Y$4,1,'5N mesh'!$B$7+1)*Setup!$B$22</f>
        <v>23.9871313816708</v>
      </c>
      <c r="G812" s="0" t="n">
        <f aca="false">SUMPRODUCT('5N inverse'!$A$5:$Y$5,'5N mesh'!$B$37:$Z$37,$E811:$AC811)+'5N inverse'!$A$5*$C812/Setup!$B$17+INDEX('5N inverse'!$A$5:$Y$5,1,'5N mesh'!$B$7+1)*Setup!$B$22</f>
        <v>20.427028588474</v>
      </c>
      <c r="H812" s="0" t="n">
        <f aca="false">SUMPRODUCT('5N inverse'!$A$6:$Y$6,'5N mesh'!$B$37:$Z$37,$E811:$AC811)+'5N inverse'!$A$6*$C812/Setup!$B$17+INDEX('5N inverse'!$A$6:$Y$6,1,'5N mesh'!$B$7+1)*Setup!$B$22</f>
        <v>16.8669257952772</v>
      </c>
      <c r="I812" s="0" t="n">
        <f aca="false">SUMPRODUCT('5N inverse'!$A$7:$Y$7,'5N mesh'!$B$37:$Z$37,$E811:$AC811)+'5N inverse'!$A$7*$C812/Setup!$B$17+INDEX('5N inverse'!$A$7:$Y$7,1,'5N mesh'!$B$7+1)*Setup!$B$22</f>
        <v>15.0868743986788</v>
      </c>
      <c r="J812" s="0" t="n">
        <f aca="false">SUMPRODUCT('5N inverse'!$A$8:$Y$8,'5N mesh'!$B$37:$Z$37,$E811:$AC811)+'5N inverse'!$A$8*$C812/Setup!$B$17+INDEX('5N inverse'!$A$8:$Y$8,1,'5N mesh'!$B$7+1)*Setup!$B$22</f>
        <v>0</v>
      </c>
      <c r="K812" s="0" t="n">
        <f aca="false">SUMPRODUCT('5N inverse'!$A$9:$Y$9,'5N mesh'!$B$37:$Z$37,$E811:$AC811)+'5N inverse'!$A$9*$C812/Setup!$B$17+INDEX('5N inverse'!$A$9:$Y$9,1,'5N mesh'!$B$7+1)*Setup!$B$22</f>
        <v>0</v>
      </c>
      <c r="L812" s="0" t="n">
        <f aca="false">SUMPRODUCT('5N inverse'!$A$10:$Y$10,'5N mesh'!$B$37:$Z$37,$E811:$AC811)+'5N inverse'!$A$10*$C812/Setup!$B$17+INDEX('5N inverse'!$A$10:$Y$10,1,'5N mesh'!$B$7+1)*Setup!$B$22</f>
        <v>0</v>
      </c>
      <c r="M812" s="0" t="n">
        <f aca="false">SUMPRODUCT('5N inverse'!$A$11:$Y$11,'5N mesh'!$B$37:$Z$37,$E811:$AC811)+'5N inverse'!$A$11*$C812/Setup!$B$17+INDEX('5N inverse'!$A$11:$Y$11,1,'5N mesh'!$B$7+1)*Setup!$B$22</f>
        <v>0</v>
      </c>
      <c r="N812" s="0" t="n">
        <f aca="false">SUMPRODUCT('5N inverse'!$A$12:$Y$12,'5N mesh'!$B$37:$Z$37,$E811:$AC811)+'5N inverse'!$A$12*$C812/Setup!$B$17+INDEX('5N inverse'!$A$12:$Y$12,1,'5N mesh'!$B$7+1)*Setup!$B$22</f>
        <v>0</v>
      </c>
      <c r="O812" s="0" t="n">
        <f aca="false">SUMPRODUCT('5N inverse'!$A$13:$Y$13,'5N mesh'!$B$37:$Z$37,$E811:$AC811)+'5N inverse'!$A$13*$C812/Setup!$B$17+INDEX('5N inverse'!$A$13:$Y$13,1,'5N mesh'!$B$7+1)*Setup!$B$22</f>
        <v>0</v>
      </c>
      <c r="P812" s="0" t="n">
        <f aca="false">SUMPRODUCT('5N inverse'!$A$14:$Y$14,'5N mesh'!$B$37:$Z$37,$E811:$AC811)+'5N inverse'!$A$14*$C812/Setup!$B$17+INDEX('5N inverse'!$A$14:$Y$14,1,'5N mesh'!$B$7+1)*Setup!$B$22</f>
        <v>0</v>
      </c>
      <c r="Q812" s="0" t="n">
        <f aca="false">SUMPRODUCT('5N inverse'!$A$15:$Y$15,'5N mesh'!$B$37:$Z$37,$E811:$AC811)+'5N inverse'!$A$15*$C812/Setup!$B$17+INDEX('5N inverse'!$A$15:$Y$15,1,'5N mesh'!$B$7+1)*Setup!$B$22</f>
        <v>0</v>
      </c>
      <c r="R812" s="0" t="n">
        <f aca="false">SUMPRODUCT('5N inverse'!$A$16:$Y$16,'5N mesh'!$B$37:$Z$37,$E811:$AC811)+'5N inverse'!$A$16*$C812/Setup!$B$17+INDEX('5N inverse'!$A$16:$Y$16,1,'5N mesh'!$B$7+1)*Setup!$B$22</f>
        <v>0</v>
      </c>
      <c r="S812" s="0" t="n">
        <f aca="false">SUMPRODUCT('5N inverse'!$A$17:$Y$17,'5N mesh'!$B$37:$Z$37,$E811:$AC811)+'5N inverse'!$A$17*$C812/Setup!$B$17+INDEX('5N inverse'!$A$17:$Y$17,1,'5N mesh'!$B$7+1)*Setup!$B$22</f>
        <v>0</v>
      </c>
      <c r="T812" s="0" t="n">
        <f aca="false">SUMPRODUCT('5N inverse'!$A$18:$Y$18,'5N mesh'!$B$37:$Z$37,$E811:$AC811)+'5N inverse'!$A$18*$C812/Setup!$B$17+INDEX('5N inverse'!$A$18:$Y$18,1,'5N mesh'!$B$7+1)*Setup!$B$22</f>
        <v>0</v>
      </c>
      <c r="U812" s="0" t="n">
        <f aca="false">SUMPRODUCT('5N inverse'!$A$19:$Y$19,'5N mesh'!$B$37:$Z$37,$E811:$AC811)+'5N inverse'!$A$19*$C812/Setup!$B$17+INDEX('5N inverse'!$A$19:$Y$19,1,'5N mesh'!$B$7+1)*Setup!$B$22</f>
        <v>0</v>
      </c>
      <c r="V812" s="0" t="n">
        <f aca="false">SUMPRODUCT('5N inverse'!$A$20:$Y$20,'5N mesh'!$B$37:$Z$37,$E811:$AC811)+'5N inverse'!$A$20*$C812/Setup!$B$17+INDEX('5N inverse'!$A$20:$Y$20,1,'5N mesh'!$B$7+1)*Setup!$B$22</f>
        <v>0</v>
      </c>
      <c r="W812" s="0" t="n">
        <f aca="false">SUMPRODUCT('5N inverse'!$A$21:$Y$21,'5N mesh'!$B$37:$Z$37,$E811:$AC811)+'5N inverse'!$A$21*$C812/Setup!$B$17+INDEX('5N inverse'!$A$21:$Y$21,1,'5N mesh'!$B$7+1)*Setup!$B$22</f>
        <v>0</v>
      </c>
      <c r="X812" s="0" t="n">
        <f aca="false">SUMPRODUCT('5N inverse'!$A$22:$Y$22,'5N mesh'!$B$37:$Z$37,$E811:$AC811)+'5N inverse'!$A$22*$C812/Setup!$B$17+INDEX('5N inverse'!$A$22:$Y$22,1,'5N mesh'!$B$7+1)*Setup!$B$22</f>
        <v>0</v>
      </c>
      <c r="Y812" s="0" t="n">
        <f aca="false">SUMPRODUCT('5N inverse'!$A$23:$Y$23,'5N mesh'!$B$37:$Z$37,$E811:$AC811)+'5N inverse'!$A$23*$C812/Setup!$B$17+INDEX('5N inverse'!$A$23:$Y$23,1,'5N mesh'!$B$7+1)*Setup!$B$22</f>
        <v>0</v>
      </c>
      <c r="Z812" s="0" t="n">
        <f aca="false">SUMPRODUCT('5N inverse'!$A$24:$Y$24,'5N mesh'!$B$37:$Z$37,$E811:$AC811)+'5N inverse'!$A$24*$C812/Setup!$B$17+INDEX('5N inverse'!$A$24:$Y$24,1,'5N mesh'!$B$7+1)*Setup!$B$22</f>
        <v>0</v>
      </c>
      <c r="AA812" s="0" t="n">
        <f aca="false">SUMPRODUCT('5N inverse'!$A$25:$Y$25,'5N mesh'!$B$37:$Z$37,$E811:$AC811)+'5N inverse'!$A$25*$C812/Setup!$B$17+INDEX('5N inverse'!$A$25:$Y$25,1,'5N mesh'!$B$7+1)*Setup!$B$22</f>
        <v>0</v>
      </c>
      <c r="AB812" s="0" t="n">
        <f aca="false">SUMPRODUCT('5N inverse'!$A$26:$Y$26,'5N mesh'!$B$37:$Z$37,$E811:$AC811)+'5N inverse'!$A$26*$C812/Setup!$B$17+INDEX('5N inverse'!$A$26:$Y$26,1,'5N mesh'!$B$7+1)*Setup!$B$22</f>
        <v>0</v>
      </c>
      <c r="AC812" s="0" t="n">
        <f aca="false">SUMPRODUCT('5N inverse'!$A$27:$Y$27,'5N mesh'!$B$37:$Z$37,$E811:$AC811)+'5N inverse'!$A$27*$C812/Setup!$B$17+INDEX('5N inverse'!$A$27:$Y$27,1,'5N mesh'!$B$7+1)*Setup!$B$22</f>
        <v>0</v>
      </c>
    </row>
    <row r="813" customFormat="false" ht="15" hidden="false" customHeight="false" outlineLevel="0" collapsed="false">
      <c r="A813" s="0" t="n">
        <v>808</v>
      </c>
      <c r="B813" s="0" t="n">
        <f aca="false">A813*Setup!$B$11/3600</f>
        <v>67.3333333333333</v>
      </c>
      <c r="C813" s="0" t="n">
        <f aca="false">Setup!$B$7+Setup!$B$8*COS(2*PI()*(B813-Setup!$B$9)/24)</f>
        <v>26.5711504387462</v>
      </c>
      <c r="D813" s="0" t="n">
        <f aca="false">(C813-E813)/Setup!$B$17</f>
        <v>6.13398276637938</v>
      </c>
      <c r="E813" s="0" t="n">
        <f aca="false">SUMPRODUCT('5N inverse'!$A$3:$Y$3,'5N mesh'!$B$37:$Z$37,$E812:$AC812)+'5N inverse'!$A$3*$C813/Setup!$B$17+INDEX('5N inverse'!$A$3:$Y$3,1,'5N mesh'!$B$7+1)*Setup!$B$22</f>
        <v>25.7737326791168</v>
      </c>
      <c r="F813" s="0" t="n">
        <f aca="false">SUMPRODUCT('5N inverse'!$A$4:$Y$4,'5N mesh'!$B$37:$Z$37,$E812:$AC812)+'5N inverse'!$A$4*$C813/Setup!$B$17+INDEX('5N inverse'!$A$4:$Y$4,1,'5N mesh'!$B$7+1)*Setup!$B$22</f>
        <v>23.9926218760321</v>
      </c>
      <c r="G813" s="0" t="n">
        <f aca="false">SUMPRODUCT('5N inverse'!$A$5:$Y$5,'5N mesh'!$B$37:$Z$37,$E812:$AC812)+'5N inverse'!$A$5*$C813/Setup!$B$17+INDEX('5N inverse'!$A$5:$Y$5,1,'5N mesh'!$B$7+1)*Setup!$B$22</f>
        <v>20.4304002698626</v>
      </c>
      <c r="H813" s="0" t="n">
        <f aca="false">SUMPRODUCT('5N inverse'!$A$6:$Y$6,'5N mesh'!$B$37:$Z$37,$E812:$AC812)+'5N inverse'!$A$6*$C813/Setup!$B$17+INDEX('5N inverse'!$A$6:$Y$6,1,'5N mesh'!$B$7+1)*Setup!$B$22</f>
        <v>16.8681786636932</v>
      </c>
      <c r="I813" s="0" t="n">
        <f aca="false">SUMPRODUCT('5N inverse'!$A$7:$Y$7,'5N mesh'!$B$37:$Z$37,$E812:$AC812)+'5N inverse'!$A$7*$C813/Setup!$B$17+INDEX('5N inverse'!$A$7:$Y$7,1,'5N mesh'!$B$7+1)*Setup!$B$22</f>
        <v>15.0870678606084</v>
      </c>
      <c r="J813" s="0" t="n">
        <f aca="false">SUMPRODUCT('5N inverse'!$A$8:$Y$8,'5N mesh'!$B$37:$Z$37,$E812:$AC812)+'5N inverse'!$A$8*$C813/Setup!$B$17+INDEX('5N inverse'!$A$8:$Y$8,1,'5N mesh'!$B$7+1)*Setup!$B$22</f>
        <v>0</v>
      </c>
      <c r="K813" s="0" t="n">
        <f aca="false">SUMPRODUCT('5N inverse'!$A$9:$Y$9,'5N mesh'!$B$37:$Z$37,$E812:$AC812)+'5N inverse'!$A$9*$C813/Setup!$B$17+INDEX('5N inverse'!$A$9:$Y$9,1,'5N mesh'!$B$7+1)*Setup!$B$22</f>
        <v>0</v>
      </c>
      <c r="L813" s="0" t="n">
        <f aca="false">SUMPRODUCT('5N inverse'!$A$10:$Y$10,'5N mesh'!$B$37:$Z$37,$E812:$AC812)+'5N inverse'!$A$10*$C813/Setup!$B$17+INDEX('5N inverse'!$A$10:$Y$10,1,'5N mesh'!$B$7+1)*Setup!$B$22</f>
        <v>0</v>
      </c>
      <c r="M813" s="0" t="n">
        <f aca="false">SUMPRODUCT('5N inverse'!$A$11:$Y$11,'5N mesh'!$B$37:$Z$37,$E812:$AC812)+'5N inverse'!$A$11*$C813/Setup!$B$17+INDEX('5N inverse'!$A$11:$Y$11,1,'5N mesh'!$B$7+1)*Setup!$B$22</f>
        <v>0</v>
      </c>
      <c r="N813" s="0" t="n">
        <f aca="false">SUMPRODUCT('5N inverse'!$A$12:$Y$12,'5N mesh'!$B$37:$Z$37,$E812:$AC812)+'5N inverse'!$A$12*$C813/Setup!$B$17+INDEX('5N inverse'!$A$12:$Y$12,1,'5N mesh'!$B$7+1)*Setup!$B$22</f>
        <v>0</v>
      </c>
      <c r="O813" s="0" t="n">
        <f aca="false">SUMPRODUCT('5N inverse'!$A$13:$Y$13,'5N mesh'!$B$37:$Z$37,$E812:$AC812)+'5N inverse'!$A$13*$C813/Setup!$B$17+INDEX('5N inverse'!$A$13:$Y$13,1,'5N mesh'!$B$7+1)*Setup!$B$22</f>
        <v>0</v>
      </c>
      <c r="P813" s="0" t="n">
        <f aca="false">SUMPRODUCT('5N inverse'!$A$14:$Y$14,'5N mesh'!$B$37:$Z$37,$E812:$AC812)+'5N inverse'!$A$14*$C813/Setup!$B$17+INDEX('5N inverse'!$A$14:$Y$14,1,'5N mesh'!$B$7+1)*Setup!$B$22</f>
        <v>0</v>
      </c>
      <c r="Q813" s="0" t="n">
        <f aca="false">SUMPRODUCT('5N inverse'!$A$15:$Y$15,'5N mesh'!$B$37:$Z$37,$E812:$AC812)+'5N inverse'!$A$15*$C813/Setup!$B$17+INDEX('5N inverse'!$A$15:$Y$15,1,'5N mesh'!$B$7+1)*Setup!$B$22</f>
        <v>0</v>
      </c>
      <c r="R813" s="0" t="n">
        <f aca="false">SUMPRODUCT('5N inverse'!$A$16:$Y$16,'5N mesh'!$B$37:$Z$37,$E812:$AC812)+'5N inverse'!$A$16*$C813/Setup!$B$17+INDEX('5N inverse'!$A$16:$Y$16,1,'5N mesh'!$B$7+1)*Setup!$B$22</f>
        <v>0</v>
      </c>
      <c r="S813" s="0" t="n">
        <f aca="false">SUMPRODUCT('5N inverse'!$A$17:$Y$17,'5N mesh'!$B$37:$Z$37,$E812:$AC812)+'5N inverse'!$A$17*$C813/Setup!$B$17+INDEX('5N inverse'!$A$17:$Y$17,1,'5N mesh'!$B$7+1)*Setup!$B$22</f>
        <v>0</v>
      </c>
      <c r="T813" s="0" t="n">
        <f aca="false">SUMPRODUCT('5N inverse'!$A$18:$Y$18,'5N mesh'!$B$37:$Z$37,$E812:$AC812)+'5N inverse'!$A$18*$C813/Setup!$B$17+INDEX('5N inverse'!$A$18:$Y$18,1,'5N mesh'!$B$7+1)*Setup!$B$22</f>
        <v>0</v>
      </c>
      <c r="U813" s="0" t="n">
        <f aca="false">SUMPRODUCT('5N inverse'!$A$19:$Y$19,'5N mesh'!$B$37:$Z$37,$E812:$AC812)+'5N inverse'!$A$19*$C813/Setup!$B$17+INDEX('5N inverse'!$A$19:$Y$19,1,'5N mesh'!$B$7+1)*Setup!$B$22</f>
        <v>0</v>
      </c>
      <c r="V813" s="0" t="n">
        <f aca="false">SUMPRODUCT('5N inverse'!$A$20:$Y$20,'5N mesh'!$B$37:$Z$37,$E812:$AC812)+'5N inverse'!$A$20*$C813/Setup!$B$17+INDEX('5N inverse'!$A$20:$Y$20,1,'5N mesh'!$B$7+1)*Setup!$B$22</f>
        <v>0</v>
      </c>
      <c r="W813" s="0" t="n">
        <f aca="false">SUMPRODUCT('5N inverse'!$A$21:$Y$21,'5N mesh'!$B$37:$Z$37,$E812:$AC812)+'5N inverse'!$A$21*$C813/Setup!$B$17+INDEX('5N inverse'!$A$21:$Y$21,1,'5N mesh'!$B$7+1)*Setup!$B$22</f>
        <v>0</v>
      </c>
      <c r="X813" s="0" t="n">
        <f aca="false">SUMPRODUCT('5N inverse'!$A$22:$Y$22,'5N mesh'!$B$37:$Z$37,$E812:$AC812)+'5N inverse'!$A$22*$C813/Setup!$B$17+INDEX('5N inverse'!$A$22:$Y$22,1,'5N mesh'!$B$7+1)*Setup!$B$22</f>
        <v>0</v>
      </c>
      <c r="Y813" s="0" t="n">
        <f aca="false">SUMPRODUCT('5N inverse'!$A$23:$Y$23,'5N mesh'!$B$37:$Z$37,$E812:$AC812)+'5N inverse'!$A$23*$C813/Setup!$B$17+INDEX('5N inverse'!$A$23:$Y$23,1,'5N mesh'!$B$7+1)*Setup!$B$22</f>
        <v>0</v>
      </c>
      <c r="Z813" s="0" t="n">
        <f aca="false">SUMPRODUCT('5N inverse'!$A$24:$Y$24,'5N mesh'!$B$37:$Z$37,$E812:$AC812)+'5N inverse'!$A$24*$C813/Setup!$B$17+INDEX('5N inverse'!$A$24:$Y$24,1,'5N mesh'!$B$7+1)*Setup!$B$22</f>
        <v>0</v>
      </c>
      <c r="AA813" s="0" t="n">
        <f aca="false">SUMPRODUCT('5N inverse'!$A$25:$Y$25,'5N mesh'!$B$37:$Z$37,$E812:$AC812)+'5N inverse'!$A$25*$C813/Setup!$B$17+INDEX('5N inverse'!$A$25:$Y$25,1,'5N mesh'!$B$7+1)*Setup!$B$22</f>
        <v>0</v>
      </c>
      <c r="AB813" s="0" t="n">
        <f aca="false">SUMPRODUCT('5N inverse'!$A$26:$Y$26,'5N mesh'!$B$37:$Z$37,$E812:$AC812)+'5N inverse'!$A$26*$C813/Setup!$B$17+INDEX('5N inverse'!$A$26:$Y$26,1,'5N mesh'!$B$7+1)*Setup!$B$22</f>
        <v>0</v>
      </c>
      <c r="AC813" s="0" t="n">
        <f aca="false">SUMPRODUCT('5N inverse'!$A$27:$Y$27,'5N mesh'!$B$37:$Z$37,$E812:$AC812)+'5N inverse'!$A$27*$C813/Setup!$B$17+INDEX('5N inverse'!$A$27:$Y$27,1,'5N mesh'!$B$7+1)*Setup!$B$22</f>
        <v>0</v>
      </c>
    </row>
    <row r="814" customFormat="false" ht="15" hidden="false" customHeight="false" outlineLevel="0" collapsed="false">
      <c r="A814" s="0" t="n">
        <v>809</v>
      </c>
      <c r="B814" s="0" t="n">
        <f aca="false">A814*Setup!$B$11/3600</f>
        <v>67.4166666666667</v>
      </c>
      <c r="C814" s="0" t="n">
        <f aca="false">Setup!$B$7+Setup!$B$8*COS(2*PI()*(B814-Setup!$B$9)/24)</f>
        <v>26.5036938887362</v>
      </c>
      <c r="D814" s="0" t="n">
        <f aca="false">(C814-E814)/Setup!$B$17</f>
        <v>5.57208292366559</v>
      </c>
      <c r="E814" s="0" t="n">
        <f aca="false">SUMPRODUCT('5N inverse'!$A$3:$Y$3,'5N mesh'!$B$37:$Z$37,$E813:$AC813)+'5N inverse'!$A$3*$C814/Setup!$B$17+INDEX('5N inverse'!$A$3:$Y$3,1,'5N mesh'!$B$7+1)*Setup!$B$22</f>
        <v>25.7793231086597</v>
      </c>
      <c r="F814" s="0" t="n">
        <f aca="false">SUMPRODUCT('5N inverse'!$A$4:$Y$4,'5N mesh'!$B$37:$Z$37,$E813:$AC813)+'5N inverse'!$A$4*$C814/Setup!$B$17+INDEX('5N inverse'!$A$4:$Y$4,1,'5N mesh'!$B$7+1)*Setup!$B$22</f>
        <v>23.9973118089022</v>
      </c>
      <c r="G814" s="0" t="n">
        <f aca="false">SUMPRODUCT('5N inverse'!$A$5:$Y$5,'5N mesh'!$B$37:$Z$37,$E813:$AC813)+'5N inverse'!$A$5*$C814/Setup!$B$17+INDEX('5N inverse'!$A$5:$Y$5,1,'5N mesh'!$B$7+1)*Setup!$B$22</f>
        <v>20.433289209387</v>
      </c>
      <c r="H814" s="0" t="n">
        <f aca="false">SUMPRODUCT('5N inverse'!$A$6:$Y$6,'5N mesh'!$B$37:$Z$37,$E813:$AC813)+'5N inverse'!$A$6*$C814/Setup!$B$17+INDEX('5N inverse'!$A$6:$Y$6,1,'5N mesh'!$B$7+1)*Setup!$B$22</f>
        <v>16.8692666098719</v>
      </c>
      <c r="I814" s="0" t="n">
        <f aca="false">SUMPRODUCT('5N inverse'!$A$7:$Y$7,'5N mesh'!$B$37:$Z$37,$E813:$AC813)+'5N inverse'!$A$7*$C814/Setup!$B$17+INDEX('5N inverse'!$A$7:$Y$7,1,'5N mesh'!$B$7+1)*Setup!$B$22</f>
        <v>15.0872553101144</v>
      </c>
      <c r="J814" s="0" t="n">
        <f aca="false">SUMPRODUCT('5N inverse'!$A$8:$Y$8,'5N mesh'!$B$37:$Z$37,$E813:$AC813)+'5N inverse'!$A$8*$C814/Setup!$B$17+INDEX('5N inverse'!$A$8:$Y$8,1,'5N mesh'!$B$7+1)*Setup!$B$22</f>
        <v>0</v>
      </c>
      <c r="K814" s="0" t="n">
        <f aca="false">SUMPRODUCT('5N inverse'!$A$9:$Y$9,'5N mesh'!$B$37:$Z$37,$E813:$AC813)+'5N inverse'!$A$9*$C814/Setup!$B$17+INDEX('5N inverse'!$A$9:$Y$9,1,'5N mesh'!$B$7+1)*Setup!$B$22</f>
        <v>0</v>
      </c>
      <c r="L814" s="0" t="n">
        <f aca="false">SUMPRODUCT('5N inverse'!$A$10:$Y$10,'5N mesh'!$B$37:$Z$37,$E813:$AC813)+'5N inverse'!$A$10*$C814/Setup!$B$17+INDEX('5N inverse'!$A$10:$Y$10,1,'5N mesh'!$B$7+1)*Setup!$B$22</f>
        <v>0</v>
      </c>
      <c r="M814" s="0" t="n">
        <f aca="false">SUMPRODUCT('5N inverse'!$A$11:$Y$11,'5N mesh'!$B$37:$Z$37,$E813:$AC813)+'5N inverse'!$A$11*$C814/Setup!$B$17+INDEX('5N inverse'!$A$11:$Y$11,1,'5N mesh'!$B$7+1)*Setup!$B$22</f>
        <v>0</v>
      </c>
      <c r="N814" s="0" t="n">
        <f aca="false">SUMPRODUCT('5N inverse'!$A$12:$Y$12,'5N mesh'!$B$37:$Z$37,$E813:$AC813)+'5N inverse'!$A$12*$C814/Setup!$B$17+INDEX('5N inverse'!$A$12:$Y$12,1,'5N mesh'!$B$7+1)*Setup!$B$22</f>
        <v>0</v>
      </c>
      <c r="O814" s="0" t="n">
        <f aca="false">SUMPRODUCT('5N inverse'!$A$13:$Y$13,'5N mesh'!$B$37:$Z$37,$E813:$AC813)+'5N inverse'!$A$13*$C814/Setup!$B$17+INDEX('5N inverse'!$A$13:$Y$13,1,'5N mesh'!$B$7+1)*Setup!$B$22</f>
        <v>0</v>
      </c>
      <c r="P814" s="0" t="n">
        <f aca="false">SUMPRODUCT('5N inverse'!$A$14:$Y$14,'5N mesh'!$B$37:$Z$37,$E813:$AC813)+'5N inverse'!$A$14*$C814/Setup!$B$17+INDEX('5N inverse'!$A$14:$Y$14,1,'5N mesh'!$B$7+1)*Setup!$B$22</f>
        <v>0</v>
      </c>
      <c r="Q814" s="0" t="n">
        <f aca="false">SUMPRODUCT('5N inverse'!$A$15:$Y$15,'5N mesh'!$B$37:$Z$37,$E813:$AC813)+'5N inverse'!$A$15*$C814/Setup!$B$17+INDEX('5N inverse'!$A$15:$Y$15,1,'5N mesh'!$B$7+1)*Setup!$B$22</f>
        <v>0</v>
      </c>
      <c r="R814" s="0" t="n">
        <f aca="false">SUMPRODUCT('5N inverse'!$A$16:$Y$16,'5N mesh'!$B$37:$Z$37,$E813:$AC813)+'5N inverse'!$A$16*$C814/Setup!$B$17+INDEX('5N inverse'!$A$16:$Y$16,1,'5N mesh'!$B$7+1)*Setup!$B$22</f>
        <v>0</v>
      </c>
      <c r="S814" s="0" t="n">
        <f aca="false">SUMPRODUCT('5N inverse'!$A$17:$Y$17,'5N mesh'!$B$37:$Z$37,$E813:$AC813)+'5N inverse'!$A$17*$C814/Setup!$B$17+INDEX('5N inverse'!$A$17:$Y$17,1,'5N mesh'!$B$7+1)*Setup!$B$22</f>
        <v>0</v>
      </c>
      <c r="T814" s="0" t="n">
        <f aca="false">SUMPRODUCT('5N inverse'!$A$18:$Y$18,'5N mesh'!$B$37:$Z$37,$E813:$AC813)+'5N inverse'!$A$18*$C814/Setup!$B$17+INDEX('5N inverse'!$A$18:$Y$18,1,'5N mesh'!$B$7+1)*Setup!$B$22</f>
        <v>0</v>
      </c>
      <c r="U814" s="0" t="n">
        <f aca="false">SUMPRODUCT('5N inverse'!$A$19:$Y$19,'5N mesh'!$B$37:$Z$37,$E813:$AC813)+'5N inverse'!$A$19*$C814/Setup!$B$17+INDEX('5N inverse'!$A$19:$Y$19,1,'5N mesh'!$B$7+1)*Setup!$B$22</f>
        <v>0</v>
      </c>
      <c r="V814" s="0" t="n">
        <f aca="false">SUMPRODUCT('5N inverse'!$A$20:$Y$20,'5N mesh'!$B$37:$Z$37,$E813:$AC813)+'5N inverse'!$A$20*$C814/Setup!$B$17+INDEX('5N inverse'!$A$20:$Y$20,1,'5N mesh'!$B$7+1)*Setup!$B$22</f>
        <v>0</v>
      </c>
      <c r="W814" s="0" t="n">
        <f aca="false">SUMPRODUCT('5N inverse'!$A$21:$Y$21,'5N mesh'!$B$37:$Z$37,$E813:$AC813)+'5N inverse'!$A$21*$C814/Setup!$B$17+INDEX('5N inverse'!$A$21:$Y$21,1,'5N mesh'!$B$7+1)*Setup!$B$22</f>
        <v>0</v>
      </c>
      <c r="X814" s="0" t="n">
        <f aca="false">SUMPRODUCT('5N inverse'!$A$22:$Y$22,'5N mesh'!$B$37:$Z$37,$E813:$AC813)+'5N inverse'!$A$22*$C814/Setup!$B$17+INDEX('5N inverse'!$A$22:$Y$22,1,'5N mesh'!$B$7+1)*Setup!$B$22</f>
        <v>0</v>
      </c>
      <c r="Y814" s="0" t="n">
        <f aca="false">SUMPRODUCT('5N inverse'!$A$23:$Y$23,'5N mesh'!$B$37:$Z$37,$E813:$AC813)+'5N inverse'!$A$23*$C814/Setup!$B$17+INDEX('5N inverse'!$A$23:$Y$23,1,'5N mesh'!$B$7+1)*Setup!$B$22</f>
        <v>0</v>
      </c>
      <c r="Z814" s="0" t="n">
        <f aca="false">SUMPRODUCT('5N inverse'!$A$24:$Y$24,'5N mesh'!$B$37:$Z$37,$E813:$AC813)+'5N inverse'!$A$24*$C814/Setup!$B$17+INDEX('5N inverse'!$A$24:$Y$24,1,'5N mesh'!$B$7+1)*Setup!$B$22</f>
        <v>0</v>
      </c>
      <c r="AA814" s="0" t="n">
        <f aca="false">SUMPRODUCT('5N inverse'!$A$25:$Y$25,'5N mesh'!$B$37:$Z$37,$E813:$AC813)+'5N inverse'!$A$25*$C814/Setup!$B$17+INDEX('5N inverse'!$A$25:$Y$25,1,'5N mesh'!$B$7+1)*Setup!$B$22</f>
        <v>0</v>
      </c>
      <c r="AB814" s="0" t="n">
        <f aca="false">SUMPRODUCT('5N inverse'!$A$26:$Y$26,'5N mesh'!$B$37:$Z$37,$E813:$AC813)+'5N inverse'!$A$26*$C814/Setup!$B$17+INDEX('5N inverse'!$A$26:$Y$26,1,'5N mesh'!$B$7+1)*Setup!$B$22</f>
        <v>0</v>
      </c>
      <c r="AC814" s="0" t="n">
        <f aca="false">SUMPRODUCT('5N inverse'!$A$27:$Y$27,'5N mesh'!$B$37:$Z$37,$E813:$AC813)+'5N inverse'!$A$27*$C814/Setup!$B$17+INDEX('5N inverse'!$A$27:$Y$27,1,'5N mesh'!$B$7+1)*Setup!$B$22</f>
        <v>0</v>
      </c>
    </row>
    <row r="815" customFormat="false" ht="15" hidden="false" customHeight="false" outlineLevel="0" collapsed="false">
      <c r="A815" s="0" t="n">
        <v>810</v>
      </c>
      <c r="B815" s="0" t="n">
        <f aca="false">A815*Setup!$B$11/3600</f>
        <v>67.5</v>
      </c>
      <c r="C815" s="0" t="n">
        <f aca="false">Setup!$B$7+Setup!$B$8*COS(2*PI()*(B815-Setup!$B$9)/24)</f>
        <v>26.4350457160349</v>
      </c>
      <c r="D815" s="0" t="n">
        <f aca="false">(C815-E815)/Setup!$B$17</f>
        <v>5.00841775529337</v>
      </c>
      <c r="E815" s="0" t="n">
        <f aca="false">SUMPRODUCT('5N inverse'!$A$3:$Y$3,'5N mesh'!$B$37:$Z$37,$E814:$AC814)+'5N inverse'!$A$3*$C815/Setup!$B$17+INDEX('5N inverse'!$A$3:$Y$3,1,'5N mesh'!$B$7+1)*Setup!$B$22</f>
        <v>25.7839514078467</v>
      </c>
      <c r="F815" s="0" t="n">
        <f aca="false">SUMPRODUCT('5N inverse'!$A$4:$Y$4,'5N mesh'!$B$37:$Z$37,$E814:$AC814)+'5N inverse'!$A$4*$C815/Setup!$B$17+INDEX('5N inverse'!$A$4:$Y$4,1,'5N mesh'!$B$7+1)*Setup!$B$22</f>
        <v>24.0011989495393</v>
      </c>
      <c r="G815" s="0" t="n">
        <f aca="false">SUMPRODUCT('5N inverse'!$A$5:$Y$5,'5N mesh'!$B$37:$Z$37,$E814:$AC814)+'5N inverse'!$A$5*$C815/Setup!$B$17+INDEX('5N inverse'!$A$5:$Y$5,1,'5N mesh'!$B$7+1)*Setup!$B$22</f>
        <v>20.4356940329243</v>
      </c>
      <c r="H815" s="0" t="n">
        <f aca="false">SUMPRODUCT('5N inverse'!$A$6:$Y$6,'5N mesh'!$B$37:$Z$37,$E814:$AC814)+'5N inverse'!$A$6*$C815/Setup!$B$17+INDEX('5N inverse'!$A$6:$Y$6,1,'5N mesh'!$B$7+1)*Setup!$B$22</f>
        <v>16.8701891163093</v>
      </c>
      <c r="I815" s="0" t="n">
        <f aca="false">SUMPRODUCT('5N inverse'!$A$7:$Y$7,'5N mesh'!$B$37:$Z$37,$E814:$AC814)+'5N inverse'!$A$7*$C815/Setup!$B$17+INDEX('5N inverse'!$A$7:$Y$7,1,'5N mesh'!$B$7+1)*Setup!$B$22</f>
        <v>15.0874366580018</v>
      </c>
      <c r="J815" s="0" t="n">
        <f aca="false">SUMPRODUCT('5N inverse'!$A$8:$Y$8,'5N mesh'!$B$37:$Z$37,$E814:$AC814)+'5N inverse'!$A$8*$C815/Setup!$B$17+INDEX('5N inverse'!$A$8:$Y$8,1,'5N mesh'!$B$7+1)*Setup!$B$22</f>
        <v>0</v>
      </c>
      <c r="K815" s="0" t="n">
        <f aca="false">SUMPRODUCT('5N inverse'!$A$9:$Y$9,'5N mesh'!$B$37:$Z$37,$E814:$AC814)+'5N inverse'!$A$9*$C815/Setup!$B$17+INDEX('5N inverse'!$A$9:$Y$9,1,'5N mesh'!$B$7+1)*Setup!$B$22</f>
        <v>0</v>
      </c>
      <c r="L815" s="0" t="n">
        <f aca="false">SUMPRODUCT('5N inverse'!$A$10:$Y$10,'5N mesh'!$B$37:$Z$37,$E814:$AC814)+'5N inverse'!$A$10*$C815/Setup!$B$17+INDEX('5N inverse'!$A$10:$Y$10,1,'5N mesh'!$B$7+1)*Setup!$B$22</f>
        <v>0</v>
      </c>
      <c r="M815" s="0" t="n">
        <f aca="false">SUMPRODUCT('5N inverse'!$A$11:$Y$11,'5N mesh'!$B$37:$Z$37,$E814:$AC814)+'5N inverse'!$A$11*$C815/Setup!$B$17+INDEX('5N inverse'!$A$11:$Y$11,1,'5N mesh'!$B$7+1)*Setup!$B$22</f>
        <v>0</v>
      </c>
      <c r="N815" s="0" t="n">
        <f aca="false">SUMPRODUCT('5N inverse'!$A$12:$Y$12,'5N mesh'!$B$37:$Z$37,$E814:$AC814)+'5N inverse'!$A$12*$C815/Setup!$B$17+INDEX('5N inverse'!$A$12:$Y$12,1,'5N mesh'!$B$7+1)*Setup!$B$22</f>
        <v>0</v>
      </c>
      <c r="O815" s="0" t="n">
        <f aca="false">SUMPRODUCT('5N inverse'!$A$13:$Y$13,'5N mesh'!$B$37:$Z$37,$E814:$AC814)+'5N inverse'!$A$13*$C815/Setup!$B$17+INDEX('5N inverse'!$A$13:$Y$13,1,'5N mesh'!$B$7+1)*Setup!$B$22</f>
        <v>0</v>
      </c>
      <c r="P815" s="0" t="n">
        <f aca="false">SUMPRODUCT('5N inverse'!$A$14:$Y$14,'5N mesh'!$B$37:$Z$37,$E814:$AC814)+'5N inverse'!$A$14*$C815/Setup!$B$17+INDEX('5N inverse'!$A$14:$Y$14,1,'5N mesh'!$B$7+1)*Setup!$B$22</f>
        <v>0</v>
      </c>
      <c r="Q815" s="0" t="n">
        <f aca="false">SUMPRODUCT('5N inverse'!$A$15:$Y$15,'5N mesh'!$B$37:$Z$37,$E814:$AC814)+'5N inverse'!$A$15*$C815/Setup!$B$17+INDEX('5N inverse'!$A$15:$Y$15,1,'5N mesh'!$B$7+1)*Setup!$B$22</f>
        <v>0</v>
      </c>
      <c r="R815" s="0" t="n">
        <f aca="false">SUMPRODUCT('5N inverse'!$A$16:$Y$16,'5N mesh'!$B$37:$Z$37,$E814:$AC814)+'5N inverse'!$A$16*$C815/Setup!$B$17+INDEX('5N inverse'!$A$16:$Y$16,1,'5N mesh'!$B$7+1)*Setup!$B$22</f>
        <v>0</v>
      </c>
      <c r="S815" s="0" t="n">
        <f aca="false">SUMPRODUCT('5N inverse'!$A$17:$Y$17,'5N mesh'!$B$37:$Z$37,$E814:$AC814)+'5N inverse'!$A$17*$C815/Setup!$B$17+INDEX('5N inverse'!$A$17:$Y$17,1,'5N mesh'!$B$7+1)*Setup!$B$22</f>
        <v>0</v>
      </c>
      <c r="T815" s="0" t="n">
        <f aca="false">SUMPRODUCT('5N inverse'!$A$18:$Y$18,'5N mesh'!$B$37:$Z$37,$E814:$AC814)+'5N inverse'!$A$18*$C815/Setup!$B$17+INDEX('5N inverse'!$A$18:$Y$18,1,'5N mesh'!$B$7+1)*Setup!$B$22</f>
        <v>0</v>
      </c>
      <c r="U815" s="0" t="n">
        <f aca="false">SUMPRODUCT('5N inverse'!$A$19:$Y$19,'5N mesh'!$B$37:$Z$37,$E814:$AC814)+'5N inverse'!$A$19*$C815/Setup!$B$17+INDEX('5N inverse'!$A$19:$Y$19,1,'5N mesh'!$B$7+1)*Setup!$B$22</f>
        <v>0</v>
      </c>
      <c r="V815" s="0" t="n">
        <f aca="false">SUMPRODUCT('5N inverse'!$A$20:$Y$20,'5N mesh'!$B$37:$Z$37,$E814:$AC814)+'5N inverse'!$A$20*$C815/Setup!$B$17+INDEX('5N inverse'!$A$20:$Y$20,1,'5N mesh'!$B$7+1)*Setup!$B$22</f>
        <v>0</v>
      </c>
      <c r="W815" s="0" t="n">
        <f aca="false">SUMPRODUCT('5N inverse'!$A$21:$Y$21,'5N mesh'!$B$37:$Z$37,$E814:$AC814)+'5N inverse'!$A$21*$C815/Setup!$B$17+INDEX('5N inverse'!$A$21:$Y$21,1,'5N mesh'!$B$7+1)*Setup!$B$22</f>
        <v>0</v>
      </c>
      <c r="X815" s="0" t="n">
        <f aca="false">SUMPRODUCT('5N inverse'!$A$22:$Y$22,'5N mesh'!$B$37:$Z$37,$E814:$AC814)+'5N inverse'!$A$22*$C815/Setup!$B$17+INDEX('5N inverse'!$A$22:$Y$22,1,'5N mesh'!$B$7+1)*Setup!$B$22</f>
        <v>0</v>
      </c>
      <c r="Y815" s="0" t="n">
        <f aca="false">SUMPRODUCT('5N inverse'!$A$23:$Y$23,'5N mesh'!$B$37:$Z$37,$E814:$AC814)+'5N inverse'!$A$23*$C815/Setup!$B$17+INDEX('5N inverse'!$A$23:$Y$23,1,'5N mesh'!$B$7+1)*Setup!$B$22</f>
        <v>0</v>
      </c>
      <c r="Z815" s="0" t="n">
        <f aca="false">SUMPRODUCT('5N inverse'!$A$24:$Y$24,'5N mesh'!$B$37:$Z$37,$E814:$AC814)+'5N inverse'!$A$24*$C815/Setup!$B$17+INDEX('5N inverse'!$A$24:$Y$24,1,'5N mesh'!$B$7+1)*Setup!$B$22</f>
        <v>0</v>
      </c>
      <c r="AA815" s="0" t="n">
        <f aca="false">SUMPRODUCT('5N inverse'!$A$25:$Y$25,'5N mesh'!$B$37:$Z$37,$E814:$AC814)+'5N inverse'!$A$25*$C815/Setup!$B$17+INDEX('5N inverse'!$A$25:$Y$25,1,'5N mesh'!$B$7+1)*Setup!$B$22</f>
        <v>0</v>
      </c>
      <c r="AB815" s="0" t="n">
        <f aca="false">SUMPRODUCT('5N inverse'!$A$26:$Y$26,'5N mesh'!$B$37:$Z$37,$E814:$AC814)+'5N inverse'!$A$26*$C815/Setup!$B$17+INDEX('5N inverse'!$A$26:$Y$26,1,'5N mesh'!$B$7+1)*Setup!$B$22</f>
        <v>0</v>
      </c>
      <c r="AC815" s="0" t="n">
        <f aca="false">SUMPRODUCT('5N inverse'!$A$27:$Y$27,'5N mesh'!$B$37:$Z$37,$E814:$AC814)+'5N inverse'!$A$27*$C815/Setup!$B$17+INDEX('5N inverse'!$A$27:$Y$27,1,'5N mesh'!$B$7+1)*Setup!$B$22</f>
        <v>0</v>
      </c>
    </row>
    <row r="816" customFormat="false" ht="15" hidden="false" customHeight="false" outlineLevel="0" collapsed="false">
      <c r="A816" s="0" t="n">
        <v>811</v>
      </c>
      <c r="B816" s="0" t="n">
        <f aca="false">A816*Setup!$B$11/3600</f>
        <v>67.5833333333333</v>
      </c>
      <c r="C816" s="0" t="n">
        <f aca="false">Setup!$B$7+Setup!$B$8*COS(2*PI()*(B816-Setup!$B$9)/24)</f>
        <v>26.3652385934543</v>
      </c>
      <c r="D816" s="0" t="n">
        <f aca="false">(C816-E816)/Setup!$B$17</f>
        <v>4.44325552252239</v>
      </c>
      <c r="E816" s="0" t="n">
        <f aca="false">SUMPRODUCT('5N inverse'!$A$3:$Y$3,'5N mesh'!$B$37:$Z$37,$E815:$AC815)+'5N inverse'!$A$3*$C816/Setup!$B$17+INDEX('5N inverse'!$A$3:$Y$3,1,'5N mesh'!$B$7+1)*Setup!$B$22</f>
        <v>25.7876153755264</v>
      </c>
      <c r="F816" s="0" t="n">
        <f aca="false">SUMPRODUCT('5N inverse'!$A$4:$Y$4,'5N mesh'!$B$37:$Z$37,$E815:$AC815)+'5N inverse'!$A$4*$C816/Setup!$B$17+INDEX('5N inverse'!$A$4:$Y$4,1,'5N mesh'!$B$7+1)*Setup!$B$22</f>
        <v>24.0042814492686</v>
      </c>
      <c r="G816" s="0" t="n">
        <f aca="false">SUMPRODUCT('5N inverse'!$A$5:$Y$5,'5N mesh'!$B$37:$Z$37,$E815:$AC815)+'5N inverse'!$A$5*$C816/Setup!$B$17+INDEX('5N inverse'!$A$5:$Y$5,1,'5N mesh'!$B$7+1)*Setup!$B$22</f>
        <v>20.437613596753</v>
      </c>
      <c r="H816" s="0" t="n">
        <f aca="false">SUMPRODUCT('5N inverse'!$A$6:$Y$6,'5N mesh'!$B$37:$Z$37,$E815:$AC815)+'5N inverse'!$A$6*$C816/Setup!$B$17+INDEX('5N inverse'!$A$6:$Y$6,1,'5N mesh'!$B$7+1)*Setup!$B$22</f>
        <v>16.8709457442373</v>
      </c>
      <c r="I816" s="0" t="n">
        <f aca="false">SUMPRODUCT('5N inverse'!$A$7:$Y$7,'5N mesh'!$B$37:$Z$37,$E815:$AC815)+'5N inverse'!$A$7*$C816/Setup!$B$17+INDEX('5N inverse'!$A$7:$Y$7,1,'5N mesh'!$B$7+1)*Setup!$B$22</f>
        <v>15.0876118179795</v>
      </c>
      <c r="J816" s="0" t="n">
        <f aca="false">SUMPRODUCT('5N inverse'!$A$8:$Y$8,'5N mesh'!$B$37:$Z$37,$E815:$AC815)+'5N inverse'!$A$8*$C816/Setup!$B$17+INDEX('5N inverse'!$A$8:$Y$8,1,'5N mesh'!$B$7+1)*Setup!$B$22</f>
        <v>0</v>
      </c>
      <c r="K816" s="0" t="n">
        <f aca="false">SUMPRODUCT('5N inverse'!$A$9:$Y$9,'5N mesh'!$B$37:$Z$37,$E815:$AC815)+'5N inverse'!$A$9*$C816/Setup!$B$17+INDEX('5N inverse'!$A$9:$Y$9,1,'5N mesh'!$B$7+1)*Setup!$B$22</f>
        <v>0</v>
      </c>
      <c r="L816" s="0" t="n">
        <f aca="false">SUMPRODUCT('5N inverse'!$A$10:$Y$10,'5N mesh'!$B$37:$Z$37,$E815:$AC815)+'5N inverse'!$A$10*$C816/Setup!$B$17+INDEX('5N inverse'!$A$10:$Y$10,1,'5N mesh'!$B$7+1)*Setup!$B$22</f>
        <v>0</v>
      </c>
      <c r="M816" s="0" t="n">
        <f aca="false">SUMPRODUCT('5N inverse'!$A$11:$Y$11,'5N mesh'!$B$37:$Z$37,$E815:$AC815)+'5N inverse'!$A$11*$C816/Setup!$B$17+INDEX('5N inverse'!$A$11:$Y$11,1,'5N mesh'!$B$7+1)*Setup!$B$22</f>
        <v>0</v>
      </c>
      <c r="N816" s="0" t="n">
        <f aca="false">SUMPRODUCT('5N inverse'!$A$12:$Y$12,'5N mesh'!$B$37:$Z$37,$E815:$AC815)+'5N inverse'!$A$12*$C816/Setup!$B$17+INDEX('5N inverse'!$A$12:$Y$12,1,'5N mesh'!$B$7+1)*Setup!$B$22</f>
        <v>0</v>
      </c>
      <c r="O816" s="0" t="n">
        <f aca="false">SUMPRODUCT('5N inverse'!$A$13:$Y$13,'5N mesh'!$B$37:$Z$37,$E815:$AC815)+'5N inverse'!$A$13*$C816/Setup!$B$17+INDEX('5N inverse'!$A$13:$Y$13,1,'5N mesh'!$B$7+1)*Setup!$B$22</f>
        <v>0</v>
      </c>
      <c r="P816" s="0" t="n">
        <f aca="false">SUMPRODUCT('5N inverse'!$A$14:$Y$14,'5N mesh'!$B$37:$Z$37,$E815:$AC815)+'5N inverse'!$A$14*$C816/Setup!$B$17+INDEX('5N inverse'!$A$14:$Y$14,1,'5N mesh'!$B$7+1)*Setup!$B$22</f>
        <v>0</v>
      </c>
      <c r="Q816" s="0" t="n">
        <f aca="false">SUMPRODUCT('5N inverse'!$A$15:$Y$15,'5N mesh'!$B$37:$Z$37,$E815:$AC815)+'5N inverse'!$A$15*$C816/Setup!$B$17+INDEX('5N inverse'!$A$15:$Y$15,1,'5N mesh'!$B$7+1)*Setup!$B$22</f>
        <v>0</v>
      </c>
      <c r="R816" s="0" t="n">
        <f aca="false">SUMPRODUCT('5N inverse'!$A$16:$Y$16,'5N mesh'!$B$37:$Z$37,$E815:$AC815)+'5N inverse'!$A$16*$C816/Setup!$B$17+INDEX('5N inverse'!$A$16:$Y$16,1,'5N mesh'!$B$7+1)*Setup!$B$22</f>
        <v>0</v>
      </c>
      <c r="S816" s="0" t="n">
        <f aca="false">SUMPRODUCT('5N inverse'!$A$17:$Y$17,'5N mesh'!$B$37:$Z$37,$E815:$AC815)+'5N inverse'!$A$17*$C816/Setup!$B$17+INDEX('5N inverse'!$A$17:$Y$17,1,'5N mesh'!$B$7+1)*Setup!$B$22</f>
        <v>0</v>
      </c>
      <c r="T816" s="0" t="n">
        <f aca="false">SUMPRODUCT('5N inverse'!$A$18:$Y$18,'5N mesh'!$B$37:$Z$37,$E815:$AC815)+'5N inverse'!$A$18*$C816/Setup!$B$17+INDEX('5N inverse'!$A$18:$Y$18,1,'5N mesh'!$B$7+1)*Setup!$B$22</f>
        <v>0</v>
      </c>
      <c r="U816" s="0" t="n">
        <f aca="false">SUMPRODUCT('5N inverse'!$A$19:$Y$19,'5N mesh'!$B$37:$Z$37,$E815:$AC815)+'5N inverse'!$A$19*$C816/Setup!$B$17+INDEX('5N inverse'!$A$19:$Y$19,1,'5N mesh'!$B$7+1)*Setup!$B$22</f>
        <v>0</v>
      </c>
      <c r="V816" s="0" t="n">
        <f aca="false">SUMPRODUCT('5N inverse'!$A$20:$Y$20,'5N mesh'!$B$37:$Z$37,$E815:$AC815)+'5N inverse'!$A$20*$C816/Setup!$B$17+INDEX('5N inverse'!$A$20:$Y$20,1,'5N mesh'!$B$7+1)*Setup!$B$22</f>
        <v>0</v>
      </c>
      <c r="W816" s="0" t="n">
        <f aca="false">SUMPRODUCT('5N inverse'!$A$21:$Y$21,'5N mesh'!$B$37:$Z$37,$E815:$AC815)+'5N inverse'!$A$21*$C816/Setup!$B$17+INDEX('5N inverse'!$A$21:$Y$21,1,'5N mesh'!$B$7+1)*Setup!$B$22</f>
        <v>0</v>
      </c>
      <c r="X816" s="0" t="n">
        <f aca="false">SUMPRODUCT('5N inverse'!$A$22:$Y$22,'5N mesh'!$B$37:$Z$37,$E815:$AC815)+'5N inverse'!$A$22*$C816/Setup!$B$17+INDEX('5N inverse'!$A$22:$Y$22,1,'5N mesh'!$B$7+1)*Setup!$B$22</f>
        <v>0</v>
      </c>
      <c r="Y816" s="0" t="n">
        <f aca="false">SUMPRODUCT('5N inverse'!$A$23:$Y$23,'5N mesh'!$B$37:$Z$37,$E815:$AC815)+'5N inverse'!$A$23*$C816/Setup!$B$17+INDEX('5N inverse'!$A$23:$Y$23,1,'5N mesh'!$B$7+1)*Setup!$B$22</f>
        <v>0</v>
      </c>
      <c r="Z816" s="0" t="n">
        <f aca="false">SUMPRODUCT('5N inverse'!$A$24:$Y$24,'5N mesh'!$B$37:$Z$37,$E815:$AC815)+'5N inverse'!$A$24*$C816/Setup!$B$17+INDEX('5N inverse'!$A$24:$Y$24,1,'5N mesh'!$B$7+1)*Setup!$B$22</f>
        <v>0</v>
      </c>
      <c r="AA816" s="0" t="n">
        <f aca="false">SUMPRODUCT('5N inverse'!$A$25:$Y$25,'5N mesh'!$B$37:$Z$37,$E815:$AC815)+'5N inverse'!$A$25*$C816/Setup!$B$17+INDEX('5N inverse'!$A$25:$Y$25,1,'5N mesh'!$B$7+1)*Setup!$B$22</f>
        <v>0</v>
      </c>
      <c r="AB816" s="0" t="n">
        <f aca="false">SUMPRODUCT('5N inverse'!$A$26:$Y$26,'5N mesh'!$B$37:$Z$37,$E815:$AC815)+'5N inverse'!$A$26*$C816/Setup!$B$17+INDEX('5N inverse'!$A$26:$Y$26,1,'5N mesh'!$B$7+1)*Setup!$B$22</f>
        <v>0</v>
      </c>
      <c r="AC816" s="0" t="n">
        <f aca="false">SUMPRODUCT('5N inverse'!$A$27:$Y$27,'5N mesh'!$B$37:$Z$37,$E815:$AC815)+'5N inverse'!$A$27*$C816/Setup!$B$17+INDEX('5N inverse'!$A$27:$Y$27,1,'5N mesh'!$B$7+1)*Setup!$B$22</f>
        <v>0</v>
      </c>
    </row>
    <row r="817" customFormat="false" ht="15" hidden="false" customHeight="false" outlineLevel="0" collapsed="false">
      <c r="A817" s="0" t="n">
        <v>812</v>
      </c>
      <c r="B817" s="0" t="n">
        <f aca="false">A817*Setup!$B$11/3600</f>
        <v>67.6666666666667</v>
      </c>
      <c r="C817" s="0" t="n">
        <f aca="false">Setup!$B$7+Setup!$B$8*COS(2*PI()*(B817-Setup!$B$9)/24)</f>
        <v>26.2943057454042</v>
      </c>
      <c r="D817" s="0" t="n">
        <f aca="false">(C817-E817)/Setup!$B$17</f>
        <v>3.87686519930433</v>
      </c>
      <c r="E817" s="0" t="n">
        <f aca="false">SUMPRODUCT('5N inverse'!$A$3:$Y$3,'5N mesh'!$B$37:$Z$37,$E816:$AC816)+'5N inverse'!$A$3*$C817/Setup!$B$17+INDEX('5N inverse'!$A$3:$Y$3,1,'5N mesh'!$B$7+1)*Setup!$B$22</f>
        <v>25.7903132694946</v>
      </c>
      <c r="F817" s="0" t="n">
        <f aca="false">SUMPRODUCT('5N inverse'!$A$4:$Y$4,'5N mesh'!$B$37:$Z$37,$E816:$AC816)+'5N inverse'!$A$4*$C817/Setup!$B$17+INDEX('5N inverse'!$A$4:$Y$4,1,'5N mesh'!$B$7+1)*Setup!$B$22</f>
        <v>24.0065578423624</v>
      </c>
      <c r="G817" s="0" t="n">
        <f aca="false">SUMPRODUCT('5N inverse'!$A$5:$Y$5,'5N mesh'!$B$37:$Z$37,$E816:$AC816)+'5N inverse'!$A$5*$C817/Setup!$B$17+INDEX('5N inverse'!$A$5:$Y$5,1,'5N mesh'!$B$7+1)*Setup!$B$22</f>
        <v>20.439046988098</v>
      </c>
      <c r="H817" s="0" t="n">
        <f aca="false">SUMPRODUCT('5N inverse'!$A$6:$Y$6,'5N mesh'!$B$37:$Z$37,$E816:$AC816)+'5N inverse'!$A$6*$C817/Setup!$B$17+INDEX('5N inverse'!$A$6:$Y$6,1,'5N mesh'!$B$7+1)*Setup!$B$22</f>
        <v>16.8715361338335</v>
      </c>
      <c r="I817" s="0" t="n">
        <f aca="false">SUMPRODUCT('5N inverse'!$A$7:$Y$7,'5N mesh'!$B$37:$Z$37,$E816:$AC816)+'5N inverse'!$A$7*$C817/Setup!$B$17+INDEX('5N inverse'!$A$7:$Y$7,1,'5N mesh'!$B$7+1)*Setup!$B$22</f>
        <v>15.0877807067013</v>
      </c>
      <c r="J817" s="0" t="n">
        <f aca="false">SUMPRODUCT('5N inverse'!$A$8:$Y$8,'5N mesh'!$B$37:$Z$37,$E816:$AC816)+'5N inverse'!$A$8*$C817/Setup!$B$17+INDEX('5N inverse'!$A$8:$Y$8,1,'5N mesh'!$B$7+1)*Setup!$B$22</f>
        <v>0</v>
      </c>
      <c r="K817" s="0" t="n">
        <f aca="false">SUMPRODUCT('5N inverse'!$A$9:$Y$9,'5N mesh'!$B$37:$Z$37,$E816:$AC816)+'5N inverse'!$A$9*$C817/Setup!$B$17+INDEX('5N inverse'!$A$9:$Y$9,1,'5N mesh'!$B$7+1)*Setup!$B$22</f>
        <v>0</v>
      </c>
      <c r="L817" s="0" t="n">
        <f aca="false">SUMPRODUCT('5N inverse'!$A$10:$Y$10,'5N mesh'!$B$37:$Z$37,$E816:$AC816)+'5N inverse'!$A$10*$C817/Setup!$B$17+INDEX('5N inverse'!$A$10:$Y$10,1,'5N mesh'!$B$7+1)*Setup!$B$22</f>
        <v>0</v>
      </c>
      <c r="M817" s="0" t="n">
        <f aca="false">SUMPRODUCT('5N inverse'!$A$11:$Y$11,'5N mesh'!$B$37:$Z$37,$E816:$AC816)+'5N inverse'!$A$11*$C817/Setup!$B$17+INDEX('5N inverse'!$A$11:$Y$11,1,'5N mesh'!$B$7+1)*Setup!$B$22</f>
        <v>0</v>
      </c>
      <c r="N817" s="0" t="n">
        <f aca="false">SUMPRODUCT('5N inverse'!$A$12:$Y$12,'5N mesh'!$B$37:$Z$37,$E816:$AC816)+'5N inverse'!$A$12*$C817/Setup!$B$17+INDEX('5N inverse'!$A$12:$Y$12,1,'5N mesh'!$B$7+1)*Setup!$B$22</f>
        <v>0</v>
      </c>
      <c r="O817" s="0" t="n">
        <f aca="false">SUMPRODUCT('5N inverse'!$A$13:$Y$13,'5N mesh'!$B$37:$Z$37,$E816:$AC816)+'5N inverse'!$A$13*$C817/Setup!$B$17+INDEX('5N inverse'!$A$13:$Y$13,1,'5N mesh'!$B$7+1)*Setup!$B$22</f>
        <v>0</v>
      </c>
      <c r="P817" s="0" t="n">
        <f aca="false">SUMPRODUCT('5N inverse'!$A$14:$Y$14,'5N mesh'!$B$37:$Z$37,$E816:$AC816)+'5N inverse'!$A$14*$C817/Setup!$B$17+INDEX('5N inverse'!$A$14:$Y$14,1,'5N mesh'!$B$7+1)*Setup!$B$22</f>
        <v>0</v>
      </c>
      <c r="Q817" s="0" t="n">
        <f aca="false">SUMPRODUCT('5N inverse'!$A$15:$Y$15,'5N mesh'!$B$37:$Z$37,$E816:$AC816)+'5N inverse'!$A$15*$C817/Setup!$B$17+INDEX('5N inverse'!$A$15:$Y$15,1,'5N mesh'!$B$7+1)*Setup!$B$22</f>
        <v>0</v>
      </c>
      <c r="R817" s="0" t="n">
        <f aca="false">SUMPRODUCT('5N inverse'!$A$16:$Y$16,'5N mesh'!$B$37:$Z$37,$E816:$AC816)+'5N inverse'!$A$16*$C817/Setup!$B$17+INDEX('5N inverse'!$A$16:$Y$16,1,'5N mesh'!$B$7+1)*Setup!$B$22</f>
        <v>0</v>
      </c>
      <c r="S817" s="0" t="n">
        <f aca="false">SUMPRODUCT('5N inverse'!$A$17:$Y$17,'5N mesh'!$B$37:$Z$37,$E816:$AC816)+'5N inverse'!$A$17*$C817/Setup!$B$17+INDEX('5N inverse'!$A$17:$Y$17,1,'5N mesh'!$B$7+1)*Setup!$B$22</f>
        <v>0</v>
      </c>
      <c r="T817" s="0" t="n">
        <f aca="false">SUMPRODUCT('5N inverse'!$A$18:$Y$18,'5N mesh'!$B$37:$Z$37,$E816:$AC816)+'5N inverse'!$A$18*$C817/Setup!$B$17+INDEX('5N inverse'!$A$18:$Y$18,1,'5N mesh'!$B$7+1)*Setup!$B$22</f>
        <v>0</v>
      </c>
      <c r="U817" s="0" t="n">
        <f aca="false">SUMPRODUCT('5N inverse'!$A$19:$Y$19,'5N mesh'!$B$37:$Z$37,$E816:$AC816)+'5N inverse'!$A$19*$C817/Setup!$B$17+INDEX('5N inverse'!$A$19:$Y$19,1,'5N mesh'!$B$7+1)*Setup!$B$22</f>
        <v>0</v>
      </c>
      <c r="V817" s="0" t="n">
        <f aca="false">SUMPRODUCT('5N inverse'!$A$20:$Y$20,'5N mesh'!$B$37:$Z$37,$E816:$AC816)+'5N inverse'!$A$20*$C817/Setup!$B$17+INDEX('5N inverse'!$A$20:$Y$20,1,'5N mesh'!$B$7+1)*Setup!$B$22</f>
        <v>0</v>
      </c>
      <c r="W817" s="0" t="n">
        <f aca="false">SUMPRODUCT('5N inverse'!$A$21:$Y$21,'5N mesh'!$B$37:$Z$37,$E816:$AC816)+'5N inverse'!$A$21*$C817/Setup!$B$17+INDEX('5N inverse'!$A$21:$Y$21,1,'5N mesh'!$B$7+1)*Setup!$B$22</f>
        <v>0</v>
      </c>
      <c r="X817" s="0" t="n">
        <f aca="false">SUMPRODUCT('5N inverse'!$A$22:$Y$22,'5N mesh'!$B$37:$Z$37,$E816:$AC816)+'5N inverse'!$A$22*$C817/Setup!$B$17+INDEX('5N inverse'!$A$22:$Y$22,1,'5N mesh'!$B$7+1)*Setup!$B$22</f>
        <v>0</v>
      </c>
      <c r="Y817" s="0" t="n">
        <f aca="false">SUMPRODUCT('5N inverse'!$A$23:$Y$23,'5N mesh'!$B$37:$Z$37,$E816:$AC816)+'5N inverse'!$A$23*$C817/Setup!$B$17+INDEX('5N inverse'!$A$23:$Y$23,1,'5N mesh'!$B$7+1)*Setup!$B$22</f>
        <v>0</v>
      </c>
      <c r="Z817" s="0" t="n">
        <f aca="false">SUMPRODUCT('5N inverse'!$A$24:$Y$24,'5N mesh'!$B$37:$Z$37,$E816:$AC816)+'5N inverse'!$A$24*$C817/Setup!$B$17+INDEX('5N inverse'!$A$24:$Y$24,1,'5N mesh'!$B$7+1)*Setup!$B$22</f>
        <v>0</v>
      </c>
      <c r="AA817" s="0" t="n">
        <f aca="false">SUMPRODUCT('5N inverse'!$A$25:$Y$25,'5N mesh'!$B$37:$Z$37,$E816:$AC816)+'5N inverse'!$A$25*$C817/Setup!$B$17+INDEX('5N inverse'!$A$25:$Y$25,1,'5N mesh'!$B$7+1)*Setup!$B$22</f>
        <v>0</v>
      </c>
      <c r="AB817" s="0" t="n">
        <f aca="false">SUMPRODUCT('5N inverse'!$A$26:$Y$26,'5N mesh'!$B$37:$Z$37,$E816:$AC816)+'5N inverse'!$A$26*$C817/Setup!$B$17+INDEX('5N inverse'!$A$26:$Y$26,1,'5N mesh'!$B$7+1)*Setup!$B$22</f>
        <v>0</v>
      </c>
      <c r="AC817" s="0" t="n">
        <f aca="false">SUMPRODUCT('5N inverse'!$A$27:$Y$27,'5N mesh'!$B$37:$Z$37,$E816:$AC816)+'5N inverse'!$A$27*$C817/Setup!$B$17+INDEX('5N inverse'!$A$27:$Y$27,1,'5N mesh'!$B$7+1)*Setup!$B$22</f>
        <v>0</v>
      </c>
    </row>
    <row r="818" customFormat="false" ht="15" hidden="false" customHeight="false" outlineLevel="0" collapsed="false">
      <c r="A818" s="0" t="n">
        <v>813</v>
      </c>
      <c r="B818" s="0" t="n">
        <f aca="false">A818*Setup!$B$11/3600</f>
        <v>67.75</v>
      </c>
      <c r="C818" s="0" t="n">
        <f aca="false">Setup!$B$7+Setup!$B$8*COS(2*PI()*(B818-Setup!$B$9)/24)</f>
        <v>26.2222809320784</v>
      </c>
      <c r="D818" s="0" t="n">
        <f aca="false">(C818-E818)/Setup!$B$17</f>
        <v>3.30951634426406</v>
      </c>
      <c r="E818" s="0" t="n">
        <f aca="false">SUMPRODUCT('5N inverse'!$A$3:$Y$3,'5N mesh'!$B$37:$Z$37,$E817:$AC817)+'5N inverse'!$A$3*$C818/Setup!$B$17+INDEX('5N inverse'!$A$3:$Y$3,1,'5N mesh'!$B$7+1)*Setup!$B$22</f>
        <v>25.7920438073241</v>
      </c>
      <c r="F818" s="0" t="n">
        <f aca="false">SUMPRODUCT('5N inverse'!$A$4:$Y$4,'5N mesh'!$B$37:$Z$37,$E817:$AC817)+'5N inverse'!$A$4*$C818/Setup!$B$17+INDEX('5N inverse'!$A$4:$Y$4,1,'5N mesh'!$B$7+1)*Setup!$B$22</f>
        <v>24.0080270467376</v>
      </c>
      <c r="G818" s="0" t="n">
        <f aca="false">SUMPRODUCT('5N inverse'!$A$5:$Y$5,'5N mesh'!$B$37:$Z$37,$E817:$AC817)+'5N inverse'!$A$5*$C818/Setup!$B$17+INDEX('5N inverse'!$A$5:$Y$5,1,'5N mesh'!$B$7+1)*Setup!$B$22</f>
        <v>20.4399935255647</v>
      </c>
      <c r="H818" s="0" t="n">
        <f aca="false">SUMPRODUCT('5N inverse'!$A$6:$Y$6,'5N mesh'!$B$37:$Z$37,$E817:$AC817)+'5N inverse'!$A$6*$C818/Setup!$B$17+INDEX('5N inverse'!$A$6:$Y$6,1,'5N mesh'!$B$7+1)*Setup!$B$22</f>
        <v>16.8719600043919</v>
      </c>
      <c r="I818" s="0" t="n">
        <f aca="false">SUMPRODUCT('5N inverse'!$A$7:$Y$7,'5N mesh'!$B$37:$Z$37,$E817:$AC817)+'5N inverse'!$A$7*$C818/Setup!$B$17+INDEX('5N inverse'!$A$7:$Y$7,1,'5N mesh'!$B$7+1)*Setup!$B$22</f>
        <v>15.0879432438054</v>
      </c>
      <c r="J818" s="0" t="n">
        <f aca="false">SUMPRODUCT('5N inverse'!$A$8:$Y$8,'5N mesh'!$B$37:$Z$37,$E817:$AC817)+'5N inverse'!$A$8*$C818/Setup!$B$17+INDEX('5N inverse'!$A$8:$Y$8,1,'5N mesh'!$B$7+1)*Setup!$B$22</f>
        <v>0</v>
      </c>
      <c r="K818" s="0" t="n">
        <f aca="false">SUMPRODUCT('5N inverse'!$A$9:$Y$9,'5N mesh'!$B$37:$Z$37,$E817:$AC817)+'5N inverse'!$A$9*$C818/Setup!$B$17+INDEX('5N inverse'!$A$9:$Y$9,1,'5N mesh'!$B$7+1)*Setup!$B$22</f>
        <v>0</v>
      </c>
      <c r="L818" s="0" t="n">
        <f aca="false">SUMPRODUCT('5N inverse'!$A$10:$Y$10,'5N mesh'!$B$37:$Z$37,$E817:$AC817)+'5N inverse'!$A$10*$C818/Setup!$B$17+INDEX('5N inverse'!$A$10:$Y$10,1,'5N mesh'!$B$7+1)*Setup!$B$22</f>
        <v>0</v>
      </c>
      <c r="M818" s="0" t="n">
        <f aca="false">SUMPRODUCT('5N inverse'!$A$11:$Y$11,'5N mesh'!$B$37:$Z$37,$E817:$AC817)+'5N inverse'!$A$11*$C818/Setup!$B$17+INDEX('5N inverse'!$A$11:$Y$11,1,'5N mesh'!$B$7+1)*Setup!$B$22</f>
        <v>0</v>
      </c>
      <c r="N818" s="0" t="n">
        <f aca="false">SUMPRODUCT('5N inverse'!$A$12:$Y$12,'5N mesh'!$B$37:$Z$37,$E817:$AC817)+'5N inverse'!$A$12*$C818/Setup!$B$17+INDEX('5N inverse'!$A$12:$Y$12,1,'5N mesh'!$B$7+1)*Setup!$B$22</f>
        <v>0</v>
      </c>
      <c r="O818" s="0" t="n">
        <f aca="false">SUMPRODUCT('5N inverse'!$A$13:$Y$13,'5N mesh'!$B$37:$Z$37,$E817:$AC817)+'5N inverse'!$A$13*$C818/Setup!$B$17+INDEX('5N inverse'!$A$13:$Y$13,1,'5N mesh'!$B$7+1)*Setup!$B$22</f>
        <v>0</v>
      </c>
      <c r="P818" s="0" t="n">
        <f aca="false">SUMPRODUCT('5N inverse'!$A$14:$Y$14,'5N mesh'!$B$37:$Z$37,$E817:$AC817)+'5N inverse'!$A$14*$C818/Setup!$B$17+INDEX('5N inverse'!$A$14:$Y$14,1,'5N mesh'!$B$7+1)*Setup!$B$22</f>
        <v>0</v>
      </c>
      <c r="Q818" s="0" t="n">
        <f aca="false">SUMPRODUCT('5N inverse'!$A$15:$Y$15,'5N mesh'!$B$37:$Z$37,$E817:$AC817)+'5N inverse'!$A$15*$C818/Setup!$B$17+INDEX('5N inverse'!$A$15:$Y$15,1,'5N mesh'!$B$7+1)*Setup!$B$22</f>
        <v>0</v>
      </c>
      <c r="R818" s="0" t="n">
        <f aca="false">SUMPRODUCT('5N inverse'!$A$16:$Y$16,'5N mesh'!$B$37:$Z$37,$E817:$AC817)+'5N inverse'!$A$16*$C818/Setup!$B$17+INDEX('5N inverse'!$A$16:$Y$16,1,'5N mesh'!$B$7+1)*Setup!$B$22</f>
        <v>0</v>
      </c>
      <c r="S818" s="0" t="n">
        <f aca="false">SUMPRODUCT('5N inverse'!$A$17:$Y$17,'5N mesh'!$B$37:$Z$37,$E817:$AC817)+'5N inverse'!$A$17*$C818/Setup!$B$17+INDEX('5N inverse'!$A$17:$Y$17,1,'5N mesh'!$B$7+1)*Setup!$B$22</f>
        <v>0</v>
      </c>
      <c r="T818" s="0" t="n">
        <f aca="false">SUMPRODUCT('5N inverse'!$A$18:$Y$18,'5N mesh'!$B$37:$Z$37,$E817:$AC817)+'5N inverse'!$A$18*$C818/Setup!$B$17+INDEX('5N inverse'!$A$18:$Y$18,1,'5N mesh'!$B$7+1)*Setup!$B$22</f>
        <v>0</v>
      </c>
      <c r="U818" s="0" t="n">
        <f aca="false">SUMPRODUCT('5N inverse'!$A$19:$Y$19,'5N mesh'!$B$37:$Z$37,$E817:$AC817)+'5N inverse'!$A$19*$C818/Setup!$B$17+INDEX('5N inverse'!$A$19:$Y$19,1,'5N mesh'!$B$7+1)*Setup!$B$22</f>
        <v>0</v>
      </c>
      <c r="V818" s="0" t="n">
        <f aca="false">SUMPRODUCT('5N inverse'!$A$20:$Y$20,'5N mesh'!$B$37:$Z$37,$E817:$AC817)+'5N inverse'!$A$20*$C818/Setup!$B$17+INDEX('5N inverse'!$A$20:$Y$20,1,'5N mesh'!$B$7+1)*Setup!$B$22</f>
        <v>0</v>
      </c>
      <c r="W818" s="0" t="n">
        <f aca="false">SUMPRODUCT('5N inverse'!$A$21:$Y$21,'5N mesh'!$B$37:$Z$37,$E817:$AC817)+'5N inverse'!$A$21*$C818/Setup!$B$17+INDEX('5N inverse'!$A$21:$Y$21,1,'5N mesh'!$B$7+1)*Setup!$B$22</f>
        <v>0</v>
      </c>
      <c r="X818" s="0" t="n">
        <f aca="false">SUMPRODUCT('5N inverse'!$A$22:$Y$22,'5N mesh'!$B$37:$Z$37,$E817:$AC817)+'5N inverse'!$A$22*$C818/Setup!$B$17+INDEX('5N inverse'!$A$22:$Y$22,1,'5N mesh'!$B$7+1)*Setup!$B$22</f>
        <v>0</v>
      </c>
      <c r="Y818" s="0" t="n">
        <f aca="false">SUMPRODUCT('5N inverse'!$A$23:$Y$23,'5N mesh'!$B$37:$Z$37,$E817:$AC817)+'5N inverse'!$A$23*$C818/Setup!$B$17+INDEX('5N inverse'!$A$23:$Y$23,1,'5N mesh'!$B$7+1)*Setup!$B$22</f>
        <v>0</v>
      </c>
      <c r="Z818" s="0" t="n">
        <f aca="false">SUMPRODUCT('5N inverse'!$A$24:$Y$24,'5N mesh'!$B$37:$Z$37,$E817:$AC817)+'5N inverse'!$A$24*$C818/Setup!$B$17+INDEX('5N inverse'!$A$24:$Y$24,1,'5N mesh'!$B$7+1)*Setup!$B$22</f>
        <v>0</v>
      </c>
      <c r="AA818" s="0" t="n">
        <f aca="false">SUMPRODUCT('5N inverse'!$A$25:$Y$25,'5N mesh'!$B$37:$Z$37,$E817:$AC817)+'5N inverse'!$A$25*$C818/Setup!$B$17+INDEX('5N inverse'!$A$25:$Y$25,1,'5N mesh'!$B$7+1)*Setup!$B$22</f>
        <v>0</v>
      </c>
      <c r="AB818" s="0" t="n">
        <f aca="false">SUMPRODUCT('5N inverse'!$A$26:$Y$26,'5N mesh'!$B$37:$Z$37,$E817:$AC817)+'5N inverse'!$A$26*$C818/Setup!$B$17+INDEX('5N inverse'!$A$26:$Y$26,1,'5N mesh'!$B$7+1)*Setup!$B$22</f>
        <v>0</v>
      </c>
      <c r="AC818" s="0" t="n">
        <f aca="false">SUMPRODUCT('5N inverse'!$A$27:$Y$27,'5N mesh'!$B$37:$Z$37,$E817:$AC817)+'5N inverse'!$A$27*$C818/Setup!$B$17+INDEX('5N inverse'!$A$27:$Y$27,1,'5N mesh'!$B$7+1)*Setup!$B$22</f>
        <v>0</v>
      </c>
    </row>
    <row r="819" customFormat="false" ht="15" hidden="false" customHeight="false" outlineLevel="0" collapsed="false">
      <c r="A819" s="0" t="n">
        <v>814</v>
      </c>
      <c r="B819" s="0" t="n">
        <f aca="false">A819*Setup!$B$11/3600</f>
        <v>67.8333333333333</v>
      </c>
      <c r="C819" s="0" t="n">
        <f aca="false">Setup!$B$7+Setup!$B$8*COS(2*PI()*(B819-Setup!$B$9)/24)</f>
        <v>26.1491984333873</v>
      </c>
      <c r="D819" s="0" t="n">
        <f aca="false">(C819-E819)/Setup!$B$17</f>
        <v>2.74147897240132</v>
      </c>
      <c r="E819" s="0" t="n">
        <f aca="false">SUMPRODUCT('5N inverse'!$A$3:$Y$3,'5N mesh'!$B$37:$Z$37,$E818:$AC818)+'5N inverse'!$A$3*$C819/Setup!$B$17+INDEX('5N inverse'!$A$3:$Y$3,1,'5N mesh'!$B$7+1)*Setup!$B$22</f>
        <v>25.7928061669751</v>
      </c>
      <c r="F819" s="0" t="n">
        <f aca="false">SUMPRODUCT('5N inverse'!$A$4:$Y$4,'5N mesh'!$B$37:$Z$37,$E818:$AC818)+'5N inverse'!$A$4*$C819/Setup!$B$17+INDEX('5N inverse'!$A$4:$Y$4,1,'5N mesh'!$B$7+1)*Setup!$B$22</f>
        <v>24.0086883644714</v>
      </c>
      <c r="G819" s="0" t="n">
        <f aca="false">SUMPRODUCT('5N inverse'!$A$5:$Y$5,'5N mesh'!$B$37:$Z$37,$E818:$AC818)+'5N inverse'!$A$5*$C819/Setup!$B$17+INDEX('5N inverse'!$A$5:$Y$5,1,'5N mesh'!$B$7+1)*Setup!$B$22</f>
        <v>20.4404527594639</v>
      </c>
      <c r="H819" s="0" t="n">
        <f aca="false">SUMPRODUCT('5N inverse'!$A$6:$Y$6,'5N mesh'!$B$37:$Z$37,$E818:$AC818)+'5N inverse'!$A$6*$C819/Setup!$B$17+INDEX('5N inverse'!$A$6:$Y$6,1,'5N mesh'!$B$7+1)*Setup!$B$22</f>
        <v>16.8722171544565</v>
      </c>
      <c r="I819" s="0" t="n">
        <f aca="false">SUMPRODUCT('5N inverse'!$A$7:$Y$7,'5N mesh'!$B$37:$Z$37,$E818:$AC818)+'5N inverse'!$A$7*$C819/Setup!$B$17+INDEX('5N inverse'!$A$7:$Y$7,1,'5N mesh'!$B$7+1)*Setup!$B$22</f>
        <v>15.0880993519527</v>
      </c>
      <c r="J819" s="0" t="n">
        <f aca="false">SUMPRODUCT('5N inverse'!$A$8:$Y$8,'5N mesh'!$B$37:$Z$37,$E818:$AC818)+'5N inverse'!$A$8*$C819/Setup!$B$17+INDEX('5N inverse'!$A$8:$Y$8,1,'5N mesh'!$B$7+1)*Setup!$B$22</f>
        <v>0</v>
      </c>
      <c r="K819" s="0" t="n">
        <f aca="false">SUMPRODUCT('5N inverse'!$A$9:$Y$9,'5N mesh'!$B$37:$Z$37,$E818:$AC818)+'5N inverse'!$A$9*$C819/Setup!$B$17+INDEX('5N inverse'!$A$9:$Y$9,1,'5N mesh'!$B$7+1)*Setup!$B$22</f>
        <v>0</v>
      </c>
      <c r="L819" s="0" t="n">
        <f aca="false">SUMPRODUCT('5N inverse'!$A$10:$Y$10,'5N mesh'!$B$37:$Z$37,$E818:$AC818)+'5N inverse'!$A$10*$C819/Setup!$B$17+INDEX('5N inverse'!$A$10:$Y$10,1,'5N mesh'!$B$7+1)*Setup!$B$22</f>
        <v>0</v>
      </c>
      <c r="M819" s="0" t="n">
        <f aca="false">SUMPRODUCT('5N inverse'!$A$11:$Y$11,'5N mesh'!$B$37:$Z$37,$E818:$AC818)+'5N inverse'!$A$11*$C819/Setup!$B$17+INDEX('5N inverse'!$A$11:$Y$11,1,'5N mesh'!$B$7+1)*Setup!$B$22</f>
        <v>0</v>
      </c>
      <c r="N819" s="0" t="n">
        <f aca="false">SUMPRODUCT('5N inverse'!$A$12:$Y$12,'5N mesh'!$B$37:$Z$37,$E818:$AC818)+'5N inverse'!$A$12*$C819/Setup!$B$17+INDEX('5N inverse'!$A$12:$Y$12,1,'5N mesh'!$B$7+1)*Setup!$B$22</f>
        <v>0</v>
      </c>
      <c r="O819" s="0" t="n">
        <f aca="false">SUMPRODUCT('5N inverse'!$A$13:$Y$13,'5N mesh'!$B$37:$Z$37,$E818:$AC818)+'5N inverse'!$A$13*$C819/Setup!$B$17+INDEX('5N inverse'!$A$13:$Y$13,1,'5N mesh'!$B$7+1)*Setup!$B$22</f>
        <v>0</v>
      </c>
      <c r="P819" s="0" t="n">
        <f aca="false">SUMPRODUCT('5N inverse'!$A$14:$Y$14,'5N mesh'!$B$37:$Z$37,$E818:$AC818)+'5N inverse'!$A$14*$C819/Setup!$B$17+INDEX('5N inverse'!$A$14:$Y$14,1,'5N mesh'!$B$7+1)*Setup!$B$22</f>
        <v>0</v>
      </c>
      <c r="Q819" s="0" t="n">
        <f aca="false">SUMPRODUCT('5N inverse'!$A$15:$Y$15,'5N mesh'!$B$37:$Z$37,$E818:$AC818)+'5N inverse'!$A$15*$C819/Setup!$B$17+INDEX('5N inverse'!$A$15:$Y$15,1,'5N mesh'!$B$7+1)*Setup!$B$22</f>
        <v>0</v>
      </c>
      <c r="R819" s="0" t="n">
        <f aca="false">SUMPRODUCT('5N inverse'!$A$16:$Y$16,'5N mesh'!$B$37:$Z$37,$E818:$AC818)+'5N inverse'!$A$16*$C819/Setup!$B$17+INDEX('5N inverse'!$A$16:$Y$16,1,'5N mesh'!$B$7+1)*Setup!$B$22</f>
        <v>0</v>
      </c>
      <c r="S819" s="0" t="n">
        <f aca="false">SUMPRODUCT('5N inverse'!$A$17:$Y$17,'5N mesh'!$B$37:$Z$37,$E818:$AC818)+'5N inverse'!$A$17*$C819/Setup!$B$17+INDEX('5N inverse'!$A$17:$Y$17,1,'5N mesh'!$B$7+1)*Setup!$B$22</f>
        <v>0</v>
      </c>
      <c r="T819" s="0" t="n">
        <f aca="false">SUMPRODUCT('5N inverse'!$A$18:$Y$18,'5N mesh'!$B$37:$Z$37,$E818:$AC818)+'5N inverse'!$A$18*$C819/Setup!$B$17+INDEX('5N inverse'!$A$18:$Y$18,1,'5N mesh'!$B$7+1)*Setup!$B$22</f>
        <v>0</v>
      </c>
      <c r="U819" s="0" t="n">
        <f aca="false">SUMPRODUCT('5N inverse'!$A$19:$Y$19,'5N mesh'!$B$37:$Z$37,$E818:$AC818)+'5N inverse'!$A$19*$C819/Setup!$B$17+INDEX('5N inverse'!$A$19:$Y$19,1,'5N mesh'!$B$7+1)*Setup!$B$22</f>
        <v>0</v>
      </c>
      <c r="V819" s="0" t="n">
        <f aca="false">SUMPRODUCT('5N inverse'!$A$20:$Y$20,'5N mesh'!$B$37:$Z$37,$E818:$AC818)+'5N inverse'!$A$20*$C819/Setup!$B$17+INDEX('5N inverse'!$A$20:$Y$20,1,'5N mesh'!$B$7+1)*Setup!$B$22</f>
        <v>0</v>
      </c>
      <c r="W819" s="0" t="n">
        <f aca="false">SUMPRODUCT('5N inverse'!$A$21:$Y$21,'5N mesh'!$B$37:$Z$37,$E818:$AC818)+'5N inverse'!$A$21*$C819/Setup!$B$17+INDEX('5N inverse'!$A$21:$Y$21,1,'5N mesh'!$B$7+1)*Setup!$B$22</f>
        <v>0</v>
      </c>
      <c r="X819" s="0" t="n">
        <f aca="false">SUMPRODUCT('5N inverse'!$A$22:$Y$22,'5N mesh'!$B$37:$Z$37,$E818:$AC818)+'5N inverse'!$A$22*$C819/Setup!$B$17+INDEX('5N inverse'!$A$22:$Y$22,1,'5N mesh'!$B$7+1)*Setup!$B$22</f>
        <v>0</v>
      </c>
      <c r="Y819" s="0" t="n">
        <f aca="false">SUMPRODUCT('5N inverse'!$A$23:$Y$23,'5N mesh'!$B$37:$Z$37,$E818:$AC818)+'5N inverse'!$A$23*$C819/Setup!$B$17+INDEX('5N inverse'!$A$23:$Y$23,1,'5N mesh'!$B$7+1)*Setup!$B$22</f>
        <v>0</v>
      </c>
      <c r="Z819" s="0" t="n">
        <f aca="false">SUMPRODUCT('5N inverse'!$A$24:$Y$24,'5N mesh'!$B$37:$Z$37,$E818:$AC818)+'5N inverse'!$A$24*$C819/Setup!$B$17+INDEX('5N inverse'!$A$24:$Y$24,1,'5N mesh'!$B$7+1)*Setup!$B$22</f>
        <v>0</v>
      </c>
      <c r="AA819" s="0" t="n">
        <f aca="false">SUMPRODUCT('5N inverse'!$A$25:$Y$25,'5N mesh'!$B$37:$Z$37,$E818:$AC818)+'5N inverse'!$A$25*$C819/Setup!$B$17+INDEX('5N inverse'!$A$25:$Y$25,1,'5N mesh'!$B$7+1)*Setup!$B$22</f>
        <v>0</v>
      </c>
      <c r="AB819" s="0" t="n">
        <f aca="false">SUMPRODUCT('5N inverse'!$A$26:$Y$26,'5N mesh'!$B$37:$Z$37,$E818:$AC818)+'5N inverse'!$A$26*$C819/Setup!$B$17+INDEX('5N inverse'!$A$26:$Y$26,1,'5N mesh'!$B$7+1)*Setup!$B$22</f>
        <v>0</v>
      </c>
      <c r="AC819" s="0" t="n">
        <f aca="false">SUMPRODUCT('5N inverse'!$A$27:$Y$27,'5N mesh'!$B$37:$Z$37,$E818:$AC818)+'5N inverse'!$A$27*$C819/Setup!$B$17+INDEX('5N inverse'!$A$27:$Y$27,1,'5N mesh'!$B$7+1)*Setup!$B$22</f>
        <v>0</v>
      </c>
    </row>
    <row r="820" customFormat="false" ht="15" hidden="false" customHeight="false" outlineLevel="0" collapsed="false">
      <c r="A820" s="0" t="n">
        <v>815</v>
      </c>
      <c r="B820" s="0" t="n">
        <f aca="false">A820*Setup!$B$11/3600</f>
        <v>67.9166666666667</v>
      </c>
      <c r="C820" s="0" t="n">
        <f aca="false">Setup!$B$7+Setup!$B$8*COS(2*PI()*(B820-Setup!$B$9)/24)</f>
        <v>26.0750930326421</v>
      </c>
      <c r="D820" s="0" t="n">
        <f aca="false">(C820-E820)/Setup!$B$17</f>
        <v>2.17302342657667</v>
      </c>
      <c r="E820" s="0" t="n">
        <f aca="false">SUMPRODUCT('5N inverse'!$A$3:$Y$3,'5N mesh'!$B$37:$Z$37,$E819:$AC819)+'5N inverse'!$A$3*$C820/Setup!$B$17+INDEX('5N inverse'!$A$3:$Y$3,1,'5N mesh'!$B$7+1)*Setup!$B$22</f>
        <v>25.7925999871871</v>
      </c>
      <c r="F820" s="0" t="n">
        <f aca="false">SUMPRODUCT('5N inverse'!$A$4:$Y$4,'5N mesh'!$B$37:$Z$37,$E819:$AC819)+'5N inverse'!$A$4*$C820/Setup!$B$17+INDEX('5N inverse'!$A$4:$Y$4,1,'5N mesh'!$B$7+1)*Setup!$B$22</f>
        <v>24.0085414821333</v>
      </c>
      <c r="G820" s="0" t="n">
        <f aca="false">SUMPRODUCT('5N inverse'!$A$5:$Y$5,'5N mesh'!$B$37:$Z$37,$E819:$AC819)+'5N inverse'!$A$5*$C820/Setup!$B$17+INDEX('5N inverse'!$A$5:$Y$5,1,'5N mesh'!$B$7+1)*Setup!$B$22</f>
        <v>20.4404244720255</v>
      </c>
      <c r="H820" s="0" t="n">
        <f aca="false">SUMPRODUCT('5N inverse'!$A$6:$Y$6,'5N mesh'!$B$37:$Z$37,$E819:$AC819)+'5N inverse'!$A$6*$C820/Setup!$B$17+INDEX('5N inverse'!$A$6:$Y$6,1,'5N mesh'!$B$7+1)*Setup!$B$22</f>
        <v>16.8723074619178</v>
      </c>
      <c r="I820" s="0" t="n">
        <f aca="false">SUMPRODUCT('5N inverse'!$A$7:$Y$7,'5N mesh'!$B$37:$Z$37,$E819:$AC819)+'5N inverse'!$A$7*$C820/Setup!$B$17+INDEX('5N inverse'!$A$7:$Y$7,1,'5N mesh'!$B$7+1)*Setup!$B$22</f>
        <v>15.0882489568639</v>
      </c>
      <c r="J820" s="0" t="n">
        <f aca="false">SUMPRODUCT('5N inverse'!$A$8:$Y$8,'5N mesh'!$B$37:$Z$37,$E819:$AC819)+'5N inverse'!$A$8*$C820/Setup!$B$17+INDEX('5N inverse'!$A$8:$Y$8,1,'5N mesh'!$B$7+1)*Setup!$B$22</f>
        <v>0</v>
      </c>
      <c r="K820" s="0" t="n">
        <f aca="false">SUMPRODUCT('5N inverse'!$A$9:$Y$9,'5N mesh'!$B$37:$Z$37,$E819:$AC819)+'5N inverse'!$A$9*$C820/Setup!$B$17+INDEX('5N inverse'!$A$9:$Y$9,1,'5N mesh'!$B$7+1)*Setup!$B$22</f>
        <v>0</v>
      </c>
      <c r="L820" s="0" t="n">
        <f aca="false">SUMPRODUCT('5N inverse'!$A$10:$Y$10,'5N mesh'!$B$37:$Z$37,$E819:$AC819)+'5N inverse'!$A$10*$C820/Setup!$B$17+INDEX('5N inverse'!$A$10:$Y$10,1,'5N mesh'!$B$7+1)*Setup!$B$22</f>
        <v>0</v>
      </c>
      <c r="M820" s="0" t="n">
        <f aca="false">SUMPRODUCT('5N inverse'!$A$11:$Y$11,'5N mesh'!$B$37:$Z$37,$E819:$AC819)+'5N inverse'!$A$11*$C820/Setup!$B$17+INDEX('5N inverse'!$A$11:$Y$11,1,'5N mesh'!$B$7+1)*Setup!$B$22</f>
        <v>0</v>
      </c>
      <c r="N820" s="0" t="n">
        <f aca="false">SUMPRODUCT('5N inverse'!$A$12:$Y$12,'5N mesh'!$B$37:$Z$37,$E819:$AC819)+'5N inverse'!$A$12*$C820/Setup!$B$17+INDEX('5N inverse'!$A$12:$Y$12,1,'5N mesh'!$B$7+1)*Setup!$B$22</f>
        <v>0</v>
      </c>
      <c r="O820" s="0" t="n">
        <f aca="false">SUMPRODUCT('5N inverse'!$A$13:$Y$13,'5N mesh'!$B$37:$Z$37,$E819:$AC819)+'5N inverse'!$A$13*$C820/Setup!$B$17+INDEX('5N inverse'!$A$13:$Y$13,1,'5N mesh'!$B$7+1)*Setup!$B$22</f>
        <v>0</v>
      </c>
      <c r="P820" s="0" t="n">
        <f aca="false">SUMPRODUCT('5N inverse'!$A$14:$Y$14,'5N mesh'!$B$37:$Z$37,$E819:$AC819)+'5N inverse'!$A$14*$C820/Setup!$B$17+INDEX('5N inverse'!$A$14:$Y$14,1,'5N mesh'!$B$7+1)*Setup!$B$22</f>
        <v>0</v>
      </c>
      <c r="Q820" s="0" t="n">
        <f aca="false">SUMPRODUCT('5N inverse'!$A$15:$Y$15,'5N mesh'!$B$37:$Z$37,$E819:$AC819)+'5N inverse'!$A$15*$C820/Setup!$B$17+INDEX('5N inverse'!$A$15:$Y$15,1,'5N mesh'!$B$7+1)*Setup!$B$22</f>
        <v>0</v>
      </c>
      <c r="R820" s="0" t="n">
        <f aca="false">SUMPRODUCT('5N inverse'!$A$16:$Y$16,'5N mesh'!$B$37:$Z$37,$E819:$AC819)+'5N inverse'!$A$16*$C820/Setup!$B$17+INDEX('5N inverse'!$A$16:$Y$16,1,'5N mesh'!$B$7+1)*Setup!$B$22</f>
        <v>0</v>
      </c>
      <c r="S820" s="0" t="n">
        <f aca="false">SUMPRODUCT('5N inverse'!$A$17:$Y$17,'5N mesh'!$B$37:$Z$37,$E819:$AC819)+'5N inverse'!$A$17*$C820/Setup!$B$17+INDEX('5N inverse'!$A$17:$Y$17,1,'5N mesh'!$B$7+1)*Setup!$B$22</f>
        <v>0</v>
      </c>
      <c r="T820" s="0" t="n">
        <f aca="false">SUMPRODUCT('5N inverse'!$A$18:$Y$18,'5N mesh'!$B$37:$Z$37,$E819:$AC819)+'5N inverse'!$A$18*$C820/Setup!$B$17+INDEX('5N inverse'!$A$18:$Y$18,1,'5N mesh'!$B$7+1)*Setup!$B$22</f>
        <v>0</v>
      </c>
      <c r="U820" s="0" t="n">
        <f aca="false">SUMPRODUCT('5N inverse'!$A$19:$Y$19,'5N mesh'!$B$37:$Z$37,$E819:$AC819)+'5N inverse'!$A$19*$C820/Setup!$B$17+INDEX('5N inverse'!$A$19:$Y$19,1,'5N mesh'!$B$7+1)*Setup!$B$22</f>
        <v>0</v>
      </c>
      <c r="V820" s="0" t="n">
        <f aca="false">SUMPRODUCT('5N inverse'!$A$20:$Y$20,'5N mesh'!$B$37:$Z$37,$E819:$AC819)+'5N inverse'!$A$20*$C820/Setup!$B$17+INDEX('5N inverse'!$A$20:$Y$20,1,'5N mesh'!$B$7+1)*Setup!$B$22</f>
        <v>0</v>
      </c>
      <c r="W820" s="0" t="n">
        <f aca="false">SUMPRODUCT('5N inverse'!$A$21:$Y$21,'5N mesh'!$B$37:$Z$37,$E819:$AC819)+'5N inverse'!$A$21*$C820/Setup!$B$17+INDEX('5N inverse'!$A$21:$Y$21,1,'5N mesh'!$B$7+1)*Setup!$B$22</f>
        <v>0</v>
      </c>
      <c r="X820" s="0" t="n">
        <f aca="false">SUMPRODUCT('5N inverse'!$A$22:$Y$22,'5N mesh'!$B$37:$Z$37,$E819:$AC819)+'5N inverse'!$A$22*$C820/Setup!$B$17+INDEX('5N inverse'!$A$22:$Y$22,1,'5N mesh'!$B$7+1)*Setup!$B$22</f>
        <v>0</v>
      </c>
      <c r="Y820" s="0" t="n">
        <f aca="false">SUMPRODUCT('5N inverse'!$A$23:$Y$23,'5N mesh'!$B$37:$Z$37,$E819:$AC819)+'5N inverse'!$A$23*$C820/Setup!$B$17+INDEX('5N inverse'!$A$23:$Y$23,1,'5N mesh'!$B$7+1)*Setup!$B$22</f>
        <v>0</v>
      </c>
      <c r="Z820" s="0" t="n">
        <f aca="false">SUMPRODUCT('5N inverse'!$A$24:$Y$24,'5N mesh'!$B$37:$Z$37,$E819:$AC819)+'5N inverse'!$A$24*$C820/Setup!$B$17+INDEX('5N inverse'!$A$24:$Y$24,1,'5N mesh'!$B$7+1)*Setup!$B$22</f>
        <v>0</v>
      </c>
      <c r="AA820" s="0" t="n">
        <f aca="false">SUMPRODUCT('5N inverse'!$A$25:$Y$25,'5N mesh'!$B$37:$Z$37,$E819:$AC819)+'5N inverse'!$A$25*$C820/Setup!$B$17+INDEX('5N inverse'!$A$25:$Y$25,1,'5N mesh'!$B$7+1)*Setup!$B$22</f>
        <v>0</v>
      </c>
      <c r="AB820" s="0" t="n">
        <f aca="false">SUMPRODUCT('5N inverse'!$A$26:$Y$26,'5N mesh'!$B$37:$Z$37,$E819:$AC819)+'5N inverse'!$A$26*$C820/Setup!$B$17+INDEX('5N inverse'!$A$26:$Y$26,1,'5N mesh'!$B$7+1)*Setup!$B$22</f>
        <v>0</v>
      </c>
      <c r="AC820" s="0" t="n">
        <f aca="false">SUMPRODUCT('5N inverse'!$A$27:$Y$27,'5N mesh'!$B$37:$Z$37,$E819:$AC819)+'5N inverse'!$A$27*$C820/Setup!$B$17+INDEX('5N inverse'!$A$27:$Y$27,1,'5N mesh'!$B$7+1)*Setup!$B$22</f>
        <v>0</v>
      </c>
    </row>
    <row r="821" customFormat="false" ht="15" hidden="false" customHeight="false" outlineLevel="0" collapsed="false">
      <c r="A821" s="0" t="n">
        <v>816</v>
      </c>
      <c r="B821" s="0" t="n">
        <f aca="false">A821*Setup!$B$11/3600</f>
        <v>68</v>
      </c>
      <c r="C821" s="0" t="n">
        <f aca="false">Setup!$B$7+Setup!$B$8*COS(2*PI()*(B821-Setup!$B$9)/24)</f>
        <v>26</v>
      </c>
      <c r="D821" s="0" t="n">
        <f aca="false">(C821-E821)/Setup!$B$17</f>
        <v>1.60442024884036</v>
      </c>
      <c r="E821" s="0" t="n">
        <f aca="false">SUMPRODUCT('5N inverse'!$A$3:$Y$3,'5N mesh'!$B$37:$Z$37,$E820:$AC820)+'5N inverse'!$A$3*$C821/Setup!$B$17+INDEX('5N inverse'!$A$3:$Y$3,1,'5N mesh'!$B$7+1)*Setup!$B$22</f>
        <v>25.7914253676508</v>
      </c>
      <c r="F821" s="0" t="n">
        <f aca="false">SUMPRODUCT('5N inverse'!$A$4:$Y$4,'5N mesh'!$B$37:$Z$37,$E820:$AC820)+'5N inverse'!$A$4*$C821/Setup!$B$17+INDEX('5N inverse'!$A$4:$Y$4,1,'5N mesh'!$B$7+1)*Setup!$B$22</f>
        <v>24.0075864709347</v>
      </c>
      <c r="G821" s="0" t="n">
        <f aca="false">SUMPRODUCT('5N inverse'!$A$5:$Y$5,'5N mesh'!$B$37:$Z$37,$E820:$AC820)+'5N inverse'!$A$5*$C821/Setup!$B$17+INDEX('5N inverse'!$A$5:$Y$5,1,'5N mesh'!$B$7+1)*Setup!$B$22</f>
        <v>20.4399086775025</v>
      </c>
      <c r="H821" s="0" t="n">
        <f aca="false">SUMPRODUCT('5N inverse'!$A$6:$Y$6,'5N mesh'!$B$37:$Z$37,$E820:$AC820)+'5N inverse'!$A$6*$C821/Setup!$B$17+INDEX('5N inverse'!$A$6:$Y$6,1,'5N mesh'!$B$7+1)*Setup!$B$22</f>
        <v>16.8722308840704</v>
      </c>
      <c r="I821" s="0" t="n">
        <f aca="false">SUMPRODUCT('5N inverse'!$A$7:$Y$7,'5N mesh'!$B$37:$Z$37,$E820:$AC820)+'5N inverse'!$A$7*$C821/Setup!$B$17+INDEX('5N inverse'!$A$7:$Y$7,1,'5N mesh'!$B$7+1)*Setup!$B$22</f>
        <v>15.0883919873543</v>
      </c>
      <c r="J821" s="0" t="n">
        <f aca="false">SUMPRODUCT('5N inverse'!$A$8:$Y$8,'5N mesh'!$B$37:$Z$37,$E820:$AC820)+'5N inverse'!$A$8*$C821/Setup!$B$17+INDEX('5N inverse'!$A$8:$Y$8,1,'5N mesh'!$B$7+1)*Setup!$B$22</f>
        <v>0</v>
      </c>
      <c r="K821" s="0" t="n">
        <f aca="false">SUMPRODUCT('5N inverse'!$A$9:$Y$9,'5N mesh'!$B$37:$Z$37,$E820:$AC820)+'5N inverse'!$A$9*$C821/Setup!$B$17+INDEX('5N inverse'!$A$9:$Y$9,1,'5N mesh'!$B$7+1)*Setup!$B$22</f>
        <v>0</v>
      </c>
      <c r="L821" s="0" t="n">
        <f aca="false">SUMPRODUCT('5N inverse'!$A$10:$Y$10,'5N mesh'!$B$37:$Z$37,$E820:$AC820)+'5N inverse'!$A$10*$C821/Setup!$B$17+INDEX('5N inverse'!$A$10:$Y$10,1,'5N mesh'!$B$7+1)*Setup!$B$22</f>
        <v>0</v>
      </c>
      <c r="M821" s="0" t="n">
        <f aca="false">SUMPRODUCT('5N inverse'!$A$11:$Y$11,'5N mesh'!$B$37:$Z$37,$E820:$AC820)+'5N inverse'!$A$11*$C821/Setup!$B$17+INDEX('5N inverse'!$A$11:$Y$11,1,'5N mesh'!$B$7+1)*Setup!$B$22</f>
        <v>0</v>
      </c>
      <c r="N821" s="0" t="n">
        <f aca="false">SUMPRODUCT('5N inverse'!$A$12:$Y$12,'5N mesh'!$B$37:$Z$37,$E820:$AC820)+'5N inverse'!$A$12*$C821/Setup!$B$17+INDEX('5N inverse'!$A$12:$Y$12,1,'5N mesh'!$B$7+1)*Setup!$B$22</f>
        <v>0</v>
      </c>
      <c r="O821" s="0" t="n">
        <f aca="false">SUMPRODUCT('5N inverse'!$A$13:$Y$13,'5N mesh'!$B$37:$Z$37,$E820:$AC820)+'5N inverse'!$A$13*$C821/Setup!$B$17+INDEX('5N inverse'!$A$13:$Y$13,1,'5N mesh'!$B$7+1)*Setup!$B$22</f>
        <v>0</v>
      </c>
      <c r="P821" s="0" t="n">
        <f aca="false">SUMPRODUCT('5N inverse'!$A$14:$Y$14,'5N mesh'!$B$37:$Z$37,$E820:$AC820)+'5N inverse'!$A$14*$C821/Setup!$B$17+INDEX('5N inverse'!$A$14:$Y$14,1,'5N mesh'!$B$7+1)*Setup!$B$22</f>
        <v>0</v>
      </c>
      <c r="Q821" s="0" t="n">
        <f aca="false">SUMPRODUCT('5N inverse'!$A$15:$Y$15,'5N mesh'!$B$37:$Z$37,$E820:$AC820)+'5N inverse'!$A$15*$C821/Setup!$B$17+INDEX('5N inverse'!$A$15:$Y$15,1,'5N mesh'!$B$7+1)*Setup!$B$22</f>
        <v>0</v>
      </c>
      <c r="R821" s="0" t="n">
        <f aca="false">SUMPRODUCT('5N inverse'!$A$16:$Y$16,'5N mesh'!$B$37:$Z$37,$E820:$AC820)+'5N inverse'!$A$16*$C821/Setup!$B$17+INDEX('5N inverse'!$A$16:$Y$16,1,'5N mesh'!$B$7+1)*Setup!$B$22</f>
        <v>0</v>
      </c>
      <c r="S821" s="0" t="n">
        <f aca="false">SUMPRODUCT('5N inverse'!$A$17:$Y$17,'5N mesh'!$B$37:$Z$37,$E820:$AC820)+'5N inverse'!$A$17*$C821/Setup!$B$17+INDEX('5N inverse'!$A$17:$Y$17,1,'5N mesh'!$B$7+1)*Setup!$B$22</f>
        <v>0</v>
      </c>
      <c r="T821" s="0" t="n">
        <f aca="false">SUMPRODUCT('5N inverse'!$A$18:$Y$18,'5N mesh'!$B$37:$Z$37,$E820:$AC820)+'5N inverse'!$A$18*$C821/Setup!$B$17+INDEX('5N inverse'!$A$18:$Y$18,1,'5N mesh'!$B$7+1)*Setup!$B$22</f>
        <v>0</v>
      </c>
      <c r="U821" s="0" t="n">
        <f aca="false">SUMPRODUCT('5N inverse'!$A$19:$Y$19,'5N mesh'!$B$37:$Z$37,$E820:$AC820)+'5N inverse'!$A$19*$C821/Setup!$B$17+INDEX('5N inverse'!$A$19:$Y$19,1,'5N mesh'!$B$7+1)*Setup!$B$22</f>
        <v>0</v>
      </c>
      <c r="V821" s="0" t="n">
        <f aca="false">SUMPRODUCT('5N inverse'!$A$20:$Y$20,'5N mesh'!$B$37:$Z$37,$E820:$AC820)+'5N inverse'!$A$20*$C821/Setup!$B$17+INDEX('5N inverse'!$A$20:$Y$20,1,'5N mesh'!$B$7+1)*Setup!$B$22</f>
        <v>0</v>
      </c>
      <c r="W821" s="0" t="n">
        <f aca="false">SUMPRODUCT('5N inverse'!$A$21:$Y$21,'5N mesh'!$B$37:$Z$37,$E820:$AC820)+'5N inverse'!$A$21*$C821/Setup!$B$17+INDEX('5N inverse'!$A$21:$Y$21,1,'5N mesh'!$B$7+1)*Setup!$B$22</f>
        <v>0</v>
      </c>
      <c r="X821" s="0" t="n">
        <f aca="false">SUMPRODUCT('5N inverse'!$A$22:$Y$22,'5N mesh'!$B$37:$Z$37,$E820:$AC820)+'5N inverse'!$A$22*$C821/Setup!$B$17+INDEX('5N inverse'!$A$22:$Y$22,1,'5N mesh'!$B$7+1)*Setup!$B$22</f>
        <v>0</v>
      </c>
      <c r="Y821" s="0" t="n">
        <f aca="false">SUMPRODUCT('5N inverse'!$A$23:$Y$23,'5N mesh'!$B$37:$Z$37,$E820:$AC820)+'5N inverse'!$A$23*$C821/Setup!$B$17+INDEX('5N inverse'!$A$23:$Y$23,1,'5N mesh'!$B$7+1)*Setup!$B$22</f>
        <v>0</v>
      </c>
      <c r="Z821" s="0" t="n">
        <f aca="false">SUMPRODUCT('5N inverse'!$A$24:$Y$24,'5N mesh'!$B$37:$Z$37,$E820:$AC820)+'5N inverse'!$A$24*$C821/Setup!$B$17+INDEX('5N inverse'!$A$24:$Y$24,1,'5N mesh'!$B$7+1)*Setup!$B$22</f>
        <v>0</v>
      </c>
      <c r="AA821" s="0" t="n">
        <f aca="false">SUMPRODUCT('5N inverse'!$A$25:$Y$25,'5N mesh'!$B$37:$Z$37,$E820:$AC820)+'5N inverse'!$A$25*$C821/Setup!$B$17+INDEX('5N inverse'!$A$25:$Y$25,1,'5N mesh'!$B$7+1)*Setup!$B$22</f>
        <v>0</v>
      </c>
      <c r="AB821" s="0" t="n">
        <f aca="false">SUMPRODUCT('5N inverse'!$A$26:$Y$26,'5N mesh'!$B$37:$Z$37,$E820:$AC820)+'5N inverse'!$A$26*$C821/Setup!$B$17+INDEX('5N inverse'!$A$26:$Y$26,1,'5N mesh'!$B$7+1)*Setup!$B$22</f>
        <v>0</v>
      </c>
      <c r="AC821" s="0" t="n">
        <f aca="false">SUMPRODUCT('5N inverse'!$A$27:$Y$27,'5N mesh'!$B$37:$Z$37,$E820:$AC820)+'5N inverse'!$A$27*$C821/Setup!$B$17+INDEX('5N inverse'!$A$27:$Y$27,1,'5N mesh'!$B$7+1)*Setup!$B$22</f>
        <v>0</v>
      </c>
    </row>
    <row r="822" customFormat="false" ht="15" hidden="false" customHeight="false" outlineLevel="0" collapsed="false">
      <c r="A822" s="0" t="n">
        <v>817</v>
      </c>
      <c r="B822" s="0" t="n">
        <f aca="false">A822*Setup!$B$11/3600</f>
        <v>68.0833333333333</v>
      </c>
      <c r="C822" s="0" t="n">
        <f aca="false">Setup!$B$7+Setup!$B$8*COS(2*PI()*(B822-Setup!$B$9)/24)</f>
        <v>25.9239550756776</v>
      </c>
      <c r="D822" s="0" t="n">
        <f aca="false">(C822-E822)/Setup!$B$17</f>
        <v>1.03594005166696</v>
      </c>
      <c r="E822" s="0" t="n">
        <f aca="false">SUMPRODUCT('5N inverse'!$A$3:$Y$3,'5N mesh'!$B$37:$Z$37,$E821:$AC821)+'5N inverse'!$A$3*$C822/Setup!$B$17+INDEX('5N inverse'!$A$3:$Y$3,1,'5N mesh'!$B$7+1)*Setup!$B$22</f>
        <v>25.7892828689608</v>
      </c>
      <c r="F822" s="0" t="n">
        <f aca="false">SUMPRODUCT('5N inverse'!$A$4:$Y$4,'5N mesh'!$B$37:$Z$37,$E821:$AC821)+'5N inverse'!$A$4*$C822/Setup!$B$17+INDEX('5N inverse'!$A$4:$Y$4,1,'5N mesh'!$B$7+1)*Setup!$B$22</f>
        <v>24.0058237866954</v>
      </c>
      <c r="G822" s="0" t="n">
        <f aca="false">SUMPRODUCT('5N inverse'!$A$5:$Y$5,'5N mesh'!$B$37:$Z$37,$E821:$AC821)+'5N inverse'!$A$5*$C822/Setup!$B$17+INDEX('5N inverse'!$A$5:$Y$5,1,'5N mesh'!$B$7+1)*Setup!$B$22</f>
        <v>20.4389056221646</v>
      </c>
      <c r="H822" s="0" t="n">
        <f aca="false">SUMPRODUCT('5N inverse'!$A$6:$Y$6,'5N mesh'!$B$37:$Z$37,$E821:$AC821)+'5N inverse'!$A$6*$C822/Setup!$B$17+INDEX('5N inverse'!$A$6:$Y$6,1,'5N mesh'!$B$7+1)*Setup!$B$22</f>
        <v>16.8719874576338</v>
      </c>
      <c r="I822" s="0" t="n">
        <f aca="false">SUMPRODUCT('5N inverse'!$A$7:$Y$7,'5N mesh'!$B$37:$Z$37,$E821:$AC821)+'5N inverse'!$A$7*$C822/Setup!$B$17+INDEX('5N inverse'!$A$7:$Y$7,1,'5N mesh'!$B$7+1)*Setup!$B$22</f>
        <v>15.0885283753684</v>
      </c>
      <c r="J822" s="0" t="n">
        <f aca="false">SUMPRODUCT('5N inverse'!$A$8:$Y$8,'5N mesh'!$B$37:$Z$37,$E821:$AC821)+'5N inverse'!$A$8*$C822/Setup!$B$17+INDEX('5N inverse'!$A$8:$Y$8,1,'5N mesh'!$B$7+1)*Setup!$B$22</f>
        <v>0</v>
      </c>
      <c r="K822" s="0" t="n">
        <f aca="false">SUMPRODUCT('5N inverse'!$A$9:$Y$9,'5N mesh'!$B$37:$Z$37,$E821:$AC821)+'5N inverse'!$A$9*$C822/Setup!$B$17+INDEX('5N inverse'!$A$9:$Y$9,1,'5N mesh'!$B$7+1)*Setup!$B$22</f>
        <v>0</v>
      </c>
      <c r="L822" s="0" t="n">
        <f aca="false">SUMPRODUCT('5N inverse'!$A$10:$Y$10,'5N mesh'!$B$37:$Z$37,$E821:$AC821)+'5N inverse'!$A$10*$C822/Setup!$B$17+INDEX('5N inverse'!$A$10:$Y$10,1,'5N mesh'!$B$7+1)*Setup!$B$22</f>
        <v>0</v>
      </c>
      <c r="M822" s="0" t="n">
        <f aca="false">SUMPRODUCT('5N inverse'!$A$11:$Y$11,'5N mesh'!$B$37:$Z$37,$E821:$AC821)+'5N inverse'!$A$11*$C822/Setup!$B$17+INDEX('5N inverse'!$A$11:$Y$11,1,'5N mesh'!$B$7+1)*Setup!$B$22</f>
        <v>0</v>
      </c>
      <c r="N822" s="0" t="n">
        <f aca="false">SUMPRODUCT('5N inverse'!$A$12:$Y$12,'5N mesh'!$B$37:$Z$37,$E821:$AC821)+'5N inverse'!$A$12*$C822/Setup!$B$17+INDEX('5N inverse'!$A$12:$Y$12,1,'5N mesh'!$B$7+1)*Setup!$B$22</f>
        <v>0</v>
      </c>
      <c r="O822" s="0" t="n">
        <f aca="false">SUMPRODUCT('5N inverse'!$A$13:$Y$13,'5N mesh'!$B$37:$Z$37,$E821:$AC821)+'5N inverse'!$A$13*$C822/Setup!$B$17+INDEX('5N inverse'!$A$13:$Y$13,1,'5N mesh'!$B$7+1)*Setup!$B$22</f>
        <v>0</v>
      </c>
      <c r="P822" s="0" t="n">
        <f aca="false">SUMPRODUCT('5N inverse'!$A$14:$Y$14,'5N mesh'!$B$37:$Z$37,$E821:$AC821)+'5N inverse'!$A$14*$C822/Setup!$B$17+INDEX('5N inverse'!$A$14:$Y$14,1,'5N mesh'!$B$7+1)*Setup!$B$22</f>
        <v>0</v>
      </c>
      <c r="Q822" s="0" t="n">
        <f aca="false">SUMPRODUCT('5N inverse'!$A$15:$Y$15,'5N mesh'!$B$37:$Z$37,$E821:$AC821)+'5N inverse'!$A$15*$C822/Setup!$B$17+INDEX('5N inverse'!$A$15:$Y$15,1,'5N mesh'!$B$7+1)*Setup!$B$22</f>
        <v>0</v>
      </c>
      <c r="R822" s="0" t="n">
        <f aca="false">SUMPRODUCT('5N inverse'!$A$16:$Y$16,'5N mesh'!$B$37:$Z$37,$E821:$AC821)+'5N inverse'!$A$16*$C822/Setup!$B$17+INDEX('5N inverse'!$A$16:$Y$16,1,'5N mesh'!$B$7+1)*Setup!$B$22</f>
        <v>0</v>
      </c>
      <c r="S822" s="0" t="n">
        <f aca="false">SUMPRODUCT('5N inverse'!$A$17:$Y$17,'5N mesh'!$B$37:$Z$37,$E821:$AC821)+'5N inverse'!$A$17*$C822/Setup!$B$17+INDEX('5N inverse'!$A$17:$Y$17,1,'5N mesh'!$B$7+1)*Setup!$B$22</f>
        <v>0</v>
      </c>
      <c r="T822" s="0" t="n">
        <f aca="false">SUMPRODUCT('5N inverse'!$A$18:$Y$18,'5N mesh'!$B$37:$Z$37,$E821:$AC821)+'5N inverse'!$A$18*$C822/Setup!$B$17+INDEX('5N inverse'!$A$18:$Y$18,1,'5N mesh'!$B$7+1)*Setup!$B$22</f>
        <v>0</v>
      </c>
      <c r="U822" s="0" t="n">
        <f aca="false">SUMPRODUCT('5N inverse'!$A$19:$Y$19,'5N mesh'!$B$37:$Z$37,$E821:$AC821)+'5N inverse'!$A$19*$C822/Setup!$B$17+INDEX('5N inverse'!$A$19:$Y$19,1,'5N mesh'!$B$7+1)*Setup!$B$22</f>
        <v>0</v>
      </c>
      <c r="V822" s="0" t="n">
        <f aca="false">SUMPRODUCT('5N inverse'!$A$20:$Y$20,'5N mesh'!$B$37:$Z$37,$E821:$AC821)+'5N inverse'!$A$20*$C822/Setup!$B$17+INDEX('5N inverse'!$A$20:$Y$20,1,'5N mesh'!$B$7+1)*Setup!$B$22</f>
        <v>0</v>
      </c>
      <c r="W822" s="0" t="n">
        <f aca="false">SUMPRODUCT('5N inverse'!$A$21:$Y$21,'5N mesh'!$B$37:$Z$37,$E821:$AC821)+'5N inverse'!$A$21*$C822/Setup!$B$17+INDEX('5N inverse'!$A$21:$Y$21,1,'5N mesh'!$B$7+1)*Setup!$B$22</f>
        <v>0</v>
      </c>
      <c r="X822" s="0" t="n">
        <f aca="false">SUMPRODUCT('5N inverse'!$A$22:$Y$22,'5N mesh'!$B$37:$Z$37,$E821:$AC821)+'5N inverse'!$A$22*$C822/Setup!$B$17+INDEX('5N inverse'!$A$22:$Y$22,1,'5N mesh'!$B$7+1)*Setup!$B$22</f>
        <v>0</v>
      </c>
      <c r="Y822" s="0" t="n">
        <f aca="false">SUMPRODUCT('5N inverse'!$A$23:$Y$23,'5N mesh'!$B$37:$Z$37,$E821:$AC821)+'5N inverse'!$A$23*$C822/Setup!$B$17+INDEX('5N inverse'!$A$23:$Y$23,1,'5N mesh'!$B$7+1)*Setup!$B$22</f>
        <v>0</v>
      </c>
      <c r="Z822" s="0" t="n">
        <f aca="false">SUMPRODUCT('5N inverse'!$A$24:$Y$24,'5N mesh'!$B$37:$Z$37,$E821:$AC821)+'5N inverse'!$A$24*$C822/Setup!$B$17+INDEX('5N inverse'!$A$24:$Y$24,1,'5N mesh'!$B$7+1)*Setup!$B$22</f>
        <v>0</v>
      </c>
      <c r="AA822" s="0" t="n">
        <f aca="false">SUMPRODUCT('5N inverse'!$A$25:$Y$25,'5N mesh'!$B$37:$Z$37,$E821:$AC821)+'5N inverse'!$A$25*$C822/Setup!$B$17+INDEX('5N inverse'!$A$25:$Y$25,1,'5N mesh'!$B$7+1)*Setup!$B$22</f>
        <v>0</v>
      </c>
      <c r="AB822" s="0" t="n">
        <f aca="false">SUMPRODUCT('5N inverse'!$A$26:$Y$26,'5N mesh'!$B$37:$Z$37,$E821:$AC821)+'5N inverse'!$A$26*$C822/Setup!$B$17+INDEX('5N inverse'!$A$26:$Y$26,1,'5N mesh'!$B$7+1)*Setup!$B$22</f>
        <v>0</v>
      </c>
      <c r="AC822" s="0" t="n">
        <f aca="false">SUMPRODUCT('5N inverse'!$A$27:$Y$27,'5N mesh'!$B$37:$Z$37,$E821:$AC821)+'5N inverse'!$A$27*$C822/Setup!$B$17+INDEX('5N inverse'!$A$27:$Y$27,1,'5N mesh'!$B$7+1)*Setup!$B$22</f>
        <v>0</v>
      </c>
    </row>
    <row r="823" customFormat="false" ht="15" hidden="false" customHeight="false" outlineLevel="0" collapsed="false">
      <c r="A823" s="0" t="n">
        <v>818</v>
      </c>
      <c r="B823" s="0" t="n">
        <f aca="false">A823*Setup!$B$11/3600</f>
        <v>68.1666666666667</v>
      </c>
      <c r="C823" s="0" t="n">
        <f aca="false">Setup!$B$7+Setup!$B$8*COS(2*PI()*(B823-Setup!$B$9)/24)</f>
        <v>25.8469944529401</v>
      </c>
      <c r="D823" s="0" t="n">
        <f aca="false">(C823-E823)/Setup!$B$17</f>
        <v>0.467853389156376</v>
      </c>
      <c r="E823" s="0" t="n">
        <f aca="false">SUMPRODUCT('5N inverse'!$A$3:$Y$3,'5N mesh'!$B$37:$Z$37,$E822:$AC822)+'5N inverse'!$A$3*$C823/Setup!$B$17+INDEX('5N inverse'!$A$3:$Y$3,1,'5N mesh'!$B$7+1)*Setup!$B$22</f>
        <v>25.7861735123498</v>
      </c>
      <c r="F823" s="0" t="n">
        <f aca="false">SUMPRODUCT('5N inverse'!$A$4:$Y$4,'5N mesh'!$B$37:$Z$37,$E822:$AC822)+'5N inverse'!$A$4*$C823/Setup!$B$17+INDEX('5N inverse'!$A$4:$Y$4,1,'5N mesh'!$B$7+1)*Setup!$B$22</f>
        <v>24.0032542696268</v>
      </c>
      <c r="G823" s="0" t="n">
        <f aca="false">SUMPRODUCT('5N inverse'!$A$5:$Y$5,'5N mesh'!$B$37:$Z$37,$E822:$AC822)+'5N inverse'!$A$5*$C823/Setup!$B$17+INDEX('5N inverse'!$A$5:$Y$5,1,'5N mesh'!$B$7+1)*Setup!$B$22</f>
        <v>20.4374157841807</v>
      </c>
      <c r="H823" s="0" t="n">
        <f aca="false">SUMPRODUCT('5N inverse'!$A$6:$Y$6,'5N mesh'!$B$37:$Z$37,$E822:$AC822)+'5N inverse'!$A$6*$C823/Setup!$B$17+INDEX('5N inverse'!$A$6:$Y$6,1,'5N mesh'!$B$7+1)*Setup!$B$22</f>
        <v>16.8715772987345</v>
      </c>
      <c r="I823" s="0" t="n">
        <f aca="false">SUMPRODUCT('5N inverse'!$A$7:$Y$7,'5N mesh'!$B$37:$Z$37,$E822:$AC822)+'5N inverse'!$A$7*$C823/Setup!$B$17+INDEX('5N inverse'!$A$7:$Y$7,1,'5N mesh'!$B$7+1)*Setup!$B$22</f>
        <v>15.0886580560115</v>
      </c>
      <c r="J823" s="0" t="n">
        <f aca="false">SUMPRODUCT('5N inverse'!$A$8:$Y$8,'5N mesh'!$B$37:$Z$37,$E822:$AC822)+'5N inverse'!$A$8*$C823/Setup!$B$17+INDEX('5N inverse'!$A$8:$Y$8,1,'5N mesh'!$B$7+1)*Setup!$B$22</f>
        <v>0</v>
      </c>
      <c r="K823" s="0" t="n">
        <f aca="false">SUMPRODUCT('5N inverse'!$A$9:$Y$9,'5N mesh'!$B$37:$Z$37,$E822:$AC822)+'5N inverse'!$A$9*$C823/Setup!$B$17+INDEX('5N inverse'!$A$9:$Y$9,1,'5N mesh'!$B$7+1)*Setup!$B$22</f>
        <v>0</v>
      </c>
      <c r="L823" s="0" t="n">
        <f aca="false">SUMPRODUCT('5N inverse'!$A$10:$Y$10,'5N mesh'!$B$37:$Z$37,$E822:$AC822)+'5N inverse'!$A$10*$C823/Setup!$B$17+INDEX('5N inverse'!$A$10:$Y$10,1,'5N mesh'!$B$7+1)*Setup!$B$22</f>
        <v>0</v>
      </c>
      <c r="M823" s="0" t="n">
        <f aca="false">SUMPRODUCT('5N inverse'!$A$11:$Y$11,'5N mesh'!$B$37:$Z$37,$E822:$AC822)+'5N inverse'!$A$11*$C823/Setup!$B$17+INDEX('5N inverse'!$A$11:$Y$11,1,'5N mesh'!$B$7+1)*Setup!$B$22</f>
        <v>0</v>
      </c>
      <c r="N823" s="0" t="n">
        <f aca="false">SUMPRODUCT('5N inverse'!$A$12:$Y$12,'5N mesh'!$B$37:$Z$37,$E822:$AC822)+'5N inverse'!$A$12*$C823/Setup!$B$17+INDEX('5N inverse'!$A$12:$Y$12,1,'5N mesh'!$B$7+1)*Setup!$B$22</f>
        <v>0</v>
      </c>
      <c r="O823" s="0" t="n">
        <f aca="false">SUMPRODUCT('5N inverse'!$A$13:$Y$13,'5N mesh'!$B$37:$Z$37,$E822:$AC822)+'5N inverse'!$A$13*$C823/Setup!$B$17+INDEX('5N inverse'!$A$13:$Y$13,1,'5N mesh'!$B$7+1)*Setup!$B$22</f>
        <v>0</v>
      </c>
      <c r="P823" s="0" t="n">
        <f aca="false">SUMPRODUCT('5N inverse'!$A$14:$Y$14,'5N mesh'!$B$37:$Z$37,$E822:$AC822)+'5N inverse'!$A$14*$C823/Setup!$B$17+INDEX('5N inverse'!$A$14:$Y$14,1,'5N mesh'!$B$7+1)*Setup!$B$22</f>
        <v>0</v>
      </c>
      <c r="Q823" s="0" t="n">
        <f aca="false">SUMPRODUCT('5N inverse'!$A$15:$Y$15,'5N mesh'!$B$37:$Z$37,$E822:$AC822)+'5N inverse'!$A$15*$C823/Setup!$B$17+INDEX('5N inverse'!$A$15:$Y$15,1,'5N mesh'!$B$7+1)*Setup!$B$22</f>
        <v>0</v>
      </c>
      <c r="R823" s="0" t="n">
        <f aca="false">SUMPRODUCT('5N inverse'!$A$16:$Y$16,'5N mesh'!$B$37:$Z$37,$E822:$AC822)+'5N inverse'!$A$16*$C823/Setup!$B$17+INDEX('5N inverse'!$A$16:$Y$16,1,'5N mesh'!$B$7+1)*Setup!$B$22</f>
        <v>0</v>
      </c>
      <c r="S823" s="0" t="n">
        <f aca="false">SUMPRODUCT('5N inverse'!$A$17:$Y$17,'5N mesh'!$B$37:$Z$37,$E822:$AC822)+'5N inverse'!$A$17*$C823/Setup!$B$17+INDEX('5N inverse'!$A$17:$Y$17,1,'5N mesh'!$B$7+1)*Setup!$B$22</f>
        <v>0</v>
      </c>
      <c r="T823" s="0" t="n">
        <f aca="false">SUMPRODUCT('5N inverse'!$A$18:$Y$18,'5N mesh'!$B$37:$Z$37,$E822:$AC822)+'5N inverse'!$A$18*$C823/Setup!$B$17+INDEX('5N inverse'!$A$18:$Y$18,1,'5N mesh'!$B$7+1)*Setup!$B$22</f>
        <v>0</v>
      </c>
      <c r="U823" s="0" t="n">
        <f aca="false">SUMPRODUCT('5N inverse'!$A$19:$Y$19,'5N mesh'!$B$37:$Z$37,$E822:$AC822)+'5N inverse'!$A$19*$C823/Setup!$B$17+INDEX('5N inverse'!$A$19:$Y$19,1,'5N mesh'!$B$7+1)*Setup!$B$22</f>
        <v>0</v>
      </c>
      <c r="V823" s="0" t="n">
        <f aca="false">SUMPRODUCT('5N inverse'!$A$20:$Y$20,'5N mesh'!$B$37:$Z$37,$E822:$AC822)+'5N inverse'!$A$20*$C823/Setup!$B$17+INDEX('5N inverse'!$A$20:$Y$20,1,'5N mesh'!$B$7+1)*Setup!$B$22</f>
        <v>0</v>
      </c>
      <c r="W823" s="0" t="n">
        <f aca="false">SUMPRODUCT('5N inverse'!$A$21:$Y$21,'5N mesh'!$B$37:$Z$37,$E822:$AC822)+'5N inverse'!$A$21*$C823/Setup!$B$17+INDEX('5N inverse'!$A$21:$Y$21,1,'5N mesh'!$B$7+1)*Setup!$B$22</f>
        <v>0</v>
      </c>
      <c r="X823" s="0" t="n">
        <f aca="false">SUMPRODUCT('5N inverse'!$A$22:$Y$22,'5N mesh'!$B$37:$Z$37,$E822:$AC822)+'5N inverse'!$A$22*$C823/Setup!$B$17+INDEX('5N inverse'!$A$22:$Y$22,1,'5N mesh'!$B$7+1)*Setup!$B$22</f>
        <v>0</v>
      </c>
      <c r="Y823" s="0" t="n">
        <f aca="false">SUMPRODUCT('5N inverse'!$A$23:$Y$23,'5N mesh'!$B$37:$Z$37,$E822:$AC822)+'5N inverse'!$A$23*$C823/Setup!$B$17+INDEX('5N inverse'!$A$23:$Y$23,1,'5N mesh'!$B$7+1)*Setup!$B$22</f>
        <v>0</v>
      </c>
      <c r="Z823" s="0" t="n">
        <f aca="false">SUMPRODUCT('5N inverse'!$A$24:$Y$24,'5N mesh'!$B$37:$Z$37,$E822:$AC822)+'5N inverse'!$A$24*$C823/Setup!$B$17+INDEX('5N inverse'!$A$24:$Y$24,1,'5N mesh'!$B$7+1)*Setup!$B$22</f>
        <v>0</v>
      </c>
      <c r="AA823" s="0" t="n">
        <f aca="false">SUMPRODUCT('5N inverse'!$A$25:$Y$25,'5N mesh'!$B$37:$Z$37,$E822:$AC822)+'5N inverse'!$A$25*$C823/Setup!$B$17+INDEX('5N inverse'!$A$25:$Y$25,1,'5N mesh'!$B$7+1)*Setup!$B$22</f>
        <v>0</v>
      </c>
      <c r="AB823" s="0" t="n">
        <f aca="false">SUMPRODUCT('5N inverse'!$A$26:$Y$26,'5N mesh'!$B$37:$Z$37,$E822:$AC822)+'5N inverse'!$A$26*$C823/Setup!$B$17+INDEX('5N inverse'!$A$26:$Y$26,1,'5N mesh'!$B$7+1)*Setup!$B$22</f>
        <v>0</v>
      </c>
      <c r="AC823" s="0" t="n">
        <f aca="false">SUMPRODUCT('5N inverse'!$A$27:$Y$27,'5N mesh'!$B$37:$Z$37,$E822:$AC822)+'5N inverse'!$A$27*$C823/Setup!$B$17+INDEX('5N inverse'!$A$27:$Y$27,1,'5N mesh'!$B$7+1)*Setup!$B$22</f>
        <v>0</v>
      </c>
    </row>
    <row r="824" customFormat="false" ht="15" hidden="false" customHeight="false" outlineLevel="0" collapsed="false">
      <c r="A824" s="0" t="n">
        <v>819</v>
      </c>
      <c r="B824" s="0" t="n">
        <f aca="false">A824*Setup!$B$11/3600</f>
        <v>68.25</v>
      </c>
      <c r="C824" s="0" t="n">
        <f aca="false">Setup!$B$7+Setup!$B$8*COS(2*PI()*(B824-Setup!$B$9)/24)</f>
        <v>25.769154760876</v>
      </c>
      <c r="D824" s="0" t="n">
        <f aca="false">(C824-E824)/Setup!$B$17</f>
        <v>-0.0995693717375281</v>
      </c>
      <c r="E824" s="0" t="n">
        <f aca="false">SUMPRODUCT('5N inverse'!$A$3:$Y$3,'5N mesh'!$B$37:$Z$37,$E823:$AC823)+'5N inverse'!$A$3*$C824/Setup!$B$17+INDEX('5N inverse'!$A$3:$Y$3,1,'5N mesh'!$B$7+1)*Setup!$B$22</f>
        <v>25.7820987792019</v>
      </c>
      <c r="F824" s="0" t="n">
        <f aca="false">SUMPRODUCT('5N inverse'!$A$4:$Y$4,'5N mesh'!$B$37:$Z$37,$E823:$AC823)+'5N inverse'!$A$4*$C824/Setup!$B$17+INDEX('5N inverse'!$A$4:$Y$4,1,'5N mesh'!$B$7+1)*Setup!$B$22</f>
        <v>23.9998791439318</v>
      </c>
      <c r="G824" s="0" t="n">
        <f aca="false">SUMPRODUCT('5N inverse'!$A$5:$Y$5,'5N mesh'!$B$37:$Z$37,$E823:$AC823)+'5N inverse'!$A$5*$C824/Setup!$B$17+INDEX('5N inverse'!$A$5:$Y$5,1,'5N mesh'!$B$7+1)*Setup!$B$22</f>
        <v>20.4354398733916</v>
      </c>
      <c r="H824" s="0" t="n">
        <f aca="false">SUMPRODUCT('5N inverse'!$A$6:$Y$6,'5N mesh'!$B$37:$Z$37,$E823:$AC823)+'5N inverse'!$A$6*$C824/Setup!$B$17+INDEX('5N inverse'!$A$6:$Y$6,1,'5N mesh'!$B$7+1)*Setup!$B$22</f>
        <v>16.8710006028514</v>
      </c>
      <c r="I824" s="0" t="n">
        <f aca="false">SUMPRODUCT('5N inverse'!$A$7:$Y$7,'5N mesh'!$B$37:$Z$37,$E823:$AC823)+'5N inverse'!$A$7*$C824/Setup!$B$17+INDEX('5N inverse'!$A$7:$Y$7,1,'5N mesh'!$B$7+1)*Setup!$B$22</f>
        <v>15.0887809675813</v>
      </c>
      <c r="J824" s="0" t="n">
        <f aca="false">SUMPRODUCT('5N inverse'!$A$8:$Y$8,'5N mesh'!$B$37:$Z$37,$E823:$AC823)+'5N inverse'!$A$8*$C824/Setup!$B$17+INDEX('5N inverse'!$A$8:$Y$8,1,'5N mesh'!$B$7+1)*Setup!$B$22</f>
        <v>0</v>
      </c>
      <c r="K824" s="0" t="n">
        <f aca="false">SUMPRODUCT('5N inverse'!$A$9:$Y$9,'5N mesh'!$B$37:$Z$37,$E823:$AC823)+'5N inverse'!$A$9*$C824/Setup!$B$17+INDEX('5N inverse'!$A$9:$Y$9,1,'5N mesh'!$B$7+1)*Setup!$B$22</f>
        <v>0</v>
      </c>
      <c r="L824" s="0" t="n">
        <f aca="false">SUMPRODUCT('5N inverse'!$A$10:$Y$10,'5N mesh'!$B$37:$Z$37,$E823:$AC823)+'5N inverse'!$A$10*$C824/Setup!$B$17+INDEX('5N inverse'!$A$10:$Y$10,1,'5N mesh'!$B$7+1)*Setup!$B$22</f>
        <v>0</v>
      </c>
      <c r="M824" s="0" t="n">
        <f aca="false">SUMPRODUCT('5N inverse'!$A$11:$Y$11,'5N mesh'!$B$37:$Z$37,$E823:$AC823)+'5N inverse'!$A$11*$C824/Setup!$B$17+INDEX('5N inverse'!$A$11:$Y$11,1,'5N mesh'!$B$7+1)*Setup!$B$22</f>
        <v>0</v>
      </c>
      <c r="N824" s="0" t="n">
        <f aca="false">SUMPRODUCT('5N inverse'!$A$12:$Y$12,'5N mesh'!$B$37:$Z$37,$E823:$AC823)+'5N inverse'!$A$12*$C824/Setup!$B$17+INDEX('5N inverse'!$A$12:$Y$12,1,'5N mesh'!$B$7+1)*Setup!$B$22</f>
        <v>0</v>
      </c>
      <c r="O824" s="0" t="n">
        <f aca="false">SUMPRODUCT('5N inverse'!$A$13:$Y$13,'5N mesh'!$B$37:$Z$37,$E823:$AC823)+'5N inverse'!$A$13*$C824/Setup!$B$17+INDEX('5N inverse'!$A$13:$Y$13,1,'5N mesh'!$B$7+1)*Setup!$B$22</f>
        <v>0</v>
      </c>
      <c r="P824" s="0" t="n">
        <f aca="false">SUMPRODUCT('5N inverse'!$A$14:$Y$14,'5N mesh'!$B$37:$Z$37,$E823:$AC823)+'5N inverse'!$A$14*$C824/Setup!$B$17+INDEX('5N inverse'!$A$14:$Y$14,1,'5N mesh'!$B$7+1)*Setup!$B$22</f>
        <v>0</v>
      </c>
      <c r="Q824" s="0" t="n">
        <f aca="false">SUMPRODUCT('5N inverse'!$A$15:$Y$15,'5N mesh'!$B$37:$Z$37,$E823:$AC823)+'5N inverse'!$A$15*$C824/Setup!$B$17+INDEX('5N inverse'!$A$15:$Y$15,1,'5N mesh'!$B$7+1)*Setup!$B$22</f>
        <v>0</v>
      </c>
      <c r="R824" s="0" t="n">
        <f aca="false">SUMPRODUCT('5N inverse'!$A$16:$Y$16,'5N mesh'!$B$37:$Z$37,$E823:$AC823)+'5N inverse'!$A$16*$C824/Setup!$B$17+INDEX('5N inverse'!$A$16:$Y$16,1,'5N mesh'!$B$7+1)*Setup!$B$22</f>
        <v>0</v>
      </c>
      <c r="S824" s="0" t="n">
        <f aca="false">SUMPRODUCT('5N inverse'!$A$17:$Y$17,'5N mesh'!$B$37:$Z$37,$E823:$AC823)+'5N inverse'!$A$17*$C824/Setup!$B$17+INDEX('5N inverse'!$A$17:$Y$17,1,'5N mesh'!$B$7+1)*Setup!$B$22</f>
        <v>0</v>
      </c>
      <c r="T824" s="0" t="n">
        <f aca="false">SUMPRODUCT('5N inverse'!$A$18:$Y$18,'5N mesh'!$B$37:$Z$37,$E823:$AC823)+'5N inverse'!$A$18*$C824/Setup!$B$17+INDEX('5N inverse'!$A$18:$Y$18,1,'5N mesh'!$B$7+1)*Setup!$B$22</f>
        <v>0</v>
      </c>
      <c r="U824" s="0" t="n">
        <f aca="false">SUMPRODUCT('5N inverse'!$A$19:$Y$19,'5N mesh'!$B$37:$Z$37,$E823:$AC823)+'5N inverse'!$A$19*$C824/Setup!$B$17+INDEX('5N inverse'!$A$19:$Y$19,1,'5N mesh'!$B$7+1)*Setup!$B$22</f>
        <v>0</v>
      </c>
      <c r="V824" s="0" t="n">
        <f aca="false">SUMPRODUCT('5N inverse'!$A$20:$Y$20,'5N mesh'!$B$37:$Z$37,$E823:$AC823)+'5N inverse'!$A$20*$C824/Setup!$B$17+INDEX('5N inverse'!$A$20:$Y$20,1,'5N mesh'!$B$7+1)*Setup!$B$22</f>
        <v>0</v>
      </c>
      <c r="W824" s="0" t="n">
        <f aca="false">SUMPRODUCT('5N inverse'!$A$21:$Y$21,'5N mesh'!$B$37:$Z$37,$E823:$AC823)+'5N inverse'!$A$21*$C824/Setup!$B$17+INDEX('5N inverse'!$A$21:$Y$21,1,'5N mesh'!$B$7+1)*Setup!$B$22</f>
        <v>0</v>
      </c>
      <c r="X824" s="0" t="n">
        <f aca="false">SUMPRODUCT('5N inverse'!$A$22:$Y$22,'5N mesh'!$B$37:$Z$37,$E823:$AC823)+'5N inverse'!$A$22*$C824/Setup!$B$17+INDEX('5N inverse'!$A$22:$Y$22,1,'5N mesh'!$B$7+1)*Setup!$B$22</f>
        <v>0</v>
      </c>
      <c r="Y824" s="0" t="n">
        <f aca="false">SUMPRODUCT('5N inverse'!$A$23:$Y$23,'5N mesh'!$B$37:$Z$37,$E823:$AC823)+'5N inverse'!$A$23*$C824/Setup!$B$17+INDEX('5N inverse'!$A$23:$Y$23,1,'5N mesh'!$B$7+1)*Setup!$B$22</f>
        <v>0</v>
      </c>
      <c r="Z824" s="0" t="n">
        <f aca="false">SUMPRODUCT('5N inverse'!$A$24:$Y$24,'5N mesh'!$B$37:$Z$37,$E823:$AC823)+'5N inverse'!$A$24*$C824/Setup!$B$17+INDEX('5N inverse'!$A$24:$Y$24,1,'5N mesh'!$B$7+1)*Setup!$B$22</f>
        <v>0</v>
      </c>
      <c r="AA824" s="0" t="n">
        <f aca="false">SUMPRODUCT('5N inverse'!$A$25:$Y$25,'5N mesh'!$B$37:$Z$37,$E823:$AC823)+'5N inverse'!$A$25*$C824/Setup!$B$17+INDEX('5N inverse'!$A$25:$Y$25,1,'5N mesh'!$B$7+1)*Setup!$B$22</f>
        <v>0</v>
      </c>
      <c r="AB824" s="0" t="n">
        <f aca="false">SUMPRODUCT('5N inverse'!$A$26:$Y$26,'5N mesh'!$B$37:$Z$37,$E823:$AC823)+'5N inverse'!$A$26*$C824/Setup!$B$17+INDEX('5N inverse'!$A$26:$Y$26,1,'5N mesh'!$B$7+1)*Setup!$B$22</f>
        <v>0</v>
      </c>
      <c r="AC824" s="0" t="n">
        <f aca="false">SUMPRODUCT('5N inverse'!$A$27:$Y$27,'5N mesh'!$B$37:$Z$37,$E823:$AC823)+'5N inverse'!$A$27*$C824/Setup!$B$17+INDEX('5N inverse'!$A$27:$Y$27,1,'5N mesh'!$B$7+1)*Setup!$B$22</f>
        <v>0</v>
      </c>
    </row>
    <row r="825" customFormat="false" ht="15" hidden="false" customHeight="false" outlineLevel="0" collapsed="false">
      <c r="A825" s="0" t="n">
        <v>820</v>
      </c>
      <c r="B825" s="0" t="n">
        <f aca="false">A825*Setup!$B$11/3600</f>
        <v>68.3333333333333</v>
      </c>
      <c r="C825" s="0" t="n">
        <f aca="false">Setup!$B$7+Setup!$B$8*COS(2*PI()*(B825-Setup!$B$9)/24)</f>
        <v>25.6904730469628</v>
      </c>
      <c r="D825" s="0" t="n">
        <f aca="false">(C825-E825)/Setup!$B$17</f>
        <v>-0.666058179888624</v>
      </c>
      <c r="E825" s="0" t="n">
        <f aca="false">SUMPRODUCT('5N inverse'!$A$3:$Y$3,'5N mesh'!$B$37:$Z$37,$E824:$AC824)+'5N inverse'!$A$3*$C825/Setup!$B$17+INDEX('5N inverse'!$A$3:$Y$3,1,'5N mesh'!$B$7+1)*Setup!$B$22</f>
        <v>25.7770606103483</v>
      </c>
      <c r="F825" s="0" t="n">
        <f aca="false">SUMPRODUCT('5N inverse'!$A$4:$Y$4,'5N mesh'!$B$37:$Z$37,$E824:$AC824)+'5N inverse'!$A$4*$C825/Setup!$B$17+INDEX('5N inverse'!$A$4:$Y$4,1,'5N mesh'!$B$7+1)*Setup!$B$22</f>
        <v>23.9957000172231</v>
      </c>
      <c r="G825" s="0" t="n">
        <f aca="false">SUMPRODUCT('5N inverse'!$A$5:$Y$5,'5N mesh'!$B$37:$Z$37,$E824:$AC824)+'5N inverse'!$A$5*$C825/Setup!$B$17+INDEX('5N inverse'!$A$5:$Y$5,1,'5N mesh'!$B$7+1)*Setup!$B$22</f>
        <v>20.4329788309726</v>
      </c>
      <c r="H825" s="0" t="n">
        <f aca="false">SUMPRODUCT('5N inverse'!$A$6:$Y$6,'5N mesh'!$B$37:$Z$37,$E824:$AC824)+'5N inverse'!$A$6*$C825/Setup!$B$17+INDEX('5N inverse'!$A$6:$Y$6,1,'5N mesh'!$B$7+1)*Setup!$B$22</f>
        <v>16.8702576447221</v>
      </c>
      <c r="I825" s="0" t="n">
        <f aca="false">SUMPRODUCT('5N inverse'!$A$7:$Y$7,'5N mesh'!$B$37:$Z$37,$E824:$AC824)+'5N inverse'!$A$7*$C825/Setup!$B$17+INDEX('5N inverse'!$A$7:$Y$7,1,'5N mesh'!$B$7+1)*Setup!$B$22</f>
        <v>15.0888970515968</v>
      </c>
      <c r="J825" s="0" t="n">
        <f aca="false">SUMPRODUCT('5N inverse'!$A$8:$Y$8,'5N mesh'!$B$37:$Z$37,$E824:$AC824)+'5N inverse'!$A$8*$C825/Setup!$B$17+INDEX('5N inverse'!$A$8:$Y$8,1,'5N mesh'!$B$7+1)*Setup!$B$22</f>
        <v>0</v>
      </c>
      <c r="K825" s="0" t="n">
        <f aca="false">SUMPRODUCT('5N inverse'!$A$9:$Y$9,'5N mesh'!$B$37:$Z$37,$E824:$AC824)+'5N inverse'!$A$9*$C825/Setup!$B$17+INDEX('5N inverse'!$A$9:$Y$9,1,'5N mesh'!$B$7+1)*Setup!$B$22</f>
        <v>0</v>
      </c>
      <c r="L825" s="0" t="n">
        <f aca="false">SUMPRODUCT('5N inverse'!$A$10:$Y$10,'5N mesh'!$B$37:$Z$37,$E824:$AC824)+'5N inverse'!$A$10*$C825/Setup!$B$17+INDEX('5N inverse'!$A$10:$Y$10,1,'5N mesh'!$B$7+1)*Setup!$B$22</f>
        <v>0</v>
      </c>
      <c r="M825" s="0" t="n">
        <f aca="false">SUMPRODUCT('5N inverse'!$A$11:$Y$11,'5N mesh'!$B$37:$Z$37,$E824:$AC824)+'5N inverse'!$A$11*$C825/Setup!$B$17+INDEX('5N inverse'!$A$11:$Y$11,1,'5N mesh'!$B$7+1)*Setup!$B$22</f>
        <v>0</v>
      </c>
      <c r="N825" s="0" t="n">
        <f aca="false">SUMPRODUCT('5N inverse'!$A$12:$Y$12,'5N mesh'!$B$37:$Z$37,$E824:$AC824)+'5N inverse'!$A$12*$C825/Setup!$B$17+INDEX('5N inverse'!$A$12:$Y$12,1,'5N mesh'!$B$7+1)*Setup!$B$22</f>
        <v>0</v>
      </c>
      <c r="O825" s="0" t="n">
        <f aca="false">SUMPRODUCT('5N inverse'!$A$13:$Y$13,'5N mesh'!$B$37:$Z$37,$E824:$AC824)+'5N inverse'!$A$13*$C825/Setup!$B$17+INDEX('5N inverse'!$A$13:$Y$13,1,'5N mesh'!$B$7+1)*Setup!$B$22</f>
        <v>0</v>
      </c>
      <c r="P825" s="0" t="n">
        <f aca="false">SUMPRODUCT('5N inverse'!$A$14:$Y$14,'5N mesh'!$B$37:$Z$37,$E824:$AC824)+'5N inverse'!$A$14*$C825/Setup!$B$17+INDEX('5N inverse'!$A$14:$Y$14,1,'5N mesh'!$B$7+1)*Setup!$B$22</f>
        <v>0</v>
      </c>
      <c r="Q825" s="0" t="n">
        <f aca="false">SUMPRODUCT('5N inverse'!$A$15:$Y$15,'5N mesh'!$B$37:$Z$37,$E824:$AC824)+'5N inverse'!$A$15*$C825/Setup!$B$17+INDEX('5N inverse'!$A$15:$Y$15,1,'5N mesh'!$B$7+1)*Setup!$B$22</f>
        <v>0</v>
      </c>
      <c r="R825" s="0" t="n">
        <f aca="false">SUMPRODUCT('5N inverse'!$A$16:$Y$16,'5N mesh'!$B$37:$Z$37,$E824:$AC824)+'5N inverse'!$A$16*$C825/Setup!$B$17+INDEX('5N inverse'!$A$16:$Y$16,1,'5N mesh'!$B$7+1)*Setup!$B$22</f>
        <v>0</v>
      </c>
      <c r="S825" s="0" t="n">
        <f aca="false">SUMPRODUCT('5N inverse'!$A$17:$Y$17,'5N mesh'!$B$37:$Z$37,$E824:$AC824)+'5N inverse'!$A$17*$C825/Setup!$B$17+INDEX('5N inverse'!$A$17:$Y$17,1,'5N mesh'!$B$7+1)*Setup!$B$22</f>
        <v>0</v>
      </c>
      <c r="T825" s="0" t="n">
        <f aca="false">SUMPRODUCT('5N inverse'!$A$18:$Y$18,'5N mesh'!$B$37:$Z$37,$E824:$AC824)+'5N inverse'!$A$18*$C825/Setup!$B$17+INDEX('5N inverse'!$A$18:$Y$18,1,'5N mesh'!$B$7+1)*Setup!$B$22</f>
        <v>0</v>
      </c>
      <c r="U825" s="0" t="n">
        <f aca="false">SUMPRODUCT('5N inverse'!$A$19:$Y$19,'5N mesh'!$B$37:$Z$37,$E824:$AC824)+'5N inverse'!$A$19*$C825/Setup!$B$17+INDEX('5N inverse'!$A$19:$Y$19,1,'5N mesh'!$B$7+1)*Setup!$B$22</f>
        <v>0</v>
      </c>
      <c r="V825" s="0" t="n">
        <f aca="false">SUMPRODUCT('5N inverse'!$A$20:$Y$20,'5N mesh'!$B$37:$Z$37,$E824:$AC824)+'5N inverse'!$A$20*$C825/Setup!$B$17+INDEX('5N inverse'!$A$20:$Y$20,1,'5N mesh'!$B$7+1)*Setup!$B$22</f>
        <v>0</v>
      </c>
      <c r="W825" s="0" t="n">
        <f aca="false">SUMPRODUCT('5N inverse'!$A$21:$Y$21,'5N mesh'!$B$37:$Z$37,$E824:$AC824)+'5N inverse'!$A$21*$C825/Setup!$B$17+INDEX('5N inverse'!$A$21:$Y$21,1,'5N mesh'!$B$7+1)*Setup!$B$22</f>
        <v>0</v>
      </c>
      <c r="X825" s="0" t="n">
        <f aca="false">SUMPRODUCT('5N inverse'!$A$22:$Y$22,'5N mesh'!$B$37:$Z$37,$E824:$AC824)+'5N inverse'!$A$22*$C825/Setup!$B$17+INDEX('5N inverse'!$A$22:$Y$22,1,'5N mesh'!$B$7+1)*Setup!$B$22</f>
        <v>0</v>
      </c>
      <c r="Y825" s="0" t="n">
        <f aca="false">SUMPRODUCT('5N inverse'!$A$23:$Y$23,'5N mesh'!$B$37:$Z$37,$E824:$AC824)+'5N inverse'!$A$23*$C825/Setup!$B$17+INDEX('5N inverse'!$A$23:$Y$23,1,'5N mesh'!$B$7+1)*Setup!$B$22</f>
        <v>0</v>
      </c>
      <c r="Z825" s="0" t="n">
        <f aca="false">SUMPRODUCT('5N inverse'!$A$24:$Y$24,'5N mesh'!$B$37:$Z$37,$E824:$AC824)+'5N inverse'!$A$24*$C825/Setup!$B$17+INDEX('5N inverse'!$A$24:$Y$24,1,'5N mesh'!$B$7+1)*Setup!$B$22</f>
        <v>0</v>
      </c>
      <c r="AA825" s="0" t="n">
        <f aca="false">SUMPRODUCT('5N inverse'!$A$25:$Y$25,'5N mesh'!$B$37:$Z$37,$E824:$AC824)+'5N inverse'!$A$25*$C825/Setup!$B$17+INDEX('5N inverse'!$A$25:$Y$25,1,'5N mesh'!$B$7+1)*Setup!$B$22</f>
        <v>0</v>
      </c>
      <c r="AB825" s="0" t="n">
        <f aca="false">SUMPRODUCT('5N inverse'!$A$26:$Y$26,'5N mesh'!$B$37:$Z$37,$E824:$AC824)+'5N inverse'!$A$26*$C825/Setup!$B$17+INDEX('5N inverse'!$A$26:$Y$26,1,'5N mesh'!$B$7+1)*Setup!$B$22</f>
        <v>0</v>
      </c>
      <c r="AC825" s="0" t="n">
        <f aca="false">SUMPRODUCT('5N inverse'!$A$27:$Y$27,'5N mesh'!$B$37:$Z$37,$E824:$AC824)+'5N inverse'!$A$27*$C825/Setup!$B$17+INDEX('5N inverse'!$A$27:$Y$27,1,'5N mesh'!$B$7+1)*Setup!$B$22</f>
        <v>0</v>
      </c>
    </row>
    <row r="826" customFormat="false" ht="15" hidden="false" customHeight="false" outlineLevel="0" collapsed="false">
      <c r="A826" s="0" t="n">
        <v>821</v>
      </c>
      <c r="B826" s="0" t="n">
        <f aca="false">A826*Setup!$B$11/3600</f>
        <v>68.4166666666667</v>
      </c>
      <c r="C826" s="0" t="n">
        <f aca="false">Setup!$B$7+Setup!$B$8*COS(2*PI()*(B826-Setup!$B$9)/24)</f>
        <v>25.6109867594349</v>
      </c>
      <c r="D826" s="0" t="n">
        <f aca="false">(C826-E826)/Setup!$B$17</f>
        <v>-1.2313434285309</v>
      </c>
      <c r="E826" s="0" t="n">
        <f aca="false">SUMPRODUCT('5N inverse'!$A$3:$Y$3,'5N mesh'!$B$37:$Z$37,$E825:$AC825)+'5N inverse'!$A$3*$C826/Setup!$B$17+INDEX('5N inverse'!$A$3:$Y$3,1,'5N mesh'!$B$7+1)*Setup!$B$22</f>
        <v>25.771061405144</v>
      </c>
      <c r="F826" s="0" t="n">
        <f aca="false">SUMPRODUCT('5N inverse'!$A$4:$Y$4,'5N mesh'!$B$37:$Z$37,$E825:$AC825)+'5N inverse'!$A$4*$C826/Setup!$B$17+INDEX('5N inverse'!$A$4:$Y$4,1,'5N mesh'!$B$7+1)*Setup!$B$22</f>
        <v>23.9907188797577</v>
      </c>
      <c r="G826" s="0" t="n">
        <f aca="false">SUMPRODUCT('5N inverse'!$A$5:$Y$5,'5N mesh'!$B$37:$Z$37,$E825:$AC825)+'5N inverse'!$A$5*$C826/Setup!$B$17+INDEX('5N inverse'!$A$5:$Y$5,1,'5N mesh'!$B$7+1)*Setup!$B$22</f>
        <v>20.4300338289852</v>
      </c>
      <c r="H826" s="0" t="n">
        <f aca="false">SUMPRODUCT('5N inverse'!$A$6:$Y$6,'5N mesh'!$B$37:$Z$37,$E825:$AC825)+'5N inverse'!$A$6*$C826/Setup!$B$17+INDEX('5N inverse'!$A$6:$Y$6,1,'5N mesh'!$B$7+1)*Setup!$B$22</f>
        <v>16.8693487782127</v>
      </c>
      <c r="I826" s="0" t="n">
        <f aca="false">SUMPRODUCT('5N inverse'!$A$7:$Y$7,'5N mesh'!$B$37:$Z$37,$E825:$AC825)+'5N inverse'!$A$7*$C826/Setup!$B$17+INDEX('5N inverse'!$A$7:$Y$7,1,'5N mesh'!$B$7+1)*Setup!$B$22</f>
        <v>15.0890062528265</v>
      </c>
      <c r="J826" s="0" t="n">
        <f aca="false">SUMPRODUCT('5N inverse'!$A$8:$Y$8,'5N mesh'!$B$37:$Z$37,$E825:$AC825)+'5N inverse'!$A$8*$C826/Setup!$B$17+INDEX('5N inverse'!$A$8:$Y$8,1,'5N mesh'!$B$7+1)*Setup!$B$22</f>
        <v>0</v>
      </c>
      <c r="K826" s="0" t="n">
        <f aca="false">SUMPRODUCT('5N inverse'!$A$9:$Y$9,'5N mesh'!$B$37:$Z$37,$E825:$AC825)+'5N inverse'!$A$9*$C826/Setup!$B$17+INDEX('5N inverse'!$A$9:$Y$9,1,'5N mesh'!$B$7+1)*Setup!$B$22</f>
        <v>0</v>
      </c>
      <c r="L826" s="0" t="n">
        <f aca="false">SUMPRODUCT('5N inverse'!$A$10:$Y$10,'5N mesh'!$B$37:$Z$37,$E825:$AC825)+'5N inverse'!$A$10*$C826/Setup!$B$17+INDEX('5N inverse'!$A$10:$Y$10,1,'5N mesh'!$B$7+1)*Setup!$B$22</f>
        <v>0</v>
      </c>
      <c r="M826" s="0" t="n">
        <f aca="false">SUMPRODUCT('5N inverse'!$A$11:$Y$11,'5N mesh'!$B$37:$Z$37,$E825:$AC825)+'5N inverse'!$A$11*$C826/Setup!$B$17+INDEX('5N inverse'!$A$11:$Y$11,1,'5N mesh'!$B$7+1)*Setup!$B$22</f>
        <v>0</v>
      </c>
      <c r="N826" s="0" t="n">
        <f aca="false">SUMPRODUCT('5N inverse'!$A$12:$Y$12,'5N mesh'!$B$37:$Z$37,$E825:$AC825)+'5N inverse'!$A$12*$C826/Setup!$B$17+INDEX('5N inverse'!$A$12:$Y$12,1,'5N mesh'!$B$7+1)*Setup!$B$22</f>
        <v>0</v>
      </c>
      <c r="O826" s="0" t="n">
        <f aca="false">SUMPRODUCT('5N inverse'!$A$13:$Y$13,'5N mesh'!$B$37:$Z$37,$E825:$AC825)+'5N inverse'!$A$13*$C826/Setup!$B$17+INDEX('5N inverse'!$A$13:$Y$13,1,'5N mesh'!$B$7+1)*Setup!$B$22</f>
        <v>0</v>
      </c>
      <c r="P826" s="0" t="n">
        <f aca="false">SUMPRODUCT('5N inverse'!$A$14:$Y$14,'5N mesh'!$B$37:$Z$37,$E825:$AC825)+'5N inverse'!$A$14*$C826/Setup!$B$17+INDEX('5N inverse'!$A$14:$Y$14,1,'5N mesh'!$B$7+1)*Setup!$B$22</f>
        <v>0</v>
      </c>
      <c r="Q826" s="0" t="n">
        <f aca="false">SUMPRODUCT('5N inverse'!$A$15:$Y$15,'5N mesh'!$B$37:$Z$37,$E825:$AC825)+'5N inverse'!$A$15*$C826/Setup!$B$17+INDEX('5N inverse'!$A$15:$Y$15,1,'5N mesh'!$B$7+1)*Setup!$B$22</f>
        <v>0</v>
      </c>
      <c r="R826" s="0" t="n">
        <f aca="false">SUMPRODUCT('5N inverse'!$A$16:$Y$16,'5N mesh'!$B$37:$Z$37,$E825:$AC825)+'5N inverse'!$A$16*$C826/Setup!$B$17+INDEX('5N inverse'!$A$16:$Y$16,1,'5N mesh'!$B$7+1)*Setup!$B$22</f>
        <v>0</v>
      </c>
      <c r="S826" s="0" t="n">
        <f aca="false">SUMPRODUCT('5N inverse'!$A$17:$Y$17,'5N mesh'!$B$37:$Z$37,$E825:$AC825)+'5N inverse'!$A$17*$C826/Setup!$B$17+INDEX('5N inverse'!$A$17:$Y$17,1,'5N mesh'!$B$7+1)*Setup!$B$22</f>
        <v>0</v>
      </c>
      <c r="T826" s="0" t="n">
        <f aca="false">SUMPRODUCT('5N inverse'!$A$18:$Y$18,'5N mesh'!$B$37:$Z$37,$E825:$AC825)+'5N inverse'!$A$18*$C826/Setup!$B$17+INDEX('5N inverse'!$A$18:$Y$18,1,'5N mesh'!$B$7+1)*Setup!$B$22</f>
        <v>0</v>
      </c>
      <c r="U826" s="0" t="n">
        <f aca="false">SUMPRODUCT('5N inverse'!$A$19:$Y$19,'5N mesh'!$B$37:$Z$37,$E825:$AC825)+'5N inverse'!$A$19*$C826/Setup!$B$17+INDEX('5N inverse'!$A$19:$Y$19,1,'5N mesh'!$B$7+1)*Setup!$B$22</f>
        <v>0</v>
      </c>
      <c r="V826" s="0" t="n">
        <f aca="false">SUMPRODUCT('5N inverse'!$A$20:$Y$20,'5N mesh'!$B$37:$Z$37,$E825:$AC825)+'5N inverse'!$A$20*$C826/Setup!$B$17+INDEX('5N inverse'!$A$20:$Y$20,1,'5N mesh'!$B$7+1)*Setup!$B$22</f>
        <v>0</v>
      </c>
      <c r="W826" s="0" t="n">
        <f aca="false">SUMPRODUCT('5N inverse'!$A$21:$Y$21,'5N mesh'!$B$37:$Z$37,$E825:$AC825)+'5N inverse'!$A$21*$C826/Setup!$B$17+INDEX('5N inverse'!$A$21:$Y$21,1,'5N mesh'!$B$7+1)*Setup!$B$22</f>
        <v>0</v>
      </c>
      <c r="X826" s="0" t="n">
        <f aca="false">SUMPRODUCT('5N inverse'!$A$22:$Y$22,'5N mesh'!$B$37:$Z$37,$E825:$AC825)+'5N inverse'!$A$22*$C826/Setup!$B$17+INDEX('5N inverse'!$A$22:$Y$22,1,'5N mesh'!$B$7+1)*Setup!$B$22</f>
        <v>0</v>
      </c>
      <c r="Y826" s="0" t="n">
        <f aca="false">SUMPRODUCT('5N inverse'!$A$23:$Y$23,'5N mesh'!$B$37:$Z$37,$E825:$AC825)+'5N inverse'!$A$23*$C826/Setup!$B$17+INDEX('5N inverse'!$A$23:$Y$23,1,'5N mesh'!$B$7+1)*Setup!$B$22</f>
        <v>0</v>
      </c>
      <c r="Z826" s="0" t="n">
        <f aca="false">SUMPRODUCT('5N inverse'!$A$24:$Y$24,'5N mesh'!$B$37:$Z$37,$E825:$AC825)+'5N inverse'!$A$24*$C826/Setup!$B$17+INDEX('5N inverse'!$A$24:$Y$24,1,'5N mesh'!$B$7+1)*Setup!$B$22</f>
        <v>0</v>
      </c>
      <c r="AA826" s="0" t="n">
        <f aca="false">SUMPRODUCT('5N inverse'!$A$25:$Y$25,'5N mesh'!$B$37:$Z$37,$E825:$AC825)+'5N inverse'!$A$25*$C826/Setup!$B$17+INDEX('5N inverse'!$A$25:$Y$25,1,'5N mesh'!$B$7+1)*Setup!$B$22</f>
        <v>0</v>
      </c>
      <c r="AB826" s="0" t="n">
        <f aca="false">SUMPRODUCT('5N inverse'!$A$26:$Y$26,'5N mesh'!$B$37:$Z$37,$E825:$AC825)+'5N inverse'!$A$26*$C826/Setup!$B$17+INDEX('5N inverse'!$A$26:$Y$26,1,'5N mesh'!$B$7+1)*Setup!$B$22</f>
        <v>0</v>
      </c>
      <c r="AC826" s="0" t="n">
        <f aca="false">SUMPRODUCT('5N inverse'!$A$27:$Y$27,'5N mesh'!$B$37:$Z$37,$E825:$AC825)+'5N inverse'!$A$27*$C826/Setup!$B$17+INDEX('5N inverse'!$A$27:$Y$27,1,'5N mesh'!$B$7+1)*Setup!$B$22</f>
        <v>0</v>
      </c>
    </row>
    <row r="827" customFormat="false" ht="15" hidden="false" customHeight="false" outlineLevel="0" collapsed="false">
      <c r="A827" s="0" t="n">
        <v>822</v>
      </c>
      <c r="B827" s="0" t="n">
        <f aca="false">A827*Setup!$B$11/3600</f>
        <v>68.5</v>
      </c>
      <c r="C827" s="0" t="n">
        <f aca="false">Setup!$B$7+Setup!$B$8*COS(2*PI()*(B827-Setup!$B$9)/24)</f>
        <v>25.5307337294604</v>
      </c>
      <c r="D827" s="0" t="n">
        <f aca="false">(C827-E827)/Setup!$B$17</f>
        <v>-1.7951560835778</v>
      </c>
      <c r="E827" s="0" t="n">
        <f aca="false">SUMPRODUCT('5N inverse'!$A$3:$Y$3,'5N mesh'!$B$37:$Z$37,$E826:$AC826)+'5N inverse'!$A$3*$C827/Setup!$B$17+INDEX('5N inverse'!$A$3:$Y$3,1,'5N mesh'!$B$7+1)*Setup!$B$22</f>
        <v>25.7641040203255</v>
      </c>
      <c r="F827" s="0" t="n">
        <f aca="false">SUMPRODUCT('5N inverse'!$A$4:$Y$4,'5N mesh'!$B$37:$Z$37,$E826:$AC826)+'5N inverse'!$A$4*$C827/Setup!$B$17+INDEX('5N inverse'!$A$4:$Y$4,1,'5N mesh'!$B$7+1)*Setup!$B$22</f>
        <v>23.9849381034903</v>
      </c>
      <c r="G827" s="0" t="n">
        <f aca="false">SUMPRODUCT('5N inverse'!$A$5:$Y$5,'5N mesh'!$B$37:$Z$37,$E826:$AC826)+'5N inverse'!$A$5*$C827/Setup!$B$17+INDEX('5N inverse'!$A$5:$Y$5,1,'5N mesh'!$B$7+1)*Setup!$B$22</f>
        <v>20.4266062698198</v>
      </c>
      <c r="H827" s="0" t="n">
        <f aca="false">SUMPRODUCT('5N inverse'!$A$6:$Y$6,'5N mesh'!$B$37:$Z$37,$E826:$AC826)+'5N inverse'!$A$6*$C827/Setup!$B$17+INDEX('5N inverse'!$A$6:$Y$6,1,'5N mesh'!$B$7+1)*Setup!$B$22</f>
        <v>16.8682744361494</v>
      </c>
      <c r="I827" s="0" t="n">
        <f aca="false">SUMPRODUCT('5N inverse'!$A$7:$Y$7,'5N mesh'!$B$37:$Z$37,$E826:$AC826)+'5N inverse'!$A$7*$C827/Setup!$B$17+INDEX('5N inverse'!$A$7:$Y$7,1,'5N mesh'!$B$7+1)*Setup!$B$22</f>
        <v>15.0891085193142</v>
      </c>
      <c r="J827" s="0" t="n">
        <f aca="false">SUMPRODUCT('5N inverse'!$A$8:$Y$8,'5N mesh'!$B$37:$Z$37,$E826:$AC826)+'5N inverse'!$A$8*$C827/Setup!$B$17+INDEX('5N inverse'!$A$8:$Y$8,1,'5N mesh'!$B$7+1)*Setup!$B$22</f>
        <v>0</v>
      </c>
      <c r="K827" s="0" t="n">
        <f aca="false">SUMPRODUCT('5N inverse'!$A$9:$Y$9,'5N mesh'!$B$37:$Z$37,$E826:$AC826)+'5N inverse'!$A$9*$C827/Setup!$B$17+INDEX('5N inverse'!$A$9:$Y$9,1,'5N mesh'!$B$7+1)*Setup!$B$22</f>
        <v>0</v>
      </c>
      <c r="L827" s="0" t="n">
        <f aca="false">SUMPRODUCT('5N inverse'!$A$10:$Y$10,'5N mesh'!$B$37:$Z$37,$E826:$AC826)+'5N inverse'!$A$10*$C827/Setup!$B$17+INDEX('5N inverse'!$A$10:$Y$10,1,'5N mesh'!$B$7+1)*Setup!$B$22</f>
        <v>0</v>
      </c>
      <c r="M827" s="0" t="n">
        <f aca="false">SUMPRODUCT('5N inverse'!$A$11:$Y$11,'5N mesh'!$B$37:$Z$37,$E826:$AC826)+'5N inverse'!$A$11*$C827/Setup!$B$17+INDEX('5N inverse'!$A$11:$Y$11,1,'5N mesh'!$B$7+1)*Setup!$B$22</f>
        <v>0</v>
      </c>
      <c r="N827" s="0" t="n">
        <f aca="false">SUMPRODUCT('5N inverse'!$A$12:$Y$12,'5N mesh'!$B$37:$Z$37,$E826:$AC826)+'5N inverse'!$A$12*$C827/Setup!$B$17+INDEX('5N inverse'!$A$12:$Y$12,1,'5N mesh'!$B$7+1)*Setup!$B$22</f>
        <v>0</v>
      </c>
      <c r="O827" s="0" t="n">
        <f aca="false">SUMPRODUCT('5N inverse'!$A$13:$Y$13,'5N mesh'!$B$37:$Z$37,$E826:$AC826)+'5N inverse'!$A$13*$C827/Setup!$B$17+INDEX('5N inverse'!$A$13:$Y$13,1,'5N mesh'!$B$7+1)*Setup!$B$22</f>
        <v>0</v>
      </c>
      <c r="P827" s="0" t="n">
        <f aca="false">SUMPRODUCT('5N inverse'!$A$14:$Y$14,'5N mesh'!$B$37:$Z$37,$E826:$AC826)+'5N inverse'!$A$14*$C827/Setup!$B$17+INDEX('5N inverse'!$A$14:$Y$14,1,'5N mesh'!$B$7+1)*Setup!$B$22</f>
        <v>0</v>
      </c>
      <c r="Q827" s="0" t="n">
        <f aca="false">SUMPRODUCT('5N inverse'!$A$15:$Y$15,'5N mesh'!$B$37:$Z$37,$E826:$AC826)+'5N inverse'!$A$15*$C827/Setup!$B$17+INDEX('5N inverse'!$A$15:$Y$15,1,'5N mesh'!$B$7+1)*Setup!$B$22</f>
        <v>0</v>
      </c>
      <c r="R827" s="0" t="n">
        <f aca="false">SUMPRODUCT('5N inverse'!$A$16:$Y$16,'5N mesh'!$B$37:$Z$37,$E826:$AC826)+'5N inverse'!$A$16*$C827/Setup!$B$17+INDEX('5N inverse'!$A$16:$Y$16,1,'5N mesh'!$B$7+1)*Setup!$B$22</f>
        <v>0</v>
      </c>
      <c r="S827" s="0" t="n">
        <f aca="false">SUMPRODUCT('5N inverse'!$A$17:$Y$17,'5N mesh'!$B$37:$Z$37,$E826:$AC826)+'5N inverse'!$A$17*$C827/Setup!$B$17+INDEX('5N inverse'!$A$17:$Y$17,1,'5N mesh'!$B$7+1)*Setup!$B$22</f>
        <v>0</v>
      </c>
      <c r="T827" s="0" t="n">
        <f aca="false">SUMPRODUCT('5N inverse'!$A$18:$Y$18,'5N mesh'!$B$37:$Z$37,$E826:$AC826)+'5N inverse'!$A$18*$C827/Setup!$B$17+INDEX('5N inverse'!$A$18:$Y$18,1,'5N mesh'!$B$7+1)*Setup!$B$22</f>
        <v>0</v>
      </c>
      <c r="U827" s="0" t="n">
        <f aca="false">SUMPRODUCT('5N inverse'!$A$19:$Y$19,'5N mesh'!$B$37:$Z$37,$E826:$AC826)+'5N inverse'!$A$19*$C827/Setup!$B$17+INDEX('5N inverse'!$A$19:$Y$19,1,'5N mesh'!$B$7+1)*Setup!$B$22</f>
        <v>0</v>
      </c>
      <c r="V827" s="0" t="n">
        <f aca="false">SUMPRODUCT('5N inverse'!$A$20:$Y$20,'5N mesh'!$B$37:$Z$37,$E826:$AC826)+'5N inverse'!$A$20*$C827/Setup!$B$17+INDEX('5N inverse'!$A$20:$Y$20,1,'5N mesh'!$B$7+1)*Setup!$B$22</f>
        <v>0</v>
      </c>
      <c r="W827" s="0" t="n">
        <f aca="false">SUMPRODUCT('5N inverse'!$A$21:$Y$21,'5N mesh'!$B$37:$Z$37,$E826:$AC826)+'5N inverse'!$A$21*$C827/Setup!$B$17+INDEX('5N inverse'!$A$21:$Y$21,1,'5N mesh'!$B$7+1)*Setup!$B$22</f>
        <v>0</v>
      </c>
      <c r="X827" s="0" t="n">
        <f aca="false">SUMPRODUCT('5N inverse'!$A$22:$Y$22,'5N mesh'!$B$37:$Z$37,$E826:$AC826)+'5N inverse'!$A$22*$C827/Setup!$B$17+INDEX('5N inverse'!$A$22:$Y$22,1,'5N mesh'!$B$7+1)*Setup!$B$22</f>
        <v>0</v>
      </c>
      <c r="Y827" s="0" t="n">
        <f aca="false">SUMPRODUCT('5N inverse'!$A$23:$Y$23,'5N mesh'!$B$37:$Z$37,$E826:$AC826)+'5N inverse'!$A$23*$C827/Setup!$B$17+INDEX('5N inverse'!$A$23:$Y$23,1,'5N mesh'!$B$7+1)*Setup!$B$22</f>
        <v>0</v>
      </c>
      <c r="Z827" s="0" t="n">
        <f aca="false">SUMPRODUCT('5N inverse'!$A$24:$Y$24,'5N mesh'!$B$37:$Z$37,$E826:$AC826)+'5N inverse'!$A$24*$C827/Setup!$B$17+INDEX('5N inverse'!$A$24:$Y$24,1,'5N mesh'!$B$7+1)*Setup!$B$22</f>
        <v>0</v>
      </c>
      <c r="AA827" s="0" t="n">
        <f aca="false">SUMPRODUCT('5N inverse'!$A$25:$Y$25,'5N mesh'!$B$37:$Z$37,$E826:$AC826)+'5N inverse'!$A$25*$C827/Setup!$B$17+INDEX('5N inverse'!$A$25:$Y$25,1,'5N mesh'!$B$7+1)*Setup!$B$22</f>
        <v>0</v>
      </c>
      <c r="AB827" s="0" t="n">
        <f aca="false">SUMPRODUCT('5N inverse'!$A$26:$Y$26,'5N mesh'!$B$37:$Z$37,$E826:$AC826)+'5N inverse'!$A$26*$C827/Setup!$B$17+INDEX('5N inverse'!$A$26:$Y$26,1,'5N mesh'!$B$7+1)*Setup!$B$22</f>
        <v>0</v>
      </c>
      <c r="AC827" s="0" t="n">
        <f aca="false">SUMPRODUCT('5N inverse'!$A$27:$Y$27,'5N mesh'!$B$37:$Z$37,$E826:$AC826)+'5N inverse'!$A$27*$C827/Setup!$B$17+INDEX('5N inverse'!$A$27:$Y$27,1,'5N mesh'!$B$7+1)*Setup!$B$22</f>
        <v>0</v>
      </c>
    </row>
    <row r="828" customFormat="false" ht="15" hidden="false" customHeight="false" outlineLevel="0" collapsed="false">
      <c r="A828" s="0" t="n">
        <v>823</v>
      </c>
      <c r="B828" s="0" t="n">
        <f aca="false">A828*Setup!$B$11/3600</f>
        <v>68.5833333333333</v>
      </c>
      <c r="C828" s="0" t="n">
        <f aca="false">Setup!$B$7+Setup!$B$8*COS(2*PI()*(B828-Setup!$B$9)/24)</f>
        <v>25.4497521531348</v>
      </c>
      <c r="D828" s="0" t="n">
        <f aca="false">(C828-E828)/Setup!$B$17</f>
        <v>-2.35722781167063</v>
      </c>
      <c r="E828" s="0" t="n">
        <f aca="false">SUMPRODUCT('5N inverse'!$A$3:$Y$3,'5N mesh'!$B$37:$Z$37,$E827:$AC827)+'5N inverse'!$A$3*$C828/Setup!$B$17+INDEX('5N inverse'!$A$3:$Y$3,1,'5N mesh'!$B$7+1)*Setup!$B$22</f>
        <v>25.756191768652</v>
      </c>
      <c r="F828" s="0" t="n">
        <f aca="false">SUMPRODUCT('5N inverse'!$A$4:$Y$4,'5N mesh'!$B$37:$Z$37,$E827:$AC827)+'5N inverse'!$A$4*$C828/Setup!$B$17+INDEX('5N inverse'!$A$4:$Y$4,1,'5N mesh'!$B$7+1)*Setup!$B$22</f>
        <v>23.978360440944</v>
      </c>
      <c r="G828" s="0" t="n">
        <f aca="false">SUMPRODUCT('5N inverse'!$A$5:$Y$5,'5N mesh'!$B$37:$Z$37,$E827:$AC827)+'5N inverse'!$A$5*$C828/Setup!$B$17+INDEX('5N inverse'!$A$5:$Y$5,1,'5N mesh'!$B$7+1)*Setup!$B$22</f>
        <v>20.4226977855281</v>
      </c>
      <c r="H828" s="0" t="n">
        <f aca="false">SUMPRODUCT('5N inverse'!$A$6:$Y$6,'5N mesh'!$B$37:$Z$37,$E827:$AC827)+'5N inverse'!$A$6*$C828/Setup!$B$17+INDEX('5N inverse'!$A$6:$Y$6,1,'5N mesh'!$B$7+1)*Setup!$B$22</f>
        <v>16.8670351301122</v>
      </c>
      <c r="I828" s="0" t="n">
        <f aca="false">SUMPRODUCT('5N inverse'!$A$7:$Y$7,'5N mesh'!$B$37:$Z$37,$E827:$AC827)+'5N inverse'!$A$7*$C828/Setup!$B$17+INDEX('5N inverse'!$A$7:$Y$7,1,'5N mesh'!$B$7+1)*Setup!$B$22</f>
        <v>15.0892038024042</v>
      </c>
      <c r="J828" s="0" t="n">
        <f aca="false">SUMPRODUCT('5N inverse'!$A$8:$Y$8,'5N mesh'!$B$37:$Z$37,$E827:$AC827)+'5N inverse'!$A$8*$C828/Setup!$B$17+INDEX('5N inverse'!$A$8:$Y$8,1,'5N mesh'!$B$7+1)*Setup!$B$22</f>
        <v>0</v>
      </c>
      <c r="K828" s="0" t="n">
        <f aca="false">SUMPRODUCT('5N inverse'!$A$9:$Y$9,'5N mesh'!$B$37:$Z$37,$E827:$AC827)+'5N inverse'!$A$9*$C828/Setup!$B$17+INDEX('5N inverse'!$A$9:$Y$9,1,'5N mesh'!$B$7+1)*Setup!$B$22</f>
        <v>0</v>
      </c>
      <c r="L828" s="0" t="n">
        <f aca="false">SUMPRODUCT('5N inverse'!$A$10:$Y$10,'5N mesh'!$B$37:$Z$37,$E827:$AC827)+'5N inverse'!$A$10*$C828/Setup!$B$17+INDEX('5N inverse'!$A$10:$Y$10,1,'5N mesh'!$B$7+1)*Setup!$B$22</f>
        <v>0</v>
      </c>
      <c r="M828" s="0" t="n">
        <f aca="false">SUMPRODUCT('5N inverse'!$A$11:$Y$11,'5N mesh'!$B$37:$Z$37,$E827:$AC827)+'5N inverse'!$A$11*$C828/Setup!$B$17+INDEX('5N inverse'!$A$11:$Y$11,1,'5N mesh'!$B$7+1)*Setup!$B$22</f>
        <v>0</v>
      </c>
      <c r="N828" s="0" t="n">
        <f aca="false">SUMPRODUCT('5N inverse'!$A$12:$Y$12,'5N mesh'!$B$37:$Z$37,$E827:$AC827)+'5N inverse'!$A$12*$C828/Setup!$B$17+INDEX('5N inverse'!$A$12:$Y$12,1,'5N mesh'!$B$7+1)*Setup!$B$22</f>
        <v>0</v>
      </c>
      <c r="O828" s="0" t="n">
        <f aca="false">SUMPRODUCT('5N inverse'!$A$13:$Y$13,'5N mesh'!$B$37:$Z$37,$E827:$AC827)+'5N inverse'!$A$13*$C828/Setup!$B$17+INDEX('5N inverse'!$A$13:$Y$13,1,'5N mesh'!$B$7+1)*Setup!$B$22</f>
        <v>0</v>
      </c>
      <c r="P828" s="0" t="n">
        <f aca="false">SUMPRODUCT('5N inverse'!$A$14:$Y$14,'5N mesh'!$B$37:$Z$37,$E827:$AC827)+'5N inverse'!$A$14*$C828/Setup!$B$17+INDEX('5N inverse'!$A$14:$Y$14,1,'5N mesh'!$B$7+1)*Setup!$B$22</f>
        <v>0</v>
      </c>
      <c r="Q828" s="0" t="n">
        <f aca="false">SUMPRODUCT('5N inverse'!$A$15:$Y$15,'5N mesh'!$B$37:$Z$37,$E827:$AC827)+'5N inverse'!$A$15*$C828/Setup!$B$17+INDEX('5N inverse'!$A$15:$Y$15,1,'5N mesh'!$B$7+1)*Setup!$B$22</f>
        <v>0</v>
      </c>
      <c r="R828" s="0" t="n">
        <f aca="false">SUMPRODUCT('5N inverse'!$A$16:$Y$16,'5N mesh'!$B$37:$Z$37,$E827:$AC827)+'5N inverse'!$A$16*$C828/Setup!$B$17+INDEX('5N inverse'!$A$16:$Y$16,1,'5N mesh'!$B$7+1)*Setup!$B$22</f>
        <v>0</v>
      </c>
      <c r="S828" s="0" t="n">
        <f aca="false">SUMPRODUCT('5N inverse'!$A$17:$Y$17,'5N mesh'!$B$37:$Z$37,$E827:$AC827)+'5N inverse'!$A$17*$C828/Setup!$B$17+INDEX('5N inverse'!$A$17:$Y$17,1,'5N mesh'!$B$7+1)*Setup!$B$22</f>
        <v>0</v>
      </c>
      <c r="T828" s="0" t="n">
        <f aca="false">SUMPRODUCT('5N inverse'!$A$18:$Y$18,'5N mesh'!$B$37:$Z$37,$E827:$AC827)+'5N inverse'!$A$18*$C828/Setup!$B$17+INDEX('5N inverse'!$A$18:$Y$18,1,'5N mesh'!$B$7+1)*Setup!$B$22</f>
        <v>0</v>
      </c>
      <c r="U828" s="0" t="n">
        <f aca="false">SUMPRODUCT('5N inverse'!$A$19:$Y$19,'5N mesh'!$B$37:$Z$37,$E827:$AC827)+'5N inverse'!$A$19*$C828/Setup!$B$17+INDEX('5N inverse'!$A$19:$Y$19,1,'5N mesh'!$B$7+1)*Setup!$B$22</f>
        <v>0</v>
      </c>
      <c r="V828" s="0" t="n">
        <f aca="false">SUMPRODUCT('5N inverse'!$A$20:$Y$20,'5N mesh'!$B$37:$Z$37,$E827:$AC827)+'5N inverse'!$A$20*$C828/Setup!$B$17+INDEX('5N inverse'!$A$20:$Y$20,1,'5N mesh'!$B$7+1)*Setup!$B$22</f>
        <v>0</v>
      </c>
      <c r="W828" s="0" t="n">
        <f aca="false">SUMPRODUCT('5N inverse'!$A$21:$Y$21,'5N mesh'!$B$37:$Z$37,$E827:$AC827)+'5N inverse'!$A$21*$C828/Setup!$B$17+INDEX('5N inverse'!$A$21:$Y$21,1,'5N mesh'!$B$7+1)*Setup!$B$22</f>
        <v>0</v>
      </c>
      <c r="X828" s="0" t="n">
        <f aca="false">SUMPRODUCT('5N inverse'!$A$22:$Y$22,'5N mesh'!$B$37:$Z$37,$E827:$AC827)+'5N inverse'!$A$22*$C828/Setup!$B$17+INDEX('5N inverse'!$A$22:$Y$22,1,'5N mesh'!$B$7+1)*Setup!$B$22</f>
        <v>0</v>
      </c>
      <c r="Y828" s="0" t="n">
        <f aca="false">SUMPRODUCT('5N inverse'!$A$23:$Y$23,'5N mesh'!$B$37:$Z$37,$E827:$AC827)+'5N inverse'!$A$23*$C828/Setup!$B$17+INDEX('5N inverse'!$A$23:$Y$23,1,'5N mesh'!$B$7+1)*Setup!$B$22</f>
        <v>0</v>
      </c>
      <c r="Z828" s="0" t="n">
        <f aca="false">SUMPRODUCT('5N inverse'!$A$24:$Y$24,'5N mesh'!$B$37:$Z$37,$E827:$AC827)+'5N inverse'!$A$24*$C828/Setup!$B$17+INDEX('5N inverse'!$A$24:$Y$24,1,'5N mesh'!$B$7+1)*Setup!$B$22</f>
        <v>0</v>
      </c>
      <c r="AA828" s="0" t="n">
        <f aca="false">SUMPRODUCT('5N inverse'!$A$25:$Y$25,'5N mesh'!$B$37:$Z$37,$E827:$AC827)+'5N inverse'!$A$25*$C828/Setup!$B$17+INDEX('5N inverse'!$A$25:$Y$25,1,'5N mesh'!$B$7+1)*Setup!$B$22</f>
        <v>0</v>
      </c>
      <c r="AB828" s="0" t="n">
        <f aca="false">SUMPRODUCT('5N inverse'!$A$26:$Y$26,'5N mesh'!$B$37:$Z$37,$E827:$AC827)+'5N inverse'!$A$26*$C828/Setup!$B$17+INDEX('5N inverse'!$A$26:$Y$26,1,'5N mesh'!$B$7+1)*Setup!$B$22</f>
        <v>0</v>
      </c>
      <c r="AC828" s="0" t="n">
        <f aca="false">SUMPRODUCT('5N inverse'!$A$27:$Y$27,'5N mesh'!$B$37:$Z$37,$E827:$AC827)+'5N inverse'!$A$27*$C828/Setup!$B$17+INDEX('5N inverse'!$A$27:$Y$27,1,'5N mesh'!$B$7+1)*Setup!$B$22</f>
        <v>0</v>
      </c>
    </row>
    <row r="829" customFormat="false" ht="15" hidden="false" customHeight="false" outlineLevel="0" collapsed="false">
      <c r="A829" s="0" t="n">
        <v>824</v>
      </c>
      <c r="B829" s="0" t="n">
        <f aca="false">A829*Setup!$B$11/3600</f>
        <v>68.6666666666667</v>
      </c>
      <c r="C829" s="0" t="n">
        <f aca="false">Setup!$B$7+Setup!$B$8*COS(2*PI()*(B829-Setup!$B$9)/24)</f>
        <v>25.3680805733027</v>
      </c>
      <c r="D829" s="0" t="n">
        <f aca="false">(C829-E829)/Setup!$B$17</f>
        <v>-2.91729110789264</v>
      </c>
      <c r="E829" s="0" t="n">
        <f aca="false">SUMPRODUCT('5N inverse'!$A$3:$Y$3,'5N mesh'!$B$37:$Z$37,$E828:$AC828)+'5N inverse'!$A$3*$C829/Setup!$B$17+INDEX('5N inverse'!$A$3:$Y$3,1,'5N mesh'!$B$7+1)*Setup!$B$22</f>
        <v>25.7473284173287</v>
      </c>
      <c r="F829" s="0" t="n">
        <f aca="false">SUMPRODUCT('5N inverse'!$A$4:$Y$4,'5N mesh'!$B$37:$Z$37,$E828:$AC828)+'5N inverse'!$A$4*$C829/Setup!$B$17+INDEX('5N inverse'!$A$4:$Y$4,1,'5N mesh'!$B$7+1)*Setup!$B$22</f>
        <v>23.9709890239013</v>
      </c>
      <c r="G829" s="0" t="n">
        <f aca="false">SUMPRODUCT('5N inverse'!$A$5:$Y$5,'5N mesh'!$B$37:$Z$37,$E828:$AC828)+'5N inverse'!$A$5*$C829/Setup!$B$17+INDEX('5N inverse'!$A$5:$Y$5,1,'5N mesh'!$B$7+1)*Setup!$B$22</f>
        <v>20.4183102370466</v>
      </c>
      <c r="H829" s="0" t="n">
        <f aca="false">SUMPRODUCT('5N inverse'!$A$6:$Y$6,'5N mesh'!$B$37:$Z$37,$E828:$AC828)+'5N inverse'!$A$6*$C829/Setup!$B$17+INDEX('5N inverse'!$A$6:$Y$6,1,'5N mesh'!$B$7+1)*Setup!$B$22</f>
        <v>16.8656314501918</v>
      </c>
      <c r="I829" s="0" t="n">
        <f aca="false">SUMPRODUCT('5N inverse'!$A$7:$Y$7,'5N mesh'!$B$37:$Z$37,$E828:$AC828)+'5N inverse'!$A$7*$C829/Setup!$B$17+INDEX('5N inverse'!$A$7:$Y$7,1,'5N mesh'!$B$7+1)*Setup!$B$22</f>
        <v>15.0892920567644</v>
      </c>
      <c r="J829" s="0" t="n">
        <f aca="false">SUMPRODUCT('5N inverse'!$A$8:$Y$8,'5N mesh'!$B$37:$Z$37,$E828:$AC828)+'5N inverse'!$A$8*$C829/Setup!$B$17+INDEX('5N inverse'!$A$8:$Y$8,1,'5N mesh'!$B$7+1)*Setup!$B$22</f>
        <v>0</v>
      </c>
      <c r="K829" s="0" t="n">
        <f aca="false">SUMPRODUCT('5N inverse'!$A$9:$Y$9,'5N mesh'!$B$37:$Z$37,$E828:$AC828)+'5N inverse'!$A$9*$C829/Setup!$B$17+INDEX('5N inverse'!$A$9:$Y$9,1,'5N mesh'!$B$7+1)*Setup!$B$22</f>
        <v>0</v>
      </c>
      <c r="L829" s="0" t="n">
        <f aca="false">SUMPRODUCT('5N inverse'!$A$10:$Y$10,'5N mesh'!$B$37:$Z$37,$E828:$AC828)+'5N inverse'!$A$10*$C829/Setup!$B$17+INDEX('5N inverse'!$A$10:$Y$10,1,'5N mesh'!$B$7+1)*Setup!$B$22</f>
        <v>0</v>
      </c>
      <c r="M829" s="0" t="n">
        <f aca="false">SUMPRODUCT('5N inverse'!$A$11:$Y$11,'5N mesh'!$B$37:$Z$37,$E828:$AC828)+'5N inverse'!$A$11*$C829/Setup!$B$17+INDEX('5N inverse'!$A$11:$Y$11,1,'5N mesh'!$B$7+1)*Setup!$B$22</f>
        <v>0</v>
      </c>
      <c r="N829" s="0" t="n">
        <f aca="false">SUMPRODUCT('5N inverse'!$A$12:$Y$12,'5N mesh'!$B$37:$Z$37,$E828:$AC828)+'5N inverse'!$A$12*$C829/Setup!$B$17+INDEX('5N inverse'!$A$12:$Y$12,1,'5N mesh'!$B$7+1)*Setup!$B$22</f>
        <v>0</v>
      </c>
      <c r="O829" s="0" t="n">
        <f aca="false">SUMPRODUCT('5N inverse'!$A$13:$Y$13,'5N mesh'!$B$37:$Z$37,$E828:$AC828)+'5N inverse'!$A$13*$C829/Setup!$B$17+INDEX('5N inverse'!$A$13:$Y$13,1,'5N mesh'!$B$7+1)*Setup!$B$22</f>
        <v>0</v>
      </c>
      <c r="P829" s="0" t="n">
        <f aca="false">SUMPRODUCT('5N inverse'!$A$14:$Y$14,'5N mesh'!$B$37:$Z$37,$E828:$AC828)+'5N inverse'!$A$14*$C829/Setup!$B$17+INDEX('5N inverse'!$A$14:$Y$14,1,'5N mesh'!$B$7+1)*Setup!$B$22</f>
        <v>0</v>
      </c>
      <c r="Q829" s="0" t="n">
        <f aca="false">SUMPRODUCT('5N inverse'!$A$15:$Y$15,'5N mesh'!$B$37:$Z$37,$E828:$AC828)+'5N inverse'!$A$15*$C829/Setup!$B$17+INDEX('5N inverse'!$A$15:$Y$15,1,'5N mesh'!$B$7+1)*Setup!$B$22</f>
        <v>0</v>
      </c>
      <c r="R829" s="0" t="n">
        <f aca="false">SUMPRODUCT('5N inverse'!$A$16:$Y$16,'5N mesh'!$B$37:$Z$37,$E828:$AC828)+'5N inverse'!$A$16*$C829/Setup!$B$17+INDEX('5N inverse'!$A$16:$Y$16,1,'5N mesh'!$B$7+1)*Setup!$B$22</f>
        <v>0</v>
      </c>
      <c r="S829" s="0" t="n">
        <f aca="false">SUMPRODUCT('5N inverse'!$A$17:$Y$17,'5N mesh'!$B$37:$Z$37,$E828:$AC828)+'5N inverse'!$A$17*$C829/Setup!$B$17+INDEX('5N inverse'!$A$17:$Y$17,1,'5N mesh'!$B$7+1)*Setup!$B$22</f>
        <v>0</v>
      </c>
      <c r="T829" s="0" t="n">
        <f aca="false">SUMPRODUCT('5N inverse'!$A$18:$Y$18,'5N mesh'!$B$37:$Z$37,$E828:$AC828)+'5N inverse'!$A$18*$C829/Setup!$B$17+INDEX('5N inverse'!$A$18:$Y$18,1,'5N mesh'!$B$7+1)*Setup!$B$22</f>
        <v>0</v>
      </c>
      <c r="U829" s="0" t="n">
        <f aca="false">SUMPRODUCT('5N inverse'!$A$19:$Y$19,'5N mesh'!$B$37:$Z$37,$E828:$AC828)+'5N inverse'!$A$19*$C829/Setup!$B$17+INDEX('5N inverse'!$A$19:$Y$19,1,'5N mesh'!$B$7+1)*Setup!$B$22</f>
        <v>0</v>
      </c>
      <c r="V829" s="0" t="n">
        <f aca="false">SUMPRODUCT('5N inverse'!$A$20:$Y$20,'5N mesh'!$B$37:$Z$37,$E828:$AC828)+'5N inverse'!$A$20*$C829/Setup!$B$17+INDEX('5N inverse'!$A$20:$Y$20,1,'5N mesh'!$B$7+1)*Setup!$B$22</f>
        <v>0</v>
      </c>
      <c r="W829" s="0" t="n">
        <f aca="false">SUMPRODUCT('5N inverse'!$A$21:$Y$21,'5N mesh'!$B$37:$Z$37,$E828:$AC828)+'5N inverse'!$A$21*$C829/Setup!$B$17+INDEX('5N inverse'!$A$21:$Y$21,1,'5N mesh'!$B$7+1)*Setup!$B$22</f>
        <v>0</v>
      </c>
      <c r="X829" s="0" t="n">
        <f aca="false">SUMPRODUCT('5N inverse'!$A$22:$Y$22,'5N mesh'!$B$37:$Z$37,$E828:$AC828)+'5N inverse'!$A$22*$C829/Setup!$B$17+INDEX('5N inverse'!$A$22:$Y$22,1,'5N mesh'!$B$7+1)*Setup!$B$22</f>
        <v>0</v>
      </c>
      <c r="Y829" s="0" t="n">
        <f aca="false">SUMPRODUCT('5N inverse'!$A$23:$Y$23,'5N mesh'!$B$37:$Z$37,$E828:$AC828)+'5N inverse'!$A$23*$C829/Setup!$B$17+INDEX('5N inverse'!$A$23:$Y$23,1,'5N mesh'!$B$7+1)*Setup!$B$22</f>
        <v>0</v>
      </c>
      <c r="Z829" s="0" t="n">
        <f aca="false">SUMPRODUCT('5N inverse'!$A$24:$Y$24,'5N mesh'!$B$37:$Z$37,$E828:$AC828)+'5N inverse'!$A$24*$C829/Setup!$B$17+INDEX('5N inverse'!$A$24:$Y$24,1,'5N mesh'!$B$7+1)*Setup!$B$22</f>
        <v>0</v>
      </c>
      <c r="AA829" s="0" t="n">
        <f aca="false">SUMPRODUCT('5N inverse'!$A$25:$Y$25,'5N mesh'!$B$37:$Z$37,$E828:$AC828)+'5N inverse'!$A$25*$C829/Setup!$B$17+INDEX('5N inverse'!$A$25:$Y$25,1,'5N mesh'!$B$7+1)*Setup!$B$22</f>
        <v>0</v>
      </c>
      <c r="AB829" s="0" t="n">
        <f aca="false">SUMPRODUCT('5N inverse'!$A$26:$Y$26,'5N mesh'!$B$37:$Z$37,$E828:$AC828)+'5N inverse'!$A$26*$C829/Setup!$B$17+INDEX('5N inverse'!$A$26:$Y$26,1,'5N mesh'!$B$7+1)*Setup!$B$22</f>
        <v>0</v>
      </c>
      <c r="AC829" s="0" t="n">
        <f aca="false">SUMPRODUCT('5N inverse'!$A$27:$Y$27,'5N mesh'!$B$37:$Z$37,$E828:$AC828)+'5N inverse'!$A$27*$C829/Setup!$B$17+INDEX('5N inverse'!$A$27:$Y$27,1,'5N mesh'!$B$7+1)*Setup!$B$22</f>
        <v>0</v>
      </c>
    </row>
    <row r="830" customFormat="false" ht="15" hidden="false" customHeight="false" outlineLevel="0" collapsed="false">
      <c r="A830" s="0" t="n">
        <v>825</v>
      </c>
      <c r="B830" s="0" t="n">
        <f aca="false">A830*Setup!$B$11/3600</f>
        <v>68.75</v>
      </c>
      <c r="C830" s="0" t="n">
        <f aca="false">Setup!$B$7+Setup!$B$8*COS(2*PI()*(B830-Setup!$B$9)/24)</f>
        <v>25.2857578612126</v>
      </c>
      <c r="D830" s="0" t="n">
        <f aca="false">(C830-E830)/Setup!$B$17</f>
        <v>-3.47507942308798</v>
      </c>
      <c r="E830" s="0" t="n">
        <f aca="false">SUMPRODUCT('5N inverse'!$A$3:$Y$3,'5N mesh'!$B$37:$Z$37,$E829:$AC829)+'5N inverse'!$A$3*$C830/Setup!$B$17+INDEX('5N inverse'!$A$3:$Y$3,1,'5N mesh'!$B$7+1)*Setup!$B$22</f>
        <v>25.7375181862141</v>
      </c>
      <c r="F830" s="0" t="n">
        <f aca="false">SUMPRODUCT('5N inverse'!$A$4:$Y$4,'5N mesh'!$B$37:$Z$37,$E829:$AC829)+'5N inverse'!$A$4*$C830/Setup!$B$17+INDEX('5N inverse'!$A$4:$Y$4,1,'5N mesh'!$B$7+1)*Setup!$B$22</f>
        <v>23.962827361913</v>
      </c>
      <c r="G830" s="0" t="n">
        <f aca="false">SUMPRODUCT('5N inverse'!$A$5:$Y$5,'5N mesh'!$B$37:$Z$37,$E829:$AC829)+'5N inverse'!$A$5*$C830/Setup!$B$17+INDEX('5N inverse'!$A$5:$Y$5,1,'5N mesh'!$B$7+1)*Setup!$B$22</f>
        <v>20.4134457133108</v>
      </c>
      <c r="H830" s="0" t="n">
        <f aca="false">SUMPRODUCT('5N inverse'!$A$6:$Y$6,'5N mesh'!$B$37:$Z$37,$E829:$AC829)+'5N inverse'!$A$6*$C830/Setup!$B$17+INDEX('5N inverse'!$A$6:$Y$6,1,'5N mesh'!$B$7+1)*Setup!$B$22</f>
        <v>16.8640640647086</v>
      </c>
      <c r="I830" s="0" t="n">
        <f aca="false">SUMPRODUCT('5N inverse'!$A$7:$Y$7,'5N mesh'!$B$37:$Z$37,$E829:$AC829)+'5N inverse'!$A$7*$C830/Setup!$B$17+INDEX('5N inverse'!$A$7:$Y$7,1,'5N mesh'!$B$7+1)*Setup!$B$22</f>
        <v>15.0893732404075</v>
      </c>
      <c r="J830" s="0" t="n">
        <f aca="false">SUMPRODUCT('5N inverse'!$A$8:$Y$8,'5N mesh'!$B$37:$Z$37,$E829:$AC829)+'5N inverse'!$A$8*$C830/Setup!$B$17+INDEX('5N inverse'!$A$8:$Y$8,1,'5N mesh'!$B$7+1)*Setup!$B$22</f>
        <v>0</v>
      </c>
      <c r="K830" s="0" t="n">
        <f aca="false">SUMPRODUCT('5N inverse'!$A$9:$Y$9,'5N mesh'!$B$37:$Z$37,$E829:$AC829)+'5N inverse'!$A$9*$C830/Setup!$B$17+INDEX('5N inverse'!$A$9:$Y$9,1,'5N mesh'!$B$7+1)*Setup!$B$22</f>
        <v>0</v>
      </c>
      <c r="L830" s="0" t="n">
        <f aca="false">SUMPRODUCT('5N inverse'!$A$10:$Y$10,'5N mesh'!$B$37:$Z$37,$E829:$AC829)+'5N inverse'!$A$10*$C830/Setup!$B$17+INDEX('5N inverse'!$A$10:$Y$10,1,'5N mesh'!$B$7+1)*Setup!$B$22</f>
        <v>0</v>
      </c>
      <c r="M830" s="0" t="n">
        <f aca="false">SUMPRODUCT('5N inverse'!$A$11:$Y$11,'5N mesh'!$B$37:$Z$37,$E829:$AC829)+'5N inverse'!$A$11*$C830/Setup!$B$17+INDEX('5N inverse'!$A$11:$Y$11,1,'5N mesh'!$B$7+1)*Setup!$B$22</f>
        <v>0</v>
      </c>
      <c r="N830" s="0" t="n">
        <f aca="false">SUMPRODUCT('5N inverse'!$A$12:$Y$12,'5N mesh'!$B$37:$Z$37,$E829:$AC829)+'5N inverse'!$A$12*$C830/Setup!$B$17+INDEX('5N inverse'!$A$12:$Y$12,1,'5N mesh'!$B$7+1)*Setup!$B$22</f>
        <v>0</v>
      </c>
      <c r="O830" s="0" t="n">
        <f aca="false">SUMPRODUCT('5N inverse'!$A$13:$Y$13,'5N mesh'!$B$37:$Z$37,$E829:$AC829)+'5N inverse'!$A$13*$C830/Setup!$B$17+INDEX('5N inverse'!$A$13:$Y$13,1,'5N mesh'!$B$7+1)*Setup!$B$22</f>
        <v>0</v>
      </c>
      <c r="P830" s="0" t="n">
        <f aca="false">SUMPRODUCT('5N inverse'!$A$14:$Y$14,'5N mesh'!$B$37:$Z$37,$E829:$AC829)+'5N inverse'!$A$14*$C830/Setup!$B$17+INDEX('5N inverse'!$A$14:$Y$14,1,'5N mesh'!$B$7+1)*Setup!$B$22</f>
        <v>0</v>
      </c>
      <c r="Q830" s="0" t="n">
        <f aca="false">SUMPRODUCT('5N inverse'!$A$15:$Y$15,'5N mesh'!$B$37:$Z$37,$E829:$AC829)+'5N inverse'!$A$15*$C830/Setup!$B$17+INDEX('5N inverse'!$A$15:$Y$15,1,'5N mesh'!$B$7+1)*Setup!$B$22</f>
        <v>0</v>
      </c>
      <c r="R830" s="0" t="n">
        <f aca="false">SUMPRODUCT('5N inverse'!$A$16:$Y$16,'5N mesh'!$B$37:$Z$37,$E829:$AC829)+'5N inverse'!$A$16*$C830/Setup!$B$17+INDEX('5N inverse'!$A$16:$Y$16,1,'5N mesh'!$B$7+1)*Setup!$B$22</f>
        <v>0</v>
      </c>
      <c r="S830" s="0" t="n">
        <f aca="false">SUMPRODUCT('5N inverse'!$A$17:$Y$17,'5N mesh'!$B$37:$Z$37,$E829:$AC829)+'5N inverse'!$A$17*$C830/Setup!$B$17+INDEX('5N inverse'!$A$17:$Y$17,1,'5N mesh'!$B$7+1)*Setup!$B$22</f>
        <v>0</v>
      </c>
      <c r="T830" s="0" t="n">
        <f aca="false">SUMPRODUCT('5N inverse'!$A$18:$Y$18,'5N mesh'!$B$37:$Z$37,$E829:$AC829)+'5N inverse'!$A$18*$C830/Setup!$B$17+INDEX('5N inverse'!$A$18:$Y$18,1,'5N mesh'!$B$7+1)*Setup!$B$22</f>
        <v>0</v>
      </c>
      <c r="U830" s="0" t="n">
        <f aca="false">SUMPRODUCT('5N inverse'!$A$19:$Y$19,'5N mesh'!$B$37:$Z$37,$E829:$AC829)+'5N inverse'!$A$19*$C830/Setup!$B$17+INDEX('5N inverse'!$A$19:$Y$19,1,'5N mesh'!$B$7+1)*Setup!$B$22</f>
        <v>0</v>
      </c>
      <c r="V830" s="0" t="n">
        <f aca="false">SUMPRODUCT('5N inverse'!$A$20:$Y$20,'5N mesh'!$B$37:$Z$37,$E829:$AC829)+'5N inverse'!$A$20*$C830/Setup!$B$17+INDEX('5N inverse'!$A$20:$Y$20,1,'5N mesh'!$B$7+1)*Setup!$B$22</f>
        <v>0</v>
      </c>
      <c r="W830" s="0" t="n">
        <f aca="false">SUMPRODUCT('5N inverse'!$A$21:$Y$21,'5N mesh'!$B$37:$Z$37,$E829:$AC829)+'5N inverse'!$A$21*$C830/Setup!$B$17+INDEX('5N inverse'!$A$21:$Y$21,1,'5N mesh'!$B$7+1)*Setup!$B$22</f>
        <v>0</v>
      </c>
      <c r="X830" s="0" t="n">
        <f aca="false">SUMPRODUCT('5N inverse'!$A$22:$Y$22,'5N mesh'!$B$37:$Z$37,$E829:$AC829)+'5N inverse'!$A$22*$C830/Setup!$B$17+INDEX('5N inverse'!$A$22:$Y$22,1,'5N mesh'!$B$7+1)*Setup!$B$22</f>
        <v>0</v>
      </c>
      <c r="Y830" s="0" t="n">
        <f aca="false">SUMPRODUCT('5N inverse'!$A$23:$Y$23,'5N mesh'!$B$37:$Z$37,$E829:$AC829)+'5N inverse'!$A$23*$C830/Setup!$B$17+INDEX('5N inverse'!$A$23:$Y$23,1,'5N mesh'!$B$7+1)*Setup!$B$22</f>
        <v>0</v>
      </c>
      <c r="Z830" s="0" t="n">
        <f aca="false">SUMPRODUCT('5N inverse'!$A$24:$Y$24,'5N mesh'!$B$37:$Z$37,$E829:$AC829)+'5N inverse'!$A$24*$C830/Setup!$B$17+INDEX('5N inverse'!$A$24:$Y$24,1,'5N mesh'!$B$7+1)*Setup!$B$22</f>
        <v>0</v>
      </c>
      <c r="AA830" s="0" t="n">
        <f aca="false">SUMPRODUCT('5N inverse'!$A$25:$Y$25,'5N mesh'!$B$37:$Z$37,$E829:$AC829)+'5N inverse'!$A$25*$C830/Setup!$B$17+INDEX('5N inverse'!$A$25:$Y$25,1,'5N mesh'!$B$7+1)*Setup!$B$22</f>
        <v>0</v>
      </c>
      <c r="AB830" s="0" t="n">
        <f aca="false">SUMPRODUCT('5N inverse'!$A$26:$Y$26,'5N mesh'!$B$37:$Z$37,$E829:$AC829)+'5N inverse'!$A$26*$C830/Setup!$B$17+INDEX('5N inverse'!$A$26:$Y$26,1,'5N mesh'!$B$7+1)*Setup!$B$22</f>
        <v>0</v>
      </c>
      <c r="AC830" s="0" t="n">
        <f aca="false">SUMPRODUCT('5N inverse'!$A$27:$Y$27,'5N mesh'!$B$37:$Z$37,$E829:$AC829)+'5N inverse'!$A$27*$C830/Setup!$B$17+INDEX('5N inverse'!$A$27:$Y$27,1,'5N mesh'!$B$7+1)*Setup!$B$22</f>
        <v>0</v>
      </c>
    </row>
    <row r="831" customFormat="false" ht="15" hidden="false" customHeight="false" outlineLevel="0" collapsed="false">
      <c r="A831" s="0" t="n">
        <v>826</v>
      </c>
      <c r="B831" s="0" t="n">
        <f aca="false">A831*Setup!$B$11/3600</f>
        <v>68.8333333333333</v>
      </c>
      <c r="C831" s="0" t="n">
        <f aca="false">Setup!$B$7+Setup!$B$8*COS(2*PI()*(B831-Setup!$B$9)/24)</f>
        <v>25.2028231980171</v>
      </c>
      <c r="D831" s="0" t="n">
        <f aca="false">(C831-E831)/Setup!$B$17</f>
        <v>-4.03032729072767</v>
      </c>
      <c r="E831" s="0" t="n">
        <f aca="false">SUMPRODUCT('5N inverse'!$A$3:$Y$3,'5N mesh'!$B$37:$Z$37,$E830:$AC830)+'5N inverse'!$A$3*$C831/Setup!$B$17+INDEX('5N inverse'!$A$3:$Y$3,1,'5N mesh'!$B$7+1)*Setup!$B$22</f>
        <v>25.7267657458117</v>
      </c>
      <c r="F831" s="0" t="n">
        <f aca="false">SUMPRODUCT('5N inverse'!$A$4:$Y$4,'5N mesh'!$B$37:$Z$37,$E830:$AC830)+'5N inverse'!$A$4*$C831/Setup!$B$17+INDEX('5N inverse'!$A$4:$Y$4,1,'5N mesh'!$B$7+1)*Setup!$B$22</f>
        <v>23.9538793406283</v>
      </c>
      <c r="G831" s="0" t="n">
        <f aca="false">SUMPRODUCT('5N inverse'!$A$5:$Y$5,'5N mesh'!$B$37:$Z$37,$E830:$AC830)+'5N inverse'!$A$5*$C831/Setup!$B$17+INDEX('5N inverse'!$A$5:$Y$5,1,'5N mesh'!$B$7+1)*Setup!$B$22</f>
        <v>20.4081065302615</v>
      </c>
      <c r="H831" s="0" t="n">
        <f aca="false">SUMPRODUCT('5N inverse'!$A$6:$Y$6,'5N mesh'!$B$37:$Z$37,$E830:$AC830)+'5N inverse'!$A$6*$C831/Setup!$B$17+INDEX('5N inverse'!$A$6:$Y$6,1,'5N mesh'!$B$7+1)*Setup!$B$22</f>
        <v>16.8623337198948</v>
      </c>
      <c r="I831" s="0" t="n">
        <f aca="false">SUMPRODUCT('5N inverse'!$A$7:$Y$7,'5N mesh'!$B$37:$Z$37,$E830:$AC830)+'5N inverse'!$A$7*$C831/Setup!$B$17+INDEX('5N inverse'!$A$7:$Y$7,1,'5N mesh'!$B$7+1)*Setup!$B$22</f>
        <v>15.0894473147114</v>
      </c>
      <c r="J831" s="0" t="n">
        <f aca="false">SUMPRODUCT('5N inverse'!$A$8:$Y$8,'5N mesh'!$B$37:$Z$37,$E830:$AC830)+'5N inverse'!$A$8*$C831/Setup!$B$17+INDEX('5N inverse'!$A$8:$Y$8,1,'5N mesh'!$B$7+1)*Setup!$B$22</f>
        <v>0</v>
      </c>
      <c r="K831" s="0" t="n">
        <f aca="false">SUMPRODUCT('5N inverse'!$A$9:$Y$9,'5N mesh'!$B$37:$Z$37,$E830:$AC830)+'5N inverse'!$A$9*$C831/Setup!$B$17+INDEX('5N inverse'!$A$9:$Y$9,1,'5N mesh'!$B$7+1)*Setup!$B$22</f>
        <v>0</v>
      </c>
      <c r="L831" s="0" t="n">
        <f aca="false">SUMPRODUCT('5N inverse'!$A$10:$Y$10,'5N mesh'!$B$37:$Z$37,$E830:$AC830)+'5N inverse'!$A$10*$C831/Setup!$B$17+INDEX('5N inverse'!$A$10:$Y$10,1,'5N mesh'!$B$7+1)*Setup!$B$22</f>
        <v>0</v>
      </c>
      <c r="M831" s="0" t="n">
        <f aca="false">SUMPRODUCT('5N inverse'!$A$11:$Y$11,'5N mesh'!$B$37:$Z$37,$E830:$AC830)+'5N inverse'!$A$11*$C831/Setup!$B$17+INDEX('5N inverse'!$A$11:$Y$11,1,'5N mesh'!$B$7+1)*Setup!$B$22</f>
        <v>0</v>
      </c>
      <c r="N831" s="0" t="n">
        <f aca="false">SUMPRODUCT('5N inverse'!$A$12:$Y$12,'5N mesh'!$B$37:$Z$37,$E830:$AC830)+'5N inverse'!$A$12*$C831/Setup!$B$17+INDEX('5N inverse'!$A$12:$Y$12,1,'5N mesh'!$B$7+1)*Setup!$B$22</f>
        <v>0</v>
      </c>
      <c r="O831" s="0" t="n">
        <f aca="false">SUMPRODUCT('5N inverse'!$A$13:$Y$13,'5N mesh'!$B$37:$Z$37,$E830:$AC830)+'5N inverse'!$A$13*$C831/Setup!$B$17+INDEX('5N inverse'!$A$13:$Y$13,1,'5N mesh'!$B$7+1)*Setup!$B$22</f>
        <v>0</v>
      </c>
      <c r="P831" s="0" t="n">
        <f aca="false">SUMPRODUCT('5N inverse'!$A$14:$Y$14,'5N mesh'!$B$37:$Z$37,$E830:$AC830)+'5N inverse'!$A$14*$C831/Setup!$B$17+INDEX('5N inverse'!$A$14:$Y$14,1,'5N mesh'!$B$7+1)*Setup!$B$22</f>
        <v>0</v>
      </c>
      <c r="Q831" s="0" t="n">
        <f aca="false">SUMPRODUCT('5N inverse'!$A$15:$Y$15,'5N mesh'!$B$37:$Z$37,$E830:$AC830)+'5N inverse'!$A$15*$C831/Setup!$B$17+INDEX('5N inverse'!$A$15:$Y$15,1,'5N mesh'!$B$7+1)*Setup!$B$22</f>
        <v>0</v>
      </c>
      <c r="R831" s="0" t="n">
        <f aca="false">SUMPRODUCT('5N inverse'!$A$16:$Y$16,'5N mesh'!$B$37:$Z$37,$E830:$AC830)+'5N inverse'!$A$16*$C831/Setup!$B$17+INDEX('5N inverse'!$A$16:$Y$16,1,'5N mesh'!$B$7+1)*Setup!$B$22</f>
        <v>0</v>
      </c>
      <c r="S831" s="0" t="n">
        <f aca="false">SUMPRODUCT('5N inverse'!$A$17:$Y$17,'5N mesh'!$B$37:$Z$37,$E830:$AC830)+'5N inverse'!$A$17*$C831/Setup!$B$17+INDEX('5N inverse'!$A$17:$Y$17,1,'5N mesh'!$B$7+1)*Setup!$B$22</f>
        <v>0</v>
      </c>
      <c r="T831" s="0" t="n">
        <f aca="false">SUMPRODUCT('5N inverse'!$A$18:$Y$18,'5N mesh'!$B$37:$Z$37,$E830:$AC830)+'5N inverse'!$A$18*$C831/Setup!$B$17+INDEX('5N inverse'!$A$18:$Y$18,1,'5N mesh'!$B$7+1)*Setup!$B$22</f>
        <v>0</v>
      </c>
      <c r="U831" s="0" t="n">
        <f aca="false">SUMPRODUCT('5N inverse'!$A$19:$Y$19,'5N mesh'!$B$37:$Z$37,$E830:$AC830)+'5N inverse'!$A$19*$C831/Setup!$B$17+INDEX('5N inverse'!$A$19:$Y$19,1,'5N mesh'!$B$7+1)*Setup!$B$22</f>
        <v>0</v>
      </c>
      <c r="V831" s="0" t="n">
        <f aca="false">SUMPRODUCT('5N inverse'!$A$20:$Y$20,'5N mesh'!$B$37:$Z$37,$E830:$AC830)+'5N inverse'!$A$20*$C831/Setup!$B$17+INDEX('5N inverse'!$A$20:$Y$20,1,'5N mesh'!$B$7+1)*Setup!$B$22</f>
        <v>0</v>
      </c>
      <c r="W831" s="0" t="n">
        <f aca="false">SUMPRODUCT('5N inverse'!$A$21:$Y$21,'5N mesh'!$B$37:$Z$37,$E830:$AC830)+'5N inverse'!$A$21*$C831/Setup!$B$17+INDEX('5N inverse'!$A$21:$Y$21,1,'5N mesh'!$B$7+1)*Setup!$B$22</f>
        <v>0</v>
      </c>
      <c r="X831" s="0" t="n">
        <f aca="false">SUMPRODUCT('5N inverse'!$A$22:$Y$22,'5N mesh'!$B$37:$Z$37,$E830:$AC830)+'5N inverse'!$A$22*$C831/Setup!$B$17+INDEX('5N inverse'!$A$22:$Y$22,1,'5N mesh'!$B$7+1)*Setup!$B$22</f>
        <v>0</v>
      </c>
      <c r="Y831" s="0" t="n">
        <f aca="false">SUMPRODUCT('5N inverse'!$A$23:$Y$23,'5N mesh'!$B$37:$Z$37,$E830:$AC830)+'5N inverse'!$A$23*$C831/Setup!$B$17+INDEX('5N inverse'!$A$23:$Y$23,1,'5N mesh'!$B$7+1)*Setup!$B$22</f>
        <v>0</v>
      </c>
      <c r="Z831" s="0" t="n">
        <f aca="false">SUMPRODUCT('5N inverse'!$A$24:$Y$24,'5N mesh'!$B$37:$Z$37,$E830:$AC830)+'5N inverse'!$A$24*$C831/Setup!$B$17+INDEX('5N inverse'!$A$24:$Y$24,1,'5N mesh'!$B$7+1)*Setup!$B$22</f>
        <v>0</v>
      </c>
      <c r="AA831" s="0" t="n">
        <f aca="false">SUMPRODUCT('5N inverse'!$A$25:$Y$25,'5N mesh'!$B$37:$Z$37,$E830:$AC830)+'5N inverse'!$A$25*$C831/Setup!$B$17+INDEX('5N inverse'!$A$25:$Y$25,1,'5N mesh'!$B$7+1)*Setup!$B$22</f>
        <v>0</v>
      </c>
      <c r="AB831" s="0" t="n">
        <f aca="false">SUMPRODUCT('5N inverse'!$A$26:$Y$26,'5N mesh'!$B$37:$Z$37,$E830:$AC830)+'5N inverse'!$A$26*$C831/Setup!$B$17+INDEX('5N inverse'!$A$26:$Y$26,1,'5N mesh'!$B$7+1)*Setup!$B$22</f>
        <v>0</v>
      </c>
      <c r="AC831" s="0" t="n">
        <f aca="false">SUMPRODUCT('5N inverse'!$A$27:$Y$27,'5N mesh'!$B$37:$Z$37,$E830:$AC830)+'5N inverse'!$A$27*$C831/Setup!$B$17+INDEX('5N inverse'!$A$27:$Y$27,1,'5N mesh'!$B$7+1)*Setup!$B$22</f>
        <v>0</v>
      </c>
    </row>
    <row r="832" customFormat="false" ht="15" hidden="false" customHeight="false" outlineLevel="0" collapsed="false">
      <c r="A832" s="0" t="n">
        <v>827</v>
      </c>
      <c r="B832" s="0" t="n">
        <f aca="false">A832*Setup!$B$11/3600</f>
        <v>68.9166666666667</v>
      </c>
      <c r="C832" s="0" t="n">
        <f aca="false">Setup!$B$7+Setup!$B$8*COS(2*PI()*(B832-Setup!$B$9)/24)</f>
        <v>25.119316056124</v>
      </c>
      <c r="D832" s="0" t="n">
        <f aca="false">(C832-E832)/Setup!$B$17</f>
        <v>-4.58277045325852</v>
      </c>
      <c r="E832" s="0" t="n">
        <f aca="false">SUMPRODUCT('5N inverse'!$A$3:$Y$3,'5N mesh'!$B$37:$Z$37,$E831:$AC831)+'5N inverse'!$A$3*$C832/Setup!$B$17+INDEX('5N inverse'!$A$3:$Y$3,1,'5N mesh'!$B$7+1)*Setup!$B$22</f>
        <v>25.7150762150476</v>
      </c>
      <c r="F832" s="0" t="n">
        <f aca="false">SUMPRODUCT('5N inverse'!$A$4:$Y$4,'5N mesh'!$B$37:$Z$37,$E831:$AC831)+'5N inverse'!$A$4*$C832/Setup!$B$17+INDEX('5N inverse'!$A$4:$Y$4,1,'5N mesh'!$B$7+1)*Setup!$B$22</f>
        <v>23.9441492199459</v>
      </c>
      <c r="G832" s="0" t="n">
        <f aca="false">SUMPRODUCT('5N inverse'!$A$5:$Y$5,'5N mesh'!$B$37:$Z$37,$E831:$AC831)+'5N inverse'!$A$5*$C832/Setup!$B$17+INDEX('5N inverse'!$A$5:$Y$5,1,'5N mesh'!$B$7+1)*Setup!$B$22</f>
        <v>20.4022952297425</v>
      </c>
      <c r="H832" s="0" t="n">
        <f aca="false">SUMPRODUCT('5N inverse'!$A$6:$Y$6,'5N mesh'!$B$37:$Z$37,$E831:$AC831)+'5N inverse'!$A$6*$C832/Setup!$B$17+INDEX('5N inverse'!$A$6:$Y$6,1,'5N mesh'!$B$7+1)*Setup!$B$22</f>
        <v>16.8604412395391</v>
      </c>
      <c r="I832" s="0" t="n">
        <f aca="false">SUMPRODUCT('5N inverse'!$A$7:$Y$7,'5N mesh'!$B$37:$Z$37,$E831:$AC831)+'5N inverse'!$A$7*$C832/Setup!$B$17+INDEX('5N inverse'!$A$7:$Y$7,1,'5N mesh'!$B$7+1)*Setup!$B$22</f>
        <v>15.0895142444374</v>
      </c>
      <c r="J832" s="0" t="n">
        <f aca="false">SUMPRODUCT('5N inverse'!$A$8:$Y$8,'5N mesh'!$B$37:$Z$37,$E831:$AC831)+'5N inverse'!$A$8*$C832/Setup!$B$17+INDEX('5N inverse'!$A$8:$Y$8,1,'5N mesh'!$B$7+1)*Setup!$B$22</f>
        <v>0</v>
      </c>
      <c r="K832" s="0" t="n">
        <f aca="false">SUMPRODUCT('5N inverse'!$A$9:$Y$9,'5N mesh'!$B$37:$Z$37,$E831:$AC831)+'5N inverse'!$A$9*$C832/Setup!$B$17+INDEX('5N inverse'!$A$9:$Y$9,1,'5N mesh'!$B$7+1)*Setup!$B$22</f>
        <v>0</v>
      </c>
      <c r="L832" s="0" t="n">
        <f aca="false">SUMPRODUCT('5N inverse'!$A$10:$Y$10,'5N mesh'!$B$37:$Z$37,$E831:$AC831)+'5N inverse'!$A$10*$C832/Setup!$B$17+INDEX('5N inverse'!$A$10:$Y$10,1,'5N mesh'!$B$7+1)*Setup!$B$22</f>
        <v>0</v>
      </c>
      <c r="M832" s="0" t="n">
        <f aca="false">SUMPRODUCT('5N inverse'!$A$11:$Y$11,'5N mesh'!$B$37:$Z$37,$E831:$AC831)+'5N inverse'!$A$11*$C832/Setup!$B$17+INDEX('5N inverse'!$A$11:$Y$11,1,'5N mesh'!$B$7+1)*Setup!$B$22</f>
        <v>0</v>
      </c>
      <c r="N832" s="0" t="n">
        <f aca="false">SUMPRODUCT('5N inverse'!$A$12:$Y$12,'5N mesh'!$B$37:$Z$37,$E831:$AC831)+'5N inverse'!$A$12*$C832/Setup!$B$17+INDEX('5N inverse'!$A$12:$Y$12,1,'5N mesh'!$B$7+1)*Setup!$B$22</f>
        <v>0</v>
      </c>
      <c r="O832" s="0" t="n">
        <f aca="false">SUMPRODUCT('5N inverse'!$A$13:$Y$13,'5N mesh'!$B$37:$Z$37,$E831:$AC831)+'5N inverse'!$A$13*$C832/Setup!$B$17+INDEX('5N inverse'!$A$13:$Y$13,1,'5N mesh'!$B$7+1)*Setup!$B$22</f>
        <v>0</v>
      </c>
      <c r="P832" s="0" t="n">
        <f aca="false">SUMPRODUCT('5N inverse'!$A$14:$Y$14,'5N mesh'!$B$37:$Z$37,$E831:$AC831)+'5N inverse'!$A$14*$C832/Setup!$B$17+INDEX('5N inverse'!$A$14:$Y$14,1,'5N mesh'!$B$7+1)*Setup!$B$22</f>
        <v>0</v>
      </c>
      <c r="Q832" s="0" t="n">
        <f aca="false">SUMPRODUCT('5N inverse'!$A$15:$Y$15,'5N mesh'!$B$37:$Z$37,$E831:$AC831)+'5N inverse'!$A$15*$C832/Setup!$B$17+INDEX('5N inverse'!$A$15:$Y$15,1,'5N mesh'!$B$7+1)*Setup!$B$22</f>
        <v>0</v>
      </c>
      <c r="R832" s="0" t="n">
        <f aca="false">SUMPRODUCT('5N inverse'!$A$16:$Y$16,'5N mesh'!$B$37:$Z$37,$E831:$AC831)+'5N inverse'!$A$16*$C832/Setup!$B$17+INDEX('5N inverse'!$A$16:$Y$16,1,'5N mesh'!$B$7+1)*Setup!$B$22</f>
        <v>0</v>
      </c>
      <c r="S832" s="0" t="n">
        <f aca="false">SUMPRODUCT('5N inverse'!$A$17:$Y$17,'5N mesh'!$B$37:$Z$37,$E831:$AC831)+'5N inverse'!$A$17*$C832/Setup!$B$17+INDEX('5N inverse'!$A$17:$Y$17,1,'5N mesh'!$B$7+1)*Setup!$B$22</f>
        <v>0</v>
      </c>
      <c r="T832" s="0" t="n">
        <f aca="false">SUMPRODUCT('5N inverse'!$A$18:$Y$18,'5N mesh'!$B$37:$Z$37,$E831:$AC831)+'5N inverse'!$A$18*$C832/Setup!$B$17+INDEX('5N inverse'!$A$18:$Y$18,1,'5N mesh'!$B$7+1)*Setup!$B$22</f>
        <v>0</v>
      </c>
      <c r="U832" s="0" t="n">
        <f aca="false">SUMPRODUCT('5N inverse'!$A$19:$Y$19,'5N mesh'!$B$37:$Z$37,$E831:$AC831)+'5N inverse'!$A$19*$C832/Setup!$B$17+INDEX('5N inverse'!$A$19:$Y$19,1,'5N mesh'!$B$7+1)*Setup!$B$22</f>
        <v>0</v>
      </c>
      <c r="V832" s="0" t="n">
        <f aca="false">SUMPRODUCT('5N inverse'!$A$20:$Y$20,'5N mesh'!$B$37:$Z$37,$E831:$AC831)+'5N inverse'!$A$20*$C832/Setup!$B$17+INDEX('5N inverse'!$A$20:$Y$20,1,'5N mesh'!$B$7+1)*Setup!$B$22</f>
        <v>0</v>
      </c>
      <c r="W832" s="0" t="n">
        <f aca="false">SUMPRODUCT('5N inverse'!$A$21:$Y$21,'5N mesh'!$B$37:$Z$37,$E831:$AC831)+'5N inverse'!$A$21*$C832/Setup!$B$17+INDEX('5N inverse'!$A$21:$Y$21,1,'5N mesh'!$B$7+1)*Setup!$B$22</f>
        <v>0</v>
      </c>
      <c r="X832" s="0" t="n">
        <f aca="false">SUMPRODUCT('5N inverse'!$A$22:$Y$22,'5N mesh'!$B$37:$Z$37,$E831:$AC831)+'5N inverse'!$A$22*$C832/Setup!$B$17+INDEX('5N inverse'!$A$22:$Y$22,1,'5N mesh'!$B$7+1)*Setup!$B$22</f>
        <v>0</v>
      </c>
      <c r="Y832" s="0" t="n">
        <f aca="false">SUMPRODUCT('5N inverse'!$A$23:$Y$23,'5N mesh'!$B$37:$Z$37,$E831:$AC831)+'5N inverse'!$A$23*$C832/Setup!$B$17+INDEX('5N inverse'!$A$23:$Y$23,1,'5N mesh'!$B$7+1)*Setup!$B$22</f>
        <v>0</v>
      </c>
      <c r="Z832" s="0" t="n">
        <f aca="false">SUMPRODUCT('5N inverse'!$A$24:$Y$24,'5N mesh'!$B$37:$Z$37,$E831:$AC831)+'5N inverse'!$A$24*$C832/Setup!$B$17+INDEX('5N inverse'!$A$24:$Y$24,1,'5N mesh'!$B$7+1)*Setup!$B$22</f>
        <v>0</v>
      </c>
      <c r="AA832" s="0" t="n">
        <f aca="false">SUMPRODUCT('5N inverse'!$A$25:$Y$25,'5N mesh'!$B$37:$Z$37,$E831:$AC831)+'5N inverse'!$A$25*$C832/Setup!$B$17+INDEX('5N inverse'!$A$25:$Y$25,1,'5N mesh'!$B$7+1)*Setup!$B$22</f>
        <v>0</v>
      </c>
      <c r="AB832" s="0" t="n">
        <f aca="false">SUMPRODUCT('5N inverse'!$A$26:$Y$26,'5N mesh'!$B$37:$Z$37,$E831:$AC831)+'5N inverse'!$A$26*$C832/Setup!$B$17+INDEX('5N inverse'!$A$26:$Y$26,1,'5N mesh'!$B$7+1)*Setup!$B$22</f>
        <v>0</v>
      </c>
      <c r="AC832" s="0" t="n">
        <f aca="false">SUMPRODUCT('5N inverse'!$A$27:$Y$27,'5N mesh'!$B$37:$Z$37,$E831:$AC831)+'5N inverse'!$A$27*$C832/Setup!$B$17+INDEX('5N inverse'!$A$27:$Y$27,1,'5N mesh'!$B$7+1)*Setup!$B$22</f>
        <v>0</v>
      </c>
    </row>
    <row r="833" customFormat="false" ht="15" hidden="false" customHeight="false" outlineLevel="0" collapsed="false">
      <c r="A833" s="0" t="n">
        <v>828</v>
      </c>
      <c r="B833" s="0" t="n">
        <f aca="false">A833*Setup!$B$11/3600</f>
        <v>69</v>
      </c>
      <c r="C833" s="0" t="n">
        <f aca="false">Setup!$B$7+Setup!$B$8*COS(2*PI()*(B833-Setup!$B$9)/24)</f>
        <v>25.0352761804101</v>
      </c>
      <c r="D833" s="0" t="n">
        <f aca="false">(C833-E833)/Setup!$B$17</f>
        <v>-5.13214598787707</v>
      </c>
      <c r="E833" s="0" t="n">
        <f aca="false">SUMPRODUCT('5N inverse'!$A$3:$Y$3,'5N mesh'!$B$37:$Z$37,$E832:$AC832)+'5N inverse'!$A$3*$C833/Setup!$B$17+INDEX('5N inverse'!$A$3:$Y$3,1,'5N mesh'!$B$7+1)*Setup!$B$22</f>
        <v>25.7024551588341</v>
      </c>
      <c r="F833" s="0" t="n">
        <f aca="false">SUMPRODUCT('5N inverse'!$A$4:$Y$4,'5N mesh'!$B$37:$Z$37,$E832:$AC832)+'5N inverse'!$A$4*$C833/Setup!$B$17+INDEX('5N inverse'!$A$4:$Y$4,1,'5N mesh'!$B$7+1)*Setup!$B$22</f>
        <v>23.9336416319863</v>
      </c>
      <c r="G833" s="0" t="n">
        <f aca="false">SUMPRODUCT('5N inverse'!$A$5:$Y$5,'5N mesh'!$B$37:$Z$37,$E832:$AC832)+'5N inverse'!$A$5*$C833/Setup!$B$17+INDEX('5N inverse'!$A$5:$Y$5,1,'5N mesh'!$B$7+1)*Setup!$B$22</f>
        <v>20.3960145782906</v>
      </c>
      <c r="H833" s="0" t="n">
        <f aca="false">SUMPRODUCT('5N inverse'!$A$6:$Y$6,'5N mesh'!$B$37:$Z$37,$E832:$AC832)+'5N inverse'!$A$6*$C833/Setup!$B$17+INDEX('5N inverse'!$A$6:$Y$6,1,'5N mesh'!$B$7+1)*Setup!$B$22</f>
        <v>16.8583875245949</v>
      </c>
      <c r="I833" s="0" t="n">
        <f aca="false">SUMPRODUCT('5N inverse'!$A$7:$Y$7,'5N mesh'!$B$37:$Z$37,$E832:$AC832)+'5N inverse'!$A$7*$C833/Setup!$B$17+INDEX('5N inverse'!$A$7:$Y$7,1,'5N mesh'!$B$7+1)*Setup!$B$22</f>
        <v>15.0895739977471</v>
      </c>
      <c r="J833" s="0" t="n">
        <f aca="false">SUMPRODUCT('5N inverse'!$A$8:$Y$8,'5N mesh'!$B$37:$Z$37,$E832:$AC832)+'5N inverse'!$A$8*$C833/Setup!$B$17+INDEX('5N inverse'!$A$8:$Y$8,1,'5N mesh'!$B$7+1)*Setup!$B$22</f>
        <v>0</v>
      </c>
      <c r="K833" s="0" t="n">
        <f aca="false">SUMPRODUCT('5N inverse'!$A$9:$Y$9,'5N mesh'!$B$37:$Z$37,$E832:$AC832)+'5N inverse'!$A$9*$C833/Setup!$B$17+INDEX('5N inverse'!$A$9:$Y$9,1,'5N mesh'!$B$7+1)*Setup!$B$22</f>
        <v>0</v>
      </c>
      <c r="L833" s="0" t="n">
        <f aca="false">SUMPRODUCT('5N inverse'!$A$10:$Y$10,'5N mesh'!$B$37:$Z$37,$E832:$AC832)+'5N inverse'!$A$10*$C833/Setup!$B$17+INDEX('5N inverse'!$A$10:$Y$10,1,'5N mesh'!$B$7+1)*Setup!$B$22</f>
        <v>0</v>
      </c>
      <c r="M833" s="0" t="n">
        <f aca="false">SUMPRODUCT('5N inverse'!$A$11:$Y$11,'5N mesh'!$B$37:$Z$37,$E832:$AC832)+'5N inverse'!$A$11*$C833/Setup!$B$17+INDEX('5N inverse'!$A$11:$Y$11,1,'5N mesh'!$B$7+1)*Setup!$B$22</f>
        <v>0</v>
      </c>
      <c r="N833" s="0" t="n">
        <f aca="false">SUMPRODUCT('5N inverse'!$A$12:$Y$12,'5N mesh'!$B$37:$Z$37,$E832:$AC832)+'5N inverse'!$A$12*$C833/Setup!$B$17+INDEX('5N inverse'!$A$12:$Y$12,1,'5N mesh'!$B$7+1)*Setup!$B$22</f>
        <v>0</v>
      </c>
      <c r="O833" s="0" t="n">
        <f aca="false">SUMPRODUCT('5N inverse'!$A$13:$Y$13,'5N mesh'!$B$37:$Z$37,$E832:$AC832)+'5N inverse'!$A$13*$C833/Setup!$B$17+INDEX('5N inverse'!$A$13:$Y$13,1,'5N mesh'!$B$7+1)*Setup!$B$22</f>
        <v>0</v>
      </c>
      <c r="P833" s="0" t="n">
        <f aca="false">SUMPRODUCT('5N inverse'!$A$14:$Y$14,'5N mesh'!$B$37:$Z$37,$E832:$AC832)+'5N inverse'!$A$14*$C833/Setup!$B$17+INDEX('5N inverse'!$A$14:$Y$14,1,'5N mesh'!$B$7+1)*Setup!$B$22</f>
        <v>0</v>
      </c>
      <c r="Q833" s="0" t="n">
        <f aca="false">SUMPRODUCT('5N inverse'!$A$15:$Y$15,'5N mesh'!$B$37:$Z$37,$E832:$AC832)+'5N inverse'!$A$15*$C833/Setup!$B$17+INDEX('5N inverse'!$A$15:$Y$15,1,'5N mesh'!$B$7+1)*Setup!$B$22</f>
        <v>0</v>
      </c>
      <c r="R833" s="0" t="n">
        <f aca="false">SUMPRODUCT('5N inverse'!$A$16:$Y$16,'5N mesh'!$B$37:$Z$37,$E832:$AC832)+'5N inverse'!$A$16*$C833/Setup!$B$17+INDEX('5N inverse'!$A$16:$Y$16,1,'5N mesh'!$B$7+1)*Setup!$B$22</f>
        <v>0</v>
      </c>
      <c r="S833" s="0" t="n">
        <f aca="false">SUMPRODUCT('5N inverse'!$A$17:$Y$17,'5N mesh'!$B$37:$Z$37,$E832:$AC832)+'5N inverse'!$A$17*$C833/Setup!$B$17+INDEX('5N inverse'!$A$17:$Y$17,1,'5N mesh'!$B$7+1)*Setup!$B$22</f>
        <v>0</v>
      </c>
      <c r="T833" s="0" t="n">
        <f aca="false">SUMPRODUCT('5N inverse'!$A$18:$Y$18,'5N mesh'!$B$37:$Z$37,$E832:$AC832)+'5N inverse'!$A$18*$C833/Setup!$B$17+INDEX('5N inverse'!$A$18:$Y$18,1,'5N mesh'!$B$7+1)*Setup!$B$22</f>
        <v>0</v>
      </c>
      <c r="U833" s="0" t="n">
        <f aca="false">SUMPRODUCT('5N inverse'!$A$19:$Y$19,'5N mesh'!$B$37:$Z$37,$E832:$AC832)+'5N inverse'!$A$19*$C833/Setup!$B$17+INDEX('5N inverse'!$A$19:$Y$19,1,'5N mesh'!$B$7+1)*Setup!$B$22</f>
        <v>0</v>
      </c>
      <c r="V833" s="0" t="n">
        <f aca="false">SUMPRODUCT('5N inverse'!$A$20:$Y$20,'5N mesh'!$B$37:$Z$37,$E832:$AC832)+'5N inverse'!$A$20*$C833/Setup!$B$17+INDEX('5N inverse'!$A$20:$Y$20,1,'5N mesh'!$B$7+1)*Setup!$B$22</f>
        <v>0</v>
      </c>
      <c r="W833" s="0" t="n">
        <f aca="false">SUMPRODUCT('5N inverse'!$A$21:$Y$21,'5N mesh'!$B$37:$Z$37,$E832:$AC832)+'5N inverse'!$A$21*$C833/Setup!$B$17+INDEX('5N inverse'!$A$21:$Y$21,1,'5N mesh'!$B$7+1)*Setup!$B$22</f>
        <v>0</v>
      </c>
      <c r="X833" s="0" t="n">
        <f aca="false">SUMPRODUCT('5N inverse'!$A$22:$Y$22,'5N mesh'!$B$37:$Z$37,$E832:$AC832)+'5N inverse'!$A$22*$C833/Setup!$B$17+INDEX('5N inverse'!$A$22:$Y$22,1,'5N mesh'!$B$7+1)*Setup!$B$22</f>
        <v>0</v>
      </c>
      <c r="Y833" s="0" t="n">
        <f aca="false">SUMPRODUCT('5N inverse'!$A$23:$Y$23,'5N mesh'!$B$37:$Z$37,$E832:$AC832)+'5N inverse'!$A$23*$C833/Setup!$B$17+INDEX('5N inverse'!$A$23:$Y$23,1,'5N mesh'!$B$7+1)*Setup!$B$22</f>
        <v>0</v>
      </c>
      <c r="Z833" s="0" t="n">
        <f aca="false">SUMPRODUCT('5N inverse'!$A$24:$Y$24,'5N mesh'!$B$37:$Z$37,$E832:$AC832)+'5N inverse'!$A$24*$C833/Setup!$B$17+INDEX('5N inverse'!$A$24:$Y$24,1,'5N mesh'!$B$7+1)*Setup!$B$22</f>
        <v>0</v>
      </c>
      <c r="AA833" s="0" t="n">
        <f aca="false">SUMPRODUCT('5N inverse'!$A$25:$Y$25,'5N mesh'!$B$37:$Z$37,$E832:$AC832)+'5N inverse'!$A$25*$C833/Setup!$B$17+INDEX('5N inverse'!$A$25:$Y$25,1,'5N mesh'!$B$7+1)*Setup!$B$22</f>
        <v>0</v>
      </c>
      <c r="AB833" s="0" t="n">
        <f aca="false">SUMPRODUCT('5N inverse'!$A$26:$Y$26,'5N mesh'!$B$37:$Z$37,$E832:$AC832)+'5N inverse'!$A$26*$C833/Setup!$B$17+INDEX('5N inverse'!$A$26:$Y$26,1,'5N mesh'!$B$7+1)*Setup!$B$22</f>
        <v>0</v>
      </c>
      <c r="AC833" s="0" t="n">
        <f aca="false">SUMPRODUCT('5N inverse'!$A$27:$Y$27,'5N mesh'!$B$37:$Z$37,$E832:$AC832)+'5N inverse'!$A$27*$C833/Setup!$B$17+INDEX('5N inverse'!$A$27:$Y$27,1,'5N mesh'!$B$7+1)*Setup!$B$22</f>
        <v>0</v>
      </c>
    </row>
    <row r="834" customFormat="false" ht="15" hidden="false" customHeight="false" outlineLevel="0" collapsed="false">
      <c r="A834" s="0" t="n">
        <v>829</v>
      </c>
      <c r="B834" s="0" t="n">
        <f aca="false">A834*Setup!$B$11/3600</f>
        <v>69.0833333333333</v>
      </c>
      <c r="C834" s="0" t="n">
        <f aca="false">Setup!$B$7+Setup!$B$8*COS(2*PI()*(B834-Setup!$B$9)/24)</f>
        <v>24.9507435693047</v>
      </c>
      <c r="D834" s="0" t="n">
        <f aca="false">(C834-E834)/Setup!$B$17</f>
        <v>-5.67819243166911</v>
      </c>
      <c r="E834" s="0" t="n">
        <f aca="false">SUMPRODUCT('5N inverse'!$A$3:$Y$3,'5N mesh'!$B$37:$Z$37,$E833:$AC833)+'5N inverse'!$A$3*$C834/Setup!$B$17+INDEX('5N inverse'!$A$3:$Y$3,1,'5N mesh'!$B$7+1)*Setup!$B$22</f>
        <v>25.6889085854217</v>
      </c>
      <c r="F834" s="0" t="n">
        <f aca="false">SUMPRODUCT('5N inverse'!$A$4:$Y$4,'5N mesh'!$B$37:$Z$37,$E833:$AC833)+'5N inverse'!$A$4*$C834/Setup!$B$17+INDEX('5N inverse'!$A$4:$Y$4,1,'5N mesh'!$B$7+1)*Setup!$B$22</f>
        <v>23.9223615788876</v>
      </c>
      <c r="G834" s="0" t="n">
        <f aca="false">SUMPRODUCT('5N inverse'!$A$5:$Y$5,'5N mesh'!$B$37:$Z$37,$E833:$AC833)+'5N inverse'!$A$5*$C834/Setup!$B$17+INDEX('5N inverse'!$A$5:$Y$5,1,'5N mesh'!$B$7+1)*Setup!$B$22</f>
        <v>20.3892675658195</v>
      </c>
      <c r="H834" s="0" t="n">
        <f aca="false">SUMPRODUCT('5N inverse'!$A$6:$Y$6,'5N mesh'!$B$37:$Z$37,$E833:$AC833)+'5N inverse'!$A$6*$C834/Setup!$B$17+INDEX('5N inverse'!$A$6:$Y$6,1,'5N mesh'!$B$7+1)*Setup!$B$22</f>
        <v>16.8561735527514</v>
      </c>
      <c r="I834" s="0" t="n">
        <f aca="false">SUMPRODUCT('5N inverse'!$A$7:$Y$7,'5N mesh'!$B$37:$Z$37,$E833:$AC833)+'5N inverse'!$A$7*$C834/Setup!$B$17+INDEX('5N inverse'!$A$7:$Y$7,1,'5N mesh'!$B$7+1)*Setup!$B$22</f>
        <v>15.0896265462173</v>
      </c>
      <c r="J834" s="0" t="n">
        <f aca="false">SUMPRODUCT('5N inverse'!$A$8:$Y$8,'5N mesh'!$B$37:$Z$37,$E833:$AC833)+'5N inverse'!$A$8*$C834/Setup!$B$17+INDEX('5N inverse'!$A$8:$Y$8,1,'5N mesh'!$B$7+1)*Setup!$B$22</f>
        <v>0</v>
      </c>
      <c r="K834" s="0" t="n">
        <f aca="false">SUMPRODUCT('5N inverse'!$A$9:$Y$9,'5N mesh'!$B$37:$Z$37,$E833:$AC833)+'5N inverse'!$A$9*$C834/Setup!$B$17+INDEX('5N inverse'!$A$9:$Y$9,1,'5N mesh'!$B$7+1)*Setup!$B$22</f>
        <v>0</v>
      </c>
      <c r="L834" s="0" t="n">
        <f aca="false">SUMPRODUCT('5N inverse'!$A$10:$Y$10,'5N mesh'!$B$37:$Z$37,$E833:$AC833)+'5N inverse'!$A$10*$C834/Setup!$B$17+INDEX('5N inverse'!$A$10:$Y$10,1,'5N mesh'!$B$7+1)*Setup!$B$22</f>
        <v>0</v>
      </c>
      <c r="M834" s="0" t="n">
        <f aca="false">SUMPRODUCT('5N inverse'!$A$11:$Y$11,'5N mesh'!$B$37:$Z$37,$E833:$AC833)+'5N inverse'!$A$11*$C834/Setup!$B$17+INDEX('5N inverse'!$A$11:$Y$11,1,'5N mesh'!$B$7+1)*Setup!$B$22</f>
        <v>0</v>
      </c>
      <c r="N834" s="0" t="n">
        <f aca="false">SUMPRODUCT('5N inverse'!$A$12:$Y$12,'5N mesh'!$B$37:$Z$37,$E833:$AC833)+'5N inverse'!$A$12*$C834/Setup!$B$17+INDEX('5N inverse'!$A$12:$Y$12,1,'5N mesh'!$B$7+1)*Setup!$B$22</f>
        <v>0</v>
      </c>
      <c r="O834" s="0" t="n">
        <f aca="false">SUMPRODUCT('5N inverse'!$A$13:$Y$13,'5N mesh'!$B$37:$Z$37,$E833:$AC833)+'5N inverse'!$A$13*$C834/Setup!$B$17+INDEX('5N inverse'!$A$13:$Y$13,1,'5N mesh'!$B$7+1)*Setup!$B$22</f>
        <v>0</v>
      </c>
      <c r="P834" s="0" t="n">
        <f aca="false">SUMPRODUCT('5N inverse'!$A$14:$Y$14,'5N mesh'!$B$37:$Z$37,$E833:$AC833)+'5N inverse'!$A$14*$C834/Setup!$B$17+INDEX('5N inverse'!$A$14:$Y$14,1,'5N mesh'!$B$7+1)*Setup!$B$22</f>
        <v>0</v>
      </c>
      <c r="Q834" s="0" t="n">
        <f aca="false">SUMPRODUCT('5N inverse'!$A$15:$Y$15,'5N mesh'!$B$37:$Z$37,$E833:$AC833)+'5N inverse'!$A$15*$C834/Setup!$B$17+INDEX('5N inverse'!$A$15:$Y$15,1,'5N mesh'!$B$7+1)*Setup!$B$22</f>
        <v>0</v>
      </c>
      <c r="R834" s="0" t="n">
        <f aca="false">SUMPRODUCT('5N inverse'!$A$16:$Y$16,'5N mesh'!$B$37:$Z$37,$E833:$AC833)+'5N inverse'!$A$16*$C834/Setup!$B$17+INDEX('5N inverse'!$A$16:$Y$16,1,'5N mesh'!$B$7+1)*Setup!$B$22</f>
        <v>0</v>
      </c>
      <c r="S834" s="0" t="n">
        <f aca="false">SUMPRODUCT('5N inverse'!$A$17:$Y$17,'5N mesh'!$B$37:$Z$37,$E833:$AC833)+'5N inverse'!$A$17*$C834/Setup!$B$17+INDEX('5N inverse'!$A$17:$Y$17,1,'5N mesh'!$B$7+1)*Setup!$B$22</f>
        <v>0</v>
      </c>
      <c r="T834" s="0" t="n">
        <f aca="false">SUMPRODUCT('5N inverse'!$A$18:$Y$18,'5N mesh'!$B$37:$Z$37,$E833:$AC833)+'5N inverse'!$A$18*$C834/Setup!$B$17+INDEX('5N inverse'!$A$18:$Y$18,1,'5N mesh'!$B$7+1)*Setup!$B$22</f>
        <v>0</v>
      </c>
      <c r="U834" s="0" t="n">
        <f aca="false">SUMPRODUCT('5N inverse'!$A$19:$Y$19,'5N mesh'!$B$37:$Z$37,$E833:$AC833)+'5N inverse'!$A$19*$C834/Setup!$B$17+INDEX('5N inverse'!$A$19:$Y$19,1,'5N mesh'!$B$7+1)*Setup!$B$22</f>
        <v>0</v>
      </c>
      <c r="V834" s="0" t="n">
        <f aca="false">SUMPRODUCT('5N inverse'!$A$20:$Y$20,'5N mesh'!$B$37:$Z$37,$E833:$AC833)+'5N inverse'!$A$20*$C834/Setup!$B$17+INDEX('5N inverse'!$A$20:$Y$20,1,'5N mesh'!$B$7+1)*Setup!$B$22</f>
        <v>0</v>
      </c>
      <c r="W834" s="0" t="n">
        <f aca="false">SUMPRODUCT('5N inverse'!$A$21:$Y$21,'5N mesh'!$B$37:$Z$37,$E833:$AC833)+'5N inverse'!$A$21*$C834/Setup!$B$17+INDEX('5N inverse'!$A$21:$Y$21,1,'5N mesh'!$B$7+1)*Setup!$B$22</f>
        <v>0</v>
      </c>
      <c r="X834" s="0" t="n">
        <f aca="false">SUMPRODUCT('5N inverse'!$A$22:$Y$22,'5N mesh'!$B$37:$Z$37,$E833:$AC833)+'5N inverse'!$A$22*$C834/Setup!$B$17+INDEX('5N inverse'!$A$22:$Y$22,1,'5N mesh'!$B$7+1)*Setup!$B$22</f>
        <v>0</v>
      </c>
      <c r="Y834" s="0" t="n">
        <f aca="false">SUMPRODUCT('5N inverse'!$A$23:$Y$23,'5N mesh'!$B$37:$Z$37,$E833:$AC833)+'5N inverse'!$A$23*$C834/Setup!$B$17+INDEX('5N inverse'!$A$23:$Y$23,1,'5N mesh'!$B$7+1)*Setup!$B$22</f>
        <v>0</v>
      </c>
      <c r="Z834" s="0" t="n">
        <f aca="false">SUMPRODUCT('5N inverse'!$A$24:$Y$24,'5N mesh'!$B$37:$Z$37,$E833:$AC833)+'5N inverse'!$A$24*$C834/Setup!$B$17+INDEX('5N inverse'!$A$24:$Y$24,1,'5N mesh'!$B$7+1)*Setup!$B$22</f>
        <v>0</v>
      </c>
      <c r="AA834" s="0" t="n">
        <f aca="false">SUMPRODUCT('5N inverse'!$A$25:$Y$25,'5N mesh'!$B$37:$Z$37,$E833:$AC833)+'5N inverse'!$A$25*$C834/Setup!$B$17+INDEX('5N inverse'!$A$25:$Y$25,1,'5N mesh'!$B$7+1)*Setup!$B$22</f>
        <v>0</v>
      </c>
      <c r="AB834" s="0" t="n">
        <f aca="false">SUMPRODUCT('5N inverse'!$A$26:$Y$26,'5N mesh'!$B$37:$Z$37,$E833:$AC833)+'5N inverse'!$A$26*$C834/Setup!$B$17+INDEX('5N inverse'!$A$26:$Y$26,1,'5N mesh'!$B$7+1)*Setup!$B$22</f>
        <v>0</v>
      </c>
      <c r="AC834" s="0" t="n">
        <f aca="false">SUMPRODUCT('5N inverse'!$A$27:$Y$27,'5N mesh'!$B$37:$Z$37,$E833:$AC833)+'5N inverse'!$A$27*$C834/Setup!$B$17+INDEX('5N inverse'!$A$27:$Y$27,1,'5N mesh'!$B$7+1)*Setup!$B$22</f>
        <v>0</v>
      </c>
    </row>
    <row r="835" customFormat="false" ht="15" hidden="false" customHeight="false" outlineLevel="0" collapsed="false">
      <c r="A835" s="0" t="n">
        <v>830</v>
      </c>
      <c r="B835" s="0" t="n">
        <f aca="false">A835*Setup!$B$11/3600</f>
        <v>69.1666666666667</v>
      </c>
      <c r="C835" s="0" t="n">
        <f aca="false">Setup!$B$7+Setup!$B$8*COS(2*PI()*(B835-Setup!$B$9)/24)</f>
        <v>24.8657584557524</v>
      </c>
      <c r="D835" s="0" t="n">
        <f aca="false">(C835-E835)/Setup!$B$17</f>
        <v>-6.22064990605345</v>
      </c>
      <c r="E835" s="0" t="n">
        <f aca="false">SUMPRODUCT('5N inverse'!$A$3:$Y$3,'5N mesh'!$B$37:$Z$37,$E834:$AC834)+'5N inverse'!$A$3*$C835/Setup!$B$17+INDEX('5N inverse'!$A$3:$Y$3,1,'5N mesh'!$B$7+1)*Setup!$B$22</f>
        <v>25.6744429435394</v>
      </c>
      <c r="F835" s="0" t="n">
        <f aca="false">SUMPRODUCT('5N inverse'!$A$4:$Y$4,'5N mesh'!$B$37:$Z$37,$E834:$AC834)+'5N inverse'!$A$4*$C835/Setup!$B$17+INDEX('5N inverse'!$A$4:$Y$4,1,'5N mesh'!$B$7+1)*Setup!$B$22</f>
        <v>23.9103144304251</v>
      </c>
      <c r="G835" s="0" t="n">
        <f aca="false">SUMPRODUCT('5N inverse'!$A$5:$Y$5,'5N mesh'!$B$37:$Z$37,$E834:$AC834)+'5N inverse'!$A$5*$C835/Setup!$B$17+INDEX('5N inverse'!$A$5:$Y$5,1,'5N mesh'!$B$7+1)*Setup!$B$22</f>
        <v>20.3820574041966</v>
      </c>
      <c r="H835" s="0" t="n">
        <f aca="false">SUMPRODUCT('5N inverse'!$A$6:$Y$6,'5N mesh'!$B$37:$Z$37,$E834:$AC834)+'5N inverse'!$A$6*$C835/Setup!$B$17+INDEX('5N inverse'!$A$6:$Y$6,1,'5N mesh'!$B$7+1)*Setup!$B$22</f>
        <v>16.8538003779681</v>
      </c>
      <c r="I835" s="0" t="n">
        <f aca="false">SUMPRODUCT('5N inverse'!$A$7:$Y$7,'5N mesh'!$B$37:$Z$37,$E834:$AC834)+'5N inverse'!$A$7*$C835/Setup!$B$17+INDEX('5N inverse'!$A$7:$Y$7,1,'5N mesh'!$B$7+1)*Setup!$B$22</f>
        <v>15.0896718648539</v>
      </c>
      <c r="J835" s="0" t="n">
        <f aca="false">SUMPRODUCT('5N inverse'!$A$8:$Y$8,'5N mesh'!$B$37:$Z$37,$E834:$AC834)+'5N inverse'!$A$8*$C835/Setup!$B$17+INDEX('5N inverse'!$A$8:$Y$8,1,'5N mesh'!$B$7+1)*Setup!$B$22</f>
        <v>0</v>
      </c>
      <c r="K835" s="0" t="n">
        <f aca="false">SUMPRODUCT('5N inverse'!$A$9:$Y$9,'5N mesh'!$B$37:$Z$37,$E834:$AC834)+'5N inverse'!$A$9*$C835/Setup!$B$17+INDEX('5N inverse'!$A$9:$Y$9,1,'5N mesh'!$B$7+1)*Setup!$B$22</f>
        <v>0</v>
      </c>
      <c r="L835" s="0" t="n">
        <f aca="false">SUMPRODUCT('5N inverse'!$A$10:$Y$10,'5N mesh'!$B$37:$Z$37,$E834:$AC834)+'5N inverse'!$A$10*$C835/Setup!$B$17+INDEX('5N inverse'!$A$10:$Y$10,1,'5N mesh'!$B$7+1)*Setup!$B$22</f>
        <v>0</v>
      </c>
      <c r="M835" s="0" t="n">
        <f aca="false">SUMPRODUCT('5N inverse'!$A$11:$Y$11,'5N mesh'!$B$37:$Z$37,$E834:$AC834)+'5N inverse'!$A$11*$C835/Setup!$B$17+INDEX('5N inverse'!$A$11:$Y$11,1,'5N mesh'!$B$7+1)*Setup!$B$22</f>
        <v>0</v>
      </c>
      <c r="N835" s="0" t="n">
        <f aca="false">SUMPRODUCT('5N inverse'!$A$12:$Y$12,'5N mesh'!$B$37:$Z$37,$E834:$AC834)+'5N inverse'!$A$12*$C835/Setup!$B$17+INDEX('5N inverse'!$A$12:$Y$12,1,'5N mesh'!$B$7+1)*Setup!$B$22</f>
        <v>0</v>
      </c>
      <c r="O835" s="0" t="n">
        <f aca="false">SUMPRODUCT('5N inverse'!$A$13:$Y$13,'5N mesh'!$B$37:$Z$37,$E834:$AC834)+'5N inverse'!$A$13*$C835/Setup!$B$17+INDEX('5N inverse'!$A$13:$Y$13,1,'5N mesh'!$B$7+1)*Setup!$B$22</f>
        <v>0</v>
      </c>
      <c r="P835" s="0" t="n">
        <f aca="false">SUMPRODUCT('5N inverse'!$A$14:$Y$14,'5N mesh'!$B$37:$Z$37,$E834:$AC834)+'5N inverse'!$A$14*$C835/Setup!$B$17+INDEX('5N inverse'!$A$14:$Y$14,1,'5N mesh'!$B$7+1)*Setup!$B$22</f>
        <v>0</v>
      </c>
      <c r="Q835" s="0" t="n">
        <f aca="false">SUMPRODUCT('5N inverse'!$A$15:$Y$15,'5N mesh'!$B$37:$Z$37,$E834:$AC834)+'5N inverse'!$A$15*$C835/Setup!$B$17+INDEX('5N inverse'!$A$15:$Y$15,1,'5N mesh'!$B$7+1)*Setup!$B$22</f>
        <v>0</v>
      </c>
      <c r="R835" s="0" t="n">
        <f aca="false">SUMPRODUCT('5N inverse'!$A$16:$Y$16,'5N mesh'!$B$37:$Z$37,$E834:$AC834)+'5N inverse'!$A$16*$C835/Setup!$B$17+INDEX('5N inverse'!$A$16:$Y$16,1,'5N mesh'!$B$7+1)*Setup!$B$22</f>
        <v>0</v>
      </c>
      <c r="S835" s="0" t="n">
        <f aca="false">SUMPRODUCT('5N inverse'!$A$17:$Y$17,'5N mesh'!$B$37:$Z$37,$E834:$AC834)+'5N inverse'!$A$17*$C835/Setup!$B$17+INDEX('5N inverse'!$A$17:$Y$17,1,'5N mesh'!$B$7+1)*Setup!$B$22</f>
        <v>0</v>
      </c>
      <c r="T835" s="0" t="n">
        <f aca="false">SUMPRODUCT('5N inverse'!$A$18:$Y$18,'5N mesh'!$B$37:$Z$37,$E834:$AC834)+'5N inverse'!$A$18*$C835/Setup!$B$17+INDEX('5N inverse'!$A$18:$Y$18,1,'5N mesh'!$B$7+1)*Setup!$B$22</f>
        <v>0</v>
      </c>
      <c r="U835" s="0" t="n">
        <f aca="false">SUMPRODUCT('5N inverse'!$A$19:$Y$19,'5N mesh'!$B$37:$Z$37,$E834:$AC834)+'5N inverse'!$A$19*$C835/Setup!$B$17+INDEX('5N inverse'!$A$19:$Y$19,1,'5N mesh'!$B$7+1)*Setup!$B$22</f>
        <v>0</v>
      </c>
      <c r="V835" s="0" t="n">
        <f aca="false">SUMPRODUCT('5N inverse'!$A$20:$Y$20,'5N mesh'!$B$37:$Z$37,$E834:$AC834)+'5N inverse'!$A$20*$C835/Setup!$B$17+INDEX('5N inverse'!$A$20:$Y$20,1,'5N mesh'!$B$7+1)*Setup!$B$22</f>
        <v>0</v>
      </c>
      <c r="W835" s="0" t="n">
        <f aca="false">SUMPRODUCT('5N inverse'!$A$21:$Y$21,'5N mesh'!$B$37:$Z$37,$E834:$AC834)+'5N inverse'!$A$21*$C835/Setup!$B$17+INDEX('5N inverse'!$A$21:$Y$21,1,'5N mesh'!$B$7+1)*Setup!$B$22</f>
        <v>0</v>
      </c>
      <c r="X835" s="0" t="n">
        <f aca="false">SUMPRODUCT('5N inverse'!$A$22:$Y$22,'5N mesh'!$B$37:$Z$37,$E834:$AC834)+'5N inverse'!$A$22*$C835/Setup!$B$17+INDEX('5N inverse'!$A$22:$Y$22,1,'5N mesh'!$B$7+1)*Setup!$B$22</f>
        <v>0</v>
      </c>
      <c r="Y835" s="0" t="n">
        <f aca="false">SUMPRODUCT('5N inverse'!$A$23:$Y$23,'5N mesh'!$B$37:$Z$37,$E834:$AC834)+'5N inverse'!$A$23*$C835/Setup!$B$17+INDEX('5N inverse'!$A$23:$Y$23,1,'5N mesh'!$B$7+1)*Setup!$B$22</f>
        <v>0</v>
      </c>
      <c r="Z835" s="0" t="n">
        <f aca="false">SUMPRODUCT('5N inverse'!$A$24:$Y$24,'5N mesh'!$B$37:$Z$37,$E834:$AC834)+'5N inverse'!$A$24*$C835/Setup!$B$17+INDEX('5N inverse'!$A$24:$Y$24,1,'5N mesh'!$B$7+1)*Setup!$B$22</f>
        <v>0</v>
      </c>
      <c r="AA835" s="0" t="n">
        <f aca="false">SUMPRODUCT('5N inverse'!$A$25:$Y$25,'5N mesh'!$B$37:$Z$37,$E834:$AC834)+'5N inverse'!$A$25*$C835/Setup!$B$17+INDEX('5N inverse'!$A$25:$Y$25,1,'5N mesh'!$B$7+1)*Setup!$B$22</f>
        <v>0</v>
      </c>
      <c r="AB835" s="0" t="n">
        <f aca="false">SUMPRODUCT('5N inverse'!$A$26:$Y$26,'5N mesh'!$B$37:$Z$37,$E834:$AC834)+'5N inverse'!$A$26*$C835/Setup!$B$17+INDEX('5N inverse'!$A$26:$Y$26,1,'5N mesh'!$B$7+1)*Setup!$B$22</f>
        <v>0</v>
      </c>
      <c r="AC835" s="0" t="n">
        <f aca="false">SUMPRODUCT('5N inverse'!$A$27:$Y$27,'5N mesh'!$B$37:$Z$37,$E834:$AC834)+'5N inverse'!$A$27*$C835/Setup!$B$17+INDEX('5N inverse'!$A$27:$Y$27,1,'5N mesh'!$B$7+1)*Setup!$B$22</f>
        <v>0</v>
      </c>
    </row>
    <row r="836" customFormat="false" ht="15" hidden="false" customHeight="false" outlineLevel="0" collapsed="false">
      <c r="A836" s="0" t="n">
        <v>831</v>
      </c>
      <c r="B836" s="0" t="n">
        <f aca="false">A836*Setup!$B$11/3600</f>
        <v>69.25</v>
      </c>
      <c r="C836" s="0" t="n">
        <f aca="false">Setup!$B$7+Setup!$B$8*COS(2*PI()*(B836-Setup!$B$9)/24)</f>
        <v>24.7803612880645</v>
      </c>
      <c r="D836" s="0" t="n">
        <f aca="false">(C836-E836)/Setup!$B$17</f>
        <v>-6.75926024047117</v>
      </c>
      <c r="E836" s="0" t="n">
        <f aca="false">SUMPRODUCT('5N inverse'!$A$3:$Y$3,'5N mesh'!$B$37:$Z$37,$E835:$AC835)+'5N inverse'!$A$3*$C836/Setup!$B$17+INDEX('5N inverse'!$A$3:$Y$3,1,'5N mesh'!$B$7+1)*Setup!$B$22</f>
        <v>25.6590651193258</v>
      </c>
      <c r="F836" s="0" t="n">
        <f aca="false">SUMPRODUCT('5N inverse'!$A$4:$Y$4,'5N mesh'!$B$37:$Z$37,$E835:$AC835)+'5N inverse'!$A$4*$C836/Setup!$B$17+INDEX('5N inverse'!$A$4:$Y$4,1,'5N mesh'!$B$7+1)*Setup!$B$22</f>
        <v>23.8975059214554</v>
      </c>
      <c r="G836" s="0" t="n">
        <f aca="false">SUMPRODUCT('5N inverse'!$A$5:$Y$5,'5N mesh'!$B$37:$Z$37,$E835:$AC835)+'5N inverse'!$A$5*$C836/Setup!$B$17+INDEX('5N inverse'!$A$5:$Y$5,1,'5N mesh'!$B$7+1)*Setup!$B$22</f>
        <v>20.3743875257146</v>
      </c>
      <c r="H836" s="0" t="n">
        <f aca="false">SUMPRODUCT('5N inverse'!$A$6:$Y$6,'5N mesh'!$B$37:$Z$37,$E835:$AC835)+'5N inverse'!$A$6*$C836/Setup!$B$17+INDEX('5N inverse'!$A$6:$Y$6,1,'5N mesh'!$B$7+1)*Setup!$B$22</f>
        <v>16.8512691299738</v>
      </c>
      <c r="I836" s="0" t="n">
        <f aca="false">SUMPRODUCT('5N inverse'!$A$7:$Y$7,'5N mesh'!$B$37:$Z$37,$E835:$AC835)+'5N inverse'!$A$7*$C836/Setup!$B$17+INDEX('5N inverse'!$A$7:$Y$7,1,'5N mesh'!$B$7+1)*Setup!$B$22</f>
        <v>15.0897099321034</v>
      </c>
      <c r="J836" s="0" t="n">
        <f aca="false">SUMPRODUCT('5N inverse'!$A$8:$Y$8,'5N mesh'!$B$37:$Z$37,$E835:$AC835)+'5N inverse'!$A$8*$C836/Setup!$B$17+INDEX('5N inverse'!$A$8:$Y$8,1,'5N mesh'!$B$7+1)*Setup!$B$22</f>
        <v>0</v>
      </c>
      <c r="K836" s="0" t="n">
        <f aca="false">SUMPRODUCT('5N inverse'!$A$9:$Y$9,'5N mesh'!$B$37:$Z$37,$E835:$AC835)+'5N inverse'!$A$9*$C836/Setup!$B$17+INDEX('5N inverse'!$A$9:$Y$9,1,'5N mesh'!$B$7+1)*Setup!$B$22</f>
        <v>0</v>
      </c>
      <c r="L836" s="0" t="n">
        <f aca="false">SUMPRODUCT('5N inverse'!$A$10:$Y$10,'5N mesh'!$B$37:$Z$37,$E835:$AC835)+'5N inverse'!$A$10*$C836/Setup!$B$17+INDEX('5N inverse'!$A$10:$Y$10,1,'5N mesh'!$B$7+1)*Setup!$B$22</f>
        <v>0</v>
      </c>
      <c r="M836" s="0" t="n">
        <f aca="false">SUMPRODUCT('5N inverse'!$A$11:$Y$11,'5N mesh'!$B$37:$Z$37,$E835:$AC835)+'5N inverse'!$A$11*$C836/Setup!$B$17+INDEX('5N inverse'!$A$11:$Y$11,1,'5N mesh'!$B$7+1)*Setup!$B$22</f>
        <v>0</v>
      </c>
      <c r="N836" s="0" t="n">
        <f aca="false">SUMPRODUCT('5N inverse'!$A$12:$Y$12,'5N mesh'!$B$37:$Z$37,$E835:$AC835)+'5N inverse'!$A$12*$C836/Setup!$B$17+INDEX('5N inverse'!$A$12:$Y$12,1,'5N mesh'!$B$7+1)*Setup!$B$22</f>
        <v>0</v>
      </c>
      <c r="O836" s="0" t="n">
        <f aca="false">SUMPRODUCT('5N inverse'!$A$13:$Y$13,'5N mesh'!$B$37:$Z$37,$E835:$AC835)+'5N inverse'!$A$13*$C836/Setup!$B$17+INDEX('5N inverse'!$A$13:$Y$13,1,'5N mesh'!$B$7+1)*Setup!$B$22</f>
        <v>0</v>
      </c>
      <c r="P836" s="0" t="n">
        <f aca="false">SUMPRODUCT('5N inverse'!$A$14:$Y$14,'5N mesh'!$B$37:$Z$37,$E835:$AC835)+'5N inverse'!$A$14*$C836/Setup!$B$17+INDEX('5N inverse'!$A$14:$Y$14,1,'5N mesh'!$B$7+1)*Setup!$B$22</f>
        <v>0</v>
      </c>
      <c r="Q836" s="0" t="n">
        <f aca="false">SUMPRODUCT('5N inverse'!$A$15:$Y$15,'5N mesh'!$B$37:$Z$37,$E835:$AC835)+'5N inverse'!$A$15*$C836/Setup!$B$17+INDEX('5N inverse'!$A$15:$Y$15,1,'5N mesh'!$B$7+1)*Setup!$B$22</f>
        <v>0</v>
      </c>
      <c r="R836" s="0" t="n">
        <f aca="false">SUMPRODUCT('5N inverse'!$A$16:$Y$16,'5N mesh'!$B$37:$Z$37,$E835:$AC835)+'5N inverse'!$A$16*$C836/Setup!$B$17+INDEX('5N inverse'!$A$16:$Y$16,1,'5N mesh'!$B$7+1)*Setup!$B$22</f>
        <v>0</v>
      </c>
      <c r="S836" s="0" t="n">
        <f aca="false">SUMPRODUCT('5N inverse'!$A$17:$Y$17,'5N mesh'!$B$37:$Z$37,$E835:$AC835)+'5N inverse'!$A$17*$C836/Setup!$B$17+INDEX('5N inverse'!$A$17:$Y$17,1,'5N mesh'!$B$7+1)*Setup!$B$22</f>
        <v>0</v>
      </c>
      <c r="T836" s="0" t="n">
        <f aca="false">SUMPRODUCT('5N inverse'!$A$18:$Y$18,'5N mesh'!$B$37:$Z$37,$E835:$AC835)+'5N inverse'!$A$18*$C836/Setup!$B$17+INDEX('5N inverse'!$A$18:$Y$18,1,'5N mesh'!$B$7+1)*Setup!$B$22</f>
        <v>0</v>
      </c>
      <c r="U836" s="0" t="n">
        <f aca="false">SUMPRODUCT('5N inverse'!$A$19:$Y$19,'5N mesh'!$B$37:$Z$37,$E835:$AC835)+'5N inverse'!$A$19*$C836/Setup!$B$17+INDEX('5N inverse'!$A$19:$Y$19,1,'5N mesh'!$B$7+1)*Setup!$B$22</f>
        <v>0</v>
      </c>
      <c r="V836" s="0" t="n">
        <f aca="false">SUMPRODUCT('5N inverse'!$A$20:$Y$20,'5N mesh'!$B$37:$Z$37,$E835:$AC835)+'5N inverse'!$A$20*$C836/Setup!$B$17+INDEX('5N inverse'!$A$20:$Y$20,1,'5N mesh'!$B$7+1)*Setup!$B$22</f>
        <v>0</v>
      </c>
      <c r="W836" s="0" t="n">
        <f aca="false">SUMPRODUCT('5N inverse'!$A$21:$Y$21,'5N mesh'!$B$37:$Z$37,$E835:$AC835)+'5N inverse'!$A$21*$C836/Setup!$B$17+INDEX('5N inverse'!$A$21:$Y$21,1,'5N mesh'!$B$7+1)*Setup!$B$22</f>
        <v>0</v>
      </c>
      <c r="X836" s="0" t="n">
        <f aca="false">SUMPRODUCT('5N inverse'!$A$22:$Y$22,'5N mesh'!$B$37:$Z$37,$E835:$AC835)+'5N inverse'!$A$22*$C836/Setup!$B$17+INDEX('5N inverse'!$A$22:$Y$22,1,'5N mesh'!$B$7+1)*Setup!$B$22</f>
        <v>0</v>
      </c>
      <c r="Y836" s="0" t="n">
        <f aca="false">SUMPRODUCT('5N inverse'!$A$23:$Y$23,'5N mesh'!$B$37:$Z$37,$E835:$AC835)+'5N inverse'!$A$23*$C836/Setup!$B$17+INDEX('5N inverse'!$A$23:$Y$23,1,'5N mesh'!$B$7+1)*Setup!$B$22</f>
        <v>0</v>
      </c>
      <c r="Z836" s="0" t="n">
        <f aca="false">SUMPRODUCT('5N inverse'!$A$24:$Y$24,'5N mesh'!$B$37:$Z$37,$E835:$AC835)+'5N inverse'!$A$24*$C836/Setup!$B$17+INDEX('5N inverse'!$A$24:$Y$24,1,'5N mesh'!$B$7+1)*Setup!$B$22</f>
        <v>0</v>
      </c>
      <c r="AA836" s="0" t="n">
        <f aca="false">SUMPRODUCT('5N inverse'!$A$25:$Y$25,'5N mesh'!$B$37:$Z$37,$E835:$AC835)+'5N inverse'!$A$25*$C836/Setup!$B$17+INDEX('5N inverse'!$A$25:$Y$25,1,'5N mesh'!$B$7+1)*Setup!$B$22</f>
        <v>0</v>
      </c>
      <c r="AB836" s="0" t="n">
        <f aca="false">SUMPRODUCT('5N inverse'!$A$26:$Y$26,'5N mesh'!$B$37:$Z$37,$E835:$AC835)+'5N inverse'!$A$26*$C836/Setup!$B$17+INDEX('5N inverse'!$A$26:$Y$26,1,'5N mesh'!$B$7+1)*Setup!$B$22</f>
        <v>0</v>
      </c>
      <c r="AC836" s="0" t="n">
        <f aca="false">SUMPRODUCT('5N inverse'!$A$27:$Y$27,'5N mesh'!$B$37:$Z$37,$E835:$AC835)+'5N inverse'!$A$27*$C836/Setup!$B$17+INDEX('5N inverse'!$A$27:$Y$27,1,'5N mesh'!$B$7+1)*Setup!$B$22</f>
        <v>0</v>
      </c>
    </row>
    <row r="837" customFormat="false" ht="15" hidden="false" customHeight="false" outlineLevel="0" collapsed="false">
      <c r="A837" s="0" t="n">
        <v>832</v>
      </c>
      <c r="B837" s="0" t="n">
        <f aca="false">A837*Setup!$B$11/3600</f>
        <v>69.3333333333333</v>
      </c>
      <c r="C837" s="0" t="n">
        <f aca="false">Setup!$B$7+Setup!$B$8*COS(2*PI()*(B837-Setup!$B$9)/24)</f>
        <v>24.6945927106677</v>
      </c>
      <c r="D837" s="0" t="n">
        <f aca="false">(C837-E837)/Setup!$B$17</f>
        <v>-7.29376709526349</v>
      </c>
      <c r="E837" s="0" t="n">
        <f aca="false">SUMPRODUCT('5N inverse'!$A$3:$Y$3,'5N mesh'!$B$37:$Z$37,$E836:$AC836)+'5N inverse'!$A$3*$C837/Setup!$B$17+INDEX('5N inverse'!$A$3:$Y$3,1,'5N mesh'!$B$7+1)*Setup!$B$22</f>
        <v>25.642782433052</v>
      </c>
      <c r="F837" s="0" t="n">
        <f aca="false">SUMPRODUCT('5N inverse'!$A$4:$Y$4,'5N mesh'!$B$37:$Z$37,$E836:$AC836)+'5N inverse'!$A$4*$C837/Setup!$B$17+INDEX('5N inverse'!$A$4:$Y$4,1,'5N mesh'!$B$7+1)*Setup!$B$22</f>
        <v>23.8839421491872</v>
      </c>
      <c r="G837" s="0" t="n">
        <f aca="false">SUMPRODUCT('5N inverse'!$A$5:$Y$5,'5N mesh'!$B$37:$Z$37,$E836:$AC836)+'5N inverse'!$A$5*$C837/Setup!$B$17+INDEX('5N inverse'!$A$5:$Y$5,1,'5N mesh'!$B$7+1)*Setup!$B$22</f>
        <v>20.3662615814578</v>
      </c>
      <c r="H837" s="0" t="n">
        <f aca="false">SUMPRODUCT('5N inverse'!$A$6:$Y$6,'5N mesh'!$B$37:$Z$37,$E836:$AC836)+'5N inverse'!$A$6*$C837/Setup!$B$17+INDEX('5N inverse'!$A$6:$Y$6,1,'5N mesh'!$B$7+1)*Setup!$B$22</f>
        <v>16.8485810137283</v>
      </c>
      <c r="I837" s="0" t="n">
        <f aca="false">SUMPRODUCT('5N inverse'!$A$7:$Y$7,'5N mesh'!$B$37:$Z$37,$E836:$AC836)+'5N inverse'!$A$7*$C837/Setup!$B$17+INDEX('5N inverse'!$A$7:$Y$7,1,'5N mesh'!$B$7+1)*Setup!$B$22</f>
        <v>15.0897407298635</v>
      </c>
      <c r="J837" s="0" t="n">
        <f aca="false">SUMPRODUCT('5N inverse'!$A$8:$Y$8,'5N mesh'!$B$37:$Z$37,$E836:$AC836)+'5N inverse'!$A$8*$C837/Setup!$B$17+INDEX('5N inverse'!$A$8:$Y$8,1,'5N mesh'!$B$7+1)*Setup!$B$22</f>
        <v>0</v>
      </c>
      <c r="K837" s="0" t="n">
        <f aca="false">SUMPRODUCT('5N inverse'!$A$9:$Y$9,'5N mesh'!$B$37:$Z$37,$E836:$AC836)+'5N inverse'!$A$9*$C837/Setup!$B$17+INDEX('5N inverse'!$A$9:$Y$9,1,'5N mesh'!$B$7+1)*Setup!$B$22</f>
        <v>0</v>
      </c>
      <c r="L837" s="0" t="n">
        <f aca="false">SUMPRODUCT('5N inverse'!$A$10:$Y$10,'5N mesh'!$B$37:$Z$37,$E836:$AC836)+'5N inverse'!$A$10*$C837/Setup!$B$17+INDEX('5N inverse'!$A$10:$Y$10,1,'5N mesh'!$B$7+1)*Setup!$B$22</f>
        <v>0</v>
      </c>
      <c r="M837" s="0" t="n">
        <f aca="false">SUMPRODUCT('5N inverse'!$A$11:$Y$11,'5N mesh'!$B$37:$Z$37,$E836:$AC836)+'5N inverse'!$A$11*$C837/Setup!$B$17+INDEX('5N inverse'!$A$11:$Y$11,1,'5N mesh'!$B$7+1)*Setup!$B$22</f>
        <v>0</v>
      </c>
      <c r="N837" s="0" t="n">
        <f aca="false">SUMPRODUCT('5N inverse'!$A$12:$Y$12,'5N mesh'!$B$37:$Z$37,$E836:$AC836)+'5N inverse'!$A$12*$C837/Setup!$B$17+INDEX('5N inverse'!$A$12:$Y$12,1,'5N mesh'!$B$7+1)*Setup!$B$22</f>
        <v>0</v>
      </c>
      <c r="O837" s="0" t="n">
        <f aca="false">SUMPRODUCT('5N inverse'!$A$13:$Y$13,'5N mesh'!$B$37:$Z$37,$E836:$AC836)+'5N inverse'!$A$13*$C837/Setup!$B$17+INDEX('5N inverse'!$A$13:$Y$13,1,'5N mesh'!$B$7+1)*Setup!$B$22</f>
        <v>0</v>
      </c>
      <c r="P837" s="0" t="n">
        <f aca="false">SUMPRODUCT('5N inverse'!$A$14:$Y$14,'5N mesh'!$B$37:$Z$37,$E836:$AC836)+'5N inverse'!$A$14*$C837/Setup!$B$17+INDEX('5N inverse'!$A$14:$Y$14,1,'5N mesh'!$B$7+1)*Setup!$B$22</f>
        <v>0</v>
      </c>
      <c r="Q837" s="0" t="n">
        <f aca="false">SUMPRODUCT('5N inverse'!$A$15:$Y$15,'5N mesh'!$B$37:$Z$37,$E836:$AC836)+'5N inverse'!$A$15*$C837/Setup!$B$17+INDEX('5N inverse'!$A$15:$Y$15,1,'5N mesh'!$B$7+1)*Setup!$B$22</f>
        <v>0</v>
      </c>
      <c r="R837" s="0" t="n">
        <f aca="false">SUMPRODUCT('5N inverse'!$A$16:$Y$16,'5N mesh'!$B$37:$Z$37,$E836:$AC836)+'5N inverse'!$A$16*$C837/Setup!$B$17+INDEX('5N inverse'!$A$16:$Y$16,1,'5N mesh'!$B$7+1)*Setup!$B$22</f>
        <v>0</v>
      </c>
      <c r="S837" s="0" t="n">
        <f aca="false">SUMPRODUCT('5N inverse'!$A$17:$Y$17,'5N mesh'!$B$37:$Z$37,$E836:$AC836)+'5N inverse'!$A$17*$C837/Setup!$B$17+INDEX('5N inverse'!$A$17:$Y$17,1,'5N mesh'!$B$7+1)*Setup!$B$22</f>
        <v>0</v>
      </c>
      <c r="T837" s="0" t="n">
        <f aca="false">SUMPRODUCT('5N inverse'!$A$18:$Y$18,'5N mesh'!$B$37:$Z$37,$E836:$AC836)+'5N inverse'!$A$18*$C837/Setup!$B$17+INDEX('5N inverse'!$A$18:$Y$18,1,'5N mesh'!$B$7+1)*Setup!$B$22</f>
        <v>0</v>
      </c>
      <c r="U837" s="0" t="n">
        <f aca="false">SUMPRODUCT('5N inverse'!$A$19:$Y$19,'5N mesh'!$B$37:$Z$37,$E836:$AC836)+'5N inverse'!$A$19*$C837/Setup!$B$17+INDEX('5N inverse'!$A$19:$Y$19,1,'5N mesh'!$B$7+1)*Setup!$B$22</f>
        <v>0</v>
      </c>
      <c r="V837" s="0" t="n">
        <f aca="false">SUMPRODUCT('5N inverse'!$A$20:$Y$20,'5N mesh'!$B$37:$Z$37,$E836:$AC836)+'5N inverse'!$A$20*$C837/Setup!$B$17+INDEX('5N inverse'!$A$20:$Y$20,1,'5N mesh'!$B$7+1)*Setup!$B$22</f>
        <v>0</v>
      </c>
      <c r="W837" s="0" t="n">
        <f aca="false">SUMPRODUCT('5N inverse'!$A$21:$Y$21,'5N mesh'!$B$37:$Z$37,$E836:$AC836)+'5N inverse'!$A$21*$C837/Setup!$B$17+INDEX('5N inverse'!$A$21:$Y$21,1,'5N mesh'!$B$7+1)*Setup!$B$22</f>
        <v>0</v>
      </c>
      <c r="X837" s="0" t="n">
        <f aca="false">SUMPRODUCT('5N inverse'!$A$22:$Y$22,'5N mesh'!$B$37:$Z$37,$E836:$AC836)+'5N inverse'!$A$22*$C837/Setup!$B$17+INDEX('5N inverse'!$A$22:$Y$22,1,'5N mesh'!$B$7+1)*Setup!$B$22</f>
        <v>0</v>
      </c>
      <c r="Y837" s="0" t="n">
        <f aca="false">SUMPRODUCT('5N inverse'!$A$23:$Y$23,'5N mesh'!$B$37:$Z$37,$E836:$AC836)+'5N inverse'!$A$23*$C837/Setup!$B$17+INDEX('5N inverse'!$A$23:$Y$23,1,'5N mesh'!$B$7+1)*Setup!$B$22</f>
        <v>0</v>
      </c>
      <c r="Z837" s="0" t="n">
        <f aca="false">SUMPRODUCT('5N inverse'!$A$24:$Y$24,'5N mesh'!$B$37:$Z$37,$E836:$AC836)+'5N inverse'!$A$24*$C837/Setup!$B$17+INDEX('5N inverse'!$A$24:$Y$24,1,'5N mesh'!$B$7+1)*Setup!$B$22</f>
        <v>0</v>
      </c>
      <c r="AA837" s="0" t="n">
        <f aca="false">SUMPRODUCT('5N inverse'!$A$25:$Y$25,'5N mesh'!$B$37:$Z$37,$E836:$AC836)+'5N inverse'!$A$25*$C837/Setup!$B$17+INDEX('5N inverse'!$A$25:$Y$25,1,'5N mesh'!$B$7+1)*Setup!$B$22</f>
        <v>0</v>
      </c>
      <c r="AB837" s="0" t="n">
        <f aca="false">SUMPRODUCT('5N inverse'!$A$26:$Y$26,'5N mesh'!$B$37:$Z$37,$E836:$AC836)+'5N inverse'!$A$26*$C837/Setup!$B$17+INDEX('5N inverse'!$A$26:$Y$26,1,'5N mesh'!$B$7+1)*Setup!$B$22</f>
        <v>0</v>
      </c>
      <c r="AC837" s="0" t="n">
        <f aca="false">SUMPRODUCT('5N inverse'!$A$27:$Y$27,'5N mesh'!$B$37:$Z$37,$E836:$AC836)+'5N inverse'!$A$27*$C837/Setup!$B$17+INDEX('5N inverse'!$A$27:$Y$27,1,'5N mesh'!$B$7+1)*Setup!$B$22</f>
        <v>0</v>
      </c>
    </row>
    <row r="838" customFormat="false" ht="15" hidden="false" customHeight="false" outlineLevel="0" collapsed="false">
      <c r="A838" s="0" t="n">
        <v>833</v>
      </c>
      <c r="B838" s="0" t="n">
        <f aca="false">A838*Setup!$B$11/3600</f>
        <v>69.4166666666667</v>
      </c>
      <c r="C838" s="0" t="n">
        <f aca="false">Setup!$B$7+Setup!$B$8*COS(2*PI()*(B838-Setup!$B$9)/24)</f>
        <v>24.6084935447597</v>
      </c>
      <c r="D838" s="0" t="n">
        <f aca="false">(C838-E838)/Setup!$B$17</f>
        <v>-7.82391608367702</v>
      </c>
      <c r="E838" s="0" t="n">
        <f aca="false">SUMPRODUCT('5N inverse'!$A$3:$Y$3,'5N mesh'!$B$37:$Z$37,$E837:$AC837)+'5N inverse'!$A$3*$C838/Setup!$B$17+INDEX('5N inverse'!$A$3:$Y$3,1,'5N mesh'!$B$7+1)*Setup!$B$22</f>
        <v>25.6256026356377</v>
      </c>
      <c r="F838" s="0" t="n">
        <f aca="false">SUMPRODUCT('5N inverse'!$A$4:$Y$4,'5N mesh'!$B$37:$Z$37,$E837:$AC837)+'5N inverse'!$A$4*$C838/Setup!$B$17+INDEX('5N inverse'!$A$4:$Y$4,1,'5N mesh'!$B$7+1)*Setup!$B$22</f>
        <v>23.86962957028</v>
      </c>
      <c r="G838" s="0" t="n">
        <f aca="false">SUMPRODUCT('5N inverse'!$A$5:$Y$5,'5N mesh'!$B$37:$Z$37,$E837:$AC837)+'5N inverse'!$A$5*$C838/Setup!$B$17+INDEX('5N inverse'!$A$5:$Y$5,1,'5N mesh'!$B$7+1)*Setup!$B$22</f>
        <v>20.3576834395646</v>
      </c>
      <c r="H838" s="0" t="n">
        <f aca="false">SUMPRODUCT('5N inverse'!$A$6:$Y$6,'5N mesh'!$B$37:$Z$37,$E837:$AC837)+'5N inverse'!$A$6*$C838/Setup!$B$17+INDEX('5N inverse'!$A$6:$Y$6,1,'5N mesh'!$B$7+1)*Setup!$B$22</f>
        <v>16.8457373088492</v>
      </c>
      <c r="I838" s="0" t="n">
        <f aca="false">SUMPRODUCT('5N inverse'!$A$7:$Y$7,'5N mesh'!$B$37:$Z$37,$E837:$AC837)+'5N inverse'!$A$7*$C838/Setup!$B$17+INDEX('5N inverse'!$A$7:$Y$7,1,'5N mesh'!$B$7+1)*Setup!$B$22</f>
        <v>15.0897642434915</v>
      </c>
      <c r="J838" s="0" t="n">
        <f aca="false">SUMPRODUCT('5N inverse'!$A$8:$Y$8,'5N mesh'!$B$37:$Z$37,$E837:$AC837)+'5N inverse'!$A$8*$C838/Setup!$B$17+INDEX('5N inverse'!$A$8:$Y$8,1,'5N mesh'!$B$7+1)*Setup!$B$22</f>
        <v>0</v>
      </c>
      <c r="K838" s="0" t="n">
        <f aca="false">SUMPRODUCT('5N inverse'!$A$9:$Y$9,'5N mesh'!$B$37:$Z$37,$E837:$AC837)+'5N inverse'!$A$9*$C838/Setup!$B$17+INDEX('5N inverse'!$A$9:$Y$9,1,'5N mesh'!$B$7+1)*Setup!$B$22</f>
        <v>0</v>
      </c>
      <c r="L838" s="0" t="n">
        <f aca="false">SUMPRODUCT('5N inverse'!$A$10:$Y$10,'5N mesh'!$B$37:$Z$37,$E837:$AC837)+'5N inverse'!$A$10*$C838/Setup!$B$17+INDEX('5N inverse'!$A$10:$Y$10,1,'5N mesh'!$B$7+1)*Setup!$B$22</f>
        <v>0</v>
      </c>
      <c r="M838" s="0" t="n">
        <f aca="false">SUMPRODUCT('5N inverse'!$A$11:$Y$11,'5N mesh'!$B$37:$Z$37,$E837:$AC837)+'5N inverse'!$A$11*$C838/Setup!$B$17+INDEX('5N inverse'!$A$11:$Y$11,1,'5N mesh'!$B$7+1)*Setup!$B$22</f>
        <v>0</v>
      </c>
      <c r="N838" s="0" t="n">
        <f aca="false">SUMPRODUCT('5N inverse'!$A$12:$Y$12,'5N mesh'!$B$37:$Z$37,$E837:$AC837)+'5N inverse'!$A$12*$C838/Setup!$B$17+INDEX('5N inverse'!$A$12:$Y$12,1,'5N mesh'!$B$7+1)*Setup!$B$22</f>
        <v>0</v>
      </c>
      <c r="O838" s="0" t="n">
        <f aca="false">SUMPRODUCT('5N inverse'!$A$13:$Y$13,'5N mesh'!$B$37:$Z$37,$E837:$AC837)+'5N inverse'!$A$13*$C838/Setup!$B$17+INDEX('5N inverse'!$A$13:$Y$13,1,'5N mesh'!$B$7+1)*Setup!$B$22</f>
        <v>0</v>
      </c>
      <c r="P838" s="0" t="n">
        <f aca="false">SUMPRODUCT('5N inverse'!$A$14:$Y$14,'5N mesh'!$B$37:$Z$37,$E837:$AC837)+'5N inverse'!$A$14*$C838/Setup!$B$17+INDEX('5N inverse'!$A$14:$Y$14,1,'5N mesh'!$B$7+1)*Setup!$B$22</f>
        <v>0</v>
      </c>
      <c r="Q838" s="0" t="n">
        <f aca="false">SUMPRODUCT('5N inverse'!$A$15:$Y$15,'5N mesh'!$B$37:$Z$37,$E837:$AC837)+'5N inverse'!$A$15*$C838/Setup!$B$17+INDEX('5N inverse'!$A$15:$Y$15,1,'5N mesh'!$B$7+1)*Setup!$B$22</f>
        <v>0</v>
      </c>
      <c r="R838" s="0" t="n">
        <f aca="false">SUMPRODUCT('5N inverse'!$A$16:$Y$16,'5N mesh'!$B$37:$Z$37,$E837:$AC837)+'5N inverse'!$A$16*$C838/Setup!$B$17+INDEX('5N inverse'!$A$16:$Y$16,1,'5N mesh'!$B$7+1)*Setup!$B$22</f>
        <v>0</v>
      </c>
      <c r="S838" s="0" t="n">
        <f aca="false">SUMPRODUCT('5N inverse'!$A$17:$Y$17,'5N mesh'!$B$37:$Z$37,$E837:$AC837)+'5N inverse'!$A$17*$C838/Setup!$B$17+INDEX('5N inverse'!$A$17:$Y$17,1,'5N mesh'!$B$7+1)*Setup!$B$22</f>
        <v>0</v>
      </c>
      <c r="T838" s="0" t="n">
        <f aca="false">SUMPRODUCT('5N inverse'!$A$18:$Y$18,'5N mesh'!$B$37:$Z$37,$E837:$AC837)+'5N inverse'!$A$18*$C838/Setup!$B$17+INDEX('5N inverse'!$A$18:$Y$18,1,'5N mesh'!$B$7+1)*Setup!$B$22</f>
        <v>0</v>
      </c>
      <c r="U838" s="0" t="n">
        <f aca="false">SUMPRODUCT('5N inverse'!$A$19:$Y$19,'5N mesh'!$B$37:$Z$37,$E837:$AC837)+'5N inverse'!$A$19*$C838/Setup!$B$17+INDEX('5N inverse'!$A$19:$Y$19,1,'5N mesh'!$B$7+1)*Setup!$B$22</f>
        <v>0</v>
      </c>
      <c r="V838" s="0" t="n">
        <f aca="false">SUMPRODUCT('5N inverse'!$A$20:$Y$20,'5N mesh'!$B$37:$Z$37,$E837:$AC837)+'5N inverse'!$A$20*$C838/Setup!$B$17+INDEX('5N inverse'!$A$20:$Y$20,1,'5N mesh'!$B$7+1)*Setup!$B$22</f>
        <v>0</v>
      </c>
      <c r="W838" s="0" t="n">
        <f aca="false">SUMPRODUCT('5N inverse'!$A$21:$Y$21,'5N mesh'!$B$37:$Z$37,$E837:$AC837)+'5N inverse'!$A$21*$C838/Setup!$B$17+INDEX('5N inverse'!$A$21:$Y$21,1,'5N mesh'!$B$7+1)*Setup!$B$22</f>
        <v>0</v>
      </c>
      <c r="X838" s="0" t="n">
        <f aca="false">SUMPRODUCT('5N inverse'!$A$22:$Y$22,'5N mesh'!$B$37:$Z$37,$E837:$AC837)+'5N inverse'!$A$22*$C838/Setup!$B$17+INDEX('5N inverse'!$A$22:$Y$22,1,'5N mesh'!$B$7+1)*Setup!$B$22</f>
        <v>0</v>
      </c>
      <c r="Y838" s="0" t="n">
        <f aca="false">SUMPRODUCT('5N inverse'!$A$23:$Y$23,'5N mesh'!$B$37:$Z$37,$E837:$AC837)+'5N inverse'!$A$23*$C838/Setup!$B$17+INDEX('5N inverse'!$A$23:$Y$23,1,'5N mesh'!$B$7+1)*Setup!$B$22</f>
        <v>0</v>
      </c>
      <c r="Z838" s="0" t="n">
        <f aca="false">SUMPRODUCT('5N inverse'!$A$24:$Y$24,'5N mesh'!$B$37:$Z$37,$E837:$AC837)+'5N inverse'!$A$24*$C838/Setup!$B$17+INDEX('5N inverse'!$A$24:$Y$24,1,'5N mesh'!$B$7+1)*Setup!$B$22</f>
        <v>0</v>
      </c>
      <c r="AA838" s="0" t="n">
        <f aca="false">SUMPRODUCT('5N inverse'!$A$25:$Y$25,'5N mesh'!$B$37:$Z$37,$E837:$AC837)+'5N inverse'!$A$25*$C838/Setup!$B$17+INDEX('5N inverse'!$A$25:$Y$25,1,'5N mesh'!$B$7+1)*Setup!$B$22</f>
        <v>0</v>
      </c>
      <c r="AB838" s="0" t="n">
        <f aca="false">SUMPRODUCT('5N inverse'!$A$26:$Y$26,'5N mesh'!$B$37:$Z$37,$E837:$AC837)+'5N inverse'!$A$26*$C838/Setup!$B$17+INDEX('5N inverse'!$A$26:$Y$26,1,'5N mesh'!$B$7+1)*Setup!$B$22</f>
        <v>0</v>
      </c>
      <c r="AC838" s="0" t="n">
        <f aca="false">SUMPRODUCT('5N inverse'!$A$27:$Y$27,'5N mesh'!$B$37:$Z$37,$E837:$AC837)+'5N inverse'!$A$27*$C838/Setup!$B$17+INDEX('5N inverse'!$A$27:$Y$27,1,'5N mesh'!$B$7+1)*Setup!$B$22</f>
        <v>0</v>
      </c>
    </row>
    <row r="839" customFormat="false" ht="15" hidden="false" customHeight="false" outlineLevel="0" collapsed="false">
      <c r="A839" s="0" t="n">
        <v>834</v>
      </c>
      <c r="B839" s="0" t="n">
        <f aca="false">A839*Setup!$B$11/3600</f>
        <v>69.5</v>
      </c>
      <c r="C839" s="0" t="n">
        <f aca="false">Setup!$B$7+Setup!$B$8*COS(2*PI()*(B839-Setup!$B$9)/24)</f>
        <v>24.5221047688802</v>
      </c>
      <c r="D839" s="0" t="n">
        <f aca="false">(C839-E839)/Setup!$B$17</f>
        <v>-8.34945489293927</v>
      </c>
      <c r="E839" s="0" t="n">
        <f aca="false">SUMPRODUCT('5N inverse'!$A$3:$Y$3,'5N mesh'!$B$37:$Z$37,$E838:$AC838)+'5N inverse'!$A$3*$C839/Setup!$B$17+INDEX('5N inverse'!$A$3:$Y$3,1,'5N mesh'!$B$7+1)*Setup!$B$22</f>
        <v>25.6075339049623</v>
      </c>
      <c r="F839" s="0" t="n">
        <f aca="false">SUMPRODUCT('5N inverse'!$A$4:$Y$4,'5N mesh'!$B$37:$Z$37,$E838:$AC838)+'5N inverse'!$A$4*$C839/Setup!$B$17+INDEX('5N inverse'!$A$4:$Y$4,1,'5N mesh'!$B$7+1)*Setup!$B$22</f>
        <v>23.8545749977705</v>
      </c>
      <c r="G839" s="0" t="n">
        <f aca="false">SUMPRODUCT('5N inverse'!$A$5:$Y$5,'5N mesh'!$B$37:$Z$37,$E838:$AC838)+'5N inverse'!$A$5*$C839/Setup!$B$17+INDEX('5N inverse'!$A$5:$Y$5,1,'5N mesh'!$B$7+1)*Setup!$B$22</f>
        <v>20.3486571833868</v>
      </c>
      <c r="H839" s="0" t="n">
        <f aca="false">SUMPRODUCT('5N inverse'!$A$6:$Y$6,'5N mesh'!$B$37:$Z$37,$E838:$AC838)+'5N inverse'!$A$6*$C839/Setup!$B$17+INDEX('5N inverse'!$A$6:$Y$6,1,'5N mesh'!$B$7+1)*Setup!$B$22</f>
        <v>16.8427393690032</v>
      </c>
      <c r="I839" s="0" t="n">
        <f aca="false">SUMPRODUCT('5N inverse'!$A$7:$Y$7,'5N mesh'!$B$37:$Z$37,$E838:$AC838)+'5N inverse'!$A$7*$C839/Setup!$B$17+INDEX('5N inverse'!$A$7:$Y$7,1,'5N mesh'!$B$7+1)*Setup!$B$22</f>
        <v>15.0897804618113</v>
      </c>
      <c r="J839" s="0" t="n">
        <f aca="false">SUMPRODUCT('5N inverse'!$A$8:$Y$8,'5N mesh'!$B$37:$Z$37,$E838:$AC838)+'5N inverse'!$A$8*$C839/Setup!$B$17+INDEX('5N inverse'!$A$8:$Y$8,1,'5N mesh'!$B$7+1)*Setup!$B$22</f>
        <v>0</v>
      </c>
      <c r="K839" s="0" t="n">
        <f aca="false">SUMPRODUCT('5N inverse'!$A$9:$Y$9,'5N mesh'!$B$37:$Z$37,$E838:$AC838)+'5N inverse'!$A$9*$C839/Setup!$B$17+INDEX('5N inverse'!$A$9:$Y$9,1,'5N mesh'!$B$7+1)*Setup!$B$22</f>
        <v>0</v>
      </c>
      <c r="L839" s="0" t="n">
        <f aca="false">SUMPRODUCT('5N inverse'!$A$10:$Y$10,'5N mesh'!$B$37:$Z$37,$E838:$AC838)+'5N inverse'!$A$10*$C839/Setup!$B$17+INDEX('5N inverse'!$A$10:$Y$10,1,'5N mesh'!$B$7+1)*Setup!$B$22</f>
        <v>0</v>
      </c>
      <c r="M839" s="0" t="n">
        <f aca="false">SUMPRODUCT('5N inverse'!$A$11:$Y$11,'5N mesh'!$B$37:$Z$37,$E838:$AC838)+'5N inverse'!$A$11*$C839/Setup!$B$17+INDEX('5N inverse'!$A$11:$Y$11,1,'5N mesh'!$B$7+1)*Setup!$B$22</f>
        <v>0</v>
      </c>
      <c r="N839" s="0" t="n">
        <f aca="false">SUMPRODUCT('5N inverse'!$A$12:$Y$12,'5N mesh'!$B$37:$Z$37,$E838:$AC838)+'5N inverse'!$A$12*$C839/Setup!$B$17+INDEX('5N inverse'!$A$12:$Y$12,1,'5N mesh'!$B$7+1)*Setup!$B$22</f>
        <v>0</v>
      </c>
      <c r="O839" s="0" t="n">
        <f aca="false">SUMPRODUCT('5N inverse'!$A$13:$Y$13,'5N mesh'!$B$37:$Z$37,$E838:$AC838)+'5N inverse'!$A$13*$C839/Setup!$B$17+INDEX('5N inverse'!$A$13:$Y$13,1,'5N mesh'!$B$7+1)*Setup!$B$22</f>
        <v>0</v>
      </c>
      <c r="P839" s="0" t="n">
        <f aca="false">SUMPRODUCT('5N inverse'!$A$14:$Y$14,'5N mesh'!$B$37:$Z$37,$E838:$AC838)+'5N inverse'!$A$14*$C839/Setup!$B$17+INDEX('5N inverse'!$A$14:$Y$14,1,'5N mesh'!$B$7+1)*Setup!$B$22</f>
        <v>0</v>
      </c>
      <c r="Q839" s="0" t="n">
        <f aca="false">SUMPRODUCT('5N inverse'!$A$15:$Y$15,'5N mesh'!$B$37:$Z$37,$E838:$AC838)+'5N inverse'!$A$15*$C839/Setup!$B$17+INDEX('5N inverse'!$A$15:$Y$15,1,'5N mesh'!$B$7+1)*Setup!$B$22</f>
        <v>0</v>
      </c>
      <c r="R839" s="0" t="n">
        <f aca="false">SUMPRODUCT('5N inverse'!$A$16:$Y$16,'5N mesh'!$B$37:$Z$37,$E838:$AC838)+'5N inverse'!$A$16*$C839/Setup!$B$17+INDEX('5N inverse'!$A$16:$Y$16,1,'5N mesh'!$B$7+1)*Setup!$B$22</f>
        <v>0</v>
      </c>
      <c r="S839" s="0" t="n">
        <f aca="false">SUMPRODUCT('5N inverse'!$A$17:$Y$17,'5N mesh'!$B$37:$Z$37,$E838:$AC838)+'5N inverse'!$A$17*$C839/Setup!$B$17+INDEX('5N inverse'!$A$17:$Y$17,1,'5N mesh'!$B$7+1)*Setup!$B$22</f>
        <v>0</v>
      </c>
      <c r="T839" s="0" t="n">
        <f aca="false">SUMPRODUCT('5N inverse'!$A$18:$Y$18,'5N mesh'!$B$37:$Z$37,$E838:$AC838)+'5N inverse'!$A$18*$C839/Setup!$B$17+INDEX('5N inverse'!$A$18:$Y$18,1,'5N mesh'!$B$7+1)*Setup!$B$22</f>
        <v>0</v>
      </c>
      <c r="U839" s="0" t="n">
        <f aca="false">SUMPRODUCT('5N inverse'!$A$19:$Y$19,'5N mesh'!$B$37:$Z$37,$E838:$AC838)+'5N inverse'!$A$19*$C839/Setup!$B$17+INDEX('5N inverse'!$A$19:$Y$19,1,'5N mesh'!$B$7+1)*Setup!$B$22</f>
        <v>0</v>
      </c>
      <c r="V839" s="0" t="n">
        <f aca="false">SUMPRODUCT('5N inverse'!$A$20:$Y$20,'5N mesh'!$B$37:$Z$37,$E838:$AC838)+'5N inverse'!$A$20*$C839/Setup!$B$17+INDEX('5N inverse'!$A$20:$Y$20,1,'5N mesh'!$B$7+1)*Setup!$B$22</f>
        <v>0</v>
      </c>
      <c r="W839" s="0" t="n">
        <f aca="false">SUMPRODUCT('5N inverse'!$A$21:$Y$21,'5N mesh'!$B$37:$Z$37,$E838:$AC838)+'5N inverse'!$A$21*$C839/Setup!$B$17+INDEX('5N inverse'!$A$21:$Y$21,1,'5N mesh'!$B$7+1)*Setup!$B$22</f>
        <v>0</v>
      </c>
      <c r="X839" s="0" t="n">
        <f aca="false">SUMPRODUCT('5N inverse'!$A$22:$Y$22,'5N mesh'!$B$37:$Z$37,$E838:$AC838)+'5N inverse'!$A$22*$C839/Setup!$B$17+INDEX('5N inverse'!$A$22:$Y$22,1,'5N mesh'!$B$7+1)*Setup!$B$22</f>
        <v>0</v>
      </c>
      <c r="Y839" s="0" t="n">
        <f aca="false">SUMPRODUCT('5N inverse'!$A$23:$Y$23,'5N mesh'!$B$37:$Z$37,$E838:$AC838)+'5N inverse'!$A$23*$C839/Setup!$B$17+INDEX('5N inverse'!$A$23:$Y$23,1,'5N mesh'!$B$7+1)*Setup!$B$22</f>
        <v>0</v>
      </c>
      <c r="Z839" s="0" t="n">
        <f aca="false">SUMPRODUCT('5N inverse'!$A$24:$Y$24,'5N mesh'!$B$37:$Z$37,$E838:$AC838)+'5N inverse'!$A$24*$C839/Setup!$B$17+INDEX('5N inverse'!$A$24:$Y$24,1,'5N mesh'!$B$7+1)*Setup!$B$22</f>
        <v>0</v>
      </c>
      <c r="AA839" s="0" t="n">
        <f aca="false">SUMPRODUCT('5N inverse'!$A$25:$Y$25,'5N mesh'!$B$37:$Z$37,$E838:$AC838)+'5N inverse'!$A$25*$C839/Setup!$B$17+INDEX('5N inverse'!$A$25:$Y$25,1,'5N mesh'!$B$7+1)*Setup!$B$22</f>
        <v>0</v>
      </c>
      <c r="AB839" s="0" t="n">
        <f aca="false">SUMPRODUCT('5N inverse'!$A$26:$Y$26,'5N mesh'!$B$37:$Z$37,$E838:$AC838)+'5N inverse'!$A$26*$C839/Setup!$B$17+INDEX('5N inverse'!$A$26:$Y$26,1,'5N mesh'!$B$7+1)*Setup!$B$22</f>
        <v>0</v>
      </c>
      <c r="AC839" s="0" t="n">
        <f aca="false">SUMPRODUCT('5N inverse'!$A$27:$Y$27,'5N mesh'!$B$37:$Z$37,$E838:$AC838)+'5N inverse'!$A$27*$C839/Setup!$B$17+INDEX('5N inverse'!$A$27:$Y$27,1,'5N mesh'!$B$7+1)*Setup!$B$22</f>
        <v>0</v>
      </c>
    </row>
    <row r="840" customFormat="false" ht="15" hidden="false" customHeight="false" outlineLevel="0" collapsed="false">
      <c r="A840" s="0" t="n">
        <v>835</v>
      </c>
      <c r="B840" s="0" t="n">
        <f aca="false">A840*Setup!$B$11/3600</f>
        <v>69.5833333333333</v>
      </c>
      <c r="C840" s="0" t="n">
        <f aca="false">Setup!$B$7+Setup!$B$8*COS(2*PI()*(B840-Setup!$B$9)/24)</f>
        <v>24.4354674994079</v>
      </c>
      <c r="D840" s="0" t="n">
        <f aca="false">(C840-E840)/Setup!$B$17</f>
        <v>-8.87013340434837</v>
      </c>
      <c r="E840" s="0" t="n">
        <f aca="false">SUMPRODUCT('5N inverse'!$A$3:$Y$3,'5N mesh'!$B$37:$Z$37,$E839:$AC839)+'5N inverse'!$A$3*$C840/Setup!$B$17+INDEX('5N inverse'!$A$3:$Y$3,1,'5N mesh'!$B$7+1)*Setup!$B$22</f>
        <v>25.5885848419732</v>
      </c>
      <c r="F840" s="0" t="n">
        <f aca="false">SUMPRODUCT('5N inverse'!$A$4:$Y$4,'5N mesh'!$B$37:$Z$37,$E839:$AC839)+'5N inverse'!$A$4*$C840/Setup!$B$17+INDEX('5N inverse'!$A$4:$Y$4,1,'5N mesh'!$B$7+1)*Setup!$B$22</f>
        <v>23.8387855978308</v>
      </c>
      <c r="G840" s="0" t="n">
        <f aca="false">SUMPRODUCT('5N inverse'!$A$5:$Y$5,'5N mesh'!$B$37:$Z$37,$E839:$AC839)+'5N inverse'!$A$5*$C840/Setup!$B$17+INDEX('5N inverse'!$A$5:$Y$5,1,'5N mesh'!$B$7+1)*Setup!$B$22</f>
        <v>20.3391871095461</v>
      </c>
      <c r="H840" s="0" t="n">
        <f aca="false">SUMPRODUCT('5N inverse'!$A$6:$Y$6,'5N mesh'!$B$37:$Z$37,$E839:$AC839)+'5N inverse'!$A$6*$C840/Setup!$B$17+INDEX('5N inverse'!$A$6:$Y$6,1,'5N mesh'!$B$7+1)*Setup!$B$22</f>
        <v>16.8395886212614</v>
      </c>
      <c r="I840" s="0" t="n">
        <f aca="false">SUMPRODUCT('5N inverse'!$A$7:$Y$7,'5N mesh'!$B$37:$Z$37,$E839:$AC839)+'5N inverse'!$A$7*$C840/Setup!$B$17+INDEX('5N inverse'!$A$7:$Y$7,1,'5N mesh'!$B$7+1)*Setup!$B$22</f>
        <v>15.089789377119</v>
      </c>
      <c r="J840" s="0" t="n">
        <f aca="false">SUMPRODUCT('5N inverse'!$A$8:$Y$8,'5N mesh'!$B$37:$Z$37,$E839:$AC839)+'5N inverse'!$A$8*$C840/Setup!$B$17+INDEX('5N inverse'!$A$8:$Y$8,1,'5N mesh'!$B$7+1)*Setup!$B$22</f>
        <v>0</v>
      </c>
      <c r="K840" s="0" t="n">
        <f aca="false">SUMPRODUCT('5N inverse'!$A$9:$Y$9,'5N mesh'!$B$37:$Z$37,$E839:$AC839)+'5N inverse'!$A$9*$C840/Setup!$B$17+INDEX('5N inverse'!$A$9:$Y$9,1,'5N mesh'!$B$7+1)*Setup!$B$22</f>
        <v>0</v>
      </c>
      <c r="L840" s="0" t="n">
        <f aca="false">SUMPRODUCT('5N inverse'!$A$10:$Y$10,'5N mesh'!$B$37:$Z$37,$E839:$AC839)+'5N inverse'!$A$10*$C840/Setup!$B$17+INDEX('5N inverse'!$A$10:$Y$10,1,'5N mesh'!$B$7+1)*Setup!$B$22</f>
        <v>0</v>
      </c>
      <c r="M840" s="0" t="n">
        <f aca="false">SUMPRODUCT('5N inverse'!$A$11:$Y$11,'5N mesh'!$B$37:$Z$37,$E839:$AC839)+'5N inverse'!$A$11*$C840/Setup!$B$17+INDEX('5N inverse'!$A$11:$Y$11,1,'5N mesh'!$B$7+1)*Setup!$B$22</f>
        <v>0</v>
      </c>
      <c r="N840" s="0" t="n">
        <f aca="false">SUMPRODUCT('5N inverse'!$A$12:$Y$12,'5N mesh'!$B$37:$Z$37,$E839:$AC839)+'5N inverse'!$A$12*$C840/Setup!$B$17+INDEX('5N inverse'!$A$12:$Y$12,1,'5N mesh'!$B$7+1)*Setup!$B$22</f>
        <v>0</v>
      </c>
      <c r="O840" s="0" t="n">
        <f aca="false">SUMPRODUCT('5N inverse'!$A$13:$Y$13,'5N mesh'!$B$37:$Z$37,$E839:$AC839)+'5N inverse'!$A$13*$C840/Setup!$B$17+INDEX('5N inverse'!$A$13:$Y$13,1,'5N mesh'!$B$7+1)*Setup!$B$22</f>
        <v>0</v>
      </c>
      <c r="P840" s="0" t="n">
        <f aca="false">SUMPRODUCT('5N inverse'!$A$14:$Y$14,'5N mesh'!$B$37:$Z$37,$E839:$AC839)+'5N inverse'!$A$14*$C840/Setup!$B$17+INDEX('5N inverse'!$A$14:$Y$14,1,'5N mesh'!$B$7+1)*Setup!$B$22</f>
        <v>0</v>
      </c>
      <c r="Q840" s="0" t="n">
        <f aca="false">SUMPRODUCT('5N inverse'!$A$15:$Y$15,'5N mesh'!$B$37:$Z$37,$E839:$AC839)+'5N inverse'!$A$15*$C840/Setup!$B$17+INDEX('5N inverse'!$A$15:$Y$15,1,'5N mesh'!$B$7+1)*Setup!$B$22</f>
        <v>0</v>
      </c>
      <c r="R840" s="0" t="n">
        <f aca="false">SUMPRODUCT('5N inverse'!$A$16:$Y$16,'5N mesh'!$B$37:$Z$37,$E839:$AC839)+'5N inverse'!$A$16*$C840/Setup!$B$17+INDEX('5N inverse'!$A$16:$Y$16,1,'5N mesh'!$B$7+1)*Setup!$B$22</f>
        <v>0</v>
      </c>
      <c r="S840" s="0" t="n">
        <f aca="false">SUMPRODUCT('5N inverse'!$A$17:$Y$17,'5N mesh'!$B$37:$Z$37,$E839:$AC839)+'5N inverse'!$A$17*$C840/Setup!$B$17+INDEX('5N inverse'!$A$17:$Y$17,1,'5N mesh'!$B$7+1)*Setup!$B$22</f>
        <v>0</v>
      </c>
      <c r="T840" s="0" t="n">
        <f aca="false">SUMPRODUCT('5N inverse'!$A$18:$Y$18,'5N mesh'!$B$37:$Z$37,$E839:$AC839)+'5N inverse'!$A$18*$C840/Setup!$B$17+INDEX('5N inverse'!$A$18:$Y$18,1,'5N mesh'!$B$7+1)*Setup!$B$22</f>
        <v>0</v>
      </c>
      <c r="U840" s="0" t="n">
        <f aca="false">SUMPRODUCT('5N inverse'!$A$19:$Y$19,'5N mesh'!$B$37:$Z$37,$E839:$AC839)+'5N inverse'!$A$19*$C840/Setup!$B$17+INDEX('5N inverse'!$A$19:$Y$19,1,'5N mesh'!$B$7+1)*Setup!$B$22</f>
        <v>0</v>
      </c>
      <c r="V840" s="0" t="n">
        <f aca="false">SUMPRODUCT('5N inverse'!$A$20:$Y$20,'5N mesh'!$B$37:$Z$37,$E839:$AC839)+'5N inverse'!$A$20*$C840/Setup!$B$17+INDEX('5N inverse'!$A$20:$Y$20,1,'5N mesh'!$B$7+1)*Setup!$B$22</f>
        <v>0</v>
      </c>
      <c r="W840" s="0" t="n">
        <f aca="false">SUMPRODUCT('5N inverse'!$A$21:$Y$21,'5N mesh'!$B$37:$Z$37,$E839:$AC839)+'5N inverse'!$A$21*$C840/Setup!$B$17+INDEX('5N inverse'!$A$21:$Y$21,1,'5N mesh'!$B$7+1)*Setup!$B$22</f>
        <v>0</v>
      </c>
      <c r="X840" s="0" t="n">
        <f aca="false">SUMPRODUCT('5N inverse'!$A$22:$Y$22,'5N mesh'!$B$37:$Z$37,$E839:$AC839)+'5N inverse'!$A$22*$C840/Setup!$B$17+INDEX('5N inverse'!$A$22:$Y$22,1,'5N mesh'!$B$7+1)*Setup!$B$22</f>
        <v>0</v>
      </c>
      <c r="Y840" s="0" t="n">
        <f aca="false">SUMPRODUCT('5N inverse'!$A$23:$Y$23,'5N mesh'!$B$37:$Z$37,$E839:$AC839)+'5N inverse'!$A$23*$C840/Setup!$B$17+INDEX('5N inverse'!$A$23:$Y$23,1,'5N mesh'!$B$7+1)*Setup!$B$22</f>
        <v>0</v>
      </c>
      <c r="Z840" s="0" t="n">
        <f aca="false">SUMPRODUCT('5N inverse'!$A$24:$Y$24,'5N mesh'!$B$37:$Z$37,$E839:$AC839)+'5N inverse'!$A$24*$C840/Setup!$B$17+INDEX('5N inverse'!$A$24:$Y$24,1,'5N mesh'!$B$7+1)*Setup!$B$22</f>
        <v>0</v>
      </c>
      <c r="AA840" s="0" t="n">
        <f aca="false">SUMPRODUCT('5N inverse'!$A$25:$Y$25,'5N mesh'!$B$37:$Z$37,$E839:$AC839)+'5N inverse'!$A$25*$C840/Setup!$B$17+INDEX('5N inverse'!$A$25:$Y$25,1,'5N mesh'!$B$7+1)*Setup!$B$22</f>
        <v>0</v>
      </c>
      <c r="AB840" s="0" t="n">
        <f aca="false">SUMPRODUCT('5N inverse'!$A$26:$Y$26,'5N mesh'!$B$37:$Z$37,$E839:$AC839)+'5N inverse'!$A$26*$C840/Setup!$B$17+INDEX('5N inverse'!$A$26:$Y$26,1,'5N mesh'!$B$7+1)*Setup!$B$22</f>
        <v>0</v>
      </c>
      <c r="AC840" s="0" t="n">
        <f aca="false">SUMPRODUCT('5N inverse'!$A$27:$Y$27,'5N mesh'!$B$37:$Z$37,$E839:$AC839)+'5N inverse'!$A$27*$C840/Setup!$B$17+INDEX('5N inverse'!$A$27:$Y$27,1,'5N mesh'!$B$7+1)*Setup!$B$22</f>
        <v>0</v>
      </c>
    </row>
    <row r="841" customFormat="false" ht="15" hidden="false" customHeight="false" outlineLevel="0" collapsed="false">
      <c r="A841" s="0" t="n">
        <v>836</v>
      </c>
      <c r="B841" s="0" t="n">
        <f aca="false">A841*Setup!$B$11/3600</f>
        <v>69.6666666666667</v>
      </c>
      <c r="C841" s="0" t="n">
        <f aca="false">Setup!$B$7+Setup!$B$8*COS(2*PI()*(B841-Setup!$B$9)/24)</f>
        <v>24.3486229709906</v>
      </c>
      <c r="D841" s="0" t="n">
        <f aca="false">(C841-E841)/Setup!$B$17</f>
        <v>-9.38570381231715</v>
      </c>
      <c r="E841" s="0" t="n">
        <f aca="false">SUMPRODUCT('5N inverse'!$A$3:$Y$3,'5N mesh'!$B$37:$Z$37,$E840:$AC840)+'5N inverse'!$A$3*$C841/Setup!$B$17+INDEX('5N inverse'!$A$3:$Y$3,1,'5N mesh'!$B$7+1)*Setup!$B$22</f>
        <v>25.5687644665919</v>
      </c>
      <c r="F841" s="0" t="n">
        <f aca="false">SUMPRODUCT('5N inverse'!$A$4:$Y$4,'5N mesh'!$B$37:$Z$37,$E840:$AC840)+'5N inverse'!$A$4*$C841/Setup!$B$17+INDEX('5N inverse'!$A$4:$Y$4,1,'5N mesh'!$B$7+1)*Setup!$B$22</f>
        <v>23.8222688863576</v>
      </c>
      <c r="G841" s="0" t="n">
        <f aca="false">SUMPRODUCT('5N inverse'!$A$5:$Y$5,'5N mesh'!$B$37:$Z$37,$E840:$AC840)+'5N inverse'!$A$5*$C841/Setup!$B$17+INDEX('5N inverse'!$A$5:$Y$5,1,'5N mesh'!$B$7+1)*Setup!$B$22</f>
        <v>20.329277725889</v>
      </c>
      <c r="H841" s="0" t="n">
        <f aca="false">SUMPRODUCT('5N inverse'!$A$6:$Y$6,'5N mesh'!$B$37:$Z$37,$E840:$AC840)+'5N inverse'!$A$6*$C841/Setup!$B$17+INDEX('5N inverse'!$A$6:$Y$6,1,'5N mesh'!$B$7+1)*Setup!$B$22</f>
        <v>16.8362865654204</v>
      </c>
      <c r="I841" s="0" t="n">
        <f aca="false">SUMPRODUCT('5N inverse'!$A$7:$Y$7,'5N mesh'!$B$37:$Z$37,$E840:$AC840)+'5N inverse'!$A$7*$C841/Setup!$B$17+INDEX('5N inverse'!$A$7:$Y$7,1,'5N mesh'!$B$7+1)*Setup!$B$22</f>
        <v>15.089790985186</v>
      </c>
      <c r="J841" s="0" t="n">
        <f aca="false">SUMPRODUCT('5N inverse'!$A$8:$Y$8,'5N mesh'!$B$37:$Z$37,$E840:$AC840)+'5N inverse'!$A$8*$C841/Setup!$B$17+INDEX('5N inverse'!$A$8:$Y$8,1,'5N mesh'!$B$7+1)*Setup!$B$22</f>
        <v>0</v>
      </c>
      <c r="K841" s="0" t="n">
        <f aca="false">SUMPRODUCT('5N inverse'!$A$9:$Y$9,'5N mesh'!$B$37:$Z$37,$E840:$AC840)+'5N inverse'!$A$9*$C841/Setup!$B$17+INDEX('5N inverse'!$A$9:$Y$9,1,'5N mesh'!$B$7+1)*Setup!$B$22</f>
        <v>0</v>
      </c>
      <c r="L841" s="0" t="n">
        <f aca="false">SUMPRODUCT('5N inverse'!$A$10:$Y$10,'5N mesh'!$B$37:$Z$37,$E840:$AC840)+'5N inverse'!$A$10*$C841/Setup!$B$17+INDEX('5N inverse'!$A$10:$Y$10,1,'5N mesh'!$B$7+1)*Setup!$B$22</f>
        <v>0</v>
      </c>
      <c r="M841" s="0" t="n">
        <f aca="false">SUMPRODUCT('5N inverse'!$A$11:$Y$11,'5N mesh'!$B$37:$Z$37,$E840:$AC840)+'5N inverse'!$A$11*$C841/Setup!$B$17+INDEX('5N inverse'!$A$11:$Y$11,1,'5N mesh'!$B$7+1)*Setup!$B$22</f>
        <v>0</v>
      </c>
      <c r="N841" s="0" t="n">
        <f aca="false">SUMPRODUCT('5N inverse'!$A$12:$Y$12,'5N mesh'!$B$37:$Z$37,$E840:$AC840)+'5N inverse'!$A$12*$C841/Setup!$B$17+INDEX('5N inverse'!$A$12:$Y$12,1,'5N mesh'!$B$7+1)*Setup!$B$22</f>
        <v>0</v>
      </c>
      <c r="O841" s="0" t="n">
        <f aca="false">SUMPRODUCT('5N inverse'!$A$13:$Y$13,'5N mesh'!$B$37:$Z$37,$E840:$AC840)+'5N inverse'!$A$13*$C841/Setup!$B$17+INDEX('5N inverse'!$A$13:$Y$13,1,'5N mesh'!$B$7+1)*Setup!$B$22</f>
        <v>0</v>
      </c>
      <c r="P841" s="0" t="n">
        <f aca="false">SUMPRODUCT('5N inverse'!$A$14:$Y$14,'5N mesh'!$B$37:$Z$37,$E840:$AC840)+'5N inverse'!$A$14*$C841/Setup!$B$17+INDEX('5N inverse'!$A$14:$Y$14,1,'5N mesh'!$B$7+1)*Setup!$B$22</f>
        <v>0</v>
      </c>
      <c r="Q841" s="0" t="n">
        <f aca="false">SUMPRODUCT('5N inverse'!$A$15:$Y$15,'5N mesh'!$B$37:$Z$37,$E840:$AC840)+'5N inverse'!$A$15*$C841/Setup!$B$17+INDEX('5N inverse'!$A$15:$Y$15,1,'5N mesh'!$B$7+1)*Setup!$B$22</f>
        <v>0</v>
      </c>
      <c r="R841" s="0" t="n">
        <f aca="false">SUMPRODUCT('5N inverse'!$A$16:$Y$16,'5N mesh'!$B$37:$Z$37,$E840:$AC840)+'5N inverse'!$A$16*$C841/Setup!$B$17+INDEX('5N inverse'!$A$16:$Y$16,1,'5N mesh'!$B$7+1)*Setup!$B$22</f>
        <v>0</v>
      </c>
      <c r="S841" s="0" t="n">
        <f aca="false">SUMPRODUCT('5N inverse'!$A$17:$Y$17,'5N mesh'!$B$37:$Z$37,$E840:$AC840)+'5N inverse'!$A$17*$C841/Setup!$B$17+INDEX('5N inverse'!$A$17:$Y$17,1,'5N mesh'!$B$7+1)*Setup!$B$22</f>
        <v>0</v>
      </c>
      <c r="T841" s="0" t="n">
        <f aca="false">SUMPRODUCT('5N inverse'!$A$18:$Y$18,'5N mesh'!$B$37:$Z$37,$E840:$AC840)+'5N inverse'!$A$18*$C841/Setup!$B$17+INDEX('5N inverse'!$A$18:$Y$18,1,'5N mesh'!$B$7+1)*Setup!$B$22</f>
        <v>0</v>
      </c>
      <c r="U841" s="0" t="n">
        <f aca="false">SUMPRODUCT('5N inverse'!$A$19:$Y$19,'5N mesh'!$B$37:$Z$37,$E840:$AC840)+'5N inverse'!$A$19*$C841/Setup!$B$17+INDEX('5N inverse'!$A$19:$Y$19,1,'5N mesh'!$B$7+1)*Setup!$B$22</f>
        <v>0</v>
      </c>
      <c r="V841" s="0" t="n">
        <f aca="false">SUMPRODUCT('5N inverse'!$A$20:$Y$20,'5N mesh'!$B$37:$Z$37,$E840:$AC840)+'5N inverse'!$A$20*$C841/Setup!$B$17+INDEX('5N inverse'!$A$20:$Y$20,1,'5N mesh'!$B$7+1)*Setup!$B$22</f>
        <v>0</v>
      </c>
      <c r="W841" s="0" t="n">
        <f aca="false">SUMPRODUCT('5N inverse'!$A$21:$Y$21,'5N mesh'!$B$37:$Z$37,$E840:$AC840)+'5N inverse'!$A$21*$C841/Setup!$B$17+INDEX('5N inverse'!$A$21:$Y$21,1,'5N mesh'!$B$7+1)*Setup!$B$22</f>
        <v>0</v>
      </c>
      <c r="X841" s="0" t="n">
        <f aca="false">SUMPRODUCT('5N inverse'!$A$22:$Y$22,'5N mesh'!$B$37:$Z$37,$E840:$AC840)+'5N inverse'!$A$22*$C841/Setup!$B$17+INDEX('5N inverse'!$A$22:$Y$22,1,'5N mesh'!$B$7+1)*Setup!$B$22</f>
        <v>0</v>
      </c>
      <c r="Y841" s="0" t="n">
        <f aca="false">SUMPRODUCT('5N inverse'!$A$23:$Y$23,'5N mesh'!$B$37:$Z$37,$E840:$AC840)+'5N inverse'!$A$23*$C841/Setup!$B$17+INDEX('5N inverse'!$A$23:$Y$23,1,'5N mesh'!$B$7+1)*Setup!$B$22</f>
        <v>0</v>
      </c>
      <c r="Z841" s="0" t="n">
        <f aca="false">SUMPRODUCT('5N inverse'!$A$24:$Y$24,'5N mesh'!$B$37:$Z$37,$E840:$AC840)+'5N inverse'!$A$24*$C841/Setup!$B$17+INDEX('5N inverse'!$A$24:$Y$24,1,'5N mesh'!$B$7+1)*Setup!$B$22</f>
        <v>0</v>
      </c>
      <c r="AA841" s="0" t="n">
        <f aca="false">SUMPRODUCT('5N inverse'!$A$25:$Y$25,'5N mesh'!$B$37:$Z$37,$E840:$AC840)+'5N inverse'!$A$25*$C841/Setup!$B$17+INDEX('5N inverse'!$A$25:$Y$25,1,'5N mesh'!$B$7+1)*Setup!$B$22</f>
        <v>0</v>
      </c>
      <c r="AB841" s="0" t="n">
        <f aca="false">SUMPRODUCT('5N inverse'!$A$26:$Y$26,'5N mesh'!$B$37:$Z$37,$E840:$AC840)+'5N inverse'!$A$26*$C841/Setup!$B$17+INDEX('5N inverse'!$A$26:$Y$26,1,'5N mesh'!$B$7+1)*Setup!$B$22</f>
        <v>0</v>
      </c>
      <c r="AC841" s="0" t="n">
        <f aca="false">SUMPRODUCT('5N inverse'!$A$27:$Y$27,'5N mesh'!$B$37:$Z$37,$E840:$AC840)+'5N inverse'!$A$27*$C841/Setup!$B$17+INDEX('5N inverse'!$A$27:$Y$27,1,'5N mesh'!$B$7+1)*Setup!$B$22</f>
        <v>0</v>
      </c>
    </row>
    <row r="842" customFormat="false" ht="15" hidden="false" customHeight="false" outlineLevel="0" collapsed="false">
      <c r="A842" s="0" t="n">
        <v>837</v>
      </c>
      <c r="B842" s="0" t="n">
        <f aca="false">A842*Setup!$B$11/3600</f>
        <v>69.75</v>
      </c>
      <c r="C842" s="0" t="n">
        <f aca="false">Setup!$B$7+Setup!$B$8*COS(2*PI()*(B842-Setup!$B$9)/24)</f>
        <v>24.2616125169206</v>
      </c>
      <c r="D842" s="0" t="n">
        <f aca="false">(C842-E842)/Setup!$B$17</f>
        <v>-9.89592074231676</v>
      </c>
      <c r="E842" s="0" t="n">
        <f aca="false">SUMPRODUCT('5N inverse'!$A$3:$Y$3,'5N mesh'!$B$37:$Z$37,$E841:$AC841)+'5N inverse'!$A$3*$C842/Setup!$B$17+INDEX('5N inverse'!$A$3:$Y$3,1,'5N mesh'!$B$7+1)*Setup!$B$22</f>
        <v>25.5480822134218</v>
      </c>
      <c r="F842" s="0" t="n">
        <f aca="false">SUMPRODUCT('5N inverse'!$A$4:$Y$4,'5N mesh'!$B$37:$Z$37,$E841:$AC841)+'5N inverse'!$A$4*$C842/Setup!$B$17+INDEX('5N inverse'!$A$4:$Y$4,1,'5N mesh'!$B$7+1)*Setup!$B$22</f>
        <v>23.8050327253951</v>
      </c>
      <c r="G842" s="0" t="n">
        <f aca="false">SUMPRODUCT('5N inverse'!$A$5:$Y$5,'5N mesh'!$B$37:$Z$37,$E841:$AC841)+'5N inverse'!$A$5*$C842/Setup!$B$17+INDEX('5N inverse'!$A$5:$Y$5,1,'5N mesh'!$B$7+1)*Setup!$B$22</f>
        <v>20.3189337493417</v>
      </c>
      <c r="H842" s="0" t="n">
        <f aca="false">SUMPRODUCT('5N inverse'!$A$6:$Y$6,'5N mesh'!$B$37:$Z$37,$E841:$AC841)+'5N inverse'!$A$6*$C842/Setup!$B$17+INDEX('5N inverse'!$A$6:$Y$6,1,'5N mesh'!$B$7+1)*Setup!$B$22</f>
        <v>16.8328347732884</v>
      </c>
      <c r="I842" s="0" t="n">
        <f aca="false">SUMPRODUCT('5N inverse'!$A$7:$Y$7,'5N mesh'!$B$37:$Z$37,$E841:$AC841)+'5N inverse'!$A$7*$C842/Setup!$B$17+INDEX('5N inverse'!$A$7:$Y$7,1,'5N mesh'!$B$7+1)*Setup!$B$22</f>
        <v>15.0897852852617</v>
      </c>
      <c r="J842" s="0" t="n">
        <f aca="false">SUMPRODUCT('5N inverse'!$A$8:$Y$8,'5N mesh'!$B$37:$Z$37,$E841:$AC841)+'5N inverse'!$A$8*$C842/Setup!$B$17+INDEX('5N inverse'!$A$8:$Y$8,1,'5N mesh'!$B$7+1)*Setup!$B$22</f>
        <v>0</v>
      </c>
      <c r="K842" s="0" t="n">
        <f aca="false">SUMPRODUCT('5N inverse'!$A$9:$Y$9,'5N mesh'!$B$37:$Z$37,$E841:$AC841)+'5N inverse'!$A$9*$C842/Setup!$B$17+INDEX('5N inverse'!$A$9:$Y$9,1,'5N mesh'!$B$7+1)*Setup!$B$22</f>
        <v>0</v>
      </c>
      <c r="L842" s="0" t="n">
        <f aca="false">SUMPRODUCT('5N inverse'!$A$10:$Y$10,'5N mesh'!$B$37:$Z$37,$E841:$AC841)+'5N inverse'!$A$10*$C842/Setup!$B$17+INDEX('5N inverse'!$A$10:$Y$10,1,'5N mesh'!$B$7+1)*Setup!$B$22</f>
        <v>0</v>
      </c>
      <c r="M842" s="0" t="n">
        <f aca="false">SUMPRODUCT('5N inverse'!$A$11:$Y$11,'5N mesh'!$B$37:$Z$37,$E841:$AC841)+'5N inverse'!$A$11*$C842/Setup!$B$17+INDEX('5N inverse'!$A$11:$Y$11,1,'5N mesh'!$B$7+1)*Setup!$B$22</f>
        <v>0</v>
      </c>
      <c r="N842" s="0" t="n">
        <f aca="false">SUMPRODUCT('5N inverse'!$A$12:$Y$12,'5N mesh'!$B$37:$Z$37,$E841:$AC841)+'5N inverse'!$A$12*$C842/Setup!$B$17+INDEX('5N inverse'!$A$12:$Y$12,1,'5N mesh'!$B$7+1)*Setup!$B$22</f>
        <v>0</v>
      </c>
      <c r="O842" s="0" t="n">
        <f aca="false">SUMPRODUCT('5N inverse'!$A$13:$Y$13,'5N mesh'!$B$37:$Z$37,$E841:$AC841)+'5N inverse'!$A$13*$C842/Setup!$B$17+INDEX('5N inverse'!$A$13:$Y$13,1,'5N mesh'!$B$7+1)*Setup!$B$22</f>
        <v>0</v>
      </c>
      <c r="P842" s="0" t="n">
        <f aca="false">SUMPRODUCT('5N inverse'!$A$14:$Y$14,'5N mesh'!$B$37:$Z$37,$E841:$AC841)+'5N inverse'!$A$14*$C842/Setup!$B$17+INDEX('5N inverse'!$A$14:$Y$14,1,'5N mesh'!$B$7+1)*Setup!$B$22</f>
        <v>0</v>
      </c>
      <c r="Q842" s="0" t="n">
        <f aca="false">SUMPRODUCT('5N inverse'!$A$15:$Y$15,'5N mesh'!$B$37:$Z$37,$E841:$AC841)+'5N inverse'!$A$15*$C842/Setup!$B$17+INDEX('5N inverse'!$A$15:$Y$15,1,'5N mesh'!$B$7+1)*Setup!$B$22</f>
        <v>0</v>
      </c>
      <c r="R842" s="0" t="n">
        <f aca="false">SUMPRODUCT('5N inverse'!$A$16:$Y$16,'5N mesh'!$B$37:$Z$37,$E841:$AC841)+'5N inverse'!$A$16*$C842/Setup!$B$17+INDEX('5N inverse'!$A$16:$Y$16,1,'5N mesh'!$B$7+1)*Setup!$B$22</f>
        <v>0</v>
      </c>
      <c r="S842" s="0" t="n">
        <f aca="false">SUMPRODUCT('5N inverse'!$A$17:$Y$17,'5N mesh'!$B$37:$Z$37,$E841:$AC841)+'5N inverse'!$A$17*$C842/Setup!$B$17+INDEX('5N inverse'!$A$17:$Y$17,1,'5N mesh'!$B$7+1)*Setup!$B$22</f>
        <v>0</v>
      </c>
      <c r="T842" s="0" t="n">
        <f aca="false">SUMPRODUCT('5N inverse'!$A$18:$Y$18,'5N mesh'!$B$37:$Z$37,$E841:$AC841)+'5N inverse'!$A$18*$C842/Setup!$B$17+INDEX('5N inverse'!$A$18:$Y$18,1,'5N mesh'!$B$7+1)*Setup!$B$22</f>
        <v>0</v>
      </c>
      <c r="U842" s="0" t="n">
        <f aca="false">SUMPRODUCT('5N inverse'!$A$19:$Y$19,'5N mesh'!$B$37:$Z$37,$E841:$AC841)+'5N inverse'!$A$19*$C842/Setup!$B$17+INDEX('5N inverse'!$A$19:$Y$19,1,'5N mesh'!$B$7+1)*Setup!$B$22</f>
        <v>0</v>
      </c>
      <c r="V842" s="0" t="n">
        <f aca="false">SUMPRODUCT('5N inverse'!$A$20:$Y$20,'5N mesh'!$B$37:$Z$37,$E841:$AC841)+'5N inverse'!$A$20*$C842/Setup!$B$17+INDEX('5N inverse'!$A$20:$Y$20,1,'5N mesh'!$B$7+1)*Setup!$B$22</f>
        <v>0</v>
      </c>
      <c r="W842" s="0" t="n">
        <f aca="false">SUMPRODUCT('5N inverse'!$A$21:$Y$21,'5N mesh'!$B$37:$Z$37,$E841:$AC841)+'5N inverse'!$A$21*$C842/Setup!$B$17+INDEX('5N inverse'!$A$21:$Y$21,1,'5N mesh'!$B$7+1)*Setup!$B$22</f>
        <v>0</v>
      </c>
      <c r="X842" s="0" t="n">
        <f aca="false">SUMPRODUCT('5N inverse'!$A$22:$Y$22,'5N mesh'!$B$37:$Z$37,$E841:$AC841)+'5N inverse'!$A$22*$C842/Setup!$B$17+INDEX('5N inverse'!$A$22:$Y$22,1,'5N mesh'!$B$7+1)*Setup!$B$22</f>
        <v>0</v>
      </c>
      <c r="Y842" s="0" t="n">
        <f aca="false">SUMPRODUCT('5N inverse'!$A$23:$Y$23,'5N mesh'!$B$37:$Z$37,$E841:$AC841)+'5N inverse'!$A$23*$C842/Setup!$B$17+INDEX('5N inverse'!$A$23:$Y$23,1,'5N mesh'!$B$7+1)*Setup!$B$22</f>
        <v>0</v>
      </c>
      <c r="Z842" s="0" t="n">
        <f aca="false">SUMPRODUCT('5N inverse'!$A$24:$Y$24,'5N mesh'!$B$37:$Z$37,$E841:$AC841)+'5N inverse'!$A$24*$C842/Setup!$B$17+INDEX('5N inverse'!$A$24:$Y$24,1,'5N mesh'!$B$7+1)*Setup!$B$22</f>
        <v>0</v>
      </c>
      <c r="AA842" s="0" t="n">
        <f aca="false">SUMPRODUCT('5N inverse'!$A$25:$Y$25,'5N mesh'!$B$37:$Z$37,$E841:$AC841)+'5N inverse'!$A$25*$C842/Setup!$B$17+INDEX('5N inverse'!$A$25:$Y$25,1,'5N mesh'!$B$7+1)*Setup!$B$22</f>
        <v>0</v>
      </c>
      <c r="AB842" s="0" t="n">
        <f aca="false">SUMPRODUCT('5N inverse'!$A$26:$Y$26,'5N mesh'!$B$37:$Z$37,$E841:$AC841)+'5N inverse'!$A$26*$C842/Setup!$B$17+INDEX('5N inverse'!$A$26:$Y$26,1,'5N mesh'!$B$7+1)*Setup!$B$22</f>
        <v>0</v>
      </c>
      <c r="AC842" s="0" t="n">
        <f aca="false">SUMPRODUCT('5N inverse'!$A$27:$Y$27,'5N mesh'!$B$37:$Z$37,$E841:$AC841)+'5N inverse'!$A$27*$C842/Setup!$B$17+INDEX('5N inverse'!$A$27:$Y$27,1,'5N mesh'!$B$7+1)*Setup!$B$22</f>
        <v>0</v>
      </c>
    </row>
    <row r="843" customFormat="false" ht="15" hidden="false" customHeight="false" outlineLevel="0" collapsed="false">
      <c r="A843" s="0" t="n">
        <v>838</v>
      </c>
      <c r="B843" s="0" t="n">
        <f aca="false">A843*Setup!$B$11/3600</f>
        <v>69.8333333333333</v>
      </c>
      <c r="C843" s="0" t="n">
        <f aca="false">Setup!$B$7+Setup!$B$8*COS(2*PI()*(B843-Setup!$B$9)/24)</f>
        <v>24.1744775494614</v>
      </c>
      <c r="D843" s="0" t="n">
        <f aca="false">(C843-E843)/Setup!$B$17</f>
        <v>-10.4005413676638</v>
      </c>
      <c r="E843" s="0" t="n">
        <f aca="false">SUMPRODUCT('5N inverse'!$A$3:$Y$3,'5N mesh'!$B$37:$Z$37,$E842:$AC842)+'5N inverse'!$A$3*$C843/Setup!$B$17+INDEX('5N inverse'!$A$3:$Y$3,1,'5N mesh'!$B$7+1)*Setup!$B$22</f>
        <v>25.5265479272577</v>
      </c>
      <c r="F843" s="0" t="n">
        <f aca="false">SUMPRODUCT('5N inverse'!$A$4:$Y$4,'5N mesh'!$B$37:$Z$37,$E842:$AC842)+'5N inverse'!$A$4*$C843/Setup!$B$17+INDEX('5N inverse'!$A$4:$Y$4,1,'5N mesh'!$B$7+1)*Setup!$B$22</f>
        <v>23.7870853193936</v>
      </c>
      <c r="G843" s="0" t="n">
        <f aca="false">SUMPRODUCT('5N inverse'!$A$5:$Y$5,'5N mesh'!$B$37:$Z$37,$E842:$AC842)+'5N inverse'!$A$5*$C843/Setup!$B$17+INDEX('5N inverse'!$A$5:$Y$5,1,'5N mesh'!$B$7+1)*Setup!$B$22</f>
        <v>20.3081601036654</v>
      </c>
      <c r="H843" s="0" t="n">
        <f aca="false">SUMPRODUCT('5N inverse'!$A$6:$Y$6,'5N mesh'!$B$37:$Z$37,$E842:$AC842)+'5N inverse'!$A$6*$C843/Setup!$B$17+INDEX('5N inverse'!$A$6:$Y$6,1,'5N mesh'!$B$7+1)*Setup!$B$22</f>
        <v>16.8292348879373</v>
      </c>
      <c r="I843" s="0" t="n">
        <f aca="false">SUMPRODUCT('5N inverse'!$A$7:$Y$7,'5N mesh'!$B$37:$Z$37,$E842:$AC842)+'5N inverse'!$A$7*$C843/Setup!$B$17+INDEX('5N inverse'!$A$7:$Y$7,1,'5N mesh'!$B$7+1)*Setup!$B$22</f>
        <v>15.0897722800732</v>
      </c>
      <c r="J843" s="0" t="n">
        <f aca="false">SUMPRODUCT('5N inverse'!$A$8:$Y$8,'5N mesh'!$B$37:$Z$37,$E842:$AC842)+'5N inverse'!$A$8*$C843/Setup!$B$17+INDEX('5N inverse'!$A$8:$Y$8,1,'5N mesh'!$B$7+1)*Setup!$B$22</f>
        <v>0</v>
      </c>
      <c r="K843" s="0" t="n">
        <f aca="false">SUMPRODUCT('5N inverse'!$A$9:$Y$9,'5N mesh'!$B$37:$Z$37,$E842:$AC842)+'5N inverse'!$A$9*$C843/Setup!$B$17+INDEX('5N inverse'!$A$9:$Y$9,1,'5N mesh'!$B$7+1)*Setup!$B$22</f>
        <v>0</v>
      </c>
      <c r="L843" s="0" t="n">
        <f aca="false">SUMPRODUCT('5N inverse'!$A$10:$Y$10,'5N mesh'!$B$37:$Z$37,$E842:$AC842)+'5N inverse'!$A$10*$C843/Setup!$B$17+INDEX('5N inverse'!$A$10:$Y$10,1,'5N mesh'!$B$7+1)*Setup!$B$22</f>
        <v>0</v>
      </c>
      <c r="M843" s="0" t="n">
        <f aca="false">SUMPRODUCT('5N inverse'!$A$11:$Y$11,'5N mesh'!$B$37:$Z$37,$E842:$AC842)+'5N inverse'!$A$11*$C843/Setup!$B$17+INDEX('5N inverse'!$A$11:$Y$11,1,'5N mesh'!$B$7+1)*Setup!$B$22</f>
        <v>0</v>
      </c>
      <c r="N843" s="0" t="n">
        <f aca="false">SUMPRODUCT('5N inverse'!$A$12:$Y$12,'5N mesh'!$B$37:$Z$37,$E842:$AC842)+'5N inverse'!$A$12*$C843/Setup!$B$17+INDEX('5N inverse'!$A$12:$Y$12,1,'5N mesh'!$B$7+1)*Setup!$B$22</f>
        <v>0</v>
      </c>
      <c r="O843" s="0" t="n">
        <f aca="false">SUMPRODUCT('5N inverse'!$A$13:$Y$13,'5N mesh'!$B$37:$Z$37,$E842:$AC842)+'5N inverse'!$A$13*$C843/Setup!$B$17+INDEX('5N inverse'!$A$13:$Y$13,1,'5N mesh'!$B$7+1)*Setup!$B$22</f>
        <v>0</v>
      </c>
      <c r="P843" s="0" t="n">
        <f aca="false">SUMPRODUCT('5N inverse'!$A$14:$Y$14,'5N mesh'!$B$37:$Z$37,$E842:$AC842)+'5N inverse'!$A$14*$C843/Setup!$B$17+INDEX('5N inverse'!$A$14:$Y$14,1,'5N mesh'!$B$7+1)*Setup!$B$22</f>
        <v>0</v>
      </c>
      <c r="Q843" s="0" t="n">
        <f aca="false">SUMPRODUCT('5N inverse'!$A$15:$Y$15,'5N mesh'!$B$37:$Z$37,$E842:$AC842)+'5N inverse'!$A$15*$C843/Setup!$B$17+INDEX('5N inverse'!$A$15:$Y$15,1,'5N mesh'!$B$7+1)*Setup!$B$22</f>
        <v>0</v>
      </c>
      <c r="R843" s="0" t="n">
        <f aca="false">SUMPRODUCT('5N inverse'!$A$16:$Y$16,'5N mesh'!$B$37:$Z$37,$E842:$AC842)+'5N inverse'!$A$16*$C843/Setup!$B$17+INDEX('5N inverse'!$A$16:$Y$16,1,'5N mesh'!$B$7+1)*Setup!$B$22</f>
        <v>0</v>
      </c>
      <c r="S843" s="0" t="n">
        <f aca="false">SUMPRODUCT('5N inverse'!$A$17:$Y$17,'5N mesh'!$B$37:$Z$37,$E842:$AC842)+'5N inverse'!$A$17*$C843/Setup!$B$17+INDEX('5N inverse'!$A$17:$Y$17,1,'5N mesh'!$B$7+1)*Setup!$B$22</f>
        <v>0</v>
      </c>
      <c r="T843" s="0" t="n">
        <f aca="false">SUMPRODUCT('5N inverse'!$A$18:$Y$18,'5N mesh'!$B$37:$Z$37,$E842:$AC842)+'5N inverse'!$A$18*$C843/Setup!$B$17+INDEX('5N inverse'!$A$18:$Y$18,1,'5N mesh'!$B$7+1)*Setup!$B$22</f>
        <v>0</v>
      </c>
      <c r="U843" s="0" t="n">
        <f aca="false">SUMPRODUCT('5N inverse'!$A$19:$Y$19,'5N mesh'!$B$37:$Z$37,$E842:$AC842)+'5N inverse'!$A$19*$C843/Setup!$B$17+INDEX('5N inverse'!$A$19:$Y$19,1,'5N mesh'!$B$7+1)*Setup!$B$22</f>
        <v>0</v>
      </c>
      <c r="V843" s="0" t="n">
        <f aca="false">SUMPRODUCT('5N inverse'!$A$20:$Y$20,'5N mesh'!$B$37:$Z$37,$E842:$AC842)+'5N inverse'!$A$20*$C843/Setup!$B$17+INDEX('5N inverse'!$A$20:$Y$20,1,'5N mesh'!$B$7+1)*Setup!$B$22</f>
        <v>0</v>
      </c>
      <c r="W843" s="0" t="n">
        <f aca="false">SUMPRODUCT('5N inverse'!$A$21:$Y$21,'5N mesh'!$B$37:$Z$37,$E842:$AC842)+'5N inverse'!$A$21*$C843/Setup!$B$17+INDEX('5N inverse'!$A$21:$Y$21,1,'5N mesh'!$B$7+1)*Setup!$B$22</f>
        <v>0</v>
      </c>
      <c r="X843" s="0" t="n">
        <f aca="false">SUMPRODUCT('5N inverse'!$A$22:$Y$22,'5N mesh'!$B$37:$Z$37,$E842:$AC842)+'5N inverse'!$A$22*$C843/Setup!$B$17+INDEX('5N inverse'!$A$22:$Y$22,1,'5N mesh'!$B$7+1)*Setup!$B$22</f>
        <v>0</v>
      </c>
      <c r="Y843" s="0" t="n">
        <f aca="false">SUMPRODUCT('5N inverse'!$A$23:$Y$23,'5N mesh'!$B$37:$Z$37,$E842:$AC842)+'5N inverse'!$A$23*$C843/Setup!$B$17+INDEX('5N inverse'!$A$23:$Y$23,1,'5N mesh'!$B$7+1)*Setup!$B$22</f>
        <v>0</v>
      </c>
      <c r="Z843" s="0" t="n">
        <f aca="false">SUMPRODUCT('5N inverse'!$A$24:$Y$24,'5N mesh'!$B$37:$Z$37,$E842:$AC842)+'5N inverse'!$A$24*$C843/Setup!$B$17+INDEX('5N inverse'!$A$24:$Y$24,1,'5N mesh'!$B$7+1)*Setup!$B$22</f>
        <v>0</v>
      </c>
      <c r="AA843" s="0" t="n">
        <f aca="false">SUMPRODUCT('5N inverse'!$A$25:$Y$25,'5N mesh'!$B$37:$Z$37,$E842:$AC842)+'5N inverse'!$A$25*$C843/Setup!$B$17+INDEX('5N inverse'!$A$25:$Y$25,1,'5N mesh'!$B$7+1)*Setup!$B$22</f>
        <v>0</v>
      </c>
      <c r="AB843" s="0" t="n">
        <f aca="false">SUMPRODUCT('5N inverse'!$A$26:$Y$26,'5N mesh'!$B$37:$Z$37,$E842:$AC842)+'5N inverse'!$A$26*$C843/Setup!$B$17+INDEX('5N inverse'!$A$26:$Y$26,1,'5N mesh'!$B$7+1)*Setup!$B$22</f>
        <v>0</v>
      </c>
      <c r="AC843" s="0" t="n">
        <f aca="false">SUMPRODUCT('5N inverse'!$A$27:$Y$27,'5N mesh'!$B$37:$Z$37,$E842:$AC842)+'5N inverse'!$A$27*$C843/Setup!$B$17+INDEX('5N inverse'!$A$27:$Y$27,1,'5N mesh'!$B$7+1)*Setup!$B$22</f>
        <v>0</v>
      </c>
    </row>
    <row r="844" customFormat="false" ht="15" hidden="false" customHeight="false" outlineLevel="0" collapsed="false">
      <c r="A844" s="0" t="n">
        <v>839</v>
      </c>
      <c r="B844" s="0" t="n">
        <f aca="false">A844*Setup!$B$11/3600</f>
        <v>69.9166666666667</v>
      </c>
      <c r="C844" s="0" t="n">
        <f aca="false">Setup!$B$7+Setup!$B$8*COS(2*PI()*(B844-Setup!$B$9)/24)</f>
        <v>24.0872595401382</v>
      </c>
      <c r="D844" s="0" t="n">
        <f aca="false">(C844-E844)/Setup!$B$17</f>
        <v>-10.8993255250941</v>
      </c>
      <c r="E844" s="0" t="n">
        <f aca="false">SUMPRODUCT('5N inverse'!$A$3:$Y$3,'5N mesh'!$B$37:$Z$37,$E843:$AC843)+'5N inverse'!$A$3*$C844/Setup!$B$17+INDEX('5N inverse'!$A$3:$Y$3,1,'5N mesh'!$B$7+1)*Setup!$B$22</f>
        <v>25.5041718584005</v>
      </c>
      <c r="F844" s="0" t="n">
        <f aca="false">SUMPRODUCT('5N inverse'!$A$4:$Y$4,'5N mesh'!$B$37:$Z$37,$E843:$AC843)+'5N inverse'!$A$4*$C844/Setup!$B$17+INDEX('5N inverse'!$A$4:$Y$4,1,'5N mesh'!$B$7+1)*Setup!$B$22</f>
        <v>23.7684352113045</v>
      </c>
      <c r="G844" s="0" t="n">
        <f aca="false">SUMPRODUCT('5N inverse'!$A$5:$Y$5,'5N mesh'!$B$37:$Z$37,$E843:$AC843)+'5N inverse'!$A$5*$C844/Setup!$B$17+INDEX('5N inverse'!$A$5:$Y$5,1,'5N mesh'!$B$7+1)*Setup!$B$22</f>
        <v>20.2969619171125</v>
      </c>
      <c r="H844" s="0" t="n">
        <f aca="false">SUMPRODUCT('5N inverse'!$A$6:$Y$6,'5N mesh'!$B$37:$Z$37,$E843:$AC843)+'5N inverse'!$A$6*$C844/Setup!$B$17+INDEX('5N inverse'!$A$6:$Y$6,1,'5N mesh'!$B$7+1)*Setup!$B$22</f>
        <v>16.8254886229206</v>
      </c>
      <c r="I844" s="0" t="n">
        <f aca="false">SUMPRODUCT('5N inverse'!$A$7:$Y$7,'5N mesh'!$B$37:$Z$37,$E843:$AC843)+'5N inverse'!$A$7*$C844/Setup!$B$17+INDEX('5N inverse'!$A$7:$Y$7,1,'5N mesh'!$B$7+1)*Setup!$B$22</f>
        <v>15.0897519758246</v>
      </c>
      <c r="J844" s="0" t="n">
        <f aca="false">SUMPRODUCT('5N inverse'!$A$8:$Y$8,'5N mesh'!$B$37:$Z$37,$E843:$AC843)+'5N inverse'!$A$8*$C844/Setup!$B$17+INDEX('5N inverse'!$A$8:$Y$8,1,'5N mesh'!$B$7+1)*Setup!$B$22</f>
        <v>0</v>
      </c>
      <c r="K844" s="0" t="n">
        <f aca="false">SUMPRODUCT('5N inverse'!$A$9:$Y$9,'5N mesh'!$B$37:$Z$37,$E843:$AC843)+'5N inverse'!$A$9*$C844/Setup!$B$17+INDEX('5N inverse'!$A$9:$Y$9,1,'5N mesh'!$B$7+1)*Setup!$B$22</f>
        <v>0</v>
      </c>
      <c r="L844" s="0" t="n">
        <f aca="false">SUMPRODUCT('5N inverse'!$A$10:$Y$10,'5N mesh'!$B$37:$Z$37,$E843:$AC843)+'5N inverse'!$A$10*$C844/Setup!$B$17+INDEX('5N inverse'!$A$10:$Y$10,1,'5N mesh'!$B$7+1)*Setup!$B$22</f>
        <v>0</v>
      </c>
      <c r="M844" s="0" t="n">
        <f aca="false">SUMPRODUCT('5N inverse'!$A$11:$Y$11,'5N mesh'!$B$37:$Z$37,$E843:$AC843)+'5N inverse'!$A$11*$C844/Setup!$B$17+INDEX('5N inverse'!$A$11:$Y$11,1,'5N mesh'!$B$7+1)*Setup!$B$22</f>
        <v>0</v>
      </c>
      <c r="N844" s="0" t="n">
        <f aca="false">SUMPRODUCT('5N inverse'!$A$12:$Y$12,'5N mesh'!$B$37:$Z$37,$E843:$AC843)+'5N inverse'!$A$12*$C844/Setup!$B$17+INDEX('5N inverse'!$A$12:$Y$12,1,'5N mesh'!$B$7+1)*Setup!$B$22</f>
        <v>0</v>
      </c>
      <c r="O844" s="0" t="n">
        <f aca="false">SUMPRODUCT('5N inverse'!$A$13:$Y$13,'5N mesh'!$B$37:$Z$37,$E843:$AC843)+'5N inverse'!$A$13*$C844/Setup!$B$17+INDEX('5N inverse'!$A$13:$Y$13,1,'5N mesh'!$B$7+1)*Setup!$B$22</f>
        <v>0</v>
      </c>
      <c r="P844" s="0" t="n">
        <f aca="false">SUMPRODUCT('5N inverse'!$A$14:$Y$14,'5N mesh'!$B$37:$Z$37,$E843:$AC843)+'5N inverse'!$A$14*$C844/Setup!$B$17+INDEX('5N inverse'!$A$14:$Y$14,1,'5N mesh'!$B$7+1)*Setup!$B$22</f>
        <v>0</v>
      </c>
      <c r="Q844" s="0" t="n">
        <f aca="false">SUMPRODUCT('5N inverse'!$A$15:$Y$15,'5N mesh'!$B$37:$Z$37,$E843:$AC843)+'5N inverse'!$A$15*$C844/Setup!$B$17+INDEX('5N inverse'!$A$15:$Y$15,1,'5N mesh'!$B$7+1)*Setup!$B$22</f>
        <v>0</v>
      </c>
      <c r="R844" s="0" t="n">
        <f aca="false">SUMPRODUCT('5N inverse'!$A$16:$Y$16,'5N mesh'!$B$37:$Z$37,$E843:$AC843)+'5N inverse'!$A$16*$C844/Setup!$B$17+INDEX('5N inverse'!$A$16:$Y$16,1,'5N mesh'!$B$7+1)*Setup!$B$22</f>
        <v>0</v>
      </c>
      <c r="S844" s="0" t="n">
        <f aca="false">SUMPRODUCT('5N inverse'!$A$17:$Y$17,'5N mesh'!$B$37:$Z$37,$E843:$AC843)+'5N inverse'!$A$17*$C844/Setup!$B$17+INDEX('5N inverse'!$A$17:$Y$17,1,'5N mesh'!$B$7+1)*Setup!$B$22</f>
        <v>0</v>
      </c>
      <c r="T844" s="0" t="n">
        <f aca="false">SUMPRODUCT('5N inverse'!$A$18:$Y$18,'5N mesh'!$B$37:$Z$37,$E843:$AC843)+'5N inverse'!$A$18*$C844/Setup!$B$17+INDEX('5N inverse'!$A$18:$Y$18,1,'5N mesh'!$B$7+1)*Setup!$B$22</f>
        <v>0</v>
      </c>
      <c r="U844" s="0" t="n">
        <f aca="false">SUMPRODUCT('5N inverse'!$A$19:$Y$19,'5N mesh'!$B$37:$Z$37,$E843:$AC843)+'5N inverse'!$A$19*$C844/Setup!$B$17+INDEX('5N inverse'!$A$19:$Y$19,1,'5N mesh'!$B$7+1)*Setup!$B$22</f>
        <v>0</v>
      </c>
      <c r="V844" s="0" t="n">
        <f aca="false">SUMPRODUCT('5N inverse'!$A$20:$Y$20,'5N mesh'!$B$37:$Z$37,$E843:$AC843)+'5N inverse'!$A$20*$C844/Setup!$B$17+INDEX('5N inverse'!$A$20:$Y$20,1,'5N mesh'!$B$7+1)*Setup!$B$22</f>
        <v>0</v>
      </c>
      <c r="W844" s="0" t="n">
        <f aca="false">SUMPRODUCT('5N inverse'!$A$21:$Y$21,'5N mesh'!$B$37:$Z$37,$E843:$AC843)+'5N inverse'!$A$21*$C844/Setup!$B$17+INDEX('5N inverse'!$A$21:$Y$21,1,'5N mesh'!$B$7+1)*Setup!$B$22</f>
        <v>0</v>
      </c>
      <c r="X844" s="0" t="n">
        <f aca="false">SUMPRODUCT('5N inverse'!$A$22:$Y$22,'5N mesh'!$B$37:$Z$37,$E843:$AC843)+'5N inverse'!$A$22*$C844/Setup!$B$17+INDEX('5N inverse'!$A$22:$Y$22,1,'5N mesh'!$B$7+1)*Setup!$B$22</f>
        <v>0</v>
      </c>
      <c r="Y844" s="0" t="n">
        <f aca="false">SUMPRODUCT('5N inverse'!$A$23:$Y$23,'5N mesh'!$B$37:$Z$37,$E843:$AC843)+'5N inverse'!$A$23*$C844/Setup!$B$17+INDEX('5N inverse'!$A$23:$Y$23,1,'5N mesh'!$B$7+1)*Setup!$B$22</f>
        <v>0</v>
      </c>
      <c r="Z844" s="0" t="n">
        <f aca="false">SUMPRODUCT('5N inverse'!$A$24:$Y$24,'5N mesh'!$B$37:$Z$37,$E843:$AC843)+'5N inverse'!$A$24*$C844/Setup!$B$17+INDEX('5N inverse'!$A$24:$Y$24,1,'5N mesh'!$B$7+1)*Setup!$B$22</f>
        <v>0</v>
      </c>
      <c r="AA844" s="0" t="n">
        <f aca="false">SUMPRODUCT('5N inverse'!$A$25:$Y$25,'5N mesh'!$B$37:$Z$37,$E843:$AC843)+'5N inverse'!$A$25*$C844/Setup!$B$17+INDEX('5N inverse'!$A$25:$Y$25,1,'5N mesh'!$B$7+1)*Setup!$B$22</f>
        <v>0</v>
      </c>
      <c r="AB844" s="0" t="n">
        <f aca="false">SUMPRODUCT('5N inverse'!$A$26:$Y$26,'5N mesh'!$B$37:$Z$37,$E843:$AC843)+'5N inverse'!$A$26*$C844/Setup!$B$17+INDEX('5N inverse'!$A$26:$Y$26,1,'5N mesh'!$B$7+1)*Setup!$B$22</f>
        <v>0</v>
      </c>
      <c r="AC844" s="0" t="n">
        <f aca="false">SUMPRODUCT('5N inverse'!$A$27:$Y$27,'5N mesh'!$B$37:$Z$37,$E843:$AC843)+'5N inverse'!$A$27*$C844/Setup!$B$17+INDEX('5N inverse'!$A$27:$Y$27,1,'5N mesh'!$B$7+1)*Setup!$B$22</f>
        <v>0</v>
      </c>
    </row>
    <row r="845" customFormat="false" ht="15" hidden="false" customHeight="false" outlineLevel="0" collapsed="false">
      <c r="A845" s="0" t="n">
        <v>840</v>
      </c>
      <c r="B845" s="0" t="n">
        <f aca="false">A845*Setup!$B$11/3600</f>
        <v>70</v>
      </c>
      <c r="C845" s="0" t="n">
        <f aca="false">Setup!$B$7+Setup!$B$8*COS(2*PI()*(B845-Setup!$B$9)/24)</f>
        <v>24</v>
      </c>
      <c r="D845" s="0" t="n">
        <f aca="false">(C845-E845)/Setup!$B$17</f>
        <v>-11.3920358290681</v>
      </c>
      <c r="E845" s="0" t="n">
        <f aca="false">SUMPRODUCT('5N inverse'!$A$3:$Y$3,'5N mesh'!$B$37:$Z$37,$E844:$AC844)+'5N inverse'!$A$3*$C845/Setup!$B$17+INDEX('5N inverse'!$A$3:$Y$3,1,'5N mesh'!$B$7+1)*Setup!$B$22</f>
        <v>25.4809646577789</v>
      </c>
      <c r="F845" s="0" t="n">
        <f aca="false">SUMPRODUCT('5N inverse'!$A$4:$Y$4,'5N mesh'!$B$37:$Z$37,$E844:$AC844)+'5N inverse'!$A$4*$C845/Setup!$B$17+INDEX('5N inverse'!$A$4:$Y$4,1,'5N mesh'!$B$7+1)*Setup!$B$22</f>
        <v>23.7490912785146</v>
      </c>
      <c r="G845" s="0" t="n">
        <f aca="false">SUMPRODUCT('5N inverse'!$A$5:$Y$5,'5N mesh'!$B$37:$Z$37,$E844:$AC844)+'5N inverse'!$A$5*$C845/Setup!$B$17+INDEX('5N inverse'!$A$5:$Y$5,1,'5N mesh'!$B$7+1)*Setup!$B$22</f>
        <v>20.2853445199862</v>
      </c>
      <c r="H845" s="0" t="n">
        <f aca="false">SUMPRODUCT('5N inverse'!$A$6:$Y$6,'5N mesh'!$B$37:$Z$37,$E844:$AC844)+'5N inverse'!$A$6*$C845/Setup!$B$17+INDEX('5N inverse'!$A$6:$Y$6,1,'5N mesh'!$B$7+1)*Setup!$B$22</f>
        <v>16.8215977614577</v>
      </c>
      <c r="I845" s="0" t="n">
        <f aca="false">SUMPRODUCT('5N inverse'!$A$7:$Y$7,'5N mesh'!$B$37:$Z$37,$E844:$AC844)+'5N inverse'!$A$7*$C845/Setup!$B$17+INDEX('5N inverse'!$A$7:$Y$7,1,'5N mesh'!$B$7+1)*Setup!$B$22</f>
        <v>15.0897243821935</v>
      </c>
      <c r="J845" s="0" t="n">
        <f aca="false">SUMPRODUCT('5N inverse'!$A$8:$Y$8,'5N mesh'!$B$37:$Z$37,$E844:$AC844)+'5N inverse'!$A$8*$C845/Setup!$B$17+INDEX('5N inverse'!$A$8:$Y$8,1,'5N mesh'!$B$7+1)*Setup!$B$22</f>
        <v>0</v>
      </c>
      <c r="K845" s="0" t="n">
        <f aca="false">SUMPRODUCT('5N inverse'!$A$9:$Y$9,'5N mesh'!$B$37:$Z$37,$E844:$AC844)+'5N inverse'!$A$9*$C845/Setup!$B$17+INDEX('5N inverse'!$A$9:$Y$9,1,'5N mesh'!$B$7+1)*Setup!$B$22</f>
        <v>0</v>
      </c>
      <c r="L845" s="0" t="n">
        <f aca="false">SUMPRODUCT('5N inverse'!$A$10:$Y$10,'5N mesh'!$B$37:$Z$37,$E844:$AC844)+'5N inverse'!$A$10*$C845/Setup!$B$17+INDEX('5N inverse'!$A$10:$Y$10,1,'5N mesh'!$B$7+1)*Setup!$B$22</f>
        <v>0</v>
      </c>
      <c r="M845" s="0" t="n">
        <f aca="false">SUMPRODUCT('5N inverse'!$A$11:$Y$11,'5N mesh'!$B$37:$Z$37,$E844:$AC844)+'5N inverse'!$A$11*$C845/Setup!$B$17+INDEX('5N inverse'!$A$11:$Y$11,1,'5N mesh'!$B$7+1)*Setup!$B$22</f>
        <v>0</v>
      </c>
      <c r="N845" s="0" t="n">
        <f aca="false">SUMPRODUCT('5N inverse'!$A$12:$Y$12,'5N mesh'!$B$37:$Z$37,$E844:$AC844)+'5N inverse'!$A$12*$C845/Setup!$B$17+INDEX('5N inverse'!$A$12:$Y$12,1,'5N mesh'!$B$7+1)*Setup!$B$22</f>
        <v>0</v>
      </c>
      <c r="O845" s="0" t="n">
        <f aca="false">SUMPRODUCT('5N inverse'!$A$13:$Y$13,'5N mesh'!$B$37:$Z$37,$E844:$AC844)+'5N inverse'!$A$13*$C845/Setup!$B$17+INDEX('5N inverse'!$A$13:$Y$13,1,'5N mesh'!$B$7+1)*Setup!$B$22</f>
        <v>0</v>
      </c>
      <c r="P845" s="0" t="n">
        <f aca="false">SUMPRODUCT('5N inverse'!$A$14:$Y$14,'5N mesh'!$B$37:$Z$37,$E844:$AC844)+'5N inverse'!$A$14*$C845/Setup!$B$17+INDEX('5N inverse'!$A$14:$Y$14,1,'5N mesh'!$B$7+1)*Setup!$B$22</f>
        <v>0</v>
      </c>
      <c r="Q845" s="0" t="n">
        <f aca="false">SUMPRODUCT('5N inverse'!$A$15:$Y$15,'5N mesh'!$B$37:$Z$37,$E844:$AC844)+'5N inverse'!$A$15*$C845/Setup!$B$17+INDEX('5N inverse'!$A$15:$Y$15,1,'5N mesh'!$B$7+1)*Setup!$B$22</f>
        <v>0</v>
      </c>
      <c r="R845" s="0" t="n">
        <f aca="false">SUMPRODUCT('5N inverse'!$A$16:$Y$16,'5N mesh'!$B$37:$Z$37,$E844:$AC844)+'5N inverse'!$A$16*$C845/Setup!$B$17+INDEX('5N inverse'!$A$16:$Y$16,1,'5N mesh'!$B$7+1)*Setup!$B$22</f>
        <v>0</v>
      </c>
      <c r="S845" s="0" t="n">
        <f aca="false">SUMPRODUCT('5N inverse'!$A$17:$Y$17,'5N mesh'!$B$37:$Z$37,$E844:$AC844)+'5N inverse'!$A$17*$C845/Setup!$B$17+INDEX('5N inverse'!$A$17:$Y$17,1,'5N mesh'!$B$7+1)*Setup!$B$22</f>
        <v>0</v>
      </c>
      <c r="T845" s="0" t="n">
        <f aca="false">SUMPRODUCT('5N inverse'!$A$18:$Y$18,'5N mesh'!$B$37:$Z$37,$E844:$AC844)+'5N inverse'!$A$18*$C845/Setup!$B$17+INDEX('5N inverse'!$A$18:$Y$18,1,'5N mesh'!$B$7+1)*Setup!$B$22</f>
        <v>0</v>
      </c>
      <c r="U845" s="0" t="n">
        <f aca="false">SUMPRODUCT('5N inverse'!$A$19:$Y$19,'5N mesh'!$B$37:$Z$37,$E844:$AC844)+'5N inverse'!$A$19*$C845/Setup!$B$17+INDEX('5N inverse'!$A$19:$Y$19,1,'5N mesh'!$B$7+1)*Setup!$B$22</f>
        <v>0</v>
      </c>
      <c r="V845" s="0" t="n">
        <f aca="false">SUMPRODUCT('5N inverse'!$A$20:$Y$20,'5N mesh'!$B$37:$Z$37,$E844:$AC844)+'5N inverse'!$A$20*$C845/Setup!$B$17+INDEX('5N inverse'!$A$20:$Y$20,1,'5N mesh'!$B$7+1)*Setup!$B$22</f>
        <v>0</v>
      </c>
      <c r="W845" s="0" t="n">
        <f aca="false">SUMPRODUCT('5N inverse'!$A$21:$Y$21,'5N mesh'!$B$37:$Z$37,$E844:$AC844)+'5N inverse'!$A$21*$C845/Setup!$B$17+INDEX('5N inverse'!$A$21:$Y$21,1,'5N mesh'!$B$7+1)*Setup!$B$22</f>
        <v>0</v>
      </c>
      <c r="X845" s="0" t="n">
        <f aca="false">SUMPRODUCT('5N inverse'!$A$22:$Y$22,'5N mesh'!$B$37:$Z$37,$E844:$AC844)+'5N inverse'!$A$22*$C845/Setup!$B$17+INDEX('5N inverse'!$A$22:$Y$22,1,'5N mesh'!$B$7+1)*Setup!$B$22</f>
        <v>0</v>
      </c>
      <c r="Y845" s="0" t="n">
        <f aca="false">SUMPRODUCT('5N inverse'!$A$23:$Y$23,'5N mesh'!$B$37:$Z$37,$E844:$AC844)+'5N inverse'!$A$23*$C845/Setup!$B$17+INDEX('5N inverse'!$A$23:$Y$23,1,'5N mesh'!$B$7+1)*Setup!$B$22</f>
        <v>0</v>
      </c>
      <c r="Z845" s="0" t="n">
        <f aca="false">SUMPRODUCT('5N inverse'!$A$24:$Y$24,'5N mesh'!$B$37:$Z$37,$E844:$AC844)+'5N inverse'!$A$24*$C845/Setup!$B$17+INDEX('5N inverse'!$A$24:$Y$24,1,'5N mesh'!$B$7+1)*Setup!$B$22</f>
        <v>0</v>
      </c>
      <c r="AA845" s="0" t="n">
        <f aca="false">SUMPRODUCT('5N inverse'!$A$25:$Y$25,'5N mesh'!$B$37:$Z$37,$E844:$AC844)+'5N inverse'!$A$25*$C845/Setup!$B$17+INDEX('5N inverse'!$A$25:$Y$25,1,'5N mesh'!$B$7+1)*Setup!$B$22</f>
        <v>0</v>
      </c>
      <c r="AB845" s="0" t="n">
        <f aca="false">SUMPRODUCT('5N inverse'!$A$26:$Y$26,'5N mesh'!$B$37:$Z$37,$E844:$AC844)+'5N inverse'!$A$26*$C845/Setup!$B$17+INDEX('5N inverse'!$A$26:$Y$26,1,'5N mesh'!$B$7+1)*Setup!$B$22</f>
        <v>0</v>
      </c>
      <c r="AC845" s="0" t="n">
        <f aca="false">SUMPRODUCT('5N inverse'!$A$27:$Y$27,'5N mesh'!$B$37:$Z$37,$E844:$AC844)+'5N inverse'!$A$27*$C845/Setup!$B$17+INDEX('5N inverse'!$A$27:$Y$27,1,'5N mesh'!$B$7+1)*Setup!$B$22</f>
        <v>0</v>
      </c>
    </row>
    <row r="846" customFormat="false" ht="15" hidden="false" customHeight="false" outlineLevel="0" collapsed="false">
      <c r="A846" s="0" t="n">
        <v>841</v>
      </c>
      <c r="B846" s="0" t="n">
        <f aca="false">A846*Setup!$B$11/3600</f>
        <v>70.0833333333333</v>
      </c>
      <c r="C846" s="0" t="n">
        <f aca="false">Setup!$B$7+Setup!$B$8*COS(2*PI()*(B846-Setup!$B$9)/24)</f>
        <v>23.9127404598618</v>
      </c>
      <c r="D846" s="0" t="n">
        <f aca="false">(C846-E846)/Setup!$B$17</f>
        <v>-11.8784377847566</v>
      </c>
      <c r="E846" s="0" t="n">
        <f aca="false">SUMPRODUCT('5N inverse'!$A$3:$Y$3,'5N mesh'!$B$37:$Z$37,$E845:$AC845)+'5N inverse'!$A$3*$C846/Setup!$B$17+INDEX('5N inverse'!$A$3:$Y$3,1,'5N mesh'!$B$7+1)*Setup!$B$22</f>
        <v>25.4569373718801</v>
      </c>
      <c r="F846" s="0" t="n">
        <f aca="false">SUMPRODUCT('5N inverse'!$A$4:$Y$4,'5N mesh'!$B$37:$Z$37,$E845:$AC845)+'5N inverse'!$A$4*$C846/Setup!$B$17+INDEX('5N inverse'!$A$4:$Y$4,1,'5N mesh'!$B$7+1)*Setup!$B$22</f>
        <v>23.7290627286213</v>
      </c>
      <c r="G846" s="0" t="n">
        <f aca="false">SUMPRODUCT('5N inverse'!$A$5:$Y$5,'5N mesh'!$B$37:$Z$37,$E845:$AC845)+'5N inverse'!$A$5*$C846/Setup!$B$17+INDEX('5N inverse'!$A$5:$Y$5,1,'5N mesh'!$B$7+1)*Setup!$B$22</f>
        <v>20.2733134421035</v>
      </c>
      <c r="H846" s="0" t="n">
        <f aca="false">SUMPRODUCT('5N inverse'!$A$6:$Y$6,'5N mesh'!$B$37:$Z$37,$E845:$AC845)+'5N inverse'!$A$6*$C846/Setup!$B$17+INDEX('5N inverse'!$A$6:$Y$6,1,'5N mesh'!$B$7+1)*Setup!$B$22</f>
        <v>16.8175641555857</v>
      </c>
      <c r="I846" s="0" t="n">
        <f aca="false">SUMPRODUCT('5N inverse'!$A$7:$Y$7,'5N mesh'!$B$37:$Z$37,$E845:$AC845)+'5N inverse'!$A$7*$C846/Setup!$B$17+INDEX('5N inverse'!$A$7:$Y$7,1,'5N mesh'!$B$7+1)*Setup!$B$22</f>
        <v>15.0896895123269</v>
      </c>
      <c r="J846" s="0" t="n">
        <f aca="false">SUMPRODUCT('5N inverse'!$A$8:$Y$8,'5N mesh'!$B$37:$Z$37,$E845:$AC845)+'5N inverse'!$A$8*$C846/Setup!$B$17+INDEX('5N inverse'!$A$8:$Y$8,1,'5N mesh'!$B$7+1)*Setup!$B$22</f>
        <v>0</v>
      </c>
      <c r="K846" s="0" t="n">
        <f aca="false">SUMPRODUCT('5N inverse'!$A$9:$Y$9,'5N mesh'!$B$37:$Z$37,$E845:$AC845)+'5N inverse'!$A$9*$C846/Setup!$B$17+INDEX('5N inverse'!$A$9:$Y$9,1,'5N mesh'!$B$7+1)*Setup!$B$22</f>
        <v>0</v>
      </c>
      <c r="L846" s="0" t="n">
        <f aca="false">SUMPRODUCT('5N inverse'!$A$10:$Y$10,'5N mesh'!$B$37:$Z$37,$E845:$AC845)+'5N inverse'!$A$10*$C846/Setup!$B$17+INDEX('5N inverse'!$A$10:$Y$10,1,'5N mesh'!$B$7+1)*Setup!$B$22</f>
        <v>0</v>
      </c>
      <c r="M846" s="0" t="n">
        <f aca="false">SUMPRODUCT('5N inverse'!$A$11:$Y$11,'5N mesh'!$B$37:$Z$37,$E845:$AC845)+'5N inverse'!$A$11*$C846/Setup!$B$17+INDEX('5N inverse'!$A$11:$Y$11,1,'5N mesh'!$B$7+1)*Setup!$B$22</f>
        <v>0</v>
      </c>
      <c r="N846" s="0" t="n">
        <f aca="false">SUMPRODUCT('5N inverse'!$A$12:$Y$12,'5N mesh'!$B$37:$Z$37,$E845:$AC845)+'5N inverse'!$A$12*$C846/Setup!$B$17+INDEX('5N inverse'!$A$12:$Y$12,1,'5N mesh'!$B$7+1)*Setup!$B$22</f>
        <v>0</v>
      </c>
      <c r="O846" s="0" t="n">
        <f aca="false">SUMPRODUCT('5N inverse'!$A$13:$Y$13,'5N mesh'!$B$37:$Z$37,$E845:$AC845)+'5N inverse'!$A$13*$C846/Setup!$B$17+INDEX('5N inverse'!$A$13:$Y$13,1,'5N mesh'!$B$7+1)*Setup!$B$22</f>
        <v>0</v>
      </c>
      <c r="P846" s="0" t="n">
        <f aca="false">SUMPRODUCT('5N inverse'!$A$14:$Y$14,'5N mesh'!$B$37:$Z$37,$E845:$AC845)+'5N inverse'!$A$14*$C846/Setup!$B$17+INDEX('5N inverse'!$A$14:$Y$14,1,'5N mesh'!$B$7+1)*Setup!$B$22</f>
        <v>0</v>
      </c>
      <c r="Q846" s="0" t="n">
        <f aca="false">SUMPRODUCT('5N inverse'!$A$15:$Y$15,'5N mesh'!$B$37:$Z$37,$E845:$AC845)+'5N inverse'!$A$15*$C846/Setup!$B$17+INDEX('5N inverse'!$A$15:$Y$15,1,'5N mesh'!$B$7+1)*Setup!$B$22</f>
        <v>0</v>
      </c>
      <c r="R846" s="0" t="n">
        <f aca="false">SUMPRODUCT('5N inverse'!$A$16:$Y$16,'5N mesh'!$B$37:$Z$37,$E845:$AC845)+'5N inverse'!$A$16*$C846/Setup!$B$17+INDEX('5N inverse'!$A$16:$Y$16,1,'5N mesh'!$B$7+1)*Setup!$B$22</f>
        <v>0</v>
      </c>
      <c r="S846" s="0" t="n">
        <f aca="false">SUMPRODUCT('5N inverse'!$A$17:$Y$17,'5N mesh'!$B$37:$Z$37,$E845:$AC845)+'5N inverse'!$A$17*$C846/Setup!$B$17+INDEX('5N inverse'!$A$17:$Y$17,1,'5N mesh'!$B$7+1)*Setup!$B$22</f>
        <v>0</v>
      </c>
      <c r="T846" s="0" t="n">
        <f aca="false">SUMPRODUCT('5N inverse'!$A$18:$Y$18,'5N mesh'!$B$37:$Z$37,$E845:$AC845)+'5N inverse'!$A$18*$C846/Setup!$B$17+INDEX('5N inverse'!$A$18:$Y$18,1,'5N mesh'!$B$7+1)*Setup!$B$22</f>
        <v>0</v>
      </c>
      <c r="U846" s="0" t="n">
        <f aca="false">SUMPRODUCT('5N inverse'!$A$19:$Y$19,'5N mesh'!$B$37:$Z$37,$E845:$AC845)+'5N inverse'!$A$19*$C846/Setup!$B$17+INDEX('5N inverse'!$A$19:$Y$19,1,'5N mesh'!$B$7+1)*Setup!$B$22</f>
        <v>0</v>
      </c>
      <c r="V846" s="0" t="n">
        <f aca="false">SUMPRODUCT('5N inverse'!$A$20:$Y$20,'5N mesh'!$B$37:$Z$37,$E845:$AC845)+'5N inverse'!$A$20*$C846/Setup!$B$17+INDEX('5N inverse'!$A$20:$Y$20,1,'5N mesh'!$B$7+1)*Setup!$B$22</f>
        <v>0</v>
      </c>
      <c r="W846" s="0" t="n">
        <f aca="false">SUMPRODUCT('5N inverse'!$A$21:$Y$21,'5N mesh'!$B$37:$Z$37,$E845:$AC845)+'5N inverse'!$A$21*$C846/Setup!$B$17+INDEX('5N inverse'!$A$21:$Y$21,1,'5N mesh'!$B$7+1)*Setup!$B$22</f>
        <v>0</v>
      </c>
      <c r="X846" s="0" t="n">
        <f aca="false">SUMPRODUCT('5N inverse'!$A$22:$Y$22,'5N mesh'!$B$37:$Z$37,$E845:$AC845)+'5N inverse'!$A$22*$C846/Setup!$B$17+INDEX('5N inverse'!$A$22:$Y$22,1,'5N mesh'!$B$7+1)*Setup!$B$22</f>
        <v>0</v>
      </c>
      <c r="Y846" s="0" t="n">
        <f aca="false">SUMPRODUCT('5N inverse'!$A$23:$Y$23,'5N mesh'!$B$37:$Z$37,$E845:$AC845)+'5N inverse'!$A$23*$C846/Setup!$B$17+INDEX('5N inverse'!$A$23:$Y$23,1,'5N mesh'!$B$7+1)*Setup!$B$22</f>
        <v>0</v>
      </c>
      <c r="Z846" s="0" t="n">
        <f aca="false">SUMPRODUCT('5N inverse'!$A$24:$Y$24,'5N mesh'!$B$37:$Z$37,$E845:$AC845)+'5N inverse'!$A$24*$C846/Setup!$B$17+INDEX('5N inverse'!$A$24:$Y$24,1,'5N mesh'!$B$7+1)*Setup!$B$22</f>
        <v>0</v>
      </c>
      <c r="AA846" s="0" t="n">
        <f aca="false">SUMPRODUCT('5N inverse'!$A$25:$Y$25,'5N mesh'!$B$37:$Z$37,$E845:$AC845)+'5N inverse'!$A$25*$C846/Setup!$B$17+INDEX('5N inverse'!$A$25:$Y$25,1,'5N mesh'!$B$7+1)*Setup!$B$22</f>
        <v>0</v>
      </c>
      <c r="AB846" s="0" t="n">
        <f aca="false">SUMPRODUCT('5N inverse'!$A$26:$Y$26,'5N mesh'!$B$37:$Z$37,$E845:$AC845)+'5N inverse'!$A$26*$C846/Setup!$B$17+INDEX('5N inverse'!$A$26:$Y$26,1,'5N mesh'!$B$7+1)*Setup!$B$22</f>
        <v>0</v>
      </c>
      <c r="AC846" s="0" t="n">
        <f aca="false">SUMPRODUCT('5N inverse'!$A$27:$Y$27,'5N mesh'!$B$37:$Z$37,$E845:$AC845)+'5N inverse'!$A$27*$C846/Setup!$B$17+INDEX('5N inverse'!$A$27:$Y$27,1,'5N mesh'!$B$7+1)*Setup!$B$22</f>
        <v>0</v>
      </c>
    </row>
    <row r="847" customFormat="false" ht="15" hidden="false" customHeight="false" outlineLevel="0" collapsed="false">
      <c r="A847" s="0" t="n">
        <v>842</v>
      </c>
      <c r="B847" s="0" t="n">
        <f aca="false">A847*Setup!$B$11/3600</f>
        <v>70.1666666666667</v>
      </c>
      <c r="C847" s="0" t="n">
        <f aca="false">Setup!$B$7+Setup!$B$8*COS(2*PI()*(B847-Setup!$B$9)/24)</f>
        <v>23.8255224505387</v>
      </c>
      <c r="D847" s="0" t="n">
        <f aca="false">(C847-E847)/Setup!$B$17</f>
        <v>-12.3582998996483</v>
      </c>
      <c r="E847" s="0" t="n">
        <f aca="false">SUMPRODUCT('5N inverse'!$A$3:$Y$3,'5N mesh'!$B$37:$Z$37,$E846:$AC846)+'5N inverse'!$A$3*$C847/Setup!$B$17+INDEX('5N inverse'!$A$3:$Y$3,1,'5N mesh'!$B$7+1)*Setup!$B$22</f>
        <v>25.4321014374929</v>
      </c>
      <c r="F847" s="0" t="n">
        <f aca="false">SUMPRODUCT('5N inverse'!$A$4:$Y$4,'5N mesh'!$B$37:$Z$37,$E846:$AC846)+'5N inverse'!$A$4*$C847/Setup!$B$17+INDEX('5N inverse'!$A$4:$Y$4,1,'5N mesh'!$B$7+1)*Setup!$B$22</f>
        <v>23.7083590950499</v>
      </c>
      <c r="G847" s="0" t="n">
        <f aca="false">SUMPRODUCT('5N inverse'!$A$5:$Y$5,'5N mesh'!$B$37:$Z$37,$E846:$AC846)+'5N inverse'!$A$5*$C847/Setup!$B$17+INDEX('5N inverse'!$A$5:$Y$5,1,'5N mesh'!$B$7+1)*Setup!$B$22</f>
        <v>20.2608744101637</v>
      </c>
      <c r="H847" s="0" t="n">
        <f aca="false">SUMPRODUCT('5N inverse'!$A$6:$Y$6,'5N mesh'!$B$37:$Z$37,$E846:$AC846)+'5N inverse'!$A$6*$C847/Setup!$B$17+INDEX('5N inverse'!$A$6:$Y$6,1,'5N mesh'!$B$7+1)*Setup!$B$22</f>
        <v>16.8133897252776</v>
      </c>
      <c r="I847" s="0" t="n">
        <f aca="false">SUMPRODUCT('5N inverse'!$A$7:$Y$7,'5N mesh'!$B$37:$Z$37,$E846:$AC846)+'5N inverse'!$A$7*$C847/Setup!$B$17+INDEX('5N inverse'!$A$7:$Y$7,1,'5N mesh'!$B$7+1)*Setup!$B$22</f>
        <v>15.0896473828345</v>
      </c>
      <c r="J847" s="0" t="n">
        <f aca="false">SUMPRODUCT('5N inverse'!$A$8:$Y$8,'5N mesh'!$B$37:$Z$37,$E846:$AC846)+'5N inverse'!$A$8*$C847/Setup!$B$17+INDEX('5N inverse'!$A$8:$Y$8,1,'5N mesh'!$B$7+1)*Setup!$B$22</f>
        <v>0</v>
      </c>
      <c r="K847" s="0" t="n">
        <f aca="false">SUMPRODUCT('5N inverse'!$A$9:$Y$9,'5N mesh'!$B$37:$Z$37,$E846:$AC846)+'5N inverse'!$A$9*$C847/Setup!$B$17+INDEX('5N inverse'!$A$9:$Y$9,1,'5N mesh'!$B$7+1)*Setup!$B$22</f>
        <v>0</v>
      </c>
      <c r="L847" s="0" t="n">
        <f aca="false">SUMPRODUCT('5N inverse'!$A$10:$Y$10,'5N mesh'!$B$37:$Z$37,$E846:$AC846)+'5N inverse'!$A$10*$C847/Setup!$B$17+INDEX('5N inverse'!$A$10:$Y$10,1,'5N mesh'!$B$7+1)*Setup!$B$22</f>
        <v>0</v>
      </c>
      <c r="M847" s="0" t="n">
        <f aca="false">SUMPRODUCT('5N inverse'!$A$11:$Y$11,'5N mesh'!$B$37:$Z$37,$E846:$AC846)+'5N inverse'!$A$11*$C847/Setup!$B$17+INDEX('5N inverse'!$A$11:$Y$11,1,'5N mesh'!$B$7+1)*Setup!$B$22</f>
        <v>0</v>
      </c>
      <c r="N847" s="0" t="n">
        <f aca="false">SUMPRODUCT('5N inverse'!$A$12:$Y$12,'5N mesh'!$B$37:$Z$37,$E846:$AC846)+'5N inverse'!$A$12*$C847/Setup!$B$17+INDEX('5N inverse'!$A$12:$Y$12,1,'5N mesh'!$B$7+1)*Setup!$B$22</f>
        <v>0</v>
      </c>
      <c r="O847" s="0" t="n">
        <f aca="false">SUMPRODUCT('5N inverse'!$A$13:$Y$13,'5N mesh'!$B$37:$Z$37,$E846:$AC846)+'5N inverse'!$A$13*$C847/Setup!$B$17+INDEX('5N inverse'!$A$13:$Y$13,1,'5N mesh'!$B$7+1)*Setup!$B$22</f>
        <v>0</v>
      </c>
      <c r="P847" s="0" t="n">
        <f aca="false">SUMPRODUCT('5N inverse'!$A$14:$Y$14,'5N mesh'!$B$37:$Z$37,$E846:$AC846)+'5N inverse'!$A$14*$C847/Setup!$B$17+INDEX('5N inverse'!$A$14:$Y$14,1,'5N mesh'!$B$7+1)*Setup!$B$22</f>
        <v>0</v>
      </c>
      <c r="Q847" s="0" t="n">
        <f aca="false">SUMPRODUCT('5N inverse'!$A$15:$Y$15,'5N mesh'!$B$37:$Z$37,$E846:$AC846)+'5N inverse'!$A$15*$C847/Setup!$B$17+INDEX('5N inverse'!$A$15:$Y$15,1,'5N mesh'!$B$7+1)*Setup!$B$22</f>
        <v>0</v>
      </c>
      <c r="R847" s="0" t="n">
        <f aca="false">SUMPRODUCT('5N inverse'!$A$16:$Y$16,'5N mesh'!$B$37:$Z$37,$E846:$AC846)+'5N inverse'!$A$16*$C847/Setup!$B$17+INDEX('5N inverse'!$A$16:$Y$16,1,'5N mesh'!$B$7+1)*Setup!$B$22</f>
        <v>0</v>
      </c>
      <c r="S847" s="0" t="n">
        <f aca="false">SUMPRODUCT('5N inverse'!$A$17:$Y$17,'5N mesh'!$B$37:$Z$37,$E846:$AC846)+'5N inverse'!$A$17*$C847/Setup!$B$17+INDEX('5N inverse'!$A$17:$Y$17,1,'5N mesh'!$B$7+1)*Setup!$B$22</f>
        <v>0</v>
      </c>
      <c r="T847" s="0" t="n">
        <f aca="false">SUMPRODUCT('5N inverse'!$A$18:$Y$18,'5N mesh'!$B$37:$Z$37,$E846:$AC846)+'5N inverse'!$A$18*$C847/Setup!$B$17+INDEX('5N inverse'!$A$18:$Y$18,1,'5N mesh'!$B$7+1)*Setup!$B$22</f>
        <v>0</v>
      </c>
      <c r="U847" s="0" t="n">
        <f aca="false">SUMPRODUCT('5N inverse'!$A$19:$Y$19,'5N mesh'!$B$37:$Z$37,$E846:$AC846)+'5N inverse'!$A$19*$C847/Setup!$B$17+INDEX('5N inverse'!$A$19:$Y$19,1,'5N mesh'!$B$7+1)*Setup!$B$22</f>
        <v>0</v>
      </c>
      <c r="V847" s="0" t="n">
        <f aca="false">SUMPRODUCT('5N inverse'!$A$20:$Y$20,'5N mesh'!$B$37:$Z$37,$E846:$AC846)+'5N inverse'!$A$20*$C847/Setup!$B$17+INDEX('5N inverse'!$A$20:$Y$20,1,'5N mesh'!$B$7+1)*Setup!$B$22</f>
        <v>0</v>
      </c>
      <c r="W847" s="0" t="n">
        <f aca="false">SUMPRODUCT('5N inverse'!$A$21:$Y$21,'5N mesh'!$B$37:$Z$37,$E846:$AC846)+'5N inverse'!$A$21*$C847/Setup!$B$17+INDEX('5N inverse'!$A$21:$Y$21,1,'5N mesh'!$B$7+1)*Setup!$B$22</f>
        <v>0</v>
      </c>
      <c r="X847" s="0" t="n">
        <f aca="false">SUMPRODUCT('5N inverse'!$A$22:$Y$22,'5N mesh'!$B$37:$Z$37,$E846:$AC846)+'5N inverse'!$A$22*$C847/Setup!$B$17+INDEX('5N inverse'!$A$22:$Y$22,1,'5N mesh'!$B$7+1)*Setup!$B$22</f>
        <v>0</v>
      </c>
      <c r="Y847" s="0" t="n">
        <f aca="false">SUMPRODUCT('5N inverse'!$A$23:$Y$23,'5N mesh'!$B$37:$Z$37,$E846:$AC846)+'5N inverse'!$A$23*$C847/Setup!$B$17+INDEX('5N inverse'!$A$23:$Y$23,1,'5N mesh'!$B$7+1)*Setup!$B$22</f>
        <v>0</v>
      </c>
      <c r="Z847" s="0" t="n">
        <f aca="false">SUMPRODUCT('5N inverse'!$A$24:$Y$24,'5N mesh'!$B$37:$Z$37,$E846:$AC846)+'5N inverse'!$A$24*$C847/Setup!$B$17+INDEX('5N inverse'!$A$24:$Y$24,1,'5N mesh'!$B$7+1)*Setup!$B$22</f>
        <v>0</v>
      </c>
      <c r="AA847" s="0" t="n">
        <f aca="false">SUMPRODUCT('5N inverse'!$A$25:$Y$25,'5N mesh'!$B$37:$Z$37,$E846:$AC846)+'5N inverse'!$A$25*$C847/Setup!$B$17+INDEX('5N inverse'!$A$25:$Y$25,1,'5N mesh'!$B$7+1)*Setup!$B$22</f>
        <v>0</v>
      </c>
      <c r="AB847" s="0" t="n">
        <f aca="false">SUMPRODUCT('5N inverse'!$A$26:$Y$26,'5N mesh'!$B$37:$Z$37,$E846:$AC846)+'5N inverse'!$A$26*$C847/Setup!$B$17+INDEX('5N inverse'!$A$26:$Y$26,1,'5N mesh'!$B$7+1)*Setup!$B$22</f>
        <v>0</v>
      </c>
      <c r="AC847" s="0" t="n">
        <f aca="false">SUMPRODUCT('5N inverse'!$A$27:$Y$27,'5N mesh'!$B$37:$Z$37,$E846:$AC846)+'5N inverse'!$A$27*$C847/Setup!$B$17+INDEX('5N inverse'!$A$27:$Y$27,1,'5N mesh'!$B$7+1)*Setup!$B$22</f>
        <v>0</v>
      </c>
    </row>
    <row r="848" customFormat="false" ht="15" hidden="false" customHeight="false" outlineLevel="0" collapsed="false">
      <c r="A848" s="0" t="n">
        <v>843</v>
      </c>
      <c r="B848" s="0" t="n">
        <f aca="false">A848*Setup!$B$11/3600</f>
        <v>70.25</v>
      </c>
      <c r="C848" s="0" t="n">
        <f aca="false">Setup!$B$7+Setup!$B$8*COS(2*PI()*(B848-Setup!$B$9)/24)</f>
        <v>23.7383874830794</v>
      </c>
      <c r="D848" s="0" t="n">
        <f aca="false">(C848-E848)/Setup!$B$17</f>
        <v>-12.8313937937286</v>
      </c>
      <c r="E848" s="0" t="n">
        <f aca="false">SUMPRODUCT('5N inverse'!$A$3:$Y$3,'5N mesh'!$B$37:$Z$37,$E847:$AC847)+'5N inverse'!$A$3*$C848/Setup!$B$17+INDEX('5N inverse'!$A$3:$Y$3,1,'5N mesh'!$B$7+1)*Setup!$B$22</f>
        <v>25.4064686762642</v>
      </c>
      <c r="F848" s="0" t="n">
        <f aca="false">SUMPRODUCT('5N inverse'!$A$4:$Y$4,'5N mesh'!$B$37:$Z$37,$E847:$AC847)+'5N inverse'!$A$4*$C848/Setup!$B$17+INDEX('5N inverse'!$A$4:$Y$4,1,'5N mesh'!$B$7+1)*Setup!$B$22</f>
        <v>23.686990232517</v>
      </c>
      <c r="G848" s="0" t="n">
        <f aca="false">SUMPRODUCT('5N inverse'!$A$5:$Y$5,'5N mesh'!$B$37:$Z$37,$E847:$AC847)+'5N inverse'!$A$5*$C848/Setup!$B$17+INDEX('5N inverse'!$A$5:$Y$5,1,'5N mesh'!$B$7+1)*Setup!$B$22</f>
        <v>20.2480333450227</v>
      </c>
      <c r="H848" s="0" t="n">
        <f aca="false">SUMPRODUCT('5N inverse'!$A$6:$Y$6,'5N mesh'!$B$37:$Z$37,$E847:$AC847)+'5N inverse'!$A$6*$C848/Setup!$B$17+INDEX('5N inverse'!$A$6:$Y$6,1,'5N mesh'!$B$7+1)*Setup!$B$22</f>
        <v>16.8090764575284</v>
      </c>
      <c r="I848" s="0" t="n">
        <f aca="false">SUMPRODUCT('5N inverse'!$A$7:$Y$7,'5N mesh'!$B$37:$Z$37,$E847:$AC847)+'5N inverse'!$A$7*$C848/Setup!$B$17+INDEX('5N inverse'!$A$7:$Y$7,1,'5N mesh'!$B$7+1)*Setup!$B$22</f>
        <v>15.0895980137812</v>
      </c>
      <c r="J848" s="0" t="n">
        <f aca="false">SUMPRODUCT('5N inverse'!$A$8:$Y$8,'5N mesh'!$B$37:$Z$37,$E847:$AC847)+'5N inverse'!$A$8*$C848/Setup!$B$17+INDEX('5N inverse'!$A$8:$Y$8,1,'5N mesh'!$B$7+1)*Setup!$B$22</f>
        <v>0</v>
      </c>
      <c r="K848" s="0" t="n">
        <f aca="false">SUMPRODUCT('5N inverse'!$A$9:$Y$9,'5N mesh'!$B$37:$Z$37,$E847:$AC847)+'5N inverse'!$A$9*$C848/Setup!$B$17+INDEX('5N inverse'!$A$9:$Y$9,1,'5N mesh'!$B$7+1)*Setup!$B$22</f>
        <v>0</v>
      </c>
      <c r="L848" s="0" t="n">
        <f aca="false">SUMPRODUCT('5N inverse'!$A$10:$Y$10,'5N mesh'!$B$37:$Z$37,$E847:$AC847)+'5N inverse'!$A$10*$C848/Setup!$B$17+INDEX('5N inverse'!$A$10:$Y$10,1,'5N mesh'!$B$7+1)*Setup!$B$22</f>
        <v>0</v>
      </c>
      <c r="M848" s="0" t="n">
        <f aca="false">SUMPRODUCT('5N inverse'!$A$11:$Y$11,'5N mesh'!$B$37:$Z$37,$E847:$AC847)+'5N inverse'!$A$11*$C848/Setup!$B$17+INDEX('5N inverse'!$A$11:$Y$11,1,'5N mesh'!$B$7+1)*Setup!$B$22</f>
        <v>0</v>
      </c>
      <c r="N848" s="0" t="n">
        <f aca="false">SUMPRODUCT('5N inverse'!$A$12:$Y$12,'5N mesh'!$B$37:$Z$37,$E847:$AC847)+'5N inverse'!$A$12*$C848/Setup!$B$17+INDEX('5N inverse'!$A$12:$Y$12,1,'5N mesh'!$B$7+1)*Setup!$B$22</f>
        <v>0</v>
      </c>
      <c r="O848" s="0" t="n">
        <f aca="false">SUMPRODUCT('5N inverse'!$A$13:$Y$13,'5N mesh'!$B$37:$Z$37,$E847:$AC847)+'5N inverse'!$A$13*$C848/Setup!$B$17+INDEX('5N inverse'!$A$13:$Y$13,1,'5N mesh'!$B$7+1)*Setup!$B$22</f>
        <v>0</v>
      </c>
      <c r="P848" s="0" t="n">
        <f aca="false">SUMPRODUCT('5N inverse'!$A$14:$Y$14,'5N mesh'!$B$37:$Z$37,$E847:$AC847)+'5N inverse'!$A$14*$C848/Setup!$B$17+INDEX('5N inverse'!$A$14:$Y$14,1,'5N mesh'!$B$7+1)*Setup!$B$22</f>
        <v>0</v>
      </c>
      <c r="Q848" s="0" t="n">
        <f aca="false">SUMPRODUCT('5N inverse'!$A$15:$Y$15,'5N mesh'!$B$37:$Z$37,$E847:$AC847)+'5N inverse'!$A$15*$C848/Setup!$B$17+INDEX('5N inverse'!$A$15:$Y$15,1,'5N mesh'!$B$7+1)*Setup!$B$22</f>
        <v>0</v>
      </c>
      <c r="R848" s="0" t="n">
        <f aca="false">SUMPRODUCT('5N inverse'!$A$16:$Y$16,'5N mesh'!$B$37:$Z$37,$E847:$AC847)+'5N inverse'!$A$16*$C848/Setup!$B$17+INDEX('5N inverse'!$A$16:$Y$16,1,'5N mesh'!$B$7+1)*Setup!$B$22</f>
        <v>0</v>
      </c>
      <c r="S848" s="0" t="n">
        <f aca="false">SUMPRODUCT('5N inverse'!$A$17:$Y$17,'5N mesh'!$B$37:$Z$37,$E847:$AC847)+'5N inverse'!$A$17*$C848/Setup!$B$17+INDEX('5N inverse'!$A$17:$Y$17,1,'5N mesh'!$B$7+1)*Setup!$B$22</f>
        <v>0</v>
      </c>
      <c r="T848" s="0" t="n">
        <f aca="false">SUMPRODUCT('5N inverse'!$A$18:$Y$18,'5N mesh'!$B$37:$Z$37,$E847:$AC847)+'5N inverse'!$A$18*$C848/Setup!$B$17+INDEX('5N inverse'!$A$18:$Y$18,1,'5N mesh'!$B$7+1)*Setup!$B$22</f>
        <v>0</v>
      </c>
      <c r="U848" s="0" t="n">
        <f aca="false">SUMPRODUCT('5N inverse'!$A$19:$Y$19,'5N mesh'!$B$37:$Z$37,$E847:$AC847)+'5N inverse'!$A$19*$C848/Setup!$B$17+INDEX('5N inverse'!$A$19:$Y$19,1,'5N mesh'!$B$7+1)*Setup!$B$22</f>
        <v>0</v>
      </c>
      <c r="V848" s="0" t="n">
        <f aca="false">SUMPRODUCT('5N inverse'!$A$20:$Y$20,'5N mesh'!$B$37:$Z$37,$E847:$AC847)+'5N inverse'!$A$20*$C848/Setup!$B$17+INDEX('5N inverse'!$A$20:$Y$20,1,'5N mesh'!$B$7+1)*Setup!$B$22</f>
        <v>0</v>
      </c>
      <c r="W848" s="0" t="n">
        <f aca="false">SUMPRODUCT('5N inverse'!$A$21:$Y$21,'5N mesh'!$B$37:$Z$37,$E847:$AC847)+'5N inverse'!$A$21*$C848/Setup!$B$17+INDEX('5N inverse'!$A$21:$Y$21,1,'5N mesh'!$B$7+1)*Setup!$B$22</f>
        <v>0</v>
      </c>
      <c r="X848" s="0" t="n">
        <f aca="false">SUMPRODUCT('5N inverse'!$A$22:$Y$22,'5N mesh'!$B$37:$Z$37,$E847:$AC847)+'5N inverse'!$A$22*$C848/Setup!$B$17+INDEX('5N inverse'!$A$22:$Y$22,1,'5N mesh'!$B$7+1)*Setup!$B$22</f>
        <v>0</v>
      </c>
      <c r="Y848" s="0" t="n">
        <f aca="false">SUMPRODUCT('5N inverse'!$A$23:$Y$23,'5N mesh'!$B$37:$Z$37,$E847:$AC847)+'5N inverse'!$A$23*$C848/Setup!$B$17+INDEX('5N inverse'!$A$23:$Y$23,1,'5N mesh'!$B$7+1)*Setup!$B$22</f>
        <v>0</v>
      </c>
      <c r="Z848" s="0" t="n">
        <f aca="false">SUMPRODUCT('5N inverse'!$A$24:$Y$24,'5N mesh'!$B$37:$Z$37,$E847:$AC847)+'5N inverse'!$A$24*$C848/Setup!$B$17+INDEX('5N inverse'!$A$24:$Y$24,1,'5N mesh'!$B$7+1)*Setup!$B$22</f>
        <v>0</v>
      </c>
      <c r="AA848" s="0" t="n">
        <f aca="false">SUMPRODUCT('5N inverse'!$A$25:$Y$25,'5N mesh'!$B$37:$Z$37,$E847:$AC847)+'5N inverse'!$A$25*$C848/Setup!$B$17+INDEX('5N inverse'!$A$25:$Y$25,1,'5N mesh'!$B$7+1)*Setup!$B$22</f>
        <v>0</v>
      </c>
      <c r="AB848" s="0" t="n">
        <f aca="false">SUMPRODUCT('5N inverse'!$A$26:$Y$26,'5N mesh'!$B$37:$Z$37,$E847:$AC847)+'5N inverse'!$A$26*$C848/Setup!$B$17+INDEX('5N inverse'!$A$26:$Y$26,1,'5N mesh'!$B$7+1)*Setup!$B$22</f>
        <v>0</v>
      </c>
      <c r="AC848" s="0" t="n">
        <f aca="false">SUMPRODUCT('5N inverse'!$A$27:$Y$27,'5N mesh'!$B$37:$Z$37,$E847:$AC847)+'5N inverse'!$A$27*$C848/Setup!$B$17+INDEX('5N inverse'!$A$27:$Y$27,1,'5N mesh'!$B$7+1)*Setup!$B$22</f>
        <v>0</v>
      </c>
    </row>
    <row r="849" customFormat="false" ht="15" hidden="false" customHeight="false" outlineLevel="0" collapsed="false">
      <c r="A849" s="0" t="n">
        <v>844</v>
      </c>
      <c r="B849" s="0" t="n">
        <f aca="false">A849*Setup!$B$11/3600</f>
        <v>70.3333333333333</v>
      </c>
      <c r="C849" s="0" t="n">
        <f aca="false">Setup!$B$7+Setup!$B$8*COS(2*PI()*(B849-Setup!$B$9)/24)</f>
        <v>23.6513770290094</v>
      </c>
      <c r="D849" s="0" t="n">
        <f aca="false">(C849-E849)/Setup!$B$17</f>
        <v>-13.2974943081791</v>
      </c>
      <c r="E849" s="0" t="n">
        <f aca="false">SUMPRODUCT('5N inverse'!$A$3:$Y$3,'5N mesh'!$B$37:$Z$37,$E848:$AC848)+'5N inverse'!$A$3*$C849/Setup!$B$17+INDEX('5N inverse'!$A$3:$Y$3,1,'5N mesh'!$B$7+1)*Setup!$B$22</f>
        <v>25.3800512890727</v>
      </c>
      <c r="F849" s="0" t="n">
        <f aca="false">SUMPRODUCT('5N inverse'!$A$4:$Y$4,'5N mesh'!$B$37:$Z$37,$E848:$AC848)+'5N inverse'!$A$4*$C849/Setup!$B$17+INDEX('5N inverse'!$A$4:$Y$4,1,'5N mesh'!$B$7+1)*Setup!$B$22</f>
        <v>23.6649663123401</v>
      </c>
      <c r="G849" s="0" t="n">
        <f aca="false">SUMPRODUCT('5N inverse'!$A$5:$Y$5,'5N mesh'!$B$37:$Z$37,$E848:$AC848)+'5N inverse'!$A$5*$C849/Setup!$B$17+INDEX('5N inverse'!$A$5:$Y$5,1,'5N mesh'!$B$7+1)*Setup!$B$22</f>
        <v>20.234796358875</v>
      </c>
      <c r="H849" s="0" t="n">
        <f aca="false">SUMPRODUCT('5N inverse'!$A$6:$Y$6,'5N mesh'!$B$37:$Z$37,$E848:$AC848)+'5N inverse'!$A$6*$C849/Setup!$B$17+INDEX('5N inverse'!$A$6:$Y$6,1,'5N mesh'!$B$7+1)*Setup!$B$22</f>
        <v>16.8046264054099</v>
      </c>
      <c r="I849" s="0" t="n">
        <f aca="false">SUMPRODUCT('5N inverse'!$A$7:$Y$7,'5N mesh'!$B$37:$Z$37,$E848:$AC848)+'5N inverse'!$A$7*$C849/Setup!$B$17+INDEX('5N inverse'!$A$7:$Y$7,1,'5N mesh'!$B$7+1)*Setup!$B$22</f>
        <v>15.0895414286773</v>
      </c>
      <c r="J849" s="0" t="n">
        <f aca="false">SUMPRODUCT('5N inverse'!$A$8:$Y$8,'5N mesh'!$B$37:$Z$37,$E848:$AC848)+'5N inverse'!$A$8*$C849/Setup!$B$17+INDEX('5N inverse'!$A$8:$Y$8,1,'5N mesh'!$B$7+1)*Setup!$B$22</f>
        <v>0</v>
      </c>
      <c r="K849" s="0" t="n">
        <f aca="false">SUMPRODUCT('5N inverse'!$A$9:$Y$9,'5N mesh'!$B$37:$Z$37,$E848:$AC848)+'5N inverse'!$A$9*$C849/Setup!$B$17+INDEX('5N inverse'!$A$9:$Y$9,1,'5N mesh'!$B$7+1)*Setup!$B$22</f>
        <v>0</v>
      </c>
      <c r="L849" s="0" t="n">
        <f aca="false">SUMPRODUCT('5N inverse'!$A$10:$Y$10,'5N mesh'!$B$37:$Z$37,$E848:$AC848)+'5N inverse'!$A$10*$C849/Setup!$B$17+INDEX('5N inverse'!$A$10:$Y$10,1,'5N mesh'!$B$7+1)*Setup!$B$22</f>
        <v>0</v>
      </c>
      <c r="M849" s="0" t="n">
        <f aca="false">SUMPRODUCT('5N inverse'!$A$11:$Y$11,'5N mesh'!$B$37:$Z$37,$E848:$AC848)+'5N inverse'!$A$11*$C849/Setup!$B$17+INDEX('5N inverse'!$A$11:$Y$11,1,'5N mesh'!$B$7+1)*Setup!$B$22</f>
        <v>0</v>
      </c>
      <c r="N849" s="0" t="n">
        <f aca="false">SUMPRODUCT('5N inverse'!$A$12:$Y$12,'5N mesh'!$B$37:$Z$37,$E848:$AC848)+'5N inverse'!$A$12*$C849/Setup!$B$17+INDEX('5N inverse'!$A$12:$Y$12,1,'5N mesh'!$B$7+1)*Setup!$B$22</f>
        <v>0</v>
      </c>
      <c r="O849" s="0" t="n">
        <f aca="false">SUMPRODUCT('5N inverse'!$A$13:$Y$13,'5N mesh'!$B$37:$Z$37,$E848:$AC848)+'5N inverse'!$A$13*$C849/Setup!$B$17+INDEX('5N inverse'!$A$13:$Y$13,1,'5N mesh'!$B$7+1)*Setup!$B$22</f>
        <v>0</v>
      </c>
      <c r="P849" s="0" t="n">
        <f aca="false">SUMPRODUCT('5N inverse'!$A$14:$Y$14,'5N mesh'!$B$37:$Z$37,$E848:$AC848)+'5N inverse'!$A$14*$C849/Setup!$B$17+INDEX('5N inverse'!$A$14:$Y$14,1,'5N mesh'!$B$7+1)*Setup!$B$22</f>
        <v>0</v>
      </c>
      <c r="Q849" s="0" t="n">
        <f aca="false">SUMPRODUCT('5N inverse'!$A$15:$Y$15,'5N mesh'!$B$37:$Z$37,$E848:$AC848)+'5N inverse'!$A$15*$C849/Setup!$B$17+INDEX('5N inverse'!$A$15:$Y$15,1,'5N mesh'!$B$7+1)*Setup!$B$22</f>
        <v>0</v>
      </c>
      <c r="R849" s="0" t="n">
        <f aca="false">SUMPRODUCT('5N inverse'!$A$16:$Y$16,'5N mesh'!$B$37:$Z$37,$E848:$AC848)+'5N inverse'!$A$16*$C849/Setup!$B$17+INDEX('5N inverse'!$A$16:$Y$16,1,'5N mesh'!$B$7+1)*Setup!$B$22</f>
        <v>0</v>
      </c>
      <c r="S849" s="0" t="n">
        <f aca="false">SUMPRODUCT('5N inverse'!$A$17:$Y$17,'5N mesh'!$B$37:$Z$37,$E848:$AC848)+'5N inverse'!$A$17*$C849/Setup!$B$17+INDEX('5N inverse'!$A$17:$Y$17,1,'5N mesh'!$B$7+1)*Setup!$B$22</f>
        <v>0</v>
      </c>
      <c r="T849" s="0" t="n">
        <f aca="false">SUMPRODUCT('5N inverse'!$A$18:$Y$18,'5N mesh'!$B$37:$Z$37,$E848:$AC848)+'5N inverse'!$A$18*$C849/Setup!$B$17+INDEX('5N inverse'!$A$18:$Y$18,1,'5N mesh'!$B$7+1)*Setup!$B$22</f>
        <v>0</v>
      </c>
      <c r="U849" s="0" t="n">
        <f aca="false">SUMPRODUCT('5N inverse'!$A$19:$Y$19,'5N mesh'!$B$37:$Z$37,$E848:$AC848)+'5N inverse'!$A$19*$C849/Setup!$B$17+INDEX('5N inverse'!$A$19:$Y$19,1,'5N mesh'!$B$7+1)*Setup!$B$22</f>
        <v>0</v>
      </c>
      <c r="V849" s="0" t="n">
        <f aca="false">SUMPRODUCT('5N inverse'!$A$20:$Y$20,'5N mesh'!$B$37:$Z$37,$E848:$AC848)+'5N inverse'!$A$20*$C849/Setup!$B$17+INDEX('5N inverse'!$A$20:$Y$20,1,'5N mesh'!$B$7+1)*Setup!$B$22</f>
        <v>0</v>
      </c>
      <c r="W849" s="0" t="n">
        <f aca="false">SUMPRODUCT('5N inverse'!$A$21:$Y$21,'5N mesh'!$B$37:$Z$37,$E848:$AC848)+'5N inverse'!$A$21*$C849/Setup!$B$17+INDEX('5N inverse'!$A$21:$Y$21,1,'5N mesh'!$B$7+1)*Setup!$B$22</f>
        <v>0</v>
      </c>
      <c r="X849" s="0" t="n">
        <f aca="false">SUMPRODUCT('5N inverse'!$A$22:$Y$22,'5N mesh'!$B$37:$Z$37,$E848:$AC848)+'5N inverse'!$A$22*$C849/Setup!$B$17+INDEX('5N inverse'!$A$22:$Y$22,1,'5N mesh'!$B$7+1)*Setup!$B$22</f>
        <v>0</v>
      </c>
      <c r="Y849" s="0" t="n">
        <f aca="false">SUMPRODUCT('5N inverse'!$A$23:$Y$23,'5N mesh'!$B$37:$Z$37,$E848:$AC848)+'5N inverse'!$A$23*$C849/Setup!$B$17+INDEX('5N inverse'!$A$23:$Y$23,1,'5N mesh'!$B$7+1)*Setup!$B$22</f>
        <v>0</v>
      </c>
      <c r="Z849" s="0" t="n">
        <f aca="false">SUMPRODUCT('5N inverse'!$A$24:$Y$24,'5N mesh'!$B$37:$Z$37,$E848:$AC848)+'5N inverse'!$A$24*$C849/Setup!$B$17+INDEX('5N inverse'!$A$24:$Y$24,1,'5N mesh'!$B$7+1)*Setup!$B$22</f>
        <v>0</v>
      </c>
      <c r="AA849" s="0" t="n">
        <f aca="false">SUMPRODUCT('5N inverse'!$A$25:$Y$25,'5N mesh'!$B$37:$Z$37,$E848:$AC848)+'5N inverse'!$A$25*$C849/Setup!$B$17+INDEX('5N inverse'!$A$25:$Y$25,1,'5N mesh'!$B$7+1)*Setup!$B$22</f>
        <v>0</v>
      </c>
      <c r="AB849" s="0" t="n">
        <f aca="false">SUMPRODUCT('5N inverse'!$A$26:$Y$26,'5N mesh'!$B$37:$Z$37,$E848:$AC848)+'5N inverse'!$A$26*$C849/Setup!$B$17+INDEX('5N inverse'!$A$26:$Y$26,1,'5N mesh'!$B$7+1)*Setup!$B$22</f>
        <v>0</v>
      </c>
      <c r="AC849" s="0" t="n">
        <f aca="false">SUMPRODUCT('5N inverse'!$A$27:$Y$27,'5N mesh'!$B$37:$Z$37,$E848:$AC848)+'5N inverse'!$A$27*$C849/Setup!$B$17+INDEX('5N inverse'!$A$27:$Y$27,1,'5N mesh'!$B$7+1)*Setup!$B$22</f>
        <v>0</v>
      </c>
    </row>
    <row r="850" customFormat="false" ht="15" hidden="false" customHeight="false" outlineLevel="0" collapsed="false">
      <c r="A850" s="0" t="n">
        <v>845</v>
      </c>
      <c r="B850" s="0" t="n">
        <f aca="false">A850*Setup!$B$11/3600</f>
        <v>70.4166666666667</v>
      </c>
      <c r="C850" s="0" t="n">
        <f aca="false">Setup!$B$7+Setup!$B$8*COS(2*PI()*(B850-Setup!$B$9)/24)</f>
        <v>23.5645325005921</v>
      </c>
      <c r="D850" s="0" t="n">
        <f aca="false">(C850-E850)/Setup!$B$17</f>
        <v>-13.7563796125413</v>
      </c>
      <c r="E850" s="0" t="n">
        <f aca="false">SUMPRODUCT('5N inverse'!$A$3:$Y$3,'5N mesh'!$B$37:$Z$37,$E849:$AC849)+'5N inverse'!$A$3*$C850/Setup!$B$17+INDEX('5N inverse'!$A$3:$Y$3,1,'5N mesh'!$B$7+1)*Setup!$B$22</f>
        <v>25.3528618502225</v>
      </c>
      <c r="F850" s="0" t="n">
        <f aca="false">SUMPRODUCT('5N inverse'!$A$4:$Y$4,'5N mesh'!$B$37:$Z$37,$E849:$AC849)+'5N inverse'!$A$4*$C850/Setup!$B$17+INDEX('5N inverse'!$A$4:$Y$4,1,'5N mesh'!$B$7+1)*Setup!$B$22</f>
        <v>23.6422978175967</v>
      </c>
      <c r="G850" s="0" t="n">
        <f aca="false">SUMPRODUCT('5N inverse'!$A$5:$Y$5,'5N mesh'!$B$37:$Z$37,$E849:$AC849)+'5N inverse'!$A$5*$C850/Setup!$B$17+INDEX('5N inverse'!$A$5:$Y$5,1,'5N mesh'!$B$7+1)*Setup!$B$22</f>
        <v>20.2211697523449</v>
      </c>
      <c r="H850" s="0" t="n">
        <f aca="false">SUMPRODUCT('5N inverse'!$A$6:$Y$6,'5N mesh'!$B$37:$Z$37,$E849:$AC849)+'5N inverse'!$A$6*$C850/Setup!$B$17+INDEX('5N inverse'!$A$6:$Y$6,1,'5N mesh'!$B$7+1)*Setup!$B$22</f>
        <v>16.8000416870932</v>
      </c>
      <c r="I850" s="0" t="n">
        <f aca="false">SUMPRODUCT('5N inverse'!$A$7:$Y$7,'5N mesh'!$B$37:$Z$37,$E849:$AC849)+'5N inverse'!$A$7*$C850/Setup!$B$17+INDEX('5N inverse'!$A$7:$Y$7,1,'5N mesh'!$B$7+1)*Setup!$B$22</f>
        <v>15.0894776544674</v>
      </c>
      <c r="J850" s="0" t="n">
        <f aca="false">SUMPRODUCT('5N inverse'!$A$8:$Y$8,'5N mesh'!$B$37:$Z$37,$E849:$AC849)+'5N inverse'!$A$8*$C850/Setup!$B$17+INDEX('5N inverse'!$A$8:$Y$8,1,'5N mesh'!$B$7+1)*Setup!$B$22</f>
        <v>0</v>
      </c>
      <c r="K850" s="0" t="n">
        <f aca="false">SUMPRODUCT('5N inverse'!$A$9:$Y$9,'5N mesh'!$B$37:$Z$37,$E849:$AC849)+'5N inverse'!$A$9*$C850/Setup!$B$17+INDEX('5N inverse'!$A$9:$Y$9,1,'5N mesh'!$B$7+1)*Setup!$B$22</f>
        <v>0</v>
      </c>
      <c r="L850" s="0" t="n">
        <f aca="false">SUMPRODUCT('5N inverse'!$A$10:$Y$10,'5N mesh'!$B$37:$Z$37,$E849:$AC849)+'5N inverse'!$A$10*$C850/Setup!$B$17+INDEX('5N inverse'!$A$10:$Y$10,1,'5N mesh'!$B$7+1)*Setup!$B$22</f>
        <v>0</v>
      </c>
      <c r="M850" s="0" t="n">
        <f aca="false">SUMPRODUCT('5N inverse'!$A$11:$Y$11,'5N mesh'!$B$37:$Z$37,$E849:$AC849)+'5N inverse'!$A$11*$C850/Setup!$B$17+INDEX('5N inverse'!$A$11:$Y$11,1,'5N mesh'!$B$7+1)*Setup!$B$22</f>
        <v>0</v>
      </c>
      <c r="N850" s="0" t="n">
        <f aca="false">SUMPRODUCT('5N inverse'!$A$12:$Y$12,'5N mesh'!$B$37:$Z$37,$E849:$AC849)+'5N inverse'!$A$12*$C850/Setup!$B$17+INDEX('5N inverse'!$A$12:$Y$12,1,'5N mesh'!$B$7+1)*Setup!$B$22</f>
        <v>0</v>
      </c>
      <c r="O850" s="0" t="n">
        <f aca="false">SUMPRODUCT('5N inverse'!$A$13:$Y$13,'5N mesh'!$B$37:$Z$37,$E849:$AC849)+'5N inverse'!$A$13*$C850/Setup!$B$17+INDEX('5N inverse'!$A$13:$Y$13,1,'5N mesh'!$B$7+1)*Setup!$B$22</f>
        <v>0</v>
      </c>
      <c r="P850" s="0" t="n">
        <f aca="false">SUMPRODUCT('5N inverse'!$A$14:$Y$14,'5N mesh'!$B$37:$Z$37,$E849:$AC849)+'5N inverse'!$A$14*$C850/Setup!$B$17+INDEX('5N inverse'!$A$14:$Y$14,1,'5N mesh'!$B$7+1)*Setup!$B$22</f>
        <v>0</v>
      </c>
      <c r="Q850" s="0" t="n">
        <f aca="false">SUMPRODUCT('5N inverse'!$A$15:$Y$15,'5N mesh'!$B$37:$Z$37,$E849:$AC849)+'5N inverse'!$A$15*$C850/Setup!$B$17+INDEX('5N inverse'!$A$15:$Y$15,1,'5N mesh'!$B$7+1)*Setup!$B$22</f>
        <v>0</v>
      </c>
      <c r="R850" s="0" t="n">
        <f aca="false">SUMPRODUCT('5N inverse'!$A$16:$Y$16,'5N mesh'!$B$37:$Z$37,$E849:$AC849)+'5N inverse'!$A$16*$C850/Setup!$B$17+INDEX('5N inverse'!$A$16:$Y$16,1,'5N mesh'!$B$7+1)*Setup!$B$22</f>
        <v>0</v>
      </c>
      <c r="S850" s="0" t="n">
        <f aca="false">SUMPRODUCT('5N inverse'!$A$17:$Y$17,'5N mesh'!$B$37:$Z$37,$E849:$AC849)+'5N inverse'!$A$17*$C850/Setup!$B$17+INDEX('5N inverse'!$A$17:$Y$17,1,'5N mesh'!$B$7+1)*Setup!$B$22</f>
        <v>0</v>
      </c>
      <c r="T850" s="0" t="n">
        <f aca="false">SUMPRODUCT('5N inverse'!$A$18:$Y$18,'5N mesh'!$B$37:$Z$37,$E849:$AC849)+'5N inverse'!$A$18*$C850/Setup!$B$17+INDEX('5N inverse'!$A$18:$Y$18,1,'5N mesh'!$B$7+1)*Setup!$B$22</f>
        <v>0</v>
      </c>
      <c r="U850" s="0" t="n">
        <f aca="false">SUMPRODUCT('5N inverse'!$A$19:$Y$19,'5N mesh'!$B$37:$Z$37,$E849:$AC849)+'5N inverse'!$A$19*$C850/Setup!$B$17+INDEX('5N inverse'!$A$19:$Y$19,1,'5N mesh'!$B$7+1)*Setup!$B$22</f>
        <v>0</v>
      </c>
      <c r="V850" s="0" t="n">
        <f aca="false">SUMPRODUCT('5N inverse'!$A$20:$Y$20,'5N mesh'!$B$37:$Z$37,$E849:$AC849)+'5N inverse'!$A$20*$C850/Setup!$B$17+INDEX('5N inverse'!$A$20:$Y$20,1,'5N mesh'!$B$7+1)*Setup!$B$22</f>
        <v>0</v>
      </c>
      <c r="W850" s="0" t="n">
        <f aca="false">SUMPRODUCT('5N inverse'!$A$21:$Y$21,'5N mesh'!$B$37:$Z$37,$E849:$AC849)+'5N inverse'!$A$21*$C850/Setup!$B$17+INDEX('5N inverse'!$A$21:$Y$21,1,'5N mesh'!$B$7+1)*Setup!$B$22</f>
        <v>0</v>
      </c>
      <c r="X850" s="0" t="n">
        <f aca="false">SUMPRODUCT('5N inverse'!$A$22:$Y$22,'5N mesh'!$B$37:$Z$37,$E849:$AC849)+'5N inverse'!$A$22*$C850/Setup!$B$17+INDEX('5N inverse'!$A$22:$Y$22,1,'5N mesh'!$B$7+1)*Setup!$B$22</f>
        <v>0</v>
      </c>
      <c r="Y850" s="0" t="n">
        <f aca="false">SUMPRODUCT('5N inverse'!$A$23:$Y$23,'5N mesh'!$B$37:$Z$37,$E849:$AC849)+'5N inverse'!$A$23*$C850/Setup!$B$17+INDEX('5N inverse'!$A$23:$Y$23,1,'5N mesh'!$B$7+1)*Setup!$B$22</f>
        <v>0</v>
      </c>
      <c r="Z850" s="0" t="n">
        <f aca="false">SUMPRODUCT('5N inverse'!$A$24:$Y$24,'5N mesh'!$B$37:$Z$37,$E849:$AC849)+'5N inverse'!$A$24*$C850/Setup!$B$17+INDEX('5N inverse'!$A$24:$Y$24,1,'5N mesh'!$B$7+1)*Setup!$B$22</f>
        <v>0</v>
      </c>
      <c r="AA850" s="0" t="n">
        <f aca="false">SUMPRODUCT('5N inverse'!$A$25:$Y$25,'5N mesh'!$B$37:$Z$37,$E849:$AC849)+'5N inverse'!$A$25*$C850/Setup!$B$17+INDEX('5N inverse'!$A$25:$Y$25,1,'5N mesh'!$B$7+1)*Setup!$B$22</f>
        <v>0</v>
      </c>
      <c r="AB850" s="0" t="n">
        <f aca="false">SUMPRODUCT('5N inverse'!$A$26:$Y$26,'5N mesh'!$B$37:$Z$37,$E849:$AC849)+'5N inverse'!$A$26*$C850/Setup!$B$17+INDEX('5N inverse'!$A$26:$Y$26,1,'5N mesh'!$B$7+1)*Setup!$B$22</f>
        <v>0</v>
      </c>
      <c r="AC850" s="0" t="n">
        <f aca="false">SUMPRODUCT('5N inverse'!$A$27:$Y$27,'5N mesh'!$B$37:$Z$37,$E849:$AC849)+'5N inverse'!$A$27*$C850/Setup!$B$17+INDEX('5N inverse'!$A$27:$Y$27,1,'5N mesh'!$B$7+1)*Setup!$B$22</f>
        <v>0</v>
      </c>
    </row>
    <row r="851" customFormat="false" ht="15" hidden="false" customHeight="false" outlineLevel="0" collapsed="false">
      <c r="A851" s="0" t="n">
        <v>846</v>
      </c>
      <c r="B851" s="0" t="n">
        <f aca="false">A851*Setup!$B$11/3600</f>
        <v>70.5</v>
      </c>
      <c r="C851" s="0" t="n">
        <f aca="false">Setup!$B$7+Setup!$B$8*COS(2*PI()*(B851-Setup!$B$9)/24)</f>
        <v>23.4778952311198</v>
      </c>
      <c r="D851" s="0" t="n">
        <f aca="false">(C851-E851)/Setup!$B$17</f>
        <v>-14.2078313102976</v>
      </c>
      <c r="E851" s="0" t="n">
        <f aca="false">SUMPRODUCT('5N inverse'!$A$3:$Y$3,'5N mesh'!$B$37:$Z$37,$E850:$AC850)+'5N inverse'!$A$3*$C851/Setup!$B$17+INDEX('5N inverse'!$A$3:$Y$3,1,'5N mesh'!$B$7+1)*Setup!$B$22</f>
        <v>25.3249133014585</v>
      </c>
      <c r="F851" s="0" t="n">
        <f aca="false">SUMPRODUCT('5N inverse'!$A$4:$Y$4,'5N mesh'!$B$37:$Z$37,$E850:$AC850)+'5N inverse'!$A$4*$C851/Setup!$B$17+INDEX('5N inverse'!$A$4:$Y$4,1,'5N mesh'!$B$7+1)*Setup!$B$22</f>
        <v>23.618995538135</v>
      </c>
      <c r="G851" s="0" t="n">
        <f aca="false">SUMPRODUCT('5N inverse'!$A$5:$Y$5,'5N mesh'!$B$37:$Z$37,$E850:$AC850)+'5N inverse'!$A$5*$C851/Setup!$B$17+INDEX('5N inverse'!$A$5:$Y$5,1,'5N mesh'!$B$7+1)*Setup!$B$22</f>
        <v>20.2071600114879</v>
      </c>
      <c r="H851" s="0" t="n">
        <f aca="false">SUMPRODUCT('5N inverse'!$A$6:$Y$6,'5N mesh'!$B$37:$Z$37,$E850:$AC850)+'5N inverse'!$A$6*$C851/Setup!$B$17+INDEX('5N inverse'!$A$6:$Y$6,1,'5N mesh'!$B$7+1)*Setup!$B$22</f>
        <v>16.7953244848408</v>
      </c>
      <c r="I851" s="0" t="n">
        <f aca="false">SUMPRODUCT('5N inverse'!$A$7:$Y$7,'5N mesh'!$B$37:$Z$37,$E850:$AC850)+'5N inverse'!$A$7*$C851/Setup!$B$17+INDEX('5N inverse'!$A$7:$Y$7,1,'5N mesh'!$B$7+1)*Setup!$B$22</f>
        <v>15.0894067215173</v>
      </c>
      <c r="J851" s="0" t="n">
        <f aca="false">SUMPRODUCT('5N inverse'!$A$8:$Y$8,'5N mesh'!$B$37:$Z$37,$E850:$AC850)+'5N inverse'!$A$8*$C851/Setup!$B$17+INDEX('5N inverse'!$A$8:$Y$8,1,'5N mesh'!$B$7+1)*Setup!$B$22</f>
        <v>0</v>
      </c>
      <c r="K851" s="0" t="n">
        <f aca="false">SUMPRODUCT('5N inverse'!$A$9:$Y$9,'5N mesh'!$B$37:$Z$37,$E850:$AC850)+'5N inverse'!$A$9*$C851/Setup!$B$17+INDEX('5N inverse'!$A$9:$Y$9,1,'5N mesh'!$B$7+1)*Setup!$B$22</f>
        <v>0</v>
      </c>
      <c r="L851" s="0" t="n">
        <f aca="false">SUMPRODUCT('5N inverse'!$A$10:$Y$10,'5N mesh'!$B$37:$Z$37,$E850:$AC850)+'5N inverse'!$A$10*$C851/Setup!$B$17+INDEX('5N inverse'!$A$10:$Y$10,1,'5N mesh'!$B$7+1)*Setup!$B$22</f>
        <v>0</v>
      </c>
      <c r="M851" s="0" t="n">
        <f aca="false">SUMPRODUCT('5N inverse'!$A$11:$Y$11,'5N mesh'!$B$37:$Z$37,$E850:$AC850)+'5N inverse'!$A$11*$C851/Setup!$B$17+INDEX('5N inverse'!$A$11:$Y$11,1,'5N mesh'!$B$7+1)*Setup!$B$22</f>
        <v>0</v>
      </c>
      <c r="N851" s="0" t="n">
        <f aca="false">SUMPRODUCT('5N inverse'!$A$12:$Y$12,'5N mesh'!$B$37:$Z$37,$E850:$AC850)+'5N inverse'!$A$12*$C851/Setup!$B$17+INDEX('5N inverse'!$A$12:$Y$12,1,'5N mesh'!$B$7+1)*Setup!$B$22</f>
        <v>0</v>
      </c>
      <c r="O851" s="0" t="n">
        <f aca="false">SUMPRODUCT('5N inverse'!$A$13:$Y$13,'5N mesh'!$B$37:$Z$37,$E850:$AC850)+'5N inverse'!$A$13*$C851/Setup!$B$17+INDEX('5N inverse'!$A$13:$Y$13,1,'5N mesh'!$B$7+1)*Setup!$B$22</f>
        <v>0</v>
      </c>
      <c r="P851" s="0" t="n">
        <f aca="false">SUMPRODUCT('5N inverse'!$A$14:$Y$14,'5N mesh'!$B$37:$Z$37,$E850:$AC850)+'5N inverse'!$A$14*$C851/Setup!$B$17+INDEX('5N inverse'!$A$14:$Y$14,1,'5N mesh'!$B$7+1)*Setup!$B$22</f>
        <v>0</v>
      </c>
      <c r="Q851" s="0" t="n">
        <f aca="false">SUMPRODUCT('5N inverse'!$A$15:$Y$15,'5N mesh'!$B$37:$Z$37,$E850:$AC850)+'5N inverse'!$A$15*$C851/Setup!$B$17+INDEX('5N inverse'!$A$15:$Y$15,1,'5N mesh'!$B$7+1)*Setup!$B$22</f>
        <v>0</v>
      </c>
      <c r="R851" s="0" t="n">
        <f aca="false">SUMPRODUCT('5N inverse'!$A$16:$Y$16,'5N mesh'!$B$37:$Z$37,$E850:$AC850)+'5N inverse'!$A$16*$C851/Setup!$B$17+INDEX('5N inverse'!$A$16:$Y$16,1,'5N mesh'!$B$7+1)*Setup!$B$22</f>
        <v>0</v>
      </c>
      <c r="S851" s="0" t="n">
        <f aca="false">SUMPRODUCT('5N inverse'!$A$17:$Y$17,'5N mesh'!$B$37:$Z$37,$E850:$AC850)+'5N inverse'!$A$17*$C851/Setup!$B$17+INDEX('5N inverse'!$A$17:$Y$17,1,'5N mesh'!$B$7+1)*Setup!$B$22</f>
        <v>0</v>
      </c>
      <c r="T851" s="0" t="n">
        <f aca="false">SUMPRODUCT('5N inverse'!$A$18:$Y$18,'5N mesh'!$B$37:$Z$37,$E850:$AC850)+'5N inverse'!$A$18*$C851/Setup!$B$17+INDEX('5N inverse'!$A$18:$Y$18,1,'5N mesh'!$B$7+1)*Setup!$B$22</f>
        <v>0</v>
      </c>
      <c r="U851" s="0" t="n">
        <f aca="false">SUMPRODUCT('5N inverse'!$A$19:$Y$19,'5N mesh'!$B$37:$Z$37,$E850:$AC850)+'5N inverse'!$A$19*$C851/Setup!$B$17+INDEX('5N inverse'!$A$19:$Y$19,1,'5N mesh'!$B$7+1)*Setup!$B$22</f>
        <v>0</v>
      </c>
      <c r="V851" s="0" t="n">
        <f aca="false">SUMPRODUCT('5N inverse'!$A$20:$Y$20,'5N mesh'!$B$37:$Z$37,$E850:$AC850)+'5N inverse'!$A$20*$C851/Setup!$B$17+INDEX('5N inverse'!$A$20:$Y$20,1,'5N mesh'!$B$7+1)*Setup!$B$22</f>
        <v>0</v>
      </c>
      <c r="W851" s="0" t="n">
        <f aca="false">SUMPRODUCT('5N inverse'!$A$21:$Y$21,'5N mesh'!$B$37:$Z$37,$E850:$AC850)+'5N inverse'!$A$21*$C851/Setup!$B$17+INDEX('5N inverse'!$A$21:$Y$21,1,'5N mesh'!$B$7+1)*Setup!$B$22</f>
        <v>0</v>
      </c>
      <c r="X851" s="0" t="n">
        <f aca="false">SUMPRODUCT('5N inverse'!$A$22:$Y$22,'5N mesh'!$B$37:$Z$37,$E850:$AC850)+'5N inverse'!$A$22*$C851/Setup!$B$17+INDEX('5N inverse'!$A$22:$Y$22,1,'5N mesh'!$B$7+1)*Setup!$B$22</f>
        <v>0</v>
      </c>
      <c r="Y851" s="0" t="n">
        <f aca="false">SUMPRODUCT('5N inverse'!$A$23:$Y$23,'5N mesh'!$B$37:$Z$37,$E850:$AC850)+'5N inverse'!$A$23*$C851/Setup!$B$17+INDEX('5N inverse'!$A$23:$Y$23,1,'5N mesh'!$B$7+1)*Setup!$B$22</f>
        <v>0</v>
      </c>
      <c r="Z851" s="0" t="n">
        <f aca="false">SUMPRODUCT('5N inverse'!$A$24:$Y$24,'5N mesh'!$B$37:$Z$37,$E850:$AC850)+'5N inverse'!$A$24*$C851/Setup!$B$17+INDEX('5N inverse'!$A$24:$Y$24,1,'5N mesh'!$B$7+1)*Setup!$B$22</f>
        <v>0</v>
      </c>
      <c r="AA851" s="0" t="n">
        <f aca="false">SUMPRODUCT('5N inverse'!$A$25:$Y$25,'5N mesh'!$B$37:$Z$37,$E850:$AC850)+'5N inverse'!$A$25*$C851/Setup!$B$17+INDEX('5N inverse'!$A$25:$Y$25,1,'5N mesh'!$B$7+1)*Setup!$B$22</f>
        <v>0</v>
      </c>
      <c r="AB851" s="0" t="n">
        <f aca="false">SUMPRODUCT('5N inverse'!$A$26:$Y$26,'5N mesh'!$B$37:$Z$37,$E850:$AC850)+'5N inverse'!$A$26*$C851/Setup!$B$17+INDEX('5N inverse'!$A$26:$Y$26,1,'5N mesh'!$B$7+1)*Setup!$B$22</f>
        <v>0</v>
      </c>
      <c r="AC851" s="0" t="n">
        <f aca="false">SUMPRODUCT('5N inverse'!$A$27:$Y$27,'5N mesh'!$B$37:$Z$37,$E850:$AC850)+'5N inverse'!$A$27*$C851/Setup!$B$17+INDEX('5N inverse'!$A$27:$Y$27,1,'5N mesh'!$B$7+1)*Setup!$B$22</f>
        <v>0</v>
      </c>
    </row>
    <row r="852" customFormat="false" ht="15" hidden="false" customHeight="false" outlineLevel="0" collapsed="false">
      <c r="A852" s="0" t="n">
        <v>847</v>
      </c>
      <c r="B852" s="0" t="n">
        <f aca="false">A852*Setup!$B$11/3600</f>
        <v>70.5833333333333</v>
      </c>
      <c r="C852" s="0" t="n">
        <f aca="false">Setup!$B$7+Setup!$B$8*COS(2*PI()*(B852-Setup!$B$9)/24)</f>
        <v>23.3915064552403</v>
      </c>
      <c r="D852" s="0" t="n">
        <f aca="false">(C852-E852)/Setup!$B$17</f>
        <v>-14.6516345428181</v>
      </c>
      <c r="E852" s="0" t="n">
        <f aca="false">SUMPRODUCT('5N inverse'!$A$3:$Y$3,'5N mesh'!$B$37:$Z$37,$E851:$AC851)+'5N inverse'!$A$3*$C852/Setup!$B$17+INDEX('5N inverse'!$A$3:$Y$3,1,'5N mesh'!$B$7+1)*Setup!$B$22</f>
        <v>25.2962189458067</v>
      </c>
      <c r="F852" s="0" t="n">
        <f aca="false">SUMPRODUCT('5N inverse'!$A$4:$Y$4,'5N mesh'!$B$37:$Z$37,$E851:$AC851)+'5N inverse'!$A$4*$C852/Setup!$B$17+INDEX('5N inverse'!$A$4:$Y$4,1,'5N mesh'!$B$7+1)*Setup!$B$22</f>
        <v>23.5950705654389</v>
      </c>
      <c r="G852" s="0" t="n">
        <f aca="false">SUMPRODUCT('5N inverse'!$A$5:$Y$5,'5N mesh'!$B$37:$Z$37,$E851:$AC851)+'5N inverse'!$A$5*$C852/Setup!$B$17+INDEX('5N inverse'!$A$5:$Y$5,1,'5N mesh'!$B$7+1)*Setup!$B$22</f>
        <v>20.1927738047034</v>
      </c>
      <c r="H852" s="0" t="n">
        <f aca="false">SUMPRODUCT('5N inverse'!$A$6:$Y$6,'5N mesh'!$B$37:$Z$37,$E851:$AC851)+'5N inverse'!$A$6*$C852/Setup!$B$17+INDEX('5N inverse'!$A$6:$Y$6,1,'5N mesh'!$B$7+1)*Setup!$B$22</f>
        <v>16.7904770439679</v>
      </c>
      <c r="I852" s="0" t="n">
        <f aca="false">SUMPRODUCT('5N inverse'!$A$7:$Y$7,'5N mesh'!$B$37:$Z$37,$E851:$AC851)+'5N inverse'!$A$7*$C852/Setup!$B$17+INDEX('5N inverse'!$A$7:$Y$7,1,'5N mesh'!$B$7+1)*Setup!$B$22</f>
        <v>15.0893286636001</v>
      </c>
      <c r="J852" s="0" t="n">
        <f aca="false">SUMPRODUCT('5N inverse'!$A$8:$Y$8,'5N mesh'!$B$37:$Z$37,$E851:$AC851)+'5N inverse'!$A$8*$C852/Setup!$B$17+INDEX('5N inverse'!$A$8:$Y$8,1,'5N mesh'!$B$7+1)*Setup!$B$22</f>
        <v>0</v>
      </c>
      <c r="K852" s="0" t="n">
        <f aca="false">SUMPRODUCT('5N inverse'!$A$9:$Y$9,'5N mesh'!$B$37:$Z$37,$E851:$AC851)+'5N inverse'!$A$9*$C852/Setup!$B$17+INDEX('5N inverse'!$A$9:$Y$9,1,'5N mesh'!$B$7+1)*Setup!$B$22</f>
        <v>0</v>
      </c>
      <c r="L852" s="0" t="n">
        <f aca="false">SUMPRODUCT('5N inverse'!$A$10:$Y$10,'5N mesh'!$B$37:$Z$37,$E851:$AC851)+'5N inverse'!$A$10*$C852/Setup!$B$17+INDEX('5N inverse'!$A$10:$Y$10,1,'5N mesh'!$B$7+1)*Setup!$B$22</f>
        <v>0</v>
      </c>
      <c r="M852" s="0" t="n">
        <f aca="false">SUMPRODUCT('5N inverse'!$A$11:$Y$11,'5N mesh'!$B$37:$Z$37,$E851:$AC851)+'5N inverse'!$A$11*$C852/Setup!$B$17+INDEX('5N inverse'!$A$11:$Y$11,1,'5N mesh'!$B$7+1)*Setup!$B$22</f>
        <v>0</v>
      </c>
      <c r="N852" s="0" t="n">
        <f aca="false">SUMPRODUCT('5N inverse'!$A$12:$Y$12,'5N mesh'!$B$37:$Z$37,$E851:$AC851)+'5N inverse'!$A$12*$C852/Setup!$B$17+INDEX('5N inverse'!$A$12:$Y$12,1,'5N mesh'!$B$7+1)*Setup!$B$22</f>
        <v>0</v>
      </c>
      <c r="O852" s="0" t="n">
        <f aca="false">SUMPRODUCT('5N inverse'!$A$13:$Y$13,'5N mesh'!$B$37:$Z$37,$E851:$AC851)+'5N inverse'!$A$13*$C852/Setup!$B$17+INDEX('5N inverse'!$A$13:$Y$13,1,'5N mesh'!$B$7+1)*Setup!$B$22</f>
        <v>0</v>
      </c>
      <c r="P852" s="0" t="n">
        <f aca="false">SUMPRODUCT('5N inverse'!$A$14:$Y$14,'5N mesh'!$B$37:$Z$37,$E851:$AC851)+'5N inverse'!$A$14*$C852/Setup!$B$17+INDEX('5N inverse'!$A$14:$Y$14,1,'5N mesh'!$B$7+1)*Setup!$B$22</f>
        <v>0</v>
      </c>
      <c r="Q852" s="0" t="n">
        <f aca="false">SUMPRODUCT('5N inverse'!$A$15:$Y$15,'5N mesh'!$B$37:$Z$37,$E851:$AC851)+'5N inverse'!$A$15*$C852/Setup!$B$17+INDEX('5N inverse'!$A$15:$Y$15,1,'5N mesh'!$B$7+1)*Setup!$B$22</f>
        <v>0</v>
      </c>
      <c r="R852" s="0" t="n">
        <f aca="false">SUMPRODUCT('5N inverse'!$A$16:$Y$16,'5N mesh'!$B$37:$Z$37,$E851:$AC851)+'5N inverse'!$A$16*$C852/Setup!$B$17+INDEX('5N inverse'!$A$16:$Y$16,1,'5N mesh'!$B$7+1)*Setup!$B$22</f>
        <v>0</v>
      </c>
      <c r="S852" s="0" t="n">
        <f aca="false">SUMPRODUCT('5N inverse'!$A$17:$Y$17,'5N mesh'!$B$37:$Z$37,$E851:$AC851)+'5N inverse'!$A$17*$C852/Setup!$B$17+INDEX('5N inverse'!$A$17:$Y$17,1,'5N mesh'!$B$7+1)*Setup!$B$22</f>
        <v>0</v>
      </c>
      <c r="T852" s="0" t="n">
        <f aca="false">SUMPRODUCT('5N inverse'!$A$18:$Y$18,'5N mesh'!$B$37:$Z$37,$E851:$AC851)+'5N inverse'!$A$18*$C852/Setup!$B$17+INDEX('5N inverse'!$A$18:$Y$18,1,'5N mesh'!$B$7+1)*Setup!$B$22</f>
        <v>0</v>
      </c>
      <c r="U852" s="0" t="n">
        <f aca="false">SUMPRODUCT('5N inverse'!$A$19:$Y$19,'5N mesh'!$B$37:$Z$37,$E851:$AC851)+'5N inverse'!$A$19*$C852/Setup!$B$17+INDEX('5N inverse'!$A$19:$Y$19,1,'5N mesh'!$B$7+1)*Setup!$B$22</f>
        <v>0</v>
      </c>
      <c r="V852" s="0" t="n">
        <f aca="false">SUMPRODUCT('5N inverse'!$A$20:$Y$20,'5N mesh'!$B$37:$Z$37,$E851:$AC851)+'5N inverse'!$A$20*$C852/Setup!$B$17+INDEX('5N inverse'!$A$20:$Y$20,1,'5N mesh'!$B$7+1)*Setup!$B$22</f>
        <v>0</v>
      </c>
      <c r="W852" s="0" t="n">
        <f aca="false">SUMPRODUCT('5N inverse'!$A$21:$Y$21,'5N mesh'!$B$37:$Z$37,$E851:$AC851)+'5N inverse'!$A$21*$C852/Setup!$B$17+INDEX('5N inverse'!$A$21:$Y$21,1,'5N mesh'!$B$7+1)*Setup!$B$22</f>
        <v>0</v>
      </c>
      <c r="X852" s="0" t="n">
        <f aca="false">SUMPRODUCT('5N inverse'!$A$22:$Y$22,'5N mesh'!$B$37:$Z$37,$E851:$AC851)+'5N inverse'!$A$22*$C852/Setup!$B$17+INDEX('5N inverse'!$A$22:$Y$22,1,'5N mesh'!$B$7+1)*Setup!$B$22</f>
        <v>0</v>
      </c>
      <c r="Y852" s="0" t="n">
        <f aca="false">SUMPRODUCT('5N inverse'!$A$23:$Y$23,'5N mesh'!$B$37:$Z$37,$E851:$AC851)+'5N inverse'!$A$23*$C852/Setup!$B$17+INDEX('5N inverse'!$A$23:$Y$23,1,'5N mesh'!$B$7+1)*Setup!$B$22</f>
        <v>0</v>
      </c>
      <c r="Z852" s="0" t="n">
        <f aca="false">SUMPRODUCT('5N inverse'!$A$24:$Y$24,'5N mesh'!$B$37:$Z$37,$E851:$AC851)+'5N inverse'!$A$24*$C852/Setup!$B$17+INDEX('5N inverse'!$A$24:$Y$24,1,'5N mesh'!$B$7+1)*Setup!$B$22</f>
        <v>0</v>
      </c>
      <c r="AA852" s="0" t="n">
        <f aca="false">SUMPRODUCT('5N inverse'!$A$25:$Y$25,'5N mesh'!$B$37:$Z$37,$E851:$AC851)+'5N inverse'!$A$25*$C852/Setup!$B$17+INDEX('5N inverse'!$A$25:$Y$25,1,'5N mesh'!$B$7+1)*Setup!$B$22</f>
        <v>0</v>
      </c>
      <c r="AB852" s="0" t="n">
        <f aca="false">SUMPRODUCT('5N inverse'!$A$26:$Y$26,'5N mesh'!$B$37:$Z$37,$E851:$AC851)+'5N inverse'!$A$26*$C852/Setup!$B$17+INDEX('5N inverse'!$A$26:$Y$26,1,'5N mesh'!$B$7+1)*Setup!$B$22</f>
        <v>0</v>
      </c>
      <c r="AC852" s="0" t="n">
        <f aca="false">SUMPRODUCT('5N inverse'!$A$27:$Y$27,'5N mesh'!$B$37:$Z$37,$E851:$AC851)+'5N inverse'!$A$27*$C852/Setup!$B$17+INDEX('5N inverse'!$A$27:$Y$27,1,'5N mesh'!$B$7+1)*Setup!$B$22</f>
        <v>0</v>
      </c>
    </row>
    <row r="853" customFormat="false" ht="15" hidden="false" customHeight="false" outlineLevel="0" collapsed="false">
      <c r="A853" s="0" t="n">
        <v>848</v>
      </c>
      <c r="B853" s="0" t="n">
        <f aca="false">A853*Setup!$B$11/3600</f>
        <v>70.6666666666667</v>
      </c>
      <c r="C853" s="0" t="n">
        <f aca="false">Setup!$B$7+Setup!$B$8*COS(2*PI()*(B853-Setup!$B$9)/24)</f>
        <v>23.3054072893323</v>
      </c>
      <c r="D853" s="0" t="n">
        <f aca="false">(C853-E853)/Setup!$B$17</f>
        <v>-15.0875780916225</v>
      </c>
      <c r="E853" s="0" t="n">
        <f aca="false">SUMPRODUCT('5N inverse'!$A$3:$Y$3,'5N mesh'!$B$37:$Z$37,$E852:$AC852)+'5N inverse'!$A$3*$C853/Setup!$B$17+INDEX('5N inverse'!$A$3:$Y$3,1,'5N mesh'!$B$7+1)*Setup!$B$22</f>
        <v>25.2667924412432</v>
      </c>
      <c r="F853" s="0" t="n">
        <f aca="false">SUMPRODUCT('5N inverse'!$A$4:$Y$4,'5N mesh'!$B$37:$Z$37,$E852:$AC852)+'5N inverse'!$A$4*$C853/Setup!$B$17+INDEX('5N inverse'!$A$4:$Y$4,1,'5N mesh'!$B$7+1)*Setup!$B$22</f>
        <v>23.5705342873493</v>
      </c>
      <c r="G853" s="0" t="n">
        <f aca="false">SUMPRODUCT('5N inverse'!$A$5:$Y$5,'5N mesh'!$B$37:$Z$37,$E852:$AC852)+'5N inverse'!$A$5*$C853/Setup!$B$17+INDEX('5N inverse'!$A$5:$Y$5,1,'5N mesh'!$B$7+1)*Setup!$B$22</f>
        <v>20.1780179795615</v>
      </c>
      <c r="H853" s="0" t="n">
        <f aca="false">SUMPRODUCT('5N inverse'!$A$6:$Y$6,'5N mesh'!$B$37:$Z$37,$E852:$AC852)+'5N inverse'!$A$6*$C853/Setup!$B$17+INDEX('5N inverse'!$A$6:$Y$6,1,'5N mesh'!$B$7+1)*Setup!$B$22</f>
        <v>16.7855016717737</v>
      </c>
      <c r="I853" s="0" t="n">
        <f aca="false">SUMPRODUCT('5N inverse'!$A$7:$Y$7,'5N mesh'!$B$37:$Z$37,$E852:$AC852)+'5N inverse'!$A$7*$C853/Setup!$B$17+INDEX('5N inverse'!$A$7:$Y$7,1,'5N mesh'!$B$7+1)*Setup!$B$22</f>
        <v>15.0892435178798</v>
      </c>
      <c r="J853" s="0" t="n">
        <f aca="false">SUMPRODUCT('5N inverse'!$A$8:$Y$8,'5N mesh'!$B$37:$Z$37,$E852:$AC852)+'5N inverse'!$A$8*$C853/Setup!$B$17+INDEX('5N inverse'!$A$8:$Y$8,1,'5N mesh'!$B$7+1)*Setup!$B$22</f>
        <v>0</v>
      </c>
      <c r="K853" s="0" t="n">
        <f aca="false">SUMPRODUCT('5N inverse'!$A$9:$Y$9,'5N mesh'!$B$37:$Z$37,$E852:$AC852)+'5N inverse'!$A$9*$C853/Setup!$B$17+INDEX('5N inverse'!$A$9:$Y$9,1,'5N mesh'!$B$7+1)*Setup!$B$22</f>
        <v>0</v>
      </c>
      <c r="L853" s="0" t="n">
        <f aca="false">SUMPRODUCT('5N inverse'!$A$10:$Y$10,'5N mesh'!$B$37:$Z$37,$E852:$AC852)+'5N inverse'!$A$10*$C853/Setup!$B$17+INDEX('5N inverse'!$A$10:$Y$10,1,'5N mesh'!$B$7+1)*Setup!$B$22</f>
        <v>0</v>
      </c>
      <c r="M853" s="0" t="n">
        <f aca="false">SUMPRODUCT('5N inverse'!$A$11:$Y$11,'5N mesh'!$B$37:$Z$37,$E852:$AC852)+'5N inverse'!$A$11*$C853/Setup!$B$17+INDEX('5N inverse'!$A$11:$Y$11,1,'5N mesh'!$B$7+1)*Setup!$B$22</f>
        <v>0</v>
      </c>
      <c r="N853" s="0" t="n">
        <f aca="false">SUMPRODUCT('5N inverse'!$A$12:$Y$12,'5N mesh'!$B$37:$Z$37,$E852:$AC852)+'5N inverse'!$A$12*$C853/Setup!$B$17+INDEX('5N inverse'!$A$12:$Y$12,1,'5N mesh'!$B$7+1)*Setup!$B$22</f>
        <v>0</v>
      </c>
      <c r="O853" s="0" t="n">
        <f aca="false">SUMPRODUCT('5N inverse'!$A$13:$Y$13,'5N mesh'!$B$37:$Z$37,$E852:$AC852)+'5N inverse'!$A$13*$C853/Setup!$B$17+INDEX('5N inverse'!$A$13:$Y$13,1,'5N mesh'!$B$7+1)*Setup!$B$22</f>
        <v>0</v>
      </c>
      <c r="P853" s="0" t="n">
        <f aca="false">SUMPRODUCT('5N inverse'!$A$14:$Y$14,'5N mesh'!$B$37:$Z$37,$E852:$AC852)+'5N inverse'!$A$14*$C853/Setup!$B$17+INDEX('5N inverse'!$A$14:$Y$14,1,'5N mesh'!$B$7+1)*Setup!$B$22</f>
        <v>0</v>
      </c>
      <c r="Q853" s="0" t="n">
        <f aca="false">SUMPRODUCT('5N inverse'!$A$15:$Y$15,'5N mesh'!$B$37:$Z$37,$E852:$AC852)+'5N inverse'!$A$15*$C853/Setup!$B$17+INDEX('5N inverse'!$A$15:$Y$15,1,'5N mesh'!$B$7+1)*Setup!$B$22</f>
        <v>0</v>
      </c>
      <c r="R853" s="0" t="n">
        <f aca="false">SUMPRODUCT('5N inverse'!$A$16:$Y$16,'5N mesh'!$B$37:$Z$37,$E852:$AC852)+'5N inverse'!$A$16*$C853/Setup!$B$17+INDEX('5N inverse'!$A$16:$Y$16,1,'5N mesh'!$B$7+1)*Setup!$B$22</f>
        <v>0</v>
      </c>
      <c r="S853" s="0" t="n">
        <f aca="false">SUMPRODUCT('5N inverse'!$A$17:$Y$17,'5N mesh'!$B$37:$Z$37,$E852:$AC852)+'5N inverse'!$A$17*$C853/Setup!$B$17+INDEX('5N inverse'!$A$17:$Y$17,1,'5N mesh'!$B$7+1)*Setup!$B$22</f>
        <v>0</v>
      </c>
      <c r="T853" s="0" t="n">
        <f aca="false">SUMPRODUCT('5N inverse'!$A$18:$Y$18,'5N mesh'!$B$37:$Z$37,$E852:$AC852)+'5N inverse'!$A$18*$C853/Setup!$B$17+INDEX('5N inverse'!$A$18:$Y$18,1,'5N mesh'!$B$7+1)*Setup!$B$22</f>
        <v>0</v>
      </c>
      <c r="U853" s="0" t="n">
        <f aca="false">SUMPRODUCT('5N inverse'!$A$19:$Y$19,'5N mesh'!$B$37:$Z$37,$E852:$AC852)+'5N inverse'!$A$19*$C853/Setup!$B$17+INDEX('5N inverse'!$A$19:$Y$19,1,'5N mesh'!$B$7+1)*Setup!$B$22</f>
        <v>0</v>
      </c>
      <c r="V853" s="0" t="n">
        <f aca="false">SUMPRODUCT('5N inverse'!$A$20:$Y$20,'5N mesh'!$B$37:$Z$37,$E852:$AC852)+'5N inverse'!$A$20*$C853/Setup!$B$17+INDEX('5N inverse'!$A$20:$Y$20,1,'5N mesh'!$B$7+1)*Setup!$B$22</f>
        <v>0</v>
      </c>
      <c r="W853" s="0" t="n">
        <f aca="false">SUMPRODUCT('5N inverse'!$A$21:$Y$21,'5N mesh'!$B$37:$Z$37,$E852:$AC852)+'5N inverse'!$A$21*$C853/Setup!$B$17+INDEX('5N inverse'!$A$21:$Y$21,1,'5N mesh'!$B$7+1)*Setup!$B$22</f>
        <v>0</v>
      </c>
      <c r="X853" s="0" t="n">
        <f aca="false">SUMPRODUCT('5N inverse'!$A$22:$Y$22,'5N mesh'!$B$37:$Z$37,$E852:$AC852)+'5N inverse'!$A$22*$C853/Setup!$B$17+INDEX('5N inverse'!$A$22:$Y$22,1,'5N mesh'!$B$7+1)*Setup!$B$22</f>
        <v>0</v>
      </c>
      <c r="Y853" s="0" t="n">
        <f aca="false">SUMPRODUCT('5N inverse'!$A$23:$Y$23,'5N mesh'!$B$37:$Z$37,$E852:$AC852)+'5N inverse'!$A$23*$C853/Setup!$B$17+INDEX('5N inverse'!$A$23:$Y$23,1,'5N mesh'!$B$7+1)*Setup!$B$22</f>
        <v>0</v>
      </c>
      <c r="Z853" s="0" t="n">
        <f aca="false">SUMPRODUCT('5N inverse'!$A$24:$Y$24,'5N mesh'!$B$37:$Z$37,$E852:$AC852)+'5N inverse'!$A$24*$C853/Setup!$B$17+INDEX('5N inverse'!$A$24:$Y$24,1,'5N mesh'!$B$7+1)*Setup!$B$22</f>
        <v>0</v>
      </c>
      <c r="AA853" s="0" t="n">
        <f aca="false">SUMPRODUCT('5N inverse'!$A$25:$Y$25,'5N mesh'!$B$37:$Z$37,$E852:$AC852)+'5N inverse'!$A$25*$C853/Setup!$B$17+INDEX('5N inverse'!$A$25:$Y$25,1,'5N mesh'!$B$7+1)*Setup!$B$22</f>
        <v>0</v>
      </c>
      <c r="AB853" s="0" t="n">
        <f aca="false">SUMPRODUCT('5N inverse'!$A$26:$Y$26,'5N mesh'!$B$37:$Z$37,$E852:$AC852)+'5N inverse'!$A$26*$C853/Setup!$B$17+INDEX('5N inverse'!$A$26:$Y$26,1,'5N mesh'!$B$7+1)*Setup!$B$22</f>
        <v>0</v>
      </c>
      <c r="AC853" s="0" t="n">
        <f aca="false">SUMPRODUCT('5N inverse'!$A$27:$Y$27,'5N mesh'!$B$37:$Z$37,$E852:$AC852)+'5N inverse'!$A$27*$C853/Setup!$B$17+INDEX('5N inverse'!$A$27:$Y$27,1,'5N mesh'!$B$7+1)*Setup!$B$22</f>
        <v>0</v>
      </c>
    </row>
    <row r="854" customFormat="false" ht="15" hidden="false" customHeight="false" outlineLevel="0" collapsed="false">
      <c r="A854" s="0" t="n">
        <v>849</v>
      </c>
      <c r="B854" s="0" t="n">
        <f aca="false">A854*Setup!$B$11/3600</f>
        <v>70.75</v>
      </c>
      <c r="C854" s="0" t="n">
        <f aca="false">Setup!$B$7+Setup!$B$8*COS(2*PI()*(B854-Setup!$B$9)/24)</f>
        <v>23.2196387119355</v>
      </c>
      <c r="D854" s="0" t="n">
        <f aca="false">(C854-E854)/Setup!$B$17</f>
        <v>-15.5154544789105</v>
      </c>
      <c r="E854" s="0" t="n">
        <f aca="false">SUMPRODUCT('5N inverse'!$A$3:$Y$3,'5N mesh'!$B$37:$Z$37,$E853:$AC853)+'5N inverse'!$A$3*$C854/Setup!$B$17+INDEX('5N inverse'!$A$3:$Y$3,1,'5N mesh'!$B$7+1)*Setup!$B$22</f>
        <v>25.2366477941939</v>
      </c>
      <c r="F854" s="0" t="n">
        <f aca="false">SUMPRODUCT('5N inverse'!$A$4:$Y$4,'5N mesh'!$B$37:$Z$37,$E853:$AC853)+'5N inverse'!$A$4*$C854/Setup!$B$17+INDEX('5N inverse'!$A$4:$Y$4,1,'5N mesh'!$B$7+1)*Setup!$B$22</f>
        <v>23.5453983826438</v>
      </c>
      <c r="G854" s="0" t="n">
        <f aca="false">SUMPRODUCT('5N inverse'!$A$5:$Y$5,'5N mesh'!$B$37:$Z$37,$E853:$AC853)+'5N inverse'!$A$5*$C854/Setup!$B$17+INDEX('5N inverse'!$A$5:$Y$5,1,'5N mesh'!$B$7+1)*Setup!$B$22</f>
        <v>20.1628995595437</v>
      </c>
      <c r="H854" s="0" t="n">
        <f aca="false">SUMPRODUCT('5N inverse'!$A$6:$Y$6,'5N mesh'!$B$37:$Z$37,$E853:$AC853)+'5N inverse'!$A$6*$C854/Setup!$B$17+INDEX('5N inverse'!$A$6:$Y$6,1,'5N mesh'!$B$7+1)*Setup!$B$22</f>
        <v>16.7804007364436</v>
      </c>
      <c r="I854" s="0" t="n">
        <f aca="false">SUMPRODUCT('5N inverse'!$A$7:$Y$7,'5N mesh'!$B$37:$Z$37,$E853:$AC853)+'5N inverse'!$A$7*$C854/Setup!$B$17+INDEX('5N inverse'!$A$7:$Y$7,1,'5N mesh'!$B$7+1)*Setup!$B$22</f>
        <v>15.0891513248935</v>
      </c>
      <c r="J854" s="0" t="n">
        <f aca="false">SUMPRODUCT('5N inverse'!$A$8:$Y$8,'5N mesh'!$B$37:$Z$37,$E853:$AC853)+'5N inverse'!$A$8*$C854/Setup!$B$17+INDEX('5N inverse'!$A$8:$Y$8,1,'5N mesh'!$B$7+1)*Setup!$B$22</f>
        <v>0</v>
      </c>
      <c r="K854" s="0" t="n">
        <f aca="false">SUMPRODUCT('5N inverse'!$A$9:$Y$9,'5N mesh'!$B$37:$Z$37,$E853:$AC853)+'5N inverse'!$A$9*$C854/Setup!$B$17+INDEX('5N inverse'!$A$9:$Y$9,1,'5N mesh'!$B$7+1)*Setup!$B$22</f>
        <v>0</v>
      </c>
      <c r="L854" s="0" t="n">
        <f aca="false">SUMPRODUCT('5N inverse'!$A$10:$Y$10,'5N mesh'!$B$37:$Z$37,$E853:$AC853)+'5N inverse'!$A$10*$C854/Setup!$B$17+INDEX('5N inverse'!$A$10:$Y$10,1,'5N mesh'!$B$7+1)*Setup!$B$22</f>
        <v>0</v>
      </c>
      <c r="M854" s="0" t="n">
        <f aca="false">SUMPRODUCT('5N inverse'!$A$11:$Y$11,'5N mesh'!$B$37:$Z$37,$E853:$AC853)+'5N inverse'!$A$11*$C854/Setup!$B$17+INDEX('5N inverse'!$A$11:$Y$11,1,'5N mesh'!$B$7+1)*Setup!$B$22</f>
        <v>0</v>
      </c>
      <c r="N854" s="0" t="n">
        <f aca="false">SUMPRODUCT('5N inverse'!$A$12:$Y$12,'5N mesh'!$B$37:$Z$37,$E853:$AC853)+'5N inverse'!$A$12*$C854/Setup!$B$17+INDEX('5N inverse'!$A$12:$Y$12,1,'5N mesh'!$B$7+1)*Setup!$B$22</f>
        <v>0</v>
      </c>
      <c r="O854" s="0" t="n">
        <f aca="false">SUMPRODUCT('5N inverse'!$A$13:$Y$13,'5N mesh'!$B$37:$Z$37,$E853:$AC853)+'5N inverse'!$A$13*$C854/Setup!$B$17+INDEX('5N inverse'!$A$13:$Y$13,1,'5N mesh'!$B$7+1)*Setup!$B$22</f>
        <v>0</v>
      </c>
      <c r="P854" s="0" t="n">
        <f aca="false">SUMPRODUCT('5N inverse'!$A$14:$Y$14,'5N mesh'!$B$37:$Z$37,$E853:$AC853)+'5N inverse'!$A$14*$C854/Setup!$B$17+INDEX('5N inverse'!$A$14:$Y$14,1,'5N mesh'!$B$7+1)*Setup!$B$22</f>
        <v>0</v>
      </c>
      <c r="Q854" s="0" t="n">
        <f aca="false">SUMPRODUCT('5N inverse'!$A$15:$Y$15,'5N mesh'!$B$37:$Z$37,$E853:$AC853)+'5N inverse'!$A$15*$C854/Setup!$B$17+INDEX('5N inverse'!$A$15:$Y$15,1,'5N mesh'!$B$7+1)*Setup!$B$22</f>
        <v>0</v>
      </c>
      <c r="R854" s="0" t="n">
        <f aca="false">SUMPRODUCT('5N inverse'!$A$16:$Y$16,'5N mesh'!$B$37:$Z$37,$E853:$AC853)+'5N inverse'!$A$16*$C854/Setup!$B$17+INDEX('5N inverse'!$A$16:$Y$16,1,'5N mesh'!$B$7+1)*Setup!$B$22</f>
        <v>0</v>
      </c>
      <c r="S854" s="0" t="n">
        <f aca="false">SUMPRODUCT('5N inverse'!$A$17:$Y$17,'5N mesh'!$B$37:$Z$37,$E853:$AC853)+'5N inverse'!$A$17*$C854/Setup!$B$17+INDEX('5N inverse'!$A$17:$Y$17,1,'5N mesh'!$B$7+1)*Setup!$B$22</f>
        <v>0</v>
      </c>
      <c r="T854" s="0" t="n">
        <f aca="false">SUMPRODUCT('5N inverse'!$A$18:$Y$18,'5N mesh'!$B$37:$Z$37,$E853:$AC853)+'5N inverse'!$A$18*$C854/Setup!$B$17+INDEX('5N inverse'!$A$18:$Y$18,1,'5N mesh'!$B$7+1)*Setup!$B$22</f>
        <v>0</v>
      </c>
      <c r="U854" s="0" t="n">
        <f aca="false">SUMPRODUCT('5N inverse'!$A$19:$Y$19,'5N mesh'!$B$37:$Z$37,$E853:$AC853)+'5N inverse'!$A$19*$C854/Setup!$B$17+INDEX('5N inverse'!$A$19:$Y$19,1,'5N mesh'!$B$7+1)*Setup!$B$22</f>
        <v>0</v>
      </c>
      <c r="V854" s="0" t="n">
        <f aca="false">SUMPRODUCT('5N inverse'!$A$20:$Y$20,'5N mesh'!$B$37:$Z$37,$E853:$AC853)+'5N inverse'!$A$20*$C854/Setup!$B$17+INDEX('5N inverse'!$A$20:$Y$20,1,'5N mesh'!$B$7+1)*Setup!$B$22</f>
        <v>0</v>
      </c>
      <c r="W854" s="0" t="n">
        <f aca="false">SUMPRODUCT('5N inverse'!$A$21:$Y$21,'5N mesh'!$B$37:$Z$37,$E853:$AC853)+'5N inverse'!$A$21*$C854/Setup!$B$17+INDEX('5N inverse'!$A$21:$Y$21,1,'5N mesh'!$B$7+1)*Setup!$B$22</f>
        <v>0</v>
      </c>
      <c r="X854" s="0" t="n">
        <f aca="false">SUMPRODUCT('5N inverse'!$A$22:$Y$22,'5N mesh'!$B$37:$Z$37,$E853:$AC853)+'5N inverse'!$A$22*$C854/Setup!$B$17+INDEX('5N inverse'!$A$22:$Y$22,1,'5N mesh'!$B$7+1)*Setup!$B$22</f>
        <v>0</v>
      </c>
      <c r="Y854" s="0" t="n">
        <f aca="false">SUMPRODUCT('5N inverse'!$A$23:$Y$23,'5N mesh'!$B$37:$Z$37,$E853:$AC853)+'5N inverse'!$A$23*$C854/Setup!$B$17+INDEX('5N inverse'!$A$23:$Y$23,1,'5N mesh'!$B$7+1)*Setup!$B$22</f>
        <v>0</v>
      </c>
      <c r="Z854" s="0" t="n">
        <f aca="false">SUMPRODUCT('5N inverse'!$A$24:$Y$24,'5N mesh'!$B$37:$Z$37,$E853:$AC853)+'5N inverse'!$A$24*$C854/Setup!$B$17+INDEX('5N inverse'!$A$24:$Y$24,1,'5N mesh'!$B$7+1)*Setup!$B$22</f>
        <v>0</v>
      </c>
      <c r="AA854" s="0" t="n">
        <f aca="false">SUMPRODUCT('5N inverse'!$A$25:$Y$25,'5N mesh'!$B$37:$Z$37,$E853:$AC853)+'5N inverse'!$A$25*$C854/Setup!$B$17+INDEX('5N inverse'!$A$25:$Y$25,1,'5N mesh'!$B$7+1)*Setup!$B$22</f>
        <v>0</v>
      </c>
      <c r="AB854" s="0" t="n">
        <f aca="false">SUMPRODUCT('5N inverse'!$A$26:$Y$26,'5N mesh'!$B$37:$Z$37,$E853:$AC853)+'5N inverse'!$A$26*$C854/Setup!$B$17+INDEX('5N inverse'!$A$26:$Y$26,1,'5N mesh'!$B$7+1)*Setup!$B$22</f>
        <v>0</v>
      </c>
      <c r="AC854" s="0" t="n">
        <f aca="false">SUMPRODUCT('5N inverse'!$A$27:$Y$27,'5N mesh'!$B$37:$Z$37,$E853:$AC853)+'5N inverse'!$A$27*$C854/Setup!$B$17+INDEX('5N inverse'!$A$27:$Y$27,1,'5N mesh'!$B$7+1)*Setup!$B$22</f>
        <v>0</v>
      </c>
    </row>
    <row r="855" customFormat="false" ht="15" hidden="false" customHeight="false" outlineLevel="0" collapsed="false">
      <c r="A855" s="0" t="n">
        <v>850</v>
      </c>
      <c r="B855" s="0" t="n">
        <f aca="false">A855*Setup!$B$11/3600</f>
        <v>70.8333333333333</v>
      </c>
      <c r="C855" s="0" t="n">
        <f aca="false">Setup!$B$7+Setup!$B$8*COS(2*PI()*(B855-Setup!$B$9)/24)</f>
        <v>23.1342415442476</v>
      </c>
      <c r="D855" s="0" t="n">
        <f aca="false">(C855-E855)/Setup!$B$17</f>
        <v>-15.9350600663109</v>
      </c>
      <c r="E855" s="0" t="n">
        <f aca="false">SUMPRODUCT('5N inverse'!$A$3:$Y$3,'5N mesh'!$B$37:$Z$37,$E854:$AC854)+'5N inverse'!$A$3*$C855/Setup!$B$17+INDEX('5N inverse'!$A$3:$Y$3,1,'5N mesh'!$B$7+1)*Setup!$B$22</f>
        <v>25.205799352868</v>
      </c>
      <c r="F855" s="0" t="n">
        <f aca="false">SUMPRODUCT('5N inverse'!$A$4:$Y$4,'5N mesh'!$B$37:$Z$37,$E854:$AC854)+'5N inverse'!$A$4*$C855/Setup!$B$17+INDEX('5N inverse'!$A$4:$Y$4,1,'5N mesh'!$B$7+1)*Setup!$B$22</f>
        <v>23.5196748154787</v>
      </c>
      <c r="G855" s="0" t="n">
        <f aca="false">SUMPRODUCT('5N inverse'!$A$5:$Y$5,'5N mesh'!$B$37:$Z$37,$E854:$AC854)+'5N inverse'!$A$5*$C855/Setup!$B$17+INDEX('5N inverse'!$A$5:$Y$5,1,'5N mesh'!$B$7+1)*Setup!$B$22</f>
        <v>20.1474257407002</v>
      </c>
      <c r="H855" s="0" t="n">
        <f aca="false">SUMPRODUCT('5N inverse'!$A$6:$Y$6,'5N mesh'!$B$37:$Z$37,$E854:$AC854)+'5N inverse'!$A$6*$C855/Setup!$B$17+INDEX('5N inverse'!$A$6:$Y$6,1,'5N mesh'!$B$7+1)*Setup!$B$22</f>
        <v>16.7751766659217</v>
      </c>
      <c r="I855" s="0" t="n">
        <f aca="false">SUMPRODUCT('5N inverse'!$A$7:$Y$7,'5N mesh'!$B$37:$Z$37,$E854:$AC854)+'5N inverse'!$A$7*$C855/Setup!$B$17+INDEX('5N inverse'!$A$7:$Y$7,1,'5N mesh'!$B$7+1)*Setup!$B$22</f>
        <v>15.0890521285324</v>
      </c>
      <c r="J855" s="0" t="n">
        <f aca="false">SUMPRODUCT('5N inverse'!$A$8:$Y$8,'5N mesh'!$B$37:$Z$37,$E854:$AC854)+'5N inverse'!$A$8*$C855/Setup!$B$17+INDEX('5N inverse'!$A$8:$Y$8,1,'5N mesh'!$B$7+1)*Setup!$B$22</f>
        <v>0</v>
      </c>
      <c r="K855" s="0" t="n">
        <f aca="false">SUMPRODUCT('5N inverse'!$A$9:$Y$9,'5N mesh'!$B$37:$Z$37,$E854:$AC854)+'5N inverse'!$A$9*$C855/Setup!$B$17+INDEX('5N inverse'!$A$9:$Y$9,1,'5N mesh'!$B$7+1)*Setup!$B$22</f>
        <v>0</v>
      </c>
      <c r="L855" s="0" t="n">
        <f aca="false">SUMPRODUCT('5N inverse'!$A$10:$Y$10,'5N mesh'!$B$37:$Z$37,$E854:$AC854)+'5N inverse'!$A$10*$C855/Setup!$B$17+INDEX('5N inverse'!$A$10:$Y$10,1,'5N mesh'!$B$7+1)*Setup!$B$22</f>
        <v>0</v>
      </c>
      <c r="M855" s="0" t="n">
        <f aca="false">SUMPRODUCT('5N inverse'!$A$11:$Y$11,'5N mesh'!$B$37:$Z$37,$E854:$AC854)+'5N inverse'!$A$11*$C855/Setup!$B$17+INDEX('5N inverse'!$A$11:$Y$11,1,'5N mesh'!$B$7+1)*Setup!$B$22</f>
        <v>0</v>
      </c>
      <c r="N855" s="0" t="n">
        <f aca="false">SUMPRODUCT('5N inverse'!$A$12:$Y$12,'5N mesh'!$B$37:$Z$37,$E854:$AC854)+'5N inverse'!$A$12*$C855/Setup!$B$17+INDEX('5N inverse'!$A$12:$Y$12,1,'5N mesh'!$B$7+1)*Setup!$B$22</f>
        <v>0</v>
      </c>
      <c r="O855" s="0" t="n">
        <f aca="false">SUMPRODUCT('5N inverse'!$A$13:$Y$13,'5N mesh'!$B$37:$Z$37,$E854:$AC854)+'5N inverse'!$A$13*$C855/Setup!$B$17+INDEX('5N inverse'!$A$13:$Y$13,1,'5N mesh'!$B$7+1)*Setup!$B$22</f>
        <v>0</v>
      </c>
      <c r="P855" s="0" t="n">
        <f aca="false">SUMPRODUCT('5N inverse'!$A$14:$Y$14,'5N mesh'!$B$37:$Z$37,$E854:$AC854)+'5N inverse'!$A$14*$C855/Setup!$B$17+INDEX('5N inverse'!$A$14:$Y$14,1,'5N mesh'!$B$7+1)*Setup!$B$22</f>
        <v>0</v>
      </c>
      <c r="Q855" s="0" t="n">
        <f aca="false">SUMPRODUCT('5N inverse'!$A$15:$Y$15,'5N mesh'!$B$37:$Z$37,$E854:$AC854)+'5N inverse'!$A$15*$C855/Setup!$B$17+INDEX('5N inverse'!$A$15:$Y$15,1,'5N mesh'!$B$7+1)*Setup!$B$22</f>
        <v>0</v>
      </c>
      <c r="R855" s="0" t="n">
        <f aca="false">SUMPRODUCT('5N inverse'!$A$16:$Y$16,'5N mesh'!$B$37:$Z$37,$E854:$AC854)+'5N inverse'!$A$16*$C855/Setup!$B$17+INDEX('5N inverse'!$A$16:$Y$16,1,'5N mesh'!$B$7+1)*Setup!$B$22</f>
        <v>0</v>
      </c>
      <c r="S855" s="0" t="n">
        <f aca="false">SUMPRODUCT('5N inverse'!$A$17:$Y$17,'5N mesh'!$B$37:$Z$37,$E854:$AC854)+'5N inverse'!$A$17*$C855/Setup!$B$17+INDEX('5N inverse'!$A$17:$Y$17,1,'5N mesh'!$B$7+1)*Setup!$B$22</f>
        <v>0</v>
      </c>
      <c r="T855" s="0" t="n">
        <f aca="false">SUMPRODUCT('5N inverse'!$A$18:$Y$18,'5N mesh'!$B$37:$Z$37,$E854:$AC854)+'5N inverse'!$A$18*$C855/Setup!$B$17+INDEX('5N inverse'!$A$18:$Y$18,1,'5N mesh'!$B$7+1)*Setup!$B$22</f>
        <v>0</v>
      </c>
      <c r="U855" s="0" t="n">
        <f aca="false">SUMPRODUCT('5N inverse'!$A$19:$Y$19,'5N mesh'!$B$37:$Z$37,$E854:$AC854)+'5N inverse'!$A$19*$C855/Setup!$B$17+INDEX('5N inverse'!$A$19:$Y$19,1,'5N mesh'!$B$7+1)*Setup!$B$22</f>
        <v>0</v>
      </c>
      <c r="V855" s="0" t="n">
        <f aca="false">SUMPRODUCT('5N inverse'!$A$20:$Y$20,'5N mesh'!$B$37:$Z$37,$E854:$AC854)+'5N inverse'!$A$20*$C855/Setup!$B$17+INDEX('5N inverse'!$A$20:$Y$20,1,'5N mesh'!$B$7+1)*Setup!$B$22</f>
        <v>0</v>
      </c>
      <c r="W855" s="0" t="n">
        <f aca="false">SUMPRODUCT('5N inverse'!$A$21:$Y$21,'5N mesh'!$B$37:$Z$37,$E854:$AC854)+'5N inverse'!$A$21*$C855/Setup!$B$17+INDEX('5N inverse'!$A$21:$Y$21,1,'5N mesh'!$B$7+1)*Setup!$B$22</f>
        <v>0</v>
      </c>
      <c r="X855" s="0" t="n">
        <f aca="false">SUMPRODUCT('5N inverse'!$A$22:$Y$22,'5N mesh'!$B$37:$Z$37,$E854:$AC854)+'5N inverse'!$A$22*$C855/Setup!$B$17+INDEX('5N inverse'!$A$22:$Y$22,1,'5N mesh'!$B$7+1)*Setup!$B$22</f>
        <v>0</v>
      </c>
      <c r="Y855" s="0" t="n">
        <f aca="false">SUMPRODUCT('5N inverse'!$A$23:$Y$23,'5N mesh'!$B$37:$Z$37,$E854:$AC854)+'5N inverse'!$A$23*$C855/Setup!$B$17+INDEX('5N inverse'!$A$23:$Y$23,1,'5N mesh'!$B$7+1)*Setup!$B$22</f>
        <v>0</v>
      </c>
      <c r="Z855" s="0" t="n">
        <f aca="false">SUMPRODUCT('5N inverse'!$A$24:$Y$24,'5N mesh'!$B$37:$Z$37,$E854:$AC854)+'5N inverse'!$A$24*$C855/Setup!$B$17+INDEX('5N inverse'!$A$24:$Y$24,1,'5N mesh'!$B$7+1)*Setup!$B$22</f>
        <v>0</v>
      </c>
      <c r="AA855" s="0" t="n">
        <f aca="false">SUMPRODUCT('5N inverse'!$A$25:$Y$25,'5N mesh'!$B$37:$Z$37,$E854:$AC854)+'5N inverse'!$A$25*$C855/Setup!$B$17+INDEX('5N inverse'!$A$25:$Y$25,1,'5N mesh'!$B$7+1)*Setup!$B$22</f>
        <v>0</v>
      </c>
      <c r="AB855" s="0" t="n">
        <f aca="false">SUMPRODUCT('5N inverse'!$A$26:$Y$26,'5N mesh'!$B$37:$Z$37,$E854:$AC854)+'5N inverse'!$A$26*$C855/Setup!$B$17+INDEX('5N inverse'!$A$26:$Y$26,1,'5N mesh'!$B$7+1)*Setup!$B$22</f>
        <v>0</v>
      </c>
      <c r="AC855" s="0" t="n">
        <f aca="false">SUMPRODUCT('5N inverse'!$A$27:$Y$27,'5N mesh'!$B$37:$Z$37,$E854:$AC854)+'5N inverse'!$A$27*$C855/Setup!$B$17+INDEX('5N inverse'!$A$27:$Y$27,1,'5N mesh'!$B$7+1)*Setup!$B$22</f>
        <v>0</v>
      </c>
    </row>
    <row r="856" customFormat="false" ht="15" hidden="false" customHeight="false" outlineLevel="0" collapsed="false">
      <c r="A856" s="0" t="n">
        <v>851</v>
      </c>
      <c r="B856" s="0" t="n">
        <f aca="false">A856*Setup!$B$11/3600</f>
        <v>70.9166666666667</v>
      </c>
      <c r="C856" s="0" t="n">
        <f aca="false">Setup!$B$7+Setup!$B$8*COS(2*PI()*(B856-Setup!$B$9)/24)</f>
        <v>23.0492564306953</v>
      </c>
      <c r="D856" s="0" t="n">
        <f aca="false">(C856-E856)/Setup!$B$17</f>
        <v>-16.3461951518045</v>
      </c>
      <c r="E856" s="0" t="n">
        <f aca="false">SUMPRODUCT('5N inverse'!$A$3:$Y$3,'5N mesh'!$B$37:$Z$37,$E855:$AC855)+'5N inverse'!$A$3*$C856/Setup!$B$17+INDEX('5N inverse'!$A$3:$Y$3,1,'5N mesh'!$B$7+1)*Setup!$B$22</f>
        <v>25.1742618004299</v>
      </c>
      <c r="F856" s="0" t="n">
        <f aca="false">SUMPRODUCT('5N inverse'!$A$4:$Y$4,'5N mesh'!$B$37:$Z$37,$E855:$AC855)+'5N inverse'!$A$4*$C856/Setup!$B$17+INDEX('5N inverse'!$A$4:$Y$4,1,'5N mesh'!$B$7+1)*Setup!$B$22</f>
        <v>23.493375829695</v>
      </c>
      <c r="G856" s="0" t="n">
        <f aca="false">SUMPRODUCT('5N inverse'!$A$5:$Y$5,'5N mesh'!$B$37:$Z$37,$E855:$AC855)+'5N inverse'!$A$5*$C856/Setup!$B$17+INDEX('5N inverse'!$A$5:$Y$5,1,'5N mesh'!$B$7+1)*Setup!$B$22</f>
        <v>20.1316038882252</v>
      </c>
      <c r="H856" s="0" t="n">
        <f aca="false">SUMPRODUCT('5N inverse'!$A$6:$Y$6,'5N mesh'!$B$37:$Z$37,$E855:$AC855)+'5N inverse'!$A$6*$C856/Setup!$B$17+INDEX('5N inverse'!$A$6:$Y$6,1,'5N mesh'!$B$7+1)*Setup!$B$22</f>
        <v>16.7698319467555</v>
      </c>
      <c r="I856" s="0" t="n">
        <f aca="false">SUMPRODUCT('5N inverse'!$A$7:$Y$7,'5N mesh'!$B$37:$Z$37,$E855:$AC855)+'5N inverse'!$A$7*$C856/Setup!$B$17+INDEX('5N inverse'!$A$7:$Y$7,1,'5N mesh'!$B$7+1)*Setup!$B$22</f>
        <v>15.0889459760206</v>
      </c>
      <c r="J856" s="0" t="n">
        <f aca="false">SUMPRODUCT('5N inverse'!$A$8:$Y$8,'5N mesh'!$B$37:$Z$37,$E855:$AC855)+'5N inverse'!$A$8*$C856/Setup!$B$17+INDEX('5N inverse'!$A$8:$Y$8,1,'5N mesh'!$B$7+1)*Setup!$B$22</f>
        <v>0</v>
      </c>
      <c r="K856" s="0" t="n">
        <f aca="false">SUMPRODUCT('5N inverse'!$A$9:$Y$9,'5N mesh'!$B$37:$Z$37,$E855:$AC855)+'5N inverse'!$A$9*$C856/Setup!$B$17+INDEX('5N inverse'!$A$9:$Y$9,1,'5N mesh'!$B$7+1)*Setup!$B$22</f>
        <v>0</v>
      </c>
      <c r="L856" s="0" t="n">
        <f aca="false">SUMPRODUCT('5N inverse'!$A$10:$Y$10,'5N mesh'!$B$37:$Z$37,$E855:$AC855)+'5N inverse'!$A$10*$C856/Setup!$B$17+INDEX('5N inverse'!$A$10:$Y$10,1,'5N mesh'!$B$7+1)*Setup!$B$22</f>
        <v>0</v>
      </c>
      <c r="M856" s="0" t="n">
        <f aca="false">SUMPRODUCT('5N inverse'!$A$11:$Y$11,'5N mesh'!$B$37:$Z$37,$E855:$AC855)+'5N inverse'!$A$11*$C856/Setup!$B$17+INDEX('5N inverse'!$A$11:$Y$11,1,'5N mesh'!$B$7+1)*Setup!$B$22</f>
        <v>0</v>
      </c>
      <c r="N856" s="0" t="n">
        <f aca="false">SUMPRODUCT('5N inverse'!$A$12:$Y$12,'5N mesh'!$B$37:$Z$37,$E855:$AC855)+'5N inverse'!$A$12*$C856/Setup!$B$17+INDEX('5N inverse'!$A$12:$Y$12,1,'5N mesh'!$B$7+1)*Setup!$B$22</f>
        <v>0</v>
      </c>
      <c r="O856" s="0" t="n">
        <f aca="false">SUMPRODUCT('5N inverse'!$A$13:$Y$13,'5N mesh'!$B$37:$Z$37,$E855:$AC855)+'5N inverse'!$A$13*$C856/Setup!$B$17+INDEX('5N inverse'!$A$13:$Y$13,1,'5N mesh'!$B$7+1)*Setup!$B$22</f>
        <v>0</v>
      </c>
      <c r="P856" s="0" t="n">
        <f aca="false">SUMPRODUCT('5N inverse'!$A$14:$Y$14,'5N mesh'!$B$37:$Z$37,$E855:$AC855)+'5N inverse'!$A$14*$C856/Setup!$B$17+INDEX('5N inverse'!$A$14:$Y$14,1,'5N mesh'!$B$7+1)*Setup!$B$22</f>
        <v>0</v>
      </c>
      <c r="Q856" s="0" t="n">
        <f aca="false">SUMPRODUCT('5N inverse'!$A$15:$Y$15,'5N mesh'!$B$37:$Z$37,$E855:$AC855)+'5N inverse'!$A$15*$C856/Setup!$B$17+INDEX('5N inverse'!$A$15:$Y$15,1,'5N mesh'!$B$7+1)*Setup!$B$22</f>
        <v>0</v>
      </c>
      <c r="R856" s="0" t="n">
        <f aca="false">SUMPRODUCT('5N inverse'!$A$16:$Y$16,'5N mesh'!$B$37:$Z$37,$E855:$AC855)+'5N inverse'!$A$16*$C856/Setup!$B$17+INDEX('5N inverse'!$A$16:$Y$16,1,'5N mesh'!$B$7+1)*Setup!$B$22</f>
        <v>0</v>
      </c>
      <c r="S856" s="0" t="n">
        <f aca="false">SUMPRODUCT('5N inverse'!$A$17:$Y$17,'5N mesh'!$B$37:$Z$37,$E855:$AC855)+'5N inverse'!$A$17*$C856/Setup!$B$17+INDEX('5N inverse'!$A$17:$Y$17,1,'5N mesh'!$B$7+1)*Setup!$B$22</f>
        <v>0</v>
      </c>
      <c r="T856" s="0" t="n">
        <f aca="false">SUMPRODUCT('5N inverse'!$A$18:$Y$18,'5N mesh'!$B$37:$Z$37,$E855:$AC855)+'5N inverse'!$A$18*$C856/Setup!$B$17+INDEX('5N inverse'!$A$18:$Y$18,1,'5N mesh'!$B$7+1)*Setup!$B$22</f>
        <v>0</v>
      </c>
      <c r="U856" s="0" t="n">
        <f aca="false">SUMPRODUCT('5N inverse'!$A$19:$Y$19,'5N mesh'!$B$37:$Z$37,$E855:$AC855)+'5N inverse'!$A$19*$C856/Setup!$B$17+INDEX('5N inverse'!$A$19:$Y$19,1,'5N mesh'!$B$7+1)*Setup!$B$22</f>
        <v>0</v>
      </c>
      <c r="V856" s="0" t="n">
        <f aca="false">SUMPRODUCT('5N inverse'!$A$20:$Y$20,'5N mesh'!$B$37:$Z$37,$E855:$AC855)+'5N inverse'!$A$20*$C856/Setup!$B$17+INDEX('5N inverse'!$A$20:$Y$20,1,'5N mesh'!$B$7+1)*Setup!$B$22</f>
        <v>0</v>
      </c>
      <c r="W856" s="0" t="n">
        <f aca="false">SUMPRODUCT('5N inverse'!$A$21:$Y$21,'5N mesh'!$B$37:$Z$37,$E855:$AC855)+'5N inverse'!$A$21*$C856/Setup!$B$17+INDEX('5N inverse'!$A$21:$Y$21,1,'5N mesh'!$B$7+1)*Setup!$B$22</f>
        <v>0</v>
      </c>
      <c r="X856" s="0" t="n">
        <f aca="false">SUMPRODUCT('5N inverse'!$A$22:$Y$22,'5N mesh'!$B$37:$Z$37,$E855:$AC855)+'5N inverse'!$A$22*$C856/Setup!$B$17+INDEX('5N inverse'!$A$22:$Y$22,1,'5N mesh'!$B$7+1)*Setup!$B$22</f>
        <v>0</v>
      </c>
      <c r="Y856" s="0" t="n">
        <f aca="false">SUMPRODUCT('5N inverse'!$A$23:$Y$23,'5N mesh'!$B$37:$Z$37,$E855:$AC855)+'5N inverse'!$A$23*$C856/Setup!$B$17+INDEX('5N inverse'!$A$23:$Y$23,1,'5N mesh'!$B$7+1)*Setup!$B$22</f>
        <v>0</v>
      </c>
      <c r="Z856" s="0" t="n">
        <f aca="false">SUMPRODUCT('5N inverse'!$A$24:$Y$24,'5N mesh'!$B$37:$Z$37,$E855:$AC855)+'5N inverse'!$A$24*$C856/Setup!$B$17+INDEX('5N inverse'!$A$24:$Y$24,1,'5N mesh'!$B$7+1)*Setup!$B$22</f>
        <v>0</v>
      </c>
      <c r="AA856" s="0" t="n">
        <f aca="false">SUMPRODUCT('5N inverse'!$A$25:$Y$25,'5N mesh'!$B$37:$Z$37,$E855:$AC855)+'5N inverse'!$A$25*$C856/Setup!$B$17+INDEX('5N inverse'!$A$25:$Y$25,1,'5N mesh'!$B$7+1)*Setup!$B$22</f>
        <v>0</v>
      </c>
      <c r="AB856" s="0" t="n">
        <f aca="false">SUMPRODUCT('5N inverse'!$A$26:$Y$26,'5N mesh'!$B$37:$Z$37,$E855:$AC855)+'5N inverse'!$A$26*$C856/Setup!$B$17+INDEX('5N inverse'!$A$26:$Y$26,1,'5N mesh'!$B$7+1)*Setup!$B$22</f>
        <v>0</v>
      </c>
      <c r="AC856" s="0" t="n">
        <f aca="false">SUMPRODUCT('5N inverse'!$A$27:$Y$27,'5N mesh'!$B$37:$Z$37,$E855:$AC855)+'5N inverse'!$A$27*$C856/Setup!$B$17+INDEX('5N inverse'!$A$27:$Y$27,1,'5N mesh'!$B$7+1)*Setup!$B$22</f>
        <v>0</v>
      </c>
    </row>
    <row r="857" customFormat="false" ht="15" hidden="false" customHeight="false" outlineLevel="0" collapsed="false">
      <c r="A857" s="0" t="n">
        <v>852</v>
      </c>
      <c r="B857" s="0" t="n">
        <f aca="false">A857*Setup!$B$11/3600</f>
        <v>71</v>
      </c>
      <c r="C857" s="0" t="n">
        <f aca="false">Setup!$B$7+Setup!$B$8*COS(2*PI()*(B857-Setup!$B$9)/24)</f>
        <v>22.9647238195899</v>
      </c>
      <c r="D857" s="0" t="n">
        <f aca="false">(C857-E857)/Setup!$B$17</f>
        <v>-16.748664064772</v>
      </c>
      <c r="E857" s="0" t="n">
        <f aca="false">SUMPRODUCT('5N inverse'!$A$3:$Y$3,'5N mesh'!$B$37:$Z$37,$E856:$AC856)+'5N inverse'!$A$3*$C857/Setup!$B$17+INDEX('5N inverse'!$A$3:$Y$3,1,'5N mesh'!$B$7+1)*Setup!$B$22</f>
        <v>25.1420501480103</v>
      </c>
      <c r="F857" s="0" t="n">
        <f aca="false">SUMPRODUCT('5N inverse'!$A$4:$Y$4,'5N mesh'!$B$37:$Z$37,$E856:$AC856)+'5N inverse'!$A$4*$C857/Setup!$B$17+INDEX('5N inverse'!$A$4:$Y$4,1,'5N mesh'!$B$7+1)*Setup!$B$22</f>
        <v>23.4665139429907</v>
      </c>
      <c r="G857" s="0" t="n">
        <f aca="false">SUMPRODUCT('5N inverse'!$A$5:$Y$5,'5N mesh'!$B$37:$Z$37,$E856:$AC856)+'5N inverse'!$A$5*$C857/Setup!$B$17+INDEX('5N inverse'!$A$5:$Y$5,1,'5N mesh'!$B$7+1)*Setup!$B$22</f>
        <v>20.1154415329516</v>
      </c>
      <c r="H857" s="0" t="n">
        <f aca="false">SUMPRODUCT('5N inverse'!$A$6:$Y$6,'5N mesh'!$B$37:$Z$37,$E856:$AC856)+'5N inverse'!$A$6*$C857/Setup!$B$17+INDEX('5N inverse'!$A$6:$Y$6,1,'5N mesh'!$B$7+1)*Setup!$B$22</f>
        <v>16.7643691229125</v>
      </c>
      <c r="I857" s="0" t="n">
        <f aca="false">SUMPRODUCT('5N inverse'!$A$7:$Y$7,'5N mesh'!$B$37:$Z$37,$E856:$AC856)+'5N inverse'!$A$7*$C857/Setup!$B$17+INDEX('5N inverse'!$A$7:$Y$7,1,'5N mesh'!$B$7+1)*Setup!$B$22</f>
        <v>15.0888329178929</v>
      </c>
      <c r="J857" s="0" t="n">
        <f aca="false">SUMPRODUCT('5N inverse'!$A$8:$Y$8,'5N mesh'!$B$37:$Z$37,$E856:$AC856)+'5N inverse'!$A$8*$C857/Setup!$B$17+INDEX('5N inverse'!$A$8:$Y$8,1,'5N mesh'!$B$7+1)*Setup!$B$22</f>
        <v>0</v>
      </c>
      <c r="K857" s="0" t="n">
        <f aca="false">SUMPRODUCT('5N inverse'!$A$9:$Y$9,'5N mesh'!$B$37:$Z$37,$E856:$AC856)+'5N inverse'!$A$9*$C857/Setup!$B$17+INDEX('5N inverse'!$A$9:$Y$9,1,'5N mesh'!$B$7+1)*Setup!$B$22</f>
        <v>0</v>
      </c>
      <c r="L857" s="0" t="n">
        <f aca="false">SUMPRODUCT('5N inverse'!$A$10:$Y$10,'5N mesh'!$B$37:$Z$37,$E856:$AC856)+'5N inverse'!$A$10*$C857/Setup!$B$17+INDEX('5N inverse'!$A$10:$Y$10,1,'5N mesh'!$B$7+1)*Setup!$B$22</f>
        <v>0</v>
      </c>
      <c r="M857" s="0" t="n">
        <f aca="false">SUMPRODUCT('5N inverse'!$A$11:$Y$11,'5N mesh'!$B$37:$Z$37,$E856:$AC856)+'5N inverse'!$A$11*$C857/Setup!$B$17+INDEX('5N inverse'!$A$11:$Y$11,1,'5N mesh'!$B$7+1)*Setup!$B$22</f>
        <v>0</v>
      </c>
      <c r="N857" s="0" t="n">
        <f aca="false">SUMPRODUCT('5N inverse'!$A$12:$Y$12,'5N mesh'!$B$37:$Z$37,$E856:$AC856)+'5N inverse'!$A$12*$C857/Setup!$B$17+INDEX('5N inverse'!$A$12:$Y$12,1,'5N mesh'!$B$7+1)*Setup!$B$22</f>
        <v>0</v>
      </c>
      <c r="O857" s="0" t="n">
        <f aca="false">SUMPRODUCT('5N inverse'!$A$13:$Y$13,'5N mesh'!$B$37:$Z$37,$E856:$AC856)+'5N inverse'!$A$13*$C857/Setup!$B$17+INDEX('5N inverse'!$A$13:$Y$13,1,'5N mesh'!$B$7+1)*Setup!$B$22</f>
        <v>0</v>
      </c>
      <c r="P857" s="0" t="n">
        <f aca="false">SUMPRODUCT('5N inverse'!$A$14:$Y$14,'5N mesh'!$B$37:$Z$37,$E856:$AC856)+'5N inverse'!$A$14*$C857/Setup!$B$17+INDEX('5N inverse'!$A$14:$Y$14,1,'5N mesh'!$B$7+1)*Setup!$B$22</f>
        <v>0</v>
      </c>
      <c r="Q857" s="0" t="n">
        <f aca="false">SUMPRODUCT('5N inverse'!$A$15:$Y$15,'5N mesh'!$B$37:$Z$37,$E856:$AC856)+'5N inverse'!$A$15*$C857/Setup!$B$17+INDEX('5N inverse'!$A$15:$Y$15,1,'5N mesh'!$B$7+1)*Setup!$B$22</f>
        <v>0</v>
      </c>
      <c r="R857" s="0" t="n">
        <f aca="false">SUMPRODUCT('5N inverse'!$A$16:$Y$16,'5N mesh'!$B$37:$Z$37,$E856:$AC856)+'5N inverse'!$A$16*$C857/Setup!$B$17+INDEX('5N inverse'!$A$16:$Y$16,1,'5N mesh'!$B$7+1)*Setup!$B$22</f>
        <v>0</v>
      </c>
      <c r="S857" s="0" t="n">
        <f aca="false">SUMPRODUCT('5N inverse'!$A$17:$Y$17,'5N mesh'!$B$37:$Z$37,$E856:$AC856)+'5N inverse'!$A$17*$C857/Setup!$B$17+INDEX('5N inverse'!$A$17:$Y$17,1,'5N mesh'!$B$7+1)*Setup!$B$22</f>
        <v>0</v>
      </c>
      <c r="T857" s="0" t="n">
        <f aca="false">SUMPRODUCT('5N inverse'!$A$18:$Y$18,'5N mesh'!$B$37:$Z$37,$E856:$AC856)+'5N inverse'!$A$18*$C857/Setup!$B$17+INDEX('5N inverse'!$A$18:$Y$18,1,'5N mesh'!$B$7+1)*Setup!$B$22</f>
        <v>0</v>
      </c>
      <c r="U857" s="0" t="n">
        <f aca="false">SUMPRODUCT('5N inverse'!$A$19:$Y$19,'5N mesh'!$B$37:$Z$37,$E856:$AC856)+'5N inverse'!$A$19*$C857/Setup!$B$17+INDEX('5N inverse'!$A$19:$Y$19,1,'5N mesh'!$B$7+1)*Setup!$B$22</f>
        <v>0</v>
      </c>
      <c r="V857" s="0" t="n">
        <f aca="false">SUMPRODUCT('5N inverse'!$A$20:$Y$20,'5N mesh'!$B$37:$Z$37,$E856:$AC856)+'5N inverse'!$A$20*$C857/Setup!$B$17+INDEX('5N inverse'!$A$20:$Y$20,1,'5N mesh'!$B$7+1)*Setup!$B$22</f>
        <v>0</v>
      </c>
      <c r="W857" s="0" t="n">
        <f aca="false">SUMPRODUCT('5N inverse'!$A$21:$Y$21,'5N mesh'!$B$37:$Z$37,$E856:$AC856)+'5N inverse'!$A$21*$C857/Setup!$B$17+INDEX('5N inverse'!$A$21:$Y$21,1,'5N mesh'!$B$7+1)*Setup!$B$22</f>
        <v>0</v>
      </c>
      <c r="X857" s="0" t="n">
        <f aca="false">SUMPRODUCT('5N inverse'!$A$22:$Y$22,'5N mesh'!$B$37:$Z$37,$E856:$AC856)+'5N inverse'!$A$22*$C857/Setup!$B$17+INDEX('5N inverse'!$A$22:$Y$22,1,'5N mesh'!$B$7+1)*Setup!$B$22</f>
        <v>0</v>
      </c>
      <c r="Y857" s="0" t="n">
        <f aca="false">SUMPRODUCT('5N inverse'!$A$23:$Y$23,'5N mesh'!$B$37:$Z$37,$E856:$AC856)+'5N inverse'!$A$23*$C857/Setup!$B$17+INDEX('5N inverse'!$A$23:$Y$23,1,'5N mesh'!$B$7+1)*Setup!$B$22</f>
        <v>0</v>
      </c>
      <c r="Z857" s="0" t="n">
        <f aca="false">SUMPRODUCT('5N inverse'!$A$24:$Y$24,'5N mesh'!$B$37:$Z$37,$E856:$AC856)+'5N inverse'!$A$24*$C857/Setup!$B$17+INDEX('5N inverse'!$A$24:$Y$24,1,'5N mesh'!$B$7+1)*Setup!$B$22</f>
        <v>0</v>
      </c>
      <c r="AA857" s="0" t="n">
        <f aca="false">SUMPRODUCT('5N inverse'!$A$25:$Y$25,'5N mesh'!$B$37:$Z$37,$E856:$AC856)+'5N inverse'!$A$25*$C857/Setup!$B$17+INDEX('5N inverse'!$A$25:$Y$25,1,'5N mesh'!$B$7+1)*Setup!$B$22</f>
        <v>0</v>
      </c>
      <c r="AB857" s="0" t="n">
        <f aca="false">SUMPRODUCT('5N inverse'!$A$26:$Y$26,'5N mesh'!$B$37:$Z$37,$E856:$AC856)+'5N inverse'!$A$26*$C857/Setup!$B$17+INDEX('5N inverse'!$A$26:$Y$26,1,'5N mesh'!$B$7+1)*Setup!$B$22</f>
        <v>0</v>
      </c>
      <c r="AC857" s="0" t="n">
        <f aca="false">SUMPRODUCT('5N inverse'!$A$27:$Y$27,'5N mesh'!$B$37:$Z$37,$E856:$AC856)+'5N inverse'!$A$27*$C857/Setup!$B$17+INDEX('5N inverse'!$A$27:$Y$27,1,'5N mesh'!$B$7+1)*Setup!$B$22</f>
        <v>0</v>
      </c>
    </row>
    <row r="858" customFormat="false" ht="15" hidden="false" customHeight="false" outlineLevel="0" collapsed="false">
      <c r="A858" s="0" t="n">
        <v>853</v>
      </c>
      <c r="B858" s="0" t="n">
        <f aca="false">A858*Setup!$B$11/3600</f>
        <v>71.0833333333333</v>
      </c>
      <c r="C858" s="0" t="n">
        <f aca="false">Setup!$B$7+Setup!$B$8*COS(2*PI()*(B858-Setup!$B$9)/24)</f>
        <v>22.880683943876</v>
      </c>
      <c r="D858" s="0" t="n">
        <f aca="false">(C858-E858)/Setup!$B$17</f>
        <v>-17.1422752591245</v>
      </c>
      <c r="E858" s="0" t="n">
        <f aca="false">SUMPRODUCT('5N inverse'!$A$3:$Y$3,'5N mesh'!$B$37:$Z$37,$E857:$AC857)+'5N inverse'!$A$3*$C858/Setup!$B$17+INDEX('5N inverse'!$A$3:$Y$3,1,'5N mesh'!$B$7+1)*Setup!$B$22</f>
        <v>25.1091797275622</v>
      </c>
      <c r="F858" s="0" t="n">
        <f aca="false">SUMPRODUCT('5N inverse'!$A$4:$Y$4,'5N mesh'!$B$37:$Z$37,$E857:$AC857)+'5N inverse'!$A$4*$C858/Setup!$B$17+INDEX('5N inverse'!$A$4:$Y$4,1,'5N mesh'!$B$7+1)*Setup!$B$22</f>
        <v>23.4391019409636</v>
      </c>
      <c r="G858" s="0" t="n">
        <f aca="false">SUMPRODUCT('5N inverse'!$A$5:$Y$5,'5N mesh'!$B$37:$Z$37,$E857:$AC857)+'5N inverse'!$A$5*$C858/Setup!$B$17+INDEX('5N inverse'!$A$5:$Y$5,1,'5N mesh'!$B$7+1)*Setup!$B$22</f>
        <v>20.0989463677664</v>
      </c>
      <c r="H858" s="0" t="n">
        <f aca="false">SUMPRODUCT('5N inverse'!$A$6:$Y$6,'5N mesh'!$B$37:$Z$37,$E857:$AC857)+'5N inverse'!$A$6*$C858/Setup!$B$17+INDEX('5N inverse'!$A$6:$Y$6,1,'5N mesh'!$B$7+1)*Setup!$B$22</f>
        <v>16.7587907945692</v>
      </c>
      <c r="I858" s="0" t="n">
        <f aca="false">SUMPRODUCT('5N inverse'!$A$7:$Y$7,'5N mesh'!$B$37:$Z$37,$E857:$AC857)+'5N inverse'!$A$7*$C858/Setup!$B$17+INDEX('5N inverse'!$A$7:$Y$7,1,'5N mesh'!$B$7+1)*Setup!$B$22</f>
        <v>15.0887130079706</v>
      </c>
      <c r="J858" s="0" t="n">
        <f aca="false">SUMPRODUCT('5N inverse'!$A$8:$Y$8,'5N mesh'!$B$37:$Z$37,$E857:$AC857)+'5N inverse'!$A$8*$C858/Setup!$B$17+INDEX('5N inverse'!$A$8:$Y$8,1,'5N mesh'!$B$7+1)*Setup!$B$22</f>
        <v>0</v>
      </c>
      <c r="K858" s="0" t="n">
        <f aca="false">SUMPRODUCT('5N inverse'!$A$9:$Y$9,'5N mesh'!$B$37:$Z$37,$E857:$AC857)+'5N inverse'!$A$9*$C858/Setup!$B$17+INDEX('5N inverse'!$A$9:$Y$9,1,'5N mesh'!$B$7+1)*Setup!$B$22</f>
        <v>0</v>
      </c>
      <c r="L858" s="0" t="n">
        <f aca="false">SUMPRODUCT('5N inverse'!$A$10:$Y$10,'5N mesh'!$B$37:$Z$37,$E857:$AC857)+'5N inverse'!$A$10*$C858/Setup!$B$17+INDEX('5N inverse'!$A$10:$Y$10,1,'5N mesh'!$B$7+1)*Setup!$B$22</f>
        <v>0</v>
      </c>
      <c r="M858" s="0" t="n">
        <f aca="false">SUMPRODUCT('5N inverse'!$A$11:$Y$11,'5N mesh'!$B$37:$Z$37,$E857:$AC857)+'5N inverse'!$A$11*$C858/Setup!$B$17+INDEX('5N inverse'!$A$11:$Y$11,1,'5N mesh'!$B$7+1)*Setup!$B$22</f>
        <v>0</v>
      </c>
      <c r="N858" s="0" t="n">
        <f aca="false">SUMPRODUCT('5N inverse'!$A$12:$Y$12,'5N mesh'!$B$37:$Z$37,$E857:$AC857)+'5N inverse'!$A$12*$C858/Setup!$B$17+INDEX('5N inverse'!$A$12:$Y$12,1,'5N mesh'!$B$7+1)*Setup!$B$22</f>
        <v>0</v>
      </c>
      <c r="O858" s="0" t="n">
        <f aca="false">SUMPRODUCT('5N inverse'!$A$13:$Y$13,'5N mesh'!$B$37:$Z$37,$E857:$AC857)+'5N inverse'!$A$13*$C858/Setup!$B$17+INDEX('5N inverse'!$A$13:$Y$13,1,'5N mesh'!$B$7+1)*Setup!$B$22</f>
        <v>0</v>
      </c>
      <c r="P858" s="0" t="n">
        <f aca="false">SUMPRODUCT('5N inverse'!$A$14:$Y$14,'5N mesh'!$B$37:$Z$37,$E857:$AC857)+'5N inverse'!$A$14*$C858/Setup!$B$17+INDEX('5N inverse'!$A$14:$Y$14,1,'5N mesh'!$B$7+1)*Setup!$B$22</f>
        <v>0</v>
      </c>
      <c r="Q858" s="0" t="n">
        <f aca="false">SUMPRODUCT('5N inverse'!$A$15:$Y$15,'5N mesh'!$B$37:$Z$37,$E857:$AC857)+'5N inverse'!$A$15*$C858/Setup!$B$17+INDEX('5N inverse'!$A$15:$Y$15,1,'5N mesh'!$B$7+1)*Setup!$B$22</f>
        <v>0</v>
      </c>
      <c r="R858" s="0" t="n">
        <f aca="false">SUMPRODUCT('5N inverse'!$A$16:$Y$16,'5N mesh'!$B$37:$Z$37,$E857:$AC857)+'5N inverse'!$A$16*$C858/Setup!$B$17+INDEX('5N inverse'!$A$16:$Y$16,1,'5N mesh'!$B$7+1)*Setup!$B$22</f>
        <v>0</v>
      </c>
      <c r="S858" s="0" t="n">
        <f aca="false">SUMPRODUCT('5N inverse'!$A$17:$Y$17,'5N mesh'!$B$37:$Z$37,$E857:$AC857)+'5N inverse'!$A$17*$C858/Setup!$B$17+INDEX('5N inverse'!$A$17:$Y$17,1,'5N mesh'!$B$7+1)*Setup!$B$22</f>
        <v>0</v>
      </c>
      <c r="T858" s="0" t="n">
        <f aca="false">SUMPRODUCT('5N inverse'!$A$18:$Y$18,'5N mesh'!$B$37:$Z$37,$E857:$AC857)+'5N inverse'!$A$18*$C858/Setup!$B$17+INDEX('5N inverse'!$A$18:$Y$18,1,'5N mesh'!$B$7+1)*Setup!$B$22</f>
        <v>0</v>
      </c>
      <c r="U858" s="0" t="n">
        <f aca="false">SUMPRODUCT('5N inverse'!$A$19:$Y$19,'5N mesh'!$B$37:$Z$37,$E857:$AC857)+'5N inverse'!$A$19*$C858/Setup!$B$17+INDEX('5N inverse'!$A$19:$Y$19,1,'5N mesh'!$B$7+1)*Setup!$B$22</f>
        <v>0</v>
      </c>
      <c r="V858" s="0" t="n">
        <f aca="false">SUMPRODUCT('5N inverse'!$A$20:$Y$20,'5N mesh'!$B$37:$Z$37,$E857:$AC857)+'5N inverse'!$A$20*$C858/Setup!$B$17+INDEX('5N inverse'!$A$20:$Y$20,1,'5N mesh'!$B$7+1)*Setup!$B$22</f>
        <v>0</v>
      </c>
      <c r="W858" s="0" t="n">
        <f aca="false">SUMPRODUCT('5N inverse'!$A$21:$Y$21,'5N mesh'!$B$37:$Z$37,$E857:$AC857)+'5N inverse'!$A$21*$C858/Setup!$B$17+INDEX('5N inverse'!$A$21:$Y$21,1,'5N mesh'!$B$7+1)*Setup!$B$22</f>
        <v>0</v>
      </c>
      <c r="X858" s="0" t="n">
        <f aca="false">SUMPRODUCT('5N inverse'!$A$22:$Y$22,'5N mesh'!$B$37:$Z$37,$E857:$AC857)+'5N inverse'!$A$22*$C858/Setup!$B$17+INDEX('5N inverse'!$A$22:$Y$22,1,'5N mesh'!$B$7+1)*Setup!$B$22</f>
        <v>0</v>
      </c>
      <c r="Y858" s="0" t="n">
        <f aca="false">SUMPRODUCT('5N inverse'!$A$23:$Y$23,'5N mesh'!$B$37:$Z$37,$E857:$AC857)+'5N inverse'!$A$23*$C858/Setup!$B$17+INDEX('5N inverse'!$A$23:$Y$23,1,'5N mesh'!$B$7+1)*Setup!$B$22</f>
        <v>0</v>
      </c>
      <c r="Z858" s="0" t="n">
        <f aca="false">SUMPRODUCT('5N inverse'!$A$24:$Y$24,'5N mesh'!$B$37:$Z$37,$E857:$AC857)+'5N inverse'!$A$24*$C858/Setup!$B$17+INDEX('5N inverse'!$A$24:$Y$24,1,'5N mesh'!$B$7+1)*Setup!$B$22</f>
        <v>0</v>
      </c>
      <c r="AA858" s="0" t="n">
        <f aca="false">SUMPRODUCT('5N inverse'!$A$25:$Y$25,'5N mesh'!$B$37:$Z$37,$E857:$AC857)+'5N inverse'!$A$25*$C858/Setup!$B$17+INDEX('5N inverse'!$A$25:$Y$25,1,'5N mesh'!$B$7+1)*Setup!$B$22</f>
        <v>0</v>
      </c>
      <c r="AB858" s="0" t="n">
        <f aca="false">SUMPRODUCT('5N inverse'!$A$26:$Y$26,'5N mesh'!$B$37:$Z$37,$E857:$AC857)+'5N inverse'!$A$26*$C858/Setup!$B$17+INDEX('5N inverse'!$A$26:$Y$26,1,'5N mesh'!$B$7+1)*Setup!$B$22</f>
        <v>0</v>
      </c>
      <c r="AC858" s="0" t="n">
        <f aca="false">SUMPRODUCT('5N inverse'!$A$27:$Y$27,'5N mesh'!$B$37:$Z$37,$E857:$AC857)+'5N inverse'!$A$27*$C858/Setup!$B$17+INDEX('5N inverse'!$A$27:$Y$27,1,'5N mesh'!$B$7+1)*Setup!$B$22</f>
        <v>0</v>
      </c>
    </row>
    <row r="859" customFormat="false" ht="15" hidden="false" customHeight="false" outlineLevel="0" collapsed="false">
      <c r="A859" s="0" t="n">
        <v>854</v>
      </c>
      <c r="B859" s="0" t="n">
        <f aca="false">A859*Setup!$B$11/3600</f>
        <v>71.1666666666667</v>
      </c>
      <c r="C859" s="0" t="n">
        <f aca="false">Setup!$B$7+Setup!$B$8*COS(2*PI()*(B859-Setup!$B$9)/24)</f>
        <v>22.7971768019829</v>
      </c>
      <c r="D859" s="0" t="n">
        <f aca="false">(C859-E859)/Setup!$B$17</f>
        <v>-17.5268414044705</v>
      </c>
      <c r="E859" s="0" t="n">
        <f aca="false">SUMPRODUCT('5N inverse'!$A$3:$Y$3,'5N mesh'!$B$37:$Z$37,$E858:$AC858)+'5N inverse'!$A$3*$C859/Setup!$B$17+INDEX('5N inverse'!$A$3:$Y$3,1,'5N mesh'!$B$7+1)*Setup!$B$22</f>
        <v>25.0756661845641</v>
      </c>
      <c r="F859" s="0" t="n">
        <f aca="false">SUMPRODUCT('5N inverse'!$A$4:$Y$4,'5N mesh'!$B$37:$Z$37,$E858:$AC858)+'5N inverse'!$A$4*$C859/Setup!$B$17+INDEX('5N inverse'!$A$4:$Y$4,1,'5N mesh'!$B$7+1)*Setup!$B$22</f>
        <v>23.4111528710261</v>
      </c>
      <c r="G859" s="0" t="n">
        <f aca="false">SUMPRODUCT('5N inverse'!$A$5:$Y$5,'5N mesh'!$B$37:$Z$37,$E858:$AC858)+'5N inverse'!$A$5*$C859/Setup!$B$17+INDEX('5N inverse'!$A$5:$Y$5,1,'5N mesh'!$B$7+1)*Setup!$B$22</f>
        <v>20.0821262439501</v>
      </c>
      <c r="H859" s="0" t="n">
        <f aca="false">SUMPRODUCT('5N inverse'!$A$6:$Y$6,'5N mesh'!$B$37:$Z$37,$E858:$AC858)+'5N inverse'!$A$6*$C859/Setup!$B$17+INDEX('5N inverse'!$A$6:$Y$6,1,'5N mesh'!$B$7+1)*Setup!$B$22</f>
        <v>16.7530996168741</v>
      </c>
      <c r="I859" s="0" t="n">
        <f aca="false">SUMPRODUCT('5N inverse'!$A$7:$Y$7,'5N mesh'!$B$37:$Z$37,$E858:$AC858)+'5N inverse'!$A$7*$C859/Setup!$B$17+INDEX('5N inverse'!$A$7:$Y$7,1,'5N mesh'!$B$7+1)*Setup!$B$22</f>
        <v>15.0885863033361</v>
      </c>
      <c r="J859" s="0" t="n">
        <f aca="false">SUMPRODUCT('5N inverse'!$A$8:$Y$8,'5N mesh'!$B$37:$Z$37,$E858:$AC858)+'5N inverse'!$A$8*$C859/Setup!$B$17+INDEX('5N inverse'!$A$8:$Y$8,1,'5N mesh'!$B$7+1)*Setup!$B$22</f>
        <v>0</v>
      </c>
      <c r="K859" s="0" t="n">
        <f aca="false">SUMPRODUCT('5N inverse'!$A$9:$Y$9,'5N mesh'!$B$37:$Z$37,$E858:$AC858)+'5N inverse'!$A$9*$C859/Setup!$B$17+INDEX('5N inverse'!$A$9:$Y$9,1,'5N mesh'!$B$7+1)*Setup!$B$22</f>
        <v>0</v>
      </c>
      <c r="L859" s="0" t="n">
        <f aca="false">SUMPRODUCT('5N inverse'!$A$10:$Y$10,'5N mesh'!$B$37:$Z$37,$E858:$AC858)+'5N inverse'!$A$10*$C859/Setup!$B$17+INDEX('5N inverse'!$A$10:$Y$10,1,'5N mesh'!$B$7+1)*Setup!$B$22</f>
        <v>0</v>
      </c>
      <c r="M859" s="0" t="n">
        <f aca="false">SUMPRODUCT('5N inverse'!$A$11:$Y$11,'5N mesh'!$B$37:$Z$37,$E858:$AC858)+'5N inverse'!$A$11*$C859/Setup!$B$17+INDEX('5N inverse'!$A$11:$Y$11,1,'5N mesh'!$B$7+1)*Setup!$B$22</f>
        <v>0</v>
      </c>
      <c r="N859" s="0" t="n">
        <f aca="false">SUMPRODUCT('5N inverse'!$A$12:$Y$12,'5N mesh'!$B$37:$Z$37,$E858:$AC858)+'5N inverse'!$A$12*$C859/Setup!$B$17+INDEX('5N inverse'!$A$12:$Y$12,1,'5N mesh'!$B$7+1)*Setup!$B$22</f>
        <v>0</v>
      </c>
      <c r="O859" s="0" t="n">
        <f aca="false">SUMPRODUCT('5N inverse'!$A$13:$Y$13,'5N mesh'!$B$37:$Z$37,$E858:$AC858)+'5N inverse'!$A$13*$C859/Setup!$B$17+INDEX('5N inverse'!$A$13:$Y$13,1,'5N mesh'!$B$7+1)*Setup!$B$22</f>
        <v>0</v>
      </c>
      <c r="P859" s="0" t="n">
        <f aca="false">SUMPRODUCT('5N inverse'!$A$14:$Y$14,'5N mesh'!$B$37:$Z$37,$E858:$AC858)+'5N inverse'!$A$14*$C859/Setup!$B$17+INDEX('5N inverse'!$A$14:$Y$14,1,'5N mesh'!$B$7+1)*Setup!$B$22</f>
        <v>0</v>
      </c>
      <c r="Q859" s="0" t="n">
        <f aca="false">SUMPRODUCT('5N inverse'!$A$15:$Y$15,'5N mesh'!$B$37:$Z$37,$E858:$AC858)+'5N inverse'!$A$15*$C859/Setup!$B$17+INDEX('5N inverse'!$A$15:$Y$15,1,'5N mesh'!$B$7+1)*Setup!$B$22</f>
        <v>0</v>
      </c>
      <c r="R859" s="0" t="n">
        <f aca="false">SUMPRODUCT('5N inverse'!$A$16:$Y$16,'5N mesh'!$B$37:$Z$37,$E858:$AC858)+'5N inverse'!$A$16*$C859/Setup!$B$17+INDEX('5N inverse'!$A$16:$Y$16,1,'5N mesh'!$B$7+1)*Setup!$B$22</f>
        <v>0</v>
      </c>
      <c r="S859" s="0" t="n">
        <f aca="false">SUMPRODUCT('5N inverse'!$A$17:$Y$17,'5N mesh'!$B$37:$Z$37,$E858:$AC858)+'5N inverse'!$A$17*$C859/Setup!$B$17+INDEX('5N inverse'!$A$17:$Y$17,1,'5N mesh'!$B$7+1)*Setup!$B$22</f>
        <v>0</v>
      </c>
      <c r="T859" s="0" t="n">
        <f aca="false">SUMPRODUCT('5N inverse'!$A$18:$Y$18,'5N mesh'!$B$37:$Z$37,$E858:$AC858)+'5N inverse'!$A$18*$C859/Setup!$B$17+INDEX('5N inverse'!$A$18:$Y$18,1,'5N mesh'!$B$7+1)*Setup!$B$22</f>
        <v>0</v>
      </c>
      <c r="U859" s="0" t="n">
        <f aca="false">SUMPRODUCT('5N inverse'!$A$19:$Y$19,'5N mesh'!$B$37:$Z$37,$E858:$AC858)+'5N inverse'!$A$19*$C859/Setup!$B$17+INDEX('5N inverse'!$A$19:$Y$19,1,'5N mesh'!$B$7+1)*Setup!$B$22</f>
        <v>0</v>
      </c>
      <c r="V859" s="0" t="n">
        <f aca="false">SUMPRODUCT('5N inverse'!$A$20:$Y$20,'5N mesh'!$B$37:$Z$37,$E858:$AC858)+'5N inverse'!$A$20*$C859/Setup!$B$17+INDEX('5N inverse'!$A$20:$Y$20,1,'5N mesh'!$B$7+1)*Setup!$B$22</f>
        <v>0</v>
      </c>
      <c r="W859" s="0" t="n">
        <f aca="false">SUMPRODUCT('5N inverse'!$A$21:$Y$21,'5N mesh'!$B$37:$Z$37,$E858:$AC858)+'5N inverse'!$A$21*$C859/Setup!$B$17+INDEX('5N inverse'!$A$21:$Y$21,1,'5N mesh'!$B$7+1)*Setup!$B$22</f>
        <v>0</v>
      </c>
      <c r="X859" s="0" t="n">
        <f aca="false">SUMPRODUCT('5N inverse'!$A$22:$Y$22,'5N mesh'!$B$37:$Z$37,$E858:$AC858)+'5N inverse'!$A$22*$C859/Setup!$B$17+INDEX('5N inverse'!$A$22:$Y$22,1,'5N mesh'!$B$7+1)*Setup!$B$22</f>
        <v>0</v>
      </c>
      <c r="Y859" s="0" t="n">
        <f aca="false">SUMPRODUCT('5N inverse'!$A$23:$Y$23,'5N mesh'!$B$37:$Z$37,$E858:$AC858)+'5N inverse'!$A$23*$C859/Setup!$B$17+INDEX('5N inverse'!$A$23:$Y$23,1,'5N mesh'!$B$7+1)*Setup!$B$22</f>
        <v>0</v>
      </c>
      <c r="Z859" s="0" t="n">
        <f aca="false">SUMPRODUCT('5N inverse'!$A$24:$Y$24,'5N mesh'!$B$37:$Z$37,$E858:$AC858)+'5N inverse'!$A$24*$C859/Setup!$B$17+INDEX('5N inverse'!$A$24:$Y$24,1,'5N mesh'!$B$7+1)*Setup!$B$22</f>
        <v>0</v>
      </c>
      <c r="AA859" s="0" t="n">
        <f aca="false">SUMPRODUCT('5N inverse'!$A$25:$Y$25,'5N mesh'!$B$37:$Z$37,$E858:$AC858)+'5N inverse'!$A$25*$C859/Setup!$B$17+INDEX('5N inverse'!$A$25:$Y$25,1,'5N mesh'!$B$7+1)*Setup!$B$22</f>
        <v>0</v>
      </c>
      <c r="AB859" s="0" t="n">
        <f aca="false">SUMPRODUCT('5N inverse'!$A$26:$Y$26,'5N mesh'!$B$37:$Z$37,$E858:$AC858)+'5N inverse'!$A$26*$C859/Setup!$B$17+INDEX('5N inverse'!$A$26:$Y$26,1,'5N mesh'!$B$7+1)*Setup!$B$22</f>
        <v>0</v>
      </c>
      <c r="AC859" s="0" t="n">
        <f aca="false">SUMPRODUCT('5N inverse'!$A$27:$Y$27,'5N mesh'!$B$37:$Z$37,$E858:$AC858)+'5N inverse'!$A$27*$C859/Setup!$B$17+INDEX('5N inverse'!$A$27:$Y$27,1,'5N mesh'!$B$7+1)*Setup!$B$22</f>
        <v>0</v>
      </c>
    </row>
    <row r="860" customFormat="false" ht="15" hidden="false" customHeight="false" outlineLevel="0" collapsed="false">
      <c r="A860" s="0" t="n">
        <v>855</v>
      </c>
      <c r="B860" s="0" t="n">
        <f aca="false">A860*Setup!$B$11/3600</f>
        <v>71.25</v>
      </c>
      <c r="C860" s="0" t="n">
        <f aca="false">Setup!$B$7+Setup!$B$8*COS(2*PI()*(B860-Setup!$B$9)/24)</f>
        <v>22.7142421387874</v>
      </c>
      <c r="D860" s="0" t="n">
        <f aca="false">(C860-E860)/Setup!$B$17</f>
        <v>-17.9021794752752</v>
      </c>
      <c r="E860" s="0" t="n">
        <f aca="false">SUMPRODUCT('5N inverse'!$A$3:$Y$3,'5N mesh'!$B$37:$Z$37,$E859:$AC859)+'5N inverse'!$A$3*$C860/Setup!$B$17+INDEX('5N inverse'!$A$3:$Y$3,1,'5N mesh'!$B$7+1)*Setup!$B$22</f>
        <v>25.0415254705731</v>
      </c>
      <c r="F860" s="0" t="n">
        <f aca="false">SUMPRODUCT('5N inverse'!$A$4:$Y$4,'5N mesh'!$B$37:$Z$37,$E859:$AC859)+'5N inverse'!$A$4*$C860/Setup!$B$17+INDEX('5N inverse'!$A$4:$Y$4,1,'5N mesh'!$B$7+1)*Setup!$B$22</f>
        <v>23.3826800361951</v>
      </c>
      <c r="G860" s="0" t="n">
        <f aca="false">SUMPRODUCT('5N inverse'!$A$5:$Y$5,'5N mesh'!$B$37:$Z$37,$E859:$AC859)+'5N inverse'!$A$5*$C860/Setup!$B$17+INDEX('5N inverse'!$A$5:$Y$5,1,'5N mesh'!$B$7+1)*Setup!$B$22</f>
        <v>20.0649891674392</v>
      </c>
      <c r="H860" s="0" t="n">
        <f aca="false">SUMPRODUCT('5N inverse'!$A$6:$Y$6,'5N mesh'!$B$37:$Z$37,$E859:$AC859)+'5N inverse'!$A$6*$C860/Setup!$B$17+INDEX('5N inverse'!$A$6:$Y$6,1,'5N mesh'!$B$7+1)*Setup!$B$22</f>
        <v>16.7472982986832</v>
      </c>
      <c r="I860" s="0" t="n">
        <f aca="false">SUMPRODUCT('5N inverse'!$A$7:$Y$7,'5N mesh'!$B$37:$Z$37,$E859:$AC859)+'5N inverse'!$A$7*$C860/Setup!$B$17+INDEX('5N inverse'!$A$7:$Y$7,1,'5N mesh'!$B$7+1)*Setup!$B$22</f>
        <v>15.0884528643052</v>
      </c>
      <c r="J860" s="0" t="n">
        <f aca="false">SUMPRODUCT('5N inverse'!$A$8:$Y$8,'5N mesh'!$B$37:$Z$37,$E859:$AC859)+'5N inverse'!$A$8*$C860/Setup!$B$17+INDEX('5N inverse'!$A$8:$Y$8,1,'5N mesh'!$B$7+1)*Setup!$B$22</f>
        <v>0</v>
      </c>
      <c r="K860" s="0" t="n">
        <f aca="false">SUMPRODUCT('5N inverse'!$A$9:$Y$9,'5N mesh'!$B$37:$Z$37,$E859:$AC859)+'5N inverse'!$A$9*$C860/Setup!$B$17+INDEX('5N inverse'!$A$9:$Y$9,1,'5N mesh'!$B$7+1)*Setup!$B$22</f>
        <v>0</v>
      </c>
      <c r="L860" s="0" t="n">
        <f aca="false">SUMPRODUCT('5N inverse'!$A$10:$Y$10,'5N mesh'!$B$37:$Z$37,$E859:$AC859)+'5N inverse'!$A$10*$C860/Setup!$B$17+INDEX('5N inverse'!$A$10:$Y$10,1,'5N mesh'!$B$7+1)*Setup!$B$22</f>
        <v>0</v>
      </c>
      <c r="M860" s="0" t="n">
        <f aca="false">SUMPRODUCT('5N inverse'!$A$11:$Y$11,'5N mesh'!$B$37:$Z$37,$E859:$AC859)+'5N inverse'!$A$11*$C860/Setup!$B$17+INDEX('5N inverse'!$A$11:$Y$11,1,'5N mesh'!$B$7+1)*Setup!$B$22</f>
        <v>0</v>
      </c>
      <c r="N860" s="0" t="n">
        <f aca="false">SUMPRODUCT('5N inverse'!$A$12:$Y$12,'5N mesh'!$B$37:$Z$37,$E859:$AC859)+'5N inverse'!$A$12*$C860/Setup!$B$17+INDEX('5N inverse'!$A$12:$Y$12,1,'5N mesh'!$B$7+1)*Setup!$B$22</f>
        <v>0</v>
      </c>
      <c r="O860" s="0" t="n">
        <f aca="false">SUMPRODUCT('5N inverse'!$A$13:$Y$13,'5N mesh'!$B$37:$Z$37,$E859:$AC859)+'5N inverse'!$A$13*$C860/Setup!$B$17+INDEX('5N inverse'!$A$13:$Y$13,1,'5N mesh'!$B$7+1)*Setup!$B$22</f>
        <v>0</v>
      </c>
      <c r="P860" s="0" t="n">
        <f aca="false">SUMPRODUCT('5N inverse'!$A$14:$Y$14,'5N mesh'!$B$37:$Z$37,$E859:$AC859)+'5N inverse'!$A$14*$C860/Setup!$B$17+INDEX('5N inverse'!$A$14:$Y$14,1,'5N mesh'!$B$7+1)*Setup!$B$22</f>
        <v>0</v>
      </c>
      <c r="Q860" s="0" t="n">
        <f aca="false">SUMPRODUCT('5N inverse'!$A$15:$Y$15,'5N mesh'!$B$37:$Z$37,$E859:$AC859)+'5N inverse'!$A$15*$C860/Setup!$B$17+INDEX('5N inverse'!$A$15:$Y$15,1,'5N mesh'!$B$7+1)*Setup!$B$22</f>
        <v>0</v>
      </c>
      <c r="R860" s="0" t="n">
        <f aca="false">SUMPRODUCT('5N inverse'!$A$16:$Y$16,'5N mesh'!$B$37:$Z$37,$E859:$AC859)+'5N inverse'!$A$16*$C860/Setup!$B$17+INDEX('5N inverse'!$A$16:$Y$16,1,'5N mesh'!$B$7+1)*Setup!$B$22</f>
        <v>0</v>
      </c>
      <c r="S860" s="0" t="n">
        <f aca="false">SUMPRODUCT('5N inverse'!$A$17:$Y$17,'5N mesh'!$B$37:$Z$37,$E859:$AC859)+'5N inverse'!$A$17*$C860/Setup!$B$17+INDEX('5N inverse'!$A$17:$Y$17,1,'5N mesh'!$B$7+1)*Setup!$B$22</f>
        <v>0</v>
      </c>
      <c r="T860" s="0" t="n">
        <f aca="false">SUMPRODUCT('5N inverse'!$A$18:$Y$18,'5N mesh'!$B$37:$Z$37,$E859:$AC859)+'5N inverse'!$A$18*$C860/Setup!$B$17+INDEX('5N inverse'!$A$18:$Y$18,1,'5N mesh'!$B$7+1)*Setup!$B$22</f>
        <v>0</v>
      </c>
      <c r="U860" s="0" t="n">
        <f aca="false">SUMPRODUCT('5N inverse'!$A$19:$Y$19,'5N mesh'!$B$37:$Z$37,$E859:$AC859)+'5N inverse'!$A$19*$C860/Setup!$B$17+INDEX('5N inverse'!$A$19:$Y$19,1,'5N mesh'!$B$7+1)*Setup!$B$22</f>
        <v>0</v>
      </c>
      <c r="V860" s="0" t="n">
        <f aca="false">SUMPRODUCT('5N inverse'!$A$20:$Y$20,'5N mesh'!$B$37:$Z$37,$E859:$AC859)+'5N inverse'!$A$20*$C860/Setup!$B$17+INDEX('5N inverse'!$A$20:$Y$20,1,'5N mesh'!$B$7+1)*Setup!$B$22</f>
        <v>0</v>
      </c>
      <c r="W860" s="0" t="n">
        <f aca="false">SUMPRODUCT('5N inverse'!$A$21:$Y$21,'5N mesh'!$B$37:$Z$37,$E859:$AC859)+'5N inverse'!$A$21*$C860/Setup!$B$17+INDEX('5N inverse'!$A$21:$Y$21,1,'5N mesh'!$B$7+1)*Setup!$B$22</f>
        <v>0</v>
      </c>
      <c r="X860" s="0" t="n">
        <f aca="false">SUMPRODUCT('5N inverse'!$A$22:$Y$22,'5N mesh'!$B$37:$Z$37,$E859:$AC859)+'5N inverse'!$A$22*$C860/Setup!$B$17+INDEX('5N inverse'!$A$22:$Y$22,1,'5N mesh'!$B$7+1)*Setup!$B$22</f>
        <v>0</v>
      </c>
      <c r="Y860" s="0" t="n">
        <f aca="false">SUMPRODUCT('5N inverse'!$A$23:$Y$23,'5N mesh'!$B$37:$Z$37,$E859:$AC859)+'5N inverse'!$A$23*$C860/Setup!$B$17+INDEX('5N inverse'!$A$23:$Y$23,1,'5N mesh'!$B$7+1)*Setup!$B$22</f>
        <v>0</v>
      </c>
      <c r="Z860" s="0" t="n">
        <f aca="false">SUMPRODUCT('5N inverse'!$A$24:$Y$24,'5N mesh'!$B$37:$Z$37,$E859:$AC859)+'5N inverse'!$A$24*$C860/Setup!$B$17+INDEX('5N inverse'!$A$24:$Y$24,1,'5N mesh'!$B$7+1)*Setup!$B$22</f>
        <v>0</v>
      </c>
      <c r="AA860" s="0" t="n">
        <f aca="false">SUMPRODUCT('5N inverse'!$A$25:$Y$25,'5N mesh'!$B$37:$Z$37,$E859:$AC859)+'5N inverse'!$A$25*$C860/Setup!$B$17+INDEX('5N inverse'!$A$25:$Y$25,1,'5N mesh'!$B$7+1)*Setup!$B$22</f>
        <v>0</v>
      </c>
      <c r="AB860" s="0" t="n">
        <f aca="false">SUMPRODUCT('5N inverse'!$A$26:$Y$26,'5N mesh'!$B$37:$Z$37,$E859:$AC859)+'5N inverse'!$A$26*$C860/Setup!$B$17+INDEX('5N inverse'!$A$26:$Y$26,1,'5N mesh'!$B$7+1)*Setup!$B$22</f>
        <v>0</v>
      </c>
      <c r="AC860" s="0" t="n">
        <f aca="false">SUMPRODUCT('5N inverse'!$A$27:$Y$27,'5N mesh'!$B$37:$Z$37,$E859:$AC859)+'5N inverse'!$A$27*$C860/Setup!$B$17+INDEX('5N inverse'!$A$27:$Y$27,1,'5N mesh'!$B$7+1)*Setup!$B$22</f>
        <v>0</v>
      </c>
    </row>
    <row r="861" customFormat="false" ht="15" hidden="false" customHeight="false" outlineLevel="0" collapsed="false">
      <c r="A861" s="0" t="n">
        <v>856</v>
      </c>
      <c r="B861" s="0" t="n">
        <f aca="false">A861*Setup!$B$11/3600</f>
        <v>71.3333333333333</v>
      </c>
      <c r="C861" s="0" t="n">
        <f aca="false">Setup!$B$7+Setup!$B$8*COS(2*PI()*(B861-Setup!$B$9)/24)</f>
        <v>22.6319194266973</v>
      </c>
      <c r="D861" s="0" t="n">
        <f aca="false">(C861-E861)/Setup!$B$17</f>
        <v>-18.2681108379738</v>
      </c>
      <c r="E861" s="0" t="n">
        <f aca="false">SUMPRODUCT('5N inverse'!$A$3:$Y$3,'5N mesh'!$B$37:$Z$37,$E860:$AC860)+'5N inverse'!$A$3*$C861/Setup!$B$17+INDEX('5N inverse'!$A$3:$Y$3,1,'5N mesh'!$B$7+1)*Setup!$B$22</f>
        <v>25.0067738356339</v>
      </c>
      <c r="F861" s="0" t="n">
        <f aca="false">SUMPRODUCT('5N inverse'!$A$4:$Y$4,'5N mesh'!$B$37:$Z$37,$E860:$AC860)+'5N inverse'!$A$4*$C861/Setup!$B$17+INDEX('5N inverse'!$A$4:$Y$4,1,'5N mesh'!$B$7+1)*Setup!$B$22</f>
        <v>23.3536969887614</v>
      </c>
      <c r="G861" s="0" t="n">
        <f aca="false">SUMPRODUCT('5N inverse'!$A$5:$Y$5,'5N mesh'!$B$37:$Z$37,$E860:$AC860)+'5N inverse'!$A$5*$C861/Setup!$B$17+INDEX('5N inverse'!$A$5:$Y$5,1,'5N mesh'!$B$7+1)*Setup!$B$22</f>
        <v>20.0475432950165</v>
      </c>
      <c r="H861" s="0" t="n">
        <f aca="false">SUMPRODUCT('5N inverse'!$A$6:$Y$6,'5N mesh'!$B$37:$Z$37,$E860:$AC860)+'5N inverse'!$A$6*$C861/Setup!$B$17+INDEX('5N inverse'!$A$6:$Y$6,1,'5N mesh'!$B$7+1)*Setup!$B$22</f>
        <v>16.7413896012715</v>
      </c>
      <c r="I861" s="0" t="n">
        <f aca="false">SUMPRODUCT('5N inverse'!$A$7:$Y$7,'5N mesh'!$B$37:$Z$37,$E860:$AC860)+'5N inverse'!$A$7*$C861/Setup!$B$17+INDEX('5N inverse'!$A$7:$Y$7,1,'5N mesh'!$B$7+1)*Setup!$B$22</f>
        <v>15.088312754399</v>
      </c>
      <c r="J861" s="0" t="n">
        <f aca="false">SUMPRODUCT('5N inverse'!$A$8:$Y$8,'5N mesh'!$B$37:$Z$37,$E860:$AC860)+'5N inverse'!$A$8*$C861/Setup!$B$17+INDEX('5N inverse'!$A$8:$Y$8,1,'5N mesh'!$B$7+1)*Setup!$B$22</f>
        <v>0</v>
      </c>
      <c r="K861" s="0" t="n">
        <f aca="false">SUMPRODUCT('5N inverse'!$A$9:$Y$9,'5N mesh'!$B$37:$Z$37,$E860:$AC860)+'5N inverse'!$A$9*$C861/Setup!$B$17+INDEX('5N inverse'!$A$9:$Y$9,1,'5N mesh'!$B$7+1)*Setup!$B$22</f>
        <v>0</v>
      </c>
      <c r="L861" s="0" t="n">
        <f aca="false">SUMPRODUCT('5N inverse'!$A$10:$Y$10,'5N mesh'!$B$37:$Z$37,$E860:$AC860)+'5N inverse'!$A$10*$C861/Setup!$B$17+INDEX('5N inverse'!$A$10:$Y$10,1,'5N mesh'!$B$7+1)*Setup!$B$22</f>
        <v>0</v>
      </c>
      <c r="M861" s="0" t="n">
        <f aca="false">SUMPRODUCT('5N inverse'!$A$11:$Y$11,'5N mesh'!$B$37:$Z$37,$E860:$AC860)+'5N inverse'!$A$11*$C861/Setup!$B$17+INDEX('5N inverse'!$A$11:$Y$11,1,'5N mesh'!$B$7+1)*Setup!$B$22</f>
        <v>0</v>
      </c>
      <c r="N861" s="0" t="n">
        <f aca="false">SUMPRODUCT('5N inverse'!$A$12:$Y$12,'5N mesh'!$B$37:$Z$37,$E860:$AC860)+'5N inverse'!$A$12*$C861/Setup!$B$17+INDEX('5N inverse'!$A$12:$Y$12,1,'5N mesh'!$B$7+1)*Setup!$B$22</f>
        <v>0</v>
      </c>
      <c r="O861" s="0" t="n">
        <f aca="false">SUMPRODUCT('5N inverse'!$A$13:$Y$13,'5N mesh'!$B$37:$Z$37,$E860:$AC860)+'5N inverse'!$A$13*$C861/Setup!$B$17+INDEX('5N inverse'!$A$13:$Y$13,1,'5N mesh'!$B$7+1)*Setup!$B$22</f>
        <v>0</v>
      </c>
      <c r="P861" s="0" t="n">
        <f aca="false">SUMPRODUCT('5N inverse'!$A$14:$Y$14,'5N mesh'!$B$37:$Z$37,$E860:$AC860)+'5N inverse'!$A$14*$C861/Setup!$B$17+INDEX('5N inverse'!$A$14:$Y$14,1,'5N mesh'!$B$7+1)*Setup!$B$22</f>
        <v>0</v>
      </c>
      <c r="Q861" s="0" t="n">
        <f aca="false">SUMPRODUCT('5N inverse'!$A$15:$Y$15,'5N mesh'!$B$37:$Z$37,$E860:$AC860)+'5N inverse'!$A$15*$C861/Setup!$B$17+INDEX('5N inverse'!$A$15:$Y$15,1,'5N mesh'!$B$7+1)*Setup!$B$22</f>
        <v>0</v>
      </c>
      <c r="R861" s="0" t="n">
        <f aca="false">SUMPRODUCT('5N inverse'!$A$16:$Y$16,'5N mesh'!$B$37:$Z$37,$E860:$AC860)+'5N inverse'!$A$16*$C861/Setup!$B$17+INDEX('5N inverse'!$A$16:$Y$16,1,'5N mesh'!$B$7+1)*Setup!$B$22</f>
        <v>0</v>
      </c>
      <c r="S861" s="0" t="n">
        <f aca="false">SUMPRODUCT('5N inverse'!$A$17:$Y$17,'5N mesh'!$B$37:$Z$37,$E860:$AC860)+'5N inverse'!$A$17*$C861/Setup!$B$17+INDEX('5N inverse'!$A$17:$Y$17,1,'5N mesh'!$B$7+1)*Setup!$B$22</f>
        <v>0</v>
      </c>
      <c r="T861" s="0" t="n">
        <f aca="false">SUMPRODUCT('5N inverse'!$A$18:$Y$18,'5N mesh'!$B$37:$Z$37,$E860:$AC860)+'5N inverse'!$A$18*$C861/Setup!$B$17+INDEX('5N inverse'!$A$18:$Y$18,1,'5N mesh'!$B$7+1)*Setup!$B$22</f>
        <v>0</v>
      </c>
      <c r="U861" s="0" t="n">
        <f aca="false">SUMPRODUCT('5N inverse'!$A$19:$Y$19,'5N mesh'!$B$37:$Z$37,$E860:$AC860)+'5N inverse'!$A$19*$C861/Setup!$B$17+INDEX('5N inverse'!$A$19:$Y$19,1,'5N mesh'!$B$7+1)*Setup!$B$22</f>
        <v>0</v>
      </c>
      <c r="V861" s="0" t="n">
        <f aca="false">SUMPRODUCT('5N inverse'!$A$20:$Y$20,'5N mesh'!$B$37:$Z$37,$E860:$AC860)+'5N inverse'!$A$20*$C861/Setup!$B$17+INDEX('5N inverse'!$A$20:$Y$20,1,'5N mesh'!$B$7+1)*Setup!$B$22</f>
        <v>0</v>
      </c>
      <c r="W861" s="0" t="n">
        <f aca="false">SUMPRODUCT('5N inverse'!$A$21:$Y$21,'5N mesh'!$B$37:$Z$37,$E860:$AC860)+'5N inverse'!$A$21*$C861/Setup!$B$17+INDEX('5N inverse'!$A$21:$Y$21,1,'5N mesh'!$B$7+1)*Setup!$B$22</f>
        <v>0</v>
      </c>
      <c r="X861" s="0" t="n">
        <f aca="false">SUMPRODUCT('5N inverse'!$A$22:$Y$22,'5N mesh'!$B$37:$Z$37,$E860:$AC860)+'5N inverse'!$A$22*$C861/Setup!$B$17+INDEX('5N inverse'!$A$22:$Y$22,1,'5N mesh'!$B$7+1)*Setup!$B$22</f>
        <v>0</v>
      </c>
      <c r="Y861" s="0" t="n">
        <f aca="false">SUMPRODUCT('5N inverse'!$A$23:$Y$23,'5N mesh'!$B$37:$Z$37,$E860:$AC860)+'5N inverse'!$A$23*$C861/Setup!$B$17+INDEX('5N inverse'!$A$23:$Y$23,1,'5N mesh'!$B$7+1)*Setup!$B$22</f>
        <v>0</v>
      </c>
      <c r="Z861" s="0" t="n">
        <f aca="false">SUMPRODUCT('5N inverse'!$A$24:$Y$24,'5N mesh'!$B$37:$Z$37,$E860:$AC860)+'5N inverse'!$A$24*$C861/Setup!$B$17+INDEX('5N inverse'!$A$24:$Y$24,1,'5N mesh'!$B$7+1)*Setup!$B$22</f>
        <v>0</v>
      </c>
      <c r="AA861" s="0" t="n">
        <f aca="false">SUMPRODUCT('5N inverse'!$A$25:$Y$25,'5N mesh'!$B$37:$Z$37,$E860:$AC860)+'5N inverse'!$A$25*$C861/Setup!$B$17+INDEX('5N inverse'!$A$25:$Y$25,1,'5N mesh'!$B$7+1)*Setup!$B$22</f>
        <v>0</v>
      </c>
      <c r="AB861" s="0" t="n">
        <f aca="false">SUMPRODUCT('5N inverse'!$A$26:$Y$26,'5N mesh'!$B$37:$Z$37,$E860:$AC860)+'5N inverse'!$A$26*$C861/Setup!$B$17+INDEX('5N inverse'!$A$26:$Y$26,1,'5N mesh'!$B$7+1)*Setup!$B$22</f>
        <v>0</v>
      </c>
      <c r="AC861" s="0" t="n">
        <f aca="false">SUMPRODUCT('5N inverse'!$A$27:$Y$27,'5N mesh'!$B$37:$Z$37,$E860:$AC860)+'5N inverse'!$A$27*$C861/Setup!$B$17+INDEX('5N inverse'!$A$27:$Y$27,1,'5N mesh'!$B$7+1)*Setup!$B$22</f>
        <v>0</v>
      </c>
    </row>
    <row r="862" customFormat="false" ht="15" hidden="false" customHeight="false" outlineLevel="0" collapsed="false">
      <c r="A862" s="0" t="n">
        <v>857</v>
      </c>
      <c r="B862" s="0" t="n">
        <f aca="false">A862*Setup!$B$11/3600</f>
        <v>71.4166666666667</v>
      </c>
      <c r="C862" s="0" t="n">
        <f aca="false">Setup!$B$7+Setup!$B$8*COS(2*PI()*(B862-Setup!$B$9)/24)</f>
        <v>22.5502478468652</v>
      </c>
      <c r="D862" s="0" t="n">
        <f aca="false">(C862-E862)/Setup!$B$17</f>
        <v>-18.6244613359911</v>
      </c>
      <c r="E862" s="0" t="n">
        <f aca="false">SUMPRODUCT('5N inverse'!$A$3:$Y$3,'5N mesh'!$B$37:$Z$37,$E861:$AC861)+'5N inverse'!$A$3*$C862/Setup!$B$17+INDEX('5N inverse'!$A$3:$Y$3,1,'5N mesh'!$B$7+1)*Setup!$B$22</f>
        <v>24.971427820544</v>
      </c>
      <c r="F862" s="0" t="n">
        <f aca="false">SUMPRODUCT('5N inverse'!$A$4:$Y$4,'5N mesh'!$B$37:$Z$37,$E861:$AC861)+'5N inverse'!$A$4*$C862/Setup!$B$17+INDEX('5N inverse'!$A$4:$Y$4,1,'5N mesh'!$B$7+1)*Setup!$B$22</f>
        <v>23.324217523839</v>
      </c>
      <c r="G862" s="0" t="n">
        <f aca="false">SUMPRODUCT('5N inverse'!$A$5:$Y$5,'5N mesh'!$B$37:$Z$37,$E861:$AC861)+'5N inverse'!$A$5*$C862/Setup!$B$17+INDEX('5N inverse'!$A$5:$Y$5,1,'5N mesh'!$B$7+1)*Setup!$B$22</f>
        <v>20.0297969304288</v>
      </c>
      <c r="H862" s="0" t="n">
        <f aca="false">SUMPRODUCT('5N inverse'!$A$6:$Y$6,'5N mesh'!$B$37:$Z$37,$E861:$AC861)+'5N inverse'!$A$6*$C862/Setup!$B$17+INDEX('5N inverse'!$A$6:$Y$6,1,'5N mesh'!$B$7+1)*Setup!$B$22</f>
        <v>16.7353763370186</v>
      </c>
      <c r="I862" s="0" t="n">
        <f aca="false">SUMPRODUCT('5N inverse'!$A$7:$Y$7,'5N mesh'!$B$37:$Z$37,$E861:$AC861)+'5N inverse'!$A$7*$C862/Setup!$B$17+INDEX('5N inverse'!$A$7:$Y$7,1,'5N mesh'!$B$7+1)*Setup!$B$22</f>
        <v>15.0881660403136</v>
      </c>
      <c r="J862" s="0" t="n">
        <f aca="false">SUMPRODUCT('5N inverse'!$A$8:$Y$8,'5N mesh'!$B$37:$Z$37,$E861:$AC861)+'5N inverse'!$A$8*$C862/Setup!$B$17+INDEX('5N inverse'!$A$8:$Y$8,1,'5N mesh'!$B$7+1)*Setup!$B$22</f>
        <v>0</v>
      </c>
      <c r="K862" s="0" t="n">
        <f aca="false">SUMPRODUCT('5N inverse'!$A$9:$Y$9,'5N mesh'!$B$37:$Z$37,$E861:$AC861)+'5N inverse'!$A$9*$C862/Setup!$B$17+INDEX('5N inverse'!$A$9:$Y$9,1,'5N mesh'!$B$7+1)*Setup!$B$22</f>
        <v>0</v>
      </c>
      <c r="L862" s="0" t="n">
        <f aca="false">SUMPRODUCT('5N inverse'!$A$10:$Y$10,'5N mesh'!$B$37:$Z$37,$E861:$AC861)+'5N inverse'!$A$10*$C862/Setup!$B$17+INDEX('5N inverse'!$A$10:$Y$10,1,'5N mesh'!$B$7+1)*Setup!$B$22</f>
        <v>0</v>
      </c>
      <c r="M862" s="0" t="n">
        <f aca="false">SUMPRODUCT('5N inverse'!$A$11:$Y$11,'5N mesh'!$B$37:$Z$37,$E861:$AC861)+'5N inverse'!$A$11*$C862/Setup!$B$17+INDEX('5N inverse'!$A$11:$Y$11,1,'5N mesh'!$B$7+1)*Setup!$B$22</f>
        <v>0</v>
      </c>
      <c r="N862" s="0" t="n">
        <f aca="false">SUMPRODUCT('5N inverse'!$A$12:$Y$12,'5N mesh'!$B$37:$Z$37,$E861:$AC861)+'5N inverse'!$A$12*$C862/Setup!$B$17+INDEX('5N inverse'!$A$12:$Y$12,1,'5N mesh'!$B$7+1)*Setup!$B$22</f>
        <v>0</v>
      </c>
      <c r="O862" s="0" t="n">
        <f aca="false">SUMPRODUCT('5N inverse'!$A$13:$Y$13,'5N mesh'!$B$37:$Z$37,$E861:$AC861)+'5N inverse'!$A$13*$C862/Setup!$B$17+INDEX('5N inverse'!$A$13:$Y$13,1,'5N mesh'!$B$7+1)*Setup!$B$22</f>
        <v>0</v>
      </c>
      <c r="P862" s="0" t="n">
        <f aca="false">SUMPRODUCT('5N inverse'!$A$14:$Y$14,'5N mesh'!$B$37:$Z$37,$E861:$AC861)+'5N inverse'!$A$14*$C862/Setup!$B$17+INDEX('5N inverse'!$A$14:$Y$14,1,'5N mesh'!$B$7+1)*Setup!$B$22</f>
        <v>0</v>
      </c>
      <c r="Q862" s="0" t="n">
        <f aca="false">SUMPRODUCT('5N inverse'!$A$15:$Y$15,'5N mesh'!$B$37:$Z$37,$E861:$AC861)+'5N inverse'!$A$15*$C862/Setup!$B$17+INDEX('5N inverse'!$A$15:$Y$15,1,'5N mesh'!$B$7+1)*Setup!$B$22</f>
        <v>0</v>
      </c>
      <c r="R862" s="0" t="n">
        <f aca="false">SUMPRODUCT('5N inverse'!$A$16:$Y$16,'5N mesh'!$B$37:$Z$37,$E861:$AC861)+'5N inverse'!$A$16*$C862/Setup!$B$17+INDEX('5N inverse'!$A$16:$Y$16,1,'5N mesh'!$B$7+1)*Setup!$B$22</f>
        <v>0</v>
      </c>
      <c r="S862" s="0" t="n">
        <f aca="false">SUMPRODUCT('5N inverse'!$A$17:$Y$17,'5N mesh'!$B$37:$Z$37,$E861:$AC861)+'5N inverse'!$A$17*$C862/Setup!$B$17+INDEX('5N inverse'!$A$17:$Y$17,1,'5N mesh'!$B$7+1)*Setup!$B$22</f>
        <v>0</v>
      </c>
      <c r="T862" s="0" t="n">
        <f aca="false">SUMPRODUCT('5N inverse'!$A$18:$Y$18,'5N mesh'!$B$37:$Z$37,$E861:$AC861)+'5N inverse'!$A$18*$C862/Setup!$B$17+INDEX('5N inverse'!$A$18:$Y$18,1,'5N mesh'!$B$7+1)*Setup!$B$22</f>
        <v>0</v>
      </c>
      <c r="U862" s="0" t="n">
        <f aca="false">SUMPRODUCT('5N inverse'!$A$19:$Y$19,'5N mesh'!$B$37:$Z$37,$E861:$AC861)+'5N inverse'!$A$19*$C862/Setup!$B$17+INDEX('5N inverse'!$A$19:$Y$19,1,'5N mesh'!$B$7+1)*Setup!$B$22</f>
        <v>0</v>
      </c>
      <c r="V862" s="0" t="n">
        <f aca="false">SUMPRODUCT('5N inverse'!$A$20:$Y$20,'5N mesh'!$B$37:$Z$37,$E861:$AC861)+'5N inverse'!$A$20*$C862/Setup!$B$17+INDEX('5N inverse'!$A$20:$Y$20,1,'5N mesh'!$B$7+1)*Setup!$B$22</f>
        <v>0</v>
      </c>
      <c r="W862" s="0" t="n">
        <f aca="false">SUMPRODUCT('5N inverse'!$A$21:$Y$21,'5N mesh'!$B$37:$Z$37,$E861:$AC861)+'5N inverse'!$A$21*$C862/Setup!$B$17+INDEX('5N inverse'!$A$21:$Y$21,1,'5N mesh'!$B$7+1)*Setup!$B$22</f>
        <v>0</v>
      </c>
      <c r="X862" s="0" t="n">
        <f aca="false">SUMPRODUCT('5N inverse'!$A$22:$Y$22,'5N mesh'!$B$37:$Z$37,$E861:$AC861)+'5N inverse'!$A$22*$C862/Setup!$B$17+INDEX('5N inverse'!$A$22:$Y$22,1,'5N mesh'!$B$7+1)*Setup!$B$22</f>
        <v>0</v>
      </c>
      <c r="Y862" s="0" t="n">
        <f aca="false">SUMPRODUCT('5N inverse'!$A$23:$Y$23,'5N mesh'!$B$37:$Z$37,$E861:$AC861)+'5N inverse'!$A$23*$C862/Setup!$B$17+INDEX('5N inverse'!$A$23:$Y$23,1,'5N mesh'!$B$7+1)*Setup!$B$22</f>
        <v>0</v>
      </c>
      <c r="Z862" s="0" t="n">
        <f aca="false">SUMPRODUCT('5N inverse'!$A$24:$Y$24,'5N mesh'!$B$37:$Z$37,$E861:$AC861)+'5N inverse'!$A$24*$C862/Setup!$B$17+INDEX('5N inverse'!$A$24:$Y$24,1,'5N mesh'!$B$7+1)*Setup!$B$22</f>
        <v>0</v>
      </c>
      <c r="AA862" s="0" t="n">
        <f aca="false">SUMPRODUCT('5N inverse'!$A$25:$Y$25,'5N mesh'!$B$37:$Z$37,$E861:$AC861)+'5N inverse'!$A$25*$C862/Setup!$B$17+INDEX('5N inverse'!$A$25:$Y$25,1,'5N mesh'!$B$7+1)*Setup!$B$22</f>
        <v>0</v>
      </c>
      <c r="AB862" s="0" t="n">
        <f aca="false">SUMPRODUCT('5N inverse'!$A$26:$Y$26,'5N mesh'!$B$37:$Z$37,$E861:$AC861)+'5N inverse'!$A$26*$C862/Setup!$B$17+INDEX('5N inverse'!$A$26:$Y$26,1,'5N mesh'!$B$7+1)*Setup!$B$22</f>
        <v>0</v>
      </c>
      <c r="AC862" s="0" t="n">
        <f aca="false">SUMPRODUCT('5N inverse'!$A$27:$Y$27,'5N mesh'!$B$37:$Z$37,$E861:$AC861)+'5N inverse'!$A$27*$C862/Setup!$B$17+INDEX('5N inverse'!$A$27:$Y$27,1,'5N mesh'!$B$7+1)*Setup!$B$22</f>
        <v>0</v>
      </c>
    </row>
    <row r="863" customFormat="false" ht="15" hidden="false" customHeight="false" outlineLevel="0" collapsed="false">
      <c r="A863" s="0" t="n">
        <v>858</v>
      </c>
      <c r="B863" s="0" t="n">
        <f aca="false">A863*Setup!$B$11/3600</f>
        <v>71.5</v>
      </c>
      <c r="C863" s="0" t="n">
        <f aca="false">Setup!$B$7+Setup!$B$8*COS(2*PI()*(B863-Setup!$B$9)/24)</f>
        <v>22.4692662705396</v>
      </c>
      <c r="D863" s="0" t="n">
        <f aca="false">(C863-E863)/Setup!$B$17</f>
        <v>-18.9710613726323</v>
      </c>
      <c r="E863" s="0" t="n">
        <f aca="false">SUMPRODUCT('5N inverse'!$A$3:$Y$3,'5N mesh'!$B$37:$Z$37,$E862:$AC862)+'5N inverse'!$A$3*$C863/Setup!$B$17+INDEX('5N inverse'!$A$3:$Y$3,1,'5N mesh'!$B$7+1)*Setup!$B$22</f>
        <v>24.9355042489818</v>
      </c>
      <c r="F863" s="0" t="n">
        <f aca="false">SUMPRODUCT('5N inverse'!$A$4:$Y$4,'5N mesh'!$B$37:$Z$37,$E862:$AC862)+'5N inverse'!$A$4*$C863/Setup!$B$17+INDEX('5N inverse'!$A$4:$Y$4,1,'5N mesh'!$B$7+1)*Setup!$B$22</f>
        <v>23.2942556727995</v>
      </c>
      <c r="G863" s="0" t="n">
        <f aca="false">SUMPRODUCT('5N inverse'!$A$5:$Y$5,'5N mesh'!$B$37:$Z$37,$E862:$AC862)+'5N inverse'!$A$5*$C863/Setup!$B$17+INDEX('5N inverse'!$A$5:$Y$5,1,'5N mesh'!$B$7+1)*Setup!$B$22</f>
        <v>20.0117585204348</v>
      </c>
      <c r="H863" s="0" t="n">
        <f aca="false">SUMPRODUCT('5N inverse'!$A$6:$Y$6,'5N mesh'!$B$37:$Z$37,$E862:$AC862)+'5N inverse'!$A$6*$C863/Setup!$B$17+INDEX('5N inverse'!$A$6:$Y$6,1,'5N mesh'!$B$7+1)*Setup!$B$22</f>
        <v>16.72926136807</v>
      </c>
      <c r="I863" s="0" t="n">
        <f aca="false">SUMPRODUCT('5N inverse'!$A$7:$Y$7,'5N mesh'!$B$37:$Z$37,$E862:$AC862)+'5N inverse'!$A$7*$C863/Setup!$B$17+INDEX('5N inverse'!$A$7:$Y$7,1,'5N mesh'!$B$7+1)*Setup!$B$22</f>
        <v>15.0880127918877</v>
      </c>
      <c r="J863" s="0" t="n">
        <f aca="false">SUMPRODUCT('5N inverse'!$A$8:$Y$8,'5N mesh'!$B$37:$Z$37,$E862:$AC862)+'5N inverse'!$A$8*$C863/Setup!$B$17+INDEX('5N inverse'!$A$8:$Y$8,1,'5N mesh'!$B$7+1)*Setup!$B$22</f>
        <v>0</v>
      </c>
      <c r="K863" s="0" t="n">
        <f aca="false">SUMPRODUCT('5N inverse'!$A$9:$Y$9,'5N mesh'!$B$37:$Z$37,$E862:$AC862)+'5N inverse'!$A$9*$C863/Setup!$B$17+INDEX('5N inverse'!$A$9:$Y$9,1,'5N mesh'!$B$7+1)*Setup!$B$22</f>
        <v>0</v>
      </c>
      <c r="L863" s="0" t="n">
        <f aca="false">SUMPRODUCT('5N inverse'!$A$10:$Y$10,'5N mesh'!$B$37:$Z$37,$E862:$AC862)+'5N inverse'!$A$10*$C863/Setup!$B$17+INDEX('5N inverse'!$A$10:$Y$10,1,'5N mesh'!$B$7+1)*Setup!$B$22</f>
        <v>0</v>
      </c>
      <c r="M863" s="0" t="n">
        <f aca="false">SUMPRODUCT('5N inverse'!$A$11:$Y$11,'5N mesh'!$B$37:$Z$37,$E862:$AC862)+'5N inverse'!$A$11*$C863/Setup!$B$17+INDEX('5N inverse'!$A$11:$Y$11,1,'5N mesh'!$B$7+1)*Setup!$B$22</f>
        <v>0</v>
      </c>
      <c r="N863" s="0" t="n">
        <f aca="false">SUMPRODUCT('5N inverse'!$A$12:$Y$12,'5N mesh'!$B$37:$Z$37,$E862:$AC862)+'5N inverse'!$A$12*$C863/Setup!$B$17+INDEX('5N inverse'!$A$12:$Y$12,1,'5N mesh'!$B$7+1)*Setup!$B$22</f>
        <v>0</v>
      </c>
      <c r="O863" s="0" t="n">
        <f aca="false">SUMPRODUCT('5N inverse'!$A$13:$Y$13,'5N mesh'!$B$37:$Z$37,$E862:$AC862)+'5N inverse'!$A$13*$C863/Setup!$B$17+INDEX('5N inverse'!$A$13:$Y$13,1,'5N mesh'!$B$7+1)*Setup!$B$22</f>
        <v>0</v>
      </c>
      <c r="P863" s="0" t="n">
        <f aca="false">SUMPRODUCT('5N inverse'!$A$14:$Y$14,'5N mesh'!$B$37:$Z$37,$E862:$AC862)+'5N inverse'!$A$14*$C863/Setup!$B$17+INDEX('5N inverse'!$A$14:$Y$14,1,'5N mesh'!$B$7+1)*Setup!$B$22</f>
        <v>0</v>
      </c>
      <c r="Q863" s="0" t="n">
        <f aca="false">SUMPRODUCT('5N inverse'!$A$15:$Y$15,'5N mesh'!$B$37:$Z$37,$E862:$AC862)+'5N inverse'!$A$15*$C863/Setup!$B$17+INDEX('5N inverse'!$A$15:$Y$15,1,'5N mesh'!$B$7+1)*Setup!$B$22</f>
        <v>0</v>
      </c>
      <c r="R863" s="0" t="n">
        <f aca="false">SUMPRODUCT('5N inverse'!$A$16:$Y$16,'5N mesh'!$B$37:$Z$37,$E862:$AC862)+'5N inverse'!$A$16*$C863/Setup!$B$17+INDEX('5N inverse'!$A$16:$Y$16,1,'5N mesh'!$B$7+1)*Setup!$B$22</f>
        <v>0</v>
      </c>
      <c r="S863" s="0" t="n">
        <f aca="false">SUMPRODUCT('5N inverse'!$A$17:$Y$17,'5N mesh'!$B$37:$Z$37,$E862:$AC862)+'5N inverse'!$A$17*$C863/Setup!$B$17+INDEX('5N inverse'!$A$17:$Y$17,1,'5N mesh'!$B$7+1)*Setup!$B$22</f>
        <v>0</v>
      </c>
      <c r="T863" s="0" t="n">
        <f aca="false">SUMPRODUCT('5N inverse'!$A$18:$Y$18,'5N mesh'!$B$37:$Z$37,$E862:$AC862)+'5N inverse'!$A$18*$C863/Setup!$B$17+INDEX('5N inverse'!$A$18:$Y$18,1,'5N mesh'!$B$7+1)*Setup!$B$22</f>
        <v>0</v>
      </c>
      <c r="U863" s="0" t="n">
        <f aca="false">SUMPRODUCT('5N inverse'!$A$19:$Y$19,'5N mesh'!$B$37:$Z$37,$E862:$AC862)+'5N inverse'!$A$19*$C863/Setup!$B$17+INDEX('5N inverse'!$A$19:$Y$19,1,'5N mesh'!$B$7+1)*Setup!$B$22</f>
        <v>0</v>
      </c>
      <c r="V863" s="0" t="n">
        <f aca="false">SUMPRODUCT('5N inverse'!$A$20:$Y$20,'5N mesh'!$B$37:$Z$37,$E862:$AC862)+'5N inverse'!$A$20*$C863/Setup!$B$17+INDEX('5N inverse'!$A$20:$Y$20,1,'5N mesh'!$B$7+1)*Setup!$B$22</f>
        <v>0</v>
      </c>
      <c r="W863" s="0" t="n">
        <f aca="false">SUMPRODUCT('5N inverse'!$A$21:$Y$21,'5N mesh'!$B$37:$Z$37,$E862:$AC862)+'5N inverse'!$A$21*$C863/Setup!$B$17+INDEX('5N inverse'!$A$21:$Y$21,1,'5N mesh'!$B$7+1)*Setup!$B$22</f>
        <v>0</v>
      </c>
      <c r="X863" s="0" t="n">
        <f aca="false">SUMPRODUCT('5N inverse'!$A$22:$Y$22,'5N mesh'!$B$37:$Z$37,$E862:$AC862)+'5N inverse'!$A$22*$C863/Setup!$B$17+INDEX('5N inverse'!$A$22:$Y$22,1,'5N mesh'!$B$7+1)*Setup!$B$22</f>
        <v>0</v>
      </c>
      <c r="Y863" s="0" t="n">
        <f aca="false">SUMPRODUCT('5N inverse'!$A$23:$Y$23,'5N mesh'!$B$37:$Z$37,$E862:$AC862)+'5N inverse'!$A$23*$C863/Setup!$B$17+INDEX('5N inverse'!$A$23:$Y$23,1,'5N mesh'!$B$7+1)*Setup!$B$22</f>
        <v>0</v>
      </c>
      <c r="Z863" s="0" t="n">
        <f aca="false">SUMPRODUCT('5N inverse'!$A$24:$Y$24,'5N mesh'!$B$37:$Z$37,$E862:$AC862)+'5N inverse'!$A$24*$C863/Setup!$B$17+INDEX('5N inverse'!$A$24:$Y$24,1,'5N mesh'!$B$7+1)*Setup!$B$22</f>
        <v>0</v>
      </c>
      <c r="AA863" s="0" t="n">
        <f aca="false">SUMPRODUCT('5N inverse'!$A$25:$Y$25,'5N mesh'!$B$37:$Z$37,$E862:$AC862)+'5N inverse'!$A$25*$C863/Setup!$B$17+INDEX('5N inverse'!$A$25:$Y$25,1,'5N mesh'!$B$7+1)*Setup!$B$22</f>
        <v>0</v>
      </c>
      <c r="AB863" s="0" t="n">
        <f aca="false">SUMPRODUCT('5N inverse'!$A$26:$Y$26,'5N mesh'!$B$37:$Z$37,$E862:$AC862)+'5N inverse'!$A$26*$C863/Setup!$B$17+INDEX('5N inverse'!$A$26:$Y$26,1,'5N mesh'!$B$7+1)*Setup!$B$22</f>
        <v>0</v>
      </c>
      <c r="AC863" s="0" t="n">
        <f aca="false">SUMPRODUCT('5N inverse'!$A$27:$Y$27,'5N mesh'!$B$37:$Z$37,$E862:$AC862)+'5N inverse'!$A$27*$C863/Setup!$B$17+INDEX('5N inverse'!$A$27:$Y$27,1,'5N mesh'!$B$7+1)*Setup!$B$22</f>
        <v>0</v>
      </c>
    </row>
    <row r="864" customFormat="false" ht="15" hidden="false" customHeight="false" outlineLevel="0" collapsed="false">
      <c r="A864" s="0" t="n">
        <v>859</v>
      </c>
      <c r="B864" s="0" t="n">
        <f aca="false">A864*Setup!$B$11/3600</f>
        <v>71.5833333333333</v>
      </c>
      <c r="C864" s="0" t="n">
        <f aca="false">Setup!$B$7+Setup!$B$8*COS(2*PI()*(B864-Setup!$B$9)/24)</f>
        <v>22.3890132405651</v>
      </c>
      <c r="D864" s="0" t="n">
        <f aca="false">(C864-E864)/Setup!$B$17</f>
        <v>-19.3077459918038</v>
      </c>
      <c r="E864" s="0" t="n">
        <f aca="false">SUMPRODUCT('5N inverse'!$A$3:$Y$3,'5N mesh'!$B$37:$Z$37,$E863:$AC863)+'5N inverse'!$A$3*$C864/Setup!$B$17+INDEX('5N inverse'!$A$3:$Y$3,1,'5N mesh'!$B$7+1)*Setup!$B$22</f>
        <v>24.8990202194995</v>
      </c>
      <c r="F864" s="0" t="n">
        <f aca="false">SUMPRODUCT('5N inverse'!$A$4:$Y$4,'5N mesh'!$B$37:$Z$37,$E863:$AC863)+'5N inverse'!$A$4*$C864/Setup!$B$17+INDEX('5N inverse'!$A$4:$Y$4,1,'5N mesh'!$B$7+1)*Setup!$B$22</f>
        <v>23.2638256965947</v>
      </c>
      <c r="G864" s="0" t="n">
        <f aca="false">SUMPRODUCT('5N inverse'!$A$5:$Y$5,'5N mesh'!$B$37:$Z$37,$E863:$AC863)+'5N inverse'!$A$5*$C864/Setup!$B$17+INDEX('5N inverse'!$A$5:$Y$5,1,'5N mesh'!$B$7+1)*Setup!$B$22</f>
        <v>19.9934366507849</v>
      </c>
      <c r="H864" s="0" t="n">
        <f aca="false">SUMPRODUCT('5N inverse'!$A$6:$Y$6,'5N mesh'!$B$37:$Z$37,$E863:$AC863)+'5N inverse'!$A$6*$C864/Setup!$B$17+INDEX('5N inverse'!$A$6:$Y$6,1,'5N mesh'!$B$7+1)*Setup!$B$22</f>
        <v>16.7230476049751</v>
      </c>
      <c r="I864" s="0" t="n">
        <f aca="false">SUMPRODUCT('5N inverse'!$A$7:$Y$7,'5N mesh'!$B$37:$Z$37,$E863:$AC863)+'5N inverse'!$A$7*$C864/Setup!$B$17+INDEX('5N inverse'!$A$7:$Y$7,1,'5N mesh'!$B$7+1)*Setup!$B$22</f>
        <v>15.0878530820702</v>
      </c>
      <c r="J864" s="0" t="n">
        <f aca="false">SUMPRODUCT('5N inverse'!$A$8:$Y$8,'5N mesh'!$B$37:$Z$37,$E863:$AC863)+'5N inverse'!$A$8*$C864/Setup!$B$17+INDEX('5N inverse'!$A$8:$Y$8,1,'5N mesh'!$B$7+1)*Setup!$B$22</f>
        <v>0</v>
      </c>
      <c r="K864" s="0" t="n">
        <f aca="false">SUMPRODUCT('5N inverse'!$A$9:$Y$9,'5N mesh'!$B$37:$Z$37,$E863:$AC863)+'5N inverse'!$A$9*$C864/Setup!$B$17+INDEX('5N inverse'!$A$9:$Y$9,1,'5N mesh'!$B$7+1)*Setup!$B$22</f>
        <v>0</v>
      </c>
      <c r="L864" s="0" t="n">
        <f aca="false">SUMPRODUCT('5N inverse'!$A$10:$Y$10,'5N mesh'!$B$37:$Z$37,$E863:$AC863)+'5N inverse'!$A$10*$C864/Setup!$B$17+INDEX('5N inverse'!$A$10:$Y$10,1,'5N mesh'!$B$7+1)*Setup!$B$22</f>
        <v>0</v>
      </c>
      <c r="M864" s="0" t="n">
        <f aca="false">SUMPRODUCT('5N inverse'!$A$11:$Y$11,'5N mesh'!$B$37:$Z$37,$E863:$AC863)+'5N inverse'!$A$11*$C864/Setup!$B$17+INDEX('5N inverse'!$A$11:$Y$11,1,'5N mesh'!$B$7+1)*Setup!$B$22</f>
        <v>0</v>
      </c>
      <c r="N864" s="0" t="n">
        <f aca="false">SUMPRODUCT('5N inverse'!$A$12:$Y$12,'5N mesh'!$B$37:$Z$37,$E863:$AC863)+'5N inverse'!$A$12*$C864/Setup!$B$17+INDEX('5N inverse'!$A$12:$Y$12,1,'5N mesh'!$B$7+1)*Setup!$B$22</f>
        <v>0</v>
      </c>
      <c r="O864" s="0" t="n">
        <f aca="false">SUMPRODUCT('5N inverse'!$A$13:$Y$13,'5N mesh'!$B$37:$Z$37,$E863:$AC863)+'5N inverse'!$A$13*$C864/Setup!$B$17+INDEX('5N inverse'!$A$13:$Y$13,1,'5N mesh'!$B$7+1)*Setup!$B$22</f>
        <v>0</v>
      </c>
      <c r="P864" s="0" t="n">
        <f aca="false">SUMPRODUCT('5N inverse'!$A$14:$Y$14,'5N mesh'!$B$37:$Z$37,$E863:$AC863)+'5N inverse'!$A$14*$C864/Setup!$B$17+INDEX('5N inverse'!$A$14:$Y$14,1,'5N mesh'!$B$7+1)*Setup!$B$22</f>
        <v>0</v>
      </c>
      <c r="Q864" s="0" t="n">
        <f aca="false">SUMPRODUCT('5N inverse'!$A$15:$Y$15,'5N mesh'!$B$37:$Z$37,$E863:$AC863)+'5N inverse'!$A$15*$C864/Setup!$B$17+INDEX('5N inverse'!$A$15:$Y$15,1,'5N mesh'!$B$7+1)*Setup!$B$22</f>
        <v>0</v>
      </c>
      <c r="R864" s="0" t="n">
        <f aca="false">SUMPRODUCT('5N inverse'!$A$16:$Y$16,'5N mesh'!$B$37:$Z$37,$E863:$AC863)+'5N inverse'!$A$16*$C864/Setup!$B$17+INDEX('5N inverse'!$A$16:$Y$16,1,'5N mesh'!$B$7+1)*Setup!$B$22</f>
        <v>0</v>
      </c>
      <c r="S864" s="0" t="n">
        <f aca="false">SUMPRODUCT('5N inverse'!$A$17:$Y$17,'5N mesh'!$B$37:$Z$37,$E863:$AC863)+'5N inverse'!$A$17*$C864/Setup!$B$17+INDEX('5N inverse'!$A$17:$Y$17,1,'5N mesh'!$B$7+1)*Setup!$B$22</f>
        <v>0</v>
      </c>
      <c r="T864" s="0" t="n">
        <f aca="false">SUMPRODUCT('5N inverse'!$A$18:$Y$18,'5N mesh'!$B$37:$Z$37,$E863:$AC863)+'5N inverse'!$A$18*$C864/Setup!$B$17+INDEX('5N inverse'!$A$18:$Y$18,1,'5N mesh'!$B$7+1)*Setup!$B$22</f>
        <v>0</v>
      </c>
      <c r="U864" s="0" t="n">
        <f aca="false">SUMPRODUCT('5N inverse'!$A$19:$Y$19,'5N mesh'!$B$37:$Z$37,$E863:$AC863)+'5N inverse'!$A$19*$C864/Setup!$B$17+INDEX('5N inverse'!$A$19:$Y$19,1,'5N mesh'!$B$7+1)*Setup!$B$22</f>
        <v>0</v>
      </c>
      <c r="V864" s="0" t="n">
        <f aca="false">SUMPRODUCT('5N inverse'!$A$20:$Y$20,'5N mesh'!$B$37:$Z$37,$E863:$AC863)+'5N inverse'!$A$20*$C864/Setup!$B$17+INDEX('5N inverse'!$A$20:$Y$20,1,'5N mesh'!$B$7+1)*Setup!$B$22</f>
        <v>0</v>
      </c>
      <c r="W864" s="0" t="n">
        <f aca="false">SUMPRODUCT('5N inverse'!$A$21:$Y$21,'5N mesh'!$B$37:$Z$37,$E863:$AC863)+'5N inverse'!$A$21*$C864/Setup!$B$17+INDEX('5N inverse'!$A$21:$Y$21,1,'5N mesh'!$B$7+1)*Setup!$B$22</f>
        <v>0</v>
      </c>
      <c r="X864" s="0" t="n">
        <f aca="false">SUMPRODUCT('5N inverse'!$A$22:$Y$22,'5N mesh'!$B$37:$Z$37,$E863:$AC863)+'5N inverse'!$A$22*$C864/Setup!$B$17+INDEX('5N inverse'!$A$22:$Y$22,1,'5N mesh'!$B$7+1)*Setup!$B$22</f>
        <v>0</v>
      </c>
      <c r="Y864" s="0" t="n">
        <f aca="false">SUMPRODUCT('5N inverse'!$A$23:$Y$23,'5N mesh'!$B$37:$Z$37,$E863:$AC863)+'5N inverse'!$A$23*$C864/Setup!$B$17+INDEX('5N inverse'!$A$23:$Y$23,1,'5N mesh'!$B$7+1)*Setup!$B$22</f>
        <v>0</v>
      </c>
      <c r="Z864" s="0" t="n">
        <f aca="false">SUMPRODUCT('5N inverse'!$A$24:$Y$24,'5N mesh'!$B$37:$Z$37,$E863:$AC863)+'5N inverse'!$A$24*$C864/Setup!$B$17+INDEX('5N inverse'!$A$24:$Y$24,1,'5N mesh'!$B$7+1)*Setup!$B$22</f>
        <v>0</v>
      </c>
      <c r="AA864" s="0" t="n">
        <f aca="false">SUMPRODUCT('5N inverse'!$A$25:$Y$25,'5N mesh'!$B$37:$Z$37,$E863:$AC863)+'5N inverse'!$A$25*$C864/Setup!$B$17+INDEX('5N inverse'!$A$25:$Y$25,1,'5N mesh'!$B$7+1)*Setup!$B$22</f>
        <v>0</v>
      </c>
      <c r="AB864" s="0" t="n">
        <f aca="false">SUMPRODUCT('5N inverse'!$A$26:$Y$26,'5N mesh'!$B$37:$Z$37,$E863:$AC863)+'5N inverse'!$A$26*$C864/Setup!$B$17+INDEX('5N inverse'!$A$26:$Y$26,1,'5N mesh'!$B$7+1)*Setup!$B$22</f>
        <v>0</v>
      </c>
      <c r="AC864" s="0" t="n">
        <f aca="false">SUMPRODUCT('5N inverse'!$A$27:$Y$27,'5N mesh'!$B$37:$Z$37,$E863:$AC863)+'5N inverse'!$A$27*$C864/Setup!$B$17+INDEX('5N inverse'!$A$27:$Y$27,1,'5N mesh'!$B$7+1)*Setup!$B$22</f>
        <v>0</v>
      </c>
    </row>
    <row r="865" customFormat="false" ht="15" hidden="false" customHeight="false" outlineLevel="0" collapsed="false">
      <c r="A865" s="0" t="n">
        <v>860</v>
      </c>
      <c r="B865" s="0" t="n">
        <f aca="false">A865*Setup!$B$11/3600</f>
        <v>71.6666666666667</v>
      </c>
      <c r="C865" s="0" t="n">
        <f aca="false">Setup!$B$7+Setup!$B$8*COS(2*PI()*(B865-Setup!$B$9)/24)</f>
        <v>22.3095269530372</v>
      </c>
      <c r="D865" s="0" t="n">
        <f aca="false">(C865-E865)/Setup!$B$17</f>
        <v>-19.6343549565235</v>
      </c>
      <c r="E865" s="0" t="n">
        <f aca="false">SUMPRODUCT('5N inverse'!$A$3:$Y$3,'5N mesh'!$B$37:$Z$37,$E864:$AC864)+'5N inverse'!$A$3*$C865/Setup!$B$17+INDEX('5N inverse'!$A$3:$Y$3,1,'5N mesh'!$B$7+1)*Setup!$B$22</f>
        <v>24.8619930973853</v>
      </c>
      <c r="F865" s="0" t="n">
        <f aca="false">SUMPRODUCT('5N inverse'!$A$4:$Y$4,'5N mesh'!$B$37:$Z$37,$E864:$AC864)+'5N inverse'!$A$4*$C865/Setup!$B$17+INDEX('5N inverse'!$A$4:$Y$4,1,'5N mesh'!$B$7+1)*Setup!$B$22</f>
        <v>23.2329420789686</v>
      </c>
      <c r="G865" s="0" t="n">
        <f aca="false">SUMPRODUCT('5N inverse'!$A$5:$Y$5,'5N mesh'!$B$37:$Z$37,$E864:$AC864)+'5N inverse'!$A$5*$C865/Setup!$B$17+INDEX('5N inverse'!$A$5:$Y$5,1,'5N mesh'!$B$7+1)*Setup!$B$22</f>
        <v>19.9748400421352</v>
      </c>
      <c r="H865" s="0" t="n">
        <f aca="false">SUMPRODUCT('5N inverse'!$A$6:$Y$6,'5N mesh'!$B$37:$Z$37,$E864:$AC864)+'5N inverse'!$A$6*$C865/Setup!$B$17+INDEX('5N inverse'!$A$6:$Y$6,1,'5N mesh'!$B$7+1)*Setup!$B$22</f>
        <v>16.7167380053018</v>
      </c>
      <c r="I865" s="0" t="n">
        <f aca="false">SUMPRODUCT('5N inverse'!$A$7:$Y$7,'5N mesh'!$B$37:$Z$37,$E864:$AC864)+'5N inverse'!$A$7*$C865/Setup!$B$17+INDEX('5N inverse'!$A$7:$Y$7,1,'5N mesh'!$B$7+1)*Setup!$B$22</f>
        <v>15.0876869868851</v>
      </c>
      <c r="J865" s="0" t="n">
        <f aca="false">SUMPRODUCT('5N inverse'!$A$8:$Y$8,'5N mesh'!$B$37:$Z$37,$E864:$AC864)+'5N inverse'!$A$8*$C865/Setup!$B$17+INDEX('5N inverse'!$A$8:$Y$8,1,'5N mesh'!$B$7+1)*Setup!$B$22</f>
        <v>0</v>
      </c>
      <c r="K865" s="0" t="n">
        <f aca="false">SUMPRODUCT('5N inverse'!$A$9:$Y$9,'5N mesh'!$B$37:$Z$37,$E864:$AC864)+'5N inverse'!$A$9*$C865/Setup!$B$17+INDEX('5N inverse'!$A$9:$Y$9,1,'5N mesh'!$B$7+1)*Setup!$B$22</f>
        <v>0</v>
      </c>
      <c r="L865" s="0" t="n">
        <f aca="false">SUMPRODUCT('5N inverse'!$A$10:$Y$10,'5N mesh'!$B$37:$Z$37,$E864:$AC864)+'5N inverse'!$A$10*$C865/Setup!$B$17+INDEX('5N inverse'!$A$10:$Y$10,1,'5N mesh'!$B$7+1)*Setup!$B$22</f>
        <v>0</v>
      </c>
      <c r="M865" s="0" t="n">
        <f aca="false">SUMPRODUCT('5N inverse'!$A$11:$Y$11,'5N mesh'!$B$37:$Z$37,$E864:$AC864)+'5N inverse'!$A$11*$C865/Setup!$B$17+INDEX('5N inverse'!$A$11:$Y$11,1,'5N mesh'!$B$7+1)*Setup!$B$22</f>
        <v>0</v>
      </c>
      <c r="N865" s="0" t="n">
        <f aca="false">SUMPRODUCT('5N inverse'!$A$12:$Y$12,'5N mesh'!$B$37:$Z$37,$E864:$AC864)+'5N inverse'!$A$12*$C865/Setup!$B$17+INDEX('5N inverse'!$A$12:$Y$12,1,'5N mesh'!$B$7+1)*Setup!$B$22</f>
        <v>0</v>
      </c>
      <c r="O865" s="0" t="n">
        <f aca="false">SUMPRODUCT('5N inverse'!$A$13:$Y$13,'5N mesh'!$B$37:$Z$37,$E864:$AC864)+'5N inverse'!$A$13*$C865/Setup!$B$17+INDEX('5N inverse'!$A$13:$Y$13,1,'5N mesh'!$B$7+1)*Setup!$B$22</f>
        <v>0</v>
      </c>
      <c r="P865" s="0" t="n">
        <f aca="false">SUMPRODUCT('5N inverse'!$A$14:$Y$14,'5N mesh'!$B$37:$Z$37,$E864:$AC864)+'5N inverse'!$A$14*$C865/Setup!$B$17+INDEX('5N inverse'!$A$14:$Y$14,1,'5N mesh'!$B$7+1)*Setup!$B$22</f>
        <v>0</v>
      </c>
      <c r="Q865" s="0" t="n">
        <f aca="false">SUMPRODUCT('5N inverse'!$A$15:$Y$15,'5N mesh'!$B$37:$Z$37,$E864:$AC864)+'5N inverse'!$A$15*$C865/Setup!$B$17+INDEX('5N inverse'!$A$15:$Y$15,1,'5N mesh'!$B$7+1)*Setup!$B$22</f>
        <v>0</v>
      </c>
      <c r="R865" s="0" t="n">
        <f aca="false">SUMPRODUCT('5N inverse'!$A$16:$Y$16,'5N mesh'!$B$37:$Z$37,$E864:$AC864)+'5N inverse'!$A$16*$C865/Setup!$B$17+INDEX('5N inverse'!$A$16:$Y$16,1,'5N mesh'!$B$7+1)*Setup!$B$22</f>
        <v>0</v>
      </c>
      <c r="S865" s="0" t="n">
        <f aca="false">SUMPRODUCT('5N inverse'!$A$17:$Y$17,'5N mesh'!$B$37:$Z$37,$E864:$AC864)+'5N inverse'!$A$17*$C865/Setup!$B$17+INDEX('5N inverse'!$A$17:$Y$17,1,'5N mesh'!$B$7+1)*Setup!$B$22</f>
        <v>0</v>
      </c>
      <c r="T865" s="0" t="n">
        <f aca="false">SUMPRODUCT('5N inverse'!$A$18:$Y$18,'5N mesh'!$B$37:$Z$37,$E864:$AC864)+'5N inverse'!$A$18*$C865/Setup!$B$17+INDEX('5N inverse'!$A$18:$Y$18,1,'5N mesh'!$B$7+1)*Setup!$B$22</f>
        <v>0</v>
      </c>
      <c r="U865" s="0" t="n">
        <f aca="false">SUMPRODUCT('5N inverse'!$A$19:$Y$19,'5N mesh'!$B$37:$Z$37,$E864:$AC864)+'5N inverse'!$A$19*$C865/Setup!$B$17+INDEX('5N inverse'!$A$19:$Y$19,1,'5N mesh'!$B$7+1)*Setup!$B$22</f>
        <v>0</v>
      </c>
      <c r="V865" s="0" t="n">
        <f aca="false">SUMPRODUCT('5N inverse'!$A$20:$Y$20,'5N mesh'!$B$37:$Z$37,$E864:$AC864)+'5N inverse'!$A$20*$C865/Setup!$B$17+INDEX('5N inverse'!$A$20:$Y$20,1,'5N mesh'!$B$7+1)*Setup!$B$22</f>
        <v>0</v>
      </c>
      <c r="W865" s="0" t="n">
        <f aca="false">SUMPRODUCT('5N inverse'!$A$21:$Y$21,'5N mesh'!$B$37:$Z$37,$E864:$AC864)+'5N inverse'!$A$21*$C865/Setup!$B$17+INDEX('5N inverse'!$A$21:$Y$21,1,'5N mesh'!$B$7+1)*Setup!$B$22</f>
        <v>0</v>
      </c>
      <c r="X865" s="0" t="n">
        <f aca="false">SUMPRODUCT('5N inverse'!$A$22:$Y$22,'5N mesh'!$B$37:$Z$37,$E864:$AC864)+'5N inverse'!$A$22*$C865/Setup!$B$17+INDEX('5N inverse'!$A$22:$Y$22,1,'5N mesh'!$B$7+1)*Setup!$B$22</f>
        <v>0</v>
      </c>
      <c r="Y865" s="0" t="n">
        <f aca="false">SUMPRODUCT('5N inverse'!$A$23:$Y$23,'5N mesh'!$B$37:$Z$37,$E864:$AC864)+'5N inverse'!$A$23*$C865/Setup!$B$17+INDEX('5N inverse'!$A$23:$Y$23,1,'5N mesh'!$B$7+1)*Setup!$B$22</f>
        <v>0</v>
      </c>
      <c r="Z865" s="0" t="n">
        <f aca="false">SUMPRODUCT('5N inverse'!$A$24:$Y$24,'5N mesh'!$B$37:$Z$37,$E864:$AC864)+'5N inverse'!$A$24*$C865/Setup!$B$17+INDEX('5N inverse'!$A$24:$Y$24,1,'5N mesh'!$B$7+1)*Setup!$B$22</f>
        <v>0</v>
      </c>
      <c r="AA865" s="0" t="n">
        <f aca="false">SUMPRODUCT('5N inverse'!$A$25:$Y$25,'5N mesh'!$B$37:$Z$37,$E864:$AC864)+'5N inverse'!$A$25*$C865/Setup!$B$17+INDEX('5N inverse'!$A$25:$Y$25,1,'5N mesh'!$B$7+1)*Setup!$B$22</f>
        <v>0</v>
      </c>
      <c r="AB865" s="0" t="n">
        <f aca="false">SUMPRODUCT('5N inverse'!$A$26:$Y$26,'5N mesh'!$B$37:$Z$37,$E864:$AC864)+'5N inverse'!$A$26*$C865/Setup!$B$17+INDEX('5N inverse'!$A$26:$Y$26,1,'5N mesh'!$B$7+1)*Setup!$B$22</f>
        <v>0</v>
      </c>
      <c r="AC865" s="0" t="n">
        <f aca="false">SUMPRODUCT('5N inverse'!$A$27:$Y$27,'5N mesh'!$B$37:$Z$37,$E864:$AC864)+'5N inverse'!$A$27*$C865/Setup!$B$17+INDEX('5N inverse'!$A$27:$Y$27,1,'5N mesh'!$B$7+1)*Setup!$B$22</f>
        <v>0</v>
      </c>
    </row>
    <row r="866" customFormat="false" ht="15" hidden="false" customHeight="false" outlineLevel="0" collapsed="false">
      <c r="A866" s="0" t="n">
        <v>861</v>
      </c>
      <c r="B866" s="0" t="n">
        <f aca="false">A866*Setup!$B$11/3600</f>
        <v>71.75</v>
      </c>
      <c r="C866" s="0" t="n">
        <f aca="false">Setup!$B$7+Setup!$B$8*COS(2*PI()*(B866-Setup!$B$9)/24)</f>
        <v>22.230845239124</v>
      </c>
      <c r="D866" s="0" t="n">
        <f aca="false">(C866-E866)/Setup!$B$17</f>
        <v>-19.9507328251867</v>
      </c>
      <c r="E866" s="0" t="n">
        <f aca="false">SUMPRODUCT('5N inverse'!$A$3:$Y$3,'5N mesh'!$B$37:$Z$37,$E865:$AC865)+'5N inverse'!$A$3*$C866/Setup!$B$17+INDEX('5N inverse'!$A$3:$Y$3,1,'5N mesh'!$B$7+1)*Setup!$B$22</f>
        <v>24.8244405063983</v>
      </c>
      <c r="F866" s="0" t="n">
        <f aca="false">SUMPRODUCT('5N inverse'!$A$4:$Y$4,'5N mesh'!$B$37:$Z$37,$E865:$AC865)+'5N inverse'!$A$4*$C866/Setup!$B$17+INDEX('5N inverse'!$A$4:$Y$4,1,'5N mesh'!$B$7+1)*Setup!$B$22</f>
        <v>23.2016195195644</v>
      </c>
      <c r="G866" s="0" t="n">
        <f aca="false">SUMPRODUCT('5N inverse'!$A$5:$Y$5,'5N mesh'!$B$37:$Z$37,$E865:$AC865)+'5N inverse'!$A$5*$C866/Setup!$B$17+INDEX('5N inverse'!$A$5:$Y$5,1,'5N mesh'!$B$7+1)*Setup!$B$22</f>
        <v>19.9559775458968</v>
      </c>
      <c r="H866" s="0" t="n">
        <f aca="false">SUMPRODUCT('5N inverse'!$A$6:$Y$6,'5N mesh'!$B$37:$Z$37,$E865:$AC865)+'5N inverse'!$A$6*$C866/Setup!$B$17+INDEX('5N inverse'!$A$6:$Y$6,1,'5N mesh'!$B$7+1)*Setup!$B$22</f>
        <v>16.7103355722292</v>
      </c>
      <c r="I866" s="0" t="n">
        <f aca="false">SUMPRODUCT('5N inverse'!$A$7:$Y$7,'5N mesh'!$B$37:$Z$37,$E865:$AC865)+'5N inverse'!$A$7*$C866/Setup!$B$17+INDEX('5N inverse'!$A$7:$Y$7,1,'5N mesh'!$B$7+1)*Setup!$B$22</f>
        <v>15.0875145853953</v>
      </c>
      <c r="J866" s="0" t="n">
        <f aca="false">SUMPRODUCT('5N inverse'!$A$8:$Y$8,'5N mesh'!$B$37:$Z$37,$E865:$AC865)+'5N inverse'!$A$8*$C866/Setup!$B$17+INDEX('5N inverse'!$A$8:$Y$8,1,'5N mesh'!$B$7+1)*Setup!$B$22</f>
        <v>0</v>
      </c>
      <c r="K866" s="0" t="n">
        <f aca="false">SUMPRODUCT('5N inverse'!$A$9:$Y$9,'5N mesh'!$B$37:$Z$37,$E865:$AC865)+'5N inverse'!$A$9*$C866/Setup!$B$17+INDEX('5N inverse'!$A$9:$Y$9,1,'5N mesh'!$B$7+1)*Setup!$B$22</f>
        <v>0</v>
      </c>
      <c r="L866" s="0" t="n">
        <f aca="false">SUMPRODUCT('5N inverse'!$A$10:$Y$10,'5N mesh'!$B$37:$Z$37,$E865:$AC865)+'5N inverse'!$A$10*$C866/Setup!$B$17+INDEX('5N inverse'!$A$10:$Y$10,1,'5N mesh'!$B$7+1)*Setup!$B$22</f>
        <v>0</v>
      </c>
      <c r="M866" s="0" t="n">
        <f aca="false">SUMPRODUCT('5N inverse'!$A$11:$Y$11,'5N mesh'!$B$37:$Z$37,$E865:$AC865)+'5N inverse'!$A$11*$C866/Setup!$B$17+INDEX('5N inverse'!$A$11:$Y$11,1,'5N mesh'!$B$7+1)*Setup!$B$22</f>
        <v>0</v>
      </c>
      <c r="N866" s="0" t="n">
        <f aca="false">SUMPRODUCT('5N inverse'!$A$12:$Y$12,'5N mesh'!$B$37:$Z$37,$E865:$AC865)+'5N inverse'!$A$12*$C866/Setup!$B$17+INDEX('5N inverse'!$A$12:$Y$12,1,'5N mesh'!$B$7+1)*Setup!$B$22</f>
        <v>0</v>
      </c>
      <c r="O866" s="0" t="n">
        <f aca="false">SUMPRODUCT('5N inverse'!$A$13:$Y$13,'5N mesh'!$B$37:$Z$37,$E865:$AC865)+'5N inverse'!$A$13*$C866/Setup!$B$17+INDEX('5N inverse'!$A$13:$Y$13,1,'5N mesh'!$B$7+1)*Setup!$B$22</f>
        <v>0</v>
      </c>
      <c r="P866" s="0" t="n">
        <f aca="false">SUMPRODUCT('5N inverse'!$A$14:$Y$14,'5N mesh'!$B$37:$Z$37,$E865:$AC865)+'5N inverse'!$A$14*$C866/Setup!$B$17+INDEX('5N inverse'!$A$14:$Y$14,1,'5N mesh'!$B$7+1)*Setup!$B$22</f>
        <v>0</v>
      </c>
      <c r="Q866" s="0" t="n">
        <f aca="false">SUMPRODUCT('5N inverse'!$A$15:$Y$15,'5N mesh'!$B$37:$Z$37,$E865:$AC865)+'5N inverse'!$A$15*$C866/Setup!$B$17+INDEX('5N inverse'!$A$15:$Y$15,1,'5N mesh'!$B$7+1)*Setup!$B$22</f>
        <v>0</v>
      </c>
      <c r="R866" s="0" t="n">
        <f aca="false">SUMPRODUCT('5N inverse'!$A$16:$Y$16,'5N mesh'!$B$37:$Z$37,$E865:$AC865)+'5N inverse'!$A$16*$C866/Setup!$B$17+INDEX('5N inverse'!$A$16:$Y$16,1,'5N mesh'!$B$7+1)*Setup!$B$22</f>
        <v>0</v>
      </c>
      <c r="S866" s="0" t="n">
        <f aca="false">SUMPRODUCT('5N inverse'!$A$17:$Y$17,'5N mesh'!$B$37:$Z$37,$E865:$AC865)+'5N inverse'!$A$17*$C866/Setup!$B$17+INDEX('5N inverse'!$A$17:$Y$17,1,'5N mesh'!$B$7+1)*Setup!$B$22</f>
        <v>0</v>
      </c>
      <c r="T866" s="0" t="n">
        <f aca="false">SUMPRODUCT('5N inverse'!$A$18:$Y$18,'5N mesh'!$B$37:$Z$37,$E865:$AC865)+'5N inverse'!$A$18*$C866/Setup!$B$17+INDEX('5N inverse'!$A$18:$Y$18,1,'5N mesh'!$B$7+1)*Setup!$B$22</f>
        <v>0</v>
      </c>
      <c r="U866" s="0" t="n">
        <f aca="false">SUMPRODUCT('5N inverse'!$A$19:$Y$19,'5N mesh'!$B$37:$Z$37,$E865:$AC865)+'5N inverse'!$A$19*$C866/Setup!$B$17+INDEX('5N inverse'!$A$19:$Y$19,1,'5N mesh'!$B$7+1)*Setup!$B$22</f>
        <v>0</v>
      </c>
      <c r="V866" s="0" t="n">
        <f aca="false">SUMPRODUCT('5N inverse'!$A$20:$Y$20,'5N mesh'!$B$37:$Z$37,$E865:$AC865)+'5N inverse'!$A$20*$C866/Setup!$B$17+INDEX('5N inverse'!$A$20:$Y$20,1,'5N mesh'!$B$7+1)*Setup!$B$22</f>
        <v>0</v>
      </c>
      <c r="W866" s="0" t="n">
        <f aca="false">SUMPRODUCT('5N inverse'!$A$21:$Y$21,'5N mesh'!$B$37:$Z$37,$E865:$AC865)+'5N inverse'!$A$21*$C866/Setup!$B$17+INDEX('5N inverse'!$A$21:$Y$21,1,'5N mesh'!$B$7+1)*Setup!$B$22</f>
        <v>0</v>
      </c>
      <c r="X866" s="0" t="n">
        <f aca="false">SUMPRODUCT('5N inverse'!$A$22:$Y$22,'5N mesh'!$B$37:$Z$37,$E865:$AC865)+'5N inverse'!$A$22*$C866/Setup!$B$17+INDEX('5N inverse'!$A$22:$Y$22,1,'5N mesh'!$B$7+1)*Setup!$B$22</f>
        <v>0</v>
      </c>
      <c r="Y866" s="0" t="n">
        <f aca="false">SUMPRODUCT('5N inverse'!$A$23:$Y$23,'5N mesh'!$B$37:$Z$37,$E865:$AC865)+'5N inverse'!$A$23*$C866/Setup!$B$17+INDEX('5N inverse'!$A$23:$Y$23,1,'5N mesh'!$B$7+1)*Setup!$B$22</f>
        <v>0</v>
      </c>
      <c r="Z866" s="0" t="n">
        <f aca="false">SUMPRODUCT('5N inverse'!$A$24:$Y$24,'5N mesh'!$B$37:$Z$37,$E865:$AC865)+'5N inverse'!$A$24*$C866/Setup!$B$17+INDEX('5N inverse'!$A$24:$Y$24,1,'5N mesh'!$B$7+1)*Setup!$B$22</f>
        <v>0</v>
      </c>
      <c r="AA866" s="0" t="n">
        <f aca="false">SUMPRODUCT('5N inverse'!$A$25:$Y$25,'5N mesh'!$B$37:$Z$37,$E865:$AC865)+'5N inverse'!$A$25*$C866/Setup!$B$17+INDEX('5N inverse'!$A$25:$Y$25,1,'5N mesh'!$B$7+1)*Setup!$B$22</f>
        <v>0</v>
      </c>
      <c r="AB866" s="0" t="n">
        <f aca="false">SUMPRODUCT('5N inverse'!$A$26:$Y$26,'5N mesh'!$B$37:$Z$37,$E865:$AC865)+'5N inverse'!$A$26*$C866/Setup!$B$17+INDEX('5N inverse'!$A$26:$Y$26,1,'5N mesh'!$B$7+1)*Setup!$B$22</f>
        <v>0</v>
      </c>
      <c r="AC866" s="0" t="n">
        <f aca="false">SUMPRODUCT('5N inverse'!$A$27:$Y$27,'5N mesh'!$B$37:$Z$37,$E865:$AC865)+'5N inverse'!$A$27*$C866/Setup!$B$17+INDEX('5N inverse'!$A$27:$Y$27,1,'5N mesh'!$B$7+1)*Setup!$B$22</f>
        <v>0</v>
      </c>
    </row>
    <row r="867" customFormat="false" ht="15" hidden="false" customHeight="false" outlineLevel="0" collapsed="false">
      <c r="A867" s="0" t="n">
        <v>862</v>
      </c>
      <c r="B867" s="0" t="n">
        <f aca="false">A867*Setup!$B$11/3600</f>
        <v>71.8333333333333</v>
      </c>
      <c r="C867" s="0" t="n">
        <f aca="false">Setup!$B$7+Setup!$B$8*COS(2*PI()*(B867-Setup!$B$9)/24)</f>
        <v>22.1530055470599</v>
      </c>
      <c r="D867" s="0" t="n">
        <f aca="false">(C867-E867)/Setup!$B$17</f>
        <v>-20.2567290255489</v>
      </c>
      <c r="E867" s="0" t="n">
        <f aca="false">SUMPRODUCT('5N inverse'!$A$3:$Y$3,'5N mesh'!$B$37:$Z$37,$E866:$AC866)+'5N inverse'!$A$3*$C867/Setup!$B$17+INDEX('5N inverse'!$A$3:$Y$3,1,'5N mesh'!$B$7+1)*Setup!$B$22</f>
        <v>24.7863803203812</v>
      </c>
      <c r="F867" s="0" t="n">
        <f aca="false">SUMPRODUCT('5N inverse'!$A$4:$Y$4,'5N mesh'!$B$37:$Z$37,$E866:$AC866)+'5N inverse'!$A$4*$C867/Setup!$B$17+INDEX('5N inverse'!$A$4:$Y$4,1,'5N mesh'!$B$7+1)*Setup!$B$22</f>
        <v>23.1698729269285</v>
      </c>
      <c r="G867" s="0" t="n">
        <f aca="false">SUMPRODUCT('5N inverse'!$A$5:$Y$5,'5N mesh'!$B$37:$Z$37,$E866:$AC866)+'5N inverse'!$A$5*$C867/Setup!$B$17+INDEX('5N inverse'!$A$5:$Y$5,1,'5N mesh'!$B$7+1)*Setup!$B$22</f>
        <v>19.9368581400231</v>
      </c>
      <c r="H867" s="0" t="n">
        <f aca="false">SUMPRODUCT('5N inverse'!$A$6:$Y$6,'5N mesh'!$B$37:$Z$37,$E866:$AC866)+'5N inverse'!$A$6*$C867/Setup!$B$17+INDEX('5N inverse'!$A$6:$Y$6,1,'5N mesh'!$B$7+1)*Setup!$B$22</f>
        <v>16.7038433531177</v>
      </c>
      <c r="I867" s="0" t="n">
        <f aca="false">SUMPRODUCT('5N inverse'!$A$7:$Y$7,'5N mesh'!$B$37:$Z$37,$E866:$AC866)+'5N inverse'!$A$7*$C867/Setup!$B$17+INDEX('5N inverse'!$A$7:$Y$7,1,'5N mesh'!$B$7+1)*Setup!$B$22</f>
        <v>15.087335959665</v>
      </c>
      <c r="J867" s="0" t="n">
        <f aca="false">SUMPRODUCT('5N inverse'!$A$8:$Y$8,'5N mesh'!$B$37:$Z$37,$E866:$AC866)+'5N inverse'!$A$8*$C867/Setup!$B$17+INDEX('5N inverse'!$A$8:$Y$8,1,'5N mesh'!$B$7+1)*Setup!$B$22</f>
        <v>0</v>
      </c>
      <c r="K867" s="0" t="n">
        <f aca="false">SUMPRODUCT('5N inverse'!$A$9:$Y$9,'5N mesh'!$B$37:$Z$37,$E866:$AC866)+'5N inverse'!$A$9*$C867/Setup!$B$17+INDEX('5N inverse'!$A$9:$Y$9,1,'5N mesh'!$B$7+1)*Setup!$B$22</f>
        <v>0</v>
      </c>
      <c r="L867" s="0" t="n">
        <f aca="false">SUMPRODUCT('5N inverse'!$A$10:$Y$10,'5N mesh'!$B$37:$Z$37,$E866:$AC866)+'5N inverse'!$A$10*$C867/Setup!$B$17+INDEX('5N inverse'!$A$10:$Y$10,1,'5N mesh'!$B$7+1)*Setup!$B$22</f>
        <v>0</v>
      </c>
      <c r="M867" s="0" t="n">
        <f aca="false">SUMPRODUCT('5N inverse'!$A$11:$Y$11,'5N mesh'!$B$37:$Z$37,$E866:$AC866)+'5N inverse'!$A$11*$C867/Setup!$B$17+INDEX('5N inverse'!$A$11:$Y$11,1,'5N mesh'!$B$7+1)*Setup!$B$22</f>
        <v>0</v>
      </c>
      <c r="N867" s="0" t="n">
        <f aca="false">SUMPRODUCT('5N inverse'!$A$12:$Y$12,'5N mesh'!$B$37:$Z$37,$E866:$AC866)+'5N inverse'!$A$12*$C867/Setup!$B$17+INDEX('5N inverse'!$A$12:$Y$12,1,'5N mesh'!$B$7+1)*Setup!$B$22</f>
        <v>0</v>
      </c>
      <c r="O867" s="0" t="n">
        <f aca="false">SUMPRODUCT('5N inverse'!$A$13:$Y$13,'5N mesh'!$B$37:$Z$37,$E866:$AC866)+'5N inverse'!$A$13*$C867/Setup!$B$17+INDEX('5N inverse'!$A$13:$Y$13,1,'5N mesh'!$B$7+1)*Setup!$B$22</f>
        <v>0</v>
      </c>
      <c r="P867" s="0" t="n">
        <f aca="false">SUMPRODUCT('5N inverse'!$A$14:$Y$14,'5N mesh'!$B$37:$Z$37,$E866:$AC866)+'5N inverse'!$A$14*$C867/Setup!$B$17+INDEX('5N inverse'!$A$14:$Y$14,1,'5N mesh'!$B$7+1)*Setup!$B$22</f>
        <v>0</v>
      </c>
      <c r="Q867" s="0" t="n">
        <f aca="false">SUMPRODUCT('5N inverse'!$A$15:$Y$15,'5N mesh'!$B$37:$Z$37,$E866:$AC866)+'5N inverse'!$A$15*$C867/Setup!$B$17+INDEX('5N inverse'!$A$15:$Y$15,1,'5N mesh'!$B$7+1)*Setup!$B$22</f>
        <v>0</v>
      </c>
      <c r="R867" s="0" t="n">
        <f aca="false">SUMPRODUCT('5N inverse'!$A$16:$Y$16,'5N mesh'!$B$37:$Z$37,$E866:$AC866)+'5N inverse'!$A$16*$C867/Setup!$B$17+INDEX('5N inverse'!$A$16:$Y$16,1,'5N mesh'!$B$7+1)*Setup!$B$22</f>
        <v>0</v>
      </c>
      <c r="S867" s="0" t="n">
        <f aca="false">SUMPRODUCT('5N inverse'!$A$17:$Y$17,'5N mesh'!$B$37:$Z$37,$E866:$AC866)+'5N inverse'!$A$17*$C867/Setup!$B$17+INDEX('5N inverse'!$A$17:$Y$17,1,'5N mesh'!$B$7+1)*Setup!$B$22</f>
        <v>0</v>
      </c>
      <c r="T867" s="0" t="n">
        <f aca="false">SUMPRODUCT('5N inverse'!$A$18:$Y$18,'5N mesh'!$B$37:$Z$37,$E866:$AC866)+'5N inverse'!$A$18*$C867/Setup!$B$17+INDEX('5N inverse'!$A$18:$Y$18,1,'5N mesh'!$B$7+1)*Setup!$B$22</f>
        <v>0</v>
      </c>
      <c r="U867" s="0" t="n">
        <f aca="false">SUMPRODUCT('5N inverse'!$A$19:$Y$19,'5N mesh'!$B$37:$Z$37,$E866:$AC866)+'5N inverse'!$A$19*$C867/Setup!$B$17+INDEX('5N inverse'!$A$19:$Y$19,1,'5N mesh'!$B$7+1)*Setup!$B$22</f>
        <v>0</v>
      </c>
      <c r="V867" s="0" t="n">
        <f aca="false">SUMPRODUCT('5N inverse'!$A$20:$Y$20,'5N mesh'!$B$37:$Z$37,$E866:$AC866)+'5N inverse'!$A$20*$C867/Setup!$B$17+INDEX('5N inverse'!$A$20:$Y$20,1,'5N mesh'!$B$7+1)*Setup!$B$22</f>
        <v>0</v>
      </c>
      <c r="W867" s="0" t="n">
        <f aca="false">SUMPRODUCT('5N inverse'!$A$21:$Y$21,'5N mesh'!$B$37:$Z$37,$E866:$AC866)+'5N inverse'!$A$21*$C867/Setup!$B$17+INDEX('5N inverse'!$A$21:$Y$21,1,'5N mesh'!$B$7+1)*Setup!$B$22</f>
        <v>0</v>
      </c>
      <c r="X867" s="0" t="n">
        <f aca="false">SUMPRODUCT('5N inverse'!$A$22:$Y$22,'5N mesh'!$B$37:$Z$37,$E866:$AC866)+'5N inverse'!$A$22*$C867/Setup!$B$17+INDEX('5N inverse'!$A$22:$Y$22,1,'5N mesh'!$B$7+1)*Setup!$B$22</f>
        <v>0</v>
      </c>
      <c r="Y867" s="0" t="n">
        <f aca="false">SUMPRODUCT('5N inverse'!$A$23:$Y$23,'5N mesh'!$B$37:$Z$37,$E866:$AC866)+'5N inverse'!$A$23*$C867/Setup!$B$17+INDEX('5N inverse'!$A$23:$Y$23,1,'5N mesh'!$B$7+1)*Setup!$B$22</f>
        <v>0</v>
      </c>
      <c r="Z867" s="0" t="n">
        <f aca="false">SUMPRODUCT('5N inverse'!$A$24:$Y$24,'5N mesh'!$B$37:$Z$37,$E866:$AC866)+'5N inverse'!$A$24*$C867/Setup!$B$17+INDEX('5N inverse'!$A$24:$Y$24,1,'5N mesh'!$B$7+1)*Setup!$B$22</f>
        <v>0</v>
      </c>
      <c r="AA867" s="0" t="n">
        <f aca="false">SUMPRODUCT('5N inverse'!$A$25:$Y$25,'5N mesh'!$B$37:$Z$37,$E866:$AC866)+'5N inverse'!$A$25*$C867/Setup!$B$17+INDEX('5N inverse'!$A$25:$Y$25,1,'5N mesh'!$B$7+1)*Setup!$B$22</f>
        <v>0</v>
      </c>
      <c r="AB867" s="0" t="n">
        <f aca="false">SUMPRODUCT('5N inverse'!$A$26:$Y$26,'5N mesh'!$B$37:$Z$37,$E866:$AC866)+'5N inverse'!$A$26*$C867/Setup!$B$17+INDEX('5N inverse'!$A$26:$Y$26,1,'5N mesh'!$B$7+1)*Setup!$B$22</f>
        <v>0</v>
      </c>
      <c r="AC867" s="0" t="n">
        <f aca="false">SUMPRODUCT('5N inverse'!$A$27:$Y$27,'5N mesh'!$B$37:$Z$37,$E866:$AC866)+'5N inverse'!$A$27*$C867/Setup!$B$17+INDEX('5N inverse'!$A$27:$Y$27,1,'5N mesh'!$B$7+1)*Setup!$B$22</f>
        <v>0</v>
      </c>
    </row>
    <row r="868" customFormat="false" ht="15" hidden="false" customHeight="false" outlineLevel="0" collapsed="false">
      <c r="A868" s="0" t="n">
        <v>863</v>
      </c>
      <c r="B868" s="0" t="n">
        <f aca="false">A868*Setup!$B$11/3600</f>
        <v>71.9166666666667</v>
      </c>
      <c r="C868" s="0" t="n">
        <f aca="false">Setup!$B$7+Setup!$B$8*COS(2*PI()*(B868-Setup!$B$9)/24)</f>
        <v>22.0760449243224</v>
      </c>
      <c r="D868" s="0" t="n">
        <f aca="false">(C868-E868)/Setup!$B$17</f>
        <v>-20.5521979263916</v>
      </c>
      <c r="E868" s="0" t="n">
        <f aca="false">SUMPRODUCT('5N inverse'!$A$3:$Y$3,'5N mesh'!$B$37:$Z$37,$E867:$AC867)+'5N inverse'!$A$3*$C868/Setup!$B$17+INDEX('5N inverse'!$A$3:$Y$3,1,'5N mesh'!$B$7+1)*Setup!$B$22</f>
        <v>24.7478306547534</v>
      </c>
      <c r="F868" s="0" t="n">
        <f aca="false">SUMPRODUCT('5N inverse'!$A$4:$Y$4,'5N mesh'!$B$37:$Z$37,$E867:$AC867)+'5N inverse'!$A$4*$C868/Setup!$B$17+INDEX('5N inverse'!$A$4:$Y$4,1,'5N mesh'!$B$7+1)*Setup!$B$22</f>
        <v>23.1377174114146</v>
      </c>
      <c r="G868" s="0" t="n">
        <f aca="false">SUMPRODUCT('5N inverse'!$A$5:$Y$5,'5N mesh'!$B$37:$Z$37,$E867:$AC867)+'5N inverse'!$A$5*$C868/Setup!$B$17+INDEX('5N inverse'!$A$5:$Y$5,1,'5N mesh'!$B$7+1)*Setup!$B$22</f>
        <v>19.917490924737</v>
      </c>
      <c r="H868" s="0" t="n">
        <f aca="false">SUMPRODUCT('5N inverse'!$A$6:$Y$6,'5N mesh'!$B$37:$Z$37,$E867:$AC867)+'5N inverse'!$A$6*$C868/Setup!$B$17+INDEX('5N inverse'!$A$6:$Y$6,1,'5N mesh'!$B$7+1)*Setup!$B$22</f>
        <v>16.6972644380594</v>
      </c>
      <c r="I868" s="0" t="n">
        <f aca="false">SUMPRODUCT('5N inverse'!$A$7:$Y$7,'5N mesh'!$B$37:$Z$37,$E867:$AC867)+'5N inverse'!$A$7*$C868/Setup!$B$17+INDEX('5N inverse'!$A$7:$Y$7,1,'5N mesh'!$B$7+1)*Setup!$B$22</f>
        <v>15.0871511947206</v>
      </c>
      <c r="J868" s="0" t="n">
        <f aca="false">SUMPRODUCT('5N inverse'!$A$8:$Y$8,'5N mesh'!$B$37:$Z$37,$E867:$AC867)+'5N inverse'!$A$8*$C868/Setup!$B$17+INDEX('5N inverse'!$A$8:$Y$8,1,'5N mesh'!$B$7+1)*Setup!$B$22</f>
        <v>0</v>
      </c>
      <c r="K868" s="0" t="n">
        <f aca="false">SUMPRODUCT('5N inverse'!$A$9:$Y$9,'5N mesh'!$B$37:$Z$37,$E867:$AC867)+'5N inverse'!$A$9*$C868/Setup!$B$17+INDEX('5N inverse'!$A$9:$Y$9,1,'5N mesh'!$B$7+1)*Setup!$B$22</f>
        <v>0</v>
      </c>
      <c r="L868" s="0" t="n">
        <f aca="false">SUMPRODUCT('5N inverse'!$A$10:$Y$10,'5N mesh'!$B$37:$Z$37,$E867:$AC867)+'5N inverse'!$A$10*$C868/Setup!$B$17+INDEX('5N inverse'!$A$10:$Y$10,1,'5N mesh'!$B$7+1)*Setup!$B$22</f>
        <v>0</v>
      </c>
      <c r="M868" s="0" t="n">
        <f aca="false">SUMPRODUCT('5N inverse'!$A$11:$Y$11,'5N mesh'!$B$37:$Z$37,$E867:$AC867)+'5N inverse'!$A$11*$C868/Setup!$B$17+INDEX('5N inverse'!$A$11:$Y$11,1,'5N mesh'!$B$7+1)*Setup!$B$22</f>
        <v>0</v>
      </c>
      <c r="N868" s="0" t="n">
        <f aca="false">SUMPRODUCT('5N inverse'!$A$12:$Y$12,'5N mesh'!$B$37:$Z$37,$E867:$AC867)+'5N inverse'!$A$12*$C868/Setup!$B$17+INDEX('5N inverse'!$A$12:$Y$12,1,'5N mesh'!$B$7+1)*Setup!$B$22</f>
        <v>0</v>
      </c>
      <c r="O868" s="0" t="n">
        <f aca="false">SUMPRODUCT('5N inverse'!$A$13:$Y$13,'5N mesh'!$B$37:$Z$37,$E867:$AC867)+'5N inverse'!$A$13*$C868/Setup!$B$17+INDEX('5N inverse'!$A$13:$Y$13,1,'5N mesh'!$B$7+1)*Setup!$B$22</f>
        <v>0</v>
      </c>
      <c r="P868" s="0" t="n">
        <f aca="false">SUMPRODUCT('5N inverse'!$A$14:$Y$14,'5N mesh'!$B$37:$Z$37,$E867:$AC867)+'5N inverse'!$A$14*$C868/Setup!$B$17+INDEX('5N inverse'!$A$14:$Y$14,1,'5N mesh'!$B$7+1)*Setup!$B$22</f>
        <v>0</v>
      </c>
      <c r="Q868" s="0" t="n">
        <f aca="false">SUMPRODUCT('5N inverse'!$A$15:$Y$15,'5N mesh'!$B$37:$Z$37,$E867:$AC867)+'5N inverse'!$A$15*$C868/Setup!$B$17+INDEX('5N inverse'!$A$15:$Y$15,1,'5N mesh'!$B$7+1)*Setup!$B$22</f>
        <v>0</v>
      </c>
      <c r="R868" s="0" t="n">
        <f aca="false">SUMPRODUCT('5N inverse'!$A$16:$Y$16,'5N mesh'!$B$37:$Z$37,$E867:$AC867)+'5N inverse'!$A$16*$C868/Setup!$B$17+INDEX('5N inverse'!$A$16:$Y$16,1,'5N mesh'!$B$7+1)*Setup!$B$22</f>
        <v>0</v>
      </c>
      <c r="S868" s="0" t="n">
        <f aca="false">SUMPRODUCT('5N inverse'!$A$17:$Y$17,'5N mesh'!$B$37:$Z$37,$E867:$AC867)+'5N inverse'!$A$17*$C868/Setup!$B$17+INDEX('5N inverse'!$A$17:$Y$17,1,'5N mesh'!$B$7+1)*Setup!$B$22</f>
        <v>0</v>
      </c>
      <c r="T868" s="0" t="n">
        <f aca="false">SUMPRODUCT('5N inverse'!$A$18:$Y$18,'5N mesh'!$B$37:$Z$37,$E867:$AC867)+'5N inverse'!$A$18*$C868/Setup!$B$17+INDEX('5N inverse'!$A$18:$Y$18,1,'5N mesh'!$B$7+1)*Setup!$B$22</f>
        <v>0</v>
      </c>
      <c r="U868" s="0" t="n">
        <f aca="false">SUMPRODUCT('5N inverse'!$A$19:$Y$19,'5N mesh'!$B$37:$Z$37,$E867:$AC867)+'5N inverse'!$A$19*$C868/Setup!$B$17+INDEX('5N inverse'!$A$19:$Y$19,1,'5N mesh'!$B$7+1)*Setup!$B$22</f>
        <v>0</v>
      </c>
      <c r="V868" s="0" t="n">
        <f aca="false">SUMPRODUCT('5N inverse'!$A$20:$Y$20,'5N mesh'!$B$37:$Z$37,$E867:$AC867)+'5N inverse'!$A$20*$C868/Setup!$B$17+INDEX('5N inverse'!$A$20:$Y$20,1,'5N mesh'!$B$7+1)*Setup!$B$22</f>
        <v>0</v>
      </c>
      <c r="W868" s="0" t="n">
        <f aca="false">SUMPRODUCT('5N inverse'!$A$21:$Y$21,'5N mesh'!$B$37:$Z$37,$E867:$AC867)+'5N inverse'!$A$21*$C868/Setup!$B$17+INDEX('5N inverse'!$A$21:$Y$21,1,'5N mesh'!$B$7+1)*Setup!$B$22</f>
        <v>0</v>
      </c>
      <c r="X868" s="0" t="n">
        <f aca="false">SUMPRODUCT('5N inverse'!$A$22:$Y$22,'5N mesh'!$B$37:$Z$37,$E867:$AC867)+'5N inverse'!$A$22*$C868/Setup!$B$17+INDEX('5N inverse'!$A$22:$Y$22,1,'5N mesh'!$B$7+1)*Setup!$B$22</f>
        <v>0</v>
      </c>
      <c r="Y868" s="0" t="n">
        <f aca="false">SUMPRODUCT('5N inverse'!$A$23:$Y$23,'5N mesh'!$B$37:$Z$37,$E867:$AC867)+'5N inverse'!$A$23*$C868/Setup!$B$17+INDEX('5N inverse'!$A$23:$Y$23,1,'5N mesh'!$B$7+1)*Setup!$B$22</f>
        <v>0</v>
      </c>
      <c r="Z868" s="0" t="n">
        <f aca="false">SUMPRODUCT('5N inverse'!$A$24:$Y$24,'5N mesh'!$B$37:$Z$37,$E867:$AC867)+'5N inverse'!$A$24*$C868/Setup!$B$17+INDEX('5N inverse'!$A$24:$Y$24,1,'5N mesh'!$B$7+1)*Setup!$B$22</f>
        <v>0</v>
      </c>
      <c r="AA868" s="0" t="n">
        <f aca="false">SUMPRODUCT('5N inverse'!$A$25:$Y$25,'5N mesh'!$B$37:$Z$37,$E867:$AC867)+'5N inverse'!$A$25*$C868/Setup!$B$17+INDEX('5N inverse'!$A$25:$Y$25,1,'5N mesh'!$B$7+1)*Setup!$B$22</f>
        <v>0</v>
      </c>
      <c r="AB868" s="0" t="n">
        <f aca="false">SUMPRODUCT('5N inverse'!$A$26:$Y$26,'5N mesh'!$B$37:$Z$37,$E867:$AC867)+'5N inverse'!$A$26*$C868/Setup!$B$17+INDEX('5N inverse'!$A$26:$Y$26,1,'5N mesh'!$B$7+1)*Setup!$B$22</f>
        <v>0</v>
      </c>
      <c r="AC868" s="0" t="n">
        <f aca="false">SUMPRODUCT('5N inverse'!$A$27:$Y$27,'5N mesh'!$B$37:$Z$37,$E867:$AC867)+'5N inverse'!$A$27*$C868/Setup!$B$17+INDEX('5N inverse'!$A$27:$Y$27,1,'5N mesh'!$B$7+1)*Setup!$B$22</f>
        <v>0</v>
      </c>
    </row>
    <row r="869" customFormat="false" ht="15" hidden="false" customHeight="false" outlineLevel="0" collapsed="false">
      <c r="A869" s="0" t="n">
        <v>864</v>
      </c>
      <c r="B869" s="0" t="n">
        <f aca="false">A869*Setup!$B$11/3600</f>
        <v>72</v>
      </c>
      <c r="C869" s="0" t="n">
        <f aca="false">Setup!$B$7+Setup!$B$8*COS(2*PI()*(B869-Setup!$B$9)/24)</f>
        <v>22</v>
      </c>
      <c r="D869" s="0" t="n">
        <f aca="false">(C869-E869)/Setup!$B$17</f>
        <v>-20.8369989068349</v>
      </c>
      <c r="E869" s="0" t="n">
        <f aca="false">SUMPRODUCT('5N inverse'!$A$3:$Y$3,'5N mesh'!$B$37:$Z$37,$E868:$AC868)+'5N inverse'!$A$3*$C869/Setup!$B$17+INDEX('5N inverse'!$A$3:$Y$3,1,'5N mesh'!$B$7+1)*Setup!$B$22</f>
        <v>24.7088098578885</v>
      </c>
      <c r="F869" s="0" t="n">
        <f aca="false">SUMPRODUCT('5N inverse'!$A$4:$Y$4,'5N mesh'!$B$37:$Z$37,$E868:$AC868)+'5N inverse'!$A$4*$C869/Setup!$B$17+INDEX('5N inverse'!$A$4:$Y$4,1,'5N mesh'!$B$7+1)*Setup!$B$22</f>
        <v>23.1051682779922</v>
      </c>
      <c r="G869" s="0" t="n">
        <f aca="false">SUMPRODUCT('5N inverse'!$A$5:$Y$5,'5N mesh'!$B$37:$Z$37,$E868:$AC868)+'5N inverse'!$A$5*$C869/Setup!$B$17+INDEX('5N inverse'!$A$5:$Y$5,1,'5N mesh'!$B$7+1)*Setup!$B$22</f>
        <v>19.8978851181995</v>
      </c>
      <c r="H869" s="0" t="n">
        <f aca="false">SUMPRODUCT('5N inverse'!$A$6:$Y$6,'5N mesh'!$B$37:$Z$37,$E868:$AC868)+'5N inverse'!$A$6*$C869/Setup!$B$17+INDEX('5N inverse'!$A$6:$Y$6,1,'5N mesh'!$B$7+1)*Setup!$B$22</f>
        <v>16.6906019584068</v>
      </c>
      <c r="I869" s="0" t="n">
        <f aca="false">SUMPRODUCT('5N inverse'!$A$7:$Y$7,'5N mesh'!$B$37:$Z$37,$E868:$AC868)+'5N inverse'!$A$7*$C869/Setup!$B$17+INDEX('5N inverse'!$A$7:$Y$7,1,'5N mesh'!$B$7+1)*Setup!$B$22</f>
        <v>15.0869603785104</v>
      </c>
      <c r="J869" s="0" t="n">
        <f aca="false">SUMPRODUCT('5N inverse'!$A$8:$Y$8,'5N mesh'!$B$37:$Z$37,$E868:$AC868)+'5N inverse'!$A$8*$C869/Setup!$B$17+INDEX('5N inverse'!$A$8:$Y$8,1,'5N mesh'!$B$7+1)*Setup!$B$22</f>
        <v>0</v>
      </c>
      <c r="K869" s="0" t="n">
        <f aca="false">SUMPRODUCT('5N inverse'!$A$9:$Y$9,'5N mesh'!$B$37:$Z$37,$E868:$AC868)+'5N inverse'!$A$9*$C869/Setup!$B$17+INDEX('5N inverse'!$A$9:$Y$9,1,'5N mesh'!$B$7+1)*Setup!$B$22</f>
        <v>0</v>
      </c>
      <c r="L869" s="0" t="n">
        <f aca="false">SUMPRODUCT('5N inverse'!$A$10:$Y$10,'5N mesh'!$B$37:$Z$37,$E868:$AC868)+'5N inverse'!$A$10*$C869/Setup!$B$17+INDEX('5N inverse'!$A$10:$Y$10,1,'5N mesh'!$B$7+1)*Setup!$B$22</f>
        <v>0</v>
      </c>
      <c r="M869" s="0" t="n">
        <f aca="false">SUMPRODUCT('5N inverse'!$A$11:$Y$11,'5N mesh'!$B$37:$Z$37,$E868:$AC868)+'5N inverse'!$A$11*$C869/Setup!$B$17+INDEX('5N inverse'!$A$11:$Y$11,1,'5N mesh'!$B$7+1)*Setup!$B$22</f>
        <v>0</v>
      </c>
      <c r="N869" s="0" t="n">
        <f aca="false">SUMPRODUCT('5N inverse'!$A$12:$Y$12,'5N mesh'!$B$37:$Z$37,$E868:$AC868)+'5N inverse'!$A$12*$C869/Setup!$B$17+INDEX('5N inverse'!$A$12:$Y$12,1,'5N mesh'!$B$7+1)*Setup!$B$22</f>
        <v>0</v>
      </c>
      <c r="O869" s="0" t="n">
        <f aca="false">SUMPRODUCT('5N inverse'!$A$13:$Y$13,'5N mesh'!$B$37:$Z$37,$E868:$AC868)+'5N inverse'!$A$13*$C869/Setup!$B$17+INDEX('5N inverse'!$A$13:$Y$13,1,'5N mesh'!$B$7+1)*Setup!$B$22</f>
        <v>0</v>
      </c>
      <c r="P869" s="0" t="n">
        <f aca="false">SUMPRODUCT('5N inverse'!$A$14:$Y$14,'5N mesh'!$B$37:$Z$37,$E868:$AC868)+'5N inverse'!$A$14*$C869/Setup!$B$17+INDEX('5N inverse'!$A$14:$Y$14,1,'5N mesh'!$B$7+1)*Setup!$B$22</f>
        <v>0</v>
      </c>
      <c r="Q869" s="0" t="n">
        <f aca="false">SUMPRODUCT('5N inverse'!$A$15:$Y$15,'5N mesh'!$B$37:$Z$37,$E868:$AC868)+'5N inverse'!$A$15*$C869/Setup!$B$17+INDEX('5N inverse'!$A$15:$Y$15,1,'5N mesh'!$B$7+1)*Setup!$B$22</f>
        <v>0</v>
      </c>
      <c r="R869" s="0" t="n">
        <f aca="false">SUMPRODUCT('5N inverse'!$A$16:$Y$16,'5N mesh'!$B$37:$Z$37,$E868:$AC868)+'5N inverse'!$A$16*$C869/Setup!$B$17+INDEX('5N inverse'!$A$16:$Y$16,1,'5N mesh'!$B$7+1)*Setup!$B$22</f>
        <v>0</v>
      </c>
      <c r="S869" s="0" t="n">
        <f aca="false">SUMPRODUCT('5N inverse'!$A$17:$Y$17,'5N mesh'!$B$37:$Z$37,$E868:$AC868)+'5N inverse'!$A$17*$C869/Setup!$B$17+INDEX('5N inverse'!$A$17:$Y$17,1,'5N mesh'!$B$7+1)*Setup!$B$22</f>
        <v>0</v>
      </c>
      <c r="T869" s="0" t="n">
        <f aca="false">SUMPRODUCT('5N inverse'!$A$18:$Y$18,'5N mesh'!$B$37:$Z$37,$E868:$AC868)+'5N inverse'!$A$18*$C869/Setup!$B$17+INDEX('5N inverse'!$A$18:$Y$18,1,'5N mesh'!$B$7+1)*Setup!$B$22</f>
        <v>0</v>
      </c>
      <c r="U869" s="0" t="n">
        <f aca="false">SUMPRODUCT('5N inverse'!$A$19:$Y$19,'5N mesh'!$B$37:$Z$37,$E868:$AC868)+'5N inverse'!$A$19*$C869/Setup!$B$17+INDEX('5N inverse'!$A$19:$Y$19,1,'5N mesh'!$B$7+1)*Setup!$B$22</f>
        <v>0</v>
      </c>
      <c r="V869" s="0" t="n">
        <f aca="false">SUMPRODUCT('5N inverse'!$A$20:$Y$20,'5N mesh'!$B$37:$Z$37,$E868:$AC868)+'5N inverse'!$A$20*$C869/Setup!$B$17+INDEX('5N inverse'!$A$20:$Y$20,1,'5N mesh'!$B$7+1)*Setup!$B$22</f>
        <v>0</v>
      </c>
      <c r="W869" s="0" t="n">
        <f aca="false">SUMPRODUCT('5N inverse'!$A$21:$Y$21,'5N mesh'!$B$37:$Z$37,$E868:$AC868)+'5N inverse'!$A$21*$C869/Setup!$B$17+INDEX('5N inverse'!$A$21:$Y$21,1,'5N mesh'!$B$7+1)*Setup!$B$22</f>
        <v>0</v>
      </c>
      <c r="X869" s="0" t="n">
        <f aca="false">SUMPRODUCT('5N inverse'!$A$22:$Y$22,'5N mesh'!$B$37:$Z$37,$E868:$AC868)+'5N inverse'!$A$22*$C869/Setup!$B$17+INDEX('5N inverse'!$A$22:$Y$22,1,'5N mesh'!$B$7+1)*Setup!$B$22</f>
        <v>0</v>
      </c>
      <c r="Y869" s="0" t="n">
        <f aca="false">SUMPRODUCT('5N inverse'!$A$23:$Y$23,'5N mesh'!$B$37:$Z$37,$E868:$AC868)+'5N inverse'!$A$23*$C869/Setup!$B$17+INDEX('5N inverse'!$A$23:$Y$23,1,'5N mesh'!$B$7+1)*Setup!$B$22</f>
        <v>0</v>
      </c>
      <c r="Z869" s="0" t="n">
        <f aca="false">SUMPRODUCT('5N inverse'!$A$24:$Y$24,'5N mesh'!$B$37:$Z$37,$E868:$AC868)+'5N inverse'!$A$24*$C869/Setup!$B$17+INDEX('5N inverse'!$A$24:$Y$24,1,'5N mesh'!$B$7+1)*Setup!$B$22</f>
        <v>0</v>
      </c>
      <c r="AA869" s="0" t="n">
        <f aca="false">SUMPRODUCT('5N inverse'!$A$25:$Y$25,'5N mesh'!$B$37:$Z$37,$E868:$AC868)+'5N inverse'!$A$25*$C869/Setup!$B$17+INDEX('5N inverse'!$A$25:$Y$25,1,'5N mesh'!$B$7+1)*Setup!$B$22</f>
        <v>0</v>
      </c>
      <c r="AB869" s="0" t="n">
        <f aca="false">SUMPRODUCT('5N inverse'!$A$26:$Y$26,'5N mesh'!$B$37:$Z$37,$E868:$AC868)+'5N inverse'!$A$26*$C869/Setup!$B$17+INDEX('5N inverse'!$A$26:$Y$26,1,'5N mesh'!$B$7+1)*Setup!$B$22</f>
        <v>0</v>
      </c>
      <c r="AC869" s="0" t="n">
        <f aca="false">SUMPRODUCT('5N inverse'!$A$27:$Y$27,'5N mesh'!$B$37:$Z$37,$E868:$AC868)+'5N inverse'!$A$27*$C869/Setup!$B$17+INDEX('5N inverse'!$A$27:$Y$27,1,'5N mesh'!$B$7+1)*Setup!$B$22</f>
        <v>0</v>
      </c>
    </row>
    <row r="870" customFormat="false" ht="15" hidden="false" customHeight="false" outlineLevel="0" collapsed="false">
      <c r="A870" s="0" t="n">
        <v>865</v>
      </c>
      <c r="B870" s="0" t="n">
        <f aca="false">A870*Setup!$B$11/3600</f>
        <v>72.0833333333333</v>
      </c>
      <c r="C870" s="0" t="n">
        <f aca="false">Setup!$B$7+Setup!$B$8*COS(2*PI()*(B870-Setup!$B$9)/24)</f>
        <v>21.9249069673579</v>
      </c>
      <c r="D870" s="0" t="n">
        <f aca="false">(C870-E870)/Setup!$B$17</f>
        <v>-21.1109964232682</v>
      </c>
      <c r="E870" s="0" t="n">
        <f aca="false">SUMPRODUCT('5N inverse'!$A$3:$Y$3,'5N mesh'!$B$37:$Z$37,$E869:$AC869)+'5N inverse'!$A$3*$C870/Setup!$B$17+INDEX('5N inverse'!$A$3:$Y$3,1,'5N mesh'!$B$7+1)*Setup!$B$22</f>
        <v>24.6693365023828</v>
      </c>
      <c r="F870" s="0" t="n">
        <f aca="false">SUMPRODUCT('5N inverse'!$A$4:$Y$4,'5N mesh'!$B$37:$Z$37,$E869:$AC869)+'5N inverse'!$A$4*$C870/Setup!$B$17+INDEX('5N inverse'!$A$4:$Y$4,1,'5N mesh'!$B$7+1)*Setup!$B$22</f>
        <v>23.0722410189628</v>
      </c>
      <c r="G870" s="0" t="n">
        <f aca="false">SUMPRODUCT('5N inverse'!$A$5:$Y$5,'5N mesh'!$B$37:$Z$37,$E869:$AC869)+'5N inverse'!$A$5*$C870/Setup!$B$17+INDEX('5N inverse'!$A$5:$Y$5,1,'5N mesh'!$B$7+1)*Setup!$B$22</f>
        <v>19.8780500521228</v>
      </c>
      <c r="H870" s="0" t="n">
        <f aca="false">SUMPRODUCT('5N inverse'!$A$6:$Y$6,'5N mesh'!$B$37:$Z$37,$E869:$AC869)+'5N inverse'!$A$6*$C870/Setup!$B$17+INDEX('5N inverse'!$A$6:$Y$6,1,'5N mesh'!$B$7+1)*Setup!$B$22</f>
        <v>16.6838590852827</v>
      </c>
      <c r="I870" s="0" t="n">
        <f aca="false">SUMPRODUCT('5N inverse'!$A$7:$Y$7,'5N mesh'!$B$37:$Z$37,$E869:$AC869)+'5N inverse'!$A$7*$C870/Setup!$B$17+INDEX('5N inverse'!$A$7:$Y$7,1,'5N mesh'!$B$7+1)*Setup!$B$22</f>
        <v>15.0867636018627</v>
      </c>
      <c r="J870" s="0" t="n">
        <f aca="false">SUMPRODUCT('5N inverse'!$A$8:$Y$8,'5N mesh'!$B$37:$Z$37,$E869:$AC869)+'5N inverse'!$A$8*$C870/Setup!$B$17+INDEX('5N inverse'!$A$8:$Y$8,1,'5N mesh'!$B$7+1)*Setup!$B$22</f>
        <v>0</v>
      </c>
      <c r="K870" s="0" t="n">
        <f aca="false">SUMPRODUCT('5N inverse'!$A$9:$Y$9,'5N mesh'!$B$37:$Z$37,$E869:$AC869)+'5N inverse'!$A$9*$C870/Setup!$B$17+INDEX('5N inverse'!$A$9:$Y$9,1,'5N mesh'!$B$7+1)*Setup!$B$22</f>
        <v>0</v>
      </c>
      <c r="L870" s="0" t="n">
        <f aca="false">SUMPRODUCT('5N inverse'!$A$10:$Y$10,'5N mesh'!$B$37:$Z$37,$E869:$AC869)+'5N inverse'!$A$10*$C870/Setup!$B$17+INDEX('5N inverse'!$A$10:$Y$10,1,'5N mesh'!$B$7+1)*Setup!$B$22</f>
        <v>0</v>
      </c>
      <c r="M870" s="0" t="n">
        <f aca="false">SUMPRODUCT('5N inverse'!$A$11:$Y$11,'5N mesh'!$B$37:$Z$37,$E869:$AC869)+'5N inverse'!$A$11*$C870/Setup!$B$17+INDEX('5N inverse'!$A$11:$Y$11,1,'5N mesh'!$B$7+1)*Setup!$B$22</f>
        <v>0</v>
      </c>
      <c r="N870" s="0" t="n">
        <f aca="false">SUMPRODUCT('5N inverse'!$A$12:$Y$12,'5N mesh'!$B$37:$Z$37,$E869:$AC869)+'5N inverse'!$A$12*$C870/Setup!$B$17+INDEX('5N inverse'!$A$12:$Y$12,1,'5N mesh'!$B$7+1)*Setup!$B$22</f>
        <v>0</v>
      </c>
      <c r="O870" s="0" t="n">
        <f aca="false">SUMPRODUCT('5N inverse'!$A$13:$Y$13,'5N mesh'!$B$37:$Z$37,$E869:$AC869)+'5N inverse'!$A$13*$C870/Setup!$B$17+INDEX('5N inverse'!$A$13:$Y$13,1,'5N mesh'!$B$7+1)*Setup!$B$22</f>
        <v>0</v>
      </c>
      <c r="P870" s="0" t="n">
        <f aca="false">SUMPRODUCT('5N inverse'!$A$14:$Y$14,'5N mesh'!$B$37:$Z$37,$E869:$AC869)+'5N inverse'!$A$14*$C870/Setup!$B$17+INDEX('5N inverse'!$A$14:$Y$14,1,'5N mesh'!$B$7+1)*Setup!$B$22</f>
        <v>0</v>
      </c>
      <c r="Q870" s="0" t="n">
        <f aca="false">SUMPRODUCT('5N inverse'!$A$15:$Y$15,'5N mesh'!$B$37:$Z$37,$E869:$AC869)+'5N inverse'!$A$15*$C870/Setup!$B$17+INDEX('5N inverse'!$A$15:$Y$15,1,'5N mesh'!$B$7+1)*Setup!$B$22</f>
        <v>0</v>
      </c>
      <c r="R870" s="0" t="n">
        <f aca="false">SUMPRODUCT('5N inverse'!$A$16:$Y$16,'5N mesh'!$B$37:$Z$37,$E869:$AC869)+'5N inverse'!$A$16*$C870/Setup!$B$17+INDEX('5N inverse'!$A$16:$Y$16,1,'5N mesh'!$B$7+1)*Setup!$B$22</f>
        <v>0</v>
      </c>
      <c r="S870" s="0" t="n">
        <f aca="false">SUMPRODUCT('5N inverse'!$A$17:$Y$17,'5N mesh'!$B$37:$Z$37,$E869:$AC869)+'5N inverse'!$A$17*$C870/Setup!$B$17+INDEX('5N inverse'!$A$17:$Y$17,1,'5N mesh'!$B$7+1)*Setup!$B$22</f>
        <v>0</v>
      </c>
      <c r="T870" s="0" t="n">
        <f aca="false">SUMPRODUCT('5N inverse'!$A$18:$Y$18,'5N mesh'!$B$37:$Z$37,$E869:$AC869)+'5N inverse'!$A$18*$C870/Setup!$B$17+INDEX('5N inverse'!$A$18:$Y$18,1,'5N mesh'!$B$7+1)*Setup!$B$22</f>
        <v>0</v>
      </c>
      <c r="U870" s="0" t="n">
        <f aca="false">SUMPRODUCT('5N inverse'!$A$19:$Y$19,'5N mesh'!$B$37:$Z$37,$E869:$AC869)+'5N inverse'!$A$19*$C870/Setup!$B$17+INDEX('5N inverse'!$A$19:$Y$19,1,'5N mesh'!$B$7+1)*Setup!$B$22</f>
        <v>0</v>
      </c>
      <c r="V870" s="0" t="n">
        <f aca="false">SUMPRODUCT('5N inverse'!$A$20:$Y$20,'5N mesh'!$B$37:$Z$37,$E869:$AC869)+'5N inverse'!$A$20*$C870/Setup!$B$17+INDEX('5N inverse'!$A$20:$Y$20,1,'5N mesh'!$B$7+1)*Setup!$B$22</f>
        <v>0</v>
      </c>
      <c r="W870" s="0" t="n">
        <f aca="false">SUMPRODUCT('5N inverse'!$A$21:$Y$21,'5N mesh'!$B$37:$Z$37,$E869:$AC869)+'5N inverse'!$A$21*$C870/Setup!$B$17+INDEX('5N inverse'!$A$21:$Y$21,1,'5N mesh'!$B$7+1)*Setup!$B$22</f>
        <v>0</v>
      </c>
      <c r="X870" s="0" t="n">
        <f aca="false">SUMPRODUCT('5N inverse'!$A$22:$Y$22,'5N mesh'!$B$37:$Z$37,$E869:$AC869)+'5N inverse'!$A$22*$C870/Setup!$B$17+INDEX('5N inverse'!$A$22:$Y$22,1,'5N mesh'!$B$7+1)*Setup!$B$22</f>
        <v>0</v>
      </c>
      <c r="Y870" s="0" t="n">
        <f aca="false">SUMPRODUCT('5N inverse'!$A$23:$Y$23,'5N mesh'!$B$37:$Z$37,$E869:$AC869)+'5N inverse'!$A$23*$C870/Setup!$B$17+INDEX('5N inverse'!$A$23:$Y$23,1,'5N mesh'!$B$7+1)*Setup!$B$22</f>
        <v>0</v>
      </c>
      <c r="Z870" s="0" t="n">
        <f aca="false">SUMPRODUCT('5N inverse'!$A$24:$Y$24,'5N mesh'!$B$37:$Z$37,$E869:$AC869)+'5N inverse'!$A$24*$C870/Setup!$B$17+INDEX('5N inverse'!$A$24:$Y$24,1,'5N mesh'!$B$7+1)*Setup!$B$22</f>
        <v>0</v>
      </c>
      <c r="AA870" s="0" t="n">
        <f aca="false">SUMPRODUCT('5N inverse'!$A$25:$Y$25,'5N mesh'!$B$37:$Z$37,$E869:$AC869)+'5N inverse'!$A$25*$C870/Setup!$B$17+INDEX('5N inverse'!$A$25:$Y$25,1,'5N mesh'!$B$7+1)*Setup!$B$22</f>
        <v>0</v>
      </c>
      <c r="AB870" s="0" t="n">
        <f aca="false">SUMPRODUCT('5N inverse'!$A$26:$Y$26,'5N mesh'!$B$37:$Z$37,$E869:$AC869)+'5N inverse'!$A$26*$C870/Setup!$B$17+INDEX('5N inverse'!$A$26:$Y$26,1,'5N mesh'!$B$7+1)*Setup!$B$22</f>
        <v>0</v>
      </c>
      <c r="AC870" s="0" t="n">
        <f aca="false">SUMPRODUCT('5N inverse'!$A$27:$Y$27,'5N mesh'!$B$37:$Z$37,$E869:$AC869)+'5N inverse'!$A$27*$C870/Setup!$B$17+INDEX('5N inverse'!$A$27:$Y$27,1,'5N mesh'!$B$7+1)*Setup!$B$22</f>
        <v>0</v>
      </c>
    </row>
    <row r="871" customFormat="false" ht="15" hidden="false" customHeight="false" outlineLevel="0" collapsed="false">
      <c r="A871" s="0" t="n">
        <v>866</v>
      </c>
      <c r="B871" s="0" t="n">
        <f aca="false">A871*Setup!$B$11/3600</f>
        <v>72.1666666666667</v>
      </c>
      <c r="C871" s="0" t="n">
        <f aca="false">Setup!$B$7+Setup!$B$8*COS(2*PI()*(B871-Setup!$B$9)/24)</f>
        <v>21.8508015666127</v>
      </c>
      <c r="D871" s="0" t="n">
        <f aca="false">(C871-E871)/Setup!$B$17</f>
        <v>-21.3740600738614</v>
      </c>
      <c r="E871" s="0" t="n">
        <f aca="false">SUMPRODUCT('5N inverse'!$A$3:$Y$3,'5N mesh'!$B$37:$Z$37,$E870:$AC870)+'5N inverse'!$A$3*$C871/Setup!$B$17+INDEX('5N inverse'!$A$3:$Y$3,1,'5N mesh'!$B$7+1)*Setup!$B$22</f>
        <v>24.6294293762147</v>
      </c>
      <c r="F871" s="0" t="n">
        <f aca="false">SUMPRODUCT('5N inverse'!$A$4:$Y$4,'5N mesh'!$B$37:$Z$37,$E870:$AC870)+'5N inverse'!$A$4*$C871/Setup!$B$17+INDEX('5N inverse'!$A$4:$Y$4,1,'5N mesh'!$B$7+1)*Setup!$B$22</f>
        <v>23.038951306586</v>
      </c>
      <c r="G871" s="0" t="n">
        <f aca="false">SUMPRODUCT('5N inverse'!$A$5:$Y$5,'5N mesh'!$B$37:$Z$37,$E870:$AC870)+'5N inverse'!$A$5*$C871/Setup!$B$17+INDEX('5N inverse'!$A$5:$Y$5,1,'5N mesh'!$B$7+1)*Setup!$B$22</f>
        <v>19.8579951673285</v>
      </c>
      <c r="H871" s="0" t="n">
        <f aca="false">SUMPRODUCT('5N inverse'!$A$6:$Y$6,'5N mesh'!$B$37:$Z$37,$E870:$AC870)+'5N inverse'!$A$6*$C871/Setup!$B$17+INDEX('5N inverse'!$A$6:$Y$6,1,'5N mesh'!$B$7+1)*Setup!$B$22</f>
        <v>16.6770390280711</v>
      </c>
      <c r="I871" s="0" t="n">
        <f aca="false">SUMPRODUCT('5N inverse'!$A$7:$Y$7,'5N mesh'!$B$37:$Z$37,$E870:$AC870)+'5N inverse'!$A$7*$C871/Setup!$B$17+INDEX('5N inverse'!$A$7:$Y$7,1,'5N mesh'!$B$7+1)*Setup!$B$22</f>
        <v>15.0865609584423</v>
      </c>
      <c r="J871" s="0" t="n">
        <f aca="false">SUMPRODUCT('5N inverse'!$A$8:$Y$8,'5N mesh'!$B$37:$Z$37,$E870:$AC870)+'5N inverse'!$A$8*$C871/Setup!$B$17+INDEX('5N inverse'!$A$8:$Y$8,1,'5N mesh'!$B$7+1)*Setup!$B$22</f>
        <v>0</v>
      </c>
      <c r="K871" s="0" t="n">
        <f aca="false">SUMPRODUCT('5N inverse'!$A$9:$Y$9,'5N mesh'!$B$37:$Z$37,$E870:$AC870)+'5N inverse'!$A$9*$C871/Setup!$B$17+INDEX('5N inverse'!$A$9:$Y$9,1,'5N mesh'!$B$7+1)*Setup!$B$22</f>
        <v>0</v>
      </c>
      <c r="L871" s="0" t="n">
        <f aca="false">SUMPRODUCT('5N inverse'!$A$10:$Y$10,'5N mesh'!$B$37:$Z$37,$E870:$AC870)+'5N inverse'!$A$10*$C871/Setup!$B$17+INDEX('5N inverse'!$A$10:$Y$10,1,'5N mesh'!$B$7+1)*Setup!$B$22</f>
        <v>0</v>
      </c>
      <c r="M871" s="0" t="n">
        <f aca="false">SUMPRODUCT('5N inverse'!$A$11:$Y$11,'5N mesh'!$B$37:$Z$37,$E870:$AC870)+'5N inverse'!$A$11*$C871/Setup!$B$17+INDEX('5N inverse'!$A$11:$Y$11,1,'5N mesh'!$B$7+1)*Setup!$B$22</f>
        <v>0</v>
      </c>
      <c r="N871" s="0" t="n">
        <f aca="false">SUMPRODUCT('5N inverse'!$A$12:$Y$12,'5N mesh'!$B$37:$Z$37,$E870:$AC870)+'5N inverse'!$A$12*$C871/Setup!$B$17+INDEX('5N inverse'!$A$12:$Y$12,1,'5N mesh'!$B$7+1)*Setup!$B$22</f>
        <v>0</v>
      </c>
      <c r="O871" s="0" t="n">
        <f aca="false">SUMPRODUCT('5N inverse'!$A$13:$Y$13,'5N mesh'!$B$37:$Z$37,$E870:$AC870)+'5N inverse'!$A$13*$C871/Setup!$B$17+INDEX('5N inverse'!$A$13:$Y$13,1,'5N mesh'!$B$7+1)*Setup!$B$22</f>
        <v>0</v>
      </c>
      <c r="P871" s="0" t="n">
        <f aca="false">SUMPRODUCT('5N inverse'!$A$14:$Y$14,'5N mesh'!$B$37:$Z$37,$E870:$AC870)+'5N inverse'!$A$14*$C871/Setup!$B$17+INDEX('5N inverse'!$A$14:$Y$14,1,'5N mesh'!$B$7+1)*Setup!$B$22</f>
        <v>0</v>
      </c>
      <c r="Q871" s="0" t="n">
        <f aca="false">SUMPRODUCT('5N inverse'!$A$15:$Y$15,'5N mesh'!$B$37:$Z$37,$E870:$AC870)+'5N inverse'!$A$15*$C871/Setup!$B$17+INDEX('5N inverse'!$A$15:$Y$15,1,'5N mesh'!$B$7+1)*Setup!$B$22</f>
        <v>0</v>
      </c>
      <c r="R871" s="0" t="n">
        <f aca="false">SUMPRODUCT('5N inverse'!$A$16:$Y$16,'5N mesh'!$B$37:$Z$37,$E870:$AC870)+'5N inverse'!$A$16*$C871/Setup!$B$17+INDEX('5N inverse'!$A$16:$Y$16,1,'5N mesh'!$B$7+1)*Setup!$B$22</f>
        <v>0</v>
      </c>
      <c r="S871" s="0" t="n">
        <f aca="false">SUMPRODUCT('5N inverse'!$A$17:$Y$17,'5N mesh'!$B$37:$Z$37,$E870:$AC870)+'5N inverse'!$A$17*$C871/Setup!$B$17+INDEX('5N inverse'!$A$17:$Y$17,1,'5N mesh'!$B$7+1)*Setup!$B$22</f>
        <v>0</v>
      </c>
      <c r="T871" s="0" t="n">
        <f aca="false">SUMPRODUCT('5N inverse'!$A$18:$Y$18,'5N mesh'!$B$37:$Z$37,$E870:$AC870)+'5N inverse'!$A$18*$C871/Setup!$B$17+INDEX('5N inverse'!$A$18:$Y$18,1,'5N mesh'!$B$7+1)*Setup!$B$22</f>
        <v>0</v>
      </c>
      <c r="U871" s="0" t="n">
        <f aca="false">SUMPRODUCT('5N inverse'!$A$19:$Y$19,'5N mesh'!$B$37:$Z$37,$E870:$AC870)+'5N inverse'!$A$19*$C871/Setup!$B$17+INDEX('5N inverse'!$A$19:$Y$19,1,'5N mesh'!$B$7+1)*Setup!$B$22</f>
        <v>0</v>
      </c>
      <c r="V871" s="0" t="n">
        <f aca="false">SUMPRODUCT('5N inverse'!$A$20:$Y$20,'5N mesh'!$B$37:$Z$37,$E870:$AC870)+'5N inverse'!$A$20*$C871/Setup!$B$17+INDEX('5N inverse'!$A$20:$Y$20,1,'5N mesh'!$B$7+1)*Setup!$B$22</f>
        <v>0</v>
      </c>
      <c r="W871" s="0" t="n">
        <f aca="false">SUMPRODUCT('5N inverse'!$A$21:$Y$21,'5N mesh'!$B$37:$Z$37,$E870:$AC870)+'5N inverse'!$A$21*$C871/Setup!$B$17+INDEX('5N inverse'!$A$21:$Y$21,1,'5N mesh'!$B$7+1)*Setup!$B$22</f>
        <v>0</v>
      </c>
      <c r="X871" s="0" t="n">
        <f aca="false">SUMPRODUCT('5N inverse'!$A$22:$Y$22,'5N mesh'!$B$37:$Z$37,$E870:$AC870)+'5N inverse'!$A$22*$C871/Setup!$B$17+INDEX('5N inverse'!$A$22:$Y$22,1,'5N mesh'!$B$7+1)*Setup!$B$22</f>
        <v>0</v>
      </c>
      <c r="Y871" s="0" t="n">
        <f aca="false">SUMPRODUCT('5N inverse'!$A$23:$Y$23,'5N mesh'!$B$37:$Z$37,$E870:$AC870)+'5N inverse'!$A$23*$C871/Setup!$B$17+INDEX('5N inverse'!$A$23:$Y$23,1,'5N mesh'!$B$7+1)*Setup!$B$22</f>
        <v>0</v>
      </c>
      <c r="Z871" s="0" t="n">
        <f aca="false">SUMPRODUCT('5N inverse'!$A$24:$Y$24,'5N mesh'!$B$37:$Z$37,$E870:$AC870)+'5N inverse'!$A$24*$C871/Setup!$B$17+INDEX('5N inverse'!$A$24:$Y$24,1,'5N mesh'!$B$7+1)*Setup!$B$22</f>
        <v>0</v>
      </c>
      <c r="AA871" s="0" t="n">
        <f aca="false">SUMPRODUCT('5N inverse'!$A$25:$Y$25,'5N mesh'!$B$37:$Z$37,$E870:$AC870)+'5N inverse'!$A$25*$C871/Setup!$B$17+INDEX('5N inverse'!$A$25:$Y$25,1,'5N mesh'!$B$7+1)*Setup!$B$22</f>
        <v>0</v>
      </c>
      <c r="AB871" s="0" t="n">
        <f aca="false">SUMPRODUCT('5N inverse'!$A$26:$Y$26,'5N mesh'!$B$37:$Z$37,$E870:$AC870)+'5N inverse'!$A$26*$C871/Setup!$B$17+INDEX('5N inverse'!$A$26:$Y$26,1,'5N mesh'!$B$7+1)*Setup!$B$22</f>
        <v>0</v>
      </c>
      <c r="AC871" s="0" t="n">
        <f aca="false">SUMPRODUCT('5N inverse'!$A$27:$Y$27,'5N mesh'!$B$37:$Z$37,$E870:$AC870)+'5N inverse'!$A$27*$C871/Setup!$B$17+INDEX('5N inverse'!$A$27:$Y$27,1,'5N mesh'!$B$7+1)*Setup!$B$22</f>
        <v>0</v>
      </c>
    </row>
    <row r="872" customFormat="false" ht="15" hidden="false" customHeight="false" outlineLevel="0" collapsed="false">
      <c r="A872" s="0" t="n">
        <v>867</v>
      </c>
      <c r="B872" s="0" t="n">
        <f aca="false">A872*Setup!$B$11/3600</f>
        <v>72.25</v>
      </c>
      <c r="C872" s="0" t="n">
        <f aca="false">Setup!$B$7+Setup!$B$8*COS(2*PI()*(B872-Setup!$B$9)/24)</f>
        <v>21.7777190679216</v>
      </c>
      <c r="D872" s="0" t="n">
        <f aca="false">(C872-E872)/Setup!$B$17</f>
        <v>-21.6260646606304</v>
      </c>
      <c r="E872" s="0" t="n">
        <f aca="false">SUMPRODUCT('5N inverse'!$A$3:$Y$3,'5N mesh'!$B$37:$Z$37,$E871:$AC871)+'5N inverse'!$A$3*$C872/Setup!$B$17+INDEX('5N inverse'!$A$3:$Y$3,1,'5N mesh'!$B$7+1)*Setup!$B$22</f>
        <v>24.5891074738035</v>
      </c>
      <c r="F872" s="0" t="n">
        <f aca="false">SUMPRODUCT('5N inverse'!$A$4:$Y$4,'5N mesh'!$B$37:$Z$37,$E871:$AC871)+'5N inverse'!$A$4*$C872/Setup!$B$17+INDEX('5N inverse'!$A$4:$Y$4,1,'5N mesh'!$B$7+1)*Setup!$B$22</f>
        <v>23.0053149856207</v>
      </c>
      <c r="G872" s="0" t="n">
        <f aca="false">SUMPRODUCT('5N inverse'!$A$5:$Y$5,'5N mesh'!$B$37:$Z$37,$E871:$AC871)+'5N inverse'!$A$5*$C872/Setup!$B$17+INDEX('5N inverse'!$A$5:$Y$5,1,'5N mesh'!$B$7+1)*Setup!$B$22</f>
        <v>19.837730009255</v>
      </c>
      <c r="H872" s="0" t="n">
        <f aca="false">SUMPRODUCT('5N inverse'!$A$6:$Y$6,'5N mesh'!$B$37:$Z$37,$E871:$AC871)+'5N inverse'!$A$6*$C872/Setup!$B$17+INDEX('5N inverse'!$A$6:$Y$6,1,'5N mesh'!$B$7+1)*Setup!$B$22</f>
        <v>16.6701450328892</v>
      </c>
      <c r="I872" s="0" t="n">
        <f aca="false">SUMPRODUCT('5N inverse'!$A$7:$Y$7,'5N mesh'!$B$37:$Z$37,$E871:$AC871)+'5N inverse'!$A$7*$C872/Setup!$B$17+INDEX('5N inverse'!$A$7:$Y$7,1,'5N mesh'!$B$7+1)*Setup!$B$22</f>
        <v>15.0863525447064</v>
      </c>
      <c r="J872" s="0" t="n">
        <f aca="false">SUMPRODUCT('5N inverse'!$A$8:$Y$8,'5N mesh'!$B$37:$Z$37,$E871:$AC871)+'5N inverse'!$A$8*$C872/Setup!$B$17+INDEX('5N inverse'!$A$8:$Y$8,1,'5N mesh'!$B$7+1)*Setup!$B$22</f>
        <v>0</v>
      </c>
      <c r="K872" s="0" t="n">
        <f aca="false">SUMPRODUCT('5N inverse'!$A$9:$Y$9,'5N mesh'!$B$37:$Z$37,$E871:$AC871)+'5N inverse'!$A$9*$C872/Setup!$B$17+INDEX('5N inverse'!$A$9:$Y$9,1,'5N mesh'!$B$7+1)*Setup!$B$22</f>
        <v>0</v>
      </c>
      <c r="L872" s="0" t="n">
        <f aca="false">SUMPRODUCT('5N inverse'!$A$10:$Y$10,'5N mesh'!$B$37:$Z$37,$E871:$AC871)+'5N inverse'!$A$10*$C872/Setup!$B$17+INDEX('5N inverse'!$A$10:$Y$10,1,'5N mesh'!$B$7+1)*Setup!$B$22</f>
        <v>0</v>
      </c>
      <c r="M872" s="0" t="n">
        <f aca="false">SUMPRODUCT('5N inverse'!$A$11:$Y$11,'5N mesh'!$B$37:$Z$37,$E871:$AC871)+'5N inverse'!$A$11*$C872/Setup!$B$17+INDEX('5N inverse'!$A$11:$Y$11,1,'5N mesh'!$B$7+1)*Setup!$B$22</f>
        <v>0</v>
      </c>
      <c r="N872" s="0" t="n">
        <f aca="false">SUMPRODUCT('5N inverse'!$A$12:$Y$12,'5N mesh'!$B$37:$Z$37,$E871:$AC871)+'5N inverse'!$A$12*$C872/Setup!$B$17+INDEX('5N inverse'!$A$12:$Y$12,1,'5N mesh'!$B$7+1)*Setup!$B$22</f>
        <v>0</v>
      </c>
      <c r="O872" s="0" t="n">
        <f aca="false">SUMPRODUCT('5N inverse'!$A$13:$Y$13,'5N mesh'!$B$37:$Z$37,$E871:$AC871)+'5N inverse'!$A$13*$C872/Setup!$B$17+INDEX('5N inverse'!$A$13:$Y$13,1,'5N mesh'!$B$7+1)*Setup!$B$22</f>
        <v>0</v>
      </c>
      <c r="P872" s="0" t="n">
        <f aca="false">SUMPRODUCT('5N inverse'!$A$14:$Y$14,'5N mesh'!$B$37:$Z$37,$E871:$AC871)+'5N inverse'!$A$14*$C872/Setup!$B$17+INDEX('5N inverse'!$A$14:$Y$14,1,'5N mesh'!$B$7+1)*Setup!$B$22</f>
        <v>0</v>
      </c>
      <c r="Q872" s="0" t="n">
        <f aca="false">SUMPRODUCT('5N inverse'!$A$15:$Y$15,'5N mesh'!$B$37:$Z$37,$E871:$AC871)+'5N inverse'!$A$15*$C872/Setup!$B$17+INDEX('5N inverse'!$A$15:$Y$15,1,'5N mesh'!$B$7+1)*Setup!$B$22</f>
        <v>0</v>
      </c>
      <c r="R872" s="0" t="n">
        <f aca="false">SUMPRODUCT('5N inverse'!$A$16:$Y$16,'5N mesh'!$B$37:$Z$37,$E871:$AC871)+'5N inverse'!$A$16*$C872/Setup!$B$17+INDEX('5N inverse'!$A$16:$Y$16,1,'5N mesh'!$B$7+1)*Setup!$B$22</f>
        <v>0</v>
      </c>
      <c r="S872" s="0" t="n">
        <f aca="false">SUMPRODUCT('5N inverse'!$A$17:$Y$17,'5N mesh'!$B$37:$Z$37,$E871:$AC871)+'5N inverse'!$A$17*$C872/Setup!$B$17+INDEX('5N inverse'!$A$17:$Y$17,1,'5N mesh'!$B$7+1)*Setup!$B$22</f>
        <v>0</v>
      </c>
      <c r="T872" s="0" t="n">
        <f aca="false">SUMPRODUCT('5N inverse'!$A$18:$Y$18,'5N mesh'!$B$37:$Z$37,$E871:$AC871)+'5N inverse'!$A$18*$C872/Setup!$B$17+INDEX('5N inverse'!$A$18:$Y$18,1,'5N mesh'!$B$7+1)*Setup!$B$22</f>
        <v>0</v>
      </c>
      <c r="U872" s="0" t="n">
        <f aca="false">SUMPRODUCT('5N inverse'!$A$19:$Y$19,'5N mesh'!$B$37:$Z$37,$E871:$AC871)+'5N inverse'!$A$19*$C872/Setup!$B$17+INDEX('5N inverse'!$A$19:$Y$19,1,'5N mesh'!$B$7+1)*Setup!$B$22</f>
        <v>0</v>
      </c>
      <c r="V872" s="0" t="n">
        <f aca="false">SUMPRODUCT('5N inverse'!$A$20:$Y$20,'5N mesh'!$B$37:$Z$37,$E871:$AC871)+'5N inverse'!$A$20*$C872/Setup!$B$17+INDEX('5N inverse'!$A$20:$Y$20,1,'5N mesh'!$B$7+1)*Setup!$B$22</f>
        <v>0</v>
      </c>
      <c r="W872" s="0" t="n">
        <f aca="false">SUMPRODUCT('5N inverse'!$A$21:$Y$21,'5N mesh'!$B$37:$Z$37,$E871:$AC871)+'5N inverse'!$A$21*$C872/Setup!$B$17+INDEX('5N inverse'!$A$21:$Y$21,1,'5N mesh'!$B$7+1)*Setup!$B$22</f>
        <v>0</v>
      </c>
      <c r="X872" s="0" t="n">
        <f aca="false">SUMPRODUCT('5N inverse'!$A$22:$Y$22,'5N mesh'!$B$37:$Z$37,$E871:$AC871)+'5N inverse'!$A$22*$C872/Setup!$B$17+INDEX('5N inverse'!$A$22:$Y$22,1,'5N mesh'!$B$7+1)*Setup!$B$22</f>
        <v>0</v>
      </c>
      <c r="Y872" s="0" t="n">
        <f aca="false">SUMPRODUCT('5N inverse'!$A$23:$Y$23,'5N mesh'!$B$37:$Z$37,$E871:$AC871)+'5N inverse'!$A$23*$C872/Setup!$B$17+INDEX('5N inverse'!$A$23:$Y$23,1,'5N mesh'!$B$7+1)*Setup!$B$22</f>
        <v>0</v>
      </c>
      <c r="Z872" s="0" t="n">
        <f aca="false">SUMPRODUCT('5N inverse'!$A$24:$Y$24,'5N mesh'!$B$37:$Z$37,$E871:$AC871)+'5N inverse'!$A$24*$C872/Setup!$B$17+INDEX('5N inverse'!$A$24:$Y$24,1,'5N mesh'!$B$7+1)*Setup!$B$22</f>
        <v>0</v>
      </c>
      <c r="AA872" s="0" t="n">
        <f aca="false">SUMPRODUCT('5N inverse'!$A$25:$Y$25,'5N mesh'!$B$37:$Z$37,$E871:$AC871)+'5N inverse'!$A$25*$C872/Setup!$B$17+INDEX('5N inverse'!$A$25:$Y$25,1,'5N mesh'!$B$7+1)*Setup!$B$22</f>
        <v>0</v>
      </c>
      <c r="AB872" s="0" t="n">
        <f aca="false">SUMPRODUCT('5N inverse'!$A$26:$Y$26,'5N mesh'!$B$37:$Z$37,$E871:$AC871)+'5N inverse'!$A$26*$C872/Setup!$B$17+INDEX('5N inverse'!$A$26:$Y$26,1,'5N mesh'!$B$7+1)*Setup!$B$22</f>
        <v>0</v>
      </c>
      <c r="AC872" s="0" t="n">
        <f aca="false">SUMPRODUCT('5N inverse'!$A$27:$Y$27,'5N mesh'!$B$37:$Z$37,$E871:$AC871)+'5N inverse'!$A$27*$C872/Setup!$B$17+INDEX('5N inverse'!$A$27:$Y$27,1,'5N mesh'!$B$7+1)*Setup!$B$22</f>
        <v>0</v>
      </c>
    </row>
    <row r="873" customFormat="false" ht="15" hidden="false" customHeight="false" outlineLevel="0" collapsed="false">
      <c r="A873" s="0" t="n">
        <v>868</v>
      </c>
      <c r="B873" s="0" t="n">
        <f aca="false">A873*Setup!$B$11/3600</f>
        <v>72.3333333333333</v>
      </c>
      <c r="C873" s="0" t="n">
        <f aca="false">Setup!$B$7+Setup!$B$8*COS(2*PI()*(B873-Setup!$B$9)/24)</f>
        <v>21.7056942545958</v>
      </c>
      <c r="D873" s="0" t="n">
        <f aca="false">(C873-E873)/Setup!$B$17</f>
        <v>-21.8668902490263</v>
      </c>
      <c r="E873" s="0" t="n">
        <f aca="false">SUMPRODUCT('5N inverse'!$A$3:$Y$3,'5N mesh'!$B$37:$Z$37,$E872:$AC872)+'5N inverse'!$A$3*$C873/Setup!$B$17+INDEX('5N inverse'!$A$3:$Y$3,1,'5N mesh'!$B$7+1)*Setup!$B$22</f>
        <v>24.5483899869693</v>
      </c>
      <c r="F873" s="0" t="n">
        <f aca="false">SUMPRODUCT('5N inverse'!$A$4:$Y$4,'5N mesh'!$B$37:$Z$37,$E872:$AC872)+'5N inverse'!$A$4*$C873/Setup!$B$17+INDEX('5N inverse'!$A$4:$Y$4,1,'5N mesh'!$B$7+1)*Setup!$B$22</f>
        <v>22.9713480657841</v>
      </c>
      <c r="G873" s="0" t="n">
        <f aca="false">SUMPRODUCT('5N inverse'!$A$5:$Y$5,'5N mesh'!$B$37:$Z$37,$E872:$AC872)+'5N inverse'!$A$5*$C873/Setup!$B$17+INDEX('5N inverse'!$A$5:$Y$5,1,'5N mesh'!$B$7+1)*Setup!$B$22</f>
        <v>19.8172642234137</v>
      </c>
      <c r="H873" s="0" t="n">
        <f aca="false">SUMPRODUCT('5N inverse'!$A$6:$Y$6,'5N mesh'!$B$37:$Z$37,$E872:$AC872)+'5N inverse'!$A$6*$C873/Setup!$B$17+INDEX('5N inverse'!$A$6:$Y$6,1,'5N mesh'!$B$7+1)*Setup!$B$22</f>
        <v>16.6631803810433</v>
      </c>
      <c r="I873" s="0" t="n">
        <f aca="false">SUMPRODUCT('5N inverse'!$A$7:$Y$7,'5N mesh'!$B$37:$Z$37,$E872:$AC872)+'5N inverse'!$A$7*$C873/Setup!$B$17+INDEX('5N inverse'!$A$7:$Y$7,1,'5N mesh'!$B$7+1)*Setup!$B$22</f>
        <v>15.0861384598581</v>
      </c>
      <c r="J873" s="0" t="n">
        <f aca="false">SUMPRODUCT('5N inverse'!$A$8:$Y$8,'5N mesh'!$B$37:$Z$37,$E872:$AC872)+'5N inverse'!$A$8*$C873/Setup!$B$17+INDEX('5N inverse'!$A$8:$Y$8,1,'5N mesh'!$B$7+1)*Setup!$B$22</f>
        <v>0</v>
      </c>
      <c r="K873" s="0" t="n">
        <f aca="false">SUMPRODUCT('5N inverse'!$A$9:$Y$9,'5N mesh'!$B$37:$Z$37,$E872:$AC872)+'5N inverse'!$A$9*$C873/Setup!$B$17+INDEX('5N inverse'!$A$9:$Y$9,1,'5N mesh'!$B$7+1)*Setup!$B$22</f>
        <v>0</v>
      </c>
      <c r="L873" s="0" t="n">
        <f aca="false">SUMPRODUCT('5N inverse'!$A$10:$Y$10,'5N mesh'!$B$37:$Z$37,$E872:$AC872)+'5N inverse'!$A$10*$C873/Setup!$B$17+INDEX('5N inverse'!$A$10:$Y$10,1,'5N mesh'!$B$7+1)*Setup!$B$22</f>
        <v>0</v>
      </c>
      <c r="M873" s="0" t="n">
        <f aca="false">SUMPRODUCT('5N inverse'!$A$11:$Y$11,'5N mesh'!$B$37:$Z$37,$E872:$AC872)+'5N inverse'!$A$11*$C873/Setup!$B$17+INDEX('5N inverse'!$A$11:$Y$11,1,'5N mesh'!$B$7+1)*Setup!$B$22</f>
        <v>0</v>
      </c>
      <c r="N873" s="0" t="n">
        <f aca="false">SUMPRODUCT('5N inverse'!$A$12:$Y$12,'5N mesh'!$B$37:$Z$37,$E872:$AC872)+'5N inverse'!$A$12*$C873/Setup!$B$17+INDEX('5N inverse'!$A$12:$Y$12,1,'5N mesh'!$B$7+1)*Setup!$B$22</f>
        <v>0</v>
      </c>
      <c r="O873" s="0" t="n">
        <f aca="false">SUMPRODUCT('5N inverse'!$A$13:$Y$13,'5N mesh'!$B$37:$Z$37,$E872:$AC872)+'5N inverse'!$A$13*$C873/Setup!$B$17+INDEX('5N inverse'!$A$13:$Y$13,1,'5N mesh'!$B$7+1)*Setup!$B$22</f>
        <v>0</v>
      </c>
      <c r="P873" s="0" t="n">
        <f aca="false">SUMPRODUCT('5N inverse'!$A$14:$Y$14,'5N mesh'!$B$37:$Z$37,$E872:$AC872)+'5N inverse'!$A$14*$C873/Setup!$B$17+INDEX('5N inverse'!$A$14:$Y$14,1,'5N mesh'!$B$7+1)*Setup!$B$22</f>
        <v>0</v>
      </c>
      <c r="Q873" s="0" t="n">
        <f aca="false">SUMPRODUCT('5N inverse'!$A$15:$Y$15,'5N mesh'!$B$37:$Z$37,$E872:$AC872)+'5N inverse'!$A$15*$C873/Setup!$B$17+INDEX('5N inverse'!$A$15:$Y$15,1,'5N mesh'!$B$7+1)*Setup!$B$22</f>
        <v>0</v>
      </c>
      <c r="R873" s="0" t="n">
        <f aca="false">SUMPRODUCT('5N inverse'!$A$16:$Y$16,'5N mesh'!$B$37:$Z$37,$E872:$AC872)+'5N inverse'!$A$16*$C873/Setup!$B$17+INDEX('5N inverse'!$A$16:$Y$16,1,'5N mesh'!$B$7+1)*Setup!$B$22</f>
        <v>0</v>
      </c>
      <c r="S873" s="0" t="n">
        <f aca="false">SUMPRODUCT('5N inverse'!$A$17:$Y$17,'5N mesh'!$B$37:$Z$37,$E872:$AC872)+'5N inverse'!$A$17*$C873/Setup!$B$17+INDEX('5N inverse'!$A$17:$Y$17,1,'5N mesh'!$B$7+1)*Setup!$B$22</f>
        <v>0</v>
      </c>
      <c r="T873" s="0" t="n">
        <f aca="false">SUMPRODUCT('5N inverse'!$A$18:$Y$18,'5N mesh'!$B$37:$Z$37,$E872:$AC872)+'5N inverse'!$A$18*$C873/Setup!$B$17+INDEX('5N inverse'!$A$18:$Y$18,1,'5N mesh'!$B$7+1)*Setup!$B$22</f>
        <v>0</v>
      </c>
      <c r="U873" s="0" t="n">
        <f aca="false">SUMPRODUCT('5N inverse'!$A$19:$Y$19,'5N mesh'!$B$37:$Z$37,$E872:$AC872)+'5N inverse'!$A$19*$C873/Setup!$B$17+INDEX('5N inverse'!$A$19:$Y$19,1,'5N mesh'!$B$7+1)*Setup!$B$22</f>
        <v>0</v>
      </c>
      <c r="V873" s="0" t="n">
        <f aca="false">SUMPRODUCT('5N inverse'!$A$20:$Y$20,'5N mesh'!$B$37:$Z$37,$E872:$AC872)+'5N inverse'!$A$20*$C873/Setup!$B$17+INDEX('5N inverse'!$A$20:$Y$20,1,'5N mesh'!$B$7+1)*Setup!$B$22</f>
        <v>0</v>
      </c>
      <c r="W873" s="0" t="n">
        <f aca="false">SUMPRODUCT('5N inverse'!$A$21:$Y$21,'5N mesh'!$B$37:$Z$37,$E872:$AC872)+'5N inverse'!$A$21*$C873/Setup!$B$17+INDEX('5N inverse'!$A$21:$Y$21,1,'5N mesh'!$B$7+1)*Setup!$B$22</f>
        <v>0</v>
      </c>
      <c r="X873" s="0" t="n">
        <f aca="false">SUMPRODUCT('5N inverse'!$A$22:$Y$22,'5N mesh'!$B$37:$Z$37,$E872:$AC872)+'5N inverse'!$A$22*$C873/Setup!$B$17+INDEX('5N inverse'!$A$22:$Y$22,1,'5N mesh'!$B$7+1)*Setup!$B$22</f>
        <v>0</v>
      </c>
      <c r="Y873" s="0" t="n">
        <f aca="false">SUMPRODUCT('5N inverse'!$A$23:$Y$23,'5N mesh'!$B$37:$Z$37,$E872:$AC872)+'5N inverse'!$A$23*$C873/Setup!$B$17+INDEX('5N inverse'!$A$23:$Y$23,1,'5N mesh'!$B$7+1)*Setup!$B$22</f>
        <v>0</v>
      </c>
      <c r="Z873" s="0" t="n">
        <f aca="false">SUMPRODUCT('5N inverse'!$A$24:$Y$24,'5N mesh'!$B$37:$Z$37,$E872:$AC872)+'5N inverse'!$A$24*$C873/Setup!$B$17+INDEX('5N inverse'!$A$24:$Y$24,1,'5N mesh'!$B$7+1)*Setup!$B$22</f>
        <v>0</v>
      </c>
      <c r="AA873" s="0" t="n">
        <f aca="false">SUMPRODUCT('5N inverse'!$A$25:$Y$25,'5N mesh'!$B$37:$Z$37,$E872:$AC872)+'5N inverse'!$A$25*$C873/Setup!$B$17+INDEX('5N inverse'!$A$25:$Y$25,1,'5N mesh'!$B$7+1)*Setup!$B$22</f>
        <v>0</v>
      </c>
      <c r="AB873" s="0" t="n">
        <f aca="false">SUMPRODUCT('5N inverse'!$A$26:$Y$26,'5N mesh'!$B$37:$Z$37,$E872:$AC872)+'5N inverse'!$A$26*$C873/Setup!$B$17+INDEX('5N inverse'!$A$26:$Y$26,1,'5N mesh'!$B$7+1)*Setup!$B$22</f>
        <v>0</v>
      </c>
      <c r="AC873" s="0" t="n">
        <f aca="false">SUMPRODUCT('5N inverse'!$A$27:$Y$27,'5N mesh'!$B$37:$Z$37,$E872:$AC872)+'5N inverse'!$A$27*$C873/Setup!$B$17+INDEX('5N inverse'!$A$27:$Y$27,1,'5N mesh'!$B$7+1)*Setup!$B$22</f>
        <v>0</v>
      </c>
    </row>
    <row r="874" customFormat="false" ht="15" hidden="false" customHeight="false" outlineLevel="0" collapsed="false">
      <c r="A874" s="0" t="n">
        <v>869</v>
      </c>
      <c r="B874" s="0" t="n">
        <f aca="false">A874*Setup!$B$11/3600</f>
        <v>72.4166666666667</v>
      </c>
      <c r="C874" s="0" t="n">
        <f aca="false">Setup!$B$7+Setup!$B$8*COS(2*PI()*(B874-Setup!$B$9)/24)</f>
        <v>21.6347614065457</v>
      </c>
      <c r="D874" s="0" t="n">
        <f aca="false">(C874-E874)/Setup!$B$17</f>
        <v>-22.0964222250187</v>
      </c>
      <c r="E874" s="0" t="n">
        <f aca="false">SUMPRODUCT('5N inverse'!$A$3:$Y$3,'5N mesh'!$B$37:$Z$37,$E873:$AC873)+'5N inverse'!$A$3*$C874/Setup!$B$17+INDEX('5N inverse'!$A$3:$Y$3,1,'5N mesh'!$B$7+1)*Setup!$B$22</f>
        <v>24.5072962957981</v>
      </c>
      <c r="F874" s="0" t="n">
        <f aca="false">SUMPRODUCT('5N inverse'!$A$4:$Y$4,'5N mesh'!$B$37:$Z$37,$E873:$AC873)+'5N inverse'!$A$4*$C874/Setup!$B$17+INDEX('5N inverse'!$A$4:$Y$4,1,'5N mesh'!$B$7+1)*Setup!$B$22</f>
        <v>22.9370667141317</v>
      </c>
      <c r="G874" s="0" t="n">
        <f aca="false">SUMPRODUCT('5N inverse'!$A$5:$Y$5,'5N mesh'!$B$37:$Z$37,$E873:$AC873)+'5N inverse'!$A$5*$C874/Setup!$B$17+INDEX('5N inverse'!$A$5:$Y$5,1,'5N mesh'!$B$7+1)*Setup!$B$22</f>
        <v>19.796607550799</v>
      </c>
      <c r="H874" s="0" t="n">
        <f aca="false">SUMPRODUCT('5N inverse'!$A$6:$Y$6,'5N mesh'!$B$37:$Z$37,$E873:$AC873)+'5N inverse'!$A$6*$C874/Setup!$B$17+INDEX('5N inverse'!$A$6:$Y$6,1,'5N mesh'!$B$7+1)*Setup!$B$22</f>
        <v>16.6561483874662</v>
      </c>
      <c r="I874" s="0" t="n">
        <f aca="false">SUMPRODUCT('5N inverse'!$A$7:$Y$7,'5N mesh'!$B$37:$Z$37,$E873:$AC873)+'5N inverse'!$A$7*$C874/Setup!$B$17+INDEX('5N inverse'!$A$7:$Y$7,1,'5N mesh'!$B$7+1)*Setup!$B$22</f>
        <v>15.0859188057998</v>
      </c>
      <c r="J874" s="0" t="n">
        <f aca="false">SUMPRODUCT('5N inverse'!$A$8:$Y$8,'5N mesh'!$B$37:$Z$37,$E873:$AC873)+'5N inverse'!$A$8*$C874/Setup!$B$17+INDEX('5N inverse'!$A$8:$Y$8,1,'5N mesh'!$B$7+1)*Setup!$B$22</f>
        <v>0</v>
      </c>
      <c r="K874" s="0" t="n">
        <f aca="false">SUMPRODUCT('5N inverse'!$A$9:$Y$9,'5N mesh'!$B$37:$Z$37,$E873:$AC873)+'5N inverse'!$A$9*$C874/Setup!$B$17+INDEX('5N inverse'!$A$9:$Y$9,1,'5N mesh'!$B$7+1)*Setup!$B$22</f>
        <v>0</v>
      </c>
      <c r="L874" s="0" t="n">
        <f aca="false">SUMPRODUCT('5N inverse'!$A$10:$Y$10,'5N mesh'!$B$37:$Z$37,$E873:$AC873)+'5N inverse'!$A$10*$C874/Setup!$B$17+INDEX('5N inverse'!$A$10:$Y$10,1,'5N mesh'!$B$7+1)*Setup!$B$22</f>
        <v>0</v>
      </c>
      <c r="M874" s="0" t="n">
        <f aca="false">SUMPRODUCT('5N inverse'!$A$11:$Y$11,'5N mesh'!$B$37:$Z$37,$E873:$AC873)+'5N inverse'!$A$11*$C874/Setup!$B$17+INDEX('5N inverse'!$A$11:$Y$11,1,'5N mesh'!$B$7+1)*Setup!$B$22</f>
        <v>0</v>
      </c>
      <c r="N874" s="0" t="n">
        <f aca="false">SUMPRODUCT('5N inverse'!$A$12:$Y$12,'5N mesh'!$B$37:$Z$37,$E873:$AC873)+'5N inverse'!$A$12*$C874/Setup!$B$17+INDEX('5N inverse'!$A$12:$Y$12,1,'5N mesh'!$B$7+1)*Setup!$B$22</f>
        <v>0</v>
      </c>
      <c r="O874" s="0" t="n">
        <f aca="false">SUMPRODUCT('5N inverse'!$A$13:$Y$13,'5N mesh'!$B$37:$Z$37,$E873:$AC873)+'5N inverse'!$A$13*$C874/Setup!$B$17+INDEX('5N inverse'!$A$13:$Y$13,1,'5N mesh'!$B$7+1)*Setup!$B$22</f>
        <v>0</v>
      </c>
      <c r="P874" s="0" t="n">
        <f aca="false">SUMPRODUCT('5N inverse'!$A$14:$Y$14,'5N mesh'!$B$37:$Z$37,$E873:$AC873)+'5N inverse'!$A$14*$C874/Setup!$B$17+INDEX('5N inverse'!$A$14:$Y$14,1,'5N mesh'!$B$7+1)*Setup!$B$22</f>
        <v>0</v>
      </c>
      <c r="Q874" s="0" t="n">
        <f aca="false">SUMPRODUCT('5N inverse'!$A$15:$Y$15,'5N mesh'!$B$37:$Z$37,$E873:$AC873)+'5N inverse'!$A$15*$C874/Setup!$B$17+INDEX('5N inverse'!$A$15:$Y$15,1,'5N mesh'!$B$7+1)*Setup!$B$22</f>
        <v>0</v>
      </c>
      <c r="R874" s="0" t="n">
        <f aca="false">SUMPRODUCT('5N inverse'!$A$16:$Y$16,'5N mesh'!$B$37:$Z$37,$E873:$AC873)+'5N inverse'!$A$16*$C874/Setup!$B$17+INDEX('5N inverse'!$A$16:$Y$16,1,'5N mesh'!$B$7+1)*Setup!$B$22</f>
        <v>0</v>
      </c>
      <c r="S874" s="0" t="n">
        <f aca="false">SUMPRODUCT('5N inverse'!$A$17:$Y$17,'5N mesh'!$B$37:$Z$37,$E873:$AC873)+'5N inverse'!$A$17*$C874/Setup!$B$17+INDEX('5N inverse'!$A$17:$Y$17,1,'5N mesh'!$B$7+1)*Setup!$B$22</f>
        <v>0</v>
      </c>
      <c r="T874" s="0" t="n">
        <f aca="false">SUMPRODUCT('5N inverse'!$A$18:$Y$18,'5N mesh'!$B$37:$Z$37,$E873:$AC873)+'5N inverse'!$A$18*$C874/Setup!$B$17+INDEX('5N inverse'!$A$18:$Y$18,1,'5N mesh'!$B$7+1)*Setup!$B$22</f>
        <v>0</v>
      </c>
      <c r="U874" s="0" t="n">
        <f aca="false">SUMPRODUCT('5N inverse'!$A$19:$Y$19,'5N mesh'!$B$37:$Z$37,$E873:$AC873)+'5N inverse'!$A$19*$C874/Setup!$B$17+INDEX('5N inverse'!$A$19:$Y$19,1,'5N mesh'!$B$7+1)*Setup!$B$22</f>
        <v>0</v>
      </c>
      <c r="V874" s="0" t="n">
        <f aca="false">SUMPRODUCT('5N inverse'!$A$20:$Y$20,'5N mesh'!$B$37:$Z$37,$E873:$AC873)+'5N inverse'!$A$20*$C874/Setup!$B$17+INDEX('5N inverse'!$A$20:$Y$20,1,'5N mesh'!$B$7+1)*Setup!$B$22</f>
        <v>0</v>
      </c>
      <c r="W874" s="0" t="n">
        <f aca="false">SUMPRODUCT('5N inverse'!$A$21:$Y$21,'5N mesh'!$B$37:$Z$37,$E873:$AC873)+'5N inverse'!$A$21*$C874/Setup!$B$17+INDEX('5N inverse'!$A$21:$Y$21,1,'5N mesh'!$B$7+1)*Setup!$B$22</f>
        <v>0</v>
      </c>
      <c r="X874" s="0" t="n">
        <f aca="false">SUMPRODUCT('5N inverse'!$A$22:$Y$22,'5N mesh'!$B$37:$Z$37,$E873:$AC873)+'5N inverse'!$A$22*$C874/Setup!$B$17+INDEX('5N inverse'!$A$22:$Y$22,1,'5N mesh'!$B$7+1)*Setup!$B$22</f>
        <v>0</v>
      </c>
      <c r="Y874" s="0" t="n">
        <f aca="false">SUMPRODUCT('5N inverse'!$A$23:$Y$23,'5N mesh'!$B$37:$Z$37,$E873:$AC873)+'5N inverse'!$A$23*$C874/Setup!$B$17+INDEX('5N inverse'!$A$23:$Y$23,1,'5N mesh'!$B$7+1)*Setup!$B$22</f>
        <v>0</v>
      </c>
      <c r="Z874" s="0" t="n">
        <f aca="false">SUMPRODUCT('5N inverse'!$A$24:$Y$24,'5N mesh'!$B$37:$Z$37,$E873:$AC873)+'5N inverse'!$A$24*$C874/Setup!$B$17+INDEX('5N inverse'!$A$24:$Y$24,1,'5N mesh'!$B$7+1)*Setup!$B$22</f>
        <v>0</v>
      </c>
      <c r="AA874" s="0" t="n">
        <f aca="false">SUMPRODUCT('5N inverse'!$A$25:$Y$25,'5N mesh'!$B$37:$Z$37,$E873:$AC873)+'5N inverse'!$A$25*$C874/Setup!$B$17+INDEX('5N inverse'!$A$25:$Y$25,1,'5N mesh'!$B$7+1)*Setup!$B$22</f>
        <v>0</v>
      </c>
      <c r="AB874" s="0" t="n">
        <f aca="false">SUMPRODUCT('5N inverse'!$A$26:$Y$26,'5N mesh'!$B$37:$Z$37,$E873:$AC873)+'5N inverse'!$A$26*$C874/Setup!$B$17+INDEX('5N inverse'!$A$26:$Y$26,1,'5N mesh'!$B$7+1)*Setup!$B$22</f>
        <v>0</v>
      </c>
      <c r="AC874" s="0" t="n">
        <f aca="false">SUMPRODUCT('5N inverse'!$A$27:$Y$27,'5N mesh'!$B$37:$Z$37,$E873:$AC873)+'5N inverse'!$A$27*$C874/Setup!$B$17+INDEX('5N inverse'!$A$27:$Y$27,1,'5N mesh'!$B$7+1)*Setup!$B$22</f>
        <v>0</v>
      </c>
    </row>
    <row r="875" customFormat="false" ht="15" hidden="false" customHeight="false" outlineLevel="0" collapsed="false">
      <c r="A875" s="0" t="n">
        <v>870</v>
      </c>
      <c r="B875" s="0" t="n">
        <f aca="false">A875*Setup!$B$11/3600</f>
        <v>72.5</v>
      </c>
      <c r="C875" s="0" t="n">
        <f aca="false">Setup!$B$7+Setup!$B$8*COS(2*PI()*(B875-Setup!$B$9)/24)</f>
        <v>21.5649542839651</v>
      </c>
      <c r="D875" s="0" t="n">
        <f aca="false">(C875-E875)/Setup!$B$17</f>
        <v>-22.3145513496456</v>
      </c>
      <c r="E875" s="0" t="n">
        <f aca="false">SUMPRODUCT('5N inverse'!$A$3:$Y$3,'5N mesh'!$B$37:$Z$37,$E874:$AC874)+'5N inverse'!$A$3*$C875/Setup!$B$17+INDEX('5N inverse'!$A$3:$Y$3,1,'5N mesh'!$B$7+1)*Setup!$B$22</f>
        <v>24.4658459594191</v>
      </c>
      <c r="F875" s="0" t="n">
        <f aca="false">SUMPRODUCT('5N inverse'!$A$4:$Y$4,'5N mesh'!$B$37:$Z$37,$E874:$AC874)+'5N inverse'!$A$4*$C875/Setup!$B$17+INDEX('5N inverse'!$A$4:$Y$4,1,'5N mesh'!$B$7+1)*Setup!$B$22</f>
        <v>22.9024872473633</v>
      </c>
      <c r="G875" s="0" t="n">
        <f aca="false">SUMPRODUCT('5N inverse'!$A$5:$Y$5,'5N mesh'!$B$37:$Z$37,$E874:$AC874)+'5N inverse'!$A$5*$C875/Setup!$B$17+INDEX('5N inverse'!$A$5:$Y$5,1,'5N mesh'!$B$7+1)*Setup!$B$22</f>
        <v>19.7757698232517</v>
      </c>
      <c r="H875" s="0" t="n">
        <f aca="false">SUMPRODUCT('5N inverse'!$A$6:$Y$6,'5N mesh'!$B$37:$Z$37,$E874:$AC874)+'5N inverse'!$A$6*$C875/Setup!$B$17+INDEX('5N inverse'!$A$6:$Y$6,1,'5N mesh'!$B$7+1)*Setup!$B$22</f>
        <v>16.6490523991401</v>
      </c>
      <c r="I875" s="0" t="n">
        <f aca="false">SUMPRODUCT('5N inverse'!$A$7:$Y$7,'5N mesh'!$B$37:$Z$37,$E874:$AC874)+'5N inverse'!$A$7*$C875/Setup!$B$17+INDEX('5N inverse'!$A$7:$Y$7,1,'5N mesh'!$B$7+1)*Setup!$B$22</f>
        <v>15.0856936870843</v>
      </c>
      <c r="J875" s="0" t="n">
        <f aca="false">SUMPRODUCT('5N inverse'!$A$8:$Y$8,'5N mesh'!$B$37:$Z$37,$E874:$AC874)+'5N inverse'!$A$8*$C875/Setup!$B$17+INDEX('5N inverse'!$A$8:$Y$8,1,'5N mesh'!$B$7+1)*Setup!$B$22</f>
        <v>0</v>
      </c>
      <c r="K875" s="0" t="n">
        <f aca="false">SUMPRODUCT('5N inverse'!$A$9:$Y$9,'5N mesh'!$B$37:$Z$37,$E874:$AC874)+'5N inverse'!$A$9*$C875/Setup!$B$17+INDEX('5N inverse'!$A$9:$Y$9,1,'5N mesh'!$B$7+1)*Setup!$B$22</f>
        <v>0</v>
      </c>
      <c r="L875" s="0" t="n">
        <f aca="false">SUMPRODUCT('5N inverse'!$A$10:$Y$10,'5N mesh'!$B$37:$Z$37,$E874:$AC874)+'5N inverse'!$A$10*$C875/Setup!$B$17+INDEX('5N inverse'!$A$10:$Y$10,1,'5N mesh'!$B$7+1)*Setup!$B$22</f>
        <v>0</v>
      </c>
      <c r="M875" s="0" t="n">
        <f aca="false">SUMPRODUCT('5N inverse'!$A$11:$Y$11,'5N mesh'!$B$37:$Z$37,$E874:$AC874)+'5N inverse'!$A$11*$C875/Setup!$B$17+INDEX('5N inverse'!$A$11:$Y$11,1,'5N mesh'!$B$7+1)*Setup!$B$22</f>
        <v>0</v>
      </c>
      <c r="N875" s="0" t="n">
        <f aca="false">SUMPRODUCT('5N inverse'!$A$12:$Y$12,'5N mesh'!$B$37:$Z$37,$E874:$AC874)+'5N inverse'!$A$12*$C875/Setup!$B$17+INDEX('5N inverse'!$A$12:$Y$12,1,'5N mesh'!$B$7+1)*Setup!$B$22</f>
        <v>0</v>
      </c>
      <c r="O875" s="0" t="n">
        <f aca="false">SUMPRODUCT('5N inverse'!$A$13:$Y$13,'5N mesh'!$B$37:$Z$37,$E874:$AC874)+'5N inverse'!$A$13*$C875/Setup!$B$17+INDEX('5N inverse'!$A$13:$Y$13,1,'5N mesh'!$B$7+1)*Setup!$B$22</f>
        <v>0</v>
      </c>
      <c r="P875" s="0" t="n">
        <f aca="false">SUMPRODUCT('5N inverse'!$A$14:$Y$14,'5N mesh'!$B$37:$Z$37,$E874:$AC874)+'5N inverse'!$A$14*$C875/Setup!$B$17+INDEX('5N inverse'!$A$14:$Y$14,1,'5N mesh'!$B$7+1)*Setup!$B$22</f>
        <v>0</v>
      </c>
      <c r="Q875" s="0" t="n">
        <f aca="false">SUMPRODUCT('5N inverse'!$A$15:$Y$15,'5N mesh'!$B$37:$Z$37,$E874:$AC874)+'5N inverse'!$A$15*$C875/Setup!$B$17+INDEX('5N inverse'!$A$15:$Y$15,1,'5N mesh'!$B$7+1)*Setup!$B$22</f>
        <v>0</v>
      </c>
      <c r="R875" s="0" t="n">
        <f aca="false">SUMPRODUCT('5N inverse'!$A$16:$Y$16,'5N mesh'!$B$37:$Z$37,$E874:$AC874)+'5N inverse'!$A$16*$C875/Setup!$B$17+INDEX('5N inverse'!$A$16:$Y$16,1,'5N mesh'!$B$7+1)*Setup!$B$22</f>
        <v>0</v>
      </c>
      <c r="S875" s="0" t="n">
        <f aca="false">SUMPRODUCT('5N inverse'!$A$17:$Y$17,'5N mesh'!$B$37:$Z$37,$E874:$AC874)+'5N inverse'!$A$17*$C875/Setup!$B$17+INDEX('5N inverse'!$A$17:$Y$17,1,'5N mesh'!$B$7+1)*Setup!$B$22</f>
        <v>0</v>
      </c>
      <c r="T875" s="0" t="n">
        <f aca="false">SUMPRODUCT('5N inverse'!$A$18:$Y$18,'5N mesh'!$B$37:$Z$37,$E874:$AC874)+'5N inverse'!$A$18*$C875/Setup!$B$17+INDEX('5N inverse'!$A$18:$Y$18,1,'5N mesh'!$B$7+1)*Setup!$B$22</f>
        <v>0</v>
      </c>
      <c r="U875" s="0" t="n">
        <f aca="false">SUMPRODUCT('5N inverse'!$A$19:$Y$19,'5N mesh'!$B$37:$Z$37,$E874:$AC874)+'5N inverse'!$A$19*$C875/Setup!$B$17+INDEX('5N inverse'!$A$19:$Y$19,1,'5N mesh'!$B$7+1)*Setup!$B$22</f>
        <v>0</v>
      </c>
      <c r="V875" s="0" t="n">
        <f aca="false">SUMPRODUCT('5N inverse'!$A$20:$Y$20,'5N mesh'!$B$37:$Z$37,$E874:$AC874)+'5N inverse'!$A$20*$C875/Setup!$B$17+INDEX('5N inverse'!$A$20:$Y$20,1,'5N mesh'!$B$7+1)*Setup!$B$22</f>
        <v>0</v>
      </c>
      <c r="W875" s="0" t="n">
        <f aca="false">SUMPRODUCT('5N inverse'!$A$21:$Y$21,'5N mesh'!$B$37:$Z$37,$E874:$AC874)+'5N inverse'!$A$21*$C875/Setup!$B$17+INDEX('5N inverse'!$A$21:$Y$21,1,'5N mesh'!$B$7+1)*Setup!$B$22</f>
        <v>0</v>
      </c>
      <c r="X875" s="0" t="n">
        <f aca="false">SUMPRODUCT('5N inverse'!$A$22:$Y$22,'5N mesh'!$B$37:$Z$37,$E874:$AC874)+'5N inverse'!$A$22*$C875/Setup!$B$17+INDEX('5N inverse'!$A$22:$Y$22,1,'5N mesh'!$B$7+1)*Setup!$B$22</f>
        <v>0</v>
      </c>
      <c r="Y875" s="0" t="n">
        <f aca="false">SUMPRODUCT('5N inverse'!$A$23:$Y$23,'5N mesh'!$B$37:$Z$37,$E874:$AC874)+'5N inverse'!$A$23*$C875/Setup!$B$17+INDEX('5N inverse'!$A$23:$Y$23,1,'5N mesh'!$B$7+1)*Setup!$B$22</f>
        <v>0</v>
      </c>
      <c r="Z875" s="0" t="n">
        <f aca="false">SUMPRODUCT('5N inverse'!$A$24:$Y$24,'5N mesh'!$B$37:$Z$37,$E874:$AC874)+'5N inverse'!$A$24*$C875/Setup!$B$17+INDEX('5N inverse'!$A$24:$Y$24,1,'5N mesh'!$B$7+1)*Setup!$B$22</f>
        <v>0</v>
      </c>
      <c r="AA875" s="0" t="n">
        <f aca="false">SUMPRODUCT('5N inverse'!$A$25:$Y$25,'5N mesh'!$B$37:$Z$37,$E874:$AC874)+'5N inverse'!$A$25*$C875/Setup!$B$17+INDEX('5N inverse'!$A$25:$Y$25,1,'5N mesh'!$B$7+1)*Setup!$B$22</f>
        <v>0</v>
      </c>
      <c r="AB875" s="0" t="n">
        <f aca="false">SUMPRODUCT('5N inverse'!$A$26:$Y$26,'5N mesh'!$B$37:$Z$37,$E874:$AC874)+'5N inverse'!$A$26*$C875/Setup!$B$17+INDEX('5N inverse'!$A$26:$Y$26,1,'5N mesh'!$B$7+1)*Setup!$B$22</f>
        <v>0</v>
      </c>
      <c r="AC875" s="0" t="n">
        <f aca="false">SUMPRODUCT('5N inverse'!$A$27:$Y$27,'5N mesh'!$B$37:$Z$37,$E874:$AC874)+'5N inverse'!$A$27*$C875/Setup!$B$17+INDEX('5N inverse'!$A$27:$Y$27,1,'5N mesh'!$B$7+1)*Setup!$B$22</f>
        <v>0</v>
      </c>
    </row>
    <row r="876" customFormat="false" ht="15" hidden="false" customHeight="false" outlineLevel="0" collapsed="false">
      <c r="A876" s="0" t="n">
        <v>871</v>
      </c>
      <c r="B876" s="0" t="n">
        <f aca="false">A876*Setup!$B$11/3600</f>
        <v>72.5833333333333</v>
      </c>
      <c r="C876" s="0" t="n">
        <f aca="false">Setup!$B$7+Setup!$B$8*COS(2*PI()*(B876-Setup!$B$9)/24)</f>
        <v>21.4963061112638</v>
      </c>
      <c r="D876" s="0" t="n">
        <f aca="false">(C876-E876)/Setup!$B$17</f>
        <v>-22.5211738110082</v>
      </c>
      <c r="E876" s="0" t="n">
        <f aca="false">SUMPRODUCT('5N inverse'!$A$3:$Y$3,'5N mesh'!$B$37:$Z$37,$E875:$AC875)+'5N inverse'!$A$3*$C876/Setup!$B$17+INDEX('5N inverse'!$A$3:$Y$3,1,'5N mesh'!$B$7+1)*Setup!$B$22</f>
        <v>24.4240587066948</v>
      </c>
      <c r="F876" s="0" t="n">
        <f aca="false">SUMPRODUCT('5N inverse'!$A$4:$Y$4,'5N mesh'!$B$37:$Z$37,$E875:$AC875)+'5N inverse'!$A$4*$C876/Setup!$B$17+INDEX('5N inverse'!$A$4:$Y$4,1,'5N mesh'!$B$7+1)*Setup!$B$22</f>
        <v>22.8676261240566</v>
      </c>
      <c r="G876" s="0" t="n">
        <f aca="false">SUMPRODUCT('5N inverse'!$A$5:$Y$5,'5N mesh'!$B$37:$Z$37,$E875:$AC875)+'5N inverse'!$A$5*$C876/Setup!$B$17+INDEX('5N inverse'!$A$5:$Y$5,1,'5N mesh'!$B$7+1)*Setup!$B$22</f>
        <v>19.75476095878</v>
      </c>
      <c r="H876" s="0" t="n">
        <f aca="false">SUMPRODUCT('5N inverse'!$A$6:$Y$6,'5N mesh'!$B$37:$Z$37,$E875:$AC875)+'5N inverse'!$A$6*$C876/Setup!$B$17+INDEX('5N inverse'!$A$6:$Y$6,1,'5N mesh'!$B$7+1)*Setup!$B$22</f>
        <v>16.6418957935035</v>
      </c>
      <c r="I876" s="0" t="n">
        <f aca="false">SUMPRODUCT('5N inverse'!$A$7:$Y$7,'5N mesh'!$B$37:$Z$37,$E875:$AC875)+'5N inverse'!$A$7*$C876/Setup!$B$17+INDEX('5N inverse'!$A$7:$Y$7,1,'5N mesh'!$B$7+1)*Setup!$B$22</f>
        <v>15.0854632108652</v>
      </c>
      <c r="J876" s="0" t="n">
        <f aca="false">SUMPRODUCT('5N inverse'!$A$8:$Y$8,'5N mesh'!$B$37:$Z$37,$E875:$AC875)+'5N inverse'!$A$8*$C876/Setup!$B$17+INDEX('5N inverse'!$A$8:$Y$8,1,'5N mesh'!$B$7+1)*Setup!$B$22</f>
        <v>0</v>
      </c>
      <c r="K876" s="0" t="n">
        <f aca="false">SUMPRODUCT('5N inverse'!$A$9:$Y$9,'5N mesh'!$B$37:$Z$37,$E875:$AC875)+'5N inverse'!$A$9*$C876/Setup!$B$17+INDEX('5N inverse'!$A$9:$Y$9,1,'5N mesh'!$B$7+1)*Setup!$B$22</f>
        <v>0</v>
      </c>
      <c r="L876" s="0" t="n">
        <f aca="false">SUMPRODUCT('5N inverse'!$A$10:$Y$10,'5N mesh'!$B$37:$Z$37,$E875:$AC875)+'5N inverse'!$A$10*$C876/Setup!$B$17+INDEX('5N inverse'!$A$10:$Y$10,1,'5N mesh'!$B$7+1)*Setup!$B$22</f>
        <v>0</v>
      </c>
      <c r="M876" s="0" t="n">
        <f aca="false">SUMPRODUCT('5N inverse'!$A$11:$Y$11,'5N mesh'!$B$37:$Z$37,$E875:$AC875)+'5N inverse'!$A$11*$C876/Setup!$B$17+INDEX('5N inverse'!$A$11:$Y$11,1,'5N mesh'!$B$7+1)*Setup!$B$22</f>
        <v>0</v>
      </c>
      <c r="N876" s="0" t="n">
        <f aca="false">SUMPRODUCT('5N inverse'!$A$12:$Y$12,'5N mesh'!$B$37:$Z$37,$E875:$AC875)+'5N inverse'!$A$12*$C876/Setup!$B$17+INDEX('5N inverse'!$A$12:$Y$12,1,'5N mesh'!$B$7+1)*Setup!$B$22</f>
        <v>0</v>
      </c>
      <c r="O876" s="0" t="n">
        <f aca="false">SUMPRODUCT('5N inverse'!$A$13:$Y$13,'5N mesh'!$B$37:$Z$37,$E875:$AC875)+'5N inverse'!$A$13*$C876/Setup!$B$17+INDEX('5N inverse'!$A$13:$Y$13,1,'5N mesh'!$B$7+1)*Setup!$B$22</f>
        <v>0</v>
      </c>
      <c r="P876" s="0" t="n">
        <f aca="false">SUMPRODUCT('5N inverse'!$A$14:$Y$14,'5N mesh'!$B$37:$Z$37,$E875:$AC875)+'5N inverse'!$A$14*$C876/Setup!$B$17+INDEX('5N inverse'!$A$14:$Y$14,1,'5N mesh'!$B$7+1)*Setup!$B$22</f>
        <v>0</v>
      </c>
      <c r="Q876" s="0" t="n">
        <f aca="false">SUMPRODUCT('5N inverse'!$A$15:$Y$15,'5N mesh'!$B$37:$Z$37,$E875:$AC875)+'5N inverse'!$A$15*$C876/Setup!$B$17+INDEX('5N inverse'!$A$15:$Y$15,1,'5N mesh'!$B$7+1)*Setup!$B$22</f>
        <v>0</v>
      </c>
      <c r="R876" s="0" t="n">
        <f aca="false">SUMPRODUCT('5N inverse'!$A$16:$Y$16,'5N mesh'!$B$37:$Z$37,$E875:$AC875)+'5N inverse'!$A$16*$C876/Setup!$B$17+INDEX('5N inverse'!$A$16:$Y$16,1,'5N mesh'!$B$7+1)*Setup!$B$22</f>
        <v>0</v>
      </c>
      <c r="S876" s="0" t="n">
        <f aca="false">SUMPRODUCT('5N inverse'!$A$17:$Y$17,'5N mesh'!$B$37:$Z$37,$E875:$AC875)+'5N inverse'!$A$17*$C876/Setup!$B$17+INDEX('5N inverse'!$A$17:$Y$17,1,'5N mesh'!$B$7+1)*Setup!$B$22</f>
        <v>0</v>
      </c>
      <c r="T876" s="0" t="n">
        <f aca="false">SUMPRODUCT('5N inverse'!$A$18:$Y$18,'5N mesh'!$B$37:$Z$37,$E875:$AC875)+'5N inverse'!$A$18*$C876/Setup!$B$17+INDEX('5N inverse'!$A$18:$Y$18,1,'5N mesh'!$B$7+1)*Setup!$B$22</f>
        <v>0</v>
      </c>
      <c r="U876" s="0" t="n">
        <f aca="false">SUMPRODUCT('5N inverse'!$A$19:$Y$19,'5N mesh'!$B$37:$Z$37,$E875:$AC875)+'5N inverse'!$A$19*$C876/Setup!$B$17+INDEX('5N inverse'!$A$19:$Y$19,1,'5N mesh'!$B$7+1)*Setup!$B$22</f>
        <v>0</v>
      </c>
      <c r="V876" s="0" t="n">
        <f aca="false">SUMPRODUCT('5N inverse'!$A$20:$Y$20,'5N mesh'!$B$37:$Z$37,$E875:$AC875)+'5N inverse'!$A$20*$C876/Setup!$B$17+INDEX('5N inverse'!$A$20:$Y$20,1,'5N mesh'!$B$7+1)*Setup!$B$22</f>
        <v>0</v>
      </c>
      <c r="W876" s="0" t="n">
        <f aca="false">SUMPRODUCT('5N inverse'!$A$21:$Y$21,'5N mesh'!$B$37:$Z$37,$E875:$AC875)+'5N inverse'!$A$21*$C876/Setup!$B$17+INDEX('5N inverse'!$A$21:$Y$21,1,'5N mesh'!$B$7+1)*Setup!$B$22</f>
        <v>0</v>
      </c>
      <c r="X876" s="0" t="n">
        <f aca="false">SUMPRODUCT('5N inverse'!$A$22:$Y$22,'5N mesh'!$B$37:$Z$37,$E875:$AC875)+'5N inverse'!$A$22*$C876/Setup!$B$17+INDEX('5N inverse'!$A$22:$Y$22,1,'5N mesh'!$B$7+1)*Setup!$B$22</f>
        <v>0</v>
      </c>
      <c r="Y876" s="0" t="n">
        <f aca="false">SUMPRODUCT('5N inverse'!$A$23:$Y$23,'5N mesh'!$B$37:$Z$37,$E875:$AC875)+'5N inverse'!$A$23*$C876/Setup!$B$17+INDEX('5N inverse'!$A$23:$Y$23,1,'5N mesh'!$B$7+1)*Setup!$B$22</f>
        <v>0</v>
      </c>
      <c r="Z876" s="0" t="n">
        <f aca="false">SUMPRODUCT('5N inverse'!$A$24:$Y$24,'5N mesh'!$B$37:$Z$37,$E875:$AC875)+'5N inverse'!$A$24*$C876/Setup!$B$17+INDEX('5N inverse'!$A$24:$Y$24,1,'5N mesh'!$B$7+1)*Setup!$B$22</f>
        <v>0</v>
      </c>
      <c r="AA876" s="0" t="n">
        <f aca="false">SUMPRODUCT('5N inverse'!$A$25:$Y$25,'5N mesh'!$B$37:$Z$37,$E875:$AC875)+'5N inverse'!$A$25*$C876/Setup!$B$17+INDEX('5N inverse'!$A$25:$Y$25,1,'5N mesh'!$B$7+1)*Setup!$B$22</f>
        <v>0</v>
      </c>
      <c r="AB876" s="0" t="n">
        <f aca="false">SUMPRODUCT('5N inverse'!$A$26:$Y$26,'5N mesh'!$B$37:$Z$37,$E875:$AC875)+'5N inverse'!$A$26*$C876/Setup!$B$17+INDEX('5N inverse'!$A$26:$Y$26,1,'5N mesh'!$B$7+1)*Setup!$B$22</f>
        <v>0</v>
      </c>
      <c r="AC876" s="0" t="n">
        <f aca="false">SUMPRODUCT('5N inverse'!$A$27:$Y$27,'5N mesh'!$B$37:$Z$37,$E875:$AC875)+'5N inverse'!$A$27*$C876/Setup!$B$17+INDEX('5N inverse'!$A$27:$Y$27,1,'5N mesh'!$B$7+1)*Setup!$B$22</f>
        <v>0</v>
      </c>
    </row>
    <row r="877" customFormat="false" ht="15" hidden="false" customHeight="false" outlineLevel="0" collapsed="false">
      <c r="A877" s="0" t="n">
        <v>872</v>
      </c>
      <c r="B877" s="0" t="n">
        <f aca="false">A877*Setup!$B$11/3600</f>
        <v>72.6666666666667</v>
      </c>
      <c r="C877" s="0" t="n">
        <f aca="false">Setup!$B$7+Setup!$B$8*COS(2*PI()*(B877-Setup!$B$9)/24)</f>
        <v>21.4288495612538</v>
      </c>
      <c r="D877" s="0" t="n">
        <f aca="false">(C877-E877)/Setup!$B$17</f>
        <v>-22.7161912736793</v>
      </c>
      <c r="E877" s="0" t="n">
        <f aca="false">SUMPRODUCT('5N inverse'!$A$3:$Y$3,'5N mesh'!$B$37:$Z$37,$E876:$AC876)+'5N inverse'!$A$3*$C877/Setup!$B$17+INDEX('5N inverse'!$A$3:$Y$3,1,'5N mesh'!$B$7+1)*Setup!$B$22</f>
        <v>24.3819544268322</v>
      </c>
      <c r="F877" s="0" t="n">
        <f aca="false">SUMPRODUCT('5N inverse'!$A$4:$Y$4,'5N mesh'!$B$37:$Z$37,$E876:$AC876)+'5N inverse'!$A$4*$C877/Setup!$B$17+INDEX('5N inverse'!$A$4:$Y$4,1,'5N mesh'!$B$7+1)*Setup!$B$22</f>
        <v>22.8324999368344</v>
      </c>
      <c r="G877" s="0" t="n">
        <f aca="false">SUMPRODUCT('5N inverse'!$A$5:$Y$5,'5N mesh'!$B$37:$Z$37,$E876:$AC876)+'5N inverse'!$A$5*$C877/Setup!$B$17+INDEX('5N inverse'!$A$5:$Y$5,1,'5N mesh'!$B$7+1)*Setup!$B$22</f>
        <v>19.733590956839</v>
      </c>
      <c r="H877" s="0" t="n">
        <f aca="false">SUMPRODUCT('5N inverse'!$A$6:$Y$6,'5N mesh'!$B$37:$Z$37,$E876:$AC876)+'5N inverse'!$A$6*$C877/Setup!$B$17+INDEX('5N inverse'!$A$6:$Y$6,1,'5N mesh'!$B$7+1)*Setup!$B$22</f>
        <v>16.6346819768436</v>
      </c>
      <c r="I877" s="0" t="n">
        <f aca="false">SUMPRODUCT('5N inverse'!$A$7:$Y$7,'5N mesh'!$B$37:$Z$37,$E876:$AC876)+'5N inverse'!$A$7*$C877/Setup!$B$17+INDEX('5N inverse'!$A$7:$Y$7,1,'5N mesh'!$B$7+1)*Setup!$B$22</f>
        <v>15.0852274868458</v>
      </c>
      <c r="J877" s="0" t="n">
        <f aca="false">SUMPRODUCT('5N inverse'!$A$8:$Y$8,'5N mesh'!$B$37:$Z$37,$E876:$AC876)+'5N inverse'!$A$8*$C877/Setup!$B$17+INDEX('5N inverse'!$A$8:$Y$8,1,'5N mesh'!$B$7+1)*Setup!$B$22</f>
        <v>0</v>
      </c>
      <c r="K877" s="0" t="n">
        <f aca="false">SUMPRODUCT('5N inverse'!$A$9:$Y$9,'5N mesh'!$B$37:$Z$37,$E876:$AC876)+'5N inverse'!$A$9*$C877/Setup!$B$17+INDEX('5N inverse'!$A$9:$Y$9,1,'5N mesh'!$B$7+1)*Setup!$B$22</f>
        <v>0</v>
      </c>
      <c r="L877" s="0" t="n">
        <f aca="false">SUMPRODUCT('5N inverse'!$A$10:$Y$10,'5N mesh'!$B$37:$Z$37,$E876:$AC876)+'5N inverse'!$A$10*$C877/Setup!$B$17+INDEX('5N inverse'!$A$10:$Y$10,1,'5N mesh'!$B$7+1)*Setup!$B$22</f>
        <v>0</v>
      </c>
      <c r="M877" s="0" t="n">
        <f aca="false">SUMPRODUCT('5N inverse'!$A$11:$Y$11,'5N mesh'!$B$37:$Z$37,$E876:$AC876)+'5N inverse'!$A$11*$C877/Setup!$B$17+INDEX('5N inverse'!$A$11:$Y$11,1,'5N mesh'!$B$7+1)*Setup!$B$22</f>
        <v>0</v>
      </c>
      <c r="N877" s="0" t="n">
        <f aca="false">SUMPRODUCT('5N inverse'!$A$12:$Y$12,'5N mesh'!$B$37:$Z$37,$E876:$AC876)+'5N inverse'!$A$12*$C877/Setup!$B$17+INDEX('5N inverse'!$A$12:$Y$12,1,'5N mesh'!$B$7+1)*Setup!$B$22</f>
        <v>0</v>
      </c>
      <c r="O877" s="0" t="n">
        <f aca="false">SUMPRODUCT('5N inverse'!$A$13:$Y$13,'5N mesh'!$B$37:$Z$37,$E876:$AC876)+'5N inverse'!$A$13*$C877/Setup!$B$17+INDEX('5N inverse'!$A$13:$Y$13,1,'5N mesh'!$B$7+1)*Setup!$B$22</f>
        <v>0</v>
      </c>
      <c r="P877" s="0" t="n">
        <f aca="false">SUMPRODUCT('5N inverse'!$A$14:$Y$14,'5N mesh'!$B$37:$Z$37,$E876:$AC876)+'5N inverse'!$A$14*$C877/Setup!$B$17+INDEX('5N inverse'!$A$14:$Y$14,1,'5N mesh'!$B$7+1)*Setup!$B$22</f>
        <v>0</v>
      </c>
      <c r="Q877" s="0" t="n">
        <f aca="false">SUMPRODUCT('5N inverse'!$A$15:$Y$15,'5N mesh'!$B$37:$Z$37,$E876:$AC876)+'5N inverse'!$A$15*$C877/Setup!$B$17+INDEX('5N inverse'!$A$15:$Y$15,1,'5N mesh'!$B$7+1)*Setup!$B$22</f>
        <v>0</v>
      </c>
      <c r="R877" s="0" t="n">
        <f aca="false">SUMPRODUCT('5N inverse'!$A$16:$Y$16,'5N mesh'!$B$37:$Z$37,$E876:$AC876)+'5N inverse'!$A$16*$C877/Setup!$B$17+INDEX('5N inverse'!$A$16:$Y$16,1,'5N mesh'!$B$7+1)*Setup!$B$22</f>
        <v>0</v>
      </c>
      <c r="S877" s="0" t="n">
        <f aca="false">SUMPRODUCT('5N inverse'!$A$17:$Y$17,'5N mesh'!$B$37:$Z$37,$E876:$AC876)+'5N inverse'!$A$17*$C877/Setup!$B$17+INDEX('5N inverse'!$A$17:$Y$17,1,'5N mesh'!$B$7+1)*Setup!$B$22</f>
        <v>0</v>
      </c>
      <c r="T877" s="0" t="n">
        <f aca="false">SUMPRODUCT('5N inverse'!$A$18:$Y$18,'5N mesh'!$B$37:$Z$37,$E876:$AC876)+'5N inverse'!$A$18*$C877/Setup!$B$17+INDEX('5N inverse'!$A$18:$Y$18,1,'5N mesh'!$B$7+1)*Setup!$B$22</f>
        <v>0</v>
      </c>
      <c r="U877" s="0" t="n">
        <f aca="false">SUMPRODUCT('5N inverse'!$A$19:$Y$19,'5N mesh'!$B$37:$Z$37,$E876:$AC876)+'5N inverse'!$A$19*$C877/Setup!$B$17+INDEX('5N inverse'!$A$19:$Y$19,1,'5N mesh'!$B$7+1)*Setup!$B$22</f>
        <v>0</v>
      </c>
      <c r="V877" s="0" t="n">
        <f aca="false">SUMPRODUCT('5N inverse'!$A$20:$Y$20,'5N mesh'!$B$37:$Z$37,$E876:$AC876)+'5N inverse'!$A$20*$C877/Setup!$B$17+INDEX('5N inverse'!$A$20:$Y$20,1,'5N mesh'!$B$7+1)*Setup!$B$22</f>
        <v>0</v>
      </c>
      <c r="W877" s="0" t="n">
        <f aca="false">SUMPRODUCT('5N inverse'!$A$21:$Y$21,'5N mesh'!$B$37:$Z$37,$E876:$AC876)+'5N inverse'!$A$21*$C877/Setup!$B$17+INDEX('5N inverse'!$A$21:$Y$21,1,'5N mesh'!$B$7+1)*Setup!$B$22</f>
        <v>0</v>
      </c>
      <c r="X877" s="0" t="n">
        <f aca="false">SUMPRODUCT('5N inverse'!$A$22:$Y$22,'5N mesh'!$B$37:$Z$37,$E876:$AC876)+'5N inverse'!$A$22*$C877/Setup!$B$17+INDEX('5N inverse'!$A$22:$Y$22,1,'5N mesh'!$B$7+1)*Setup!$B$22</f>
        <v>0</v>
      </c>
      <c r="Y877" s="0" t="n">
        <f aca="false">SUMPRODUCT('5N inverse'!$A$23:$Y$23,'5N mesh'!$B$37:$Z$37,$E876:$AC876)+'5N inverse'!$A$23*$C877/Setup!$B$17+INDEX('5N inverse'!$A$23:$Y$23,1,'5N mesh'!$B$7+1)*Setup!$B$22</f>
        <v>0</v>
      </c>
      <c r="Z877" s="0" t="n">
        <f aca="false">SUMPRODUCT('5N inverse'!$A$24:$Y$24,'5N mesh'!$B$37:$Z$37,$E876:$AC876)+'5N inverse'!$A$24*$C877/Setup!$B$17+INDEX('5N inverse'!$A$24:$Y$24,1,'5N mesh'!$B$7+1)*Setup!$B$22</f>
        <v>0</v>
      </c>
      <c r="AA877" s="0" t="n">
        <f aca="false">SUMPRODUCT('5N inverse'!$A$25:$Y$25,'5N mesh'!$B$37:$Z$37,$E876:$AC876)+'5N inverse'!$A$25*$C877/Setup!$B$17+INDEX('5N inverse'!$A$25:$Y$25,1,'5N mesh'!$B$7+1)*Setup!$B$22</f>
        <v>0</v>
      </c>
      <c r="AB877" s="0" t="n">
        <f aca="false">SUMPRODUCT('5N inverse'!$A$26:$Y$26,'5N mesh'!$B$37:$Z$37,$E876:$AC876)+'5N inverse'!$A$26*$C877/Setup!$B$17+INDEX('5N inverse'!$A$26:$Y$26,1,'5N mesh'!$B$7+1)*Setup!$B$22</f>
        <v>0</v>
      </c>
      <c r="AC877" s="0" t="n">
        <f aca="false">SUMPRODUCT('5N inverse'!$A$27:$Y$27,'5N mesh'!$B$37:$Z$37,$E876:$AC876)+'5N inverse'!$A$27*$C877/Setup!$B$17+INDEX('5N inverse'!$A$27:$Y$27,1,'5N mesh'!$B$7+1)*Setup!$B$22</f>
        <v>0</v>
      </c>
    </row>
    <row r="878" customFormat="false" ht="15" hidden="false" customHeight="false" outlineLevel="0" collapsed="false">
      <c r="A878" s="0" t="n">
        <v>873</v>
      </c>
      <c r="B878" s="0" t="n">
        <f aca="false">A878*Setup!$B$11/3600</f>
        <v>72.75</v>
      </c>
      <c r="C878" s="0" t="n">
        <f aca="false">Setup!$B$7+Setup!$B$8*COS(2*PI()*(B878-Setup!$B$9)/24)</f>
        <v>21.3626167395997</v>
      </c>
      <c r="D878" s="0" t="n">
        <f aca="false">(C878-E878)/Setup!$B$17</f>
        <v>-22.8995109255071</v>
      </c>
      <c r="E878" s="0" t="n">
        <f aca="false">SUMPRODUCT('5N inverse'!$A$3:$Y$3,'5N mesh'!$B$37:$Z$37,$E877:$AC877)+'5N inverse'!$A$3*$C878/Setup!$B$17+INDEX('5N inverse'!$A$3:$Y$3,1,'5N mesh'!$B$7+1)*Setup!$B$22</f>
        <v>24.3395531599157</v>
      </c>
      <c r="F878" s="0" t="n">
        <f aca="false">SUMPRODUCT('5N inverse'!$A$4:$Y$4,'5N mesh'!$B$37:$Z$37,$E877:$AC877)+'5N inverse'!$A$4*$C878/Setup!$B$17+INDEX('5N inverse'!$A$4:$Y$4,1,'5N mesh'!$B$7+1)*Setup!$B$22</f>
        <v>22.7971254044676</v>
      </c>
      <c r="G878" s="0" t="n">
        <f aca="false">SUMPRODUCT('5N inverse'!$A$5:$Y$5,'5N mesh'!$B$37:$Z$37,$E877:$AC877)+'5N inverse'!$A$5*$C878/Setup!$B$17+INDEX('5N inverse'!$A$5:$Y$5,1,'5N mesh'!$B$7+1)*Setup!$B$22</f>
        <v>19.7122698935714</v>
      </c>
      <c r="H878" s="0" t="n">
        <f aca="false">SUMPRODUCT('5N inverse'!$A$6:$Y$6,'5N mesh'!$B$37:$Z$37,$E877:$AC877)+'5N inverse'!$A$6*$C878/Setup!$B$17+INDEX('5N inverse'!$A$6:$Y$6,1,'5N mesh'!$B$7+1)*Setup!$B$22</f>
        <v>16.6274143826752</v>
      </c>
      <c r="I878" s="0" t="n">
        <f aca="false">SUMPRODUCT('5N inverse'!$A$7:$Y$7,'5N mesh'!$B$37:$Z$37,$E877:$AC877)+'5N inverse'!$A$7*$C878/Setup!$B$17+INDEX('5N inverse'!$A$7:$Y$7,1,'5N mesh'!$B$7+1)*Setup!$B$22</f>
        <v>15.084986627227</v>
      </c>
      <c r="J878" s="0" t="n">
        <f aca="false">SUMPRODUCT('5N inverse'!$A$8:$Y$8,'5N mesh'!$B$37:$Z$37,$E877:$AC877)+'5N inverse'!$A$8*$C878/Setup!$B$17+INDEX('5N inverse'!$A$8:$Y$8,1,'5N mesh'!$B$7+1)*Setup!$B$22</f>
        <v>0</v>
      </c>
      <c r="K878" s="0" t="n">
        <f aca="false">SUMPRODUCT('5N inverse'!$A$9:$Y$9,'5N mesh'!$B$37:$Z$37,$E877:$AC877)+'5N inverse'!$A$9*$C878/Setup!$B$17+INDEX('5N inverse'!$A$9:$Y$9,1,'5N mesh'!$B$7+1)*Setup!$B$22</f>
        <v>0</v>
      </c>
      <c r="L878" s="0" t="n">
        <f aca="false">SUMPRODUCT('5N inverse'!$A$10:$Y$10,'5N mesh'!$B$37:$Z$37,$E877:$AC877)+'5N inverse'!$A$10*$C878/Setup!$B$17+INDEX('5N inverse'!$A$10:$Y$10,1,'5N mesh'!$B$7+1)*Setup!$B$22</f>
        <v>0</v>
      </c>
      <c r="M878" s="0" t="n">
        <f aca="false">SUMPRODUCT('5N inverse'!$A$11:$Y$11,'5N mesh'!$B$37:$Z$37,$E877:$AC877)+'5N inverse'!$A$11*$C878/Setup!$B$17+INDEX('5N inverse'!$A$11:$Y$11,1,'5N mesh'!$B$7+1)*Setup!$B$22</f>
        <v>0</v>
      </c>
      <c r="N878" s="0" t="n">
        <f aca="false">SUMPRODUCT('5N inverse'!$A$12:$Y$12,'5N mesh'!$B$37:$Z$37,$E877:$AC877)+'5N inverse'!$A$12*$C878/Setup!$B$17+INDEX('5N inverse'!$A$12:$Y$12,1,'5N mesh'!$B$7+1)*Setup!$B$22</f>
        <v>0</v>
      </c>
      <c r="O878" s="0" t="n">
        <f aca="false">SUMPRODUCT('5N inverse'!$A$13:$Y$13,'5N mesh'!$B$37:$Z$37,$E877:$AC877)+'5N inverse'!$A$13*$C878/Setup!$B$17+INDEX('5N inverse'!$A$13:$Y$13,1,'5N mesh'!$B$7+1)*Setup!$B$22</f>
        <v>0</v>
      </c>
      <c r="P878" s="0" t="n">
        <f aca="false">SUMPRODUCT('5N inverse'!$A$14:$Y$14,'5N mesh'!$B$37:$Z$37,$E877:$AC877)+'5N inverse'!$A$14*$C878/Setup!$B$17+INDEX('5N inverse'!$A$14:$Y$14,1,'5N mesh'!$B$7+1)*Setup!$B$22</f>
        <v>0</v>
      </c>
      <c r="Q878" s="0" t="n">
        <f aca="false">SUMPRODUCT('5N inverse'!$A$15:$Y$15,'5N mesh'!$B$37:$Z$37,$E877:$AC877)+'5N inverse'!$A$15*$C878/Setup!$B$17+INDEX('5N inverse'!$A$15:$Y$15,1,'5N mesh'!$B$7+1)*Setup!$B$22</f>
        <v>0</v>
      </c>
      <c r="R878" s="0" t="n">
        <f aca="false">SUMPRODUCT('5N inverse'!$A$16:$Y$16,'5N mesh'!$B$37:$Z$37,$E877:$AC877)+'5N inverse'!$A$16*$C878/Setup!$B$17+INDEX('5N inverse'!$A$16:$Y$16,1,'5N mesh'!$B$7+1)*Setup!$B$22</f>
        <v>0</v>
      </c>
      <c r="S878" s="0" t="n">
        <f aca="false">SUMPRODUCT('5N inverse'!$A$17:$Y$17,'5N mesh'!$B$37:$Z$37,$E877:$AC877)+'5N inverse'!$A$17*$C878/Setup!$B$17+INDEX('5N inverse'!$A$17:$Y$17,1,'5N mesh'!$B$7+1)*Setup!$B$22</f>
        <v>0</v>
      </c>
      <c r="T878" s="0" t="n">
        <f aca="false">SUMPRODUCT('5N inverse'!$A$18:$Y$18,'5N mesh'!$B$37:$Z$37,$E877:$AC877)+'5N inverse'!$A$18*$C878/Setup!$B$17+INDEX('5N inverse'!$A$18:$Y$18,1,'5N mesh'!$B$7+1)*Setup!$B$22</f>
        <v>0</v>
      </c>
      <c r="U878" s="0" t="n">
        <f aca="false">SUMPRODUCT('5N inverse'!$A$19:$Y$19,'5N mesh'!$B$37:$Z$37,$E877:$AC877)+'5N inverse'!$A$19*$C878/Setup!$B$17+INDEX('5N inverse'!$A$19:$Y$19,1,'5N mesh'!$B$7+1)*Setup!$B$22</f>
        <v>0</v>
      </c>
      <c r="V878" s="0" t="n">
        <f aca="false">SUMPRODUCT('5N inverse'!$A$20:$Y$20,'5N mesh'!$B$37:$Z$37,$E877:$AC877)+'5N inverse'!$A$20*$C878/Setup!$B$17+INDEX('5N inverse'!$A$20:$Y$20,1,'5N mesh'!$B$7+1)*Setup!$B$22</f>
        <v>0</v>
      </c>
      <c r="W878" s="0" t="n">
        <f aca="false">SUMPRODUCT('5N inverse'!$A$21:$Y$21,'5N mesh'!$B$37:$Z$37,$E877:$AC877)+'5N inverse'!$A$21*$C878/Setup!$B$17+INDEX('5N inverse'!$A$21:$Y$21,1,'5N mesh'!$B$7+1)*Setup!$B$22</f>
        <v>0</v>
      </c>
      <c r="X878" s="0" t="n">
        <f aca="false">SUMPRODUCT('5N inverse'!$A$22:$Y$22,'5N mesh'!$B$37:$Z$37,$E877:$AC877)+'5N inverse'!$A$22*$C878/Setup!$B$17+INDEX('5N inverse'!$A$22:$Y$22,1,'5N mesh'!$B$7+1)*Setup!$B$22</f>
        <v>0</v>
      </c>
      <c r="Y878" s="0" t="n">
        <f aca="false">SUMPRODUCT('5N inverse'!$A$23:$Y$23,'5N mesh'!$B$37:$Z$37,$E877:$AC877)+'5N inverse'!$A$23*$C878/Setup!$B$17+INDEX('5N inverse'!$A$23:$Y$23,1,'5N mesh'!$B$7+1)*Setup!$B$22</f>
        <v>0</v>
      </c>
      <c r="Z878" s="0" t="n">
        <f aca="false">SUMPRODUCT('5N inverse'!$A$24:$Y$24,'5N mesh'!$B$37:$Z$37,$E877:$AC877)+'5N inverse'!$A$24*$C878/Setup!$B$17+INDEX('5N inverse'!$A$24:$Y$24,1,'5N mesh'!$B$7+1)*Setup!$B$22</f>
        <v>0</v>
      </c>
      <c r="AA878" s="0" t="n">
        <f aca="false">SUMPRODUCT('5N inverse'!$A$25:$Y$25,'5N mesh'!$B$37:$Z$37,$E877:$AC877)+'5N inverse'!$A$25*$C878/Setup!$B$17+INDEX('5N inverse'!$A$25:$Y$25,1,'5N mesh'!$B$7+1)*Setup!$B$22</f>
        <v>0</v>
      </c>
      <c r="AB878" s="0" t="n">
        <f aca="false">SUMPRODUCT('5N inverse'!$A$26:$Y$26,'5N mesh'!$B$37:$Z$37,$E877:$AC877)+'5N inverse'!$A$26*$C878/Setup!$B$17+INDEX('5N inverse'!$A$26:$Y$26,1,'5N mesh'!$B$7+1)*Setup!$B$22</f>
        <v>0</v>
      </c>
      <c r="AC878" s="0" t="n">
        <f aca="false">SUMPRODUCT('5N inverse'!$A$27:$Y$27,'5N mesh'!$B$37:$Z$37,$E877:$AC877)+'5N inverse'!$A$27*$C878/Setup!$B$17+INDEX('5N inverse'!$A$27:$Y$27,1,'5N mesh'!$B$7+1)*Setup!$B$22</f>
        <v>0</v>
      </c>
    </row>
    <row r="879" customFormat="false" ht="15" hidden="false" customHeight="false" outlineLevel="0" collapsed="false">
      <c r="A879" s="0" t="n">
        <v>874</v>
      </c>
      <c r="B879" s="0" t="n">
        <f aca="false">A879*Setup!$B$11/3600</f>
        <v>72.8333333333333</v>
      </c>
      <c r="C879" s="0" t="n">
        <f aca="false">Setup!$B$7+Setup!$B$8*COS(2*PI()*(B879-Setup!$B$9)/24)</f>
        <v>21.2976391695374</v>
      </c>
      <c r="D879" s="0" t="n">
        <f aca="false">(C879-E879)/Setup!$B$17</f>
        <v>-23.0710455217901</v>
      </c>
      <c r="E879" s="0" t="n">
        <f aca="false">SUMPRODUCT('5N inverse'!$A$3:$Y$3,'5N mesh'!$B$37:$Z$37,$E878:$AC878)+'5N inverse'!$A$3*$C879/Setup!$B$17+INDEX('5N inverse'!$A$3:$Y$3,1,'5N mesh'!$B$7+1)*Setup!$B$22</f>
        <v>24.2968750873701</v>
      </c>
      <c r="F879" s="0" t="n">
        <f aca="false">SUMPRODUCT('5N inverse'!$A$4:$Y$4,'5N mesh'!$B$37:$Z$37,$E878:$AC878)+'5N inverse'!$A$4*$C879/Setup!$B$17+INDEX('5N inverse'!$A$4:$Y$4,1,'5N mesh'!$B$7+1)*Setup!$B$22</f>
        <v>22.7615193639174</v>
      </c>
      <c r="G879" s="0" t="n">
        <f aca="false">SUMPRODUCT('5N inverse'!$A$5:$Y$5,'5N mesh'!$B$37:$Z$37,$E878:$AC878)+'5N inverse'!$A$5*$C879/Setup!$B$17+INDEX('5N inverse'!$A$5:$Y$5,1,'5N mesh'!$B$7+1)*Setup!$B$22</f>
        <v>19.690807917012</v>
      </c>
      <c r="H879" s="0" t="n">
        <f aca="false">SUMPRODUCT('5N inverse'!$A$6:$Y$6,'5N mesh'!$B$37:$Z$37,$E878:$AC878)+'5N inverse'!$A$6*$C879/Setup!$B$17+INDEX('5N inverse'!$A$6:$Y$6,1,'5N mesh'!$B$7+1)*Setup!$B$22</f>
        <v>16.6200964701066</v>
      </c>
      <c r="I879" s="0" t="n">
        <f aca="false">SUMPRODUCT('5N inverse'!$A$7:$Y$7,'5N mesh'!$B$37:$Z$37,$E878:$AC878)+'5N inverse'!$A$7*$C879/Setup!$B$17+INDEX('5N inverse'!$A$7:$Y$7,1,'5N mesh'!$B$7+1)*Setup!$B$22</f>
        <v>15.0847407466538</v>
      </c>
      <c r="J879" s="0" t="n">
        <f aca="false">SUMPRODUCT('5N inverse'!$A$8:$Y$8,'5N mesh'!$B$37:$Z$37,$E878:$AC878)+'5N inverse'!$A$8*$C879/Setup!$B$17+INDEX('5N inverse'!$A$8:$Y$8,1,'5N mesh'!$B$7+1)*Setup!$B$22</f>
        <v>0</v>
      </c>
      <c r="K879" s="0" t="n">
        <f aca="false">SUMPRODUCT('5N inverse'!$A$9:$Y$9,'5N mesh'!$B$37:$Z$37,$E878:$AC878)+'5N inverse'!$A$9*$C879/Setup!$B$17+INDEX('5N inverse'!$A$9:$Y$9,1,'5N mesh'!$B$7+1)*Setup!$B$22</f>
        <v>0</v>
      </c>
      <c r="L879" s="0" t="n">
        <f aca="false">SUMPRODUCT('5N inverse'!$A$10:$Y$10,'5N mesh'!$B$37:$Z$37,$E878:$AC878)+'5N inverse'!$A$10*$C879/Setup!$B$17+INDEX('5N inverse'!$A$10:$Y$10,1,'5N mesh'!$B$7+1)*Setup!$B$22</f>
        <v>0</v>
      </c>
      <c r="M879" s="0" t="n">
        <f aca="false">SUMPRODUCT('5N inverse'!$A$11:$Y$11,'5N mesh'!$B$37:$Z$37,$E878:$AC878)+'5N inverse'!$A$11*$C879/Setup!$B$17+INDEX('5N inverse'!$A$11:$Y$11,1,'5N mesh'!$B$7+1)*Setup!$B$22</f>
        <v>0</v>
      </c>
      <c r="N879" s="0" t="n">
        <f aca="false">SUMPRODUCT('5N inverse'!$A$12:$Y$12,'5N mesh'!$B$37:$Z$37,$E878:$AC878)+'5N inverse'!$A$12*$C879/Setup!$B$17+INDEX('5N inverse'!$A$12:$Y$12,1,'5N mesh'!$B$7+1)*Setup!$B$22</f>
        <v>0</v>
      </c>
      <c r="O879" s="0" t="n">
        <f aca="false">SUMPRODUCT('5N inverse'!$A$13:$Y$13,'5N mesh'!$B$37:$Z$37,$E878:$AC878)+'5N inverse'!$A$13*$C879/Setup!$B$17+INDEX('5N inverse'!$A$13:$Y$13,1,'5N mesh'!$B$7+1)*Setup!$B$22</f>
        <v>0</v>
      </c>
      <c r="P879" s="0" t="n">
        <f aca="false">SUMPRODUCT('5N inverse'!$A$14:$Y$14,'5N mesh'!$B$37:$Z$37,$E878:$AC878)+'5N inverse'!$A$14*$C879/Setup!$B$17+INDEX('5N inverse'!$A$14:$Y$14,1,'5N mesh'!$B$7+1)*Setup!$B$22</f>
        <v>0</v>
      </c>
      <c r="Q879" s="0" t="n">
        <f aca="false">SUMPRODUCT('5N inverse'!$A$15:$Y$15,'5N mesh'!$B$37:$Z$37,$E878:$AC878)+'5N inverse'!$A$15*$C879/Setup!$B$17+INDEX('5N inverse'!$A$15:$Y$15,1,'5N mesh'!$B$7+1)*Setup!$B$22</f>
        <v>0</v>
      </c>
      <c r="R879" s="0" t="n">
        <f aca="false">SUMPRODUCT('5N inverse'!$A$16:$Y$16,'5N mesh'!$B$37:$Z$37,$E878:$AC878)+'5N inverse'!$A$16*$C879/Setup!$B$17+INDEX('5N inverse'!$A$16:$Y$16,1,'5N mesh'!$B$7+1)*Setup!$B$22</f>
        <v>0</v>
      </c>
      <c r="S879" s="0" t="n">
        <f aca="false">SUMPRODUCT('5N inverse'!$A$17:$Y$17,'5N mesh'!$B$37:$Z$37,$E878:$AC878)+'5N inverse'!$A$17*$C879/Setup!$B$17+INDEX('5N inverse'!$A$17:$Y$17,1,'5N mesh'!$B$7+1)*Setup!$B$22</f>
        <v>0</v>
      </c>
      <c r="T879" s="0" t="n">
        <f aca="false">SUMPRODUCT('5N inverse'!$A$18:$Y$18,'5N mesh'!$B$37:$Z$37,$E878:$AC878)+'5N inverse'!$A$18*$C879/Setup!$B$17+INDEX('5N inverse'!$A$18:$Y$18,1,'5N mesh'!$B$7+1)*Setup!$B$22</f>
        <v>0</v>
      </c>
      <c r="U879" s="0" t="n">
        <f aca="false">SUMPRODUCT('5N inverse'!$A$19:$Y$19,'5N mesh'!$B$37:$Z$37,$E878:$AC878)+'5N inverse'!$A$19*$C879/Setup!$B$17+INDEX('5N inverse'!$A$19:$Y$19,1,'5N mesh'!$B$7+1)*Setup!$B$22</f>
        <v>0</v>
      </c>
      <c r="V879" s="0" t="n">
        <f aca="false">SUMPRODUCT('5N inverse'!$A$20:$Y$20,'5N mesh'!$B$37:$Z$37,$E878:$AC878)+'5N inverse'!$A$20*$C879/Setup!$B$17+INDEX('5N inverse'!$A$20:$Y$20,1,'5N mesh'!$B$7+1)*Setup!$B$22</f>
        <v>0</v>
      </c>
      <c r="W879" s="0" t="n">
        <f aca="false">SUMPRODUCT('5N inverse'!$A$21:$Y$21,'5N mesh'!$B$37:$Z$37,$E878:$AC878)+'5N inverse'!$A$21*$C879/Setup!$B$17+INDEX('5N inverse'!$A$21:$Y$21,1,'5N mesh'!$B$7+1)*Setup!$B$22</f>
        <v>0</v>
      </c>
      <c r="X879" s="0" t="n">
        <f aca="false">SUMPRODUCT('5N inverse'!$A$22:$Y$22,'5N mesh'!$B$37:$Z$37,$E878:$AC878)+'5N inverse'!$A$22*$C879/Setup!$B$17+INDEX('5N inverse'!$A$22:$Y$22,1,'5N mesh'!$B$7+1)*Setup!$B$22</f>
        <v>0</v>
      </c>
      <c r="Y879" s="0" t="n">
        <f aca="false">SUMPRODUCT('5N inverse'!$A$23:$Y$23,'5N mesh'!$B$37:$Z$37,$E878:$AC878)+'5N inverse'!$A$23*$C879/Setup!$B$17+INDEX('5N inverse'!$A$23:$Y$23,1,'5N mesh'!$B$7+1)*Setup!$B$22</f>
        <v>0</v>
      </c>
      <c r="Z879" s="0" t="n">
        <f aca="false">SUMPRODUCT('5N inverse'!$A$24:$Y$24,'5N mesh'!$B$37:$Z$37,$E878:$AC878)+'5N inverse'!$A$24*$C879/Setup!$B$17+INDEX('5N inverse'!$A$24:$Y$24,1,'5N mesh'!$B$7+1)*Setup!$B$22</f>
        <v>0</v>
      </c>
      <c r="AA879" s="0" t="n">
        <f aca="false">SUMPRODUCT('5N inverse'!$A$25:$Y$25,'5N mesh'!$B$37:$Z$37,$E878:$AC878)+'5N inverse'!$A$25*$C879/Setup!$B$17+INDEX('5N inverse'!$A$25:$Y$25,1,'5N mesh'!$B$7+1)*Setup!$B$22</f>
        <v>0</v>
      </c>
      <c r="AB879" s="0" t="n">
        <f aca="false">SUMPRODUCT('5N inverse'!$A$26:$Y$26,'5N mesh'!$B$37:$Z$37,$E878:$AC878)+'5N inverse'!$A$26*$C879/Setup!$B$17+INDEX('5N inverse'!$A$26:$Y$26,1,'5N mesh'!$B$7+1)*Setup!$B$22</f>
        <v>0</v>
      </c>
      <c r="AC879" s="0" t="n">
        <f aca="false">SUMPRODUCT('5N inverse'!$A$27:$Y$27,'5N mesh'!$B$37:$Z$37,$E878:$AC878)+'5N inverse'!$A$27*$C879/Setup!$B$17+INDEX('5N inverse'!$A$27:$Y$27,1,'5N mesh'!$B$7+1)*Setup!$B$22</f>
        <v>0</v>
      </c>
    </row>
    <row r="880" customFormat="false" ht="15" hidden="false" customHeight="false" outlineLevel="0" collapsed="false">
      <c r="A880" s="0" t="n">
        <v>875</v>
      </c>
      <c r="B880" s="0" t="n">
        <f aca="false">A880*Setup!$B$11/3600</f>
        <v>72.9166666666667</v>
      </c>
      <c r="C880" s="0" t="n">
        <f aca="false">Setup!$B$7+Setup!$B$8*COS(2*PI()*(B880-Setup!$B$9)/24)</f>
        <v>21.2339477768709</v>
      </c>
      <c r="D880" s="0" t="n">
        <f aca="false">(C880-E880)/Setup!$B$17</f>
        <v>-23.2307134268015</v>
      </c>
      <c r="E880" s="0" t="n">
        <f aca="false">SUMPRODUCT('5N inverse'!$A$3:$Y$3,'5N mesh'!$B$37:$Z$37,$E879:$AC879)+'5N inverse'!$A$3*$C880/Setup!$B$17+INDEX('5N inverse'!$A$3:$Y$3,1,'5N mesh'!$B$7+1)*Setup!$B$22</f>
        <v>24.2539405223551</v>
      </c>
      <c r="F880" s="0" t="n">
        <f aca="false">SUMPRODUCT('5N inverse'!$A$4:$Y$4,'5N mesh'!$B$37:$Z$37,$E879:$AC879)+'5N inverse'!$A$4*$C880/Setup!$B$17+INDEX('5N inverse'!$A$4:$Y$4,1,'5N mesh'!$B$7+1)*Setup!$B$22</f>
        <v>22.7256987623227</v>
      </c>
      <c r="G880" s="0" t="n">
        <f aca="false">SUMPRODUCT('5N inverse'!$A$5:$Y$5,'5N mesh'!$B$37:$Z$37,$E879:$AC879)+'5N inverse'!$A$5*$C880/Setup!$B$17+INDEX('5N inverse'!$A$5:$Y$5,1,'5N mesh'!$B$7+1)*Setup!$B$22</f>
        <v>19.669215242258</v>
      </c>
      <c r="H880" s="0" t="n">
        <f aca="false">SUMPRODUCT('5N inverse'!$A$6:$Y$6,'5N mesh'!$B$37:$Z$37,$E879:$AC879)+'5N inverse'!$A$6*$C880/Setup!$B$17+INDEX('5N inverse'!$A$6:$Y$6,1,'5N mesh'!$B$7+1)*Setup!$B$22</f>
        <v>16.6127317221932</v>
      </c>
      <c r="I880" s="0" t="n">
        <f aca="false">SUMPRODUCT('5N inverse'!$A$7:$Y$7,'5N mesh'!$B$37:$Z$37,$E879:$AC879)+'5N inverse'!$A$7*$C880/Setup!$B$17+INDEX('5N inverse'!$A$7:$Y$7,1,'5N mesh'!$B$7+1)*Setup!$B$22</f>
        <v>15.0844899621609</v>
      </c>
      <c r="J880" s="0" t="n">
        <f aca="false">SUMPRODUCT('5N inverse'!$A$8:$Y$8,'5N mesh'!$B$37:$Z$37,$E879:$AC879)+'5N inverse'!$A$8*$C880/Setup!$B$17+INDEX('5N inverse'!$A$8:$Y$8,1,'5N mesh'!$B$7+1)*Setup!$B$22</f>
        <v>0</v>
      </c>
      <c r="K880" s="0" t="n">
        <f aca="false">SUMPRODUCT('5N inverse'!$A$9:$Y$9,'5N mesh'!$B$37:$Z$37,$E879:$AC879)+'5N inverse'!$A$9*$C880/Setup!$B$17+INDEX('5N inverse'!$A$9:$Y$9,1,'5N mesh'!$B$7+1)*Setup!$B$22</f>
        <v>0</v>
      </c>
      <c r="L880" s="0" t="n">
        <f aca="false">SUMPRODUCT('5N inverse'!$A$10:$Y$10,'5N mesh'!$B$37:$Z$37,$E879:$AC879)+'5N inverse'!$A$10*$C880/Setup!$B$17+INDEX('5N inverse'!$A$10:$Y$10,1,'5N mesh'!$B$7+1)*Setup!$B$22</f>
        <v>0</v>
      </c>
      <c r="M880" s="0" t="n">
        <f aca="false">SUMPRODUCT('5N inverse'!$A$11:$Y$11,'5N mesh'!$B$37:$Z$37,$E879:$AC879)+'5N inverse'!$A$11*$C880/Setup!$B$17+INDEX('5N inverse'!$A$11:$Y$11,1,'5N mesh'!$B$7+1)*Setup!$B$22</f>
        <v>0</v>
      </c>
      <c r="N880" s="0" t="n">
        <f aca="false">SUMPRODUCT('5N inverse'!$A$12:$Y$12,'5N mesh'!$B$37:$Z$37,$E879:$AC879)+'5N inverse'!$A$12*$C880/Setup!$B$17+INDEX('5N inverse'!$A$12:$Y$12,1,'5N mesh'!$B$7+1)*Setup!$B$22</f>
        <v>0</v>
      </c>
      <c r="O880" s="0" t="n">
        <f aca="false">SUMPRODUCT('5N inverse'!$A$13:$Y$13,'5N mesh'!$B$37:$Z$37,$E879:$AC879)+'5N inverse'!$A$13*$C880/Setup!$B$17+INDEX('5N inverse'!$A$13:$Y$13,1,'5N mesh'!$B$7+1)*Setup!$B$22</f>
        <v>0</v>
      </c>
      <c r="P880" s="0" t="n">
        <f aca="false">SUMPRODUCT('5N inverse'!$A$14:$Y$14,'5N mesh'!$B$37:$Z$37,$E879:$AC879)+'5N inverse'!$A$14*$C880/Setup!$B$17+INDEX('5N inverse'!$A$14:$Y$14,1,'5N mesh'!$B$7+1)*Setup!$B$22</f>
        <v>0</v>
      </c>
      <c r="Q880" s="0" t="n">
        <f aca="false">SUMPRODUCT('5N inverse'!$A$15:$Y$15,'5N mesh'!$B$37:$Z$37,$E879:$AC879)+'5N inverse'!$A$15*$C880/Setup!$B$17+INDEX('5N inverse'!$A$15:$Y$15,1,'5N mesh'!$B$7+1)*Setup!$B$22</f>
        <v>0</v>
      </c>
      <c r="R880" s="0" t="n">
        <f aca="false">SUMPRODUCT('5N inverse'!$A$16:$Y$16,'5N mesh'!$B$37:$Z$37,$E879:$AC879)+'5N inverse'!$A$16*$C880/Setup!$B$17+INDEX('5N inverse'!$A$16:$Y$16,1,'5N mesh'!$B$7+1)*Setup!$B$22</f>
        <v>0</v>
      </c>
      <c r="S880" s="0" t="n">
        <f aca="false">SUMPRODUCT('5N inverse'!$A$17:$Y$17,'5N mesh'!$B$37:$Z$37,$E879:$AC879)+'5N inverse'!$A$17*$C880/Setup!$B$17+INDEX('5N inverse'!$A$17:$Y$17,1,'5N mesh'!$B$7+1)*Setup!$B$22</f>
        <v>0</v>
      </c>
      <c r="T880" s="0" t="n">
        <f aca="false">SUMPRODUCT('5N inverse'!$A$18:$Y$18,'5N mesh'!$B$37:$Z$37,$E879:$AC879)+'5N inverse'!$A$18*$C880/Setup!$B$17+INDEX('5N inverse'!$A$18:$Y$18,1,'5N mesh'!$B$7+1)*Setup!$B$22</f>
        <v>0</v>
      </c>
      <c r="U880" s="0" t="n">
        <f aca="false">SUMPRODUCT('5N inverse'!$A$19:$Y$19,'5N mesh'!$B$37:$Z$37,$E879:$AC879)+'5N inverse'!$A$19*$C880/Setup!$B$17+INDEX('5N inverse'!$A$19:$Y$19,1,'5N mesh'!$B$7+1)*Setup!$B$22</f>
        <v>0</v>
      </c>
      <c r="V880" s="0" t="n">
        <f aca="false">SUMPRODUCT('5N inverse'!$A$20:$Y$20,'5N mesh'!$B$37:$Z$37,$E879:$AC879)+'5N inverse'!$A$20*$C880/Setup!$B$17+INDEX('5N inverse'!$A$20:$Y$20,1,'5N mesh'!$B$7+1)*Setup!$B$22</f>
        <v>0</v>
      </c>
      <c r="W880" s="0" t="n">
        <f aca="false">SUMPRODUCT('5N inverse'!$A$21:$Y$21,'5N mesh'!$B$37:$Z$37,$E879:$AC879)+'5N inverse'!$A$21*$C880/Setup!$B$17+INDEX('5N inverse'!$A$21:$Y$21,1,'5N mesh'!$B$7+1)*Setup!$B$22</f>
        <v>0</v>
      </c>
      <c r="X880" s="0" t="n">
        <f aca="false">SUMPRODUCT('5N inverse'!$A$22:$Y$22,'5N mesh'!$B$37:$Z$37,$E879:$AC879)+'5N inverse'!$A$22*$C880/Setup!$B$17+INDEX('5N inverse'!$A$22:$Y$22,1,'5N mesh'!$B$7+1)*Setup!$B$22</f>
        <v>0</v>
      </c>
      <c r="Y880" s="0" t="n">
        <f aca="false">SUMPRODUCT('5N inverse'!$A$23:$Y$23,'5N mesh'!$B$37:$Z$37,$E879:$AC879)+'5N inverse'!$A$23*$C880/Setup!$B$17+INDEX('5N inverse'!$A$23:$Y$23,1,'5N mesh'!$B$7+1)*Setup!$B$22</f>
        <v>0</v>
      </c>
      <c r="Z880" s="0" t="n">
        <f aca="false">SUMPRODUCT('5N inverse'!$A$24:$Y$24,'5N mesh'!$B$37:$Z$37,$E879:$AC879)+'5N inverse'!$A$24*$C880/Setup!$B$17+INDEX('5N inverse'!$A$24:$Y$24,1,'5N mesh'!$B$7+1)*Setup!$B$22</f>
        <v>0</v>
      </c>
      <c r="AA880" s="0" t="n">
        <f aca="false">SUMPRODUCT('5N inverse'!$A$25:$Y$25,'5N mesh'!$B$37:$Z$37,$E879:$AC879)+'5N inverse'!$A$25*$C880/Setup!$B$17+INDEX('5N inverse'!$A$25:$Y$25,1,'5N mesh'!$B$7+1)*Setup!$B$22</f>
        <v>0</v>
      </c>
      <c r="AB880" s="0" t="n">
        <f aca="false">SUMPRODUCT('5N inverse'!$A$26:$Y$26,'5N mesh'!$B$37:$Z$37,$E879:$AC879)+'5N inverse'!$A$26*$C880/Setup!$B$17+INDEX('5N inverse'!$A$26:$Y$26,1,'5N mesh'!$B$7+1)*Setup!$B$22</f>
        <v>0</v>
      </c>
      <c r="AC880" s="0" t="n">
        <f aca="false">SUMPRODUCT('5N inverse'!$A$27:$Y$27,'5N mesh'!$B$37:$Z$37,$E879:$AC879)+'5N inverse'!$A$27*$C880/Setup!$B$17+INDEX('5N inverse'!$A$27:$Y$27,1,'5N mesh'!$B$7+1)*Setup!$B$22</f>
        <v>0</v>
      </c>
    </row>
    <row r="881" customFormat="false" ht="15" hidden="false" customHeight="false" outlineLevel="0" collapsed="false">
      <c r="A881" s="0" t="n">
        <v>876</v>
      </c>
      <c r="B881" s="0" t="n">
        <f aca="false">A881*Setup!$B$11/3600</f>
        <v>73</v>
      </c>
      <c r="C881" s="0" t="n">
        <f aca="false">Setup!$B$7+Setup!$B$8*COS(2*PI()*(B881-Setup!$B$9)/24)</f>
        <v>21.1715728752538</v>
      </c>
      <c r="D881" s="0" t="n">
        <f aca="false">(C881-E881)/Setup!$B$17</f>
        <v>-23.378438652644</v>
      </c>
      <c r="E881" s="0" t="n">
        <f aca="false">SUMPRODUCT('5N inverse'!$A$3:$Y$3,'5N mesh'!$B$37:$Z$37,$E880:$AC880)+'5N inverse'!$A$3*$C881/Setup!$B$17+INDEX('5N inverse'!$A$3:$Y$3,1,'5N mesh'!$B$7+1)*Setup!$B$22</f>
        <v>24.2107699000975</v>
      </c>
      <c r="F881" s="0" t="n">
        <f aca="false">SUMPRODUCT('5N inverse'!$A$4:$Y$4,'5N mesh'!$B$37:$Z$37,$E880:$AC880)+'5N inverse'!$A$4*$C881/Setup!$B$17+INDEX('5N inverse'!$A$4:$Y$4,1,'5N mesh'!$B$7+1)*Setup!$B$22</f>
        <v>22.6896806489341</v>
      </c>
      <c r="G881" s="0" t="n">
        <f aca="false">SUMPRODUCT('5N inverse'!$A$5:$Y$5,'5N mesh'!$B$37:$Z$37,$E880:$AC880)+'5N inverse'!$A$5*$C881/Setup!$B$17+INDEX('5N inverse'!$A$5:$Y$5,1,'5N mesh'!$B$7+1)*Setup!$B$22</f>
        <v>19.6475021466071</v>
      </c>
      <c r="H881" s="0" t="n">
        <f aca="false">SUMPRODUCT('5N inverse'!$A$6:$Y$6,'5N mesh'!$B$37:$Z$37,$E880:$AC880)+'5N inverse'!$A$6*$C881/Setup!$B$17+INDEX('5N inverse'!$A$6:$Y$6,1,'5N mesh'!$B$7+1)*Setup!$B$22</f>
        <v>16.6053236442801</v>
      </c>
      <c r="I881" s="0" t="n">
        <f aca="false">SUMPRODUCT('5N inverse'!$A$7:$Y$7,'5N mesh'!$B$37:$Z$37,$E880:$AC880)+'5N inverse'!$A$7*$C881/Setup!$B$17+INDEX('5N inverse'!$A$7:$Y$7,1,'5N mesh'!$B$7+1)*Setup!$B$22</f>
        <v>15.0842343931166</v>
      </c>
      <c r="J881" s="0" t="n">
        <f aca="false">SUMPRODUCT('5N inverse'!$A$8:$Y$8,'5N mesh'!$B$37:$Z$37,$E880:$AC880)+'5N inverse'!$A$8*$C881/Setup!$B$17+INDEX('5N inverse'!$A$8:$Y$8,1,'5N mesh'!$B$7+1)*Setup!$B$22</f>
        <v>0</v>
      </c>
      <c r="K881" s="0" t="n">
        <f aca="false">SUMPRODUCT('5N inverse'!$A$9:$Y$9,'5N mesh'!$B$37:$Z$37,$E880:$AC880)+'5N inverse'!$A$9*$C881/Setup!$B$17+INDEX('5N inverse'!$A$9:$Y$9,1,'5N mesh'!$B$7+1)*Setup!$B$22</f>
        <v>0</v>
      </c>
      <c r="L881" s="0" t="n">
        <f aca="false">SUMPRODUCT('5N inverse'!$A$10:$Y$10,'5N mesh'!$B$37:$Z$37,$E880:$AC880)+'5N inverse'!$A$10*$C881/Setup!$B$17+INDEX('5N inverse'!$A$10:$Y$10,1,'5N mesh'!$B$7+1)*Setup!$B$22</f>
        <v>0</v>
      </c>
      <c r="M881" s="0" t="n">
        <f aca="false">SUMPRODUCT('5N inverse'!$A$11:$Y$11,'5N mesh'!$B$37:$Z$37,$E880:$AC880)+'5N inverse'!$A$11*$C881/Setup!$B$17+INDEX('5N inverse'!$A$11:$Y$11,1,'5N mesh'!$B$7+1)*Setup!$B$22</f>
        <v>0</v>
      </c>
      <c r="N881" s="0" t="n">
        <f aca="false">SUMPRODUCT('5N inverse'!$A$12:$Y$12,'5N mesh'!$B$37:$Z$37,$E880:$AC880)+'5N inverse'!$A$12*$C881/Setup!$B$17+INDEX('5N inverse'!$A$12:$Y$12,1,'5N mesh'!$B$7+1)*Setup!$B$22</f>
        <v>0</v>
      </c>
      <c r="O881" s="0" t="n">
        <f aca="false">SUMPRODUCT('5N inverse'!$A$13:$Y$13,'5N mesh'!$B$37:$Z$37,$E880:$AC880)+'5N inverse'!$A$13*$C881/Setup!$B$17+INDEX('5N inverse'!$A$13:$Y$13,1,'5N mesh'!$B$7+1)*Setup!$B$22</f>
        <v>0</v>
      </c>
      <c r="P881" s="0" t="n">
        <f aca="false">SUMPRODUCT('5N inverse'!$A$14:$Y$14,'5N mesh'!$B$37:$Z$37,$E880:$AC880)+'5N inverse'!$A$14*$C881/Setup!$B$17+INDEX('5N inverse'!$A$14:$Y$14,1,'5N mesh'!$B$7+1)*Setup!$B$22</f>
        <v>0</v>
      </c>
      <c r="Q881" s="0" t="n">
        <f aca="false">SUMPRODUCT('5N inverse'!$A$15:$Y$15,'5N mesh'!$B$37:$Z$37,$E880:$AC880)+'5N inverse'!$A$15*$C881/Setup!$B$17+INDEX('5N inverse'!$A$15:$Y$15,1,'5N mesh'!$B$7+1)*Setup!$B$22</f>
        <v>0</v>
      </c>
      <c r="R881" s="0" t="n">
        <f aca="false">SUMPRODUCT('5N inverse'!$A$16:$Y$16,'5N mesh'!$B$37:$Z$37,$E880:$AC880)+'5N inverse'!$A$16*$C881/Setup!$B$17+INDEX('5N inverse'!$A$16:$Y$16,1,'5N mesh'!$B$7+1)*Setup!$B$22</f>
        <v>0</v>
      </c>
      <c r="S881" s="0" t="n">
        <f aca="false">SUMPRODUCT('5N inverse'!$A$17:$Y$17,'5N mesh'!$B$37:$Z$37,$E880:$AC880)+'5N inverse'!$A$17*$C881/Setup!$B$17+INDEX('5N inverse'!$A$17:$Y$17,1,'5N mesh'!$B$7+1)*Setup!$B$22</f>
        <v>0</v>
      </c>
      <c r="T881" s="0" t="n">
        <f aca="false">SUMPRODUCT('5N inverse'!$A$18:$Y$18,'5N mesh'!$B$37:$Z$37,$E880:$AC880)+'5N inverse'!$A$18*$C881/Setup!$B$17+INDEX('5N inverse'!$A$18:$Y$18,1,'5N mesh'!$B$7+1)*Setup!$B$22</f>
        <v>0</v>
      </c>
      <c r="U881" s="0" t="n">
        <f aca="false">SUMPRODUCT('5N inverse'!$A$19:$Y$19,'5N mesh'!$B$37:$Z$37,$E880:$AC880)+'5N inverse'!$A$19*$C881/Setup!$B$17+INDEX('5N inverse'!$A$19:$Y$19,1,'5N mesh'!$B$7+1)*Setup!$B$22</f>
        <v>0</v>
      </c>
      <c r="V881" s="0" t="n">
        <f aca="false">SUMPRODUCT('5N inverse'!$A$20:$Y$20,'5N mesh'!$B$37:$Z$37,$E880:$AC880)+'5N inverse'!$A$20*$C881/Setup!$B$17+INDEX('5N inverse'!$A$20:$Y$20,1,'5N mesh'!$B$7+1)*Setup!$B$22</f>
        <v>0</v>
      </c>
      <c r="W881" s="0" t="n">
        <f aca="false">SUMPRODUCT('5N inverse'!$A$21:$Y$21,'5N mesh'!$B$37:$Z$37,$E880:$AC880)+'5N inverse'!$A$21*$C881/Setup!$B$17+INDEX('5N inverse'!$A$21:$Y$21,1,'5N mesh'!$B$7+1)*Setup!$B$22</f>
        <v>0</v>
      </c>
      <c r="X881" s="0" t="n">
        <f aca="false">SUMPRODUCT('5N inverse'!$A$22:$Y$22,'5N mesh'!$B$37:$Z$37,$E880:$AC880)+'5N inverse'!$A$22*$C881/Setup!$B$17+INDEX('5N inverse'!$A$22:$Y$22,1,'5N mesh'!$B$7+1)*Setup!$B$22</f>
        <v>0</v>
      </c>
      <c r="Y881" s="0" t="n">
        <f aca="false">SUMPRODUCT('5N inverse'!$A$23:$Y$23,'5N mesh'!$B$37:$Z$37,$E880:$AC880)+'5N inverse'!$A$23*$C881/Setup!$B$17+INDEX('5N inverse'!$A$23:$Y$23,1,'5N mesh'!$B$7+1)*Setup!$B$22</f>
        <v>0</v>
      </c>
      <c r="Z881" s="0" t="n">
        <f aca="false">SUMPRODUCT('5N inverse'!$A$24:$Y$24,'5N mesh'!$B$37:$Z$37,$E880:$AC880)+'5N inverse'!$A$24*$C881/Setup!$B$17+INDEX('5N inverse'!$A$24:$Y$24,1,'5N mesh'!$B$7+1)*Setup!$B$22</f>
        <v>0</v>
      </c>
      <c r="AA881" s="0" t="n">
        <f aca="false">SUMPRODUCT('5N inverse'!$A$25:$Y$25,'5N mesh'!$B$37:$Z$37,$E880:$AC880)+'5N inverse'!$A$25*$C881/Setup!$B$17+INDEX('5N inverse'!$A$25:$Y$25,1,'5N mesh'!$B$7+1)*Setup!$B$22</f>
        <v>0</v>
      </c>
      <c r="AB881" s="0" t="n">
        <f aca="false">SUMPRODUCT('5N inverse'!$A$26:$Y$26,'5N mesh'!$B$37:$Z$37,$E880:$AC880)+'5N inverse'!$A$26*$C881/Setup!$B$17+INDEX('5N inverse'!$A$26:$Y$26,1,'5N mesh'!$B$7+1)*Setup!$B$22</f>
        <v>0</v>
      </c>
      <c r="AC881" s="0" t="n">
        <f aca="false">SUMPRODUCT('5N inverse'!$A$27:$Y$27,'5N mesh'!$B$37:$Z$37,$E880:$AC880)+'5N inverse'!$A$27*$C881/Setup!$B$17+INDEX('5N inverse'!$A$27:$Y$27,1,'5N mesh'!$B$7+1)*Setup!$B$22</f>
        <v>0</v>
      </c>
    </row>
    <row r="882" customFormat="false" ht="15" hidden="false" customHeight="false" outlineLevel="0" collapsed="false">
      <c r="A882" s="0" t="n">
        <v>877</v>
      </c>
      <c r="B882" s="0" t="n">
        <f aca="false">A882*Setup!$B$11/3600</f>
        <v>73.0833333333333</v>
      </c>
      <c r="C882" s="0" t="n">
        <f aca="false">Setup!$B$7+Setup!$B$8*COS(2*PI()*(B882-Setup!$B$9)/24)</f>
        <v>21.110544151761</v>
      </c>
      <c r="D882" s="0" t="n">
        <f aca="false">(C882-E882)/Setup!$B$17</f>
        <v>-23.514150895418</v>
      </c>
      <c r="E882" s="0" t="n">
        <f aca="false">SUMPRODUCT('5N inverse'!$A$3:$Y$3,'5N mesh'!$B$37:$Z$37,$E881:$AC881)+'5N inverse'!$A$3*$C882/Setup!$B$17+INDEX('5N inverse'!$A$3:$Y$3,1,'5N mesh'!$B$7+1)*Setup!$B$22</f>
        <v>24.1673837681653</v>
      </c>
      <c r="F882" s="0" t="n">
        <f aca="false">SUMPRODUCT('5N inverse'!$A$4:$Y$4,'5N mesh'!$B$37:$Z$37,$E881:$AC881)+'5N inverse'!$A$4*$C882/Setup!$B$17+INDEX('5N inverse'!$A$4:$Y$4,1,'5N mesh'!$B$7+1)*Setup!$B$22</f>
        <v>22.6534821669989</v>
      </c>
      <c r="G882" s="0" t="n">
        <f aca="false">SUMPRODUCT('5N inverse'!$A$5:$Y$5,'5N mesh'!$B$37:$Z$37,$E881:$AC881)+'5N inverse'!$A$5*$C882/Setup!$B$17+INDEX('5N inverse'!$A$5:$Y$5,1,'5N mesh'!$B$7+1)*Setup!$B$22</f>
        <v>19.625678964666</v>
      </c>
      <c r="H882" s="0" t="n">
        <f aca="false">SUMPRODUCT('5N inverse'!$A$6:$Y$6,'5N mesh'!$B$37:$Z$37,$E881:$AC881)+'5N inverse'!$A$6*$C882/Setup!$B$17+INDEX('5N inverse'!$A$6:$Y$6,1,'5N mesh'!$B$7+1)*Setup!$B$22</f>
        <v>16.597875762333</v>
      </c>
      <c r="I882" s="0" t="n">
        <f aca="false">SUMPRODUCT('5N inverse'!$A$7:$Y$7,'5N mesh'!$B$37:$Z$37,$E881:$AC881)+'5N inverse'!$A$7*$C882/Setup!$B$17+INDEX('5N inverse'!$A$7:$Y$7,1,'5N mesh'!$B$7+1)*Setup!$B$22</f>
        <v>15.0839741611666</v>
      </c>
      <c r="J882" s="0" t="n">
        <f aca="false">SUMPRODUCT('5N inverse'!$A$8:$Y$8,'5N mesh'!$B$37:$Z$37,$E881:$AC881)+'5N inverse'!$A$8*$C882/Setup!$B$17+INDEX('5N inverse'!$A$8:$Y$8,1,'5N mesh'!$B$7+1)*Setup!$B$22</f>
        <v>0</v>
      </c>
      <c r="K882" s="0" t="n">
        <f aca="false">SUMPRODUCT('5N inverse'!$A$9:$Y$9,'5N mesh'!$B$37:$Z$37,$E881:$AC881)+'5N inverse'!$A$9*$C882/Setup!$B$17+INDEX('5N inverse'!$A$9:$Y$9,1,'5N mesh'!$B$7+1)*Setup!$B$22</f>
        <v>0</v>
      </c>
      <c r="L882" s="0" t="n">
        <f aca="false">SUMPRODUCT('5N inverse'!$A$10:$Y$10,'5N mesh'!$B$37:$Z$37,$E881:$AC881)+'5N inverse'!$A$10*$C882/Setup!$B$17+INDEX('5N inverse'!$A$10:$Y$10,1,'5N mesh'!$B$7+1)*Setup!$B$22</f>
        <v>0</v>
      </c>
      <c r="M882" s="0" t="n">
        <f aca="false">SUMPRODUCT('5N inverse'!$A$11:$Y$11,'5N mesh'!$B$37:$Z$37,$E881:$AC881)+'5N inverse'!$A$11*$C882/Setup!$B$17+INDEX('5N inverse'!$A$11:$Y$11,1,'5N mesh'!$B$7+1)*Setup!$B$22</f>
        <v>0</v>
      </c>
      <c r="N882" s="0" t="n">
        <f aca="false">SUMPRODUCT('5N inverse'!$A$12:$Y$12,'5N mesh'!$B$37:$Z$37,$E881:$AC881)+'5N inverse'!$A$12*$C882/Setup!$B$17+INDEX('5N inverse'!$A$12:$Y$12,1,'5N mesh'!$B$7+1)*Setup!$B$22</f>
        <v>0</v>
      </c>
      <c r="O882" s="0" t="n">
        <f aca="false">SUMPRODUCT('5N inverse'!$A$13:$Y$13,'5N mesh'!$B$37:$Z$37,$E881:$AC881)+'5N inverse'!$A$13*$C882/Setup!$B$17+INDEX('5N inverse'!$A$13:$Y$13,1,'5N mesh'!$B$7+1)*Setup!$B$22</f>
        <v>0</v>
      </c>
      <c r="P882" s="0" t="n">
        <f aca="false">SUMPRODUCT('5N inverse'!$A$14:$Y$14,'5N mesh'!$B$37:$Z$37,$E881:$AC881)+'5N inverse'!$A$14*$C882/Setup!$B$17+INDEX('5N inverse'!$A$14:$Y$14,1,'5N mesh'!$B$7+1)*Setup!$B$22</f>
        <v>0</v>
      </c>
      <c r="Q882" s="0" t="n">
        <f aca="false">SUMPRODUCT('5N inverse'!$A$15:$Y$15,'5N mesh'!$B$37:$Z$37,$E881:$AC881)+'5N inverse'!$A$15*$C882/Setup!$B$17+INDEX('5N inverse'!$A$15:$Y$15,1,'5N mesh'!$B$7+1)*Setup!$B$22</f>
        <v>0</v>
      </c>
      <c r="R882" s="0" t="n">
        <f aca="false">SUMPRODUCT('5N inverse'!$A$16:$Y$16,'5N mesh'!$B$37:$Z$37,$E881:$AC881)+'5N inverse'!$A$16*$C882/Setup!$B$17+INDEX('5N inverse'!$A$16:$Y$16,1,'5N mesh'!$B$7+1)*Setup!$B$22</f>
        <v>0</v>
      </c>
      <c r="S882" s="0" t="n">
        <f aca="false">SUMPRODUCT('5N inverse'!$A$17:$Y$17,'5N mesh'!$B$37:$Z$37,$E881:$AC881)+'5N inverse'!$A$17*$C882/Setup!$B$17+INDEX('5N inverse'!$A$17:$Y$17,1,'5N mesh'!$B$7+1)*Setup!$B$22</f>
        <v>0</v>
      </c>
      <c r="T882" s="0" t="n">
        <f aca="false">SUMPRODUCT('5N inverse'!$A$18:$Y$18,'5N mesh'!$B$37:$Z$37,$E881:$AC881)+'5N inverse'!$A$18*$C882/Setup!$B$17+INDEX('5N inverse'!$A$18:$Y$18,1,'5N mesh'!$B$7+1)*Setup!$B$22</f>
        <v>0</v>
      </c>
      <c r="U882" s="0" t="n">
        <f aca="false">SUMPRODUCT('5N inverse'!$A$19:$Y$19,'5N mesh'!$B$37:$Z$37,$E881:$AC881)+'5N inverse'!$A$19*$C882/Setup!$B$17+INDEX('5N inverse'!$A$19:$Y$19,1,'5N mesh'!$B$7+1)*Setup!$B$22</f>
        <v>0</v>
      </c>
      <c r="V882" s="0" t="n">
        <f aca="false">SUMPRODUCT('5N inverse'!$A$20:$Y$20,'5N mesh'!$B$37:$Z$37,$E881:$AC881)+'5N inverse'!$A$20*$C882/Setup!$B$17+INDEX('5N inverse'!$A$20:$Y$20,1,'5N mesh'!$B$7+1)*Setup!$B$22</f>
        <v>0</v>
      </c>
      <c r="W882" s="0" t="n">
        <f aca="false">SUMPRODUCT('5N inverse'!$A$21:$Y$21,'5N mesh'!$B$37:$Z$37,$E881:$AC881)+'5N inverse'!$A$21*$C882/Setup!$B$17+INDEX('5N inverse'!$A$21:$Y$21,1,'5N mesh'!$B$7+1)*Setup!$B$22</f>
        <v>0</v>
      </c>
      <c r="X882" s="0" t="n">
        <f aca="false">SUMPRODUCT('5N inverse'!$A$22:$Y$22,'5N mesh'!$B$37:$Z$37,$E881:$AC881)+'5N inverse'!$A$22*$C882/Setup!$B$17+INDEX('5N inverse'!$A$22:$Y$22,1,'5N mesh'!$B$7+1)*Setup!$B$22</f>
        <v>0</v>
      </c>
      <c r="Y882" s="0" t="n">
        <f aca="false">SUMPRODUCT('5N inverse'!$A$23:$Y$23,'5N mesh'!$B$37:$Z$37,$E881:$AC881)+'5N inverse'!$A$23*$C882/Setup!$B$17+INDEX('5N inverse'!$A$23:$Y$23,1,'5N mesh'!$B$7+1)*Setup!$B$22</f>
        <v>0</v>
      </c>
      <c r="Z882" s="0" t="n">
        <f aca="false">SUMPRODUCT('5N inverse'!$A$24:$Y$24,'5N mesh'!$B$37:$Z$37,$E881:$AC881)+'5N inverse'!$A$24*$C882/Setup!$B$17+INDEX('5N inverse'!$A$24:$Y$24,1,'5N mesh'!$B$7+1)*Setup!$B$22</f>
        <v>0</v>
      </c>
      <c r="AA882" s="0" t="n">
        <f aca="false">SUMPRODUCT('5N inverse'!$A$25:$Y$25,'5N mesh'!$B$37:$Z$37,$E881:$AC881)+'5N inverse'!$A$25*$C882/Setup!$B$17+INDEX('5N inverse'!$A$25:$Y$25,1,'5N mesh'!$B$7+1)*Setup!$B$22</f>
        <v>0</v>
      </c>
      <c r="AB882" s="0" t="n">
        <f aca="false">SUMPRODUCT('5N inverse'!$A$26:$Y$26,'5N mesh'!$B$37:$Z$37,$E881:$AC881)+'5N inverse'!$A$26*$C882/Setup!$B$17+INDEX('5N inverse'!$A$26:$Y$26,1,'5N mesh'!$B$7+1)*Setup!$B$22</f>
        <v>0</v>
      </c>
      <c r="AC882" s="0" t="n">
        <f aca="false">SUMPRODUCT('5N inverse'!$A$27:$Y$27,'5N mesh'!$B$37:$Z$37,$E881:$AC881)+'5N inverse'!$A$27*$C882/Setup!$B$17+INDEX('5N inverse'!$A$27:$Y$27,1,'5N mesh'!$B$7+1)*Setup!$B$22</f>
        <v>0</v>
      </c>
    </row>
    <row r="883" customFormat="false" ht="15" hidden="false" customHeight="false" outlineLevel="0" collapsed="false">
      <c r="A883" s="0" t="n">
        <v>878</v>
      </c>
      <c r="B883" s="0" t="n">
        <f aca="false">A883*Setup!$B$11/3600</f>
        <v>73.1666666666667</v>
      </c>
      <c r="C883" s="0" t="n">
        <f aca="false">Setup!$B$7+Setup!$B$8*COS(2*PI()*(B883-Setup!$B$9)/24)</f>
        <v>21.0508906527595</v>
      </c>
      <c r="D883" s="0" t="n">
        <f aca="false">(C883-E883)/Setup!$B$17</f>
        <v>-23.6377855686819</v>
      </c>
      <c r="E883" s="0" t="n">
        <f aca="false">SUMPRODUCT('5N inverse'!$A$3:$Y$3,'5N mesh'!$B$37:$Z$37,$E882:$AC882)+'5N inverse'!$A$3*$C883/Setup!$B$17+INDEX('5N inverse'!$A$3:$Y$3,1,'5N mesh'!$B$7+1)*Setup!$B$22</f>
        <v>24.1238027766882</v>
      </c>
      <c r="F883" s="0" t="n">
        <f aca="false">SUMPRODUCT('5N inverse'!$A$4:$Y$4,'5N mesh'!$B$37:$Z$37,$E882:$AC882)+'5N inverse'!$A$4*$C883/Setup!$B$17+INDEX('5N inverse'!$A$4:$Y$4,1,'5N mesh'!$B$7+1)*Setup!$B$22</f>
        <v>22.6171205456027</v>
      </c>
      <c r="G883" s="0" t="n">
        <f aca="false">SUMPRODUCT('5N inverse'!$A$5:$Y$5,'5N mesh'!$B$37:$Z$37,$E882:$AC882)+'5N inverse'!$A$5*$C883/Setup!$B$17+INDEX('5N inverse'!$A$5:$Y$5,1,'5N mesh'!$B$7+1)*Setup!$B$22</f>
        <v>19.6037560834319</v>
      </c>
      <c r="H883" s="0" t="n">
        <f aca="false">SUMPRODUCT('5N inverse'!$A$6:$Y$6,'5N mesh'!$B$37:$Z$37,$E882:$AC882)+'5N inverse'!$A$6*$C883/Setup!$B$17+INDEX('5N inverse'!$A$6:$Y$6,1,'5N mesh'!$B$7+1)*Setup!$B$22</f>
        <v>16.590391621261</v>
      </c>
      <c r="I883" s="0" t="n">
        <f aca="false">SUMPRODUCT('5N inverse'!$A$7:$Y$7,'5N mesh'!$B$37:$Z$37,$E882:$AC882)+'5N inverse'!$A$7*$C883/Setup!$B$17+INDEX('5N inverse'!$A$7:$Y$7,1,'5N mesh'!$B$7+1)*Setup!$B$22</f>
        <v>15.0837093901756</v>
      </c>
      <c r="J883" s="0" t="n">
        <f aca="false">SUMPRODUCT('5N inverse'!$A$8:$Y$8,'5N mesh'!$B$37:$Z$37,$E882:$AC882)+'5N inverse'!$A$8*$C883/Setup!$B$17+INDEX('5N inverse'!$A$8:$Y$8,1,'5N mesh'!$B$7+1)*Setup!$B$22</f>
        <v>0</v>
      </c>
      <c r="K883" s="0" t="n">
        <f aca="false">SUMPRODUCT('5N inverse'!$A$9:$Y$9,'5N mesh'!$B$37:$Z$37,$E882:$AC882)+'5N inverse'!$A$9*$C883/Setup!$B$17+INDEX('5N inverse'!$A$9:$Y$9,1,'5N mesh'!$B$7+1)*Setup!$B$22</f>
        <v>0</v>
      </c>
      <c r="L883" s="0" t="n">
        <f aca="false">SUMPRODUCT('5N inverse'!$A$10:$Y$10,'5N mesh'!$B$37:$Z$37,$E882:$AC882)+'5N inverse'!$A$10*$C883/Setup!$B$17+INDEX('5N inverse'!$A$10:$Y$10,1,'5N mesh'!$B$7+1)*Setup!$B$22</f>
        <v>0</v>
      </c>
      <c r="M883" s="0" t="n">
        <f aca="false">SUMPRODUCT('5N inverse'!$A$11:$Y$11,'5N mesh'!$B$37:$Z$37,$E882:$AC882)+'5N inverse'!$A$11*$C883/Setup!$B$17+INDEX('5N inverse'!$A$11:$Y$11,1,'5N mesh'!$B$7+1)*Setup!$B$22</f>
        <v>0</v>
      </c>
      <c r="N883" s="0" t="n">
        <f aca="false">SUMPRODUCT('5N inverse'!$A$12:$Y$12,'5N mesh'!$B$37:$Z$37,$E882:$AC882)+'5N inverse'!$A$12*$C883/Setup!$B$17+INDEX('5N inverse'!$A$12:$Y$12,1,'5N mesh'!$B$7+1)*Setup!$B$22</f>
        <v>0</v>
      </c>
      <c r="O883" s="0" t="n">
        <f aca="false">SUMPRODUCT('5N inverse'!$A$13:$Y$13,'5N mesh'!$B$37:$Z$37,$E882:$AC882)+'5N inverse'!$A$13*$C883/Setup!$B$17+INDEX('5N inverse'!$A$13:$Y$13,1,'5N mesh'!$B$7+1)*Setup!$B$22</f>
        <v>0</v>
      </c>
      <c r="P883" s="0" t="n">
        <f aca="false">SUMPRODUCT('5N inverse'!$A$14:$Y$14,'5N mesh'!$B$37:$Z$37,$E882:$AC882)+'5N inverse'!$A$14*$C883/Setup!$B$17+INDEX('5N inverse'!$A$14:$Y$14,1,'5N mesh'!$B$7+1)*Setup!$B$22</f>
        <v>0</v>
      </c>
      <c r="Q883" s="0" t="n">
        <f aca="false">SUMPRODUCT('5N inverse'!$A$15:$Y$15,'5N mesh'!$B$37:$Z$37,$E882:$AC882)+'5N inverse'!$A$15*$C883/Setup!$B$17+INDEX('5N inverse'!$A$15:$Y$15,1,'5N mesh'!$B$7+1)*Setup!$B$22</f>
        <v>0</v>
      </c>
      <c r="R883" s="0" t="n">
        <f aca="false">SUMPRODUCT('5N inverse'!$A$16:$Y$16,'5N mesh'!$B$37:$Z$37,$E882:$AC882)+'5N inverse'!$A$16*$C883/Setup!$B$17+INDEX('5N inverse'!$A$16:$Y$16,1,'5N mesh'!$B$7+1)*Setup!$B$22</f>
        <v>0</v>
      </c>
      <c r="S883" s="0" t="n">
        <f aca="false">SUMPRODUCT('5N inverse'!$A$17:$Y$17,'5N mesh'!$B$37:$Z$37,$E882:$AC882)+'5N inverse'!$A$17*$C883/Setup!$B$17+INDEX('5N inverse'!$A$17:$Y$17,1,'5N mesh'!$B$7+1)*Setup!$B$22</f>
        <v>0</v>
      </c>
      <c r="T883" s="0" t="n">
        <f aca="false">SUMPRODUCT('5N inverse'!$A$18:$Y$18,'5N mesh'!$B$37:$Z$37,$E882:$AC882)+'5N inverse'!$A$18*$C883/Setup!$B$17+INDEX('5N inverse'!$A$18:$Y$18,1,'5N mesh'!$B$7+1)*Setup!$B$22</f>
        <v>0</v>
      </c>
      <c r="U883" s="0" t="n">
        <f aca="false">SUMPRODUCT('5N inverse'!$A$19:$Y$19,'5N mesh'!$B$37:$Z$37,$E882:$AC882)+'5N inverse'!$A$19*$C883/Setup!$B$17+INDEX('5N inverse'!$A$19:$Y$19,1,'5N mesh'!$B$7+1)*Setup!$B$22</f>
        <v>0</v>
      </c>
      <c r="V883" s="0" t="n">
        <f aca="false">SUMPRODUCT('5N inverse'!$A$20:$Y$20,'5N mesh'!$B$37:$Z$37,$E882:$AC882)+'5N inverse'!$A$20*$C883/Setup!$B$17+INDEX('5N inverse'!$A$20:$Y$20,1,'5N mesh'!$B$7+1)*Setup!$B$22</f>
        <v>0</v>
      </c>
      <c r="W883" s="0" t="n">
        <f aca="false">SUMPRODUCT('5N inverse'!$A$21:$Y$21,'5N mesh'!$B$37:$Z$37,$E882:$AC882)+'5N inverse'!$A$21*$C883/Setup!$B$17+INDEX('5N inverse'!$A$21:$Y$21,1,'5N mesh'!$B$7+1)*Setup!$B$22</f>
        <v>0</v>
      </c>
      <c r="X883" s="0" t="n">
        <f aca="false">SUMPRODUCT('5N inverse'!$A$22:$Y$22,'5N mesh'!$B$37:$Z$37,$E882:$AC882)+'5N inverse'!$A$22*$C883/Setup!$B$17+INDEX('5N inverse'!$A$22:$Y$22,1,'5N mesh'!$B$7+1)*Setup!$B$22</f>
        <v>0</v>
      </c>
      <c r="Y883" s="0" t="n">
        <f aca="false">SUMPRODUCT('5N inverse'!$A$23:$Y$23,'5N mesh'!$B$37:$Z$37,$E882:$AC882)+'5N inverse'!$A$23*$C883/Setup!$B$17+INDEX('5N inverse'!$A$23:$Y$23,1,'5N mesh'!$B$7+1)*Setup!$B$22</f>
        <v>0</v>
      </c>
      <c r="Z883" s="0" t="n">
        <f aca="false">SUMPRODUCT('5N inverse'!$A$24:$Y$24,'5N mesh'!$B$37:$Z$37,$E882:$AC882)+'5N inverse'!$A$24*$C883/Setup!$B$17+INDEX('5N inverse'!$A$24:$Y$24,1,'5N mesh'!$B$7+1)*Setup!$B$22</f>
        <v>0</v>
      </c>
      <c r="AA883" s="0" t="n">
        <f aca="false">SUMPRODUCT('5N inverse'!$A$25:$Y$25,'5N mesh'!$B$37:$Z$37,$E882:$AC882)+'5N inverse'!$A$25*$C883/Setup!$B$17+INDEX('5N inverse'!$A$25:$Y$25,1,'5N mesh'!$B$7+1)*Setup!$B$22</f>
        <v>0</v>
      </c>
      <c r="AB883" s="0" t="n">
        <f aca="false">SUMPRODUCT('5N inverse'!$A$26:$Y$26,'5N mesh'!$B$37:$Z$37,$E882:$AC882)+'5N inverse'!$A$26*$C883/Setup!$B$17+INDEX('5N inverse'!$A$26:$Y$26,1,'5N mesh'!$B$7+1)*Setup!$B$22</f>
        <v>0</v>
      </c>
      <c r="AC883" s="0" t="n">
        <f aca="false">SUMPRODUCT('5N inverse'!$A$27:$Y$27,'5N mesh'!$B$37:$Z$37,$E882:$AC882)+'5N inverse'!$A$27*$C883/Setup!$B$17+INDEX('5N inverse'!$A$27:$Y$27,1,'5N mesh'!$B$7+1)*Setup!$B$22</f>
        <v>0</v>
      </c>
    </row>
    <row r="884" customFormat="false" ht="15" hidden="false" customHeight="false" outlineLevel="0" collapsed="false">
      <c r="A884" s="0" t="n">
        <v>879</v>
      </c>
      <c r="B884" s="0" t="n">
        <f aca="false">A884*Setup!$B$11/3600</f>
        <v>73.25</v>
      </c>
      <c r="C884" s="0" t="n">
        <f aca="false">Setup!$B$7+Setup!$B$8*COS(2*PI()*(B884-Setup!$B$9)/24)</f>
        <v>20.9926407700841</v>
      </c>
      <c r="D884" s="0" t="n">
        <f aca="false">(C884-E884)/Setup!$B$17</f>
        <v>-23.7492838341941</v>
      </c>
      <c r="E884" s="0" t="n">
        <f aca="false">SUMPRODUCT('5N inverse'!$A$3:$Y$3,'5N mesh'!$B$37:$Z$37,$E883:$AC883)+'5N inverse'!$A$3*$C884/Setup!$B$17+INDEX('5N inverse'!$A$3:$Y$3,1,'5N mesh'!$B$7+1)*Setup!$B$22</f>
        <v>24.0800476685293</v>
      </c>
      <c r="F884" s="0" t="n">
        <f aca="false">SUMPRODUCT('5N inverse'!$A$4:$Y$4,'5N mesh'!$B$37:$Z$37,$E883:$AC883)+'5N inverse'!$A$4*$C884/Setup!$B$17+INDEX('5N inverse'!$A$4:$Y$4,1,'5N mesh'!$B$7+1)*Setup!$B$22</f>
        <v>22.5806130914692</v>
      </c>
      <c r="G884" s="0" t="n">
        <f aca="false">SUMPRODUCT('5N inverse'!$A$5:$Y$5,'5N mesh'!$B$37:$Z$37,$E883:$AC883)+'5N inverse'!$A$5*$C884/Setup!$B$17+INDEX('5N inverse'!$A$5:$Y$5,1,'5N mesh'!$B$7+1)*Setup!$B$22</f>
        <v>19.581743937349</v>
      </c>
      <c r="H884" s="0" t="n">
        <f aca="false">SUMPRODUCT('5N inverse'!$A$6:$Y$6,'5N mesh'!$B$37:$Z$37,$E883:$AC883)+'5N inverse'!$A$6*$C884/Setup!$B$17+INDEX('5N inverse'!$A$6:$Y$6,1,'5N mesh'!$B$7+1)*Setup!$B$22</f>
        <v>16.5828747832287</v>
      </c>
      <c r="I884" s="0" t="n">
        <f aca="false">SUMPRODUCT('5N inverse'!$A$7:$Y$7,'5N mesh'!$B$37:$Z$37,$E883:$AC883)+'5N inverse'!$A$7*$C884/Setup!$B$17+INDEX('5N inverse'!$A$7:$Y$7,1,'5N mesh'!$B$7+1)*Setup!$B$22</f>
        <v>15.0834402061686</v>
      </c>
      <c r="J884" s="0" t="n">
        <f aca="false">SUMPRODUCT('5N inverse'!$A$8:$Y$8,'5N mesh'!$B$37:$Z$37,$E883:$AC883)+'5N inverse'!$A$8*$C884/Setup!$B$17+INDEX('5N inverse'!$A$8:$Y$8,1,'5N mesh'!$B$7+1)*Setup!$B$22</f>
        <v>0</v>
      </c>
      <c r="K884" s="0" t="n">
        <f aca="false">SUMPRODUCT('5N inverse'!$A$9:$Y$9,'5N mesh'!$B$37:$Z$37,$E883:$AC883)+'5N inverse'!$A$9*$C884/Setup!$B$17+INDEX('5N inverse'!$A$9:$Y$9,1,'5N mesh'!$B$7+1)*Setup!$B$22</f>
        <v>0</v>
      </c>
      <c r="L884" s="0" t="n">
        <f aca="false">SUMPRODUCT('5N inverse'!$A$10:$Y$10,'5N mesh'!$B$37:$Z$37,$E883:$AC883)+'5N inverse'!$A$10*$C884/Setup!$B$17+INDEX('5N inverse'!$A$10:$Y$10,1,'5N mesh'!$B$7+1)*Setup!$B$22</f>
        <v>0</v>
      </c>
      <c r="M884" s="0" t="n">
        <f aca="false">SUMPRODUCT('5N inverse'!$A$11:$Y$11,'5N mesh'!$B$37:$Z$37,$E883:$AC883)+'5N inverse'!$A$11*$C884/Setup!$B$17+INDEX('5N inverse'!$A$11:$Y$11,1,'5N mesh'!$B$7+1)*Setup!$B$22</f>
        <v>0</v>
      </c>
      <c r="N884" s="0" t="n">
        <f aca="false">SUMPRODUCT('5N inverse'!$A$12:$Y$12,'5N mesh'!$B$37:$Z$37,$E883:$AC883)+'5N inverse'!$A$12*$C884/Setup!$B$17+INDEX('5N inverse'!$A$12:$Y$12,1,'5N mesh'!$B$7+1)*Setup!$B$22</f>
        <v>0</v>
      </c>
      <c r="O884" s="0" t="n">
        <f aca="false">SUMPRODUCT('5N inverse'!$A$13:$Y$13,'5N mesh'!$B$37:$Z$37,$E883:$AC883)+'5N inverse'!$A$13*$C884/Setup!$B$17+INDEX('5N inverse'!$A$13:$Y$13,1,'5N mesh'!$B$7+1)*Setup!$B$22</f>
        <v>0</v>
      </c>
      <c r="P884" s="0" t="n">
        <f aca="false">SUMPRODUCT('5N inverse'!$A$14:$Y$14,'5N mesh'!$B$37:$Z$37,$E883:$AC883)+'5N inverse'!$A$14*$C884/Setup!$B$17+INDEX('5N inverse'!$A$14:$Y$14,1,'5N mesh'!$B$7+1)*Setup!$B$22</f>
        <v>0</v>
      </c>
      <c r="Q884" s="0" t="n">
        <f aca="false">SUMPRODUCT('5N inverse'!$A$15:$Y$15,'5N mesh'!$B$37:$Z$37,$E883:$AC883)+'5N inverse'!$A$15*$C884/Setup!$B$17+INDEX('5N inverse'!$A$15:$Y$15,1,'5N mesh'!$B$7+1)*Setup!$B$22</f>
        <v>0</v>
      </c>
      <c r="R884" s="0" t="n">
        <f aca="false">SUMPRODUCT('5N inverse'!$A$16:$Y$16,'5N mesh'!$B$37:$Z$37,$E883:$AC883)+'5N inverse'!$A$16*$C884/Setup!$B$17+INDEX('5N inverse'!$A$16:$Y$16,1,'5N mesh'!$B$7+1)*Setup!$B$22</f>
        <v>0</v>
      </c>
      <c r="S884" s="0" t="n">
        <f aca="false">SUMPRODUCT('5N inverse'!$A$17:$Y$17,'5N mesh'!$B$37:$Z$37,$E883:$AC883)+'5N inverse'!$A$17*$C884/Setup!$B$17+INDEX('5N inverse'!$A$17:$Y$17,1,'5N mesh'!$B$7+1)*Setup!$B$22</f>
        <v>0</v>
      </c>
      <c r="T884" s="0" t="n">
        <f aca="false">SUMPRODUCT('5N inverse'!$A$18:$Y$18,'5N mesh'!$B$37:$Z$37,$E883:$AC883)+'5N inverse'!$A$18*$C884/Setup!$B$17+INDEX('5N inverse'!$A$18:$Y$18,1,'5N mesh'!$B$7+1)*Setup!$B$22</f>
        <v>0</v>
      </c>
      <c r="U884" s="0" t="n">
        <f aca="false">SUMPRODUCT('5N inverse'!$A$19:$Y$19,'5N mesh'!$B$37:$Z$37,$E883:$AC883)+'5N inverse'!$A$19*$C884/Setup!$B$17+INDEX('5N inverse'!$A$19:$Y$19,1,'5N mesh'!$B$7+1)*Setup!$B$22</f>
        <v>0</v>
      </c>
      <c r="V884" s="0" t="n">
        <f aca="false">SUMPRODUCT('5N inverse'!$A$20:$Y$20,'5N mesh'!$B$37:$Z$37,$E883:$AC883)+'5N inverse'!$A$20*$C884/Setup!$B$17+INDEX('5N inverse'!$A$20:$Y$20,1,'5N mesh'!$B$7+1)*Setup!$B$22</f>
        <v>0</v>
      </c>
      <c r="W884" s="0" t="n">
        <f aca="false">SUMPRODUCT('5N inverse'!$A$21:$Y$21,'5N mesh'!$B$37:$Z$37,$E883:$AC883)+'5N inverse'!$A$21*$C884/Setup!$B$17+INDEX('5N inverse'!$A$21:$Y$21,1,'5N mesh'!$B$7+1)*Setup!$B$22</f>
        <v>0</v>
      </c>
      <c r="X884" s="0" t="n">
        <f aca="false">SUMPRODUCT('5N inverse'!$A$22:$Y$22,'5N mesh'!$B$37:$Z$37,$E883:$AC883)+'5N inverse'!$A$22*$C884/Setup!$B$17+INDEX('5N inverse'!$A$22:$Y$22,1,'5N mesh'!$B$7+1)*Setup!$B$22</f>
        <v>0</v>
      </c>
      <c r="Y884" s="0" t="n">
        <f aca="false">SUMPRODUCT('5N inverse'!$A$23:$Y$23,'5N mesh'!$B$37:$Z$37,$E883:$AC883)+'5N inverse'!$A$23*$C884/Setup!$B$17+INDEX('5N inverse'!$A$23:$Y$23,1,'5N mesh'!$B$7+1)*Setup!$B$22</f>
        <v>0</v>
      </c>
      <c r="Z884" s="0" t="n">
        <f aca="false">SUMPRODUCT('5N inverse'!$A$24:$Y$24,'5N mesh'!$B$37:$Z$37,$E883:$AC883)+'5N inverse'!$A$24*$C884/Setup!$B$17+INDEX('5N inverse'!$A$24:$Y$24,1,'5N mesh'!$B$7+1)*Setup!$B$22</f>
        <v>0</v>
      </c>
      <c r="AA884" s="0" t="n">
        <f aca="false">SUMPRODUCT('5N inverse'!$A$25:$Y$25,'5N mesh'!$B$37:$Z$37,$E883:$AC883)+'5N inverse'!$A$25*$C884/Setup!$B$17+INDEX('5N inverse'!$A$25:$Y$25,1,'5N mesh'!$B$7+1)*Setup!$B$22</f>
        <v>0</v>
      </c>
      <c r="AB884" s="0" t="n">
        <f aca="false">SUMPRODUCT('5N inverse'!$A$26:$Y$26,'5N mesh'!$B$37:$Z$37,$E883:$AC883)+'5N inverse'!$A$26*$C884/Setup!$B$17+INDEX('5N inverse'!$A$26:$Y$26,1,'5N mesh'!$B$7+1)*Setup!$B$22</f>
        <v>0</v>
      </c>
      <c r="AC884" s="0" t="n">
        <f aca="false">SUMPRODUCT('5N inverse'!$A$27:$Y$27,'5N mesh'!$B$37:$Z$37,$E883:$AC883)+'5N inverse'!$A$27*$C884/Setup!$B$17+INDEX('5N inverse'!$A$27:$Y$27,1,'5N mesh'!$B$7+1)*Setup!$B$22</f>
        <v>0</v>
      </c>
    </row>
    <row r="885" customFormat="false" ht="15" hidden="false" customHeight="false" outlineLevel="0" collapsed="false">
      <c r="A885" s="0" t="n">
        <v>880</v>
      </c>
      <c r="B885" s="0" t="n">
        <f aca="false">A885*Setup!$B$11/3600</f>
        <v>73.3333333333333</v>
      </c>
      <c r="C885" s="0" t="n">
        <f aca="false">Setup!$B$7+Setup!$B$8*COS(2*PI()*(B885-Setup!$B$9)/24)</f>
        <v>20.9358222275241</v>
      </c>
      <c r="D885" s="0" t="n">
        <f aca="false">(C885-E885)/Setup!$B$17</f>
        <v>-23.8485926299169</v>
      </c>
      <c r="E885" s="0" t="n">
        <f aca="false">SUMPRODUCT('5N inverse'!$A$3:$Y$3,'5N mesh'!$B$37:$Z$37,$E884:$AC884)+'5N inverse'!$A$3*$C885/Setup!$B$17+INDEX('5N inverse'!$A$3:$Y$3,1,'5N mesh'!$B$7+1)*Setup!$B$22</f>
        <v>24.0361392694133</v>
      </c>
      <c r="F885" s="0" t="n">
        <f aca="false">SUMPRODUCT('5N inverse'!$A$4:$Y$4,'5N mesh'!$B$37:$Z$37,$E884:$AC884)+'5N inverse'!$A$4*$C885/Setup!$B$17+INDEX('5N inverse'!$A$4:$Y$4,1,'5N mesh'!$B$7+1)*Setup!$B$22</f>
        <v>22.5439771807229</v>
      </c>
      <c r="G885" s="0" t="n">
        <f aca="false">SUMPRODUCT('5N inverse'!$A$5:$Y$5,'5N mesh'!$B$37:$Z$37,$E884:$AC884)+'5N inverse'!$A$5*$C885/Setup!$B$17+INDEX('5N inverse'!$A$5:$Y$5,1,'5N mesh'!$B$7+1)*Setup!$B$22</f>
        <v>19.559653003342</v>
      </c>
      <c r="H885" s="0" t="n">
        <f aca="false">SUMPRODUCT('5N inverse'!$A$6:$Y$6,'5N mesh'!$B$37:$Z$37,$E884:$AC884)+'5N inverse'!$A$6*$C885/Setup!$B$17+INDEX('5N inverse'!$A$6:$Y$6,1,'5N mesh'!$B$7+1)*Setup!$B$22</f>
        <v>16.5753288259612</v>
      </c>
      <c r="I885" s="0" t="n">
        <f aca="false">SUMPRODUCT('5N inverse'!$A$7:$Y$7,'5N mesh'!$B$37:$Z$37,$E884:$AC884)+'5N inverse'!$A$7*$C885/Setup!$B$17+INDEX('5N inverse'!$A$7:$Y$7,1,'5N mesh'!$B$7+1)*Setup!$B$22</f>
        <v>15.0831667372708</v>
      </c>
      <c r="J885" s="0" t="n">
        <f aca="false">SUMPRODUCT('5N inverse'!$A$8:$Y$8,'5N mesh'!$B$37:$Z$37,$E884:$AC884)+'5N inverse'!$A$8*$C885/Setup!$B$17+INDEX('5N inverse'!$A$8:$Y$8,1,'5N mesh'!$B$7+1)*Setup!$B$22</f>
        <v>0</v>
      </c>
      <c r="K885" s="0" t="n">
        <f aca="false">SUMPRODUCT('5N inverse'!$A$9:$Y$9,'5N mesh'!$B$37:$Z$37,$E884:$AC884)+'5N inverse'!$A$9*$C885/Setup!$B$17+INDEX('5N inverse'!$A$9:$Y$9,1,'5N mesh'!$B$7+1)*Setup!$B$22</f>
        <v>0</v>
      </c>
      <c r="L885" s="0" t="n">
        <f aca="false">SUMPRODUCT('5N inverse'!$A$10:$Y$10,'5N mesh'!$B$37:$Z$37,$E884:$AC884)+'5N inverse'!$A$10*$C885/Setup!$B$17+INDEX('5N inverse'!$A$10:$Y$10,1,'5N mesh'!$B$7+1)*Setup!$B$22</f>
        <v>0</v>
      </c>
      <c r="M885" s="0" t="n">
        <f aca="false">SUMPRODUCT('5N inverse'!$A$11:$Y$11,'5N mesh'!$B$37:$Z$37,$E884:$AC884)+'5N inverse'!$A$11*$C885/Setup!$B$17+INDEX('5N inverse'!$A$11:$Y$11,1,'5N mesh'!$B$7+1)*Setup!$B$22</f>
        <v>0</v>
      </c>
      <c r="N885" s="0" t="n">
        <f aca="false">SUMPRODUCT('5N inverse'!$A$12:$Y$12,'5N mesh'!$B$37:$Z$37,$E884:$AC884)+'5N inverse'!$A$12*$C885/Setup!$B$17+INDEX('5N inverse'!$A$12:$Y$12,1,'5N mesh'!$B$7+1)*Setup!$B$22</f>
        <v>0</v>
      </c>
      <c r="O885" s="0" t="n">
        <f aca="false">SUMPRODUCT('5N inverse'!$A$13:$Y$13,'5N mesh'!$B$37:$Z$37,$E884:$AC884)+'5N inverse'!$A$13*$C885/Setup!$B$17+INDEX('5N inverse'!$A$13:$Y$13,1,'5N mesh'!$B$7+1)*Setup!$B$22</f>
        <v>0</v>
      </c>
      <c r="P885" s="0" t="n">
        <f aca="false">SUMPRODUCT('5N inverse'!$A$14:$Y$14,'5N mesh'!$B$37:$Z$37,$E884:$AC884)+'5N inverse'!$A$14*$C885/Setup!$B$17+INDEX('5N inverse'!$A$14:$Y$14,1,'5N mesh'!$B$7+1)*Setup!$B$22</f>
        <v>0</v>
      </c>
      <c r="Q885" s="0" t="n">
        <f aca="false">SUMPRODUCT('5N inverse'!$A$15:$Y$15,'5N mesh'!$B$37:$Z$37,$E884:$AC884)+'5N inverse'!$A$15*$C885/Setup!$B$17+INDEX('5N inverse'!$A$15:$Y$15,1,'5N mesh'!$B$7+1)*Setup!$B$22</f>
        <v>0</v>
      </c>
      <c r="R885" s="0" t="n">
        <f aca="false">SUMPRODUCT('5N inverse'!$A$16:$Y$16,'5N mesh'!$B$37:$Z$37,$E884:$AC884)+'5N inverse'!$A$16*$C885/Setup!$B$17+INDEX('5N inverse'!$A$16:$Y$16,1,'5N mesh'!$B$7+1)*Setup!$B$22</f>
        <v>0</v>
      </c>
      <c r="S885" s="0" t="n">
        <f aca="false">SUMPRODUCT('5N inverse'!$A$17:$Y$17,'5N mesh'!$B$37:$Z$37,$E884:$AC884)+'5N inverse'!$A$17*$C885/Setup!$B$17+INDEX('5N inverse'!$A$17:$Y$17,1,'5N mesh'!$B$7+1)*Setup!$B$22</f>
        <v>0</v>
      </c>
      <c r="T885" s="0" t="n">
        <f aca="false">SUMPRODUCT('5N inverse'!$A$18:$Y$18,'5N mesh'!$B$37:$Z$37,$E884:$AC884)+'5N inverse'!$A$18*$C885/Setup!$B$17+INDEX('5N inverse'!$A$18:$Y$18,1,'5N mesh'!$B$7+1)*Setup!$B$22</f>
        <v>0</v>
      </c>
      <c r="U885" s="0" t="n">
        <f aca="false">SUMPRODUCT('5N inverse'!$A$19:$Y$19,'5N mesh'!$B$37:$Z$37,$E884:$AC884)+'5N inverse'!$A$19*$C885/Setup!$B$17+INDEX('5N inverse'!$A$19:$Y$19,1,'5N mesh'!$B$7+1)*Setup!$B$22</f>
        <v>0</v>
      </c>
      <c r="V885" s="0" t="n">
        <f aca="false">SUMPRODUCT('5N inverse'!$A$20:$Y$20,'5N mesh'!$B$37:$Z$37,$E884:$AC884)+'5N inverse'!$A$20*$C885/Setup!$B$17+INDEX('5N inverse'!$A$20:$Y$20,1,'5N mesh'!$B$7+1)*Setup!$B$22</f>
        <v>0</v>
      </c>
      <c r="W885" s="0" t="n">
        <f aca="false">SUMPRODUCT('5N inverse'!$A$21:$Y$21,'5N mesh'!$B$37:$Z$37,$E884:$AC884)+'5N inverse'!$A$21*$C885/Setup!$B$17+INDEX('5N inverse'!$A$21:$Y$21,1,'5N mesh'!$B$7+1)*Setup!$B$22</f>
        <v>0</v>
      </c>
      <c r="X885" s="0" t="n">
        <f aca="false">SUMPRODUCT('5N inverse'!$A$22:$Y$22,'5N mesh'!$B$37:$Z$37,$E884:$AC884)+'5N inverse'!$A$22*$C885/Setup!$B$17+INDEX('5N inverse'!$A$22:$Y$22,1,'5N mesh'!$B$7+1)*Setup!$B$22</f>
        <v>0</v>
      </c>
      <c r="Y885" s="0" t="n">
        <f aca="false">SUMPRODUCT('5N inverse'!$A$23:$Y$23,'5N mesh'!$B$37:$Z$37,$E884:$AC884)+'5N inverse'!$A$23*$C885/Setup!$B$17+INDEX('5N inverse'!$A$23:$Y$23,1,'5N mesh'!$B$7+1)*Setup!$B$22</f>
        <v>0</v>
      </c>
      <c r="Z885" s="0" t="n">
        <f aca="false">SUMPRODUCT('5N inverse'!$A$24:$Y$24,'5N mesh'!$B$37:$Z$37,$E884:$AC884)+'5N inverse'!$A$24*$C885/Setup!$B$17+INDEX('5N inverse'!$A$24:$Y$24,1,'5N mesh'!$B$7+1)*Setup!$B$22</f>
        <v>0</v>
      </c>
      <c r="AA885" s="0" t="n">
        <f aca="false">SUMPRODUCT('5N inverse'!$A$25:$Y$25,'5N mesh'!$B$37:$Z$37,$E884:$AC884)+'5N inverse'!$A$25*$C885/Setup!$B$17+INDEX('5N inverse'!$A$25:$Y$25,1,'5N mesh'!$B$7+1)*Setup!$B$22</f>
        <v>0</v>
      </c>
      <c r="AB885" s="0" t="n">
        <f aca="false">SUMPRODUCT('5N inverse'!$A$26:$Y$26,'5N mesh'!$B$37:$Z$37,$E884:$AC884)+'5N inverse'!$A$26*$C885/Setup!$B$17+INDEX('5N inverse'!$A$26:$Y$26,1,'5N mesh'!$B$7+1)*Setup!$B$22</f>
        <v>0</v>
      </c>
      <c r="AC885" s="0" t="n">
        <f aca="false">SUMPRODUCT('5N inverse'!$A$27:$Y$27,'5N mesh'!$B$37:$Z$37,$E884:$AC884)+'5N inverse'!$A$27*$C885/Setup!$B$17+INDEX('5N inverse'!$A$27:$Y$27,1,'5N mesh'!$B$7+1)*Setup!$B$22</f>
        <v>0</v>
      </c>
    </row>
    <row r="886" customFormat="false" ht="15" hidden="false" customHeight="false" outlineLevel="0" collapsed="false">
      <c r="A886" s="0" t="n">
        <v>881</v>
      </c>
      <c r="B886" s="0" t="n">
        <f aca="false">A886*Setup!$B$11/3600</f>
        <v>73.4166666666667</v>
      </c>
      <c r="C886" s="0" t="n">
        <f aca="false">Setup!$B$7+Setup!$B$8*COS(2*PI()*(B886-Setup!$B$9)/24)</f>
        <v>20.8804620676285</v>
      </c>
      <c r="D886" s="0" t="n">
        <f aca="false">(C886-E886)/Setup!$B$17</f>
        <v>-23.9356646952723</v>
      </c>
      <c r="E886" s="0" t="n">
        <f aca="false">SUMPRODUCT('5N inverse'!$A$3:$Y$3,'5N mesh'!$B$37:$Z$37,$E885:$AC885)+'5N inverse'!$A$3*$C886/Setup!$B$17+INDEX('5N inverse'!$A$3:$Y$3,1,'5N mesh'!$B$7+1)*Setup!$B$22</f>
        <v>23.9920984780139</v>
      </c>
      <c r="F886" s="0" t="n">
        <f aca="false">SUMPRODUCT('5N inverse'!$A$4:$Y$4,'5N mesh'!$B$37:$Z$37,$E885:$AC885)+'5N inverse'!$A$4*$C886/Setup!$B$17+INDEX('5N inverse'!$A$4:$Y$4,1,'5N mesh'!$B$7+1)*Setup!$B$22</f>
        <v>22.5072302506193</v>
      </c>
      <c r="G886" s="0" t="n">
        <f aca="false">SUMPRODUCT('5N inverse'!$A$5:$Y$5,'5N mesh'!$B$37:$Z$37,$E885:$AC885)+'5N inverse'!$A$5*$C886/Setup!$B$17+INDEX('5N inverse'!$A$5:$Y$5,1,'5N mesh'!$B$7+1)*Setup!$B$22</f>
        <v>19.5374937958303</v>
      </c>
      <c r="H886" s="0" t="n">
        <f aca="false">SUMPRODUCT('5N inverse'!$A$6:$Y$6,'5N mesh'!$B$37:$Z$37,$E885:$AC885)+'5N inverse'!$A$6*$C886/Setup!$B$17+INDEX('5N inverse'!$A$6:$Y$6,1,'5N mesh'!$B$7+1)*Setup!$B$22</f>
        <v>16.5677573410412</v>
      </c>
      <c r="I886" s="0" t="n">
        <f aca="false">SUMPRODUCT('5N inverse'!$A$7:$Y$7,'5N mesh'!$B$37:$Z$37,$E885:$AC885)+'5N inverse'!$A$7*$C886/Setup!$B$17+INDEX('5N inverse'!$A$7:$Y$7,1,'5N mesh'!$B$7+1)*Setup!$B$22</f>
        <v>15.0828891136467</v>
      </c>
      <c r="J886" s="0" t="n">
        <f aca="false">SUMPRODUCT('5N inverse'!$A$8:$Y$8,'5N mesh'!$B$37:$Z$37,$E885:$AC885)+'5N inverse'!$A$8*$C886/Setup!$B$17+INDEX('5N inverse'!$A$8:$Y$8,1,'5N mesh'!$B$7+1)*Setup!$B$22</f>
        <v>0</v>
      </c>
      <c r="K886" s="0" t="n">
        <f aca="false">SUMPRODUCT('5N inverse'!$A$9:$Y$9,'5N mesh'!$B$37:$Z$37,$E885:$AC885)+'5N inverse'!$A$9*$C886/Setup!$B$17+INDEX('5N inverse'!$A$9:$Y$9,1,'5N mesh'!$B$7+1)*Setup!$B$22</f>
        <v>0</v>
      </c>
      <c r="L886" s="0" t="n">
        <f aca="false">SUMPRODUCT('5N inverse'!$A$10:$Y$10,'5N mesh'!$B$37:$Z$37,$E885:$AC885)+'5N inverse'!$A$10*$C886/Setup!$B$17+INDEX('5N inverse'!$A$10:$Y$10,1,'5N mesh'!$B$7+1)*Setup!$B$22</f>
        <v>0</v>
      </c>
      <c r="M886" s="0" t="n">
        <f aca="false">SUMPRODUCT('5N inverse'!$A$11:$Y$11,'5N mesh'!$B$37:$Z$37,$E885:$AC885)+'5N inverse'!$A$11*$C886/Setup!$B$17+INDEX('5N inverse'!$A$11:$Y$11,1,'5N mesh'!$B$7+1)*Setup!$B$22</f>
        <v>0</v>
      </c>
      <c r="N886" s="0" t="n">
        <f aca="false">SUMPRODUCT('5N inverse'!$A$12:$Y$12,'5N mesh'!$B$37:$Z$37,$E885:$AC885)+'5N inverse'!$A$12*$C886/Setup!$B$17+INDEX('5N inverse'!$A$12:$Y$12,1,'5N mesh'!$B$7+1)*Setup!$B$22</f>
        <v>0</v>
      </c>
      <c r="O886" s="0" t="n">
        <f aca="false">SUMPRODUCT('5N inverse'!$A$13:$Y$13,'5N mesh'!$B$37:$Z$37,$E885:$AC885)+'5N inverse'!$A$13*$C886/Setup!$B$17+INDEX('5N inverse'!$A$13:$Y$13,1,'5N mesh'!$B$7+1)*Setup!$B$22</f>
        <v>0</v>
      </c>
      <c r="P886" s="0" t="n">
        <f aca="false">SUMPRODUCT('5N inverse'!$A$14:$Y$14,'5N mesh'!$B$37:$Z$37,$E885:$AC885)+'5N inverse'!$A$14*$C886/Setup!$B$17+INDEX('5N inverse'!$A$14:$Y$14,1,'5N mesh'!$B$7+1)*Setup!$B$22</f>
        <v>0</v>
      </c>
      <c r="Q886" s="0" t="n">
        <f aca="false">SUMPRODUCT('5N inverse'!$A$15:$Y$15,'5N mesh'!$B$37:$Z$37,$E885:$AC885)+'5N inverse'!$A$15*$C886/Setup!$B$17+INDEX('5N inverse'!$A$15:$Y$15,1,'5N mesh'!$B$7+1)*Setup!$B$22</f>
        <v>0</v>
      </c>
      <c r="R886" s="0" t="n">
        <f aca="false">SUMPRODUCT('5N inverse'!$A$16:$Y$16,'5N mesh'!$B$37:$Z$37,$E885:$AC885)+'5N inverse'!$A$16*$C886/Setup!$B$17+INDEX('5N inverse'!$A$16:$Y$16,1,'5N mesh'!$B$7+1)*Setup!$B$22</f>
        <v>0</v>
      </c>
      <c r="S886" s="0" t="n">
        <f aca="false">SUMPRODUCT('5N inverse'!$A$17:$Y$17,'5N mesh'!$B$37:$Z$37,$E885:$AC885)+'5N inverse'!$A$17*$C886/Setup!$B$17+INDEX('5N inverse'!$A$17:$Y$17,1,'5N mesh'!$B$7+1)*Setup!$B$22</f>
        <v>0</v>
      </c>
      <c r="T886" s="0" t="n">
        <f aca="false">SUMPRODUCT('5N inverse'!$A$18:$Y$18,'5N mesh'!$B$37:$Z$37,$E885:$AC885)+'5N inverse'!$A$18*$C886/Setup!$B$17+INDEX('5N inverse'!$A$18:$Y$18,1,'5N mesh'!$B$7+1)*Setup!$B$22</f>
        <v>0</v>
      </c>
      <c r="U886" s="0" t="n">
        <f aca="false">SUMPRODUCT('5N inverse'!$A$19:$Y$19,'5N mesh'!$B$37:$Z$37,$E885:$AC885)+'5N inverse'!$A$19*$C886/Setup!$B$17+INDEX('5N inverse'!$A$19:$Y$19,1,'5N mesh'!$B$7+1)*Setup!$B$22</f>
        <v>0</v>
      </c>
      <c r="V886" s="0" t="n">
        <f aca="false">SUMPRODUCT('5N inverse'!$A$20:$Y$20,'5N mesh'!$B$37:$Z$37,$E885:$AC885)+'5N inverse'!$A$20*$C886/Setup!$B$17+INDEX('5N inverse'!$A$20:$Y$20,1,'5N mesh'!$B$7+1)*Setup!$B$22</f>
        <v>0</v>
      </c>
      <c r="W886" s="0" t="n">
        <f aca="false">SUMPRODUCT('5N inverse'!$A$21:$Y$21,'5N mesh'!$B$37:$Z$37,$E885:$AC885)+'5N inverse'!$A$21*$C886/Setup!$B$17+INDEX('5N inverse'!$A$21:$Y$21,1,'5N mesh'!$B$7+1)*Setup!$B$22</f>
        <v>0</v>
      </c>
      <c r="X886" s="0" t="n">
        <f aca="false">SUMPRODUCT('5N inverse'!$A$22:$Y$22,'5N mesh'!$B$37:$Z$37,$E885:$AC885)+'5N inverse'!$A$22*$C886/Setup!$B$17+INDEX('5N inverse'!$A$22:$Y$22,1,'5N mesh'!$B$7+1)*Setup!$B$22</f>
        <v>0</v>
      </c>
      <c r="Y886" s="0" t="n">
        <f aca="false">SUMPRODUCT('5N inverse'!$A$23:$Y$23,'5N mesh'!$B$37:$Z$37,$E885:$AC885)+'5N inverse'!$A$23*$C886/Setup!$B$17+INDEX('5N inverse'!$A$23:$Y$23,1,'5N mesh'!$B$7+1)*Setup!$B$22</f>
        <v>0</v>
      </c>
      <c r="Z886" s="0" t="n">
        <f aca="false">SUMPRODUCT('5N inverse'!$A$24:$Y$24,'5N mesh'!$B$37:$Z$37,$E885:$AC885)+'5N inverse'!$A$24*$C886/Setup!$B$17+INDEX('5N inverse'!$A$24:$Y$24,1,'5N mesh'!$B$7+1)*Setup!$B$22</f>
        <v>0</v>
      </c>
      <c r="AA886" s="0" t="n">
        <f aca="false">SUMPRODUCT('5N inverse'!$A$25:$Y$25,'5N mesh'!$B$37:$Z$37,$E885:$AC885)+'5N inverse'!$A$25*$C886/Setup!$B$17+INDEX('5N inverse'!$A$25:$Y$25,1,'5N mesh'!$B$7+1)*Setup!$B$22</f>
        <v>0</v>
      </c>
      <c r="AB886" s="0" t="n">
        <f aca="false">SUMPRODUCT('5N inverse'!$A$26:$Y$26,'5N mesh'!$B$37:$Z$37,$E885:$AC885)+'5N inverse'!$A$26*$C886/Setup!$B$17+INDEX('5N inverse'!$A$26:$Y$26,1,'5N mesh'!$B$7+1)*Setup!$B$22</f>
        <v>0</v>
      </c>
      <c r="AC886" s="0" t="n">
        <f aca="false">SUMPRODUCT('5N inverse'!$A$27:$Y$27,'5N mesh'!$B$37:$Z$37,$E885:$AC885)+'5N inverse'!$A$27*$C886/Setup!$B$17+INDEX('5N inverse'!$A$27:$Y$27,1,'5N mesh'!$B$7+1)*Setup!$B$22</f>
        <v>0</v>
      </c>
    </row>
    <row r="887" customFormat="false" ht="15" hidden="false" customHeight="false" outlineLevel="0" collapsed="false">
      <c r="A887" s="0" t="n">
        <v>882</v>
      </c>
      <c r="B887" s="0" t="n">
        <f aca="false">A887*Setup!$B$11/3600</f>
        <v>73.5</v>
      </c>
      <c r="C887" s="0" t="n">
        <f aca="false">Setup!$B$7+Setup!$B$8*COS(2*PI()*(B887-Setup!$B$9)/24)</f>
        <v>20.8265866388351</v>
      </c>
      <c r="D887" s="0" t="n">
        <f aca="false">(C887-E887)/Setup!$B$17</f>
        <v>-24.0104585936364</v>
      </c>
      <c r="E887" s="0" t="n">
        <f aca="false">SUMPRODUCT('5N inverse'!$A$3:$Y$3,'5N mesh'!$B$37:$Z$37,$E886:$AC886)+'5N inverse'!$A$3*$C887/Setup!$B$17+INDEX('5N inverse'!$A$3:$Y$3,1,'5N mesh'!$B$7+1)*Setup!$B$22</f>
        <v>23.9479462560078</v>
      </c>
      <c r="F887" s="0" t="n">
        <f aca="false">SUMPRODUCT('5N inverse'!$A$4:$Y$4,'5N mesh'!$B$37:$Z$37,$E886:$AC886)+'5N inverse'!$A$4*$C887/Setup!$B$17+INDEX('5N inverse'!$A$4:$Y$4,1,'5N mesh'!$B$7+1)*Setup!$B$22</f>
        <v>22.4703897912462</v>
      </c>
      <c r="G887" s="0" t="n">
        <f aca="false">SUMPRODUCT('5N inverse'!$A$5:$Y$5,'5N mesh'!$B$37:$Z$37,$E886:$AC886)+'5N inverse'!$A$5*$C887/Setup!$B$17+INDEX('5N inverse'!$A$5:$Y$5,1,'5N mesh'!$B$7+1)*Setup!$B$22</f>
        <v>19.5152768617229</v>
      </c>
      <c r="H887" s="0" t="n">
        <f aca="false">SUMPRODUCT('5N inverse'!$A$6:$Y$6,'5N mesh'!$B$37:$Z$37,$E886:$AC886)+'5N inverse'!$A$6*$C887/Setup!$B$17+INDEX('5N inverse'!$A$6:$Y$6,1,'5N mesh'!$B$7+1)*Setup!$B$22</f>
        <v>16.5601639321996</v>
      </c>
      <c r="I887" s="0" t="n">
        <f aca="false">SUMPRODUCT('5N inverse'!$A$7:$Y$7,'5N mesh'!$B$37:$Z$37,$E886:$AC886)+'5N inverse'!$A$7*$C887/Setup!$B$17+INDEX('5N inverse'!$A$7:$Y$7,1,'5N mesh'!$B$7+1)*Setup!$B$22</f>
        <v>15.082607467438</v>
      </c>
      <c r="J887" s="0" t="n">
        <f aca="false">SUMPRODUCT('5N inverse'!$A$8:$Y$8,'5N mesh'!$B$37:$Z$37,$E886:$AC886)+'5N inverse'!$A$8*$C887/Setup!$B$17+INDEX('5N inverse'!$A$8:$Y$8,1,'5N mesh'!$B$7+1)*Setup!$B$22</f>
        <v>0</v>
      </c>
      <c r="K887" s="0" t="n">
        <f aca="false">SUMPRODUCT('5N inverse'!$A$9:$Y$9,'5N mesh'!$B$37:$Z$37,$E886:$AC886)+'5N inverse'!$A$9*$C887/Setup!$B$17+INDEX('5N inverse'!$A$9:$Y$9,1,'5N mesh'!$B$7+1)*Setup!$B$22</f>
        <v>0</v>
      </c>
      <c r="L887" s="0" t="n">
        <f aca="false">SUMPRODUCT('5N inverse'!$A$10:$Y$10,'5N mesh'!$B$37:$Z$37,$E886:$AC886)+'5N inverse'!$A$10*$C887/Setup!$B$17+INDEX('5N inverse'!$A$10:$Y$10,1,'5N mesh'!$B$7+1)*Setup!$B$22</f>
        <v>0</v>
      </c>
      <c r="M887" s="0" t="n">
        <f aca="false">SUMPRODUCT('5N inverse'!$A$11:$Y$11,'5N mesh'!$B$37:$Z$37,$E886:$AC886)+'5N inverse'!$A$11*$C887/Setup!$B$17+INDEX('5N inverse'!$A$11:$Y$11,1,'5N mesh'!$B$7+1)*Setup!$B$22</f>
        <v>0</v>
      </c>
      <c r="N887" s="0" t="n">
        <f aca="false">SUMPRODUCT('5N inverse'!$A$12:$Y$12,'5N mesh'!$B$37:$Z$37,$E886:$AC886)+'5N inverse'!$A$12*$C887/Setup!$B$17+INDEX('5N inverse'!$A$12:$Y$12,1,'5N mesh'!$B$7+1)*Setup!$B$22</f>
        <v>0</v>
      </c>
      <c r="O887" s="0" t="n">
        <f aca="false">SUMPRODUCT('5N inverse'!$A$13:$Y$13,'5N mesh'!$B$37:$Z$37,$E886:$AC886)+'5N inverse'!$A$13*$C887/Setup!$B$17+INDEX('5N inverse'!$A$13:$Y$13,1,'5N mesh'!$B$7+1)*Setup!$B$22</f>
        <v>0</v>
      </c>
      <c r="P887" s="0" t="n">
        <f aca="false">SUMPRODUCT('5N inverse'!$A$14:$Y$14,'5N mesh'!$B$37:$Z$37,$E886:$AC886)+'5N inverse'!$A$14*$C887/Setup!$B$17+INDEX('5N inverse'!$A$14:$Y$14,1,'5N mesh'!$B$7+1)*Setup!$B$22</f>
        <v>0</v>
      </c>
      <c r="Q887" s="0" t="n">
        <f aca="false">SUMPRODUCT('5N inverse'!$A$15:$Y$15,'5N mesh'!$B$37:$Z$37,$E886:$AC886)+'5N inverse'!$A$15*$C887/Setup!$B$17+INDEX('5N inverse'!$A$15:$Y$15,1,'5N mesh'!$B$7+1)*Setup!$B$22</f>
        <v>0</v>
      </c>
      <c r="R887" s="0" t="n">
        <f aca="false">SUMPRODUCT('5N inverse'!$A$16:$Y$16,'5N mesh'!$B$37:$Z$37,$E886:$AC886)+'5N inverse'!$A$16*$C887/Setup!$B$17+INDEX('5N inverse'!$A$16:$Y$16,1,'5N mesh'!$B$7+1)*Setup!$B$22</f>
        <v>0</v>
      </c>
      <c r="S887" s="0" t="n">
        <f aca="false">SUMPRODUCT('5N inverse'!$A$17:$Y$17,'5N mesh'!$B$37:$Z$37,$E886:$AC886)+'5N inverse'!$A$17*$C887/Setup!$B$17+INDEX('5N inverse'!$A$17:$Y$17,1,'5N mesh'!$B$7+1)*Setup!$B$22</f>
        <v>0</v>
      </c>
      <c r="T887" s="0" t="n">
        <f aca="false">SUMPRODUCT('5N inverse'!$A$18:$Y$18,'5N mesh'!$B$37:$Z$37,$E886:$AC886)+'5N inverse'!$A$18*$C887/Setup!$B$17+INDEX('5N inverse'!$A$18:$Y$18,1,'5N mesh'!$B$7+1)*Setup!$B$22</f>
        <v>0</v>
      </c>
      <c r="U887" s="0" t="n">
        <f aca="false">SUMPRODUCT('5N inverse'!$A$19:$Y$19,'5N mesh'!$B$37:$Z$37,$E886:$AC886)+'5N inverse'!$A$19*$C887/Setup!$B$17+INDEX('5N inverse'!$A$19:$Y$19,1,'5N mesh'!$B$7+1)*Setup!$B$22</f>
        <v>0</v>
      </c>
      <c r="V887" s="0" t="n">
        <f aca="false">SUMPRODUCT('5N inverse'!$A$20:$Y$20,'5N mesh'!$B$37:$Z$37,$E886:$AC886)+'5N inverse'!$A$20*$C887/Setup!$B$17+INDEX('5N inverse'!$A$20:$Y$20,1,'5N mesh'!$B$7+1)*Setup!$B$22</f>
        <v>0</v>
      </c>
      <c r="W887" s="0" t="n">
        <f aca="false">SUMPRODUCT('5N inverse'!$A$21:$Y$21,'5N mesh'!$B$37:$Z$37,$E886:$AC886)+'5N inverse'!$A$21*$C887/Setup!$B$17+INDEX('5N inverse'!$A$21:$Y$21,1,'5N mesh'!$B$7+1)*Setup!$B$22</f>
        <v>0</v>
      </c>
      <c r="X887" s="0" t="n">
        <f aca="false">SUMPRODUCT('5N inverse'!$A$22:$Y$22,'5N mesh'!$B$37:$Z$37,$E886:$AC886)+'5N inverse'!$A$22*$C887/Setup!$B$17+INDEX('5N inverse'!$A$22:$Y$22,1,'5N mesh'!$B$7+1)*Setup!$B$22</f>
        <v>0</v>
      </c>
      <c r="Y887" s="0" t="n">
        <f aca="false">SUMPRODUCT('5N inverse'!$A$23:$Y$23,'5N mesh'!$B$37:$Z$37,$E886:$AC886)+'5N inverse'!$A$23*$C887/Setup!$B$17+INDEX('5N inverse'!$A$23:$Y$23,1,'5N mesh'!$B$7+1)*Setup!$B$22</f>
        <v>0</v>
      </c>
      <c r="Z887" s="0" t="n">
        <f aca="false">SUMPRODUCT('5N inverse'!$A$24:$Y$24,'5N mesh'!$B$37:$Z$37,$E886:$AC886)+'5N inverse'!$A$24*$C887/Setup!$B$17+INDEX('5N inverse'!$A$24:$Y$24,1,'5N mesh'!$B$7+1)*Setup!$B$22</f>
        <v>0</v>
      </c>
      <c r="AA887" s="0" t="n">
        <f aca="false">SUMPRODUCT('5N inverse'!$A$25:$Y$25,'5N mesh'!$B$37:$Z$37,$E886:$AC886)+'5N inverse'!$A$25*$C887/Setup!$B$17+INDEX('5N inverse'!$A$25:$Y$25,1,'5N mesh'!$B$7+1)*Setup!$B$22</f>
        <v>0</v>
      </c>
      <c r="AB887" s="0" t="n">
        <f aca="false">SUMPRODUCT('5N inverse'!$A$26:$Y$26,'5N mesh'!$B$37:$Z$37,$E886:$AC886)+'5N inverse'!$A$26*$C887/Setup!$B$17+INDEX('5N inverse'!$A$26:$Y$26,1,'5N mesh'!$B$7+1)*Setup!$B$22</f>
        <v>0</v>
      </c>
      <c r="AC887" s="0" t="n">
        <f aca="false">SUMPRODUCT('5N inverse'!$A$27:$Y$27,'5N mesh'!$B$37:$Z$37,$E886:$AC886)+'5N inverse'!$A$27*$C887/Setup!$B$17+INDEX('5N inverse'!$A$27:$Y$27,1,'5N mesh'!$B$7+1)*Setup!$B$22</f>
        <v>0</v>
      </c>
    </row>
    <row r="888" customFormat="false" ht="15" hidden="false" customHeight="false" outlineLevel="0" collapsed="false">
      <c r="A888" s="0" t="n">
        <v>883</v>
      </c>
      <c r="B888" s="0" t="n">
        <f aca="false">A888*Setup!$B$11/3600</f>
        <v>73.5833333333333</v>
      </c>
      <c r="C888" s="0" t="n">
        <f aca="false">Setup!$B$7+Setup!$B$8*COS(2*PI()*(B888-Setup!$B$9)/24)</f>
        <v>20.7742215829301</v>
      </c>
      <c r="D888" s="0" t="n">
        <f aca="false">(C888-E888)/Setup!$B$17</f>
        <v>-24.0729387320617</v>
      </c>
      <c r="E888" s="0" t="n">
        <f aca="false">SUMPRODUCT('5N inverse'!$A$3:$Y$3,'5N mesh'!$B$37:$Z$37,$E887:$AC887)+'5N inverse'!$A$3*$C888/Setup!$B$17+INDEX('5N inverse'!$A$3:$Y$3,1,'5N mesh'!$B$7+1)*Setup!$B$22</f>
        <v>23.9037036180981</v>
      </c>
      <c r="F888" s="0" t="n">
        <f aca="false">SUMPRODUCT('5N inverse'!$A$4:$Y$4,'5N mesh'!$B$37:$Z$37,$E887:$AC887)+'5N inverse'!$A$4*$C888/Setup!$B$17+INDEX('5N inverse'!$A$4:$Y$4,1,'5N mesh'!$B$7+1)*Setup!$B$22</f>
        <v>22.4334733371986</v>
      </c>
      <c r="G888" s="0" t="n">
        <f aca="false">SUMPRODUCT('5N inverse'!$A$5:$Y$5,'5N mesh'!$B$37:$Z$37,$E887:$AC887)+'5N inverse'!$A$5*$C888/Setup!$B$17+INDEX('5N inverse'!$A$5:$Y$5,1,'5N mesh'!$B$7+1)*Setup!$B$22</f>
        <v>19.4930127753996</v>
      </c>
      <c r="H888" s="0" t="n">
        <f aca="false">SUMPRODUCT('5N inverse'!$A$6:$Y$6,'5N mesh'!$B$37:$Z$37,$E887:$AC887)+'5N inverse'!$A$6*$C888/Setup!$B$17+INDEX('5N inverse'!$A$6:$Y$6,1,'5N mesh'!$B$7+1)*Setup!$B$22</f>
        <v>16.5525522136005</v>
      </c>
      <c r="I888" s="0" t="n">
        <f aca="false">SUMPRODUCT('5N inverse'!$A$7:$Y$7,'5N mesh'!$B$37:$Z$37,$E887:$AC887)+'5N inverse'!$A$7*$C888/Setup!$B$17+INDEX('5N inverse'!$A$7:$Y$7,1,'5N mesh'!$B$7+1)*Setup!$B$22</f>
        <v>15.082321932701</v>
      </c>
      <c r="J888" s="0" t="n">
        <f aca="false">SUMPRODUCT('5N inverse'!$A$8:$Y$8,'5N mesh'!$B$37:$Z$37,$E887:$AC887)+'5N inverse'!$A$8*$C888/Setup!$B$17+INDEX('5N inverse'!$A$8:$Y$8,1,'5N mesh'!$B$7+1)*Setup!$B$22</f>
        <v>0</v>
      </c>
      <c r="K888" s="0" t="n">
        <f aca="false">SUMPRODUCT('5N inverse'!$A$9:$Y$9,'5N mesh'!$B$37:$Z$37,$E887:$AC887)+'5N inverse'!$A$9*$C888/Setup!$B$17+INDEX('5N inverse'!$A$9:$Y$9,1,'5N mesh'!$B$7+1)*Setup!$B$22</f>
        <v>0</v>
      </c>
      <c r="L888" s="0" t="n">
        <f aca="false">SUMPRODUCT('5N inverse'!$A$10:$Y$10,'5N mesh'!$B$37:$Z$37,$E887:$AC887)+'5N inverse'!$A$10*$C888/Setup!$B$17+INDEX('5N inverse'!$A$10:$Y$10,1,'5N mesh'!$B$7+1)*Setup!$B$22</f>
        <v>0</v>
      </c>
      <c r="M888" s="0" t="n">
        <f aca="false">SUMPRODUCT('5N inverse'!$A$11:$Y$11,'5N mesh'!$B$37:$Z$37,$E887:$AC887)+'5N inverse'!$A$11*$C888/Setup!$B$17+INDEX('5N inverse'!$A$11:$Y$11,1,'5N mesh'!$B$7+1)*Setup!$B$22</f>
        <v>0</v>
      </c>
      <c r="N888" s="0" t="n">
        <f aca="false">SUMPRODUCT('5N inverse'!$A$12:$Y$12,'5N mesh'!$B$37:$Z$37,$E887:$AC887)+'5N inverse'!$A$12*$C888/Setup!$B$17+INDEX('5N inverse'!$A$12:$Y$12,1,'5N mesh'!$B$7+1)*Setup!$B$22</f>
        <v>0</v>
      </c>
      <c r="O888" s="0" t="n">
        <f aca="false">SUMPRODUCT('5N inverse'!$A$13:$Y$13,'5N mesh'!$B$37:$Z$37,$E887:$AC887)+'5N inverse'!$A$13*$C888/Setup!$B$17+INDEX('5N inverse'!$A$13:$Y$13,1,'5N mesh'!$B$7+1)*Setup!$B$22</f>
        <v>0</v>
      </c>
      <c r="P888" s="0" t="n">
        <f aca="false">SUMPRODUCT('5N inverse'!$A$14:$Y$14,'5N mesh'!$B$37:$Z$37,$E887:$AC887)+'5N inverse'!$A$14*$C888/Setup!$B$17+INDEX('5N inverse'!$A$14:$Y$14,1,'5N mesh'!$B$7+1)*Setup!$B$22</f>
        <v>0</v>
      </c>
      <c r="Q888" s="0" t="n">
        <f aca="false">SUMPRODUCT('5N inverse'!$A$15:$Y$15,'5N mesh'!$B$37:$Z$37,$E887:$AC887)+'5N inverse'!$A$15*$C888/Setup!$B$17+INDEX('5N inverse'!$A$15:$Y$15,1,'5N mesh'!$B$7+1)*Setup!$B$22</f>
        <v>0</v>
      </c>
      <c r="R888" s="0" t="n">
        <f aca="false">SUMPRODUCT('5N inverse'!$A$16:$Y$16,'5N mesh'!$B$37:$Z$37,$E887:$AC887)+'5N inverse'!$A$16*$C888/Setup!$B$17+INDEX('5N inverse'!$A$16:$Y$16,1,'5N mesh'!$B$7+1)*Setup!$B$22</f>
        <v>0</v>
      </c>
      <c r="S888" s="0" t="n">
        <f aca="false">SUMPRODUCT('5N inverse'!$A$17:$Y$17,'5N mesh'!$B$37:$Z$37,$E887:$AC887)+'5N inverse'!$A$17*$C888/Setup!$B$17+INDEX('5N inverse'!$A$17:$Y$17,1,'5N mesh'!$B$7+1)*Setup!$B$22</f>
        <v>0</v>
      </c>
      <c r="T888" s="0" t="n">
        <f aca="false">SUMPRODUCT('5N inverse'!$A$18:$Y$18,'5N mesh'!$B$37:$Z$37,$E887:$AC887)+'5N inverse'!$A$18*$C888/Setup!$B$17+INDEX('5N inverse'!$A$18:$Y$18,1,'5N mesh'!$B$7+1)*Setup!$B$22</f>
        <v>0</v>
      </c>
      <c r="U888" s="0" t="n">
        <f aca="false">SUMPRODUCT('5N inverse'!$A$19:$Y$19,'5N mesh'!$B$37:$Z$37,$E887:$AC887)+'5N inverse'!$A$19*$C888/Setup!$B$17+INDEX('5N inverse'!$A$19:$Y$19,1,'5N mesh'!$B$7+1)*Setup!$B$22</f>
        <v>0</v>
      </c>
      <c r="V888" s="0" t="n">
        <f aca="false">SUMPRODUCT('5N inverse'!$A$20:$Y$20,'5N mesh'!$B$37:$Z$37,$E887:$AC887)+'5N inverse'!$A$20*$C888/Setup!$B$17+INDEX('5N inverse'!$A$20:$Y$20,1,'5N mesh'!$B$7+1)*Setup!$B$22</f>
        <v>0</v>
      </c>
      <c r="W888" s="0" t="n">
        <f aca="false">SUMPRODUCT('5N inverse'!$A$21:$Y$21,'5N mesh'!$B$37:$Z$37,$E887:$AC887)+'5N inverse'!$A$21*$C888/Setup!$B$17+INDEX('5N inverse'!$A$21:$Y$21,1,'5N mesh'!$B$7+1)*Setup!$B$22</f>
        <v>0</v>
      </c>
      <c r="X888" s="0" t="n">
        <f aca="false">SUMPRODUCT('5N inverse'!$A$22:$Y$22,'5N mesh'!$B$37:$Z$37,$E887:$AC887)+'5N inverse'!$A$22*$C888/Setup!$B$17+INDEX('5N inverse'!$A$22:$Y$22,1,'5N mesh'!$B$7+1)*Setup!$B$22</f>
        <v>0</v>
      </c>
      <c r="Y888" s="0" t="n">
        <f aca="false">SUMPRODUCT('5N inverse'!$A$23:$Y$23,'5N mesh'!$B$37:$Z$37,$E887:$AC887)+'5N inverse'!$A$23*$C888/Setup!$B$17+INDEX('5N inverse'!$A$23:$Y$23,1,'5N mesh'!$B$7+1)*Setup!$B$22</f>
        <v>0</v>
      </c>
      <c r="Z888" s="0" t="n">
        <f aca="false">SUMPRODUCT('5N inverse'!$A$24:$Y$24,'5N mesh'!$B$37:$Z$37,$E887:$AC887)+'5N inverse'!$A$24*$C888/Setup!$B$17+INDEX('5N inverse'!$A$24:$Y$24,1,'5N mesh'!$B$7+1)*Setup!$B$22</f>
        <v>0</v>
      </c>
      <c r="AA888" s="0" t="n">
        <f aca="false">SUMPRODUCT('5N inverse'!$A$25:$Y$25,'5N mesh'!$B$37:$Z$37,$E887:$AC887)+'5N inverse'!$A$25*$C888/Setup!$B$17+INDEX('5N inverse'!$A$25:$Y$25,1,'5N mesh'!$B$7+1)*Setup!$B$22</f>
        <v>0</v>
      </c>
      <c r="AB888" s="0" t="n">
        <f aca="false">SUMPRODUCT('5N inverse'!$A$26:$Y$26,'5N mesh'!$B$37:$Z$37,$E887:$AC887)+'5N inverse'!$A$26*$C888/Setup!$B$17+INDEX('5N inverse'!$A$26:$Y$26,1,'5N mesh'!$B$7+1)*Setup!$B$22</f>
        <v>0</v>
      </c>
      <c r="AC888" s="0" t="n">
        <f aca="false">SUMPRODUCT('5N inverse'!$A$27:$Y$27,'5N mesh'!$B$37:$Z$37,$E887:$AC887)+'5N inverse'!$A$27*$C888/Setup!$B$17+INDEX('5N inverse'!$A$27:$Y$27,1,'5N mesh'!$B$7+1)*Setup!$B$22</f>
        <v>0</v>
      </c>
    </row>
    <row r="889" customFormat="false" ht="15" hidden="false" customHeight="false" outlineLevel="0" collapsed="false">
      <c r="A889" s="0" t="n">
        <v>884</v>
      </c>
      <c r="B889" s="0" t="n">
        <f aca="false">A889*Setup!$B$11/3600</f>
        <v>73.6666666666667</v>
      </c>
      <c r="C889" s="0" t="n">
        <f aca="false">Setup!$B$7+Setup!$B$8*COS(2*PI()*(B889-Setup!$B$9)/24)</f>
        <v>20.723391822844</v>
      </c>
      <c r="D889" s="0" t="n">
        <f aca="false">(C889-E889)/Setup!$B$17</f>
        <v>-24.1230753782185</v>
      </c>
      <c r="E889" s="0" t="n">
        <f aca="false">SUMPRODUCT('5N inverse'!$A$3:$Y$3,'5N mesh'!$B$37:$Z$37,$E888:$AC888)+'5N inverse'!$A$3*$C889/Setup!$B$17+INDEX('5N inverse'!$A$3:$Y$3,1,'5N mesh'!$B$7+1)*Setup!$B$22</f>
        <v>23.8593916220124</v>
      </c>
      <c r="F889" s="0" t="n">
        <f aca="false">SUMPRODUCT('5N inverse'!$A$4:$Y$4,'5N mesh'!$B$37:$Z$37,$E888:$AC888)+'5N inverse'!$A$4*$C889/Setup!$B$17+INDEX('5N inverse'!$A$4:$Y$4,1,'5N mesh'!$B$7+1)*Setup!$B$22</f>
        <v>22.3964984592341</v>
      </c>
      <c r="G889" s="0" t="n">
        <f aca="false">SUMPRODUCT('5N inverse'!$A$5:$Y$5,'5N mesh'!$B$37:$Z$37,$E888:$AC888)+'5N inverse'!$A$5*$C889/Setup!$B$17+INDEX('5N inverse'!$A$5:$Y$5,1,'5N mesh'!$B$7+1)*Setup!$B$22</f>
        <v>19.4707121336775</v>
      </c>
      <c r="H889" s="0" t="n">
        <f aca="false">SUMPRODUCT('5N inverse'!$A$6:$Y$6,'5N mesh'!$B$37:$Z$37,$E888:$AC888)+'5N inverse'!$A$6*$C889/Setup!$B$17+INDEX('5N inverse'!$A$6:$Y$6,1,'5N mesh'!$B$7+1)*Setup!$B$22</f>
        <v>16.5449258081209</v>
      </c>
      <c r="I889" s="0" t="n">
        <f aca="false">SUMPRODUCT('5N inverse'!$A$7:$Y$7,'5N mesh'!$B$37:$Z$37,$E888:$AC888)+'5N inverse'!$A$7*$C889/Setup!$B$17+INDEX('5N inverse'!$A$7:$Y$7,1,'5N mesh'!$B$7+1)*Setup!$B$22</f>
        <v>15.0820326453426</v>
      </c>
      <c r="J889" s="0" t="n">
        <f aca="false">SUMPRODUCT('5N inverse'!$A$8:$Y$8,'5N mesh'!$B$37:$Z$37,$E888:$AC888)+'5N inverse'!$A$8*$C889/Setup!$B$17+INDEX('5N inverse'!$A$8:$Y$8,1,'5N mesh'!$B$7+1)*Setup!$B$22</f>
        <v>0</v>
      </c>
      <c r="K889" s="0" t="n">
        <f aca="false">SUMPRODUCT('5N inverse'!$A$9:$Y$9,'5N mesh'!$B$37:$Z$37,$E888:$AC888)+'5N inverse'!$A$9*$C889/Setup!$B$17+INDEX('5N inverse'!$A$9:$Y$9,1,'5N mesh'!$B$7+1)*Setup!$B$22</f>
        <v>0</v>
      </c>
      <c r="L889" s="0" t="n">
        <f aca="false">SUMPRODUCT('5N inverse'!$A$10:$Y$10,'5N mesh'!$B$37:$Z$37,$E888:$AC888)+'5N inverse'!$A$10*$C889/Setup!$B$17+INDEX('5N inverse'!$A$10:$Y$10,1,'5N mesh'!$B$7+1)*Setup!$B$22</f>
        <v>0</v>
      </c>
      <c r="M889" s="0" t="n">
        <f aca="false">SUMPRODUCT('5N inverse'!$A$11:$Y$11,'5N mesh'!$B$37:$Z$37,$E888:$AC888)+'5N inverse'!$A$11*$C889/Setup!$B$17+INDEX('5N inverse'!$A$11:$Y$11,1,'5N mesh'!$B$7+1)*Setup!$B$22</f>
        <v>0</v>
      </c>
      <c r="N889" s="0" t="n">
        <f aca="false">SUMPRODUCT('5N inverse'!$A$12:$Y$12,'5N mesh'!$B$37:$Z$37,$E888:$AC888)+'5N inverse'!$A$12*$C889/Setup!$B$17+INDEX('5N inverse'!$A$12:$Y$12,1,'5N mesh'!$B$7+1)*Setup!$B$22</f>
        <v>0</v>
      </c>
      <c r="O889" s="0" t="n">
        <f aca="false">SUMPRODUCT('5N inverse'!$A$13:$Y$13,'5N mesh'!$B$37:$Z$37,$E888:$AC888)+'5N inverse'!$A$13*$C889/Setup!$B$17+INDEX('5N inverse'!$A$13:$Y$13,1,'5N mesh'!$B$7+1)*Setup!$B$22</f>
        <v>0</v>
      </c>
      <c r="P889" s="0" t="n">
        <f aca="false">SUMPRODUCT('5N inverse'!$A$14:$Y$14,'5N mesh'!$B$37:$Z$37,$E888:$AC888)+'5N inverse'!$A$14*$C889/Setup!$B$17+INDEX('5N inverse'!$A$14:$Y$14,1,'5N mesh'!$B$7+1)*Setup!$B$22</f>
        <v>0</v>
      </c>
      <c r="Q889" s="0" t="n">
        <f aca="false">SUMPRODUCT('5N inverse'!$A$15:$Y$15,'5N mesh'!$B$37:$Z$37,$E888:$AC888)+'5N inverse'!$A$15*$C889/Setup!$B$17+INDEX('5N inverse'!$A$15:$Y$15,1,'5N mesh'!$B$7+1)*Setup!$B$22</f>
        <v>0</v>
      </c>
      <c r="R889" s="0" t="n">
        <f aca="false">SUMPRODUCT('5N inverse'!$A$16:$Y$16,'5N mesh'!$B$37:$Z$37,$E888:$AC888)+'5N inverse'!$A$16*$C889/Setup!$B$17+INDEX('5N inverse'!$A$16:$Y$16,1,'5N mesh'!$B$7+1)*Setup!$B$22</f>
        <v>0</v>
      </c>
      <c r="S889" s="0" t="n">
        <f aca="false">SUMPRODUCT('5N inverse'!$A$17:$Y$17,'5N mesh'!$B$37:$Z$37,$E888:$AC888)+'5N inverse'!$A$17*$C889/Setup!$B$17+INDEX('5N inverse'!$A$17:$Y$17,1,'5N mesh'!$B$7+1)*Setup!$B$22</f>
        <v>0</v>
      </c>
      <c r="T889" s="0" t="n">
        <f aca="false">SUMPRODUCT('5N inverse'!$A$18:$Y$18,'5N mesh'!$B$37:$Z$37,$E888:$AC888)+'5N inverse'!$A$18*$C889/Setup!$B$17+INDEX('5N inverse'!$A$18:$Y$18,1,'5N mesh'!$B$7+1)*Setup!$B$22</f>
        <v>0</v>
      </c>
      <c r="U889" s="0" t="n">
        <f aca="false">SUMPRODUCT('5N inverse'!$A$19:$Y$19,'5N mesh'!$B$37:$Z$37,$E888:$AC888)+'5N inverse'!$A$19*$C889/Setup!$B$17+INDEX('5N inverse'!$A$19:$Y$19,1,'5N mesh'!$B$7+1)*Setup!$B$22</f>
        <v>0</v>
      </c>
      <c r="V889" s="0" t="n">
        <f aca="false">SUMPRODUCT('5N inverse'!$A$20:$Y$20,'5N mesh'!$B$37:$Z$37,$E888:$AC888)+'5N inverse'!$A$20*$C889/Setup!$B$17+INDEX('5N inverse'!$A$20:$Y$20,1,'5N mesh'!$B$7+1)*Setup!$B$22</f>
        <v>0</v>
      </c>
      <c r="W889" s="0" t="n">
        <f aca="false">SUMPRODUCT('5N inverse'!$A$21:$Y$21,'5N mesh'!$B$37:$Z$37,$E888:$AC888)+'5N inverse'!$A$21*$C889/Setup!$B$17+INDEX('5N inverse'!$A$21:$Y$21,1,'5N mesh'!$B$7+1)*Setup!$B$22</f>
        <v>0</v>
      </c>
      <c r="X889" s="0" t="n">
        <f aca="false">SUMPRODUCT('5N inverse'!$A$22:$Y$22,'5N mesh'!$B$37:$Z$37,$E888:$AC888)+'5N inverse'!$A$22*$C889/Setup!$B$17+INDEX('5N inverse'!$A$22:$Y$22,1,'5N mesh'!$B$7+1)*Setup!$B$22</f>
        <v>0</v>
      </c>
      <c r="Y889" s="0" t="n">
        <f aca="false">SUMPRODUCT('5N inverse'!$A$23:$Y$23,'5N mesh'!$B$37:$Z$37,$E888:$AC888)+'5N inverse'!$A$23*$C889/Setup!$B$17+INDEX('5N inverse'!$A$23:$Y$23,1,'5N mesh'!$B$7+1)*Setup!$B$22</f>
        <v>0</v>
      </c>
      <c r="Z889" s="0" t="n">
        <f aca="false">SUMPRODUCT('5N inverse'!$A$24:$Y$24,'5N mesh'!$B$37:$Z$37,$E888:$AC888)+'5N inverse'!$A$24*$C889/Setup!$B$17+INDEX('5N inverse'!$A$24:$Y$24,1,'5N mesh'!$B$7+1)*Setup!$B$22</f>
        <v>0</v>
      </c>
      <c r="AA889" s="0" t="n">
        <f aca="false">SUMPRODUCT('5N inverse'!$A$25:$Y$25,'5N mesh'!$B$37:$Z$37,$E888:$AC888)+'5N inverse'!$A$25*$C889/Setup!$B$17+INDEX('5N inverse'!$A$25:$Y$25,1,'5N mesh'!$B$7+1)*Setup!$B$22</f>
        <v>0</v>
      </c>
      <c r="AB889" s="0" t="n">
        <f aca="false">SUMPRODUCT('5N inverse'!$A$26:$Y$26,'5N mesh'!$B$37:$Z$37,$E888:$AC888)+'5N inverse'!$A$26*$C889/Setup!$B$17+INDEX('5N inverse'!$A$26:$Y$26,1,'5N mesh'!$B$7+1)*Setup!$B$22</f>
        <v>0</v>
      </c>
      <c r="AC889" s="0" t="n">
        <f aca="false">SUMPRODUCT('5N inverse'!$A$27:$Y$27,'5N mesh'!$B$37:$Z$37,$E888:$AC888)+'5N inverse'!$A$27*$C889/Setup!$B$17+INDEX('5N inverse'!$A$27:$Y$27,1,'5N mesh'!$B$7+1)*Setup!$B$22</f>
        <v>0</v>
      </c>
    </row>
    <row r="890" customFormat="false" ht="15" hidden="false" customHeight="false" outlineLevel="0" collapsed="false">
      <c r="A890" s="0" t="n">
        <v>885</v>
      </c>
      <c r="B890" s="0" t="n">
        <f aca="false">A890*Setup!$B$11/3600</f>
        <v>73.75</v>
      </c>
      <c r="C890" s="0" t="n">
        <f aca="false">Setup!$B$7+Setup!$B$8*COS(2*PI()*(B890-Setup!$B$9)/24)</f>
        <v>20.6741215507898</v>
      </c>
      <c r="D890" s="0" t="n">
        <f aca="false">(C890-E890)/Setup!$B$17</f>
        <v>-24.1608446745469</v>
      </c>
      <c r="E890" s="0" t="n">
        <f aca="false">SUMPRODUCT('5N inverse'!$A$3:$Y$3,'5N mesh'!$B$37:$Z$37,$E889:$AC889)+'5N inverse'!$A$3*$C890/Setup!$B$17+INDEX('5N inverse'!$A$3:$Y$3,1,'5N mesh'!$B$7+1)*Setup!$B$22</f>
        <v>23.8150313584809</v>
      </c>
      <c r="F890" s="0" t="n">
        <f aca="false">SUMPRODUCT('5N inverse'!$A$4:$Y$4,'5N mesh'!$B$37:$Z$37,$E889:$AC889)+'5N inverse'!$A$4*$C890/Setup!$B$17+INDEX('5N inverse'!$A$4:$Y$4,1,'5N mesh'!$B$7+1)*Setup!$B$22</f>
        <v>22.35948275591</v>
      </c>
      <c r="G890" s="0" t="n">
        <f aca="false">SUMPRODUCT('5N inverse'!$A$5:$Y$5,'5N mesh'!$B$37:$Z$37,$E889:$AC889)+'5N inverse'!$A$5*$C890/Setup!$B$17+INDEX('5N inverse'!$A$5:$Y$5,1,'5N mesh'!$B$7+1)*Setup!$B$22</f>
        <v>19.4483855507682</v>
      </c>
      <c r="H890" s="0" t="n">
        <f aca="false">SUMPRODUCT('5N inverse'!$A$6:$Y$6,'5N mesh'!$B$37:$Z$37,$E889:$AC889)+'5N inverse'!$A$6*$C890/Setup!$B$17+INDEX('5N inverse'!$A$6:$Y$6,1,'5N mesh'!$B$7+1)*Setup!$B$22</f>
        <v>16.5372883456264</v>
      </c>
      <c r="I890" s="0" t="n">
        <f aca="false">SUMPRODUCT('5N inverse'!$A$7:$Y$7,'5N mesh'!$B$37:$Z$37,$E889:$AC889)+'5N inverse'!$A$7*$C890/Setup!$B$17+INDEX('5N inverse'!$A$7:$Y$7,1,'5N mesh'!$B$7+1)*Setup!$B$22</f>
        <v>15.0817397430555</v>
      </c>
      <c r="J890" s="0" t="n">
        <f aca="false">SUMPRODUCT('5N inverse'!$A$8:$Y$8,'5N mesh'!$B$37:$Z$37,$E889:$AC889)+'5N inverse'!$A$8*$C890/Setup!$B$17+INDEX('5N inverse'!$A$8:$Y$8,1,'5N mesh'!$B$7+1)*Setup!$B$22</f>
        <v>0</v>
      </c>
      <c r="K890" s="0" t="n">
        <f aca="false">SUMPRODUCT('5N inverse'!$A$9:$Y$9,'5N mesh'!$B$37:$Z$37,$E889:$AC889)+'5N inverse'!$A$9*$C890/Setup!$B$17+INDEX('5N inverse'!$A$9:$Y$9,1,'5N mesh'!$B$7+1)*Setup!$B$22</f>
        <v>0</v>
      </c>
      <c r="L890" s="0" t="n">
        <f aca="false">SUMPRODUCT('5N inverse'!$A$10:$Y$10,'5N mesh'!$B$37:$Z$37,$E889:$AC889)+'5N inverse'!$A$10*$C890/Setup!$B$17+INDEX('5N inverse'!$A$10:$Y$10,1,'5N mesh'!$B$7+1)*Setup!$B$22</f>
        <v>0</v>
      </c>
      <c r="M890" s="0" t="n">
        <f aca="false">SUMPRODUCT('5N inverse'!$A$11:$Y$11,'5N mesh'!$B$37:$Z$37,$E889:$AC889)+'5N inverse'!$A$11*$C890/Setup!$B$17+INDEX('5N inverse'!$A$11:$Y$11,1,'5N mesh'!$B$7+1)*Setup!$B$22</f>
        <v>0</v>
      </c>
      <c r="N890" s="0" t="n">
        <f aca="false">SUMPRODUCT('5N inverse'!$A$12:$Y$12,'5N mesh'!$B$37:$Z$37,$E889:$AC889)+'5N inverse'!$A$12*$C890/Setup!$B$17+INDEX('5N inverse'!$A$12:$Y$12,1,'5N mesh'!$B$7+1)*Setup!$B$22</f>
        <v>0</v>
      </c>
      <c r="O890" s="0" t="n">
        <f aca="false">SUMPRODUCT('5N inverse'!$A$13:$Y$13,'5N mesh'!$B$37:$Z$37,$E889:$AC889)+'5N inverse'!$A$13*$C890/Setup!$B$17+INDEX('5N inverse'!$A$13:$Y$13,1,'5N mesh'!$B$7+1)*Setup!$B$22</f>
        <v>0</v>
      </c>
      <c r="P890" s="0" t="n">
        <f aca="false">SUMPRODUCT('5N inverse'!$A$14:$Y$14,'5N mesh'!$B$37:$Z$37,$E889:$AC889)+'5N inverse'!$A$14*$C890/Setup!$B$17+INDEX('5N inverse'!$A$14:$Y$14,1,'5N mesh'!$B$7+1)*Setup!$B$22</f>
        <v>0</v>
      </c>
      <c r="Q890" s="0" t="n">
        <f aca="false">SUMPRODUCT('5N inverse'!$A$15:$Y$15,'5N mesh'!$B$37:$Z$37,$E889:$AC889)+'5N inverse'!$A$15*$C890/Setup!$B$17+INDEX('5N inverse'!$A$15:$Y$15,1,'5N mesh'!$B$7+1)*Setup!$B$22</f>
        <v>0</v>
      </c>
      <c r="R890" s="0" t="n">
        <f aca="false">SUMPRODUCT('5N inverse'!$A$16:$Y$16,'5N mesh'!$B$37:$Z$37,$E889:$AC889)+'5N inverse'!$A$16*$C890/Setup!$B$17+INDEX('5N inverse'!$A$16:$Y$16,1,'5N mesh'!$B$7+1)*Setup!$B$22</f>
        <v>0</v>
      </c>
      <c r="S890" s="0" t="n">
        <f aca="false">SUMPRODUCT('5N inverse'!$A$17:$Y$17,'5N mesh'!$B$37:$Z$37,$E889:$AC889)+'5N inverse'!$A$17*$C890/Setup!$B$17+INDEX('5N inverse'!$A$17:$Y$17,1,'5N mesh'!$B$7+1)*Setup!$B$22</f>
        <v>0</v>
      </c>
      <c r="T890" s="0" t="n">
        <f aca="false">SUMPRODUCT('5N inverse'!$A$18:$Y$18,'5N mesh'!$B$37:$Z$37,$E889:$AC889)+'5N inverse'!$A$18*$C890/Setup!$B$17+INDEX('5N inverse'!$A$18:$Y$18,1,'5N mesh'!$B$7+1)*Setup!$B$22</f>
        <v>0</v>
      </c>
      <c r="U890" s="0" t="n">
        <f aca="false">SUMPRODUCT('5N inverse'!$A$19:$Y$19,'5N mesh'!$B$37:$Z$37,$E889:$AC889)+'5N inverse'!$A$19*$C890/Setup!$B$17+INDEX('5N inverse'!$A$19:$Y$19,1,'5N mesh'!$B$7+1)*Setup!$B$22</f>
        <v>0</v>
      </c>
      <c r="V890" s="0" t="n">
        <f aca="false">SUMPRODUCT('5N inverse'!$A$20:$Y$20,'5N mesh'!$B$37:$Z$37,$E889:$AC889)+'5N inverse'!$A$20*$C890/Setup!$B$17+INDEX('5N inverse'!$A$20:$Y$20,1,'5N mesh'!$B$7+1)*Setup!$B$22</f>
        <v>0</v>
      </c>
      <c r="W890" s="0" t="n">
        <f aca="false">SUMPRODUCT('5N inverse'!$A$21:$Y$21,'5N mesh'!$B$37:$Z$37,$E889:$AC889)+'5N inverse'!$A$21*$C890/Setup!$B$17+INDEX('5N inverse'!$A$21:$Y$21,1,'5N mesh'!$B$7+1)*Setup!$B$22</f>
        <v>0</v>
      </c>
      <c r="X890" s="0" t="n">
        <f aca="false">SUMPRODUCT('5N inverse'!$A$22:$Y$22,'5N mesh'!$B$37:$Z$37,$E889:$AC889)+'5N inverse'!$A$22*$C890/Setup!$B$17+INDEX('5N inverse'!$A$22:$Y$22,1,'5N mesh'!$B$7+1)*Setup!$B$22</f>
        <v>0</v>
      </c>
      <c r="Y890" s="0" t="n">
        <f aca="false">SUMPRODUCT('5N inverse'!$A$23:$Y$23,'5N mesh'!$B$37:$Z$37,$E889:$AC889)+'5N inverse'!$A$23*$C890/Setup!$B$17+INDEX('5N inverse'!$A$23:$Y$23,1,'5N mesh'!$B$7+1)*Setup!$B$22</f>
        <v>0</v>
      </c>
      <c r="Z890" s="0" t="n">
        <f aca="false">SUMPRODUCT('5N inverse'!$A$24:$Y$24,'5N mesh'!$B$37:$Z$37,$E889:$AC889)+'5N inverse'!$A$24*$C890/Setup!$B$17+INDEX('5N inverse'!$A$24:$Y$24,1,'5N mesh'!$B$7+1)*Setup!$B$22</f>
        <v>0</v>
      </c>
      <c r="AA890" s="0" t="n">
        <f aca="false">SUMPRODUCT('5N inverse'!$A$25:$Y$25,'5N mesh'!$B$37:$Z$37,$E889:$AC889)+'5N inverse'!$A$25*$C890/Setup!$B$17+INDEX('5N inverse'!$A$25:$Y$25,1,'5N mesh'!$B$7+1)*Setup!$B$22</f>
        <v>0</v>
      </c>
      <c r="AB890" s="0" t="n">
        <f aca="false">SUMPRODUCT('5N inverse'!$A$26:$Y$26,'5N mesh'!$B$37:$Z$37,$E889:$AC889)+'5N inverse'!$A$26*$C890/Setup!$B$17+INDEX('5N inverse'!$A$26:$Y$26,1,'5N mesh'!$B$7+1)*Setup!$B$22</f>
        <v>0</v>
      </c>
      <c r="AC890" s="0" t="n">
        <f aca="false">SUMPRODUCT('5N inverse'!$A$27:$Y$27,'5N mesh'!$B$37:$Z$37,$E889:$AC889)+'5N inverse'!$A$27*$C890/Setup!$B$17+INDEX('5N inverse'!$A$27:$Y$27,1,'5N mesh'!$B$7+1)*Setup!$B$22</f>
        <v>0</v>
      </c>
    </row>
    <row r="891" customFormat="false" ht="15" hidden="false" customHeight="false" outlineLevel="0" collapsed="false">
      <c r="A891" s="0" t="n">
        <v>886</v>
      </c>
      <c r="B891" s="0" t="n">
        <f aca="false">A891*Setup!$B$11/3600</f>
        <v>73.8333333333333</v>
      </c>
      <c r="C891" s="0" t="n">
        <f aca="false">Setup!$B$7+Setup!$B$8*COS(2*PI()*(B891-Setup!$B$9)/24)</f>
        <v>20.6264342167485</v>
      </c>
      <c r="D891" s="0" t="n">
        <f aca="false">(C891-E891)/Setup!$B$17</f>
        <v>-24.186228649612</v>
      </c>
      <c r="E891" s="0" t="n">
        <f aca="false">SUMPRODUCT('5N inverse'!$A$3:$Y$3,'5N mesh'!$B$37:$Z$37,$E890:$AC890)+'5N inverse'!$A$3*$C891/Setup!$B$17+INDEX('5N inverse'!$A$3:$Y$3,1,'5N mesh'!$B$7+1)*Setup!$B$22</f>
        <v>23.770643941198</v>
      </c>
      <c r="F891" s="0" t="n">
        <f aca="false">SUMPRODUCT('5N inverse'!$A$4:$Y$4,'5N mesh'!$B$37:$Z$37,$E890:$AC890)+'5N inverse'!$A$4*$C891/Setup!$B$17+INDEX('5N inverse'!$A$4:$Y$4,1,'5N mesh'!$B$7+1)*Setup!$B$22</f>
        <v>22.3224438452072</v>
      </c>
      <c r="G891" s="0" t="n">
        <f aca="false">SUMPRODUCT('5N inverse'!$A$5:$Y$5,'5N mesh'!$B$37:$Z$37,$E890:$AC890)+'5N inverse'!$A$5*$C891/Setup!$B$17+INDEX('5N inverse'!$A$5:$Y$5,1,'5N mesh'!$B$7+1)*Setup!$B$22</f>
        <v>19.4260436532255</v>
      </c>
      <c r="H891" s="0" t="n">
        <f aca="false">SUMPRODUCT('5N inverse'!$A$6:$Y$6,'5N mesh'!$B$37:$Z$37,$E890:$AC890)+'5N inverse'!$A$6*$C891/Setup!$B$17+INDEX('5N inverse'!$A$6:$Y$6,1,'5N mesh'!$B$7+1)*Setup!$B$22</f>
        <v>16.5296434612438</v>
      </c>
      <c r="I891" s="0" t="n">
        <f aca="false">SUMPRODUCT('5N inverse'!$A$7:$Y$7,'5N mesh'!$B$37:$Z$37,$E890:$AC890)+'5N inverse'!$A$7*$C891/Setup!$B$17+INDEX('5N inverse'!$A$7:$Y$7,1,'5N mesh'!$B$7+1)*Setup!$B$22</f>
        <v>15.081443365253</v>
      </c>
      <c r="J891" s="0" t="n">
        <f aca="false">SUMPRODUCT('5N inverse'!$A$8:$Y$8,'5N mesh'!$B$37:$Z$37,$E890:$AC890)+'5N inverse'!$A$8*$C891/Setup!$B$17+INDEX('5N inverse'!$A$8:$Y$8,1,'5N mesh'!$B$7+1)*Setup!$B$22</f>
        <v>0</v>
      </c>
      <c r="K891" s="0" t="n">
        <f aca="false">SUMPRODUCT('5N inverse'!$A$9:$Y$9,'5N mesh'!$B$37:$Z$37,$E890:$AC890)+'5N inverse'!$A$9*$C891/Setup!$B$17+INDEX('5N inverse'!$A$9:$Y$9,1,'5N mesh'!$B$7+1)*Setup!$B$22</f>
        <v>0</v>
      </c>
      <c r="L891" s="0" t="n">
        <f aca="false">SUMPRODUCT('5N inverse'!$A$10:$Y$10,'5N mesh'!$B$37:$Z$37,$E890:$AC890)+'5N inverse'!$A$10*$C891/Setup!$B$17+INDEX('5N inverse'!$A$10:$Y$10,1,'5N mesh'!$B$7+1)*Setup!$B$22</f>
        <v>0</v>
      </c>
      <c r="M891" s="0" t="n">
        <f aca="false">SUMPRODUCT('5N inverse'!$A$11:$Y$11,'5N mesh'!$B$37:$Z$37,$E890:$AC890)+'5N inverse'!$A$11*$C891/Setup!$B$17+INDEX('5N inverse'!$A$11:$Y$11,1,'5N mesh'!$B$7+1)*Setup!$B$22</f>
        <v>0</v>
      </c>
      <c r="N891" s="0" t="n">
        <f aca="false">SUMPRODUCT('5N inverse'!$A$12:$Y$12,'5N mesh'!$B$37:$Z$37,$E890:$AC890)+'5N inverse'!$A$12*$C891/Setup!$B$17+INDEX('5N inverse'!$A$12:$Y$12,1,'5N mesh'!$B$7+1)*Setup!$B$22</f>
        <v>0</v>
      </c>
      <c r="O891" s="0" t="n">
        <f aca="false">SUMPRODUCT('5N inverse'!$A$13:$Y$13,'5N mesh'!$B$37:$Z$37,$E890:$AC890)+'5N inverse'!$A$13*$C891/Setup!$B$17+INDEX('5N inverse'!$A$13:$Y$13,1,'5N mesh'!$B$7+1)*Setup!$B$22</f>
        <v>0</v>
      </c>
      <c r="P891" s="0" t="n">
        <f aca="false">SUMPRODUCT('5N inverse'!$A$14:$Y$14,'5N mesh'!$B$37:$Z$37,$E890:$AC890)+'5N inverse'!$A$14*$C891/Setup!$B$17+INDEX('5N inverse'!$A$14:$Y$14,1,'5N mesh'!$B$7+1)*Setup!$B$22</f>
        <v>0</v>
      </c>
      <c r="Q891" s="0" t="n">
        <f aca="false">SUMPRODUCT('5N inverse'!$A$15:$Y$15,'5N mesh'!$B$37:$Z$37,$E890:$AC890)+'5N inverse'!$A$15*$C891/Setup!$B$17+INDEX('5N inverse'!$A$15:$Y$15,1,'5N mesh'!$B$7+1)*Setup!$B$22</f>
        <v>0</v>
      </c>
      <c r="R891" s="0" t="n">
        <f aca="false">SUMPRODUCT('5N inverse'!$A$16:$Y$16,'5N mesh'!$B$37:$Z$37,$E890:$AC890)+'5N inverse'!$A$16*$C891/Setup!$B$17+INDEX('5N inverse'!$A$16:$Y$16,1,'5N mesh'!$B$7+1)*Setup!$B$22</f>
        <v>0</v>
      </c>
      <c r="S891" s="0" t="n">
        <f aca="false">SUMPRODUCT('5N inverse'!$A$17:$Y$17,'5N mesh'!$B$37:$Z$37,$E890:$AC890)+'5N inverse'!$A$17*$C891/Setup!$B$17+INDEX('5N inverse'!$A$17:$Y$17,1,'5N mesh'!$B$7+1)*Setup!$B$22</f>
        <v>0</v>
      </c>
      <c r="T891" s="0" t="n">
        <f aca="false">SUMPRODUCT('5N inverse'!$A$18:$Y$18,'5N mesh'!$B$37:$Z$37,$E890:$AC890)+'5N inverse'!$A$18*$C891/Setup!$B$17+INDEX('5N inverse'!$A$18:$Y$18,1,'5N mesh'!$B$7+1)*Setup!$B$22</f>
        <v>0</v>
      </c>
      <c r="U891" s="0" t="n">
        <f aca="false">SUMPRODUCT('5N inverse'!$A$19:$Y$19,'5N mesh'!$B$37:$Z$37,$E890:$AC890)+'5N inverse'!$A$19*$C891/Setup!$B$17+INDEX('5N inverse'!$A$19:$Y$19,1,'5N mesh'!$B$7+1)*Setup!$B$22</f>
        <v>0</v>
      </c>
      <c r="V891" s="0" t="n">
        <f aca="false">SUMPRODUCT('5N inverse'!$A$20:$Y$20,'5N mesh'!$B$37:$Z$37,$E890:$AC890)+'5N inverse'!$A$20*$C891/Setup!$B$17+INDEX('5N inverse'!$A$20:$Y$20,1,'5N mesh'!$B$7+1)*Setup!$B$22</f>
        <v>0</v>
      </c>
      <c r="W891" s="0" t="n">
        <f aca="false">SUMPRODUCT('5N inverse'!$A$21:$Y$21,'5N mesh'!$B$37:$Z$37,$E890:$AC890)+'5N inverse'!$A$21*$C891/Setup!$B$17+INDEX('5N inverse'!$A$21:$Y$21,1,'5N mesh'!$B$7+1)*Setup!$B$22</f>
        <v>0</v>
      </c>
      <c r="X891" s="0" t="n">
        <f aca="false">SUMPRODUCT('5N inverse'!$A$22:$Y$22,'5N mesh'!$B$37:$Z$37,$E890:$AC890)+'5N inverse'!$A$22*$C891/Setup!$B$17+INDEX('5N inverse'!$A$22:$Y$22,1,'5N mesh'!$B$7+1)*Setup!$B$22</f>
        <v>0</v>
      </c>
      <c r="Y891" s="0" t="n">
        <f aca="false">SUMPRODUCT('5N inverse'!$A$23:$Y$23,'5N mesh'!$B$37:$Z$37,$E890:$AC890)+'5N inverse'!$A$23*$C891/Setup!$B$17+INDEX('5N inverse'!$A$23:$Y$23,1,'5N mesh'!$B$7+1)*Setup!$B$22</f>
        <v>0</v>
      </c>
      <c r="Z891" s="0" t="n">
        <f aca="false">SUMPRODUCT('5N inverse'!$A$24:$Y$24,'5N mesh'!$B$37:$Z$37,$E890:$AC890)+'5N inverse'!$A$24*$C891/Setup!$B$17+INDEX('5N inverse'!$A$24:$Y$24,1,'5N mesh'!$B$7+1)*Setup!$B$22</f>
        <v>0</v>
      </c>
      <c r="AA891" s="0" t="n">
        <f aca="false">SUMPRODUCT('5N inverse'!$A$25:$Y$25,'5N mesh'!$B$37:$Z$37,$E890:$AC890)+'5N inverse'!$A$25*$C891/Setup!$B$17+INDEX('5N inverse'!$A$25:$Y$25,1,'5N mesh'!$B$7+1)*Setup!$B$22</f>
        <v>0</v>
      </c>
      <c r="AB891" s="0" t="n">
        <f aca="false">SUMPRODUCT('5N inverse'!$A$26:$Y$26,'5N mesh'!$B$37:$Z$37,$E890:$AC890)+'5N inverse'!$A$26*$C891/Setup!$B$17+INDEX('5N inverse'!$A$26:$Y$26,1,'5N mesh'!$B$7+1)*Setup!$B$22</f>
        <v>0</v>
      </c>
      <c r="AC891" s="0" t="n">
        <f aca="false">SUMPRODUCT('5N inverse'!$A$27:$Y$27,'5N mesh'!$B$37:$Z$37,$E890:$AC890)+'5N inverse'!$A$27*$C891/Setup!$B$17+INDEX('5N inverse'!$A$27:$Y$27,1,'5N mesh'!$B$7+1)*Setup!$B$22</f>
        <v>0</v>
      </c>
    </row>
    <row r="892" customFormat="false" ht="15" hidden="false" customHeight="false" outlineLevel="0" collapsed="false">
      <c r="A892" s="0" t="n">
        <v>887</v>
      </c>
      <c r="B892" s="0" t="n">
        <f aca="false">A892*Setup!$B$11/3600</f>
        <v>73.9166666666667</v>
      </c>
      <c r="C892" s="0" t="n">
        <f aca="false">Setup!$B$7+Setup!$B$8*COS(2*PI()*(B892-Setup!$B$9)/24)</f>
        <v>20.5803525173082</v>
      </c>
      <c r="D892" s="0" t="n">
        <f aca="false">(C892-E892)/Setup!$B$17</f>
        <v>-24.1992152266588</v>
      </c>
      <c r="E892" s="0" t="n">
        <f aca="false">SUMPRODUCT('5N inverse'!$A$3:$Y$3,'5N mesh'!$B$37:$Z$37,$E891:$AC891)+'5N inverse'!$A$3*$C892/Setup!$B$17+INDEX('5N inverse'!$A$3:$Y$3,1,'5N mesh'!$B$7+1)*Setup!$B$22</f>
        <v>23.7262504967739</v>
      </c>
      <c r="F892" s="0" t="n">
        <f aca="false">SUMPRODUCT('5N inverse'!$A$4:$Y$4,'5N mesh'!$B$37:$Z$37,$E891:$AC891)+'5N inverse'!$A$4*$C892/Setup!$B$17+INDEX('5N inverse'!$A$4:$Y$4,1,'5N mesh'!$B$7+1)*Setup!$B$22</f>
        <v>22.2853993561453</v>
      </c>
      <c r="G892" s="0" t="n">
        <f aca="false">SUMPRODUCT('5N inverse'!$A$5:$Y$5,'5N mesh'!$B$37:$Z$37,$E891:$AC891)+'5N inverse'!$A$5*$C892/Setup!$B$17+INDEX('5N inverse'!$A$5:$Y$5,1,'5N mesh'!$B$7+1)*Setup!$B$22</f>
        <v>19.403697074888</v>
      </c>
      <c r="H892" s="0" t="n">
        <f aca="false">SUMPRODUCT('5N inverse'!$A$6:$Y$6,'5N mesh'!$B$37:$Z$37,$E891:$AC891)+'5N inverse'!$A$6*$C892/Setup!$B$17+INDEX('5N inverse'!$A$6:$Y$6,1,'5N mesh'!$B$7+1)*Setup!$B$22</f>
        <v>16.5219947936308</v>
      </c>
      <c r="I892" s="0" t="n">
        <f aca="false">SUMPRODUCT('5N inverse'!$A$7:$Y$7,'5N mesh'!$B$37:$Z$37,$E891:$AC891)+'5N inverse'!$A$7*$C892/Setup!$B$17+INDEX('5N inverse'!$A$7:$Y$7,1,'5N mesh'!$B$7+1)*Setup!$B$22</f>
        <v>15.0811436530022</v>
      </c>
      <c r="J892" s="0" t="n">
        <f aca="false">SUMPRODUCT('5N inverse'!$A$8:$Y$8,'5N mesh'!$B$37:$Z$37,$E891:$AC891)+'5N inverse'!$A$8*$C892/Setup!$B$17+INDEX('5N inverse'!$A$8:$Y$8,1,'5N mesh'!$B$7+1)*Setup!$B$22</f>
        <v>0</v>
      </c>
      <c r="K892" s="0" t="n">
        <f aca="false">SUMPRODUCT('5N inverse'!$A$9:$Y$9,'5N mesh'!$B$37:$Z$37,$E891:$AC891)+'5N inverse'!$A$9*$C892/Setup!$B$17+INDEX('5N inverse'!$A$9:$Y$9,1,'5N mesh'!$B$7+1)*Setup!$B$22</f>
        <v>0</v>
      </c>
      <c r="L892" s="0" t="n">
        <f aca="false">SUMPRODUCT('5N inverse'!$A$10:$Y$10,'5N mesh'!$B$37:$Z$37,$E891:$AC891)+'5N inverse'!$A$10*$C892/Setup!$B$17+INDEX('5N inverse'!$A$10:$Y$10,1,'5N mesh'!$B$7+1)*Setup!$B$22</f>
        <v>0</v>
      </c>
      <c r="M892" s="0" t="n">
        <f aca="false">SUMPRODUCT('5N inverse'!$A$11:$Y$11,'5N mesh'!$B$37:$Z$37,$E891:$AC891)+'5N inverse'!$A$11*$C892/Setup!$B$17+INDEX('5N inverse'!$A$11:$Y$11,1,'5N mesh'!$B$7+1)*Setup!$B$22</f>
        <v>0</v>
      </c>
      <c r="N892" s="0" t="n">
        <f aca="false">SUMPRODUCT('5N inverse'!$A$12:$Y$12,'5N mesh'!$B$37:$Z$37,$E891:$AC891)+'5N inverse'!$A$12*$C892/Setup!$B$17+INDEX('5N inverse'!$A$12:$Y$12,1,'5N mesh'!$B$7+1)*Setup!$B$22</f>
        <v>0</v>
      </c>
      <c r="O892" s="0" t="n">
        <f aca="false">SUMPRODUCT('5N inverse'!$A$13:$Y$13,'5N mesh'!$B$37:$Z$37,$E891:$AC891)+'5N inverse'!$A$13*$C892/Setup!$B$17+INDEX('5N inverse'!$A$13:$Y$13,1,'5N mesh'!$B$7+1)*Setup!$B$22</f>
        <v>0</v>
      </c>
      <c r="P892" s="0" t="n">
        <f aca="false">SUMPRODUCT('5N inverse'!$A$14:$Y$14,'5N mesh'!$B$37:$Z$37,$E891:$AC891)+'5N inverse'!$A$14*$C892/Setup!$B$17+INDEX('5N inverse'!$A$14:$Y$14,1,'5N mesh'!$B$7+1)*Setup!$B$22</f>
        <v>0</v>
      </c>
      <c r="Q892" s="0" t="n">
        <f aca="false">SUMPRODUCT('5N inverse'!$A$15:$Y$15,'5N mesh'!$B$37:$Z$37,$E891:$AC891)+'5N inverse'!$A$15*$C892/Setup!$B$17+INDEX('5N inverse'!$A$15:$Y$15,1,'5N mesh'!$B$7+1)*Setup!$B$22</f>
        <v>0</v>
      </c>
      <c r="R892" s="0" t="n">
        <f aca="false">SUMPRODUCT('5N inverse'!$A$16:$Y$16,'5N mesh'!$B$37:$Z$37,$E891:$AC891)+'5N inverse'!$A$16*$C892/Setup!$B$17+INDEX('5N inverse'!$A$16:$Y$16,1,'5N mesh'!$B$7+1)*Setup!$B$22</f>
        <v>0</v>
      </c>
      <c r="S892" s="0" t="n">
        <f aca="false">SUMPRODUCT('5N inverse'!$A$17:$Y$17,'5N mesh'!$B$37:$Z$37,$E891:$AC891)+'5N inverse'!$A$17*$C892/Setup!$B$17+INDEX('5N inverse'!$A$17:$Y$17,1,'5N mesh'!$B$7+1)*Setup!$B$22</f>
        <v>0</v>
      </c>
      <c r="T892" s="0" t="n">
        <f aca="false">SUMPRODUCT('5N inverse'!$A$18:$Y$18,'5N mesh'!$B$37:$Z$37,$E891:$AC891)+'5N inverse'!$A$18*$C892/Setup!$B$17+INDEX('5N inverse'!$A$18:$Y$18,1,'5N mesh'!$B$7+1)*Setup!$B$22</f>
        <v>0</v>
      </c>
      <c r="U892" s="0" t="n">
        <f aca="false">SUMPRODUCT('5N inverse'!$A$19:$Y$19,'5N mesh'!$B$37:$Z$37,$E891:$AC891)+'5N inverse'!$A$19*$C892/Setup!$B$17+INDEX('5N inverse'!$A$19:$Y$19,1,'5N mesh'!$B$7+1)*Setup!$B$22</f>
        <v>0</v>
      </c>
      <c r="V892" s="0" t="n">
        <f aca="false">SUMPRODUCT('5N inverse'!$A$20:$Y$20,'5N mesh'!$B$37:$Z$37,$E891:$AC891)+'5N inverse'!$A$20*$C892/Setup!$B$17+INDEX('5N inverse'!$A$20:$Y$20,1,'5N mesh'!$B$7+1)*Setup!$B$22</f>
        <v>0</v>
      </c>
      <c r="W892" s="0" t="n">
        <f aca="false">SUMPRODUCT('5N inverse'!$A$21:$Y$21,'5N mesh'!$B$37:$Z$37,$E891:$AC891)+'5N inverse'!$A$21*$C892/Setup!$B$17+INDEX('5N inverse'!$A$21:$Y$21,1,'5N mesh'!$B$7+1)*Setup!$B$22</f>
        <v>0</v>
      </c>
      <c r="X892" s="0" t="n">
        <f aca="false">SUMPRODUCT('5N inverse'!$A$22:$Y$22,'5N mesh'!$B$37:$Z$37,$E891:$AC891)+'5N inverse'!$A$22*$C892/Setup!$B$17+INDEX('5N inverse'!$A$22:$Y$22,1,'5N mesh'!$B$7+1)*Setup!$B$22</f>
        <v>0</v>
      </c>
      <c r="Y892" s="0" t="n">
        <f aca="false">SUMPRODUCT('5N inverse'!$A$23:$Y$23,'5N mesh'!$B$37:$Z$37,$E891:$AC891)+'5N inverse'!$A$23*$C892/Setup!$B$17+INDEX('5N inverse'!$A$23:$Y$23,1,'5N mesh'!$B$7+1)*Setup!$B$22</f>
        <v>0</v>
      </c>
      <c r="Z892" s="0" t="n">
        <f aca="false">SUMPRODUCT('5N inverse'!$A$24:$Y$24,'5N mesh'!$B$37:$Z$37,$E891:$AC891)+'5N inverse'!$A$24*$C892/Setup!$B$17+INDEX('5N inverse'!$A$24:$Y$24,1,'5N mesh'!$B$7+1)*Setup!$B$22</f>
        <v>0</v>
      </c>
      <c r="AA892" s="0" t="n">
        <f aca="false">SUMPRODUCT('5N inverse'!$A$25:$Y$25,'5N mesh'!$B$37:$Z$37,$E891:$AC891)+'5N inverse'!$A$25*$C892/Setup!$B$17+INDEX('5N inverse'!$A$25:$Y$25,1,'5N mesh'!$B$7+1)*Setup!$B$22</f>
        <v>0</v>
      </c>
      <c r="AB892" s="0" t="n">
        <f aca="false">SUMPRODUCT('5N inverse'!$A$26:$Y$26,'5N mesh'!$B$37:$Z$37,$E891:$AC891)+'5N inverse'!$A$26*$C892/Setup!$B$17+INDEX('5N inverse'!$A$26:$Y$26,1,'5N mesh'!$B$7+1)*Setup!$B$22</f>
        <v>0</v>
      </c>
      <c r="AC892" s="0" t="n">
        <f aca="false">SUMPRODUCT('5N inverse'!$A$27:$Y$27,'5N mesh'!$B$37:$Z$37,$E891:$AC891)+'5N inverse'!$A$27*$C892/Setup!$B$17+INDEX('5N inverse'!$A$27:$Y$27,1,'5N mesh'!$B$7+1)*Setup!$B$22</f>
        <v>0</v>
      </c>
    </row>
    <row r="893" customFormat="false" ht="15" hidden="false" customHeight="false" outlineLevel="0" collapsed="false">
      <c r="A893" s="0" t="n">
        <v>888</v>
      </c>
      <c r="B893" s="0" t="n">
        <f aca="false">A893*Setup!$B$11/3600</f>
        <v>74</v>
      </c>
      <c r="C893" s="0" t="n">
        <f aca="false">Setup!$B$7+Setup!$B$8*COS(2*PI()*(B893-Setup!$B$9)/24)</f>
        <v>20.5358983848622</v>
      </c>
      <c r="D893" s="0" t="n">
        <f aca="false">(C893-E893)/Setup!$B$17</f>
        <v>-24.1997982293603</v>
      </c>
      <c r="E893" s="0" t="n">
        <f aca="false">SUMPRODUCT('5N inverse'!$A$3:$Y$3,'5N mesh'!$B$37:$Z$37,$E892:$AC892)+'5N inverse'!$A$3*$C893/Setup!$B$17+INDEX('5N inverse'!$A$3:$Y$3,1,'5N mesh'!$B$7+1)*Setup!$B$22</f>
        <v>23.6818721546791</v>
      </c>
      <c r="F893" s="0" t="n">
        <f aca="false">SUMPRODUCT('5N inverse'!$A$4:$Y$4,'5N mesh'!$B$37:$Z$37,$E892:$AC892)+'5N inverse'!$A$4*$C893/Setup!$B$17+INDEX('5N inverse'!$A$4:$Y$4,1,'5N mesh'!$B$7+1)*Setup!$B$22</f>
        <v>22.2483669203921</v>
      </c>
      <c r="G893" s="0" t="n">
        <f aca="false">SUMPRODUCT('5N inverse'!$A$5:$Y$5,'5N mesh'!$B$37:$Z$37,$E892:$AC892)+'5N inverse'!$A$5*$C893/Setup!$B$17+INDEX('5N inverse'!$A$5:$Y$5,1,'5N mesh'!$B$7+1)*Setup!$B$22</f>
        <v>19.3813564518182</v>
      </c>
      <c r="H893" s="0" t="n">
        <f aca="false">SUMPRODUCT('5N inverse'!$A$6:$Y$6,'5N mesh'!$B$37:$Z$37,$E892:$AC892)+'5N inverse'!$A$6*$C893/Setup!$B$17+INDEX('5N inverse'!$A$6:$Y$6,1,'5N mesh'!$B$7+1)*Setup!$B$22</f>
        <v>16.5143459832443</v>
      </c>
      <c r="I893" s="0" t="n">
        <f aca="false">SUMPRODUCT('5N inverse'!$A$7:$Y$7,'5N mesh'!$B$37:$Z$37,$E892:$AC892)+'5N inverse'!$A$7*$C893/Setup!$B$17+INDEX('5N inverse'!$A$7:$Y$7,1,'5N mesh'!$B$7+1)*Setup!$B$22</f>
        <v>15.0808407489574</v>
      </c>
      <c r="J893" s="0" t="n">
        <f aca="false">SUMPRODUCT('5N inverse'!$A$8:$Y$8,'5N mesh'!$B$37:$Z$37,$E892:$AC892)+'5N inverse'!$A$8*$C893/Setup!$B$17+INDEX('5N inverse'!$A$8:$Y$8,1,'5N mesh'!$B$7+1)*Setup!$B$22</f>
        <v>0</v>
      </c>
      <c r="K893" s="0" t="n">
        <f aca="false">SUMPRODUCT('5N inverse'!$A$9:$Y$9,'5N mesh'!$B$37:$Z$37,$E892:$AC892)+'5N inverse'!$A$9*$C893/Setup!$B$17+INDEX('5N inverse'!$A$9:$Y$9,1,'5N mesh'!$B$7+1)*Setup!$B$22</f>
        <v>0</v>
      </c>
      <c r="L893" s="0" t="n">
        <f aca="false">SUMPRODUCT('5N inverse'!$A$10:$Y$10,'5N mesh'!$B$37:$Z$37,$E892:$AC892)+'5N inverse'!$A$10*$C893/Setup!$B$17+INDEX('5N inverse'!$A$10:$Y$10,1,'5N mesh'!$B$7+1)*Setup!$B$22</f>
        <v>0</v>
      </c>
      <c r="M893" s="0" t="n">
        <f aca="false">SUMPRODUCT('5N inverse'!$A$11:$Y$11,'5N mesh'!$B$37:$Z$37,$E892:$AC892)+'5N inverse'!$A$11*$C893/Setup!$B$17+INDEX('5N inverse'!$A$11:$Y$11,1,'5N mesh'!$B$7+1)*Setup!$B$22</f>
        <v>0</v>
      </c>
      <c r="N893" s="0" t="n">
        <f aca="false">SUMPRODUCT('5N inverse'!$A$12:$Y$12,'5N mesh'!$B$37:$Z$37,$E892:$AC892)+'5N inverse'!$A$12*$C893/Setup!$B$17+INDEX('5N inverse'!$A$12:$Y$12,1,'5N mesh'!$B$7+1)*Setup!$B$22</f>
        <v>0</v>
      </c>
      <c r="O893" s="0" t="n">
        <f aca="false">SUMPRODUCT('5N inverse'!$A$13:$Y$13,'5N mesh'!$B$37:$Z$37,$E892:$AC892)+'5N inverse'!$A$13*$C893/Setup!$B$17+INDEX('5N inverse'!$A$13:$Y$13,1,'5N mesh'!$B$7+1)*Setup!$B$22</f>
        <v>0</v>
      </c>
      <c r="P893" s="0" t="n">
        <f aca="false">SUMPRODUCT('5N inverse'!$A$14:$Y$14,'5N mesh'!$B$37:$Z$37,$E892:$AC892)+'5N inverse'!$A$14*$C893/Setup!$B$17+INDEX('5N inverse'!$A$14:$Y$14,1,'5N mesh'!$B$7+1)*Setup!$B$22</f>
        <v>0</v>
      </c>
      <c r="Q893" s="0" t="n">
        <f aca="false">SUMPRODUCT('5N inverse'!$A$15:$Y$15,'5N mesh'!$B$37:$Z$37,$E892:$AC892)+'5N inverse'!$A$15*$C893/Setup!$B$17+INDEX('5N inverse'!$A$15:$Y$15,1,'5N mesh'!$B$7+1)*Setup!$B$22</f>
        <v>0</v>
      </c>
      <c r="R893" s="0" t="n">
        <f aca="false">SUMPRODUCT('5N inverse'!$A$16:$Y$16,'5N mesh'!$B$37:$Z$37,$E892:$AC892)+'5N inverse'!$A$16*$C893/Setup!$B$17+INDEX('5N inverse'!$A$16:$Y$16,1,'5N mesh'!$B$7+1)*Setup!$B$22</f>
        <v>0</v>
      </c>
      <c r="S893" s="0" t="n">
        <f aca="false">SUMPRODUCT('5N inverse'!$A$17:$Y$17,'5N mesh'!$B$37:$Z$37,$E892:$AC892)+'5N inverse'!$A$17*$C893/Setup!$B$17+INDEX('5N inverse'!$A$17:$Y$17,1,'5N mesh'!$B$7+1)*Setup!$B$22</f>
        <v>0</v>
      </c>
      <c r="T893" s="0" t="n">
        <f aca="false">SUMPRODUCT('5N inverse'!$A$18:$Y$18,'5N mesh'!$B$37:$Z$37,$E892:$AC892)+'5N inverse'!$A$18*$C893/Setup!$B$17+INDEX('5N inverse'!$A$18:$Y$18,1,'5N mesh'!$B$7+1)*Setup!$B$22</f>
        <v>0</v>
      </c>
      <c r="U893" s="0" t="n">
        <f aca="false">SUMPRODUCT('5N inverse'!$A$19:$Y$19,'5N mesh'!$B$37:$Z$37,$E892:$AC892)+'5N inverse'!$A$19*$C893/Setup!$B$17+INDEX('5N inverse'!$A$19:$Y$19,1,'5N mesh'!$B$7+1)*Setup!$B$22</f>
        <v>0</v>
      </c>
      <c r="V893" s="0" t="n">
        <f aca="false">SUMPRODUCT('5N inverse'!$A$20:$Y$20,'5N mesh'!$B$37:$Z$37,$E892:$AC892)+'5N inverse'!$A$20*$C893/Setup!$B$17+INDEX('5N inverse'!$A$20:$Y$20,1,'5N mesh'!$B$7+1)*Setup!$B$22</f>
        <v>0</v>
      </c>
      <c r="W893" s="0" t="n">
        <f aca="false">SUMPRODUCT('5N inverse'!$A$21:$Y$21,'5N mesh'!$B$37:$Z$37,$E892:$AC892)+'5N inverse'!$A$21*$C893/Setup!$B$17+INDEX('5N inverse'!$A$21:$Y$21,1,'5N mesh'!$B$7+1)*Setup!$B$22</f>
        <v>0</v>
      </c>
      <c r="X893" s="0" t="n">
        <f aca="false">SUMPRODUCT('5N inverse'!$A$22:$Y$22,'5N mesh'!$B$37:$Z$37,$E892:$AC892)+'5N inverse'!$A$22*$C893/Setup!$B$17+INDEX('5N inverse'!$A$22:$Y$22,1,'5N mesh'!$B$7+1)*Setup!$B$22</f>
        <v>0</v>
      </c>
      <c r="Y893" s="0" t="n">
        <f aca="false">SUMPRODUCT('5N inverse'!$A$23:$Y$23,'5N mesh'!$B$37:$Z$37,$E892:$AC892)+'5N inverse'!$A$23*$C893/Setup!$B$17+INDEX('5N inverse'!$A$23:$Y$23,1,'5N mesh'!$B$7+1)*Setup!$B$22</f>
        <v>0</v>
      </c>
      <c r="Z893" s="0" t="n">
        <f aca="false">SUMPRODUCT('5N inverse'!$A$24:$Y$24,'5N mesh'!$B$37:$Z$37,$E892:$AC892)+'5N inverse'!$A$24*$C893/Setup!$B$17+INDEX('5N inverse'!$A$24:$Y$24,1,'5N mesh'!$B$7+1)*Setup!$B$22</f>
        <v>0</v>
      </c>
      <c r="AA893" s="0" t="n">
        <f aca="false">SUMPRODUCT('5N inverse'!$A$25:$Y$25,'5N mesh'!$B$37:$Z$37,$E892:$AC892)+'5N inverse'!$A$25*$C893/Setup!$B$17+INDEX('5N inverse'!$A$25:$Y$25,1,'5N mesh'!$B$7+1)*Setup!$B$22</f>
        <v>0</v>
      </c>
      <c r="AB893" s="0" t="n">
        <f aca="false">SUMPRODUCT('5N inverse'!$A$26:$Y$26,'5N mesh'!$B$37:$Z$37,$E892:$AC892)+'5N inverse'!$A$26*$C893/Setup!$B$17+INDEX('5N inverse'!$A$26:$Y$26,1,'5N mesh'!$B$7+1)*Setup!$B$22</f>
        <v>0</v>
      </c>
      <c r="AC893" s="0" t="n">
        <f aca="false">SUMPRODUCT('5N inverse'!$A$27:$Y$27,'5N mesh'!$B$37:$Z$37,$E892:$AC892)+'5N inverse'!$A$27*$C893/Setup!$B$17+INDEX('5N inverse'!$A$27:$Y$27,1,'5N mesh'!$B$7+1)*Setup!$B$22</f>
        <v>0</v>
      </c>
    </row>
    <row r="894" customFormat="false" ht="15" hidden="false" customHeight="false" outlineLevel="0" collapsed="false">
      <c r="A894" s="0" t="n">
        <v>889</v>
      </c>
      <c r="B894" s="0" t="n">
        <f aca="false">A894*Setup!$B$11/3600</f>
        <v>74.0833333333333</v>
      </c>
      <c r="C894" s="0" t="n">
        <f aca="false">Setup!$B$7+Setup!$B$8*COS(2*PI()*(B894-Setup!$B$9)/24)</f>
        <v>20.49309297717</v>
      </c>
      <c r="D894" s="0" t="n">
        <f aca="false">(C894-E894)/Setup!$B$17</f>
        <v>-24.1879773847587</v>
      </c>
      <c r="E894" s="0" t="n">
        <f aca="false">SUMPRODUCT('5N inverse'!$A$3:$Y$3,'5N mesh'!$B$37:$Z$37,$E893:$AC893)+'5N inverse'!$A$3*$C894/Setup!$B$17+INDEX('5N inverse'!$A$3:$Y$3,1,'5N mesh'!$B$7+1)*Setup!$B$22</f>
        <v>23.6375300371886</v>
      </c>
      <c r="F894" s="0" t="n">
        <f aca="false">SUMPRODUCT('5N inverse'!$A$4:$Y$4,'5N mesh'!$B$37:$Z$37,$E893:$AC893)+'5N inverse'!$A$4*$C894/Setup!$B$17+INDEX('5N inverse'!$A$4:$Y$4,1,'5N mesh'!$B$7+1)*Setup!$B$22</f>
        <v>22.2113641638724</v>
      </c>
      <c r="G894" s="0" t="n">
        <f aca="false">SUMPRODUCT('5N inverse'!$A$5:$Y$5,'5N mesh'!$B$37:$Z$37,$E893:$AC893)+'5N inverse'!$A$5*$C894/Setup!$B$17+INDEX('5N inverse'!$A$5:$Y$5,1,'5N mesh'!$B$7+1)*Setup!$B$22</f>
        <v>19.3590324172401</v>
      </c>
      <c r="H894" s="0" t="n">
        <f aca="false">SUMPRODUCT('5N inverse'!$A$6:$Y$6,'5N mesh'!$B$37:$Z$37,$E893:$AC893)+'5N inverse'!$A$6*$C894/Setup!$B$17+INDEX('5N inverse'!$A$6:$Y$6,1,'5N mesh'!$B$7+1)*Setup!$B$22</f>
        <v>16.5067006706078</v>
      </c>
      <c r="I894" s="0" t="n">
        <f aca="false">SUMPRODUCT('5N inverse'!$A$7:$Y$7,'5N mesh'!$B$37:$Z$37,$E893:$AC893)+'5N inverse'!$A$7*$C894/Setup!$B$17+INDEX('5N inverse'!$A$7:$Y$7,1,'5N mesh'!$B$7+1)*Setup!$B$22</f>
        <v>15.0805347972917</v>
      </c>
      <c r="J894" s="0" t="n">
        <f aca="false">SUMPRODUCT('5N inverse'!$A$8:$Y$8,'5N mesh'!$B$37:$Z$37,$E893:$AC893)+'5N inverse'!$A$8*$C894/Setup!$B$17+INDEX('5N inverse'!$A$8:$Y$8,1,'5N mesh'!$B$7+1)*Setup!$B$22</f>
        <v>0</v>
      </c>
      <c r="K894" s="0" t="n">
        <f aca="false">SUMPRODUCT('5N inverse'!$A$9:$Y$9,'5N mesh'!$B$37:$Z$37,$E893:$AC893)+'5N inverse'!$A$9*$C894/Setup!$B$17+INDEX('5N inverse'!$A$9:$Y$9,1,'5N mesh'!$B$7+1)*Setup!$B$22</f>
        <v>0</v>
      </c>
      <c r="L894" s="0" t="n">
        <f aca="false">SUMPRODUCT('5N inverse'!$A$10:$Y$10,'5N mesh'!$B$37:$Z$37,$E893:$AC893)+'5N inverse'!$A$10*$C894/Setup!$B$17+INDEX('5N inverse'!$A$10:$Y$10,1,'5N mesh'!$B$7+1)*Setup!$B$22</f>
        <v>0</v>
      </c>
      <c r="M894" s="0" t="n">
        <f aca="false">SUMPRODUCT('5N inverse'!$A$11:$Y$11,'5N mesh'!$B$37:$Z$37,$E893:$AC893)+'5N inverse'!$A$11*$C894/Setup!$B$17+INDEX('5N inverse'!$A$11:$Y$11,1,'5N mesh'!$B$7+1)*Setup!$B$22</f>
        <v>0</v>
      </c>
      <c r="N894" s="0" t="n">
        <f aca="false">SUMPRODUCT('5N inverse'!$A$12:$Y$12,'5N mesh'!$B$37:$Z$37,$E893:$AC893)+'5N inverse'!$A$12*$C894/Setup!$B$17+INDEX('5N inverse'!$A$12:$Y$12,1,'5N mesh'!$B$7+1)*Setup!$B$22</f>
        <v>0</v>
      </c>
      <c r="O894" s="0" t="n">
        <f aca="false">SUMPRODUCT('5N inverse'!$A$13:$Y$13,'5N mesh'!$B$37:$Z$37,$E893:$AC893)+'5N inverse'!$A$13*$C894/Setup!$B$17+INDEX('5N inverse'!$A$13:$Y$13,1,'5N mesh'!$B$7+1)*Setup!$B$22</f>
        <v>0</v>
      </c>
      <c r="P894" s="0" t="n">
        <f aca="false">SUMPRODUCT('5N inverse'!$A$14:$Y$14,'5N mesh'!$B$37:$Z$37,$E893:$AC893)+'5N inverse'!$A$14*$C894/Setup!$B$17+INDEX('5N inverse'!$A$14:$Y$14,1,'5N mesh'!$B$7+1)*Setup!$B$22</f>
        <v>0</v>
      </c>
      <c r="Q894" s="0" t="n">
        <f aca="false">SUMPRODUCT('5N inverse'!$A$15:$Y$15,'5N mesh'!$B$37:$Z$37,$E893:$AC893)+'5N inverse'!$A$15*$C894/Setup!$B$17+INDEX('5N inverse'!$A$15:$Y$15,1,'5N mesh'!$B$7+1)*Setup!$B$22</f>
        <v>0</v>
      </c>
      <c r="R894" s="0" t="n">
        <f aca="false">SUMPRODUCT('5N inverse'!$A$16:$Y$16,'5N mesh'!$B$37:$Z$37,$E893:$AC893)+'5N inverse'!$A$16*$C894/Setup!$B$17+INDEX('5N inverse'!$A$16:$Y$16,1,'5N mesh'!$B$7+1)*Setup!$B$22</f>
        <v>0</v>
      </c>
      <c r="S894" s="0" t="n">
        <f aca="false">SUMPRODUCT('5N inverse'!$A$17:$Y$17,'5N mesh'!$B$37:$Z$37,$E893:$AC893)+'5N inverse'!$A$17*$C894/Setup!$B$17+INDEX('5N inverse'!$A$17:$Y$17,1,'5N mesh'!$B$7+1)*Setup!$B$22</f>
        <v>0</v>
      </c>
      <c r="T894" s="0" t="n">
        <f aca="false">SUMPRODUCT('5N inverse'!$A$18:$Y$18,'5N mesh'!$B$37:$Z$37,$E893:$AC893)+'5N inverse'!$A$18*$C894/Setup!$B$17+INDEX('5N inverse'!$A$18:$Y$18,1,'5N mesh'!$B$7+1)*Setup!$B$22</f>
        <v>0</v>
      </c>
      <c r="U894" s="0" t="n">
        <f aca="false">SUMPRODUCT('5N inverse'!$A$19:$Y$19,'5N mesh'!$B$37:$Z$37,$E893:$AC893)+'5N inverse'!$A$19*$C894/Setup!$B$17+INDEX('5N inverse'!$A$19:$Y$19,1,'5N mesh'!$B$7+1)*Setup!$B$22</f>
        <v>0</v>
      </c>
      <c r="V894" s="0" t="n">
        <f aca="false">SUMPRODUCT('5N inverse'!$A$20:$Y$20,'5N mesh'!$B$37:$Z$37,$E893:$AC893)+'5N inverse'!$A$20*$C894/Setup!$B$17+INDEX('5N inverse'!$A$20:$Y$20,1,'5N mesh'!$B$7+1)*Setup!$B$22</f>
        <v>0</v>
      </c>
      <c r="W894" s="0" t="n">
        <f aca="false">SUMPRODUCT('5N inverse'!$A$21:$Y$21,'5N mesh'!$B$37:$Z$37,$E893:$AC893)+'5N inverse'!$A$21*$C894/Setup!$B$17+INDEX('5N inverse'!$A$21:$Y$21,1,'5N mesh'!$B$7+1)*Setup!$B$22</f>
        <v>0</v>
      </c>
      <c r="X894" s="0" t="n">
        <f aca="false">SUMPRODUCT('5N inverse'!$A$22:$Y$22,'5N mesh'!$B$37:$Z$37,$E893:$AC893)+'5N inverse'!$A$22*$C894/Setup!$B$17+INDEX('5N inverse'!$A$22:$Y$22,1,'5N mesh'!$B$7+1)*Setup!$B$22</f>
        <v>0</v>
      </c>
      <c r="Y894" s="0" t="n">
        <f aca="false">SUMPRODUCT('5N inverse'!$A$23:$Y$23,'5N mesh'!$B$37:$Z$37,$E893:$AC893)+'5N inverse'!$A$23*$C894/Setup!$B$17+INDEX('5N inverse'!$A$23:$Y$23,1,'5N mesh'!$B$7+1)*Setup!$B$22</f>
        <v>0</v>
      </c>
      <c r="Z894" s="0" t="n">
        <f aca="false">SUMPRODUCT('5N inverse'!$A$24:$Y$24,'5N mesh'!$B$37:$Z$37,$E893:$AC893)+'5N inverse'!$A$24*$C894/Setup!$B$17+INDEX('5N inverse'!$A$24:$Y$24,1,'5N mesh'!$B$7+1)*Setup!$B$22</f>
        <v>0</v>
      </c>
      <c r="AA894" s="0" t="n">
        <f aca="false">SUMPRODUCT('5N inverse'!$A$25:$Y$25,'5N mesh'!$B$37:$Z$37,$E893:$AC893)+'5N inverse'!$A$25*$C894/Setup!$B$17+INDEX('5N inverse'!$A$25:$Y$25,1,'5N mesh'!$B$7+1)*Setup!$B$22</f>
        <v>0</v>
      </c>
      <c r="AB894" s="0" t="n">
        <f aca="false">SUMPRODUCT('5N inverse'!$A$26:$Y$26,'5N mesh'!$B$37:$Z$37,$E893:$AC893)+'5N inverse'!$A$26*$C894/Setup!$B$17+INDEX('5N inverse'!$A$26:$Y$26,1,'5N mesh'!$B$7+1)*Setup!$B$22</f>
        <v>0</v>
      </c>
      <c r="AC894" s="0" t="n">
        <f aca="false">SUMPRODUCT('5N inverse'!$A$27:$Y$27,'5N mesh'!$B$37:$Z$37,$E893:$AC893)+'5N inverse'!$A$27*$C894/Setup!$B$17+INDEX('5N inverse'!$A$27:$Y$27,1,'5N mesh'!$B$7+1)*Setup!$B$22</f>
        <v>0</v>
      </c>
    </row>
    <row r="895" customFormat="false" ht="15" hidden="false" customHeight="false" outlineLevel="0" collapsed="false">
      <c r="A895" s="0" t="n">
        <v>890</v>
      </c>
      <c r="B895" s="0" t="n">
        <f aca="false">A895*Setup!$B$11/3600</f>
        <v>74.1666666666667</v>
      </c>
      <c r="C895" s="0" t="n">
        <f aca="false">Setup!$B$7+Setup!$B$8*COS(2*PI()*(B895-Setup!$B$9)/24)</f>
        <v>20.4519566672871</v>
      </c>
      <c r="D895" s="0" t="n">
        <f aca="false">(C895-E895)/Setup!$B$17</f>
        <v>-24.1637583233951</v>
      </c>
      <c r="E895" s="0" t="n">
        <f aca="false">SUMPRODUCT('5N inverse'!$A$3:$Y$3,'5N mesh'!$B$37:$Z$37,$E894:$AC894)+'5N inverse'!$A$3*$C895/Setup!$B$17+INDEX('5N inverse'!$A$3:$Y$3,1,'5N mesh'!$B$7+1)*Setup!$B$22</f>
        <v>23.5932452493285</v>
      </c>
      <c r="F895" s="0" t="n">
        <f aca="false">SUMPRODUCT('5N inverse'!$A$4:$Y$4,'5N mesh'!$B$37:$Z$37,$E894:$AC894)+'5N inverse'!$A$4*$C895/Setup!$B$17+INDEX('5N inverse'!$A$4:$Y$4,1,'5N mesh'!$B$7+1)*Setup!$B$22</f>
        <v>22.1744086983785</v>
      </c>
      <c r="G895" s="0" t="n">
        <f aca="false">SUMPRODUCT('5N inverse'!$A$5:$Y$5,'5N mesh'!$B$37:$Z$37,$E894:$AC894)+'5N inverse'!$A$5*$C895/Setup!$B$17+INDEX('5N inverse'!$A$5:$Y$5,1,'5N mesh'!$B$7+1)*Setup!$B$22</f>
        <v>19.3367355964786</v>
      </c>
      <c r="H895" s="0" t="n">
        <f aca="false">SUMPRODUCT('5N inverse'!$A$6:$Y$6,'5N mesh'!$B$37:$Z$37,$E894:$AC894)+'5N inverse'!$A$6*$C895/Setup!$B$17+INDEX('5N inverse'!$A$6:$Y$6,1,'5N mesh'!$B$7+1)*Setup!$B$22</f>
        <v>16.4990624945787</v>
      </c>
      <c r="I895" s="0" t="n">
        <f aca="false">SUMPRODUCT('5N inverse'!$A$7:$Y$7,'5N mesh'!$B$37:$Z$37,$E894:$AC894)+'5N inverse'!$A$7*$C895/Setup!$B$17+INDEX('5N inverse'!$A$7:$Y$7,1,'5N mesh'!$B$7+1)*Setup!$B$22</f>
        <v>15.0802259436288</v>
      </c>
      <c r="J895" s="0" t="n">
        <f aca="false">SUMPRODUCT('5N inverse'!$A$8:$Y$8,'5N mesh'!$B$37:$Z$37,$E894:$AC894)+'5N inverse'!$A$8*$C895/Setup!$B$17+INDEX('5N inverse'!$A$8:$Y$8,1,'5N mesh'!$B$7+1)*Setup!$B$22</f>
        <v>0</v>
      </c>
      <c r="K895" s="0" t="n">
        <f aca="false">SUMPRODUCT('5N inverse'!$A$9:$Y$9,'5N mesh'!$B$37:$Z$37,$E894:$AC894)+'5N inverse'!$A$9*$C895/Setup!$B$17+INDEX('5N inverse'!$A$9:$Y$9,1,'5N mesh'!$B$7+1)*Setup!$B$22</f>
        <v>0</v>
      </c>
      <c r="L895" s="0" t="n">
        <f aca="false">SUMPRODUCT('5N inverse'!$A$10:$Y$10,'5N mesh'!$B$37:$Z$37,$E894:$AC894)+'5N inverse'!$A$10*$C895/Setup!$B$17+INDEX('5N inverse'!$A$10:$Y$10,1,'5N mesh'!$B$7+1)*Setup!$B$22</f>
        <v>0</v>
      </c>
      <c r="M895" s="0" t="n">
        <f aca="false">SUMPRODUCT('5N inverse'!$A$11:$Y$11,'5N mesh'!$B$37:$Z$37,$E894:$AC894)+'5N inverse'!$A$11*$C895/Setup!$B$17+INDEX('5N inverse'!$A$11:$Y$11,1,'5N mesh'!$B$7+1)*Setup!$B$22</f>
        <v>0</v>
      </c>
      <c r="N895" s="0" t="n">
        <f aca="false">SUMPRODUCT('5N inverse'!$A$12:$Y$12,'5N mesh'!$B$37:$Z$37,$E894:$AC894)+'5N inverse'!$A$12*$C895/Setup!$B$17+INDEX('5N inverse'!$A$12:$Y$12,1,'5N mesh'!$B$7+1)*Setup!$B$22</f>
        <v>0</v>
      </c>
      <c r="O895" s="0" t="n">
        <f aca="false">SUMPRODUCT('5N inverse'!$A$13:$Y$13,'5N mesh'!$B$37:$Z$37,$E894:$AC894)+'5N inverse'!$A$13*$C895/Setup!$B$17+INDEX('5N inverse'!$A$13:$Y$13,1,'5N mesh'!$B$7+1)*Setup!$B$22</f>
        <v>0</v>
      </c>
      <c r="P895" s="0" t="n">
        <f aca="false">SUMPRODUCT('5N inverse'!$A$14:$Y$14,'5N mesh'!$B$37:$Z$37,$E894:$AC894)+'5N inverse'!$A$14*$C895/Setup!$B$17+INDEX('5N inverse'!$A$14:$Y$14,1,'5N mesh'!$B$7+1)*Setup!$B$22</f>
        <v>0</v>
      </c>
      <c r="Q895" s="0" t="n">
        <f aca="false">SUMPRODUCT('5N inverse'!$A$15:$Y$15,'5N mesh'!$B$37:$Z$37,$E894:$AC894)+'5N inverse'!$A$15*$C895/Setup!$B$17+INDEX('5N inverse'!$A$15:$Y$15,1,'5N mesh'!$B$7+1)*Setup!$B$22</f>
        <v>0</v>
      </c>
      <c r="R895" s="0" t="n">
        <f aca="false">SUMPRODUCT('5N inverse'!$A$16:$Y$16,'5N mesh'!$B$37:$Z$37,$E894:$AC894)+'5N inverse'!$A$16*$C895/Setup!$B$17+INDEX('5N inverse'!$A$16:$Y$16,1,'5N mesh'!$B$7+1)*Setup!$B$22</f>
        <v>0</v>
      </c>
      <c r="S895" s="0" t="n">
        <f aca="false">SUMPRODUCT('5N inverse'!$A$17:$Y$17,'5N mesh'!$B$37:$Z$37,$E894:$AC894)+'5N inverse'!$A$17*$C895/Setup!$B$17+INDEX('5N inverse'!$A$17:$Y$17,1,'5N mesh'!$B$7+1)*Setup!$B$22</f>
        <v>0</v>
      </c>
      <c r="T895" s="0" t="n">
        <f aca="false">SUMPRODUCT('5N inverse'!$A$18:$Y$18,'5N mesh'!$B$37:$Z$37,$E894:$AC894)+'5N inverse'!$A$18*$C895/Setup!$B$17+INDEX('5N inverse'!$A$18:$Y$18,1,'5N mesh'!$B$7+1)*Setup!$B$22</f>
        <v>0</v>
      </c>
      <c r="U895" s="0" t="n">
        <f aca="false">SUMPRODUCT('5N inverse'!$A$19:$Y$19,'5N mesh'!$B$37:$Z$37,$E894:$AC894)+'5N inverse'!$A$19*$C895/Setup!$B$17+INDEX('5N inverse'!$A$19:$Y$19,1,'5N mesh'!$B$7+1)*Setup!$B$22</f>
        <v>0</v>
      </c>
      <c r="V895" s="0" t="n">
        <f aca="false">SUMPRODUCT('5N inverse'!$A$20:$Y$20,'5N mesh'!$B$37:$Z$37,$E894:$AC894)+'5N inverse'!$A$20*$C895/Setup!$B$17+INDEX('5N inverse'!$A$20:$Y$20,1,'5N mesh'!$B$7+1)*Setup!$B$22</f>
        <v>0</v>
      </c>
      <c r="W895" s="0" t="n">
        <f aca="false">SUMPRODUCT('5N inverse'!$A$21:$Y$21,'5N mesh'!$B$37:$Z$37,$E894:$AC894)+'5N inverse'!$A$21*$C895/Setup!$B$17+INDEX('5N inverse'!$A$21:$Y$21,1,'5N mesh'!$B$7+1)*Setup!$B$22</f>
        <v>0</v>
      </c>
      <c r="X895" s="0" t="n">
        <f aca="false">SUMPRODUCT('5N inverse'!$A$22:$Y$22,'5N mesh'!$B$37:$Z$37,$E894:$AC894)+'5N inverse'!$A$22*$C895/Setup!$B$17+INDEX('5N inverse'!$A$22:$Y$22,1,'5N mesh'!$B$7+1)*Setup!$B$22</f>
        <v>0</v>
      </c>
      <c r="Y895" s="0" t="n">
        <f aca="false">SUMPRODUCT('5N inverse'!$A$23:$Y$23,'5N mesh'!$B$37:$Z$37,$E894:$AC894)+'5N inverse'!$A$23*$C895/Setup!$B$17+INDEX('5N inverse'!$A$23:$Y$23,1,'5N mesh'!$B$7+1)*Setup!$B$22</f>
        <v>0</v>
      </c>
      <c r="Z895" s="0" t="n">
        <f aca="false">SUMPRODUCT('5N inverse'!$A$24:$Y$24,'5N mesh'!$B$37:$Z$37,$E894:$AC894)+'5N inverse'!$A$24*$C895/Setup!$B$17+INDEX('5N inverse'!$A$24:$Y$24,1,'5N mesh'!$B$7+1)*Setup!$B$22</f>
        <v>0</v>
      </c>
      <c r="AA895" s="0" t="n">
        <f aca="false">SUMPRODUCT('5N inverse'!$A$25:$Y$25,'5N mesh'!$B$37:$Z$37,$E894:$AC894)+'5N inverse'!$A$25*$C895/Setup!$B$17+INDEX('5N inverse'!$A$25:$Y$25,1,'5N mesh'!$B$7+1)*Setup!$B$22</f>
        <v>0</v>
      </c>
      <c r="AB895" s="0" t="n">
        <f aca="false">SUMPRODUCT('5N inverse'!$A$26:$Y$26,'5N mesh'!$B$37:$Z$37,$E894:$AC894)+'5N inverse'!$A$26*$C895/Setup!$B$17+INDEX('5N inverse'!$A$26:$Y$26,1,'5N mesh'!$B$7+1)*Setup!$B$22</f>
        <v>0</v>
      </c>
      <c r="AC895" s="0" t="n">
        <f aca="false">SUMPRODUCT('5N inverse'!$A$27:$Y$27,'5N mesh'!$B$37:$Z$37,$E894:$AC894)+'5N inverse'!$A$27*$C895/Setup!$B$17+INDEX('5N inverse'!$A$27:$Y$27,1,'5N mesh'!$B$7+1)*Setup!$B$22</f>
        <v>0</v>
      </c>
    </row>
    <row r="896" customFormat="false" ht="15" hidden="false" customHeight="false" outlineLevel="0" collapsed="false">
      <c r="A896" s="0" t="n">
        <v>891</v>
      </c>
      <c r="B896" s="0" t="n">
        <f aca="false">A896*Setup!$B$11/3600</f>
        <v>74.25</v>
      </c>
      <c r="C896" s="0" t="n">
        <f aca="false">Setup!$B$7+Setup!$B$8*COS(2*PI()*(B896-Setup!$B$9)/24)</f>
        <v>20.4125090338692</v>
      </c>
      <c r="D896" s="0" t="n">
        <f aca="false">(C896-E896)/Setup!$B$17</f>
        <v>-24.1271525766315</v>
      </c>
      <c r="E896" s="0" t="n">
        <f aca="false">SUMPRODUCT('5N inverse'!$A$3:$Y$3,'5N mesh'!$B$37:$Z$37,$E895:$AC895)+'5N inverse'!$A$3*$C896/Setup!$B$17+INDEX('5N inverse'!$A$3:$Y$3,1,'5N mesh'!$B$7+1)*Setup!$B$22</f>
        <v>23.5490388688313</v>
      </c>
      <c r="F896" s="0" t="n">
        <f aca="false">SUMPRODUCT('5N inverse'!$A$4:$Y$4,'5N mesh'!$B$37:$Z$37,$E895:$AC895)+'5N inverse'!$A$4*$C896/Setup!$B$17+INDEX('5N inverse'!$A$4:$Y$4,1,'5N mesh'!$B$7+1)*Setup!$B$22</f>
        <v>22.1375181131883</v>
      </c>
      <c r="G896" s="0" t="n">
        <f aca="false">SUMPRODUCT('5N inverse'!$A$5:$Y$5,'5N mesh'!$B$37:$Z$37,$E895:$AC895)+'5N inverse'!$A$5*$C896/Setup!$B$17+INDEX('5N inverse'!$A$5:$Y$5,1,'5N mesh'!$B$7+1)*Setup!$B$22</f>
        <v>19.3144766019023</v>
      </c>
      <c r="H896" s="0" t="n">
        <f aca="false">SUMPRODUCT('5N inverse'!$A$6:$Y$6,'5N mesh'!$B$37:$Z$37,$E895:$AC895)+'5N inverse'!$A$6*$C896/Setup!$B$17+INDEX('5N inverse'!$A$6:$Y$6,1,'5N mesh'!$B$7+1)*Setup!$B$22</f>
        <v>16.4914350906163</v>
      </c>
      <c r="I896" s="0" t="n">
        <f aca="false">SUMPRODUCT('5N inverse'!$A$7:$Y$7,'5N mesh'!$B$37:$Z$37,$E895:$AC895)+'5N inverse'!$A$7*$C896/Setup!$B$17+INDEX('5N inverse'!$A$7:$Y$7,1,'5N mesh'!$B$7+1)*Setup!$B$22</f>
        <v>15.0799143349733</v>
      </c>
      <c r="J896" s="0" t="n">
        <f aca="false">SUMPRODUCT('5N inverse'!$A$8:$Y$8,'5N mesh'!$B$37:$Z$37,$E895:$AC895)+'5N inverse'!$A$8*$C896/Setup!$B$17+INDEX('5N inverse'!$A$8:$Y$8,1,'5N mesh'!$B$7+1)*Setup!$B$22</f>
        <v>0</v>
      </c>
      <c r="K896" s="0" t="n">
        <f aca="false">SUMPRODUCT('5N inverse'!$A$9:$Y$9,'5N mesh'!$B$37:$Z$37,$E895:$AC895)+'5N inverse'!$A$9*$C896/Setup!$B$17+INDEX('5N inverse'!$A$9:$Y$9,1,'5N mesh'!$B$7+1)*Setup!$B$22</f>
        <v>0</v>
      </c>
      <c r="L896" s="0" t="n">
        <f aca="false">SUMPRODUCT('5N inverse'!$A$10:$Y$10,'5N mesh'!$B$37:$Z$37,$E895:$AC895)+'5N inverse'!$A$10*$C896/Setup!$B$17+INDEX('5N inverse'!$A$10:$Y$10,1,'5N mesh'!$B$7+1)*Setup!$B$22</f>
        <v>0</v>
      </c>
      <c r="M896" s="0" t="n">
        <f aca="false">SUMPRODUCT('5N inverse'!$A$11:$Y$11,'5N mesh'!$B$37:$Z$37,$E895:$AC895)+'5N inverse'!$A$11*$C896/Setup!$B$17+INDEX('5N inverse'!$A$11:$Y$11,1,'5N mesh'!$B$7+1)*Setup!$B$22</f>
        <v>0</v>
      </c>
      <c r="N896" s="0" t="n">
        <f aca="false">SUMPRODUCT('5N inverse'!$A$12:$Y$12,'5N mesh'!$B$37:$Z$37,$E895:$AC895)+'5N inverse'!$A$12*$C896/Setup!$B$17+INDEX('5N inverse'!$A$12:$Y$12,1,'5N mesh'!$B$7+1)*Setup!$B$22</f>
        <v>0</v>
      </c>
      <c r="O896" s="0" t="n">
        <f aca="false">SUMPRODUCT('5N inverse'!$A$13:$Y$13,'5N mesh'!$B$37:$Z$37,$E895:$AC895)+'5N inverse'!$A$13*$C896/Setup!$B$17+INDEX('5N inverse'!$A$13:$Y$13,1,'5N mesh'!$B$7+1)*Setup!$B$22</f>
        <v>0</v>
      </c>
      <c r="P896" s="0" t="n">
        <f aca="false">SUMPRODUCT('5N inverse'!$A$14:$Y$14,'5N mesh'!$B$37:$Z$37,$E895:$AC895)+'5N inverse'!$A$14*$C896/Setup!$B$17+INDEX('5N inverse'!$A$14:$Y$14,1,'5N mesh'!$B$7+1)*Setup!$B$22</f>
        <v>0</v>
      </c>
      <c r="Q896" s="0" t="n">
        <f aca="false">SUMPRODUCT('5N inverse'!$A$15:$Y$15,'5N mesh'!$B$37:$Z$37,$E895:$AC895)+'5N inverse'!$A$15*$C896/Setup!$B$17+INDEX('5N inverse'!$A$15:$Y$15,1,'5N mesh'!$B$7+1)*Setup!$B$22</f>
        <v>0</v>
      </c>
      <c r="R896" s="0" t="n">
        <f aca="false">SUMPRODUCT('5N inverse'!$A$16:$Y$16,'5N mesh'!$B$37:$Z$37,$E895:$AC895)+'5N inverse'!$A$16*$C896/Setup!$B$17+INDEX('5N inverse'!$A$16:$Y$16,1,'5N mesh'!$B$7+1)*Setup!$B$22</f>
        <v>0</v>
      </c>
      <c r="S896" s="0" t="n">
        <f aca="false">SUMPRODUCT('5N inverse'!$A$17:$Y$17,'5N mesh'!$B$37:$Z$37,$E895:$AC895)+'5N inverse'!$A$17*$C896/Setup!$B$17+INDEX('5N inverse'!$A$17:$Y$17,1,'5N mesh'!$B$7+1)*Setup!$B$22</f>
        <v>0</v>
      </c>
      <c r="T896" s="0" t="n">
        <f aca="false">SUMPRODUCT('5N inverse'!$A$18:$Y$18,'5N mesh'!$B$37:$Z$37,$E895:$AC895)+'5N inverse'!$A$18*$C896/Setup!$B$17+INDEX('5N inverse'!$A$18:$Y$18,1,'5N mesh'!$B$7+1)*Setup!$B$22</f>
        <v>0</v>
      </c>
      <c r="U896" s="0" t="n">
        <f aca="false">SUMPRODUCT('5N inverse'!$A$19:$Y$19,'5N mesh'!$B$37:$Z$37,$E895:$AC895)+'5N inverse'!$A$19*$C896/Setup!$B$17+INDEX('5N inverse'!$A$19:$Y$19,1,'5N mesh'!$B$7+1)*Setup!$B$22</f>
        <v>0</v>
      </c>
      <c r="V896" s="0" t="n">
        <f aca="false">SUMPRODUCT('5N inverse'!$A$20:$Y$20,'5N mesh'!$B$37:$Z$37,$E895:$AC895)+'5N inverse'!$A$20*$C896/Setup!$B$17+INDEX('5N inverse'!$A$20:$Y$20,1,'5N mesh'!$B$7+1)*Setup!$B$22</f>
        <v>0</v>
      </c>
      <c r="W896" s="0" t="n">
        <f aca="false">SUMPRODUCT('5N inverse'!$A$21:$Y$21,'5N mesh'!$B$37:$Z$37,$E895:$AC895)+'5N inverse'!$A$21*$C896/Setup!$B$17+INDEX('5N inverse'!$A$21:$Y$21,1,'5N mesh'!$B$7+1)*Setup!$B$22</f>
        <v>0</v>
      </c>
      <c r="X896" s="0" t="n">
        <f aca="false">SUMPRODUCT('5N inverse'!$A$22:$Y$22,'5N mesh'!$B$37:$Z$37,$E895:$AC895)+'5N inverse'!$A$22*$C896/Setup!$B$17+INDEX('5N inverse'!$A$22:$Y$22,1,'5N mesh'!$B$7+1)*Setup!$B$22</f>
        <v>0</v>
      </c>
      <c r="Y896" s="0" t="n">
        <f aca="false">SUMPRODUCT('5N inverse'!$A$23:$Y$23,'5N mesh'!$B$37:$Z$37,$E895:$AC895)+'5N inverse'!$A$23*$C896/Setup!$B$17+INDEX('5N inverse'!$A$23:$Y$23,1,'5N mesh'!$B$7+1)*Setup!$B$22</f>
        <v>0</v>
      </c>
      <c r="Z896" s="0" t="n">
        <f aca="false">SUMPRODUCT('5N inverse'!$A$24:$Y$24,'5N mesh'!$B$37:$Z$37,$E895:$AC895)+'5N inverse'!$A$24*$C896/Setup!$B$17+INDEX('5N inverse'!$A$24:$Y$24,1,'5N mesh'!$B$7+1)*Setup!$B$22</f>
        <v>0</v>
      </c>
      <c r="AA896" s="0" t="n">
        <f aca="false">SUMPRODUCT('5N inverse'!$A$25:$Y$25,'5N mesh'!$B$37:$Z$37,$E895:$AC895)+'5N inverse'!$A$25*$C896/Setup!$B$17+INDEX('5N inverse'!$A$25:$Y$25,1,'5N mesh'!$B$7+1)*Setup!$B$22</f>
        <v>0</v>
      </c>
      <c r="AB896" s="0" t="n">
        <f aca="false">SUMPRODUCT('5N inverse'!$A$26:$Y$26,'5N mesh'!$B$37:$Z$37,$E895:$AC895)+'5N inverse'!$A$26*$C896/Setup!$B$17+INDEX('5N inverse'!$A$26:$Y$26,1,'5N mesh'!$B$7+1)*Setup!$B$22</f>
        <v>0</v>
      </c>
      <c r="AC896" s="0" t="n">
        <f aca="false">SUMPRODUCT('5N inverse'!$A$27:$Y$27,'5N mesh'!$B$37:$Z$37,$E895:$AC895)+'5N inverse'!$A$27*$C896/Setup!$B$17+INDEX('5N inverse'!$A$27:$Y$27,1,'5N mesh'!$B$7+1)*Setup!$B$22</f>
        <v>0</v>
      </c>
    </row>
    <row r="897" customFormat="false" ht="15" hidden="false" customHeight="false" outlineLevel="0" collapsed="false">
      <c r="A897" s="0" t="n">
        <v>892</v>
      </c>
      <c r="B897" s="0" t="n">
        <f aca="false">A897*Setup!$B$11/3600</f>
        <v>74.3333333333333</v>
      </c>
      <c r="C897" s="0" t="n">
        <f aca="false">Setup!$B$7+Setup!$B$8*COS(2*PI()*(B897-Setup!$B$9)/24)</f>
        <v>20.3747688518534</v>
      </c>
      <c r="D897" s="0" t="n">
        <f aca="false">(C897-E897)/Setup!$B$17</f>
        <v>-24.0781775711626</v>
      </c>
      <c r="E897" s="0" t="n">
        <f aca="false">SUMPRODUCT('5N inverse'!$A$3:$Y$3,'5N mesh'!$B$37:$Z$37,$E896:$AC896)+'5N inverse'!$A$3*$C897/Setup!$B$17+INDEX('5N inverse'!$A$3:$Y$3,1,'5N mesh'!$B$7+1)*Setup!$B$22</f>
        <v>23.5049319361045</v>
      </c>
      <c r="F897" s="0" t="n">
        <f aca="false">SUMPRODUCT('5N inverse'!$A$4:$Y$4,'5N mesh'!$B$37:$Z$37,$E896:$AC896)+'5N inverse'!$A$4*$C897/Setup!$B$17+INDEX('5N inverse'!$A$4:$Y$4,1,'5N mesh'!$B$7+1)*Setup!$B$22</f>
        <v>22.100709966694</v>
      </c>
      <c r="G897" s="0" t="n">
        <f aca="false">SUMPRODUCT('5N inverse'!$A$5:$Y$5,'5N mesh'!$B$37:$Z$37,$E896:$AC896)+'5N inverse'!$A$5*$C897/Setup!$B$17+INDEX('5N inverse'!$A$5:$Y$5,1,'5N mesh'!$B$7+1)*Setup!$B$22</f>
        <v>19.2922660278728</v>
      </c>
      <c r="H897" s="0" t="n">
        <f aca="false">SUMPRODUCT('5N inverse'!$A$6:$Y$6,'5N mesh'!$B$37:$Z$37,$E896:$AC896)+'5N inverse'!$A$6*$C897/Setup!$B$17+INDEX('5N inverse'!$A$6:$Y$6,1,'5N mesh'!$B$7+1)*Setup!$B$22</f>
        <v>16.4838220890517</v>
      </c>
      <c r="I897" s="0" t="n">
        <f aca="false">SUMPRODUCT('5N inverse'!$A$7:$Y$7,'5N mesh'!$B$37:$Z$37,$E896:$AC896)+'5N inverse'!$A$7*$C897/Setup!$B$17+INDEX('5N inverse'!$A$7:$Y$7,1,'5N mesh'!$B$7+1)*Setup!$B$22</f>
        <v>15.0796001196411</v>
      </c>
      <c r="J897" s="0" t="n">
        <f aca="false">SUMPRODUCT('5N inverse'!$A$8:$Y$8,'5N mesh'!$B$37:$Z$37,$E896:$AC896)+'5N inverse'!$A$8*$C897/Setup!$B$17+INDEX('5N inverse'!$A$8:$Y$8,1,'5N mesh'!$B$7+1)*Setup!$B$22</f>
        <v>0</v>
      </c>
      <c r="K897" s="0" t="n">
        <f aca="false">SUMPRODUCT('5N inverse'!$A$9:$Y$9,'5N mesh'!$B$37:$Z$37,$E896:$AC896)+'5N inverse'!$A$9*$C897/Setup!$B$17+INDEX('5N inverse'!$A$9:$Y$9,1,'5N mesh'!$B$7+1)*Setup!$B$22</f>
        <v>0</v>
      </c>
      <c r="L897" s="0" t="n">
        <f aca="false">SUMPRODUCT('5N inverse'!$A$10:$Y$10,'5N mesh'!$B$37:$Z$37,$E896:$AC896)+'5N inverse'!$A$10*$C897/Setup!$B$17+INDEX('5N inverse'!$A$10:$Y$10,1,'5N mesh'!$B$7+1)*Setup!$B$22</f>
        <v>0</v>
      </c>
      <c r="M897" s="0" t="n">
        <f aca="false">SUMPRODUCT('5N inverse'!$A$11:$Y$11,'5N mesh'!$B$37:$Z$37,$E896:$AC896)+'5N inverse'!$A$11*$C897/Setup!$B$17+INDEX('5N inverse'!$A$11:$Y$11,1,'5N mesh'!$B$7+1)*Setup!$B$22</f>
        <v>0</v>
      </c>
      <c r="N897" s="0" t="n">
        <f aca="false">SUMPRODUCT('5N inverse'!$A$12:$Y$12,'5N mesh'!$B$37:$Z$37,$E896:$AC896)+'5N inverse'!$A$12*$C897/Setup!$B$17+INDEX('5N inverse'!$A$12:$Y$12,1,'5N mesh'!$B$7+1)*Setup!$B$22</f>
        <v>0</v>
      </c>
      <c r="O897" s="0" t="n">
        <f aca="false">SUMPRODUCT('5N inverse'!$A$13:$Y$13,'5N mesh'!$B$37:$Z$37,$E896:$AC896)+'5N inverse'!$A$13*$C897/Setup!$B$17+INDEX('5N inverse'!$A$13:$Y$13,1,'5N mesh'!$B$7+1)*Setup!$B$22</f>
        <v>0</v>
      </c>
      <c r="P897" s="0" t="n">
        <f aca="false">SUMPRODUCT('5N inverse'!$A$14:$Y$14,'5N mesh'!$B$37:$Z$37,$E896:$AC896)+'5N inverse'!$A$14*$C897/Setup!$B$17+INDEX('5N inverse'!$A$14:$Y$14,1,'5N mesh'!$B$7+1)*Setup!$B$22</f>
        <v>0</v>
      </c>
      <c r="Q897" s="0" t="n">
        <f aca="false">SUMPRODUCT('5N inverse'!$A$15:$Y$15,'5N mesh'!$B$37:$Z$37,$E896:$AC896)+'5N inverse'!$A$15*$C897/Setup!$B$17+INDEX('5N inverse'!$A$15:$Y$15,1,'5N mesh'!$B$7+1)*Setup!$B$22</f>
        <v>0</v>
      </c>
      <c r="R897" s="0" t="n">
        <f aca="false">SUMPRODUCT('5N inverse'!$A$16:$Y$16,'5N mesh'!$B$37:$Z$37,$E896:$AC896)+'5N inverse'!$A$16*$C897/Setup!$B$17+INDEX('5N inverse'!$A$16:$Y$16,1,'5N mesh'!$B$7+1)*Setup!$B$22</f>
        <v>0</v>
      </c>
      <c r="S897" s="0" t="n">
        <f aca="false">SUMPRODUCT('5N inverse'!$A$17:$Y$17,'5N mesh'!$B$37:$Z$37,$E896:$AC896)+'5N inverse'!$A$17*$C897/Setup!$B$17+INDEX('5N inverse'!$A$17:$Y$17,1,'5N mesh'!$B$7+1)*Setup!$B$22</f>
        <v>0</v>
      </c>
      <c r="T897" s="0" t="n">
        <f aca="false">SUMPRODUCT('5N inverse'!$A$18:$Y$18,'5N mesh'!$B$37:$Z$37,$E896:$AC896)+'5N inverse'!$A$18*$C897/Setup!$B$17+INDEX('5N inverse'!$A$18:$Y$18,1,'5N mesh'!$B$7+1)*Setup!$B$22</f>
        <v>0</v>
      </c>
      <c r="U897" s="0" t="n">
        <f aca="false">SUMPRODUCT('5N inverse'!$A$19:$Y$19,'5N mesh'!$B$37:$Z$37,$E896:$AC896)+'5N inverse'!$A$19*$C897/Setup!$B$17+INDEX('5N inverse'!$A$19:$Y$19,1,'5N mesh'!$B$7+1)*Setup!$B$22</f>
        <v>0</v>
      </c>
      <c r="V897" s="0" t="n">
        <f aca="false">SUMPRODUCT('5N inverse'!$A$20:$Y$20,'5N mesh'!$B$37:$Z$37,$E896:$AC896)+'5N inverse'!$A$20*$C897/Setup!$B$17+INDEX('5N inverse'!$A$20:$Y$20,1,'5N mesh'!$B$7+1)*Setup!$B$22</f>
        <v>0</v>
      </c>
      <c r="W897" s="0" t="n">
        <f aca="false">SUMPRODUCT('5N inverse'!$A$21:$Y$21,'5N mesh'!$B$37:$Z$37,$E896:$AC896)+'5N inverse'!$A$21*$C897/Setup!$B$17+INDEX('5N inverse'!$A$21:$Y$21,1,'5N mesh'!$B$7+1)*Setup!$B$22</f>
        <v>0</v>
      </c>
      <c r="X897" s="0" t="n">
        <f aca="false">SUMPRODUCT('5N inverse'!$A$22:$Y$22,'5N mesh'!$B$37:$Z$37,$E896:$AC896)+'5N inverse'!$A$22*$C897/Setup!$B$17+INDEX('5N inverse'!$A$22:$Y$22,1,'5N mesh'!$B$7+1)*Setup!$B$22</f>
        <v>0</v>
      </c>
      <c r="Y897" s="0" t="n">
        <f aca="false">SUMPRODUCT('5N inverse'!$A$23:$Y$23,'5N mesh'!$B$37:$Z$37,$E896:$AC896)+'5N inverse'!$A$23*$C897/Setup!$B$17+INDEX('5N inverse'!$A$23:$Y$23,1,'5N mesh'!$B$7+1)*Setup!$B$22</f>
        <v>0</v>
      </c>
      <c r="Z897" s="0" t="n">
        <f aca="false">SUMPRODUCT('5N inverse'!$A$24:$Y$24,'5N mesh'!$B$37:$Z$37,$E896:$AC896)+'5N inverse'!$A$24*$C897/Setup!$B$17+INDEX('5N inverse'!$A$24:$Y$24,1,'5N mesh'!$B$7+1)*Setup!$B$22</f>
        <v>0</v>
      </c>
      <c r="AA897" s="0" t="n">
        <f aca="false">SUMPRODUCT('5N inverse'!$A$25:$Y$25,'5N mesh'!$B$37:$Z$37,$E896:$AC896)+'5N inverse'!$A$25*$C897/Setup!$B$17+INDEX('5N inverse'!$A$25:$Y$25,1,'5N mesh'!$B$7+1)*Setup!$B$22</f>
        <v>0</v>
      </c>
      <c r="AB897" s="0" t="n">
        <f aca="false">SUMPRODUCT('5N inverse'!$A$26:$Y$26,'5N mesh'!$B$37:$Z$37,$E896:$AC896)+'5N inverse'!$A$26*$C897/Setup!$B$17+INDEX('5N inverse'!$A$26:$Y$26,1,'5N mesh'!$B$7+1)*Setup!$B$22</f>
        <v>0</v>
      </c>
      <c r="AC897" s="0" t="n">
        <f aca="false">SUMPRODUCT('5N inverse'!$A$27:$Y$27,'5N mesh'!$B$37:$Z$37,$E896:$AC896)+'5N inverse'!$A$27*$C897/Setup!$B$17+INDEX('5N inverse'!$A$27:$Y$27,1,'5N mesh'!$B$7+1)*Setup!$B$22</f>
        <v>0</v>
      </c>
    </row>
    <row r="898" customFormat="false" ht="15" hidden="false" customHeight="false" outlineLevel="0" collapsed="false">
      <c r="A898" s="0" t="n">
        <v>893</v>
      </c>
      <c r="B898" s="0" t="n">
        <f aca="false">A898*Setup!$B$11/3600</f>
        <v>74.4166666666667</v>
      </c>
      <c r="C898" s="0" t="n">
        <f aca="false">Setup!$B$7+Setup!$B$8*COS(2*PI()*(B898-Setup!$B$9)/24)</f>
        <v>20.3387540835222</v>
      </c>
      <c r="D898" s="0" t="n">
        <f aca="false">(C898-E898)/Setup!$B$17</f>
        <v>-24.0168566207226</v>
      </c>
      <c r="E898" s="0" t="n">
        <f aca="false">SUMPRODUCT('5N inverse'!$A$3:$Y$3,'5N mesh'!$B$37:$Z$37,$E897:$AC897)+'5N inverse'!$A$3*$C898/Setup!$B$17+INDEX('5N inverse'!$A$3:$Y$3,1,'5N mesh'!$B$7+1)*Setup!$B$22</f>
        <v>23.4609454442162</v>
      </c>
      <c r="F898" s="0" t="n">
        <f aca="false">SUMPRODUCT('5N inverse'!$A$4:$Y$4,'5N mesh'!$B$37:$Z$37,$E897:$AC897)+'5N inverse'!$A$4*$C898/Setup!$B$17+INDEX('5N inverse'!$A$4:$Y$4,1,'5N mesh'!$B$7+1)*Setup!$B$22</f>
        <v>22.0640017780449</v>
      </c>
      <c r="G898" s="0" t="n">
        <f aca="false">SUMPRODUCT('5N inverse'!$A$5:$Y$5,'5N mesh'!$B$37:$Z$37,$E897:$AC897)+'5N inverse'!$A$5*$C898/Setup!$B$17+INDEX('5N inverse'!$A$5:$Y$5,1,'5N mesh'!$B$7+1)*Setup!$B$22</f>
        <v>19.2701144457023</v>
      </c>
      <c r="H898" s="0" t="n">
        <f aca="false">SUMPRODUCT('5N inverse'!$A$6:$Y$6,'5N mesh'!$B$37:$Z$37,$E897:$AC897)+'5N inverse'!$A$6*$C898/Setup!$B$17+INDEX('5N inverse'!$A$6:$Y$6,1,'5N mesh'!$B$7+1)*Setup!$B$22</f>
        <v>16.4762271133598</v>
      </c>
      <c r="I898" s="0" t="n">
        <f aca="false">SUMPRODUCT('5N inverse'!$A$7:$Y$7,'5N mesh'!$B$37:$Z$37,$E897:$AC897)+'5N inverse'!$A$7*$C898/Setup!$B$17+INDEX('5N inverse'!$A$7:$Y$7,1,'5N mesh'!$B$7+1)*Setup!$B$22</f>
        <v>15.0792834471885</v>
      </c>
      <c r="J898" s="0" t="n">
        <f aca="false">SUMPRODUCT('5N inverse'!$A$8:$Y$8,'5N mesh'!$B$37:$Z$37,$E897:$AC897)+'5N inverse'!$A$8*$C898/Setup!$B$17+INDEX('5N inverse'!$A$8:$Y$8,1,'5N mesh'!$B$7+1)*Setup!$B$22</f>
        <v>0</v>
      </c>
      <c r="K898" s="0" t="n">
        <f aca="false">SUMPRODUCT('5N inverse'!$A$9:$Y$9,'5N mesh'!$B$37:$Z$37,$E897:$AC897)+'5N inverse'!$A$9*$C898/Setup!$B$17+INDEX('5N inverse'!$A$9:$Y$9,1,'5N mesh'!$B$7+1)*Setup!$B$22</f>
        <v>0</v>
      </c>
      <c r="L898" s="0" t="n">
        <f aca="false">SUMPRODUCT('5N inverse'!$A$10:$Y$10,'5N mesh'!$B$37:$Z$37,$E897:$AC897)+'5N inverse'!$A$10*$C898/Setup!$B$17+INDEX('5N inverse'!$A$10:$Y$10,1,'5N mesh'!$B$7+1)*Setup!$B$22</f>
        <v>0</v>
      </c>
      <c r="M898" s="0" t="n">
        <f aca="false">SUMPRODUCT('5N inverse'!$A$11:$Y$11,'5N mesh'!$B$37:$Z$37,$E897:$AC897)+'5N inverse'!$A$11*$C898/Setup!$B$17+INDEX('5N inverse'!$A$11:$Y$11,1,'5N mesh'!$B$7+1)*Setup!$B$22</f>
        <v>0</v>
      </c>
      <c r="N898" s="0" t="n">
        <f aca="false">SUMPRODUCT('5N inverse'!$A$12:$Y$12,'5N mesh'!$B$37:$Z$37,$E897:$AC897)+'5N inverse'!$A$12*$C898/Setup!$B$17+INDEX('5N inverse'!$A$12:$Y$12,1,'5N mesh'!$B$7+1)*Setup!$B$22</f>
        <v>0</v>
      </c>
      <c r="O898" s="0" t="n">
        <f aca="false">SUMPRODUCT('5N inverse'!$A$13:$Y$13,'5N mesh'!$B$37:$Z$37,$E897:$AC897)+'5N inverse'!$A$13*$C898/Setup!$B$17+INDEX('5N inverse'!$A$13:$Y$13,1,'5N mesh'!$B$7+1)*Setup!$B$22</f>
        <v>0</v>
      </c>
      <c r="P898" s="0" t="n">
        <f aca="false">SUMPRODUCT('5N inverse'!$A$14:$Y$14,'5N mesh'!$B$37:$Z$37,$E897:$AC897)+'5N inverse'!$A$14*$C898/Setup!$B$17+INDEX('5N inverse'!$A$14:$Y$14,1,'5N mesh'!$B$7+1)*Setup!$B$22</f>
        <v>0</v>
      </c>
      <c r="Q898" s="0" t="n">
        <f aca="false">SUMPRODUCT('5N inverse'!$A$15:$Y$15,'5N mesh'!$B$37:$Z$37,$E897:$AC897)+'5N inverse'!$A$15*$C898/Setup!$B$17+INDEX('5N inverse'!$A$15:$Y$15,1,'5N mesh'!$B$7+1)*Setup!$B$22</f>
        <v>0</v>
      </c>
      <c r="R898" s="0" t="n">
        <f aca="false">SUMPRODUCT('5N inverse'!$A$16:$Y$16,'5N mesh'!$B$37:$Z$37,$E897:$AC897)+'5N inverse'!$A$16*$C898/Setup!$B$17+INDEX('5N inverse'!$A$16:$Y$16,1,'5N mesh'!$B$7+1)*Setup!$B$22</f>
        <v>0</v>
      </c>
      <c r="S898" s="0" t="n">
        <f aca="false">SUMPRODUCT('5N inverse'!$A$17:$Y$17,'5N mesh'!$B$37:$Z$37,$E897:$AC897)+'5N inverse'!$A$17*$C898/Setup!$B$17+INDEX('5N inverse'!$A$17:$Y$17,1,'5N mesh'!$B$7+1)*Setup!$B$22</f>
        <v>0</v>
      </c>
      <c r="T898" s="0" t="n">
        <f aca="false">SUMPRODUCT('5N inverse'!$A$18:$Y$18,'5N mesh'!$B$37:$Z$37,$E897:$AC897)+'5N inverse'!$A$18*$C898/Setup!$B$17+INDEX('5N inverse'!$A$18:$Y$18,1,'5N mesh'!$B$7+1)*Setup!$B$22</f>
        <v>0</v>
      </c>
      <c r="U898" s="0" t="n">
        <f aca="false">SUMPRODUCT('5N inverse'!$A$19:$Y$19,'5N mesh'!$B$37:$Z$37,$E897:$AC897)+'5N inverse'!$A$19*$C898/Setup!$B$17+INDEX('5N inverse'!$A$19:$Y$19,1,'5N mesh'!$B$7+1)*Setup!$B$22</f>
        <v>0</v>
      </c>
      <c r="V898" s="0" t="n">
        <f aca="false">SUMPRODUCT('5N inverse'!$A$20:$Y$20,'5N mesh'!$B$37:$Z$37,$E897:$AC897)+'5N inverse'!$A$20*$C898/Setup!$B$17+INDEX('5N inverse'!$A$20:$Y$20,1,'5N mesh'!$B$7+1)*Setup!$B$22</f>
        <v>0</v>
      </c>
      <c r="W898" s="0" t="n">
        <f aca="false">SUMPRODUCT('5N inverse'!$A$21:$Y$21,'5N mesh'!$B$37:$Z$37,$E897:$AC897)+'5N inverse'!$A$21*$C898/Setup!$B$17+INDEX('5N inverse'!$A$21:$Y$21,1,'5N mesh'!$B$7+1)*Setup!$B$22</f>
        <v>0</v>
      </c>
      <c r="X898" s="0" t="n">
        <f aca="false">SUMPRODUCT('5N inverse'!$A$22:$Y$22,'5N mesh'!$B$37:$Z$37,$E897:$AC897)+'5N inverse'!$A$22*$C898/Setup!$B$17+INDEX('5N inverse'!$A$22:$Y$22,1,'5N mesh'!$B$7+1)*Setup!$B$22</f>
        <v>0</v>
      </c>
      <c r="Y898" s="0" t="n">
        <f aca="false">SUMPRODUCT('5N inverse'!$A$23:$Y$23,'5N mesh'!$B$37:$Z$37,$E897:$AC897)+'5N inverse'!$A$23*$C898/Setup!$B$17+INDEX('5N inverse'!$A$23:$Y$23,1,'5N mesh'!$B$7+1)*Setup!$B$22</f>
        <v>0</v>
      </c>
      <c r="Z898" s="0" t="n">
        <f aca="false">SUMPRODUCT('5N inverse'!$A$24:$Y$24,'5N mesh'!$B$37:$Z$37,$E897:$AC897)+'5N inverse'!$A$24*$C898/Setup!$B$17+INDEX('5N inverse'!$A$24:$Y$24,1,'5N mesh'!$B$7+1)*Setup!$B$22</f>
        <v>0</v>
      </c>
      <c r="AA898" s="0" t="n">
        <f aca="false">SUMPRODUCT('5N inverse'!$A$25:$Y$25,'5N mesh'!$B$37:$Z$37,$E897:$AC897)+'5N inverse'!$A$25*$C898/Setup!$B$17+INDEX('5N inverse'!$A$25:$Y$25,1,'5N mesh'!$B$7+1)*Setup!$B$22</f>
        <v>0</v>
      </c>
      <c r="AB898" s="0" t="n">
        <f aca="false">SUMPRODUCT('5N inverse'!$A$26:$Y$26,'5N mesh'!$B$37:$Z$37,$E897:$AC897)+'5N inverse'!$A$26*$C898/Setup!$B$17+INDEX('5N inverse'!$A$26:$Y$26,1,'5N mesh'!$B$7+1)*Setup!$B$22</f>
        <v>0</v>
      </c>
      <c r="AC898" s="0" t="n">
        <f aca="false">SUMPRODUCT('5N inverse'!$A$27:$Y$27,'5N mesh'!$B$37:$Z$37,$E897:$AC897)+'5N inverse'!$A$27*$C898/Setup!$B$17+INDEX('5N inverse'!$A$27:$Y$27,1,'5N mesh'!$B$7+1)*Setup!$B$22</f>
        <v>0</v>
      </c>
    </row>
    <row r="899" customFormat="false" ht="15" hidden="false" customHeight="false" outlineLevel="0" collapsed="false">
      <c r="A899" s="0" t="n">
        <v>894</v>
      </c>
      <c r="B899" s="0" t="n">
        <f aca="false">A899*Setup!$B$11/3600</f>
        <v>74.5</v>
      </c>
      <c r="C899" s="0" t="n">
        <f aca="false">Setup!$B$7+Setup!$B$8*COS(2*PI()*(B899-Setup!$B$9)/24)</f>
        <v>20.3044818699549</v>
      </c>
      <c r="D899" s="0" t="n">
        <f aca="false">(C899-E899)/Setup!$B$17</f>
        <v>-23.94321891499</v>
      </c>
      <c r="E899" s="0" t="n">
        <f aca="false">SUMPRODUCT('5N inverse'!$A$3:$Y$3,'5N mesh'!$B$37:$Z$37,$E898:$AC898)+'5N inverse'!$A$3*$C899/Setup!$B$17+INDEX('5N inverse'!$A$3:$Y$3,1,'5N mesh'!$B$7+1)*Setup!$B$22</f>
        <v>23.4171003289036</v>
      </c>
      <c r="F899" s="0" t="n">
        <f aca="false">SUMPRODUCT('5N inverse'!$A$4:$Y$4,'5N mesh'!$B$37:$Z$37,$E898:$AC898)+'5N inverse'!$A$4*$C899/Setup!$B$17+INDEX('5N inverse'!$A$4:$Y$4,1,'5N mesh'!$B$7+1)*Setup!$B$22</f>
        <v>22.0274110188099</v>
      </c>
      <c r="G899" s="0" t="n">
        <f aca="false">SUMPRODUCT('5N inverse'!$A$5:$Y$5,'5N mesh'!$B$37:$Z$37,$E898:$AC898)+'5N inverse'!$A$5*$C899/Setup!$B$17+INDEX('5N inverse'!$A$5:$Y$5,1,'5N mesh'!$B$7+1)*Setup!$B$22</f>
        <v>19.2480323986225</v>
      </c>
      <c r="H899" s="0" t="n">
        <f aca="false">SUMPRODUCT('5N inverse'!$A$6:$Y$6,'5N mesh'!$B$37:$Z$37,$E898:$AC898)+'5N inverse'!$A$6*$C899/Setup!$B$17+INDEX('5N inverse'!$A$6:$Y$6,1,'5N mesh'!$B$7+1)*Setup!$B$22</f>
        <v>16.4686537784351</v>
      </c>
      <c r="I899" s="0" t="n">
        <f aca="false">SUMPRODUCT('5N inverse'!$A$7:$Y$7,'5N mesh'!$B$37:$Z$37,$E898:$AC898)+'5N inverse'!$A$7*$C899/Setup!$B$17+INDEX('5N inverse'!$A$7:$Y$7,1,'5N mesh'!$B$7+1)*Setup!$B$22</f>
        <v>15.0789644683414</v>
      </c>
      <c r="J899" s="0" t="n">
        <f aca="false">SUMPRODUCT('5N inverse'!$A$8:$Y$8,'5N mesh'!$B$37:$Z$37,$E898:$AC898)+'5N inverse'!$A$8*$C899/Setup!$B$17+INDEX('5N inverse'!$A$8:$Y$8,1,'5N mesh'!$B$7+1)*Setup!$B$22</f>
        <v>0</v>
      </c>
      <c r="K899" s="0" t="n">
        <f aca="false">SUMPRODUCT('5N inverse'!$A$9:$Y$9,'5N mesh'!$B$37:$Z$37,$E898:$AC898)+'5N inverse'!$A$9*$C899/Setup!$B$17+INDEX('5N inverse'!$A$9:$Y$9,1,'5N mesh'!$B$7+1)*Setup!$B$22</f>
        <v>0</v>
      </c>
      <c r="L899" s="0" t="n">
        <f aca="false">SUMPRODUCT('5N inverse'!$A$10:$Y$10,'5N mesh'!$B$37:$Z$37,$E898:$AC898)+'5N inverse'!$A$10*$C899/Setup!$B$17+INDEX('5N inverse'!$A$10:$Y$10,1,'5N mesh'!$B$7+1)*Setup!$B$22</f>
        <v>0</v>
      </c>
      <c r="M899" s="0" t="n">
        <f aca="false">SUMPRODUCT('5N inverse'!$A$11:$Y$11,'5N mesh'!$B$37:$Z$37,$E898:$AC898)+'5N inverse'!$A$11*$C899/Setup!$B$17+INDEX('5N inverse'!$A$11:$Y$11,1,'5N mesh'!$B$7+1)*Setup!$B$22</f>
        <v>0</v>
      </c>
      <c r="N899" s="0" t="n">
        <f aca="false">SUMPRODUCT('5N inverse'!$A$12:$Y$12,'5N mesh'!$B$37:$Z$37,$E898:$AC898)+'5N inverse'!$A$12*$C899/Setup!$B$17+INDEX('5N inverse'!$A$12:$Y$12,1,'5N mesh'!$B$7+1)*Setup!$B$22</f>
        <v>0</v>
      </c>
      <c r="O899" s="0" t="n">
        <f aca="false">SUMPRODUCT('5N inverse'!$A$13:$Y$13,'5N mesh'!$B$37:$Z$37,$E898:$AC898)+'5N inverse'!$A$13*$C899/Setup!$B$17+INDEX('5N inverse'!$A$13:$Y$13,1,'5N mesh'!$B$7+1)*Setup!$B$22</f>
        <v>0</v>
      </c>
      <c r="P899" s="0" t="n">
        <f aca="false">SUMPRODUCT('5N inverse'!$A$14:$Y$14,'5N mesh'!$B$37:$Z$37,$E898:$AC898)+'5N inverse'!$A$14*$C899/Setup!$B$17+INDEX('5N inverse'!$A$14:$Y$14,1,'5N mesh'!$B$7+1)*Setup!$B$22</f>
        <v>0</v>
      </c>
      <c r="Q899" s="0" t="n">
        <f aca="false">SUMPRODUCT('5N inverse'!$A$15:$Y$15,'5N mesh'!$B$37:$Z$37,$E898:$AC898)+'5N inverse'!$A$15*$C899/Setup!$B$17+INDEX('5N inverse'!$A$15:$Y$15,1,'5N mesh'!$B$7+1)*Setup!$B$22</f>
        <v>0</v>
      </c>
      <c r="R899" s="0" t="n">
        <f aca="false">SUMPRODUCT('5N inverse'!$A$16:$Y$16,'5N mesh'!$B$37:$Z$37,$E898:$AC898)+'5N inverse'!$A$16*$C899/Setup!$B$17+INDEX('5N inverse'!$A$16:$Y$16,1,'5N mesh'!$B$7+1)*Setup!$B$22</f>
        <v>0</v>
      </c>
      <c r="S899" s="0" t="n">
        <f aca="false">SUMPRODUCT('5N inverse'!$A$17:$Y$17,'5N mesh'!$B$37:$Z$37,$E898:$AC898)+'5N inverse'!$A$17*$C899/Setup!$B$17+INDEX('5N inverse'!$A$17:$Y$17,1,'5N mesh'!$B$7+1)*Setup!$B$22</f>
        <v>0</v>
      </c>
      <c r="T899" s="0" t="n">
        <f aca="false">SUMPRODUCT('5N inverse'!$A$18:$Y$18,'5N mesh'!$B$37:$Z$37,$E898:$AC898)+'5N inverse'!$A$18*$C899/Setup!$B$17+INDEX('5N inverse'!$A$18:$Y$18,1,'5N mesh'!$B$7+1)*Setup!$B$22</f>
        <v>0</v>
      </c>
      <c r="U899" s="0" t="n">
        <f aca="false">SUMPRODUCT('5N inverse'!$A$19:$Y$19,'5N mesh'!$B$37:$Z$37,$E898:$AC898)+'5N inverse'!$A$19*$C899/Setup!$B$17+INDEX('5N inverse'!$A$19:$Y$19,1,'5N mesh'!$B$7+1)*Setup!$B$22</f>
        <v>0</v>
      </c>
      <c r="V899" s="0" t="n">
        <f aca="false">SUMPRODUCT('5N inverse'!$A$20:$Y$20,'5N mesh'!$B$37:$Z$37,$E898:$AC898)+'5N inverse'!$A$20*$C899/Setup!$B$17+INDEX('5N inverse'!$A$20:$Y$20,1,'5N mesh'!$B$7+1)*Setup!$B$22</f>
        <v>0</v>
      </c>
      <c r="W899" s="0" t="n">
        <f aca="false">SUMPRODUCT('5N inverse'!$A$21:$Y$21,'5N mesh'!$B$37:$Z$37,$E898:$AC898)+'5N inverse'!$A$21*$C899/Setup!$B$17+INDEX('5N inverse'!$A$21:$Y$21,1,'5N mesh'!$B$7+1)*Setup!$B$22</f>
        <v>0</v>
      </c>
      <c r="X899" s="0" t="n">
        <f aca="false">SUMPRODUCT('5N inverse'!$A$22:$Y$22,'5N mesh'!$B$37:$Z$37,$E898:$AC898)+'5N inverse'!$A$22*$C899/Setup!$B$17+INDEX('5N inverse'!$A$22:$Y$22,1,'5N mesh'!$B$7+1)*Setup!$B$22</f>
        <v>0</v>
      </c>
      <c r="Y899" s="0" t="n">
        <f aca="false">SUMPRODUCT('5N inverse'!$A$23:$Y$23,'5N mesh'!$B$37:$Z$37,$E898:$AC898)+'5N inverse'!$A$23*$C899/Setup!$B$17+INDEX('5N inverse'!$A$23:$Y$23,1,'5N mesh'!$B$7+1)*Setup!$B$22</f>
        <v>0</v>
      </c>
      <c r="Z899" s="0" t="n">
        <f aca="false">SUMPRODUCT('5N inverse'!$A$24:$Y$24,'5N mesh'!$B$37:$Z$37,$E898:$AC898)+'5N inverse'!$A$24*$C899/Setup!$B$17+INDEX('5N inverse'!$A$24:$Y$24,1,'5N mesh'!$B$7+1)*Setup!$B$22</f>
        <v>0</v>
      </c>
      <c r="AA899" s="0" t="n">
        <f aca="false">SUMPRODUCT('5N inverse'!$A$25:$Y$25,'5N mesh'!$B$37:$Z$37,$E898:$AC898)+'5N inverse'!$A$25*$C899/Setup!$B$17+INDEX('5N inverse'!$A$25:$Y$25,1,'5N mesh'!$B$7+1)*Setup!$B$22</f>
        <v>0</v>
      </c>
      <c r="AB899" s="0" t="n">
        <f aca="false">SUMPRODUCT('5N inverse'!$A$26:$Y$26,'5N mesh'!$B$37:$Z$37,$E898:$AC898)+'5N inverse'!$A$26*$C899/Setup!$B$17+INDEX('5N inverse'!$A$26:$Y$26,1,'5N mesh'!$B$7+1)*Setup!$B$22</f>
        <v>0</v>
      </c>
      <c r="AC899" s="0" t="n">
        <f aca="false">SUMPRODUCT('5N inverse'!$A$27:$Y$27,'5N mesh'!$B$37:$Z$37,$E898:$AC898)+'5N inverse'!$A$27*$C899/Setup!$B$17+INDEX('5N inverse'!$A$27:$Y$27,1,'5N mesh'!$B$7+1)*Setup!$B$22</f>
        <v>0</v>
      </c>
    </row>
    <row r="900" customFormat="false" ht="15" hidden="false" customHeight="false" outlineLevel="0" collapsed="false">
      <c r="A900" s="0" t="n">
        <v>895</v>
      </c>
      <c r="B900" s="0" t="n">
        <f aca="false">A900*Setup!$B$11/3600</f>
        <v>74.5833333333333</v>
      </c>
      <c r="C900" s="0" t="n">
        <f aca="false">Setup!$B$7+Setup!$B$8*COS(2*PI()*(B900-Setup!$B$9)/24)</f>
        <v>20.2719685228688</v>
      </c>
      <c r="D900" s="0" t="n">
        <f aca="false">(C900-E900)/Setup!$B$17</f>
        <v>-23.8572995056957</v>
      </c>
      <c r="E900" s="0" t="n">
        <f aca="false">SUMPRODUCT('5N inverse'!$A$3:$Y$3,'5N mesh'!$B$37:$Z$37,$E899:$AC899)+'5N inverse'!$A$3*$C900/Setup!$B$17+INDEX('5N inverse'!$A$3:$Y$3,1,'5N mesh'!$B$7+1)*Setup!$B$22</f>
        <v>23.3734174586092</v>
      </c>
      <c r="F900" s="0" t="n">
        <f aca="false">SUMPRODUCT('5N inverse'!$A$4:$Y$4,'5N mesh'!$B$37:$Z$37,$E899:$AC899)+'5N inverse'!$A$4*$C900/Setup!$B$17+INDEX('5N inverse'!$A$4:$Y$4,1,'5N mesh'!$B$7+1)*Setup!$B$22</f>
        <v>21.9909551046615</v>
      </c>
      <c r="G900" s="0" t="n">
        <f aca="false">SUMPRODUCT('5N inverse'!$A$5:$Y$5,'5N mesh'!$B$37:$Z$37,$E899:$AC899)+'5N inverse'!$A$5*$C900/Setup!$B$17+INDEX('5N inverse'!$A$5:$Y$5,1,'5N mesh'!$B$7+1)*Setup!$B$22</f>
        <v>19.2260303967661</v>
      </c>
      <c r="H900" s="0" t="n">
        <f aca="false">SUMPRODUCT('5N inverse'!$A$6:$Y$6,'5N mesh'!$B$37:$Z$37,$E899:$AC899)+'5N inverse'!$A$6*$C900/Setup!$B$17+INDEX('5N inverse'!$A$6:$Y$6,1,'5N mesh'!$B$7+1)*Setup!$B$22</f>
        <v>16.4611056888707</v>
      </c>
      <c r="I900" s="0" t="n">
        <f aca="false">SUMPRODUCT('5N inverse'!$A$7:$Y$7,'5N mesh'!$B$37:$Z$37,$E899:$AC899)+'5N inverse'!$A$7*$C900/Setup!$B$17+INDEX('5N inverse'!$A$7:$Y$7,1,'5N mesh'!$B$7+1)*Setup!$B$22</f>
        <v>15.078643334923</v>
      </c>
      <c r="J900" s="0" t="n">
        <f aca="false">SUMPRODUCT('5N inverse'!$A$8:$Y$8,'5N mesh'!$B$37:$Z$37,$E899:$AC899)+'5N inverse'!$A$8*$C900/Setup!$B$17+INDEX('5N inverse'!$A$8:$Y$8,1,'5N mesh'!$B$7+1)*Setup!$B$22</f>
        <v>0</v>
      </c>
      <c r="K900" s="0" t="n">
        <f aca="false">SUMPRODUCT('5N inverse'!$A$9:$Y$9,'5N mesh'!$B$37:$Z$37,$E899:$AC899)+'5N inverse'!$A$9*$C900/Setup!$B$17+INDEX('5N inverse'!$A$9:$Y$9,1,'5N mesh'!$B$7+1)*Setup!$B$22</f>
        <v>0</v>
      </c>
      <c r="L900" s="0" t="n">
        <f aca="false">SUMPRODUCT('5N inverse'!$A$10:$Y$10,'5N mesh'!$B$37:$Z$37,$E899:$AC899)+'5N inverse'!$A$10*$C900/Setup!$B$17+INDEX('5N inverse'!$A$10:$Y$10,1,'5N mesh'!$B$7+1)*Setup!$B$22</f>
        <v>0</v>
      </c>
      <c r="M900" s="0" t="n">
        <f aca="false">SUMPRODUCT('5N inverse'!$A$11:$Y$11,'5N mesh'!$B$37:$Z$37,$E899:$AC899)+'5N inverse'!$A$11*$C900/Setup!$B$17+INDEX('5N inverse'!$A$11:$Y$11,1,'5N mesh'!$B$7+1)*Setup!$B$22</f>
        <v>0</v>
      </c>
      <c r="N900" s="0" t="n">
        <f aca="false">SUMPRODUCT('5N inverse'!$A$12:$Y$12,'5N mesh'!$B$37:$Z$37,$E899:$AC899)+'5N inverse'!$A$12*$C900/Setup!$B$17+INDEX('5N inverse'!$A$12:$Y$12,1,'5N mesh'!$B$7+1)*Setup!$B$22</f>
        <v>0</v>
      </c>
      <c r="O900" s="0" t="n">
        <f aca="false">SUMPRODUCT('5N inverse'!$A$13:$Y$13,'5N mesh'!$B$37:$Z$37,$E899:$AC899)+'5N inverse'!$A$13*$C900/Setup!$B$17+INDEX('5N inverse'!$A$13:$Y$13,1,'5N mesh'!$B$7+1)*Setup!$B$22</f>
        <v>0</v>
      </c>
      <c r="P900" s="0" t="n">
        <f aca="false">SUMPRODUCT('5N inverse'!$A$14:$Y$14,'5N mesh'!$B$37:$Z$37,$E899:$AC899)+'5N inverse'!$A$14*$C900/Setup!$B$17+INDEX('5N inverse'!$A$14:$Y$14,1,'5N mesh'!$B$7+1)*Setup!$B$22</f>
        <v>0</v>
      </c>
      <c r="Q900" s="0" t="n">
        <f aca="false">SUMPRODUCT('5N inverse'!$A$15:$Y$15,'5N mesh'!$B$37:$Z$37,$E899:$AC899)+'5N inverse'!$A$15*$C900/Setup!$B$17+INDEX('5N inverse'!$A$15:$Y$15,1,'5N mesh'!$B$7+1)*Setup!$B$22</f>
        <v>0</v>
      </c>
      <c r="R900" s="0" t="n">
        <f aca="false">SUMPRODUCT('5N inverse'!$A$16:$Y$16,'5N mesh'!$B$37:$Z$37,$E899:$AC899)+'5N inverse'!$A$16*$C900/Setup!$B$17+INDEX('5N inverse'!$A$16:$Y$16,1,'5N mesh'!$B$7+1)*Setup!$B$22</f>
        <v>0</v>
      </c>
      <c r="S900" s="0" t="n">
        <f aca="false">SUMPRODUCT('5N inverse'!$A$17:$Y$17,'5N mesh'!$B$37:$Z$37,$E899:$AC899)+'5N inverse'!$A$17*$C900/Setup!$B$17+INDEX('5N inverse'!$A$17:$Y$17,1,'5N mesh'!$B$7+1)*Setup!$B$22</f>
        <v>0</v>
      </c>
      <c r="T900" s="0" t="n">
        <f aca="false">SUMPRODUCT('5N inverse'!$A$18:$Y$18,'5N mesh'!$B$37:$Z$37,$E899:$AC899)+'5N inverse'!$A$18*$C900/Setup!$B$17+INDEX('5N inverse'!$A$18:$Y$18,1,'5N mesh'!$B$7+1)*Setup!$B$22</f>
        <v>0</v>
      </c>
      <c r="U900" s="0" t="n">
        <f aca="false">SUMPRODUCT('5N inverse'!$A$19:$Y$19,'5N mesh'!$B$37:$Z$37,$E899:$AC899)+'5N inverse'!$A$19*$C900/Setup!$B$17+INDEX('5N inverse'!$A$19:$Y$19,1,'5N mesh'!$B$7+1)*Setup!$B$22</f>
        <v>0</v>
      </c>
      <c r="V900" s="0" t="n">
        <f aca="false">SUMPRODUCT('5N inverse'!$A$20:$Y$20,'5N mesh'!$B$37:$Z$37,$E899:$AC899)+'5N inverse'!$A$20*$C900/Setup!$B$17+INDEX('5N inverse'!$A$20:$Y$20,1,'5N mesh'!$B$7+1)*Setup!$B$22</f>
        <v>0</v>
      </c>
      <c r="W900" s="0" t="n">
        <f aca="false">SUMPRODUCT('5N inverse'!$A$21:$Y$21,'5N mesh'!$B$37:$Z$37,$E899:$AC899)+'5N inverse'!$A$21*$C900/Setup!$B$17+INDEX('5N inverse'!$A$21:$Y$21,1,'5N mesh'!$B$7+1)*Setup!$B$22</f>
        <v>0</v>
      </c>
      <c r="X900" s="0" t="n">
        <f aca="false">SUMPRODUCT('5N inverse'!$A$22:$Y$22,'5N mesh'!$B$37:$Z$37,$E899:$AC899)+'5N inverse'!$A$22*$C900/Setup!$B$17+INDEX('5N inverse'!$A$22:$Y$22,1,'5N mesh'!$B$7+1)*Setup!$B$22</f>
        <v>0</v>
      </c>
      <c r="Y900" s="0" t="n">
        <f aca="false">SUMPRODUCT('5N inverse'!$A$23:$Y$23,'5N mesh'!$B$37:$Z$37,$E899:$AC899)+'5N inverse'!$A$23*$C900/Setup!$B$17+INDEX('5N inverse'!$A$23:$Y$23,1,'5N mesh'!$B$7+1)*Setup!$B$22</f>
        <v>0</v>
      </c>
      <c r="Z900" s="0" t="n">
        <f aca="false">SUMPRODUCT('5N inverse'!$A$24:$Y$24,'5N mesh'!$B$37:$Z$37,$E899:$AC899)+'5N inverse'!$A$24*$C900/Setup!$B$17+INDEX('5N inverse'!$A$24:$Y$24,1,'5N mesh'!$B$7+1)*Setup!$B$22</f>
        <v>0</v>
      </c>
      <c r="AA900" s="0" t="n">
        <f aca="false">SUMPRODUCT('5N inverse'!$A$25:$Y$25,'5N mesh'!$B$37:$Z$37,$E899:$AC899)+'5N inverse'!$A$25*$C900/Setup!$B$17+INDEX('5N inverse'!$A$25:$Y$25,1,'5N mesh'!$B$7+1)*Setup!$B$22</f>
        <v>0</v>
      </c>
      <c r="AB900" s="0" t="n">
        <f aca="false">SUMPRODUCT('5N inverse'!$A$26:$Y$26,'5N mesh'!$B$37:$Z$37,$E899:$AC899)+'5N inverse'!$A$26*$C900/Setup!$B$17+INDEX('5N inverse'!$A$26:$Y$26,1,'5N mesh'!$B$7+1)*Setup!$B$22</f>
        <v>0</v>
      </c>
      <c r="AC900" s="0" t="n">
        <f aca="false">SUMPRODUCT('5N inverse'!$A$27:$Y$27,'5N mesh'!$B$37:$Z$37,$E899:$AC899)+'5N inverse'!$A$27*$C900/Setup!$B$17+INDEX('5N inverse'!$A$27:$Y$27,1,'5N mesh'!$B$7+1)*Setup!$B$22</f>
        <v>0</v>
      </c>
    </row>
    <row r="901" customFormat="false" ht="15" hidden="false" customHeight="false" outlineLevel="0" collapsed="false">
      <c r="A901" s="0" t="n">
        <v>896</v>
      </c>
      <c r="B901" s="0" t="n">
        <f aca="false">A901*Setup!$B$11/3600</f>
        <v>74.6666666666667</v>
      </c>
      <c r="C901" s="0" t="n">
        <f aca="false">Setup!$B$7+Setup!$B$8*COS(2*PI()*(B901-Setup!$B$9)/24)</f>
        <v>20.2412295168564</v>
      </c>
      <c r="D901" s="0" t="n">
        <f aca="false">(C901-E901)/Setup!$B$17</f>
        <v>-23.7591392899405</v>
      </c>
      <c r="E901" s="0" t="n">
        <f aca="false">SUMPRODUCT('5N inverse'!$A$3:$Y$3,'5N mesh'!$B$37:$Z$37,$E900:$AC900)+'5N inverse'!$A$3*$C901/Setup!$B$17+INDEX('5N inverse'!$A$3:$Y$3,1,'5N mesh'!$B$7+1)*Setup!$B$22</f>
        <v>23.3299176245486</v>
      </c>
      <c r="F901" s="0" t="n">
        <f aca="false">SUMPRODUCT('5N inverse'!$A$4:$Y$4,'5N mesh'!$B$37:$Z$37,$E900:$AC900)+'5N inverse'!$A$4*$C901/Setup!$B$17+INDEX('5N inverse'!$A$4:$Y$4,1,'5N mesh'!$B$7+1)*Setup!$B$22</f>
        <v>21.9546513870875</v>
      </c>
      <c r="G901" s="0" t="n">
        <f aca="false">SUMPRODUCT('5N inverse'!$A$5:$Y$5,'5N mesh'!$B$37:$Z$37,$E900:$AC900)+'5N inverse'!$A$5*$C901/Setup!$B$17+INDEX('5N inverse'!$A$5:$Y$5,1,'5N mesh'!$B$7+1)*Setup!$B$22</f>
        <v>19.2041189121654</v>
      </c>
      <c r="H901" s="0" t="n">
        <f aca="false">SUMPRODUCT('5N inverse'!$A$6:$Y$6,'5N mesh'!$B$37:$Z$37,$E900:$AC900)+'5N inverse'!$A$6*$C901/Setup!$B$17+INDEX('5N inverse'!$A$6:$Y$6,1,'5N mesh'!$B$7+1)*Setup!$B$22</f>
        <v>16.4535864372432</v>
      </c>
      <c r="I901" s="0" t="n">
        <f aca="false">SUMPRODUCT('5N inverse'!$A$7:$Y$7,'5N mesh'!$B$37:$Z$37,$E900:$AC900)+'5N inverse'!$A$7*$C901/Setup!$B$17+INDEX('5N inverse'!$A$7:$Y$7,1,'5N mesh'!$B$7+1)*Setup!$B$22</f>
        <v>15.0783201997821</v>
      </c>
      <c r="J901" s="0" t="n">
        <f aca="false">SUMPRODUCT('5N inverse'!$A$8:$Y$8,'5N mesh'!$B$37:$Z$37,$E900:$AC900)+'5N inverse'!$A$8*$C901/Setup!$B$17+INDEX('5N inverse'!$A$8:$Y$8,1,'5N mesh'!$B$7+1)*Setup!$B$22</f>
        <v>0</v>
      </c>
      <c r="K901" s="0" t="n">
        <f aca="false">SUMPRODUCT('5N inverse'!$A$9:$Y$9,'5N mesh'!$B$37:$Z$37,$E900:$AC900)+'5N inverse'!$A$9*$C901/Setup!$B$17+INDEX('5N inverse'!$A$9:$Y$9,1,'5N mesh'!$B$7+1)*Setup!$B$22</f>
        <v>0</v>
      </c>
      <c r="L901" s="0" t="n">
        <f aca="false">SUMPRODUCT('5N inverse'!$A$10:$Y$10,'5N mesh'!$B$37:$Z$37,$E900:$AC900)+'5N inverse'!$A$10*$C901/Setup!$B$17+INDEX('5N inverse'!$A$10:$Y$10,1,'5N mesh'!$B$7+1)*Setup!$B$22</f>
        <v>0</v>
      </c>
      <c r="M901" s="0" t="n">
        <f aca="false">SUMPRODUCT('5N inverse'!$A$11:$Y$11,'5N mesh'!$B$37:$Z$37,$E900:$AC900)+'5N inverse'!$A$11*$C901/Setup!$B$17+INDEX('5N inverse'!$A$11:$Y$11,1,'5N mesh'!$B$7+1)*Setup!$B$22</f>
        <v>0</v>
      </c>
      <c r="N901" s="0" t="n">
        <f aca="false">SUMPRODUCT('5N inverse'!$A$12:$Y$12,'5N mesh'!$B$37:$Z$37,$E900:$AC900)+'5N inverse'!$A$12*$C901/Setup!$B$17+INDEX('5N inverse'!$A$12:$Y$12,1,'5N mesh'!$B$7+1)*Setup!$B$22</f>
        <v>0</v>
      </c>
      <c r="O901" s="0" t="n">
        <f aca="false">SUMPRODUCT('5N inverse'!$A$13:$Y$13,'5N mesh'!$B$37:$Z$37,$E900:$AC900)+'5N inverse'!$A$13*$C901/Setup!$B$17+INDEX('5N inverse'!$A$13:$Y$13,1,'5N mesh'!$B$7+1)*Setup!$B$22</f>
        <v>0</v>
      </c>
      <c r="P901" s="0" t="n">
        <f aca="false">SUMPRODUCT('5N inverse'!$A$14:$Y$14,'5N mesh'!$B$37:$Z$37,$E900:$AC900)+'5N inverse'!$A$14*$C901/Setup!$B$17+INDEX('5N inverse'!$A$14:$Y$14,1,'5N mesh'!$B$7+1)*Setup!$B$22</f>
        <v>0</v>
      </c>
      <c r="Q901" s="0" t="n">
        <f aca="false">SUMPRODUCT('5N inverse'!$A$15:$Y$15,'5N mesh'!$B$37:$Z$37,$E900:$AC900)+'5N inverse'!$A$15*$C901/Setup!$B$17+INDEX('5N inverse'!$A$15:$Y$15,1,'5N mesh'!$B$7+1)*Setup!$B$22</f>
        <v>0</v>
      </c>
      <c r="R901" s="0" t="n">
        <f aca="false">SUMPRODUCT('5N inverse'!$A$16:$Y$16,'5N mesh'!$B$37:$Z$37,$E900:$AC900)+'5N inverse'!$A$16*$C901/Setup!$B$17+INDEX('5N inverse'!$A$16:$Y$16,1,'5N mesh'!$B$7+1)*Setup!$B$22</f>
        <v>0</v>
      </c>
      <c r="S901" s="0" t="n">
        <f aca="false">SUMPRODUCT('5N inverse'!$A$17:$Y$17,'5N mesh'!$B$37:$Z$37,$E900:$AC900)+'5N inverse'!$A$17*$C901/Setup!$B$17+INDEX('5N inverse'!$A$17:$Y$17,1,'5N mesh'!$B$7+1)*Setup!$B$22</f>
        <v>0</v>
      </c>
      <c r="T901" s="0" t="n">
        <f aca="false">SUMPRODUCT('5N inverse'!$A$18:$Y$18,'5N mesh'!$B$37:$Z$37,$E900:$AC900)+'5N inverse'!$A$18*$C901/Setup!$B$17+INDEX('5N inverse'!$A$18:$Y$18,1,'5N mesh'!$B$7+1)*Setup!$B$22</f>
        <v>0</v>
      </c>
      <c r="U901" s="0" t="n">
        <f aca="false">SUMPRODUCT('5N inverse'!$A$19:$Y$19,'5N mesh'!$B$37:$Z$37,$E900:$AC900)+'5N inverse'!$A$19*$C901/Setup!$B$17+INDEX('5N inverse'!$A$19:$Y$19,1,'5N mesh'!$B$7+1)*Setup!$B$22</f>
        <v>0</v>
      </c>
      <c r="V901" s="0" t="n">
        <f aca="false">SUMPRODUCT('5N inverse'!$A$20:$Y$20,'5N mesh'!$B$37:$Z$37,$E900:$AC900)+'5N inverse'!$A$20*$C901/Setup!$B$17+INDEX('5N inverse'!$A$20:$Y$20,1,'5N mesh'!$B$7+1)*Setup!$B$22</f>
        <v>0</v>
      </c>
      <c r="W901" s="0" t="n">
        <f aca="false">SUMPRODUCT('5N inverse'!$A$21:$Y$21,'5N mesh'!$B$37:$Z$37,$E900:$AC900)+'5N inverse'!$A$21*$C901/Setup!$B$17+INDEX('5N inverse'!$A$21:$Y$21,1,'5N mesh'!$B$7+1)*Setup!$B$22</f>
        <v>0</v>
      </c>
      <c r="X901" s="0" t="n">
        <f aca="false">SUMPRODUCT('5N inverse'!$A$22:$Y$22,'5N mesh'!$B$37:$Z$37,$E900:$AC900)+'5N inverse'!$A$22*$C901/Setup!$B$17+INDEX('5N inverse'!$A$22:$Y$22,1,'5N mesh'!$B$7+1)*Setup!$B$22</f>
        <v>0</v>
      </c>
      <c r="Y901" s="0" t="n">
        <f aca="false">SUMPRODUCT('5N inverse'!$A$23:$Y$23,'5N mesh'!$B$37:$Z$37,$E900:$AC900)+'5N inverse'!$A$23*$C901/Setup!$B$17+INDEX('5N inverse'!$A$23:$Y$23,1,'5N mesh'!$B$7+1)*Setup!$B$22</f>
        <v>0</v>
      </c>
      <c r="Z901" s="0" t="n">
        <f aca="false">SUMPRODUCT('5N inverse'!$A$24:$Y$24,'5N mesh'!$B$37:$Z$37,$E900:$AC900)+'5N inverse'!$A$24*$C901/Setup!$B$17+INDEX('5N inverse'!$A$24:$Y$24,1,'5N mesh'!$B$7+1)*Setup!$B$22</f>
        <v>0</v>
      </c>
      <c r="AA901" s="0" t="n">
        <f aca="false">SUMPRODUCT('5N inverse'!$A$25:$Y$25,'5N mesh'!$B$37:$Z$37,$E900:$AC900)+'5N inverse'!$A$25*$C901/Setup!$B$17+INDEX('5N inverse'!$A$25:$Y$25,1,'5N mesh'!$B$7+1)*Setup!$B$22</f>
        <v>0</v>
      </c>
      <c r="AB901" s="0" t="n">
        <f aca="false">SUMPRODUCT('5N inverse'!$A$26:$Y$26,'5N mesh'!$B$37:$Z$37,$E900:$AC900)+'5N inverse'!$A$26*$C901/Setup!$B$17+INDEX('5N inverse'!$A$26:$Y$26,1,'5N mesh'!$B$7+1)*Setup!$B$22</f>
        <v>0</v>
      </c>
      <c r="AC901" s="0" t="n">
        <f aca="false">SUMPRODUCT('5N inverse'!$A$27:$Y$27,'5N mesh'!$B$37:$Z$37,$E900:$AC900)+'5N inverse'!$A$27*$C901/Setup!$B$17+INDEX('5N inverse'!$A$27:$Y$27,1,'5N mesh'!$B$7+1)*Setup!$B$22</f>
        <v>0</v>
      </c>
    </row>
    <row r="902" customFormat="false" ht="15" hidden="false" customHeight="false" outlineLevel="0" collapsed="false">
      <c r="A902" s="0" t="n">
        <v>897</v>
      </c>
      <c r="B902" s="0" t="n">
        <f aca="false">A902*Setup!$B$11/3600</f>
        <v>74.75</v>
      </c>
      <c r="C902" s="0" t="n">
        <f aca="false">Setup!$B$7+Setup!$B$8*COS(2*PI()*(B902-Setup!$B$9)/24)</f>
        <v>20.2122794820196</v>
      </c>
      <c r="D902" s="0" t="n">
        <f aca="false">(C902-E902)/Setup!$B$17</f>
        <v>-23.6487849907316</v>
      </c>
      <c r="E902" s="0" t="n">
        <f aca="false">SUMPRODUCT('5N inverse'!$A$3:$Y$3,'5N mesh'!$B$37:$Z$37,$E901:$AC901)+'5N inverse'!$A$3*$C902/Setup!$B$17+INDEX('5N inverse'!$A$3:$Y$3,1,'5N mesh'!$B$7+1)*Setup!$B$22</f>
        <v>23.2866215308147</v>
      </c>
      <c r="F902" s="0" t="n">
        <f aca="false">SUMPRODUCT('5N inverse'!$A$4:$Y$4,'5N mesh'!$B$37:$Z$37,$E901:$AC901)+'5N inverse'!$A$4*$C902/Setup!$B$17+INDEX('5N inverse'!$A$4:$Y$4,1,'5N mesh'!$B$7+1)*Setup!$B$22</f>
        <v>21.9185171451323</v>
      </c>
      <c r="G902" s="0" t="n">
        <f aca="false">SUMPRODUCT('5N inverse'!$A$5:$Y$5,'5N mesh'!$B$37:$Z$37,$E901:$AC901)+'5N inverse'!$A$5*$C902/Setup!$B$17+INDEX('5N inverse'!$A$5:$Y$5,1,'5N mesh'!$B$7+1)*Setup!$B$22</f>
        <v>19.1823083737674</v>
      </c>
      <c r="H902" s="0" t="n">
        <f aca="false">SUMPRODUCT('5N inverse'!$A$6:$Y$6,'5N mesh'!$B$37:$Z$37,$E901:$AC901)+'5N inverse'!$A$6*$C902/Setup!$B$17+INDEX('5N inverse'!$A$6:$Y$6,1,'5N mesh'!$B$7+1)*Setup!$B$22</f>
        <v>16.4460996024025</v>
      </c>
      <c r="I902" s="0" t="n">
        <f aca="false">SUMPRODUCT('5N inverse'!$A$7:$Y$7,'5N mesh'!$B$37:$Z$37,$E901:$AC901)+'5N inverse'!$A$7*$C902/Setup!$B$17+INDEX('5N inverse'!$A$7:$Y$7,1,'5N mesh'!$B$7+1)*Setup!$B$22</f>
        <v>15.0779952167201</v>
      </c>
      <c r="J902" s="0" t="n">
        <f aca="false">SUMPRODUCT('5N inverse'!$A$8:$Y$8,'5N mesh'!$B$37:$Z$37,$E901:$AC901)+'5N inverse'!$A$8*$C902/Setup!$B$17+INDEX('5N inverse'!$A$8:$Y$8,1,'5N mesh'!$B$7+1)*Setup!$B$22</f>
        <v>0</v>
      </c>
      <c r="K902" s="0" t="n">
        <f aca="false">SUMPRODUCT('5N inverse'!$A$9:$Y$9,'5N mesh'!$B$37:$Z$37,$E901:$AC901)+'5N inverse'!$A$9*$C902/Setup!$B$17+INDEX('5N inverse'!$A$9:$Y$9,1,'5N mesh'!$B$7+1)*Setup!$B$22</f>
        <v>0</v>
      </c>
      <c r="L902" s="0" t="n">
        <f aca="false">SUMPRODUCT('5N inverse'!$A$10:$Y$10,'5N mesh'!$B$37:$Z$37,$E901:$AC901)+'5N inverse'!$A$10*$C902/Setup!$B$17+INDEX('5N inverse'!$A$10:$Y$10,1,'5N mesh'!$B$7+1)*Setup!$B$22</f>
        <v>0</v>
      </c>
      <c r="M902" s="0" t="n">
        <f aca="false">SUMPRODUCT('5N inverse'!$A$11:$Y$11,'5N mesh'!$B$37:$Z$37,$E901:$AC901)+'5N inverse'!$A$11*$C902/Setup!$B$17+INDEX('5N inverse'!$A$11:$Y$11,1,'5N mesh'!$B$7+1)*Setup!$B$22</f>
        <v>0</v>
      </c>
      <c r="N902" s="0" t="n">
        <f aca="false">SUMPRODUCT('5N inverse'!$A$12:$Y$12,'5N mesh'!$B$37:$Z$37,$E901:$AC901)+'5N inverse'!$A$12*$C902/Setup!$B$17+INDEX('5N inverse'!$A$12:$Y$12,1,'5N mesh'!$B$7+1)*Setup!$B$22</f>
        <v>0</v>
      </c>
      <c r="O902" s="0" t="n">
        <f aca="false">SUMPRODUCT('5N inverse'!$A$13:$Y$13,'5N mesh'!$B$37:$Z$37,$E901:$AC901)+'5N inverse'!$A$13*$C902/Setup!$B$17+INDEX('5N inverse'!$A$13:$Y$13,1,'5N mesh'!$B$7+1)*Setup!$B$22</f>
        <v>0</v>
      </c>
      <c r="P902" s="0" t="n">
        <f aca="false">SUMPRODUCT('5N inverse'!$A$14:$Y$14,'5N mesh'!$B$37:$Z$37,$E901:$AC901)+'5N inverse'!$A$14*$C902/Setup!$B$17+INDEX('5N inverse'!$A$14:$Y$14,1,'5N mesh'!$B$7+1)*Setup!$B$22</f>
        <v>0</v>
      </c>
      <c r="Q902" s="0" t="n">
        <f aca="false">SUMPRODUCT('5N inverse'!$A$15:$Y$15,'5N mesh'!$B$37:$Z$37,$E901:$AC901)+'5N inverse'!$A$15*$C902/Setup!$B$17+INDEX('5N inverse'!$A$15:$Y$15,1,'5N mesh'!$B$7+1)*Setup!$B$22</f>
        <v>0</v>
      </c>
      <c r="R902" s="0" t="n">
        <f aca="false">SUMPRODUCT('5N inverse'!$A$16:$Y$16,'5N mesh'!$B$37:$Z$37,$E901:$AC901)+'5N inverse'!$A$16*$C902/Setup!$B$17+INDEX('5N inverse'!$A$16:$Y$16,1,'5N mesh'!$B$7+1)*Setup!$B$22</f>
        <v>0</v>
      </c>
      <c r="S902" s="0" t="n">
        <f aca="false">SUMPRODUCT('5N inverse'!$A$17:$Y$17,'5N mesh'!$B$37:$Z$37,$E901:$AC901)+'5N inverse'!$A$17*$C902/Setup!$B$17+INDEX('5N inverse'!$A$17:$Y$17,1,'5N mesh'!$B$7+1)*Setup!$B$22</f>
        <v>0</v>
      </c>
      <c r="T902" s="0" t="n">
        <f aca="false">SUMPRODUCT('5N inverse'!$A$18:$Y$18,'5N mesh'!$B$37:$Z$37,$E901:$AC901)+'5N inverse'!$A$18*$C902/Setup!$B$17+INDEX('5N inverse'!$A$18:$Y$18,1,'5N mesh'!$B$7+1)*Setup!$B$22</f>
        <v>0</v>
      </c>
      <c r="U902" s="0" t="n">
        <f aca="false">SUMPRODUCT('5N inverse'!$A$19:$Y$19,'5N mesh'!$B$37:$Z$37,$E901:$AC901)+'5N inverse'!$A$19*$C902/Setup!$B$17+INDEX('5N inverse'!$A$19:$Y$19,1,'5N mesh'!$B$7+1)*Setup!$B$22</f>
        <v>0</v>
      </c>
      <c r="V902" s="0" t="n">
        <f aca="false">SUMPRODUCT('5N inverse'!$A$20:$Y$20,'5N mesh'!$B$37:$Z$37,$E901:$AC901)+'5N inverse'!$A$20*$C902/Setup!$B$17+INDEX('5N inverse'!$A$20:$Y$20,1,'5N mesh'!$B$7+1)*Setup!$B$22</f>
        <v>0</v>
      </c>
      <c r="W902" s="0" t="n">
        <f aca="false">SUMPRODUCT('5N inverse'!$A$21:$Y$21,'5N mesh'!$B$37:$Z$37,$E901:$AC901)+'5N inverse'!$A$21*$C902/Setup!$B$17+INDEX('5N inverse'!$A$21:$Y$21,1,'5N mesh'!$B$7+1)*Setup!$B$22</f>
        <v>0</v>
      </c>
      <c r="X902" s="0" t="n">
        <f aca="false">SUMPRODUCT('5N inverse'!$A$22:$Y$22,'5N mesh'!$B$37:$Z$37,$E901:$AC901)+'5N inverse'!$A$22*$C902/Setup!$B$17+INDEX('5N inverse'!$A$22:$Y$22,1,'5N mesh'!$B$7+1)*Setup!$B$22</f>
        <v>0</v>
      </c>
      <c r="Y902" s="0" t="n">
        <f aca="false">SUMPRODUCT('5N inverse'!$A$23:$Y$23,'5N mesh'!$B$37:$Z$37,$E901:$AC901)+'5N inverse'!$A$23*$C902/Setup!$B$17+INDEX('5N inverse'!$A$23:$Y$23,1,'5N mesh'!$B$7+1)*Setup!$B$22</f>
        <v>0</v>
      </c>
      <c r="Z902" s="0" t="n">
        <f aca="false">SUMPRODUCT('5N inverse'!$A$24:$Y$24,'5N mesh'!$B$37:$Z$37,$E901:$AC901)+'5N inverse'!$A$24*$C902/Setup!$B$17+INDEX('5N inverse'!$A$24:$Y$24,1,'5N mesh'!$B$7+1)*Setup!$B$22</f>
        <v>0</v>
      </c>
      <c r="AA902" s="0" t="n">
        <f aca="false">SUMPRODUCT('5N inverse'!$A$25:$Y$25,'5N mesh'!$B$37:$Z$37,$E901:$AC901)+'5N inverse'!$A$25*$C902/Setup!$B$17+INDEX('5N inverse'!$A$25:$Y$25,1,'5N mesh'!$B$7+1)*Setup!$B$22</f>
        <v>0</v>
      </c>
      <c r="AB902" s="0" t="n">
        <f aca="false">SUMPRODUCT('5N inverse'!$A$26:$Y$26,'5N mesh'!$B$37:$Z$37,$E901:$AC901)+'5N inverse'!$A$26*$C902/Setup!$B$17+INDEX('5N inverse'!$A$26:$Y$26,1,'5N mesh'!$B$7+1)*Setup!$B$22</f>
        <v>0</v>
      </c>
      <c r="AC902" s="0" t="n">
        <f aca="false">SUMPRODUCT('5N inverse'!$A$27:$Y$27,'5N mesh'!$B$37:$Z$37,$E901:$AC901)+'5N inverse'!$A$27*$C902/Setup!$B$17+INDEX('5N inverse'!$A$27:$Y$27,1,'5N mesh'!$B$7+1)*Setup!$B$22</f>
        <v>0</v>
      </c>
    </row>
    <row r="903" customFormat="false" ht="15" hidden="false" customHeight="false" outlineLevel="0" collapsed="false">
      <c r="A903" s="0" t="n">
        <v>898</v>
      </c>
      <c r="B903" s="0" t="n">
        <f aca="false">A903*Setup!$B$11/3600</f>
        <v>74.8333333333333</v>
      </c>
      <c r="C903" s="0" t="n">
        <f aca="false">Setup!$B$7+Setup!$B$8*COS(2*PI()*(B903-Setup!$B$9)/24)</f>
        <v>20.1851321970071</v>
      </c>
      <c r="D903" s="0" t="n">
        <f aca="false">(C903-E903)/Setup!$B$17</f>
        <v>-23.5262891347458</v>
      </c>
      <c r="E903" s="0" t="n">
        <f aca="false">SUMPRODUCT('5N inverse'!$A$3:$Y$3,'5N mesh'!$B$37:$Z$37,$E902:$AC902)+'5N inverse'!$A$3*$C903/Setup!$B$17+INDEX('5N inverse'!$A$3:$Y$3,1,'5N mesh'!$B$7+1)*Setup!$B$22</f>
        <v>23.2435497845241</v>
      </c>
      <c r="F903" s="0" t="n">
        <f aca="false">SUMPRODUCT('5N inverse'!$A$4:$Y$4,'5N mesh'!$B$37:$Z$37,$E902:$AC902)+'5N inverse'!$A$4*$C903/Setup!$B$17+INDEX('5N inverse'!$A$4:$Y$4,1,'5N mesh'!$B$7+1)*Setup!$B$22</f>
        <v>21.882569577173</v>
      </c>
      <c r="G903" s="0" t="n">
        <f aca="false">SUMPRODUCT('5N inverse'!$A$5:$Y$5,'5N mesh'!$B$37:$Z$37,$E902:$AC902)+'5N inverse'!$A$5*$C903/Setup!$B$17+INDEX('5N inverse'!$A$5:$Y$5,1,'5N mesh'!$B$7+1)*Setup!$B$22</f>
        <v>19.1606091624709</v>
      </c>
      <c r="H903" s="0" t="n">
        <f aca="false">SUMPRODUCT('5N inverse'!$A$6:$Y$6,'5N mesh'!$B$37:$Z$37,$E902:$AC902)+'5N inverse'!$A$6*$C903/Setup!$B$17+INDEX('5N inverse'!$A$6:$Y$6,1,'5N mesh'!$B$7+1)*Setup!$B$22</f>
        <v>16.4386487477687</v>
      </c>
      <c r="I903" s="0" t="n">
        <f aca="false">SUMPRODUCT('5N inverse'!$A$7:$Y$7,'5N mesh'!$B$37:$Z$37,$E902:$AC902)+'5N inverse'!$A$7*$C903/Setup!$B$17+INDEX('5N inverse'!$A$7:$Y$7,1,'5N mesh'!$B$7+1)*Setup!$B$22</f>
        <v>15.0776685404177</v>
      </c>
      <c r="J903" s="0" t="n">
        <f aca="false">SUMPRODUCT('5N inverse'!$A$8:$Y$8,'5N mesh'!$B$37:$Z$37,$E902:$AC902)+'5N inverse'!$A$8*$C903/Setup!$B$17+INDEX('5N inverse'!$A$8:$Y$8,1,'5N mesh'!$B$7+1)*Setup!$B$22</f>
        <v>0</v>
      </c>
      <c r="K903" s="0" t="n">
        <f aca="false">SUMPRODUCT('5N inverse'!$A$9:$Y$9,'5N mesh'!$B$37:$Z$37,$E902:$AC902)+'5N inverse'!$A$9*$C903/Setup!$B$17+INDEX('5N inverse'!$A$9:$Y$9,1,'5N mesh'!$B$7+1)*Setup!$B$22</f>
        <v>0</v>
      </c>
      <c r="L903" s="0" t="n">
        <f aca="false">SUMPRODUCT('5N inverse'!$A$10:$Y$10,'5N mesh'!$B$37:$Z$37,$E902:$AC902)+'5N inverse'!$A$10*$C903/Setup!$B$17+INDEX('5N inverse'!$A$10:$Y$10,1,'5N mesh'!$B$7+1)*Setup!$B$22</f>
        <v>0</v>
      </c>
      <c r="M903" s="0" t="n">
        <f aca="false">SUMPRODUCT('5N inverse'!$A$11:$Y$11,'5N mesh'!$B$37:$Z$37,$E902:$AC902)+'5N inverse'!$A$11*$C903/Setup!$B$17+INDEX('5N inverse'!$A$11:$Y$11,1,'5N mesh'!$B$7+1)*Setup!$B$22</f>
        <v>0</v>
      </c>
      <c r="N903" s="0" t="n">
        <f aca="false">SUMPRODUCT('5N inverse'!$A$12:$Y$12,'5N mesh'!$B$37:$Z$37,$E902:$AC902)+'5N inverse'!$A$12*$C903/Setup!$B$17+INDEX('5N inverse'!$A$12:$Y$12,1,'5N mesh'!$B$7+1)*Setup!$B$22</f>
        <v>0</v>
      </c>
      <c r="O903" s="0" t="n">
        <f aca="false">SUMPRODUCT('5N inverse'!$A$13:$Y$13,'5N mesh'!$B$37:$Z$37,$E902:$AC902)+'5N inverse'!$A$13*$C903/Setup!$B$17+INDEX('5N inverse'!$A$13:$Y$13,1,'5N mesh'!$B$7+1)*Setup!$B$22</f>
        <v>0</v>
      </c>
      <c r="P903" s="0" t="n">
        <f aca="false">SUMPRODUCT('5N inverse'!$A$14:$Y$14,'5N mesh'!$B$37:$Z$37,$E902:$AC902)+'5N inverse'!$A$14*$C903/Setup!$B$17+INDEX('5N inverse'!$A$14:$Y$14,1,'5N mesh'!$B$7+1)*Setup!$B$22</f>
        <v>0</v>
      </c>
      <c r="Q903" s="0" t="n">
        <f aca="false">SUMPRODUCT('5N inverse'!$A$15:$Y$15,'5N mesh'!$B$37:$Z$37,$E902:$AC902)+'5N inverse'!$A$15*$C903/Setup!$B$17+INDEX('5N inverse'!$A$15:$Y$15,1,'5N mesh'!$B$7+1)*Setup!$B$22</f>
        <v>0</v>
      </c>
      <c r="R903" s="0" t="n">
        <f aca="false">SUMPRODUCT('5N inverse'!$A$16:$Y$16,'5N mesh'!$B$37:$Z$37,$E902:$AC902)+'5N inverse'!$A$16*$C903/Setup!$B$17+INDEX('5N inverse'!$A$16:$Y$16,1,'5N mesh'!$B$7+1)*Setup!$B$22</f>
        <v>0</v>
      </c>
      <c r="S903" s="0" t="n">
        <f aca="false">SUMPRODUCT('5N inverse'!$A$17:$Y$17,'5N mesh'!$B$37:$Z$37,$E902:$AC902)+'5N inverse'!$A$17*$C903/Setup!$B$17+INDEX('5N inverse'!$A$17:$Y$17,1,'5N mesh'!$B$7+1)*Setup!$B$22</f>
        <v>0</v>
      </c>
      <c r="T903" s="0" t="n">
        <f aca="false">SUMPRODUCT('5N inverse'!$A$18:$Y$18,'5N mesh'!$B$37:$Z$37,$E902:$AC902)+'5N inverse'!$A$18*$C903/Setup!$B$17+INDEX('5N inverse'!$A$18:$Y$18,1,'5N mesh'!$B$7+1)*Setup!$B$22</f>
        <v>0</v>
      </c>
      <c r="U903" s="0" t="n">
        <f aca="false">SUMPRODUCT('5N inverse'!$A$19:$Y$19,'5N mesh'!$B$37:$Z$37,$E902:$AC902)+'5N inverse'!$A$19*$C903/Setup!$B$17+INDEX('5N inverse'!$A$19:$Y$19,1,'5N mesh'!$B$7+1)*Setup!$B$22</f>
        <v>0</v>
      </c>
      <c r="V903" s="0" t="n">
        <f aca="false">SUMPRODUCT('5N inverse'!$A$20:$Y$20,'5N mesh'!$B$37:$Z$37,$E902:$AC902)+'5N inverse'!$A$20*$C903/Setup!$B$17+INDEX('5N inverse'!$A$20:$Y$20,1,'5N mesh'!$B$7+1)*Setup!$B$22</f>
        <v>0</v>
      </c>
      <c r="W903" s="0" t="n">
        <f aca="false">SUMPRODUCT('5N inverse'!$A$21:$Y$21,'5N mesh'!$B$37:$Z$37,$E902:$AC902)+'5N inverse'!$A$21*$C903/Setup!$B$17+INDEX('5N inverse'!$A$21:$Y$21,1,'5N mesh'!$B$7+1)*Setup!$B$22</f>
        <v>0</v>
      </c>
      <c r="X903" s="0" t="n">
        <f aca="false">SUMPRODUCT('5N inverse'!$A$22:$Y$22,'5N mesh'!$B$37:$Z$37,$E902:$AC902)+'5N inverse'!$A$22*$C903/Setup!$B$17+INDEX('5N inverse'!$A$22:$Y$22,1,'5N mesh'!$B$7+1)*Setup!$B$22</f>
        <v>0</v>
      </c>
      <c r="Y903" s="0" t="n">
        <f aca="false">SUMPRODUCT('5N inverse'!$A$23:$Y$23,'5N mesh'!$B$37:$Z$37,$E902:$AC902)+'5N inverse'!$A$23*$C903/Setup!$B$17+INDEX('5N inverse'!$A$23:$Y$23,1,'5N mesh'!$B$7+1)*Setup!$B$22</f>
        <v>0</v>
      </c>
      <c r="Z903" s="0" t="n">
        <f aca="false">SUMPRODUCT('5N inverse'!$A$24:$Y$24,'5N mesh'!$B$37:$Z$37,$E902:$AC902)+'5N inverse'!$A$24*$C903/Setup!$B$17+INDEX('5N inverse'!$A$24:$Y$24,1,'5N mesh'!$B$7+1)*Setup!$B$22</f>
        <v>0</v>
      </c>
      <c r="AA903" s="0" t="n">
        <f aca="false">SUMPRODUCT('5N inverse'!$A$25:$Y$25,'5N mesh'!$B$37:$Z$37,$E902:$AC902)+'5N inverse'!$A$25*$C903/Setup!$B$17+INDEX('5N inverse'!$A$25:$Y$25,1,'5N mesh'!$B$7+1)*Setup!$B$22</f>
        <v>0</v>
      </c>
      <c r="AB903" s="0" t="n">
        <f aca="false">SUMPRODUCT('5N inverse'!$A$26:$Y$26,'5N mesh'!$B$37:$Z$37,$E902:$AC902)+'5N inverse'!$A$26*$C903/Setup!$B$17+INDEX('5N inverse'!$A$26:$Y$26,1,'5N mesh'!$B$7+1)*Setup!$B$22</f>
        <v>0</v>
      </c>
      <c r="AC903" s="0" t="n">
        <f aca="false">SUMPRODUCT('5N inverse'!$A$27:$Y$27,'5N mesh'!$B$37:$Z$37,$E902:$AC902)+'5N inverse'!$A$27*$C903/Setup!$B$17+INDEX('5N inverse'!$A$27:$Y$27,1,'5N mesh'!$B$7+1)*Setup!$B$22</f>
        <v>0</v>
      </c>
    </row>
    <row r="904" customFormat="false" ht="15" hidden="false" customHeight="false" outlineLevel="0" collapsed="false">
      <c r="A904" s="0" t="n">
        <v>899</v>
      </c>
      <c r="B904" s="0" t="n">
        <f aca="false">A904*Setup!$B$11/3600</f>
        <v>74.9166666666667</v>
      </c>
      <c r="C904" s="0" t="n">
        <f aca="false">Setup!$B$7+Setup!$B$8*COS(2*PI()*(B904-Setup!$B$9)/24)</f>
        <v>20.1598005824563</v>
      </c>
      <c r="D904" s="0" t="n">
        <f aca="false">(C904-E904)/Setup!$B$17</f>
        <v>-23.3917100273299</v>
      </c>
      <c r="E904" s="0" t="n">
        <f aca="false">SUMPRODUCT('5N inverse'!$A$3:$Y$3,'5N mesh'!$B$37:$Z$37,$E903:$AC903)+'5N inverse'!$A$3*$C904/Setup!$B$17+INDEX('5N inverse'!$A$3:$Y$3,1,'5N mesh'!$B$7+1)*Setup!$B$22</f>
        <v>23.2007228860092</v>
      </c>
      <c r="F904" s="0" t="n">
        <f aca="false">SUMPRODUCT('5N inverse'!$A$4:$Y$4,'5N mesh'!$B$37:$Z$37,$E903:$AC903)+'5N inverse'!$A$4*$C904/Setup!$B$17+INDEX('5N inverse'!$A$4:$Y$4,1,'5N mesh'!$B$7+1)*Setup!$B$22</f>
        <v>21.8468257927346</v>
      </c>
      <c r="G904" s="0" t="n">
        <f aca="false">SUMPRODUCT('5N inverse'!$A$5:$Y$5,'5N mesh'!$B$37:$Z$37,$E903:$AC903)+'5N inverse'!$A$5*$C904/Setup!$B$17+INDEX('5N inverse'!$A$5:$Y$5,1,'5N mesh'!$B$7+1)*Setup!$B$22</f>
        <v>19.1390316061854</v>
      </c>
      <c r="H904" s="0" t="n">
        <f aca="false">SUMPRODUCT('5N inverse'!$A$6:$Y$6,'5N mesh'!$B$37:$Z$37,$E903:$AC903)+'5N inverse'!$A$6*$C904/Setup!$B$17+INDEX('5N inverse'!$A$6:$Y$6,1,'5N mesh'!$B$7+1)*Setup!$B$22</f>
        <v>16.4312374196361</v>
      </c>
      <c r="I904" s="0" t="n">
        <f aca="false">SUMPRODUCT('5N inverse'!$A$7:$Y$7,'5N mesh'!$B$37:$Z$37,$E903:$AC903)+'5N inverse'!$A$7*$C904/Setup!$B$17+INDEX('5N inverse'!$A$7:$Y$7,1,'5N mesh'!$B$7+1)*Setup!$B$22</f>
        <v>15.0773403263615</v>
      </c>
      <c r="J904" s="0" t="n">
        <f aca="false">SUMPRODUCT('5N inverse'!$A$8:$Y$8,'5N mesh'!$B$37:$Z$37,$E903:$AC903)+'5N inverse'!$A$8*$C904/Setup!$B$17+INDEX('5N inverse'!$A$8:$Y$8,1,'5N mesh'!$B$7+1)*Setup!$B$22</f>
        <v>0</v>
      </c>
      <c r="K904" s="0" t="n">
        <f aca="false">SUMPRODUCT('5N inverse'!$A$9:$Y$9,'5N mesh'!$B$37:$Z$37,$E903:$AC903)+'5N inverse'!$A$9*$C904/Setup!$B$17+INDEX('5N inverse'!$A$9:$Y$9,1,'5N mesh'!$B$7+1)*Setup!$B$22</f>
        <v>0</v>
      </c>
      <c r="L904" s="0" t="n">
        <f aca="false">SUMPRODUCT('5N inverse'!$A$10:$Y$10,'5N mesh'!$B$37:$Z$37,$E903:$AC903)+'5N inverse'!$A$10*$C904/Setup!$B$17+INDEX('5N inverse'!$A$10:$Y$10,1,'5N mesh'!$B$7+1)*Setup!$B$22</f>
        <v>0</v>
      </c>
      <c r="M904" s="0" t="n">
        <f aca="false">SUMPRODUCT('5N inverse'!$A$11:$Y$11,'5N mesh'!$B$37:$Z$37,$E903:$AC903)+'5N inverse'!$A$11*$C904/Setup!$B$17+INDEX('5N inverse'!$A$11:$Y$11,1,'5N mesh'!$B$7+1)*Setup!$B$22</f>
        <v>0</v>
      </c>
      <c r="N904" s="0" t="n">
        <f aca="false">SUMPRODUCT('5N inverse'!$A$12:$Y$12,'5N mesh'!$B$37:$Z$37,$E903:$AC903)+'5N inverse'!$A$12*$C904/Setup!$B$17+INDEX('5N inverse'!$A$12:$Y$12,1,'5N mesh'!$B$7+1)*Setup!$B$22</f>
        <v>0</v>
      </c>
      <c r="O904" s="0" t="n">
        <f aca="false">SUMPRODUCT('5N inverse'!$A$13:$Y$13,'5N mesh'!$B$37:$Z$37,$E903:$AC903)+'5N inverse'!$A$13*$C904/Setup!$B$17+INDEX('5N inverse'!$A$13:$Y$13,1,'5N mesh'!$B$7+1)*Setup!$B$22</f>
        <v>0</v>
      </c>
      <c r="P904" s="0" t="n">
        <f aca="false">SUMPRODUCT('5N inverse'!$A$14:$Y$14,'5N mesh'!$B$37:$Z$37,$E903:$AC903)+'5N inverse'!$A$14*$C904/Setup!$B$17+INDEX('5N inverse'!$A$14:$Y$14,1,'5N mesh'!$B$7+1)*Setup!$B$22</f>
        <v>0</v>
      </c>
      <c r="Q904" s="0" t="n">
        <f aca="false">SUMPRODUCT('5N inverse'!$A$15:$Y$15,'5N mesh'!$B$37:$Z$37,$E903:$AC903)+'5N inverse'!$A$15*$C904/Setup!$B$17+INDEX('5N inverse'!$A$15:$Y$15,1,'5N mesh'!$B$7+1)*Setup!$B$22</f>
        <v>0</v>
      </c>
      <c r="R904" s="0" t="n">
        <f aca="false">SUMPRODUCT('5N inverse'!$A$16:$Y$16,'5N mesh'!$B$37:$Z$37,$E903:$AC903)+'5N inverse'!$A$16*$C904/Setup!$B$17+INDEX('5N inverse'!$A$16:$Y$16,1,'5N mesh'!$B$7+1)*Setup!$B$22</f>
        <v>0</v>
      </c>
      <c r="S904" s="0" t="n">
        <f aca="false">SUMPRODUCT('5N inverse'!$A$17:$Y$17,'5N mesh'!$B$37:$Z$37,$E903:$AC903)+'5N inverse'!$A$17*$C904/Setup!$B$17+INDEX('5N inverse'!$A$17:$Y$17,1,'5N mesh'!$B$7+1)*Setup!$B$22</f>
        <v>0</v>
      </c>
      <c r="T904" s="0" t="n">
        <f aca="false">SUMPRODUCT('5N inverse'!$A$18:$Y$18,'5N mesh'!$B$37:$Z$37,$E903:$AC903)+'5N inverse'!$A$18*$C904/Setup!$B$17+INDEX('5N inverse'!$A$18:$Y$18,1,'5N mesh'!$B$7+1)*Setup!$B$22</f>
        <v>0</v>
      </c>
      <c r="U904" s="0" t="n">
        <f aca="false">SUMPRODUCT('5N inverse'!$A$19:$Y$19,'5N mesh'!$B$37:$Z$37,$E903:$AC903)+'5N inverse'!$A$19*$C904/Setup!$B$17+INDEX('5N inverse'!$A$19:$Y$19,1,'5N mesh'!$B$7+1)*Setup!$B$22</f>
        <v>0</v>
      </c>
      <c r="V904" s="0" t="n">
        <f aca="false">SUMPRODUCT('5N inverse'!$A$20:$Y$20,'5N mesh'!$B$37:$Z$37,$E903:$AC903)+'5N inverse'!$A$20*$C904/Setup!$B$17+INDEX('5N inverse'!$A$20:$Y$20,1,'5N mesh'!$B$7+1)*Setup!$B$22</f>
        <v>0</v>
      </c>
      <c r="W904" s="0" t="n">
        <f aca="false">SUMPRODUCT('5N inverse'!$A$21:$Y$21,'5N mesh'!$B$37:$Z$37,$E903:$AC903)+'5N inverse'!$A$21*$C904/Setup!$B$17+INDEX('5N inverse'!$A$21:$Y$21,1,'5N mesh'!$B$7+1)*Setup!$B$22</f>
        <v>0</v>
      </c>
      <c r="X904" s="0" t="n">
        <f aca="false">SUMPRODUCT('5N inverse'!$A$22:$Y$22,'5N mesh'!$B$37:$Z$37,$E903:$AC903)+'5N inverse'!$A$22*$C904/Setup!$B$17+INDEX('5N inverse'!$A$22:$Y$22,1,'5N mesh'!$B$7+1)*Setup!$B$22</f>
        <v>0</v>
      </c>
      <c r="Y904" s="0" t="n">
        <f aca="false">SUMPRODUCT('5N inverse'!$A$23:$Y$23,'5N mesh'!$B$37:$Z$37,$E903:$AC903)+'5N inverse'!$A$23*$C904/Setup!$B$17+INDEX('5N inverse'!$A$23:$Y$23,1,'5N mesh'!$B$7+1)*Setup!$B$22</f>
        <v>0</v>
      </c>
      <c r="Z904" s="0" t="n">
        <f aca="false">SUMPRODUCT('5N inverse'!$A$24:$Y$24,'5N mesh'!$B$37:$Z$37,$E903:$AC903)+'5N inverse'!$A$24*$C904/Setup!$B$17+INDEX('5N inverse'!$A$24:$Y$24,1,'5N mesh'!$B$7+1)*Setup!$B$22</f>
        <v>0</v>
      </c>
      <c r="AA904" s="0" t="n">
        <f aca="false">SUMPRODUCT('5N inverse'!$A$25:$Y$25,'5N mesh'!$B$37:$Z$37,$E903:$AC903)+'5N inverse'!$A$25*$C904/Setup!$B$17+INDEX('5N inverse'!$A$25:$Y$25,1,'5N mesh'!$B$7+1)*Setup!$B$22</f>
        <v>0</v>
      </c>
      <c r="AB904" s="0" t="n">
        <f aca="false">SUMPRODUCT('5N inverse'!$A$26:$Y$26,'5N mesh'!$B$37:$Z$37,$E903:$AC903)+'5N inverse'!$A$26*$C904/Setup!$B$17+INDEX('5N inverse'!$A$26:$Y$26,1,'5N mesh'!$B$7+1)*Setup!$B$22</f>
        <v>0</v>
      </c>
      <c r="AC904" s="0" t="n">
        <f aca="false">SUMPRODUCT('5N inverse'!$A$27:$Y$27,'5N mesh'!$B$37:$Z$37,$E903:$AC903)+'5N inverse'!$A$27*$C904/Setup!$B$17+INDEX('5N inverse'!$A$27:$Y$27,1,'5N mesh'!$B$7+1)*Setup!$B$22</f>
        <v>0</v>
      </c>
    </row>
    <row r="905" customFormat="false" ht="15" hidden="false" customHeight="false" outlineLevel="0" collapsed="false">
      <c r="A905" s="0" t="n">
        <v>900</v>
      </c>
      <c r="B905" s="0" t="n">
        <f aca="false">A905*Setup!$B$11/3600</f>
        <v>75</v>
      </c>
      <c r="C905" s="0" t="n">
        <f aca="false">Setup!$B$7+Setup!$B$8*COS(2*PI()*(B905-Setup!$B$9)/24)</f>
        <v>20.1362966948437</v>
      </c>
      <c r="D905" s="0" t="n">
        <f aca="false">(C905-E905)/Setup!$B$17</f>
        <v>-23.2451117247511</v>
      </c>
      <c r="E905" s="0" t="n">
        <f aca="false">SUMPRODUCT('5N inverse'!$A$3:$Y$3,'5N mesh'!$B$37:$Z$37,$E904:$AC904)+'5N inverse'!$A$3*$C905/Setup!$B$17+INDEX('5N inverse'!$A$3:$Y$3,1,'5N mesh'!$B$7+1)*Setup!$B$22</f>
        <v>23.1581612190614</v>
      </c>
      <c r="F905" s="0" t="n">
        <f aca="false">SUMPRODUCT('5N inverse'!$A$4:$Y$4,'5N mesh'!$B$37:$Z$37,$E904:$AC904)+'5N inverse'!$A$4*$C905/Setup!$B$17+INDEX('5N inverse'!$A$4:$Y$4,1,'5N mesh'!$B$7+1)*Setup!$B$22</f>
        <v>21.8113028043462</v>
      </c>
      <c r="G905" s="0" t="n">
        <f aca="false">SUMPRODUCT('5N inverse'!$A$5:$Y$5,'5N mesh'!$B$37:$Z$37,$E904:$AC904)+'5N inverse'!$A$5*$C905/Setup!$B$17+INDEX('5N inverse'!$A$5:$Y$5,1,'5N mesh'!$B$7+1)*Setup!$B$22</f>
        <v>19.1175859749157</v>
      </c>
      <c r="H905" s="0" t="n">
        <f aca="false">SUMPRODUCT('5N inverse'!$A$6:$Y$6,'5N mesh'!$B$37:$Z$37,$E904:$AC904)+'5N inverse'!$A$6*$C905/Setup!$B$17+INDEX('5N inverse'!$A$6:$Y$6,1,'5N mesh'!$B$7+1)*Setup!$B$22</f>
        <v>16.4238691454852</v>
      </c>
      <c r="I905" s="0" t="n">
        <f aca="false">SUMPRODUCT('5N inverse'!$A$7:$Y$7,'5N mesh'!$B$37:$Z$37,$E904:$AC904)+'5N inverse'!$A$7*$C905/Setup!$B$17+INDEX('5N inverse'!$A$7:$Y$7,1,'5N mesh'!$B$7+1)*Setup!$B$22</f>
        <v>15.07701073077</v>
      </c>
      <c r="J905" s="0" t="n">
        <f aca="false">SUMPRODUCT('5N inverse'!$A$8:$Y$8,'5N mesh'!$B$37:$Z$37,$E904:$AC904)+'5N inverse'!$A$8*$C905/Setup!$B$17+INDEX('5N inverse'!$A$8:$Y$8,1,'5N mesh'!$B$7+1)*Setup!$B$22</f>
        <v>0</v>
      </c>
      <c r="K905" s="0" t="n">
        <f aca="false">SUMPRODUCT('5N inverse'!$A$9:$Y$9,'5N mesh'!$B$37:$Z$37,$E904:$AC904)+'5N inverse'!$A$9*$C905/Setup!$B$17+INDEX('5N inverse'!$A$9:$Y$9,1,'5N mesh'!$B$7+1)*Setup!$B$22</f>
        <v>0</v>
      </c>
      <c r="L905" s="0" t="n">
        <f aca="false">SUMPRODUCT('5N inverse'!$A$10:$Y$10,'5N mesh'!$B$37:$Z$37,$E904:$AC904)+'5N inverse'!$A$10*$C905/Setup!$B$17+INDEX('5N inverse'!$A$10:$Y$10,1,'5N mesh'!$B$7+1)*Setup!$B$22</f>
        <v>0</v>
      </c>
      <c r="M905" s="0" t="n">
        <f aca="false">SUMPRODUCT('5N inverse'!$A$11:$Y$11,'5N mesh'!$B$37:$Z$37,$E904:$AC904)+'5N inverse'!$A$11*$C905/Setup!$B$17+INDEX('5N inverse'!$A$11:$Y$11,1,'5N mesh'!$B$7+1)*Setup!$B$22</f>
        <v>0</v>
      </c>
      <c r="N905" s="0" t="n">
        <f aca="false">SUMPRODUCT('5N inverse'!$A$12:$Y$12,'5N mesh'!$B$37:$Z$37,$E904:$AC904)+'5N inverse'!$A$12*$C905/Setup!$B$17+INDEX('5N inverse'!$A$12:$Y$12,1,'5N mesh'!$B$7+1)*Setup!$B$22</f>
        <v>0</v>
      </c>
      <c r="O905" s="0" t="n">
        <f aca="false">SUMPRODUCT('5N inverse'!$A$13:$Y$13,'5N mesh'!$B$37:$Z$37,$E904:$AC904)+'5N inverse'!$A$13*$C905/Setup!$B$17+INDEX('5N inverse'!$A$13:$Y$13,1,'5N mesh'!$B$7+1)*Setup!$B$22</f>
        <v>0</v>
      </c>
      <c r="P905" s="0" t="n">
        <f aca="false">SUMPRODUCT('5N inverse'!$A$14:$Y$14,'5N mesh'!$B$37:$Z$37,$E904:$AC904)+'5N inverse'!$A$14*$C905/Setup!$B$17+INDEX('5N inverse'!$A$14:$Y$14,1,'5N mesh'!$B$7+1)*Setup!$B$22</f>
        <v>0</v>
      </c>
      <c r="Q905" s="0" t="n">
        <f aca="false">SUMPRODUCT('5N inverse'!$A$15:$Y$15,'5N mesh'!$B$37:$Z$37,$E904:$AC904)+'5N inverse'!$A$15*$C905/Setup!$B$17+INDEX('5N inverse'!$A$15:$Y$15,1,'5N mesh'!$B$7+1)*Setup!$B$22</f>
        <v>0</v>
      </c>
      <c r="R905" s="0" t="n">
        <f aca="false">SUMPRODUCT('5N inverse'!$A$16:$Y$16,'5N mesh'!$B$37:$Z$37,$E904:$AC904)+'5N inverse'!$A$16*$C905/Setup!$B$17+INDEX('5N inverse'!$A$16:$Y$16,1,'5N mesh'!$B$7+1)*Setup!$B$22</f>
        <v>0</v>
      </c>
      <c r="S905" s="0" t="n">
        <f aca="false">SUMPRODUCT('5N inverse'!$A$17:$Y$17,'5N mesh'!$B$37:$Z$37,$E904:$AC904)+'5N inverse'!$A$17*$C905/Setup!$B$17+INDEX('5N inverse'!$A$17:$Y$17,1,'5N mesh'!$B$7+1)*Setup!$B$22</f>
        <v>0</v>
      </c>
      <c r="T905" s="0" t="n">
        <f aca="false">SUMPRODUCT('5N inverse'!$A$18:$Y$18,'5N mesh'!$B$37:$Z$37,$E904:$AC904)+'5N inverse'!$A$18*$C905/Setup!$B$17+INDEX('5N inverse'!$A$18:$Y$18,1,'5N mesh'!$B$7+1)*Setup!$B$22</f>
        <v>0</v>
      </c>
      <c r="U905" s="0" t="n">
        <f aca="false">SUMPRODUCT('5N inverse'!$A$19:$Y$19,'5N mesh'!$B$37:$Z$37,$E904:$AC904)+'5N inverse'!$A$19*$C905/Setup!$B$17+INDEX('5N inverse'!$A$19:$Y$19,1,'5N mesh'!$B$7+1)*Setup!$B$22</f>
        <v>0</v>
      </c>
      <c r="V905" s="0" t="n">
        <f aca="false">SUMPRODUCT('5N inverse'!$A$20:$Y$20,'5N mesh'!$B$37:$Z$37,$E904:$AC904)+'5N inverse'!$A$20*$C905/Setup!$B$17+INDEX('5N inverse'!$A$20:$Y$20,1,'5N mesh'!$B$7+1)*Setup!$B$22</f>
        <v>0</v>
      </c>
      <c r="W905" s="0" t="n">
        <f aca="false">SUMPRODUCT('5N inverse'!$A$21:$Y$21,'5N mesh'!$B$37:$Z$37,$E904:$AC904)+'5N inverse'!$A$21*$C905/Setup!$B$17+INDEX('5N inverse'!$A$21:$Y$21,1,'5N mesh'!$B$7+1)*Setup!$B$22</f>
        <v>0</v>
      </c>
      <c r="X905" s="0" t="n">
        <f aca="false">SUMPRODUCT('5N inverse'!$A$22:$Y$22,'5N mesh'!$B$37:$Z$37,$E904:$AC904)+'5N inverse'!$A$22*$C905/Setup!$B$17+INDEX('5N inverse'!$A$22:$Y$22,1,'5N mesh'!$B$7+1)*Setup!$B$22</f>
        <v>0</v>
      </c>
      <c r="Y905" s="0" t="n">
        <f aca="false">SUMPRODUCT('5N inverse'!$A$23:$Y$23,'5N mesh'!$B$37:$Z$37,$E904:$AC904)+'5N inverse'!$A$23*$C905/Setup!$B$17+INDEX('5N inverse'!$A$23:$Y$23,1,'5N mesh'!$B$7+1)*Setup!$B$22</f>
        <v>0</v>
      </c>
      <c r="Z905" s="0" t="n">
        <f aca="false">SUMPRODUCT('5N inverse'!$A$24:$Y$24,'5N mesh'!$B$37:$Z$37,$E904:$AC904)+'5N inverse'!$A$24*$C905/Setup!$B$17+INDEX('5N inverse'!$A$24:$Y$24,1,'5N mesh'!$B$7+1)*Setup!$B$22</f>
        <v>0</v>
      </c>
      <c r="AA905" s="0" t="n">
        <f aca="false">SUMPRODUCT('5N inverse'!$A$25:$Y$25,'5N mesh'!$B$37:$Z$37,$E904:$AC904)+'5N inverse'!$A$25*$C905/Setup!$B$17+INDEX('5N inverse'!$A$25:$Y$25,1,'5N mesh'!$B$7+1)*Setup!$B$22</f>
        <v>0</v>
      </c>
      <c r="AB905" s="0" t="n">
        <f aca="false">SUMPRODUCT('5N inverse'!$A$26:$Y$26,'5N mesh'!$B$37:$Z$37,$E904:$AC904)+'5N inverse'!$A$26*$C905/Setup!$B$17+INDEX('5N inverse'!$A$26:$Y$26,1,'5N mesh'!$B$7+1)*Setup!$B$22</f>
        <v>0</v>
      </c>
      <c r="AC905" s="0" t="n">
        <f aca="false">SUMPRODUCT('5N inverse'!$A$27:$Y$27,'5N mesh'!$B$37:$Z$37,$E904:$AC904)+'5N inverse'!$A$27*$C905/Setup!$B$17+INDEX('5N inverse'!$A$27:$Y$27,1,'5N mesh'!$B$7+1)*Setup!$B$22</f>
        <v>0</v>
      </c>
    </row>
    <row r="906" customFormat="false" ht="15" hidden="false" customHeight="false" outlineLevel="0" collapsed="false">
      <c r="A906" s="0" t="n">
        <v>901</v>
      </c>
      <c r="B906" s="0" t="n">
        <f aca="false">A906*Setup!$B$11/3600</f>
        <v>75.0833333333333</v>
      </c>
      <c r="C906" s="0" t="n">
        <f aca="false">Setup!$B$7+Setup!$B$8*COS(2*PI()*(B906-Setup!$B$9)/24)</f>
        <v>20.114631720747</v>
      </c>
      <c r="D906" s="0" t="n">
        <f aca="false">(C906-E906)/Setup!$B$17</f>
        <v>-23.0865640037112</v>
      </c>
      <c r="E906" s="0" t="n">
        <f aca="false">SUMPRODUCT('5N inverse'!$A$3:$Y$3,'5N mesh'!$B$37:$Z$37,$E905:$AC905)+'5N inverse'!$A$3*$C906/Setup!$B$17+INDEX('5N inverse'!$A$3:$Y$3,1,'5N mesh'!$B$7+1)*Setup!$B$22</f>
        <v>23.1158850412294</v>
      </c>
      <c r="F906" s="0" t="n">
        <f aca="false">SUMPRODUCT('5N inverse'!$A$4:$Y$4,'5N mesh'!$B$37:$Z$37,$E905:$AC905)+'5N inverse'!$A$4*$C906/Setup!$B$17+INDEX('5N inverse'!$A$4:$Y$4,1,'5N mesh'!$B$7+1)*Setup!$B$22</f>
        <v>21.7760175194443</v>
      </c>
      <c r="G906" s="0" t="n">
        <f aca="false">SUMPRODUCT('5N inverse'!$A$5:$Y$5,'5N mesh'!$B$37:$Z$37,$E905:$AC905)+'5N inverse'!$A$5*$C906/Setup!$B$17+INDEX('5N inverse'!$A$5:$Y$5,1,'5N mesh'!$B$7+1)*Setup!$B$22</f>
        <v>19.0962824758742</v>
      </c>
      <c r="H906" s="0" t="n">
        <f aca="false">SUMPRODUCT('5N inverse'!$A$6:$Y$6,'5N mesh'!$B$37:$Z$37,$E905:$AC905)+'5N inverse'!$A$6*$C906/Setup!$B$17+INDEX('5N inverse'!$A$6:$Y$6,1,'5N mesh'!$B$7+1)*Setup!$B$22</f>
        <v>16.4165474323041</v>
      </c>
      <c r="I906" s="0" t="n">
        <f aca="false">SUMPRODUCT('5N inverse'!$A$7:$Y$7,'5N mesh'!$B$37:$Z$37,$E905:$AC905)+'5N inverse'!$A$7*$C906/Setup!$B$17+INDEX('5N inverse'!$A$7:$Y$7,1,'5N mesh'!$B$7+1)*Setup!$B$22</f>
        <v>15.076679910519</v>
      </c>
      <c r="J906" s="0" t="n">
        <f aca="false">SUMPRODUCT('5N inverse'!$A$8:$Y$8,'5N mesh'!$B$37:$Z$37,$E905:$AC905)+'5N inverse'!$A$8*$C906/Setup!$B$17+INDEX('5N inverse'!$A$8:$Y$8,1,'5N mesh'!$B$7+1)*Setup!$B$22</f>
        <v>0</v>
      </c>
      <c r="K906" s="0" t="n">
        <f aca="false">SUMPRODUCT('5N inverse'!$A$9:$Y$9,'5N mesh'!$B$37:$Z$37,$E905:$AC905)+'5N inverse'!$A$9*$C906/Setup!$B$17+INDEX('5N inverse'!$A$9:$Y$9,1,'5N mesh'!$B$7+1)*Setup!$B$22</f>
        <v>0</v>
      </c>
      <c r="L906" s="0" t="n">
        <f aca="false">SUMPRODUCT('5N inverse'!$A$10:$Y$10,'5N mesh'!$B$37:$Z$37,$E905:$AC905)+'5N inverse'!$A$10*$C906/Setup!$B$17+INDEX('5N inverse'!$A$10:$Y$10,1,'5N mesh'!$B$7+1)*Setup!$B$22</f>
        <v>0</v>
      </c>
      <c r="M906" s="0" t="n">
        <f aca="false">SUMPRODUCT('5N inverse'!$A$11:$Y$11,'5N mesh'!$B$37:$Z$37,$E905:$AC905)+'5N inverse'!$A$11*$C906/Setup!$B$17+INDEX('5N inverse'!$A$11:$Y$11,1,'5N mesh'!$B$7+1)*Setup!$B$22</f>
        <v>0</v>
      </c>
      <c r="N906" s="0" t="n">
        <f aca="false">SUMPRODUCT('5N inverse'!$A$12:$Y$12,'5N mesh'!$B$37:$Z$37,$E905:$AC905)+'5N inverse'!$A$12*$C906/Setup!$B$17+INDEX('5N inverse'!$A$12:$Y$12,1,'5N mesh'!$B$7+1)*Setup!$B$22</f>
        <v>0</v>
      </c>
      <c r="O906" s="0" t="n">
        <f aca="false">SUMPRODUCT('5N inverse'!$A$13:$Y$13,'5N mesh'!$B$37:$Z$37,$E905:$AC905)+'5N inverse'!$A$13*$C906/Setup!$B$17+INDEX('5N inverse'!$A$13:$Y$13,1,'5N mesh'!$B$7+1)*Setup!$B$22</f>
        <v>0</v>
      </c>
      <c r="P906" s="0" t="n">
        <f aca="false">SUMPRODUCT('5N inverse'!$A$14:$Y$14,'5N mesh'!$B$37:$Z$37,$E905:$AC905)+'5N inverse'!$A$14*$C906/Setup!$B$17+INDEX('5N inverse'!$A$14:$Y$14,1,'5N mesh'!$B$7+1)*Setup!$B$22</f>
        <v>0</v>
      </c>
      <c r="Q906" s="0" t="n">
        <f aca="false">SUMPRODUCT('5N inverse'!$A$15:$Y$15,'5N mesh'!$B$37:$Z$37,$E905:$AC905)+'5N inverse'!$A$15*$C906/Setup!$B$17+INDEX('5N inverse'!$A$15:$Y$15,1,'5N mesh'!$B$7+1)*Setup!$B$22</f>
        <v>0</v>
      </c>
      <c r="R906" s="0" t="n">
        <f aca="false">SUMPRODUCT('5N inverse'!$A$16:$Y$16,'5N mesh'!$B$37:$Z$37,$E905:$AC905)+'5N inverse'!$A$16*$C906/Setup!$B$17+INDEX('5N inverse'!$A$16:$Y$16,1,'5N mesh'!$B$7+1)*Setup!$B$22</f>
        <v>0</v>
      </c>
      <c r="S906" s="0" t="n">
        <f aca="false">SUMPRODUCT('5N inverse'!$A$17:$Y$17,'5N mesh'!$B$37:$Z$37,$E905:$AC905)+'5N inverse'!$A$17*$C906/Setup!$B$17+INDEX('5N inverse'!$A$17:$Y$17,1,'5N mesh'!$B$7+1)*Setup!$B$22</f>
        <v>0</v>
      </c>
      <c r="T906" s="0" t="n">
        <f aca="false">SUMPRODUCT('5N inverse'!$A$18:$Y$18,'5N mesh'!$B$37:$Z$37,$E905:$AC905)+'5N inverse'!$A$18*$C906/Setup!$B$17+INDEX('5N inverse'!$A$18:$Y$18,1,'5N mesh'!$B$7+1)*Setup!$B$22</f>
        <v>0</v>
      </c>
      <c r="U906" s="0" t="n">
        <f aca="false">SUMPRODUCT('5N inverse'!$A$19:$Y$19,'5N mesh'!$B$37:$Z$37,$E905:$AC905)+'5N inverse'!$A$19*$C906/Setup!$B$17+INDEX('5N inverse'!$A$19:$Y$19,1,'5N mesh'!$B$7+1)*Setup!$B$22</f>
        <v>0</v>
      </c>
      <c r="V906" s="0" t="n">
        <f aca="false">SUMPRODUCT('5N inverse'!$A$20:$Y$20,'5N mesh'!$B$37:$Z$37,$E905:$AC905)+'5N inverse'!$A$20*$C906/Setup!$B$17+INDEX('5N inverse'!$A$20:$Y$20,1,'5N mesh'!$B$7+1)*Setup!$B$22</f>
        <v>0</v>
      </c>
      <c r="W906" s="0" t="n">
        <f aca="false">SUMPRODUCT('5N inverse'!$A$21:$Y$21,'5N mesh'!$B$37:$Z$37,$E905:$AC905)+'5N inverse'!$A$21*$C906/Setup!$B$17+INDEX('5N inverse'!$A$21:$Y$21,1,'5N mesh'!$B$7+1)*Setup!$B$22</f>
        <v>0</v>
      </c>
      <c r="X906" s="0" t="n">
        <f aca="false">SUMPRODUCT('5N inverse'!$A$22:$Y$22,'5N mesh'!$B$37:$Z$37,$E905:$AC905)+'5N inverse'!$A$22*$C906/Setup!$B$17+INDEX('5N inverse'!$A$22:$Y$22,1,'5N mesh'!$B$7+1)*Setup!$B$22</f>
        <v>0</v>
      </c>
      <c r="Y906" s="0" t="n">
        <f aca="false">SUMPRODUCT('5N inverse'!$A$23:$Y$23,'5N mesh'!$B$37:$Z$37,$E905:$AC905)+'5N inverse'!$A$23*$C906/Setup!$B$17+INDEX('5N inverse'!$A$23:$Y$23,1,'5N mesh'!$B$7+1)*Setup!$B$22</f>
        <v>0</v>
      </c>
      <c r="Z906" s="0" t="n">
        <f aca="false">SUMPRODUCT('5N inverse'!$A$24:$Y$24,'5N mesh'!$B$37:$Z$37,$E905:$AC905)+'5N inverse'!$A$24*$C906/Setup!$B$17+INDEX('5N inverse'!$A$24:$Y$24,1,'5N mesh'!$B$7+1)*Setup!$B$22</f>
        <v>0</v>
      </c>
      <c r="AA906" s="0" t="n">
        <f aca="false">SUMPRODUCT('5N inverse'!$A$25:$Y$25,'5N mesh'!$B$37:$Z$37,$E905:$AC905)+'5N inverse'!$A$25*$C906/Setup!$B$17+INDEX('5N inverse'!$A$25:$Y$25,1,'5N mesh'!$B$7+1)*Setup!$B$22</f>
        <v>0</v>
      </c>
      <c r="AB906" s="0" t="n">
        <f aca="false">SUMPRODUCT('5N inverse'!$A$26:$Y$26,'5N mesh'!$B$37:$Z$37,$E905:$AC905)+'5N inverse'!$A$26*$C906/Setup!$B$17+INDEX('5N inverse'!$A$26:$Y$26,1,'5N mesh'!$B$7+1)*Setup!$B$22</f>
        <v>0</v>
      </c>
      <c r="AC906" s="0" t="n">
        <f aca="false">SUMPRODUCT('5N inverse'!$A$27:$Y$27,'5N mesh'!$B$37:$Z$37,$E905:$AC905)+'5N inverse'!$A$27*$C906/Setup!$B$17+INDEX('5N inverse'!$A$27:$Y$27,1,'5N mesh'!$B$7+1)*Setup!$B$22</f>
        <v>0</v>
      </c>
    </row>
    <row r="907" customFormat="false" ht="15" hidden="false" customHeight="false" outlineLevel="0" collapsed="false">
      <c r="A907" s="0" t="n">
        <v>902</v>
      </c>
      <c r="B907" s="0" t="n">
        <f aca="false">A907*Setup!$B$11/3600</f>
        <v>75.1666666666667</v>
      </c>
      <c r="C907" s="0" t="n">
        <f aca="false">Setup!$B$7+Setup!$B$8*COS(2*PI()*(B907-Setup!$B$9)/24)</f>
        <v>20.0948159715203</v>
      </c>
      <c r="D907" s="0" t="n">
        <f aca="false">(C907-E907)/Setup!$B$17</f>
        <v>-22.9161423281366</v>
      </c>
      <c r="E907" s="0" t="n">
        <f aca="false">SUMPRODUCT('5N inverse'!$A$3:$Y$3,'5N mesh'!$B$37:$Z$37,$E906:$AC906)+'5N inverse'!$A$3*$C907/Setup!$B$17+INDEX('5N inverse'!$A$3:$Y$3,1,'5N mesh'!$B$7+1)*Setup!$B$22</f>
        <v>23.073914474178</v>
      </c>
      <c r="F907" s="0" t="n">
        <f aca="false">SUMPRODUCT('5N inverse'!$A$4:$Y$4,'5N mesh'!$B$37:$Z$37,$E906:$AC906)+'5N inverse'!$A$4*$C907/Setup!$B$17+INDEX('5N inverse'!$A$4:$Y$4,1,'5N mesh'!$B$7+1)*Setup!$B$22</f>
        <v>21.7409867323262</v>
      </c>
      <c r="G907" s="0" t="n">
        <f aca="false">SUMPRODUCT('5N inverse'!$A$5:$Y$5,'5N mesh'!$B$37:$Z$37,$E906:$AC906)+'5N inverse'!$A$5*$C907/Setup!$B$17+INDEX('5N inverse'!$A$5:$Y$5,1,'5N mesh'!$B$7+1)*Setup!$B$22</f>
        <v>19.0751312486225</v>
      </c>
      <c r="H907" s="0" t="n">
        <f aca="false">SUMPRODUCT('5N inverse'!$A$6:$Y$6,'5N mesh'!$B$37:$Z$37,$E906:$AC906)+'5N inverse'!$A$6*$C907/Setup!$B$17+INDEX('5N inverse'!$A$6:$Y$6,1,'5N mesh'!$B$7+1)*Setup!$B$22</f>
        <v>16.4092757649189</v>
      </c>
      <c r="I907" s="0" t="n">
        <f aca="false">SUMPRODUCT('5N inverse'!$A$7:$Y$7,'5N mesh'!$B$37:$Z$37,$E906:$AC906)+'5N inverse'!$A$7*$C907/Setup!$B$17+INDEX('5N inverse'!$A$7:$Y$7,1,'5N mesh'!$B$7+1)*Setup!$B$22</f>
        <v>15.076348023067</v>
      </c>
      <c r="J907" s="0" t="n">
        <f aca="false">SUMPRODUCT('5N inverse'!$A$8:$Y$8,'5N mesh'!$B$37:$Z$37,$E906:$AC906)+'5N inverse'!$A$8*$C907/Setup!$B$17+INDEX('5N inverse'!$A$8:$Y$8,1,'5N mesh'!$B$7+1)*Setup!$B$22</f>
        <v>0</v>
      </c>
      <c r="K907" s="0" t="n">
        <f aca="false">SUMPRODUCT('5N inverse'!$A$9:$Y$9,'5N mesh'!$B$37:$Z$37,$E906:$AC906)+'5N inverse'!$A$9*$C907/Setup!$B$17+INDEX('5N inverse'!$A$9:$Y$9,1,'5N mesh'!$B$7+1)*Setup!$B$22</f>
        <v>0</v>
      </c>
      <c r="L907" s="0" t="n">
        <f aca="false">SUMPRODUCT('5N inverse'!$A$10:$Y$10,'5N mesh'!$B$37:$Z$37,$E906:$AC906)+'5N inverse'!$A$10*$C907/Setup!$B$17+INDEX('5N inverse'!$A$10:$Y$10,1,'5N mesh'!$B$7+1)*Setup!$B$22</f>
        <v>0</v>
      </c>
      <c r="M907" s="0" t="n">
        <f aca="false">SUMPRODUCT('5N inverse'!$A$11:$Y$11,'5N mesh'!$B$37:$Z$37,$E906:$AC906)+'5N inverse'!$A$11*$C907/Setup!$B$17+INDEX('5N inverse'!$A$11:$Y$11,1,'5N mesh'!$B$7+1)*Setup!$B$22</f>
        <v>0</v>
      </c>
      <c r="N907" s="0" t="n">
        <f aca="false">SUMPRODUCT('5N inverse'!$A$12:$Y$12,'5N mesh'!$B$37:$Z$37,$E906:$AC906)+'5N inverse'!$A$12*$C907/Setup!$B$17+INDEX('5N inverse'!$A$12:$Y$12,1,'5N mesh'!$B$7+1)*Setup!$B$22</f>
        <v>0</v>
      </c>
      <c r="O907" s="0" t="n">
        <f aca="false">SUMPRODUCT('5N inverse'!$A$13:$Y$13,'5N mesh'!$B$37:$Z$37,$E906:$AC906)+'5N inverse'!$A$13*$C907/Setup!$B$17+INDEX('5N inverse'!$A$13:$Y$13,1,'5N mesh'!$B$7+1)*Setup!$B$22</f>
        <v>0</v>
      </c>
      <c r="P907" s="0" t="n">
        <f aca="false">SUMPRODUCT('5N inverse'!$A$14:$Y$14,'5N mesh'!$B$37:$Z$37,$E906:$AC906)+'5N inverse'!$A$14*$C907/Setup!$B$17+INDEX('5N inverse'!$A$14:$Y$14,1,'5N mesh'!$B$7+1)*Setup!$B$22</f>
        <v>0</v>
      </c>
      <c r="Q907" s="0" t="n">
        <f aca="false">SUMPRODUCT('5N inverse'!$A$15:$Y$15,'5N mesh'!$B$37:$Z$37,$E906:$AC906)+'5N inverse'!$A$15*$C907/Setup!$B$17+INDEX('5N inverse'!$A$15:$Y$15,1,'5N mesh'!$B$7+1)*Setup!$B$22</f>
        <v>0</v>
      </c>
      <c r="R907" s="0" t="n">
        <f aca="false">SUMPRODUCT('5N inverse'!$A$16:$Y$16,'5N mesh'!$B$37:$Z$37,$E906:$AC906)+'5N inverse'!$A$16*$C907/Setup!$B$17+INDEX('5N inverse'!$A$16:$Y$16,1,'5N mesh'!$B$7+1)*Setup!$B$22</f>
        <v>0</v>
      </c>
      <c r="S907" s="0" t="n">
        <f aca="false">SUMPRODUCT('5N inverse'!$A$17:$Y$17,'5N mesh'!$B$37:$Z$37,$E906:$AC906)+'5N inverse'!$A$17*$C907/Setup!$B$17+INDEX('5N inverse'!$A$17:$Y$17,1,'5N mesh'!$B$7+1)*Setup!$B$22</f>
        <v>0</v>
      </c>
      <c r="T907" s="0" t="n">
        <f aca="false">SUMPRODUCT('5N inverse'!$A$18:$Y$18,'5N mesh'!$B$37:$Z$37,$E906:$AC906)+'5N inverse'!$A$18*$C907/Setup!$B$17+INDEX('5N inverse'!$A$18:$Y$18,1,'5N mesh'!$B$7+1)*Setup!$B$22</f>
        <v>0</v>
      </c>
      <c r="U907" s="0" t="n">
        <f aca="false">SUMPRODUCT('5N inverse'!$A$19:$Y$19,'5N mesh'!$B$37:$Z$37,$E906:$AC906)+'5N inverse'!$A$19*$C907/Setup!$B$17+INDEX('5N inverse'!$A$19:$Y$19,1,'5N mesh'!$B$7+1)*Setup!$B$22</f>
        <v>0</v>
      </c>
      <c r="V907" s="0" t="n">
        <f aca="false">SUMPRODUCT('5N inverse'!$A$20:$Y$20,'5N mesh'!$B$37:$Z$37,$E906:$AC906)+'5N inverse'!$A$20*$C907/Setup!$B$17+INDEX('5N inverse'!$A$20:$Y$20,1,'5N mesh'!$B$7+1)*Setup!$B$22</f>
        <v>0</v>
      </c>
      <c r="W907" s="0" t="n">
        <f aca="false">SUMPRODUCT('5N inverse'!$A$21:$Y$21,'5N mesh'!$B$37:$Z$37,$E906:$AC906)+'5N inverse'!$A$21*$C907/Setup!$B$17+INDEX('5N inverse'!$A$21:$Y$21,1,'5N mesh'!$B$7+1)*Setup!$B$22</f>
        <v>0</v>
      </c>
      <c r="X907" s="0" t="n">
        <f aca="false">SUMPRODUCT('5N inverse'!$A$22:$Y$22,'5N mesh'!$B$37:$Z$37,$E906:$AC906)+'5N inverse'!$A$22*$C907/Setup!$B$17+INDEX('5N inverse'!$A$22:$Y$22,1,'5N mesh'!$B$7+1)*Setup!$B$22</f>
        <v>0</v>
      </c>
      <c r="Y907" s="0" t="n">
        <f aca="false">SUMPRODUCT('5N inverse'!$A$23:$Y$23,'5N mesh'!$B$37:$Z$37,$E906:$AC906)+'5N inverse'!$A$23*$C907/Setup!$B$17+INDEX('5N inverse'!$A$23:$Y$23,1,'5N mesh'!$B$7+1)*Setup!$B$22</f>
        <v>0</v>
      </c>
      <c r="Z907" s="0" t="n">
        <f aca="false">SUMPRODUCT('5N inverse'!$A$24:$Y$24,'5N mesh'!$B$37:$Z$37,$E906:$AC906)+'5N inverse'!$A$24*$C907/Setup!$B$17+INDEX('5N inverse'!$A$24:$Y$24,1,'5N mesh'!$B$7+1)*Setup!$B$22</f>
        <v>0</v>
      </c>
      <c r="AA907" s="0" t="n">
        <f aca="false">SUMPRODUCT('5N inverse'!$A$25:$Y$25,'5N mesh'!$B$37:$Z$37,$E906:$AC906)+'5N inverse'!$A$25*$C907/Setup!$B$17+INDEX('5N inverse'!$A$25:$Y$25,1,'5N mesh'!$B$7+1)*Setup!$B$22</f>
        <v>0</v>
      </c>
      <c r="AB907" s="0" t="n">
        <f aca="false">SUMPRODUCT('5N inverse'!$A$26:$Y$26,'5N mesh'!$B$37:$Z$37,$E906:$AC906)+'5N inverse'!$A$26*$C907/Setup!$B$17+INDEX('5N inverse'!$A$26:$Y$26,1,'5N mesh'!$B$7+1)*Setup!$B$22</f>
        <v>0</v>
      </c>
      <c r="AC907" s="0" t="n">
        <f aca="false">SUMPRODUCT('5N inverse'!$A$27:$Y$27,'5N mesh'!$B$37:$Z$37,$E906:$AC906)+'5N inverse'!$A$27*$C907/Setup!$B$17+INDEX('5N inverse'!$A$27:$Y$27,1,'5N mesh'!$B$7+1)*Setup!$B$22</f>
        <v>0</v>
      </c>
    </row>
    <row r="908" customFormat="false" ht="15" hidden="false" customHeight="false" outlineLevel="0" collapsed="false">
      <c r="A908" s="0" t="n">
        <v>903</v>
      </c>
      <c r="B908" s="0" t="n">
        <f aca="false">A908*Setup!$B$11/3600</f>
        <v>75.25</v>
      </c>
      <c r="C908" s="0" t="n">
        <f aca="false">Setup!$B$7+Setup!$B$8*COS(2*PI()*(B908-Setup!$B$9)/24)</f>
        <v>20.0768588783871</v>
      </c>
      <c r="D908" s="0" t="n">
        <f aca="false">(C908-E908)/Setup!$B$17</f>
        <v>-22.7339278132625</v>
      </c>
      <c r="E908" s="0" t="n">
        <f aca="false">SUMPRODUCT('5N inverse'!$A$3:$Y$3,'5N mesh'!$B$37:$Z$37,$E907:$AC907)+'5N inverse'!$A$3*$C908/Setup!$B$17+INDEX('5N inverse'!$A$3:$Y$3,1,'5N mesh'!$B$7+1)*Setup!$B$22</f>
        <v>23.0322694941112</v>
      </c>
      <c r="F908" s="0" t="n">
        <f aca="false">SUMPRODUCT('5N inverse'!$A$4:$Y$4,'5N mesh'!$B$37:$Z$37,$E907:$AC907)+'5N inverse'!$A$4*$C908/Setup!$B$17+INDEX('5N inverse'!$A$4:$Y$4,1,'5N mesh'!$B$7+1)*Setup!$B$22</f>
        <v>21.7062271161561</v>
      </c>
      <c r="G908" s="0" t="n">
        <f aca="false">SUMPRODUCT('5N inverse'!$A$5:$Y$5,'5N mesh'!$B$37:$Z$37,$E907:$AC907)+'5N inverse'!$A$5*$C908/Setup!$B$17+INDEX('5N inverse'!$A$5:$Y$5,1,'5N mesh'!$B$7+1)*Setup!$B$22</f>
        <v>19.054142360246</v>
      </c>
      <c r="H908" s="0" t="n">
        <f aca="false">SUMPRODUCT('5N inverse'!$A$6:$Y$6,'5N mesh'!$B$37:$Z$37,$E907:$AC907)+'5N inverse'!$A$6*$C908/Setup!$B$17+INDEX('5N inverse'!$A$6:$Y$6,1,'5N mesh'!$B$7+1)*Setup!$B$22</f>
        <v>16.4020576043358</v>
      </c>
      <c r="I908" s="0" t="n">
        <f aca="false">SUMPRODUCT('5N inverse'!$A$7:$Y$7,'5N mesh'!$B$37:$Z$37,$E907:$AC907)+'5N inverse'!$A$7*$C908/Setup!$B$17+INDEX('5N inverse'!$A$7:$Y$7,1,'5N mesh'!$B$7+1)*Setup!$B$22</f>
        <v>15.0760152263807</v>
      </c>
      <c r="J908" s="0" t="n">
        <f aca="false">SUMPRODUCT('5N inverse'!$A$8:$Y$8,'5N mesh'!$B$37:$Z$37,$E907:$AC907)+'5N inverse'!$A$8*$C908/Setup!$B$17+INDEX('5N inverse'!$A$8:$Y$8,1,'5N mesh'!$B$7+1)*Setup!$B$22</f>
        <v>0</v>
      </c>
      <c r="K908" s="0" t="n">
        <f aca="false">SUMPRODUCT('5N inverse'!$A$9:$Y$9,'5N mesh'!$B$37:$Z$37,$E907:$AC907)+'5N inverse'!$A$9*$C908/Setup!$B$17+INDEX('5N inverse'!$A$9:$Y$9,1,'5N mesh'!$B$7+1)*Setup!$B$22</f>
        <v>0</v>
      </c>
      <c r="L908" s="0" t="n">
        <f aca="false">SUMPRODUCT('5N inverse'!$A$10:$Y$10,'5N mesh'!$B$37:$Z$37,$E907:$AC907)+'5N inverse'!$A$10*$C908/Setup!$B$17+INDEX('5N inverse'!$A$10:$Y$10,1,'5N mesh'!$B$7+1)*Setup!$B$22</f>
        <v>0</v>
      </c>
      <c r="M908" s="0" t="n">
        <f aca="false">SUMPRODUCT('5N inverse'!$A$11:$Y$11,'5N mesh'!$B$37:$Z$37,$E907:$AC907)+'5N inverse'!$A$11*$C908/Setup!$B$17+INDEX('5N inverse'!$A$11:$Y$11,1,'5N mesh'!$B$7+1)*Setup!$B$22</f>
        <v>0</v>
      </c>
      <c r="N908" s="0" t="n">
        <f aca="false">SUMPRODUCT('5N inverse'!$A$12:$Y$12,'5N mesh'!$B$37:$Z$37,$E907:$AC907)+'5N inverse'!$A$12*$C908/Setup!$B$17+INDEX('5N inverse'!$A$12:$Y$12,1,'5N mesh'!$B$7+1)*Setup!$B$22</f>
        <v>0</v>
      </c>
      <c r="O908" s="0" t="n">
        <f aca="false">SUMPRODUCT('5N inverse'!$A$13:$Y$13,'5N mesh'!$B$37:$Z$37,$E907:$AC907)+'5N inverse'!$A$13*$C908/Setup!$B$17+INDEX('5N inverse'!$A$13:$Y$13,1,'5N mesh'!$B$7+1)*Setup!$B$22</f>
        <v>0</v>
      </c>
      <c r="P908" s="0" t="n">
        <f aca="false">SUMPRODUCT('5N inverse'!$A$14:$Y$14,'5N mesh'!$B$37:$Z$37,$E907:$AC907)+'5N inverse'!$A$14*$C908/Setup!$B$17+INDEX('5N inverse'!$A$14:$Y$14,1,'5N mesh'!$B$7+1)*Setup!$B$22</f>
        <v>0</v>
      </c>
      <c r="Q908" s="0" t="n">
        <f aca="false">SUMPRODUCT('5N inverse'!$A$15:$Y$15,'5N mesh'!$B$37:$Z$37,$E907:$AC907)+'5N inverse'!$A$15*$C908/Setup!$B$17+INDEX('5N inverse'!$A$15:$Y$15,1,'5N mesh'!$B$7+1)*Setup!$B$22</f>
        <v>0</v>
      </c>
      <c r="R908" s="0" t="n">
        <f aca="false">SUMPRODUCT('5N inverse'!$A$16:$Y$16,'5N mesh'!$B$37:$Z$37,$E907:$AC907)+'5N inverse'!$A$16*$C908/Setup!$B$17+INDEX('5N inverse'!$A$16:$Y$16,1,'5N mesh'!$B$7+1)*Setup!$B$22</f>
        <v>0</v>
      </c>
      <c r="S908" s="0" t="n">
        <f aca="false">SUMPRODUCT('5N inverse'!$A$17:$Y$17,'5N mesh'!$B$37:$Z$37,$E907:$AC907)+'5N inverse'!$A$17*$C908/Setup!$B$17+INDEX('5N inverse'!$A$17:$Y$17,1,'5N mesh'!$B$7+1)*Setup!$B$22</f>
        <v>0</v>
      </c>
      <c r="T908" s="0" t="n">
        <f aca="false">SUMPRODUCT('5N inverse'!$A$18:$Y$18,'5N mesh'!$B$37:$Z$37,$E907:$AC907)+'5N inverse'!$A$18*$C908/Setup!$B$17+INDEX('5N inverse'!$A$18:$Y$18,1,'5N mesh'!$B$7+1)*Setup!$B$22</f>
        <v>0</v>
      </c>
      <c r="U908" s="0" t="n">
        <f aca="false">SUMPRODUCT('5N inverse'!$A$19:$Y$19,'5N mesh'!$B$37:$Z$37,$E907:$AC907)+'5N inverse'!$A$19*$C908/Setup!$B$17+INDEX('5N inverse'!$A$19:$Y$19,1,'5N mesh'!$B$7+1)*Setup!$B$22</f>
        <v>0</v>
      </c>
      <c r="V908" s="0" t="n">
        <f aca="false">SUMPRODUCT('5N inverse'!$A$20:$Y$20,'5N mesh'!$B$37:$Z$37,$E907:$AC907)+'5N inverse'!$A$20*$C908/Setup!$B$17+INDEX('5N inverse'!$A$20:$Y$20,1,'5N mesh'!$B$7+1)*Setup!$B$22</f>
        <v>0</v>
      </c>
      <c r="W908" s="0" t="n">
        <f aca="false">SUMPRODUCT('5N inverse'!$A$21:$Y$21,'5N mesh'!$B$37:$Z$37,$E907:$AC907)+'5N inverse'!$A$21*$C908/Setup!$B$17+INDEX('5N inverse'!$A$21:$Y$21,1,'5N mesh'!$B$7+1)*Setup!$B$22</f>
        <v>0</v>
      </c>
      <c r="X908" s="0" t="n">
        <f aca="false">SUMPRODUCT('5N inverse'!$A$22:$Y$22,'5N mesh'!$B$37:$Z$37,$E907:$AC907)+'5N inverse'!$A$22*$C908/Setup!$B$17+INDEX('5N inverse'!$A$22:$Y$22,1,'5N mesh'!$B$7+1)*Setup!$B$22</f>
        <v>0</v>
      </c>
      <c r="Y908" s="0" t="n">
        <f aca="false">SUMPRODUCT('5N inverse'!$A$23:$Y$23,'5N mesh'!$B$37:$Z$37,$E907:$AC907)+'5N inverse'!$A$23*$C908/Setup!$B$17+INDEX('5N inverse'!$A$23:$Y$23,1,'5N mesh'!$B$7+1)*Setup!$B$22</f>
        <v>0</v>
      </c>
      <c r="Z908" s="0" t="n">
        <f aca="false">SUMPRODUCT('5N inverse'!$A$24:$Y$24,'5N mesh'!$B$37:$Z$37,$E907:$AC907)+'5N inverse'!$A$24*$C908/Setup!$B$17+INDEX('5N inverse'!$A$24:$Y$24,1,'5N mesh'!$B$7+1)*Setup!$B$22</f>
        <v>0</v>
      </c>
      <c r="AA908" s="0" t="n">
        <f aca="false">SUMPRODUCT('5N inverse'!$A$25:$Y$25,'5N mesh'!$B$37:$Z$37,$E907:$AC907)+'5N inverse'!$A$25*$C908/Setup!$B$17+INDEX('5N inverse'!$A$25:$Y$25,1,'5N mesh'!$B$7+1)*Setup!$B$22</f>
        <v>0</v>
      </c>
      <c r="AB908" s="0" t="n">
        <f aca="false">SUMPRODUCT('5N inverse'!$A$26:$Y$26,'5N mesh'!$B$37:$Z$37,$E907:$AC907)+'5N inverse'!$A$26*$C908/Setup!$B$17+INDEX('5N inverse'!$A$26:$Y$26,1,'5N mesh'!$B$7+1)*Setup!$B$22</f>
        <v>0</v>
      </c>
      <c r="AC908" s="0" t="n">
        <f aca="false">SUMPRODUCT('5N inverse'!$A$27:$Y$27,'5N mesh'!$B$37:$Z$37,$E907:$AC907)+'5N inverse'!$A$27*$C908/Setup!$B$17+INDEX('5N inverse'!$A$27:$Y$27,1,'5N mesh'!$B$7+1)*Setup!$B$22</f>
        <v>0</v>
      </c>
    </row>
    <row r="909" customFormat="false" ht="15" hidden="false" customHeight="false" outlineLevel="0" collapsed="false">
      <c r="A909" s="0" t="n">
        <v>904</v>
      </c>
      <c r="B909" s="0" t="n">
        <f aca="false">A909*Setup!$B$11/3600</f>
        <v>75.3333333333333</v>
      </c>
      <c r="C909" s="0" t="n">
        <f aca="false">Setup!$B$7+Setup!$B$8*COS(2*PI()*(B909-Setup!$B$9)/24)</f>
        <v>20.0607689879512</v>
      </c>
      <c r="D909" s="0" t="n">
        <f aca="false">(C909-E909)/Setup!$B$17</f>
        <v>-22.540007187027</v>
      </c>
      <c r="E909" s="0" t="n">
        <f aca="false">SUMPRODUCT('5N inverse'!$A$3:$Y$3,'5N mesh'!$B$37:$Z$37,$E908:$AC908)+'5N inverse'!$A$3*$C909/Setup!$B$17+INDEX('5N inverse'!$A$3:$Y$3,1,'5N mesh'!$B$7+1)*Setup!$B$22</f>
        <v>22.9909699222647</v>
      </c>
      <c r="F909" s="0" t="n">
        <f aca="false">SUMPRODUCT('5N inverse'!$A$4:$Y$4,'5N mesh'!$B$37:$Z$37,$E908:$AC908)+'5N inverse'!$A$4*$C909/Setup!$B$17+INDEX('5N inverse'!$A$4:$Y$4,1,'5N mesh'!$B$7+1)*Setup!$B$22</f>
        <v>21.6717552150304</v>
      </c>
      <c r="G909" s="0" t="n">
        <f aca="false">SUMPRODUCT('5N inverse'!$A$5:$Y$5,'5N mesh'!$B$37:$Z$37,$E908:$AC908)+'5N inverse'!$A$5*$C909/Setup!$B$17+INDEX('5N inverse'!$A$5:$Y$5,1,'5N mesh'!$B$7+1)*Setup!$B$22</f>
        <v>19.0333258005619</v>
      </c>
      <c r="H909" s="0" t="n">
        <f aca="false">SUMPRODUCT('5N inverse'!$A$6:$Y$6,'5N mesh'!$B$37:$Z$37,$E908:$AC908)+'5N inverse'!$A$6*$C909/Setup!$B$17+INDEX('5N inverse'!$A$6:$Y$6,1,'5N mesh'!$B$7+1)*Setup!$B$22</f>
        <v>16.3948963860934</v>
      </c>
      <c r="I909" s="0" t="n">
        <f aca="false">SUMPRODUCT('5N inverse'!$A$7:$Y$7,'5N mesh'!$B$37:$Z$37,$E908:$AC908)+'5N inverse'!$A$7*$C909/Setup!$B$17+INDEX('5N inverse'!$A$7:$Y$7,1,'5N mesh'!$B$7+1)*Setup!$B$22</f>
        <v>15.0756816788591</v>
      </c>
      <c r="J909" s="0" t="n">
        <f aca="false">SUMPRODUCT('5N inverse'!$A$8:$Y$8,'5N mesh'!$B$37:$Z$37,$E908:$AC908)+'5N inverse'!$A$8*$C909/Setup!$B$17+INDEX('5N inverse'!$A$8:$Y$8,1,'5N mesh'!$B$7+1)*Setup!$B$22</f>
        <v>0</v>
      </c>
      <c r="K909" s="0" t="n">
        <f aca="false">SUMPRODUCT('5N inverse'!$A$9:$Y$9,'5N mesh'!$B$37:$Z$37,$E908:$AC908)+'5N inverse'!$A$9*$C909/Setup!$B$17+INDEX('5N inverse'!$A$9:$Y$9,1,'5N mesh'!$B$7+1)*Setup!$B$22</f>
        <v>0</v>
      </c>
      <c r="L909" s="0" t="n">
        <f aca="false">SUMPRODUCT('5N inverse'!$A$10:$Y$10,'5N mesh'!$B$37:$Z$37,$E908:$AC908)+'5N inverse'!$A$10*$C909/Setup!$B$17+INDEX('5N inverse'!$A$10:$Y$10,1,'5N mesh'!$B$7+1)*Setup!$B$22</f>
        <v>0</v>
      </c>
      <c r="M909" s="0" t="n">
        <f aca="false">SUMPRODUCT('5N inverse'!$A$11:$Y$11,'5N mesh'!$B$37:$Z$37,$E908:$AC908)+'5N inverse'!$A$11*$C909/Setup!$B$17+INDEX('5N inverse'!$A$11:$Y$11,1,'5N mesh'!$B$7+1)*Setup!$B$22</f>
        <v>0</v>
      </c>
      <c r="N909" s="0" t="n">
        <f aca="false">SUMPRODUCT('5N inverse'!$A$12:$Y$12,'5N mesh'!$B$37:$Z$37,$E908:$AC908)+'5N inverse'!$A$12*$C909/Setup!$B$17+INDEX('5N inverse'!$A$12:$Y$12,1,'5N mesh'!$B$7+1)*Setup!$B$22</f>
        <v>0</v>
      </c>
      <c r="O909" s="0" t="n">
        <f aca="false">SUMPRODUCT('5N inverse'!$A$13:$Y$13,'5N mesh'!$B$37:$Z$37,$E908:$AC908)+'5N inverse'!$A$13*$C909/Setup!$B$17+INDEX('5N inverse'!$A$13:$Y$13,1,'5N mesh'!$B$7+1)*Setup!$B$22</f>
        <v>0</v>
      </c>
      <c r="P909" s="0" t="n">
        <f aca="false">SUMPRODUCT('5N inverse'!$A$14:$Y$14,'5N mesh'!$B$37:$Z$37,$E908:$AC908)+'5N inverse'!$A$14*$C909/Setup!$B$17+INDEX('5N inverse'!$A$14:$Y$14,1,'5N mesh'!$B$7+1)*Setup!$B$22</f>
        <v>0</v>
      </c>
      <c r="Q909" s="0" t="n">
        <f aca="false">SUMPRODUCT('5N inverse'!$A$15:$Y$15,'5N mesh'!$B$37:$Z$37,$E908:$AC908)+'5N inverse'!$A$15*$C909/Setup!$B$17+INDEX('5N inverse'!$A$15:$Y$15,1,'5N mesh'!$B$7+1)*Setup!$B$22</f>
        <v>0</v>
      </c>
      <c r="R909" s="0" t="n">
        <f aca="false">SUMPRODUCT('5N inverse'!$A$16:$Y$16,'5N mesh'!$B$37:$Z$37,$E908:$AC908)+'5N inverse'!$A$16*$C909/Setup!$B$17+INDEX('5N inverse'!$A$16:$Y$16,1,'5N mesh'!$B$7+1)*Setup!$B$22</f>
        <v>0</v>
      </c>
      <c r="S909" s="0" t="n">
        <f aca="false">SUMPRODUCT('5N inverse'!$A$17:$Y$17,'5N mesh'!$B$37:$Z$37,$E908:$AC908)+'5N inverse'!$A$17*$C909/Setup!$B$17+INDEX('5N inverse'!$A$17:$Y$17,1,'5N mesh'!$B$7+1)*Setup!$B$22</f>
        <v>0</v>
      </c>
      <c r="T909" s="0" t="n">
        <f aca="false">SUMPRODUCT('5N inverse'!$A$18:$Y$18,'5N mesh'!$B$37:$Z$37,$E908:$AC908)+'5N inverse'!$A$18*$C909/Setup!$B$17+INDEX('5N inverse'!$A$18:$Y$18,1,'5N mesh'!$B$7+1)*Setup!$B$22</f>
        <v>0</v>
      </c>
      <c r="U909" s="0" t="n">
        <f aca="false">SUMPRODUCT('5N inverse'!$A$19:$Y$19,'5N mesh'!$B$37:$Z$37,$E908:$AC908)+'5N inverse'!$A$19*$C909/Setup!$B$17+INDEX('5N inverse'!$A$19:$Y$19,1,'5N mesh'!$B$7+1)*Setup!$B$22</f>
        <v>0</v>
      </c>
      <c r="V909" s="0" t="n">
        <f aca="false">SUMPRODUCT('5N inverse'!$A$20:$Y$20,'5N mesh'!$B$37:$Z$37,$E908:$AC908)+'5N inverse'!$A$20*$C909/Setup!$B$17+INDEX('5N inverse'!$A$20:$Y$20,1,'5N mesh'!$B$7+1)*Setup!$B$22</f>
        <v>0</v>
      </c>
      <c r="W909" s="0" t="n">
        <f aca="false">SUMPRODUCT('5N inverse'!$A$21:$Y$21,'5N mesh'!$B$37:$Z$37,$E908:$AC908)+'5N inverse'!$A$21*$C909/Setup!$B$17+INDEX('5N inverse'!$A$21:$Y$21,1,'5N mesh'!$B$7+1)*Setup!$B$22</f>
        <v>0</v>
      </c>
      <c r="X909" s="0" t="n">
        <f aca="false">SUMPRODUCT('5N inverse'!$A$22:$Y$22,'5N mesh'!$B$37:$Z$37,$E908:$AC908)+'5N inverse'!$A$22*$C909/Setup!$B$17+INDEX('5N inverse'!$A$22:$Y$22,1,'5N mesh'!$B$7+1)*Setup!$B$22</f>
        <v>0</v>
      </c>
      <c r="Y909" s="0" t="n">
        <f aca="false">SUMPRODUCT('5N inverse'!$A$23:$Y$23,'5N mesh'!$B$37:$Z$37,$E908:$AC908)+'5N inverse'!$A$23*$C909/Setup!$B$17+INDEX('5N inverse'!$A$23:$Y$23,1,'5N mesh'!$B$7+1)*Setup!$B$22</f>
        <v>0</v>
      </c>
      <c r="Z909" s="0" t="n">
        <f aca="false">SUMPRODUCT('5N inverse'!$A$24:$Y$24,'5N mesh'!$B$37:$Z$37,$E908:$AC908)+'5N inverse'!$A$24*$C909/Setup!$B$17+INDEX('5N inverse'!$A$24:$Y$24,1,'5N mesh'!$B$7+1)*Setup!$B$22</f>
        <v>0</v>
      </c>
      <c r="AA909" s="0" t="n">
        <f aca="false">SUMPRODUCT('5N inverse'!$A$25:$Y$25,'5N mesh'!$B$37:$Z$37,$E908:$AC908)+'5N inverse'!$A$25*$C909/Setup!$B$17+INDEX('5N inverse'!$A$25:$Y$25,1,'5N mesh'!$B$7+1)*Setup!$B$22</f>
        <v>0</v>
      </c>
      <c r="AB909" s="0" t="n">
        <f aca="false">SUMPRODUCT('5N inverse'!$A$26:$Y$26,'5N mesh'!$B$37:$Z$37,$E908:$AC908)+'5N inverse'!$A$26*$C909/Setup!$B$17+INDEX('5N inverse'!$A$26:$Y$26,1,'5N mesh'!$B$7+1)*Setup!$B$22</f>
        <v>0</v>
      </c>
      <c r="AC909" s="0" t="n">
        <f aca="false">SUMPRODUCT('5N inverse'!$A$27:$Y$27,'5N mesh'!$B$37:$Z$37,$E908:$AC908)+'5N inverse'!$A$27*$C909/Setup!$B$17+INDEX('5N inverse'!$A$27:$Y$27,1,'5N mesh'!$B$7+1)*Setup!$B$22</f>
        <v>0</v>
      </c>
    </row>
    <row r="910" customFormat="false" ht="15" hidden="false" customHeight="false" outlineLevel="0" collapsed="false">
      <c r="A910" s="0" t="n">
        <v>905</v>
      </c>
      <c r="B910" s="0" t="n">
        <f aca="false">A910*Setup!$B$11/3600</f>
        <v>75.4166666666667</v>
      </c>
      <c r="C910" s="0" t="n">
        <f aca="false">Setup!$B$7+Setup!$B$8*COS(2*PI()*(B910-Setup!$B$9)/24)</f>
        <v>20.046553958129</v>
      </c>
      <c r="D910" s="0" t="n">
        <f aca="false">(C910-E910)/Setup!$B$17</f>
        <v>-22.3344727487944</v>
      </c>
      <c r="E910" s="0" t="n">
        <f aca="false">SUMPRODUCT('5N inverse'!$A$3:$Y$3,'5N mesh'!$B$37:$Z$37,$E909:$AC909)+'5N inverse'!$A$3*$C910/Setup!$B$17+INDEX('5N inverse'!$A$3:$Y$3,1,'5N mesh'!$B$7+1)*Setup!$B$22</f>
        <v>22.9500354154722</v>
      </c>
      <c r="F910" s="0" t="n">
        <f aca="false">SUMPRODUCT('5N inverse'!$A$4:$Y$4,'5N mesh'!$B$37:$Z$37,$E909:$AC909)+'5N inverse'!$A$4*$C910/Setup!$B$17+INDEX('5N inverse'!$A$4:$Y$4,1,'5N mesh'!$B$7+1)*Setup!$B$22</f>
        <v>21.6375874361033</v>
      </c>
      <c r="G910" s="0" t="n">
        <f aca="false">SUMPRODUCT('5N inverse'!$A$5:$Y$5,'5N mesh'!$B$37:$Z$37,$E909:$AC909)+'5N inverse'!$A$5*$C910/Setup!$B$17+INDEX('5N inverse'!$A$5:$Y$5,1,'5N mesh'!$B$7+1)*Setup!$B$22</f>
        <v>19.0126914773655</v>
      </c>
      <c r="H910" s="0" t="n">
        <f aca="false">SUMPRODUCT('5N inverse'!$A$6:$Y$6,'5N mesh'!$B$37:$Z$37,$E909:$AC909)+'5N inverse'!$A$6*$C910/Setup!$B$17+INDEX('5N inverse'!$A$6:$Y$6,1,'5N mesh'!$B$7+1)*Setup!$B$22</f>
        <v>16.3877955186276</v>
      </c>
      <c r="I910" s="0" t="n">
        <f aca="false">SUMPRODUCT('5N inverse'!$A$7:$Y$7,'5N mesh'!$B$37:$Z$37,$E909:$AC909)+'5N inverse'!$A$7*$C910/Setup!$B$17+INDEX('5N inverse'!$A$7:$Y$7,1,'5N mesh'!$B$7+1)*Setup!$B$22</f>
        <v>15.0753475392587</v>
      </c>
      <c r="J910" s="0" t="n">
        <f aca="false">SUMPRODUCT('5N inverse'!$A$8:$Y$8,'5N mesh'!$B$37:$Z$37,$E909:$AC909)+'5N inverse'!$A$8*$C910/Setup!$B$17+INDEX('5N inverse'!$A$8:$Y$8,1,'5N mesh'!$B$7+1)*Setup!$B$22</f>
        <v>0</v>
      </c>
      <c r="K910" s="0" t="n">
        <f aca="false">SUMPRODUCT('5N inverse'!$A$9:$Y$9,'5N mesh'!$B$37:$Z$37,$E909:$AC909)+'5N inverse'!$A$9*$C910/Setup!$B$17+INDEX('5N inverse'!$A$9:$Y$9,1,'5N mesh'!$B$7+1)*Setup!$B$22</f>
        <v>0</v>
      </c>
      <c r="L910" s="0" t="n">
        <f aca="false">SUMPRODUCT('5N inverse'!$A$10:$Y$10,'5N mesh'!$B$37:$Z$37,$E909:$AC909)+'5N inverse'!$A$10*$C910/Setup!$B$17+INDEX('5N inverse'!$A$10:$Y$10,1,'5N mesh'!$B$7+1)*Setup!$B$22</f>
        <v>0</v>
      </c>
      <c r="M910" s="0" t="n">
        <f aca="false">SUMPRODUCT('5N inverse'!$A$11:$Y$11,'5N mesh'!$B$37:$Z$37,$E909:$AC909)+'5N inverse'!$A$11*$C910/Setup!$B$17+INDEX('5N inverse'!$A$11:$Y$11,1,'5N mesh'!$B$7+1)*Setup!$B$22</f>
        <v>0</v>
      </c>
      <c r="N910" s="0" t="n">
        <f aca="false">SUMPRODUCT('5N inverse'!$A$12:$Y$12,'5N mesh'!$B$37:$Z$37,$E909:$AC909)+'5N inverse'!$A$12*$C910/Setup!$B$17+INDEX('5N inverse'!$A$12:$Y$12,1,'5N mesh'!$B$7+1)*Setup!$B$22</f>
        <v>0</v>
      </c>
      <c r="O910" s="0" t="n">
        <f aca="false">SUMPRODUCT('5N inverse'!$A$13:$Y$13,'5N mesh'!$B$37:$Z$37,$E909:$AC909)+'5N inverse'!$A$13*$C910/Setup!$B$17+INDEX('5N inverse'!$A$13:$Y$13,1,'5N mesh'!$B$7+1)*Setup!$B$22</f>
        <v>0</v>
      </c>
      <c r="P910" s="0" t="n">
        <f aca="false">SUMPRODUCT('5N inverse'!$A$14:$Y$14,'5N mesh'!$B$37:$Z$37,$E909:$AC909)+'5N inverse'!$A$14*$C910/Setup!$B$17+INDEX('5N inverse'!$A$14:$Y$14,1,'5N mesh'!$B$7+1)*Setup!$B$22</f>
        <v>0</v>
      </c>
      <c r="Q910" s="0" t="n">
        <f aca="false">SUMPRODUCT('5N inverse'!$A$15:$Y$15,'5N mesh'!$B$37:$Z$37,$E909:$AC909)+'5N inverse'!$A$15*$C910/Setup!$B$17+INDEX('5N inverse'!$A$15:$Y$15,1,'5N mesh'!$B$7+1)*Setup!$B$22</f>
        <v>0</v>
      </c>
      <c r="R910" s="0" t="n">
        <f aca="false">SUMPRODUCT('5N inverse'!$A$16:$Y$16,'5N mesh'!$B$37:$Z$37,$E909:$AC909)+'5N inverse'!$A$16*$C910/Setup!$B$17+INDEX('5N inverse'!$A$16:$Y$16,1,'5N mesh'!$B$7+1)*Setup!$B$22</f>
        <v>0</v>
      </c>
      <c r="S910" s="0" t="n">
        <f aca="false">SUMPRODUCT('5N inverse'!$A$17:$Y$17,'5N mesh'!$B$37:$Z$37,$E909:$AC909)+'5N inverse'!$A$17*$C910/Setup!$B$17+INDEX('5N inverse'!$A$17:$Y$17,1,'5N mesh'!$B$7+1)*Setup!$B$22</f>
        <v>0</v>
      </c>
      <c r="T910" s="0" t="n">
        <f aca="false">SUMPRODUCT('5N inverse'!$A$18:$Y$18,'5N mesh'!$B$37:$Z$37,$E909:$AC909)+'5N inverse'!$A$18*$C910/Setup!$B$17+INDEX('5N inverse'!$A$18:$Y$18,1,'5N mesh'!$B$7+1)*Setup!$B$22</f>
        <v>0</v>
      </c>
      <c r="U910" s="0" t="n">
        <f aca="false">SUMPRODUCT('5N inverse'!$A$19:$Y$19,'5N mesh'!$B$37:$Z$37,$E909:$AC909)+'5N inverse'!$A$19*$C910/Setup!$B$17+INDEX('5N inverse'!$A$19:$Y$19,1,'5N mesh'!$B$7+1)*Setup!$B$22</f>
        <v>0</v>
      </c>
      <c r="V910" s="0" t="n">
        <f aca="false">SUMPRODUCT('5N inverse'!$A$20:$Y$20,'5N mesh'!$B$37:$Z$37,$E909:$AC909)+'5N inverse'!$A$20*$C910/Setup!$B$17+INDEX('5N inverse'!$A$20:$Y$20,1,'5N mesh'!$B$7+1)*Setup!$B$22</f>
        <v>0</v>
      </c>
      <c r="W910" s="0" t="n">
        <f aca="false">SUMPRODUCT('5N inverse'!$A$21:$Y$21,'5N mesh'!$B$37:$Z$37,$E909:$AC909)+'5N inverse'!$A$21*$C910/Setup!$B$17+INDEX('5N inverse'!$A$21:$Y$21,1,'5N mesh'!$B$7+1)*Setup!$B$22</f>
        <v>0</v>
      </c>
      <c r="X910" s="0" t="n">
        <f aca="false">SUMPRODUCT('5N inverse'!$A$22:$Y$22,'5N mesh'!$B$37:$Z$37,$E909:$AC909)+'5N inverse'!$A$22*$C910/Setup!$B$17+INDEX('5N inverse'!$A$22:$Y$22,1,'5N mesh'!$B$7+1)*Setup!$B$22</f>
        <v>0</v>
      </c>
      <c r="Y910" s="0" t="n">
        <f aca="false">SUMPRODUCT('5N inverse'!$A$23:$Y$23,'5N mesh'!$B$37:$Z$37,$E909:$AC909)+'5N inverse'!$A$23*$C910/Setup!$B$17+INDEX('5N inverse'!$A$23:$Y$23,1,'5N mesh'!$B$7+1)*Setup!$B$22</f>
        <v>0</v>
      </c>
      <c r="Z910" s="0" t="n">
        <f aca="false">SUMPRODUCT('5N inverse'!$A$24:$Y$24,'5N mesh'!$B$37:$Z$37,$E909:$AC909)+'5N inverse'!$A$24*$C910/Setup!$B$17+INDEX('5N inverse'!$A$24:$Y$24,1,'5N mesh'!$B$7+1)*Setup!$B$22</f>
        <v>0</v>
      </c>
      <c r="AA910" s="0" t="n">
        <f aca="false">SUMPRODUCT('5N inverse'!$A$25:$Y$25,'5N mesh'!$B$37:$Z$37,$E909:$AC909)+'5N inverse'!$A$25*$C910/Setup!$B$17+INDEX('5N inverse'!$A$25:$Y$25,1,'5N mesh'!$B$7+1)*Setup!$B$22</f>
        <v>0</v>
      </c>
      <c r="AB910" s="0" t="n">
        <f aca="false">SUMPRODUCT('5N inverse'!$A$26:$Y$26,'5N mesh'!$B$37:$Z$37,$E909:$AC909)+'5N inverse'!$A$26*$C910/Setup!$B$17+INDEX('5N inverse'!$A$26:$Y$26,1,'5N mesh'!$B$7+1)*Setup!$B$22</f>
        <v>0</v>
      </c>
      <c r="AC910" s="0" t="n">
        <f aca="false">SUMPRODUCT('5N inverse'!$A$27:$Y$27,'5N mesh'!$B$37:$Z$37,$E909:$AC909)+'5N inverse'!$A$27*$C910/Setup!$B$17+INDEX('5N inverse'!$A$27:$Y$27,1,'5N mesh'!$B$7+1)*Setup!$B$22</f>
        <v>0</v>
      </c>
    </row>
    <row r="911" customFormat="false" ht="15" hidden="false" customHeight="false" outlineLevel="0" collapsed="false">
      <c r="A911" s="0" t="n">
        <v>906</v>
      </c>
      <c r="B911" s="0" t="n">
        <f aca="false">A911*Setup!$B$11/3600</f>
        <v>75.5</v>
      </c>
      <c r="C911" s="0" t="n">
        <f aca="false">Setup!$B$7+Setup!$B$8*COS(2*PI()*(B911-Setup!$B$9)/24)</f>
        <v>20.0342205545048</v>
      </c>
      <c r="D911" s="0" t="n">
        <f aca="false">(C911-E911)/Setup!$B$17</f>
        <v>-22.1174223254257</v>
      </c>
      <c r="E911" s="0" t="n">
        <f aca="false">SUMPRODUCT('5N inverse'!$A$3:$Y$3,'5N mesh'!$B$37:$Z$37,$E910:$AC910)+'5N inverse'!$A$3*$C911/Setup!$B$17+INDEX('5N inverse'!$A$3:$Y$3,1,'5N mesh'!$B$7+1)*Setup!$B$22</f>
        <v>22.9094854568101</v>
      </c>
      <c r="F911" s="0" t="n">
        <f aca="false">SUMPRODUCT('5N inverse'!$A$4:$Y$4,'5N mesh'!$B$37:$Z$37,$E910:$AC910)+'5N inverse'!$A$4*$C911/Setup!$B$17+INDEX('5N inverse'!$A$4:$Y$4,1,'5N mesh'!$B$7+1)*Setup!$B$22</f>
        <v>21.603740041778</v>
      </c>
      <c r="G911" s="0" t="n">
        <f aca="false">SUMPRODUCT('5N inverse'!$A$5:$Y$5,'5N mesh'!$B$37:$Z$37,$E910:$AC910)+'5N inverse'!$A$5*$C911/Setup!$B$17+INDEX('5N inverse'!$A$5:$Y$5,1,'5N mesh'!$B$7+1)*Setup!$B$22</f>
        <v>18.9922492117139</v>
      </c>
      <c r="H911" s="0" t="n">
        <f aca="false">SUMPRODUCT('5N inverse'!$A$6:$Y$6,'5N mesh'!$B$37:$Z$37,$E910:$AC910)+'5N inverse'!$A$6*$C911/Setup!$B$17+INDEX('5N inverse'!$A$6:$Y$6,1,'5N mesh'!$B$7+1)*Setup!$B$22</f>
        <v>16.3807583816497</v>
      </c>
      <c r="I911" s="0" t="n">
        <f aca="false">SUMPRODUCT('5N inverse'!$A$7:$Y$7,'5N mesh'!$B$37:$Z$37,$E910:$AC910)+'5N inverse'!$A$7*$C911/Setup!$B$17+INDEX('5N inverse'!$A$7:$Y$7,1,'5N mesh'!$B$7+1)*Setup!$B$22</f>
        <v>15.0750129666176</v>
      </c>
      <c r="J911" s="0" t="n">
        <f aca="false">SUMPRODUCT('5N inverse'!$A$8:$Y$8,'5N mesh'!$B$37:$Z$37,$E910:$AC910)+'5N inverse'!$A$8*$C911/Setup!$B$17+INDEX('5N inverse'!$A$8:$Y$8,1,'5N mesh'!$B$7+1)*Setup!$B$22</f>
        <v>0</v>
      </c>
      <c r="K911" s="0" t="n">
        <f aca="false">SUMPRODUCT('5N inverse'!$A$9:$Y$9,'5N mesh'!$B$37:$Z$37,$E910:$AC910)+'5N inverse'!$A$9*$C911/Setup!$B$17+INDEX('5N inverse'!$A$9:$Y$9,1,'5N mesh'!$B$7+1)*Setup!$B$22</f>
        <v>0</v>
      </c>
      <c r="L911" s="0" t="n">
        <f aca="false">SUMPRODUCT('5N inverse'!$A$10:$Y$10,'5N mesh'!$B$37:$Z$37,$E910:$AC910)+'5N inverse'!$A$10*$C911/Setup!$B$17+INDEX('5N inverse'!$A$10:$Y$10,1,'5N mesh'!$B$7+1)*Setup!$B$22</f>
        <v>0</v>
      </c>
      <c r="M911" s="0" t="n">
        <f aca="false">SUMPRODUCT('5N inverse'!$A$11:$Y$11,'5N mesh'!$B$37:$Z$37,$E910:$AC910)+'5N inverse'!$A$11*$C911/Setup!$B$17+INDEX('5N inverse'!$A$11:$Y$11,1,'5N mesh'!$B$7+1)*Setup!$B$22</f>
        <v>0</v>
      </c>
      <c r="N911" s="0" t="n">
        <f aca="false">SUMPRODUCT('5N inverse'!$A$12:$Y$12,'5N mesh'!$B$37:$Z$37,$E910:$AC910)+'5N inverse'!$A$12*$C911/Setup!$B$17+INDEX('5N inverse'!$A$12:$Y$12,1,'5N mesh'!$B$7+1)*Setup!$B$22</f>
        <v>0</v>
      </c>
      <c r="O911" s="0" t="n">
        <f aca="false">SUMPRODUCT('5N inverse'!$A$13:$Y$13,'5N mesh'!$B$37:$Z$37,$E910:$AC910)+'5N inverse'!$A$13*$C911/Setup!$B$17+INDEX('5N inverse'!$A$13:$Y$13,1,'5N mesh'!$B$7+1)*Setup!$B$22</f>
        <v>0</v>
      </c>
      <c r="P911" s="0" t="n">
        <f aca="false">SUMPRODUCT('5N inverse'!$A$14:$Y$14,'5N mesh'!$B$37:$Z$37,$E910:$AC910)+'5N inverse'!$A$14*$C911/Setup!$B$17+INDEX('5N inverse'!$A$14:$Y$14,1,'5N mesh'!$B$7+1)*Setup!$B$22</f>
        <v>0</v>
      </c>
      <c r="Q911" s="0" t="n">
        <f aca="false">SUMPRODUCT('5N inverse'!$A$15:$Y$15,'5N mesh'!$B$37:$Z$37,$E910:$AC910)+'5N inverse'!$A$15*$C911/Setup!$B$17+INDEX('5N inverse'!$A$15:$Y$15,1,'5N mesh'!$B$7+1)*Setup!$B$22</f>
        <v>0</v>
      </c>
      <c r="R911" s="0" t="n">
        <f aca="false">SUMPRODUCT('5N inverse'!$A$16:$Y$16,'5N mesh'!$B$37:$Z$37,$E910:$AC910)+'5N inverse'!$A$16*$C911/Setup!$B$17+INDEX('5N inverse'!$A$16:$Y$16,1,'5N mesh'!$B$7+1)*Setup!$B$22</f>
        <v>0</v>
      </c>
      <c r="S911" s="0" t="n">
        <f aca="false">SUMPRODUCT('5N inverse'!$A$17:$Y$17,'5N mesh'!$B$37:$Z$37,$E910:$AC910)+'5N inverse'!$A$17*$C911/Setup!$B$17+INDEX('5N inverse'!$A$17:$Y$17,1,'5N mesh'!$B$7+1)*Setup!$B$22</f>
        <v>0</v>
      </c>
      <c r="T911" s="0" t="n">
        <f aca="false">SUMPRODUCT('5N inverse'!$A$18:$Y$18,'5N mesh'!$B$37:$Z$37,$E910:$AC910)+'5N inverse'!$A$18*$C911/Setup!$B$17+INDEX('5N inverse'!$A$18:$Y$18,1,'5N mesh'!$B$7+1)*Setup!$B$22</f>
        <v>0</v>
      </c>
      <c r="U911" s="0" t="n">
        <f aca="false">SUMPRODUCT('5N inverse'!$A$19:$Y$19,'5N mesh'!$B$37:$Z$37,$E910:$AC910)+'5N inverse'!$A$19*$C911/Setup!$B$17+INDEX('5N inverse'!$A$19:$Y$19,1,'5N mesh'!$B$7+1)*Setup!$B$22</f>
        <v>0</v>
      </c>
      <c r="V911" s="0" t="n">
        <f aca="false">SUMPRODUCT('5N inverse'!$A$20:$Y$20,'5N mesh'!$B$37:$Z$37,$E910:$AC910)+'5N inverse'!$A$20*$C911/Setup!$B$17+INDEX('5N inverse'!$A$20:$Y$20,1,'5N mesh'!$B$7+1)*Setup!$B$22</f>
        <v>0</v>
      </c>
      <c r="W911" s="0" t="n">
        <f aca="false">SUMPRODUCT('5N inverse'!$A$21:$Y$21,'5N mesh'!$B$37:$Z$37,$E910:$AC910)+'5N inverse'!$A$21*$C911/Setup!$B$17+INDEX('5N inverse'!$A$21:$Y$21,1,'5N mesh'!$B$7+1)*Setup!$B$22</f>
        <v>0</v>
      </c>
      <c r="X911" s="0" t="n">
        <f aca="false">SUMPRODUCT('5N inverse'!$A$22:$Y$22,'5N mesh'!$B$37:$Z$37,$E910:$AC910)+'5N inverse'!$A$22*$C911/Setup!$B$17+INDEX('5N inverse'!$A$22:$Y$22,1,'5N mesh'!$B$7+1)*Setup!$B$22</f>
        <v>0</v>
      </c>
      <c r="Y911" s="0" t="n">
        <f aca="false">SUMPRODUCT('5N inverse'!$A$23:$Y$23,'5N mesh'!$B$37:$Z$37,$E910:$AC910)+'5N inverse'!$A$23*$C911/Setup!$B$17+INDEX('5N inverse'!$A$23:$Y$23,1,'5N mesh'!$B$7+1)*Setup!$B$22</f>
        <v>0</v>
      </c>
      <c r="Z911" s="0" t="n">
        <f aca="false">SUMPRODUCT('5N inverse'!$A$24:$Y$24,'5N mesh'!$B$37:$Z$37,$E910:$AC910)+'5N inverse'!$A$24*$C911/Setup!$B$17+INDEX('5N inverse'!$A$24:$Y$24,1,'5N mesh'!$B$7+1)*Setup!$B$22</f>
        <v>0</v>
      </c>
      <c r="AA911" s="0" t="n">
        <f aca="false">SUMPRODUCT('5N inverse'!$A$25:$Y$25,'5N mesh'!$B$37:$Z$37,$E910:$AC910)+'5N inverse'!$A$25*$C911/Setup!$B$17+INDEX('5N inverse'!$A$25:$Y$25,1,'5N mesh'!$B$7+1)*Setup!$B$22</f>
        <v>0</v>
      </c>
      <c r="AB911" s="0" t="n">
        <f aca="false">SUMPRODUCT('5N inverse'!$A$26:$Y$26,'5N mesh'!$B$37:$Z$37,$E910:$AC910)+'5N inverse'!$A$26*$C911/Setup!$B$17+INDEX('5N inverse'!$A$26:$Y$26,1,'5N mesh'!$B$7+1)*Setup!$B$22</f>
        <v>0</v>
      </c>
      <c r="AC911" s="0" t="n">
        <f aca="false">SUMPRODUCT('5N inverse'!$A$27:$Y$27,'5N mesh'!$B$37:$Z$37,$E910:$AC910)+'5N inverse'!$A$27*$C911/Setup!$B$17+INDEX('5N inverse'!$A$27:$Y$27,1,'5N mesh'!$B$7+1)*Setup!$B$22</f>
        <v>0</v>
      </c>
    </row>
    <row r="912" customFormat="false" ht="15" hidden="false" customHeight="false" outlineLevel="0" collapsed="false">
      <c r="A912" s="0" t="n">
        <v>907</v>
      </c>
      <c r="B912" s="0" t="n">
        <f aca="false">A912*Setup!$B$11/3600</f>
        <v>75.5833333333333</v>
      </c>
      <c r="C912" s="0" t="n">
        <f aca="false">Setup!$B$7+Setup!$B$8*COS(2*PI()*(B912-Setup!$B$9)/24)</f>
        <v>20.0237746471107</v>
      </c>
      <c r="D912" s="0" t="n">
        <f aca="false">(C912-E912)/Setup!$B$17</f>
        <v>-21.8889592247193</v>
      </c>
      <c r="E912" s="0" t="n">
        <f aca="false">SUMPRODUCT('5N inverse'!$A$3:$Y$3,'5N mesh'!$B$37:$Z$37,$E911:$AC911)+'5N inverse'!$A$3*$C912/Setup!$B$17+INDEX('5N inverse'!$A$3:$Y$3,1,'5N mesh'!$B$7+1)*Setup!$B$22</f>
        <v>22.8693393463242</v>
      </c>
      <c r="F912" s="0" t="n">
        <f aca="false">SUMPRODUCT('5N inverse'!$A$4:$Y$4,'5N mesh'!$B$37:$Z$37,$E911:$AC911)+'5N inverse'!$A$4*$C912/Setup!$B$17+INDEX('5N inverse'!$A$4:$Y$4,1,'5N mesh'!$B$7+1)*Setup!$B$22</f>
        <v>21.5702291419669</v>
      </c>
      <c r="G912" s="0" t="n">
        <f aca="false">SUMPRODUCT('5N inverse'!$A$5:$Y$5,'5N mesh'!$B$37:$Z$37,$E911:$AC911)+'5N inverse'!$A$5*$C912/Setup!$B$17+INDEX('5N inverse'!$A$5:$Y$5,1,'5N mesh'!$B$7+1)*Setup!$B$22</f>
        <v>18.9720087332521</v>
      </c>
      <c r="H912" s="0" t="n">
        <f aca="false">SUMPRODUCT('5N inverse'!$A$6:$Y$6,'5N mesh'!$B$37:$Z$37,$E911:$AC911)+'5N inverse'!$A$6*$C912/Setup!$B$17+INDEX('5N inverse'!$A$6:$Y$6,1,'5N mesh'!$B$7+1)*Setup!$B$22</f>
        <v>16.3737883245374</v>
      </c>
      <c r="I912" s="0" t="n">
        <f aca="false">SUMPRODUCT('5N inverse'!$A$7:$Y$7,'5N mesh'!$B$37:$Z$37,$E911:$AC911)+'5N inverse'!$A$7*$C912/Setup!$B$17+INDEX('5N inverse'!$A$7:$Y$7,1,'5N mesh'!$B$7+1)*Setup!$B$22</f>
        <v>15.07467812018</v>
      </c>
      <c r="J912" s="0" t="n">
        <f aca="false">SUMPRODUCT('5N inverse'!$A$8:$Y$8,'5N mesh'!$B$37:$Z$37,$E911:$AC911)+'5N inverse'!$A$8*$C912/Setup!$B$17+INDEX('5N inverse'!$A$8:$Y$8,1,'5N mesh'!$B$7+1)*Setup!$B$22</f>
        <v>0</v>
      </c>
      <c r="K912" s="0" t="n">
        <f aca="false">SUMPRODUCT('5N inverse'!$A$9:$Y$9,'5N mesh'!$B$37:$Z$37,$E911:$AC911)+'5N inverse'!$A$9*$C912/Setup!$B$17+INDEX('5N inverse'!$A$9:$Y$9,1,'5N mesh'!$B$7+1)*Setup!$B$22</f>
        <v>0</v>
      </c>
      <c r="L912" s="0" t="n">
        <f aca="false">SUMPRODUCT('5N inverse'!$A$10:$Y$10,'5N mesh'!$B$37:$Z$37,$E911:$AC911)+'5N inverse'!$A$10*$C912/Setup!$B$17+INDEX('5N inverse'!$A$10:$Y$10,1,'5N mesh'!$B$7+1)*Setup!$B$22</f>
        <v>0</v>
      </c>
      <c r="M912" s="0" t="n">
        <f aca="false">SUMPRODUCT('5N inverse'!$A$11:$Y$11,'5N mesh'!$B$37:$Z$37,$E911:$AC911)+'5N inverse'!$A$11*$C912/Setup!$B$17+INDEX('5N inverse'!$A$11:$Y$11,1,'5N mesh'!$B$7+1)*Setup!$B$22</f>
        <v>0</v>
      </c>
      <c r="N912" s="0" t="n">
        <f aca="false">SUMPRODUCT('5N inverse'!$A$12:$Y$12,'5N mesh'!$B$37:$Z$37,$E911:$AC911)+'5N inverse'!$A$12*$C912/Setup!$B$17+INDEX('5N inverse'!$A$12:$Y$12,1,'5N mesh'!$B$7+1)*Setup!$B$22</f>
        <v>0</v>
      </c>
      <c r="O912" s="0" t="n">
        <f aca="false">SUMPRODUCT('5N inverse'!$A$13:$Y$13,'5N mesh'!$B$37:$Z$37,$E911:$AC911)+'5N inverse'!$A$13*$C912/Setup!$B$17+INDEX('5N inverse'!$A$13:$Y$13,1,'5N mesh'!$B$7+1)*Setup!$B$22</f>
        <v>0</v>
      </c>
      <c r="P912" s="0" t="n">
        <f aca="false">SUMPRODUCT('5N inverse'!$A$14:$Y$14,'5N mesh'!$B$37:$Z$37,$E911:$AC911)+'5N inverse'!$A$14*$C912/Setup!$B$17+INDEX('5N inverse'!$A$14:$Y$14,1,'5N mesh'!$B$7+1)*Setup!$B$22</f>
        <v>0</v>
      </c>
      <c r="Q912" s="0" t="n">
        <f aca="false">SUMPRODUCT('5N inverse'!$A$15:$Y$15,'5N mesh'!$B$37:$Z$37,$E911:$AC911)+'5N inverse'!$A$15*$C912/Setup!$B$17+INDEX('5N inverse'!$A$15:$Y$15,1,'5N mesh'!$B$7+1)*Setup!$B$22</f>
        <v>0</v>
      </c>
      <c r="R912" s="0" t="n">
        <f aca="false">SUMPRODUCT('5N inverse'!$A$16:$Y$16,'5N mesh'!$B$37:$Z$37,$E911:$AC911)+'5N inverse'!$A$16*$C912/Setup!$B$17+INDEX('5N inverse'!$A$16:$Y$16,1,'5N mesh'!$B$7+1)*Setup!$B$22</f>
        <v>0</v>
      </c>
      <c r="S912" s="0" t="n">
        <f aca="false">SUMPRODUCT('5N inverse'!$A$17:$Y$17,'5N mesh'!$B$37:$Z$37,$E911:$AC911)+'5N inverse'!$A$17*$C912/Setup!$B$17+INDEX('5N inverse'!$A$17:$Y$17,1,'5N mesh'!$B$7+1)*Setup!$B$22</f>
        <v>0</v>
      </c>
      <c r="T912" s="0" t="n">
        <f aca="false">SUMPRODUCT('5N inverse'!$A$18:$Y$18,'5N mesh'!$B$37:$Z$37,$E911:$AC911)+'5N inverse'!$A$18*$C912/Setup!$B$17+INDEX('5N inverse'!$A$18:$Y$18,1,'5N mesh'!$B$7+1)*Setup!$B$22</f>
        <v>0</v>
      </c>
      <c r="U912" s="0" t="n">
        <f aca="false">SUMPRODUCT('5N inverse'!$A$19:$Y$19,'5N mesh'!$B$37:$Z$37,$E911:$AC911)+'5N inverse'!$A$19*$C912/Setup!$B$17+INDEX('5N inverse'!$A$19:$Y$19,1,'5N mesh'!$B$7+1)*Setup!$B$22</f>
        <v>0</v>
      </c>
      <c r="V912" s="0" t="n">
        <f aca="false">SUMPRODUCT('5N inverse'!$A$20:$Y$20,'5N mesh'!$B$37:$Z$37,$E911:$AC911)+'5N inverse'!$A$20*$C912/Setup!$B$17+INDEX('5N inverse'!$A$20:$Y$20,1,'5N mesh'!$B$7+1)*Setup!$B$22</f>
        <v>0</v>
      </c>
      <c r="W912" s="0" t="n">
        <f aca="false">SUMPRODUCT('5N inverse'!$A$21:$Y$21,'5N mesh'!$B$37:$Z$37,$E911:$AC911)+'5N inverse'!$A$21*$C912/Setup!$B$17+INDEX('5N inverse'!$A$21:$Y$21,1,'5N mesh'!$B$7+1)*Setup!$B$22</f>
        <v>0</v>
      </c>
      <c r="X912" s="0" t="n">
        <f aca="false">SUMPRODUCT('5N inverse'!$A$22:$Y$22,'5N mesh'!$B$37:$Z$37,$E911:$AC911)+'5N inverse'!$A$22*$C912/Setup!$B$17+INDEX('5N inverse'!$A$22:$Y$22,1,'5N mesh'!$B$7+1)*Setup!$B$22</f>
        <v>0</v>
      </c>
      <c r="Y912" s="0" t="n">
        <f aca="false">SUMPRODUCT('5N inverse'!$A$23:$Y$23,'5N mesh'!$B$37:$Z$37,$E911:$AC911)+'5N inverse'!$A$23*$C912/Setup!$B$17+INDEX('5N inverse'!$A$23:$Y$23,1,'5N mesh'!$B$7+1)*Setup!$B$22</f>
        <v>0</v>
      </c>
      <c r="Z912" s="0" t="n">
        <f aca="false">SUMPRODUCT('5N inverse'!$A$24:$Y$24,'5N mesh'!$B$37:$Z$37,$E911:$AC911)+'5N inverse'!$A$24*$C912/Setup!$B$17+INDEX('5N inverse'!$A$24:$Y$24,1,'5N mesh'!$B$7+1)*Setup!$B$22</f>
        <v>0</v>
      </c>
      <c r="AA912" s="0" t="n">
        <f aca="false">SUMPRODUCT('5N inverse'!$A$25:$Y$25,'5N mesh'!$B$37:$Z$37,$E911:$AC911)+'5N inverse'!$A$25*$C912/Setup!$B$17+INDEX('5N inverse'!$A$25:$Y$25,1,'5N mesh'!$B$7+1)*Setup!$B$22</f>
        <v>0</v>
      </c>
      <c r="AB912" s="0" t="n">
        <f aca="false">SUMPRODUCT('5N inverse'!$A$26:$Y$26,'5N mesh'!$B$37:$Z$37,$E911:$AC911)+'5N inverse'!$A$26*$C912/Setup!$B$17+INDEX('5N inverse'!$A$26:$Y$26,1,'5N mesh'!$B$7+1)*Setup!$B$22</f>
        <v>0</v>
      </c>
      <c r="AC912" s="0" t="n">
        <f aca="false">SUMPRODUCT('5N inverse'!$A$27:$Y$27,'5N mesh'!$B$37:$Z$37,$E911:$AC911)+'5N inverse'!$A$27*$C912/Setup!$B$17+INDEX('5N inverse'!$A$27:$Y$27,1,'5N mesh'!$B$7+1)*Setup!$B$22</f>
        <v>0</v>
      </c>
    </row>
    <row r="913" customFormat="false" ht="15" hidden="false" customHeight="false" outlineLevel="0" collapsed="false">
      <c r="A913" s="0" t="n">
        <v>908</v>
      </c>
      <c r="B913" s="0" t="n">
        <f aca="false">A913*Setup!$B$11/3600</f>
        <v>75.6666666666667</v>
      </c>
      <c r="C913" s="0" t="n">
        <f aca="false">Setup!$B$7+Setup!$B$8*COS(2*PI()*(B913-Setup!$B$9)/24)</f>
        <v>20.015221207633</v>
      </c>
      <c r="D913" s="0" t="n">
        <f aca="false">(C913-E913)/Setup!$B$17</f>
        <v>-21.649192186243</v>
      </c>
      <c r="E913" s="0" t="n">
        <f aca="false">SUMPRODUCT('5N inverse'!$A$3:$Y$3,'5N mesh'!$B$37:$Z$37,$E912:$AC912)+'5N inverse'!$A$3*$C913/Setup!$B$17+INDEX('5N inverse'!$A$3:$Y$3,1,'5N mesh'!$B$7+1)*Setup!$B$22</f>
        <v>22.8296161918446</v>
      </c>
      <c r="F913" s="0" t="n">
        <f aca="false">SUMPRODUCT('5N inverse'!$A$4:$Y$4,'5N mesh'!$B$37:$Z$37,$E912:$AC912)+'5N inverse'!$A$4*$C913/Setup!$B$17+INDEX('5N inverse'!$A$4:$Y$4,1,'5N mesh'!$B$7+1)*Setup!$B$22</f>
        <v>21.5370706864239</v>
      </c>
      <c r="G913" s="0" t="n">
        <f aca="false">SUMPRODUCT('5N inverse'!$A$5:$Y$5,'5N mesh'!$B$37:$Z$37,$E912:$AC912)+'5N inverse'!$A$5*$C913/Setup!$B$17+INDEX('5N inverse'!$A$5:$Y$5,1,'5N mesh'!$B$7+1)*Setup!$B$22</f>
        <v>18.9519796755825</v>
      </c>
      <c r="H913" s="0" t="n">
        <f aca="false">SUMPRODUCT('5N inverse'!$A$6:$Y$6,'5N mesh'!$B$37:$Z$37,$E912:$AC912)+'5N inverse'!$A$6*$C913/Setup!$B$17+INDEX('5N inverse'!$A$6:$Y$6,1,'5N mesh'!$B$7+1)*Setup!$B$22</f>
        <v>16.366888664741</v>
      </c>
      <c r="I913" s="0" t="n">
        <f aca="false">SUMPRODUCT('5N inverse'!$A$7:$Y$7,'5N mesh'!$B$37:$Z$37,$E912:$AC912)+'5N inverse'!$A$7*$C913/Setup!$B$17+INDEX('5N inverse'!$A$7:$Y$7,1,'5N mesh'!$B$7+1)*Setup!$B$22</f>
        <v>15.0743431593203</v>
      </c>
      <c r="J913" s="0" t="n">
        <f aca="false">SUMPRODUCT('5N inverse'!$A$8:$Y$8,'5N mesh'!$B$37:$Z$37,$E912:$AC912)+'5N inverse'!$A$8*$C913/Setup!$B$17+INDEX('5N inverse'!$A$8:$Y$8,1,'5N mesh'!$B$7+1)*Setup!$B$22</f>
        <v>0</v>
      </c>
      <c r="K913" s="0" t="n">
        <f aca="false">SUMPRODUCT('5N inverse'!$A$9:$Y$9,'5N mesh'!$B$37:$Z$37,$E912:$AC912)+'5N inverse'!$A$9*$C913/Setup!$B$17+INDEX('5N inverse'!$A$9:$Y$9,1,'5N mesh'!$B$7+1)*Setup!$B$22</f>
        <v>0</v>
      </c>
      <c r="L913" s="0" t="n">
        <f aca="false">SUMPRODUCT('5N inverse'!$A$10:$Y$10,'5N mesh'!$B$37:$Z$37,$E912:$AC912)+'5N inverse'!$A$10*$C913/Setup!$B$17+INDEX('5N inverse'!$A$10:$Y$10,1,'5N mesh'!$B$7+1)*Setup!$B$22</f>
        <v>0</v>
      </c>
      <c r="M913" s="0" t="n">
        <f aca="false">SUMPRODUCT('5N inverse'!$A$11:$Y$11,'5N mesh'!$B$37:$Z$37,$E912:$AC912)+'5N inverse'!$A$11*$C913/Setup!$B$17+INDEX('5N inverse'!$A$11:$Y$11,1,'5N mesh'!$B$7+1)*Setup!$B$22</f>
        <v>0</v>
      </c>
      <c r="N913" s="0" t="n">
        <f aca="false">SUMPRODUCT('5N inverse'!$A$12:$Y$12,'5N mesh'!$B$37:$Z$37,$E912:$AC912)+'5N inverse'!$A$12*$C913/Setup!$B$17+INDEX('5N inverse'!$A$12:$Y$12,1,'5N mesh'!$B$7+1)*Setup!$B$22</f>
        <v>0</v>
      </c>
      <c r="O913" s="0" t="n">
        <f aca="false">SUMPRODUCT('5N inverse'!$A$13:$Y$13,'5N mesh'!$B$37:$Z$37,$E912:$AC912)+'5N inverse'!$A$13*$C913/Setup!$B$17+INDEX('5N inverse'!$A$13:$Y$13,1,'5N mesh'!$B$7+1)*Setup!$B$22</f>
        <v>0</v>
      </c>
      <c r="P913" s="0" t="n">
        <f aca="false">SUMPRODUCT('5N inverse'!$A$14:$Y$14,'5N mesh'!$B$37:$Z$37,$E912:$AC912)+'5N inverse'!$A$14*$C913/Setup!$B$17+INDEX('5N inverse'!$A$14:$Y$14,1,'5N mesh'!$B$7+1)*Setup!$B$22</f>
        <v>0</v>
      </c>
      <c r="Q913" s="0" t="n">
        <f aca="false">SUMPRODUCT('5N inverse'!$A$15:$Y$15,'5N mesh'!$B$37:$Z$37,$E912:$AC912)+'5N inverse'!$A$15*$C913/Setup!$B$17+INDEX('5N inverse'!$A$15:$Y$15,1,'5N mesh'!$B$7+1)*Setup!$B$22</f>
        <v>0</v>
      </c>
      <c r="R913" s="0" t="n">
        <f aca="false">SUMPRODUCT('5N inverse'!$A$16:$Y$16,'5N mesh'!$B$37:$Z$37,$E912:$AC912)+'5N inverse'!$A$16*$C913/Setup!$B$17+INDEX('5N inverse'!$A$16:$Y$16,1,'5N mesh'!$B$7+1)*Setup!$B$22</f>
        <v>0</v>
      </c>
      <c r="S913" s="0" t="n">
        <f aca="false">SUMPRODUCT('5N inverse'!$A$17:$Y$17,'5N mesh'!$B$37:$Z$37,$E912:$AC912)+'5N inverse'!$A$17*$C913/Setup!$B$17+INDEX('5N inverse'!$A$17:$Y$17,1,'5N mesh'!$B$7+1)*Setup!$B$22</f>
        <v>0</v>
      </c>
      <c r="T913" s="0" t="n">
        <f aca="false">SUMPRODUCT('5N inverse'!$A$18:$Y$18,'5N mesh'!$B$37:$Z$37,$E912:$AC912)+'5N inverse'!$A$18*$C913/Setup!$B$17+INDEX('5N inverse'!$A$18:$Y$18,1,'5N mesh'!$B$7+1)*Setup!$B$22</f>
        <v>0</v>
      </c>
      <c r="U913" s="0" t="n">
        <f aca="false">SUMPRODUCT('5N inverse'!$A$19:$Y$19,'5N mesh'!$B$37:$Z$37,$E912:$AC912)+'5N inverse'!$A$19*$C913/Setup!$B$17+INDEX('5N inverse'!$A$19:$Y$19,1,'5N mesh'!$B$7+1)*Setup!$B$22</f>
        <v>0</v>
      </c>
      <c r="V913" s="0" t="n">
        <f aca="false">SUMPRODUCT('5N inverse'!$A$20:$Y$20,'5N mesh'!$B$37:$Z$37,$E912:$AC912)+'5N inverse'!$A$20*$C913/Setup!$B$17+INDEX('5N inverse'!$A$20:$Y$20,1,'5N mesh'!$B$7+1)*Setup!$B$22</f>
        <v>0</v>
      </c>
      <c r="W913" s="0" t="n">
        <f aca="false">SUMPRODUCT('5N inverse'!$A$21:$Y$21,'5N mesh'!$B$37:$Z$37,$E912:$AC912)+'5N inverse'!$A$21*$C913/Setup!$B$17+INDEX('5N inverse'!$A$21:$Y$21,1,'5N mesh'!$B$7+1)*Setup!$B$22</f>
        <v>0</v>
      </c>
      <c r="X913" s="0" t="n">
        <f aca="false">SUMPRODUCT('5N inverse'!$A$22:$Y$22,'5N mesh'!$B$37:$Z$37,$E912:$AC912)+'5N inverse'!$A$22*$C913/Setup!$B$17+INDEX('5N inverse'!$A$22:$Y$22,1,'5N mesh'!$B$7+1)*Setup!$B$22</f>
        <v>0</v>
      </c>
      <c r="Y913" s="0" t="n">
        <f aca="false">SUMPRODUCT('5N inverse'!$A$23:$Y$23,'5N mesh'!$B$37:$Z$37,$E912:$AC912)+'5N inverse'!$A$23*$C913/Setup!$B$17+INDEX('5N inverse'!$A$23:$Y$23,1,'5N mesh'!$B$7+1)*Setup!$B$22</f>
        <v>0</v>
      </c>
      <c r="Z913" s="0" t="n">
        <f aca="false">SUMPRODUCT('5N inverse'!$A$24:$Y$24,'5N mesh'!$B$37:$Z$37,$E912:$AC912)+'5N inverse'!$A$24*$C913/Setup!$B$17+INDEX('5N inverse'!$A$24:$Y$24,1,'5N mesh'!$B$7+1)*Setup!$B$22</f>
        <v>0</v>
      </c>
      <c r="AA913" s="0" t="n">
        <f aca="false">SUMPRODUCT('5N inverse'!$A$25:$Y$25,'5N mesh'!$B$37:$Z$37,$E912:$AC912)+'5N inverse'!$A$25*$C913/Setup!$B$17+INDEX('5N inverse'!$A$25:$Y$25,1,'5N mesh'!$B$7+1)*Setup!$B$22</f>
        <v>0</v>
      </c>
      <c r="AB913" s="0" t="n">
        <f aca="false">SUMPRODUCT('5N inverse'!$A$26:$Y$26,'5N mesh'!$B$37:$Z$37,$E912:$AC912)+'5N inverse'!$A$26*$C913/Setup!$B$17+INDEX('5N inverse'!$A$26:$Y$26,1,'5N mesh'!$B$7+1)*Setup!$B$22</f>
        <v>0</v>
      </c>
      <c r="AC913" s="0" t="n">
        <f aca="false">SUMPRODUCT('5N inverse'!$A$27:$Y$27,'5N mesh'!$B$37:$Z$37,$E912:$AC912)+'5N inverse'!$A$27*$C913/Setup!$B$17+INDEX('5N inverse'!$A$27:$Y$27,1,'5N mesh'!$B$7+1)*Setup!$B$22</f>
        <v>0</v>
      </c>
    </row>
    <row r="914" customFormat="false" ht="15" hidden="false" customHeight="false" outlineLevel="0" collapsed="false">
      <c r="A914" s="0" t="n">
        <v>909</v>
      </c>
      <c r="B914" s="0" t="n">
        <f aca="false">A914*Setup!$B$11/3600</f>
        <v>75.75</v>
      </c>
      <c r="C914" s="0" t="n">
        <f aca="false">Setup!$B$7+Setup!$B$8*COS(2*PI()*(B914-Setup!$B$9)/24)</f>
        <v>20.0085643070456</v>
      </c>
      <c r="D914" s="0" t="n">
        <f aca="false">(C914-E914)/Setup!$B$17</f>
        <v>-21.3982353295797</v>
      </c>
      <c r="E914" s="0" t="n">
        <f aca="false">SUMPRODUCT('5N inverse'!$A$3:$Y$3,'5N mesh'!$B$37:$Z$37,$E913:$AC913)+'5N inverse'!$A$3*$C914/Setup!$B$17+INDEX('5N inverse'!$A$3:$Y$3,1,'5N mesh'!$B$7+1)*Setup!$B$22</f>
        <v>22.790334899891</v>
      </c>
      <c r="F914" s="0" t="n">
        <f aca="false">SUMPRODUCT('5N inverse'!$A$4:$Y$4,'5N mesh'!$B$37:$Z$37,$E913:$AC913)+'5N inverse'!$A$4*$C914/Setup!$B$17+INDEX('5N inverse'!$A$4:$Y$4,1,'5N mesh'!$B$7+1)*Setup!$B$22</f>
        <v>21.5042804571537</v>
      </c>
      <c r="G914" s="0" t="n">
        <f aca="false">SUMPRODUCT('5N inverse'!$A$5:$Y$5,'5N mesh'!$B$37:$Z$37,$E913:$AC913)+'5N inverse'!$A$5*$C914/Setup!$B$17+INDEX('5N inverse'!$A$5:$Y$5,1,'5N mesh'!$B$7+1)*Setup!$B$22</f>
        <v>18.9321715716791</v>
      </c>
      <c r="H914" s="0" t="n">
        <f aca="false">SUMPRODUCT('5N inverse'!$A$6:$Y$6,'5N mesh'!$B$37:$Z$37,$E913:$AC913)+'5N inverse'!$A$6*$C914/Setup!$B$17+INDEX('5N inverse'!$A$6:$Y$6,1,'5N mesh'!$B$7+1)*Setup!$B$22</f>
        <v>16.3600626862046</v>
      </c>
      <c r="I914" s="0" t="n">
        <f aca="false">SUMPRODUCT('5N inverse'!$A$7:$Y$7,'5N mesh'!$B$37:$Z$37,$E913:$AC913)+'5N inverse'!$A$7*$C914/Setup!$B$17+INDEX('5N inverse'!$A$7:$Y$7,1,'5N mesh'!$B$7+1)*Setup!$B$22</f>
        <v>15.0740082434673</v>
      </c>
      <c r="J914" s="0" t="n">
        <f aca="false">SUMPRODUCT('5N inverse'!$A$8:$Y$8,'5N mesh'!$B$37:$Z$37,$E913:$AC913)+'5N inverse'!$A$8*$C914/Setup!$B$17+INDEX('5N inverse'!$A$8:$Y$8,1,'5N mesh'!$B$7+1)*Setup!$B$22</f>
        <v>0</v>
      </c>
      <c r="K914" s="0" t="n">
        <f aca="false">SUMPRODUCT('5N inverse'!$A$9:$Y$9,'5N mesh'!$B$37:$Z$37,$E913:$AC913)+'5N inverse'!$A$9*$C914/Setup!$B$17+INDEX('5N inverse'!$A$9:$Y$9,1,'5N mesh'!$B$7+1)*Setup!$B$22</f>
        <v>0</v>
      </c>
      <c r="L914" s="0" t="n">
        <f aca="false">SUMPRODUCT('5N inverse'!$A$10:$Y$10,'5N mesh'!$B$37:$Z$37,$E913:$AC913)+'5N inverse'!$A$10*$C914/Setup!$B$17+INDEX('5N inverse'!$A$10:$Y$10,1,'5N mesh'!$B$7+1)*Setup!$B$22</f>
        <v>0</v>
      </c>
      <c r="M914" s="0" t="n">
        <f aca="false">SUMPRODUCT('5N inverse'!$A$11:$Y$11,'5N mesh'!$B$37:$Z$37,$E913:$AC913)+'5N inverse'!$A$11*$C914/Setup!$B$17+INDEX('5N inverse'!$A$11:$Y$11,1,'5N mesh'!$B$7+1)*Setup!$B$22</f>
        <v>0</v>
      </c>
      <c r="N914" s="0" t="n">
        <f aca="false">SUMPRODUCT('5N inverse'!$A$12:$Y$12,'5N mesh'!$B$37:$Z$37,$E913:$AC913)+'5N inverse'!$A$12*$C914/Setup!$B$17+INDEX('5N inverse'!$A$12:$Y$12,1,'5N mesh'!$B$7+1)*Setup!$B$22</f>
        <v>0</v>
      </c>
      <c r="O914" s="0" t="n">
        <f aca="false">SUMPRODUCT('5N inverse'!$A$13:$Y$13,'5N mesh'!$B$37:$Z$37,$E913:$AC913)+'5N inverse'!$A$13*$C914/Setup!$B$17+INDEX('5N inverse'!$A$13:$Y$13,1,'5N mesh'!$B$7+1)*Setup!$B$22</f>
        <v>0</v>
      </c>
      <c r="P914" s="0" t="n">
        <f aca="false">SUMPRODUCT('5N inverse'!$A$14:$Y$14,'5N mesh'!$B$37:$Z$37,$E913:$AC913)+'5N inverse'!$A$14*$C914/Setup!$B$17+INDEX('5N inverse'!$A$14:$Y$14,1,'5N mesh'!$B$7+1)*Setup!$B$22</f>
        <v>0</v>
      </c>
      <c r="Q914" s="0" t="n">
        <f aca="false">SUMPRODUCT('5N inverse'!$A$15:$Y$15,'5N mesh'!$B$37:$Z$37,$E913:$AC913)+'5N inverse'!$A$15*$C914/Setup!$B$17+INDEX('5N inverse'!$A$15:$Y$15,1,'5N mesh'!$B$7+1)*Setup!$B$22</f>
        <v>0</v>
      </c>
      <c r="R914" s="0" t="n">
        <f aca="false">SUMPRODUCT('5N inverse'!$A$16:$Y$16,'5N mesh'!$B$37:$Z$37,$E913:$AC913)+'5N inverse'!$A$16*$C914/Setup!$B$17+INDEX('5N inverse'!$A$16:$Y$16,1,'5N mesh'!$B$7+1)*Setup!$B$22</f>
        <v>0</v>
      </c>
      <c r="S914" s="0" t="n">
        <f aca="false">SUMPRODUCT('5N inverse'!$A$17:$Y$17,'5N mesh'!$B$37:$Z$37,$E913:$AC913)+'5N inverse'!$A$17*$C914/Setup!$B$17+INDEX('5N inverse'!$A$17:$Y$17,1,'5N mesh'!$B$7+1)*Setup!$B$22</f>
        <v>0</v>
      </c>
      <c r="T914" s="0" t="n">
        <f aca="false">SUMPRODUCT('5N inverse'!$A$18:$Y$18,'5N mesh'!$B$37:$Z$37,$E913:$AC913)+'5N inverse'!$A$18*$C914/Setup!$B$17+INDEX('5N inverse'!$A$18:$Y$18,1,'5N mesh'!$B$7+1)*Setup!$B$22</f>
        <v>0</v>
      </c>
      <c r="U914" s="0" t="n">
        <f aca="false">SUMPRODUCT('5N inverse'!$A$19:$Y$19,'5N mesh'!$B$37:$Z$37,$E913:$AC913)+'5N inverse'!$A$19*$C914/Setup!$B$17+INDEX('5N inverse'!$A$19:$Y$19,1,'5N mesh'!$B$7+1)*Setup!$B$22</f>
        <v>0</v>
      </c>
      <c r="V914" s="0" t="n">
        <f aca="false">SUMPRODUCT('5N inverse'!$A$20:$Y$20,'5N mesh'!$B$37:$Z$37,$E913:$AC913)+'5N inverse'!$A$20*$C914/Setup!$B$17+INDEX('5N inverse'!$A$20:$Y$20,1,'5N mesh'!$B$7+1)*Setup!$B$22</f>
        <v>0</v>
      </c>
      <c r="W914" s="0" t="n">
        <f aca="false">SUMPRODUCT('5N inverse'!$A$21:$Y$21,'5N mesh'!$B$37:$Z$37,$E913:$AC913)+'5N inverse'!$A$21*$C914/Setup!$B$17+INDEX('5N inverse'!$A$21:$Y$21,1,'5N mesh'!$B$7+1)*Setup!$B$22</f>
        <v>0</v>
      </c>
      <c r="X914" s="0" t="n">
        <f aca="false">SUMPRODUCT('5N inverse'!$A$22:$Y$22,'5N mesh'!$B$37:$Z$37,$E913:$AC913)+'5N inverse'!$A$22*$C914/Setup!$B$17+INDEX('5N inverse'!$A$22:$Y$22,1,'5N mesh'!$B$7+1)*Setup!$B$22</f>
        <v>0</v>
      </c>
      <c r="Y914" s="0" t="n">
        <f aca="false">SUMPRODUCT('5N inverse'!$A$23:$Y$23,'5N mesh'!$B$37:$Z$37,$E913:$AC913)+'5N inverse'!$A$23*$C914/Setup!$B$17+INDEX('5N inverse'!$A$23:$Y$23,1,'5N mesh'!$B$7+1)*Setup!$B$22</f>
        <v>0</v>
      </c>
      <c r="Z914" s="0" t="n">
        <f aca="false">SUMPRODUCT('5N inverse'!$A$24:$Y$24,'5N mesh'!$B$37:$Z$37,$E913:$AC913)+'5N inverse'!$A$24*$C914/Setup!$B$17+INDEX('5N inverse'!$A$24:$Y$24,1,'5N mesh'!$B$7+1)*Setup!$B$22</f>
        <v>0</v>
      </c>
      <c r="AA914" s="0" t="n">
        <f aca="false">SUMPRODUCT('5N inverse'!$A$25:$Y$25,'5N mesh'!$B$37:$Z$37,$E913:$AC913)+'5N inverse'!$A$25*$C914/Setup!$B$17+INDEX('5N inverse'!$A$25:$Y$25,1,'5N mesh'!$B$7+1)*Setup!$B$22</f>
        <v>0</v>
      </c>
      <c r="AB914" s="0" t="n">
        <f aca="false">SUMPRODUCT('5N inverse'!$A$26:$Y$26,'5N mesh'!$B$37:$Z$37,$E913:$AC913)+'5N inverse'!$A$26*$C914/Setup!$B$17+INDEX('5N inverse'!$A$26:$Y$26,1,'5N mesh'!$B$7+1)*Setup!$B$22</f>
        <v>0</v>
      </c>
      <c r="AC914" s="0" t="n">
        <f aca="false">SUMPRODUCT('5N inverse'!$A$27:$Y$27,'5N mesh'!$B$37:$Z$37,$E913:$AC913)+'5N inverse'!$A$27*$C914/Setup!$B$17+INDEX('5N inverse'!$A$27:$Y$27,1,'5N mesh'!$B$7+1)*Setup!$B$22</f>
        <v>0</v>
      </c>
    </row>
    <row r="915" customFormat="false" ht="15" hidden="false" customHeight="false" outlineLevel="0" collapsed="false">
      <c r="A915" s="0" t="n">
        <v>910</v>
      </c>
      <c r="B915" s="0" t="n">
        <f aca="false">A915*Setup!$B$11/3600</f>
        <v>75.8333333333333</v>
      </c>
      <c r="C915" s="0" t="n">
        <f aca="false">Setup!$B$7+Setup!$B$8*COS(2*PI()*(B915-Setup!$B$9)/24)</f>
        <v>20.0038071136726</v>
      </c>
      <c r="D915" s="0" t="n">
        <f aca="false">(C915-E915)/Setup!$B$17</f>
        <v>-21.1362081000142</v>
      </c>
      <c r="E915" s="0" t="n">
        <f aca="false">SUMPRODUCT('5N inverse'!$A$3:$Y$3,'5N mesh'!$B$37:$Z$37,$E914:$AC914)+'5N inverse'!$A$3*$C915/Setup!$B$17+INDEX('5N inverse'!$A$3:$Y$3,1,'5N mesh'!$B$7+1)*Setup!$B$22</f>
        <v>22.7515141666744</v>
      </c>
      <c r="F915" s="0" t="n">
        <f aca="false">SUMPRODUCT('5N inverse'!$A$4:$Y$4,'5N mesh'!$B$37:$Z$37,$E914:$AC914)+'5N inverse'!$A$4*$C915/Setup!$B$17+INDEX('5N inverse'!$A$4:$Y$4,1,'5N mesh'!$B$7+1)*Setup!$B$22</f>
        <v>21.4718740609001</v>
      </c>
      <c r="G915" s="0" t="n">
        <f aca="false">SUMPRODUCT('5N inverse'!$A$5:$Y$5,'5N mesh'!$B$37:$Z$37,$E914:$AC914)+'5N inverse'!$A$5*$C915/Setup!$B$17+INDEX('5N inverse'!$A$5:$Y$5,1,'5N mesh'!$B$7+1)*Setup!$B$22</f>
        <v>18.9125938493514</v>
      </c>
      <c r="H915" s="0" t="n">
        <f aca="false">SUMPRODUCT('5N inverse'!$A$6:$Y$6,'5N mesh'!$B$37:$Z$37,$E914:$AC914)+'5N inverse'!$A$6*$C915/Setup!$B$17+INDEX('5N inverse'!$A$6:$Y$6,1,'5N mesh'!$B$7+1)*Setup!$B$22</f>
        <v>16.3533136378027</v>
      </c>
      <c r="I915" s="0" t="n">
        <f aca="false">SUMPRODUCT('5N inverse'!$A$7:$Y$7,'5N mesh'!$B$37:$Z$37,$E914:$AC914)+'5N inverse'!$A$7*$C915/Setup!$B$17+INDEX('5N inverse'!$A$7:$Y$7,1,'5N mesh'!$B$7+1)*Setup!$B$22</f>
        <v>15.0736735320283</v>
      </c>
      <c r="J915" s="0" t="n">
        <f aca="false">SUMPRODUCT('5N inverse'!$A$8:$Y$8,'5N mesh'!$B$37:$Z$37,$E914:$AC914)+'5N inverse'!$A$8*$C915/Setup!$B$17+INDEX('5N inverse'!$A$8:$Y$8,1,'5N mesh'!$B$7+1)*Setup!$B$22</f>
        <v>0</v>
      </c>
      <c r="K915" s="0" t="n">
        <f aca="false">SUMPRODUCT('5N inverse'!$A$9:$Y$9,'5N mesh'!$B$37:$Z$37,$E914:$AC914)+'5N inverse'!$A$9*$C915/Setup!$B$17+INDEX('5N inverse'!$A$9:$Y$9,1,'5N mesh'!$B$7+1)*Setup!$B$22</f>
        <v>0</v>
      </c>
      <c r="L915" s="0" t="n">
        <f aca="false">SUMPRODUCT('5N inverse'!$A$10:$Y$10,'5N mesh'!$B$37:$Z$37,$E914:$AC914)+'5N inverse'!$A$10*$C915/Setup!$B$17+INDEX('5N inverse'!$A$10:$Y$10,1,'5N mesh'!$B$7+1)*Setup!$B$22</f>
        <v>0</v>
      </c>
      <c r="M915" s="0" t="n">
        <f aca="false">SUMPRODUCT('5N inverse'!$A$11:$Y$11,'5N mesh'!$B$37:$Z$37,$E914:$AC914)+'5N inverse'!$A$11*$C915/Setup!$B$17+INDEX('5N inverse'!$A$11:$Y$11,1,'5N mesh'!$B$7+1)*Setup!$B$22</f>
        <v>0</v>
      </c>
      <c r="N915" s="0" t="n">
        <f aca="false">SUMPRODUCT('5N inverse'!$A$12:$Y$12,'5N mesh'!$B$37:$Z$37,$E914:$AC914)+'5N inverse'!$A$12*$C915/Setup!$B$17+INDEX('5N inverse'!$A$12:$Y$12,1,'5N mesh'!$B$7+1)*Setup!$B$22</f>
        <v>0</v>
      </c>
      <c r="O915" s="0" t="n">
        <f aca="false">SUMPRODUCT('5N inverse'!$A$13:$Y$13,'5N mesh'!$B$37:$Z$37,$E914:$AC914)+'5N inverse'!$A$13*$C915/Setup!$B$17+INDEX('5N inverse'!$A$13:$Y$13,1,'5N mesh'!$B$7+1)*Setup!$B$22</f>
        <v>0</v>
      </c>
      <c r="P915" s="0" t="n">
        <f aca="false">SUMPRODUCT('5N inverse'!$A$14:$Y$14,'5N mesh'!$B$37:$Z$37,$E914:$AC914)+'5N inverse'!$A$14*$C915/Setup!$B$17+INDEX('5N inverse'!$A$14:$Y$14,1,'5N mesh'!$B$7+1)*Setup!$B$22</f>
        <v>0</v>
      </c>
      <c r="Q915" s="0" t="n">
        <f aca="false">SUMPRODUCT('5N inverse'!$A$15:$Y$15,'5N mesh'!$B$37:$Z$37,$E914:$AC914)+'5N inverse'!$A$15*$C915/Setup!$B$17+INDEX('5N inverse'!$A$15:$Y$15,1,'5N mesh'!$B$7+1)*Setup!$B$22</f>
        <v>0</v>
      </c>
      <c r="R915" s="0" t="n">
        <f aca="false">SUMPRODUCT('5N inverse'!$A$16:$Y$16,'5N mesh'!$B$37:$Z$37,$E914:$AC914)+'5N inverse'!$A$16*$C915/Setup!$B$17+INDEX('5N inverse'!$A$16:$Y$16,1,'5N mesh'!$B$7+1)*Setup!$B$22</f>
        <v>0</v>
      </c>
      <c r="S915" s="0" t="n">
        <f aca="false">SUMPRODUCT('5N inverse'!$A$17:$Y$17,'5N mesh'!$B$37:$Z$37,$E914:$AC914)+'5N inverse'!$A$17*$C915/Setup!$B$17+INDEX('5N inverse'!$A$17:$Y$17,1,'5N mesh'!$B$7+1)*Setup!$B$22</f>
        <v>0</v>
      </c>
      <c r="T915" s="0" t="n">
        <f aca="false">SUMPRODUCT('5N inverse'!$A$18:$Y$18,'5N mesh'!$B$37:$Z$37,$E914:$AC914)+'5N inverse'!$A$18*$C915/Setup!$B$17+INDEX('5N inverse'!$A$18:$Y$18,1,'5N mesh'!$B$7+1)*Setup!$B$22</f>
        <v>0</v>
      </c>
      <c r="U915" s="0" t="n">
        <f aca="false">SUMPRODUCT('5N inverse'!$A$19:$Y$19,'5N mesh'!$B$37:$Z$37,$E914:$AC914)+'5N inverse'!$A$19*$C915/Setup!$B$17+INDEX('5N inverse'!$A$19:$Y$19,1,'5N mesh'!$B$7+1)*Setup!$B$22</f>
        <v>0</v>
      </c>
      <c r="V915" s="0" t="n">
        <f aca="false">SUMPRODUCT('5N inverse'!$A$20:$Y$20,'5N mesh'!$B$37:$Z$37,$E914:$AC914)+'5N inverse'!$A$20*$C915/Setup!$B$17+INDEX('5N inverse'!$A$20:$Y$20,1,'5N mesh'!$B$7+1)*Setup!$B$22</f>
        <v>0</v>
      </c>
      <c r="W915" s="0" t="n">
        <f aca="false">SUMPRODUCT('5N inverse'!$A$21:$Y$21,'5N mesh'!$B$37:$Z$37,$E914:$AC914)+'5N inverse'!$A$21*$C915/Setup!$B$17+INDEX('5N inverse'!$A$21:$Y$21,1,'5N mesh'!$B$7+1)*Setup!$B$22</f>
        <v>0</v>
      </c>
      <c r="X915" s="0" t="n">
        <f aca="false">SUMPRODUCT('5N inverse'!$A$22:$Y$22,'5N mesh'!$B$37:$Z$37,$E914:$AC914)+'5N inverse'!$A$22*$C915/Setup!$B$17+INDEX('5N inverse'!$A$22:$Y$22,1,'5N mesh'!$B$7+1)*Setup!$B$22</f>
        <v>0</v>
      </c>
      <c r="Y915" s="0" t="n">
        <f aca="false">SUMPRODUCT('5N inverse'!$A$23:$Y$23,'5N mesh'!$B$37:$Z$37,$E914:$AC914)+'5N inverse'!$A$23*$C915/Setup!$B$17+INDEX('5N inverse'!$A$23:$Y$23,1,'5N mesh'!$B$7+1)*Setup!$B$22</f>
        <v>0</v>
      </c>
      <c r="Z915" s="0" t="n">
        <f aca="false">SUMPRODUCT('5N inverse'!$A$24:$Y$24,'5N mesh'!$B$37:$Z$37,$E914:$AC914)+'5N inverse'!$A$24*$C915/Setup!$B$17+INDEX('5N inverse'!$A$24:$Y$24,1,'5N mesh'!$B$7+1)*Setup!$B$22</f>
        <v>0</v>
      </c>
      <c r="AA915" s="0" t="n">
        <f aca="false">SUMPRODUCT('5N inverse'!$A$25:$Y$25,'5N mesh'!$B$37:$Z$37,$E914:$AC914)+'5N inverse'!$A$25*$C915/Setup!$B$17+INDEX('5N inverse'!$A$25:$Y$25,1,'5N mesh'!$B$7+1)*Setup!$B$22</f>
        <v>0</v>
      </c>
      <c r="AB915" s="0" t="n">
        <f aca="false">SUMPRODUCT('5N inverse'!$A$26:$Y$26,'5N mesh'!$B$37:$Z$37,$E914:$AC914)+'5N inverse'!$A$26*$C915/Setup!$B$17+INDEX('5N inverse'!$A$26:$Y$26,1,'5N mesh'!$B$7+1)*Setup!$B$22</f>
        <v>0</v>
      </c>
      <c r="AC915" s="0" t="n">
        <f aca="false">SUMPRODUCT('5N inverse'!$A$27:$Y$27,'5N mesh'!$B$37:$Z$37,$E914:$AC914)+'5N inverse'!$A$27*$C915/Setup!$B$17+INDEX('5N inverse'!$A$27:$Y$27,1,'5N mesh'!$B$7+1)*Setup!$B$22</f>
        <v>0</v>
      </c>
    </row>
    <row r="916" customFormat="false" ht="15" hidden="false" customHeight="false" outlineLevel="0" collapsed="false">
      <c r="A916" s="0" t="n">
        <v>911</v>
      </c>
      <c r="B916" s="0" t="n">
        <f aca="false">A916*Setup!$B$11/3600</f>
        <v>75.9166666666667</v>
      </c>
      <c r="C916" s="0" t="n">
        <f aca="false">Setup!$B$7+Setup!$B$8*COS(2*PI()*(B916-Setup!$B$9)/24)</f>
        <v>20.0009518916804</v>
      </c>
      <c r="D916" s="0" t="n">
        <f aca="false">(C916-E916)/Setup!$B$17</f>
        <v>-20.8632352116836</v>
      </c>
      <c r="E916" s="0" t="n">
        <f aca="false">SUMPRODUCT('5N inverse'!$A$3:$Y$3,'5N mesh'!$B$37:$Z$37,$E915:$AC915)+'5N inverse'!$A$3*$C916/Setup!$B$17+INDEX('5N inverse'!$A$3:$Y$3,1,'5N mesh'!$B$7+1)*Setup!$B$22</f>
        <v>22.7131724691992</v>
      </c>
      <c r="F916" s="0" t="n">
        <f aca="false">SUMPRODUCT('5N inverse'!$A$4:$Y$4,'5N mesh'!$B$37:$Z$37,$E915:$AC915)+'5N inverse'!$A$4*$C916/Setup!$B$17+INDEX('5N inverse'!$A$4:$Y$4,1,'5N mesh'!$B$7+1)*Setup!$B$22</f>
        <v>21.4398669217182</v>
      </c>
      <c r="G916" s="0" t="n">
        <f aca="false">SUMPRODUCT('5N inverse'!$A$5:$Y$5,'5N mesh'!$B$37:$Z$37,$E915:$AC915)+'5N inverse'!$A$5*$C916/Setup!$B$17+INDEX('5N inverse'!$A$5:$Y$5,1,'5N mesh'!$B$7+1)*Setup!$B$22</f>
        <v>18.8932558267563</v>
      </c>
      <c r="H916" s="0" t="n">
        <f aca="false">SUMPRODUCT('5N inverse'!$A$6:$Y$6,'5N mesh'!$B$37:$Z$37,$E915:$AC915)+'5N inverse'!$A$6*$C916/Setup!$B$17+INDEX('5N inverse'!$A$6:$Y$6,1,'5N mesh'!$B$7+1)*Setup!$B$22</f>
        <v>16.3466447317943</v>
      </c>
      <c r="I916" s="0" t="n">
        <f aca="false">SUMPRODUCT('5N inverse'!$A$7:$Y$7,'5N mesh'!$B$37:$Z$37,$E915:$AC915)+'5N inverse'!$A$7*$C916/Setup!$B$17+INDEX('5N inverse'!$A$7:$Y$7,1,'5N mesh'!$B$7+1)*Setup!$B$22</f>
        <v>15.0733391843133</v>
      </c>
      <c r="J916" s="0" t="n">
        <f aca="false">SUMPRODUCT('5N inverse'!$A$8:$Y$8,'5N mesh'!$B$37:$Z$37,$E915:$AC915)+'5N inverse'!$A$8*$C916/Setup!$B$17+INDEX('5N inverse'!$A$8:$Y$8,1,'5N mesh'!$B$7+1)*Setup!$B$22</f>
        <v>0</v>
      </c>
      <c r="K916" s="0" t="n">
        <f aca="false">SUMPRODUCT('5N inverse'!$A$9:$Y$9,'5N mesh'!$B$37:$Z$37,$E915:$AC915)+'5N inverse'!$A$9*$C916/Setup!$B$17+INDEX('5N inverse'!$A$9:$Y$9,1,'5N mesh'!$B$7+1)*Setup!$B$22</f>
        <v>0</v>
      </c>
      <c r="L916" s="0" t="n">
        <f aca="false">SUMPRODUCT('5N inverse'!$A$10:$Y$10,'5N mesh'!$B$37:$Z$37,$E915:$AC915)+'5N inverse'!$A$10*$C916/Setup!$B$17+INDEX('5N inverse'!$A$10:$Y$10,1,'5N mesh'!$B$7+1)*Setup!$B$22</f>
        <v>0</v>
      </c>
      <c r="M916" s="0" t="n">
        <f aca="false">SUMPRODUCT('5N inverse'!$A$11:$Y$11,'5N mesh'!$B$37:$Z$37,$E915:$AC915)+'5N inverse'!$A$11*$C916/Setup!$B$17+INDEX('5N inverse'!$A$11:$Y$11,1,'5N mesh'!$B$7+1)*Setup!$B$22</f>
        <v>0</v>
      </c>
      <c r="N916" s="0" t="n">
        <f aca="false">SUMPRODUCT('5N inverse'!$A$12:$Y$12,'5N mesh'!$B$37:$Z$37,$E915:$AC915)+'5N inverse'!$A$12*$C916/Setup!$B$17+INDEX('5N inverse'!$A$12:$Y$12,1,'5N mesh'!$B$7+1)*Setup!$B$22</f>
        <v>0</v>
      </c>
      <c r="O916" s="0" t="n">
        <f aca="false">SUMPRODUCT('5N inverse'!$A$13:$Y$13,'5N mesh'!$B$37:$Z$37,$E915:$AC915)+'5N inverse'!$A$13*$C916/Setup!$B$17+INDEX('5N inverse'!$A$13:$Y$13,1,'5N mesh'!$B$7+1)*Setup!$B$22</f>
        <v>0</v>
      </c>
      <c r="P916" s="0" t="n">
        <f aca="false">SUMPRODUCT('5N inverse'!$A$14:$Y$14,'5N mesh'!$B$37:$Z$37,$E915:$AC915)+'5N inverse'!$A$14*$C916/Setup!$B$17+INDEX('5N inverse'!$A$14:$Y$14,1,'5N mesh'!$B$7+1)*Setup!$B$22</f>
        <v>0</v>
      </c>
      <c r="Q916" s="0" t="n">
        <f aca="false">SUMPRODUCT('5N inverse'!$A$15:$Y$15,'5N mesh'!$B$37:$Z$37,$E915:$AC915)+'5N inverse'!$A$15*$C916/Setup!$B$17+INDEX('5N inverse'!$A$15:$Y$15,1,'5N mesh'!$B$7+1)*Setup!$B$22</f>
        <v>0</v>
      </c>
      <c r="R916" s="0" t="n">
        <f aca="false">SUMPRODUCT('5N inverse'!$A$16:$Y$16,'5N mesh'!$B$37:$Z$37,$E915:$AC915)+'5N inverse'!$A$16*$C916/Setup!$B$17+INDEX('5N inverse'!$A$16:$Y$16,1,'5N mesh'!$B$7+1)*Setup!$B$22</f>
        <v>0</v>
      </c>
      <c r="S916" s="0" t="n">
        <f aca="false">SUMPRODUCT('5N inverse'!$A$17:$Y$17,'5N mesh'!$B$37:$Z$37,$E915:$AC915)+'5N inverse'!$A$17*$C916/Setup!$B$17+INDEX('5N inverse'!$A$17:$Y$17,1,'5N mesh'!$B$7+1)*Setup!$B$22</f>
        <v>0</v>
      </c>
      <c r="T916" s="0" t="n">
        <f aca="false">SUMPRODUCT('5N inverse'!$A$18:$Y$18,'5N mesh'!$B$37:$Z$37,$E915:$AC915)+'5N inverse'!$A$18*$C916/Setup!$B$17+INDEX('5N inverse'!$A$18:$Y$18,1,'5N mesh'!$B$7+1)*Setup!$B$22</f>
        <v>0</v>
      </c>
      <c r="U916" s="0" t="n">
        <f aca="false">SUMPRODUCT('5N inverse'!$A$19:$Y$19,'5N mesh'!$B$37:$Z$37,$E915:$AC915)+'5N inverse'!$A$19*$C916/Setup!$B$17+INDEX('5N inverse'!$A$19:$Y$19,1,'5N mesh'!$B$7+1)*Setup!$B$22</f>
        <v>0</v>
      </c>
      <c r="V916" s="0" t="n">
        <f aca="false">SUMPRODUCT('5N inverse'!$A$20:$Y$20,'5N mesh'!$B$37:$Z$37,$E915:$AC915)+'5N inverse'!$A$20*$C916/Setup!$B$17+INDEX('5N inverse'!$A$20:$Y$20,1,'5N mesh'!$B$7+1)*Setup!$B$22</f>
        <v>0</v>
      </c>
      <c r="W916" s="0" t="n">
        <f aca="false">SUMPRODUCT('5N inverse'!$A$21:$Y$21,'5N mesh'!$B$37:$Z$37,$E915:$AC915)+'5N inverse'!$A$21*$C916/Setup!$B$17+INDEX('5N inverse'!$A$21:$Y$21,1,'5N mesh'!$B$7+1)*Setup!$B$22</f>
        <v>0</v>
      </c>
      <c r="X916" s="0" t="n">
        <f aca="false">SUMPRODUCT('5N inverse'!$A$22:$Y$22,'5N mesh'!$B$37:$Z$37,$E915:$AC915)+'5N inverse'!$A$22*$C916/Setup!$B$17+INDEX('5N inverse'!$A$22:$Y$22,1,'5N mesh'!$B$7+1)*Setup!$B$22</f>
        <v>0</v>
      </c>
      <c r="Y916" s="0" t="n">
        <f aca="false">SUMPRODUCT('5N inverse'!$A$23:$Y$23,'5N mesh'!$B$37:$Z$37,$E915:$AC915)+'5N inverse'!$A$23*$C916/Setup!$B$17+INDEX('5N inverse'!$A$23:$Y$23,1,'5N mesh'!$B$7+1)*Setup!$B$22</f>
        <v>0</v>
      </c>
      <c r="Z916" s="0" t="n">
        <f aca="false">SUMPRODUCT('5N inverse'!$A$24:$Y$24,'5N mesh'!$B$37:$Z$37,$E915:$AC915)+'5N inverse'!$A$24*$C916/Setup!$B$17+INDEX('5N inverse'!$A$24:$Y$24,1,'5N mesh'!$B$7+1)*Setup!$B$22</f>
        <v>0</v>
      </c>
      <c r="AA916" s="0" t="n">
        <f aca="false">SUMPRODUCT('5N inverse'!$A$25:$Y$25,'5N mesh'!$B$37:$Z$37,$E915:$AC915)+'5N inverse'!$A$25*$C916/Setup!$B$17+INDEX('5N inverse'!$A$25:$Y$25,1,'5N mesh'!$B$7+1)*Setup!$B$22</f>
        <v>0</v>
      </c>
      <c r="AB916" s="0" t="n">
        <f aca="false">SUMPRODUCT('5N inverse'!$A$26:$Y$26,'5N mesh'!$B$37:$Z$37,$E915:$AC915)+'5N inverse'!$A$26*$C916/Setup!$B$17+INDEX('5N inverse'!$A$26:$Y$26,1,'5N mesh'!$B$7+1)*Setup!$B$22</f>
        <v>0</v>
      </c>
      <c r="AC916" s="0" t="n">
        <f aca="false">SUMPRODUCT('5N inverse'!$A$27:$Y$27,'5N mesh'!$B$37:$Z$37,$E915:$AC915)+'5N inverse'!$A$27*$C916/Setup!$B$17+INDEX('5N inverse'!$A$27:$Y$27,1,'5N mesh'!$B$7+1)*Setup!$B$22</f>
        <v>0</v>
      </c>
    </row>
    <row r="917" customFormat="false" ht="15" hidden="false" customHeight="false" outlineLevel="0" collapsed="false">
      <c r="A917" s="0" t="n">
        <v>912</v>
      </c>
      <c r="B917" s="0" t="n">
        <f aca="false">A917*Setup!$B$11/3600</f>
        <v>76</v>
      </c>
      <c r="C917" s="0" t="n">
        <f aca="false">Setup!$B$7+Setup!$B$8*COS(2*PI()*(B917-Setup!$B$9)/24)</f>
        <v>20</v>
      </c>
      <c r="D917" s="0" t="n">
        <f aca="false">(C917-E917)/Setup!$B$17</f>
        <v>-20.5794465882211</v>
      </c>
      <c r="E917" s="0" t="n">
        <f aca="false">SUMPRODUCT('5N inverse'!$A$3:$Y$3,'5N mesh'!$B$37:$Z$37,$E916:$AC916)+'5N inverse'!$A$3*$C917/Setup!$B$17+INDEX('5N inverse'!$A$3:$Y$3,1,'5N mesh'!$B$7+1)*Setup!$B$22</f>
        <v>22.6753280564687</v>
      </c>
      <c r="F917" s="0" t="n">
        <f aca="false">SUMPRODUCT('5N inverse'!$A$4:$Y$4,'5N mesh'!$B$37:$Z$37,$E916:$AC916)+'5N inverse'!$A$4*$C917/Setup!$B$17+INDEX('5N inverse'!$A$4:$Y$4,1,'5N mesh'!$B$7+1)*Setup!$B$22</f>
        <v>21.4082742736338</v>
      </c>
      <c r="G917" s="0" t="n">
        <f aca="false">SUMPRODUCT('5N inverse'!$A$5:$Y$5,'5N mesh'!$B$37:$Z$37,$E916:$AC916)+'5N inverse'!$A$5*$C917/Setup!$B$17+INDEX('5N inverse'!$A$5:$Y$5,1,'5N mesh'!$B$7+1)*Setup!$B$22</f>
        <v>18.8741667079638</v>
      </c>
      <c r="H917" s="0" t="n">
        <f aca="false">SUMPRODUCT('5N inverse'!$A$6:$Y$6,'5N mesh'!$B$37:$Z$37,$E916:$AC916)+'5N inverse'!$A$6*$C917/Setup!$B$17+INDEX('5N inverse'!$A$6:$Y$6,1,'5N mesh'!$B$7+1)*Setup!$B$22</f>
        <v>16.3400591422939</v>
      </c>
      <c r="I917" s="0" t="n">
        <f aca="false">SUMPRODUCT('5N inverse'!$A$7:$Y$7,'5N mesh'!$B$37:$Z$37,$E916:$AC916)+'5N inverse'!$A$7*$C917/Setup!$B$17+INDEX('5N inverse'!$A$7:$Y$7,1,'5N mesh'!$B$7+1)*Setup!$B$22</f>
        <v>15.0730053594589</v>
      </c>
      <c r="J917" s="0" t="n">
        <f aca="false">SUMPRODUCT('5N inverse'!$A$8:$Y$8,'5N mesh'!$B$37:$Z$37,$E916:$AC916)+'5N inverse'!$A$8*$C917/Setup!$B$17+INDEX('5N inverse'!$A$8:$Y$8,1,'5N mesh'!$B$7+1)*Setup!$B$22</f>
        <v>0</v>
      </c>
      <c r="K917" s="0" t="n">
        <f aca="false">SUMPRODUCT('5N inverse'!$A$9:$Y$9,'5N mesh'!$B$37:$Z$37,$E916:$AC916)+'5N inverse'!$A$9*$C917/Setup!$B$17+INDEX('5N inverse'!$A$9:$Y$9,1,'5N mesh'!$B$7+1)*Setup!$B$22</f>
        <v>0</v>
      </c>
      <c r="L917" s="0" t="n">
        <f aca="false">SUMPRODUCT('5N inverse'!$A$10:$Y$10,'5N mesh'!$B$37:$Z$37,$E916:$AC916)+'5N inverse'!$A$10*$C917/Setup!$B$17+INDEX('5N inverse'!$A$10:$Y$10,1,'5N mesh'!$B$7+1)*Setup!$B$22</f>
        <v>0</v>
      </c>
      <c r="M917" s="0" t="n">
        <f aca="false">SUMPRODUCT('5N inverse'!$A$11:$Y$11,'5N mesh'!$B$37:$Z$37,$E916:$AC916)+'5N inverse'!$A$11*$C917/Setup!$B$17+INDEX('5N inverse'!$A$11:$Y$11,1,'5N mesh'!$B$7+1)*Setup!$B$22</f>
        <v>0</v>
      </c>
      <c r="N917" s="0" t="n">
        <f aca="false">SUMPRODUCT('5N inverse'!$A$12:$Y$12,'5N mesh'!$B$37:$Z$37,$E916:$AC916)+'5N inverse'!$A$12*$C917/Setup!$B$17+INDEX('5N inverse'!$A$12:$Y$12,1,'5N mesh'!$B$7+1)*Setup!$B$22</f>
        <v>0</v>
      </c>
      <c r="O917" s="0" t="n">
        <f aca="false">SUMPRODUCT('5N inverse'!$A$13:$Y$13,'5N mesh'!$B$37:$Z$37,$E916:$AC916)+'5N inverse'!$A$13*$C917/Setup!$B$17+INDEX('5N inverse'!$A$13:$Y$13,1,'5N mesh'!$B$7+1)*Setup!$B$22</f>
        <v>0</v>
      </c>
      <c r="P917" s="0" t="n">
        <f aca="false">SUMPRODUCT('5N inverse'!$A$14:$Y$14,'5N mesh'!$B$37:$Z$37,$E916:$AC916)+'5N inverse'!$A$14*$C917/Setup!$B$17+INDEX('5N inverse'!$A$14:$Y$14,1,'5N mesh'!$B$7+1)*Setup!$B$22</f>
        <v>0</v>
      </c>
      <c r="Q917" s="0" t="n">
        <f aca="false">SUMPRODUCT('5N inverse'!$A$15:$Y$15,'5N mesh'!$B$37:$Z$37,$E916:$AC916)+'5N inverse'!$A$15*$C917/Setup!$B$17+INDEX('5N inverse'!$A$15:$Y$15,1,'5N mesh'!$B$7+1)*Setup!$B$22</f>
        <v>0</v>
      </c>
      <c r="R917" s="0" t="n">
        <f aca="false">SUMPRODUCT('5N inverse'!$A$16:$Y$16,'5N mesh'!$B$37:$Z$37,$E916:$AC916)+'5N inverse'!$A$16*$C917/Setup!$B$17+INDEX('5N inverse'!$A$16:$Y$16,1,'5N mesh'!$B$7+1)*Setup!$B$22</f>
        <v>0</v>
      </c>
      <c r="S917" s="0" t="n">
        <f aca="false">SUMPRODUCT('5N inverse'!$A$17:$Y$17,'5N mesh'!$B$37:$Z$37,$E916:$AC916)+'5N inverse'!$A$17*$C917/Setup!$B$17+INDEX('5N inverse'!$A$17:$Y$17,1,'5N mesh'!$B$7+1)*Setup!$B$22</f>
        <v>0</v>
      </c>
      <c r="T917" s="0" t="n">
        <f aca="false">SUMPRODUCT('5N inverse'!$A$18:$Y$18,'5N mesh'!$B$37:$Z$37,$E916:$AC916)+'5N inverse'!$A$18*$C917/Setup!$B$17+INDEX('5N inverse'!$A$18:$Y$18,1,'5N mesh'!$B$7+1)*Setup!$B$22</f>
        <v>0</v>
      </c>
      <c r="U917" s="0" t="n">
        <f aca="false">SUMPRODUCT('5N inverse'!$A$19:$Y$19,'5N mesh'!$B$37:$Z$37,$E916:$AC916)+'5N inverse'!$A$19*$C917/Setup!$B$17+INDEX('5N inverse'!$A$19:$Y$19,1,'5N mesh'!$B$7+1)*Setup!$B$22</f>
        <v>0</v>
      </c>
      <c r="V917" s="0" t="n">
        <f aca="false">SUMPRODUCT('5N inverse'!$A$20:$Y$20,'5N mesh'!$B$37:$Z$37,$E916:$AC916)+'5N inverse'!$A$20*$C917/Setup!$B$17+INDEX('5N inverse'!$A$20:$Y$20,1,'5N mesh'!$B$7+1)*Setup!$B$22</f>
        <v>0</v>
      </c>
      <c r="W917" s="0" t="n">
        <f aca="false">SUMPRODUCT('5N inverse'!$A$21:$Y$21,'5N mesh'!$B$37:$Z$37,$E916:$AC916)+'5N inverse'!$A$21*$C917/Setup!$B$17+INDEX('5N inverse'!$A$21:$Y$21,1,'5N mesh'!$B$7+1)*Setup!$B$22</f>
        <v>0</v>
      </c>
      <c r="X917" s="0" t="n">
        <f aca="false">SUMPRODUCT('5N inverse'!$A$22:$Y$22,'5N mesh'!$B$37:$Z$37,$E916:$AC916)+'5N inverse'!$A$22*$C917/Setup!$B$17+INDEX('5N inverse'!$A$22:$Y$22,1,'5N mesh'!$B$7+1)*Setup!$B$22</f>
        <v>0</v>
      </c>
      <c r="Y917" s="0" t="n">
        <f aca="false">SUMPRODUCT('5N inverse'!$A$23:$Y$23,'5N mesh'!$B$37:$Z$37,$E916:$AC916)+'5N inverse'!$A$23*$C917/Setup!$B$17+INDEX('5N inverse'!$A$23:$Y$23,1,'5N mesh'!$B$7+1)*Setup!$B$22</f>
        <v>0</v>
      </c>
      <c r="Z917" s="0" t="n">
        <f aca="false">SUMPRODUCT('5N inverse'!$A$24:$Y$24,'5N mesh'!$B$37:$Z$37,$E916:$AC916)+'5N inverse'!$A$24*$C917/Setup!$B$17+INDEX('5N inverse'!$A$24:$Y$24,1,'5N mesh'!$B$7+1)*Setup!$B$22</f>
        <v>0</v>
      </c>
      <c r="AA917" s="0" t="n">
        <f aca="false">SUMPRODUCT('5N inverse'!$A$25:$Y$25,'5N mesh'!$B$37:$Z$37,$E916:$AC916)+'5N inverse'!$A$25*$C917/Setup!$B$17+INDEX('5N inverse'!$A$25:$Y$25,1,'5N mesh'!$B$7+1)*Setup!$B$22</f>
        <v>0</v>
      </c>
      <c r="AB917" s="0" t="n">
        <f aca="false">SUMPRODUCT('5N inverse'!$A$26:$Y$26,'5N mesh'!$B$37:$Z$37,$E916:$AC916)+'5N inverse'!$A$26*$C917/Setup!$B$17+INDEX('5N inverse'!$A$26:$Y$26,1,'5N mesh'!$B$7+1)*Setup!$B$22</f>
        <v>0</v>
      </c>
      <c r="AC917" s="0" t="n">
        <f aca="false">SUMPRODUCT('5N inverse'!$A$27:$Y$27,'5N mesh'!$B$37:$Z$37,$E916:$AC916)+'5N inverse'!$A$27*$C917/Setup!$B$17+INDEX('5N inverse'!$A$27:$Y$27,1,'5N mesh'!$B$7+1)*Setup!$B$22</f>
        <v>0</v>
      </c>
    </row>
    <row r="918" customFormat="false" ht="15" hidden="false" customHeight="false" outlineLevel="0" collapsed="false">
      <c r="A918" s="0" t="n">
        <v>913</v>
      </c>
      <c r="B918" s="0" t="n">
        <f aca="false">A918*Setup!$B$11/3600</f>
        <v>76.0833333333333</v>
      </c>
      <c r="C918" s="0" t="n">
        <f aca="false">Setup!$B$7+Setup!$B$8*COS(2*PI()*(B918-Setup!$B$9)/24)</f>
        <v>20.0009518916804</v>
      </c>
      <c r="D918" s="0" t="n">
        <f aca="false">(C918-E918)/Setup!$B$17</f>
        <v>-20.2849773009199</v>
      </c>
      <c r="E918" s="0" t="n">
        <f aca="false">SUMPRODUCT('5N inverse'!$A$3:$Y$3,'5N mesh'!$B$37:$Z$37,$E917:$AC917)+'5N inverse'!$A$3*$C918/Setup!$B$17+INDEX('5N inverse'!$A$3:$Y$3,1,'5N mesh'!$B$7+1)*Setup!$B$22</f>
        <v>22.6379989407999</v>
      </c>
      <c r="F918" s="0" t="n">
        <f aca="false">SUMPRODUCT('5N inverse'!$A$4:$Y$4,'5N mesh'!$B$37:$Z$37,$E917:$AC917)+'5N inverse'!$A$4*$C918/Setup!$B$17+INDEX('5N inverse'!$A$4:$Y$4,1,'5N mesh'!$B$7+1)*Setup!$B$22</f>
        <v>21.3771111533921</v>
      </c>
      <c r="G918" s="0" t="n">
        <f aca="false">SUMPRODUCT('5N inverse'!$A$5:$Y$5,'5N mesh'!$B$37:$Z$37,$E917:$AC917)+'5N inverse'!$A$5*$C918/Setup!$B$17+INDEX('5N inverse'!$A$5:$Y$5,1,'5N mesh'!$B$7+1)*Setup!$B$22</f>
        <v>18.8553355785765</v>
      </c>
      <c r="H918" s="0" t="n">
        <f aca="false">SUMPRODUCT('5N inverse'!$A$6:$Y$6,'5N mesh'!$B$37:$Z$37,$E917:$AC917)+'5N inverse'!$A$6*$C918/Setup!$B$17+INDEX('5N inverse'!$A$6:$Y$6,1,'5N mesh'!$B$7+1)*Setup!$B$22</f>
        <v>16.3335600037609</v>
      </c>
      <c r="I918" s="0" t="n">
        <f aca="false">SUMPRODUCT('5N inverse'!$A$7:$Y$7,'5N mesh'!$B$37:$Z$37,$E917:$AC917)+'5N inverse'!$A$7*$C918/Setup!$B$17+INDEX('5N inverse'!$A$7:$Y$7,1,'5N mesh'!$B$7+1)*Setup!$B$22</f>
        <v>15.072672216353</v>
      </c>
      <c r="J918" s="0" t="n">
        <f aca="false">SUMPRODUCT('5N inverse'!$A$8:$Y$8,'5N mesh'!$B$37:$Z$37,$E917:$AC917)+'5N inverse'!$A$8*$C918/Setup!$B$17+INDEX('5N inverse'!$A$8:$Y$8,1,'5N mesh'!$B$7+1)*Setup!$B$22</f>
        <v>0</v>
      </c>
      <c r="K918" s="0" t="n">
        <f aca="false">SUMPRODUCT('5N inverse'!$A$9:$Y$9,'5N mesh'!$B$37:$Z$37,$E917:$AC917)+'5N inverse'!$A$9*$C918/Setup!$B$17+INDEX('5N inverse'!$A$9:$Y$9,1,'5N mesh'!$B$7+1)*Setup!$B$22</f>
        <v>0</v>
      </c>
      <c r="L918" s="0" t="n">
        <f aca="false">SUMPRODUCT('5N inverse'!$A$10:$Y$10,'5N mesh'!$B$37:$Z$37,$E917:$AC917)+'5N inverse'!$A$10*$C918/Setup!$B$17+INDEX('5N inverse'!$A$10:$Y$10,1,'5N mesh'!$B$7+1)*Setup!$B$22</f>
        <v>0</v>
      </c>
      <c r="M918" s="0" t="n">
        <f aca="false">SUMPRODUCT('5N inverse'!$A$11:$Y$11,'5N mesh'!$B$37:$Z$37,$E917:$AC917)+'5N inverse'!$A$11*$C918/Setup!$B$17+INDEX('5N inverse'!$A$11:$Y$11,1,'5N mesh'!$B$7+1)*Setup!$B$22</f>
        <v>0</v>
      </c>
      <c r="N918" s="0" t="n">
        <f aca="false">SUMPRODUCT('5N inverse'!$A$12:$Y$12,'5N mesh'!$B$37:$Z$37,$E917:$AC917)+'5N inverse'!$A$12*$C918/Setup!$B$17+INDEX('5N inverse'!$A$12:$Y$12,1,'5N mesh'!$B$7+1)*Setup!$B$22</f>
        <v>0</v>
      </c>
      <c r="O918" s="0" t="n">
        <f aca="false">SUMPRODUCT('5N inverse'!$A$13:$Y$13,'5N mesh'!$B$37:$Z$37,$E917:$AC917)+'5N inverse'!$A$13*$C918/Setup!$B$17+INDEX('5N inverse'!$A$13:$Y$13,1,'5N mesh'!$B$7+1)*Setup!$B$22</f>
        <v>0</v>
      </c>
      <c r="P918" s="0" t="n">
        <f aca="false">SUMPRODUCT('5N inverse'!$A$14:$Y$14,'5N mesh'!$B$37:$Z$37,$E917:$AC917)+'5N inverse'!$A$14*$C918/Setup!$B$17+INDEX('5N inverse'!$A$14:$Y$14,1,'5N mesh'!$B$7+1)*Setup!$B$22</f>
        <v>0</v>
      </c>
      <c r="Q918" s="0" t="n">
        <f aca="false">SUMPRODUCT('5N inverse'!$A$15:$Y$15,'5N mesh'!$B$37:$Z$37,$E917:$AC917)+'5N inverse'!$A$15*$C918/Setup!$B$17+INDEX('5N inverse'!$A$15:$Y$15,1,'5N mesh'!$B$7+1)*Setup!$B$22</f>
        <v>0</v>
      </c>
      <c r="R918" s="0" t="n">
        <f aca="false">SUMPRODUCT('5N inverse'!$A$16:$Y$16,'5N mesh'!$B$37:$Z$37,$E917:$AC917)+'5N inverse'!$A$16*$C918/Setup!$B$17+INDEX('5N inverse'!$A$16:$Y$16,1,'5N mesh'!$B$7+1)*Setup!$B$22</f>
        <v>0</v>
      </c>
      <c r="S918" s="0" t="n">
        <f aca="false">SUMPRODUCT('5N inverse'!$A$17:$Y$17,'5N mesh'!$B$37:$Z$37,$E917:$AC917)+'5N inverse'!$A$17*$C918/Setup!$B$17+INDEX('5N inverse'!$A$17:$Y$17,1,'5N mesh'!$B$7+1)*Setup!$B$22</f>
        <v>0</v>
      </c>
      <c r="T918" s="0" t="n">
        <f aca="false">SUMPRODUCT('5N inverse'!$A$18:$Y$18,'5N mesh'!$B$37:$Z$37,$E917:$AC917)+'5N inverse'!$A$18*$C918/Setup!$B$17+INDEX('5N inverse'!$A$18:$Y$18,1,'5N mesh'!$B$7+1)*Setup!$B$22</f>
        <v>0</v>
      </c>
      <c r="U918" s="0" t="n">
        <f aca="false">SUMPRODUCT('5N inverse'!$A$19:$Y$19,'5N mesh'!$B$37:$Z$37,$E917:$AC917)+'5N inverse'!$A$19*$C918/Setup!$B$17+INDEX('5N inverse'!$A$19:$Y$19,1,'5N mesh'!$B$7+1)*Setup!$B$22</f>
        <v>0</v>
      </c>
      <c r="V918" s="0" t="n">
        <f aca="false">SUMPRODUCT('5N inverse'!$A$20:$Y$20,'5N mesh'!$B$37:$Z$37,$E917:$AC917)+'5N inverse'!$A$20*$C918/Setup!$B$17+INDEX('5N inverse'!$A$20:$Y$20,1,'5N mesh'!$B$7+1)*Setup!$B$22</f>
        <v>0</v>
      </c>
      <c r="W918" s="0" t="n">
        <f aca="false">SUMPRODUCT('5N inverse'!$A$21:$Y$21,'5N mesh'!$B$37:$Z$37,$E917:$AC917)+'5N inverse'!$A$21*$C918/Setup!$B$17+INDEX('5N inverse'!$A$21:$Y$21,1,'5N mesh'!$B$7+1)*Setup!$B$22</f>
        <v>0</v>
      </c>
      <c r="X918" s="0" t="n">
        <f aca="false">SUMPRODUCT('5N inverse'!$A$22:$Y$22,'5N mesh'!$B$37:$Z$37,$E917:$AC917)+'5N inverse'!$A$22*$C918/Setup!$B$17+INDEX('5N inverse'!$A$22:$Y$22,1,'5N mesh'!$B$7+1)*Setup!$B$22</f>
        <v>0</v>
      </c>
      <c r="Y918" s="0" t="n">
        <f aca="false">SUMPRODUCT('5N inverse'!$A$23:$Y$23,'5N mesh'!$B$37:$Z$37,$E917:$AC917)+'5N inverse'!$A$23*$C918/Setup!$B$17+INDEX('5N inverse'!$A$23:$Y$23,1,'5N mesh'!$B$7+1)*Setup!$B$22</f>
        <v>0</v>
      </c>
      <c r="Z918" s="0" t="n">
        <f aca="false">SUMPRODUCT('5N inverse'!$A$24:$Y$24,'5N mesh'!$B$37:$Z$37,$E917:$AC917)+'5N inverse'!$A$24*$C918/Setup!$B$17+INDEX('5N inverse'!$A$24:$Y$24,1,'5N mesh'!$B$7+1)*Setup!$B$22</f>
        <v>0</v>
      </c>
      <c r="AA918" s="0" t="n">
        <f aca="false">SUMPRODUCT('5N inverse'!$A$25:$Y$25,'5N mesh'!$B$37:$Z$37,$E917:$AC917)+'5N inverse'!$A$25*$C918/Setup!$B$17+INDEX('5N inverse'!$A$25:$Y$25,1,'5N mesh'!$B$7+1)*Setup!$B$22</f>
        <v>0</v>
      </c>
      <c r="AB918" s="0" t="n">
        <f aca="false">SUMPRODUCT('5N inverse'!$A$26:$Y$26,'5N mesh'!$B$37:$Z$37,$E917:$AC917)+'5N inverse'!$A$26*$C918/Setup!$B$17+INDEX('5N inverse'!$A$26:$Y$26,1,'5N mesh'!$B$7+1)*Setup!$B$22</f>
        <v>0</v>
      </c>
      <c r="AC918" s="0" t="n">
        <f aca="false">SUMPRODUCT('5N inverse'!$A$27:$Y$27,'5N mesh'!$B$37:$Z$37,$E917:$AC917)+'5N inverse'!$A$27*$C918/Setup!$B$17+INDEX('5N inverse'!$A$27:$Y$27,1,'5N mesh'!$B$7+1)*Setup!$B$22</f>
        <v>0</v>
      </c>
    </row>
    <row r="919" customFormat="false" ht="15" hidden="false" customHeight="false" outlineLevel="0" collapsed="false">
      <c r="A919" s="0" t="n">
        <v>914</v>
      </c>
      <c r="B919" s="0" t="n">
        <f aca="false">A919*Setup!$B$11/3600</f>
        <v>76.1666666666667</v>
      </c>
      <c r="C919" s="0" t="n">
        <f aca="false">Setup!$B$7+Setup!$B$8*COS(2*PI()*(B919-Setup!$B$9)/24)</f>
        <v>20.0038071136726</v>
      </c>
      <c r="D919" s="0" t="n">
        <f aca="false">(C919-E919)/Setup!$B$17</f>
        <v>-19.9799675044471</v>
      </c>
      <c r="E919" s="0" t="n">
        <f aca="false">SUMPRODUCT('5N inverse'!$A$3:$Y$3,'5N mesh'!$B$37:$Z$37,$E918:$AC918)+'5N inverse'!$A$3*$C919/Setup!$B$17+INDEX('5N inverse'!$A$3:$Y$3,1,'5N mesh'!$B$7+1)*Setup!$B$22</f>
        <v>22.6012028892507</v>
      </c>
      <c r="F919" s="0" t="n">
        <f aca="false">SUMPRODUCT('5N inverse'!$A$4:$Y$4,'5N mesh'!$B$37:$Z$37,$E918:$AC918)+'5N inverse'!$A$4*$C919/Setup!$B$17+INDEX('5N inverse'!$A$4:$Y$4,1,'5N mesh'!$B$7+1)*Setup!$B$22</f>
        <v>21.3463923933021</v>
      </c>
      <c r="G919" s="0" t="n">
        <f aca="false">SUMPRODUCT('5N inverse'!$A$5:$Y$5,'5N mesh'!$B$37:$Z$37,$E918:$AC918)+'5N inverse'!$A$5*$C919/Setup!$B$17+INDEX('5N inverse'!$A$5:$Y$5,1,'5N mesh'!$B$7+1)*Setup!$B$22</f>
        <v>18.8367714014048</v>
      </c>
      <c r="H919" s="0" t="n">
        <f aca="false">SUMPRODUCT('5N inverse'!$A$6:$Y$6,'5N mesh'!$B$37:$Z$37,$E918:$AC918)+'5N inverse'!$A$6*$C919/Setup!$B$17+INDEX('5N inverse'!$A$6:$Y$6,1,'5N mesh'!$B$7+1)*Setup!$B$22</f>
        <v>16.3271504095076</v>
      </c>
      <c r="I919" s="0" t="n">
        <f aca="false">SUMPRODUCT('5N inverse'!$A$7:$Y$7,'5N mesh'!$B$37:$Z$37,$E918:$AC918)+'5N inverse'!$A$7*$C919/Setup!$B$17+INDEX('5N inverse'!$A$7:$Y$7,1,'5N mesh'!$B$7+1)*Setup!$B$22</f>
        <v>15.072339913559</v>
      </c>
      <c r="J919" s="0" t="n">
        <f aca="false">SUMPRODUCT('5N inverse'!$A$8:$Y$8,'5N mesh'!$B$37:$Z$37,$E918:$AC918)+'5N inverse'!$A$8*$C919/Setup!$B$17+INDEX('5N inverse'!$A$8:$Y$8,1,'5N mesh'!$B$7+1)*Setup!$B$22</f>
        <v>0</v>
      </c>
      <c r="K919" s="0" t="n">
        <f aca="false">SUMPRODUCT('5N inverse'!$A$9:$Y$9,'5N mesh'!$B$37:$Z$37,$E918:$AC918)+'5N inverse'!$A$9*$C919/Setup!$B$17+INDEX('5N inverse'!$A$9:$Y$9,1,'5N mesh'!$B$7+1)*Setup!$B$22</f>
        <v>0</v>
      </c>
      <c r="L919" s="0" t="n">
        <f aca="false">SUMPRODUCT('5N inverse'!$A$10:$Y$10,'5N mesh'!$B$37:$Z$37,$E918:$AC918)+'5N inverse'!$A$10*$C919/Setup!$B$17+INDEX('5N inverse'!$A$10:$Y$10,1,'5N mesh'!$B$7+1)*Setup!$B$22</f>
        <v>0</v>
      </c>
      <c r="M919" s="0" t="n">
        <f aca="false">SUMPRODUCT('5N inverse'!$A$11:$Y$11,'5N mesh'!$B$37:$Z$37,$E918:$AC918)+'5N inverse'!$A$11*$C919/Setup!$B$17+INDEX('5N inverse'!$A$11:$Y$11,1,'5N mesh'!$B$7+1)*Setup!$B$22</f>
        <v>0</v>
      </c>
      <c r="N919" s="0" t="n">
        <f aca="false">SUMPRODUCT('5N inverse'!$A$12:$Y$12,'5N mesh'!$B$37:$Z$37,$E918:$AC918)+'5N inverse'!$A$12*$C919/Setup!$B$17+INDEX('5N inverse'!$A$12:$Y$12,1,'5N mesh'!$B$7+1)*Setup!$B$22</f>
        <v>0</v>
      </c>
      <c r="O919" s="0" t="n">
        <f aca="false">SUMPRODUCT('5N inverse'!$A$13:$Y$13,'5N mesh'!$B$37:$Z$37,$E918:$AC918)+'5N inverse'!$A$13*$C919/Setup!$B$17+INDEX('5N inverse'!$A$13:$Y$13,1,'5N mesh'!$B$7+1)*Setup!$B$22</f>
        <v>0</v>
      </c>
      <c r="P919" s="0" t="n">
        <f aca="false">SUMPRODUCT('5N inverse'!$A$14:$Y$14,'5N mesh'!$B$37:$Z$37,$E918:$AC918)+'5N inverse'!$A$14*$C919/Setup!$B$17+INDEX('5N inverse'!$A$14:$Y$14,1,'5N mesh'!$B$7+1)*Setup!$B$22</f>
        <v>0</v>
      </c>
      <c r="Q919" s="0" t="n">
        <f aca="false">SUMPRODUCT('5N inverse'!$A$15:$Y$15,'5N mesh'!$B$37:$Z$37,$E918:$AC918)+'5N inverse'!$A$15*$C919/Setup!$B$17+INDEX('5N inverse'!$A$15:$Y$15,1,'5N mesh'!$B$7+1)*Setup!$B$22</f>
        <v>0</v>
      </c>
      <c r="R919" s="0" t="n">
        <f aca="false">SUMPRODUCT('5N inverse'!$A$16:$Y$16,'5N mesh'!$B$37:$Z$37,$E918:$AC918)+'5N inverse'!$A$16*$C919/Setup!$B$17+INDEX('5N inverse'!$A$16:$Y$16,1,'5N mesh'!$B$7+1)*Setup!$B$22</f>
        <v>0</v>
      </c>
      <c r="S919" s="0" t="n">
        <f aca="false">SUMPRODUCT('5N inverse'!$A$17:$Y$17,'5N mesh'!$B$37:$Z$37,$E918:$AC918)+'5N inverse'!$A$17*$C919/Setup!$B$17+INDEX('5N inverse'!$A$17:$Y$17,1,'5N mesh'!$B$7+1)*Setup!$B$22</f>
        <v>0</v>
      </c>
      <c r="T919" s="0" t="n">
        <f aca="false">SUMPRODUCT('5N inverse'!$A$18:$Y$18,'5N mesh'!$B$37:$Z$37,$E918:$AC918)+'5N inverse'!$A$18*$C919/Setup!$B$17+INDEX('5N inverse'!$A$18:$Y$18,1,'5N mesh'!$B$7+1)*Setup!$B$22</f>
        <v>0</v>
      </c>
      <c r="U919" s="0" t="n">
        <f aca="false">SUMPRODUCT('5N inverse'!$A$19:$Y$19,'5N mesh'!$B$37:$Z$37,$E918:$AC918)+'5N inverse'!$A$19*$C919/Setup!$B$17+INDEX('5N inverse'!$A$19:$Y$19,1,'5N mesh'!$B$7+1)*Setup!$B$22</f>
        <v>0</v>
      </c>
      <c r="V919" s="0" t="n">
        <f aca="false">SUMPRODUCT('5N inverse'!$A$20:$Y$20,'5N mesh'!$B$37:$Z$37,$E918:$AC918)+'5N inverse'!$A$20*$C919/Setup!$B$17+INDEX('5N inverse'!$A$20:$Y$20,1,'5N mesh'!$B$7+1)*Setup!$B$22</f>
        <v>0</v>
      </c>
      <c r="W919" s="0" t="n">
        <f aca="false">SUMPRODUCT('5N inverse'!$A$21:$Y$21,'5N mesh'!$B$37:$Z$37,$E918:$AC918)+'5N inverse'!$A$21*$C919/Setup!$B$17+INDEX('5N inverse'!$A$21:$Y$21,1,'5N mesh'!$B$7+1)*Setup!$B$22</f>
        <v>0</v>
      </c>
      <c r="X919" s="0" t="n">
        <f aca="false">SUMPRODUCT('5N inverse'!$A$22:$Y$22,'5N mesh'!$B$37:$Z$37,$E918:$AC918)+'5N inverse'!$A$22*$C919/Setup!$B$17+INDEX('5N inverse'!$A$22:$Y$22,1,'5N mesh'!$B$7+1)*Setup!$B$22</f>
        <v>0</v>
      </c>
      <c r="Y919" s="0" t="n">
        <f aca="false">SUMPRODUCT('5N inverse'!$A$23:$Y$23,'5N mesh'!$B$37:$Z$37,$E918:$AC918)+'5N inverse'!$A$23*$C919/Setup!$B$17+INDEX('5N inverse'!$A$23:$Y$23,1,'5N mesh'!$B$7+1)*Setup!$B$22</f>
        <v>0</v>
      </c>
      <c r="Z919" s="0" t="n">
        <f aca="false">SUMPRODUCT('5N inverse'!$A$24:$Y$24,'5N mesh'!$B$37:$Z$37,$E918:$AC918)+'5N inverse'!$A$24*$C919/Setup!$B$17+INDEX('5N inverse'!$A$24:$Y$24,1,'5N mesh'!$B$7+1)*Setup!$B$22</f>
        <v>0</v>
      </c>
      <c r="AA919" s="0" t="n">
        <f aca="false">SUMPRODUCT('5N inverse'!$A$25:$Y$25,'5N mesh'!$B$37:$Z$37,$E918:$AC918)+'5N inverse'!$A$25*$C919/Setup!$B$17+INDEX('5N inverse'!$A$25:$Y$25,1,'5N mesh'!$B$7+1)*Setup!$B$22</f>
        <v>0</v>
      </c>
      <c r="AB919" s="0" t="n">
        <f aca="false">SUMPRODUCT('5N inverse'!$A$26:$Y$26,'5N mesh'!$B$37:$Z$37,$E918:$AC918)+'5N inverse'!$A$26*$C919/Setup!$B$17+INDEX('5N inverse'!$A$26:$Y$26,1,'5N mesh'!$B$7+1)*Setup!$B$22</f>
        <v>0</v>
      </c>
      <c r="AC919" s="0" t="n">
        <f aca="false">SUMPRODUCT('5N inverse'!$A$27:$Y$27,'5N mesh'!$B$37:$Z$37,$E918:$AC918)+'5N inverse'!$A$27*$C919/Setup!$B$17+INDEX('5N inverse'!$A$27:$Y$27,1,'5N mesh'!$B$7+1)*Setup!$B$22</f>
        <v>0</v>
      </c>
    </row>
    <row r="920" customFormat="false" ht="15" hidden="false" customHeight="false" outlineLevel="0" collapsed="false">
      <c r="A920" s="0" t="n">
        <v>915</v>
      </c>
      <c r="B920" s="0" t="n">
        <f aca="false">A920*Setup!$B$11/3600</f>
        <v>76.25</v>
      </c>
      <c r="C920" s="0" t="n">
        <f aca="false">Setup!$B$7+Setup!$B$8*COS(2*PI()*(B920-Setup!$B$9)/24)</f>
        <v>20.0085643070456</v>
      </c>
      <c r="D920" s="0" t="n">
        <f aca="false">(C920-E920)/Setup!$B$17</f>
        <v>-19.6645623701384</v>
      </c>
      <c r="E920" s="0" t="n">
        <f aca="false">SUMPRODUCT('5N inverse'!$A$3:$Y$3,'5N mesh'!$B$37:$Z$37,$E919:$AC919)+'5N inverse'!$A$3*$C920/Setup!$B$17+INDEX('5N inverse'!$A$3:$Y$3,1,'5N mesh'!$B$7+1)*Setup!$B$22</f>
        <v>22.5649574151636</v>
      </c>
      <c r="F920" s="0" t="n">
        <f aca="false">SUMPRODUCT('5N inverse'!$A$4:$Y$4,'5N mesh'!$B$37:$Z$37,$E919:$AC919)+'5N inverse'!$A$4*$C920/Setup!$B$17+INDEX('5N inverse'!$A$4:$Y$4,1,'5N mesh'!$B$7+1)*Setup!$B$22</f>
        <v>21.3161326141763</v>
      </c>
      <c r="G920" s="0" t="n">
        <f aca="false">SUMPRODUCT('5N inverse'!$A$5:$Y$5,'5N mesh'!$B$37:$Z$37,$E919:$AC919)+'5N inverse'!$A$5*$C920/Setup!$B$17+INDEX('5N inverse'!$A$5:$Y$5,1,'5N mesh'!$B$7+1)*Setup!$B$22</f>
        <v>18.8184830122018</v>
      </c>
      <c r="H920" s="0" t="n">
        <f aca="false">SUMPRODUCT('5N inverse'!$A$6:$Y$6,'5N mesh'!$B$37:$Z$37,$E919:$AC919)+'5N inverse'!$A$6*$C920/Setup!$B$17+INDEX('5N inverse'!$A$6:$Y$6,1,'5N mesh'!$B$7+1)*Setup!$B$22</f>
        <v>16.3208334102272</v>
      </c>
      <c r="I920" s="0" t="n">
        <f aca="false">SUMPRODUCT('5N inverse'!$A$7:$Y$7,'5N mesh'!$B$37:$Z$37,$E919:$AC919)+'5N inverse'!$A$7*$C920/Setup!$B$17+INDEX('5N inverse'!$A$7:$Y$7,1,'5N mesh'!$B$7+1)*Setup!$B$22</f>
        <v>15.07200860924</v>
      </c>
      <c r="J920" s="0" t="n">
        <f aca="false">SUMPRODUCT('5N inverse'!$A$8:$Y$8,'5N mesh'!$B$37:$Z$37,$E919:$AC919)+'5N inverse'!$A$8*$C920/Setup!$B$17+INDEX('5N inverse'!$A$8:$Y$8,1,'5N mesh'!$B$7+1)*Setup!$B$22</f>
        <v>0</v>
      </c>
      <c r="K920" s="0" t="n">
        <f aca="false">SUMPRODUCT('5N inverse'!$A$9:$Y$9,'5N mesh'!$B$37:$Z$37,$E919:$AC919)+'5N inverse'!$A$9*$C920/Setup!$B$17+INDEX('5N inverse'!$A$9:$Y$9,1,'5N mesh'!$B$7+1)*Setup!$B$22</f>
        <v>0</v>
      </c>
      <c r="L920" s="0" t="n">
        <f aca="false">SUMPRODUCT('5N inverse'!$A$10:$Y$10,'5N mesh'!$B$37:$Z$37,$E919:$AC919)+'5N inverse'!$A$10*$C920/Setup!$B$17+INDEX('5N inverse'!$A$10:$Y$10,1,'5N mesh'!$B$7+1)*Setup!$B$22</f>
        <v>0</v>
      </c>
      <c r="M920" s="0" t="n">
        <f aca="false">SUMPRODUCT('5N inverse'!$A$11:$Y$11,'5N mesh'!$B$37:$Z$37,$E919:$AC919)+'5N inverse'!$A$11*$C920/Setup!$B$17+INDEX('5N inverse'!$A$11:$Y$11,1,'5N mesh'!$B$7+1)*Setup!$B$22</f>
        <v>0</v>
      </c>
      <c r="N920" s="0" t="n">
        <f aca="false">SUMPRODUCT('5N inverse'!$A$12:$Y$12,'5N mesh'!$B$37:$Z$37,$E919:$AC919)+'5N inverse'!$A$12*$C920/Setup!$B$17+INDEX('5N inverse'!$A$12:$Y$12,1,'5N mesh'!$B$7+1)*Setup!$B$22</f>
        <v>0</v>
      </c>
      <c r="O920" s="0" t="n">
        <f aca="false">SUMPRODUCT('5N inverse'!$A$13:$Y$13,'5N mesh'!$B$37:$Z$37,$E919:$AC919)+'5N inverse'!$A$13*$C920/Setup!$B$17+INDEX('5N inverse'!$A$13:$Y$13,1,'5N mesh'!$B$7+1)*Setup!$B$22</f>
        <v>0</v>
      </c>
      <c r="P920" s="0" t="n">
        <f aca="false">SUMPRODUCT('5N inverse'!$A$14:$Y$14,'5N mesh'!$B$37:$Z$37,$E919:$AC919)+'5N inverse'!$A$14*$C920/Setup!$B$17+INDEX('5N inverse'!$A$14:$Y$14,1,'5N mesh'!$B$7+1)*Setup!$B$22</f>
        <v>0</v>
      </c>
      <c r="Q920" s="0" t="n">
        <f aca="false">SUMPRODUCT('5N inverse'!$A$15:$Y$15,'5N mesh'!$B$37:$Z$37,$E919:$AC919)+'5N inverse'!$A$15*$C920/Setup!$B$17+INDEX('5N inverse'!$A$15:$Y$15,1,'5N mesh'!$B$7+1)*Setup!$B$22</f>
        <v>0</v>
      </c>
      <c r="R920" s="0" t="n">
        <f aca="false">SUMPRODUCT('5N inverse'!$A$16:$Y$16,'5N mesh'!$B$37:$Z$37,$E919:$AC919)+'5N inverse'!$A$16*$C920/Setup!$B$17+INDEX('5N inverse'!$A$16:$Y$16,1,'5N mesh'!$B$7+1)*Setup!$B$22</f>
        <v>0</v>
      </c>
      <c r="S920" s="0" t="n">
        <f aca="false">SUMPRODUCT('5N inverse'!$A$17:$Y$17,'5N mesh'!$B$37:$Z$37,$E919:$AC919)+'5N inverse'!$A$17*$C920/Setup!$B$17+INDEX('5N inverse'!$A$17:$Y$17,1,'5N mesh'!$B$7+1)*Setup!$B$22</f>
        <v>0</v>
      </c>
      <c r="T920" s="0" t="n">
        <f aca="false">SUMPRODUCT('5N inverse'!$A$18:$Y$18,'5N mesh'!$B$37:$Z$37,$E919:$AC919)+'5N inverse'!$A$18*$C920/Setup!$B$17+INDEX('5N inverse'!$A$18:$Y$18,1,'5N mesh'!$B$7+1)*Setup!$B$22</f>
        <v>0</v>
      </c>
      <c r="U920" s="0" t="n">
        <f aca="false">SUMPRODUCT('5N inverse'!$A$19:$Y$19,'5N mesh'!$B$37:$Z$37,$E919:$AC919)+'5N inverse'!$A$19*$C920/Setup!$B$17+INDEX('5N inverse'!$A$19:$Y$19,1,'5N mesh'!$B$7+1)*Setup!$B$22</f>
        <v>0</v>
      </c>
      <c r="V920" s="0" t="n">
        <f aca="false">SUMPRODUCT('5N inverse'!$A$20:$Y$20,'5N mesh'!$B$37:$Z$37,$E919:$AC919)+'5N inverse'!$A$20*$C920/Setup!$B$17+INDEX('5N inverse'!$A$20:$Y$20,1,'5N mesh'!$B$7+1)*Setup!$B$22</f>
        <v>0</v>
      </c>
      <c r="W920" s="0" t="n">
        <f aca="false">SUMPRODUCT('5N inverse'!$A$21:$Y$21,'5N mesh'!$B$37:$Z$37,$E919:$AC919)+'5N inverse'!$A$21*$C920/Setup!$B$17+INDEX('5N inverse'!$A$21:$Y$21,1,'5N mesh'!$B$7+1)*Setup!$B$22</f>
        <v>0</v>
      </c>
      <c r="X920" s="0" t="n">
        <f aca="false">SUMPRODUCT('5N inverse'!$A$22:$Y$22,'5N mesh'!$B$37:$Z$37,$E919:$AC919)+'5N inverse'!$A$22*$C920/Setup!$B$17+INDEX('5N inverse'!$A$22:$Y$22,1,'5N mesh'!$B$7+1)*Setup!$B$22</f>
        <v>0</v>
      </c>
      <c r="Y920" s="0" t="n">
        <f aca="false">SUMPRODUCT('5N inverse'!$A$23:$Y$23,'5N mesh'!$B$37:$Z$37,$E919:$AC919)+'5N inverse'!$A$23*$C920/Setup!$B$17+INDEX('5N inverse'!$A$23:$Y$23,1,'5N mesh'!$B$7+1)*Setup!$B$22</f>
        <v>0</v>
      </c>
      <c r="Z920" s="0" t="n">
        <f aca="false">SUMPRODUCT('5N inverse'!$A$24:$Y$24,'5N mesh'!$B$37:$Z$37,$E919:$AC919)+'5N inverse'!$A$24*$C920/Setup!$B$17+INDEX('5N inverse'!$A$24:$Y$24,1,'5N mesh'!$B$7+1)*Setup!$B$22</f>
        <v>0</v>
      </c>
      <c r="AA920" s="0" t="n">
        <f aca="false">SUMPRODUCT('5N inverse'!$A$25:$Y$25,'5N mesh'!$B$37:$Z$37,$E919:$AC919)+'5N inverse'!$A$25*$C920/Setup!$B$17+INDEX('5N inverse'!$A$25:$Y$25,1,'5N mesh'!$B$7+1)*Setup!$B$22</f>
        <v>0</v>
      </c>
      <c r="AB920" s="0" t="n">
        <f aca="false">SUMPRODUCT('5N inverse'!$A$26:$Y$26,'5N mesh'!$B$37:$Z$37,$E919:$AC919)+'5N inverse'!$A$26*$C920/Setup!$B$17+INDEX('5N inverse'!$A$26:$Y$26,1,'5N mesh'!$B$7+1)*Setup!$B$22</f>
        <v>0</v>
      </c>
      <c r="AC920" s="0" t="n">
        <f aca="false">SUMPRODUCT('5N inverse'!$A$27:$Y$27,'5N mesh'!$B$37:$Z$37,$E919:$AC919)+'5N inverse'!$A$27*$C920/Setup!$B$17+INDEX('5N inverse'!$A$27:$Y$27,1,'5N mesh'!$B$7+1)*Setup!$B$22</f>
        <v>0</v>
      </c>
    </row>
    <row r="921" customFormat="false" ht="15" hidden="false" customHeight="false" outlineLevel="0" collapsed="false">
      <c r="A921" s="0" t="n">
        <v>916</v>
      </c>
      <c r="B921" s="0" t="n">
        <f aca="false">A921*Setup!$B$11/3600</f>
        <v>76.3333333333333</v>
      </c>
      <c r="C921" s="0" t="n">
        <f aca="false">Setup!$B$7+Setup!$B$8*COS(2*PI()*(B921-Setup!$B$9)/24)</f>
        <v>20.015221207633</v>
      </c>
      <c r="D921" s="0" t="n">
        <f aca="false">(C921-E921)/Setup!$B$17</f>
        <v>-19.3389120169048</v>
      </c>
      <c r="E921" s="0" t="n">
        <f aca="false">SUMPRODUCT('5N inverse'!$A$3:$Y$3,'5N mesh'!$B$37:$Z$37,$E920:$AC920)+'5N inverse'!$A$3*$C921/Setup!$B$17+INDEX('5N inverse'!$A$3:$Y$3,1,'5N mesh'!$B$7+1)*Setup!$B$22</f>
        <v>22.5292797698306</v>
      </c>
      <c r="F921" s="0" t="n">
        <f aca="false">SUMPRODUCT('5N inverse'!$A$4:$Y$4,'5N mesh'!$B$37:$Z$37,$E920:$AC920)+'5N inverse'!$A$4*$C921/Setup!$B$17+INDEX('5N inverse'!$A$4:$Y$4,1,'5N mesh'!$B$7+1)*Setup!$B$22</f>
        <v>21.2863462183729</v>
      </c>
      <c r="G921" s="0" t="n">
        <f aca="false">SUMPRODUCT('5N inverse'!$A$5:$Y$5,'5N mesh'!$B$37:$Z$37,$E920:$AC920)+'5N inverse'!$A$5*$C921/Setup!$B$17+INDEX('5N inverse'!$A$5:$Y$5,1,'5N mesh'!$B$7+1)*Setup!$B$22</f>
        <v>18.8004791154573</v>
      </c>
      <c r="H921" s="0" t="n">
        <f aca="false">SUMPRODUCT('5N inverse'!$A$6:$Y$6,'5N mesh'!$B$37:$Z$37,$E920:$AC920)+'5N inverse'!$A$6*$C921/Setup!$B$17+INDEX('5N inverse'!$A$6:$Y$6,1,'5N mesh'!$B$7+1)*Setup!$B$22</f>
        <v>16.3146120125418</v>
      </c>
      <c r="I921" s="0" t="n">
        <f aca="false">SUMPRODUCT('5N inverse'!$A$7:$Y$7,'5N mesh'!$B$37:$Z$37,$E920:$AC920)+'5N inverse'!$A$7*$C921/Setup!$B$17+INDEX('5N inverse'!$A$7:$Y$7,1,'5N mesh'!$B$7+1)*Setup!$B$22</f>
        <v>15.071678461084</v>
      </c>
      <c r="J921" s="0" t="n">
        <f aca="false">SUMPRODUCT('5N inverse'!$A$8:$Y$8,'5N mesh'!$B$37:$Z$37,$E920:$AC920)+'5N inverse'!$A$8*$C921/Setup!$B$17+INDEX('5N inverse'!$A$8:$Y$8,1,'5N mesh'!$B$7+1)*Setup!$B$22</f>
        <v>0</v>
      </c>
      <c r="K921" s="0" t="n">
        <f aca="false">SUMPRODUCT('5N inverse'!$A$9:$Y$9,'5N mesh'!$B$37:$Z$37,$E920:$AC920)+'5N inverse'!$A$9*$C921/Setup!$B$17+INDEX('5N inverse'!$A$9:$Y$9,1,'5N mesh'!$B$7+1)*Setup!$B$22</f>
        <v>0</v>
      </c>
      <c r="L921" s="0" t="n">
        <f aca="false">SUMPRODUCT('5N inverse'!$A$10:$Y$10,'5N mesh'!$B$37:$Z$37,$E920:$AC920)+'5N inverse'!$A$10*$C921/Setup!$B$17+INDEX('5N inverse'!$A$10:$Y$10,1,'5N mesh'!$B$7+1)*Setup!$B$22</f>
        <v>0</v>
      </c>
      <c r="M921" s="0" t="n">
        <f aca="false">SUMPRODUCT('5N inverse'!$A$11:$Y$11,'5N mesh'!$B$37:$Z$37,$E920:$AC920)+'5N inverse'!$A$11*$C921/Setup!$B$17+INDEX('5N inverse'!$A$11:$Y$11,1,'5N mesh'!$B$7+1)*Setup!$B$22</f>
        <v>0</v>
      </c>
      <c r="N921" s="0" t="n">
        <f aca="false">SUMPRODUCT('5N inverse'!$A$12:$Y$12,'5N mesh'!$B$37:$Z$37,$E920:$AC920)+'5N inverse'!$A$12*$C921/Setup!$B$17+INDEX('5N inverse'!$A$12:$Y$12,1,'5N mesh'!$B$7+1)*Setup!$B$22</f>
        <v>0</v>
      </c>
      <c r="O921" s="0" t="n">
        <f aca="false">SUMPRODUCT('5N inverse'!$A$13:$Y$13,'5N mesh'!$B$37:$Z$37,$E920:$AC920)+'5N inverse'!$A$13*$C921/Setup!$B$17+INDEX('5N inverse'!$A$13:$Y$13,1,'5N mesh'!$B$7+1)*Setup!$B$22</f>
        <v>0</v>
      </c>
      <c r="P921" s="0" t="n">
        <f aca="false">SUMPRODUCT('5N inverse'!$A$14:$Y$14,'5N mesh'!$B$37:$Z$37,$E920:$AC920)+'5N inverse'!$A$14*$C921/Setup!$B$17+INDEX('5N inverse'!$A$14:$Y$14,1,'5N mesh'!$B$7+1)*Setup!$B$22</f>
        <v>0</v>
      </c>
      <c r="Q921" s="0" t="n">
        <f aca="false">SUMPRODUCT('5N inverse'!$A$15:$Y$15,'5N mesh'!$B$37:$Z$37,$E920:$AC920)+'5N inverse'!$A$15*$C921/Setup!$B$17+INDEX('5N inverse'!$A$15:$Y$15,1,'5N mesh'!$B$7+1)*Setup!$B$22</f>
        <v>0</v>
      </c>
      <c r="R921" s="0" t="n">
        <f aca="false">SUMPRODUCT('5N inverse'!$A$16:$Y$16,'5N mesh'!$B$37:$Z$37,$E920:$AC920)+'5N inverse'!$A$16*$C921/Setup!$B$17+INDEX('5N inverse'!$A$16:$Y$16,1,'5N mesh'!$B$7+1)*Setup!$B$22</f>
        <v>0</v>
      </c>
      <c r="S921" s="0" t="n">
        <f aca="false">SUMPRODUCT('5N inverse'!$A$17:$Y$17,'5N mesh'!$B$37:$Z$37,$E920:$AC920)+'5N inverse'!$A$17*$C921/Setup!$B$17+INDEX('5N inverse'!$A$17:$Y$17,1,'5N mesh'!$B$7+1)*Setup!$B$22</f>
        <v>0</v>
      </c>
      <c r="T921" s="0" t="n">
        <f aca="false">SUMPRODUCT('5N inverse'!$A$18:$Y$18,'5N mesh'!$B$37:$Z$37,$E920:$AC920)+'5N inverse'!$A$18*$C921/Setup!$B$17+INDEX('5N inverse'!$A$18:$Y$18,1,'5N mesh'!$B$7+1)*Setup!$B$22</f>
        <v>0</v>
      </c>
      <c r="U921" s="0" t="n">
        <f aca="false">SUMPRODUCT('5N inverse'!$A$19:$Y$19,'5N mesh'!$B$37:$Z$37,$E920:$AC920)+'5N inverse'!$A$19*$C921/Setup!$B$17+INDEX('5N inverse'!$A$19:$Y$19,1,'5N mesh'!$B$7+1)*Setup!$B$22</f>
        <v>0</v>
      </c>
      <c r="V921" s="0" t="n">
        <f aca="false">SUMPRODUCT('5N inverse'!$A$20:$Y$20,'5N mesh'!$B$37:$Z$37,$E920:$AC920)+'5N inverse'!$A$20*$C921/Setup!$B$17+INDEX('5N inverse'!$A$20:$Y$20,1,'5N mesh'!$B$7+1)*Setup!$B$22</f>
        <v>0</v>
      </c>
      <c r="W921" s="0" t="n">
        <f aca="false">SUMPRODUCT('5N inverse'!$A$21:$Y$21,'5N mesh'!$B$37:$Z$37,$E920:$AC920)+'5N inverse'!$A$21*$C921/Setup!$B$17+INDEX('5N inverse'!$A$21:$Y$21,1,'5N mesh'!$B$7+1)*Setup!$B$22</f>
        <v>0</v>
      </c>
      <c r="X921" s="0" t="n">
        <f aca="false">SUMPRODUCT('5N inverse'!$A$22:$Y$22,'5N mesh'!$B$37:$Z$37,$E920:$AC920)+'5N inverse'!$A$22*$C921/Setup!$B$17+INDEX('5N inverse'!$A$22:$Y$22,1,'5N mesh'!$B$7+1)*Setup!$B$22</f>
        <v>0</v>
      </c>
      <c r="Y921" s="0" t="n">
        <f aca="false">SUMPRODUCT('5N inverse'!$A$23:$Y$23,'5N mesh'!$B$37:$Z$37,$E920:$AC920)+'5N inverse'!$A$23*$C921/Setup!$B$17+INDEX('5N inverse'!$A$23:$Y$23,1,'5N mesh'!$B$7+1)*Setup!$B$22</f>
        <v>0</v>
      </c>
      <c r="Z921" s="0" t="n">
        <f aca="false">SUMPRODUCT('5N inverse'!$A$24:$Y$24,'5N mesh'!$B$37:$Z$37,$E920:$AC920)+'5N inverse'!$A$24*$C921/Setup!$B$17+INDEX('5N inverse'!$A$24:$Y$24,1,'5N mesh'!$B$7+1)*Setup!$B$22</f>
        <v>0</v>
      </c>
      <c r="AA921" s="0" t="n">
        <f aca="false">SUMPRODUCT('5N inverse'!$A$25:$Y$25,'5N mesh'!$B$37:$Z$37,$E920:$AC920)+'5N inverse'!$A$25*$C921/Setup!$B$17+INDEX('5N inverse'!$A$25:$Y$25,1,'5N mesh'!$B$7+1)*Setup!$B$22</f>
        <v>0</v>
      </c>
      <c r="AB921" s="0" t="n">
        <f aca="false">SUMPRODUCT('5N inverse'!$A$26:$Y$26,'5N mesh'!$B$37:$Z$37,$E920:$AC920)+'5N inverse'!$A$26*$C921/Setup!$B$17+INDEX('5N inverse'!$A$26:$Y$26,1,'5N mesh'!$B$7+1)*Setup!$B$22</f>
        <v>0</v>
      </c>
      <c r="AC921" s="0" t="n">
        <f aca="false">SUMPRODUCT('5N inverse'!$A$27:$Y$27,'5N mesh'!$B$37:$Z$37,$E920:$AC920)+'5N inverse'!$A$27*$C921/Setup!$B$17+INDEX('5N inverse'!$A$27:$Y$27,1,'5N mesh'!$B$7+1)*Setup!$B$22</f>
        <v>0</v>
      </c>
    </row>
    <row r="922" customFormat="false" ht="15" hidden="false" customHeight="false" outlineLevel="0" collapsed="false">
      <c r="A922" s="0" t="n">
        <v>917</v>
      </c>
      <c r="B922" s="0" t="n">
        <f aca="false">A922*Setup!$B$11/3600</f>
        <v>76.4166666666667</v>
      </c>
      <c r="C922" s="0" t="n">
        <f aca="false">Setup!$B$7+Setup!$B$8*COS(2*PI()*(B922-Setup!$B$9)/24)</f>
        <v>20.0237746471107</v>
      </c>
      <c r="D922" s="0" t="n">
        <f aca="false">(C922-E922)/Setup!$B$17</f>
        <v>-19.0031714397848</v>
      </c>
      <c r="E922" s="0" t="n">
        <f aca="false">SUMPRODUCT('5N inverse'!$A$3:$Y$3,'5N mesh'!$B$37:$Z$37,$E921:$AC921)+'5N inverse'!$A$3*$C922/Setup!$B$17+INDEX('5N inverse'!$A$3:$Y$3,1,'5N mesh'!$B$7+1)*Setup!$B$22</f>
        <v>22.4941869342827</v>
      </c>
      <c r="F922" s="0" t="n">
        <f aca="false">SUMPRODUCT('5N inverse'!$A$4:$Y$4,'5N mesh'!$B$37:$Z$37,$E921:$AC921)+'5N inverse'!$A$4*$C922/Setup!$B$17+INDEX('5N inverse'!$A$4:$Y$4,1,'5N mesh'!$B$7+1)*Setup!$B$22</f>
        <v>21.2570473829404</v>
      </c>
      <c r="G922" s="0" t="n">
        <f aca="false">SUMPRODUCT('5N inverse'!$A$5:$Y$5,'5N mesh'!$B$37:$Z$37,$E921:$AC921)+'5N inverse'!$A$5*$C922/Setup!$B$17+INDEX('5N inverse'!$A$5:$Y$5,1,'5N mesh'!$B$7+1)*Setup!$B$22</f>
        <v>18.7827682802557</v>
      </c>
      <c r="H922" s="0" t="n">
        <f aca="false">SUMPRODUCT('5N inverse'!$A$6:$Y$6,'5N mesh'!$B$37:$Z$37,$E921:$AC921)+'5N inverse'!$A$6*$C922/Setup!$B$17+INDEX('5N inverse'!$A$6:$Y$6,1,'5N mesh'!$B$7+1)*Setup!$B$22</f>
        <v>16.3084891775711</v>
      </c>
      <c r="I922" s="0" t="n">
        <f aca="false">SUMPRODUCT('5N inverse'!$A$7:$Y$7,'5N mesh'!$B$37:$Z$37,$E921:$AC921)+'5N inverse'!$A$7*$C922/Setup!$B$17+INDEX('5N inverse'!$A$7:$Y$7,1,'5N mesh'!$B$7+1)*Setup!$B$22</f>
        <v>15.0713496262287</v>
      </c>
      <c r="J922" s="0" t="n">
        <f aca="false">SUMPRODUCT('5N inverse'!$A$8:$Y$8,'5N mesh'!$B$37:$Z$37,$E921:$AC921)+'5N inverse'!$A$8*$C922/Setup!$B$17+INDEX('5N inverse'!$A$8:$Y$8,1,'5N mesh'!$B$7+1)*Setup!$B$22</f>
        <v>0</v>
      </c>
      <c r="K922" s="0" t="n">
        <f aca="false">SUMPRODUCT('5N inverse'!$A$9:$Y$9,'5N mesh'!$B$37:$Z$37,$E921:$AC921)+'5N inverse'!$A$9*$C922/Setup!$B$17+INDEX('5N inverse'!$A$9:$Y$9,1,'5N mesh'!$B$7+1)*Setup!$B$22</f>
        <v>0</v>
      </c>
      <c r="L922" s="0" t="n">
        <f aca="false">SUMPRODUCT('5N inverse'!$A$10:$Y$10,'5N mesh'!$B$37:$Z$37,$E921:$AC921)+'5N inverse'!$A$10*$C922/Setup!$B$17+INDEX('5N inverse'!$A$10:$Y$10,1,'5N mesh'!$B$7+1)*Setup!$B$22</f>
        <v>0</v>
      </c>
      <c r="M922" s="0" t="n">
        <f aca="false">SUMPRODUCT('5N inverse'!$A$11:$Y$11,'5N mesh'!$B$37:$Z$37,$E921:$AC921)+'5N inverse'!$A$11*$C922/Setup!$B$17+INDEX('5N inverse'!$A$11:$Y$11,1,'5N mesh'!$B$7+1)*Setup!$B$22</f>
        <v>0</v>
      </c>
      <c r="N922" s="0" t="n">
        <f aca="false">SUMPRODUCT('5N inverse'!$A$12:$Y$12,'5N mesh'!$B$37:$Z$37,$E921:$AC921)+'5N inverse'!$A$12*$C922/Setup!$B$17+INDEX('5N inverse'!$A$12:$Y$12,1,'5N mesh'!$B$7+1)*Setup!$B$22</f>
        <v>0</v>
      </c>
      <c r="O922" s="0" t="n">
        <f aca="false">SUMPRODUCT('5N inverse'!$A$13:$Y$13,'5N mesh'!$B$37:$Z$37,$E921:$AC921)+'5N inverse'!$A$13*$C922/Setup!$B$17+INDEX('5N inverse'!$A$13:$Y$13,1,'5N mesh'!$B$7+1)*Setup!$B$22</f>
        <v>0</v>
      </c>
      <c r="P922" s="0" t="n">
        <f aca="false">SUMPRODUCT('5N inverse'!$A$14:$Y$14,'5N mesh'!$B$37:$Z$37,$E921:$AC921)+'5N inverse'!$A$14*$C922/Setup!$B$17+INDEX('5N inverse'!$A$14:$Y$14,1,'5N mesh'!$B$7+1)*Setup!$B$22</f>
        <v>0</v>
      </c>
      <c r="Q922" s="0" t="n">
        <f aca="false">SUMPRODUCT('5N inverse'!$A$15:$Y$15,'5N mesh'!$B$37:$Z$37,$E921:$AC921)+'5N inverse'!$A$15*$C922/Setup!$B$17+INDEX('5N inverse'!$A$15:$Y$15,1,'5N mesh'!$B$7+1)*Setup!$B$22</f>
        <v>0</v>
      </c>
      <c r="R922" s="0" t="n">
        <f aca="false">SUMPRODUCT('5N inverse'!$A$16:$Y$16,'5N mesh'!$B$37:$Z$37,$E921:$AC921)+'5N inverse'!$A$16*$C922/Setup!$B$17+INDEX('5N inverse'!$A$16:$Y$16,1,'5N mesh'!$B$7+1)*Setup!$B$22</f>
        <v>0</v>
      </c>
      <c r="S922" s="0" t="n">
        <f aca="false">SUMPRODUCT('5N inverse'!$A$17:$Y$17,'5N mesh'!$B$37:$Z$37,$E921:$AC921)+'5N inverse'!$A$17*$C922/Setup!$B$17+INDEX('5N inverse'!$A$17:$Y$17,1,'5N mesh'!$B$7+1)*Setup!$B$22</f>
        <v>0</v>
      </c>
      <c r="T922" s="0" t="n">
        <f aca="false">SUMPRODUCT('5N inverse'!$A$18:$Y$18,'5N mesh'!$B$37:$Z$37,$E921:$AC921)+'5N inverse'!$A$18*$C922/Setup!$B$17+INDEX('5N inverse'!$A$18:$Y$18,1,'5N mesh'!$B$7+1)*Setup!$B$22</f>
        <v>0</v>
      </c>
      <c r="U922" s="0" t="n">
        <f aca="false">SUMPRODUCT('5N inverse'!$A$19:$Y$19,'5N mesh'!$B$37:$Z$37,$E921:$AC921)+'5N inverse'!$A$19*$C922/Setup!$B$17+INDEX('5N inverse'!$A$19:$Y$19,1,'5N mesh'!$B$7+1)*Setup!$B$22</f>
        <v>0</v>
      </c>
      <c r="V922" s="0" t="n">
        <f aca="false">SUMPRODUCT('5N inverse'!$A$20:$Y$20,'5N mesh'!$B$37:$Z$37,$E921:$AC921)+'5N inverse'!$A$20*$C922/Setup!$B$17+INDEX('5N inverse'!$A$20:$Y$20,1,'5N mesh'!$B$7+1)*Setup!$B$22</f>
        <v>0</v>
      </c>
      <c r="W922" s="0" t="n">
        <f aca="false">SUMPRODUCT('5N inverse'!$A$21:$Y$21,'5N mesh'!$B$37:$Z$37,$E921:$AC921)+'5N inverse'!$A$21*$C922/Setup!$B$17+INDEX('5N inverse'!$A$21:$Y$21,1,'5N mesh'!$B$7+1)*Setup!$B$22</f>
        <v>0</v>
      </c>
      <c r="X922" s="0" t="n">
        <f aca="false">SUMPRODUCT('5N inverse'!$A$22:$Y$22,'5N mesh'!$B$37:$Z$37,$E921:$AC921)+'5N inverse'!$A$22*$C922/Setup!$B$17+INDEX('5N inverse'!$A$22:$Y$22,1,'5N mesh'!$B$7+1)*Setup!$B$22</f>
        <v>0</v>
      </c>
      <c r="Y922" s="0" t="n">
        <f aca="false">SUMPRODUCT('5N inverse'!$A$23:$Y$23,'5N mesh'!$B$37:$Z$37,$E921:$AC921)+'5N inverse'!$A$23*$C922/Setup!$B$17+INDEX('5N inverse'!$A$23:$Y$23,1,'5N mesh'!$B$7+1)*Setup!$B$22</f>
        <v>0</v>
      </c>
      <c r="Z922" s="0" t="n">
        <f aca="false">SUMPRODUCT('5N inverse'!$A$24:$Y$24,'5N mesh'!$B$37:$Z$37,$E921:$AC921)+'5N inverse'!$A$24*$C922/Setup!$B$17+INDEX('5N inverse'!$A$24:$Y$24,1,'5N mesh'!$B$7+1)*Setup!$B$22</f>
        <v>0</v>
      </c>
      <c r="AA922" s="0" t="n">
        <f aca="false">SUMPRODUCT('5N inverse'!$A$25:$Y$25,'5N mesh'!$B$37:$Z$37,$E921:$AC921)+'5N inverse'!$A$25*$C922/Setup!$B$17+INDEX('5N inverse'!$A$25:$Y$25,1,'5N mesh'!$B$7+1)*Setup!$B$22</f>
        <v>0</v>
      </c>
      <c r="AB922" s="0" t="n">
        <f aca="false">SUMPRODUCT('5N inverse'!$A$26:$Y$26,'5N mesh'!$B$37:$Z$37,$E921:$AC921)+'5N inverse'!$A$26*$C922/Setup!$B$17+INDEX('5N inverse'!$A$26:$Y$26,1,'5N mesh'!$B$7+1)*Setup!$B$22</f>
        <v>0</v>
      </c>
      <c r="AC922" s="0" t="n">
        <f aca="false">SUMPRODUCT('5N inverse'!$A$27:$Y$27,'5N mesh'!$B$37:$Z$37,$E921:$AC921)+'5N inverse'!$A$27*$C922/Setup!$B$17+INDEX('5N inverse'!$A$27:$Y$27,1,'5N mesh'!$B$7+1)*Setup!$B$22</f>
        <v>0</v>
      </c>
    </row>
    <row r="923" customFormat="false" ht="15" hidden="false" customHeight="false" outlineLevel="0" collapsed="false">
      <c r="A923" s="0" t="n">
        <v>918</v>
      </c>
      <c r="B923" s="0" t="n">
        <f aca="false">A923*Setup!$B$11/3600</f>
        <v>76.5</v>
      </c>
      <c r="C923" s="0" t="n">
        <f aca="false">Setup!$B$7+Setup!$B$8*COS(2*PI()*(B923-Setup!$B$9)/24)</f>
        <v>20.0342205545048</v>
      </c>
      <c r="D923" s="0" t="n">
        <f aca="false">(C923-E923)/Setup!$B$17</f>
        <v>-18.6575004361757</v>
      </c>
      <c r="E923" s="0" t="n">
        <f aca="false">SUMPRODUCT('5N inverse'!$A$3:$Y$3,'5N mesh'!$B$37:$Z$37,$E922:$AC922)+'5N inverse'!$A$3*$C923/Setup!$B$17+INDEX('5N inverse'!$A$3:$Y$3,1,'5N mesh'!$B$7+1)*Setup!$B$22</f>
        <v>22.4596956112076</v>
      </c>
      <c r="F923" s="0" t="n">
        <f aca="false">SUMPRODUCT('5N inverse'!$A$4:$Y$4,'5N mesh'!$B$37:$Z$37,$E922:$AC922)+'5N inverse'!$A$4*$C923/Setup!$B$17+INDEX('5N inverse'!$A$4:$Y$4,1,'5N mesh'!$B$7+1)*Setup!$B$22</f>
        <v>21.2282500528708</v>
      </c>
      <c r="G923" s="0" t="n">
        <f aca="false">SUMPRODUCT('5N inverse'!$A$5:$Y$5,'5N mesh'!$B$37:$Z$37,$E922:$AC922)+'5N inverse'!$A$5*$C923/Setup!$B$17+INDEX('5N inverse'!$A$5:$Y$5,1,'5N mesh'!$B$7+1)*Setup!$B$22</f>
        <v>18.7653589361971</v>
      </c>
      <c r="H923" s="0" t="n">
        <f aca="false">SUMPRODUCT('5N inverse'!$A$6:$Y$6,'5N mesh'!$B$37:$Z$37,$E922:$AC922)+'5N inverse'!$A$6*$C923/Setup!$B$17+INDEX('5N inverse'!$A$6:$Y$6,1,'5N mesh'!$B$7+1)*Setup!$B$22</f>
        <v>16.3024678195235</v>
      </c>
      <c r="I923" s="0" t="n">
        <f aca="false">SUMPRODUCT('5N inverse'!$A$7:$Y$7,'5N mesh'!$B$37:$Z$37,$E922:$AC922)+'5N inverse'!$A$7*$C923/Setup!$B$17+INDEX('5N inverse'!$A$7:$Y$7,1,'5N mesh'!$B$7+1)*Setup!$B$22</f>
        <v>15.0710222611867</v>
      </c>
      <c r="J923" s="0" t="n">
        <f aca="false">SUMPRODUCT('5N inverse'!$A$8:$Y$8,'5N mesh'!$B$37:$Z$37,$E922:$AC922)+'5N inverse'!$A$8*$C923/Setup!$B$17+INDEX('5N inverse'!$A$8:$Y$8,1,'5N mesh'!$B$7+1)*Setup!$B$22</f>
        <v>0</v>
      </c>
      <c r="K923" s="0" t="n">
        <f aca="false">SUMPRODUCT('5N inverse'!$A$9:$Y$9,'5N mesh'!$B$37:$Z$37,$E922:$AC922)+'5N inverse'!$A$9*$C923/Setup!$B$17+INDEX('5N inverse'!$A$9:$Y$9,1,'5N mesh'!$B$7+1)*Setup!$B$22</f>
        <v>0</v>
      </c>
      <c r="L923" s="0" t="n">
        <f aca="false">SUMPRODUCT('5N inverse'!$A$10:$Y$10,'5N mesh'!$B$37:$Z$37,$E922:$AC922)+'5N inverse'!$A$10*$C923/Setup!$B$17+INDEX('5N inverse'!$A$10:$Y$10,1,'5N mesh'!$B$7+1)*Setup!$B$22</f>
        <v>0</v>
      </c>
      <c r="M923" s="0" t="n">
        <f aca="false">SUMPRODUCT('5N inverse'!$A$11:$Y$11,'5N mesh'!$B$37:$Z$37,$E922:$AC922)+'5N inverse'!$A$11*$C923/Setup!$B$17+INDEX('5N inverse'!$A$11:$Y$11,1,'5N mesh'!$B$7+1)*Setup!$B$22</f>
        <v>0</v>
      </c>
      <c r="N923" s="0" t="n">
        <f aca="false">SUMPRODUCT('5N inverse'!$A$12:$Y$12,'5N mesh'!$B$37:$Z$37,$E922:$AC922)+'5N inverse'!$A$12*$C923/Setup!$B$17+INDEX('5N inverse'!$A$12:$Y$12,1,'5N mesh'!$B$7+1)*Setup!$B$22</f>
        <v>0</v>
      </c>
      <c r="O923" s="0" t="n">
        <f aca="false">SUMPRODUCT('5N inverse'!$A$13:$Y$13,'5N mesh'!$B$37:$Z$37,$E922:$AC922)+'5N inverse'!$A$13*$C923/Setup!$B$17+INDEX('5N inverse'!$A$13:$Y$13,1,'5N mesh'!$B$7+1)*Setup!$B$22</f>
        <v>0</v>
      </c>
      <c r="P923" s="0" t="n">
        <f aca="false">SUMPRODUCT('5N inverse'!$A$14:$Y$14,'5N mesh'!$B$37:$Z$37,$E922:$AC922)+'5N inverse'!$A$14*$C923/Setup!$B$17+INDEX('5N inverse'!$A$14:$Y$14,1,'5N mesh'!$B$7+1)*Setup!$B$22</f>
        <v>0</v>
      </c>
      <c r="Q923" s="0" t="n">
        <f aca="false">SUMPRODUCT('5N inverse'!$A$15:$Y$15,'5N mesh'!$B$37:$Z$37,$E922:$AC922)+'5N inverse'!$A$15*$C923/Setup!$B$17+INDEX('5N inverse'!$A$15:$Y$15,1,'5N mesh'!$B$7+1)*Setup!$B$22</f>
        <v>0</v>
      </c>
      <c r="R923" s="0" t="n">
        <f aca="false">SUMPRODUCT('5N inverse'!$A$16:$Y$16,'5N mesh'!$B$37:$Z$37,$E922:$AC922)+'5N inverse'!$A$16*$C923/Setup!$B$17+INDEX('5N inverse'!$A$16:$Y$16,1,'5N mesh'!$B$7+1)*Setup!$B$22</f>
        <v>0</v>
      </c>
      <c r="S923" s="0" t="n">
        <f aca="false">SUMPRODUCT('5N inverse'!$A$17:$Y$17,'5N mesh'!$B$37:$Z$37,$E922:$AC922)+'5N inverse'!$A$17*$C923/Setup!$B$17+INDEX('5N inverse'!$A$17:$Y$17,1,'5N mesh'!$B$7+1)*Setup!$B$22</f>
        <v>0</v>
      </c>
      <c r="T923" s="0" t="n">
        <f aca="false">SUMPRODUCT('5N inverse'!$A$18:$Y$18,'5N mesh'!$B$37:$Z$37,$E922:$AC922)+'5N inverse'!$A$18*$C923/Setup!$B$17+INDEX('5N inverse'!$A$18:$Y$18,1,'5N mesh'!$B$7+1)*Setup!$B$22</f>
        <v>0</v>
      </c>
      <c r="U923" s="0" t="n">
        <f aca="false">SUMPRODUCT('5N inverse'!$A$19:$Y$19,'5N mesh'!$B$37:$Z$37,$E922:$AC922)+'5N inverse'!$A$19*$C923/Setup!$B$17+INDEX('5N inverse'!$A$19:$Y$19,1,'5N mesh'!$B$7+1)*Setup!$B$22</f>
        <v>0</v>
      </c>
      <c r="V923" s="0" t="n">
        <f aca="false">SUMPRODUCT('5N inverse'!$A$20:$Y$20,'5N mesh'!$B$37:$Z$37,$E922:$AC922)+'5N inverse'!$A$20*$C923/Setup!$B$17+INDEX('5N inverse'!$A$20:$Y$20,1,'5N mesh'!$B$7+1)*Setup!$B$22</f>
        <v>0</v>
      </c>
      <c r="W923" s="0" t="n">
        <f aca="false">SUMPRODUCT('5N inverse'!$A$21:$Y$21,'5N mesh'!$B$37:$Z$37,$E922:$AC922)+'5N inverse'!$A$21*$C923/Setup!$B$17+INDEX('5N inverse'!$A$21:$Y$21,1,'5N mesh'!$B$7+1)*Setup!$B$22</f>
        <v>0</v>
      </c>
      <c r="X923" s="0" t="n">
        <f aca="false">SUMPRODUCT('5N inverse'!$A$22:$Y$22,'5N mesh'!$B$37:$Z$37,$E922:$AC922)+'5N inverse'!$A$22*$C923/Setup!$B$17+INDEX('5N inverse'!$A$22:$Y$22,1,'5N mesh'!$B$7+1)*Setup!$B$22</f>
        <v>0</v>
      </c>
      <c r="Y923" s="0" t="n">
        <f aca="false">SUMPRODUCT('5N inverse'!$A$23:$Y$23,'5N mesh'!$B$37:$Z$37,$E922:$AC922)+'5N inverse'!$A$23*$C923/Setup!$B$17+INDEX('5N inverse'!$A$23:$Y$23,1,'5N mesh'!$B$7+1)*Setup!$B$22</f>
        <v>0</v>
      </c>
      <c r="Z923" s="0" t="n">
        <f aca="false">SUMPRODUCT('5N inverse'!$A$24:$Y$24,'5N mesh'!$B$37:$Z$37,$E922:$AC922)+'5N inverse'!$A$24*$C923/Setup!$B$17+INDEX('5N inverse'!$A$24:$Y$24,1,'5N mesh'!$B$7+1)*Setup!$B$22</f>
        <v>0</v>
      </c>
      <c r="AA923" s="0" t="n">
        <f aca="false">SUMPRODUCT('5N inverse'!$A$25:$Y$25,'5N mesh'!$B$37:$Z$37,$E922:$AC922)+'5N inverse'!$A$25*$C923/Setup!$B$17+INDEX('5N inverse'!$A$25:$Y$25,1,'5N mesh'!$B$7+1)*Setup!$B$22</f>
        <v>0</v>
      </c>
      <c r="AB923" s="0" t="n">
        <f aca="false">SUMPRODUCT('5N inverse'!$A$26:$Y$26,'5N mesh'!$B$37:$Z$37,$E922:$AC922)+'5N inverse'!$A$26*$C923/Setup!$B$17+INDEX('5N inverse'!$A$26:$Y$26,1,'5N mesh'!$B$7+1)*Setup!$B$22</f>
        <v>0</v>
      </c>
      <c r="AC923" s="0" t="n">
        <f aca="false">SUMPRODUCT('5N inverse'!$A$27:$Y$27,'5N mesh'!$B$37:$Z$37,$E922:$AC922)+'5N inverse'!$A$27*$C923/Setup!$B$17+INDEX('5N inverse'!$A$27:$Y$27,1,'5N mesh'!$B$7+1)*Setup!$B$22</f>
        <v>0</v>
      </c>
    </row>
    <row r="924" customFormat="false" ht="15" hidden="false" customHeight="false" outlineLevel="0" collapsed="false">
      <c r="A924" s="0" t="n">
        <v>919</v>
      </c>
      <c r="B924" s="0" t="n">
        <f aca="false">A924*Setup!$B$11/3600</f>
        <v>76.5833333333333</v>
      </c>
      <c r="C924" s="0" t="n">
        <f aca="false">Setup!$B$7+Setup!$B$8*COS(2*PI()*(B924-Setup!$B$9)/24)</f>
        <v>20.046553958129</v>
      </c>
      <c r="D924" s="0" t="n">
        <f aca="false">(C924-E924)/Setup!$B$17</f>
        <v>-18.3020635297792</v>
      </c>
      <c r="E924" s="0" t="n">
        <f aca="false">SUMPRODUCT('5N inverse'!$A$3:$Y$3,'5N mesh'!$B$37:$Z$37,$E923:$AC923)+'5N inverse'!$A$3*$C924/Setup!$B$17+INDEX('5N inverse'!$A$3:$Y$3,1,'5N mesh'!$B$7+1)*Setup!$B$22</f>
        <v>22.4258222170003</v>
      </c>
      <c r="F924" s="0" t="n">
        <f aca="false">SUMPRODUCT('5N inverse'!$A$4:$Y$4,'5N mesh'!$B$37:$Z$37,$E923:$AC923)+'5N inverse'!$A$4*$C924/Setup!$B$17+INDEX('5N inverse'!$A$4:$Y$4,1,'5N mesh'!$B$7+1)*Setup!$B$22</f>
        <v>21.199967934462</v>
      </c>
      <c r="G924" s="0" t="n">
        <f aca="false">SUMPRODUCT('5N inverse'!$A$5:$Y$5,'5N mesh'!$B$37:$Z$37,$E923:$AC923)+'5N inverse'!$A$5*$C924/Setup!$B$17+INDEX('5N inverse'!$A$5:$Y$5,1,'5N mesh'!$B$7+1)*Setup!$B$22</f>
        <v>18.7482593693855</v>
      </c>
      <c r="H924" s="0" t="n">
        <f aca="false">SUMPRODUCT('5N inverse'!$A$6:$Y$6,'5N mesh'!$B$37:$Z$37,$E923:$AC923)+'5N inverse'!$A$6*$C924/Setup!$B$17+INDEX('5N inverse'!$A$6:$Y$6,1,'5N mesh'!$B$7+1)*Setup!$B$22</f>
        <v>16.296550804309</v>
      </c>
      <c r="I924" s="0" t="n">
        <f aca="false">SUMPRODUCT('5N inverse'!$A$7:$Y$7,'5N mesh'!$B$37:$Z$37,$E923:$AC923)+'5N inverse'!$A$7*$C924/Setup!$B$17+INDEX('5N inverse'!$A$7:$Y$7,1,'5N mesh'!$B$7+1)*Setup!$B$22</f>
        <v>15.0706965217707</v>
      </c>
      <c r="J924" s="0" t="n">
        <f aca="false">SUMPRODUCT('5N inverse'!$A$8:$Y$8,'5N mesh'!$B$37:$Z$37,$E923:$AC923)+'5N inverse'!$A$8*$C924/Setup!$B$17+INDEX('5N inverse'!$A$8:$Y$8,1,'5N mesh'!$B$7+1)*Setup!$B$22</f>
        <v>0</v>
      </c>
      <c r="K924" s="0" t="n">
        <f aca="false">SUMPRODUCT('5N inverse'!$A$9:$Y$9,'5N mesh'!$B$37:$Z$37,$E923:$AC923)+'5N inverse'!$A$9*$C924/Setup!$B$17+INDEX('5N inverse'!$A$9:$Y$9,1,'5N mesh'!$B$7+1)*Setup!$B$22</f>
        <v>0</v>
      </c>
      <c r="L924" s="0" t="n">
        <f aca="false">SUMPRODUCT('5N inverse'!$A$10:$Y$10,'5N mesh'!$B$37:$Z$37,$E923:$AC923)+'5N inverse'!$A$10*$C924/Setup!$B$17+INDEX('5N inverse'!$A$10:$Y$10,1,'5N mesh'!$B$7+1)*Setup!$B$22</f>
        <v>0</v>
      </c>
      <c r="M924" s="0" t="n">
        <f aca="false">SUMPRODUCT('5N inverse'!$A$11:$Y$11,'5N mesh'!$B$37:$Z$37,$E923:$AC923)+'5N inverse'!$A$11*$C924/Setup!$B$17+INDEX('5N inverse'!$A$11:$Y$11,1,'5N mesh'!$B$7+1)*Setup!$B$22</f>
        <v>0</v>
      </c>
      <c r="N924" s="0" t="n">
        <f aca="false">SUMPRODUCT('5N inverse'!$A$12:$Y$12,'5N mesh'!$B$37:$Z$37,$E923:$AC923)+'5N inverse'!$A$12*$C924/Setup!$B$17+INDEX('5N inverse'!$A$12:$Y$12,1,'5N mesh'!$B$7+1)*Setup!$B$22</f>
        <v>0</v>
      </c>
      <c r="O924" s="0" t="n">
        <f aca="false">SUMPRODUCT('5N inverse'!$A$13:$Y$13,'5N mesh'!$B$37:$Z$37,$E923:$AC923)+'5N inverse'!$A$13*$C924/Setup!$B$17+INDEX('5N inverse'!$A$13:$Y$13,1,'5N mesh'!$B$7+1)*Setup!$B$22</f>
        <v>0</v>
      </c>
      <c r="P924" s="0" t="n">
        <f aca="false">SUMPRODUCT('5N inverse'!$A$14:$Y$14,'5N mesh'!$B$37:$Z$37,$E923:$AC923)+'5N inverse'!$A$14*$C924/Setup!$B$17+INDEX('5N inverse'!$A$14:$Y$14,1,'5N mesh'!$B$7+1)*Setup!$B$22</f>
        <v>0</v>
      </c>
      <c r="Q924" s="0" t="n">
        <f aca="false">SUMPRODUCT('5N inverse'!$A$15:$Y$15,'5N mesh'!$B$37:$Z$37,$E923:$AC923)+'5N inverse'!$A$15*$C924/Setup!$B$17+INDEX('5N inverse'!$A$15:$Y$15,1,'5N mesh'!$B$7+1)*Setup!$B$22</f>
        <v>0</v>
      </c>
      <c r="R924" s="0" t="n">
        <f aca="false">SUMPRODUCT('5N inverse'!$A$16:$Y$16,'5N mesh'!$B$37:$Z$37,$E923:$AC923)+'5N inverse'!$A$16*$C924/Setup!$B$17+INDEX('5N inverse'!$A$16:$Y$16,1,'5N mesh'!$B$7+1)*Setup!$B$22</f>
        <v>0</v>
      </c>
      <c r="S924" s="0" t="n">
        <f aca="false">SUMPRODUCT('5N inverse'!$A$17:$Y$17,'5N mesh'!$B$37:$Z$37,$E923:$AC923)+'5N inverse'!$A$17*$C924/Setup!$B$17+INDEX('5N inverse'!$A$17:$Y$17,1,'5N mesh'!$B$7+1)*Setup!$B$22</f>
        <v>0</v>
      </c>
      <c r="T924" s="0" t="n">
        <f aca="false">SUMPRODUCT('5N inverse'!$A$18:$Y$18,'5N mesh'!$B$37:$Z$37,$E923:$AC923)+'5N inverse'!$A$18*$C924/Setup!$B$17+INDEX('5N inverse'!$A$18:$Y$18,1,'5N mesh'!$B$7+1)*Setup!$B$22</f>
        <v>0</v>
      </c>
      <c r="U924" s="0" t="n">
        <f aca="false">SUMPRODUCT('5N inverse'!$A$19:$Y$19,'5N mesh'!$B$37:$Z$37,$E923:$AC923)+'5N inverse'!$A$19*$C924/Setup!$B$17+INDEX('5N inverse'!$A$19:$Y$19,1,'5N mesh'!$B$7+1)*Setup!$B$22</f>
        <v>0</v>
      </c>
      <c r="V924" s="0" t="n">
        <f aca="false">SUMPRODUCT('5N inverse'!$A$20:$Y$20,'5N mesh'!$B$37:$Z$37,$E923:$AC923)+'5N inverse'!$A$20*$C924/Setup!$B$17+INDEX('5N inverse'!$A$20:$Y$20,1,'5N mesh'!$B$7+1)*Setup!$B$22</f>
        <v>0</v>
      </c>
      <c r="W924" s="0" t="n">
        <f aca="false">SUMPRODUCT('5N inverse'!$A$21:$Y$21,'5N mesh'!$B$37:$Z$37,$E923:$AC923)+'5N inverse'!$A$21*$C924/Setup!$B$17+INDEX('5N inverse'!$A$21:$Y$21,1,'5N mesh'!$B$7+1)*Setup!$B$22</f>
        <v>0</v>
      </c>
      <c r="X924" s="0" t="n">
        <f aca="false">SUMPRODUCT('5N inverse'!$A$22:$Y$22,'5N mesh'!$B$37:$Z$37,$E923:$AC923)+'5N inverse'!$A$22*$C924/Setup!$B$17+INDEX('5N inverse'!$A$22:$Y$22,1,'5N mesh'!$B$7+1)*Setup!$B$22</f>
        <v>0</v>
      </c>
      <c r="Y924" s="0" t="n">
        <f aca="false">SUMPRODUCT('5N inverse'!$A$23:$Y$23,'5N mesh'!$B$37:$Z$37,$E923:$AC923)+'5N inverse'!$A$23*$C924/Setup!$B$17+INDEX('5N inverse'!$A$23:$Y$23,1,'5N mesh'!$B$7+1)*Setup!$B$22</f>
        <v>0</v>
      </c>
      <c r="Z924" s="0" t="n">
        <f aca="false">SUMPRODUCT('5N inverse'!$A$24:$Y$24,'5N mesh'!$B$37:$Z$37,$E923:$AC923)+'5N inverse'!$A$24*$C924/Setup!$B$17+INDEX('5N inverse'!$A$24:$Y$24,1,'5N mesh'!$B$7+1)*Setup!$B$22</f>
        <v>0</v>
      </c>
      <c r="AA924" s="0" t="n">
        <f aca="false">SUMPRODUCT('5N inverse'!$A$25:$Y$25,'5N mesh'!$B$37:$Z$37,$E923:$AC923)+'5N inverse'!$A$25*$C924/Setup!$B$17+INDEX('5N inverse'!$A$25:$Y$25,1,'5N mesh'!$B$7+1)*Setup!$B$22</f>
        <v>0</v>
      </c>
      <c r="AB924" s="0" t="n">
        <f aca="false">SUMPRODUCT('5N inverse'!$A$26:$Y$26,'5N mesh'!$B$37:$Z$37,$E923:$AC923)+'5N inverse'!$A$26*$C924/Setup!$B$17+INDEX('5N inverse'!$A$26:$Y$26,1,'5N mesh'!$B$7+1)*Setup!$B$22</f>
        <v>0</v>
      </c>
      <c r="AC924" s="0" t="n">
        <f aca="false">SUMPRODUCT('5N inverse'!$A$27:$Y$27,'5N mesh'!$B$37:$Z$37,$E923:$AC923)+'5N inverse'!$A$27*$C924/Setup!$B$17+INDEX('5N inverse'!$A$27:$Y$27,1,'5N mesh'!$B$7+1)*Setup!$B$22</f>
        <v>0</v>
      </c>
    </row>
    <row r="925" customFormat="false" ht="15" hidden="false" customHeight="false" outlineLevel="0" collapsed="false">
      <c r="A925" s="0" t="n">
        <v>920</v>
      </c>
      <c r="B925" s="0" t="n">
        <f aca="false">A925*Setup!$B$11/3600</f>
        <v>76.6666666666667</v>
      </c>
      <c r="C925" s="0" t="n">
        <f aca="false">Setup!$B$7+Setup!$B$8*COS(2*PI()*(B925-Setup!$B$9)/24)</f>
        <v>20.0607689879512</v>
      </c>
      <c r="D925" s="0" t="n">
        <f aca="false">(C925-E925)/Setup!$B$17</f>
        <v>-17.9370298922977</v>
      </c>
      <c r="E925" s="0" t="n">
        <f aca="false">SUMPRODUCT('5N inverse'!$A$3:$Y$3,'5N mesh'!$B$37:$Z$37,$E924:$AC924)+'5N inverse'!$A$3*$C925/Setup!$B$17+INDEX('5N inverse'!$A$3:$Y$3,1,'5N mesh'!$B$7+1)*Setup!$B$22</f>
        <v>22.3925828739499</v>
      </c>
      <c r="F925" s="0" t="n">
        <f aca="false">SUMPRODUCT('5N inverse'!$A$4:$Y$4,'5N mesh'!$B$37:$Z$37,$E924:$AC924)+'5N inverse'!$A$4*$C925/Setup!$B$17+INDEX('5N inverse'!$A$4:$Y$4,1,'5N mesh'!$B$7+1)*Setup!$B$22</f>
        <v>21.1722144887949</v>
      </c>
      <c r="G925" s="0" t="n">
        <f aca="false">SUMPRODUCT('5N inverse'!$A$5:$Y$5,'5N mesh'!$B$37:$Z$37,$E924:$AC924)+'5N inverse'!$A$5*$C925/Setup!$B$17+INDEX('5N inverse'!$A$5:$Y$5,1,'5N mesh'!$B$7+1)*Setup!$B$22</f>
        <v>18.7314777184849</v>
      </c>
      <c r="H925" s="0" t="n">
        <f aca="false">SUMPRODUCT('5N inverse'!$A$6:$Y$6,'5N mesh'!$B$37:$Z$37,$E924:$AC924)+'5N inverse'!$A$6*$C925/Setup!$B$17+INDEX('5N inverse'!$A$6:$Y$6,1,'5N mesh'!$B$7+1)*Setup!$B$22</f>
        <v>16.290740948175</v>
      </c>
      <c r="I925" s="0" t="n">
        <f aca="false">SUMPRODUCT('5N inverse'!$A$7:$Y$7,'5N mesh'!$B$37:$Z$37,$E924:$AC924)+'5N inverse'!$A$7*$C925/Setup!$B$17+INDEX('5N inverse'!$A$7:$Y$7,1,'5N mesh'!$B$7+1)*Setup!$B$22</f>
        <v>15.07037256302</v>
      </c>
      <c r="J925" s="0" t="n">
        <f aca="false">SUMPRODUCT('5N inverse'!$A$8:$Y$8,'5N mesh'!$B$37:$Z$37,$E924:$AC924)+'5N inverse'!$A$8*$C925/Setup!$B$17+INDEX('5N inverse'!$A$8:$Y$8,1,'5N mesh'!$B$7+1)*Setup!$B$22</f>
        <v>0</v>
      </c>
      <c r="K925" s="0" t="n">
        <f aca="false">SUMPRODUCT('5N inverse'!$A$9:$Y$9,'5N mesh'!$B$37:$Z$37,$E924:$AC924)+'5N inverse'!$A$9*$C925/Setup!$B$17+INDEX('5N inverse'!$A$9:$Y$9,1,'5N mesh'!$B$7+1)*Setup!$B$22</f>
        <v>0</v>
      </c>
      <c r="L925" s="0" t="n">
        <f aca="false">SUMPRODUCT('5N inverse'!$A$10:$Y$10,'5N mesh'!$B$37:$Z$37,$E924:$AC924)+'5N inverse'!$A$10*$C925/Setup!$B$17+INDEX('5N inverse'!$A$10:$Y$10,1,'5N mesh'!$B$7+1)*Setup!$B$22</f>
        <v>0</v>
      </c>
      <c r="M925" s="0" t="n">
        <f aca="false">SUMPRODUCT('5N inverse'!$A$11:$Y$11,'5N mesh'!$B$37:$Z$37,$E924:$AC924)+'5N inverse'!$A$11*$C925/Setup!$B$17+INDEX('5N inverse'!$A$11:$Y$11,1,'5N mesh'!$B$7+1)*Setup!$B$22</f>
        <v>0</v>
      </c>
      <c r="N925" s="0" t="n">
        <f aca="false">SUMPRODUCT('5N inverse'!$A$12:$Y$12,'5N mesh'!$B$37:$Z$37,$E924:$AC924)+'5N inverse'!$A$12*$C925/Setup!$B$17+INDEX('5N inverse'!$A$12:$Y$12,1,'5N mesh'!$B$7+1)*Setup!$B$22</f>
        <v>0</v>
      </c>
      <c r="O925" s="0" t="n">
        <f aca="false">SUMPRODUCT('5N inverse'!$A$13:$Y$13,'5N mesh'!$B$37:$Z$37,$E924:$AC924)+'5N inverse'!$A$13*$C925/Setup!$B$17+INDEX('5N inverse'!$A$13:$Y$13,1,'5N mesh'!$B$7+1)*Setup!$B$22</f>
        <v>0</v>
      </c>
      <c r="P925" s="0" t="n">
        <f aca="false">SUMPRODUCT('5N inverse'!$A$14:$Y$14,'5N mesh'!$B$37:$Z$37,$E924:$AC924)+'5N inverse'!$A$14*$C925/Setup!$B$17+INDEX('5N inverse'!$A$14:$Y$14,1,'5N mesh'!$B$7+1)*Setup!$B$22</f>
        <v>0</v>
      </c>
      <c r="Q925" s="0" t="n">
        <f aca="false">SUMPRODUCT('5N inverse'!$A$15:$Y$15,'5N mesh'!$B$37:$Z$37,$E924:$AC924)+'5N inverse'!$A$15*$C925/Setup!$B$17+INDEX('5N inverse'!$A$15:$Y$15,1,'5N mesh'!$B$7+1)*Setup!$B$22</f>
        <v>0</v>
      </c>
      <c r="R925" s="0" t="n">
        <f aca="false">SUMPRODUCT('5N inverse'!$A$16:$Y$16,'5N mesh'!$B$37:$Z$37,$E924:$AC924)+'5N inverse'!$A$16*$C925/Setup!$B$17+INDEX('5N inverse'!$A$16:$Y$16,1,'5N mesh'!$B$7+1)*Setup!$B$22</f>
        <v>0</v>
      </c>
      <c r="S925" s="0" t="n">
        <f aca="false">SUMPRODUCT('5N inverse'!$A$17:$Y$17,'5N mesh'!$B$37:$Z$37,$E924:$AC924)+'5N inverse'!$A$17*$C925/Setup!$B$17+INDEX('5N inverse'!$A$17:$Y$17,1,'5N mesh'!$B$7+1)*Setup!$B$22</f>
        <v>0</v>
      </c>
      <c r="T925" s="0" t="n">
        <f aca="false">SUMPRODUCT('5N inverse'!$A$18:$Y$18,'5N mesh'!$B$37:$Z$37,$E924:$AC924)+'5N inverse'!$A$18*$C925/Setup!$B$17+INDEX('5N inverse'!$A$18:$Y$18,1,'5N mesh'!$B$7+1)*Setup!$B$22</f>
        <v>0</v>
      </c>
      <c r="U925" s="0" t="n">
        <f aca="false">SUMPRODUCT('5N inverse'!$A$19:$Y$19,'5N mesh'!$B$37:$Z$37,$E924:$AC924)+'5N inverse'!$A$19*$C925/Setup!$B$17+INDEX('5N inverse'!$A$19:$Y$19,1,'5N mesh'!$B$7+1)*Setup!$B$22</f>
        <v>0</v>
      </c>
      <c r="V925" s="0" t="n">
        <f aca="false">SUMPRODUCT('5N inverse'!$A$20:$Y$20,'5N mesh'!$B$37:$Z$37,$E924:$AC924)+'5N inverse'!$A$20*$C925/Setup!$B$17+INDEX('5N inverse'!$A$20:$Y$20,1,'5N mesh'!$B$7+1)*Setup!$B$22</f>
        <v>0</v>
      </c>
      <c r="W925" s="0" t="n">
        <f aca="false">SUMPRODUCT('5N inverse'!$A$21:$Y$21,'5N mesh'!$B$37:$Z$37,$E924:$AC924)+'5N inverse'!$A$21*$C925/Setup!$B$17+INDEX('5N inverse'!$A$21:$Y$21,1,'5N mesh'!$B$7+1)*Setup!$B$22</f>
        <v>0</v>
      </c>
      <c r="X925" s="0" t="n">
        <f aca="false">SUMPRODUCT('5N inverse'!$A$22:$Y$22,'5N mesh'!$B$37:$Z$37,$E924:$AC924)+'5N inverse'!$A$22*$C925/Setup!$B$17+INDEX('5N inverse'!$A$22:$Y$22,1,'5N mesh'!$B$7+1)*Setup!$B$22</f>
        <v>0</v>
      </c>
      <c r="Y925" s="0" t="n">
        <f aca="false">SUMPRODUCT('5N inverse'!$A$23:$Y$23,'5N mesh'!$B$37:$Z$37,$E924:$AC924)+'5N inverse'!$A$23*$C925/Setup!$B$17+INDEX('5N inverse'!$A$23:$Y$23,1,'5N mesh'!$B$7+1)*Setup!$B$22</f>
        <v>0</v>
      </c>
      <c r="Z925" s="0" t="n">
        <f aca="false">SUMPRODUCT('5N inverse'!$A$24:$Y$24,'5N mesh'!$B$37:$Z$37,$E924:$AC924)+'5N inverse'!$A$24*$C925/Setup!$B$17+INDEX('5N inverse'!$A$24:$Y$24,1,'5N mesh'!$B$7+1)*Setup!$B$22</f>
        <v>0</v>
      </c>
      <c r="AA925" s="0" t="n">
        <f aca="false">SUMPRODUCT('5N inverse'!$A$25:$Y$25,'5N mesh'!$B$37:$Z$37,$E924:$AC924)+'5N inverse'!$A$25*$C925/Setup!$B$17+INDEX('5N inverse'!$A$25:$Y$25,1,'5N mesh'!$B$7+1)*Setup!$B$22</f>
        <v>0</v>
      </c>
      <c r="AB925" s="0" t="n">
        <f aca="false">SUMPRODUCT('5N inverse'!$A$26:$Y$26,'5N mesh'!$B$37:$Z$37,$E924:$AC924)+'5N inverse'!$A$26*$C925/Setup!$B$17+INDEX('5N inverse'!$A$26:$Y$26,1,'5N mesh'!$B$7+1)*Setup!$B$22</f>
        <v>0</v>
      </c>
      <c r="AC925" s="0" t="n">
        <f aca="false">SUMPRODUCT('5N inverse'!$A$27:$Y$27,'5N mesh'!$B$37:$Z$37,$E924:$AC924)+'5N inverse'!$A$27*$C925/Setup!$B$17+INDEX('5N inverse'!$A$27:$Y$27,1,'5N mesh'!$B$7+1)*Setup!$B$22</f>
        <v>0</v>
      </c>
    </row>
    <row r="926" customFormat="false" ht="15" hidden="false" customHeight="false" outlineLevel="0" collapsed="false">
      <c r="A926" s="0" t="n">
        <v>921</v>
      </c>
      <c r="B926" s="0" t="n">
        <f aca="false">A926*Setup!$B$11/3600</f>
        <v>76.75</v>
      </c>
      <c r="C926" s="0" t="n">
        <f aca="false">Setup!$B$7+Setup!$B$8*COS(2*PI()*(B926-Setup!$B$9)/24)</f>
        <v>20.0768588783871</v>
      </c>
      <c r="D926" s="0" t="n">
        <f aca="false">(C926-E926)/Setup!$B$17</f>
        <v>-17.562573262918</v>
      </c>
      <c r="E926" s="0" t="n">
        <f aca="false">SUMPRODUCT('5N inverse'!$A$3:$Y$3,'5N mesh'!$B$37:$Z$37,$E925:$AC925)+'5N inverse'!$A$3*$C926/Setup!$B$17+INDEX('5N inverse'!$A$3:$Y$3,1,'5N mesh'!$B$7+1)*Setup!$B$22</f>
        <v>22.3599934025664</v>
      </c>
      <c r="F926" s="0" t="n">
        <f aca="false">SUMPRODUCT('5N inverse'!$A$4:$Y$4,'5N mesh'!$B$37:$Z$37,$E925:$AC925)+'5N inverse'!$A$4*$C926/Setup!$B$17+INDEX('5N inverse'!$A$4:$Y$4,1,'5N mesh'!$B$7+1)*Setup!$B$22</f>
        <v>21.1450029253264</v>
      </c>
      <c r="G926" s="0" t="n">
        <f aca="false">SUMPRODUCT('5N inverse'!$A$5:$Y$5,'5N mesh'!$B$37:$Z$37,$E925:$AC925)+'5N inverse'!$A$5*$C926/Setup!$B$17+INDEX('5N inverse'!$A$5:$Y$5,1,'5N mesh'!$B$7+1)*Setup!$B$22</f>
        <v>18.7150219708462</v>
      </c>
      <c r="H926" s="0" t="n">
        <f aca="false">SUMPRODUCT('5N inverse'!$A$6:$Y$6,'5N mesh'!$B$37:$Z$37,$E925:$AC925)+'5N inverse'!$A$6*$C926/Setup!$B$17+INDEX('5N inverse'!$A$6:$Y$6,1,'5N mesh'!$B$7+1)*Setup!$B$22</f>
        <v>16.2850410163661</v>
      </c>
      <c r="I926" s="0" t="n">
        <f aca="false">SUMPRODUCT('5N inverse'!$A$7:$Y$7,'5N mesh'!$B$37:$Z$37,$E925:$AC925)+'5N inverse'!$A$7*$C926/Setup!$B$17+INDEX('5N inverse'!$A$7:$Y$7,1,'5N mesh'!$B$7+1)*Setup!$B$22</f>
        <v>15.0700505391261</v>
      </c>
      <c r="J926" s="0" t="n">
        <f aca="false">SUMPRODUCT('5N inverse'!$A$8:$Y$8,'5N mesh'!$B$37:$Z$37,$E925:$AC925)+'5N inverse'!$A$8*$C926/Setup!$B$17+INDEX('5N inverse'!$A$8:$Y$8,1,'5N mesh'!$B$7+1)*Setup!$B$22</f>
        <v>0</v>
      </c>
      <c r="K926" s="0" t="n">
        <f aca="false">SUMPRODUCT('5N inverse'!$A$9:$Y$9,'5N mesh'!$B$37:$Z$37,$E925:$AC925)+'5N inverse'!$A$9*$C926/Setup!$B$17+INDEX('5N inverse'!$A$9:$Y$9,1,'5N mesh'!$B$7+1)*Setup!$B$22</f>
        <v>0</v>
      </c>
      <c r="L926" s="0" t="n">
        <f aca="false">SUMPRODUCT('5N inverse'!$A$10:$Y$10,'5N mesh'!$B$37:$Z$37,$E925:$AC925)+'5N inverse'!$A$10*$C926/Setup!$B$17+INDEX('5N inverse'!$A$10:$Y$10,1,'5N mesh'!$B$7+1)*Setup!$B$22</f>
        <v>0</v>
      </c>
      <c r="M926" s="0" t="n">
        <f aca="false">SUMPRODUCT('5N inverse'!$A$11:$Y$11,'5N mesh'!$B$37:$Z$37,$E925:$AC925)+'5N inverse'!$A$11*$C926/Setup!$B$17+INDEX('5N inverse'!$A$11:$Y$11,1,'5N mesh'!$B$7+1)*Setup!$B$22</f>
        <v>0</v>
      </c>
      <c r="N926" s="0" t="n">
        <f aca="false">SUMPRODUCT('5N inverse'!$A$12:$Y$12,'5N mesh'!$B$37:$Z$37,$E925:$AC925)+'5N inverse'!$A$12*$C926/Setup!$B$17+INDEX('5N inverse'!$A$12:$Y$12,1,'5N mesh'!$B$7+1)*Setup!$B$22</f>
        <v>0</v>
      </c>
      <c r="O926" s="0" t="n">
        <f aca="false">SUMPRODUCT('5N inverse'!$A$13:$Y$13,'5N mesh'!$B$37:$Z$37,$E925:$AC925)+'5N inverse'!$A$13*$C926/Setup!$B$17+INDEX('5N inverse'!$A$13:$Y$13,1,'5N mesh'!$B$7+1)*Setup!$B$22</f>
        <v>0</v>
      </c>
      <c r="P926" s="0" t="n">
        <f aca="false">SUMPRODUCT('5N inverse'!$A$14:$Y$14,'5N mesh'!$B$37:$Z$37,$E925:$AC925)+'5N inverse'!$A$14*$C926/Setup!$B$17+INDEX('5N inverse'!$A$14:$Y$14,1,'5N mesh'!$B$7+1)*Setup!$B$22</f>
        <v>0</v>
      </c>
      <c r="Q926" s="0" t="n">
        <f aca="false">SUMPRODUCT('5N inverse'!$A$15:$Y$15,'5N mesh'!$B$37:$Z$37,$E925:$AC925)+'5N inverse'!$A$15*$C926/Setup!$B$17+INDEX('5N inverse'!$A$15:$Y$15,1,'5N mesh'!$B$7+1)*Setup!$B$22</f>
        <v>0</v>
      </c>
      <c r="R926" s="0" t="n">
        <f aca="false">SUMPRODUCT('5N inverse'!$A$16:$Y$16,'5N mesh'!$B$37:$Z$37,$E925:$AC925)+'5N inverse'!$A$16*$C926/Setup!$B$17+INDEX('5N inverse'!$A$16:$Y$16,1,'5N mesh'!$B$7+1)*Setup!$B$22</f>
        <v>0</v>
      </c>
      <c r="S926" s="0" t="n">
        <f aca="false">SUMPRODUCT('5N inverse'!$A$17:$Y$17,'5N mesh'!$B$37:$Z$37,$E925:$AC925)+'5N inverse'!$A$17*$C926/Setup!$B$17+INDEX('5N inverse'!$A$17:$Y$17,1,'5N mesh'!$B$7+1)*Setup!$B$22</f>
        <v>0</v>
      </c>
      <c r="T926" s="0" t="n">
        <f aca="false">SUMPRODUCT('5N inverse'!$A$18:$Y$18,'5N mesh'!$B$37:$Z$37,$E925:$AC925)+'5N inverse'!$A$18*$C926/Setup!$B$17+INDEX('5N inverse'!$A$18:$Y$18,1,'5N mesh'!$B$7+1)*Setup!$B$22</f>
        <v>0</v>
      </c>
      <c r="U926" s="0" t="n">
        <f aca="false">SUMPRODUCT('5N inverse'!$A$19:$Y$19,'5N mesh'!$B$37:$Z$37,$E925:$AC925)+'5N inverse'!$A$19*$C926/Setup!$B$17+INDEX('5N inverse'!$A$19:$Y$19,1,'5N mesh'!$B$7+1)*Setup!$B$22</f>
        <v>0</v>
      </c>
      <c r="V926" s="0" t="n">
        <f aca="false">SUMPRODUCT('5N inverse'!$A$20:$Y$20,'5N mesh'!$B$37:$Z$37,$E925:$AC925)+'5N inverse'!$A$20*$C926/Setup!$B$17+INDEX('5N inverse'!$A$20:$Y$20,1,'5N mesh'!$B$7+1)*Setup!$B$22</f>
        <v>0</v>
      </c>
      <c r="W926" s="0" t="n">
        <f aca="false">SUMPRODUCT('5N inverse'!$A$21:$Y$21,'5N mesh'!$B$37:$Z$37,$E925:$AC925)+'5N inverse'!$A$21*$C926/Setup!$B$17+INDEX('5N inverse'!$A$21:$Y$21,1,'5N mesh'!$B$7+1)*Setup!$B$22</f>
        <v>0</v>
      </c>
      <c r="X926" s="0" t="n">
        <f aca="false">SUMPRODUCT('5N inverse'!$A$22:$Y$22,'5N mesh'!$B$37:$Z$37,$E925:$AC925)+'5N inverse'!$A$22*$C926/Setup!$B$17+INDEX('5N inverse'!$A$22:$Y$22,1,'5N mesh'!$B$7+1)*Setup!$B$22</f>
        <v>0</v>
      </c>
      <c r="Y926" s="0" t="n">
        <f aca="false">SUMPRODUCT('5N inverse'!$A$23:$Y$23,'5N mesh'!$B$37:$Z$37,$E925:$AC925)+'5N inverse'!$A$23*$C926/Setup!$B$17+INDEX('5N inverse'!$A$23:$Y$23,1,'5N mesh'!$B$7+1)*Setup!$B$22</f>
        <v>0</v>
      </c>
      <c r="Z926" s="0" t="n">
        <f aca="false">SUMPRODUCT('5N inverse'!$A$24:$Y$24,'5N mesh'!$B$37:$Z$37,$E925:$AC925)+'5N inverse'!$A$24*$C926/Setup!$B$17+INDEX('5N inverse'!$A$24:$Y$24,1,'5N mesh'!$B$7+1)*Setup!$B$22</f>
        <v>0</v>
      </c>
      <c r="AA926" s="0" t="n">
        <f aca="false">SUMPRODUCT('5N inverse'!$A$25:$Y$25,'5N mesh'!$B$37:$Z$37,$E925:$AC925)+'5N inverse'!$A$25*$C926/Setup!$B$17+INDEX('5N inverse'!$A$25:$Y$25,1,'5N mesh'!$B$7+1)*Setup!$B$22</f>
        <v>0</v>
      </c>
      <c r="AB926" s="0" t="n">
        <f aca="false">SUMPRODUCT('5N inverse'!$A$26:$Y$26,'5N mesh'!$B$37:$Z$37,$E925:$AC925)+'5N inverse'!$A$26*$C926/Setup!$B$17+INDEX('5N inverse'!$A$26:$Y$26,1,'5N mesh'!$B$7+1)*Setup!$B$22</f>
        <v>0</v>
      </c>
      <c r="AC926" s="0" t="n">
        <f aca="false">SUMPRODUCT('5N inverse'!$A$27:$Y$27,'5N mesh'!$B$37:$Z$37,$E925:$AC925)+'5N inverse'!$A$27*$C926/Setup!$B$17+INDEX('5N inverse'!$A$27:$Y$27,1,'5N mesh'!$B$7+1)*Setup!$B$22</f>
        <v>0</v>
      </c>
    </row>
    <row r="927" customFormat="false" ht="15" hidden="false" customHeight="false" outlineLevel="0" collapsed="false">
      <c r="A927" s="0" t="n">
        <v>922</v>
      </c>
      <c r="B927" s="0" t="n">
        <f aca="false">A927*Setup!$B$11/3600</f>
        <v>76.8333333333333</v>
      </c>
      <c r="C927" s="0" t="n">
        <f aca="false">Setup!$B$7+Setup!$B$8*COS(2*PI()*(B927-Setup!$B$9)/24)</f>
        <v>20.0948159715203</v>
      </c>
      <c r="D927" s="0" t="n">
        <f aca="false">(C927-E927)/Setup!$B$17</f>
        <v>-17.1788718656217</v>
      </c>
      <c r="E927" s="0" t="n">
        <f aca="false">SUMPRODUCT('5N inverse'!$A$3:$Y$3,'5N mesh'!$B$37:$Z$37,$E926:$AC926)+'5N inverse'!$A$3*$C927/Setup!$B$17+INDEX('5N inverse'!$A$3:$Y$3,1,'5N mesh'!$B$7+1)*Setup!$B$22</f>
        <v>22.3280693140511</v>
      </c>
      <c r="F927" s="0" t="n">
        <f aca="false">SUMPRODUCT('5N inverse'!$A$4:$Y$4,'5N mesh'!$B$37:$Z$37,$E926:$AC926)+'5N inverse'!$A$4*$C927/Setup!$B$17+INDEX('5N inverse'!$A$4:$Y$4,1,'5N mesh'!$B$7+1)*Setup!$B$22</f>
        <v>21.1183461956025</v>
      </c>
      <c r="G927" s="0" t="n">
        <f aca="false">SUMPRODUCT('5N inverse'!$A$5:$Y$5,'5N mesh'!$B$37:$Z$37,$E926:$AC926)+'5N inverse'!$A$5*$C927/Setup!$B$17+INDEX('5N inverse'!$A$5:$Y$5,1,'5N mesh'!$B$7+1)*Setup!$B$22</f>
        <v>18.6988999587053</v>
      </c>
      <c r="H927" s="0" t="n">
        <f aca="false">SUMPRODUCT('5N inverse'!$A$6:$Y$6,'5N mesh'!$B$37:$Z$37,$E926:$AC926)+'5N inverse'!$A$6*$C927/Setup!$B$17+INDEX('5N inverse'!$A$6:$Y$6,1,'5N mesh'!$B$7+1)*Setup!$B$22</f>
        <v>16.2794537218081</v>
      </c>
      <c r="I927" s="0" t="n">
        <f aca="false">SUMPRODUCT('5N inverse'!$A$7:$Y$7,'5N mesh'!$B$37:$Z$37,$E926:$AC926)+'5N inverse'!$A$7*$C927/Setup!$B$17+INDEX('5N inverse'!$A$7:$Y$7,1,'5N mesh'!$B$7+1)*Setup!$B$22</f>
        <v>15.0697306033595</v>
      </c>
      <c r="J927" s="0" t="n">
        <f aca="false">SUMPRODUCT('5N inverse'!$A$8:$Y$8,'5N mesh'!$B$37:$Z$37,$E926:$AC926)+'5N inverse'!$A$8*$C927/Setup!$B$17+INDEX('5N inverse'!$A$8:$Y$8,1,'5N mesh'!$B$7+1)*Setup!$B$22</f>
        <v>0</v>
      </c>
      <c r="K927" s="0" t="n">
        <f aca="false">SUMPRODUCT('5N inverse'!$A$9:$Y$9,'5N mesh'!$B$37:$Z$37,$E926:$AC926)+'5N inverse'!$A$9*$C927/Setup!$B$17+INDEX('5N inverse'!$A$9:$Y$9,1,'5N mesh'!$B$7+1)*Setup!$B$22</f>
        <v>0</v>
      </c>
      <c r="L927" s="0" t="n">
        <f aca="false">SUMPRODUCT('5N inverse'!$A$10:$Y$10,'5N mesh'!$B$37:$Z$37,$E926:$AC926)+'5N inverse'!$A$10*$C927/Setup!$B$17+INDEX('5N inverse'!$A$10:$Y$10,1,'5N mesh'!$B$7+1)*Setup!$B$22</f>
        <v>0</v>
      </c>
      <c r="M927" s="0" t="n">
        <f aca="false">SUMPRODUCT('5N inverse'!$A$11:$Y$11,'5N mesh'!$B$37:$Z$37,$E926:$AC926)+'5N inverse'!$A$11*$C927/Setup!$B$17+INDEX('5N inverse'!$A$11:$Y$11,1,'5N mesh'!$B$7+1)*Setup!$B$22</f>
        <v>0</v>
      </c>
      <c r="N927" s="0" t="n">
        <f aca="false">SUMPRODUCT('5N inverse'!$A$12:$Y$12,'5N mesh'!$B$37:$Z$37,$E926:$AC926)+'5N inverse'!$A$12*$C927/Setup!$B$17+INDEX('5N inverse'!$A$12:$Y$12,1,'5N mesh'!$B$7+1)*Setup!$B$22</f>
        <v>0</v>
      </c>
      <c r="O927" s="0" t="n">
        <f aca="false">SUMPRODUCT('5N inverse'!$A$13:$Y$13,'5N mesh'!$B$37:$Z$37,$E926:$AC926)+'5N inverse'!$A$13*$C927/Setup!$B$17+INDEX('5N inverse'!$A$13:$Y$13,1,'5N mesh'!$B$7+1)*Setup!$B$22</f>
        <v>0</v>
      </c>
      <c r="P927" s="0" t="n">
        <f aca="false">SUMPRODUCT('5N inverse'!$A$14:$Y$14,'5N mesh'!$B$37:$Z$37,$E926:$AC926)+'5N inverse'!$A$14*$C927/Setup!$B$17+INDEX('5N inverse'!$A$14:$Y$14,1,'5N mesh'!$B$7+1)*Setup!$B$22</f>
        <v>0</v>
      </c>
      <c r="Q927" s="0" t="n">
        <f aca="false">SUMPRODUCT('5N inverse'!$A$15:$Y$15,'5N mesh'!$B$37:$Z$37,$E926:$AC926)+'5N inverse'!$A$15*$C927/Setup!$B$17+INDEX('5N inverse'!$A$15:$Y$15,1,'5N mesh'!$B$7+1)*Setup!$B$22</f>
        <v>0</v>
      </c>
      <c r="R927" s="0" t="n">
        <f aca="false">SUMPRODUCT('5N inverse'!$A$16:$Y$16,'5N mesh'!$B$37:$Z$37,$E926:$AC926)+'5N inverse'!$A$16*$C927/Setup!$B$17+INDEX('5N inverse'!$A$16:$Y$16,1,'5N mesh'!$B$7+1)*Setup!$B$22</f>
        <v>0</v>
      </c>
      <c r="S927" s="0" t="n">
        <f aca="false">SUMPRODUCT('5N inverse'!$A$17:$Y$17,'5N mesh'!$B$37:$Z$37,$E926:$AC926)+'5N inverse'!$A$17*$C927/Setup!$B$17+INDEX('5N inverse'!$A$17:$Y$17,1,'5N mesh'!$B$7+1)*Setup!$B$22</f>
        <v>0</v>
      </c>
      <c r="T927" s="0" t="n">
        <f aca="false">SUMPRODUCT('5N inverse'!$A$18:$Y$18,'5N mesh'!$B$37:$Z$37,$E926:$AC926)+'5N inverse'!$A$18*$C927/Setup!$B$17+INDEX('5N inverse'!$A$18:$Y$18,1,'5N mesh'!$B$7+1)*Setup!$B$22</f>
        <v>0</v>
      </c>
      <c r="U927" s="0" t="n">
        <f aca="false">SUMPRODUCT('5N inverse'!$A$19:$Y$19,'5N mesh'!$B$37:$Z$37,$E926:$AC926)+'5N inverse'!$A$19*$C927/Setup!$B$17+INDEX('5N inverse'!$A$19:$Y$19,1,'5N mesh'!$B$7+1)*Setup!$B$22</f>
        <v>0</v>
      </c>
      <c r="V927" s="0" t="n">
        <f aca="false">SUMPRODUCT('5N inverse'!$A$20:$Y$20,'5N mesh'!$B$37:$Z$37,$E926:$AC926)+'5N inverse'!$A$20*$C927/Setup!$B$17+INDEX('5N inverse'!$A$20:$Y$20,1,'5N mesh'!$B$7+1)*Setup!$B$22</f>
        <v>0</v>
      </c>
      <c r="W927" s="0" t="n">
        <f aca="false">SUMPRODUCT('5N inverse'!$A$21:$Y$21,'5N mesh'!$B$37:$Z$37,$E926:$AC926)+'5N inverse'!$A$21*$C927/Setup!$B$17+INDEX('5N inverse'!$A$21:$Y$21,1,'5N mesh'!$B$7+1)*Setup!$B$22</f>
        <v>0</v>
      </c>
      <c r="X927" s="0" t="n">
        <f aca="false">SUMPRODUCT('5N inverse'!$A$22:$Y$22,'5N mesh'!$B$37:$Z$37,$E926:$AC926)+'5N inverse'!$A$22*$C927/Setup!$B$17+INDEX('5N inverse'!$A$22:$Y$22,1,'5N mesh'!$B$7+1)*Setup!$B$22</f>
        <v>0</v>
      </c>
      <c r="Y927" s="0" t="n">
        <f aca="false">SUMPRODUCT('5N inverse'!$A$23:$Y$23,'5N mesh'!$B$37:$Z$37,$E926:$AC926)+'5N inverse'!$A$23*$C927/Setup!$B$17+INDEX('5N inverse'!$A$23:$Y$23,1,'5N mesh'!$B$7+1)*Setup!$B$22</f>
        <v>0</v>
      </c>
      <c r="Z927" s="0" t="n">
        <f aca="false">SUMPRODUCT('5N inverse'!$A$24:$Y$24,'5N mesh'!$B$37:$Z$37,$E926:$AC926)+'5N inverse'!$A$24*$C927/Setup!$B$17+INDEX('5N inverse'!$A$24:$Y$24,1,'5N mesh'!$B$7+1)*Setup!$B$22</f>
        <v>0</v>
      </c>
      <c r="AA927" s="0" t="n">
        <f aca="false">SUMPRODUCT('5N inverse'!$A$25:$Y$25,'5N mesh'!$B$37:$Z$37,$E926:$AC926)+'5N inverse'!$A$25*$C927/Setup!$B$17+INDEX('5N inverse'!$A$25:$Y$25,1,'5N mesh'!$B$7+1)*Setup!$B$22</f>
        <v>0</v>
      </c>
      <c r="AB927" s="0" t="n">
        <f aca="false">SUMPRODUCT('5N inverse'!$A$26:$Y$26,'5N mesh'!$B$37:$Z$37,$E926:$AC926)+'5N inverse'!$A$26*$C927/Setup!$B$17+INDEX('5N inverse'!$A$26:$Y$26,1,'5N mesh'!$B$7+1)*Setup!$B$22</f>
        <v>0</v>
      </c>
      <c r="AC927" s="0" t="n">
        <f aca="false">SUMPRODUCT('5N inverse'!$A$27:$Y$27,'5N mesh'!$B$37:$Z$37,$E926:$AC926)+'5N inverse'!$A$27*$C927/Setup!$B$17+INDEX('5N inverse'!$A$27:$Y$27,1,'5N mesh'!$B$7+1)*Setup!$B$22</f>
        <v>0</v>
      </c>
    </row>
    <row r="928" customFormat="false" ht="15" hidden="false" customHeight="false" outlineLevel="0" collapsed="false">
      <c r="A928" s="0" t="n">
        <v>923</v>
      </c>
      <c r="B928" s="0" t="n">
        <f aca="false">A928*Setup!$B$11/3600</f>
        <v>76.9166666666667</v>
      </c>
      <c r="C928" s="0" t="n">
        <f aca="false">Setup!$B$7+Setup!$B$8*COS(2*PI()*(B928-Setup!$B$9)/24)</f>
        <v>20.114631720747</v>
      </c>
      <c r="D928" s="0" t="n">
        <f aca="false">(C928-E928)/Setup!$B$17</f>
        <v>-16.7861083243605</v>
      </c>
      <c r="E928" s="0" t="n">
        <f aca="false">SUMPRODUCT('5N inverse'!$A$3:$Y$3,'5N mesh'!$B$37:$Z$37,$E927:$AC927)+'5N inverse'!$A$3*$C928/Setup!$B$17+INDEX('5N inverse'!$A$3:$Y$3,1,'5N mesh'!$B$7+1)*Setup!$B$22</f>
        <v>22.2968258029138</v>
      </c>
      <c r="F928" s="0" t="n">
        <f aca="false">SUMPRODUCT('5N inverse'!$A$4:$Y$4,'5N mesh'!$B$37:$Z$37,$E927:$AC927)+'5N inverse'!$A$4*$C928/Setup!$B$17+INDEX('5N inverse'!$A$4:$Y$4,1,'5N mesh'!$B$7+1)*Setup!$B$22</f>
        <v>21.0922569870944</v>
      </c>
      <c r="G928" s="0" t="n">
        <f aca="false">SUMPRODUCT('5N inverse'!$A$5:$Y$5,'5N mesh'!$B$37:$Z$37,$E927:$AC927)+'5N inverse'!$A$5*$C928/Setup!$B$17+INDEX('5N inverse'!$A$5:$Y$5,1,'5N mesh'!$B$7+1)*Setup!$B$22</f>
        <v>18.6831193554555</v>
      </c>
      <c r="H928" s="0" t="n">
        <f aca="false">SUMPRODUCT('5N inverse'!$A$6:$Y$6,'5N mesh'!$B$37:$Z$37,$E927:$AC927)+'5N inverse'!$A$6*$C928/Setup!$B$17+INDEX('5N inverse'!$A$6:$Y$6,1,'5N mesh'!$B$7+1)*Setup!$B$22</f>
        <v>16.2739817238166</v>
      </c>
      <c r="I928" s="0" t="n">
        <f aca="false">SUMPRODUCT('5N inverse'!$A$7:$Y$7,'5N mesh'!$B$37:$Z$37,$E927:$AC927)+'5N inverse'!$A$7*$C928/Setup!$B$17+INDEX('5N inverse'!$A$7:$Y$7,1,'5N mesh'!$B$7+1)*Setup!$B$22</f>
        <v>15.0694129079971</v>
      </c>
      <c r="J928" s="0" t="n">
        <f aca="false">SUMPRODUCT('5N inverse'!$A$8:$Y$8,'5N mesh'!$B$37:$Z$37,$E927:$AC927)+'5N inverse'!$A$8*$C928/Setup!$B$17+INDEX('5N inverse'!$A$8:$Y$8,1,'5N mesh'!$B$7+1)*Setup!$B$22</f>
        <v>0</v>
      </c>
      <c r="K928" s="0" t="n">
        <f aca="false">SUMPRODUCT('5N inverse'!$A$9:$Y$9,'5N mesh'!$B$37:$Z$37,$E927:$AC927)+'5N inverse'!$A$9*$C928/Setup!$B$17+INDEX('5N inverse'!$A$9:$Y$9,1,'5N mesh'!$B$7+1)*Setup!$B$22</f>
        <v>0</v>
      </c>
      <c r="L928" s="0" t="n">
        <f aca="false">SUMPRODUCT('5N inverse'!$A$10:$Y$10,'5N mesh'!$B$37:$Z$37,$E927:$AC927)+'5N inverse'!$A$10*$C928/Setup!$B$17+INDEX('5N inverse'!$A$10:$Y$10,1,'5N mesh'!$B$7+1)*Setup!$B$22</f>
        <v>0</v>
      </c>
      <c r="M928" s="0" t="n">
        <f aca="false">SUMPRODUCT('5N inverse'!$A$11:$Y$11,'5N mesh'!$B$37:$Z$37,$E927:$AC927)+'5N inverse'!$A$11*$C928/Setup!$B$17+INDEX('5N inverse'!$A$11:$Y$11,1,'5N mesh'!$B$7+1)*Setup!$B$22</f>
        <v>0</v>
      </c>
      <c r="N928" s="0" t="n">
        <f aca="false">SUMPRODUCT('5N inverse'!$A$12:$Y$12,'5N mesh'!$B$37:$Z$37,$E927:$AC927)+'5N inverse'!$A$12*$C928/Setup!$B$17+INDEX('5N inverse'!$A$12:$Y$12,1,'5N mesh'!$B$7+1)*Setup!$B$22</f>
        <v>0</v>
      </c>
      <c r="O928" s="0" t="n">
        <f aca="false">SUMPRODUCT('5N inverse'!$A$13:$Y$13,'5N mesh'!$B$37:$Z$37,$E927:$AC927)+'5N inverse'!$A$13*$C928/Setup!$B$17+INDEX('5N inverse'!$A$13:$Y$13,1,'5N mesh'!$B$7+1)*Setup!$B$22</f>
        <v>0</v>
      </c>
      <c r="P928" s="0" t="n">
        <f aca="false">SUMPRODUCT('5N inverse'!$A$14:$Y$14,'5N mesh'!$B$37:$Z$37,$E927:$AC927)+'5N inverse'!$A$14*$C928/Setup!$B$17+INDEX('5N inverse'!$A$14:$Y$14,1,'5N mesh'!$B$7+1)*Setup!$B$22</f>
        <v>0</v>
      </c>
      <c r="Q928" s="0" t="n">
        <f aca="false">SUMPRODUCT('5N inverse'!$A$15:$Y$15,'5N mesh'!$B$37:$Z$37,$E927:$AC927)+'5N inverse'!$A$15*$C928/Setup!$B$17+INDEX('5N inverse'!$A$15:$Y$15,1,'5N mesh'!$B$7+1)*Setup!$B$22</f>
        <v>0</v>
      </c>
      <c r="R928" s="0" t="n">
        <f aca="false">SUMPRODUCT('5N inverse'!$A$16:$Y$16,'5N mesh'!$B$37:$Z$37,$E927:$AC927)+'5N inverse'!$A$16*$C928/Setup!$B$17+INDEX('5N inverse'!$A$16:$Y$16,1,'5N mesh'!$B$7+1)*Setup!$B$22</f>
        <v>0</v>
      </c>
      <c r="S928" s="0" t="n">
        <f aca="false">SUMPRODUCT('5N inverse'!$A$17:$Y$17,'5N mesh'!$B$37:$Z$37,$E927:$AC927)+'5N inverse'!$A$17*$C928/Setup!$B$17+INDEX('5N inverse'!$A$17:$Y$17,1,'5N mesh'!$B$7+1)*Setup!$B$22</f>
        <v>0</v>
      </c>
      <c r="T928" s="0" t="n">
        <f aca="false">SUMPRODUCT('5N inverse'!$A$18:$Y$18,'5N mesh'!$B$37:$Z$37,$E927:$AC927)+'5N inverse'!$A$18*$C928/Setup!$B$17+INDEX('5N inverse'!$A$18:$Y$18,1,'5N mesh'!$B$7+1)*Setup!$B$22</f>
        <v>0</v>
      </c>
      <c r="U928" s="0" t="n">
        <f aca="false">SUMPRODUCT('5N inverse'!$A$19:$Y$19,'5N mesh'!$B$37:$Z$37,$E927:$AC927)+'5N inverse'!$A$19*$C928/Setup!$B$17+INDEX('5N inverse'!$A$19:$Y$19,1,'5N mesh'!$B$7+1)*Setup!$B$22</f>
        <v>0</v>
      </c>
      <c r="V928" s="0" t="n">
        <f aca="false">SUMPRODUCT('5N inverse'!$A$20:$Y$20,'5N mesh'!$B$37:$Z$37,$E927:$AC927)+'5N inverse'!$A$20*$C928/Setup!$B$17+INDEX('5N inverse'!$A$20:$Y$20,1,'5N mesh'!$B$7+1)*Setup!$B$22</f>
        <v>0</v>
      </c>
      <c r="W928" s="0" t="n">
        <f aca="false">SUMPRODUCT('5N inverse'!$A$21:$Y$21,'5N mesh'!$B$37:$Z$37,$E927:$AC927)+'5N inverse'!$A$21*$C928/Setup!$B$17+INDEX('5N inverse'!$A$21:$Y$21,1,'5N mesh'!$B$7+1)*Setup!$B$22</f>
        <v>0</v>
      </c>
      <c r="X928" s="0" t="n">
        <f aca="false">SUMPRODUCT('5N inverse'!$A$22:$Y$22,'5N mesh'!$B$37:$Z$37,$E927:$AC927)+'5N inverse'!$A$22*$C928/Setup!$B$17+INDEX('5N inverse'!$A$22:$Y$22,1,'5N mesh'!$B$7+1)*Setup!$B$22</f>
        <v>0</v>
      </c>
      <c r="Y928" s="0" t="n">
        <f aca="false">SUMPRODUCT('5N inverse'!$A$23:$Y$23,'5N mesh'!$B$37:$Z$37,$E927:$AC927)+'5N inverse'!$A$23*$C928/Setup!$B$17+INDEX('5N inverse'!$A$23:$Y$23,1,'5N mesh'!$B$7+1)*Setup!$B$22</f>
        <v>0</v>
      </c>
      <c r="Z928" s="0" t="n">
        <f aca="false">SUMPRODUCT('5N inverse'!$A$24:$Y$24,'5N mesh'!$B$37:$Z$37,$E927:$AC927)+'5N inverse'!$A$24*$C928/Setup!$B$17+INDEX('5N inverse'!$A$24:$Y$24,1,'5N mesh'!$B$7+1)*Setup!$B$22</f>
        <v>0</v>
      </c>
      <c r="AA928" s="0" t="n">
        <f aca="false">SUMPRODUCT('5N inverse'!$A$25:$Y$25,'5N mesh'!$B$37:$Z$37,$E927:$AC927)+'5N inverse'!$A$25*$C928/Setup!$B$17+INDEX('5N inverse'!$A$25:$Y$25,1,'5N mesh'!$B$7+1)*Setup!$B$22</f>
        <v>0</v>
      </c>
      <c r="AB928" s="0" t="n">
        <f aca="false">SUMPRODUCT('5N inverse'!$A$26:$Y$26,'5N mesh'!$B$37:$Z$37,$E927:$AC927)+'5N inverse'!$A$26*$C928/Setup!$B$17+INDEX('5N inverse'!$A$26:$Y$26,1,'5N mesh'!$B$7+1)*Setup!$B$22</f>
        <v>0</v>
      </c>
      <c r="AC928" s="0" t="n">
        <f aca="false">SUMPRODUCT('5N inverse'!$A$27:$Y$27,'5N mesh'!$B$37:$Z$37,$E927:$AC927)+'5N inverse'!$A$27*$C928/Setup!$B$17+INDEX('5N inverse'!$A$27:$Y$27,1,'5N mesh'!$B$7+1)*Setup!$B$22</f>
        <v>0</v>
      </c>
    </row>
    <row r="929" customFormat="false" ht="15" hidden="false" customHeight="false" outlineLevel="0" collapsed="false">
      <c r="A929" s="0" t="n">
        <v>924</v>
      </c>
      <c r="B929" s="0" t="n">
        <f aca="false">A929*Setup!$B$11/3600</f>
        <v>77</v>
      </c>
      <c r="C929" s="0" t="n">
        <f aca="false">Setup!$B$7+Setup!$B$8*COS(2*PI()*(B929-Setup!$B$9)/24)</f>
        <v>20.1362966948437</v>
      </c>
      <c r="D929" s="0" t="n">
        <f aca="false">(C929-E929)/Setup!$B$17</f>
        <v>-16.3844695761377</v>
      </c>
      <c r="E929" s="0" t="n">
        <f aca="false">SUMPRODUCT('5N inverse'!$A$3:$Y$3,'5N mesh'!$B$37:$Z$37,$E928:$AC928)+'5N inverse'!$A$3*$C929/Setup!$B$17+INDEX('5N inverse'!$A$3:$Y$3,1,'5N mesh'!$B$7+1)*Setup!$B$22</f>
        <v>22.2662777397416</v>
      </c>
      <c r="F929" s="0" t="n">
        <f aca="false">SUMPRODUCT('5N inverse'!$A$4:$Y$4,'5N mesh'!$B$37:$Z$37,$E928:$AC928)+'5N inverse'!$A$4*$C929/Setup!$B$17+INDEX('5N inverse'!$A$4:$Y$4,1,'5N mesh'!$B$7+1)*Setup!$B$22</f>
        <v>21.0667477171596</v>
      </c>
      <c r="G929" s="0" t="n">
        <f aca="false">SUMPRODUCT('5N inverse'!$A$5:$Y$5,'5N mesh'!$B$37:$Z$37,$E928:$AC928)+'5N inverse'!$A$5*$C929/Setup!$B$17+INDEX('5N inverse'!$A$5:$Y$5,1,'5N mesh'!$B$7+1)*Setup!$B$22</f>
        <v>18.6676876719954</v>
      </c>
      <c r="H929" s="0" t="n">
        <f aca="false">SUMPRODUCT('5N inverse'!$A$6:$Y$6,'5N mesh'!$B$37:$Z$37,$E928:$AC928)+'5N inverse'!$A$6*$C929/Setup!$B$17+INDEX('5N inverse'!$A$6:$Y$6,1,'5N mesh'!$B$7+1)*Setup!$B$22</f>
        <v>16.2686276268312</v>
      </c>
      <c r="I929" s="0" t="n">
        <f aca="false">SUMPRODUCT('5N inverse'!$A$7:$Y$7,'5N mesh'!$B$37:$Z$37,$E928:$AC928)+'5N inverse'!$A$7*$C929/Setup!$B$17+INDEX('5N inverse'!$A$7:$Y$7,1,'5N mesh'!$B$7+1)*Setup!$B$22</f>
        <v>15.0690976042491</v>
      </c>
      <c r="J929" s="0" t="n">
        <f aca="false">SUMPRODUCT('5N inverse'!$A$8:$Y$8,'5N mesh'!$B$37:$Z$37,$E928:$AC928)+'5N inverse'!$A$8*$C929/Setup!$B$17+INDEX('5N inverse'!$A$8:$Y$8,1,'5N mesh'!$B$7+1)*Setup!$B$22</f>
        <v>0</v>
      </c>
      <c r="K929" s="0" t="n">
        <f aca="false">SUMPRODUCT('5N inverse'!$A$9:$Y$9,'5N mesh'!$B$37:$Z$37,$E928:$AC928)+'5N inverse'!$A$9*$C929/Setup!$B$17+INDEX('5N inverse'!$A$9:$Y$9,1,'5N mesh'!$B$7+1)*Setup!$B$22</f>
        <v>0</v>
      </c>
      <c r="L929" s="0" t="n">
        <f aca="false">SUMPRODUCT('5N inverse'!$A$10:$Y$10,'5N mesh'!$B$37:$Z$37,$E928:$AC928)+'5N inverse'!$A$10*$C929/Setup!$B$17+INDEX('5N inverse'!$A$10:$Y$10,1,'5N mesh'!$B$7+1)*Setup!$B$22</f>
        <v>0</v>
      </c>
      <c r="M929" s="0" t="n">
        <f aca="false">SUMPRODUCT('5N inverse'!$A$11:$Y$11,'5N mesh'!$B$37:$Z$37,$E928:$AC928)+'5N inverse'!$A$11*$C929/Setup!$B$17+INDEX('5N inverse'!$A$11:$Y$11,1,'5N mesh'!$B$7+1)*Setup!$B$22</f>
        <v>0</v>
      </c>
      <c r="N929" s="0" t="n">
        <f aca="false">SUMPRODUCT('5N inverse'!$A$12:$Y$12,'5N mesh'!$B$37:$Z$37,$E928:$AC928)+'5N inverse'!$A$12*$C929/Setup!$B$17+INDEX('5N inverse'!$A$12:$Y$12,1,'5N mesh'!$B$7+1)*Setup!$B$22</f>
        <v>0</v>
      </c>
      <c r="O929" s="0" t="n">
        <f aca="false">SUMPRODUCT('5N inverse'!$A$13:$Y$13,'5N mesh'!$B$37:$Z$37,$E928:$AC928)+'5N inverse'!$A$13*$C929/Setup!$B$17+INDEX('5N inverse'!$A$13:$Y$13,1,'5N mesh'!$B$7+1)*Setup!$B$22</f>
        <v>0</v>
      </c>
      <c r="P929" s="0" t="n">
        <f aca="false">SUMPRODUCT('5N inverse'!$A$14:$Y$14,'5N mesh'!$B$37:$Z$37,$E928:$AC928)+'5N inverse'!$A$14*$C929/Setup!$B$17+INDEX('5N inverse'!$A$14:$Y$14,1,'5N mesh'!$B$7+1)*Setup!$B$22</f>
        <v>0</v>
      </c>
      <c r="Q929" s="0" t="n">
        <f aca="false">SUMPRODUCT('5N inverse'!$A$15:$Y$15,'5N mesh'!$B$37:$Z$37,$E928:$AC928)+'5N inverse'!$A$15*$C929/Setup!$B$17+INDEX('5N inverse'!$A$15:$Y$15,1,'5N mesh'!$B$7+1)*Setup!$B$22</f>
        <v>0</v>
      </c>
      <c r="R929" s="0" t="n">
        <f aca="false">SUMPRODUCT('5N inverse'!$A$16:$Y$16,'5N mesh'!$B$37:$Z$37,$E928:$AC928)+'5N inverse'!$A$16*$C929/Setup!$B$17+INDEX('5N inverse'!$A$16:$Y$16,1,'5N mesh'!$B$7+1)*Setup!$B$22</f>
        <v>0</v>
      </c>
      <c r="S929" s="0" t="n">
        <f aca="false">SUMPRODUCT('5N inverse'!$A$17:$Y$17,'5N mesh'!$B$37:$Z$37,$E928:$AC928)+'5N inverse'!$A$17*$C929/Setup!$B$17+INDEX('5N inverse'!$A$17:$Y$17,1,'5N mesh'!$B$7+1)*Setup!$B$22</f>
        <v>0</v>
      </c>
      <c r="T929" s="0" t="n">
        <f aca="false">SUMPRODUCT('5N inverse'!$A$18:$Y$18,'5N mesh'!$B$37:$Z$37,$E928:$AC928)+'5N inverse'!$A$18*$C929/Setup!$B$17+INDEX('5N inverse'!$A$18:$Y$18,1,'5N mesh'!$B$7+1)*Setup!$B$22</f>
        <v>0</v>
      </c>
      <c r="U929" s="0" t="n">
        <f aca="false">SUMPRODUCT('5N inverse'!$A$19:$Y$19,'5N mesh'!$B$37:$Z$37,$E928:$AC928)+'5N inverse'!$A$19*$C929/Setup!$B$17+INDEX('5N inverse'!$A$19:$Y$19,1,'5N mesh'!$B$7+1)*Setup!$B$22</f>
        <v>0</v>
      </c>
      <c r="V929" s="0" t="n">
        <f aca="false">SUMPRODUCT('5N inverse'!$A$20:$Y$20,'5N mesh'!$B$37:$Z$37,$E928:$AC928)+'5N inverse'!$A$20*$C929/Setup!$B$17+INDEX('5N inverse'!$A$20:$Y$20,1,'5N mesh'!$B$7+1)*Setup!$B$22</f>
        <v>0</v>
      </c>
      <c r="W929" s="0" t="n">
        <f aca="false">SUMPRODUCT('5N inverse'!$A$21:$Y$21,'5N mesh'!$B$37:$Z$37,$E928:$AC928)+'5N inverse'!$A$21*$C929/Setup!$B$17+INDEX('5N inverse'!$A$21:$Y$21,1,'5N mesh'!$B$7+1)*Setup!$B$22</f>
        <v>0</v>
      </c>
      <c r="X929" s="0" t="n">
        <f aca="false">SUMPRODUCT('5N inverse'!$A$22:$Y$22,'5N mesh'!$B$37:$Z$37,$E928:$AC928)+'5N inverse'!$A$22*$C929/Setup!$B$17+INDEX('5N inverse'!$A$22:$Y$22,1,'5N mesh'!$B$7+1)*Setup!$B$22</f>
        <v>0</v>
      </c>
      <c r="Y929" s="0" t="n">
        <f aca="false">SUMPRODUCT('5N inverse'!$A$23:$Y$23,'5N mesh'!$B$37:$Z$37,$E928:$AC928)+'5N inverse'!$A$23*$C929/Setup!$B$17+INDEX('5N inverse'!$A$23:$Y$23,1,'5N mesh'!$B$7+1)*Setup!$B$22</f>
        <v>0</v>
      </c>
      <c r="Z929" s="0" t="n">
        <f aca="false">SUMPRODUCT('5N inverse'!$A$24:$Y$24,'5N mesh'!$B$37:$Z$37,$E928:$AC928)+'5N inverse'!$A$24*$C929/Setup!$B$17+INDEX('5N inverse'!$A$24:$Y$24,1,'5N mesh'!$B$7+1)*Setup!$B$22</f>
        <v>0</v>
      </c>
      <c r="AA929" s="0" t="n">
        <f aca="false">SUMPRODUCT('5N inverse'!$A$25:$Y$25,'5N mesh'!$B$37:$Z$37,$E928:$AC928)+'5N inverse'!$A$25*$C929/Setup!$B$17+INDEX('5N inverse'!$A$25:$Y$25,1,'5N mesh'!$B$7+1)*Setup!$B$22</f>
        <v>0</v>
      </c>
      <c r="AB929" s="0" t="n">
        <f aca="false">SUMPRODUCT('5N inverse'!$A$26:$Y$26,'5N mesh'!$B$37:$Z$37,$E928:$AC928)+'5N inverse'!$A$26*$C929/Setup!$B$17+INDEX('5N inverse'!$A$26:$Y$26,1,'5N mesh'!$B$7+1)*Setup!$B$22</f>
        <v>0</v>
      </c>
      <c r="AC929" s="0" t="n">
        <f aca="false">SUMPRODUCT('5N inverse'!$A$27:$Y$27,'5N mesh'!$B$37:$Z$37,$E928:$AC928)+'5N inverse'!$A$27*$C929/Setup!$B$17+INDEX('5N inverse'!$A$27:$Y$27,1,'5N mesh'!$B$7+1)*Setup!$B$22</f>
        <v>0</v>
      </c>
    </row>
    <row r="930" customFormat="false" ht="15" hidden="false" customHeight="false" outlineLevel="0" collapsed="false">
      <c r="A930" s="0" t="n">
        <v>925</v>
      </c>
      <c r="B930" s="0" t="n">
        <f aca="false">A930*Setup!$B$11/3600</f>
        <v>77.0833333333333</v>
      </c>
      <c r="C930" s="0" t="n">
        <f aca="false">Setup!$B$7+Setup!$B$8*COS(2*PI()*(B930-Setup!$B$9)/24)</f>
        <v>20.1598005824563</v>
      </c>
      <c r="D930" s="0" t="n">
        <f aca="false">(C930-E930)/Setup!$B$17</f>
        <v>-15.974146782037</v>
      </c>
      <c r="E930" s="0" t="n">
        <f aca="false">SUMPRODUCT('5N inverse'!$A$3:$Y$3,'5N mesh'!$B$37:$Z$37,$E929:$AC929)+'5N inverse'!$A$3*$C930/Setup!$B$17+INDEX('5N inverse'!$A$3:$Y$3,1,'5N mesh'!$B$7+1)*Setup!$B$22</f>
        <v>22.2364396641211</v>
      </c>
      <c r="F930" s="0" t="n">
        <f aca="false">SUMPRODUCT('5N inverse'!$A$4:$Y$4,'5N mesh'!$B$37:$Z$37,$E929:$AC929)+'5N inverse'!$A$4*$C930/Setup!$B$17+INDEX('5N inverse'!$A$4:$Y$4,1,'5N mesh'!$B$7+1)*Setup!$B$22</f>
        <v>21.0418305271322</v>
      </c>
      <c r="G930" s="0" t="n">
        <f aca="false">SUMPRODUCT('5N inverse'!$A$5:$Y$5,'5N mesh'!$B$37:$Z$37,$E929:$AC929)+'5N inverse'!$A$5*$C930/Setup!$B$17+INDEX('5N inverse'!$A$5:$Y$5,1,'5N mesh'!$B$7+1)*Setup!$B$22</f>
        <v>18.6526122531544</v>
      </c>
      <c r="H930" s="0" t="n">
        <f aca="false">SUMPRODUCT('5N inverse'!$A$6:$Y$6,'5N mesh'!$B$37:$Z$37,$E929:$AC929)+'5N inverse'!$A$6*$C930/Setup!$B$17+INDEX('5N inverse'!$A$6:$Y$6,1,'5N mesh'!$B$7+1)*Setup!$B$22</f>
        <v>16.2633939791765</v>
      </c>
      <c r="I930" s="0" t="n">
        <f aca="false">SUMPRODUCT('5N inverse'!$A$7:$Y$7,'5N mesh'!$B$37:$Z$37,$E929:$AC929)+'5N inverse'!$A$7*$C930/Setup!$B$17+INDEX('5N inverse'!$A$7:$Y$7,1,'5N mesh'!$B$7+1)*Setup!$B$22</f>
        <v>15.0687848421876</v>
      </c>
      <c r="J930" s="0" t="n">
        <f aca="false">SUMPRODUCT('5N inverse'!$A$8:$Y$8,'5N mesh'!$B$37:$Z$37,$E929:$AC929)+'5N inverse'!$A$8*$C930/Setup!$B$17+INDEX('5N inverse'!$A$8:$Y$8,1,'5N mesh'!$B$7+1)*Setup!$B$22</f>
        <v>0</v>
      </c>
      <c r="K930" s="0" t="n">
        <f aca="false">SUMPRODUCT('5N inverse'!$A$9:$Y$9,'5N mesh'!$B$37:$Z$37,$E929:$AC929)+'5N inverse'!$A$9*$C930/Setup!$B$17+INDEX('5N inverse'!$A$9:$Y$9,1,'5N mesh'!$B$7+1)*Setup!$B$22</f>
        <v>0</v>
      </c>
      <c r="L930" s="0" t="n">
        <f aca="false">SUMPRODUCT('5N inverse'!$A$10:$Y$10,'5N mesh'!$B$37:$Z$37,$E929:$AC929)+'5N inverse'!$A$10*$C930/Setup!$B$17+INDEX('5N inverse'!$A$10:$Y$10,1,'5N mesh'!$B$7+1)*Setup!$B$22</f>
        <v>0</v>
      </c>
      <c r="M930" s="0" t="n">
        <f aca="false">SUMPRODUCT('5N inverse'!$A$11:$Y$11,'5N mesh'!$B$37:$Z$37,$E929:$AC929)+'5N inverse'!$A$11*$C930/Setup!$B$17+INDEX('5N inverse'!$A$11:$Y$11,1,'5N mesh'!$B$7+1)*Setup!$B$22</f>
        <v>0</v>
      </c>
      <c r="N930" s="0" t="n">
        <f aca="false">SUMPRODUCT('5N inverse'!$A$12:$Y$12,'5N mesh'!$B$37:$Z$37,$E929:$AC929)+'5N inverse'!$A$12*$C930/Setup!$B$17+INDEX('5N inverse'!$A$12:$Y$12,1,'5N mesh'!$B$7+1)*Setup!$B$22</f>
        <v>0</v>
      </c>
      <c r="O930" s="0" t="n">
        <f aca="false">SUMPRODUCT('5N inverse'!$A$13:$Y$13,'5N mesh'!$B$37:$Z$37,$E929:$AC929)+'5N inverse'!$A$13*$C930/Setup!$B$17+INDEX('5N inverse'!$A$13:$Y$13,1,'5N mesh'!$B$7+1)*Setup!$B$22</f>
        <v>0</v>
      </c>
      <c r="P930" s="0" t="n">
        <f aca="false">SUMPRODUCT('5N inverse'!$A$14:$Y$14,'5N mesh'!$B$37:$Z$37,$E929:$AC929)+'5N inverse'!$A$14*$C930/Setup!$B$17+INDEX('5N inverse'!$A$14:$Y$14,1,'5N mesh'!$B$7+1)*Setup!$B$22</f>
        <v>0</v>
      </c>
      <c r="Q930" s="0" t="n">
        <f aca="false">SUMPRODUCT('5N inverse'!$A$15:$Y$15,'5N mesh'!$B$37:$Z$37,$E929:$AC929)+'5N inverse'!$A$15*$C930/Setup!$B$17+INDEX('5N inverse'!$A$15:$Y$15,1,'5N mesh'!$B$7+1)*Setup!$B$22</f>
        <v>0</v>
      </c>
      <c r="R930" s="0" t="n">
        <f aca="false">SUMPRODUCT('5N inverse'!$A$16:$Y$16,'5N mesh'!$B$37:$Z$37,$E929:$AC929)+'5N inverse'!$A$16*$C930/Setup!$B$17+INDEX('5N inverse'!$A$16:$Y$16,1,'5N mesh'!$B$7+1)*Setup!$B$22</f>
        <v>0</v>
      </c>
      <c r="S930" s="0" t="n">
        <f aca="false">SUMPRODUCT('5N inverse'!$A$17:$Y$17,'5N mesh'!$B$37:$Z$37,$E929:$AC929)+'5N inverse'!$A$17*$C930/Setup!$B$17+INDEX('5N inverse'!$A$17:$Y$17,1,'5N mesh'!$B$7+1)*Setup!$B$22</f>
        <v>0</v>
      </c>
      <c r="T930" s="0" t="n">
        <f aca="false">SUMPRODUCT('5N inverse'!$A$18:$Y$18,'5N mesh'!$B$37:$Z$37,$E929:$AC929)+'5N inverse'!$A$18*$C930/Setup!$B$17+INDEX('5N inverse'!$A$18:$Y$18,1,'5N mesh'!$B$7+1)*Setup!$B$22</f>
        <v>0</v>
      </c>
      <c r="U930" s="0" t="n">
        <f aca="false">SUMPRODUCT('5N inverse'!$A$19:$Y$19,'5N mesh'!$B$37:$Z$37,$E929:$AC929)+'5N inverse'!$A$19*$C930/Setup!$B$17+INDEX('5N inverse'!$A$19:$Y$19,1,'5N mesh'!$B$7+1)*Setup!$B$22</f>
        <v>0</v>
      </c>
      <c r="V930" s="0" t="n">
        <f aca="false">SUMPRODUCT('5N inverse'!$A$20:$Y$20,'5N mesh'!$B$37:$Z$37,$E929:$AC929)+'5N inverse'!$A$20*$C930/Setup!$B$17+INDEX('5N inverse'!$A$20:$Y$20,1,'5N mesh'!$B$7+1)*Setup!$B$22</f>
        <v>0</v>
      </c>
      <c r="W930" s="0" t="n">
        <f aca="false">SUMPRODUCT('5N inverse'!$A$21:$Y$21,'5N mesh'!$B$37:$Z$37,$E929:$AC929)+'5N inverse'!$A$21*$C930/Setup!$B$17+INDEX('5N inverse'!$A$21:$Y$21,1,'5N mesh'!$B$7+1)*Setup!$B$22</f>
        <v>0</v>
      </c>
      <c r="X930" s="0" t="n">
        <f aca="false">SUMPRODUCT('5N inverse'!$A$22:$Y$22,'5N mesh'!$B$37:$Z$37,$E929:$AC929)+'5N inverse'!$A$22*$C930/Setup!$B$17+INDEX('5N inverse'!$A$22:$Y$22,1,'5N mesh'!$B$7+1)*Setup!$B$22</f>
        <v>0</v>
      </c>
      <c r="Y930" s="0" t="n">
        <f aca="false">SUMPRODUCT('5N inverse'!$A$23:$Y$23,'5N mesh'!$B$37:$Z$37,$E929:$AC929)+'5N inverse'!$A$23*$C930/Setup!$B$17+INDEX('5N inverse'!$A$23:$Y$23,1,'5N mesh'!$B$7+1)*Setup!$B$22</f>
        <v>0</v>
      </c>
      <c r="Z930" s="0" t="n">
        <f aca="false">SUMPRODUCT('5N inverse'!$A$24:$Y$24,'5N mesh'!$B$37:$Z$37,$E929:$AC929)+'5N inverse'!$A$24*$C930/Setup!$B$17+INDEX('5N inverse'!$A$24:$Y$24,1,'5N mesh'!$B$7+1)*Setup!$B$22</f>
        <v>0</v>
      </c>
      <c r="AA930" s="0" t="n">
        <f aca="false">SUMPRODUCT('5N inverse'!$A$25:$Y$25,'5N mesh'!$B$37:$Z$37,$E929:$AC929)+'5N inverse'!$A$25*$C930/Setup!$B$17+INDEX('5N inverse'!$A$25:$Y$25,1,'5N mesh'!$B$7+1)*Setup!$B$22</f>
        <v>0</v>
      </c>
      <c r="AB930" s="0" t="n">
        <f aca="false">SUMPRODUCT('5N inverse'!$A$26:$Y$26,'5N mesh'!$B$37:$Z$37,$E929:$AC929)+'5N inverse'!$A$26*$C930/Setup!$B$17+INDEX('5N inverse'!$A$26:$Y$26,1,'5N mesh'!$B$7+1)*Setup!$B$22</f>
        <v>0</v>
      </c>
      <c r="AC930" s="0" t="n">
        <f aca="false">SUMPRODUCT('5N inverse'!$A$27:$Y$27,'5N mesh'!$B$37:$Z$37,$E929:$AC929)+'5N inverse'!$A$27*$C930/Setup!$B$17+INDEX('5N inverse'!$A$27:$Y$27,1,'5N mesh'!$B$7+1)*Setup!$B$22</f>
        <v>0</v>
      </c>
    </row>
    <row r="931" customFormat="false" ht="15" hidden="false" customHeight="false" outlineLevel="0" collapsed="false">
      <c r="A931" s="0" t="n">
        <v>926</v>
      </c>
      <c r="B931" s="0" t="n">
        <f aca="false">A931*Setup!$B$11/3600</f>
        <v>77.1666666666667</v>
      </c>
      <c r="C931" s="0" t="n">
        <f aca="false">Setup!$B$7+Setup!$B$8*COS(2*PI()*(B931-Setup!$B$9)/24)</f>
        <v>20.1851321970071</v>
      </c>
      <c r="D931" s="0" t="n">
        <f aca="false">(C931-E931)/Setup!$B$17</f>
        <v>-15.5553352362403</v>
      </c>
      <c r="E931" s="0" t="n">
        <f aca="false">SUMPRODUCT('5N inverse'!$A$3:$Y$3,'5N mesh'!$B$37:$Z$37,$E930:$AC930)+'5N inverse'!$A$3*$C931/Setup!$B$17+INDEX('5N inverse'!$A$3:$Y$3,1,'5N mesh'!$B$7+1)*Setup!$B$22</f>
        <v>22.2073257777183</v>
      </c>
      <c r="F931" s="0" t="n">
        <f aca="false">SUMPRODUCT('5N inverse'!$A$4:$Y$4,'5N mesh'!$B$37:$Z$37,$E930:$AC930)+'5N inverse'!$A$4*$C931/Setup!$B$17+INDEX('5N inverse'!$A$4:$Y$4,1,'5N mesh'!$B$7+1)*Setup!$B$22</f>
        <v>21.0175172765444</v>
      </c>
      <c r="G931" s="0" t="n">
        <f aca="false">SUMPRODUCT('5N inverse'!$A$5:$Y$5,'5N mesh'!$B$37:$Z$37,$E930:$AC930)+'5N inverse'!$A$5*$C931/Setup!$B$17+INDEX('5N inverse'!$A$5:$Y$5,1,'5N mesh'!$B$7+1)*Setup!$B$22</f>
        <v>18.6379002741966</v>
      </c>
      <c r="H931" s="0" t="n">
        <f aca="false">SUMPRODUCT('5N inverse'!$A$6:$Y$6,'5N mesh'!$B$37:$Z$37,$E930:$AC930)+'5N inverse'!$A$6*$C931/Setup!$B$17+INDEX('5N inverse'!$A$6:$Y$6,1,'5N mesh'!$B$7+1)*Setup!$B$22</f>
        <v>16.2582832718487</v>
      </c>
      <c r="I931" s="0" t="n">
        <f aca="false">SUMPRODUCT('5N inverse'!$A$7:$Y$7,'5N mesh'!$B$37:$Z$37,$E930:$AC930)+'5N inverse'!$A$7*$C931/Setup!$B$17+INDEX('5N inverse'!$A$7:$Y$7,1,'5N mesh'!$B$7+1)*Setup!$B$22</f>
        <v>15.0684747706748</v>
      </c>
      <c r="J931" s="0" t="n">
        <f aca="false">SUMPRODUCT('5N inverse'!$A$8:$Y$8,'5N mesh'!$B$37:$Z$37,$E930:$AC930)+'5N inverse'!$A$8*$C931/Setup!$B$17+INDEX('5N inverse'!$A$8:$Y$8,1,'5N mesh'!$B$7+1)*Setup!$B$22</f>
        <v>0</v>
      </c>
      <c r="K931" s="0" t="n">
        <f aca="false">SUMPRODUCT('5N inverse'!$A$9:$Y$9,'5N mesh'!$B$37:$Z$37,$E930:$AC930)+'5N inverse'!$A$9*$C931/Setup!$B$17+INDEX('5N inverse'!$A$9:$Y$9,1,'5N mesh'!$B$7+1)*Setup!$B$22</f>
        <v>0</v>
      </c>
      <c r="L931" s="0" t="n">
        <f aca="false">SUMPRODUCT('5N inverse'!$A$10:$Y$10,'5N mesh'!$B$37:$Z$37,$E930:$AC930)+'5N inverse'!$A$10*$C931/Setup!$B$17+INDEX('5N inverse'!$A$10:$Y$10,1,'5N mesh'!$B$7+1)*Setup!$B$22</f>
        <v>0</v>
      </c>
      <c r="M931" s="0" t="n">
        <f aca="false">SUMPRODUCT('5N inverse'!$A$11:$Y$11,'5N mesh'!$B$37:$Z$37,$E930:$AC930)+'5N inverse'!$A$11*$C931/Setup!$B$17+INDEX('5N inverse'!$A$11:$Y$11,1,'5N mesh'!$B$7+1)*Setup!$B$22</f>
        <v>0</v>
      </c>
      <c r="N931" s="0" t="n">
        <f aca="false">SUMPRODUCT('5N inverse'!$A$12:$Y$12,'5N mesh'!$B$37:$Z$37,$E930:$AC930)+'5N inverse'!$A$12*$C931/Setup!$B$17+INDEX('5N inverse'!$A$12:$Y$12,1,'5N mesh'!$B$7+1)*Setup!$B$22</f>
        <v>0</v>
      </c>
      <c r="O931" s="0" t="n">
        <f aca="false">SUMPRODUCT('5N inverse'!$A$13:$Y$13,'5N mesh'!$B$37:$Z$37,$E930:$AC930)+'5N inverse'!$A$13*$C931/Setup!$B$17+INDEX('5N inverse'!$A$13:$Y$13,1,'5N mesh'!$B$7+1)*Setup!$B$22</f>
        <v>0</v>
      </c>
      <c r="P931" s="0" t="n">
        <f aca="false">SUMPRODUCT('5N inverse'!$A$14:$Y$14,'5N mesh'!$B$37:$Z$37,$E930:$AC930)+'5N inverse'!$A$14*$C931/Setup!$B$17+INDEX('5N inverse'!$A$14:$Y$14,1,'5N mesh'!$B$7+1)*Setup!$B$22</f>
        <v>0</v>
      </c>
      <c r="Q931" s="0" t="n">
        <f aca="false">SUMPRODUCT('5N inverse'!$A$15:$Y$15,'5N mesh'!$B$37:$Z$37,$E930:$AC930)+'5N inverse'!$A$15*$C931/Setup!$B$17+INDEX('5N inverse'!$A$15:$Y$15,1,'5N mesh'!$B$7+1)*Setup!$B$22</f>
        <v>0</v>
      </c>
      <c r="R931" s="0" t="n">
        <f aca="false">SUMPRODUCT('5N inverse'!$A$16:$Y$16,'5N mesh'!$B$37:$Z$37,$E930:$AC930)+'5N inverse'!$A$16*$C931/Setup!$B$17+INDEX('5N inverse'!$A$16:$Y$16,1,'5N mesh'!$B$7+1)*Setup!$B$22</f>
        <v>0</v>
      </c>
      <c r="S931" s="0" t="n">
        <f aca="false">SUMPRODUCT('5N inverse'!$A$17:$Y$17,'5N mesh'!$B$37:$Z$37,$E930:$AC930)+'5N inverse'!$A$17*$C931/Setup!$B$17+INDEX('5N inverse'!$A$17:$Y$17,1,'5N mesh'!$B$7+1)*Setup!$B$22</f>
        <v>0</v>
      </c>
      <c r="T931" s="0" t="n">
        <f aca="false">SUMPRODUCT('5N inverse'!$A$18:$Y$18,'5N mesh'!$B$37:$Z$37,$E930:$AC930)+'5N inverse'!$A$18*$C931/Setup!$B$17+INDEX('5N inverse'!$A$18:$Y$18,1,'5N mesh'!$B$7+1)*Setup!$B$22</f>
        <v>0</v>
      </c>
      <c r="U931" s="0" t="n">
        <f aca="false">SUMPRODUCT('5N inverse'!$A$19:$Y$19,'5N mesh'!$B$37:$Z$37,$E930:$AC930)+'5N inverse'!$A$19*$C931/Setup!$B$17+INDEX('5N inverse'!$A$19:$Y$19,1,'5N mesh'!$B$7+1)*Setup!$B$22</f>
        <v>0</v>
      </c>
      <c r="V931" s="0" t="n">
        <f aca="false">SUMPRODUCT('5N inverse'!$A$20:$Y$20,'5N mesh'!$B$37:$Z$37,$E930:$AC930)+'5N inverse'!$A$20*$C931/Setup!$B$17+INDEX('5N inverse'!$A$20:$Y$20,1,'5N mesh'!$B$7+1)*Setup!$B$22</f>
        <v>0</v>
      </c>
      <c r="W931" s="0" t="n">
        <f aca="false">SUMPRODUCT('5N inverse'!$A$21:$Y$21,'5N mesh'!$B$37:$Z$37,$E930:$AC930)+'5N inverse'!$A$21*$C931/Setup!$B$17+INDEX('5N inverse'!$A$21:$Y$21,1,'5N mesh'!$B$7+1)*Setup!$B$22</f>
        <v>0</v>
      </c>
      <c r="X931" s="0" t="n">
        <f aca="false">SUMPRODUCT('5N inverse'!$A$22:$Y$22,'5N mesh'!$B$37:$Z$37,$E930:$AC930)+'5N inverse'!$A$22*$C931/Setup!$B$17+INDEX('5N inverse'!$A$22:$Y$22,1,'5N mesh'!$B$7+1)*Setup!$B$22</f>
        <v>0</v>
      </c>
      <c r="Y931" s="0" t="n">
        <f aca="false">SUMPRODUCT('5N inverse'!$A$23:$Y$23,'5N mesh'!$B$37:$Z$37,$E930:$AC930)+'5N inverse'!$A$23*$C931/Setup!$B$17+INDEX('5N inverse'!$A$23:$Y$23,1,'5N mesh'!$B$7+1)*Setup!$B$22</f>
        <v>0</v>
      </c>
      <c r="Z931" s="0" t="n">
        <f aca="false">SUMPRODUCT('5N inverse'!$A$24:$Y$24,'5N mesh'!$B$37:$Z$37,$E930:$AC930)+'5N inverse'!$A$24*$C931/Setup!$B$17+INDEX('5N inverse'!$A$24:$Y$24,1,'5N mesh'!$B$7+1)*Setup!$B$22</f>
        <v>0</v>
      </c>
      <c r="AA931" s="0" t="n">
        <f aca="false">SUMPRODUCT('5N inverse'!$A$25:$Y$25,'5N mesh'!$B$37:$Z$37,$E930:$AC930)+'5N inverse'!$A$25*$C931/Setup!$B$17+INDEX('5N inverse'!$A$25:$Y$25,1,'5N mesh'!$B$7+1)*Setup!$B$22</f>
        <v>0</v>
      </c>
      <c r="AB931" s="0" t="n">
        <f aca="false">SUMPRODUCT('5N inverse'!$A$26:$Y$26,'5N mesh'!$B$37:$Z$37,$E930:$AC930)+'5N inverse'!$A$26*$C931/Setup!$B$17+INDEX('5N inverse'!$A$26:$Y$26,1,'5N mesh'!$B$7+1)*Setup!$B$22</f>
        <v>0</v>
      </c>
      <c r="AC931" s="0" t="n">
        <f aca="false">SUMPRODUCT('5N inverse'!$A$27:$Y$27,'5N mesh'!$B$37:$Z$37,$E930:$AC930)+'5N inverse'!$A$27*$C931/Setup!$B$17+INDEX('5N inverse'!$A$27:$Y$27,1,'5N mesh'!$B$7+1)*Setup!$B$22</f>
        <v>0</v>
      </c>
    </row>
    <row r="932" customFormat="false" ht="15" hidden="false" customHeight="false" outlineLevel="0" collapsed="false">
      <c r="A932" s="0" t="n">
        <v>927</v>
      </c>
      <c r="B932" s="0" t="n">
        <f aca="false">A932*Setup!$B$11/3600</f>
        <v>77.25</v>
      </c>
      <c r="C932" s="0" t="n">
        <f aca="false">Setup!$B$7+Setup!$B$8*COS(2*PI()*(B932-Setup!$B$9)/24)</f>
        <v>20.2122794820196</v>
      </c>
      <c r="D932" s="0" t="n">
        <f aca="false">(C932-E932)/Setup!$B$17</f>
        <v>-15.1282342730791</v>
      </c>
      <c r="E932" s="0" t="n">
        <f aca="false">SUMPRODUCT('5N inverse'!$A$3:$Y$3,'5N mesh'!$B$37:$Z$37,$E931:$AC931)+'5N inverse'!$A$3*$C932/Setup!$B$17+INDEX('5N inverse'!$A$3:$Y$3,1,'5N mesh'!$B$7+1)*Setup!$B$22</f>
        <v>22.1789499375199</v>
      </c>
      <c r="F932" s="0" t="n">
        <f aca="false">SUMPRODUCT('5N inverse'!$A$4:$Y$4,'5N mesh'!$B$37:$Z$37,$E931:$AC931)+'5N inverse'!$A$4*$C932/Setup!$B$17+INDEX('5N inverse'!$A$4:$Y$4,1,'5N mesh'!$B$7+1)*Setup!$B$22</f>
        <v>20.9938195374819</v>
      </c>
      <c r="G932" s="0" t="n">
        <f aca="false">SUMPRODUCT('5N inverse'!$A$5:$Y$5,'5N mesh'!$B$37:$Z$37,$E931:$AC931)+'5N inverse'!$A$5*$C932/Setup!$B$17+INDEX('5N inverse'!$A$5:$Y$5,1,'5N mesh'!$B$7+1)*Setup!$B$22</f>
        <v>18.6235587374061</v>
      </c>
      <c r="H932" s="0" t="n">
        <f aca="false">SUMPRODUCT('5N inverse'!$A$6:$Y$6,'5N mesh'!$B$37:$Z$37,$E931:$AC931)+'5N inverse'!$A$6*$C932/Setup!$B$17+INDEX('5N inverse'!$A$6:$Y$6,1,'5N mesh'!$B$7+1)*Setup!$B$22</f>
        <v>16.2532979373302</v>
      </c>
      <c r="I932" s="0" t="n">
        <f aca="false">SUMPRODUCT('5N inverse'!$A$7:$Y$7,'5N mesh'!$B$37:$Z$37,$E931:$AC931)+'5N inverse'!$A$7*$C932/Setup!$B$17+INDEX('5N inverse'!$A$7:$Y$7,1,'5N mesh'!$B$7+1)*Setup!$B$22</f>
        <v>15.0681675372923</v>
      </c>
      <c r="J932" s="0" t="n">
        <f aca="false">SUMPRODUCT('5N inverse'!$A$8:$Y$8,'5N mesh'!$B$37:$Z$37,$E931:$AC931)+'5N inverse'!$A$8*$C932/Setup!$B$17+INDEX('5N inverse'!$A$8:$Y$8,1,'5N mesh'!$B$7+1)*Setup!$B$22</f>
        <v>0</v>
      </c>
      <c r="K932" s="0" t="n">
        <f aca="false">SUMPRODUCT('5N inverse'!$A$9:$Y$9,'5N mesh'!$B$37:$Z$37,$E931:$AC931)+'5N inverse'!$A$9*$C932/Setup!$B$17+INDEX('5N inverse'!$A$9:$Y$9,1,'5N mesh'!$B$7+1)*Setup!$B$22</f>
        <v>0</v>
      </c>
      <c r="L932" s="0" t="n">
        <f aca="false">SUMPRODUCT('5N inverse'!$A$10:$Y$10,'5N mesh'!$B$37:$Z$37,$E931:$AC931)+'5N inverse'!$A$10*$C932/Setup!$B$17+INDEX('5N inverse'!$A$10:$Y$10,1,'5N mesh'!$B$7+1)*Setup!$B$22</f>
        <v>0</v>
      </c>
      <c r="M932" s="0" t="n">
        <f aca="false">SUMPRODUCT('5N inverse'!$A$11:$Y$11,'5N mesh'!$B$37:$Z$37,$E931:$AC931)+'5N inverse'!$A$11*$C932/Setup!$B$17+INDEX('5N inverse'!$A$11:$Y$11,1,'5N mesh'!$B$7+1)*Setup!$B$22</f>
        <v>0</v>
      </c>
      <c r="N932" s="0" t="n">
        <f aca="false">SUMPRODUCT('5N inverse'!$A$12:$Y$12,'5N mesh'!$B$37:$Z$37,$E931:$AC931)+'5N inverse'!$A$12*$C932/Setup!$B$17+INDEX('5N inverse'!$A$12:$Y$12,1,'5N mesh'!$B$7+1)*Setup!$B$22</f>
        <v>0</v>
      </c>
      <c r="O932" s="0" t="n">
        <f aca="false">SUMPRODUCT('5N inverse'!$A$13:$Y$13,'5N mesh'!$B$37:$Z$37,$E931:$AC931)+'5N inverse'!$A$13*$C932/Setup!$B$17+INDEX('5N inverse'!$A$13:$Y$13,1,'5N mesh'!$B$7+1)*Setup!$B$22</f>
        <v>0</v>
      </c>
      <c r="P932" s="0" t="n">
        <f aca="false">SUMPRODUCT('5N inverse'!$A$14:$Y$14,'5N mesh'!$B$37:$Z$37,$E931:$AC931)+'5N inverse'!$A$14*$C932/Setup!$B$17+INDEX('5N inverse'!$A$14:$Y$14,1,'5N mesh'!$B$7+1)*Setup!$B$22</f>
        <v>0</v>
      </c>
      <c r="Q932" s="0" t="n">
        <f aca="false">SUMPRODUCT('5N inverse'!$A$15:$Y$15,'5N mesh'!$B$37:$Z$37,$E931:$AC931)+'5N inverse'!$A$15*$C932/Setup!$B$17+INDEX('5N inverse'!$A$15:$Y$15,1,'5N mesh'!$B$7+1)*Setup!$B$22</f>
        <v>0</v>
      </c>
      <c r="R932" s="0" t="n">
        <f aca="false">SUMPRODUCT('5N inverse'!$A$16:$Y$16,'5N mesh'!$B$37:$Z$37,$E931:$AC931)+'5N inverse'!$A$16*$C932/Setup!$B$17+INDEX('5N inverse'!$A$16:$Y$16,1,'5N mesh'!$B$7+1)*Setup!$B$22</f>
        <v>0</v>
      </c>
      <c r="S932" s="0" t="n">
        <f aca="false">SUMPRODUCT('5N inverse'!$A$17:$Y$17,'5N mesh'!$B$37:$Z$37,$E931:$AC931)+'5N inverse'!$A$17*$C932/Setup!$B$17+INDEX('5N inverse'!$A$17:$Y$17,1,'5N mesh'!$B$7+1)*Setup!$B$22</f>
        <v>0</v>
      </c>
      <c r="T932" s="0" t="n">
        <f aca="false">SUMPRODUCT('5N inverse'!$A$18:$Y$18,'5N mesh'!$B$37:$Z$37,$E931:$AC931)+'5N inverse'!$A$18*$C932/Setup!$B$17+INDEX('5N inverse'!$A$18:$Y$18,1,'5N mesh'!$B$7+1)*Setup!$B$22</f>
        <v>0</v>
      </c>
      <c r="U932" s="0" t="n">
        <f aca="false">SUMPRODUCT('5N inverse'!$A$19:$Y$19,'5N mesh'!$B$37:$Z$37,$E931:$AC931)+'5N inverse'!$A$19*$C932/Setup!$B$17+INDEX('5N inverse'!$A$19:$Y$19,1,'5N mesh'!$B$7+1)*Setup!$B$22</f>
        <v>0</v>
      </c>
      <c r="V932" s="0" t="n">
        <f aca="false">SUMPRODUCT('5N inverse'!$A$20:$Y$20,'5N mesh'!$B$37:$Z$37,$E931:$AC931)+'5N inverse'!$A$20*$C932/Setup!$B$17+INDEX('5N inverse'!$A$20:$Y$20,1,'5N mesh'!$B$7+1)*Setup!$B$22</f>
        <v>0</v>
      </c>
      <c r="W932" s="0" t="n">
        <f aca="false">SUMPRODUCT('5N inverse'!$A$21:$Y$21,'5N mesh'!$B$37:$Z$37,$E931:$AC931)+'5N inverse'!$A$21*$C932/Setup!$B$17+INDEX('5N inverse'!$A$21:$Y$21,1,'5N mesh'!$B$7+1)*Setup!$B$22</f>
        <v>0</v>
      </c>
      <c r="X932" s="0" t="n">
        <f aca="false">SUMPRODUCT('5N inverse'!$A$22:$Y$22,'5N mesh'!$B$37:$Z$37,$E931:$AC931)+'5N inverse'!$A$22*$C932/Setup!$B$17+INDEX('5N inverse'!$A$22:$Y$22,1,'5N mesh'!$B$7+1)*Setup!$B$22</f>
        <v>0</v>
      </c>
      <c r="Y932" s="0" t="n">
        <f aca="false">SUMPRODUCT('5N inverse'!$A$23:$Y$23,'5N mesh'!$B$37:$Z$37,$E931:$AC931)+'5N inverse'!$A$23*$C932/Setup!$B$17+INDEX('5N inverse'!$A$23:$Y$23,1,'5N mesh'!$B$7+1)*Setup!$B$22</f>
        <v>0</v>
      </c>
      <c r="Z932" s="0" t="n">
        <f aca="false">SUMPRODUCT('5N inverse'!$A$24:$Y$24,'5N mesh'!$B$37:$Z$37,$E931:$AC931)+'5N inverse'!$A$24*$C932/Setup!$B$17+INDEX('5N inverse'!$A$24:$Y$24,1,'5N mesh'!$B$7+1)*Setup!$B$22</f>
        <v>0</v>
      </c>
      <c r="AA932" s="0" t="n">
        <f aca="false">SUMPRODUCT('5N inverse'!$A$25:$Y$25,'5N mesh'!$B$37:$Z$37,$E931:$AC931)+'5N inverse'!$A$25*$C932/Setup!$B$17+INDEX('5N inverse'!$A$25:$Y$25,1,'5N mesh'!$B$7+1)*Setup!$B$22</f>
        <v>0</v>
      </c>
      <c r="AB932" s="0" t="n">
        <f aca="false">SUMPRODUCT('5N inverse'!$A$26:$Y$26,'5N mesh'!$B$37:$Z$37,$E931:$AC931)+'5N inverse'!$A$26*$C932/Setup!$B$17+INDEX('5N inverse'!$A$26:$Y$26,1,'5N mesh'!$B$7+1)*Setup!$B$22</f>
        <v>0</v>
      </c>
      <c r="AC932" s="0" t="n">
        <f aca="false">SUMPRODUCT('5N inverse'!$A$27:$Y$27,'5N mesh'!$B$37:$Z$37,$E931:$AC931)+'5N inverse'!$A$27*$C932/Setup!$B$17+INDEX('5N inverse'!$A$27:$Y$27,1,'5N mesh'!$B$7+1)*Setup!$B$22</f>
        <v>0</v>
      </c>
    </row>
    <row r="933" customFormat="false" ht="15" hidden="false" customHeight="false" outlineLevel="0" collapsed="false">
      <c r="A933" s="0" t="n">
        <v>928</v>
      </c>
      <c r="B933" s="0" t="n">
        <f aca="false">A933*Setup!$B$11/3600</f>
        <v>77.3333333333333</v>
      </c>
      <c r="C933" s="0" t="n">
        <f aca="false">Setup!$B$7+Setup!$B$8*COS(2*PI()*(B933-Setup!$B$9)/24)</f>
        <v>20.2412295168564</v>
      </c>
      <c r="D933" s="0" t="n">
        <f aca="false">(C933-E933)/Setup!$B$17</f>
        <v>-14.6930471721624</v>
      </c>
      <c r="E933" s="0" t="n">
        <f aca="false">SUMPRODUCT('5N inverse'!$A$3:$Y$3,'5N mesh'!$B$37:$Z$37,$E932:$AC932)+'5N inverse'!$A$3*$C933/Setup!$B$17+INDEX('5N inverse'!$A$3:$Y$3,1,'5N mesh'!$B$7+1)*Setup!$B$22</f>
        <v>22.1513256492375</v>
      </c>
      <c r="F933" s="0" t="n">
        <f aca="false">SUMPRODUCT('5N inverse'!$A$4:$Y$4,'5N mesh'!$B$37:$Z$37,$E932:$AC932)+'5N inverse'!$A$4*$C933/Setup!$B$17+INDEX('5N inverse'!$A$4:$Y$4,1,'5N mesh'!$B$7+1)*Setup!$B$22</f>
        <v>20.9707485890764</v>
      </c>
      <c r="G933" s="0" t="n">
        <f aca="false">SUMPRODUCT('5N inverse'!$A$5:$Y$5,'5N mesh'!$B$37:$Z$37,$E932:$AC932)+'5N inverse'!$A$5*$C933/Setup!$B$17+INDEX('5N inverse'!$A$5:$Y$5,1,'5N mesh'!$B$7+1)*Setup!$B$22</f>
        <v>18.6095944687542</v>
      </c>
      <c r="H933" s="0" t="n">
        <f aca="false">SUMPRODUCT('5N inverse'!$A$6:$Y$6,'5N mesh'!$B$37:$Z$37,$E932:$AC932)+'5N inverse'!$A$6*$C933/Setup!$B$17+INDEX('5N inverse'!$A$6:$Y$6,1,'5N mesh'!$B$7+1)*Setup!$B$22</f>
        <v>16.2484403484319</v>
      </c>
      <c r="I933" s="0" t="n">
        <f aca="false">SUMPRODUCT('5N inverse'!$A$7:$Y$7,'5N mesh'!$B$37:$Z$37,$E932:$AC932)+'5N inverse'!$A$7*$C933/Setup!$B$17+INDEX('5N inverse'!$A$7:$Y$7,1,'5N mesh'!$B$7+1)*Setup!$B$22</f>
        <v>15.0678632882708</v>
      </c>
      <c r="J933" s="0" t="n">
        <f aca="false">SUMPRODUCT('5N inverse'!$A$8:$Y$8,'5N mesh'!$B$37:$Z$37,$E932:$AC932)+'5N inverse'!$A$8*$C933/Setup!$B$17+INDEX('5N inverse'!$A$8:$Y$8,1,'5N mesh'!$B$7+1)*Setup!$B$22</f>
        <v>0</v>
      </c>
      <c r="K933" s="0" t="n">
        <f aca="false">SUMPRODUCT('5N inverse'!$A$9:$Y$9,'5N mesh'!$B$37:$Z$37,$E932:$AC932)+'5N inverse'!$A$9*$C933/Setup!$B$17+INDEX('5N inverse'!$A$9:$Y$9,1,'5N mesh'!$B$7+1)*Setup!$B$22</f>
        <v>0</v>
      </c>
      <c r="L933" s="0" t="n">
        <f aca="false">SUMPRODUCT('5N inverse'!$A$10:$Y$10,'5N mesh'!$B$37:$Z$37,$E932:$AC932)+'5N inverse'!$A$10*$C933/Setup!$B$17+INDEX('5N inverse'!$A$10:$Y$10,1,'5N mesh'!$B$7+1)*Setup!$B$22</f>
        <v>0</v>
      </c>
      <c r="M933" s="0" t="n">
        <f aca="false">SUMPRODUCT('5N inverse'!$A$11:$Y$11,'5N mesh'!$B$37:$Z$37,$E932:$AC932)+'5N inverse'!$A$11*$C933/Setup!$B$17+INDEX('5N inverse'!$A$11:$Y$11,1,'5N mesh'!$B$7+1)*Setup!$B$22</f>
        <v>0</v>
      </c>
      <c r="N933" s="0" t="n">
        <f aca="false">SUMPRODUCT('5N inverse'!$A$12:$Y$12,'5N mesh'!$B$37:$Z$37,$E932:$AC932)+'5N inverse'!$A$12*$C933/Setup!$B$17+INDEX('5N inverse'!$A$12:$Y$12,1,'5N mesh'!$B$7+1)*Setup!$B$22</f>
        <v>0</v>
      </c>
      <c r="O933" s="0" t="n">
        <f aca="false">SUMPRODUCT('5N inverse'!$A$13:$Y$13,'5N mesh'!$B$37:$Z$37,$E932:$AC932)+'5N inverse'!$A$13*$C933/Setup!$B$17+INDEX('5N inverse'!$A$13:$Y$13,1,'5N mesh'!$B$7+1)*Setup!$B$22</f>
        <v>0</v>
      </c>
      <c r="P933" s="0" t="n">
        <f aca="false">SUMPRODUCT('5N inverse'!$A$14:$Y$14,'5N mesh'!$B$37:$Z$37,$E932:$AC932)+'5N inverse'!$A$14*$C933/Setup!$B$17+INDEX('5N inverse'!$A$14:$Y$14,1,'5N mesh'!$B$7+1)*Setup!$B$22</f>
        <v>0</v>
      </c>
      <c r="Q933" s="0" t="n">
        <f aca="false">SUMPRODUCT('5N inverse'!$A$15:$Y$15,'5N mesh'!$B$37:$Z$37,$E932:$AC932)+'5N inverse'!$A$15*$C933/Setup!$B$17+INDEX('5N inverse'!$A$15:$Y$15,1,'5N mesh'!$B$7+1)*Setup!$B$22</f>
        <v>0</v>
      </c>
      <c r="R933" s="0" t="n">
        <f aca="false">SUMPRODUCT('5N inverse'!$A$16:$Y$16,'5N mesh'!$B$37:$Z$37,$E932:$AC932)+'5N inverse'!$A$16*$C933/Setup!$B$17+INDEX('5N inverse'!$A$16:$Y$16,1,'5N mesh'!$B$7+1)*Setup!$B$22</f>
        <v>0</v>
      </c>
      <c r="S933" s="0" t="n">
        <f aca="false">SUMPRODUCT('5N inverse'!$A$17:$Y$17,'5N mesh'!$B$37:$Z$37,$E932:$AC932)+'5N inverse'!$A$17*$C933/Setup!$B$17+INDEX('5N inverse'!$A$17:$Y$17,1,'5N mesh'!$B$7+1)*Setup!$B$22</f>
        <v>0</v>
      </c>
      <c r="T933" s="0" t="n">
        <f aca="false">SUMPRODUCT('5N inverse'!$A$18:$Y$18,'5N mesh'!$B$37:$Z$37,$E932:$AC932)+'5N inverse'!$A$18*$C933/Setup!$B$17+INDEX('5N inverse'!$A$18:$Y$18,1,'5N mesh'!$B$7+1)*Setup!$B$22</f>
        <v>0</v>
      </c>
      <c r="U933" s="0" t="n">
        <f aca="false">SUMPRODUCT('5N inverse'!$A$19:$Y$19,'5N mesh'!$B$37:$Z$37,$E932:$AC932)+'5N inverse'!$A$19*$C933/Setup!$B$17+INDEX('5N inverse'!$A$19:$Y$19,1,'5N mesh'!$B$7+1)*Setup!$B$22</f>
        <v>0</v>
      </c>
      <c r="V933" s="0" t="n">
        <f aca="false">SUMPRODUCT('5N inverse'!$A$20:$Y$20,'5N mesh'!$B$37:$Z$37,$E932:$AC932)+'5N inverse'!$A$20*$C933/Setup!$B$17+INDEX('5N inverse'!$A$20:$Y$20,1,'5N mesh'!$B$7+1)*Setup!$B$22</f>
        <v>0</v>
      </c>
      <c r="W933" s="0" t="n">
        <f aca="false">SUMPRODUCT('5N inverse'!$A$21:$Y$21,'5N mesh'!$B$37:$Z$37,$E932:$AC932)+'5N inverse'!$A$21*$C933/Setup!$B$17+INDEX('5N inverse'!$A$21:$Y$21,1,'5N mesh'!$B$7+1)*Setup!$B$22</f>
        <v>0</v>
      </c>
      <c r="X933" s="0" t="n">
        <f aca="false">SUMPRODUCT('5N inverse'!$A$22:$Y$22,'5N mesh'!$B$37:$Z$37,$E932:$AC932)+'5N inverse'!$A$22*$C933/Setup!$B$17+INDEX('5N inverse'!$A$22:$Y$22,1,'5N mesh'!$B$7+1)*Setup!$B$22</f>
        <v>0</v>
      </c>
      <c r="Y933" s="0" t="n">
        <f aca="false">SUMPRODUCT('5N inverse'!$A$23:$Y$23,'5N mesh'!$B$37:$Z$37,$E932:$AC932)+'5N inverse'!$A$23*$C933/Setup!$B$17+INDEX('5N inverse'!$A$23:$Y$23,1,'5N mesh'!$B$7+1)*Setup!$B$22</f>
        <v>0</v>
      </c>
      <c r="Z933" s="0" t="n">
        <f aca="false">SUMPRODUCT('5N inverse'!$A$24:$Y$24,'5N mesh'!$B$37:$Z$37,$E932:$AC932)+'5N inverse'!$A$24*$C933/Setup!$B$17+INDEX('5N inverse'!$A$24:$Y$24,1,'5N mesh'!$B$7+1)*Setup!$B$22</f>
        <v>0</v>
      </c>
      <c r="AA933" s="0" t="n">
        <f aca="false">SUMPRODUCT('5N inverse'!$A$25:$Y$25,'5N mesh'!$B$37:$Z$37,$E932:$AC932)+'5N inverse'!$A$25*$C933/Setup!$B$17+INDEX('5N inverse'!$A$25:$Y$25,1,'5N mesh'!$B$7+1)*Setup!$B$22</f>
        <v>0</v>
      </c>
      <c r="AB933" s="0" t="n">
        <f aca="false">SUMPRODUCT('5N inverse'!$A$26:$Y$26,'5N mesh'!$B$37:$Z$37,$E932:$AC932)+'5N inverse'!$A$26*$C933/Setup!$B$17+INDEX('5N inverse'!$A$26:$Y$26,1,'5N mesh'!$B$7+1)*Setup!$B$22</f>
        <v>0</v>
      </c>
      <c r="AC933" s="0" t="n">
        <f aca="false">SUMPRODUCT('5N inverse'!$A$27:$Y$27,'5N mesh'!$B$37:$Z$37,$E932:$AC932)+'5N inverse'!$A$27*$C933/Setup!$B$17+INDEX('5N inverse'!$A$27:$Y$27,1,'5N mesh'!$B$7+1)*Setup!$B$22</f>
        <v>0</v>
      </c>
    </row>
    <row r="934" customFormat="false" ht="15" hidden="false" customHeight="false" outlineLevel="0" collapsed="false">
      <c r="A934" s="0" t="n">
        <v>929</v>
      </c>
      <c r="B934" s="0" t="n">
        <f aca="false">A934*Setup!$B$11/3600</f>
        <v>77.4166666666667</v>
      </c>
      <c r="C934" s="0" t="n">
        <f aca="false">Setup!$B$7+Setup!$B$8*COS(2*PI()*(B934-Setup!$B$9)/24)</f>
        <v>20.2719685228688</v>
      </c>
      <c r="D934" s="0" t="n">
        <f aca="false">(C934-E934)/Setup!$B$17</f>
        <v>-14.2499810616271</v>
      </c>
      <c r="E934" s="0" t="n">
        <f aca="false">SUMPRODUCT('5N inverse'!$A$3:$Y$3,'5N mesh'!$B$37:$Z$37,$E933:$AC933)+'5N inverse'!$A$3*$C934/Setup!$B$17+INDEX('5N inverse'!$A$3:$Y$3,1,'5N mesh'!$B$7+1)*Setup!$B$22</f>
        <v>22.1244660608803</v>
      </c>
      <c r="F934" s="0" t="n">
        <f aca="false">SUMPRODUCT('5N inverse'!$A$4:$Y$4,'5N mesh'!$B$37:$Z$37,$E933:$AC933)+'5N inverse'!$A$4*$C934/Setup!$B$17+INDEX('5N inverse'!$A$4:$Y$4,1,'5N mesh'!$B$7+1)*Setup!$B$22</f>
        <v>20.9483154121371</v>
      </c>
      <c r="G934" s="0" t="n">
        <f aca="false">SUMPRODUCT('5N inverse'!$A$5:$Y$5,'5N mesh'!$B$37:$Z$37,$E933:$AC933)+'5N inverse'!$A$5*$C934/Setup!$B$17+INDEX('5N inverse'!$A$5:$Y$5,1,'5N mesh'!$B$7+1)*Setup!$B$22</f>
        <v>18.5960141146506</v>
      </c>
      <c r="H934" s="0" t="n">
        <f aca="false">SUMPRODUCT('5N inverse'!$A$6:$Y$6,'5N mesh'!$B$37:$Z$37,$E933:$AC933)+'5N inverse'!$A$6*$C934/Setup!$B$17+INDEX('5N inverse'!$A$6:$Y$6,1,'5N mesh'!$B$7+1)*Setup!$B$22</f>
        <v>16.2437128171641</v>
      </c>
      <c r="I934" s="0" t="n">
        <f aca="false">SUMPRODUCT('5N inverse'!$A$7:$Y$7,'5N mesh'!$B$37:$Z$37,$E933:$AC933)+'5N inverse'!$A$7*$C934/Setup!$B$17+INDEX('5N inverse'!$A$7:$Y$7,1,'5N mesh'!$B$7+1)*Setup!$B$22</f>
        <v>15.0675621684208</v>
      </c>
      <c r="J934" s="0" t="n">
        <f aca="false">SUMPRODUCT('5N inverse'!$A$8:$Y$8,'5N mesh'!$B$37:$Z$37,$E933:$AC933)+'5N inverse'!$A$8*$C934/Setup!$B$17+INDEX('5N inverse'!$A$8:$Y$8,1,'5N mesh'!$B$7+1)*Setup!$B$22</f>
        <v>0</v>
      </c>
      <c r="K934" s="0" t="n">
        <f aca="false">SUMPRODUCT('5N inverse'!$A$9:$Y$9,'5N mesh'!$B$37:$Z$37,$E933:$AC933)+'5N inverse'!$A$9*$C934/Setup!$B$17+INDEX('5N inverse'!$A$9:$Y$9,1,'5N mesh'!$B$7+1)*Setup!$B$22</f>
        <v>0</v>
      </c>
      <c r="L934" s="0" t="n">
        <f aca="false">SUMPRODUCT('5N inverse'!$A$10:$Y$10,'5N mesh'!$B$37:$Z$37,$E933:$AC933)+'5N inverse'!$A$10*$C934/Setup!$B$17+INDEX('5N inverse'!$A$10:$Y$10,1,'5N mesh'!$B$7+1)*Setup!$B$22</f>
        <v>0</v>
      </c>
      <c r="M934" s="0" t="n">
        <f aca="false">SUMPRODUCT('5N inverse'!$A$11:$Y$11,'5N mesh'!$B$37:$Z$37,$E933:$AC933)+'5N inverse'!$A$11*$C934/Setup!$B$17+INDEX('5N inverse'!$A$11:$Y$11,1,'5N mesh'!$B$7+1)*Setup!$B$22</f>
        <v>0</v>
      </c>
      <c r="N934" s="0" t="n">
        <f aca="false">SUMPRODUCT('5N inverse'!$A$12:$Y$12,'5N mesh'!$B$37:$Z$37,$E933:$AC933)+'5N inverse'!$A$12*$C934/Setup!$B$17+INDEX('5N inverse'!$A$12:$Y$12,1,'5N mesh'!$B$7+1)*Setup!$B$22</f>
        <v>0</v>
      </c>
      <c r="O934" s="0" t="n">
        <f aca="false">SUMPRODUCT('5N inverse'!$A$13:$Y$13,'5N mesh'!$B$37:$Z$37,$E933:$AC933)+'5N inverse'!$A$13*$C934/Setup!$B$17+INDEX('5N inverse'!$A$13:$Y$13,1,'5N mesh'!$B$7+1)*Setup!$B$22</f>
        <v>0</v>
      </c>
      <c r="P934" s="0" t="n">
        <f aca="false">SUMPRODUCT('5N inverse'!$A$14:$Y$14,'5N mesh'!$B$37:$Z$37,$E933:$AC933)+'5N inverse'!$A$14*$C934/Setup!$B$17+INDEX('5N inverse'!$A$14:$Y$14,1,'5N mesh'!$B$7+1)*Setup!$B$22</f>
        <v>0</v>
      </c>
      <c r="Q934" s="0" t="n">
        <f aca="false">SUMPRODUCT('5N inverse'!$A$15:$Y$15,'5N mesh'!$B$37:$Z$37,$E933:$AC933)+'5N inverse'!$A$15*$C934/Setup!$B$17+INDEX('5N inverse'!$A$15:$Y$15,1,'5N mesh'!$B$7+1)*Setup!$B$22</f>
        <v>0</v>
      </c>
      <c r="R934" s="0" t="n">
        <f aca="false">SUMPRODUCT('5N inverse'!$A$16:$Y$16,'5N mesh'!$B$37:$Z$37,$E933:$AC933)+'5N inverse'!$A$16*$C934/Setup!$B$17+INDEX('5N inverse'!$A$16:$Y$16,1,'5N mesh'!$B$7+1)*Setup!$B$22</f>
        <v>0</v>
      </c>
      <c r="S934" s="0" t="n">
        <f aca="false">SUMPRODUCT('5N inverse'!$A$17:$Y$17,'5N mesh'!$B$37:$Z$37,$E933:$AC933)+'5N inverse'!$A$17*$C934/Setup!$B$17+INDEX('5N inverse'!$A$17:$Y$17,1,'5N mesh'!$B$7+1)*Setup!$B$22</f>
        <v>0</v>
      </c>
      <c r="T934" s="0" t="n">
        <f aca="false">SUMPRODUCT('5N inverse'!$A$18:$Y$18,'5N mesh'!$B$37:$Z$37,$E933:$AC933)+'5N inverse'!$A$18*$C934/Setup!$B$17+INDEX('5N inverse'!$A$18:$Y$18,1,'5N mesh'!$B$7+1)*Setup!$B$22</f>
        <v>0</v>
      </c>
      <c r="U934" s="0" t="n">
        <f aca="false">SUMPRODUCT('5N inverse'!$A$19:$Y$19,'5N mesh'!$B$37:$Z$37,$E933:$AC933)+'5N inverse'!$A$19*$C934/Setup!$B$17+INDEX('5N inverse'!$A$19:$Y$19,1,'5N mesh'!$B$7+1)*Setup!$B$22</f>
        <v>0</v>
      </c>
      <c r="V934" s="0" t="n">
        <f aca="false">SUMPRODUCT('5N inverse'!$A$20:$Y$20,'5N mesh'!$B$37:$Z$37,$E933:$AC933)+'5N inverse'!$A$20*$C934/Setup!$B$17+INDEX('5N inverse'!$A$20:$Y$20,1,'5N mesh'!$B$7+1)*Setup!$B$22</f>
        <v>0</v>
      </c>
      <c r="W934" s="0" t="n">
        <f aca="false">SUMPRODUCT('5N inverse'!$A$21:$Y$21,'5N mesh'!$B$37:$Z$37,$E933:$AC933)+'5N inverse'!$A$21*$C934/Setup!$B$17+INDEX('5N inverse'!$A$21:$Y$21,1,'5N mesh'!$B$7+1)*Setup!$B$22</f>
        <v>0</v>
      </c>
      <c r="X934" s="0" t="n">
        <f aca="false">SUMPRODUCT('5N inverse'!$A$22:$Y$22,'5N mesh'!$B$37:$Z$37,$E933:$AC933)+'5N inverse'!$A$22*$C934/Setup!$B$17+INDEX('5N inverse'!$A$22:$Y$22,1,'5N mesh'!$B$7+1)*Setup!$B$22</f>
        <v>0</v>
      </c>
      <c r="Y934" s="0" t="n">
        <f aca="false">SUMPRODUCT('5N inverse'!$A$23:$Y$23,'5N mesh'!$B$37:$Z$37,$E933:$AC933)+'5N inverse'!$A$23*$C934/Setup!$B$17+INDEX('5N inverse'!$A$23:$Y$23,1,'5N mesh'!$B$7+1)*Setup!$B$22</f>
        <v>0</v>
      </c>
      <c r="Z934" s="0" t="n">
        <f aca="false">SUMPRODUCT('5N inverse'!$A$24:$Y$24,'5N mesh'!$B$37:$Z$37,$E933:$AC933)+'5N inverse'!$A$24*$C934/Setup!$B$17+INDEX('5N inverse'!$A$24:$Y$24,1,'5N mesh'!$B$7+1)*Setup!$B$22</f>
        <v>0</v>
      </c>
      <c r="AA934" s="0" t="n">
        <f aca="false">SUMPRODUCT('5N inverse'!$A$25:$Y$25,'5N mesh'!$B$37:$Z$37,$E933:$AC933)+'5N inverse'!$A$25*$C934/Setup!$B$17+INDEX('5N inverse'!$A$25:$Y$25,1,'5N mesh'!$B$7+1)*Setup!$B$22</f>
        <v>0</v>
      </c>
      <c r="AB934" s="0" t="n">
        <f aca="false">SUMPRODUCT('5N inverse'!$A$26:$Y$26,'5N mesh'!$B$37:$Z$37,$E933:$AC933)+'5N inverse'!$A$26*$C934/Setup!$B$17+INDEX('5N inverse'!$A$26:$Y$26,1,'5N mesh'!$B$7+1)*Setup!$B$22</f>
        <v>0</v>
      </c>
      <c r="AC934" s="0" t="n">
        <f aca="false">SUMPRODUCT('5N inverse'!$A$27:$Y$27,'5N mesh'!$B$37:$Z$37,$E933:$AC933)+'5N inverse'!$A$27*$C934/Setup!$B$17+INDEX('5N inverse'!$A$27:$Y$27,1,'5N mesh'!$B$7+1)*Setup!$B$22</f>
        <v>0</v>
      </c>
    </row>
    <row r="935" customFormat="false" ht="15" hidden="false" customHeight="false" outlineLevel="0" collapsed="false">
      <c r="A935" s="0" t="n">
        <v>930</v>
      </c>
      <c r="B935" s="0" t="n">
        <f aca="false">A935*Setup!$B$11/3600</f>
        <v>77.5</v>
      </c>
      <c r="C935" s="0" t="n">
        <f aca="false">Setup!$B$7+Setup!$B$8*COS(2*PI()*(B935-Setup!$B$9)/24)</f>
        <v>20.3044818699549</v>
      </c>
      <c r="D935" s="0" t="n">
        <f aca="false">(C935-E935)/Setup!$B$17</f>
        <v>-13.799246819557</v>
      </c>
      <c r="E935" s="0" t="n">
        <f aca="false">SUMPRODUCT('5N inverse'!$A$3:$Y$3,'5N mesh'!$B$37:$Z$37,$E934:$AC934)+'5N inverse'!$A$3*$C935/Setup!$B$17+INDEX('5N inverse'!$A$3:$Y$3,1,'5N mesh'!$B$7+1)*Setup!$B$22</f>
        <v>22.0983839564973</v>
      </c>
      <c r="F935" s="0" t="n">
        <f aca="false">SUMPRODUCT('5N inverse'!$A$4:$Y$4,'5N mesh'!$B$37:$Z$37,$E934:$AC934)+'5N inverse'!$A$4*$C935/Setup!$B$17+INDEX('5N inverse'!$A$4:$Y$4,1,'5N mesh'!$B$7+1)*Setup!$B$22</f>
        <v>20.9265306839249</v>
      </c>
      <c r="G935" s="0" t="n">
        <f aca="false">SUMPRODUCT('5N inverse'!$A$5:$Y$5,'5N mesh'!$B$37:$Z$37,$E934:$AC934)+'5N inverse'!$A$5*$C935/Setup!$B$17+INDEX('5N inverse'!$A$5:$Y$5,1,'5N mesh'!$B$7+1)*Setup!$B$22</f>
        <v>18.5828241387802</v>
      </c>
      <c r="H935" s="0" t="n">
        <f aca="false">SUMPRODUCT('5N inverse'!$A$6:$Y$6,'5N mesh'!$B$37:$Z$37,$E934:$AC934)+'5N inverse'!$A$6*$C935/Setup!$B$17+INDEX('5N inverse'!$A$6:$Y$6,1,'5N mesh'!$B$7+1)*Setup!$B$22</f>
        <v>16.2391175936355</v>
      </c>
      <c r="I935" s="0" t="n">
        <f aca="false">SUMPRODUCT('5N inverse'!$A$7:$Y$7,'5N mesh'!$B$37:$Z$37,$E934:$AC934)+'5N inverse'!$A$7*$C935/Setup!$B$17+INDEX('5N inverse'!$A$7:$Y$7,1,'5N mesh'!$B$7+1)*Setup!$B$22</f>
        <v>15.0672643210631</v>
      </c>
      <c r="J935" s="0" t="n">
        <f aca="false">SUMPRODUCT('5N inverse'!$A$8:$Y$8,'5N mesh'!$B$37:$Z$37,$E934:$AC934)+'5N inverse'!$A$8*$C935/Setup!$B$17+INDEX('5N inverse'!$A$8:$Y$8,1,'5N mesh'!$B$7+1)*Setup!$B$22</f>
        <v>0</v>
      </c>
      <c r="K935" s="0" t="n">
        <f aca="false">SUMPRODUCT('5N inverse'!$A$9:$Y$9,'5N mesh'!$B$37:$Z$37,$E934:$AC934)+'5N inverse'!$A$9*$C935/Setup!$B$17+INDEX('5N inverse'!$A$9:$Y$9,1,'5N mesh'!$B$7+1)*Setup!$B$22</f>
        <v>0</v>
      </c>
      <c r="L935" s="0" t="n">
        <f aca="false">SUMPRODUCT('5N inverse'!$A$10:$Y$10,'5N mesh'!$B$37:$Z$37,$E934:$AC934)+'5N inverse'!$A$10*$C935/Setup!$B$17+INDEX('5N inverse'!$A$10:$Y$10,1,'5N mesh'!$B$7+1)*Setup!$B$22</f>
        <v>0</v>
      </c>
      <c r="M935" s="0" t="n">
        <f aca="false">SUMPRODUCT('5N inverse'!$A$11:$Y$11,'5N mesh'!$B$37:$Z$37,$E934:$AC934)+'5N inverse'!$A$11*$C935/Setup!$B$17+INDEX('5N inverse'!$A$11:$Y$11,1,'5N mesh'!$B$7+1)*Setup!$B$22</f>
        <v>0</v>
      </c>
      <c r="N935" s="0" t="n">
        <f aca="false">SUMPRODUCT('5N inverse'!$A$12:$Y$12,'5N mesh'!$B$37:$Z$37,$E934:$AC934)+'5N inverse'!$A$12*$C935/Setup!$B$17+INDEX('5N inverse'!$A$12:$Y$12,1,'5N mesh'!$B$7+1)*Setup!$B$22</f>
        <v>0</v>
      </c>
      <c r="O935" s="0" t="n">
        <f aca="false">SUMPRODUCT('5N inverse'!$A$13:$Y$13,'5N mesh'!$B$37:$Z$37,$E934:$AC934)+'5N inverse'!$A$13*$C935/Setup!$B$17+INDEX('5N inverse'!$A$13:$Y$13,1,'5N mesh'!$B$7+1)*Setup!$B$22</f>
        <v>0</v>
      </c>
      <c r="P935" s="0" t="n">
        <f aca="false">SUMPRODUCT('5N inverse'!$A$14:$Y$14,'5N mesh'!$B$37:$Z$37,$E934:$AC934)+'5N inverse'!$A$14*$C935/Setup!$B$17+INDEX('5N inverse'!$A$14:$Y$14,1,'5N mesh'!$B$7+1)*Setup!$B$22</f>
        <v>0</v>
      </c>
      <c r="Q935" s="0" t="n">
        <f aca="false">SUMPRODUCT('5N inverse'!$A$15:$Y$15,'5N mesh'!$B$37:$Z$37,$E934:$AC934)+'5N inverse'!$A$15*$C935/Setup!$B$17+INDEX('5N inverse'!$A$15:$Y$15,1,'5N mesh'!$B$7+1)*Setup!$B$22</f>
        <v>0</v>
      </c>
      <c r="R935" s="0" t="n">
        <f aca="false">SUMPRODUCT('5N inverse'!$A$16:$Y$16,'5N mesh'!$B$37:$Z$37,$E934:$AC934)+'5N inverse'!$A$16*$C935/Setup!$B$17+INDEX('5N inverse'!$A$16:$Y$16,1,'5N mesh'!$B$7+1)*Setup!$B$22</f>
        <v>0</v>
      </c>
      <c r="S935" s="0" t="n">
        <f aca="false">SUMPRODUCT('5N inverse'!$A$17:$Y$17,'5N mesh'!$B$37:$Z$37,$E934:$AC934)+'5N inverse'!$A$17*$C935/Setup!$B$17+INDEX('5N inverse'!$A$17:$Y$17,1,'5N mesh'!$B$7+1)*Setup!$B$22</f>
        <v>0</v>
      </c>
      <c r="T935" s="0" t="n">
        <f aca="false">SUMPRODUCT('5N inverse'!$A$18:$Y$18,'5N mesh'!$B$37:$Z$37,$E934:$AC934)+'5N inverse'!$A$18*$C935/Setup!$B$17+INDEX('5N inverse'!$A$18:$Y$18,1,'5N mesh'!$B$7+1)*Setup!$B$22</f>
        <v>0</v>
      </c>
      <c r="U935" s="0" t="n">
        <f aca="false">SUMPRODUCT('5N inverse'!$A$19:$Y$19,'5N mesh'!$B$37:$Z$37,$E934:$AC934)+'5N inverse'!$A$19*$C935/Setup!$B$17+INDEX('5N inverse'!$A$19:$Y$19,1,'5N mesh'!$B$7+1)*Setup!$B$22</f>
        <v>0</v>
      </c>
      <c r="V935" s="0" t="n">
        <f aca="false">SUMPRODUCT('5N inverse'!$A$20:$Y$20,'5N mesh'!$B$37:$Z$37,$E934:$AC934)+'5N inverse'!$A$20*$C935/Setup!$B$17+INDEX('5N inverse'!$A$20:$Y$20,1,'5N mesh'!$B$7+1)*Setup!$B$22</f>
        <v>0</v>
      </c>
      <c r="W935" s="0" t="n">
        <f aca="false">SUMPRODUCT('5N inverse'!$A$21:$Y$21,'5N mesh'!$B$37:$Z$37,$E934:$AC934)+'5N inverse'!$A$21*$C935/Setup!$B$17+INDEX('5N inverse'!$A$21:$Y$21,1,'5N mesh'!$B$7+1)*Setup!$B$22</f>
        <v>0</v>
      </c>
      <c r="X935" s="0" t="n">
        <f aca="false">SUMPRODUCT('5N inverse'!$A$22:$Y$22,'5N mesh'!$B$37:$Z$37,$E934:$AC934)+'5N inverse'!$A$22*$C935/Setup!$B$17+INDEX('5N inverse'!$A$22:$Y$22,1,'5N mesh'!$B$7+1)*Setup!$B$22</f>
        <v>0</v>
      </c>
      <c r="Y935" s="0" t="n">
        <f aca="false">SUMPRODUCT('5N inverse'!$A$23:$Y$23,'5N mesh'!$B$37:$Z$37,$E934:$AC934)+'5N inverse'!$A$23*$C935/Setup!$B$17+INDEX('5N inverse'!$A$23:$Y$23,1,'5N mesh'!$B$7+1)*Setup!$B$22</f>
        <v>0</v>
      </c>
      <c r="Z935" s="0" t="n">
        <f aca="false">SUMPRODUCT('5N inverse'!$A$24:$Y$24,'5N mesh'!$B$37:$Z$37,$E934:$AC934)+'5N inverse'!$A$24*$C935/Setup!$B$17+INDEX('5N inverse'!$A$24:$Y$24,1,'5N mesh'!$B$7+1)*Setup!$B$22</f>
        <v>0</v>
      </c>
      <c r="AA935" s="0" t="n">
        <f aca="false">SUMPRODUCT('5N inverse'!$A$25:$Y$25,'5N mesh'!$B$37:$Z$37,$E934:$AC934)+'5N inverse'!$A$25*$C935/Setup!$B$17+INDEX('5N inverse'!$A$25:$Y$25,1,'5N mesh'!$B$7+1)*Setup!$B$22</f>
        <v>0</v>
      </c>
      <c r="AB935" s="0" t="n">
        <f aca="false">SUMPRODUCT('5N inverse'!$A$26:$Y$26,'5N mesh'!$B$37:$Z$37,$E934:$AC934)+'5N inverse'!$A$26*$C935/Setup!$B$17+INDEX('5N inverse'!$A$26:$Y$26,1,'5N mesh'!$B$7+1)*Setup!$B$22</f>
        <v>0</v>
      </c>
      <c r="AC935" s="0" t="n">
        <f aca="false">SUMPRODUCT('5N inverse'!$A$27:$Y$27,'5N mesh'!$B$37:$Z$37,$E934:$AC934)+'5N inverse'!$A$27*$C935/Setup!$B$17+INDEX('5N inverse'!$A$27:$Y$27,1,'5N mesh'!$B$7+1)*Setup!$B$22</f>
        <v>0</v>
      </c>
    </row>
    <row r="936" customFormat="false" ht="15" hidden="false" customHeight="false" outlineLevel="0" collapsed="false">
      <c r="A936" s="0" t="n">
        <v>931</v>
      </c>
      <c r="B936" s="0" t="n">
        <f aca="false">A936*Setup!$B$11/3600</f>
        <v>77.5833333333333</v>
      </c>
      <c r="C936" s="0" t="n">
        <f aca="false">Setup!$B$7+Setup!$B$8*COS(2*PI()*(B936-Setup!$B$9)/24)</f>
        <v>20.3387540835222</v>
      </c>
      <c r="D936" s="0" t="n">
        <f aca="false">(C936-E936)/Setup!$B$17</f>
        <v>-13.3410589736164</v>
      </c>
      <c r="E936" s="0" t="n">
        <f aca="false">SUMPRODUCT('5N inverse'!$A$3:$Y$3,'5N mesh'!$B$37:$Z$37,$E935:$AC935)+'5N inverse'!$A$3*$C936/Setup!$B$17+INDEX('5N inverse'!$A$3:$Y$3,1,'5N mesh'!$B$7+1)*Setup!$B$22</f>
        <v>22.0730917500923</v>
      </c>
      <c r="F936" s="0" t="n">
        <f aca="false">SUMPRODUCT('5N inverse'!$A$4:$Y$4,'5N mesh'!$B$37:$Z$37,$E935:$AC935)+'5N inverse'!$A$4*$C936/Setup!$B$17+INDEX('5N inverse'!$A$4:$Y$4,1,'5N mesh'!$B$7+1)*Setup!$B$22</f>
        <v>20.9054047730705</v>
      </c>
      <c r="G936" s="0" t="n">
        <f aca="false">SUMPRODUCT('5N inverse'!$A$5:$Y$5,'5N mesh'!$B$37:$Z$37,$E935:$AC935)+'5N inverse'!$A$5*$C936/Setup!$B$17+INDEX('5N inverse'!$A$5:$Y$5,1,'5N mesh'!$B$7+1)*Setup!$B$22</f>
        <v>18.5700308190267</v>
      </c>
      <c r="H936" s="0" t="n">
        <f aca="false">SUMPRODUCT('5N inverse'!$A$6:$Y$6,'5N mesh'!$B$37:$Z$37,$E935:$AC935)+'5N inverse'!$A$6*$C936/Setup!$B$17+INDEX('5N inverse'!$A$6:$Y$6,1,'5N mesh'!$B$7+1)*Setup!$B$22</f>
        <v>16.234656864983</v>
      </c>
      <c r="I936" s="0" t="n">
        <f aca="false">SUMPRODUCT('5N inverse'!$A$7:$Y$7,'5N mesh'!$B$37:$Z$37,$E935:$AC935)+'5N inverse'!$A$7*$C936/Setup!$B$17+INDEX('5N inverse'!$A$7:$Y$7,1,'5N mesh'!$B$7+1)*Setup!$B$22</f>
        <v>15.0669698879611</v>
      </c>
      <c r="J936" s="0" t="n">
        <f aca="false">SUMPRODUCT('5N inverse'!$A$8:$Y$8,'5N mesh'!$B$37:$Z$37,$E935:$AC935)+'5N inverse'!$A$8*$C936/Setup!$B$17+INDEX('5N inverse'!$A$8:$Y$8,1,'5N mesh'!$B$7+1)*Setup!$B$22</f>
        <v>0</v>
      </c>
      <c r="K936" s="0" t="n">
        <f aca="false">SUMPRODUCT('5N inverse'!$A$9:$Y$9,'5N mesh'!$B$37:$Z$37,$E935:$AC935)+'5N inverse'!$A$9*$C936/Setup!$B$17+INDEX('5N inverse'!$A$9:$Y$9,1,'5N mesh'!$B$7+1)*Setup!$B$22</f>
        <v>0</v>
      </c>
      <c r="L936" s="0" t="n">
        <f aca="false">SUMPRODUCT('5N inverse'!$A$10:$Y$10,'5N mesh'!$B$37:$Z$37,$E935:$AC935)+'5N inverse'!$A$10*$C936/Setup!$B$17+INDEX('5N inverse'!$A$10:$Y$10,1,'5N mesh'!$B$7+1)*Setup!$B$22</f>
        <v>0</v>
      </c>
      <c r="M936" s="0" t="n">
        <f aca="false">SUMPRODUCT('5N inverse'!$A$11:$Y$11,'5N mesh'!$B$37:$Z$37,$E935:$AC935)+'5N inverse'!$A$11*$C936/Setup!$B$17+INDEX('5N inverse'!$A$11:$Y$11,1,'5N mesh'!$B$7+1)*Setup!$B$22</f>
        <v>0</v>
      </c>
      <c r="N936" s="0" t="n">
        <f aca="false">SUMPRODUCT('5N inverse'!$A$12:$Y$12,'5N mesh'!$B$37:$Z$37,$E935:$AC935)+'5N inverse'!$A$12*$C936/Setup!$B$17+INDEX('5N inverse'!$A$12:$Y$12,1,'5N mesh'!$B$7+1)*Setup!$B$22</f>
        <v>0</v>
      </c>
      <c r="O936" s="0" t="n">
        <f aca="false">SUMPRODUCT('5N inverse'!$A$13:$Y$13,'5N mesh'!$B$37:$Z$37,$E935:$AC935)+'5N inverse'!$A$13*$C936/Setup!$B$17+INDEX('5N inverse'!$A$13:$Y$13,1,'5N mesh'!$B$7+1)*Setup!$B$22</f>
        <v>0</v>
      </c>
      <c r="P936" s="0" t="n">
        <f aca="false">SUMPRODUCT('5N inverse'!$A$14:$Y$14,'5N mesh'!$B$37:$Z$37,$E935:$AC935)+'5N inverse'!$A$14*$C936/Setup!$B$17+INDEX('5N inverse'!$A$14:$Y$14,1,'5N mesh'!$B$7+1)*Setup!$B$22</f>
        <v>0</v>
      </c>
      <c r="Q936" s="0" t="n">
        <f aca="false">SUMPRODUCT('5N inverse'!$A$15:$Y$15,'5N mesh'!$B$37:$Z$37,$E935:$AC935)+'5N inverse'!$A$15*$C936/Setup!$B$17+INDEX('5N inverse'!$A$15:$Y$15,1,'5N mesh'!$B$7+1)*Setup!$B$22</f>
        <v>0</v>
      </c>
      <c r="R936" s="0" t="n">
        <f aca="false">SUMPRODUCT('5N inverse'!$A$16:$Y$16,'5N mesh'!$B$37:$Z$37,$E935:$AC935)+'5N inverse'!$A$16*$C936/Setup!$B$17+INDEX('5N inverse'!$A$16:$Y$16,1,'5N mesh'!$B$7+1)*Setup!$B$22</f>
        <v>0</v>
      </c>
      <c r="S936" s="0" t="n">
        <f aca="false">SUMPRODUCT('5N inverse'!$A$17:$Y$17,'5N mesh'!$B$37:$Z$37,$E935:$AC935)+'5N inverse'!$A$17*$C936/Setup!$B$17+INDEX('5N inverse'!$A$17:$Y$17,1,'5N mesh'!$B$7+1)*Setup!$B$22</f>
        <v>0</v>
      </c>
      <c r="T936" s="0" t="n">
        <f aca="false">SUMPRODUCT('5N inverse'!$A$18:$Y$18,'5N mesh'!$B$37:$Z$37,$E935:$AC935)+'5N inverse'!$A$18*$C936/Setup!$B$17+INDEX('5N inverse'!$A$18:$Y$18,1,'5N mesh'!$B$7+1)*Setup!$B$22</f>
        <v>0</v>
      </c>
      <c r="U936" s="0" t="n">
        <f aca="false">SUMPRODUCT('5N inverse'!$A$19:$Y$19,'5N mesh'!$B$37:$Z$37,$E935:$AC935)+'5N inverse'!$A$19*$C936/Setup!$B$17+INDEX('5N inverse'!$A$19:$Y$19,1,'5N mesh'!$B$7+1)*Setup!$B$22</f>
        <v>0</v>
      </c>
      <c r="V936" s="0" t="n">
        <f aca="false">SUMPRODUCT('5N inverse'!$A$20:$Y$20,'5N mesh'!$B$37:$Z$37,$E935:$AC935)+'5N inverse'!$A$20*$C936/Setup!$B$17+INDEX('5N inverse'!$A$20:$Y$20,1,'5N mesh'!$B$7+1)*Setup!$B$22</f>
        <v>0</v>
      </c>
      <c r="W936" s="0" t="n">
        <f aca="false">SUMPRODUCT('5N inverse'!$A$21:$Y$21,'5N mesh'!$B$37:$Z$37,$E935:$AC935)+'5N inverse'!$A$21*$C936/Setup!$B$17+INDEX('5N inverse'!$A$21:$Y$21,1,'5N mesh'!$B$7+1)*Setup!$B$22</f>
        <v>0</v>
      </c>
      <c r="X936" s="0" t="n">
        <f aca="false">SUMPRODUCT('5N inverse'!$A$22:$Y$22,'5N mesh'!$B$37:$Z$37,$E935:$AC935)+'5N inverse'!$A$22*$C936/Setup!$B$17+INDEX('5N inverse'!$A$22:$Y$22,1,'5N mesh'!$B$7+1)*Setup!$B$22</f>
        <v>0</v>
      </c>
      <c r="Y936" s="0" t="n">
        <f aca="false">SUMPRODUCT('5N inverse'!$A$23:$Y$23,'5N mesh'!$B$37:$Z$37,$E935:$AC935)+'5N inverse'!$A$23*$C936/Setup!$B$17+INDEX('5N inverse'!$A$23:$Y$23,1,'5N mesh'!$B$7+1)*Setup!$B$22</f>
        <v>0</v>
      </c>
      <c r="Z936" s="0" t="n">
        <f aca="false">SUMPRODUCT('5N inverse'!$A$24:$Y$24,'5N mesh'!$B$37:$Z$37,$E935:$AC935)+'5N inverse'!$A$24*$C936/Setup!$B$17+INDEX('5N inverse'!$A$24:$Y$24,1,'5N mesh'!$B$7+1)*Setup!$B$22</f>
        <v>0</v>
      </c>
      <c r="AA936" s="0" t="n">
        <f aca="false">SUMPRODUCT('5N inverse'!$A$25:$Y$25,'5N mesh'!$B$37:$Z$37,$E935:$AC935)+'5N inverse'!$A$25*$C936/Setup!$B$17+INDEX('5N inverse'!$A$25:$Y$25,1,'5N mesh'!$B$7+1)*Setup!$B$22</f>
        <v>0</v>
      </c>
      <c r="AB936" s="0" t="n">
        <f aca="false">SUMPRODUCT('5N inverse'!$A$26:$Y$26,'5N mesh'!$B$37:$Z$37,$E935:$AC935)+'5N inverse'!$A$26*$C936/Setup!$B$17+INDEX('5N inverse'!$A$26:$Y$26,1,'5N mesh'!$B$7+1)*Setup!$B$22</f>
        <v>0</v>
      </c>
      <c r="AC936" s="0" t="n">
        <f aca="false">SUMPRODUCT('5N inverse'!$A$27:$Y$27,'5N mesh'!$B$37:$Z$37,$E935:$AC935)+'5N inverse'!$A$27*$C936/Setup!$B$17+INDEX('5N inverse'!$A$27:$Y$27,1,'5N mesh'!$B$7+1)*Setup!$B$22</f>
        <v>0</v>
      </c>
    </row>
    <row r="937" customFormat="false" ht="15" hidden="false" customHeight="false" outlineLevel="0" collapsed="false">
      <c r="A937" s="0" t="n">
        <v>932</v>
      </c>
      <c r="B937" s="0" t="n">
        <f aca="false">A937*Setup!$B$11/3600</f>
        <v>77.6666666666667</v>
      </c>
      <c r="C937" s="0" t="n">
        <f aca="false">Setup!$B$7+Setup!$B$8*COS(2*PI()*(B937-Setup!$B$9)/24)</f>
        <v>20.3747688518534</v>
      </c>
      <c r="D937" s="0" t="n">
        <f aca="false">(C937-E937)/Setup!$B$17</f>
        <v>-12.8756355989469</v>
      </c>
      <c r="E937" s="0" t="n">
        <f aca="false">SUMPRODUCT('5N inverse'!$A$3:$Y$3,'5N mesh'!$B$37:$Z$37,$E936:$AC936)+'5N inverse'!$A$3*$C937/Setup!$B$17+INDEX('5N inverse'!$A$3:$Y$3,1,'5N mesh'!$B$7+1)*Setup!$B$22</f>
        <v>22.0486014797165</v>
      </c>
      <c r="F937" s="0" t="n">
        <f aca="false">SUMPRODUCT('5N inverse'!$A$4:$Y$4,'5N mesh'!$B$37:$Z$37,$E936:$AC936)+'5N inverse'!$A$4*$C937/Setup!$B$17+INDEX('5N inverse'!$A$4:$Y$4,1,'5N mesh'!$B$7+1)*Setup!$B$22</f>
        <v>20.8849477346393</v>
      </c>
      <c r="G937" s="0" t="n">
        <f aca="false">SUMPRODUCT('5N inverse'!$A$5:$Y$5,'5N mesh'!$B$37:$Z$37,$E936:$AC936)+'5N inverse'!$A$5*$C937/Setup!$B$17+INDEX('5N inverse'!$A$5:$Y$5,1,'5N mesh'!$B$7+1)*Setup!$B$22</f>
        <v>18.5576402444848</v>
      </c>
      <c r="H937" s="0" t="n">
        <f aca="false">SUMPRODUCT('5N inverse'!$A$6:$Y$6,'5N mesh'!$B$37:$Z$37,$E936:$AC936)+'5N inverse'!$A$6*$C937/Setup!$B$17+INDEX('5N inverse'!$A$6:$Y$6,1,'5N mesh'!$B$7+1)*Setup!$B$22</f>
        <v>16.2303327543303</v>
      </c>
      <c r="I937" s="0" t="n">
        <f aca="false">SUMPRODUCT('5N inverse'!$A$7:$Y$7,'5N mesh'!$B$37:$Z$37,$E936:$AC936)+'5N inverse'!$A$7*$C937/Setup!$B$17+INDEX('5N inverse'!$A$7:$Y$7,1,'5N mesh'!$B$7+1)*Setup!$B$22</f>
        <v>15.0666790092531</v>
      </c>
      <c r="J937" s="0" t="n">
        <f aca="false">SUMPRODUCT('5N inverse'!$A$8:$Y$8,'5N mesh'!$B$37:$Z$37,$E936:$AC936)+'5N inverse'!$A$8*$C937/Setup!$B$17+INDEX('5N inverse'!$A$8:$Y$8,1,'5N mesh'!$B$7+1)*Setup!$B$22</f>
        <v>0</v>
      </c>
      <c r="K937" s="0" t="n">
        <f aca="false">SUMPRODUCT('5N inverse'!$A$9:$Y$9,'5N mesh'!$B$37:$Z$37,$E936:$AC936)+'5N inverse'!$A$9*$C937/Setup!$B$17+INDEX('5N inverse'!$A$9:$Y$9,1,'5N mesh'!$B$7+1)*Setup!$B$22</f>
        <v>0</v>
      </c>
      <c r="L937" s="0" t="n">
        <f aca="false">SUMPRODUCT('5N inverse'!$A$10:$Y$10,'5N mesh'!$B$37:$Z$37,$E936:$AC936)+'5N inverse'!$A$10*$C937/Setup!$B$17+INDEX('5N inverse'!$A$10:$Y$10,1,'5N mesh'!$B$7+1)*Setup!$B$22</f>
        <v>0</v>
      </c>
      <c r="M937" s="0" t="n">
        <f aca="false">SUMPRODUCT('5N inverse'!$A$11:$Y$11,'5N mesh'!$B$37:$Z$37,$E936:$AC936)+'5N inverse'!$A$11*$C937/Setup!$B$17+INDEX('5N inverse'!$A$11:$Y$11,1,'5N mesh'!$B$7+1)*Setup!$B$22</f>
        <v>0</v>
      </c>
      <c r="N937" s="0" t="n">
        <f aca="false">SUMPRODUCT('5N inverse'!$A$12:$Y$12,'5N mesh'!$B$37:$Z$37,$E936:$AC936)+'5N inverse'!$A$12*$C937/Setup!$B$17+INDEX('5N inverse'!$A$12:$Y$12,1,'5N mesh'!$B$7+1)*Setup!$B$22</f>
        <v>0</v>
      </c>
      <c r="O937" s="0" t="n">
        <f aca="false">SUMPRODUCT('5N inverse'!$A$13:$Y$13,'5N mesh'!$B$37:$Z$37,$E936:$AC936)+'5N inverse'!$A$13*$C937/Setup!$B$17+INDEX('5N inverse'!$A$13:$Y$13,1,'5N mesh'!$B$7+1)*Setup!$B$22</f>
        <v>0</v>
      </c>
      <c r="P937" s="0" t="n">
        <f aca="false">SUMPRODUCT('5N inverse'!$A$14:$Y$14,'5N mesh'!$B$37:$Z$37,$E936:$AC936)+'5N inverse'!$A$14*$C937/Setup!$B$17+INDEX('5N inverse'!$A$14:$Y$14,1,'5N mesh'!$B$7+1)*Setup!$B$22</f>
        <v>0</v>
      </c>
      <c r="Q937" s="0" t="n">
        <f aca="false">SUMPRODUCT('5N inverse'!$A$15:$Y$15,'5N mesh'!$B$37:$Z$37,$E936:$AC936)+'5N inverse'!$A$15*$C937/Setup!$B$17+INDEX('5N inverse'!$A$15:$Y$15,1,'5N mesh'!$B$7+1)*Setup!$B$22</f>
        <v>0</v>
      </c>
      <c r="R937" s="0" t="n">
        <f aca="false">SUMPRODUCT('5N inverse'!$A$16:$Y$16,'5N mesh'!$B$37:$Z$37,$E936:$AC936)+'5N inverse'!$A$16*$C937/Setup!$B$17+INDEX('5N inverse'!$A$16:$Y$16,1,'5N mesh'!$B$7+1)*Setup!$B$22</f>
        <v>0</v>
      </c>
      <c r="S937" s="0" t="n">
        <f aca="false">SUMPRODUCT('5N inverse'!$A$17:$Y$17,'5N mesh'!$B$37:$Z$37,$E936:$AC936)+'5N inverse'!$A$17*$C937/Setup!$B$17+INDEX('5N inverse'!$A$17:$Y$17,1,'5N mesh'!$B$7+1)*Setup!$B$22</f>
        <v>0</v>
      </c>
      <c r="T937" s="0" t="n">
        <f aca="false">SUMPRODUCT('5N inverse'!$A$18:$Y$18,'5N mesh'!$B$37:$Z$37,$E936:$AC936)+'5N inverse'!$A$18*$C937/Setup!$B$17+INDEX('5N inverse'!$A$18:$Y$18,1,'5N mesh'!$B$7+1)*Setup!$B$22</f>
        <v>0</v>
      </c>
      <c r="U937" s="0" t="n">
        <f aca="false">SUMPRODUCT('5N inverse'!$A$19:$Y$19,'5N mesh'!$B$37:$Z$37,$E936:$AC936)+'5N inverse'!$A$19*$C937/Setup!$B$17+INDEX('5N inverse'!$A$19:$Y$19,1,'5N mesh'!$B$7+1)*Setup!$B$22</f>
        <v>0</v>
      </c>
      <c r="V937" s="0" t="n">
        <f aca="false">SUMPRODUCT('5N inverse'!$A$20:$Y$20,'5N mesh'!$B$37:$Z$37,$E936:$AC936)+'5N inverse'!$A$20*$C937/Setup!$B$17+INDEX('5N inverse'!$A$20:$Y$20,1,'5N mesh'!$B$7+1)*Setup!$B$22</f>
        <v>0</v>
      </c>
      <c r="W937" s="0" t="n">
        <f aca="false">SUMPRODUCT('5N inverse'!$A$21:$Y$21,'5N mesh'!$B$37:$Z$37,$E936:$AC936)+'5N inverse'!$A$21*$C937/Setup!$B$17+INDEX('5N inverse'!$A$21:$Y$21,1,'5N mesh'!$B$7+1)*Setup!$B$22</f>
        <v>0</v>
      </c>
      <c r="X937" s="0" t="n">
        <f aca="false">SUMPRODUCT('5N inverse'!$A$22:$Y$22,'5N mesh'!$B$37:$Z$37,$E936:$AC936)+'5N inverse'!$A$22*$C937/Setup!$B$17+INDEX('5N inverse'!$A$22:$Y$22,1,'5N mesh'!$B$7+1)*Setup!$B$22</f>
        <v>0</v>
      </c>
      <c r="Y937" s="0" t="n">
        <f aca="false">SUMPRODUCT('5N inverse'!$A$23:$Y$23,'5N mesh'!$B$37:$Z$37,$E936:$AC936)+'5N inverse'!$A$23*$C937/Setup!$B$17+INDEX('5N inverse'!$A$23:$Y$23,1,'5N mesh'!$B$7+1)*Setup!$B$22</f>
        <v>0</v>
      </c>
      <c r="Z937" s="0" t="n">
        <f aca="false">SUMPRODUCT('5N inverse'!$A$24:$Y$24,'5N mesh'!$B$37:$Z$37,$E936:$AC936)+'5N inverse'!$A$24*$C937/Setup!$B$17+INDEX('5N inverse'!$A$24:$Y$24,1,'5N mesh'!$B$7+1)*Setup!$B$22</f>
        <v>0</v>
      </c>
      <c r="AA937" s="0" t="n">
        <f aca="false">SUMPRODUCT('5N inverse'!$A$25:$Y$25,'5N mesh'!$B$37:$Z$37,$E936:$AC936)+'5N inverse'!$A$25*$C937/Setup!$B$17+INDEX('5N inverse'!$A$25:$Y$25,1,'5N mesh'!$B$7+1)*Setup!$B$22</f>
        <v>0</v>
      </c>
      <c r="AB937" s="0" t="n">
        <f aca="false">SUMPRODUCT('5N inverse'!$A$26:$Y$26,'5N mesh'!$B$37:$Z$37,$E936:$AC936)+'5N inverse'!$A$26*$C937/Setup!$B$17+INDEX('5N inverse'!$A$26:$Y$26,1,'5N mesh'!$B$7+1)*Setup!$B$22</f>
        <v>0</v>
      </c>
      <c r="AC937" s="0" t="n">
        <f aca="false">SUMPRODUCT('5N inverse'!$A$27:$Y$27,'5N mesh'!$B$37:$Z$37,$E936:$AC936)+'5N inverse'!$A$27*$C937/Setup!$B$17+INDEX('5N inverse'!$A$27:$Y$27,1,'5N mesh'!$B$7+1)*Setup!$B$22</f>
        <v>0</v>
      </c>
    </row>
    <row r="938" customFormat="false" ht="15" hidden="false" customHeight="false" outlineLevel="0" collapsed="false">
      <c r="A938" s="0" t="n">
        <v>933</v>
      </c>
      <c r="B938" s="0" t="n">
        <f aca="false">A938*Setup!$B$11/3600</f>
        <v>77.75</v>
      </c>
      <c r="C938" s="0" t="n">
        <f aca="false">Setup!$B$7+Setup!$B$8*COS(2*PI()*(B938-Setup!$B$9)/24)</f>
        <v>20.4125090338693</v>
      </c>
      <c r="D938" s="0" t="n">
        <f aca="false">(C938-E938)/Setup!$B$17</f>
        <v>-12.4031982143765</v>
      </c>
      <c r="E938" s="0" t="n">
        <f aca="false">SUMPRODUCT('5N inverse'!$A$3:$Y$3,'5N mesh'!$B$37:$Z$37,$E937:$AC937)+'5N inverse'!$A$3*$C938/Setup!$B$17+INDEX('5N inverse'!$A$3:$Y$3,1,'5N mesh'!$B$7+1)*Setup!$B$22</f>
        <v>22.0249248017382</v>
      </c>
      <c r="F938" s="0" t="n">
        <f aca="false">SUMPRODUCT('5N inverse'!$A$4:$Y$4,'5N mesh'!$B$37:$Z$37,$E937:$AC937)+'5N inverse'!$A$4*$C938/Setup!$B$17+INDEX('5N inverse'!$A$4:$Y$4,1,'5N mesh'!$B$7+1)*Setup!$B$22</f>
        <v>20.8651693053461</v>
      </c>
      <c r="G938" s="0" t="n">
        <f aca="false">SUMPRODUCT('5N inverse'!$A$5:$Y$5,'5N mesh'!$B$37:$Z$37,$E937:$AC937)+'5N inverse'!$A$5*$C938/Setup!$B$17+INDEX('5N inverse'!$A$5:$Y$5,1,'5N mesh'!$B$7+1)*Setup!$B$22</f>
        <v>18.5456583125619</v>
      </c>
      <c r="H938" s="0" t="n">
        <f aca="false">SUMPRODUCT('5N inverse'!$A$6:$Y$6,'5N mesh'!$B$37:$Z$37,$E937:$AC937)+'5N inverse'!$A$6*$C938/Setup!$B$17+INDEX('5N inverse'!$A$6:$Y$6,1,'5N mesh'!$B$7+1)*Setup!$B$22</f>
        <v>16.2261473197777</v>
      </c>
      <c r="I938" s="0" t="n">
        <f aca="false">SUMPRODUCT('5N inverse'!$A$7:$Y$7,'5N mesh'!$B$37:$Z$37,$E937:$AC937)+'5N inverse'!$A$7*$C938/Setup!$B$17+INDEX('5N inverse'!$A$7:$Y$7,1,'5N mesh'!$B$7+1)*Setup!$B$22</f>
        <v>15.0663918233856</v>
      </c>
      <c r="J938" s="0" t="n">
        <f aca="false">SUMPRODUCT('5N inverse'!$A$8:$Y$8,'5N mesh'!$B$37:$Z$37,$E937:$AC937)+'5N inverse'!$A$8*$C938/Setup!$B$17+INDEX('5N inverse'!$A$8:$Y$8,1,'5N mesh'!$B$7+1)*Setup!$B$22</f>
        <v>0</v>
      </c>
      <c r="K938" s="0" t="n">
        <f aca="false">SUMPRODUCT('5N inverse'!$A$9:$Y$9,'5N mesh'!$B$37:$Z$37,$E937:$AC937)+'5N inverse'!$A$9*$C938/Setup!$B$17+INDEX('5N inverse'!$A$9:$Y$9,1,'5N mesh'!$B$7+1)*Setup!$B$22</f>
        <v>0</v>
      </c>
      <c r="L938" s="0" t="n">
        <f aca="false">SUMPRODUCT('5N inverse'!$A$10:$Y$10,'5N mesh'!$B$37:$Z$37,$E937:$AC937)+'5N inverse'!$A$10*$C938/Setup!$B$17+INDEX('5N inverse'!$A$10:$Y$10,1,'5N mesh'!$B$7+1)*Setup!$B$22</f>
        <v>0</v>
      </c>
      <c r="M938" s="0" t="n">
        <f aca="false">SUMPRODUCT('5N inverse'!$A$11:$Y$11,'5N mesh'!$B$37:$Z$37,$E937:$AC937)+'5N inverse'!$A$11*$C938/Setup!$B$17+INDEX('5N inverse'!$A$11:$Y$11,1,'5N mesh'!$B$7+1)*Setup!$B$22</f>
        <v>0</v>
      </c>
      <c r="N938" s="0" t="n">
        <f aca="false">SUMPRODUCT('5N inverse'!$A$12:$Y$12,'5N mesh'!$B$37:$Z$37,$E937:$AC937)+'5N inverse'!$A$12*$C938/Setup!$B$17+INDEX('5N inverse'!$A$12:$Y$12,1,'5N mesh'!$B$7+1)*Setup!$B$22</f>
        <v>0</v>
      </c>
      <c r="O938" s="0" t="n">
        <f aca="false">SUMPRODUCT('5N inverse'!$A$13:$Y$13,'5N mesh'!$B$37:$Z$37,$E937:$AC937)+'5N inverse'!$A$13*$C938/Setup!$B$17+INDEX('5N inverse'!$A$13:$Y$13,1,'5N mesh'!$B$7+1)*Setup!$B$22</f>
        <v>0</v>
      </c>
      <c r="P938" s="0" t="n">
        <f aca="false">SUMPRODUCT('5N inverse'!$A$14:$Y$14,'5N mesh'!$B$37:$Z$37,$E937:$AC937)+'5N inverse'!$A$14*$C938/Setup!$B$17+INDEX('5N inverse'!$A$14:$Y$14,1,'5N mesh'!$B$7+1)*Setup!$B$22</f>
        <v>0</v>
      </c>
      <c r="Q938" s="0" t="n">
        <f aca="false">SUMPRODUCT('5N inverse'!$A$15:$Y$15,'5N mesh'!$B$37:$Z$37,$E937:$AC937)+'5N inverse'!$A$15*$C938/Setup!$B$17+INDEX('5N inverse'!$A$15:$Y$15,1,'5N mesh'!$B$7+1)*Setup!$B$22</f>
        <v>0</v>
      </c>
      <c r="R938" s="0" t="n">
        <f aca="false">SUMPRODUCT('5N inverse'!$A$16:$Y$16,'5N mesh'!$B$37:$Z$37,$E937:$AC937)+'5N inverse'!$A$16*$C938/Setup!$B$17+INDEX('5N inverse'!$A$16:$Y$16,1,'5N mesh'!$B$7+1)*Setup!$B$22</f>
        <v>0</v>
      </c>
      <c r="S938" s="0" t="n">
        <f aca="false">SUMPRODUCT('5N inverse'!$A$17:$Y$17,'5N mesh'!$B$37:$Z$37,$E937:$AC937)+'5N inverse'!$A$17*$C938/Setup!$B$17+INDEX('5N inverse'!$A$17:$Y$17,1,'5N mesh'!$B$7+1)*Setup!$B$22</f>
        <v>0</v>
      </c>
      <c r="T938" s="0" t="n">
        <f aca="false">SUMPRODUCT('5N inverse'!$A$18:$Y$18,'5N mesh'!$B$37:$Z$37,$E937:$AC937)+'5N inverse'!$A$18*$C938/Setup!$B$17+INDEX('5N inverse'!$A$18:$Y$18,1,'5N mesh'!$B$7+1)*Setup!$B$22</f>
        <v>0</v>
      </c>
      <c r="U938" s="0" t="n">
        <f aca="false">SUMPRODUCT('5N inverse'!$A$19:$Y$19,'5N mesh'!$B$37:$Z$37,$E937:$AC937)+'5N inverse'!$A$19*$C938/Setup!$B$17+INDEX('5N inverse'!$A$19:$Y$19,1,'5N mesh'!$B$7+1)*Setup!$B$22</f>
        <v>0</v>
      </c>
      <c r="V938" s="0" t="n">
        <f aca="false">SUMPRODUCT('5N inverse'!$A$20:$Y$20,'5N mesh'!$B$37:$Z$37,$E937:$AC937)+'5N inverse'!$A$20*$C938/Setup!$B$17+INDEX('5N inverse'!$A$20:$Y$20,1,'5N mesh'!$B$7+1)*Setup!$B$22</f>
        <v>0</v>
      </c>
      <c r="W938" s="0" t="n">
        <f aca="false">SUMPRODUCT('5N inverse'!$A$21:$Y$21,'5N mesh'!$B$37:$Z$37,$E937:$AC937)+'5N inverse'!$A$21*$C938/Setup!$B$17+INDEX('5N inverse'!$A$21:$Y$21,1,'5N mesh'!$B$7+1)*Setup!$B$22</f>
        <v>0</v>
      </c>
      <c r="X938" s="0" t="n">
        <f aca="false">SUMPRODUCT('5N inverse'!$A$22:$Y$22,'5N mesh'!$B$37:$Z$37,$E937:$AC937)+'5N inverse'!$A$22*$C938/Setup!$B$17+INDEX('5N inverse'!$A$22:$Y$22,1,'5N mesh'!$B$7+1)*Setup!$B$22</f>
        <v>0</v>
      </c>
      <c r="Y938" s="0" t="n">
        <f aca="false">SUMPRODUCT('5N inverse'!$A$23:$Y$23,'5N mesh'!$B$37:$Z$37,$E937:$AC937)+'5N inverse'!$A$23*$C938/Setup!$B$17+INDEX('5N inverse'!$A$23:$Y$23,1,'5N mesh'!$B$7+1)*Setup!$B$22</f>
        <v>0</v>
      </c>
      <c r="Z938" s="0" t="n">
        <f aca="false">SUMPRODUCT('5N inverse'!$A$24:$Y$24,'5N mesh'!$B$37:$Z$37,$E937:$AC937)+'5N inverse'!$A$24*$C938/Setup!$B$17+INDEX('5N inverse'!$A$24:$Y$24,1,'5N mesh'!$B$7+1)*Setup!$B$22</f>
        <v>0</v>
      </c>
      <c r="AA938" s="0" t="n">
        <f aca="false">SUMPRODUCT('5N inverse'!$A$25:$Y$25,'5N mesh'!$B$37:$Z$37,$E937:$AC937)+'5N inverse'!$A$25*$C938/Setup!$B$17+INDEX('5N inverse'!$A$25:$Y$25,1,'5N mesh'!$B$7+1)*Setup!$B$22</f>
        <v>0</v>
      </c>
      <c r="AB938" s="0" t="n">
        <f aca="false">SUMPRODUCT('5N inverse'!$A$26:$Y$26,'5N mesh'!$B$37:$Z$37,$E937:$AC937)+'5N inverse'!$A$26*$C938/Setup!$B$17+INDEX('5N inverse'!$A$26:$Y$26,1,'5N mesh'!$B$7+1)*Setup!$B$22</f>
        <v>0</v>
      </c>
      <c r="AC938" s="0" t="n">
        <f aca="false">SUMPRODUCT('5N inverse'!$A$27:$Y$27,'5N mesh'!$B$37:$Z$37,$E937:$AC937)+'5N inverse'!$A$27*$C938/Setup!$B$17+INDEX('5N inverse'!$A$27:$Y$27,1,'5N mesh'!$B$7+1)*Setup!$B$22</f>
        <v>0</v>
      </c>
    </row>
    <row r="939" customFormat="false" ht="15" hidden="false" customHeight="false" outlineLevel="0" collapsed="false">
      <c r="A939" s="0" t="n">
        <v>934</v>
      </c>
      <c r="B939" s="0" t="n">
        <f aca="false">A939*Setup!$B$11/3600</f>
        <v>77.8333333333333</v>
      </c>
      <c r="C939" s="0" t="n">
        <f aca="false">Setup!$B$7+Setup!$B$8*COS(2*PI()*(B939-Setup!$B$9)/24)</f>
        <v>20.4519566672871</v>
      </c>
      <c r="D939" s="0" t="n">
        <f aca="false">(C939-E939)/Setup!$B$17</f>
        <v>-11.9239716769885</v>
      </c>
      <c r="E939" s="0" t="n">
        <f aca="false">SUMPRODUCT('5N inverse'!$A$3:$Y$3,'5N mesh'!$B$37:$Z$37,$E938:$AC938)+'5N inverse'!$A$3*$C939/Setup!$B$17+INDEX('5N inverse'!$A$3:$Y$3,1,'5N mesh'!$B$7+1)*Setup!$B$22</f>
        <v>22.0020729852956</v>
      </c>
      <c r="F939" s="0" t="n">
        <f aca="false">SUMPRODUCT('5N inverse'!$A$4:$Y$4,'5N mesh'!$B$37:$Z$37,$E938:$AC938)+'5N inverse'!$A$4*$C939/Setup!$B$17+INDEX('5N inverse'!$A$4:$Y$4,1,'5N mesh'!$B$7+1)*Setup!$B$22</f>
        <v>20.8460788989209</v>
      </c>
      <c r="G939" s="0" t="n">
        <f aca="false">SUMPRODUCT('5N inverse'!$A$5:$Y$5,'5N mesh'!$B$37:$Z$37,$E938:$AC938)+'5N inverse'!$A$5*$C939/Setup!$B$17+INDEX('5N inverse'!$A$5:$Y$5,1,'5N mesh'!$B$7+1)*Setup!$B$22</f>
        <v>18.5340907261716</v>
      </c>
      <c r="H939" s="0" t="n">
        <f aca="false">SUMPRODUCT('5N inverse'!$A$6:$Y$6,'5N mesh'!$B$37:$Z$37,$E938:$AC938)+'5N inverse'!$A$6*$C939/Setup!$B$17+INDEX('5N inverse'!$A$6:$Y$6,1,'5N mesh'!$B$7+1)*Setup!$B$22</f>
        <v>16.2221025534223</v>
      </c>
      <c r="I939" s="0" t="n">
        <f aca="false">SUMPRODUCT('5N inverse'!$A$7:$Y$7,'5N mesh'!$B$37:$Z$37,$E938:$AC938)+'5N inverse'!$A$7*$C939/Setup!$B$17+INDEX('5N inverse'!$A$7:$Y$7,1,'5N mesh'!$B$7+1)*Setup!$B$22</f>
        <v>15.0661084670476</v>
      </c>
      <c r="J939" s="0" t="n">
        <f aca="false">SUMPRODUCT('5N inverse'!$A$8:$Y$8,'5N mesh'!$B$37:$Z$37,$E938:$AC938)+'5N inverse'!$A$8*$C939/Setup!$B$17+INDEX('5N inverse'!$A$8:$Y$8,1,'5N mesh'!$B$7+1)*Setup!$B$22</f>
        <v>0</v>
      </c>
      <c r="K939" s="0" t="n">
        <f aca="false">SUMPRODUCT('5N inverse'!$A$9:$Y$9,'5N mesh'!$B$37:$Z$37,$E938:$AC938)+'5N inverse'!$A$9*$C939/Setup!$B$17+INDEX('5N inverse'!$A$9:$Y$9,1,'5N mesh'!$B$7+1)*Setup!$B$22</f>
        <v>0</v>
      </c>
      <c r="L939" s="0" t="n">
        <f aca="false">SUMPRODUCT('5N inverse'!$A$10:$Y$10,'5N mesh'!$B$37:$Z$37,$E938:$AC938)+'5N inverse'!$A$10*$C939/Setup!$B$17+INDEX('5N inverse'!$A$10:$Y$10,1,'5N mesh'!$B$7+1)*Setup!$B$22</f>
        <v>0</v>
      </c>
      <c r="M939" s="0" t="n">
        <f aca="false">SUMPRODUCT('5N inverse'!$A$11:$Y$11,'5N mesh'!$B$37:$Z$37,$E938:$AC938)+'5N inverse'!$A$11*$C939/Setup!$B$17+INDEX('5N inverse'!$A$11:$Y$11,1,'5N mesh'!$B$7+1)*Setup!$B$22</f>
        <v>0</v>
      </c>
      <c r="N939" s="0" t="n">
        <f aca="false">SUMPRODUCT('5N inverse'!$A$12:$Y$12,'5N mesh'!$B$37:$Z$37,$E938:$AC938)+'5N inverse'!$A$12*$C939/Setup!$B$17+INDEX('5N inverse'!$A$12:$Y$12,1,'5N mesh'!$B$7+1)*Setup!$B$22</f>
        <v>0</v>
      </c>
      <c r="O939" s="0" t="n">
        <f aca="false">SUMPRODUCT('5N inverse'!$A$13:$Y$13,'5N mesh'!$B$37:$Z$37,$E938:$AC938)+'5N inverse'!$A$13*$C939/Setup!$B$17+INDEX('5N inverse'!$A$13:$Y$13,1,'5N mesh'!$B$7+1)*Setup!$B$22</f>
        <v>0</v>
      </c>
      <c r="P939" s="0" t="n">
        <f aca="false">SUMPRODUCT('5N inverse'!$A$14:$Y$14,'5N mesh'!$B$37:$Z$37,$E938:$AC938)+'5N inverse'!$A$14*$C939/Setup!$B$17+INDEX('5N inverse'!$A$14:$Y$14,1,'5N mesh'!$B$7+1)*Setup!$B$22</f>
        <v>0</v>
      </c>
      <c r="Q939" s="0" t="n">
        <f aca="false">SUMPRODUCT('5N inverse'!$A$15:$Y$15,'5N mesh'!$B$37:$Z$37,$E938:$AC938)+'5N inverse'!$A$15*$C939/Setup!$B$17+INDEX('5N inverse'!$A$15:$Y$15,1,'5N mesh'!$B$7+1)*Setup!$B$22</f>
        <v>0</v>
      </c>
      <c r="R939" s="0" t="n">
        <f aca="false">SUMPRODUCT('5N inverse'!$A$16:$Y$16,'5N mesh'!$B$37:$Z$37,$E938:$AC938)+'5N inverse'!$A$16*$C939/Setup!$B$17+INDEX('5N inverse'!$A$16:$Y$16,1,'5N mesh'!$B$7+1)*Setup!$B$22</f>
        <v>0</v>
      </c>
      <c r="S939" s="0" t="n">
        <f aca="false">SUMPRODUCT('5N inverse'!$A$17:$Y$17,'5N mesh'!$B$37:$Z$37,$E938:$AC938)+'5N inverse'!$A$17*$C939/Setup!$B$17+INDEX('5N inverse'!$A$17:$Y$17,1,'5N mesh'!$B$7+1)*Setup!$B$22</f>
        <v>0</v>
      </c>
      <c r="T939" s="0" t="n">
        <f aca="false">SUMPRODUCT('5N inverse'!$A$18:$Y$18,'5N mesh'!$B$37:$Z$37,$E938:$AC938)+'5N inverse'!$A$18*$C939/Setup!$B$17+INDEX('5N inverse'!$A$18:$Y$18,1,'5N mesh'!$B$7+1)*Setup!$B$22</f>
        <v>0</v>
      </c>
      <c r="U939" s="0" t="n">
        <f aca="false">SUMPRODUCT('5N inverse'!$A$19:$Y$19,'5N mesh'!$B$37:$Z$37,$E938:$AC938)+'5N inverse'!$A$19*$C939/Setup!$B$17+INDEX('5N inverse'!$A$19:$Y$19,1,'5N mesh'!$B$7+1)*Setup!$B$22</f>
        <v>0</v>
      </c>
      <c r="V939" s="0" t="n">
        <f aca="false">SUMPRODUCT('5N inverse'!$A$20:$Y$20,'5N mesh'!$B$37:$Z$37,$E938:$AC938)+'5N inverse'!$A$20*$C939/Setup!$B$17+INDEX('5N inverse'!$A$20:$Y$20,1,'5N mesh'!$B$7+1)*Setup!$B$22</f>
        <v>0</v>
      </c>
      <c r="W939" s="0" t="n">
        <f aca="false">SUMPRODUCT('5N inverse'!$A$21:$Y$21,'5N mesh'!$B$37:$Z$37,$E938:$AC938)+'5N inverse'!$A$21*$C939/Setup!$B$17+INDEX('5N inverse'!$A$21:$Y$21,1,'5N mesh'!$B$7+1)*Setup!$B$22</f>
        <v>0</v>
      </c>
      <c r="X939" s="0" t="n">
        <f aca="false">SUMPRODUCT('5N inverse'!$A$22:$Y$22,'5N mesh'!$B$37:$Z$37,$E938:$AC938)+'5N inverse'!$A$22*$C939/Setup!$B$17+INDEX('5N inverse'!$A$22:$Y$22,1,'5N mesh'!$B$7+1)*Setup!$B$22</f>
        <v>0</v>
      </c>
      <c r="Y939" s="0" t="n">
        <f aca="false">SUMPRODUCT('5N inverse'!$A$23:$Y$23,'5N mesh'!$B$37:$Z$37,$E938:$AC938)+'5N inverse'!$A$23*$C939/Setup!$B$17+INDEX('5N inverse'!$A$23:$Y$23,1,'5N mesh'!$B$7+1)*Setup!$B$22</f>
        <v>0</v>
      </c>
      <c r="Z939" s="0" t="n">
        <f aca="false">SUMPRODUCT('5N inverse'!$A$24:$Y$24,'5N mesh'!$B$37:$Z$37,$E938:$AC938)+'5N inverse'!$A$24*$C939/Setup!$B$17+INDEX('5N inverse'!$A$24:$Y$24,1,'5N mesh'!$B$7+1)*Setup!$B$22</f>
        <v>0</v>
      </c>
      <c r="AA939" s="0" t="n">
        <f aca="false">SUMPRODUCT('5N inverse'!$A$25:$Y$25,'5N mesh'!$B$37:$Z$37,$E938:$AC938)+'5N inverse'!$A$25*$C939/Setup!$B$17+INDEX('5N inverse'!$A$25:$Y$25,1,'5N mesh'!$B$7+1)*Setup!$B$22</f>
        <v>0</v>
      </c>
      <c r="AB939" s="0" t="n">
        <f aca="false">SUMPRODUCT('5N inverse'!$A$26:$Y$26,'5N mesh'!$B$37:$Z$37,$E938:$AC938)+'5N inverse'!$A$26*$C939/Setup!$B$17+INDEX('5N inverse'!$A$26:$Y$26,1,'5N mesh'!$B$7+1)*Setup!$B$22</f>
        <v>0</v>
      </c>
      <c r="AC939" s="0" t="n">
        <f aca="false">SUMPRODUCT('5N inverse'!$A$27:$Y$27,'5N mesh'!$B$37:$Z$37,$E938:$AC938)+'5N inverse'!$A$27*$C939/Setup!$B$17+INDEX('5N inverse'!$A$27:$Y$27,1,'5N mesh'!$B$7+1)*Setup!$B$22</f>
        <v>0</v>
      </c>
    </row>
    <row r="940" customFormat="false" ht="15" hidden="false" customHeight="false" outlineLevel="0" collapsed="false">
      <c r="A940" s="0" t="n">
        <v>935</v>
      </c>
      <c r="B940" s="0" t="n">
        <f aca="false">A940*Setup!$B$11/3600</f>
        <v>77.9166666666667</v>
      </c>
      <c r="C940" s="0" t="n">
        <f aca="false">Setup!$B$7+Setup!$B$8*COS(2*PI()*(B940-Setup!$B$9)/24)</f>
        <v>20.49309297717</v>
      </c>
      <c r="D940" s="0" t="n">
        <f aca="false">(C940-E940)/Setup!$B$17</f>
        <v>-11.4381840751022</v>
      </c>
      <c r="E940" s="0" t="n">
        <f aca="false">SUMPRODUCT('5N inverse'!$A$3:$Y$3,'5N mesh'!$B$37:$Z$37,$E939:$AC939)+'5N inverse'!$A$3*$C940/Setup!$B$17+INDEX('5N inverse'!$A$3:$Y$3,1,'5N mesh'!$B$7+1)*Setup!$B$22</f>
        <v>21.9800569069333</v>
      </c>
      <c r="F940" s="0" t="n">
        <f aca="false">SUMPRODUCT('5N inverse'!$A$4:$Y$4,'5N mesh'!$B$37:$Z$37,$E939:$AC939)+'5N inverse'!$A$4*$C940/Setup!$B$17+INDEX('5N inverse'!$A$4:$Y$4,1,'5N mesh'!$B$7+1)*Setup!$B$22</f>
        <v>20.8276856016286</v>
      </c>
      <c r="G940" s="0" t="n">
        <f aca="false">SUMPRODUCT('5N inverse'!$A$5:$Y$5,'5N mesh'!$B$37:$Z$37,$E939:$AC939)+'5N inverse'!$A$5*$C940/Setup!$B$17+INDEX('5N inverse'!$A$5:$Y$5,1,'5N mesh'!$B$7+1)*Setup!$B$22</f>
        <v>18.5229429910193</v>
      </c>
      <c r="H940" s="0" t="n">
        <f aca="false">SUMPRODUCT('5N inverse'!$A$6:$Y$6,'5N mesh'!$B$37:$Z$37,$E939:$AC939)+'5N inverse'!$A$6*$C940/Setup!$B$17+INDEX('5N inverse'!$A$6:$Y$6,1,'5N mesh'!$B$7+1)*Setup!$B$22</f>
        <v>16.2182003804099</v>
      </c>
      <c r="I940" s="0" t="n">
        <f aca="false">SUMPRODUCT('5N inverse'!$A$7:$Y$7,'5N mesh'!$B$37:$Z$37,$E939:$AC939)+'5N inverse'!$A$7*$C940/Setup!$B$17+INDEX('5N inverse'!$A$7:$Y$7,1,'5N mesh'!$B$7+1)*Setup!$B$22</f>
        <v>15.0658290751053</v>
      </c>
      <c r="J940" s="0" t="n">
        <f aca="false">SUMPRODUCT('5N inverse'!$A$8:$Y$8,'5N mesh'!$B$37:$Z$37,$E939:$AC939)+'5N inverse'!$A$8*$C940/Setup!$B$17+INDEX('5N inverse'!$A$8:$Y$8,1,'5N mesh'!$B$7+1)*Setup!$B$22</f>
        <v>0</v>
      </c>
      <c r="K940" s="0" t="n">
        <f aca="false">SUMPRODUCT('5N inverse'!$A$9:$Y$9,'5N mesh'!$B$37:$Z$37,$E939:$AC939)+'5N inverse'!$A$9*$C940/Setup!$B$17+INDEX('5N inverse'!$A$9:$Y$9,1,'5N mesh'!$B$7+1)*Setup!$B$22</f>
        <v>0</v>
      </c>
      <c r="L940" s="0" t="n">
        <f aca="false">SUMPRODUCT('5N inverse'!$A$10:$Y$10,'5N mesh'!$B$37:$Z$37,$E939:$AC939)+'5N inverse'!$A$10*$C940/Setup!$B$17+INDEX('5N inverse'!$A$10:$Y$10,1,'5N mesh'!$B$7+1)*Setup!$B$22</f>
        <v>0</v>
      </c>
      <c r="M940" s="0" t="n">
        <f aca="false">SUMPRODUCT('5N inverse'!$A$11:$Y$11,'5N mesh'!$B$37:$Z$37,$E939:$AC939)+'5N inverse'!$A$11*$C940/Setup!$B$17+INDEX('5N inverse'!$A$11:$Y$11,1,'5N mesh'!$B$7+1)*Setup!$B$22</f>
        <v>0</v>
      </c>
      <c r="N940" s="0" t="n">
        <f aca="false">SUMPRODUCT('5N inverse'!$A$12:$Y$12,'5N mesh'!$B$37:$Z$37,$E939:$AC939)+'5N inverse'!$A$12*$C940/Setup!$B$17+INDEX('5N inverse'!$A$12:$Y$12,1,'5N mesh'!$B$7+1)*Setup!$B$22</f>
        <v>0</v>
      </c>
      <c r="O940" s="0" t="n">
        <f aca="false">SUMPRODUCT('5N inverse'!$A$13:$Y$13,'5N mesh'!$B$37:$Z$37,$E939:$AC939)+'5N inverse'!$A$13*$C940/Setup!$B$17+INDEX('5N inverse'!$A$13:$Y$13,1,'5N mesh'!$B$7+1)*Setup!$B$22</f>
        <v>0</v>
      </c>
      <c r="P940" s="0" t="n">
        <f aca="false">SUMPRODUCT('5N inverse'!$A$14:$Y$14,'5N mesh'!$B$37:$Z$37,$E939:$AC939)+'5N inverse'!$A$14*$C940/Setup!$B$17+INDEX('5N inverse'!$A$14:$Y$14,1,'5N mesh'!$B$7+1)*Setup!$B$22</f>
        <v>0</v>
      </c>
      <c r="Q940" s="0" t="n">
        <f aca="false">SUMPRODUCT('5N inverse'!$A$15:$Y$15,'5N mesh'!$B$37:$Z$37,$E939:$AC939)+'5N inverse'!$A$15*$C940/Setup!$B$17+INDEX('5N inverse'!$A$15:$Y$15,1,'5N mesh'!$B$7+1)*Setup!$B$22</f>
        <v>0</v>
      </c>
      <c r="R940" s="0" t="n">
        <f aca="false">SUMPRODUCT('5N inverse'!$A$16:$Y$16,'5N mesh'!$B$37:$Z$37,$E939:$AC939)+'5N inverse'!$A$16*$C940/Setup!$B$17+INDEX('5N inverse'!$A$16:$Y$16,1,'5N mesh'!$B$7+1)*Setup!$B$22</f>
        <v>0</v>
      </c>
      <c r="S940" s="0" t="n">
        <f aca="false">SUMPRODUCT('5N inverse'!$A$17:$Y$17,'5N mesh'!$B$37:$Z$37,$E939:$AC939)+'5N inverse'!$A$17*$C940/Setup!$B$17+INDEX('5N inverse'!$A$17:$Y$17,1,'5N mesh'!$B$7+1)*Setup!$B$22</f>
        <v>0</v>
      </c>
      <c r="T940" s="0" t="n">
        <f aca="false">SUMPRODUCT('5N inverse'!$A$18:$Y$18,'5N mesh'!$B$37:$Z$37,$E939:$AC939)+'5N inverse'!$A$18*$C940/Setup!$B$17+INDEX('5N inverse'!$A$18:$Y$18,1,'5N mesh'!$B$7+1)*Setup!$B$22</f>
        <v>0</v>
      </c>
      <c r="U940" s="0" t="n">
        <f aca="false">SUMPRODUCT('5N inverse'!$A$19:$Y$19,'5N mesh'!$B$37:$Z$37,$E939:$AC939)+'5N inverse'!$A$19*$C940/Setup!$B$17+INDEX('5N inverse'!$A$19:$Y$19,1,'5N mesh'!$B$7+1)*Setup!$B$22</f>
        <v>0</v>
      </c>
      <c r="V940" s="0" t="n">
        <f aca="false">SUMPRODUCT('5N inverse'!$A$20:$Y$20,'5N mesh'!$B$37:$Z$37,$E939:$AC939)+'5N inverse'!$A$20*$C940/Setup!$B$17+INDEX('5N inverse'!$A$20:$Y$20,1,'5N mesh'!$B$7+1)*Setup!$B$22</f>
        <v>0</v>
      </c>
      <c r="W940" s="0" t="n">
        <f aca="false">SUMPRODUCT('5N inverse'!$A$21:$Y$21,'5N mesh'!$B$37:$Z$37,$E939:$AC939)+'5N inverse'!$A$21*$C940/Setup!$B$17+INDEX('5N inverse'!$A$21:$Y$21,1,'5N mesh'!$B$7+1)*Setup!$B$22</f>
        <v>0</v>
      </c>
      <c r="X940" s="0" t="n">
        <f aca="false">SUMPRODUCT('5N inverse'!$A$22:$Y$22,'5N mesh'!$B$37:$Z$37,$E939:$AC939)+'5N inverse'!$A$22*$C940/Setup!$B$17+INDEX('5N inverse'!$A$22:$Y$22,1,'5N mesh'!$B$7+1)*Setup!$B$22</f>
        <v>0</v>
      </c>
      <c r="Y940" s="0" t="n">
        <f aca="false">SUMPRODUCT('5N inverse'!$A$23:$Y$23,'5N mesh'!$B$37:$Z$37,$E939:$AC939)+'5N inverse'!$A$23*$C940/Setup!$B$17+INDEX('5N inverse'!$A$23:$Y$23,1,'5N mesh'!$B$7+1)*Setup!$B$22</f>
        <v>0</v>
      </c>
      <c r="Z940" s="0" t="n">
        <f aca="false">SUMPRODUCT('5N inverse'!$A$24:$Y$24,'5N mesh'!$B$37:$Z$37,$E939:$AC939)+'5N inverse'!$A$24*$C940/Setup!$B$17+INDEX('5N inverse'!$A$24:$Y$24,1,'5N mesh'!$B$7+1)*Setup!$B$22</f>
        <v>0</v>
      </c>
      <c r="AA940" s="0" t="n">
        <f aca="false">SUMPRODUCT('5N inverse'!$A$25:$Y$25,'5N mesh'!$B$37:$Z$37,$E939:$AC939)+'5N inverse'!$A$25*$C940/Setup!$B$17+INDEX('5N inverse'!$A$25:$Y$25,1,'5N mesh'!$B$7+1)*Setup!$B$22</f>
        <v>0</v>
      </c>
      <c r="AB940" s="0" t="n">
        <f aca="false">SUMPRODUCT('5N inverse'!$A$26:$Y$26,'5N mesh'!$B$37:$Z$37,$E939:$AC939)+'5N inverse'!$A$26*$C940/Setup!$B$17+INDEX('5N inverse'!$A$26:$Y$26,1,'5N mesh'!$B$7+1)*Setup!$B$22</f>
        <v>0</v>
      </c>
      <c r="AC940" s="0" t="n">
        <f aca="false">SUMPRODUCT('5N inverse'!$A$27:$Y$27,'5N mesh'!$B$37:$Z$37,$E939:$AC939)+'5N inverse'!$A$27*$C940/Setup!$B$17+INDEX('5N inverse'!$A$27:$Y$27,1,'5N mesh'!$B$7+1)*Setup!$B$22</f>
        <v>0</v>
      </c>
    </row>
    <row r="941" customFormat="false" ht="15" hidden="false" customHeight="false" outlineLevel="0" collapsed="false">
      <c r="A941" s="0" t="n">
        <v>936</v>
      </c>
      <c r="B941" s="0" t="n">
        <f aca="false">A941*Setup!$B$11/3600</f>
        <v>78</v>
      </c>
      <c r="C941" s="0" t="n">
        <f aca="false">Setup!$B$7+Setup!$B$8*COS(2*PI()*(B941-Setup!$B$9)/24)</f>
        <v>20.5358983848622</v>
      </c>
      <c r="D941" s="0" t="n">
        <f aca="false">(C941-E941)/Setup!$B$17</f>
        <v>-10.946066619716</v>
      </c>
      <c r="E941" s="0" t="n">
        <f aca="false">SUMPRODUCT('5N inverse'!$A$3:$Y$3,'5N mesh'!$B$37:$Z$37,$E940:$AC940)+'5N inverse'!$A$3*$C941/Setup!$B$17+INDEX('5N inverse'!$A$3:$Y$3,1,'5N mesh'!$B$7+1)*Setup!$B$22</f>
        <v>21.9588870454253</v>
      </c>
      <c r="F941" s="0" t="n">
        <f aca="false">SUMPRODUCT('5N inverse'!$A$4:$Y$4,'5N mesh'!$B$37:$Z$37,$E940:$AC940)+'5N inverse'!$A$4*$C941/Setup!$B$17+INDEX('5N inverse'!$A$4:$Y$4,1,'5N mesh'!$B$7+1)*Setup!$B$22</f>
        <v>20.8099981679441</v>
      </c>
      <c r="G941" s="0" t="n">
        <f aca="false">SUMPRODUCT('5N inverse'!$A$5:$Y$5,'5N mesh'!$B$37:$Z$37,$E940:$AC940)+'5N inverse'!$A$5*$C941/Setup!$B$17+INDEX('5N inverse'!$A$5:$Y$5,1,'5N mesh'!$B$7+1)*Setup!$B$22</f>
        <v>18.5122204129816</v>
      </c>
      <c r="H941" s="0" t="n">
        <f aca="false">SUMPRODUCT('5N inverse'!$A$6:$Y$6,'5N mesh'!$B$37:$Z$37,$E940:$AC940)+'5N inverse'!$A$6*$C941/Setup!$B$17+INDEX('5N inverse'!$A$6:$Y$6,1,'5N mesh'!$B$7+1)*Setup!$B$22</f>
        <v>16.2144426580191</v>
      </c>
      <c r="I941" s="0" t="n">
        <f aca="false">SUMPRODUCT('5N inverse'!$A$7:$Y$7,'5N mesh'!$B$37:$Z$37,$E940:$AC940)+'5N inverse'!$A$7*$C941/Setup!$B$17+INDEX('5N inverse'!$A$7:$Y$7,1,'5N mesh'!$B$7+1)*Setup!$B$22</f>
        <v>15.0655537805379</v>
      </c>
      <c r="J941" s="0" t="n">
        <f aca="false">SUMPRODUCT('5N inverse'!$A$8:$Y$8,'5N mesh'!$B$37:$Z$37,$E940:$AC940)+'5N inverse'!$A$8*$C941/Setup!$B$17+INDEX('5N inverse'!$A$8:$Y$8,1,'5N mesh'!$B$7+1)*Setup!$B$22</f>
        <v>0</v>
      </c>
      <c r="K941" s="0" t="n">
        <f aca="false">SUMPRODUCT('5N inverse'!$A$9:$Y$9,'5N mesh'!$B$37:$Z$37,$E940:$AC940)+'5N inverse'!$A$9*$C941/Setup!$B$17+INDEX('5N inverse'!$A$9:$Y$9,1,'5N mesh'!$B$7+1)*Setup!$B$22</f>
        <v>0</v>
      </c>
      <c r="L941" s="0" t="n">
        <f aca="false">SUMPRODUCT('5N inverse'!$A$10:$Y$10,'5N mesh'!$B$37:$Z$37,$E940:$AC940)+'5N inverse'!$A$10*$C941/Setup!$B$17+INDEX('5N inverse'!$A$10:$Y$10,1,'5N mesh'!$B$7+1)*Setup!$B$22</f>
        <v>0</v>
      </c>
      <c r="M941" s="0" t="n">
        <f aca="false">SUMPRODUCT('5N inverse'!$A$11:$Y$11,'5N mesh'!$B$37:$Z$37,$E940:$AC940)+'5N inverse'!$A$11*$C941/Setup!$B$17+INDEX('5N inverse'!$A$11:$Y$11,1,'5N mesh'!$B$7+1)*Setup!$B$22</f>
        <v>0</v>
      </c>
      <c r="N941" s="0" t="n">
        <f aca="false">SUMPRODUCT('5N inverse'!$A$12:$Y$12,'5N mesh'!$B$37:$Z$37,$E940:$AC940)+'5N inverse'!$A$12*$C941/Setup!$B$17+INDEX('5N inverse'!$A$12:$Y$12,1,'5N mesh'!$B$7+1)*Setup!$B$22</f>
        <v>0</v>
      </c>
      <c r="O941" s="0" t="n">
        <f aca="false">SUMPRODUCT('5N inverse'!$A$13:$Y$13,'5N mesh'!$B$37:$Z$37,$E940:$AC940)+'5N inverse'!$A$13*$C941/Setup!$B$17+INDEX('5N inverse'!$A$13:$Y$13,1,'5N mesh'!$B$7+1)*Setup!$B$22</f>
        <v>0</v>
      </c>
      <c r="P941" s="0" t="n">
        <f aca="false">SUMPRODUCT('5N inverse'!$A$14:$Y$14,'5N mesh'!$B$37:$Z$37,$E940:$AC940)+'5N inverse'!$A$14*$C941/Setup!$B$17+INDEX('5N inverse'!$A$14:$Y$14,1,'5N mesh'!$B$7+1)*Setup!$B$22</f>
        <v>0</v>
      </c>
      <c r="Q941" s="0" t="n">
        <f aca="false">SUMPRODUCT('5N inverse'!$A$15:$Y$15,'5N mesh'!$B$37:$Z$37,$E940:$AC940)+'5N inverse'!$A$15*$C941/Setup!$B$17+INDEX('5N inverse'!$A$15:$Y$15,1,'5N mesh'!$B$7+1)*Setup!$B$22</f>
        <v>0</v>
      </c>
      <c r="R941" s="0" t="n">
        <f aca="false">SUMPRODUCT('5N inverse'!$A$16:$Y$16,'5N mesh'!$B$37:$Z$37,$E940:$AC940)+'5N inverse'!$A$16*$C941/Setup!$B$17+INDEX('5N inverse'!$A$16:$Y$16,1,'5N mesh'!$B$7+1)*Setup!$B$22</f>
        <v>0</v>
      </c>
      <c r="S941" s="0" t="n">
        <f aca="false">SUMPRODUCT('5N inverse'!$A$17:$Y$17,'5N mesh'!$B$37:$Z$37,$E940:$AC940)+'5N inverse'!$A$17*$C941/Setup!$B$17+INDEX('5N inverse'!$A$17:$Y$17,1,'5N mesh'!$B$7+1)*Setup!$B$22</f>
        <v>0</v>
      </c>
      <c r="T941" s="0" t="n">
        <f aca="false">SUMPRODUCT('5N inverse'!$A$18:$Y$18,'5N mesh'!$B$37:$Z$37,$E940:$AC940)+'5N inverse'!$A$18*$C941/Setup!$B$17+INDEX('5N inverse'!$A$18:$Y$18,1,'5N mesh'!$B$7+1)*Setup!$B$22</f>
        <v>0</v>
      </c>
      <c r="U941" s="0" t="n">
        <f aca="false">SUMPRODUCT('5N inverse'!$A$19:$Y$19,'5N mesh'!$B$37:$Z$37,$E940:$AC940)+'5N inverse'!$A$19*$C941/Setup!$B$17+INDEX('5N inverse'!$A$19:$Y$19,1,'5N mesh'!$B$7+1)*Setup!$B$22</f>
        <v>0</v>
      </c>
      <c r="V941" s="0" t="n">
        <f aca="false">SUMPRODUCT('5N inverse'!$A$20:$Y$20,'5N mesh'!$B$37:$Z$37,$E940:$AC940)+'5N inverse'!$A$20*$C941/Setup!$B$17+INDEX('5N inverse'!$A$20:$Y$20,1,'5N mesh'!$B$7+1)*Setup!$B$22</f>
        <v>0</v>
      </c>
      <c r="W941" s="0" t="n">
        <f aca="false">SUMPRODUCT('5N inverse'!$A$21:$Y$21,'5N mesh'!$B$37:$Z$37,$E940:$AC940)+'5N inverse'!$A$21*$C941/Setup!$B$17+INDEX('5N inverse'!$A$21:$Y$21,1,'5N mesh'!$B$7+1)*Setup!$B$22</f>
        <v>0</v>
      </c>
      <c r="X941" s="0" t="n">
        <f aca="false">SUMPRODUCT('5N inverse'!$A$22:$Y$22,'5N mesh'!$B$37:$Z$37,$E940:$AC940)+'5N inverse'!$A$22*$C941/Setup!$B$17+INDEX('5N inverse'!$A$22:$Y$22,1,'5N mesh'!$B$7+1)*Setup!$B$22</f>
        <v>0</v>
      </c>
      <c r="Y941" s="0" t="n">
        <f aca="false">SUMPRODUCT('5N inverse'!$A$23:$Y$23,'5N mesh'!$B$37:$Z$37,$E940:$AC940)+'5N inverse'!$A$23*$C941/Setup!$B$17+INDEX('5N inverse'!$A$23:$Y$23,1,'5N mesh'!$B$7+1)*Setup!$B$22</f>
        <v>0</v>
      </c>
      <c r="Z941" s="0" t="n">
        <f aca="false">SUMPRODUCT('5N inverse'!$A$24:$Y$24,'5N mesh'!$B$37:$Z$37,$E940:$AC940)+'5N inverse'!$A$24*$C941/Setup!$B$17+INDEX('5N inverse'!$A$24:$Y$24,1,'5N mesh'!$B$7+1)*Setup!$B$22</f>
        <v>0</v>
      </c>
      <c r="AA941" s="0" t="n">
        <f aca="false">SUMPRODUCT('5N inverse'!$A$25:$Y$25,'5N mesh'!$B$37:$Z$37,$E940:$AC940)+'5N inverse'!$A$25*$C941/Setup!$B$17+INDEX('5N inverse'!$A$25:$Y$25,1,'5N mesh'!$B$7+1)*Setup!$B$22</f>
        <v>0</v>
      </c>
      <c r="AB941" s="0" t="n">
        <f aca="false">SUMPRODUCT('5N inverse'!$A$26:$Y$26,'5N mesh'!$B$37:$Z$37,$E940:$AC940)+'5N inverse'!$A$26*$C941/Setup!$B$17+INDEX('5N inverse'!$A$26:$Y$26,1,'5N mesh'!$B$7+1)*Setup!$B$22</f>
        <v>0</v>
      </c>
      <c r="AC941" s="0" t="n">
        <f aca="false">SUMPRODUCT('5N inverse'!$A$27:$Y$27,'5N mesh'!$B$37:$Z$37,$E940:$AC940)+'5N inverse'!$A$27*$C941/Setup!$B$17+INDEX('5N inverse'!$A$27:$Y$27,1,'5N mesh'!$B$7+1)*Setup!$B$22</f>
        <v>0</v>
      </c>
    </row>
    <row r="942" customFormat="false" ht="15" hidden="false" customHeight="false" outlineLevel="0" collapsed="false">
      <c r="A942" s="0" t="n">
        <v>937</v>
      </c>
      <c r="B942" s="0" t="n">
        <f aca="false">A942*Setup!$B$11/3600</f>
        <v>78.0833333333333</v>
      </c>
      <c r="C942" s="0" t="n">
        <f aca="false">Setup!$B$7+Setup!$B$8*COS(2*PI()*(B942-Setup!$B$9)/24)</f>
        <v>20.5803525173082</v>
      </c>
      <c r="D942" s="0" t="n">
        <f aca="false">(C942-E942)/Setup!$B$17</f>
        <v>-10.4478535344637</v>
      </c>
      <c r="E942" s="0" t="n">
        <f aca="false">SUMPRODUCT('5N inverse'!$A$3:$Y$3,'5N mesh'!$B$37:$Z$37,$E941:$AC941)+'5N inverse'!$A$3*$C942/Setup!$B$17+INDEX('5N inverse'!$A$3:$Y$3,1,'5N mesh'!$B$7+1)*Setup!$B$22</f>
        <v>21.9385734767885</v>
      </c>
      <c r="F942" s="0" t="n">
        <f aca="false">SUMPRODUCT('5N inverse'!$A$4:$Y$4,'5N mesh'!$B$37:$Z$37,$E941:$AC941)+'5N inverse'!$A$4*$C942/Setup!$B$17+INDEX('5N inverse'!$A$4:$Y$4,1,'5N mesh'!$B$7+1)*Setup!$B$22</f>
        <v>20.7930250163862</v>
      </c>
      <c r="G942" s="0" t="n">
        <f aca="false">SUMPRODUCT('5N inverse'!$A$5:$Y$5,'5N mesh'!$B$37:$Z$37,$E941:$AC941)+'5N inverse'!$A$5*$C942/Setup!$B$17+INDEX('5N inverse'!$A$5:$Y$5,1,'5N mesh'!$B$7+1)*Setup!$B$22</f>
        <v>18.5019280955815</v>
      </c>
      <c r="H942" s="0" t="n">
        <f aca="false">SUMPRODUCT('5N inverse'!$A$6:$Y$6,'5N mesh'!$B$37:$Z$37,$E941:$AC941)+'5N inverse'!$A$6*$C942/Setup!$B$17+INDEX('5N inverse'!$A$6:$Y$6,1,'5N mesh'!$B$7+1)*Setup!$B$22</f>
        <v>16.2108311747769</v>
      </c>
      <c r="I942" s="0" t="n">
        <f aca="false">SUMPRODUCT('5N inverse'!$A$7:$Y$7,'5N mesh'!$B$37:$Z$37,$E941:$AC941)+'5N inverse'!$A$7*$C942/Setup!$B$17+INDEX('5N inverse'!$A$7:$Y$7,1,'5N mesh'!$B$7+1)*Setup!$B$22</f>
        <v>15.0652827143746</v>
      </c>
      <c r="J942" s="0" t="n">
        <f aca="false">SUMPRODUCT('5N inverse'!$A$8:$Y$8,'5N mesh'!$B$37:$Z$37,$E941:$AC941)+'5N inverse'!$A$8*$C942/Setup!$B$17+INDEX('5N inverse'!$A$8:$Y$8,1,'5N mesh'!$B$7+1)*Setup!$B$22</f>
        <v>0</v>
      </c>
      <c r="K942" s="0" t="n">
        <f aca="false">SUMPRODUCT('5N inverse'!$A$9:$Y$9,'5N mesh'!$B$37:$Z$37,$E941:$AC941)+'5N inverse'!$A$9*$C942/Setup!$B$17+INDEX('5N inverse'!$A$9:$Y$9,1,'5N mesh'!$B$7+1)*Setup!$B$22</f>
        <v>0</v>
      </c>
      <c r="L942" s="0" t="n">
        <f aca="false">SUMPRODUCT('5N inverse'!$A$10:$Y$10,'5N mesh'!$B$37:$Z$37,$E941:$AC941)+'5N inverse'!$A$10*$C942/Setup!$B$17+INDEX('5N inverse'!$A$10:$Y$10,1,'5N mesh'!$B$7+1)*Setup!$B$22</f>
        <v>0</v>
      </c>
      <c r="M942" s="0" t="n">
        <f aca="false">SUMPRODUCT('5N inverse'!$A$11:$Y$11,'5N mesh'!$B$37:$Z$37,$E941:$AC941)+'5N inverse'!$A$11*$C942/Setup!$B$17+INDEX('5N inverse'!$A$11:$Y$11,1,'5N mesh'!$B$7+1)*Setup!$B$22</f>
        <v>0</v>
      </c>
      <c r="N942" s="0" t="n">
        <f aca="false">SUMPRODUCT('5N inverse'!$A$12:$Y$12,'5N mesh'!$B$37:$Z$37,$E941:$AC941)+'5N inverse'!$A$12*$C942/Setup!$B$17+INDEX('5N inverse'!$A$12:$Y$12,1,'5N mesh'!$B$7+1)*Setup!$B$22</f>
        <v>0</v>
      </c>
      <c r="O942" s="0" t="n">
        <f aca="false">SUMPRODUCT('5N inverse'!$A$13:$Y$13,'5N mesh'!$B$37:$Z$37,$E941:$AC941)+'5N inverse'!$A$13*$C942/Setup!$B$17+INDEX('5N inverse'!$A$13:$Y$13,1,'5N mesh'!$B$7+1)*Setup!$B$22</f>
        <v>0</v>
      </c>
      <c r="P942" s="0" t="n">
        <f aca="false">SUMPRODUCT('5N inverse'!$A$14:$Y$14,'5N mesh'!$B$37:$Z$37,$E941:$AC941)+'5N inverse'!$A$14*$C942/Setup!$B$17+INDEX('5N inverse'!$A$14:$Y$14,1,'5N mesh'!$B$7+1)*Setup!$B$22</f>
        <v>0</v>
      </c>
      <c r="Q942" s="0" t="n">
        <f aca="false">SUMPRODUCT('5N inverse'!$A$15:$Y$15,'5N mesh'!$B$37:$Z$37,$E941:$AC941)+'5N inverse'!$A$15*$C942/Setup!$B$17+INDEX('5N inverse'!$A$15:$Y$15,1,'5N mesh'!$B$7+1)*Setup!$B$22</f>
        <v>0</v>
      </c>
      <c r="R942" s="0" t="n">
        <f aca="false">SUMPRODUCT('5N inverse'!$A$16:$Y$16,'5N mesh'!$B$37:$Z$37,$E941:$AC941)+'5N inverse'!$A$16*$C942/Setup!$B$17+INDEX('5N inverse'!$A$16:$Y$16,1,'5N mesh'!$B$7+1)*Setup!$B$22</f>
        <v>0</v>
      </c>
      <c r="S942" s="0" t="n">
        <f aca="false">SUMPRODUCT('5N inverse'!$A$17:$Y$17,'5N mesh'!$B$37:$Z$37,$E941:$AC941)+'5N inverse'!$A$17*$C942/Setup!$B$17+INDEX('5N inverse'!$A$17:$Y$17,1,'5N mesh'!$B$7+1)*Setup!$B$22</f>
        <v>0</v>
      </c>
      <c r="T942" s="0" t="n">
        <f aca="false">SUMPRODUCT('5N inverse'!$A$18:$Y$18,'5N mesh'!$B$37:$Z$37,$E941:$AC941)+'5N inverse'!$A$18*$C942/Setup!$B$17+INDEX('5N inverse'!$A$18:$Y$18,1,'5N mesh'!$B$7+1)*Setup!$B$22</f>
        <v>0</v>
      </c>
      <c r="U942" s="0" t="n">
        <f aca="false">SUMPRODUCT('5N inverse'!$A$19:$Y$19,'5N mesh'!$B$37:$Z$37,$E941:$AC941)+'5N inverse'!$A$19*$C942/Setup!$B$17+INDEX('5N inverse'!$A$19:$Y$19,1,'5N mesh'!$B$7+1)*Setup!$B$22</f>
        <v>0</v>
      </c>
      <c r="V942" s="0" t="n">
        <f aca="false">SUMPRODUCT('5N inverse'!$A$20:$Y$20,'5N mesh'!$B$37:$Z$37,$E941:$AC941)+'5N inverse'!$A$20*$C942/Setup!$B$17+INDEX('5N inverse'!$A$20:$Y$20,1,'5N mesh'!$B$7+1)*Setup!$B$22</f>
        <v>0</v>
      </c>
      <c r="W942" s="0" t="n">
        <f aca="false">SUMPRODUCT('5N inverse'!$A$21:$Y$21,'5N mesh'!$B$37:$Z$37,$E941:$AC941)+'5N inverse'!$A$21*$C942/Setup!$B$17+INDEX('5N inverse'!$A$21:$Y$21,1,'5N mesh'!$B$7+1)*Setup!$B$22</f>
        <v>0</v>
      </c>
      <c r="X942" s="0" t="n">
        <f aca="false">SUMPRODUCT('5N inverse'!$A$22:$Y$22,'5N mesh'!$B$37:$Z$37,$E941:$AC941)+'5N inverse'!$A$22*$C942/Setup!$B$17+INDEX('5N inverse'!$A$22:$Y$22,1,'5N mesh'!$B$7+1)*Setup!$B$22</f>
        <v>0</v>
      </c>
      <c r="Y942" s="0" t="n">
        <f aca="false">SUMPRODUCT('5N inverse'!$A$23:$Y$23,'5N mesh'!$B$37:$Z$37,$E941:$AC941)+'5N inverse'!$A$23*$C942/Setup!$B$17+INDEX('5N inverse'!$A$23:$Y$23,1,'5N mesh'!$B$7+1)*Setup!$B$22</f>
        <v>0</v>
      </c>
      <c r="Z942" s="0" t="n">
        <f aca="false">SUMPRODUCT('5N inverse'!$A$24:$Y$24,'5N mesh'!$B$37:$Z$37,$E941:$AC941)+'5N inverse'!$A$24*$C942/Setup!$B$17+INDEX('5N inverse'!$A$24:$Y$24,1,'5N mesh'!$B$7+1)*Setup!$B$22</f>
        <v>0</v>
      </c>
      <c r="AA942" s="0" t="n">
        <f aca="false">SUMPRODUCT('5N inverse'!$A$25:$Y$25,'5N mesh'!$B$37:$Z$37,$E941:$AC941)+'5N inverse'!$A$25*$C942/Setup!$B$17+INDEX('5N inverse'!$A$25:$Y$25,1,'5N mesh'!$B$7+1)*Setup!$B$22</f>
        <v>0</v>
      </c>
      <c r="AB942" s="0" t="n">
        <f aca="false">SUMPRODUCT('5N inverse'!$A$26:$Y$26,'5N mesh'!$B$37:$Z$37,$E941:$AC941)+'5N inverse'!$A$26*$C942/Setup!$B$17+INDEX('5N inverse'!$A$26:$Y$26,1,'5N mesh'!$B$7+1)*Setup!$B$22</f>
        <v>0</v>
      </c>
      <c r="AC942" s="0" t="n">
        <f aca="false">SUMPRODUCT('5N inverse'!$A$27:$Y$27,'5N mesh'!$B$37:$Z$37,$E941:$AC941)+'5N inverse'!$A$27*$C942/Setup!$B$17+INDEX('5N inverse'!$A$27:$Y$27,1,'5N mesh'!$B$7+1)*Setup!$B$22</f>
        <v>0</v>
      </c>
    </row>
    <row r="943" customFormat="false" ht="15" hidden="false" customHeight="false" outlineLevel="0" collapsed="false">
      <c r="A943" s="0" t="n">
        <v>938</v>
      </c>
      <c r="B943" s="0" t="n">
        <f aca="false">A943*Setup!$B$11/3600</f>
        <v>78.1666666666667</v>
      </c>
      <c r="C943" s="0" t="n">
        <f aca="false">Setup!$B$7+Setup!$B$8*COS(2*PI()*(B943-Setup!$B$9)/24)</f>
        <v>20.6264342167485</v>
      </c>
      <c r="D943" s="0" t="n">
        <f aca="false">(C943-E943)/Setup!$B$17</f>
        <v>-9.94378194413712</v>
      </c>
      <c r="E943" s="0" t="n">
        <f aca="false">SUMPRODUCT('5N inverse'!$A$3:$Y$3,'5N mesh'!$B$37:$Z$37,$E942:$AC942)+'5N inverse'!$A$3*$C943/Setup!$B$17+INDEX('5N inverse'!$A$3:$Y$3,1,'5N mesh'!$B$7+1)*Setup!$B$22</f>
        <v>21.9191258694863</v>
      </c>
      <c r="F943" s="0" t="n">
        <f aca="false">SUMPRODUCT('5N inverse'!$A$4:$Y$4,'5N mesh'!$B$37:$Z$37,$E942:$AC942)+'5N inverse'!$A$4*$C943/Setup!$B$17+INDEX('5N inverse'!$A$4:$Y$4,1,'5N mesh'!$B$7+1)*Setup!$B$22</f>
        <v>20.7767742255106</v>
      </c>
      <c r="G943" s="0" t="n">
        <f aca="false">SUMPRODUCT('5N inverse'!$A$5:$Y$5,'5N mesh'!$B$37:$Z$37,$E942:$AC942)+'5N inverse'!$A$5*$C943/Setup!$B$17+INDEX('5N inverse'!$A$5:$Y$5,1,'5N mesh'!$B$7+1)*Setup!$B$22</f>
        <v>18.4920709375591</v>
      </c>
      <c r="H943" s="0" t="n">
        <f aca="false">SUMPRODUCT('5N inverse'!$A$6:$Y$6,'5N mesh'!$B$37:$Z$37,$E942:$AC942)+'5N inverse'!$A$6*$C943/Setup!$B$17+INDEX('5N inverse'!$A$6:$Y$6,1,'5N mesh'!$B$7+1)*Setup!$B$22</f>
        <v>16.2073676496077</v>
      </c>
      <c r="I943" s="0" t="n">
        <f aca="false">SUMPRODUCT('5N inverse'!$A$7:$Y$7,'5N mesh'!$B$37:$Z$37,$E942:$AC942)+'5N inverse'!$A$7*$C943/Setup!$B$17+INDEX('5N inverse'!$A$7:$Y$7,1,'5N mesh'!$B$7+1)*Setup!$B$22</f>
        <v>15.0650160056319</v>
      </c>
      <c r="J943" s="0" t="n">
        <f aca="false">SUMPRODUCT('5N inverse'!$A$8:$Y$8,'5N mesh'!$B$37:$Z$37,$E942:$AC942)+'5N inverse'!$A$8*$C943/Setup!$B$17+INDEX('5N inverse'!$A$8:$Y$8,1,'5N mesh'!$B$7+1)*Setup!$B$22</f>
        <v>0</v>
      </c>
      <c r="K943" s="0" t="n">
        <f aca="false">SUMPRODUCT('5N inverse'!$A$9:$Y$9,'5N mesh'!$B$37:$Z$37,$E942:$AC942)+'5N inverse'!$A$9*$C943/Setup!$B$17+INDEX('5N inverse'!$A$9:$Y$9,1,'5N mesh'!$B$7+1)*Setup!$B$22</f>
        <v>0</v>
      </c>
      <c r="L943" s="0" t="n">
        <f aca="false">SUMPRODUCT('5N inverse'!$A$10:$Y$10,'5N mesh'!$B$37:$Z$37,$E942:$AC942)+'5N inverse'!$A$10*$C943/Setup!$B$17+INDEX('5N inverse'!$A$10:$Y$10,1,'5N mesh'!$B$7+1)*Setup!$B$22</f>
        <v>0</v>
      </c>
      <c r="M943" s="0" t="n">
        <f aca="false">SUMPRODUCT('5N inverse'!$A$11:$Y$11,'5N mesh'!$B$37:$Z$37,$E942:$AC942)+'5N inverse'!$A$11*$C943/Setup!$B$17+INDEX('5N inverse'!$A$11:$Y$11,1,'5N mesh'!$B$7+1)*Setup!$B$22</f>
        <v>0</v>
      </c>
      <c r="N943" s="0" t="n">
        <f aca="false">SUMPRODUCT('5N inverse'!$A$12:$Y$12,'5N mesh'!$B$37:$Z$37,$E942:$AC942)+'5N inverse'!$A$12*$C943/Setup!$B$17+INDEX('5N inverse'!$A$12:$Y$12,1,'5N mesh'!$B$7+1)*Setup!$B$22</f>
        <v>0</v>
      </c>
      <c r="O943" s="0" t="n">
        <f aca="false">SUMPRODUCT('5N inverse'!$A$13:$Y$13,'5N mesh'!$B$37:$Z$37,$E942:$AC942)+'5N inverse'!$A$13*$C943/Setup!$B$17+INDEX('5N inverse'!$A$13:$Y$13,1,'5N mesh'!$B$7+1)*Setup!$B$22</f>
        <v>0</v>
      </c>
      <c r="P943" s="0" t="n">
        <f aca="false">SUMPRODUCT('5N inverse'!$A$14:$Y$14,'5N mesh'!$B$37:$Z$37,$E942:$AC942)+'5N inverse'!$A$14*$C943/Setup!$B$17+INDEX('5N inverse'!$A$14:$Y$14,1,'5N mesh'!$B$7+1)*Setup!$B$22</f>
        <v>0</v>
      </c>
      <c r="Q943" s="0" t="n">
        <f aca="false">SUMPRODUCT('5N inverse'!$A$15:$Y$15,'5N mesh'!$B$37:$Z$37,$E942:$AC942)+'5N inverse'!$A$15*$C943/Setup!$B$17+INDEX('5N inverse'!$A$15:$Y$15,1,'5N mesh'!$B$7+1)*Setup!$B$22</f>
        <v>0</v>
      </c>
      <c r="R943" s="0" t="n">
        <f aca="false">SUMPRODUCT('5N inverse'!$A$16:$Y$16,'5N mesh'!$B$37:$Z$37,$E942:$AC942)+'5N inverse'!$A$16*$C943/Setup!$B$17+INDEX('5N inverse'!$A$16:$Y$16,1,'5N mesh'!$B$7+1)*Setup!$B$22</f>
        <v>0</v>
      </c>
      <c r="S943" s="0" t="n">
        <f aca="false">SUMPRODUCT('5N inverse'!$A$17:$Y$17,'5N mesh'!$B$37:$Z$37,$E942:$AC942)+'5N inverse'!$A$17*$C943/Setup!$B$17+INDEX('5N inverse'!$A$17:$Y$17,1,'5N mesh'!$B$7+1)*Setup!$B$22</f>
        <v>0</v>
      </c>
      <c r="T943" s="0" t="n">
        <f aca="false">SUMPRODUCT('5N inverse'!$A$18:$Y$18,'5N mesh'!$B$37:$Z$37,$E942:$AC942)+'5N inverse'!$A$18*$C943/Setup!$B$17+INDEX('5N inverse'!$A$18:$Y$18,1,'5N mesh'!$B$7+1)*Setup!$B$22</f>
        <v>0</v>
      </c>
      <c r="U943" s="0" t="n">
        <f aca="false">SUMPRODUCT('5N inverse'!$A$19:$Y$19,'5N mesh'!$B$37:$Z$37,$E942:$AC942)+'5N inverse'!$A$19*$C943/Setup!$B$17+INDEX('5N inverse'!$A$19:$Y$19,1,'5N mesh'!$B$7+1)*Setup!$B$22</f>
        <v>0</v>
      </c>
      <c r="V943" s="0" t="n">
        <f aca="false">SUMPRODUCT('5N inverse'!$A$20:$Y$20,'5N mesh'!$B$37:$Z$37,$E942:$AC942)+'5N inverse'!$A$20*$C943/Setup!$B$17+INDEX('5N inverse'!$A$20:$Y$20,1,'5N mesh'!$B$7+1)*Setup!$B$22</f>
        <v>0</v>
      </c>
      <c r="W943" s="0" t="n">
        <f aca="false">SUMPRODUCT('5N inverse'!$A$21:$Y$21,'5N mesh'!$B$37:$Z$37,$E942:$AC942)+'5N inverse'!$A$21*$C943/Setup!$B$17+INDEX('5N inverse'!$A$21:$Y$21,1,'5N mesh'!$B$7+1)*Setup!$B$22</f>
        <v>0</v>
      </c>
      <c r="X943" s="0" t="n">
        <f aca="false">SUMPRODUCT('5N inverse'!$A$22:$Y$22,'5N mesh'!$B$37:$Z$37,$E942:$AC942)+'5N inverse'!$A$22*$C943/Setup!$B$17+INDEX('5N inverse'!$A$22:$Y$22,1,'5N mesh'!$B$7+1)*Setup!$B$22</f>
        <v>0</v>
      </c>
      <c r="Y943" s="0" t="n">
        <f aca="false">SUMPRODUCT('5N inverse'!$A$23:$Y$23,'5N mesh'!$B$37:$Z$37,$E942:$AC942)+'5N inverse'!$A$23*$C943/Setup!$B$17+INDEX('5N inverse'!$A$23:$Y$23,1,'5N mesh'!$B$7+1)*Setup!$B$22</f>
        <v>0</v>
      </c>
      <c r="Z943" s="0" t="n">
        <f aca="false">SUMPRODUCT('5N inverse'!$A$24:$Y$24,'5N mesh'!$B$37:$Z$37,$E942:$AC942)+'5N inverse'!$A$24*$C943/Setup!$B$17+INDEX('5N inverse'!$A$24:$Y$24,1,'5N mesh'!$B$7+1)*Setup!$B$22</f>
        <v>0</v>
      </c>
      <c r="AA943" s="0" t="n">
        <f aca="false">SUMPRODUCT('5N inverse'!$A$25:$Y$25,'5N mesh'!$B$37:$Z$37,$E942:$AC942)+'5N inverse'!$A$25*$C943/Setup!$B$17+INDEX('5N inverse'!$A$25:$Y$25,1,'5N mesh'!$B$7+1)*Setup!$B$22</f>
        <v>0</v>
      </c>
      <c r="AB943" s="0" t="n">
        <f aca="false">SUMPRODUCT('5N inverse'!$A$26:$Y$26,'5N mesh'!$B$37:$Z$37,$E942:$AC942)+'5N inverse'!$A$26*$C943/Setup!$B$17+INDEX('5N inverse'!$A$26:$Y$26,1,'5N mesh'!$B$7+1)*Setup!$B$22</f>
        <v>0</v>
      </c>
      <c r="AC943" s="0" t="n">
        <f aca="false">SUMPRODUCT('5N inverse'!$A$27:$Y$27,'5N mesh'!$B$37:$Z$37,$E942:$AC942)+'5N inverse'!$A$27*$C943/Setup!$B$17+INDEX('5N inverse'!$A$27:$Y$27,1,'5N mesh'!$B$7+1)*Setup!$B$22</f>
        <v>0</v>
      </c>
    </row>
    <row r="944" customFormat="false" ht="15" hidden="false" customHeight="false" outlineLevel="0" collapsed="false">
      <c r="A944" s="0" t="n">
        <v>939</v>
      </c>
      <c r="B944" s="0" t="n">
        <f aca="false">A944*Setup!$B$11/3600</f>
        <v>78.25</v>
      </c>
      <c r="C944" s="0" t="n">
        <f aca="false">Setup!$B$7+Setup!$B$8*COS(2*PI()*(B944-Setup!$B$9)/24)</f>
        <v>20.6741215507898</v>
      </c>
      <c r="D944" s="0" t="n">
        <f aca="false">(C944-E944)/Setup!$B$17</f>
        <v>-9.43409176182812</v>
      </c>
      <c r="E944" s="0" t="n">
        <f aca="false">SUMPRODUCT('5N inverse'!$A$3:$Y$3,'5N mesh'!$B$37:$Z$37,$E943:$AC943)+'5N inverse'!$A$3*$C944/Setup!$B$17+INDEX('5N inverse'!$A$3:$Y$3,1,'5N mesh'!$B$7+1)*Setup!$B$22</f>
        <v>21.9005534798275</v>
      </c>
      <c r="F944" s="0" t="n">
        <f aca="false">SUMPRODUCT('5N inverse'!$A$4:$Y$4,'5N mesh'!$B$37:$Z$37,$E943:$AC943)+'5N inverse'!$A$4*$C944/Setup!$B$17+INDEX('5N inverse'!$A$4:$Y$4,1,'5N mesh'!$B$7+1)*Setup!$B$22</f>
        <v>20.761253530065</v>
      </c>
      <c r="G944" s="0" t="n">
        <f aca="false">SUMPRODUCT('5N inverse'!$A$5:$Y$5,'5N mesh'!$B$37:$Z$37,$E943:$AC943)+'5N inverse'!$A$5*$C944/Setup!$B$17+INDEX('5N inverse'!$A$5:$Y$5,1,'5N mesh'!$B$7+1)*Setup!$B$22</f>
        <v>18.4826536305401</v>
      </c>
      <c r="H944" s="0" t="n">
        <f aca="false">SUMPRODUCT('5N inverse'!$A$6:$Y$6,'5N mesh'!$B$37:$Z$37,$E943:$AC943)+'5N inverse'!$A$6*$C944/Setup!$B$17+INDEX('5N inverse'!$A$6:$Y$6,1,'5N mesh'!$B$7+1)*Setup!$B$22</f>
        <v>16.2040537310151</v>
      </c>
      <c r="I944" s="0" t="n">
        <f aca="false">SUMPRODUCT('5N inverse'!$A$7:$Y$7,'5N mesh'!$B$37:$Z$37,$E943:$AC943)+'5N inverse'!$A$7*$C944/Setup!$B$17+INDEX('5N inverse'!$A$7:$Y$7,1,'5N mesh'!$B$7+1)*Setup!$B$22</f>
        <v>15.0647537812527</v>
      </c>
      <c r="J944" s="0" t="n">
        <f aca="false">SUMPRODUCT('5N inverse'!$A$8:$Y$8,'5N mesh'!$B$37:$Z$37,$E943:$AC943)+'5N inverse'!$A$8*$C944/Setup!$B$17+INDEX('5N inverse'!$A$8:$Y$8,1,'5N mesh'!$B$7+1)*Setup!$B$22</f>
        <v>0</v>
      </c>
      <c r="K944" s="0" t="n">
        <f aca="false">SUMPRODUCT('5N inverse'!$A$9:$Y$9,'5N mesh'!$B$37:$Z$37,$E943:$AC943)+'5N inverse'!$A$9*$C944/Setup!$B$17+INDEX('5N inverse'!$A$9:$Y$9,1,'5N mesh'!$B$7+1)*Setup!$B$22</f>
        <v>0</v>
      </c>
      <c r="L944" s="0" t="n">
        <f aca="false">SUMPRODUCT('5N inverse'!$A$10:$Y$10,'5N mesh'!$B$37:$Z$37,$E943:$AC943)+'5N inverse'!$A$10*$C944/Setup!$B$17+INDEX('5N inverse'!$A$10:$Y$10,1,'5N mesh'!$B$7+1)*Setup!$B$22</f>
        <v>0</v>
      </c>
      <c r="M944" s="0" t="n">
        <f aca="false">SUMPRODUCT('5N inverse'!$A$11:$Y$11,'5N mesh'!$B$37:$Z$37,$E943:$AC943)+'5N inverse'!$A$11*$C944/Setup!$B$17+INDEX('5N inverse'!$A$11:$Y$11,1,'5N mesh'!$B$7+1)*Setup!$B$22</f>
        <v>0</v>
      </c>
      <c r="N944" s="0" t="n">
        <f aca="false">SUMPRODUCT('5N inverse'!$A$12:$Y$12,'5N mesh'!$B$37:$Z$37,$E943:$AC943)+'5N inverse'!$A$12*$C944/Setup!$B$17+INDEX('5N inverse'!$A$12:$Y$12,1,'5N mesh'!$B$7+1)*Setup!$B$22</f>
        <v>0</v>
      </c>
      <c r="O944" s="0" t="n">
        <f aca="false">SUMPRODUCT('5N inverse'!$A$13:$Y$13,'5N mesh'!$B$37:$Z$37,$E943:$AC943)+'5N inverse'!$A$13*$C944/Setup!$B$17+INDEX('5N inverse'!$A$13:$Y$13,1,'5N mesh'!$B$7+1)*Setup!$B$22</f>
        <v>0</v>
      </c>
      <c r="P944" s="0" t="n">
        <f aca="false">SUMPRODUCT('5N inverse'!$A$14:$Y$14,'5N mesh'!$B$37:$Z$37,$E943:$AC943)+'5N inverse'!$A$14*$C944/Setup!$B$17+INDEX('5N inverse'!$A$14:$Y$14,1,'5N mesh'!$B$7+1)*Setup!$B$22</f>
        <v>0</v>
      </c>
      <c r="Q944" s="0" t="n">
        <f aca="false">SUMPRODUCT('5N inverse'!$A$15:$Y$15,'5N mesh'!$B$37:$Z$37,$E943:$AC943)+'5N inverse'!$A$15*$C944/Setup!$B$17+INDEX('5N inverse'!$A$15:$Y$15,1,'5N mesh'!$B$7+1)*Setup!$B$22</f>
        <v>0</v>
      </c>
      <c r="R944" s="0" t="n">
        <f aca="false">SUMPRODUCT('5N inverse'!$A$16:$Y$16,'5N mesh'!$B$37:$Z$37,$E943:$AC943)+'5N inverse'!$A$16*$C944/Setup!$B$17+INDEX('5N inverse'!$A$16:$Y$16,1,'5N mesh'!$B$7+1)*Setup!$B$22</f>
        <v>0</v>
      </c>
      <c r="S944" s="0" t="n">
        <f aca="false">SUMPRODUCT('5N inverse'!$A$17:$Y$17,'5N mesh'!$B$37:$Z$37,$E943:$AC943)+'5N inverse'!$A$17*$C944/Setup!$B$17+INDEX('5N inverse'!$A$17:$Y$17,1,'5N mesh'!$B$7+1)*Setup!$B$22</f>
        <v>0</v>
      </c>
      <c r="T944" s="0" t="n">
        <f aca="false">SUMPRODUCT('5N inverse'!$A$18:$Y$18,'5N mesh'!$B$37:$Z$37,$E943:$AC943)+'5N inverse'!$A$18*$C944/Setup!$B$17+INDEX('5N inverse'!$A$18:$Y$18,1,'5N mesh'!$B$7+1)*Setup!$B$22</f>
        <v>0</v>
      </c>
      <c r="U944" s="0" t="n">
        <f aca="false">SUMPRODUCT('5N inverse'!$A$19:$Y$19,'5N mesh'!$B$37:$Z$37,$E943:$AC943)+'5N inverse'!$A$19*$C944/Setup!$B$17+INDEX('5N inverse'!$A$19:$Y$19,1,'5N mesh'!$B$7+1)*Setup!$B$22</f>
        <v>0</v>
      </c>
      <c r="V944" s="0" t="n">
        <f aca="false">SUMPRODUCT('5N inverse'!$A$20:$Y$20,'5N mesh'!$B$37:$Z$37,$E943:$AC943)+'5N inverse'!$A$20*$C944/Setup!$B$17+INDEX('5N inverse'!$A$20:$Y$20,1,'5N mesh'!$B$7+1)*Setup!$B$22</f>
        <v>0</v>
      </c>
      <c r="W944" s="0" t="n">
        <f aca="false">SUMPRODUCT('5N inverse'!$A$21:$Y$21,'5N mesh'!$B$37:$Z$37,$E943:$AC943)+'5N inverse'!$A$21*$C944/Setup!$B$17+INDEX('5N inverse'!$A$21:$Y$21,1,'5N mesh'!$B$7+1)*Setup!$B$22</f>
        <v>0</v>
      </c>
      <c r="X944" s="0" t="n">
        <f aca="false">SUMPRODUCT('5N inverse'!$A$22:$Y$22,'5N mesh'!$B$37:$Z$37,$E943:$AC943)+'5N inverse'!$A$22*$C944/Setup!$B$17+INDEX('5N inverse'!$A$22:$Y$22,1,'5N mesh'!$B$7+1)*Setup!$B$22</f>
        <v>0</v>
      </c>
      <c r="Y944" s="0" t="n">
        <f aca="false">SUMPRODUCT('5N inverse'!$A$23:$Y$23,'5N mesh'!$B$37:$Z$37,$E943:$AC943)+'5N inverse'!$A$23*$C944/Setup!$B$17+INDEX('5N inverse'!$A$23:$Y$23,1,'5N mesh'!$B$7+1)*Setup!$B$22</f>
        <v>0</v>
      </c>
      <c r="Z944" s="0" t="n">
        <f aca="false">SUMPRODUCT('5N inverse'!$A$24:$Y$24,'5N mesh'!$B$37:$Z$37,$E943:$AC943)+'5N inverse'!$A$24*$C944/Setup!$B$17+INDEX('5N inverse'!$A$24:$Y$24,1,'5N mesh'!$B$7+1)*Setup!$B$22</f>
        <v>0</v>
      </c>
      <c r="AA944" s="0" t="n">
        <f aca="false">SUMPRODUCT('5N inverse'!$A$25:$Y$25,'5N mesh'!$B$37:$Z$37,$E943:$AC943)+'5N inverse'!$A$25*$C944/Setup!$B$17+INDEX('5N inverse'!$A$25:$Y$25,1,'5N mesh'!$B$7+1)*Setup!$B$22</f>
        <v>0</v>
      </c>
      <c r="AB944" s="0" t="n">
        <f aca="false">SUMPRODUCT('5N inverse'!$A$26:$Y$26,'5N mesh'!$B$37:$Z$37,$E943:$AC943)+'5N inverse'!$A$26*$C944/Setup!$B$17+INDEX('5N inverse'!$A$26:$Y$26,1,'5N mesh'!$B$7+1)*Setup!$B$22</f>
        <v>0</v>
      </c>
      <c r="AC944" s="0" t="n">
        <f aca="false">SUMPRODUCT('5N inverse'!$A$27:$Y$27,'5N mesh'!$B$37:$Z$37,$E943:$AC943)+'5N inverse'!$A$27*$C944/Setup!$B$17+INDEX('5N inverse'!$A$27:$Y$27,1,'5N mesh'!$B$7+1)*Setup!$B$22</f>
        <v>0</v>
      </c>
    </row>
    <row r="945" customFormat="false" ht="15" hidden="false" customHeight="false" outlineLevel="0" collapsed="false">
      <c r="A945" s="0" t="n">
        <v>940</v>
      </c>
      <c r="B945" s="0" t="n">
        <f aca="false">A945*Setup!$B$11/3600</f>
        <v>78.3333333333333</v>
      </c>
      <c r="C945" s="0" t="n">
        <f aca="false">Setup!$B$7+Setup!$B$8*COS(2*PI()*(B945-Setup!$B$9)/24)</f>
        <v>20.723391822844</v>
      </c>
      <c r="D945" s="0" t="n">
        <f aca="false">(C945-E945)/Setup!$B$17</f>
        <v>-8.91902557474294</v>
      </c>
      <c r="E945" s="0" t="n">
        <f aca="false">SUMPRODUCT('5N inverse'!$A$3:$Y$3,'5N mesh'!$B$37:$Z$37,$E944:$AC944)+'5N inverse'!$A$3*$C945/Setup!$B$17+INDEX('5N inverse'!$A$3:$Y$3,1,'5N mesh'!$B$7+1)*Setup!$B$22</f>
        <v>21.8828651475606</v>
      </c>
      <c r="F945" s="0" t="n">
        <f aca="false">SUMPRODUCT('5N inverse'!$A$4:$Y$4,'5N mesh'!$B$37:$Z$37,$E944:$AC944)+'5N inverse'!$A$4*$C945/Setup!$B$17+INDEX('5N inverse'!$A$4:$Y$4,1,'5N mesh'!$B$7+1)*Setup!$B$22</f>
        <v>20.746470317308</v>
      </c>
      <c r="G945" s="0" t="n">
        <f aca="false">SUMPRODUCT('5N inverse'!$A$5:$Y$5,'5N mesh'!$B$37:$Z$37,$E944:$AC944)+'5N inverse'!$A$5*$C945/Setup!$B$17+INDEX('5N inverse'!$A$5:$Y$5,1,'5N mesh'!$B$7+1)*Setup!$B$22</f>
        <v>18.4736806568028</v>
      </c>
      <c r="H945" s="0" t="n">
        <f aca="false">SUMPRODUCT('5N inverse'!$A$6:$Y$6,'5N mesh'!$B$37:$Z$37,$E944:$AC944)+'5N inverse'!$A$6*$C945/Setup!$B$17+INDEX('5N inverse'!$A$6:$Y$6,1,'5N mesh'!$B$7+1)*Setup!$B$22</f>
        <v>16.2008909962976</v>
      </c>
      <c r="I945" s="0" t="n">
        <f aca="false">SUMPRODUCT('5N inverse'!$A$7:$Y$7,'5N mesh'!$B$37:$Z$37,$E944:$AC944)+'5N inverse'!$A$7*$C945/Setup!$B$17+INDEX('5N inverse'!$A$7:$Y$7,1,'5N mesh'!$B$7+1)*Setup!$B$22</f>
        <v>15.064496166045</v>
      </c>
      <c r="J945" s="0" t="n">
        <f aca="false">SUMPRODUCT('5N inverse'!$A$8:$Y$8,'5N mesh'!$B$37:$Z$37,$E944:$AC944)+'5N inverse'!$A$8*$C945/Setup!$B$17+INDEX('5N inverse'!$A$8:$Y$8,1,'5N mesh'!$B$7+1)*Setup!$B$22</f>
        <v>0</v>
      </c>
      <c r="K945" s="0" t="n">
        <f aca="false">SUMPRODUCT('5N inverse'!$A$9:$Y$9,'5N mesh'!$B$37:$Z$37,$E944:$AC944)+'5N inverse'!$A$9*$C945/Setup!$B$17+INDEX('5N inverse'!$A$9:$Y$9,1,'5N mesh'!$B$7+1)*Setup!$B$22</f>
        <v>0</v>
      </c>
      <c r="L945" s="0" t="n">
        <f aca="false">SUMPRODUCT('5N inverse'!$A$10:$Y$10,'5N mesh'!$B$37:$Z$37,$E944:$AC944)+'5N inverse'!$A$10*$C945/Setup!$B$17+INDEX('5N inverse'!$A$10:$Y$10,1,'5N mesh'!$B$7+1)*Setup!$B$22</f>
        <v>0</v>
      </c>
      <c r="M945" s="0" t="n">
        <f aca="false">SUMPRODUCT('5N inverse'!$A$11:$Y$11,'5N mesh'!$B$37:$Z$37,$E944:$AC944)+'5N inverse'!$A$11*$C945/Setup!$B$17+INDEX('5N inverse'!$A$11:$Y$11,1,'5N mesh'!$B$7+1)*Setup!$B$22</f>
        <v>0</v>
      </c>
      <c r="N945" s="0" t="n">
        <f aca="false">SUMPRODUCT('5N inverse'!$A$12:$Y$12,'5N mesh'!$B$37:$Z$37,$E944:$AC944)+'5N inverse'!$A$12*$C945/Setup!$B$17+INDEX('5N inverse'!$A$12:$Y$12,1,'5N mesh'!$B$7+1)*Setup!$B$22</f>
        <v>0</v>
      </c>
      <c r="O945" s="0" t="n">
        <f aca="false">SUMPRODUCT('5N inverse'!$A$13:$Y$13,'5N mesh'!$B$37:$Z$37,$E944:$AC944)+'5N inverse'!$A$13*$C945/Setup!$B$17+INDEX('5N inverse'!$A$13:$Y$13,1,'5N mesh'!$B$7+1)*Setup!$B$22</f>
        <v>0</v>
      </c>
      <c r="P945" s="0" t="n">
        <f aca="false">SUMPRODUCT('5N inverse'!$A$14:$Y$14,'5N mesh'!$B$37:$Z$37,$E944:$AC944)+'5N inverse'!$A$14*$C945/Setup!$B$17+INDEX('5N inverse'!$A$14:$Y$14,1,'5N mesh'!$B$7+1)*Setup!$B$22</f>
        <v>0</v>
      </c>
      <c r="Q945" s="0" t="n">
        <f aca="false">SUMPRODUCT('5N inverse'!$A$15:$Y$15,'5N mesh'!$B$37:$Z$37,$E944:$AC944)+'5N inverse'!$A$15*$C945/Setup!$B$17+INDEX('5N inverse'!$A$15:$Y$15,1,'5N mesh'!$B$7+1)*Setup!$B$22</f>
        <v>0</v>
      </c>
      <c r="R945" s="0" t="n">
        <f aca="false">SUMPRODUCT('5N inverse'!$A$16:$Y$16,'5N mesh'!$B$37:$Z$37,$E944:$AC944)+'5N inverse'!$A$16*$C945/Setup!$B$17+INDEX('5N inverse'!$A$16:$Y$16,1,'5N mesh'!$B$7+1)*Setup!$B$22</f>
        <v>0</v>
      </c>
      <c r="S945" s="0" t="n">
        <f aca="false">SUMPRODUCT('5N inverse'!$A$17:$Y$17,'5N mesh'!$B$37:$Z$37,$E944:$AC944)+'5N inverse'!$A$17*$C945/Setup!$B$17+INDEX('5N inverse'!$A$17:$Y$17,1,'5N mesh'!$B$7+1)*Setup!$B$22</f>
        <v>0</v>
      </c>
      <c r="T945" s="0" t="n">
        <f aca="false">SUMPRODUCT('5N inverse'!$A$18:$Y$18,'5N mesh'!$B$37:$Z$37,$E944:$AC944)+'5N inverse'!$A$18*$C945/Setup!$B$17+INDEX('5N inverse'!$A$18:$Y$18,1,'5N mesh'!$B$7+1)*Setup!$B$22</f>
        <v>0</v>
      </c>
      <c r="U945" s="0" t="n">
        <f aca="false">SUMPRODUCT('5N inverse'!$A$19:$Y$19,'5N mesh'!$B$37:$Z$37,$E944:$AC944)+'5N inverse'!$A$19*$C945/Setup!$B$17+INDEX('5N inverse'!$A$19:$Y$19,1,'5N mesh'!$B$7+1)*Setup!$B$22</f>
        <v>0</v>
      </c>
      <c r="V945" s="0" t="n">
        <f aca="false">SUMPRODUCT('5N inverse'!$A$20:$Y$20,'5N mesh'!$B$37:$Z$37,$E944:$AC944)+'5N inverse'!$A$20*$C945/Setup!$B$17+INDEX('5N inverse'!$A$20:$Y$20,1,'5N mesh'!$B$7+1)*Setup!$B$22</f>
        <v>0</v>
      </c>
      <c r="W945" s="0" t="n">
        <f aca="false">SUMPRODUCT('5N inverse'!$A$21:$Y$21,'5N mesh'!$B$37:$Z$37,$E944:$AC944)+'5N inverse'!$A$21*$C945/Setup!$B$17+INDEX('5N inverse'!$A$21:$Y$21,1,'5N mesh'!$B$7+1)*Setup!$B$22</f>
        <v>0</v>
      </c>
      <c r="X945" s="0" t="n">
        <f aca="false">SUMPRODUCT('5N inverse'!$A$22:$Y$22,'5N mesh'!$B$37:$Z$37,$E944:$AC944)+'5N inverse'!$A$22*$C945/Setup!$B$17+INDEX('5N inverse'!$A$22:$Y$22,1,'5N mesh'!$B$7+1)*Setup!$B$22</f>
        <v>0</v>
      </c>
      <c r="Y945" s="0" t="n">
        <f aca="false">SUMPRODUCT('5N inverse'!$A$23:$Y$23,'5N mesh'!$B$37:$Z$37,$E944:$AC944)+'5N inverse'!$A$23*$C945/Setup!$B$17+INDEX('5N inverse'!$A$23:$Y$23,1,'5N mesh'!$B$7+1)*Setup!$B$22</f>
        <v>0</v>
      </c>
      <c r="Z945" s="0" t="n">
        <f aca="false">SUMPRODUCT('5N inverse'!$A$24:$Y$24,'5N mesh'!$B$37:$Z$37,$E944:$AC944)+'5N inverse'!$A$24*$C945/Setup!$B$17+INDEX('5N inverse'!$A$24:$Y$24,1,'5N mesh'!$B$7+1)*Setup!$B$22</f>
        <v>0</v>
      </c>
      <c r="AA945" s="0" t="n">
        <f aca="false">SUMPRODUCT('5N inverse'!$A$25:$Y$25,'5N mesh'!$B$37:$Z$37,$E944:$AC944)+'5N inverse'!$A$25*$C945/Setup!$B$17+INDEX('5N inverse'!$A$25:$Y$25,1,'5N mesh'!$B$7+1)*Setup!$B$22</f>
        <v>0</v>
      </c>
      <c r="AB945" s="0" t="n">
        <f aca="false">SUMPRODUCT('5N inverse'!$A$26:$Y$26,'5N mesh'!$B$37:$Z$37,$E944:$AC944)+'5N inverse'!$A$26*$C945/Setup!$B$17+INDEX('5N inverse'!$A$26:$Y$26,1,'5N mesh'!$B$7+1)*Setup!$B$22</f>
        <v>0</v>
      </c>
      <c r="AC945" s="0" t="n">
        <f aca="false">SUMPRODUCT('5N inverse'!$A$27:$Y$27,'5N mesh'!$B$37:$Z$37,$E944:$AC944)+'5N inverse'!$A$27*$C945/Setup!$B$17+INDEX('5N inverse'!$A$27:$Y$27,1,'5N mesh'!$B$7+1)*Setup!$B$22</f>
        <v>0</v>
      </c>
    </row>
    <row r="946" customFormat="false" ht="15" hidden="false" customHeight="false" outlineLevel="0" collapsed="false">
      <c r="A946" s="0" t="n">
        <v>941</v>
      </c>
      <c r="B946" s="0" t="n">
        <f aca="false">A946*Setup!$B$11/3600</f>
        <v>78.4166666666667</v>
      </c>
      <c r="C946" s="0" t="n">
        <f aca="false">Setup!$B$7+Setup!$B$8*COS(2*PI()*(B946-Setup!$B$9)/24)</f>
        <v>20.7742215829301</v>
      </c>
      <c r="D946" s="0" t="n">
        <f aca="false">(C946-E946)/Setup!$B$17</f>
        <v>-8.39882852874497</v>
      </c>
      <c r="E946" s="0" t="n">
        <f aca="false">SUMPRODUCT('5N inverse'!$A$3:$Y$3,'5N mesh'!$B$37:$Z$37,$E945:$AC945)+'5N inverse'!$A$3*$C946/Setup!$B$17+INDEX('5N inverse'!$A$3:$Y$3,1,'5N mesh'!$B$7+1)*Setup!$B$22</f>
        <v>21.8660692916669</v>
      </c>
      <c r="F946" s="0" t="n">
        <f aca="false">SUMPRODUCT('5N inverse'!$A$4:$Y$4,'5N mesh'!$B$37:$Z$37,$E945:$AC945)+'5N inverse'!$A$4*$C946/Setup!$B$17+INDEX('5N inverse'!$A$4:$Y$4,1,'5N mesh'!$B$7+1)*Setup!$B$22</f>
        <v>20.732431623493</v>
      </c>
      <c r="G946" s="0" t="n">
        <f aca="false">SUMPRODUCT('5N inverse'!$A$5:$Y$5,'5N mesh'!$B$37:$Z$37,$E945:$AC945)+'5N inverse'!$A$5*$C946/Setup!$B$17+INDEX('5N inverse'!$A$5:$Y$5,1,'5N mesh'!$B$7+1)*Setup!$B$22</f>
        <v>18.4651562871452</v>
      </c>
      <c r="H946" s="0" t="n">
        <f aca="false">SUMPRODUCT('5N inverse'!$A$6:$Y$6,'5N mesh'!$B$37:$Z$37,$E945:$AC945)+'5N inverse'!$A$6*$C946/Setup!$B$17+INDEX('5N inverse'!$A$6:$Y$6,1,'5N mesh'!$B$7+1)*Setup!$B$22</f>
        <v>16.1978809507973</v>
      </c>
      <c r="I946" s="0" t="n">
        <f aca="false">SUMPRODUCT('5N inverse'!$A$7:$Y$7,'5N mesh'!$B$37:$Z$37,$E945:$AC945)+'5N inverse'!$A$7*$C946/Setup!$B$17+INDEX('5N inverse'!$A$7:$Y$7,1,'5N mesh'!$B$7+1)*Setup!$B$22</f>
        <v>15.0642432826234</v>
      </c>
      <c r="J946" s="0" t="n">
        <f aca="false">SUMPRODUCT('5N inverse'!$A$8:$Y$8,'5N mesh'!$B$37:$Z$37,$E945:$AC945)+'5N inverse'!$A$8*$C946/Setup!$B$17+INDEX('5N inverse'!$A$8:$Y$8,1,'5N mesh'!$B$7+1)*Setup!$B$22</f>
        <v>0</v>
      </c>
      <c r="K946" s="0" t="n">
        <f aca="false">SUMPRODUCT('5N inverse'!$A$9:$Y$9,'5N mesh'!$B$37:$Z$37,$E945:$AC945)+'5N inverse'!$A$9*$C946/Setup!$B$17+INDEX('5N inverse'!$A$9:$Y$9,1,'5N mesh'!$B$7+1)*Setup!$B$22</f>
        <v>0</v>
      </c>
      <c r="L946" s="0" t="n">
        <f aca="false">SUMPRODUCT('5N inverse'!$A$10:$Y$10,'5N mesh'!$B$37:$Z$37,$E945:$AC945)+'5N inverse'!$A$10*$C946/Setup!$B$17+INDEX('5N inverse'!$A$10:$Y$10,1,'5N mesh'!$B$7+1)*Setup!$B$22</f>
        <v>0</v>
      </c>
      <c r="M946" s="0" t="n">
        <f aca="false">SUMPRODUCT('5N inverse'!$A$11:$Y$11,'5N mesh'!$B$37:$Z$37,$E945:$AC945)+'5N inverse'!$A$11*$C946/Setup!$B$17+INDEX('5N inverse'!$A$11:$Y$11,1,'5N mesh'!$B$7+1)*Setup!$B$22</f>
        <v>0</v>
      </c>
      <c r="N946" s="0" t="n">
        <f aca="false">SUMPRODUCT('5N inverse'!$A$12:$Y$12,'5N mesh'!$B$37:$Z$37,$E945:$AC945)+'5N inverse'!$A$12*$C946/Setup!$B$17+INDEX('5N inverse'!$A$12:$Y$12,1,'5N mesh'!$B$7+1)*Setup!$B$22</f>
        <v>0</v>
      </c>
      <c r="O946" s="0" t="n">
        <f aca="false">SUMPRODUCT('5N inverse'!$A$13:$Y$13,'5N mesh'!$B$37:$Z$37,$E945:$AC945)+'5N inverse'!$A$13*$C946/Setup!$B$17+INDEX('5N inverse'!$A$13:$Y$13,1,'5N mesh'!$B$7+1)*Setup!$B$22</f>
        <v>0</v>
      </c>
      <c r="P946" s="0" t="n">
        <f aca="false">SUMPRODUCT('5N inverse'!$A$14:$Y$14,'5N mesh'!$B$37:$Z$37,$E945:$AC945)+'5N inverse'!$A$14*$C946/Setup!$B$17+INDEX('5N inverse'!$A$14:$Y$14,1,'5N mesh'!$B$7+1)*Setup!$B$22</f>
        <v>0</v>
      </c>
      <c r="Q946" s="0" t="n">
        <f aca="false">SUMPRODUCT('5N inverse'!$A$15:$Y$15,'5N mesh'!$B$37:$Z$37,$E945:$AC945)+'5N inverse'!$A$15*$C946/Setup!$B$17+INDEX('5N inverse'!$A$15:$Y$15,1,'5N mesh'!$B$7+1)*Setup!$B$22</f>
        <v>0</v>
      </c>
      <c r="R946" s="0" t="n">
        <f aca="false">SUMPRODUCT('5N inverse'!$A$16:$Y$16,'5N mesh'!$B$37:$Z$37,$E945:$AC945)+'5N inverse'!$A$16*$C946/Setup!$B$17+INDEX('5N inverse'!$A$16:$Y$16,1,'5N mesh'!$B$7+1)*Setup!$B$22</f>
        <v>0</v>
      </c>
      <c r="S946" s="0" t="n">
        <f aca="false">SUMPRODUCT('5N inverse'!$A$17:$Y$17,'5N mesh'!$B$37:$Z$37,$E945:$AC945)+'5N inverse'!$A$17*$C946/Setup!$B$17+INDEX('5N inverse'!$A$17:$Y$17,1,'5N mesh'!$B$7+1)*Setup!$B$22</f>
        <v>0</v>
      </c>
      <c r="T946" s="0" t="n">
        <f aca="false">SUMPRODUCT('5N inverse'!$A$18:$Y$18,'5N mesh'!$B$37:$Z$37,$E945:$AC945)+'5N inverse'!$A$18*$C946/Setup!$B$17+INDEX('5N inverse'!$A$18:$Y$18,1,'5N mesh'!$B$7+1)*Setup!$B$22</f>
        <v>0</v>
      </c>
      <c r="U946" s="0" t="n">
        <f aca="false">SUMPRODUCT('5N inverse'!$A$19:$Y$19,'5N mesh'!$B$37:$Z$37,$E945:$AC945)+'5N inverse'!$A$19*$C946/Setup!$B$17+INDEX('5N inverse'!$A$19:$Y$19,1,'5N mesh'!$B$7+1)*Setup!$B$22</f>
        <v>0</v>
      </c>
      <c r="V946" s="0" t="n">
        <f aca="false">SUMPRODUCT('5N inverse'!$A$20:$Y$20,'5N mesh'!$B$37:$Z$37,$E945:$AC945)+'5N inverse'!$A$20*$C946/Setup!$B$17+INDEX('5N inverse'!$A$20:$Y$20,1,'5N mesh'!$B$7+1)*Setup!$B$22</f>
        <v>0</v>
      </c>
      <c r="W946" s="0" t="n">
        <f aca="false">SUMPRODUCT('5N inverse'!$A$21:$Y$21,'5N mesh'!$B$37:$Z$37,$E945:$AC945)+'5N inverse'!$A$21*$C946/Setup!$B$17+INDEX('5N inverse'!$A$21:$Y$21,1,'5N mesh'!$B$7+1)*Setup!$B$22</f>
        <v>0</v>
      </c>
      <c r="X946" s="0" t="n">
        <f aca="false">SUMPRODUCT('5N inverse'!$A$22:$Y$22,'5N mesh'!$B$37:$Z$37,$E945:$AC945)+'5N inverse'!$A$22*$C946/Setup!$B$17+INDEX('5N inverse'!$A$22:$Y$22,1,'5N mesh'!$B$7+1)*Setup!$B$22</f>
        <v>0</v>
      </c>
      <c r="Y946" s="0" t="n">
        <f aca="false">SUMPRODUCT('5N inverse'!$A$23:$Y$23,'5N mesh'!$B$37:$Z$37,$E945:$AC945)+'5N inverse'!$A$23*$C946/Setup!$B$17+INDEX('5N inverse'!$A$23:$Y$23,1,'5N mesh'!$B$7+1)*Setup!$B$22</f>
        <v>0</v>
      </c>
      <c r="Z946" s="0" t="n">
        <f aca="false">SUMPRODUCT('5N inverse'!$A$24:$Y$24,'5N mesh'!$B$37:$Z$37,$E945:$AC945)+'5N inverse'!$A$24*$C946/Setup!$B$17+INDEX('5N inverse'!$A$24:$Y$24,1,'5N mesh'!$B$7+1)*Setup!$B$22</f>
        <v>0</v>
      </c>
      <c r="AA946" s="0" t="n">
        <f aca="false">SUMPRODUCT('5N inverse'!$A$25:$Y$25,'5N mesh'!$B$37:$Z$37,$E945:$AC945)+'5N inverse'!$A$25*$C946/Setup!$B$17+INDEX('5N inverse'!$A$25:$Y$25,1,'5N mesh'!$B$7+1)*Setup!$B$22</f>
        <v>0</v>
      </c>
      <c r="AB946" s="0" t="n">
        <f aca="false">SUMPRODUCT('5N inverse'!$A$26:$Y$26,'5N mesh'!$B$37:$Z$37,$E945:$AC945)+'5N inverse'!$A$26*$C946/Setup!$B$17+INDEX('5N inverse'!$A$26:$Y$26,1,'5N mesh'!$B$7+1)*Setup!$B$22</f>
        <v>0</v>
      </c>
      <c r="AC946" s="0" t="n">
        <f aca="false">SUMPRODUCT('5N inverse'!$A$27:$Y$27,'5N mesh'!$B$37:$Z$37,$E945:$AC945)+'5N inverse'!$A$27*$C946/Setup!$B$17+INDEX('5N inverse'!$A$27:$Y$27,1,'5N mesh'!$B$7+1)*Setup!$B$22</f>
        <v>0</v>
      </c>
    </row>
    <row r="947" customFormat="false" ht="15" hidden="false" customHeight="false" outlineLevel="0" collapsed="false">
      <c r="A947" s="0" t="n">
        <v>942</v>
      </c>
      <c r="B947" s="0" t="n">
        <f aca="false">A947*Setup!$B$11/3600</f>
        <v>78.5</v>
      </c>
      <c r="C947" s="0" t="n">
        <f aca="false">Setup!$B$7+Setup!$B$8*COS(2*PI()*(B947-Setup!$B$9)/24)</f>
        <v>20.8265866388351</v>
      </c>
      <c r="D947" s="0" t="n">
        <f aca="false">(C947-E947)/Setup!$B$17</f>
        <v>-7.87374821167848</v>
      </c>
      <c r="E947" s="0" t="n">
        <f aca="false">SUMPRODUCT('5N inverse'!$A$3:$Y$3,'5N mesh'!$B$37:$Z$37,$E946:$AC946)+'5N inverse'!$A$3*$C947/Setup!$B$17+INDEX('5N inverse'!$A$3:$Y$3,1,'5N mesh'!$B$7+1)*Setup!$B$22</f>
        <v>21.8501739063533</v>
      </c>
      <c r="F947" s="0" t="n">
        <f aca="false">SUMPRODUCT('5N inverse'!$A$4:$Y$4,'5N mesh'!$B$37:$Z$37,$E946:$AC946)+'5N inverse'!$A$4*$C947/Setup!$B$17+INDEX('5N inverse'!$A$4:$Y$4,1,'5N mesh'!$B$7+1)*Setup!$B$22</f>
        <v>20.7191441305194</v>
      </c>
      <c r="G947" s="0" t="n">
        <f aca="false">SUMPRODUCT('5N inverse'!$A$5:$Y$5,'5N mesh'!$B$37:$Z$37,$E946:$AC946)+'5N inverse'!$A$5*$C947/Setup!$B$17+INDEX('5N inverse'!$A$5:$Y$5,1,'5N mesh'!$B$7+1)*Setup!$B$22</f>
        <v>18.4570845788518</v>
      </c>
      <c r="H947" s="0" t="n">
        <f aca="false">SUMPRODUCT('5N inverse'!$A$6:$Y$6,'5N mesh'!$B$37:$Z$37,$E946:$AC946)+'5N inverse'!$A$6*$C947/Setup!$B$17+INDEX('5N inverse'!$A$6:$Y$6,1,'5N mesh'!$B$7+1)*Setup!$B$22</f>
        <v>16.1950250271842</v>
      </c>
      <c r="I947" s="0" t="n">
        <f aca="false">SUMPRODUCT('5N inverse'!$A$7:$Y$7,'5N mesh'!$B$37:$Z$37,$E946:$AC946)+'5N inverse'!$A$7*$C947/Setup!$B$17+INDEX('5N inverse'!$A$7:$Y$7,1,'5N mesh'!$B$7+1)*Setup!$B$22</f>
        <v>15.0639952513504</v>
      </c>
      <c r="J947" s="0" t="n">
        <f aca="false">SUMPRODUCT('5N inverse'!$A$8:$Y$8,'5N mesh'!$B$37:$Z$37,$E946:$AC946)+'5N inverse'!$A$8*$C947/Setup!$B$17+INDEX('5N inverse'!$A$8:$Y$8,1,'5N mesh'!$B$7+1)*Setup!$B$22</f>
        <v>0</v>
      </c>
      <c r="K947" s="0" t="n">
        <f aca="false">SUMPRODUCT('5N inverse'!$A$9:$Y$9,'5N mesh'!$B$37:$Z$37,$E946:$AC946)+'5N inverse'!$A$9*$C947/Setup!$B$17+INDEX('5N inverse'!$A$9:$Y$9,1,'5N mesh'!$B$7+1)*Setup!$B$22</f>
        <v>0</v>
      </c>
      <c r="L947" s="0" t="n">
        <f aca="false">SUMPRODUCT('5N inverse'!$A$10:$Y$10,'5N mesh'!$B$37:$Z$37,$E946:$AC946)+'5N inverse'!$A$10*$C947/Setup!$B$17+INDEX('5N inverse'!$A$10:$Y$10,1,'5N mesh'!$B$7+1)*Setup!$B$22</f>
        <v>0</v>
      </c>
      <c r="M947" s="0" t="n">
        <f aca="false">SUMPRODUCT('5N inverse'!$A$11:$Y$11,'5N mesh'!$B$37:$Z$37,$E946:$AC946)+'5N inverse'!$A$11*$C947/Setup!$B$17+INDEX('5N inverse'!$A$11:$Y$11,1,'5N mesh'!$B$7+1)*Setup!$B$22</f>
        <v>0</v>
      </c>
      <c r="N947" s="0" t="n">
        <f aca="false">SUMPRODUCT('5N inverse'!$A$12:$Y$12,'5N mesh'!$B$37:$Z$37,$E946:$AC946)+'5N inverse'!$A$12*$C947/Setup!$B$17+INDEX('5N inverse'!$A$12:$Y$12,1,'5N mesh'!$B$7+1)*Setup!$B$22</f>
        <v>0</v>
      </c>
      <c r="O947" s="0" t="n">
        <f aca="false">SUMPRODUCT('5N inverse'!$A$13:$Y$13,'5N mesh'!$B$37:$Z$37,$E946:$AC946)+'5N inverse'!$A$13*$C947/Setup!$B$17+INDEX('5N inverse'!$A$13:$Y$13,1,'5N mesh'!$B$7+1)*Setup!$B$22</f>
        <v>0</v>
      </c>
      <c r="P947" s="0" t="n">
        <f aca="false">SUMPRODUCT('5N inverse'!$A$14:$Y$14,'5N mesh'!$B$37:$Z$37,$E946:$AC946)+'5N inverse'!$A$14*$C947/Setup!$B$17+INDEX('5N inverse'!$A$14:$Y$14,1,'5N mesh'!$B$7+1)*Setup!$B$22</f>
        <v>0</v>
      </c>
      <c r="Q947" s="0" t="n">
        <f aca="false">SUMPRODUCT('5N inverse'!$A$15:$Y$15,'5N mesh'!$B$37:$Z$37,$E946:$AC946)+'5N inverse'!$A$15*$C947/Setup!$B$17+INDEX('5N inverse'!$A$15:$Y$15,1,'5N mesh'!$B$7+1)*Setup!$B$22</f>
        <v>0</v>
      </c>
      <c r="R947" s="0" t="n">
        <f aca="false">SUMPRODUCT('5N inverse'!$A$16:$Y$16,'5N mesh'!$B$37:$Z$37,$E946:$AC946)+'5N inverse'!$A$16*$C947/Setup!$B$17+INDEX('5N inverse'!$A$16:$Y$16,1,'5N mesh'!$B$7+1)*Setup!$B$22</f>
        <v>0</v>
      </c>
      <c r="S947" s="0" t="n">
        <f aca="false">SUMPRODUCT('5N inverse'!$A$17:$Y$17,'5N mesh'!$B$37:$Z$37,$E946:$AC946)+'5N inverse'!$A$17*$C947/Setup!$B$17+INDEX('5N inverse'!$A$17:$Y$17,1,'5N mesh'!$B$7+1)*Setup!$B$22</f>
        <v>0</v>
      </c>
      <c r="T947" s="0" t="n">
        <f aca="false">SUMPRODUCT('5N inverse'!$A$18:$Y$18,'5N mesh'!$B$37:$Z$37,$E946:$AC946)+'5N inverse'!$A$18*$C947/Setup!$B$17+INDEX('5N inverse'!$A$18:$Y$18,1,'5N mesh'!$B$7+1)*Setup!$B$22</f>
        <v>0</v>
      </c>
      <c r="U947" s="0" t="n">
        <f aca="false">SUMPRODUCT('5N inverse'!$A$19:$Y$19,'5N mesh'!$B$37:$Z$37,$E946:$AC946)+'5N inverse'!$A$19*$C947/Setup!$B$17+INDEX('5N inverse'!$A$19:$Y$19,1,'5N mesh'!$B$7+1)*Setup!$B$22</f>
        <v>0</v>
      </c>
      <c r="V947" s="0" t="n">
        <f aca="false">SUMPRODUCT('5N inverse'!$A$20:$Y$20,'5N mesh'!$B$37:$Z$37,$E946:$AC946)+'5N inverse'!$A$20*$C947/Setup!$B$17+INDEX('5N inverse'!$A$20:$Y$20,1,'5N mesh'!$B$7+1)*Setup!$B$22</f>
        <v>0</v>
      </c>
      <c r="W947" s="0" t="n">
        <f aca="false">SUMPRODUCT('5N inverse'!$A$21:$Y$21,'5N mesh'!$B$37:$Z$37,$E946:$AC946)+'5N inverse'!$A$21*$C947/Setup!$B$17+INDEX('5N inverse'!$A$21:$Y$21,1,'5N mesh'!$B$7+1)*Setup!$B$22</f>
        <v>0</v>
      </c>
      <c r="X947" s="0" t="n">
        <f aca="false">SUMPRODUCT('5N inverse'!$A$22:$Y$22,'5N mesh'!$B$37:$Z$37,$E946:$AC946)+'5N inverse'!$A$22*$C947/Setup!$B$17+INDEX('5N inverse'!$A$22:$Y$22,1,'5N mesh'!$B$7+1)*Setup!$B$22</f>
        <v>0</v>
      </c>
      <c r="Y947" s="0" t="n">
        <f aca="false">SUMPRODUCT('5N inverse'!$A$23:$Y$23,'5N mesh'!$B$37:$Z$37,$E946:$AC946)+'5N inverse'!$A$23*$C947/Setup!$B$17+INDEX('5N inverse'!$A$23:$Y$23,1,'5N mesh'!$B$7+1)*Setup!$B$22</f>
        <v>0</v>
      </c>
      <c r="Z947" s="0" t="n">
        <f aca="false">SUMPRODUCT('5N inverse'!$A$24:$Y$24,'5N mesh'!$B$37:$Z$37,$E946:$AC946)+'5N inverse'!$A$24*$C947/Setup!$B$17+INDEX('5N inverse'!$A$24:$Y$24,1,'5N mesh'!$B$7+1)*Setup!$B$22</f>
        <v>0</v>
      </c>
      <c r="AA947" s="0" t="n">
        <f aca="false">SUMPRODUCT('5N inverse'!$A$25:$Y$25,'5N mesh'!$B$37:$Z$37,$E946:$AC946)+'5N inverse'!$A$25*$C947/Setup!$B$17+INDEX('5N inverse'!$A$25:$Y$25,1,'5N mesh'!$B$7+1)*Setup!$B$22</f>
        <v>0</v>
      </c>
      <c r="AB947" s="0" t="n">
        <f aca="false">SUMPRODUCT('5N inverse'!$A$26:$Y$26,'5N mesh'!$B$37:$Z$37,$E946:$AC946)+'5N inverse'!$A$26*$C947/Setup!$B$17+INDEX('5N inverse'!$A$26:$Y$26,1,'5N mesh'!$B$7+1)*Setup!$B$22</f>
        <v>0</v>
      </c>
      <c r="AC947" s="0" t="n">
        <f aca="false">SUMPRODUCT('5N inverse'!$A$27:$Y$27,'5N mesh'!$B$37:$Z$37,$E946:$AC946)+'5N inverse'!$A$27*$C947/Setup!$B$17+INDEX('5N inverse'!$A$27:$Y$27,1,'5N mesh'!$B$7+1)*Setup!$B$22</f>
        <v>0</v>
      </c>
    </row>
    <row r="948" customFormat="false" ht="15" hidden="false" customHeight="false" outlineLevel="0" collapsed="false">
      <c r="A948" s="0" t="n">
        <v>943</v>
      </c>
      <c r="B948" s="0" t="n">
        <f aca="false">A948*Setup!$B$11/3600</f>
        <v>78.5833333333333</v>
      </c>
      <c r="C948" s="0" t="n">
        <f aca="false">Setup!$B$7+Setup!$B$8*COS(2*PI()*(B948-Setup!$B$9)/24)</f>
        <v>20.8804620676285</v>
      </c>
      <c r="D948" s="0" t="n">
        <f aca="false">(C948-E948)/Setup!$B$17</f>
        <v>-7.34403453553055</v>
      </c>
      <c r="E948" s="0" t="n">
        <f aca="false">SUMPRODUCT('5N inverse'!$A$3:$Y$3,'5N mesh'!$B$37:$Z$37,$E947:$AC947)+'5N inverse'!$A$3*$C948/Setup!$B$17+INDEX('5N inverse'!$A$3:$Y$3,1,'5N mesh'!$B$7+1)*Setup!$B$22</f>
        <v>21.8351865572474</v>
      </c>
      <c r="F948" s="0" t="n">
        <f aca="false">SUMPRODUCT('5N inverse'!$A$4:$Y$4,'5N mesh'!$B$37:$Z$37,$E947:$AC947)+'5N inverse'!$A$4*$C948/Setup!$B$17+INDEX('5N inverse'!$A$4:$Y$4,1,'5N mesh'!$B$7+1)*Setup!$B$22</f>
        <v>20.7066141627527</v>
      </c>
      <c r="G948" s="0" t="n">
        <f aca="false">SUMPRODUCT('5N inverse'!$A$5:$Y$5,'5N mesh'!$B$37:$Z$37,$E947:$AC947)+'5N inverse'!$A$5*$C948/Setup!$B$17+INDEX('5N inverse'!$A$5:$Y$5,1,'5N mesh'!$B$7+1)*Setup!$B$22</f>
        <v>18.4494693737631</v>
      </c>
      <c r="H948" s="0" t="n">
        <f aca="false">SUMPRODUCT('5N inverse'!$A$6:$Y$6,'5N mesh'!$B$37:$Z$37,$E947:$AC947)+'5N inverse'!$A$6*$C948/Setup!$B$17+INDEX('5N inverse'!$A$6:$Y$6,1,'5N mesh'!$B$7+1)*Setup!$B$22</f>
        <v>16.1923245847736</v>
      </c>
      <c r="I948" s="0" t="n">
        <f aca="false">SUMPRODUCT('5N inverse'!$A$7:$Y$7,'5N mesh'!$B$37:$Z$37,$E947:$AC947)+'5N inverse'!$A$7*$C948/Setup!$B$17+INDEX('5N inverse'!$A$7:$Y$7,1,'5N mesh'!$B$7+1)*Setup!$B$22</f>
        <v>15.0637521902788</v>
      </c>
      <c r="J948" s="0" t="n">
        <f aca="false">SUMPRODUCT('5N inverse'!$A$8:$Y$8,'5N mesh'!$B$37:$Z$37,$E947:$AC947)+'5N inverse'!$A$8*$C948/Setup!$B$17+INDEX('5N inverse'!$A$8:$Y$8,1,'5N mesh'!$B$7+1)*Setup!$B$22</f>
        <v>0</v>
      </c>
      <c r="K948" s="0" t="n">
        <f aca="false">SUMPRODUCT('5N inverse'!$A$9:$Y$9,'5N mesh'!$B$37:$Z$37,$E947:$AC947)+'5N inverse'!$A$9*$C948/Setup!$B$17+INDEX('5N inverse'!$A$9:$Y$9,1,'5N mesh'!$B$7+1)*Setup!$B$22</f>
        <v>0</v>
      </c>
      <c r="L948" s="0" t="n">
        <f aca="false">SUMPRODUCT('5N inverse'!$A$10:$Y$10,'5N mesh'!$B$37:$Z$37,$E947:$AC947)+'5N inverse'!$A$10*$C948/Setup!$B$17+INDEX('5N inverse'!$A$10:$Y$10,1,'5N mesh'!$B$7+1)*Setup!$B$22</f>
        <v>0</v>
      </c>
      <c r="M948" s="0" t="n">
        <f aca="false">SUMPRODUCT('5N inverse'!$A$11:$Y$11,'5N mesh'!$B$37:$Z$37,$E947:$AC947)+'5N inverse'!$A$11*$C948/Setup!$B$17+INDEX('5N inverse'!$A$11:$Y$11,1,'5N mesh'!$B$7+1)*Setup!$B$22</f>
        <v>0</v>
      </c>
      <c r="N948" s="0" t="n">
        <f aca="false">SUMPRODUCT('5N inverse'!$A$12:$Y$12,'5N mesh'!$B$37:$Z$37,$E947:$AC947)+'5N inverse'!$A$12*$C948/Setup!$B$17+INDEX('5N inverse'!$A$12:$Y$12,1,'5N mesh'!$B$7+1)*Setup!$B$22</f>
        <v>0</v>
      </c>
      <c r="O948" s="0" t="n">
        <f aca="false">SUMPRODUCT('5N inverse'!$A$13:$Y$13,'5N mesh'!$B$37:$Z$37,$E947:$AC947)+'5N inverse'!$A$13*$C948/Setup!$B$17+INDEX('5N inverse'!$A$13:$Y$13,1,'5N mesh'!$B$7+1)*Setup!$B$22</f>
        <v>0</v>
      </c>
      <c r="P948" s="0" t="n">
        <f aca="false">SUMPRODUCT('5N inverse'!$A$14:$Y$14,'5N mesh'!$B$37:$Z$37,$E947:$AC947)+'5N inverse'!$A$14*$C948/Setup!$B$17+INDEX('5N inverse'!$A$14:$Y$14,1,'5N mesh'!$B$7+1)*Setup!$B$22</f>
        <v>0</v>
      </c>
      <c r="Q948" s="0" t="n">
        <f aca="false">SUMPRODUCT('5N inverse'!$A$15:$Y$15,'5N mesh'!$B$37:$Z$37,$E947:$AC947)+'5N inverse'!$A$15*$C948/Setup!$B$17+INDEX('5N inverse'!$A$15:$Y$15,1,'5N mesh'!$B$7+1)*Setup!$B$22</f>
        <v>0</v>
      </c>
      <c r="R948" s="0" t="n">
        <f aca="false">SUMPRODUCT('5N inverse'!$A$16:$Y$16,'5N mesh'!$B$37:$Z$37,$E947:$AC947)+'5N inverse'!$A$16*$C948/Setup!$B$17+INDEX('5N inverse'!$A$16:$Y$16,1,'5N mesh'!$B$7+1)*Setup!$B$22</f>
        <v>0</v>
      </c>
      <c r="S948" s="0" t="n">
        <f aca="false">SUMPRODUCT('5N inverse'!$A$17:$Y$17,'5N mesh'!$B$37:$Z$37,$E947:$AC947)+'5N inverse'!$A$17*$C948/Setup!$B$17+INDEX('5N inverse'!$A$17:$Y$17,1,'5N mesh'!$B$7+1)*Setup!$B$22</f>
        <v>0</v>
      </c>
      <c r="T948" s="0" t="n">
        <f aca="false">SUMPRODUCT('5N inverse'!$A$18:$Y$18,'5N mesh'!$B$37:$Z$37,$E947:$AC947)+'5N inverse'!$A$18*$C948/Setup!$B$17+INDEX('5N inverse'!$A$18:$Y$18,1,'5N mesh'!$B$7+1)*Setup!$B$22</f>
        <v>0</v>
      </c>
      <c r="U948" s="0" t="n">
        <f aca="false">SUMPRODUCT('5N inverse'!$A$19:$Y$19,'5N mesh'!$B$37:$Z$37,$E947:$AC947)+'5N inverse'!$A$19*$C948/Setup!$B$17+INDEX('5N inverse'!$A$19:$Y$19,1,'5N mesh'!$B$7+1)*Setup!$B$22</f>
        <v>0</v>
      </c>
      <c r="V948" s="0" t="n">
        <f aca="false">SUMPRODUCT('5N inverse'!$A$20:$Y$20,'5N mesh'!$B$37:$Z$37,$E947:$AC947)+'5N inverse'!$A$20*$C948/Setup!$B$17+INDEX('5N inverse'!$A$20:$Y$20,1,'5N mesh'!$B$7+1)*Setup!$B$22</f>
        <v>0</v>
      </c>
      <c r="W948" s="0" t="n">
        <f aca="false">SUMPRODUCT('5N inverse'!$A$21:$Y$21,'5N mesh'!$B$37:$Z$37,$E947:$AC947)+'5N inverse'!$A$21*$C948/Setup!$B$17+INDEX('5N inverse'!$A$21:$Y$21,1,'5N mesh'!$B$7+1)*Setup!$B$22</f>
        <v>0</v>
      </c>
      <c r="X948" s="0" t="n">
        <f aca="false">SUMPRODUCT('5N inverse'!$A$22:$Y$22,'5N mesh'!$B$37:$Z$37,$E947:$AC947)+'5N inverse'!$A$22*$C948/Setup!$B$17+INDEX('5N inverse'!$A$22:$Y$22,1,'5N mesh'!$B$7+1)*Setup!$B$22</f>
        <v>0</v>
      </c>
      <c r="Y948" s="0" t="n">
        <f aca="false">SUMPRODUCT('5N inverse'!$A$23:$Y$23,'5N mesh'!$B$37:$Z$37,$E947:$AC947)+'5N inverse'!$A$23*$C948/Setup!$B$17+INDEX('5N inverse'!$A$23:$Y$23,1,'5N mesh'!$B$7+1)*Setup!$B$22</f>
        <v>0</v>
      </c>
      <c r="Z948" s="0" t="n">
        <f aca="false">SUMPRODUCT('5N inverse'!$A$24:$Y$24,'5N mesh'!$B$37:$Z$37,$E947:$AC947)+'5N inverse'!$A$24*$C948/Setup!$B$17+INDEX('5N inverse'!$A$24:$Y$24,1,'5N mesh'!$B$7+1)*Setup!$B$22</f>
        <v>0</v>
      </c>
      <c r="AA948" s="0" t="n">
        <f aca="false">SUMPRODUCT('5N inverse'!$A$25:$Y$25,'5N mesh'!$B$37:$Z$37,$E947:$AC947)+'5N inverse'!$A$25*$C948/Setup!$B$17+INDEX('5N inverse'!$A$25:$Y$25,1,'5N mesh'!$B$7+1)*Setup!$B$22</f>
        <v>0</v>
      </c>
      <c r="AB948" s="0" t="n">
        <f aca="false">SUMPRODUCT('5N inverse'!$A$26:$Y$26,'5N mesh'!$B$37:$Z$37,$E947:$AC947)+'5N inverse'!$A$26*$C948/Setup!$B$17+INDEX('5N inverse'!$A$26:$Y$26,1,'5N mesh'!$B$7+1)*Setup!$B$22</f>
        <v>0</v>
      </c>
      <c r="AC948" s="0" t="n">
        <f aca="false">SUMPRODUCT('5N inverse'!$A$27:$Y$27,'5N mesh'!$B$37:$Z$37,$E947:$AC947)+'5N inverse'!$A$27*$C948/Setup!$B$17+INDEX('5N inverse'!$A$27:$Y$27,1,'5N mesh'!$B$7+1)*Setup!$B$22</f>
        <v>0</v>
      </c>
    </row>
    <row r="949" customFormat="false" ht="15" hidden="false" customHeight="false" outlineLevel="0" collapsed="false">
      <c r="A949" s="0" t="n">
        <v>944</v>
      </c>
      <c r="B949" s="0" t="n">
        <f aca="false">A949*Setup!$B$11/3600</f>
        <v>78.6666666666667</v>
      </c>
      <c r="C949" s="0" t="n">
        <f aca="false">Setup!$B$7+Setup!$B$8*COS(2*PI()*(B949-Setup!$B$9)/24)</f>
        <v>20.9358222275241</v>
      </c>
      <c r="D949" s="0" t="n">
        <f aca="false">(C949-E949)/Setup!$B$17</f>
        <v>-6.80993961748737</v>
      </c>
      <c r="E949" s="0" t="n">
        <f aca="false">SUMPRODUCT('5N inverse'!$A$3:$Y$3,'5N mesh'!$B$37:$Z$37,$E948:$AC948)+'5N inverse'!$A$3*$C949/Setup!$B$17+INDEX('5N inverse'!$A$3:$Y$3,1,'5N mesh'!$B$7+1)*Setup!$B$22</f>
        <v>21.8211143777974</v>
      </c>
      <c r="F949" s="0" t="n">
        <f aca="false">SUMPRODUCT('5N inverse'!$A$4:$Y$4,'5N mesh'!$B$37:$Z$37,$E948:$AC948)+'5N inverse'!$A$4*$C949/Setup!$B$17+INDEX('5N inverse'!$A$4:$Y$4,1,'5N mesh'!$B$7+1)*Setup!$B$22</f>
        <v>20.6948476840139</v>
      </c>
      <c r="G949" s="0" t="n">
        <f aca="false">SUMPRODUCT('5N inverse'!$A$5:$Y$5,'5N mesh'!$B$37:$Z$37,$E948:$AC948)+'5N inverse'!$A$5*$C949/Setup!$B$17+INDEX('5N inverse'!$A$5:$Y$5,1,'5N mesh'!$B$7+1)*Setup!$B$22</f>
        <v>18.4423142964468</v>
      </c>
      <c r="H949" s="0" t="n">
        <f aca="false">SUMPRODUCT('5N inverse'!$A$6:$Y$6,'5N mesh'!$B$37:$Z$37,$E948:$AC948)+'5N inverse'!$A$6*$C949/Setup!$B$17+INDEX('5N inverse'!$A$6:$Y$6,1,'5N mesh'!$B$7+1)*Setup!$B$22</f>
        <v>16.1897809088797</v>
      </c>
      <c r="I949" s="0" t="n">
        <f aca="false">SUMPRODUCT('5N inverse'!$A$7:$Y$7,'5N mesh'!$B$37:$Z$37,$E948:$AC948)+'5N inverse'!$A$7*$C949/Setup!$B$17+INDEX('5N inverse'!$A$7:$Y$7,1,'5N mesh'!$B$7+1)*Setup!$B$22</f>
        <v>15.0635142150961</v>
      </c>
      <c r="J949" s="0" t="n">
        <f aca="false">SUMPRODUCT('5N inverse'!$A$8:$Y$8,'5N mesh'!$B$37:$Z$37,$E948:$AC948)+'5N inverse'!$A$8*$C949/Setup!$B$17+INDEX('5N inverse'!$A$8:$Y$8,1,'5N mesh'!$B$7+1)*Setup!$B$22</f>
        <v>0</v>
      </c>
      <c r="K949" s="0" t="n">
        <f aca="false">SUMPRODUCT('5N inverse'!$A$9:$Y$9,'5N mesh'!$B$37:$Z$37,$E948:$AC948)+'5N inverse'!$A$9*$C949/Setup!$B$17+INDEX('5N inverse'!$A$9:$Y$9,1,'5N mesh'!$B$7+1)*Setup!$B$22</f>
        <v>0</v>
      </c>
      <c r="L949" s="0" t="n">
        <f aca="false">SUMPRODUCT('5N inverse'!$A$10:$Y$10,'5N mesh'!$B$37:$Z$37,$E948:$AC948)+'5N inverse'!$A$10*$C949/Setup!$B$17+INDEX('5N inverse'!$A$10:$Y$10,1,'5N mesh'!$B$7+1)*Setup!$B$22</f>
        <v>0</v>
      </c>
      <c r="M949" s="0" t="n">
        <f aca="false">SUMPRODUCT('5N inverse'!$A$11:$Y$11,'5N mesh'!$B$37:$Z$37,$E948:$AC948)+'5N inverse'!$A$11*$C949/Setup!$B$17+INDEX('5N inverse'!$A$11:$Y$11,1,'5N mesh'!$B$7+1)*Setup!$B$22</f>
        <v>0</v>
      </c>
      <c r="N949" s="0" t="n">
        <f aca="false">SUMPRODUCT('5N inverse'!$A$12:$Y$12,'5N mesh'!$B$37:$Z$37,$E948:$AC948)+'5N inverse'!$A$12*$C949/Setup!$B$17+INDEX('5N inverse'!$A$12:$Y$12,1,'5N mesh'!$B$7+1)*Setup!$B$22</f>
        <v>0</v>
      </c>
      <c r="O949" s="0" t="n">
        <f aca="false">SUMPRODUCT('5N inverse'!$A$13:$Y$13,'5N mesh'!$B$37:$Z$37,$E948:$AC948)+'5N inverse'!$A$13*$C949/Setup!$B$17+INDEX('5N inverse'!$A$13:$Y$13,1,'5N mesh'!$B$7+1)*Setup!$B$22</f>
        <v>0</v>
      </c>
      <c r="P949" s="0" t="n">
        <f aca="false">SUMPRODUCT('5N inverse'!$A$14:$Y$14,'5N mesh'!$B$37:$Z$37,$E948:$AC948)+'5N inverse'!$A$14*$C949/Setup!$B$17+INDEX('5N inverse'!$A$14:$Y$14,1,'5N mesh'!$B$7+1)*Setup!$B$22</f>
        <v>0</v>
      </c>
      <c r="Q949" s="0" t="n">
        <f aca="false">SUMPRODUCT('5N inverse'!$A$15:$Y$15,'5N mesh'!$B$37:$Z$37,$E948:$AC948)+'5N inverse'!$A$15*$C949/Setup!$B$17+INDEX('5N inverse'!$A$15:$Y$15,1,'5N mesh'!$B$7+1)*Setup!$B$22</f>
        <v>0</v>
      </c>
      <c r="R949" s="0" t="n">
        <f aca="false">SUMPRODUCT('5N inverse'!$A$16:$Y$16,'5N mesh'!$B$37:$Z$37,$E948:$AC948)+'5N inverse'!$A$16*$C949/Setup!$B$17+INDEX('5N inverse'!$A$16:$Y$16,1,'5N mesh'!$B$7+1)*Setup!$B$22</f>
        <v>0</v>
      </c>
      <c r="S949" s="0" t="n">
        <f aca="false">SUMPRODUCT('5N inverse'!$A$17:$Y$17,'5N mesh'!$B$37:$Z$37,$E948:$AC948)+'5N inverse'!$A$17*$C949/Setup!$B$17+INDEX('5N inverse'!$A$17:$Y$17,1,'5N mesh'!$B$7+1)*Setup!$B$22</f>
        <v>0</v>
      </c>
      <c r="T949" s="0" t="n">
        <f aca="false">SUMPRODUCT('5N inverse'!$A$18:$Y$18,'5N mesh'!$B$37:$Z$37,$E948:$AC948)+'5N inverse'!$A$18*$C949/Setup!$B$17+INDEX('5N inverse'!$A$18:$Y$18,1,'5N mesh'!$B$7+1)*Setup!$B$22</f>
        <v>0</v>
      </c>
      <c r="U949" s="0" t="n">
        <f aca="false">SUMPRODUCT('5N inverse'!$A$19:$Y$19,'5N mesh'!$B$37:$Z$37,$E948:$AC948)+'5N inverse'!$A$19*$C949/Setup!$B$17+INDEX('5N inverse'!$A$19:$Y$19,1,'5N mesh'!$B$7+1)*Setup!$B$22</f>
        <v>0</v>
      </c>
      <c r="V949" s="0" t="n">
        <f aca="false">SUMPRODUCT('5N inverse'!$A$20:$Y$20,'5N mesh'!$B$37:$Z$37,$E948:$AC948)+'5N inverse'!$A$20*$C949/Setup!$B$17+INDEX('5N inverse'!$A$20:$Y$20,1,'5N mesh'!$B$7+1)*Setup!$B$22</f>
        <v>0</v>
      </c>
      <c r="W949" s="0" t="n">
        <f aca="false">SUMPRODUCT('5N inverse'!$A$21:$Y$21,'5N mesh'!$B$37:$Z$37,$E948:$AC948)+'5N inverse'!$A$21*$C949/Setup!$B$17+INDEX('5N inverse'!$A$21:$Y$21,1,'5N mesh'!$B$7+1)*Setup!$B$22</f>
        <v>0</v>
      </c>
      <c r="X949" s="0" t="n">
        <f aca="false">SUMPRODUCT('5N inverse'!$A$22:$Y$22,'5N mesh'!$B$37:$Z$37,$E948:$AC948)+'5N inverse'!$A$22*$C949/Setup!$B$17+INDEX('5N inverse'!$A$22:$Y$22,1,'5N mesh'!$B$7+1)*Setup!$B$22</f>
        <v>0</v>
      </c>
      <c r="Y949" s="0" t="n">
        <f aca="false">SUMPRODUCT('5N inverse'!$A$23:$Y$23,'5N mesh'!$B$37:$Z$37,$E948:$AC948)+'5N inverse'!$A$23*$C949/Setup!$B$17+INDEX('5N inverse'!$A$23:$Y$23,1,'5N mesh'!$B$7+1)*Setup!$B$22</f>
        <v>0</v>
      </c>
      <c r="Z949" s="0" t="n">
        <f aca="false">SUMPRODUCT('5N inverse'!$A$24:$Y$24,'5N mesh'!$B$37:$Z$37,$E948:$AC948)+'5N inverse'!$A$24*$C949/Setup!$B$17+INDEX('5N inverse'!$A$24:$Y$24,1,'5N mesh'!$B$7+1)*Setup!$B$22</f>
        <v>0</v>
      </c>
      <c r="AA949" s="0" t="n">
        <f aca="false">SUMPRODUCT('5N inverse'!$A$25:$Y$25,'5N mesh'!$B$37:$Z$37,$E948:$AC948)+'5N inverse'!$A$25*$C949/Setup!$B$17+INDEX('5N inverse'!$A$25:$Y$25,1,'5N mesh'!$B$7+1)*Setup!$B$22</f>
        <v>0</v>
      </c>
      <c r="AB949" s="0" t="n">
        <f aca="false">SUMPRODUCT('5N inverse'!$A$26:$Y$26,'5N mesh'!$B$37:$Z$37,$E948:$AC948)+'5N inverse'!$A$26*$C949/Setup!$B$17+INDEX('5N inverse'!$A$26:$Y$26,1,'5N mesh'!$B$7+1)*Setup!$B$22</f>
        <v>0</v>
      </c>
      <c r="AC949" s="0" t="n">
        <f aca="false">SUMPRODUCT('5N inverse'!$A$27:$Y$27,'5N mesh'!$B$37:$Z$37,$E948:$AC948)+'5N inverse'!$A$27*$C949/Setup!$B$17+INDEX('5N inverse'!$A$27:$Y$27,1,'5N mesh'!$B$7+1)*Setup!$B$22</f>
        <v>0</v>
      </c>
    </row>
    <row r="950" customFormat="false" ht="15" hidden="false" customHeight="false" outlineLevel="0" collapsed="false">
      <c r="A950" s="0" t="n">
        <v>945</v>
      </c>
      <c r="B950" s="0" t="n">
        <f aca="false">A950*Setup!$B$11/3600</f>
        <v>78.75</v>
      </c>
      <c r="C950" s="0" t="n">
        <f aca="false">Setup!$B$7+Setup!$B$8*COS(2*PI()*(B950-Setup!$B$9)/24)</f>
        <v>20.9926407700841</v>
      </c>
      <c r="D950" s="0" t="n">
        <f aca="false">(C950-E950)/Setup!$B$17</f>
        <v>-6.2717176599399</v>
      </c>
      <c r="E950" s="0" t="n">
        <f aca="false">SUMPRODUCT('5N inverse'!$A$3:$Y$3,'5N mesh'!$B$37:$Z$37,$E949:$AC949)+'5N inverse'!$A$3*$C950/Setup!$B$17+INDEX('5N inverse'!$A$3:$Y$3,1,'5N mesh'!$B$7+1)*Setup!$B$22</f>
        <v>21.8079640658763</v>
      </c>
      <c r="F950" s="0" t="n">
        <f aca="false">SUMPRODUCT('5N inverse'!$A$4:$Y$4,'5N mesh'!$B$37:$Z$37,$E949:$AC949)+'5N inverse'!$A$4*$C950/Setup!$B$17+INDEX('5N inverse'!$A$4:$Y$4,1,'5N mesh'!$B$7+1)*Setup!$B$22</f>
        <v>20.6838502947418</v>
      </c>
      <c r="G950" s="0" t="n">
        <f aca="false">SUMPRODUCT('5N inverse'!$A$5:$Y$5,'5N mesh'!$B$37:$Z$37,$E949:$AC949)+'5N inverse'!$A$5*$C950/Setup!$B$17+INDEX('5N inverse'!$A$5:$Y$5,1,'5N mesh'!$B$7+1)*Setup!$B$22</f>
        <v>18.4356227524727</v>
      </c>
      <c r="H950" s="0" t="n">
        <f aca="false">SUMPRODUCT('5N inverse'!$A$6:$Y$6,'5N mesh'!$B$37:$Z$37,$E949:$AC949)+'5N inverse'!$A$6*$C950/Setup!$B$17+INDEX('5N inverse'!$A$6:$Y$6,1,'5N mesh'!$B$7+1)*Setup!$B$22</f>
        <v>16.1873952102036</v>
      </c>
      <c r="I950" s="0" t="n">
        <f aca="false">SUMPRODUCT('5N inverse'!$A$7:$Y$7,'5N mesh'!$B$37:$Z$37,$E949:$AC949)+'5N inverse'!$A$7*$C950/Setup!$B$17+INDEX('5N inverse'!$A$7:$Y$7,1,'5N mesh'!$B$7+1)*Setup!$B$22</f>
        <v>15.0632814390691</v>
      </c>
      <c r="J950" s="0" t="n">
        <f aca="false">SUMPRODUCT('5N inverse'!$A$8:$Y$8,'5N mesh'!$B$37:$Z$37,$E949:$AC949)+'5N inverse'!$A$8*$C950/Setup!$B$17+INDEX('5N inverse'!$A$8:$Y$8,1,'5N mesh'!$B$7+1)*Setup!$B$22</f>
        <v>0</v>
      </c>
      <c r="K950" s="0" t="n">
        <f aca="false">SUMPRODUCT('5N inverse'!$A$9:$Y$9,'5N mesh'!$B$37:$Z$37,$E949:$AC949)+'5N inverse'!$A$9*$C950/Setup!$B$17+INDEX('5N inverse'!$A$9:$Y$9,1,'5N mesh'!$B$7+1)*Setup!$B$22</f>
        <v>0</v>
      </c>
      <c r="L950" s="0" t="n">
        <f aca="false">SUMPRODUCT('5N inverse'!$A$10:$Y$10,'5N mesh'!$B$37:$Z$37,$E949:$AC949)+'5N inverse'!$A$10*$C950/Setup!$B$17+INDEX('5N inverse'!$A$10:$Y$10,1,'5N mesh'!$B$7+1)*Setup!$B$22</f>
        <v>0</v>
      </c>
      <c r="M950" s="0" t="n">
        <f aca="false">SUMPRODUCT('5N inverse'!$A$11:$Y$11,'5N mesh'!$B$37:$Z$37,$E949:$AC949)+'5N inverse'!$A$11*$C950/Setup!$B$17+INDEX('5N inverse'!$A$11:$Y$11,1,'5N mesh'!$B$7+1)*Setup!$B$22</f>
        <v>0</v>
      </c>
      <c r="N950" s="0" t="n">
        <f aca="false">SUMPRODUCT('5N inverse'!$A$12:$Y$12,'5N mesh'!$B$37:$Z$37,$E949:$AC949)+'5N inverse'!$A$12*$C950/Setup!$B$17+INDEX('5N inverse'!$A$12:$Y$12,1,'5N mesh'!$B$7+1)*Setup!$B$22</f>
        <v>0</v>
      </c>
      <c r="O950" s="0" t="n">
        <f aca="false">SUMPRODUCT('5N inverse'!$A$13:$Y$13,'5N mesh'!$B$37:$Z$37,$E949:$AC949)+'5N inverse'!$A$13*$C950/Setup!$B$17+INDEX('5N inverse'!$A$13:$Y$13,1,'5N mesh'!$B$7+1)*Setup!$B$22</f>
        <v>0</v>
      </c>
      <c r="P950" s="0" t="n">
        <f aca="false">SUMPRODUCT('5N inverse'!$A$14:$Y$14,'5N mesh'!$B$37:$Z$37,$E949:$AC949)+'5N inverse'!$A$14*$C950/Setup!$B$17+INDEX('5N inverse'!$A$14:$Y$14,1,'5N mesh'!$B$7+1)*Setup!$B$22</f>
        <v>0</v>
      </c>
      <c r="Q950" s="0" t="n">
        <f aca="false">SUMPRODUCT('5N inverse'!$A$15:$Y$15,'5N mesh'!$B$37:$Z$37,$E949:$AC949)+'5N inverse'!$A$15*$C950/Setup!$B$17+INDEX('5N inverse'!$A$15:$Y$15,1,'5N mesh'!$B$7+1)*Setup!$B$22</f>
        <v>0</v>
      </c>
      <c r="R950" s="0" t="n">
        <f aca="false">SUMPRODUCT('5N inverse'!$A$16:$Y$16,'5N mesh'!$B$37:$Z$37,$E949:$AC949)+'5N inverse'!$A$16*$C950/Setup!$B$17+INDEX('5N inverse'!$A$16:$Y$16,1,'5N mesh'!$B$7+1)*Setup!$B$22</f>
        <v>0</v>
      </c>
      <c r="S950" s="0" t="n">
        <f aca="false">SUMPRODUCT('5N inverse'!$A$17:$Y$17,'5N mesh'!$B$37:$Z$37,$E949:$AC949)+'5N inverse'!$A$17*$C950/Setup!$B$17+INDEX('5N inverse'!$A$17:$Y$17,1,'5N mesh'!$B$7+1)*Setup!$B$22</f>
        <v>0</v>
      </c>
      <c r="T950" s="0" t="n">
        <f aca="false">SUMPRODUCT('5N inverse'!$A$18:$Y$18,'5N mesh'!$B$37:$Z$37,$E949:$AC949)+'5N inverse'!$A$18*$C950/Setup!$B$17+INDEX('5N inverse'!$A$18:$Y$18,1,'5N mesh'!$B$7+1)*Setup!$B$22</f>
        <v>0</v>
      </c>
      <c r="U950" s="0" t="n">
        <f aca="false">SUMPRODUCT('5N inverse'!$A$19:$Y$19,'5N mesh'!$B$37:$Z$37,$E949:$AC949)+'5N inverse'!$A$19*$C950/Setup!$B$17+INDEX('5N inverse'!$A$19:$Y$19,1,'5N mesh'!$B$7+1)*Setup!$B$22</f>
        <v>0</v>
      </c>
      <c r="V950" s="0" t="n">
        <f aca="false">SUMPRODUCT('5N inverse'!$A$20:$Y$20,'5N mesh'!$B$37:$Z$37,$E949:$AC949)+'5N inverse'!$A$20*$C950/Setup!$B$17+INDEX('5N inverse'!$A$20:$Y$20,1,'5N mesh'!$B$7+1)*Setup!$B$22</f>
        <v>0</v>
      </c>
      <c r="W950" s="0" t="n">
        <f aca="false">SUMPRODUCT('5N inverse'!$A$21:$Y$21,'5N mesh'!$B$37:$Z$37,$E949:$AC949)+'5N inverse'!$A$21*$C950/Setup!$B$17+INDEX('5N inverse'!$A$21:$Y$21,1,'5N mesh'!$B$7+1)*Setup!$B$22</f>
        <v>0</v>
      </c>
      <c r="X950" s="0" t="n">
        <f aca="false">SUMPRODUCT('5N inverse'!$A$22:$Y$22,'5N mesh'!$B$37:$Z$37,$E949:$AC949)+'5N inverse'!$A$22*$C950/Setup!$B$17+INDEX('5N inverse'!$A$22:$Y$22,1,'5N mesh'!$B$7+1)*Setup!$B$22</f>
        <v>0</v>
      </c>
      <c r="Y950" s="0" t="n">
        <f aca="false">SUMPRODUCT('5N inverse'!$A$23:$Y$23,'5N mesh'!$B$37:$Z$37,$E949:$AC949)+'5N inverse'!$A$23*$C950/Setup!$B$17+INDEX('5N inverse'!$A$23:$Y$23,1,'5N mesh'!$B$7+1)*Setup!$B$22</f>
        <v>0</v>
      </c>
      <c r="Z950" s="0" t="n">
        <f aca="false">SUMPRODUCT('5N inverse'!$A$24:$Y$24,'5N mesh'!$B$37:$Z$37,$E949:$AC949)+'5N inverse'!$A$24*$C950/Setup!$B$17+INDEX('5N inverse'!$A$24:$Y$24,1,'5N mesh'!$B$7+1)*Setup!$B$22</f>
        <v>0</v>
      </c>
      <c r="AA950" s="0" t="n">
        <f aca="false">SUMPRODUCT('5N inverse'!$A$25:$Y$25,'5N mesh'!$B$37:$Z$37,$E949:$AC949)+'5N inverse'!$A$25*$C950/Setup!$B$17+INDEX('5N inverse'!$A$25:$Y$25,1,'5N mesh'!$B$7+1)*Setup!$B$22</f>
        <v>0</v>
      </c>
      <c r="AB950" s="0" t="n">
        <f aca="false">SUMPRODUCT('5N inverse'!$A$26:$Y$26,'5N mesh'!$B$37:$Z$37,$E949:$AC949)+'5N inverse'!$A$26*$C950/Setup!$B$17+INDEX('5N inverse'!$A$26:$Y$26,1,'5N mesh'!$B$7+1)*Setup!$B$22</f>
        <v>0</v>
      </c>
      <c r="AC950" s="0" t="n">
        <f aca="false">SUMPRODUCT('5N inverse'!$A$27:$Y$27,'5N mesh'!$B$37:$Z$37,$E949:$AC949)+'5N inverse'!$A$27*$C950/Setup!$B$17+INDEX('5N inverse'!$A$27:$Y$27,1,'5N mesh'!$B$7+1)*Setup!$B$22</f>
        <v>0</v>
      </c>
    </row>
    <row r="951" customFormat="false" ht="15" hidden="false" customHeight="false" outlineLevel="0" collapsed="false">
      <c r="A951" s="0" t="n">
        <v>946</v>
      </c>
      <c r="B951" s="0" t="n">
        <f aca="false">A951*Setup!$B$11/3600</f>
        <v>78.8333333333333</v>
      </c>
      <c r="C951" s="0" t="n">
        <f aca="false">Setup!$B$7+Setup!$B$8*COS(2*PI()*(B951-Setup!$B$9)/24)</f>
        <v>21.0508906527595</v>
      </c>
      <c r="D951" s="0" t="n">
        <f aca="false">(C951-E951)/Setup!$B$17</f>
        <v>-5.72962482949838</v>
      </c>
      <c r="E951" s="0" t="n">
        <f aca="false">SUMPRODUCT('5N inverse'!$A$3:$Y$3,'5N mesh'!$B$37:$Z$37,$E950:$AC950)+'5N inverse'!$A$3*$C951/Setup!$B$17+INDEX('5N inverse'!$A$3:$Y$3,1,'5N mesh'!$B$7+1)*Setup!$B$22</f>
        <v>21.7957418805943</v>
      </c>
      <c r="F951" s="0" t="n">
        <f aca="false">SUMPRODUCT('5N inverse'!$A$4:$Y$4,'5N mesh'!$B$37:$Z$37,$E950:$AC950)+'5N inverse'!$A$4*$C951/Setup!$B$17+INDEX('5N inverse'!$A$4:$Y$4,1,'5N mesh'!$B$7+1)*Setup!$B$22</f>
        <v>20.6736272293269</v>
      </c>
      <c r="G951" s="0" t="n">
        <f aca="false">SUMPRODUCT('5N inverse'!$A$5:$Y$5,'5N mesh'!$B$37:$Z$37,$E950:$AC950)+'5N inverse'!$A$5*$C951/Setup!$B$17+INDEX('5N inverse'!$A$5:$Y$5,1,'5N mesh'!$B$7+1)*Setup!$B$22</f>
        <v>18.4293979267921</v>
      </c>
      <c r="H951" s="0" t="n">
        <f aca="false">SUMPRODUCT('5N inverse'!$A$6:$Y$6,'5N mesh'!$B$37:$Z$37,$E950:$AC950)+'5N inverse'!$A$6*$C951/Setup!$B$17+INDEX('5N inverse'!$A$6:$Y$6,1,'5N mesh'!$B$7+1)*Setup!$B$22</f>
        <v>16.1851686242572</v>
      </c>
      <c r="I951" s="0" t="n">
        <f aca="false">SUMPRODUCT('5N inverse'!$A$7:$Y$7,'5N mesh'!$B$37:$Z$37,$E950:$AC950)+'5N inverse'!$A$7*$C951/Setup!$B$17+INDEX('5N inverse'!$A$7:$Y$7,1,'5N mesh'!$B$7+1)*Setup!$B$22</f>
        <v>15.0630539729898</v>
      </c>
      <c r="J951" s="0" t="n">
        <f aca="false">SUMPRODUCT('5N inverse'!$A$8:$Y$8,'5N mesh'!$B$37:$Z$37,$E950:$AC950)+'5N inverse'!$A$8*$C951/Setup!$B$17+INDEX('5N inverse'!$A$8:$Y$8,1,'5N mesh'!$B$7+1)*Setup!$B$22</f>
        <v>0</v>
      </c>
      <c r="K951" s="0" t="n">
        <f aca="false">SUMPRODUCT('5N inverse'!$A$9:$Y$9,'5N mesh'!$B$37:$Z$37,$E950:$AC950)+'5N inverse'!$A$9*$C951/Setup!$B$17+INDEX('5N inverse'!$A$9:$Y$9,1,'5N mesh'!$B$7+1)*Setup!$B$22</f>
        <v>0</v>
      </c>
      <c r="L951" s="0" t="n">
        <f aca="false">SUMPRODUCT('5N inverse'!$A$10:$Y$10,'5N mesh'!$B$37:$Z$37,$E950:$AC950)+'5N inverse'!$A$10*$C951/Setup!$B$17+INDEX('5N inverse'!$A$10:$Y$10,1,'5N mesh'!$B$7+1)*Setup!$B$22</f>
        <v>0</v>
      </c>
      <c r="M951" s="0" t="n">
        <f aca="false">SUMPRODUCT('5N inverse'!$A$11:$Y$11,'5N mesh'!$B$37:$Z$37,$E950:$AC950)+'5N inverse'!$A$11*$C951/Setup!$B$17+INDEX('5N inverse'!$A$11:$Y$11,1,'5N mesh'!$B$7+1)*Setup!$B$22</f>
        <v>0</v>
      </c>
      <c r="N951" s="0" t="n">
        <f aca="false">SUMPRODUCT('5N inverse'!$A$12:$Y$12,'5N mesh'!$B$37:$Z$37,$E950:$AC950)+'5N inverse'!$A$12*$C951/Setup!$B$17+INDEX('5N inverse'!$A$12:$Y$12,1,'5N mesh'!$B$7+1)*Setup!$B$22</f>
        <v>0</v>
      </c>
      <c r="O951" s="0" t="n">
        <f aca="false">SUMPRODUCT('5N inverse'!$A$13:$Y$13,'5N mesh'!$B$37:$Z$37,$E950:$AC950)+'5N inverse'!$A$13*$C951/Setup!$B$17+INDEX('5N inverse'!$A$13:$Y$13,1,'5N mesh'!$B$7+1)*Setup!$B$22</f>
        <v>0</v>
      </c>
      <c r="P951" s="0" t="n">
        <f aca="false">SUMPRODUCT('5N inverse'!$A$14:$Y$14,'5N mesh'!$B$37:$Z$37,$E950:$AC950)+'5N inverse'!$A$14*$C951/Setup!$B$17+INDEX('5N inverse'!$A$14:$Y$14,1,'5N mesh'!$B$7+1)*Setup!$B$22</f>
        <v>0</v>
      </c>
      <c r="Q951" s="0" t="n">
        <f aca="false">SUMPRODUCT('5N inverse'!$A$15:$Y$15,'5N mesh'!$B$37:$Z$37,$E950:$AC950)+'5N inverse'!$A$15*$C951/Setup!$B$17+INDEX('5N inverse'!$A$15:$Y$15,1,'5N mesh'!$B$7+1)*Setup!$B$22</f>
        <v>0</v>
      </c>
      <c r="R951" s="0" t="n">
        <f aca="false">SUMPRODUCT('5N inverse'!$A$16:$Y$16,'5N mesh'!$B$37:$Z$37,$E950:$AC950)+'5N inverse'!$A$16*$C951/Setup!$B$17+INDEX('5N inverse'!$A$16:$Y$16,1,'5N mesh'!$B$7+1)*Setup!$B$22</f>
        <v>0</v>
      </c>
      <c r="S951" s="0" t="n">
        <f aca="false">SUMPRODUCT('5N inverse'!$A$17:$Y$17,'5N mesh'!$B$37:$Z$37,$E950:$AC950)+'5N inverse'!$A$17*$C951/Setup!$B$17+INDEX('5N inverse'!$A$17:$Y$17,1,'5N mesh'!$B$7+1)*Setup!$B$22</f>
        <v>0</v>
      </c>
      <c r="T951" s="0" t="n">
        <f aca="false">SUMPRODUCT('5N inverse'!$A$18:$Y$18,'5N mesh'!$B$37:$Z$37,$E950:$AC950)+'5N inverse'!$A$18*$C951/Setup!$B$17+INDEX('5N inverse'!$A$18:$Y$18,1,'5N mesh'!$B$7+1)*Setup!$B$22</f>
        <v>0</v>
      </c>
      <c r="U951" s="0" t="n">
        <f aca="false">SUMPRODUCT('5N inverse'!$A$19:$Y$19,'5N mesh'!$B$37:$Z$37,$E950:$AC950)+'5N inverse'!$A$19*$C951/Setup!$B$17+INDEX('5N inverse'!$A$19:$Y$19,1,'5N mesh'!$B$7+1)*Setup!$B$22</f>
        <v>0</v>
      </c>
      <c r="V951" s="0" t="n">
        <f aca="false">SUMPRODUCT('5N inverse'!$A$20:$Y$20,'5N mesh'!$B$37:$Z$37,$E950:$AC950)+'5N inverse'!$A$20*$C951/Setup!$B$17+INDEX('5N inverse'!$A$20:$Y$20,1,'5N mesh'!$B$7+1)*Setup!$B$22</f>
        <v>0</v>
      </c>
      <c r="W951" s="0" t="n">
        <f aca="false">SUMPRODUCT('5N inverse'!$A$21:$Y$21,'5N mesh'!$B$37:$Z$37,$E950:$AC950)+'5N inverse'!$A$21*$C951/Setup!$B$17+INDEX('5N inverse'!$A$21:$Y$21,1,'5N mesh'!$B$7+1)*Setup!$B$22</f>
        <v>0</v>
      </c>
      <c r="X951" s="0" t="n">
        <f aca="false">SUMPRODUCT('5N inverse'!$A$22:$Y$22,'5N mesh'!$B$37:$Z$37,$E950:$AC950)+'5N inverse'!$A$22*$C951/Setup!$B$17+INDEX('5N inverse'!$A$22:$Y$22,1,'5N mesh'!$B$7+1)*Setup!$B$22</f>
        <v>0</v>
      </c>
      <c r="Y951" s="0" t="n">
        <f aca="false">SUMPRODUCT('5N inverse'!$A$23:$Y$23,'5N mesh'!$B$37:$Z$37,$E950:$AC950)+'5N inverse'!$A$23*$C951/Setup!$B$17+INDEX('5N inverse'!$A$23:$Y$23,1,'5N mesh'!$B$7+1)*Setup!$B$22</f>
        <v>0</v>
      </c>
      <c r="Z951" s="0" t="n">
        <f aca="false">SUMPRODUCT('5N inverse'!$A$24:$Y$24,'5N mesh'!$B$37:$Z$37,$E950:$AC950)+'5N inverse'!$A$24*$C951/Setup!$B$17+INDEX('5N inverse'!$A$24:$Y$24,1,'5N mesh'!$B$7+1)*Setup!$B$22</f>
        <v>0</v>
      </c>
      <c r="AA951" s="0" t="n">
        <f aca="false">SUMPRODUCT('5N inverse'!$A$25:$Y$25,'5N mesh'!$B$37:$Z$37,$E950:$AC950)+'5N inverse'!$A$25*$C951/Setup!$B$17+INDEX('5N inverse'!$A$25:$Y$25,1,'5N mesh'!$B$7+1)*Setup!$B$22</f>
        <v>0</v>
      </c>
      <c r="AB951" s="0" t="n">
        <f aca="false">SUMPRODUCT('5N inverse'!$A$26:$Y$26,'5N mesh'!$B$37:$Z$37,$E950:$AC950)+'5N inverse'!$A$26*$C951/Setup!$B$17+INDEX('5N inverse'!$A$26:$Y$26,1,'5N mesh'!$B$7+1)*Setup!$B$22</f>
        <v>0</v>
      </c>
      <c r="AC951" s="0" t="n">
        <f aca="false">SUMPRODUCT('5N inverse'!$A$27:$Y$27,'5N mesh'!$B$37:$Z$37,$E950:$AC950)+'5N inverse'!$A$27*$C951/Setup!$B$17+INDEX('5N inverse'!$A$27:$Y$27,1,'5N mesh'!$B$7+1)*Setup!$B$22</f>
        <v>0</v>
      </c>
    </row>
    <row r="952" customFormat="false" ht="15" hidden="false" customHeight="false" outlineLevel="0" collapsed="false">
      <c r="A952" s="0" t="n">
        <v>947</v>
      </c>
      <c r="B952" s="0" t="n">
        <f aca="false">A952*Setup!$B$11/3600</f>
        <v>78.9166666666667</v>
      </c>
      <c r="C952" s="0" t="n">
        <f aca="false">Setup!$B$7+Setup!$B$8*COS(2*PI()*(B952-Setup!$B$9)/24)</f>
        <v>21.110544151761</v>
      </c>
      <c r="D952" s="0" t="n">
        <f aca="false">(C952-E952)/Setup!$B$17</f>
        <v>-5.18391913507039</v>
      </c>
      <c r="E952" s="0" t="n">
        <f aca="false">SUMPRODUCT('5N inverse'!$A$3:$Y$3,'5N mesh'!$B$37:$Z$37,$E951:$AC951)+'5N inverse'!$A$3*$C952/Setup!$B$17+INDEX('5N inverse'!$A$3:$Y$3,1,'5N mesh'!$B$7+1)*Setup!$B$22</f>
        <v>21.7844536393201</v>
      </c>
      <c r="F952" s="0" t="n">
        <f aca="false">SUMPRODUCT('5N inverse'!$A$4:$Y$4,'5N mesh'!$B$37:$Z$37,$E951:$AC951)+'5N inverse'!$A$4*$C952/Setup!$B$17+INDEX('5N inverse'!$A$4:$Y$4,1,'5N mesh'!$B$7+1)*Setup!$B$22</f>
        <v>20.6641833536207</v>
      </c>
      <c r="G952" s="0" t="n">
        <f aca="false">SUMPRODUCT('5N inverse'!$A$5:$Y$5,'5N mesh'!$B$37:$Z$37,$E951:$AC951)+'5N inverse'!$A$5*$C952/Setup!$B$17+INDEX('5N inverse'!$A$5:$Y$5,1,'5N mesh'!$B$7+1)*Setup!$B$22</f>
        <v>18.4236427822217</v>
      </c>
      <c r="H952" s="0" t="n">
        <f aca="false">SUMPRODUCT('5N inverse'!$A$6:$Y$6,'5N mesh'!$B$37:$Z$37,$E951:$AC951)+'5N inverse'!$A$6*$C952/Setup!$B$17+INDEX('5N inverse'!$A$6:$Y$6,1,'5N mesh'!$B$7+1)*Setup!$B$22</f>
        <v>16.1831022108228</v>
      </c>
      <c r="I952" s="0" t="n">
        <f aca="false">SUMPRODUCT('5N inverse'!$A$7:$Y$7,'5N mesh'!$B$37:$Z$37,$E951:$AC951)+'5N inverse'!$A$7*$C952/Setup!$B$17+INDEX('5N inverse'!$A$7:$Y$7,1,'5N mesh'!$B$7+1)*Setup!$B$22</f>
        <v>15.0628319251233</v>
      </c>
      <c r="J952" s="0" t="n">
        <f aca="false">SUMPRODUCT('5N inverse'!$A$8:$Y$8,'5N mesh'!$B$37:$Z$37,$E951:$AC951)+'5N inverse'!$A$8*$C952/Setup!$B$17+INDEX('5N inverse'!$A$8:$Y$8,1,'5N mesh'!$B$7+1)*Setup!$B$22</f>
        <v>0</v>
      </c>
      <c r="K952" s="0" t="n">
        <f aca="false">SUMPRODUCT('5N inverse'!$A$9:$Y$9,'5N mesh'!$B$37:$Z$37,$E951:$AC951)+'5N inverse'!$A$9*$C952/Setup!$B$17+INDEX('5N inverse'!$A$9:$Y$9,1,'5N mesh'!$B$7+1)*Setup!$B$22</f>
        <v>0</v>
      </c>
      <c r="L952" s="0" t="n">
        <f aca="false">SUMPRODUCT('5N inverse'!$A$10:$Y$10,'5N mesh'!$B$37:$Z$37,$E951:$AC951)+'5N inverse'!$A$10*$C952/Setup!$B$17+INDEX('5N inverse'!$A$10:$Y$10,1,'5N mesh'!$B$7+1)*Setup!$B$22</f>
        <v>0</v>
      </c>
      <c r="M952" s="0" t="n">
        <f aca="false">SUMPRODUCT('5N inverse'!$A$11:$Y$11,'5N mesh'!$B$37:$Z$37,$E951:$AC951)+'5N inverse'!$A$11*$C952/Setup!$B$17+INDEX('5N inverse'!$A$11:$Y$11,1,'5N mesh'!$B$7+1)*Setup!$B$22</f>
        <v>0</v>
      </c>
      <c r="N952" s="0" t="n">
        <f aca="false">SUMPRODUCT('5N inverse'!$A$12:$Y$12,'5N mesh'!$B$37:$Z$37,$E951:$AC951)+'5N inverse'!$A$12*$C952/Setup!$B$17+INDEX('5N inverse'!$A$12:$Y$12,1,'5N mesh'!$B$7+1)*Setup!$B$22</f>
        <v>0</v>
      </c>
      <c r="O952" s="0" t="n">
        <f aca="false">SUMPRODUCT('5N inverse'!$A$13:$Y$13,'5N mesh'!$B$37:$Z$37,$E951:$AC951)+'5N inverse'!$A$13*$C952/Setup!$B$17+INDEX('5N inverse'!$A$13:$Y$13,1,'5N mesh'!$B$7+1)*Setup!$B$22</f>
        <v>0</v>
      </c>
      <c r="P952" s="0" t="n">
        <f aca="false">SUMPRODUCT('5N inverse'!$A$14:$Y$14,'5N mesh'!$B$37:$Z$37,$E951:$AC951)+'5N inverse'!$A$14*$C952/Setup!$B$17+INDEX('5N inverse'!$A$14:$Y$14,1,'5N mesh'!$B$7+1)*Setup!$B$22</f>
        <v>0</v>
      </c>
      <c r="Q952" s="0" t="n">
        <f aca="false">SUMPRODUCT('5N inverse'!$A$15:$Y$15,'5N mesh'!$B$37:$Z$37,$E951:$AC951)+'5N inverse'!$A$15*$C952/Setup!$B$17+INDEX('5N inverse'!$A$15:$Y$15,1,'5N mesh'!$B$7+1)*Setup!$B$22</f>
        <v>0</v>
      </c>
      <c r="R952" s="0" t="n">
        <f aca="false">SUMPRODUCT('5N inverse'!$A$16:$Y$16,'5N mesh'!$B$37:$Z$37,$E951:$AC951)+'5N inverse'!$A$16*$C952/Setup!$B$17+INDEX('5N inverse'!$A$16:$Y$16,1,'5N mesh'!$B$7+1)*Setup!$B$22</f>
        <v>0</v>
      </c>
      <c r="S952" s="0" t="n">
        <f aca="false">SUMPRODUCT('5N inverse'!$A$17:$Y$17,'5N mesh'!$B$37:$Z$37,$E951:$AC951)+'5N inverse'!$A$17*$C952/Setup!$B$17+INDEX('5N inverse'!$A$17:$Y$17,1,'5N mesh'!$B$7+1)*Setup!$B$22</f>
        <v>0</v>
      </c>
      <c r="T952" s="0" t="n">
        <f aca="false">SUMPRODUCT('5N inverse'!$A$18:$Y$18,'5N mesh'!$B$37:$Z$37,$E951:$AC951)+'5N inverse'!$A$18*$C952/Setup!$B$17+INDEX('5N inverse'!$A$18:$Y$18,1,'5N mesh'!$B$7+1)*Setup!$B$22</f>
        <v>0</v>
      </c>
      <c r="U952" s="0" t="n">
        <f aca="false">SUMPRODUCT('5N inverse'!$A$19:$Y$19,'5N mesh'!$B$37:$Z$37,$E951:$AC951)+'5N inverse'!$A$19*$C952/Setup!$B$17+INDEX('5N inverse'!$A$19:$Y$19,1,'5N mesh'!$B$7+1)*Setup!$B$22</f>
        <v>0</v>
      </c>
      <c r="V952" s="0" t="n">
        <f aca="false">SUMPRODUCT('5N inverse'!$A$20:$Y$20,'5N mesh'!$B$37:$Z$37,$E951:$AC951)+'5N inverse'!$A$20*$C952/Setup!$B$17+INDEX('5N inverse'!$A$20:$Y$20,1,'5N mesh'!$B$7+1)*Setup!$B$22</f>
        <v>0</v>
      </c>
      <c r="W952" s="0" t="n">
        <f aca="false">SUMPRODUCT('5N inverse'!$A$21:$Y$21,'5N mesh'!$B$37:$Z$37,$E951:$AC951)+'5N inverse'!$A$21*$C952/Setup!$B$17+INDEX('5N inverse'!$A$21:$Y$21,1,'5N mesh'!$B$7+1)*Setup!$B$22</f>
        <v>0</v>
      </c>
      <c r="X952" s="0" t="n">
        <f aca="false">SUMPRODUCT('5N inverse'!$A$22:$Y$22,'5N mesh'!$B$37:$Z$37,$E951:$AC951)+'5N inverse'!$A$22*$C952/Setup!$B$17+INDEX('5N inverse'!$A$22:$Y$22,1,'5N mesh'!$B$7+1)*Setup!$B$22</f>
        <v>0</v>
      </c>
      <c r="Y952" s="0" t="n">
        <f aca="false">SUMPRODUCT('5N inverse'!$A$23:$Y$23,'5N mesh'!$B$37:$Z$37,$E951:$AC951)+'5N inverse'!$A$23*$C952/Setup!$B$17+INDEX('5N inverse'!$A$23:$Y$23,1,'5N mesh'!$B$7+1)*Setup!$B$22</f>
        <v>0</v>
      </c>
      <c r="Z952" s="0" t="n">
        <f aca="false">SUMPRODUCT('5N inverse'!$A$24:$Y$24,'5N mesh'!$B$37:$Z$37,$E951:$AC951)+'5N inverse'!$A$24*$C952/Setup!$B$17+INDEX('5N inverse'!$A$24:$Y$24,1,'5N mesh'!$B$7+1)*Setup!$B$22</f>
        <v>0</v>
      </c>
      <c r="AA952" s="0" t="n">
        <f aca="false">SUMPRODUCT('5N inverse'!$A$25:$Y$25,'5N mesh'!$B$37:$Z$37,$E951:$AC951)+'5N inverse'!$A$25*$C952/Setup!$B$17+INDEX('5N inverse'!$A$25:$Y$25,1,'5N mesh'!$B$7+1)*Setup!$B$22</f>
        <v>0</v>
      </c>
      <c r="AB952" s="0" t="n">
        <f aca="false">SUMPRODUCT('5N inverse'!$A$26:$Y$26,'5N mesh'!$B$37:$Z$37,$E951:$AC951)+'5N inverse'!$A$26*$C952/Setup!$B$17+INDEX('5N inverse'!$A$26:$Y$26,1,'5N mesh'!$B$7+1)*Setup!$B$22</f>
        <v>0</v>
      </c>
      <c r="AC952" s="0" t="n">
        <f aca="false">SUMPRODUCT('5N inverse'!$A$27:$Y$27,'5N mesh'!$B$37:$Z$37,$E951:$AC951)+'5N inverse'!$A$27*$C952/Setup!$B$17+INDEX('5N inverse'!$A$27:$Y$27,1,'5N mesh'!$B$7+1)*Setup!$B$22</f>
        <v>0</v>
      </c>
    </row>
    <row r="953" customFormat="false" ht="15" hidden="false" customHeight="false" outlineLevel="0" collapsed="false">
      <c r="A953" s="0" t="n">
        <v>948</v>
      </c>
      <c r="B953" s="0" t="n">
        <f aca="false">A953*Setup!$B$11/3600</f>
        <v>79</v>
      </c>
      <c r="C953" s="0" t="n">
        <f aca="false">Setup!$B$7+Setup!$B$8*COS(2*PI()*(B953-Setup!$B$9)/24)</f>
        <v>21.1715728752538</v>
      </c>
      <c r="D953" s="0" t="n">
        <f aca="false">(C953-E953)/Setup!$B$17</f>
        <v>-4.63486030506391</v>
      </c>
      <c r="E953" s="0" t="n">
        <f aca="false">SUMPRODUCT('5N inverse'!$A$3:$Y$3,'5N mesh'!$B$37:$Z$37,$E952:$AC952)+'5N inverse'!$A$3*$C953/Setup!$B$17+INDEX('5N inverse'!$A$3:$Y$3,1,'5N mesh'!$B$7+1)*Setup!$B$22</f>
        <v>21.7741047149121</v>
      </c>
      <c r="F953" s="0" t="n">
        <f aca="false">SUMPRODUCT('5N inverse'!$A$4:$Y$4,'5N mesh'!$B$37:$Z$37,$E952:$AC952)+'5N inverse'!$A$4*$C953/Setup!$B$17+INDEX('5N inverse'!$A$4:$Y$4,1,'5N mesh'!$B$7+1)*Setup!$B$22</f>
        <v>20.6555231626193</v>
      </c>
      <c r="G953" s="0" t="n">
        <f aca="false">SUMPRODUCT('5N inverse'!$A$5:$Y$5,'5N mesh'!$B$37:$Z$37,$E952:$AC952)+'5N inverse'!$A$5*$C953/Setup!$B$17+INDEX('5N inverse'!$A$5:$Y$5,1,'5N mesh'!$B$7+1)*Setup!$B$22</f>
        <v>18.4183600580338</v>
      </c>
      <c r="H953" s="0" t="n">
        <f aca="false">SUMPRODUCT('5N inverse'!$A$6:$Y$6,'5N mesh'!$B$37:$Z$37,$E952:$AC952)+'5N inverse'!$A$6*$C953/Setup!$B$17+INDEX('5N inverse'!$A$6:$Y$6,1,'5N mesh'!$B$7+1)*Setup!$B$22</f>
        <v>16.1811969534482</v>
      </c>
      <c r="I953" s="0" t="n">
        <f aca="false">SUMPRODUCT('5N inverse'!$A$7:$Y$7,'5N mesh'!$B$37:$Z$37,$E952:$AC952)+'5N inverse'!$A$7*$C953/Setup!$B$17+INDEX('5N inverse'!$A$7:$Y$7,1,'5N mesh'!$B$7+1)*Setup!$B$22</f>
        <v>15.0626154011555</v>
      </c>
      <c r="J953" s="0" t="n">
        <f aca="false">SUMPRODUCT('5N inverse'!$A$8:$Y$8,'5N mesh'!$B$37:$Z$37,$E952:$AC952)+'5N inverse'!$A$8*$C953/Setup!$B$17+INDEX('5N inverse'!$A$8:$Y$8,1,'5N mesh'!$B$7+1)*Setup!$B$22</f>
        <v>0</v>
      </c>
      <c r="K953" s="0" t="n">
        <f aca="false">SUMPRODUCT('5N inverse'!$A$9:$Y$9,'5N mesh'!$B$37:$Z$37,$E952:$AC952)+'5N inverse'!$A$9*$C953/Setup!$B$17+INDEX('5N inverse'!$A$9:$Y$9,1,'5N mesh'!$B$7+1)*Setup!$B$22</f>
        <v>0</v>
      </c>
      <c r="L953" s="0" t="n">
        <f aca="false">SUMPRODUCT('5N inverse'!$A$10:$Y$10,'5N mesh'!$B$37:$Z$37,$E952:$AC952)+'5N inverse'!$A$10*$C953/Setup!$B$17+INDEX('5N inverse'!$A$10:$Y$10,1,'5N mesh'!$B$7+1)*Setup!$B$22</f>
        <v>0</v>
      </c>
      <c r="M953" s="0" t="n">
        <f aca="false">SUMPRODUCT('5N inverse'!$A$11:$Y$11,'5N mesh'!$B$37:$Z$37,$E952:$AC952)+'5N inverse'!$A$11*$C953/Setup!$B$17+INDEX('5N inverse'!$A$11:$Y$11,1,'5N mesh'!$B$7+1)*Setup!$B$22</f>
        <v>0</v>
      </c>
      <c r="N953" s="0" t="n">
        <f aca="false">SUMPRODUCT('5N inverse'!$A$12:$Y$12,'5N mesh'!$B$37:$Z$37,$E952:$AC952)+'5N inverse'!$A$12*$C953/Setup!$B$17+INDEX('5N inverse'!$A$12:$Y$12,1,'5N mesh'!$B$7+1)*Setup!$B$22</f>
        <v>0</v>
      </c>
      <c r="O953" s="0" t="n">
        <f aca="false">SUMPRODUCT('5N inverse'!$A$13:$Y$13,'5N mesh'!$B$37:$Z$37,$E952:$AC952)+'5N inverse'!$A$13*$C953/Setup!$B$17+INDEX('5N inverse'!$A$13:$Y$13,1,'5N mesh'!$B$7+1)*Setup!$B$22</f>
        <v>0</v>
      </c>
      <c r="P953" s="0" t="n">
        <f aca="false">SUMPRODUCT('5N inverse'!$A$14:$Y$14,'5N mesh'!$B$37:$Z$37,$E952:$AC952)+'5N inverse'!$A$14*$C953/Setup!$B$17+INDEX('5N inverse'!$A$14:$Y$14,1,'5N mesh'!$B$7+1)*Setup!$B$22</f>
        <v>0</v>
      </c>
      <c r="Q953" s="0" t="n">
        <f aca="false">SUMPRODUCT('5N inverse'!$A$15:$Y$15,'5N mesh'!$B$37:$Z$37,$E952:$AC952)+'5N inverse'!$A$15*$C953/Setup!$B$17+INDEX('5N inverse'!$A$15:$Y$15,1,'5N mesh'!$B$7+1)*Setup!$B$22</f>
        <v>0</v>
      </c>
      <c r="R953" s="0" t="n">
        <f aca="false">SUMPRODUCT('5N inverse'!$A$16:$Y$16,'5N mesh'!$B$37:$Z$37,$E952:$AC952)+'5N inverse'!$A$16*$C953/Setup!$B$17+INDEX('5N inverse'!$A$16:$Y$16,1,'5N mesh'!$B$7+1)*Setup!$B$22</f>
        <v>0</v>
      </c>
      <c r="S953" s="0" t="n">
        <f aca="false">SUMPRODUCT('5N inverse'!$A$17:$Y$17,'5N mesh'!$B$37:$Z$37,$E952:$AC952)+'5N inverse'!$A$17*$C953/Setup!$B$17+INDEX('5N inverse'!$A$17:$Y$17,1,'5N mesh'!$B$7+1)*Setup!$B$22</f>
        <v>0</v>
      </c>
      <c r="T953" s="0" t="n">
        <f aca="false">SUMPRODUCT('5N inverse'!$A$18:$Y$18,'5N mesh'!$B$37:$Z$37,$E952:$AC952)+'5N inverse'!$A$18*$C953/Setup!$B$17+INDEX('5N inverse'!$A$18:$Y$18,1,'5N mesh'!$B$7+1)*Setup!$B$22</f>
        <v>0</v>
      </c>
      <c r="U953" s="0" t="n">
        <f aca="false">SUMPRODUCT('5N inverse'!$A$19:$Y$19,'5N mesh'!$B$37:$Z$37,$E952:$AC952)+'5N inverse'!$A$19*$C953/Setup!$B$17+INDEX('5N inverse'!$A$19:$Y$19,1,'5N mesh'!$B$7+1)*Setup!$B$22</f>
        <v>0</v>
      </c>
      <c r="V953" s="0" t="n">
        <f aca="false">SUMPRODUCT('5N inverse'!$A$20:$Y$20,'5N mesh'!$B$37:$Z$37,$E952:$AC952)+'5N inverse'!$A$20*$C953/Setup!$B$17+INDEX('5N inverse'!$A$20:$Y$20,1,'5N mesh'!$B$7+1)*Setup!$B$22</f>
        <v>0</v>
      </c>
      <c r="W953" s="0" t="n">
        <f aca="false">SUMPRODUCT('5N inverse'!$A$21:$Y$21,'5N mesh'!$B$37:$Z$37,$E952:$AC952)+'5N inverse'!$A$21*$C953/Setup!$B$17+INDEX('5N inverse'!$A$21:$Y$21,1,'5N mesh'!$B$7+1)*Setup!$B$22</f>
        <v>0</v>
      </c>
      <c r="X953" s="0" t="n">
        <f aca="false">SUMPRODUCT('5N inverse'!$A$22:$Y$22,'5N mesh'!$B$37:$Z$37,$E952:$AC952)+'5N inverse'!$A$22*$C953/Setup!$B$17+INDEX('5N inverse'!$A$22:$Y$22,1,'5N mesh'!$B$7+1)*Setup!$B$22</f>
        <v>0</v>
      </c>
      <c r="Y953" s="0" t="n">
        <f aca="false">SUMPRODUCT('5N inverse'!$A$23:$Y$23,'5N mesh'!$B$37:$Z$37,$E952:$AC952)+'5N inverse'!$A$23*$C953/Setup!$B$17+INDEX('5N inverse'!$A$23:$Y$23,1,'5N mesh'!$B$7+1)*Setup!$B$22</f>
        <v>0</v>
      </c>
      <c r="Z953" s="0" t="n">
        <f aca="false">SUMPRODUCT('5N inverse'!$A$24:$Y$24,'5N mesh'!$B$37:$Z$37,$E952:$AC952)+'5N inverse'!$A$24*$C953/Setup!$B$17+INDEX('5N inverse'!$A$24:$Y$24,1,'5N mesh'!$B$7+1)*Setup!$B$22</f>
        <v>0</v>
      </c>
      <c r="AA953" s="0" t="n">
        <f aca="false">SUMPRODUCT('5N inverse'!$A$25:$Y$25,'5N mesh'!$B$37:$Z$37,$E952:$AC952)+'5N inverse'!$A$25*$C953/Setup!$B$17+INDEX('5N inverse'!$A$25:$Y$25,1,'5N mesh'!$B$7+1)*Setup!$B$22</f>
        <v>0</v>
      </c>
      <c r="AB953" s="0" t="n">
        <f aca="false">SUMPRODUCT('5N inverse'!$A$26:$Y$26,'5N mesh'!$B$37:$Z$37,$E952:$AC952)+'5N inverse'!$A$26*$C953/Setup!$B$17+INDEX('5N inverse'!$A$26:$Y$26,1,'5N mesh'!$B$7+1)*Setup!$B$22</f>
        <v>0</v>
      </c>
      <c r="AC953" s="0" t="n">
        <f aca="false">SUMPRODUCT('5N inverse'!$A$27:$Y$27,'5N mesh'!$B$37:$Z$37,$E952:$AC952)+'5N inverse'!$A$27*$C953/Setup!$B$17+INDEX('5N inverse'!$A$27:$Y$27,1,'5N mesh'!$B$7+1)*Setup!$B$22</f>
        <v>0</v>
      </c>
    </row>
    <row r="954" customFormat="false" ht="15" hidden="false" customHeight="false" outlineLevel="0" collapsed="false">
      <c r="A954" s="0" t="n">
        <v>949</v>
      </c>
      <c r="B954" s="0" t="n">
        <f aca="false">A954*Setup!$B$11/3600</f>
        <v>79.0833333333333</v>
      </c>
      <c r="C954" s="0" t="n">
        <f aca="false">Setup!$B$7+Setup!$B$8*COS(2*PI()*(B954-Setup!$B$9)/24)</f>
        <v>21.2339477768709</v>
      </c>
      <c r="D954" s="0" t="n">
        <f aca="false">(C954-E954)/Setup!$B$17</f>
        <v>-4.08270966377036</v>
      </c>
      <c r="E954" s="0" t="n">
        <f aca="false">SUMPRODUCT('5N inverse'!$A$3:$Y$3,'5N mesh'!$B$37:$Z$37,$E953:$AC953)+'5N inverse'!$A$3*$C954/Setup!$B$17+INDEX('5N inverse'!$A$3:$Y$3,1,'5N mesh'!$B$7+1)*Setup!$B$22</f>
        <v>21.7647000331611</v>
      </c>
      <c r="F954" s="0" t="n">
        <f aca="false">SUMPRODUCT('5N inverse'!$A$4:$Y$4,'5N mesh'!$B$37:$Z$37,$E953:$AC953)+'5N inverse'!$A$4*$C954/Setup!$B$17+INDEX('5N inverse'!$A$4:$Y$4,1,'5N mesh'!$B$7+1)*Setup!$B$22</f>
        <v>20.6476507783248</v>
      </c>
      <c r="G954" s="0" t="n">
        <f aca="false">SUMPRODUCT('5N inverse'!$A$5:$Y$5,'5N mesh'!$B$37:$Z$37,$E953:$AC953)+'5N inverse'!$A$5*$C954/Setup!$B$17+INDEX('5N inverse'!$A$5:$Y$5,1,'5N mesh'!$B$7+1)*Setup!$B$22</f>
        <v>18.4135522686522</v>
      </c>
      <c r="H954" s="0" t="n">
        <f aca="false">SUMPRODUCT('5N inverse'!$A$6:$Y$6,'5N mesh'!$B$37:$Z$37,$E953:$AC953)+'5N inverse'!$A$6*$C954/Setup!$B$17+INDEX('5N inverse'!$A$6:$Y$6,1,'5N mesh'!$B$7+1)*Setup!$B$22</f>
        <v>16.1794537589796</v>
      </c>
      <c r="I954" s="0" t="n">
        <f aca="false">SUMPRODUCT('5N inverse'!$A$7:$Y$7,'5N mesh'!$B$37:$Z$37,$E953:$AC953)+'5N inverse'!$A$7*$C954/Setup!$B$17+INDEX('5N inverse'!$A$7:$Y$7,1,'5N mesh'!$B$7+1)*Setup!$B$22</f>
        <v>15.0624045041433</v>
      </c>
      <c r="J954" s="0" t="n">
        <f aca="false">SUMPRODUCT('5N inverse'!$A$8:$Y$8,'5N mesh'!$B$37:$Z$37,$E953:$AC953)+'5N inverse'!$A$8*$C954/Setup!$B$17+INDEX('5N inverse'!$A$8:$Y$8,1,'5N mesh'!$B$7+1)*Setup!$B$22</f>
        <v>0</v>
      </c>
      <c r="K954" s="0" t="n">
        <f aca="false">SUMPRODUCT('5N inverse'!$A$9:$Y$9,'5N mesh'!$B$37:$Z$37,$E953:$AC953)+'5N inverse'!$A$9*$C954/Setup!$B$17+INDEX('5N inverse'!$A$9:$Y$9,1,'5N mesh'!$B$7+1)*Setup!$B$22</f>
        <v>0</v>
      </c>
      <c r="L954" s="0" t="n">
        <f aca="false">SUMPRODUCT('5N inverse'!$A$10:$Y$10,'5N mesh'!$B$37:$Z$37,$E953:$AC953)+'5N inverse'!$A$10*$C954/Setup!$B$17+INDEX('5N inverse'!$A$10:$Y$10,1,'5N mesh'!$B$7+1)*Setup!$B$22</f>
        <v>0</v>
      </c>
      <c r="M954" s="0" t="n">
        <f aca="false">SUMPRODUCT('5N inverse'!$A$11:$Y$11,'5N mesh'!$B$37:$Z$37,$E953:$AC953)+'5N inverse'!$A$11*$C954/Setup!$B$17+INDEX('5N inverse'!$A$11:$Y$11,1,'5N mesh'!$B$7+1)*Setup!$B$22</f>
        <v>0</v>
      </c>
      <c r="N954" s="0" t="n">
        <f aca="false">SUMPRODUCT('5N inverse'!$A$12:$Y$12,'5N mesh'!$B$37:$Z$37,$E953:$AC953)+'5N inverse'!$A$12*$C954/Setup!$B$17+INDEX('5N inverse'!$A$12:$Y$12,1,'5N mesh'!$B$7+1)*Setup!$B$22</f>
        <v>0</v>
      </c>
      <c r="O954" s="0" t="n">
        <f aca="false">SUMPRODUCT('5N inverse'!$A$13:$Y$13,'5N mesh'!$B$37:$Z$37,$E953:$AC953)+'5N inverse'!$A$13*$C954/Setup!$B$17+INDEX('5N inverse'!$A$13:$Y$13,1,'5N mesh'!$B$7+1)*Setup!$B$22</f>
        <v>0</v>
      </c>
      <c r="P954" s="0" t="n">
        <f aca="false">SUMPRODUCT('5N inverse'!$A$14:$Y$14,'5N mesh'!$B$37:$Z$37,$E953:$AC953)+'5N inverse'!$A$14*$C954/Setup!$B$17+INDEX('5N inverse'!$A$14:$Y$14,1,'5N mesh'!$B$7+1)*Setup!$B$22</f>
        <v>0</v>
      </c>
      <c r="Q954" s="0" t="n">
        <f aca="false">SUMPRODUCT('5N inverse'!$A$15:$Y$15,'5N mesh'!$B$37:$Z$37,$E953:$AC953)+'5N inverse'!$A$15*$C954/Setup!$B$17+INDEX('5N inverse'!$A$15:$Y$15,1,'5N mesh'!$B$7+1)*Setup!$B$22</f>
        <v>0</v>
      </c>
      <c r="R954" s="0" t="n">
        <f aca="false">SUMPRODUCT('5N inverse'!$A$16:$Y$16,'5N mesh'!$B$37:$Z$37,$E953:$AC953)+'5N inverse'!$A$16*$C954/Setup!$B$17+INDEX('5N inverse'!$A$16:$Y$16,1,'5N mesh'!$B$7+1)*Setup!$B$22</f>
        <v>0</v>
      </c>
      <c r="S954" s="0" t="n">
        <f aca="false">SUMPRODUCT('5N inverse'!$A$17:$Y$17,'5N mesh'!$B$37:$Z$37,$E953:$AC953)+'5N inverse'!$A$17*$C954/Setup!$B$17+INDEX('5N inverse'!$A$17:$Y$17,1,'5N mesh'!$B$7+1)*Setup!$B$22</f>
        <v>0</v>
      </c>
      <c r="T954" s="0" t="n">
        <f aca="false">SUMPRODUCT('5N inverse'!$A$18:$Y$18,'5N mesh'!$B$37:$Z$37,$E953:$AC953)+'5N inverse'!$A$18*$C954/Setup!$B$17+INDEX('5N inverse'!$A$18:$Y$18,1,'5N mesh'!$B$7+1)*Setup!$B$22</f>
        <v>0</v>
      </c>
      <c r="U954" s="0" t="n">
        <f aca="false">SUMPRODUCT('5N inverse'!$A$19:$Y$19,'5N mesh'!$B$37:$Z$37,$E953:$AC953)+'5N inverse'!$A$19*$C954/Setup!$B$17+INDEX('5N inverse'!$A$19:$Y$19,1,'5N mesh'!$B$7+1)*Setup!$B$22</f>
        <v>0</v>
      </c>
      <c r="V954" s="0" t="n">
        <f aca="false">SUMPRODUCT('5N inverse'!$A$20:$Y$20,'5N mesh'!$B$37:$Z$37,$E953:$AC953)+'5N inverse'!$A$20*$C954/Setup!$B$17+INDEX('5N inverse'!$A$20:$Y$20,1,'5N mesh'!$B$7+1)*Setup!$B$22</f>
        <v>0</v>
      </c>
      <c r="W954" s="0" t="n">
        <f aca="false">SUMPRODUCT('5N inverse'!$A$21:$Y$21,'5N mesh'!$B$37:$Z$37,$E953:$AC953)+'5N inverse'!$A$21*$C954/Setup!$B$17+INDEX('5N inverse'!$A$21:$Y$21,1,'5N mesh'!$B$7+1)*Setup!$B$22</f>
        <v>0</v>
      </c>
      <c r="X954" s="0" t="n">
        <f aca="false">SUMPRODUCT('5N inverse'!$A$22:$Y$22,'5N mesh'!$B$37:$Z$37,$E953:$AC953)+'5N inverse'!$A$22*$C954/Setup!$B$17+INDEX('5N inverse'!$A$22:$Y$22,1,'5N mesh'!$B$7+1)*Setup!$B$22</f>
        <v>0</v>
      </c>
      <c r="Y954" s="0" t="n">
        <f aca="false">SUMPRODUCT('5N inverse'!$A$23:$Y$23,'5N mesh'!$B$37:$Z$37,$E953:$AC953)+'5N inverse'!$A$23*$C954/Setup!$B$17+INDEX('5N inverse'!$A$23:$Y$23,1,'5N mesh'!$B$7+1)*Setup!$B$22</f>
        <v>0</v>
      </c>
      <c r="Z954" s="0" t="n">
        <f aca="false">SUMPRODUCT('5N inverse'!$A$24:$Y$24,'5N mesh'!$B$37:$Z$37,$E953:$AC953)+'5N inverse'!$A$24*$C954/Setup!$B$17+INDEX('5N inverse'!$A$24:$Y$24,1,'5N mesh'!$B$7+1)*Setup!$B$22</f>
        <v>0</v>
      </c>
      <c r="AA954" s="0" t="n">
        <f aca="false">SUMPRODUCT('5N inverse'!$A$25:$Y$25,'5N mesh'!$B$37:$Z$37,$E953:$AC953)+'5N inverse'!$A$25*$C954/Setup!$B$17+INDEX('5N inverse'!$A$25:$Y$25,1,'5N mesh'!$B$7+1)*Setup!$B$22</f>
        <v>0</v>
      </c>
      <c r="AB954" s="0" t="n">
        <f aca="false">SUMPRODUCT('5N inverse'!$A$26:$Y$26,'5N mesh'!$B$37:$Z$37,$E953:$AC953)+'5N inverse'!$A$26*$C954/Setup!$B$17+INDEX('5N inverse'!$A$26:$Y$26,1,'5N mesh'!$B$7+1)*Setup!$B$22</f>
        <v>0</v>
      </c>
      <c r="AC954" s="0" t="n">
        <f aca="false">SUMPRODUCT('5N inverse'!$A$27:$Y$27,'5N mesh'!$B$37:$Z$37,$E953:$AC953)+'5N inverse'!$A$27*$C954/Setup!$B$17+INDEX('5N inverse'!$A$27:$Y$27,1,'5N mesh'!$B$7+1)*Setup!$B$22</f>
        <v>0</v>
      </c>
    </row>
    <row r="955" customFormat="false" ht="15" hidden="false" customHeight="false" outlineLevel="0" collapsed="false">
      <c r="A955" s="0" t="n">
        <v>950</v>
      </c>
      <c r="B955" s="0" t="n">
        <f aca="false">A955*Setup!$B$11/3600</f>
        <v>79.1666666666667</v>
      </c>
      <c r="C955" s="0" t="n">
        <f aca="false">Setup!$B$7+Setup!$B$8*COS(2*PI()*(B955-Setup!$B$9)/24)</f>
        <v>21.2976391695374</v>
      </c>
      <c r="D955" s="0" t="n">
        <f aca="false">(C955-E955)/Setup!$B$17</f>
        <v>-3.52773000698877</v>
      </c>
      <c r="E955" s="0" t="n">
        <f aca="false">SUMPRODUCT('5N inverse'!$A$3:$Y$3,'5N mesh'!$B$37:$Z$37,$E954:$AC954)+'5N inverse'!$A$3*$C955/Setup!$B$17+INDEX('5N inverse'!$A$3:$Y$3,1,'5N mesh'!$B$7+1)*Setup!$B$22</f>
        <v>21.7562440704459</v>
      </c>
      <c r="F955" s="0" t="n">
        <f aca="false">SUMPRODUCT('5N inverse'!$A$4:$Y$4,'5N mesh'!$B$37:$Z$37,$E954:$AC954)+'5N inverse'!$A$4*$C955/Setup!$B$17+INDEX('5N inverse'!$A$4:$Y$4,1,'5N mesh'!$B$7+1)*Setup!$B$22</f>
        <v>20.6405699477825</v>
      </c>
      <c r="G955" s="0" t="n">
        <f aca="false">SUMPRODUCT('5N inverse'!$A$5:$Y$5,'5N mesh'!$B$37:$Z$37,$E954:$AC954)+'5N inverse'!$A$5*$C955/Setup!$B$17+INDEX('5N inverse'!$A$5:$Y$5,1,'5N mesh'!$B$7+1)*Setup!$B$22</f>
        <v>18.4092217024558</v>
      </c>
      <c r="H955" s="0" t="n">
        <f aca="false">SUMPRODUCT('5N inverse'!$A$6:$Y$6,'5N mesh'!$B$37:$Z$37,$E954:$AC954)+'5N inverse'!$A$6*$C955/Setup!$B$17+INDEX('5N inverse'!$A$6:$Y$6,1,'5N mesh'!$B$7+1)*Setup!$B$22</f>
        <v>16.177873457129</v>
      </c>
      <c r="I955" s="0" t="n">
        <f aca="false">SUMPRODUCT('5N inverse'!$A$7:$Y$7,'5N mesh'!$B$37:$Z$37,$E954:$AC954)+'5N inverse'!$A$7*$C955/Setup!$B$17+INDEX('5N inverse'!$A$7:$Y$7,1,'5N mesh'!$B$7+1)*Setup!$B$22</f>
        <v>15.0621993344656</v>
      </c>
      <c r="J955" s="0" t="n">
        <f aca="false">SUMPRODUCT('5N inverse'!$A$8:$Y$8,'5N mesh'!$B$37:$Z$37,$E954:$AC954)+'5N inverse'!$A$8*$C955/Setup!$B$17+INDEX('5N inverse'!$A$8:$Y$8,1,'5N mesh'!$B$7+1)*Setup!$B$22</f>
        <v>0</v>
      </c>
      <c r="K955" s="0" t="n">
        <f aca="false">SUMPRODUCT('5N inverse'!$A$9:$Y$9,'5N mesh'!$B$37:$Z$37,$E954:$AC954)+'5N inverse'!$A$9*$C955/Setup!$B$17+INDEX('5N inverse'!$A$9:$Y$9,1,'5N mesh'!$B$7+1)*Setup!$B$22</f>
        <v>0</v>
      </c>
      <c r="L955" s="0" t="n">
        <f aca="false">SUMPRODUCT('5N inverse'!$A$10:$Y$10,'5N mesh'!$B$37:$Z$37,$E954:$AC954)+'5N inverse'!$A$10*$C955/Setup!$B$17+INDEX('5N inverse'!$A$10:$Y$10,1,'5N mesh'!$B$7+1)*Setup!$B$22</f>
        <v>0</v>
      </c>
      <c r="M955" s="0" t="n">
        <f aca="false">SUMPRODUCT('5N inverse'!$A$11:$Y$11,'5N mesh'!$B$37:$Z$37,$E954:$AC954)+'5N inverse'!$A$11*$C955/Setup!$B$17+INDEX('5N inverse'!$A$11:$Y$11,1,'5N mesh'!$B$7+1)*Setup!$B$22</f>
        <v>0</v>
      </c>
      <c r="N955" s="0" t="n">
        <f aca="false">SUMPRODUCT('5N inverse'!$A$12:$Y$12,'5N mesh'!$B$37:$Z$37,$E954:$AC954)+'5N inverse'!$A$12*$C955/Setup!$B$17+INDEX('5N inverse'!$A$12:$Y$12,1,'5N mesh'!$B$7+1)*Setup!$B$22</f>
        <v>0</v>
      </c>
      <c r="O955" s="0" t="n">
        <f aca="false">SUMPRODUCT('5N inverse'!$A$13:$Y$13,'5N mesh'!$B$37:$Z$37,$E954:$AC954)+'5N inverse'!$A$13*$C955/Setup!$B$17+INDEX('5N inverse'!$A$13:$Y$13,1,'5N mesh'!$B$7+1)*Setup!$B$22</f>
        <v>0</v>
      </c>
      <c r="P955" s="0" t="n">
        <f aca="false">SUMPRODUCT('5N inverse'!$A$14:$Y$14,'5N mesh'!$B$37:$Z$37,$E954:$AC954)+'5N inverse'!$A$14*$C955/Setup!$B$17+INDEX('5N inverse'!$A$14:$Y$14,1,'5N mesh'!$B$7+1)*Setup!$B$22</f>
        <v>0</v>
      </c>
      <c r="Q955" s="0" t="n">
        <f aca="false">SUMPRODUCT('5N inverse'!$A$15:$Y$15,'5N mesh'!$B$37:$Z$37,$E954:$AC954)+'5N inverse'!$A$15*$C955/Setup!$B$17+INDEX('5N inverse'!$A$15:$Y$15,1,'5N mesh'!$B$7+1)*Setup!$B$22</f>
        <v>0</v>
      </c>
      <c r="R955" s="0" t="n">
        <f aca="false">SUMPRODUCT('5N inverse'!$A$16:$Y$16,'5N mesh'!$B$37:$Z$37,$E954:$AC954)+'5N inverse'!$A$16*$C955/Setup!$B$17+INDEX('5N inverse'!$A$16:$Y$16,1,'5N mesh'!$B$7+1)*Setup!$B$22</f>
        <v>0</v>
      </c>
      <c r="S955" s="0" t="n">
        <f aca="false">SUMPRODUCT('5N inverse'!$A$17:$Y$17,'5N mesh'!$B$37:$Z$37,$E954:$AC954)+'5N inverse'!$A$17*$C955/Setup!$B$17+INDEX('5N inverse'!$A$17:$Y$17,1,'5N mesh'!$B$7+1)*Setup!$B$22</f>
        <v>0</v>
      </c>
      <c r="T955" s="0" t="n">
        <f aca="false">SUMPRODUCT('5N inverse'!$A$18:$Y$18,'5N mesh'!$B$37:$Z$37,$E954:$AC954)+'5N inverse'!$A$18*$C955/Setup!$B$17+INDEX('5N inverse'!$A$18:$Y$18,1,'5N mesh'!$B$7+1)*Setup!$B$22</f>
        <v>0</v>
      </c>
      <c r="U955" s="0" t="n">
        <f aca="false">SUMPRODUCT('5N inverse'!$A$19:$Y$19,'5N mesh'!$B$37:$Z$37,$E954:$AC954)+'5N inverse'!$A$19*$C955/Setup!$B$17+INDEX('5N inverse'!$A$19:$Y$19,1,'5N mesh'!$B$7+1)*Setup!$B$22</f>
        <v>0</v>
      </c>
      <c r="V955" s="0" t="n">
        <f aca="false">SUMPRODUCT('5N inverse'!$A$20:$Y$20,'5N mesh'!$B$37:$Z$37,$E954:$AC954)+'5N inverse'!$A$20*$C955/Setup!$B$17+INDEX('5N inverse'!$A$20:$Y$20,1,'5N mesh'!$B$7+1)*Setup!$B$22</f>
        <v>0</v>
      </c>
      <c r="W955" s="0" t="n">
        <f aca="false">SUMPRODUCT('5N inverse'!$A$21:$Y$21,'5N mesh'!$B$37:$Z$37,$E954:$AC954)+'5N inverse'!$A$21*$C955/Setup!$B$17+INDEX('5N inverse'!$A$21:$Y$21,1,'5N mesh'!$B$7+1)*Setup!$B$22</f>
        <v>0</v>
      </c>
      <c r="X955" s="0" t="n">
        <f aca="false">SUMPRODUCT('5N inverse'!$A$22:$Y$22,'5N mesh'!$B$37:$Z$37,$E954:$AC954)+'5N inverse'!$A$22*$C955/Setup!$B$17+INDEX('5N inverse'!$A$22:$Y$22,1,'5N mesh'!$B$7+1)*Setup!$B$22</f>
        <v>0</v>
      </c>
      <c r="Y955" s="0" t="n">
        <f aca="false">SUMPRODUCT('5N inverse'!$A$23:$Y$23,'5N mesh'!$B$37:$Z$37,$E954:$AC954)+'5N inverse'!$A$23*$C955/Setup!$B$17+INDEX('5N inverse'!$A$23:$Y$23,1,'5N mesh'!$B$7+1)*Setup!$B$22</f>
        <v>0</v>
      </c>
      <c r="Z955" s="0" t="n">
        <f aca="false">SUMPRODUCT('5N inverse'!$A$24:$Y$24,'5N mesh'!$B$37:$Z$37,$E954:$AC954)+'5N inverse'!$A$24*$C955/Setup!$B$17+INDEX('5N inverse'!$A$24:$Y$24,1,'5N mesh'!$B$7+1)*Setup!$B$22</f>
        <v>0</v>
      </c>
      <c r="AA955" s="0" t="n">
        <f aca="false">SUMPRODUCT('5N inverse'!$A$25:$Y$25,'5N mesh'!$B$37:$Z$37,$E954:$AC954)+'5N inverse'!$A$25*$C955/Setup!$B$17+INDEX('5N inverse'!$A$25:$Y$25,1,'5N mesh'!$B$7+1)*Setup!$B$22</f>
        <v>0</v>
      </c>
      <c r="AB955" s="0" t="n">
        <f aca="false">SUMPRODUCT('5N inverse'!$A$26:$Y$26,'5N mesh'!$B$37:$Z$37,$E954:$AC954)+'5N inverse'!$A$26*$C955/Setup!$B$17+INDEX('5N inverse'!$A$26:$Y$26,1,'5N mesh'!$B$7+1)*Setup!$B$22</f>
        <v>0</v>
      </c>
      <c r="AC955" s="0" t="n">
        <f aca="false">SUMPRODUCT('5N inverse'!$A$27:$Y$27,'5N mesh'!$B$37:$Z$37,$E954:$AC954)+'5N inverse'!$A$27*$C955/Setup!$B$17+INDEX('5N inverse'!$A$27:$Y$27,1,'5N mesh'!$B$7+1)*Setup!$B$22</f>
        <v>0</v>
      </c>
    </row>
    <row r="956" customFormat="false" ht="15" hidden="false" customHeight="false" outlineLevel="0" collapsed="false">
      <c r="A956" s="0" t="n">
        <v>951</v>
      </c>
      <c r="B956" s="0" t="n">
        <f aca="false">A956*Setup!$B$11/3600</f>
        <v>79.25</v>
      </c>
      <c r="C956" s="0" t="n">
        <f aca="false">Setup!$B$7+Setup!$B$8*COS(2*PI()*(B956-Setup!$B$9)/24)</f>
        <v>21.3626167395997</v>
      </c>
      <c r="D956" s="0" t="n">
        <f aca="false">(C956-E956)/Setup!$B$17</f>
        <v>-2.9701854769503</v>
      </c>
      <c r="E956" s="0" t="n">
        <f aca="false">SUMPRODUCT('5N inverse'!$A$3:$Y$3,'5N mesh'!$B$37:$Z$37,$E955:$AC955)+'5N inverse'!$A$3*$C956/Setup!$B$17+INDEX('5N inverse'!$A$3:$Y$3,1,'5N mesh'!$B$7+1)*Setup!$B$22</f>
        <v>21.7487408516033</v>
      </c>
      <c r="F956" s="0" t="n">
        <f aca="false">SUMPRODUCT('5N inverse'!$A$4:$Y$4,'5N mesh'!$B$37:$Z$37,$E955:$AC955)+'5N inverse'!$A$4*$C956/Setup!$B$17+INDEX('5N inverse'!$A$4:$Y$4,1,'5N mesh'!$B$7+1)*Setup!$B$22</f>
        <v>20.6342840412986</v>
      </c>
      <c r="G956" s="0" t="n">
        <f aca="false">SUMPRODUCT('5N inverse'!$A$5:$Y$5,'5N mesh'!$B$37:$Z$37,$E955:$AC955)+'5N inverse'!$A$5*$C956/Setup!$B$17+INDEX('5N inverse'!$A$5:$Y$5,1,'5N mesh'!$B$7+1)*Setup!$B$22</f>
        <v>18.4053704206893</v>
      </c>
      <c r="H956" s="0" t="n">
        <f aca="false">SUMPRODUCT('5N inverse'!$A$6:$Y$6,'5N mesh'!$B$37:$Z$37,$E955:$AC955)+'5N inverse'!$A$6*$C956/Setup!$B$17+INDEX('5N inverse'!$A$6:$Y$6,1,'5N mesh'!$B$7+1)*Setup!$B$22</f>
        <v>16.1764568000799</v>
      </c>
      <c r="I956" s="0" t="n">
        <f aca="false">SUMPRODUCT('5N inverse'!$A$7:$Y$7,'5N mesh'!$B$37:$Z$37,$E955:$AC955)+'5N inverse'!$A$7*$C956/Setup!$B$17+INDEX('5N inverse'!$A$7:$Y$7,1,'5N mesh'!$B$7+1)*Setup!$B$22</f>
        <v>15.0619999897752</v>
      </c>
      <c r="J956" s="0" t="n">
        <f aca="false">SUMPRODUCT('5N inverse'!$A$8:$Y$8,'5N mesh'!$B$37:$Z$37,$E955:$AC955)+'5N inverse'!$A$8*$C956/Setup!$B$17+INDEX('5N inverse'!$A$8:$Y$8,1,'5N mesh'!$B$7+1)*Setup!$B$22</f>
        <v>0</v>
      </c>
      <c r="K956" s="0" t="n">
        <f aca="false">SUMPRODUCT('5N inverse'!$A$9:$Y$9,'5N mesh'!$B$37:$Z$37,$E955:$AC955)+'5N inverse'!$A$9*$C956/Setup!$B$17+INDEX('5N inverse'!$A$9:$Y$9,1,'5N mesh'!$B$7+1)*Setup!$B$22</f>
        <v>0</v>
      </c>
      <c r="L956" s="0" t="n">
        <f aca="false">SUMPRODUCT('5N inverse'!$A$10:$Y$10,'5N mesh'!$B$37:$Z$37,$E955:$AC955)+'5N inverse'!$A$10*$C956/Setup!$B$17+INDEX('5N inverse'!$A$10:$Y$10,1,'5N mesh'!$B$7+1)*Setup!$B$22</f>
        <v>0</v>
      </c>
      <c r="M956" s="0" t="n">
        <f aca="false">SUMPRODUCT('5N inverse'!$A$11:$Y$11,'5N mesh'!$B$37:$Z$37,$E955:$AC955)+'5N inverse'!$A$11*$C956/Setup!$B$17+INDEX('5N inverse'!$A$11:$Y$11,1,'5N mesh'!$B$7+1)*Setup!$B$22</f>
        <v>0</v>
      </c>
      <c r="N956" s="0" t="n">
        <f aca="false">SUMPRODUCT('5N inverse'!$A$12:$Y$12,'5N mesh'!$B$37:$Z$37,$E955:$AC955)+'5N inverse'!$A$12*$C956/Setup!$B$17+INDEX('5N inverse'!$A$12:$Y$12,1,'5N mesh'!$B$7+1)*Setup!$B$22</f>
        <v>0</v>
      </c>
      <c r="O956" s="0" t="n">
        <f aca="false">SUMPRODUCT('5N inverse'!$A$13:$Y$13,'5N mesh'!$B$37:$Z$37,$E955:$AC955)+'5N inverse'!$A$13*$C956/Setup!$B$17+INDEX('5N inverse'!$A$13:$Y$13,1,'5N mesh'!$B$7+1)*Setup!$B$22</f>
        <v>0</v>
      </c>
      <c r="P956" s="0" t="n">
        <f aca="false">SUMPRODUCT('5N inverse'!$A$14:$Y$14,'5N mesh'!$B$37:$Z$37,$E955:$AC955)+'5N inverse'!$A$14*$C956/Setup!$B$17+INDEX('5N inverse'!$A$14:$Y$14,1,'5N mesh'!$B$7+1)*Setup!$B$22</f>
        <v>0</v>
      </c>
      <c r="Q956" s="0" t="n">
        <f aca="false">SUMPRODUCT('5N inverse'!$A$15:$Y$15,'5N mesh'!$B$37:$Z$37,$E955:$AC955)+'5N inverse'!$A$15*$C956/Setup!$B$17+INDEX('5N inverse'!$A$15:$Y$15,1,'5N mesh'!$B$7+1)*Setup!$B$22</f>
        <v>0</v>
      </c>
      <c r="R956" s="0" t="n">
        <f aca="false">SUMPRODUCT('5N inverse'!$A$16:$Y$16,'5N mesh'!$B$37:$Z$37,$E955:$AC955)+'5N inverse'!$A$16*$C956/Setup!$B$17+INDEX('5N inverse'!$A$16:$Y$16,1,'5N mesh'!$B$7+1)*Setup!$B$22</f>
        <v>0</v>
      </c>
      <c r="S956" s="0" t="n">
        <f aca="false">SUMPRODUCT('5N inverse'!$A$17:$Y$17,'5N mesh'!$B$37:$Z$37,$E955:$AC955)+'5N inverse'!$A$17*$C956/Setup!$B$17+INDEX('5N inverse'!$A$17:$Y$17,1,'5N mesh'!$B$7+1)*Setup!$B$22</f>
        <v>0</v>
      </c>
      <c r="T956" s="0" t="n">
        <f aca="false">SUMPRODUCT('5N inverse'!$A$18:$Y$18,'5N mesh'!$B$37:$Z$37,$E955:$AC955)+'5N inverse'!$A$18*$C956/Setup!$B$17+INDEX('5N inverse'!$A$18:$Y$18,1,'5N mesh'!$B$7+1)*Setup!$B$22</f>
        <v>0</v>
      </c>
      <c r="U956" s="0" t="n">
        <f aca="false">SUMPRODUCT('5N inverse'!$A$19:$Y$19,'5N mesh'!$B$37:$Z$37,$E955:$AC955)+'5N inverse'!$A$19*$C956/Setup!$B$17+INDEX('5N inverse'!$A$19:$Y$19,1,'5N mesh'!$B$7+1)*Setup!$B$22</f>
        <v>0</v>
      </c>
      <c r="V956" s="0" t="n">
        <f aca="false">SUMPRODUCT('5N inverse'!$A$20:$Y$20,'5N mesh'!$B$37:$Z$37,$E955:$AC955)+'5N inverse'!$A$20*$C956/Setup!$B$17+INDEX('5N inverse'!$A$20:$Y$20,1,'5N mesh'!$B$7+1)*Setup!$B$22</f>
        <v>0</v>
      </c>
      <c r="W956" s="0" t="n">
        <f aca="false">SUMPRODUCT('5N inverse'!$A$21:$Y$21,'5N mesh'!$B$37:$Z$37,$E955:$AC955)+'5N inverse'!$A$21*$C956/Setup!$B$17+INDEX('5N inverse'!$A$21:$Y$21,1,'5N mesh'!$B$7+1)*Setup!$B$22</f>
        <v>0</v>
      </c>
      <c r="X956" s="0" t="n">
        <f aca="false">SUMPRODUCT('5N inverse'!$A$22:$Y$22,'5N mesh'!$B$37:$Z$37,$E955:$AC955)+'5N inverse'!$A$22*$C956/Setup!$B$17+INDEX('5N inverse'!$A$22:$Y$22,1,'5N mesh'!$B$7+1)*Setup!$B$22</f>
        <v>0</v>
      </c>
      <c r="Y956" s="0" t="n">
        <f aca="false">SUMPRODUCT('5N inverse'!$A$23:$Y$23,'5N mesh'!$B$37:$Z$37,$E955:$AC955)+'5N inverse'!$A$23*$C956/Setup!$B$17+INDEX('5N inverse'!$A$23:$Y$23,1,'5N mesh'!$B$7+1)*Setup!$B$22</f>
        <v>0</v>
      </c>
      <c r="Z956" s="0" t="n">
        <f aca="false">SUMPRODUCT('5N inverse'!$A$24:$Y$24,'5N mesh'!$B$37:$Z$37,$E955:$AC955)+'5N inverse'!$A$24*$C956/Setup!$B$17+INDEX('5N inverse'!$A$24:$Y$24,1,'5N mesh'!$B$7+1)*Setup!$B$22</f>
        <v>0</v>
      </c>
      <c r="AA956" s="0" t="n">
        <f aca="false">SUMPRODUCT('5N inverse'!$A$25:$Y$25,'5N mesh'!$B$37:$Z$37,$E955:$AC955)+'5N inverse'!$A$25*$C956/Setup!$B$17+INDEX('5N inverse'!$A$25:$Y$25,1,'5N mesh'!$B$7+1)*Setup!$B$22</f>
        <v>0</v>
      </c>
      <c r="AB956" s="0" t="n">
        <f aca="false">SUMPRODUCT('5N inverse'!$A$26:$Y$26,'5N mesh'!$B$37:$Z$37,$E955:$AC955)+'5N inverse'!$A$26*$C956/Setup!$B$17+INDEX('5N inverse'!$A$26:$Y$26,1,'5N mesh'!$B$7+1)*Setup!$B$22</f>
        <v>0</v>
      </c>
      <c r="AC956" s="0" t="n">
        <f aca="false">SUMPRODUCT('5N inverse'!$A$27:$Y$27,'5N mesh'!$B$37:$Z$37,$E955:$AC955)+'5N inverse'!$A$27*$C956/Setup!$B$17+INDEX('5N inverse'!$A$27:$Y$27,1,'5N mesh'!$B$7+1)*Setup!$B$22</f>
        <v>0</v>
      </c>
    </row>
    <row r="957" customFormat="false" ht="15" hidden="false" customHeight="false" outlineLevel="0" collapsed="false">
      <c r="A957" s="0" t="n">
        <v>952</v>
      </c>
      <c r="B957" s="0" t="n">
        <f aca="false">A957*Setup!$B$11/3600</f>
        <v>79.3333333333333</v>
      </c>
      <c r="C957" s="0" t="n">
        <f aca="false">Setup!$B$7+Setup!$B$8*COS(2*PI()*(B957-Setup!$B$9)/24)</f>
        <v>21.4288495612538</v>
      </c>
      <c r="D957" s="0" t="n">
        <f aca="false">(C957-E957)/Setup!$B$17</f>
        <v>-2.41034143660011</v>
      </c>
      <c r="E957" s="0" t="n">
        <f aca="false">SUMPRODUCT('5N inverse'!$A$3:$Y$3,'5N mesh'!$B$37:$Z$37,$E956:$AC956)+'5N inverse'!$A$3*$C957/Setup!$B$17+INDEX('5N inverse'!$A$3:$Y$3,1,'5N mesh'!$B$7+1)*Setup!$B$22</f>
        <v>21.7421939480119</v>
      </c>
      <c r="F957" s="0" t="n">
        <f aca="false">SUMPRODUCT('5N inverse'!$A$4:$Y$4,'5N mesh'!$B$37:$Z$37,$E956:$AC956)+'5N inverse'!$A$4*$C957/Setup!$B$17+INDEX('5N inverse'!$A$4:$Y$4,1,'5N mesh'!$B$7+1)*Setup!$B$22</f>
        <v>20.6287960508353</v>
      </c>
      <c r="G957" s="0" t="n">
        <f aca="false">SUMPRODUCT('5N inverse'!$A$5:$Y$5,'5N mesh'!$B$37:$Z$37,$E956:$AC956)+'5N inverse'!$A$5*$C957/Setup!$B$17+INDEX('5N inverse'!$A$5:$Y$5,1,'5N mesh'!$B$7+1)*Setup!$B$22</f>
        <v>18.4020002564822</v>
      </c>
      <c r="H957" s="0" t="n">
        <f aca="false">SUMPRODUCT('5N inverse'!$A$6:$Y$6,'5N mesh'!$B$37:$Z$37,$E956:$AC956)+'5N inverse'!$A$6*$C957/Setup!$B$17+INDEX('5N inverse'!$A$6:$Y$6,1,'5N mesh'!$B$7+1)*Setup!$B$22</f>
        <v>16.1752044621291</v>
      </c>
      <c r="I957" s="0" t="n">
        <f aca="false">SUMPRODUCT('5N inverse'!$A$7:$Y$7,'5N mesh'!$B$37:$Z$37,$E956:$AC956)+'5N inverse'!$A$7*$C957/Setup!$B$17+INDEX('5N inverse'!$A$7:$Y$7,1,'5N mesh'!$B$7+1)*Setup!$B$22</f>
        <v>15.0618065649525</v>
      </c>
      <c r="J957" s="0" t="n">
        <f aca="false">SUMPRODUCT('5N inverse'!$A$8:$Y$8,'5N mesh'!$B$37:$Z$37,$E956:$AC956)+'5N inverse'!$A$8*$C957/Setup!$B$17+INDEX('5N inverse'!$A$8:$Y$8,1,'5N mesh'!$B$7+1)*Setup!$B$22</f>
        <v>0</v>
      </c>
      <c r="K957" s="0" t="n">
        <f aca="false">SUMPRODUCT('5N inverse'!$A$9:$Y$9,'5N mesh'!$B$37:$Z$37,$E956:$AC956)+'5N inverse'!$A$9*$C957/Setup!$B$17+INDEX('5N inverse'!$A$9:$Y$9,1,'5N mesh'!$B$7+1)*Setup!$B$22</f>
        <v>0</v>
      </c>
      <c r="L957" s="0" t="n">
        <f aca="false">SUMPRODUCT('5N inverse'!$A$10:$Y$10,'5N mesh'!$B$37:$Z$37,$E956:$AC956)+'5N inverse'!$A$10*$C957/Setup!$B$17+INDEX('5N inverse'!$A$10:$Y$10,1,'5N mesh'!$B$7+1)*Setup!$B$22</f>
        <v>0</v>
      </c>
      <c r="M957" s="0" t="n">
        <f aca="false">SUMPRODUCT('5N inverse'!$A$11:$Y$11,'5N mesh'!$B$37:$Z$37,$E956:$AC956)+'5N inverse'!$A$11*$C957/Setup!$B$17+INDEX('5N inverse'!$A$11:$Y$11,1,'5N mesh'!$B$7+1)*Setup!$B$22</f>
        <v>0</v>
      </c>
      <c r="N957" s="0" t="n">
        <f aca="false">SUMPRODUCT('5N inverse'!$A$12:$Y$12,'5N mesh'!$B$37:$Z$37,$E956:$AC956)+'5N inverse'!$A$12*$C957/Setup!$B$17+INDEX('5N inverse'!$A$12:$Y$12,1,'5N mesh'!$B$7+1)*Setup!$B$22</f>
        <v>0</v>
      </c>
      <c r="O957" s="0" t="n">
        <f aca="false">SUMPRODUCT('5N inverse'!$A$13:$Y$13,'5N mesh'!$B$37:$Z$37,$E956:$AC956)+'5N inverse'!$A$13*$C957/Setup!$B$17+INDEX('5N inverse'!$A$13:$Y$13,1,'5N mesh'!$B$7+1)*Setup!$B$22</f>
        <v>0</v>
      </c>
      <c r="P957" s="0" t="n">
        <f aca="false">SUMPRODUCT('5N inverse'!$A$14:$Y$14,'5N mesh'!$B$37:$Z$37,$E956:$AC956)+'5N inverse'!$A$14*$C957/Setup!$B$17+INDEX('5N inverse'!$A$14:$Y$14,1,'5N mesh'!$B$7+1)*Setup!$B$22</f>
        <v>0</v>
      </c>
      <c r="Q957" s="0" t="n">
        <f aca="false">SUMPRODUCT('5N inverse'!$A$15:$Y$15,'5N mesh'!$B$37:$Z$37,$E956:$AC956)+'5N inverse'!$A$15*$C957/Setup!$B$17+INDEX('5N inverse'!$A$15:$Y$15,1,'5N mesh'!$B$7+1)*Setup!$B$22</f>
        <v>0</v>
      </c>
      <c r="R957" s="0" t="n">
        <f aca="false">SUMPRODUCT('5N inverse'!$A$16:$Y$16,'5N mesh'!$B$37:$Z$37,$E956:$AC956)+'5N inverse'!$A$16*$C957/Setup!$B$17+INDEX('5N inverse'!$A$16:$Y$16,1,'5N mesh'!$B$7+1)*Setup!$B$22</f>
        <v>0</v>
      </c>
      <c r="S957" s="0" t="n">
        <f aca="false">SUMPRODUCT('5N inverse'!$A$17:$Y$17,'5N mesh'!$B$37:$Z$37,$E956:$AC956)+'5N inverse'!$A$17*$C957/Setup!$B$17+INDEX('5N inverse'!$A$17:$Y$17,1,'5N mesh'!$B$7+1)*Setup!$B$22</f>
        <v>0</v>
      </c>
      <c r="T957" s="0" t="n">
        <f aca="false">SUMPRODUCT('5N inverse'!$A$18:$Y$18,'5N mesh'!$B$37:$Z$37,$E956:$AC956)+'5N inverse'!$A$18*$C957/Setup!$B$17+INDEX('5N inverse'!$A$18:$Y$18,1,'5N mesh'!$B$7+1)*Setup!$B$22</f>
        <v>0</v>
      </c>
      <c r="U957" s="0" t="n">
        <f aca="false">SUMPRODUCT('5N inverse'!$A$19:$Y$19,'5N mesh'!$B$37:$Z$37,$E956:$AC956)+'5N inverse'!$A$19*$C957/Setup!$B$17+INDEX('5N inverse'!$A$19:$Y$19,1,'5N mesh'!$B$7+1)*Setup!$B$22</f>
        <v>0</v>
      </c>
      <c r="V957" s="0" t="n">
        <f aca="false">SUMPRODUCT('5N inverse'!$A$20:$Y$20,'5N mesh'!$B$37:$Z$37,$E956:$AC956)+'5N inverse'!$A$20*$C957/Setup!$B$17+INDEX('5N inverse'!$A$20:$Y$20,1,'5N mesh'!$B$7+1)*Setup!$B$22</f>
        <v>0</v>
      </c>
      <c r="W957" s="0" t="n">
        <f aca="false">SUMPRODUCT('5N inverse'!$A$21:$Y$21,'5N mesh'!$B$37:$Z$37,$E956:$AC956)+'5N inverse'!$A$21*$C957/Setup!$B$17+INDEX('5N inverse'!$A$21:$Y$21,1,'5N mesh'!$B$7+1)*Setup!$B$22</f>
        <v>0</v>
      </c>
      <c r="X957" s="0" t="n">
        <f aca="false">SUMPRODUCT('5N inverse'!$A$22:$Y$22,'5N mesh'!$B$37:$Z$37,$E956:$AC956)+'5N inverse'!$A$22*$C957/Setup!$B$17+INDEX('5N inverse'!$A$22:$Y$22,1,'5N mesh'!$B$7+1)*Setup!$B$22</f>
        <v>0</v>
      </c>
      <c r="Y957" s="0" t="n">
        <f aca="false">SUMPRODUCT('5N inverse'!$A$23:$Y$23,'5N mesh'!$B$37:$Z$37,$E956:$AC956)+'5N inverse'!$A$23*$C957/Setup!$B$17+INDEX('5N inverse'!$A$23:$Y$23,1,'5N mesh'!$B$7+1)*Setup!$B$22</f>
        <v>0</v>
      </c>
      <c r="Z957" s="0" t="n">
        <f aca="false">SUMPRODUCT('5N inverse'!$A$24:$Y$24,'5N mesh'!$B$37:$Z$37,$E956:$AC956)+'5N inverse'!$A$24*$C957/Setup!$B$17+INDEX('5N inverse'!$A$24:$Y$24,1,'5N mesh'!$B$7+1)*Setup!$B$22</f>
        <v>0</v>
      </c>
      <c r="AA957" s="0" t="n">
        <f aca="false">SUMPRODUCT('5N inverse'!$A$25:$Y$25,'5N mesh'!$B$37:$Z$37,$E956:$AC956)+'5N inverse'!$A$25*$C957/Setup!$B$17+INDEX('5N inverse'!$A$25:$Y$25,1,'5N mesh'!$B$7+1)*Setup!$B$22</f>
        <v>0</v>
      </c>
      <c r="AB957" s="0" t="n">
        <f aca="false">SUMPRODUCT('5N inverse'!$A$26:$Y$26,'5N mesh'!$B$37:$Z$37,$E956:$AC956)+'5N inverse'!$A$26*$C957/Setup!$B$17+INDEX('5N inverse'!$A$26:$Y$26,1,'5N mesh'!$B$7+1)*Setup!$B$22</f>
        <v>0</v>
      </c>
      <c r="AC957" s="0" t="n">
        <f aca="false">SUMPRODUCT('5N inverse'!$A$27:$Y$27,'5N mesh'!$B$37:$Z$37,$E956:$AC956)+'5N inverse'!$A$27*$C957/Setup!$B$17+INDEX('5N inverse'!$A$27:$Y$27,1,'5N mesh'!$B$7+1)*Setup!$B$22</f>
        <v>0</v>
      </c>
    </row>
    <row r="958" customFormat="false" ht="15" hidden="false" customHeight="false" outlineLevel="0" collapsed="false">
      <c r="A958" s="0" t="n">
        <v>953</v>
      </c>
      <c r="B958" s="0" t="n">
        <f aca="false">A958*Setup!$B$11/3600</f>
        <v>79.4166666666667</v>
      </c>
      <c r="C958" s="0" t="n">
        <f aca="false">Setup!$B$7+Setup!$B$8*COS(2*PI()*(B958-Setup!$B$9)/24)</f>
        <v>21.4963061112638</v>
      </c>
      <c r="D958" s="0" t="n">
        <f aca="false">(C958-E958)/Setup!$B$17</f>
        <v>-1.84846434330008</v>
      </c>
      <c r="E958" s="0" t="n">
        <f aca="false">SUMPRODUCT('5N inverse'!$A$3:$Y$3,'5N mesh'!$B$37:$Z$37,$E957:$AC957)+'5N inverse'!$A$3*$C958/Setup!$B$17+INDEX('5N inverse'!$A$3:$Y$3,1,'5N mesh'!$B$7+1)*Setup!$B$22</f>
        <v>21.7366064758928</v>
      </c>
      <c r="F958" s="0" t="n">
        <f aca="false">SUMPRODUCT('5N inverse'!$A$4:$Y$4,'5N mesh'!$B$37:$Z$37,$E957:$AC957)+'5N inverse'!$A$4*$C958/Setup!$B$17+INDEX('5N inverse'!$A$4:$Y$4,1,'5N mesh'!$B$7+1)*Setup!$B$22</f>
        <v>20.6241085885874</v>
      </c>
      <c r="G958" s="0" t="n">
        <f aca="false">SUMPRODUCT('5N inverse'!$A$5:$Y$5,'5N mesh'!$B$37:$Z$37,$E957:$AC957)+'5N inverse'!$A$5*$C958/Setup!$B$17+INDEX('5N inverse'!$A$5:$Y$5,1,'5N mesh'!$B$7+1)*Setup!$B$22</f>
        <v>18.3991128139766</v>
      </c>
      <c r="H958" s="0" t="n">
        <f aca="false">SUMPRODUCT('5N inverse'!$A$6:$Y$6,'5N mesh'!$B$37:$Z$37,$E957:$AC957)+'5N inverse'!$A$6*$C958/Setup!$B$17+INDEX('5N inverse'!$A$6:$Y$6,1,'5N mesh'!$B$7+1)*Setup!$B$22</f>
        <v>16.1741170393658</v>
      </c>
      <c r="I958" s="0" t="n">
        <f aca="false">SUMPRODUCT('5N inverse'!$A$7:$Y$7,'5N mesh'!$B$37:$Z$37,$E957:$AC957)+'5N inverse'!$A$7*$C958/Setup!$B$17+INDEX('5N inverse'!$A$7:$Y$7,1,'5N mesh'!$B$7+1)*Setup!$B$22</f>
        <v>15.0616191520604</v>
      </c>
      <c r="J958" s="0" t="n">
        <f aca="false">SUMPRODUCT('5N inverse'!$A$8:$Y$8,'5N mesh'!$B$37:$Z$37,$E957:$AC957)+'5N inverse'!$A$8*$C958/Setup!$B$17+INDEX('5N inverse'!$A$8:$Y$8,1,'5N mesh'!$B$7+1)*Setup!$B$22</f>
        <v>0</v>
      </c>
      <c r="K958" s="0" t="n">
        <f aca="false">SUMPRODUCT('5N inverse'!$A$9:$Y$9,'5N mesh'!$B$37:$Z$37,$E957:$AC957)+'5N inverse'!$A$9*$C958/Setup!$B$17+INDEX('5N inverse'!$A$9:$Y$9,1,'5N mesh'!$B$7+1)*Setup!$B$22</f>
        <v>0</v>
      </c>
      <c r="L958" s="0" t="n">
        <f aca="false">SUMPRODUCT('5N inverse'!$A$10:$Y$10,'5N mesh'!$B$37:$Z$37,$E957:$AC957)+'5N inverse'!$A$10*$C958/Setup!$B$17+INDEX('5N inverse'!$A$10:$Y$10,1,'5N mesh'!$B$7+1)*Setup!$B$22</f>
        <v>0</v>
      </c>
      <c r="M958" s="0" t="n">
        <f aca="false">SUMPRODUCT('5N inverse'!$A$11:$Y$11,'5N mesh'!$B$37:$Z$37,$E957:$AC957)+'5N inverse'!$A$11*$C958/Setup!$B$17+INDEX('5N inverse'!$A$11:$Y$11,1,'5N mesh'!$B$7+1)*Setup!$B$22</f>
        <v>0</v>
      </c>
      <c r="N958" s="0" t="n">
        <f aca="false">SUMPRODUCT('5N inverse'!$A$12:$Y$12,'5N mesh'!$B$37:$Z$37,$E957:$AC957)+'5N inverse'!$A$12*$C958/Setup!$B$17+INDEX('5N inverse'!$A$12:$Y$12,1,'5N mesh'!$B$7+1)*Setup!$B$22</f>
        <v>0</v>
      </c>
      <c r="O958" s="0" t="n">
        <f aca="false">SUMPRODUCT('5N inverse'!$A$13:$Y$13,'5N mesh'!$B$37:$Z$37,$E957:$AC957)+'5N inverse'!$A$13*$C958/Setup!$B$17+INDEX('5N inverse'!$A$13:$Y$13,1,'5N mesh'!$B$7+1)*Setup!$B$22</f>
        <v>0</v>
      </c>
      <c r="P958" s="0" t="n">
        <f aca="false">SUMPRODUCT('5N inverse'!$A$14:$Y$14,'5N mesh'!$B$37:$Z$37,$E957:$AC957)+'5N inverse'!$A$14*$C958/Setup!$B$17+INDEX('5N inverse'!$A$14:$Y$14,1,'5N mesh'!$B$7+1)*Setup!$B$22</f>
        <v>0</v>
      </c>
      <c r="Q958" s="0" t="n">
        <f aca="false">SUMPRODUCT('5N inverse'!$A$15:$Y$15,'5N mesh'!$B$37:$Z$37,$E957:$AC957)+'5N inverse'!$A$15*$C958/Setup!$B$17+INDEX('5N inverse'!$A$15:$Y$15,1,'5N mesh'!$B$7+1)*Setup!$B$22</f>
        <v>0</v>
      </c>
      <c r="R958" s="0" t="n">
        <f aca="false">SUMPRODUCT('5N inverse'!$A$16:$Y$16,'5N mesh'!$B$37:$Z$37,$E957:$AC957)+'5N inverse'!$A$16*$C958/Setup!$B$17+INDEX('5N inverse'!$A$16:$Y$16,1,'5N mesh'!$B$7+1)*Setup!$B$22</f>
        <v>0</v>
      </c>
      <c r="S958" s="0" t="n">
        <f aca="false">SUMPRODUCT('5N inverse'!$A$17:$Y$17,'5N mesh'!$B$37:$Z$37,$E957:$AC957)+'5N inverse'!$A$17*$C958/Setup!$B$17+INDEX('5N inverse'!$A$17:$Y$17,1,'5N mesh'!$B$7+1)*Setup!$B$22</f>
        <v>0</v>
      </c>
      <c r="T958" s="0" t="n">
        <f aca="false">SUMPRODUCT('5N inverse'!$A$18:$Y$18,'5N mesh'!$B$37:$Z$37,$E957:$AC957)+'5N inverse'!$A$18*$C958/Setup!$B$17+INDEX('5N inverse'!$A$18:$Y$18,1,'5N mesh'!$B$7+1)*Setup!$B$22</f>
        <v>0</v>
      </c>
      <c r="U958" s="0" t="n">
        <f aca="false">SUMPRODUCT('5N inverse'!$A$19:$Y$19,'5N mesh'!$B$37:$Z$37,$E957:$AC957)+'5N inverse'!$A$19*$C958/Setup!$B$17+INDEX('5N inverse'!$A$19:$Y$19,1,'5N mesh'!$B$7+1)*Setup!$B$22</f>
        <v>0</v>
      </c>
      <c r="V958" s="0" t="n">
        <f aca="false">SUMPRODUCT('5N inverse'!$A$20:$Y$20,'5N mesh'!$B$37:$Z$37,$E957:$AC957)+'5N inverse'!$A$20*$C958/Setup!$B$17+INDEX('5N inverse'!$A$20:$Y$20,1,'5N mesh'!$B$7+1)*Setup!$B$22</f>
        <v>0</v>
      </c>
      <c r="W958" s="0" t="n">
        <f aca="false">SUMPRODUCT('5N inverse'!$A$21:$Y$21,'5N mesh'!$B$37:$Z$37,$E957:$AC957)+'5N inverse'!$A$21*$C958/Setup!$B$17+INDEX('5N inverse'!$A$21:$Y$21,1,'5N mesh'!$B$7+1)*Setup!$B$22</f>
        <v>0</v>
      </c>
      <c r="X958" s="0" t="n">
        <f aca="false">SUMPRODUCT('5N inverse'!$A$22:$Y$22,'5N mesh'!$B$37:$Z$37,$E957:$AC957)+'5N inverse'!$A$22*$C958/Setup!$B$17+INDEX('5N inverse'!$A$22:$Y$22,1,'5N mesh'!$B$7+1)*Setup!$B$22</f>
        <v>0</v>
      </c>
      <c r="Y958" s="0" t="n">
        <f aca="false">SUMPRODUCT('5N inverse'!$A$23:$Y$23,'5N mesh'!$B$37:$Z$37,$E957:$AC957)+'5N inverse'!$A$23*$C958/Setup!$B$17+INDEX('5N inverse'!$A$23:$Y$23,1,'5N mesh'!$B$7+1)*Setup!$B$22</f>
        <v>0</v>
      </c>
      <c r="Z958" s="0" t="n">
        <f aca="false">SUMPRODUCT('5N inverse'!$A$24:$Y$24,'5N mesh'!$B$37:$Z$37,$E957:$AC957)+'5N inverse'!$A$24*$C958/Setup!$B$17+INDEX('5N inverse'!$A$24:$Y$24,1,'5N mesh'!$B$7+1)*Setup!$B$22</f>
        <v>0</v>
      </c>
      <c r="AA958" s="0" t="n">
        <f aca="false">SUMPRODUCT('5N inverse'!$A$25:$Y$25,'5N mesh'!$B$37:$Z$37,$E957:$AC957)+'5N inverse'!$A$25*$C958/Setup!$B$17+INDEX('5N inverse'!$A$25:$Y$25,1,'5N mesh'!$B$7+1)*Setup!$B$22</f>
        <v>0</v>
      </c>
      <c r="AB958" s="0" t="n">
        <f aca="false">SUMPRODUCT('5N inverse'!$A$26:$Y$26,'5N mesh'!$B$37:$Z$37,$E957:$AC957)+'5N inverse'!$A$26*$C958/Setup!$B$17+INDEX('5N inverse'!$A$26:$Y$26,1,'5N mesh'!$B$7+1)*Setup!$B$22</f>
        <v>0</v>
      </c>
      <c r="AC958" s="0" t="n">
        <f aca="false">SUMPRODUCT('5N inverse'!$A$27:$Y$27,'5N mesh'!$B$37:$Z$37,$E957:$AC957)+'5N inverse'!$A$27*$C958/Setup!$B$17+INDEX('5N inverse'!$A$27:$Y$27,1,'5N mesh'!$B$7+1)*Setup!$B$22</f>
        <v>0</v>
      </c>
    </row>
    <row r="959" customFormat="false" ht="15" hidden="false" customHeight="false" outlineLevel="0" collapsed="false">
      <c r="A959" s="0" t="n">
        <v>954</v>
      </c>
      <c r="B959" s="0" t="n">
        <f aca="false">A959*Setup!$B$11/3600</f>
        <v>79.5</v>
      </c>
      <c r="C959" s="0" t="n">
        <f aca="false">Setup!$B$7+Setup!$B$8*COS(2*PI()*(B959-Setup!$B$9)/24)</f>
        <v>21.5649542839651</v>
      </c>
      <c r="D959" s="0" t="n">
        <f aca="false">(C959-E959)/Setup!$B$17</f>
        <v>-1.28482162200985</v>
      </c>
      <c r="E959" s="0" t="n">
        <f aca="false">SUMPRODUCT('5N inverse'!$A$3:$Y$3,'5N mesh'!$B$37:$Z$37,$E958:$AC958)+'5N inverse'!$A$3*$C959/Setup!$B$17+INDEX('5N inverse'!$A$3:$Y$3,1,'5N mesh'!$B$7+1)*Setup!$B$22</f>
        <v>21.7319810948264</v>
      </c>
      <c r="F959" s="0" t="n">
        <f aca="false">SUMPRODUCT('5N inverse'!$A$4:$Y$4,'5N mesh'!$B$37:$Z$37,$E958:$AC958)+'5N inverse'!$A$4*$C959/Setup!$B$17+INDEX('5N inverse'!$A$4:$Y$4,1,'5N mesh'!$B$7+1)*Setup!$B$22</f>
        <v>20.6202238857387</v>
      </c>
      <c r="G959" s="0" t="n">
        <f aca="false">SUMPRODUCT('5N inverse'!$A$5:$Y$5,'5N mesh'!$B$37:$Z$37,$E958:$AC958)+'5N inverse'!$A$5*$C959/Setup!$B$17+INDEX('5N inverse'!$A$5:$Y$5,1,'5N mesh'!$B$7+1)*Setup!$B$22</f>
        <v>18.3967094675633</v>
      </c>
      <c r="H959" s="0" t="n">
        <f aca="false">SUMPRODUCT('5N inverse'!$A$6:$Y$6,'5N mesh'!$B$37:$Z$37,$E958:$AC958)+'5N inverse'!$A$6*$C959/Setup!$B$17+INDEX('5N inverse'!$A$6:$Y$6,1,'5N mesh'!$B$7+1)*Setup!$B$22</f>
        <v>16.1731950493878</v>
      </c>
      <c r="I959" s="0" t="n">
        <f aca="false">SUMPRODUCT('5N inverse'!$A$7:$Y$7,'5N mesh'!$B$37:$Z$37,$E958:$AC958)+'5N inverse'!$A$7*$C959/Setup!$B$17+INDEX('5N inverse'!$A$7:$Y$7,1,'5N mesh'!$B$7+1)*Setup!$B$22</f>
        <v>15.0614378403001</v>
      </c>
      <c r="J959" s="0" t="n">
        <f aca="false">SUMPRODUCT('5N inverse'!$A$8:$Y$8,'5N mesh'!$B$37:$Z$37,$E958:$AC958)+'5N inverse'!$A$8*$C959/Setup!$B$17+INDEX('5N inverse'!$A$8:$Y$8,1,'5N mesh'!$B$7+1)*Setup!$B$22</f>
        <v>0</v>
      </c>
      <c r="K959" s="0" t="n">
        <f aca="false">SUMPRODUCT('5N inverse'!$A$9:$Y$9,'5N mesh'!$B$37:$Z$37,$E958:$AC958)+'5N inverse'!$A$9*$C959/Setup!$B$17+INDEX('5N inverse'!$A$9:$Y$9,1,'5N mesh'!$B$7+1)*Setup!$B$22</f>
        <v>0</v>
      </c>
      <c r="L959" s="0" t="n">
        <f aca="false">SUMPRODUCT('5N inverse'!$A$10:$Y$10,'5N mesh'!$B$37:$Z$37,$E958:$AC958)+'5N inverse'!$A$10*$C959/Setup!$B$17+INDEX('5N inverse'!$A$10:$Y$10,1,'5N mesh'!$B$7+1)*Setup!$B$22</f>
        <v>0</v>
      </c>
      <c r="M959" s="0" t="n">
        <f aca="false">SUMPRODUCT('5N inverse'!$A$11:$Y$11,'5N mesh'!$B$37:$Z$37,$E958:$AC958)+'5N inverse'!$A$11*$C959/Setup!$B$17+INDEX('5N inverse'!$A$11:$Y$11,1,'5N mesh'!$B$7+1)*Setup!$B$22</f>
        <v>0</v>
      </c>
      <c r="N959" s="0" t="n">
        <f aca="false">SUMPRODUCT('5N inverse'!$A$12:$Y$12,'5N mesh'!$B$37:$Z$37,$E958:$AC958)+'5N inverse'!$A$12*$C959/Setup!$B$17+INDEX('5N inverse'!$A$12:$Y$12,1,'5N mesh'!$B$7+1)*Setup!$B$22</f>
        <v>0</v>
      </c>
      <c r="O959" s="0" t="n">
        <f aca="false">SUMPRODUCT('5N inverse'!$A$13:$Y$13,'5N mesh'!$B$37:$Z$37,$E958:$AC958)+'5N inverse'!$A$13*$C959/Setup!$B$17+INDEX('5N inverse'!$A$13:$Y$13,1,'5N mesh'!$B$7+1)*Setup!$B$22</f>
        <v>0</v>
      </c>
      <c r="P959" s="0" t="n">
        <f aca="false">SUMPRODUCT('5N inverse'!$A$14:$Y$14,'5N mesh'!$B$37:$Z$37,$E958:$AC958)+'5N inverse'!$A$14*$C959/Setup!$B$17+INDEX('5N inverse'!$A$14:$Y$14,1,'5N mesh'!$B$7+1)*Setup!$B$22</f>
        <v>0</v>
      </c>
      <c r="Q959" s="0" t="n">
        <f aca="false">SUMPRODUCT('5N inverse'!$A$15:$Y$15,'5N mesh'!$B$37:$Z$37,$E958:$AC958)+'5N inverse'!$A$15*$C959/Setup!$B$17+INDEX('5N inverse'!$A$15:$Y$15,1,'5N mesh'!$B$7+1)*Setup!$B$22</f>
        <v>0</v>
      </c>
      <c r="R959" s="0" t="n">
        <f aca="false">SUMPRODUCT('5N inverse'!$A$16:$Y$16,'5N mesh'!$B$37:$Z$37,$E958:$AC958)+'5N inverse'!$A$16*$C959/Setup!$B$17+INDEX('5N inverse'!$A$16:$Y$16,1,'5N mesh'!$B$7+1)*Setup!$B$22</f>
        <v>0</v>
      </c>
      <c r="S959" s="0" t="n">
        <f aca="false">SUMPRODUCT('5N inverse'!$A$17:$Y$17,'5N mesh'!$B$37:$Z$37,$E958:$AC958)+'5N inverse'!$A$17*$C959/Setup!$B$17+INDEX('5N inverse'!$A$17:$Y$17,1,'5N mesh'!$B$7+1)*Setup!$B$22</f>
        <v>0</v>
      </c>
      <c r="T959" s="0" t="n">
        <f aca="false">SUMPRODUCT('5N inverse'!$A$18:$Y$18,'5N mesh'!$B$37:$Z$37,$E958:$AC958)+'5N inverse'!$A$18*$C959/Setup!$B$17+INDEX('5N inverse'!$A$18:$Y$18,1,'5N mesh'!$B$7+1)*Setup!$B$22</f>
        <v>0</v>
      </c>
      <c r="U959" s="0" t="n">
        <f aca="false">SUMPRODUCT('5N inverse'!$A$19:$Y$19,'5N mesh'!$B$37:$Z$37,$E958:$AC958)+'5N inverse'!$A$19*$C959/Setup!$B$17+INDEX('5N inverse'!$A$19:$Y$19,1,'5N mesh'!$B$7+1)*Setup!$B$22</f>
        <v>0</v>
      </c>
      <c r="V959" s="0" t="n">
        <f aca="false">SUMPRODUCT('5N inverse'!$A$20:$Y$20,'5N mesh'!$B$37:$Z$37,$E958:$AC958)+'5N inverse'!$A$20*$C959/Setup!$B$17+INDEX('5N inverse'!$A$20:$Y$20,1,'5N mesh'!$B$7+1)*Setup!$B$22</f>
        <v>0</v>
      </c>
      <c r="W959" s="0" t="n">
        <f aca="false">SUMPRODUCT('5N inverse'!$A$21:$Y$21,'5N mesh'!$B$37:$Z$37,$E958:$AC958)+'5N inverse'!$A$21*$C959/Setup!$B$17+INDEX('5N inverse'!$A$21:$Y$21,1,'5N mesh'!$B$7+1)*Setup!$B$22</f>
        <v>0</v>
      </c>
      <c r="X959" s="0" t="n">
        <f aca="false">SUMPRODUCT('5N inverse'!$A$22:$Y$22,'5N mesh'!$B$37:$Z$37,$E958:$AC958)+'5N inverse'!$A$22*$C959/Setup!$B$17+INDEX('5N inverse'!$A$22:$Y$22,1,'5N mesh'!$B$7+1)*Setup!$B$22</f>
        <v>0</v>
      </c>
      <c r="Y959" s="0" t="n">
        <f aca="false">SUMPRODUCT('5N inverse'!$A$23:$Y$23,'5N mesh'!$B$37:$Z$37,$E958:$AC958)+'5N inverse'!$A$23*$C959/Setup!$B$17+INDEX('5N inverse'!$A$23:$Y$23,1,'5N mesh'!$B$7+1)*Setup!$B$22</f>
        <v>0</v>
      </c>
      <c r="Z959" s="0" t="n">
        <f aca="false">SUMPRODUCT('5N inverse'!$A$24:$Y$24,'5N mesh'!$B$37:$Z$37,$E958:$AC958)+'5N inverse'!$A$24*$C959/Setup!$B$17+INDEX('5N inverse'!$A$24:$Y$24,1,'5N mesh'!$B$7+1)*Setup!$B$22</f>
        <v>0</v>
      </c>
      <c r="AA959" s="0" t="n">
        <f aca="false">SUMPRODUCT('5N inverse'!$A$25:$Y$25,'5N mesh'!$B$37:$Z$37,$E958:$AC958)+'5N inverse'!$A$25*$C959/Setup!$B$17+INDEX('5N inverse'!$A$25:$Y$25,1,'5N mesh'!$B$7+1)*Setup!$B$22</f>
        <v>0</v>
      </c>
      <c r="AB959" s="0" t="n">
        <f aca="false">SUMPRODUCT('5N inverse'!$A$26:$Y$26,'5N mesh'!$B$37:$Z$37,$E958:$AC958)+'5N inverse'!$A$26*$C959/Setup!$B$17+INDEX('5N inverse'!$A$26:$Y$26,1,'5N mesh'!$B$7+1)*Setup!$B$22</f>
        <v>0</v>
      </c>
      <c r="AC959" s="0" t="n">
        <f aca="false">SUMPRODUCT('5N inverse'!$A$27:$Y$27,'5N mesh'!$B$37:$Z$37,$E958:$AC958)+'5N inverse'!$A$27*$C959/Setup!$B$17+INDEX('5N inverse'!$A$27:$Y$27,1,'5N mesh'!$B$7+1)*Setup!$B$22</f>
        <v>0</v>
      </c>
    </row>
    <row r="960" customFormat="false" ht="15" hidden="false" customHeight="false" outlineLevel="0" collapsed="false">
      <c r="A960" s="0" t="n">
        <v>955</v>
      </c>
      <c r="B960" s="0" t="n">
        <f aca="false">A960*Setup!$B$11/3600</f>
        <v>79.5833333333333</v>
      </c>
      <c r="C960" s="0" t="n">
        <f aca="false">Setup!$B$7+Setup!$B$8*COS(2*PI()*(B960-Setup!$B$9)/24)</f>
        <v>21.6347614065457</v>
      </c>
      <c r="D960" s="0" t="n">
        <f aca="false">(C960-E960)/Setup!$B$17</f>
        <v>-0.719681538007103</v>
      </c>
      <c r="E960" s="0" t="n">
        <f aca="false">SUMPRODUCT('5N inverse'!$A$3:$Y$3,'5N mesh'!$B$37:$Z$37,$E959:$AC959)+'5N inverse'!$A$3*$C960/Setup!$B$17+INDEX('5N inverse'!$A$3:$Y$3,1,'5N mesh'!$B$7+1)*Setup!$B$22</f>
        <v>21.7283200064866</v>
      </c>
      <c r="F960" s="0" t="n">
        <f aca="false">SUMPRODUCT('5N inverse'!$A$4:$Y$4,'5N mesh'!$B$37:$Z$37,$E959:$AC959)+'5N inverse'!$A$4*$C960/Setup!$B$17+INDEX('5N inverse'!$A$4:$Y$4,1,'5N mesh'!$B$7+1)*Setup!$B$22</f>
        <v>20.6171437914004</v>
      </c>
      <c r="G960" s="0" t="n">
        <f aca="false">SUMPRODUCT('5N inverse'!$A$5:$Y$5,'5N mesh'!$B$37:$Z$37,$E959:$AC959)+'5N inverse'!$A$5*$C960/Setup!$B$17+INDEX('5N inverse'!$A$5:$Y$5,1,'5N mesh'!$B$7+1)*Setup!$B$22</f>
        <v>18.394791361228</v>
      </c>
      <c r="H960" s="0" t="n">
        <f aca="false">SUMPRODUCT('5N inverse'!$A$6:$Y$6,'5N mesh'!$B$37:$Z$37,$E959:$AC959)+'5N inverse'!$A$6*$C960/Setup!$B$17+INDEX('5N inverse'!$A$6:$Y$6,1,'5N mesh'!$B$7+1)*Setup!$B$22</f>
        <v>16.1724389310556</v>
      </c>
      <c r="I960" s="0" t="n">
        <f aca="false">SUMPRODUCT('5N inverse'!$A$7:$Y$7,'5N mesh'!$B$37:$Z$37,$E959:$AC959)+'5N inverse'!$A$7*$C960/Setup!$B$17+INDEX('5N inverse'!$A$7:$Y$7,1,'5N mesh'!$B$7+1)*Setup!$B$22</f>
        <v>15.0612627159694</v>
      </c>
      <c r="J960" s="0" t="n">
        <f aca="false">SUMPRODUCT('5N inverse'!$A$8:$Y$8,'5N mesh'!$B$37:$Z$37,$E959:$AC959)+'5N inverse'!$A$8*$C960/Setup!$B$17+INDEX('5N inverse'!$A$8:$Y$8,1,'5N mesh'!$B$7+1)*Setup!$B$22</f>
        <v>0</v>
      </c>
      <c r="K960" s="0" t="n">
        <f aca="false">SUMPRODUCT('5N inverse'!$A$9:$Y$9,'5N mesh'!$B$37:$Z$37,$E959:$AC959)+'5N inverse'!$A$9*$C960/Setup!$B$17+INDEX('5N inverse'!$A$9:$Y$9,1,'5N mesh'!$B$7+1)*Setup!$B$22</f>
        <v>0</v>
      </c>
      <c r="L960" s="0" t="n">
        <f aca="false">SUMPRODUCT('5N inverse'!$A$10:$Y$10,'5N mesh'!$B$37:$Z$37,$E959:$AC959)+'5N inverse'!$A$10*$C960/Setup!$B$17+INDEX('5N inverse'!$A$10:$Y$10,1,'5N mesh'!$B$7+1)*Setup!$B$22</f>
        <v>0</v>
      </c>
      <c r="M960" s="0" t="n">
        <f aca="false">SUMPRODUCT('5N inverse'!$A$11:$Y$11,'5N mesh'!$B$37:$Z$37,$E959:$AC959)+'5N inverse'!$A$11*$C960/Setup!$B$17+INDEX('5N inverse'!$A$11:$Y$11,1,'5N mesh'!$B$7+1)*Setup!$B$22</f>
        <v>0</v>
      </c>
      <c r="N960" s="0" t="n">
        <f aca="false">SUMPRODUCT('5N inverse'!$A$12:$Y$12,'5N mesh'!$B$37:$Z$37,$E959:$AC959)+'5N inverse'!$A$12*$C960/Setup!$B$17+INDEX('5N inverse'!$A$12:$Y$12,1,'5N mesh'!$B$7+1)*Setup!$B$22</f>
        <v>0</v>
      </c>
      <c r="O960" s="0" t="n">
        <f aca="false">SUMPRODUCT('5N inverse'!$A$13:$Y$13,'5N mesh'!$B$37:$Z$37,$E959:$AC959)+'5N inverse'!$A$13*$C960/Setup!$B$17+INDEX('5N inverse'!$A$13:$Y$13,1,'5N mesh'!$B$7+1)*Setup!$B$22</f>
        <v>0</v>
      </c>
      <c r="P960" s="0" t="n">
        <f aca="false">SUMPRODUCT('5N inverse'!$A$14:$Y$14,'5N mesh'!$B$37:$Z$37,$E959:$AC959)+'5N inverse'!$A$14*$C960/Setup!$B$17+INDEX('5N inverse'!$A$14:$Y$14,1,'5N mesh'!$B$7+1)*Setup!$B$22</f>
        <v>0</v>
      </c>
      <c r="Q960" s="0" t="n">
        <f aca="false">SUMPRODUCT('5N inverse'!$A$15:$Y$15,'5N mesh'!$B$37:$Z$37,$E959:$AC959)+'5N inverse'!$A$15*$C960/Setup!$B$17+INDEX('5N inverse'!$A$15:$Y$15,1,'5N mesh'!$B$7+1)*Setup!$B$22</f>
        <v>0</v>
      </c>
      <c r="R960" s="0" t="n">
        <f aca="false">SUMPRODUCT('5N inverse'!$A$16:$Y$16,'5N mesh'!$B$37:$Z$37,$E959:$AC959)+'5N inverse'!$A$16*$C960/Setup!$B$17+INDEX('5N inverse'!$A$16:$Y$16,1,'5N mesh'!$B$7+1)*Setup!$B$22</f>
        <v>0</v>
      </c>
      <c r="S960" s="0" t="n">
        <f aca="false">SUMPRODUCT('5N inverse'!$A$17:$Y$17,'5N mesh'!$B$37:$Z$37,$E959:$AC959)+'5N inverse'!$A$17*$C960/Setup!$B$17+INDEX('5N inverse'!$A$17:$Y$17,1,'5N mesh'!$B$7+1)*Setup!$B$22</f>
        <v>0</v>
      </c>
      <c r="T960" s="0" t="n">
        <f aca="false">SUMPRODUCT('5N inverse'!$A$18:$Y$18,'5N mesh'!$B$37:$Z$37,$E959:$AC959)+'5N inverse'!$A$18*$C960/Setup!$B$17+INDEX('5N inverse'!$A$18:$Y$18,1,'5N mesh'!$B$7+1)*Setup!$B$22</f>
        <v>0</v>
      </c>
      <c r="U960" s="0" t="n">
        <f aca="false">SUMPRODUCT('5N inverse'!$A$19:$Y$19,'5N mesh'!$B$37:$Z$37,$E959:$AC959)+'5N inverse'!$A$19*$C960/Setup!$B$17+INDEX('5N inverse'!$A$19:$Y$19,1,'5N mesh'!$B$7+1)*Setup!$B$22</f>
        <v>0</v>
      </c>
      <c r="V960" s="0" t="n">
        <f aca="false">SUMPRODUCT('5N inverse'!$A$20:$Y$20,'5N mesh'!$B$37:$Z$37,$E959:$AC959)+'5N inverse'!$A$20*$C960/Setup!$B$17+INDEX('5N inverse'!$A$20:$Y$20,1,'5N mesh'!$B$7+1)*Setup!$B$22</f>
        <v>0</v>
      </c>
      <c r="W960" s="0" t="n">
        <f aca="false">SUMPRODUCT('5N inverse'!$A$21:$Y$21,'5N mesh'!$B$37:$Z$37,$E959:$AC959)+'5N inverse'!$A$21*$C960/Setup!$B$17+INDEX('5N inverse'!$A$21:$Y$21,1,'5N mesh'!$B$7+1)*Setup!$B$22</f>
        <v>0</v>
      </c>
      <c r="X960" s="0" t="n">
        <f aca="false">SUMPRODUCT('5N inverse'!$A$22:$Y$22,'5N mesh'!$B$37:$Z$37,$E959:$AC959)+'5N inverse'!$A$22*$C960/Setup!$B$17+INDEX('5N inverse'!$A$22:$Y$22,1,'5N mesh'!$B$7+1)*Setup!$B$22</f>
        <v>0</v>
      </c>
      <c r="Y960" s="0" t="n">
        <f aca="false">SUMPRODUCT('5N inverse'!$A$23:$Y$23,'5N mesh'!$B$37:$Z$37,$E959:$AC959)+'5N inverse'!$A$23*$C960/Setup!$B$17+INDEX('5N inverse'!$A$23:$Y$23,1,'5N mesh'!$B$7+1)*Setup!$B$22</f>
        <v>0</v>
      </c>
      <c r="Z960" s="0" t="n">
        <f aca="false">SUMPRODUCT('5N inverse'!$A$24:$Y$24,'5N mesh'!$B$37:$Z$37,$E959:$AC959)+'5N inverse'!$A$24*$C960/Setup!$B$17+INDEX('5N inverse'!$A$24:$Y$24,1,'5N mesh'!$B$7+1)*Setup!$B$22</f>
        <v>0</v>
      </c>
      <c r="AA960" s="0" t="n">
        <f aca="false">SUMPRODUCT('5N inverse'!$A$25:$Y$25,'5N mesh'!$B$37:$Z$37,$E959:$AC959)+'5N inverse'!$A$25*$C960/Setup!$B$17+INDEX('5N inverse'!$A$25:$Y$25,1,'5N mesh'!$B$7+1)*Setup!$B$22</f>
        <v>0</v>
      </c>
      <c r="AB960" s="0" t="n">
        <f aca="false">SUMPRODUCT('5N inverse'!$A$26:$Y$26,'5N mesh'!$B$37:$Z$37,$E959:$AC959)+'5N inverse'!$A$26*$C960/Setup!$B$17+INDEX('5N inverse'!$A$26:$Y$26,1,'5N mesh'!$B$7+1)*Setup!$B$22</f>
        <v>0</v>
      </c>
      <c r="AC960" s="0" t="n">
        <f aca="false">SUMPRODUCT('5N inverse'!$A$27:$Y$27,'5N mesh'!$B$37:$Z$37,$E959:$AC959)+'5N inverse'!$A$27*$C960/Setup!$B$17+INDEX('5N inverse'!$A$27:$Y$27,1,'5N mesh'!$B$7+1)*Setup!$B$22</f>
        <v>0</v>
      </c>
    </row>
    <row r="961" customFormat="false" ht="15" hidden="false" customHeight="false" outlineLevel="0" collapsed="false">
      <c r="A961" s="0" t="n">
        <v>956</v>
      </c>
      <c r="B961" s="0" t="n">
        <f aca="false">A961*Setup!$B$11/3600</f>
        <v>79.6666666666667</v>
      </c>
      <c r="C961" s="0" t="n">
        <f aca="false">Setup!$B$7+Setup!$B$8*COS(2*PI()*(B961-Setup!$B$9)/24)</f>
        <v>21.7056942545958</v>
      </c>
      <c r="D961" s="0" t="n">
        <f aca="false">(C961-E961)/Setup!$B$17</f>
        <v>-0.153313069207783</v>
      </c>
      <c r="E961" s="0" t="n">
        <f aca="false">SUMPRODUCT('5N inverse'!$A$3:$Y$3,'5N mesh'!$B$37:$Z$37,$E960:$AC960)+'5N inverse'!$A$3*$C961/Setup!$B$17+INDEX('5N inverse'!$A$3:$Y$3,1,'5N mesh'!$B$7+1)*Setup!$B$22</f>
        <v>21.7256249535928</v>
      </c>
      <c r="F961" s="0" t="n">
        <f aca="false">SUMPRODUCT('5N inverse'!$A$4:$Y$4,'5N mesh'!$B$37:$Z$37,$E960:$AC960)+'5N inverse'!$A$4*$C961/Setup!$B$17+INDEX('5N inverse'!$A$4:$Y$4,1,'5N mesh'!$B$7+1)*Setup!$B$22</f>
        <v>20.6148697717309</v>
      </c>
      <c r="G961" s="0" t="n">
        <f aca="false">SUMPRODUCT('5N inverse'!$A$5:$Y$5,'5N mesh'!$B$37:$Z$37,$E960:$AC960)+'5N inverse'!$A$5*$C961/Setup!$B$17+INDEX('5N inverse'!$A$5:$Y$5,1,'5N mesh'!$B$7+1)*Setup!$B$22</f>
        <v>18.3933594080069</v>
      </c>
      <c r="H961" s="0" t="n">
        <f aca="false">SUMPRODUCT('5N inverse'!$A$6:$Y$6,'5N mesh'!$B$37:$Z$37,$E960:$AC960)+'5N inverse'!$A$6*$C961/Setup!$B$17+INDEX('5N inverse'!$A$6:$Y$6,1,'5N mesh'!$B$7+1)*Setup!$B$22</f>
        <v>16.171849044283</v>
      </c>
      <c r="I961" s="0" t="n">
        <f aca="false">SUMPRODUCT('5N inverse'!$A$7:$Y$7,'5N mesh'!$B$37:$Z$37,$E960:$AC960)+'5N inverse'!$A$7*$C961/Setup!$B$17+INDEX('5N inverse'!$A$7:$Y$7,1,'5N mesh'!$B$7+1)*Setup!$B$22</f>
        <v>15.061093862421</v>
      </c>
      <c r="J961" s="0" t="n">
        <f aca="false">SUMPRODUCT('5N inverse'!$A$8:$Y$8,'5N mesh'!$B$37:$Z$37,$E960:$AC960)+'5N inverse'!$A$8*$C961/Setup!$B$17+INDEX('5N inverse'!$A$8:$Y$8,1,'5N mesh'!$B$7+1)*Setup!$B$22</f>
        <v>0</v>
      </c>
      <c r="K961" s="0" t="n">
        <f aca="false">SUMPRODUCT('5N inverse'!$A$9:$Y$9,'5N mesh'!$B$37:$Z$37,$E960:$AC960)+'5N inverse'!$A$9*$C961/Setup!$B$17+INDEX('5N inverse'!$A$9:$Y$9,1,'5N mesh'!$B$7+1)*Setup!$B$22</f>
        <v>0</v>
      </c>
      <c r="L961" s="0" t="n">
        <f aca="false">SUMPRODUCT('5N inverse'!$A$10:$Y$10,'5N mesh'!$B$37:$Z$37,$E960:$AC960)+'5N inverse'!$A$10*$C961/Setup!$B$17+INDEX('5N inverse'!$A$10:$Y$10,1,'5N mesh'!$B$7+1)*Setup!$B$22</f>
        <v>0</v>
      </c>
      <c r="M961" s="0" t="n">
        <f aca="false">SUMPRODUCT('5N inverse'!$A$11:$Y$11,'5N mesh'!$B$37:$Z$37,$E960:$AC960)+'5N inverse'!$A$11*$C961/Setup!$B$17+INDEX('5N inverse'!$A$11:$Y$11,1,'5N mesh'!$B$7+1)*Setup!$B$22</f>
        <v>0</v>
      </c>
      <c r="N961" s="0" t="n">
        <f aca="false">SUMPRODUCT('5N inverse'!$A$12:$Y$12,'5N mesh'!$B$37:$Z$37,$E960:$AC960)+'5N inverse'!$A$12*$C961/Setup!$B$17+INDEX('5N inverse'!$A$12:$Y$12,1,'5N mesh'!$B$7+1)*Setup!$B$22</f>
        <v>0</v>
      </c>
      <c r="O961" s="0" t="n">
        <f aca="false">SUMPRODUCT('5N inverse'!$A$13:$Y$13,'5N mesh'!$B$37:$Z$37,$E960:$AC960)+'5N inverse'!$A$13*$C961/Setup!$B$17+INDEX('5N inverse'!$A$13:$Y$13,1,'5N mesh'!$B$7+1)*Setup!$B$22</f>
        <v>0</v>
      </c>
      <c r="P961" s="0" t="n">
        <f aca="false">SUMPRODUCT('5N inverse'!$A$14:$Y$14,'5N mesh'!$B$37:$Z$37,$E960:$AC960)+'5N inverse'!$A$14*$C961/Setup!$B$17+INDEX('5N inverse'!$A$14:$Y$14,1,'5N mesh'!$B$7+1)*Setup!$B$22</f>
        <v>0</v>
      </c>
      <c r="Q961" s="0" t="n">
        <f aca="false">SUMPRODUCT('5N inverse'!$A$15:$Y$15,'5N mesh'!$B$37:$Z$37,$E960:$AC960)+'5N inverse'!$A$15*$C961/Setup!$B$17+INDEX('5N inverse'!$A$15:$Y$15,1,'5N mesh'!$B$7+1)*Setup!$B$22</f>
        <v>0</v>
      </c>
      <c r="R961" s="0" t="n">
        <f aca="false">SUMPRODUCT('5N inverse'!$A$16:$Y$16,'5N mesh'!$B$37:$Z$37,$E960:$AC960)+'5N inverse'!$A$16*$C961/Setup!$B$17+INDEX('5N inverse'!$A$16:$Y$16,1,'5N mesh'!$B$7+1)*Setup!$B$22</f>
        <v>0</v>
      </c>
      <c r="S961" s="0" t="n">
        <f aca="false">SUMPRODUCT('5N inverse'!$A$17:$Y$17,'5N mesh'!$B$37:$Z$37,$E960:$AC960)+'5N inverse'!$A$17*$C961/Setup!$B$17+INDEX('5N inverse'!$A$17:$Y$17,1,'5N mesh'!$B$7+1)*Setup!$B$22</f>
        <v>0</v>
      </c>
      <c r="T961" s="0" t="n">
        <f aca="false">SUMPRODUCT('5N inverse'!$A$18:$Y$18,'5N mesh'!$B$37:$Z$37,$E960:$AC960)+'5N inverse'!$A$18*$C961/Setup!$B$17+INDEX('5N inverse'!$A$18:$Y$18,1,'5N mesh'!$B$7+1)*Setup!$B$22</f>
        <v>0</v>
      </c>
      <c r="U961" s="0" t="n">
        <f aca="false">SUMPRODUCT('5N inverse'!$A$19:$Y$19,'5N mesh'!$B$37:$Z$37,$E960:$AC960)+'5N inverse'!$A$19*$C961/Setup!$B$17+INDEX('5N inverse'!$A$19:$Y$19,1,'5N mesh'!$B$7+1)*Setup!$B$22</f>
        <v>0</v>
      </c>
      <c r="V961" s="0" t="n">
        <f aca="false">SUMPRODUCT('5N inverse'!$A$20:$Y$20,'5N mesh'!$B$37:$Z$37,$E960:$AC960)+'5N inverse'!$A$20*$C961/Setup!$B$17+INDEX('5N inverse'!$A$20:$Y$20,1,'5N mesh'!$B$7+1)*Setup!$B$22</f>
        <v>0</v>
      </c>
      <c r="W961" s="0" t="n">
        <f aca="false">SUMPRODUCT('5N inverse'!$A$21:$Y$21,'5N mesh'!$B$37:$Z$37,$E960:$AC960)+'5N inverse'!$A$21*$C961/Setup!$B$17+INDEX('5N inverse'!$A$21:$Y$21,1,'5N mesh'!$B$7+1)*Setup!$B$22</f>
        <v>0</v>
      </c>
      <c r="X961" s="0" t="n">
        <f aca="false">SUMPRODUCT('5N inverse'!$A$22:$Y$22,'5N mesh'!$B$37:$Z$37,$E960:$AC960)+'5N inverse'!$A$22*$C961/Setup!$B$17+INDEX('5N inverse'!$A$22:$Y$22,1,'5N mesh'!$B$7+1)*Setup!$B$22</f>
        <v>0</v>
      </c>
      <c r="Y961" s="0" t="n">
        <f aca="false">SUMPRODUCT('5N inverse'!$A$23:$Y$23,'5N mesh'!$B$37:$Z$37,$E960:$AC960)+'5N inverse'!$A$23*$C961/Setup!$B$17+INDEX('5N inverse'!$A$23:$Y$23,1,'5N mesh'!$B$7+1)*Setup!$B$22</f>
        <v>0</v>
      </c>
      <c r="Z961" s="0" t="n">
        <f aca="false">SUMPRODUCT('5N inverse'!$A$24:$Y$24,'5N mesh'!$B$37:$Z$37,$E960:$AC960)+'5N inverse'!$A$24*$C961/Setup!$B$17+INDEX('5N inverse'!$A$24:$Y$24,1,'5N mesh'!$B$7+1)*Setup!$B$22</f>
        <v>0</v>
      </c>
      <c r="AA961" s="0" t="n">
        <f aca="false">SUMPRODUCT('5N inverse'!$A$25:$Y$25,'5N mesh'!$B$37:$Z$37,$E960:$AC960)+'5N inverse'!$A$25*$C961/Setup!$B$17+INDEX('5N inverse'!$A$25:$Y$25,1,'5N mesh'!$B$7+1)*Setup!$B$22</f>
        <v>0</v>
      </c>
      <c r="AB961" s="0" t="n">
        <f aca="false">SUMPRODUCT('5N inverse'!$A$26:$Y$26,'5N mesh'!$B$37:$Z$37,$E960:$AC960)+'5N inverse'!$A$26*$C961/Setup!$B$17+INDEX('5N inverse'!$A$26:$Y$26,1,'5N mesh'!$B$7+1)*Setup!$B$22</f>
        <v>0</v>
      </c>
      <c r="AC961" s="0" t="n">
        <f aca="false">SUMPRODUCT('5N inverse'!$A$27:$Y$27,'5N mesh'!$B$37:$Z$37,$E960:$AC960)+'5N inverse'!$A$27*$C961/Setup!$B$17+INDEX('5N inverse'!$A$27:$Y$27,1,'5N mesh'!$B$7+1)*Setup!$B$22</f>
        <v>0</v>
      </c>
    </row>
    <row r="962" customFormat="false" ht="15" hidden="false" customHeight="false" outlineLevel="0" collapsed="false">
      <c r="A962" s="0" t="n">
        <v>957</v>
      </c>
      <c r="B962" s="0" t="n">
        <f aca="false">A962*Setup!$B$11/3600</f>
        <v>79.75</v>
      </c>
      <c r="C962" s="0" t="n">
        <f aca="false">Setup!$B$7+Setup!$B$8*COS(2*PI()*(B962-Setup!$B$9)/24)</f>
        <v>21.7777190679216</v>
      </c>
      <c r="D962" s="0" t="n">
        <f aca="false">(C962-E962)/Setup!$B$17</f>
        <v>0.414014221851334</v>
      </c>
      <c r="E962" s="0" t="n">
        <f aca="false">SUMPRODUCT('5N inverse'!$A$3:$Y$3,'5N mesh'!$B$37:$Z$37,$E961:$AC961)+'5N inverse'!$A$3*$C962/Setup!$B$17+INDEX('5N inverse'!$A$3:$Y$3,1,'5N mesh'!$B$7+1)*Setup!$B$22</f>
        <v>21.7238972190809</v>
      </c>
      <c r="F962" s="0" t="n">
        <f aca="false">SUMPRODUCT('5N inverse'!$A$4:$Y$4,'5N mesh'!$B$37:$Z$37,$E961:$AC961)+'5N inverse'!$A$4*$C962/Setup!$B$17+INDEX('5N inverse'!$A$4:$Y$4,1,'5N mesh'!$B$7+1)*Setup!$B$22</f>
        <v>20.6134029092379</v>
      </c>
      <c r="G962" s="0" t="n">
        <f aca="false">SUMPRODUCT('5N inverse'!$A$5:$Y$5,'5N mesh'!$B$37:$Z$37,$E961:$AC961)+'5N inverse'!$A$5*$C962/Setup!$B$17+INDEX('5N inverse'!$A$5:$Y$5,1,'5N mesh'!$B$7+1)*Setup!$B$22</f>
        <v>18.3924142895518</v>
      </c>
      <c r="H962" s="0" t="n">
        <f aca="false">SUMPRODUCT('5N inverse'!$A$6:$Y$6,'5N mesh'!$B$37:$Z$37,$E961:$AC961)+'5N inverse'!$A$6*$C962/Setup!$B$17+INDEX('5N inverse'!$A$6:$Y$6,1,'5N mesh'!$B$7+1)*Setup!$B$22</f>
        <v>16.1714256698658</v>
      </c>
      <c r="I962" s="0" t="n">
        <f aca="false">SUMPRODUCT('5N inverse'!$A$7:$Y$7,'5N mesh'!$B$37:$Z$37,$E961:$AC961)+'5N inverse'!$A$7*$C962/Setup!$B$17+INDEX('5N inverse'!$A$7:$Y$7,1,'5N mesh'!$B$7+1)*Setup!$B$22</f>
        <v>15.0609313600228</v>
      </c>
      <c r="J962" s="0" t="n">
        <f aca="false">SUMPRODUCT('5N inverse'!$A$8:$Y$8,'5N mesh'!$B$37:$Z$37,$E961:$AC961)+'5N inverse'!$A$8*$C962/Setup!$B$17+INDEX('5N inverse'!$A$8:$Y$8,1,'5N mesh'!$B$7+1)*Setup!$B$22</f>
        <v>0</v>
      </c>
      <c r="K962" s="0" t="n">
        <f aca="false">SUMPRODUCT('5N inverse'!$A$9:$Y$9,'5N mesh'!$B$37:$Z$37,$E961:$AC961)+'5N inverse'!$A$9*$C962/Setup!$B$17+INDEX('5N inverse'!$A$9:$Y$9,1,'5N mesh'!$B$7+1)*Setup!$B$22</f>
        <v>0</v>
      </c>
      <c r="L962" s="0" t="n">
        <f aca="false">SUMPRODUCT('5N inverse'!$A$10:$Y$10,'5N mesh'!$B$37:$Z$37,$E961:$AC961)+'5N inverse'!$A$10*$C962/Setup!$B$17+INDEX('5N inverse'!$A$10:$Y$10,1,'5N mesh'!$B$7+1)*Setup!$B$22</f>
        <v>0</v>
      </c>
      <c r="M962" s="0" t="n">
        <f aca="false">SUMPRODUCT('5N inverse'!$A$11:$Y$11,'5N mesh'!$B$37:$Z$37,$E961:$AC961)+'5N inverse'!$A$11*$C962/Setup!$B$17+INDEX('5N inverse'!$A$11:$Y$11,1,'5N mesh'!$B$7+1)*Setup!$B$22</f>
        <v>0</v>
      </c>
      <c r="N962" s="0" t="n">
        <f aca="false">SUMPRODUCT('5N inverse'!$A$12:$Y$12,'5N mesh'!$B$37:$Z$37,$E961:$AC961)+'5N inverse'!$A$12*$C962/Setup!$B$17+INDEX('5N inverse'!$A$12:$Y$12,1,'5N mesh'!$B$7+1)*Setup!$B$22</f>
        <v>0</v>
      </c>
      <c r="O962" s="0" t="n">
        <f aca="false">SUMPRODUCT('5N inverse'!$A$13:$Y$13,'5N mesh'!$B$37:$Z$37,$E961:$AC961)+'5N inverse'!$A$13*$C962/Setup!$B$17+INDEX('5N inverse'!$A$13:$Y$13,1,'5N mesh'!$B$7+1)*Setup!$B$22</f>
        <v>0</v>
      </c>
      <c r="P962" s="0" t="n">
        <f aca="false">SUMPRODUCT('5N inverse'!$A$14:$Y$14,'5N mesh'!$B$37:$Z$37,$E961:$AC961)+'5N inverse'!$A$14*$C962/Setup!$B$17+INDEX('5N inverse'!$A$14:$Y$14,1,'5N mesh'!$B$7+1)*Setup!$B$22</f>
        <v>0</v>
      </c>
      <c r="Q962" s="0" t="n">
        <f aca="false">SUMPRODUCT('5N inverse'!$A$15:$Y$15,'5N mesh'!$B$37:$Z$37,$E961:$AC961)+'5N inverse'!$A$15*$C962/Setup!$B$17+INDEX('5N inverse'!$A$15:$Y$15,1,'5N mesh'!$B$7+1)*Setup!$B$22</f>
        <v>0</v>
      </c>
      <c r="R962" s="0" t="n">
        <f aca="false">SUMPRODUCT('5N inverse'!$A$16:$Y$16,'5N mesh'!$B$37:$Z$37,$E961:$AC961)+'5N inverse'!$A$16*$C962/Setup!$B$17+INDEX('5N inverse'!$A$16:$Y$16,1,'5N mesh'!$B$7+1)*Setup!$B$22</f>
        <v>0</v>
      </c>
      <c r="S962" s="0" t="n">
        <f aca="false">SUMPRODUCT('5N inverse'!$A$17:$Y$17,'5N mesh'!$B$37:$Z$37,$E961:$AC961)+'5N inverse'!$A$17*$C962/Setup!$B$17+INDEX('5N inverse'!$A$17:$Y$17,1,'5N mesh'!$B$7+1)*Setup!$B$22</f>
        <v>0</v>
      </c>
      <c r="T962" s="0" t="n">
        <f aca="false">SUMPRODUCT('5N inverse'!$A$18:$Y$18,'5N mesh'!$B$37:$Z$37,$E961:$AC961)+'5N inverse'!$A$18*$C962/Setup!$B$17+INDEX('5N inverse'!$A$18:$Y$18,1,'5N mesh'!$B$7+1)*Setup!$B$22</f>
        <v>0</v>
      </c>
      <c r="U962" s="0" t="n">
        <f aca="false">SUMPRODUCT('5N inverse'!$A$19:$Y$19,'5N mesh'!$B$37:$Z$37,$E961:$AC961)+'5N inverse'!$A$19*$C962/Setup!$B$17+INDEX('5N inverse'!$A$19:$Y$19,1,'5N mesh'!$B$7+1)*Setup!$B$22</f>
        <v>0</v>
      </c>
      <c r="V962" s="0" t="n">
        <f aca="false">SUMPRODUCT('5N inverse'!$A$20:$Y$20,'5N mesh'!$B$37:$Z$37,$E961:$AC961)+'5N inverse'!$A$20*$C962/Setup!$B$17+INDEX('5N inverse'!$A$20:$Y$20,1,'5N mesh'!$B$7+1)*Setup!$B$22</f>
        <v>0</v>
      </c>
      <c r="W962" s="0" t="n">
        <f aca="false">SUMPRODUCT('5N inverse'!$A$21:$Y$21,'5N mesh'!$B$37:$Z$37,$E961:$AC961)+'5N inverse'!$A$21*$C962/Setup!$B$17+INDEX('5N inverse'!$A$21:$Y$21,1,'5N mesh'!$B$7+1)*Setup!$B$22</f>
        <v>0</v>
      </c>
      <c r="X962" s="0" t="n">
        <f aca="false">SUMPRODUCT('5N inverse'!$A$22:$Y$22,'5N mesh'!$B$37:$Z$37,$E961:$AC961)+'5N inverse'!$A$22*$C962/Setup!$B$17+INDEX('5N inverse'!$A$22:$Y$22,1,'5N mesh'!$B$7+1)*Setup!$B$22</f>
        <v>0</v>
      </c>
      <c r="Y962" s="0" t="n">
        <f aca="false">SUMPRODUCT('5N inverse'!$A$23:$Y$23,'5N mesh'!$B$37:$Z$37,$E961:$AC961)+'5N inverse'!$A$23*$C962/Setup!$B$17+INDEX('5N inverse'!$A$23:$Y$23,1,'5N mesh'!$B$7+1)*Setup!$B$22</f>
        <v>0</v>
      </c>
      <c r="Z962" s="0" t="n">
        <f aca="false">SUMPRODUCT('5N inverse'!$A$24:$Y$24,'5N mesh'!$B$37:$Z$37,$E961:$AC961)+'5N inverse'!$A$24*$C962/Setup!$B$17+INDEX('5N inverse'!$A$24:$Y$24,1,'5N mesh'!$B$7+1)*Setup!$B$22</f>
        <v>0</v>
      </c>
      <c r="AA962" s="0" t="n">
        <f aca="false">SUMPRODUCT('5N inverse'!$A$25:$Y$25,'5N mesh'!$B$37:$Z$37,$E961:$AC961)+'5N inverse'!$A$25*$C962/Setup!$B$17+INDEX('5N inverse'!$A$25:$Y$25,1,'5N mesh'!$B$7+1)*Setup!$B$22</f>
        <v>0</v>
      </c>
      <c r="AB962" s="0" t="n">
        <f aca="false">SUMPRODUCT('5N inverse'!$A$26:$Y$26,'5N mesh'!$B$37:$Z$37,$E961:$AC961)+'5N inverse'!$A$26*$C962/Setup!$B$17+INDEX('5N inverse'!$A$26:$Y$26,1,'5N mesh'!$B$7+1)*Setup!$B$22</f>
        <v>0</v>
      </c>
      <c r="AC962" s="0" t="n">
        <f aca="false">SUMPRODUCT('5N inverse'!$A$27:$Y$27,'5N mesh'!$B$37:$Z$37,$E961:$AC961)+'5N inverse'!$A$27*$C962/Setup!$B$17+INDEX('5N inverse'!$A$27:$Y$27,1,'5N mesh'!$B$7+1)*Setup!$B$22</f>
        <v>0</v>
      </c>
    </row>
    <row r="963" customFormat="false" ht="15" hidden="false" customHeight="false" outlineLevel="0" collapsed="false">
      <c r="A963" s="0" t="n">
        <v>958</v>
      </c>
      <c r="B963" s="0" t="n">
        <f aca="false">A963*Setup!$B$11/3600</f>
        <v>79.8333333333333</v>
      </c>
      <c r="C963" s="0" t="n">
        <f aca="false">Setup!$B$7+Setup!$B$8*COS(2*PI()*(B963-Setup!$B$9)/24)</f>
        <v>21.8508015666127</v>
      </c>
      <c r="D963" s="0" t="n">
        <f aca="false">(C963-E963)/Setup!$B$17</f>
        <v>0.982030316310656</v>
      </c>
      <c r="E963" s="0" t="n">
        <f aca="false">SUMPRODUCT('5N inverse'!$A$3:$Y$3,'5N mesh'!$B$37:$Z$37,$E962:$AC962)+'5N inverse'!$A$3*$C963/Setup!$B$17+INDEX('5N inverse'!$A$3:$Y$3,1,'5N mesh'!$B$7+1)*Setup!$B$22</f>
        <v>21.7231376254923</v>
      </c>
      <c r="F963" s="0" t="n">
        <f aca="false">SUMPRODUCT('5N inverse'!$A$4:$Y$4,'5N mesh'!$B$37:$Z$37,$E962:$AC962)+'5N inverse'!$A$4*$C963/Setup!$B$17+INDEX('5N inverse'!$A$4:$Y$4,1,'5N mesh'!$B$7+1)*Setup!$B$22</f>
        <v>20.6127439022636</v>
      </c>
      <c r="G963" s="0" t="n">
        <f aca="false">SUMPRODUCT('5N inverse'!$A$5:$Y$5,'5N mesh'!$B$37:$Z$37,$E962:$AC962)+'5N inverse'!$A$5*$C963/Setup!$B$17+INDEX('5N inverse'!$A$5:$Y$5,1,'5N mesh'!$B$7+1)*Setup!$B$22</f>
        <v>18.3919564558062</v>
      </c>
      <c r="H963" s="0" t="n">
        <f aca="false">SUMPRODUCT('5N inverse'!$A$6:$Y$6,'5N mesh'!$B$37:$Z$37,$E962:$AC962)+'5N inverse'!$A$6*$C963/Setup!$B$17+INDEX('5N inverse'!$A$6:$Y$6,1,'5N mesh'!$B$7+1)*Setup!$B$22</f>
        <v>16.1711690093488</v>
      </c>
      <c r="I963" s="0" t="n">
        <f aca="false">SUMPRODUCT('5N inverse'!$A$7:$Y$7,'5N mesh'!$B$37:$Z$37,$E962:$AC962)+'5N inverse'!$A$7*$C963/Setup!$B$17+INDEX('5N inverse'!$A$7:$Y$7,1,'5N mesh'!$B$7+1)*Setup!$B$22</f>
        <v>15.0607752861201</v>
      </c>
      <c r="J963" s="0" t="n">
        <f aca="false">SUMPRODUCT('5N inverse'!$A$8:$Y$8,'5N mesh'!$B$37:$Z$37,$E962:$AC962)+'5N inverse'!$A$8*$C963/Setup!$B$17+INDEX('5N inverse'!$A$8:$Y$8,1,'5N mesh'!$B$7+1)*Setup!$B$22</f>
        <v>0</v>
      </c>
      <c r="K963" s="0" t="n">
        <f aca="false">SUMPRODUCT('5N inverse'!$A$9:$Y$9,'5N mesh'!$B$37:$Z$37,$E962:$AC962)+'5N inverse'!$A$9*$C963/Setup!$B$17+INDEX('5N inverse'!$A$9:$Y$9,1,'5N mesh'!$B$7+1)*Setup!$B$22</f>
        <v>0</v>
      </c>
      <c r="L963" s="0" t="n">
        <f aca="false">SUMPRODUCT('5N inverse'!$A$10:$Y$10,'5N mesh'!$B$37:$Z$37,$E962:$AC962)+'5N inverse'!$A$10*$C963/Setup!$B$17+INDEX('5N inverse'!$A$10:$Y$10,1,'5N mesh'!$B$7+1)*Setup!$B$22</f>
        <v>0</v>
      </c>
      <c r="M963" s="0" t="n">
        <f aca="false">SUMPRODUCT('5N inverse'!$A$11:$Y$11,'5N mesh'!$B$37:$Z$37,$E962:$AC962)+'5N inverse'!$A$11*$C963/Setup!$B$17+INDEX('5N inverse'!$A$11:$Y$11,1,'5N mesh'!$B$7+1)*Setup!$B$22</f>
        <v>0</v>
      </c>
      <c r="N963" s="0" t="n">
        <f aca="false">SUMPRODUCT('5N inverse'!$A$12:$Y$12,'5N mesh'!$B$37:$Z$37,$E962:$AC962)+'5N inverse'!$A$12*$C963/Setup!$B$17+INDEX('5N inverse'!$A$12:$Y$12,1,'5N mesh'!$B$7+1)*Setup!$B$22</f>
        <v>0</v>
      </c>
      <c r="O963" s="0" t="n">
        <f aca="false">SUMPRODUCT('5N inverse'!$A$13:$Y$13,'5N mesh'!$B$37:$Z$37,$E962:$AC962)+'5N inverse'!$A$13*$C963/Setup!$B$17+INDEX('5N inverse'!$A$13:$Y$13,1,'5N mesh'!$B$7+1)*Setup!$B$22</f>
        <v>0</v>
      </c>
      <c r="P963" s="0" t="n">
        <f aca="false">SUMPRODUCT('5N inverse'!$A$14:$Y$14,'5N mesh'!$B$37:$Z$37,$E962:$AC962)+'5N inverse'!$A$14*$C963/Setup!$B$17+INDEX('5N inverse'!$A$14:$Y$14,1,'5N mesh'!$B$7+1)*Setup!$B$22</f>
        <v>0</v>
      </c>
      <c r="Q963" s="0" t="n">
        <f aca="false">SUMPRODUCT('5N inverse'!$A$15:$Y$15,'5N mesh'!$B$37:$Z$37,$E962:$AC962)+'5N inverse'!$A$15*$C963/Setup!$B$17+INDEX('5N inverse'!$A$15:$Y$15,1,'5N mesh'!$B$7+1)*Setup!$B$22</f>
        <v>0</v>
      </c>
      <c r="R963" s="0" t="n">
        <f aca="false">SUMPRODUCT('5N inverse'!$A$16:$Y$16,'5N mesh'!$B$37:$Z$37,$E962:$AC962)+'5N inverse'!$A$16*$C963/Setup!$B$17+INDEX('5N inverse'!$A$16:$Y$16,1,'5N mesh'!$B$7+1)*Setup!$B$22</f>
        <v>0</v>
      </c>
      <c r="S963" s="0" t="n">
        <f aca="false">SUMPRODUCT('5N inverse'!$A$17:$Y$17,'5N mesh'!$B$37:$Z$37,$E962:$AC962)+'5N inverse'!$A$17*$C963/Setup!$B$17+INDEX('5N inverse'!$A$17:$Y$17,1,'5N mesh'!$B$7+1)*Setup!$B$22</f>
        <v>0</v>
      </c>
      <c r="T963" s="0" t="n">
        <f aca="false">SUMPRODUCT('5N inverse'!$A$18:$Y$18,'5N mesh'!$B$37:$Z$37,$E962:$AC962)+'5N inverse'!$A$18*$C963/Setup!$B$17+INDEX('5N inverse'!$A$18:$Y$18,1,'5N mesh'!$B$7+1)*Setup!$B$22</f>
        <v>0</v>
      </c>
      <c r="U963" s="0" t="n">
        <f aca="false">SUMPRODUCT('5N inverse'!$A$19:$Y$19,'5N mesh'!$B$37:$Z$37,$E962:$AC962)+'5N inverse'!$A$19*$C963/Setup!$B$17+INDEX('5N inverse'!$A$19:$Y$19,1,'5N mesh'!$B$7+1)*Setup!$B$22</f>
        <v>0</v>
      </c>
      <c r="V963" s="0" t="n">
        <f aca="false">SUMPRODUCT('5N inverse'!$A$20:$Y$20,'5N mesh'!$B$37:$Z$37,$E962:$AC962)+'5N inverse'!$A$20*$C963/Setup!$B$17+INDEX('5N inverse'!$A$20:$Y$20,1,'5N mesh'!$B$7+1)*Setup!$B$22</f>
        <v>0</v>
      </c>
      <c r="W963" s="0" t="n">
        <f aca="false">SUMPRODUCT('5N inverse'!$A$21:$Y$21,'5N mesh'!$B$37:$Z$37,$E962:$AC962)+'5N inverse'!$A$21*$C963/Setup!$B$17+INDEX('5N inverse'!$A$21:$Y$21,1,'5N mesh'!$B$7+1)*Setup!$B$22</f>
        <v>0</v>
      </c>
      <c r="X963" s="0" t="n">
        <f aca="false">SUMPRODUCT('5N inverse'!$A$22:$Y$22,'5N mesh'!$B$37:$Z$37,$E962:$AC962)+'5N inverse'!$A$22*$C963/Setup!$B$17+INDEX('5N inverse'!$A$22:$Y$22,1,'5N mesh'!$B$7+1)*Setup!$B$22</f>
        <v>0</v>
      </c>
      <c r="Y963" s="0" t="n">
        <f aca="false">SUMPRODUCT('5N inverse'!$A$23:$Y$23,'5N mesh'!$B$37:$Z$37,$E962:$AC962)+'5N inverse'!$A$23*$C963/Setup!$B$17+INDEX('5N inverse'!$A$23:$Y$23,1,'5N mesh'!$B$7+1)*Setup!$B$22</f>
        <v>0</v>
      </c>
      <c r="Z963" s="0" t="n">
        <f aca="false">SUMPRODUCT('5N inverse'!$A$24:$Y$24,'5N mesh'!$B$37:$Z$37,$E962:$AC962)+'5N inverse'!$A$24*$C963/Setup!$B$17+INDEX('5N inverse'!$A$24:$Y$24,1,'5N mesh'!$B$7+1)*Setup!$B$22</f>
        <v>0</v>
      </c>
      <c r="AA963" s="0" t="n">
        <f aca="false">SUMPRODUCT('5N inverse'!$A$25:$Y$25,'5N mesh'!$B$37:$Z$37,$E962:$AC962)+'5N inverse'!$A$25*$C963/Setup!$B$17+INDEX('5N inverse'!$A$25:$Y$25,1,'5N mesh'!$B$7+1)*Setup!$B$22</f>
        <v>0</v>
      </c>
      <c r="AB963" s="0" t="n">
        <f aca="false">SUMPRODUCT('5N inverse'!$A$26:$Y$26,'5N mesh'!$B$37:$Z$37,$E962:$AC962)+'5N inverse'!$A$26*$C963/Setup!$B$17+INDEX('5N inverse'!$A$26:$Y$26,1,'5N mesh'!$B$7+1)*Setup!$B$22</f>
        <v>0</v>
      </c>
      <c r="AC963" s="0" t="n">
        <f aca="false">SUMPRODUCT('5N inverse'!$A$27:$Y$27,'5N mesh'!$B$37:$Z$37,$E962:$AC962)+'5N inverse'!$A$27*$C963/Setup!$B$17+INDEX('5N inverse'!$A$27:$Y$27,1,'5N mesh'!$B$7+1)*Setup!$B$22</f>
        <v>0</v>
      </c>
    </row>
    <row r="964" customFormat="false" ht="15" hidden="false" customHeight="false" outlineLevel="0" collapsed="false">
      <c r="A964" s="0" t="n">
        <v>959</v>
      </c>
      <c r="B964" s="0" t="n">
        <f aca="false">A964*Setup!$B$11/3600</f>
        <v>79.9166666666667</v>
      </c>
      <c r="C964" s="0" t="n">
        <f aca="false">Setup!$B$7+Setup!$B$8*COS(2*PI()*(B964-Setup!$B$9)/24)</f>
        <v>21.9249069673579</v>
      </c>
      <c r="D964" s="0" t="n">
        <f aca="false">(C964-E964)/Setup!$B$17</f>
        <v>1.55046486750123</v>
      </c>
      <c r="E964" s="0" t="n">
        <f aca="false">SUMPRODUCT('5N inverse'!$A$3:$Y$3,'5N mesh'!$B$37:$Z$37,$E963:$AC963)+'5N inverse'!$A$3*$C964/Setup!$B$17+INDEX('5N inverse'!$A$3:$Y$3,1,'5N mesh'!$B$7+1)*Setup!$B$22</f>
        <v>21.7233465345828</v>
      </c>
      <c r="F964" s="0" t="n">
        <f aca="false">SUMPRODUCT('5N inverse'!$A$4:$Y$4,'5N mesh'!$B$37:$Z$37,$E963:$AC963)+'5N inverse'!$A$4*$C964/Setup!$B$17+INDEX('5N inverse'!$A$4:$Y$4,1,'5N mesh'!$B$7+1)*Setup!$B$22</f>
        <v>20.6128930646521</v>
      </c>
      <c r="G964" s="0" t="n">
        <f aca="false">SUMPRODUCT('5N inverse'!$A$5:$Y$5,'5N mesh'!$B$37:$Z$37,$E963:$AC963)+'5N inverse'!$A$5*$C964/Setup!$B$17+INDEX('5N inverse'!$A$5:$Y$5,1,'5N mesh'!$B$7+1)*Setup!$B$22</f>
        <v>18.3919861247906</v>
      </c>
      <c r="H964" s="0" t="n">
        <f aca="false">SUMPRODUCT('5N inverse'!$A$6:$Y$6,'5N mesh'!$B$37:$Z$37,$E963:$AC963)+'5N inverse'!$A$6*$C964/Setup!$B$17+INDEX('5N inverse'!$A$6:$Y$6,1,'5N mesh'!$B$7+1)*Setup!$B$22</f>
        <v>16.1710791849292</v>
      </c>
      <c r="I964" s="0" t="n">
        <f aca="false">SUMPRODUCT('5N inverse'!$A$7:$Y$7,'5N mesh'!$B$37:$Z$37,$E963:$AC963)+'5N inverse'!$A$7*$C964/Setup!$B$17+INDEX('5N inverse'!$A$7:$Y$7,1,'5N mesh'!$B$7+1)*Setup!$B$22</f>
        <v>15.0606257149985</v>
      </c>
      <c r="J964" s="0" t="n">
        <f aca="false">SUMPRODUCT('5N inverse'!$A$8:$Y$8,'5N mesh'!$B$37:$Z$37,$E963:$AC963)+'5N inverse'!$A$8*$C964/Setup!$B$17+INDEX('5N inverse'!$A$8:$Y$8,1,'5N mesh'!$B$7+1)*Setup!$B$22</f>
        <v>0</v>
      </c>
      <c r="K964" s="0" t="n">
        <f aca="false">SUMPRODUCT('5N inverse'!$A$9:$Y$9,'5N mesh'!$B$37:$Z$37,$E963:$AC963)+'5N inverse'!$A$9*$C964/Setup!$B$17+INDEX('5N inverse'!$A$9:$Y$9,1,'5N mesh'!$B$7+1)*Setup!$B$22</f>
        <v>0</v>
      </c>
      <c r="L964" s="0" t="n">
        <f aca="false">SUMPRODUCT('5N inverse'!$A$10:$Y$10,'5N mesh'!$B$37:$Z$37,$E963:$AC963)+'5N inverse'!$A$10*$C964/Setup!$B$17+INDEX('5N inverse'!$A$10:$Y$10,1,'5N mesh'!$B$7+1)*Setup!$B$22</f>
        <v>0</v>
      </c>
      <c r="M964" s="0" t="n">
        <f aca="false">SUMPRODUCT('5N inverse'!$A$11:$Y$11,'5N mesh'!$B$37:$Z$37,$E963:$AC963)+'5N inverse'!$A$11*$C964/Setup!$B$17+INDEX('5N inverse'!$A$11:$Y$11,1,'5N mesh'!$B$7+1)*Setup!$B$22</f>
        <v>0</v>
      </c>
      <c r="N964" s="0" t="n">
        <f aca="false">SUMPRODUCT('5N inverse'!$A$12:$Y$12,'5N mesh'!$B$37:$Z$37,$E963:$AC963)+'5N inverse'!$A$12*$C964/Setup!$B$17+INDEX('5N inverse'!$A$12:$Y$12,1,'5N mesh'!$B$7+1)*Setup!$B$22</f>
        <v>0</v>
      </c>
      <c r="O964" s="0" t="n">
        <f aca="false">SUMPRODUCT('5N inverse'!$A$13:$Y$13,'5N mesh'!$B$37:$Z$37,$E963:$AC963)+'5N inverse'!$A$13*$C964/Setup!$B$17+INDEX('5N inverse'!$A$13:$Y$13,1,'5N mesh'!$B$7+1)*Setup!$B$22</f>
        <v>0</v>
      </c>
      <c r="P964" s="0" t="n">
        <f aca="false">SUMPRODUCT('5N inverse'!$A$14:$Y$14,'5N mesh'!$B$37:$Z$37,$E963:$AC963)+'5N inverse'!$A$14*$C964/Setup!$B$17+INDEX('5N inverse'!$A$14:$Y$14,1,'5N mesh'!$B$7+1)*Setup!$B$22</f>
        <v>0</v>
      </c>
      <c r="Q964" s="0" t="n">
        <f aca="false">SUMPRODUCT('5N inverse'!$A$15:$Y$15,'5N mesh'!$B$37:$Z$37,$E963:$AC963)+'5N inverse'!$A$15*$C964/Setup!$B$17+INDEX('5N inverse'!$A$15:$Y$15,1,'5N mesh'!$B$7+1)*Setup!$B$22</f>
        <v>0</v>
      </c>
      <c r="R964" s="0" t="n">
        <f aca="false">SUMPRODUCT('5N inverse'!$A$16:$Y$16,'5N mesh'!$B$37:$Z$37,$E963:$AC963)+'5N inverse'!$A$16*$C964/Setup!$B$17+INDEX('5N inverse'!$A$16:$Y$16,1,'5N mesh'!$B$7+1)*Setup!$B$22</f>
        <v>0</v>
      </c>
      <c r="S964" s="0" t="n">
        <f aca="false">SUMPRODUCT('5N inverse'!$A$17:$Y$17,'5N mesh'!$B$37:$Z$37,$E963:$AC963)+'5N inverse'!$A$17*$C964/Setup!$B$17+INDEX('5N inverse'!$A$17:$Y$17,1,'5N mesh'!$B$7+1)*Setup!$B$22</f>
        <v>0</v>
      </c>
      <c r="T964" s="0" t="n">
        <f aca="false">SUMPRODUCT('5N inverse'!$A$18:$Y$18,'5N mesh'!$B$37:$Z$37,$E963:$AC963)+'5N inverse'!$A$18*$C964/Setup!$B$17+INDEX('5N inverse'!$A$18:$Y$18,1,'5N mesh'!$B$7+1)*Setup!$B$22</f>
        <v>0</v>
      </c>
      <c r="U964" s="0" t="n">
        <f aca="false">SUMPRODUCT('5N inverse'!$A$19:$Y$19,'5N mesh'!$B$37:$Z$37,$E963:$AC963)+'5N inverse'!$A$19*$C964/Setup!$B$17+INDEX('5N inverse'!$A$19:$Y$19,1,'5N mesh'!$B$7+1)*Setup!$B$22</f>
        <v>0</v>
      </c>
      <c r="V964" s="0" t="n">
        <f aca="false">SUMPRODUCT('5N inverse'!$A$20:$Y$20,'5N mesh'!$B$37:$Z$37,$E963:$AC963)+'5N inverse'!$A$20*$C964/Setup!$B$17+INDEX('5N inverse'!$A$20:$Y$20,1,'5N mesh'!$B$7+1)*Setup!$B$22</f>
        <v>0</v>
      </c>
      <c r="W964" s="0" t="n">
        <f aca="false">SUMPRODUCT('5N inverse'!$A$21:$Y$21,'5N mesh'!$B$37:$Z$37,$E963:$AC963)+'5N inverse'!$A$21*$C964/Setup!$B$17+INDEX('5N inverse'!$A$21:$Y$21,1,'5N mesh'!$B$7+1)*Setup!$B$22</f>
        <v>0</v>
      </c>
      <c r="X964" s="0" t="n">
        <f aca="false">SUMPRODUCT('5N inverse'!$A$22:$Y$22,'5N mesh'!$B$37:$Z$37,$E963:$AC963)+'5N inverse'!$A$22*$C964/Setup!$B$17+INDEX('5N inverse'!$A$22:$Y$22,1,'5N mesh'!$B$7+1)*Setup!$B$22</f>
        <v>0</v>
      </c>
      <c r="Y964" s="0" t="n">
        <f aca="false">SUMPRODUCT('5N inverse'!$A$23:$Y$23,'5N mesh'!$B$37:$Z$37,$E963:$AC963)+'5N inverse'!$A$23*$C964/Setup!$B$17+INDEX('5N inverse'!$A$23:$Y$23,1,'5N mesh'!$B$7+1)*Setup!$B$22</f>
        <v>0</v>
      </c>
      <c r="Z964" s="0" t="n">
        <f aca="false">SUMPRODUCT('5N inverse'!$A$24:$Y$24,'5N mesh'!$B$37:$Z$37,$E963:$AC963)+'5N inverse'!$A$24*$C964/Setup!$B$17+INDEX('5N inverse'!$A$24:$Y$24,1,'5N mesh'!$B$7+1)*Setup!$B$22</f>
        <v>0</v>
      </c>
      <c r="AA964" s="0" t="n">
        <f aca="false">SUMPRODUCT('5N inverse'!$A$25:$Y$25,'5N mesh'!$B$37:$Z$37,$E963:$AC963)+'5N inverse'!$A$25*$C964/Setup!$B$17+INDEX('5N inverse'!$A$25:$Y$25,1,'5N mesh'!$B$7+1)*Setup!$B$22</f>
        <v>0</v>
      </c>
      <c r="AB964" s="0" t="n">
        <f aca="false">SUMPRODUCT('5N inverse'!$A$26:$Y$26,'5N mesh'!$B$37:$Z$37,$E963:$AC963)+'5N inverse'!$A$26*$C964/Setup!$B$17+INDEX('5N inverse'!$A$26:$Y$26,1,'5N mesh'!$B$7+1)*Setup!$B$22</f>
        <v>0</v>
      </c>
      <c r="AC964" s="0" t="n">
        <f aca="false">SUMPRODUCT('5N inverse'!$A$27:$Y$27,'5N mesh'!$B$37:$Z$37,$E963:$AC963)+'5N inverse'!$A$27*$C964/Setup!$B$17+INDEX('5N inverse'!$A$27:$Y$27,1,'5N mesh'!$B$7+1)*Setup!$B$22</f>
        <v>0</v>
      </c>
    </row>
    <row r="965" customFormat="false" ht="15" hidden="false" customHeight="false" outlineLevel="0" collapsed="false">
      <c r="A965" s="0" t="n">
        <v>960</v>
      </c>
      <c r="B965" s="0" t="n">
        <f aca="false">A965*Setup!$B$11/3600</f>
        <v>80</v>
      </c>
      <c r="C965" s="0" t="n">
        <f aca="false">Setup!$B$7+Setup!$B$8*COS(2*PI()*(B965-Setup!$B$9)/24)</f>
        <v>22</v>
      </c>
      <c r="D965" s="0" t="n">
        <f aca="false">(C965-E965)/Setup!$B$17</f>
        <v>2.11904732961465</v>
      </c>
      <c r="E965" s="0" t="n">
        <f aca="false">SUMPRODUCT('5N inverse'!$A$3:$Y$3,'5N mesh'!$B$37:$Z$37,$E964:$AC964)+'5N inverse'!$A$3*$C965/Setup!$B$17+INDEX('5N inverse'!$A$3:$Y$3,1,'5N mesh'!$B$7+1)*Setup!$B$22</f>
        <v>21.7245238471501</v>
      </c>
      <c r="F965" s="0" t="n">
        <f aca="false">SUMPRODUCT('5N inverse'!$A$4:$Y$4,'5N mesh'!$B$37:$Z$37,$E964:$AC964)+'5N inverse'!$A$4*$C965/Setup!$B$17+INDEX('5N inverse'!$A$4:$Y$4,1,'5N mesh'!$B$7+1)*Setup!$B$22</f>
        <v>20.6138503255998</v>
      </c>
      <c r="G965" s="0" t="n">
        <f aca="false">SUMPRODUCT('5N inverse'!$A$5:$Y$5,'5N mesh'!$B$37:$Z$37,$E964:$AC964)+'5N inverse'!$A$5*$C965/Setup!$B$17+INDEX('5N inverse'!$A$5:$Y$5,1,'5N mesh'!$B$7+1)*Setup!$B$22</f>
        <v>18.3925032824993</v>
      </c>
      <c r="H965" s="0" t="n">
        <f aca="false">SUMPRODUCT('5N inverse'!$A$6:$Y$6,'5N mesh'!$B$37:$Z$37,$E964:$AC964)+'5N inverse'!$A$6*$C965/Setup!$B$17+INDEX('5N inverse'!$A$6:$Y$6,1,'5N mesh'!$B$7+1)*Setup!$B$22</f>
        <v>16.1711562393988</v>
      </c>
      <c r="I965" s="0" t="n">
        <f aca="false">SUMPRODUCT('5N inverse'!$A$7:$Y$7,'5N mesh'!$B$37:$Z$37,$E964:$AC964)+'5N inverse'!$A$7*$C965/Setup!$B$17+INDEX('5N inverse'!$A$7:$Y$7,1,'5N mesh'!$B$7+1)*Setup!$B$22</f>
        <v>15.0604827178485</v>
      </c>
      <c r="J965" s="0" t="n">
        <f aca="false">SUMPRODUCT('5N inverse'!$A$8:$Y$8,'5N mesh'!$B$37:$Z$37,$E964:$AC964)+'5N inverse'!$A$8*$C965/Setup!$B$17+INDEX('5N inverse'!$A$8:$Y$8,1,'5N mesh'!$B$7+1)*Setup!$B$22</f>
        <v>0</v>
      </c>
      <c r="K965" s="0" t="n">
        <f aca="false">SUMPRODUCT('5N inverse'!$A$9:$Y$9,'5N mesh'!$B$37:$Z$37,$E964:$AC964)+'5N inverse'!$A$9*$C965/Setup!$B$17+INDEX('5N inverse'!$A$9:$Y$9,1,'5N mesh'!$B$7+1)*Setup!$B$22</f>
        <v>0</v>
      </c>
      <c r="L965" s="0" t="n">
        <f aca="false">SUMPRODUCT('5N inverse'!$A$10:$Y$10,'5N mesh'!$B$37:$Z$37,$E964:$AC964)+'5N inverse'!$A$10*$C965/Setup!$B$17+INDEX('5N inverse'!$A$10:$Y$10,1,'5N mesh'!$B$7+1)*Setup!$B$22</f>
        <v>0</v>
      </c>
      <c r="M965" s="0" t="n">
        <f aca="false">SUMPRODUCT('5N inverse'!$A$11:$Y$11,'5N mesh'!$B$37:$Z$37,$E964:$AC964)+'5N inverse'!$A$11*$C965/Setup!$B$17+INDEX('5N inverse'!$A$11:$Y$11,1,'5N mesh'!$B$7+1)*Setup!$B$22</f>
        <v>0</v>
      </c>
      <c r="N965" s="0" t="n">
        <f aca="false">SUMPRODUCT('5N inverse'!$A$12:$Y$12,'5N mesh'!$B$37:$Z$37,$E964:$AC964)+'5N inverse'!$A$12*$C965/Setup!$B$17+INDEX('5N inverse'!$A$12:$Y$12,1,'5N mesh'!$B$7+1)*Setup!$B$22</f>
        <v>0</v>
      </c>
      <c r="O965" s="0" t="n">
        <f aca="false">SUMPRODUCT('5N inverse'!$A$13:$Y$13,'5N mesh'!$B$37:$Z$37,$E964:$AC964)+'5N inverse'!$A$13*$C965/Setup!$B$17+INDEX('5N inverse'!$A$13:$Y$13,1,'5N mesh'!$B$7+1)*Setup!$B$22</f>
        <v>0</v>
      </c>
      <c r="P965" s="0" t="n">
        <f aca="false">SUMPRODUCT('5N inverse'!$A$14:$Y$14,'5N mesh'!$B$37:$Z$37,$E964:$AC964)+'5N inverse'!$A$14*$C965/Setup!$B$17+INDEX('5N inverse'!$A$14:$Y$14,1,'5N mesh'!$B$7+1)*Setup!$B$22</f>
        <v>0</v>
      </c>
      <c r="Q965" s="0" t="n">
        <f aca="false">SUMPRODUCT('5N inverse'!$A$15:$Y$15,'5N mesh'!$B$37:$Z$37,$E964:$AC964)+'5N inverse'!$A$15*$C965/Setup!$B$17+INDEX('5N inverse'!$A$15:$Y$15,1,'5N mesh'!$B$7+1)*Setup!$B$22</f>
        <v>0</v>
      </c>
      <c r="R965" s="0" t="n">
        <f aca="false">SUMPRODUCT('5N inverse'!$A$16:$Y$16,'5N mesh'!$B$37:$Z$37,$E964:$AC964)+'5N inverse'!$A$16*$C965/Setup!$B$17+INDEX('5N inverse'!$A$16:$Y$16,1,'5N mesh'!$B$7+1)*Setup!$B$22</f>
        <v>0</v>
      </c>
      <c r="S965" s="0" t="n">
        <f aca="false">SUMPRODUCT('5N inverse'!$A$17:$Y$17,'5N mesh'!$B$37:$Z$37,$E964:$AC964)+'5N inverse'!$A$17*$C965/Setup!$B$17+INDEX('5N inverse'!$A$17:$Y$17,1,'5N mesh'!$B$7+1)*Setup!$B$22</f>
        <v>0</v>
      </c>
      <c r="T965" s="0" t="n">
        <f aca="false">SUMPRODUCT('5N inverse'!$A$18:$Y$18,'5N mesh'!$B$37:$Z$37,$E964:$AC964)+'5N inverse'!$A$18*$C965/Setup!$B$17+INDEX('5N inverse'!$A$18:$Y$18,1,'5N mesh'!$B$7+1)*Setup!$B$22</f>
        <v>0</v>
      </c>
      <c r="U965" s="0" t="n">
        <f aca="false">SUMPRODUCT('5N inverse'!$A$19:$Y$19,'5N mesh'!$B$37:$Z$37,$E964:$AC964)+'5N inverse'!$A$19*$C965/Setup!$B$17+INDEX('5N inverse'!$A$19:$Y$19,1,'5N mesh'!$B$7+1)*Setup!$B$22</f>
        <v>0</v>
      </c>
      <c r="V965" s="0" t="n">
        <f aca="false">SUMPRODUCT('5N inverse'!$A$20:$Y$20,'5N mesh'!$B$37:$Z$37,$E964:$AC964)+'5N inverse'!$A$20*$C965/Setup!$B$17+INDEX('5N inverse'!$A$20:$Y$20,1,'5N mesh'!$B$7+1)*Setup!$B$22</f>
        <v>0</v>
      </c>
      <c r="W965" s="0" t="n">
        <f aca="false">SUMPRODUCT('5N inverse'!$A$21:$Y$21,'5N mesh'!$B$37:$Z$37,$E964:$AC964)+'5N inverse'!$A$21*$C965/Setup!$B$17+INDEX('5N inverse'!$A$21:$Y$21,1,'5N mesh'!$B$7+1)*Setup!$B$22</f>
        <v>0</v>
      </c>
      <c r="X965" s="0" t="n">
        <f aca="false">SUMPRODUCT('5N inverse'!$A$22:$Y$22,'5N mesh'!$B$37:$Z$37,$E964:$AC964)+'5N inverse'!$A$22*$C965/Setup!$B$17+INDEX('5N inverse'!$A$22:$Y$22,1,'5N mesh'!$B$7+1)*Setup!$B$22</f>
        <v>0</v>
      </c>
      <c r="Y965" s="0" t="n">
        <f aca="false">SUMPRODUCT('5N inverse'!$A$23:$Y$23,'5N mesh'!$B$37:$Z$37,$E964:$AC964)+'5N inverse'!$A$23*$C965/Setup!$B$17+INDEX('5N inverse'!$A$23:$Y$23,1,'5N mesh'!$B$7+1)*Setup!$B$22</f>
        <v>0</v>
      </c>
      <c r="Z965" s="0" t="n">
        <f aca="false">SUMPRODUCT('5N inverse'!$A$24:$Y$24,'5N mesh'!$B$37:$Z$37,$E964:$AC964)+'5N inverse'!$A$24*$C965/Setup!$B$17+INDEX('5N inverse'!$A$24:$Y$24,1,'5N mesh'!$B$7+1)*Setup!$B$22</f>
        <v>0</v>
      </c>
      <c r="AA965" s="0" t="n">
        <f aca="false">SUMPRODUCT('5N inverse'!$A$25:$Y$25,'5N mesh'!$B$37:$Z$37,$E964:$AC964)+'5N inverse'!$A$25*$C965/Setup!$B$17+INDEX('5N inverse'!$A$25:$Y$25,1,'5N mesh'!$B$7+1)*Setup!$B$22</f>
        <v>0</v>
      </c>
      <c r="AB965" s="0" t="n">
        <f aca="false">SUMPRODUCT('5N inverse'!$A$26:$Y$26,'5N mesh'!$B$37:$Z$37,$E964:$AC964)+'5N inverse'!$A$26*$C965/Setup!$B$17+INDEX('5N inverse'!$A$26:$Y$26,1,'5N mesh'!$B$7+1)*Setup!$B$22</f>
        <v>0</v>
      </c>
      <c r="AC965" s="0" t="n">
        <f aca="false">SUMPRODUCT('5N inverse'!$A$27:$Y$27,'5N mesh'!$B$37:$Z$37,$E964:$AC964)+'5N inverse'!$A$27*$C965/Setup!$B$17+INDEX('5N inverse'!$A$27:$Y$27,1,'5N mesh'!$B$7+1)*Setup!$B$22</f>
        <v>0</v>
      </c>
    </row>
    <row r="966" customFormat="false" ht="15" hidden="false" customHeight="false" outlineLevel="0" collapsed="false">
      <c r="A966" s="0" t="n">
        <v>961</v>
      </c>
      <c r="B966" s="0" t="n">
        <f aca="false">A966*Setup!$B$11/3600</f>
        <v>80.0833333333333</v>
      </c>
      <c r="C966" s="0" t="n">
        <f aca="false">Setup!$B$7+Setup!$B$8*COS(2*PI()*(B966-Setup!$B$9)/24)</f>
        <v>22.0760449243224</v>
      </c>
      <c r="D966" s="0" t="n">
        <f aca="false">(C966-E966)/Setup!$B$17</f>
        <v>2.68750708646864</v>
      </c>
      <c r="E966" s="0" t="n">
        <f aca="false">SUMPRODUCT('5N inverse'!$A$3:$Y$3,'5N mesh'!$B$37:$Z$37,$E965:$AC965)+'5N inverse'!$A$3*$C966/Setup!$B$17+INDEX('5N inverse'!$A$3:$Y$3,1,'5N mesh'!$B$7+1)*Setup!$B$22</f>
        <v>21.7266690030815</v>
      </c>
      <c r="F966" s="0" t="n">
        <f aca="false">SUMPRODUCT('5N inverse'!$A$4:$Y$4,'5N mesh'!$B$37:$Z$37,$E965:$AC965)+'5N inverse'!$A$4*$C966/Setup!$B$17+INDEX('5N inverse'!$A$4:$Y$4,1,'5N mesh'!$B$7+1)*Setup!$B$22</f>
        <v>20.6156152296899</v>
      </c>
      <c r="G966" s="0" t="n">
        <f aca="false">SUMPRODUCT('5N inverse'!$A$5:$Y$5,'5N mesh'!$B$37:$Z$37,$E965:$AC965)+'5N inverse'!$A$5*$C966/Setup!$B$17+INDEX('5N inverse'!$A$5:$Y$5,1,'5N mesh'!$B$7+1)*Setup!$B$22</f>
        <v>18.3935076829067</v>
      </c>
      <c r="H966" s="0" t="n">
        <f aca="false">SUMPRODUCT('5N inverse'!$A$6:$Y$6,'5N mesh'!$B$37:$Z$37,$E965:$AC965)+'5N inverse'!$A$6*$C966/Setup!$B$17+INDEX('5N inverse'!$A$6:$Y$6,1,'5N mesh'!$B$7+1)*Setup!$B$22</f>
        <v>16.1714001361235</v>
      </c>
      <c r="I966" s="0" t="n">
        <f aca="false">SUMPRODUCT('5N inverse'!$A$7:$Y$7,'5N mesh'!$B$37:$Z$37,$E965:$AC965)+'5N inverse'!$A$7*$C966/Setup!$B$17+INDEX('5N inverse'!$A$7:$Y$7,1,'5N mesh'!$B$7+1)*Setup!$B$22</f>
        <v>15.0603463627319</v>
      </c>
      <c r="J966" s="0" t="n">
        <f aca="false">SUMPRODUCT('5N inverse'!$A$8:$Y$8,'5N mesh'!$B$37:$Z$37,$E965:$AC965)+'5N inverse'!$A$8*$C966/Setup!$B$17+INDEX('5N inverse'!$A$8:$Y$8,1,'5N mesh'!$B$7+1)*Setup!$B$22</f>
        <v>0</v>
      </c>
      <c r="K966" s="0" t="n">
        <f aca="false">SUMPRODUCT('5N inverse'!$A$9:$Y$9,'5N mesh'!$B$37:$Z$37,$E965:$AC965)+'5N inverse'!$A$9*$C966/Setup!$B$17+INDEX('5N inverse'!$A$9:$Y$9,1,'5N mesh'!$B$7+1)*Setup!$B$22</f>
        <v>0</v>
      </c>
      <c r="L966" s="0" t="n">
        <f aca="false">SUMPRODUCT('5N inverse'!$A$10:$Y$10,'5N mesh'!$B$37:$Z$37,$E965:$AC965)+'5N inverse'!$A$10*$C966/Setup!$B$17+INDEX('5N inverse'!$A$10:$Y$10,1,'5N mesh'!$B$7+1)*Setup!$B$22</f>
        <v>0</v>
      </c>
      <c r="M966" s="0" t="n">
        <f aca="false">SUMPRODUCT('5N inverse'!$A$11:$Y$11,'5N mesh'!$B$37:$Z$37,$E965:$AC965)+'5N inverse'!$A$11*$C966/Setup!$B$17+INDEX('5N inverse'!$A$11:$Y$11,1,'5N mesh'!$B$7+1)*Setup!$B$22</f>
        <v>0</v>
      </c>
      <c r="N966" s="0" t="n">
        <f aca="false">SUMPRODUCT('5N inverse'!$A$12:$Y$12,'5N mesh'!$B$37:$Z$37,$E965:$AC965)+'5N inverse'!$A$12*$C966/Setup!$B$17+INDEX('5N inverse'!$A$12:$Y$12,1,'5N mesh'!$B$7+1)*Setup!$B$22</f>
        <v>0</v>
      </c>
      <c r="O966" s="0" t="n">
        <f aca="false">SUMPRODUCT('5N inverse'!$A$13:$Y$13,'5N mesh'!$B$37:$Z$37,$E965:$AC965)+'5N inverse'!$A$13*$C966/Setup!$B$17+INDEX('5N inverse'!$A$13:$Y$13,1,'5N mesh'!$B$7+1)*Setup!$B$22</f>
        <v>0</v>
      </c>
      <c r="P966" s="0" t="n">
        <f aca="false">SUMPRODUCT('5N inverse'!$A$14:$Y$14,'5N mesh'!$B$37:$Z$37,$E965:$AC965)+'5N inverse'!$A$14*$C966/Setup!$B$17+INDEX('5N inverse'!$A$14:$Y$14,1,'5N mesh'!$B$7+1)*Setup!$B$22</f>
        <v>0</v>
      </c>
      <c r="Q966" s="0" t="n">
        <f aca="false">SUMPRODUCT('5N inverse'!$A$15:$Y$15,'5N mesh'!$B$37:$Z$37,$E965:$AC965)+'5N inverse'!$A$15*$C966/Setup!$B$17+INDEX('5N inverse'!$A$15:$Y$15,1,'5N mesh'!$B$7+1)*Setup!$B$22</f>
        <v>0</v>
      </c>
      <c r="R966" s="0" t="n">
        <f aca="false">SUMPRODUCT('5N inverse'!$A$16:$Y$16,'5N mesh'!$B$37:$Z$37,$E965:$AC965)+'5N inverse'!$A$16*$C966/Setup!$B$17+INDEX('5N inverse'!$A$16:$Y$16,1,'5N mesh'!$B$7+1)*Setup!$B$22</f>
        <v>0</v>
      </c>
      <c r="S966" s="0" t="n">
        <f aca="false">SUMPRODUCT('5N inverse'!$A$17:$Y$17,'5N mesh'!$B$37:$Z$37,$E965:$AC965)+'5N inverse'!$A$17*$C966/Setup!$B$17+INDEX('5N inverse'!$A$17:$Y$17,1,'5N mesh'!$B$7+1)*Setup!$B$22</f>
        <v>0</v>
      </c>
      <c r="T966" s="0" t="n">
        <f aca="false">SUMPRODUCT('5N inverse'!$A$18:$Y$18,'5N mesh'!$B$37:$Z$37,$E965:$AC965)+'5N inverse'!$A$18*$C966/Setup!$B$17+INDEX('5N inverse'!$A$18:$Y$18,1,'5N mesh'!$B$7+1)*Setup!$B$22</f>
        <v>0</v>
      </c>
      <c r="U966" s="0" t="n">
        <f aca="false">SUMPRODUCT('5N inverse'!$A$19:$Y$19,'5N mesh'!$B$37:$Z$37,$E965:$AC965)+'5N inverse'!$A$19*$C966/Setup!$B$17+INDEX('5N inverse'!$A$19:$Y$19,1,'5N mesh'!$B$7+1)*Setup!$B$22</f>
        <v>0</v>
      </c>
      <c r="V966" s="0" t="n">
        <f aca="false">SUMPRODUCT('5N inverse'!$A$20:$Y$20,'5N mesh'!$B$37:$Z$37,$E965:$AC965)+'5N inverse'!$A$20*$C966/Setup!$B$17+INDEX('5N inverse'!$A$20:$Y$20,1,'5N mesh'!$B$7+1)*Setup!$B$22</f>
        <v>0</v>
      </c>
      <c r="W966" s="0" t="n">
        <f aca="false">SUMPRODUCT('5N inverse'!$A$21:$Y$21,'5N mesh'!$B$37:$Z$37,$E965:$AC965)+'5N inverse'!$A$21*$C966/Setup!$B$17+INDEX('5N inverse'!$A$21:$Y$21,1,'5N mesh'!$B$7+1)*Setup!$B$22</f>
        <v>0</v>
      </c>
      <c r="X966" s="0" t="n">
        <f aca="false">SUMPRODUCT('5N inverse'!$A$22:$Y$22,'5N mesh'!$B$37:$Z$37,$E965:$AC965)+'5N inverse'!$A$22*$C966/Setup!$B$17+INDEX('5N inverse'!$A$22:$Y$22,1,'5N mesh'!$B$7+1)*Setup!$B$22</f>
        <v>0</v>
      </c>
      <c r="Y966" s="0" t="n">
        <f aca="false">SUMPRODUCT('5N inverse'!$A$23:$Y$23,'5N mesh'!$B$37:$Z$37,$E965:$AC965)+'5N inverse'!$A$23*$C966/Setup!$B$17+INDEX('5N inverse'!$A$23:$Y$23,1,'5N mesh'!$B$7+1)*Setup!$B$22</f>
        <v>0</v>
      </c>
      <c r="Z966" s="0" t="n">
        <f aca="false">SUMPRODUCT('5N inverse'!$A$24:$Y$24,'5N mesh'!$B$37:$Z$37,$E965:$AC965)+'5N inverse'!$A$24*$C966/Setup!$B$17+INDEX('5N inverse'!$A$24:$Y$24,1,'5N mesh'!$B$7+1)*Setup!$B$22</f>
        <v>0</v>
      </c>
      <c r="AA966" s="0" t="n">
        <f aca="false">SUMPRODUCT('5N inverse'!$A$25:$Y$25,'5N mesh'!$B$37:$Z$37,$E965:$AC965)+'5N inverse'!$A$25*$C966/Setup!$B$17+INDEX('5N inverse'!$A$25:$Y$25,1,'5N mesh'!$B$7+1)*Setup!$B$22</f>
        <v>0</v>
      </c>
      <c r="AB966" s="0" t="n">
        <f aca="false">SUMPRODUCT('5N inverse'!$A$26:$Y$26,'5N mesh'!$B$37:$Z$37,$E965:$AC965)+'5N inverse'!$A$26*$C966/Setup!$B$17+INDEX('5N inverse'!$A$26:$Y$26,1,'5N mesh'!$B$7+1)*Setup!$B$22</f>
        <v>0</v>
      </c>
      <c r="AC966" s="0" t="n">
        <f aca="false">SUMPRODUCT('5N inverse'!$A$27:$Y$27,'5N mesh'!$B$37:$Z$37,$E965:$AC965)+'5N inverse'!$A$27*$C966/Setup!$B$17+INDEX('5N inverse'!$A$27:$Y$27,1,'5N mesh'!$B$7+1)*Setup!$B$22</f>
        <v>0</v>
      </c>
    </row>
    <row r="967" customFormat="false" ht="15" hidden="false" customHeight="false" outlineLevel="0" collapsed="false">
      <c r="A967" s="0" t="n">
        <v>962</v>
      </c>
      <c r="B967" s="0" t="n">
        <f aca="false">A967*Setup!$B$11/3600</f>
        <v>80.1666666666667</v>
      </c>
      <c r="C967" s="0" t="n">
        <f aca="false">Setup!$B$7+Setup!$B$8*COS(2*PI()*(B967-Setup!$B$9)/24)</f>
        <v>22.1530055470599</v>
      </c>
      <c r="D967" s="0" t="n">
        <f aca="false">(C967-E967)/Setup!$B$17</f>
        <v>3.25557358030465</v>
      </c>
      <c r="E967" s="0" t="n">
        <f aca="false">SUMPRODUCT('5N inverse'!$A$3:$Y$3,'5N mesh'!$B$37:$Z$37,$E966:$AC966)+'5N inverse'!$A$3*$C967/Setup!$B$17+INDEX('5N inverse'!$A$3:$Y$3,1,'5N mesh'!$B$7+1)*Setup!$B$22</f>
        <v>21.7297809816203</v>
      </c>
      <c r="F967" s="0" t="n">
        <f aca="false">SUMPRODUCT('5N inverse'!$A$4:$Y$4,'5N mesh'!$B$37:$Z$37,$E966:$AC966)+'5N inverse'!$A$4*$C967/Setup!$B$17+INDEX('5N inverse'!$A$4:$Y$4,1,'5N mesh'!$B$7+1)*Setup!$B$22</f>
        <v>20.6181869371084</v>
      </c>
      <c r="G967" s="0" t="n">
        <f aca="false">SUMPRODUCT('5N inverse'!$A$5:$Y$5,'5N mesh'!$B$37:$Z$37,$E966:$AC966)+'5N inverse'!$A$5*$C967/Setup!$B$17+INDEX('5N inverse'!$A$5:$Y$5,1,'5N mesh'!$B$7+1)*Setup!$B$22</f>
        <v>18.3949988480847</v>
      </c>
      <c r="H967" s="0" t="n">
        <f aca="false">SUMPRODUCT('5N inverse'!$A$6:$Y$6,'5N mesh'!$B$37:$Z$37,$E966:$AC966)+'5N inverse'!$A$6*$C967/Setup!$B$17+INDEX('5N inverse'!$A$6:$Y$6,1,'5N mesh'!$B$7+1)*Setup!$B$22</f>
        <v>16.1718107590609</v>
      </c>
      <c r="I967" s="0" t="n">
        <f aca="false">SUMPRODUCT('5N inverse'!$A$7:$Y$7,'5N mesh'!$B$37:$Z$37,$E966:$AC966)+'5N inverse'!$A$7*$C967/Setup!$B$17+INDEX('5N inverse'!$A$7:$Y$7,1,'5N mesh'!$B$7+1)*Setup!$B$22</f>
        <v>15.060216714549</v>
      </c>
      <c r="J967" s="0" t="n">
        <f aca="false">SUMPRODUCT('5N inverse'!$A$8:$Y$8,'5N mesh'!$B$37:$Z$37,$E966:$AC966)+'5N inverse'!$A$8*$C967/Setup!$B$17+INDEX('5N inverse'!$A$8:$Y$8,1,'5N mesh'!$B$7+1)*Setup!$B$22</f>
        <v>0</v>
      </c>
      <c r="K967" s="0" t="n">
        <f aca="false">SUMPRODUCT('5N inverse'!$A$9:$Y$9,'5N mesh'!$B$37:$Z$37,$E966:$AC966)+'5N inverse'!$A$9*$C967/Setup!$B$17+INDEX('5N inverse'!$A$9:$Y$9,1,'5N mesh'!$B$7+1)*Setup!$B$22</f>
        <v>0</v>
      </c>
      <c r="L967" s="0" t="n">
        <f aca="false">SUMPRODUCT('5N inverse'!$A$10:$Y$10,'5N mesh'!$B$37:$Z$37,$E966:$AC966)+'5N inverse'!$A$10*$C967/Setup!$B$17+INDEX('5N inverse'!$A$10:$Y$10,1,'5N mesh'!$B$7+1)*Setup!$B$22</f>
        <v>0</v>
      </c>
      <c r="M967" s="0" t="n">
        <f aca="false">SUMPRODUCT('5N inverse'!$A$11:$Y$11,'5N mesh'!$B$37:$Z$37,$E966:$AC966)+'5N inverse'!$A$11*$C967/Setup!$B$17+INDEX('5N inverse'!$A$11:$Y$11,1,'5N mesh'!$B$7+1)*Setup!$B$22</f>
        <v>0</v>
      </c>
      <c r="N967" s="0" t="n">
        <f aca="false">SUMPRODUCT('5N inverse'!$A$12:$Y$12,'5N mesh'!$B$37:$Z$37,$E966:$AC966)+'5N inverse'!$A$12*$C967/Setup!$B$17+INDEX('5N inverse'!$A$12:$Y$12,1,'5N mesh'!$B$7+1)*Setup!$B$22</f>
        <v>0</v>
      </c>
      <c r="O967" s="0" t="n">
        <f aca="false">SUMPRODUCT('5N inverse'!$A$13:$Y$13,'5N mesh'!$B$37:$Z$37,$E966:$AC966)+'5N inverse'!$A$13*$C967/Setup!$B$17+INDEX('5N inverse'!$A$13:$Y$13,1,'5N mesh'!$B$7+1)*Setup!$B$22</f>
        <v>0</v>
      </c>
      <c r="P967" s="0" t="n">
        <f aca="false">SUMPRODUCT('5N inverse'!$A$14:$Y$14,'5N mesh'!$B$37:$Z$37,$E966:$AC966)+'5N inverse'!$A$14*$C967/Setup!$B$17+INDEX('5N inverse'!$A$14:$Y$14,1,'5N mesh'!$B$7+1)*Setup!$B$22</f>
        <v>0</v>
      </c>
      <c r="Q967" s="0" t="n">
        <f aca="false">SUMPRODUCT('5N inverse'!$A$15:$Y$15,'5N mesh'!$B$37:$Z$37,$E966:$AC966)+'5N inverse'!$A$15*$C967/Setup!$B$17+INDEX('5N inverse'!$A$15:$Y$15,1,'5N mesh'!$B$7+1)*Setup!$B$22</f>
        <v>0</v>
      </c>
      <c r="R967" s="0" t="n">
        <f aca="false">SUMPRODUCT('5N inverse'!$A$16:$Y$16,'5N mesh'!$B$37:$Z$37,$E966:$AC966)+'5N inverse'!$A$16*$C967/Setup!$B$17+INDEX('5N inverse'!$A$16:$Y$16,1,'5N mesh'!$B$7+1)*Setup!$B$22</f>
        <v>0</v>
      </c>
      <c r="S967" s="0" t="n">
        <f aca="false">SUMPRODUCT('5N inverse'!$A$17:$Y$17,'5N mesh'!$B$37:$Z$37,$E966:$AC966)+'5N inverse'!$A$17*$C967/Setup!$B$17+INDEX('5N inverse'!$A$17:$Y$17,1,'5N mesh'!$B$7+1)*Setup!$B$22</f>
        <v>0</v>
      </c>
      <c r="T967" s="0" t="n">
        <f aca="false">SUMPRODUCT('5N inverse'!$A$18:$Y$18,'5N mesh'!$B$37:$Z$37,$E966:$AC966)+'5N inverse'!$A$18*$C967/Setup!$B$17+INDEX('5N inverse'!$A$18:$Y$18,1,'5N mesh'!$B$7+1)*Setup!$B$22</f>
        <v>0</v>
      </c>
      <c r="U967" s="0" t="n">
        <f aca="false">SUMPRODUCT('5N inverse'!$A$19:$Y$19,'5N mesh'!$B$37:$Z$37,$E966:$AC966)+'5N inverse'!$A$19*$C967/Setup!$B$17+INDEX('5N inverse'!$A$19:$Y$19,1,'5N mesh'!$B$7+1)*Setup!$B$22</f>
        <v>0</v>
      </c>
      <c r="V967" s="0" t="n">
        <f aca="false">SUMPRODUCT('5N inverse'!$A$20:$Y$20,'5N mesh'!$B$37:$Z$37,$E966:$AC966)+'5N inverse'!$A$20*$C967/Setup!$B$17+INDEX('5N inverse'!$A$20:$Y$20,1,'5N mesh'!$B$7+1)*Setup!$B$22</f>
        <v>0</v>
      </c>
      <c r="W967" s="0" t="n">
        <f aca="false">SUMPRODUCT('5N inverse'!$A$21:$Y$21,'5N mesh'!$B$37:$Z$37,$E966:$AC966)+'5N inverse'!$A$21*$C967/Setup!$B$17+INDEX('5N inverse'!$A$21:$Y$21,1,'5N mesh'!$B$7+1)*Setup!$B$22</f>
        <v>0</v>
      </c>
      <c r="X967" s="0" t="n">
        <f aca="false">SUMPRODUCT('5N inverse'!$A$22:$Y$22,'5N mesh'!$B$37:$Z$37,$E966:$AC966)+'5N inverse'!$A$22*$C967/Setup!$B$17+INDEX('5N inverse'!$A$22:$Y$22,1,'5N mesh'!$B$7+1)*Setup!$B$22</f>
        <v>0</v>
      </c>
      <c r="Y967" s="0" t="n">
        <f aca="false">SUMPRODUCT('5N inverse'!$A$23:$Y$23,'5N mesh'!$B$37:$Z$37,$E966:$AC966)+'5N inverse'!$A$23*$C967/Setup!$B$17+INDEX('5N inverse'!$A$23:$Y$23,1,'5N mesh'!$B$7+1)*Setup!$B$22</f>
        <v>0</v>
      </c>
      <c r="Z967" s="0" t="n">
        <f aca="false">SUMPRODUCT('5N inverse'!$A$24:$Y$24,'5N mesh'!$B$37:$Z$37,$E966:$AC966)+'5N inverse'!$A$24*$C967/Setup!$B$17+INDEX('5N inverse'!$A$24:$Y$24,1,'5N mesh'!$B$7+1)*Setup!$B$22</f>
        <v>0</v>
      </c>
      <c r="AA967" s="0" t="n">
        <f aca="false">SUMPRODUCT('5N inverse'!$A$25:$Y$25,'5N mesh'!$B$37:$Z$37,$E966:$AC966)+'5N inverse'!$A$25*$C967/Setup!$B$17+INDEX('5N inverse'!$A$25:$Y$25,1,'5N mesh'!$B$7+1)*Setup!$B$22</f>
        <v>0</v>
      </c>
      <c r="AB967" s="0" t="n">
        <f aca="false">SUMPRODUCT('5N inverse'!$A$26:$Y$26,'5N mesh'!$B$37:$Z$37,$E966:$AC966)+'5N inverse'!$A$26*$C967/Setup!$B$17+INDEX('5N inverse'!$A$26:$Y$26,1,'5N mesh'!$B$7+1)*Setup!$B$22</f>
        <v>0</v>
      </c>
      <c r="AC967" s="0" t="n">
        <f aca="false">SUMPRODUCT('5N inverse'!$A$27:$Y$27,'5N mesh'!$B$37:$Z$37,$E966:$AC966)+'5N inverse'!$A$27*$C967/Setup!$B$17+INDEX('5N inverse'!$A$27:$Y$27,1,'5N mesh'!$B$7+1)*Setup!$B$22</f>
        <v>0</v>
      </c>
    </row>
    <row r="968" customFormat="false" ht="15" hidden="false" customHeight="false" outlineLevel="0" collapsed="false">
      <c r="A968" s="0" t="n">
        <v>963</v>
      </c>
      <c r="B968" s="0" t="n">
        <f aca="false">A968*Setup!$B$11/3600</f>
        <v>80.25</v>
      </c>
      <c r="C968" s="0" t="n">
        <f aca="false">Setup!$B$7+Setup!$B$8*COS(2*PI()*(B968-Setup!$B$9)/24)</f>
        <v>22.230845239124</v>
      </c>
      <c r="D968" s="0" t="n">
        <f aca="false">(C968-E968)/Setup!$B$17</f>
        <v>3.82297644055848</v>
      </c>
      <c r="E968" s="0" t="n">
        <f aca="false">SUMPRODUCT('5N inverse'!$A$3:$Y$3,'5N mesh'!$B$37:$Z$37,$E967:$AC967)+'5N inverse'!$A$3*$C968/Setup!$B$17+INDEX('5N inverse'!$A$3:$Y$3,1,'5N mesh'!$B$7+1)*Setup!$B$22</f>
        <v>21.7338583018514</v>
      </c>
      <c r="F968" s="0" t="n">
        <f aca="false">SUMPRODUCT('5N inverse'!$A$4:$Y$4,'5N mesh'!$B$37:$Z$37,$E967:$AC967)+'5N inverse'!$A$4*$C968/Setup!$B$17+INDEX('5N inverse'!$A$4:$Y$4,1,'5N mesh'!$B$7+1)*Setup!$B$22</f>
        <v>20.6215642240442</v>
      </c>
      <c r="G968" s="0" t="n">
        <f aca="false">SUMPRODUCT('5N inverse'!$A$5:$Y$5,'5N mesh'!$B$37:$Z$37,$E967:$AC967)+'5N inverse'!$A$5*$C968/Setup!$B$17+INDEX('5N inverse'!$A$5:$Y$5,1,'5N mesh'!$B$7+1)*Setup!$B$22</f>
        <v>18.3969760684297</v>
      </c>
      <c r="H968" s="0" t="n">
        <f aca="false">SUMPRODUCT('5N inverse'!$A$6:$Y$6,'5N mesh'!$B$37:$Z$37,$E967:$AC967)+'5N inverse'!$A$6*$C968/Setup!$B$17+INDEX('5N inverse'!$A$6:$Y$6,1,'5N mesh'!$B$7+1)*Setup!$B$22</f>
        <v>16.1723879128153</v>
      </c>
      <c r="I968" s="0" t="n">
        <f aca="false">SUMPRODUCT('5N inverse'!$A$7:$Y$7,'5N mesh'!$B$37:$Z$37,$E967:$AC967)+'5N inverse'!$A$7*$C968/Setup!$B$17+INDEX('5N inverse'!$A$7:$Y$7,1,'5N mesh'!$B$7+1)*Setup!$B$22</f>
        <v>15.0600938350081</v>
      </c>
      <c r="J968" s="0" t="n">
        <f aca="false">SUMPRODUCT('5N inverse'!$A$8:$Y$8,'5N mesh'!$B$37:$Z$37,$E967:$AC967)+'5N inverse'!$A$8*$C968/Setup!$B$17+INDEX('5N inverse'!$A$8:$Y$8,1,'5N mesh'!$B$7+1)*Setup!$B$22</f>
        <v>0</v>
      </c>
      <c r="K968" s="0" t="n">
        <f aca="false">SUMPRODUCT('5N inverse'!$A$9:$Y$9,'5N mesh'!$B$37:$Z$37,$E967:$AC967)+'5N inverse'!$A$9*$C968/Setup!$B$17+INDEX('5N inverse'!$A$9:$Y$9,1,'5N mesh'!$B$7+1)*Setup!$B$22</f>
        <v>0</v>
      </c>
      <c r="L968" s="0" t="n">
        <f aca="false">SUMPRODUCT('5N inverse'!$A$10:$Y$10,'5N mesh'!$B$37:$Z$37,$E967:$AC967)+'5N inverse'!$A$10*$C968/Setup!$B$17+INDEX('5N inverse'!$A$10:$Y$10,1,'5N mesh'!$B$7+1)*Setup!$B$22</f>
        <v>0</v>
      </c>
      <c r="M968" s="0" t="n">
        <f aca="false">SUMPRODUCT('5N inverse'!$A$11:$Y$11,'5N mesh'!$B$37:$Z$37,$E967:$AC967)+'5N inverse'!$A$11*$C968/Setup!$B$17+INDEX('5N inverse'!$A$11:$Y$11,1,'5N mesh'!$B$7+1)*Setup!$B$22</f>
        <v>0</v>
      </c>
      <c r="N968" s="0" t="n">
        <f aca="false">SUMPRODUCT('5N inverse'!$A$12:$Y$12,'5N mesh'!$B$37:$Z$37,$E967:$AC967)+'5N inverse'!$A$12*$C968/Setup!$B$17+INDEX('5N inverse'!$A$12:$Y$12,1,'5N mesh'!$B$7+1)*Setup!$B$22</f>
        <v>0</v>
      </c>
      <c r="O968" s="0" t="n">
        <f aca="false">SUMPRODUCT('5N inverse'!$A$13:$Y$13,'5N mesh'!$B$37:$Z$37,$E967:$AC967)+'5N inverse'!$A$13*$C968/Setup!$B$17+INDEX('5N inverse'!$A$13:$Y$13,1,'5N mesh'!$B$7+1)*Setup!$B$22</f>
        <v>0</v>
      </c>
      <c r="P968" s="0" t="n">
        <f aca="false">SUMPRODUCT('5N inverse'!$A$14:$Y$14,'5N mesh'!$B$37:$Z$37,$E967:$AC967)+'5N inverse'!$A$14*$C968/Setup!$B$17+INDEX('5N inverse'!$A$14:$Y$14,1,'5N mesh'!$B$7+1)*Setup!$B$22</f>
        <v>0</v>
      </c>
      <c r="Q968" s="0" t="n">
        <f aca="false">SUMPRODUCT('5N inverse'!$A$15:$Y$15,'5N mesh'!$B$37:$Z$37,$E967:$AC967)+'5N inverse'!$A$15*$C968/Setup!$B$17+INDEX('5N inverse'!$A$15:$Y$15,1,'5N mesh'!$B$7+1)*Setup!$B$22</f>
        <v>0</v>
      </c>
      <c r="R968" s="0" t="n">
        <f aca="false">SUMPRODUCT('5N inverse'!$A$16:$Y$16,'5N mesh'!$B$37:$Z$37,$E967:$AC967)+'5N inverse'!$A$16*$C968/Setup!$B$17+INDEX('5N inverse'!$A$16:$Y$16,1,'5N mesh'!$B$7+1)*Setup!$B$22</f>
        <v>0</v>
      </c>
      <c r="S968" s="0" t="n">
        <f aca="false">SUMPRODUCT('5N inverse'!$A$17:$Y$17,'5N mesh'!$B$37:$Z$37,$E967:$AC967)+'5N inverse'!$A$17*$C968/Setup!$B$17+INDEX('5N inverse'!$A$17:$Y$17,1,'5N mesh'!$B$7+1)*Setup!$B$22</f>
        <v>0</v>
      </c>
      <c r="T968" s="0" t="n">
        <f aca="false">SUMPRODUCT('5N inverse'!$A$18:$Y$18,'5N mesh'!$B$37:$Z$37,$E967:$AC967)+'5N inverse'!$A$18*$C968/Setup!$B$17+INDEX('5N inverse'!$A$18:$Y$18,1,'5N mesh'!$B$7+1)*Setup!$B$22</f>
        <v>0</v>
      </c>
      <c r="U968" s="0" t="n">
        <f aca="false">SUMPRODUCT('5N inverse'!$A$19:$Y$19,'5N mesh'!$B$37:$Z$37,$E967:$AC967)+'5N inverse'!$A$19*$C968/Setup!$B$17+INDEX('5N inverse'!$A$19:$Y$19,1,'5N mesh'!$B$7+1)*Setup!$B$22</f>
        <v>0</v>
      </c>
      <c r="V968" s="0" t="n">
        <f aca="false">SUMPRODUCT('5N inverse'!$A$20:$Y$20,'5N mesh'!$B$37:$Z$37,$E967:$AC967)+'5N inverse'!$A$20*$C968/Setup!$B$17+INDEX('5N inverse'!$A$20:$Y$20,1,'5N mesh'!$B$7+1)*Setup!$B$22</f>
        <v>0</v>
      </c>
      <c r="W968" s="0" t="n">
        <f aca="false">SUMPRODUCT('5N inverse'!$A$21:$Y$21,'5N mesh'!$B$37:$Z$37,$E967:$AC967)+'5N inverse'!$A$21*$C968/Setup!$B$17+INDEX('5N inverse'!$A$21:$Y$21,1,'5N mesh'!$B$7+1)*Setup!$B$22</f>
        <v>0</v>
      </c>
      <c r="X968" s="0" t="n">
        <f aca="false">SUMPRODUCT('5N inverse'!$A$22:$Y$22,'5N mesh'!$B$37:$Z$37,$E967:$AC967)+'5N inverse'!$A$22*$C968/Setup!$B$17+INDEX('5N inverse'!$A$22:$Y$22,1,'5N mesh'!$B$7+1)*Setup!$B$22</f>
        <v>0</v>
      </c>
      <c r="Y968" s="0" t="n">
        <f aca="false">SUMPRODUCT('5N inverse'!$A$23:$Y$23,'5N mesh'!$B$37:$Z$37,$E967:$AC967)+'5N inverse'!$A$23*$C968/Setup!$B$17+INDEX('5N inverse'!$A$23:$Y$23,1,'5N mesh'!$B$7+1)*Setup!$B$22</f>
        <v>0</v>
      </c>
      <c r="Z968" s="0" t="n">
        <f aca="false">SUMPRODUCT('5N inverse'!$A$24:$Y$24,'5N mesh'!$B$37:$Z$37,$E967:$AC967)+'5N inverse'!$A$24*$C968/Setup!$B$17+INDEX('5N inverse'!$A$24:$Y$24,1,'5N mesh'!$B$7+1)*Setup!$B$22</f>
        <v>0</v>
      </c>
      <c r="AA968" s="0" t="n">
        <f aca="false">SUMPRODUCT('5N inverse'!$A$25:$Y$25,'5N mesh'!$B$37:$Z$37,$E967:$AC967)+'5N inverse'!$A$25*$C968/Setup!$B$17+INDEX('5N inverse'!$A$25:$Y$25,1,'5N mesh'!$B$7+1)*Setup!$B$22</f>
        <v>0</v>
      </c>
      <c r="AB968" s="0" t="n">
        <f aca="false">SUMPRODUCT('5N inverse'!$A$26:$Y$26,'5N mesh'!$B$37:$Z$37,$E967:$AC967)+'5N inverse'!$A$26*$C968/Setup!$B$17+INDEX('5N inverse'!$A$26:$Y$26,1,'5N mesh'!$B$7+1)*Setup!$B$22</f>
        <v>0</v>
      </c>
      <c r="AC968" s="0" t="n">
        <f aca="false">SUMPRODUCT('5N inverse'!$A$27:$Y$27,'5N mesh'!$B$37:$Z$37,$E967:$AC967)+'5N inverse'!$A$27*$C968/Setup!$B$17+INDEX('5N inverse'!$A$27:$Y$27,1,'5N mesh'!$B$7+1)*Setup!$B$22</f>
        <v>0</v>
      </c>
    </row>
    <row r="969" customFormat="false" ht="15" hidden="false" customHeight="false" outlineLevel="0" collapsed="false">
      <c r="A969" s="0" t="n">
        <v>964</v>
      </c>
      <c r="B969" s="0" t="n">
        <f aca="false">A969*Setup!$B$11/3600</f>
        <v>80.3333333333333</v>
      </c>
      <c r="C969" s="0" t="n">
        <f aca="false">Setup!$B$7+Setup!$B$8*COS(2*PI()*(B969-Setup!$B$9)/24)</f>
        <v>22.3095269530372</v>
      </c>
      <c r="D969" s="0" t="n">
        <f aca="false">(C969-E969)/Setup!$B$17</f>
        <v>4.38944561254201</v>
      </c>
      <c r="E969" s="0" t="n">
        <f aca="false">SUMPRODUCT('5N inverse'!$A$3:$Y$3,'5N mesh'!$B$37:$Z$37,$E968:$AC968)+'5N inverse'!$A$3*$C969/Setup!$B$17+INDEX('5N inverse'!$A$3:$Y$3,1,'5N mesh'!$B$7+1)*Setup!$B$22</f>
        <v>21.7388990234067</v>
      </c>
      <c r="F969" s="0" t="n">
        <f aca="false">SUMPRODUCT('5N inverse'!$A$4:$Y$4,'5N mesh'!$B$37:$Z$37,$E968:$AC968)+'5N inverse'!$A$4*$C969/Setup!$B$17+INDEX('5N inverse'!$A$4:$Y$4,1,'5N mesh'!$B$7+1)*Setup!$B$22</f>
        <v>20.6257454832716</v>
      </c>
      <c r="G969" s="0" t="n">
        <f aca="false">SUMPRODUCT('5N inverse'!$A$5:$Y$5,'5N mesh'!$B$37:$Z$37,$E968:$AC968)+'5N inverse'!$A$5*$C969/Setup!$B$17+INDEX('5N inverse'!$A$5:$Y$5,1,'5N mesh'!$B$7+1)*Setup!$B$22</f>
        <v>18.3994384030012</v>
      </c>
      <c r="H969" s="0" t="n">
        <f aca="false">SUMPRODUCT('5N inverse'!$A$6:$Y$6,'5N mesh'!$B$37:$Z$37,$E968:$AC968)+'5N inverse'!$A$6*$C969/Setup!$B$17+INDEX('5N inverse'!$A$6:$Y$6,1,'5N mesh'!$B$7+1)*Setup!$B$22</f>
        <v>16.1731313227309</v>
      </c>
      <c r="I969" s="0" t="n">
        <f aca="false">SUMPRODUCT('5N inverse'!$A$7:$Y$7,'5N mesh'!$B$37:$Z$37,$E968:$AC968)+'5N inverse'!$A$7*$C969/Setup!$B$17+INDEX('5N inverse'!$A$7:$Y$7,1,'5N mesh'!$B$7+1)*Setup!$B$22</f>
        <v>15.0599777825957</v>
      </c>
      <c r="J969" s="0" t="n">
        <f aca="false">SUMPRODUCT('5N inverse'!$A$8:$Y$8,'5N mesh'!$B$37:$Z$37,$E968:$AC968)+'5N inverse'!$A$8*$C969/Setup!$B$17+INDEX('5N inverse'!$A$8:$Y$8,1,'5N mesh'!$B$7+1)*Setup!$B$22</f>
        <v>0</v>
      </c>
      <c r="K969" s="0" t="n">
        <f aca="false">SUMPRODUCT('5N inverse'!$A$9:$Y$9,'5N mesh'!$B$37:$Z$37,$E968:$AC968)+'5N inverse'!$A$9*$C969/Setup!$B$17+INDEX('5N inverse'!$A$9:$Y$9,1,'5N mesh'!$B$7+1)*Setup!$B$22</f>
        <v>0</v>
      </c>
      <c r="L969" s="0" t="n">
        <f aca="false">SUMPRODUCT('5N inverse'!$A$10:$Y$10,'5N mesh'!$B$37:$Z$37,$E968:$AC968)+'5N inverse'!$A$10*$C969/Setup!$B$17+INDEX('5N inverse'!$A$10:$Y$10,1,'5N mesh'!$B$7+1)*Setup!$B$22</f>
        <v>0</v>
      </c>
      <c r="M969" s="0" t="n">
        <f aca="false">SUMPRODUCT('5N inverse'!$A$11:$Y$11,'5N mesh'!$B$37:$Z$37,$E968:$AC968)+'5N inverse'!$A$11*$C969/Setup!$B$17+INDEX('5N inverse'!$A$11:$Y$11,1,'5N mesh'!$B$7+1)*Setup!$B$22</f>
        <v>0</v>
      </c>
      <c r="N969" s="0" t="n">
        <f aca="false">SUMPRODUCT('5N inverse'!$A$12:$Y$12,'5N mesh'!$B$37:$Z$37,$E968:$AC968)+'5N inverse'!$A$12*$C969/Setup!$B$17+INDEX('5N inverse'!$A$12:$Y$12,1,'5N mesh'!$B$7+1)*Setup!$B$22</f>
        <v>0</v>
      </c>
      <c r="O969" s="0" t="n">
        <f aca="false">SUMPRODUCT('5N inverse'!$A$13:$Y$13,'5N mesh'!$B$37:$Z$37,$E968:$AC968)+'5N inverse'!$A$13*$C969/Setup!$B$17+INDEX('5N inverse'!$A$13:$Y$13,1,'5N mesh'!$B$7+1)*Setup!$B$22</f>
        <v>0</v>
      </c>
      <c r="P969" s="0" t="n">
        <f aca="false">SUMPRODUCT('5N inverse'!$A$14:$Y$14,'5N mesh'!$B$37:$Z$37,$E968:$AC968)+'5N inverse'!$A$14*$C969/Setup!$B$17+INDEX('5N inverse'!$A$14:$Y$14,1,'5N mesh'!$B$7+1)*Setup!$B$22</f>
        <v>0</v>
      </c>
      <c r="Q969" s="0" t="n">
        <f aca="false">SUMPRODUCT('5N inverse'!$A$15:$Y$15,'5N mesh'!$B$37:$Z$37,$E968:$AC968)+'5N inverse'!$A$15*$C969/Setup!$B$17+INDEX('5N inverse'!$A$15:$Y$15,1,'5N mesh'!$B$7+1)*Setup!$B$22</f>
        <v>0</v>
      </c>
      <c r="R969" s="0" t="n">
        <f aca="false">SUMPRODUCT('5N inverse'!$A$16:$Y$16,'5N mesh'!$B$37:$Z$37,$E968:$AC968)+'5N inverse'!$A$16*$C969/Setup!$B$17+INDEX('5N inverse'!$A$16:$Y$16,1,'5N mesh'!$B$7+1)*Setup!$B$22</f>
        <v>0</v>
      </c>
      <c r="S969" s="0" t="n">
        <f aca="false">SUMPRODUCT('5N inverse'!$A$17:$Y$17,'5N mesh'!$B$37:$Z$37,$E968:$AC968)+'5N inverse'!$A$17*$C969/Setup!$B$17+INDEX('5N inverse'!$A$17:$Y$17,1,'5N mesh'!$B$7+1)*Setup!$B$22</f>
        <v>0</v>
      </c>
      <c r="T969" s="0" t="n">
        <f aca="false">SUMPRODUCT('5N inverse'!$A$18:$Y$18,'5N mesh'!$B$37:$Z$37,$E968:$AC968)+'5N inverse'!$A$18*$C969/Setup!$B$17+INDEX('5N inverse'!$A$18:$Y$18,1,'5N mesh'!$B$7+1)*Setup!$B$22</f>
        <v>0</v>
      </c>
      <c r="U969" s="0" t="n">
        <f aca="false">SUMPRODUCT('5N inverse'!$A$19:$Y$19,'5N mesh'!$B$37:$Z$37,$E968:$AC968)+'5N inverse'!$A$19*$C969/Setup!$B$17+INDEX('5N inverse'!$A$19:$Y$19,1,'5N mesh'!$B$7+1)*Setup!$B$22</f>
        <v>0</v>
      </c>
      <c r="V969" s="0" t="n">
        <f aca="false">SUMPRODUCT('5N inverse'!$A$20:$Y$20,'5N mesh'!$B$37:$Z$37,$E968:$AC968)+'5N inverse'!$A$20*$C969/Setup!$B$17+INDEX('5N inverse'!$A$20:$Y$20,1,'5N mesh'!$B$7+1)*Setup!$B$22</f>
        <v>0</v>
      </c>
      <c r="W969" s="0" t="n">
        <f aca="false">SUMPRODUCT('5N inverse'!$A$21:$Y$21,'5N mesh'!$B$37:$Z$37,$E968:$AC968)+'5N inverse'!$A$21*$C969/Setup!$B$17+INDEX('5N inverse'!$A$21:$Y$21,1,'5N mesh'!$B$7+1)*Setup!$B$22</f>
        <v>0</v>
      </c>
      <c r="X969" s="0" t="n">
        <f aca="false">SUMPRODUCT('5N inverse'!$A$22:$Y$22,'5N mesh'!$B$37:$Z$37,$E968:$AC968)+'5N inverse'!$A$22*$C969/Setup!$B$17+INDEX('5N inverse'!$A$22:$Y$22,1,'5N mesh'!$B$7+1)*Setup!$B$22</f>
        <v>0</v>
      </c>
      <c r="Y969" s="0" t="n">
        <f aca="false">SUMPRODUCT('5N inverse'!$A$23:$Y$23,'5N mesh'!$B$37:$Z$37,$E968:$AC968)+'5N inverse'!$A$23*$C969/Setup!$B$17+INDEX('5N inverse'!$A$23:$Y$23,1,'5N mesh'!$B$7+1)*Setup!$B$22</f>
        <v>0</v>
      </c>
      <c r="Z969" s="0" t="n">
        <f aca="false">SUMPRODUCT('5N inverse'!$A$24:$Y$24,'5N mesh'!$B$37:$Z$37,$E968:$AC968)+'5N inverse'!$A$24*$C969/Setup!$B$17+INDEX('5N inverse'!$A$24:$Y$24,1,'5N mesh'!$B$7+1)*Setup!$B$22</f>
        <v>0</v>
      </c>
      <c r="AA969" s="0" t="n">
        <f aca="false">SUMPRODUCT('5N inverse'!$A$25:$Y$25,'5N mesh'!$B$37:$Z$37,$E968:$AC968)+'5N inverse'!$A$25*$C969/Setup!$B$17+INDEX('5N inverse'!$A$25:$Y$25,1,'5N mesh'!$B$7+1)*Setup!$B$22</f>
        <v>0</v>
      </c>
      <c r="AB969" s="0" t="n">
        <f aca="false">SUMPRODUCT('5N inverse'!$A$26:$Y$26,'5N mesh'!$B$37:$Z$37,$E968:$AC968)+'5N inverse'!$A$26*$C969/Setup!$B$17+INDEX('5N inverse'!$A$26:$Y$26,1,'5N mesh'!$B$7+1)*Setup!$B$22</f>
        <v>0</v>
      </c>
      <c r="AC969" s="0" t="n">
        <f aca="false">SUMPRODUCT('5N inverse'!$A$27:$Y$27,'5N mesh'!$B$37:$Z$37,$E968:$AC968)+'5N inverse'!$A$27*$C969/Setup!$B$17+INDEX('5N inverse'!$A$27:$Y$27,1,'5N mesh'!$B$7+1)*Setup!$B$22</f>
        <v>0</v>
      </c>
    </row>
    <row r="970" customFormat="false" ht="15" hidden="false" customHeight="false" outlineLevel="0" collapsed="false">
      <c r="A970" s="0" t="n">
        <v>965</v>
      </c>
      <c r="B970" s="0" t="n">
        <f aca="false">A970*Setup!$B$11/3600</f>
        <v>80.4166666666667</v>
      </c>
      <c r="C970" s="0" t="n">
        <f aca="false">Setup!$B$7+Setup!$B$8*COS(2*PI()*(B970-Setup!$B$9)/24)</f>
        <v>22.3890132405651</v>
      </c>
      <c r="D970" s="0" t="n">
        <f aca="false">(C970-E970)/Setup!$B$17</f>
        <v>4.95471148597456</v>
      </c>
      <c r="E970" s="0" t="n">
        <f aca="false">SUMPRODUCT('5N inverse'!$A$3:$Y$3,'5N mesh'!$B$37:$Z$37,$E969:$AC969)+'5N inverse'!$A$3*$C970/Setup!$B$17+INDEX('5N inverse'!$A$3:$Y$3,1,'5N mesh'!$B$7+1)*Setup!$B$22</f>
        <v>21.7449007473884</v>
      </c>
      <c r="F970" s="0" t="n">
        <f aca="false">SUMPRODUCT('5N inverse'!$A$4:$Y$4,'5N mesh'!$B$37:$Z$37,$E969:$AC969)+'5N inverse'!$A$4*$C970/Setup!$B$17+INDEX('5N inverse'!$A$4:$Y$4,1,'5N mesh'!$B$7+1)*Setup!$B$22</f>
        <v>20.6307287249152</v>
      </c>
      <c r="G970" s="0" t="n">
        <f aca="false">SUMPRODUCT('5N inverse'!$A$5:$Y$5,'5N mesh'!$B$37:$Z$37,$E969:$AC969)+'5N inverse'!$A$5*$C970/Setup!$B$17+INDEX('5N inverse'!$A$5:$Y$5,1,'5N mesh'!$B$7+1)*Setup!$B$22</f>
        <v>18.4023846799688</v>
      </c>
      <c r="H970" s="0" t="n">
        <f aca="false">SUMPRODUCT('5N inverse'!$A$6:$Y$6,'5N mesh'!$B$37:$Z$37,$E969:$AC969)+'5N inverse'!$A$6*$C970/Setup!$B$17+INDEX('5N inverse'!$A$6:$Y$6,1,'5N mesh'!$B$7+1)*Setup!$B$22</f>
        <v>16.1740406350224</v>
      </c>
      <c r="I970" s="0" t="n">
        <f aca="false">SUMPRODUCT('5N inverse'!$A$7:$Y$7,'5N mesh'!$B$37:$Z$37,$E969:$AC969)+'5N inverse'!$A$7*$C970/Setup!$B$17+INDEX('5N inverse'!$A$7:$Y$7,1,'5N mesh'!$B$7+1)*Setup!$B$22</f>
        <v>15.0598686125493</v>
      </c>
      <c r="J970" s="0" t="n">
        <f aca="false">SUMPRODUCT('5N inverse'!$A$8:$Y$8,'5N mesh'!$B$37:$Z$37,$E969:$AC969)+'5N inverse'!$A$8*$C970/Setup!$B$17+INDEX('5N inverse'!$A$8:$Y$8,1,'5N mesh'!$B$7+1)*Setup!$B$22</f>
        <v>0</v>
      </c>
      <c r="K970" s="0" t="n">
        <f aca="false">SUMPRODUCT('5N inverse'!$A$9:$Y$9,'5N mesh'!$B$37:$Z$37,$E969:$AC969)+'5N inverse'!$A$9*$C970/Setup!$B$17+INDEX('5N inverse'!$A$9:$Y$9,1,'5N mesh'!$B$7+1)*Setup!$B$22</f>
        <v>0</v>
      </c>
      <c r="L970" s="0" t="n">
        <f aca="false">SUMPRODUCT('5N inverse'!$A$10:$Y$10,'5N mesh'!$B$37:$Z$37,$E969:$AC969)+'5N inverse'!$A$10*$C970/Setup!$B$17+INDEX('5N inverse'!$A$10:$Y$10,1,'5N mesh'!$B$7+1)*Setup!$B$22</f>
        <v>0</v>
      </c>
      <c r="M970" s="0" t="n">
        <f aca="false">SUMPRODUCT('5N inverse'!$A$11:$Y$11,'5N mesh'!$B$37:$Z$37,$E969:$AC969)+'5N inverse'!$A$11*$C970/Setup!$B$17+INDEX('5N inverse'!$A$11:$Y$11,1,'5N mesh'!$B$7+1)*Setup!$B$22</f>
        <v>0</v>
      </c>
      <c r="N970" s="0" t="n">
        <f aca="false">SUMPRODUCT('5N inverse'!$A$12:$Y$12,'5N mesh'!$B$37:$Z$37,$E969:$AC969)+'5N inverse'!$A$12*$C970/Setup!$B$17+INDEX('5N inverse'!$A$12:$Y$12,1,'5N mesh'!$B$7+1)*Setup!$B$22</f>
        <v>0</v>
      </c>
      <c r="O970" s="0" t="n">
        <f aca="false">SUMPRODUCT('5N inverse'!$A$13:$Y$13,'5N mesh'!$B$37:$Z$37,$E969:$AC969)+'5N inverse'!$A$13*$C970/Setup!$B$17+INDEX('5N inverse'!$A$13:$Y$13,1,'5N mesh'!$B$7+1)*Setup!$B$22</f>
        <v>0</v>
      </c>
      <c r="P970" s="0" t="n">
        <f aca="false">SUMPRODUCT('5N inverse'!$A$14:$Y$14,'5N mesh'!$B$37:$Z$37,$E969:$AC969)+'5N inverse'!$A$14*$C970/Setup!$B$17+INDEX('5N inverse'!$A$14:$Y$14,1,'5N mesh'!$B$7+1)*Setup!$B$22</f>
        <v>0</v>
      </c>
      <c r="Q970" s="0" t="n">
        <f aca="false">SUMPRODUCT('5N inverse'!$A$15:$Y$15,'5N mesh'!$B$37:$Z$37,$E969:$AC969)+'5N inverse'!$A$15*$C970/Setup!$B$17+INDEX('5N inverse'!$A$15:$Y$15,1,'5N mesh'!$B$7+1)*Setup!$B$22</f>
        <v>0</v>
      </c>
      <c r="R970" s="0" t="n">
        <f aca="false">SUMPRODUCT('5N inverse'!$A$16:$Y$16,'5N mesh'!$B$37:$Z$37,$E969:$AC969)+'5N inverse'!$A$16*$C970/Setup!$B$17+INDEX('5N inverse'!$A$16:$Y$16,1,'5N mesh'!$B$7+1)*Setup!$B$22</f>
        <v>0</v>
      </c>
      <c r="S970" s="0" t="n">
        <f aca="false">SUMPRODUCT('5N inverse'!$A$17:$Y$17,'5N mesh'!$B$37:$Z$37,$E969:$AC969)+'5N inverse'!$A$17*$C970/Setup!$B$17+INDEX('5N inverse'!$A$17:$Y$17,1,'5N mesh'!$B$7+1)*Setup!$B$22</f>
        <v>0</v>
      </c>
      <c r="T970" s="0" t="n">
        <f aca="false">SUMPRODUCT('5N inverse'!$A$18:$Y$18,'5N mesh'!$B$37:$Z$37,$E969:$AC969)+'5N inverse'!$A$18*$C970/Setup!$B$17+INDEX('5N inverse'!$A$18:$Y$18,1,'5N mesh'!$B$7+1)*Setup!$B$22</f>
        <v>0</v>
      </c>
      <c r="U970" s="0" t="n">
        <f aca="false">SUMPRODUCT('5N inverse'!$A$19:$Y$19,'5N mesh'!$B$37:$Z$37,$E969:$AC969)+'5N inverse'!$A$19*$C970/Setup!$B$17+INDEX('5N inverse'!$A$19:$Y$19,1,'5N mesh'!$B$7+1)*Setup!$B$22</f>
        <v>0</v>
      </c>
      <c r="V970" s="0" t="n">
        <f aca="false">SUMPRODUCT('5N inverse'!$A$20:$Y$20,'5N mesh'!$B$37:$Z$37,$E969:$AC969)+'5N inverse'!$A$20*$C970/Setup!$B$17+INDEX('5N inverse'!$A$20:$Y$20,1,'5N mesh'!$B$7+1)*Setup!$B$22</f>
        <v>0</v>
      </c>
      <c r="W970" s="0" t="n">
        <f aca="false">SUMPRODUCT('5N inverse'!$A$21:$Y$21,'5N mesh'!$B$37:$Z$37,$E969:$AC969)+'5N inverse'!$A$21*$C970/Setup!$B$17+INDEX('5N inverse'!$A$21:$Y$21,1,'5N mesh'!$B$7+1)*Setup!$B$22</f>
        <v>0</v>
      </c>
      <c r="X970" s="0" t="n">
        <f aca="false">SUMPRODUCT('5N inverse'!$A$22:$Y$22,'5N mesh'!$B$37:$Z$37,$E969:$AC969)+'5N inverse'!$A$22*$C970/Setup!$B$17+INDEX('5N inverse'!$A$22:$Y$22,1,'5N mesh'!$B$7+1)*Setup!$B$22</f>
        <v>0</v>
      </c>
      <c r="Y970" s="0" t="n">
        <f aca="false">SUMPRODUCT('5N inverse'!$A$23:$Y$23,'5N mesh'!$B$37:$Z$37,$E969:$AC969)+'5N inverse'!$A$23*$C970/Setup!$B$17+INDEX('5N inverse'!$A$23:$Y$23,1,'5N mesh'!$B$7+1)*Setup!$B$22</f>
        <v>0</v>
      </c>
      <c r="Z970" s="0" t="n">
        <f aca="false">SUMPRODUCT('5N inverse'!$A$24:$Y$24,'5N mesh'!$B$37:$Z$37,$E969:$AC969)+'5N inverse'!$A$24*$C970/Setup!$B$17+INDEX('5N inverse'!$A$24:$Y$24,1,'5N mesh'!$B$7+1)*Setup!$B$22</f>
        <v>0</v>
      </c>
      <c r="AA970" s="0" t="n">
        <f aca="false">SUMPRODUCT('5N inverse'!$A$25:$Y$25,'5N mesh'!$B$37:$Z$37,$E969:$AC969)+'5N inverse'!$A$25*$C970/Setup!$B$17+INDEX('5N inverse'!$A$25:$Y$25,1,'5N mesh'!$B$7+1)*Setup!$B$22</f>
        <v>0</v>
      </c>
      <c r="AB970" s="0" t="n">
        <f aca="false">SUMPRODUCT('5N inverse'!$A$26:$Y$26,'5N mesh'!$B$37:$Z$37,$E969:$AC969)+'5N inverse'!$A$26*$C970/Setup!$B$17+INDEX('5N inverse'!$A$26:$Y$26,1,'5N mesh'!$B$7+1)*Setup!$B$22</f>
        <v>0</v>
      </c>
      <c r="AC970" s="0" t="n">
        <f aca="false">SUMPRODUCT('5N inverse'!$A$27:$Y$27,'5N mesh'!$B$37:$Z$37,$E969:$AC969)+'5N inverse'!$A$27*$C970/Setup!$B$17+INDEX('5N inverse'!$A$27:$Y$27,1,'5N mesh'!$B$7+1)*Setup!$B$22</f>
        <v>0</v>
      </c>
    </row>
    <row r="971" customFormat="false" ht="15" hidden="false" customHeight="false" outlineLevel="0" collapsed="false">
      <c r="A971" s="0" t="n">
        <v>966</v>
      </c>
      <c r="B971" s="0" t="n">
        <f aca="false">A971*Setup!$B$11/3600</f>
        <v>80.5</v>
      </c>
      <c r="C971" s="0" t="n">
        <f aca="false">Setup!$B$7+Setup!$B$8*COS(2*PI()*(B971-Setup!$B$9)/24)</f>
        <v>22.4692662705396</v>
      </c>
      <c r="D971" s="0" t="n">
        <f aca="false">(C971-E971)/Setup!$B$17</f>
        <v>5.51850502330151</v>
      </c>
      <c r="E971" s="0" t="n">
        <f aca="false">SUMPRODUCT('5N inverse'!$A$3:$Y$3,'5N mesh'!$B$37:$Z$37,$E970:$AC970)+'5N inverse'!$A$3*$C971/Setup!$B$17+INDEX('5N inverse'!$A$3:$Y$3,1,'5N mesh'!$B$7+1)*Setup!$B$22</f>
        <v>21.7518606175104</v>
      </c>
      <c r="F971" s="0" t="n">
        <f aca="false">SUMPRODUCT('5N inverse'!$A$4:$Y$4,'5N mesh'!$B$37:$Z$37,$E970:$AC970)+'5N inverse'!$A$4*$C971/Setup!$B$17+INDEX('5N inverse'!$A$4:$Y$4,1,'5N mesh'!$B$7+1)*Setup!$B$22</f>
        <v>20.6365115773971</v>
      </c>
      <c r="G971" s="0" t="n">
        <f aca="false">SUMPRODUCT('5N inverse'!$A$5:$Y$5,'5N mesh'!$B$37:$Z$37,$E970:$AC970)+'5N inverse'!$A$5*$C971/Setup!$B$17+INDEX('5N inverse'!$A$5:$Y$5,1,'5N mesh'!$B$7+1)*Setup!$B$22</f>
        <v>18.4058134971704</v>
      </c>
      <c r="H971" s="0" t="n">
        <f aca="false">SUMPRODUCT('5N inverse'!$A$6:$Y$6,'5N mesh'!$B$37:$Z$37,$E970:$AC970)+'5N inverse'!$A$6*$C971/Setup!$B$17+INDEX('5N inverse'!$A$6:$Y$6,1,'5N mesh'!$B$7+1)*Setup!$B$22</f>
        <v>16.1751154169437</v>
      </c>
      <c r="I971" s="0" t="n">
        <f aca="false">SUMPRODUCT('5N inverse'!$A$7:$Y$7,'5N mesh'!$B$37:$Z$37,$E970:$AC970)+'5N inverse'!$A$7*$C971/Setup!$B$17+INDEX('5N inverse'!$A$7:$Y$7,1,'5N mesh'!$B$7+1)*Setup!$B$22</f>
        <v>15.0597663768303</v>
      </c>
      <c r="J971" s="0" t="n">
        <f aca="false">SUMPRODUCT('5N inverse'!$A$8:$Y$8,'5N mesh'!$B$37:$Z$37,$E970:$AC970)+'5N inverse'!$A$8*$C971/Setup!$B$17+INDEX('5N inverse'!$A$8:$Y$8,1,'5N mesh'!$B$7+1)*Setup!$B$22</f>
        <v>0</v>
      </c>
      <c r="K971" s="0" t="n">
        <f aca="false">SUMPRODUCT('5N inverse'!$A$9:$Y$9,'5N mesh'!$B$37:$Z$37,$E970:$AC970)+'5N inverse'!$A$9*$C971/Setup!$B$17+INDEX('5N inverse'!$A$9:$Y$9,1,'5N mesh'!$B$7+1)*Setup!$B$22</f>
        <v>0</v>
      </c>
      <c r="L971" s="0" t="n">
        <f aca="false">SUMPRODUCT('5N inverse'!$A$10:$Y$10,'5N mesh'!$B$37:$Z$37,$E970:$AC970)+'5N inverse'!$A$10*$C971/Setup!$B$17+INDEX('5N inverse'!$A$10:$Y$10,1,'5N mesh'!$B$7+1)*Setup!$B$22</f>
        <v>0</v>
      </c>
      <c r="M971" s="0" t="n">
        <f aca="false">SUMPRODUCT('5N inverse'!$A$11:$Y$11,'5N mesh'!$B$37:$Z$37,$E970:$AC970)+'5N inverse'!$A$11*$C971/Setup!$B$17+INDEX('5N inverse'!$A$11:$Y$11,1,'5N mesh'!$B$7+1)*Setup!$B$22</f>
        <v>0</v>
      </c>
      <c r="N971" s="0" t="n">
        <f aca="false">SUMPRODUCT('5N inverse'!$A$12:$Y$12,'5N mesh'!$B$37:$Z$37,$E970:$AC970)+'5N inverse'!$A$12*$C971/Setup!$B$17+INDEX('5N inverse'!$A$12:$Y$12,1,'5N mesh'!$B$7+1)*Setup!$B$22</f>
        <v>0</v>
      </c>
      <c r="O971" s="0" t="n">
        <f aca="false">SUMPRODUCT('5N inverse'!$A$13:$Y$13,'5N mesh'!$B$37:$Z$37,$E970:$AC970)+'5N inverse'!$A$13*$C971/Setup!$B$17+INDEX('5N inverse'!$A$13:$Y$13,1,'5N mesh'!$B$7+1)*Setup!$B$22</f>
        <v>0</v>
      </c>
      <c r="P971" s="0" t="n">
        <f aca="false">SUMPRODUCT('5N inverse'!$A$14:$Y$14,'5N mesh'!$B$37:$Z$37,$E970:$AC970)+'5N inverse'!$A$14*$C971/Setup!$B$17+INDEX('5N inverse'!$A$14:$Y$14,1,'5N mesh'!$B$7+1)*Setup!$B$22</f>
        <v>0</v>
      </c>
      <c r="Q971" s="0" t="n">
        <f aca="false">SUMPRODUCT('5N inverse'!$A$15:$Y$15,'5N mesh'!$B$37:$Z$37,$E970:$AC970)+'5N inverse'!$A$15*$C971/Setup!$B$17+INDEX('5N inverse'!$A$15:$Y$15,1,'5N mesh'!$B$7+1)*Setup!$B$22</f>
        <v>0</v>
      </c>
      <c r="R971" s="0" t="n">
        <f aca="false">SUMPRODUCT('5N inverse'!$A$16:$Y$16,'5N mesh'!$B$37:$Z$37,$E970:$AC970)+'5N inverse'!$A$16*$C971/Setup!$B$17+INDEX('5N inverse'!$A$16:$Y$16,1,'5N mesh'!$B$7+1)*Setup!$B$22</f>
        <v>0</v>
      </c>
      <c r="S971" s="0" t="n">
        <f aca="false">SUMPRODUCT('5N inverse'!$A$17:$Y$17,'5N mesh'!$B$37:$Z$37,$E970:$AC970)+'5N inverse'!$A$17*$C971/Setup!$B$17+INDEX('5N inverse'!$A$17:$Y$17,1,'5N mesh'!$B$7+1)*Setup!$B$22</f>
        <v>0</v>
      </c>
      <c r="T971" s="0" t="n">
        <f aca="false">SUMPRODUCT('5N inverse'!$A$18:$Y$18,'5N mesh'!$B$37:$Z$37,$E970:$AC970)+'5N inverse'!$A$18*$C971/Setup!$B$17+INDEX('5N inverse'!$A$18:$Y$18,1,'5N mesh'!$B$7+1)*Setup!$B$22</f>
        <v>0</v>
      </c>
      <c r="U971" s="0" t="n">
        <f aca="false">SUMPRODUCT('5N inverse'!$A$19:$Y$19,'5N mesh'!$B$37:$Z$37,$E970:$AC970)+'5N inverse'!$A$19*$C971/Setup!$B$17+INDEX('5N inverse'!$A$19:$Y$19,1,'5N mesh'!$B$7+1)*Setup!$B$22</f>
        <v>0</v>
      </c>
      <c r="V971" s="0" t="n">
        <f aca="false">SUMPRODUCT('5N inverse'!$A$20:$Y$20,'5N mesh'!$B$37:$Z$37,$E970:$AC970)+'5N inverse'!$A$20*$C971/Setup!$B$17+INDEX('5N inverse'!$A$20:$Y$20,1,'5N mesh'!$B$7+1)*Setup!$B$22</f>
        <v>0</v>
      </c>
      <c r="W971" s="0" t="n">
        <f aca="false">SUMPRODUCT('5N inverse'!$A$21:$Y$21,'5N mesh'!$B$37:$Z$37,$E970:$AC970)+'5N inverse'!$A$21*$C971/Setup!$B$17+INDEX('5N inverse'!$A$21:$Y$21,1,'5N mesh'!$B$7+1)*Setup!$B$22</f>
        <v>0</v>
      </c>
      <c r="X971" s="0" t="n">
        <f aca="false">SUMPRODUCT('5N inverse'!$A$22:$Y$22,'5N mesh'!$B$37:$Z$37,$E970:$AC970)+'5N inverse'!$A$22*$C971/Setup!$B$17+INDEX('5N inverse'!$A$22:$Y$22,1,'5N mesh'!$B$7+1)*Setup!$B$22</f>
        <v>0</v>
      </c>
      <c r="Y971" s="0" t="n">
        <f aca="false">SUMPRODUCT('5N inverse'!$A$23:$Y$23,'5N mesh'!$B$37:$Z$37,$E970:$AC970)+'5N inverse'!$A$23*$C971/Setup!$B$17+INDEX('5N inverse'!$A$23:$Y$23,1,'5N mesh'!$B$7+1)*Setup!$B$22</f>
        <v>0</v>
      </c>
      <c r="Z971" s="0" t="n">
        <f aca="false">SUMPRODUCT('5N inverse'!$A$24:$Y$24,'5N mesh'!$B$37:$Z$37,$E970:$AC970)+'5N inverse'!$A$24*$C971/Setup!$B$17+INDEX('5N inverse'!$A$24:$Y$24,1,'5N mesh'!$B$7+1)*Setup!$B$22</f>
        <v>0</v>
      </c>
      <c r="AA971" s="0" t="n">
        <f aca="false">SUMPRODUCT('5N inverse'!$A$25:$Y$25,'5N mesh'!$B$37:$Z$37,$E970:$AC970)+'5N inverse'!$A$25*$C971/Setup!$B$17+INDEX('5N inverse'!$A$25:$Y$25,1,'5N mesh'!$B$7+1)*Setup!$B$22</f>
        <v>0</v>
      </c>
      <c r="AB971" s="0" t="n">
        <f aca="false">SUMPRODUCT('5N inverse'!$A$26:$Y$26,'5N mesh'!$B$37:$Z$37,$E970:$AC970)+'5N inverse'!$A$26*$C971/Setup!$B$17+INDEX('5N inverse'!$A$26:$Y$26,1,'5N mesh'!$B$7+1)*Setup!$B$22</f>
        <v>0</v>
      </c>
      <c r="AC971" s="0" t="n">
        <f aca="false">SUMPRODUCT('5N inverse'!$A$27:$Y$27,'5N mesh'!$B$37:$Z$37,$E970:$AC970)+'5N inverse'!$A$27*$C971/Setup!$B$17+INDEX('5N inverse'!$A$27:$Y$27,1,'5N mesh'!$B$7+1)*Setup!$B$22</f>
        <v>0</v>
      </c>
    </row>
    <row r="972" customFormat="false" ht="15" hidden="false" customHeight="false" outlineLevel="0" collapsed="false">
      <c r="A972" s="0" t="n">
        <v>967</v>
      </c>
      <c r="B972" s="0" t="n">
        <f aca="false">A972*Setup!$B$11/3600</f>
        <v>80.5833333333333</v>
      </c>
      <c r="C972" s="0" t="n">
        <f aca="false">Setup!$B$7+Setup!$B$8*COS(2*PI()*(B972-Setup!$B$9)/24)</f>
        <v>22.5502478468652</v>
      </c>
      <c r="D972" s="0" t="n">
        <f aca="false">(C972-E972)/Setup!$B$17</f>
        <v>6.08055788774228</v>
      </c>
      <c r="E972" s="0" t="n">
        <f aca="false">SUMPRODUCT('5N inverse'!$A$3:$Y$3,'5N mesh'!$B$37:$Z$37,$E971:$AC971)+'5N inverse'!$A$3*$C972/Setup!$B$17+INDEX('5N inverse'!$A$3:$Y$3,1,'5N mesh'!$B$7+1)*Setup!$B$22</f>
        <v>21.7597753214587</v>
      </c>
      <c r="F972" s="0" t="n">
        <f aca="false">SUMPRODUCT('5N inverse'!$A$4:$Y$4,'5N mesh'!$B$37:$Z$37,$E971:$AC971)+'5N inverse'!$A$4*$C972/Setup!$B$17+INDEX('5N inverse'!$A$4:$Y$4,1,'5N mesh'!$B$7+1)*Setup!$B$22</f>
        <v>20.6430912885656</v>
      </c>
      <c r="G972" s="0" t="n">
        <f aca="false">SUMPRODUCT('5N inverse'!$A$5:$Y$5,'5N mesh'!$B$37:$Z$37,$E971:$AC971)+'5N inverse'!$A$5*$C972/Setup!$B$17+INDEX('5N inverse'!$A$5:$Y$5,1,'5N mesh'!$B$7+1)*Setup!$B$22</f>
        <v>18.4097232227794</v>
      </c>
      <c r="H972" s="0" t="n">
        <f aca="false">SUMPRODUCT('5N inverse'!$A$6:$Y$6,'5N mesh'!$B$37:$Z$37,$E971:$AC971)+'5N inverse'!$A$6*$C972/Setup!$B$17+INDEX('5N inverse'!$A$6:$Y$6,1,'5N mesh'!$B$7+1)*Setup!$B$22</f>
        <v>16.1763551569933</v>
      </c>
      <c r="I972" s="0" t="n">
        <f aca="false">SUMPRODUCT('5N inverse'!$A$7:$Y$7,'5N mesh'!$B$37:$Z$37,$E971:$AC971)+'5N inverse'!$A$7*$C972/Setup!$B$17+INDEX('5N inverse'!$A$7:$Y$7,1,'5N mesh'!$B$7+1)*Setup!$B$22</f>
        <v>15.0596711241002</v>
      </c>
      <c r="J972" s="0" t="n">
        <f aca="false">SUMPRODUCT('5N inverse'!$A$8:$Y$8,'5N mesh'!$B$37:$Z$37,$E971:$AC971)+'5N inverse'!$A$8*$C972/Setup!$B$17+INDEX('5N inverse'!$A$8:$Y$8,1,'5N mesh'!$B$7+1)*Setup!$B$22</f>
        <v>0</v>
      </c>
      <c r="K972" s="0" t="n">
        <f aca="false">SUMPRODUCT('5N inverse'!$A$9:$Y$9,'5N mesh'!$B$37:$Z$37,$E971:$AC971)+'5N inverse'!$A$9*$C972/Setup!$B$17+INDEX('5N inverse'!$A$9:$Y$9,1,'5N mesh'!$B$7+1)*Setup!$B$22</f>
        <v>0</v>
      </c>
      <c r="L972" s="0" t="n">
        <f aca="false">SUMPRODUCT('5N inverse'!$A$10:$Y$10,'5N mesh'!$B$37:$Z$37,$E971:$AC971)+'5N inverse'!$A$10*$C972/Setup!$B$17+INDEX('5N inverse'!$A$10:$Y$10,1,'5N mesh'!$B$7+1)*Setup!$B$22</f>
        <v>0</v>
      </c>
      <c r="M972" s="0" t="n">
        <f aca="false">SUMPRODUCT('5N inverse'!$A$11:$Y$11,'5N mesh'!$B$37:$Z$37,$E971:$AC971)+'5N inverse'!$A$11*$C972/Setup!$B$17+INDEX('5N inverse'!$A$11:$Y$11,1,'5N mesh'!$B$7+1)*Setup!$B$22</f>
        <v>0</v>
      </c>
      <c r="N972" s="0" t="n">
        <f aca="false">SUMPRODUCT('5N inverse'!$A$12:$Y$12,'5N mesh'!$B$37:$Z$37,$E971:$AC971)+'5N inverse'!$A$12*$C972/Setup!$B$17+INDEX('5N inverse'!$A$12:$Y$12,1,'5N mesh'!$B$7+1)*Setup!$B$22</f>
        <v>0</v>
      </c>
      <c r="O972" s="0" t="n">
        <f aca="false">SUMPRODUCT('5N inverse'!$A$13:$Y$13,'5N mesh'!$B$37:$Z$37,$E971:$AC971)+'5N inverse'!$A$13*$C972/Setup!$B$17+INDEX('5N inverse'!$A$13:$Y$13,1,'5N mesh'!$B$7+1)*Setup!$B$22</f>
        <v>0</v>
      </c>
      <c r="P972" s="0" t="n">
        <f aca="false">SUMPRODUCT('5N inverse'!$A$14:$Y$14,'5N mesh'!$B$37:$Z$37,$E971:$AC971)+'5N inverse'!$A$14*$C972/Setup!$B$17+INDEX('5N inverse'!$A$14:$Y$14,1,'5N mesh'!$B$7+1)*Setup!$B$22</f>
        <v>0</v>
      </c>
      <c r="Q972" s="0" t="n">
        <f aca="false">SUMPRODUCT('5N inverse'!$A$15:$Y$15,'5N mesh'!$B$37:$Z$37,$E971:$AC971)+'5N inverse'!$A$15*$C972/Setup!$B$17+INDEX('5N inverse'!$A$15:$Y$15,1,'5N mesh'!$B$7+1)*Setup!$B$22</f>
        <v>0</v>
      </c>
      <c r="R972" s="0" t="n">
        <f aca="false">SUMPRODUCT('5N inverse'!$A$16:$Y$16,'5N mesh'!$B$37:$Z$37,$E971:$AC971)+'5N inverse'!$A$16*$C972/Setup!$B$17+INDEX('5N inverse'!$A$16:$Y$16,1,'5N mesh'!$B$7+1)*Setup!$B$22</f>
        <v>0</v>
      </c>
      <c r="S972" s="0" t="n">
        <f aca="false">SUMPRODUCT('5N inverse'!$A$17:$Y$17,'5N mesh'!$B$37:$Z$37,$E971:$AC971)+'5N inverse'!$A$17*$C972/Setup!$B$17+INDEX('5N inverse'!$A$17:$Y$17,1,'5N mesh'!$B$7+1)*Setup!$B$22</f>
        <v>0</v>
      </c>
      <c r="T972" s="0" t="n">
        <f aca="false">SUMPRODUCT('5N inverse'!$A$18:$Y$18,'5N mesh'!$B$37:$Z$37,$E971:$AC971)+'5N inverse'!$A$18*$C972/Setup!$B$17+INDEX('5N inverse'!$A$18:$Y$18,1,'5N mesh'!$B$7+1)*Setup!$B$22</f>
        <v>0</v>
      </c>
      <c r="U972" s="0" t="n">
        <f aca="false">SUMPRODUCT('5N inverse'!$A$19:$Y$19,'5N mesh'!$B$37:$Z$37,$E971:$AC971)+'5N inverse'!$A$19*$C972/Setup!$B$17+INDEX('5N inverse'!$A$19:$Y$19,1,'5N mesh'!$B$7+1)*Setup!$B$22</f>
        <v>0</v>
      </c>
      <c r="V972" s="0" t="n">
        <f aca="false">SUMPRODUCT('5N inverse'!$A$20:$Y$20,'5N mesh'!$B$37:$Z$37,$E971:$AC971)+'5N inverse'!$A$20*$C972/Setup!$B$17+INDEX('5N inverse'!$A$20:$Y$20,1,'5N mesh'!$B$7+1)*Setup!$B$22</f>
        <v>0</v>
      </c>
      <c r="W972" s="0" t="n">
        <f aca="false">SUMPRODUCT('5N inverse'!$A$21:$Y$21,'5N mesh'!$B$37:$Z$37,$E971:$AC971)+'5N inverse'!$A$21*$C972/Setup!$B$17+INDEX('5N inverse'!$A$21:$Y$21,1,'5N mesh'!$B$7+1)*Setup!$B$22</f>
        <v>0</v>
      </c>
      <c r="X972" s="0" t="n">
        <f aca="false">SUMPRODUCT('5N inverse'!$A$22:$Y$22,'5N mesh'!$B$37:$Z$37,$E971:$AC971)+'5N inverse'!$A$22*$C972/Setup!$B$17+INDEX('5N inverse'!$A$22:$Y$22,1,'5N mesh'!$B$7+1)*Setup!$B$22</f>
        <v>0</v>
      </c>
      <c r="Y972" s="0" t="n">
        <f aca="false">SUMPRODUCT('5N inverse'!$A$23:$Y$23,'5N mesh'!$B$37:$Z$37,$E971:$AC971)+'5N inverse'!$A$23*$C972/Setup!$B$17+INDEX('5N inverse'!$A$23:$Y$23,1,'5N mesh'!$B$7+1)*Setup!$B$22</f>
        <v>0</v>
      </c>
      <c r="Z972" s="0" t="n">
        <f aca="false">SUMPRODUCT('5N inverse'!$A$24:$Y$24,'5N mesh'!$B$37:$Z$37,$E971:$AC971)+'5N inverse'!$A$24*$C972/Setup!$B$17+INDEX('5N inverse'!$A$24:$Y$24,1,'5N mesh'!$B$7+1)*Setup!$B$22</f>
        <v>0</v>
      </c>
      <c r="AA972" s="0" t="n">
        <f aca="false">SUMPRODUCT('5N inverse'!$A$25:$Y$25,'5N mesh'!$B$37:$Z$37,$E971:$AC971)+'5N inverse'!$A$25*$C972/Setup!$B$17+INDEX('5N inverse'!$A$25:$Y$25,1,'5N mesh'!$B$7+1)*Setup!$B$22</f>
        <v>0</v>
      </c>
      <c r="AB972" s="0" t="n">
        <f aca="false">SUMPRODUCT('5N inverse'!$A$26:$Y$26,'5N mesh'!$B$37:$Z$37,$E971:$AC971)+'5N inverse'!$A$26*$C972/Setup!$B$17+INDEX('5N inverse'!$A$26:$Y$26,1,'5N mesh'!$B$7+1)*Setup!$B$22</f>
        <v>0</v>
      </c>
      <c r="AC972" s="0" t="n">
        <f aca="false">SUMPRODUCT('5N inverse'!$A$27:$Y$27,'5N mesh'!$B$37:$Z$37,$E971:$AC971)+'5N inverse'!$A$27*$C972/Setup!$B$17+INDEX('5N inverse'!$A$27:$Y$27,1,'5N mesh'!$B$7+1)*Setup!$B$22</f>
        <v>0</v>
      </c>
    </row>
    <row r="973" customFormat="false" ht="15" hidden="false" customHeight="false" outlineLevel="0" collapsed="false">
      <c r="A973" s="0" t="n">
        <v>968</v>
      </c>
      <c r="B973" s="0" t="n">
        <f aca="false">A973*Setup!$B$11/3600</f>
        <v>80.6666666666667</v>
      </c>
      <c r="C973" s="0" t="n">
        <f aca="false">Setup!$B$7+Setup!$B$8*COS(2*PI()*(B973-Setup!$B$9)/24)</f>
        <v>22.6319194266973</v>
      </c>
      <c r="D973" s="0" t="n">
        <f aca="false">(C973-E973)/Setup!$B$17</f>
        <v>6.64060257100352</v>
      </c>
      <c r="E973" s="0" t="n">
        <f aca="false">SUMPRODUCT('5N inverse'!$A$3:$Y$3,'5N mesh'!$B$37:$Z$37,$E972:$AC972)+'5N inverse'!$A$3*$C973/Setup!$B$17+INDEX('5N inverse'!$A$3:$Y$3,1,'5N mesh'!$B$7+1)*Setup!$B$22</f>
        <v>21.7686410924669</v>
      </c>
      <c r="F973" s="0" t="n">
        <f aca="false">SUMPRODUCT('5N inverse'!$A$4:$Y$4,'5N mesh'!$B$37:$Z$37,$E972:$AC972)+'5N inverse'!$A$4*$C973/Setup!$B$17+INDEX('5N inverse'!$A$4:$Y$4,1,'5N mesh'!$B$7+1)*Setup!$B$22</f>
        <v>20.6504647270051</v>
      </c>
      <c r="G973" s="0" t="n">
        <f aca="false">SUMPRODUCT('5N inverse'!$A$5:$Y$5,'5N mesh'!$B$37:$Z$37,$E972:$AC972)+'5N inverse'!$A$5*$C973/Setup!$B$17+INDEX('5N inverse'!$A$5:$Y$5,1,'5N mesh'!$B$7+1)*Setup!$B$22</f>
        <v>18.4141119960816</v>
      </c>
      <c r="H973" s="0" t="n">
        <f aca="false">SUMPRODUCT('5N inverse'!$A$6:$Y$6,'5N mesh'!$B$37:$Z$37,$E972:$AC972)+'5N inverse'!$A$6*$C973/Setup!$B$17+INDEX('5N inverse'!$A$6:$Y$6,1,'5N mesh'!$B$7+1)*Setup!$B$22</f>
        <v>16.1777592651582</v>
      </c>
      <c r="I973" s="0" t="n">
        <f aca="false">SUMPRODUCT('5N inverse'!$A$7:$Y$7,'5N mesh'!$B$37:$Z$37,$E972:$AC972)+'5N inverse'!$A$7*$C973/Setup!$B$17+INDEX('5N inverse'!$A$7:$Y$7,1,'5N mesh'!$B$7+1)*Setup!$B$22</f>
        <v>15.0595828996964</v>
      </c>
      <c r="J973" s="0" t="n">
        <f aca="false">SUMPRODUCT('5N inverse'!$A$8:$Y$8,'5N mesh'!$B$37:$Z$37,$E972:$AC972)+'5N inverse'!$A$8*$C973/Setup!$B$17+INDEX('5N inverse'!$A$8:$Y$8,1,'5N mesh'!$B$7+1)*Setup!$B$22</f>
        <v>0</v>
      </c>
      <c r="K973" s="0" t="n">
        <f aca="false">SUMPRODUCT('5N inverse'!$A$9:$Y$9,'5N mesh'!$B$37:$Z$37,$E972:$AC972)+'5N inverse'!$A$9*$C973/Setup!$B$17+INDEX('5N inverse'!$A$9:$Y$9,1,'5N mesh'!$B$7+1)*Setup!$B$22</f>
        <v>0</v>
      </c>
      <c r="L973" s="0" t="n">
        <f aca="false">SUMPRODUCT('5N inverse'!$A$10:$Y$10,'5N mesh'!$B$37:$Z$37,$E972:$AC972)+'5N inverse'!$A$10*$C973/Setup!$B$17+INDEX('5N inverse'!$A$10:$Y$10,1,'5N mesh'!$B$7+1)*Setup!$B$22</f>
        <v>0</v>
      </c>
      <c r="M973" s="0" t="n">
        <f aca="false">SUMPRODUCT('5N inverse'!$A$11:$Y$11,'5N mesh'!$B$37:$Z$37,$E972:$AC972)+'5N inverse'!$A$11*$C973/Setup!$B$17+INDEX('5N inverse'!$A$11:$Y$11,1,'5N mesh'!$B$7+1)*Setup!$B$22</f>
        <v>0</v>
      </c>
      <c r="N973" s="0" t="n">
        <f aca="false">SUMPRODUCT('5N inverse'!$A$12:$Y$12,'5N mesh'!$B$37:$Z$37,$E972:$AC972)+'5N inverse'!$A$12*$C973/Setup!$B$17+INDEX('5N inverse'!$A$12:$Y$12,1,'5N mesh'!$B$7+1)*Setup!$B$22</f>
        <v>0</v>
      </c>
      <c r="O973" s="0" t="n">
        <f aca="false">SUMPRODUCT('5N inverse'!$A$13:$Y$13,'5N mesh'!$B$37:$Z$37,$E972:$AC972)+'5N inverse'!$A$13*$C973/Setup!$B$17+INDEX('5N inverse'!$A$13:$Y$13,1,'5N mesh'!$B$7+1)*Setup!$B$22</f>
        <v>0</v>
      </c>
      <c r="P973" s="0" t="n">
        <f aca="false">SUMPRODUCT('5N inverse'!$A$14:$Y$14,'5N mesh'!$B$37:$Z$37,$E972:$AC972)+'5N inverse'!$A$14*$C973/Setup!$B$17+INDEX('5N inverse'!$A$14:$Y$14,1,'5N mesh'!$B$7+1)*Setup!$B$22</f>
        <v>0</v>
      </c>
      <c r="Q973" s="0" t="n">
        <f aca="false">SUMPRODUCT('5N inverse'!$A$15:$Y$15,'5N mesh'!$B$37:$Z$37,$E972:$AC972)+'5N inverse'!$A$15*$C973/Setup!$B$17+INDEX('5N inverse'!$A$15:$Y$15,1,'5N mesh'!$B$7+1)*Setup!$B$22</f>
        <v>0</v>
      </c>
      <c r="R973" s="0" t="n">
        <f aca="false">SUMPRODUCT('5N inverse'!$A$16:$Y$16,'5N mesh'!$B$37:$Z$37,$E972:$AC972)+'5N inverse'!$A$16*$C973/Setup!$B$17+INDEX('5N inverse'!$A$16:$Y$16,1,'5N mesh'!$B$7+1)*Setup!$B$22</f>
        <v>0</v>
      </c>
      <c r="S973" s="0" t="n">
        <f aca="false">SUMPRODUCT('5N inverse'!$A$17:$Y$17,'5N mesh'!$B$37:$Z$37,$E972:$AC972)+'5N inverse'!$A$17*$C973/Setup!$B$17+INDEX('5N inverse'!$A$17:$Y$17,1,'5N mesh'!$B$7+1)*Setup!$B$22</f>
        <v>0</v>
      </c>
      <c r="T973" s="0" t="n">
        <f aca="false">SUMPRODUCT('5N inverse'!$A$18:$Y$18,'5N mesh'!$B$37:$Z$37,$E972:$AC972)+'5N inverse'!$A$18*$C973/Setup!$B$17+INDEX('5N inverse'!$A$18:$Y$18,1,'5N mesh'!$B$7+1)*Setup!$B$22</f>
        <v>0</v>
      </c>
      <c r="U973" s="0" t="n">
        <f aca="false">SUMPRODUCT('5N inverse'!$A$19:$Y$19,'5N mesh'!$B$37:$Z$37,$E972:$AC972)+'5N inverse'!$A$19*$C973/Setup!$B$17+INDEX('5N inverse'!$A$19:$Y$19,1,'5N mesh'!$B$7+1)*Setup!$B$22</f>
        <v>0</v>
      </c>
      <c r="V973" s="0" t="n">
        <f aca="false">SUMPRODUCT('5N inverse'!$A$20:$Y$20,'5N mesh'!$B$37:$Z$37,$E972:$AC972)+'5N inverse'!$A$20*$C973/Setup!$B$17+INDEX('5N inverse'!$A$20:$Y$20,1,'5N mesh'!$B$7+1)*Setup!$B$22</f>
        <v>0</v>
      </c>
      <c r="W973" s="0" t="n">
        <f aca="false">SUMPRODUCT('5N inverse'!$A$21:$Y$21,'5N mesh'!$B$37:$Z$37,$E972:$AC972)+'5N inverse'!$A$21*$C973/Setup!$B$17+INDEX('5N inverse'!$A$21:$Y$21,1,'5N mesh'!$B$7+1)*Setup!$B$22</f>
        <v>0</v>
      </c>
      <c r="X973" s="0" t="n">
        <f aca="false">SUMPRODUCT('5N inverse'!$A$22:$Y$22,'5N mesh'!$B$37:$Z$37,$E972:$AC972)+'5N inverse'!$A$22*$C973/Setup!$B$17+INDEX('5N inverse'!$A$22:$Y$22,1,'5N mesh'!$B$7+1)*Setup!$B$22</f>
        <v>0</v>
      </c>
      <c r="Y973" s="0" t="n">
        <f aca="false">SUMPRODUCT('5N inverse'!$A$23:$Y$23,'5N mesh'!$B$37:$Z$37,$E972:$AC972)+'5N inverse'!$A$23*$C973/Setup!$B$17+INDEX('5N inverse'!$A$23:$Y$23,1,'5N mesh'!$B$7+1)*Setup!$B$22</f>
        <v>0</v>
      </c>
      <c r="Z973" s="0" t="n">
        <f aca="false">SUMPRODUCT('5N inverse'!$A$24:$Y$24,'5N mesh'!$B$37:$Z$37,$E972:$AC972)+'5N inverse'!$A$24*$C973/Setup!$B$17+INDEX('5N inverse'!$A$24:$Y$24,1,'5N mesh'!$B$7+1)*Setup!$B$22</f>
        <v>0</v>
      </c>
      <c r="AA973" s="0" t="n">
        <f aca="false">SUMPRODUCT('5N inverse'!$A$25:$Y$25,'5N mesh'!$B$37:$Z$37,$E972:$AC972)+'5N inverse'!$A$25*$C973/Setup!$B$17+INDEX('5N inverse'!$A$25:$Y$25,1,'5N mesh'!$B$7+1)*Setup!$B$22</f>
        <v>0</v>
      </c>
      <c r="AB973" s="0" t="n">
        <f aca="false">SUMPRODUCT('5N inverse'!$A$26:$Y$26,'5N mesh'!$B$37:$Z$37,$E972:$AC972)+'5N inverse'!$A$26*$C973/Setup!$B$17+INDEX('5N inverse'!$A$26:$Y$26,1,'5N mesh'!$B$7+1)*Setup!$B$22</f>
        <v>0</v>
      </c>
      <c r="AC973" s="0" t="n">
        <f aca="false">SUMPRODUCT('5N inverse'!$A$27:$Y$27,'5N mesh'!$B$37:$Z$37,$E972:$AC972)+'5N inverse'!$A$27*$C973/Setup!$B$17+INDEX('5N inverse'!$A$27:$Y$27,1,'5N mesh'!$B$7+1)*Setup!$B$22</f>
        <v>0</v>
      </c>
    </row>
    <row r="974" customFormat="false" ht="15" hidden="false" customHeight="false" outlineLevel="0" collapsed="false">
      <c r="A974" s="0" t="n">
        <v>969</v>
      </c>
      <c r="B974" s="0" t="n">
        <f aca="false">A974*Setup!$B$11/3600</f>
        <v>80.75</v>
      </c>
      <c r="C974" s="0" t="n">
        <f aca="false">Setup!$B$7+Setup!$B$8*COS(2*PI()*(B974-Setup!$B$9)/24)</f>
        <v>22.7142421387873</v>
      </c>
      <c r="D974" s="0" t="n">
        <f aca="false">(C974-E974)/Setup!$B$17</f>
        <v>7.1983725205978</v>
      </c>
      <c r="E974" s="0" t="n">
        <f aca="false">SUMPRODUCT('5N inverse'!$A$3:$Y$3,'5N mesh'!$B$37:$Z$37,$E973:$AC973)+'5N inverse'!$A$3*$C974/Setup!$B$17+INDEX('5N inverse'!$A$3:$Y$3,1,'5N mesh'!$B$7+1)*Setup!$B$22</f>
        <v>21.7784537111096</v>
      </c>
      <c r="F974" s="0" t="n">
        <f aca="false">SUMPRODUCT('5N inverse'!$A$4:$Y$4,'5N mesh'!$B$37:$Z$37,$E973:$AC973)+'5N inverse'!$A$4*$C974/Setup!$B$17+INDEX('5N inverse'!$A$4:$Y$4,1,'5N mesh'!$B$7+1)*Setup!$B$22</f>
        <v>20.6586283835266</v>
      </c>
      <c r="G974" s="0" t="n">
        <f aca="false">SUMPRODUCT('5N inverse'!$A$5:$Y$5,'5N mesh'!$B$37:$Z$37,$E973:$AC973)+'5N inverse'!$A$5*$C974/Setup!$B$17+INDEX('5N inverse'!$A$5:$Y$5,1,'5N mesh'!$B$7+1)*Setup!$B$22</f>
        <v>18.4189777283606</v>
      </c>
      <c r="H974" s="0" t="n">
        <f aca="false">SUMPRODUCT('5N inverse'!$A$6:$Y$6,'5N mesh'!$B$37:$Z$37,$E973:$AC973)+'5N inverse'!$A$6*$C974/Setup!$B$17+INDEX('5N inverse'!$A$6:$Y$6,1,'5N mesh'!$B$7+1)*Setup!$B$22</f>
        <v>16.1793270731946</v>
      </c>
      <c r="I974" s="0" t="n">
        <f aca="false">SUMPRODUCT('5N inverse'!$A$7:$Y$7,'5N mesh'!$B$37:$Z$37,$E973:$AC973)+'5N inverse'!$A$7*$C974/Setup!$B$17+INDEX('5N inverse'!$A$7:$Y$7,1,'5N mesh'!$B$7+1)*Setup!$B$22</f>
        <v>15.0595017456116</v>
      </c>
      <c r="J974" s="0" t="n">
        <f aca="false">SUMPRODUCT('5N inverse'!$A$8:$Y$8,'5N mesh'!$B$37:$Z$37,$E973:$AC973)+'5N inverse'!$A$8*$C974/Setup!$B$17+INDEX('5N inverse'!$A$8:$Y$8,1,'5N mesh'!$B$7+1)*Setup!$B$22</f>
        <v>0</v>
      </c>
      <c r="K974" s="0" t="n">
        <f aca="false">SUMPRODUCT('5N inverse'!$A$9:$Y$9,'5N mesh'!$B$37:$Z$37,$E973:$AC973)+'5N inverse'!$A$9*$C974/Setup!$B$17+INDEX('5N inverse'!$A$9:$Y$9,1,'5N mesh'!$B$7+1)*Setup!$B$22</f>
        <v>0</v>
      </c>
      <c r="L974" s="0" t="n">
        <f aca="false">SUMPRODUCT('5N inverse'!$A$10:$Y$10,'5N mesh'!$B$37:$Z$37,$E973:$AC973)+'5N inverse'!$A$10*$C974/Setup!$B$17+INDEX('5N inverse'!$A$10:$Y$10,1,'5N mesh'!$B$7+1)*Setup!$B$22</f>
        <v>0</v>
      </c>
      <c r="M974" s="0" t="n">
        <f aca="false">SUMPRODUCT('5N inverse'!$A$11:$Y$11,'5N mesh'!$B$37:$Z$37,$E973:$AC973)+'5N inverse'!$A$11*$C974/Setup!$B$17+INDEX('5N inverse'!$A$11:$Y$11,1,'5N mesh'!$B$7+1)*Setup!$B$22</f>
        <v>0</v>
      </c>
      <c r="N974" s="0" t="n">
        <f aca="false">SUMPRODUCT('5N inverse'!$A$12:$Y$12,'5N mesh'!$B$37:$Z$37,$E973:$AC973)+'5N inverse'!$A$12*$C974/Setup!$B$17+INDEX('5N inverse'!$A$12:$Y$12,1,'5N mesh'!$B$7+1)*Setup!$B$22</f>
        <v>0</v>
      </c>
      <c r="O974" s="0" t="n">
        <f aca="false">SUMPRODUCT('5N inverse'!$A$13:$Y$13,'5N mesh'!$B$37:$Z$37,$E973:$AC973)+'5N inverse'!$A$13*$C974/Setup!$B$17+INDEX('5N inverse'!$A$13:$Y$13,1,'5N mesh'!$B$7+1)*Setup!$B$22</f>
        <v>0</v>
      </c>
      <c r="P974" s="0" t="n">
        <f aca="false">SUMPRODUCT('5N inverse'!$A$14:$Y$14,'5N mesh'!$B$37:$Z$37,$E973:$AC973)+'5N inverse'!$A$14*$C974/Setup!$B$17+INDEX('5N inverse'!$A$14:$Y$14,1,'5N mesh'!$B$7+1)*Setup!$B$22</f>
        <v>0</v>
      </c>
      <c r="Q974" s="0" t="n">
        <f aca="false">SUMPRODUCT('5N inverse'!$A$15:$Y$15,'5N mesh'!$B$37:$Z$37,$E973:$AC973)+'5N inverse'!$A$15*$C974/Setup!$B$17+INDEX('5N inverse'!$A$15:$Y$15,1,'5N mesh'!$B$7+1)*Setup!$B$22</f>
        <v>0</v>
      </c>
      <c r="R974" s="0" t="n">
        <f aca="false">SUMPRODUCT('5N inverse'!$A$16:$Y$16,'5N mesh'!$B$37:$Z$37,$E973:$AC973)+'5N inverse'!$A$16*$C974/Setup!$B$17+INDEX('5N inverse'!$A$16:$Y$16,1,'5N mesh'!$B$7+1)*Setup!$B$22</f>
        <v>0</v>
      </c>
      <c r="S974" s="0" t="n">
        <f aca="false">SUMPRODUCT('5N inverse'!$A$17:$Y$17,'5N mesh'!$B$37:$Z$37,$E973:$AC973)+'5N inverse'!$A$17*$C974/Setup!$B$17+INDEX('5N inverse'!$A$17:$Y$17,1,'5N mesh'!$B$7+1)*Setup!$B$22</f>
        <v>0</v>
      </c>
      <c r="T974" s="0" t="n">
        <f aca="false">SUMPRODUCT('5N inverse'!$A$18:$Y$18,'5N mesh'!$B$37:$Z$37,$E973:$AC973)+'5N inverse'!$A$18*$C974/Setup!$B$17+INDEX('5N inverse'!$A$18:$Y$18,1,'5N mesh'!$B$7+1)*Setup!$B$22</f>
        <v>0</v>
      </c>
      <c r="U974" s="0" t="n">
        <f aca="false">SUMPRODUCT('5N inverse'!$A$19:$Y$19,'5N mesh'!$B$37:$Z$37,$E973:$AC973)+'5N inverse'!$A$19*$C974/Setup!$B$17+INDEX('5N inverse'!$A$19:$Y$19,1,'5N mesh'!$B$7+1)*Setup!$B$22</f>
        <v>0</v>
      </c>
      <c r="V974" s="0" t="n">
        <f aca="false">SUMPRODUCT('5N inverse'!$A$20:$Y$20,'5N mesh'!$B$37:$Z$37,$E973:$AC973)+'5N inverse'!$A$20*$C974/Setup!$B$17+INDEX('5N inverse'!$A$20:$Y$20,1,'5N mesh'!$B$7+1)*Setup!$B$22</f>
        <v>0</v>
      </c>
      <c r="W974" s="0" t="n">
        <f aca="false">SUMPRODUCT('5N inverse'!$A$21:$Y$21,'5N mesh'!$B$37:$Z$37,$E973:$AC973)+'5N inverse'!$A$21*$C974/Setup!$B$17+INDEX('5N inverse'!$A$21:$Y$21,1,'5N mesh'!$B$7+1)*Setup!$B$22</f>
        <v>0</v>
      </c>
      <c r="X974" s="0" t="n">
        <f aca="false">SUMPRODUCT('5N inverse'!$A$22:$Y$22,'5N mesh'!$B$37:$Z$37,$E973:$AC973)+'5N inverse'!$A$22*$C974/Setup!$B$17+INDEX('5N inverse'!$A$22:$Y$22,1,'5N mesh'!$B$7+1)*Setup!$B$22</f>
        <v>0</v>
      </c>
      <c r="Y974" s="0" t="n">
        <f aca="false">SUMPRODUCT('5N inverse'!$A$23:$Y$23,'5N mesh'!$B$37:$Z$37,$E973:$AC973)+'5N inverse'!$A$23*$C974/Setup!$B$17+INDEX('5N inverse'!$A$23:$Y$23,1,'5N mesh'!$B$7+1)*Setup!$B$22</f>
        <v>0</v>
      </c>
      <c r="Z974" s="0" t="n">
        <f aca="false">SUMPRODUCT('5N inverse'!$A$24:$Y$24,'5N mesh'!$B$37:$Z$37,$E973:$AC973)+'5N inverse'!$A$24*$C974/Setup!$B$17+INDEX('5N inverse'!$A$24:$Y$24,1,'5N mesh'!$B$7+1)*Setup!$B$22</f>
        <v>0</v>
      </c>
      <c r="AA974" s="0" t="n">
        <f aca="false">SUMPRODUCT('5N inverse'!$A$25:$Y$25,'5N mesh'!$B$37:$Z$37,$E973:$AC973)+'5N inverse'!$A$25*$C974/Setup!$B$17+INDEX('5N inverse'!$A$25:$Y$25,1,'5N mesh'!$B$7+1)*Setup!$B$22</f>
        <v>0</v>
      </c>
      <c r="AB974" s="0" t="n">
        <f aca="false">SUMPRODUCT('5N inverse'!$A$26:$Y$26,'5N mesh'!$B$37:$Z$37,$E973:$AC973)+'5N inverse'!$A$26*$C974/Setup!$B$17+INDEX('5N inverse'!$A$26:$Y$26,1,'5N mesh'!$B$7+1)*Setup!$B$22</f>
        <v>0</v>
      </c>
      <c r="AC974" s="0" t="n">
        <f aca="false">SUMPRODUCT('5N inverse'!$A$27:$Y$27,'5N mesh'!$B$37:$Z$37,$E973:$AC973)+'5N inverse'!$A$27*$C974/Setup!$B$17+INDEX('5N inverse'!$A$27:$Y$27,1,'5N mesh'!$B$7+1)*Setup!$B$22</f>
        <v>0</v>
      </c>
    </row>
    <row r="975" customFormat="false" ht="15" hidden="false" customHeight="false" outlineLevel="0" collapsed="false">
      <c r="A975" s="0" t="n">
        <v>970</v>
      </c>
      <c r="B975" s="0" t="n">
        <f aca="false">A975*Setup!$B$11/3600</f>
        <v>80.8333333333333</v>
      </c>
      <c r="C975" s="0" t="n">
        <f aca="false">Setup!$B$7+Setup!$B$8*COS(2*PI()*(B975-Setup!$B$9)/24)</f>
        <v>22.7971768019829</v>
      </c>
      <c r="D975" s="0" t="n">
        <f aca="false">(C975-E975)/Setup!$B$17</f>
        <v>7.75360226670893</v>
      </c>
      <c r="E975" s="0" t="n">
        <f aca="false">SUMPRODUCT('5N inverse'!$A$3:$Y$3,'5N mesh'!$B$37:$Z$37,$E974:$AC974)+'5N inverse'!$A$3*$C975/Setup!$B$17+INDEX('5N inverse'!$A$3:$Y$3,1,'5N mesh'!$B$7+1)*Setup!$B$22</f>
        <v>21.7892085073107</v>
      </c>
      <c r="F975" s="0" t="n">
        <f aca="false">SUMPRODUCT('5N inverse'!$A$4:$Y$4,'5N mesh'!$B$37:$Z$37,$E974:$AC974)+'5N inverse'!$A$4*$C975/Setup!$B$17+INDEX('5N inverse'!$A$4:$Y$4,1,'5N mesh'!$B$7+1)*Setup!$B$22</f>
        <v>20.6675783728378</v>
      </c>
      <c r="G975" s="0" t="n">
        <f aca="false">SUMPRODUCT('5N inverse'!$A$5:$Y$5,'5N mesh'!$B$37:$Z$37,$E974:$AC974)+'5N inverse'!$A$5*$C975/Setup!$B$17+INDEX('5N inverse'!$A$5:$Y$5,1,'5N mesh'!$B$7+1)*Setup!$B$22</f>
        <v>18.424318103892</v>
      </c>
      <c r="H975" s="0" t="n">
        <f aca="false">SUMPRODUCT('5N inverse'!$A$6:$Y$6,'5N mesh'!$B$37:$Z$37,$E974:$AC974)+'5N inverse'!$A$6*$C975/Setup!$B$17+INDEX('5N inverse'!$A$6:$Y$6,1,'5N mesh'!$B$7+1)*Setup!$B$22</f>
        <v>16.1810578349461</v>
      </c>
      <c r="I975" s="0" t="n">
        <f aca="false">SUMPRODUCT('5N inverse'!$A$7:$Y$7,'5N mesh'!$B$37:$Z$37,$E974:$AC974)+'5N inverse'!$A$7*$C975/Setup!$B$17+INDEX('5N inverse'!$A$7:$Y$7,1,'5N mesh'!$B$7+1)*Setup!$B$22</f>
        <v>15.0594277004732</v>
      </c>
      <c r="J975" s="0" t="n">
        <f aca="false">SUMPRODUCT('5N inverse'!$A$8:$Y$8,'5N mesh'!$B$37:$Z$37,$E974:$AC974)+'5N inverse'!$A$8*$C975/Setup!$B$17+INDEX('5N inverse'!$A$8:$Y$8,1,'5N mesh'!$B$7+1)*Setup!$B$22</f>
        <v>0</v>
      </c>
      <c r="K975" s="0" t="n">
        <f aca="false">SUMPRODUCT('5N inverse'!$A$9:$Y$9,'5N mesh'!$B$37:$Z$37,$E974:$AC974)+'5N inverse'!$A$9*$C975/Setup!$B$17+INDEX('5N inverse'!$A$9:$Y$9,1,'5N mesh'!$B$7+1)*Setup!$B$22</f>
        <v>0</v>
      </c>
      <c r="L975" s="0" t="n">
        <f aca="false">SUMPRODUCT('5N inverse'!$A$10:$Y$10,'5N mesh'!$B$37:$Z$37,$E974:$AC974)+'5N inverse'!$A$10*$C975/Setup!$B$17+INDEX('5N inverse'!$A$10:$Y$10,1,'5N mesh'!$B$7+1)*Setup!$B$22</f>
        <v>0</v>
      </c>
      <c r="M975" s="0" t="n">
        <f aca="false">SUMPRODUCT('5N inverse'!$A$11:$Y$11,'5N mesh'!$B$37:$Z$37,$E974:$AC974)+'5N inverse'!$A$11*$C975/Setup!$B$17+INDEX('5N inverse'!$A$11:$Y$11,1,'5N mesh'!$B$7+1)*Setup!$B$22</f>
        <v>0</v>
      </c>
      <c r="N975" s="0" t="n">
        <f aca="false">SUMPRODUCT('5N inverse'!$A$12:$Y$12,'5N mesh'!$B$37:$Z$37,$E974:$AC974)+'5N inverse'!$A$12*$C975/Setup!$B$17+INDEX('5N inverse'!$A$12:$Y$12,1,'5N mesh'!$B$7+1)*Setup!$B$22</f>
        <v>0</v>
      </c>
      <c r="O975" s="0" t="n">
        <f aca="false">SUMPRODUCT('5N inverse'!$A$13:$Y$13,'5N mesh'!$B$37:$Z$37,$E974:$AC974)+'5N inverse'!$A$13*$C975/Setup!$B$17+INDEX('5N inverse'!$A$13:$Y$13,1,'5N mesh'!$B$7+1)*Setup!$B$22</f>
        <v>0</v>
      </c>
      <c r="P975" s="0" t="n">
        <f aca="false">SUMPRODUCT('5N inverse'!$A$14:$Y$14,'5N mesh'!$B$37:$Z$37,$E974:$AC974)+'5N inverse'!$A$14*$C975/Setup!$B$17+INDEX('5N inverse'!$A$14:$Y$14,1,'5N mesh'!$B$7+1)*Setup!$B$22</f>
        <v>0</v>
      </c>
      <c r="Q975" s="0" t="n">
        <f aca="false">SUMPRODUCT('5N inverse'!$A$15:$Y$15,'5N mesh'!$B$37:$Z$37,$E974:$AC974)+'5N inverse'!$A$15*$C975/Setup!$B$17+INDEX('5N inverse'!$A$15:$Y$15,1,'5N mesh'!$B$7+1)*Setup!$B$22</f>
        <v>0</v>
      </c>
      <c r="R975" s="0" t="n">
        <f aca="false">SUMPRODUCT('5N inverse'!$A$16:$Y$16,'5N mesh'!$B$37:$Z$37,$E974:$AC974)+'5N inverse'!$A$16*$C975/Setup!$B$17+INDEX('5N inverse'!$A$16:$Y$16,1,'5N mesh'!$B$7+1)*Setup!$B$22</f>
        <v>0</v>
      </c>
      <c r="S975" s="0" t="n">
        <f aca="false">SUMPRODUCT('5N inverse'!$A$17:$Y$17,'5N mesh'!$B$37:$Z$37,$E974:$AC974)+'5N inverse'!$A$17*$C975/Setup!$B$17+INDEX('5N inverse'!$A$17:$Y$17,1,'5N mesh'!$B$7+1)*Setup!$B$22</f>
        <v>0</v>
      </c>
      <c r="T975" s="0" t="n">
        <f aca="false">SUMPRODUCT('5N inverse'!$A$18:$Y$18,'5N mesh'!$B$37:$Z$37,$E974:$AC974)+'5N inverse'!$A$18*$C975/Setup!$B$17+INDEX('5N inverse'!$A$18:$Y$18,1,'5N mesh'!$B$7+1)*Setup!$B$22</f>
        <v>0</v>
      </c>
      <c r="U975" s="0" t="n">
        <f aca="false">SUMPRODUCT('5N inverse'!$A$19:$Y$19,'5N mesh'!$B$37:$Z$37,$E974:$AC974)+'5N inverse'!$A$19*$C975/Setup!$B$17+INDEX('5N inverse'!$A$19:$Y$19,1,'5N mesh'!$B$7+1)*Setup!$B$22</f>
        <v>0</v>
      </c>
      <c r="V975" s="0" t="n">
        <f aca="false">SUMPRODUCT('5N inverse'!$A$20:$Y$20,'5N mesh'!$B$37:$Z$37,$E974:$AC974)+'5N inverse'!$A$20*$C975/Setup!$B$17+INDEX('5N inverse'!$A$20:$Y$20,1,'5N mesh'!$B$7+1)*Setup!$B$22</f>
        <v>0</v>
      </c>
      <c r="W975" s="0" t="n">
        <f aca="false">SUMPRODUCT('5N inverse'!$A$21:$Y$21,'5N mesh'!$B$37:$Z$37,$E974:$AC974)+'5N inverse'!$A$21*$C975/Setup!$B$17+INDEX('5N inverse'!$A$21:$Y$21,1,'5N mesh'!$B$7+1)*Setup!$B$22</f>
        <v>0</v>
      </c>
      <c r="X975" s="0" t="n">
        <f aca="false">SUMPRODUCT('5N inverse'!$A$22:$Y$22,'5N mesh'!$B$37:$Z$37,$E974:$AC974)+'5N inverse'!$A$22*$C975/Setup!$B$17+INDEX('5N inverse'!$A$22:$Y$22,1,'5N mesh'!$B$7+1)*Setup!$B$22</f>
        <v>0</v>
      </c>
      <c r="Y975" s="0" t="n">
        <f aca="false">SUMPRODUCT('5N inverse'!$A$23:$Y$23,'5N mesh'!$B$37:$Z$37,$E974:$AC974)+'5N inverse'!$A$23*$C975/Setup!$B$17+INDEX('5N inverse'!$A$23:$Y$23,1,'5N mesh'!$B$7+1)*Setup!$B$22</f>
        <v>0</v>
      </c>
      <c r="Z975" s="0" t="n">
        <f aca="false">SUMPRODUCT('5N inverse'!$A$24:$Y$24,'5N mesh'!$B$37:$Z$37,$E974:$AC974)+'5N inverse'!$A$24*$C975/Setup!$B$17+INDEX('5N inverse'!$A$24:$Y$24,1,'5N mesh'!$B$7+1)*Setup!$B$22</f>
        <v>0</v>
      </c>
      <c r="AA975" s="0" t="n">
        <f aca="false">SUMPRODUCT('5N inverse'!$A$25:$Y$25,'5N mesh'!$B$37:$Z$37,$E974:$AC974)+'5N inverse'!$A$25*$C975/Setup!$B$17+INDEX('5N inverse'!$A$25:$Y$25,1,'5N mesh'!$B$7+1)*Setup!$B$22</f>
        <v>0</v>
      </c>
      <c r="AB975" s="0" t="n">
        <f aca="false">SUMPRODUCT('5N inverse'!$A$26:$Y$26,'5N mesh'!$B$37:$Z$37,$E974:$AC974)+'5N inverse'!$A$26*$C975/Setup!$B$17+INDEX('5N inverse'!$A$26:$Y$26,1,'5N mesh'!$B$7+1)*Setup!$B$22</f>
        <v>0</v>
      </c>
      <c r="AC975" s="0" t="n">
        <f aca="false">SUMPRODUCT('5N inverse'!$A$27:$Y$27,'5N mesh'!$B$37:$Z$37,$E974:$AC974)+'5N inverse'!$A$27*$C975/Setup!$B$17+INDEX('5N inverse'!$A$27:$Y$27,1,'5N mesh'!$B$7+1)*Setup!$B$22</f>
        <v>0</v>
      </c>
    </row>
    <row r="976" customFormat="false" ht="15" hidden="false" customHeight="false" outlineLevel="0" collapsed="false">
      <c r="A976" s="0" t="n">
        <v>971</v>
      </c>
      <c r="B976" s="0" t="n">
        <f aca="false">A976*Setup!$B$11/3600</f>
        <v>80.9166666666667</v>
      </c>
      <c r="C976" s="0" t="n">
        <f aca="false">Setup!$B$7+Setup!$B$8*COS(2*PI()*(B976-Setup!$B$9)/24)</f>
        <v>22.880683943876</v>
      </c>
      <c r="D976" s="0" t="n">
        <f aca="false">(C976-E976)/Setup!$B$17</f>
        <v>8.30602754853997</v>
      </c>
      <c r="E976" s="0" t="n">
        <f aca="false">SUMPRODUCT('5N inverse'!$A$3:$Y$3,'5N mesh'!$B$37:$Z$37,$E975:$AC975)+'5N inverse'!$A$3*$C976/Setup!$B$17+INDEX('5N inverse'!$A$3:$Y$3,1,'5N mesh'!$B$7+1)*Setup!$B$22</f>
        <v>21.8009003625658</v>
      </c>
      <c r="F976" s="0" t="n">
        <f aca="false">SUMPRODUCT('5N inverse'!$A$4:$Y$4,'5N mesh'!$B$37:$Z$37,$E975:$AC975)+'5N inverse'!$A$4*$C976/Setup!$B$17+INDEX('5N inverse'!$A$4:$Y$4,1,'5N mesh'!$B$7+1)*Setup!$B$22</f>
        <v>20.6773104353924</v>
      </c>
      <c r="G976" s="0" t="n">
        <f aca="false">SUMPRODUCT('5N inverse'!$A$5:$Y$5,'5N mesh'!$B$37:$Z$37,$E975:$AC975)+'5N inverse'!$A$5*$C976/Setup!$B$17+INDEX('5N inverse'!$A$5:$Y$5,1,'5N mesh'!$B$7+1)*Setup!$B$22</f>
        <v>18.4301305810454</v>
      </c>
      <c r="H976" s="0" t="n">
        <f aca="false">SUMPRODUCT('5N inverse'!$A$6:$Y$6,'5N mesh'!$B$37:$Z$37,$E975:$AC975)+'5N inverse'!$A$6*$C976/Setup!$B$17+INDEX('5N inverse'!$A$6:$Y$6,1,'5N mesh'!$B$7+1)*Setup!$B$22</f>
        <v>16.1829507266985</v>
      </c>
      <c r="I976" s="0" t="n">
        <f aca="false">SUMPRODUCT('5N inverse'!$A$7:$Y$7,'5N mesh'!$B$37:$Z$37,$E975:$AC975)+'5N inverse'!$A$7*$C976/Setup!$B$17+INDEX('5N inverse'!$A$7:$Y$7,1,'5N mesh'!$B$7+1)*Setup!$B$22</f>
        <v>15.059360799525</v>
      </c>
      <c r="J976" s="0" t="n">
        <f aca="false">SUMPRODUCT('5N inverse'!$A$8:$Y$8,'5N mesh'!$B$37:$Z$37,$E975:$AC975)+'5N inverse'!$A$8*$C976/Setup!$B$17+INDEX('5N inverse'!$A$8:$Y$8,1,'5N mesh'!$B$7+1)*Setup!$B$22</f>
        <v>0</v>
      </c>
      <c r="K976" s="0" t="n">
        <f aca="false">SUMPRODUCT('5N inverse'!$A$9:$Y$9,'5N mesh'!$B$37:$Z$37,$E975:$AC975)+'5N inverse'!$A$9*$C976/Setup!$B$17+INDEX('5N inverse'!$A$9:$Y$9,1,'5N mesh'!$B$7+1)*Setup!$B$22</f>
        <v>0</v>
      </c>
      <c r="L976" s="0" t="n">
        <f aca="false">SUMPRODUCT('5N inverse'!$A$10:$Y$10,'5N mesh'!$B$37:$Z$37,$E975:$AC975)+'5N inverse'!$A$10*$C976/Setup!$B$17+INDEX('5N inverse'!$A$10:$Y$10,1,'5N mesh'!$B$7+1)*Setup!$B$22</f>
        <v>0</v>
      </c>
      <c r="M976" s="0" t="n">
        <f aca="false">SUMPRODUCT('5N inverse'!$A$11:$Y$11,'5N mesh'!$B$37:$Z$37,$E975:$AC975)+'5N inverse'!$A$11*$C976/Setup!$B$17+INDEX('5N inverse'!$A$11:$Y$11,1,'5N mesh'!$B$7+1)*Setup!$B$22</f>
        <v>0</v>
      </c>
      <c r="N976" s="0" t="n">
        <f aca="false">SUMPRODUCT('5N inverse'!$A$12:$Y$12,'5N mesh'!$B$37:$Z$37,$E975:$AC975)+'5N inverse'!$A$12*$C976/Setup!$B$17+INDEX('5N inverse'!$A$12:$Y$12,1,'5N mesh'!$B$7+1)*Setup!$B$22</f>
        <v>0</v>
      </c>
      <c r="O976" s="0" t="n">
        <f aca="false">SUMPRODUCT('5N inverse'!$A$13:$Y$13,'5N mesh'!$B$37:$Z$37,$E975:$AC975)+'5N inverse'!$A$13*$C976/Setup!$B$17+INDEX('5N inverse'!$A$13:$Y$13,1,'5N mesh'!$B$7+1)*Setup!$B$22</f>
        <v>0</v>
      </c>
      <c r="P976" s="0" t="n">
        <f aca="false">SUMPRODUCT('5N inverse'!$A$14:$Y$14,'5N mesh'!$B$37:$Z$37,$E975:$AC975)+'5N inverse'!$A$14*$C976/Setup!$B$17+INDEX('5N inverse'!$A$14:$Y$14,1,'5N mesh'!$B$7+1)*Setup!$B$22</f>
        <v>0</v>
      </c>
      <c r="Q976" s="0" t="n">
        <f aca="false">SUMPRODUCT('5N inverse'!$A$15:$Y$15,'5N mesh'!$B$37:$Z$37,$E975:$AC975)+'5N inverse'!$A$15*$C976/Setup!$B$17+INDEX('5N inverse'!$A$15:$Y$15,1,'5N mesh'!$B$7+1)*Setup!$B$22</f>
        <v>0</v>
      </c>
      <c r="R976" s="0" t="n">
        <f aca="false">SUMPRODUCT('5N inverse'!$A$16:$Y$16,'5N mesh'!$B$37:$Z$37,$E975:$AC975)+'5N inverse'!$A$16*$C976/Setup!$B$17+INDEX('5N inverse'!$A$16:$Y$16,1,'5N mesh'!$B$7+1)*Setup!$B$22</f>
        <v>0</v>
      </c>
      <c r="S976" s="0" t="n">
        <f aca="false">SUMPRODUCT('5N inverse'!$A$17:$Y$17,'5N mesh'!$B$37:$Z$37,$E975:$AC975)+'5N inverse'!$A$17*$C976/Setup!$B$17+INDEX('5N inverse'!$A$17:$Y$17,1,'5N mesh'!$B$7+1)*Setup!$B$22</f>
        <v>0</v>
      </c>
      <c r="T976" s="0" t="n">
        <f aca="false">SUMPRODUCT('5N inverse'!$A$18:$Y$18,'5N mesh'!$B$37:$Z$37,$E975:$AC975)+'5N inverse'!$A$18*$C976/Setup!$B$17+INDEX('5N inverse'!$A$18:$Y$18,1,'5N mesh'!$B$7+1)*Setup!$B$22</f>
        <v>0</v>
      </c>
      <c r="U976" s="0" t="n">
        <f aca="false">SUMPRODUCT('5N inverse'!$A$19:$Y$19,'5N mesh'!$B$37:$Z$37,$E975:$AC975)+'5N inverse'!$A$19*$C976/Setup!$B$17+INDEX('5N inverse'!$A$19:$Y$19,1,'5N mesh'!$B$7+1)*Setup!$B$22</f>
        <v>0</v>
      </c>
      <c r="V976" s="0" t="n">
        <f aca="false">SUMPRODUCT('5N inverse'!$A$20:$Y$20,'5N mesh'!$B$37:$Z$37,$E975:$AC975)+'5N inverse'!$A$20*$C976/Setup!$B$17+INDEX('5N inverse'!$A$20:$Y$20,1,'5N mesh'!$B$7+1)*Setup!$B$22</f>
        <v>0</v>
      </c>
      <c r="W976" s="0" t="n">
        <f aca="false">SUMPRODUCT('5N inverse'!$A$21:$Y$21,'5N mesh'!$B$37:$Z$37,$E975:$AC975)+'5N inverse'!$A$21*$C976/Setup!$B$17+INDEX('5N inverse'!$A$21:$Y$21,1,'5N mesh'!$B$7+1)*Setup!$B$22</f>
        <v>0</v>
      </c>
      <c r="X976" s="0" t="n">
        <f aca="false">SUMPRODUCT('5N inverse'!$A$22:$Y$22,'5N mesh'!$B$37:$Z$37,$E975:$AC975)+'5N inverse'!$A$22*$C976/Setup!$B$17+INDEX('5N inverse'!$A$22:$Y$22,1,'5N mesh'!$B$7+1)*Setup!$B$22</f>
        <v>0</v>
      </c>
      <c r="Y976" s="0" t="n">
        <f aca="false">SUMPRODUCT('5N inverse'!$A$23:$Y$23,'5N mesh'!$B$37:$Z$37,$E975:$AC975)+'5N inverse'!$A$23*$C976/Setup!$B$17+INDEX('5N inverse'!$A$23:$Y$23,1,'5N mesh'!$B$7+1)*Setup!$B$22</f>
        <v>0</v>
      </c>
      <c r="Z976" s="0" t="n">
        <f aca="false">SUMPRODUCT('5N inverse'!$A$24:$Y$24,'5N mesh'!$B$37:$Z$37,$E975:$AC975)+'5N inverse'!$A$24*$C976/Setup!$B$17+INDEX('5N inverse'!$A$24:$Y$24,1,'5N mesh'!$B$7+1)*Setup!$B$22</f>
        <v>0</v>
      </c>
      <c r="AA976" s="0" t="n">
        <f aca="false">SUMPRODUCT('5N inverse'!$A$25:$Y$25,'5N mesh'!$B$37:$Z$37,$E975:$AC975)+'5N inverse'!$A$25*$C976/Setup!$B$17+INDEX('5N inverse'!$A$25:$Y$25,1,'5N mesh'!$B$7+1)*Setup!$B$22</f>
        <v>0</v>
      </c>
      <c r="AB976" s="0" t="n">
        <f aca="false">SUMPRODUCT('5N inverse'!$A$26:$Y$26,'5N mesh'!$B$37:$Z$37,$E975:$AC975)+'5N inverse'!$A$26*$C976/Setup!$B$17+INDEX('5N inverse'!$A$26:$Y$26,1,'5N mesh'!$B$7+1)*Setup!$B$22</f>
        <v>0</v>
      </c>
      <c r="AC976" s="0" t="n">
        <f aca="false">SUMPRODUCT('5N inverse'!$A$27:$Y$27,'5N mesh'!$B$37:$Z$37,$E975:$AC975)+'5N inverse'!$A$27*$C976/Setup!$B$17+INDEX('5N inverse'!$A$27:$Y$27,1,'5N mesh'!$B$7+1)*Setup!$B$22</f>
        <v>0</v>
      </c>
    </row>
    <row r="977" customFormat="false" ht="15" hidden="false" customHeight="false" outlineLevel="0" collapsed="false">
      <c r="A977" s="0" t="n">
        <v>972</v>
      </c>
      <c r="B977" s="0" t="n">
        <f aca="false">A977*Setup!$B$11/3600</f>
        <v>81</v>
      </c>
      <c r="C977" s="0" t="n">
        <f aca="false">Setup!$B$7+Setup!$B$8*COS(2*PI()*(B977-Setup!$B$9)/24)</f>
        <v>22.9647238195899</v>
      </c>
      <c r="D977" s="0" t="n">
        <f aca="false">(C977-E977)/Setup!$B$17</f>
        <v>8.85538544008702</v>
      </c>
      <c r="E977" s="0" t="n">
        <f aca="false">SUMPRODUCT('5N inverse'!$A$3:$Y$3,'5N mesh'!$B$37:$Z$37,$E976:$AC976)+'5N inverse'!$A$3*$C977/Setup!$B$17+INDEX('5N inverse'!$A$3:$Y$3,1,'5N mesh'!$B$7+1)*Setup!$B$22</f>
        <v>21.8135237123786</v>
      </c>
      <c r="F977" s="0" t="n">
        <f aca="false">SUMPRODUCT('5N inverse'!$A$4:$Y$4,'5N mesh'!$B$37:$Z$37,$E976:$AC976)+'5N inverse'!$A$4*$C977/Setup!$B$17+INDEX('5N inverse'!$A$4:$Y$4,1,'5N mesh'!$B$7+1)*Setup!$B$22</f>
        <v>20.6878199394173</v>
      </c>
      <c r="G977" s="0" t="n">
        <f aca="false">SUMPRODUCT('5N inverse'!$A$5:$Y$5,'5N mesh'!$B$37:$Z$37,$E976:$AC976)+'5N inverse'!$A$5*$C977/Setup!$B$17+INDEX('5N inverse'!$A$5:$Y$5,1,'5N mesh'!$B$7+1)*Setup!$B$22</f>
        <v>18.4364123934947</v>
      </c>
      <c r="H977" s="0" t="n">
        <f aca="false">SUMPRODUCT('5N inverse'!$A$6:$Y$6,'5N mesh'!$B$37:$Z$37,$E976:$AC976)+'5N inverse'!$A$6*$C977/Setup!$B$17+INDEX('5N inverse'!$A$6:$Y$6,1,'5N mesh'!$B$7+1)*Setup!$B$22</f>
        <v>16.1850048475721</v>
      </c>
      <c r="I977" s="0" t="n">
        <f aca="false">SUMPRODUCT('5N inverse'!$A$7:$Y$7,'5N mesh'!$B$37:$Z$37,$E976:$AC976)+'5N inverse'!$A$7*$C977/Setup!$B$17+INDEX('5N inverse'!$A$7:$Y$7,1,'5N mesh'!$B$7+1)*Setup!$B$22</f>
        <v>15.0593010746108</v>
      </c>
      <c r="J977" s="0" t="n">
        <f aca="false">SUMPRODUCT('5N inverse'!$A$8:$Y$8,'5N mesh'!$B$37:$Z$37,$E976:$AC976)+'5N inverse'!$A$8*$C977/Setup!$B$17+INDEX('5N inverse'!$A$8:$Y$8,1,'5N mesh'!$B$7+1)*Setup!$B$22</f>
        <v>0</v>
      </c>
      <c r="K977" s="0" t="n">
        <f aca="false">SUMPRODUCT('5N inverse'!$A$9:$Y$9,'5N mesh'!$B$37:$Z$37,$E976:$AC976)+'5N inverse'!$A$9*$C977/Setup!$B$17+INDEX('5N inverse'!$A$9:$Y$9,1,'5N mesh'!$B$7+1)*Setup!$B$22</f>
        <v>0</v>
      </c>
      <c r="L977" s="0" t="n">
        <f aca="false">SUMPRODUCT('5N inverse'!$A$10:$Y$10,'5N mesh'!$B$37:$Z$37,$E976:$AC976)+'5N inverse'!$A$10*$C977/Setup!$B$17+INDEX('5N inverse'!$A$10:$Y$10,1,'5N mesh'!$B$7+1)*Setup!$B$22</f>
        <v>0</v>
      </c>
      <c r="M977" s="0" t="n">
        <f aca="false">SUMPRODUCT('5N inverse'!$A$11:$Y$11,'5N mesh'!$B$37:$Z$37,$E976:$AC976)+'5N inverse'!$A$11*$C977/Setup!$B$17+INDEX('5N inverse'!$A$11:$Y$11,1,'5N mesh'!$B$7+1)*Setup!$B$22</f>
        <v>0</v>
      </c>
      <c r="N977" s="0" t="n">
        <f aca="false">SUMPRODUCT('5N inverse'!$A$12:$Y$12,'5N mesh'!$B$37:$Z$37,$E976:$AC976)+'5N inverse'!$A$12*$C977/Setup!$B$17+INDEX('5N inverse'!$A$12:$Y$12,1,'5N mesh'!$B$7+1)*Setup!$B$22</f>
        <v>0</v>
      </c>
      <c r="O977" s="0" t="n">
        <f aca="false">SUMPRODUCT('5N inverse'!$A$13:$Y$13,'5N mesh'!$B$37:$Z$37,$E976:$AC976)+'5N inverse'!$A$13*$C977/Setup!$B$17+INDEX('5N inverse'!$A$13:$Y$13,1,'5N mesh'!$B$7+1)*Setup!$B$22</f>
        <v>0</v>
      </c>
      <c r="P977" s="0" t="n">
        <f aca="false">SUMPRODUCT('5N inverse'!$A$14:$Y$14,'5N mesh'!$B$37:$Z$37,$E976:$AC976)+'5N inverse'!$A$14*$C977/Setup!$B$17+INDEX('5N inverse'!$A$14:$Y$14,1,'5N mesh'!$B$7+1)*Setup!$B$22</f>
        <v>0</v>
      </c>
      <c r="Q977" s="0" t="n">
        <f aca="false">SUMPRODUCT('5N inverse'!$A$15:$Y$15,'5N mesh'!$B$37:$Z$37,$E976:$AC976)+'5N inverse'!$A$15*$C977/Setup!$B$17+INDEX('5N inverse'!$A$15:$Y$15,1,'5N mesh'!$B$7+1)*Setup!$B$22</f>
        <v>0</v>
      </c>
      <c r="R977" s="0" t="n">
        <f aca="false">SUMPRODUCT('5N inverse'!$A$16:$Y$16,'5N mesh'!$B$37:$Z$37,$E976:$AC976)+'5N inverse'!$A$16*$C977/Setup!$B$17+INDEX('5N inverse'!$A$16:$Y$16,1,'5N mesh'!$B$7+1)*Setup!$B$22</f>
        <v>0</v>
      </c>
      <c r="S977" s="0" t="n">
        <f aca="false">SUMPRODUCT('5N inverse'!$A$17:$Y$17,'5N mesh'!$B$37:$Z$37,$E976:$AC976)+'5N inverse'!$A$17*$C977/Setup!$B$17+INDEX('5N inverse'!$A$17:$Y$17,1,'5N mesh'!$B$7+1)*Setup!$B$22</f>
        <v>0</v>
      </c>
      <c r="T977" s="0" t="n">
        <f aca="false">SUMPRODUCT('5N inverse'!$A$18:$Y$18,'5N mesh'!$B$37:$Z$37,$E976:$AC976)+'5N inverse'!$A$18*$C977/Setup!$B$17+INDEX('5N inverse'!$A$18:$Y$18,1,'5N mesh'!$B$7+1)*Setup!$B$22</f>
        <v>0</v>
      </c>
      <c r="U977" s="0" t="n">
        <f aca="false">SUMPRODUCT('5N inverse'!$A$19:$Y$19,'5N mesh'!$B$37:$Z$37,$E976:$AC976)+'5N inverse'!$A$19*$C977/Setup!$B$17+INDEX('5N inverse'!$A$19:$Y$19,1,'5N mesh'!$B$7+1)*Setup!$B$22</f>
        <v>0</v>
      </c>
      <c r="V977" s="0" t="n">
        <f aca="false">SUMPRODUCT('5N inverse'!$A$20:$Y$20,'5N mesh'!$B$37:$Z$37,$E976:$AC976)+'5N inverse'!$A$20*$C977/Setup!$B$17+INDEX('5N inverse'!$A$20:$Y$20,1,'5N mesh'!$B$7+1)*Setup!$B$22</f>
        <v>0</v>
      </c>
      <c r="W977" s="0" t="n">
        <f aca="false">SUMPRODUCT('5N inverse'!$A$21:$Y$21,'5N mesh'!$B$37:$Z$37,$E976:$AC976)+'5N inverse'!$A$21*$C977/Setup!$B$17+INDEX('5N inverse'!$A$21:$Y$21,1,'5N mesh'!$B$7+1)*Setup!$B$22</f>
        <v>0</v>
      </c>
      <c r="X977" s="0" t="n">
        <f aca="false">SUMPRODUCT('5N inverse'!$A$22:$Y$22,'5N mesh'!$B$37:$Z$37,$E976:$AC976)+'5N inverse'!$A$22*$C977/Setup!$B$17+INDEX('5N inverse'!$A$22:$Y$22,1,'5N mesh'!$B$7+1)*Setup!$B$22</f>
        <v>0</v>
      </c>
      <c r="Y977" s="0" t="n">
        <f aca="false">SUMPRODUCT('5N inverse'!$A$23:$Y$23,'5N mesh'!$B$37:$Z$37,$E976:$AC976)+'5N inverse'!$A$23*$C977/Setup!$B$17+INDEX('5N inverse'!$A$23:$Y$23,1,'5N mesh'!$B$7+1)*Setup!$B$22</f>
        <v>0</v>
      </c>
      <c r="Z977" s="0" t="n">
        <f aca="false">SUMPRODUCT('5N inverse'!$A$24:$Y$24,'5N mesh'!$B$37:$Z$37,$E976:$AC976)+'5N inverse'!$A$24*$C977/Setup!$B$17+INDEX('5N inverse'!$A$24:$Y$24,1,'5N mesh'!$B$7+1)*Setup!$B$22</f>
        <v>0</v>
      </c>
      <c r="AA977" s="0" t="n">
        <f aca="false">SUMPRODUCT('5N inverse'!$A$25:$Y$25,'5N mesh'!$B$37:$Z$37,$E976:$AC976)+'5N inverse'!$A$25*$C977/Setup!$B$17+INDEX('5N inverse'!$A$25:$Y$25,1,'5N mesh'!$B$7+1)*Setup!$B$22</f>
        <v>0</v>
      </c>
      <c r="AB977" s="0" t="n">
        <f aca="false">SUMPRODUCT('5N inverse'!$A$26:$Y$26,'5N mesh'!$B$37:$Z$37,$E976:$AC976)+'5N inverse'!$A$26*$C977/Setup!$B$17+INDEX('5N inverse'!$A$26:$Y$26,1,'5N mesh'!$B$7+1)*Setup!$B$22</f>
        <v>0</v>
      </c>
      <c r="AC977" s="0" t="n">
        <f aca="false">SUMPRODUCT('5N inverse'!$A$27:$Y$27,'5N mesh'!$B$37:$Z$37,$E976:$AC976)+'5N inverse'!$A$27*$C977/Setup!$B$17+INDEX('5N inverse'!$A$27:$Y$27,1,'5N mesh'!$B$7+1)*Setup!$B$22</f>
        <v>0</v>
      </c>
    </row>
    <row r="978" customFormat="false" ht="15" hidden="false" customHeight="false" outlineLevel="0" collapsed="false">
      <c r="A978" s="0" t="n">
        <v>973</v>
      </c>
      <c r="B978" s="0" t="n">
        <f aca="false">A978*Setup!$B$11/3600</f>
        <v>81.0833333333333</v>
      </c>
      <c r="C978" s="0" t="n">
        <f aca="false">Setup!$B$7+Setup!$B$8*COS(2*PI()*(B978-Setup!$B$9)/24)</f>
        <v>23.0492564306953</v>
      </c>
      <c r="D978" s="0" t="n">
        <f aca="false">(C978-E978)/Setup!$B$17</f>
        <v>9.40141447527787</v>
      </c>
      <c r="E978" s="0" t="n">
        <f aca="false">SUMPRODUCT('5N inverse'!$A$3:$Y$3,'5N mesh'!$B$37:$Z$37,$E977:$AC977)+'5N inverse'!$A$3*$C978/Setup!$B$17+INDEX('5N inverse'!$A$3:$Y$3,1,'5N mesh'!$B$7+1)*Setup!$B$22</f>
        <v>21.8270725489092</v>
      </c>
      <c r="F978" s="0" t="n">
        <f aca="false">SUMPRODUCT('5N inverse'!$A$4:$Y$4,'5N mesh'!$B$37:$Z$37,$E977:$AC977)+'5N inverse'!$A$4*$C978/Setup!$B$17+INDEX('5N inverse'!$A$4:$Y$4,1,'5N mesh'!$B$7+1)*Setup!$B$22</f>
        <v>20.6991018831174</v>
      </c>
      <c r="G978" s="0" t="n">
        <f aca="false">SUMPRODUCT('5N inverse'!$A$5:$Y$5,'5N mesh'!$B$37:$Z$37,$E977:$AC977)+'5N inverse'!$A$5*$C978/Setup!$B$17+INDEX('5N inverse'!$A$5:$Y$5,1,'5N mesh'!$B$7+1)*Setup!$B$22</f>
        <v>18.4431605515339</v>
      </c>
      <c r="H978" s="0" t="n">
        <f aca="false">SUMPRODUCT('5N inverse'!$A$6:$Y$6,'5N mesh'!$B$37:$Z$37,$E977:$AC977)+'5N inverse'!$A$6*$C978/Setup!$B$17+INDEX('5N inverse'!$A$6:$Y$6,1,'5N mesh'!$B$7+1)*Setup!$B$22</f>
        <v>16.1872192199504</v>
      </c>
      <c r="I978" s="0" t="n">
        <f aca="false">SUMPRODUCT('5N inverse'!$A$7:$Y$7,'5N mesh'!$B$37:$Z$37,$E977:$AC977)+'5N inverse'!$A$7*$C978/Setup!$B$17+INDEX('5N inverse'!$A$7:$Y$7,1,'5N mesh'!$B$7+1)*Setup!$B$22</f>
        <v>15.0592485541586</v>
      </c>
      <c r="J978" s="0" t="n">
        <f aca="false">SUMPRODUCT('5N inverse'!$A$8:$Y$8,'5N mesh'!$B$37:$Z$37,$E977:$AC977)+'5N inverse'!$A$8*$C978/Setup!$B$17+INDEX('5N inverse'!$A$8:$Y$8,1,'5N mesh'!$B$7+1)*Setup!$B$22</f>
        <v>0</v>
      </c>
      <c r="K978" s="0" t="n">
        <f aca="false">SUMPRODUCT('5N inverse'!$A$9:$Y$9,'5N mesh'!$B$37:$Z$37,$E977:$AC977)+'5N inverse'!$A$9*$C978/Setup!$B$17+INDEX('5N inverse'!$A$9:$Y$9,1,'5N mesh'!$B$7+1)*Setup!$B$22</f>
        <v>0</v>
      </c>
      <c r="L978" s="0" t="n">
        <f aca="false">SUMPRODUCT('5N inverse'!$A$10:$Y$10,'5N mesh'!$B$37:$Z$37,$E977:$AC977)+'5N inverse'!$A$10*$C978/Setup!$B$17+INDEX('5N inverse'!$A$10:$Y$10,1,'5N mesh'!$B$7+1)*Setup!$B$22</f>
        <v>0</v>
      </c>
      <c r="M978" s="0" t="n">
        <f aca="false">SUMPRODUCT('5N inverse'!$A$11:$Y$11,'5N mesh'!$B$37:$Z$37,$E977:$AC977)+'5N inverse'!$A$11*$C978/Setup!$B$17+INDEX('5N inverse'!$A$11:$Y$11,1,'5N mesh'!$B$7+1)*Setup!$B$22</f>
        <v>0</v>
      </c>
      <c r="N978" s="0" t="n">
        <f aca="false">SUMPRODUCT('5N inverse'!$A$12:$Y$12,'5N mesh'!$B$37:$Z$37,$E977:$AC977)+'5N inverse'!$A$12*$C978/Setup!$B$17+INDEX('5N inverse'!$A$12:$Y$12,1,'5N mesh'!$B$7+1)*Setup!$B$22</f>
        <v>0</v>
      </c>
      <c r="O978" s="0" t="n">
        <f aca="false">SUMPRODUCT('5N inverse'!$A$13:$Y$13,'5N mesh'!$B$37:$Z$37,$E977:$AC977)+'5N inverse'!$A$13*$C978/Setup!$B$17+INDEX('5N inverse'!$A$13:$Y$13,1,'5N mesh'!$B$7+1)*Setup!$B$22</f>
        <v>0</v>
      </c>
      <c r="P978" s="0" t="n">
        <f aca="false">SUMPRODUCT('5N inverse'!$A$14:$Y$14,'5N mesh'!$B$37:$Z$37,$E977:$AC977)+'5N inverse'!$A$14*$C978/Setup!$B$17+INDEX('5N inverse'!$A$14:$Y$14,1,'5N mesh'!$B$7+1)*Setup!$B$22</f>
        <v>0</v>
      </c>
      <c r="Q978" s="0" t="n">
        <f aca="false">SUMPRODUCT('5N inverse'!$A$15:$Y$15,'5N mesh'!$B$37:$Z$37,$E977:$AC977)+'5N inverse'!$A$15*$C978/Setup!$B$17+INDEX('5N inverse'!$A$15:$Y$15,1,'5N mesh'!$B$7+1)*Setup!$B$22</f>
        <v>0</v>
      </c>
      <c r="R978" s="0" t="n">
        <f aca="false">SUMPRODUCT('5N inverse'!$A$16:$Y$16,'5N mesh'!$B$37:$Z$37,$E977:$AC977)+'5N inverse'!$A$16*$C978/Setup!$B$17+INDEX('5N inverse'!$A$16:$Y$16,1,'5N mesh'!$B$7+1)*Setup!$B$22</f>
        <v>0</v>
      </c>
      <c r="S978" s="0" t="n">
        <f aca="false">SUMPRODUCT('5N inverse'!$A$17:$Y$17,'5N mesh'!$B$37:$Z$37,$E977:$AC977)+'5N inverse'!$A$17*$C978/Setup!$B$17+INDEX('5N inverse'!$A$17:$Y$17,1,'5N mesh'!$B$7+1)*Setup!$B$22</f>
        <v>0</v>
      </c>
      <c r="T978" s="0" t="n">
        <f aca="false">SUMPRODUCT('5N inverse'!$A$18:$Y$18,'5N mesh'!$B$37:$Z$37,$E977:$AC977)+'5N inverse'!$A$18*$C978/Setup!$B$17+INDEX('5N inverse'!$A$18:$Y$18,1,'5N mesh'!$B$7+1)*Setup!$B$22</f>
        <v>0</v>
      </c>
      <c r="U978" s="0" t="n">
        <f aca="false">SUMPRODUCT('5N inverse'!$A$19:$Y$19,'5N mesh'!$B$37:$Z$37,$E977:$AC977)+'5N inverse'!$A$19*$C978/Setup!$B$17+INDEX('5N inverse'!$A$19:$Y$19,1,'5N mesh'!$B$7+1)*Setup!$B$22</f>
        <v>0</v>
      </c>
      <c r="V978" s="0" t="n">
        <f aca="false">SUMPRODUCT('5N inverse'!$A$20:$Y$20,'5N mesh'!$B$37:$Z$37,$E977:$AC977)+'5N inverse'!$A$20*$C978/Setup!$B$17+INDEX('5N inverse'!$A$20:$Y$20,1,'5N mesh'!$B$7+1)*Setup!$B$22</f>
        <v>0</v>
      </c>
      <c r="W978" s="0" t="n">
        <f aca="false">SUMPRODUCT('5N inverse'!$A$21:$Y$21,'5N mesh'!$B$37:$Z$37,$E977:$AC977)+'5N inverse'!$A$21*$C978/Setup!$B$17+INDEX('5N inverse'!$A$21:$Y$21,1,'5N mesh'!$B$7+1)*Setup!$B$22</f>
        <v>0</v>
      </c>
      <c r="X978" s="0" t="n">
        <f aca="false">SUMPRODUCT('5N inverse'!$A$22:$Y$22,'5N mesh'!$B$37:$Z$37,$E977:$AC977)+'5N inverse'!$A$22*$C978/Setup!$B$17+INDEX('5N inverse'!$A$22:$Y$22,1,'5N mesh'!$B$7+1)*Setup!$B$22</f>
        <v>0</v>
      </c>
      <c r="Y978" s="0" t="n">
        <f aca="false">SUMPRODUCT('5N inverse'!$A$23:$Y$23,'5N mesh'!$B$37:$Z$37,$E977:$AC977)+'5N inverse'!$A$23*$C978/Setup!$B$17+INDEX('5N inverse'!$A$23:$Y$23,1,'5N mesh'!$B$7+1)*Setup!$B$22</f>
        <v>0</v>
      </c>
      <c r="Z978" s="0" t="n">
        <f aca="false">SUMPRODUCT('5N inverse'!$A$24:$Y$24,'5N mesh'!$B$37:$Z$37,$E977:$AC977)+'5N inverse'!$A$24*$C978/Setup!$B$17+INDEX('5N inverse'!$A$24:$Y$24,1,'5N mesh'!$B$7+1)*Setup!$B$22</f>
        <v>0</v>
      </c>
      <c r="AA978" s="0" t="n">
        <f aca="false">SUMPRODUCT('5N inverse'!$A$25:$Y$25,'5N mesh'!$B$37:$Z$37,$E977:$AC977)+'5N inverse'!$A$25*$C978/Setup!$B$17+INDEX('5N inverse'!$A$25:$Y$25,1,'5N mesh'!$B$7+1)*Setup!$B$22</f>
        <v>0</v>
      </c>
      <c r="AB978" s="0" t="n">
        <f aca="false">SUMPRODUCT('5N inverse'!$A$26:$Y$26,'5N mesh'!$B$37:$Z$37,$E977:$AC977)+'5N inverse'!$A$26*$C978/Setup!$B$17+INDEX('5N inverse'!$A$26:$Y$26,1,'5N mesh'!$B$7+1)*Setup!$B$22</f>
        <v>0</v>
      </c>
      <c r="AC978" s="0" t="n">
        <f aca="false">SUMPRODUCT('5N inverse'!$A$27:$Y$27,'5N mesh'!$B$37:$Z$37,$E977:$AC977)+'5N inverse'!$A$27*$C978/Setup!$B$17+INDEX('5N inverse'!$A$27:$Y$27,1,'5N mesh'!$B$7+1)*Setup!$B$22</f>
        <v>0</v>
      </c>
    </row>
    <row r="979" customFormat="false" ht="15" hidden="false" customHeight="false" outlineLevel="0" collapsed="false">
      <c r="A979" s="0" t="n">
        <v>974</v>
      </c>
      <c r="B979" s="0" t="n">
        <f aca="false">A979*Setup!$B$11/3600</f>
        <v>81.1666666666667</v>
      </c>
      <c r="C979" s="0" t="n">
        <f aca="false">Setup!$B$7+Setup!$B$8*COS(2*PI()*(B979-Setup!$B$9)/24)</f>
        <v>23.1342415442476</v>
      </c>
      <c r="D979" s="0" t="n">
        <f aca="false">(C979-E979)/Setup!$B$17</f>
        <v>9.94385477241501</v>
      </c>
      <c r="E979" s="0" t="n">
        <f aca="false">SUMPRODUCT('5N inverse'!$A$3:$Y$3,'5N mesh'!$B$37:$Z$37,$E978:$AC978)+'5N inverse'!$A$3*$C979/Setup!$B$17+INDEX('5N inverse'!$A$3:$Y$3,1,'5N mesh'!$B$7+1)*Setup!$B$22</f>
        <v>21.8415404238336</v>
      </c>
      <c r="F979" s="0" t="n">
        <f aca="false">SUMPRODUCT('5N inverse'!$A$4:$Y$4,'5N mesh'!$B$37:$Z$37,$E978:$AC978)+'5N inverse'!$A$4*$C979/Setup!$B$17+INDEX('5N inverse'!$A$4:$Y$4,1,'5N mesh'!$B$7+1)*Setup!$B$22</f>
        <v>20.711150897056</v>
      </c>
      <c r="G979" s="0" t="n">
        <f aca="false">SUMPRODUCT('5N inverse'!$A$5:$Y$5,'5N mesh'!$B$37:$Z$37,$E978:$AC978)+'5N inverse'!$A$5*$C979/Setup!$B$17+INDEX('5N inverse'!$A$5:$Y$5,1,'5N mesh'!$B$7+1)*Setup!$B$22</f>
        <v>18.4503718435007</v>
      </c>
      <c r="H979" s="0" t="n">
        <f aca="false">SUMPRODUCT('5N inverse'!$A$6:$Y$6,'5N mesh'!$B$37:$Z$37,$E978:$AC978)+'5N inverse'!$A$6*$C979/Setup!$B$17+INDEX('5N inverse'!$A$6:$Y$6,1,'5N mesh'!$B$7+1)*Setup!$B$22</f>
        <v>16.1895927899454</v>
      </c>
      <c r="I979" s="0" t="n">
        <f aca="false">SUMPRODUCT('5N inverse'!$A$7:$Y$7,'5N mesh'!$B$37:$Z$37,$E978:$AC978)+'5N inverse'!$A$7*$C979/Setup!$B$17+INDEX('5N inverse'!$A$7:$Y$7,1,'5N mesh'!$B$7+1)*Setup!$B$22</f>
        <v>15.0592032631677</v>
      </c>
      <c r="J979" s="0" t="n">
        <f aca="false">SUMPRODUCT('5N inverse'!$A$8:$Y$8,'5N mesh'!$B$37:$Z$37,$E978:$AC978)+'5N inverse'!$A$8*$C979/Setup!$B$17+INDEX('5N inverse'!$A$8:$Y$8,1,'5N mesh'!$B$7+1)*Setup!$B$22</f>
        <v>0</v>
      </c>
      <c r="K979" s="0" t="n">
        <f aca="false">SUMPRODUCT('5N inverse'!$A$9:$Y$9,'5N mesh'!$B$37:$Z$37,$E978:$AC978)+'5N inverse'!$A$9*$C979/Setup!$B$17+INDEX('5N inverse'!$A$9:$Y$9,1,'5N mesh'!$B$7+1)*Setup!$B$22</f>
        <v>0</v>
      </c>
      <c r="L979" s="0" t="n">
        <f aca="false">SUMPRODUCT('5N inverse'!$A$10:$Y$10,'5N mesh'!$B$37:$Z$37,$E978:$AC978)+'5N inverse'!$A$10*$C979/Setup!$B$17+INDEX('5N inverse'!$A$10:$Y$10,1,'5N mesh'!$B$7+1)*Setup!$B$22</f>
        <v>0</v>
      </c>
      <c r="M979" s="0" t="n">
        <f aca="false">SUMPRODUCT('5N inverse'!$A$11:$Y$11,'5N mesh'!$B$37:$Z$37,$E978:$AC978)+'5N inverse'!$A$11*$C979/Setup!$B$17+INDEX('5N inverse'!$A$11:$Y$11,1,'5N mesh'!$B$7+1)*Setup!$B$22</f>
        <v>0</v>
      </c>
      <c r="N979" s="0" t="n">
        <f aca="false">SUMPRODUCT('5N inverse'!$A$12:$Y$12,'5N mesh'!$B$37:$Z$37,$E978:$AC978)+'5N inverse'!$A$12*$C979/Setup!$B$17+INDEX('5N inverse'!$A$12:$Y$12,1,'5N mesh'!$B$7+1)*Setup!$B$22</f>
        <v>0</v>
      </c>
      <c r="O979" s="0" t="n">
        <f aca="false">SUMPRODUCT('5N inverse'!$A$13:$Y$13,'5N mesh'!$B$37:$Z$37,$E978:$AC978)+'5N inverse'!$A$13*$C979/Setup!$B$17+INDEX('5N inverse'!$A$13:$Y$13,1,'5N mesh'!$B$7+1)*Setup!$B$22</f>
        <v>0</v>
      </c>
      <c r="P979" s="0" t="n">
        <f aca="false">SUMPRODUCT('5N inverse'!$A$14:$Y$14,'5N mesh'!$B$37:$Z$37,$E978:$AC978)+'5N inverse'!$A$14*$C979/Setup!$B$17+INDEX('5N inverse'!$A$14:$Y$14,1,'5N mesh'!$B$7+1)*Setup!$B$22</f>
        <v>0</v>
      </c>
      <c r="Q979" s="0" t="n">
        <f aca="false">SUMPRODUCT('5N inverse'!$A$15:$Y$15,'5N mesh'!$B$37:$Z$37,$E978:$AC978)+'5N inverse'!$A$15*$C979/Setup!$B$17+INDEX('5N inverse'!$A$15:$Y$15,1,'5N mesh'!$B$7+1)*Setup!$B$22</f>
        <v>0</v>
      </c>
      <c r="R979" s="0" t="n">
        <f aca="false">SUMPRODUCT('5N inverse'!$A$16:$Y$16,'5N mesh'!$B$37:$Z$37,$E978:$AC978)+'5N inverse'!$A$16*$C979/Setup!$B$17+INDEX('5N inverse'!$A$16:$Y$16,1,'5N mesh'!$B$7+1)*Setup!$B$22</f>
        <v>0</v>
      </c>
      <c r="S979" s="0" t="n">
        <f aca="false">SUMPRODUCT('5N inverse'!$A$17:$Y$17,'5N mesh'!$B$37:$Z$37,$E978:$AC978)+'5N inverse'!$A$17*$C979/Setup!$B$17+INDEX('5N inverse'!$A$17:$Y$17,1,'5N mesh'!$B$7+1)*Setup!$B$22</f>
        <v>0</v>
      </c>
      <c r="T979" s="0" t="n">
        <f aca="false">SUMPRODUCT('5N inverse'!$A$18:$Y$18,'5N mesh'!$B$37:$Z$37,$E978:$AC978)+'5N inverse'!$A$18*$C979/Setup!$B$17+INDEX('5N inverse'!$A$18:$Y$18,1,'5N mesh'!$B$7+1)*Setup!$B$22</f>
        <v>0</v>
      </c>
      <c r="U979" s="0" t="n">
        <f aca="false">SUMPRODUCT('5N inverse'!$A$19:$Y$19,'5N mesh'!$B$37:$Z$37,$E978:$AC978)+'5N inverse'!$A$19*$C979/Setup!$B$17+INDEX('5N inverse'!$A$19:$Y$19,1,'5N mesh'!$B$7+1)*Setup!$B$22</f>
        <v>0</v>
      </c>
      <c r="V979" s="0" t="n">
        <f aca="false">SUMPRODUCT('5N inverse'!$A$20:$Y$20,'5N mesh'!$B$37:$Z$37,$E978:$AC978)+'5N inverse'!$A$20*$C979/Setup!$B$17+INDEX('5N inverse'!$A$20:$Y$20,1,'5N mesh'!$B$7+1)*Setup!$B$22</f>
        <v>0</v>
      </c>
      <c r="W979" s="0" t="n">
        <f aca="false">SUMPRODUCT('5N inverse'!$A$21:$Y$21,'5N mesh'!$B$37:$Z$37,$E978:$AC978)+'5N inverse'!$A$21*$C979/Setup!$B$17+INDEX('5N inverse'!$A$21:$Y$21,1,'5N mesh'!$B$7+1)*Setup!$B$22</f>
        <v>0</v>
      </c>
      <c r="X979" s="0" t="n">
        <f aca="false">SUMPRODUCT('5N inverse'!$A$22:$Y$22,'5N mesh'!$B$37:$Z$37,$E978:$AC978)+'5N inverse'!$A$22*$C979/Setup!$B$17+INDEX('5N inverse'!$A$22:$Y$22,1,'5N mesh'!$B$7+1)*Setup!$B$22</f>
        <v>0</v>
      </c>
      <c r="Y979" s="0" t="n">
        <f aca="false">SUMPRODUCT('5N inverse'!$A$23:$Y$23,'5N mesh'!$B$37:$Z$37,$E978:$AC978)+'5N inverse'!$A$23*$C979/Setup!$B$17+INDEX('5N inverse'!$A$23:$Y$23,1,'5N mesh'!$B$7+1)*Setup!$B$22</f>
        <v>0</v>
      </c>
      <c r="Z979" s="0" t="n">
        <f aca="false">SUMPRODUCT('5N inverse'!$A$24:$Y$24,'5N mesh'!$B$37:$Z$37,$E978:$AC978)+'5N inverse'!$A$24*$C979/Setup!$B$17+INDEX('5N inverse'!$A$24:$Y$24,1,'5N mesh'!$B$7+1)*Setup!$B$22</f>
        <v>0</v>
      </c>
      <c r="AA979" s="0" t="n">
        <f aca="false">SUMPRODUCT('5N inverse'!$A$25:$Y$25,'5N mesh'!$B$37:$Z$37,$E978:$AC978)+'5N inverse'!$A$25*$C979/Setup!$B$17+INDEX('5N inverse'!$A$25:$Y$25,1,'5N mesh'!$B$7+1)*Setup!$B$22</f>
        <v>0</v>
      </c>
      <c r="AB979" s="0" t="n">
        <f aca="false">SUMPRODUCT('5N inverse'!$A$26:$Y$26,'5N mesh'!$B$37:$Z$37,$E978:$AC978)+'5N inverse'!$A$26*$C979/Setup!$B$17+INDEX('5N inverse'!$A$26:$Y$26,1,'5N mesh'!$B$7+1)*Setup!$B$22</f>
        <v>0</v>
      </c>
      <c r="AC979" s="0" t="n">
        <f aca="false">SUMPRODUCT('5N inverse'!$A$27:$Y$27,'5N mesh'!$B$37:$Z$37,$E978:$AC978)+'5N inverse'!$A$27*$C979/Setup!$B$17+INDEX('5N inverse'!$A$27:$Y$27,1,'5N mesh'!$B$7+1)*Setup!$B$22</f>
        <v>0</v>
      </c>
    </row>
    <row r="980" customFormat="false" ht="15" hidden="false" customHeight="false" outlineLevel="0" collapsed="false">
      <c r="A980" s="0" t="n">
        <v>975</v>
      </c>
      <c r="B980" s="0" t="n">
        <f aca="false">A980*Setup!$B$11/3600</f>
        <v>81.25</v>
      </c>
      <c r="C980" s="0" t="n">
        <f aca="false">Setup!$B$7+Setup!$B$8*COS(2*PI()*(B980-Setup!$B$9)/24)</f>
        <v>23.2196387119355</v>
      </c>
      <c r="D980" s="0" t="n">
        <f aca="false">(C980-E980)/Setup!$B$17</f>
        <v>10.4824481578653</v>
      </c>
      <c r="E980" s="0" t="n">
        <f aca="false">SUMPRODUCT('5N inverse'!$A$3:$Y$3,'5N mesh'!$B$37:$Z$37,$E979:$AC979)+'5N inverse'!$A$3*$C980/Setup!$B$17+INDEX('5N inverse'!$A$3:$Y$3,1,'5N mesh'!$B$7+1)*Setup!$B$22</f>
        <v>21.856920451413</v>
      </c>
      <c r="F980" s="0" t="n">
        <f aca="false">SUMPRODUCT('5N inverse'!$A$4:$Y$4,'5N mesh'!$B$37:$Z$37,$E979:$AC979)+'5N inverse'!$A$4*$C980/Setup!$B$17+INDEX('5N inverse'!$A$4:$Y$4,1,'5N mesh'!$B$7+1)*Setup!$B$22</f>
        <v>20.7239612467102</v>
      </c>
      <c r="G980" s="0" t="n">
        <f aca="false">SUMPRODUCT('5N inverse'!$A$5:$Y$5,'5N mesh'!$B$37:$Z$37,$E979:$AC979)+'5N inverse'!$A$5*$C980/Setup!$B$17+INDEX('5N inverse'!$A$5:$Y$5,1,'5N mesh'!$B$7+1)*Setup!$B$22</f>
        <v>18.4580428373048</v>
      </c>
      <c r="H980" s="0" t="n">
        <f aca="false">SUMPRODUCT('5N inverse'!$A$6:$Y$6,'5N mesh'!$B$37:$Z$37,$E979:$AC979)+'5N inverse'!$A$6*$C980/Setup!$B$17+INDEX('5N inverse'!$A$6:$Y$6,1,'5N mesh'!$B$7+1)*Setup!$B$22</f>
        <v>16.1921244278993</v>
      </c>
      <c r="I980" s="0" t="n">
        <f aca="false">SUMPRODUCT('5N inverse'!$A$7:$Y$7,'5N mesh'!$B$37:$Z$37,$E979:$AC979)+'5N inverse'!$A$7*$C980/Setup!$B$17+INDEX('5N inverse'!$A$7:$Y$7,1,'5N mesh'!$B$7+1)*Setup!$B$22</f>
        <v>15.0591652231965</v>
      </c>
      <c r="J980" s="0" t="n">
        <f aca="false">SUMPRODUCT('5N inverse'!$A$8:$Y$8,'5N mesh'!$B$37:$Z$37,$E979:$AC979)+'5N inverse'!$A$8*$C980/Setup!$B$17+INDEX('5N inverse'!$A$8:$Y$8,1,'5N mesh'!$B$7+1)*Setup!$B$22</f>
        <v>0</v>
      </c>
      <c r="K980" s="0" t="n">
        <f aca="false">SUMPRODUCT('5N inverse'!$A$9:$Y$9,'5N mesh'!$B$37:$Z$37,$E979:$AC979)+'5N inverse'!$A$9*$C980/Setup!$B$17+INDEX('5N inverse'!$A$9:$Y$9,1,'5N mesh'!$B$7+1)*Setup!$B$22</f>
        <v>0</v>
      </c>
      <c r="L980" s="0" t="n">
        <f aca="false">SUMPRODUCT('5N inverse'!$A$10:$Y$10,'5N mesh'!$B$37:$Z$37,$E979:$AC979)+'5N inverse'!$A$10*$C980/Setup!$B$17+INDEX('5N inverse'!$A$10:$Y$10,1,'5N mesh'!$B$7+1)*Setup!$B$22</f>
        <v>0</v>
      </c>
      <c r="M980" s="0" t="n">
        <f aca="false">SUMPRODUCT('5N inverse'!$A$11:$Y$11,'5N mesh'!$B$37:$Z$37,$E979:$AC979)+'5N inverse'!$A$11*$C980/Setup!$B$17+INDEX('5N inverse'!$A$11:$Y$11,1,'5N mesh'!$B$7+1)*Setup!$B$22</f>
        <v>0</v>
      </c>
      <c r="N980" s="0" t="n">
        <f aca="false">SUMPRODUCT('5N inverse'!$A$12:$Y$12,'5N mesh'!$B$37:$Z$37,$E979:$AC979)+'5N inverse'!$A$12*$C980/Setup!$B$17+INDEX('5N inverse'!$A$12:$Y$12,1,'5N mesh'!$B$7+1)*Setup!$B$22</f>
        <v>0</v>
      </c>
      <c r="O980" s="0" t="n">
        <f aca="false">SUMPRODUCT('5N inverse'!$A$13:$Y$13,'5N mesh'!$B$37:$Z$37,$E979:$AC979)+'5N inverse'!$A$13*$C980/Setup!$B$17+INDEX('5N inverse'!$A$13:$Y$13,1,'5N mesh'!$B$7+1)*Setup!$B$22</f>
        <v>0</v>
      </c>
      <c r="P980" s="0" t="n">
        <f aca="false">SUMPRODUCT('5N inverse'!$A$14:$Y$14,'5N mesh'!$B$37:$Z$37,$E979:$AC979)+'5N inverse'!$A$14*$C980/Setup!$B$17+INDEX('5N inverse'!$A$14:$Y$14,1,'5N mesh'!$B$7+1)*Setup!$B$22</f>
        <v>0</v>
      </c>
      <c r="Q980" s="0" t="n">
        <f aca="false">SUMPRODUCT('5N inverse'!$A$15:$Y$15,'5N mesh'!$B$37:$Z$37,$E979:$AC979)+'5N inverse'!$A$15*$C980/Setup!$B$17+INDEX('5N inverse'!$A$15:$Y$15,1,'5N mesh'!$B$7+1)*Setup!$B$22</f>
        <v>0</v>
      </c>
      <c r="R980" s="0" t="n">
        <f aca="false">SUMPRODUCT('5N inverse'!$A$16:$Y$16,'5N mesh'!$B$37:$Z$37,$E979:$AC979)+'5N inverse'!$A$16*$C980/Setup!$B$17+INDEX('5N inverse'!$A$16:$Y$16,1,'5N mesh'!$B$7+1)*Setup!$B$22</f>
        <v>0</v>
      </c>
      <c r="S980" s="0" t="n">
        <f aca="false">SUMPRODUCT('5N inverse'!$A$17:$Y$17,'5N mesh'!$B$37:$Z$37,$E979:$AC979)+'5N inverse'!$A$17*$C980/Setup!$B$17+INDEX('5N inverse'!$A$17:$Y$17,1,'5N mesh'!$B$7+1)*Setup!$B$22</f>
        <v>0</v>
      </c>
      <c r="T980" s="0" t="n">
        <f aca="false">SUMPRODUCT('5N inverse'!$A$18:$Y$18,'5N mesh'!$B$37:$Z$37,$E979:$AC979)+'5N inverse'!$A$18*$C980/Setup!$B$17+INDEX('5N inverse'!$A$18:$Y$18,1,'5N mesh'!$B$7+1)*Setup!$B$22</f>
        <v>0</v>
      </c>
      <c r="U980" s="0" t="n">
        <f aca="false">SUMPRODUCT('5N inverse'!$A$19:$Y$19,'5N mesh'!$B$37:$Z$37,$E979:$AC979)+'5N inverse'!$A$19*$C980/Setup!$B$17+INDEX('5N inverse'!$A$19:$Y$19,1,'5N mesh'!$B$7+1)*Setup!$B$22</f>
        <v>0</v>
      </c>
      <c r="V980" s="0" t="n">
        <f aca="false">SUMPRODUCT('5N inverse'!$A$20:$Y$20,'5N mesh'!$B$37:$Z$37,$E979:$AC979)+'5N inverse'!$A$20*$C980/Setup!$B$17+INDEX('5N inverse'!$A$20:$Y$20,1,'5N mesh'!$B$7+1)*Setup!$B$22</f>
        <v>0</v>
      </c>
      <c r="W980" s="0" t="n">
        <f aca="false">SUMPRODUCT('5N inverse'!$A$21:$Y$21,'5N mesh'!$B$37:$Z$37,$E979:$AC979)+'5N inverse'!$A$21*$C980/Setup!$B$17+INDEX('5N inverse'!$A$21:$Y$21,1,'5N mesh'!$B$7+1)*Setup!$B$22</f>
        <v>0</v>
      </c>
      <c r="X980" s="0" t="n">
        <f aca="false">SUMPRODUCT('5N inverse'!$A$22:$Y$22,'5N mesh'!$B$37:$Z$37,$E979:$AC979)+'5N inverse'!$A$22*$C980/Setup!$B$17+INDEX('5N inverse'!$A$22:$Y$22,1,'5N mesh'!$B$7+1)*Setup!$B$22</f>
        <v>0</v>
      </c>
      <c r="Y980" s="0" t="n">
        <f aca="false">SUMPRODUCT('5N inverse'!$A$23:$Y$23,'5N mesh'!$B$37:$Z$37,$E979:$AC979)+'5N inverse'!$A$23*$C980/Setup!$B$17+INDEX('5N inverse'!$A$23:$Y$23,1,'5N mesh'!$B$7+1)*Setup!$B$22</f>
        <v>0</v>
      </c>
      <c r="Z980" s="0" t="n">
        <f aca="false">SUMPRODUCT('5N inverse'!$A$24:$Y$24,'5N mesh'!$B$37:$Z$37,$E979:$AC979)+'5N inverse'!$A$24*$C980/Setup!$B$17+INDEX('5N inverse'!$A$24:$Y$24,1,'5N mesh'!$B$7+1)*Setup!$B$22</f>
        <v>0</v>
      </c>
      <c r="AA980" s="0" t="n">
        <f aca="false">SUMPRODUCT('5N inverse'!$A$25:$Y$25,'5N mesh'!$B$37:$Z$37,$E979:$AC979)+'5N inverse'!$A$25*$C980/Setup!$B$17+INDEX('5N inverse'!$A$25:$Y$25,1,'5N mesh'!$B$7+1)*Setup!$B$22</f>
        <v>0</v>
      </c>
      <c r="AB980" s="0" t="n">
        <f aca="false">SUMPRODUCT('5N inverse'!$A$26:$Y$26,'5N mesh'!$B$37:$Z$37,$E979:$AC979)+'5N inverse'!$A$26*$C980/Setup!$B$17+INDEX('5N inverse'!$A$26:$Y$26,1,'5N mesh'!$B$7+1)*Setup!$B$22</f>
        <v>0</v>
      </c>
      <c r="AC980" s="0" t="n">
        <f aca="false">SUMPRODUCT('5N inverse'!$A$27:$Y$27,'5N mesh'!$B$37:$Z$37,$E979:$AC979)+'5N inverse'!$A$27*$C980/Setup!$B$17+INDEX('5N inverse'!$A$27:$Y$27,1,'5N mesh'!$B$7+1)*Setup!$B$22</f>
        <v>0</v>
      </c>
    </row>
    <row r="981" customFormat="false" ht="15" hidden="false" customHeight="false" outlineLevel="0" collapsed="false">
      <c r="A981" s="0" t="n">
        <v>976</v>
      </c>
      <c r="B981" s="0" t="n">
        <f aca="false">A981*Setup!$B$11/3600</f>
        <v>81.3333333333333</v>
      </c>
      <c r="C981" s="0" t="n">
        <f aca="false">Setup!$B$7+Setup!$B$8*COS(2*PI()*(B981-Setup!$B$9)/24)</f>
        <v>23.3054072893323</v>
      </c>
      <c r="D981" s="0" t="n">
        <f aca="false">(C981-E981)/Setup!$B$17</f>
        <v>11.016938288936</v>
      </c>
      <c r="E981" s="0" t="n">
        <f aca="false">SUMPRODUCT('5N inverse'!$A$3:$Y$3,'5N mesh'!$B$37:$Z$37,$E980:$AC980)+'5N inverse'!$A$3*$C981/Setup!$B$17+INDEX('5N inverse'!$A$3:$Y$3,1,'5N mesh'!$B$7+1)*Setup!$B$22</f>
        <v>21.8732053117706</v>
      </c>
      <c r="F981" s="0" t="n">
        <f aca="false">SUMPRODUCT('5N inverse'!$A$4:$Y$4,'5N mesh'!$B$37:$Z$37,$E980:$AC980)+'5N inverse'!$A$4*$C981/Setup!$B$17+INDEX('5N inverse'!$A$4:$Y$4,1,'5N mesh'!$B$7+1)*Setup!$B$22</f>
        <v>20.7375268352009</v>
      </c>
      <c r="G981" s="0" t="n">
        <f aca="false">SUMPRODUCT('5N inverse'!$A$5:$Y$5,'5N mesh'!$B$37:$Z$37,$E980:$AC980)+'5N inverse'!$A$5*$C981/Setup!$B$17+INDEX('5N inverse'!$A$5:$Y$5,1,'5N mesh'!$B$7+1)*Setup!$B$22</f>
        <v>18.4661698820614</v>
      </c>
      <c r="H981" s="0" t="n">
        <f aca="false">SUMPRODUCT('5N inverse'!$A$6:$Y$6,'5N mesh'!$B$37:$Z$37,$E980:$AC980)+'5N inverse'!$A$6*$C981/Setup!$B$17+INDEX('5N inverse'!$A$6:$Y$6,1,'5N mesh'!$B$7+1)*Setup!$B$22</f>
        <v>16.1948129289219</v>
      </c>
      <c r="I981" s="0" t="n">
        <f aca="false">SUMPRODUCT('5N inverse'!$A$7:$Y$7,'5N mesh'!$B$37:$Z$37,$E980:$AC980)+'5N inverse'!$A$7*$C981/Setup!$B$17+INDEX('5N inverse'!$A$7:$Y$7,1,'5N mesh'!$B$7+1)*Setup!$B$22</f>
        <v>15.0591344523522</v>
      </c>
      <c r="J981" s="0" t="n">
        <f aca="false">SUMPRODUCT('5N inverse'!$A$8:$Y$8,'5N mesh'!$B$37:$Z$37,$E980:$AC980)+'5N inverse'!$A$8*$C981/Setup!$B$17+INDEX('5N inverse'!$A$8:$Y$8,1,'5N mesh'!$B$7+1)*Setup!$B$22</f>
        <v>0</v>
      </c>
      <c r="K981" s="0" t="n">
        <f aca="false">SUMPRODUCT('5N inverse'!$A$9:$Y$9,'5N mesh'!$B$37:$Z$37,$E980:$AC980)+'5N inverse'!$A$9*$C981/Setup!$B$17+INDEX('5N inverse'!$A$9:$Y$9,1,'5N mesh'!$B$7+1)*Setup!$B$22</f>
        <v>0</v>
      </c>
      <c r="L981" s="0" t="n">
        <f aca="false">SUMPRODUCT('5N inverse'!$A$10:$Y$10,'5N mesh'!$B$37:$Z$37,$E980:$AC980)+'5N inverse'!$A$10*$C981/Setup!$B$17+INDEX('5N inverse'!$A$10:$Y$10,1,'5N mesh'!$B$7+1)*Setup!$B$22</f>
        <v>0</v>
      </c>
      <c r="M981" s="0" t="n">
        <f aca="false">SUMPRODUCT('5N inverse'!$A$11:$Y$11,'5N mesh'!$B$37:$Z$37,$E980:$AC980)+'5N inverse'!$A$11*$C981/Setup!$B$17+INDEX('5N inverse'!$A$11:$Y$11,1,'5N mesh'!$B$7+1)*Setup!$B$22</f>
        <v>0</v>
      </c>
      <c r="N981" s="0" t="n">
        <f aca="false">SUMPRODUCT('5N inverse'!$A$12:$Y$12,'5N mesh'!$B$37:$Z$37,$E980:$AC980)+'5N inverse'!$A$12*$C981/Setup!$B$17+INDEX('5N inverse'!$A$12:$Y$12,1,'5N mesh'!$B$7+1)*Setup!$B$22</f>
        <v>0</v>
      </c>
      <c r="O981" s="0" t="n">
        <f aca="false">SUMPRODUCT('5N inverse'!$A$13:$Y$13,'5N mesh'!$B$37:$Z$37,$E980:$AC980)+'5N inverse'!$A$13*$C981/Setup!$B$17+INDEX('5N inverse'!$A$13:$Y$13,1,'5N mesh'!$B$7+1)*Setup!$B$22</f>
        <v>0</v>
      </c>
      <c r="P981" s="0" t="n">
        <f aca="false">SUMPRODUCT('5N inverse'!$A$14:$Y$14,'5N mesh'!$B$37:$Z$37,$E980:$AC980)+'5N inverse'!$A$14*$C981/Setup!$B$17+INDEX('5N inverse'!$A$14:$Y$14,1,'5N mesh'!$B$7+1)*Setup!$B$22</f>
        <v>0</v>
      </c>
      <c r="Q981" s="0" t="n">
        <f aca="false">SUMPRODUCT('5N inverse'!$A$15:$Y$15,'5N mesh'!$B$37:$Z$37,$E980:$AC980)+'5N inverse'!$A$15*$C981/Setup!$B$17+INDEX('5N inverse'!$A$15:$Y$15,1,'5N mesh'!$B$7+1)*Setup!$B$22</f>
        <v>0</v>
      </c>
      <c r="R981" s="0" t="n">
        <f aca="false">SUMPRODUCT('5N inverse'!$A$16:$Y$16,'5N mesh'!$B$37:$Z$37,$E980:$AC980)+'5N inverse'!$A$16*$C981/Setup!$B$17+INDEX('5N inverse'!$A$16:$Y$16,1,'5N mesh'!$B$7+1)*Setup!$B$22</f>
        <v>0</v>
      </c>
      <c r="S981" s="0" t="n">
        <f aca="false">SUMPRODUCT('5N inverse'!$A$17:$Y$17,'5N mesh'!$B$37:$Z$37,$E980:$AC980)+'5N inverse'!$A$17*$C981/Setup!$B$17+INDEX('5N inverse'!$A$17:$Y$17,1,'5N mesh'!$B$7+1)*Setup!$B$22</f>
        <v>0</v>
      </c>
      <c r="T981" s="0" t="n">
        <f aca="false">SUMPRODUCT('5N inverse'!$A$18:$Y$18,'5N mesh'!$B$37:$Z$37,$E980:$AC980)+'5N inverse'!$A$18*$C981/Setup!$B$17+INDEX('5N inverse'!$A$18:$Y$18,1,'5N mesh'!$B$7+1)*Setup!$B$22</f>
        <v>0</v>
      </c>
      <c r="U981" s="0" t="n">
        <f aca="false">SUMPRODUCT('5N inverse'!$A$19:$Y$19,'5N mesh'!$B$37:$Z$37,$E980:$AC980)+'5N inverse'!$A$19*$C981/Setup!$B$17+INDEX('5N inverse'!$A$19:$Y$19,1,'5N mesh'!$B$7+1)*Setup!$B$22</f>
        <v>0</v>
      </c>
      <c r="V981" s="0" t="n">
        <f aca="false">SUMPRODUCT('5N inverse'!$A$20:$Y$20,'5N mesh'!$B$37:$Z$37,$E980:$AC980)+'5N inverse'!$A$20*$C981/Setup!$B$17+INDEX('5N inverse'!$A$20:$Y$20,1,'5N mesh'!$B$7+1)*Setup!$B$22</f>
        <v>0</v>
      </c>
      <c r="W981" s="0" t="n">
        <f aca="false">SUMPRODUCT('5N inverse'!$A$21:$Y$21,'5N mesh'!$B$37:$Z$37,$E980:$AC980)+'5N inverse'!$A$21*$C981/Setup!$B$17+INDEX('5N inverse'!$A$21:$Y$21,1,'5N mesh'!$B$7+1)*Setup!$B$22</f>
        <v>0</v>
      </c>
      <c r="X981" s="0" t="n">
        <f aca="false">SUMPRODUCT('5N inverse'!$A$22:$Y$22,'5N mesh'!$B$37:$Z$37,$E980:$AC980)+'5N inverse'!$A$22*$C981/Setup!$B$17+INDEX('5N inverse'!$A$22:$Y$22,1,'5N mesh'!$B$7+1)*Setup!$B$22</f>
        <v>0</v>
      </c>
      <c r="Y981" s="0" t="n">
        <f aca="false">SUMPRODUCT('5N inverse'!$A$23:$Y$23,'5N mesh'!$B$37:$Z$37,$E980:$AC980)+'5N inverse'!$A$23*$C981/Setup!$B$17+INDEX('5N inverse'!$A$23:$Y$23,1,'5N mesh'!$B$7+1)*Setup!$B$22</f>
        <v>0</v>
      </c>
      <c r="Z981" s="0" t="n">
        <f aca="false">SUMPRODUCT('5N inverse'!$A$24:$Y$24,'5N mesh'!$B$37:$Z$37,$E980:$AC980)+'5N inverse'!$A$24*$C981/Setup!$B$17+INDEX('5N inverse'!$A$24:$Y$24,1,'5N mesh'!$B$7+1)*Setup!$B$22</f>
        <v>0</v>
      </c>
      <c r="AA981" s="0" t="n">
        <f aca="false">SUMPRODUCT('5N inverse'!$A$25:$Y$25,'5N mesh'!$B$37:$Z$37,$E980:$AC980)+'5N inverse'!$A$25*$C981/Setup!$B$17+INDEX('5N inverse'!$A$25:$Y$25,1,'5N mesh'!$B$7+1)*Setup!$B$22</f>
        <v>0</v>
      </c>
      <c r="AB981" s="0" t="n">
        <f aca="false">SUMPRODUCT('5N inverse'!$A$26:$Y$26,'5N mesh'!$B$37:$Z$37,$E980:$AC980)+'5N inverse'!$A$26*$C981/Setup!$B$17+INDEX('5N inverse'!$A$26:$Y$26,1,'5N mesh'!$B$7+1)*Setup!$B$22</f>
        <v>0</v>
      </c>
      <c r="AC981" s="0" t="n">
        <f aca="false">SUMPRODUCT('5N inverse'!$A$27:$Y$27,'5N mesh'!$B$37:$Z$37,$E980:$AC980)+'5N inverse'!$A$27*$C981/Setup!$B$17+INDEX('5N inverse'!$A$27:$Y$27,1,'5N mesh'!$B$7+1)*Setup!$B$22</f>
        <v>0</v>
      </c>
    </row>
    <row r="982" customFormat="false" ht="15" hidden="false" customHeight="false" outlineLevel="0" collapsed="false">
      <c r="A982" s="0" t="n">
        <v>977</v>
      </c>
      <c r="B982" s="0" t="n">
        <f aca="false">A982*Setup!$B$11/3600</f>
        <v>81.4166666666667</v>
      </c>
      <c r="C982" s="0" t="n">
        <f aca="false">Setup!$B$7+Setup!$B$8*COS(2*PI()*(B982-Setup!$B$9)/24)</f>
        <v>23.3915064552403</v>
      </c>
      <c r="D982" s="0" t="n">
        <f aca="false">(C982-E982)/Setup!$B$17</f>
        <v>11.5470707758804</v>
      </c>
      <c r="E982" s="0" t="n">
        <f aca="false">SUMPRODUCT('5N inverse'!$A$3:$Y$3,'5N mesh'!$B$37:$Z$37,$E981:$AC981)+'5N inverse'!$A$3*$C982/Setup!$B$17+INDEX('5N inverse'!$A$3:$Y$3,1,'5N mesh'!$B$7+1)*Setup!$B$22</f>
        <v>21.8903872543759</v>
      </c>
      <c r="F982" s="0" t="n">
        <f aca="false">SUMPRODUCT('5N inverse'!$A$4:$Y$4,'5N mesh'!$B$37:$Z$37,$E981:$AC981)+'5N inverse'!$A$4*$C982/Setup!$B$17+INDEX('5N inverse'!$A$4:$Y$4,1,'5N mesh'!$B$7+1)*Setup!$B$22</f>
        <v>20.7518412061936</v>
      </c>
      <c r="G982" s="0" t="n">
        <f aca="false">SUMPRODUCT('5N inverse'!$A$5:$Y$5,'5N mesh'!$B$37:$Z$37,$E981:$AC981)+'5N inverse'!$A$5*$C982/Setup!$B$17+INDEX('5N inverse'!$A$5:$Y$5,1,'5N mesh'!$B$7+1)*Setup!$B$22</f>
        <v>18.4747491098291</v>
      </c>
      <c r="H982" s="0" t="n">
        <f aca="false">SUMPRODUCT('5N inverse'!$A$6:$Y$6,'5N mesh'!$B$37:$Z$37,$E981:$AC981)+'5N inverse'!$A$6*$C982/Setup!$B$17+INDEX('5N inverse'!$A$6:$Y$6,1,'5N mesh'!$B$7+1)*Setup!$B$22</f>
        <v>16.1976570134646</v>
      </c>
      <c r="I982" s="0" t="n">
        <f aca="false">SUMPRODUCT('5N inverse'!$A$7:$Y$7,'5N mesh'!$B$37:$Z$37,$E981:$AC981)+'5N inverse'!$A$7*$C982/Setup!$B$17+INDEX('5N inverse'!$A$7:$Y$7,1,'5N mesh'!$B$7+1)*Setup!$B$22</f>
        <v>15.0591109652823</v>
      </c>
      <c r="J982" s="0" t="n">
        <f aca="false">SUMPRODUCT('5N inverse'!$A$8:$Y$8,'5N mesh'!$B$37:$Z$37,$E981:$AC981)+'5N inverse'!$A$8*$C982/Setup!$B$17+INDEX('5N inverse'!$A$8:$Y$8,1,'5N mesh'!$B$7+1)*Setup!$B$22</f>
        <v>0</v>
      </c>
      <c r="K982" s="0" t="n">
        <f aca="false">SUMPRODUCT('5N inverse'!$A$9:$Y$9,'5N mesh'!$B$37:$Z$37,$E981:$AC981)+'5N inverse'!$A$9*$C982/Setup!$B$17+INDEX('5N inverse'!$A$9:$Y$9,1,'5N mesh'!$B$7+1)*Setup!$B$22</f>
        <v>0</v>
      </c>
      <c r="L982" s="0" t="n">
        <f aca="false">SUMPRODUCT('5N inverse'!$A$10:$Y$10,'5N mesh'!$B$37:$Z$37,$E981:$AC981)+'5N inverse'!$A$10*$C982/Setup!$B$17+INDEX('5N inverse'!$A$10:$Y$10,1,'5N mesh'!$B$7+1)*Setup!$B$22</f>
        <v>0</v>
      </c>
      <c r="M982" s="0" t="n">
        <f aca="false">SUMPRODUCT('5N inverse'!$A$11:$Y$11,'5N mesh'!$B$37:$Z$37,$E981:$AC981)+'5N inverse'!$A$11*$C982/Setup!$B$17+INDEX('5N inverse'!$A$11:$Y$11,1,'5N mesh'!$B$7+1)*Setup!$B$22</f>
        <v>0</v>
      </c>
      <c r="N982" s="0" t="n">
        <f aca="false">SUMPRODUCT('5N inverse'!$A$12:$Y$12,'5N mesh'!$B$37:$Z$37,$E981:$AC981)+'5N inverse'!$A$12*$C982/Setup!$B$17+INDEX('5N inverse'!$A$12:$Y$12,1,'5N mesh'!$B$7+1)*Setup!$B$22</f>
        <v>0</v>
      </c>
      <c r="O982" s="0" t="n">
        <f aca="false">SUMPRODUCT('5N inverse'!$A$13:$Y$13,'5N mesh'!$B$37:$Z$37,$E981:$AC981)+'5N inverse'!$A$13*$C982/Setup!$B$17+INDEX('5N inverse'!$A$13:$Y$13,1,'5N mesh'!$B$7+1)*Setup!$B$22</f>
        <v>0</v>
      </c>
      <c r="P982" s="0" t="n">
        <f aca="false">SUMPRODUCT('5N inverse'!$A$14:$Y$14,'5N mesh'!$B$37:$Z$37,$E981:$AC981)+'5N inverse'!$A$14*$C982/Setup!$B$17+INDEX('5N inverse'!$A$14:$Y$14,1,'5N mesh'!$B$7+1)*Setup!$B$22</f>
        <v>0</v>
      </c>
      <c r="Q982" s="0" t="n">
        <f aca="false">SUMPRODUCT('5N inverse'!$A$15:$Y$15,'5N mesh'!$B$37:$Z$37,$E981:$AC981)+'5N inverse'!$A$15*$C982/Setup!$B$17+INDEX('5N inverse'!$A$15:$Y$15,1,'5N mesh'!$B$7+1)*Setup!$B$22</f>
        <v>0</v>
      </c>
      <c r="R982" s="0" t="n">
        <f aca="false">SUMPRODUCT('5N inverse'!$A$16:$Y$16,'5N mesh'!$B$37:$Z$37,$E981:$AC981)+'5N inverse'!$A$16*$C982/Setup!$B$17+INDEX('5N inverse'!$A$16:$Y$16,1,'5N mesh'!$B$7+1)*Setup!$B$22</f>
        <v>0</v>
      </c>
      <c r="S982" s="0" t="n">
        <f aca="false">SUMPRODUCT('5N inverse'!$A$17:$Y$17,'5N mesh'!$B$37:$Z$37,$E981:$AC981)+'5N inverse'!$A$17*$C982/Setup!$B$17+INDEX('5N inverse'!$A$17:$Y$17,1,'5N mesh'!$B$7+1)*Setup!$B$22</f>
        <v>0</v>
      </c>
      <c r="T982" s="0" t="n">
        <f aca="false">SUMPRODUCT('5N inverse'!$A$18:$Y$18,'5N mesh'!$B$37:$Z$37,$E981:$AC981)+'5N inverse'!$A$18*$C982/Setup!$B$17+INDEX('5N inverse'!$A$18:$Y$18,1,'5N mesh'!$B$7+1)*Setup!$B$22</f>
        <v>0</v>
      </c>
      <c r="U982" s="0" t="n">
        <f aca="false">SUMPRODUCT('5N inverse'!$A$19:$Y$19,'5N mesh'!$B$37:$Z$37,$E981:$AC981)+'5N inverse'!$A$19*$C982/Setup!$B$17+INDEX('5N inverse'!$A$19:$Y$19,1,'5N mesh'!$B$7+1)*Setup!$B$22</f>
        <v>0</v>
      </c>
      <c r="V982" s="0" t="n">
        <f aca="false">SUMPRODUCT('5N inverse'!$A$20:$Y$20,'5N mesh'!$B$37:$Z$37,$E981:$AC981)+'5N inverse'!$A$20*$C982/Setup!$B$17+INDEX('5N inverse'!$A$20:$Y$20,1,'5N mesh'!$B$7+1)*Setup!$B$22</f>
        <v>0</v>
      </c>
      <c r="W982" s="0" t="n">
        <f aca="false">SUMPRODUCT('5N inverse'!$A$21:$Y$21,'5N mesh'!$B$37:$Z$37,$E981:$AC981)+'5N inverse'!$A$21*$C982/Setup!$B$17+INDEX('5N inverse'!$A$21:$Y$21,1,'5N mesh'!$B$7+1)*Setup!$B$22</f>
        <v>0</v>
      </c>
      <c r="X982" s="0" t="n">
        <f aca="false">SUMPRODUCT('5N inverse'!$A$22:$Y$22,'5N mesh'!$B$37:$Z$37,$E981:$AC981)+'5N inverse'!$A$22*$C982/Setup!$B$17+INDEX('5N inverse'!$A$22:$Y$22,1,'5N mesh'!$B$7+1)*Setup!$B$22</f>
        <v>0</v>
      </c>
      <c r="Y982" s="0" t="n">
        <f aca="false">SUMPRODUCT('5N inverse'!$A$23:$Y$23,'5N mesh'!$B$37:$Z$37,$E981:$AC981)+'5N inverse'!$A$23*$C982/Setup!$B$17+INDEX('5N inverse'!$A$23:$Y$23,1,'5N mesh'!$B$7+1)*Setup!$B$22</f>
        <v>0</v>
      </c>
      <c r="Z982" s="0" t="n">
        <f aca="false">SUMPRODUCT('5N inverse'!$A$24:$Y$24,'5N mesh'!$B$37:$Z$37,$E981:$AC981)+'5N inverse'!$A$24*$C982/Setup!$B$17+INDEX('5N inverse'!$A$24:$Y$24,1,'5N mesh'!$B$7+1)*Setup!$B$22</f>
        <v>0</v>
      </c>
      <c r="AA982" s="0" t="n">
        <f aca="false">SUMPRODUCT('5N inverse'!$A$25:$Y$25,'5N mesh'!$B$37:$Z$37,$E981:$AC981)+'5N inverse'!$A$25*$C982/Setup!$B$17+INDEX('5N inverse'!$A$25:$Y$25,1,'5N mesh'!$B$7+1)*Setup!$B$22</f>
        <v>0</v>
      </c>
      <c r="AB982" s="0" t="n">
        <f aca="false">SUMPRODUCT('5N inverse'!$A$26:$Y$26,'5N mesh'!$B$37:$Z$37,$E981:$AC981)+'5N inverse'!$A$26*$C982/Setup!$B$17+INDEX('5N inverse'!$A$26:$Y$26,1,'5N mesh'!$B$7+1)*Setup!$B$22</f>
        <v>0</v>
      </c>
      <c r="AC982" s="0" t="n">
        <f aca="false">SUMPRODUCT('5N inverse'!$A$27:$Y$27,'5N mesh'!$B$37:$Z$37,$E981:$AC981)+'5N inverse'!$A$27*$C982/Setup!$B$17+INDEX('5N inverse'!$A$27:$Y$27,1,'5N mesh'!$B$7+1)*Setup!$B$22</f>
        <v>0</v>
      </c>
    </row>
    <row r="983" customFormat="false" ht="15" hidden="false" customHeight="false" outlineLevel="0" collapsed="false">
      <c r="A983" s="0" t="n">
        <v>978</v>
      </c>
      <c r="B983" s="0" t="n">
        <f aca="false">A983*Setup!$B$11/3600</f>
        <v>81.5</v>
      </c>
      <c r="C983" s="0" t="n">
        <f aca="false">Setup!$B$7+Setup!$B$8*COS(2*PI()*(B983-Setup!$B$9)/24)</f>
        <v>23.4778952311198</v>
      </c>
      <c r="D983" s="0" t="n">
        <f aca="false">(C983-E983)/Setup!$B$17</f>
        <v>12.0725933029722</v>
      </c>
      <c r="E983" s="0" t="n">
        <f aca="false">SUMPRODUCT('5N inverse'!$A$3:$Y$3,'5N mesh'!$B$37:$Z$37,$E982:$AC982)+'5N inverse'!$A$3*$C983/Setup!$B$17+INDEX('5N inverse'!$A$3:$Y$3,1,'5N mesh'!$B$7+1)*Setup!$B$22</f>
        <v>21.9084581017334</v>
      </c>
      <c r="F983" s="0" t="n">
        <f aca="false">SUMPRODUCT('5N inverse'!$A$4:$Y$4,'5N mesh'!$B$37:$Z$37,$E982:$AC982)+'5N inverse'!$A$4*$C983/Setup!$B$17+INDEX('5N inverse'!$A$4:$Y$4,1,'5N mesh'!$B$7+1)*Setup!$B$22</f>
        <v>20.7668975469724</v>
      </c>
      <c r="G983" s="0" t="n">
        <f aca="false">SUMPRODUCT('5N inverse'!$A$5:$Y$5,'5N mesh'!$B$37:$Z$37,$E982:$AC982)+'5N inverse'!$A$5*$C983/Setup!$B$17+INDEX('5N inverse'!$A$5:$Y$5,1,'5N mesh'!$B$7+1)*Setup!$B$22</f>
        <v>18.4837764374505</v>
      </c>
      <c r="H983" s="0" t="n">
        <f aca="false">SUMPRODUCT('5N inverse'!$A$6:$Y$6,'5N mesh'!$B$37:$Z$37,$E982:$AC982)+'5N inverse'!$A$6*$C983/Setup!$B$17+INDEX('5N inverse'!$A$6:$Y$6,1,'5N mesh'!$B$7+1)*Setup!$B$22</f>
        <v>16.2006553279286</v>
      </c>
      <c r="I983" s="0" t="n">
        <f aca="false">SUMPRODUCT('5N inverse'!$A$7:$Y$7,'5N mesh'!$B$37:$Z$37,$E982:$AC982)+'5N inverse'!$A$7*$C983/Setup!$B$17+INDEX('5N inverse'!$A$7:$Y$7,1,'5N mesh'!$B$7+1)*Setup!$B$22</f>
        <v>15.0590947731676</v>
      </c>
      <c r="J983" s="0" t="n">
        <f aca="false">SUMPRODUCT('5N inverse'!$A$8:$Y$8,'5N mesh'!$B$37:$Z$37,$E982:$AC982)+'5N inverse'!$A$8*$C983/Setup!$B$17+INDEX('5N inverse'!$A$8:$Y$8,1,'5N mesh'!$B$7+1)*Setup!$B$22</f>
        <v>0</v>
      </c>
      <c r="K983" s="0" t="n">
        <f aca="false">SUMPRODUCT('5N inverse'!$A$9:$Y$9,'5N mesh'!$B$37:$Z$37,$E982:$AC982)+'5N inverse'!$A$9*$C983/Setup!$B$17+INDEX('5N inverse'!$A$9:$Y$9,1,'5N mesh'!$B$7+1)*Setup!$B$22</f>
        <v>0</v>
      </c>
      <c r="L983" s="0" t="n">
        <f aca="false">SUMPRODUCT('5N inverse'!$A$10:$Y$10,'5N mesh'!$B$37:$Z$37,$E982:$AC982)+'5N inverse'!$A$10*$C983/Setup!$B$17+INDEX('5N inverse'!$A$10:$Y$10,1,'5N mesh'!$B$7+1)*Setup!$B$22</f>
        <v>0</v>
      </c>
      <c r="M983" s="0" t="n">
        <f aca="false">SUMPRODUCT('5N inverse'!$A$11:$Y$11,'5N mesh'!$B$37:$Z$37,$E982:$AC982)+'5N inverse'!$A$11*$C983/Setup!$B$17+INDEX('5N inverse'!$A$11:$Y$11,1,'5N mesh'!$B$7+1)*Setup!$B$22</f>
        <v>0</v>
      </c>
      <c r="N983" s="0" t="n">
        <f aca="false">SUMPRODUCT('5N inverse'!$A$12:$Y$12,'5N mesh'!$B$37:$Z$37,$E982:$AC982)+'5N inverse'!$A$12*$C983/Setup!$B$17+INDEX('5N inverse'!$A$12:$Y$12,1,'5N mesh'!$B$7+1)*Setup!$B$22</f>
        <v>0</v>
      </c>
      <c r="O983" s="0" t="n">
        <f aca="false">SUMPRODUCT('5N inverse'!$A$13:$Y$13,'5N mesh'!$B$37:$Z$37,$E982:$AC982)+'5N inverse'!$A$13*$C983/Setup!$B$17+INDEX('5N inverse'!$A$13:$Y$13,1,'5N mesh'!$B$7+1)*Setup!$B$22</f>
        <v>0</v>
      </c>
      <c r="P983" s="0" t="n">
        <f aca="false">SUMPRODUCT('5N inverse'!$A$14:$Y$14,'5N mesh'!$B$37:$Z$37,$E982:$AC982)+'5N inverse'!$A$14*$C983/Setup!$B$17+INDEX('5N inverse'!$A$14:$Y$14,1,'5N mesh'!$B$7+1)*Setup!$B$22</f>
        <v>0</v>
      </c>
      <c r="Q983" s="0" t="n">
        <f aca="false">SUMPRODUCT('5N inverse'!$A$15:$Y$15,'5N mesh'!$B$37:$Z$37,$E982:$AC982)+'5N inverse'!$A$15*$C983/Setup!$B$17+INDEX('5N inverse'!$A$15:$Y$15,1,'5N mesh'!$B$7+1)*Setup!$B$22</f>
        <v>0</v>
      </c>
      <c r="R983" s="0" t="n">
        <f aca="false">SUMPRODUCT('5N inverse'!$A$16:$Y$16,'5N mesh'!$B$37:$Z$37,$E982:$AC982)+'5N inverse'!$A$16*$C983/Setup!$B$17+INDEX('5N inverse'!$A$16:$Y$16,1,'5N mesh'!$B$7+1)*Setup!$B$22</f>
        <v>0</v>
      </c>
      <c r="S983" s="0" t="n">
        <f aca="false">SUMPRODUCT('5N inverse'!$A$17:$Y$17,'5N mesh'!$B$37:$Z$37,$E982:$AC982)+'5N inverse'!$A$17*$C983/Setup!$B$17+INDEX('5N inverse'!$A$17:$Y$17,1,'5N mesh'!$B$7+1)*Setup!$B$22</f>
        <v>0</v>
      </c>
      <c r="T983" s="0" t="n">
        <f aca="false">SUMPRODUCT('5N inverse'!$A$18:$Y$18,'5N mesh'!$B$37:$Z$37,$E982:$AC982)+'5N inverse'!$A$18*$C983/Setup!$B$17+INDEX('5N inverse'!$A$18:$Y$18,1,'5N mesh'!$B$7+1)*Setup!$B$22</f>
        <v>0</v>
      </c>
      <c r="U983" s="0" t="n">
        <f aca="false">SUMPRODUCT('5N inverse'!$A$19:$Y$19,'5N mesh'!$B$37:$Z$37,$E982:$AC982)+'5N inverse'!$A$19*$C983/Setup!$B$17+INDEX('5N inverse'!$A$19:$Y$19,1,'5N mesh'!$B$7+1)*Setup!$B$22</f>
        <v>0</v>
      </c>
      <c r="V983" s="0" t="n">
        <f aca="false">SUMPRODUCT('5N inverse'!$A$20:$Y$20,'5N mesh'!$B$37:$Z$37,$E982:$AC982)+'5N inverse'!$A$20*$C983/Setup!$B$17+INDEX('5N inverse'!$A$20:$Y$20,1,'5N mesh'!$B$7+1)*Setup!$B$22</f>
        <v>0</v>
      </c>
      <c r="W983" s="0" t="n">
        <f aca="false">SUMPRODUCT('5N inverse'!$A$21:$Y$21,'5N mesh'!$B$37:$Z$37,$E982:$AC982)+'5N inverse'!$A$21*$C983/Setup!$B$17+INDEX('5N inverse'!$A$21:$Y$21,1,'5N mesh'!$B$7+1)*Setup!$B$22</f>
        <v>0</v>
      </c>
      <c r="X983" s="0" t="n">
        <f aca="false">SUMPRODUCT('5N inverse'!$A$22:$Y$22,'5N mesh'!$B$37:$Z$37,$E982:$AC982)+'5N inverse'!$A$22*$C983/Setup!$B$17+INDEX('5N inverse'!$A$22:$Y$22,1,'5N mesh'!$B$7+1)*Setup!$B$22</f>
        <v>0</v>
      </c>
      <c r="Y983" s="0" t="n">
        <f aca="false">SUMPRODUCT('5N inverse'!$A$23:$Y$23,'5N mesh'!$B$37:$Z$37,$E982:$AC982)+'5N inverse'!$A$23*$C983/Setup!$B$17+INDEX('5N inverse'!$A$23:$Y$23,1,'5N mesh'!$B$7+1)*Setup!$B$22</f>
        <v>0</v>
      </c>
      <c r="Z983" s="0" t="n">
        <f aca="false">SUMPRODUCT('5N inverse'!$A$24:$Y$24,'5N mesh'!$B$37:$Z$37,$E982:$AC982)+'5N inverse'!$A$24*$C983/Setup!$B$17+INDEX('5N inverse'!$A$24:$Y$24,1,'5N mesh'!$B$7+1)*Setup!$B$22</f>
        <v>0</v>
      </c>
      <c r="AA983" s="0" t="n">
        <f aca="false">SUMPRODUCT('5N inverse'!$A$25:$Y$25,'5N mesh'!$B$37:$Z$37,$E982:$AC982)+'5N inverse'!$A$25*$C983/Setup!$B$17+INDEX('5N inverse'!$A$25:$Y$25,1,'5N mesh'!$B$7+1)*Setup!$B$22</f>
        <v>0</v>
      </c>
      <c r="AB983" s="0" t="n">
        <f aca="false">SUMPRODUCT('5N inverse'!$A$26:$Y$26,'5N mesh'!$B$37:$Z$37,$E982:$AC982)+'5N inverse'!$A$26*$C983/Setup!$B$17+INDEX('5N inverse'!$A$26:$Y$26,1,'5N mesh'!$B$7+1)*Setup!$B$22</f>
        <v>0</v>
      </c>
      <c r="AC983" s="0" t="n">
        <f aca="false">SUMPRODUCT('5N inverse'!$A$27:$Y$27,'5N mesh'!$B$37:$Z$37,$E982:$AC982)+'5N inverse'!$A$27*$C983/Setup!$B$17+INDEX('5N inverse'!$A$27:$Y$27,1,'5N mesh'!$B$7+1)*Setup!$B$22</f>
        <v>0</v>
      </c>
    </row>
    <row r="984" customFormat="false" ht="15" hidden="false" customHeight="false" outlineLevel="0" collapsed="false">
      <c r="A984" s="0" t="n">
        <v>979</v>
      </c>
      <c r="B984" s="0" t="n">
        <f aca="false">A984*Setup!$B$11/3600</f>
        <v>81.5833333333333</v>
      </c>
      <c r="C984" s="0" t="n">
        <f aca="false">Setup!$B$7+Setup!$B$8*COS(2*PI()*(B984-Setup!$B$9)/24)</f>
        <v>23.5645325005921</v>
      </c>
      <c r="D984" s="0" t="n">
        <f aca="false">(C984-E984)/Setup!$B$17</f>
        <v>12.5932557485952</v>
      </c>
      <c r="E984" s="0" t="n">
        <f aca="false">SUMPRODUCT('5N inverse'!$A$3:$Y$3,'5N mesh'!$B$37:$Z$37,$E983:$AC983)+'5N inverse'!$A$3*$C984/Setup!$B$17+INDEX('5N inverse'!$A$3:$Y$3,1,'5N mesh'!$B$7+1)*Setup!$B$22</f>
        <v>21.9274092532748</v>
      </c>
      <c r="F984" s="0" t="n">
        <f aca="false">SUMPRODUCT('5N inverse'!$A$4:$Y$4,'5N mesh'!$B$37:$Z$37,$E983:$AC983)+'5N inverse'!$A$4*$C984/Setup!$B$17+INDEX('5N inverse'!$A$4:$Y$4,1,'5N mesh'!$B$7+1)*Setup!$B$22</f>
        <v>20.7826886916818</v>
      </c>
      <c r="G984" s="0" t="n">
        <f aca="false">SUMPRODUCT('5N inverse'!$A$5:$Y$5,'5N mesh'!$B$37:$Z$37,$E983:$AC983)+'5N inverse'!$A$5*$C984/Setup!$B$17+INDEX('5N inverse'!$A$5:$Y$5,1,'5N mesh'!$B$7+1)*Setup!$B$22</f>
        <v>18.4932475684958</v>
      </c>
      <c r="H984" s="0" t="n">
        <f aca="false">SUMPRODUCT('5N inverse'!$A$6:$Y$6,'5N mesh'!$B$37:$Z$37,$E983:$AC983)+'5N inverse'!$A$6*$C984/Setup!$B$17+INDEX('5N inverse'!$A$6:$Y$6,1,'5N mesh'!$B$7+1)*Setup!$B$22</f>
        <v>16.2038064453098</v>
      </c>
      <c r="I984" s="0" t="n">
        <f aca="false">SUMPRODUCT('5N inverse'!$A$7:$Y$7,'5N mesh'!$B$37:$Z$37,$E983:$AC983)+'5N inverse'!$A$7*$C984/Setup!$B$17+INDEX('5N inverse'!$A$7:$Y$7,1,'5N mesh'!$B$7+1)*Setup!$B$22</f>
        <v>15.0590858837168</v>
      </c>
      <c r="J984" s="0" t="n">
        <f aca="false">SUMPRODUCT('5N inverse'!$A$8:$Y$8,'5N mesh'!$B$37:$Z$37,$E983:$AC983)+'5N inverse'!$A$8*$C984/Setup!$B$17+INDEX('5N inverse'!$A$8:$Y$8,1,'5N mesh'!$B$7+1)*Setup!$B$22</f>
        <v>0</v>
      </c>
      <c r="K984" s="0" t="n">
        <f aca="false">SUMPRODUCT('5N inverse'!$A$9:$Y$9,'5N mesh'!$B$37:$Z$37,$E983:$AC983)+'5N inverse'!$A$9*$C984/Setup!$B$17+INDEX('5N inverse'!$A$9:$Y$9,1,'5N mesh'!$B$7+1)*Setup!$B$22</f>
        <v>0</v>
      </c>
      <c r="L984" s="0" t="n">
        <f aca="false">SUMPRODUCT('5N inverse'!$A$10:$Y$10,'5N mesh'!$B$37:$Z$37,$E983:$AC983)+'5N inverse'!$A$10*$C984/Setup!$B$17+INDEX('5N inverse'!$A$10:$Y$10,1,'5N mesh'!$B$7+1)*Setup!$B$22</f>
        <v>0</v>
      </c>
      <c r="M984" s="0" t="n">
        <f aca="false">SUMPRODUCT('5N inverse'!$A$11:$Y$11,'5N mesh'!$B$37:$Z$37,$E983:$AC983)+'5N inverse'!$A$11*$C984/Setup!$B$17+INDEX('5N inverse'!$A$11:$Y$11,1,'5N mesh'!$B$7+1)*Setup!$B$22</f>
        <v>0</v>
      </c>
      <c r="N984" s="0" t="n">
        <f aca="false">SUMPRODUCT('5N inverse'!$A$12:$Y$12,'5N mesh'!$B$37:$Z$37,$E983:$AC983)+'5N inverse'!$A$12*$C984/Setup!$B$17+INDEX('5N inverse'!$A$12:$Y$12,1,'5N mesh'!$B$7+1)*Setup!$B$22</f>
        <v>0</v>
      </c>
      <c r="O984" s="0" t="n">
        <f aca="false">SUMPRODUCT('5N inverse'!$A$13:$Y$13,'5N mesh'!$B$37:$Z$37,$E983:$AC983)+'5N inverse'!$A$13*$C984/Setup!$B$17+INDEX('5N inverse'!$A$13:$Y$13,1,'5N mesh'!$B$7+1)*Setup!$B$22</f>
        <v>0</v>
      </c>
      <c r="P984" s="0" t="n">
        <f aca="false">SUMPRODUCT('5N inverse'!$A$14:$Y$14,'5N mesh'!$B$37:$Z$37,$E983:$AC983)+'5N inverse'!$A$14*$C984/Setup!$B$17+INDEX('5N inverse'!$A$14:$Y$14,1,'5N mesh'!$B$7+1)*Setup!$B$22</f>
        <v>0</v>
      </c>
      <c r="Q984" s="0" t="n">
        <f aca="false">SUMPRODUCT('5N inverse'!$A$15:$Y$15,'5N mesh'!$B$37:$Z$37,$E983:$AC983)+'5N inverse'!$A$15*$C984/Setup!$B$17+INDEX('5N inverse'!$A$15:$Y$15,1,'5N mesh'!$B$7+1)*Setup!$B$22</f>
        <v>0</v>
      </c>
      <c r="R984" s="0" t="n">
        <f aca="false">SUMPRODUCT('5N inverse'!$A$16:$Y$16,'5N mesh'!$B$37:$Z$37,$E983:$AC983)+'5N inverse'!$A$16*$C984/Setup!$B$17+INDEX('5N inverse'!$A$16:$Y$16,1,'5N mesh'!$B$7+1)*Setup!$B$22</f>
        <v>0</v>
      </c>
      <c r="S984" s="0" t="n">
        <f aca="false">SUMPRODUCT('5N inverse'!$A$17:$Y$17,'5N mesh'!$B$37:$Z$37,$E983:$AC983)+'5N inverse'!$A$17*$C984/Setup!$B$17+INDEX('5N inverse'!$A$17:$Y$17,1,'5N mesh'!$B$7+1)*Setup!$B$22</f>
        <v>0</v>
      </c>
      <c r="T984" s="0" t="n">
        <f aca="false">SUMPRODUCT('5N inverse'!$A$18:$Y$18,'5N mesh'!$B$37:$Z$37,$E983:$AC983)+'5N inverse'!$A$18*$C984/Setup!$B$17+INDEX('5N inverse'!$A$18:$Y$18,1,'5N mesh'!$B$7+1)*Setup!$B$22</f>
        <v>0</v>
      </c>
      <c r="U984" s="0" t="n">
        <f aca="false">SUMPRODUCT('5N inverse'!$A$19:$Y$19,'5N mesh'!$B$37:$Z$37,$E983:$AC983)+'5N inverse'!$A$19*$C984/Setup!$B$17+INDEX('5N inverse'!$A$19:$Y$19,1,'5N mesh'!$B$7+1)*Setup!$B$22</f>
        <v>0</v>
      </c>
      <c r="V984" s="0" t="n">
        <f aca="false">SUMPRODUCT('5N inverse'!$A$20:$Y$20,'5N mesh'!$B$37:$Z$37,$E983:$AC983)+'5N inverse'!$A$20*$C984/Setup!$B$17+INDEX('5N inverse'!$A$20:$Y$20,1,'5N mesh'!$B$7+1)*Setup!$B$22</f>
        <v>0</v>
      </c>
      <c r="W984" s="0" t="n">
        <f aca="false">SUMPRODUCT('5N inverse'!$A$21:$Y$21,'5N mesh'!$B$37:$Z$37,$E983:$AC983)+'5N inverse'!$A$21*$C984/Setup!$B$17+INDEX('5N inverse'!$A$21:$Y$21,1,'5N mesh'!$B$7+1)*Setup!$B$22</f>
        <v>0</v>
      </c>
      <c r="X984" s="0" t="n">
        <f aca="false">SUMPRODUCT('5N inverse'!$A$22:$Y$22,'5N mesh'!$B$37:$Z$37,$E983:$AC983)+'5N inverse'!$A$22*$C984/Setup!$B$17+INDEX('5N inverse'!$A$22:$Y$22,1,'5N mesh'!$B$7+1)*Setup!$B$22</f>
        <v>0</v>
      </c>
      <c r="Y984" s="0" t="n">
        <f aca="false">SUMPRODUCT('5N inverse'!$A$23:$Y$23,'5N mesh'!$B$37:$Z$37,$E983:$AC983)+'5N inverse'!$A$23*$C984/Setup!$B$17+INDEX('5N inverse'!$A$23:$Y$23,1,'5N mesh'!$B$7+1)*Setup!$B$22</f>
        <v>0</v>
      </c>
      <c r="Z984" s="0" t="n">
        <f aca="false">SUMPRODUCT('5N inverse'!$A$24:$Y$24,'5N mesh'!$B$37:$Z$37,$E983:$AC983)+'5N inverse'!$A$24*$C984/Setup!$B$17+INDEX('5N inverse'!$A$24:$Y$24,1,'5N mesh'!$B$7+1)*Setup!$B$22</f>
        <v>0</v>
      </c>
      <c r="AA984" s="0" t="n">
        <f aca="false">SUMPRODUCT('5N inverse'!$A$25:$Y$25,'5N mesh'!$B$37:$Z$37,$E983:$AC983)+'5N inverse'!$A$25*$C984/Setup!$B$17+INDEX('5N inverse'!$A$25:$Y$25,1,'5N mesh'!$B$7+1)*Setup!$B$22</f>
        <v>0</v>
      </c>
      <c r="AB984" s="0" t="n">
        <f aca="false">SUMPRODUCT('5N inverse'!$A$26:$Y$26,'5N mesh'!$B$37:$Z$37,$E983:$AC983)+'5N inverse'!$A$26*$C984/Setup!$B$17+INDEX('5N inverse'!$A$26:$Y$26,1,'5N mesh'!$B$7+1)*Setup!$B$22</f>
        <v>0</v>
      </c>
      <c r="AC984" s="0" t="n">
        <f aca="false">SUMPRODUCT('5N inverse'!$A$27:$Y$27,'5N mesh'!$B$37:$Z$37,$E983:$AC983)+'5N inverse'!$A$27*$C984/Setup!$B$17+INDEX('5N inverse'!$A$27:$Y$27,1,'5N mesh'!$B$7+1)*Setup!$B$22</f>
        <v>0</v>
      </c>
    </row>
    <row r="985" customFormat="false" ht="15" hidden="false" customHeight="false" outlineLevel="0" collapsed="false">
      <c r="A985" s="0" t="n">
        <v>980</v>
      </c>
      <c r="B985" s="0" t="n">
        <f aca="false">A985*Setup!$B$11/3600</f>
        <v>81.6666666666667</v>
      </c>
      <c r="C985" s="0" t="n">
        <f aca="false">Setup!$B$7+Setup!$B$8*COS(2*PI()*(B985-Setup!$B$9)/24)</f>
        <v>23.6513770290094</v>
      </c>
      <c r="D985" s="0" t="n">
        <f aca="false">(C985-E985)/Setup!$B$17</f>
        <v>13.1088103042865</v>
      </c>
      <c r="E985" s="0" t="n">
        <f aca="false">SUMPRODUCT('5N inverse'!$A$3:$Y$3,'5N mesh'!$B$37:$Z$37,$E984:$AC984)+'5N inverse'!$A$3*$C985/Setup!$B$17+INDEX('5N inverse'!$A$3:$Y$3,1,'5N mesh'!$B$7+1)*Setup!$B$22</f>
        <v>21.9472316894521</v>
      </c>
      <c r="F985" s="0" t="n">
        <f aca="false">SUMPRODUCT('5N inverse'!$A$4:$Y$4,'5N mesh'!$B$37:$Z$37,$E984:$AC984)+'5N inverse'!$A$4*$C985/Setup!$B$17+INDEX('5N inverse'!$A$4:$Y$4,1,'5N mesh'!$B$7+1)*Setup!$B$22</f>
        <v>20.7992071247373</v>
      </c>
      <c r="G985" s="0" t="n">
        <f aca="false">SUMPRODUCT('5N inverse'!$A$5:$Y$5,'5N mesh'!$B$37:$Z$37,$E984:$AC984)+'5N inverse'!$A$5*$C985/Setup!$B$17+INDEX('5N inverse'!$A$5:$Y$5,1,'5N mesh'!$B$7+1)*Setup!$B$22</f>
        <v>18.5031579953076</v>
      </c>
      <c r="H985" s="0" t="n">
        <f aca="false">SUMPRODUCT('5N inverse'!$A$6:$Y$6,'5N mesh'!$B$37:$Z$37,$E984:$AC984)+'5N inverse'!$A$6*$C985/Setup!$B$17+INDEX('5N inverse'!$A$6:$Y$6,1,'5N mesh'!$B$7+1)*Setup!$B$22</f>
        <v>16.2071088658779</v>
      </c>
      <c r="I985" s="0" t="n">
        <f aca="false">SUMPRODUCT('5N inverse'!$A$7:$Y$7,'5N mesh'!$B$37:$Z$37,$E984:$AC984)+'5N inverse'!$A$7*$C985/Setup!$B$17+INDEX('5N inverse'!$A$7:$Y$7,1,'5N mesh'!$B$7+1)*Setup!$B$22</f>
        <v>15.059084301163</v>
      </c>
      <c r="J985" s="0" t="n">
        <f aca="false">SUMPRODUCT('5N inverse'!$A$8:$Y$8,'5N mesh'!$B$37:$Z$37,$E984:$AC984)+'5N inverse'!$A$8*$C985/Setup!$B$17+INDEX('5N inverse'!$A$8:$Y$8,1,'5N mesh'!$B$7+1)*Setup!$B$22</f>
        <v>0</v>
      </c>
      <c r="K985" s="0" t="n">
        <f aca="false">SUMPRODUCT('5N inverse'!$A$9:$Y$9,'5N mesh'!$B$37:$Z$37,$E984:$AC984)+'5N inverse'!$A$9*$C985/Setup!$B$17+INDEX('5N inverse'!$A$9:$Y$9,1,'5N mesh'!$B$7+1)*Setup!$B$22</f>
        <v>0</v>
      </c>
      <c r="L985" s="0" t="n">
        <f aca="false">SUMPRODUCT('5N inverse'!$A$10:$Y$10,'5N mesh'!$B$37:$Z$37,$E984:$AC984)+'5N inverse'!$A$10*$C985/Setup!$B$17+INDEX('5N inverse'!$A$10:$Y$10,1,'5N mesh'!$B$7+1)*Setup!$B$22</f>
        <v>0</v>
      </c>
      <c r="M985" s="0" t="n">
        <f aca="false">SUMPRODUCT('5N inverse'!$A$11:$Y$11,'5N mesh'!$B$37:$Z$37,$E984:$AC984)+'5N inverse'!$A$11*$C985/Setup!$B$17+INDEX('5N inverse'!$A$11:$Y$11,1,'5N mesh'!$B$7+1)*Setup!$B$22</f>
        <v>0</v>
      </c>
      <c r="N985" s="0" t="n">
        <f aca="false">SUMPRODUCT('5N inverse'!$A$12:$Y$12,'5N mesh'!$B$37:$Z$37,$E984:$AC984)+'5N inverse'!$A$12*$C985/Setup!$B$17+INDEX('5N inverse'!$A$12:$Y$12,1,'5N mesh'!$B$7+1)*Setup!$B$22</f>
        <v>0</v>
      </c>
      <c r="O985" s="0" t="n">
        <f aca="false">SUMPRODUCT('5N inverse'!$A$13:$Y$13,'5N mesh'!$B$37:$Z$37,$E984:$AC984)+'5N inverse'!$A$13*$C985/Setup!$B$17+INDEX('5N inverse'!$A$13:$Y$13,1,'5N mesh'!$B$7+1)*Setup!$B$22</f>
        <v>0</v>
      </c>
      <c r="P985" s="0" t="n">
        <f aca="false">SUMPRODUCT('5N inverse'!$A$14:$Y$14,'5N mesh'!$B$37:$Z$37,$E984:$AC984)+'5N inverse'!$A$14*$C985/Setup!$B$17+INDEX('5N inverse'!$A$14:$Y$14,1,'5N mesh'!$B$7+1)*Setup!$B$22</f>
        <v>0</v>
      </c>
      <c r="Q985" s="0" t="n">
        <f aca="false">SUMPRODUCT('5N inverse'!$A$15:$Y$15,'5N mesh'!$B$37:$Z$37,$E984:$AC984)+'5N inverse'!$A$15*$C985/Setup!$B$17+INDEX('5N inverse'!$A$15:$Y$15,1,'5N mesh'!$B$7+1)*Setup!$B$22</f>
        <v>0</v>
      </c>
      <c r="R985" s="0" t="n">
        <f aca="false">SUMPRODUCT('5N inverse'!$A$16:$Y$16,'5N mesh'!$B$37:$Z$37,$E984:$AC984)+'5N inverse'!$A$16*$C985/Setup!$B$17+INDEX('5N inverse'!$A$16:$Y$16,1,'5N mesh'!$B$7+1)*Setup!$B$22</f>
        <v>0</v>
      </c>
      <c r="S985" s="0" t="n">
        <f aca="false">SUMPRODUCT('5N inverse'!$A$17:$Y$17,'5N mesh'!$B$37:$Z$37,$E984:$AC984)+'5N inverse'!$A$17*$C985/Setup!$B$17+INDEX('5N inverse'!$A$17:$Y$17,1,'5N mesh'!$B$7+1)*Setup!$B$22</f>
        <v>0</v>
      </c>
      <c r="T985" s="0" t="n">
        <f aca="false">SUMPRODUCT('5N inverse'!$A$18:$Y$18,'5N mesh'!$B$37:$Z$37,$E984:$AC984)+'5N inverse'!$A$18*$C985/Setup!$B$17+INDEX('5N inverse'!$A$18:$Y$18,1,'5N mesh'!$B$7+1)*Setup!$B$22</f>
        <v>0</v>
      </c>
      <c r="U985" s="0" t="n">
        <f aca="false">SUMPRODUCT('5N inverse'!$A$19:$Y$19,'5N mesh'!$B$37:$Z$37,$E984:$AC984)+'5N inverse'!$A$19*$C985/Setup!$B$17+INDEX('5N inverse'!$A$19:$Y$19,1,'5N mesh'!$B$7+1)*Setup!$B$22</f>
        <v>0</v>
      </c>
      <c r="V985" s="0" t="n">
        <f aca="false">SUMPRODUCT('5N inverse'!$A$20:$Y$20,'5N mesh'!$B$37:$Z$37,$E984:$AC984)+'5N inverse'!$A$20*$C985/Setup!$B$17+INDEX('5N inverse'!$A$20:$Y$20,1,'5N mesh'!$B$7+1)*Setup!$B$22</f>
        <v>0</v>
      </c>
      <c r="W985" s="0" t="n">
        <f aca="false">SUMPRODUCT('5N inverse'!$A$21:$Y$21,'5N mesh'!$B$37:$Z$37,$E984:$AC984)+'5N inverse'!$A$21*$C985/Setup!$B$17+INDEX('5N inverse'!$A$21:$Y$21,1,'5N mesh'!$B$7+1)*Setup!$B$22</f>
        <v>0</v>
      </c>
      <c r="X985" s="0" t="n">
        <f aca="false">SUMPRODUCT('5N inverse'!$A$22:$Y$22,'5N mesh'!$B$37:$Z$37,$E984:$AC984)+'5N inverse'!$A$22*$C985/Setup!$B$17+INDEX('5N inverse'!$A$22:$Y$22,1,'5N mesh'!$B$7+1)*Setup!$B$22</f>
        <v>0</v>
      </c>
      <c r="Y985" s="0" t="n">
        <f aca="false">SUMPRODUCT('5N inverse'!$A$23:$Y$23,'5N mesh'!$B$37:$Z$37,$E984:$AC984)+'5N inverse'!$A$23*$C985/Setup!$B$17+INDEX('5N inverse'!$A$23:$Y$23,1,'5N mesh'!$B$7+1)*Setup!$B$22</f>
        <v>0</v>
      </c>
      <c r="Z985" s="0" t="n">
        <f aca="false">SUMPRODUCT('5N inverse'!$A$24:$Y$24,'5N mesh'!$B$37:$Z$37,$E984:$AC984)+'5N inverse'!$A$24*$C985/Setup!$B$17+INDEX('5N inverse'!$A$24:$Y$24,1,'5N mesh'!$B$7+1)*Setup!$B$22</f>
        <v>0</v>
      </c>
      <c r="AA985" s="0" t="n">
        <f aca="false">SUMPRODUCT('5N inverse'!$A$25:$Y$25,'5N mesh'!$B$37:$Z$37,$E984:$AC984)+'5N inverse'!$A$25*$C985/Setup!$B$17+INDEX('5N inverse'!$A$25:$Y$25,1,'5N mesh'!$B$7+1)*Setup!$B$22</f>
        <v>0</v>
      </c>
      <c r="AB985" s="0" t="n">
        <f aca="false">SUMPRODUCT('5N inverse'!$A$26:$Y$26,'5N mesh'!$B$37:$Z$37,$E984:$AC984)+'5N inverse'!$A$26*$C985/Setup!$B$17+INDEX('5N inverse'!$A$26:$Y$26,1,'5N mesh'!$B$7+1)*Setup!$B$22</f>
        <v>0</v>
      </c>
      <c r="AC985" s="0" t="n">
        <f aca="false">SUMPRODUCT('5N inverse'!$A$27:$Y$27,'5N mesh'!$B$37:$Z$37,$E984:$AC984)+'5N inverse'!$A$27*$C985/Setup!$B$17+INDEX('5N inverse'!$A$27:$Y$27,1,'5N mesh'!$B$7+1)*Setup!$B$22</f>
        <v>0</v>
      </c>
    </row>
    <row r="986" customFormat="false" ht="15" hidden="false" customHeight="false" outlineLevel="0" collapsed="false">
      <c r="A986" s="0" t="n">
        <v>981</v>
      </c>
      <c r="B986" s="0" t="n">
        <f aca="false">A986*Setup!$B$11/3600</f>
        <v>81.75</v>
      </c>
      <c r="C986" s="0" t="n">
        <f aca="false">Setup!$B$7+Setup!$B$8*COS(2*PI()*(B986-Setup!$B$9)/24)</f>
        <v>23.7383874830794</v>
      </c>
      <c r="D986" s="0" t="n">
        <f aca="false">(C986-E986)/Setup!$B$17</f>
        <v>13.6190115926801</v>
      </c>
      <c r="E986" s="0" t="n">
        <f aca="false">SUMPRODUCT('5N inverse'!$A$3:$Y$3,'5N mesh'!$B$37:$Z$37,$E985:$AC985)+'5N inverse'!$A$3*$C986/Setup!$B$17+INDEX('5N inverse'!$A$3:$Y$3,1,'5N mesh'!$B$7+1)*Setup!$B$22</f>
        <v>21.967915976031</v>
      </c>
      <c r="F986" s="0" t="n">
        <f aca="false">SUMPRODUCT('5N inverse'!$A$4:$Y$4,'5N mesh'!$B$37:$Z$37,$E985:$AC985)+'5N inverse'!$A$4*$C986/Setup!$B$17+INDEX('5N inverse'!$A$4:$Y$4,1,'5N mesh'!$B$7+1)*Setup!$B$22</f>
        <v>20.8164449844028</v>
      </c>
      <c r="G986" s="0" t="n">
        <f aca="false">SUMPRODUCT('5N inverse'!$A$5:$Y$5,'5N mesh'!$B$37:$Z$37,$E985:$AC985)+'5N inverse'!$A$5*$C986/Setup!$B$17+INDEX('5N inverse'!$A$5:$Y$5,1,'5N mesh'!$B$7+1)*Setup!$B$22</f>
        <v>18.5135030011463</v>
      </c>
      <c r="H986" s="0" t="n">
        <f aca="false">SUMPRODUCT('5N inverse'!$A$6:$Y$6,'5N mesh'!$B$37:$Z$37,$E985:$AC985)+'5N inverse'!$A$6*$C986/Setup!$B$17+INDEX('5N inverse'!$A$6:$Y$6,1,'5N mesh'!$B$7+1)*Setup!$B$22</f>
        <v>16.2105610178898</v>
      </c>
      <c r="I986" s="0" t="n">
        <f aca="false">SUMPRODUCT('5N inverse'!$A$7:$Y$7,'5N mesh'!$B$37:$Z$37,$E985:$AC985)+'5N inverse'!$A$7*$C986/Setup!$B$17+INDEX('5N inverse'!$A$7:$Y$7,1,'5N mesh'!$B$7+1)*Setup!$B$22</f>
        <v>15.0590900262615</v>
      </c>
      <c r="J986" s="0" t="n">
        <f aca="false">SUMPRODUCT('5N inverse'!$A$8:$Y$8,'5N mesh'!$B$37:$Z$37,$E985:$AC985)+'5N inverse'!$A$8*$C986/Setup!$B$17+INDEX('5N inverse'!$A$8:$Y$8,1,'5N mesh'!$B$7+1)*Setup!$B$22</f>
        <v>0</v>
      </c>
      <c r="K986" s="0" t="n">
        <f aca="false">SUMPRODUCT('5N inverse'!$A$9:$Y$9,'5N mesh'!$B$37:$Z$37,$E985:$AC985)+'5N inverse'!$A$9*$C986/Setup!$B$17+INDEX('5N inverse'!$A$9:$Y$9,1,'5N mesh'!$B$7+1)*Setup!$B$22</f>
        <v>0</v>
      </c>
      <c r="L986" s="0" t="n">
        <f aca="false">SUMPRODUCT('5N inverse'!$A$10:$Y$10,'5N mesh'!$B$37:$Z$37,$E985:$AC985)+'5N inverse'!$A$10*$C986/Setup!$B$17+INDEX('5N inverse'!$A$10:$Y$10,1,'5N mesh'!$B$7+1)*Setup!$B$22</f>
        <v>0</v>
      </c>
      <c r="M986" s="0" t="n">
        <f aca="false">SUMPRODUCT('5N inverse'!$A$11:$Y$11,'5N mesh'!$B$37:$Z$37,$E985:$AC985)+'5N inverse'!$A$11*$C986/Setup!$B$17+INDEX('5N inverse'!$A$11:$Y$11,1,'5N mesh'!$B$7+1)*Setup!$B$22</f>
        <v>0</v>
      </c>
      <c r="N986" s="0" t="n">
        <f aca="false">SUMPRODUCT('5N inverse'!$A$12:$Y$12,'5N mesh'!$B$37:$Z$37,$E985:$AC985)+'5N inverse'!$A$12*$C986/Setup!$B$17+INDEX('5N inverse'!$A$12:$Y$12,1,'5N mesh'!$B$7+1)*Setup!$B$22</f>
        <v>0</v>
      </c>
      <c r="O986" s="0" t="n">
        <f aca="false">SUMPRODUCT('5N inverse'!$A$13:$Y$13,'5N mesh'!$B$37:$Z$37,$E985:$AC985)+'5N inverse'!$A$13*$C986/Setup!$B$17+INDEX('5N inverse'!$A$13:$Y$13,1,'5N mesh'!$B$7+1)*Setup!$B$22</f>
        <v>0</v>
      </c>
      <c r="P986" s="0" t="n">
        <f aca="false">SUMPRODUCT('5N inverse'!$A$14:$Y$14,'5N mesh'!$B$37:$Z$37,$E985:$AC985)+'5N inverse'!$A$14*$C986/Setup!$B$17+INDEX('5N inverse'!$A$14:$Y$14,1,'5N mesh'!$B$7+1)*Setup!$B$22</f>
        <v>0</v>
      </c>
      <c r="Q986" s="0" t="n">
        <f aca="false">SUMPRODUCT('5N inverse'!$A$15:$Y$15,'5N mesh'!$B$37:$Z$37,$E985:$AC985)+'5N inverse'!$A$15*$C986/Setup!$B$17+INDEX('5N inverse'!$A$15:$Y$15,1,'5N mesh'!$B$7+1)*Setup!$B$22</f>
        <v>0</v>
      </c>
      <c r="R986" s="0" t="n">
        <f aca="false">SUMPRODUCT('5N inverse'!$A$16:$Y$16,'5N mesh'!$B$37:$Z$37,$E985:$AC985)+'5N inverse'!$A$16*$C986/Setup!$B$17+INDEX('5N inverse'!$A$16:$Y$16,1,'5N mesh'!$B$7+1)*Setup!$B$22</f>
        <v>0</v>
      </c>
      <c r="S986" s="0" t="n">
        <f aca="false">SUMPRODUCT('5N inverse'!$A$17:$Y$17,'5N mesh'!$B$37:$Z$37,$E985:$AC985)+'5N inverse'!$A$17*$C986/Setup!$B$17+INDEX('5N inverse'!$A$17:$Y$17,1,'5N mesh'!$B$7+1)*Setup!$B$22</f>
        <v>0</v>
      </c>
      <c r="T986" s="0" t="n">
        <f aca="false">SUMPRODUCT('5N inverse'!$A$18:$Y$18,'5N mesh'!$B$37:$Z$37,$E985:$AC985)+'5N inverse'!$A$18*$C986/Setup!$B$17+INDEX('5N inverse'!$A$18:$Y$18,1,'5N mesh'!$B$7+1)*Setup!$B$22</f>
        <v>0</v>
      </c>
      <c r="U986" s="0" t="n">
        <f aca="false">SUMPRODUCT('5N inverse'!$A$19:$Y$19,'5N mesh'!$B$37:$Z$37,$E985:$AC985)+'5N inverse'!$A$19*$C986/Setup!$B$17+INDEX('5N inverse'!$A$19:$Y$19,1,'5N mesh'!$B$7+1)*Setup!$B$22</f>
        <v>0</v>
      </c>
      <c r="V986" s="0" t="n">
        <f aca="false">SUMPRODUCT('5N inverse'!$A$20:$Y$20,'5N mesh'!$B$37:$Z$37,$E985:$AC985)+'5N inverse'!$A$20*$C986/Setup!$B$17+INDEX('5N inverse'!$A$20:$Y$20,1,'5N mesh'!$B$7+1)*Setup!$B$22</f>
        <v>0</v>
      </c>
      <c r="W986" s="0" t="n">
        <f aca="false">SUMPRODUCT('5N inverse'!$A$21:$Y$21,'5N mesh'!$B$37:$Z$37,$E985:$AC985)+'5N inverse'!$A$21*$C986/Setup!$B$17+INDEX('5N inverse'!$A$21:$Y$21,1,'5N mesh'!$B$7+1)*Setup!$B$22</f>
        <v>0</v>
      </c>
      <c r="X986" s="0" t="n">
        <f aca="false">SUMPRODUCT('5N inverse'!$A$22:$Y$22,'5N mesh'!$B$37:$Z$37,$E985:$AC985)+'5N inverse'!$A$22*$C986/Setup!$B$17+INDEX('5N inverse'!$A$22:$Y$22,1,'5N mesh'!$B$7+1)*Setup!$B$22</f>
        <v>0</v>
      </c>
      <c r="Y986" s="0" t="n">
        <f aca="false">SUMPRODUCT('5N inverse'!$A$23:$Y$23,'5N mesh'!$B$37:$Z$37,$E985:$AC985)+'5N inverse'!$A$23*$C986/Setup!$B$17+INDEX('5N inverse'!$A$23:$Y$23,1,'5N mesh'!$B$7+1)*Setup!$B$22</f>
        <v>0</v>
      </c>
      <c r="Z986" s="0" t="n">
        <f aca="false">SUMPRODUCT('5N inverse'!$A$24:$Y$24,'5N mesh'!$B$37:$Z$37,$E985:$AC985)+'5N inverse'!$A$24*$C986/Setup!$B$17+INDEX('5N inverse'!$A$24:$Y$24,1,'5N mesh'!$B$7+1)*Setup!$B$22</f>
        <v>0</v>
      </c>
      <c r="AA986" s="0" t="n">
        <f aca="false">SUMPRODUCT('5N inverse'!$A$25:$Y$25,'5N mesh'!$B$37:$Z$37,$E985:$AC985)+'5N inverse'!$A$25*$C986/Setup!$B$17+INDEX('5N inverse'!$A$25:$Y$25,1,'5N mesh'!$B$7+1)*Setup!$B$22</f>
        <v>0</v>
      </c>
      <c r="AB986" s="0" t="n">
        <f aca="false">SUMPRODUCT('5N inverse'!$A$26:$Y$26,'5N mesh'!$B$37:$Z$37,$E985:$AC985)+'5N inverse'!$A$26*$C986/Setup!$B$17+INDEX('5N inverse'!$A$26:$Y$26,1,'5N mesh'!$B$7+1)*Setup!$B$22</f>
        <v>0</v>
      </c>
      <c r="AC986" s="0" t="n">
        <f aca="false">SUMPRODUCT('5N inverse'!$A$27:$Y$27,'5N mesh'!$B$37:$Z$37,$E985:$AC985)+'5N inverse'!$A$27*$C986/Setup!$B$17+INDEX('5N inverse'!$A$27:$Y$27,1,'5N mesh'!$B$7+1)*Setup!$B$22</f>
        <v>0</v>
      </c>
    </row>
    <row r="987" customFormat="false" ht="15" hidden="false" customHeight="false" outlineLevel="0" collapsed="false">
      <c r="A987" s="0" t="n">
        <v>982</v>
      </c>
      <c r="B987" s="0" t="n">
        <f aca="false">A987*Setup!$B$11/3600</f>
        <v>81.8333333333333</v>
      </c>
      <c r="C987" s="0" t="n">
        <f aca="false">Setup!$B$7+Setup!$B$8*COS(2*PI()*(B987-Setup!$B$9)/24)</f>
        <v>23.8255224505387</v>
      </c>
      <c r="D987" s="0" t="n">
        <f aca="false">(C987-E987)/Setup!$B$17</f>
        <v>14.1236167842925</v>
      </c>
      <c r="E987" s="0" t="n">
        <f aca="false">SUMPRODUCT('5N inverse'!$A$3:$Y$3,'5N mesh'!$B$37:$Z$37,$E986:$AC986)+'5N inverse'!$A$3*$C987/Setup!$B$17+INDEX('5N inverse'!$A$3:$Y$3,1,'5N mesh'!$B$7+1)*Setup!$B$22</f>
        <v>21.9894522685806</v>
      </c>
      <c r="F987" s="0" t="n">
        <f aca="false">SUMPRODUCT('5N inverse'!$A$4:$Y$4,'5N mesh'!$B$37:$Z$37,$E986:$AC986)+'5N inverse'!$A$4*$C987/Setup!$B$17+INDEX('5N inverse'!$A$4:$Y$4,1,'5N mesh'!$B$7+1)*Setup!$B$22</f>
        <v>20.8343940665321</v>
      </c>
      <c r="G987" s="0" t="n">
        <f aca="false">SUMPRODUCT('5N inverse'!$A$5:$Y$5,'5N mesh'!$B$37:$Z$37,$E986:$AC986)+'5N inverse'!$A$5*$C987/Setup!$B$17+INDEX('5N inverse'!$A$5:$Y$5,1,'5N mesh'!$B$7+1)*Setup!$B$22</f>
        <v>18.5242776624351</v>
      </c>
      <c r="H987" s="0" t="n">
        <f aca="false">SUMPRODUCT('5N inverse'!$A$6:$Y$6,'5N mesh'!$B$37:$Z$37,$E986:$AC986)+'5N inverse'!$A$6*$C987/Setup!$B$17+INDEX('5N inverse'!$A$6:$Y$6,1,'5N mesh'!$B$7+1)*Setup!$B$22</f>
        <v>16.2141612583381</v>
      </c>
      <c r="I987" s="0" t="n">
        <f aca="false">SUMPRODUCT('5N inverse'!$A$7:$Y$7,'5N mesh'!$B$37:$Z$37,$E986:$AC986)+'5N inverse'!$A$7*$C987/Setup!$B$17+INDEX('5N inverse'!$A$7:$Y$7,1,'5N mesh'!$B$7+1)*Setup!$B$22</f>
        <v>15.0591030562896</v>
      </c>
      <c r="J987" s="0" t="n">
        <f aca="false">SUMPRODUCT('5N inverse'!$A$8:$Y$8,'5N mesh'!$B$37:$Z$37,$E986:$AC986)+'5N inverse'!$A$8*$C987/Setup!$B$17+INDEX('5N inverse'!$A$8:$Y$8,1,'5N mesh'!$B$7+1)*Setup!$B$22</f>
        <v>0</v>
      </c>
      <c r="K987" s="0" t="n">
        <f aca="false">SUMPRODUCT('5N inverse'!$A$9:$Y$9,'5N mesh'!$B$37:$Z$37,$E986:$AC986)+'5N inverse'!$A$9*$C987/Setup!$B$17+INDEX('5N inverse'!$A$9:$Y$9,1,'5N mesh'!$B$7+1)*Setup!$B$22</f>
        <v>0</v>
      </c>
      <c r="L987" s="0" t="n">
        <f aca="false">SUMPRODUCT('5N inverse'!$A$10:$Y$10,'5N mesh'!$B$37:$Z$37,$E986:$AC986)+'5N inverse'!$A$10*$C987/Setup!$B$17+INDEX('5N inverse'!$A$10:$Y$10,1,'5N mesh'!$B$7+1)*Setup!$B$22</f>
        <v>0</v>
      </c>
      <c r="M987" s="0" t="n">
        <f aca="false">SUMPRODUCT('5N inverse'!$A$11:$Y$11,'5N mesh'!$B$37:$Z$37,$E986:$AC986)+'5N inverse'!$A$11*$C987/Setup!$B$17+INDEX('5N inverse'!$A$11:$Y$11,1,'5N mesh'!$B$7+1)*Setup!$B$22</f>
        <v>0</v>
      </c>
      <c r="N987" s="0" t="n">
        <f aca="false">SUMPRODUCT('5N inverse'!$A$12:$Y$12,'5N mesh'!$B$37:$Z$37,$E986:$AC986)+'5N inverse'!$A$12*$C987/Setup!$B$17+INDEX('5N inverse'!$A$12:$Y$12,1,'5N mesh'!$B$7+1)*Setup!$B$22</f>
        <v>0</v>
      </c>
      <c r="O987" s="0" t="n">
        <f aca="false">SUMPRODUCT('5N inverse'!$A$13:$Y$13,'5N mesh'!$B$37:$Z$37,$E986:$AC986)+'5N inverse'!$A$13*$C987/Setup!$B$17+INDEX('5N inverse'!$A$13:$Y$13,1,'5N mesh'!$B$7+1)*Setup!$B$22</f>
        <v>0</v>
      </c>
      <c r="P987" s="0" t="n">
        <f aca="false">SUMPRODUCT('5N inverse'!$A$14:$Y$14,'5N mesh'!$B$37:$Z$37,$E986:$AC986)+'5N inverse'!$A$14*$C987/Setup!$B$17+INDEX('5N inverse'!$A$14:$Y$14,1,'5N mesh'!$B$7+1)*Setup!$B$22</f>
        <v>0</v>
      </c>
      <c r="Q987" s="0" t="n">
        <f aca="false">SUMPRODUCT('5N inverse'!$A$15:$Y$15,'5N mesh'!$B$37:$Z$37,$E986:$AC986)+'5N inverse'!$A$15*$C987/Setup!$B$17+INDEX('5N inverse'!$A$15:$Y$15,1,'5N mesh'!$B$7+1)*Setup!$B$22</f>
        <v>0</v>
      </c>
      <c r="R987" s="0" t="n">
        <f aca="false">SUMPRODUCT('5N inverse'!$A$16:$Y$16,'5N mesh'!$B$37:$Z$37,$E986:$AC986)+'5N inverse'!$A$16*$C987/Setup!$B$17+INDEX('5N inverse'!$A$16:$Y$16,1,'5N mesh'!$B$7+1)*Setup!$B$22</f>
        <v>0</v>
      </c>
      <c r="S987" s="0" t="n">
        <f aca="false">SUMPRODUCT('5N inverse'!$A$17:$Y$17,'5N mesh'!$B$37:$Z$37,$E986:$AC986)+'5N inverse'!$A$17*$C987/Setup!$B$17+INDEX('5N inverse'!$A$17:$Y$17,1,'5N mesh'!$B$7+1)*Setup!$B$22</f>
        <v>0</v>
      </c>
      <c r="T987" s="0" t="n">
        <f aca="false">SUMPRODUCT('5N inverse'!$A$18:$Y$18,'5N mesh'!$B$37:$Z$37,$E986:$AC986)+'5N inverse'!$A$18*$C987/Setup!$B$17+INDEX('5N inverse'!$A$18:$Y$18,1,'5N mesh'!$B$7+1)*Setup!$B$22</f>
        <v>0</v>
      </c>
      <c r="U987" s="0" t="n">
        <f aca="false">SUMPRODUCT('5N inverse'!$A$19:$Y$19,'5N mesh'!$B$37:$Z$37,$E986:$AC986)+'5N inverse'!$A$19*$C987/Setup!$B$17+INDEX('5N inverse'!$A$19:$Y$19,1,'5N mesh'!$B$7+1)*Setup!$B$22</f>
        <v>0</v>
      </c>
      <c r="V987" s="0" t="n">
        <f aca="false">SUMPRODUCT('5N inverse'!$A$20:$Y$20,'5N mesh'!$B$37:$Z$37,$E986:$AC986)+'5N inverse'!$A$20*$C987/Setup!$B$17+INDEX('5N inverse'!$A$20:$Y$20,1,'5N mesh'!$B$7+1)*Setup!$B$22</f>
        <v>0</v>
      </c>
      <c r="W987" s="0" t="n">
        <f aca="false">SUMPRODUCT('5N inverse'!$A$21:$Y$21,'5N mesh'!$B$37:$Z$37,$E986:$AC986)+'5N inverse'!$A$21*$C987/Setup!$B$17+INDEX('5N inverse'!$A$21:$Y$21,1,'5N mesh'!$B$7+1)*Setup!$B$22</f>
        <v>0</v>
      </c>
      <c r="X987" s="0" t="n">
        <f aca="false">SUMPRODUCT('5N inverse'!$A$22:$Y$22,'5N mesh'!$B$37:$Z$37,$E986:$AC986)+'5N inverse'!$A$22*$C987/Setup!$B$17+INDEX('5N inverse'!$A$22:$Y$22,1,'5N mesh'!$B$7+1)*Setup!$B$22</f>
        <v>0</v>
      </c>
      <c r="Y987" s="0" t="n">
        <f aca="false">SUMPRODUCT('5N inverse'!$A$23:$Y$23,'5N mesh'!$B$37:$Z$37,$E986:$AC986)+'5N inverse'!$A$23*$C987/Setup!$B$17+INDEX('5N inverse'!$A$23:$Y$23,1,'5N mesh'!$B$7+1)*Setup!$B$22</f>
        <v>0</v>
      </c>
      <c r="Z987" s="0" t="n">
        <f aca="false">SUMPRODUCT('5N inverse'!$A$24:$Y$24,'5N mesh'!$B$37:$Z$37,$E986:$AC986)+'5N inverse'!$A$24*$C987/Setup!$B$17+INDEX('5N inverse'!$A$24:$Y$24,1,'5N mesh'!$B$7+1)*Setup!$B$22</f>
        <v>0</v>
      </c>
      <c r="AA987" s="0" t="n">
        <f aca="false">SUMPRODUCT('5N inverse'!$A$25:$Y$25,'5N mesh'!$B$37:$Z$37,$E986:$AC986)+'5N inverse'!$A$25*$C987/Setup!$B$17+INDEX('5N inverse'!$A$25:$Y$25,1,'5N mesh'!$B$7+1)*Setup!$B$22</f>
        <v>0</v>
      </c>
      <c r="AB987" s="0" t="n">
        <f aca="false">SUMPRODUCT('5N inverse'!$A$26:$Y$26,'5N mesh'!$B$37:$Z$37,$E986:$AC986)+'5N inverse'!$A$26*$C987/Setup!$B$17+INDEX('5N inverse'!$A$26:$Y$26,1,'5N mesh'!$B$7+1)*Setup!$B$22</f>
        <v>0</v>
      </c>
      <c r="AC987" s="0" t="n">
        <f aca="false">SUMPRODUCT('5N inverse'!$A$27:$Y$27,'5N mesh'!$B$37:$Z$37,$E986:$AC986)+'5N inverse'!$A$27*$C987/Setup!$B$17+INDEX('5N inverse'!$A$27:$Y$27,1,'5N mesh'!$B$7+1)*Setup!$B$22</f>
        <v>0</v>
      </c>
    </row>
    <row r="988" customFormat="false" ht="15" hidden="false" customHeight="false" outlineLevel="0" collapsed="false">
      <c r="A988" s="0" t="n">
        <v>983</v>
      </c>
      <c r="B988" s="0" t="n">
        <f aca="false">A988*Setup!$B$11/3600</f>
        <v>81.9166666666667</v>
      </c>
      <c r="C988" s="0" t="n">
        <f aca="false">Setup!$B$7+Setup!$B$8*COS(2*PI()*(B988-Setup!$B$9)/24)</f>
        <v>23.9127404598618</v>
      </c>
      <c r="D988" s="0" t="n">
        <f aca="false">(C988-E988)/Setup!$B$17</f>
        <v>14.622385713097</v>
      </c>
      <c r="E988" s="0" t="n">
        <f aca="false">SUMPRODUCT('5N inverse'!$A$3:$Y$3,'5N mesh'!$B$37:$Z$37,$E987:$AC987)+'5N inverse'!$A$3*$C988/Setup!$B$17+INDEX('5N inverse'!$A$3:$Y$3,1,'5N mesh'!$B$7+1)*Setup!$B$22</f>
        <v>22.0118303171592</v>
      </c>
      <c r="F988" s="0" t="n">
        <f aca="false">SUMPRODUCT('5N inverse'!$A$4:$Y$4,'5N mesh'!$B$37:$Z$37,$E987:$AC987)+'5N inverse'!$A$4*$C988/Setup!$B$17+INDEX('5N inverse'!$A$4:$Y$4,1,'5N mesh'!$B$7+1)*Setup!$B$22</f>
        <v>20.8530458284739</v>
      </c>
      <c r="G988" s="0" t="n">
        <f aca="false">SUMPRODUCT('5N inverse'!$A$5:$Y$5,'5N mesh'!$B$37:$Z$37,$E987:$AC987)+'5N inverse'!$A$5*$C988/Setup!$B$17+INDEX('5N inverse'!$A$5:$Y$5,1,'5N mesh'!$B$7+1)*Setup!$B$22</f>
        <v>18.5354768511035</v>
      </c>
      <c r="H988" s="0" t="n">
        <f aca="false">SUMPRODUCT('5N inverse'!$A$6:$Y$6,'5N mesh'!$B$37:$Z$37,$E987:$AC987)+'5N inverse'!$A$6*$C988/Setup!$B$17+INDEX('5N inverse'!$A$6:$Y$6,1,'5N mesh'!$B$7+1)*Setup!$B$22</f>
        <v>16.217907873733</v>
      </c>
      <c r="I988" s="0" t="n">
        <f aca="false">SUMPRODUCT('5N inverse'!$A$7:$Y$7,'5N mesh'!$B$37:$Z$37,$E987:$AC987)+'5N inverse'!$A$7*$C988/Setup!$B$17+INDEX('5N inverse'!$A$7:$Y$7,1,'5N mesh'!$B$7+1)*Setup!$B$22</f>
        <v>15.0591233850478</v>
      </c>
      <c r="J988" s="0" t="n">
        <f aca="false">SUMPRODUCT('5N inverse'!$A$8:$Y$8,'5N mesh'!$B$37:$Z$37,$E987:$AC987)+'5N inverse'!$A$8*$C988/Setup!$B$17+INDEX('5N inverse'!$A$8:$Y$8,1,'5N mesh'!$B$7+1)*Setup!$B$22</f>
        <v>0</v>
      </c>
      <c r="K988" s="0" t="n">
        <f aca="false">SUMPRODUCT('5N inverse'!$A$9:$Y$9,'5N mesh'!$B$37:$Z$37,$E987:$AC987)+'5N inverse'!$A$9*$C988/Setup!$B$17+INDEX('5N inverse'!$A$9:$Y$9,1,'5N mesh'!$B$7+1)*Setup!$B$22</f>
        <v>0</v>
      </c>
      <c r="L988" s="0" t="n">
        <f aca="false">SUMPRODUCT('5N inverse'!$A$10:$Y$10,'5N mesh'!$B$37:$Z$37,$E987:$AC987)+'5N inverse'!$A$10*$C988/Setup!$B$17+INDEX('5N inverse'!$A$10:$Y$10,1,'5N mesh'!$B$7+1)*Setup!$B$22</f>
        <v>0</v>
      </c>
      <c r="M988" s="0" t="n">
        <f aca="false">SUMPRODUCT('5N inverse'!$A$11:$Y$11,'5N mesh'!$B$37:$Z$37,$E987:$AC987)+'5N inverse'!$A$11*$C988/Setup!$B$17+INDEX('5N inverse'!$A$11:$Y$11,1,'5N mesh'!$B$7+1)*Setup!$B$22</f>
        <v>0</v>
      </c>
      <c r="N988" s="0" t="n">
        <f aca="false">SUMPRODUCT('5N inverse'!$A$12:$Y$12,'5N mesh'!$B$37:$Z$37,$E987:$AC987)+'5N inverse'!$A$12*$C988/Setup!$B$17+INDEX('5N inverse'!$A$12:$Y$12,1,'5N mesh'!$B$7+1)*Setup!$B$22</f>
        <v>0</v>
      </c>
      <c r="O988" s="0" t="n">
        <f aca="false">SUMPRODUCT('5N inverse'!$A$13:$Y$13,'5N mesh'!$B$37:$Z$37,$E987:$AC987)+'5N inverse'!$A$13*$C988/Setup!$B$17+INDEX('5N inverse'!$A$13:$Y$13,1,'5N mesh'!$B$7+1)*Setup!$B$22</f>
        <v>0</v>
      </c>
      <c r="P988" s="0" t="n">
        <f aca="false">SUMPRODUCT('5N inverse'!$A$14:$Y$14,'5N mesh'!$B$37:$Z$37,$E987:$AC987)+'5N inverse'!$A$14*$C988/Setup!$B$17+INDEX('5N inverse'!$A$14:$Y$14,1,'5N mesh'!$B$7+1)*Setup!$B$22</f>
        <v>0</v>
      </c>
      <c r="Q988" s="0" t="n">
        <f aca="false">SUMPRODUCT('5N inverse'!$A$15:$Y$15,'5N mesh'!$B$37:$Z$37,$E987:$AC987)+'5N inverse'!$A$15*$C988/Setup!$B$17+INDEX('5N inverse'!$A$15:$Y$15,1,'5N mesh'!$B$7+1)*Setup!$B$22</f>
        <v>0</v>
      </c>
      <c r="R988" s="0" t="n">
        <f aca="false">SUMPRODUCT('5N inverse'!$A$16:$Y$16,'5N mesh'!$B$37:$Z$37,$E987:$AC987)+'5N inverse'!$A$16*$C988/Setup!$B$17+INDEX('5N inverse'!$A$16:$Y$16,1,'5N mesh'!$B$7+1)*Setup!$B$22</f>
        <v>0</v>
      </c>
      <c r="S988" s="0" t="n">
        <f aca="false">SUMPRODUCT('5N inverse'!$A$17:$Y$17,'5N mesh'!$B$37:$Z$37,$E987:$AC987)+'5N inverse'!$A$17*$C988/Setup!$B$17+INDEX('5N inverse'!$A$17:$Y$17,1,'5N mesh'!$B$7+1)*Setup!$B$22</f>
        <v>0</v>
      </c>
      <c r="T988" s="0" t="n">
        <f aca="false">SUMPRODUCT('5N inverse'!$A$18:$Y$18,'5N mesh'!$B$37:$Z$37,$E987:$AC987)+'5N inverse'!$A$18*$C988/Setup!$B$17+INDEX('5N inverse'!$A$18:$Y$18,1,'5N mesh'!$B$7+1)*Setup!$B$22</f>
        <v>0</v>
      </c>
      <c r="U988" s="0" t="n">
        <f aca="false">SUMPRODUCT('5N inverse'!$A$19:$Y$19,'5N mesh'!$B$37:$Z$37,$E987:$AC987)+'5N inverse'!$A$19*$C988/Setup!$B$17+INDEX('5N inverse'!$A$19:$Y$19,1,'5N mesh'!$B$7+1)*Setup!$B$22</f>
        <v>0</v>
      </c>
      <c r="V988" s="0" t="n">
        <f aca="false">SUMPRODUCT('5N inverse'!$A$20:$Y$20,'5N mesh'!$B$37:$Z$37,$E987:$AC987)+'5N inverse'!$A$20*$C988/Setup!$B$17+INDEX('5N inverse'!$A$20:$Y$20,1,'5N mesh'!$B$7+1)*Setup!$B$22</f>
        <v>0</v>
      </c>
      <c r="W988" s="0" t="n">
        <f aca="false">SUMPRODUCT('5N inverse'!$A$21:$Y$21,'5N mesh'!$B$37:$Z$37,$E987:$AC987)+'5N inverse'!$A$21*$C988/Setup!$B$17+INDEX('5N inverse'!$A$21:$Y$21,1,'5N mesh'!$B$7+1)*Setup!$B$22</f>
        <v>0</v>
      </c>
      <c r="X988" s="0" t="n">
        <f aca="false">SUMPRODUCT('5N inverse'!$A$22:$Y$22,'5N mesh'!$B$37:$Z$37,$E987:$AC987)+'5N inverse'!$A$22*$C988/Setup!$B$17+INDEX('5N inverse'!$A$22:$Y$22,1,'5N mesh'!$B$7+1)*Setup!$B$22</f>
        <v>0</v>
      </c>
      <c r="Y988" s="0" t="n">
        <f aca="false">SUMPRODUCT('5N inverse'!$A$23:$Y$23,'5N mesh'!$B$37:$Z$37,$E987:$AC987)+'5N inverse'!$A$23*$C988/Setup!$B$17+INDEX('5N inverse'!$A$23:$Y$23,1,'5N mesh'!$B$7+1)*Setup!$B$22</f>
        <v>0</v>
      </c>
      <c r="Z988" s="0" t="n">
        <f aca="false">SUMPRODUCT('5N inverse'!$A$24:$Y$24,'5N mesh'!$B$37:$Z$37,$E987:$AC987)+'5N inverse'!$A$24*$C988/Setup!$B$17+INDEX('5N inverse'!$A$24:$Y$24,1,'5N mesh'!$B$7+1)*Setup!$B$22</f>
        <v>0</v>
      </c>
      <c r="AA988" s="0" t="n">
        <f aca="false">SUMPRODUCT('5N inverse'!$A$25:$Y$25,'5N mesh'!$B$37:$Z$37,$E987:$AC987)+'5N inverse'!$A$25*$C988/Setup!$B$17+INDEX('5N inverse'!$A$25:$Y$25,1,'5N mesh'!$B$7+1)*Setup!$B$22</f>
        <v>0</v>
      </c>
      <c r="AB988" s="0" t="n">
        <f aca="false">SUMPRODUCT('5N inverse'!$A$26:$Y$26,'5N mesh'!$B$37:$Z$37,$E987:$AC987)+'5N inverse'!$A$26*$C988/Setup!$B$17+INDEX('5N inverse'!$A$26:$Y$26,1,'5N mesh'!$B$7+1)*Setup!$B$22</f>
        <v>0</v>
      </c>
      <c r="AC988" s="0" t="n">
        <f aca="false">SUMPRODUCT('5N inverse'!$A$27:$Y$27,'5N mesh'!$B$37:$Z$37,$E987:$AC987)+'5N inverse'!$A$27*$C988/Setup!$B$17+INDEX('5N inverse'!$A$27:$Y$27,1,'5N mesh'!$B$7+1)*Setup!$B$22</f>
        <v>0</v>
      </c>
    </row>
    <row r="989" customFormat="false" ht="15" hidden="false" customHeight="false" outlineLevel="0" collapsed="false">
      <c r="A989" s="0" t="n">
        <v>984</v>
      </c>
      <c r="B989" s="0" t="n">
        <f aca="false">A989*Setup!$B$11/3600</f>
        <v>82</v>
      </c>
      <c r="C989" s="0" t="n">
        <f aca="false">Setup!$B$7+Setup!$B$8*COS(2*PI()*(B989-Setup!$B$9)/24)</f>
        <v>24</v>
      </c>
      <c r="D989" s="0" t="n">
        <f aca="false">(C989-E989)/Setup!$B$17</f>
        <v>15.1150809908284</v>
      </c>
      <c r="E989" s="0" t="n">
        <f aca="false">SUMPRODUCT('5N inverse'!$A$3:$Y$3,'5N mesh'!$B$37:$Z$37,$E988:$AC988)+'5N inverse'!$A$3*$C989/Setup!$B$17+INDEX('5N inverse'!$A$3:$Y$3,1,'5N mesh'!$B$7+1)*Setup!$B$22</f>
        <v>22.0350394711923</v>
      </c>
      <c r="F989" s="0" t="n">
        <f aca="false">SUMPRODUCT('5N inverse'!$A$4:$Y$4,'5N mesh'!$B$37:$Z$37,$E988:$AC988)+'5N inverse'!$A$4*$C989/Setup!$B$17+INDEX('5N inverse'!$A$4:$Y$4,1,'5N mesh'!$B$7+1)*Setup!$B$22</f>
        <v>20.8723913931374</v>
      </c>
      <c r="G989" s="0" t="n">
        <f aca="false">SUMPRODUCT('5N inverse'!$A$5:$Y$5,'5N mesh'!$B$37:$Z$37,$E988:$AC988)+'5N inverse'!$A$5*$C989/Setup!$B$17+INDEX('5N inverse'!$A$5:$Y$5,1,'5N mesh'!$B$7+1)*Setup!$B$22</f>
        <v>18.5470952370275</v>
      </c>
      <c r="H989" s="0" t="n">
        <f aca="false">SUMPRODUCT('5N inverse'!$A$6:$Y$6,'5N mesh'!$B$37:$Z$37,$E988:$AC988)+'5N inverse'!$A$6*$C989/Setup!$B$17+INDEX('5N inverse'!$A$6:$Y$6,1,'5N mesh'!$B$7+1)*Setup!$B$22</f>
        <v>16.2217990809177</v>
      </c>
      <c r="I989" s="0" t="n">
        <f aca="false">SUMPRODUCT('5N inverse'!$A$7:$Y$7,'5N mesh'!$B$37:$Z$37,$E988:$AC988)+'5N inverse'!$A$7*$C989/Setup!$B$17+INDEX('5N inverse'!$A$7:$Y$7,1,'5N mesh'!$B$7+1)*Setup!$B$22</f>
        <v>15.0591510028627</v>
      </c>
      <c r="J989" s="0" t="n">
        <f aca="false">SUMPRODUCT('5N inverse'!$A$8:$Y$8,'5N mesh'!$B$37:$Z$37,$E988:$AC988)+'5N inverse'!$A$8*$C989/Setup!$B$17+INDEX('5N inverse'!$A$8:$Y$8,1,'5N mesh'!$B$7+1)*Setup!$B$22</f>
        <v>0</v>
      </c>
      <c r="K989" s="0" t="n">
        <f aca="false">SUMPRODUCT('5N inverse'!$A$9:$Y$9,'5N mesh'!$B$37:$Z$37,$E988:$AC988)+'5N inverse'!$A$9*$C989/Setup!$B$17+INDEX('5N inverse'!$A$9:$Y$9,1,'5N mesh'!$B$7+1)*Setup!$B$22</f>
        <v>0</v>
      </c>
      <c r="L989" s="0" t="n">
        <f aca="false">SUMPRODUCT('5N inverse'!$A$10:$Y$10,'5N mesh'!$B$37:$Z$37,$E988:$AC988)+'5N inverse'!$A$10*$C989/Setup!$B$17+INDEX('5N inverse'!$A$10:$Y$10,1,'5N mesh'!$B$7+1)*Setup!$B$22</f>
        <v>0</v>
      </c>
      <c r="M989" s="0" t="n">
        <f aca="false">SUMPRODUCT('5N inverse'!$A$11:$Y$11,'5N mesh'!$B$37:$Z$37,$E988:$AC988)+'5N inverse'!$A$11*$C989/Setup!$B$17+INDEX('5N inverse'!$A$11:$Y$11,1,'5N mesh'!$B$7+1)*Setup!$B$22</f>
        <v>0</v>
      </c>
      <c r="N989" s="0" t="n">
        <f aca="false">SUMPRODUCT('5N inverse'!$A$12:$Y$12,'5N mesh'!$B$37:$Z$37,$E988:$AC988)+'5N inverse'!$A$12*$C989/Setup!$B$17+INDEX('5N inverse'!$A$12:$Y$12,1,'5N mesh'!$B$7+1)*Setup!$B$22</f>
        <v>0</v>
      </c>
      <c r="O989" s="0" t="n">
        <f aca="false">SUMPRODUCT('5N inverse'!$A$13:$Y$13,'5N mesh'!$B$37:$Z$37,$E988:$AC988)+'5N inverse'!$A$13*$C989/Setup!$B$17+INDEX('5N inverse'!$A$13:$Y$13,1,'5N mesh'!$B$7+1)*Setup!$B$22</f>
        <v>0</v>
      </c>
      <c r="P989" s="0" t="n">
        <f aca="false">SUMPRODUCT('5N inverse'!$A$14:$Y$14,'5N mesh'!$B$37:$Z$37,$E988:$AC988)+'5N inverse'!$A$14*$C989/Setup!$B$17+INDEX('5N inverse'!$A$14:$Y$14,1,'5N mesh'!$B$7+1)*Setup!$B$22</f>
        <v>0</v>
      </c>
      <c r="Q989" s="0" t="n">
        <f aca="false">SUMPRODUCT('5N inverse'!$A$15:$Y$15,'5N mesh'!$B$37:$Z$37,$E988:$AC988)+'5N inverse'!$A$15*$C989/Setup!$B$17+INDEX('5N inverse'!$A$15:$Y$15,1,'5N mesh'!$B$7+1)*Setup!$B$22</f>
        <v>0</v>
      </c>
      <c r="R989" s="0" t="n">
        <f aca="false">SUMPRODUCT('5N inverse'!$A$16:$Y$16,'5N mesh'!$B$37:$Z$37,$E988:$AC988)+'5N inverse'!$A$16*$C989/Setup!$B$17+INDEX('5N inverse'!$A$16:$Y$16,1,'5N mesh'!$B$7+1)*Setup!$B$22</f>
        <v>0</v>
      </c>
      <c r="S989" s="0" t="n">
        <f aca="false">SUMPRODUCT('5N inverse'!$A$17:$Y$17,'5N mesh'!$B$37:$Z$37,$E988:$AC988)+'5N inverse'!$A$17*$C989/Setup!$B$17+INDEX('5N inverse'!$A$17:$Y$17,1,'5N mesh'!$B$7+1)*Setup!$B$22</f>
        <v>0</v>
      </c>
      <c r="T989" s="0" t="n">
        <f aca="false">SUMPRODUCT('5N inverse'!$A$18:$Y$18,'5N mesh'!$B$37:$Z$37,$E988:$AC988)+'5N inverse'!$A$18*$C989/Setup!$B$17+INDEX('5N inverse'!$A$18:$Y$18,1,'5N mesh'!$B$7+1)*Setup!$B$22</f>
        <v>0</v>
      </c>
      <c r="U989" s="0" t="n">
        <f aca="false">SUMPRODUCT('5N inverse'!$A$19:$Y$19,'5N mesh'!$B$37:$Z$37,$E988:$AC988)+'5N inverse'!$A$19*$C989/Setup!$B$17+INDEX('5N inverse'!$A$19:$Y$19,1,'5N mesh'!$B$7+1)*Setup!$B$22</f>
        <v>0</v>
      </c>
      <c r="V989" s="0" t="n">
        <f aca="false">SUMPRODUCT('5N inverse'!$A$20:$Y$20,'5N mesh'!$B$37:$Z$37,$E988:$AC988)+'5N inverse'!$A$20*$C989/Setup!$B$17+INDEX('5N inverse'!$A$20:$Y$20,1,'5N mesh'!$B$7+1)*Setup!$B$22</f>
        <v>0</v>
      </c>
      <c r="W989" s="0" t="n">
        <f aca="false">SUMPRODUCT('5N inverse'!$A$21:$Y$21,'5N mesh'!$B$37:$Z$37,$E988:$AC988)+'5N inverse'!$A$21*$C989/Setup!$B$17+INDEX('5N inverse'!$A$21:$Y$21,1,'5N mesh'!$B$7+1)*Setup!$B$22</f>
        <v>0</v>
      </c>
      <c r="X989" s="0" t="n">
        <f aca="false">SUMPRODUCT('5N inverse'!$A$22:$Y$22,'5N mesh'!$B$37:$Z$37,$E988:$AC988)+'5N inverse'!$A$22*$C989/Setup!$B$17+INDEX('5N inverse'!$A$22:$Y$22,1,'5N mesh'!$B$7+1)*Setup!$B$22</f>
        <v>0</v>
      </c>
      <c r="Y989" s="0" t="n">
        <f aca="false">SUMPRODUCT('5N inverse'!$A$23:$Y$23,'5N mesh'!$B$37:$Z$37,$E988:$AC988)+'5N inverse'!$A$23*$C989/Setup!$B$17+INDEX('5N inverse'!$A$23:$Y$23,1,'5N mesh'!$B$7+1)*Setup!$B$22</f>
        <v>0</v>
      </c>
      <c r="Z989" s="0" t="n">
        <f aca="false">SUMPRODUCT('5N inverse'!$A$24:$Y$24,'5N mesh'!$B$37:$Z$37,$E988:$AC988)+'5N inverse'!$A$24*$C989/Setup!$B$17+INDEX('5N inverse'!$A$24:$Y$24,1,'5N mesh'!$B$7+1)*Setup!$B$22</f>
        <v>0</v>
      </c>
      <c r="AA989" s="0" t="n">
        <f aca="false">SUMPRODUCT('5N inverse'!$A$25:$Y$25,'5N mesh'!$B$37:$Z$37,$E988:$AC988)+'5N inverse'!$A$25*$C989/Setup!$B$17+INDEX('5N inverse'!$A$25:$Y$25,1,'5N mesh'!$B$7+1)*Setup!$B$22</f>
        <v>0</v>
      </c>
      <c r="AB989" s="0" t="n">
        <f aca="false">SUMPRODUCT('5N inverse'!$A$26:$Y$26,'5N mesh'!$B$37:$Z$37,$E988:$AC988)+'5N inverse'!$A$26*$C989/Setup!$B$17+INDEX('5N inverse'!$A$26:$Y$26,1,'5N mesh'!$B$7+1)*Setup!$B$22</f>
        <v>0</v>
      </c>
      <c r="AC989" s="0" t="n">
        <f aca="false">SUMPRODUCT('5N inverse'!$A$27:$Y$27,'5N mesh'!$B$37:$Z$37,$E988:$AC988)+'5N inverse'!$A$27*$C989/Setup!$B$17+INDEX('5N inverse'!$A$27:$Y$27,1,'5N mesh'!$B$7+1)*Setup!$B$22</f>
        <v>0</v>
      </c>
    </row>
    <row r="990" customFormat="false" ht="15" hidden="false" customHeight="false" outlineLevel="0" collapsed="false">
      <c r="A990" s="0" t="n">
        <v>985</v>
      </c>
      <c r="B990" s="0" t="n">
        <f aca="false">A990*Setup!$B$11/3600</f>
        <v>82.0833333333333</v>
      </c>
      <c r="C990" s="0" t="n">
        <f aca="false">Setup!$B$7+Setup!$B$8*COS(2*PI()*(B990-Setup!$B$9)/24)</f>
        <v>24.0872595401382</v>
      </c>
      <c r="D990" s="0" t="n">
        <f aca="false">(C990-E990)/Setup!$B$17</f>
        <v>15.6014681199678</v>
      </c>
      <c r="E990" s="0" t="n">
        <f aca="false">SUMPRODUCT('5N inverse'!$A$3:$Y$3,'5N mesh'!$B$37:$Z$37,$E989:$AC989)+'5N inverse'!$A$3*$C990/Setup!$B$17+INDEX('5N inverse'!$A$3:$Y$3,1,'5N mesh'!$B$7+1)*Setup!$B$22</f>
        <v>22.0590686845424</v>
      </c>
      <c r="F990" s="0" t="n">
        <f aca="false">SUMPRODUCT('5N inverse'!$A$4:$Y$4,'5N mesh'!$B$37:$Z$37,$E989:$AC989)+'5N inverse'!$A$4*$C990/Setup!$B$17+INDEX('5N inverse'!$A$4:$Y$4,1,'5N mesh'!$B$7+1)*Setup!$B$22</f>
        <v>20.8924215532173</v>
      </c>
      <c r="G990" s="0" t="n">
        <f aca="false">SUMPRODUCT('5N inverse'!$A$5:$Y$5,'5N mesh'!$B$37:$Z$37,$E989:$AC989)+'5N inverse'!$A$5*$C990/Setup!$B$17+INDEX('5N inverse'!$A$5:$Y$5,1,'5N mesh'!$B$7+1)*Setup!$B$22</f>
        <v>18.5591272905671</v>
      </c>
      <c r="H990" s="0" t="n">
        <f aca="false">SUMPRODUCT('5N inverse'!$A$6:$Y$6,'5N mesh'!$B$37:$Z$37,$E989:$AC989)+'5N inverse'!$A$6*$C990/Setup!$B$17+INDEX('5N inverse'!$A$6:$Y$6,1,'5N mesh'!$B$7+1)*Setup!$B$22</f>
        <v>16.2258330279169</v>
      </c>
      <c r="I990" s="0" t="n">
        <f aca="false">SUMPRODUCT('5N inverse'!$A$7:$Y$7,'5N mesh'!$B$37:$Z$37,$E989:$AC989)+'5N inverse'!$A$7*$C990/Setup!$B$17+INDEX('5N inverse'!$A$7:$Y$7,1,'5N mesh'!$B$7+1)*Setup!$B$22</f>
        <v>15.0591858965917</v>
      </c>
      <c r="J990" s="0" t="n">
        <f aca="false">SUMPRODUCT('5N inverse'!$A$8:$Y$8,'5N mesh'!$B$37:$Z$37,$E989:$AC989)+'5N inverse'!$A$8*$C990/Setup!$B$17+INDEX('5N inverse'!$A$8:$Y$8,1,'5N mesh'!$B$7+1)*Setup!$B$22</f>
        <v>0</v>
      </c>
      <c r="K990" s="0" t="n">
        <f aca="false">SUMPRODUCT('5N inverse'!$A$9:$Y$9,'5N mesh'!$B$37:$Z$37,$E989:$AC989)+'5N inverse'!$A$9*$C990/Setup!$B$17+INDEX('5N inverse'!$A$9:$Y$9,1,'5N mesh'!$B$7+1)*Setup!$B$22</f>
        <v>0</v>
      </c>
      <c r="L990" s="0" t="n">
        <f aca="false">SUMPRODUCT('5N inverse'!$A$10:$Y$10,'5N mesh'!$B$37:$Z$37,$E989:$AC989)+'5N inverse'!$A$10*$C990/Setup!$B$17+INDEX('5N inverse'!$A$10:$Y$10,1,'5N mesh'!$B$7+1)*Setup!$B$22</f>
        <v>0</v>
      </c>
      <c r="M990" s="0" t="n">
        <f aca="false">SUMPRODUCT('5N inverse'!$A$11:$Y$11,'5N mesh'!$B$37:$Z$37,$E989:$AC989)+'5N inverse'!$A$11*$C990/Setup!$B$17+INDEX('5N inverse'!$A$11:$Y$11,1,'5N mesh'!$B$7+1)*Setup!$B$22</f>
        <v>0</v>
      </c>
      <c r="N990" s="0" t="n">
        <f aca="false">SUMPRODUCT('5N inverse'!$A$12:$Y$12,'5N mesh'!$B$37:$Z$37,$E989:$AC989)+'5N inverse'!$A$12*$C990/Setup!$B$17+INDEX('5N inverse'!$A$12:$Y$12,1,'5N mesh'!$B$7+1)*Setup!$B$22</f>
        <v>0</v>
      </c>
      <c r="O990" s="0" t="n">
        <f aca="false">SUMPRODUCT('5N inverse'!$A$13:$Y$13,'5N mesh'!$B$37:$Z$37,$E989:$AC989)+'5N inverse'!$A$13*$C990/Setup!$B$17+INDEX('5N inverse'!$A$13:$Y$13,1,'5N mesh'!$B$7+1)*Setup!$B$22</f>
        <v>0</v>
      </c>
      <c r="P990" s="0" t="n">
        <f aca="false">SUMPRODUCT('5N inverse'!$A$14:$Y$14,'5N mesh'!$B$37:$Z$37,$E989:$AC989)+'5N inverse'!$A$14*$C990/Setup!$B$17+INDEX('5N inverse'!$A$14:$Y$14,1,'5N mesh'!$B$7+1)*Setup!$B$22</f>
        <v>0</v>
      </c>
      <c r="Q990" s="0" t="n">
        <f aca="false">SUMPRODUCT('5N inverse'!$A$15:$Y$15,'5N mesh'!$B$37:$Z$37,$E989:$AC989)+'5N inverse'!$A$15*$C990/Setup!$B$17+INDEX('5N inverse'!$A$15:$Y$15,1,'5N mesh'!$B$7+1)*Setup!$B$22</f>
        <v>0</v>
      </c>
      <c r="R990" s="0" t="n">
        <f aca="false">SUMPRODUCT('5N inverse'!$A$16:$Y$16,'5N mesh'!$B$37:$Z$37,$E989:$AC989)+'5N inverse'!$A$16*$C990/Setup!$B$17+INDEX('5N inverse'!$A$16:$Y$16,1,'5N mesh'!$B$7+1)*Setup!$B$22</f>
        <v>0</v>
      </c>
      <c r="S990" s="0" t="n">
        <f aca="false">SUMPRODUCT('5N inverse'!$A$17:$Y$17,'5N mesh'!$B$37:$Z$37,$E989:$AC989)+'5N inverse'!$A$17*$C990/Setup!$B$17+INDEX('5N inverse'!$A$17:$Y$17,1,'5N mesh'!$B$7+1)*Setup!$B$22</f>
        <v>0</v>
      </c>
      <c r="T990" s="0" t="n">
        <f aca="false">SUMPRODUCT('5N inverse'!$A$18:$Y$18,'5N mesh'!$B$37:$Z$37,$E989:$AC989)+'5N inverse'!$A$18*$C990/Setup!$B$17+INDEX('5N inverse'!$A$18:$Y$18,1,'5N mesh'!$B$7+1)*Setup!$B$22</f>
        <v>0</v>
      </c>
      <c r="U990" s="0" t="n">
        <f aca="false">SUMPRODUCT('5N inverse'!$A$19:$Y$19,'5N mesh'!$B$37:$Z$37,$E989:$AC989)+'5N inverse'!$A$19*$C990/Setup!$B$17+INDEX('5N inverse'!$A$19:$Y$19,1,'5N mesh'!$B$7+1)*Setup!$B$22</f>
        <v>0</v>
      </c>
      <c r="V990" s="0" t="n">
        <f aca="false">SUMPRODUCT('5N inverse'!$A$20:$Y$20,'5N mesh'!$B$37:$Z$37,$E989:$AC989)+'5N inverse'!$A$20*$C990/Setup!$B$17+INDEX('5N inverse'!$A$20:$Y$20,1,'5N mesh'!$B$7+1)*Setup!$B$22</f>
        <v>0</v>
      </c>
      <c r="W990" s="0" t="n">
        <f aca="false">SUMPRODUCT('5N inverse'!$A$21:$Y$21,'5N mesh'!$B$37:$Z$37,$E989:$AC989)+'5N inverse'!$A$21*$C990/Setup!$B$17+INDEX('5N inverse'!$A$21:$Y$21,1,'5N mesh'!$B$7+1)*Setup!$B$22</f>
        <v>0</v>
      </c>
      <c r="X990" s="0" t="n">
        <f aca="false">SUMPRODUCT('5N inverse'!$A$22:$Y$22,'5N mesh'!$B$37:$Z$37,$E989:$AC989)+'5N inverse'!$A$22*$C990/Setup!$B$17+INDEX('5N inverse'!$A$22:$Y$22,1,'5N mesh'!$B$7+1)*Setup!$B$22</f>
        <v>0</v>
      </c>
      <c r="Y990" s="0" t="n">
        <f aca="false">SUMPRODUCT('5N inverse'!$A$23:$Y$23,'5N mesh'!$B$37:$Z$37,$E989:$AC989)+'5N inverse'!$A$23*$C990/Setup!$B$17+INDEX('5N inverse'!$A$23:$Y$23,1,'5N mesh'!$B$7+1)*Setup!$B$22</f>
        <v>0</v>
      </c>
      <c r="Z990" s="0" t="n">
        <f aca="false">SUMPRODUCT('5N inverse'!$A$24:$Y$24,'5N mesh'!$B$37:$Z$37,$E989:$AC989)+'5N inverse'!$A$24*$C990/Setup!$B$17+INDEX('5N inverse'!$A$24:$Y$24,1,'5N mesh'!$B$7+1)*Setup!$B$22</f>
        <v>0</v>
      </c>
      <c r="AA990" s="0" t="n">
        <f aca="false">SUMPRODUCT('5N inverse'!$A$25:$Y$25,'5N mesh'!$B$37:$Z$37,$E989:$AC989)+'5N inverse'!$A$25*$C990/Setup!$B$17+INDEX('5N inverse'!$A$25:$Y$25,1,'5N mesh'!$B$7+1)*Setup!$B$22</f>
        <v>0</v>
      </c>
      <c r="AB990" s="0" t="n">
        <f aca="false">SUMPRODUCT('5N inverse'!$A$26:$Y$26,'5N mesh'!$B$37:$Z$37,$E989:$AC989)+'5N inverse'!$A$26*$C990/Setup!$B$17+INDEX('5N inverse'!$A$26:$Y$26,1,'5N mesh'!$B$7+1)*Setup!$B$22</f>
        <v>0</v>
      </c>
      <c r="AC990" s="0" t="n">
        <f aca="false">SUMPRODUCT('5N inverse'!$A$27:$Y$27,'5N mesh'!$B$37:$Z$37,$E989:$AC989)+'5N inverse'!$A$27*$C990/Setup!$B$17+INDEX('5N inverse'!$A$27:$Y$27,1,'5N mesh'!$B$7+1)*Setup!$B$22</f>
        <v>0</v>
      </c>
    </row>
    <row r="991" customFormat="false" ht="15" hidden="false" customHeight="false" outlineLevel="0" collapsed="false">
      <c r="A991" s="0" t="n">
        <v>986</v>
      </c>
      <c r="B991" s="0" t="n">
        <f aca="false">A991*Setup!$B$11/3600</f>
        <v>82.1666666666667</v>
      </c>
      <c r="C991" s="0" t="n">
        <f aca="false">Setup!$B$7+Setup!$B$8*COS(2*PI()*(B991-Setup!$B$9)/24)</f>
        <v>24.1744775494613</v>
      </c>
      <c r="D991" s="0" t="n">
        <f aca="false">(C991-E991)/Setup!$B$17</f>
        <v>16.08131560535</v>
      </c>
      <c r="E991" s="0" t="n">
        <f aca="false">SUMPRODUCT('5N inverse'!$A$3:$Y$3,'5N mesh'!$B$37:$Z$37,$E990:$AC990)+'5N inverse'!$A$3*$C991/Setup!$B$17+INDEX('5N inverse'!$A$3:$Y$3,1,'5N mesh'!$B$7+1)*Setup!$B$22</f>
        <v>22.0839065207658</v>
      </c>
      <c r="F991" s="0" t="n">
        <f aca="false">SUMPRODUCT('5N inverse'!$A$4:$Y$4,'5N mesh'!$B$37:$Z$37,$E990:$AC990)+'5N inverse'!$A$4*$C991/Setup!$B$17+INDEX('5N inverse'!$A$4:$Y$4,1,'5N mesh'!$B$7+1)*Setup!$B$22</f>
        <v>20.9131267755764</v>
      </c>
      <c r="G991" s="0" t="n">
        <f aca="false">SUMPRODUCT('5N inverse'!$A$5:$Y$5,'5N mesh'!$B$37:$Z$37,$E990:$AC990)+'5N inverse'!$A$5*$C991/Setup!$B$17+INDEX('5N inverse'!$A$5:$Y$5,1,'5N mesh'!$B$7+1)*Setup!$B$22</f>
        <v>18.5715672851976</v>
      </c>
      <c r="H991" s="0" t="n">
        <f aca="false">SUMPRODUCT('5N inverse'!$A$6:$Y$6,'5N mesh'!$B$37:$Z$37,$E990:$AC990)+'5N inverse'!$A$6*$C991/Setup!$B$17+INDEX('5N inverse'!$A$6:$Y$6,1,'5N mesh'!$B$7+1)*Setup!$B$22</f>
        <v>16.2300077948188</v>
      </c>
      <c r="I991" s="0" t="n">
        <f aca="false">SUMPRODUCT('5N inverse'!$A$7:$Y$7,'5N mesh'!$B$37:$Z$37,$E990:$AC990)+'5N inverse'!$A$7*$C991/Setup!$B$17+INDEX('5N inverse'!$A$7:$Y$7,1,'5N mesh'!$B$7+1)*Setup!$B$22</f>
        <v>15.0592280496294</v>
      </c>
      <c r="J991" s="0" t="n">
        <f aca="false">SUMPRODUCT('5N inverse'!$A$8:$Y$8,'5N mesh'!$B$37:$Z$37,$E990:$AC990)+'5N inverse'!$A$8*$C991/Setup!$B$17+INDEX('5N inverse'!$A$8:$Y$8,1,'5N mesh'!$B$7+1)*Setup!$B$22</f>
        <v>0</v>
      </c>
      <c r="K991" s="0" t="n">
        <f aca="false">SUMPRODUCT('5N inverse'!$A$9:$Y$9,'5N mesh'!$B$37:$Z$37,$E990:$AC990)+'5N inverse'!$A$9*$C991/Setup!$B$17+INDEX('5N inverse'!$A$9:$Y$9,1,'5N mesh'!$B$7+1)*Setup!$B$22</f>
        <v>0</v>
      </c>
      <c r="L991" s="0" t="n">
        <f aca="false">SUMPRODUCT('5N inverse'!$A$10:$Y$10,'5N mesh'!$B$37:$Z$37,$E990:$AC990)+'5N inverse'!$A$10*$C991/Setup!$B$17+INDEX('5N inverse'!$A$10:$Y$10,1,'5N mesh'!$B$7+1)*Setup!$B$22</f>
        <v>0</v>
      </c>
      <c r="M991" s="0" t="n">
        <f aca="false">SUMPRODUCT('5N inverse'!$A$11:$Y$11,'5N mesh'!$B$37:$Z$37,$E990:$AC990)+'5N inverse'!$A$11*$C991/Setup!$B$17+INDEX('5N inverse'!$A$11:$Y$11,1,'5N mesh'!$B$7+1)*Setup!$B$22</f>
        <v>0</v>
      </c>
      <c r="N991" s="0" t="n">
        <f aca="false">SUMPRODUCT('5N inverse'!$A$12:$Y$12,'5N mesh'!$B$37:$Z$37,$E990:$AC990)+'5N inverse'!$A$12*$C991/Setup!$B$17+INDEX('5N inverse'!$A$12:$Y$12,1,'5N mesh'!$B$7+1)*Setup!$B$22</f>
        <v>0</v>
      </c>
      <c r="O991" s="0" t="n">
        <f aca="false">SUMPRODUCT('5N inverse'!$A$13:$Y$13,'5N mesh'!$B$37:$Z$37,$E990:$AC990)+'5N inverse'!$A$13*$C991/Setup!$B$17+INDEX('5N inverse'!$A$13:$Y$13,1,'5N mesh'!$B$7+1)*Setup!$B$22</f>
        <v>0</v>
      </c>
      <c r="P991" s="0" t="n">
        <f aca="false">SUMPRODUCT('5N inverse'!$A$14:$Y$14,'5N mesh'!$B$37:$Z$37,$E990:$AC990)+'5N inverse'!$A$14*$C991/Setup!$B$17+INDEX('5N inverse'!$A$14:$Y$14,1,'5N mesh'!$B$7+1)*Setup!$B$22</f>
        <v>0</v>
      </c>
      <c r="Q991" s="0" t="n">
        <f aca="false">SUMPRODUCT('5N inverse'!$A$15:$Y$15,'5N mesh'!$B$37:$Z$37,$E990:$AC990)+'5N inverse'!$A$15*$C991/Setup!$B$17+INDEX('5N inverse'!$A$15:$Y$15,1,'5N mesh'!$B$7+1)*Setup!$B$22</f>
        <v>0</v>
      </c>
      <c r="R991" s="0" t="n">
        <f aca="false">SUMPRODUCT('5N inverse'!$A$16:$Y$16,'5N mesh'!$B$37:$Z$37,$E990:$AC990)+'5N inverse'!$A$16*$C991/Setup!$B$17+INDEX('5N inverse'!$A$16:$Y$16,1,'5N mesh'!$B$7+1)*Setup!$B$22</f>
        <v>0</v>
      </c>
      <c r="S991" s="0" t="n">
        <f aca="false">SUMPRODUCT('5N inverse'!$A$17:$Y$17,'5N mesh'!$B$37:$Z$37,$E990:$AC990)+'5N inverse'!$A$17*$C991/Setup!$B$17+INDEX('5N inverse'!$A$17:$Y$17,1,'5N mesh'!$B$7+1)*Setup!$B$22</f>
        <v>0</v>
      </c>
      <c r="T991" s="0" t="n">
        <f aca="false">SUMPRODUCT('5N inverse'!$A$18:$Y$18,'5N mesh'!$B$37:$Z$37,$E990:$AC990)+'5N inverse'!$A$18*$C991/Setup!$B$17+INDEX('5N inverse'!$A$18:$Y$18,1,'5N mesh'!$B$7+1)*Setup!$B$22</f>
        <v>0</v>
      </c>
      <c r="U991" s="0" t="n">
        <f aca="false">SUMPRODUCT('5N inverse'!$A$19:$Y$19,'5N mesh'!$B$37:$Z$37,$E990:$AC990)+'5N inverse'!$A$19*$C991/Setup!$B$17+INDEX('5N inverse'!$A$19:$Y$19,1,'5N mesh'!$B$7+1)*Setup!$B$22</f>
        <v>0</v>
      </c>
      <c r="V991" s="0" t="n">
        <f aca="false">SUMPRODUCT('5N inverse'!$A$20:$Y$20,'5N mesh'!$B$37:$Z$37,$E990:$AC990)+'5N inverse'!$A$20*$C991/Setup!$B$17+INDEX('5N inverse'!$A$20:$Y$20,1,'5N mesh'!$B$7+1)*Setup!$B$22</f>
        <v>0</v>
      </c>
      <c r="W991" s="0" t="n">
        <f aca="false">SUMPRODUCT('5N inverse'!$A$21:$Y$21,'5N mesh'!$B$37:$Z$37,$E990:$AC990)+'5N inverse'!$A$21*$C991/Setup!$B$17+INDEX('5N inverse'!$A$21:$Y$21,1,'5N mesh'!$B$7+1)*Setup!$B$22</f>
        <v>0</v>
      </c>
      <c r="X991" s="0" t="n">
        <f aca="false">SUMPRODUCT('5N inverse'!$A$22:$Y$22,'5N mesh'!$B$37:$Z$37,$E990:$AC990)+'5N inverse'!$A$22*$C991/Setup!$B$17+INDEX('5N inverse'!$A$22:$Y$22,1,'5N mesh'!$B$7+1)*Setup!$B$22</f>
        <v>0</v>
      </c>
      <c r="Y991" s="0" t="n">
        <f aca="false">SUMPRODUCT('5N inverse'!$A$23:$Y$23,'5N mesh'!$B$37:$Z$37,$E990:$AC990)+'5N inverse'!$A$23*$C991/Setup!$B$17+INDEX('5N inverse'!$A$23:$Y$23,1,'5N mesh'!$B$7+1)*Setup!$B$22</f>
        <v>0</v>
      </c>
      <c r="Z991" s="0" t="n">
        <f aca="false">SUMPRODUCT('5N inverse'!$A$24:$Y$24,'5N mesh'!$B$37:$Z$37,$E990:$AC990)+'5N inverse'!$A$24*$C991/Setup!$B$17+INDEX('5N inverse'!$A$24:$Y$24,1,'5N mesh'!$B$7+1)*Setup!$B$22</f>
        <v>0</v>
      </c>
      <c r="AA991" s="0" t="n">
        <f aca="false">SUMPRODUCT('5N inverse'!$A$25:$Y$25,'5N mesh'!$B$37:$Z$37,$E990:$AC990)+'5N inverse'!$A$25*$C991/Setup!$B$17+INDEX('5N inverse'!$A$25:$Y$25,1,'5N mesh'!$B$7+1)*Setup!$B$22</f>
        <v>0</v>
      </c>
      <c r="AB991" s="0" t="n">
        <f aca="false">SUMPRODUCT('5N inverse'!$A$26:$Y$26,'5N mesh'!$B$37:$Z$37,$E990:$AC990)+'5N inverse'!$A$26*$C991/Setup!$B$17+INDEX('5N inverse'!$A$26:$Y$26,1,'5N mesh'!$B$7+1)*Setup!$B$22</f>
        <v>0</v>
      </c>
      <c r="AC991" s="0" t="n">
        <f aca="false">SUMPRODUCT('5N inverse'!$A$27:$Y$27,'5N mesh'!$B$37:$Z$37,$E990:$AC990)+'5N inverse'!$A$27*$C991/Setup!$B$17+INDEX('5N inverse'!$A$27:$Y$27,1,'5N mesh'!$B$7+1)*Setup!$B$22</f>
        <v>0</v>
      </c>
    </row>
    <row r="992" customFormat="false" ht="15" hidden="false" customHeight="false" outlineLevel="0" collapsed="false">
      <c r="A992" s="0" t="n">
        <v>987</v>
      </c>
      <c r="B992" s="0" t="n">
        <f aca="false">A992*Setup!$B$11/3600</f>
        <v>82.25</v>
      </c>
      <c r="C992" s="0" t="n">
        <f aca="false">Setup!$B$7+Setup!$B$8*COS(2*PI()*(B992-Setup!$B$9)/24)</f>
        <v>24.2616125169206</v>
      </c>
      <c r="D992" s="0" t="n">
        <f aca="false">(C992-E992)/Setup!$B$17</f>
        <v>16.554395064342</v>
      </c>
      <c r="E992" s="0" t="n">
        <f aca="false">SUMPRODUCT('5N inverse'!$A$3:$Y$3,'5N mesh'!$B$37:$Z$37,$E991:$AC991)+'5N inverse'!$A$3*$C992/Setup!$B$17+INDEX('5N inverse'!$A$3:$Y$3,1,'5N mesh'!$B$7+1)*Setup!$B$22</f>
        <v>22.1095411585561</v>
      </c>
      <c r="F992" s="0" t="n">
        <f aca="false">SUMPRODUCT('5N inverse'!$A$4:$Y$4,'5N mesh'!$B$37:$Z$37,$E991:$AC991)+'5N inverse'!$A$4*$C992/Setup!$B$17+INDEX('5N inverse'!$A$4:$Y$4,1,'5N mesh'!$B$7+1)*Setup!$B$22</f>
        <v>20.9344972057826</v>
      </c>
      <c r="G992" s="0" t="n">
        <f aca="false">SUMPRODUCT('5N inverse'!$A$5:$Y$5,'5N mesh'!$B$37:$Z$37,$E991:$AC991)+'5N inverse'!$A$5*$C992/Setup!$B$17+INDEX('5N inverse'!$A$5:$Y$5,1,'5N mesh'!$B$7+1)*Setup!$B$22</f>
        <v>18.5844093002356</v>
      </c>
      <c r="H992" s="0" t="n">
        <f aca="false">SUMPRODUCT('5N inverse'!$A$6:$Y$6,'5N mesh'!$B$37:$Z$37,$E991:$AC991)+'5N inverse'!$A$6*$C992/Setup!$B$17+INDEX('5N inverse'!$A$6:$Y$6,1,'5N mesh'!$B$7+1)*Setup!$B$22</f>
        <v>16.2343213946885</v>
      </c>
      <c r="I992" s="0" t="n">
        <f aca="false">SUMPRODUCT('5N inverse'!$A$7:$Y$7,'5N mesh'!$B$37:$Z$37,$E991:$AC991)+'5N inverse'!$A$7*$C992/Setup!$B$17+INDEX('5N inverse'!$A$7:$Y$7,1,'5N mesh'!$B$7+1)*Setup!$B$22</f>
        <v>15.059277441915</v>
      </c>
      <c r="J992" s="0" t="n">
        <f aca="false">SUMPRODUCT('5N inverse'!$A$8:$Y$8,'5N mesh'!$B$37:$Z$37,$E991:$AC991)+'5N inverse'!$A$8*$C992/Setup!$B$17+INDEX('5N inverse'!$A$8:$Y$8,1,'5N mesh'!$B$7+1)*Setup!$B$22</f>
        <v>0</v>
      </c>
      <c r="K992" s="0" t="n">
        <f aca="false">SUMPRODUCT('5N inverse'!$A$9:$Y$9,'5N mesh'!$B$37:$Z$37,$E991:$AC991)+'5N inverse'!$A$9*$C992/Setup!$B$17+INDEX('5N inverse'!$A$9:$Y$9,1,'5N mesh'!$B$7+1)*Setup!$B$22</f>
        <v>0</v>
      </c>
      <c r="L992" s="0" t="n">
        <f aca="false">SUMPRODUCT('5N inverse'!$A$10:$Y$10,'5N mesh'!$B$37:$Z$37,$E991:$AC991)+'5N inverse'!$A$10*$C992/Setup!$B$17+INDEX('5N inverse'!$A$10:$Y$10,1,'5N mesh'!$B$7+1)*Setup!$B$22</f>
        <v>0</v>
      </c>
      <c r="M992" s="0" t="n">
        <f aca="false">SUMPRODUCT('5N inverse'!$A$11:$Y$11,'5N mesh'!$B$37:$Z$37,$E991:$AC991)+'5N inverse'!$A$11*$C992/Setup!$B$17+INDEX('5N inverse'!$A$11:$Y$11,1,'5N mesh'!$B$7+1)*Setup!$B$22</f>
        <v>0</v>
      </c>
      <c r="N992" s="0" t="n">
        <f aca="false">SUMPRODUCT('5N inverse'!$A$12:$Y$12,'5N mesh'!$B$37:$Z$37,$E991:$AC991)+'5N inverse'!$A$12*$C992/Setup!$B$17+INDEX('5N inverse'!$A$12:$Y$12,1,'5N mesh'!$B$7+1)*Setup!$B$22</f>
        <v>0</v>
      </c>
      <c r="O992" s="0" t="n">
        <f aca="false">SUMPRODUCT('5N inverse'!$A$13:$Y$13,'5N mesh'!$B$37:$Z$37,$E991:$AC991)+'5N inverse'!$A$13*$C992/Setup!$B$17+INDEX('5N inverse'!$A$13:$Y$13,1,'5N mesh'!$B$7+1)*Setup!$B$22</f>
        <v>0</v>
      </c>
      <c r="P992" s="0" t="n">
        <f aca="false">SUMPRODUCT('5N inverse'!$A$14:$Y$14,'5N mesh'!$B$37:$Z$37,$E991:$AC991)+'5N inverse'!$A$14*$C992/Setup!$B$17+INDEX('5N inverse'!$A$14:$Y$14,1,'5N mesh'!$B$7+1)*Setup!$B$22</f>
        <v>0</v>
      </c>
      <c r="Q992" s="0" t="n">
        <f aca="false">SUMPRODUCT('5N inverse'!$A$15:$Y$15,'5N mesh'!$B$37:$Z$37,$E991:$AC991)+'5N inverse'!$A$15*$C992/Setup!$B$17+INDEX('5N inverse'!$A$15:$Y$15,1,'5N mesh'!$B$7+1)*Setup!$B$22</f>
        <v>0</v>
      </c>
      <c r="R992" s="0" t="n">
        <f aca="false">SUMPRODUCT('5N inverse'!$A$16:$Y$16,'5N mesh'!$B$37:$Z$37,$E991:$AC991)+'5N inverse'!$A$16*$C992/Setup!$B$17+INDEX('5N inverse'!$A$16:$Y$16,1,'5N mesh'!$B$7+1)*Setup!$B$22</f>
        <v>0</v>
      </c>
      <c r="S992" s="0" t="n">
        <f aca="false">SUMPRODUCT('5N inverse'!$A$17:$Y$17,'5N mesh'!$B$37:$Z$37,$E991:$AC991)+'5N inverse'!$A$17*$C992/Setup!$B$17+INDEX('5N inverse'!$A$17:$Y$17,1,'5N mesh'!$B$7+1)*Setup!$B$22</f>
        <v>0</v>
      </c>
      <c r="T992" s="0" t="n">
        <f aca="false">SUMPRODUCT('5N inverse'!$A$18:$Y$18,'5N mesh'!$B$37:$Z$37,$E991:$AC991)+'5N inverse'!$A$18*$C992/Setup!$B$17+INDEX('5N inverse'!$A$18:$Y$18,1,'5N mesh'!$B$7+1)*Setup!$B$22</f>
        <v>0</v>
      </c>
      <c r="U992" s="0" t="n">
        <f aca="false">SUMPRODUCT('5N inverse'!$A$19:$Y$19,'5N mesh'!$B$37:$Z$37,$E991:$AC991)+'5N inverse'!$A$19*$C992/Setup!$B$17+INDEX('5N inverse'!$A$19:$Y$19,1,'5N mesh'!$B$7+1)*Setup!$B$22</f>
        <v>0</v>
      </c>
      <c r="V992" s="0" t="n">
        <f aca="false">SUMPRODUCT('5N inverse'!$A$20:$Y$20,'5N mesh'!$B$37:$Z$37,$E991:$AC991)+'5N inverse'!$A$20*$C992/Setup!$B$17+INDEX('5N inverse'!$A$20:$Y$20,1,'5N mesh'!$B$7+1)*Setup!$B$22</f>
        <v>0</v>
      </c>
      <c r="W992" s="0" t="n">
        <f aca="false">SUMPRODUCT('5N inverse'!$A$21:$Y$21,'5N mesh'!$B$37:$Z$37,$E991:$AC991)+'5N inverse'!$A$21*$C992/Setup!$B$17+INDEX('5N inverse'!$A$21:$Y$21,1,'5N mesh'!$B$7+1)*Setup!$B$22</f>
        <v>0</v>
      </c>
      <c r="X992" s="0" t="n">
        <f aca="false">SUMPRODUCT('5N inverse'!$A$22:$Y$22,'5N mesh'!$B$37:$Z$37,$E991:$AC991)+'5N inverse'!$A$22*$C992/Setup!$B$17+INDEX('5N inverse'!$A$22:$Y$22,1,'5N mesh'!$B$7+1)*Setup!$B$22</f>
        <v>0</v>
      </c>
      <c r="Y992" s="0" t="n">
        <f aca="false">SUMPRODUCT('5N inverse'!$A$23:$Y$23,'5N mesh'!$B$37:$Z$37,$E991:$AC991)+'5N inverse'!$A$23*$C992/Setup!$B$17+INDEX('5N inverse'!$A$23:$Y$23,1,'5N mesh'!$B$7+1)*Setup!$B$22</f>
        <v>0</v>
      </c>
      <c r="Z992" s="0" t="n">
        <f aca="false">SUMPRODUCT('5N inverse'!$A$24:$Y$24,'5N mesh'!$B$37:$Z$37,$E991:$AC991)+'5N inverse'!$A$24*$C992/Setup!$B$17+INDEX('5N inverse'!$A$24:$Y$24,1,'5N mesh'!$B$7+1)*Setup!$B$22</f>
        <v>0</v>
      </c>
      <c r="AA992" s="0" t="n">
        <f aca="false">SUMPRODUCT('5N inverse'!$A$25:$Y$25,'5N mesh'!$B$37:$Z$37,$E991:$AC991)+'5N inverse'!$A$25*$C992/Setup!$B$17+INDEX('5N inverse'!$A$25:$Y$25,1,'5N mesh'!$B$7+1)*Setup!$B$22</f>
        <v>0</v>
      </c>
      <c r="AB992" s="0" t="n">
        <f aca="false">SUMPRODUCT('5N inverse'!$A$26:$Y$26,'5N mesh'!$B$37:$Z$37,$E991:$AC991)+'5N inverse'!$A$26*$C992/Setup!$B$17+INDEX('5N inverse'!$A$26:$Y$26,1,'5N mesh'!$B$7+1)*Setup!$B$22</f>
        <v>0</v>
      </c>
      <c r="AC992" s="0" t="n">
        <f aca="false">SUMPRODUCT('5N inverse'!$A$27:$Y$27,'5N mesh'!$B$37:$Z$37,$E991:$AC991)+'5N inverse'!$A$27*$C992/Setup!$B$17+INDEX('5N inverse'!$A$27:$Y$27,1,'5N mesh'!$B$7+1)*Setup!$B$22</f>
        <v>0</v>
      </c>
    </row>
    <row r="993" customFormat="false" ht="15" hidden="false" customHeight="false" outlineLevel="0" collapsed="false">
      <c r="A993" s="0" t="n">
        <v>988</v>
      </c>
      <c r="B993" s="0" t="n">
        <f aca="false">A993*Setup!$B$11/3600</f>
        <v>82.3333333333333</v>
      </c>
      <c r="C993" s="0" t="n">
        <f aca="false">Setup!$B$7+Setup!$B$8*COS(2*PI()*(B993-Setup!$B$9)/24)</f>
        <v>24.3486229709906</v>
      </c>
      <c r="D993" s="0" t="n">
        <f aca="false">(C993-E993)/Setup!$B$17</f>
        <v>17.0204813355414</v>
      </c>
      <c r="E993" s="0" t="n">
        <f aca="false">SUMPRODUCT('5N inverse'!$A$3:$Y$3,'5N mesh'!$B$37:$Z$37,$E992:$AC992)+'5N inverse'!$A$3*$C993/Setup!$B$17+INDEX('5N inverse'!$A$3:$Y$3,1,'5N mesh'!$B$7+1)*Setup!$B$22</f>
        <v>22.1359603973703</v>
      </c>
      <c r="F993" s="0" t="n">
        <f aca="false">SUMPRODUCT('5N inverse'!$A$4:$Y$4,'5N mesh'!$B$37:$Z$37,$E992:$AC992)+'5N inverse'!$A$4*$C993/Setup!$B$17+INDEX('5N inverse'!$A$4:$Y$4,1,'5N mesh'!$B$7+1)*Setup!$B$22</f>
        <v>20.956522672799</v>
      </c>
      <c r="G993" s="0" t="n">
        <f aca="false">SUMPRODUCT('5N inverse'!$A$5:$Y$5,'5N mesh'!$B$37:$Z$37,$E992:$AC992)+'5N inverse'!$A$5*$C993/Setup!$B$17+INDEX('5N inverse'!$A$5:$Y$5,1,'5N mesh'!$B$7+1)*Setup!$B$22</f>
        <v>18.5976472236564</v>
      </c>
      <c r="H993" s="0" t="n">
        <f aca="false">SUMPRODUCT('5N inverse'!$A$6:$Y$6,'5N mesh'!$B$37:$Z$37,$E992:$AC992)+'5N inverse'!$A$6*$C993/Setup!$B$17+INDEX('5N inverse'!$A$6:$Y$6,1,'5N mesh'!$B$7+1)*Setup!$B$22</f>
        <v>16.2387717745138</v>
      </c>
      <c r="I993" s="0" t="n">
        <f aca="false">SUMPRODUCT('5N inverse'!$A$7:$Y$7,'5N mesh'!$B$37:$Z$37,$E992:$AC992)+'5N inverse'!$A$7*$C993/Setup!$B$17+INDEX('5N inverse'!$A$7:$Y$7,1,'5N mesh'!$B$7+1)*Setup!$B$22</f>
        <v>15.0593340499425</v>
      </c>
      <c r="J993" s="0" t="n">
        <f aca="false">SUMPRODUCT('5N inverse'!$A$8:$Y$8,'5N mesh'!$B$37:$Z$37,$E992:$AC992)+'5N inverse'!$A$8*$C993/Setup!$B$17+INDEX('5N inverse'!$A$8:$Y$8,1,'5N mesh'!$B$7+1)*Setup!$B$22</f>
        <v>0</v>
      </c>
      <c r="K993" s="0" t="n">
        <f aca="false">SUMPRODUCT('5N inverse'!$A$9:$Y$9,'5N mesh'!$B$37:$Z$37,$E992:$AC992)+'5N inverse'!$A$9*$C993/Setup!$B$17+INDEX('5N inverse'!$A$9:$Y$9,1,'5N mesh'!$B$7+1)*Setup!$B$22</f>
        <v>0</v>
      </c>
      <c r="L993" s="0" t="n">
        <f aca="false">SUMPRODUCT('5N inverse'!$A$10:$Y$10,'5N mesh'!$B$37:$Z$37,$E992:$AC992)+'5N inverse'!$A$10*$C993/Setup!$B$17+INDEX('5N inverse'!$A$10:$Y$10,1,'5N mesh'!$B$7+1)*Setup!$B$22</f>
        <v>0</v>
      </c>
      <c r="M993" s="0" t="n">
        <f aca="false">SUMPRODUCT('5N inverse'!$A$11:$Y$11,'5N mesh'!$B$37:$Z$37,$E992:$AC992)+'5N inverse'!$A$11*$C993/Setup!$B$17+INDEX('5N inverse'!$A$11:$Y$11,1,'5N mesh'!$B$7+1)*Setup!$B$22</f>
        <v>0</v>
      </c>
      <c r="N993" s="0" t="n">
        <f aca="false">SUMPRODUCT('5N inverse'!$A$12:$Y$12,'5N mesh'!$B$37:$Z$37,$E992:$AC992)+'5N inverse'!$A$12*$C993/Setup!$B$17+INDEX('5N inverse'!$A$12:$Y$12,1,'5N mesh'!$B$7+1)*Setup!$B$22</f>
        <v>0</v>
      </c>
      <c r="O993" s="0" t="n">
        <f aca="false">SUMPRODUCT('5N inverse'!$A$13:$Y$13,'5N mesh'!$B$37:$Z$37,$E992:$AC992)+'5N inverse'!$A$13*$C993/Setup!$B$17+INDEX('5N inverse'!$A$13:$Y$13,1,'5N mesh'!$B$7+1)*Setup!$B$22</f>
        <v>0</v>
      </c>
      <c r="P993" s="0" t="n">
        <f aca="false">SUMPRODUCT('5N inverse'!$A$14:$Y$14,'5N mesh'!$B$37:$Z$37,$E992:$AC992)+'5N inverse'!$A$14*$C993/Setup!$B$17+INDEX('5N inverse'!$A$14:$Y$14,1,'5N mesh'!$B$7+1)*Setup!$B$22</f>
        <v>0</v>
      </c>
      <c r="Q993" s="0" t="n">
        <f aca="false">SUMPRODUCT('5N inverse'!$A$15:$Y$15,'5N mesh'!$B$37:$Z$37,$E992:$AC992)+'5N inverse'!$A$15*$C993/Setup!$B$17+INDEX('5N inverse'!$A$15:$Y$15,1,'5N mesh'!$B$7+1)*Setup!$B$22</f>
        <v>0</v>
      </c>
      <c r="R993" s="0" t="n">
        <f aca="false">SUMPRODUCT('5N inverse'!$A$16:$Y$16,'5N mesh'!$B$37:$Z$37,$E992:$AC992)+'5N inverse'!$A$16*$C993/Setup!$B$17+INDEX('5N inverse'!$A$16:$Y$16,1,'5N mesh'!$B$7+1)*Setup!$B$22</f>
        <v>0</v>
      </c>
      <c r="S993" s="0" t="n">
        <f aca="false">SUMPRODUCT('5N inverse'!$A$17:$Y$17,'5N mesh'!$B$37:$Z$37,$E992:$AC992)+'5N inverse'!$A$17*$C993/Setup!$B$17+INDEX('5N inverse'!$A$17:$Y$17,1,'5N mesh'!$B$7+1)*Setup!$B$22</f>
        <v>0</v>
      </c>
      <c r="T993" s="0" t="n">
        <f aca="false">SUMPRODUCT('5N inverse'!$A$18:$Y$18,'5N mesh'!$B$37:$Z$37,$E992:$AC992)+'5N inverse'!$A$18*$C993/Setup!$B$17+INDEX('5N inverse'!$A$18:$Y$18,1,'5N mesh'!$B$7+1)*Setup!$B$22</f>
        <v>0</v>
      </c>
      <c r="U993" s="0" t="n">
        <f aca="false">SUMPRODUCT('5N inverse'!$A$19:$Y$19,'5N mesh'!$B$37:$Z$37,$E992:$AC992)+'5N inverse'!$A$19*$C993/Setup!$B$17+INDEX('5N inverse'!$A$19:$Y$19,1,'5N mesh'!$B$7+1)*Setup!$B$22</f>
        <v>0</v>
      </c>
      <c r="V993" s="0" t="n">
        <f aca="false">SUMPRODUCT('5N inverse'!$A$20:$Y$20,'5N mesh'!$B$37:$Z$37,$E992:$AC992)+'5N inverse'!$A$20*$C993/Setup!$B$17+INDEX('5N inverse'!$A$20:$Y$20,1,'5N mesh'!$B$7+1)*Setup!$B$22</f>
        <v>0</v>
      </c>
      <c r="W993" s="0" t="n">
        <f aca="false">SUMPRODUCT('5N inverse'!$A$21:$Y$21,'5N mesh'!$B$37:$Z$37,$E992:$AC992)+'5N inverse'!$A$21*$C993/Setup!$B$17+INDEX('5N inverse'!$A$21:$Y$21,1,'5N mesh'!$B$7+1)*Setup!$B$22</f>
        <v>0</v>
      </c>
      <c r="X993" s="0" t="n">
        <f aca="false">SUMPRODUCT('5N inverse'!$A$22:$Y$22,'5N mesh'!$B$37:$Z$37,$E992:$AC992)+'5N inverse'!$A$22*$C993/Setup!$B$17+INDEX('5N inverse'!$A$22:$Y$22,1,'5N mesh'!$B$7+1)*Setup!$B$22</f>
        <v>0</v>
      </c>
      <c r="Y993" s="0" t="n">
        <f aca="false">SUMPRODUCT('5N inverse'!$A$23:$Y$23,'5N mesh'!$B$37:$Z$37,$E992:$AC992)+'5N inverse'!$A$23*$C993/Setup!$B$17+INDEX('5N inverse'!$A$23:$Y$23,1,'5N mesh'!$B$7+1)*Setup!$B$22</f>
        <v>0</v>
      </c>
      <c r="Z993" s="0" t="n">
        <f aca="false">SUMPRODUCT('5N inverse'!$A$24:$Y$24,'5N mesh'!$B$37:$Z$37,$E992:$AC992)+'5N inverse'!$A$24*$C993/Setup!$B$17+INDEX('5N inverse'!$A$24:$Y$24,1,'5N mesh'!$B$7+1)*Setup!$B$22</f>
        <v>0</v>
      </c>
      <c r="AA993" s="0" t="n">
        <f aca="false">SUMPRODUCT('5N inverse'!$A$25:$Y$25,'5N mesh'!$B$37:$Z$37,$E992:$AC992)+'5N inverse'!$A$25*$C993/Setup!$B$17+INDEX('5N inverse'!$A$25:$Y$25,1,'5N mesh'!$B$7+1)*Setup!$B$22</f>
        <v>0</v>
      </c>
      <c r="AB993" s="0" t="n">
        <f aca="false">SUMPRODUCT('5N inverse'!$A$26:$Y$26,'5N mesh'!$B$37:$Z$37,$E992:$AC992)+'5N inverse'!$A$26*$C993/Setup!$B$17+INDEX('5N inverse'!$A$26:$Y$26,1,'5N mesh'!$B$7+1)*Setup!$B$22</f>
        <v>0</v>
      </c>
      <c r="AC993" s="0" t="n">
        <f aca="false">SUMPRODUCT('5N inverse'!$A$27:$Y$27,'5N mesh'!$B$37:$Z$37,$E992:$AC992)+'5N inverse'!$A$27*$C993/Setup!$B$17+INDEX('5N inverse'!$A$27:$Y$27,1,'5N mesh'!$B$7+1)*Setup!$B$22</f>
        <v>0</v>
      </c>
    </row>
    <row r="994" customFormat="false" ht="15" hidden="false" customHeight="false" outlineLevel="0" collapsed="false">
      <c r="A994" s="0" t="n">
        <v>989</v>
      </c>
      <c r="B994" s="0" t="n">
        <f aca="false">A994*Setup!$B$11/3600</f>
        <v>82.4166666666667</v>
      </c>
      <c r="C994" s="0" t="n">
        <f aca="false">Setup!$B$7+Setup!$B$8*COS(2*PI()*(B994-Setup!$B$9)/24)</f>
        <v>24.4354674994079</v>
      </c>
      <c r="D994" s="0" t="n">
        <f aca="false">(C994-E994)/Setup!$B$17</f>
        <v>17.4793525859403</v>
      </c>
      <c r="E994" s="0" t="n">
        <f aca="false">SUMPRODUCT('5N inverse'!$A$3:$Y$3,'5N mesh'!$B$37:$Z$37,$E993:$AC993)+'5N inverse'!$A$3*$C994/Setup!$B$17+INDEX('5N inverse'!$A$3:$Y$3,1,'5N mesh'!$B$7+1)*Setup!$B$22</f>
        <v>22.1631516632356</v>
      </c>
      <c r="F994" s="0" t="n">
        <f aca="false">SUMPRODUCT('5N inverse'!$A$4:$Y$4,'5N mesh'!$B$37:$Z$37,$E993:$AC993)+'5N inverse'!$A$4*$C994/Setup!$B$17+INDEX('5N inverse'!$A$4:$Y$4,1,'5N mesh'!$B$7+1)*Setup!$B$22</f>
        <v>20.9791926938249</v>
      </c>
      <c r="G994" s="0" t="n">
        <f aca="false">SUMPRODUCT('5N inverse'!$A$5:$Y$5,'5N mesh'!$B$37:$Z$37,$E993:$AC993)+'5N inverse'!$A$5*$C994/Setup!$B$17+INDEX('5N inverse'!$A$5:$Y$5,1,'5N mesh'!$B$7+1)*Setup!$B$22</f>
        <v>18.6112747550036</v>
      </c>
      <c r="H994" s="0" t="n">
        <f aca="false">SUMPRODUCT('5N inverse'!$A$6:$Y$6,'5N mesh'!$B$37:$Z$37,$E993:$AC993)+'5N inverse'!$A$6*$C994/Setup!$B$17+INDEX('5N inverse'!$A$6:$Y$6,1,'5N mesh'!$B$7+1)*Setup!$B$22</f>
        <v>16.2433568161822</v>
      </c>
      <c r="I994" s="0" t="n">
        <f aca="false">SUMPRODUCT('5N inverse'!$A$7:$Y$7,'5N mesh'!$B$37:$Z$37,$E993:$AC993)+'5N inverse'!$A$7*$C994/Setup!$B$17+INDEX('5N inverse'!$A$7:$Y$7,1,'5N mesh'!$B$7+1)*Setup!$B$22</f>
        <v>15.0593978467715</v>
      </c>
      <c r="J994" s="0" t="n">
        <f aca="false">SUMPRODUCT('5N inverse'!$A$8:$Y$8,'5N mesh'!$B$37:$Z$37,$E993:$AC993)+'5N inverse'!$A$8*$C994/Setup!$B$17+INDEX('5N inverse'!$A$8:$Y$8,1,'5N mesh'!$B$7+1)*Setup!$B$22</f>
        <v>0</v>
      </c>
      <c r="K994" s="0" t="n">
        <f aca="false">SUMPRODUCT('5N inverse'!$A$9:$Y$9,'5N mesh'!$B$37:$Z$37,$E993:$AC993)+'5N inverse'!$A$9*$C994/Setup!$B$17+INDEX('5N inverse'!$A$9:$Y$9,1,'5N mesh'!$B$7+1)*Setup!$B$22</f>
        <v>0</v>
      </c>
      <c r="L994" s="0" t="n">
        <f aca="false">SUMPRODUCT('5N inverse'!$A$10:$Y$10,'5N mesh'!$B$37:$Z$37,$E993:$AC993)+'5N inverse'!$A$10*$C994/Setup!$B$17+INDEX('5N inverse'!$A$10:$Y$10,1,'5N mesh'!$B$7+1)*Setup!$B$22</f>
        <v>0</v>
      </c>
      <c r="M994" s="0" t="n">
        <f aca="false">SUMPRODUCT('5N inverse'!$A$11:$Y$11,'5N mesh'!$B$37:$Z$37,$E993:$AC993)+'5N inverse'!$A$11*$C994/Setup!$B$17+INDEX('5N inverse'!$A$11:$Y$11,1,'5N mesh'!$B$7+1)*Setup!$B$22</f>
        <v>0</v>
      </c>
      <c r="N994" s="0" t="n">
        <f aca="false">SUMPRODUCT('5N inverse'!$A$12:$Y$12,'5N mesh'!$B$37:$Z$37,$E993:$AC993)+'5N inverse'!$A$12*$C994/Setup!$B$17+INDEX('5N inverse'!$A$12:$Y$12,1,'5N mesh'!$B$7+1)*Setup!$B$22</f>
        <v>0</v>
      </c>
      <c r="O994" s="0" t="n">
        <f aca="false">SUMPRODUCT('5N inverse'!$A$13:$Y$13,'5N mesh'!$B$37:$Z$37,$E993:$AC993)+'5N inverse'!$A$13*$C994/Setup!$B$17+INDEX('5N inverse'!$A$13:$Y$13,1,'5N mesh'!$B$7+1)*Setup!$B$22</f>
        <v>0</v>
      </c>
      <c r="P994" s="0" t="n">
        <f aca="false">SUMPRODUCT('5N inverse'!$A$14:$Y$14,'5N mesh'!$B$37:$Z$37,$E993:$AC993)+'5N inverse'!$A$14*$C994/Setup!$B$17+INDEX('5N inverse'!$A$14:$Y$14,1,'5N mesh'!$B$7+1)*Setup!$B$22</f>
        <v>0</v>
      </c>
      <c r="Q994" s="0" t="n">
        <f aca="false">SUMPRODUCT('5N inverse'!$A$15:$Y$15,'5N mesh'!$B$37:$Z$37,$E993:$AC993)+'5N inverse'!$A$15*$C994/Setup!$B$17+INDEX('5N inverse'!$A$15:$Y$15,1,'5N mesh'!$B$7+1)*Setup!$B$22</f>
        <v>0</v>
      </c>
      <c r="R994" s="0" t="n">
        <f aca="false">SUMPRODUCT('5N inverse'!$A$16:$Y$16,'5N mesh'!$B$37:$Z$37,$E993:$AC993)+'5N inverse'!$A$16*$C994/Setup!$B$17+INDEX('5N inverse'!$A$16:$Y$16,1,'5N mesh'!$B$7+1)*Setup!$B$22</f>
        <v>0</v>
      </c>
      <c r="S994" s="0" t="n">
        <f aca="false">SUMPRODUCT('5N inverse'!$A$17:$Y$17,'5N mesh'!$B$37:$Z$37,$E993:$AC993)+'5N inverse'!$A$17*$C994/Setup!$B$17+INDEX('5N inverse'!$A$17:$Y$17,1,'5N mesh'!$B$7+1)*Setup!$B$22</f>
        <v>0</v>
      </c>
      <c r="T994" s="0" t="n">
        <f aca="false">SUMPRODUCT('5N inverse'!$A$18:$Y$18,'5N mesh'!$B$37:$Z$37,$E993:$AC993)+'5N inverse'!$A$18*$C994/Setup!$B$17+INDEX('5N inverse'!$A$18:$Y$18,1,'5N mesh'!$B$7+1)*Setup!$B$22</f>
        <v>0</v>
      </c>
      <c r="U994" s="0" t="n">
        <f aca="false">SUMPRODUCT('5N inverse'!$A$19:$Y$19,'5N mesh'!$B$37:$Z$37,$E993:$AC993)+'5N inverse'!$A$19*$C994/Setup!$B$17+INDEX('5N inverse'!$A$19:$Y$19,1,'5N mesh'!$B$7+1)*Setup!$B$22</f>
        <v>0</v>
      </c>
      <c r="V994" s="0" t="n">
        <f aca="false">SUMPRODUCT('5N inverse'!$A$20:$Y$20,'5N mesh'!$B$37:$Z$37,$E993:$AC993)+'5N inverse'!$A$20*$C994/Setup!$B$17+INDEX('5N inverse'!$A$20:$Y$20,1,'5N mesh'!$B$7+1)*Setup!$B$22</f>
        <v>0</v>
      </c>
      <c r="W994" s="0" t="n">
        <f aca="false">SUMPRODUCT('5N inverse'!$A$21:$Y$21,'5N mesh'!$B$37:$Z$37,$E993:$AC993)+'5N inverse'!$A$21*$C994/Setup!$B$17+INDEX('5N inverse'!$A$21:$Y$21,1,'5N mesh'!$B$7+1)*Setup!$B$22</f>
        <v>0</v>
      </c>
      <c r="X994" s="0" t="n">
        <f aca="false">SUMPRODUCT('5N inverse'!$A$22:$Y$22,'5N mesh'!$B$37:$Z$37,$E993:$AC993)+'5N inverse'!$A$22*$C994/Setup!$B$17+INDEX('5N inverse'!$A$22:$Y$22,1,'5N mesh'!$B$7+1)*Setup!$B$22</f>
        <v>0</v>
      </c>
      <c r="Y994" s="0" t="n">
        <f aca="false">SUMPRODUCT('5N inverse'!$A$23:$Y$23,'5N mesh'!$B$37:$Z$37,$E993:$AC993)+'5N inverse'!$A$23*$C994/Setup!$B$17+INDEX('5N inverse'!$A$23:$Y$23,1,'5N mesh'!$B$7+1)*Setup!$B$22</f>
        <v>0</v>
      </c>
      <c r="Z994" s="0" t="n">
        <f aca="false">SUMPRODUCT('5N inverse'!$A$24:$Y$24,'5N mesh'!$B$37:$Z$37,$E993:$AC993)+'5N inverse'!$A$24*$C994/Setup!$B$17+INDEX('5N inverse'!$A$24:$Y$24,1,'5N mesh'!$B$7+1)*Setup!$B$22</f>
        <v>0</v>
      </c>
      <c r="AA994" s="0" t="n">
        <f aca="false">SUMPRODUCT('5N inverse'!$A$25:$Y$25,'5N mesh'!$B$37:$Z$37,$E993:$AC993)+'5N inverse'!$A$25*$C994/Setup!$B$17+INDEX('5N inverse'!$A$25:$Y$25,1,'5N mesh'!$B$7+1)*Setup!$B$22</f>
        <v>0</v>
      </c>
      <c r="AB994" s="0" t="n">
        <f aca="false">SUMPRODUCT('5N inverse'!$A$26:$Y$26,'5N mesh'!$B$37:$Z$37,$E993:$AC993)+'5N inverse'!$A$26*$C994/Setup!$B$17+INDEX('5N inverse'!$A$26:$Y$26,1,'5N mesh'!$B$7+1)*Setup!$B$22</f>
        <v>0</v>
      </c>
      <c r="AC994" s="0" t="n">
        <f aca="false">SUMPRODUCT('5N inverse'!$A$27:$Y$27,'5N mesh'!$B$37:$Z$37,$E993:$AC993)+'5N inverse'!$A$27*$C994/Setup!$B$17+INDEX('5N inverse'!$A$27:$Y$27,1,'5N mesh'!$B$7+1)*Setup!$B$22</f>
        <v>0</v>
      </c>
    </row>
    <row r="995" customFormat="false" ht="15" hidden="false" customHeight="false" outlineLevel="0" collapsed="false">
      <c r="A995" s="0" t="n">
        <v>990</v>
      </c>
      <c r="B995" s="0" t="n">
        <f aca="false">A995*Setup!$B$11/3600</f>
        <v>82.5</v>
      </c>
      <c r="C995" s="0" t="n">
        <f aca="false">Setup!$B$7+Setup!$B$8*COS(2*PI()*(B995-Setup!$B$9)/24)</f>
        <v>24.5221047688802</v>
      </c>
      <c r="D995" s="0" t="n">
        <f aca="false">(C995-E995)/Setup!$B$17</f>
        <v>17.9307904165056</v>
      </c>
      <c r="E995" s="0" t="n">
        <f aca="false">SUMPRODUCT('5N inverse'!$A$3:$Y$3,'5N mesh'!$B$37:$Z$37,$E994:$AC994)+'5N inverse'!$A$3*$C995/Setup!$B$17+INDEX('5N inverse'!$A$3:$Y$3,1,'5N mesh'!$B$7+1)*Setup!$B$22</f>
        <v>22.1911020147345</v>
      </c>
      <c r="F995" s="0" t="n">
        <f aca="false">SUMPRODUCT('5N inverse'!$A$4:$Y$4,'5N mesh'!$B$37:$Z$37,$E994:$AC994)+'5N inverse'!$A$4*$C995/Setup!$B$17+INDEX('5N inverse'!$A$4:$Y$4,1,'5N mesh'!$B$7+1)*Setup!$B$22</f>
        <v>21.0024964792854</v>
      </c>
      <c r="G995" s="0" t="n">
        <f aca="false">SUMPRODUCT('5N inverse'!$A$5:$Y$5,'5N mesh'!$B$37:$Z$37,$E994:$AC994)+'5N inverse'!$A$5*$C995/Setup!$B$17+INDEX('5N inverse'!$A$5:$Y$5,1,'5N mesh'!$B$7+1)*Setup!$B$22</f>
        <v>18.6252854083872</v>
      </c>
      <c r="H995" s="0" t="n">
        <f aca="false">SUMPRODUCT('5N inverse'!$A$6:$Y$6,'5N mesh'!$B$37:$Z$37,$E994:$AC994)+'5N inverse'!$A$6*$C995/Setup!$B$17+INDEX('5N inverse'!$A$6:$Y$6,1,'5N mesh'!$B$7+1)*Setup!$B$22</f>
        <v>16.248074337489</v>
      </c>
      <c r="I995" s="0" t="n">
        <f aca="false">SUMPRODUCT('5N inverse'!$A$7:$Y$7,'5N mesh'!$B$37:$Z$37,$E994:$AC994)+'5N inverse'!$A$7*$C995/Setup!$B$17+INDEX('5N inverse'!$A$7:$Y$7,1,'5N mesh'!$B$7+1)*Setup!$B$22</f>
        <v>15.05946880204</v>
      </c>
      <c r="J995" s="0" t="n">
        <f aca="false">SUMPRODUCT('5N inverse'!$A$8:$Y$8,'5N mesh'!$B$37:$Z$37,$E994:$AC994)+'5N inverse'!$A$8*$C995/Setup!$B$17+INDEX('5N inverse'!$A$8:$Y$8,1,'5N mesh'!$B$7+1)*Setup!$B$22</f>
        <v>0</v>
      </c>
      <c r="K995" s="0" t="n">
        <f aca="false">SUMPRODUCT('5N inverse'!$A$9:$Y$9,'5N mesh'!$B$37:$Z$37,$E994:$AC994)+'5N inverse'!$A$9*$C995/Setup!$B$17+INDEX('5N inverse'!$A$9:$Y$9,1,'5N mesh'!$B$7+1)*Setup!$B$22</f>
        <v>0</v>
      </c>
      <c r="L995" s="0" t="n">
        <f aca="false">SUMPRODUCT('5N inverse'!$A$10:$Y$10,'5N mesh'!$B$37:$Z$37,$E994:$AC994)+'5N inverse'!$A$10*$C995/Setup!$B$17+INDEX('5N inverse'!$A$10:$Y$10,1,'5N mesh'!$B$7+1)*Setup!$B$22</f>
        <v>0</v>
      </c>
      <c r="M995" s="0" t="n">
        <f aca="false">SUMPRODUCT('5N inverse'!$A$11:$Y$11,'5N mesh'!$B$37:$Z$37,$E994:$AC994)+'5N inverse'!$A$11*$C995/Setup!$B$17+INDEX('5N inverse'!$A$11:$Y$11,1,'5N mesh'!$B$7+1)*Setup!$B$22</f>
        <v>0</v>
      </c>
      <c r="N995" s="0" t="n">
        <f aca="false">SUMPRODUCT('5N inverse'!$A$12:$Y$12,'5N mesh'!$B$37:$Z$37,$E994:$AC994)+'5N inverse'!$A$12*$C995/Setup!$B$17+INDEX('5N inverse'!$A$12:$Y$12,1,'5N mesh'!$B$7+1)*Setup!$B$22</f>
        <v>0</v>
      </c>
      <c r="O995" s="0" t="n">
        <f aca="false">SUMPRODUCT('5N inverse'!$A$13:$Y$13,'5N mesh'!$B$37:$Z$37,$E994:$AC994)+'5N inverse'!$A$13*$C995/Setup!$B$17+INDEX('5N inverse'!$A$13:$Y$13,1,'5N mesh'!$B$7+1)*Setup!$B$22</f>
        <v>0</v>
      </c>
      <c r="P995" s="0" t="n">
        <f aca="false">SUMPRODUCT('5N inverse'!$A$14:$Y$14,'5N mesh'!$B$37:$Z$37,$E994:$AC994)+'5N inverse'!$A$14*$C995/Setup!$B$17+INDEX('5N inverse'!$A$14:$Y$14,1,'5N mesh'!$B$7+1)*Setup!$B$22</f>
        <v>0</v>
      </c>
      <c r="Q995" s="0" t="n">
        <f aca="false">SUMPRODUCT('5N inverse'!$A$15:$Y$15,'5N mesh'!$B$37:$Z$37,$E994:$AC994)+'5N inverse'!$A$15*$C995/Setup!$B$17+INDEX('5N inverse'!$A$15:$Y$15,1,'5N mesh'!$B$7+1)*Setup!$B$22</f>
        <v>0</v>
      </c>
      <c r="R995" s="0" t="n">
        <f aca="false">SUMPRODUCT('5N inverse'!$A$16:$Y$16,'5N mesh'!$B$37:$Z$37,$E994:$AC994)+'5N inverse'!$A$16*$C995/Setup!$B$17+INDEX('5N inverse'!$A$16:$Y$16,1,'5N mesh'!$B$7+1)*Setup!$B$22</f>
        <v>0</v>
      </c>
      <c r="S995" s="0" t="n">
        <f aca="false">SUMPRODUCT('5N inverse'!$A$17:$Y$17,'5N mesh'!$B$37:$Z$37,$E994:$AC994)+'5N inverse'!$A$17*$C995/Setup!$B$17+INDEX('5N inverse'!$A$17:$Y$17,1,'5N mesh'!$B$7+1)*Setup!$B$22</f>
        <v>0</v>
      </c>
      <c r="T995" s="0" t="n">
        <f aca="false">SUMPRODUCT('5N inverse'!$A$18:$Y$18,'5N mesh'!$B$37:$Z$37,$E994:$AC994)+'5N inverse'!$A$18*$C995/Setup!$B$17+INDEX('5N inverse'!$A$18:$Y$18,1,'5N mesh'!$B$7+1)*Setup!$B$22</f>
        <v>0</v>
      </c>
      <c r="U995" s="0" t="n">
        <f aca="false">SUMPRODUCT('5N inverse'!$A$19:$Y$19,'5N mesh'!$B$37:$Z$37,$E994:$AC994)+'5N inverse'!$A$19*$C995/Setup!$B$17+INDEX('5N inverse'!$A$19:$Y$19,1,'5N mesh'!$B$7+1)*Setup!$B$22</f>
        <v>0</v>
      </c>
      <c r="V995" s="0" t="n">
        <f aca="false">SUMPRODUCT('5N inverse'!$A$20:$Y$20,'5N mesh'!$B$37:$Z$37,$E994:$AC994)+'5N inverse'!$A$20*$C995/Setup!$B$17+INDEX('5N inverse'!$A$20:$Y$20,1,'5N mesh'!$B$7+1)*Setup!$B$22</f>
        <v>0</v>
      </c>
      <c r="W995" s="0" t="n">
        <f aca="false">SUMPRODUCT('5N inverse'!$A$21:$Y$21,'5N mesh'!$B$37:$Z$37,$E994:$AC994)+'5N inverse'!$A$21*$C995/Setup!$B$17+INDEX('5N inverse'!$A$21:$Y$21,1,'5N mesh'!$B$7+1)*Setup!$B$22</f>
        <v>0</v>
      </c>
      <c r="X995" s="0" t="n">
        <f aca="false">SUMPRODUCT('5N inverse'!$A$22:$Y$22,'5N mesh'!$B$37:$Z$37,$E994:$AC994)+'5N inverse'!$A$22*$C995/Setup!$B$17+INDEX('5N inverse'!$A$22:$Y$22,1,'5N mesh'!$B$7+1)*Setup!$B$22</f>
        <v>0</v>
      </c>
      <c r="Y995" s="0" t="n">
        <f aca="false">SUMPRODUCT('5N inverse'!$A$23:$Y$23,'5N mesh'!$B$37:$Z$37,$E994:$AC994)+'5N inverse'!$A$23*$C995/Setup!$B$17+INDEX('5N inverse'!$A$23:$Y$23,1,'5N mesh'!$B$7+1)*Setup!$B$22</f>
        <v>0</v>
      </c>
      <c r="Z995" s="0" t="n">
        <f aca="false">SUMPRODUCT('5N inverse'!$A$24:$Y$24,'5N mesh'!$B$37:$Z$37,$E994:$AC994)+'5N inverse'!$A$24*$C995/Setup!$B$17+INDEX('5N inverse'!$A$24:$Y$24,1,'5N mesh'!$B$7+1)*Setup!$B$22</f>
        <v>0</v>
      </c>
      <c r="AA995" s="0" t="n">
        <f aca="false">SUMPRODUCT('5N inverse'!$A$25:$Y$25,'5N mesh'!$B$37:$Z$37,$E994:$AC994)+'5N inverse'!$A$25*$C995/Setup!$B$17+INDEX('5N inverse'!$A$25:$Y$25,1,'5N mesh'!$B$7+1)*Setup!$B$22</f>
        <v>0</v>
      </c>
      <c r="AB995" s="0" t="n">
        <f aca="false">SUMPRODUCT('5N inverse'!$A$26:$Y$26,'5N mesh'!$B$37:$Z$37,$E994:$AC994)+'5N inverse'!$A$26*$C995/Setup!$B$17+INDEX('5N inverse'!$A$26:$Y$26,1,'5N mesh'!$B$7+1)*Setup!$B$22</f>
        <v>0</v>
      </c>
      <c r="AC995" s="0" t="n">
        <f aca="false">SUMPRODUCT('5N inverse'!$A$27:$Y$27,'5N mesh'!$B$37:$Z$37,$E994:$AC994)+'5N inverse'!$A$27*$C995/Setup!$B$17+INDEX('5N inverse'!$A$27:$Y$27,1,'5N mesh'!$B$7+1)*Setup!$B$22</f>
        <v>0</v>
      </c>
    </row>
    <row r="996" customFormat="false" ht="15" hidden="false" customHeight="false" outlineLevel="0" collapsed="false">
      <c r="A996" s="0" t="n">
        <v>991</v>
      </c>
      <c r="B996" s="0" t="n">
        <f aca="false">A996*Setup!$B$11/3600</f>
        <v>82.5833333333333</v>
      </c>
      <c r="C996" s="0" t="n">
        <f aca="false">Setup!$B$7+Setup!$B$8*COS(2*PI()*(B996-Setup!$B$9)/24)</f>
        <v>24.6084935447597</v>
      </c>
      <c r="D996" s="0" t="n">
        <f aca="false">(C996-E996)/Setup!$B$17</f>
        <v>18.3745799661251</v>
      </c>
      <c r="E996" s="0" t="n">
        <f aca="false">SUMPRODUCT('5N inverse'!$A$3:$Y$3,'5N mesh'!$B$37:$Z$37,$E995:$AC995)+'5N inverse'!$A$3*$C996/Setup!$B$17+INDEX('5N inverse'!$A$3:$Y$3,1,'5N mesh'!$B$7+1)*Setup!$B$22</f>
        <v>22.2197981491634</v>
      </c>
      <c r="F996" s="0" t="n">
        <f aca="false">SUMPRODUCT('5N inverse'!$A$4:$Y$4,'5N mesh'!$B$37:$Z$37,$E995:$AC995)+'5N inverse'!$A$4*$C996/Setup!$B$17+INDEX('5N inverse'!$A$4:$Y$4,1,'5N mesh'!$B$7+1)*Setup!$B$22</f>
        <v>21.026422937966</v>
      </c>
      <c r="G996" s="0" t="n">
        <f aca="false">SUMPRODUCT('5N inverse'!$A$5:$Y$5,'5N mesh'!$B$37:$Z$37,$E995:$AC995)+'5N inverse'!$A$5*$C996/Setup!$B$17+INDEX('5N inverse'!$A$5:$Y$5,1,'5N mesh'!$B$7+1)*Setup!$B$22</f>
        <v>18.6396725155711</v>
      </c>
      <c r="H996" s="0" t="n">
        <f aca="false">SUMPRODUCT('5N inverse'!$A$6:$Y$6,'5N mesh'!$B$37:$Z$37,$E995:$AC995)+'5N inverse'!$A$6*$C996/Setup!$B$17+INDEX('5N inverse'!$A$6:$Y$6,1,'5N mesh'!$B$7+1)*Setup!$B$22</f>
        <v>16.2529220931763</v>
      </c>
      <c r="I996" s="0" t="n">
        <f aca="false">SUMPRODUCT('5N inverse'!$A$7:$Y$7,'5N mesh'!$B$37:$Z$37,$E995:$AC995)+'5N inverse'!$A$7*$C996/Setup!$B$17+INDEX('5N inverse'!$A$7:$Y$7,1,'5N mesh'!$B$7+1)*Setup!$B$22</f>
        <v>15.0595468819789</v>
      </c>
      <c r="J996" s="0" t="n">
        <f aca="false">SUMPRODUCT('5N inverse'!$A$8:$Y$8,'5N mesh'!$B$37:$Z$37,$E995:$AC995)+'5N inverse'!$A$8*$C996/Setup!$B$17+INDEX('5N inverse'!$A$8:$Y$8,1,'5N mesh'!$B$7+1)*Setup!$B$22</f>
        <v>0</v>
      </c>
      <c r="K996" s="0" t="n">
        <f aca="false">SUMPRODUCT('5N inverse'!$A$9:$Y$9,'5N mesh'!$B$37:$Z$37,$E995:$AC995)+'5N inverse'!$A$9*$C996/Setup!$B$17+INDEX('5N inverse'!$A$9:$Y$9,1,'5N mesh'!$B$7+1)*Setup!$B$22</f>
        <v>0</v>
      </c>
      <c r="L996" s="0" t="n">
        <f aca="false">SUMPRODUCT('5N inverse'!$A$10:$Y$10,'5N mesh'!$B$37:$Z$37,$E995:$AC995)+'5N inverse'!$A$10*$C996/Setup!$B$17+INDEX('5N inverse'!$A$10:$Y$10,1,'5N mesh'!$B$7+1)*Setup!$B$22</f>
        <v>0</v>
      </c>
      <c r="M996" s="0" t="n">
        <f aca="false">SUMPRODUCT('5N inverse'!$A$11:$Y$11,'5N mesh'!$B$37:$Z$37,$E995:$AC995)+'5N inverse'!$A$11*$C996/Setup!$B$17+INDEX('5N inverse'!$A$11:$Y$11,1,'5N mesh'!$B$7+1)*Setup!$B$22</f>
        <v>0</v>
      </c>
      <c r="N996" s="0" t="n">
        <f aca="false">SUMPRODUCT('5N inverse'!$A$12:$Y$12,'5N mesh'!$B$37:$Z$37,$E995:$AC995)+'5N inverse'!$A$12*$C996/Setup!$B$17+INDEX('5N inverse'!$A$12:$Y$12,1,'5N mesh'!$B$7+1)*Setup!$B$22</f>
        <v>0</v>
      </c>
      <c r="O996" s="0" t="n">
        <f aca="false">SUMPRODUCT('5N inverse'!$A$13:$Y$13,'5N mesh'!$B$37:$Z$37,$E995:$AC995)+'5N inverse'!$A$13*$C996/Setup!$B$17+INDEX('5N inverse'!$A$13:$Y$13,1,'5N mesh'!$B$7+1)*Setup!$B$22</f>
        <v>0</v>
      </c>
      <c r="P996" s="0" t="n">
        <f aca="false">SUMPRODUCT('5N inverse'!$A$14:$Y$14,'5N mesh'!$B$37:$Z$37,$E995:$AC995)+'5N inverse'!$A$14*$C996/Setup!$B$17+INDEX('5N inverse'!$A$14:$Y$14,1,'5N mesh'!$B$7+1)*Setup!$B$22</f>
        <v>0</v>
      </c>
      <c r="Q996" s="0" t="n">
        <f aca="false">SUMPRODUCT('5N inverse'!$A$15:$Y$15,'5N mesh'!$B$37:$Z$37,$E995:$AC995)+'5N inverse'!$A$15*$C996/Setup!$B$17+INDEX('5N inverse'!$A$15:$Y$15,1,'5N mesh'!$B$7+1)*Setup!$B$22</f>
        <v>0</v>
      </c>
      <c r="R996" s="0" t="n">
        <f aca="false">SUMPRODUCT('5N inverse'!$A$16:$Y$16,'5N mesh'!$B$37:$Z$37,$E995:$AC995)+'5N inverse'!$A$16*$C996/Setup!$B$17+INDEX('5N inverse'!$A$16:$Y$16,1,'5N mesh'!$B$7+1)*Setup!$B$22</f>
        <v>0</v>
      </c>
      <c r="S996" s="0" t="n">
        <f aca="false">SUMPRODUCT('5N inverse'!$A$17:$Y$17,'5N mesh'!$B$37:$Z$37,$E995:$AC995)+'5N inverse'!$A$17*$C996/Setup!$B$17+INDEX('5N inverse'!$A$17:$Y$17,1,'5N mesh'!$B$7+1)*Setup!$B$22</f>
        <v>0</v>
      </c>
      <c r="T996" s="0" t="n">
        <f aca="false">SUMPRODUCT('5N inverse'!$A$18:$Y$18,'5N mesh'!$B$37:$Z$37,$E995:$AC995)+'5N inverse'!$A$18*$C996/Setup!$B$17+INDEX('5N inverse'!$A$18:$Y$18,1,'5N mesh'!$B$7+1)*Setup!$B$22</f>
        <v>0</v>
      </c>
      <c r="U996" s="0" t="n">
        <f aca="false">SUMPRODUCT('5N inverse'!$A$19:$Y$19,'5N mesh'!$B$37:$Z$37,$E995:$AC995)+'5N inverse'!$A$19*$C996/Setup!$B$17+INDEX('5N inverse'!$A$19:$Y$19,1,'5N mesh'!$B$7+1)*Setup!$B$22</f>
        <v>0</v>
      </c>
      <c r="V996" s="0" t="n">
        <f aca="false">SUMPRODUCT('5N inverse'!$A$20:$Y$20,'5N mesh'!$B$37:$Z$37,$E995:$AC995)+'5N inverse'!$A$20*$C996/Setup!$B$17+INDEX('5N inverse'!$A$20:$Y$20,1,'5N mesh'!$B$7+1)*Setup!$B$22</f>
        <v>0</v>
      </c>
      <c r="W996" s="0" t="n">
        <f aca="false">SUMPRODUCT('5N inverse'!$A$21:$Y$21,'5N mesh'!$B$37:$Z$37,$E995:$AC995)+'5N inverse'!$A$21*$C996/Setup!$B$17+INDEX('5N inverse'!$A$21:$Y$21,1,'5N mesh'!$B$7+1)*Setup!$B$22</f>
        <v>0</v>
      </c>
      <c r="X996" s="0" t="n">
        <f aca="false">SUMPRODUCT('5N inverse'!$A$22:$Y$22,'5N mesh'!$B$37:$Z$37,$E995:$AC995)+'5N inverse'!$A$22*$C996/Setup!$B$17+INDEX('5N inverse'!$A$22:$Y$22,1,'5N mesh'!$B$7+1)*Setup!$B$22</f>
        <v>0</v>
      </c>
      <c r="Y996" s="0" t="n">
        <f aca="false">SUMPRODUCT('5N inverse'!$A$23:$Y$23,'5N mesh'!$B$37:$Z$37,$E995:$AC995)+'5N inverse'!$A$23*$C996/Setup!$B$17+INDEX('5N inverse'!$A$23:$Y$23,1,'5N mesh'!$B$7+1)*Setup!$B$22</f>
        <v>0</v>
      </c>
      <c r="Z996" s="0" t="n">
        <f aca="false">SUMPRODUCT('5N inverse'!$A$24:$Y$24,'5N mesh'!$B$37:$Z$37,$E995:$AC995)+'5N inverse'!$A$24*$C996/Setup!$B$17+INDEX('5N inverse'!$A$24:$Y$24,1,'5N mesh'!$B$7+1)*Setup!$B$22</f>
        <v>0</v>
      </c>
      <c r="AA996" s="0" t="n">
        <f aca="false">SUMPRODUCT('5N inverse'!$A$25:$Y$25,'5N mesh'!$B$37:$Z$37,$E995:$AC995)+'5N inverse'!$A$25*$C996/Setup!$B$17+INDEX('5N inverse'!$A$25:$Y$25,1,'5N mesh'!$B$7+1)*Setup!$B$22</f>
        <v>0</v>
      </c>
      <c r="AB996" s="0" t="n">
        <f aca="false">SUMPRODUCT('5N inverse'!$A$26:$Y$26,'5N mesh'!$B$37:$Z$37,$E995:$AC995)+'5N inverse'!$A$26*$C996/Setup!$B$17+INDEX('5N inverse'!$A$26:$Y$26,1,'5N mesh'!$B$7+1)*Setup!$B$22</f>
        <v>0</v>
      </c>
      <c r="AC996" s="0" t="n">
        <f aca="false">SUMPRODUCT('5N inverse'!$A$27:$Y$27,'5N mesh'!$B$37:$Z$37,$E995:$AC995)+'5N inverse'!$A$27*$C996/Setup!$B$17+INDEX('5N inverse'!$A$27:$Y$27,1,'5N mesh'!$B$7+1)*Setup!$B$22</f>
        <v>0</v>
      </c>
    </row>
    <row r="997" customFormat="false" ht="15" hidden="false" customHeight="false" outlineLevel="0" collapsed="false">
      <c r="A997" s="0" t="n">
        <v>992</v>
      </c>
      <c r="B997" s="0" t="n">
        <f aca="false">A997*Setup!$B$11/3600</f>
        <v>82.6666666666667</v>
      </c>
      <c r="C997" s="0" t="n">
        <f aca="false">Setup!$B$7+Setup!$B$8*COS(2*PI()*(B997-Setup!$B$9)/24)</f>
        <v>24.6945927106677</v>
      </c>
      <c r="D997" s="0" t="n">
        <f aca="false">(C997-E997)/Setup!$B$17</f>
        <v>18.8105100138697</v>
      </c>
      <c r="E997" s="0" t="n">
        <f aca="false">SUMPRODUCT('5N inverse'!$A$3:$Y$3,'5N mesh'!$B$37:$Z$37,$E996:$AC996)+'5N inverse'!$A$3*$C997/Setup!$B$17+INDEX('5N inverse'!$A$3:$Y$3,1,'5N mesh'!$B$7+1)*Setup!$B$22</f>
        <v>22.2492264088647</v>
      </c>
      <c r="F997" s="0" t="n">
        <f aca="false">SUMPRODUCT('5N inverse'!$A$4:$Y$4,'5N mesh'!$B$37:$Z$37,$E996:$AC996)+'5N inverse'!$A$4*$C997/Setup!$B$17+INDEX('5N inverse'!$A$4:$Y$4,1,'5N mesh'!$B$7+1)*Setup!$B$22</f>
        <v>21.0509606822919</v>
      </c>
      <c r="G997" s="0" t="n">
        <f aca="false">SUMPRODUCT('5N inverse'!$A$5:$Y$5,'5N mesh'!$B$37:$Z$37,$E996:$AC996)+'5N inverse'!$A$5*$C997/Setup!$B$17+INDEX('5N inverse'!$A$5:$Y$5,1,'5N mesh'!$B$7+1)*Setup!$B$22</f>
        <v>18.6544292291465</v>
      </c>
      <c r="H997" s="0" t="n">
        <f aca="false">SUMPRODUCT('5N inverse'!$A$6:$Y$6,'5N mesh'!$B$37:$Z$37,$E996:$AC996)+'5N inverse'!$A$6*$C997/Setup!$B$17+INDEX('5N inverse'!$A$6:$Y$6,1,'5N mesh'!$B$7+1)*Setup!$B$22</f>
        <v>16.257897776001</v>
      </c>
      <c r="I997" s="0" t="n">
        <f aca="false">SUMPRODUCT('5N inverse'!$A$7:$Y$7,'5N mesh'!$B$37:$Z$37,$E996:$AC996)+'5N inverse'!$A$7*$C997/Setup!$B$17+INDEX('5N inverse'!$A$7:$Y$7,1,'5N mesh'!$B$7+1)*Setup!$B$22</f>
        <v>15.0596320494283</v>
      </c>
      <c r="J997" s="0" t="n">
        <f aca="false">SUMPRODUCT('5N inverse'!$A$8:$Y$8,'5N mesh'!$B$37:$Z$37,$E996:$AC996)+'5N inverse'!$A$8*$C997/Setup!$B$17+INDEX('5N inverse'!$A$8:$Y$8,1,'5N mesh'!$B$7+1)*Setup!$B$22</f>
        <v>0</v>
      </c>
      <c r="K997" s="0" t="n">
        <f aca="false">SUMPRODUCT('5N inverse'!$A$9:$Y$9,'5N mesh'!$B$37:$Z$37,$E996:$AC996)+'5N inverse'!$A$9*$C997/Setup!$B$17+INDEX('5N inverse'!$A$9:$Y$9,1,'5N mesh'!$B$7+1)*Setup!$B$22</f>
        <v>0</v>
      </c>
      <c r="L997" s="0" t="n">
        <f aca="false">SUMPRODUCT('5N inverse'!$A$10:$Y$10,'5N mesh'!$B$37:$Z$37,$E996:$AC996)+'5N inverse'!$A$10*$C997/Setup!$B$17+INDEX('5N inverse'!$A$10:$Y$10,1,'5N mesh'!$B$7+1)*Setup!$B$22</f>
        <v>0</v>
      </c>
      <c r="M997" s="0" t="n">
        <f aca="false">SUMPRODUCT('5N inverse'!$A$11:$Y$11,'5N mesh'!$B$37:$Z$37,$E996:$AC996)+'5N inverse'!$A$11*$C997/Setup!$B$17+INDEX('5N inverse'!$A$11:$Y$11,1,'5N mesh'!$B$7+1)*Setup!$B$22</f>
        <v>0</v>
      </c>
      <c r="N997" s="0" t="n">
        <f aca="false">SUMPRODUCT('5N inverse'!$A$12:$Y$12,'5N mesh'!$B$37:$Z$37,$E996:$AC996)+'5N inverse'!$A$12*$C997/Setup!$B$17+INDEX('5N inverse'!$A$12:$Y$12,1,'5N mesh'!$B$7+1)*Setup!$B$22</f>
        <v>0</v>
      </c>
      <c r="O997" s="0" t="n">
        <f aca="false">SUMPRODUCT('5N inverse'!$A$13:$Y$13,'5N mesh'!$B$37:$Z$37,$E996:$AC996)+'5N inverse'!$A$13*$C997/Setup!$B$17+INDEX('5N inverse'!$A$13:$Y$13,1,'5N mesh'!$B$7+1)*Setup!$B$22</f>
        <v>0</v>
      </c>
      <c r="P997" s="0" t="n">
        <f aca="false">SUMPRODUCT('5N inverse'!$A$14:$Y$14,'5N mesh'!$B$37:$Z$37,$E996:$AC996)+'5N inverse'!$A$14*$C997/Setup!$B$17+INDEX('5N inverse'!$A$14:$Y$14,1,'5N mesh'!$B$7+1)*Setup!$B$22</f>
        <v>0</v>
      </c>
      <c r="Q997" s="0" t="n">
        <f aca="false">SUMPRODUCT('5N inverse'!$A$15:$Y$15,'5N mesh'!$B$37:$Z$37,$E996:$AC996)+'5N inverse'!$A$15*$C997/Setup!$B$17+INDEX('5N inverse'!$A$15:$Y$15,1,'5N mesh'!$B$7+1)*Setup!$B$22</f>
        <v>0</v>
      </c>
      <c r="R997" s="0" t="n">
        <f aca="false">SUMPRODUCT('5N inverse'!$A$16:$Y$16,'5N mesh'!$B$37:$Z$37,$E996:$AC996)+'5N inverse'!$A$16*$C997/Setup!$B$17+INDEX('5N inverse'!$A$16:$Y$16,1,'5N mesh'!$B$7+1)*Setup!$B$22</f>
        <v>0</v>
      </c>
      <c r="S997" s="0" t="n">
        <f aca="false">SUMPRODUCT('5N inverse'!$A$17:$Y$17,'5N mesh'!$B$37:$Z$37,$E996:$AC996)+'5N inverse'!$A$17*$C997/Setup!$B$17+INDEX('5N inverse'!$A$17:$Y$17,1,'5N mesh'!$B$7+1)*Setup!$B$22</f>
        <v>0</v>
      </c>
      <c r="T997" s="0" t="n">
        <f aca="false">SUMPRODUCT('5N inverse'!$A$18:$Y$18,'5N mesh'!$B$37:$Z$37,$E996:$AC996)+'5N inverse'!$A$18*$C997/Setup!$B$17+INDEX('5N inverse'!$A$18:$Y$18,1,'5N mesh'!$B$7+1)*Setup!$B$22</f>
        <v>0</v>
      </c>
      <c r="U997" s="0" t="n">
        <f aca="false">SUMPRODUCT('5N inverse'!$A$19:$Y$19,'5N mesh'!$B$37:$Z$37,$E996:$AC996)+'5N inverse'!$A$19*$C997/Setup!$B$17+INDEX('5N inverse'!$A$19:$Y$19,1,'5N mesh'!$B$7+1)*Setup!$B$22</f>
        <v>0</v>
      </c>
      <c r="V997" s="0" t="n">
        <f aca="false">SUMPRODUCT('5N inverse'!$A$20:$Y$20,'5N mesh'!$B$37:$Z$37,$E996:$AC996)+'5N inverse'!$A$20*$C997/Setup!$B$17+INDEX('5N inverse'!$A$20:$Y$20,1,'5N mesh'!$B$7+1)*Setup!$B$22</f>
        <v>0</v>
      </c>
      <c r="W997" s="0" t="n">
        <f aca="false">SUMPRODUCT('5N inverse'!$A$21:$Y$21,'5N mesh'!$B$37:$Z$37,$E996:$AC996)+'5N inverse'!$A$21*$C997/Setup!$B$17+INDEX('5N inverse'!$A$21:$Y$21,1,'5N mesh'!$B$7+1)*Setup!$B$22</f>
        <v>0</v>
      </c>
      <c r="X997" s="0" t="n">
        <f aca="false">SUMPRODUCT('5N inverse'!$A$22:$Y$22,'5N mesh'!$B$37:$Z$37,$E996:$AC996)+'5N inverse'!$A$22*$C997/Setup!$B$17+INDEX('5N inverse'!$A$22:$Y$22,1,'5N mesh'!$B$7+1)*Setup!$B$22</f>
        <v>0</v>
      </c>
      <c r="Y997" s="0" t="n">
        <f aca="false">SUMPRODUCT('5N inverse'!$A$23:$Y$23,'5N mesh'!$B$37:$Z$37,$E996:$AC996)+'5N inverse'!$A$23*$C997/Setup!$B$17+INDEX('5N inverse'!$A$23:$Y$23,1,'5N mesh'!$B$7+1)*Setup!$B$22</f>
        <v>0</v>
      </c>
      <c r="Z997" s="0" t="n">
        <f aca="false">SUMPRODUCT('5N inverse'!$A$24:$Y$24,'5N mesh'!$B$37:$Z$37,$E996:$AC996)+'5N inverse'!$A$24*$C997/Setup!$B$17+INDEX('5N inverse'!$A$24:$Y$24,1,'5N mesh'!$B$7+1)*Setup!$B$22</f>
        <v>0</v>
      </c>
      <c r="AA997" s="0" t="n">
        <f aca="false">SUMPRODUCT('5N inverse'!$A$25:$Y$25,'5N mesh'!$B$37:$Z$37,$E996:$AC996)+'5N inverse'!$A$25*$C997/Setup!$B$17+INDEX('5N inverse'!$A$25:$Y$25,1,'5N mesh'!$B$7+1)*Setup!$B$22</f>
        <v>0</v>
      </c>
      <c r="AB997" s="0" t="n">
        <f aca="false">SUMPRODUCT('5N inverse'!$A$26:$Y$26,'5N mesh'!$B$37:$Z$37,$E996:$AC996)+'5N inverse'!$A$26*$C997/Setup!$B$17+INDEX('5N inverse'!$A$26:$Y$26,1,'5N mesh'!$B$7+1)*Setup!$B$22</f>
        <v>0</v>
      </c>
      <c r="AC997" s="0" t="n">
        <f aca="false">SUMPRODUCT('5N inverse'!$A$27:$Y$27,'5N mesh'!$B$37:$Z$37,$E996:$AC996)+'5N inverse'!$A$27*$C997/Setup!$B$17+INDEX('5N inverse'!$A$27:$Y$27,1,'5N mesh'!$B$7+1)*Setup!$B$22</f>
        <v>0</v>
      </c>
    </row>
    <row r="998" customFormat="false" ht="15" hidden="false" customHeight="false" outlineLevel="0" collapsed="false">
      <c r="A998" s="0" t="n">
        <v>993</v>
      </c>
      <c r="B998" s="0" t="n">
        <f aca="false">A998*Setup!$B$11/3600</f>
        <v>82.75</v>
      </c>
      <c r="C998" s="0" t="n">
        <f aca="false">Setup!$B$7+Setup!$B$8*COS(2*PI()*(B998-Setup!$B$9)/24)</f>
        <v>24.7803612880645</v>
      </c>
      <c r="D998" s="0" t="n">
        <f aca="false">(C998-E998)/Setup!$B$17</f>
        <v>19.2383730795221</v>
      </c>
      <c r="E998" s="0" t="n">
        <f aca="false">SUMPRODUCT('5N inverse'!$A$3:$Y$3,'5N mesh'!$B$37:$Z$37,$E997:$AC997)+'5N inverse'!$A$3*$C998/Setup!$B$17+INDEX('5N inverse'!$A$3:$Y$3,1,'5N mesh'!$B$7+1)*Setup!$B$22</f>
        <v>22.2793727877266</v>
      </c>
      <c r="F998" s="0" t="n">
        <f aca="false">SUMPRODUCT('5N inverse'!$A$4:$Y$4,'5N mesh'!$B$37:$Z$37,$E997:$AC997)+'5N inverse'!$A$4*$C998/Setup!$B$17+INDEX('5N inverse'!$A$4:$Y$4,1,'5N mesh'!$B$7+1)*Setup!$B$22</f>
        <v>21.076098033748</v>
      </c>
      <c r="G998" s="0" t="n">
        <f aca="false">SUMPRODUCT('5N inverse'!$A$5:$Y$5,'5N mesh'!$B$37:$Z$37,$E997:$AC997)+'5N inverse'!$A$5*$C998/Setup!$B$17+INDEX('5N inverse'!$A$5:$Y$5,1,'5N mesh'!$B$7+1)*Setup!$B$22</f>
        <v>18.6695485257908</v>
      </c>
      <c r="H998" s="0" t="n">
        <f aca="false">SUMPRODUCT('5N inverse'!$A$6:$Y$6,'5N mesh'!$B$37:$Z$37,$E997:$AC997)+'5N inverse'!$A$6*$C998/Setup!$B$17+INDEX('5N inverse'!$A$6:$Y$6,1,'5N mesh'!$B$7+1)*Setup!$B$22</f>
        <v>16.2629990178336</v>
      </c>
      <c r="I998" s="0" t="n">
        <f aca="false">SUMPRODUCT('5N inverse'!$A$7:$Y$7,'5N mesh'!$B$37:$Z$37,$E997:$AC997)+'5N inverse'!$A$7*$C998/Setup!$B$17+INDEX('5N inverse'!$A$7:$Y$7,1,'5N mesh'!$B$7+1)*Setup!$B$22</f>
        <v>15.0597242638549</v>
      </c>
      <c r="J998" s="0" t="n">
        <f aca="false">SUMPRODUCT('5N inverse'!$A$8:$Y$8,'5N mesh'!$B$37:$Z$37,$E997:$AC997)+'5N inverse'!$A$8*$C998/Setup!$B$17+INDEX('5N inverse'!$A$8:$Y$8,1,'5N mesh'!$B$7+1)*Setup!$B$22</f>
        <v>0</v>
      </c>
      <c r="K998" s="0" t="n">
        <f aca="false">SUMPRODUCT('5N inverse'!$A$9:$Y$9,'5N mesh'!$B$37:$Z$37,$E997:$AC997)+'5N inverse'!$A$9*$C998/Setup!$B$17+INDEX('5N inverse'!$A$9:$Y$9,1,'5N mesh'!$B$7+1)*Setup!$B$22</f>
        <v>0</v>
      </c>
      <c r="L998" s="0" t="n">
        <f aca="false">SUMPRODUCT('5N inverse'!$A$10:$Y$10,'5N mesh'!$B$37:$Z$37,$E997:$AC997)+'5N inverse'!$A$10*$C998/Setup!$B$17+INDEX('5N inverse'!$A$10:$Y$10,1,'5N mesh'!$B$7+1)*Setup!$B$22</f>
        <v>0</v>
      </c>
      <c r="M998" s="0" t="n">
        <f aca="false">SUMPRODUCT('5N inverse'!$A$11:$Y$11,'5N mesh'!$B$37:$Z$37,$E997:$AC997)+'5N inverse'!$A$11*$C998/Setup!$B$17+INDEX('5N inverse'!$A$11:$Y$11,1,'5N mesh'!$B$7+1)*Setup!$B$22</f>
        <v>0</v>
      </c>
      <c r="N998" s="0" t="n">
        <f aca="false">SUMPRODUCT('5N inverse'!$A$12:$Y$12,'5N mesh'!$B$37:$Z$37,$E997:$AC997)+'5N inverse'!$A$12*$C998/Setup!$B$17+INDEX('5N inverse'!$A$12:$Y$12,1,'5N mesh'!$B$7+1)*Setup!$B$22</f>
        <v>0</v>
      </c>
      <c r="O998" s="0" t="n">
        <f aca="false">SUMPRODUCT('5N inverse'!$A$13:$Y$13,'5N mesh'!$B$37:$Z$37,$E997:$AC997)+'5N inverse'!$A$13*$C998/Setup!$B$17+INDEX('5N inverse'!$A$13:$Y$13,1,'5N mesh'!$B$7+1)*Setup!$B$22</f>
        <v>0</v>
      </c>
      <c r="P998" s="0" t="n">
        <f aca="false">SUMPRODUCT('5N inverse'!$A$14:$Y$14,'5N mesh'!$B$37:$Z$37,$E997:$AC997)+'5N inverse'!$A$14*$C998/Setup!$B$17+INDEX('5N inverse'!$A$14:$Y$14,1,'5N mesh'!$B$7+1)*Setup!$B$22</f>
        <v>0</v>
      </c>
      <c r="Q998" s="0" t="n">
        <f aca="false">SUMPRODUCT('5N inverse'!$A$15:$Y$15,'5N mesh'!$B$37:$Z$37,$E997:$AC997)+'5N inverse'!$A$15*$C998/Setup!$B$17+INDEX('5N inverse'!$A$15:$Y$15,1,'5N mesh'!$B$7+1)*Setup!$B$22</f>
        <v>0</v>
      </c>
      <c r="R998" s="0" t="n">
        <f aca="false">SUMPRODUCT('5N inverse'!$A$16:$Y$16,'5N mesh'!$B$37:$Z$37,$E997:$AC997)+'5N inverse'!$A$16*$C998/Setup!$B$17+INDEX('5N inverse'!$A$16:$Y$16,1,'5N mesh'!$B$7+1)*Setup!$B$22</f>
        <v>0</v>
      </c>
      <c r="S998" s="0" t="n">
        <f aca="false">SUMPRODUCT('5N inverse'!$A$17:$Y$17,'5N mesh'!$B$37:$Z$37,$E997:$AC997)+'5N inverse'!$A$17*$C998/Setup!$B$17+INDEX('5N inverse'!$A$17:$Y$17,1,'5N mesh'!$B$7+1)*Setup!$B$22</f>
        <v>0</v>
      </c>
      <c r="T998" s="0" t="n">
        <f aca="false">SUMPRODUCT('5N inverse'!$A$18:$Y$18,'5N mesh'!$B$37:$Z$37,$E997:$AC997)+'5N inverse'!$A$18*$C998/Setup!$B$17+INDEX('5N inverse'!$A$18:$Y$18,1,'5N mesh'!$B$7+1)*Setup!$B$22</f>
        <v>0</v>
      </c>
      <c r="U998" s="0" t="n">
        <f aca="false">SUMPRODUCT('5N inverse'!$A$19:$Y$19,'5N mesh'!$B$37:$Z$37,$E997:$AC997)+'5N inverse'!$A$19*$C998/Setup!$B$17+INDEX('5N inverse'!$A$19:$Y$19,1,'5N mesh'!$B$7+1)*Setup!$B$22</f>
        <v>0</v>
      </c>
      <c r="V998" s="0" t="n">
        <f aca="false">SUMPRODUCT('5N inverse'!$A$20:$Y$20,'5N mesh'!$B$37:$Z$37,$E997:$AC997)+'5N inverse'!$A$20*$C998/Setup!$B$17+INDEX('5N inverse'!$A$20:$Y$20,1,'5N mesh'!$B$7+1)*Setup!$B$22</f>
        <v>0</v>
      </c>
      <c r="W998" s="0" t="n">
        <f aca="false">SUMPRODUCT('5N inverse'!$A$21:$Y$21,'5N mesh'!$B$37:$Z$37,$E997:$AC997)+'5N inverse'!$A$21*$C998/Setup!$B$17+INDEX('5N inverse'!$A$21:$Y$21,1,'5N mesh'!$B$7+1)*Setup!$B$22</f>
        <v>0</v>
      </c>
      <c r="X998" s="0" t="n">
        <f aca="false">SUMPRODUCT('5N inverse'!$A$22:$Y$22,'5N mesh'!$B$37:$Z$37,$E997:$AC997)+'5N inverse'!$A$22*$C998/Setup!$B$17+INDEX('5N inverse'!$A$22:$Y$22,1,'5N mesh'!$B$7+1)*Setup!$B$22</f>
        <v>0</v>
      </c>
      <c r="Y998" s="0" t="n">
        <f aca="false">SUMPRODUCT('5N inverse'!$A$23:$Y$23,'5N mesh'!$B$37:$Z$37,$E997:$AC997)+'5N inverse'!$A$23*$C998/Setup!$B$17+INDEX('5N inverse'!$A$23:$Y$23,1,'5N mesh'!$B$7+1)*Setup!$B$22</f>
        <v>0</v>
      </c>
      <c r="Z998" s="0" t="n">
        <f aca="false">SUMPRODUCT('5N inverse'!$A$24:$Y$24,'5N mesh'!$B$37:$Z$37,$E997:$AC997)+'5N inverse'!$A$24*$C998/Setup!$B$17+INDEX('5N inverse'!$A$24:$Y$24,1,'5N mesh'!$B$7+1)*Setup!$B$22</f>
        <v>0</v>
      </c>
      <c r="AA998" s="0" t="n">
        <f aca="false">SUMPRODUCT('5N inverse'!$A$25:$Y$25,'5N mesh'!$B$37:$Z$37,$E997:$AC997)+'5N inverse'!$A$25*$C998/Setup!$B$17+INDEX('5N inverse'!$A$25:$Y$25,1,'5N mesh'!$B$7+1)*Setup!$B$22</f>
        <v>0</v>
      </c>
      <c r="AB998" s="0" t="n">
        <f aca="false">SUMPRODUCT('5N inverse'!$A$26:$Y$26,'5N mesh'!$B$37:$Z$37,$E997:$AC997)+'5N inverse'!$A$26*$C998/Setup!$B$17+INDEX('5N inverse'!$A$26:$Y$26,1,'5N mesh'!$B$7+1)*Setup!$B$22</f>
        <v>0</v>
      </c>
      <c r="AC998" s="0" t="n">
        <f aca="false">SUMPRODUCT('5N inverse'!$A$27:$Y$27,'5N mesh'!$B$37:$Z$37,$E997:$AC997)+'5N inverse'!$A$27*$C998/Setup!$B$17+INDEX('5N inverse'!$A$27:$Y$27,1,'5N mesh'!$B$7+1)*Setup!$B$22</f>
        <v>0</v>
      </c>
    </row>
    <row r="999" customFormat="false" ht="15" hidden="false" customHeight="false" outlineLevel="0" collapsed="false">
      <c r="A999" s="0" t="n">
        <v>994</v>
      </c>
      <c r="B999" s="0" t="n">
        <f aca="false">A999*Setup!$B$11/3600</f>
        <v>82.8333333333333</v>
      </c>
      <c r="C999" s="0" t="n">
        <f aca="false">Setup!$B$7+Setup!$B$8*COS(2*PI()*(B999-Setup!$B$9)/24)</f>
        <v>24.8657584557524</v>
      </c>
      <c r="D999" s="0" t="n">
        <f aca="false">(C999-E999)/Setup!$B$17</f>
        <v>19.6579655223267</v>
      </c>
      <c r="E999" s="0" t="n">
        <f aca="false">SUMPRODUCT('5N inverse'!$A$3:$Y$3,'5N mesh'!$B$37:$Z$37,$E998:$AC998)+'5N inverse'!$A$3*$C999/Setup!$B$17+INDEX('5N inverse'!$A$3:$Y$3,1,'5N mesh'!$B$7+1)*Setup!$B$22</f>
        <v>22.3102229378499</v>
      </c>
      <c r="F999" s="0" t="n">
        <f aca="false">SUMPRODUCT('5N inverse'!$A$4:$Y$4,'5N mesh'!$B$37:$Z$37,$E998:$AC998)+'5N inverse'!$A$4*$C999/Setup!$B$17+INDEX('5N inverse'!$A$4:$Y$4,1,'5N mesh'!$B$7+1)*Setup!$B$22</f>
        <v>21.1018230284369</v>
      </c>
      <c r="G999" s="0" t="n">
        <f aca="false">SUMPRODUCT('5N inverse'!$A$5:$Y$5,'5N mesh'!$B$37:$Z$37,$E998:$AC998)+'5N inverse'!$A$5*$C999/Setup!$B$17+INDEX('5N inverse'!$A$5:$Y$5,1,'5N mesh'!$B$7+1)*Setup!$B$22</f>
        <v>18.6850232096107</v>
      </c>
      <c r="H999" s="0" t="n">
        <f aca="false">SUMPRODUCT('5N inverse'!$A$6:$Y$6,'5N mesh'!$B$37:$Z$37,$E998:$AC998)+'5N inverse'!$A$6*$C999/Setup!$B$17+INDEX('5N inverse'!$A$6:$Y$6,1,'5N mesh'!$B$7+1)*Setup!$B$22</f>
        <v>16.2682233907846</v>
      </c>
      <c r="I999" s="0" t="n">
        <f aca="false">SUMPRODUCT('5N inverse'!$A$7:$Y$7,'5N mesh'!$B$37:$Z$37,$E998:$AC998)+'5N inverse'!$A$7*$C999/Setup!$B$17+INDEX('5N inverse'!$A$7:$Y$7,1,'5N mesh'!$B$7+1)*Setup!$B$22</f>
        <v>15.0598234813715</v>
      </c>
      <c r="J999" s="0" t="n">
        <f aca="false">SUMPRODUCT('5N inverse'!$A$8:$Y$8,'5N mesh'!$B$37:$Z$37,$E998:$AC998)+'5N inverse'!$A$8*$C999/Setup!$B$17+INDEX('5N inverse'!$A$8:$Y$8,1,'5N mesh'!$B$7+1)*Setup!$B$22</f>
        <v>0</v>
      </c>
      <c r="K999" s="0" t="n">
        <f aca="false">SUMPRODUCT('5N inverse'!$A$9:$Y$9,'5N mesh'!$B$37:$Z$37,$E998:$AC998)+'5N inverse'!$A$9*$C999/Setup!$B$17+INDEX('5N inverse'!$A$9:$Y$9,1,'5N mesh'!$B$7+1)*Setup!$B$22</f>
        <v>0</v>
      </c>
      <c r="L999" s="0" t="n">
        <f aca="false">SUMPRODUCT('5N inverse'!$A$10:$Y$10,'5N mesh'!$B$37:$Z$37,$E998:$AC998)+'5N inverse'!$A$10*$C999/Setup!$B$17+INDEX('5N inverse'!$A$10:$Y$10,1,'5N mesh'!$B$7+1)*Setup!$B$22</f>
        <v>0</v>
      </c>
      <c r="M999" s="0" t="n">
        <f aca="false">SUMPRODUCT('5N inverse'!$A$11:$Y$11,'5N mesh'!$B$37:$Z$37,$E998:$AC998)+'5N inverse'!$A$11*$C999/Setup!$B$17+INDEX('5N inverse'!$A$11:$Y$11,1,'5N mesh'!$B$7+1)*Setup!$B$22</f>
        <v>0</v>
      </c>
      <c r="N999" s="0" t="n">
        <f aca="false">SUMPRODUCT('5N inverse'!$A$12:$Y$12,'5N mesh'!$B$37:$Z$37,$E998:$AC998)+'5N inverse'!$A$12*$C999/Setup!$B$17+INDEX('5N inverse'!$A$12:$Y$12,1,'5N mesh'!$B$7+1)*Setup!$B$22</f>
        <v>0</v>
      </c>
      <c r="O999" s="0" t="n">
        <f aca="false">SUMPRODUCT('5N inverse'!$A$13:$Y$13,'5N mesh'!$B$37:$Z$37,$E998:$AC998)+'5N inverse'!$A$13*$C999/Setup!$B$17+INDEX('5N inverse'!$A$13:$Y$13,1,'5N mesh'!$B$7+1)*Setup!$B$22</f>
        <v>0</v>
      </c>
      <c r="P999" s="0" t="n">
        <f aca="false">SUMPRODUCT('5N inverse'!$A$14:$Y$14,'5N mesh'!$B$37:$Z$37,$E998:$AC998)+'5N inverse'!$A$14*$C999/Setup!$B$17+INDEX('5N inverse'!$A$14:$Y$14,1,'5N mesh'!$B$7+1)*Setup!$B$22</f>
        <v>0</v>
      </c>
      <c r="Q999" s="0" t="n">
        <f aca="false">SUMPRODUCT('5N inverse'!$A$15:$Y$15,'5N mesh'!$B$37:$Z$37,$E998:$AC998)+'5N inverse'!$A$15*$C999/Setup!$B$17+INDEX('5N inverse'!$A$15:$Y$15,1,'5N mesh'!$B$7+1)*Setup!$B$22</f>
        <v>0</v>
      </c>
      <c r="R999" s="0" t="n">
        <f aca="false">SUMPRODUCT('5N inverse'!$A$16:$Y$16,'5N mesh'!$B$37:$Z$37,$E998:$AC998)+'5N inverse'!$A$16*$C999/Setup!$B$17+INDEX('5N inverse'!$A$16:$Y$16,1,'5N mesh'!$B$7+1)*Setup!$B$22</f>
        <v>0</v>
      </c>
      <c r="S999" s="0" t="n">
        <f aca="false">SUMPRODUCT('5N inverse'!$A$17:$Y$17,'5N mesh'!$B$37:$Z$37,$E998:$AC998)+'5N inverse'!$A$17*$C999/Setup!$B$17+INDEX('5N inverse'!$A$17:$Y$17,1,'5N mesh'!$B$7+1)*Setup!$B$22</f>
        <v>0</v>
      </c>
      <c r="T999" s="0" t="n">
        <f aca="false">SUMPRODUCT('5N inverse'!$A$18:$Y$18,'5N mesh'!$B$37:$Z$37,$E998:$AC998)+'5N inverse'!$A$18*$C999/Setup!$B$17+INDEX('5N inverse'!$A$18:$Y$18,1,'5N mesh'!$B$7+1)*Setup!$B$22</f>
        <v>0</v>
      </c>
      <c r="U999" s="0" t="n">
        <f aca="false">SUMPRODUCT('5N inverse'!$A$19:$Y$19,'5N mesh'!$B$37:$Z$37,$E998:$AC998)+'5N inverse'!$A$19*$C999/Setup!$B$17+INDEX('5N inverse'!$A$19:$Y$19,1,'5N mesh'!$B$7+1)*Setup!$B$22</f>
        <v>0</v>
      </c>
      <c r="V999" s="0" t="n">
        <f aca="false">SUMPRODUCT('5N inverse'!$A$20:$Y$20,'5N mesh'!$B$37:$Z$37,$E998:$AC998)+'5N inverse'!$A$20*$C999/Setup!$B$17+INDEX('5N inverse'!$A$20:$Y$20,1,'5N mesh'!$B$7+1)*Setup!$B$22</f>
        <v>0</v>
      </c>
      <c r="W999" s="0" t="n">
        <f aca="false">SUMPRODUCT('5N inverse'!$A$21:$Y$21,'5N mesh'!$B$37:$Z$37,$E998:$AC998)+'5N inverse'!$A$21*$C999/Setup!$B$17+INDEX('5N inverse'!$A$21:$Y$21,1,'5N mesh'!$B$7+1)*Setup!$B$22</f>
        <v>0</v>
      </c>
      <c r="X999" s="0" t="n">
        <f aca="false">SUMPRODUCT('5N inverse'!$A$22:$Y$22,'5N mesh'!$B$37:$Z$37,$E998:$AC998)+'5N inverse'!$A$22*$C999/Setup!$B$17+INDEX('5N inverse'!$A$22:$Y$22,1,'5N mesh'!$B$7+1)*Setup!$B$22</f>
        <v>0</v>
      </c>
      <c r="Y999" s="0" t="n">
        <f aca="false">SUMPRODUCT('5N inverse'!$A$23:$Y$23,'5N mesh'!$B$37:$Z$37,$E998:$AC998)+'5N inverse'!$A$23*$C999/Setup!$B$17+INDEX('5N inverse'!$A$23:$Y$23,1,'5N mesh'!$B$7+1)*Setup!$B$22</f>
        <v>0</v>
      </c>
      <c r="Z999" s="0" t="n">
        <f aca="false">SUMPRODUCT('5N inverse'!$A$24:$Y$24,'5N mesh'!$B$37:$Z$37,$E998:$AC998)+'5N inverse'!$A$24*$C999/Setup!$B$17+INDEX('5N inverse'!$A$24:$Y$24,1,'5N mesh'!$B$7+1)*Setup!$B$22</f>
        <v>0</v>
      </c>
      <c r="AA999" s="0" t="n">
        <f aca="false">SUMPRODUCT('5N inverse'!$A$25:$Y$25,'5N mesh'!$B$37:$Z$37,$E998:$AC998)+'5N inverse'!$A$25*$C999/Setup!$B$17+INDEX('5N inverse'!$A$25:$Y$25,1,'5N mesh'!$B$7+1)*Setup!$B$22</f>
        <v>0</v>
      </c>
      <c r="AB999" s="0" t="n">
        <f aca="false">SUMPRODUCT('5N inverse'!$A$26:$Y$26,'5N mesh'!$B$37:$Z$37,$E998:$AC998)+'5N inverse'!$A$26*$C999/Setup!$B$17+INDEX('5N inverse'!$A$26:$Y$26,1,'5N mesh'!$B$7+1)*Setup!$B$22</f>
        <v>0</v>
      </c>
      <c r="AC999" s="0" t="n">
        <f aca="false">SUMPRODUCT('5N inverse'!$A$27:$Y$27,'5N mesh'!$B$37:$Z$37,$E998:$AC998)+'5N inverse'!$A$27*$C999/Setup!$B$17+INDEX('5N inverse'!$A$27:$Y$27,1,'5N mesh'!$B$7+1)*Setup!$B$22</f>
        <v>0</v>
      </c>
    </row>
    <row r="1000" customFormat="false" ht="15" hidden="false" customHeight="false" outlineLevel="0" collapsed="false">
      <c r="A1000" s="0" t="n">
        <v>995</v>
      </c>
      <c r="B1000" s="0" t="n">
        <f aca="false">A1000*Setup!$B$11/3600</f>
        <v>82.9166666666667</v>
      </c>
      <c r="C1000" s="0" t="n">
        <f aca="false">Setup!$B$7+Setup!$B$8*COS(2*PI()*(B1000-Setup!$B$9)/24)</f>
        <v>24.9507435693047</v>
      </c>
      <c r="D1000" s="0" t="n">
        <f aca="false">(C1000-E1000)/Setup!$B$17</f>
        <v>20.0690876379118</v>
      </c>
      <c r="E1000" s="0" t="n">
        <f aca="false">SUMPRODUCT('5N inverse'!$A$3:$Y$3,'5N mesh'!$B$37:$Z$37,$E999:$AC999)+'5N inverse'!$A$3*$C1000/Setup!$B$17+INDEX('5N inverse'!$A$3:$Y$3,1,'5N mesh'!$B$7+1)*Setup!$B$22</f>
        <v>22.3417621763762</v>
      </c>
      <c r="F1000" s="0" t="n">
        <f aca="false">SUMPRODUCT('5N inverse'!$A$4:$Y$4,'5N mesh'!$B$37:$Z$37,$E999:$AC999)+'5N inverse'!$A$4*$C1000/Setup!$B$17+INDEX('5N inverse'!$A$4:$Y$4,1,'5N mesh'!$B$7+1)*Setup!$B$22</f>
        <v>21.1281234227731</v>
      </c>
      <c r="G1000" s="0" t="n">
        <f aca="false">SUMPRODUCT('5N inverse'!$A$5:$Y$5,'5N mesh'!$B$37:$Z$37,$E999:$AC999)+'5N inverse'!$A$5*$C1000/Setup!$B$17+INDEX('5N inverse'!$A$5:$Y$5,1,'5N mesh'!$B$7+1)*Setup!$B$22</f>
        <v>18.7008459155669</v>
      </c>
      <c r="H1000" s="0" t="n">
        <f aca="false">SUMPRODUCT('5N inverse'!$A$6:$Y$6,'5N mesh'!$B$37:$Z$37,$E999:$AC999)+'5N inverse'!$A$6*$C1000/Setup!$B$17+INDEX('5N inverse'!$A$6:$Y$6,1,'5N mesh'!$B$7+1)*Setup!$B$22</f>
        <v>16.2735684083607</v>
      </c>
      <c r="I1000" s="0" t="n">
        <f aca="false">SUMPRODUCT('5N inverse'!$A$7:$Y$7,'5N mesh'!$B$37:$Z$37,$E999:$AC999)+'5N inverse'!$A$7*$C1000/Setup!$B$17+INDEX('5N inverse'!$A$7:$Y$7,1,'5N mesh'!$B$7+1)*Setup!$B$22</f>
        <v>15.0599296547576</v>
      </c>
      <c r="J1000" s="0" t="n">
        <f aca="false">SUMPRODUCT('5N inverse'!$A$8:$Y$8,'5N mesh'!$B$37:$Z$37,$E999:$AC999)+'5N inverse'!$A$8*$C1000/Setup!$B$17+INDEX('5N inverse'!$A$8:$Y$8,1,'5N mesh'!$B$7+1)*Setup!$B$22</f>
        <v>0</v>
      </c>
      <c r="K1000" s="0" t="n">
        <f aca="false">SUMPRODUCT('5N inverse'!$A$9:$Y$9,'5N mesh'!$B$37:$Z$37,$E999:$AC999)+'5N inverse'!$A$9*$C1000/Setup!$B$17+INDEX('5N inverse'!$A$9:$Y$9,1,'5N mesh'!$B$7+1)*Setup!$B$22</f>
        <v>0</v>
      </c>
      <c r="L1000" s="0" t="n">
        <f aca="false">SUMPRODUCT('5N inverse'!$A$10:$Y$10,'5N mesh'!$B$37:$Z$37,$E999:$AC999)+'5N inverse'!$A$10*$C1000/Setup!$B$17+INDEX('5N inverse'!$A$10:$Y$10,1,'5N mesh'!$B$7+1)*Setup!$B$22</f>
        <v>0</v>
      </c>
      <c r="M1000" s="0" t="n">
        <f aca="false">SUMPRODUCT('5N inverse'!$A$11:$Y$11,'5N mesh'!$B$37:$Z$37,$E999:$AC999)+'5N inverse'!$A$11*$C1000/Setup!$B$17+INDEX('5N inverse'!$A$11:$Y$11,1,'5N mesh'!$B$7+1)*Setup!$B$22</f>
        <v>0</v>
      </c>
      <c r="N1000" s="0" t="n">
        <f aca="false">SUMPRODUCT('5N inverse'!$A$12:$Y$12,'5N mesh'!$B$37:$Z$37,$E999:$AC999)+'5N inverse'!$A$12*$C1000/Setup!$B$17+INDEX('5N inverse'!$A$12:$Y$12,1,'5N mesh'!$B$7+1)*Setup!$B$22</f>
        <v>0</v>
      </c>
      <c r="O1000" s="0" t="n">
        <f aca="false">SUMPRODUCT('5N inverse'!$A$13:$Y$13,'5N mesh'!$B$37:$Z$37,$E999:$AC999)+'5N inverse'!$A$13*$C1000/Setup!$B$17+INDEX('5N inverse'!$A$13:$Y$13,1,'5N mesh'!$B$7+1)*Setup!$B$22</f>
        <v>0</v>
      </c>
      <c r="P1000" s="0" t="n">
        <f aca="false">SUMPRODUCT('5N inverse'!$A$14:$Y$14,'5N mesh'!$B$37:$Z$37,$E999:$AC999)+'5N inverse'!$A$14*$C1000/Setup!$B$17+INDEX('5N inverse'!$A$14:$Y$14,1,'5N mesh'!$B$7+1)*Setup!$B$22</f>
        <v>0</v>
      </c>
      <c r="Q1000" s="0" t="n">
        <f aca="false">SUMPRODUCT('5N inverse'!$A$15:$Y$15,'5N mesh'!$B$37:$Z$37,$E999:$AC999)+'5N inverse'!$A$15*$C1000/Setup!$B$17+INDEX('5N inverse'!$A$15:$Y$15,1,'5N mesh'!$B$7+1)*Setup!$B$22</f>
        <v>0</v>
      </c>
      <c r="R1000" s="0" t="n">
        <f aca="false">SUMPRODUCT('5N inverse'!$A$16:$Y$16,'5N mesh'!$B$37:$Z$37,$E999:$AC999)+'5N inverse'!$A$16*$C1000/Setup!$B$17+INDEX('5N inverse'!$A$16:$Y$16,1,'5N mesh'!$B$7+1)*Setup!$B$22</f>
        <v>0</v>
      </c>
      <c r="S1000" s="0" t="n">
        <f aca="false">SUMPRODUCT('5N inverse'!$A$17:$Y$17,'5N mesh'!$B$37:$Z$37,$E999:$AC999)+'5N inverse'!$A$17*$C1000/Setup!$B$17+INDEX('5N inverse'!$A$17:$Y$17,1,'5N mesh'!$B$7+1)*Setup!$B$22</f>
        <v>0</v>
      </c>
      <c r="T1000" s="0" t="n">
        <f aca="false">SUMPRODUCT('5N inverse'!$A$18:$Y$18,'5N mesh'!$B$37:$Z$37,$E999:$AC999)+'5N inverse'!$A$18*$C1000/Setup!$B$17+INDEX('5N inverse'!$A$18:$Y$18,1,'5N mesh'!$B$7+1)*Setup!$B$22</f>
        <v>0</v>
      </c>
      <c r="U1000" s="0" t="n">
        <f aca="false">SUMPRODUCT('5N inverse'!$A$19:$Y$19,'5N mesh'!$B$37:$Z$37,$E999:$AC999)+'5N inverse'!$A$19*$C1000/Setup!$B$17+INDEX('5N inverse'!$A$19:$Y$19,1,'5N mesh'!$B$7+1)*Setup!$B$22</f>
        <v>0</v>
      </c>
      <c r="V1000" s="0" t="n">
        <f aca="false">SUMPRODUCT('5N inverse'!$A$20:$Y$20,'5N mesh'!$B$37:$Z$37,$E999:$AC999)+'5N inverse'!$A$20*$C1000/Setup!$B$17+INDEX('5N inverse'!$A$20:$Y$20,1,'5N mesh'!$B$7+1)*Setup!$B$22</f>
        <v>0</v>
      </c>
      <c r="W1000" s="0" t="n">
        <f aca="false">SUMPRODUCT('5N inverse'!$A$21:$Y$21,'5N mesh'!$B$37:$Z$37,$E999:$AC999)+'5N inverse'!$A$21*$C1000/Setup!$B$17+INDEX('5N inverse'!$A$21:$Y$21,1,'5N mesh'!$B$7+1)*Setup!$B$22</f>
        <v>0</v>
      </c>
      <c r="X1000" s="0" t="n">
        <f aca="false">SUMPRODUCT('5N inverse'!$A$22:$Y$22,'5N mesh'!$B$37:$Z$37,$E999:$AC999)+'5N inverse'!$A$22*$C1000/Setup!$B$17+INDEX('5N inverse'!$A$22:$Y$22,1,'5N mesh'!$B$7+1)*Setup!$B$22</f>
        <v>0</v>
      </c>
      <c r="Y1000" s="0" t="n">
        <f aca="false">SUMPRODUCT('5N inverse'!$A$23:$Y$23,'5N mesh'!$B$37:$Z$37,$E999:$AC999)+'5N inverse'!$A$23*$C1000/Setup!$B$17+INDEX('5N inverse'!$A$23:$Y$23,1,'5N mesh'!$B$7+1)*Setup!$B$22</f>
        <v>0</v>
      </c>
      <c r="Z1000" s="0" t="n">
        <f aca="false">SUMPRODUCT('5N inverse'!$A$24:$Y$24,'5N mesh'!$B$37:$Z$37,$E999:$AC999)+'5N inverse'!$A$24*$C1000/Setup!$B$17+INDEX('5N inverse'!$A$24:$Y$24,1,'5N mesh'!$B$7+1)*Setup!$B$22</f>
        <v>0</v>
      </c>
      <c r="AA1000" s="0" t="n">
        <f aca="false">SUMPRODUCT('5N inverse'!$A$25:$Y$25,'5N mesh'!$B$37:$Z$37,$E999:$AC999)+'5N inverse'!$A$25*$C1000/Setup!$B$17+INDEX('5N inverse'!$A$25:$Y$25,1,'5N mesh'!$B$7+1)*Setup!$B$22</f>
        <v>0</v>
      </c>
      <c r="AB1000" s="0" t="n">
        <f aca="false">SUMPRODUCT('5N inverse'!$A$26:$Y$26,'5N mesh'!$B$37:$Z$37,$E999:$AC999)+'5N inverse'!$A$26*$C1000/Setup!$B$17+INDEX('5N inverse'!$A$26:$Y$26,1,'5N mesh'!$B$7+1)*Setup!$B$22</f>
        <v>0</v>
      </c>
      <c r="AC1000" s="0" t="n">
        <f aca="false">SUMPRODUCT('5N inverse'!$A$27:$Y$27,'5N mesh'!$B$37:$Z$37,$E999:$AC999)+'5N inverse'!$A$27*$C1000/Setup!$B$17+INDEX('5N inverse'!$A$27:$Y$27,1,'5N mesh'!$B$7+1)*Setup!$B$22</f>
        <v>0</v>
      </c>
    </row>
    <row r="1001" customFormat="false" ht="15" hidden="false" customHeight="false" outlineLevel="0" collapsed="false">
      <c r="A1001" s="0" t="n">
        <v>996</v>
      </c>
      <c r="B1001" s="0" t="n">
        <f aca="false">A1001*Setup!$B$11/3600</f>
        <v>83</v>
      </c>
      <c r="C1001" s="0" t="n">
        <f aca="false">Setup!$B$7+Setup!$B$8*COS(2*PI()*(B1001-Setup!$B$9)/24)</f>
        <v>25.0352761804101</v>
      </c>
      <c r="D1001" s="0" t="n">
        <f aca="false">(C1001-E1001)/Setup!$B$17</f>
        <v>20.4715437533362</v>
      </c>
      <c r="E1001" s="0" t="n">
        <f aca="false">SUMPRODUCT('5N inverse'!$A$3:$Y$3,'5N mesh'!$B$37:$Z$37,$E1000:$AC1000)+'5N inverse'!$A$3*$C1001/Setup!$B$17+INDEX('5N inverse'!$A$3:$Y$3,1,'5N mesh'!$B$7+1)*Setup!$B$22</f>
        <v>22.3739754924764</v>
      </c>
      <c r="F1001" s="0" t="n">
        <f aca="false">SUMPRODUCT('5N inverse'!$A$4:$Y$4,'5N mesh'!$B$37:$Z$37,$E1000:$AC1000)+'5N inverse'!$A$4*$C1001/Setup!$B$17+INDEX('5N inverse'!$A$4:$Y$4,1,'5N mesh'!$B$7+1)*Setup!$B$22</f>
        <v>21.1549866993107</v>
      </c>
      <c r="G1001" s="0" t="n">
        <f aca="false">SUMPRODUCT('5N inverse'!$A$5:$Y$5,'5N mesh'!$B$37:$Z$37,$E1000:$AC1000)+'5N inverse'!$A$5*$C1001/Setup!$B$17+INDEX('5N inverse'!$A$5:$Y$5,1,'5N mesh'!$B$7+1)*Setup!$B$22</f>
        <v>18.7170091129792</v>
      </c>
      <c r="H1001" s="0" t="n">
        <f aca="false">SUMPRODUCT('5N inverse'!$A$6:$Y$6,'5N mesh'!$B$37:$Z$37,$E1000:$AC1000)+'5N inverse'!$A$6*$C1001/Setup!$B$17+INDEX('5N inverse'!$A$6:$Y$6,1,'5N mesh'!$B$7+1)*Setup!$B$22</f>
        <v>16.2790315266478</v>
      </c>
      <c r="I1001" s="0" t="n">
        <f aca="false">SUMPRODUCT('5N inverse'!$A$7:$Y$7,'5N mesh'!$B$37:$Z$37,$E1000:$AC1000)+'5N inverse'!$A$7*$C1001/Setup!$B$17+INDEX('5N inverse'!$A$7:$Y$7,1,'5N mesh'!$B$7+1)*Setup!$B$22</f>
        <v>15.0600427334821</v>
      </c>
      <c r="J1001" s="0" t="n">
        <f aca="false">SUMPRODUCT('5N inverse'!$A$8:$Y$8,'5N mesh'!$B$37:$Z$37,$E1000:$AC1000)+'5N inverse'!$A$8*$C1001/Setup!$B$17+INDEX('5N inverse'!$A$8:$Y$8,1,'5N mesh'!$B$7+1)*Setup!$B$22</f>
        <v>0</v>
      </c>
      <c r="K1001" s="0" t="n">
        <f aca="false">SUMPRODUCT('5N inverse'!$A$9:$Y$9,'5N mesh'!$B$37:$Z$37,$E1000:$AC1000)+'5N inverse'!$A$9*$C1001/Setup!$B$17+INDEX('5N inverse'!$A$9:$Y$9,1,'5N mesh'!$B$7+1)*Setup!$B$22</f>
        <v>0</v>
      </c>
      <c r="L1001" s="0" t="n">
        <f aca="false">SUMPRODUCT('5N inverse'!$A$10:$Y$10,'5N mesh'!$B$37:$Z$37,$E1000:$AC1000)+'5N inverse'!$A$10*$C1001/Setup!$B$17+INDEX('5N inverse'!$A$10:$Y$10,1,'5N mesh'!$B$7+1)*Setup!$B$22</f>
        <v>0</v>
      </c>
      <c r="M1001" s="0" t="n">
        <f aca="false">SUMPRODUCT('5N inverse'!$A$11:$Y$11,'5N mesh'!$B$37:$Z$37,$E1000:$AC1000)+'5N inverse'!$A$11*$C1001/Setup!$B$17+INDEX('5N inverse'!$A$11:$Y$11,1,'5N mesh'!$B$7+1)*Setup!$B$22</f>
        <v>0</v>
      </c>
      <c r="N1001" s="0" t="n">
        <f aca="false">SUMPRODUCT('5N inverse'!$A$12:$Y$12,'5N mesh'!$B$37:$Z$37,$E1000:$AC1000)+'5N inverse'!$A$12*$C1001/Setup!$B$17+INDEX('5N inverse'!$A$12:$Y$12,1,'5N mesh'!$B$7+1)*Setup!$B$22</f>
        <v>0</v>
      </c>
      <c r="O1001" s="0" t="n">
        <f aca="false">SUMPRODUCT('5N inverse'!$A$13:$Y$13,'5N mesh'!$B$37:$Z$37,$E1000:$AC1000)+'5N inverse'!$A$13*$C1001/Setup!$B$17+INDEX('5N inverse'!$A$13:$Y$13,1,'5N mesh'!$B$7+1)*Setup!$B$22</f>
        <v>0</v>
      </c>
      <c r="P1001" s="0" t="n">
        <f aca="false">SUMPRODUCT('5N inverse'!$A$14:$Y$14,'5N mesh'!$B$37:$Z$37,$E1000:$AC1000)+'5N inverse'!$A$14*$C1001/Setup!$B$17+INDEX('5N inverse'!$A$14:$Y$14,1,'5N mesh'!$B$7+1)*Setup!$B$22</f>
        <v>0</v>
      </c>
      <c r="Q1001" s="0" t="n">
        <f aca="false">SUMPRODUCT('5N inverse'!$A$15:$Y$15,'5N mesh'!$B$37:$Z$37,$E1000:$AC1000)+'5N inverse'!$A$15*$C1001/Setup!$B$17+INDEX('5N inverse'!$A$15:$Y$15,1,'5N mesh'!$B$7+1)*Setup!$B$22</f>
        <v>0</v>
      </c>
      <c r="R1001" s="0" t="n">
        <f aca="false">SUMPRODUCT('5N inverse'!$A$16:$Y$16,'5N mesh'!$B$37:$Z$37,$E1000:$AC1000)+'5N inverse'!$A$16*$C1001/Setup!$B$17+INDEX('5N inverse'!$A$16:$Y$16,1,'5N mesh'!$B$7+1)*Setup!$B$22</f>
        <v>0</v>
      </c>
      <c r="S1001" s="0" t="n">
        <f aca="false">SUMPRODUCT('5N inverse'!$A$17:$Y$17,'5N mesh'!$B$37:$Z$37,$E1000:$AC1000)+'5N inverse'!$A$17*$C1001/Setup!$B$17+INDEX('5N inverse'!$A$17:$Y$17,1,'5N mesh'!$B$7+1)*Setup!$B$22</f>
        <v>0</v>
      </c>
      <c r="T1001" s="0" t="n">
        <f aca="false">SUMPRODUCT('5N inverse'!$A$18:$Y$18,'5N mesh'!$B$37:$Z$37,$E1000:$AC1000)+'5N inverse'!$A$18*$C1001/Setup!$B$17+INDEX('5N inverse'!$A$18:$Y$18,1,'5N mesh'!$B$7+1)*Setup!$B$22</f>
        <v>0</v>
      </c>
      <c r="U1001" s="0" t="n">
        <f aca="false">SUMPRODUCT('5N inverse'!$A$19:$Y$19,'5N mesh'!$B$37:$Z$37,$E1000:$AC1000)+'5N inverse'!$A$19*$C1001/Setup!$B$17+INDEX('5N inverse'!$A$19:$Y$19,1,'5N mesh'!$B$7+1)*Setup!$B$22</f>
        <v>0</v>
      </c>
      <c r="V1001" s="0" t="n">
        <f aca="false">SUMPRODUCT('5N inverse'!$A$20:$Y$20,'5N mesh'!$B$37:$Z$37,$E1000:$AC1000)+'5N inverse'!$A$20*$C1001/Setup!$B$17+INDEX('5N inverse'!$A$20:$Y$20,1,'5N mesh'!$B$7+1)*Setup!$B$22</f>
        <v>0</v>
      </c>
      <c r="W1001" s="0" t="n">
        <f aca="false">SUMPRODUCT('5N inverse'!$A$21:$Y$21,'5N mesh'!$B$37:$Z$37,$E1000:$AC1000)+'5N inverse'!$A$21*$C1001/Setup!$B$17+INDEX('5N inverse'!$A$21:$Y$21,1,'5N mesh'!$B$7+1)*Setup!$B$22</f>
        <v>0</v>
      </c>
      <c r="X1001" s="0" t="n">
        <f aca="false">SUMPRODUCT('5N inverse'!$A$22:$Y$22,'5N mesh'!$B$37:$Z$37,$E1000:$AC1000)+'5N inverse'!$A$22*$C1001/Setup!$B$17+INDEX('5N inverse'!$A$22:$Y$22,1,'5N mesh'!$B$7+1)*Setup!$B$22</f>
        <v>0</v>
      </c>
      <c r="Y1001" s="0" t="n">
        <f aca="false">SUMPRODUCT('5N inverse'!$A$23:$Y$23,'5N mesh'!$B$37:$Z$37,$E1000:$AC1000)+'5N inverse'!$A$23*$C1001/Setup!$B$17+INDEX('5N inverse'!$A$23:$Y$23,1,'5N mesh'!$B$7+1)*Setup!$B$22</f>
        <v>0</v>
      </c>
      <c r="Z1001" s="0" t="n">
        <f aca="false">SUMPRODUCT('5N inverse'!$A$24:$Y$24,'5N mesh'!$B$37:$Z$37,$E1000:$AC1000)+'5N inverse'!$A$24*$C1001/Setup!$B$17+INDEX('5N inverse'!$A$24:$Y$24,1,'5N mesh'!$B$7+1)*Setup!$B$22</f>
        <v>0</v>
      </c>
      <c r="AA1001" s="0" t="n">
        <f aca="false">SUMPRODUCT('5N inverse'!$A$25:$Y$25,'5N mesh'!$B$37:$Z$37,$E1000:$AC1000)+'5N inverse'!$A$25*$C1001/Setup!$B$17+INDEX('5N inverse'!$A$25:$Y$25,1,'5N mesh'!$B$7+1)*Setup!$B$22</f>
        <v>0</v>
      </c>
      <c r="AB1001" s="0" t="n">
        <f aca="false">SUMPRODUCT('5N inverse'!$A$26:$Y$26,'5N mesh'!$B$37:$Z$37,$E1000:$AC1000)+'5N inverse'!$A$26*$C1001/Setup!$B$17+INDEX('5N inverse'!$A$26:$Y$26,1,'5N mesh'!$B$7+1)*Setup!$B$22</f>
        <v>0</v>
      </c>
      <c r="AC1001" s="0" t="n">
        <f aca="false">SUMPRODUCT('5N inverse'!$A$27:$Y$27,'5N mesh'!$B$37:$Z$37,$E1000:$AC1000)+'5N inverse'!$A$27*$C1001/Setup!$B$17+INDEX('5N inverse'!$A$27:$Y$27,1,'5N mesh'!$B$7+1)*Setup!$B$22</f>
        <v>0</v>
      </c>
    </row>
    <row r="1002" customFormat="false" ht="15" hidden="false" customHeight="false" outlineLevel="0" collapsed="false">
      <c r="A1002" s="0" t="n">
        <v>997</v>
      </c>
      <c r="B1002" s="0" t="n">
        <f aca="false">A1002*Setup!$B$11/3600</f>
        <v>83.0833333333333</v>
      </c>
      <c r="C1002" s="0" t="n">
        <f aca="false">Setup!$B$7+Setup!$B$8*COS(2*PI()*(B1002-Setup!$B$9)/24)</f>
        <v>25.119316056124</v>
      </c>
      <c r="D1002" s="0" t="n">
        <f aca="false">(C1002-E1002)/Setup!$B$17</f>
        <v>20.8651423202207</v>
      </c>
      <c r="E1002" s="0" t="n">
        <f aca="false">SUMPRODUCT('5N inverse'!$A$3:$Y$3,'5N mesh'!$B$37:$Z$37,$E1001:$AC1001)+'5N inverse'!$A$3*$C1002/Setup!$B$17+INDEX('5N inverse'!$A$3:$Y$3,1,'5N mesh'!$B$7+1)*Setup!$B$22</f>
        <v>22.4068475544953</v>
      </c>
      <c r="F1002" s="0" t="n">
        <f aca="false">SUMPRODUCT('5N inverse'!$A$4:$Y$4,'5N mesh'!$B$37:$Z$37,$E1001:$AC1001)+'5N inverse'!$A$4*$C1002/Setup!$B$17+INDEX('5N inverse'!$A$4:$Y$4,1,'5N mesh'!$B$7+1)*Setup!$B$22</f>
        <v>21.1824000727007</v>
      </c>
      <c r="G1002" s="0" t="n">
        <f aca="false">SUMPRODUCT('5N inverse'!$A$5:$Y$5,'5N mesh'!$B$37:$Z$37,$E1001:$AC1001)+'5N inverse'!$A$5*$C1002/Setup!$B$17+INDEX('5N inverse'!$A$5:$Y$5,1,'5N mesh'!$B$7+1)*Setup!$B$22</f>
        <v>18.7335051091114</v>
      </c>
      <c r="H1002" s="0" t="n">
        <f aca="false">SUMPRODUCT('5N inverse'!$A$6:$Y$6,'5N mesh'!$B$37:$Z$37,$E1001:$AC1001)+'5N inverse'!$A$6*$C1002/Setup!$B$17+INDEX('5N inverse'!$A$6:$Y$6,1,'5N mesh'!$B$7+1)*Setup!$B$22</f>
        <v>16.2846101455221</v>
      </c>
      <c r="I1002" s="0" t="n">
        <f aca="false">SUMPRODUCT('5N inverse'!$A$7:$Y$7,'5N mesh'!$B$37:$Z$37,$E1001:$AC1001)+'5N inverse'!$A$7*$C1002/Setup!$B$17+INDEX('5N inverse'!$A$7:$Y$7,1,'5N mesh'!$B$7+1)*Setup!$B$22</f>
        <v>15.0601626637275</v>
      </c>
      <c r="J1002" s="0" t="n">
        <f aca="false">SUMPRODUCT('5N inverse'!$A$8:$Y$8,'5N mesh'!$B$37:$Z$37,$E1001:$AC1001)+'5N inverse'!$A$8*$C1002/Setup!$B$17+INDEX('5N inverse'!$A$8:$Y$8,1,'5N mesh'!$B$7+1)*Setup!$B$22</f>
        <v>0</v>
      </c>
      <c r="K1002" s="0" t="n">
        <f aca="false">SUMPRODUCT('5N inverse'!$A$9:$Y$9,'5N mesh'!$B$37:$Z$37,$E1001:$AC1001)+'5N inverse'!$A$9*$C1002/Setup!$B$17+INDEX('5N inverse'!$A$9:$Y$9,1,'5N mesh'!$B$7+1)*Setup!$B$22</f>
        <v>0</v>
      </c>
      <c r="L1002" s="0" t="n">
        <f aca="false">SUMPRODUCT('5N inverse'!$A$10:$Y$10,'5N mesh'!$B$37:$Z$37,$E1001:$AC1001)+'5N inverse'!$A$10*$C1002/Setup!$B$17+INDEX('5N inverse'!$A$10:$Y$10,1,'5N mesh'!$B$7+1)*Setup!$B$22</f>
        <v>0</v>
      </c>
      <c r="M1002" s="0" t="n">
        <f aca="false">SUMPRODUCT('5N inverse'!$A$11:$Y$11,'5N mesh'!$B$37:$Z$37,$E1001:$AC1001)+'5N inverse'!$A$11*$C1002/Setup!$B$17+INDEX('5N inverse'!$A$11:$Y$11,1,'5N mesh'!$B$7+1)*Setup!$B$22</f>
        <v>0</v>
      </c>
      <c r="N1002" s="0" t="n">
        <f aca="false">SUMPRODUCT('5N inverse'!$A$12:$Y$12,'5N mesh'!$B$37:$Z$37,$E1001:$AC1001)+'5N inverse'!$A$12*$C1002/Setup!$B$17+INDEX('5N inverse'!$A$12:$Y$12,1,'5N mesh'!$B$7+1)*Setup!$B$22</f>
        <v>0</v>
      </c>
      <c r="O1002" s="0" t="n">
        <f aca="false">SUMPRODUCT('5N inverse'!$A$13:$Y$13,'5N mesh'!$B$37:$Z$37,$E1001:$AC1001)+'5N inverse'!$A$13*$C1002/Setup!$B$17+INDEX('5N inverse'!$A$13:$Y$13,1,'5N mesh'!$B$7+1)*Setup!$B$22</f>
        <v>0</v>
      </c>
      <c r="P1002" s="0" t="n">
        <f aca="false">SUMPRODUCT('5N inverse'!$A$14:$Y$14,'5N mesh'!$B$37:$Z$37,$E1001:$AC1001)+'5N inverse'!$A$14*$C1002/Setup!$B$17+INDEX('5N inverse'!$A$14:$Y$14,1,'5N mesh'!$B$7+1)*Setup!$B$22</f>
        <v>0</v>
      </c>
      <c r="Q1002" s="0" t="n">
        <f aca="false">SUMPRODUCT('5N inverse'!$A$15:$Y$15,'5N mesh'!$B$37:$Z$37,$E1001:$AC1001)+'5N inverse'!$A$15*$C1002/Setup!$B$17+INDEX('5N inverse'!$A$15:$Y$15,1,'5N mesh'!$B$7+1)*Setup!$B$22</f>
        <v>0</v>
      </c>
      <c r="R1002" s="0" t="n">
        <f aca="false">SUMPRODUCT('5N inverse'!$A$16:$Y$16,'5N mesh'!$B$37:$Z$37,$E1001:$AC1001)+'5N inverse'!$A$16*$C1002/Setup!$B$17+INDEX('5N inverse'!$A$16:$Y$16,1,'5N mesh'!$B$7+1)*Setup!$B$22</f>
        <v>0</v>
      </c>
      <c r="S1002" s="0" t="n">
        <f aca="false">SUMPRODUCT('5N inverse'!$A$17:$Y$17,'5N mesh'!$B$37:$Z$37,$E1001:$AC1001)+'5N inverse'!$A$17*$C1002/Setup!$B$17+INDEX('5N inverse'!$A$17:$Y$17,1,'5N mesh'!$B$7+1)*Setup!$B$22</f>
        <v>0</v>
      </c>
      <c r="T1002" s="0" t="n">
        <f aca="false">SUMPRODUCT('5N inverse'!$A$18:$Y$18,'5N mesh'!$B$37:$Z$37,$E1001:$AC1001)+'5N inverse'!$A$18*$C1002/Setup!$B$17+INDEX('5N inverse'!$A$18:$Y$18,1,'5N mesh'!$B$7+1)*Setup!$B$22</f>
        <v>0</v>
      </c>
      <c r="U1002" s="0" t="n">
        <f aca="false">SUMPRODUCT('5N inverse'!$A$19:$Y$19,'5N mesh'!$B$37:$Z$37,$E1001:$AC1001)+'5N inverse'!$A$19*$C1002/Setup!$B$17+INDEX('5N inverse'!$A$19:$Y$19,1,'5N mesh'!$B$7+1)*Setup!$B$22</f>
        <v>0</v>
      </c>
      <c r="V1002" s="0" t="n">
        <f aca="false">SUMPRODUCT('5N inverse'!$A$20:$Y$20,'5N mesh'!$B$37:$Z$37,$E1001:$AC1001)+'5N inverse'!$A$20*$C1002/Setup!$B$17+INDEX('5N inverse'!$A$20:$Y$20,1,'5N mesh'!$B$7+1)*Setup!$B$22</f>
        <v>0</v>
      </c>
      <c r="W1002" s="0" t="n">
        <f aca="false">SUMPRODUCT('5N inverse'!$A$21:$Y$21,'5N mesh'!$B$37:$Z$37,$E1001:$AC1001)+'5N inverse'!$A$21*$C1002/Setup!$B$17+INDEX('5N inverse'!$A$21:$Y$21,1,'5N mesh'!$B$7+1)*Setup!$B$22</f>
        <v>0</v>
      </c>
      <c r="X1002" s="0" t="n">
        <f aca="false">SUMPRODUCT('5N inverse'!$A$22:$Y$22,'5N mesh'!$B$37:$Z$37,$E1001:$AC1001)+'5N inverse'!$A$22*$C1002/Setup!$B$17+INDEX('5N inverse'!$A$22:$Y$22,1,'5N mesh'!$B$7+1)*Setup!$B$22</f>
        <v>0</v>
      </c>
      <c r="Y1002" s="0" t="n">
        <f aca="false">SUMPRODUCT('5N inverse'!$A$23:$Y$23,'5N mesh'!$B$37:$Z$37,$E1001:$AC1001)+'5N inverse'!$A$23*$C1002/Setup!$B$17+INDEX('5N inverse'!$A$23:$Y$23,1,'5N mesh'!$B$7+1)*Setup!$B$22</f>
        <v>0</v>
      </c>
      <c r="Z1002" s="0" t="n">
        <f aca="false">SUMPRODUCT('5N inverse'!$A$24:$Y$24,'5N mesh'!$B$37:$Z$37,$E1001:$AC1001)+'5N inverse'!$A$24*$C1002/Setup!$B$17+INDEX('5N inverse'!$A$24:$Y$24,1,'5N mesh'!$B$7+1)*Setup!$B$22</f>
        <v>0</v>
      </c>
      <c r="AA1002" s="0" t="n">
        <f aca="false">SUMPRODUCT('5N inverse'!$A$25:$Y$25,'5N mesh'!$B$37:$Z$37,$E1001:$AC1001)+'5N inverse'!$A$25*$C1002/Setup!$B$17+INDEX('5N inverse'!$A$25:$Y$25,1,'5N mesh'!$B$7+1)*Setup!$B$22</f>
        <v>0</v>
      </c>
      <c r="AB1002" s="0" t="n">
        <f aca="false">SUMPRODUCT('5N inverse'!$A$26:$Y$26,'5N mesh'!$B$37:$Z$37,$E1001:$AC1001)+'5N inverse'!$A$26*$C1002/Setup!$B$17+INDEX('5N inverse'!$A$26:$Y$26,1,'5N mesh'!$B$7+1)*Setup!$B$22</f>
        <v>0</v>
      </c>
      <c r="AC1002" s="0" t="n">
        <f aca="false">SUMPRODUCT('5N inverse'!$A$27:$Y$27,'5N mesh'!$B$37:$Z$37,$E1001:$AC1001)+'5N inverse'!$A$27*$C1002/Setup!$B$17+INDEX('5N inverse'!$A$27:$Y$27,1,'5N mesh'!$B$7+1)*Setup!$B$22</f>
        <v>0</v>
      </c>
    </row>
    <row r="1003" customFormat="false" ht="15" hidden="false" customHeight="false" outlineLevel="0" collapsed="false">
      <c r="A1003" s="0" t="n">
        <v>998</v>
      </c>
      <c r="B1003" s="0" t="n">
        <f aca="false">A1003*Setup!$B$11/3600</f>
        <v>83.1666666666667</v>
      </c>
      <c r="C1003" s="0" t="n">
        <f aca="false">Setup!$B$7+Setup!$B$8*COS(2*PI()*(B1003-Setup!$B$9)/24)</f>
        <v>25.2028231980171</v>
      </c>
      <c r="D1003" s="0" t="n">
        <f aca="false">(C1003-E1003)/Setup!$B$17</f>
        <v>21.2496960059131</v>
      </c>
      <c r="E1003" s="0" t="n">
        <f aca="false">SUMPRODUCT('5N inverse'!$A$3:$Y$3,'5N mesh'!$B$37:$Z$37,$E1002:$AC1002)+'5N inverse'!$A$3*$C1003/Setup!$B$17+INDEX('5N inverse'!$A$3:$Y$3,1,'5N mesh'!$B$7+1)*Setup!$B$22</f>
        <v>22.4403627172484</v>
      </c>
      <c r="F1003" s="0" t="n">
        <f aca="false">SUMPRODUCT('5N inverse'!$A$4:$Y$4,'5N mesh'!$B$37:$Z$37,$E1002:$AC1002)+'5N inverse'!$A$4*$C1003/Setup!$B$17+INDEX('5N inverse'!$A$4:$Y$4,1,'5N mesh'!$B$7+1)*Setup!$B$22</f>
        <v>21.2103504957762</v>
      </c>
      <c r="G1003" s="0" t="n">
        <f aca="false">SUMPRODUCT('5N inverse'!$A$5:$Y$5,'5N mesh'!$B$37:$Z$37,$E1002:$AC1002)+'5N inverse'!$A$5*$C1003/Setup!$B$17+INDEX('5N inverse'!$A$5:$Y$5,1,'5N mesh'!$B$7+1)*Setup!$B$22</f>
        <v>18.7503260528317</v>
      </c>
      <c r="H1003" s="0" t="n">
        <f aca="false">SUMPRODUCT('5N inverse'!$A$6:$Y$6,'5N mesh'!$B$37:$Z$37,$E1002:$AC1002)+'5N inverse'!$A$6*$C1003/Setup!$B$17+INDEX('5N inverse'!$A$6:$Y$6,1,'5N mesh'!$B$7+1)*Setup!$B$22</f>
        <v>16.2903016098873</v>
      </c>
      <c r="I1003" s="0" t="n">
        <f aca="false">SUMPRODUCT('5N inverse'!$A$7:$Y$7,'5N mesh'!$B$37:$Z$37,$E1002:$AC1002)+'5N inverse'!$A$7*$C1003/Setup!$B$17+INDEX('5N inverse'!$A$7:$Y$7,1,'5N mesh'!$B$7+1)*Setup!$B$22</f>
        <v>15.0602893884151</v>
      </c>
      <c r="J1003" s="0" t="n">
        <f aca="false">SUMPRODUCT('5N inverse'!$A$8:$Y$8,'5N mesh'!$B$37:$Z$37,$E1002:$AC1002)+'5N inverse'!$A$8*$C1003/Setup!$B$17+INDEX('5N inverse'!$A$8:$Y$8,1,'5N mesh'!$B$7+1)*Setup!$B$22</f>
        <v>0</v>
      </c>
      <c r="K1003" s="0" t="n">
        <f aca="false">SUMPRODUCT('5N inverse'!$A$9:$Y$9,'5N mesh'!$B$37:$Z$37,$E1002:$AC1002)+'5N inverse'!$A$9*$C1003/Setup!$B$17+INDEX('5N inverse'!$A$9:$Y$9,1,'5N mesh'!$B$7+1)*Setup!$B$22</f>
        <v>0</v>
      </c>
      <c r="L1003" s="0" t="n">
        <f aca="false">SUMPRODUCT('5N inverse'!$A$10:$Y$10,'5N mesh'!$B$37:$Z$37,$E1002:$AC1002)+'5N inverse'!$A$10*$C1003/Setup!$B$17+INDEX('5N inverse'!$A$10:$Y$10,1,'5N mesh'!$B$7+1)*Setup!$B$22</f>
        <v>0</v>
      </c>
      <c r="M1003" s="0" t="n">
        <f aca="false">SUMPRODUCT('5N inverse'!$A$11:$Y$11,'5N mesh'!$B$37:$Z$37,$E1002:$AC1002)+'5N inverse'!$A$11*$C1003/Setup!$B$17+INDEX('5N inverse'!$A$11:$Y$11,1,'5N mesh'!$B$7+1)*Setup!$B$22</f>
        <v>0</v>
      </c>
      <c r="N1003" s="0" t="n">
        <f aca="false">SUMPRODUCT('5N inverse'!$A$12:$Y$12,'5N mesh'!$B$37:$Z$37,$E1002:$AC1002)+'5N inverse'!$A$12*$C1003/Setup!$B$17+INDEX('5N inverse'!$A$12:$Y$12,1,'5N mesh'!$B$7+1)*Setup!$B$22</f>
        <v>0</v>
      </c>
      <c r="O1003" s="0" t="n">
        <f aca="false">SUMPRODUCT('5N inverse'!$A$13:$Y$13,'5N mesh'!$B$37:$Z$37,$E1002:$AC1002)+'5N inverse'!$A$13*$C1003/Setup!$B$17+INDEX('5N inverse'!$A$13:$Y$13,1,'5N mesh'!$B$7+1)*Setup!$B$22</f>
        <v>0</v>
      </c>
      <c r="P1003" s="0" t="n">
        <f aca="false">SUMPRODUCT('5N inverse'!$A$14:$Y$14,'5N mesh'!$B$37:$Z$37,$E1002:$AC1002)+'5N inverse'!$A$14*$C1003/Setup!$B$17+INDEX('5N inverse'!$A$14:$Y$14,1,'5N mesh'!$B$7+1)*Setup!$B$22</f>
        <v>0</v>
      </c>
      <c r="Q1003" s="0" t="n">
        <f aca="false">SUMPRODUCT('5N inverse'!$A$15:$Y$15,'5N mesh'!$B$37:$Z$37,$E1002:$AC1002)+'5N inverse'!$A$15*$C1003/Setup!$B$17+INDEX('5N inverse'!$A$15:$Y$15,1,'5N mesh'!$B$7+1)*Setup!$B$22</f>
        <v>0</v>
      </c>
      <c r="R1003" s="0" t="n">
        <f aca="false">SUMPRODUCT('5N inverse'!$A$16:$Y$16,'5N mesh'!$B$37:$Z$37,$E1002:$AC1002)+'5N inverse'!$A$16*$C1003/Setup!$B$17+INDEX('5N inverse'!$A$16:$Y$16,1,'5N mesh'!$B$7+1)*Setup!$B$22</f>
        <v>0</v>
      </c>
      <c r="S1003" s="0" t="n">
        <f aca="false">SUMPRODUCT('5N inverse'!$A$17:$Y$17,'5N mesh'!$B$37:$Z$37,$E1002:$AC1002)+'5N inverse'!$A$17*$C1003/Setup!$B$17+INDEX('5N inverse'!$A$17:$Y$17,1,'5N mesh'!$B$7+1)*Setup!$B$22</f>
        <v>0</v>
      </c>
      <c r="T1003" s="0" t="n">
        <f aca="false">SUMPRODUCT('5N inverse'!$A$18:$Y$18,'5N mesh'!$B$37:$Z$37,$E1002:$AC1002)+'5N inverse'!$A$18*$C1003/Setup!$B$17+INDEX('5N inverse'!$A$18:$Y$18,1,'5N mesh'!$B$7+1)*Setup!$B$22</f>
        <v>0</v>
      </c>
      <c r="U1003" s="0" t="n">
        <f aca="false">SUMPRODUCT('5N inverse'!$A$19:$Y$19,'5N mesh'!$B$37:$Z$37,$E1002:$AC1002)+'5N inverse'!$A$19*$C1003/Setup!$B$17+INDEX('5N inverse'!$A$19:$Y$19,1,'5N mesh'!$B$7+1)*Setup!$B$22</f>
        <v>0</v>
      </c>
      <c r="V1003" s="0" t="n">
        <f aca="false">SUMPRODUCT('5N inverse'!$A$20:$Y$20,'5N mesh'!$B$37:$Z$37,$E1002:$AC1002)+'5N inverse'!$A$20*$C1003/Setup!$B$17+INDEX('5N inverse'!$A$20:$Y$20,1,'5N mesh'!$B$7+1)*Setup!$B$22</f>
        <v>0</v>
      </c>
      <c r="W1003" s="0" t="n">
        <f aca="false">SUMPRODUCT('5N inverse'!$A$21:$Y$21,'5N mesh'!$B$37:$Z$37,$E1002:$AC1002)+'5N inverse'!$A$21*$C1003/Setup!$B$17+INDEX('5N inverse'!$A$21:$Y$21,1,'5N mesh'!$B$7+1)*Setup!$B$22</f>
        <v>0</v>
      </c>
      <c r="X1003" s="0" t="n">
        <f aca="false">SUMPRODUCT('5N inverse'!$A$22:$Y$22,'5N mesh'!$B$37:$Z$37,$E1002:$AC1002)+'5N inverse'!$A$22*$C1003/Setup!$B$17+INDEX('5N inverse'!$A$22:$Y$22,1,'5N mesh'!$B$7+1)*Setup!$B$22</f>
        <v>0</v>
      </c>
      <c r="Y1003" s="0" t="n">
        <f aca="false">SUMPRODUCT('5N inverse'!$A$23:$Y$23,'5N mesh'!$B$37:$Z$37,$E1002:$AC1002)+'5N inverse'!$A$23*$C1003/Setup!$B$17+INDEX('5N inverse'!$A$23:$Y$23,1,'5N mesh'!$B$7+1)*Setup!$B$22</f>
        <v>0</v>
      </c>
      <c r="Z1003" s="0" t="n">
        <f aca="false">SUMPRODUCT('5N inverse'!$A$24:$Y$24,'5N mesh'!$B$37:$Z$37,$E1002:$AC1002)+'5N inverse'!$A$24*$C1003/Setup!$B$17+INDEX('5N inverse'!$A$24:$Y$24,1,'5N mesh'!$B$7+1)*Setup!$B$22</f>
        <v>0</v>
      </c>
      <c r="AA1003" s="0" t="n">
        <f aca="false">SUMPRODUCT('5N inverse'!$A$25:$Y$25,'5N mesh'!$B$37:$Z$37,$E1002:$AC1002)+'5N inverse'!$A$25*$C1003/Setup!$B$17+INDEX('5N inverse'!$A$25:$Y$25,1,'5N mesh'!$B$7+1)*Setup!$B$22</f>
        <v>0</v>
      </c>
      <c r="AB1003" s="0" t="n">
        <f aca="false">SUMPRODUCT('5N inverse'!$A$26:$Y$26,'5N mesh'!$B$37:$Z$37,$E1002:$AC1002)+'5N inverse'!$A$26*$C1003/Setup!$B$17+INDEX('5N inverse'!$A$26:$Y$26,1,'5N mesh'!$B$7+1)*Setup!$B$22</f>
        <v>0</v>
      </c>
      <c r="AC1003" s="0" t="n">
        <f aca="false">SUMPRODUCT('5N inverse'!$A$27:$Y$27,'5N mesh'!$B$37:$Z$37,$E1002:$AC1002)+'5N inverse'!$A$27*$C1003/Setup!$B$17+INDEX('5N inverse'!$A$27:$Y$27,1,'5N mesh'!$B$7+1)*Setup!$B$22</f>
        <v>0</v>
      </c>
    </row>
    <row r="1004" customFormat="false" ht="15" hidden="false" customHeight="false" outlineLevel="0" collapsed="false">
      <c r="A1004" s="0" t="n">
        <v>999</v>
      </c>
      <c r="B1004" s="0" t="n">
        <f aca="false">A1004*Setup!$B$11/3600</f>
        <v>83.25</v>
      </c>
      <c r="C1004" s="0" t="n">
        <f aca="false">Setup!$B$7+Setup!$B$8*COS(2*PI()*(B1004-Setup!$B$9)/24)</f>
        <v>25.2857578612126</v>
      </c>
      <c r="D1004" s="0" t="n">
        <f aca="false">(C1004-E1004)/Setup!$B$17</f>
        <v>21.6250217826487</v>
      </c>
      <c r="E1004" s="0" t="n">
        <f aca="false">SUMPRODUCT('5N inverse'!$A$3:$Y$3,'5N mesh'!$B$37:$Z$37,$E1003:$AC1003)+'5N inverse'!$A$3*$C1004/Setup!$B$17+INDEX('5N inverse'!$A$3:$Y$3,1,'5N mesh'!$B$7+1)*Setup!$B$22</f>
        <v>22.4745050294683</v>
      </c>
      <c r="F1004" s="0" t="n">
        <f aca="false">SUMPRODUCT('5N inverse'!$A$4:$Y$4,'5N mesh'!$B$37:$Z$37,$E1003:$AC1003)+'5N inverse'!$A$4*$C1004/Setup!$B$17+INDEX('5N inverse'!$A$4:$Y$4,1,'5N mesh'!$B$7+1)*Setup!$B$22</f>
        <v>21.2388246657623</v>
      </c>
      <c r="G1004" s="0" t="n">
        <f aca="false">SUMPRODUCT('5N inverse'!$A$5:$Y$5,'5N mesh'!$B$37:$Z$37,$E1003:$AC1003)+'5N inverse'!$A$5*$C1004/Setup!$B$17+INDEX('5N inverse'!$A$5:$Y$5,1,'5N mesh'!$B$7+1)*Setup!$B$22</f>
        <v>18.7674639383504</v>
      </c>
      <c r="H1004" s="0" t="n">
        <f aca="false">SUMPRODUCT('5N inverse'!$A$6:$Y$6,'5N mesh'!$B$37:$Z$37,$E1003:$AC1003)+'5N inverse'!$A$6*$C1004/Setup!$B$17+INDEX('5N inverse'!$A$6:$Y$6,1,'5N mesh'!$B$7+1)*Setup!$B$22</f>
        <v>16.2961032109385</v>
      </c>
      <c r="I1004" s="0" t="n">
        <f aca="false">SUMPRODUCT('5N inverse'!$A$7:$Y$7,'5N mesh'!$B$37:$Z$37,$E1003:$AC1003)+'5N inverse'!$A$7*$C1004/Setup!$B$17+INDEX('5N inverse'!$A$7:$Y$7,1,'5N mesh'!$B$7+1)*Setup!$B$22</f>
        <v>15.0604228472325</v>
      </c>
      <c r="J1004" s="0" t="n">
        <f aca="false">SUMPRODUCT('5N inverse'!$A$8:$Y$8,'5N mesh'!$B$37:$Z$37,$E1003:$AC1003)+'5N inverse'!$A$8*$C1004/Setup!$B$17+INDEX('5N inverse'!$A$8:$Y$8,1,'5N mesh'!$B$7+1)*Setup!$B$22</f>
        <v>0</v>
      </c>
      <c r="K1004" s="0" t="n">
        <f aca="false">SUMPRODUCT('5N inverse'!$A$9:$Y$9,'5N mesh'!$B$37:$Z$37,$E1003:$AC1003)+'5N inverse'!$A$9*$C1004/Setup!$B$17+INDEX('5N inverse'!$A$9:$Y$9,1,'5N mesh'!$B$7+1)*Setup!$B$22</f>
        <v>0</v>
      </c>
      <c r="L1004" s="0" t="n">
        <f aca="false">SUMPRODUCT('5N inverse'!$A$10:$Y$10,'5N mesh'!$B$37:$Z$37,$E1003:$AC1003)+'5N inverse'!$A$10*$C1004/Setup!$B$17+INDEX('5N inverse'!$A$10:$Y$10,1,'5N mesh'!$B$7+1)*Setup!$B$22</f>
        <v>0</v>
      </c>
      <c r="M1004" s="0" t="n">
        <f aca="false">SUMPRODUCT('5N inverse'!$A$11:$Y$11,'5N mesh'!$B$37:$Z$37,$E1003:$AC1003)+'5N inverse'!$A$11*$C1004/Setup!$B$17+INDEX('5N inverse'!$A$11:$Y$11,1,'5N mesh'!$B$7+1)*Setup!$B$22</f>
        <v>0</v>
      </c>
      <c r="N1004" s="0" t="n">
        <f aca="false">SUMPRODUCT('5N inverse'!$A$12:$Y$12,'5N mesh'!$B$37:$Z$37,$E1003:$AC1003)+'5N inverse'!$A$12*$C1004/Setup!$B$17+INDEX('5N inverse'!$A$12:$Y$12,1,'5N mesh'!$B$7+1)*Setup!$B$22</f>
        <v>0</v>
      </c>
      <c r="O1004" s="0" t="n">
        <f aca="false">SUMPRODUCT('5N inverse'!$A$13:$Y$13,'5N mesh'!$B$37:$Z$37,$E1003:$AC1003)+'5N inverse'!$A$13*$C1004/Setup!$B$17+INDEX('5N inverse'!$A$13:$Y$13,1,'5N mesh'!$B$7+1)*Setup!$B$22</f>
        <v>0</v>
      </c>
      <c r="P1004" s="0" t="n">
        <f aca="false">SUMPRODUCT('5N inverse'!$A$14:$Y$14,'5N mesh'!$B$37:$Z$37,$E1003:$AC1003)+'5N inverse'!$A$14*$C1004/Setup!$B$17+INDEX('5N inverse'!$A$14:$Y$14,1,'5N mesh'!$B$7+1)*Setup!$B$22</f>
        <v>0</v>
      </c>
      <c r="Q1004" s="0" t="n">
        <f aca="false">SUMPRODUCT('5N inverse'!$A$15:$Y$15,'5N mesh'!$B$37:$Z$37,$E1003:$AC1003)+'5N inverse'!$A$15*$C1004/Setup!$B$17+INDEX('5N inverse'!$A$15:$Y$15,1,'5N mesh'!$B$7+1)*Setup!$B$22</f>
        <v>0</v>
      </c>
      <c r="R1004" s="0" t="n">
        <f aca="false">SUMPRODUCT('5N inverse'!$A$16:$Y$16,'5N mesh'!$B$37:$Z$37,$E1003:$AC1003)+'5N inverse'!$A$16*$C1004/Setup!$B$17+INDEX('5N inverse'!$A$16:$Y$16,1,'5N mesh'!$B$7+1)*Setup!$B$22</f>
        <v>0</v>
      </c>
      <c r="S1004" s="0" t="n">
        <f aca="false">SUMPRODUCT('5N inverse'!$A$17:$Y$17,'5N mesh'!$B$37:$Z$37,$E1003:$AC1003)+'5N inverse'!$A$17*$C1004/Setup!$B$17+INDEX('5N inverse'!$A$17:$Y$17,1,'5N mesh'!$B$7+1)*Setup!$B$22</f>
        <v>0</v>
      </c>
      <c r="T1004" s="0" t="n">
        <f aca="false">SUMPRODUCT('5N inverse'!$A$18:$Y$18,'5N mesh'!$B$37:$Z$37,$E1003:$AC1003)+'5N inverse'!$A$18*$C1004/Setup!$B$17+INDEX('5N inverse'!$A$18:$Y$18,1,'5N mesh'!$B$7+1)*Setup!$B$22</f>
        <v>0</v>
      </c>
      <c r="U1004" s="0" t="n">
        <f aca="false">SUMPRODUCT('5N inverse'!$A$19:$Y$19,'5N mesh'!$B$37:$Z$37,$E1003:$AC1003)+'5N inverse'!$A$19*$C1004/Setup!$B$17+INDEX('5N inverse'!$A$19:$Y$19,1,'5N mesh'!$B$7+1)*Setup!$B$22</f>
        <v>0</v>
      </c>
      <c r="V1004" s="0" t="n">
        <f aca="false">SUMPRODUCT('5N inverse'!$A$20:$Y$20,'5N mesh'!$B$37:$Z$37,$E1003:$AC1003)+'5N inverse'!$A$20*$C1004/Setup!$B$17+INDEX('5N inverse'!$A$20:$Y$20,1,'5N mesh'!$B$7+1)*Setup!$B$22</f>
        <v>0</v>
      </c>
      <c r="W1004" s="0" t="n">
        <f aca="false">SUMPRODUCT('5N inverse'!$A$21:$Y$21,'5N mesh'!$B$37:$Z$37,$E1003:$AC1003)+'5N inverse'!$A$21*$C1004/Setup!$B$17+INDEX('5N inverse'!$A$21:$Y$21,1,'5N mesh'!$B$7+1)*Setup!$B$22</f>
        <v>0</v>
      </c>
      <c r="X1004" s="0" t="n">
        <f aca="false">SUMPRODUCT('5N inverse'!$A$22:$Y$22,'5N mesh'!$B$37:$Z$37,$E1003:$AC1003)+'5N inverse'!$A$22*$C1004/Setup!$B$17+INDEX('5N inverse'!$A$22:$Y$22,1,'5N mesh'!$B$7+1)*Setup!$B$22</f>
        <v>0</v>
      </c>
      <c r="Y1004" s="0" t="n">
        <f aca="false">SUMPRODUCT('5N inverse'!$A$23:$Y$23,'5N mesh'!$B$37:$Z$37,$E1003:$AC1003)+'5N inverse'!$A$23*$C1004/Setup!$B$17+INDEX('5N inverse'!$A$23:$Y$23,1,'5N mesh'!$B$7+1)*Setup!$B$22</f>
        <v>0</v>
      </c>
      <c r="Z1004" s="0" t="n">
        <f aca="false">SUMPRODUCT('5N inverse'!$A$24:$Y$24,'5N mesh'!$B$37:$Z$37,$E1003:$AC1003)+'5N inverse'!$A$24*$C1004/Setup!$B$17+INDEX('5N inverse'!$A$24:$Y$24,1,'5N mesh'!$B$7+1)*Setup!$B$22</f>
        <v>0</v>
      </c>
      <c r="AA1004" s="0" t="n">
        <f aca="false">SUMPRODUCT('5N inverse'!$A$25:$Y$25,'5N mesh'!$B$37:$Z$37,$E1003:$AC1003)+'5N inverse'!$A$25*$C1004/Setup!$B$17+INDEX('5N inverse'!$A$25:$Y$25,1,'5N mesh'!$B$7+1)*Setup!$B$22</f>
        <v>0</v>
      </c>
      <c r="AB1004" s="0" t="n">
        <f aca="false">SUMPRODUCT('5N inverse'!$A$26:$Y$26,'5N mesh'!$B$37:$Z$37,$E1003:$AC1003)+'5N inverse'!$A$26*$C1004/Setup!$B$17+INDEX('5N inverse'!$A$26:$Y$26,1,'5N mesh'!$B$7+1)*Setup!$B$22</f>
        <v>0</v>
      </c>
      <c r="AC1004" s="0" t="n">
        <f aca="false">SUMPRODUCT('5N inverse'!$A$27:$Y$27,'5N mesh'!$B$37:$Z$37,$E1003:$AC1003)+'5N inverse'!$A$27*$C1004/Setup!$B$17+INDEX('5N inverse'!$A$27:$Y$27,1,'5N mesh'!$B$7+1)*Setup!$B$22</f>
        <v>0</v>
      </c>
    </row>
    <row r="1005" customFormat="false" ht="15" hidden="false" customHeight="false" outlineLevel="0" collapsed="false">
      <c r="A1005" s="0" t="n">
        <v>1000</v>
      </c>
      <c r="B1005" s="0" t="n">
        <f aca="false">A1005*Setup!$B$11/3600</f>
        <v>83.3333333333333</v>
      </c>
      <c r="C1005" s="0" t="n">
        <f aca="false">Setup!$B$7+Setup!$B$8*COS(2*PI()*(B1005-Setup!$B$9)/24)</f>
        <v>25.3680805733027</v>
      </c>
      <c r="D1005" s="0" t="n">
        <f aca="false">(C1005-E1005)/Setup!$B$17</f>
        <v>21.990941014662</v>
      </c>
      <c r="E1005" s="0" t="n">
        <f aca="false">SUMPRODUCT('5N inverse'!$A$3:$Y$3,'5N mesh'!$B$37:$Z$37,$E1004:$AC1004)+'5N inverse'!$A$3*$C1005/Setup!$B$17+INDEX('5N inverse'!$A$3:$Y$3,1,'5N mesh'!$B$7+1)*Setup!$B$22</f>
        <v>22.5092582413966</v>
      </c>
      <c r="F1005" s="0" t="n">
        <f aca="false">SUMPRODUCT('5N inverse'!$A$4:$Y$4,'5N mesh'!$B$37:$Z$37,$E1004:$AC1004)+'5N inverse'!$A$4*$C1005/Setup!$B$17+INDEX('5N inverse'!$A$4:$Y$4,1,'5N mesh'!$B$7+1)*Setup!$B$22</f>
        <v>21.2678090306075</v>
      </c>
      <c r="G1005" s="0" t="n">
        <f aca="false">SUMPRODUCT('5N inverse'!$A$5:$Y$5,'5N mesh'!$B$37:$Z$37,$E1004:$AC1004)+'5N inverse'!$A$5*$C1005/Setup!$B$17+INDEX('5N inverse'!$A$5:$Y$5,1,'5N mesh'!$B$7+1)*Setup!$B$22</f>
        <v>18.7849106090294</v>
      </c>
      <c r="H1005" s="0" t="n">
        <f aca="false">SUMPRODUCT('5N inverse'!$A$6:$Y$6,'5N mesh'!$B$37:$Z$37,$E1004:$AC1004)+'5N inverse'!$A$6*$C1005/Setup!$B$17+INDEX('5N inverse'!$A$6:$Y$6,1,'5N mesh'!$B$7+1)*Setup!$B$22</f>
        <v>16.3020121874513</v>
      </c>
      <c r="I1005" s="0" t="n">
        <f aca="false">SUMPRODUCT('5N inverse'!$A$7:$Y$7,'5N mesh'!$B$37:$Z$37,$E1004:$AC1004)+'5N inverse'!$A$7*$C1005/Setup!$B$17+INDEX('5N inverse'!$A$7:$Y$7,1,'5N mesh'!$B$7+1)*Setup!$B$22</f>
        <v>15.0605629766622</v>
      </c>
      <c r="J1005" s="0" t="n">
        <f aca="false">SUMPRODUCT('5N inverse'!$A$8:$Y$8,'5N mesh'!$B$37:$Z$37,$E1004:$AC1004)+'5N inverse'!$A$8*$C1005/Setup!$B$17+INDEX('5N inverse'!$A$8:$Y$8,1,'5N mesh'!$B$7+1)*Setup!$B$22</f>
        <v>0</v>
      </c>
      <c r="K1005" s="0" t="n">
        <f aca="false">SUMPRODUCT('5N inverse'!$A$9:$Y$9,'5N mesh'!$B$37:$Z$37,$E1004:$AC1004)+'5N inverse'!$A$9*$C1005/Setup!$B$17+INDEX('5N inverse'!$A$9:$Y$9,1,'5N mesh'!$B$7+1)*Setup!$B$22</f>
        <v>0</v>
      </c>
      <c r="L1005" s="0" t="n">
        <f aca="false">SUMPRODUCT('5N inverse'!$A$10:$Y$10,'5N mesh'!$B$37:$Z$37,$E1004:$AC1004)+'5N inverse'!$A$10*$C1005/Setup!$B$17+INDEX('5N inverse'!$A$10:$Y$10,1,'5N mesh'!$B$7+1)*Setup!$B$22</f>
        <v>0</v>
      </c>
      <c r="M1005" s="0" t="n">
        <f aca="false">SUMPRODUCT('5N inverse'!$A$11:$Y$11,'5N mesh'!$B$37:$Z$37,$E1004:$AC1004)+'5N inverse'!$A$11*$C1005/Setup!$B$17+INDEX('5N inverse'!$A$11:$Y$11,1,'5N mesh'!$B$7+1)*Setup!$B$22</f>
        <v>0</v>
      </c>
      <c r="N1005" s="0" t="n">
        <f aca="false">SUMPRODUCT('5N inverse'!$A$12:$Y$12,'5N mesh'!$B$37:$Z$37,$E1004:$AC1004)+'5N inverse'!$A$12*$C1005/Setup!$B$17+INDEX('5N inverse'!$A$12:$Y$12,1,'5N mesh'!$B$7+1)*Setup!$B$22</f>
        <v>0</v>
      </c>
      <c r="O1005" s="0" t="n">
        <f aca="false">SUMPRODUCT('5N inverse'!$A$13:$Y$13,'5N mesh'!$B$37:$Z$37,$E1004:$AC1004)+'5N inverse'!$A$13*$C1005/Setup!$B$17+INDEX('5N inverse'!$A$13:$Y$13,1,'5N mesh'!$B$7+1)*Setup!$B$22</f>
        <v>0</v>
      </c>
      <c r="P1005" s="0" t="n">
        <f aca="false">SUMPRODUCT('5N inverse'!$A$14:$Y$14,'5N mesh'!$B$37:$Z$37,$E1004:$AC1004)+'5N inverse'!$A$14*$C1005/Setup!$B$17+INDEX('5N inverse'!$A$14:$Y$14,1,'5N mesh'!$B$7+1)*Setup!$B$22</f>
        <v>0</v>
      </c>
      <c r="Q1005" s="0" t="n">
        <f aca="false">SUMPRODUCT('5N inverse'!$A$15:$Y$15,'5N mesh'!$B$37:$Z$37,$E1004:$AC1004)+'5N inverse'!$A$15*$C1005/Setup!$B$17+INDEX('5N inverse'!$A$15:$Y$15,1,'5N mesh'!$B$7+1)*Setup!$B$22</f>
        <v>0</v>
      </c>
      <c r="R1005" s="0" t="n">
        <f aca="false">SUMPRODUCT('5N inverse'!$A$16:$Y$16,'5N mesh'!$B$37:$Z$37,$E1004:$AC1004)+'5N inverse'!$A$16*$C1005/Setup!$B$17+INDEX('5N inverse'!$A$16:$Y$16,1,'5N mesh'!$B$7+1)*Setup!$B$22</f>
        <v>0</v>
      </c>
      <c r="S1005" s="0" t="n">
        <f aca="false">SUMPRODUCT('5N inverse'!$A$17:$Y$17,'5N mesh'!$B$37:$Z$37,$E1004:$AC1004)+'5N inverse'!$A$17*$C1005/Setup!$B$17+INDEX('5N inverse'!$A$17:$Y$17,1,'5N mesh'!$B$7+1)*Setup!$B$22</f>
        <v>0</v>
      </c>
      <c r="T1005" s="0" t="n">
        <f aca="false">SUMPRODUCT('5N inverse'!$A$18:$Y$18,'5N mesh'!$B$37:$Z$37,$E1004:$AC1004)+'5N inverse'!$A$18*$C1005/Setup!$B$17+INDEX('5N inverse'!$A$18:$Y$18,1,'5N mesh'!$B$7+1)*Setup!$B$22</f>
        <v>0</v>
      </c>
      <c r="U1005" s="0" t="n">
        <f aca="false">SUMPRODUCT('5N inverse'!$A$19:$Y$19,'5N mesh'!$B$37:$Z$37,$E1004:$AC1004)+'5N inverse'!$A$19*$C1005/Setup!$B$17+INDEX('5N inverse'!$A$19:$Y$19,1,'5N mesh'!$B$7+1)*Setup!$B$22</f>
        <v>0</v>
      </c>
      <c r="V1005" s="0" t="n">
        <f aca="false">SUMPRODUCT('5N inverse'!$A$20:$Y$20,'5N mesh'!$B$37:$Z$37,$E1004:$AC1004)+'5N inverse'!$A$20*$C1005/Setup!$B$17+INDEX('5N inverse'!$A$20:$Y$20,1,'5N mesh'!$B$7+1)*Setup!$B$22</f>
        <v>0</v>
      </c>
      <c r="W1005" s="0" t="n">
        <f aca="false">SUMPRODUCT('5N inverse'!$A$21:$Y$21,'5N mesh'!$B$37:$Z$37,$E1004:$AC1004)+'5N inverse'!$A$21*$C1005/Setup!$B$17+INDEX('5N inverse'!$A$21:$Y$21,1,'5N mesh'!$B$7+1)*Setup!$B$22</f>
        <v>0</v>
      </c>
      <c r="X1005" s="0" t="n">
        <f aca="false">SUMPRODUCT('5N inverse'!$A$22:$Y$22,'5N mesh'!$B$37:$Z$37,$E1004:$AC1004)+'5N inverse'!$A$22*$C1005/Setup!$B$17+INDEX('5N inverse'!$A$22:$Y$22,1,'5N mesh'!$B$7+1)*Setup!$B$22</f>
        <v>0</v>
      </c>
      <c r="Y1005" s="0" t="n">
        <f aca="false">SUMPRODUCT('5N inverse'!$A$23:$Y$23,'5N mesh'!$B$37:$Z$37,$E1004:$AC1004)+'5N inverse'!$A$23*$C1005/Setup!$B$17+INDEX('5N inverse'!$A$23:$Y$23,1,'5N mesh'!$B$7+1)*Setup!$B$22</f>
        <v>0</v>
      </c>
      <c r="Z1005" s="0" t="n">
        <f aca="false">SUMPRODUCT('5N inverse'!$A$24:$Y$24,'5N mesh'!$B$37:$Z$37,$E1004:$AC1004)+'5N inverse'!$A$24*$C1005/Setup!$B$17+INDEX('5N inverse'!$A$24:$Y$24,1,'5N mesh'!$B$7+1)*Setup!$B$22</f>
        <v>0</v>
      </c>
      <c r="AA1005" s="0" t="n">
        <f aca="false">SUMPRODUCT('5N inverse'!$A$25:$Y$25,'5N mesh'!$B$37:$Z$37,$E1004:$AC1004)+'5N inverse'!$A$25*$C1005/Setup!$B$17+INDEX('5N inverse'!$A$25:$Y$25,1,'5N mesh'!$B$7+1)*Setup!$B$22</f>
        <v>0</v>
      </c>
      <c r="AB1005" s="0" t="n">
        <f aca="false">SUMPRODUCT('5N inverse'!$A$26:$Y$26,'5N mesh'!$B$37:$Z$37,$E1004:$AC1004)+'5N inverse'!$A$26*$C1005/Setup!$B$17+INDEX('5N inverse'!$A$26:$Y$26,1,'5N mesh'!$B$7+1)*Setup!$B$22</f>
        <v>0</v>
      </c>
      <c r="AC1005" s="0" t="n">
        <f aca="false">SUMPRODUCT('5N inverse'!$A$27:$Y$27,'5N mesh'!$B$37:$Z$37,$E1004:$AC1004)+'5N inverse'!$A$27*$C1005/Setup!$B$17+INDEX('5N inverse'!$A$27:$Y$27,1,'5N mesh'!$B$7+1)*Setup!$B$22</f>
        <v>0</v>
      </c>
    </row>
    <row r="1006" customFormat="false" ht="15" hidden="false" customHeight="false" outlineLevel="0" collapsed="false">
      <c r="A1006" s="0" t="n">
        <v>1001</v>
      </c>
      <c r="B1006" s="0" t="n">
        <f aca="false">A1006*Setup!$B$11/3600</f>
        <v>83.4166666666667</v>
      </c>
      <c r="C1006" s="0" t="n">
        <f aca="false">Setup!$B$7+Setup!$B$8*COS(2*PI()*(B1006-Setup!$B$9)/24)</f>
        <v>25.4497521531348</v>
      </c>
      <c r="D1006" s="0" t="n">
        <f aca="false">(C1006-E1006)/Setup!$B$17</f>
        <v>22.3472795432067</v>
      </c>
      <c r="E1006" s="0" t="n">
        <f aca="false">SUMPRODUCT('5N inverse'!$A$3:$Y$3,'5N mesh'!$B$37:$Z$37,$E1005:$AC1005)+'5N inverse'!$A$3*$C1006/Setup!$B$17+INDEX('5N inverse'!$A$3:$Y$3,1,'5N mesh'!$B$7+1)*Setup!$B$22</f>
        <v>22.5446058125179</v>
      </c>
      <c r="F1006" s="0" t="n">
        <f aca="false">SUMPRODUCT('5N inverse'!$A$4:$Y$4,'5N mesh'!$B$37:$Z$37,$E1005:$AC1005)+'5N inverse'!$A$4*$C1006/Setup!$B$17+INDEX('5N inverse'!$A$4:$Y$4,1,'5N mesh'!$B$7+1)*Setup!$B$22</f>
        <v>21.2972897954336</v>
      </c>
      <c r="G1006" s="0" t="n">
        <f aca="false">SUMPRODUCT('5N inverse'!$A$5:$Y$5,'5N mesh'!$B$37:$Z$37,$E1005:$AC1005)+'5N inverse'!$A$5*$C1006/Setup!$B$17+INDEX('5N inverse'!$A$5:$Y$5,1,'5N mesh'!$B$7+1)*Setup!$B$22</f>
        <v>18.8026577612649</v>
      </c>
      <c r="H1006" s="0" t="n">
        <f aca="false">SUMPRODUCT('5N inverse'!$A$6:$Y$6,'5N mesh'!$B$37:$Z$37,$E1005:$AC1005)+'5N inverse'!$A$6*$C1006/Setup!$B$17+INDEX('5N inverse'!$A$6:$Y$6,1,'5N mesh'!$B$7+1)*Setup!$B$22</f>
        <v>16.3080257270962</v>
      </c>
      <c r="I1006" s="0" t="n">
        <f aca="false">SUMPRODUCT('5N inverse'!$A$7:$Y$7,'5N mesh'!$B$37:$Z$37,$E1005:$AC1005)+'5N inverse'!$A$7*$C1006/Setup!$B$17+INDEX('5N inverse'!$A$7:$Y$7,1,'5N mesh'!$B$7+1)*Setup!$B$22</f>
        <v>15.0607097100118</v>
      </c>
      <c r="J1006" s="0" t="n">
        <f aca="false">SUMPRODUCT('5N inverse'!$A$8:$Y$8,'5N mesh'!$B$37:$Z$37,$E1005:$AC1005)+'5N inverse'!$A$8*$C1006/Setup!$B$17+INDEX('5N inverse'!$A$8:$Y$8,1,'5N mesh'!$B$7+1)*Setup!$B$22</f>
        <v>0</v>
      </c>
      <c r="K1006" s="0" t="n">
        <f aca="false">SUMPRODUCT('5N inverse'!$A$9:$Y$9,'5N mesh'!$B$37:$Z$37,$E1005:$AC1005)+'5N inverse'!$A$9*$C1006/Setup!$B$17+INDEX('5N inverse'!$A$9:$Y$9,1,'5N mesh'!$B$7+1)*Setup!$B$22</f>
        <v>0</v>
      </c>
      <c r="L1006" s="0" t="n">
        <f aca="false">SUMPRODUCT('5N inverse'!$A$10:$Y$10,'5N mesh'!$B$37:$Z$37,$E1005:$AC1005)+'5N inverse'!$A$10*$C1006/Setup!$B$17+INDEX('5N inverse'!$A$10:$Y$10,1,'5N mesh'!$B$7+1)*Setup!$B$22</f>
        <v>0</v>
      </c>
      <c r="M1006" s="0" t="n">
        <f aca="false">SUMPRODUCT('5N inverse'!$A$11:$Y$11,'5N mesh'!$B$37:$Z$37,$E1005:$AC1005)+'5N inverse'!$A$11*$C1006/Setup!$B$17+INDEX('5N inverse'!$A$11:$Y$11,1,'5N mesh'!$B$7+1)*Setup!$B$22</f>
        <v>0</v>
      </c>
      <c r="N1006" s="0" t="n">
        <f aca="false">SUMPRODUCT('5N inverse'!$A$12:$Y$12,'5N mesh'!$B$37:$Z$37,$E1005:$AC1005)+'5N inverse'!$A$12*$C1006/Setup!$B$17+INDEX('5N inverse'!$A$12:$Y$12,1,'5N mesh'!$B$7+1)*Setup!$B$22</f>
        <v>0</v>
      </c>
      <c r="O1006" s="0" t="n">
        <f aca="false">SUMPRODUCT('5N inverse'!$A$13:$Y$13,'5N mesh'!$B$37:$Z$37,$E1005:$AC1005)+'5N inverse'!$A$13*$C1006/Setup!$B$17+INDEX('5N inverse'!$A$13:$Y$13,1,'5N mesh'!$B$7+1)*Setup!$B$22</f>
        <v>0</v>
      </c>
      <c r="P1006" s="0" t="n">
        <f aca="false">SUMPRODUCT('5N inverse'!$A$14:$Y$14,'5N mesh'!$B$37:$Z$37,$E1005:$AC1005)+'5N inverse'!$A$14*$C1006/Setup!$B$17+INDEX('5N inverse'!$A$14:$Y$14,1,'5N mesh'!$B$7+1)*Setup!$B$22</f>
        <v>0</v>
      </c>
      <c r="Q1006" s="0" t="n">
        <f aca="false">SUMPRODUCT('5N inverse'!$A$15:$Y$15,'5N mesh'!$B$37:$Z$37,$E1005:$AC1005)+'5N inverse'!$A$15*$C1006/Setup!$B$17+INDEX('5N inverse'!$A$15:$Y$15,1,'5N mesh'!$B$7+1)*Setup!$B$22</f>
        <v>0</v>
      </c>
      <c r="R1006" s="0" t="n">
        <f aca="false">SUMPRODUCT('5N inverse'!$A$16:$Y$16,'5N mesh'!$B$37:$Z$37,$E1005:$AC1005)+'5N inverse'!$A$16*$C1006/Setup!$B$17+INDEX('5N inverse'!$A$16:$Y$16,1,'5N mesh'!$B$7+1)*Setup!$B$22</f>
        <v>0</v>
      </c>
      <c r="S1006" s="0" t="n">
        <f aca="false">SUMPRODUCT('5N inverse'!$A$17:$Y$17,'5N mesh'!$B$37:$Z$37,$E1005:$AC1005)+'5N inverse'!$A$17*$C1006/Setup!$B$17+INDEX('5N inverse'!$A$17:$Y$17,1,'5N mesh'!$B$7+1)*Setup!$B$22</f>
        <v>0</v>
      </c>
      <c r="T1006" s="0" t="n">
        <f aca="false">SUMPRODUCT('5N inverse'!$A$18:$Y$18,'5N mesh'!$B$37:$Z$37,$E1005:$AC1005)+'5N inverse'!$A$18*$C1006/Setup!$B$17+INDEX('5N inverse'!$A$18:$Y$18,1,'5N mesh'!$B$7+1)*Setup!$B$22</f>
        <v>0</v>
      </c>
      <c r="U1006" s="0" t="n">
        <f aca="false">SUMPRODUCT('5N inverse'!$A$19:$Y$19,'5N mesh'!$B$37:$Z$37,$E1005:$AC1005)+'5N inverse'!$A$19*$C1006/Setup!$B$17+INDEX('5N inverse'!$A$19:$Y$19,1,'5N mesh'!$B$7+1)*Setup!$B$22</f>
        <v>0</v>
      </c>
      <c r="V1006" s="0" t="n">
        <f aca="false">SUMPRODUCT('5N inverse'!$A$20:$Y$20,'5N mesh'!$B$37:$Z$37,$E1005:$AC1005)+'5N inverse'!$A$20*$C1006/Setup!$B$17+INDEX('5N inverse'!$A$20:$Y$20,1,'5N mesh'!$B$7+1)*Setup!$B$22</f>
        <v>0</v>
      </c>
      <c r="W1006" s="0" t="n">
        <f aca="false">SUMPRODUCT('5N inverse'!$A$21:$Y$21,'5N mesh'!$B$37:$Z$37,$E1005:$AC1005)+'5N inverse'!$A$21*$C1006/Setup!$B$17+INDEX('5N inverse'!$A$21:$Y$21,1,'5N mesh'!$B$7+1)*Setup!$B$22</f>
        <v>0</v>
      </c>
      <c r="X1006" s="0" t="n">
        <f aca="false">SUMPRODUCT('5N inverse'!$A$22:$Y$22,'5N mesh'!$B$37:$Z$37,$E1005:$AC1005)+'5N inverse'!$A$22*$C1006/Setup!$B$17+INDEX('5N inverse'!$A$22:$Y$22,1,'5N mesh'!$B$7+1)*Setup!$B$22</f>
        <v>0</v>
      </c>
      <c r="Y1006" s="0" t="n">
        <f aca="false">SUMPRODUCT('5N inverse'!$A$23:$Y$23,'5N mesh'!$B$37:$Z$37,$E1005:$AC1005)+'5N inverse'!$A$23*$C1006/Setup!$B$17+INDEX('5N inverse'!$A$23:$Y$23,1,'5N mesh'!$B$7+1)*Setup!$B$22</f>
        <v>0</v>
      </c>
      <c r="Z1006" s="0" t="n">
        <f aca="false">SUMPRODUCT('5N inverse'!$A$24:$Y$24,'5N mesh'!$B$37:$Z$37,$E1005:$AC1005)+'5N inverse'!$A$24*$C1006/Setup!$B$17+INDEX('5N inverse'!$A$24:$Y$24,1,'5N mesh'!$B$7+1)*Setup!$B$22</f>
        <v>0</v>
      </c>
      <c r="AA1006" s="0" t="n">
        <f aca="false">SUMPRODUCT('5N inverse'!$A$25:$Y$25,'5N mesh'!$B$37:$Z$37,$E1005:$AC1005)+'5N inverse'!$A$25*$C1006/Setup!$B$17+INDEX('5N inverse'!$A$25:$Y$25,1,'5N mesh'!$B$7+1)*Setup!$B$22</f>
        <v>0</v>
      </c>
      <c r="AB1006" s="0" t="n">
        <f aca="false">SUMPRODUCT('5N inverse'!$A$26:$Y$26,'5N mesh'!$B$37:$Z$37,$E1005:$AC1005)+'5N inverse'!$A$26*$C1006/Setup!$B$17+INDEX('5N inverse'!$A$26:$Y$26,1,'5N mesh'!$B$7+1)*Setup!$B$22</f>
        <v>0</v>
      </c>
      <c r="AC1006" s="0" t="n">
        <f aca="false">SUMPRODUCT('5N inverse'!$A$27:$Y$27,'5N mesh'!$B$37:$Z$37,$E1005:$AC1005)+'5N inverse'!$A$27*$C1006/Setup!$B$17+INDEX('5N inverse'!$A$27:$Y$27,1,'5N mesh'!$B$7+1)*Setup!$B$22</f>
        <v>0</v>
      </c>
    </row>
    <row r="1007" customFormat="false" ht="15" hidden="false" customHeight="false" outlineLevel="0" collapsed="false">
      <c r="A1007" s="0" t="n">
        <v>1002</v>
      </c>
      <c r="B1007" s="0" t="n">
        <f aca="false">A1007*Setup!$B$11/3600</f>
        <v>83.5</v>
      </c>
      <c r="C1007" s="0" t="n">
        <f aca="false">Setup!$B$7+Setup!$B$8*COS(2*PI()*(B1007-Setup!$B$9)/24)</f>
        <v>25.5307337294604</v>
      </c>
      <c r="D1007" s="0" t="n">
        <f aca="false">(C1007-E1007)/Setup!$B$17</f>
        <v>22.6938677694455</v>
      </c>
      <c r="E1007" s="0" t="n">
        <f aca="false">SUMPRODUCT('5N inverse'!$A$3:$Y$3,'5N mesh'!$B$37:$Z$37,$E1006:$AC1006)+'5N inverse'!$A$3*$C1007/Setup!$B$17+INDEX('5N inverse'!$A$3:$Y$3,1,'5N mesh'!$B$7+1)*Setup!$B$22</f>
        <v>22.5805309194324</v>
      </c>
      <c r="F1007" s="0" t="n">
        <f aca="false">SUMPRODUCT('5N inverse'!$A$4:$Y$4,'5N mesh'!$B$37:$Z$37,$E1006:$AC1006)+'5N inverse'!$A$4*$C1007/Setup!$B$17+INDEX('5N inverse'!$A$4:$Y$4,1,'5N mesh'!$B$7+1)*Setup!$B$22</f>
        <v>21.3272529291013</v>
      </c>
      <c r="G1007" s="0" t="n">
        <f aca="false">SUMPRODUCT('5N inverse'!$A$5:$Y$5,'5N mesh'!$B$37:$Z$37,$E1006:$AC1006)+'5N inverse'!$A$5*$C1007/Setup!$B$17+INDEX('5N inverse'!$A$5:$Y$5,1,'5N mesh'!$B$7+1)*Setup!$B$22</f>
        <v>18.8206969484391</v>
      </c>
      <c r="H1007" s="0" t="n">
        <f aca="false">SUMPRODUCT('5N inverse'!$A$6:$Y$6,'5N mesh'!$B$37:$Z$37,$E1006:$AC1006)+'5N inverse'!$A$6*$C1007/Setup!$B$17+INDEX('5N inverse'!$A$6:$Y$6,1,'5N mesh'!$B$7+1)*Setup!$B$22</f>
        <v>16.3141409677769</v>
      </c>
      <c r="I1007" s="0" t="n">
        <f aca="false">SUMPRODUCT('5N inverse'!$A$7:$Y$7,'5N mesh'!$B$37:$Z$37,$E1006:$AC1006)+'5N inverse'!$A$7*$C1007/Setup!$B$17+INDEX('5N inverse'!$A$7:$Y$7,1,'5N mesh'!$B$7+1)*Setup!$B$22</f>
        <v>15.0608629774458</v>
      </c>
      <c r="J1007" s="0" t="n">
        <f aca="false">SUMPRODUCT('5N inverse'!$A$8:$Y$8,'5N mesh'!$B$37:$Z$37,$E1006:$AC1006)+'5N inverse'!$A$8*$C1007/Setup!$B$17+INDEX('5N inverse'!$A$8:$Y$8,1,'5N mesh'!$B$7+1)*Setup!$B$22</f>
        <v>0</v>
      </c>
      <c r="K1007" s="0" t="n">
        <f aca="false">SUMPRODUCT('5N inverse'!$A$9:$Y$9,'5N mesh'!$B$37:$Z$37,$E1006:$AC1006)+'5N inverse'!$A$9*$C1007/Setup!$B$17+INDEX('5N inverse'!$A$9:$Y$9,1,'5N mesh'!$B$7+1)*Setup!$B$22</f>
        <v>0</v>
      </c>
      <c r="L1007" s="0" t="n">
        <f aca="false">SUMPRODUCT('5N inverse'!$A$10:$Y$10,'5N mesh'!$B$37:$Z$37,$E1006:$AC1006)+'5N inverse'!$A$10*$C1007/Setup!$B$17+INDEX('5N inverse'!$A$10:$Y$10,1,'5N mesh'!$B$7+1)*Setup!$B$22</f>
        <v>0</v>
      </c>
      <c r="M1007" s="0" t="n">
        <f aca="false">SUMPRODUCT('5N inverse'!$A$11:$Y$11,'5N mesh'!$B$37:$Z$37,$E1006:$AC1006)+'5N inverse'!$A$11*$C1007/Setup!$B$17+INDEX('5N inverse'!$A$11:$Y$11,1,'5N mesh'!$B$7+1)*Setup!$B$22</f>
        <v>0</v>
      </c>
      <c r="N1007" s="0" t="n">
        <f aca="false">SUMPRODUCT('5N inverse'!$A$12:$Y$12,'5N mesh'!$B$37:$Z$37,$E1006:$AC1006)+'5N inverse'!$A$12*$C1007/Setup!$B$17+INDEX('5N inverse'!$A$12:$Y$12,1,'5N mesh'!$B$7+1)*Setup!$B$22</f>
        <v>0</v>
      </c>
      <c r="O1007" s="0" t="n">
        <f aca="false">SUMPRODUCT('5N inverse'!$A$13:$Y$13,'5N mesh'!$B$37:$Z$37,$E1006:$AC1006)+'5N inverse'!$A$13*$C1007/Setup!$B$17+INDEX('5N inverse'!$A$13:$Y$13,1,'5N mesh'!$B$7+1)*Setup!$B$22</f>
        <v>0</v>
      </c>
      <c r="P1007" s="0" t="n">
        <f aca="false">SUMPRODUCT('5N inverse'!$A$14:$Y$14,'5N mesh'!$B$37:$Z$37,$E1006:$AC1006)+'5N inverse'!$A$14*$C1007/Setup!$B$17+INDEX('5N inverse'!$A$14:$Y$14,1,'5N mesh'!$B$7+1)*Setup!$B$22</f>
        <v>0</v>
      </c>
      <c r="Q1007" s="0" t="n">
        <f aca="false">SUMPRODUCT('5N inverse'!$A$15:$Y$15,'5N mesh'!$B$37:$Z$37,$E1006:$AC1006)+'5N inverse'!$A$15*$C1007/Setup!$B$17+INDEX('5N inverse'!$A$15:$Y$15,1,'5N mesh'!$B$7+1)*Setup!$B$22</f>
        <v>0</v>
      </c>
      <c r="R1007" s="0" t="n">
        <f aca="false">SUMPRODUCT('5N inverse'!$A$16:$Y$16,'5N mesh'!$B$37:$Z$37,$E1006:$AC1006)+'5N inverse'!$A$16*$C1007/Setup!$B$17+INDEX('5N inverse'!$A$16:$Y$16,1,'5N mesh'!$B$7+1)*Setup!$B$22</f>
        <v>0</v>
      </c>
      <c r="S1007" s="0" t="n">
        <f aca="false">SUMPRODUCT('5N inverse'!$A$17:$Y$17,'5N mesh'!$B$37:$Z$37,$E1006:$AC1006)+'5N inverse'!$A$17*$C1007/Setup!$B$17+INDEX('5N inverse'!$A$17:$Y$17,1,'5N mesh'!$B$7+1)*Setup!$B$22</f>
        <v>0</v>
      </c>
      <c r="T1007" s="0" t="n">
        <f aca="false">SUMPRODUCT('5N inverse'!$A$18:$Y$18,'5N mesh'!$B$37:$Z$37,$E1006:$AC1006)+'5N inverse'!$A$18*$C1007/Setup!$B$17+INDEX('5N inverse'!$A$18:$Y$18,1,'5N mesh'!$B$7+1)*Setup!$B$22</f>
        <v>0</v>
      </c>
      <c r="U1007" s="0" t="n">
        <f aca="false">SUMPRODUCT('5N inverse'!$A$19:$Y$19,'5N mesh'!$B$37:$Z$37,$E1006:$AC1006)+'5N inverse'!$A$19*$C1007/Setup!$B$17+INDEX('5N inverse'!$A$19:$Y$19,1,'5N mesh'!$B$7+1)*Setup!$B$22</f>
        <v>0</v>
      </c>
      <c r="V1007" s="0" t="n">
        <f aca="false">SUMPRODUCT('5N inverse'!$A$20:$Y$20,'5N mesh'!$B$37:$Z$37,$E1006:$AC1006)+'5N inverse'!$A$20*$C1007/Setup!$B$17+INDEX('5N inverse'!$A$20:$Y$20,1,'5N mesh'!$B$7+1)*Setup!$B$22</f>
        <v>0</v>
      </c>
      <c r="W1007" s="0" t="n">
        <f aca="false">SUMPRODUCT('5N inverse'!$A$21:$Y$21,'5N mesh'!$B$37:$Z$37,$E1006:$AC1006)+'5N inverse'!$A$21*$C1007/Setup!$B$17+INDEX('5N inverse'!$A$21:$Y$21,1,'5N mesh'!$B$7+1)*Setup!$B$22</f>
        <v>0</v>
      </c>
      <c r="X1007" s="0" t="n">
        <f aca="false">SUMPRODUCT('5N inverse'!$A$22:$Y$22,'5N mesh'!$B$37:$Z$37,$E1006:$AC1006)+'5N inverse'!$A$22*$C1007/Setup!$B$17+INDEX('5N inverse'!$A$22:$Y$22,1,'5N mesh'!$B$7+1)*Setup!$B$22</f>
        <v>0</v>
      </c>
      <c r="Y1007" s="0" t="n">
        <f aca="false">SUMPRODUCT('5N inverse'!$A$23:$Y$23,'5N mesh'!$B$37:$Z$37,$E1006:$AC1006)+'5N inverse'!$A$23*$C1007/Setup!$B$17+INDEX('5N inverse'!$A$23:$Y$23,1,'5N mesh'!$B$7+1)*Setup!$B$22</f>
        <v>0</v>
      </c>
      <c r="Z1007" s="0" t="n">
        <f aca="false">SUMPRODUCT('5N inverse'!$A$24:$Y$24,'5N mesh'!$B$37:$Z$37,$E1006:$AC1006)+'5N inverse'!$A$24*$C1007/Setup!$B$17+INDEX('5N inverse'!$A$24:$Y$24,1,'5N mesh'!$B$7+1)*Setup!$B$22</f>
        <v>0</v>
      </c>
      <c r="AA1007" s="0" t="n">
        <f aca="false">SUMPRODUCT('5N inverse'!$A$25:$Y$25,'5N mesh'!$B$37:$Z$37,$E1006:$AC1006)+'5N inverse'!$A$25*$C1007/Setup!$B$17+INDEX('5N inverse'!$A$25:$Y$25,1,'5N mesh'!$B$7+1)*Setup!$B$22</f>
        <v>0</v>
      </c>
      <c r="AB1007" s="0" t="n">
        <f aca="false">SUMPRODUCT('5N inverse'!$A$26:$Y$26,'5N mesh'!$B$37:$Z$37,$E1006:$AC1006)+'5N inverse'!$A$26*$C1007/Setup!$B$17+INDEX('5N inverse'!$A$26:$Y$26,1,'5N mesh'!$B$7+1)*Setup!$B$22</f>
        <v>0</v>
      </c>
      <c r="AC1007" s="0" t="n">
        <f aca="false">SUMPRODUCT('5N inverse'!$A$27:$Y$27,'5N mesh'!$B$37:$Z$37,$E1006:$AC1006)+'5N inverse'!$A$27*$C1007/Setup!$B$17+INDEX('5N inverse'!$A$27:$Y$27,1,'5N mesh'!$B$7+1)*Setup!$B$22</f>
        <v>0</v>
      </c>
    </row>
    <row r="1008" customFormat="false" ht="15" hidden="false" customHeight="false" outlineLevel="0" collapsed="false">
      <c r="A1008" s="0" t="n">
        <v>1003</v>
      </c>
      <c r="B1008" s="0" t="n">
        <f aca="false">A1008*Setup!$B$11/3600</f>
        <v>83.5833333333333</v>
      </c>
      <c r="C1008" s="0" t="n">
        <f aca="false">Setup!$B$7+Setup!$B$8*COS(2*PI()*(B1008-Setup!$B$9)/24)</f>
        <v>25.6109867594349</v>
      </c>
      <c r="D1008" s="0" t="n">
        <f aca="false">(C1008-E1008)/Setup!$B$17</f>
        <v>23.0305407351705</v>
      </c>
      <c r="E1008" s="0" t="n">
        <f aca="false">SUMPRODUCT('5N inverse'!$A$3:$Y$3,'5N mesh'!$B$37:$Z$37,$E1007:$AC1007)+'5N inverse'!$A$3*$C1008/Setup!$B$17+INDEX('5N inverse'!$A$3:$Y$3,1,'5N mesh'!$B$7+1)*Setup!$B$22</f>
        <v>22.6170164638628</v>
      </c>
      <c r="F1008" s="0" t="n">
        <f aca="false">SUMPRODUCT('5N inverse'!$A$4:$Y$4,'5N mesh'!$B$37:$Z$37,$E1007:$AC1007)+'5N inverse'!$A$4*$C1008/Setup!$B$17+INDEX('5N inverse'!$A$4:$Y$4,1,'5N mesh'!$B$7+1)*Setup!$B$22</f>
        <v>21.3576841708888</v>
      </c>
      <c r="G1008" s="0" t="n">
        <f aca="false">SUMPRODUCT('5N inverse'!$A$5:$Y$5,'5N mesh'!$B$37:$Z$37,$E1007:$AC1007)+'5N inverse'!$A$5*$C1008/Setup!$B$17+INDEX('5N inverse'!$A$5:$Y$5,1,'5N mesh'!$B$7+1)*Setup!$B$22</f>
        <v>18.8390195849408</v>
      </c>
      <c r="H1008" s="0" t="n">
        <f aca="false">SUMPRODUCT('5N inverse'!$A$6:$Y$6,'5N mesh'!$B$37:$Z$37,$E1007:$AC1007)+'5N inverse'!$A$6*$C1008/Setup!$B$17+INDEX('5N inverse'!$A$6:$Y$6,1,'5N mesh'!$B$7+1)*Setup!$B$22</f>
        <v>16.3203549989928</v>
      </c>
      <c r="I1008" s="0" t="n">
        <f aca="false">SUMPRODUCT('5N inverse'!$A$7:$Y$7,'5N mesh'!$B$37:$Z$37,$E1007:$AC1007)+'5N inverse'!$A$7*$C1008/Setup!$B$17+INDEX('5N inverse'!$A$7:$Y$7,1,'5N mesh'!$B$7+1)*Setup!$B$22</f>
        <v>15.0610227060188</v>
      </c>
      <c r="J1008" s="0" t="n">
        <f aca="false">SUMPRODUCT('5N inverse'!$A$8:$Y$8,'5N mesh'!$B$37:$Z$37,$E1007:$AC1007)+'5N inverse'!$A$8*$C1008/Setup!$B$17+INDEX('5N inverse'!$A$8:$Y$8,1,'5N mesh'!$B$7+1)*Setup!$B$22</f>
        <v>0</v>
      </c>
      <c r="K1008" s="0" t="n">
        <f aca="false">SUMPRODUCT('5N inverse'!$A$9:$Y$9,'5N mesh'!$B$37:$Z$37,$E1007:$AC1007)+'5N inverse'!$A$9*$C1008/Setup!$B$17+INDEX('5N inverse'!$A$9:$Y$9,1,'5N mesh'!$B$7+1)*Setup!$B$22</f>
        <v>0</v>
      </c>
      <c r="L1008" s="0" t="n">
        <f aca="false">SUMPRODUCT('5N inverse'!$A$10:$Y$10,'5N mesh'!$B$37:$Z$37,$E1007:$AC1007)+'5N inverse'!$A$10*$C1008/Setup!$B$17+INDEX('5N inverse'!$A$10:$Y$10,1,'5N mesh'!$B$7+1)*Setup!$B$22</f>
        <v>0</v>
      </c>
      <c r="M1008" s="0" t="n">
        <f aca="false">SUMPRODUCT('5N inverse'!$A$11:$Y$11,'5N mesh'!$B$37:$Z$37,$E1007:$AC1007)+'5N inverse'!$A$11*$C1008/Setup!$B$17+INDEX('5N inverse'!$A$11:$Y$11,1,'5N mesh'!$B$7+1)*Setup!$B$22</f>
        <v>0</v>
      </c>
      <c r="N1008" s="0" t="n">
        <f aca="false">SUMPRODUCT('5N inverse'!$A$12:$Y$12,'5N mesh'!$B$37:$Z$37,$E1007:$AC1007)+'5N inverse'!$A$12*$C1008/Setup!$B$17+INDEX('5N inverse'!$A$12:$Y$12,1,'5N mesh'!$B$7+1)*Setup!$B$22</f>
        <v>0</v>
      </c>
      <c r="O1008" s="0" t="n">
        <f aca="false">SUMPRODUCT('5N inverse'!$A$13:$Y$13,'5N mesh'!$B$37:$Z$37,$E1007:$AC1007)+'5N inverse'!$A$13*$C1008/Setup!$B$17+INDEX('5N inverse'!$A$13:$Y$13,1,'5N mesh'!$B$7+1)*Setup!$B$22</f>
        <v>0</v>
      </c>
      <c r="P1008" s="0" t="n">
        <f aca="false">SUMPRODUCT('5N inverse'!$A$14:$Y$14,'5N mesh'!$B$37:$Z$37,$E1007:$AC1007)+'5N inverse'!$A$14*$C1008/Setup!$B$17+INDEX('5N inverse'!$A$14:$Y$14,1,'5N mesh'!$B$7+1)*Setup!$B$22</f>
        <v>0</v>
      </c>
      <c r="Q1008" s="0" t="n">
        <f aca="false">SUMPRODUCT('5N inverse'!$A$15:$Y$15,'5N mesh'!$B$37:$Z$37,$E1007:$AC1007)+'5N inverse'!$A$15*$C1008/Setup!$B$17+INDEX('5N inverse'!$A$15:$Y$15,1,'5N mesh'!$B$7+1)*Setup!$B$22</f>
        <v>0</v>
      </c>
      <c r="R1008" s="0" t="n">
        <f aca="false">SUMPRODUCT('5N inverse'!$A$16:$Y$16,'5N mesh'!$B$37:$Z$37,$E1007:$AC1007)+'5N inverse'!$A$16*$C1008/Setup!$B$17+INDEX('5N inverse'!$A$16:$Y$16,1,'5N mesh'!$B$7+1)*Setup!$B$22</f>
        <v>0</v>
      </c>
      <c r="S1008" s="0" t="n">
        <f aca="false">SUMPRODUCT('5N inverse'!$A$17:$Y$17,'5N mesh'!$B$37:$Z$37,$E1007:$AC1007)+'5N inverse'!$A$17*$C1008/Setup!$B$17+INDEX('5N inverse'!$A$17:$Y$17,1,'5N mesh'!$B$7+1)*Setup!$B$22</f>
        <v>0</v>
      </c>
      <c r="T1008" s="0" t="n">
        <f aca="false">SUMPRODUCT('5N inverse'!$A$18:$Y$18,'5N mesh'!$B$37:$Z$37,$E1007:$AC1007)+'5N inverse'!$A$18*$C1008/Setup!$B$17+INDEX('5N inverse'!$A$18:$Y$18,1,'5N mesh'!$B$7+1)*Setup!$B$22</f>
        <v>0</v>
      </c>
      <c r="U1008" s="0" t="n">
        <f aca="false">SUMPRODUCT('5N inverse'!$A$19:$Y$19,'5N mesh'!$B$37:$Z$37,$E1007:$AC1007)+'5N inverse'!$A$19*$C1008/Setup!$B$17+INDEX('5N inverse'!$A$19:$Y$19,1,'5N mesh'!$B$7+1)*Setup!$B$22</f>
        <v>0</v>
      </c>
      <c r="V1008" s="0" t="n">
        <f aca="false">SUMPRODUCT('5N inverse'!$A$20:$Y$20,'5N mesh'!$B$37:$Z$37,$E1007:$AC1007)+'5N inverse'!$A$20*$C1008/Setup!$B$17+INDEX('5N inverse'!$A$20:$Y$20,1,'5N mesh'!$B$7+1)*Setup!$B$22</f>
        <v>0</v>
      </c>
      <c r="W1008" s="0" t="n">
        <f aca="false">SUMPRODUCT('5N inverse'!$A$21:$Y$21,'5N mesh'!$B$37:$Z$37,$E1007:$AC1007)+'5N inverse'!$A$21*$C1008/Setup!$B$17+INDEX('5N inverse'!$A$21:$Y$21,1,'5N mesh'!$B$7+1)*Setup!$B$22</f>
        <v>0</v>
      </c>
      <c r="X1008" s="0" t="n">
        <f aca="false">SUMPRODUCT('5N inverse'!$A$22:$Y$22,'5N mesh'!$B$37:$Z$37,$E1007:$AC1007)+'5N inverse'!$A$22*$C1008/Setup!$B$17+INDEX('5N inverse'!$A$22:$Y$22,1,'5N mesh'!$B$7+1)*Setup!$B$22</f>
        <v>0</v>
      </c>
      <c r="Y1008" s="0" t="n">
        <f aca="false">SUMPRODUCT('5N inverse'!$A$23:$Y$23,'5N mesh'!$B$37:$Z$37,$E1007:$AC1007)+'5N inverse'!$A$23*$C1008/Setup!$B$17+INDEX('5N inverse'!$A$23:$Y$23,1,'5N mesh'!$B$7+1)*Setup!$B$22</f>
        <v>0</v>
      </c>
      <c r="Z1008" s="0" t="n">
        <f aca="false">SUMPRODUCT('5N inverse'!$A$24:$Y$24,'5N mesh'!$B$37:$Z$37,$E1007:$AC1007)+'5N inverse'!$A$24*$C1008/Setup!$B$17+INDEX('5N inverse'!$A$24:$Y$24,1,'5N mesh'!$B$7+1)*Setup!$B$22</f>
        <v>0</v>
      </c>
      <c r="AA1008" s="0" t="n">
        <f aca="false">SUMPRODUCT('5N inverse'!$A$25:$Y$25,'5N mesh'!$B$37:$Z$37,$E1007:$AC1007)+'5N inverse'!$A$25*$C1008/Setup!$B$17+INDEX('5N inverse'!$A$25:$Y$25,1,'5N mesh'!$B$7+1)*Setup!$B$22</f>
        <v>0</v>
      </c>
      <c r="AB1008" s="0" t="n">
        <f aca="false">SUMPRODUCT('5N inverse'!$A$26:$Y$26,'5N mesh'!$B$37:$Z$37,$E1007:$AC1007)+'5N inverse'!$A$26*$C1008/Setup!$B$17+INDEX('5N inverse'!$A$26:$Y$26,1,'5N mesh'!$B$7+1)*Setup!$B$22</f>
        <v>0</v>
      </c>
      <c r="AC1008" s="0" t="n">
        <f aca="false">SUMPRODUCT('5N inverse'!$A$27:$Y$27,'5N mesh'!$B$37:$Z$37,$E1007:$AC1007)+'5N inverse'!$A$27*$C1008/Setup!$B$17+INDEX('5N inverse'!$A$27:$Y$27,1,'5N mesh'!$B$7+1)*Setup!$B$22</f>
        <v>0</v>
      </c>
    </row>
    <row r="1009" customFormat="false" ht="15" hidden="false" customHeight="false" outlineLevel="0" collapsed="false">
      <c r="A1009" s="0" t="n">
        <v>1004</v>
      </c>
      <c r="B1009" s="0" t="n">
        <f aca="false">A1009*Setup!$B$11/3600</f>
        <v>83.6666666666667</v>
      </c>
      <c r="C1009" s="0" t="n">
        <f aca="false">Setup!$B$7+Setup!$B$8*COS(2*PI()*(B1009-Setup!$B$9)/24)</f>
        <v>25.6904730469628</v>
      </c>
      <c r="D1009" s="0" t="n">
        <f aca="false">(C1009-E1009)/Setup!$B$17</f>
        <v>23.3571382013141</v>
      </c>
      <c r="E1009" s="0" t="n">
        <f aca="false">SUMPRODUCT('5N inverse'!$A$3:$Y$3,'5N mesh'!$B$37:$Z$37,$E1008:$AC1008)+'5N inverse'!$A$3*$C1009/Setup!$B$17+INDEX('5N inverse'!$A$3:$Y$3,1,'5N mesh'!$B$7+1)*Setup!$B$22</f>
        <v>22.654045080792</v>
      </c>
      <c r="F1009" s="0" t="n">
        <f aca="false">SUMPRODUCT('5N inverse'!$A$4:$Y$4,'5N mesh'!$B$37:$Z$37,$E1008:$AC1008)+'5N inverse'!$A$4*$C1009/Setup!$B$17+INDEX('5N inverse'!$A$4:$Y$4,1,'5N mesh'!$B$7+1)*Setup!$B$22</f>
        <v>21.3885690372783</v>
      </c>
      <c r="G1009" s="0" t="n">
        <f aca="false">SUMPRODUCT('5N inverse'!$A$5:$Y$5,'5N mesh'!$B$37:$Z$37,$E1008:$AC1008)+'5N inverse'!$A$5*$C1009/Setup!$B$17+INDEX('5N inverse'!$A$5:$Y$5,1,'5N mesh'!$B$7+1)*Setup!$B$22</f>
        <v>18.857616950251</v>
      </c>
      <c r="H1009" s="0" t="n">
        <f aca="false">SUMPRODUCT('5N inverse'!$A$6:$Y$6,'5N mesh'!$B$37:$Z$37,$E1008:$AC1008)+'5N inverse'!$A$6*$C1009/Setup!$B$17+INDEX('5N inverse'!$A$6:$Y$6,1,'5N mesh'!$B$7+1)*Setup!$B$22</f>
        <v>16.3266648632237</v>
      </c>
      <c r="I1009" s="0" t="n">
        <f aca="false">SUMPRODUCT('5N inverse'!$A$7:$Y$7,'5N mesh'!$B$37:$Z$37,$E1008:$AC1008)+'5N inverse'!$A$7*$C1009/Setup!$B$17+INDEX('5N inverse'!$A$7:$Y$7,1,'5N mesh'!$B$7+1)*Setup!$B$22</f>
        <v>15.0611888197101</v>
      </c>
      <c r="J1009" s="0" t="n">
        <f aca="false">SUMPRODUCT('5N inverse'!$A$8:$Y$8,'5N mesh'!$B$37:$Z$37,$E1008:$AC1008)+'5N inverse'!$A$8*$C1009/Setup!$B$17+INDEX('5N inverse'!$A$8:$Y$8,1,'5N mesh'!$B$7+1)*Setup!$B$22</f>
        <v>0</v>
      </c>
      <c r="K1009" s="0" t="n">
        <f aca="false">SUMPRODUCT('5N inverse'!$A$9:$Y$9,'5N mesh'!$B$37:$Z$37,$E1008:$AC1008)+'5N inverse'!$A$9*$C1009/Setup!$B$17+INDEX('5N inverse'!$A$9:$Y$9,1,'5N mesh'!$B$7+1)*Setup!$B$22</f>
        <v>0</v>
      </c>
      <c r="L1009" s="0" t="n">
        <f aca="false">SUMPRODUCT('5N inverse'!$A$10:$Y$10,'5N mesh'!$B$37:$Z$37,$E1008:$AC1008)+'5N inverse'!$A$10*$C1009/Setup!$B$17+INDEX('5N inverse'!$A$10:$Y$10,1,'5N mesh'!$B$7+1)*Setup!$B$22</f>
        <v>0</v>
      </c>
      <c r="M1009" s="0" t="n">
        <f aca="false">SUMPRODUCT('5N inverse'!$A$11:$Y$11,'5N mesh'!$B$37:$Z$37,$E1008:$AC1008)+'5N inverse'!$A$11*$C1009/Setup!$B$17+INDEX('5N inverse'!$A$11:$Y$11,1,'5N mesh'!$B$7+1)*Setup!$B$22</f>
        <v>0</v>
      </c>
      <c r="N1009" s="0" t="n">
        <f aca="false">SUMPRODUCT('5N inverse'!$A$12:$Y$12,'5N mesh'!$B$37:$Z$37,$E1008:$AC1008)+'5N inverse'!$A$12*$C1009/Setup!$B$17+INDEX('5N inverse'!$A$12:$Y$12,1,'5N mesh'!$B$7+1)*Setup!$B$22</f>
        <v>0</v>
      </c>
      <c r="O1009" s="0" t="n">
        <f aca="false">SUMPRODUCT('5N inverse'!$A$13:$Y$13,'5N mesh'!$B$37:$Z$37,$E1008:$AC1008)+'5N inverse'!$A$13*$C1009/Setup!$B$17+INDEX('5N inverse'!$A$13:$Y$13,1,'5N mesh'!$B$7+1)*Setup!$B$22</f>
        <v>0</v>
      </c>
      <c r="P1009" s="0" t="n">
        <f aca="false">SUMPRODUCT('5N inverse'!$A$14:$Y$14,'5N mesh'!$B$37:$Z$37,$E1008:$AC1008)+'5N inverse'!$A$14*$C1009/Setup!$B$17+INDEX('5N inverse'!$A$14:$Y$14,1,'5N mesh'!$B$7+1)*Setup!$B$22</f>
        <v>0</v>
      </c>
      <c r="Q1009" s="0" t="n">
        <f aca="false">SUMPRODUCT('5N inverse'!$A$15:$Y$15,'5N mesh'!$B$37:$Z$37,$E1008:$AC1008)+'5N inverse'!$A$15*$C1009/Setup!$B$17+INDEX('5N inverse'!$A$15:$Y$15,1,'5N mesh'!$B$7+1)*Setup!$B$22</f>
        <v>0</v>
      </c>
      <c r="R1009" s="0" t="n">
        <f aca="false">SUMPRODUCT('5N inverse'!$A$16:$Y$16,'5N mesh'!$B$37:$Z$37,$E1008:$AC1008)+'5N inverse'!$A$16*$C1009/Setup!$B$17+INDEX('5N inverse'!$A$16:$Y$16,1,'5N mesh'!$B$7+1)*Setup!$B$22</f>
        <v>0</v>
      </c>
      <c r="S1009" s="0" t="n">
        <f aca="false">SUMPRODUCT('5N inverse'!$A$17:$Y$17,'5N mesh'!$B$37:$Z$37,$E1008:$AC1008)+'5N inverse'!$A$17*$C1009/Setup!$B$17+INDEX('5N inverse'!$A$17:$Y$17,1,'5N mesh'!$B$7+1)*Setup!$B$22</f>
        <v>0</v>
      </c>
      <c r="T1009" s="0" t="n">
        <f aca="false">SUMPRODUCT('5N inverse'!$A$18:$Y$18,'5N mesh'!$B$37:$Z$37,$E1008:$AC1008)+'5N inverse'!$A$18*$C1009/Setup!$B$17+INDEX('5N inverse'!$A$18:$Y$18,1,'5N mesh'!$B$7+1)*Setup!$B$22</f>
        <v>0</v>
      </c>
      <c r="U1009" s="0" t="n">
        <f aca="false">SUMPRODUCT('5N inverse'!$A$19:$Y$19,'5N mesh'!$B$37:$Z$37,$E1008:$AC1008)+'5N inverse'!$A$19*$C1009/Setup!$B$17+INDEX('5N inverse'!$A$19:$Y$19,1,'5N mesh'!$B$7+1)*Setup!$B$22</f>
        <v>0</v>
      </c>
      <c r="V1009" s="0" t="n">
        <f aca="false">SUMPRODUCT('5N inverse'!$A$20:$Y$20,'5N mesh'!$B$37:$Z$37,$E1008:$AC1008)+'5N inverse'!$A$20*$C1009/Setup!$B$17+INDEX('5N inverse'!$A$20:$Y$20,1,'5N mesh'!$B$7+1)*Setup!$B$22</f>
        <v>0</v>
      </c>
      <c r="W1009" s="0" t="n">
        <f aca="false">SUMPRODUCT('5N inverse'!$A$21:$Y$21,'5N mesh'!$B$37:$Z$37,$E1008:$AC1008)+'5N inverse'!$A$21*$C1009/Setup!$B$17+INDEX('5N inverse'!$A$21:$Y$21,1,'5N mesh'!$B$7+1)*Setup!$B$22</f>
        <v>0</v>
      </c>
      <c r="X1009" s="0" t="n">
        <f aca="false">SUMPRODUCT('5N inverse'!$A$22:$Y$22,'5N mesh'!$B$37:$Z$37,$E1008:$AC1008)+'5N inverse'!$A$22*$C1009/Setup!$B$17+INDEX('5N inverse'!$A$22:$Y$22,1,'5N mesh'!$B$7+1)*Setup!$B$22</f>
        <v>0</v>
      </c>
      <c r="Y1009" s="0" t="n">
        <f aca="false">SUMPRODUCT('5N inverse'!$A$23:$Y$23,'5N mesh'!$B$37:$Z$37,$E1008:$AC1008)+'5N inverse'!$A$23*$C1009/Setup!$B$17+INDEX('5N inverse'!$A$23:$Y$23,1,'5N mesh'!$B$7+1)*Setup!$B$22</f>
        <v>0</v>
      </c>
      <c r="Z1009" s="0" t="n">
        <f aca="false">SUMPRODUCT('5N inverse'!$A$24:$Y$24,'5N mesh'!$B$37:$Z$37,$E1008:$AC1008)+'5N inverse'!$A$24*$C1009/Setup!$B$17+INDEX('5N inverse'!$A$24:$Y$24,1,'5N mesh'!$B$7+1)*Setup!$B$22</f>
        <v>0</v>
      </c>
      <c r="AA1009" s="0" t="n">
        <f aca="false">SUMPRODUCT('5N inverse'!$A$25:$Y$25,'5N mesh'!$B$37:$Z$37,$E1008:$AC1008)+'5N inverse'!$A$25*$C1009/Setup!$B$17+INDEX('5N inverse'!$A$25:$Y$25,1,'5N mesh'!$B$7+1)*Setup!$B$22</f>
        <v>0</v>
      </c>
      <c r="AB1009" s="0" t="n">
        <f aca="false">SUMPRODUCT('5N inverse'!$A$26:$Y$26,'5N mesh'!$B$37:$Z$37,$E1008:$AC1008)+'5N inverse'!$A$26*$C1009/Setup!$B$17+INDEX('5N inverse'!$A$26:$Y$26,1,'5N mesh'!$B$7+1)*Setup!$B$22</f>
        <v>0</v>
      </c>
      <c r="AC1009" s="0" t="n">
        <f aca="false">SUMPRODUCT('5N inverse'!$A$27:$Y$27,'5N mesh'!$B$37:$Z$37,$E1008:$AC1008)+'5N inverse'!$A$27*$C1009/Setup!$B$17+INDEX('5N inverse'!$A$27:$Y$27,1,'5N mesh'!$B$7+1)*Setup!$B$22</f>
        <v>0</v>
      </c>
    </row>
    <row r="1010" customFormat="false" ht="15" hidden="false" customHeight="false" outlineLevel="0" collapsed="false">
      <c r="A1010" s="0" t="n">
        <v>1005</v>
      </c>
      <c r="B1010" s="0" t="n">
        <f aca="false">A1010*Setup!$B$11/3600</f>
        <v>83.75</v>
      </c>
      <c r="C1010" s="0" t="n">
        <f aca="false">Setup!$B$7+Setup!$B$8*COS(2*PI()*(B1010-Setup!$B$9)/24)</f>
        <v>25.769154760876</v>
      </c>
      <c r="D1010" s="0" t="n">
        <f aca="false">(C1010-E1010)/Setup!$B$17</f>
        <v>23.6735047242132</v>
      </c>
      <c r="E1010" s="0" t="n">
        <f aca="false">SUMPRODUCT('5N inverse'!$A$3:$Y$3,'5N mesh'!$B$37:$Z$37,$E1009:$AC1009)+'5N inverse'!$A$3*$C1010/Setup!$B$17+INDEX('5N inverse'!$A$3:$Y$3,1,'5N mesh'!$B$7+1)*Setup!$B$22</f>
        <v>22.6915991467283</v>
      </c>
      <c r="F1010" s="0" t="n">
        <f aca="false">SUMPRODUCT('5N inverse'!$A$4:$Y$4,'5N mesh'!$B$37:$Z$37,$E1009:$AC1009)+'5N inverse'!$A$4*$C1010/Setup!$B$17+INDEX('5N inverse'!$A$4:$Y$4,1,'5N mesh'!$B$7+1)*Setup!$B$22</f>
        <v>21.4198928288503</v>
      </c>
      <c r="G1010" s="0" t="n">
        <f aca="false">SUMPRODUCT('5N inverse'!$A$5:$Y$5,'5N mesh'!$B$37:$Z$37,$E1009:$AC1009)+'5N inverse'!$A$5*$C1010/Setup!$B$17+INDEX('5N inverse'!$A$5:$Y$5,1,'5N mesh'!$B$7+1)*Setup!$B$22</f>
        <v>18.8764801930943</v>
      </c>
      <c r="H1010" s="0" t="n">
        <f aca="false">SUMPRODUCT('5N inverse'!$A$6:$Y$6,'5N mesh'!$B$37:$Z$37,$E1009:$AC1009)+'5N inverse'!$A$6*$C1010/Setup!$B$17+INDEX('5N inverse'!$A$6:$Y$6,1,'5N mesh'!$B$7+1)*Setup!$B$22</f>
        <v>16.3330675573382</v>
      </c>
      <c r="I1010" s="0" t="n">
        <f aca="false">SUMPRODUCT('5N inverse'!$A$7:$Y$7,'5N mesh'!$B$37:$Z$37,$E1009:$AC1009)+'5N inverse'!$A$7*$C1010/Setup!$B$17+INDEX('5N inverse'!$A$7:$Y$7,1,'5N mesh'!$B$7+1)*Setup!$B$22</f>
        <v>15.0613612394602</v>
      </c>
      <c r="J1010" s="0" t="n">
        <f aca="false">SUMPRODUCT('5N inverse'!$A$8:$Y$8,'5N mesh'!$B$37:$Z$37,$E1009:$AC1009)+'5N inverse'!$A$8*$C1010/Setup!$B$17+INDEX('5N inverse'!$A$8:$Y$8,1,'5N mesh'!$B$7+1)*Setup!$B$22</f>
        <v>0</v>
      </c>
      <c r="K1010" s="0" t="n">
        <f aca="false">SUMPRODUCT('5N inverse'!$A$9:$Y$9,'5N mesh'!$B$37:$Z$37,$E1009:$AC1009)+'5N inverse'!$A$9*$C1010/Setup!$B$17+INDEX('5N inverse'!$A$9:$Y$9,1,'5N mesh'!$B$7+1)*Setup!$B$22</f>
        <v>0</v>
      </c>
      <c r="L1010" s="0" t="n">
        <f aca="false">SUMPRODUCT('5N inverse'!$A$10:$Y$10,'5N mesh'!$B$37:$Z$37,$E1009:$AC1009)+'5N inverse'!$A$10*$C1010/Setup!$B$17+INDEX('5N inverse'!$A$10:$Y$10,1,'5N mesh'!$B$7+1)*Setup!$B$22</f>
        <v>0</v>
      </c>
      <c r="M1010" s="0" t="n">
        <f aca="false">SUMPRODUCT('5N inverse'!$A$11:$Y$11,'5N mesh'!$B$37:$Z$37,$E1009:$AC1009)+'5N inverse'!$A$11*$C1010/Setup!$B$17+INDEX('5N inverse'!$A$11:$Y$11,1,'5N mesh'!$B$7+1)*Setup!$B$22</f>
        <v>0</v>
      </c>
      <c r="N1010" s="0" t="n">
        <f aca="false">SUMPRODUCT('5N inverse'!$A$12:$Y$12,'5N mesh'!$B$37:$Z$37,$E1009:$AC1009)+'5N inverse'!$A$12*$C1010/Setup!$B$17+INDEX('5N inverse'!$A$12:$Y$12,1,'5N mesh'!$B$7+1)*Setup!$B$22</f>
        <v>0</v>
      </c>
      <c r="O1010" s="0" t="n">
        <f aca="false">SUMPRODUCT('5N inverse'!$A$13:$Y$13,'5N mesh'!$B$37:$Z$37,$E1009:$AC1009)+'5N inverse'!$A$13*$C1010/Setup!$B$17+INDEX('5N inverse'!$A$13:$Y$13,1,'5N mesh'!$B$7+1)*Setup!$B$22</f>
        <v>0</v>
      </c>
      <c r="P1010" s="0" t="n">
        <f aca="false">SUMPRODUCT('5N inverse'!$A$14:$Y$14,'5N mesh'!$B$37:$Z$37,$E1009:$AC1009)+'5N inverse'!$A$14*$C1010/Setup!$B$17+INDEX('5N inverse'!$A$14:$Y$14,1,'5N mesh'!$B$7+1)*Setup!$B$22</f>
        <v>0</v>
      </c>
      <c r="Q1010" s="0" t="n">
        <f aca="false">SUMPRODUCT('5N inverse'!$A$15:$Y$15,'5N mesh'!$B$37:$Z$37,$E1009:$AC1009)+'5N inverse'!$A$15*$C1010/Setup!$B$17+INDEX('5N inverse'!$A$15:$Y$15,1,'5N mesh'!$B$7+1)*Setup!$B$22</f>
        <v>0</v>
      </c>
      <c r="R1010" s="0" t="n">
        <f aca="false">SUMPRODUCT('5N inverse'!$A$16:$Y$16,'5N mesh'!$B$37:$Z$37,$E1009:$AC1009)+'5N inverse'!$A$16*$C1010/Setup!$B$17+INDEX('5N inverse'!$A$16:$Y$16,1,'5N mesh'!$B$7+1)*Setup!$B$22</f>
        <v>0</v>
      </c>
      <c r="S1010" s="0" t="n">
        <f aca="false">SUMPRODUCT('5N inverse'!$A$17:$Y$17,'5N mesh'!$B$37:$Z$37,$E1009:$AC1009)+'5N inverse'!$A$17*$C1010/Setup!$B$17+INDEX('5N inverse'!$A$17:$Y$17,1,'5N mesh'!$B$7+1)*Setup!$B$22</f>
        <v>0</v>
      </c>
      <c r="T1010" s="0" t="n">
        <f aca="false">SUMPRODUCT('5N inverse'!$A$18:$Y$18,'5N mesh'!$B$37:$Z$37,$E1009:$AC1009)+'5N inverse'!$A$18*$C1010/Setup!$B$17+INDEX('5N inverse'!$A$18:$Y$18,1,'5N mesh'!$B$7+1)*Setup!$B$22</f>
        <v>0</v>
      </c>
      <c r="U1010" s="0" t="n">
        <f aca="false">SUMPRODUCT('5N inverse'!$A$19:$Y$19,'5N mesh'!$B$37:$Z$37,$E1009:$AC1009)+'5N inverse'!$A$19*$C1010/Setup!$B$17+INDEX('5N inverse'!$A$19:$Y$19,1,'5N mesh'!$B$7+1)*Setup!$B$22</f>
        <v>0</v>
      </c>
      <c r="V1010" s="0" t="n">
        <f aca="false">SUMPRODUCT('5N inverse'!$A$20:$Y$20,'5N mesh'!$B$37:$Z$37,$E1009:$AC1009)+'5N inverse'!$A$20*$C1010/Setup!$B$17+INDEX('5N inverse'!$A$20:$Y$20,1,'5N mesh'!$B$7+1)*Setup!$B$22</f>
        <v>0</v>
      </c>
      <c r="W1010" s="0" t="n">
        <f aca="false">SUMPRODUCT('5N inverse'!$A$21:$Y$21,'5N mesh'!$B$37:$Z$37,$E1009:$AC1009)+'5N inverse'!$A$21*$C1010/Setup!$B$17+INDEX('5N inverse'!$A$21:$Y$21,1,'5N mesh'!$B$7+1)*Setup!$B$22</f>
        <v>0</v>
      </c>
      <c r="X1010" s="0" t="n">
        <f aca="false">SUMPRODUCT('5N inverse'!$A$22:$Y$22,'5N mesh'!$B$37:$Z$37,$E1009:$AC1009)+'5N inverse'!$A$22*$C1010/Setup!$B$17+INDEX('5N inverse'!$A$22:$Y$22,1,'5N mesh'!$B$7+1)*Setup!$B$22</f>
        <v>0</v>
      </c>
      <c r="Y1010" s="0" t="n">
        <f aca="false">SUMPRODUCT('5N inverse'!$A$23:$Y$23,'5N mesh'!$B$37:$Z$37,$E1009:$AC1009)+'5N inverse'!$A$23*$C1010/Setup!$B$17+INDEX('5N inverse'!$A$23:$Y$23,1,'5N mesh'!$B$7+1)*Setup!$B$22</f>
        <v>0</v>
      </c>
      <c r="Z1010" s="0" t="n">
        <f aca="false">SUMPRODUCT('5N inverse'!$A$24:$Y$24,'5N mesh'!$B$37:$Z$37,$E1009:$AC1009)+'5N inverse'!$A$24*$C1010/Setup!$B$17+INDEX('5N inverse'!$A$24:$Y$24,1,'5N mesh'!$B$7+1)*Setup!$B$22</f>
        <v>0</v>
      </c>
      <c r="AA1010" s="0" t="n">
        <f aca="false">SUMPRODUCT('5N inverse'!$A$25:$Y$25,'5N mesh'!$B$37:$Z$37,$E1009:$AC1009)+'5N inverse'!$A$25*$C1010/Setup!$B$17+INDEX('5N inverse'!$A$25:$Y$25,1,'5N mesh'!$B$7+1)*Setup!$B$22</f>
        <v>0</v>
      </c>
      <c r="AB1010" s="0" t="n">
        <f aca="false">SUMPRODUCT('5N inverse'!$A$26:$Y$26,'5N mesh'!$B$37:$Z$37,$E1009:$AC1009)+'5N inverse'!$A$26*$C1010/Setup!$B$17+INDEX('5N inverse'!$A$26:$Y$26,1,'5N mesh'!$B$7+1)*Setup!$B$22</f>
        <v>0</v>
      </c>
      <c r="AC1010" s="0" t="n">
        <f aca="false">SUMPRODUCT('5N inverse'!$A$27:$Y$27,'5N mesh'!$B$37:$Z$37,$E1009:$AC1009)+'5N inverse'!$A$27*$C1010/Setup!$B$17+INDEX('5N inverse'!$A$27:$Y$27,1,'5N mesh'!$B$7+1)*Setup!$B$22</f>
        <v>0</v>
      </c>
    </row>
    <row r="1011" customFormat="false" ht="15" hidden="false" customHeight="false" outlineLevel="0" collapsed="false">
      <c r="A1011" s="0" t="n">
        <v>1006</v>
      </c>
      <c r="B1011" s="0" t="n">
        <f aca="false">A1011*Setup!$B$11/3600</f>
        <v>83.8333333333333</v>
      </c>
      <c r="C1011" s="0" t="n">
        <f aca="false">Setup!$B$7+Setup!$B$8*COS(2*PI()*(B1011-Setup!$B$9)/24)</f>
        <v>25.8469944529401</v>
      </c>
      <c r="D1011" s="0" t="n">
        <f aca="false">(C1011-E1011)/Setup!$B$17</f>
        <v>23.9794897295926</v>
      </c>
      <c r="E1011" s="0" t="n">
        <f aca="false">SUMPRODUCT('5N inverse'!$A$3:$Y$3,'5N mesh'!$B$37:$Z$37,$E1010:$AC1010)+'5N inverse'!$A$3*$C1011/Setup!$B$17+INDEX('5N inverse'!$A$3:$Y$3,1,'5N mesh'!$B$7+1)*Setup!$B$22</f>
        <v>22.7296607880931</v>
      </c>
      <c r="F1011" s="0" t="n">
        <f aca="false">SUMPRODUCT('5N inverse'!$A$4:$Y$4,'5N mesh'!$B$37:$Z$37,$E1010:$AC1010)+'5N inverse'!$A$4*$C1011/Setup!$B$17+INDEX('5N inverse'!$A$4:$Y$4,1,'5N mesh'!$B$7+1)*Setup!$B$22</f>
        <v>21.4516406372789</v>
      </c>
      <c r="G1011" s="0" t="n">
        <f aca="false">SUMPRODUCT('5N inverse'!$A$5:$Y$5,'5N mesh'!$B$37:$Z$37,$E1010:$AC1010)+'5N inverse'!$A$5*$C1011/Setup!$B$17+INDEX('5N inverse'!$A$5:$Y$5,1,'5N mesh'!$B$7+1)*Setup!$B$22</f>
        <v>18.8956003356506</v>
      </c>
      <c r="H1011" s="0" t="n">
        <f aca="false">SUMPRODUCT('5N inverse'!$A$6:$Y$6,'5N mesh'!$B$37:$Z$37,$E1010:$AC1010)+'5N inverse'!$A$6*$C1011/Setup!$B$17+INDEX('5N inverse'!$A$6:$Y$6,1,'5N mesh'!$B$7+1)*Setup!$B$22</f>
        <v>16.3395600340223</v>
      </c>
      <c r="I1011" s="0" t="n">
        <f aca="false">SUMPRODUCT('5N inverse'!$A$7:$Y$7,'5N mesh'!$B$37:$Z$37,$E1010:$AC1010)+'5N inverse'!$A$7*$C1011/Setup!$B$17+INDEX('5N inverse'!$A$7:$Y$7,1,'5N mesh'!$B$7+1)*Setup!$B$22</f>
        <v>15.0615398832082</v>
      </c>
      <c r="J1011" s="0" t="n">
        <f aca="false">SUMPRODUCT('5N inverse'!$A$8:$Y$8,'5N mesh'!$B$37:$Z$37,$E1010:$AC1010)+'5N inverse'!$A$8*$C1011/Setup!$B$17+INDEX('5N inverse'!$A$8:$Y$8,1,'5N mesh'!$B$7+1)*Setup!$B$22</f>
        <v>0</v>
      </c>
      <c r="K1011" s="0" t="n">
        <f aca="false">SUMPRODUCT('5N inverse'!$A$9:$Y$9,'5N mesh'!$B$37:$Z$37,$E1010:$AC1010)+'5N inverse'!$A$9*$C1011/Setup!$B$17+INDEX('5N inverse'!$A$9:$Y$9,1,'5N mesh'!$B$7+1)*Setup!$B$22</f>
        <v>0</v>
      </c>
      <c r="L1011" s="0" t="n">
        <f aca="false">SUMPRODUCT('5N inverse'!$A$10:$Y$10,'5N mesh'!$B$37:$Z$37,$E1010:$AC1010)+'5N inverse'!$A$10*$C1011/Setup!$B$17+INDEX('5N inverse'!$A$10:$Y$10,1,'5N mesh'!$B$7+1)*Setup!$B$22</f>
        <v>0</v>
      </c>
      <c r="M1011" s="0" t="n">
        <f aca="false">SUMPRODUCT('5N inverse'!$A$11:$Y$11,'5N mesh'!$B$37:$Z$37,$E1010:$AC1010)+'5N inverse'!$A$11*$C1011/Setup!$B$17+INDEX('5N inverse'!$A$11:$Y$11,1,'5N mesh'!$B$7+1)*Setup!$B$22</f>
        <v>0</v>
      </c>
      <c r="N1011" s="0" t="n">
        <f aca="false">SUMPRODUCT('5N inverse'!$A$12:$Y$12,'5N mesh'!$B$37:$Z$37,$E1010:$AC1010)+'5N inverse'!$A$12*$C1011/Setup!$B$17+INDEX('5N inverse'!$A$12:$Y$12,1,'5N mesh'!$B$7+1)*Setup!$B$22</f>
        <v>0</v>
      </c>
      <c r="O1011" s="0" t="n">
        <f aca="false">SUMPRODUCT('5N inverse'!$A$13:$Y$13,'5N mesh'!$B$37:$Z$37,$E1010:$AC1010)+'5N inverse'!$A$13*$C1011/Setup!$B$17+INDEX('5N inverse'!$A$13:$Y$13,1,'5N mesh'!$B$7+1)*Setup!$B$22</f>
        <v>0</v>
      </c>
      <c r="P1011" s="0" t="n">
        <f aca="false">SUMPRODUCT('5N inverse'!$A$14:$Y$14,'5N mesh'!$B$37:$Z$37,$E1010:$AC1010)+'5N inverse'!$A$14*$C1011/Setup!$B$17+INDEX('5N inverse'!$A$14:$Y$14,1,'5N mesh'!$B$7+1)*Setup!$B$22</f>
        <v>0</v>
      </c>
      <c r="Q1011" s="0" t="n">
        <f aca="false">SUMPRODUCT('5N inverse'!$A$15:$Y$15,'5N mesh'!$B$37:$Z$37,$E1010:$AC1010)+'5N inverse'!$A$15*$C1011/Setup!$B$17+INDEX('5N inverse'!$A$15:$Y$15,1,'5N mesh'!$B$7+1)*Setup!$B$22</f>
        <v>0</v>
      </c>
      <c r="R1011" s="0" t="n">
        <f aca="false">SUMPRODUCT('5N inverse'!$A$16:$Y$16,'5N mesh'!$B$37:$Z$37,$E1010:$AC1010)+'5N inverse'!$A$16*$C1011/Setup!$B$17+INDEX('5N inverse'!$A$16:$Y$16,1,'5N mesh'!$B$7+1)*Setup!$B$22</f>
        <v>0</v>
      </c>
      <c r="S1011" s="0" t="n">
        <f aca="false">SUMPRODUCT('5N inverse'!$A$17:$Y$17,'5N mesh'!$B$37:$Z$37,$E1010:$AC1010)+'5N inverse'!$A$17*$C1011/Setup!$B$17+INDEX('5N inverse'!$A$17:$Y$17,1,'5N mesh'!$B$7+1)*Setup!$B$22</f>
        <v>0</v>
      </c>
      <c r="T1011" s="0" t="n">
        <f aca="false">SUMPRODUCT('5N inverse'!$A$18:$Y$18,'5N mesh'!$B$37:$Z$37,$E1010:$AC1010)+'5N inverse'!$A$18*$C1011/Setup!$B$17+INDEX('5N inverse'!$A$18:$Y$18,1,'5N mesh'!$B$7+1)*Setup!$B$22</f>
        <v>0</v>
      </c>
      <c r="U1011" s="0" t="n">
        <f aca="false">SUMPRODUCT('5N inverse'!$A$19:$Y$19,'5N mesh'!$B$37:$Z$37,$E1010:$AC1010)+'5N inverse'!$A$19*$C1011/Setup!$B$17+INDEX('5N inverse'!$A$19:$Y$19,1,'5N mesh'!$B$7+1)*Setup!$B$22</f>
        <v>0</v>
      </c>
      <c r="V1011" s="0" t="n">
        <f aca="false">SUMPRODUCT('5N inverse'!$A$20:$Y$20,'5N mesh'!$B$37:$Z$37,$E1010:$AC1010)+'5N inverse'!$A$20*$C1011/Setup!$B$17+INDEX('5N inverse'!$A$20:$Y$20,1,'5N mesh'!$B$7+1)*Setup!$B$22</f>
        <v>0</v>
      </c>
      <c r="W1011" s="0" t="n">
        <f aca="false">SUMPRODUCT('5N inverse'!$A$21:$Y$21,'5N mesh'!$B$37:$Z$37,$E1010:$AC1010)+'5N inverse'!$A$21*$C1011/Setup!$B$17+INDEX('5N inverse'!$A$21:$Y$21,1,'5N mesh'!$B$7+1)*Setup!$B$22</f>
        <v>0</v>
      </c>
      <c r="X1011" s="0" t="n">
        <f aca="false">SUMPRODUCT('5N inverse'!$A$22:$Y$22,'5N mesh'!$B$37:$Z$37,$E1010:$AC1010)+'5N inverse'!$A$22*$C1011/Setup!$B$17+INDEX('5N inverse'!$A$22:$Y$22,1,'5N mesh'!$B$7+1)*Setup!$B$22</f>
        <v>0</v>
      </c>
      <c r="Y1011" s="0" t="n">
        <f aca="false">SUMPRODUCT('5N inverse'!$A$23:$Y$23,'5N mesh'!$B$37:$Z$37,$E1010:$AC1010)+'5N inverse'!$A$23*$C1011/Setup!$B$17+INDEX('5N inverse'!$A$23:$Y$23,1,'5N mesh'!$B$7+1)*Setup!$B$22</f>
        <v>0</v>
      </c>
      <c r="Z1011" s="0" t="n">
        <f aca="false">SUMPRODUCT('5N inverse'!$A$24:$Y$24,'5N mesh'!$B$37:$Z$37,$E1010:$AC1010)+'5N inverse'!$A$24*$C1011/Setup!$B$17+INDEX('5N inverse'!$A$24:$Y$24,1,'5N mesh'!$B$7+1)*Setup!$B$22</f>
        <v>0</v>
      </c>
      <c r="AA1011" s="0" t="n">
        <f aca="false">SUMPRODUCT('5N inverse'!$A$25:$Y$25,'5N mesh'!$B$37:$Z$37,$E1010:$AC1010)+'5N inverse'!$A$25*$C1011/Setup!$B$17+INDEX('5N inverse'!$A$25:$Y$25,1,'5N mesh'!$B$7+1)*Setup!$B$22</f>
        <v>0</v>
      </c>
      <c r="AB1011" s="0" t="n">
        <f aca="false">SUMPRODUCT('5N inverse'!$A$26:$Y$26,'5N mesh'!$B$37:$Z$37,$E1010:$AC1010)+'5N inverse'!$A$26*$C1011/Setup!$B$17+INDEX('5N inverse'!$A$26:$Y$26,1,'5N mesh'!$B$7+1)*Setup!$B$22</f>
        <v>0</v>
      </c>
      <c r="AC1011" s="0" t="n">
        <f aca="false">SUMPRODUCT('5N inverse'!$A$27:$Y$27,'5N mesh'!$B$37:$Z$37,$E1010:$AC1010)+'5N inverse'!$A$27*$C1011/Setup!$B$17+INDEX('5N inverse'!$A$27:$Y$27,1,'5N mesh'!$B$7+1)*Setup!$B$22</f>
        <v>0</v>
      </c>
    </row>
    <row r="1012" customFormat="false" ht="15" hidden="false" customHeight="false" outlineLevel="0" collapsed="false">
      <c r="A1012" s="0" t="n">
        <v>1007</v>
      </c>
      <c r="B1012" s="0" t="n">
        <f aca="false">A1012*Setup!$B$11/3600</f>
        <v>83.9166666666667</v>
      </c>
      <c r="C1012" s="0" t="n">
        <f aca="false">Setup!$B$7+Setup!$B$8*COS(2*PI()*(B1012-Setup!$B$9)/24)</f>
        <v>25.9239550756776</v>
      </c>
      <c r="D1012" s="0" t="n">
        <f aca="false">(C1012-E1012)/Setup!$B$17</f>
        <v>24.2749475842298</v>
      </c>
      <c r="E1012" s="0" t="n">
        <f aca="false">SUMPRODUCT('5N inverse'!$A$3:$Y$3,'5N mesh'!$B$37:$Z$37,$E1011:$AC1011)+'5N inverse'!$A$3*$C1012/Setup!$B$17+INDEX('5N inverse'!$A$3:$Y$3,1,'5N mesh'!$B$7+1)*Setup!$B$22</f>
        <v>22.7682118897277</v>
      </c>
      <c r="F1012" s="0" t="n">
        <f aca="false">SUMPRODUCT('5N inverse'!$A$4:$Y$4,'5N mesh'!$B$37:$Z$37,$E1011:$AC1011)+'5N inverse'!$A$4*$C1012/Setup!$B$17+INDEX('5N inverse'!$A$4:$Y$4,1,'5N mesh'!$B$7+1)*Setup!$B$22</f>
        <v>21.4837973524282</v>
      </c>
      <c r="G1012" s="0" t="n">
        <f aca="false">SUMPRODUCT('5N inverse'!$A$5:$Y$5,'5N mesh'!$B$37:$Z$37,$E1011:$AC1011)+'5N inverse'!$A$5*$C1012/Setup!$B$17+INDEX('5N inverse'!$A$5:$Y$5,1,'5N mesh'!$B$7+1)*Setup!$B$22</f>
        <v>18.9149682778292</v>
      </c>
      <c r="H1012" s="0" t="n">
        <f aca="false">SUMPRODUCT('5N inverse'!$A$6:$Y$6,'5N mesh'!$B$37:$Z$37,$E1011:$AC1011)+'5N inverse'!$A$6*$C1012/Setup!$B$17+INDEX('5N inverse'!$A$6:$Y$6,1,'5N mesh'!$B$7+1)*Setup!$B$22</f>
        <v>16.3461392032302</v>
      </c>
      <c r="I1012" s="0" t="n">
        <f aca="false">SUMPRODUCT('5N inverse'!$A$7:$Y$7,'5N mesh'!$B$37:$Z$37,$E1011:$AC1011)+'5N inverse'!$A$7*$C1012/Setup!$B$17+INDEX('5N inverse'!$A$7:$Y$7,1,'5N mesh'!$B$7+1)*Setup!$B$22</f>
        <v>15.0617246659307</v>
      </c>
      <c r="J1012" s="0" t="n">
        <f aca="false">SUMPRODUCT('5N inverse'!$A$8:$Y$8,'5N mesh'!$B$37:$Z$37,$E1011:$AC1011)+'5N inverse'!$A$8*$C1012/Setup!$B$17+INDEX('5N inverse'!$A$8:$Y$8,1,'5N mesh'!$B$7+1)*Setup!$B$22</f>
        <v>0</v>
      </c>
      <c r="K1012" s="0" t="n">
        <f aca="false">SUMPRODUCT('5N inverse'!$A$9:$Y$9,'5N mesh'!$B$37:$Z$37,$E1011:$AC1011)+'5N inverse'!$A$9*$C1012/Setup!$B$17+INDEX('5N inverse'!$A$9:$Y$9,1,'5N mesh'!$B$7+1)*Setup!$B$22</f>
        <v>0</v>
      </c>
      <c r="L1012" s="0" t="n">
        <f aca="false">SUMPRODUCT('5N inverse'!$A$10:$Y$10,'5N mesh'!$B$37:$Z$37,$E1011:$AC1011)+'5N inverse'!$A$10*$C1012/Setup!$B$17+INDEX('5N inverse'!$A$10:$Y$10,1,'5N mesh'!$B$7+1)*Setup!$B$22</f>
        <v>0</v>
      </c>
      <c r="M1012" s="0" t="n">
        <f aca="false">SUMPRODUCT('5N inverse'!$A$11:$Y$11,'5N mesh'!$B$37:$Z$37,$E1011:$AC1011)+'5N inverse'!$A$11*$C1012/Setup!$B$17+INDEX('5N inverse'!$A$11:$Y$11,1,'5N mesh'!$B$7+1)*Setup!$B$22</f>
        <v>0</v>
      </c>
      <c r="N1012" s="0" t="n">
        <f aca="false">SUMPRODUCT('5N inverse'!$A$12:$Y$12,'5N mesh'!$B$37:$Z$37,$E1011:$AC1011)+'5N inverse'!$A$12*$C1012/Setup!$B$17+INDEX('5N inverse'!$A$12:$Y$12,1,'5N mesh'!$B$7+1)*Setup!$B$22</f>
        <v>0</v>
      </c>
      <c r="O1012" s="0" t="n">
        <f aca="false">SUMPRODUCT('5N inverse'!$A$13:$Y$13,'5N mesh'!$B$37:$Z$37,$E1011:$AC1011)+'5N inverse'!$A$13*$C1012/Setup!$B$17+INDEX('5N inverse'!$A$13:$Y$13,1,'5N mesh'!$B$7+1)*Setup!$B$22</f>
        <v>0</v>
      </c>
      <c r="P1012" s="0" t="n">
        <f aca="false">SUMPRODUCT('5N inverse'!$A$14:$Y$14,'5N mesh'!$B$37:$Z$37,$E1011:$AC1011)+'5N inverse'!$A$14*$C1012/Setup!$B$17+INDEX('5N inverse'!$A$14:$Y$14,1,'5N mesh'!$B$7+1)*Setup!$B$22</f>
        <v>0</v>
      </c>
      <c r="Q1012" s="0" t="n">
        <f aca="false">SUMPRODUCT('5N inverse'!$A$15:$Y$15,'5N mesh'!$B$37:$Z$37,$E1011:$AC1011)+'5N inverse'!$A$15*$C1012/Setup!$B$17+INDEX('5N inverse'!$A$15:$Y$15,1,'5N mesh'!$B$7+1)*Setup!$B$22</f>
        <v>0</v>
      </c>
      <c r="R1012" s="0" t="n">
        <f aca="false">SUMPRODUCT('5N inverse'!$A$16:$Y$16,'5N mesh'!$B$37:$Z$37,$E1011:$AC1011)+'5N inverse'!$A$16*$C1012/Setup!$B$17+INDEX('5N inverse'!$A$16:$Y$16,1,'5N mesh'!$B$7+1)*Setup!$B$22</f>
        <v>0</v>
      </c>
      <c r="S1012" s="0" t="n">
        <f aca="false">SUMPRODUCT('5N inverse'!$A$17:$Y$17,'5N mesh'!$B$37:$Z$37,$E1011:$AC1011)+'5N inverse'!$A$17*$C1012/Setup!$B$17+INDEX('5N inverse'!$A$17:$Y$17,1,'5N mesh'!$B$7+1)*Setup!$B$22</f>
        <v>0</v>
      </c>
      <c r="T1012" s="0" t="n">
        <f aca="false">SUMPRODUCT('5N inverse'!$A$18:$Y$18,'5N mesh'!$B$37:$Z$37,$E1011:$AC1011)+'5N inverse'!$A$18*$C1012/Setup!$B$17+INDEX('5N inverse'!$A$18:$Y$18,1,'5N mesh'!$B$7+1)*Setup!$B$22</f>
        <v>0</v>
      </c>
      <c r="U1012" s="0" t="n">
        <f aca="false">SUMPRODUCT('5N inverse'!$A$19:$Y$19,'5N mesh'!$B$37:$Z$37,$E1011:$AC1011)+'5N inverse'!$A$19*$C1012/Setup!$B$17+INDEX('5N inverse'!$A$19:$Y$19,1,'5N mesh'!$B$7+1)*Setup!$B$22</f>
        <v>0</v>
      </c>
      <c r="V1012" s="0" t="n">
        <f aca="false">SUMPRODUCT('5N inverse'!$A$20:$Y$20,'5N mesh'!$B$37:$Z$37,$E1011:$AC1011)+'5N inverse'!$A$20*$C1012/Setup!$B$17+INDEX('5N inverse'!$A$20:$Y$20,1,'5N mesh'!$B$7+1)*Setup!$B$22</f>
        <v>0</v>
      </c>
      <c r="W1012" s="0" t="n">
        <f aca="false">SUMPRODUCT('5N inverse'!$A$21:$Y$21,'5N mesh'!$B$37:$Z$37,$E1011:$AC1011)+'5N inverse'!$A$21*$C1012/Setup!$B$17+INDEX('5N inverse'!$A$21:$Y$21,1,'5N mesh'!$B$7+1)*Setup!$B$22</f>
        <v>0</v>
      </c>
      <c r="X1012" s="0" t="n">
        <f aca="false">SUMPRODUCT('5N inverse'!$A$22:$Y$22,'5N mesh'!$B$37:$Z$37,$E1011:$AC1011)+'5N inverse'!$A$22*$C1012/Setup!$B$17+INDEX('5N inverse'!$A$22:$Y$22,1,'5N mesh'!$B$7+1)*Setup!$B$22</f>
        <v>0</v>
      </c>
      <c r="Y1012" s="0" t="n">
        <f aca="false">SUMPRODUCT('5N inverse'!$A$23:$Y$23,'5N mesh'!$B$37:$Z$37,$E1011:$AC1011)+'5N inverse'!$A$23*$C1012/Setup!$B$17+INDEX('5N inverse'!$A$23:$Y$23,1,'5N mesh'!$B$7+1)*Setup!$B$22</f>
        <v>0</v>
      </c>
      <c r="Z1012" s="0" t="n">
        <f aca="false">SUMPRODUCT('5N inverse'!$A$24:$Y$24,'5N mesh'!$B$37:$Z$37,$E1011:$AC1011)+'5N inverse'!$A$24*$C1012/Setup!$B$17+INDEX('5N inverse'!$A$24:$Y$24,1,'5N mesh'!$B$7+1)*Setup!$B$22</f>
        <v>0</v>
      </c>
      <c r="AA1012" s="0" t="n">
        <f aca="false">SUMPRODUCT('5N inverse'!$A$25:$Y$25,'5N mesh'!$B$37:$Z$37,$E1011:$AC1011)+'5N inverse'!$A$25*$C1012/Setup!$B$17+INDEX('5N inverse'!$A$25:$Y$25,1,'5N mesh'!$B$7+1)*Setup!$B$22</f>
        <v>0</v>
      </c>
      <c r="AB1012" s="0" t="n">
        <f aca="false">SUMPRODUCT('5N inverse'!$A$26:$Y$26,'5N mesh'!$B$37:$Z$37,$E1011:$AC1011)+'5N inverse'!$A$26*$C1012/Setup!$B$17+INDEX('5N inverse'!$A$26:$Y$26,1,'5N mesh'!$B$7+1)*Setup!$B$22</f>
        <v>0</v>
      </c>
      <c r="AC1012" s="0" t="n">
        <f aca="false">SUMPRODUCT('5N inverse'!$A$27:$Y$27,'5N mesh'!$B$37:$Z$37,$E1011:$AC1011)+'5N inverse'!$A$27*$C1012/Setup!$B$17+INDEX('5N inverse'!$A$27:$Y$27,1,'5N mesh'!$B$7+1)*Setup!$B$22</f>
        <v>0</v>
      </c>
    </row>
    <row r="1013" customFormat="false" ht="15" hidden="false" customHeight="false" outlineLevel="0" collapsed="false">
      <c r="A1013" s="0" t="n">
        <v>1008</v>
      </c>
      <c r="B1013" s="0" t="n">
        <f aca="false">A1013*Setup!$B$11/3600</f>
        <v>84</v>
      </c>
      <c r="C1013" s="0" t="n">
        <f aca="false">Setup!$B$7+Setup!$B$8*COS(2*PI()*(B1013-Setup!$B$9)/24)</f>
        <v>26</v>
      </c>
      <c r="D1013" s="0" t="n">
        <f aca="false">(C1013-E1013)/Setup!$B$17</f>
        <v>24.559737665268</v>
      </c>
      <c r="E1013" s="0" t="n">
        <f aca="false">SUMPRODUCT('5N inverse'!$A$3:$Y$3,'5N mesh'!$B$37:$Z$37,$E1012:$AC1012)+'5N inverse'!$A$3*$C1013/Setup!$B$17+INDEX('5N inverse'!$A$3:$Y$3,1,'5N mesh'!$B$7+1)*Setup!$B$22</f>
        <v>22.8072341035152</v>
      </c>
      <c r="F1013" s="0" t="n">
        <f aca="false">SUMPRODUCT('5N inverse'!$A$4:$Y$4,'5N mesh'!$B$37:$Z$37,$E1012:$AC1012)+'5N inverse'!$A$4*$C1013/Setup!$B$17+INDEX('5N inverse'!$A$4:$Y$4,1,'5N mesh'!$B$7+1)*Setup!$B$22</f>
        <v>21.5163476695431</v>
      </c>
      <c r="G1013" s="0" t="n">
        <f aca="false">SUMPRODUCT('5N inverse'!$A$5:$Y$5,'5N mesh'!$B$37:$Z$37,$E1012:$AC1012)+'5N inverse'!$A$5*$C1013/Setup!$B$17+INDEX('5N inverse'!$A$5:$Y$5,1,'5N mesh'!$B$7+1)*Setup!$B$22</f>
        <v>18.934574801599</v>
      </c>
      <c r="H1013" s="0" t="n">
        <f aca="false">SUMPRODUCT('5N inverse'!$A$6:$Y$6,'5N mesh'!$B$37:$Z$37,$E1012:$AC1012)+'5N inverse'!$A$6*$C1013/Setup!$B$17+INDEX('5N inverse'!$A$6:$Y$6,1,'5N mesh'!$B$7+1)*Setup!$B$22</f>
        <v>16.3528019336549</v>
      </c>
      <c r="I1013" s="0" t="n">
        <f aca="false">SUMPRODUCT('5N inverse'!$A$7:$Y$7,'5N mesh'!$B$37:$Z$37,$E1012:$AC1012)+'5N inverse'!$A$7*$C1013/Setup!$B$17+INDEX('5N inverse'!$A$7:$Y$7,1,'5N mesh'!$B$7+1)*Setup!$B$22</f>
        <v>15.0619154996828</v>
      </c>
      <c r="J1013" s="0" t="n">
        <f aca="false">SUMPRODUCT('5N inverse'!$A$8:$Y$8,'5N mesh'!$B$37:$Z$37,$E1012:$AC1012)+'5N inverse'!$A$8*$C1013/Setup!$B$17+INDEX('5N inverse'!$A$8:$Y$8,1,'5N mesh'!$B$7+1)*Setup!$B$22</f>
        <v>0</v>
      </c>
      <c r="K1013" s="0" t="n">
        <f aca="false">SUMPRODUCT('5N inverse'!$A$9:$Y$9,'5N mesh'!$B$37:$Z$37,$E1012:$AC1012)+'5N inverse'!$A$9*$C1013/Setup!$B$17+INDEX('5N inverse'!$A$9:$Y$9,1,'5N mesh'!$B$7+1)*Setup!$B$22</f>
        <v>0</v>
      </c>
      <c r="L1013" s="0" t="n">
        <f aca="false">SUMPRODUCT('5N inverse'!$A$10:$Y$10,'5N mesh'!$B$37:$Z$37,$E1012:$AC1012)+'5N inverse'!$A$10*$C1013/Setup!$B$17+INDEX('5N inverse'!$A$10:$Y$10,1,'5N mesh'!$B$7+1)*Setup!$B$22</f>
        <v>0</v>
      </c>
      <c r="M1013" s="0" t="n">
        <f aca="false">SUMPRODUCT('5N inverse'!$A$11:$Y$11,'5N mesh'!$B$37:$Z$37,$E1012:$AC1012)+'5N inverse'!$A$11*$C1013/Setup!$B$17+INDEX('5N inverse'!$A$11:$Y$11,1,'5N mesh'!$B$7+1)*Setup!$B$22</f>
        <v>0</v>
      </c>
      <c r="N1013" s="0" t="n">
        <f aca="false">SUMPRODUCT('5N inverse'!$A$12:$Y$12,'5N mesh'!$B$37:$Z$37,$E1012:$AC1012)+'5N inverse'!$A$12*$C1013/Setup!$B$17+INDEX('5N inverse'!$A$12:$Y$12,1,'5N mesh'!$B$7+1)*Setup!$B$22</f>
        <v>0</v>
      </c>
      <c r="O1013" s="0" t="n">
        <f aca="false">SUMPRODUCT('5N inverse'!$A$13:$Y$13,'5N mesh'!$B$37:$Z$37,$E1012:$AC1012)+'5N inverse'!$A$13*$C1013/Setup!$B$17+INDEX('5N inverse'!$A$13:$Y$13,1,'5N mesh'!$B$7+1)*Setup!$B$22</f>
        <v>0</v>
      </c>
      <c r="P1013" s="0" t="n">
        <f aca="false">SUMPRODUCT('5N inverse'!$A$14:$Y$14,'5N mesh'!$B$37:$Z$37,$E1012:$AC1012)+'5N inverse'!$A$14*$C1013/Setup!$B$17+INDEX('5N inverse'!$A$14:$Y$14,1,'5N mesh'!$B$7+1)*Setup!$B$22</f>
        <v>0</v>
      </c>
      <c r="Q1013" s="0" t="n">
        <f aca="false">SUMPRODUCT('5N inverse'!$A$15:$Y$15,'5N mesh'!$B$37:$Z$37,$E1012:$AC1012)+'5N inverse'!$A$15*$C1013/Setup!$B$17+INDEX('5N inverse'!$A$15:$Y$15,1,'5N mesh'!$B$7+1)*Setup!$B$22</f>
        <v>0</v>
      </c>
      <c r="R1013" s="0" t="n">
        <f aca="false">SUMPRODUCT('5N inverse'!$A$16:$Y$16,'5N mesh'!$B$37:$Z$37,$E1012:$AC1012)+'5N inverse'!$A$16*$C1013/Setup!$B$17+INDEX('5N inverse'!$A$16:$Y$16,1,'5N mesh'!$B$7+1)*Setup!$B$22</f>
        <v>0</v>
      </c>
      <c r="S1013" s="0" t="n">
        <f aca="false">SUMPRODUCT('5N inverse'!$A$17:$Y$17,'5N mesh'!$B$37:$Z$37,$E1012:$AC1012)+'5N inverse'!$A$17*$C1013/Setup!$B$17+INDEX('5N inverse'!$A$17:$Y$17,1,'5N mesh'!$B$7+1)*Setup!$B$22</f>
        <v>0</v>
      </c>
      <c r="T1013" s="0" t="n">
        <f aca="false">SUMPRODUCT('5N inverse'!$A$18:$Y$18,'5N mesh'!$B$37:$Z$37,$E1012:$AC1012)+'5N inverse'!$A$18*$C1013/Setup!$B$17+INDEX('5N inverse'!$A$18:$Y$18,1,'5N mesh'!$B$7+1)*Setup!$B$22</f>
        <v>0</v>
      </c>
      <c r="U1013" s="0" t="n">
        <f aca="false">SUMPRODUCT('5N inverse'!$A$19:$Y$19,'5N mesh'!$B$37:$Z$37,$E1012:$AC1012)+'5N inverse'!$A$19*$C1013/Setup!$B$17+INDEX('5N inverse'!$A$19:$Y$19,1,'5N mesh'!$B$7+1)*Setup!$B$22</f>
        <v>0</v>
      </c>
      <c r="V1013" s="0" t="n">
        <f aca="false">SUMPRODUCT('5N inverse'!$A$20:$Y$20,'5N mesh'!$B$37:$Z$37,$E1012:$AC1012)+'5N inverse'!$A$20*$C1013/Setup!$B$17+INDEX('5N inverse'!$A$20:$Y$20,1,'5N mesh'!$B$7+1)*Setup!$B$22</f>
        <v>0</v>
      </c>
      <c r="W1013" s="0" t="n">
        <f aca="false">SUMPRODUCT('5N inverse'!$A$21:$Y$21,'5N mesh'!$B$37:$Z$37,$E1012:$AC1012)+'5N inverse'!$A$21*$C1013/Setup!$B$17+INDEX('5N inverse'!$A$21:$Y$21,1,'5N mesh'!$B$7+1)*Setup!$B$22</f>
        <v>0</v>
      </c>
      <c r="X1013" s="0" t="n">
        <f aca="false">SUMPRODUCT('5N inverse'!$A$22:$Y$22,'5N mesh'!$B$37:$Z$37,$E1012:$AC1012)+'5N inverse'!$A$22*$C1013/Setup!$B$17+INDEX('5N inverse'!$A$22:$Y$22,1,'5N mesh'!$B$7+1)*Setup!$B$22</f>
        <v>0</v>
      </c>
      <c r="Y1013" s="0" t="n">
        <f aca="false">SUMPRODUCT('5N inverse'!$A$23:$Y$23,'5N mesh'!$B$37:$Z$37,$E1012:$AC1012)+'5N inverse'!$A$23*$C1013/Setup!$B$17+INDEX('5N inverse'!$A$23:$Y$23,1,'5N mesh'!$B$7+1)*Setup!$B$22</f>
        <v>0</v>
      </c>
      <c r="Z1013" s="0" t="n">
        <f aca="false">SUMPRODUCT('5N inverse'!$A$24:$Y$24,'5N mesh'!$B$37:$Z$37,$E1012:$AC1012)+'5N inverse'!$A$24*$C1013/Setup!$B$17+INDEX('5N inverse'!$A$24:$Y$24,1,'5N mesh'!$B$7+1)*Setup!$B$22</f>
        <v>0</v>
      </c>
      <c r="AA1013" s="0" t="n">
        <f aca="false">SUMPRODUCT('5N inverse'!$A$25:$Y$25,'5N mesh'!$B$37:$Z$37,$E1012:$AC1012)+'5N inverse'!$A$25*$C1013/Setup!$B$17+INDEX('5N inverse'!$A$25:$Y$25,1,'5N mesh'!$B$7+1)*Setup!$B$22</f>
        <v>0</v>
      </c>
      <c r="AB1013" s="0" t="n">
        <f aca="false">SUMPRODUCT('5N inverse'!$A$26:$Y$26,'5N mesh'!$B$37:$Z$37,$E1012:$AC1012)+'5N inverse'!$A$26*$C1013/Setup!$B$17+INDEX('5N inverse'!$A$26:$Y$26,1,'5N mesh'!$B$7+1)*Setup!$B$22</f>
        <v>0</v>
      </c>
      <c r="AC1013" s="0" t="n">
        <f aca="false">SUMPRODUCT('5N inverse'!$A$27:$Y$27,'5N mesh'!$B$37:$Z$37,$E1012:$AC1012)+'5N inverse'!$A$27*$C1013/Setup!$B$17+INDEX('5N inverse'!$A$27:$Y$27,1,'5N mesh'!$B$7+1)*Setup!$B$22</f>
        <v>0</v>
      </c>
    </row>
    <row r="1014" customFormat="false" ht="15" hidden="false" customHeight="false" outlineLevel="0" collapsed="false">
      <c r="A1014" s="0" t="n">
        <v>1009</v>
      </c>
      <c r="B1014" s="0" t="n">
        <f aca="false">A1014*Setup!$B$11/3600</f>
        <v>84.0833333333333</v>
      </c>
      <c r="C1014" s="0" t="n">
        <f aca="false">Setup!$B$7+Setup!$B$8*COS(2*PI()*(B1014-Setup!$B$9)/24)</f>
        <v>26.0750930326421</v>
      </c>
      <c r="D1014" s="0" t="n">
        <f aca="false">(C1014-E1014)/Setup!$B$17</f>
        <v>24.8337244271453</v>
      </c>
      <c r="E1014" s="0" t="n">
        <f aca="false">SUMPRODUCT('5N inverse'!$A$3:$Y$3,'5N mesh'!$B$37:$Z$37,$E1013:$AC1013)+'5N inverse'!$A$3*$C1014/Setup!$B$17+INDEX('5N inverse'!$A$3:$Y$3,1,'5N mesh'!$B$7+1)*Setup!$B$22</f>
        <v>22.8467088571132</v>
      </c>
      <c r="F1014" s="0" t="n">
        <f aca="false">SUMPRODUCT('5N inverse'!$A$4:$Y$4,'5N mesh'!$B$37:$Z$37,$E1013:$AC1013)+'5N inverse'!$A$4*$C1014/Setup!$B$17+INDEX('5N inverse'!$A$4:$Y$4,1,'5N mesh'!$B$7+1)*Setup!$B$22</f>
        <v>21.5492760965342</v>
      </c>
      <c r="G1014" s="0" t="n">
        <f aca="false">SUMPRODUCT('5N inverse'!$A$5:$Y$5,'5N mesh'!$B$37:$Z$37,$E1013:$AC1013)+'5N inverse'!$A$5*$C1014/Setup!$B$17+INDEX('5N inverse'!$A$5:$Y$5,1,'5N mesh'!$B$7+1)*Setup!$B$22</f>
        <v>18.9544105753763</v>
      </c>
      <c r="H1014" s="0" t="n">
        <f aca="false">SUMPRODUCT('5N inverse'!$A$6:$Y$6,'5N mesh'!$B$37:$Z$37,$E1013:$AC1013)+'5N inverse'!$A$6*$C1014/Setup!$B$17+INDEX('5N inverse'!$A$6:$Y$6,1,'5N mesh'!$B$7+1)*Setup!$B$22</f>
        <v>16.3595450542183</v>
      </c>
      <c r="I1014" s="0" t="n">
        <f aca="false">SUMPRODUCT('5N inverse'!$A$7:$Y$7,'5N mesh'!$B$37:$Z$37,$E1013:$AC1013)+'5N inverse'!$A$7*$C1014/Setup!$B$17+INDEX('5N inverse'!$A$7:$Y$7,1,'5N mesh'!$B$7+1)*Setup!$B$22</f>
        <v>15.0621122936393</v>
      </c>
      <c r="J1014" s="0" t="n">
        <f aca="false">SUMPRODUCT('5N inverse'!$A$8:$Y$8,'5N mesh'!$B$37:$Z$37,$E1013:$AC1013)+'5N inverse'!$A$8*$C1014/Setup!$B$17+INDEX('5N inverse'!$A$8:$Y$8,1,'5N mesh'!$B$7+1)*Setup!$B$22</f>
        <v>0</v>
      </c>
      <c r="K1014" s="0" t="n">
        <f aca="false">SUMPRODUCT('5N inverse'!$A$9:$Y$9,'5N mesh'!$B$37:$Z$37,$E1013:$AC1013)+'5N inverse'!$A$9*$C1014/Setup!$B$17+INDEX('5N inverse'!$A$9:$Y$9,1,'5N mesh'!$B$7+1)*Setup!$B$22</f>
        <v>0</v>
      </c>
      <c r="L1014" s="0" t="n">
        <f aca="false">SUMPRODUCT('5N inverse'!$A$10:$Y$10,'5N mesh'!$B$37:$Z$37,$E1013:$AC1013)+'5N inverse'!$A$10*$C1014/Setup!$B$17+INDEX('5N inverse'!$A$10:$Y$10,1,'5N mesh'!$B$7+1)*Setup!$B$22</f>
        <v>0</v>
      </c>
      <c r="M1014" s="0" t="n">
        <f aca="false">SUMPRODUCT('5N inverse'!$A$11:$Y$11,'5N mesh'!$B$37:$Z$37,$E1013:$AC1013)+'5N inverse'!$A$11*$C1014/Setup!$B$17+INDEX('5N inverse'!$A$11:$Y$11,1,'5N mesh'!$B$7+1)*Setup!$B$22</f>
        <v>0</v>
      </c>
      <c r="N1014" s="0" t="n">
        <f aca="false">SUMPRODUCT('5N inverse'!$A$12:$Y$12,'5N mesh'!$B$37:$Z$37,$E1013:$AC1013)+'5N inverse'!$A$12*$C1014/Setup!$B$17+INDEX('5N inverse'!$A$12:$Y$12,1,'5N mesh'!$B$7+1)*Setup!$B$22</f>
        <v>0</v>
      </c>
      <c r="O1014" s="0" t="n">
        <f aca="false">SUMPRODUCT('5N inverse'!$A$13:$Y$13,'5N mesh'!$B$37:$Z$37,$E1013:$AC1013)+'5N inverse'!$A$13*$C1014/Setup!$B$17+INDEX('5N inverse'!$A$13:$Y$13,1,'5N mesh'!$B$7+1)*Setup!$B$22</f>
        <v>0</v>
      </c>
      <c r="P1014" s="0" t="n">
        <f aca="false">SUMPRODUCT('5N inverse'!$A$14:$Y$14,'5N mesh'!$B$37:$Z$37,$E1013:$AC1013)+'5N inverse'!$A$14*$C1014/Setup!$B$17+INDEX('5N inverse'!$A$14:$Y$14,1,'5N mesh'!$B$7+1)*Setup!$B$22</f>
        <v>0</v>
      </c>
      <c r="Q1014" s="0" t="n">
        <f aca="false">SUMPRODUCT('5N inverse'!$A$15:$Y$15,'5N mesh'!$B$37:$Z$37,$E1013:$AC1013)+'5N inverse'!$A$15*$C1014/Setup!$B$17+INDEX('5N inverse'!$A$15:$Y$15,1,'5N mesh'!$B$7+1)*Setup!$B$22</f>
        <v>0</v>
      </c>
      <c r="R1014" s="0" t="n">
        <f aca="false">SUMPRODUCT('5N inverse'!$A$16:$Y$16,'5N mesh'!$B$37:$Z$37,$E1013:$AC1013)+'5N inverse'!$A$16*$C1014/Setup!$B$17+INDEX('5N inverse'!$A$16:$Y$16,1,'5N mesh'!$B$7+1)*Setup!$B$22</f>
        <v>0</v>
      </c>
      <c r="S1014" s="0" t="n">
        <f aca="false">SUMPRODUCT('5N inverse'!$A$17:$Y$17,'5N mesh'!$B$37:$Z$37,$E1013:$AC1013)+'5N inverse'!$A$17*$C1014/Setup!$B$17+INDEX('5N inverse'!$A$17:$Y$17,1,'5N mesh'!$B$7+1)*Setup!$B$22</f>
        <v>0</v>
      </c>
      <c r="T1014" s="0" t="n">
        <f aca="false">SUMPRODUCT('5N inverse'!$A$18:$Y$18,'5N mesh'!$B$37:$Z$37,$E1013:$AC1013)+'5N inverse'!$A$18*$C1014/Setup!$B$17+INDEX('5N inverse'!$A$18:$Y$18,1,'5N mesh'!$B$7+1)*Setup!$B$22</f>
        <v>0</v>
      </c>
      <c r="U1014" s="0" t="n">
        <f aca="false">SUMPRODUCT('5N inverse'!$A$19:$Y$19,'5N mesh'!$B$37:$Z$37,$E1013:$AC1013)+'5N inverse'!$A$19*$C1014/Setup!$B$17+INDEX('5N inverse'!$A$19:$Y$19,1,'5N mesh'!$B$7+1)*Setup!$B$22</f>
        <v>0</v>
      </c>
      <c r="V1014" s="0" t="n">
        <f aca="false">SUMPRODUCT('5N inverse'!$A$20:$Y$20,'5N mesh'!$B$37:$Z$37,$E1013:$AC1013)+'5N inverse'!$A$20*$C1014/Setup!$B$17+INDEX('5N inverse'!$A$20:$Y$20,1,'5N mesh'!$B$7+1)*Setup!$B$22</f>
        <v>0</v>
      </c>
      <c r="W1014" s="0" t="n">
        <f aca="false">SUMPRODUCT('5N inverse'!$A$21:$Y$21,'5N mesh'!$B$37:$Z$37,$E1013:$AC1013)+'5N inverse'!$A$21*$C1014/Setup!$B$17+INDEX('5N inverse'!$A$21:$Y$21,1,'5N mesh'!$B$7+1)*Setup!$B$22</f>
        <v>0</v>
      </c>
      <c r="X1014" s="0" t="n">
        <f aca="false">SUMPRODUCT('5N inverse'!$A$22:$Y$22,'5N mesh'!$B$37:$Z$37,$E1013:$AC1013)+'5N inverse'!$A$22*$C1014/Setup!$B$17+INDEX('5N inverse'!$A$22:$Y$22,1,'5N mesh'!$B$7+1)*Setup!$B$22</f>
        <v>0</v>
      </c>
      <c r="Y1014" s="0" t="n">
        <f aca="false">SUMPRODUCT('5N inverse'!$A$23:$Y$23,'5N mesh'!$B$37:$Z$37,$E1013:$AC1013)+'5N inverse'!$A$23*$C1014/Setup!$B$17+INDEX('5N inverse'!$A$23:$Y$23,1,'5N mesh'!$B$7+1)*Setup!$B$22</f>
        <v>0</v>
      </c>
      <c r="Z1014" s="0" t="n">
        <f aca="false">SUMPRODUCT('5N inverse'!$A$24:$Y$24,'5N mesh'!$B$37:$Z$37,$E1013:$AC1013)+'5N inverse'!$A$24*$C1014/Setup!$B$17+INDEX('5N inverse'!$A$24:$Y$24,1,'5N mesh'!$B$7+1)*Setup!$B$22</f>
        <v>0</v>
      </c>
      <c r="AA1014" s="0" t="n">
        <f aca="false">SUMPRODUCT('5N inverse'!$A$25:$Y$25,'5N mesh'!$B$37:$Z$37,$E1013:$AC1013)+'5N inverse'!$A$25*$C1014/Setup!$B$17+INDEX('5N inverse'!$A$25:$Y$25,1,'5N mesh'!$B$7+1)*Setup!$B$22</f>
        <v>0</v>
      </c>
      <c r="AB1014" s="0" t="n">
        <f aca="false">SUMPRODUCT('5N inverse'!$A$26:$Y$26,'5N mesh'!$B$37:$Z$37,$E1013:$AC1013)+'5N inverse'!$A$26*$C1014/Setup!$B$17+INDEX('5N inverse'!$A$26:$Y$26,1,'5N mesh'!$B$7+1)*Setup!$B$22</f>
        <v>0</v>
      </c>
      <c r="AC1014" s="0" t="n">
        <f aca="false">SUMPRODUCT('5N inverse'!$A$27:$Y$27,'5N mesh'!$B$37:$Z$37,$E1013:$AC1013)+'5N inverse'!$A$27*$C1014/Setup!$B$17+INDEX('5N inverse'!$A$27:$Y$27,1,'5N mesh'!$B$7+1)*Setup!$B$22</f>
        <v>0</v>
      </c>
    </row>
    <row r="1015" customFormat="false" ht="15" hidden="false" customHeight="false" outlineLevel="0" collapsed="false">
      <c r="A1015" s="0" t="n">
        <v>1010</v>
      </c>
      <c r="B1015" s="0" t="n">
        <f aca="false">A1015*Setup!$B$11/3600</f>
        <v>84.1666666666667</v>
      </c>
      <c r="C1015" s="0" t="n">
        <f aca="false">Setup!$B$7+Setup!$B$8*COS(2*PI()*(B1015-Setup!$B$9)/24)</f>
        <v>26.1491984333873</v>
      </c>
      <c r="D1015" s="0" t="n">
        <f aca="false">(C1015-E1015)/Setup!$B$17</f>
        <v>25.0967774661068</v>
      </c>
      <c r="E1015" s="0" t="n">
        <f aca="false">SUMPRODUCT('5N inverse'!$A$3:$Y$3,'5N mesh'!$B$37:$Z$37,$E1014:$AC1014)+'5N inverse'!$A$3*$C1015/Setup!$B$17+INDEX('5N inverse'!$A$3:$Y$3,1,'5N mesh'!$B$7+1)*Setup!$B$22</f>
        <v>22.8866173627934</v>
      </c>
      <c r="F1015" s="0" t="n">
        <f aca="false">SUMPRODUCT('5N inverse'!$A$4:$Y$4,'5N mesh'!$B$37:$Z$37,$E1014:$AC1014)+'5N inverse'!$A$4*$C1015/Setup!$B$17+INDEX('5N inverse'!$A$4:$Y$4,1,'5N mesh'!$B$7+1)*Setup!$B$22</f>
        <v>21.5825669613509</v>
      </c>
      <c r="G1015" s="0" t="n">
        <f aca="false">SUMPRODUCT('5N inverse'!$A$5:$Y$5,'5N mesh'!$B$37:$Z$37,$E1014:$AC1014)+'5N inverse'!$A$5*$C1015/Setup!$B$17+INDEX('5N inverse'!$A$5:$Y$5,1,'5N mesh'!$B$7+1)*Setup!$B$22</f>
        <v>18.9744661584659</v>
      </c>
      <c r="H1015" s="0" t="n">
        <f aca="false">SUMPRODUCT('5N inverse'!$A$6:$Y$6,'5N mesh'!$B$37:$Z$37,$E1014:$AC1014)+'5N inverse'!$A$6*$C1015/Setup!$B$17+INDEX('5N inverse'!$A$6:$Y$6,1,'5N mesh'!$B$7+1)*Setup!$B$22</f>
        <v>16.366365355581</v>
      </c>
      <c r="I1015" s="0" t="n">
        <f aca="false">SUMPRODUCT('5N inverse'!$A$7:$Y$7,'5N mesh'!$B$37:$Z$37,$E1014:$AC1014)+'5N inverse'!$A$7*$C1015/Setup!$B$17+INDEX('5N inverse'!$A$7:$Y$7,1,'5N mesh'!$B$7+1)*Setup!$B$22</f>
        <v>15.0623149541385</v>
      </c>
      <c r="J1015" s="0" t="n">
        <f aca="false">SUMPRODUCT('5N inverse'!$A$8:$Y$8,'5N mesh'!$B$37:$Z$37,$E1014:$AC1014)+'5N inverse'!$A$8*$C1015/Setup!$B$17+INDEX('5N inverse'!$A$8:$Y$8,1,'5N mesh'!$B$7+1)*Setup!$B$22</f>
        <v>0</v>
      </c>
      <c r="K1015" s="0" t="n">
        <f aca="false">SUMPRODUCT('5N inverse'!$A$9:$Y$9,'5N mesh'!$B$37:$Z$37,$E1014:$AC1014)+'5N inverse'!$A$9*$C1015/Setup!$B$17+INDEX('5N inverse'!$A$9:$Y$9,1,'5N mesh'!$B$7+1)*Setup!$B$22</f>
        <v>0</v>
      </c>
      <c r="L1015" s="0" t="n">
        <f aca="false">SUMPRODUCT('5N inverse'!$A$10:$Y$10,'5N mesh'!$B$37:$Z$37,$E1014:$AC1014)+'5N inverse'!$A$10*$C1015/Setup!$B$17+INDEX('5N inverse'!$A$10:$Y$10,1,'5N mesh'!$B$7+1)*Setup!$B$22</f>
        <v>0</v>
      </c>
      <c r="M1015" s="0" t="n">
        <f aca="false">SUMPRODUCT('5N inverse'!$A$11:$Y$11,'5N mesh'!$B$37:$Z$37,$E1014:$AC1014)+'5N inverse'!$A$11*$C1015/Setup!$B$17+INDEX('5N inverse'!$A$11:$Y$11,1,'5N mesh'!$B$7+1)*Setup!$B$22</f>
        <v>0</v>
      </c>
      <c r="N1015" s="0" t="n">
        <f aca="false">SUMPRODUCT('5N inverse'!$A$12:$Y$12,'5N mesh'!$B$37:$Z$37,$E1014:$AC1014)+'5N inverse'!$A$12*$C1015/Setup!$B$17+INDEX('5N inverse'!$A$12:$Y$12,1,'5N mesh'!$B$7+1)*Setup!$B$22</f>
        <v>0</v>
      </c>
      <c r="O1015" s="0" t="n">
        <f aca="false">SUMPRODUCT('5N inverse'!$A$13:$Y$13,'5N mesh'!$B$37:$Z$37,$E1014:$AC1014)+'5N inverse'!$A$13*$C1015/Setup!$B$17+INDEX('5N inverse'!$A$13:$Y$13,1,'5N mesh'!$B$7+1)*Setup!$B$22</f>
        <v>0</v>
      </c>
      <c r="P1015" s="0" t="n">
        <f aca="false">SUMPRODUCT('5N inverse'!$A$14:$Y$14,'5N mesh'!$B$37:$Z$37,$E1014:$AC1014)+'5N inverse'!$A$14*$C1015/Setup!$B$17+INDEX('5N inverse'!$A$14:$Y$14,1,'5N mesh'!$B$7+1)*Setup!$B$22</f>
        <v>0</v>
      </c>
      <c r="Q1015" s="0" t="n">
        <f aca="false">SUMPRODUCT('5N inverse'!$A$15:$Y$15,'5N mesh'!$B$37:$Z$37,$E1014:$AC1014)+'5N inverse'!$A$15*$C1015/Setup!$B$17+INDEX('5N inverse'!$A$15:$Y$15,1,'5N mesh'!$B$7+1)*Setup!$B$22</f>
        <v>0</v>
      </c>
      <c r="R1015" s="0" t="n">
        <f aca="false">SUMPRODUCT('5N inverse'!$A$16:$Y$16,'5N mesh'!$B$37:$Z$37,$E1014:$AC1014)+'5N inverse'!$A$16*$C1015/Setup!$B$17+INDEX('5N inverse'!$A$16:$Y$16,1,'5N mesh'!$B$7+1)*Setup!$B$22</f>
        <v>0</v>
      </c>
      <c r="S1015" s="0" t="n">
        <f aca="false">SUMPRODUCT('5N inverse'!$A$17:$Y$17,'5N mesh'!$B$37:$Z$37,$E1014:$AC1014)+'5N inverse'!$A$17*$C1015/Setup!$B$17+INDEX('5N inverse'!$A$17:$Y$17,1,'5N mesh'!$B$7+1)*Setup!$B$22</f>
        <v>0</v>
      </c>
      <c r="T1015" s="0" t="n">
        <f aca="false">SUMPRODUCT('5N inverse'!$A$18:$Y$18,'5N mesh'!$B$37:$Z$37,$E1014:$AC1014)+'5N inverse'!$A$18*$C1015/Setup!$B$17+INDEX('5N inverse'!$A$18:$Y$18,1,'5N mesh'!$B$7+1)*Setup!$B$22</f>
        <v>0</v>
      </c>
      <c r="U1015" s="0" t="n">
        <f aca="false">SUMPRODUCT('5N inverse'!$A$19:$Y$19,'5N mesh'!$B$37:$Z$37,$E1014:$AC1014)+'5N inverse'!$A$19*$C1015/Setup!$B$17+INDEX('5N inverse'!$A$19:$Y$19,1,'5N mesh'!$B$7+1)*Setup!$B$22</f>
        <v>0</v>
      </c>
      <c r="V1015" s="0" t="n">
        <f aca="false">SUMPRODUCT('5N inverse'!$A$20:$Y$20,'5N mesh'!$B$37:$Z$37,$E1014:$AC1014)+'5N inverse'!$A$20*$C1015/Setup!$B$17+INDEX('5N inverse'!$A$20:$Y$20,1,'5N mesh'!$B$7+1)*Setup!$B$22</f>
        <v>0</v>
      </c>
      <c r="W1015" s="0" t="n">
        <f aca="false">SUMPRODUCT('5N inverse'!$A$21:$Y$21,'5N mesh'!$B$37:$Z$37,$E1014:$AC1014)+'5N inverse'!$A$21*$C1015/Setup!$B$17+INDEX('5N inverse'!$A$21:$Y$21,1,'5N mesh'!$B$7+1)*Setup!$B$22</f>
        <v>0</v>
      </c>
      <c r="X1015" s="0" t="n">
        <f aca="false">SUMPRODUCT('5N inverse'!$A$22:$Y$22,'5N mesh'!$B$37:$Z$37,$E1014:$AC1014)+'5N inverse'!$A$22*$C1015/Setup!$B$17+INDEX('5N inverse'!$A$22:$Y$22,1,'5N mesh'!$B$7+1)*Setup!$B$22</f>
        <v>0</v>
      </c>
      <c r="Y1015" s="0" t="n">
        <f aca="false">SUMPRODUCT('5N inverse'!$A$23:$Y$23,'5N mesh'!$B$37:$Z$37,$E1014:$AC1014)+'5N inverse'!$A$23*$C1015/Setup!$B$17+INDEX('5N inverse'!$A$23:$Y$23,1,'5N mesh'!$B$7+1)*Setup!$B$22</f>
        <v>0</v>
      </c>
      <c r="Z1015" s="0" t="n">
        <f aca="false">SUMPRODUCT('5N inverse'!$A$24:$Y$24,'5N mesh'!$B$37:$Z$37,$E1014:$AC1014)+'5N inverse'!$A$24*$C1015/Setup!$B$17+INDEX('5N inverse'!$A$24:$Y$24,1,'5N mesh'!$B$7+1)*Setup!$B$22</f>
        <v>0</v>
      </c>
      <c r="AA1015" s="0" t="n">
        <f aca="false">SUMPRODUCT('5N inverse'!$A$25:$Y$25,'5N mesh'!$B$37:$Z$37,$E1014:$AC1014)+'5N inverse'!$A$25*$C1015/Setup!$B$17+INDEX('5N inverse'!$A$25:$Y$25,1,'5N mesh'!$B$7+1)*Setup!$B$22</f>
        <v>0</v>
      </c>
      <c r="AB1015" s="0" t="n">
        <f aca="false">SUMPRODUCT('5N inverse'!$A$26:$Y$26,'5N mesh'!$B$37:$Z$37,$E1014:$AC1014)+'5N inverse'!$A$26*$C1015/Setup!$B$17+INDEX('5N inverse'!$A$26:$Y$26,1,'5N mesh'!$B$7+1)*Setup!$B$22</f>
        <v>0</v>
      </c>
      <c r="AC1015" s="0" t="n">
        <f aca="false">SUMPRODUCT('5N inverse'!$A$27:$Y$27,'5N mesh'!$B$37:$Z$37,$E1014:$AC1014)+'5N inverse'!$A$27*$C1015/Setup!$B$17+INDEX('5N inverse'!$A$27:$Y$27,1,'5N mesh'!$B$7+1)*Setup!$B$22</f>
        <v>0</v>
      </c>
    </row>
    <row r="1016" customFormat="false" ht="15" hidden="false" customHeight="false" outlineLevel="0" collapsed="false">
      <c r="A1016" s="0" t="n">
        <v>1011</v>
      </c>
      <c r="B1016" s="0" t="n">
        <f aca="false">A1016*Setup!$B$11/3600</f>
        <v>84.25</v>
      </c>
      <c r="C1016" s="0" t="n">
        <f aca="false">Setup!$B$7+Setup!$B$8*COS(2*PI()*(B1016-Setup!$B$9)/24)</f>
        <v>26.2222809320784</v>
      </c>
      <c r="D1016" s="0" t="n">
        <f aca="false">(C1016-E1016)/Setup!$B$17</f>
        <v>25.348771582269</v>
      </c>
      <c r="E1016" s="0" t="n">
        <f aca="false">SUMPRODUCT('5N inverse'!$A$3:$Y$3,'5N mesh'!$B$37:$Z$37,$E1015:$AC1015)+'5N inverse'!$A$3*$C1016/Setup!$B$17+INDEX('5N inverse'!$A$3:$Y$3,1,'5N mesh'!$B$7+1)*Setup!$B$22</f>
        <v>22.9269406263834</v>
      </c>
      <c r="F1016" s="0" t="n">
        <f aca="false">SUMPRODUCT('5N inverse'!$A$4:$Y$4,'5N mesh'!$B$37:$Z$37,$E1015:$AC1015)+'5N inverse'!$A$4*$C1016/Setup!$B$17+INDEX('5N inverse'!$A$4:$Y$4,1,'5N mesh'!$B$7+1)*Setup!$B$22</f>
        <v>21.6162044194406</v>
      </c>
      <c r="G1016" s="0" t="n">
        <f aca="false">SUMPRODUCT('5N inverse'!$A$5:$Y$5,'5N mesh'!$B$37:$Z$37,$E1015:$AC1015)+'5N inverse'!$A$5*$C1016/Setup!$B$17+INDEX('5N inverse'!$A$5:$Y$5,1,'5N mesh'!$B$7+1)*Setup!$B$22</f>
        <v>18.9947320055548</v>
      </c>
      <c r="H1016" s="0" t="n">
        <f aca="false">SUMPRODUCT('5N inverse'!$A$6:$Y$6,'5N mesh'!$B$37:$Z$37,$E1015:$AC1015)+'5N inverse'!$A$6*$C1016/Setup!$B$17+INDEX('5N inverse'!$A$6:$Y$6,1,'5N mesh'!$B$7+1)*Setup!$B$22</f>
        <v>16.3732595916691</v>
      </c>
      <c r="I1016" s="0" t="n">
        <f aca="false">SUMPRODUCT('5N inverse'!$A$7:$Y$7,'5N mesh'!$B$37:$Z$37,$E1015:$AC1015)+'5N inverse'!$A$7*$C1016/Setup!$B$17+INDEX('5N inverse'!$A$7:$Y$7,1,'5N mesh'!$B$7+1)*Setup!$B$22</f>
        <v>15.0625233847262</v>
      </c>
      <c r="J1016" s="0" t="n">
        <f aca="false">SUMPRODUCT('5N inverse'!$A$8:$Y$8,'5N mesh'!$B$37:$Z$37,$E1015:$AC1015)+'5N inverse'!$A$8*$C1016/Setup!$B$17+INDEX('5N inverse'!$A$8:$Y$8,1,'5N mesh'!$B$7+1)*Setup!$B$22</f>
        <v>0</v>
      </c>
      <c r="K1016" s="0" t="n">
        <f aca="false">SUMPRODUCT('5N inverse'!$A$9:$Y$9,'5N mesh'!$B$37:$Z$37,$E1015:$AC1015)+'5N inverse'!$A$9*$C1016/Setup!$B$17+INDEX('5N inverse'!$A$9:$Y$9,1,'5N mesh'!$B$7+1)*Setup!$B$22</f>
        <v>0</v>
      </c>
      <c r="L1016" s="0" t="n">
        <f aca="false">SUMPRODUCT('5N inverse'!$A$10:$Y$10,'5N mesh'!$B$37:$Z$37,$E1015:$AC1015)+'5N inverse'!$A$10*$C1016/Setup!$B$17+INDEX('5N inverse'!$A$10:$Y$10,1,'5N mesh'!$B$7+1)*Setup!$B$22</f>
        <v>0</v>
      </c>
      <c r="M1016" s="0" t="n">
        <f aca="false">SUMPRODUCT('5N inverse'!$A$11:$Y$11,'5N mesh'!$B$37:$Z$37,$E1015:$AC1015)+'5N inverse'!$A$11*$C1016/Setup!$B$17+INDEX('5N inverse'!$A$11:$Y$11,1,'5N mesh'!$B$7+1)*Setup!$B$22</f>
        <v>0</v>
      </c>
      <c r="N1016" s="0" t="n">
        <f aca="false">SUMPRODUCT('5N inverse'!$A$12:$Y$12,'5N mesh'!$B$37:$Z$37,$E1015:$AC1015)+'5N inverse'!$A$12*$C1016/Setup!$B$17+INDEX('5N inverse'!$A$12:$Y$12,1,'5N mesh'!$B$7+1)*Setup!$B$22</f>
        <v>0</v>
      </c>
      <c r="O1016" s="0" t="n">
        <f aca="false">SUMPRODUCT('5N inverse'!$A$13:$Y$13,'5N mesh'!$B$37:$Z$37,$E1015:$AC1015)+'5N inverse'!$A$13*$C1016/Setup!$B$17+INDEX('5N inverse'!$A$13:$Y$13,1,'5N mesh'!$B$7+1)*Setup!$B$22</f>
        <v>0</v>
      </c>
      <c r="P1016" s="0" t="n">
        <f aca="false">SUMPRODUCT('5N inverse'!$A$14:$Y$14,'5N mesh'!$B$37:$Z$37,$E1015:$AC1015)+'5N inverse'!$A$14*$C1016/Setup!$B$17+INDEX('5N inverse'!$A$14:$Y$14,1,'5N mesh'!$B$7+1)*Setup!$B$22</f>
        <v>0</v>
      </c>
      <c r="Q1016" s="0" t="n">
        <f aca="false">SUMPRODUCT('5N inverse'!$A$15:$Y$15,'5N mesh'!$B$37:$Z$37,$E1015:$AC1015)+'5N inverse'!$A$15*$C1016/Setup!$B$17+INDEX('5N inverse'!$A$15:$Y$15,1,'5N mesh'!$B$7+1)*Setup!$B$22</f>
        <v>0</v>
      </c>
      <c r="R1016" s="0" t="n">
        <f aca="false">SUMPRODUCT('5N inverse'!$A$16:$Y$16,'5N mesh'!$B$37:$Z$37,$E1015:$AC1015)+'5N inverse'!$A$16*$C1016/Setup!$B$17+INDEX('5N inverse'!$A$16:$Y$16,1,'5N mesh'!$B$7+1)*Setup!$B$22</f>
        <v>0</v>
      </c>
      <c r="S1016" s="0" t="n">
        <f aca="false">SUMPRODUCT('5N inverse'!$A$17:$Y$17,'5N mesh'!$B$37:$Z$37,$E1015:$AC1015)+'5N inverse'!$A$17*$C1016/Setup!$B$17+INDEX('5N inverse'!$A$17:$Y$17,1,'5N mesh'!$B$7+1)*Setup!$B$22</f>
        <v>0</v>
      </c>
      <c r="T1016" s="0" t="n">
        <f aca="false">SUMPRODUCT('5N inverse'!$A$18:$Y$18,'5N mesh'!$B$37:$Z$37,$E1015:$AC1015)+'5N inverse'!$A$18*$C1016/Setup!$B$17+INDEX('5N inverse'!$A$18:$Y$18,1,'5N mesh'!$B$7+1)*Setup!$B$22</f>
        <v>0</v>
      </c>
      <c r="U1016" s="0" t="n">
        <f aca="false">SUMPRODUCT('5N inverse'!$A$19:$Y$19,'5N mesh'!$B$37:$Z$37,$E1015:$AC1015)+'5N inverse'!$A$19*$C1016/Setup!$B$17+INDEX('5N inverse'!$A$19:$Y$19,1,'5N mesh'!$B$7+1)*Setup!$B$22</f>
        <v>0</v>
      </c>
      <c r="V1016" s="0" t="n">
        <f aca="false">SUMPRODUCT('5N inverse'!$A$20:$Y$20,'5N mesh'!$B$37:$Z$37,$E1015:$AC1015)+'5N inverse'!$A$20*$C1016/Setup!$B$17+INDEX('5N inverse'!$A$20:$Y$20,1,'5N mesh'!$B$7+1)*Setup!$B$22</f>
        <v>0</v>
      </c>
      <c r="W1016" s="0" t="n">
        <f aca="false">SUMPRODUCT('5N inverse'!$A$21:$Y$21,'5N mesh'!$B$37:$Z$37,$E1015:$AC1015)+'5N inverse'!$A$21*$C1016/Setup!$B$17+INDEX('5N inverse'!$A$21:$Y$21,1,'5N mesh'!$B$7+1)*Setup!$B$22</f>
        <v>0</v>
      </c>
      <c r="X1016" s="0" t="n">
        <f aca="false">SUMPRODUCT('5N inverse'!$A$22:$Y$22,'5N mesh'!$B$37:$Z$37,$E1015:$AC1015)+'5N inverse'!$A$22*$C1016/Setup!$B$17+INDEX('5N inverse'!$A$22:$Y$22,1,'5N mesh'!$B$7+1)*Setup!$B$22</f>
        <v>0</v>
      </c>
      <c r="Y1016" s="0" t="n">
        <f aca="false">SUMPRODUCT('5N inverse'!$A$23:$Y$23,'5N mesh'!$B$37:$Z$37,$E1015:$AC1015)+'5N inverse'!$A$23*$C1016/Setup!$B$17+INDEX('5N inverse'!$A$23:$Y$23,1,'5N mesh'!$B$7+1)*Setup!$B$22</f>
        <v>0</v>
      </c>
      <c r="Z1016" s="0" t="n">
        <f aca="false">SUMPRODUCT('5N inverse'!$A$24:$Y$24,'5N mesh'!$B$37:$Z$37,$E1015:$AC1015)+'5N inverse'!$A$24*$C1016/Setup!$B$17+INDEX('5N inverse'!$A$24:$Y$24,1,'5N mesh'!$B$7+1)*Setup!$B$22</f>
        <v>0</v>
      </c>
      <c r="AA1016" s="0" t="n">
        <f aca="false">SUMPRODUCT('5N inverse'!$A$25:$Y$25,'5N mesh'!$B$37:$Z$37,$E1015:$AC1015)+'5N inverse'!$A$25*$C1016/Setup!$B$17+INDEX('5N inverse'!$A$25:$Y$25,1,'5N mesh'!$B$7+1)*Setup!$B$22</f>
        <v>0</v>
      </c>
      <c r="AB1016" s="0" t="n">
        <f aca="false">SUMPRODUCT('5N inverse'!$A$26:$Y$26,'5N mesh'!$B$37:$Z$37,$E1015:$AC1015)+'5N inverse'!$A$26*$C1016/Setup!$B$17+INDEX('5N inverse'!$A$26:$Y$26,1,'5N mesh'!$B$7+1)*Setup!$B$22</f>
        <v>0</v>
      </c>
      <c r="AC1016" s="0" t="n">
        <f aca="false">SUMPRODUCT('5N inverse'!$A$27:$Y$27,'5N mesh'!$B$37:$Z$37,$E1015:$AC1015)+'5N inverse'!$A$27*$C1016/Setup!$B$17+INDEX('5N inverse'!$A$27:$Y$27,1,'5N mesh'!$B$7+1)*Setup!$B$22</f>
        <v>0</v>
      </c>
    </row>
    <row r="1017" customFormat="false" ht="15" hidden="false" customHeight="false" outlineLevel="0" collapsed="false">
      <c r="A1017" s="0" t="n">
        <v>1012</v>
      </c>
      <c r="B1017" s="0" t="n">
        <f aca="false">A1017*Setup!$B$11/3600</f>
        <v>84.3333333333333</v>
      </c>
      <c r="C1017" s="0" t="n">
        <f aca="false">Setup!$B$7+Setup!$B$8*COS(2*PI()*(B1017-Setup!$B$9)/24)</f>
        <v>26.2943057454042</v>
      </c>
      <c r="D1017" s="0" t="n">
        <f aca="false">(C1017-E1017)/Setup!$B$17</f>
        <v>25.589586839209</v>
      </c>
      <c r="E1017" s="0" t="n">
        <f aca="false">SUMPRODUCT('5N inverse'!$A$3:$Y$3,'5N mesh'!$B$37:$Z$37,$E1016:$AC1016)+'5N inverse'!$A$3*$C1017/Setup!$B$17+INDEX('5N inverse'!$A$3:$Y$3,1,'5N mesh'!$B$7+1)*Setup!$B$22</f>
        <v>22.967659456307</v>
      </c>
      <c r="F1017" s="0" t="n">
        <f aca="false">SUMPRODUCT('5N inverse'!$A$4:$Y$4,'5N mesh'!$B$37:$Z$37,$E1016:$AC1016)+'5N inverse'!$A$4*$C1017/Setup!$B$17+INDEX('5N inverse'!$A$4:$Y$4,1,'5N mesh'!$B$7+1)*Setup!$B$22</f>
        <v>21.6501724612896</v>
      </c>
      <c r="G1017" s="0" t="n">
        <f aca="false">SUMPRODUCT('5N inverse'!$A$5:$Y$5,'5N mesh'!$B$37:$Z$37,$E1016:$AC1016)+'5N inverse'!$A$5*$C1017/Setup!$B$17+INDEX('5N inverse'!$A$5:$Y$5,1,'5N mesh'!$B$7+1)*Setup!$B$22</f>
        <v>19.0151984712547</v>
      </c>
      <c r="H1017" s="0" t="n">
        <f aca="false">SUMPRODUCT('5N inverse'!$A$6:$Y$6,'5N mesh'!$B$37:$Z$37,$E1016:$AC1016)+'5N inverse'!$A$6*$C1017/Setup!$B$17+INDEX('5N inverse'!$A$6:$Y$6,1,'5N mesh'!$B$7+1)*Setup!$B$22</f>
        <v>16.3802244812198</v>
      </c>
      <c r="I1017" s="0" t="n">
        <f aca="false">SUMPRODUCT('5N inverse'!$A$7:$Y$7,'5N mesh'!$B$37:$Z$37,$E1016:$AC1016)+'5N inverse'!$A$7*$C1017/Setup!$B$17+INDEX('5N inverse'!$A$7:$Y$7,1,'5N mesh'!$B$7+1)*Setup!$B$22</f>
        <v>15.0627374862023</v>
      </c>
      <c r="J1017" s="0" t="n">
        <f aca="false">SUMPRODUCT('5N inverse'!$A$8:$Y$8,'5N mesh'!$B$37:$Z$37,$E1016:$AC1016)+'5N inverse'!$A$8*$C1017/Setup!$B$17+INDEX('5N inverse'!$A$8:$Y$8,1,'5N mesh'!$B$7+1)*Setup!$B$22</f>
        <v>0</v>
      </c>
      <c r="K1017" s="0" t="n">
        <f aca="false">SUMPRODUCT('5N inverse'!$A$9:$Y$9,'5N mesh'!$B$37:$Z$37,$E1016:$AC1016)+'5N inverse'!$A$9*$C1017/Setup!$B$17+INDEX('5N inverse'!$A$9:$Y$9,1,'5N mesh'!$B$7+1)*Setup!$B$22</f>
        <v>0</v>
      </c>
      <c r="L1017" s="0" t="n">
        <f aca="false">SUMPRODUCT('5N inverse'!$A$10:$Y$10,'5N mesh'!$B$37:$Z$37,$E1016:$AC1016)+'5N inverse'!$A$10*$C1017/Setup!$B$17+INDEX('5N inverse'!$A$10:$Y$10,1,'5N mesh'!$B$7+1)*Setup!$B$22</f>
        <v>0</v>
      </c>
      <c r="M1017" s="0" t="n">
        <f aca="false">SUMPRODUCT('5N inverse'!$A$11:$Y$11,'5N mesh'!$B$37:$Z$37,$E1016:$AC1016)+'5N inverse'!$A$11*$C1017/Setup!$B$17+INDEX('5N inverse'!$A$11:$Y$11,1,'5N mesh'!$B$7+1)*Setup!$B$22</f>
        <v>0</v>
      </c>
      <c r="N1017" s="0" t="n">
        <f aca="false">SUMPRODUCT('5N inverse'!$A$12:$Y$12,'5N mesh'!$B$37:$Z$37,$E1016:$AC1016)+'5N inverse'!$A$12*$C1017/Setup!$B$17+INDEX('5N inverse'!$A$12:$Y$12,1,'5N mesh'!$B$7+1)*Setup!$B$22</f>
        <v>0</v>
      </c>
      <c r="O1017" s="0" t="n">
        <f aca="false">SUMPRODUCT('5N inverse'!$A$13:$Y$13,'5N mesh'!$B$37:$Z$37,$E1016:$AC1016)+'5N inverse'!$A$13*$C1017/Setup!$B$17+INDEX('5N inverse'!$A$13:$Y$13,1,'5N mesh'!$B$7+1)*Setup!$B$22</f>
        <v>0</v>
      </c>
      <c r="P1017" s="0" t="n">
        <f aca="false">SUMPRODUCT('5N inverse'!$A$14:$Y$14,'5N mesh'!$B$37:$Z$37,$E1016:$AC1016)+'5N inverse'!$A$14*$C1017/Setup!$B$17+INDEX('5N inverse'!$A$14:$Y$14,1,'5N mesh'!$B$7+1)*Setup!$B$22</f>
        <v>0</v>
      </c>
      <c r="Q1017" s="0" t="n">
        <f aca="false">SUMPRODUCT('5N inverse'!$A$15:$Y$15,'5N mesh'!$B$37:$Z$37,$E1016:$AC1016)+'5N inverse'!$A$15*$C1017/Setup!$B$17+INDEX('5N inverse'!$A$15:$Y$15,1,'5N mesh'!$B$7+1)*Setup!$B$22</f>
        <v>0</v>
      </c>
      <c r="R1017" s="0" t="n">
        <f aca="false">SUMPRODUCT('5N inverse'!$A$16:$Y$16,'5N mesh'!$B$37:$Z$37,$E1016:$AC1016)+'5N inverse'!$A$16*$C1017/Setup!$B$17+INDEX('5N inverse'!$A$16:$Y$16,1,'5N mesh'!$B$7+1)*Setup!$B$22</f>
        <v>0</v>
      </c>
      <c r="S1017" s="0" t="n">
        <f aca="false">SUMPRODUCT('5N inverse'!$A$17:$Y$17,'5N mesh'!$B$37:$Z$37,$E1016:$AC1016)+'5N inverse'!$A$17*$C1017/Setup!$B$17+INDEX('5N inverse'!$A$17:$Y$17,1,'5N mesh'!$B$7+1)*Setup!$B$22</f>
        <v>0</v>
      </c>
      <c r="T1017" s="0" t="n">
        <f aca="false">SUMPRODUCT('5N inverse'!$A$18:$Y$18,'5N mesh'!$B$37:$Z$37,$E1016:$AC1016)+'5N inverse'!$A$18*$C1017/Setup!$B$17+INDEX('5N inverse'!$A$18:$Y$18,1,'5N mesh'!$B$7+1)*Setup!$B$22</f>
        <v>0</v>
      </c>
      <c r="U1017" s="0" t="n">
        <f aca="false">SUMPRODUCT('5N inverse'!$A$19:$Y$19,'5N mesh'!$B$37:$Z$37,$E1016:$AC1016)+'5N inverse'!$A$19*$C1017/Setup!$B$17+INDEX('5N inverse'!$A$19:$Y$19,1,'5N mesh'!$B$7+1)*Setup!$B$22</f>
        <v>0</v>
      </c>
      <c r="V1017" s="0" t="n">
        <f aca="false">SUMPRODUCT('5N inverse'!$A$20:$Y$20,'5N mesh'!$B$37:$Z$37,$E1016:$AC1016)+'5N inverse'!$A$20*$C1017/Setup!$B$17+INDEX('5N inverse'!$A$20:$Y$20,1,'5N mesh'!$B$7+1)*Setup!$B$22</f>
        <v>0</v>
      </c>
      <c r="W1017" s="0" t="n">
        <f aca="false">SUMPRODUCT('5N inverse'!$A$21:$Y$21,'5N mesh'!$B$37:$Z$37,$E1016:$AC1016)+'5N inverse'!$A$21*$C1017/Setup!$B$17+INDEX('5N inverse'!$A$21:$Y$21,1,'5N mesh'!$B$7+1)*Setup!$B$22</f>
        <v>0</v>
      </c>
      <c r="X1017" s="0" t="n">
        <f aca="false">SUMPRODUCT('5N inverse'!$A$22:$Y$22,'5N mesh'!$B$37:$Z$37,$E1016:$AC1016)+'5N inverse'!$A$22*$C1017/Setup!$B$17+INDEX('5N inverse'!$A$22:$Y$22,1,'5N mesh'!$B$7+1)*Setup!$B$22</f>
        <v>0</v>
      </c>
      <c r="Y1017" s="0" t="n">
        <f aca="false">SUMPRODUCT('5N inverse'!$A$23:$Y$23,'5N mesh'!$B$37:$Z$37,$E1016:$AC1016)+'5N inverse'!$A$23*$C1017/Setup!$B$17+INDEX('5N inverse'!$A$23:$Y$23,1,'5N mesh'!$B$7+1)*Setup!$B$22</f>
        <v>0</v>
      </c>
      <c r="Z1017" s="0" t="n">
        <f aca="false">SUMPRODUCT('5N inverse'!$A$24:$Y$24,'5N mesh'!$B$37:$Z$37,$E1016:$AC1016)+'5N inverse'!$A$24*$C1017/Setup!$B$17+INDEX('5N inverse'!$A$24:$Y$24,1,'5N mesh'!$B$7+1)*Setup!$B$22</f>
        <v>0</v>
      </c>
      <c r="AA1017" s="0" t="n">
        <f aca="false">SUMPRODUCT('5N inverse'!$A$25:$Y$25,'5N mesh'!$B$37:$Z$37,$E1016:$AC1016)+'5N inverse'!$A$25*$C1017/Setup!$B$17+INDEX('5N inverse'!$A$25:$Y$25,1,'5N mesh'!$B$7+1)*Setup!$B$22</f>
        <v>0</v>
      </c>
      <c r="AB1017" s="0" t="n">
        <f aca="false">SUMPRODUCT('5N inverse'!$A$26:$Y$26,'5N mesh'!$B$37:$Z$37,$E1016:$AC1016)+'5N inverse'!$A$26*$C1017/Setup!$B$17+INDEX('5N inverse'!$A$26:$Y$26,1,'5N mesh'!$B$7+1)*Setup!$B$22</f>
        <v>0</v>
      </c>
      <c r="AC1017" s="0" t="n">
        <f aca="false">SUMPRODUCT('5N inverse'!$A$27:$Y$27,'5N mesh'!$B$37:$Z$37,$E1016:$AC1016)+'5N inverse'!$A$27*$C1017/Setup!$B$17+INDEX('5N inverse'!$A$27:$Y$27,1,'5N mesh'!$B$7+1)*Setup!$B$22</f>
        <v>0</v>
      </c>
    </row>
    <row r="1018" customFormat="false" ht="15" hidden="false" customHeight="false" outlineLevel="0" collapsed="false">
      <c r="A1018" s="0" t="n">
        <v>1013</v>
      </c>
      <c r="B1018" s="0" t="n">
        <f aca="false">A1018*Setup!$B$11/3600</f>
        <v>84.4166666666667</v>
      </c>
      <c r="C1018" s="0" t="n">
        <f aca="false">Setup!$B$7+Setup!$B$8*COS(2*PI()*(B1018-Setup!$B$9)/24)</f>
        <v>26.3652385934543</v>
      </c>
      <c r="D1018" s="0" t="n">
        <f aca="false">(C1018-E1018)/Setup!$B$17</f>
        <v>25.8191086210467</v>
      </c>
      <c r="E1018" s="0" t="n">
        <f aca="false">SUMPRODUCT('5N inverse'!$A$3:$Y$3,'5N mesh'!$B$37:$Z$37,$E1017:$AC1017)+'5N inverse'!$A$3*$C1018/Setup!$B$17+INDEX('5N inverse'!$A$3:$Y$3,1,'5N mesh'!$B$7+1)*Setup!$B$22</f>
        <v>23.0087544727183</v>
      </c>
      <c r="F1018" s="0" t="n">
        <f aca="false">SUMPRODUCT('5N inverse'!$A$4:$Y$4,'5N mesh'!$B$37:$Z$37,$E1017:$AC1017)+'5N inverse'!$A$4*$C1018/Setup!$B$17+INDEX('5N inverse'!$A$4:$Y$4,1,'5N mesh'!$B$7+1)*Setup!$B$22</f>
        <v>21.6844549200431</v>
      </c>
      <c r="G1018" s="0" t="n">
        <f aca="false">SUMPRODUCT('5N inverse'!$A$5:$Y$5,'5N mesh'!$B$37:$Z$37,$E1017:$AC1017)+'5N inverse'!$A$5*$C1018/Setup!$B$17+INDEX('5N inverse'!$A$5:$Y$5,1,'5N mesh'!$B$7+1)*Setup!$B$22</f>
        <v>19.0358558146929</v>
      </c>
      <c r="H1018" s="0" t="n">
        <f aca="false">SUMPRODUCT('5N inverse'!$A$6:$Y$6,'5N mesh'!$B$37:$Z$37,$E1017:$AC1017)+'5N inverse'!$A$6*$C1018/Setup!$B$17+INDEX('5N inverse'!$A$6:$Y$6,1,'5N mesh'!$B$7+1)*Setup!$B$22</f>
        <v>16.3872567093426</v>
      </c>
      <c r="I1018" s="0" t="n">
        <f aca="false">SUMPRODUCT('5N inverse'!$A$7:$Y$7,'5N mesh'!$B$37:$Z$37,$E1017:$AC1017)+'5N inverse'!$A$7*$C1018/Setup!$B$17+INDEX('5N inverse'!$A$7:$Y$7,1,'5N mesh'!$B$7+1)*Setup!$B$22</f>
        <v>15.0629571566675</v>
      </c>
      <c r="J1018" s="0" t="n">
        <f aca="false">SUMPRODUCT('5N inverse'!$A$8:$Y$8,'5N mesh'!$B$37:$Z$37,$E1017:$AC1017)+'5N inverse'!$A$8*$C1018/Setup!$B$17+INDEX('5N inverse'!$A$8:$Y$8,1,'5N mesh'!$B$7+1)*Setup!$B$22</f>
        <v>0</v>
      </c>
      <c r="K1018" s="0" t="n">
        <f aca="false">SUMPRODUCT('5N inverse'!$A$9:$Y$9,'5N mesh'!$B$37:$Z$37,$E1017:$AC1017)+'5N inverse'!$A$9*$C1018/Setup!$B$17+INDEX('5N inverse'!$A$9:$Y$9,1,'5N mesh'!$B$7+1)*Setup!$B$22</f>
        <v>0</v>
      </c>
      <c r="L1018" s="0" t="n">
        <f aca="false">SUMPRODUCT('5N inverse'!$A$10:$Y$10,'5N mesh'!$B$37:$Z$37,$E1017:$AC1017)+'5N inverse'!$A$10*$C1018/Setup!$B$17+INDEX('5N inverse'!$A$10:$Y$10,1,'5N mesh'!$B$7+1)*Setup!$B$22</f>
        <v>0</v>
      </c>
      <c r="M1018" s="0" t="n">
        <f aca="false">SUMPRODUCT('5N inverse'!$A$11:$Y$11,'5N mesh'!$B$37:$Z$37,$E1017:$AC1017)+'5N inverse'!$A$11*$C1018/Setup!$B$17+INDEX('5N inverse'!$A$11:$Y$11,1,'5N mesh'!$B$7+1)*Setup!$B$22</f>
        <v>0</v>
      </c>
      <c r="N1018" s="0" t="n">
        <f aca="false">SUMPRODUCT('5N inverse'!$A$12:$Y$12,'5N mesh'!$B$37:$Z$37,$E1017:$AC1017)+'5N inverse'!$A$12*$C1018/Setup!$B$17+INDEX('5N inverse'!$A$12:$Y$12,1,'5N mesh'!$B$7+1)*Setup!$B$22</f>
        <v>0</v>
      </c>
      <c r="O1018" s="0" t="n">
        <f aca="false">SUMPRODUCT('5N inverse'!$A$13:$Y$13,'5N mesh'!$B$37:$Z$37,$E1017:$AC1017)+'5N inverse'!$A$13*$C1018/Setup!$B$17+INDEX('5N inverse'!$A$13:$Y$13,1,'5N mesh'!$B$7+1)*Setup!$B$22</f>
        <v>0</v>
      </c>
      <c r="P1018" s="0" t="n">
        <f aca="false">SUMPRODUCT('5N inverse'!$A$14:$Y$14,'5N mesh'!$B$37:$Z$37,$E1017:$AC1017)+'5N inverse'!$A$14*$C1018/Setup!$B$17+INDEX('5N inverse'!$A$14:$Y$14,1,'5N mesh'!$B$7+1)*Setup!$B$22</f>
        <v>0</v>
      </c>
      <c r="Q1018" s="0" t="n">
        <f aca="false">SUMPRODUCT('5N inverse'!$A$15:$Y$15,'5N mesh'!$B$37:$Z$37,$E1017:$AC1017)+'5N inverse'!$A$15*$C1018/Setup!$B$17+INDEX('5N inverse'!$A$15:$Y$15,1,'5N mesh'!$B$7+1)*Setup!$B$22</f>
        <v>0</v>
      </c>
      <c r="R1018" s="0" t="n">
        <f aca="false">SUMPRODUCT('5N inverse'!$A$16:$Y$16,'5N mesh'!$B$37:$Z$37,$E1017:$AC1017)+'5N inverse'!$A$16*$C1018/Setup!$B$17+INDEX('5N inverse'!$A$16:$Y$16,1,'5N mesh'!$B$7+1)*Setup!$B$22</f>
        <v>0</v>
      </c>
      <c r="S1018" s="0" t="n">
        <f aca="false">SUMPRODUCT('5N inverse'!$A$17:$Y$17,'5N mesh'!$B$37:$Z$37,$E1017:$AC1017)+'5N inverse'!$A$17*$C1018/Setup!$B$17+INDEX('5N inverse'!$A$17:$Y$17,1,'5N mesh'!$B$7+1)*Setup!$B$22</f>
        <v>0</v>
      </c>
      <c r="T1018" s="0" t="n">
        <f aca="false">SUMPRODUCT('5N inverse'!$A$18:$Y$18,'5N mesh'!$B$37:$Z$37,$E1017:$AC1017)+'5N inverse'!$A$18*$C1018/Setup!$B$17+INDEX('5N inverse'!$A$18:$Y$18,1,'5N mesh'!$B$7+1)*Setup!$B$22</f>
        <v>0</v>
      </c>
      <c r="U1018" s="0" t="n">
        <f aca="false">SUMPRODUCT('5N inverse'!$A$19:$Y$19,'5N mesh'!$B$37:$Z$37,$E1017:$AC1017)+'5N inverse'!$A$19*$C1018/Setup!$B$17+INDEX('5N inverse'!$A$19:$Y$19,1,'5N mesh'!$B$7+1)*Setup!$B$22</f>
        <v>0</v>
      </c>
      <c r="V1018" s="0" t="n">
        <f aca="false">SUMPRODUCT('5N inverse'!$A$20:$Y$20,'5N mesh'!$B$37:$Z$37,$E1017:$AC1017)+'5N inverse'!$A$20*$C1018/Setup!$B$17+INDEX('5N inverse'!$A$20:$Y$20,1,'5N mesh'!$B$7+1)*Setup!$B$22</f>
        <v>0</v>
      </c>
      <c r="W1018" s="0" t="n">
        <f aca="false">SUMPRODUCT('5N inverse'!$A$21:$Y$21,'5N mesh'!$B$37:$Z$37,$E1017:$AC1017)+'5N inverse'!$A$21*$C1018/Setup!$B$17+INDEX('5N inverse'!$A$21:$Y$21,1,'5N mesh'!$B$7+1)*Setup!$B$22</f>
        <v>0</v>
      </c>
      <c r="X1018" s="0" t="n">
        <f aca="false">SUMPRODUCT('5N inverse'!$A$22:$Y$22,'5N mesh'!$B$37:$Z$37,$E1017:$AC1017)+'5N inverse'!$A$22*$C1018/Setup!$B$17+INDEX('5N inverse'!$A$22:$Y$22,1,'5N mesh'!$B$7+1)*Setup!$B$22</f>
        <v>0</v>
      </c>
      <c r="Y1018" s="0" t="n">
        <f aca="false">SUMPRODUCT('5N inverse'!$A$23:$Y$23,'5N mesh'!$B$37:$Z$37,$E1017:$AC1017)+'5N inverse'!$A$23*$C1018/Setup!$B$17+INDEX('5N inverse'!$A$23:$Y$23,1,'5N mesh'!$B$7+1)*Setup!$B$22</f>
        <v>0</v>
      </c>
      <c r="Z1018" s="0" t="n">
        <f aca="false">SUMPRODUCT('5N inverse'!$A$24:$Y$24,'5N mesh'!$B$37:$Z$37,$E1017:$AC1017)+'5N inverse'!$A$24*$C1018/Setup!$B$17+INDEX('5N inverse'!$A$24:$Y$24,1,'5N mesh'!$B$7+1)*Setup!$B$22</f>
        <v>0</v>
      </c>
      <c r="AA1018" s="0" t="n">
        <f aca="false">SUMPRODUCT('5N inverse'!$A$25:$Y$25,'5N mesh'!$B$37:$Z$37,$E1017:$AC1017)+'5N inverse'!$A$25*$C1018/Setup!$B$17+INDEX('5N inverse'!$A$25:$Y$25,1,'5N mesh'!$B$7+1)*Setup!$B$22</f>
        <v>0</v>
      </c>
      <c r="AB1018" s="0" t="n">
        <f aca="false">SUMPRODUCT('5N inverse'!$A$26:$Y$26,'5N mesh'!$B$37:$Z$37,$E1017:$AC1017)+'5N inverse'!$A$26*$C1018/Setup!$B$17+INDEX('5N inverse'!$A$26:$Y$26,1,'5N mesh'!$B$7+1)*Setup!$B$22</f>
        <v>0</v>
      </c>
      <c r="AC1018" s="0" t="n">
        <f aca="false">SUMPRODUCT('5N inverse'!$A$27:$Y$27,'5N mesh'!$B$37:$Z$37,$E1017:$AC1017)+'5N inverse'!$A$27*$C1018/Setup!$B$17+INDEX('5N inverse'!$A$27:$Y$27,1,'5N mesh'!$B$7+1)*Setup!$B$22</f>
        <v>0</v>
      </c>
    </row>
    <row r="1019" customFormat="false" ht="15" hidden="false" customHeight="false" outlineLevel="0" collapsed="false">
      <c r="A1019" s="0" t="n">
        <v>1014</v>
      </c>
      <c r="B1019" s="0" t="n">
        <f aca="false">A1019*Setup!$B$11/3600</f>
        <v>84.5</v>
      </c>
      <c r="C1019" s="0" t="n">
        <f aca="false">Setup!$B$7+Setup!$B$8*COS(2*PI()*(B1019-Setup!$B$9)/24)</f>
        <v>26.4350457160349</v>
      </c>
      <c r="D1019" s="0" t="n">
        <f aca="false">(C1019-E1019)/Setup!$B$17</f>
        <v>26.0372276869958</v>
      </c>
      <c r="E1019" s="0" t="n">
        <f aca="false">SUMPRODUCT('5N inverse'!$A$3:$Y$3,'5N mesh'!$B$37:$Z$37,$E1018:$AC1018)+'5N inverse'!$A$3*$C1019/Setup!$B$17+INDEX('5N inverse'!$A$3:$Y$3,1,'5N mesh'!$B$7+1)*Setup!$B$22</f>
        <v>23.0502061167254</v>
      </c>
      <c r="F1019" s="0" t="n">
        <f aca="false">SUMPRODUCT('5N inverse'!$A$4:$Y$4,'5N mesh'!$B$37:$Z$37,$E1018:$AC1018)+'5N inverse'!$A$4*$C1019/Setup!$B$17+INDEX('5N inverse'!$A$4:$Y$4,1,'5N mesh'!$B$7+1)*Setup!$B$22</f>
        <v>21.7190354791998</v>
      </c>
      <c r="G1019" s="0" t="n">
        <f aca="false">SUMPRODUCT('5N inverse'!$A$5:$Y$5,'5N mesh'!$B$37:$Z$37,$E1018:$AC1018)+'5N inverse'!$A$5*$C1019/Setup!$B$17+INDEX('5N inverse'!$A$5:$Y$5,1,'5N mesh'!$B$7+1)*Setup!$B$22</f>
        <v>19.0566942041486</v>
      </c>
      <c r="H1019" s="0" t="n">
        <f aca="false">SUMPRODUCT('5N inverse'!$A$6:$Y$6,'5N mesh'!$B$37:$Z$37,$E1018:$AC1018)+'5N inverse'!$A$6*$C1019/Setup!$B$17+INDEX('5N inverse'!$A$6:$Y$6,1,'5N mesh'!$B$7+1)*Setup!$B$22</f>
        <v>16.3943529290974</v>
      </c>
      <c r="I1019" s="0" t="n">
        <f aca="false">SUMPRODUCT('5N inverse'!$A$7:$Y$7,'5N mesh'!$B$37:$Z$37,$E1018:$AC1018)+'5N inverse'!$A$7*$C1019/Setup!$B$17+INDEX('5N inverse'!$A$7:$Y$7,1,'5N mesh'!$B$7+1)*Setup!$B$22</f>
        <v>15.0631822915718</v>
      </c>
      <c r="J1019" s="0" t="n">
        <f aca="false">SUMPRODUCT('5N inverse'!$A$8:$Y$8,'5N mesh'!$B$37:$Z$37,$E1018:$AC1018)+'5N inverse'!$A$8*$C1019/Setup!$B$17+INDEX('5N inverse'!$A$8:$Y$8,1,'5N mesh'!$B$7+1)*Setup!$B$22</f>
        <v>0</v>
      </c>
      <c r="K1019" s="0" t="n">
        <f aca="false">SUMPRODUCT('5N inverse'!$A$9:$Y$9,'5N mesh'!$B$37:$Z$37,$E1018:$AC1018)+'5N inverse'!$A$9*$C1019/Setup!$B$17+INDEX('5N inverse'!$A$9:$Y$9,1,'5N mesh'!$B$7+1)*Setup!$B$22</f>
        <v>0</v>
      </c>
      <c r="L1019" s="0" t="n">
        <f aca="false">SUMPRODUCT('5N inverse'!$A$10:$Y$10,'5N mesh'!$B$37:$Z$37,$E1018:$AC1018)+'5N inverse'!$A$10*$C1019/Setup!$B$17+INDEX('5N inverse'!$A$10:$Y$10,1,'5N mesh'!$B$7+1)*Setup!$B$22</f>
        <v>0</v>
      </c>
      <c r="M1019" s="0" t="n">
        <f aca="false">SUMPRODUCT('5N inverse'!$A$11:$Y$11,'5N mesh'!$B$37:$Z$37,$E1018:$AC1018)+'5N inverse'!$A$11*$C1019/Setup!$B$17+INDEX('5N inverse'!$A$11:$Y$11,1,'5N mesh'!$B$7+1)*Setup!$B$22</f>
        <v>0</v>
      </c>
      <c r="N1019" s="0" t="n">
        <f aca="false">SUMPRODUCT('5N inverse'!$A$12:$Y$12,'5N mesh'!$B$37:$Z$37,$E1018:$AC1018)+'5N inverse'!$A$12*$C1019/Setup!$B$17+INDEX('5N inverse'!$A$12:$Y$12,1,'5N mesh'!$B$7+1)*Setup!$B$22</f>
        <v>0</v>
      </c>
      <c r="O1019" s="0" t="n">
        <f aca="false">SUMPRODUCT('5N inverse'!$A$13:$Y$13,'5N mesh'!$B$37:$Z$37,$E1018:$AC1018)+'5N inverse'!$A$13*$C1019/Setup!$B$17+INDEX('5N inverse'!$A$13:$Y$13,1,'5N mesh'!$B$7+1)*Setup!$B$22</f>
        <v>0</v>
      </c>
      <c r="P1019" s="0" t="n">
        <f aca="false">SUMPRODUCT('5N inverse'!$A$14:$Y$14,'5N mesh'!$B$37:$Z$37,$E1018:$AC1018)+'5N inverse'!$A$14*$C1019/Setup!$B$17+INDEX('5N inverse'!$A$14:$Y$14,1,'5N mesh'!$B$7+1)*Setup!$B$22</f>
        <v>0</v>
      </c>
      <c r="Q1019" s="0" t="n">
        <f aca="false">SUMPRODUCT('5N inverse'!$A$15:$Y$15,'5N mesh'!$B$37:$Z$37,$E1018:$AC1018)+'5N inverse'!$A$15*$C1019/Setup!$B$17+INDEX('5N inverse'!$A$15:$Y$15,1,'5N mesh'!$B$7+1)*Setup!$B$22</f>
        <v>0</v>
      </c>
      <c r="R1019" s="0" t="n">
        <f aca="false">SUMPRODUCT('5N inverse'!$A$16:$Y$16,'5N mesh'!$B$37:$Z$37,$E1018:$AC1018)+'5N inverse'!$A$16*$C1019/Setup!$B$17+INDEX('5N inverse'!$A$16:$Y$16,1,'5N mesh'!$B$7+1)*Setup!$B$22</f>
        <v>0</v>
      </c>
      <c r="S1019" s="0" t="n">
        <f aca="false">SUMPRODUCT('5N inverse'!$A$17:$Y$17,'5N mesh'!$B$37:$Z$37,$E1018:$AC1018)+'5N inverse'!$A$17*$C1019/Setup!$B$17+INDEX('5N inverse'!$A$17:$Y$17,1,'5N mesh'!$B$7+1)*Setup!$B$22</f>
        <v>0</v>
      </c>
      <c r="T1019" s="0" t="n">
        <f aca="false">SUMPRODUCT('5N inverse'!$A$18:$Y$18,'5N mesh'!$B$37:$Z$37,$E1018:$AC1018)+'5N inverse'!$A$18*$C1019/Setup!$B$17+INDEX('5N inverse'!$A$18:$Y$18,1,'5N mesh'!$B$7+1)*Setup!$B$22</f>
        <v>0</v>
      </c>
      <c r="U1019" s="0" t="n">
        <f aca="false">SUMPRODUCT('5N inverse'!$A$19:$Y$19,'5N mesh'!$B$37:$Z$37,$E1018:$AC1018)+'5N inverse'!$A$19*$C1019/Setup!$B$17+INDEX('5N inverse'!$A$19:$Y$19,1,'5N mesh'!$B$7+1)*Setup!$B$22</f>
        <v>0</v>
      </c>
      <c r="V1019" s="0" t="n">
        <f aca="false">SUMPRODUCT('5N inverse'!$A$20:$Y$20,'5N mesh'!$B$37:$Z$37,$E1018:$AC1018)+'5N inverse'!$A$20*$C1019/Setup!$B$17+INDEX('5N inverse'!$A$20:$Y$20,1,'5N mesh'!$B$7+1)*Setup!$B$22</f>
        <v>0</v>
      </c>
      <c r="W1019" s="0" t="n">
        <f aca="false">SUMPRODUCT('5N inverse'!$A$21:$Y$21,'5N mesh'!$B$37:$Z$37,$E1018:$AC1018)+'5N inverse'!$A$21*$C1019/Setup!$B$17+INDEX('5N inverse'!$A$21:$Y$21,1,'5N mesh'!$B$7+1)*Setup!$B$22</f>
        <v>0</v>
      </c>
      <c r="X1019" s="0" t="n">
        <f aca="false">SUMPRODUCT('5N inverse'!$A$22:$Y$22,'5N mesh'!$B$37:$Z$37,$E1018:$AC1018)+'5N inverse'!$A$22*$C1019/Setup!$B$17+INDEX('5N inverse'!$A$22:$Y$22,1,'5N mesh'!$B$7+1)*Setup!$B$22</f>
        <v>0</v>
      </c>
      <c r="Y1019" s="0" t="n">
        <f aca="false">SUMPRODUCT('5N inverse'!$A$23:$Y$23,'5N mesh'!$B$37:$Z$37,$E1018:$AC1018)+'5N inverse'!$A$23*$C1019/Setup!$B$17+INDEX('5N inverse'!$A$23:$Y$23,1,'5N mesh'!$B$7+1)*Setup!$B$22</f>
        <v>0</v>
      </c>
      <c r="Z1019" s="0" t="n">
        <f aca="false">SUMPRODUCT('5N inverse'!$A$24:$Y$24,'5N mesh'!$B$37:$Z$37,$E1018:$AC1018)+'5N inverse'!$A$24*$C1019/Setup!$B$17+INDEX('5N inverse'!$A$24:$Y$24,1,'5N mesh'!$B$7+1)*Setup!$B$22</f>
        <v>0</v>
      </c>
      <c r="AA1019" s="0" t="n">
        <f aca="false">SUMPRODUCT('5N inverse'!$A$25:$Y$25,'5N mesh'!$B$37:$Z$37,$E1018:$AC1018)+'5N inverse'!$A$25*$C1019/Setup!$B$17+INDEX('5N inverse'!$A$25:$Y$25,1,'5N mesh'!$B$7+1)*Setup!$B$22</f>
        <v>0</v>
      </c>
      <c r="AB1019" s="0" t="n">
        <f aca="false">SUMPRODUCT('5N inverse'!$A$26:$Y$26,'5N mesh'!$B$37:$Z$37,$E1018:$AC1018)+'5N inverse'!$A$26*$C1019/Setup!$B$17+INDEX('5N inverse'!$A$26:$Y$26,1,'5N mesh'!$B$7+1)*Setup!$B$22</f>
        <v>0</v>
      </c>
      <c r="AC1019" s="0" t="n">
        <f aca="false">SUMPRODUCT('5N inverse'!$A$27:$Y$27,'5N mesh'!$B$37:$Z$37,$E1018:$AC1018)+'5N inverse'!$A$27*$C1019/Setup!$B$17+INDEX('5N inverse'!$A$27:$Y$27,1,'5N mesh'!$B$7+1)*Setup!$B$22</f>
        <v>0</v>
      </c>
    </row>
    <row r="1020" customFormat="false" ht="15" hidden="false" customHeight="false" outlineLevel="0" collapsed="false">
      <c r="A1020" s="0" t="n">
        <v>1015</v>
      </c>
      <c r="B1020" s="0" t="n">
        <f aca="false">A1020*Setup!$B$11/3600</f>
        <v>84.5833333333333</v>
      </c>
      <c r="C1020" s="0" t="n">
        <f aca="false">Setup!$B$7+Setup!$B$8*COS(2*PI()*(B1020-Setup!$B$9)/24)</f>
        <v>26.5036938887362</v>
      </c>
      <c r="D1020" s="0" t="n">
        <f aca="false">(C1020-E1020)/Setup!$B$17</f>
        <v>26.2438402233567</v>
      </c>
      <c r="E1020" s="0" t="n">
        <f aca="false">SUMPRODUCT('5N inverse'!$A$3:$Y$3,'5N mesh'!$B$37:$Z$37,$E1019:$AC1019)+'5N inverse'!$A$3*$C1020/Setup!$B$17+INDEX('5N inverse'!$A$3:$Y$3,1,'5N mesh'!$B$7+1)*Setup!$B$22</f>
        <v>23.0919946596999</v>
      </c>
      <c r="F1020" s="0" t="n">
        <f aca="false">SUMPRODUCT('5N inverse'!$A$4:$Y$4,'5N mesh'!$B$37:$Z$37,$E1019:$AC1019)+'5N inverse'!$A$4*$C1020/Setup!$B$17+INDEX('5N inverse'!$A$4:$Y$4,1,'5N mesh'!$B$7+1)*Setup!$B$22</f>
        <v>21.7538976803773</v>
      </c>
      <c r="G1020" s="0" t="n">
        <f aca="false">SUMPRODUCT('5N inverse'!$A$5:$Y$5,'5N mesh'!$B$37:$Z$37,$E1019:$AC1019)+'5N inverse'!$A$5*$C1020/Setup!$B$17+INDEX('5N inverse'!$A$5:$Y$5,1,'5N mesh'!$B$7+1)*Setup!$B$22</f>
        <v>19.0777037217322</v>
      </c>
      <c r="H1020" s="0" t="n">
        <f aca="false">SUMPRODUCT('5N inverse'!$A$6:$Y$6,'5N mesh'!$B$37:$Z$37,$E1019:$AC1019)+'5N inverse'!$A$6*$C1020/Setup!$B$17+INDEX('5N inverse'!$A$6:$Y$6,1,'5N mesh'!$B$7+1)*Setup!$B$22</f>
        <v>16.4015097630871</v>
      </c>
      <c r="I1020" s="0" t="n">
        <f aca="false">SUMPRODUCT('5N inverse'!$A$7:$Y$7,'5N mesh'!$B$37:$Z$37,$E1019:$AC1019)+'5N inverse'!$A$7*$C1020/Setup!$B$17+INDEX('5N inverse'!$A$7:$Y$7,1,'5N mesh'!$B$7+1)*Setup!$B$22</f>
        <v>15.0634127837645</v>
      </c>
      <c r="J1020" s="0" t="n">
        <f aca="false">SUMPRODUCT('5N inverse'!$A$8:$Y$8,'5N mesh'!$B$37:$Z$37,$E1019:$AC1019)+'5N inverse'!$A$8*$C1020/Setup!$B$17+INDEX('5N inverse'!$A$8:$Y$8,1,'5N mesh'!$B$7+1)*Setup!$B$22</f>
        <v>0</v>
      </c>
      <c r="K1020" s="0" t="n">
        <f aca="false">SUMPRODUCT('5N inverse'!$A$9:$Y$9,'5N mesh'!$B$37:$Z$37,$E1019:$AC1019)+'5N inverse'!$A$9*$C1020/Setup!$B$17+INDEX('5N inverse'!$A$9:$Y$9,1,'5N mesh'!$B$7+1)*Setup!$B$22</f>
        <v>0</v>
      </c>
      <c r="L1020" s="0" t="n">
        <f aca="false">SUMPRODUCT('5N inverse'!$A$10:$Y$10,'5N mesh'!$B$37:$Z$37,$E1019:$AC1019)+'5N inverse'!$A$10*$C1020/Setup!$B$17+INDEX('5N inverse'!$A$10:$Y$10,1,'5N mesh'!$B$7+1)*Setup!$B$22</f>
        <v>0</v>
      </c>
      <c r="M1020" s="0" t="n">
        <f aca="false">SUMPRODUCT('5N inverse'!$A$11:$Y$11,'5N mesh'!$B$37:$Z$37,$E1019:$AC1019)+'5N inverse'!$A$11*$C1020/Setup!$B$17+INDEX('5N inverse'!$A$11:$Y$11,1,'5N mesh'!$B$7+1)*Setup!$B$22</f>
        <v>0</v>
      </c>
      <c r="N1020" s="0" t="n">
        <f aca="false">SUMPRODUCT('5N inverse'!$A$12:$Y$12,'5N mesh'!$B$37:$Z$37,$E1019:$AC1019)+'5N inverse'!$A$12*$C1020/Setup!$B$17+INDEX('5N inverse'!$A$12:$Y$12,1,'5N mesh'!$B$7+1)*Setup!$B$22</f>
        <v>0</v>
      </c>
      <c r="O1020" s="0" t="n">
        <f aca="false">SUMPRODUCT('5N inverse'!$A$13:$Y$13,'5N mesh'!$B$37:$Z$37,$E1019:$AC1019)+'5N inverse'!$A$13*$C1020/Setup!$B$17+INDEX('5N inverse'!$A$13:$Y$13,1,'5N mesh'!$B$7+1)*Setup!$B$22</f>
        <v>0</v>
      </c>
      <c r="P1020" s="0" t="n">
        <f aca="false">SUMPRODUCT('5N inverse'!$A$14:$Y$14,'5N mesh'!$B$37:$Z$37,$E1019:$AC1019)+'5N inverse'!$A$14*$C1020/Setup!$B$17+INDEX('5N inverse'!$A$14:$Y$14,1,'5N mesh'!$B$7+1)*Setup!$B$22</f>
        <v>0</v>
      </c>
      <c r="Q1020" s="0" t="n">
        <f aca="false">SUMPRODUCT('5N inverse'!$A$15:$Y$15,'5N mesh'!$B$37:$Z$37,$E1019:$AC1019)+'5N inverse'!$A$15*$C1020/Setup!$B$17+INDEX('5N inverse'!$A$15:$Y$15,1,'5N mesh'!$B$7+1)*Setup!$B$22</f>
        <v>0</v>
      </c>
      <c r="R1020" s="0" t="n">
        <f aca="false">SUMPRODUCT('5N inverse'!$A$16:$Y$16,'5N mesh'!$B$37:$Z$37,$E1019:$AC1019)+'5N inverse'!$A$16*$C1020/Setup!$B$17+INDEX('5N inverse'!$A$16:$Y$16,1,'5N mesh'!$B$7+1)*Setup!$B$22</f>
        <v>0</v>
      </c>
      <c r="S1020" s="0" t="n">
        <f aca="false">SUMPRODUCT('5N inverse'!$A$17:$Y$17,'5N mesh'!$B$37:$Z$37,$E1019:$AC1019)+'5N inverse'!$A$17*$C1020/Setup!$B$17+INDEX('5N inverse'!$A$17:$Y$17,1,'5N mesh'!$B$7+1)*Setup!$B$22</f>
        <v>0</v>
      </c>
      <c r="T1020" s="0" t="n">
        <f aca="false">SUMPRODUCT('5N inverse'!$A$18:$Y$18,'5N mesh'!$B$37:$Z$37,$E1019:$AC1019)+'5N inverse'!$A$18*$C1020/Setup!$B$17+INDEX('5N inverse'!$A$18:$Y$18,1,'5N mesh'!$B$7+1)*Setup!$B$22</f>
        <v>0</v>
      </c>
      <c r="U1020" s="0" t="n">
        <f aca="false">SUMPRODUCT('5N inverse'!$A$19:$Y$19,'5N mesh'!$B$37:$Z$37,$E1019:$AC1019)+'5N inverse'!$A$19*$C1020/Setup!$B$17+INDEX('5N inverse'!$A$19:$Y$19,1,'5N mesh'!$B$7+1)*Setup!$B$22</f>
        <v>0</v>
      </c>
      <c r="V1020" s="0" t="n">
        <f aca="false">SUMPRODUCT('5N inverse'!$A$20:$Y$20,'5N mesh'!$B$37:$Z$37,$E1019:$AC1019)+'5N inverse'!$A$20*$C1020/Setup!$B$17+INDEX('5N inverse'!$A$20:$Y$20,1,'5N mesh'!$B$7+1)*Setup!$B$22</f>
        <v>0</v>
      </c>
      <c r="W1020" s="0" t="n">
        <f aca="false">SUMPRODUCT('5N inverse'!$A$21:$Y$21,'5N mesh'!$B$37:$Z$37,$E1019:$AC1019)+'5N inverse'!$A$21*$C1020/Setup!$B$17+INDEX('5N inverse'!$A$21:$Y$21,1,'5N mesh'!$B$7+1)*Setup!$B$22</f>
        <v>0</v>
      </c>
      <c r="X1020" s="0" t="n">
        <f aca="false">SUMPRODUCT('5N inverse'!$A$22:$Y$22,'5N mesh'!$B$37:$Z$37,$E1019:$AC1019)+'5N inverse'!$A$22*$C1020/Setup!$B$17+INDEX('5N inverse'!$A$22:$Y$22,1,'5N mesh'!$B$7+1)*Setup!$B$22</f>
        <v>0</v>
      </c>
      <c r="Y1020" s="0" t="n">
        <f aca="false">SUMPRODUCT('5N inverse'!$A$23:$Y$23,'5N mesh'!$B$37:$Z$37,$E1019:$AC1019)+'5N inverse'!$A$23*$C1020/Setup!$B$17+INDEX('5N inverse'!$A$23:$Y$23,1,'5N mesh'!$B$7+1)*Setup!$B$22</f>
        <v>0</v>
      </c>
      <c r="Z1020" s="0" t="n">
        <f aca="false">SUMPRODUCT('5N inverse'!$A$24:$Y$24,'5N mesh'!$B$37:$Z$37,$E1019:$AC1019)+'5N inverse'!$A$24*$C1020/Setup!$B$17+INDEX('5N inverse'!$A$24:$Y$24,1,'5N mesh'!$B$7+1)*Setup!$B$22</f>
        <v>0</v>
      </c>
      <c r="AA1020" s="0" t="n">
        <f aca="false">SUMPRODUCT('5N inverse'!$A$25:$Y$25,'5N mesh'!$B$37:$Z$37,$E1019:$AC1019)+'5N inverse'!$A$25*$C1020/Setup!$B$17+INDEX('5N inverse'!$A$25:$Y$25,1,'5N mesh'!$B$7+1)*Setup!$B$22</f>
        <v>0</v>
      </c>
      <c r="AB1020" s="0" t="n">
        <f aca="false">SUMPRODUCT('5N inverse'!$A$26:$Y$26,'5N mesh'!$B$37:$Z$37,$E1019:$AC1019)+'5N inverse'!$A$26*$C1020/Setup!$B$17+INDEX('5N inverse'!$A$26:$Y$26,1,'5N mesh'!$B$7+1)*Setup!$B$22</f>
        <v>0</v>
      </c>
      <c r="AC1020" s="0" t="n">
        <f aca="false">SUMPRODUCT('5N inverse'!$A$27:$Y$27,'5N mesh'!$B$37:$Z$37,$E1019:$AC1019)+'5N inverse'!$A$27*$C1020/Setup!$B$17+INDEX('5N inverse'!$A$27:$Y$27,1,'5N mesh'!$B$7+1)*Setup!$B$22</f>
        <v>0</v>
      </c>
    </row>
    <row r="1021" customFormat="false" ht="15" hidden="false" customHeight="false" outlineLevel="0" collapsed="false">
      <c r="A1021" s="0" t="n">
        <v>1016</v>
      </c>
      <c r="B1021" s="0" t="n">
        <f aca="false">A1021*Setup!$B$11/3600</f>
        <v>84.6666666666667</v>
      </c>
      <c r="C1021" s="0" t="n">
        <f aca="false">Setup!$B$7+Setup!$B$8*COS(2*PI()*(B1021-Setup!$B$9)/24)</f>
        <v>26.5711504387462</v>
      </c>
      <c r="D1021" s="0" t="n">
        <f aca="false">(C1021-E1021)/Setup!$B$17</f>
        <v>26.4388478929261</v>
      </c>
      <c r="E1021" s="0" t="n">
        <f aca="false">SUMPRODUCT('5N inverse'!$A$3:$Y$3,'5N mesh'!$B$37:$Z$37,$E1020:$AC1020)+'5N inverse'!$A$3*$C1021/Setup!$B$17+INDEX('5N inverse'!$A$3:$Y$3,1,'5N mesh'!$B$7+1)*Setup!$B$22</f>
        <v>23.1341002126658</v>
      </c>
      <c r="F1021" s="0" t="n">
        <f aca="false">SUMPRODUCT('5N inverse'!$A$4:$Y$4,'5N mesh'!$B$37:$Z$37,$E1020:$AC1020)+'5N inverse'!$A$4*$C1021/Setup!$B$17+INDEX('5N inverse'!$A$4:$Y$4,1,'5N mesh'!$B$7+1)*Setup!$B$22</f>
        <v>21.7890249311457</v>
      </c>
      <c r="G1021" s="0" t="n">
        <f aca="false">SUMPRODUCT('5N inverse'!$A$5:$Y$5,'5N mesh'!$B$37:$Z$37,$E1020:$AC1020)+'5N inverse'!$A$5*$C1021/Setup!$B$17+INDEX('5N inverse'!$A$5:$Y$5,1,'5N mesh'!$B$7+1)*Setup!$B$22</f>
        <v>19.0988743681055</v>
      </c>
      <c r="H1021" s="0" t="n">
        <f aca="false">SUMPRODUCT('5N inverse'!$A$6:$Y$6,'5N mesh'!$B$37:$Z$37,$E1020:$AC1020)+'5N inverse'!$A$6*$C1021/Setup!$B$17+INDEX('5N inverse'!$A$6:$Y$6,1,'5N mesh'!$B$7+1)*Setup!$B$22</f>
        <v>16.4087238050654</v>
      </c>
      <c r="I1021" s="0" t="n">
        <f aca="false">SUMPRODUCT('5N inverse'!$A$7:$Y$7,'5N mesh'!$B$37:$Z$37,$E1020:$AC1020)+'5N inverse'!$A$7*$C1021/Setup!$B$17+INDEX('5N inverse'!$A$7:$Y$7,1,'5N mesh'!$B$7+1)*Setup!$B$22</f>
        <v>15.0636485235453</v>
      </c>
      <c r="J1021" s="0" t="n">
        <f aca="false">SUMPRODUCT('5N inverse'!$A$8:$Y$8,'5N mesh'!$B$37:$Z$37,$E1020:$AC1020)+'5N inverse'!$A$8*$C1021/Setup!$B$17+INDEX('5N inverse'!$A$8:$Y$8,1,'5N mesh'!$B$7+1)*Setup!$B$22</f>
        <v>0</v>
      </c>
      <c r="K1021" s="0" t="n">
        <f aca="false">SUMPRODUCT('5N inverse'!$A$9:$Y$9,'5N mesh'!$B$37:$Z$37,$E1020:$AC1020)+'5N inverse'!$A$9*$C1021/Setup!$B$17+INDEX('5N inverse'!$A$9:$Y$9,1,'5N mesh'!$B$7+1)*Setup!$B$22</f>
        <v>0</v>
      </c>
      <c r="L1021" s="0" t="n">
        <f aca="false">SUMPRODUCT('5N inverse'!$A$10:$Y$10,'5N mesh'!$B$37:$Z$37,$E1020:$AC1020)+'5N inverse'!$A$10*$C1021/Setup!$B$17+INDEX('5N inverse'!$A$10:$Y$10,1,'5N mesh'!$B$7+1)*Setup!$B$22</f>
        <v>0</v>
      </c>
      <c r="M1021" s="0" t="n">
        <f aca="false">SUMPRODUCT('5N inverse'!$A$11:$Y$11,'5N mesh'!$B$37:$Z$37,$E1020:$AC1020)+'5N inverse'!$A$11*$C1021/Setup!$B$17+INDEX('5N inverse'!$A$11:$Y$11,1,'5N mesh'!$B$7+1)*Setup!$B$22</f>
        <v>0</v>
      </c>
      <c r="N1021" s="0" t="n">
        <f aca="false">SUMPRODUCT('5N inverse'!$A$12:$Y$12,'5N mesh'!$B$37:$Z$37,$E1020:$AC1020)+'5N inverse'!$A$12*$C1021/Setup!$B$17+INDEX('5N inverse'!$A$12:$Y$12,1,'5N mesh'!$B$7+1)*Setup!$B$22</f>
        <v>0</v>
      </c>
      <c r="O1021" s="0" t="n">
        <f aca="false">SUMPRODUCT('5N inverse'!$A$13:$Y$13,'5N mesh'!$B$37:$Z$37,$E1020:$AC1020)+'5N inverse'!$A$13*$C1021/Setup!$B$17+INDEX('5N inverse'!$A$13:$Y$13,1,'5N mesh'!$B$7+1)*Setup!$B$22</f>
        <v>0</v>
      </c>
      <c r="P1021" s="0" t="n">
        <f aca="false">SUMPRODUCT('5N inverse'!$A$14:$Y$14,'5N mesh'!$B$37:$Z$37,$E1020:$AC1020)+'5N inverse'!$A$14*$C1021/Setup!$B$17+INDEX('5N inverse'!$A$14:$Y$14,1,'5N mesh'!$B$7+1)*Setup!$B$22</f>
        <v>0</v>
      </c>
      <c r="Q1021" s="0" t="n">
        <f aca="false">SUMPRODUCT('5N inverse'!$A$15:$Y$15,'5N mesh'!$B$37:$Z$37,$E1020:$AC1020)+'5N inverse'!$A$15*$C1021/Setup!$B$17+INDEX('5N inverse'!$A$15:$Y$15,1,'5N mesh'!$B$7+1)*Setup!$B$22</f>
        <v>0</v>
      </c>
      <c r="R1021" s="0" t="n">
        <f aca="false">SUMPRODUCT('5N inverse'!$A$16:$Y$16,'5N mesh'!$B$37:$Z$37,$E1020:$AC1020)+'5N inverse'!$A$16*$C1021/Setup!$B$17+INDEX('5N inverse'!$A$16:$Y$16,1,'5N mesh'!$B$7+1)*Setup!$B$22</f>
        <v>0</v>
      </c>
      <c r="S1021" s="0" t="n">
        <f aca="false">SUMPRODUCT('5N inverse'!$A$17:$Y$17,'5N mesh'!$B$37:$Z$37,$E1020:$AC1020)+'5N inverse'!$A$17*$C1021/Setup!$B$17+INDEX('5N inverse'!$A$17:$Y$17,1,'5N mesh'!$B$7+1)*Setup!$B$22</f>
        <v>0</v>
      </c>
      <c r="T1021" s="0" t="n">
        <f aca="false">SUMPRODUCT('5N inverse'!$A$18:$Y$18,'5N mesh'!$B$37:$Z$37,$E1020:$AC1020)+'5N inverse'!$A$18*$C1021/Setup!$B$17+INDEX('5N inverse'!$A$18:$Y$18,1,'5N mesh'!$B$7+1)*Setup!$B$22</f>
        <v>0</v>
      </c>
      <c r="U1021" s="0" t="n">
        <f aca="false">SUMPRODUCT('5N inverse'!$A$19:$Y$19,'5N mesh'!$B$37:$Z$37,$E1020:$AC1020)+'5N inverse'!$A$19*$C1021/Setup!$B$17+INDEX('5N inverse'!$A$19:$Y$19,1,'5N mesh'!$B$7+1)*Setup!$B$22</f>
        <v>0</v>
      </c>
      <c r="V1021" s="0" t="n">
        <f aca="false">SUMPRODUCT('5N inverse'!$A$20:$Y$20,'5N mesh'!$B$37:$Z$37,$E1020:$AC1020)+'5N inverse'!$A$20*$C1021/Setup!$B$17+INDEX('5N inverse'!$A$20:$Y$20,1,'5N mesh'!$B$7+1)*Setup!$B$22</f>
        <v>0</v>
      </c>
      <c r="W1021" s="0" t="n">
        <f aca="false">SUMPRODUCT('5N inverse'!$A$21:$Y$21,'5N mesh'!$B$37:$Z$37,$E1020:$AC1020)+'5N inverse'!$A$21*$C1021/Setup!$B$17+INDEX('5N inverse'!$A$21:$Y$21,1,'5N mesh'!$B$7+1)*Setup!$B$22</f>
        <v>0</v>
      </c>
      <c r="X1021" s="0" t="n">
        <f aca="false">SUMPRODUCT('5N inverse'!$A$22:$Y$22,'5N mesh'!$B$37:$Z$37,$E1020:$AC1020)+'5N inverse'!$A$22*$C1021/Setup!$B$17+INDEX('5N inverse'!$A$22:$Y$22,1,'5N mesh'!$B$7+1)*Setup!$B$22</f>
        <v>0</v>
      </c>
      <c r="Y1021" s="0" t="n">
        <f aca="false">SUMPRODUCT('5N inverse'!$A$23:$Y$23,'5N mesh'!$B$37:$Z$37,$E1020:$AC1020)+'5N inverse'!$A$23*$C1021/Setup!$B$17+INDEX('5N inverse'!$A$23:$Y$23,1,'5N mesh'!$B$7+1)*Setup!$B$22</f>
        <v>0</v>
      </c>
      <c r="Z1021" s="0" t="n">
        <f aca="false">SUMPRODUCT('5N inverse'!$A$24:$Y$24,'5N mesh'!$B$37:$Z$37,$E1020:$AC1020)+'5N inverse'!$A$24*$C1021/Setup!$B$17+INDEX('5N inverse'!$A$24:$Y$24,1,'5N mesh'!$B$7+1)*Setup!$B$22</f>
        <v>0</v>
      </c>
      <c r="AA1021" s="0" t="n">
        <f aca="false">SUMPRODUCT('5N inverse'!$A$25:$Y$25,'5N mesh'!$B$37:$Z$37,$E1020:$AC1020)+'5N inverse'!$A$25*$C1021/Setup!$B$17+INDEX('5N inverse'!$A$25:$Y$25,1,'5N mesh'!$B$7+1)*Setup!$B$22</f>
        <v>0</v>
      </c>
      <c r="AB1021" s="0" t="n">
        <f aca="false">SUMPRODUCT('5N inverse'!$A$26:$Y$26,'5N mesh'!$B$37:$Z$37,$E1020:$AC1020)+'5N inverse'!$A$26*$C1021/Setup!$B$17+INDEX('5N inverse'!$A$26:$Y$26,1,'5N mesh'!$B$7+1)*Setup!$B$22</f>
        <v>0</v>
      </c>
      <c r="AC1021" s="0" t="n">
        <f aca="false">SUMPRODUCT('5N inverse'!$A$27:$Y$27,'5N mesh'!$B$37:$Z$37,$E1020:$AC1020)+'5N inverse'!$A$27*$C1021/Setup!$B$17+INDEX('5N inverse'!$A$27:$Y$27,1,'5N mesh'!$B$7+1)*Setup!$B$22</f>
        <v>0</v>
      </c>
    </row>
    <row r="1022" customFormat="false" ht="15" hidden="false" customHeight="false" outlineLevel="0" collapsed="false">
      <c r="A1022" s="0" t="n">
        <v>1017</v>
      </c>
      <c r="B1022" s="0" t="n">
        <f aca="false">A1022*Setup!$B$11/3600</f>
        <v>84.75</v>
      </c>
      <c r="C1022" s="0" t="n">
        <f aca="false">Setup!$B$7+Setup!$B$8*COS(2*PI()*(B1022-Setup!$B$9)/24)</f>
        <v>26.6373832604003</v>
      </c>
      <c r="D1022" s="0" t="n">
        <f aca="false">(C1022-E1022)/Setup!$B$17</f>
        <v>26.6221578817991</v>
      </c>
      <c r="E1022" s="0" t="n">
        <f aca="false">SUMPRODUCT('5N inverse'!$A$3:$Y$3,'5N mesh'!$B$37:$Z$37,$E1021:$AC1021)+'5N inverse'!$A$3*$C1022/Setup!$B$17+INDEX('5N inverse'!$A$3:$Y$3,1,'5N mesh'!$B$7+1)*Setup!$B$22</f>
        <v>23.1765027357664</v>
      </c>
      <c r="F1022" s="0" t="n">
        <f aca="false">SUMPRODUCT('5N inverse'!$A$4:$Y$4,'5N mesh'!$B$37:$Z$37,$E1021:$AC1021)+'5N inverse'!$A$4*$C1022/Setup!$B$17+INDEX('5N inverse'!$A$4:$Y$4,1,'5N mesh'!$B$7+1)*Setup!$B$22</f>
        <v>21.8244005129247</v>
      </c>
      <c r="G1022" s="0" t="n">
        <f aca="false">SUMPRODUCT('5N inverse'!$A$5:$Y$5,'5N mesh'!$B$37:$Z$37,$E1021:$AC1021)+'5N inverse'!$A$5*$C1022/Setup!$B$17+INDEX('5N inverse'!$A$5:$Y$5,1,'5N mesh'!$B$7+1)*Setup!$B$22</f>
        <v>19.1201960672412</v>
      </c>
      <c r="H1022" s="0" t="n">
        <f aca="false">SUMPRODUCT('5N inverse'!$A$6:$Y$6,'5N mesh'!$B$37:$Z$37,$E1021:$AC1021)+'5N inverse'!$A$6*$C1022/Setup!$B$17+INDEX('5N inverse'!$A$6:$Y$6,1,'5N mesh'!$B$7+1)*Setup!$B$22</f>
        <v>16.4159916215578</v>
      </c>
      <c r="I1022" s="0" t="n">
        <f aca="false">SUMPRODUCT('5N inverse'!$A$7:$Y$7,'5N mesh'!$B$37:$Z$37,$E1021:$AC1021)+'5N inverse'!$A$7*$C1022/Setup!$B$17+INDEX('5N inverse'!$A$7:$Y$7,1,'5N mesh'!$B$7+1)*Setup!$B$22</f>
        <v>15.063889398716</v>
      </c>
      <c r="J1022" s="0" t="n">
        <f aca="false">SUMPRODUCT('5N inverse'!$A$8:$Y$8,'5N mesh'!$B$37:$Z$37,$E1021:$AC1021)+'5N inverse'!$A$8*$C1022/Setup!$B$17+INDEX('5N inverse'!$A$8:$Y$8,1,'5N mesh'!$B$7+1)*Setup!$B$22</f>
        <v>0</v>
      </c>
      <c r="K1022" s="0" t="n">
        <f aca="false">SUMPRODUCT('5N inverse'!$A$9:$Y$9,'5N mesh'!$B$37:$Z$37,$E1021:$AC1021)+'5N inverse'!$A$9*$C1022/Setup!$B$17+INDEX('5N inverse'!$A$9:$Y$9,1,'5N mesh'!$B$7+1)*Setup!$B$22</f>
        <v>0</v>
      </c>
      <c r="L1022" s="0" t="n">
        <f aca="false">SUMPRODUCT('5N inverse'!$A$10:$Y$10,'5N mesh'!$B$37:$Z$37,$E1021:$AC1021)+'5N inverse'!$A$10*$C1022/Setup!$B$17+INDEX('5N inverse'!$A$10:$Y$10,1,'5N mesh'!$B$7+1)*Setup!$B$22</f>
        <v>0</v>
      </c>
      <c r="M1022" s="0" t="n">
        <f aca="false">SUMPRODUCT('5N inverse'!$A$11:$Y$11,'5N mesh'!$B$37:$Z$37,$E1021:$AC1021)+'5N inverse'!$A$11*$C1022/Setup!$B$17+INDEX('5N inverse'!$A$11:$Y$11,1,'5N mesh'!$B$7+1)*Setup!$B$22</f>
        <v>0</v>
      </c>
      <c r="N1022" s="0" t="n">
        <f aca="false">SUMPRODUCT('5N inverse'!$A$12:$Y$12,'5N mesh'!$B$37:$Z$37,$E1021:$AC1021)+'5N inverse'!$A$12*$C1022/Setup!$B$17+INDEX('5N inverse'!$A$12:$Y$12,1,'5N mesh'!$B$7+1)*Setup!$B$22</f>
        <v>0</v>
      </c>
      <c r="O1022" s="0" t="n">
        <f aca="false">SUMPRODUCT('5N inverse'!$A$13:$Y$13,'5N mesh'!$B$37:$Z$37,$E1021:$AC1021)+'5N inverse'!$A$13*$C1022/Setup!$B$17+INDEX('5N inverse'!$A$13:$Y$13,1,'5N mesh'!$B$7+1)*Setup!$B$22</f>
        <v>0</v>
      </c>
      <c r="P1022" s="0" t="n">
        <f aca="false">SUMPRODUCT('5N inverse'!$A$14:$Y$14,'5N mesh'!$B$37:$Z$37,$E1021:$AC1021)+'5N inverse'!$A$14*$C1022/Setup!$B$17+INDEX('5N inverse'!$A$14:$Y$14,1,'5N mesh'!$B$7+1)*Setup!$B$22</f>
        <v>0</v>
      </c>
      <c r="Q1022" s="0" t="n">
        <f aca="false">SUMPRODUCT('5N inverse'!$A$15:$Y$15,'5N mesh'!$B$37:$Z$37,$E1021:$AC1021)+'5N inverse'!$A$15*$C1022/Setup!$B$17+INDEX('5N inverse'!$A$15:$Y$15,1,'5N mesh'!$B$7+1)*Setup!$B$22</f>
        <v>0</v>
      </c>
      <c r="R1022" s="0" t="n">
        <f aca="false">SUMPRODUCT('5N inverse'!$A$16:$Y$16,'5N mesh'!$B$37:$Z$37,$E1021:$AC1021)+'5N inverse'!$A$16*$C1022/Setup!$B$17+INDEX('5N inverse'!$A$16:$Y$16,1,'5N mesh'!$B$7+1)*Setup!$B$22</f>
        <v>0</v>
      </c>
      <c r="S1022" s="0" t="n">
        <f aca="false">SUMPRODUCT('5N inverse'!$A$17:$Y$17,'5N mesh'!$B$37:$Z$37,$E1021:$AC1021)+'5N inverse'!$A$17*$C1022/Setup!$B$17+INDEX('5N inverse'!$A$17:$Y$17,1,'5N mesh'!$B$7+1)*Setup!$B$22</f>
        <v>0</v>
      </c>
      <c r="T1022" s="0" t="n">
        <f aca="false">SUMPRODUCT('5N inverse'!$A$18:$Y$18,'5N mesh'!$B$37:$Z$37,$E1021:$AC1021)+'5N inverse'!$A$18*$C1022/Setup!$B$17+INDEX('5N inverse'!$A$18:$Y$18,1,'5N mesh'!$B$7+1)*Setup!$B$22</f>
        <v>0</v>
      </c>
      <c r="U1022" s="0" t="n">
        <f aca="false">SUMPRODUCT('5N inverse'!$A$19:$Y$19,'5N mesh'!$B$37:$Z$37,$E1021:$AC1021)+'5N inverse'!$A$19*$C1022/Setup!$B$17+INDEX('5N inverse'!$A$19:$Y$19,1,'5N mesh'!$B$7+1)*Setup!$B$22</f>
        <v>0</v>
      </c>
      <c r="V1022" s="0" t="n">
        <f aca="false">SUMPRODUCT('5N inverse'!$A$20:$Y$20,'5N mesh'!$B$37:$Z$37,$E1021:$AC1021)+'5N inverse'!$A$20*$C1022/Setup!$B$17+INDEX('5N inverse'!$A$20:$Y$20,1,'5N mesh'!$B$7+1)*Setup!$B$22</f>
        <v>0</v>
      </c>
      <c r="W1022" s="0" t="n">
        <f aca="false">SUMPRODUCT('5N inverse'!$A$21:$Y$21,'5N mesh'!$B$37:$Z$37,$E1021:$AC1021)+'5N inverse'!$A$21*$C1022/Setup!$B$17+INDEX('5N inverse'!$A$21:$Y$21,1,'5N mesh'!$B$7+1)*Setup!$B$22</f>
        <v>0</v>
      </c>
      <c r="X1022" s="0" t="n">
        <f aca="false">SUMPRODUCT('5N inverse'!$A$22:$Y$22,'5N mesh'!$B$37:$Z$37,$E1021:$AC1021)+'5N inverse'!$A$22*$C1022/Setup!$B$17+INDEX('5N inverse'!$A$22:$Y$22,1,'5N mesh'!$B$7+1)*Setup!$B$22</f>
        <v>0</v>
      </c>
      <c r="Y1022" s="0" t="n">
        <f aca="false">SUMPRODUCT('5N inverse'!$A$23:$Y$23,'5N mesh'!$B$37:$Z$37,$E1021:$AC1021)+'5N inverse'!$A$23*$C1022/Setup!$B$17+INDEX('5N inverse'!$A$23:$Y$23,1,'5N mesh'!$B$7+1)*Setup!$B$22</f>
        <v>0</v>
      </c>
      <c r="Z1022" s="0" t="n">
        <f aca="false">SUMPRODUCT('5N inverse'!$A$24:$Y$24,'5N mesh'!$B$37:$Z$37,$E1021:$AC1021)+'5N inverse'!$A$24*$C1022/Setup!$B$17+INDEX('5N inverse'!$A$24:$Y$24,1,'5N mesh'!$B$7+1)*Setup!$B$22</f>
        <v>0</v>
      </c>
      <c r="AA1022" s="0" t="n">
        <f aca="false">SUMPRODUCT('5N inverse'!$A$25:$Y$25,'5N mesh'!$B$37:$Z$37,$E1021:$AC1021)+'5N inverse'!$A$25*$C1022/Setup!$B$17+INDEX('5N inverse'!$A$25:$Y$25,1,'5N mesh'!$B$7+1)*Setup!$B$22</f>
        <v>0</v>
      </c>
      <c r="AB1022" s="0" t="n">
        <f aca="false">SUMPRODUCT('5N inverse'!$A$26:$Y$26,'5N mesh'!$B$37:$Z$37,$E1021:$AC1021)+'5N inverse'!$A$26*$C1022/Setup!$B$17+INDEX('5N inverse'!$A$26:$Y$26,1,'5N mesh'!$B$7+1)*Setup!$B$22</f>
        <v>0</v>
      </c>
      <c r="AC1022" s="0" t="n">
        <f aca="false">SUMPRODUCT('5N inverse'!$A$27:$Y$27,'5N mesh'!$B$37:$Z$37,$E1021:$AC1021)+'5N inverse'!$A$27*$C1022/Setup!$B$17+INDEX('5N inverse'!$A$27:$Y$27,1,'5N mesh'!$B$7+1)*Setup!$B$22</f>
        <v>0</v>
      </c>
    </row>
    <row r="1023" customFormat="false" ht="15" hidden="false" customHeight="false" outlineLevel="0" collapsed="false">
      <c r="A1023" s="0" t="n">
        <v>1018</v>
      </c>
      <c r="B1023" s="0" t="n">
        <f aca="false">A1023*Setup!$B$11/3600</f>
        <v>84.8333333333333</v>
      </c>
      <c r="C1023" s="0" t="n">
        <f aca="false">Setup!$B$7+Setup!$B$8*COS(2*PI()*(B1023-Setup!$B$9)/24)</f>
        <v>26.7023608304626</v>
      </c>
      <c r="D1023" s="0" t="n">
        <f aca="false">(C1023-E1023)/Setup!$B$17</f>
        <v>26.7936829435445</v>
      </c>
      <c r="E1023" s="0" t="n">
        <f aca="false">SUMPRODUCT('5N inverse'!$A$3:$Y$3,'5N mesh'!$B$37:$Z$37,$E1022:$AC1022)+'5N inverse'!$A$3*$C1023/Setup!$B$17+INDEX('5N inverse'!$A$3:$Y$3,1,'5N mesh'!$B$7+1)*Setup!$B$22</f>
        <v>23.2191820478018</v>
      </c>
      <c r="F1023" s="0" t="n">
        <f aca="false">SUMPRODUCT('5N inverse'!$A$4:$Y$4,'5N mesh'!$B$37:$Z$37,$E1022:$AC1022)+'5N inverse'!$A$4*$C1023/Setup!$B$17+INDEX('5N inverse'!$A$4:$Y$4,1,'5N mesh'!$B$7+1)*Setup!$B$22</f>
        <v>21.8600075889406</v>
      </c>
      <c r="G1023" s="0" t="n">
        <f aca="false">SUMPRODUCT('5N inverse'!$A$5:$Y$5,'5N mesh'!$B$37:$Z$37,$E1022:$AC1022)+'5N inverse'!$A$5*$C1023/Setup!$B$17+INDEX('5N inverse'!$A$5:$Y$5,1,'5N mesh'!$B$7+1)*Setup!$B$22</f>
        <v>19.1416586712182</v>
      </c>
      <c r="H1023" s="0" t="n">
        <f aca="false">SUMPRODUCT('5N inverse'!$A$6:$Y$6,'5N mesh'!$B$37:$Z$37,$E1022:$AC1022)+'5N inverse'!$A$6*$C1023/Setup!$B$17+INDEX('5N inverse'!$A$6:$Y$6,1,'5N mesh'!$B$7+1)*Setup!$B$22</f>
        <v>16.4233097534957</v>
      </c>
      <c r="I1023" s="0" t="n">
        <f aca="false">SUMPRODUCT('5N inverse'!$A$7:$Y$7,'5N mesh'!$B$37:$Z$37,$E1022:$AC1022)+'5N inverse'!$A$7*$C1023/Setup!$B$17+INDEX('5N inverse'!$A$7:$Y$7,1,'5N mesh'!$B$7+1)*Setup!$B$22</f>
        <v>15.0641352946345</v>
      </c>
      <c r="J1023" s="0" t="n">
        <f aca="false">SUMPRODUCT('5N inverse'!$A$8:$Y$8,'5N mesh'!$B$37:$Z$37,$E1022:$AC1022)+'5N inverse'!$A$8*$C1023/Setup!$B$17+INDEX('5N inverse'!$A$8:$Y$8,1,'5N mesh'!$B$7+1)*Setup!$B$22</f>
        <v>0</v>
      </c>
      <c r="K1023" s="0" t="n">
        <f aca="false">SUMPRODUCT('5N inverse'!$A$9:$Y$9,'5N mesh'!$B$37:$Z$37,$E1022:$AC1022)+'5N inverse'!$A$9*$C1023/Setup!$B$17+INDEX('5N inverse'!$A$9:$Y$9,1,'5N mesh'!$B$7+1)*Setup!$B$22</f>
        <v>0</v>
      </c>
      <c r="L1023" s="0" t="n">
        <f aca="false">SUMPRODUCT('5N inverse'!$A$10:$Y$10,'5N mesh'!$B$37:$Z$37,$E1022:$AC1022)+'5N inverse'!$A$10*$C1023/Setup!$B$17+INDEX('5N inverse'!$A$10:$Y$10,1,'5N mesh'!$B$7+1)*Setup!$B$22</f>
        <v>0</v>
      </c>
      <c r="M1023" s="0" t="n">
        <f aca="false">SUMPRODUCT('5N inverse'!$A$11:$Y$11,'5N mesh'!$B$37:$Z$37,$E1022:$AC1022)+'5N inverse'!$A$11*$C1023/Setup!$B$17+INDEX('5N inverse'!$A$11:$Y$11,1,'5N mesh'!$B$7+1)*Setup!$B$22</f>
        <v>0</v>
      </c>
      <c r="N1023" s="0" t="n">
        <f aca="false">SUMPRODUCT('5N inverse'!$A$12:$Y$12,'5N mesh'!$B$37:$Z$37,$E1022:$AC1022)+'5N inverse'!$A$12*$C1023/Setup!$B$17+INDEX('5N inverse'!$A$12:$Y$12,1,'5N mesh'!$B$7+1)*Setup!$B$22</f>
        <v>0</v>
      </c>
      <c r="O1023" s="0" t="n">
        <f aca="false">SUMPRODUCT('5N inverse'!$A$13:$Y$13,'5N mesh'!$B$37:$Z$37,$E1022:$AC1022)+'5N inverse'!$A$13*$C1023/Setup!$B$17+INDEX('5N inverse'!$A$13:$Y$13,1,'5N mesh'!$B$7+1)*Setup!$B$22</f>
        <v>0</v>
      </c>
      <c r="P1023" s="0" t="n">
        <f aca="false">SUMPRODUCT('5N inverse'!$A$14:$Y$14,'5N mesh'!$B$37:$Z$37,$E1022:$AC1022)+'5N inverse'!$A$14*$C1023/Setup!$B$17+INDEX('5N inverse'!$A$14:$Y$14,1,'5N mesh'!$B$7+1)*Setup!$B$22</f>
        <v>0</v>
      </c>
      <c r="Q1023" s="0" t="n">
        <f aca="false">SUMPRODUCT('5N inverse'!$A$15:$Y$15,'5N mesh'!$B$37:$Z$37,$E1022:$AC1022)+'5N inverse'!$A$15*$C1023/Setup!$B$17+INDEX('5N inverse'!$A$15:$Y$15,1,'5N mesh'!$B$7+1)*Setup!$B$22</f>
        <v>0</v>
      </c>
      <c r="R1023" s="0" t="n">
        <f aca="false">SUMPRODUCT('5N inverse'!$A$16:$Y$16,'5N mesh'!$B$37:$Z$37,$E1022:$AC1022)+'5N inverse'!$A$16*$C1023/Setup!$B$17+INDEX('5N inverse'!$A$16:$Y$16,1,'5N mesh'!$B$7+1)*Setup!$B$22</f>
        <v>0</v>
      </c>
      <c r="S1023" s="0" t="n">
        <f aca="false">SUMPRODUCT('5N inverse'!$A$17:$Y$17,'5N mesh'!$B$37:$Z$37,$E1022:$AC1022)+'5N inverse'!$A$17*$C1023/Setup!$B$17+INDEX('5N inverse'!$A$17:$Y$17,1,'5N mesh'!$B$7+1)*Setup!$B$22</f>
        <v>0</v>
      </c>
      <c r="T1023" s="0" t="n">
        <f aca="false">SUMPRODUCT('5N inverse'!$A$18:$Y$18,'5N mesh'!$B$37:$Z$37,$E1022:$AC1022)+'5N inverse'!$A$18*$C1023/Setup!$B$17+INDEX('5N inverse'!$A$18:$Y$18,1,'5N mesh'!$B$7+1)*Setup!$B$22</f>
        <v>0</v>
      </c>
      <c r="U1023" s="0" t="n">
        <f aca="false">SUMPRODUCT('5N inverse'!$A$19:$Y$19,'5N mesh'!$B$37:$Z$37,$E1022:$AC1022)+'5N inverse'!$A$19*$C1023/Setup!$B$17+INDEX('5N inverse'!$A$19:$Y$19,1,'5N mesh'!$B$7+1)*Setup!$B$22</f>
        <v>0</v>
      </c>
      <c r="V1023" s="0" t="n">
        <f aca="false">SUMPRODUCT('5N inverse'!$A$20:$Y$20,'5N mesh'!$B$37:$Z$37,$E1022:$AC1022)+'5N inverse'!$A$20*$C1023/Setup!$B$17+INDEX('5N inverse'!$A$20:$Y$20,1,'5N mesh'!$B$7+1)*Setup!$B$22</f>
        <v>0</v>
      </c>
      <c r="W1023" s="0" t="n">
        <f aca="false">SUMPRODUCT('5N inverse'!$A$21:$Y$21,'5N mesh'!$B$37:$Z$37,$E1022:$AC1022)+'5N inverse'!$A$21*$C1023/Setup!$B$17+INDEX('5N inverse'!$A$21:$Y$21,1,'5N mesh'!$B$7+1)*Setup!$B$22</f>
        <v>0</v>
      </c>
      <c r="X1023" s="0" t="n">
        <f aca="false">SUMPRODUCT('5N inverse'!$A$22:$Y$22,'5N mesh'!$B$37:$Z$37,$E1022:$AC1022)+'5N inverse'!$A$22*$C1023/Setup!$B$17+INDEX('5N inverse'!$A$22:$Y$22,1,'5N mesh'!$B$7+1)*Setup!$B$22</f>
        <v>0</v>
      </c>
      <c r="Y1023" s="0" t="n">
        <f aca="false">SUMPRODUCT('5N inverse'!$A$23:$Y$23,'5N mesh'!$B$37:$Z$37,$E1022:$AC1022)+'5N inverse'!$A$23*$C1023/Setup!$B$17+INDEX('5N inverse'!$A$23:$Y$23,1,'5N mesh'!$B$7+1)*Setup!$B$22</f>
        <v>0</v>
      </c>
      <c r="Z1023" s="0" t="n">
        <f aca="false">SUMPRODUCT('5N inverse'!$A$24:$Y$24,'5N mesh'!$B$37:$Z$37,$E1022:$AC1022)+'5N inverse'!$A$24*$C1023/Setup!$B$17+INDEX('5N inverse'!$A$24:$Y$24,1,'5N mesh'!$B$7+1)*Setup!$B$22</f>
        <v>0</v>
      </c>
      <c r="AA1023" s="0" t="n">
        <f aca="false">SUMPRODUCT('5N inverse'!$A$25:$Y$25,'5N mesh'!$B$37:$Z$37,$E1022:$AC1022)+'5N inverse'!$A$25*$C1023/Setup!$B$17+INDEX('5N inverse'!$A$25:$Y$25,1,'5N mesh'!$B$7+1)*Setup!$B$22</f>
        <v>0</v>
      </c>
      <c r="AB1023" s="0" t="n">
        <f aca="false">SUMPRODUCT('5N inverse'!$A$26:$Y$26,'5N mesh'!$B$37:$Z$37,$E1022:$AC1022)+'5N inverse'!$A$26*$C1023/Setup!$B$17+INDEX('5N inverse'!$A$26:$Y$26,1,'5N mesh'!$B$7+1)*Setup!$B$22</f>
        <v>0</v>
      </c>
      <c r="AC1023" s="0" t="n">
        <f aca="false">SUMPRODUCT('5N inverse'!$A$27:$Y$27,'5N mesh'!$B$37:$Z$37,$E1022:$AC1022)+'5N inverse'!$A$27*$C1023/Setup!$B$17+INDEX('5N inverse'!$A$27:$Y$27,1,'5N mesh'!$B$7+1)*Setup!$B$22</f>
        <v>0</v>
      </c>
    </row>
    <row r="1024" customFormat="false" ht="15" hidden="false" customHeight="false" outlineLevel="0" collapsed="false">
      <c r="A1024" s="0" t="n">
        <v>1019</v>
      </c>
      <c r="B1024" s="0" t="n">
        <f aca="false">A1024*Setup!$B$11/3600</f>
        <v>84.9166666666667</v>
      </c>
      <c r="C1024" s="0" t="n">
        <f aca="false">Setup!$B$7+Setup!$B$8*COS(2*PI()*(B1024-Setup!$B$9)/24)</f>
        <v>26.7660522231291</v>
      </c>
      <c r="D1024" s="0" t="n">
        <f aca="false">(C1024-E1024)/Setup!$B$17</f>
        <v>26.953341440729</v>
      </c>
      <c r="E1024" s="0" t="n">
        <f aca="false">SUMPRODUCT('5N inverse'!$A$3:$Y$3,'5N mesh'!$B$37:$Z$37,$E1023:$AC1023)+'5N inverse'!$A$3*$C1024/Setup!$B$17+INDEX('5N inverse'!$A$3:$Y$3,1,'5N mesh'!$B$7+1)*Setup!$B$22</f>
        <v>23.2621178358343</v>
      </c>
      <c r="F1024" s="0" t="n">
        <f aca="false">SUMPRODUCT('5N inverse'!$A$4:$Y$4,'5N mesh'!$B$37:$Z$37,$E1023:$AC1023)+'5N inverse'!$A$4*$C1024/Setup!$B$17+INDEX('5N inverse'!$A$4:$Y$4,1,'5N mesh'!$B$7+1)*Setup!$B$22</f>
        <v>21.8958292122401</v>
      </c>
      <c r="G1024" s="0" t="n">
        <f aca="false">SUMPRODUCT('5N inverse'!$A$5:$Y$5,'5N mesh'!$B$37:$Z$37,$E1023:$AC1023)+'5N inverse'!$A$5*$C1024/Setup!$B$17+INDEX('5N inverse'!$A$5:$Y$5,1,'5N mesh'!$B$7+1)*Setup!$B$22</f>
        <v>19.1632519650515</v>
      </c>
      <c r="H1024" s="0" t="n">
        <f aca="false">SUMPRODUCT('5N inverse'!$A$6:$Y$6,'5N mesh'!$B$37:$Z$37,$E1023:$AC1023)+'5N inverse'!$A$6*$C1024/Setup!$B$17+INDEX('5N inverse'!$A$6:$Y$6,1,'5N mesh'!$B$7+1)*Setup!$B$22</f>
        <v>16.430674717863</v>
      </c>
      <c r="I1024" s="0" t="n">
        <f aca="false">SUMPRODUCT('5N inverse'!$A$7:$Y$7,'5N mesh'!$B$37:$Z$37,$E1023:$AC1023)+'5N inverse'!$A$7*$C1024/Setup!$B$17+INDEX('5N inverse'!$A$7:$Y$7,1,'5N mesh'!$B$7+1)*Setup!$B$22</f>
        <v>15.0643860942688</v>
      </c>
      <c r="J1024" s="0" t="n">
        <f aca="false">SUMPRODUCT('5N inverse'!$A$8:$Y$8,'5N mesh'!$B$37:$Z$37,$E1023:$AC1023)+'5N inverse'!$A$8*$C1024/Setup!$B$17+INDEX('5N inverse'!$A$8:$Y$8,1,'5N mesh'!$B$7+1)*Setup!$B$22</f>
        <v>0</v>
      </c>
      <c r="K1024" s="0" t="n">
        <f aca="false">SUMPRODUCT('5N inverse'!$A$9:$Y$9,'5N mesh'!$B$37:$Z$37,$E1023:$AC1023)+'5N inverse'!$A$9*$C1024/Setup!$B$17+INDEX('5N inverse'!$A$9:$Y$9,1,'5N mesh'!$B$7+1)*Setup!$B$22</f>
        <v>0</v>
      </c>
      <c r="L1024" s="0" t="n">
        <f aca="false">SUMPRODUCT('5N inverse'!$A$10:$Y$10,'5N mesh'!$B$37:$Z$37,$E1023:$AC1023)+'5N inverse'!$A$10*$C1024/Setup!$B$17+INDEX('5N inverse'!$A$10:$Y$10,1,'5N mesh'!$B$7+1)*Setup!$B$22</f>
        <v>0</v>
      </c>
      <c r="M1024" s="0" t="n">
        <f aca="false">SUMPRODUCT('5N inverse'!$A$11:$Y$11,'5N mesh'!$B$37:$Z$37,$E1023:$AC1023)+'5N inverse'!$A$11*$C1024/Setup!$B$17+INDEX('5N inverse'!$A$11:$Y$11,1,'5N mesh'!$B$7+1)*Setup!$B$22</f>
        <v>0</v>
      </c>
      <c r="N1024" s="0" t="n">
        <f aca="false">SUMPRODUCT('5N inverse'!$A$12:$Y$12,'5N mesh'!$B$37:$Z$37,$E1023:$AC1023)+'5N inverse'!$A$12*$C1024/Setup!$B$17+INDEX('5N inverse'!$A$12:$Y$12,1,'5N mesh'!$B$7+1)*Setup!$B$22</f>
        <v>0</v>
      </c>
      <c r="O1024" s="0" t="n">
        <f aca="false">SUMPRODUCT('5N inverse'!$A$13:$Y$13,'5N mesh'!$B$37:$Z$37,$E1023:$AC1023)+'5N inverse'!$A$13*$C1024/Setup!$B$17+INDEX('5N inverse'!$A$13:$Y$13,1,'5N mesh'!$B$7+1)*Setup!$B$22</f>
        <v>0</v>
      </c>
      <c r="P1024" s="0" t="n">
        <f aca="false">SUMPRODUCT('5N inverse'!$A$14:$Y$14,'5N mesh'!$B$37:$Z$37,$E1023:$AC1023)+'5N inverse'!$A$14*$C1024/Setup!$B$17+INDEX('5N inverse'!$A$14:$Y$14,1,'5N mesh'!$B$7+1)*Setup!$B$22</f>
        <v>0</v>
      </c>
      <c r="Q1024" s="0" t="n">
        <f aca="false">SUMPRODUCT('5N inverse'!$A$15:$Y$15,'5N mesh'!$B$37:$Z$37,$E1023:$AC1023)+'5N inverse'!$A$15*$C1024/Setup!$B$17+INDEX('5N inverse'!$A$15:$Y$15,1,'5N mesh'!$B$7+1)*Setup!$B$22</f>
        <v>0</v>
      </c>
      <c r="R1024" s="0" t="n">
        <f aca="false">SUMPRODUCT('5N inverse'!$A$16:$Y$16,'5N mesh'!$B$37:$Z$37,$E1023:$AC1023)+'5N inverse'!$A$16*$C1024/Setup!$B$17+INDEX('5N inverse'!$A$16:$Y$16,1,'5N mesh'!$B$7+1)*Setup!$B$22</f>
        <v>0</v>
      </c>
      <c r="S1024" s="0" t="n">
        <f aca="false">SUMPRODUCT('5N inverse'!$A$17:$Y$17,'5N mesh'!$B$37:$Z$37,$E1023:$AC1023)+'5N inverse'!$A$17*$C1024/Setup!$B$17+INDEX('5N inverse'!$A$17:$Y$17,1,'5N mesh'!$B$7+1)*Setup!$B$22</f>
        <v>0</v>
      </c>
      <c r="T1024" s="0" t="n">
        <f aca="false">SUMPRODUCT('5N inverse'!$A$18:$Y$18,'5N mesh'!$B$37:$Z$37,$E1023:$AC1023)+'5N inverse'!$A$18*$C1024/Setup!$B$17+INDEX('5N inverse'!$A$18:$Y$18,1,'5N mesh'!$B$7+1)*Setup!$B$22</f>
        <v>0</v>
      </c>
      <c r="U1024" s="0" t="n">
        <f aca="false">SUMPRODUCT('5N inverse'!$A$19:$Y$19,'5N mesh'!$B$37:$Z$37,$E1023:$AC1023)+'5N inverse'!$A$19*$C1024/Setup!$B$17+INDEX('5N inverse'!$A$19:$Y$19,1,'5N mesh'!$B$7+1)*Setup!$B$22</f>
        <v>0</v>
      </c>
      <c r="V1024" s="0" t="n">
        <f aca="false">SUMPRODUCT('5N inverse'!$A$20:$Y$20,'5N mesh'!$B$37:$Z$37,$E1023:$AC1023)+'5N inverse'!$A$20*$C1024/Setup!$B$17+INDEX('5N inverse'!$A$20:$Y$20,1,'5N mesh'!$B$7+1)*Setup!$B$22</f>
        <v>0</v>
      </c>
      <c r="W1024" s="0" t="n">
        <f aca="false">SUMPRODUCT('5N inverse'!$A$21:$Y$21,'5N mesh'!$B$37:$Z$37,$E1023:$AC1023)+'5N inverse'!$A$21*$C1024/Setup!$B$17+INDEX('5N inverse'!$A$21:$Y$21,1,'5N mesh'!$B$7+1)*Setup!$B$22</f>
        <v>0</v>
      </c>
      <c r="X1024" s="0" t="n">
        <f aca="false">SUMPRODUCT('5N inverse'!$A$22:$Y$22,'5N mesh'!$B$37:$Z$37,$E1023:$AC1023)+'5N inverse'!$A$22*$C1024/Setup!$B$17+INDEX('5N inverse'!$A$22:$Y$22,1,'5N mesh'!$B$7+1)*Setup!$B$22</f>
        <v>0</v>
      </c>
      <c r="Y1024" s="0" t="n">
        <f aca="false">SUMPRODUCT('5N inverse'!$A$23:$Y$23,'5N mesh'!$B$37:$Z$37,$E1023:$AC1023)+'5N inverse'!$A$23*$C1024/Setup!$B$17+INDEX('5N inverse'!$A$23:$Y$23,1,'5N mesh'!$B$7+1)*Setup!$B$22</f>
        <v>0</v>
      </c>
      <c r="Z1024" s="0" t="n">
        <f aca="false">SUMPRODUCT('5N inverse'!$A$24:$Y$24,'5N mesh'!$B$37:$Z$37,$E1023:$AC1023)+'5N inverse'!$A$24*$C1024/Setup!$B$17+INDEX('5N inverse'!$A$24:$Y$24,1,'5N mesh'!$B$7+1)*Setup!$B$22</f>
        <v>0</v>
      </c>
      <c r="AA1024" s="0" t="n">
        <f aca="false">SUMPRODUCT('5N inverse'!$A$25:$Y$25,'5N mesh'!$B$37:$Z$37,$E1023:$AC1023)+'5N inverse'!$A$25*$C1024/Setup!$B$17+INDEX('5N inverse'!$A$25:$Y$25,1,'5N mesh'!$B$7+1)*Setup!$B$22</f>
        <v>0</v>
      </c>
      <c r="AB1024" s="0" t="n">
        <f aca="false">SUMPRODUCT('5N inverse'!$A$26:$Y$26,'5N mesh'!$B$37:$Z$37,$E1023:$AC1023)+'5N inverse'!$A$26*$C1024/Setup!$B$17+INDEX('5N inverse'!$A$26:$Y$26,1,'5N mesh'!$B$7+1)*Setup!$B$22</f>
        <v>0</v>
      </c>
      <c r="AC1024" s="0" t="n">
        <f aca="false">SUMPRODUCT('5N inverse'!$A$27:$Y$27,'5N mesh'!$B$37:$Z$37,$E1023:$AC1023)+'5N inverse'!$A$27*$C1024/Setup!$B$17+INDEX('5N inverse'!$A$27:$Y$27,1,'5N mesh'!$B$7+1)*Setup!$B$22</f>
        <v>0</v>
      </c>
    </row>
    <row r="1025" customFormat="false" ht="15" hidden="false" customHeight="false" outlineLevel="0" collapsed="false">
      <c r="A1025" s="0" t="n">
        <v>1020</v>
      </c>
      <c r="B1025" s="0" t="n">
        <f aca="false">A1025*Setup!$B$11/3600</f>
        <v>85</v>
      </c>
      <c r="C1025" s="0" t="n">
        <f aca="false">Setup!$B$7+Setup!$B$8*COS(2*PI()*(B1025-Setup!$B$9)/24)</f>
        <v>26.8284271247462</v>
      </c>
      <c r="D1025" s="0" t="n">
        <f aca="false">(C1025-E1025)/Setup!$B$17</f>
        <v>27.1010573837713</v>
      </c>
      <c r="E1025" s="0" t="n">
        <f aca="false">SUMPRODUCT('5N inverse'!$A$3:$Y$3,'5N mesh'!$B$37:$Z$37,$E1024:$AC1024)+'5N inverse'!$A$3*$C1025/Setup!$B$17+INDEX('5N inverse'!$A$3:$Y$3,1,'5N mesh'!$B$7+1)*Setup!$B$22</f>
        <v>23.3052896648559</v>
      </c>
      <c r="F1025" s="0" t="n">
        <f aca="false">SUMPRODUCT('5N inverse'!$A$4:$Y$4,'5N mesh'!$B$37:$Z$37,$E1024:$AC1024)+'5N inverse'!$A$4*$C1025/Setup!$B$17+INDEX('5N inverse'!$A$4:$Y$4,1,'5N mesh'!$B$7+1)*Setup!$B$22</f>
        <v>21.9318483337555</v>
      </c>
      <c r="G1025" s="0" t="n">
        <f aca="false">SUMPRODUCT('5N inverse'!$A$5:$Y$5,'5N mesh'!$B$37:$Z$37,$E1024:$AC1024)+'5N inverse'!$A$5*$C1025/Setup!$B$17+INDEX('5N inverse'!$A$5:$Y$5,1,'5N mesh'!$B$7+1)*Setup!$B$22</f>
        <v>19.1849656715545</v>
      </c>
      <c r="H1025" s="0" t="n">
        <f aca="false">SUMPRODUCT('5N inverse'!$A$6:$Y$6,'5N mesh'!$B$37:$Z$37,$E1024:$AC1024)+'5N inverse'!$A$6*$C1025/Setup!$B$17+INDEX('5N inverse'!$A$6:$Y$6,1,'5N mesh'!$B$7+1)*Setup!$B$22</f>
        <v>16.4380830093536</v>
      </c>
      <c r="I1025" s="0" t="n">
        <f aca="false">SUMPRODUCT('5N inverse'!$A$7:$Y$7,'5N mesh'!$B$37:$Z$37,$E1024:$AC1024)+'5N inverse'!$A$7*$C1025/Setup!$B$17+INDEX('5N inverse'!$A$7:$Y$7,1,'5N mesh'!$B$7+1)*Setup!$B$22</f>
        <v>15.0646416782531</v>
      </c>
      <c r="J1025" s="0" t="n">
        <f aca="false">SUMPRODUCT('5N inverse'!$A$8:$Y$8,'5N mesh'!$B$37:$Z$37,$E1024:$AC1024)+'5N inverse'!$A$8*$C1025/Setup!$B$17+INDEX('5N inverse'!$A$8:$Y$8,1,'5N mesh'!$B$7+1)*Setup!$B$22</f>
        <v>0</v>
      </c>
      <c r="K1025" s="0" t="n">
        <f aca="false">SUMPRODUCT('5N inverse'!$A$9:$Y$9,'5N mesh'!$B$37:$Z$37,$E1024:$AC1024)+'5N inverse'!$A$9*$C1025/Setup!$B$17+INDEX('5N inverse'!$A$9:$Y$9,1,'5N mesh'!$B$7+1)*Setup!$B$22</f>
        <v>0</v>
      </c>
      <c r="L1025" s="0" t="n">
        <f aca="false">SUMPRODUCT('5N inverse'!$A$10:$Y$10,'5N mesh'!$B$37:$Z$37,$E1024:$AC1024)+'5N inverse'!$A$10*$C1025/Setup!$B$17+INDEX('5N inverse'!$A$10:$Y$10,1,'5N mesh'!$B$7+1)*Setup!$B$22</f>
        <v>0</v>
      </c>
      <c r="M1025" s="0" t="n">
        <f aca="false">SUMPRODUCT('5N inverse'!$A$11:$Y$11,'5N mesh'!$B$37:$Z$37,$E1024:$AC1024)+'5N inverse'!$A$11*$C1025/Setup!$B$17+INDEX('5N inverse'!$A$11:$Y$11,1,'5N mesh'!$B$7+1)*Setup!$B$22</f>
        <v>0</v>
      </c>
      <c r="N1025" s="0" t="n">
        <f aca="false">SUMPRODUCT('5N inverse'!$A$12:$Y$12,'5N mesh'!$B$37:$Z$37,$E1024:$AC1024)+'5N inverse'!$A$12*$C1025/Setup!$B$17+INDEX('5N inverse'!$A$12:$Y$12,1,'5N mesh'!$B$7+1)*Setup!$B$22</f>
        <v>0</v>
      </c>
      <c r="O1025" s="0" t="n">
        <f aca="false">SUMPRODUCT('5N inverse'!$A$13:$Y$13,'5N mesh'!$B$37:$Z$37,$E1024:$AC1024)+'5N inverse'!$A$13*$C1025/Setup!$B$17+INDEX('5N inverse'!$A$13:$Y$13,1,'5N mesh'!$B$7+1)*Setup!$B$22</f>
        <v>0</v>
      </c>
      <c r="P1025" s="0" t="n">
        <f aca="false">SUMPRODUCT('5N inverse'!$A$14:$Y$14,'5N mesh'!$B$37:$Z$37,$E1024:$AC1024)+'5N inverse'!$A$14*$C1025/Setup!$B$17+INDEX('5N inverse'!$A$14:$Y$14,1,'5N mesh'!$B$7+1)*Setup!$B$22</f>
        <v>0</v>
      </c>
      <c r="Q1025" s="0" t="n">
        <f aca="false">SUMPRODUCT('5N inverse'!$A$15:$Y$15,'5N mesh'!$B$37:$Z$37,$E1024:$AC1024)+'5N inverse'!$A$15*$C1025/Setup!$B$17+INDEX('5N inverse'!$A$15:$Y$15,1,'5N mesh'!$B$7+1)*Setup!$B$22</f>
        <v>0</v>
      </c>
      <c r="R1025" s="0" t="n">
        <f aca="false">SUMPRODUCT('5N inverse'!$A$16:$Y$16,'5N mesh'!$B$37:$Z$37,$E1024:$AC1024)+'5N inverse'!$A$16*$C1025/Setup!$B$17+INDEX('5N inverse'!$A$16:$Y$16,1,'5N mesh'!$B$7+1)*Setup!$B$22</f>
        <v>0</v>
      </c>
      <c r="S1025" s="0" t="n">
        <f aca="false">SUMPRODUCT('5N inverse'!$A$17:$Y$17,'5N mesh'!$B$37:$Z$37,$E1024:$AC1024)+'5N inverse'!$A$17*$C1025/Setup!$B$17+INDEX('5N inverse'!$A$17:$Y$17,1,'5N mesh'!$B$7+1)*Setup!$B$22</f>
        <v>0</v>
      </c>
      <c r="T1025" s="0" t="n">
        <f aca="false">SUMPRODUCT('5N inverse'!$A$18:$Y$18,'5N mesh'!$B$37:$Z$37,$E1024:$AC1024)+'5N inverse'!$A$18*$C1025/Setup!$B$17+INDEX('5N inverse'!$A$18:$Y$18,1,'5N mesh'!$B$7+1)*Setup!$B$22</f>
        <v>0</v>
      </c>
      <c r="U1025" s="0" t="n">
        <f aca="false">SUMPRODUCT('5N inverse'!$A$19:$Y$19,'5N mesh'!$B$37:$Z$37,$E1024:$AC1024)+'5N inverse'!$A$19*$C1025/Setup!$B$17+INDEX('5N inverse'!$A$19:$Y$19,1,'5N mesh'!$B$7+1)*Setup!$B$22</f>
        <v>0</v>
      </c>
      <c r="V1025" s="0" t="n">
        <f aca="false">SUMPRODUCT('5N inverse'!$A$20:$Y$20,'5N mesh'!$B$37:$Z$37,$E1024:$AC1024)+'5N inverse'!$A$20*$C1025/Setup!$B$17+INDEX('5N inverse'!$A$20:$Y$20,1,'5N mesh'!$B$7+1)*Setup!$B$22</f>
        <v>0</v>
      </c>
      <c r="W1025" s="0" t="n">
        <f aca="false">SUMPRODUCT('5N inverse'!$A$21:$Y$21,'5N mesh'!$B$37:$Z$37,$E1024:$AC1024)+'5N inverse'!$A$21*$C1025/Setup!$B$17+INDEX('5N inverse'!$A$21:$Y$21,1,'5N mesh'!$B$7+1)*Setup!$B$22</f>
        <v>0</v>
      </c>
      <c r="X1025" s="0" t="n">
        <f aca="false">SUMPRODUCT('5N inverse'!$A$22:$Y$22,'5N mesh'!$B$37:$Z$37,$E1024:$AC1024)+'5N inverse'!$A$22*$C1025/Setup!$B$17+INDEX('5N inverse'!$A$22:$Y$22,1,'5N mesh'!$B$7+1)*Setup!$B$22</f>
        <v>0</v>
      </c>
      <c r="Y1025" s="0" t="n">
        <f aca="false">SUMPRODUCT('5N inverse'!$A$23:$Y$23,'5N mesh'!$B$37:$Z$37,$E1024:$AC1024)+'5N inverse'!$A$23*$C1025/Setup!$B$17+INDEX('5N inverse'!$A$23:$Y$23,1,'5N mesh'!$B$7+1)*Setup!$B$22</f>
        <v>0</v>
      </c>
      <c r="Z1025" s="0" t="n">
        <f aca="false">SUMPRODUCT('5N inverse'!$A$24:$Y$24,'5N mesh'!$B$37:$Z$37,$E1024:$AC1024)+'5N inverse'!$A$24*$C1025/Setup!$B$17+INDEX('5N inverse'!$A$24:$Y$24,1,'5N mesh'!$B$7+1)*Setup!$B$22</f>
        <v>0</v>
      </c>
      <c r="AA1025" s="0" t="n">
        <f aca="false">SUMPRODUCT('5N inverse'!$A$25:$Y$25,'5N mesh'!$B$37:$Z$37,$E1024:$AC1024)+'5N inverse'!$A$25*$C1025/Setup!$B$17+INDEX('5N inverse'!$A$25:$Y$25,1,'5N mesh'!$B$7+1)*Setup!$B$22</f>
        <v>0</v>
      </c>
      <c r="AB1025" s="0" t="n">
        <f aca="false">SUMPRODUCT('5N inverse'!$A$26:$Y$26,'5N mesh'!$B$37:$Z$37,$E1024:$AC1024)+'5N inverse'!$A$26*$C1025/Setup!$B$17+INDEX('5N inverse'!$A$26:$Y$26,1,'5N mesh'!$B$7+1)*Setup!$B$22</f>
        <v>0</v>
      </c>
      <c r="AC1025" s="0" t="n">
        <f aca="false">SUMPRODUCT('5N inverse'!$A$27:$Y$27,'5N mesh'!$B$37:$Z$37,$E1024:$AC1024)+'5N inverse'!$A$27*$C1025/Setup!$B$17+INDEX('5N inverse'!$A$27:$Y$27,1,'5N mesh'!$B$7+1)*Setup!$B$22</f>
        <v>0</v>
      </c>
    </row>
    <row r="1026" customFormat="false" ht="15" hidden="false" customHeight="false" outlineLevel="0" collapsed="false">
      <c r="A1026" s="0" t="n">
        <v>1021</v>
      </c>
      <c r="B1026" s="0" t="n">
        <f aca="false">A1026*Setup!$B$11/3600</f>
        <v>85.0833333333333</v>
      </c>
      <c r="C1026" s="0" t="n">
        <f aca="false">Setup!$B$7+Setup!$B$8*COS(2*PI()*(B1026-Setup!$B$9)/24)</f>
        <v>26.889455848239</v>
      </c>
      <c r="D1026" s="0" t="n">
        <f aca="false">(C1026-E1026)/Setup!$B$17</f>
        <v>27.2367604671102</v>
      </c>
      <c r="E1026" s="0" t="n">
        <f aca="false">SUMPRODUCT('5N inverse'!$A$3:$Y$3,'5N mesh'!$B$37:$Z$37,$E1025:$AC1025)+'5N inverse'!$A$3*$C1026/Setup!$B$17+INDEX('5N inverse'!$A$3:$Y$3,1,'5N mesh'!$B$7+1)*Setup!$B$22</f>
        <v>23.3486769875147</v>
      </c>
      <c r="F1026" s="0" t="n">
        <f aca="false">SUMPRODUCT('5N inverse'!$A$4:$Y$4,'5N mesh'!$B$37:$Z$37,$E1025:$AC1025)+'5N inverse'!$A$4*$C1026/Setup!$B$17+INDEX('5N inverse'!$A$4:$Y$4,1,'5N mesh'!$B$7+1)*Setup!$B$22</f>
        <v>21.9680478104197</v>
      </c>
      <c r="G1026" s="0" t="n">
        <f aca="false">SUMPRODUCT('5N inverse'!$A$5:$Y$5,'5N mesh'!$B$37:$Z$37,$E1025:$AC1025)+'5N inverse'!$A$5*$C1026/Setup!$B$17+INDEX('5N inverse'!$A$5:$Y$5,1,'5N mesh'!$B$7+1)*Setup!$B$22</f>
        <v>19.2067894562297</v>
      </c>
      <c r="H1026" s="0" t="n">
        <f aca="false">SUMPRODUCT('5N inverse'!$A$6:$Y$6,'5N mesh'!$B$37:$Z$37,$E1025:$AC1025)+'5N inverse'!$A$6*$C1026/Setup!$B$17+INDEX('5N inverse'!$A$6:$Y$6,1,'5N mesh'!$B$7+1)*Setup!$B$22</f>
        <v>16.4455311020397</v>
      </c>
      <c r="I1026" s="0" t="n">
        <f aca="false">SUMPRODUCT('5N inverse'!$A$7:$Y$7,'5N mesh'!$B$37:$Z$37,$E1025:$AC1025)+'5N inverse'!$A$7*$C1026/Setup!$B$17+INDEX('5N inverse'!$A$7:$Y$7,1,'5N mesh'!$B$7+1)*Setup!$B$22</f>
        <v>15.0649019249447</v>
      </c>
      <c r="J1026" s="0" t="n">
        <f aca="false">SUMPRODUCT('5N inverse'!$A$8:$Y$8,'5N mesh'!$B$37:$Z$37,$E1025:$AC1025)+'5N inverse'!$A$8*$C1026/Setup!$B$17+INDEX('5N inverse'!$A$8:$Y$8,1,'5N mesh'!$B$7+1)*Setup!$B$22</f>
        <v>0</v>
      </c>
      <c r="K1026" s="0" t="n">
        <f aca="false">SUMPRODUCT('5N inverse'!$A$9:$Y$9,'5N mesh'!$B$37:$Z$37,$E1025:$AC1025)+'5N inverse'!$A$9*$C1026/Setup!$B$17+INDEX('5N inverse'!$A$9:$Y$9,1,'5N mesh'!$B$7+1)*Setup!$B$22</f>
        <v>0</v>
      </c>
      <c r="L1026" s="0" t="n">
        <f aca="false">SUMPRODUCT('5N inverse'!$A$10:$Y$10,'5N mesh'!$B$37:$Z$37,$E1025:$AC1025)+'5N inverse'!$A$10*$C1026/Setup!$B$17+INDEX('5N inverse'!$A$10:$Y$10,1,'5N mesh'!$B$7+1)*Setup!$B$22</f>
        <v>0</v>
      </c>
      <c r="M1026" s="0" t="n">
        <f aca="false">SUMPRODUCT('5N inverse'!$A$11:$Y$11,'5N mesh'!$B$37:$Z$37,$E1025:$AC1025)+'5N inverse'!$A$11*$C1026/Setup!$B$17+INDEX('5N inverse'!$A$11:$Y$11,1,'5N mesh'!$B$7+1)*Setup!$B$22</f>
        <v>0</v>
      </c>
      <c r="N1026" s="0" t="n">
        <f aca="false">SUMPRODUCT('5N inverse'!$A$12:$Y$12,'5N mesh'!$B$37:$Z$37,$E1025:$AC1025)+'5N inverse'!$A$12*$C1026/Setup!$B$17+INDEX('5N inverse'!$A$12:$Y$12,1,'5N mesh'!$B$7+1)*Setup!$B$22</f>
        <v>0</v>
      </c>
      <c r="O1026" s="0" t="n">
        <f aca="false">SUMPRODUCT('5N inverse'!$A$13:$Y$13,'5N mesh'!$B$37:$Z$37,$E1025:$AC1025)+'5N inverse'!$A$13*$C1026/Setup!$B$17+INDEX('5N inverse'!$A$13:$Y$13,1,'5N mesh'!$B$7+1)*Setup!$B$22</f>
        <v>0</v>
      </c>
      <c r="P1026" s="0" t="n">
        <f aca="false">SUMPRODUCT('5N inverse'!$A$14:$Y$14,'5N mesh'!$B$37:$Z$37,$E1025:$AC1025)+'5N inverse'!$A$14*$C1026/Setup!$B$17+INDEX('5N inverse'!$A$14:$Y$14,1,'5N mesh'!$B$7+1)*Setup!$B$22</f>
        <v>0</v>
      </c>
      <c r="Q1026" s="0" t="n">
        <f aca="false">SUMPRODUCT('5N inverse'!$A$15:$Y$15,'5N mesh'!$B$37:$Z$37,$E1025:$AC1025)+'5N inverse'!$A$15*$C1026/Setup!$B$17+INDEX('5N inverse'!$A$15:$Y$15,1,'5N mesh'!$B$7+1)*Setup!$B$22</f>
        <v>0</v>
      </c>
      <c r="R1026" s="0" t="n">
        <f aca="false">SUMPRODUCT('5N inverse'!$A$16:$Y$16,'5N mesh'!$B$37:$Z$37,$E1025:$AC1025)+'5N inverse'!$A$16*$C1026/Setup!$B$17+INDEX('5N inverse'!$A$16:$Y$16,1,'5N mesh'!$B$7+1)*Setup!$B$22</f>
        <v>0</v>
      </c>
      <c r="S1026" s="0" t="n">
        <f aca="false">SUMPRODUCT('5N inverse'!$A$17:$Y$17,'5N mesh'!$B$37:$Z$37,$E1025:$AC1025)+'5N inverse'!$A$17*$C1026/Setup!$B$17+INDEX('5N inverse'!$A$17:$Y$17,1,'5N mesh'!$B$7+1)*Setup!$B$22</f>
        <v>0</v>
      </c>
      <c r="T1026" s="0" t="n">
        <f aca="false">SUMPRODUCT('5N inverse'!$A$18:$Y$18,'5N mesh'!$B$37:$Z$37,$E1025:$AC1025)+'5N inverse'!$A$18*$C1026/Setup!$B$17+INDEX('5N inverse'!$A$18:$Y$18,1,'5N mesh'!$B$7+1)*Setup!$B$22</f>
        <v>0</v>
      </c>
      <c r="U1026" s="0" t="n">
        <f aca="false">SUMPRODUCT('5N inverse'!$A$19:$Y$19,'5N mesh'!$B$37:$Z$37,$E1025:$AC1025)+'5N inverse'!$A$19*$C1026/Setup!$B$17+INDEX('5N inverse'!$A$19:$Y$19,1,'5N mesh'!$B$7+1)*Setup!$B$22</f>
        <v>0</v>
      </c>
      <c r="V1026" s="0" t="n">
        <f aca="false">SUMPRODUCT('5N inverse'!$A$20:$Y$20,'5N mesh'!$B$37:$Z$37,$E1025:$AC1025)+'5N inverse'!$A$20*$C1026/Setup!$B$17+INDEX('5N inverse'!$A$20:$Y$20,1,'5N mesh'!$B$7+1)*Setup!$B$22</f>
        <v>0</v>
      </c>
      <c r="W1026" s="0" t="n">
        <f aca="false">SUMPRODUCT('5N inverse'!$A$21:$Y$21,'5N mesh'!$B$37:$Z$37,$E1025:$AC1025)+'5N inverse'!$A$21*$C1026/Setup!$B$17+INDEX('5N inverse'!$A$21:$Y$21,1,'5N mesh'!$B$7+1)*Setup!$B$22</f>
        <v>0</v>
      </c>
      <c r="X1026" s="0" t="n">
        <f aca="false">SUMPRODUCT('5N inverse'!$A$22:$Y$22,'5N mesh'!$B$37:$Z$37,$E1025:$AC1025)+'5N inverse'!$A$22*$C1026/Setup!$B$17+INDEX('5N inverse'!$A$22:$Y$22,1,'5N mesh'!$B$7+1)*Setup!$B$22</f>
        <v>0</v>
      </c>
      <c r="Y1026" s="0" t="n">
        <f aca="false">SUMPRODUCT('5N inverse'!$A$23:$Y$23,'5N mesh'!$B$37:$Z$37,$E1025:$AC1025)+'5N inverse'!$A$23*$C1026/Setup!$B$17+INDEX('5N inverse'!$A$23:$Y$23,1,'5N mesh'!$B$7+1)*Setup!$B$22</f>
        <v>0</v>
      </c>
      <c r="Z1026" s="0" t="n">
        <f aca="false">SUMPRODUCT('5N inverse'!$A$24:$Y$24,'5N mesh'!$B$37:$Z$37,$E1025:$AC1025)+'5N inverse'!$A$24*$C1026/Setup!$B$17+INDEX('5N inverse'!$A$24:$Y$24,1,'5N mesh'!$B$7+1)*Setup!$B$22</f>
        <v>0</v>
      </c>
      <c r="AA1026" s="0" t="n">
        <f aca="false">SUMPRODUCT('5N inverse'!$A$25:$Y$25,'5N mesh'!$B$37:$Z$37,$E1025:$AC1025)+'5N inverse'!$A$25*$C1026/Setup!$B$17+INDEX('5N inverse'!$A$25:$Y$25,1,'5N mesh'!$B$7+1)*Setup!$B$22</f>
        <v>0</v>
      </c>
      <c r="AB1026" s="0" t="n">
        <f aca="false">SUMPRODUCT('5N inverse'!$A$26:$Y$26,'5N mesh'!$B$37:$Z$37,$E1025:$AC1025)+'5N inverse'!$A$26*$C1026/Setup!$B$17+INDEX('5N inverse'!$A$26:$Y$26,1,'5N mesh'!$B$7+1)*Setup!$B$22</f>
        <v>0</v>
      </c>
      <c r="AC1026" s="0" t="n">
        <f aca="false">SUMPRODUCT('5N inverse'!$A$27:$Y$27,'5N mesh'!$B$37:$Z$37,$E1025:$AC1025)+'5N inverse'!$A$27*$C1026/Setup!$B$17+INDEX('5N inverse'!$A$27:$Y$27,1,'5N mesh'!$B$7+1)*Setup!$B$22</f>
        <v>0</v>
      </c>
    </row>
    <row r="1027" customFormat="false" ht="15" hidden="false" customHeight="false" outlineLevel="0" collapsed="false">
      <c r="A1027" s="0" t="n">
        <v>1022</v>
      </c>
      <c r="B1027" s="0" t="n">
        <f aca="false">A1027*Setup!$B$11/3600</f>
        <v>85.1666666666667</v>
      </c>
      <c r="C1027" s="0" t="n">
        <f aca="false">Setup!$B$7+Setup!$B$8*COS(2*PI()*(B1027-Setup!$B$9)/24)</f>
        <v>26.9491093472405</v>
      </c>
      <c r="D1027" s="0" t="n">
        <f aca="false">(C1027-E1027)/Setup!$B$17</f>
        <v>27.3603861026649</v>
      </c>
      <c r="E1027" s="0" t="n">
        <f aca="false">SUMPRODUCT('5N inverse'!$A$3:$Y$3,'5N mesh'!$B$37:$Z$37,$E1026:$AC1026)+'5N inverse'!$A$3*$C1027/Setup!$B$17+INDEX('5N inverse'!$A$3:$Y$3,1,'5N mesh'!$B$7+1)*Setup!$B$22</f>
        <v>23.3922591538941</v>
      </c>
      <c r="F1027" s="0" t="n">
        <f aca="false">SUMPRODUCT('5N inverse'!$A$4:$Y$4,'5N mesh'!$B$37:$Z$37,$E1026:$AC1026)+'5N inverse'!$A$4*$C1027/Setup!$B$17+INDEX('5N inverse'!$A$4:$Y$4,1,'5N mesh'!$B$7+1)*Setup!$B$22</f>
        <v>22.0044104133253</v>
      </c>
      <c r="G1027" s="0" t="n">
        <f aca="false">SUMPRODUCT('5N inverse'!$A$5:$Y$5,'5N mesh'!$B$37:$Z$37,$E1026:$AC1026)+'5N inverse'!$A$5*$C1027/Setup!$B$17+INDEX('5N inverse'!$A$5:$Y$5,1,'5N mesh'!$B$7+1)*Setup!$B$22</f>
        <v>19.2287129321877</v>
      </c>
      <c r="H1027" s="0" t="n">
        <f aca="false">SUMPRODUCT('5N inverse'!$A$6:$Y$6,'5N mesh'!$B$37:$Z$37,$E1026:$AC1026)+'5N inverse'!$A$6*$C1027/Setup!$B$17+INDEX('5N inverse'!$A$6:$Y$6,1,'5N mesh'!$B$7+1)*Setup!$B$22</f>
        <v>16.4530154510501</v>
      </c>
      <c r="I1027" s="0" t="n">
        <f aca="false">SUMPRODUCT('5N inverse'!$A$7:$Y$7,'5N mesh'!$B$37:$Z$37,$E1026:$AC1026)+'5N inverse'!$A$7*$C1027/Setup!$B$17+INDEX('5N inverse'!$A$7:$Y$7,1,'5N mesh'!$B$7+1)*Setup!$B$22</f>
        <v>15.0651667104813</v>
      </c>
      <c r="J1027" s="0" t="n">
        <f aca="false">SUMPRODUCT('5N inverse'!$A$8:$Y$8,'5N mesh'!$B$37:$Z$37,$E1026:$AC1026)+'5N inverse'!$A$8*$C1027/Setup!$B$17+INDEX('5N inverse'!$A$8:$Y$8,1,'5N mesh'!$B$7+1)*Setup!$B$22</f>
        <v>0</v>
      </c>
      <c r="K1027" s="0" t="n">
        <f aca="false">SUMPRODUCT('5N inverse'!$A$9:$Y$9,'5N mesh'!$B$37:$Z$37,$E1026:$AC1026)+'5N inverse'!$A$9*$C1027/Setup!$B$17+INDEX('5N inverse'!$A$9:$Y$9,1,'5N mesh'!$B$7+1)*Setup!$B$22</f>
        <v>0</v>
      </c>
      <c r="L1027" s="0" t="n">
        <f aca="false">SUMPRODUCT('5N inverse'!$A$10:$Y$10,'5N mesh'!$B$37:$Z$37,$E1026:$AC1026)+'5N inverse'!$A$10*$C1027/Setup!$B$17+INDEX('5N inverse'!$A$10:$Y$10,1,'5N mesh'!$B$7+1)*Setup!$B$22</f>
        <v>0</v>
      </c>
      <c r="M1027" s="0" t="n">
        <f aca="false">SUMPRODUCT('5N inverse'!$A$11:$Y$11,'5N mesh'!$B$37:$Z$37,$E1026:$AC1026)+'5N inverse'!$A$11*$C1027/Setup!$B$17+INDEX('5N inverse'!$A$11:$Y$11,1,'5N mesh'!$B$7+1)*Setup!$B$22</f>
        <v>0</v>
      </c>
      <c r="N1027" s="0" t="n">
        <f aca="false">SUMPRODUCT('5N inverse'!$A$12:$Y$12,'5N mesh'!$B$37:$Z$37,$E1026:$AC1026)+'5N inverse'!$A$12*$C1027/Setup!$B$17+INDEX('5N inverse'!$A$12:$Y$12,1,'5N mesh'!$B$7+1)*Setup!$B$22</f>
        <v>0</v>
      </c>
      <c r="O1027" s="0" t="n">
        <f aca="false">SUMPRODUCT('5N inverse'!$A$13:$Y$13,'5N mesh'!$B$37:$Z$37,$E1026:$AC1026)+'5N inverse'!$A$13*$C1027/Setup!$B$17+INDEX('5N inverse'!$A$13:$Y$13,1,'5N mesh'!$B$7+1)*Setup!$B$22</f>
        <v>0</v>
      </c>
      <c r="P1027" s="0" t="n">
        <f aca="false">SUMPRODUCT('5N inverse'!$A$14:$Y$14,'5N mesh'!$B$37:$Z$37,$E1026:$AC1026)+'5N inverse'!$A$14*$C1027/Setup!$B$17+INDEX('5N inverse'!$A$14:$Y$14,1,'5N mesh'!$B$7+1)*Setup!$B$22</f>
        <v>0</v>
      </c>
      <c r="Q1027" s="0" t="n">
        <f aca="false">SUMPRODUCT('5N inverse'!$A$15:$Y$15,'5N mesh'!$B$37:$Z$37,$E1026:$AC1026)+'5N inverse'!$A$15*$C1027/Setup!$B$17+INDEX('5N inverse'!$A$15:$Y$15,1,'5N mesh'!$B$7+1)*Setup!$B$22</f>
        <v>0</v>
      </c>
      <c r="R1027" s="0" t="n">
        <f aca="false">SUMPRODUCT('5N inverse'!$A$16:$Y$16,'5N mesh'!$B$37:$Z$37,$E1026:$AC1026)+'5N inverse'!$A$16*$C1027/Setup!$B$17+INDEX('5N inverse'!$A$16:$Y$16,1,'5N mesh'!$B$7+1)*Setup!$B$22</f>
        <v>0</v>
      </c>
      <c r="S1027" s="0" t="n">
        <f aca="false">SUMPRODUCT('5N inverse'!$A$17:$Y$17,'5N mesh'!$B$37:$Z$37,$E1026:$AC1026)+'5N inverse'!$A$17*$C1027/Setup!$B$17+INDEX('5N inverse'!$A$17:$Y$17,1,'5N mesh'!$B$7+1)*Setup!$B$22</f>
        <v>0</v>
      </c>
      <c r="T1027" s="0" t="n">
        <f aca="false">SUMPRODUCT('5N inverse'!$A$18:$Y$18,'5N mesh'!$B$37:$Z$37,$E1026:$AC1026)+'5N inverse'!$A$18*$C1027/Setup!$B$17+INDEX('5N inverse'!$A$18:$Y$18,1,'5N mesh'!$B$7+1)*Setup!$B$22</f>
        <v>0</v>
      </c>
      <c r="U1027" s="0" t="n">
        <f aca="false">SUMPRODUCT('5N inverse'!$A$19:$Y$19,'5N mesh'!$B$37:$Z$37,$E1026:$AC1026)+'5N inverse'!$A$19*$C1027/Setup!$B$17+INDEX('5N inverse'!$A$19:$Y$19,1,'5N mesh'!$B$7+1)*Setup!$B$22</f>
        <v>0</v>
      </c>
      <c r="V1027" s="0" t="n">
        <f aca="false">SUMPRODUCT('5N inverse'!$A$20:$Y$20,'5N mesh'!$B$37:$Z$37,$E1026:$AC1026)+'5N inverse'!$A$20*$C1027/Setup!$B$17+INDEX('5N inverse'!$A$20:$Y$20,1,'5N mesh'!$B$7+1)*Setup!$B$22</f>
        <v>0</v>
      </c>
      <c r="W1027" s="0" t="n">
        <f aca="false">SUMPRODUCT('5N inverse'!$A$21:$Y$21,'5N mesh'!$B$37:$Z$37,$E1026:$AC1026)+'5N inverse'!$A$21*$C1027/Setup!$B$17+INDEX('5N inverse'!$A$21:$Y$21,1,'5N mesh'!$B$7+1)*Setup!$B$22</f>
        <v>0</v>
      </c>
      <c r="X1027" s="0" t="n">
        <f aca="false">SUMPRODUCT('5N inverse'!$A$22:$Y$22,'5N mesh'!$B$37:$Z$37,$E1026:$AC1026)+'5N inverse'!$A$22*$C1027/Setup!$B$17+INDEX('5N inverse'!$A$22:$Y$22,1,'5N mesh'!$B$7+1)*Setup!$B$22</f>
        <v>0</v>
      </c>
      <c r="Y1027" s="0" t="n">
        <f aca="false">SUMPRODUCT('5N inverse'!$A$23:$Y$23,'5N mesh'!$B$37:$Z$37,$E1026:$AC1026)+'5N inverse'!$A$23*$C1027/Setup!$B$17+INDEX('5N inverse'!$A$23:$Y$23,1,'5N mesh'!$B$7+1)*Setup!$B$22</f>
        <v>0</v>
      </c>
      <c r="Z1027" s="0" t="n">
        <f aca="false">SUMPRODUCT('5N inverse'!$A$24:$Y$24,'5N mesh'!$B$37:$Z$37,$E1026:$AC1026)+'5N inverse'!$A$24*$C1027/Setup!$B$17+INDEX('5N inverse'!$A$24:$Y$24,1,'5N mesh'!$B$7+1)*Setup!$B$22</f>
        <v>0</v>
      </c>
      <c r="AA1027" s="0" t="n">
        <f aca="false">SUMPRODUCT('5N inverse'!$A$25:$Y$25,'5N mesh'!$B$37:$Z$37,$E1026:$AC1026)+'5N inverse'!$A$25*$C1027/Setup!$B$17+INDEX('5N inverse'!$A$25:$Y$25,1,'5N mesh'!$B$7+1)*Setup!$B$22</f>
        <v>0</v>
      </c>
      <c r="AB1027" s="0" t="n">
        <f aca="false">SUMPRODUCT('5N inverse'!$A$26:$Y$26,'5N mesh'!$B$37:$Z$37,$E1026:$AC1026)+'5N inverse'!$A$26*$C1027/Setup!$B$17+INDEX('5N inverse'!$A$26:$Y$26,1,'5N mesh'!$B$7+1)*Setup!$B$22</f>
        <v>0</v>
      </c>
      <c r="AC1027" s="0" t="n">
        <f aca="false">SUMPRODUCT('5N inverse'!$A$27:$Y$27,'5N mesh'!$B$37:$Z$37,$E1026:$AC1026)+'5N inverse'!$A$27*$C1027/Setup!$B$17+INDEX('5N inverse'!$A$27:$Y$27,1,'5N mesh'!$B$7+1)*Setup!$B$22</f>
        <v>0</v>
      </c>
    </row>
    <row r="1028" customFormat="false" ht="15" hidden="false" customHeight="false" outlineLevel="0" collapsed="false">
      <c r="A1028" s="0" t="n">
        <v>1023</v>
      </c>
      <c r="B1028" s="0" t="n">
        <f aca="false">A1028*Setup!$B$11/3600</f>
        <v>85.25</v>
      </c>
      <c r="C1028" s="0" t="n">
        <f aca="false">Setup!$B$7+Setup!$B$8*COS(2*PI()*(B1028-Setup!$B$9)/24)</f>
        <v>27.0073592299159</v>
      </c>
      <c r="D1028" s="0" t="n">
        <f aca="false">(C1028-E1028)/Setup!$B$17</f>
        <v>27.4718754505758</v>
      </c>
      <c r="E1028" s="0" t="n">
        <f aca="false">SUMPRODUCT('5N inverse'!$A$3:$Y$3,'5N mesh'!$B$37:$Z$37,$E1027:$AC1027)+'5N inverse'!$A$3*$C1028/Setup!$B$17+INDEX('5N inverse'!$A$3:$Y$3,1,'5N mesh'!$B$7+1)*Setup!$B$22</f>
        <v>23.4360154213411</v>
      </c>
      <c r="F1028" s="0" t="n">
        <f aca="false">SUMPRODUCT('5N inverse'!$A$4:$Y$4,'5N mesh'!$B$37:$Z$37,$E1027:$AC1027)+'5N inverse'!$A$4*$C1028/Setup!$B$17+INDEX('5N inverse'!$A$4:$Y$4,1,'5N mesh'!$B$7+1)*Setup!$B$22</f>
        <v>22.0409188359243</v>
      </c>
      <c r="G1028" s="0" t="n">
        <f aca="false">SUMPRODUCT('5N inverse'!$A$5:$Y$5,'5N mesh'!$B$37:$Z$37,$E1027:$AC1027)+'5N inverse'!$A$5*$C1028/Setup!$B$17+INDEX('5N inverse'!$A$5:$Y$5,1,'5N mesh'!$B$7+1)*Setup!$B$22</f>
        <v>19.2507256650908</v>
      </c>
      <c r="H1028" s="0" t="n">
        <f aca="false">SUMPRODUCT('5N inverse'!$A$6:$Y$6,'5N mesh'!$B$37:$Z$37,$E1027:$AC1027)+'5N inverse'!$A$6*$C1028/Setup!$B$17+INDEX('5N inverse'!$A$6:$Y$6,1,'5N mesh'!$B$7+1)*Setup!$B$22</f>
        <v>16.4605324942574</v>
      </c>
      <c r="I1028" s="0" t="n">
        <f aca="false">SUMPRODUCT('5N inverse'!$A$7:$Y$7,'5N mesh'!$B$37:$Z$37,$E1027:$AC1027)+'5N inverse'!$A$7*$C1028/Setup!$B$17+INDEX('5N inverse'!$A$7:$Y$7,1,'5N mesh'!$B$7+1)*Setup!$B$22</f>
        <v>15.0654359088406</v>
      </c>
      <c r="J1028" s="0" t="n">
        <f aca="false">SUMPRODUCT('5N inverse'!$A$8:$Y$8,'5N mesh'!$B$37:$Z$37,$E1027:$AC1027)+'5N inverse'!$A$8*$C1028/Setup!$B$17+INDEX('5N inverse'!$A$8:$Y$8,1,'5N mesh'!$B$7+1)*Setup!$B$22</f>
        <v>0</v>
      </c>
      <c r="K1028" s="0" t="n">
        <f aca="false">SUMPRODUCT('5N inverse'!$A$9:$Y$9,'5N mesh'!$B$37:$Z$37,$E1027:$AC1027)+'5N inverse'!$A$9*$C1028/Setup!$B$17+INDEX('5N inverse'!$A$9:$Y$9,1,'5N mesh'!$B$7+1)*Setup!$B$22</f>
        <v>0</v>
      </c>
      <c r="L1028" s="0" t="n">
        <f aca="false">SUMPRODUCT('5N inverse'!$A$10:$Y$10,'5N mesh'!$B$37:$Z$37,$E1027:$AC1027)+'5N inverse'!$A$10*$C1028/Setup!$B$17+INDEX('5N inverse'!$A$10:$Y$10,1,'5N mesh'!$B$7+1)*Setup!$B$22</f>
        <v>0</v>
      </c>
      <c r="M1028" s="0" t="n">
        <f aca="false">SUMPRODUCT('5N inverse'!$A$11:$Y$11,'5N mesh'!$B$37:$Z$37,$E1027:$AC1027)+'5N inverse'!$A$11*$C1028/Setup!$B$17+INDEX('5N inverse'!$A$11:$Y$11,1,'5N mesh'!$B$7+1)*Setup!$B$22</f>
        <v>0</v>
      </c>
      <c r="N1028" s="0" t="n">
        <f aca="false">SUMPRODUCT('5N inverse'!$A$12:$Y$12,'5N mesh'!$B$37:$Z$37,$E1027:$AC1027)+'5N inverse'!$A$12*$C1028/Setup!$B$17+INDEX('5N inverse'!$A$12:$Y$12,1,'5N mesh'!$B$7+1)*Setup!$B$22</f>
        <v>0</v>
      </c>
      <c r="O1028" s="0" t="n">
        <f aca="false">SUMPRODUCT('5N inverse'!$A$13:$Y$13,'5N mesh'!$B$37:$Z$37,$E1027:$AC1027)+'5N inverse'!$A$13*$C1028/Setup!$B$17+INDEX('5N inverse'!$A$13:$Y$13,1,'5N mesh'!$B$7+1)*Setup!$B$22</f>
        <v>0</v>
      </c>
      <c r="P1028" s="0" t="n">
        <f aca="false">SUMPRODUCT('5N inverse'!$A$14:$Y$14,'5N mesh'!$B$37:$Z$37,$E1027:$AC1027)+'5N inverse'!$A$14*$C1028/Setup!$B$17+INDEX('5N inverse'!$A$14:$Y$14,1,'5N mesh'!$B$7+1)*Setup!$B$22</f>
        <v>0</v>
      </c>
      <c r="Q1028" s="0" t="n">
        <f aca="false">SUMPRODUCT('5N inverse'!$A$15:$Y$15,'5N mesh'!$B$37:$Z$37,$E1027:$AC1027)+'5N inverse'!$A$15*$C1028/Setup!$B$17+INDEX('5N inverse'!$A$15:$Y$15,1,'5N mesh'!$B$7+1)*Setup!$B$22</f>
        <v>0</v>
      </c>
      <c r="R1028" s="0" t="n">
        <f aca="false">SUMPRODUCT('5N inverse'!$A$16:$Y$16,'5N mesh'!$B$37:$Z$37,$E1027:$AC1027)+'5N inverse'!$A$16*$C1028/Setup!$B$17+INDEX('5N inverse'!$A$16:$Y$16,1,'5N mesh'!$B$7+1)*Setup!$B$22</f>
        <v>0</v>
      </c>
      <c r="S1028" s="0" t="n">
        <f aca="false">SUMPRODUCT('5N inverse'!$A$17:$Y$17,'5N mesh'!$B$37:$Z$37,$E1027:$AC1027)+'5N inverse'!$A$17*$C1028/Setup!$B$17+INDEX('5N inverse'!$A$17:$Y$17,1,'5N mesh'!$B$7+1)*Setup!$B$22</f>
        <v>0</v>
      </c>
      <c r="T1028" s="0" t="n">
        <f aca="false">SUMPRODUCT('5N inverse'!$A$18:$Y$18,'5N mesh'!$B$37:$Z$37,$E1027:$AC1027)+'5N inverse'!$A$18*$C1028/Setup!$B$17+INDEX('5N inverse'!$A$18:$Y$18,1,'5N mesh'!$B$7+1)*Setup!$B$22</f>
        <v>0</v>
      </c>
      <c r="U1028" s="0" t="n">
        <f aca="false">SUMPRODUCT('5N inverse'!$A$19:$Y$19,'5N mesh'!$B$37:$Z$37,$E1027:$AC1027)+'5N inverse'!$A$19*$C1028/Setup!$B$17+INDEX('5N inverse'!$A$19:$Y$19,1,'5N mesh'!$B$7+1)*Setup!$B$22</f>
        <v>0</v>
      </c>
      <c r="V1028" s="0" t="n">
        <f aca="false">SUMPRODUCT('5N inverse'!$A$20:$Y$20,'5N mesh'!$B$37:$Z$37,$E1027:$AC1027)+'5N inverse'!$A$20*$C1028/Setup!$B$17+INDEX('5N inverse'!$A$20:$Y$20,1,'5N mesh'!$B$7+1)*Setup!$B$22</f>
        <v>0</v>
      </c>
      <c r="W1028" s="0" t="n">
        <f aca="false">SUMPRODUCT('5N inverse'!$A$21:$Y$21,'5N mesh'!$B$37:$Z$37,$E1027:$AC1027)+'5N inverse'!$A$21*$C1028/Setup!$B$17+INDEX('5N inverse'!$A$21:$Y$21,1,'5N mesh'!$B$7+1)*Setup!$B$22</f>
        <v>0</v>
      </c>
      <c r="X1028" s="0" t="n">
        <f aca="false">SUMPRODUCT('5N inverse'!$A$22:$Y$22,'5N mesh'!$B$37:$Z$37,$E1027:$AC1027)+'5N inverse'!$A$22*$C1028/Setup!$B$17+INDEX('5N inverse'!$A$22:$Y$22,1,'5N mesh'!$B$7+1)*Setup!$B$22</f>
        <v>0</v>
      </c>
      <c r="Y1028" s="0" t="n">
        <f aca="false">SUMPRODUCT('5N inverse'!$A$23:$Y$23,'5N mesh'!$B$37:$Z$37,$E1027:$AC1027)+'5N inverse'!$A$23*$C1028/Setup!$B$17+INDEX('5N inverse'!$A$23:$Y$23,1,'5N mesh'!$B$7+1)*Setup!$B$22</f>
        <v>0</v>
      </c>
      <c r="Z1028" s="0" t="n">
        <f aca="false">SUMPRODUCT('5N inverse'!$A$24:$Y$24,'5N mesh'!$B$37:$Z$37,$E1027:$AC1027)+'5N inverse'!$A$24*$C1028/Setup!$B$17+INDEX('5N inverse'!$A$24:$Y$24,1,'5N mesh'!$B$7+1)*Setup!$B$22</f>
        <v>0</v>
      </c>
      <c r="AA1028" s="0" t="n">
        <f aca="false">SUMPRODUCT('5N inverse'!$A$25:$Y$25,'5N mesh'!$B$37:$Z$37,$E1027:$AC1027)+'5N inverse'!$A$25*$C1028/Setup!$B$17+INDEX('5N inverse'!$A$25:$Y$25,1,'5N mesh'!$B$7+1)*Setup!$B$22</f>
        <v>0</v>
      </c>
      <c r="AB1028" s="0" t="n">
        <f aca="false">SUMPRODUCT('5N inverse'!$A$26:$Y$26,'5N mesh'!$B$37:$Z$37,$E1027:$AC1027)+'5N inverse'!$A$26*$C1028/Setup!$B$17+INDEX('5N inverse'!$A$26:$Y$26,1,'5N mesh'!$B$7+1)*Setup!$B$22</f>
        <v>0</v>
      </c>
      <c r="AC1028" s="0" t="n">
        <f aca="false">SUMPRODUCT('5N inverse'!$A$27:$Y$27,'5N mesh'!$B$37:$Z$37,$E1027:$AC1027)+'5N inverse'!$A$27*$C1028/Setup!$B$17+INDEX('5N inverse'!$A$27:$Y$27,1,'5N mesh'!$B$7+1)*Setup!$B$22</f>
        <v>0</v>
      </c>
    </row>
    <row r="1029" customFormat="false" ht="15" hidden="false" customHeight="false" outlineLevel="0" collapsed="false">
      <c r="A1029" s="0" t="n">
        <v>1024</v>
      </c>
      <c r="B1029" s="0" t="n">
        <f aca="false">A1029*Setup!$B$11/3600</f>
        <v>85.3333333333333</v>
      </c>
      <c r="C1029" s="0" t="n">
        <f aca="false">Setup!$B$7+Setup!$B$8*COS(2*PI()*(B1029-Setup!$B$9)/24)</f>
        <v>27.0641777724759</v>
      </c>
      <c r="D1029" s="0" t="n">
        <f aca="false">(C1029-E1029)/Setup!$B$17</f>
        <v>27.5711754472091</v>
      </c>
      <c r="E1029" s="0" t="n">
        <f aca="false">SUMPRODUCT('5N inverse'!$A$3:$Y$3,'5N mesh'!$B$37:$Z$37,$E1028:$AC1028)+'5N inverse'!$A$3*$C1029/Setup!$B$17+INDEX('5N inverse'!$A$3:$Y$3,1,'5N mesh'!$B$7+1)*Setup!$B$22</f>
        <v>23.4799249643387</v>
      </c>
      <c r="F1029" s="0" t="n">
        <f aca="false">SUMPRODUCT('5N inverse'!$A$4:$Y$4,'5N mesh'!$B$37:$Z$37,$E1028:$AC1028)+'5N inverse'!$A$4*$C1029/Setup!$B$17+INDEX('5N inverse'!$A$4:$Y$4,1,'5N mesh'!$B$7+1)*Setup!$B$22</f>
        <v>22.0775557022656</v>
      </c>
      <c r="G1029" s="0" t="n">
        <f aca="false">SUMPRODUCT('5N inverse'!$A$5:$Y$5,'5N mesh'!$B$37:$Z$37,$E1028:$AC1028)+'5N inverse'!$A$5*$C1029/Setup!$B$17+INDEX('5N inverse'!$A$5:$Y$5,1,'5N mesh'!$B$7+1)*Setup!$B$22</f>
        <v>19.2728171781194</v>
      </c>
      <c r="H1029" s="0" t="n">
        <f aca="false">SUMPRODUCT('5N inverse'!$A$6:$Y$6,'5N mesh'!$B$37:$Z$37,$E1028:$AC1028)+'5N inverse'!$A$6*$C1029/Setup!$B$17+INDEX('5N inverse'!$A$6:$Y$6,1,'5N mesh'!$B$7+1)*Setup!$B$22</f>
        <v>16.4680786539731</v>
      </c>
      <c r="I1029" s="0" t="n">
        <f aca="false">SUMPRODUCT('5N inverse'!$A$7:$Y$7,'5N mesh'!$B$37:$Z$37,$E1028:$AC1028)+'5N inverse'!$A$7*$C1029/Setup!$B$17+INDEX('5N inverse'!$A$7:$Y$7,1,'5N mesh'!$B$7+1)*Setup!$B$22</f>
        <v>15.0657093919</v>
      </c>
      <c r="J1029" s="0" t="n">
        <f aca="false">SUMPRODUCT('5N inverse'!$A$8:$Y$8,'5N mesh'!$B$37:$Z$37,$E1028:$AC1028)+'5N inverse'!$A$8*$C1029/Setup!$B$17+INDEX('5N inverse'!$A$8:$Y$8,1,'5N mesh'!$B$7+1)*Setup!$B$22</f>
        <v>0</v>
      </c>
      <c r="K1029" s="0" t="n">
        <f aca="false">SUMPRODUCT('5N inverse'!$A$9:$Y$9,'5N mesh'!$B$37:$Z$37,$E1028:$AC1028)+'5N inverse'!$A$9*$C1029/Setup!$B$17+INDEX('5N inverse'!$A$9:$Y$9,1,'5N mesh'!$B$7+1)*Setup!$B$22</f>
        <v>0</v>
      </c>
      <c r="L1029" s="0" t="n">
        <f aca="false">SUMPRODUCT('5N inverse'!$A$10:$Y$10,'5N mesh'!$B$37:$Z$37,$E1028:$AC1028)+'5N inverse'!$A$10*$C1029/Setup!$B$17+INDEX('5N inverse'!$A$10:$Y$10,1,'5N mesh'!$B$7+1)*Setup!$B$22</f>
        <v>0</v>
      </c>
      <c r="M1029" s="0" t="n">
        <f aca="false">SUMPRODUCT('5N inverse'!$A$11:$Y$11,'5N mesh'!$B$37:$Z$37,$E1028:$AC1028)+'5N inverse'!$A$11*$C1029/Setup!$B$17+INDEX('5N inverse'!$A$11:$Y$11,1,'5N mesh'!$B$7+1)*Setup!$B$22</f>
        <v>0</v>
      </c>
      <c r="N1029" s="0" t="n">
        <f aca="false">SUMPRODUCT('5N inverse'!$A$12:$Y$12,'5N mesh'!$B$37:$Z$37,$E1028:$AC1028)+'5N inverse'!$A$12*$C1029/Setup!$B$17+INDEX('5N inverse'!$A$12:$Y$12,1,'5N mesh'!$B$7+1)*Setup!$B$22</f>
        <v>0</v>
      </c>
      <c r="O1029" s="0" t="n">
        <f aca="false">SUMPRODUCT('5N inverse'!$A$13:$Y$13,'5N mesh'!$B$37:$Z$37,$E1028:$AC1028)+'5N inverse'!$A$13*$C1029/Setup!$B$17+INDEX('5N inverse'!$A$13:$Y$13,1,'5N mesh'!$B$7+1)*Setup!$B$22</f>
        <v>0</v>
      </c>
      <c r="P1029" s="0" t="n">
        <f aca="false">SUMPRODUCT('5N inverse'!$A$14:$Y$14,'5N mesh'!$B$37:$Z$37,$E1028:$AC1028)+'5N inverse'!$A$14*$C1029/Setup!$B$17+INDEX('5N inverse'!$A$14:$Y$14,1,'5N mesh'!$B$7+1)*Setup!$B$22</f>
        <v>0</v>
      </c>
      <c r="Q1029" s="0" t="n">
        <f aca="false">SUMPRODUCT('5N inverse'!$A$15:$Y$15,'5N mesh'!$B$37:$Z$37,$E1028:$AC1028)+'5N inverse'!$A$15*$C1029/Setup!$B$17+INDEX('5N inverse'!$A$15:$Y$15,1,'5N mesh'!$B$7+1)*Setup!$B$22</f>
        <v>0</v>
      </c>
      <c r="R1029" s="0" t="n">
        <f aca="false">SUMPRODUCT('5N inverse'!$A$16:$Y$16,'5N mesh'!$B$37:$Z$37,$E1028:$AC1028)+'5N inverse'!$A$16*$C1029/Setup!$B$17+INDEX('5N inverse'!$A$16:$Y$16,1,'5N mesh'!$B$7+1)*Setup!$B$22</f>
        <v>0</v>
      </c>
      <c r="S1029" s="0" t="n">
        <f aca="false">SUMPRODUCT('5N inverse'!$A$17:$Y$17,'5N mesh'!$B$37:$Z$37,$E1028:$AC1028)+'5N inverse'!$A$17*$C1029/Setup!$B$17+INDEX('5N inverse'!$A$17:$Y$17,1,'5N mesh'!$B$7+1)*Setup!$B$22</f>
        <v>0</v>
      </c>
      <c r="T1029" s="0" t="n">
        <f aca="false">SUMPRODUCT('5N inverse'!$A$18:$Y$18,'5N mesh'!$B$37:$Z$37,$E1028:$AC1028)+'5N inverse'!$A$18*$C1029/Setup!$B$17+INDEX('5N inverse'!$A$18:$Y$18,1,'5N mesh'!$B$7+1)*Setup!$B$22</f>
        <v>0</v>
      </c>
      <c r="U1029" s="0" t="n">
        <f aca="false">SUMPRODUCT('5N inverse'!$A$19:$Y$19,'5N mesh'!$B$37:$Z$37,$E1028:$AC1028)+'5N inverse'!$A$19*$C1029/Setup!$B$17+INDEX('5N inverse'!$A$19:$Y$19,1,'5N mesh'!$B$7+1)*Setup!$B$22</f>
        <v>0</v>
      </c>
      <c r="V1029" s="0" t="n">
        <f aca="false">SUMPRODUCT('5N inverse'!$A$20:$Y$20,'5N mesh'!$B$37:$Z$37,$E1028:$AC1028)+'5N inverse'!$A$20*$C1029/Setup!$B$17+INDEX('5N inverse'!$A$20:$Y$20,1,'5N mesh'!$B$7+1)*Setup!$B$22</f>
        <v>0</v>
      </c>
      <c r="W1029" s="0" t="n">
        <f aca="false">SUMPRODUCT('5N inverse'!$A$21:$Y$21,'5N mesh'!$B$37:$Z$37,$E1028:$AC1028)+'5N inverse'!$A$21*$C1029/Setup!$B$17+INDEX('5N inverse'!$A$21:$Y$21,1,'5N mesh'!$B$7+1)*Setup!$B$22</f>
        <v>0</v>
      </c>
      <c r="X1029" s="0" t="n">
        <f aca="false">SUMPRODUCT('5N inverse'!$A$22:$Y$22,'5N mesh'!$B$37:$Z$37,$E1028:$AC1028)+'5N inverse'!$A$22*$C1029/Setup!$B$17+INDEX('5N inverse'!$A$22:$Y$22,1,'5N mesh'!$B$7+1)*Setup!$B$22</f>
        <v>0</v>
      </c>
      <c r="Y1029" s="0" t="n">
        <f aca="false">SUMPRODUCT('5N inverse'!$A$23:$Y$23,'5N mesh'!$B$37:$Z$37,$E1028:$AC1028)+'5N inverse'!$A$23*$C1029/Setup!$B$17+INDEX('5N inverse'!$A$23:$Y$23,1,'5N mesh'!$B$7+1)*Setup!$B$22</f>
        <v>0</v>
      </c>
      <c r="Z1029" s="0" t="n">
        <f aca="false">SUMPRODUCT('5N inverse'!$A$24:$Y$24,'5N mesh'!$B$37:$Z$37,$E1028:$AC1028)+'5N inverse'!$A$24*$C1029/Setup!$B$17+INDEX('5N inverse'!$A$24:$Y$24,1,'5N mesh'!$B$7+1)*Setup!$B$22</f>
        <v>0</v>
      </c>
      <c r="AA1029" s="0" t="n">
        <f aca="false">SUMPRODUCT('5N inverse'!$A$25:$Y$25,'5N mesh'!$B$37:$Z$37,$E1028:$AC1028)+'5N inverse'!$A$25*$C1029/Setup!$B$17+INDEX('5N inverse'!$A$25:$Y$25,1,'5N mesh'!$B$7+1)*Setup!$B$22</f>
        <v>0</v>
      </c>
      <c r="AB1029" s="0" t="n">
        <f aca="false">SUMPRODUCT('5N inverse'!$A$26:$Y$26,'5N mesh'!$B$37:$Z$37,$E1028:$AC1028)+'5N inverse'!$A$26*$C1029/Setup!$B$17+INDEX('5N inverse'!$A$26:$Y$26,1,'5N mesh'!$B$7+1)*Setup!$B$22</f>
        <v>0</v>
      </c>
      <c r="AC1029" s="0" t="n">
        <f aca="false">SUMPRODUCT('5N inverse'!$A$27:$Y$27,'5N mesh'!$B$37:$Z$37,$E1028:$AC1028)+'5N inverse'!$A$27*$C1029/Setup!$B$17+INDEX('5N inverse'!$A$27:$Y$27,1,'5N mesh'!$B$7+1)*Setup!$B$22</f>
        <v>0</v>
      </c>
    </row>
    <row r="1030" customFormat="false" ht="15" hidden="false" customHeight="false" outlineLevel="0" collapsed="false">
      <c r="A1030" s="0" t="n">
        <v>1025</v>
      </c>
      <c r="B1030" s="0" t="n">
        <f aca="false">A1030*Setup!$B$11/3600</f>
        <v>85.4166666666667</v>
      </c>
      <c r="C1030" s="0" t="n">
        <f aca="false">Setup!$B$7+Setup!$B$8*COS(2*PI()*(B1030-Setup!$B$9)/24)</f>
        <v>27.1195379323715</v>
      </c>
      <c r="D1030" s="0" t="n">
        <f aca="false">(C1030-E1030)/Setup!$B$17</f>
        <v>27.6582388304119</v>
      </c>
      <c r="E1030" s="0" t="n">
        <f aca="false">SUMPRODUCT('5N inverse'!$A$3:$Y$3,'5N mesh'!$B$37:$Z$37,$E1029:$AC1029)+'5N inverse'!$A$3*$C1030/Setup!$B$17+INDEX('5N inverse'!$A$3:$Y$3,1,'5N mesh'!$B$7+1)*Setup!$B$22</f>
        <v>23.523966884418</v>
      </c>
      <c r="F1030" s="0" t="n">
        <f aca="false">SUMPRODUCT('5N inverse'!$A$4:$Y$4,'5N mesh'!$B$37:$Z$37,$E1029:$AC1029)+'5N inverse'!$A$4*$C1030/Setup!$B$17+INDEX('5N inverse'!$A$4:$Y$4,1,'5N mesh'!$B$7+1)*Setup!$B$22</f>
        <v>22.1143035752646</v>
      </c>
      <c r="G1030" s="0" t="n">
        <f aca="false">SUMPRODUCT('5N inverse'!$A$5:$Y$5,'5N mesh'!$B$37:$Z$37,$E1029:$AC1029)+'5N inverse'!$A$5*$C1030/Setup!$B$17+INDEX('5N inverse'!$A$5:$Y$5,1,'5N mesh'!$B$7+1)*Setup!$B$22</f>
        <v>19.2949769569578</v>
      </c>
      <c r="H1030" s="0" t="n">
        <f aca="false">SUMPRODUCT('5N inverse'!$A$6:$Y$6,'5N mesh'!$B$37:$Z$37,$E1029:$AC1029)+'5N inverse'!$A$6*$C1030/Setup!$B$17+INDEX('5N inverse'!$A$6:$Y$6,1,'5N mesh'!$B$7+1)*Setup!$B$22</f>
        <v>16.4756503386509</v>
      </c>
      <c r="I1030" s="0" t="n">
        <f aca="false">SUMPRODUCT('5N inverse'!$A$7:$Y$7,'5N mesh'!$B$37:$Z$37,$E1029:$AC1029)+'5N inverse'!$A$7*$C1030/Setup!$B$17+INDEX('5N inverse'!$A$7:$Y$7,1,'5N mesh'!$B$7+1)*Setup!$B$22</f>
        <v>15.0659870294975</v>
      </c>
      <c r="J1030" s="0" t="n">
        <f aca="false">SUMPRODUCT('5N inverse'!$A$8:$Y$8,'5N mesh'!$B$37:$Z$37,$E1029:$AC1029)+'5N inverse'!$A$8*$C1030/Setup!$B$17+INDEX('5N inverse'!$A$8:$Y$8,1,'5N mesh'!$B$7+1)*Setup!$B$22</f>
        <v>0</v>
      </c>
      <c r="K1030" s="0" t="n">
        <f aca="false">SUMPRODUCT('5N inverse'!$A$9:$Y$9,'5N mesh'!$B$37:$Z$37,$E1029:$AC1029)+'5N inverse'!$A$9*$C1030/Setup!$B$17+INDEX('5N inverse'!$A$9:$Y$9,1,'5N mesh'!$B$7+1)*Setup!$B$22</f>
        <v>0</v>
      </c>
      <c r="L1030" s="0" t="n">
        <f aca="false">SUMPRODUCT('5N inverse'!$A$10:$Y$10,'5N mesh'!$B$37:$Z$37,$E1029:$AC1029)+'5N inverse'!$A$10*$C1030/Setup!$B$17+INDEX('5N inverse'!$A$10:$Y$10,1,'5N mesh'!$B$7+1)*Setup!$B$22</f>
        <v>0</v>
      </c>
      <c r="M1030" s="0" t="n">
        <f aca="false">SUMPRODUCT('5N inverse'!$A$11:$Y$11,'5N mesh'!$B$37:$Z$37,$E1029:$AC1029)+'5N inverse'!$A$11*$C1030/Setup!$B$17+INDEX('5N inverse'!$A$11:$Y$11,1,'5N mesh'!$B$7+1)*Setup!$B$22</f>
        <v>0</v>
      </c>
      <c r="N1030" s="0" t="n">
        <f aca="false">SUMPRODUCT('5N inverse'!$A$12:$Y$12,'5N mesh'!$B$37:$Z$37,$E1029:$AC1029)+'5N inverse'!$A$12*$C1030/Setup!$B$17+INDEX('5N inverse'!$A$12:$Y$12,1,'5N mesh'!$B$7+1)*Setup!$B$22</f>
        <v>0</v>
      </c>
      <c r="O1030" s="0" t="n">
        <f aca="false">SUMPRODUCT('5N inverse'!$A$13:$Y$13,'5N mesh'!$B$37:$Z$37,$E1029:$AC1029)+'5N inverse'!$A$13*$C1030/Setup!$B$17+INDEX('5N inverse'!$A$13:$Y$13,1,'5N mesh'!$B$7+1)*Setup!$B$22</f>
        <v>0</v>
      </c>
      <c r="P1030" s="0" t="n">
        <f aca="false">SUMPRODUCT('5N inverse'!$A$14:$Y$14,'5N mesh'!$B$37:$Z$37,$E1029:$AC1029)+'5N inverse'!$A$14*$C1030/Setup!$B$17+INDEX('5N inverse'!$A$14:$Y$14,1,'5N mesh'!$B$7+1)*Setup!$B$22</f>
        <v>0</v>
      </c>
      <c r="Q1030" s="0" t="n">
        <f aca="false">SUMPRODUCT('5N inverse'!$A$15:$Y$15,'5N mesh'!$B$37:$Z$37,$E1029:$AC1029)+'5N inverse'!$A$15*$C1030/Setup!$B$17+INDEX('5N inverse'!$A$15:$Y$15,1,'5N mesh'!$B$7+1)*Setup!$B$22</f>
        <v>0</v>
      </c>
      <c r="R1030" s="0" t="n">
        <f aca="false">SUMPRODUCT('5N inverse'!$A$16:$Y$16,'5N mesh'!$B$37:$Z$37,$E1029:$AC1029)+'5N inverse'!$A$16*$C1030/Setup!$B$17+INDEX('5N inverse'!$A$16:$Y$16,1,'5N mesh'!$B$7+1)*Setup!$B$22</f>
        <v>0</v>
      </c>
      <c r="S1030" s="0" t="n">
        <f aca="false">SUMPRODUCT('5N inverse'!$A$17:$Y$17,'5N mesh'!$B$37:$Z$37,$E1029:$AC1029)+'5N inverse'!$A$17*$C1030/Setup!$B$17+INDEX('5N inverse'!$A$17:$Y$17,1,'5N mesh'!$B$7+1)*Setup!$B$22</f>
        <v>0</v>
      </c>
      <c r="T1030" s="0" t="n">
        <f aca="false">SUMPRODUCT('5N inverse'!$A$18:$Y$18,'5N mesh'!$B$37:$Z$37,$E1029:$AC1029)+'5N inverse'!$A$18*$C1030/Setup!$B$17+INDEX('5N inverse'!$A$18:$Y$18,1,'5N mesh'!$B$7+1)*Setup!$B$22</f>
        <v>0</v>
      </c>
      <c r="U1030" s="0" t="n">
        <f aca="false">SUMPRODUCT('5N inverse'!$A$19:$Y$19,'5N mesh'!$B$37:$Z$37,$E1029:$AC1029)+'5N inverse'!$A$19*$C1030/Setup!$B$17+INDEX('5N inverse'!$A$19:$Y$19,1,'5N mesh'!$B$7+1)*Setup!$B$22</f>
        <v>0</v>
      </c>
      <c r="V1030" s="0" t="n">
        <f aca="false">SUMPRODUCT('5N inverse'!$A$20:$Y$20,'5N mesh'!$B$37:$Z$37,$E1029:$AC1029)+'5N inverse'!$A$20*$C1030/Setup!$B$17+INDEX('5N inverse'!$A$20:$Y$20,1,'5N mesh'!$B$7+1)*Setup!$B$22</f>
        <v>0</v>
      </c>
      <c r="W1030" s="0" t="n">
        <f aca="false">SUMPRODUCT('5N inverse'!$A$21:$Y$21,'5N mesh'!$B$37:$Z$37,$E1029:$AC1029)+'5N inverse'!$A$21*$C1030/Setup!$B$17+INDEX('5N inverse'!$A$21:$Y$21,1,'5N mesh'!$B$7+1)*Setup!$B$22</f>
        <v>0</v>
      </c>
      <c r="X1030" s="0" t="n">
        <f aca="false">SUMPRODUCT('5N inverse'!$A$22:$Y$22,'5N mesh'!$B$37:$Z$37,$E1029:$AC1029)+'5N inverse'!$A$22*$C1030/Setup!$B$17+INDEX('5N inverse'!$A$22:$Y$22,1,'5N mesh'!$B$7+1)*Setup!$B$22</f>
        <v>0</v>
      </c>
      <c r="Y1030" s="0" t="n">
        <f aca="false">SUMPRODUCT('5N inverse'!$A$23:$Y$23,'5N mesh'!$B$37:$Z$37,$E1029:$AC1029)+'5N inverse'!$A$23*$C1030/Setup!$B$17+INDEX('5N inverse'!$A$23:$Y$23,1,'5N mesh'!$B$7+1)*Setup!$B$22</f>
        <v>0</v>
      </c>
      <c r="Z1030" s="0" t="n">
        <f aca="false">SUMPRODUCT('5N inverse'!$A$24:$Y$24,'5N mesh'!$B$37:$Z$37,$E1029:$AC1029)+'5N inverse'!$A$24*$C1030/Setup!$B$17+INDEX('5N inverse'!$A$24:$Y$24,1,'5N mesh'!$B$7+1)*Setup!$B$22</f>
        <v>0</v>
      </c>
      <c r="AA1030" s="0" t="n">
        <f aca="false">SUMPRODUCT('5N inverse'!$A$25:$Y$25,'5N mesh'!$B$37:$Z$37,$E1029:$AC1029)+'5N inverse'!$A$25*$C1030/Setup!$B$17+INDEX('5N inverse'!$A$25:$Y$25,1,'5N mesh'!$B$7+1)*Setup!$B$22</f>
        <v>0</v>
      </c>
      <c r="AB1030" s="0" t="n">
        <f aca="false">SUMPRODUCT('5N inverse'!$A$26:$Y$26,'5N mesh'!$B$37:$Z$37,$E1029:$AC1029)+'5N inverse'!$A$26*$C1030/Setup!$B$17+INDEX('5N inverse'!$A$26:$Y$26,1,'5N mesh'!$B$7+1)*Setup!$B$22</f>
        <v>0</v>
      </c>
      <c r="AC1030" s="0" t="n">
        <f aca="false">SUMPRODUCT('5N inverse'!$A$27:$Y$27,'5N mesh'!$B$37:$Z$37,$E1029:$AC1029)+'5N inverse'!$A$27*$C1030/Setup!$B$17+INDEX('5N inverse'!$A$27:$Y$27,1,'5N mesh'!$B$7+1)*Setup!$B$22</f>
        <v>0</v>
      </c>
    </row>
    <row r="1031" customFormat="false" ht="15" hidden="false" customHeight="false" outlineLevel="0" collapsed="false">
      <c r="A1031" s="0" t="n">
        <v>1026</v>
      </c>
      <c r="B1031" s="0" t="n">
        <f aca="false">A1031*Setup!$B$11/3600</f>
        <v>85.5</v>
      </c>
      <c r="C1031" s="0" t="n">
        <f aca="false">Setup!$B$7+Setup!$B$8*COS(2*PI()*(B1031-Setup!$B$9)/24)</f>
        <v>27.1734133611649</v>
      </c>
      <c r="D1031" s="0" t="n">
        <f aca="false">(C1031-E1031)/Setup!$B$17</f>
        <v>27.7330241620061</v>
      </c>
      <c r="E1031" s="0" t="n">
        <f aca="false">SUMPRODUCT('5N inverse'!$A$3:$Y$3,'5N mesh'!$B$37:$Z$37,$E1030:$AC1030)+'5N inverse'!$A$3*$C1031/Setup!$B$17+INDEX('5N inverse'!$A$3:$Y$3,1,'5N mesh'!$B$7+1)*Setup!$B$22</f>
        <v>23.5681202201042</v>
      </c>
      <c r="F1031" s="0" t="n">
        <f aca="false">SUMPRODUCT('5N inverse'!$A$4:$Y$4,'5N mesh'!$B$37:$Z$37,$E1030:$AC1030)+'5N inverse'!$A$4*$C1031/Setup!$B$17+INDEX('5N inverse'!$A$4:$Y$4,1,'5N mesh'!$B$7+1)*Setup!$B$22</f>
        <v>22.1511449650024</v>
      </c>
      <c r="G1031" s="0" t="n">
        <f aca="false">SUMPRODUCT('5N inverse'!$A$5:$Y$5,'5N mesh'!$B$37:$Z$37,$E1030:$AC1030)+'5N inverse'!$A$5*$C1031/Setup!$B$17+INDEX('5N inverse'!$A$5:$Y$5,1,'5N mesh'!$B$7+1)*Setup!$B$22</f>
        <v>19.317194454799</v>
      </c>
      <c r="H1031" s="0" t="n">
        <f aca="false">SUMPRODUCT('5N inverse'!$A$6:$Y$6,'5N mesh'!$B$37:$Z$37,$E1030:$AC1030)+'5N inverse'!$A$6*$C1031/Setup!$B$17+INDEX('5N inverse'!$A$6:$Y$6,1,'5N mesh'!$B$7+1)*Setup!$B$22</f>
        <v>16.4832439445956</v>
      </c>
      <c r="I1031" s="0" t="n">
        <f aca="false">SUMPRODUCT('5N inverse'!$A$7:$Y$7,'5N mesh'!$B$37:$Z$37,$E1030:$AC1030)+'5N inverse'!$A$7*$C1031/Setup!$B$17+INDEX('5N inverse'!$A$7:$Y$7,1,'5N mesh'!$B$7+1)*Setup!$B$22</f>
        <v>15.0662686894939</v>
      </c>
      <c r="J1031" s="0" t="n">
        <f aca="false">SUMPRODUCT('5N inverse'!$A$8:$Y$8,'5N mesh'!$B$37:$Z$37,$E1030:$AC1030)+'5N inverse'!$A$8*$C1031/Setup!$B$17+INDEX('5N inverse'!$A$8:$Y$8,1,'5N mesh'!$B$7+1)*Setup!$B$22</f>
        <v>0</v>
      </c>
      <c r="K1031" s="0" t="n">
        <f aca="false">SUMPRODUCT('5N inverse'!$A$9:$Y$9,'5N mesh'!$B$37:$Z$37,$E1030:$AC1030)+'5N inverse'!$A$9*$C1031/Setup!$B$17+INDEX('5N inverse'!$A$9:$Y$9,1,'5N mesh'!$B$7+1)*Setup!$B$22</f>
        <v>0</v>
      </c>
      <c r="L1031" s="0" t="n">
        <f aca="false">SUMPRODUCT('5N inverse'!$A$10:$Y$10,'5N mesh'!$B$37:$Z$37,$E1030:$AC1030)+'5N inverse'!$A$10*$C1031/Setup!$B$17+INDEX('5N inverse'!$A$10:$Y$10,1,'5N mesh'!$B$7+1)*Setup!$B$22</f>
        <v>0</v>
      </c>
      <c r="M1031" s="0" t="n">
        <f aca="false">SUMPRODUCT('5N inverse'!$A$11:$Y$11,'5N mesh'!$B$37:$Z$37,$E1030:$AC1030)+'5N inverse'!$A$11*$C1031/Setup!$B$17+INDEX('5N inverse'!$A$11:$Y$11,1,'5N mesh'!$B$7+1)*Setup!$B$22</f>
        <v>0</v>
      </c>
      <c r="N1031" s="0" t="n">
        <f aca="false">SUMPRODUCT('5N inverse'!$A$12:$Y$12,'5N mesh'!$B$37:$Z$37,$E1030:$AC1030)+'5N inverse'!$A$12*$C1031/Setup!$B$17+INDEX('5N inverse'!$A$12:$Y$12,1,'5N mesh'!$B$7+1)*Setup!$B$22</f>
        <v>0</v>
      </c>
      <c r="O1031" s="0" t="n">
        <f aca="false">SUMPRODUCT('5N inverse'!$A$13:$Y$13,'5N mesh'!$B$37:$Z$37,$E1030:$AC1030)+'5N inverse'!$A$13*$C1031/Setup!$B$17+INDEX('5N inverse'!$A$13:$Y$13,1,'5N mesh'!$B$7+1)*Setup!$B$22</f>
        <v>0</v>
      </c>
      <c r="P1031" s="0" t="n">
        <f aca="false">SUMPRODUCT('5N inverse'!$A$14:$Y$14,'5N mesh'!$B$37:$Z$37,$E1030:$AC1030)+'5N inverse'!$A$14*$C1031/Setup!$B$17+INDEX('5N inverse'!$A$14:$Y$14,1,'5N mesh'!$B$7+1)*Setup!$B$22</f>
        <v>0</v>
      </c>
      <c r="Q1031" s="0" t="n">
        <f aca="false">SUMPRODUCT('5N inverse'!$A$15:$Y$15,'5N mesh'!$B$37:$Z$37,$E1030:$AC1030)+'5N inverse'!$A$15*$C1031/Setup!$B$17+INDEX('5N inverse'!$A$15:$Y$15,1,'5N mesh'!$B$7+1)*Setup!$B$22</f>
        <v>0</v>
      </c>
      <c r="R1031" s="0" t="n">
        <f aca="false">SUMPRODUCT('5N inverse'!$A$16:$Y$16,'5N mesh'!$B$37:$Z$37,$E1030:$AC1030)+'5N inverse'!$A$16*$C1031/Setup!$B$17+INDEX('5N inverse'!$A$16:$Y$16,1,'5N mesh'!$B$7+1)*Setup!$B$22</f>
        <v>0</v>
      </c>
      <c r="S1031" s="0" t="n">
        <f aca="false">SUMPRODUCT('5N inverse'!$A$17:$Y$17,'5N mesh'!$B$37:$Z$37,$E1030:$AC1030)+'5N inverse'!$A$17*$C1031/Setup!$B$17+INDEX('5N inverse'!$A$17:$Y$17,1,'5N mesh'!$B$7+1)*Setup!$B$22</f>
        <v>0</v>
      </c>
      <c r="T1031" s="0" t="n">
        <f aca="false">SUMPRODUCT('5N inverse'!$A$18:$Y$18,'5N mesh'!$B$37:$Z$37,$E1030:$AC1030)+'5N inverse'!$A$18*$C1031/Setup!$B$17+INDEX('5N inverse'!$A$18:$Y$18,1,'5N mesh'!$B$7+1)*Setup!$B$22</f>
        <v>0</v>
      </c>
      <c r="U1031" s="0" t="n">
        <f aca="false">SUMPRODUCT('5N inverse'!$A$19:$Y$19,'5N mesh'!$B$37:$Z$37,$E1030:$AC1030)+'5N inverse'!$A$19*$C1031/Setup!$B$17+INDEX('5N inverse'!$A$19:$Y$19,1,'5N mesh'!$B$7+1)*Setup!$B$22</f>
        <v>0</v>
      </c>
      <c r="V1031" s="0" t="n">
        <f aca="false">SUMPRODUCT('5N inverse'!$A$20:$Y$20,'5N mesh'!$B$37:$Z$37,$E1030:$AC1030)+'5N inverse'!$A$20*$C1031/Setup!$B$17+INDEX('5N inverse'!$A$20:$Y$20,1,'5N mesh'!$B$7+1)*Setup!$B$22</f>
        <v>0</v>
      </c>
      <c r="W1031" s="0" t="n">
        <f aca="false">SUMPRODUCT('5N inverse'!$A$21:$Y$21,'5N mesh'!$B$37:$Z$37,$E1030:$AC1030)+'5N inverse'!$A$21*$C1031/Setup!$B$17+INDEX('5N inverse'!$A$21:$Y$21,1,'5N mesh'!$B$7+1)*Setup!$B$22</f>
        <v>0</v>
      </c>
      <c r="X1031" s="0" t="n">
        <f aca="false">SUMPRODUCT('5N inverse'!$A$22:$Y$22,'5N mesh'!$B$37:$Z$37,$E1030:$AC1030)+'5N inverse'!$A$22*$C1031/Setup!$B$17+INDEX('5N inverse'!$A$22:$Y$22,1,'5N mesh'!$B$7+1)*Setup!$B$22</f>
        <v>0</v>
      </c>
      <c r="Y1031" s="0" t="n">
        <f aca="false">SUMPRODUCT('5N inverse'!$A$23:$Y$23,'5N mesh'!$B$37:$Z$37,$E1030:$AC1030)+'5N inverse'!$A$23*$C1031/Setup!$B$17+INDEX('5N inverse'!$A$23:$Y$23,1,'5N mesh'!$B$7+1)*Setup!$B$22</f>
        <v>0</v>
      </c>
      <c r="Z1031" s="0" t="n">
        <f aca="false">SUMPRODUCT('5N inverse'!$A$24:$Y$24,'5N mesh'!$B$37:$Z$37,$E1030:$AC1030)+'5N inverse'!$A$24*$C1031/Setup!$B$17+INDEX('5N inverse'!$A$24:$Y$24,1,'5N mesh'!$B$7+1)*Setup!$B$22</f>
        <v>0</v>
      </c>
      <c r="AA1031" s="0" t="n">
        <f aca="false">SUMPRODUCT('5N inverse'!$A$25:$Y$25,'5N mesh'!$B$37:$Z$37,$E1030:$AC1030)+'5N inverse'!$A$25*$C1031/Setup!$B$17+INDEX('5N inverse'!$A$25:$Y$25,1,'5N mesh'!$B$7+1)*Setup!$B$22</f>
        <v>0</v>
      </c>
      <c r="AB1031" s="0" t="n">
        <f aca="false">SUMPRODUCT('5N inverse'!$A$26:$Y$26,'5N mesh'!$B$37:$Z$37,$E1030:$AC1030)+'5N inverse'!$A$26*$C1031/Setup!$B$17+INDEX('5N inverse'!$A$26:$Y$26,1,'5N mesh'!$B$7+1)*Setup!$B$22</f>
        <v>0</v>
      </c>
      <c r="AC1031" s="0" t="n">
        <f aca="false">SUMPRODUCT('5N inverse'!$A$27:$Y$27,'5N mesh'!$B$37:$Z$37,$E1030:$AC1030)+'5N inverse'!$A$27*$C1031/Setup!$B$17+INDEX('5N inverse'!$A$27:$Y$27,1,'5N mesh'!$B$7+1)*Setup!$B$22</f>
        <v>0</v>
      </c>
    </row>
    <row r="1032" customFormat="false" ht="15" hidden="false" customHeight="false" outlineLevel="0" collapsed="false">
      <c r="A1032" s="0" t="n">
        <v>1027</v>
      </c>
      <c r="B1032" s="0" t="n">
        <f aca="false">A1032*Setup!$B$11/3600</f>
        <v>85.5833333333333</v>
      </c>
      <c r="C1032" s="0" t="n">
        <f aca="false">Setup!$B$7+Setup!$B$8*COS(2*PI()*(B1032-Setup!$B$9)/24)</f>
        <v>27.2257784170699</v>
      </c>
      <c r="D1032" s="0" t="n">
        <f aca="false">(C1032-E1032)/Setup!$B$17</f>
        <v>27.7954958475108</v>
      </c>
      <c r="E1032" s="0" t="n">
        <f aca="false">SUMPRODUCT('5N inverse'!$A$3:$Y$3,'5N mesh'!$B$37:$Z$37,$E1031:$AC1031)+'5N inverse'!$A$3*$C1032/Setup!$B$17+INDEX('5N inverse'!$A$3:$Y$3,1,'5N mesh'!$B$7+1)*Setup!$B$22</f>
        <v>23.6123639568935</v>
      </c>
      <c r="F1032" s="0" t="n">
        <f aca="false">SUMPRODUCT('5N inverse'!$A$4:$Y$4,'5N mesh'!$B$37:$Z$37,$E1031:$AC1031)+'5N inverse'!$A$4*$C1032/Setup!$B$17+INDEX('5N inverse'!$A$4:$Y$4,1,'5N mesh'!$B$7+1)*Setup!$B$22</f>
        <v>22.1880623370505</v>
      </c>
      <c r="G1032" s="0" t="n">
        <f aca="false">SUMPRODUCT('5N inverse'!$A$5:$Y$5,'5N mesh'!$B$37:$Z$37,$E1031:$AC1031)+'5N inverse'!$A$5*$C1032/Setup!$B$17+INDEX('5N inverse'!$A$5:$Y$5,1,'5N mesh'!$B$7+1)*Setup!$B$22</f>
        <v>19.3394590973644</v>
      </c>
      <c r="H1032" s="0" t="n">
        <f aca="false">SUMPRODUCT('5N inverse'!$A$6:$Y$6,'5N mesh'!$B$37:$Z$37,$E1031:$AC1031)+'5N inverse'!$A$6*$C1032/Setup!$B$17+INDEX('5N inverse'!$A$6:$Y$6,1,'5N mesh'!$B$7+1)*Setup!$B$22</f>
        <v>16.4908558576783</v>
      </c>
      <c r="I1032" s="0" t="n">
        <f aca="false">SUMPRODUCT('5N inverse'!$A$7:$Y$7,'5N mesh'!$B$37:$Z$37,$E1031:$AC1031)+'5N inverse'!$A$7*$C1032/Setup!$B$17+INDEX('5N inverse'!$A$7:$Y$7,1,'5N mesh'!$B$7+1)*Setup!$B$22</f>
        <v>15.0665542378353</v>
      </c>
      <c r="J1032" s="0" t="n">
        <f aca="false">SUMPRODUCT('5N inverse'!$A$8:$Y$8,'5N mesh'!$B$37:$Z$37,$E1031:$AC1031)+'5N inverse'!$A$8*$C1032/Setup!$B$17+INDEX('5N inverse'!$A$8:$Y$8,1,'5N mesh'!$B$7+1)*Setup!$B$22</f>
        <v>0</v>
      </c>
      <c r="K1032" s="0" t="n">
        <f aca="false">SUMPRODUCT('5N inverse'!$A$9:$Y$9,'5N mesh'!$B$37:$Z$37,$E1031:$AC1031)+'5N inverse'!$A$9*$C1032/Setup!$B$17+INDEX('5N inverse'!$A$9:$Y$9,1,'5N mesh'!$B$7+1)*Setup!$B$22</f>
        <v>0</v>
      </c>
      <c r="L1032" s="0" t="n">
        <f aca="false">SUMPRODUCT('5N inverse'!$A$10:$Y$10,'5N mesh'!$B$37:$Z$37,$E1031:$AC1031)+'5N inverse'!$A$10*$C1032/Setup!$B$17+INDEX('5N inverse'!$A$10:$Y$10,1,'5N mesh'!$B$7+1)*Setup!$B$22</f>
        <v>0</v>
      </c>
      <c r="M1032" s="0" t="n">
        <f aca="false">SUMPRODUCT('5N inverse'!$A$11:$Y$11,'5N mesh'!$B$37:$Z$37,$E1031:$AC1031)+'5N inverse'!$A$11*$C1032/Setup!$B$17+INDEX('5N inverse'!$A$11:$Y$11,1,'5N mesh'!$B$7+1)*Setup!$B$22</f>
        <v>0</v>
      </c>
      <c r="N1032" s="0" t="n">
        <f aca="false">SUMPRODUCT('5N inverse'!$A$12:$Y$12,'5N mesh'!$B$37:$Z$37,$E1031:$AC1031)+'5N inverse'!$A$12*$C1032/Setup!$B$17+INDEX('5N inverse'!$A$12:$Y$12,1,'5N mesh'!$B$7+1)*Setup!$B$22</f>
        <v>0</v>
      </c>
      <c r="O1032" s="0" t="n">
        <f aca="false">SUMPRODUCT('5N inverse'!$A$13:$Y$13,'5N mesh'!$B$37:$Z$37,$E1031:$AC1031)+'5N inverse'!$A$13*$C1032/Setup!$B$17+INDEX('5N inverse'!$A$13:$Y$13,1,'5N mesh'!$B$7+1)*Setup!$B$22</f>
        <v>0</v>
      </c>
      <c r="P1032" s="0" t="n">
        <f aca="false">SUMPRODUCT('5N inverse'!$A$14:$Y$14,'5N mesh'!$B$37:$Z$37,$E1031:$AC1031)+'5N inverse'!$A$14*$C1032/Setup!$B$17+INDEX('5N inverse'!$A$14:$Y$14,1,'5N mesh'!$B$7+1)*Setup!$B$22</f>
        <v>0</v>
      </c>
      <c r="Q1032" s="0" t="n">
        <f aca="false">SUMPRODUCT('5N inverse'!$A$15:$Y$15,'5N mesh'!$B$37:$Z$37,$E1031:$AC1031)+'5N inverse'!$A$15*$C1032/Setup!$B$17+INDEX('5N inverse'!$A$15:$Y$15,1,'5N mesh'!$B$7+1)*Setup!$B$22</f>
        <v>0</v>
      </c>
      <c r="R1032" s="0" t="n">
        <f aca="false">SUMPRODUCT('5N inverse'!$A$16:$Y$16,'5N mesh'!$B$37:$Z$37,$E1031:$AC1031)+'5N inverse'!$A$16*$C1032/Setup!$B$17+INDEX('5N inverse'!$A$16:$Y$16,1,'5N mesh'!$B$7+1)*Setup!$B$22</f>
        <v>0</v>
      </c>
      <c r="S1032" s="0" t="n">
        <f aca="false">SUMPRODUCT('5N inverse'!$A$17:$Y$17,'5N mesh'!$B$37:$Z$37,$E1031:$AC1031)+'5N inverse'!$A$17*$C1032/Setup!$B$17+INDEX('5N inverse'!$A$17:$Y$17,1,'5N mesh'!$B$7+1)*Setup!$B$22</f>
        <v>0</v>
      </c>
      <c r="T1032" s="0" t="n">
        <f aca="false">SUMPRODUCT('5N inverse'!$A$18:$Y$18,'5N mesh'!$B$37:$Z$37,$E1031:$AC1031)+'5N inverse'!$A$18*$C1032/Setup!$B$17+INDEX('5N inverse'!$A$18:$Y$18,1,'5N mesh'!$B$7+1)*Setup!$B$22</f>
        <v>0</v>
      </c>
      <c r="U1032" s="0" t="n">
        <f aca="false">SUMPRODUCT('5N inverse'!$A$19:$Y$19,'5N mesh'!$B$37:$Z$37,$E1031:$AC1031)+'5N inverse'!$A$19*$C1032/Setup!$B$17+INDEX('5N inverse'!$A$19:$Y$19,1,'5N mesh'!$B$7+1)*Setup!$B$22</f>
        <v>0</v>
      </c>
      <c r="V1032" s="0" t="n">
        <f aca="false">SUMPRODUCT('5N inverse'!$A$20:$Y$20,'5N mesh'!$B$37:$Z$37,$E1031:$AC1031)+'5N inverse'!$A$20*$C1032/Setup!$B$17+INDEX('5N inverse'!$A$20:$Y$20,1,'5N mesh'!$B$7+1)*Setup!$B$22</f>
        <v>0</v>
      </c>
      <c r="W1032" s="0" t="n">
        <f aca="false">SUMPRODUCT('5N inverse'!$A$21:$Y$21,'5N mesh'!$B$37:$Z$37,$E1031:$AC1031)+'5N inverse'!$A$21*$C1032/Setup!$B$17+INDEX('5N inverse'!$A$21:$Y$21,1,'5N mesh'!$B$7+1)*Setup!$B$22</f>
        <v>0</v>
      </c>
      <c r="X1032" s="0" t="n">
        <f aca="false">SUMPRODUCT('5N inverse'!$A$22:$Y$22,'5N mesh'!$B$37:$Z$37,$E1031:$AC1031)+'5N inverse'!$A$22*$C1032/Setup!$B$17+INDEX('5N inverse'!$A$22:$Y$22,1,'5N mesh'!$B$7+1)*Setup!$B$22</f>
        <v>0</v>
      </c>
      <c r="Y1032" s="0" t="n">
        <f aca="false">SUMPRODUCT('5N inverse'!$A$23:$Y$23,'5N mesh'!$B$37:$Z$37,$E1031:$AC1031)+'5N inverse'!$A$23*$C1032/Setup!$B$17+INDEX('5N inverse'!$A$23:$Y$23,1,'5N mesh'!$B$7+1)*Setup!$B$22</f>
        <v>0</v>
      </c>
      <c r="Z1032" s="0" t="n">
        <f aca="false">SUMPRODUCT('5N inverse'!$A$24:$Y$24,'5N mesh'!$B$37:$Z$37,$E1031:$AC1031)+'5N inverse'!$A$24*$C1032/Setup!$B$17+INDEX('5N inverse'!$A$24:$Y$24,1,'5N mesh'!$B$7+1)*Setup!$B$22</f>
        <v>0</v>
      </c>
      <c r="AA1032" s="0" t="n">
        <f aca="false">SUMPRODUCT('5N inverse'!$A$25:$Y$25,'5N mesh'!$B$37:$Z$37,$E1031:$AC1031)+'5N inverse'!$A$25*$C1032/Setup!$B$17+INDEX('5N inverse'!$A$25:$Y$25,1,'5N mesh'!$B$7+1)*Setup!$B$22</f>
        <v>0</v>
      </c>
      <c r="AB1032" s="0" t="n">
        <f aca="false">SUMPRODUCT('5N inverse'!$A$26:$Y$26,'5N mesh'!$B$37:$Z$37,$E1031:$AC1031)+'5N inverse'!$A$26*$C1032/Setup!$B$17+INDEX('5N inverse'!$A$26:$Y$26,1,'5N mesh'!$B$7+1)*Setup!$B$22</f>
        <v>0</v>
      </c>
      <c r="AC1032" s="0" t="n">
        <f aca="false">SUMPRODUCT('5N inverse'!$A$27:$Y$27,'5N mesh'!$B$37:$Z$37,$E1031:$AC1031)+'5N inverse'!$A$27*$C1032/Setup!$B$17+INDEX('5N inverse'!$A$27:$Y$27,1,'5N mesh'!$B$7+1)*Setup!$B$22</f>
        <v>0</v>
      </c>
    </row>
    <row r="1033" customFormat="false" ht="15" hidden="false" customHeight="false" outlineLevel="0" collapsed="false">
      <c r="A1033" s="0" t="n">
        <v>1028</v>
      </c>
      <c r="B1033" s="0" t="n">
        <f aca="false">A1033*Setup!$B$11/3600</f>
        <v>85.6666666666667</v>
      </c>
      <c r="C1033" s="0" t="n">
        <f aca="false">Setup!$B$7+Setup!$B$8*COS(2*PI()*(B1033-Setup!$B$9)/24)</f>
        <v>27.276608177156</v>
      </c>
      <c r="D1033" s="0" t="n">
        <f aca="false">(C1033-E1033)/Setup!$B$17</f>
        <v>27.8456241530836</v>
      </c>
      <c r="E1033" s="0" t="n">
        <f aca="false">SUMPRODUCT('5N inverse'!$A$3:$Y$3,'5N mesh'!$B$37:$Z$37,$E1032:$AC1032)+'5N inverse'!$A$3*$C1033/Setup!$B$17+INDEX('5N inverse'!$A$3:$Y$3,1,'5N mesh'!$B$7+1)*Setup!$B$22</f>
        <v>23.6566770372551</v>
      </c>
      <c r="F1033" s="0" t="n">
        <f aca="false">SUMPRODUCT('5N inverse'!$A$4:$Y$4,'5N mesh'!$B$37:$Z$37,$E1032:$AC1032)+'5N inverse'!$A$4*$C1033/Setup!$B$17+INDEX('5N inverse'!$A$4:$Y$4,1,'5N mesh'!$B$7+1)*Setup!$B$22</f>
        <v>22.2250381208155</v>
      </c>
      <c r="G1033" s="0" t="n">
        <f aca="false">SUMPRODUCT('5N inverse'!$A$5:$Y$5,'5N mesh'!$B$37:$Z$37,$E1032:$AC1032)+'5N inverse'!$A$5*$C1033/Setup!$B$17+INDEX('5N inverse'!$A$5:$Y$5,1,'5N mesh'!$B$7+1)*Setup!$B$22</f>
        <v>19.3617602879362</v>
      </c>
      <c r="H1033" s="0" t="n">
        <f aca="false">SUMPRODUCT('5N inverse'!$A$6:$Y$6,'5N mesh'!$B$37:$Z$37,$E1032:$AC1032)+'5N inverse'!$A$6*$C1033/Setup!$B$17+INDEX('5N inverse'!$A$6:$Y$6,1,'5N mesh'!$B$7+1)*Setup!$B$22</f>
        <v>16.498482455057</v>
      </c>
      <c r="I1033" s="0" t="n">
        <f aca="false">SUMPRODUCT('5N inverse'!$A$7:$Y$7,'5N mesh'!$B$37:$Z$37,$E1032:$AC1032)+'5N inverse'!$A$7*$C1033/Setup!$B$17+INDEX('5N inverse'!$A$7:$Y$7,1,'5N mesh'!$B$7+1)*Setup!$B$22</f>
        <v>15.0668435386174</v>
      </c>
      <c r="J1033" s="0" t="n">
        <f aca="false">SUMPRODUCT('5N inverse'!$A$8:$Y$8,'5N mesh'!$B$37:$Z$37,$E1032:$AC1032)+'5N inverse'!$A$8*$C1033/Setup!$B$17+INDEX('5N inverse'!$A$8:$Y$8,1,'5N mesh'!$B$7+1)*Setup!$B$22</f>
        <v>0</v>
      </c>
      <c r="K1033" s="0" t="n">
        <f aca="false">SUMPRODUCT('5N inverse'!$A$9:$Y$9,'5N mesh'!$B$37:$Z$37,$E1032:$AC1032)+'5N inverse'!$A$9*$C1033/Setup!$B$17+INDEX('5N inverse'!$A$9:$Y$9,1,'5N mesh'!$B$7+1)*Setup!$B$22</f>
        <v>0</v>
      </c>
      <c r="L1033" s="0" t="n">
        <f aca="false">SUMPRODUCT('5N inverse'!$A$10:$Y$10,'5N mesh'!$B$37:$Z$37,$E1032:$AC1032)+'5N inverse'!$A$10*$C1033/Setup!$B$17+INDEX('5N inverse'!$A$10:$Y$10,1,'5N mesh'!$B$7+1)*Setup!$B$22</f>
        <v>0</v>
      </c>
      <c r="M1033" s="0" t="n">
        <f aca="false">SUMPRODUCT('5N inverse'!$A$11:$Y$11,'5N mesh'!$B$37:$Z$37,$E1032:$AC1032)+'5N inverse'!$A$11*$C1033/Setup!$B$17+INDEX('5N inverse'!$A$11:$Y$11,1,'5N mesh'!$B$7+1)*Setup!$B$22</f>
        <v>0</v>
      </c>
      <c r="N1033" s="0" t="n">
        <f aca="false">SUMPRODUCT('5N inverse'!$A$12:$Y$12,'5N mesh'!$B$37:$Z$37,$E1032:$AC1032)+'5N inverse'!$A$12*$C1033/Setup!$B$17+INDEX('5N inverse'!$A$12:$Y$12,1,'5N mesh'!$B$7+1)*Setup!$B$22</f>
        <v>0</v>
      </c>
      <c r="O1033" s="0" t="n">
        <f aca="false">SUMPRODUCT('5N inverse'!$A$13:$Y$13,'5N mesh'!$B$37:$Z$37,$E1032:$AC1032)+'5N inverse'!$A$13*$C1033/Setup!$B$17+INDEX('5N inverse'!$A$13:$Y$13,1,'5N mesh'!$B$7+1)*Setup!$B$22</f>
        <v>0</v>
      </c>
      <c r="P1033" s="0" t="n">
        <f aca="false">SUMPRODUCT('5N inverse'!$A$14:$Y$14,'5N mesh'!$B$37:$Z$37,$E1032:$AC1032)+'5N inverse'!$A$14*$C1033/Setup!$B$17+INDEX('5N inverse'!$A$14:$Y$14,1,'5N mesh'!$B$7+1)*Setup!$B$22</f>
        <v>0</v>
      </c>
      <c r="Q1033" s="0" t="n">
        <f aca="false">SUMPRODUCT('5N inverse'!$A$15:$Y$15,'5N mesh'!$B$37:$Z$37,$E1032:$AC1032)+'5N inverse'!$A$15*$C1033/Setup!$B$17+INDEX('5N inverse'!$A$15:$Y$15,1,'5N mesh'!$B$7+1)*Setup!$B$22</f>
        <v>0</v>
      </c>
      <c r="R1033" s="0" t="n">
        <f aca="false">SUMPRODUCT('5N inverse'!$A$16:$Y$16,'5N mesh'!$B$37:$Z$37,$E1032:$AC1032)+'5N inverse'!$A$16*$C1033/Setup!$B$17+INDEX('5N inverse'!$A$16:$Y$16,1,'5N mesh'!$B$7+1)*Setup!$B$22</f>
        <v>0</v>
      </c>
      <c r="S1033" s="0" t="n">
        <f aca="false">SUMPRODUCT('5N inverse'!$A$17:$Y$17,'5N mesh'!$B$37:$Z$37,$E1032:$AC1032)+'5N inverse'!$A$17*$C1033/Setup!$B$17+INDEX('5N inverse'!$A$17:$Y$17,1,'5N mesh'!$B$7+1)*Setup!$B$22</f>
        <v>0</v>
      </c>
      <c r="T1033" s="0" t="n">
        <f aca="false">SUMPRODUCT('5N inverse'!$A$18:$Y$18,'5N mesh'!$B$37:$Z$37,$E1032:$AC1032)+'5N inverse'!$A$18*$C1033/Setup!$B$17+INDEX('5N inverse'!$A$18:$Y$18,1,'5N mesh'!$B$7+1)*Setup!$B$22</f>
        <v>0</v>
      </c>
      <c r="U1033" s="0" t="n">
        <f aca="false">SUMPRODUCT('5N inverse'!$A$19:$Y$19,'5N mesh'!$B$37:$Z$37,$E1032:$AC1032)+'5N inverse'!$A$19*$C1033/Setup!$B$17+INDEX('5N inverse'!$A$19:$Y$19,1,'5N mesh'!$B$7+1)*Setup!$B$22</f>
        <v>0</v>
      </c>
      <c r="V1033" s="0" t="n">
        <f aca="false">SUMPRODUCT('5N inverse'!$A$20:$Y$20,'5N mesh'!$B$37:$Z$37,$E1032:$AC1032)+'5N inverse'!$A$20*$C1033/Setup!$B$17+INDEX('5N inverse'!$A$20:$Y$20,1,'5N mesh'!$B$7+1)*Setup!$B$22</f>
        <v>0</v>
      </c>
      <c r="W1033" s="0" t="n">
        <f aca="false">SUMPRODUCT('5N inverse'!$A$21:$Y$21,'5N mesh'!$B$37:$Z$37,$E1032:$AC1032)+'5N inverse'!$A$21*$C1033/Setup!$B$17+INDEX('5N inverse'!$A$21:$Y$21,1,'5N mesh'!$B$7+1)*Setup!$B$22</f>
        <v>0</v>
      </c>
      <c r="X1033" s="0" t="n">
        <f aca="false">SUMPRODUCT('5N inverse'!$A$22:$Y$22,'5N mesh'!$B$37:$Z$37,$E1032:$AC1032)+'5N inverse'!$A$22*$C1033/Setup!$B$17+INDEX('5N inverse'!$A$22:$Y$22,1,'5N mesh'!$B$7+1)*Setup!$B$22</f>
        <v>0</v>
      </c>
      <c r="Y1033" s="0" t="n">
        <f aca="false">SUMPRODUCT('5N inverse'!$A$23:$Y$23,'5N mesh'!$B$37:$Z$37,$E1032:$AC1032)+'5N inverse'!$A$23*$C1033/Setup!$B$17+INDEX('5N inverse'!$A$23:$Y$23,1,'5N mesh'!$B$7+1)*Setup!$B$22</f>
        <v>0</v>
      </c>
      <c r="Z1033" s="0" t="n">
        <f aca="false">SUMPRODUCT('5N inverse'!$A$24:$Y$24,'5N mesh'!$B$37:$Z$37,$E1032:$AC1032)+'5N inverse'!$A$24*$C1033/Setup!$B$17+INDEX('5N inverse'!$A$24:$Y$24,1,'5N mesh'!$B$7+1)*Setup!$B$22</f>
        <v>0</v>
      </c>
      <c r="AA1033" s="0" t="n">
        <f aca="false">SUMPRODUCT('5N inverse'!$A$25:$Y$25,'5N mesh'!$B$37:$Z$37,$E1032:$AC1032)+'5N inverse'!$A$25*$C1033/Setup!$B$17+INDEX('5N inverse'!$A$25:$Y$25,1,'5N mesh'!$B$7+1)*Setup!$B$22</f>
        <v>0</v>
      </c>
      <c r="AB1033" s="0" t="n">
        <f aca="false">SUMPRODUCT('5N inverse'!$A$26:$Y$26,'5N mesh'!$B$37:$Z$37,$E1032:$AC1032)+'5N inverse'!$A$26*$C1033/Setup!$B$17+INDEX('5N inverse'!$A$26:$Y$26,1,'5N mesh'!$B$7+1)*Setup!$B$22</f>
        <v>0</v>
      </c>
      <c r="AC1033" s="0" t="n">
        <f aca="false">SUMPRODUCT('5N inverse'!$A$27:$Y$27,'5N mesh'!$B$37:$Z$37,$E1032:$AC1032)+'5N inverse'!$A$27*$C1033/Setup!$B$17+INDEX('5N inverse'!$A$27:$Y$27,1,'5N mesh'!$B$7+1)*Setup!$B$22</f>
        <v>0</v>
      </c>
    </row>
    <row r="1034" customFormat="false" ht="15" hidden="false" customHeight="false" outlineLevel="0" collapsed="false">
      <c r="A1034" s="0" t="n">
        <v>1029</v>
      </c>
      <c r="B1034" s="0" t="n">
        <f aca="false">A1034*Setup!$B$11/3600</f>
        <v>85.75</v>
      </c>
      <c r="C1034" s="0" t="n">
        <f aca="false">Setup!$B$7+Setup!$B$8*COS(2*PI()*(B1034-Setup!$B$9)/24)</f>
        <v>27.3258784492102</v>
      </c>
      <c r="D1034" s="0" t="n">
        <f aca="false">(C1034-E1034)/Setup!$B$17</f>
        <v>27.8833852196711</v>
      </c>
      <c r="E1034" s="0" t="n">
        <f aca="false">SUMPRODUCT('5N inverse'!$A$3:$Y$3,'5N mesh'!$B$37:$Z$37,$E1033:$AC1033)+'5N inverse'!$A$3*$C1034/Setup!$B$17+INDEX('5N inverse'!$A$3:$Y$3,1,'5N mesh'!$B$7+1)*Setup!$B$22</f>
        <v>23.7010383706529</v>
      </c>
      <c r="F1034" s="0" t="n">
        <f aca="false">SUMPRODUCT('5N inverse'!$A$4:$Y$4,'5N mesh'!$B$37:$Z$37,$E1033:$AC1033)+'5N inverse'!$A$4*$C1034/Setup!$B$17+INDEX('5N inverse'!$A$4:$Y$4,1,'5N mesh'!$B$7+1)*Setup!$B$22</f>
        <v>22.2620547179024</v>
      </c>
      <c r="G1034" s="0" t="n">
        <f aca="false">SUMPRODUCT('5N inverse'!$A$5:$Y$5,'5N mesh'!$B$37:$Z$37,$E1033:$AC1033)+'5N inverse'!$A$5*$C1034/Setup!$B$17+INDEX('5N inverse'!$A$5:$Y$5,1,'5N mesh'!$B$7+1)*Setup!$B$22</f>
        <v>19.3840874124013</v>
      </c>
      <c r="H1034" s="0" t="n">
        <f aca="false">SUMPRODUCT('5N inverse'!$A$6:$Y$6,'5N mesh'!$B$37:$Z$37,$E1033:$AC1033)+'5N inverse'!$A$6*$C1034/Setup!$B$17+INDEX('5N inverse'!$A$6:$Y$6,1,'5N mesh'!$B$7+1)*Setup!$B$22</f>
        <v>16.5061201069002</v>
      </c>
      <c r="I1034" s="0" t="n">
        <f aca="false">SUMPRODUCT('5N inverse'!$A$7:$Y$7,'5N mesh'!$B$37:$Z$37,$E1033:$AC1033)+'5N inverse'!$A$7*$C1034/Setup!$B$17+INDEX('5N inverse'!$A$7:$Y$7,1,'5N mesh'!$B$7+1)*Setup!$B$22</f>
        <v>15.0671364541497</v>
      </c>
      <c r="J1034" s="0" t="n">
        <f aca="false">SUMPRODUCT('5N inverse'!$A$8:$Y$8,'5N mesh'!$B$37:$Z$37,$E1033:$AC1033)+'5N inverse'!$A$8*$C1034/Setup!$B$17+INDEX('5N inverse'!$A$8:$Y$8,1,'5N mesh'!$B$7+1)*Setup!$B$22</f>
        <v>0</v>
      </c>
      <c r="K1034" s="0" t="n">
        <f aca="false">SUMPRODUCT('5N inverse'!$A$9:$Y$9,'5N mesh'!$B$37:$Z$37,$E1033:$AC1033)+'5N inverse'!$A$9*$C1034/Setup!$B$17+INDEX('5N inverse'!$A$9:$Y$9,1,'5N mesh'!$B$7+1)*Setup!$B$22</f>
        <v>0</v>
      </c>
      <c r="L1034" s="0" t="n">
        <f aca="false">SUMPRODUCT('5N inverse'!$A$10:$Y$10,'5N mesh'!$B$37:$Z$37,$E1033:$AC1033)+'5N inverse'!$A$10*$C1034/Setup!$B$17+INDEX('5N inverse'!$A$10:$Y$10,1,'5N mesh'!$B$7+1)*Setup!$B$22</f>
        <v>0</v>
      </c>
      <c r="M1034" s="0" t="n">
        <f aca="false">SUMPRODUCT('5N inverse'!$A$11:$Y$11,'5N mesh'!$B$37:$Z$37,$E1033:$AC1033)+'5N inverse'!$A$11*$C1034/Setup!$B$17+INDEX('5N inverse'!$A$11:$Y$11,1,'5N mesh'!$B$7+1)*Setup!$B$22</f>
        <v>0</v>
      </c>
      <c r="N1034" s="0" t="n">
        <f aca="false">SUMPRODUCT('5N inverse'!$A$12:$Y$12,'5N mesh'!$B$37:$Z$37,$E1033:$AC1033)+'5N inverse'!$A$12*$C1034/Setup!$B$17+INDEX('5N inverse'!$A$12:$Y$12,1,'5N mesh'!$B$7+1)*Setup!$B$22</f>
        <v>0</v>
      </c>
      <c r="O1034" s="0" t="n">
        <f aca="false">SUMPRODUCT('5N inverse'!$A$13:$Y$13,'5N mesh'!$B$37:$Z$37,$E1033:$AC1033)+'5N inverse'!$A$13*$C1034/Setup!$B$17+INDEX('5N inverse'!$A$13:$Y$13,1,'5N mesh'!$B$7+1)*Setup!$B$22</f>
        <v>0</v>
      </c>
      <c r="P1034" s="0" t="n">
        <f aca="false">SUMPRODUCT('5N inverse'!$A$14:$Y$14,'5N mesh'!$B$37:$Z$37,$E1033:$AC1033)+'5N inverse'!$A$14*$C1034/Setup!$B$17+INDEX('5N inverse'!$A$14:$Y$14,1,'5N mesh'!$B$7+1)*Setup!$B$22</f>
        <v>0</v>
      </c>
      <c r="Q1034" s="0" t="n">
        <f aca="false">SUMPRODUCT('5N inverse'!$A$15:$Y$15,'5N mesh'!$B$37:$Z$37,$E1033:$AC1033)+'5N inverse'!$A$15*$C1034/Setup!$B$17+INDEX('5N inverse'!$A$15:$Y$15,1,'5N mesh'!$B$7+1)*Setup!$B$22</f>
        <v>0</v>
      </c>
      <c r="R1034" s="0" t="n">
        <f aca="false">SUMPRODUCT('5N inverse'!$A$16:$Y$16,'5N mesh'!$B$37:$Z$37,$E1033:$AC1033)+'5N inverse'!$A$16*$C1034/Setup!$B$17+INDEX('5N inverse'!$A$16:$Y$16,1,'5N mesh'!$B$7+1)*Setup!$B$22</f>
        <v>0</v>
      </c>
      <c r="S1034" s="0" t="n">
        <f aca="false">SUMPRODUCT('5N inverse'!$A$17:$Y$17,'5N mesh'!$B$37:$Z$37,$E1033:$AC1033)+'5N inverse'!$A$17*$C1034/Setup!$B$17+INDEX('5N inverse'!$A$17:$Y$17,1,'5N mesh'!$B$7+1)*Setup!$B$22</f>
        <v>0</v>
      </c>
      <c r="T1034" s="0" t="n">
        <f aca="false">SUMPRODUCT('5N inverse'!$A$18:$Y$18,'5N mesh'!$B$37:$Z$37,$E1033:$AC1033)+'5N inverse'!$A$18*$C1034/Setup!$B$17+INDEX('5N inverse'!$A$18:$Y$18,1,'5N mesh'!$B$7+1)*Setup!$B$22</f>
        <v>0</v>
      </c>
      <c r="U1034" s="0" t="n">
        <f aca="false">SUMPRODUCT('5N inverse'!$A$19:$Y$19,'5N mesh'!$B$37:$Z$37,$E1033:$AC1033)+'5N inverse'!$A$19*$C1034/Setup!$B$17+INDEX('5N inverse'!$A$19:$Y$19,1,'5N mesh'!$B$7+1)*Setup!$B$22</f>
        <v>0</v>
      </c>
      <c r="V1034" s="0" t="n">
        <f aca="false">SUMPRODUCT('5N inverse'!$A$20:$Y$20,'5N mesh'!$B$37:$Z$37,$E1033:$AC1033)+'5N inverse'!$A$20*$C1034/Setup!$B$17+INDEX('5N inverse'!$A$20:$Y$20,1,'5N mesh'!$B$7+1)*Setup!$B$22</f>
        <v>0</v>
      </c>
      <c r="W1034" s="0" t="n">
        <f aca="false">SUMPRODUCT('5N inverse'!$A$21:$Y$21,'5N mesh'!$B$37:$Z$37,$E1033:$AC1033)+'5N inverse'!$A$21*$C1034/Setup!$B$17+INDEX('5N inverse'!$A$21:$Y$21,1,'5N mesh'!$B$7+1)*Setup!$B$22</f>
        <v>0</v>
      </c>
      <c r="X1034" s="0" t="n">
        <f aca="false">SUMPRODUCT('5N inverse'!$A$22:$Y$22,'5N mesh'!$B$37:$Z$37,$E1033:$AC1033)+'5N inverse'!$A$22*$C1034/Setup!$B$17+INDEX('5N inverse'!$A$22:$Y$22,1,'5N mesh'!$B$7+1)*Setup!$B$22</f>
        <v>0</v>
      </c>
      <c r="Y1034" s="0" t="n">
        <f aca="false">SUMPRODUCT('5N inverse'!$A$23:$Y$23,'5N mesh'!$B$37:$Z$37,$E1033:$AC1033)+'5N inverse'!$A$23*$C1034/Setup!$B$17+INDEX('5N inverse'!$A$23:$Y$23,1,'5N mesh'!$B$7+1)*Setup!$B$22</f>
        <v>0</v>
      </c>
      <c r="Z1034" s="0" t="n">
        <f aca="false">SUMPRODUCT('5N inverse'!$A$24:$Y$24,'5N mesh'!$B$37:$Z$37,$E1033:$AC1033)+'5N inverse'!$A$24*$C1034/Setup!$B$17+INDEX('5N inverse'!$A$24:$Y$24,1,'5N mesh'!$B$7+1)*Setup!$B$22</f>
        <v>0</v>
      </c>
      <c r="AA1034" s="0" t="n">
        <f aca="false">SUMPRODUCT('5N inverse'!$A$25:$Y$25,'5N mesh'!$B$37:$Z$37,$E1033:$AC1033)+'5N inverse'!$A$25*$C1034/Setup!$B$17+INDEX('5N inverse'!$A$25:$Y$25,1,'5N mesh'!$B$7+1)*Setup!$B$22</f>
        <v>0</v>
      </c>
      <c r="AB1034" s="0" t="n">
        <f aca="false">SUMPRODUCT('5N inverse'!$A$26:$Y$26,'5N mesh'!$B$37:$Z$37,$E1033:$AC1033)+'5N inverse'!$A$26*$C1034/Setup!$B$17+INDEX('5N inverse'!$A$26:$Y$26,1,'5N mesh'!$B$7+1)*Setup!$B$22</f>
        <v>0</v>
      </c>
      <c r="AC1034" s="0" t="n">
        <f aca="false">SUMPRODUCT('5N inverse'!$A$27:$Y$27,'5N mesh'!$B$37:$Z$37,$E1033:$AC1033)+'5N inverse'!$A$27*$C1034/Setup!$B$17+INDEX('5N inverse'!$A$27:$Y$27,1,'5N mesh'!$B$7+1)*Setup!$B$22</f>
        <v>0</v>
      </c>
    </row>
    <row r="1035" customFormat="false" ht="15" hidden="false" customHeight="false" outlineLevel="0" collapsed="false">
      <c r="A1035" s="0" t="n">
        <v>1030</v>
      </c>
      <c r="B1035" s="0" t="n">
        <f aca="false">A1035*Setup!$B$11/3600</f>
        <v>85.8333333333333</v>
      </c>
      <c r="C1035" s="0" t="n">
        <f aca="false">Setup!$B$7+Setup!$B$8*COS(2*PI()*(B1035-Setup!$B$9)/24)</f>
        <v>27.3735657832515</v>
      </c>
      <c r="D1035" s="0" t="n">
        <f aca="false">(C1035-E1035)/Setup!$B$17</f>
        <v>27.9087610743659</v>
      </c>
      <c r="E1035" s="0" t="n">
        <f aca="false">SUMPRODUCT('5N inverse'!$A$3:$Y$3,'5N mesh'!$B$37:$Z$37,$E1034:$AC1034)+'5N inverse'!$A$3*$C1035/Setup!$B$17+INDEX('5N inverse'!$A$3:$Y$3,1,'5N mesh'!$B$7+1)*Setup!$B$22</f>
        <v>23.745426843584</v>
      </c>
      <c r="F1035" s="0" t="n">
        <f aca="false">SUMPRODUCT('5N inverse'!$A$4:$Y$4,'5N mesh'!$B$37:$Z$37,$E1034:$AC1034)+'5N inverse'!$A$4*$C1035/Setup!$B$17+INDEX('5N inverse'!$A$4:$Y$4,1,'5N mesh'!$B$7+1)*Setup!$B$22</f>
        <v>22.2990945104902</v>
      </c>
      <c r="G1035" s="0" t="n">
        <f aca="false">SUMPRODUCT('5N inverse'!$A$5:$Y$5,'5N mesh'!$B$37:$Z$37,$E1034:$AC1034)+'5N inverse'!$A$5*$C1035/Setup!$B$17+INDEX('5N inverse'!$A$5:$Y$5,1,'5N mesh'!$B$7+1)*Setup!$B$22</f>
        <v>19.4064298443027</v>
      </c>
      <c r="H1035" s="0" t="n">
        <f aca="false">SUMPRODUCT('5N inverse'!$A$6:$Y$6,'5N mesh'!$B$37:$Z$37,$E1034:$AC1034)+'5N inverse'!$A$6*$C1035/Setup!$B$17+INDEX('5N inverse'!$A$6:$Y$6,1,'5N mesh'!$B$7+1)*Setup!$B$22</f>
        <v>16.5137651781152</v>
      </c>
      <c r="I1035" s="0" t="n">
        <f aca="false">SUMPRODUCT('5N inverse'!$A$7:$Y$7,'5N mesh'!$B$37:$Z$37,$E1034:$AC1034)+'5N inverse'!$A$7*$C1035/Setup!$B$17+INDEX('5N inverse'!$A$7:$Y$7,1,'5N mesh'!$B$7+1)*Setup!$B$22</f>
        <v>15.0674328450215</v>
      </c>
      <c r="J1035" s="0" t="n">
        <f aca="false">SUMPRODUCT('5N inverse'!$A$8:$Y$8,'5N mesh'!$B$37:$Z$37,$E1034:$AC1034)+'5N inverse'!$A$8*$C1035/Setup!$B$17+INDEX('5N inverse'!$A$8:$Y$8,1,'5N mesh'!$B$7+1)*Setup!$B$22</f>
        <v>0</v>
      </c>
      <c r="K1035" s="0" t="n">
        <f aca="false">SUMPRODUCT('5N inverse'!$A$9:$Y$9,'5N mesh'!$B$37:$Z$37,$E1034:$AC1034)+'5N inverse'!$A$9*$C1035/Setup!$B$17+INDEX('5N inverse'!$A$9:$Y$9,1,'5N mesh'!$B$7+1)*Setup!$B$22</f>
        <v>0</v>
      </c>
      <c r="L1035" s="0" t="n">
        <f aca="false">SUMPRODUCT('5N inverse'!$A$10:$Y$10,'5N mesh'!$B$37:$Z$37,$E1034:$AC1034)+'5N inverse'!$A$10*$C1035/Setup!$B$17+INDEX('5N inverse'!$A$10:$Y$10,1,'5N mesh'!$B$7+1)*Setup!$B$22</f>
        <v>0</v>
      </c>
      <c r="M1035" s="0" t="n">
        <f aca="false">SUMPRODUCT('5N inverse'!$A$11:$Y$11,'5N mesh'!$B$37:$Z$37,$E1034:$AC1034)+'5N inverse'!$A$11*$C1035/Setup!$B$17+INDEX('5N inverse'!$A$11:$Y$11,1,'5N mesh'!$B$7+1)*Setup!$B$22</f>
        <v>0</v>
      </c>
      <c r="N1035" s="0" t="n">
        <f aca="false">SUMPRODUCT('5N inverse'!$A$12:$Y$12,'5N mesh'!$B$37:$Z$37,$E1034:$AC1034)+'5N inverse'!$A$12*$C1035/Setup!$B$17+INDEX('5N inverse'!$A$12:$Y$12,1,'5N mesh'!$B$7+1)*Setup!$B$22</f>
        <v>0</v>
      </c>
      <c r="O1035" s="0" t="n">
        <f aca="false">SUMPRODUCT('5N inverse'!$A$13:$Y$13,'5N mesh'!$B$37:$Z$37,$E1034:$AC1034)+'5N inverse'!$A$13*$C1035/Setup!$B$17+INDEX('5N inverse'!$A$13:$Y$13,1,'5N mesh'!$B$7+1)*Setup!$B$22</f>
        <v>0</v>
      </c>
      <c r="P1035" s="0" t="n">
        <f aca="false">SUMPRODUCT('5N inverse'!$A$14:$Y$14,'5N mesh'!$B$37:$Z$37,$E1034:$AC1034)+'5N inverse'!$A$14*$C1035/Setup!$B$17+INDEX('5N inverse'!$A$14:$Y$14,1,'5N mesh'!$B$7+1)*Setup!$B$22</f>
        <v>0</v>
      </c>
      <c r="Q1035" s="0" t="n">
        <f aca="false">SUMPRODUCT('5N inverse'!$A$15:$Y$15,'5N mesh'!$B$37:$Z$37,$E1034:$AC1034)+'5N inverse'!$A$15*$C1035/Setup!$B$17+INDEX('5N inverse'!$A$15:$Y$15,1,'5N mesh'!$B$7+1)*Setup!$B$22</f>
        <v>0</v>
      </c>
      <c r="R1035" s="0" t="n">
        <f aca="false">SUMPRODUCT('5N inverse'!$A$16:$Y$16,'5N mesh'!$B$37:$Z$37,$E1034:$AC1034)+'5N inverse'!$A$16*$C1035/Setup!$B$17+INDEX('5N inverse'!$A$16:$Y$16,1,'5N mesh'!$B$7+1)*Setup!$B$22</f>
        <v>0</v>
      </c>
      <c r="S1035" s="0" t="n">
        <f aca="false">SUMPRODUCT('5N inverse'!$A$17:$Y$17,'5N mesh'!$B$37:$Z$37,$E1034:$AC1034)+'5N inverse'!$A$17*$C1035/Setup!$B$17+INDEX('5N inverse'!$A$17:$Y$17,1,'5N mesh'!$B$7+1)*Setup!$B$22</f>
        <v>0</v>
      </c>
      <c r="T1035" s="0" t="n">
        <f aca="false">SUMPRODUCT('5N inverse'!$A$18:$Y$18,'5N mesh'!$B$37:$Z$37,$E1034:$AC1034)+'5N inverse'!$A$18*$C1035/Setup!$B$17+INDEX('5N inverse'!$A$18:$Y$18,1,'5N mesh'!$B$7+1)*Setup!$B$22</f>
        <v>0</v>
      </c>
      <c r="U1035" s="0" t="n">
        <f aca="false">SUMPRODUCT('5N inverse'!$A$19:$Y$19,'5N mesh'!$B$37:$Z$37,$E1034:$AC1034)+'5N inverse'!$A$19*$C1035/Setup!$B$17+INDEX('5N inverse'!$A$19:$Y$19,1,'5N mesh'!$B$7+1)*Setup!$B$22</f>
        <v>0</v>
      </c>
      <c r="V1035" s="0" t="n">
        <f aca="false">SUMPRODUCT('5N inverse'!$A$20:$Y$20,'5N mesh'!$B$37:$Z$37,$E1034:$AC1034)+'5N inverse'!$A$20*$C1035/Setup!$B$17+INDEX('5N inverse'!$A$20:$Y$20,1,'5N mesh'!$B$7+1)*Setup!$B$22</f>
        <v>0</v>
      </c>
      <c r="W1035" s="0" t="n">
        <f aca="false">SUMPRODUCT('5N inverse'!$A$21:$Y$21,'5N mesh'!$B$37:$Z$37,$E1034:$AC1034)+'5N inverse'!$A$21*$C1035/Setup!$B$17+INDEX('5N inverse'!$A$21:$Y$21,1,'5N mesh'!$B$7+1)*Setup!$B$22</f>
        <v>0</v>
      </c>
      <c r="X1035" s="0" t="n">
        <f aca="false">SUMPRODUCT('5N inverse'!$A$22:$Y$22,'5N mesh'!$B$37:$Z$37,$E1034:$AC1034)+'5N inverse'!$A$22*$C1035/Setup!$B$17+INDEX('5N inverse'!$A$22:$Y$22,1,'5N mesh'!$B$7+1)*Setup!$B$22</f>
        <v>0</v>
      </c>
      <c r="Y1035" s="0" t="n">
        <f aca="false">SUMPRODUCT('5N inverse'!$A$23:$Y$23,'5N mesh'!$B$37:$Z$37,$E1034:$AC1034)+'5N inverse'!$A$23*$C1035/Setup!$B$17+INDEX('5N inverse'!$A$23:$Y$23,1,'5N mesh'!$B$7+1)*Setup!$B$22</f>
        <v>0</v>
      </c>
      <c r="Z1035" s="0" t="n">
        <f aca="false">SUMPRODUCT('5N inverse'!$A$24:$Y$24,'5N mesh'!$B$37:$Z$37,$E1034:$AC1034)+'5N inverse'!$A$24*$C1035/Setup!$B$17+INDEX('5N inverse'!$A$24:$Y$24,1,'5N mesh'!$B$7+1)*Setup!$B$22</f>
        <v>0</v>
      </c>
      <c r="AA1035" s="0" t="n">
        <f aca="false">SUMPRODUCT('5N inverse'!$A$25:$Y$25,'5N mesh'!$B$37:$Z$37,$E1034:$AC1034)+'5N inverse'!$A$25*$C1035/Setup!$B$17+INDEX('5N inverse'!$A$25:$Y$25,1,'5N mesh'!$B$7+1)*Setup!$B$22</f>
        <v>0</v>
      </c>
      <c r="AB1035" s="0" t="n">
        <f aca="false">SUMPRODUCT('5N inverse'!$A$26:$Y$26,'5N mesh'!$B$37:$Z$37,$E1034:$AC1034)+'5N inverse'!$A$26*$C1035/Setup!$B$17+INDEX('5N inverse'!$A$26:$Y$26,1,'5N mesh'!$B$7+1)*Setup!$B$22</f>
        <v>0</v>
      </c>
      <c r="AC1035" s="0" t="n">
        <f aca="false">SUMPRODUCT('5N inverse'!$A$27:$Y$27,'5N mesh'!$B$37:$Z$37,$E1034:$AC1034)+'5N inverse'!$A$27*$C1035/Setup!$B$17+INDEX('5N inverse'!$A$27:$Y$27,1,'5N mesh'!$B$7+1)*Setup!$B$22</f>
        <v>0</v>
      </c>
    </row>
    <row r="1036" customFormat="false" ht="15" hidden="false" customHeight="false" outlineLevel="0" collapsed="false">
      <c r="A1036" s="0" t="n">
        <v>1031</v>
      </c>
      <c r="B1036" s="0" t="n">
        <f aca="false">A1036*Setup!$B$11/3600</f>
        <v>85.9166666666667</v>
      </c>
      <c r="C1036" s="0" t="n">
        <f aca="false">Setup!$B$7+Setup!$B$8*COS(2*PI()*(B1036-Setup!$B$9)/24)</f>
        <v>27.4196474826918</v>
      </c>
      <c r="D1036" s="0" t="n">
        <f aca="false">(C1036-E1036)/Setup!$B$17</f>
        <v>27.9217396389593</v>
      </c>
      <c r="E1036" s="0" t="n">
        <f aca="false">SUMPRODUCT('5N inverse'!$A$3:$Y$3,'5N mesh'!$B$37:$Z$37,$E1035:$AC1035)+'5N inverse'!$A$3*$C1036/Setup!$B$17+INDEX('5N inverse'!$A$3:$Y$3,1,'5N mesh'!$B$7+1)*Setup!$B$22</f>
        <v>23.7898213296271</v>
      </c>
      <c r="F1036" s="0" t="n">
        <f aca="false">SUMPRODUCT('5N inverse'!$A$4:$Y$4,'5N mesh'!$B$37:$Z$37,$E1035:$AC1035)+'5N inverse'!$A$4*$C1036/Setup!$B$17+INDEX('5N inverse'!$A$4:$Y$4,1,'5N mesh'!$B$7+1)*Setup!$B$22</f>
        <v>22.3361398697172</v>
      </c>
      <c r="G1036" s="0" t="n">
        <f aca="false">SUMPRODUCT('5N inverse'!$A$5:$Y$5,'5N mesh'!$B$37:$Z$37,$E1035:$AC1035)+'5N inverse'!$A$5*$C1036/Setup!$B$17+INDEX('5N inverse'!$A$5:$Y$5,1,'5N mesh'!$B$7+1)*Setup!$B$22</f>
        <v>19.4287769498974</v>
      </c>
      <c r="H1036" s="0" t="n">
        <f aca="false">SUMPRODUCT('5N inverse'!$A$6:$Y$6,'5N mesh'!$B$37:$Z$37,$E1035:$AC1035)+'5N inverse'!$A$6*$C1036/Setup!$B$17+INDEX('5N inverse'!$A$6:$Y$6,1,'5N mesh'!$B$7+1)*Setup!$B$22</f>
        <v>16.5214140300777</v>
      </c>
      <c r="I1036" s="0" t="n">
        <f aca="false">SUMPRODUCT('5N inverse'!$A$7:$Y$7,'5N mesh'!$B$37:$Z$37,$E1035:$AC1035)+'5N inverse'!$A$7*$C1036/Setup!$B$17+INDEX('5N inverse'!$A$7:$Y$7,1,'5N mesh'!$B$7+1)*Setup!$B$22</f>
        <v>15.0677325701678</v>
      </c>
      <c r="J1036" s="0" t="n">
        <f aca="false">SUMPRODUCT('5N inverse'!$A$8:$Y$8,'5N mesh'!$B$37:$Z$37,$E1035:$AC1035)+'5N inverse'!$A$8*$C1036/Setup!$B$17+INDEX('5N inverse'!$A$8:$Y$8,1,'5N mesh'!$B$7+1)*Setup!$B$22</f>
        <v>0</v>
      </c>
      <c r="K1036" s="0" t="n">
        <f aca="false">SUMPRODUCT('5N inverse'!$A$9:$Y$9,'5N mesh'!$B$37:$Z$37,$E1035:$AC1035)+'5N inverse'!$A$9*$C1036/Setup!$B$17+INDEX('5N inverse'!$A$9:$Y$9,1,'5N mesh'!$B$7+1)*Setup!$B$22</f>
        <v>0</v>
      </c>
      <c r="L1036" s="0" t="n">
        <f aca="false">SUMPRODUCT('5N inverse'!$A$10:$Y$10,'5N mesh'!$B$37:$Z$37,$E1035:$AC1035)+'5N inverse'!$A$10*$C1036/Setup!$B$17+INDEX('5N inverse'!$A$10:$Y$10,1,'5N mesh'!$B$7+1)*Setup!$B$22</f>
        <v>0</v>
      </c>
      <c r="M1036" s="0" t="n">
        <f aca="false">SUMPRODUCT('5N inverse'!$A$11:$Y$11,'5N mesh'!$B$37:$Z$37,$E1035:$AC1035)+'5N inverse'!$A$11*$C1036/Setup!$B$17+INDEX('5N inverse'!$A$11:$Y$11,1,'5N mesh'!$B$7+1)*Setup!$B$22</f>
        <v>0</v>
      </c>
      <c r="N1036" s="0" t="n">
        <f aca="false">SUMPRODUCT('5N inverse'!$A$12:$Y$12,'5N mesh'!$B$37:$Z$37,$E1035:$AC1035)+'5N inverse'!$A$12*$C1036/Setup!$B$17+INDEX('5N inverse'!$A$12:$Y$12,1,'5N mesh'!$B$7+1)*Setup!$B$22</f>
        <v>0</v>
      </c>
      <c r="O1036" s="0" t="n">
        <f aca="false">SUMPRODUCT('5N inverse'!$A$13:$Y$13,'5N mesh'!$B$37:$Z$37,$E1035:$AC1035)+'5N inverse'!$A$13*$C1036/Setup!$B$17+INDEX('5N inverse'!$A$13:$Y$13,1,'5N mesh'!$B$7+1)*Setup!$B$22</f>
        <v>0</v>
      </c>
      <c r="P1036" s="0" t="n">
        <f aca="false">SUMPRODUCT('5N inverse'!$A$14:$Y$14,'5N mesh'!$B$37:$Z$37,$E1035:$AC1035)+'5N inverse'!$A$14*$C1036/Setup!$B$17+INDEX('5N inverse'!$A$14:$Y$14,1,'5N mesh'!$B$7+1)*Setup!$B$22</f>
        <v>0</v>
      </c>
      <c r="Q1036" s="0" t="n">
        <f aca="false">SUMPRODUCT('5N inverse'!$A$15:$Y$15,'5N mesh'!$B$37:$Z$37,$E1035:$AC1035)+'5N inverse'!$A$15*$C1036/Setup!$B$17+INDEX('5N inverse'!$A$15:$Y$15,1,'5N mesh'!$B$7+1)*Setup!$B$22</f>
        <v>0</v>
      </c>
      <c r="R1036" s="0" t="n">
        <f aca="false">SUMPRODUCT('5N inverse'!$A$16:$Y$16,'5N mesh'!$B$37:$Z$37,$E1035:$AC1035)+'5N inverse'!$A$16*$C1036/Setup!$B$17+INDEX('5N inverse'!$A$16:$Y$16,1,'5N mesh'!$B$7+1)*Setup!$B$22</f>
        <v>0</v>
      </c>
      <c r="S1036" s="0" t="n">
        <f aca="false">SUMPRODUCT('5N inverse'!$A$17:$Y$17,'5N mesh'!$B$37:$Z$37,$E1035:$AC1035)+'5N inverse'!$A$17*$C1036/Setup!$B$17+INDEX('5N inverse'!$A$17:$Y$17,1,'5N mesh'!$B$7+1)*Setup!$B$22</f>
        <v>0</v>
      </c>
      <c r="T1036" s="0" t="n">
        <f aca="false">SUMPRODUCT('5N inverse'!$A$18:$Y$18,'5N mesh'!$B$37:$Z$37,$E1035:$AC1035)+'5N inverse'!$A$18*$C1036/Setup!$B$17+INDEX('5N inverse'!$A$18:$Y$18,1,'5N mesh'!$B$7+1)*Setup!$B$22</f>
        <v>0</v>
      </c>
      <c r="U1036" s="0" t="n">
        <f aca="false">SUMPRODUCT('5N inverse'!$A$19:$Y$19,'5N mesh'!$B$37:$Z$37,$E1035:$AC1035)+'5N inverse'!$A$19*$C1036/Setup!$B$17+INDEX('5N inverse'!$A$19:$Y$19,1,'5N mesh'!$B$7+1)*Setup!$B$22</f>
        <v>0</v>
      </c>
      <c r="V1036" s="0" t="n">
        <f aca="false">SUMPRODUCT('5N inverse'!$A$20:$Y$20,'5N mesh'!$B$37:$Z$37,$E1035:$AC1035)+'5N inverse'!$A$20*$C1036/Setup!$B$17+INDEX('5N inverse'!$A$20:$Y$20,1,'5N mesh'!$B$7+1)*Setup!$B$22</f>
        <v>0</v>
      </c>
      <c r="W1036" s="0" t="n">
        <f aca="false">SUMPRODUCT('5N inverse'!$A$21:$Y$21,'5N mesh'!$B$37:$Z$37,$E1035:$AC1035)+'5N inverse'!$A$21*$C1036/Setup!$B$17+INDEX('5N inverse'!$A$21:$Y$21,1,'5N mesh'!$B$7+1)*Setup!$B$22</f>
        <v>0</v>
      </c>
      <c r="X1036" s="0" t="n">
        <f aca="false">SUMPRODUCT('5N inverse'!$A$22:$Y$22,'5N mesh'!$B$37:$Z$37,$E1035:$AC1035)+'5N inverse'!$A$22*$C1036/Setup!$B$17+INDEX('5N inverse'!$A$22:$Y$22,1,'5N mesh'!$B$7+1)*Setup!$B$22</f>
        <v>0</v>
      </c>
      <c r="Y1036" s="0" t="n">
        <f aca="false">SUMPRODUCT('5N inverse'!$A$23:$Y$23,'5N mesh'!$B$37:$Z$37,$E1035:$AC1035)+'5N inverse'!$A$23*$C1036/Setup!$B$17+INDEX('5N inverse'!$A$23:$Y$23,1,'5N mesh'!$B$7+1)*Setup!$B$22</f>
        <v>0</v>
      </c>
      <c r="Z1036" s="0" t="n">
        <f aca="false">SUMPRODUCT('5N inverse'!$A$24:$Y$24,'5N mesh'!$B$37:$Z$37,$E1035:$AC1035)+'5N inverse'!$A$24*$C1036/Setup!$B$17+INDEX('5N inverse'!$A$24:$Y$24,1,'5N mesh'!$B$7+1)*Setup!$B$22</f>
        <v>0</v>
      </c>
      <c r="AA1036" s="0" t="n">
        <f aca="false">SUMPRODUCT('5N inverse'!$A$25:$Y$25,'5N mesh'!$B$37:$Z$37,$E1035:$AC1035)+'5N inverse'!$A$25*$C1036/Setup!$B$17+INDEX('5N inverse'!$A$25:$Y$25,1,'5N mesh'!$B$7+1)*Setup!$B$22</f>
        <v>0</v>
      </c>
      <c r="AB1036" s="0" t="n">
        <f aca="false">SUMPRODUCT('5N inverse'!$A$26:$Y$26,'5N mesh'!$B$37:$Z$37,$E1035:$AC1035)+'5N inverse'!$A$26*$C1036/Setup!$B$17+INDEX('5N inverse'!$A$26:$Y$26,1,'5N mesh'!$B$7+1)*Setup!$B$22</f>
        <v>0</v>
      </c>
      <c r="AC1036" s="0" t="n">
        <f aca="false">SUMPRODUCT('5N inverse'!$A$27:$Y$27,'5N mesh'!$B$37:$Z$37,$E1035:$AC1035)+'5N inverse'!$A$27*$C1036/Setup!$B$17+INDEX('5N inverse'!$A$27:$Y$27,1,'5N mesh'!$B$7+1)*Setup!$B$22</f>
        <v>0</v>
      </c>
    </row>
    <row r="1037" customFormat="false" ht="15" hidden="false" customHeight="false" outlineLevel="0" collapsed="false">
      <c r="A1037" s="0" t="n">
        <v>1032</v>
      </c>
      <c r="B1037" s="0" t="n">
        <f aca="false">A1037*Setup!$B$11/3600</f>
        <v>86</v>
      </c>
      <c r="C1037" s="0" t="n">
        <f aca="false">Setup!$B$7+Setup!$B$8*COS(2*PI()*(B1037-Setup!$B$9)/24)</f>
        <v>27.4641016151378</v>
      </c>
      <c r="D1037" s="0" t="n">
        <f aca="false">(C1037-E1037)/Setup!$B$17</f>
        <v>27.9223147356901</v>
      </c>
      <c r="E1037" s="0" t="n">
        <f aca="false">SUMPRODUCT('5N inverse'!$A$3:$Y$3,'5N mesh'!$B$37:$Z$37,$E1036:$AC1036)+'5N inverse'!$A$3*$C1037/Setup!$B$17+INDEX('5N inverse'!$A$3:$Y$3,1,'5N mesh'!$B$7+1)*Setup!$B$22</f>
        <v>23.834200699498</v>
      </c>
      <c r="F1037" s="0" t="n">
        <f aca="false">SUMPRODUCT('5N inverse'!$A$4:$Y$4,'5N mesh'!$B$37:$Z$37,$E1036:$AC1036)+'5N inverse'!$A$4*$C1037/Setup!$B$17+INDEX('5N inverse'!$A$4:$Y$4,1,'5N mesh'!$B$7+1)*Setup!$B$22</f>
        <v>22.3731731640712</v>
      </c>
      <c r="G1037" s="0" t="n">
        <f aca="false">SUMPRODUCT('5N inverse'!$A$5:$Y$5,'5N mesh'!$B$37:$Z$37,$E1036:$AC1036)+'5N inverse'!$A$5*$C1037/Setup!$B$17+INDEX('5N inverse'!$A$5:$Y$5,1,'5N mesh'!$B$7+1)*Setup!$B$22</f>
        <v>19.4511180932174</v>
      </c>
      <c r="H1037" s="0" t="n">
        <f aca="false">SUMPRODUCT('5N inverse'!$A$6:$Y$6,'5N mesh'!$B$37:$Z$37,$E1036:$AC1036)+'5N inverse'!$A$6*$C1037/Setup!$B$17+INDEX('5N inverse'!$A$6:$Y$6,1,'5N mesh'!$B$7+1)*Setup!$B$22</f>
        <v>16.5290630223637</v>
      </c>
      <c r="I1037" s="0" t="n">
        <f aca="false">SUMPRODUCT('5N inverse'!$A$7:$Y$7,'5N mesh'!$B$37:$Z$37,$E1036:$AC1036)+'5N inverse'!$A$7*$C1037/Setup!$B$17+INDEX('5N inverse'!$A$7:$Y$7,1,'5N mesh'!$B$7+1)*Setup!$B$22</f>
        <v>15.0680354869368</v>
      </c>
      <c r="J1037" s="0" t="n">
        <f aca="false">SUMPRODUCT('5N inverse'!$A$8:$Y$8,'5N mesh'!$B$37:$Z$37,$E1036:$AC1036)+'5N inverse'!$A$8*$C1037/Setup!$B$17+INDEX('5N inverse'!$A$8:$Y$8,1,'5N mesh'!$B$7+1)*Setup!$B$22</f>
        <v>0</v>
      </c>
      <c r="K1037" s="0" t="n">
        <f aca="false">SUMPRODUCT('5N inverse'!$A$9:$Y$9,'5N mesh'!$B$37:$Z$37,$E1036:$AC1036)+'5N inverse'!$A$9*$C1037/Setup!$B$17+INDEX('5N inverse'!$A$9:$Y$9,1,'5N mesh'!$B$7+1)*Setup!$B$22</f>
        <v>0</v>
      </c>
      <c r="L1037" s="0" t="n">
        <f aca="false">SUMPRODUCT('5N inverse'!$A$10:$Y$10,'5N mesh'!$B$37:$Z$37,$E1036:$AC1036)+'5N inverse'!$A$10*$C1037/Setup!$B$17+INDEX('5N inverse'!$A$10:$Y$10,1,'5N mesh'!$B$7+1)*Setup!$B$22</f>
        <v>0</v>
      </c>
      <c r="M1037" s="0" t="n">
        <f aca="false">SUMPRODUCT('5N inverse'!$A$11:$Y$11,'5N mesh'!$B$37:$Z$37,$E1036:$AC1036)+'5N inverse'!$A$11*$C1037/Setup!$B$17+INDEX('5N inverse'!$A$11:$Y$11,1,'5N mesh'!$B$7+1)*Setup!$B$22</f>
        <v>0</v>
      </c>
      <c r="N1037" s="0" t="n">
        <f aca="false">SUMPRODUCT('5N inverse'!$A$12:$Y$12,'5N mesh'!$B$37:$Z$37,$E1036:$AC1036)+'5N inverse'!$A$12*$C1037/Setup!$B$17+INDEX('5N inverse'!$A$12:$Y$12,1,'5N mesh'!$B$7+1)*Setup!$B$22</f>
        <v>0</v>
      </c>
      <c r="O1037" s="0" t="n">
        <f aca="false">SUMPRODUCT('5N inverse'!$A$13:$Y$13,'5N mesh'!$B$37:$Z$37,$E1036:$AC1036)+'5N inverse'!$A$13*$C1037/Setup!$B$17+INDEX('5N inverse'!$A$13:$Y$13,1,'5N mesh'!$B$7+1)*Setup!$B$22</f>
        <v>0</v>
      </c>
      <c r="P1037" s="0" t="n">
        <f aca="false">SUMPRODUCT('5N inverse'!$A$14:$Y$14,'5N mesh'!$B$37:$Z$37,$E1036:$AC1036)+'5N inverse'!$A$14*$C1037/Setup!$B$17+INDEX('5N inverse'!$A$14:$Y$14,1,'5N mesh'!$B$7+1)*Setup!$B$22</f>
        <v>0</v>
      </c>
      <c r="Q1037" s="0" t="n">
        <f aca="false">SUMPRODUCT('5N inverse'!$A$15:$Y$15,'5N mesh'!$B$37:$Z$37,$E1036:$AC1036)+'5N inverse'!$A$15*$C1037/Setup!$B$17+INDEX('5N inverse'!$A$15:$Y$15,1,'5N mesh'!$B$7+1)*Setup!$B$22</f>
        <v>0</v>
      </c>
      <c r="R1037" s="0" t="n">
        <f aca="false">SUMPRODUCT('5N inverse'!$A$16:$Y$16,'5N mesh'!$B$37:$Z$37,$E1036:$AC1036)+'5N inverse'!$A$16*$C1037/Setup!$B$17+INDEX('5N inverse'!$A$16:$Y$16,1,'5N mesh'!$B$7+1)*Setup!$B$22</f>
        <v>0</v>
      </c>
      <c r="S1037" s="0" t="n">
        <f aca="false">SUMPRODUCT('5N inverse'!$A$17:$Y$17,'5N mesh'!$B$37:$Z$37,$E1036:$AC1036)+'5N inverse'!$A$17*$C1037/Setup!$B$17+INDEX('5N inverse'!$A$17:$Y$17,1,'5N mesh'!$B$7+1)*Setup!$B$22</f>
        <v>0</v>
      </c>
      <c r="T1037" s="0" t="n">
        <f aca="false">SUMPRODUCT('5N inverse'!$A$18:$Y$18,'5N mesh'!$B$37:$Z$37,$E1036:$AC1036)+'5N inverse'!$A$18*$C1037/Setup!$B$17+INDEX('5N inverse'!$A$18:$Y$18,1,'5N mesh'!$B$7+1)*Setup!$B$22</f>
        <v>0</v>
      </c>
      <c r="U1037" s="0" t="n">
        <f aca="false">SUMPRODUCT('5N inverse'!$A$19:$Y$19,'5N mesh'!$B$37:$Z$37,$E1036:$AC1036)+'5N inverse'!$A$19*$C1037/Setup!$B$17+INDEX('5N inverse'!$A$19:$Y$19,1,'5N mesh'!$B$7+1)*Setup!$B$22</f>
        <v>0</v>
      </c>
      <c r="V1037" s="0" t="n">
        <f aca="false">SUMPRODUCT('5N inverse'!$A$20:$Y$20,'5N mesh'!$B$37:$Z$37,$E1036:$AC1036)+'5N inverse'!$A$20*$C1037/Setup!$B$17+INDEX('5N inverse'!$A$20:$Y$20,1,'5N mesh'!$B$7+1)*Setup!$B$22</f>
        <v>0</v>
      </c>
      <c r="W1037" s="0" t="n">
        <f aca="false">SUMPRODUCT('5N inverse'!$A$21:$Y$21,'5N mesh'!$B$37:$Z$37,$E1036:$AC1036)+'5N inverse'!$A$21*$C1037/Setup!$B$17+INDEX('5N inverse'!$A$21:$Y$21,1,'5N mesh'!$B$7+1)*Setup!$B$22</f>
        <v>0</v>
      </c>
      <c r="X1037" s="0" t="n">
        <f aca="false">SUMPRODUCT('5N inverse'!$A$22:$Y$22,'5N mesh'!$B$37:$Z$37,$E1036:$AC1036)+'5N inverse'!$A$22*$C1037/Setup!$B$17+INDEX('5N inverse'!$A$22:$Y$22,1,'5N mesh'!$B$7+1)*Setup!$B$22</f>
        <v>0</v>
      </c>
      <c r="Y1037" s="0" t="n">
        <f aca="false">SUMPRODUCT('5N inverse'!$A$23:$Y$23,'5N mesh'!$B$37:$Z$37,$E1036:$AC1036)+'5N inverse'!$A$23*$C1037/Setup!$B$17+INDEX('5N inverse'!$A$23:$Y$23,1,'5N mesh'!$B$7+1)*Setup!$B$22</f>
        <v>0</v>
      </c>
      <c r="Z1037" s="0" t="n">
        <f aca="false">SUMPRODUCT('5N inverse'!$A$24:$Y$24,'5N mesh'!$B$37:$Z$37,$E1036:$AC1036)+'5N inverse'!$A$24*$C1037/Setup!$B$17+INDEX('5N inverse'!$A$24:$Y$24,1,'5N mesh'!$B$7+1)*Setup!$B$22</f>
        <v>0</v>
      </c>
      <c r="AA1037" s="0" t="n">
        <f aca="false">SUMPRODUCT('5N inverse'!$A$25:$Y$25,'5N mesh'!$B$37:$Z$37,$E1036:$AC1036)+'5N inverse'!$A$25*$C1037/Setup!$B$17+INDEX('5N inverse'!$A$25:$Y$25,1,'5N mesh'!$B$7+1)*Setup!$B$22</f>
        <v>0</v>
      </c>
      <c r="AB1037" s="0" t="n">
        <f aca="false">SUMPRODUCT('5N inverse'!$A$26:$Y$26,'5N mesh'!$B$37:$Z$37,$E1036:$AC1036)+'5N inverse'!$A$26*$C1037/Setup!$B$17+INDEX('5N inverse'!$A$26:$Y$26,1,'5N mesh'!$B$7+1)*Setup!$B$22</f>
        <v>0</v>
      </c>
      <c r="AC1037" s="0" t="n">
        <f aca="false">SUMPRODUCT('5N inverse'!$A$27:$Y$27,'5N mesh'!$B$37:$Z$37,$E1036:$AC1036)+'5N inverse'!$A$27*$C1037/Setup!$B$17+INDEX('5N inverse'!$A$27:$Y$27,1,'5N mesh'!$B$7+1)*Setup!$B$22</f>
        <v>0</v>
      </c>
    </row>
    <row r="1038" customFormat="false" ht="15" hidden="false" customHeight="false" outlineLevel="0" collapsed="false">
      <c r="A1038" s="0" t="n">
        <v>1033</v>
      </c>
      <c r="B1038" s="0" t="n">
        <f aca="false">A1038*Setup!$B$11/3600</f>
        <v>86.0833333333333</v>
      </c>
      <c r="C1038" s="0" t="n">
        <f aca="false">Setup!$B$7+Setup!$B$8*COS(2*PI()*(B1038-Setup!$B$9)/24)</f>
        <v>27.50690702283</v>
      </c>
      <c r="D1038" s="0" t="n">
        <f aca="false">(C1038-E1038)/Setup!$B$17</f>
        <v>27.9104860901852</v>
      </c>
      <c r="E1038" s="0" t="n">
        <f aca="false">SUMPRODUCT('5N inverse'!$A$3:$Y$3,'5N mesh'!$B$37:$Z$37,$E1037:$AC1037)+'5N inverse'!$A$3*$C1038/Setup!$B$17+INDEX('5N inverse'!$A$3:$Y$3,1,'5N mesh'!$B$7+1)*Setup!$B$22</f>
        <v>23.8785438311059</v>
      </c>
      <c r="F1038" s="0" t="n">
        <f aca="false">SUMPRODUCT('5N inverse'!$A$4:$Y$4,'5N mesh'!$B$37:$Z$37,$E1037:$AC1037)+'5N inverse'!$A$4*$C1038/Setup!$B$17+INDEX('5N inverse'!$A$4:$Y$4,1,'5N mesh'!$B$7+1)*Setup!$B$22</f>
        <v>22.4101767677812</v>
      </c>
      <c r="G1038" s="0" t="n">
        <f aca="false">SUMPRODUCT('5N inverse'!$A$5:$Y$5,'5N mesh'!$B$37:$Z$37,$E1037:$AC1037)+'5N inverse'!$A$5*$C1038/Setup!$B$17+INDEX('5N inverse'!$A$5:$Y$5,1,'5N mesh'!$B$7+1)*Setup!$B$22</f>
        <v>19.4734426411317</v>
      </c>
      <c r="H1038" s="0" t="n">
        <f aca="false">SUMPRODUCT('5N inverse'!$A$6:$Y$6,'5N mesh'!$B$37:$Z$37,$E1037:$AC1037)+'5N inverse'!$A$6*$C1038/Setup!$B$17+INDEX('5N inverse'!$A$6:$Y$6,1,'5N mesh'!$B$7+1)*Setup!$B$22</f>
        <v>16.5367085144823</v>
      </c>
      <c r="I1038" s="0" t="n">
        <f aca="false">SUMPRODUCT('5N inverse'!$A$7:$Y$7,'5N mesh'!$B$37:$Z$37,$E1037:$AC1037)+'5N inverse'!$A$7*$C1038/Setup!$B$17+INDEX('5N inverse'!$A$7:$Y$7,1,'5N mesh'!$B$7+1)*Setup!$B$22</f>
        <v>15.0683414511575</v>
      </c>
      <c r="J1038" s="0" t="n">
        <f aca="false">SUMPRODUCT('5N inverse'!$A$8:$Y$8,'5N mesh'!$B$37:$Z$37,$E1037:$AC1037)+'5N inverse'!$A$8*$C1038/Setup!$B$17+INDEX('5N inverse'!$A$8:$Y$8,1,'5N mesh'!$B$7+1)*Setup!$B$22</f>
        <v>0</v>
      </c>
      <c r="K1038" s="0" t="n">
        <f aca="false">SUMPRODUCT('5N inverse'!$A$9:$Y$9,'5N mesh'!$B$37:$Z$37,$E1037:$AC1037)+'5N inverse'!$A$9*$C1038/Setup!$B$17+INDEX('5N inverse'!$A$9:$Y$9,1,'5N mesh'!$B$7+1)*Setup!$B$22</f>
        <v>0</v>
      </c>
      <c r="L1038" s="0" t="n">
        <f aca="false">SUMPRODUCT('5N inverse'!$A$10:$Y$10,'5N mesh'!$B$37:$Z$37,$E1037:$AC1037)+'5N inverse'!$A$10*$C1038/Setup!$B$17+INDEX('5N inverse'!$A$10:$Y$10,1,'5N mesh'!$B$7+1)*Setup!$B$22</f>
        <v>0</v>
      </c>
      <c r="M1038" s="0" t="n">
        <f aca="false">SUMPRODUCT('5N inverse'!$A$11:$Y$11,'5N mesh'!$B$37:$Z$37,$E1037:$AC1037)+'5N inverse'!$A$11*$C1038/Setup!$B$17+INDEX('5N inverse'!$A$11:$Y$11,1,'5N mesh'!$B$7+1)*Setup!$B$22</f>
        <v>0</v>
      </c>
      <c r="N1038" s="0" t="n">
        <f aca="false">SUMPRODUCT('5N inverse'!$A$12:$Y$12,'5N mesh'!$B$37:$Z$37,$E1037:$AC1037)+'5N inverse'!$A$12*$C1038/Setup!$B$17+INDEX('5N inverse'!$A$12:$Y$12,1,'5N mesh'!$B$7+1)*Setup!$B$22</f>
        <v>0</v>
      </c>
      <c r="O1038" s="0" t="n">
        <f aca="false">SUMPRODUCT('5N inverse'!$A$13:$Y$13,'5N mesh'!$B$37:$Z$37,$E1037:$AC1037)+'5N inverse'!$A$13*$C1038/Setup!$B$17+INDEX('5N inverse'!$A$13:$Y$13,1,'5N mesh'!$B$7+1)*Setup!$B$22</f>
        <v>0</v>
      </c>
      <c r="P1038" s="0" t="n">
        <f aca="false">SUMPRODUCT('5N inverse'!$A$14:$Y$14,'5N mesh'!$B$37:$Z$37,$E1037:$AC1037)+'5N inverse'!$A$14*$C1038/Setup!$B$17+INDEX('5N inverse'!$A$14:$Y$14,1,'5N mesh'!$B$7+1)*Setup!$B$22</f>
        <v>0</v>
      </c>
      <c r="Q1038" s="0" t="n">
        <f aca="false">SUMPRODUCT('5N inverse'!$A$15:$Y$15,'5N mesh'!$B$37:$Z$37,$E1037:$AC1037)+'5N inverse'!$A$15*$C1038/Setup!$B$17+INDEX('5N inverse'!$A$15:$Y$15,1,'5N mesh'!$B$7+1)*Setup!$B$22</f>
        <v>0</v>
      </c>
      <c r="R1038" s="0" t="n">
        <f aca="false">SUMPRODUCT('5N inverse'!$A$16:$Y$16,'5N mesh'!$B$37:$Z$37,$E1037:$AC1037)+'5N inverse'!$A$16*$C1038/Setup!$B$17+INDEX('5N inverse'!$A$16:$Y$16,1,'5N mesh'!$B$7+1)*Setup!$B$22</f>
        <v>0</v>
      </c>
      <c r="S1038" s="0" t="n">
        <f aca="false">SUMPRODUCT('5N inverse'!$A$17:$Y$17,'5N mesh'!$B$37:$Z$37,$E1037:$AC1037)+'5N inverse'!$A$17*$C1038/Setup!$B$17+INDEX('5N inverse'!$A$17:$Y$17,1,'5N mesh'!$B$7+1)*Setup!$B$22</f>
        <v>0</v>
      </c>
      <c r="T1038" s="0" t="n">
        <f aca="false">SUMPRODUCT('5N inverse'!$A$18:$Y$18,'5N mesh'!$B$37:$Z$37,$E1037:$AC1037)+'5N inverse'!$A$18*$C1038/Setup!$B$17+INDEX('5N inverse'!$A$18:$Y$18,1,'5N mesh'!$B$7+1)*Setup!$B$22</f>
        <v>0</v>
      </c>
      <c r="U1038" s="0" t="n">
        <f aca="false">SUMPRODUCT('5N inverse'!$A$19:$Y$19,'5N mesh'!$B$37:$Z$37,$E1037:$AC1037)+'5N inverse'!$A$19*$C1038/Setup!$B$17+INDEX('5N inverse'!$A$19:$Y$19,1,'5N mesh'!$B$7+1)*Setup!$B$22</f>
        <v>0</v>
      </c>
      <c r="V1038" s="0" t="n">
        <f aca="false">SUMPRODUCT('5N inverse'!$A$20:$Y$20,'5N mesh'!$B$37:$Z$37,$E1037:$AC1037)+'5N inverse'!$A$20*$C1038/Setup!$B$17+INDEX('5N inverse'!$A$20:$Y$20,1,'5N mesh'!$B$7+1)*Setup!$B$22</f>
        <v>0</v>
      </c>
      <c r="W1038" s="0" t="n">
        <f aca="false">SUMPRODUCT('5N inverse'!$A$21:$Y$21,'5N mesh'!$B$37:$Z$37,$E1037:$AC1037)+'5N inverse'!$A$21*$C1038/Setup!$B$17+INDEX('5N inverse'!$A$21:$Y$21,1,'5N mesh'!$B$7+1)*Setup!$B$22</f>
        <v>0</v>
      </c>
      <c r="X1038" s="0" t="n">
        <f aca="false">SUMPRODUCT('5N inverse'!$A$22:$Y$22,'5N mesh'!$B$37:$Z$37,$E1037:$AC1037)+'5N inverse'!$A$22*$C1038/Setup!$B$17+INDEX('5N inverse'!$A$22:$Y$22,1,'5N mesh'!$B$7+1)*Setup!$B$22</f>
        <v>0</v>
      </c>
      <c r="Y1038" s="0" t="n">
        <f aca="false">SUMPRODUCT('5N inverse'!$A$23:$Y$23,'5N mesh'!$B$37:$Z$37,$E1037:$AC1037)+'5N inverse'!$A$23*$C1038/Setup!$B$17+INDEX('5N inverse'!$A$23:$Y$23,1,'5N mesh'!$B$7+1)*Setup!$B$22</f>
        <v>0</v>
      </c>
      <c r="Z1038" s="0" t="n">
        <f aca="false">SUMPRODUCT('5N inverse'!$A$24:$Y$24,'5N mesh'!$B$37:$Z$37,$E1037:$AC1037)+'5N inverse'!$A$24*$C1038/Setup!$B$17+INDEX('5N inverse'!$A$24:$Y$24,1,'5N mesh'!$B$7+1)*Setup!$B$22</f>
        <v>0</v>
      </c>
      <c r="AA1038" s="0" t="n">
        <f aca="false">SUMPRODUCT('5N inverse'!$A$25:$Y$25,'5N mesh'!$B$37:$Z$37,$E1037:$AC1037)+'5N inverse'!$A$25*$C1038/Setup!$B$17+INDEX('5N inverse'!$A$25:$Y$25,1,'5N mesh'!$B$7+1)*Setup!$B$22</f>
        <v>0</v>
      </c>
      <c r="AB1038" s="0" t="n">
        <f aca="false">SUMPRODUCT('5N inverse'!$A$26:$Y$26,'5N mesh'!$B$37:$Z$37,$E1037:$AC1037)+'5N inverse'!$A$26*$C1038/Setup!$B$17+INDEX('5N inverse'!$A$26:$Y$26,1,'5N mesh'!$B$7+1)*Setup!$B$22</f>
        <v>0</v>
      </c>
      <c r="AC1038" s="0" t="n">
        <f aca="false">SUMPRODUCT('5N inverse'!$A$27:$Y$27,'5N mesh'!$B$37:$Z$37,$E1037:$AC1037)+'5N inverse'!$A$27*$C1038/Setup!$B$17+INDEX('5N inverse'!$A$27:$Y$27,1,'5N mesh'!$B$7+1)*Setup!$B$22</f>
        <v>0</v>
      </c>
    </row>
    <row r="1039" customFormat="false" ht="15" hidden="false" customHeight="false" outlineLevel="0" collapsed="false">
      <c r="A1039" s="0" t="n">
        <v>1034</v>
      </c>
      <c r="B1039" s="0" t="n">
        <f aca="false">A1039*Setup!$B$11/3600</f>
        <v>86.1666666666667</v>
      </c>
      <c r="C1039" s="0" t="n">
        <f aca="false">Setup!$B$7+Setup!$B$8*COS(2*PI()*(B1039-Setup!$B$9)/24)</f>
        <v>27.5480433327129</v>
      </c>
      <c r="D1039" s="0" t="n">
        <f aca="false">(C1039-E1039)/Setup!$B$17</f>
        <v>27.8862593315899</v>
      </c>
      <c r="E1039" s="0" t="n">
        <f aca="false">SUMPRODUCT('5N inverse'!$A$3:$Y$3,'5N mesh'!$B$37:$Z$37,$E1038:$AC1038)+'5N inverse'!$A$3*$C1039/Setup!$B$17+INDEX('5N inverse'!$A$3:$Y$3,1,'5N mesh'!$B$7+1)*Setup!$B$22</f>
        <v>23.9228296196062</v>
      </c>
      <c r="F1039" s="0" t="n">
        <f aca="false">SUMPRODUCT('5N inverse'!$A$4:$Y$4,'5N mesh'!$B$37:$Z$37,$E1038:$AC1038)+'5N inverse'!$A$4*$C1039/Setup!$B$17+INDEX('5N inverse'!$A$4:$Y$4,1,'5N mesh'!$B$7+1)*Setup!$B$22</f>
        <v>22.4471330692066</v>
      </c>
      <c r="G1039" s="0" t="n">
        <f aca="false">SUMPRODUCT('5N inverse'!$A$5:$Y$5,'5N mesh'!$B$37:$Z$37,$E1038:$AC1038)+'5N inverse'!$A$5*$C1039/Setup!$B$17+INDEX('5N inverse'!$A$5:$Y$5,1,'5N mesh'!$B$7+1)*Setup!$B$22</f>
        <v>19.4957399684074</v>
      </c>
      <c r="H1039" s="0" t="n">
        <f aca="false">SUMPRODUCT('5N inverse'!$A$6:$Y$6,'5N mesh'!$B$37:$Z$37,$E1038:$AC1038)+'5N inverse'!$A$6*$C1039/Setup!$B$17+INDEX('5N inverse'!$A$6:$Y$6,1,'5N mesh'!$B$7+1)*Setup!$B$22</f>
        <v>16.5443468676083</v>
      </c>
      <c r="I1039" s="0" t="n">
        <f aca="false">SUMPRODUCT('5N inverse'!$A$7:$Y$7,'5N mesh'!$B$37:$Z$37,$E1038:$AC1038)+'5N inverse'!$A$7*$C1039/Setup!$B$17+INDEX('5N inverse'!$A$7:$Y$7,1,'5N mesh'!$B$7+1)*Setup!$B$22</f>
        <v>15.0686503172087</v>
      </c>
      <c r="J1039" s="0" t="n">
        <f aca="false">SUMPRODUCT('5N inverse'!$A$8:$Y$8,'5N mesh'!$B$37:$Z$37,$E1038:$AC1038)+'5N inverse'!$A$8*$C1039/Setup!$B$17+INDEX('5N inverse'!$A$8:$Y$8,1,'5N mesh'!$B$7+1)*Setup!$B$22</f>
        <v>0</v>
      </c>
      <c r="K1039" s="0" t="n">
        <f aca="false">SUMPRODUCT('5N inverse'!$A$9:$Y$9,'5N mesh'!$B$37:$Z$37,$E1038:$AC1038)+'5N inverse'!$A$9*$C1039/Setup!$B$17+INDEX('5N inverse'!$A$9:$Y$9,1,'5N mesh'!$B$7+1)*Setup!$B$22</f>
        <v>0</v>
      </c>
      <c r="L1039" s="0" t="n">
        <f aca="false">SUMPRODUCT('5N inverse'!$A$10:$Y$10,'5N mesh'!$B$37:$Z$37,$E1038:$AC1038)+'5N inverse'!$A$10*$C1039/Setup!$B$17+INDEX('5N inverse'!$A$10:$Y$10,1,'5N mesh'!$B$7+1)*Setup!$B$22</f>
        <v>0</v>
      </c>
      <c r="M1039" s="0" t="n">
        <f aca="false">SUMPRODUCT('5N inverse'!$A$11:$Y$11,'5N mesh'!$B$37:$Z$37,$E1038:$AC1038)+'5N inverse'!$A$11*$C1039/Setup!$B$17+INDEX('5N inverse'!$A$11:$Y$11,1,'5N mesh'!$B$7+1)*Setup!$B$22</f>
        <v>0</v>
      </c>
      <c r="N1039" s="0" t="n">
        <f aca="false">SUMPRODUCT('5N inverse'!$A$12:$Y$12,'5N mesh'!$B$37:$Z$37,$E1038:$AC1038)+'5N inverse'!$A$12*$C1039/Setup!$B$17+INDEX('5N inverse'!$A$12:$Y$12,1,'5N mesh'!$B$7+1)*Setup!$B$22</f>
        <v>0</v>
      </c>
      <c r="O1039" s="0" t="n">
        <f aca="false">SUMPRODUCT('5N inverse'!$A$13:$Y$13,'5N mesh'!$B$37:$Z$37,$E1038:$AC1038)+'5N inverse'!$A$13*$C1039/Setup!$B$17+INDEX('5N inverse'!$A$13:$Y$13,1,'5N mesh'!$B$7+1)*Setup!$B$22</f>
        <v>0</v>
      </c>
      <c r="P1039" s="0" t="n">
        <f aca="false">SUMPRODUCT('5N inverse'!$A$14:$Y$14,'5N mesh'!$B$37:$Z$37,$E1038:$AC1038)+'5N inverse'!$A$14*$C1039/Setup!$B$17+INDEX('5N inverse'!$A$14:$Y$14,1,'5N mesh'!$B$7+1)*Setup!$B$22</f>
        <v>0</v>
      </c>
      <c r="Q1039" s="0" t="n">
        <f aca="false">SUMPRODUCT('5N inverse'!$A$15:$Y$15,'5N mesh'!$B$37:$Z$37,$E1038:$AC1038)+'5N inverse'!$A$15*$C1039/Setup!$B$17+INDEX('5N inverse'!$A$15:$Y$15,1,'5N mesh'!$B$7+1)*Setup!$B$22</f>
        <v>0</v>
      </c>
      <c r="R1039" s="0" t="n">
        <f aca="false">SUMPRODUCT('5N inverse'!$A$16:$Y$16,'5N mesh'!$B$37:$Z$37,$E1038:$AC1038)+'5N inverse'!$A$16*$C1039/Setup!$B$17+INDEX('5N inverse'!$A$16:$Y$16,1,'5N mesh'!$B$7+1)*Setup!$B$22</f>
        <v>0</v>
      </c>
      <c r="S1039" s="0" t="n">
        <f aca="false">SUMPRODUCT('5N inverse'!$A$17:$Y$17,'5N mesh'!$B$37:$Z$37,$E1038:$AC1038)+'5N inverse'!$A$17*$C1039/Setup!$B$17+INDEX('5N inverse'!$A$17:$Y$17,1,'5N mesh'!$B$7+1)*Setup!$B$22</f>
        <v>0</v>
      </c>
      <c r="T1039" s="0" t="n">
        <f aca="false">SUMPRODUCT('5N inverse'!$A$18:$Y$18,'5N mesh'!$B$37:$Z$37,$E1038:$AC1038)+'5N inverse'!$A$18*$C1039/Setup!$B$17+INDEX('5N inverse'!$A$18:$Y$18,1,'5N mesh'!$B$7+1)*Setup!$B$22</f>
        <v>0</v>
      </c>
      <c r="U1039" s="0" t="n">
        <f aca="false">SUMPRODUCT('5N inverse'!$A$19:$Y$19,'5N mesh'!$B$37:$Z$37,$E1038:$AC1038)+'5N inverse'!$A$19*$C1039/Setup!$B$17+INDEX('5N inverse'!$A$19:$Y$19,1,'5N mesh'!$B$7+1)*Setup!$B$22</f>
        <v>0</v>
      </c>
      <c r="V1039" s="0" t="n">
        <f aca="false">SUMPRODUCT('5N inverse'!$A$20:$Y$20,'5N mesh'!$B$37:$Z$37,$E1038:$AC1038)+'5N inverse'!$A$20*$C1039/Setup!$B$17+INDEX('5N inverse'!$A$20:$Y$20,1,'5N mesh'!$B$7+1)*Setup!$B$22</f>
        <v>0</v>
      </c>
      <c r="W1039" s="0" t="n">
        <f aca="false">SUMPRODUCT('5N inverse'!$A$21:$Y$21,'5N mesh'!$B$37:$Z$37,$E1038:$AC1038)+'5N inverse'!$A$21*$C1039/Setup!$B$17+INDEX('5N inverse'!$A$21:$Y$21,1,'5N mesh'!$B$7+1)*Setup!$B$22</f>
        <v>0</v>
      </c>
      <c r="X1039" s="0" t="n">
        <f aca="false">SUMPRODUCT('5N inverse'!$A$22:$Y$22,'5N mesh'!$B$37:$Z$37,$E1038:$AC1038)+'5N inverse'!$A$22*$C1039/Setup!$B$17+INDEX('5N inverse'!$A$22:$Y$22,1,'5N mesh'!$B$7+1)*Setup!$B$22</f>
        <v>0</v>
      </c>
      <c r="Y1039" s="0" t="n">
        <f aca="false">SUMPRODUCT('5N inverse'!$A$23:$Y$23,'5N mesh'!$B$37:$Z$37,$E1038:$AC1038)+'5N inverse'!$A$23*$C1039/Setup!$B$17+INDEX('5N inverse'!$A$23:$Y$23,1,'5N mesh'!$B$7+1)*Setup!$B$22</f>
        <v>0</v>
      </c>
      <c r="Z1039" s="0" t="n">
        <f aca="false">SUMPRODUCT('5N inverse'!$A$24:$Y$24,'5N mesh'!$B$37:$Z$37,$E1038:$AC1038)+'5N inverse'!$A$24*$C1039/Setup!$B$17+INDEX('5N inverse'!$A$24:$Y$24,1,'5N mesh'!$B$7+1)*Setup!$B$22</f>
        <v>0</v>
      </c>
      <c r="AA1039" s="0" t="n">
        <f aca="false">SUMPRODUCT('5N inverse'!$A$25:$Y$25,'5N mesh'!$B$37:$Z$37,$E1038:$AC1038)+'5N inverse'!$A$25*$C1039/Setup!$B$17+INDEX('5N inverse'!$A$25:$Y$25,1,'5N mesh'!$B$7+1)*Setup!$B$22</f>
        <v>0</v>
      </c>
      <c r="AB1039" s="0" t="n">
        <f aca="false">SUMPRODUCT('5N inverse'!$A$26:$Y$26,'5N mesh'!$B$37:$Z$37,$E1038:$AC1038)+'5N inverse'!$A$26*$C1039/Setup!$B$17+INDEX('5N inverse'!$A$26:$Y$26,1,'5N mesh'!$B$7+1)*Setup!$B$22</f>
        <v>0</v>
      </c>
      <c r="AC1039" s="0" t="n">
        <f aca="false">SUMPRODUCT('5N inverse'!$A$27:$Y$27,'5N mesh'!$B$37:$Z$37,$E1038:$AC1038)+'5N inverse'!$A$27*$C1039/Setup!$B$17+INDEX('5N inverse'!$A$27:$Y$27,1,'5N mesh'!$B$7+1)*Setup!$B$22</f>
        <v>0</v>
      </c>
    </row>
    <row r="1040" customFormat="false" ht="15" hidden="false" customHeight="false" outlineLevel="0" collapsed="false">
      <c r="A1040" s="0" t="n">
        <v>1035</v>
      </c>
      <c r="B1040" s="0" t="n">
        <f aca="false">A1040*Setup!$B$11/3600</f>
        <v>86.25</v>
      </c>
      <c r="C1040" s="0" t="n">
        <f aca="false">Setup!$B$7+Setup!$B$8*COS(2*PI()*(B1040-Setup!$B$9)/24)</f>
        <v>27.5874909661308</v>
      </c>
      <c r="D1040" s="0" t="n">
        <f aca="false">(C1040-E1040)/Setup!$B$17</f>
        <v>27.8496459898879</v>
      </c>
      <c r="E1040" s="0" t="n">
        <f aca="false">SUMPRODUCT('5N inverse'!$A$3:$Y$3,'5N mesh'!$B$37:$Z$37,$E1039:$AC1039)+'5N inverse'!$A$3*$C1040/Setup!$B$17+INDEX('5N inverse'!$A$3:$Y$3,1,'5N mesh'!$B$7+1)*Setup!$B$22</f>
        <v>23.9670369874453</v>
      </c>
      <c r="F1040" s="0" t="n">
        <f aca="false">SUMPRODUCT('5N inverse'!$A$4:$Y$4,'5N mesh'!$B$37:$Z$37,$E1039:$AC1039)+'5N inverse'!$A$4*$C1040/Setup!$B$17+INDEX('5N inverse'!$A$4:$Y$4,1,'5N mesh'!$B$7+1)*Setup!$B$22</f>
        <v>22.4840244792191</v>
      </c>
      <c r="G1040" s="0" t="n">
        <f aca="false">SUMPRODUCT('5N inverse'!$A$5:$Y$5,'5N mesh'!$B$37:$Z$37,$E1039:$AC1039)+'5N inverse'!$A$5*$C1040/Setup!$B$17+INDEX('5N inverse'!$A$5:$Y$5,1,'5N mesh'!$B$7+1)*Setup!$B$22</f>
        <v>19.5179994627665</v>
      </c>
      <c r="H1040" s="0" t="n">
        <f aca="false">SUMPRODUCT('5N inverse'!$A$6:$Y$6,'5N mesh'!$B$37:$Z$37,$E1039:$AC1039)+'5N inverse'!$A$6*$C1040/Setup!$B$17+INDEX('5N inverse'!$A$6:$Y$6,1,'5N mesh'!$B$7+1)*Setup!$B$22</f>
        <v>16.551974446314</v>
      </c>
      <c r="I1040" s="0" t="n">
        <f aca="false">SUMPRODUCT('5N inverse'!$A$7:$Y$7,'5N mesh'!$B$37:$Z$37,$E1039:$AC1039)+'5N inverse'!$A$7*$C1040/Setup!$B$17+INDEX('5N inverse'!$A$7:$Y$7,1,'5N mesh'!$B$7+1)*Setup!$B$22</f>
        <v>15.0689619380877</v>
      </c>
      <c r="J1040" s="0" t="n">
        <f aca="false">SUMPRODUCT('5N inverse'!$A$8:$Y$8,'5N mesh'!$B$37:$Z$37,$E1039:$AC1039)+'5N inverse'!$A$8*$C1040/Setup!$B$17+INDEX('5N inverse'!$A$8:$Y$8,1,'5N mesh'!$B$7+1)*Setup!$B$22</f>
        <v>0</v>
      </c>
      <c r="K1040" s="0" t="n">
        <f aca="false">SUMPRODUCT('5N inverse'!$A$9:$Y$9,'5N mesh'!$B$37:$Z$37,$E1039:$AC1039)+'5N inverse'!$A$9*$C1040/Setup!$B$17+INDEX('5N inverse'!$A$9:$Y$9,1,'5N mesh'!$B$7+1)*Setup!$B$22</f>
        <v>0</v>
      </c>
      <c r="L1040" s="0" t="n">
        <f aca="false">SUMPRODUCT('5N inverse'!$A$10:$Y$10,'5N mesh'!$B$37:$Z$37,$E1039:$AC1039)+'5N inverse'!$A$10*$C1040/Setup!$B$17+INDEX('5N inverse'!$A$10:$Y$10,1,'5N mesh'!$B$7+1)*Setup!$B$22</f>
        <v>0</v>
      </c>
      <c r="M1040" s="0" t="n">
        <f aca="false">SUMPRODUCT('5N inverse'!$A$11:$Y$11,'5N mesh'!$B$37:$Z$37,$E1039:$AC1039)+'5N inverse'!$A$11*$C1040/Setup!$B$17+INDEX('5N inverse'!$A$11:$Y$11,1,'5N mesh'!$B$7+1)*Setup!$B$22</f>
        <v>0</v>
      </c>
      <c r="N1040" s="0" t="n">
        <f aca="false">SUMPRODUCT('5N inverse'!$A$12:$Y$12,'5N mesh'!$B$37:$Z$37,$E1039:$AC1039)+'5N inverse'!$A$12*$C1040/Setup!$B$17+INDEX('5N inverse'!$A$12:$Y$12,1,'5N mesh'!$B$7+1)*Setup!$B$22</f>
        <v>0</v>
      </c>
      <c r="O1040" s="0" t="n">
        <f aca="false">SUMPRODUCT('5N inverse'!$A$13:$Y$13,'5N mesh'!$B$37:$Z$37,$E1039:$AC1039)+'5N inverse'!$A$13*$C1040/Setup!$B$17+INDEX('5N inverse'!$A$13:$Y$13,1,'5N mesh'!$B$7+1)*Setup!$B$22</f>
        <v>0</v>
      </c>
      <c r="P1040" s="0" t="n">
        <f aca="false">SUMPRODUCT('5N inverse'!$A$14:$Y$14,'5N mesh'!$B$37:$Z$37,$E1039:$AC1039)+'5N inverse'!$A$14*$C1040/Setup!$B$17+INDEX('5N inverse'!$A$14:$Y$14,1,'5N mesh'!$B$7+1)*Setup!$B$22</f>
        <v>0</v>
      </c>
      <c r="Q1040" s="0" t="n">
        <f aca="false">SUMPRODUCT('5N inverse'!$A$15:$Y$15,'5N mesh'!$B$37:$Z$37,$E1039:$AC1039)+'5N inverse'!$A$15*$C1040/Setup!$B$17+INDEX('5N inverse'!$A$15:$Y$15,1,'5N mesh'!$B$7+1)*Setup!$B$22</f>
        <v>0</v>
      </c>
      <c r="R1040" s="0" t="n">
        <f aca="false">SUMPRODUCT('5N inverse'!$A$16:$Y$16,'5N mesh'!$B$37:$Z$37,$E1039:$AC1039)+'5N inverse'!$A$16*$C1040/Setup!$B$17+INDEX('5N inverse'!$A$16:$Y$16,1,'5N mesh'!$B$7+1)*Setup!$B$22</f>
        <v>0</v>
      </c>
      <c r="S1040" s="0" t="n">
        <f aca="false">SUMPRODUCT('5N inverse'!$A$17:$Y$17,'5N mesh'!$B$37:$Z$37,$E1039:$AC1039)+'5N inverse'!$A$17*$C1040/Setup!$B$17+INDEX('5N inverse'!$A$17:$Y$17,1,'5N mesh'!$B$7+1)*Setup!$B$22</f>
        <v>0</v>
      </c>
      <c r="T1040" s="0" t="n">
        <f aca="false">SUMPRODUCT('5N inverse'!$A$18:$Y$18,'5N mesh'!$B$37:$Z$37,$E1039:$AC1039)+'5N inverse'!$A$18*$C1040/Setup!$B$17+INDEX('5N inverse'!$A$18:$Y$18,1,'5N mesh'!$B$7+1)*Setup!$B$22</f>
        <v>0</v>
      </c>
      <c r="U1040" s="0" t="n">
        <f aca="false">SUMPRODUCT('5N inverse'!$A$19:$Y$19,'5N mesh'!$B$37:$Z$37,$E1039:$AC1039)+'5N inverse'!$A$19*$C1040/Setup!$B$17+INDEX('5N inverse'!$A$19:$Y$19,1,'5N mesh'!$B$7+1)*Setup!$B$22</f>
        <v>0</v>
      </c>
      <c r="V1040" s="0" t="n">
        <f aca="false">SUMPRODUCT('5N inverse'!$A$20:$Y$20,'5N mesh'!$B$37:$Z$37,$E1039:$AC1039)+'5N inverse'!$A$20*$C1040/Setup!$B$17+INDEX('5N inverse'!$A$20:$Y$20,1,'5N mesh'!$B$7+1)*Setup!$B$22</f>
        <v>0</v>
      </c>
      <c r="W1040" s="0" t="n">
        <f aca="false">SUMPRODUCT('5N inverse'!$A$21:$Y$21,'5N mesh'!$B$37:$Z$37,$E1039:$AC1039)+'5N inverse'!$A$21*$C1040/Setup!$B$17+INDEX('5N inverse'!$A$21:$Y$21,1,'5N mesh'!$B$7+1)*Setup!$B$22</f>
        <v>0</v>
      </c>
      <c r="X1040" s="0" t="n">
        <f aca="false">SUMPRODUCT('5N inverse'!$A$22:$Y$22,'5N mesh'!$B$37:$Z$37,$E1039:$AC1039)+'5N inverse'!$A$22*$C1040/Setup!$B$17+INDEX('5N inverse'!$A$22:$Y$22,1,'5N mesh'!$B$7+1)*Setup!$B$22</f>
        <v>0</v>
      </c>
      <c r="Y1040" s="0" t="n">
        <f aca="false">SUMPRODUCT('5N inverse'!$A$23:$Y$23,'5N mesh'!$B$37:$Z$37,$E1039:$AC1039)+'5N inverse'!$A$23*$C1040/Setup!$B$17+INDEX('5N inverse'!$A$23:$Y$23,1,'5N mesh'!$B$7+1)*Setup!$B$22</f>
        <v>0</v>
      </c>
      <c r="Z1040" s="0" t="n">
        <f aca="false">SUMPRODUCT('5N inverse'!$A$24:$Y$24,'5N mesh'!$B$37:$Z$37,$E1039:$AC1039)+'5N inverse'!$A$24*$C1040/Setup!$B$17+INDEX('5N inverse'!$A$24:$Y$24,1,'5N mesh'!$B$7+1)*Setup!$B$22</f>
        <v>0</v>
      </c>
      <c r="AA1040" s="0" t="n">
        <f aca="false">SUMPRODUCT('5N inverse'!$A$25:$Y$25,'5N mesh'!$B$37:$Z$37,$E1039:$AC1039)+'5N inverse'!$A$25*$C1040/Setup!$B$17+INDEX('5N inverse'!$A$25:$Y$25,1,'5N mesh'!$B$7+1)*Setup!$B$22</f>
        <v>0</v>
      </c>
      <c r="AB1040" s="0" t="n">
        <f aca="false">SUMPRODUCT('5N inverse'!$A$26:$Y$26,'5N mesh'!$B$37:$Z$37,$E1039:$AC1039)+'5N inverse'!$A$26*$C1040/Setup!$B$17+INDEX('5N inverse'!$A$26:$Y$26,1,'5N mesh'!$B$7+1)*Setup!$B$22</f>
        <v>0</v>
      </c>
      <c r="AC1040" s="0" t="n">
        <f aca="false">SUMPRODUCT('5N inverse'!$A$27:$Y$27,'5N mesh'!$B$37:$Z$37,$E1039:$AC1039)+'5N inverse'!$A$27*$C1040/Setup!$B$17+INDEX('5N inverse'!$A$27:$Y$27,1,'5N mesh'!$B$7+1)*Setup!$B$22</f>
        <v>0</v>
      </c>
    </row>
    <row r="1041" customFormat="false" ht="15" hidden="false" customHeight="false" outlineLevel="0" collapsed="false">
      <c r="A1041" s="0" t="n">
        <v>1036</v>
      </c>
      <c r="B1041" s="0" t="n">
        <f aca="false">A1041*Setup!$B$11/3600</f>
        <v>86.3333333333333</v>
      </c>
      <c r="C1041" s="0" t="n">
        <f aca="false">Setup!$B$7+Setup!$B$8*COS(2*PI()*(B1041-Setup!$B$9)/24)</f>
        <v>27.6252311481466</v>
      </c>
      <c r="D1041" s="0" t="n">
        <f aca="false">(C1041-E1041)/Setup!$B$17</f>
        <v>27.8006634904147</v>
      </c>
      <c r="E1041" s="0" t="n">
        <f aca="false">SUMPRODUCT('5N inverse'!$A$3:$Y$3,'5N mesh'!$B$37:$Z$37,$E1040:$AC1040)+'5N inverse'!$A$3*$C1041/Setup!$B$17+INDEX('5N inverse'!$A$3:$Y$3,1,'5N mesh'!$B$7+1)*Setup!$B$22</f>
        <v>24.0111448943927</v>
      </c>
      <c r="F1041" s="0" t="n">
        <f aca="false">SUMPRODUCT('5N inverse'!$A$4:$Y$4,'5N mesh'!$B$37:$Z$37,$E1040:$AC1040)+'5N inverse'!$A$4*$C1041/Setup!$B$17+INDEX('5N inverse'!$A$4:$Y$4,1,'5N mesh'!$B$7+1)*Setup!$B$22</f>
        <v>22.5208334395741</v>
      </c>
      <c r="G1041" s="0" t="n">
        <f aca="false">SUMPRODUCT('5N inverse'!$A$5:$Y$5,'5N mesh'!$B$37:$Z$37,$E1040:$AC1040)+'5N inverse'!$A$5*$C1041/Setup!$B$17+INDEX('5N inverse'!$A$5:$Y$5,1,'5N mesh'!$B$7+1)*Setup!$B$22</f>
        <v>19.5402105299369</v>
      </c>
      <c r="H1041" s="0" t="n">
        <f aca="false">SUMPRODUCT('5N inverse'!$A$6:$Y$6,'5N mesh'!$B$37:$Z$37,$E1040:$AC1040)+'5N inverse'!$A$6*$C1041/Setup!$B$17+INDEX('5N inverse'!$A$6:$Y$6,1,'5N mesh'!$B$7+1)*Setup!$B$22</f>
        <v>16.5595876202997</v>
      </c>
      <c r="I1041" s="0" t="n">
        <f aca="false">SUMPRODUCT('5N inverse'!$A$7:$Y$7,'5N mesh'!$B$37:$Z$37,$E1040:$AC1040)+'5N inverse'!$A$7*$C1041/Setup!$B$17+INDEX('5N inverse'!$A$7:$Y$7,1,'5N mesh'!$B$7+1)*Setup!$B$22</f>
        <v>15.0692761654811</v>
      </c>
      <c r="J1041" s="0" t="n">
        <f aca="false">SUMPRODUCT('5N inverse'!$A$8:$Y$8,'5N mesh'!$B$37:$Z$37,$E1040:$AC1040)+'5N inverse'!$A$8*$C1041/Setup!$B$17+INDEX('5N inverse'!$A$8:$Y$8,1,'5N mesh'!$B$7+1)*Setup!$B$22</f>
        <v>0</v>
      </c>
      <c r="K1041" s="0" t="n">
        <f aca="false">SUMPRODUCT('5N inverse'!$A$9:$Y$9,'5N mesh'!$B$37:$Z$37,$E1040:$AC1040)+'5N inverse'!$A$9*$C1041/Setup!$B$17+INDEX('5N inverse'!$A$9:$Y$9,1,'5N mesh'!$B$7+1)*Setup!$B$22</f>
        <v>0</v>
      </c>
      <c r="L1041" s="0" t="n">
        <f aca="false">SUMPRODUCT('5N inverse'!$A$10:$Y$10,'5N mesh'!$B$37:$Z$37,$E1040:$AC1040)+'5N inverse'!$A$10*$C1041/Setup!$B$17+INDEX('5N inverse'!$A$10:$Y$10,1,'5N mesh'!$B$7+1)*Setup!$B$22</f>
        <v>0</v>
      </c>
      <c r="M1041" s="0" t="n">
        <f aca="false">SUMPRODUCT('5N inverse'!$A$11:$Y$11,'5N mesh'!$B$37:$Z$37,$E1040:$AC1040)+'5N inverse'!$A$11*$C1041/Setup!$B$17+INDEX('5N inverse'!$A$11:$Y$11,1,'5N mesh'!$B$7+1)*Setup!$B$22</f>
        <v>0</v>
      </c>
      <c r="N1041" s="0" t="n">
        <f aca="false">SUMPRODUCT('5N inverse'!$A$12:$Y$12,'5N mesh'!$B$37:$Z$37,$E1040:$AC1040)+'5N inverse'!$A$12*$C1041/Setup!$B$17+INDEX('5N inverse'!$A$12:$Y$12,1,'5N mesh'!$B$7+1)*Setup!$B$22</f>
        <v>0</v>
      </c>
      <c r="O1041" s="0" t="n">
        <f aca="false">SUMPRODUCT('5N inverse'!$A$13:$Y$13,'5N mesh'!$B$37:$Z$37,$E1040:$AC1040)+'5N inverse'!$A$13*$C1041/Setup!$B$17+INDEX('5N inverse'!$A$13:$Y$13,1,'5N mesh'!$B$7+1)*Setup!$B$22</f>
        <v>0</v>
      </c>
      <c r="P1041" s="0" t="n">
        <f aca="false">SUMPRODUCT('5N inverse'!$A$14:$Y$14,'5N mesh'!$B$37:$Z$37,$E1040:$AC1040)+'5N inverse'!$A$14*$C1041/Setup!$B$17+INDEX('5N inverse'!$A$14:$Y$14,1,'5N mesh'!$B$7+1)*Setup!$B$22</f>
        <v>0</v>
      </c>
      <c r="Q1041" s="0" t="n">
        <f aca="false">SUMPRODUCT('5N inverse'!$A$15:$Y$15,'5N mesh'!$B$37:$Z$37,$E1040:$AC1040)+'5N inverse'!$A$15*$C1041/Setup!$B$17+INDEX('5N inverse'!$A$15:$Y$15,1,'5N mesh'!$B$7+1)*Setup!$B$22</f>
        <v>0</v>
      </c>
      <c r="R1041" s="0" t="n">
        <f aca="false">SUMPRODUCT('5N inverse'!$A$16:$Y$16,'5N mesh'!$B$37:$Z$37,$E1040:$AC1040)+'5N inverse'!$A$16*$C1041/Setup!$B$17+INDEX('5N inverse'!$A$16:$Y$16,1,'5N mesh'!$B$7+1)*Setup!$B$22</f>
        <v>0</v>
      </c>
      <c r="S1041" s="0" t="n">
        <f aca="false">SUMPRODUCT('5N inverse'!$A$17:$Y$17,'5N mesh'!$B$37:$Z$37,$E1040:$AC1040)+'5N inverse'!$A$17*$C1041/Setup!$B$17+INDEX('5N inverse'!$A$17:$Y$17,1,'5N mesh'!$B$7+1)*Setup!$B$22</f>
        <v>0</v>
      </c>
      <c r="T1041" s="0" t="n">
        <f aca="false">SUMPRODUCT('5N inverse'!$A$18:$Y$18,'5N mesh'!$B$37:$Z$37,$E1040:$AC1040)+'5N inverse'!$A$18*$C1041/Setup!$B$17+INDEX('5N inverse'!$A$18:$Y$18,1,'5N mesh'!$B$7+1)*Setup!$B$22</f>
        <v>0</v>
      </c>
      <c r="U1041" s="0" t="n">
        <f aca="false">SUMPRODUCT('5N inverse'!$A$19:$Y$19,'5N mesh'!$B$37:$Z$37,$E1040:$AC1040)+'5N inverse'!$A$19*$C1041/Setup!$B$17+INDEX('5N inverse'!$A$19:$Y$19,1,'5N mesh'!$B$7+1)*Setup!$B$22</f>
        <v>0</v>
      </c>
      <c r="V1041" s="0" t="n">
        <f aca="false">SUMPRODUCT('5N inverse'!$A$20:$Y$20,'5N mesh'!$B$37:$Z$37,$E1040:$AC1040)+'5N inverse'!$A$20*$C1041/Setup!$B$17+INDEX('5N inverse'!$A$20:$Y$20,1,'5N mesh'!$B$7+1)*Setup!$B$22</f>
        <v>0</v>
      </c>
      <c r="W1041" s="0" t="n">
        <f aca="false">SUMPRODUCT('5N inverse'!$A$21:$Y$21,'5N mesh'!$B$37:$Z$37,$E1040:$AC1040)+'5N inverse'!$A$21*$C1041/Setup!$B$17+INDEX('5N inverse'!$A$21:$Y$21,1,'5N mesh'!$B$7+1)*Setup!$B$22</f>
        <v>0</v>
      </c>
      <c r="X1041" s="0" t="n">
        <f aca="false">SUMPRODUCT('5N inverse'!$A$22:$Y$22,'5N mesh'!$B$37:$Z$37,$E1040:$AC1040)+'5N inverse'!$A$22*$C1041/Setup!$B$17+INDEX('5N inverse'!$A$22:$Y$22,1,'5N mesh'!$B$7+1)*Setup!$B$22</f>
        <v>0</v>
      </c>
      <c r="Y1041" s="0" t="n">
        <f aca="false">SUMPRODUCT('5N inverse'!$A$23:$Y$23,'5N mesh'!$B$37:$Z$37,$E1040:$AC1040)+'5N inverse'!$A$23*$C1041/Setup!$B$17+INDEX('5N inverse'!$A$23:$Y$23,1,'5N mesh'!$B$7+1)*Setup!$B$22</f>
        <v>0</v>
      </c>
      <c r="Z1041" s="0" t="n">
        <f aca="false">SUMPRODUCT('5N inverse'!$A$24:$Y$24,'5N mesh'!$B$37:$Z$37,$E1040:$AC1040)+'5N inverse'!$A$24*$C1041/Setup!$B$17+INDEX('5N inverse'!$A$24:$Y$24,1,'5N mesh'!$B$7+1)*Setup!$B$22</f>
        <v>0</v>
      </c>
      <c r="AA1041" s="0" t="n">
        <f aca="false">SUMPRODUCT('5N inverse'!$A$25:$Y$25,'5N mesh'!$B$37:$Z$37,$E1040:$AC1040)+'5N inverse'!$A$25*$C1041/Setup!$B$17+INDEX('5N inverse'!$A$25:$Y$25,1,'5N mesh'!$B$7+1)*Setup!$B$22</f>
        <v>0</v>
      </c>
      <c r="AB1041" s="0" t="n">
        <f aca="false">SUMPRODUCT('5N inverse'!$A$26:$Y$26,'5N mesh'!$B$37:$Z$37,$E1040:$AC1040)+'5N inverse'!$A$26*$C1041/Setup!$B$17+INDEX('5N inverse'!$A$26:$Y$26,1,'5N mesh'!$B$7+1)*Setup!$B$22</f>
        <v>0</v>
      </c>
      <c r="AC1041" s="0" t="n">
        <f aca="false">SUMPRODUCT('5N inverse'!$A$27:$Y$27,'5N mesh'!$B$37:$Z$37,$E1040:$AC1040)+'5N inverse'!$A$27*$C1041/Setup!$B$17+INDEX('5N inverse'!$A$27:$Y$27,1,'5N mesh'!$B$7+1)*Setup!$B$22</f>
        <v>0</v>
      </c>
    </row>
    <row r="1042" customFormat="false" ht="15" hidden="false" customHeight="false" outlineLevel="0" collapsed="false">
      <c r="A1042" s="0" t="n">
        <v>1037</v>
      </c>
      <c r="B1042" s="0" t="n">
        <f aca="false">A1042*Setup!$B$11/3600</f>
        <v>86.4166666666667</v>
      </c>
      <c r="C1042" s="0" t="n">
        <f aca="false">Setup!$B$7+Setup!$B$8*COS(2*PI()*(B1042-Setup!$B$9)/24)</f>
        <v>27.6612459164778</v>
      </c>
      <c r="D1042" s="0" t="n">
        <f aca="false">(C1042-E1042)/Setup!$B$17</f>
        <v>27.7393351455632</v>
      </c>
      <c r="E1042" s="0" t="n">
        <f aca="false">SUMPRODUCT('5N inverse'!$A$3:$Y$3,'5N mesh'!$B$37:$Z$37,$E1041:$AC1041)+'5N inverse'!$A$3*$C1042/Setup!$B$17+INDEX('5N inverse'!$A$3:$Y$3,1,'5N mesh'!$B$7+1)*Setup!$B$22</f>
        <v>24.0551323475546</v>
      </c>
      <c r="F1042" s="0" t="n">
        <f aca="false">SUMPRODUCT('5N inverse'!$A$4:$Y$4,'5N mesh'!$B$37:$Z$37,$E1041:$AC1041)+'5N inverse'!$A$4*$C1042/Setup!$B$17+INDEX('5N inverse'!$A$4:$Y$4,1,'5N mesh'!$B$7+1)*Setup!$B$22</f>
        <v>22.5575424312679</v>
      </c>
      <c r="G1042" s="0" t="n">
        <f aca="false">SUMPRODUCT('5N inverse'!$A$5:$Y$5,'5N mesh'!$B$37:$Z$37,$E1041:$AC1041)+'5N inverse'!$A$5*$C1042/Setup!$B$17+INDEX('5N inverse'!$A$5:$Y$5,1,'5N mesh'!$B$7+1)*Setup!$B$22</f>
        <v>19.5623625986945</v>
      </c>
      <c r="H1042" s="0" t="n">
        <f aca="false">SUMPRODUCT('5N inverse'!$A$6:$Y$6,'5N mesh'!$B$37:$Z$37,$E1041:$AC1041)+'5N inverse'!$A$6*$C1042/Setup!$B$17+INDEX('5N inverse'!$A$6:$Y$6,1,'5N mesh'!$B$7+1)*Setup!$B$22</f>
        <v>16.5671827661211</v>
      </c>
      <c r="I1042" s="0" t="n">
        <f aca="false">SUMPRODUCT('5N inverse'!$A$7:$Y$7,'5N mesh'!$B$37:$Z$37,$E1041:$AC1041)+'5N inverse'!$A$7*$C1042/Setup!$B$17+INDEX('5N inverse'!$A$7:$Y$7,1,'5N mesh'!$B$7+1)*Setup!$B$22</f>
        <v>15.0695928498345</v>
      </c>
      <c r="J1042" s="0" t="n">
        <f aca="false">SUMPRODUCT('5N inverse'!$A$8:$Y$8,'5N mesh'!$B$37:$Z$37,$E1041:$AC1041)+'5N inverse'!$A$8*$C1042/Setup!$B$17+INDEX('5N inverse'!$A$8:$Y$8,1,'5N mesh'!$B$7+1)*Setup!$B$22</f>
        <v>0</v>
      </c>
      <c r="K1042" s="0" t="n">
        <f aca="false">SUMPRODUCT('5N inverse'!$A$9:$Y$9,'5N mesh'!$B$37:$Z$37,$E1041:$AC1041)+'5N inverse'!$A$9*$C1042/Setup!$B$17+INDEX('5N inverse'!$A$9:$Y$9,1,'5N mesh'!$B$7+1)*Setup!$B$22</f>
        <v>0</v>
      </c>
      <c r="L1042" s="0" t="n">
        <f aca="false">SUMPRODUCT('5N inverse'!$A$10:$Y$10,'5N mesh'!$B$37:$Z$37,$E1041:$AC1041)+'5N inverse'!$A$10*$C1042/Setup!$B$17+INDEX('5N inverse'!$A$10:$Y$10,1,'5N mesh'!$B$7+1)*Setup!$B$22</f>
        <v>0</v>
      </c>
      <c r="M1042" s="0" t="n">
        <f aca="false">SUMPRODUCT('5N inverse'!$A$11:$Y$11,'5N mesh'!$B$37:$Z$37,$E1041:$AC1041)+'5N inverse'!$A$11*$C1042/Setup!$B$17+INDEX('5N inverse'!$A$11:$Y$11,1,'5N mesh'!$B$7+1)*Setup!$B$22</f>
        <v>0</v>
      </c>
      <c r="N1042" s="0" t="n">
        <f aca="false">SUMPRODUCT('5N inverse'!$A$12:$Y$12,'5N mesh'!$B$37:$Z$37,$E1041:$AC1041)+'5N inverse'!$A$12*$C1042/Setup!$B$17+INDEX('5N inverse'!$A$12:$Y$12,1,'5N mesh'!$B$7+1)*Setup!$B$22</f>
        <v>0</v>
      </c>
      <c r="O1042" s="0" t="n">
        <f aca="false">SUMPRODUCT('5N inverse'!$A$13:$Y$13,'5N mesh'!$B$37:$Z$37,$E1041:$AC1041)+'5N inverse'!$A$13*$C1042/Setup!$B$17+INDEX('5N inverse'!$A$13:$Y$13,1,'5N mesh'!$B$7+1)*Setup!$B$22</f>
        <v>0</v>
      </c>
      <c r="P1042" s="0" t="n">
        <f aca="false">SUMPRODUCT('5N inverse'!$A$14:$Y$14,'5N mesh'!$B$37:$Z$37,$E1041:$AC1041)+'5N inverse'!$A$14*$C1042/Setup!$B$17+INDEX('5N inverse'!$A$14:$Y$14,1,'5N mesh'!$B$7+1)*Setup!$B$22</f>
        <v>0</v>
      </c>
      <c r="Q1042" s="0" t="n">
        <f aca="false">SUMPRODUCT('5N inverse'!$A$15:$Y$15,'5N mesh'!$B$37:$Z$37,$E1041:$AC1041)+'5N inverse'!$A$15*$C1042/Setup!$B$17+INDEX('5N inverse'!$A$15:$Y$15,1,'5N mesh'!$B$7+1)*Setup!$B$22</f>
        <v>0</v>
      </c>
      <c r="R1042" s="0" t="n">
        <f aca="false">SUMPRODUCT('5N inverse'!$A$16:$Y$16,'5N mesh'!$B$37:$Z$37,$E1041:$AC1041)+'5N inverse'!$A$16*$C1042/Setup!$B$17+INDEX('5N inverse'!$A$16:$Y$16,1,'5N mesh'!$B$7+1)*Setup!$B$22</f>
        <v>0</v>
      </c>
      <c r="S1042" s="0" t="n">
        <f aca="false">SUMPRODUCT('5N inverse'!$A$17:$Y$17,'5N mesh'!$B$37:$Z$37,$E1041:$AC1041)+'5N inverse'!$A$17*$C1042/Setup!$B$17+INDEX('5N inverse'!$A$17:$Y$17,1,'5N mesh'!$B$7+1)*Setup!$B$22</f>
        <v>0</v>
      </c>
      <c r="T1042" s="0" t="n">
        <f aca="false">SUMPRODUCT('5N inverse'!$A$18:$Y$18,'5N mesh'!$B$37:$Z$37,$E1041:$AC1041)+'5N inverse'!$A$18*$C1042/Setup!$B$17+INDEX('5N inverse'!$A$18:$Y$18,1,'5N mesh'!$B$7+1)*Setup!$B$22</f>
        <v>0</v>
      </c>
      <c r="U1042" s="0" t="n">
        <f aca="false">SUMPRODUCT('5N inverse'!$A$19:$Y$19,'5N mesh'!$B$37:$Z$37,$E1041:$AC1041)+'5N inverse'!$A$19*$C1042/Setup!$B$17+INDEX('5N inverse'!$A$19:$Y$19,1,'5N mesh'!$B$7+1)*Setup!$B$22</f>
        <v>0</v>
      </c>
      <c r="V1042" s="0" t="n">
        <f aca="false">SUMPRODUCT('5N inverse'!$A$20:$Y$20,'5N mesh'!$B$37:$Z$37,$E1041:$AC1041)+'5N inverse'!$A$20*$C1042/Setup!$B$17+INDEX('5N inverse'!$A$20:$Y$20,1,'5N mesh'!$B$7+1)*Setup!$B$22</f>
        <v>0</v>
      </c>
      <c r="W1042" s="0" t="n">
        <f aca="false">SUMPRODUCT('5N inverse'!$A$21:$Y$21,'5N mesh'!$B$37:$Z$37,$E1041:$AC1041)+'5N inverse'!$A$21*$C1042/Setup!$B$17+INDEX('5N inverse'!$A$21:$Y$21,1,'5N mesh'!$B$7+1)*Setup!$B$22</f>
        <v>0</v>
      </c>
      <c r="X1042" s="0" t="n">
        <f aca="false">SUMPRODUCT('5N inverse'!$A$22:$Y$22,'5N mesh'!$B$37:$Z$37,$E1041:$AC1041)+'5N inverse'!$A$22*$C1042/Setup!$B$17+INDEX('5N inverse'!$A$22:$Y$22,1,'5N mesh'!$B$7+1)*Setup!$B$22</f>
        <v>0</v>
      </c>
      <c r="Y1042" s="0" t="n">
        <f aca="false">SUMPRODUCT('5N inverse'!$A$23:$Y$23,'5N mesh'!$B$37:$Z$37,$E1041:$AC1041)+'5N inverse'!$A$23*$C1042/Setup!$B$17+INDEX('5N inverse'!$A$23:$Y$23,1,'5N mesh'!$B$7+1)*Setup!$B$22</f>
        <v>0</v>
      </c>
      <c r="Z1042" s="0" t="n">
        <f aca="false">SUMPRODUCT('5N inverse'!$A$24:$Y$24,'5N mesh'!$B$37:$Z$37,$E1041:$AC1041)+'5N inverse'!$A$24*$C1042/Setup!$B$17+INDEX('5N inverse'!$A$24:$Y$24,1,'5N mesh'!$B$7+1)*Setup!$B$22</f>
        <v>0</v>
      </c>
      <c r="AA1042" s="0" t="n">
        <f aca="false">SUMPRODUCT('5N inverse'!$A$25:$Y$25,'5N mesh'!$B$37:$Z$37,$E1041:$AC1041)+'5N inverse'!$A$25*$C1042/Setup!$B$17+INDEX('5N inverse'!$A$25:$Y$25,1,'5N mesh'!$B$7+1)*Setup!$B$22</f>
        <v>0</v>
      </c>
      <c r="AB1042" s="0" t="n">
        <f aca="false">SUMPRODUCT('5N inverse'!$A$26:$Y$26,'5N mesh'!$B$37:$Z$37,$E1041:$AC1041)+'5N inverse'!$A$26*$C1042/Setup!$B$17+INDEX('5N inverse'!$A$26:$Y$26,1,'5N mesh'!$B$7+1)*Setup!$B$22</f>
        <v>0</v>
      </c>
      <c r="AC1042" s="0" t="n">
        <f aca="false">SUMPRODUCT('5N inverse'!$A$27:$Y$27,'5N mesh'!$B$37:$Z$37,$E1041:$AC1041)+'5N inverse'!$A$27*$C1042/Setup!$B$17+INDEX('5N inverse'!$A$27:$Y$27,1,'5N mesh'!$B$7+1)*Setup!$B$22</f>
        <v>0</v>
      </c>
    </row>
    <row r="1043" customFormat="false" ht="15" hidden="false" customHeight="false" outlineLevel="0" collapsed="false">
      <c r="A1043" s="0" t="n">
        <v>1038</v>
      </c>
      <c r="B1043" s="0" t="n">
        <f aca="false">A1043*Setup!$B$11/3600</f>
        <v>86.5</v>
      </c>
      <c r="C1043" s="0" t="n">
        <f aca="false">Setup!$B$7+Setup!$B$8*COS(2*PI()*(B1043-Setup!$B$9)/24)</f>
        <v>27.6955181300451</v>
      </c>
      <c r="D1043" s="0" t="n">
        <f aca="false">(C1043-E1043)/Setup!$B$17</f>
        <v>27.6656901436882</v>
      </c>
      <c r="E1043" s="0" t="n">
        <f aca="false">SUMPRODUCT('5N inverse'!$A$3:$Y$3,'5N mesh'!$B$37:$Z$37,$E1042:$AC1042)+'5N inverse'!$A$3*$C1043/Setup!$B$17+INDEX('5N inverse'!$A$3:$Y$3,1,'5N mesh'!$B$7+1)*Setup!$B$22</f>
        <v>24.0989784113657</v>
      </c>
      <c r="F1043" s="0" t="n">
        <f aca="false">SUMPRODUCT('5N inverse'!$A$4:$Y$4,'5N mesh'!$B$37:$Z$37,$E1042:$AC1042)+'5N inverse'!$A$4*$C1043/Setup!$B$17+INDEX('5N inverse'!$A$4:$Y$4,1,'5N mesh'!$B$7+1)*Setup!$B$22</f>
        <v>22.5941339828755</v>
      </c>
      <c r="G1043" s="0" t="n">
        <f aca="false">SUMPRODUCT('5N inverse'!$A$5:$Y$5,'5N mesh'!$B$37:$Z$37,$E1042:$AC1042)+'5N inverse'!$A$5*$C1043/Setup!$B$17+INDEX('5N inverse'!$A$5:$Y$5,1,'5N mesh'!$B$7+1)*Setup!$B$22</f>
        <v>19.584445125895</v>
      </c>
      <c r="H1043" s="0" t="n">
        <f aca="false">SUMPRODUCT('5N inverse'!$A$6:$Y$6,'5N mesh'!$B$37:$Z$37,$E1042:$AC1042)+'5N inverse'!$A$6*$C1043/Setup!$B$17+INDEX('5N inverse'!$A$6:$Y$6,1,'5N mesh'!$B$7+1)*Setup!$B$22</f>
        <v>16.5747562689145</v>
      </c>
      <c r="I1043" s="0" t="n">
        <f aca="false">SUMPRODUCT('5N inverse'!$A$7:$Y$7,'5N mesh'!$B$37:$Z$37,$E1042:$AC1042)+'5N inverse'!$A$7*$C1043/Setup!$B$17+INDEX('5N inverse'!$A$7:$Y$7,1,'5N mesh'!$B$7+1)*Setup!$B$22</f>
        <v>15.0699118404243</v>
      </c>
      <c r="J1043" s="0" t="n">
        <f aca="false">SUMPRODUCT('5N inverse'!$A$8:$Y$8,'5N mesh'!$B$37:$Z$37,$E1042:$AC1042)+'5N inverse'!$A$8*$C1043/Setup!$B$17+INDEX('5N inverse'!$A$8:$Y$8,1,'5N mesh'!$B$7+1)*Setup!$B$22</f>
        <v>0</v>
      </c>
      <c r="K1043" s="0" t="n">
        <f aca="false">SUMPRODUCT('5N inverse'!$A$9:$Y$9,'5N mesh'!$B$37:$Z$37,$E1042:$AC1042)+'5N inverse'!$A$9*$C1043/Setup!$B$17+INDEX('5N inverse'!$A$9:$Y$9,1,'5N mesh'!$B$7+1)*Setup!$B$22</f>
        <v>0</v>
      </c>
      <c r="L1043" s="0" t="n">
        <f aca="false">SUMPRODUCT('5N inverse'!$A$10:$Y$10,'5N mesh'!$B$37:$Z$37,$E1042:$AC1042)+'5N inverse'!$A$10*$C1043/Setup!$B$17+INDEX('5N inverse'!$A$10:$Y$10,1,'5N mesh'!$B$7+1)*Setup!$B$22</f>
        <v>0</v>
      </c>
      <c r="M1043" s="0" t="n">
        <f aca="false">SUMPRODUCT('5N inverse'!$A$11:$Y$11,'5N mesh'!$B$37:$Z$37,$E1042:$AC1042)+'5N inverse'!$A$11*$C1043/Setup!$B$17+INDEX('5N inverse'!$A$11:$Y$11,1,'5N mesh'!$B$7+1)*Setup!$B$22</f>
        <v>0</v>
      </c>
      <c r="N1043" s="0" t="n">
        <f aca="false">SUMPRODUCT('5N inverse'!$A$12:$Y$12,'5N mesh'!$B$37:$Z$37,$E1042:$AC1042)+'5N inverse'!$A$12*$C1043/Setup!$B$17+INDEX('5N inverse'!$A$12:$Y$12,1,'5N mesh'!$B$7+1)*Setup!$B$22</f>
        <v>0</v>
      </c>
      <c r="O1043" s="0" t="n">
        <f aca="false">SUMPRODUCT('5N inverse'!$A$13:$Y$13,'5N mesh'!$B$37:$Z$37,$E1042:$AC1042)+'5N inverse'!$A$13*$C1043/Setup!$B$17+INDEX('5N inverse'!$A$13:$Y$13,1,'5N mesh'!$B$7+1)*Setup!$B$22</f>
        <v>0</v>
      </c>
      <c r="P1043" s="0" t="n">
        <f aca="false">SUMPRODUCT('5N inverse'!$A$14:$Y$14,'5N mesh'!$B$37:$Z$37,$E1042:$AC1042)+'5N inverse'!$A$14*$C1043/Setup!$B$17+INDEX('5N inverse'!$A$14:$Y$14,1,'5N mesh'!$B$7+1)*Setup!$B$22</f>
        <v>0</v>
      </c>
      <c r="Q1043" s="0" t="n">
        <f aca="false">SUMPRODUCT('5N inverse'!$A$15:$Y$15,'5N mesh'!$B$37:$Z$37,$E1042:$AC1042)+'5N inverse'!$A$15*$C1043/Setup!$B$17+INDEX('5N inverse'!$A$15:$Y$15,1,'5N mesh'!$B$7+1)*Setup!$B$22</f>
        <v>0</v>
      </c>
      <c r="R1043" s="0" t="n">
        <f aca="false">SUMPRODUCT('5N inverse'!$A$16:$Y$16,'5N mesh'!$B$37:$Z$37,$E1042:$AC1042)+'5N inverse'!$A$16*$C1043/Setup!$B$17+INDEX('5N inverse'!$A$16:$Y$16,1,'5N mesh'!$B$7+1)*Setup!$B$22</f>
        <v>0</v>
      </c>
      <c r="S1043" s="0" t="n">
        <f aca="false">SUMPRODUCT('5N inverse'!$A$17:$Y$17,'5N mesh'!$B$37:$Z$37,$E1042:$AC1042)+'5N inverse'!$A$17*$C1043/Setup!$B$17+INDEX('5N inverse'!$A$17:$Y$17,1,'5N mesh'!$B$7+1)*Setup!$B$22</f>
        <v>0</v>
      </c>
      <c r="T1043" s="0" t="n">
        <f aca="false">SUMPRODUCT('5N inverse'!$A$18:$Y$18,'5N mesh'!$B$37:$Z$37,$E1042:$AC1042)+'5N inverse'!$A$18*$C1043/Setup!$B$17+INDEX('5N inverse'!$A$18:$Y$18,1,'5N mesh'!$B$7+1)*Setup!$B$22</f>
        <v>0</v>
      </c>
      <c r="U1043" s="0" t="n">
        <f aca="false">SUMPRODUCT('5N inverse'!$A$19:$Y$19,'5N mesh'!$B$37:$Z$37,$E1042:$AC1042)+'5N inverse'!$A$19*$C1043/Setup!$B$17+INDEX('5N inverse'!$A$19:$Y$19,1,'5N mesh'!$B$7+1)*Setup!$B$22</f>
        <v>0</v>
      </c>
      <c r="V1043" s="0" t="n">
        <f aca="false">SUMPRODUCT('5N inverse'!$A$20:$Y$20,'5N mesh'!$B$37:$Z$37,$E1042:$AC1042)+'5N inverse'!$A$20*$C1043/Setup!$B$17+INDEX('5N inverse'!$A$20:$Y$20,1,'5N mesh'!$B$7+1)*Setup!$B$22</f>
        <v>0</v>
      </c>
      <c r="W1043" s="0" t="n">
        <f aca="false">SUMPRODUCT('5N inverse'!$A$21:$Y$21,'5N mesh'!$B$37:$Z$37,$E1042:$AC1042)+'5N inverse'!$A$21*$C1043/Setup!$B$17+INDEX('5N inverse'!$A$21:$Y$21,1,'5N mesh'!$B$7+1)*Setup!$B$22</f>
        <v>0</v>
      </c>
      <c r="X1043" s="0" t="n">
        <f aca="false">SUMPRODUCT('5N inverse'!$A$22:$Y$22,'5N mesh'!$B$37:$Z$37,$E1042:$AC1042)+'5N inverse'!$A$22*$C1043/Setup!$B$17+INDEX('5N inverse'!$A$22:$Y$22,1,'5N mesh'!$B$7+1)*Setup!$B$22</f>
        <v>0</v>
      </c>
      <c r="Y1043" s="0" t="n">
        <f aca="false">SUMPRODUCT('5N inverse'!$A$23:$Y$23,'5N mesh'!$B$37:$Z$37,$E1042:$AC1042)+'5N inverse'!$A$23*$C1043/Setup!$B$17+INDEX('5N inverse'!$A$23:$Y$23,1,'5N mesh'!$B$7+1)*Setup!$B$22</f>
        <v>0</v>
      </c>
      <c r="Z1043" s="0" t="n">
        <f aca="false">SUMPRODUCT('5N inverse'!$A$24:$Y$24,'5N mesh'!$B$37:$Z$37,$E1042:$AC1042)+'5N inverse'!$A$24*$C1043/Setup!$B$17+INDEX('5N inverse'!$A$24:$Y$24,1,'5N mesh'!$B$7+1)*Setup!$B$22</f>
        <v>0</v>
      </c>
      <c r="AA1043" s="0" t="n">
        <f aca="false">SUMPRODUCT('5N inverse'!$A$25:$Y$25,'5N mesh'!$B$37:$Z$37,$E1042:$AC1042)+'5N inverse'!$A$25*$C1043/Setup!$B$17+INDEX('5N inverse'!$A$25:$Y$25,1,'5N mesh'!$B$7+1)*Setup!$B$22</f>
        <v>0</v>
      </c>
      <c r="AB1043" s="0" t="n">
        <f aca="false">SUMPRODUCT('5N inverse'!$A$26:$Y$26,'5N mesh'!$B$37:$Z$37,$E1042:$AC1042)+'5N inverse'!$A$26*$C1043/Setup!$B$17+INDEX('5N inverse'!$A$26:$Y$26,1,'5N mesh'!$B$7+1)*Setup!$B$22</f>
        <v>0</v>
      </c>
      <c r="AC1043" s="0" t="n">
        <f aca="false">SUMPRODUCT('5N inverse'!$A$27:$Y$27,'5N mesh'!$B$37:$Z$37,$E1042:$AC1042)+'5N inverse'!$A$27*$C1043/Setup!$B$17+INDEX('5N inverse'!$A$27:$Y$27,1,'5N mesh'!$B$7+1)*Setup!$B$22</f>
        <v>0</v>
      </c>
    </row>
    <row r="1044" customFormat="false" ht="15" hidden="false" customHeight="false" outlineLevel="0" collapsed="false">
      <c r="A1044" s="0" t="n">
        <v>1039</v>
      </c>
      <c r="B1044" s="0" t="n">
        <f aca="false">A1044*Setup!$B$11/3600</f>
        <v>86.5833333333333</v>
      </c>
      <c r="C1044" s="0" t="n">
        <f aca="false">Setup!$B$7+Setup!$B$8*COS(2*PI()*(B1044-Setup!$B$9)/24)</f>
        <v>27.7280314771312</v>
      </c>
      <c r="D1044" s="0" t="n">
        <f aca="false">(C1044-E1044)/Setup!$B$17</f>
        <v>27.5797635352146</v>
      </c>
      <c r="E1044" s="0" t="n">
        <f aca="false">SUMPRODUCT('5N inverse'!$A$3:$Y$3,'5N mesh'!$B$37:$Z$37,$E1043:$AC1043)+'5N inverse'!$A$3*$C1044/Setup!$B$17+INDEX('5N inverse'!$A$3:$Y$3,1,'5N mesh'!$B$7+1)*Setup!$B$22</f>
        <v>24.1426622175533</v>
      </c>
      <c r="F1044" s="0" t="n">
        <f aca="false">SUMPRODUCT('5N inverse'!$A$4:$Y$4,'5N mesh'!$B$37:$Z$37,$E1043:$AC1043)+'5N inverse'!$A$4*$C1044/Setup!$B$17+INDEX('5N inverse'!$A$4:$Y$4,1,'5N mesh'!$B$7+1)*Setup!$B$22</f>
        <v>22.630590678866</v>
      </c>
      <c r="G1044" s="0" t="n">
        <f aca="false">SUMPRODUCT('5N inverse'!$A$5:$Y$5,'5N mesh'!$B$37:$Z$37,$E1043:$AC1043)+'5N inverse'!$A$5*$C1044/Setup!$B$17+INDEX('5N inverse'!$A$5:$Y$5,1,'5N mesh'!$B$7+1)*Setup!$B$22</f>
        <v>19.6064476014913</v>
      </c>
      <c r="H1044" s="0" t="n">
        <f aca="false">SUMPRODUCT('5N inverse'!$A$6:$Y$6,'5N mesh'!$B$37:$Z$37,$E1043:$AC1043)+'5N inverse'!$A$6*$C1044/Setup!$B$17+INDEX('5N inverse'!$A$6:$Y$6,1,'5N mesh'!$B$7+1)*Setup!$B$22</f>
        <v>16.5823045241167</v>
      </c>
      <c r="I1044" s="0" t="n">
        <f aca="false">SUMPRODUCT('5N inverse'!$A$7:$Y$7,'5N mesh'!$B$37:$Z$37,$E1043:$AC1043)+'5N inverse'!$A$7*$C1044/Setup!$B$17+INDEX('5N inverse'!$A$7:$Y$7,1,'5N mesh'!$B$7+1)*Setup!$B$22</f>
        <v>15.0702329854293</v>
      </c>
      <c r="J1044" s="0" t="n">
        <f aca="false">SUMPRODUCT('5N inverse'!$A$8:$Y$8,'5N mesh'!$B$37:$Z$37,$E1043:$AC1043)+'5N inverse'!$A$8*$C1044/Setup!$B$17+INDEX('5N inverse'!$A$8:$Y$8,1,'5N mesh'!$B$7+1)*Setup!$B$22</f>
        <v>0</v>
      </c>
      <c r="K1044" s="0" t="n">
        <f aca="false">SUMPRODUCT('5N inverse'!$A$9:$Y$9,'5N mesh'!$B$37:$Z$37,$E1043:$AC1043)+'5N inverse'!$A$9*$C1044/Setup!$B$17+INDEX('5N inverse'!$A$9:$Y$9,1,'5N mesh'!$B$7+1)*Setup!$B$22</f>
        <v>0</v>
      </c>
      <c r="L1044" s="0" t="n">
        <f aca="false">SUMPRODUCT('5N inverse'!$A$10:$Y$10,'5N mesh'!$B$37:$Z$37,$E1043:$AC1043)+'5N inverse'!$A$10*$C1044/Setup!$B$17+INDEX('5N inverse'!$A$10:$Y$10,1,'5N mesh'!$B$7+1)*Setup!$B$22</f>
        <v>0</v>
      </c>
      <c r="M1044" s="0" t="n">
        <f aca="false">SUMPRODUCT('5N inverse'!$A$11:$Y$11,'5N mesh'!$B$37:$Z$37,$E1043:$AC1043)+'5N inverse'!$A$11*$C1044/Setup!$B$17+INDEX('5N inverse'!$A$11:$Y$11,1,'5N mesh'!$B$7+1)*Setup!$B$22</f>
        <v>0</v>
      </c>
      <c r="N1044" s="0" t="n">
        <f aca="false">SUMPRODUCT('5N inverse'!$A$12:$Y$12,'5N mesh'!$B$37:$Z$37,$E1043:$AC1043)+'5N inverse'!$A$12*$C1044/Setup!$B$17+INDEX('5N inverse'!$A$12:$Y$12,1,'5N mesh'!$B$7+1)*Setup!$B$22</f>
        <v>0</v>
      </c>
      <c r="O1044" s="0" t="n">
        <f aca="false">SUMPRODUCT('5N inverse'!$A$13:$Y$13,'5N mesh'!$B$37:$Z$37,$E1043:$AC1043)+'5N inverse'!$A$13*$C1044/Setup!$B$17+INDEX('5N inverse'!$A$13:$Y$13,1,'5N mesh'!$B$7+1)*Setup!$B$22</f>
        <v>0</v>
      </c>
      <c r="P1044" s="0" t="n">
        <f aca="false">SUMPRODUCT('5N inverse'!$A$14:$Y$14,'5N mesh'!$B$37:$Z$37,$E1043:$AC1043)+'5N inverse'!$A$14*$C1044/Setup!$B$17+INDEX('5N inverse'!$A$14:$Y$14,1,'5N mesh'!$B$7+1)*Setup!$B$22</f>
        <v>0</v>
      </c>
      <c r="Q1044" s="0" t="n">
        <f aca="false">SUMPRODUCT('5N inverse'!$A$15:$Y$15,'5N mesh'!$B$37:$Z$37,$E1043:$AC1043)+'5N inverse'!$A$15*$C1044/Setup!$B$17+INDEX('5N inverse'!$A$15:$Y$15,1,'5N mesh'!$B$7+1)*Setup!$B$22</f>
        <v>0</v>
      </c>
      <c r="R1044" s="0" t="n">
        <f aca="false">SUMPRODUCT('5N inverse'!$A$16:$Y$16,'5N mesh'!$B$37:$Z$37,$E1043:$AC1043)+'5N inverse'!$A$16*$C1044/Setup!$B$17+INDEX('5N inverse'!$A$16:$Y$16,1,'5N mesh'!$B$7+1)*Setup!$B$22</f>
        <v>0</v>
      </c>
      <c r="S1044" s="0" t="n">
        <f aca="false">SUMPRODUCT('5N inverse'!$A$17:$Y$17,'5N mesh'!$B$37:$Z$37,$E1043:$AC1043)+'5N inverse'!$A$17*$C1044/Setup!$B$17+INDEX('5N inverse'!$A$17:$Y$17,1,'5N mesh'!$B$7+1)*Setup!$B$22</f>
        <v>0</v>
      </c>
      <c r="T1044" s="0" t="n">
        <f aca="false">SUMPRODUCT('5N inverse'!$A$18:$Y$18,'5N mesh'!$B$37:$Z$37,$E1043:$AC1043)+'5N inverse'!$A$18*$C1044/Setup!$B$17+INDEX('5N inverse'!$A$18:$Y$18,1,'5N mesh'!$B$7+1)*Setup!$B$22</f>
        <v>0</v>
      </c>
      <c r="U1044" s="0" t="n">
        <f aca="false">SUMPRODUCT('5N inverse'!$A$19:$Y$19,'5N mesh'!$B$37:$Z$37,$E1043:$AC1043)+'5N inverse'!$A$19*$C1044/Setup!$B$17+INDEX('5N inverse'!$A$19:$Y$19,1,'5N mesh'!$B$7+1)*Setup!$B$22</f>
        <v>0</v>
      </c>
      <c r="V1044" s="0" t="n">
        <f aca="false">SUMPRODUCT('5N inverse'!$A$20:$Y$20,'5N mesh'!$B$37:$Z$37,$E1043:$AC1043)+'5N inverse'!$A$20*$C1044/Setup!$B$17+INDEX('5N inverse'!$A$20:$Y$20,1,'5N mesh'!$B$7+1)*Setup!$B$22</f>
        <v>0</v>
      </c>
      <c r="W1044" s="0" t="n">
        <f aca="false">SUMPRODUCT('5N inverse'!$A$21:$Y$21,'5N mesh'!$B$37:$Z$37,$E1043:$AC1043)+'5N inverse'!$A$21*$C1044/Setup!$B$17+INDEX('5N inverse'!$A$21:$Y$21,1,'5N mesh'!$B$7+1)*Setup!$B$22</f>
        <v>0</v>
      </c>
      <c r="X1044" s="0" t="n">
        <f aca="false">SUMPRODUCT('5N inverse'!$A$22:$Y$22,'5N mesh'!$B$37:$Z$37,$E1043:$AC1043)+'5N inverse'!$A$22*$C1044/Setup!$B$17+INDEX('5N inverse'!$A$22:$Y$22,1,'5N mesh'!$B$7+1)*Setup!$B$22</f>
        <v>0</v>
      </c>
      <c r="Y1044" s="0" t="n">
        <f aca="false">SUMPRODUCT('5N inverse'!$A$23:$Y$23,'5N mesh'!$B$37:$Z$37,$E1043:$AC1043)+'5N inverse'!$A$23*$C1044/Setup!$B$17+INDEX('5N inverse'!$A$23:$Y$23,1,'5N mesh'!$B$7+1)*Setup!$B$22</f>
        <v>0</v>
      </c>
      <c r="Z1044" s="0" t="n">
        <f aca="false">SUMPRODUCT('5N inverse'!$A$24:$Y$24,'5N mesh'!$B$37:$Z$37,$E1043:$AC1043)+'5N inverse'!$A$24*$C1044/Setup!$B$17+INDEX('5N inverse'!$A$24:$Y$24,1,'5N mesh'!$B$7+1)*Setup!$B$22</f>
        <v>0</v>
      </c>
      <c r="AA1044" s="0" t="n">
        <f aca="false">SUMPRODUCT('5N inverse'!$A$25:$Y$25,'5N mesh'!$B$37:$Z$37,$E1043:$AC1043)+'5N inverse'!$A$25*$C1044/Setup!$B$17+INDEX('5N inverse'!$A$25:$Y$25,1,'5N mesh'!$B$7+1)*Setup!$B$22</f>
        <v>0</v>
      </c>
      <c r="AB1044" s="0" t="n">
        <f aca="false">SUMPRODUCT('5N inverse'!$A$26:$Y$26,'5N mesh'!$B$37:$Z$37,$E1043:$AC1043)+'5N inverse'!$A$26*$C1044/Setup!$B$17+INDEX('5N inverse'!$A$26:$Y$26,1,'5N mesh'!$B$7+1)*Setup!$B$22</f>
        <v>0</v>
      </c>
      <c r="AC1044" s="0" t="n">
        <f aca="false">SUMPRODUCT('5N inverse'!$A$27:$Y$27,'5N mesh'!$B$37:$Z$37,$E1043:$AC1043)+'5N inverse'!$A$27*$C1044/Setup!$B$17+INDEX('5N inverse'!$A$27:$Y$27,1,'5N mesh'!$B$7+1)*Setup!$B$22</f>
        <v>0</v>
      </c>
    </row>
    <row r="1045" customFormat="false" ht="15" hidden="false" customHeight="false" outlineLevel="0" collapsed="false">
      <c r="A1045" s="0" t="n">
        <v>1040</v>
      </c>
      <c r="B1045" s="0" t="n">
        <f aca="false">A1045*Setup!$B$11/3600</f>
        <v>86.6666666666667</v>
      </c>
      <c r="C1045" s="0" t="n">
        <f aca="false">Setup!$B$7+Setup!$B$8*COS(2*PI()*(B1045-Setup!$B$9)/24)</f>
        <v>27.7587704831436</v>
      </c>
      <c r="D1045" s="0" t="n">
        <f aca="false">(C1045-E1045)/Setup!$B$17</f>
        <v>27.4815962159547</v>
      </c>
      <c r="E1045" s="0" t="n">
        <f aca="false">SUMPRODUCT('5N inverse'!$A$3:$Y$3,'5N mesh'!$B$37:$Z$37,$E1044:$AC1044)+'5N inverse'!$A$3*$C1045/Setup!$B$17+INDEX('5N inverse'!$A$3:$Y$3,1,'5N mesh'!$B$7+1)*Setup!$B$22</f>
        <v>24.1861629750695</v>
      </c>
      <c r="F1045" s="0" t="n">
        <f aca="false">SUMPRODUCT('5N inverse'!$A$4:$Y$4,'5N mesh'!$B$37:$Z$37,$E1044:$AC1044)+'5N inverse'!$A$4*$C1045/Setup!$B$17+INDEX('5N inverse'!$A$4:$Y$4,1,'5N mesh'!$B$7+1)*Setup!$B$22</f>
        <v>22.6668951678918</v>
      </c>
      <c r="G1045" s="0" t="n">
        <f aca="false">SUMPRODUCT('5N inverse'!$A$5:$Y$5,'5N mesh'!$B$37:$Z$37,$E1044:$AC1044)+'5N inverse'!$A$5*$C1045/Setup!$B$17+INDEX('5N inverse'!$A$5:$Y$5,1,'5N mesh'!$B$7+1)*Setup!$B$22</f>
        <v>19.6283595535362</v>
      </c>
      <c r="H1045" s="0" t="n">
        <f aca="false">SUMPRODUCT('5N inverse'!$A$6:$Y$6,'5N mesh'!$B$37:$Z$37,$E1044:$AC1044)+'5N inverse'!$A$6*$C1045/Setup!$B$17+INDEX('5N inverse'!$A$6:$Y$6,1,'5N mesh'!$B$7+1)*Setup!$B$22</f>
        <v>16.5898239391806</v>
      </c>
      <c r="I1045" s="0" t="n">
        <f aca="false">SUMPRODUCT('5N inverse'!$A$7:$Y$7,'5N mesh'!$B$37:$Z$37,$E1044:$AC1044)+'5N inverse'!$A$7*$C1045/Setup!$B$17+INDEX('5N inverse'!$A$7:$Y$7,1,'5N mesh'!$B$7+1)*Setup!$B$22</f>
        <v>15.0705561320029</v>
      </c>
      <c r="J1045" s="0" t="n">
        <f aca="false">SUMPRODUCT('5N inverse'!$A$8:$Y$8,'5N mesh'!$B$37:$Z$37,$E1044:$AC1044)+'5N inverse'!$A$8*$C1045/Setup!$B$17+INDEX('5N inverse'!$A$8:$Y$8,1,'5N mesh'!$B$7+1)*Setup!$B$22</f>
        <v>0</v>
      </c>
      <c r="K1045" s="0" t="n">
        <f aca="false">SUMPRODUCT('5N inverse'!$A$9:$Y$9,'5N mesh'!$B$37:$Z$37,$E1044:$AC1044)+'5N inverse'!$A$9*$C1045/Setup!$B$17+INDEX('5N inverse'!$A$9:$Y$9,1,'5N mesh'!$B$7+1)*Setup!$B$22</f>
        <v>0</v>
      </c>
      <c r="L1045" s="0" t="n">
        <f aca="false">SUMPRODUCT('5N inverse'!$A$10:$Y$10,'5N mesh'!$B$37:$Z$37,$E1044:$AC1044)+'5N inverse'!$A$10*$C1045/Setup!$B$17+INDEX('5N inverse'!$A$10:$Y$10,1,'5N mesh'!$B$7+1)*Setup!$B$22</f>
        <v>0</v>
      </c>
      <c r="M1045" s="0" t="n">
        <f aca="false">SUMPRODUCT('5N inverse'!$A$11:$Y$11,'5N mesh'!$B$37:$Z$37,$E1044:$AC1044)+'5N inverse'!$A$11*$C1045/Setup!$B$17+INDEX('5N inverse'!$A$11:$Y$11,1,'5N mesh'!$B$7+1)*Setup!$B$22</f>
        <v>0</v>
      </c>
      <c r="N1045" s="0" t="n">
        <f aca="false">SUMPRODUCT('5N inverse'!$A$12:$Y$12,'5N mesh'!$B$37:$Z$37,$E1044:$AC1044)+'5N inverse'!$A$12*$C1045/Setup!$B$17+INDEX('5N inverse'!$A$12:$Y$12,1,'5N mesh'!$B$7+1)*Setup!$B$22</f>
        <v>0</v>
      </c>
      <c r="O1045" s="0" t="n">
        <f aca="false">SUMPRODUCT('5N inverse'!$A$13:$Y$13,'5N mesh'!$B$37:$Z$37,$E1044:$AC1044)+'5N inverse'!$A$13*$C1045/Setup!$B$17+INDEX('5N inverse'!$A$13:$Y$13,1,'5N mesh'!$B$7+1)*Setup!$B$22</f>
        <v>0</v>
      </c>
      <c r="P1045" s="0" t="n">
        <f aca="false">SUMPRODUCT('5N inverse'!$A$14:$Y$14,'5N mesh'!$B$37:$Z$37,$E1044:$AC1044)+'5N inverse'!$A$14*$C1045/Setup!$B$17+INDEX('5N inverse'!$A$14:$Y$14,1,'5N mesh'!$B$7+1)*Setup!$B$22</f>
        <v>0</v>
      </c>
      <c r="Q1045" s="0" t="n">
        <f aca="false">SUMPRODUCT('5N inverse'!$A$15:$Y$15,'5N mesh'!$B$37:$Z$37,$E1044:$AC1044)+'5N inverse'!$A$15*$C1045/Setup!$B$17+INDEX('5N inverse'!$A$15:$Y$15,1,'5N mesh'!$B$7+1)*Setup!$B$22</f>
        <v>0</v>
      </c>
      <c r="R1045" s="0" t="n">
        <f aca="false">SUMPRODUCT('5N inverse'!$A$16:$Y$16,'5N mesh'!$B$37:$Z$37,$E1044:$AC1044)+'5N inverse'!$A$16*$C1045/Setup!$B$17+INDEX('5N inverse'!$A$16:$Y$16,1,'5N mesh'!$B$7+1)*Setup!$B$22</f>
        <v>0</v>
      </c>
      <c r="S1045" s="0" t="n">
        <f aca="false">SUMPRODUCT('5N inverse'!$A$17:$Y$17,'5N mesh'!$B$37:$Z$37,$E1044:$AC1044)+'5N inverse'!$A$17*$C1045/Setup!$B$17+INDEX('5N inverse'!$A$17:$Y$17,1,'5N mesh'!$B$7+1)*Setup!$B$22</f>
        <v>0</v>
      </c>
      <c r="T1045" s="0" t="n">
        <f aca="false">SUMPRODUCT('5N inverse'!$A$18:$Y$18,'5N mesh'!$B$37:$Z$37,$E1044:$AC1044)+'5N inverse'!$A$18*$C1045/Setup!$B$17+INDEX('5N inverse'!$A$18:$Y$18,1,'5N mesh'!$B$7+1)*Setup!$B$22</f>
        <v>0</v>
      </c>
      <c r="U1045" s="0" t="n">
        <f aca="false">SUMPRODUCT('5N inverse'!$A$19:$Y$19,'5N mesh'!$B$37:$Z$37,$E1044:$AC1044)+'5N inverse'!$A$19*$C1045/Setup!$B$17+INDEX('5N inverse'!$A$19:$Y$19,1,'5N mesh'!$B$7+1)*Setup!$B$22</f>
        <v>0</v>
      </c>
      <c r="V1045" s="0" t="n">
        <f aca="false">SUMPRODUCT('5N inverse'!$A$20:$Y$20,'5N mesh'!$B$37:$Z$37,$E1044:$AC1044)+'5N inverse'!$A$20*$C1045/Setup!$B$17+INDEX('5N inverse'!$A$20:$Y$20,1,'5N mesh'!$B$7+1)*Setup!$B$22</f>
        <v>0</v>
      </c>
      <c r="W1045" s="0" t="n">
        <f aca="false">SUMPRODUCT('5N inverse'!$A$21:$Y$21,'5N mesh'!$B$37:$Z$37,$E1044:$AC1044)+'5N inverse'!$A$21*$C1045/Setup!$B$17+INDEX('5N inverse'!$A$21:$Y$21,1,'5N mesh'!$B$7+1)*Setup!$B$22</f>
        <v>0</v>
      </c>
      <c r="X1045" s="0" t="n">
        <f aca="false">SUMPRODUCT('5N inverse'!$A$22:$Y$22,'5N mesh'!$B$37:$Z$37,$E1044:$AC1044)+'5N inverse'!$A$22*$C1045/Setup!$B$17+INDEX('5N inverse'!$A$22:$Y$22,1,'5N mesh'!$B$7+1)*Setup!$B$22</f>
        <v>0</v>
      </c>
      <c r="Y1045" s="0" t="n">
        <f aca="false">SUMPRODUCT('5N inverse'!$A$23:$Y$23,'5N mesh'!$B$37:$Z$37,$E1044:$AC1044)+'5N inverse'!$A$23*$C1045/Setup!$B$17+INDEX('5N inverse'!$A$23:$Y$23,1,'5N mesh'!$B$7+1)*Setup!$B$22</f>
        <v>0</v>
      </c>
      <c r="Z1045" s="0" t="n">
        <f aca="false">SUMPRODUCT('5N inverse'!$A$24:$Y$24,'5N mesh'!$B$37:$Z$37,$E1044:$AC1044)+'5N inverse'!$A$24*$C1045/Setup!$B$17+INDEX('5N inverse'!$A$24:$Y$24,1,'5N mesh'!$B$7+1)*Setup!$B$22</f>
        <v>0</v>
      </c>
      <c r="AA1045" s="0" t="n">
        <f aca="false">SUMPRODUCT('5N inverse'!$A$25:$Y$25,'5N mesh'!$B$37:$Z$37,$E1044:$AC1044)+'5N inverse'!$A$25*$C1045/Setup!$B$17+INDEX('5N inverse'!$A$25:$Y$25,1,'5N mesh'!$B$7+1)*Setup!$B$22</f>
        <v>0</v>
      </c>
      <c r="AB1045" s="0" t="n">
        <f aca="false">SUMPRODUCT('5N inverse'!$A$26:$Y$26,'5N mesh'!$B$37:$Z$37,$E1044:$AC1044)+'5N inverse'!$A$26*$C1045/Setup!$B$17+INDEX('5N inverse'!$A$26:$Y$26,1,'5N mesh'!$B$7+1)*Setup!$B$22</f>
        <v>0</v>
      </c>
      <c r="AC1045" s="0" t="n">
        <f aca="false">SUMPRODUCT('5N inverse'!$A$27:$Y$27,'5N mesh'!$B$37:$Z$37,$E1044:$AC1044)+'5N inverse'!$A$27*$C1045/Setup!$B$17+INDEX('5N inverse'!$A$27:$Y$27,1,'5N mesh'!$B$7+1)*Setup!$B$22</f>
        <v>0</v>
      </c>
    </row>
    <row r="1046" customFormat="false" ht="15" hidden="false" customHeight="false" outlineLevel="0" collapsed="false">
      <c r="A1046" s="0" t="n">
        <v>1041</v>
      </c>
      <c r="B1046" s="0" t="n">
        <f aca="false">A1046*Setup!$B$11/3600</f>
        <v>86.75</v>
      </c>
      <c r="C1046" s="0" t="n">
        <f aca="false">Setup!$B$7+Setup!$B$8*COS(2*PI()*(B1046-Setup!$B$9)/24)</f>
        <v>27.7877205179804</v>
      </c>
      <c r="D1046" s="0" t="n">
        <f aca="false">(C1046-E1046)/Setup!$B$17</f>
        <v>27.3712349076443</v>
      </c>
      <c r="E1046" s="0" t="n">
        <f aca="false">SUMPRODUCT('5N inverse'!$A$3:$Y$3,'5N mesh'!$B$37:$Z$37,$E1045:$AC1045)+'5N inverse'!$A$3*$C1046/Setup!$B$17+INDEX('5N inverse'!$A$3:$Y$3,1,'5N mesh'!$B$7+1)*Setup!$B$22</f>
        <v>24.2294599799867</v>
      </c>
      <c r="F1046" s="0" t="n">
        <f aca="false">SUMPRODUCT('5N inverse'!$A$4:$Y$4,'5N mesh'!$B$37:$Z$37,$E1045:$AC1045)+'5N inverse'!$A$4*$C1046/Setup!$B$17+INDEX('5N inverse'!$A$4:$Y$4,1,'5N mesh'!$B$7+1)*Setup!$B$22</f>
        <v>22.7030301710465</v>
      </c>
      <c r="G1046" s="0" t="n">
        <f aca="false">SUMPRODUCT('5N inverse'!$A$5:$Y$5,'5N mesh'!$B$37:$Z$37,$E1045:$AC1045)+'5N inverse'!$A$5*$C1046/Setup!$B$17+INDEX('5N inverse'!$A$5:$Y$5,1,'5N mesh'!$B$7+1)*Setup!$B$22</f>
        <v>19.6501705531661</v>
      </c>
      <c r="H1046" s="0" t="n">
        <f aca="false">SUMPRODUCT('5N inverse'!$A$6:$Y$6,'5N mesh'!$B$37:$Z$37,$E1045:$AC1045)+'5N inverse'!$A$6*$C1046/Setup!$B$17+INDEX('5N inverse'!$A$6:$Y$6,1,'5N mesh'!$B$7+1)*Setup!$B$22</f>
        <v>16.5973109352858</v>
      </c>
      <c r="I1046" s="0" t="n">
        <f aca="false">SUMPRODUCT('5N inverse'!$A$7:$Y$7,'5N mesh'!$B$37:$Z$37,$E1045:$AC1045)+'5N inverse'!$A$7*$C1046/Setup!$B$17+INDEX('5N inverse'!$A$7:$Y$7,1,'5N mesh'!$B$7+1)*Setup!$B$22</f>
        <v>15.0708811263456</v>
      </c>
      <c r="J1046" s="0" t="n">
        <f aca="false">SUMPRODUCT('5N inverse'!$A$8:$Y$8,'5N mesh'!$B$37:$Z$37,$E1045:$AC1045)+'5N inverse'!$A$8*$C1046/Setup!$B$17+INDEX('5N inverse'!$A$8:$Y$8,1,'5N mesh'!$B$7+1)*Setup!$B$22</f>
        <v>0</v>
      </c>
      <c r="K1046" s="0" t="n">
        <f aca="false">SUMPRODUCT('5N inverse'!$A$9:$Y$9,'5N mesh'!$B$37:$Z$37,$E1045:$AC1045)+'5N inverse'!$A$9*$C1046/Setup!$B$17+INDEX('5N inverse'!$A$9:$Y$9,1,'5N mesh'!$B$7+1)*Setup!$B$22</f>
        <v>0</v>
      </c>
      <c r="L1046" s="0" t="n">
        <f aca="false">SUMPRODUCT('5N inverse'!$A$10:$Y$10,'5N mesh'!$B$37:$Z$37,$E1045:$AC1045)+'5N inverse'!$A$10*$C1046/Setup!$B$17+INDEX('5N inverse'!$A$10:$Y$10,1,'5N mesh'!$B$7+1)*Setup!$B$22</f>
        <v>0</v>
      </c>
      <c r="M1046" s="0" t="n">
        <f aca="false">SUMPRODUCT('5N inverse'!$A$11:$Y$11,'5N mesh'!$B$37:$Z$37,$E1045:$AC1045)+'5N inverse'!$A$11*$C1046/Setup!$B$17+INDEX('5N inverse'!$A$11:$Y$11,1,'5N mesh'!$B$7+1)*Setup!$B$22</f>
        <v>0</v>
      </c>
      <c r="N1046" s="0" t="n">
        <f aca="false">SUMPRODUCT('5N inverse'!$A$12:$Y$12,'5N mesh'!$B$37:$Z$37,$E1045:$AC1045)+'5N inverse'!$A$12*$C1046/Setup!$B$17+INDEX('5N inverse'!$A$12:$Y$12,1,'5N mesh'!$B$7+1)*Setup!$B$22</f>
        <v>0</v>
      </c>
      <c r="O1046" s="0" t="n">
        <f aca="false">SUMPRODUCT('5N inverse'!$A$13:$Y$13,'5N mesh'!$B$37:$Z$37,$E1045:$AC1045)+'5N inverse'!$A$13*$C1046/Setup!$B$17+INDEX('5N inverse'!$A$13:$Y$13,1,'5N mesh'!$B$7+1)*Setup!$B$22</f>
        <v>0</v>
      </c>
      <c r="P1046" s="0" t="n">
        <f aca="false">SUMPRODUCT('5N inverse'!$A$14:$Y$14,'5N mesh'!$B$37:$Z$37,$E1045:$AC1045)+'5N inverse'!$A$14*$C1046/Setup!$B$17+INDEX('5N inverse'!$A$14:$Y$14,1,'5N mesh'!$B$7+1)*Setup!$B$22</f>
        <v>0</v>
      </c>
      <c r="Q1046" s="0" t="n">
        <f aca="false">SUMPRODUCT('5N inverse'!$A$15:$Y$15,'5N mesh'!$B$37:$Z$37,$E1045:$AC1045)+'5N inverse'!$A$15*$C1046/Setup!$B$17+INDEX('5N inverse'!$A$15:$Y$15,1,'5N mesh'!$B$7+1)*Setup!$B$22</f>
        <v>0</v>
      </c>
      <c r="R1046" s="0" t="n">
        <f aca="false">SUMPRODUCT('5N inverse'!$A$16:$Y$16,'5N mesh'!$B$37:$Z$37,$E1045:$AC1045)+'5N inverse'!$A$16*$C1046/Setup!$B$17+INDEX('5N inverse'!$A$16:$Y$16,1,'5N mesh'!$B$7+1)*Setup!$B$22</f>
        <v>0</v>
      </c>
      <c r="S1046" s="0" t="n">
        <f aca="false">SUMPRODUCT('5N inverse'!$A$17:$Y$17,'5N mesh'!$B$37:$Z$37,$E1045:$AC1045)+'5N inverse'!$A$17*$C1046/Setup!$B$17+INDEX('5N inverse'!$A$17:$Y$17,1,'5N mesh'!$B$7+1)*Setup!$B$22</f>
        <v>0</v>
      </c>
      <c r="T1046" s="0" t="n">
        <f aca="false">SUMPRODUCT('5N inverse'!$A$18:$Y$18,'5N mesh'!$B$37:$Z$37,$E1045:$AC1045)+'5N inverse'!$A$18*$C1046/Setup!$B$17+INDEX('5N inverse'!$A$18:$Y$18,1,'5N mesh'!$B$7+1)*Setup!$B$22</f>
        <v>0</v>
      </c>
      <c r="U1046" s="0" t="n">
        <f aca="false">SUMPRODUCT('5N inverse'!$A$19:$Y$19,'5N mesh'!$B$37:$Z$37,$E1045:$AC1045)+'5N inverse'!$A$19*$C1046/Setup!$B$17+INDEX('5N inverse'!$A$19:$Y$19,1,'5N mesh'!$B$7+1)*Setup!$B$22</f>
        <v>0</v>
      </c>
      <c r="V1046" s="0" t="n">
        <f aca="false">SUMPRODUCT('5N inverse'!$A$20:$Y$20,'5N mesh'!$B$37:$Z$37,$E1045:$AC1045)+'5N inverse'!$A$20*$C1046/Setup!$B$17+INDEX('5N inverse'!$A$20:$Y$20,1,'5N mesh'!$B$7+1)*Setup!$B$22</f>
        <v>0</v>
      </c>
      <c r="W1046" s="0" t="n">
        <f aca="false">SUMPRODUCT('5N inverse'!$A$21:$Y$21,'5N mesh'!$B$37:$Z$37,$E1045:$AC1045)+'5N inverse'!$A$21*$C1046/Setup!$B$17+INDEX('5N inverse'!$A$21:$Y$21,1,'5N mesh'!$B$7+1)*Setup!$B$22</f>
        <v>0</v>
      </c>
      <c r="X1046" s="0" t="n">
        <f aca="false">SUMPRODUCT('5N inverse'!$A$22:$Y$22,'5N mesh'!$B$37:$Z$37,$E1045:$AC1045)+'5N inverse'!$A$22*$C1046/Setup!$B$17+INDEX('5N inverse'!$A$22:$Y$22,1,'5N mesh'!$B$7+1)*Setup!$B$22</f>
        <v>0</v>
      </c>
      <c r="Y1046" s="0" t="n">
        <f aca="false">SUMPRODUCT('5N inverse'!$A$23:$Y$23,'5N mesh'!$B$37:$Z$37,$E1045:$AC1045)+'5N inverse'!$A$23*$C1046/Setup!$B$17+INDEX('5N inverse'!$A$23:$Y$23,1,'5N mesh'!$B$7+1)*Setup!$B$22</f>
        <v>0</v>
      </c>
      <c r="Z1046" s="0" t="n">
        <f aca="false">SUMPRODUCT('5N inverse'!$A$24:$Y$24,'5N mesh'!$B$37:$Z$37,$E1045:$AC1045)+'5N inverse'!$A$24*$C1046/Setup!$B$17+INDEX('5N inverse'!$A$24:$Y$24,1,'5N mesh'!$B$7+1)*Setup!$B$22</f>
        <v>0</v>
      </c>
      <c r="AA1046" s="0" t="n">
        <f aca="false">SUMPRODUCT('5N inverse'!$A$25:$Y$25,'5N mesh'!$B$37:$Z$37,$E1045:$AC1045)+'5N inverse'!$A$25*$C1046/Setup!$B$17+INDEX('5N inverse'!$A$25:$Y$25,1,'5N mesh'!$B$7+1)*Setup!$B$22</f>
        <v>0</v>
      </c>
      <c r="AB1046" s="0" t="n">
        <f aca="false">SUMPRODUCT('5N inverse'!$A$26:$Y$26,'5N mesh'!$B$37:$Z$37,$E1045:$AC1045)+'5N inverse'!$A$26*$C1046/Setup!$B$17+INDEX('5N inverse'!$A$26:$Y$26,1,'5N mesh'!$B$7+1)*Setup!$B$22</f>
        <v>0</v>
      </c>
      <c r="AC1046" s="0" t="n">
        <f aca="false">SUMPRODUCT('5N inverse'!$A$27:$Y$27,'5N mesh'!$B$37:$Z$37,$E1045:$AC1045)+'5N inverse'!$A$27*$C1046/Setup!$B$17+INDEX('5N inverse'!$A$27:$Y$27,1,'5N mesh'!$B$7+1)*Setup!$B$22</f>
        <v>0</v>
      </c>
    </row>
    <row r="1047" customFormat="false" ht="15" hidden="false" customHeight="false" outlineLevel="0" collapsed="false">
      <c r="A1047" s="0" t="n">
        <v>1042</v>
      </c>
      <c r="B1047" s="0" t="n">
        <f aca="false">A1047*Setup!$B$11/3600</f>
        <v>86.8333333333333</v>
      </c>
      <c r="C1047" s="0" t="n">
        <f aca="false">Setup!$B$7+Setup!$B$8*COS(2*PI()*(B1047-Setup!$B$9)/24)</f>
        <v>27.8148678029929</v>
      </c>
      <c r="D1047" s="0" t="n">
        <f aca="false">(C1047-E1047)/Setup!$B$17</f>
        <v>27.2487321357055</v>
      </c>
      <c r="E1047" s="0" t="n">
        <f aca="false">SUMPRODUCT('5N inverse'!$A$3:$Y$3,'5N mesh'!$B$37:$Z$37,$E1046:$AC1046)+'5N inverse'!$A$3*$C1047/Setup!$B$17+INDEX('5N inverse'!$A$3:$Y$3,1,'5N mesh'!$B$7+1)*Setup!$B$22</f>
        <v>24.2725326253512</v>
      </c>
      <c r="F1047" s="0" t="n">
        <f aca="false">SUMPRODUCT('5N inverse'!$A$4:$Y$4,'5N mesh'!$B$37:$Z$37,$E1046:$AC1046)+'5N inverse'!$A$4*$C1047/Setup!$B$17+INDEX('5N inverse'!$A$4:$Y$4,1,'5N mesh'!$B$7+1)*Setup!$B$22</f>
        <v>22.7389784900891</v>
      </c>
      <c r="G1047" s="0" t="n">
        <f aca="false">SUMPRODUCT('5N inverse'!$A$5:$Y$5,'5N mesh'!$B$37:$Z$37,$E1046:$AC1046)+'5N inverse'!$A$5*$C1047/Setup!$B$17+INDEX('5N inverse'!$A$5:$Y$5,1,'5N mesh'!$B$7+1)*Setup!$B$22</f>
        <v>19.671870219565</v>
      </c>
      <c r="H1047" s="0" t="n">
        <f aca="false">SUMPRODUCT('5N inverse'!$A$6:$Y$6,'5N mesh'!$B$37:$Z$37,$E1046:$AC1046)+'5N inverse'!$A$6*$C1047/Setup!$B$17+INDEX('5N inverse'!$A$6:$Y$6,1,'5N mesh'!$B$7+1)*Setup!$B$22</f>
        <v>16.6047619490409</v>
      </c>
      <c r="I1047" s="0" t="n">
        <f aca="false">SUMPRODUCT('5N inverse'!$A$7:$Y$7,'5N mesh'!$B$37:$Z$37,$E1046:$AC1046)+'5N inverse'!$A$7*$C1047/Setup!$B$17+INDEX('5N inverse'!$A$7:$Y$7,1,'5N mesh'!$B$7+1)*Setup!$B$22</f>
        <v>15.0712078137788</v>
      </c>
      <c r="J1047" s="0" t="n">
        <f aca="false">SUMPRODUCT('5N inverse'!$A$8:$Y$8,'5N mesh'!$B$37:$Z$37,$E1046:$AC1046)+'5N inverse'!$A$8*$C1047/Setup!$B$17+INDEX('5N inverse'!$A$8:$Y$8,1,'5N mesh'!$B$7+1)*Setup!$B$22</f>
        <v>0</v>
      </c>
      <c r="K1047" s="0" t="n">
        <f aca="false">SUMPRODUCT('5N inverse'!$A$9:$Y$9,'5N mesh'!$B$37:$Z$37,$E1046:$AC1046)+'5N inverse'!$A$9*$C1047/Setup!$B$17+INDEX('5N inverse'!$A$9:$Y$9,1,'5N mesh'!$B$7+1)*Setup!$B$22</f>
        <v>0</v>
      </c>
      <c r="L1047" s="0" t="n">
        <f aca="false">SUMPRODUCT('5N inverse'!$A$10:$Y$10,'5N mesh'!$B$37:$Z$37,$E1046:$AC1046)+'5N inverse'!$A$10*$C1047/Setup!$B$17+INDEX('5N inverse'!$A$10:$Y$10,1,'5N mesh'!$B$7+1)*Setup!$B$22</f>
        <v>0</v>
      </c>
      <c r="M1047" s="0" t="n">
        <f aca="false">SUMPRODUCT('5N inverse'!$A$11:$Y$11,'5N mesh'!$B$37:$Z$37,$E1046:$AC1046)+'5N inverse'!$A$11*$C1047/Setup!$B$17+INDEX('5N inverse'!$A$11:$Y$11,1,'5N mesh'!$B$7+1)*Setup!$B$22</f>
        <v>0</v>
      </c>
      <c r="N1047" s="0" t="n">
        <f aca="false">SUMPRODUCT('5N inverse'!$A$12:$Y$12,'5N mesh'!$B$37:$Z$37,$E1046:$AC1046)+'5N inverse'!$A$12*$C1047/Setup!$B$17+INDEX('5N inverse'!$A$12:$Y$12,1,'5N mesh'!$B$7+1)*Setup!$B$22</f>
        <v>0</v>
      </c>
      <c r="O1047" s="0" t="n">
        <f aca="false">SUMPRODUCT('5N inverse'!$A$13:$Y$13,'5N mesh'!$B$37:$Z$37,$E1046:$AC1046)+'5N inverse'!$A$13*$C1047/Setup!$B$17+INDEX('5N inverse'!$A$13:$Y$13,1,'5N mesh'!$B$7+1)*Setup!$B$22</f>
        <v>0</v>
      </c>
      <c r="P1047" s="0" t="n">
        <f aca="false">SUMPRODUCT('5N inverse'!$A$14:$Y$14,'5N mesh'!$B$37:$Z$37,$E1046:$AC1046)+'5N inverse'!$A$14*$C1047/Setup!$B$17+INDEX('5N inverse'!$A$14:$Y$14,1,'5N mesh'!$B$7+1)*Setup!$B$22</f>
        <v>0</v>
      </c>
      <c r="Q1047" s="0" t="n">
        <f aca="false">SUMPRODUCT('5N inverse'!$A$15:$Y$15,'5N mesh'!$B$37:$Z$37,$E1046:$AC1046)+'5N inverse'!$A$15*$C1047/Setup!$B$17+INDEX('5N inverse'!$A$15:$Y$15,1,'5N mesh'!$B$7+1)*Setup!$B$22</f>
        <v>0</v>
      </c>
      <c r="R1047" s="0" t="n">
        <f aca="false">SUMPRODUCT('5N inverse'!$A$16:$Y$16,'5N mesh'!$B$37:$Z$37,$E1046:$AC1046)+'5N inverse'!$A$16*$C1047/Setup!$B$17+INDEX('5N inverse'!$A$16:$Y$16,1,'5N mesh'!$B$7+1)*Setup!$B$22</f>
        <v>0</v>
      </c>
      <c r="S1047" s="0" t="n">
        <f aca="false">SUMPRODUCT('5N inverse'!$A$17:$Y$17,'5N mesh'!$B$37:$Z$37,$E1046:$AC1046)+'5N inverse'!$A$17*$C1047/Setup!$B$17+INDEX('5N inverse'!$A$17:$Y$17,1,'5N mesh'!$B$7+1)*Setup!$B$22</f>
        <v>0</v>
      </c>
      <c r="T1047" s="0" t="n">
        <f aca="false">SUMPRODUCT('5N inverse'!$A$18:$Y$18,'5N mesh'!$B$37:$Z$37,$E1046:$AC1046)+'5N inverse'!$A$18*$C1047/Setup!$B$17+INDEX('5N inverse'!$A$18:$Y$18,1,'5N mesh'!$B$7+1)*Setup!$B$22</f>
        <v>0</v>
      </c>
      <c r="U1047" s="0" t="n">
        <f aca="false">SUMPRODUCT('5N inverse'!$A$19:$Y$19,'5N mesh'!$B$37:$Z$37,$E1046:$AC1046)+'5N inverse'!$A$19*$C1047/Setup!$B$17+INDEX('5N inverse'!$A$19:$Y$19,1,'5N mesh'!$B$7+1)*Setup!$B$22</f>
        <v>0</v>
      </c>
      <c r="V1047" s="0" t="n">
        <f aca="false">SUMPRODUCT('5N inverse'!$A$20:$Y$20,'5N mesh'!$B$37:$Z$37,$E1046:$AC1046)+'5N inverse'!$A$20*$C1047/Setup!$B$17+INDEX('5N inverse'!$A$20:$Y$20,1,'5N mesh'!$B$7+1)*Setup!$B$22</f>
        <v>0</v>
      </c>
      <c r="W1047" s="0" t="n">
        <f aca="false">SUMPRODUCT('5N inverse'!$A$21:$Y$21,'5N mesh'!$B$37:$Z$37,$E1046:$AC1046)+'5N inverse'!$A$21*$C1047/Setup!$B$17+INDEX('5N inverse'!$A$21:$Y$21,1,'5N mesh'!$B$7+1)*Setup!$B$22</f>
        <v>0</v>
      </c>
      <c r="X1047" s="0" t="n">
        <f aca="false">SUMPRODUCT('5N inverse'!$A$22:$Y$22,'5N mesh'!$B$37:$Z$37,$E1046:$AC1046)+'5N inverse'!$A$22*$C1047/Setup!$B$17+INDEX('5N inverse'!$A$22:$Y$22,1,'5N mesh'!$B$7+1)*Setup!$B$22</f>
        <v>0</v>
      </c>
      <c r="Y1047" s="0" t="n">
        <f aca="false">SUMPRODUCT('5N inverse'!$A$23:$Y$23,'5N mesh'!$B$37:$Z$37,$E1046:$AC1046)+'5N inverse'!$A$23*$C1047/Setup!$B$17+INDEX('5N inverse'!$A$23:$Y$23,1,'5N mesh'!$B$7+1)*Setup!$B$22</f>
        <v>0</v>
      </c>
      <c r="Z1047" s="0" t="n">
        <f aca="false">SUMPRODUCT('5N inverse'!$A$24:$Y$24,'5N mesh'!$B$37:$Z$37,$E1046:$AC1046)+'5N inverse'!$A$24*$C1047/Setup!$B$17+INDEX('5N inverse'!$A$24:$Y$24,1,'5N mesh'!$B$7+1)*Setup!$B$22</f>
        <v>0</v>
      </c>
      <c r="AA1047" s="0" t="n">
        <f aca="false">SUMPRODUCT('5N inverse'!$A$25:$Y$25,'5N mesh'!$B$37:$Z$37,$E1046:$AC1046)+'5N inverse'!$A$25*$C1047/Setup!$B$17+INDEX('5N inverse'!$A$25:$Y$25,1,'5N mesh'!$B$7+1)*Setup!$B$22</f>
        <v>0</v>
      </c>
      <c r="AB1047" s="0" t="n">
        <f aca="false">SUMPRODUCT('5N inverse'!$A$26:$Y$26,'5N mesh'!$B$37:$Z$37,$E1046:$AC1046)+'5N inverse'!$A$26*$C1047/Setup!$B$17+INDEX('5N inverse'!$A$26:$Y$26,1,'5N mesh'!$B$7+1)*Setup!$B$22</f>
        <v>0</v>
      </c>
      <c r="AC1047" s="0" t="n">
        <f aca="false">SUMPRODUCT('5N inverse'!$A$27:$Y$27,'5N mesh'!$B$37:$Z$37,$E1046:$AC1046)+'5N inverse'!$A$27*$C1047/Setup!$B$17+INDEX('5N inverse'!$A$27:$Y$27,1,'5N mesh'!$B$7+1)*Setup!$B$22</f>
        <v>0</v>
      </c>
    </row>
    <row r="1048" customFormat="false" ht="15" hidden="false" customHeight="false" outlineLevel="0" collapsed="false">
      <c r="A1048" s="0" t="n">
        <v>1043</v>
      </c>
      <c r="B1048" s="0" t="n">
        <f aca="false">A1048*Setup!$B$11/3600</f>
        <v>86.9166666666667</v>
      </c>
      <c r="C1048" s="0" t="n">
        <f aca="false">Setup!$B$7+Setup!$B$8*COS(2*PI()*(B1048-Setup!$B$9)/24)</f>
        <v>27.8401994175437</v>
      </c>
      <c r="D1048" s="0" t="n">
        <f aca="false">(C1048-E1048)/Setup!$B$17</f>
        <v>27.114146204247</v>
      </c>
      <c r="E1048" s="0" t="n">
        <f aca="false">SUMPRODUCT('5N inverse'!$A$3:$Y$3,'5N mesh'!$B$37:$Z$37,$E1047:$AC1047)+'5N inverse'!$A$3*$C1048/Setup!$B$17+INDEX('5N inverse'!$A$3:$Y$3,1,'5N mesh'!$B$7+1)*Setup!$B$22</f>
        <v>24.3153604109916</v>
      </c>
      <c r="F1048" s="0" t="n">
        <f aca="false">SUMPRODUCT('5N inverse'!$A$4:$Y$4,'5N mesh'!$B$37:$Z$37,$E1047:$AC1047)+'5N inverse'!$A$4*$C1048/Setup!$B$17+INDEX('5N inverse'!$A$4:$Y$4,1,'5N mesh'!$B$7+1)*Setup!$B$22</f>
        <v>22.7747230156293</v>
      </c>
      <c r="G1048" s="0" t="n">
        <f aca="false">SUMPRODUCT('5N inverse'!$A$5:$Y$5,'5N mesh'!$B$37:$Z$37,$E1047:$AC1047)+'5N inverse'!$A$5*$C1048/Setup!$B$17+INDEX('5N inverse'!$A$5:$Y$5,1,'5N mesh'!$B$7+1)*Setup!$B$22</f>
        <v>19.6934482249047</v>
      </c>
      <c r="H1048" s="0" t="n">
        <f aca="false">SUMPRODUCT('5N inverse'!$A$6:$Y$6,'5N mesh'!$B$37:$Z$37,$E1047:$AC1047)+'5N inverse'!$A$6*$C1048/Setup!$B$17+INDEX('5N inverse'!$A$6:$Y$6,1,'5N mesh'!$B$7+1)*Setup!$B$22</f>
        <v>16.6121734341801</v>
      </c>
      <c r="I1048" s="0" t="n">
        <f aca="false">SUMPRODUCT('5N inverse'!$A$7:$Y$7,'5N mesh'!$B$37:$Z$37,$E1047:$AC1047)+'5N inverse'!$A$7*$C1048/Setup!$B$17+INDEX('5N inverse'!$A$7:$Y$7,1,'5N mesh'!$B$7+1)*Setup!$B$22</f>
        <v>15.0715360388178</v>
      </c>
      <c r="J1048" s="0" t="n">
        <f aca="false">SUMPRODUCT('5N inverse'!$A$8:$Y$8,'5N mesh'!$B$37:$Z$37,$E1047:$AC1047)+'5N inverse'!$A$8*$C1048/Setup!$B$17+INDEX('5N inverse'!$A$8:$Y$8,1,'5N mesh'!$B$7+1)*Setup!$B$22</f>
        <v>0</v>
      </c>
      <c r="K1048" s="0" t="n">
        <f aca="false">SUMPRODUCT('5N inverse'!$A$9:$Y$9,'5N mesh'!$B$37:$Z$37,$E1047:$AC1047)+'5N inverse'!$A$9*$C1048/Setup!$B$17+INDEX('5N inverse'!$A$9:$Y$9,1,'5N mesh'!$B$7+1)*Setup!$B$22</f>
        <v>0</v>
      </c>
      <c r="L1048" s="0" t="n">
        <f aca="false">SUMPRODUCT('5N inverse'!$A$10:$Y$10,'5N mesh'!$B$37:$Z$37,$E1047:$AC1047)+'5N inverse'!$A$10*$C1048/Setup!$B$17+INDEX('5N inverse'!$A$10:$Y$10,1,'5N mesh'!$B$7+1)*Setup!$B$22</f>
        <v>0</v>
      </c>
      <c r="M1048" s="0" t="n">
        <f aca="false">SUMPRODUCT('5N inverse'!$A$11:$Y$11,'5N mesh'!$B$37:$Z$37,$E1047:$AC1047)+'5N inverse'!$A$11*$C1048/Setup!$B$17+INDEX('5N inverse'!$A$11:$Y$11,1,'5N mesh'!$B$7+1)*Setup!$B$22</f>
        <v>0</v>
      </c>
      <c r="N1048" s="0" t="n">
        <f aca="false">SUMPRODUCT('5N inverse'!$A$12:$Y$12,'5N mesh'!$B$37:$Z$37,$E1047:$AC1047)+'5N inverse'!$A$12*$C1048/Setup!$B$17+INDEX('5N inverse'!$A$12:$Y$12,1,'5N mesh'!$B$7+1)*Setup!$B$22</f>
        <v>0</v>
      </c>
      <c r="O1048" s="0" t="n">
        <f aca="false">SUMPRODUCT('5N inverse'!$A$13:$Y$13,'5N mesh'!$B$37:$Z$37,$E1047:$AC1047)+'5N inverse'!$A$13*$C1048/Setup!$B$17+INDEX('5N inverse'!$A$13:$Y$13,1,'5N mesh'!$B$7+1)*Setup!$B$22</f>
        <v>0</v>
      </c>
      <c r="P1048" s="0" t="n">
        <f aca="false">SUMPRODUCT('5N inverse'!$A$14:$Y$14,'5N mesh'!$B$37:$Z$37,$E1047:$AC1047)+'5N inverse'!$A$14*$C1048/Setup!$B$17+INDEX('5N inverse'!$A$14:$Y$14,1,'5N mesh'!$B$7+1)*Setup!$B$22</f>
        <v>0</v>
      </c>
      <c r="Q1048" s="0" t="n">
        <f aca="false">SUMPRODUCT('5N inverse'!$A$15:$Y$15,'5N mesh'!$B$37:$Z$37,$E1047:$AC1047)+'5N inverse'!$A$15*$C1048/Setup!$B$17+INDEX('5N inverse'!$A$15:$Y$15,1,'5N mesh'!$B$7+1)*Setup!$B$22</f>
        <v>0</v>
      </c>
      <c r="R1048" s="0" t="n">
        <f aca="false">SUMPRODUCT('5N inverse'!$A$16:$Y$16,'5N mesh'!$B$37:$Z$37,$E1047:$AC1047)+'5N inverse'!$A$16*$C1048/Setup!$B$17+INDEX('5N inverse'!$A$16:$Y$16,1,'5N mesh'!$B$7+1)*Setup!$B$22</f>
        <v>0</v>
      </c>
      <c r="S1048" s="0" t="n">
        <f aca="false">SUMPRODUCT('5N inverse'!$A$17:$Y$17,'5N mesh'!$B$37:$Z$37,$E1047:$AC1047)+'5N inverse'!$A$17*$C1048/Setup!$B$17+INDEX('5N inverse'!$A$17:$Y$17,1,'5N mesh'!$B$7+1)*Setup!$B$22</f>
        <v>0</v>
      </c>
      <c r="T1048" s="0" t="n">
        <f aca="false">SUMPRODUCT('5N inverse'!$A$18:$Y$18,'5N mesh'!$B$37:$Z$37,$E1047:$AC1047)+'5N inverse'!$A$18*$C1048/Setup!$B$17+INDEX('5N inverse'!$A$18:$Y$18,1,'5N mesh'!$B$7+1)*Setup!$B$22</f>
        <v>0</v>
      </c>
      <c r="U1048" s="0" t="n">
        <f aca="false">SUMPRODUCT('5N inverse'!$A$19:$Y$19,'5N mesh'!$B$37:$Z$37,$E1047:$AC1047)+'5N inverse'!$A$19*$C1048/Setup!$B$17+INDEX('5N inverse'!$A$19:$Y$19,1,'5N mesh'!$B$7+1)*Setup!$B$22</f>
        <v>0</v>
      </c>
      <c r="V1048" s="0" t="n">
        <f aca="false">SUMPRODUCT('5N inverse'!$A$20:$Y$20,'5N mesh'!$B$37:$Z$37,$E1047:$AC1047)+'5N inverse'!$A$20*$C1048/Setup!$B$17+INDEX('5N inverse'!$A$20:$Y$20,1,'5N mesh'!$B$7+1)*Setup!$B$22</f>
        <v>0</v>
      </c>
      <c r="W1048" s="0" t="n">
        <f aca="false">SUMPRODUCT('5N inverse'!$A$21:$Y$21,'5N mesh'!$B$37:$Z$37,$E1047:$AC1047)+'5N inverse'!$A$21*$C1048/Setup!$B$17+INDEX('5N inverse'!$A$21:$Y$21,1,'5N mesh'!$B$7+1)*Setup!$B$22</f>
        <v>0</v>
      </c>
      <c r="X1048" s="0" t="n">
        <f aca="false">SUMPRODUCT('5N inverse'!$A$22:$Y$22,'5N mesh'!$B$37:$Z$37,$E1047:$AC1047)+'5N inverse'!$A$22*$C1048/Setup!$B$17+INDEX('5N inverse'!$A$22:$Y$22,1,'5N mesh'!$B$7+1)*Setup!$B$22</f>
        <v>0</v>
      </c>
      <c r="Y1048" s="0" t="n">
        <f aca="false">SUMPRODUCT('5N inverse'!$A$23:$Y$23,'5N mesh'!$B$37:$Z$37,$E1047:$AC1047)+'5N inverse'!$A$23*$C1048/Setup!$B$17+INDEX('5N inverse'!$A$23:$Y$23,1,'5N mesh'!$B$7+1)*Setup!$B$22</f>
        <v>0</v>
      </c>
      <c r="Z1048" s="0" t="n">
        <f aca="false">SUMPRODUCT('5N inverse'!$A$24:$Y$24,'5N mesh'!$B$37:$Z$37,$E1047:$AC1047)+'5N inverse'!$A$24*$C1048/Setup!$B$17+INDEX('5N inverse'!$A$24:$Y$24,1,'5N mesh'!$B$7+1)*Setup!$B$22</f>
        <v>0</v>
      </c>
      <c r="AA1048" s="0" t="n">
        <f aca="false">SUMPRODUCT('5N inverse'!$A$25:$Y$25,'5N mesh'!$B$37:$Z$37,$E1047:$AC1047)+'5N inverse'!$A$25*$C1048/Setup!$B$17+INDEX('5N inverse'!$A$25:$Y$25,1,'5N mesh'!$B$7+1)*Setup!$B$22</f>
        <v>0</v>
      </c>
      <c r="AB1048" s="0" t="n">
        <f aca="false">SUMPRODUCT('5N inverse'!$A$26:$Y$26,'5N mesh'!$B$37:$Z$37,$E1047:$AC1047)+'5N inverse'!$A$26*$C1048/Setup!$B$17+INDEX('5N inverse'!$A$26:$Y$26,1,'5N mesh'!$B$7+1)*Setup!$B$22</f>
        <v>0</v>
      </c>
      <c r="AC1048" s="0" t="n">
        <f aca="false">SUMPRODUCT('5N inverse'!$A$27:$Y$27,'5N mesh'!$B$37:$Z$37,$E1047:$AC1047)+'5N inverse'!$A$27*$C1048/Setup!$B$17+INDEX('5N inverse'!$A$27:$Y$27,1,'5N mesh'!$B$7+1)*Setup!$B$22</f>
        <v>0</v>
      </c>
    </row>
    <row r="1049" customFormat="false" ht="15" hidden="false" customHeight="false" outlineLevel="0" collapsed="false">
      <c r="A1049" s="0" t="n">
        <v>1044</v>
      </c>
      <c r="B1049" s="0" t="n">
        <f aca="false">A1049*Setup!$B$11/3600</f>
        <v>87</v>
      </c>
      <c r="C1049" s="0" t="n">
        <f aca="false">Setup!$B$7+Setup!$B$8*COS(2*PI()*(B1049-Setup!$B$9)/24)</f>
        <v>27.8637033051563</v>
      </c>
      <c r="D1049" s="0" t="n">
        <f aca="false">(C1049-E1049)/Setup!$B$17</f>
        <v>26.967541168315</v>
      </c>
      <c r="E1049" s="0" t="n">
        <f aca="false">SUMPRODUCT('5N inverse'!$A$3:$Y$3,'5N mesh'!$B$37:$Z$37,$E1048:$AC1048)+'5N inverse'!$A$3*$C1049/Setup!$B$17+INDEX('5N inverse'!$A$3:$Y$3,1,'5N mesh'!$B$7+1)*Setup!$B$22</f>
        <v>24.3579229532753</v>
      </c>
      <c r="F1049" s="0" t="n">
        <f aca="false">SUMPRODUCT('5N inverse'!$A$4:$Y$4,'5N mesh'!$B$37:$Z$37,$E1048:$AC1048)+'5N inverse'!$A$4*$C1049/Setup!$B$17+INDEX('5N inverse'!$A$4:$Y$4,1,'5N mesh'!$B$7+1)*Setup!$B$22</f>
        <v>22.8102467352705</v>
      </c>
      <c r="G1049" s="0" t="n">
        <f aca="false">SUMPRODUCT('5N inverse'!$A$5:$Y$5,'5N mesh'!$B$37:$Z$37,$E1048:$AC1048)+'5N inverse'!$A$5*$C1049/Setup!$B$17+INDEX('5N inverse'!$A$5:$Y$5,1,'5N mesh'!$B$7+1)*Setup!$B$22</f>
        <v>19.7148942992608</v>
      </c>
      <c r="H1049" s="0" t="n">
        <f aca="false">SUMPRODUCT('5N inverse'!$A$6:$Y$6,'5N mesh'!$B$37:$Z$37,$E1048:$AC1048)+'5N inverse'!$A$6*$C1049/Setup!$B$17+INDEX('5N inverse'!$A$6:$Y$6,1,'5N mesh'!$B$7+1)*Setup!$B$22</f>
        <v>16.6195418632511</v>
      </c>
      <c r="I1049" s="0" t="n">
        <f aca="false">SUMPRODUCT('5N inverse'!$A$7:$Y$7,'5N mesh'!$B$37:$Z$37,$E1048:$AC1048)+'5N inverse'!$A$7*$C1049/Setup!$B$17+INDEX('5N inverse'!$A$7:$Y$7,1,'5N mesh'!$B$7+1)*Setup!$B$22</f>
        <v>15.0718656452462</v>
      </c>
      <c r="J1049" s="0" t="n">
        <f aca="false">SUMPRODUCT('5N inverse'!$A$8:$Y$8,'5N mesh'!$B$37:$Z$37,$E1048:$AC1048)+'5N inverse'!$A$8*$C1049/Setup!$B$17+INDEX('5N inverse'!$A$8:$Y$8,1,'5N mesh'!$B$7+1)*Setup!$B$22</f>
        <v>0</v>
      </c>
      <c r="K1049" s="0" t="n">
        <f aca="false">SUMPRODUCT('5N inverse'!$A$9:$Y$9,'5N mesh'!$B$37:$Z$37,$E1048:$AC1048)+'5N inverse'!$A$9*$C1049/Setup!$B$17+INDEX('5N inverse'!$A$9:$Y$9,1,'5N mesh'!$B$7+1)*Setup!$B$22</f>
        <v>0</v>
      </c>
      <c r="L1049" s="0" t="n">
        <f aca="false">SUMPRODUCT('5N inverse'!$A$10:$Y$10,'5N mesh'!$B$37:$Z$37,$E1048:$AC1048)+'5N inverse'!$A$10*$C1049/Setup!$B$17+INDEX('5N inverse'!$A$10:$Y$10,1,'5N mesh'!$B$7+1)*Setup!$B$22</f>
        <v>0</v>
      </c>
      <c r="M1049" s="0" t="n">
        <f aca="false">SUMPRODUCT('5N inverse'!$A$11:$Y$11,'5N mesh'!$B$37:$Z$37,$E1048:$AC1048)+'5N inverse'!$A$11*$C1049/Setup!$B$17+INDEX('5N inverse'!$A$11:$Y$11,1,'5N mesh'!$B$7+1)*Setup!$B$22</f>
        <v>0</v>
      </c>
      <c r="N1049" s="0" t="n">
        <f aca="false">SUMPRODUCT('5N inverse'!$A$12:$Y$12,'5N mesh'!$B$37:$Z$37,$E1048:$AC1048)+'5N inverse'!$A$12*$C1049/Setup!$B$17+INDEX('5N inverse'!$A$12:$Y$12,1,'5N mesh'!$B$7+1)*Setup!$B$22</f>
        <v>0</v>
      </c>
      <c r="O1049" s="0" t="n">
        <f aca="false">SUMPRODUCT('5N inverse'!$A$13:$Y$13,'5N mesh'!$B$37:$Z$37,$E1048:$AC1048)+'5N inverse'!$A$13*$C1049/Setup!$B$17+INDEX('5N inverse'!$A$13:$Y$13,1,'5N mesh'!$B$7+1)*Setup!$B$22</f>
        <v>0</v>
      </c>
      <c r="P1049" s="0" t="n">
        <f aca="false">SUMPRODUCT('5N inverse'!$A$14:$Y$14,'5N mesh'!$B$37:$Z$37,$E1048:$AC1048)+'5N inverse'!$A$14*$C1049/Setup!$B$17+INDEX('5N inverse'!$A$14:$Y$14,1,'5N mesh'!$B$7+1)*Setup!$B$22</f>
        <v>0</v>
      </c>
      <c r="Q1049" s="0" t="n">
        <f aca="false">SUMPRODUCT('5N inverse'!$A$15:$Y$15,'5N mesh'!$B$37:$Z$37,$E1048:$AC1048)+'5N inverse'!$A$15*$C1049/Setup!$B$17+INDEX('5N inverse'!$A$15:$Y$15,1,'5N mesh'!$B$7+1)*Setup!$B$22</f>
        <v>0</v>
      </c>
      <c r="R1049" s="0" t="n">
        <f aca="false">SUMPRODUCT('5N inverse'!$A$16:$Y$16,'5N mesh'!$B$37:$Z$37,$E1048:$AC1048)+'5N inverse'!$A$16*$C1049/Setup!$B$17+INDEX('5N inverse'!$A$16:$Y$16,1,'5N mesh'!$B$7+1)*Setup!$B$22</f>
        <v>0</v>
      </c>
      <c r="S1049" s="0" t="n">
        <f aca="false">SUMPRODUCT('5N inverse'!$A$17:$Y$17,'5N mesh'!$B$37:$Z$37,$E1048:$AC1048)+'5N inverse'!$A$17*$C1049/Setup!$B$17+INDEX('5N inverse'!$A$17:$Y$17,1,'5N mesh'!$B$7+1)*Setup!$B$22</f>
        <v>0</v>
      </c>
      <c r="T1049" s="0" t="n">
        <f aca="false">SUMPRODUCT('5N inverse'!$A$18:$Y$18,'5N mesh'!$B$37:$Z$37,$E1048:$AC1048)+'5N inverse'!$A$18*$C1049/Setup!$B$17+INDEX('5N inverse'!$A$18:$Y$18,1,'5N mesh'!$B$7+1)*Setup!$B$22</f>
        <v>0</v>
      </c>
      <c r="U1049" s="0" t="n">
        <f aca="false">SUMPRODUCT('5N inverse'!$A$19:$Y$19,'5N mesh'!$B$37:$Z$37,$E1048:$AC1048)+'5N inverse'!$A$19*$C1049/Setup!$B$17+INDEX('5N inverse'!$A$19:$Y$19,1,'5N mesh'!$B$7+1)*Setup!$B$22</f>
        <v>0</v>
      </c>
      <c r="V1049" s="0" t="n">
        <f aca="false">SUMPRODUCT('5N inverse'!$A$20:$Y$20,'5N mesh'!$B$37:$Z$37,$E1048:$AC1048)+'5N inverse'!$A$20*$C1049/Setup!$B$17+INDEX('5N inverse'!$A$20:$Y$20,1,'5N mesh'!$B$7+1)*Setup!$B$22</f>
        <v>0</v>
      </c>
      <c r="W1049" s="0" t="n">
        <f aca="false">SUMPRODUCT('5N inverse'!$A$21:$Y$21,'5N mesh'!$B$37:$Z$37,$E1048:$AC1048)+'5N inverse'!$A$21*$C1049/Setup!$B$17+INDEX('5N inverse'!$A$21:$Y$21,1,'5N mesh'!$B$7+1)*Setup!$B$22</f>
        <v>0</v>
      </c>
      <c r="X1049" s="0" t="n">
        <f aca="false">SUMPRODUCT('5N inverse'!$A$22:$Y$22,'5N mesh'!$B$37:$Z$37,$E1048:$AC1048)+'5N inverse'!$A$22*$C1049/Setup!$B$17+INDEX('5N inverse'!$A$22:$Y$22,1,'5N mesh'!$B$7+1)*Setup!$B$22</f>
        <v>0</v>
      </c>
      <c r="Y1049" s="0" t="n">
        <f aca="false">SUMPRODUCT('5N inverse'!$A$23:$Y$23,'5N mesh'!$B$37:$Z$37,$E1048:$AC1048)+'5N inverse'!$A$23*$C1049/Setup!$B$17+INDEX('5N inverse'!$A$23:$Y$23,1,'5N mesh'!$B$7+1)*Setup!$B$22</f>
        <v>0</v>
      </c>
      <c r="Z1049" s="0" t="n">
        <f aca="false">SUMPRODUCT('5N inverse'!$A$24:$Y$24,'5N mesh'!$B$37:$Z$37,$E1048:$AC1048)+'5N inverse'!$A$24*$C1049/Setup!$B$17+INDEX('5N inverse'!$A$24:$Y$24,1,'5N mesh'!$B$7+1)*Setup!$B$22</f>
        <v>0</v>
      </c>
      <c r="AA1049" s="0" t="n">
        <f aca="false">SUMPRODUCT('5N inverse'!$A$25:$Y$25,'5N mesh'!$B$37:$Z$37,$E1048:$AC1048)+'5N inverse'!$A$25*$C1049/Setup!$B$17+INDEX('5N inverse'!$A$25:$Y$25,1,'5N mesh'!$B$7+1)*Setup!$B$22</f>
        <v>0</v>
      </c>
      <c r="AB1049" s="0" t="n">
        <f aca="false">SUMPRODUCT('5N inverse'!$A$26:$Y$26,'5N mesh'!$B$37:$Z$37,$E1048:$AC1048)+'5N inverse'!$A$26*$C1049/Setup!$B$17+INDEX('5N inverse'!$A$26:$Y$26,1,'5N mesh'!$B$7+1)*Setup!$B$22</f>
        <v>0</v>
      </c>
      <c r="AC1049" s="0" t="n">
        <f aca="false">SUMPRODUCT('5N inverse'!$A$27:$Y$27,'5N mesh'!$B$37:$Z$37,$E1048:$AC1048)+'5N inverse'!$A$27*$C1049/Setup!$B$17+INDEX('5N inverse'!$A$27:$Y$27,1,'5N mesh'!$B$7+1)*Setup!$B$22</f>
        <v>0</v>
      </c>
    </row>
    <row r="1050" customFormat="false" ht="15" hidden="false" customHeight="false" outlineLevel="0" collapsed="false">
      <c r="A1050" s="0" t="n">
        <v>1045</v>
      </c>
      <c r="B1050" s="0" t="n">
        <f aca="false">A1050*Setup!$B$11/3600</f>
        <v>87.0833333333333</v>
      </c>
      <c r="C1050" s="0" t="n">
        <f aca="false">Setup!$B$7+Setup!$B$8*COS(2*PI()*(B1050-Setup!$B$9)/24)</f>
        <v>27.885368279253</v>
      </c>
      <c r="D1050" s="0" t="n">
        <f aca="false">(C1050-E1050)/Setup!$B$17</f>
        <v>26.8089868034057</v>
      </c>
      <c r="E1050" s="0" t="n">
        <f aca="false">SUMPRODUCT('5N inverse'!$A$3:$Y$3,'5N mesh'!$B$37:$Z$37,$E1049:$AC1049)+'5N inverse'!$A$3*$C1050/Setup!$B$17+INDEX('5N inverse'!$A$3:$Y$3,1,'5N mesh'!$B$7+1)*Setup!$B$22</f>
        <v>24.4001999948103</v>
      </c>
      <c r="F1050" s="0" t="n">
        <f aca="false">SUMPRODUCT('5N inverse'!$A$4:$Y$4,'5N mesh'!$B$37:$Z$37,$E1049:$AC1049)+'5N inverse'!$A$4*$C1050/Setup!$B$17+INDEX('5N inverse'!$A$4:$Y$4,1,'5N mesh'!$B$7+1)*Setup!$B$22</f>
        <v>22.845532741707</v>
      </c>
      <c r="G1050" s="0" t="n">
        <f aca="false">SUMPRODUCT('5N inverse'!$A$5:$Y$5,'5N mesh'!$B$37:$Z$37,$E1049:$AC1049)+'5N inverse'!$A$5*$C1050/Setup!$B$17+INDEX('5N inverse'!$A$5:$Y$5,1,'5N mesh'!$B$7+1)*Setup!$B$22</f>
        <v>19.7361982355002</v>
      </c>
      <c r="H1050" s="0" t="n">
        <f aca="false">SUMPRODUCT('5N inverse'!$A$6:$Y$6,'5N mesh'!$B$37:$Z$37,$E1049:$AC1049)+'5N inverse'!$A$6*$C1050/Setup!$B$17+INDEX('5N inverse'!$A$6:$Y$6,1,'5N mesh'!$B$7+1)*Setup!$B$22</f>
        <v>16.6268637292935</v>
      </c>
      <c r="I1050" s="0" t="n">
        <f aca="false">SUMPRODUCT('5N inverse'!$A$7:$Y$7,'5N mesh'!$B$37:$Z$37,$E1049:$AC1049)+'5N inverse'!$A$7*$C1050/Setup!$B$17+INDEX('5N inverse'!$A$7:$Y$7,1,'5N mesh'!$B$7+1)*Setup!$B$22</f>
        <v>15.0721964761902</v>
      </c>
      <c r="J1050" s="0" t="n">
        <f aca="false">SUMPRODUCT('5N inverse'!$A$8:$Y$8,'5N mesh'!$B$37:$Z$37,$E1049:$AC1049)+'5N inverse'!$A$8*$C1050/Setup!$B$17+INDEX('5N inverse'!$A$8:$Y$8,1,'5N mesh'!$B$7+1)*Setup!$B$22</f>
        <v>0</v>
      </c>
      <c r="K1050" s="0" t="n">
        <f aca="false">SUMPRODUCT('5N inverse'!$A$9:$Y$9,'5N mesh'!$B$37:$Z$37,$E1049:$AC1049)+'5N inverse'!$A$9*$C1050/Setup!$B$17+INDEX('5N inverse'!$A$9:$Y$9,1,'5N mesh'!$B$7+1)*Setup!$B$22</f>
        <v>0</v>
      </c>
      <c r="L1050" s="0" t="n">
        <f aca="false">SUMPRODUCT('5N inverse'!$A$10:$Y$10,'5N mesh'!$B$37:$Z$37,$E1049:$AC1049)+'5N inverse'!$A$10*$C1050/Setup!$B$17+INDEX('5N inverse'!$A$10:$Y$10,1,'5N mesh'!$B$7+1)*Setup!$B$22</f>
        <v>0</v>
      </c>
      <c r="M1050" s="0" t="n">
        <f aca="false">SUMPRODUCT('5N inverse'!$A$11:$Y$11,'5N mesh'!$B$37:$Z$37,$E1049:$AC1049)+'5N inverse'!$A$11*$C1050/Setup!$B$17+INDEX('5N inverse'!$A$11:$Y$11,1,'5N mesh'!$B$7+1)*Setup!$B$22</f>
        <v>0</v>
      </c>
      <c r="N1050" s="0" t="n">
        <f aca="false">SUMPRODUCT('5N inverse'!$A$12:$Y$12,'5N mesh'!$B$37:$Z$37,$E1049:$AC1049)+'5N inverse'!$A$12*$C1050/Setup!$B$17+INDEX('5N inverse'!$A$12:$Y$12,1,'5N mesh'!$B$7+1)*Setup!$B$22</f>
        <v>0</v>
      </c>
      <c r="O1050" s="0" t="n">
        <f aca="false">SUMPRODUCT('5N inverse'!$A$13:$Y$13,'5N mesh'!$B$37:$Z$37,$E1049:$AC1049)+'5N inverse'!$A$13*$C1050/Setup!$B$17+INDEX('5N inverse'!$A$13:$Y$13,1,'5N mesh'!$B$7+1)*Setup!$B$22</f>
        <v>0</v>
      </c>
      <c r="P1050" s="0" t="n">
        <f aca="false">SUMPRODUCT('5N inverse'!$A$14:$Y$14,'5N mesh'!$B$37:$Z$37,$E1049:$AC1049)+'5N inverse'!$A$14*$C1050/Setup!$B$17+INDEX('5N inverse'!$A$14:$Y$14,1,'5N mesh'!$B$7+1)*Setup!$B$22</f>
        <v>0</v>
      </c>
      <c r="Q1050" s="0" t="n">
        <f aca="false">SUMPRODUCT('5N inverse'!$A$15:$Y$15,'5N mesh'!$B$37:$Z$37,$E1049:$AC1049)+'5N inverse'!$A$15*$C1050/Setup!$B$17+INDEX('5N inverse'!$A$15:$Y$15,1,'5N mesh'!$B$7+1)*Setup!$B$22</f>
        <v>0</v>
      </c>
      <c r="R1050" s="0" t="n">
        <f aca="false">SUMPRODUCT('5N inverse'!$A$16:$Y$16,'5N mesh'!$B$37:$Z$37,$E1049:$AC1049)+'5N inverse'!$A$16*$C1050/Setup!$B$17+INDEX('5N inverse'!$A$16:$Y$16,1,'5N mesh'!$B$7+1)*Setup!$B$22</f>
        <v>0</v>
      </c>
      <c r="S1050" s="0" t="n">
        <f aca="false">SUMPRODUCT('5N inverse'!$A$17:$Y$17,'5N mesh'!$B$37:$Z$37,$E1049:$AC1049)+'5N inverse'!$A$17*$C1050/Setup!$B$17+INDEX('5N inverse'!$A$17:$Y$17,1,'5N mesh'!$B$7+1)*Setup!$B$22</f>
        <v>0</v>
      </c>
      <c r="T1050" s="0" t="n">
        <f aca="false">SUMPRODUCT('5N inverse'!$A$18:$Y$18,'5N mesh'!$B$37:$Z$37,$E1049:$AC1049)+'5N inverse'!$A$18*$C1050/Setup!$B$17+INDEX('5N inverse'!$A$18:$Y$18,1,'5N mesh'!$B$7+1)*Setup!$B$22</f>
        <v>0</v>
      </c>
      <c r="U1050" s="0" t="n">
        <f aca="false">SUMPRODUCT('5N inverse'!$A$19:$Y$19,'5N mesh'!$B$37:$Z$37,$E1049:$AC1049)+'5N inverse'!$A$19*$C1050/Setup!$B$17+INDEX('5N inverse'!$A$19:$Y$19,1,'5N mesh'!$B$7+1)*Setup!$B$22</f>
        <v>0</v>
      </c>
      <c r="V1050" s="0" t="n">
        <f aca="false">SUMPRODUCT('5N inverse'!$A$20:$Y$20,'5N mesh'!$B$37:$Z$37,$E1049:$AC1049)+'5N inverse'!$A$20*$C1050/Setup!$B$17+INDEX('5N inverse'!$A$20:$Y$20,1,'5N mesh'!$B$7+1)*Setup!$B$22</f>
        <v>0</v>
      </c>
      <c r="W1050" s="0" t="n">
        <f aca="false">SUMPRODUCT('5N inverse'!$A$21:$Y$21,'5N mesh'!$B$37:$Z$37,$E1049:$AC1049)+'5N inverse'!$A$21*$C1050/Setup!$B$17+INDEX('5N inverse'!$A$21:$Y$21,1,'5N mesh'!$B$7+1)*Setup!$B$22</f>
        <v>0</v>
      </c>
      <c r="X1050" s="0" t="n">
        <f aca="false">SUMPRODUCT('5N inverse'!$A$22:$Y$22,'5N mesh'!$B$37:$Z$37,$E1049:$AC1049)+'5N inverse'!$A$22*$C1050/Setup!$B$17+INDEX('5N inverse'!$A$22:$Y$22,1,'5N mesh'!$B$7+1)*Setup!$B$22</f>
        <v>0</v>
      </c>
      <c r="Y1050" s="0" t="n">
        <f aca="false">SUMPRODUCT('5N inverse'!$A$23:$Y$23,'5N mesh'!$B$37:$Z$37,$E1049:$AC1049)+'5N inverse'!$A$23*$C1050/Setup!$B$17+INDEX('5N inverse'!$A$23:$Y$23,1,'5N mesh'!$B$7+1)*Setup!$B$22</f>
        <v>0</v>
      </c>
      <c r="Z1050" s="0" t="n">
        <f aca="false">SUMPRODUCT('5N inverse'!$A$24:$Y$24,'5N mesh'!$B$37:$Z$37,$E1049:$AC1049)+'5N inverse'!$A$24*$C1050/Setup!$B$17+INDEX('5N inverse'!$A$24:$Y$24,1,'5N mesh'!$B$7+1)*Setup!$B$22</f>
        <v>0</v>
      </c>
      <c r="AA1050" s="0" t="n">
        <f aca="false">SUMPRODUCT('5N inverse'!$A$25:$Y$25,'5N mesh'!$B$37:$Z$37,$E1049:$AC1049)+'5N inverse'!$A$25*$C1050/Setup!$B$17+INDEX('5N inverse'!$A$25:$Y$25,1,'5N mesh'!$B$7+1)*Setup!$B$22</f>
        <v>0</v>
      </c>
      <c r="AB1050" s="0" t="n">
        <f aca="false">SUMPRODUCT('5N inverse'!$A$26:$Y$26,'5N mesh'!$B$37:$Z$37,$E1049:$AC1049)+'5N inverse'!$A$26*$C1050/Setup!$B$17+INDEX('5N inverse'!$A$26:$Y$26,1,'5N mesh'!$B$7+1)*Setup!$B$22</f>
        <v>0</v>
      </c>
      <c r="AC1050" s="0" t="n">
        <f aca="false">SUMPRODUCT('5N inverse'!$A$27:$Y$27,'5N mesh'!$B$37:$Z$37,$E1049:$AC1049)+'5N inverse'!$A$27*$C1050/Setup!$B$17+INDEX('5N inverse'!$A$27:$Y$27,1,'5N mesh'!$B$7+1)*Setup!$B$22</f>
        <v>0</v>
      </c>
    </row>
    <row r="1051" customFormat="false" ht="15" hidden="false" customHeight="false" outlineLevel="0" collapsed="false">
      <c r="A1051" s="0" t="n">
        <v>1046</v>
      </c>
      <c r="B1051" s="0" t="n">
        <f aca="false">A1051*Setup!$B$11/3600</f>
        <v>87.1666666666667</v>
      </c>
      <c r="C1051" s="0" t="n">
        <f aca="false">Setup!$B$7+Setup!$B$8*COS(2*PI()*(B1051-Setup!$B$9)/24)</f>
        <v>27.9051840284797</v>
      </c>
      <c r="D1051" s="0" t="n">
        <f aca="false">(C1051-E1051)/Setup!$B$17</f>
        <v>26.6385585722564</v>
      </c>
      <c r="E1051" s="0" t="n">
        <f aca="false">SUMPRODUCT('5N inverse'!$A$3:$Y$3,'5N mesh'!$B$37:$Z$37,$E1050:$AC1050)+'5N inverse'!$A$3*$C1051/Setup!$B$17+INDEX('5N inverse'!$A$3:$Y$3,1,'5N mesh'!$B$7+1)*Setup!$B$22</f>
        <v>24.4421714140864</v>
      </c>
      <c r="F1051" s="0" t="n">
        <f aca="false">SUMPRODUCT('5N inverse'!$A$4:$Y$4,'5N mesh'!$B$37:$Z$37,$E1050:$AC1050)+'5N inverse'!$A$4*$C1051/Setup!$B$17+INDEX('5N inverse'!$A$4:$Y$4,1,'5N mesh'!$B$7+1)*Setup!$B$22</f>
        <v>22.8805642407708</v>
      </c>
      <c r="G1051" s="0" t="n">
        <f aca="false">SUMPRODUCT('5N inverse'!$A$5:$Y$5,'5N mesh'!$B$37:$Z$37,$E1050:$AC1050)+'5N inverse'!$A$5*$C1051/Setup!$B$17+INDEX('5N inverse'!$A$5:$Y$5,1,'5N mesh'!$B$7+1)*Setup!$B$22</f>
        <v>19.7573498941397</v>
      </c>
      <c r="H1051" s="0" t="n">
        <f aca="false">SUMPRODUCT('5N inverse'!$A$6:$Y$6,'5N mesh'!$B$37:$Z$37,$E1050:$AC1050)+'5N inverse'!$A$6*$C1051/Setup!$B$17+INDEX('5N inverse'!$A$6:$Y$6,1,'5N mesh'!$B$7+1)*Setup!$B$22</f>
        <v>16.6341355475085</v>
      </c>
      <c r="I1051" s="0" t="n">
        <f aca="false">SUMPRODUCT('5N inverse'!$A$7:$Y$7,'5N mesh'!$B$37:$Z$37,$E1050:$AC1050)+'5N inverse'!$A$7*$C1051/Setup!$B$17+INDEX('5N inverse'!$A$7:$Y$7,1,'5N mesh'!$B$7+1)*Setup!$B$22</f>
        <v>15.0725283741929</v>
      </c>
      <c r="J1051" s="0" t="n">
        <f aca="false">SUMPRODUCT('5N inverse'!$A$8:$Y$8,'5N mesh'!$B$37:$Z$37,$E1050:$AC1050)+'5N inverse'!$A$8*$C1051/Setup!$B$17+INDEX('5N inverse'!$A$8:$Y$8,1,'5N mesh'!$B$7+1)*Setup!$B$22</f>
        <v>0</v>
      </c>
      <c r="K1051" s="0" t="n">
        <f aca="false">SUMPRODUCT('5N inverse'!$A$9:$Y$9,'5N mesh'!$B$37:$Z$37,$E1050:$AC1050)+'5N inverse'!$A$9*$C1051/Setup!$B$17+INDEX('5N inverse'!$A$9:$Y$9,1,'5N mesh'!$B$7+1)*Setup!$B$22</f>
        <v>0</v>
      </c>
      <c r="L1051" s="0" t="n">
        <f aca="false">SUMPRODUCT('5N inverse'!$A$10:$Y$10,'5N mesh'!$B$37:$Z$37,$E1050:$AC1050)+'5N inverse'!$A$10*$C1051/Setup!$B$17+INDEX('5N inverse'!$A$10:$Y$10,1,'5N mesh'!$B$7+1)*Setup!$B$22</f>
        <v>0</v>
      </c>
      <c r="M1051" s="0" t="n">
        <f aca="false">SUMPRODUCT('5N inverse'!$A$11:$Y$11,'5N mesh'!$B$37:$Z$37,$E1050:$AC1050)+'5N inverse'!$A$11*$C1051/Setup!$B$17+INDEX('5N inverse'!$A$11:$Y$11,1,'5N mesh'!$B$7+1)*Setup!$B$22</f>
        <v>0</v>
      </c>
      <c r="N1051" s="0" t="n">
        <f aca="false">SUMPRODUCT('5N inverse'!$A$12:$Y$12,'5N mesh'!$B$37:$Z$37,$E1050:$AC1050)+'5N inverse'!$A$12*$C1051/Setup!$B$17+INDEX('5N inverse'!$A$12:$Y$12,1,'5N mesh'!$B$7+1)*Setup!$B$22</f>
        <v>0</v>
      </c>
      <c r="O1051" s="0" t="n">
        <f aca="false">SUMPRODUCT('5N inverse'!$A$13:$Y$13,'5N mesh'!$B$37:$Z$37,$E1050:$AC1050)+'5N inverse'!$A$13*$C1051/Setup!$B$17+INDEX('5N inverse'!$A$13:$Y$13,1,'5N mesh'!$B$7+1)*Setup!$B$22</f>
        <v>0</v>
      </c>
      <c r="P1051" s="0" t="n">
        <f aca="false">SUMPRODUCT('5N inverse'!$A$14:$Y$14,'5N mesh'!$B$37:$Z$37,$E1050:$AC1050)+'5N inverse'!$A$14*$C1051/Setup!$B$17+INDEX('5N inverse'!$A$14:$Y$14,1,'5N mesh'!$B$7+1)*Setup!$B$22</f>
        <v>0</v>
      </c>
      <c r="Q1051" s="0" t="n">
        <f aca="false">SUMPRODUCT('5N inverse'!$A$15:$Y$15,'5N mesh'!$B$37:$Z$37,$E1050:$AC1050)+'5N inverse'!$A$15*$C1051/Setup!$B$17+INDEX('5N inverse'!$A$15:$Y$15,1,'5N mesh'!$B$7+1)*Setup!$B$22</f>
        <v>0</v>
      </c>
      <c r="R1051" s="0" t="n">
        <f aca="false">SUMPRODUCT('5N inverse'!$A$16:$Y$16,'5N mesh'!$B$37:$Z$37,$E1050:$AC1050)+'5N inverse'!$A$16*$C1051/Setup!$B$17+INDEX('5N inverse'!$A$16:$Y$16,1,'5N mesh'!$B$7+1)*Setup!$B$22</f>
        <v>0</v>
      </c>
      <c r="S1051" s="0" t="n">
        <f aca="false">SUMPRODUCT('5N inverse'!$A$17:$Y$17,'5N mesh'!$B$37:$Z$37,$E1050:$AC1050)+'5N inverse'!$A$17*$C1051/Setup!$B$17+INDEX('5N inverse'!$A$17:$Y$17,1,'5N mesh'!$B$7+1)*Setup!$B$22</f>
        <v>0</v>
      </c>
      <c r="T1051" s="0" t="n">
        <f aca="false">SUMPRODUCT('5N inverse'!$A$18:$Y$18,'5N mesh'!$B$37:$Z$37,$E1050:$AC1050)+'5N inverse'!$A$18*$C1051/Setup!$B$17+INDEX('5N inverse'!$A$18:$Y$18,1,'5N mesh'!$B$7+1)*Setup!$B$22</f>
        <v>0</v>
      </c>
      <c r="U1051" s="0" t="n">
        <f aca="false">SUMPRODUCT('5N inverse'!$A$19:$Y$19,'5N mesh'!$B$37:$Z$37,$E1050:$AC1050)+'5N inverse'!$A$19*$C1051/Setup!$B$17+INDEX('5N inverse'!$A$19:$Y$19,1,'5N mesh'!$B$7+1)*Setup!$B$22</f>
        <v>0</v>
      </c>
      <c r="V1051" s="0" t="n">
        <f aca="false">SUMPRODUCT('5N inverse'!$A$20:$Y$20,'5N mesh'!$B$37:$Z$37,$E1050:$AC1050)+'5N inverse'!$A$20*$C1051/Setup!$B$17+INDEX('5N inverse'!$A$20:$Y$20,1,'5N mesh'!$B$7+1)*Setup!$B$22</f>
        <v>0</v>
      </c>
      <c r="W1051" s="0" t="n">
        <f aca="false">SUMPRODUCT('5N inverse'!$A$21:$Y$21,'5N mesh'!$B$37:$Z$37,$E1050:$AC1050)+'5N inverse'!$A$21*$C1051/Setup!$B$17+INDEX('5N inverse'!$A$21:$Y$21,1,'5N mesh'!$B$7+1)*Setup!$B$22</f>
        <v>0</v>
      </c>
      <c r="X1051" s="0" t="n">
        <f aca="false">SUMPRODUCT('5N inverse'!$A$22:$Y$22,'5N mesh'!$B$37:$Z$37,$E1050:$AC1050)+'5N inverse'!$A$22*$C1051/Setup!$B$17+INDEX('5N inverse'!$A$22:$Y$22,1,'5N mesh'!$B$7+1)*Setup!$B$22</f>
        <v>0</v>
      </c>
      <c r="Y1051" s="0" t="n">
        <f aca="false">SUMPRODUCT('5N inverse'!$A$23:$Y$23,'5N mesh'!$B$37:$Z$37,$E1050:$AC1050)+'5N inverse'!$A$23*$C1051/Setup!$B$17+INDEX('5N inverse'!$A$23:$Y$23,1,'5N mesh'!$B$7+1)*Setup!$B$22</f>
        <v>0</v>
      </c>
      <c r="Z1051" s="0" t="n">
        <f aca="false">SUMPRODUCT('5N inverse'!$A$24:$Y$24,'5N mesh'!$B$37:$Z$37,$E1050:$AC1050)+'5N inverse'!$A$24*$C1051/Setup!$B$17+INDEX('5N inverse'!$A$24:$Y$24,1,'5N mesh'!$B$7+1)*Setup!$B$22</f>
        <v>0</v>
      </c>
      <c r="AA1051" s="0" t="n">
        <f aca="false">SUMPRODUCT('5N inverse'!$A$25:$Y$25,'5N mesh'!$B$37:$Z$37,$E1050:$AC1050)+'5N inverse'!$A$25*$C1051/Setup!$B$17+INDEX('5N inverse'!$A$25:$Y$25,1,'5N mesh'!$B$7+1)*Setup!$B$22</f>
        <v>0</v>
      </c>
      <c r="AB1051" s="0" t="n">
        <f aca="false">SUMPRODUCT('5N inverse'!$A$26:$Y$26,'5N mesh'!$B$37:$Z$37,$E1050:$AC1050)+'5N inverse'!$A$26*$C1051/Setup!$B$17+INDEX('5N inverse'!$A$26:$Y$26,1,'5N mesh'!$B$7+1)*Setup!$B$22</f>
        <v>0</v>
      </c>
      <c r="AC1051" s="0" t="n">
        <f aca="false">SUMPRODUCT('5N inverse'!$A$27:$Y$27,'5N mesh'!$B$37:$Z$37,$E1050:$AC1050)+'5N inverse'!$A$27*$C1051/Setup!$B$17+INDEX('5N inverse'!$A$27:$Y$27,1,'5N mesh'!$B$7+1)*Setup!$B$22</f>
        <v>0</v>
      </c>
    </row>
    <row r="1052" customFormat="false" ht="15" hidden="false" customHeight="false" outlineLevel="0" collapsed="false">
      <c r="A1052" s="0" t="n">
        <v>1047</v>
      </c>
      <c r="B1052" s="0" t="n">
        <f aca="false">A1052*Setup!$B$11/3600</f>
        <v>87.25</v>
      </c>
      <c r="C1052" s="0" t="n">
        <f aca="false">Setup!$B$7+Setup!$B$8*COS(2*PI()*(B1052-Setup!$B$9)/24)</f>
        <v>27.9231411216129</v>
      </c>
      <c r="D1052" s="0" t="n">
        <f aca="false">(C1052-E1052)/Setup!$B$17</f>
        <v>26.4563375889288</v>
      </c>
      <c r="E1052" s="0" t="n">
        <f aca="false">SUMPRODUCT('5N inverse'!$A$3:$Y$3,'5N mesh'!$B$37:$Z$37,$E1051:$AC1051)+'5N inverse'!$A$3*$C1052/Setup!$B$17+INDEX('5N inverse'!$A$3:$Y$3,1,'5N mesh'!$B$7+1)*Setup!$B$22</f>
        <v>24.4838172350522</v>
      </c>
      <c r="F1052" s="0" t="n">
        <f aca="false">SUMPRODUCT('5N inverse'!$A$4:$Y$4,'5N mesh'!$B$37:$Z$37,$E1051:$AC1051)+'5N inverse'!$A$4*$C1052/Setup!$B$17+INDEX('5N inverse'!$A$4:$Y$4,1,'5N mesh'!$B$7+1)*Setup!$B$22</f>
        <v>22.9153245594251</v>
      </c>
      <c r="G1052" s="0" t="n">
        <f aca="false">SUMPRODUCT('5N inverse'!$A$5:$Y$5,'5N mesh'!$B$37:$Z$37,$E1051:$AC1051)+'5N inverse'!$A$5*$C1052/Setup!$B$17+INDEX('5N inverse'!$A$5:$Y$5,1,'5N mesh'!$B$7+1)*Setup!$B$22</f>
        <v>19.778339208171</v>
      </c>
      <c r="H1052" s="0" t="n">
        <f aca="false">SUMPRODUCT('5N inverse'!$A$6:$Y$6,'5N mesh'!$B$37:$Z$37,$E1051:$AC1051)+'5N inverse'!$A$6*$C1052/Setup!$B$17+INDEX('5N inverse'!$A$6:$Y$6,1,'5N mesh'!$B$7+1)*Setup!$B$22</f>
        <v>16.6413538569169</v>
      </c>
      <c r="I1052" s="0" t="n">
        <f aca="false">SUMPRODUCT('5N inverse'!$A$7:$Y$7,'5N mesh'!$B$37:$Z$37,$E1051:$AC1051)+'5N inverse'!$A$7*$C1052/Setup!$B$17+INDEX('5N inverse'!$A$7:$Y$7,1,'5N mesh'!$B$7+1)*Setup!$B$22</f>
        <v>15.0728611812898</v>
      </c>
      <c r="J1052" s="0" t="n">
        <f aca="false">SUMPRODUCT('5N inverse'!$A$8:$Y$8,'5N mesh'!$B$37:$Z$37,$E1051:$AC1051)+'5N inverse'!$A$8*$C1052/Setup!$B$17+INDEX('5N inverse'!$A$8:$Y$8,1,'5N mesh'!$B$7+1)*Setup!$B$22</f>
        <v>0</v>
      </c>
      <c r="K1052" s="0" t="n">
        <f aca="false">SUMPRODUCT('5N inverse'!$A$9:$Y$9,'5N mesh'!$B$37:$Z$37,$E1051:$AC1051)+'5N inverse'!$A$9*$C1052/Setup!$B$17+INDEX('5N inverse'!$A$9:$Y$9,1,'5N mesh'!$B$7+1)*Setup!$B$22</f>
        <v>0</v>
      </c>
      <c r="L1052" s="0" t="n">
        <f aca="false">SUMPRODUCT('5N inverse'!$A$10:$Y$10,'5N mesh'!$B$37:$Z$37,$E1051:$AC1051)+'5N inverse'!$A$10*$C1052/Setup!$B$17+INDEX('5N inverse'!$A$10:$Y$10,1,'5N mesh'!$B$7+1)*Setup!$B$22</f>
        <v>0</v>
      </c>
      <c r="M1052" s="0" t="n">
        <f aca="false">SUMPRODUCT('5N inverse'!$A$11:$Y$11,'5N mesh'!$B$37:$Z$37,$E1051:$AC1051)+'5N inverse'!$A$11*$C1052/Setup!$B$17+INDEX('5N inverse'!$A$11:$Y$11,1,'5N mesh'!$B$7+1)*Setup!$B$22</f>
        <v>0</v>
      </c>
      <c r="N1052" s="0" t="n">
        <f aca="false">SUMPRODUCT('5N inverse'!$A$12:$Y$12,'5N mesh'!$B$37:$Z$37,$E1051:$AC1051)+'5N inverse'!$A$12*$C1052/Setup!$B$17+INDEX('5N inverse'!$A$12:$Y$12,1,'5N mesh'!$B$7+1)*Setup!$B$22</f>
        <v>0</v>
      </c>
      <c r="O1052" s="0" t="n">
        <f aca="false">SUMPRODUCT('5N inverse'!$A$13:$Y$13,'5N mesh'!$B$37:$Z$37,$E1051:$AC1051)+'5N inverse'!$A$13*$C1052/Setup!$B$17+INDEX('5N inverse'!$A$13:$Y$13,1,'5N mesh'!$B$7+1)*Setup!$B$22</f>
        <v>0</v>
      </c>
      <c r="P1052" s="0" t="n">
        <f aca="false">SUMPRODUCT('5N inverse'!$A$14:$Y$14,'5N mesh'!$B$37:$Z$37,$E1051:$AC1051)+'5N inverse'!$A$14*$C1052/Setup!$B$17+INDEX('5N inverse'!$A$14:$Y$14,1,'5N mesh'!$B$7+1)*Setup!$B$22</f>
        <v>0</v>
      </c>
      <c r="Q1052" s="0" t="n">
        <f aca="false">SUMPRODUCT('5N inverse'!$A$15:$Y$15,'5N mesh'!$B$37:$Z$37,$E1051:$AC1051)+'5N inverse'!$A$15*$C1052/Setup!$B$17+INDEX('5N inverse'!$A$15:$Y$15,1,'5N mesh'!$B$7+1)*Setup!$B$22</f>
        <v>0</v>
      </c>
      <c r="R1052" s="0" t="n">
        <f aca="false">SUMPRODUCT('5N inverse'!$A$16:$Y$16,'5N mesh'!$B$37:$Z$37,$E1051:$AC1051)+'5N inverse'!$A$16*$C1052/Setup!$B$17+INDEX('5N inverse'!$A$16:$Y$16,1,'5N mesh'!$B$7+1)*Setup!$B$22</f>
        <v>0</v>
      </c>
      <c r="S1052" s="0" t="n">
        <f aca="false">SUMPRODUCT('5N inverse'!$A$17:$Y$17,'5N mesh'!$B$37:$Z$37,$E1051:$AC1051)+'5N inverse'!$A$17*$C1052/Setup!$B$17+INDEX('5N inverse'!$A$17:$Y$17,1,'5N mesh'!$B$7+1)*Setup!$B$22</f>
        <v>0</v>
      </c>
      <c r="T1052" s="0" t="n">
        <f aca="false">SUMPRODUCT('5N inverse'!$A$18:$Y$18,'5N mesh'!$B$37:$Z$37,$E1051:$AC1051)+'5N inverse'!$A$18*$C1052/Setup!$B$17+INDEX('5N inverse'!$A$18:$Y$18,1,'5N mesh'!$B$7+1)*Setup!$B$22</f>
        <v>0</v>
      </c>
      <c r="U1052" s="0" t="n">
        <f aca="false">SUMPRODUCT('5N inverse'!$A$19:$Y$19,'5N mesh'!$B$37:$Z$37,$E1051:$AC1051)+'5N inverse'!$A$19*$C1052/Setup!$B$17+INDEX('5N inverse'!$A$19:$Y$19,1,'5N mesh'!$B$7+1)*Setup!$B$22</f>
        <v>0</v>
      </c>
      <c r="V1052" s="0" t="n">
        <f aca="false">SUMPRODUCT('5N inverse'!$A$20:$Y$20,'5N mesh'!$B$37:$Z$37,$E1051:$AC1051)+'5N inverse'!$A$20*$C1052/Setup!$B$17+INDEX('5N inverse'!$A$20:$Y$20,1,'5N mesh'!$B$7+1)*Setup!$B$22</f>
        <v>0</v>
      </c>
      <c r="W1052" s="0" t="n">
        <f aca="false">SUMPRODUCT('5N inverse'!$A$21:$Y$21,'5N mesh'!$B$37:$Z$37,$E1051:$AC1051)+'5N inverse'!$A$21*$C1052/Setup!$B$17+INDEX('5N inverse'!$A$21:$Y$21,1,'5N mesh'!$B$7+1)*Setup!$B$22</f>
        <v>0</v>
      </c>
      <c r="X1052" s="0" t="n">
        <f aca="false">SUMPRODUCT('5N inverse'!$A$22:$Y$22,'5N mesh'!$B$37:$Z$37,$E1051:$AC1051)+'5N inverse'!$A$22*$C1052/Setup!$B$17+INDEX('5N inverse'!$A$22:$Y$22,1,'5N mesh'!$B$7+1)*Setup!$B$22</f>
        <v>0</v>
      </c>
      <c r="Y1052" s="0" t="n">
        <f aca="false">SUMPRODUCT('5N inverse'!$A$23:$Y$23,'5N mesh'!$B$37:$Z$37,$E1051:$AC1051)+'5N inverse'!$A$23*$C1052/Setup!$B$17+INDEX('5N inverse'!$A$23:$Y$23,1,'5N mesh'!$B$7+1)*Setup!$B$22</f>
        <v>0</v>
      </c>
      <c r="Z1052" s="0" t="n">
        <f aca="false">SUMPRODUCT('5N inverse'!$A$24:$Y$24,'5N mesh'!$B$37:$Z$37,$E1051:$AC1051)+'5N inverse'!$A$24*$C1052/Setup!$B$17+INDEX('5N inverse'!$A$24:$Y$24,1,'5N mesh'!$B$7+1)*Setup!$B$22</f>
        <v>0</v>
      </c>
      <c r="AA1052" s="0" t="n">
        <f aca="false">SUMPRODUCT('5N inverse'!$A$25:$Y$25,'5N mesh'!$B$37:$Z$37,$E1051:$AC1051)+'5N inverse'!$A$25*$C1052/Setup!$B$17+INDEX('5N inverse'!$A$25:$Y$25,1,'5N mesh'!$B$7+1)*Setup!$B$22</f>
        <v>0</v>
      </c>
      <c r="AB1052" s="0" t="n">
        <f aca="false">SUMPRODUCT('5N inverse'!$A$26:$Y$26,'5N mesh'!$B$37:$Z$37,$E1051:$AC1051)+'5N inverse'!$A$26*$C1052/Setup!$B$17+INDEX('5N inverse'!$A$26:$Y$26,1,'5N mesh'!$B$7+1)*Setup!$B$22</f>
        <v>0</v>
      </c>
      <c r="AC1052" s="0" t="n">
        <f aca="false">SUMPRODUCT('5N inverse'!$A$27:$Y$27,'5N mesh'!$B$37:$Z$37,$E1051:$AC1051)+'5N inverse'!$A$27*$C1052/Setup!$B$17+INDEX('5N inverse'!$A$27:$Y$27,1,'5N mesh'!$B$7+1)*Setup!$B$22</f>
        <v>0</v>
      </c>
    </row>
    <row r="1053" customFormat="false" ht="15" hidden="false" customHeight="false" outlineLevel="0" collapsed="false">
      <c r="A1053" s="0" t="n">
        <v>1048</v>
      </c>
      <c r="B1053" s="0" t="n">
        <f aca="false">A1053*Setup!$B$11/3600</f>
        <v>87.3333333333333</v>
      </c>
      <c r="C1053" s="0" t="n">
        <f aca="false">Setup!$B$7+Setup!$B$8*COS(2*PI()*(B1053-Setup!$B$9)/24)</f>
        <v>27.9392310120488</v>
      </c>
      <c r="D1053" s="0" t="n">
        <f aca="false">(C1053-E1053)/Setup!$B$17</f>
        <v>26.2624105802035</v>
      </c>
      <c r="E1053" s="0" t="n">
        <f aca="false">SUMPRODUCT('5N inverse'!$A$3:$Y$3,'5N mesh'!$B$37:$Z$37,$E1052:$AC1052)+'5N inverse'!$A$3*$C1053/Setup!$B$17+INDEX('5N inverse'!$A$3:$Y$3,1,'5N mesh'!$B$7+1)*Setup!$B$22</f>
        <v>24.5251176366224</v>
      </c>
      <c r="F1053" s="0" t="n">
        <f aca="false">SUMPRODUCT('5N inverse'!$A$4:$Y$4,'5N mesh'!$B$37:$Z$37,$E1052:$AC1052)+'5N inverse'!$A$4*$C1053/Setup!$B$17+INDEX('5N inverse'!$A$4:$Y$4,1,'5N mesh'!$B$7+1)*Setup!$B$22</f>
        <v>22.9497971536993</v>
      </c>
      <c r="G1053" s="0" t="n">
        <f aca="false">SUMPRODUCT('5N inverse'!$A$5:$Y$5,'5N mesh'!$B$37:$Z$37,$E1052:$AC1052)+'5N inverse'!$A$5*$C1053/Setup!$B$17+INDEX('5N inverse'!$A$5:$Y$5,1,'5N mesh'!$B$7+1)*Setup!$B$22</f>
        <v>19.799156187853</v>
      </c>
      <c r="H1053" s="0" t="n">
        <f aca="false">SUMPRODUCT('5N inverse'!$A$6:$Y$6,'5N mesh'!$B$37:$Z$37,$E1052:$AC1052)+'5N inverse'!$A$6*$C1053/Setup!$B$17+INDEX('5N inverse'!$A$6:$Y$6,1,'5N mesh'!$B$7+1)*Setup!$B$22</f>
        <v>16.6485152220067</v>
      </c>
      <c r="I1053" s="0" t="n">
        <f aca="false">SUMPRODUCT('5N inverse'!$A$7:$Y$7,'5N mesh'!$B$37:$Z$37,$E1052:$AC1052)+'5N inverse'!$A$7*$C1053/Setup!$B$17+INDEX('5N inverse'!$A$7:$Y$7,1,'5N mesh'!$B$7+1)*Setup!$B$22</f>
        <v>15.0731947390836</v>
      </c>
      <c r="J1053" s="0" t="n">
        <f aca="false">SUMPRODUCT('5N inverse'!$A$8:$Y$8,'5N mesh'!$B$37:$Z$37,$E1052:$AC1052)+'5N inverse'!$A$8*$C1053/Setup!$B$17+INDEX('5N inverse'!$A$8:$Y$8,1,'5N mesh'!$B$7+1)*Setup!$B$22</f>
        <v>0</v>
      </c>
      <c r="K1053" s="0" t="n">
        <f aca="false">SUMPRODUCT('5N inverse'!$A$9:$Y$9,'5N mesh'!$B$37:$Z$37,$E1052:$AC1052)+'5N inverse'!$A$9*$C1053/Setup!$B$17+INDEX('5N inverse'!$A$9:$Y$9,1,'5N mesh'!$B$7+1)*Setup!$B$22</f>
        <v>0</v>
      </c>
      <c r="L1053" s="0" t="n">
        <f aca="false">SUMPRODUCT('5N inverse'!$A$10:$Y$10,'5N mesh'!$B$37:$Z$37,$E1052:$AC1052)+'5N inverse'!$A$10*$C1053/Setup!$B$17+INDEX('5N inverse'!$A$10:$Y$10,1,'5N mesh'!$B$7+1)*Setup!$B$22</f>
        <v>0</v>
      </c>
      <c r="M1053" s="0" t="n">
        <f aca="false">SUMPRODUCT('5N inverse'!$A$11:$Y$11,'5N mesh'!$B$37:$Z$37,$E1052:$AC1052)+'5N inverse'!$A$11*$C1053/Setup!$B$17+INDEX('5N inverse'!$A$11:$Y$11,1,'5N mesh'!$B$7+1)*Setup!$B$22</f>
        <v>0</v>
      </c>
      <c r="N1053" s="0" t="n">
        <f aca="false">SUMPRODUCT('5N inverse'!$A$12:$Y$12,'5N mesh'!$B$37:$Z$37,$E1052:$AC1052)+'5N inverse'!$A$12*$C1053/Setup!$B$17+INDEX('5N inverse'!$A$12:$Y$12,1,'5N mesh'!$B$7+1)*Setup!$B$22</f>
        <v>0</v>
      </c>
      <c r="O1053" s="0" t="n">
        <f aca="false">SUMPRODUCT('5N inverse'!$A$13:$Y$13,'5N mesh'!$B$37:$Z$37,$E1052:$AC1052)+'5N inverse'!$A$13*$C1053/Setup!$B$17+INDEX('5N inverse'!$A$13:$Y$13,1,'5N mesh'!$B$7+1)*Setup!$B$22</f>
        <v>0</v>
      </c>
      <c r="P1053" s="0" t="n">
        <f aca="false">SUMPRODUCT('5N inverse'!$A$14:$Y$14,'5N mesh'!$B$37:$Z$37,$E1052:$AC1052)+'5N inverse'!$A$14*$C1053/Setup!$B$17+INDEX('5N inverse'!$A$14:$Y$14,1,'5N mesh'!$B$7+1)*Setup!$B$22</f>
        <v>0</v>
      </c>
      <c r="Q1053" s="0" t="n">
        <f aca="false">SUMPRODUCT('5N inverse'!$A$15:$Y$15,'5N mesh'!$B$37:$Z$37,$E1052:$AC1052)+'5N inverse'!$A$15*$C1053/Setup!$B$17+INDEX('5N inverse'!$A$15:$Y$15,1,'5N mesh'!$B$7+1)*Setup!$B$22</f>
        <v>0</v>
      </c>
      <c r="R1053" s="0" t="n">
        <f aca="false">SUMPRODUCT('5N inverse'!$A$16:$Y$16,'5N mesh'!$B$37:$Z$37,$E1052:$AC1052)+'5N inverse'!$A$16*$C1053/Setup!$B$17+INDEX('5N inverse'!$A$16:$Y$16,1,'5N mesh'!$B$7+1)*Setup!$B$22</f>
        <v>0</v>
      </c>
      <c r="S1053" s="0" t="n">
        <f aca="false">SUMPRODUCT('5N inverse'!$A$17:$Y$17,'5N mesh'!$B$37:$Z$37,$E1052:$AC1052)+'5N inverse'!$A$17*$C1053/Setup!$B$17+INDEX('5N inverse'!$A$17:$Y$17,1,'5N mesh'!$B$7+1)*Setup!$B$22</f>
        <v>0</v>
      </c>
      <c r="T1053" s="0" t="n">
        <f aca="false">SUMPRODUCT('5N inverse'!$A$18:$Y$18,'5N mesh'!$B$37:$Z$37,$E1052:$AC1052)+'5N inverse'!$A$18*$C1053/Setup!$B$17+INDEX('5N inverse'!$A$18:$Y$18,1,'5N mesh'!$B$7+1)*Setup!$B$22</f>
        <v>0</v>
      </c>
      <c r="U1053" s="0" t="n">
        <f aca="false">SUMPRODUCT('5N inverse'!$A$19:$Y$19,'5N mesh'!$B$37:$Z$37,$E1052:$AC1052)+'5N inverse'!$A$19*$C1053/Setup!$B$17+INDEX('5N inverse'!$A$19:$Y$19,1,'5N mesh'!$B$7+1)*Setup!$B$22</f>
        <v>0</v>
      </c>
      <c r="V1053" s="0" t="n">
        <f aca="false">SUMPRODUCT('5N inverse'!$A$20:$Y$20,'5N mesh'!$B$37:$Z$37,$E1052:$AC1052)+'5N inverse'!$A$20*$C1053/Setup!$B$17+INDEX('5N inverse'!$A$20:$Y$20,1,'5N mesh'!$B$7+1)*Setup!$B$22</f>
        <v>0</v>
      </c>
      <c r="W1053" s="0" t="n">
        <f aca="false">SUMPRODUCT('5N inverse'!$A$21:$Y$21,'5N mesh'!$B$37:$Z$37,$E1052:$AC1052)+'5N inverse'!$A$21*$C1053/Setup!$B$17+INDEX('5N inverse'!$A$21:$Y$21,1,'5N mesh'!$B$7+1)*Setup!$B$22</f>
        <v>0</v>
      </c>
      <c r="X1053" s="0" t="n">
        <f aca="false">SUMPRODUCT('5N inverse'!$A$22:$Y$22,'5N mesh'!$B$37:$Z$37,$E1052:$AC1052)+'5N inverse'!$A$22*$C1053/Setup!$B$17+INDEX('5N inverse'!$A$22:$Y$22,1,'5N mesh'!$B$7+1)*Setup!$B$22</f>
        <v>0</v>
      </c>
      <c r="Y1053" s="0" t="n">
        <f aca="false">SUMPRODUCT('5N inverse'!$A$23:$Y$23,'5N mesh'!$B$37:$Z$37,$E1052:$AC1052)+'5N inverse'!$A$23*$C1053/Setup!$B$17+INDEX('5N inverse'!$A$23:$Y$23,1,'5N mesh'!$B$7+1)*Setup!$B$22</f>
        <v>0</v>
      </c>
      <c r="Z1053" s="0" t="n">
        <f aca="false">SUMPRODUCT('5N inverse'!$A$24:$Y$24,'5N mesh'!$B$37:$Z$37,$E1052:$AC1052)+'5N inverse'!$A$24*$C1053/Setup!$B$17+INDEX('5N inverse'!$A$24:$Y$24,1,'5N mesh'!$B$7+1)*Setup!$B$22</f>
        <v>0</v>
      </c>
      <c r="AA1053" s="0" t="n">
        <f aca="false">SUMPRODUCT('5N inverse'!$A$25:$Y$25,'5N mesh'!$B$37:$Z$37,$E1052:$AC1052)+'5N inverse'!$A$25*$C1053/Setup!$B$17+INDEX('5N inverse'!$A$25:$Y$25,1,'5N mesh'!$B$7+1)*Setup!$B$22</f>
        <v>0</v>
      </c>
      <c r="AB1053" s="0" t="n">
        <f aca="false">SUMPRODUCT('5N inverse'!$A$26:$Y$26,'5N mesh'!$B$37:$Z$37,$E1052:$AC1052)+'5N inverse'!$A$26*$C1053/Setup!$B$17+INDEX('5N inverse'!$A$26:$Y$26,1,'5N mesh'!$B$7+1)*Setup!$B$22</f>
        <v>0</v>
      </c>
      <c r="AC1053" s="0" t="n">
        <f aca="false">SUMPRODUCT('5N inverse'!$A$27:$Y$27,'5N mesh'!$B$37:$Z$37,$E1052:$AC1052)+'5N inverse'!$A$27*$C1053/Setup!$B$17+INDEX('5N inverse'!$A$27:$Y$27,1,'5N mesh'!$B$7+1)*Setup!$B$22</f>
        <v>0</v>
      </c>
    </row>
    <row r="1054" customFormat="false" ht="15" hidden="false" customHeight="false" outlineLevel="0" collapsed="false">
      <c r="A1054" s="0" t="n">
        <v>1049</v>
      </c>
      <c r="B1054" s="0" t="n">
        <f aca="false">A1054*Setup!$B$11/3600</f>
        <v>87.4166666666667</v>
      </c>
      <c r="C1054" s="0" t="n">
        <f aca="false">Setup!$B$7+Setup!$B$8*COS(2*PI()*(B1054-Setup!$B$9)/24)</f>
        <v>27.953446041871</v>
      </c>
      <c r="D1054" s="0" t="n">
        <f aca="false">(C1054-E1054)/Setup!$B$17</f>
        <v>26.0568698443021</v>
      </c>
      <c r="E1054" s="0" t="n">
        <f aca="false">SUMPRODUCT('5N inverse'!$A$3:$Y$3,'5N mesh'!$B$37:$Z$37,$E1053:$AC1053)+'5N inverse'!$A$3*$C1054/Setup!$B$17+INDEX('5N inverse'!$A$3:$Y$3,1,'5N mesh'!$B$7+1)*Setup!$B$22</f>
        <v>24.5660529621118</v>
      </c>
      <c r="F1054" s="0" t="n">
        <f aca="false">SUMPRODUCT('5N inverse'!$A$4:$Y$4,'5N mesh'!$B$37:$Z$37,$E1053:$AC1053)+'5N inverse'!$A$4*$C1054/Setup!$B$17+INDEX('5N inverse'!$A$4:$Y$4,1,'5N mesh'!$B$7+1)*Setup!$B$22</f>
        <v>22.9839656165631</v>
      </c>
      <c r="G1054" s="0" t="n">
        <f aca="false">SUMPRODUCT('5N inverse'!$A$5:$Y$5,'5N mesh'!$B$37:$Z$37,$E1053:$AC1053)+'5N inverse'!$A$5*$C1054/Setup!$B$17+INDEX('5N inverse'!$A$5:$Y$5,1,'5N mesh'!$B$7+1)*Setup!$B$22</f>
        <v>19.8197909254658</v>
      </c>
      <c r="H1054" s="0" t="n">
        <f aca="false">SUMPRODUCT('5N inverse'!$A$6:$Y$6,'5N mesh'!$B$37:$Z$37,$E1053:$AC1053)+'5N inverse'!$A$6*$C1054/Setup!$B$17+INDEX('5N inverse'!$A$6:$Y$6,1,'5N mesh'!$B$7+1)*Setup!$B$22</f>
        <v>16.6556162343684</v>
      </c>
      <c r="I1054" s="0" t="n">
        <f aca="false">SUMPRODUCT('5N inverse'!$A$7:$Y$7,'5N mesh'!$B$37:$Z$37,$E1053:$AC1053)+'5N inverse'!$A$7*$C1054/Setup!$B$17+INDEX('5N inverse'!$A$7:$Y$7,1,'5N mesh'!$B$7+1)*Setup!$B$22</f>
        <v>15.0735288888197</v>
      </c>
      <c r="J1054" s="0" t="n">
        <f aca="false">SUMPRODUCT('5N inverse'!$A$8:$Y$8,'5N mesh'!$B$37:$Z$37,$E1053:$AC1053)+'5N inverse'!$A$8*$C1054/Setup!$B$17+INDEX('5N inverse'!$A$8:$Y$8,1,'5N mesh'!$B$7+1)*Setup!$B$22</f>
        <v>0</v>
      </c>
      <c r="K1054" s="0" t="n">
        <f aca="false">SUMPRODUCT('5N inverse'!$A$9:$Y$9,'5N mesh'!$B$37:$Z$37,$E1053:$AC1053)+'5N inverse'!$A$9*$C1054/Setup!$B$17+INDEX('5N inverse'!$A$9:$Y$9,1,'5N mesh'!$B$7+1)*Setup!$B$22</f>
        <v>0</v>
      </c>
      <c r="L1054" s="0" t="n">
        <f aca="false">SUMPRODUCT('5N inverse'!$A$10:$Y$10,'5N mesh'!$B$37:$Z$37,$E1053:$AC1053)+'5N inverse'!$A$10*$C1054/Setup!$B$17+INDEX('5N inverse'!$A$10:$Y$10,1,'5N mesh'!$B$7+1)*Setup!$B$22</f>
        <v>0</v>
      </c>
      <c r="M1054" s="0" t="n">
        <f aca="false">SUMPRODUCT('5N inverse'!$A$11:$Y$11,'5N mesh'!$B$37:$Z$37,$E1053:$AC1053)+'5N inverse'!$A$11*$C1054/Setup!$B$17+INDEX('5N inverse'!$A$11:$Y$11,1,'5N mesh'!$B$7+1)*Setup!$B$22</f>
        <v>0</v>
      </c>
      <c r="N1054" s="0" t="n">
        <f aca="false">SUMPRODUCT('5N inverse'!$A$12:$Y$12,'5N mesh'!$B$37:$Z$37,$E1053:$AC1053)+'5N inverse'!$A$12*$C1054/Setup!$B$17+INDEX('5N inverse'!$A$12:$Y$12,1,'5N mesh'!$B$7+1)*Setup!$B$22</f>
        <v>0</v>
      </c>
      <c r="O1054" s="0" t="n">
        <f aca="false">SUMPRODUCT('5N inverse'!$A$13:$Y$13,'5N mesh'!$B$37:$Z$37,$E1053:$AC1053)+'5N inverse'!$A$13*$C1054/Setup!$B$17+INDEX('5N inverse'!$A$13:$Y$13,1,'5N mesh'!$B$7+1)*Setup!$B$22</f>
        <v>0</v>
      </c>
      <c r="P1054" s="0" t="n">
        <f aca="false">SUMPRODUCT('5N inverse'!$A$14:$Y$14,'5N mesh'!$B$37:$Z$37,$E1053:$AC1053)+'5N inverse'!$A$14*$C1054/Setup!$B$17+INDEX('5N inverse'!$A$14:$Y$14,1,'5N mesh'!$B$7+1)*Setup!$B$22</f>
        <v>0</v>
      </c>
      <c r="Q1054" s="0" t="n">
        <f aca="false">SUMPRODUCT('5N inverse'!$A$15:$Y$15,'5N mesh'!$B$37:$Z$37,$E1053:$AC1053)+'5N inverse'!$A$15*$C1054/Setup!$B$17+INDEX('5N inverse'!$A$15:$Y$15,1,'5N mesh'!$B$7+1)*Setup!$B$22</f>
        <v>0</v>
      </c>
      <c r="R1054" s="0" t="n">
        <f aca="false">SUMPRODUCT('5N inverse'!$A$16:$Y$16,'5N mesh'!$B$37:$Z$37,$E1053:$AC1053)+'5N inverse'!$A$16*$C1054/Setup!$B$17+INDEX('5N inverse'!$A$16:$Y$16,1,'5N mesh'!$B$7+1)*Setup!$B$22</f>
        <v>0</v>
      </c>
      <c r="S1054" s="0" t="n">
        <f aca="false">SUMPRODUCT('5N inverse'!$A$17:$Y$17,'5N mesh'!$B$37:$Z$37,$E1053:$AC1053)+'5N inverse'!$A$17*$C1054/Setup!$B$17+INDEX('5N inverse'!$A$17:$Y$17,1,'5N mesh'!$B$7+1)*Setup!$B$22</f>
        <v>0</v>
      </c>
      <c r="T1054" s="0" t="n">
        <f aca="false">SUMPRODUCT('5N inverse'!$A$18:$Y$18,'5N mesh'!$B$37:$Z$37,$E1053:$AC1053)+'5N inverse'!$A$18*$C1054/Setup!$B$17+INDEX('5N inverse'!$A$18:$Y$18,1,'5N mesh'!$B$7+1)*Setup!$B$22</f>
        <v>0</v>
      </c>
      <c r="U1054" s="0" t="n">
        <f aca="false">SUMPRODUCT('5N inverse'!$A$19:$Y$19,'5N mesh'!$B$37:$Z$37,$E1053:$AC1053)+'5N inverse'!$A$19*$C1054/Setup!$B$17+INDEX('5N inverse'!$A$19:$Y$19,1,'5N mesh'!$B$7+1)*Setup!$B$22</f>
        <v>0</v>
      </c>
      <c r="V1054" s="0" t="n">
        <f aca="false">SUMPRODUCT('5N inverse'!$A$20:$Y$20,'5N mesh'!$B$37:$Z$37,$E1053:$AC1053)+'5N inverse'!$A$20*$C1054/Setup!$B$17+INDEX('5N inverse'!$A$20:$Y$20,1,'5N mesh'!$B$7+1)*Setup!$B$22</f>
        <v>0</v>
      </c>
      <c r="W1054" s="0" t="n">
        <f aca="false">SUMPRODUCT('5N inverse'!$A$21:$Y$21,'5N mesh'!$B$37:$Z$37,$E1053:$AC1053)+'5N inverse'!$A$21*$C1054/Setup!$B$17+INDEX('5N inverse'!$A$21:$Y$21,1,'5N mesh'!$B$7+1)*Setup!$B$22</f>
        <v>0</v>
      </c>
      <c r="X1054" s="0" t="n">
        <f aca="false">SUMPRODUCT('5N inverse'!$A$22:$Y$22,'5N mesh'!$B$37:$Z$37,$E1053:$AC1053)+'5N inverse'!$A$22*$C1054/Setup!$B$17+INDEX('5N inverse'!$A$22:$Y$22,1,'5N mesh'!$B$7+1)*Setup!$B$22</f>
        <v>0</v>
      </c>
      <c r="Y1054" s="0" t="n">
        <f aca="false">SUMPRODUCT('5N inverse'!$A$23:$Y$23,'5N mesh'!$B$37:$Z$37,$E1053:$AC1053)+'5N inverse'!$A$23*$C1054/Setup!$B$17+INDEX('5N inverse'!$A$23:$Y$23,1,'5N mesh'!$B$7+1)*Setup!$B$22</f>
        <v>0</v>
      </c>
      <c r="Z1054" s="0" t="n">
        <f aca="false">SUMPRODUCT('5N inverse'!$A$24:$Y$24,'5N mesh'!$B$37:$Z$37,$E1053:$AC1053)+'5N inverse'!$A$24*$C1054/Setup!$B$17+INDEX('5N inverse'!$A$24:$Y$24,1,'5N mesh'!$B$7+1)*Setup!$B$22</f>
        <v>0</v>
      </c>
      <c r="AA1054" s="0" t="n">
        <f aca="false">SUMPRODUCT('5N inverse'!$A$25:$Y$25,'5N mesh'!$B$37:$Z$37,$E1053:$AC1053)+'5N inverse'!$A$25*$C1054/Setup!$B$17+INDEX('5N inverse'!$A$25:$Y$25,1,'5N mesh'!$B$7+1)*Setup!$B$22</f>
        <v>0</v>
      </c>
      <c r="AB1054" s="0" t="n">
        <f aca="false">SUMPRODUCT('5N inverse'!$A$26:$Y$26,'5N mesh'!$B$37:$Z$37,$E1053:$AC1053)+'5N inverse'!$A$26*$C1054/Setup!$B$17+INDEX('5N inverse'!$A$26:$Y$26,1,'5N mesh'!$B$7+1)*Setup!$B$22</f>
        <v>0</v>
      </c>
      <c r="AC1054" s="0" t="n">
        <f aca="false">SUMPRODUCT('5N inverse'!$A$27:$Y$27,'5N mesh'!$B$37:$Z$37,$E1053:$AC1053)+'5N inverse'!$A$27*$C1054/Setup!$B$17+INDEX('5N inverse'!$A$27:$Y$27,1,'5N mesh'!$B$7+1)*Setup!$B$22</f>
        <v>0</v>
      </c>
    </row>
    <row r="1055" customFormat="false" ht="15" hidden="false" customHeight="false" outlineLevel="0" collapsed="false">
      <c r="A1055" s="0" t="n">
        <v>1050</v>
      </c>
      <c r="B1055" s="0" t="n">
        <f aca="false">A1055*Setup!$B$11/3600</f>
        <v>87.5</v>
      </c>
      <c r="C1055" s="0" t="n">
        <f aca="false">Setup!$B$7+Setup!$B$8*COS(2*PI()*(B1055-Setup!$B$9)/24)</f>
        <v>27.9657794454952</v>
      </c>
      <c r="D1055" s="0" t="n">
        <f aca="false">(C1055-E1055)/Setup!$B$17</f>
        <v>25.8398132069583</v>
      </c>
      <c r="E1055" s="0" t="n">
        <f aca="false">SUMPRODUCT('5N inverse'!$A$3:$Y$3,'5N mesh'!$B$37:$Z$37,$E1054:$AC1054)+'5N inverse'!$A$3*$C1055/Setup!$B$17+INDEX('5N inverse'!$A$3:$Y$3,1,'5N mesh'!$B$7+1)*Setup!$B$22</f>
        <v>24.6066037285907</v>
      </c>
      <c r="F1055" s="0" t="n">
        <f aca="false">SUMPRODUCT('5N inverse'!$A$4:$Y$4,'5N mesh'!$B$37:$Z$37,$E1054:$AC1054)+'5N inverse'!$A$4*$C1055/Setup!$B$17+INDEX('5N inverse'!$A$4:$Y$4,1,'5N mesh'!$B$7+1)*Setup!$B$22</f>
        <v>23.0178136857359</v>
      </c>
      <c r="G1055" s="0" t="n">
        <f aca="false">SUMPRODUCT('5N inverse'!$A$5:$Y$5,'5N mesh'!$B$37:$Z$37,$E1054:$AC1054)+'5N inverse'!$A$5*$C1055/Setup!$B$17+INDEX('5N inverse'!$A$5:$Y$5,1,'5N mesh'!$B$7+1)*Setup!$B$22</f>
        <v>19.8402336000262</v>
      </c>
      <c r="H1055" s="0" t="n">
        <f aca="false">SUMPRODUCT('5N inverse'!$A$6:$Y$6,'5N mesh'!$B$37:$Z$37,$E1054:$AC1054)+'5N inverse'!$A$6*$C1055/Setup!$B$17+INDEX('5N inverse'!$A$6:$Y$6,1,'5N mesh'!$B$7+1)*Setup!$B$22</f>
        <v>16.6626535143166</v>
      </c>
      <c r="I1055" s="0" t="n">
        <f aca="false">SUMPRODUCT('5N inverse'!$A$7:$Y$7,'5N mesh'!$B$37:$Z$37,$E1054:$AC1054)+'5N inverse'!$A$7*$C1055/Setup!$B$17+INDEX('5N inverse'!$A$7:$Y$7,1,'5N mesh'!$B$7+1)*Setup!$B$22</f>
        <v>15.0738634714618</v>
      </c>
      <c r="J1055" s="0" t="n">
        <f aca="false">SUMPRODUCT('5N inverse'!$A$8:$Y$8,'5N mesh'!$B$37:$Z$37,$E1054:$AC1054)+'5N inverse'!$A$8*$C1055/Setup!$B$17+INDEX('5N inverse'!$A$8:$Y$8,1,'5N mesh'!$B$7+1)*Setup!$B$22</f>
        <v>0</v>
      </c>
      <c r="K1055" s="0" t="n">
        <f aca="false">SUMPRODUCT('5N inverse'!$A$9:$Y$9,'5N mesh'!$B$37:$Z$37,$E1054:$AC1054)+'5N inverse'!$A$9*$C1055/Setup!$B$17+INDEX('5N inverse'!$A$9:$Y$9,1,'5N mesh'!$B$7+1)*Setup!$B$22</f>
        <v>0</v>
      </c>
      <c r="L1055" s="0" t="n">
        <f aca="false">SUMPRODUCT('5N inverse'!$A$10:$Y$10,'5N mesh'!$B$37:$Z$37,$E1054:$AC1054)+'5N inverse'!$A$10*$C1055/Setup!$B$17+INDEX('5N inverse'!$A$10:$Y$10,1,'5N mesh'!$B$7+1)*Setup!$B$22</f>
        <v>0</v>
      </c>
      <c r="M1055" s="0" t="n">
        <f aca="false">SUMPRODUCT('5N inverse'!$A$11:$Y$11,'5N mesh'!$B$37:$Z$37,$E1054:$AC1054)+'5N inverse'!$A$11*$C1055/Setup!$B$17+INDEX('5N inverse'!$A$11:$Y$11,1,'5N mesh'!$B$7+1)*Setup!$B$22</f>
        <v>0</v>
      </c>
      <c r="N1055" s="0" t="n">
        <f aca="false">SUMPRODUCT('5N inverse'!$A$12:$Y$12,'5N mesh'!$B$37:$Z$37,$E1054:$AC1054)+'5N inverse'!$A$12*$C1055/Setup!$B$17+INDEX('5N inverse'!$A$12:$Y$12,1,'5N mesh'!$B$7+1)*Setup!$B$22</f>
        <v>0</v>
      </c>
      <c r="O1055" s="0" t="n">
        <f aca="false">SUMPRODUCT('5N inverse'!$A$13:$Y$13,'5N mesh'!$B$37:$Z$37,$E1054:$AC1054)+'5N inverse'!$A$13*$C1055/Setup!$B$17+INDEX('5N inverse'!$A$13:$Y$13,1,'5N mesh'!$B$7+1)*Setup!$B$22</f>
        <v>0</v>
      </c>
      <c r="P1055" s="0" t="n">
        <f aca="false">SUMPRODUCT('5N inverse'!$A$14:$Y$14,'5N mesh'!$B$37:$Z$37,$E1054:$AC1054)+'5N inverse'!$A$14*$C1055/Setup!$B$17+INDEX('5N inverse'!$A$14:$Y$14,1,'5N mesh'!$B$7+1)*Setup!$B$22</f>
        <v>0</v>
      </c>
      <c r="Q1055" s="0" t="n">
        <f aca="false">SUMPRODUCT('5N inverse'!$A$15:$Y$15,'5N mesh'!$B$37:$Z$37,$E1054:$AC1054)+'5N inverse'!$A$15*$C1055/Setup!$B$17+INDEX('5N inverse'!$A$15:$Y$15,1,'5N mesh'!$B$7+1)*Setup!$B$22</f>
        <v>0</v>
      </c>
      <c r="R1055" s="0" t="n">
        <f aca="false">SUMPRODUCT('5N inverse'!$A$16:$Y$16,'5N mesh'!$B$37:$Z$37,$E1054:$AC1054)+'5N inverse'!$A$16*$C1055/Setup!$B$17+INDEX('5N inverse'!$A$16:$Y$16,1,'5N mesh'!$B$7+1)*Setup!$B$22</f>
        <v>0</v>
      </c>
      <c r="S1055" s="0" t="n">
        <f aca="false">SUMPRODUCT('5N inverse'!$A$17:$Y$17,'5N mesh'!$B$37:$Z$37,$E1054:$AC1054)+'5N inverse'!$A$17*$C1055/Setup!$B$17+INDEX('5N inverse'!$A$17:$Y$17,1,'5N mesh'!$B$7+1)*Setup!$B$22</f>
        <v>0</v>
      </c>
      <c r="T1055" s="0" t="n">
        <f aca="false">SUMPRODUCT('5N inverse'!$A$18:$Y$18,'5N mesh'!$B$37:$Z$37,$E1054:$AC1054)+'5N inverse'!$A$18*$C1055/Setup!$B$17+INDEX('5N inverse'!$A$18:$Y$18,1,'5N mesh'!$B$7+1)*Setup!$B$22</f>
        <v>0</v>
      </c>
      <c r="U1055" s="0" t="n">
        <f aca="false">SUMPRODUCT('5N inverse'!$A$19:$Y$19,'5N mesh'!$B$37:$Z$37,$E1054:$AC1054)+'5N inverse'!$A$19*$C1055/Setup!$B$17+INDEX('5N inverse'!$A$19:$Y$19,1,'5N mesh'!$B$7+1)*Setup!$B$22</f>
        <v>0</v>
      </c>
      <c r="V1055" s="0" t="n">
        <f aca="false">SUMPRODUCT('5N inverse'!$A$20:$Y$20,'5N mesh'!$B$37:$Z$37,$E1054:$AC1054)+'5N inverse'!$A$20*$C1055/Setup!$B$17+INDEX('5N inverse'!$A$20:$Y$20,1,'5N mesh'!$B$7+1)*Setup!$B$22</f>
        <v>0</v>
      </c>
      <c r="W1055" s="0" t="n">
        <f aca="false">SUMPRODUCT('5N inverse'!$A$21:$Y$21,'5N mesh'!$B$37:$Z$37,$E1054:$AC1054)+'5N inverse'!$A$21*$C1055/Setup!$B$17+INDEX('5N inverse'!$A$21:$Y$21,1,'5N mesh'!$B$7+1)*Setup!$B$22</f>
        <v>0</v>
      </c>
      <c r="X1055" s="0" t="n">
        <f aca="false">SUMPRODUCT('5N inverse'!$A$22:$Y$22,'5N mesh'!$B$37:$Z$37,$E1054:$AC1054)+'5N inverse'!$A$22*$C1055/Setup!$B$17+INDEX('5N inverse'!$A$22:$Y$22,1,'5N mesh'!$B$7+1)*Setup!$B$22</f>
        <v>0</v>
      </c>
      <c r="Y1055" s="0" t="n">
        <f aca="false">SUMPRODUCT('5N inverse'!$A$23:$Y$23,'5N mesh'!$B$37:$Z$37,$E1054:$AC1054)+'5N inverse'!$A$23*$C1055/Setup!$B$17+INDEX('5N inverse'!$A$23:$Y$23,1,'5N mesh'!$B$7+1)*Setup!$B$22</f>
        <v>0</v>
      </c>
      <c r="Z1055" s="0" t="n">
        <f aca="false">SUMPRODUCT('5N inverse'!$A$24:$Y$24,'5N mesh'!$B$37:$Z$37,$E1054:$AC1054)+'5N inverse'!$A$24*$C1055/Setup!$B$17+INDEX('5N inverse'!$A$24:$Y$24,1,'5N mesh'!$B$7+1)*Setup!$B$22</f>
        <v>0</v>
      </c>
      <c r="AA1055" s="0" t="n">
        <f aca="false">SUMPRODUCT('5N inverse'!$A$25:$Y$25,'5N mesh'!$B$37:$Z$37,$E1054:$AC1054)+'5N inverse'!$A$25*$C1055/Setup!$B$17+INDEX('5N inverse'!$A$25:$Y$25,1,'5N mesh'!$B$7+1)*Setup!$B$22</f>
        <v>0</v>
      </c>
      <c r="AB1055" s="0" t="n">
        <f aca="false">SUMPRODUCT('5N inverse'!$A$26:$Y$26,'5N mesh'!$B$37:$Z$37,$E1054:$AC1054)+'5N inverse'!$A$26*$C1055/Setup!$B$17+INDEX('5N inverse'!$A$26:$Y$26,1,'5N mesh'!$B$7+1)*Setup!$B$22</f>
        <v>0</v>
      </c>
      <c r="AC1055" s="0" t="n">
        <f aca="false">SUMPRODUCT('5N inverse'!$A$27:$Y$27,'5N mesh'!$B$37:$Z$37,$E1054:$AC1054)+'5N inverse'!$A$27*$C1055/Setup!$B$17+INDEX('5N inverse'!$A$27:$Y$27,1,'5N mesh'!$B$7+1)*Setup!$B$22</f>
        <v>0</v>
      </c>
    </row>
    <row r="1056" customFormat="false" ht="15" hidden="false" customHeight="false" outlineLevel="0" collapsed="false">
      <c r="A1056" s="0" t="n">
        <v>1051</v>
      </c>
      <c r="B1056" s="0" t="n">
        <f aca="false">A1056*Setup!$B$11/3600</f>
        <v>87.5833333333333</v>
      </c>
      <c r="C1056" s="0" t="n">
        <f aca="false">Setup!$B$7+Setup!$B$8*COS(2*PI()*(B1056-Setup!$B$9)/24)</f>
        <v>27.9762253528893</v>
      </c>
      <c r="D1056" s="0" t="n">
        <f aca="false">(C1056-E1056)/Setup!$B$17</f>
        <v>25.6113439748585</v>
      </c>
      <c r="E1056" s="0" t="n">
        <f aca="false">SUMPRODUCT('5N inverse'!$A$3:$Y$3,'5N mesh'!$B$37:$Z$37,$E1055:$AC1055)+'5N inverse'!$A$3*$C1056/Setup!$B$17+INDEX('5N inverse'!$A$3:$Y$3,1,'5N mesh'!$B$7+1)*Setup!$B$22</f>
        <v>24.6467506361577</v>
      </c>
      <c r="F1056" s="0" t="n">
        <f aca="false">SUMPRODUCT('5N inverse'!$A$4:$Y$4,'5N mesh'!$B$37:$Z$37,$E1055:$AC1055)+'5N inverse'!$A$4*$C1056/Setup!$B$17+INDEX('5N inverse'!$A$4:$Y$4,1,'5N mesh'!$B$7+1)*Setup!$B$22</f>
        <v>23.051325251426</v>
      </c>
      <c r="G1056" s="0" t="n">
        <f aca="false">SUMPRODUCT('5N inverse'!$A$5:$Y$5,'5N mesh'!$B$37:$Z$37,$E1055:$AC1055)+'5N inverse'!$A$5*$C1056/Setup!$B$17+INDEX('5N inverse'!$A$5:$Y$5,1,'5N mesh'!$B$7+1)*Setup!$B$22</f>
        <v>19.8604744819626</v>
      </c>
      <c r="H1056" s="0" t="n">
        <f aca="false">SUMPRODUCT('5N inverse'!$A$6:$Y$6,'5N mesh'!$B$37:$Z$37,$E1055:$AC1055)+'5N inverse'!$A$6*$C1056/Setup!$B$17+INDEX('5N inverse'!$A$6:$Y$6,1,'5N mesh'!$B$7+1)*Setup!$B$22</f>
        <v>16.6696237124992</v>
      </c>
      <c r="I1056" s="0" t="n">
        <f aca="false">SUMPRODUCT('5N inverse'!$A$7:$Y$7,'5N mesh'!$B$37:$Z$37,$E1055:$AC1055)+'5N inverse'!$A$7*$C1056/Setup!$B$17+INDEX('5N inverse'!$A$7:$Y$7,1,'5N mesh'!$B$7+1)*Setup!$B$22</f>
        <v>15.0741983277675</v>
      </c>
      <c r="J1056" s="0" t="n">
        <f aca="false">SUMPRODUCT('5N inverse'!$A$8:$Y$8,'5N mesh'!$B$37:$Z$37,$E1055:$AC1055)+'5N inverse'!$A$8*$C1056/Setup!$B$17+INDEX('5N inverse'!$A$8:$Y$8,1,'5N mesh'!$B$7+1)*Setup!$B$22</f>
        <v>0</v>
      </c>
      <c r="K1056" s="0" t="n">
        <f aca="false">SUMPRODUCT('5N inverse'!$A$9:$Y$9,'5N mesh'!$B$37:$Z$37,$E1055:$AC1055)+'5N inverse'!$A$9*$C1056/Setup!$B$17+INDEX('5N inverse'!$A$9:$Y$9,1,'5N mesh'!$B$7+1)*Setup!$B$22</f>
        <v>0</v>
      </c>
      <c r="L1056" s="0" t="n">
        <f aca="false">SUMPRODUCT('5N inverse'!$A$10:$Y$10,'5N mesh'!$B$37:$Z$37,$E1055:$AC1055)+'5N inverse'!$A$10*$C1056/Setup!$B$17+INDEX('5N inverse'!$A$10:$Y$10,1,'5N mesh'!$B$7+1)*Setup!$B$22</f>
        <v>0</v>
      </c>
      <c r="M1056" s="0" t="n">
        <f aca="false">SUMPRODUCT('5N inverse'!$A$11:$Y$11,'5N mesh'!$B$37:$Z$37,$E1055:$AC1055)+'5N inverse'!$A$11*$C1056/Setup!$B$17+INDEX('5N inverse'!$A$11:$Y$11,1,'5N mesh'!$B$7+1)*Setup!$B$22</f>
        <v>0</v>
      </c>
      <c r="N1056" s="0" t="n">
        <f aca="false">SUMPRODUCT('5N inverse'!$A$12:$Y$12,'5N mesh'!$B$37:$Z$37,$E1055:$AC1055)+'5N inverse'!$A$12*$C1056/Setup!$B$17+INDEX('5N inverse'!$A$12:$Y$12,1,'5N mesh'!$B$7+1)*Setup!$B$22</f>
        <v>0</v>
      </c>
      <c r="O1056" s="0" t="n">
        <f aca="false">SUMPRODUCT('5N inverse'!$A$13:$Y$13,'5N mesh'!$B$37:$Z$37,$E1055:$AC1055)+'5N inverse'!$A$13*$C1056/Setup!$B$17+INDEX('5N inverse'!$A$13:$Y$13,1,'5N mesh'!$B$7+1)*Setup!$B$22</f>
        <v>0</v>
      </c>
      <c r="P1056" s="0" t="n">
        <f aca="false">SUMPRODUCT('5N inverse'!$A$14:$Y$14,'5N mesh'!$B$37:$Z$37,$E1055:$AC1055)+'5N inverse'!$A$14*$C1056/Setup!$B$17+INDEX('5N inverse'!$A$14:$Y$14,1,'5N mesh'!$B$7+1)*Setup!$B$22</f>
        <v>0</v>
      </c>
      <c r="Q1056" s="0" t="n">
        <f aca="false">SUMPRODUCT('5N inverse'!$A$15:$Y$15,'5N mesh'!$B$37:$Z$37,$E1055:$AC1055)+'5N inverse'!$A$15*$C1056/Setup!$B$17+INDEX('5N inverse'!$A$15:$Y$15,1,'5N mesh'!$B$7+1)*Setup!$B$22</f>
        <v>0</v>
      </c>
      <c r="R1056" s="0" t="n">
        <f aca="false">SUMPRODUCT('5N inverse'!$A$16:$Y$16,'5N mesh'!$B$37:$Z$37,$E1055:$AC1055)+'5N inverse'!$A$16*$C1056/Setup!$B$17+INDEX('5N inverse'!$A$16:$Y$16,1,'5N mesh'!$B$7+1)*Setup!$B$22</f>
        <v>0</v>
      </c>
      <c r="S1056" s="0" t="n">
        <f aca="false">SUMPRODUCT('5N inverse'!$A$17:$Y$17,'5N mesh'!$B$37:$Z$37,$E1055:$AC1055)+'5N inverse'!$A$17*$C1056/Setup!$B$17+INDEX('5N inverse'!$A$17:$Y$17,1,'5N mesh'!$B$7+1)*Setup!$B$22</f>
        <v>0</v>
      </c>
      <c r="T1056" s="0" t="n">
        <f aca="false">SUMPRODUCT('5N inverse'!$A$18:$Y$18,'5N mesh'!$B$37:$Z$37,$E1055:$AC1055)+'5N inverse'!$A$18*$C1056/Setup!$B$17+INDEX('5N inverse'!$A$18:$Y$18,1,'5N mesh'!$B$7+1)*Setup!$B$22</f>
        <v>0</v>
      </c>
      <c r="U1056" s="0" t="n">
        <f aca="false">SUMPRODUCT('5N inverse'!$A$19:$Y$19,'5N mesh'!$B$37:$Z$37,$E1055:$AC1055)+'5N inverse'!$A$19*$C1056/Setup!$B$17+INDEX('5N inverse'!$A$19:$Y$19,1,'5N mesh'!$B$7+1)*Setup!$B$22</f>
        <v>0</v>
      </c>
      <c r="V1056" s="0" t="n">
        <f aca="false">SUMPRODUCT('5N inverse'!$A$20:$Y$20,'5N mesh'!$B$37:$Z$37,$E1055:$AC1055)+'5N inverse'!$A$20*$C1056/Setup!$B$17+INDEX('5N inverse'!$A$20:$Y$20,1,'5N mesh'!$B$7+1)*Setup!$B$22</f>
        <v>0</v>
      </c>
      <c r="W1056" s="0" t="n">
        <f aca="false">SUMPRODUCT('5N inverse'!$A$21:$Y$21,'5N mesh'!$B$37:$Z$37,$E1055:$AC1055)+'5N inverse'!$A$21*$C1056/Setup!$B$17+INDEX('5N inverse'!$A$21:$Y$21,1,'5N mesh'!$B$7+1)*Setup!$B$22</f>
        <v>0</v>
      </c>
      <c r="X1056" s="0" t="n">
        <f aca="false">SUMPRODUCT('5N inverse'!$A$22:$Y$22,'5N mesh'!$B$37:$Z$37,$E1055:$AC1055)+'5N inverse'!$A$22*$C1056/Setup!$B$17+INDEX('5N inverse'!$A$22:$Y$22,1,'5N mesh'!$B$7+1)*Setup!$B$22</f>
        <v>0</v>
      </c>
      <c r="Y1056" s="0" t="n">
        <f aca="false">SUMPRODUCT('5N inverse'!$A$23:$Y$23,'5N mesh'!$B$37:$Z$37,$E1055:$AC1055)+'5N inverse'!$A$23*$C1056/Setup!$B$17+INDEX('5N inverse'!$A$23:$Y$23,1,'5N mesh'!$B$7+1)*Setup!$B$22</f>
        <v>0</v>
      </c>
      <c r="Z1056" s="0" t="n">
        <f aca="false">SUMPRODUCT('5N inverse'!$A$24:$Y$24,'5N mesh'!$B$37:$Z$37,$E1055:$AC1055)+'5N inverse'!$A$24*$C1056/Setup!$B$17+INDEX('5N inverse'!$A$24:$Y$24,1,'5N mesh'!$B$7+1)*Setup!$B$22</f>
        <v>0</v>
      </c>
      <c r="AA1056" s="0" t="n">
        <f aca="false">SUMPRODUCT('5N inverse'!$A$25:$Y$25,'5N mesh'!$B$37:$Z$37,$E1055:$AC1055)+'5N inverse'!$A$25*$C1056/Setup!$B$17+INDEX('5N inverse'!$A$25:$Y$25,1,'5N mesh'!$B$7+1)*Setup!$B$22</f>
        <v>0</v>
      </c>
      <c r="AB1056" s="0" t="n">
        <f aca="false">SUMPRODUCT('5N inverse'!$A$26:$Y$26,'5N mesh'!$B$37:$Z$37,$E1055:$AC1055)+'5N inverse'!$A$26*$C1056/Setup!$B$17+INDEX('5N inverse'!$A$26:$Y$26,1,'5N mesh'!$B$7+1)*Setup!$B$22</f>
        <v>0</v>
      </c>
      <c r="AC1056" s="0" t="n">
        <f aca="false">SUMPRODUCT('5N inverse'!$A$27:$Y$27,'5N mesh'!$B$37:$Z$37,$E1055:$AC1055)+'5N inverse'!$A$27*$C1056/Setup!$B$17+INDEX('5N inverse'!$A$27:$Y$27,1,'5N mesh'!$B$7+1)*Setup!$B$22</f>
        <v>0</v>
      </c>
    </row>
    <row r="1057" customFormat="false" ht="15" hidden="false" customHeight="false" outlineLevel="0" collapsed="false">
      <c r="A1057" s="0" t="n">
        <v>1052</v>
      </c>
      <c r="B1057" s="0" t="n">
        <f aca="false">A1057*Setup!$B$11/3600</f>
        <v>87.6666666666667</v>
      </c>
      <c r="C1057" s="0" t="n">
        <f aca="false">Setup!$B$7+Setup!$B$8*COS(2*PI()*(B1057-Setup!$B$9)/24)</f>
        <v>27.984778792367</v>
      </c>
      <c r="D1057" s="0" t="n">
        <f aca="false">(C1057-E1057)/Setup!$B$17</f>
        <v>25.3715708864727</v>
      </c>
      <c r="E1057" s="0" t="n">
        <f aca="false">SUMPRODUCT('5N inverse'!$A$3:$Y$3,'5N mesh'!$B$37:$Z$37,$E1056:$AC1056)+'5N inverse'!$A$3*$C1057/Setup!$B$17+INDEX('5N inverse'!$A$3:$Y$3,1,'5N mesh'!$B$7+1)*Setup!$B$22</f>
        <v>24.6864745771255</v>
      </c>
      <c r="F1057" s="0" t="n">
        <f aca="false">SUMPRODUCT('5N inverse'!$A$4:$Y$4,'5N mesh'!$B$37:$Z$37,$E1056:$AC1056)+'5N inverse'!$A$4*$C1057/Setup!$B$17+INDEX('5N inverse'!$A$4:$Y$4,1,'5N mesh'!$B$7+1)*Setup!$B$22</f>
        <v>23.0844843639986</v>
      </c>
      <c r="G1057" s="0" t="n">
        <f aca="false">SUMPRODUCT('5N inverse'!$A$5:$Y$5,'5N mesh'!$B$37:$Z$37,$E1056:$AC1056)+'5N inverse'!$A$5*$C1057/Setup!$B$17+INDEX('5N inverse'!$A$5:$Y$5,1,'5N mesh'!$B$7+1)*Setup!$B$22</f>
        <v>19.8805039377449</v>
      </c>
      <c r="H1057" s="0" t="n">
        <f aca="false">SUMPRODUCT('5N inverse'!$A$6:$Y$6,'5N mesh'!$B$37:$Z$37,$E1056:$AC1056)+'5N inverse'!$A$6*$C1057/Setup!$B$17+INDEX('5N inverse'!$A$6:$Y$6,1,'5N mesh'!$B$7+1)*Setup!$B$22</f>
        <v>16.6765235114911</v>
      </c>
      <c r="I1057" s="0" t="n">
        <f aca="false">SUMPRODUCT('5N inverse'!$A$7:$Y$7,'5N mesh'!$B$37:$Z$37,$E1056:$AC1056)+'5N inverse'!$A$7*$C1057/Setup!$B$17+INDEX('5N inverse'!$A$7:$Y$7,1,'5N mesh'!$B$7+1)*Setup!$B$22</f>
        <v>15.0745332983642</v>
      </c>
      <c r="J1057" s="0" t="n">
        <f aca="false">SUMPRODUCT('5N inverse'!$A$8:$Y$8,'5N mesh'!$B$37:$Z$37,$E1056:$AC1056)+'5N inverse'!$A$8*$C1057/Setup!$B$17+INDEX('5N inverse'!$A$8:$Y$8,1,'5N mesh'!$B$7+1)*Setup!$B$22</f>
        <v>0</v>
      </c>
      <c r="K1057" s="0" t="n">
        <f aca="false">SUMPRODUCT('5N inverse'!$A$9:$Y$9,'5N mesh'!$B$37:$Z$37,$E1056:$AC1056)+'5N inverse'!$A$9*$C1057/Setup!$B$17+INDEX('5N inverse'!$A$9:$Y$9,1,'5N mesh'!$B$7+1)*Setup!$B$22</f>
        <v>0</v>
      </c>
      <c r="L1057" s="0" t="n">
        <f aca="false">SUMPRODUCT('5N inverse'!$A$10:$Y$10,'5N mesh'!$B$37:$Z$37,$E1056:$AC1056)+'5N inverse'!$A$10*$C1057/Setup!$B$17+INDEX('5N inverse'!$A$10:$Y$10,1,'5N mesh'!$B$7+1)*Setup!$B$22</f>
        <v>0</v>
      </c>
      <c r="M1057" s="0" t="n">
        <f aca="false">SUMPRODUCT('5N inverse'!$A$11:$Y$11,'5N mesh'!$B$37:$Z$37,$E1056:$AC1056)+'5N inverse'!$A$11*$C1057/Setup!$B$17+INDEX('5N inverse'!$A$11:$Y$11,1,'5N mesh'!$B$7+1)*Setup!$B$22</f>
        <v>0</v>
      </c>
      <c r="N1057" s="0" t="n">
        <f aca="false">SUMPRODUCT('5N inverse'!$A$12:$Y$12,'5N mesh'!$B$37:$Z$37,$E1056:$AC1056)+'5N inverse'!$A$12*$C1057/Setup!$B$17+INDEX('5N inverse'!$A$12:$Y$12,1,'5N mesh'!$B$7+1)*Setup!$B$22</f>
        <v>0</v>
      </c>
      <c r="O1057" s="0" t="n">
        <f aca="false">SUMPRODUCT('5N inverse'!$A$13:$Y$13,'5N mesh'!$B$37:$Z$37,$E1056:$AC1056)+'5N inverse'!$A$13*$C1057/Setup!$B$17+INDEX('5N inverse'!$A$13:$Y$13,1,'5N mesh'!$B$7+1)*Setup!$B$22</f>
        <v>0</v>
      </c>
      <c r="P1057" s="0" t="n">
        <f aca="false">SUMPRODUCT('5N inverse'!$A$14:$Y$14,'5N mesh'!$B$37:$Z$37,$E1056:$AC1056)+'5N inverse'!$A$14*$C1057/Setup!$B$17+INDEX('5N inverse'!$A$14:$Y$14,1,'5N mesh'!$B$7+1)*Setup!$B$22</f>
        <v>0</v>
      </c>
      <c r="Q1057" s="0" t="n">
        <f aca="false">SUMPRODUCT('5N inverse'!$A$15:$Y$15,'5N mesh'!$B$37:$Z$37,$E1056:$AC1056)+'5N inverse'!$A$15*$C1057/Setup!$B$17+INDEX('5N inverse'!$A$15:$Y$15,1,'5N mesh'!$B$7+1)*Setup!$B$22</f>
        <v>0</v>
      </c>
      <c r="R1057" s="0" t="n">
        <f aca="false">SUMPRODUCT('5N inverse'!$A$16:$Y$16,'5N mesh'!$B$37:$Z$37,$E1056:$AC1056)+'5N inverse'!$A$16*$C1057/Setup!$B$17+INDEX('5N inverse'!$A$16:$Y$16,1,'5N mesh'!$B$7+1)*Setup!$B$22</f>
        <v>0</v>
      </c>
      <c r="S1057" s="0" t="n">
        <f aca="false">SUMPRODUCT('5N inverse'!$A$17:$Y$17,'5N mesh'!$B$37:$Z$37,$E1056:$AC1056)+'5N inverse'!$A$17*$C1057/Setup!$B$17+INDEX('5N inverse'!$A$17:$Y$17,1,'5N mesh'!$B$7+1)*Setup!$B$22</f>
        <v>0</v>
      </c>
      <c r="T1057" s="0" t="n">
        <f aca="false">SUMPRODUCT('5N inverse'!$A$18:$Y$18,'5N mesh'!$B$37:$Z$37,$E1056:$AC1056)+'5N inverse'!$A$18*$C1057/Setup!$B$17+INDEX('5N inverse'!$A$18:$Y$18,1,'5N mesh'!$B$7+1)*Setup!$B$22</f>
        <v>0</v>
      </c>
      <c r="U1057" s="0" t="n">
        <f aca="false">SUMPRODUCT('5N inverse'!$A$19:$Y$19,'5N mesh'!$B$37:$Z$37,$E1056:$AC1056)+'5N inverse'!$A$19*$C1057/Setup!$B$17+INDEX('5N inverse'!$A$19:$Y$19,1,'5N mesh'!$B$7+1)*Setup!$B$22</f>
        <v>0</v>
      </c>
      <c r="V1057" s="0" t="n">
        <f aca="false">SUMPRODUCT('5N inverse'!$A$20:$Y$20,'5N mesh'!$B$37:$Z$37,$E1056:$AC1056)+'5N inverse'!$A$20*$C1057/Setup!$B$17+INDEX('5N inverse'!$A$20:$Y$20,1,'5N mesh'!$B$7+1)*Setup!$B$22</f>
        <v>0</v>
      </c>
      <c r="W1057" s="0" t="n">
        <f aca="false">SUMPRODUCT('5N inverse'!$A$21:$Y$21,'5N mesh'!$B$37:$Z$37,$E1056:$AC1056)+'5N inverse'!$A$21*$C1057/Setup!$B$17+INDEX('5N inverse'!$A$21:$Y$21,1,'5N mesh'!$B$7+1)*Setup!$B$22</f>
        <v>0</v>
      </c>
      <c r="X1057" s="0" t="n">
        <f aca="false">SUMPRODUCT('5N inverse'!$A$22:$Y$22,'5N mesh'!$B$37:$Z$37,$E1056:$AC1056)+'5N inverse'!$A$22*$C1057/Setup!$B$17+INDEX('5N inverse'!$A$22:$Y$22,1,'5N mesh'!$B$7+1)*Setup!$B$22</f>
        <v>0</v>
      </c>
      <c r="Y1057" s="0" t="n">
        <f aca="false">SUMPRODUCT('5N inverse'!$A$23:$Y$23,'5N mesh'!$B$37:$Z$37,$E1056:$AC1056)+'5N inverse'!$A$23*$C1057/Setup!$B$17+INDEX('5N inverse'!$A$23:$Y$23,1,'5N mesh'!$B$7+1)*Setup!$B$22</f>
        <v>0</v>
      </c>
      <c r="Z1057" s="0" t="n">
        <f aca="false">SUMPRODUCT('5N inverse'!$A$24:$Y$24,'5N mesh'!$B$37:$Z$37,$E1056:$AC1056)+'5N inverse'!$A$24*$C1057/Setup!$B$17+INDEX('5N inverse'!$A$24:$Y$24,1,'5N mesh'!$B$7+1)*Setup!$B$22</f>
        <v>0</v>
      </c>
      <c r="AA1057" s="0" t="n">
        <f aca="false">SUMPRODUCT('5N inverse'!$A$25:$Y$25,'5N mesh'!$B$37:$Z$37,$E1056:$AC1056)+'5N inverse'!$A$25*$C1057/Setup!$B$17+INDEX('5N inverse'!$A$25:$Y$25,1,'5N mesh'!$B$7+1)*Setup!$B$22</f>
        <v>0</v>
      </c>
      <c r="AB1057" s="0" t="n">
        <f aca="false">SUMPRODUCT('5N inverse'!$A$26:$Y$26,'5N mesh'!$B$37:$Z$37,$E1056:$AC1056)+'5N inverse'!$A$26*$C1057/Setup!$B$17+INDEX('5N inverse'!$A$26:$Y$26,1,'5N mesh'!$B$7+1)*Setup!$B$22</f>
        <v>0</v>
      </c>
      <c r="AC1057" s="0" t="n">
        <f aca="false">SUMPRODUCT('5N inverse'!$A$27:$Y$27,'5N mesh'!$B$37:$Z$37,$E1056:$AC1056)+'5N inverse'!$A$27*$C1057/Setup!$B$17+INDEX('5N inverse'!$A$27:$Y$27,1,'5N mesh'!$B$7+1)*Setup!$B$22</f>
        <v>0</v>
      </c>
    </row>
    <row r="1058" customFormat="false" ht="15" hidden="false" customHeight="false" outlineLevel="0" collapsed="false">
      <c r="A1058" s="0" t="n">
        <v>1053</v>
      </c>
      <c r="B1058" s="0" t="n">
        <f aca="false">A1058*Setup!$B$11/3600</f>
        <v>87.75</v>
      </c>
      <c r="C1058" s="0" t="n">
        <f aca="false">Setup!$B$7+Setup!$B$8*COS(2*PI()*(B1058-Setup!$B$9)/24)</f>
        <v>27.9914356929544</v>
      </c>
      <c r="D1058" s="0" t="n">
        <f aca="false">(C1058-E1058)/Setup!$B$17</f>
        <v>25.1206080603012</v>
      </c>
      <c r="E1058" s="0" t="n">
        <f aca="false">SUMPRODUCT('5N inverse'!$A$3:$Y$3,'5N mesh'!$B$37:$Z$37,$E1057:$AC1057)+'5N inverse'!$A$3*$C1058/Setup!$B$17+INDEX('5N inverse'!$A$3:$Y$3,1,'5N mesh'!$B$7+1)*Setup!$B$22</f>
        <v>24.7257566451153</v>
      </c>
      <c r="F1058" s="0" t="n">
        <f aca="false">SUMPRODUCT('5N inverse'!$A$4:$Y$4,'5N mesh'!$B$37:$Z$37,$E1057:$AC1057)+'5N inverse'!$A$4*$C1058/Setup!$B$17+INDEX('5N inverse'!$A$4:$Y$4,1,'5N mesh'!$B$7+1)*Setup!$B$22</f>
        <v>23.1172752415668</v>
      </c>
      <c r="G1058" s="0" t="n">
        <f aca="false">SUMPRODUCT('5N inverse'!$A$5:$Y$5,'5N mesh'!$B$37:$Z$37,$E1057:$AC1057)+'5N inverse'!$A$5*$C1058/Setup!$B$17+INDEX('5N inverse'!$A$5:$Y$5,1,'5N mesh'!$B$7+1)*Setup!$B$22</f>
        <v>19.90031243447</v>
      </c>
      <c r="H1058" s="0" t="n">
        <f aca="false">SUMPRODUCT('5N inverse'!$A$6:$Y$6,'5N mesh'!$B$37:$Z$37,$E1057:$AC1057)+'5N inverse'!$A$6*$C1058/Setup!$B$17+INDEX('5N inverse'!$A$6:$Y$6,1,'5N mesh'!$B$7+1)*Setup!$B$22</f>
        <v>16.6833496273731</v>
      </c>
      <c r="I1058" s="0" t="n">
        <f aca="false">SUMPRODUCT('5N inverse'!$A$7:$Y$7,'5N mesh'!$B$37:$Z$37,$E1057:$AC1057)+'5N inverse'!$A$7*$C1058/Setup!$B$17+INDEX('5N inverse'!$A$7:$Y$7,1,'5N mesh'!$B$7+1)*Setup!$B$22</f>
        <v>15.0748682238247</v>
      </c>
      <c r="J1058" s="0" t="n">
        <f aca="false">SUMPRODUCT('5N inverse'!$A$8:$Y$8,'5N mesh'!$B$37:$Z$37,$E1057:$AC1057)+'5N inverse'!$A$8*$C1058/Setup!$B$17+INDEX('5N inverse'!$A$8:$Y$8,1,'5N mesh'!$B$7+1)*Setup!$B$22</f>
        <v>0</v>
      </c>
      <c r="K1058" s="0" t="n">
        <f aca="false">SUMPRODUCT('5N inverse'!$A$9:$Y$9,'5N mesh'!$B$37:$Z$37,$E1057:$AC1057)+'5N inverse'!$A$9*$C1058/Setup!$B$17+INDEX('5N inverse'!$A$9:$Y$9,1,'5N mesh'!$B$7+1)*Setup!$B$22</f>
        <v>0</v>
      </c>
      <c r="L1058" s="0" t="n">
        <f aca="false">SUMPRODUCT('5N inverse'!$A$10:$Y$10,'5N mesh'!$B$37:$Z$37,$E1057:$AC1057)+'5N inverse'!$A$10*$C1058/Setup!$B$17+INDEX('5N inverse'!$A$10:$Y$10,1,'5N mesh'!$B$7+1)*Setup!$B$22</f>
        <v>0</v>
      </c>
      <c r="M1058" s="0" t="n">
        <f aca="false">SUMPRODUCT('5N inverse'!$A$11:$Y$11,'5N mesh'!$B$37:$Z$37,$E1057:$AC1057)+'5N inverse'!$A$11*$C1058/Setup!$B$17+INDEX('5N inverse'!$A$11:$Y$11,1,'5N mesh'!$B$7+1)*Setup!$B$22</f>
        <v>0</v>
      </c>
      <c r="N1058" s="0" t="n">
        <f aca="false">SUMPRODUCT('5N inverse'!$A$12:$Y$12,'5N mesh'!$B$37:$Z$37,$E1057:$AC1057)+'5N inverse'!$A$12*$C1058/Setup!$B$17+INDEX('5N inverse'!$A$12:$Y$12,1,'5N mesh'!$B$7+1)*Setup!$B$22</f>
        <v>0</v>
      </c>
      <c r="O1058" s="0" t="n">
        <f aca="false">SUMPRODUCT('5N inverse'!$A$13:$Y$13,'5N mesh'!$B$37:$Z$37,$E1057:$AC1057)+'5N inverse'!$A$13*$C1058/Setup!$B$17+INDEX('5N inverse'!$A$13:$Y$13,1,'5N mesh'!$B$7+1)*Setup!$B$22</f>
        <v>0</v>
      </c>
      <c r="P1058" s="0" t="n">
        <f aca="false">SUMPRODUCT('5N inverse'!$A$14:$Y$14,'5N mesh'!$B$37:$Z$37,$E1057:$AC1057)+'5N inverse'!$A$14*$C1058/Setup!$B$17+INDEX('5N inverse'!$A$14:$Y$14,1,'5N mesh'!$B$7+1)*Setup!$B$22</f>
        <v>0</v>
      </c>
      <c r="Q1058" s="0" t="n">
        <f aca="false">SUMPRODUCT('5N inverse'!$A$15:$Y$15,'5N mesh'!$B$37:$Z$37,$E1057:$AC1057)+'5N inverse'!$A$15*$C1058/Setup!$B$17+INDEX('5N inverse'!$A$15:$Y$15,1,'5N mesh'!$B$7+1)*Setup!$B$22</f>
        <v>0</v>
      </c>
      <c r="R1058" s="0" t="n">
        <f aca="false">SUMPRODUCT('5N inverse'!$A$16:$Y$16,'5N mesh'!$B$37:$Z$37,$E1057:$AC1057)+'5N inverse'!$A$16*$C1058/Setup!$B$17+INDEX('5N inverse'!$A$16:$Y$16,1,'5N mesh'!$B$7+1)*Setup!$B$22</f>
        <v>0</v>
      </c>
      <c r="S1058" s="0" t="n">
        <f aca="false">SUMPRODUCT('5N inverse'!$A$17:$Y$17,'5N mesh'!$B$37:$Z$37,$E1057:$AC1057)+'5N inverse'!$A$17*$C1058/Setup!$B$17+INDEX('5N inverse'!$A$17:$Y$17,1,'5N mesh'!$B$7+1)*Setup!$B$22</f>
        <v>0</v>
      </c>
      <c r="T1058" s="0" t="n">
        <f aca="false">SUMPRODUCT('5N inverse'!$A$18:$Y$18,'5N mesh'!$B$37:$Z$37,$E1057:$AC1057)+'5N inverse'!$A$18*$C1058/Setup!$B$17+INDEX('5N inverse'!$A$18:$Y$18,1,'5N mesh'!$B$7+1)*Setup!$B$22</f>
        <v>0</v>
      </c>
      <c r="U1058" s="0" t="n">
        <f aca="false">SUMPRODUCT('5N inverse'!$A$19:$Y$19,'5N mesh'!$B$37:$Z$37,$E1057:$AC1057)+'5N inverse'!$A$19*$C1058/Setup!$B$17+INDEX('5N inverse'!$A$19:$Y$19,1,'5N mesh'!$B$7+1)*Setup!$B$22</f>
        <v>0</v>
      </c>
      <c r="V1058" s="0" t="n">
        <f aca="false">SUMPRODUCT('5N inverse'!$A$20:$Y$20,'5N mesh'!$B$37:$Z$37,$E1057:$AC1057)+'5N inverse'!$A$20*$C1058/Setup!$B$17+INDEX('5N inverse'!$A$20:$Y$20,1,'5N mesh'!$B$7+1)*Setup!$B$22</f>
        <v>0</v>
      </c>
      <c r="W1058" s="0" t="n">
        <f aca="false">SUMPRODUCT('5N inverse'!$A$21:$Y$21,'5N mesh'!$B$37:$Z$37,$E1057:$AC1057)+'5N inverse'!$A$21*$C1058/Setup!$B$17+INDEX('5N inverse'!$A$21:$Y$21,1,'5N mesh'!$B$7+1)*Setup!$B$22</f>
        <v>0</v>
      </c>
      <c r="X1058" s="0" t="n">
        <f aca="false">SUMPRODUCT('5N inverse'!$A$22:$Y$22,'5N mesh'!$B$37:$Z$37,$E1057:$AC1057)+'5N inverse'!$A$22*$C1058/Setup!$B$17+INDEX('5N inverse'!$A$22:$Y$22,1,'5N mesh'!$B$7+1)*Setup!$B$22</f>
        <v>0</v>
      </c>
      <c r="Y1058" s="0" t="n">
        <f aca="false">SUMPRODUCT('5N inverse'!$A$23:$Y$23,'5N mesh'!$B$37:$Z$37,$E1057:$AC1057)+'5N inverse'!$A$23*$C1058/Setup!$B$17+INDEX('5N inverse'!$A$23:$Y$23,1,'5N mesh'!$B$7+1)*Setup!$B$22</f>
        <v>0</v>
      </c>
      <c r="Z1058" s="0" t="n">
        <f aca="false">SUMPRODUCT('5N inverse'!$A$24:$Y$24,'5N mesh'!$B$37:$Z$37,$E1057:$AC1057)+'5N inverse'!$A$24*$C1058/Setup!$B$17+INDEX('5N inverse'!$A$24:$Y$24,1,'5N mesh'!$B$7+1)*Setup!$B$22</f>
        <v>0</v>
      </c>
      <c r="AA1058" s="0" t="n">
        <f aca="false">SUMPRODUCT('5N inverse'!$A$25:$Y$25,'5N mesh'!$B$37:$Z$37,$E1057:$AC1057)+'5N inverse'!$A$25*$C1058/Setup!$B$17+INDEX('5N inverse'!$A$25:$Y$25,1,'5N mesh'!$B$7+1)*Setup!$B$22</f>
        <v>0</v>
      </c>
      <c r="AB1058" s="0" t="n">
        <f aca="false">SUMPRODUCT('5N inverse'!$A$26:$Y$26,'5N mesh'!$B$37:$Z$37,$E1057:$AC1057)+'5N inverse'!$A$26*$C1058/Setup!$B$17+INDEX('5N inverse'!$A$26:$Y$26,1,'5N mesh'!$B$7+1)*Setup!$B$22</f>
        <v>0</v>
      </c>
      <c r="AC1058" s="0" t="n">
        <f aca="false">SUMPRODUCT('5N inverse'!$A$27:$Y$27,'5N mesh'!$B$37:$Z$37,$E1057:$AC1057)+'5N inverse'!$A$27*$C1058/Setup!$B$17+INDEX('5N inverse'!$A$27:$Y$27,1,'5N mesh'!$B$7+1)*Setup!$B$22</f>
        <v>0</v>
      </c>
    </row>
    <row r="1059" customFormat="false" ht="15" hidden="false" customHeight="false" outlineLevel="0" collapsed="false">
      <c r="A1059" s="0" t="n">
        <v>1054</v>
      </c>
      <c r="B1059" s="0" t="n">
        <f aca="false">A1059*Setup!$B$11/3600</f>
        <v>87.8333333333333</v>
      </c>
      <c r="C1059" s="0" t="n">
        <f aca="false">Setup!$B$7+Setup!$B$8*COS(2*PI()*(B1059-Setup!$B$9)/24)</f>
        <v>27.9961928863274</v>
      </c>
      <c r="D1059" s="0" t="n">
        <f aca="false">(C1059-E1059)/Setup!$B$17</f>
        <v>24.8585749405601</v>
      </c>
      <c r="E1059" s="0" t="n">
        <f aca="false">SUMPRODUCT('5N inverse'!$A$3:$Y$3,'5N mesh'!$B$37:$Z$37,$E1058:$AC1058)+'5N inverse'!$A$3*$C1059/Setup!$B$17+INDEX('5N inverse'!$A$3:$Y$3,1,'5N mesh'!$B$7+1)*Setup!$B$22</f>
        <v>24.7645781440546</v>
      </c>
      <c r="F1059" s="0" t="n">
        <f aca="false">SUMPRODUCT('5N inverse'!$A$4:$Y$4,'5N mesh'!$B$37:$Z$37,$E1058:$AC1058)+'5N inverse'!$A$4*$C1059/Setup!$B$17+INDEX('5N inverse'!$A$4:$Y$4,1,'5N mesh'!$B$7+1)*Setup!$B$22</f>
        <v>23.1496822775028</v>
      </c>
      <c r="G1059" s="0" t="n">
        <f aca="false">SUMPRODUCT('5N inverse'!$A$5:$Y$5,'5N mesh'!$B$37:$Z$37,$E1058:$AC1058)+'5N inverse'!$A$5*$C1059/Setup!$B$17+INDEX('5N inverse'!$A$5:$Y$5,1,'5N mesh'!$B$7+1)*Setup!$B$22</f>
        <v>19.9198905443991</v>
      </c>
      <c r="H1059" s="0" t="n">
        <f aca="false">SUMPRODUCT('5N inverse'!$A$6:$Y$6,'5N mesh'!$B$37:$Z$37,$E1058:$AC1058)+'5N inverse'!$A$6*$C1059/Setup!$B$17+INDEX('5N inverse'!$A$6:$Y$6,1,'5N mesh'!$B$7+1)*Setup!$B$22</f>
        <v>16.6900988112954</v>
      </c>
      <c r="I1059" s="0" t="n">
        <f aca="false">SUMPRODUCT('5N inverse'!$A$7:$Y$7,'5N mesh'!$B$37:$Z$37,$E1058:$AC1058)+'5N inverse'!$A$7*$C1059/Setup!$B$17+INDEX('5N inverse'!$A$7:$Y$7,1,'5N mesh'!$B$7+1)*Setup!$B$22</f>
        <v>15.0752029447436</v>
      </c>
      <c r="J1059" s="0" t="n">
        <f aca="false">SUMPRODUCT('5N inverse'!$A$8:$Y$8,'5N mesh'!$B$37:$Z$37,$E1058:$AC1058)+'5N inverse'!$A$8*$C1059/Setup!$B$17+INDEX('5N inverse'!$A$8:$Y$8,1,'5N mesh'!$B$7+1)*Setup!$B$22</f>
        <v>0</v>
      </c>
      <c r="K1059" s="0" t="n">
        <f aca="false">SUMPRODUCT('5N inverse'!$A$9:$Y$9,'5N mesh'!$B$37:$Z$37,$E1058:$AC1058)+'5N inverse'!$A$9*$C1059/Setup!$B$17+INDEX('5N inverse'!$A$9:$Y$9,1,'5N mesh'!$B$7+1)*Setup!$B$22</f>
        <v>0</v>
      </c>
      <c r="L1059" s="0" t="n">
        <f aca="false">SUMPRODUCT('5N inverse'!$A$10:$Y$10,'5N mesh'!$B$37:$Z$37,$E1058:$AC1058)+'5N inverse'!$A$10*$C1059/Setup!$B$17+INDEX('5N inverse'!$A$10:$Y$10,1,'5N mesh'!$B$7+1)*Setup!$B$22</f>
        <v>0</v>
      </c>
      <c r="M1059" s="0" t="n">
        <f aca="false">SUMPRODUCT('5N inverse'!$A$11:$Y$11,'5N mesh'!$B$37:$Z$37,$E1058:$AC1058)+'5N inverse'!$A$11*$C1059/Setup!$B$17+INDEX('5N inverse'!$A$11:$Y$11,1,'5N mesh'!$B$7+1)*Setup!$B$22</f>
        <v>0</v>
      </c>
      <c r="N1059" s="0" t="n">
        <f aca="false">SUMPRODUCT('5N inverse'!$A$12:$Y$12,'5N mesh'!$B$37:$Z$37,$E1058:$AC1058)+'5N inverse'!$A$12*$C1059/Setup!$B$17+INDEX('5N inverse'!$A$12:$Y$12,1,'5N mesh'!$B$7+1)*Setup!$B$22</f>
        <v>0</v>
      </c>
      <c r="O1059" s="0" t="n">
        <f aca="false">SUMPRODUCT('5N inverse'!$A$13:$Y$13,'5N mesh'!$B$37:$Z$37,$E1058:$AC1058)+'5N inverse'!$A$13*$C1059/Setup!$B$17+INDEX('5N inverse'!$A$13:$Y$13,1,'5N mesh'!$B$7+1)*Setup!$B$22</f>
        <v>0</v>
      </c>
      <c r="P1059" s="0" t="n">
        <f aca="false">SUMPRODUCT('5N inverse'!$A$14:$Y$14,'5N mesh'!$B$37:$Z$37,$E1058:$AC1058)+'5N inverse'!$A$14*$C1059/Setup!$B$17+INDEX('5N inverse'!$A$14:$Y$14,1,'5N mesh'!$B$7+1)*Setup!$B$22</f>
        <v>0</v>
      </c>
      <c r="Q1059" s="0" t="n">
        <f aca="false">SUMPRODUCT('5N inverse'!$A$15:$Y$15,'5N mesh'!$B$37:$Z$37,$E1058:$AC1058)+'5N inverse'!$A$15*$C1059/Setup!$B$17+INDEX('5N inverse'!$A$15:$Y$15,1,'5N mesh'!$B$7+1)*Setup!$B$22</f>
        <v>0</v>
      </c>
      <c r="R1059" s="0" t="n">
        <f aca="false">SUMPRODUCT('5N inverse'!$A$16:$Y$16,'5N mesh'!$B$37:$Z$37,$E1058:$AC1058)+'5N inverse'!$A$16*$C1059/Setup!$B$17+INDEX('5N inverse'!$A$16:$Y$16,1,'5N mesh'!$B$7+1)*Setup!$B$22</f>
        <v>0</v>
      </c>
      <c r="S1059" s="0" t="n">
        <f aca="false">SUMPRODUCT('5N inverse'!$A$17:$Y$17,'5N mesh'!$B$37:$Z$37,$E1058:$AC1058)+'5N inverse'!$A$17*$C1059/Setup!$B$17+INDEX('5N inverse'!$A$17:$Y$17,1,'5N mesh'!$B$7+1)*Setup!$B$22</f>
        <v>0</v>
      </c>
      <c r="T1059" s="0" t="n">
        <f aca="false">SUMPRODUCT('5N inverse'!$A$18:$Y$18,'5N mesh'!$B$37:$Z$37,$E1058:$AC1058)+'5N inverse'!$A$18*$C1059/Setup!$B$17+INDEX('5N inverse'!$A$18:$Y$18,1,'5N mesh'!$B$7+1)*Setup!$B$22</f>
        <v>0</v>
      </c>
      <c r="U1059" s="0" t="n">
        <f aca="false">SUMPRODUCT('5N inverse'!$A$19:$Y$19,'5N mesh'!$B$37:$Z$37,$E1058:$AC1058)+'5N inverse'!$A$19*$C1059/Setup!$B$17+INDEX('5N inverse'!$A$19:$Y$19,1,'5N mesh'!$B$7+1)*Setup!$B$22</f>
        <v>0</v>
      </c>
      <c r="V1059" s="0" t="n">
        <f aca="false">SUMPRODUCT('5N inverse'!$A$20:$Y$20,'5N mesh'!$B$37:$Z$37,$E1058:$AC1058)+'5N inverse'!$A$20*$C1059/Setup!$B$17+INDEX('5N inverse'!$A$20:$Y$20,1,'5N mesh'!$B$7+1)*Setup!$B$22</f>
        <v>0</v>
      </c>
      <c r="W1059" s="0" t="n">
        <f aca="false">SUMPRODUCT('5N inverse'!$A$21:$Y$21,'5N mesh'!$B$37:$Z$37,$E1058:$AC1058)+'5N inverse'!$A$21*$C1059/Setup!$B$17+INDEX('5N inverse'!$A$21:$Y$21,1,'5N mesh'!$B$7+1)*Setup!$B$22</f>
        <v>0</v>
      </c>
      <c r="X1059" s="0" t="n">
        <f aca="false">SUMPRODUCT('5N inverse'!$A$22:$Y$22,'5N mesh'!$B$37:$Z$37,$E1058:$AC1058)+'5N inverse'!$A$22*$C1059/Setup!$B$17+INDEX('5N inverse'!$A$22:$Y$22,1,'5N mesh'!$B$7+1)*Setup!$B$22</f>
        <v>0</v>
      </c>
      <c r="Y1059" s="0" t="n">
        <f aca="false">SUMPRODUCT('5N inverse'!$A$23:$Y$23,'5N mesh'!$B$37:$Z$37,$E1058:$AC1058)+'5N inverse'!$A$23*$C1059/Setup!$B$17+INDEX('5N inverse'!$A$23:$Y$23,1,'5N mesh'!$B$7+1)*Setup!$B$22</f>
        <v>0</v>
      </c>
      <c r="Z1059" s="0" t="n">
        <f aca="false">SUMPRODUCT('5N inverse'!$A$24:$Y$24,'5N mesh'!$B$37:$Z$37,$E1058:$AC1058)+'5N inverse'!$A$24*$C1059/Setup!$B$17+INDEX('5N inverse'!$A$24:$Y$24,1,'5N mesh'!$B$7+1)*Setup!$B$22</f>
        <v>0</v>
      </c>
      <c r="AA1059" s="0" t="n">
        <f aca="false">SUMPRODUCT('5N inverse'!$A$25:$Y$25,'5N mesh'!$B$37:$Z$37,$E1058:$AC1058)+'5N inverse'!$A$25*$C1059/Setup!$B$17+INDEX('5N inverse'!$A$25:$Y$25,1,'5N mesh'!$B$7+1)*Setup!$B$22</f>
        <v>0</v>
      </c>
      <c r="AB1059" s="0" t="n">
        <f aca="false">SUMPRODUCT('5N inverse'!$A$26:$Y$26,'5N mesh'!$B$37:$Z$37,$E1058:$AC1058)+'5N inverse'!$A$26*$C1059/Setup!$B$17+INDEX('5N inverse'!$A$26:$Y$26,1,'5N mesh'!$B$7+1)*Setup!$B$22</f>
        <v>0</v>
      </c>
      <c r="AC1059" s="0" t="n">
        <f aca="false">SUMPRODUCT('5N inverse'!$A$27:$Y$27,'5N mesh'!$B$37:$Z$37,$E1058:$AC1058)+'5N inverse'!$A$27*$C1059/Setup!$B$17+INDEX('5N inverse'!$A$27:$Y$27,1,'5N mesh'!$B$7+1)*Setup!$B$22</f>
        <v>0</v>
      </c>
    </row>
    <row r="1060" customFormat="false" ht="15" hidden="false" customHeight="false" outlineLevel="0" collapsed="false">
      <c r="A1060" s="0" t="n">
        <v>1055</v>
      </c>
      <c r="B1060" s="0" t="n">
        <f aca="false">A1060*Setup!$B$11/3600</f>
        <v>87.9166666666667</v>
      </c>
      <c r="C1060" s="0" t="n">
        <f aca="false">Setup!$B$7+Setup!$B$8*COS(2*PI()*(B1060-Setup!$B$9)/24)</f>
        <v>27.9990481083196</v>
      </c>
      <c r="D1060" s="0" t="n">
        <f aca="false">(C1060-E1060)/Setup!$B$17</f>
        <v>24.5855962403323</v>
      </c>
      <c r="E1060" s="0" t="n">
        <f aca="false">SUMPRODUCT('5N inverse'!$A$3:$Y$3,'5N mesh'!$B$37:$Z$37,$E1059:$AC1059)+'5N inverse'!$A$3*$C1060/Setup!$B$17+INDEX('5N inverse'!$A$3:$Y$3,1,'5N mesh'!$B$7+1)*Setup!$B$22</f>
        <v>24.8029205970764</v>
      </c>
      <c r="F1060" s="0" t="n">
        <f aca="false">SUMPRODUCT('5N inverse'!$A$4:$Y$4,'5N mesh'!$B$37:$Z$37,$E1059:$AC1059)+'5N inverse'!$A$4*$C1060/Setup!$B$17+INDEX('5N inverse'!$A$4:$Y$4,1,'5N mesh'!$B$7+1)*Setup!$B$22</f>
        <v>23.1816900478658</v>
      </c>
      <c r="G1060" s="0" t="n">
        <f aca="false">SUMPRODUCT('5N inverse'!$A$5:$Y$5,'5N mesh'!$B$37:$Z$37,$E1059:$AC1059)+'5N inverse'!$A$5*$C1060/Setup!$B$17+INDEX('5N inverse'!$A$5:$Y$5,1,'5N mesh'!$B$7+1)*Setup!$B$22</f>
        <v>19.9392289494445</v>
      </c>
      <c r="H1060" s="0" t="n">
        <f aca="false">SUMPRODUCT('5N inverse'!$A$6:$Y$6,'5N mesh'!$B$37:$Z$37,$E1059:$AC1059)+'5N inverse'!$A$6*$C1060/Setup!$B$17+INDEX('5N inverse'!$A$6:$Y$6,1,'5N mesh'!$B$7+1)*Setup!$B$22</f>
        <v>16.6967678510232</v>
      </c>
      <c r="I1060" s="0" t="n">
        <f aca="false">SUMPRODUCT('5N inverse'!$A$7:$Y$7,'5N mesh'!$B$37:$Z$37,$E1059:$AC1059)+'5N inverse'!$A$7*$C1060/Setup!$B$17+INDEX('5N inverse'!$A$7:$Y$7,1,'5N mesh'!$B$7+1)*Setup!$B$22</f>
        <v>15.0755373018125</v>
      </c>
      <c r="J1060" s="0" t="n">
        <f aca="false">SUMPRODUCT('5N inverse'!$A$8:$Y$8,'5N mesh'!$B$37:$Z$37,$E1059:$AC1059)+'5N inverse'!$A$8*$C1060/Setup!$B$17+INDEX('5N inverse'!$A$8:$Y$8,1,'5N mesh'!$B$7+1)*Setup!$B$22</f>
        <v>0</v>
      </c>
      <c r="K1060" s="0" t="n">
        <f aca="false">SUMPRODUCT('5N inverse'!$A$9:$Y$9,'5N mesh'!$B$37:$Z$37,$E1059:$AC1059)+'5N inverse'!$A$9*$C1060/Setup!$B$17+INDEX('5N inverse'!$A$9:$Y$9,1,'5N mesh'!$B$7+1)*Setup!$B$22</f>
        <v>0</v>
      </c>
      <c r="L1060" s="0" t="n">
        <f aca="false">SUMPRODUCT('5N inverse'!$A$10:$Y$10,'5N mesh'!$B$37:$Z$37,$E1059:$AC1059)+'5N inverse'!$A$10*$C1060/Setup!$B$17+INDEX('5N inverse'!$A$10:$Y$10,1,'5N mesh'!$B$7+1)*Setup!$B$22</f>
        <v>0</v>
      </c>
      <c r="M1060" s="0" t="n">
        <f aca="false">SUMPRODUCT('5N inverse'!$A$11:$Y$11,'5N mesh'!$B$37:$Z$37,$E1059:$AC1059)+'5N inverse'!$A$11*$C1060/Setup!$B$17+INDEX('5N inverse'!$A$11:$Y$11,1,'5N mesh'!$B$7+1)*Setup!$B$22</f>
        <v>0</v>
      </c>
      <c r="N1060" s="0" t="n">
        <f aca="false">SUMPRODUCT('5N inverse'!$A$12:$Y$12,'5N mesh'!$B$37:$Z$37,$E1059:$AC1059)+'5N inverse'!$A$12*$C1060/Setup!$B$17+INDEX('5N inverse'!$A$12:$Y$12,1,'5N mesh'!$B$7+1)*Setup!$B$22</f>
        <v>0</v>
      </c>
      <c r="O1060" s="0" t="n">
        <f aca="false">SUMPRODUCT('5N inverse'!$A$13:$Y$13,'5N mesh'!$B$37:$Z$37,$E1059:$AC1059)+'5N inverse'!$A$13*$C1060/Setup!$B$17+INDEX('5N inverse'!$A$13:$Y$13,1,'5N mesh'!$B$7+1)*Setup!$B$22</f>
        <v>0</v>
      </c>
      <c r="P1060" s="0" t="n">
        <f aca="false">SUMPRODUCT('5N inverse'!$A$14:$Y$14,'5N mesh'!$B$37:$Z$37,$E1059:$AC1059)+'5N inverse'!$A$14*$C1060/Setup!$B$17+INDEX('5N inverse'!$A$14:$Y$14,1,'5N mesh'!$B$7+1)*Setup!$B$22</f>
        <v>0</v>
      </c>
      <c r="Q1060" s="0" t="n">
        <f aca="false">SUMPRODUCT('5N inverse'!$A$15:$Y$15,'5N mesh'!$B$37:$Z$37,$E1059:$AC1059)+'5N inverse'!$A$15*$C1060/Setup!$B$17+INDEX('5N inverse'!$A$15:$Y$15,1,'5N mesh'!$B$7+1)*Setup!$B$22</f>
        <v>0</v>
      </c>
      <c r="R1060" s="0" t="n">
        <f aca="false">SUMPRODUCT('5N inverse'!$A$16:$Y$16,'5N mesh'!$B$37:$Z$37,$E1059:$AC1059)+'5N inverse'!$A$16*$C1060/Setup!$B$17+INDEX('5N inverse'!$A$16:$Y$16,1,'5N mesh'!$B$7+1)*Setup!$B$22</f>
        <v>0</v>
      </c>
      <c r="S1060" s="0" t="n">
        <f aca="false">SUMPRODUCT('5N inverse'!$A$17:$Y$17,'5N mesh'!$B$37:$Z$37,$E1059:$AC1059)+'5N inverse'!$A$17*$C1060/Setup!$B$17+INDEX('5N inverse'!$A$17:$Y$17,1,'5N mesh'!$B$7+1)*Setup!$B$22</f>
        <v>0</v>
      </c>
      <c r="T1060" s="0" t="n">
        <f aca="false">SUMPRODUCT('5N inverse'!$A$18:$Y$18,'5N mesh'!$B$37:$Z$37,$E1059:$AC1059)+'5N inverse'!$A$18*$C1060/Setup!$B$17+INDEX('5N inverse'!$A$18:$Y$18,1,'5N mesh'!$B$7+1)*Setup!$B$22</f>
        <v>0</v>
      </c>
      <c r="U1060" s="0" t="n">
        <f aca="false">SUMPRODUCT('5N inverse'!$A$19:$Y$19,'5N mesh'!$B$37:$Z$37,$E1059:$AC1059)+'5N inverse'!$A$19*$C1060/Setup!$B$17+INDEX('5N inverse'!$A$19:$Y$19,1,'5N mesh'!$B$7+1)*Setup!$B$22</f>
        <v>0</v>
      </c>
      <c r="V1060" s="0" t="n">
        <f aca="false">SUMPRODUCT('5N inverse'!$A$20:$Y$20,'5N mesh'!$B$37:$Z$37,$E1059:$AC1059)+'5N inverse'!$A$20*$C1060/Setup!$B$17+INDEX('5N inverse'!$A$20:$Y$20,1,'5N mesh'!$B$7+1)*Setup!$B$22</f>
        <v>0</v>
      </c>
      <c r="W1060" s="0" t="n">
        <f aca="false">SUMPRODUCT('5N inverse'!$A$21:$Y$21,'5N mesh'!$B$37:$Z$37,$E1059:$AC1059)+'5N inverse'!$A$21*$C1060/Setup!$B$17+INDEX('5N inverse'!$A$21:$Y$21,1,'5N mesh'!$B$7+1)*Setup!$B$22</f>
        <v>0</v>
      </c>
      <c r="X1060" s="0" t="n">
        <f aca="false">SUMPRODUCT('5N inverse'!$A$22:$Y$22,'5N mesh'!$B$37:$Z$37,$E1059:$AC1059)+'5N inverse'!$A$22*$C1060/Setup!$B$17+INDEX('5N inverse'!$A$22:$Y$22,1,'5N mesh'!$B$7+1)*Setup!$B$22</f>
        <v>0</v>
      </c>
      <c r="Y1060" s="0" t="n">
        <f aca="false">SUMPRODUCT('5N inverse'!$A$23:$Y$23,'5N mesh'!$B$37:$Z$37,$E1059:$AC1059)+'5N inverse'!$A$23*$C1060/Setup!$B$17+INDEX('5N inverse'!$A$23:$Y$23,1,'5N mesh'!$B$7+1)*Setup!$B$22</f>
        <v>0</v>
      </c>
      <c r="Z1060" s="0" t="n">
        <f aca="false">SUMPRODUCT('5N inverse'!$A$24:$Y$24,'5N mesh'!$B$37:$Z$37,$E1059:$AC1059)+'5N inverse'!$A$24*$C1060/Setup!$B$17+INDEX('5N inverse'!$A$24:$Y$24,1,'5N mesh'!$B$7+1)*Setup!$B$22</f>
        <v>0</v>
      </c>
      <c r="AA1060" s="0" t="n">
        <f aca="false">SUMPRODUCT('5N inverse'!$A$25:$Y$25,'5N mesh'!$B$37:$Z$37,$E1059:$AC1059)+'5N inverse'!$A$25*$C1060/Setup!$B$17+INDEX('5N inverse'!$A$25:$Y$25,1,'5N mesh'!$B$7+1)*Setup!$B$22</f>
        <v>0</v>
      </c>
      <c r="AB1060" s="0" t="n">
        <f aca="false">SUMPRODUCT('5N inverse'!$A$26:$Y$26,'5N mesh'!$B$37:$Z$37,$E1059:$AC1059)+'5N inverse'!$A$26*$C1060/Setup!$B$17+INDEX('5N inverse'!$A$26:$Y$26,1,'5N mesh'!$B$7+1)*Setup!$B$22</f>
        <v>0</v>
      </c>
      <c r="AC1060" s="0" t="n">
        <f aca="false">SUMPRODUCT('5N inverse'!$A$27:$Y$27,'5N mesh'!$B$37:$Z$37,$E1059:$AC1059)+'5N inverse'!$A$27*$C1060/Setup!$B$17+INDEX('5N inverse'!$A$27:$Y$27,1,'5N mesh'!$B$7+1)*Setup!$B$22</f>
        <v>0</v>
      </c>
    </row>
    <row r="1061" customFormat="false" ht="15" hidden="false" customHeight="false" outlineLevel="0" collapsed="false">
      <c r="A1061" s="0" t="n">
        <v>1056</v>
      </c>
      <c r="B1061" s="0" t="n">
        <f aca="false">A1061*Setup!$B$11/3600</f>
        <v>88</v>
      </c>
      <c r="C1061" s="0" t="n">
        <f aca="false">Setup!$B$7+Setup!$B$8*COS(2*PI()*(B1061-Setup!$B$9)/24)</f>
        <v>28</v>
      </c>
      <c r="D1061" s="0" t="n">
        <f aca="false">(C1061-E1061)/Setup!$B$17</f>
        <v>24.3018018822107</v>
      </c>
      <c r="E1061" s="0" t="n">
        <f aca="false">SUMPRODUCT('5N inverse'!$A$3:$Y$3,'5N mesh'!$B$37:$Z$37,$E1060:$AC1060)+'5N inverse'!$A$3*$C1061/Setup!$B$17+INDEX('5N inverse'!$A$3:$Y$3,1,'5N mesh'!$B$7+1)*Setup!$B$22</f>
        <v>24.8407657553126</v>
      </c>
      <c r="F1061" s="0" t="n">
        <f aca="false">SUMPRODUCT('5N inverse'!$A$4:$Y$4,'5N mesh'!$B$37:$Z$37,$E1060:$AC1060)+'5N inverse'!$A$4*$C1061/Setup!$B$17+INDEX('5N inverse'!$A$4:$Y$4,1,'5N mesh'!$B$7+1)*Setup!$B$22</f>
        <v>23.2132833187433</v>
      </c>
      <c r="G1061" s="0" t="n">
        <f aca="false">SUMPRODUCT('5N inverse'!$A$5:$Y$5,'5N mesh'!$B$37:$Z$37,$E1060:$AC1060)+'5N inverse'!$A$5*$C1061/Setup!$B$17+INDEX('5N inverse'!$A$5:$Y$5,1,'5N mesh'!$B$7+1)*Setup!$B$22</f>
        <v>19.9583184456045</v>
      </c>
      <c r="H1061" s="0" t="n">
        <f aca="false">SUMPRODUCT('5N inverse'!$A$6:$Y$6,'5N mesh'!$B$37:$Z$37,$E1060:$AC1060)+'5N inverse'!$A$6*$C1061/Setup!$B$17+INDEX('5N inverse'!$A$6:$Y$6,1,'5N mesh'!$B$7+1)*Setup!$B$22</f>
        <v>16.7033535724658</v>
      </c>
      <c r="I1061" s="0" t="n">
        <f aca="false">SUMPRODUCT('5N inverse'!$A$7:$Y$7,'5N mesh'!$B$37:$Z$37,$E1060:$AC1060)+'5N inverse'!$A$7*$C1061/Setup!$B$17+INDEX('5N inverse'!$A$7:$Y$7,1,'5N mesh'!$B$7+1)*Setup!$B$22</f>
        <v>15.0758711358965</v>
      </c>
      <c r="J1061" s="0" t="n">
        <f aca="false">SUMPRODUCT('5N inverse'!$A$8:$Y$8,'5N mesh'!$B$37:$Z$37,$E1060:$AC1060)+'5N inverse'!$A$8*$C1061/Setup!$B$17+INDEX('5N inverse'!$A$8:$Y$8,1,'5N mesh'!$B$7+1)*Setup!$B$22</f>
        <v>0</v>
      </c>
      <c r="K1061" s="0" t="n">
        <f aca="false">SUMPRODUCT('5N inverse'!$A$9:$Y$9,'5N mesh'!$B$37:$Z$37,$E1060:$AC1060)+'5N inverse'!$A$9*$C1061/Setup!$B$17+INDEX('5N inverse'!$A$9:$Y$9,1,'5N mesh'!$B$7+1)*Setup!$B$22</f>
        <v>0</v>
      </c>
      <c r="L1061" s="0" t="n">
        <f aca="false">SUMPRODUCT('5N inverse'!$A$10:$Y$10,'5N mesh'!$B$37:$Z$37,$E1060:$AC1060)+'5N inverse'!$A$10*$C1061/Setup!$B$17+INDEX('5N inverse'!$A$10:$Y$10,1,'5N mesh'!$B$7+1)*Setup!$B$22</f>
        <v>0</v>
      </c>
      <c r="M1061" s="0" t="n">
        <f aca="false">SUMPRODUCT('5N inverse'!$A$11:$Y$11,'5N mesh'!$B$37:$Z$37,$E1060:$AC1060)+'5N inverse'!$A$11*$C1061/Setup!$B$17+INDEX('5N inverse'!$A$11:$Y$11,1,'5N mesh'!$B$7+1)*Setup!$B$22</f>
        <v>0</v>
      </c>
      <c r="N1061" s="0" t="n">
        <f aca="false">SUMPRODUCT('5N inverse'!$A$12:$Y$12,'5N mesh'!$B$37:$Z$37,$E1060:$AC1060)+'5N inverse'!$A$12*$C1061/Setup!$B$17+INDEX('5N inverse'!$A$12:$Y$12,1,'5N mesh'!$B$7+1)*Setup!$B$22</f>
        <v>0</v>
      </c>
      <c r="O1061" s="0" t="n">
        <f aca="false">SUMPRODUCT('5N inverse'!$A$13:$Y$13,'5N mesh'!$B$37:$Z$37,$E1060:$AC1060)+'5N inverse'!$A$13*$C1061/Setup!$B$17+INDEX('5N inverse'!$A$13:$Y$13,1,'5N mesh'!$B$7+1)*Setup!$B$22</f>
        <v>0</v>
      </c>
      <c r="P1061" s="0" t="n">
        <f aca="false">SUMPRODUCT('5N inverse'!$A$14:$Y$14,'5N mesh'!$B$37:$Z$37,$E1060:$AC1060)+'5N inverse'!$A$14*$C1061/Setup!$B$17+INDEX('5N inverse'!$A$14:$Y$14,1,'5N mesh'!$B$7+1)*Setup!$B$22</f>
        <v>0</v>
      </c>
      <c r="Q1061" s="0" t="n">
        <f aca="false">SUMPRODUCT('5N inverse'!$A$15:$Y$15,'5N mesh'!$B$37:$Z$37,$E1060:$AC1060)+'5N inverse'!$A$15*$C1061/Setup!$B$17+INDEX('5N inverse'!$A$15:$Y$15,1,'5N mesh'!$B$7+1)*Setup!$B$22</f>
        <v>0</v>
      </c>
      <c r="R1061" s="0" t="n">
        <f aca="false">SUMPRODUCT('5N inverse'!$A$16:$Y$16,'5N mesh'!$B$37:$Z$37,$E1060:$AC1060)+'5N inverse'!$A$16*$C1061/Setup!$B$17+INDEX('5N inverse'!$A$16:$Y$16,1,'5N mesh'!$B$7+1)*Setup!$B$22</f>
        <v>0</v>
      </c>
      <c r="S1061" s="0" t="n">
        <f aca="false">SUMPRODUCT('5N inverse'!$A$17:$Y$17,'5N mesh'!$B$37:$Z$37,$E1060:$AC1060)+'5N inverse'!$A$17*$C1061/Setup!$B$17+INDEX('5N inverse'!$A$17:$Y$17,1,'5N mesh'!$B$7+1)*Setup!$B$22</f>
        <v>0</v>
      </c>
      <c r="T1061" s="0" t="n">
        <f aca="false">SUMPRODUCT('5N inverse'!$A$18:$Y$18,'5N mesh'!$B$37:$Z$37,$E1060:$AC1060)+'5N inverse'!$A$18*$C1061/Setup!$B$17+INDEX('5N inverse'!$A$18:$Y$18,1,'5N mesh'!$B$7+1)*Setup!$B$22</f>
        <v>0</v>
      </c>
      <c r="U1061" s="0" t="n">
        <f aca="false">SUMPRODUCT('5N inverse'!$A$19:$Y$19,'5N mesh'!$B$37:$Z$37,$E1060:$AC1060)+'5N inverse'!$A$19*$C1061/Setup!$B$17+INDEX('5N inverse'!$A$19:$Y$19,1,'5N mesh'!$B$7+1)*Setup!$B$22</f>
        <v>0</v>
      </c>
      <c r="V1061" s="0" t="n">
        <f aca="false">SUMPRODUCT('5N inverse'!$A$20:$Y$20,'5N mesh'!$B$37:$Z$37,$E1060:$AC1060)+'5N inverse'!$A$20*$C1061/Setup!$B$17+INDEX('5N inverse'!$A$20:$Y$20,1,'5N mesh'!$B$7+1)*Setup!$B$22</f>
        <v>0</v>
      </c>
      <c r="W1061" s="0" t="n">
        <f aca="false">SUMPRODUCT('5N inverse'!$A$21:$Y$21,'5N mesh'!$B$37:$Z$37,$E1060:$AC1060)+'5N inverse'!$A$21*$C1061/Setup!$B$17+INDEX('5N inverse'!$A$21:$Y$21,1,'5N mesh'!$B$7+1)*Setup!$B$22</f>
        <v>0</v>
      </c>
      <c r="X1061" s="0" t="n">
        <f aca="false">SUMPRODUCT('5N inverse'!$A$22:$Y$22,'5N mesh'!$B$37:$Z$37,$E1060:$AC1060)+'5N inverse'!$A$22*$C1061/Setup!$B$17+INDEX('5N inverse'!$A$22:$Y$22,1,'5N mesh'!$B$7+1)*Setup!$B$22</f>
        <v>0</v>
      </c>
      <c r="Y1061" s="0" t="n">
        <f aca="false">SUMPRODUCT('5N inverse'!$A$23:$Y$23,'5N mesh'!$B$37:$Z$37,$E1060:$AC1060)+'5N inverse'!$A$23*$C1061/Setup!$B$17+INDEX('5N inverse'!$A$23:$Y$23,1,'5N mesh'!$B$7+1)*Setup!$B$22</f>
        <v>0</v>
      </c>
      <c r="Z1061" s="0" t="n">
        <f aca="false">SUMPRODUCT('5N inverse'!$A$24:$Y$24,'5N mesh'!$B$37:$Z$37,$E1060:$AC1060)+'5N inverse'!$A$24*$C1061/Setup!$B$17+INDEX('5N inverse'!$A$24:$Y$24,1,'5N mesh'!$B$7+1)*Setup!$B$22</f>
        <v>0</v>
      </c>
      <c r="AA1061" s="0" t="n">
        <f aca="false">SUMPRODUCT('5N inverse'!$A$25:$Y$25,'5N mesh'!$B$37:$Z$37,$E1060:$AC1060)+'5N inverse'!$A$25*$C1061/Setup!$B$17+INDEX('5N inverse'!$A$25:$Y$25,1,'5N mesh'!$B$7+1)*Setup!$B$22</f>
        <v>0</v>
      </c>
      <c r="AB1061" s="0" t="n">
        <f aca="false">SUMPRODUCT('5N inverse'!$A$26:$Y$26,'5N mesh'!$B$37:$Z$37,$E1060:$AC1060)+'5N inverse'!$A$26*$C1061/Setup!$B$17+INDEX('5N inverse'!$A$26:$Y$26,1,'5N mesh'!$B$7+1)*Setup!$B$22</f>
        <v>0</v>
      </c>
      <c r="AC1061" s="0" t="n">
        <f aca="false">SUMPRODUCT('5N inverse'!$A$27:$Y$27,'5N mesh'!$B$37:$Z$37,$E1060:$AC1060)+'5N inverse'!$A$27*$C1061/Setup!$B$17+INDEX('5N inverse'!$A$27:$Y$27,1,'5N mesh'!$B$7+1)*Setup!$B$22</f>
        <v>0</v>
      </c>
    </row>
    <row r="1062" customFormat="false" ht="15" hidden="false" customHeight="false" outlineLevel="0" collapsed="false">
      <c r="A1062" s="0" t="n">
        <v>1057</v>
      </c>
      <c r="B1062" s="0" t="n">
        <f aca="false">A1062*Setup!$B$11/3600</f>
        <v>88.0833333333333</v>
      </c>
      <c r="C1062" s="0" t="n">
        <f aca="false">Setup!$B$7+Setup!$B$8*COS(2*PI()*(B1062-Setup!$B$9)/24)</f>
        <v>27.9990481083196</v>
      </c>
      <c r="D1062" s="0" t="n">
        <f aca="false">(C1062-E1062)/Setup!$B$17</f>
        <v>24.007326936462</v>
      </c>
      <c r="E1062" s="0" t="n">
        <f aca="false">SUMPRODUCT('5N inverse'!$A$3:$Y$3,'5N mesh'!$B$37:$Z$37,$E1061:$AC1061)+'5N inverse'!$A$3*$C1062/Setup!$B$17+INDEX('5N inverse'!$A$3:$Y$3,1,'5N mesh'!$B$7+1)*Setup!$B$22</f>
        <v>24.8780956065796</v>
      </c>
      <c r="F1062" s="0" t="n">
        <f aca="false">SUMPRODUCT('5N inverse'!$A$4:$Y$4,'5N mesh'!$B$37:$Z$37,$E1061:$AC1061)+'5N inverse'!$A$4*$C1062/Setup!$B$17+INDEX('5N inverse'!$A$4:$Y$4,1,'5N mesh'!$B$7+1)*Setup!$B$22</f>
        <v>23.2444470535012</v>
      </c>
      <c r="G1062" s="0" t="n">
        <f aca="false">SUMPRODUCT('5N inverse'!$A$5:$Y$5,'5N mesh'!$B$37:$Z$37,$E1061:$AC1061)+'5N inverse'!$A$5*$C1062/Setup!$B$17+INDEX('5N inverse'!$A$5:$Y$5,1,'5N mesh'!$B$7+1)*Setup!$B$22</f>
        <v>19.9771499473444</v>
      </c>
      <c r="H1062" s="0" t="n">
        <f aca="false">SUMPRODUCT('5N inverse'!$A$6:$Y$6,'5N mesh'!$B$37:$Z$37,$E1061:$AC1061)+'5N inverse'!$A$6*$C1062/Setup!$B$17+INDEX('5N inverse'!$A$6:$Y$6,1,'5N mesh'!$B$7+1)*Setup!$B$22</f>
        <v>16.7098528411876</v>
      </c>
      <c r="I1062" s="0" t="n">
        <f aca="false">SUMPRODUCT('5N inverse'!$A$7:$Y$7,'5N mesh'!$B$37:$Z$37,$E1061:$AC1061)+'5N inverse'!$A$7*$C1062/Setup!$B$17+INDEX('5N inverse'!$A$7:$Y$7,1,'5N mesh'!$B$7+1)*Setup!$B$22</f>
        <v>15.0762042881093</v>
      </c>
      <c r="J1062" s="0" t="n">
        <f aca="false">SUMPRODUCT('5N inverse'!$A$8:$Y$8,'5N mesh'!$B$37:$Z$37,$E1061:$AC1061)+'5N inverse'!$A$8*$C1062/Setup!$B$17+INDEX('5N inverse'!$A$8:$Y$8,1,'5N mesh'!$B$7+1)*Setup!$B$22</f>
        <v>0</v>
      </c>
      <c r="K1062" s="0" t="n">
        <f aca="false">SUMPRODUCT('5N inverse'!$A$9:$Y$9,'5N mesh'!$B$37:$Z$37,$E1061:$AC1061)+'5N inverse'!$A$9*$C1062/Setup!$B$17+INDEX('5N inverse'!$A$9:$Y$9,1,'5N mesh'!$B$7+1)*Setup!$B$22</f>
        <v>0</v>
      </c>
      <c r="L1062" s="0" t="n">
        <f aca="false">SUMPRODUCT('5N inverse'!$A$10:$Y$10,'5N mesh'!$B$37:$Z$37,$E1061:$AC1061)+'5N inverse'!$A$10*$C1062/Setup!$B$17+INDEX('5N inverse'!$A$10:$Y$10,1,'5N mesh'!$B$7+1)*Setup!$B$22</f>
        <v>0</v>
      </c>
      <c r="M1062" s="0" t="n">
        <f aca="false">SUMPRODUCT('5N inverse'!$A$11:$Y$11,'5N mesh'!$B$37:$Z$37,$E1061:$AC1061)+'5N inverse'!$A$11*$C1062/Setup!$B$17+INDEX('5N inverse'!$A$11:$Y$11,1,'5N mesh'!$B$7+1)*Setup!$B$22</f>
        <v>0</v>
      </c>
      <c r="N1062" s="0" t="n">
        <f aca="false">SUMPRODUCT('5N inverse'!$A$12:$Y$12,'5N mesh'!$B$37:$Z$37,$E1061:$AC1061)+'5N inverse'!$A$12*$C1062/Setup!$B$17+INDEX('5N inverse'!$A$12:$Y$12,1,'5N mesh'!$B$7+1)*Setup!$B$22</f>
        <v>0</v>
      </c>
      <c r="O1062" s="0" t="n">
        <f aca="false">SUMPRODUCT('5N inverse'!$A$13:$Y$13,'5N mesh'!$B$37:$Z$37,$E1061:$AC1061)+'5N inverse'!$A$13*$C1062/Setup!$B$17+INDEX('5N inverse'!$A$13:$Y$13,1,'5N mesh'!$B$7+1)*Setup!$B$22</f>
        <v>0</v>
      </c>
      <c r="P1062" s="0" t="n">
        <f aca="false">SUMPRODUCT('5N inverse'!$A$14:$Y$14,'5N mesh'!$B$37:$Z$37,$E1061:$AC1061)+'5N inverse'!$A$14*$C1062/Setup!$B$17+INDEX('5N inverse'!$A$14:$Y$14,1,'5N mesh'!$B$7+1)*Setup!$B$22</f>
        <v>0</v>
      </c>
      <c r="Q1062" s="0" t="n">
        <f aca="false">SUMPRODUCT('5N inverse'!$A$15:$Y$15,'5N mesh'!$B$37:$Z$37,$E1061:$AC1061)+'5N inverse'!$A$15*$C1062/Setup!$B$17+INDEX('5N inverse'!$A$15:$Y$15,1,'5N mesh'!$B$7+1)*Setup!$B$22</f>
        <v>0</v>
      </c>
      <c r="R1062" s="0" t="n">
        <f aca="false">SUMPRODUCT('5N inverse'!$A$16:$Y$16,'5N mesh'!$B$37:$Z$37,$E1061:$AC1061)+'5N inverse'!$A$16*$C1062/Setup!$B$17+INDEX('5N inverse'!$A$16:$Y$16,1,'5N mesh'!$B$7+1)*Setup!$B$22</f>
        <v>0</v>
      </c>
      <c r="S1062" s="0" t="n">
        <f aca="false">SUMPRODUCT('5N inverse'!$A$17:$Y$17,'5N mesh'!$B$37:$Z$37,$E1061:$AC1061)+'5N inverse'!$A$17*$C1062/Setup!$B$17+INDEX('5N inverse'!$A$17:$Y$17,1,'5N mesh'!$B$7+1)*Setup!$B$22</f>
        <v>0</v>
      </c>
      <c r="T1062" s="0" t="n">
        <f aca="false">SUMPRODUCT('5N inverse'!$A$18:$Y$18,'5N mesh'!$B$37:$Z$37,$E1061:$AC1061)+'5N inverse'!$A$18*$C1062/Setup!$B$17+INDEX('5N inverse'!$A$18:$Y$18,1,'5N mesh'!$B$7+1)*Setup!$B$22</f>
        <v>0</v>
      </c>
      <c r="U1062" s="0" t="n">
        <f aca="false">SUMPRODUCT('5N inverse'!$A$19:$Y$19,'5N mesh'!$B$37:$Z$37,$E1061:$AC1061)+'5N inverse'!$A$19*$C1062/Setup!$B$17+INDEX('5N inverse'!$A$19:$Y$19,1,'5N mesh'!$B$7+1)*Setup!$B$22</f>
        <v>0</v>
      </c>
      <c r="V1062" s="0" t="n">
        <f aca="false">SUMPRODUCT('5N inverse'!$A$20:$Y$20,'5N mesh'!$B$37:$Z$37,$E1061:$AC1061)+'5N inverse'!$A$20*$C1062/Setup!$B$17+INDEX('5N inverse'!$A$20:$Y$20,1,'5N mesh'!$B$7+1)*Setup!$B$22</f>
        <v>0</v>
      </c>
      <c r="W1062" s="0" t="n">
        <f aca="false">SUMPRODUCT('5N inverse'!$A$21:$Y$21,'5N mesh'!$B$37:$Z$37,$E1061:$AC1061)+'5N inverse'!$A$21*$C1062/Setup!$B$17+INDEX('5N inverse'!$A$21:$Y$21,1,'5N mesh'!$B$7+1)*Setup!$B$22</f>
        <v>0</v>
      </c>
      <c r="X1062" s="0" t="n">
        <f aca="false">SUMPRODUCT('5N inverse'!$A$22:$Y$22,'5N mesh'!$B$37:$Z$37,$E1061:$AC1061)+'5N inverse'!$A$22*$C1062/Setup!$B$17+INDEX('5N inverse'!$A$22:$Y$22,1,'5N mesh'!$B$7+1)*Setup!$B$22</f>
        <v>0</v>
      </c>
      <c r="Y1062" s="0" t="n">
        <f aca="false">SUMPRODUCT('5N inverse'!$A$23:$Y$23,'5N mesh'!$B$37:$Z$37,$E1061:$AC1061)+'5N inverse'!$A$23*$C1062/Setup!$B$17+INDEX('5N inverse'!$A$23:$Y$23,1,'5N mesh'!$B$7+1)*Setup!$B$22</f>
        <v>0</v>
      </c>
      <c r="Z1062" s="0" t="n">
        <f aca="false">SUMPRODUCT('5N inverse'!$A$24:$Y$24,'5N mesh'!$B$37:$Z$37,$E1061:$AC1061)+'5N inverse'!$A$24*$C1062/Setup!$B$17+INDEX('5N inverse'!$A$24:$Y$24,1,'5N mesh'!$B$7+1)*Setup!$B$22</f>
        <v>0</v>
      </c>
      <c r="AA1062" s="0" t="n">
        <f aca="false">SUMPRODUCT('5N inverse'!$A$25:$Y$25,'5N mesh'!$B$37:$Z$37,$E1061:$AC1061)+'5N inverse'!$A$25*$C1062/Setup!$B$17+INDEX('5N inverse'!$A$25:$Y$25,1,'5N mesh'!$B$7+1)*Setup!$B$22</f>
        <v>0</v>
      </c>
      <c r="AB1062" s="0" t="n">
        <f aca="false">SUMPRODUCT('5N inverse'!$A$26:$Y$26,'5N mesh'!$B$37:$Z$37,$E1061:$AC1061)+'5N inverse'!$A$26*$C1062/Setup!$B$17+INDEX('5N inverse'!$A$26:$Y$26,1,'5N mesh'!$B$7+1)*Setup!$B$22</f>
        <v>0</v>
      </c>
      <c r="AC1062" s="0" t="n">
        <f aca="false">SUMPRODUCT('5N inverse'!$A$27:$Y$27,'5N mesh'!$B$37:$Z$37,$E1061:$AC1061)+'5N inverse'!$A$27*$C1062/Setup!$B$17+INDEX('5N inverse'!$A$27:$Y$27,1,'5N mesh'!$B$7+1)*Setup!$B$22</f>
        <v>0</v>
      </c>
    </row>
    <row r="1063" customFormat="false" ht="15" hidden="false" customHeight="false" outlineLevel="0" collapsed="false">
      <c r="A1063" s="0" t="n">
        <v>1058</v>
      </c>
      <c r="B1063" s="0" t="n">
        <f aca="false">A1063*Setup!$B$11/3600</f>
        <v>88.1666666666667</v>
      </c>
      <c r="C1063" s="0" t="n">
        <f aca="false">Setup!$B$7+Setup!$B$8*COS(2*PI()*(B1063-Setup!$B$9)/24)</f>
        <v>27.9961928863274</v>
      </c>
      <c r="D1063" s="0" t="n">
        <f aca="false">(C1063-E1063)/Setup!$B$17</f>
        <v>23.7023115567405</v>
      </c>
      <c r="E1063" s="0" t="n">
        <f aca="false">SUMPRODUCT('5N inverse'!$A$3:$Y$3,'5N mesh'!$B$37:$Z$37,$E1062:$AC1062)+'5N inverse'!$A$3*$C1063/Setup!$B$17+INDEX('5N inverse'!$A$3:$Y$3,1,'5N mesh'!$B$7+1)*Setup!$B$22</f>
        <v>24.9148923839512</v>
      </c>
      <c r="F1063" s="0" t="n">
        <f aca="false">SUMPRODUCT('5N inverse'!$A$4:$Y$4,'5N mesh'!$B$37:$Z$37,$E1062:$AC1062)+'5N inverse'!$A$4*$C1063/Setup!$B$17+INDEX('5N inverse'!$A$4:$Y$4,1,'5N mesh'!$B$7+1)*Setup!$B$22</f>
        <v>23.2751664199408</v>
      </c>
      <c r="G1063" s="0" t="n">
        <f aca="false">SUMPRODUCT('5N inverse'!$A$5:$Y$5,'5N mesh'!$B$37:$Z$37,$E1062:$AC1062)+'5N inverse'!$A$5*$C1063/Setup!$B$17+INDEX('5N inverse'!$A$5:$Y$5,1,'5N mesh'!$B$7+1)*Setup!$B$22</f>
        <v>19.9957144919202</v>
      </c>
      <c r="H1063" s="0" t="n">
        <f aca="false">SUMPRODUCT('5N inverse'!$A$6:$Y$6,'5N mesh'!$B$37:$Z$37,$E1062:$AC1062)+'5N inverse'!$A$6*$C1063/Setup!$B$17+INDEX('5N inverse'!$A$6:$Y$6,1,'5N mesh'!$B$7+1)*Setup!$B$22</f>
        <v>16.7162625638995</v>
      </c>
      <c r="I1063" s="0" t="n">
        <f aca="false">SUMPRODUCT('5N inverse'!$A$7:$Y$7,'5N mesh'!$B$37:$Z$37,$E1062:$AC1062)+'5N inverse'!$A$7*$C1063/Setup!$B$17+INDEX('5N inverse'!$A$7:$Y$7,1,'5N mesh'!$B$7+1)*Setup!$B$22</f>
        <v>15.0765365998892</v>
      </c>
      <c r="J1063" s="0" t="n">
        <f aca="false">SUMPRODUCT('5N inverse'!$A$8:$Y$8,'5N mesh'!$B$37:$Z$37,$E1062:$AC1062)+'5N inverse'!$A$8*$C1063/Setup!$B$17+INDEX('5N inverse'!$A$8:$Y$8,1,'5N mesh'!$B$7+1)*Setup!$B$22</f>
        <v>0</v>
      </c>
      <c r="K1063" s="0" t="n">
        <f aca="false">SUMPRODUCT('5N inverse'!$A$9:$Y$9,'5N mesh'!$B$37:$Z$37,$E1062:$AC1062)+'5N inverse'!$A$9*$C1063/Setup!$B$17+INDEX('5N inverse'!$A$9:$Y$9,1,'5N mesh'!$B$7+1)*Setup!$B$22</f>
        <v>0</v>
      </c>
      <c r="L1063" s="0" t="n">
        <f aca="false">SUMPRODUCT('5N inverse'!$A$10:$Y$10,'5N mesh'!$B$37:$Z$37,$E1062:$AC1062)+'5N inverse'!$A$10*$C1063/Setup!$B$17+INDEX('5N inverse'!$A$10:$Y$10,1,'5N mesh'!$B$7+1)*Setup!$B$22</f>
        <v>0</v>
      </c>
      <c r="M1063" s="0" t="n">
        <f aca="false">SUMPRODUCT('5N inverse'!$A$11:$Y$11,'5N mesh'!$B$37:$Z$37,$E1062:$AC1062)+'5N inverse'!$A$11*$C1063/Setup!$B$17+INDEX('5N inverse'!$A$11:$Y$11,1,'5N mesh'!$B$7+1)*Setup!$B$22</f>
        <v>0</v>
      </c>
      <c r="N1063" s="0" t="n">
        <f aca="false">SUMPRODUCT('5N inverse'!$A$12:$Y$12,'5N mesh'!$B$37:$Z$37,$E1062:$AC1062)+'5N inverse'!$A$12*$C1063/Setup!$B$17+INDEX('5N inverse'!$A$12:$Y$12,1,'5N mesh'!$B$7+1)*Setup!$B$22</f>
        <v>0</v>
      </c>
      <c r="O1063" s="0" t="n">
        <f aca="false">SUMPRODUCT('5N inverse'!$A$13:$Y$13,'5N mesh'!$B$37:$Z$37,$E1062:$AC1062)+'5N inverse'!$A$13*$C1063/Setup!$B$17+INDEX('5N inverse'!$A$13:$Y$13,1,'5N mesh'!$B$7+1)*Setup!$B$22</f>
        <v>0</v>
      </c>
      <c r="P1063" s="0" t="n">
        <f aca="false">SUMPRODUCT('5N inverse'!$A$14:$Y$14,'5N mesh'!$B$37:$Z$37,$E1062:$AC1062)+'5N inverse'!$A$14*$C1063/Setup!$B$17+INDEX('5N inverse'!$A$14:$Y$14,1,'5N mesh'!$B$7+1)*Setup!$B$22</f>
        <v>0</v>
      </c>
      <c r="Q1063" s="0" t="n">
        <f aca="false">SUMPRODUCT('5N inverse'!$A$15:$Y$15,'5N mesh'!$B$37:$Z$37,$E1062:$AC1062)+'5N inverse'!$A$15*$C1063/Setup!$B$17+INDEX('5N inverse'!$A$15:$Y$15,1,'5N mesh'!$B$7+1)*Setup!$B$22</f>
        <v>0</v>
      </c>
      <c r="R1063" s="0" t="n">
        <f aca="false">SUMPRODUCT('5N inverse'!$A$16:$Y$16,'5N mesh'!$B$37:$Z$37,$E1062:$AC1062)+'5N inverse'!$A$16*$C1063/Setup!$B$17+INDEX('5N inverse'!$A$16:$Y$16,1,'5N mesh'!$B$7+1)*Setup!$B$22</f>
        <v>0</v>
      </c>
      <c r="S1063" s="0" t="n">
        <f aca="false">SUMPRODUCT('5N inverse'!$A$17:$Y$17,'5N mesh'!$B$37:$Z$37,$E1062:$AC1062)+'5N inverse'!$A$17*$C1063/Setup!$B$17+INDEX('5N inverse'!$A$17:$Y$17,1,'5N mesh'!$B$7+1)*Setup!$B$22</f>
        <v>0</v>
      </c>
      <c r="T1063" s="0" t="n">
        <f aca="false">SUMPRODUCT('5N inverse'!$A$18:$Y$18,'5N mesh'!$B$37:$Z$37,$E1062:$AC1062)+'5N inverse'!$A$18*$C1063/Setup!$B$17+INDEX('5N inverse'!$A$18:$Y$18,1,'5N mesh'!$B$7+1)*Setup!$B$22</f>
        <v>0</v>
      </c>
      <c r="U1063" s="0" t="n">
        <f aca="false">SUMPRODUCT('5N inverse'!$A$19:$Y$19,'5N mesh'!$B$37:$Z$37,$E1062:$AC1062)+'5N inverse'!$A$19*$C1063/Setup!$B$17+INDEX('5N inverse'!$A$19:$Y$19,1,'5N mesh'!$B$7+1)*Setup!$B$22</f>
        <v>0</v>
      </c>
      <c r="V1063" s="0" t="n">
        <f aca="false">SUMPRODUCT('5N inverse'!$A$20:$Y$20,'5N mesh'!$B$37:$Z$37,$E1062:$AC1062)+'5N inverse'!$A$20*$C1063/Setup!$B$17+INDEX('5N inverse'!$A$20:$Y$20,1,'5N mesh'!$B$7+1)*Setup!$B$22</f>
        <v>0</v>
      </c>
      <c r="W1063" s="0" t="n">
        <f aca="false">SUMPRODUCT('5N inverse'!$A$21:$Y$21,'5N mesh'!$B$37:$Z$37,$E1062:$AC1062)+'5N inverse'!$A$21*$C1063/Setup!$B$17+INDEX('5N inverse'!$A$21:$Y$21,1,'5N mesh'!$B$7+1)*Setup!$B$22</f>
        <v>0</v>
      </c>
      <c r="X1063" s="0" t="n">
        <f aca="false">SUMPRODUCT('5N inverse'!$A$22:$Y$22,'5N mesh'!$B$37:$Z$37,$E1062:$AC1062)+'5N inverse'!$A$22*$C1063/Setup!$B$17+INDEX('5N inverse'!$A$22:$Y$22,1,'5N mesh'!$B$7+1)*Setup!$B$22</f>
        <v>0</v>
      </c>
      <c r="Y1063" s="0" t="n">
        <f aca="false">SUMPRODUCT('5N inverse'!$A$23:$Y$23,'5N mesh'!$B$37:$Z$37,$E1062:$AC1062)+'5N inverse'!$A$23*$C1063/Setup!$B$17+INDEX('5N inverse'!$A$23:$Y$23,1,'5N mesh'!$B$7+1)*Setup!$B$22</f>
        <v>0</v>
      </c>
      <c r="Z1063" s="0" t="n">
        <f aca="false">SUMPRODUCT('5N inverse'!$A$24:$Y$24,'5N mesh'!$B$37:$Z$37,$E1062:$AC1062)+'5N inverse'!$A$24*$C1063/Setup!$B$17+INDEX('5N inverse'!$A$24:$Y$24,1,'5N mesh'!$B$7+1)*Setup!$B$22</f>
        <v>0</v>
      </c>
      <c r="AA1063" s="0" t="n">
        <f aca="false">SUMPRODUCT('5N inverse'!$A$25:$Y$25,'5N mesh'!$B$37:$Z$37,$E1062:$AC1062)+'5N inverse'!$A$25*$C1063/Setup!$B$17+INDEX('5N inverse'!$A$25:$Y$25,1,'5N mesh'!$B$7+1)*Setup!$B$22</f>
        <v>0</v>
      </c>
      <c r="AB1063" s="0" t="n">
        <f aca="false">SUMPRODUCT('5N inverse'!$A$26:$Y$26,'5N mesh'!$B$37:$Z$37,$E1062:$AC1062)+'5N inverse'!$A$26*$C1063/Setup!$B$17+INDEX('5N inverse'!$A$26:$Y$26,1,'5N mesh'!$B$7+1)*Setup!$B$22</f>
        <v>0</v>
      </c>
      <c r="AC1063" s="0" t="n">
        <f aca="false">SUMPRODUCT('5N inverse'!$A$27:$Y$27,'5N mesh'!$B$37:$Z$37,$E1062:$AC1062)+'5N inverse'!$A$27*$C1063/Setup!$B$17+INDEX('5N inverse'!$A$27:$Y$27,1,'5N mesh'!$B$7+1)*Setup!$B$22</f>
        <v>0</v>
      </c>
    </row>
    <row r="1064" customFormat="false" ht="15" hidden="false" customHeight="false" outlineLevel="0" collapsed="false">
      <c r="A1064" s="0" t="n">
        <v>1059</v>
      </c>
      <c r="B1064" s="0" t="n">
        <f aca="false">A1064*Setup!$B$11/3600</f>
        <v>88.25</v>
      </c>
      <c r="C1064" s="0" t="n">
        <f aca="false">Setup!$B$7+Setup!$B$8*COS(2*PI()*(B1064-Setup!$B$9)/24)</f>
        <v>27.9914356929544</v>
      </c>
      <c r="D1064" s="0" t="n">
        <f aca="false">(C1064-E1064)/Setup!$B$17</f>
        <v>23.3869009133826</v>
      </c>
      <c r="E1064" s="0" t="n">
        <f aca="false">SUMPRODUCT('5N inverse'!$A$3:$Y$3,'5N mesh'!$B$37:$Z$37,$E1063:$AC1063)+'5N inverse'!$A$3*$C1064/Setup!$B$17+INDEX('5N inverse'!$A$3:$Y$3,1,'5N mesh'!$B$7+1)*Setup!$B$22</f>
        <v>24.9511385742147</v>
      </c>
      <c r="F1064" s="0" t="n">
        <f aca="false">SUMPRODUCT('5N inverse'!$A$4:$Y$4,'5N mesh'!$B$37:$Z$37,$E1063:$AC1063)+'5N inverse'!$A$4*$C1064/Setup!$B$17+INDEX('5N inverse'!$A$4:$Y$4,1,'5N mesh'!$B$7+1)*Setup!$B$22</f>
        <v>23.305426797358</v>
      </c>
      <c r="G1064" s="0" t="n">
        <f aca="false">SUMPRODUCT('5N inverse'!$A$5:$Y$5,'5N mesh'!$B$37:$Z$37,$E1063:$AC1063)+'5N inverse'!$A$5*$C1064/Setup!$B$17+INDEX('5N inverse'!$A$5:$Y$5,1,'5N mesh'!$B$7+1)*Setup!$B$22</f>
        <v>20.0140032436447</v>
      </c>
      <c r="H1064" s="0" t="n">
        <f aca="false">SUMPRODUCT('5N inverse'!$A$6:$Y$6,'5N mesh'!$B$37:$Z$37,$E1063:$AC1063)+'5N inverse'!$A$6*$C1064/Setup!$B$17+INDEX('5N inverse'!$A$6:$Y$6,1,'5N mesh'!$B$7+1)*Setup!$B$22</f>
        <v>16.7225796899314</v>
      </c>
      <c r="I1064" s="0" t="n">
        <f aca="false">SUMPRODUCT('5N inverse'!$A$7:$Y$7,'5N mesh'!$B$37:$Z$37,$E1063:$AC1063)+'5N inverse'!$A$7*$C1064/Setup!$B$17+INDEX('5N inverse'!$A$7:$Y$7,1,'5N mesh'!$B$7+1)*Setup!$B$22</f>
        <v>15.0768679130747</v>
      </c>
      <c r="J1064" s="0" t="n">
        <f aca="false">SUMPRODUCT('5N inverse'!$A$8:$Y$8,'5N mesh'!$B$37:$Z$37,$E1063:$AC1063)+'5N inverse'!$A$8*$C1064/Setup!$B$17+INDEX('5N inverse'!$A$8:$Y$8,1,'5N mesh'!$B$7+1)*Setup!$B$22</f>
        <v>0</v>
      </c>
      <c r="K1064" s="0" t="n">
        <f aca="false">SUMPRODUCT('5N inverse'!$A$9:$Y$9,'5N mesh'!$B$37:$Z$37,$E1063:$AC1063)+'5N inverse'!$A$9*$C1064/Setup!$B$17+INDEX('5N inverse'!$A$9:$Y$9,1,'5N mesh'!$B$7+1)*Setup!$B$22</f>
        <v>0</v>
      </c>
      <c r="L1064" s="0" t="n">
        <f aca="false">SUMPRODUCT('5N inverse'!$A$10:$Y$10,'5N mesh'!$B$37:$Z$37,$E1063:$AC1063)+'5N inverse'!$A$10*$C1064/Setup!$B$17+INDEX('5N inverse'!$A$10:$Y$10,1,'5N mesh'!$B$7+1)*Setup!$B$22</f>
        <v>0</v>
      </c>
      <c r="M1064" s="0" t="n">
        <f aca="false">SUMPRODUCT('5N inverse'!$A$11:$Y$11,'5N mesh'!$B$37:$Z$37,$E1063:$AC1063)+'5N inverse'!$A$11*$C1064/Setup!$B$17+INDEX('5N inverse'!$A$11:$Y$11,1,'5N mesh'!$B$7+1)*Setup!$B$22</f>
        <v>0</v>
      </c>
      <c r="N1064" s="0" t="n">
        <f aca="false">SUMPRODUCT('5N inverse'!$A$12:$Y$12,'5N mesh'!$B$37:$Z$37,$E1063:$AC1063)+'5N inverse'!$A$12*$C1064/Setup!$B$17+INDEX('5N inverse'!$A$12:$Y$12,1,'5N mesh'!$B$7+1)*Setup!$B$22</f>
        <v>0</v>
      </c>
      <c r="O1064" s="0" t="n">
        <f aca="false">SUMPRODUCT('5N inverse'!$A$13:$Y$13,'5N mesh'!$B$37:$Z$37,$E1063:$AC1063)+'5N inverse'!$A$13*$C1064/Setup!$B$17+INDEX('5N inverse'!$A$13:$Y$13,1,'5N mesh'!$B$7+1)*Setup!$B$22</f>
        <v>0</v>
      </c>
      <c r="P1064" s="0" t="n">
        <f aca="false">SUMPRODUCT('5N inverse'!$A$14:$Y$14,'5N mesh'!$B$37:$Z$37,$E1063:$AC1063)+'5N inverse'!$A$14*$C1064/Setup!$B$17+INDEX('5N inverse'!$A$14:$Y$14,1,'5N mesh'!$B$7+1)*Setup!$B$22</f>
        <v>0</v>
      </c>
      <c r="Q1064" s="0" t="n">
        <f aca="false">SUMPRODUCT('5N inverse'!$A$15:$Y$15,'5N mesh'!$B$37:$Z$37,$E1063:$AC1063)+'5N inverse'!$A$15*$C1064/Setup!$B$17+INDEX('5N inverse'!$A$15:$Y$15,1,'5N mesh'!$B$7+1)*Setup!$B$22</f>
        <v>0</v>
      </c>
      <c r="R1064" s="0" t="n">
        <f aca="false">SUMPRODUCT('5N inverse'!$A$16:$Y$16,'5N mesh'!$B$37:$Z$37,$E1063:$AC1063)+'5N inverse'!$A$16*$C1064/Setup!$B$17+INDEX('5N inverse'!$A$16:$Y$16,1,'5N mesh'!$B$7+1)*Setup!$B$22</f>
        <v>0</v>
      </c>
      <c r="S1064" s="0" t="n">
        <f aca="false">SUMPRODUCT('5N inverse'!$A$17:$Y$17,'5N mesh'!$B$37:$Z$37,$E1063:$AC1063)+'5N inverse'!$A$17*$C1064/Setup!$B$17+INDEX('5N inverse'!$A$17:$Y$17,1,'5N mesh'!$B$7+1)*Setup!$B$22</f>
        <v>0</v>
      </c>
      <c r="T1064" s="0" t="n">
        <f aca="false">SUMPRODUCT('5N inverse'!$A$18:$Y$18,'5N mesh'!$B$37:$Z$37,$E1063:$AC1063)+'5N inverse'!$A$18*$C1064/Setup!$B$17+INDEX('5N inverse'!$A$18:$Y$18,1,'5N mesh'!$B$7+1)*Setup!$B$22</f>
        <v>0</v>
      </c>
      <c r="U1064" s="0" t="n">
        <f aca="false">SUMPRODUCT('5N inverse'!$A$19:$Y$19,'5N mesh'!$B$37:$Z$37,$E1063:$AC1063)+'5N inverse'!$A$19*$C1064/Setup!$B$17+INDEX('5N inverse'!$A$19:$Y$19,1,'5N mesh'!$B$7+1)*Setup!$B$22</f>
        <v>0</v>
      </c>
      <c r="V1064" s="0" t="n">
        <f aca="false">SUMPRODUCT('5N inverse'!$A$20:$Y$20,'5N mesh'!$B$37:$Z$37,$E1063:$AC1063)+'5N inverse'!$A$20*$C1064/Setup!$B$17+INDEX('5N inverse'!$A$20:$Y$20,1,'5N mesh'!$B$7+1)*Setup!$B$22</f>
        <v>0</v>
      </c>
      <c r="W1064" s="0" t="n">
        <f aca="false">SUMPRODUCT('5N inverse'!$A$21:$Y$21,'5N mesh'!$B$37:$Z$37,$E1063:$AC1063)+'5N inverse'!$A$21*$C1064/Setup!$B$17+INDEX('5N inverse'!$A$21:$Y$21,1,'5N mesh'!$B$7+1)*Setup!$B$22</f>
        <v>0</v>
      </c>
      <c r="X1064" s="0" t="n">
        <f aca="false">SUMPRODUCT('5N inverse'!$A$22:$Y$22,'5N mesh'!$B$37:$Z$37,$E1063:$AC1063)+'5N inverse'!$A$22*$C1064/Setup!$B$17+INDEX('5N inverse'!$A$22:$Y$22,1,'5N mesh'!$B$7+1)*Setup!$B$22</f>
        <v>0</v>
      </c>
      <c r="Y1064" s="0" t="n">
        <f aca="false">SUMPRODUCT('5N inverse'!$A$23:$Y$23,'5N mesh'!$B$37:$Z$37,$E1063:$AC1063)+'5N inverse'!$A$23*$C1064/Setup!$B$17+INDEX('5N inverse'!$A$23:$Y$23,1,'5N mesh'!$B$7+1)*Setup!$B$22</f>
        <v>0</v>
      </c>
      <c r="Z1064" s="0" t="n">
        <f aca="false">SUMPRODUCT('5N inverse'!$A$24:$Y$24,'5N mesh'!$B$37:$Z$37,$E1063:$AC1063)+'5N inverse'!$A$24*$C1064/Setup!$B$17+INDEX('5N inverse'!$A$24:$Y$24,1,'5N mesh'!$B$7+1)*Setup!$B$22</f>
        <v>0</v>
      </c>
      <c r="AA1064" s="0" t="n">
        <f aca="false">SUMPRODUCT('5N inverse'!$A$25:$Y$25,'5N mesh'!$B$37:$Z$37,$E1063:$AC1063)+'5N inverse'!$A$25*$C1064/Setup!$B$17+INDEX('5N inverse'!$A$25:$Y$25,1,'5N mesh'!$B$7+1)*Setup!$B$22</f>
        <v>0</v>
      </c>
      <c r="AB1064" s="0" t="n">
        <f aca="false">SUMPRODUCT('5N inverse'!$A$26:$Y$26,'5N mesh'!$B$37:$Z$37,$E1063:$AC1063)+'5N inverse'!$A$26*$C1064/Setup!$B$17+INDEX('5N inverse'!$A$26:$Y$26,1,'5N mesh'!$B$7+1)*Setup!$B$22</f>
        <v>0</v>
      </c>
      <c r="AC1064" s="0" t="n">
        <f aca="false">SUMPRODUCT('5N inverse'!$A$27:$Y$27,'5N mesh'!$B$37:$Z$37,$E1063:$AC1063)+'5N inverse'!$A$27*$C1064/Setup!$B$17+INDEX('5N inverse'!$A$27:$Y$27,1,'5N mesh'!$B$7+1)*Setup!$B$22</f>
        <v>0</v>
      </c>
    </row>
    <row r="1065" customFormat="false" ht="15" hidden="false" customHeight="false" outlineLevel="0" collapsed="false">
      <c r="A1065" s="0" t="n">
        <v>1060</v>
      </c>
      <c r="B1065" s="0" t="n">
        <f aca="false">A1065*Setup!$B$11/3600</f>
        <v>88.3333333333333</v>
      </c>
      <c r="C1065" s="0" t="n">
        <f aca="false">Setup!$B$7+Setup!$B$8*COS(2*PI()*(B1065-Setup!$B$9)/24)</f>
        <v>27.984778792367</v>
      </c>
      <c r="D1065" s="0" t="n">
        <f aca="false">(C1065-E1065)/Setup!$B$17</f>
        <v>23.061245124313</v>
      </c>
      <c r="E1065" s="0" t="n">
        <f aca="false">SUMPRODUCT('5N inverse'!$A$3:$Y$3,'5N mesh'!$B$37:$Z$37,$E1064:$AC1064)+'5N inverse'!$A$3*$C1065/Setup!$B$17+INDEX('5N inverse'!$A$3:$Y$3,1,'5N mesh'!$B$7+1)*Setup!$B$22</f>
        <v>24.9868169262063</v>
      </c>
      <c r="F1065" s="0" t="n">
        <f aca="false">SUMPRODUCT('5N inverse'!$A$4:$Y$4,'5N mesh'!$B$37:$Z$37,$E1064:$AC1064)+'5N inverse'!$A$4*$C1065/Setup!$B$17+INDEX('5N inverse'!$A$4:$Y$4,1,'5N mesh'!$B$7+1)*Setup!$B$22</f>
        <v>23.3352137835018</v>
      </c>
      <c r="G1065" s="0" t="n">
        <f aca="false">SUMPRODUCT('5N inverse'!$A$5:$Y$5,'5N mesh'!$B$37:$Z$37,$E1064:$AC1064)+'5N inverse'!$A$5*$C1065/Setup!$B$17+INDEX('5N inverse'!$A$5:$Y$5,1,'5N mesh'!$B$7+1)*Setup!$B$22</f>
        <v>20.0320074980928</v>
      </c>
      <c r="H1065" s="0" t="n">
        <f aca="false">SUMPRODUCT('5N inverse'!$A$6:$Y$6,'5N mesh'!$B$37:$Z$37,$E1064:$AC1064)+'5N inverse'!$A$6*$C1065/Setup!$B$17+INDEX('5N inverse'!$A$6:$Y$6,1,'5N mesh'!$B$7+1)*Setup!$B$22</f>
        <v>16.7288012126838</v>
      </c>
      <c r="I1065" s="0" t="n">
        <f aca="false">SUMPRODUCT('5N inverse'!$A$7:$Y$7,'5N mesh'!$B$37:$Z$37,$E1064:$AC1064)+'5N inverse'!$A$7*$C1065/Setup!$B$17+INDEX('5N inverse'!$A$7:$Y$7,1,'5N mesh'!$B$7+1)*Setup!$B$22</f>
        <v>15.0771980699793</v>
      </c>
      <c r="J1065" s="0" t="n">
        <f aca="false">SUMPRODUCT('5N inverse'!$A$8:$Y$8,'5N mesh'!$B$37:$Z$37,$E1064:$AC1064)+'5N inverse'!$A$8*$C1065/Setup!$B$17+INDEX('5N inverse'!$A$8:$Y$8,1,'5N mesh'!$B$7+1)*Setup!$B$22</f>
        <v>0</v>
      </c>
      <c r="K1065" s="0" t="n">
        <f aca="false">SUMPRODUCT('5N inverse'!$A$9:$Y$9,'5N mesh'!$B$37:$Z$37,$E1064:$AC1064)+'5N inverse'!$A$9*$C1065/Setup!$B$17+INDEX('5N inverse'!$A$9:$Y$9,1,'5N mesh'!$B$7+1)*Setup!$B$22</f>
        <v>0</v>
      </c>
      <c r="L1065" s="0" t="n">
        <f aca="false">SUMPRODUCT('5N inverse'!$A$10:$Y$10,'5N mesh'!$B$37:$Z$37,$E1064:$AC1064)+'5N inverse'!$A$10*$C1065/Setup!$B$17+INDEX('5N inverse'!$A$10:$Y$10,1,'5N mesh'!$B$7+1)*Setup!$B$22</f>
        <v>0</v>
      </c>
      <c r="M1065" s="0" t="n">
        <f aca="false">SUMPRODUCT('5N inverse'!$A$11:$Y$11,'5N mesh'!$B$37:$Z$37,$E1064:$AC1064)+'5N inverse'!$A$11*$C1065/Setup!$B$17+INDEX('5N inverse'!$A$11:$Y$11,1,'5N mesh'!$B$7+1)*Setup!$B$22</f>
        <v>0</v>
      </c>
      <c r="N1065" s="0" t="n">
        <f aca="false">SUMPRODUCT('5N inverse'!$A$12:$Y$12,'5N mesh'!$B$37:$Z$37,$E1064:$AC1064)+'5N inverse'!$A$12*$C1065/Setup!$B$17+INDEX('5N inverse'!$A$12:$Y$12,1,'5N mesh'!$B$7+1)*Setup!$B$22</f>
        <v>0</v>
      </c>
      <c r="O1065" s="0" t="n">
        <f aca="false">SUMPRODUCT('5N inverse'!$A$13:$Y$13,'5N mesh'!$B$37:$Z$37,$E1064:$AC1064)+'5N inverse'!$A$13*$C1065/Setup!$B$17+INDEX('5N inverse'!$A$13:$Y$13,1,'5N mesh'!$B$7+1)*Setup!$B$22</f>
        <v>0</v>
      </c>
      <c r="P1065" s="0" t="n">
        <f aca="false">SUMPRODUCT('5N inverse'!$A$14:$Y$14,'5N mesh'!$B$37:$Z$37,$E1064:$AC1064)+'5N inverse'!$A$14*$C1065/Setup!$B$17+INDEX('5N inverse'!$A$14:$Y$14,1,'5N mesh'!$B$7+1)*Setup!$B$22</f>
        <v>0</v>
      </c>
      <c r="Q1065" s="0" t="n">
        <f aca="false">SUMPRODUCT('5N inverse'!$A$15:$Y$15,'5N mesh'!$B$37:$Z$37,$E1064:$AC1064)+'5N inverse'!$A$15*$C1065/Setup!$B$17+INDEX('5N inverse'!$A$15:$Y$15,1,'5N mesh'!$B$7+1)*Setup!$B$22</f>
        <v>0</v>
      </c>
      <c r="R1065" s="0" t="n">
        <f aca="false">SUMPRODUCT('5N inverse'!$A$16:$Y$16,'5N mesh'!$B$37:$Z$37,$E1064:$AC1064)+'5N inverse'!$A$16*$C1065/Setup!$B$17+INDEX('5N inverse'!$A$16:$Y$16,1,'5N mesh'!$B$7+1)*Setup!$B$22</f>
        <v>0</v>
      </c>
      <c r="S1065" s="0" t="n">
        <f aca="false">SUMPRODUCT('5N inverse'!$A$17:$Y$17,'5N mesh'!$B$37:$Z$37,$E1064:$AC1064)+'5N inverse'!$A$17*$C1065/Setup!$B$17+INDEX('5N inverse'!$A$17:$Y$17,1,'5N mesh'!$B$7+1)*Setup!$B$22</f>
        <v>0</v>
      </c>
      <c r="T1065" s="0" t="n">
        <f aca="false">SUMPRODUCT('5N inverse'!$A$18:$Y$18,'5N mesh'!$B$37:$Z$37,$E1064:$AC1064)+'5N inverse'!$A$18*$C1065/Setup!$B$17+INDEX('5N inverse'!$A$18:$Y$18,1,'5N mesh'!$B$7+1)*Setup!$B$22</f>
        <v>0</v>
      </c>
      <c r="U1065" s="0" t="n">
        <f aca="false">SUMPRODUCT('5N inverse'!$A$19:$Y$19,'5N mesh'!$B$37:$Z$37,$E1064:$AC1064)+'5N inverse'!$A$19*$C1065/Setup!$B$17+INDEX('5N inverse'!$A$19:$Y$19,1,'5N mesh'!$B$7+1)*Setup!$B$22</f>
        <v>0</v>
      </c>
      <c r="V1065" s="0" t="n">
        <f aca="false">SUMPRODUCT('5N inverse'!$A$20:$Y$20,'5N mesh'!$B$37:$Z$37,$E1064:$AC1064)+'5N inverse'!$A$20*$C1065/Setup!$B$17+INDEX('5N inverse'!$A$20:$Y$20,1,'5N mesh'!$B$7+1)*Setup!$B$22</f>
        <v>0</v>
      </c>
      <c r="W1065" s="0" t="n">
        <f aca="false">SUMPRODUCT('5N inverse'!$A$21:$Y$21,'5N mesh'!$B$37:$Z$37,$E1064:$AC1064)+'5N inverse'!$A$21*$C1065/Setup!$B$17+INDEX('5N inverse'!$A$21:$Y$21,1,'5N mesh'!$B$7+1)*Setup!$B$22</f>
        <v>0</v>
      </c>
      <c r="X1065" s="0" t="n">
        <f aca="false">SUMPRODUCT('5N inverse'!$A$22:$Y$22,'5N mesh'!$B$37:$Z$37,$E1064:$AC1064)+'5N inverse'!$A$22*$C1065/Setup!$B$17+INDEX('5N inverse'!$A$22:$Y$22,1,'5N mesh'!$B$7+1)*Setup!$B$22</f>
        <v>0</v>
      </c>
      <c r="Y1065" s="0" t="n">
        <f aca="false">SUMPRODUCT('5N inverse'!$A$23:$Y$23,'5N mesh'!$B$37:$Z$37,$E1064:$AC1064)+'5N inverse'!$A$23*$C1065/Setup!$B$17+INDEX('5N inverse'!$A$23:$Y$23,1,'5N mesh'!$B$7+1)*Setup!$B$22</f>
        <v>0</v>
      </c>
      <c r="Z1065" s="0" t="n">
        <f aca="false">SUMPRODUCT('5N inverse'!$A$24:$Y$24,'5N mesh'!$B$37:$Z$37,$E1064:$AC1064)+'5N inverse'!$A$24*$C1065/Setup!$B$17+INDEX('5N inverse'!$A$24:$Y$24,1,'5N mesh'!$B$7+1)*Setup!$B$22</f>
        <v>0</v>
      </c>
      <c r="AA1065" s="0" t="n">
        <f aca="false">SUMPRODUCT('5N inverse'!$A$25:$Y$25,'5N mesh'!$B$37:$Z$37,$E1064:$AC1064)+'5N inverse'!$A$25*$C1065/Setup!$B$17+INDEX('5N inverse'!$A$25:$Y$25,1,'5N mesh'!$B$7+1)*Setup!$B$22</f>
        <v>0</v>
      </c>
      <c r="AB1065" s="0" t="n">
        <f aca="false">SUMPRODUCT('5N inverse'!$A$26:$Y$26,'5N mesh'!$B$37:$Z$37,$E1064:$AC1064)+'5N inverse'!$A$26*$C1065/Setup!$B$17+INDEX('5N inverse'!$A$26:$Y$26,1,'5N mesh'!$B$7+1)*Setup!$B$22</f>
        <v>0</v>
      </c>
      <c r="AC1065" s="0" t="n">
        <f aca="false">SUMPRODUCT('5N inverse'!$A$27:$Y$27,'5N mesh'!$B$37:$Z$37,$E1064:$AC1064)+'5N inverse'!$A$27*$C1065/Setup!$B$17+INDEX('5N inverse'!$A$27:$Y$27,1,'5N mesh'!$B$7+1)*Setup!$B$22</f>
        <v>0</v>
      </c>
    </row>
    <row r="1066" customFormat="false" ht="15" hidden="false" customHeight="false" outlineLevel="0" collapsed="false">
      <c r="A1066" s="0" t="n">
        <v>1061</v>
      </c>
      <c r="B1066" s="0" t="n">
        <f aca="false">A1066*Setup!$B$11/3600</f>
        <v>88.4166666666667</v>
      </c>
      <c r="C1066" s="0" t="n">
        <f aca="false">Setup!$B$7+Setup!$B$8*COS(2*PI()*(B1066-Setup!$B$9)/24)</f>
        <v>27.9762253528893</v>
      </c>
      <c r="D1066" s="0" t="n">
        <f aca="false">(C1066-E1066)/Setup!$B$17</f>
        <v>22.7254991835975</v>
      </c>
      <c r="E1066" s="0" t="n">
        <f aca="false">SUMPRODUCT('5N inverse'!$A$3:$Y$3,'5N mesh'!$B$37:$Z$37,$E1065:$AC1065)+'5N inverse'!$A$3*$C1066/Setup!$B$17+INDEX('5N inverse'!$A$3:$Y$3,1,'5N mesh'!$B$7+1)*Setup!$B$22</f>
        <v>25.0219104590216</v>
      </c>
      <c r="F1066" s="0" t="n">
        <f aca="false">SUMPRODUCT('5N inverse'!$A$4:$Y$4,'5N mesh'!$B$37:$Z$37,$E1065:$AC1065)+'5N inverse'!$A$4*$C1066/Setup!$B$17+INDEX('5N inverse'!$A$4:$Y$4,1,'5N mesh'!$B$7+1)*Setup!$B$22</f>
        <v>23.3645132014292</v>
      </c>
      <c r="G1066" s="0" t="n">
        <f aca="false">SUMPRODUCT('5N inverse'!$A$5:$Y$5,'5N mesh'!$B$37:$Z$37,$E1065:$AC1065)+'5N inverse'!$A$5*$C1066/Setup!$B$17+INDEX('5N inverse'!$A$5:$Y$5,1,'5N mesh'!$B$7+1)*Setup!$B$22</f>
        <v>20.0497186862443</v>
      </c>
      <c r="H1066" s="0" t="n">
        <f aca="false">SUMPRODUCT('5N inverse'!$A$6:$Y$6,'5N mesh'!$B$37:$Z$37,$E1065:$AC1065)+'5N inverse'!$A$6*$C1066/Setup!$B$17+INDEX('5N inverse'!$A$6:$Y$6,1,'5N mesh'!$B$7+1)*Setup!$B$22</f>
        <v>16.7349241710594</v>
      </c>
      <c r="I1066" s="0" t="n">
        <f aca="false">SUMPRODUCT('5N inverse'!$A$7:$Y$7,'5N mesh'!$B$37:$Z$37,$E1065:$AC1065)+'5N inverse'!$A$7*$C1066/Setup!$B$17+INDEX('5N inverse'!$A$7:$Y$7,1,'5N mesh'!$B$7+1)*Setup!$B$22</f>
        <v>15.0775269134669</v>
      </c>
      <c r="J1066" s="0" t="n">
        <f aca="false">SUMPRODUCT('5N inverse'!$A$8:$Y$8,'5N mesh'!$B$37:$Z$37,$E1065:$AC1065)+'5N inverse'!$A$8*$C1066/Setup!$B$17+INDEX('5N inverse'!$A$8:$Y$8,1,'5N mesh'!$B$7+1)*Setup!$B$22</f>
        <v>0</v>
      </c>
      <c r="K1066" s="0" t="n">
        <f aca="false">SUMPRODUCT('5N inverse'!$A$9:$Y$9,'5N mesh'!$B$37:$Z$37,$E1065:$AC1065)+'5N inverse'!$A$9*$C1066/Setup!$B$17+INDEX('5N inverse'!$A$9:$Y$9,1,'5N mesh'!$B$7+1)*Setup!$B$22</f>
        <v>0</v>
      </c>
      <c r="L1066" s="0" t="n">
        <f aca="false">SUMPRODUCT('5N inverse'!$A$10:$Y$10,'5N mesh'!$B$37:$Z$37,$E1065:$AC1065)+'5N inverse'!$A$10*$C1066/Setup!$B$17+INDEX('5N inverse'!$A$10:$Y$10,1,'5N mesh'!$B$7+1)*Setup!$B$22</f>
        <v>0</v>
      </c>
      <c r="M1066" s="0" t="n">
        <f aca="false">SUMPRODUCT('5N inverse'!$A$11:$Y$11,'5N mesh'!$B$37:$Z$37,$E1065:$AC1065)+'5N inverse'!$A$11*$C1066/Setup!$B$17+INDEX('5N inverse'!$A$11:$Y$11,1,'5N mesh'!$B$7+1)*Setup!$B$22</f>
        <v>0</v>
      </c>
      <c r="N1066" s="0" t="n">
        <f aca="false">SUMPRODUCT('5N inverse'!$A$12:$Y$12,'5N mesh'!$B$37:$Z$37,$E1065:$AC1065)+'5N inverse'!$A$12*$C1066/Setup!$B$17+INDEX('5N inverse'!$A$12:$Y$12,1,'5N mesh'!$B$7+1)*Setup!$B$22</f>
        <v>0</v>
      </c>
      <c r="O1066" s="0" t="n">
        <f aca="false">SUMPRODUCT('5N inverse'!$A$13:$Y$13,'5N mesh'!$B$37:$Z$37,$E1065:$AC1065)+'5N inverse'!$A$13*$C1066/Setup!$B$17+INDEX('5N inverse'!$A$13:$Y$13,1,'5N mesh'!$B$7+1)*Setup!$B$22</f>
        <v>0</v>
      </c>
      <c r="P1066" s="0" t="n">
        <f aca="false">SUMPRODUCT('5N inverse'!$A$14:$Y$14,'5N mesh'!$B$37:$Z$37,$E1065:$AC1065)+'5N inverse'!$A$14*$C1066/Setup!$B$17+INDEX('5N inverse'!$A$14:$Y$14,1,'5N mesh'!$B$7+1)*Setup!$B$22</f>
        <v>0</v>
      </c>
      <c r="Q1066" s="0" t="n">
        <f aca="false">SUMPRODUCT('5N inverse'!$A$15:$Y$15,'5N mesh'!$B$37:$Z$37,$E1065:$AC1065)+'5N inverse'!$A$15*$C1066/Setup!$B$17+INDEX('5N inverse'!$A$15:$Y$15,1,'5N mesh'!$B$7+1)*Setup!$B$22</f>
        <v>0</v>
      </c>
      <c r="R1066" s="0" t="n">
        <f aca="false">SUMPRODUCT('5N inverse'!$A$16:$Y$16,'5N mesh'!$B$37:$Z$37,$E1065:$AC1065)+'5N inverse'!$A$16*$C1066/Setup!$B$17+INDEX('5N inverse'!$A$16:$Y$16,1,'5N mesh'!$B$7+1)*Setup!$B$22</f>
        <v>0</v>
      </c>
      <c r="S1066" s="0" t="n">
        <f aca="false">SUMPRODUCT('5N inverse'!$A$17:$Y$17,'5N mesh'!$B$37:$Z$37,$E1065:$AC1065)+'5N inverse'!$A$17*$C1066/Setup!$B$17+INDEX('5N inverse'!$A$17:$Y$17,1,'5N mesh'!$B$7+1)*Setup!$B$22</f>
        <v>0</v>
      </c>
      <c r="T1066" s="0" t="n">
        <f aca="false">SUMPRODUCT('5N inverse'!$A$18:$Y$18,'5N mesh'!$B$37:$Z$37,$E1065:$AC1065)+'5N inverse'!$A$18*$C1066/Setup!$B$17+INDEX('5N inverse'!$A$18:$Y$18,1,'5N mesh'!$B$7+1)*Setup!$B$22</f>
        <v>0</v>
      </c>
      <c r="U1066" s="0" t="n">
        <f aca="false">SUMPRODUCT('5N inverse'!$A$19:$Y$19,'5N mesh'!$B$37:$Z$37,$E1065:$AC1065)+'5N inverse'!$A$19*$C1066/Setup!$B$17+INDEX('5N inverse'!$A$19:$Y$19,1,'5N mesh'!$B$7+1)*Setup!$B$22</f>
        <v>0</v>
      </c>
      <c r="V1066" s="0" t="n">
        <f aca="false">SUMPRODUCT('5N inverse'!$A$20:$Y$20,'5N mesh'!$B$37:$Z$37,$E1065:$AC1065)+'5N inverse'!$A$20*$C1066/Setup!$B$17+INDEX('5N inverse'!$A$20:$Y$20,1,'5N mesh'!$B$7+1)*Setup!$B$22</f>
        <v>0</v>
      </c>
      <c r="W1066" s="0" t="n">
        <f aca="false">SUMPRODUCT('5N inverse'!$A$21:$Y$21,'5N mesh'!$B$37:$Z$37,$E1065:$AC1065)+'5N inverse'!$A$21*$C1066/Setup!$B$17+INDEX('5N inverse'!$A$21:$Y$21,1,'5N mesh'!$B$7+1)*Setup!$B$22</f>
        <v>0</v>
      </c>
      <c r="X1066" s="0" t="n">
        <f aca="false">SUMPRODUCT('5N inverse'!$A$22:$Y$22,'5N mesh'!$B$37:$Z$37,$E1065:$AC1065)+'5N inverse'!$A$22*$C1066/Setup!$B$17+INDEX('5N inverse'!$A$22:$Y$22,1,'5N mesh'!$B$7+1)*Setup!$B$22</f>
        <v>0</v>
      </c>
      <c r="Y1066" s="0" t="n">
        <f aca="false">SUMPRODUCT('5N inverse'!$A$23:$Y$23,'5N mesh'!$B$37:$Z$37,$E1065:$AC1065)+'5N inverse'!$A$23*$C1066/Setup!$B$17+INDEX('5N inverse'!$A$23:$Y$23,1,'5N mesh'!$B$7+1)*Setup!$B$22</f>
        <v>0</v>
      </c>
      <c r="Z1066" s="0" t="n">
        <f aca="false">SUMPRODUCT('5N inverse'!$A$24:$Y$24,'5N mesh'!$B$37:$Z$37,$E1065:$AC1065)+'5N inverse'!$A$24*$C1066/Setup!$B$17+INDEX('5N inverse'!$A$24:$Y$24,1,'5N mesh'!$B$7+1)*Setup!$B$22</f>
        <v>0</v>
      </c>
      <c r="AA1066" s="0" t="n">
        <f aca="false">SUMPRODUCT('5N inverse'!$A$25:$Y$25,'5N mesh'!$B$37:$Z$37,$E1065:$AC1065)+'5N inverse'!$A$25*$C1066/Setup!$B$17+INDEX('5N inverse'!$A$25:$Y$25,1,'5N mesh'!$B$7+1)*Setup!$B$22</f>
        <v>0</v>
      </c>
      <c r="AB1066" s="0" t="n">
        <f aca="false">SUMPRODUCT('5N inverse'!$A$26:$Y$26,'5N mesh'!$B$37:$Z$37,$E1065:$AC1065)+'5N inverse'!$A$26*$C1066/Setup!$B$17+INDEX('5N inverse'!$A$26:$Y$26,1,'5N mesh'!$B$7+1)*Setup!$B$22</f>
        <v>0</v>
      </c>
      <c r="AC1066" s="0" t="n">
        <f aca="false">SUMPRODUCT('5N inverse'!$A$27:$Y$27,'5N mesh'!$B$37:$Z$37,$E1065:$AC1065)+'5N inverse'!$A$27*$C1066/Setup!$B$17+INDEX('5N inverse'!$A$27:$Y$27,1,'5N mesh'!$B$7+1)*Setup!$B$22</f>
        <v>0</v>
      </c>
    </row>
    <row r="1067" customFormat="false" ht="15" hidden="false" customHeight="false" outlineLevel="0" collapsed="false">
      <c r="A1067" s="0" t="n">
        <v>1062</v>
      </c>
      <c r="B1067" s="0" t="n">
        <f aca="false">A1067*Setup!$B$11/3600</f>
        <v>88.5</v>
      </c>
      <c r="C1067" s="0" t="n">
        <f aca="false">Setup!$B$7+Setup!$B$8*COS(2*PI()*(B1067-Setup!$B$9)/24)</f>
        <v>27.9657794454952</v>
      </c>
      <c r="D1067" s="0" t="n">
        <f aca="false">(C1067-E1067)/Setup!$B$17</f>
        <v>22.3798228876732</v>
      </c>
      <c r="E1067" s="0" t="n">
        <f aca="false">SUMPRODUCT('5N inverse'!$A$3:$Y$3,'5N mesh'!$B$37:$Z$37,$E1066:$AC1066)+'5N inverse'!$A$3*$C1067/Setup!$B$17+INDEX('5N inverse'!$A$3:$Y$3,1,'5N mesh'!$B$7+1)*Setup!$B$22</f>
        <v>25.0564024700977</v>
      </c>
      <c r="F1067" s="0" t="n">
        <f aca="false">SUMPRODUCT('5N inverse'!$A$4:$Y$4,'5N mesh'!$B$37:$Z$37,$E1066:$AC1066)+'5N inverse'!$A$4*$C1067/Setup!$B$17+INDEX('5N inverse'!$A$4:$Y$4,1,'5N mesh'!$B$7+1)*Setup!$B$22</f>
        <v>23.3933111062526</v>
      </c>
      <c r="G1067" s="0" t="n">
        <f aca="false">SUMPRODUCT('5N inverse'!$A$5:$Y$5,'5N mesh'!$B$37:$Z$37,$E1066:$AC1066)+'5N inverse'!$A$5*$C1067/Setup!$B$17+INDEX('5N inverse'!$A$5:$Y$5,1,'5N mesh'!$B$7+1)*Setup!$B$22</f>
        <v>20.0671283785622</v>
      </c>
      <c r="H1067" s="0" t="n">
        <f aca="false">SUMPRODUCT('5N inverse'!$A$6:$Y$6,'5N mesh'!$B$37:$Z$37,$E1066:$AC1066)+'5N inverse'!$A$6*$C1067/Setup!$B$17+INDEX('5N inverse'!$A$6:$Y$6,1,'5N mesh'!$B$7+1)*Setup!$B$22</f>
        <v>16.7409456508718</v>
      </c>
      <c r="I1067" s="0" t="n">
        <f aca="false">SUMPRODUCT('5N inverse'!$A$7:$Y$7,'5N mesh'!$B$37:$Z$37,$E1066:$AC1066)+'5N inverse'!$A$7*$C1067/Setup!$B$17+INDEX('5N inverse'!$A$7:$Y$7,1,'5N mesh'!$B$7+1)*Setup!$B$22</f>
        <v>15.0778542870266</v>
      </c>
      <c r="J1067" s="0" t="n">
        <f aca="false">SUMPRODUCT('5N inverse'!$A$8:$Y$8,'5N mesh'!$B$37:$Z$37,$E1066:$AC1066)+'5N inverse'!$A$8*$C1067/Setup!$B$17+INDEX('5N inverse'!$A$8:$Y$8,1,'5N mesh'!$B$7+1)*Setup!$B$22</f>
        <v>0</v>
      </c>
      <c r="K1067" s="0" t="n">
        <f aca="false">SUMPRODUCT('5N inverse'!$A$9:$Y$9,'5N mesh'!$B$37:$Z$37,$E1066:$AC1066)+'5N inverse'!$A$9*$C1067/Setup!$B$17+INDEX('5N inverse'!$A$9:$Y$9,1,'5N mesh'!$B$7+1)*Setup!$B$22</f>
        <v>0</v>
      </c>
      <c r="L1067" s="0" t="n">
        <f aca="false">SUMPRODUCT('5N inverse'!$A$10:$Y$10,'5N mesh'!$B$37:$Z$37,$E1066:$AC1066)+'5N inverse'!$A$10*$C1067/Setup!$B$17+INDEX('5N inverse'!$A$10:$Y$10,1,'5N mesh'!$B$7+1)*Setup!$B$22</f>
        <v>0</v>
      </c>
      <c r="M1067" s="0" t="n">
        <f aca="false">SUMPRODUCT('5N inverse'!$A$11:$Y$11,'5N mesh'!$B$37:$Z$37,$E1066:$AC1066)+'5N inverse'!$A$11*$C1067/Setup!$B$17+INDEX('5N inverse'!$A$11:$Y$11,1,'5N mesh'!$B$7+1)*Setup!$B$22</f>
        <v>0</v>
      </c>
      <c r="N1067" s="0" t="n">
        <f aca="false">SUMPRODUCT('5N inverse'!$A$12:$Y$12,'5N mesh'!$B$37:$Z$37,$E1066:$AC1066)+'5N inverse'!$A$12*$C1067/Setup!$B$17+INDEX('5N inverse'!$A$12:$Y$12,1,'5N mesh'!$B$7+1)*Setup!$B$22</f>
        <v>0</v>
      </c>
      <c r="O1067" s="0" t="n">
        <f aca="false">SUMPRODUCT('5N inverse'!$A$13:$Y$13,'5N mesh'!$B$37:$Z$37,$E1066:$AC1066)+'5N inverse'!$A$13*$C1067/Setup!$B$17+INDEX('5N inverse'!$A$13:$Y$13,1,'5N mesh'!$B$7+1)*Setup!$B$22</f>
        <v>0</v>
      </c>
      <c r="P1067" s="0" t="n">
        <f aca="false">SUMPRODUCT('5N inverse'!$A$14:$Y$14,'5N mesh'!$B$37:$Z$37,$E1066:$AC1066)+'5N inverse'!$A$14*$C1067/Setup!$B$17+INDEX('5N inverse'!$A$14:$Y$14,1,'5N mesh'!$B$7+1)*Setup!$B$22</f>
        <v>0</v>
      </c>
      <c r="Q1067" s="0" t="n">
        <f aca="false">SUMPRODUCT('5N inverse'!$A$15:$Y$15,'5N mesh'!$B$37:$Z$37,$E1066:$AC1066)+'5N inverse'!$A$15*$C1067/Setup!$B$17+INDEX('5N inverse'!$A$15:$Y$15,1,'5N mesh'!$B$7+1)*Setup!$B$22</f>
        <v>0</v>
      </c>
      <c r="R1067" s="0" t="n">
        <f aca="false">SUMPRODUCT('5N inverse'!$A$16:$Y$16,'5N mesh'!$B$37:$Z$37,$E1066:$AC1066)+'5N inverse'!$A$16*$C1067/Setup!$B$17+INDEX('5N inverse'!$A$16:$Y$16,1,'5N mesh'!$B$7+1)*Setup!$B$22</f>
        <v>0</v>
      </c>
      <c r="S1067" s="0" t="n">
        <f aca="false">SUMPRODUCT('5N inverse'!$A$17:$Y$17,'5N mesh'!$B$37:$Z$37,$E1066:$AC1066)+'5N inverse'!$A$17*$C1067/Setup!$B$17+INDEX('5N inverse'!$A$17:$Y$17,1,'5N mesh'!$B$7+1)*Setup!$B$22</f>
        <v>0</v>
      </c>
      <c r="T1067" s="0" t="n">
        <f aca="false">SUMPRODUCT('5N inverse'!$A$18:$Y$18,'5N mesh'!$B$37:$Z$37,$E1066:$AC1066)+'5N inverse'!$A$18*$C1067/Setup!$B$17+INDEX('5N inverse'!$A$18:$Y$18,1,'5N mesh'!$B$7+1)*Setup!$B$22</f>
        <v>0</v>
      </c>
      <c r="U1067" s="0" t="n">
        <f aca="false">SUMPRODUCT('5N inverse'!$A$19:$Y$19,'5N mesh'!$B$37:$Z$37,$E1066:$AC1066)+'5N inverse'!$A$19*$C1067/Setup!$B$17+INDEX('5N inverse'!$A$19:$Y$19,1,'5N mesh'!$B$7+1)*Setup!$B$22</f>
        <v>0</v>
      </c>
      <c r="V1067" s="0" t="n">
        <f aca="false">SUMPRODUCT('5N inverse'!$A$20:$Y$20,'5N mesh'!$B$37:$Z$37,$E1066:$AC1066)+'5N inverse'!$A$20*$C1067/Setup!$B$17+INDEX('5N inverse'!$A$20:$Y$20,1,'5N mesh'!$B$7+1)*Setup!$B$22</f>
        <v>0</v>
      </c>
      <c r="W1067" s="0" t="n">
        <f aca="false">SUMPRODUCT('5N inverse'!$A$21:$Y$21,'5N mesh'!$B$37:$Z$37,$E1066:$AC1066)+'5N inverse'!$A$21*$C1067/Setup!$B$17+INDEX('5N inverse'!$A$21:$Y$21,1,'5N mesh'!$B$7+1)*Setup!$B$22</f>
        <v>0</v>
      </c>
      <c r="X1067" s="0" t="n">
        <f aca="false">SUMPRODUCT('5N inverse'!$A$22:$Y$22,'5N mesh'!$B$37:$Z$37,$E1066:$AC1066)+'5N inverse'!$A$22*$C1067/Setup!$B$17+INDEX('5N inverse'!$A$22:$Y$22,1,'5N mesh'!$B$7+1)*Setup!$B$22</f>
        <v>0</v>
      </c>
      <c r="Y1067" s="0" t="n">
        <f aca="false">SUMPRODUCT('5N inverse'!$A$23:$Y$23,'5N mesh'!$B$37:$Z$37,$E1066:$AC1066)+'5N inverse'!$A$23*$C1067/Setup!$B$17+INDEX('5N inverse'!$A$23:$Y$23,1,'5N mesh'!$B$7+1)*Setup!$B$22</f>
        <v>0</v>
      </c>
      <c r="Z1067" s="0" t="n">
        <f aca="false">SUMPRODUCT('5N inverse'!$A$24:$Y$24,'5N mesh'!$B$37:$Z$37,$E1066:$AC1066)+'5N inverse'!$A$24*$C1067/Setup!$B$17+INDEX('5N inverse'!$A$24:$Y$24,1,'5N mesh'!$B$7+1)*Setup!$B$22</f>
        <v>0</v>
      </c>
      <c r="AA1067" s="0" t="n">
        <f aca="false">SUMPRODUCT('5N inverse'!$A$25:$Y$25,'5N mesh'!$B$37:$Z$37,$E1066:$AC1066)+'5N inverse'!$A$25*$C1067/Setup!$B$17+INDEX('5N inverse'!$A$25:$Y$25,1,'5N mesh'!$B$7+1)*Setup!$B$22</f>
        <v>0</v>
      </c>
      <c r="AB1067" s="0" t="n">
        <f aca="false">SUMPRODUCT('5N inverse'!$A$26:$Y$26,'5N mesh'!$B$37:$Z$37,$E1066:$AC1066)+'5N inverse'!$A$26*$C1067/Setup!$B$17+INDEX('5N inverse'!$A$26:$Y$26,1,'5N mesh'!$B$7+1)*Setup!$B$22</f>
        <v>0</v>
      </c>
      <c r="AC1067" s="0" t="n">
        <f aca="false">SUMPRODUCT('5N inverse'!$A$27:$Y$27,'5N mesh'!$B$37:$Z$37,$E1066:$AC1066)+'5N inverse'!$A$27*$C1067/Setup!$B$17+INDEX('5N inverse'!$A$27:$Y$27,1,'5N mesh'!$B$7+1)*Setup!$B$22</f>
        <v>0</v>
      </c>
    </row>
    <row r="1068" customFormat="false" ht="15" hidden="false" customHeight="false" outlineLevel="0" collapsed="false">
      <c r="A1068" s="0" t="n">
        <v>1063</v>
      </c>
      <c r="B1068" s="0" t="n">
        <f aca="false">A1068*Setup!$B$11/3600</f>
        <v>88.5833333333333</v>
      </c>
      <c r="C1068" s="0" t="n">
        <f aca="false">Setup!$B$7+Setup!$B$8*COS(2*PI()*(B1068-Setup!$B$9)/24)</f>
        <v>27.953446041871</v>
      </c>
      <c r="D1068" s="0" t="n">
        <f aca="false">(C1068-E1068)/Setup!$B$17</f>
        <v>22.0243807592945</v>
      </c>
      <c r="E1068" s="0" t="n">
        <f aca="false">SUMPRODUCT('5N inverse'!$A$3:$Y$3,'5N mesh'!$B$37:$Z$37,$E1067:$AC1067)+'5N inverse'!$A$3*$C1068/Setup!$B$17+INDEX('5N inverse'!$A$3:$Y$3,1,'5N mesh'!$B$7+1)*Setup!$B$22</f>
        <v>25.0902765431628</v>
      </c>
      <c r="F1068" s="0" t="n">
        <f aca="false">SUMPRODUCT('5N inverse'!$A$4:$Y$4,'5N mesh'!$B$37:$Z$37,$E1067:$AC1067)+'5N inverse'!$A$4*$C1068/Setup!$B$17+INDEX('5N inverse'!$A$4:$Y$4,1,'5N mesh'!$B$7+1)*Setup!$B$22</f>
        <v>23.4215937917768</v>
      </c>
      <c r="G1068" s="0" t="n">
        <f aca="false">SUMPRODUCT('5N inverse'!$A$5:$Y$5,'5N mesh'!$B$37:$Z$37,$E1067:$AC1067)+'5N inverse'!$A$5*$C1068/Setup!$B$17+INDEX('5N inverse'!$A$5:$Y$5,1,'5N mesh'!$B$7+1)*Setup!$B$22</f>
        <v>20.0842282890049</v>
      </c>
      <c r="H1068" s="0" t="n">
        <f aca="false">SUMPRODUCT('5N inverse'!$A$6:$Y$6,'5N mesh'!$B$37:$Z$37,$E1067:$AC1067)+'5N inverse'!$A$6*$C1068/Setup!$B$17+INDEX('5N inverse'!$A$6:$Y$6,1,'5N mesh'!$B$7+1)*Setup!$B$22</f>
        <v>16.746862786233</v>
      </c>
      <c r="I1068" s="0" t="n">
        <f aca="false">SUMPRODUCT('5N inverse'!$A$7:$Y$7,'5N mesh'!$B$37:$Z$37,$E1067:$AC1067)+'5N inverse'!$A$7*$C1068/Setup!$B$17+INDEX('5N inverse'!$A$7:$Y$7,1,'5N mesh'!$B$7+1)*Setup!$B$22</f>
        <v>15.078180034847</v>
      </c>
      <c r="J1068" s="0" t="n">
        <f aca="false">SUMPRODUCT('5N inverse'!$A$8:$Y$8,'5N mesh'!$B$37:$Z$37,$E1067:$AC1067)+'5N inverse'!$A$8*$C1068/Setup!$B$17+INDEX('5N inverse'!$A$8:$Y$8,1,'5N mesh'!$B$7+1)*Setup!$B$22</f>
        <v>0</v>
      </c>
      <c r="K1068" s="0" t="n">
        <f aca="false">SUMPRODUCT('5N inverse'!$A$9:$Y$9,'5N mesh'!$B$37:$Z$37,$E1067:$AC1067)+'5N inverse'!$A$9*$C1068/Setup!$B$17+INDEX('5N inverse'!$A$9:$Y$9,1,'5N mesh'!$B$7+1)*Setup!$B$22</f>
        <v>0</v>
      </c>
      <c r="L1068" s="0" t="n">
        <f aca="false">SUMPRODUCT('5N inverse'!$A$10:$Y$10,'5N mesh'!$B$37:$Z$37,$E1067:$AC1067)+'5N inverse'!$A$10*$C1068/Setup!$B$17+INDEX('5N inverse'!$A$10:$Y$10,1,'5N mesh'!$B$7+1)*Setup!$B$22</f>
        <v>0</v>
      </c>
      <c r="M1068" s="0" t="n">
        <f aca="false">SUMPRODUCT('5N inverse'!$A$11:$Y$11,'5N mesh'!$B$37:$Z$37,$E1067:$AC1067)+'5N inverse'!$A$11*$C1068/Setup!$B$17+INDEX('5N inverse'!$A$11:$Y$11,1,'5N mesh'!$B$7+1)*Setup!$B$22</f>
        <v>0</v>
      </c>
      <c r="N1068" s="0" t="n">
        <f aca="false">SUMPRODUCT('5N inverse'!$A$12:$Y$12,'5N mesh'!$B$37:$Z$37,$E1067:$AC1067)+'5N inverse'!$A$12*$C1068/Setup!$B$17+INDEX('5N inverse'!$A$12:$Y$12,1,'5N mesh'!$B$7+1)*Setup!$B$22</f>
        <v>0</v>
      </c>
      <c r="O1068" s="0" t="n">
        <f aca="false">SUMPRODUCT('5N inverse'!$A$13:$Y$13,'5N mesh'!$B$37:$Z$37,$E1067:$AC1067)+'5N inverse'!$A$13*$C1068/Setup!$B$17+INDEX('5N inverse'!$A$13:$Y$13,1,'5N mesh'!$B$7+1)*Setup!$B$22</f>
        <v>0</v>
      </c>
      <c r="P1068" s="0" t="n">
        <f aca="false">SUMPRODUCT('5N inverse'!$A$14:$Y$14,'5N mesh'!$B$37:$Z$37,$E1067:$AC1067)+'5N inverse'!$A$14*$C1068/Setup!$B$17+INDEX('5N inverse'!$A$14:$Y$14,1,'5N mesh'!$B$7+1)*Setup!$B$22</f>
        <v>0</v>
      </c>
      <c r="Q1068" s="0" t="n">
        <f aca="false">SUMPRODUCT('5N inverse'!$A$15:$Y$15,'5N mesh'!$B$37:$Z$37,$E1067:$AC1067)+'5N inverse'!$A$15*$C1068/Setup!$B$17+INDEX('5N inverse'!$A$15:$Y$15,1,'5N mesh'!$B$7+1)*Setup!$B$22</f>
        <v>0</v>
      </c>
      <c r="R1068" s="0" t="n">
        <f aca="false">SUMPRODUCT('5N inverse'!$A$16:$Y$16,'5N mesh'!$B$37:$Z$37,$E1067:$AC1067)+'5N inverse'!$A$16*$C1068/Setup!$B$17+INDEX('5N inverse'!$A$16:$Y$16,1,'5N mesh'!$B$7+1)*Setup!$B$22</f>
        <v>0</v>
      </c>
      <c r="S1068" s="0" t="n">
        <f aca="false">SUMPRODUCT('5N inverse'!$A$17:$Y$17,'5N mesh'!$B$37:$Z$37,$E1067:$AC1067)+'5N inverse'!$A$17*$C1068/Setup!$B$17+INDEX('5N inverse'!$A$17:$Y$17,1,'5N mesh'!$B$7+1)*Setup!$B$22</f>
        <v>0</v>
      </c>
      <c r="T1068" s="0" t="n">
        <f aca="false">SUMPRODUCT('5N inverse'!$A$18:$Y$18,'5N mesh'!$B$37:$Z$37,$E1067:$AC1067)+'5N inverse'!$A$18*$C1068/Setup!$B$17+INDEX('5N inverse'!$A$18:$Y$18,1,'5N mesh'!$B$7+1)*Setup!$B$22</f>
        <v>0</v>
      </c>
      <c r="U1068" s="0" t="n">
        <f aca="false">SUMPRODUCT('5N inverse'!$A$19:$Y$19,'5N mesh'!$B$37:$Z$37,$E1067:$AC1067)+'5N inverse'!$A$19*$C1068/Setup!$B$17+INDEX('5N inverse'!$A$19:$Y$19,1,'5N mesh'!$B$7+1)*Setup!$B$22</f>
        <v>0</v>
      </c>
      <c r="V1068" s="0" t="n">
        <f aca="false">SUMPRODUCT('5N inverse'!$A$20:$Y$20,'5N mesh'!$B$37:$Z$37,$E1067:$AC1067)+'5N inverse'!$A$20*$C1068/Setup!$B$17+INDEX('5N inverse'!$A$20:$Y$20,1,'5N mesh'!$B$7+1)*Setup!$B$22</f>
        <v>0</v>
      </c>
      <c r="W1068" s="0" t="n">
        <f aca="false">SUMPRODUCT('5N inverse'!$A$21:$Y$21,'5N mesh'!$B$37:$Z$37,$E1067:$AC1067)+'5N inverse'!$A$21*$C1068/Setup!$B$17+INDEX('5N inverse'!$A$21:$Y$21,1,'5N mesh'!$B$7+1)*Setup!$B$22</f>
        <v>0</v>
      </c>
      <c r="X1068" s="0" t="n">
        <f aca="false">SUMPRODUCT('5N inverse'!$A$22:$Y$22,'5N mesh'!$B$37:$Z$37,$E1067:$AC1067)+'5N inverse'!$A$22*$C1068/Setup!$B$17+INDEX('5N inverse'!$A$22:$Y$22,1,'5N mesh'!$B$7+1)*Setup!$B$22</f>
        <v>0</v>
      </c>
      <c r="Y1068" s="0" t="n">
        <f aca="false">SUMPRODUCT('5N inverse'!$A$23:$Y$23,'5N mesh'!$B$37:$Z$37,$E1067:$AC1067)+'5N inverse'!$A$23*$C1068/Setup!$B$17+INDEX('5N inverse'!$A$23:$Y$23,1,'5N mesh'!$B$7+1)*Setup!$B$22</f>
        <v>0</v>
      </c>
      <c r="Z1068" s="0" t="n">
        <f aca="false">SUMPRODUCT('5N inverse'!$A$24:$Y$24,'5N mesh'!$B$37:$Z$37,$E1067:$AC1067)+'5N inverse'!$A$24*$C1068/Setup!$B$17+INDEX('5N inverse'!$A$24:$Y$24,1,'5N mesh'!$B$7+1)*Setup!$B$22</f>
        <v>0</v>
      </c>
      <c r="AA1068" s="0" t="n">
        <f aca="false">SUMPRODUCT('5N inverse'!$A$25:$Y$25,'5N mesh'!$B$37:$Z$37,$E1067:$AC1067)+'5N inverse'!$A$25*$C1068/Setup!$B$17+INDEX('5N inverse'!$A$25:$Y$25,1,'5N mesh'!$B$7+1)*Setup!$B$22</f>
        <v>0</v>
      </c>
      <c r="AB1068" s="0" t="n">
        <f aca="false">SUMPRODUCT('5N inverse'!$A$26:$Y$26,'5N mesh'!$B$37:$Z$37,$E1067:$AC1067)+'5N inverse'!$A$26*$C1068/Setup!$B$17+INDEX('5N inverse'!$A$26:$Y$26,1,'5N mesh'!$B$7+1)*Setup!$B$22</f>
        <v>0</v>
      </c>
      <c r="AC1068" s="0" t="n">
        <f aca="false">SUMPRODUCT('5N inverse'!$A$27:$Y$27,'5N mesh'!$B$37:$Z$37,$E1067:$AC1067)+'5N inverse'!$A$27*$C1068/Setup!$B$17+INDEX('5N inverse'!$A$27:$Y$27,1,'5N mesh'!$B$7+1)*Setup!$B$22</f>
        <v>0</v>
      </c>
    </row>
    <row r="1069" customFormat="false" ht="15" hidden="false" customHeight="false" outlineLevel="0" collapsed="false">
      <c r="A1069" s="0" t="n">
        <v>1064</v>
      </c>
      <c r="B1069" s="0" t="n">
        <f aca="false">A1069*Setup!$B$11/3600</f>
        <v>88.6666666666667</v>
      </c>
      <c r="C1069" s="0" t="n">
        <f aca="false">Setup!$B$7+Setup!$B$8*COS(2*PI()*(B1069-Setup!$B$9)/24)</f>
        <v>27.9392310120488</v>
      </c>
      <c r="D1069" s="0" t="n">
        <f aca="false">(C1069-E1069)/Setup!$B$17</f>
        <v>21.6593419692291</v>
      </c>
      <c r="E1069" s="0" t="n">
        <f aca="false">SUMPRODUCT('5N inverse'!$A$3:$Y$3,'5N mesh'!$B$37:$Z$37,$E1068:$AC1068)+'5N inverse'!$A$3*$C1069/Setup!$B$17+INDEX('5N inverse'!$A$3:$Y$3,1,'5N mesh'!$B$7+1)*Setup!$B$22</f>
        <v>25.1235165560491</v>
      </c>
      <c r="F1069" s="0" t="n">
        <f aca="false">SUMPRODUCT('5N inverse'!$A$4:$Y$4,'5N mesh'!$B$37:$Z$37,$E1068:$AC1068)+'5N inverse'!$A$4*$C1069/Setup!$B$17+INDEX('5N inverse'!$A$4:$Y$4,1,'5N mesh'!$B$7+1)*Setup!$B$22</f>
        <v>23.4493477970226</v>
      </c>
      <c r="G1069" s="0" t="n">
        <f aca="false">SUMPRODUCT('5N inverse'!$A$5:$Y$5,'5N mesh'!$B$37:$Z$37,$E1068:$AC1068)+'5N inverse'!$A$5*$C1069/Setup!$B$17+INDEX('5N inverse'!$A$5:$Y$5,1,'5N mesh'!$B$7+1)*Setup!$B$22</f>
        <v>20.1010102789698</v>
      </c>
      <c r="H1069" s="0" t="n">
        <f aca="false">SUMPRODUCT('5N inverse'!$A$6:$Y$6,'5N mesh'!$B$37:$Z$37,$E1068:$AC1068)+'5N inverse'!$A$6*$C1069/Setup!$B$17+INDEX('5N inverse'!$A$6:$Y$6,1,'5N mesh'!$B$7+1)*Setup!$B$22</f>
        <v>16.752672760917</v>
      </c>
      <c r="I1069" s="0" t="n">
        <f aca="false">SUMPRODUCT('5N inverse'!$A$7:$Y$7,'5N mesh'!$B$37:$Z$37,$E1068:$AC1068)+'5N inverse'!$A$7*$C1069/Setup!$B$17+INDEX('5N inverse'!$A$7:$Y$7,1,'5N mesh'!$B$7+1)*Setup!$B$22</f>
        <v>15.0785040018905</v>
      </c>
      <c r="J1069" s="0" t="n">
        <f aca="false">SUMPRODUCT('5N inverse'!$A$8:$Y$8,'5N mesh'!$B$37:$Z$37,$E1068:$AC1068)+'5N inverse'!$A$8*$C1069/Setup!$B$17+INDEX('5N inverse'!$A$8:$Y$8,1,'5N mesh'!$B$7+1)*Setup!$B$22</f>
        <v>0</v>
      </c>
      <c r="K1069" s="0" t="n">
        <f aca="false">SUMPRODUCT('5N inverse'!$A$9:$Y$9,'5N mesh'!$B$37:$Z$37,$E1068:$AC1068)+'5N inverse'!$A$9*$C1069/Setup!$B$17+INDEX('5N inverse'!$A$9:$Y$9,1,'5N mesh'!$B$7+1)*Setup!$B$22</f>
        <v>0</v>
      </c>
      <c r="L1069" s="0" t="n">
        <f aca="false">SUMPRODUCT('5N inverse'!$A$10:$Y$10,'5N mesh'!$B$37:$Z$37,$E1068:$AC1068)+'5N inverse'!$A$10*$C1069/Setup!$B$17+INDEX('5N inverse'!$A$10:$Y$10,1,'5N mesh'!$B$7+1)*Setup!$B$22</f>
        <v>0</v>
      </c>
      <c r="M1069" s="0" t="n">
        <f aca="false">SUMPRODUCT('5N inverse'!$A$11:$Y$11,'5N mesh'!$B$37:$Z$37,$E1068:$AC1068)+'5N inverse'!$A$11*$C1069/Setup!$B$17+INDEX('5N inverse'!$A$11:$Y$11,1,'5N mesh'!$B$7+1)*Setup!$B$22</f>
        <v>0</v>
      </c>
      <c r="N1069" s="0" t="n">
        <f aca="false">SUMPRODUCT('5N inverse'!$A$12:$Y$12,'5N mesh'!$B$37:$Z$37,$E1068:$AC1068)+'5N inverse'!$A$12*$C1069/Setup!$B$17+INDEX('5N inverse'!$A$12:$Y$12,1,'5N mesh'!$B$7+1)*Setup!$B$22</f>
        <v>0</v>
      </c>
      <c r="O1069" s="0" t="n">
        <f aca="false">SUMPRODUCT('5N inverse'!$A$13:$Y$13,'5N mesh'!$B$37:$Z$37,$E1068:$AC1068)+'5N inverse'!$A$13*$C1069/Setup!$B$17+INDEX('5N inverse'!$A$13:$Y$13,1,'5N mesh'!$B$7+1)*Setup!$B$22</f>
        <v>0</v>
      </c>
      <c r="P1069" s="0" t="n">
        <f aca="false">SUMPRODUCT('5N inverse'!$A$14:$Y$14,'5N mesh'!$B$37:$Z$37,$E1068:$AC1068)+'5N inverse'!$A$14*$C1069/Setup!$B$17+INDEX('5N inverse'!$A$14:$Y$14,1,'5N mesh'!$B$7+1)*Setup!$B$22</f>
        <v>0</v>
      </c>
      <c r="Q1069" s="0" t="n">
        <f aca="false">SUMPRODUCT('5N inverse'!$A$15:$Y$15,'5N mesh'!$B$37:$Z$37,$E1068:$AC1068)+'5N inverse'!$A$15*$C1069/Setup!$B$17+INDEX('5N inverse'!$A$15:$Y$15,1,'5N mesh'!$B$7+1)*Setup!$B$22</f>
        <v>0</v>
      </c>
      <c r="R1069" s="0" t="n">
        <f aca="false">SUMPRODUCT('5N inverse'!$A$16:$Y$16,'5N mesh'!$B$37:$Z$37,$E1068:$AC1068)+'5N inverse'!$A$16*$C1069/Setup!$B$17+INDEX('5N inverse'!$A$16:$Y$16,1,'5N mesh'!$B$7+1)*Setup!$B$22</f>
        <v>0</v>
      </c>
      <c r="S1069" s="0" t="n">
        <f aca="false">SUMPRODUCT('5N inverse'!$A$17:$Y$17,'5N mesh'!$B$37:$Z$37,$E1068:$AC1068)+'5N inverse'!$A$17*$C1069/Setup!$B$17+INDEX('5N inverse'!$A$17:$Y$17,1,'5N mesh'!$B$7+1)*Setup!$B$22</f>
        <v>0</v>
      </c>
      <c r="T1069" s="0" t="n">
        <f aca="false">SUMPRODUCT('5N inverse'!$A$18:$Y$18,'5N mesh'!$B$37:$Z$37,$E1068:$AC1068)+'5N inverse'!$A$18*$C1069/Setup!$B$17+INDEX('5N inverse'!$A$18:$Y$18,1,'5N mesh'!$B$7+1)*Setup!$B$22</f>
        <v>0</v>
      </c>
      <c r="U1069" s="0" t="n">
        <f aca="false">SUMPRODUCT('5N inverse'!$A$19:$Y$19,'5N mesh'!$B$37:$Z$37,$E1068:$AC1068)+'5N inverse'!$A$19*$C1069/Setup!$B$17+INDEX('5N inverse'!$A$19:$Y$19,1,'5N mesh'!$B$7+1)*Setup!$B$22</f>
        <v>0</v>
      </c>
      <c r="V1069" s="0" t="n">
        <f aca="false">SUMPRODUCT('5N inverse'!$A$20:$Y$20,'5N mesh'!$B$37:$Z$37,$E1068:$AC1068)+'5N inverse'!$A$20*$C1069/Setup!$B$17+INDEX('5N inverse'!$A$20:$Y$20,1,'5N mesh'!$B$7+1)*Setup!$B$22</f>
        <v>0</v>
      </c>
      <c r="W1069" s="0" t="n">
        <f aca="false">SUMPRODUCT('5N inverse'!$A$21:$Y$21,'5N mesh'!$B$37:$Z$37,$E1068:$AC1068)+'5N inverse'!$A$21*$C1069/Setup!$B$17+INDEX('5N inverse'!$A$21:$Y$21,1,'5N mesh'!$B$7+1)*Setup!$B$22</f>
        <v>0</v>
      </c>
      <c r="X1069" s="0" t="n">
        <f aca="false">SUMPRODUCT('5N inverse'!$A$22:$Y$22,'5N mesh'!$B$37:$Z$37,$E1068:$AC1068)+'5N inverse'!$A$22*$C1069/Setup!$B$17+INDEX('5N inverse'!$A$22:$Y$22,1,'5N mesh'!$B$7+1)*Setup!$B$22</f>
        <v>0</v>
      </c>
      <c r="Y1069" s="0" t="n">
        <f aca="false">SUMPRODUCT('5N inverse'!$A$23:$Y$23,'5N mesh'!$B$37:$Z$37,$E1068:$AC1068)+'5N inverse'!$A$23*$C1069/Setup!$B$17+INDEX('5N inverse'!$A$23:$Y$23,1,'5N mesh'!$B$7+1)*Setup!$B$22</f>
        <v>0</v>
      </c>
      <c r="Z1069" s="0" t="n">
        <f aca="false">SUMPRODUCT('5N inverse'!$A$24:$Y$24,'5N mesh'!$B$37:$Z$37,$E1068:$AC1068)+'5N inverse'!$A$24*$C1069/Setup!$B$17+INDEX('5N inverse'!$A$24:$Y$24,1,'5N mesh'!$B$7+1)*Setup!$B$22</f>
        <v>0</v>
      </c>
      <c r="AA1069" s="0" t="n">
        <f aca="false">SUMPRODUCT('5N inverse'!$A$25:$Y$25,'5N mesh'!$B$37:$Z$37,$E1068:$AC1068)+'5N inverse'!$A$25*$C1069/Setup!$B$17+INDEX('5N inverse'!$A$25:$Y$25,1,'5N mesh'!$B$7+1)*Setup!$B$22</f>
        <v>0</v>
      </c>
      <c r="AB1069" s="0" t="n">
        <f aca="false">SUMPRODUCT('5N inverse'!$A$26:$Y$26,'5N mesh'!$B$37:$Z$37,$E1068:$AC1068)+'5N inverse'!$A$26*$C1069/Setup!$B$17+INDEX('5N inverse'!$A$26:$Y$26,1,'5N mesh'!$B$7+1)*Setup!$B$22</f>
        <v>0</v>
      </c>
      <c r="AC1069" s="0" t="n">
        <f aca="false">SUMPRODUCT('5N inverse'!$A$27:$Y$27,'5N mesh'!$B$37:$Z$37,$E1068:$AC1068)+'5N inverse'!$A$27*$C1069/Setup!$B$17+INDEX('5N inverse'!$A$27:$Y$27,1,'5N mesh'!$B$7+1)*Setup!$B$22</f>
        <v>0</v>
      </c>
    </row>
    <row r="1070" customFormat="false" ht="15" hidden="false" customHeight="false" outlineLevel="0" collapsed="false">
      <c r="A1070" s="0" t="n">
        <v>1065</v>
      </c>
      <c r="B1070" s="0" t="n">
        <f aca="false">A1070*Setup!$B$11/3600</f>
        <v>88.75</v>
      </c>
      <c r="C1070" s="0" t="n">
        <f aca="false">Setup!$B$7+Setup!$B$8*COS(2*PI()*(B1070-Setup!$B$9)/24)</f>
        <v>27.9231411216129</v>
      </c>
      <c r="D1070" s="0" t="n">
        <f aca="false">(C1070-E1070)/Setup!$B$17</f>
        <v>21.2848802557415</v>
      </c>
      <c r="E1070" s="0" t="n">
        <f aca="false">SUMPRODUCT('5N inverse'!$A$3:$Y$3,'5N mesh'!$B$37:$Z$37,$E1069:$AC1069)+'5N inverse'!$A$3*$C1070/Setup!$B$17+INDEX('5N inverse'!$A$3:$Y$3,1,'5N mesh'!$B$7+1)*Setup!$B$22</f>
        <v>25.1561066883665</v>
      </c>
      <c r="F1070" s="0" t="n">
        <f aca="false">SUMPRODUCT('5N inverse'!$A$4:$Y$4,'5N mesh'!$B$37:$Z$37,$E1069:$AC1069)+'5N inverse'!$A$4*$C1070/Setup!$B$17+INDEX('5N inverse'!$A$4:$Y$4,1,'5N mesh'!$B$7+1)*Setup!$B$22</f>
        <v>23.4765599126333</v>
      </c>
      <c r="G1070" s="0" t="n">
        <f aca="false">SUMPRODUCT('5N inverse'!$A$5:$Y$5,'5N mesh'!$B$37:$Z$37,$E1069:$AC1069)+'5N inverse'!$A$5*$C1070/Setup!$B$17+INDEX('5N inverse'!$A$5:$Y$5,1,'5N mesh'!$B$7+1)*Setup!$B$22</f>
        <v>20.1174663611668</v>
      </c>
      <c r="H1070" s="0" t="n">
        <f aca="false">SUMPRODUCT('5N inverse'!$A$6:$Y$6,'5N mesh'!$B$37:$Z$37,$E1069:$AC1069)+'5N inverse'!$A$6*$C1070/Setup!$B$17+INDEX('5N inverse'!$A$6:$Y$6,1,'5N mesh'!$B$7+1)*Setup!$B$22</f>
        <v>16.7583728097003</v>
      </c>
      <c r="I1070" s="0" t="n">
        <f aca="false">SUMPRODUCT('5N inverse'!$A$7:$Y$7,'5N mesh'!$B$37:$Z$37,$E1069:$AC1069)+'5N inverse'!$A$7*$C1070/Setup!$B$17+INDEX('5N inverse'!$A$7:$Y$7,1,'5N mesh'!$B$7+1)*Setup!$B$22</f>
        <v>15.078826033967</v>
      </c>
      <c r="J1070" s="0" t="n">
        <f aca="false">SUMPRODUCT('5N inverse'!$A$8:$Y$8,'5N mesh'!$B$37:$Z$37,$E1069:$AC1069)+'5N inverse'!$A$8*$C1070/Setup!$B$17+INDEX('5N inverse'!$A$8:$Y$8,1,'5N mesh'!$B$7+1)*Setup!$B$22</f>
        <v>0</v>
      </c>
      <c r="K1070" s="0" t="n">
        <f aca="false">SUMPRODUCT('5N inverse'!$A$9:$Y$9,'5N mesh'!$B$37:$Z$37,$E1069:$AC1069)+'5N inverse'!$A$9*$C1070/Setup!$B$17+INDEX('5N inverse'!$A$9:$Y$9,1,'5N mesh'!$B$7+1)*Setup!$B$22</f>
        <v>0</v>
      </c>
      <c r="L1070" s="0" t="n">
        <f aca="false">SUMPRODUCT('5N inverse'!$A$10:$Y$10,'5N mesh'!$B$37:$Z$37,$E1069:$AC1069)+'5N inverse'!$A$10*$C1070/Setup!$B$17+INDEX('5N inverse'!$A$10:$Y$10,1,'5N mesh'!$B$7+1)*Setup!$B$22</f>
        <v>0</v>
      </c>
      <c r="M1070" s="0" t="n">
        <f aca="false">SUMPRODUCT('5N inverse'!$A$11:$Y$11,'5N mesh'!$B$37:$Z$37,$E1069:$AC1069)+'5N inverse'!$A$11*$C1070/Setup!$B$17+INDEX('5N inverse'!$A$11:$Y$11,1,'5N mesh'!$B$7+1)*Setup!$B$22</f>
        <v>0</v>
      </c>
      <c r="N1070" s="0" t="n">
        <f aca="false">SUMPRODUCT('5N inverse'!$A$12:$Y$12,'5N mesh'!$B$37:$Z$37,$E1069:$AC1069)+'5N inverse'!$A$12*$C1070/Setup!$B$17+INDEX('5N inverse'!$A$12:$Y$12,1,'5N mesh'!$B$7+1)*Setup!$B$22</f>
        <v>0</v>
      </c>
      <c r="O1070" s="0" t="n">
        <f aca="false">SUMPRODUCT('5N inverse'!$A$13:$Y$13,'5N mesh'!$B$37:$Z$37,$E1069:$AC1069)+'5N inverse'!$A$13*$C1070/Setup!$B$17+INDEX('5N inverse'!$A$13:$Y$13,1,'5N mesh'!$B$7+1)*Setup!$B$22</f>
        <v>0</v>
      </c>
      <c r="P1070" s="0" t="n">
        <f aca="false">SUMPRODUCT('5N inverse'!$A$14:$Y$14,'5N mesh'!$B$37:$Z$37,$E1069:$AC1069)+'5N inverse'!$A$14*$C1070/Setup!$B$17+INDEX('5N inverse'!$A$14:$Y$14,1,'5N mesh'!$B$7+1)*Setup!$B$22</f>
        <v>0</v>
      </c>
      <c r="Q1070" s="0" t="n">
        <f aca="false">SUMPRODUCT('5N inverse'!$A$15:$Y$15,'5N mesh'!$B$37:$Z$37,$E1069:$AC1069)+'5N inverse'!$A$15*$C1070/Setup!$B$17+INDEX('5N inverse'!$A$15:$Y$15,1,'5N mesh'!$B$7+1)*Setup!$B$22</f>
        <v>0</v>
      </c>
      <c r="R1070" s="0" t="n">
        <f aca="false">SUMPRODUCT('5N inverse'!$A$16:$Y$16,'5N mesh'!$B$37:$Z$37,$E1069:$AC1069)+'5N inverse'!$A$16*$C1070/Setup!$B$17+INDEX('5N inverse'!$A$16:$Y$16,1,'5N mesh'!$B$7+1)*Setup!$B$22</f>
        <v>0</v>
      </c>
      <c r="S1070" s="0" t="n">
        <f aca="false">SUMPRODUCT('5N inverse'!$A$17:$Y$17,'5N mesh'!$B$37:$Z$37,$E1069:$AC1069)+'5N inverse'!$A$17*$C1070/Setup!$B$17+INDEX('5N inverse'!$A$17:$Y$17,1,'5N mesh'!$B$7+1)*Setup!$B$22</f>
        <v>0</v>
      </c>
      <c r="T1070" s="0" t="n">
        <f aca="false">SUMPRODUCT('5N inverse'!$A$18:$Y$18,'5N mesh'!$B$37:$Z$37,$E1069:$AC1069)+'5N inverse'!$A$18*$C1070/Setup!$B$17+INDEX('5N inverse'!$A$18:$Y$18,1,'5N mesh'!$B$7+1)*Setup!$B$22</f>
        <v>0</v>
      </c>
      <c r="U1070" s="0" t="n">
        <f aca="false">SUMPRODUCT('5N inverse'!$A$19:$Y$19,'5N mesh'!$B$37:$Z$37,$E1069:$AC1069)+'5N inverse'!$A$19*$C1070/Setup!$B$17+INDEX('5N inverse'!$A$19:$Y$19,1,'5N mesh'!$B$7+1)*Setup!$B$22</f>
        <v>0</v>
      </c>
      <c r="V1070" s="0" t="n">
        <f aca="false">SUMPRODUCT('5N inverse'!$A$20:$Y$20,'5N mesh'!$B$37:$Z$37,$E1069:$AC1069)+'5N inverse'!$A$20*$C1070/Setup!$B$17+INDEX('5N inverse'!$A$20:$Y$20,1,'5N mesh'!$B$7+1)*Setup!$B$22</f>
        <v>0</v>
      </c>
      <c r="W1070" s="0" t="n">
        <f aca="false">SUMPRODUCT('5N inverse'!$A$21:$Y$21,'5N mesh'!$B$37:$Z$37,$E1069:$AC1069)+'5N inverse'!$A$21*$C1070/Setup!$B$17+INDEX('5N inverse'!$A$21:$Y$21,1,'5N mesh'!$B$7+1)*Setup!$B$22</f>
        <v>0</v>
      </c>
      <c r="X1070" s="0" t="n">
        <f aca="false">SUMPRODUCT('5N inverse'!$A$22:$Y$22,'5N mesh'!$B$37:$Z$37,$E1069:$AC1069)+'5N inverse'!$A$22*$C1070/Setup!$B$17+INDEX('5N inverse'!$A$22:$Y$22,1,'5N mesh'!$B$7+1)*Setup!$B$22</f>
        <v>0</v>
      </c>
      <c r="Y1070" s="0" t="n">
        <f aca="false">SUMPRODUCT('5N inverse'!$A$23:$Y$23,'5N mesh'!$B$37:$Z$37,$E1069:$AC1069)+'5N inverse'!$A$23*$C1070/Setup!$B$17+INDEX('5N inverse'!$A$23:$Y$23,1,'5N mesh'!$B$7+1)*Setup!$B$22</f>
        <v>0</v>
      </c>
      <c r="Z1070" s="0" t="n">
        <f aca="false">SUMPRODUCT('5N inverse'!$A$24:$Y$24,'5N mesh'!$B$37:$Z$37,$E1069:$AC1069)+'5N inverse'!$A$24*$C1070/Setup!$B$17+INDEX('5N inverse'!$A$24:$Y$24,1,'5N mesh'!$B$7+1)*Setup!$B$22</f>
        <v>0</v>
      </c>
      <c r="AA1070" s="0" t="n">
        <f aca="false">SUMPRODUCT('5N inverse'!$A$25:$Y$25,'5N mesh'!$B$37:$Z$37,$E1069:$AC1069)+'5N inverse'!$A$25*$C1070/Setup!$B$17+INDEX('5N inverse'!$A$25:$Y$25,1,'5N mesh'!$B$7+1)*Setup!$B$22</f>
        <v>0</v>
      </c>
      <c r="AB1070" s="0" t="n">
        <f aca="false">SUMPRODUCT('5N inverse'!$A$26:$Y$26,'5N mesh'!$B$37:$Z$37,$E1069:$AC1069)+'5N inverse'!$A$26*$C1070/Setup!$B$17+INDEX('5N inverse'!$A$26:$Y$26,1,'5N mesh'!$B$7+1)*Setup!$B$22</f>
        <v>0</v>
      </c>
      <c r="AC1070" s="0" t="n">
        <f aca="false">SUMPRODUCT('5N inverse'!$A$27:$Y$27,'5N mesh'!$B$37:$Z$37,$E1069:$AC1069)+'5N inverse'!$A$27*$C1070/Setup!$B$17+INDEX('5N inverse'!$A$27:$Y$27,1,'5N mesh'!$B$7+1)*Setup!$B$22</f>
        <v>0</v>
      </c>
    </row>
    <row r="1071" customFormat="false" ht="15" hidden="false" customHeight="false" outlineLevel="0" collapsed="false">
      <c r="A1071" s="0" t="n">
        <v>1066</v>
      </c>
      <c r="B1071" s="0" t="n">
        <f aca="false">A1071*Setup!$B$11/3600</f>
        <v>88.8333333333333</v>
      </c>
      <c r="C1071" s="0" t="n">
        <f aca="false">Setup!$B$7+Setup!$B$8*COS(2*PI()*(B1071-Setup!$B$9)/24)</f>
        <v>27.9051840284797</v>
      </c>
      <c r="D1071" s="0" t="n">
        <f aca="false">(C1071-E1071)/Setup!$B$17</f>
        <v>20.9011738419034</v>
      </c>
      <c r="E1071" s="0" t="n">
        <f aca="false">SUMPRODUCT('5N inverse'!$A$3:$Y$3,'5N mesh'!$B$37:$Z$37,$E1070:$AC1070)+'5N inverse'!$A$3*$C1071/Setup!$B$17+INDEX('5N inverse'!$A$3:$Y$3,1,'5N mesh'!$B$7+1)*Setup!$B$22</f>
        <v>25.1880314290323</v>
      </c>
      <c r="F1071" s="0" t="n">
        <f aca="false">SUMPRODUCT('5N inverse'!$A$4:$Y$4,'5N mesh'!$B$37:$Z$37,$E1070:$AC1070)+'5N inverse'!$A$4*$C1071/Setup!$B$17+INDEX('5N inverse'!$A$4:$Y$4,1,'5N mesh'!$B$7+1)*Setup!$B$22</f>
        <v>23.5032171871615</v>
      </c>
      <c r="G1071" s="0" t="n">
        <f aca="false">SUMPRODUCT('5N inverse'!$A$5:$Y$5,'5N mesh'!$B$37:$Z$37,$E1070:$AC1070)+'5N inverse'!$A$5*$C1071/Setup!$B$17+INDEX('5N inverse'!$A$5:$Y$5,1,'5N mesh'!$B$7+1)*Setup!$B$22</f>
        <v>20.1335887034198</v>
      </c>
      <c r="H1071" s="0" t="n">
        <f aca="false">SUMPRODUCT('5N inverse'!$A$6:$Y$6,'5N mesh'!$B$37:$Z$37,$E1070:$AC1070)+'5N inverse'!$A$6*$C1071/Setup!$B$17+INDEX('5N inverse'!$A$6:$Y$6,1,'5N mesh'!$B$7+1)*Setup!$B$22</f>
        <v>16.7639602196782</v>
      </c>
      <c r="I1071" s="0" t="n">
        <f aca="false">SUMPRODUCT('5N inverse'!$A$7:$Y$7,'5N mesh'!$B$37:$Z$37,$E1070:$AC1070)+'5N inverse'!$A$7*$C1071/Setup!$B$17+INDEX('5N inverse'!$A$7:$Y$7,1,'5N mesh'!$B$7+1)*Setup!$B$22</f>
        <v>15.0791459778074</v>
      </c>
      <c r="J1071" s="0" t="n">
        <f aca="false">SUMPRODUCT('5N inverse'!$A$8:$Y$8,'5N mesh'!$B$37:$Z$37,$E1070:$AC1070)+'5N inverse'!$A$8*$C1071/Setup!$B$17+INDEX('5N inverse'!$A$8:$Y$8,1,'5N mesh'!$B$7+1)*Setup!$B$22</f>
        <v>0</v>
      </c>
      <c r="K1071" s="0" t="n">
        <f aca="false">SUMPRODUCT('5N inverse'!$A$9:$Y$9,'5N mesh'!$B$37:$Z$37,$E1070:$AC1070)+'5N inverse'!$A$9*$C1071/Setup!$B$17+INDEX('5N inverse'!$A$9:$Y$9,1,'5N mesh'!$B$7+1)*Setup!$B$22</f>
        <v>0</v>
      </c>
      <c r="L1071" s="0" t="n">
        <f aca="false">SUMPRODUCT('5N inverse'!$A$10:$Y$10,'5N mesh'!$B$37:$Z$37,$E1070:$AC1070)+'5N inverse'!$A$10*$C1071/Setup!$B$17+INDEX('5N inverse'!$A$10:$Y$10,1,'5N mesh'!$B$7+1)*Setup!$B$22</f>
        <v>0</v>
      </c>
      <c r="M1071" s="0" t="n">
        <f aca="false">SUMPRODUCT('5N inverse'!$A$11:$Y$11,'5N mesh'!$B$37:$Z$37,$E1070:$AC1070)+'5N inverse'!$A$11*$C1071/Setup!$B$17+INDEX('5N inverse'!$A$11:$Y$11,1,'5N mesh'!$B$7+1)*Setup!$B$22</f>
        <v>0</v>
      </c>
      <c r="N1071" s="0" t="n">
        <f aca="false">SUMPRODUCT('5N inverse'!$A$12:$Y$12,'5N mesh'!$B$37:$Z$37,$E1070:$AC1070)+'5N inverse'!$A$12*$C1071/Setup!$B$17+INDEX('5N inverse'!$A$12:$Y$12,1,'5N mesh'!$B$7+1)*Setup!$B$22</f>
        <v>0</v>
      </c>
      <c r="O1071" s="0" t="n">
        <f aca="false">SUMPRODUCT('5N inverse'!$A$13:$Y$13,'5N mesh'!$B$37:$Z$37,$E1070:$AC1070)+'5N inverse'!$A$13*$C1071/Setup!$B$17+INDEX('5N inverse'!$A$13:$Y$13,1,'5N mesh'!$B$7+1)*Setup!$B$22</f>
        <v>0</v>
      </c>
      <c r="P1071" s="0" t="n">
        <f aca="false">SUMPRODUCT('5N inverse'!$A$14:$Y$14,'5N mesh'!$B$37:$Z$37,$E1070:$AC1070)+'5N inverse'!$A$14*$C1071/Setup!$B$17+INDEX('5N inverse'!$A$14:$Y$14,1,'5N mesh'!$B$7+1)*Setup!$B$22</f>
        <v>0</v>
      </c>
      <c r="Q1071" s="0" t="n">
        <f aca="false">SUMPRODUCT('5N inverse'!$A$15:$Y$15,'5N mesh'!$B$37:$Z$37,$E1070:$AC1070)+'5N inverse'!$A$15*$C1071/Setup!$B$17+INDEX('5N inverse'!$A$15:$Y$15,1,'5N mesh'!$B$7+1)*Setup!$B$22</f>
        <v>0</v>
      </c>
      <c r="R1071" s="0" t="n">
        <f aca="false">SUMPRODUCT('5N inverse'!$A$16:$Y$16,'5N mesh'!$B$37:$Z$37,$E1070:$AC1070)+'5N inverse'!$A$16*$C1071/Setup!$B$17+INDEX('5N inverse'!$A$16:$Y$16,1,'5N mesh'!$B$7+1)*Setup!$B$22</f>
        <v>0</v>
      </c>
      <c r="S1071" s="0" t="n">
        <f aca="false">SUMPRODUCT('5N inverse'!$A$17:$Y$17,'5N mesh'!$B$37:$Z$37,$E1070:$AC1070)+'5N inverse'!$A$17*$C1071/Setup!$B$17+INDEX('5N inverse'!$A$17:$Y$17,1,'5N mesh'!$B$7+1)*Setup!$B$22</f>
        <v>0</v>
      </c>
      <c r="T1071" s="0" t="n">
        <f aca="false">SUMPRODUCT('5N inverse'!$A$18:$Y$18,'5N mesh'!$B$37:$Z$37,$E1070:$AC1070)+'5N inverse'!$A$18*$C1071/Setup!$B$17+INDEX('5N inverse'!$A$18:$Y$18,1,'5N mesh'!$B$7+1)*Setup!$B$22</f>
        <v>0</v>
      </c>
      <c r="U1071" s="0" t="n">
        <f aca="false">SUMPRODUCT('5N inverse'!$A$19:$Y$19,'5N mesh'!$B$37:$Z$37,$E1070:$AC1070)+'5N inverse'!$A$19*$C1071/Setup!$B$17+INDEX('5N inverse'!$A$19:$Y$19,1,'5N mesh'!$B$7+1)*Setup!$B$22</f>
        <v>0</v>
      </c>
      <c r="V1071" s="0" t="n">
        <f aca="false">SUMPRODUCT('5N inverse'!$A$20:$Y$20,'5N mesh'!$B$37:$Z$37,$E1070:$AC1070)+'5N inverse'!$A$20*$C1071/Setup!$B$17+INDEX('5N inverse'!$A$20:$Y$20,1,'5N mesh'!$B$7+1)*Setup!$B$22</f>
        <v>0</v>
      </c>
      <c r="W1071" s="0" t="n">
        <f aca="false">SUMPRODUCT('5N inverse'!$A$21:$Y$21,'5N mesh'!$B$37:$Z$37,$E1070:$AC1070)+'5N inverse'!$A$21*$C1071/Setup!$B$17+INDEX('5N inverse'!$A$21:$Y$21,1,'5N mesh'!$B$7+1)*Setup!$B$22</f>
        <v>0</v>
      </c>
      <c r="X1071" s="0" t="n">
        <f aca="false">SUMPRODUCT('5N inverse'!$A$22:$Y$22,'5N mesh'!$B$37:$Z$37,$E1070:$AC1070)+'5N inverse'!$A$22*$C1071/Setup!$B$17+INDEX('5N inverse'!$A$22:$Y$22,1,'5N mesh'!$B$7+1)*Setup!$B$22</f>
        <v>0</v>
      </c>
      <c r="Y1071" s="0" t="n">
        <f aca="false">SUMPRODUCT('5N inverse'!$A$23:$Y$23,'5N mesh'!$B$37:$Z$37,$E1070:$AC1070)+'5N inverse'!$A$23*$C1071/Setup!$B$17+INDEX('5N inverse'!$A$23:$Y$23,1,'5N mesh'!$B$7+1)*Setup!$B$22</f>
        <v>0</v>
      </c>
      <c r="Z1071" s="0" t="n">
        <f aca="false">SUMPRODUCT('5N inverse'!$A$24:$Y$24,'5N mesh'!$B$37:$Z$37,$E1070:$AC1070)+'5N inverse'!$A$24*$C1071/Setup!$B$17+INDEX('5N inverse'!$A$24:$Y$24,1,'5N mesh'!$B$7+1)*Setup!$B$22</f>
        <v>0</v>
      </c>
      <c r="AA1071" s="0" t="n">
        <f aca="false">SUMPRODUCT('5N inverse'!$A$25:$Y$25,'5N mesh'!$B$37:$Z$37,$E1070:$AC1070)+'5N inverse'!$A$25*$C1071/Setup!$B$17+INDEX('5N inverse'!$A$25:$Y$25,1,'5N mesh'!$B$7+1)*Setup!$B$22</f>
        <v>0</v>
      </c>
      <c r="AB1071" s="0" t="n">
        <f aca="false">SUMPRODUCT('5N inverse'!$A$26:$Y$26,'5N mesh'!$B$37:$Z$37,$E1070:$AC1070)+'5N inverse'!$A$26*$C1071/Setup!$B$17+INDEX('5N inverse'!$A$26:$Y$26,1,'5N mesh'!$B$7+1)*Setup!$B$22</f>
        <v>0</v>
      </c>
      <c r="AC1071" s="0" t="n">
        <f aca="false">SUMPRODUCT('5N inverse'!$A$27:$Y$27,'5N mesh'!$B$37:$Z$37,$E1070:$AC1070)+'5N inverse'!$A$27*$C1071/Setup!$B$17+INDEX('5N inverse'!$A$27:$Y$27,1,'5N mesh'!$B$7+1)*Setup!$B$22</f>
        <v>0</v>
      </c>
    </row>
    <row r="1072" customFormat="false" ht="15" hidden="false" customHeight="false" outlineLevel="0" collapsed="false">
      <c r="A1072" s="0" t="n">
        <v>1067</v>
      </c>
      <c r="B1072" s="0" t="n">
        <f aca="false">A1072*Setup!$B$11/3600</f>
        <v>88.9166666666667</v>
      </c>
      <c r="C1072" s="0" t="n">
        <f aca="false">Setup!$B$7+Setup!$B$8*COS(2*PI()*(B1072-Setup!$B$9)/24)</f>
        <v>27.885368279253</v>
      </c>
      <c r="D1072" s="0" t="n">
        <f aca="false">(C1072-E1072)/Setup!$B$17</f>
        <v>20.5084053507684</v>
      </c>
      <c r="E1072" s="0" t="n">
        <f aca="false">SUMPRODUCT('5N inverse'!$A$3:$Y$3,'5N mesh'!$B$37:$Z$37,$E1071:$AC1071)+'5N inverse'!$A$3*$C1072/Setup!$B$17+INDEX('5N inverse'!$A$3:$Y$3,1,'5N mesh'!$B$7+1)*Setup!$B$22</f>
        <v>25.2192755836532</v>
      </c>
      <c r="F1072" s="0" t="n">
        <f aca="false">SUMPRODUCT('5N inverse'!$A$4:$Y$4,'5N mesh'!$B$37:$Z$37,$E1071:$AC1071)+'5N inverse'!$A$4*$C1072/Setup!$B$17+INDEX('5N inverse'!$A$4:$Y$4,1,'5N mesh'!$B$7+1)*Setup!$B$22</f>
        <v>23.5293069332337</v>
      </c>
      <c r="G1072" s="0" t="n">
        <f aca="false">SUMPRODUCT('5N inverse'!$A$5:$Y$5,'5N mesh'!$B$37:$Z$37,$E1071:$AC1071)+'5N inverse'!$A$5*$C1072/Setup!$B$17+INDEX('5N inverse'!$A$5:$Y$5,1,'5N mesh'!$B$7+1)*Setup!$B$22</f>
        <v>20.1493696323947</v>
      </c>
      <c r="H1072" s="0" t="n">
        <f aca="false">SUMPRODUCT('5N inverse'!$A$6:$Y$6,'5N mesh'!$B$37:$Z$37,$E1071:$AC1071)+'5N inverse'!$A$6*$C1072/Setup!$B$17+INDEX('5N inverse'!$A$6:$Y$6,1,'5N mesh'!$B$7+1)*Setup!$B$22</f>
        <v>16.7694323315558</v>
      </c>
      <c r="I1072" s="0" t="n">
        <f aca="false">SUMPRODUCT('5N inverse'!$A$7:$Y$7,'5N mesh'!$B$37:$Z$37,$E1071:$AC1071)+'5N inverse'!$A$7*$C1072/Setup!$B$17+INDEX('5N inverse'!$A$7:$Y$7,1,'5N mesh'!$B$7+1)*Setup!$B$22</f>
        <v>15.0794636811363</v>
      </c>
      <c r="J1072" s="0" t="n">
        <f aca="false">SUMPRODUCT('5N inverse'!$A$8:$Y$8,'5N mesh'!$B$37:$Z$37,$E1071:$AC1071)+'5N inverse'!$A$8*$C1072/Setup!$B$17+INDEX('5N inverse'!$A$8:$Y$8,1,'5N mesh'!$B$7+1)*Setup!$B$22</f>
        <v>0</v>
      </c>
      <c r="K1072" s="0" t="n">
        <f aca="false">SUMPRODUCT('5N inverse'!$A$9:$Y$9,'5N mesh'!$B$37:$Z$37,$E1071:$AC1071)+'5N inverse'!$A$9*$C1072/Setup!$B$17+INDEX('5N inverse'!$A$9:$Y$9,1,'5N mesh'!$B$7+1)*Setup!$B$22</f>
        <v>0</v>
      </c>
      <c r="L1072" s="0" t="n">
        <f aca="false">SUMPRODUCT('5N inverse'!$A$10:$Y$10,'5N mesh'!$B$37:$Z$37,$E1071:$AC1071)+'5N inverse'!$A$10*$C1072/Setup!$B$17+INDEX('5N inverse'!$A$10:$Y$10,1,'5N mesh'!$B$7+1)*Setup!$B$22</f>
        <v>0</v>
      </c>
      <c r="M1072" s="0" t="n">
        <f aca="false">SUMPRODUCT('5N inverse'!$A$11:$Y$11,'5N mesh'!$B$37:$Z$37,$E1071:$AC1071)+'5N inverse'!$A$11*$C1072/Setup!$B$17+INDEX('5N inverse'!$A$11:$Y$11,1,'5N mesh'!$B$7+1)*Setup!$B$22</f>
        <v>0</v>
      </c>
      <c r="N1072" s="0" t="n">
        <f aca="false">SUMPRODUCT('5N inverse'!$A$12:$Y$12,'5N mesh'!$B$37:$Z$37,$E1071:$AC1071)+'5N inverse'!$A$12*$C1072/Setup!$B$17+INDEX('5N inverse'!$A$12:$Y$12,1,'5N mesh'!$B$7+1)*Setup!$B$22</f>
        <v>0</v>
      </c>
      <c r="O1072" s="0" t="n">
        <f aca="false">SUMPRODUCT('5N inverse'!$A$13:$Y$13,'5N mesh'!$B$37:$Z$37,$E1071:$AC1071)+'5N inverse'!$A$13*$C1072/Setup!$B$17+INDEX('5N inverse'!$A$13:$Y$13,1,'5N mesh'!$B$7+1)*Setup!$B$22</f>
        <v>0</v>
      </c>
      <c r="P1072" s="0" t="n">
        <f aca="false">SUMPRODUCT('5N inverse'!$A$14:$Y$14,'5N mesh'!$B$37:$Z$37,$E1071:$AC1071)+'5N inverse'!$A$14*$C1072/Setup!$B$17+INDEX('5N inverse'!$A$14:$Y$14,1,'5N mesh'!$B$7+1)*Setup!$B$22</f>
        <v>0</v>
      </c>
      <c r="Q1072" s="0" t="n">
        <f aca="false">SUMPRODUCT('5N inverse'!$A$15:$Y$15,'5N mesh'!$B$37:$Z$37,$E1071:$AC1071)+'5N inverse'!$A$15*$C1072/Setup!$B$17+INDEX('5N inverse'!$A$15:$Y$15,1,'5N mesh'!$B$7+1)*Setup!$B$22</f>
        <v>0</v>
      </c>
      <c r="R1072" s="0" t="n">
        <f aca="false">SUMPRODUCT('5N inverse'!$A$16:$Y$16,'5N mesh'!$B$37:$Z$37,$E1071:$AC1071)+'5N inverse'!$A$16*$C1072/Setup!$B$17+INDEX('5N inverse'!$A$16:$Y$16,1,'5N mesh'!$B$7+1)*Setup!$B$22</f>
        <v>0</v>
      </c>
      <c r="S1072" s="0" t="n">
        <f aca="false">SUMPRODUCT('5N inverse'!$A$17:$Y$17,'5N mesh'!$B$37:$Z$37,$E1071:$AC1071)+'5N inverse'!$A$17*$C1072/Setup!$B$17+INDEX('5N inverse'!$A$17:$Y$17,1,'5N mesh'!$B$7+1)*Setup!$B$22</f>
        <v>0</v>
      </c>
      <c r="T1072" s="0" t="n">
        <f aca="false">SUMPRODUCT('5N inverse'!$A$18:$Y$18,'5N mesh'!$B$37:$Z$37,$E1071:$AC1071)+'5N inverse'!$A$18*$C1072/Setup!$B$17+INDEX('5N inverse'!$A$18:$Y$18,1,'5N mesh'!$B$7+1)*Setup!$B$22</f>
        <v>0</v>
      </c>
      <c r="U1072" s="0" t="n">
        <f aca="false">SUMPRODUCT('5N inverse'!$A$19:$Y$19,'5N mesh'!$B$37:$Z$37,$E1071:$AC1071)+'5N inverse'!$A$19*$C1072/Setup!$B$17+INDEX('5N inverse'!$A$19:$Y$19,1,'5N mesh'!$B$7+1)*Setup!$B$22</f>
        <v>0</v>
      </c>
      <c r="V1072" s="0" t="n">
        <f aca="false">SUMPRODUCT('5N inverse'!$A$20:$Y$20,'5N mesh'!$B$37:$Z$37,$E1071:$AC1071)+'5N inverse'!$A$20*$C1072/Setup!$B$17+INDEX('5N inverse'!$A$20:$Y$20,1,'5N mesh'!$B$7+1)*Setup!$B$22</f>
        <v>0</v>
      </c>
      <c r="W1072" s="0" t="n">
        <f aca="false">SUMPRODUCT('5N inverse'!$A$21:$Y$21,'5N mesh'!$B$37:$Z$37,$E1071:$AC1071)+'5N inverse'!$A$21*$C1072/Setup!$B$17+INDEX('5N inverse'!$A$21:$Y$21,1,'5N mesh'!$B$7+1)*Setup!$B$22</f>
        <v>0</v>
      </c>
      <c r="X1072" s="0" t="n">
        <f aca="false">SUMPRODUCT('5N inverse'!$A$22:$Y$22,'5N mesh'!$B$37:$Z$37,$E1071:$AC1071)+'5N inverse'!$A$22*$C1072/Setup!$B$17+INDEX('5N inverse'!$A$22:$Y$22,1,'5N mesh'!$B$7+1)*Setup!$B$22</f>
        <v>0</v>
      </c>
      <c r="Y1072" s="0" t="n">
        <f aca="false">SUMPRODUCT('5N inverse'!$A$23:$Y$23,'5N mesh'!$B$37:$Z$37,$E1071:$AC1071)+'5N inverse'!$A$23*$C1072/Setup!$B$17+INDEX('5N inverse'!$A$23:$Y$23,1,'5N mesh'!$B$7+1)*Setup!$B$22</f>
        <v>0</v>
      </c>
      <c r="Z1072" s="0" t="n">
        <f aca="false">SUMPRODUCT('5N inverse'!$A$24:$Y$24,'5N mesh'!$B$37:$Z$37,$E1071:$AC1071)+'5N inverse'!$A$24*$C1072/Setup!$B$17+INDEX('5N inverse'!$A$24:$Y$24,1,'5N mesh'!$B$7+1)*Setup!$B$22</f>
        <v>0</v>
      </c>
      <c r="AA1072" s="0" t="n">
        <f aca="false">SUMPRODUCT('5N inverse'!$A$25:$Y$25,'5N mesh'!$B$37:$Z$37,$E1071:$AC1071)+'5N inverse'!$A$25*$C1072/Setup!$B$17+INDEX('5N inverse'!$A$25:$Y$25,1,'5N mesh'!$B$7+1)*Setup!$B$22</f>
        <v>0</v>
      </c>
      <c r="AB1072" s="0" t="n">
        <f aca="false">SUMPRODUCT('5N inverse'!$A$26:$Y$26,'5N mesh'!$B$37:$Z$37,$E1071:$AC1071)+'5N inverse'!$A$26*$C1072/Setup!$B$17+INDEX('5N inverse'!$A$26:$Y$26,1,'5N mesh'!$B$7+1)*Setup!$B$22</f>
        <v>0</v>
      </c>
      <c r="AC1072" s="0" t="n">
        <f aca="false">SUMPRODUCT('5N inverse'!$A$27:$Y$27,'5N mesh'!$B$37:$Z$37,$E1071:$AC1071)+'5N inverse'!$A$27*$C1072/Setup!$B$17+INDEX('5N inverse'!$A$27:$Y$27,1,'5N mesh'!$B$7+1)*Setup!$B$22</f>
        <v>0</v>
      </c>
    </row>
    <row r="1073" customFormat="false" ht="15" hidden="false" customHeight="false" outlineLevel="0" collapsed="false">
      <c r="A1073" s="0" t="n">
        <v>1068</v>
      </c>
      <c r="B1073" s="0" t="n">
        <f aca="false">A1073*Setup!$B$11/3600</f>
        <v>89</v>
      </c>
      <c r="C1073" s="0" t="n">
        <f aca="false">Setup!$B$7+Setup!$B$8*COS(2*PI()*(B1073-Setup!$B$9)/24)</f>
        <v>27.8637033051563</v>
      </c>
      <c r="D1073" s="0" t="n">
        <f aca="false">(C1073-E1073)/Setup!$B$17</f>
        <v>20.106761718454</v>
      </c>
      <c r="E1073" s="0" t="n">
        <f aca="false">SUMPRODUCT('5N inverse'!$A$3:$Y$3,'5N mesh'!$B$37:$Z$37,$E1072:$AC1072)+'5N inverse'!$A$3*$C1073/Setup!$B$17+INDEX('5N inverse'!$A$3:$Y$3,1,'5N mesh'!$B$7+1)*Setup!$B$22</f>
        <v>25.2498242817573</v>
      </c>
      <c r="F1073" s="0" t="n">
        <f aca="false">SUMPRODUCT('5N inverse'!$A$4:$Y$4,'5N mesh'!$B$37:$Z$37,$E1072:$AC1072)+'5N inverse'!$A$4*$C1073/Setup!$B$17+INDEX('5N inverse'!$A$4:$Y$4,1,'5N mesh'!$B$7+1)*Setup!$B$22</f>
        <v>23.5548167335885</v>
      </c>
      <c r="G1073" s="0" t="n">
        <f aca="false">SUMPRODUCT('5N inverse'!$A$5:$Y$5,'5N mesh'!$B$37:$Z$37,$E1072:$AC1072)+'5N inverse'!$A$5*$C1073/Setup!$B$17+INDEX('5N inverse'!$A$5:$Y$5,1,'5N mesh'!$B$7+1)*Setup!$B$22</f>
        <v>20.1648016372511</v>
      </c>
      <c r="H1073" s="0" t="n">
        <f aca="false">SUMPRODUCT('5N inverse'!$A$6:$Y$6,'5N mesh'!$B$37:$Z$37,$E1072:$AC1072)+'5N inverse'!$A$6*$C1073/Setup!$B$17+INDEX('5N inverse'!$A$6:$Y$6,1,'5N mesh'!$B$7+1)*Setup!$B$22</f>
        <v>16.7747865409137</v>
      </c>
      <c r="I1073" s="0" t="n">
        <f aca="false">SUMPRODUCT('5N inverse'!$A$7:$Y$7,'5N mesh'!$B$37:$Z$37,$E1072:$AC1072)+'5N inverse'!$A$7*$C1073/Setup!$B$17+INDEX('5N inverse'!$A$7:$Y$7,1,'5N mesh'!$B$7+1)*Setup!$B$22</f>
        <v>15.0797789927449</v>
      </c>
      <c r="J1073" s="0" t="n">
        <f aca="false">SUMPRODUCT('5N inverse'!$A$8:$Y$8,'5N mesh'!$B$37:$Z$37,$E1072:$AC1072)+'5N inverse'!$A$8*$C1073/Setup!$B$17+INDEX('5N inverse'!$A$8:$Y$8,1,'5N mesh'!$B$7+1)*Setup!$B$22</f>
        <v>0</v>
      </c>
      <c r="K1073" s="0" t="n">
        <f aca="false">SUMPRODUCT('5N inverse'!$A$9:$Y$9,'5N mesh'!$B$37:$Z$37,$E1072:$AC1072)+'5N inverse'!$A$9*$C1073/Setup!$B$17+INDEX('5N inverse'!$A$9:$Y$9,1,'5N mesh'!$B$7+1)*Setup!$B$22</f>
        <v>0</v>
      </c>
      <c r="L1073" s="0" t="n">
        <f aca="false">SUMPRODUCT('5N inverse'!$A$10:$Y$10,'5N mesh'!$B$37:$Z$37,$E1072:$AC1072)+'5N inverse'!$A$10*$C1073/Setup!$B$17+INDEX('5N inverse'!$A$10:$Y$10,1,'5N mesh'!$B$7+1)*Setup!$B$22</f>
        <v>0</v>
      </c>
      <c r="M1073" s="0" t="n">
        <f aca="false">SUMPRODUCT('5N inverse'!$A$11:$Y$11,'5N mesh'!$B$37:$Z$37,$E1072:$AC1072)+'5N inverse'!$A$11*$C1073/Setup!$B$17+INDEX('5N inverse'!$A$11:$Y$11,1,'5N mesh'!$B$7+1)*Setup!$B$22</f>
        <v>0</v>
      </c>
      <c r="N1073" s="0" t="n">
        <f aca="false">SUMPRODUCT('5N inverse'!$A$12:$Y$12,'5N mesh'!$B$37:$Z$37,$E1072:$AC1072)+'5N inverse'!$A$12*$C1073/Setup!$B$17+INDEX('5N inverse'!$A$12:$Y$12,1,'5N mesh'!$B$7+1)*Setup!$B$22</f>
        <v>0</v>
      </c>
      <c r="O1073" s="0" t="n">
        <f aca="false">SUMPRODUCT('5N inverse'!$A$13:$Y$13,'5N mesh'!$B$37:$Z$37,$E1072:$AC1072)+'5N inverse'!$A$13*$C1073/Setup!$B$17+INDEX('5N inverse'!$A$13:$Y$13,1,'5N mesh'!$B$7+1)*Setup!$B$22</f>
        <v>0</v>
      </c>
      <c r="P1073" s="0" t="n">
        <f aca="false">SUMPRODUCT('5N inverse'!$A$14:$Y$14,'5N mesh'!$B$37:$Z$37,$E1072:$AC1072)+'5N inverse'!$A$14*$C1073/Setup!$B$17+INDEX('5N inverse'!$A$14:$Y$14,1,'5N mesh'!$B$7+1)*Setup!$B$22</f>
        <v>0</v>
      </c>
      <c r="Q1073" s="0" t="n">
        <f aca="false">SUMPRODUCT('5N inverse'!$A$15:$Y$15,'5N mesh'!$B$37:$Z$37,$E1072:$AC1072)+'5N inverse'!$A$15*$C1073/Setup!$B$17+INDEX('5N inverse'!$A$15:$Y$15,1,'5N mesh'!$B$7+1)*Setup!$B$22</f>
        <v>0</v>
      </c>
      <c r="R1073" s="0" t="n">
        <f aca="false">SUMPRODUCT('5N inverse'!$A$16:$Y$16,'5N mesh'!$B$37:$Z$37,$E1072:$AC1072)+'5N inverse'!$A$16*$C1073/Setup!$B$17+INDEX('5N inverse'!$A$16:$Y$16,1,'5N mesh'!$B$7+1)*Setup!$B$22</f>
        <v>0</v>
      </c>
      <c r="S1073" s="0" t="n">
        <f aca="false">SUMPRODUCT('5N inverse'!$A$17:$Y$17,'5N mesh'!$B$37:$Z$37,$E1072:$AC1072)+'5N inverse'!$A$17*$C1073/Setup!$B$17+INDEX('5N inverse'!$A$17:$Y$17,1,'5N mesh'!$B$7+1)*Setup!$B$22</f>
        <v>0</v>
      </c>
      <c r="T1073" s="0" t="n">
        <f aca="false">SUMPRODUCT('5N inverse'!$A$18:$Y$18,'5N mesh'!$B$37:$Z$37,$E1072:$AC1072)+'5N inverse'!$A$18*$C1073/Setup!$B$17+INDEX('5N inverse'!$A$18:$Y$18,1,'5N mesh'!$B$7+1)*Setup!$B$22</f>
        <v>0</v>
      </c>
      <c r="U1073" s="0" t="n">
        <f aca="false">SUMPRODUCT('5N inverse'!$A$19:$Y$19,'5N mesh'!$B$37:$Z$37,$E1072:$AC1072)+'5N inverse'!$A$19*$C1073/Setup!$B$17+INDEX('5N inverse'!$A$19:$Y$19,1,'5N mesh'!$B$7+1)*Setup!$B$22</f>
        <v>0</v>
      </c>
      <c r="V1073" s="0" t="n">
        <f aca="false">SUMPRODUCT('5N inverse'!$A$20:$Y$20,'5N mesh'!$B$37:$Z$37,$E1072:$AC1072)+'5N inverse'!$A$20*$C1073/Setup!$B$17+INDEX('5N inverse'!$A$20:$Y$20,1,'5N mesh'!$B$7+1)*Setup!$B$22</f>
        <v>0</v>
      </c>
      <c r="W1073" s="0" t="n">
        <f aca="false">SUMPRODUCT('5N inverse'!$A$21:$Y$21,'5N mesh'!$B$37:$Z$37,$E1072:$AC1072)+'5N inverse'!$A$21*$C1073/Setup!$B$17+INDEX('5N inverse'!$A$21:$Y$21,1,'5N mesh'!$B$7+1)*Setup!$B$22</f>
        <v>0</v>
      </c>
      <c r="X1073" s="0" t="n">
        <f aca="false">SUMPRODUCT('5N inverse'!$A$22:$Y$22,'5N mesh'!$B$37:$Z$37,$E1072:$AC1072)+'5N inverse'!$A$22*$C1073/Setup!$B$17+INDEX('5N inverse'!$A$22:$Y$22,1,'5N mesh'!$B$7+1)*Setup!$B$22</f>
        <v>0</v>
      </c>
      <c r="Y1073" s="0" t="n">
        <f aca="false">SUMPRODUCT('5N inverse'!$A$23:$Y$23,'5N mesh'!$B$37:$Z$37,$E1072:$AC1072)+'5N inverse'!$A$23*$C1073/Setup!$B$17+INDEX('5N inverse'!$A$23:$Y$23,1,'5N mesh'!$B$7+1)*Setup!$B$22</f>
        <v>0</v>
      </c>
      <c r="Z1073" s="0" t="n">
        <f aca="false">SUMPRODUCT('5N inverse'!$A$24:$Y$24,'5N mesh'!$B$37:$Z$37,$E1072:$AC1072)+'5N inverse'!$A$24*$C1073/Setup!$B$17+INDEX('5N inverse'!$A$24:$Y$24,1,'5N mesh'!$B$7+1)*Setup!$B$22</f>
        <v>0</v>
      </c>
      <c r="AA1073" s="0" t="n">
        <f aca="false">SUMPRODUCT('5N inverse'!$A$25:$Y$25,'5N mesh'!$B$37:$Z$37,$E1072:$AC1072)+'5N inverse'!$A$25*$C1073/Setup!$B$17+INDEX('5N inverse'!$A$25:$Y$25,1,'5N mesh'!$B$7+1)*Setup!$B$22</f>
        <v>0</v>
      </c>
      <c r="AB1073" s="0" t="n">
        <f aca="false">SUMPRODUCT('5N inverse'!$A$26:$Y$26,'5N mesh'!$B$37:$Z$37,$E1072:$AC1072)+'5N inverse'!$A$26*$C1073/Setup!$B$17+INDEX('5N inverse'!$A$26:$Y$26,1,'5N mesh'!$B$7+1)*Setup!$B$22</f>
        <v>0</v>
      </c>
      <c r="AC1073" s="0" t="n">
        <f aca="false">SUMPRODUCT('5N inverse'!$A$27:$Y$27,'5N mesh'!$B$37:$Z$37,$E1072:$AC1072)+'5N inverse'!$A$27*$C1073/Setup!$B$17+INDEX('5N inverse'!$A$27:$Y$27,1,'5N mesh'!$B$7+1)*Setup!$B$22</f>
        <v>0</v>
      </c>
    </row>
    <row r="1074" customFormat="false" ht="15" hidden="false" customHeight="false" outlineLevel="0" collapsed="false">
      <c r="A1074" s="0" t="n">
        <v>1069</v>
      </c>
      <c r="B1074" s="0" t="n">
        <f aca="false">A1074*Setup!$B$11/3600</f>
        <v>89.0833333333333</v>
      </c>
      <c r="C1074" s="0" t="n">
        <f aca="false">Setup!$B$7+Setup!$B$8*COS(2*PI()*(B1074-Setup!$B$9)/24)</f>
        <v>27.8401994175437</v>
      </c>
      <c r="D1074" s="0" t="n">
        <f aca="false">(C1074-E1074)/Setup!$B$17</f>
        <v>19.6964341051695</v>
      </c>
      <c r="E1074" s="0" t="n">
        <f aca="false">SUMPRODUCT('5N inverse'!$A$3:$Y$3,'5N mesh'!$B$37:$Z$37,$E1073:$AC1073)+'5N inverse'!$A$3*$C1074/Setup!$B$17+INDEX('5N inverse'!$A$3:$Y$3,1,'5N mesh'!$B$7+1)*Setup!$B$22</f>
        <v>25.2796629838717</v>
      </c>
      <c r="F1074" s="0" t="n">
        <f aca="false">SUMPRODUCT('5N inverse'!$A$4:$Y$4,'5N mesh'!$B$37:$Z$37,$E1073:$AC1073)+'5N inverse'!$A$4*$C1074/Setup!$B$17+INDEX('5N inverse'!$A$4:$Y$4,1,'5N mesh'!$B$7+1)*Setup!$B$22</f>
        <v>23.5797344469868</v>
      </c>
      <c r="G1074" s="0" t="n">
        <f aca="false">SUMPRODUCT('5N inverse'!$A$5:$Y$5,'5N mesh'!$B$37:$Z$37,$E1073:$AC1073)+'5N inverse'!$A$5*$C1074/Setup!$B$17+INDEX('5N inverse'!$A$5:$Y$5,1,'5N mesh'!$B$7+1)*Setup!$B$22</f>
        <v>20.1798773732172</v>
      </c>
      <c r="H1074" s="0" t="n">
        <f aca="false">SUMPRODUCT('5N inverse'!$A$6:$Y$6,'5N mesh'!$B$37:$Z$37,$E1073:$AC1073)+'5N inverse'!$A$6*$C1074/Setup!$B$17+INDEX('5N inverse'!$A$6:$Y$6,1,'5N mesh'!$B$7+1)*Setup!$B$22</f>
        <v>16.7800202994475</v>
      </c>
      <c r="I1074" s="0" t="n">
        <f aca="false">SUMPRODUCT('5N inverse'!$A$7:$Y$7,'5N mesh'!$B$37:$Z$37,$E1073:$AC1073)+'5N inverse'!$A$7*$C1074/Setup!$B$17+INDEX('5N inverse'!$A$7:$Y$7,1,'5N mesh'!$B$7+1)*Setup!$B$22</f>
        <v>15.0800917625626</v>
      </c>
      <c r="J1074" s="0" t="n">
        <f aca="false">SUMPRODUCT('5N inverse'!$A$8:$Y$8,'5N mesh'!$B$37:$Z$37,$E1073:$AC1073)+'5N inverse'!$A$8*$C1074/Setup!$B$17+INDEX('5N inverse'!$A$8:$Y$8,1,'5N mesh'!$B$7+1)*Setup!$B$22</f>
        <v>0</v>
      </c>
      <c r="K1074" s="0" t="n">
        <f aca="false">SUMPRODUCT('5N inverse'!$A$9:$Y$9,'5N mesh'!$B$37:$Z$37,$E1073:$AC1073)+'5N inverse'!$A$9*$C1074/Setup!$B$17+INDEX('5N inverse'!$A$9:$Y$9,1,'5N mesh'!$B$7+1)*Setup!$B$22</f>
        <v>0</v>
      </c>
      <c r="L1074" s="0" t="n">
        <f aca="false">SUMPRODUCT('5N inverse'!$A$10:$Y$10,'5N mesh'!$B$37:$Z$37,$E1073:$AC1073)+'5N inverse'!$A$10*$C1074/Setup!$B$17+INDEX('5N inverse'!$A$10:$Y$10,1,'5N mesh'!$B$7+1)*Setup!$B$22</f>
        <v>0</v>
      </c>
      <c r="M1074" s="0" t="n">
        <f aca="false">SUMPRODUCT('5N inverse'!$A$11:$Y$11,'5N mesh'!$B$37:$Z$37,$E1073:$AC1073)+'5N inverse'!$A$11*$C1074/Setup!$B$17+INDEX('5N inverse'!$A$11:$Y$11,1,'5N mesh'!$B$7+1)*Setup!$B$22</f>
        <v>0</v>
      </c>
      <c r="N1074" s="0" t="n">
        <f aca="false">SUMPRODUCT('5N inverse'!$A$12:$Y$12,'5N mesh'!$B$37:$Z$37,$E1073:$AC1073)+'5N inverse'!$A$12*$C1074/Setup!$B$17+INDEX('5N inverse'!$A$12:$Y$12,1,'5N mesh'!$B$7+1)*Setup!$B$22</f>
        <v>0</v>
      </c>
      <c r="O1074" s="0" t="n">
        <f aca="false">SUMPRODUCT('5N inverse'!$A$13:$Y$13,'5N mesh'!$B$37:$Z$37,$E1073:$AC1073)+'5N inverse'!$A$13*$C1074/Setup!$B$17+INDEX('5N inverse'!$A$13:$Y$13,1,'5N mesh'!$B$7+1)*Setup!$B$22</f>
        <v>0</v>
      </c>
      <c r="P1074" s="0" t="n">
        <f aca="false">SUMPRODUCT('5N inverse'!$A$14:$Y$14,'5N mesh'!$B$37:$Z$37,$E1073:$AC1073)+'5N inverse'!$A$14*$C1074/Setup!$B$17+INDEX('5N inverse'!$A$14:$Y$14,1,'5N mesh'!$B$7+1)*Setup!$B$22</f>
        <v>0</v>
      </c>
      <c r="Q1074" s="0" t="n">
        <f aca="false">SUMPRODUCT('5N inverse'!$A$15:$Y$15,'5N mesh'!$B$37:$Z$37,$E1073:$AC1073)+'5N inverse'!$A$15*$C1074/Setup!$B$17+INDEX('5N inverse'!$A$15:$Y$15,1,'5N mesh'!$B$7+1)*Setup!$B$22</f>
        <v>0</v>
      </c>
      <c r="R1074" s="0" t="n">
        <f aca="false">SUMPRODUCT('5N inverse'!$A$16:$Y$16,'5N mesh'!$B$37:$Z$37,$E1073:$AC1073)+'5N inverse'!$A$16*$C1074/Setup!$B$17+INDEX('5N inverse'!$A$16:$Y$16,1,'5N mesh'!$B$7+1)*Setup!$B$22</f>
        <v>0</v>
      </c>
      <c r="S1074" s="0" t="n">
        <f aca="false">SUMPRODUCT('5N inverse'!$A$17:$Y$17,'5N mesh'!$B$37:$Z$37,$E1073:$AC1073)+'5N inverse'!$A$17*$C1074/Setup!$B$17+INDEX('5N inverse'!$A$17:$Y$17,1,'5N mesh'!$B$7+1)*Setup!$B$22</f>
        <v>0</v>
      </c>
      <c r="T1074" s="0" t="n">
        <f aca="false">SUMPRODUCT('5N inverse'!$A$18:$Y$18,'5N mesh'!$B$37:$Z$37,$E1073:$AC1073)+'5N inverse'!$A$18*$C1074/Setup!$B$17+INDEX('5N inverse'!$A$18:$Y$18,1,'5N mesh'!$B$7+1)*Setup!$B$22</f>
        <v>0</v>
      </c>
      <c r="U1074" s="0" t="n">
        <f aca="false">SUMPRODUCT('5N inverse'!$A$19:$Y$19,'5N mesh'!$B$37:$Z$37,$E1073:$AC1073)+'5N inverse'!$A$19*$C1074/Setup!$B$17+INDEX('5N inverse'!$A$19:$Y$19,1,'5N mesh'!$B$7+1)*Setup!$B$22</f>
        <v>0</v>
      </c>
      <c r="V1074" s="0" t="n">
        <f aca="false">SUMPRODUCT('5N inverse'!$A$20:$Y$20,'5N mesh'!$B$37:$Z$37,$E1073:$AC1073)+'5N inverse'!$A$20*$C1074/Setup!$B$17+INDEX('5N inverse'!$A$20:$Y$20,1,'5N mesh'!$B$7+1)*Setup!$B$22</f>
        <v>0</v>
      </c>
      <c r="W1074" s="0" t="n">
        <f aca="false">SUMPRODUCT('5N inverse'!$A$21:$Y$21,'5N mesh'!$B$37:$Z$37,$E1073:$AC1073)+'5N inverse'!$A$21*$C1074/Setup!$B$17+INDEX('5N inverse'!$A$21:$Y$21,1,'5N mesh'!$B$7+1)*Setup!$B$22</f>
        <v>0</v>
      </c>
      <c r="X1074" s="0" t="n">
        <f aca="false">SUMPRODUCT('5N inverse'!$A$22:$Y$22,'5N mesh'!$B$37:$Z$37,$E1073:$AC1073)+'5N inverse'!$A$22*$C1074/Setup!$B$17+INDEX('5N inverse'!$A$22:$Y$22,1,'5N mesh'!$B$7+1)*Setup!$B$22</f>
        <v>0</v>
      </c>
      <c r="Y1074" s="0" t="n">
        <f aca="false">SUMPRODUCT('5N inverse'!$A$23:$Y$23,'5N mesh'!$B$37:$Z$37,$E1073:$AC1073)+'5N inverse'!$A$23*$C1074/Setup!$B$17+INDEX('5N inverse'!$A$23:$Y$23,1,'5N mesh'!$B$7+1)*Setup!$B$22</f>
        <v>0</v>
      </c>
      <c r="Z1074" s="0" t="n">
        <f aca="false">SUMPRODUCT('5N inverse'!$A$24:$Y$24,'5N mesh'!$B$37:$Z$37,$E1073:$AC1073)+'5N inverse'!$A$24*$C1074/Setup!$B$17+INDEX('5N inverse'!$A$24:$Y$24,1,'5N mesh'!$B$7+1)*Setup!$B$22</f>
        <v>0</v>
      </c>
      <c r="AA1074" s="0" t="n">
        <f aca="false">SUMPRODUCT('5N inverse'!$A$25:$Y$25,'5N mesh'!$B$37:$Z$37,$E1073:$AC1073)+'5N inverse'!$A$25*$C1074/Setup!$B$17+INDEX('5N inverse'!$A$25:$Y$25,1,'5N mesh'!$B$7+1)*Setup!$B$22</f>
        <v>0</v>
      </c>
      <c r="AB1074" s="0" t="n">
        <f aca="false">SUMPRODUCT('5N inverse'!$A$26:$Y$26,'5N mesh'!$B$37:$Z$37,$E1073:$AC1073)+'5N inverse'!$A$26*$C1074/Setup!$B$17+INDEX('5N inverse'!$A$26:$Y$26,1,'5N mesh'!$B$7+1)*Setup!$B$22</f>
        <v>0</v>
      </c>
      <c r="AC1074" s="0" t="n">
        <f aca="false">SUMPRODUCT('5N inverse'!$A$27:$Y$27,'5N mesh'!$B$37:$Z$37,$E1073:$AC1073)+'5N inverse'!$A$27*$C1074/Setup!$B$17+INDEX('5N inverse'!$A$27:$Y$27,1,'5N mesh'!$B$7+1)*Setup!$B$22</f>
        <v>0</v>
      </c>
    </row>
    <row r="1075" customFormat="false" ht="15" hidden="false" customHeight="false" outlineLevel="0" collapsed="false">
      <c r="A1075" s="0" t="n">
        <v>1070</v>
      </c>
      <c r="B1075" s="0" t="n">
        <f aca="false">A1075*Setup!$B$11/3600</f>
        <v>89.1666666666667</v>
      </c>
      <c r="C1075" s="0" t="n">
        <f aca="false">Setup!$B$7+Setup!$B$8*COS(2*PI()*(B1075-Setup!$B$9)/24)</f>
        <v>27.8148678029929</v>
      </c>
      <c r="D1075" s="0" t="n">
        <f aca="false">(C1075-E1075)/Setup!$B$17</f>
        <v>19.2776178042342</v>
      </c>
      <c r="E1075" s="0" t="n">
        <f aca="false">SUMPRODUCT('5N inverse'!$A$3:$Y$3,'5N mesh'!$B$37:$Z$37,$E1074:$AC1074)+'5N inverse'!$A$3*$C1075/Setup!$B$17+INDEX('5N inverse'!$A$3:$Y$3,1,'5N mesh'!$B$7+1)*Setup!$B$22</f>
        <v>25.3087774884425</v>
      </c>
      <c r="F1075" s="0" t="n">
        <f aca="false">SUMPRODUCT('5N inverse'!$A$4:$Y$4,'5N mesh'!$B$37:$Z$37,$E1074:$AC1074)+'5N inverse'!$A$4*$C1075/Setup!$B$17+INDEX('5N inverse'!$A$4:$Y$4,1,'5N mesh'!$B$7+1)*Setup!$B$22</f>
        <v>23.6040482139901</v>
      </c>
      <c r="G1075" s="0" t="n">
        <f aca="false">SUMPRODUCT('5N inverse'!$A$5:$Y$5,'5N mesh'!$B$37:$Z$37,$E1074:$AC1074)+'5N inverse'!$A$5*$C1075/Setup!$B$17+INDEX('5N inverse'!$A$5:$Y$5,1,'5N mesh'!$B$7+1)*Setup!$B$22</f>
        <v>20.1945896650855</v>
      </c>
      <c r="H1075" s="0" t="n">
        <f aca="false">SUMPRODUCT('5N inverse'!$A$6:$Y$6,'5N mesh'!$B$37:$Z$37,$E1074:$AC1074)+'5N inverse'!$A$6*$C1075/Setup!$B$17+INDEX('5N inverse'!$A$6:$Y$6,1,'5N mesh'!$B$7+1)*Setup!$B$22</f>
        <v>16.7851311161809</v>
      </c>
      <c r="I1075" s="0" t="n">
        <f aca="false">SUMPRODUCT('5N inverse'!$A$7:$Y$7,'5N mesh'!$B$37:$Z$37,$E1074:$AC1074)+'5N inverse'!$A$7*$C1075/Setup!$B$17+INDEX('5N inverse'!$A$7:$Y$7,1,'5N mesh'!$B$7+1)*Setup!$B$22</f>
        <v>15.0804018417286</v>
      </c>
      <c r="J1075" s="0" t="n">
        <f aca="false">SUMPRODUCT('5N inverse'!$A$8:$Y$8,'5N mesh'!$B$37:$Z$37,$E1074:$AC1074)+'5N inverse'!$A$8*$C1075/Setup!$B$17+INDEX('5N inverse'!$A$8:$Y$8,1,'5N mesh'!$B$7+1)*Setup!$B$22</f>
        <v>0</v>
      </c>
      <c r="K1075" s="0" t="n">
        <f aca="false">SUMPRODUCT('5N inverse'!$A$9:$Y$9,'5N mesh'!$B$37:$Z$37,$E1074:$AC1074)+'5N inverse'!$A$9*$C1075/Setup!$B$17+INDEX('5N inverse'!$A$9:$Y$9,1,'5N mesh'!$B$7+1)*Setup!$B$22</f>
        <v>0</v>
      </c>
      <c r="L1075" s="0" t="n">
        <f aca="false">SUMPRODUCT('5N inverse'!$A$10:$Y$10,'5N mesh'!$B$37:$Z$37,$E1074:$AC1074)+'5N inverse'!$A$10*$C1075/Setup!$B$17+INDEX('5N inverse'!$A$10:$Y$10,1,'5N mesh'!$B$7+1)*Setup!$B$22</f>
        <v>0</v>
      </c>
      <c r="M1075" s="0" t="n">
        <f aca="false">SUMPRODUCT('5N inverse'!$A$11:$Y$11,'5N mesh'!$B$37:$Z$37,$E1074:$AC1074)+'5N inverse'!$A$11*$C1075/Setup!$B$17+INDEX('5N inverse'!$A$11:$Y$11,1,'5N mesh'!$B$7+1)*Setup!$B$22</f>
        <v>0</v>
      </c>
      <c r="N1075" s="0" t="n">
        <f aca="false">SUMPRODUCT('5N inverse'!$A$12:$Y$12,'5N mesh'!$B$37:$Z$37,$E1074:$AC1074)+'5N inverse'!$A$12*$C1075/Setup!$B$17+INDEX('5N inverse'!$A$12:$Y$12,1,'5N mesh'!$B$7+1)*Setup!$B$22</f>
        <v>0</v>
      </c>
      <c r="O1075" s="0" t="n">
        <f aca="false">SUMPRODUCT('5N inverse'!$A$13:$Y$13,'5N mesh'!$B$37:$Z$37,$E1074:$AC1074)+'5N inverse'!$A$13*$C1075/Setup!$B$17+INDEX('5N inverse'!$A$13:$Y$13,1,'5N mesh'!$B$7+1)*Setup!$B$22</f>
        <v>0</v>
      </c>
      <c r="P1075" s="0" t="n">
        <f aca="false">SUMPRODUCT('5N inverse'!$A$14:$Y$14,'5N mesh'!$B$37:$Z$37,$E1074:$AC1074)+'5N inverse'!$A$14*$C1075/Setup!$B$17+INDEX('5N inverse'!$A$14:$Y$14,1,'5N mesh'!$B$7+1)*Setup!$B$22</f>
        <v>0</v>
      </c>
      <c r="Q1075" s="0" t="n">
        <f aca="false">SUMPRODUCT('5N inverse'!$A$15:$Y$15,'5N mesh'!$B$37:$Z$37,$E1074:$AC1074)+'5N inverse'!$A$15*$C1075/Setup!$B$17+INDEX('5N inverse'!$A$15:$Y$15,1,'5N mesh'!$B$7+1)*Setup!$B$22</f>
        <v>0</v>
      </c>
      <c r="R1075" s="0" t="n">
        <f aca="false">SUMPRODUCT('5N inverse'!$A$16:$Y$16,'5N mesh'!$B$37:$Z$37,$E1074:$AC1074)+'5N inverse'!$A$16*$C1075/Setup!$B$17+INDEX('5N inverse'!$A$16:$Y$16,1,'5N mesh'!$B$7+1)*Setup!$B$22</f>
        <v>0</v>
      </c>
      <c r="S1075" s="0" t="n">
        <f aca="false">SUMPRODUCT('5N inverse'!$A$17:$Y$17,'5N mesh'!$B$37:$Z$37,$E1074:$AC1074)+'5N inverse'!$A$17*$C1075/Setup!$B$17+INDEX('5N inverse'!$A$17:$Y$17,1,'5N mesh'!$B$7+1)*Setup!$B$22</f>
        <v>0</v>
      </c>
      <c r="T1075" s="0" t="n">
        <f aca="false">SUMPRODUCT('5N inverse'!$A$18:$Y$18,'5N mesh'!$B$37:$Z$37,$E1074:$AC1074)+'5N inverse'!$A$18*$C1075/Setup!$B$17+INDEX('5N inverse'!$A$18:$Y$18,1,'5N mesh'!$B$7+1)*Setup!$B$22</f>
        <v>0</v>
      </c>
      <c r="U1075" s="0" t="n">
        <f aca="false">SUMPRODUCT('5N inverse'!$A$19:$Y$19,'5N mesh'!$B$37:$Z$37,$E1074:$AC1074)+'5N inverse'!$A$19*$C1075/Setup!$B$17+INDEX('5N inverse'!$A$19:$Y$19,1,'5N mesh'!$B$7+1)*Setup!$B$22</f>
        <v>0</v>
      </c>
      <c r="V1075" s="0" t="n">
        <f aca="false">SUMPRODUCT('5N inverse'!$A$20:$Y$20,'5N mesh'!$B$37:$Z$37,$E1074:$AC1074)+'5N inverse'!$A$20*$C1075/Setup!$B$17+INDEX('5N inverse'!$A$20:$Y$20,1,'5N mesh'!$B$7+1)*Setup!$B$22</f>
        <v>0</v>
      </c>
      <c r="W1075" s="0" t="n">
        <f aca="false">SUMPRODUCT('5N inverse'!$A$21:$Y$21,'5N mesh'!$B$37:$Z$37,$E1074:$AC1074)+'5N inverse'!$A$21*$C1075/Setup!$B$17+INDEX('5N inverse'!$A$21:$Y$21,1,'5N mesh'!$B$7+1)*Setup!$B$22</f>
        <v>0</v>
      </c>
      <c r="X1075" s="0" t="n">
        <f aca="false">SUMPRODUCT('5N inverse'!$A$22:$Y$22,'5N mesh'!$B$37:$Z$37,$E1074:$AC1074)+'5N inverse'!$A$22*$C1075/Setup!$B$17+INDEX('5N inverse'!$A$22:$Y$22,1,'5N mesh'!$B$7+1)*Setup!$B$22</f>
        <v>0</v>
      </c>
      <c r="Y1075" s="0" t="n">
        <f aca="false">SUMPRODUCT('5N inverse'!$A$23:$Y$23,'5N mesh'!$B$37:$Z$37,$E1074:$AC1074)+'5N inverse'!$A$23*$C1075/Setup!$B$17+INDEX('5N inverse'!$A$23:$Y$23,1,'5N mesh'!$B$7+1)*Setup!$B$22</f>
        <v>0</v>
      </c>
      <c r="Z1075" s="0" t="n">
        <f aca="false">SUMPRODUCT('5N inverse'!$A$24:$Y$24,'5N mesh'!$B$37:$Z$37,$E1074:$AC1074)+'5N inverse'!$A$24*$C1075/Setup!$B$17+INDEX('5N inverse'!$A$24:$Y$24,1,'5N mesh'!$B$7+1)*Setup!$B$22</f>
        <v>0</v>
      </c>
      <c r="AA1075" s="0" t="n">
        <f aca="false">SUMPRODUCT('5N inverse'!$A$25:$Y$25,'5N mesh'!$B$37:$Z$37,$E1074:$AC1074)+'5N inverse'!$A$25*$C1075/Setup!$B$17+INDEX('5N inverse'!$A$25:$Y$25,1,'5N mesh'!$B$7+1)*Setup!$B$22</f>
        <v>0</v>
      </c>
      <c r="AB1075" s="0" t="n">
        <f aca="false">SUMPRODUCT('5N inverse'!$A$26:$Y$26,'5N mesh'!$B$37:$Z$37,$E1074:$AC1074)+'5N inverse'!$A$26*$C1075/Setup!$B$17+INDEX('5N inverse'!$A$26:$Y$26,1,'5N mesh'!$B$7+1)*Setup!$B$22</f>
        <v>0</v>
      </c>
      <c r="AC1075" s="0" t="n">
        <f aca="false">SUMPRODUCT('5N inverse'!$A$27:$Y$27,'5N mesh'!$B$37:$Z$37,$E1074:$AC1074)+'5N inverse'!$A$27*$C1075/Setup!$B$17+INDEX('5N inverse'!$A$27:$Y$27,1,'5N mesh'!$B$7+1)*Setup!$B$22</f>
        <v>0</v>
      </c>
    </row>
    <row r="1076" customFormat="false" ht="15" hidden="false" customHeight="false" outlineLevel="0" collapsed="false">
      <c r="A1076" s="0" t="n">
        <v>1071</v>
      </c>
      <c r="B1076" s="0" t="n">
        <f aca="false">A1076*Setup!$B$11/3600</f>
        <v>89.25</v>
      </c>
      <c r="C1076" s="0" t="n">
        <f aca="false">Setup!$B$7+Setup!$B$8*COS(2*PI()*(B1076-Setup!$B$9)/24)</f>
        <v>27.7877205179804</v>
      </c>
      <c r="D1076" s="0" t="n">
        <f aca="false">(C1076-E1076)/Setup!$B$17</f>
        <v>18.8505121491286</v>
      </c>
      <c r="E1076" s="0" t="n">
        <f aca="false">SUMPRODUCT('5N inverse'!$A$3:$Y$3,'5N mesh'!$B$37:$Z$37,$E1075:$AC1075)+'5N inverse'!$A$3*$C1076/Setup!$B$17+INDEX('5N inverse'!$A$3:$Y$3,1,'5N mesh'!$B$7+1)*Setup!$B$22</f>
        <v>25.3371539385937</v>
      </c>
      <c r="F1076" s="0" t="n">
        <f aca="false">SUMPRODUCT('5N inverse'!$A$4:$Y$4,'5N mesh'!$B$37:$Z$37,$E1075:$AC1075)+'5N inverse'!$A$4*$C1076/Setup!$B$17+INDEX('5N inverse'!$A$4:$Y$4,1,'5N mesh'!$B$7+1)*Setup!$B$22</f>
        <v>23.6277464626052</v>
      </c>
      <c r="G1076" s="0" t="n">
        <f aca="false">SUMPRODUCT('5N inverse'!$A$5:$Y$5,'5N mesh'!$B$37:$Z$37,$E1075:$AC1075)+'5N inverse'!$A$5*$C1076/Setup!$B$17+INDEX('5N inverse'!$A$5:$Y$5,1,'5N mesh'!$B$7+1)*Setup!$B$22</f>
        <v>20.2089315106281</v>
      </c>
      <c r="H1076" s="0" t="n">
        <f aca="false">SUMPRODUCT('5N inverse'!$A$6:$Y$6,'5N mesh'!$B$37:$Z$37,$E1075:$AC1075)+'5N inverse'!$A$6*$C1076/Setup!$B$17+INDEX('5N inverse'!$A$6:$Y$6,1,'5N mesh'!$B$7+1)*Setup!$B$22</f>
        <v>16.790116558651</v>
      </c>
      <c r="I1076" s="0" t="n">
        <f aca="false">SUMPRODUCT('5N inverse'!$A$7:$Y$7,'5N mesh'!$B$37:$Z$37,$E1075:$AC1075)+'5N inverse'!$A$7*$C1076/Setup!$B$17+INDEX('5N inverse'!$A$7:$Y$7,1,'5N mesh'!$B$7+1)*Setup!$B$22</f>
        <v>15.0807090826625</v>
      </c>
      <c r="J1076" s="0" t="n">
        <f aca="false">SUMPRODUCT('5N inverse'!$A$8:$Y$8,'5N mesh'!$B$37:$Z$37,$E1075:$AC1075)+'5N inverse'!$A$8*$C1076/Setup!$B$17+INDEX('5N inverse'!$A$8:$Y$8,1,'5N mesh'!$B$7+1)*Setup!$B$22</f>
        <v>0</v>
      </c>
      <c r="K1076" s="0" t="n">
        <f aca="false">SUMPRODUCT('5N inverse'!$A$9:$Y$9,'5N mesh'!$B$37:$Z$37,$E1075:$AC1075)+'5N inverse'!$A$9*$C1076/Setup!$B$17+INDEX('5N inverse'!$A$9:$Y$9,1,'5N mesh'!$B$7+1)*Setup!$B$22</f>
        <v>0</v>
      </c>
      <c r="L1076" s="0" t="n">
        <f aca="false">SUMPRODUCT('5N inverse'!$A$10:$Y$10,'5N mesh'!$B$37:$Z$37,$E1075:$AC1075)+'5N inverse'!$A$10*$C1076/Setup!$B$17+INDEX('5N inverse'!$A$10:$Y$10,1,'5N mesh'!$B$7+1)*Setup!$B$22</f>
        <v>0</v>
      </c>
      <c r="M1076" s="0" t="n">
        <f aca="false">SUMPRODUCT('5N inverse'!$A$11:$Y$11,'5N mesh'!$B$37:$Z$37,$E1075:$AC1075)+'5N inverse'!$A$11*$C1076/Setup!$B$17+INDEX('5N inverse'!$A$11:$Y$11,1,'5N mesh'!$B$7+1)*Setup!$B$22</f>
        <v>0</v>
      </c>
      <c r="N1076" s="0" t="n">
        <f aca="false">SUMPRODUCT('5N inverse'!$A$12:$Y$12,'5N mesh'!$B$37:$Z$37,$E1075:$AC1075)+'5N inverse'!$A$12*$C1076/Setup!$B$17+INDEX('5N inverse'!$A$12:$Y$12,1,'5N mesh'!$B$7+1)*Setup!$B$22</f>
        <v>0</v>
      </c>
      <c r="O1076" s="0" t="n">
        <f aca="false">SUMPRODUCT('5N inverse'!$A$13:$Y$13,'5N mesh'!$B$37:$Z$37,$E1075:$AC1075)+'5N inverse'!$A$13*$C1076/Setup!$B$17+INDEX('5N inverse'!$A$13:$Y$13,1,'5N mesh'!$B$7+1)*Setup!$B$22</f>
        <v>0</v>
      </c>
      <c r="P1076" s="0" t="n">
        <f aca="false">SUMPRODUCT('5N inverse'!$A$14:$Y$14,'5N mesh'!$B$37:$Z$37,$E1075:$AC1075)+'5N inverse'!$A$14*$C1076/Setup!$B$17+INDEX('5N inverse'!$A$14:$Y$14,1,'5N mesh'!$B$7+1)*Setup!$B$22</f>
        <v>0</v>
      </c>
      <c r="Q1076" s="0" t="n">
        <f aca="false">SUMPRODUCT('5N inverse'!$A$15:$Y$15,'5N mesh'!$B$37:$Z$37,$E1075:$AC1075)+'5N inverse'!$A$15*$C1076/Setup!$B$17+INDEX('5N inverse'!$A$15:$Y$15,1,'5N mesh'!$B$7+1)*Setup!$B$22</f>
        <v>0</v>
      </c>
      <c r="R1076" s="0" t="n">
        <f aca="false">SUMPRODUCT('5N inverse'!$A$16:$Y$16,'5N mesh'!$B$37:$Z$37,$E1075:$AC1075)+'5N inverse'!$A$16*$C1076/Setup!$B$17+INDEX('5N inverse'!$A$16:$Y$16,1,'5N mesh'!$B$7+1)*Setup!$B$22</f>
        <v>0</v>
      </c>
      <c r="S1076" s="0" t="n">
        <f aca="false">SUMPRODUCT('5N inverse'!$A$17:$Y$17,'5N mesh'!$B$37:$Z$37,$E1075:$AC1075)+'5N inverse'!$A$17*$C1076/Setup!$B$17+INDEX('5N inverse'!$A$17:$Y$17,1,'5N mesh'!$B$7+1)*Setup!$B$22</f>
        <v>0</v>
      </c>
      <c r="T1076" s="0" t="n">
        <f aca="false">SUMPRODUCT('5N inverse'!$A$18:$Y$18,'5N mesh'!$B$37:$Z$37,$E1075:$AC1075)+'5N inverse'!$A$18*$C1076/Setup!$B$17+INDEX('5N inverse'!$A$18:$Y$18,1,'5N mesh'!$B$7+1)*Setup!$B$22</f>
        <v>0</v>
      </c>
      <c r="U1076" s="0" t="n">
        <f aca="false">SUMPRODUCT('5N inverse'!$A$19:$Y$19,'5N mesh'!$B$37:$Z$37,$E1075:$AC1075)+'5N inverse'!$A$19*$C1076/Setup!$B$17+INDEX('5N inverse'!$A$19:$Y$19,1,'5N mesh'!$B$7+1)*Setup!$B$22</f>
        <v>0</v>
      </c>
      <c r="V1076" s="0" t="n">
        <f aca="false">SUMPRODUCT('5N inverse'!$A$20:$Y$20,'5N mesh'!$B$37:$Z$37,$E1075:$AC1075)+'5N inverse'!$A$20*$C1076/Setup!$B$17+INDEX('5N inverse'!$A$20:$Y$20,1,'5N mesh'!$B$7+1)*Setup!$B$22</f>
        <v>0</v>
      </c>
      <c r="W1076" s="0" t="n">
        <f aca="false">SUMPRODUCT('5N inverse'!$A$21:$Y$21,'5N mesh'!$B$37:$Z$37,$E1075:$AC1075)+'5N inverse'!$A$21*$C1076/Setup!$B$17+INDEX('5N inverse'!$A$21:$Y$21,1,'5N mesh'!$B$7+1)*Setup!$B$22</f>
        <v>0</v>
      </c>
      <c r="X1076" s="0" t="n">
        <f aca="false">SUMPRODUCT('5N inverse'!$A$22:$Y$22,'5N mesh'!$B$37:$Z$37,$E1075:$AC1075)+'5N inverse'!$A$22*$C1076/Setup!$B$17+INDEX('5N inverse'!$A$22:$Y$22,1,'5N mesh'!$B$7+1)*Setup!$B$22</f>
        <v>0</v>
      </c>
      <c r="Y1076" s="0" t="n">
        <f aca="false">SUMPRODUCT('5N inverse'!$A$23:$Y$23,'5N mesh'!$B$37:$Z$37,$E1075:$AC1075)+'5N inverse'!$A$23*$C1076/Setup!$B$17+INDEX('5N inverse'!$A$23:$Y$23,1,'5N mesh'!$B$7+1)*Setup!$B$22</f>
        <v>0</v>
      </c>
      <c r="Z1076" s="0" t="n">
        <f aca="false">SUMPRODUCT('5N inverse'!$A$24:$Y$24,'5N mesh'!$B$37:$Z$37,$E1075:$AC1075)+'5N inverse'!$A$24*$C1076/Setup!$B$17+INDEX('5N inverse'!$A$24:$Y$24,1,'5N mesh'!$B$7+1)*Setup!$B$22</f>
        <v>0</v>
      </c>
      <c r="AA1076" s="0" t="n">
        <f aca="false">SUMPRODUCT('5N inverse'!$A$25:$Y$25,'5N mesh'!$B$37:$Z$37,$E1075:$AC1075)+'5N inverse'!$A$25*$C1076/Setup!$B$17+INDEX('5N inverse'!$A$25:$Y$25,1,'5N mesh'!$B$7+1)*Setup!$B$22</f>
        <v>0</v>
      </c>
      <c r="AB1076" s="0" t="n">
        <f aca="false">SUMPRODUCT('5N inverse'!$A$26:$Y$26,'5N mesh'!$B$37:$Z$37,$E1075:$AC1075)+'5N inverse'!$A$26*$C1076/Setup!$B$17+INDEX('5N inverse'!$A$26:$Y$26,1,'5N mesh'!$B$7+1)*Setup!$B$22</f>
        <v>0</v>
      </c>
      <c r="AC1076" s="0" t="n">
        <f aca="false">SUMPRODUCT('5N inverse'!$A$27:$Y$27,'5N mesh'!$B$37:$Z$37,$E1075:$AC1075)+'5N inverse'!$A$27*$C1076/Setup!$B$17+INDEX('5N inverse'!$A$27:$Y$27,1,'5N mesh'!$B$7+1)*Setup!$B$22</f>
        <v>0</v>
      </c>
    </row>
    <row r="1077" customFormat="false" ht="15" hidden="false" customHeight="false" outlineLevel="0" collapsed="false">
      <c r="A1077" s="0" t="n">
        <v>1072</v>
      </c>
      <c r="B1077" s="0" t="n">
        <f aca="false">A1077*Setup!$B$11/3600</f>
        <v>89.3333333333333</v>
      </c>
      <c r="C1077" s="0" t="n">
        <f aca="false">Setup!$B$7+Setup!$B$8*COS(2*PI()*(B1077-Setup!$B$9)/24)</f>
        <v>27.7587704831436</v>
      </c>
      <c r="D1077" s="0" t="n">
        <f aca="false">(C1077-E1077)/Setup!$B$17</f>
        <v>18.4153204186218</v>
      </c>
      <c r="E1077" s="0" t="n">
        <f aca="false">SUMPRODUCT('5N inverse'!$A$3:$Y$3,'5N mesh'!$B$37:$Z$37,$E1076:$AC1076)+'5N inverse'!$A$3*$C1077/Setup!$B$17+INDEX('5N inverse'!$A$3:$Y$3,1,'5N mesh'!$B$7+1)*Setup!$B$22</f>
        <v>25.3647788287228</v>
      </c>
      <c r="F1077" s="0" t="n">
        <f aca="false">SUMPRODUCT('5N inverse'!$A$4:$Y$4,'5N mesh'!$B$37:$Z$37,$E1076:$AC1076)+'5N inverse'!$A$4*$C1077/Setup!$B$17+INDEX('5N inverse'!$A$4:$Y$4,1,'5N mesh'!$B$7+1)*Setup!$B$22</f>
        <v>23.6508179137915</v>
      </c>
      <c r="G1077" s="0" t="n">
        <f aca="false">SUMPRODUCT('5N inverse'!$A$5:$Y$5,'5N mesh'!$B$37:$Z$37,$E1076:$AC1076)+'5N inverse'!$A$5*$C1077/Setup!$B$17+INDEX('5N inverse'!$A$5:$Y$5,1,'5N mesh'!$B$7+1)*Setup!$B$22</f>
        <v>20.2228960839289</v>
      </c>
      <c r="H1077" s="0" t="n">
        <f aca="false">SUMPRODUCT('5N inverse'!$A$6:$Y$6,'5N mesh'!$B$37:$Z$37,$E1076:$AC1076)+'5N inverse'!$A$6*$C1077/Setup!$B$17+INDEX('5N inverse'!$A$6:$Y$6,1,'5N mesh'!$B$7+1)*Setup!$B$22</f>
        <v>16.7949742540662</v>
      </c>
      <c r="I1077" s="0" t="n">
        <f aca="false">SUMPRODUCT('5N inverse'!$A$7:$Y$7,'5N mesh'!$B$37:$Z$37,$E1076:$AC1076)+'5N inverse'!$A$7*$C1077/Setup!$B$17+INDEX('5N inverse'!$A$7:$Y$7,1,'5N mesh'!$B$7+1)*Setup!$B$22</f>
        <v>15.0810133391349</v>
      </c>
      <c r="J1077" s="0" t="n">
        <f aca="false">SUMPRODUCT('5N inverse'!$A$8:$Y$8,'5N mesh'!$B$37:$Z$37,$E1076:$AC1076)+'5N inverse'!$A$8*$C1077/Setup!$B$17+INDEX('5N inverse'!$A$8:$Y$8,1,'5N mesh'!$B$7+1)*Setup!$B$22</f>
        <v>0</v>
      </c>
      <c r="K1077" s="0" t="n">
        <f aca="false">SUMPRODUCT('5N inverse'!$A$9:$Y$9,'5N mesh'!$B$37:$Z$37,$E1076:$AC1076)+'5N inverse'!$A$9*$C1077/Setup!$B$17+INDEX('5N inverse'!$A$9:$Y$9,1,'5N mesh'!$B$7+1)*Setup!$B$22</f>
        <v>0</v>
      </c>
      <c r="L1077" s="0" t="n">
        <f aca="false">SUMPRODUCT('5N inverse'!$A$10:$Y$10,'5N mesh'!$B$37:$Z$37,$E1076:$AC1076)+'5N inverse'!$A$10*$C1077/Setup!$B$17+INDEX('5N inverse'!$A$10:$Y$10,1,'5N mesh'!$B$7+1)*Setup!$B$22</f>
        <v>0</v>
      </c>
      <c r="M1077" s="0" t="n">
        <f aca="false">SUMPRODUCT('5N inverse'!$A$11:$Y$11,'5N mesh'!$B$37:$Z$37,$E1076:$AC1076)+'5N inverse'!$A$11*$C1077/Setup!$B$17+INDEX('5N inverse'!$A$11:$Y$11,1,'5N mesh'!$B$7+1)*Setup!$B$22</f>
        <v>0</v>
      </c>
      <c r="N1077" s="0" t="n">
        <f aca="false">SUMPRODUCT('5N inverse'!$A$12:$Y$12,'5N mesh'!$B$37:$Z$37,$E1076:$AC1076)+'5N inverse'!$A$12*$C1077/Setup!$B$17+INDEX('5N inverse'!$A$12:$Y$12,1,'5N mesh'!$B$7+1)*Setup!$B$22</f>
        <v>0</v>
      </c>
      <c r="O1077" s="0" t="n">
        <f aca="false">SUMPRODUCT('5N inverse'!$A$13:$Y$13,'5N mesh'!$B$37:$Z$37,$E1076:$AC1076)+'5N inverse'!$A$13*$C1077/Setup!$B$17+INDEX('5N inverse'!$A$13:$Y$13,1,'5N mesh'!$B$7+1)*Setup!$B$22</f>
        <v>0</v>
      </c>
      <c r="P1077" s="0" t="n">
        <f aca="false">SUMPRODUCT('5N inverse'!$A$14:$Y$14,'5N mesh'!$B$37:$Z$37,$E1076:$AC1076)+'5N inverse'!$A$14*$C1077/Setup!$B$17+INDEX('5N inverse'!$A$14:$Y$14,1,'5N mesh'!$B$7+1)*Setup!$B$22</f>
        <v>0</v>
      </c>
      <c r="Q1077" s="0" t="n">
        <f aca="false">SUMPRODUCT('5N inverse'!$A$15:$Y$15,'5N mesh'!$B$37:$Z$37,$E1076:$AC1076)+'5N inverse'!$A$15*$C1077/Setup!$B$17+INDEX('5N inverse'!$A$15:$Y$15,1,'5N mesh'!$B$7+1)*Setup!$B$22</f>
        <v>0</v>
      </c>
      <c r="R1077" s="0" t="n">
        <f aca="false">SUMPRODUCT('5N inverse'!$A$16:$Y$16,'5N mesh'!$B$37:$Z$37,$E1076:$AC1076)+'5N inverse'!$A$16*$C1077/Setup!$B$17+INDEX('5N inverse'!$A$16:$Y$16,1,'5N mesh'!$B$7+1)*Setup!$B$22</f>
        <v>0</v>
      </c>
      <c r="S1077" s="0" t="n">
        <f aca="false">SUMPRODUCT('5N inverse'!$A$17:$Y$17,'5N mesh'!$B$37:$Z$37,$E1076:$AC1076)+'5N inverse'!$A$17*$C1077/Setup!$B$17+INDEX('5N inverse'!$A$17:$Y$17,1,'5N mesh'!$B$7+1)*Setup!$B$22</f>
        <v>0</v>
      </c>
      <c r="T1077" s="0" t="n">
        <f aca="false">SUMPRODUCT('5N inverse'!$A$18:$Y$18,'5N mesh'!$B$37:$Z$37,$E1076:$AC1076)+'5N inverse'!$A$18*$C1077/Setup!$B$17+INDEX('5N inverse'!$A$18:$Y$18,1,'5N mesh'!$B$7+1)*Setup!$B$22</f>
        <v>0</v>
      </c>
      <c r="U1077" s="0" t="n">
        <f aca="false">SUMPRODUCT('5N inverse'!$A$19:$Y$19,'5N mesh'!$B$37:$Z$37,$E1076:$AC1076)+'5N inverse'!$A$19*$C1077/Setup!$B$17+INDEX('5N inverse'!$A$19:$Y$19,1,'5N mesh'!$B$7+1)*Setup!$B$22</f>
        <v>0</v>
      </c>
      <c r="V1077" s="0" t="n">
        <f aca="false">SUMPRODUCT('5N inverse'!$A$20:$Y$20,'5N mesh'!$B$37:$Z$37,$E1076:$AC1076)+'5N inverse'!$A$20*$C1077/Setup!$B$17+INDEX('5N inverse'!$A$20:$Y$20,1,'5N mesh'!$B$7+1)*Setup!$B$22</f>
        <v>0</v>
      </c>
      <c r="W1077" s="0" t="n">
        <f aca="false">SUMPRODUCT('5N inverse'!$A$21:$Y$21,'5N mesh'!$B$37:$Z$37,$E1076:$AC1076)+'5N inverse'!$A$21*$C1077/Setup!$B$17+INDEX('5N inverse'!$A$21:$Y$21,1,'5N mesh'!$B$7+1)*Setup!$B$22</f>
        <v>0</v>
      </c>
      <c r="X1077" s="0" t="n">
        <f aca="false">SUMPRODUCT('5N inverse'!$A$22:$Y$22,'5N mesh'!$B$37:$Z$37,$E1076:$AC1076)+'5N inverse'!$A$22*$C1077/Setup!$B$17+INDEX('5N inverse'!$A$22:$Y$22,1,'5N mesh'!$B$7+1)*Setup!$B$22</f>
        <v>0</v>
      </c>
      <c r="Y1077" s="0" t="n">
        <f aca="false">SUMPRODUCT('5N inverse'!$A$23:$Y$23,'5N mesh'!$B$37:$Z$37,$E1076:$AC1076)+'5N inverse'!$A$23*$C1077/Setup!$B$17+INDEX('5N inverse'!$A$23:$Y$23,1,'5N mesh'!$B$7+1)*Setup!$B$22</f>
        <v>0</v>
      </c>
      <c r="Z1077" s="0" t="n">
        <f aca="false">SUMPRODUCT('5N inverse'!$A$24:$Y$24,'5N mesh'!$B$37:$Z$37,$E1076:$AC1076)+'5N inverse'!$A$24*$C1077/Setup!$B$17+INDEX('5N inverse'!$A$24:$Y$24,1,'5N mesh'!$B$7+1)*Setup!$B$22</f>
        <v>0</v>
      </c>
      <c r="AA1077" s="0" t="n">
        <f aca="false">SUMPRODUCT('5N inverse'!$A$25:$Y$25,'5N mesh'!$B$37:$Z$37,$E1076:$AC1076)+'5N inverse'!$A$25*$C1077/Setup!$B$17+INDEX('5N inverse'!$A$25:$Y$25,1,'5N mesh'!$B$7+1)*Setup!$B$22</f>
        <v>0</v>
      </c>
      <c r="AB1077" s="0" t="n">
        <f aca="false">SUMPRODUCT('5N inverse'!$A$26:$Y$26,'5N mesh'!$B$37:$Z$37,$E1076:$AC1076)+'5N inverse'!$A$26*$C1077/Setup!$B$17+INDEX('5N inverse'!$A$26:$Y$26,1,'5N mesh'!$B$7+1)*Setup!$B$22</f>
        <v>0</v>
      </c>
      <c r="AC1077" s="0" t="n">
        <f aca="false">SUMPRODUCT('5N inverse'!$A$27:$Y$27,'5N mesh'!$B$37:$Z$37,$E1076:$AC1076)+'5N inverse'!$A$27*$C1077/Setup!$B$17+INDEX('5N inverse'!$A$27:$Y$27,1,'5N mesh'!$B$7+1)*Setup!$B$22</f>
        <v>0</v>
      </c>
    </row>
    <row r="1078" customFormat="false" ht="15" hidden="false" customHeight="false" outlineLevel="0" collapsed="false">
      <c r="A1078" s="0" t="n">
        <v>1073</v>
      </c>
      <c r="B1078" s="0" t="n">
        <f aca="false">A1078*Setup!$B$11/3600</f>
        <v>89.4166666666667</v>
      </c>
      <c r="C1078" s="0" t="n">
        <f aca="false">Setup!$B$7+Setup!$B$8*COS(2*PI()*(B1078-Setup!$B$9)/24)</f>
        <v>27.7280314771312</v>
      </c>
      <c r="D1078" s="0" t="n">
        <f aca="false">(C1078-E1078)/Setup!$B$17</f>
        <v>17.972249740022</v>
      </c>
      <c r="E1078" s="0" t="n">
        <f aca="false">SUMPRODUCT('5N inverse'!$A$3:$Y$3,'5N mesh'!$B$37:$Z$37,$E1077:$AC1077)+'5N inverse'!$A$3*$C1078/Setup!$B$17+INDEX('5N inverse'!$A$3:$Y$3,1,'5N mesh'!$B$7+1)*Setup!$B$22</f>
        <v>25.3916390109283</v>
      </c>
      <c r="F1078" s="0" t="n">
        <f aca="false">SUMPRODUCT('5N inverse'!$A$4:$Y$4,'5N mesh'!$B$37:$Z$37,$E1077:$AC1077)+'5N inverse'!$A$4*$C1078/Setup!$B$17+INDEX('5N inverse'!$A$4:$Y$4,1,'5N mesh'!$B$7+1)*Setup!$B$22</f>
        <v>23.6732515868298</v>
      </c>
      <c r="G1078" s="0" t="n">
        <f aca="false">SUMPRODUCT('5N inverse'!$A$5:$Y$5,'5N mesh'!$B$37:$Z$37,$E1077:$AC1077)+'5N inverse'!$A$5*$C1078/Setup!$B$17+INDEX('5N inverse'!$A$5:$Y$5,1,'5N mesh'!$B$7+1)*Setup!$B$22</f>
        <v>20.2364767386327</v>
      </c>
      <c r="H1078" s="0" t="n">
        <f aca="false">SUMPRODUCT('5N inverse'!$A$6:$Y$6,'5N mesh'!$B$37:$Z$37,$E1077:$AC1077)+'5N inverse'!$A$6*$C1078/Setup!$B$17+INDEX('5N inverse'!$A$6:$Y$6,1,'5N mesh'!$B$7+1)*Setup!$B$22</f>
        <v>16.7997018904355</v>
      </c>
      <c r="I1078" s="0" t="n">
        <f aca="false">SUMPRODUCT('5N inverse'!$A$7:$Y$7,'5N mesh'!$B$37:$Z$37,$E1077:$AC1077)+'5N inverse'!$A$7*$C1078/Setup!$B$17+INDEX('5N inverse'!$A$7:$Y$7,1,'5N mesh'!$B$7+1)*Setup!$B$22</f>
        <v>15.081314466337</v>
      </c>
      <c r="J1078" s="0" t="n">
        <f aca="false">SUMPRODUCT('5N inverse'!$A$8:$Y$8,'5N mesh'!$B$37:$Z$37,$E1077:$AC1077)+'5N inverse'!$A$8*$C1078/Setup!$B$17+INDEX('5N inverse'!$A$8:$Y$8,1,'5N mesh'!$B$7+1)*Setup!$B$22</f>
        <v>0</v>
      </c>
      <c r="K1078" s="0" t="n">
        <f aca="false">SUMPRODUCT('5N inverse'!$A$9:$Y$9,'5N mesh'!$B$37:$Z$37,$E1077:$AC1077)+'5N inverse'!$A$9*$C1078/Setup!$B$17+INDEX('5N inverse'!$A$9:$Y$9,1,'5N mesh'!$B$7+1)*Setup!$B$22</f>
        <v>0</v>
      </c>
      <c r="L1078" s="0" t="n">
        <f aca="false">SUMPRODUCT('5N inverse'!$A$10:$Y$10,'5N mesh'!$B$37:$Z$37,$E1077:$AC1077)+'5N inverse'!$A$10*$C1078/Setup!$B$17+INDEX('5N inverse'!$A$10:$Y$10,1,'5N mesh'!$B$7+1)*Setup!$B$22</f>
        <v>0</v>
      </c>
      <c r="M1078" s="0" t="n">
        <f aca="false">SUMPRODUCT('5N inverse'!$A$11:$Y$11,'5N mesh'!$B$37:$Z$37,$E1077:$AC1077)+'5N inverse'!$A$11*$C1078/Setup!$B$17+INDEX('5N inverse'!$A$11:$Y$11,1,'5N mesh'!$B$7+1)*Setup!$B$22</f>
        <v>0</v>
      </c>
      <c r="N1078" s="0" t="n">
        <f aca="false">SUMPRODUCT('5N inverse'!$A$12:$Y$12,'5N mesh'!$B$37:$Z$37,$E1077:$AC1077)+'5N inverse'!$A$12*$C1078/Setup!$B$17+INDEX('5N inverse'!$A$12:$Y$12,1,'5N mesh'!$B$7+1)*Setup!$B$22</f>
        <v>0</v>
      </c>
      <c r="O1078" s="0" t="n">
        <f aca="false">SUMPRODUCT('5N inverse'!$A$13:$Y$13,'5N mesh'!$B$37:$Z$37,$E1077:$AC1077)+'5N inverse'!$A$13*$C1078/Setup!$B$17+INDEX('5N inverse'!$A$13:$Y$13,1,'5N mesh'!$B$7+1)*Setup!$B$22</f>
        <v>0</v>
      </c>
      <c r="P1078" s="0" t="n">
        <f aca="false">SUMPRODUCT('5N inverse'!$A$14:$Y$14,'5N mesh'!$B$37:$Z$37,$E1077:$AC1077)+'5N inverse'!$A$14*$C1078/Setup!$B$17+INDEX('5N inverse'!$A$14:$Y$14,1,'5N mesh'!$B$7+1)*Setup!$B$22</f>
        <v>0</v>
      </c>
      <c r="Q1078" s="0" t="n">
        <f aca="false">SUMPRODUCT('5N inverse'!$A$15:$Y$15,'5N mesh'!$B$37:$Z$37,$E1077:$AC1077)+'5N inverse'!$A$15*$C1078/Setup!$B$17+INDEX('5N inverse'!$A$15:$Y$15,1,'5N mesh'!$B$7+1)*Setup!$B$22</f>
        <v>0</v>
      </c>
      <c r="R1078" s="0" t="n">
        <f aca="false">SUMPRODUCT('5N inverse'!$A$16:$Y$16,'5N mesh'!$B$37:$Z$37,$E1077:$AC1077)+'5N inverse'!$A$16*$C1078/Setup!$B$17+INDEX('5N inverse'!$A$16:$Y$16,1,'5N mesh'!$B$7+1)*Setup!$B$22</f>
        <v>0</v>
      </c>
      <c r="S1078" s="0" t="n">
        <f aca="false">SUMPRODUCT('5N inverse'!$A$17:$Y$17,'5N mesh'!$B$37:$Z$37,$E1077:$AC1077)+'5N inverse'!$A$17*$C1078/Setup!$B$17+INDEX('5N inverse'!$A$17:$Y$17,1,'5N mesh'!$B$7+1)*Setup!$B$22</f>
        <v>0</v>
      </c>
      <c r="T1078" s="0" t="n">
        <f aca="false">SUMPRODUCT('5N inverse'!$A$18:$Y$18,'5N mesh'!$B$37:$Z$37,$E1077:$AC1077)+'5N inverse'!$A$18*$C1078/Setup!$B$17+INDEX('5N inverse'!$A$18:$Y$18,1,'5N mesh'!$B$7+1)*Setup!$B$22</f>
        <v>0</v>
      </c>
      <c r="U1078" s="0" t="n">
        <f aca="false">SUMPRODUCT('5N inverse'!$A$19:$Y$19,'5N mesh'!$B$37:$Z$37,$E1077:$AC1077)+'5N inverse'!$A$19*$C1078/Setup!$B$17+INDEX('5N inverse'!$A$19:$Y$19,1,'5N mesh'!$B$7+1)*Setup!$B$22</f>
        <v>0</v>
      </c>
      <c r="V1078" s="0" t="n">
        <f aca="false">SUMPRODUCT('5N inverse'!$A$20:$Y$20,'5N mesh'!$B$37:$Z$37,$E1077:$AC1077)+'5N inverse'!$A$20*$C1078/Setup!$B$17+INDEX('5N inverse'!$A$20:$Y$20,1,'5N mesh'!$B$7+1)*Setup!$B$22</f>
        <v>0</v>
      </c>
      <c r="W1078" s="0" t="n">
        <f aca="false">SUMPRODUCT('5N inverse'!$A$21:$Y$21,'5N mesh'!$B$37:$Z$37,$E1077:$AC1077)+'5N inverse'!$A$21*$C1078/Setup!$B$17+INDEX('5N inverse'!$A$21:$Y$21,1,'5N mesh'!$B$7+1)*Setup!$B$22</f>
        <v>0</v>
      </c>
      <c r="X1078" s="0" t="n">
        <f aca="false">SUMPRODUCT('5N inverse'!$A$22:$Y$22,'5N mesh'!$B$37:$Z$37,$E1077:$AC1077)+'5N inverse'!$A$22*$C1078/Setup!$B$17+INDEX('5N inverse'!$A$22:$Y$22,1,'5N mesh'!$B$7+1)*Setup!$B$22</f>
        <v>0</v>
      </c>
      <c r="Y1078" s="0" t="n">
        <f aca="false">SUMPRODUCT('5N inverse'!$A$23:$Y$23,'5N mesh'!$B$37:$Z$37,$E1077:$AC1077)+'5N inverse'!$A$23*$C1078/Setup!$B$17+INDEX('5N inverse'!$A$23:$Y$23,1,'5N mesh'!$B$7+1)*Setup!$B$22</f>
        <v>0</v>
      </c>
      <c r="Z1078" s="0" t="n">
        <f aca="false">SUMPRODUCT('5N inverse'!$A$24:$Y$24,'5N mesh'!$B$37:$Z$37,$E1077:$AC1077)+'5N inverse'!$A$24*$C1078/Setup!$B$17+INDEX('5N inverse'!$A$24:$Y$24,1,'5N mesh'!$B$7+1)*Setup!$B$22</f>
        <v>0</v>
      </c>
      <c r="AA1078" s="0" t="n">
        <f aca="false">SUMPRODUCT('5N inverse'!$A$25:$Y$25,'5N mesh'!$B$37:$Z$37,$E1077:$AC1077)+'5N inverse'!$A$25*$C1078/Setup!$B$17+INDEX('5N inverse'!$A$25:$Y$25,1,'5N mesh'!$B$7+1)*Setup!$B$22</f>
        <v>0</v>
      </c>
      <c r="AB1078" s="0" t="n">
        <f aca="false">SUMPRODUCT('5N inverse'!$A$26:$Y$26,'5N mesh'!$B$37:$Z$37,$E1077:$AC1077)+'5N inverse'!$A$26*$C1078/Setup!$B$17+INDEX('5N inverse'!$A$26:$Y$26,1,'5N mesh'!$B$7+1)*Setup!$B$22</f>
        <v>0</v>
      </c>
      <c r="AC1078" s="0" t="n">
        <f aca="false">SUMPRODUCT('5N inverse'!$A$27:$Y$27,'5N mesh'!$B$37:$Z$37,$E1077:$AC1077)+'5N inverse'!$A$27*$C1078/Setup!$B$17+INDEX('5N inverse'!$A$27:$Y$27,1,'5N mesh'!$B$7+1)*Setup!$B$22</f>
        <v>0</v>
      </c>
    </row>
    <row r="1079" customFormat="false" ht="15" hidden="false" customHeight="false" outlineLevel="0" collapsed="false">
      <c r="A1079" s="0" t="n">
        <v>1074</v>
      </c>
      <c r="B1079" s="0" t="n">
        <f aca="false">A1079*Setup!$B$11/3600</f>
        <v>89.5</v>
      </c>
      <c r="C1079" s="0" t="n">
        <f aca="false">Setup!$B$7+Setup!$B$8*COS(2*PI()*(B1079-Setup!$B$9)/24)</f>
        <v>27.6955181300451</v>
      </c>
      <c r="D1079" s="0" t="n">
        <f aca="false">(C1079-E1079)/Setup!$B$17</f>
        <v>17.5215109905954</v>
      </c>
      <c r="E1079" s="0" t="n">
        <f aca="false">SUMPRODUCT('5N inverse'!$A$3:$Y$3,'5N mesh'!$B$37:$Z$37,$E1078:$AC1078)+'5N inverse'!$A$3*$C1079/Setup!$B$17+INDEX('5N inverse'!$A$3:$Y$3,1,'5N mesh'!$B$7+1)*Setup!$B$22</f>
        <v>25.4177217012677</v>
      </c>
      <c r="F1079" s="0" t="n">
        <f aca="false">SUMPRODUCT('5N inverse'!$A$4:$Y$4,'5N mesh'!$B$37:$Z$37,$E1078:$AC1078)+'5N inverse'!$A$4*$C1079/Setup!$B$17+INDEX('5N inverse'!$A$4:$Y$4,1,'5N mesh'!$B$7+1)*Setup!$B$22</f>
        <v>23.695036804548</v>
      </c>
      <c r="G1079" s="0" t="n">
        <f aca="false">SUMPRODUCT('5N inverse'!$A$5:$Y$5,'5N mesh'!$B$37:$Z$37,$E1078:$AC1078)+'5N inverse'!$A$5*$C1079/Setup!$B$17+INDEX('5N inverse'!$A$5:$Y$5,1,'5N mesh'!$B$7+1)*Setup!$B$22</f>
        <v>20.2496670111084</v>
      </c>
      <c r="H1079" s="0" t="n">
        <f aca="false">SUMPRODUCT('5N inverse'!$A$6:$Y$6,'5N mesh'!$B$37:$Z$37,$E1078:$AC1078)+'5N inverse'!$A$6*$C1079/Setup!$B$17+INDEX('5N inverse'!$A$6:$Y$6,1,'5N mesh'!$B$7+1)*Setup!$B$22</f>
        <v>16.8042972176688</v>
      </c>
      <c r="I1079" s="0" t="n">
        <f aca="false">SUMPRODUCT('5N inverse'!$A$7:$Y$7,'5N mesh'!$B$37:$Z$37,$E1078:$AC1078)+'5N inverse'!$A$7*$C1079/Setup!$B$17+INDEX('5N inverse'!$A$7:$Y$7,1,'5N mesh'!$B$7+1)*Setup!$B$22</f>
        <v>15.081612320949</v>
      </c>
      <c r="J1079" s="0" t="n">
        <f aca="false">SUMPRODUCT('5N inverse'!$A$8:$Y$8,'5N mesh'!$B$37:$Z$37,$E1078:$AC1078)+'5N inverse'!$A$8*$C1079/Setup!$B$17+INDEX('5N inverse'!$A$8:$Y$8,1,'5N mesh'!$B$7+1)*Setup!$B$22</f>
        <v>0</v>
      </c>
      <c r="K1079" s="0" t="n">
        <f aca="false">SUMPRODUCT('5N inverse'!$A$9:$Y$9,'5N mesh'!$B$37:$Z$37,$E1078:$AC1078)+'5N inverse'!$A$9*$C1079/Setup!$B$17+INDEX('5N inverse'!$A$9:$Y$9,1,'5N mesh'!$B$7+1)*Setup!$B$22</f>
        <v>0</v>
      </c>
      <c r="L1079" s="0" t="n">
        <f aca="false">SUMPRODUCT('5N inverse'!$A$10:$Y$10,'5N mesh'!$B$37:$Z$37,$E1078:$AC1078)+'5N inverse'!$A$10*$C1079/Setup!$B$17+INDEX('5N inverse'!$A$10:$Y$10,1,'5N mesh'!$B$7+1)*Setup!$B$22</f>
        <v>0</v>
      </c>
      <c r="M1079" s="0" t="n">
        <f aca="false">SUMPRODUCT('5N inverse'!$A$11:$Y$11,'5N mesh'!$B$37:$Z$37,$E1078:$AC1078)+'5N inverse'!$A$11*$C1079/Setup!$B$17+INDEX('5N inverse'!$A$11:$Y$11,1,'5N mesh'!$B$7+1)*Setup!$B$22</f>
        <v>0</v>
      </c>
      <c r="N1079" s="0" t="n">
        <f aca="false">SUMPRODUCT('5N inverse'!$A$12:$Y$12,'5N mesh'!$B$37:$Z$37,$E1078:$AC1078)+'5N inverse'!$A$12*$C1079/Setup!$B$17+INDEX('5N inverse'!$A$12:$Y$12,1,'5N mesh'!$B$7+1)*Setup!$B$22</f>
        <v>0</v>
      </c>
      <c r="O1079" s="0" t="n">
        <f aca="false">SUMPRODUCT('5N inverse'!$A$13:$Y$13,'5N mesh'!$B$37:$Z$37,$E1078:$AC1078)+'5N inverse'!$A$13*$C1079/Setup!$B$17+INDEX('5N inverse'!$A$13:$Y$13,1,'5N mesh'!$B$7+1)*Setup!$B$22</f>
        <v>0</v>
      </c>
      <c r="P1079" s="0" t="n">
        <f aca="false">SUMPRODUCT('5N inverse'!$A$14:$Y$14,'5N mesh'!$B$37:$Z$37,$E1078:$AC1078)+'5N inverse'!$A$14*$C1079/Setup!$B$17+INDEX('5N inverse'!$A$14:$Y$14,1,'5N mesh'!$B$7+1)*Setup!$B$22</f>
        <v>0</v>
      </c>
      <c r="Q1079" s="0" t="n">
        <f aca="false">SUMPRODUCT('5N inverse'!$A$15:$Y$15,'5N mesh'!$B$37:$Z$37,$E1078:$AC1078)+'5N inverse'!$A$15*$C1079/Setup!$B$17+INDEX('5N inverse'!$A$15:$Y$15,1,'5N mesh'!$B$7+1)*Setup!$B$22</f>
        <v>0</v>
      </c>
      <c r="R1079" s="0" t="n">
        <f aca="false">SUMPRODUCT('5N inverse'!$A$16:$Y$16,'5N mesh'!$B$37:$Z$37,$E1078:$AC1078)+'5N inverse'!$A$16*$C1079/Setup!$B$17+INDEX('5N inverse'!$A$16:$Y$16,1,'5N mesh'!$B$7+1)*Setup!$B$22</f>
        <v>0</v>
      </c>
      <c r="S1079" s="0" t="n">
        <f aca="false">SUMPRODUCT('5N inverse'!$A$17:$Y$17,'5N mesh'!$B$37:$Z$37,$E1078:$AC1078)+'5N inverse'!$A$17*$C1079/Setup!$B$17+INDEX('5N inverse'!$A$17:$Y$17,1,'5N mesh'!$B$7+1)*Setup!$B$22</f>
        <v>0</v>
      </c>
      <c r="T1079" s="0" t="n">
        <f aca="false">SUMPRODUCT('5N inverse'!$A$18:$Y$18,'5N mesh'!$B$37:$Z$37,$E1078:$AC1078)+'5N inverse'!$A$18*$C1079/Setup!$B$17+INDEX('5N inverse'!$A$18:$Y$18,1,'5N mesh'!$B$7+1)*Setup!$B$22</f>
        <v>0</v>
      </c>
      <c r="U1079" s="0" t="n">
        <f aca="false">SUMPRODUCT('5N inverse'!$A$19:$Y$19,'5N mesh'!$B$37:$Z$37,$E1078:$AC1078)+'5N inverse'!$A$19*$C1079/Setup!$B$17+INDEX('5N inverse'!$A$19:$Y$19,1,'5N mesh'!$B$7+1)*Setup!$B$22</f>
        <v>0</v>
      </c>
      <c r="V1079" s="0" t="n">
        <f aca="false">SUMPRODUCT('5N inverse'!$A$20:$Y$20,'5N mesh'!$B$37:$Z$37,$E1078:$AC1078)+'5N inverse'!$A$20*$C1079/Setup!$B$17+INDEX('5N inverse'!$A$20:$Y$20,1,'5N mesh'!$B$7+1)*Setup!$B$22</f>
        <v>0</v>
      </c>
      <c r="W1079" s="0" t="n">
        <f aca="false">SUMPRODUCT('5N inverse'!$A$21:$Y$21,'5N mesh'!$B$37:$Z$37,$E1078:$AC1078)+'5N inverse'!$A$21*$C1079/Setup!$B$17+INDEX('5N inverse'!$A$21:$Y$21,1,'5N mesh'!$B$7+1)*Setup!$B$22</f>
        <v>0</v>
      </c>
      <c r="X1079" s="0" t="n">
        <f aca="false">SUMPRODUCT('5N inverse'!$A$22:$Y$22,'5N mesh'!$B$37:$Z$37,$E1078:$AC1078)+'5N inverse'!$A$22*$C1079/Setup!$B$17+INDEX('5N inverse'!$A$22:$Y$22,1,'5N mesh'!$B$7+1)*Setup!$B$22</f>
        <v>0</v>
      </c>
      <c r="Y1079" s="0" t="n">
        <f aca="false">SUMPRODUCT('5N inverse'!$A$23:$Y$23,'5N mesh'!$B$37:$Z$37,$E1078:$AC1078)+'5N inverse'!$A$23*$C1079/Setup!$B$17+INDEX('5N inverse'!$A$23:$Y$23,1,'5N mesh'!$B$7+1)*Setup!$B$22</f>
        <v>0</v>
      </c>
      <c r="Z1079" s="0" t="n">
        <f aca="false">SUMPRODUCT('5N inverse'!$A$24:$Y$24,'5N mesh'!$B$37:$Z$37,$E1078:$AC1078)+'5N inverse'!$A$24*$C1079/Setup!$B$17+INDEX('5N inverse'!$A$24:$Y$24,1,'5N mesh'!$B$7+1)*Setup!$B$22</f>
        <v>0</v>
      </c>
      <c r="AA1079" s="0" t="n">
        <f aca="false">SUMPRODUCT('5N inverse'!$A$25:$Y$25,'5N mesh'!$B$37:$Z$37,$E1078:$AC1078)+'5N inverse'!$A$25*$C1079/Setup!$B$17+INDEX('5N inverse'!$A$25:$Y$25,1,'5N mesh'!$B$7+1)*Setup!$B$22</f>
        <v>0</v>
      </c>
      <c r="AB1079" s="0" t="n">
        <f aca="false">SUMPRODUCT('5N inverse'!$A$26:$Y$26,'5N mesh'!$B$37:$Z$37,$E1078:$AC1078)+'5N inverse'!$A$26*$C1079/Setup!$B$17+INDEX('5N inverse'!$A$26:$Y$26,1,'5N mesh'!$B$7+1)*Setup!$B$22</f>
        <v>0</v>
      </c>
      <c r="AC1079" s="0" t="n">
        <f aca="false">SUMPRODUCT('5N inverse'!$A$27:$Y$27,'5N mesh'!$B$37:$Z$37,$E1078:$AC1078)+'5N inverse'!$A$27*$C1079/Setup!$B$17+INDEX('5N inverse'!$A$27:$Y$27,1,'5N mesh'!$B$7+1)*Setup!$B$22</f>
        <v>0</v>
      </c>
    </row>
    <row r="1080" customFormat="false" ht="15" hidden="false" customHeight="false" outlineLevel="0" collapsed="false">
      <c r="A1080" s="0" t="n">
        <v>1075</v>
      </c>
      <c r="B1080" s="0" t="n">
        <f aca="false">A1080*Setup!$B$11/3600</f>
        <v>89.5833333333333</v>
      </c>
      <c r="C1080" s="0" t="n">
        <f aca="false">Setup!$B$7+Setup!$B$8*COS(2*PI()*(B1080-Setup!$B$9)/24)</f>
        <v>27.6612459164778</v>
      </c>
      <c r="D1080" s="0" t="n">
        <f aca="false">(C1080-E1080)/Setup!$B$17</f>
        <v>17.0633186971995</v>
      </c>
      <c r="E1080" s="0" t="n">
        <f aca="false">SUMPRODUCT('5N inverse'!$A$3:$Y$3,'5N mesh'!$B$37:$Z$37,$E1079:$AC1079)+'5N inverse'!$A$3*$C1080/Setup!$B$17+INDEX('5N inverse'!$A$3:$Y$3,1,'5N mesh'!$B$7+1)*Setup!$B$22</f>
        <v>25.4430144858419</v>
      </c>
      <c r="F1080" s="0" t="n">
        <f aca="false">SUMPRODUCT('5N inverse'!$A$4:$Y$4,'5N mesh'!$B$37:$Z$37,$E1079:$AC1079)+'5N inverse'!$A$4*$C1080/Setup!$B$17+INDEX('5N inverse'!$A$4:$Y$4,1,'5N mesh'!$B$7+1)*Setup!$B$22</f>
        <v>23.716163198403</v>
      </c>
      <c r="G1080" s="0" t="n">
        <f aca="false">SUMPRODUCT('5N inverse'!$A$5:$Y$5,'5N mesh'!$B$37:$Z$37,$E1079:$AC1079)+'5N inverse'!$A$5*$C1080/Setup!$B$17+INDEX('5N inverse'!$A$5:$Y$5,1,'5N mesh'!$B$7+1)*Setup!$B$22</f>
        <v>20.2624606235254</v>
      </c>
      <c r="H1080" s="0" t="n">
        <f aca="false">SUMPRODUCT('5N inverse'!$A$6:$Y$6,'5N mesh'!$B$37:$Z$37,$E1079:$AC1079)+'5N inverse'!$A$6*$C1080/Setup!$B$17+INDEX('5N inverse'!$A$6:$Y$6,1,'5N mesh'!$B$7+1)*Setup!$B$22</f>
        <v>16.8087580486477</v>
      </c>
      <c r="I1080" s="0" t="n">
        <f aca="false">SUMPRODUCT('5N inverse'!$A$7:$Y$7,'5N mesh'!$B$37:$Z$37,$E1079:$AC1079)+'5N inverse'!$A$7*$C1080/Setup!$B$17+INDEX('5N inverse'!$A$7:$Y$7,1,'5N mesh'!$B$7+1)*Setup!$B$22</f>
        <v>15.0819067612089</v>
      </c>
      <c r="J1080" s="0" t="n">
        <f aca="false">SUMPRODUCT('5N inverse'!$A$8:$Y$8,'5N mesh'!$B$37:$Z$37,$E1079:$AC1079)+'5N inverse'!$A$8*$C1080/Setup!$B$17+INDEX('5N inverse'!$A$8:$Y$8,1,'5N mesh'!$B$7+1)*Setup!$B$22</f>
        <v>0</v>
      </c>
      <c r="K1080" s="0" t="n">
        <f aca="false">SUMPRODUCT('5N inverse'!$A$9:$Y$9,'5N mesh'!$B$37:$Z$37,$E1079:$AC1079)+'5N inverse'!$A$9*$C1080/Setup!$B$17+INDEX('5N inverse'!$A$9:$Y$9,1,'5N mesh'!$B$7+1)*Setup!$B$22</f>
        <v>0</v>
      </c>
      <c r="L1080" s="0" t="n">
        <f aca="false">SUMPRODUCT('5N inverse'!$A$10:$Y$10,'5N mesh'!$B$37:$Z$37,$E1079:$AC1079)+'5N inverse'!$A$10*$C1080/Setup!$B$17+INDEX('5N inverse'!$A$10:$Y$10,1,'5N mesh'!$B$7+1)*Setup!$B$22</f>
        <v>0</v>
      </c>
      <c r="M1080" s="0" t="n">
        <f aca="false">SUMPRODUCT('5N inverse'!$A$11:$Y$11,'5N mesh'!$B$37:$Z$37,$E1079:$AC1079)+'5N inverse'!$A$11*$C1080/Setup!$B$17+INDEX('5N inverse'!$A$11:$Y$11,1,'5N mesh'!$B$7+1)*Setup!$B$22</f>
        <v>0</v>
      </c>
      <c r="N1080" s="0" t="n">
        <f aca="false">SUMPRODUCT('5N inverse'!$A$12:$Y$12,'5N mesh'!$B$37:$Z$37,$E1079:$AC1079)+'5N inverse'!$A$12*$C1080/Setup!$B$17+INDEX('5N inverse'!$A$12:$Y$12,1,'5N mesh'!$B$7+1)*Setup!$B$22</f>
        <v>0</v>
      </c>
      <c r="O1080" s="0" t="n">
        <f aca="false">SUMPRODUCT('5N inverse'!$A$13:$Y$13,'5N mesh'!$B$37:$Z$37,$E1079:$AC1079)+'5N inverse'!$A$13*$C1080/Setup!$B$17+INDEX('5N inverse'!$A$13:$Y$13,1,'5N mesh'!$B$7+1)*Setup!$B$22</f>
        <v>0</v>
      </c>
      <c r="P1080" s="0" t="n">
        <f aca="false">SUMPRODUCT('5N inverse'!$A$14:$Y$14,'5N mesh'!$B$37:$Z$37,$E1079:$AC1079)+'5N inverse'!$A$14*$C1080/Setup!$B$17+INDEX('5N inverse'!$A$14:$Y$14,1,'5N mesh'!$B$7+1)*Setup!$B$22</f>
        <v>0</v>
      </c>
      <c r="Q1080" s="0" t="n">
        <f aca="false">SUMPRODUCT('5N inverse'!$A$15:$Y$15,'5N mesh'!$B$37:$Z$37,$E1079:$AC1079)+'5N inverse'!$A$15*$C1080/Setup!$B$17+INDEX('5N inverse'!$A$15:$Y$15,1,'5N mesh'!$B$7+1)*Setup!$B$22</f>
        <v>0</v>
      </c>
      <c r="R1080" s="0" t="n">
        <f aca="false">SUMPRODUCT('5N inverse'!$A$16:$Y$16,'5N mesh'!$B$37:$Z$37,$E1079:$AC1079)+'5N inverse'!$A$16*$C1080/Setup!$B$17+INDEX('5N inverse'!$A$16:$Y$16,1,'5N mesh'!$B$7+1)*Setup!$B$22</f>
        <v>0</v>
      </c>
      <c r="S1080" s="0" t="n">
        <f aca="false">SUMPRODUCT('5N inverse'!$A$17:$Y$17,'5N mesh'!$B$37:$Z$37,$E1079:$AC1079)+'5N inverse'!$A$17*$C1080/Setup!$B$17+INDEX('5N inverse'!$A$17:$Y$17,1,'5N mesh'!$B$7+1)*Setup!$B$22</f>
        <v>0</v>
      </c>
      <c r="T1080" s="0" t="n">
        <f aca="false">SUMPRODUCT('5N inverse'!$A$18:$Y$18,'5N mesh'!$B$37:$Z$37,$E1079:$AC1079)+'5N inverse'!$A$18*$C1080/Setup!$B$17+INDEX('5N inverse'!$A$18:$Y$18,1,'5N mesh'!$B$7+1)*Setup!$B$22</f>
        <v>0</v>
      </c>
      <c r="U1080" s="0" t="n">
        <f aca="false">SUMPRODUCT('5N inverse'!$A$19:$Y$19,'5N mesh'!$B$37:$Z$37,$E1079:$AC1079)+'5N inverse'!$A$19*$C1080/Setup!$B$17+INDEX('5N inverse'!$A$19:$Y$19,1,'5N mesh'!$B$7+1)*Setup!$B$22</f>
        <v>0</v>
      </c>
      <c r="V1080" s="0" t="n">
        <f aca="false">SUMPRODUCT('5N inverse'!$A$20:$Y$20,'5N mesh'!$B$37:$Z$37,$E1079:$AC1079)+'5N inverse'!$A$20*$C1080/Setup!$B$17+INDEX('5N inverse'!$A$20:$Y$20,1,'5N mesh'!$B$7+1)*Setup!$B$22</f>
        <v>0</v>
      </c>
      <c r="W1080" s="0" t="n">
        <f aca="false">SUMPRODUCT('5N inverse'!$A$21:$Y$21,'5N mesh'!$B$37:$Z$37,$E1079:$AC1079)+'5N inverse'!$A$21*$C1080/Setup!$B$17+INDEX('5N inverse'!$A$21:$Y$21,1,'5N mesh'!$B$7+1)*Setup!$B$22</f>
        <v>0</v>
      </c>
      <c r="X1080" s="0" t="n">
        <f aca="false">SUMPRODUCT('5N inverse'!$A$22:$Y$22,'5N mesh'!$B$37:$Z$37,$E1079:$AC1079)+'5N inverse'!$A$22*$C1080/Setup!$B$17+INDEX('5N inverse'!$A$22:$Y$22,1,'5N mesh'!$B$7+1)*Setup!$B$22</f>
        <v>0</v>
      </c>
      <c r="Y1080" s="0" t="n">
        <f aca="false">SUMPRODUCT('5N inverse'!$A$23:$Y$23,'5N mesh'!$B$37:$Z$37,$E1079:$AC1079)+'5N inverse'!$A$23*$C1080/Setup!$B$17+INDEX('5N inverse'!$A$23:$Y$23,1,'5N mesh'!$B$7+1)*Setup!$B$22</f>
        <v>0</v>
      </c>
      <c r="Z1080" s="0" t="n">
        <f aca="false">SUMPRODUCT('5N inverse'!$A$24:$Y$24,'5N mesh'!$B$37:$Z$37,$E1079:$AC1079)+'5N inverse'!$A$24*$C1080/Setup!$B$17+INDEX('5N inverse'!$A$24:$Y$24,1,'5N mesh'!$B$7+1)*Setup!$B$22</f>
        <v>0</v>
      </c>
      <c r="AA1080" s="0" t="n">
        <f aca="false">SUMPRODUCT('5N inverse'!$A$25:$Y$25,'5N mesh'!$B$37:$Z$37,$E1079:$AC1079)+'5N inverse'!$A$25*$C1080/Setup!$B$17+INDEX('5N inverse'!$A$25:$Y$25,1,'5N mesh'!$B$7+1)*Setup!$B$22</f>
        <v>0</v>
      </c>
      <c r="AB1080" s="0" t="n">
        <f aca="false">SUMPRODUCT('5N inverse'!$A$26:$Y$26,'5N mesh'!$B$37:$Z$37,$E1079:$AC1079)+'5N inverse'!$A$26*$C1080/Setup!$B$17+INDEX('5N inverse'!$A$26:$Y$26,1,'5N mesh'!$B$7+1)*Setup!$B$22</f>
        <v>0</v>
      </c>
      <c r="AC1080" s="0" t="n">
        <f aca="false">SUMPRODUCT('5N inverse'!$A$27:$Y$27,'5N mesh'!$B$37:$Z$37,$E1079:$AC1079)+'5N inverse'!$A$27*$C1080/Setup!$B$17+INDEX('5N inverse'!$A$27:$Y$27,1,'5N mesh'!$B$7+1)*Setup!$B$22</f>
        <v>0</v>
      </c>
    </row>
    <row r="1081" customFormat="false" ht="15" hidden="false" customHeight="false" outlineLevel="0" collapsed="false">
      <c r="A1081" s="0" t="n">
        <v>1076</v>
      </c>
      <c r="B1081" s="0" t="n">
        <f aca="false">A1081*Setup!$B$11/3600</f>
        <v>89.6666666666667</v>
      </c>
      <c r="C1081" s="0" t="n">
        <f aca="false">Setup!$B$7+Setup!$B$8*COS(2*PI()*(B1081-Setup!$B$9)/24)</f>
        <v>27.6252311481466</v>
      </c>
      <c r="D1081" s="0" t="n">
        <f aca="false">(C1081-E1081)/Setup!$B$17</f>
        <v>16.5978909341799</v>
      </c>
      <c r="E1081" s="0" t="n">
        <f aca="false">SUMPRODUCT('5N inverse'!$A$3:$Y$3,'5N mesh'!$B$37:$Z$37,$E1080:$AC1080)+'5N inverse'!$A$3*$C1081/Setup!$B$17+INDEX('5N inverse'!$A$3:$Y$3,1,'5N mesh'!$B$7+1)*Setup!$B$22</f>
        <v>25.4675053267032</v>
      </c>
      <c r="F1081" s="0" t="n">
        <f aca="false">SUMPRODUCT('5N inverse'!$A$4:$Y$4,'5N mesh'!$B$37:$Z$37,$E1080:$AC1080)+'5N inverse'!$A$4*$C1081/Setup!$B$17+INDEX('5N inverse'!$A$4:$Y$4,1,'5N mesh'!$B$7+1)*Setup!$B$22</f>
        <v>23.736620713416</v>
      </c>
      <c r="G1081" s="0" t="n">
        <f aca="false">SUMPRODUCT('5N inverse'!$A$5:$Y$5,'5N mesh'!$B$37:$Z$37,$E1080:$AC1080)+'5N inverse'!$A$5*$C1081/Setup!$B$17+INDEX('5N inverse'!$A$5:$Y$5,1,'5N mesh'!$B$7+1)*Setup!$B$22</f>
        <v>20.2748514868415</v>
      </c>
      <c r="H1081" s="0" t="n">
        <f aca="false">SUMPRODUCT('5N inverse'!$A$6:$Y$6,'5N mesh'!$B$37:$Z$37,$E1080:$AC1080)+'5N inverse'!$A$6*$C1081/Setup!$B$17+INDEX('5N inverse'!$A$6:$Y$6,1,'5N mesh'!$B$7+1)*Setup!$B$22</f>
        <v>16.8130822602669</v>
      </c>
      <c r="I1081" s="0" t="n">
        <f aca="false">SUMPRODUCT('5N inverse'!$A$7:$Y$7,'5N mesh'!$B$37:$Z$37,$E1080:$AC1080)+'5N inverse'!$A$7*$C1081/Setup!$B$17+INDEX('5N inverse'!$A$7:$Y$7,1,'5N mesh'!$B$7+1)*Setup!$B$22</f>
        <v>15.0821976469797</v>
      </c>
      <c r="J1081" s="0" t="n">
        <f aca="false">SUMPRODUCT('5N inverse'!$A$8:$Y$8,'5N mesh'!$B$37:$Z$37,$E1080:$AC1080)+'5N inverse'!$A$8*$C1081/Setup!$B$17+INDEX('5N inverse'!$A$8:$Y$8,1,'5N mesh'!$B$7+1)*Setup!$B$22</f>
        <v>0</v>
      </c>
      <c r="K1081" s="0" t="n">
        <f aca="false">SUMPRODUCT('5N inverse'!$A$9:$Y$9,'5N mesh'!$B$37:$Z$37,$E1080:$AC1080)+'5N inverse'!$A$9*$C1081/Setup!$B$17+INDEX('5N inverse'!$A$9:$Y$9,1,'5N mesh'!$B$7+1)*Setup!$B$22</f>
        <v>0</v>
      </c>
      <c r="L1081" s="0" t="n">
        <f aca="false">SUMPRODUCT('5N inverse'!$A$10:$Y$10,'5N mesh'!$B$37:$Z$37,$E1080:$AC1080)+'5N inverse'!$A$10*$C1081/Setup!$B$17+INDEX('5N inverse'!$A$10:$Y$10,1,'5N mesh'!$B$7+1)*Setup!$B$22</f>
        <v>0</v>
      </c>
      <c r="M1081" s="0" t="n">
        <f aca="false">SUMPRODUCT('5N inverse'!$A$11:$Y$11,'5N mesh'!$B$37:$Z$37,$E1080:$AC1080)+'5N inverse'!$A$11*$C1081/Setup!$B$17+INDEX('5N inverse'!$A$11:$Y$11,1,'5N mesh'!$B$7+1)*Setup!$B$22</f>
        <v>0</v>
      </c>
      <c r="N1081" s="0" t="n">
        <f aca="false">SUMPRODUCT('5N inverse'!$A$12:$Y$12,'5N mesh'!$B$37:$Z$37,$E1080:$AC1080)+'5N inverse'!$A$12*$C1081/Setup!$B$17+INDEX('5N inverse'!$A$12:$Y$12,1,'5N mesh'!$B$7+1)*Setup!$B$22</f>
        <v>0</v>
      </c>
      <c r="O1081" s="0" t="n">
        <f aca="false">SUMPRODUCT('5N inverse'!$A$13:$Y$13,'5N mesh'!$B$37:$Z$37,$E1080:$AC1080)+'5N inverse'!$A$13*$C1081/Setup!$B$17+INDEX('5N inverse'!$A$13:$Y$13,1,'5N mesh'!$B$7+1)*Setup!$B$22</f>
        <v>0</v>
      </c>
      <c r="P1081" s="0" t="n">
        <f aca="false">SUMPRODUCT('5N inverse'!$A$14:$Y$14,'5N mesh'!$B$37:$Z$37,$E1080:$AC1080)+'5N inverse'!$A$14*$C1081/Setup!$B$17+INDEX('5N inverse'!$A$14:$Y$14,1,'5N mesh'!$B$7+1)*Setup!$B$22</f>
        <v>0</v>
      </c>
      <c r="Q1081" s="0" t="n">
        <f aca="false">SUMPRODUCT('5N inverse'!$A$15:$Y$15,'5N mesh'!$B$37:$Z$37,$E1080:$AC1080)+'5N inverse'!$A$15*$C1081/Setup!$B$17+INDEX('5N inverse'!$A$15:$Y$15,1,'5N mesh'!$B$7+1)*Setup!$B$22</f>
        <v>0</v>
      </c>
      <c r="R1081" s="0" t="n">
        <f aca="false">SUMPRODUCT('5N inverse'!$A$16:$Y$16,'5N mesh'!$B$37:$Z$37,$E1080:$AC1080)+'5N inverse'!$A$16*$C1081/Setup!$B$17+INDEX('5N inverse'!$A$16:$Y$16,1,'5N mesh'!$B$7+1)*Setup!$B$22</f>
        <v>0</v>
      </c>
      <c r="S1081" s="0" t="n">
        <f aca="false">SUMPRODUCT('5N inverse'!$A$17:$Y$17,'5N mesh'!$B$37:$Z$37,$E1080:$AC1080)+'5N inverse'!$A$17*$C1081/Setup!$B$17+INDEX('5N inverse'!$A$17:$Y$17,1,'5N mesh'!$B$7+1)*Setup!$B$22</f>
        <v>0</v>
      </c>
      <c r="T1081" s="0" t="n">
        <f aca="false">SUMPRODUCT('5N inverse'!$A$18:$Y$18,'5N mesh'!$B$37:$Z$37,$E1080:$AC1080)+'5N inverse'!$A$18*$C1081/Setup!$B$17+INDEX('5N inverse'!$A$18:$Y$18,1,'5N mesh'!$B$7+1)*Setup!$B$22</f>
        <v>0</v>
      </c>
      <c r="U1081" s="0" t="n">
        <f aca="false">SUMPRODUCT('5N inverse'!$A$19:$Y$19,'5N mesh'!$B$37:$Z$37,$E1080:$AC1080)+'5N inverse'!$A$19*$C1081/Setup!$B$17+INDEX('5N inverse'!$A$19:$Y$19,1,'5N mesh'!$B$7+1)*Setup!$B$22</f>
        <v>0</v>
      </c>
      <c r="V1081" s="0" t="n">
        <f aca="false">SUMPRODUCT('5N inverse'!$A$20:$Y$20,'5N mesh'!$B$37:$Z$37,$E1080:$AC1080)+'5N inverse'!$A$20*$C1081/Setup!$B$17+INDEX('5N inverse'!$A$20:$Y$20,1,'5N mesh'!$B$7+1)*Setup!$B$22</f>
        <v>0</v>
      </c>
      <c r="W1081" s="0" t="n">
        <f aca="false">SUMPRODUCT('5N inverse'!$A$21:$Y$21,'5N mesh'!$B$37:$Z$37,$E1080:$AC1080)+'5N inverse'!$A$21*$C1081/Setup!$B$17+INDEX('5N inverse'!$A$21:$Y$21,1,'5N mesh'!$B$7+1)*Setup!$B$22</f>
        <v>0</v>
      </c>
      <c r="X1081" s="0" t="n">
        <f aca="false">SUMPRODUCT('5N inverse'!$A$22:$Y$22,'5N mesh'!$B$37:$Z$37,$E1080:$AC1080)+'5N inverse'!$A$22*$C1081/Setup!$B$17+INDEX('5N inverse'!$A$22:$Y$22,1,'5N mesh'!$B$7+1)*Setup!$B$22</f>
        <v>0</v>
      </c>
      <c r="Y1081" s="0" t="n">
        <f aca="false">SUMPRODUCT('5N inverse'!$A$23:$Y$23,'5N mesh'!$B$37:$Z$37,$E1080:$AC1080)+'5N inverse'!$A$23*$C1081/Setup!$B$17+INDEX('5N inverse'!$A$23:$Y$23,1,'5N mesh'!$B$7+1)*Setup!$B$22</f>
        <v>0</v>
      </c>
      <c r="Z1081" s="0" t="n">
        <f aca="false">SUMPRODUCT('5N inverse'!$A$24:$Y$24,'5N mesh'!$B$37:$Z$37,$E1080:$AC1080)+'5N inverse'!$A$24*$C1081/Setup!$B$17+INDEX('5N inverse'!$A$24:$Y$24,1,'5N mesh'!$B$7+1)*Setup!$B$22</f>
        <v>0</v>
      </c>
      <c r="AA1081" s="0" t="n">
        <f aca="false">SUMPRODUCT('5N inverse'!$A$25:$Y$25,'5N mesh'!$B$37:$Z$37,$E1080:$AC1080)+'5N inverse'!$A$25*$C1081/Setup!$B$17+INDEX('5N inverse'!$A$25:$Y$25,1,'5N mesh'!$B$7+1)*Setup!$B$22</f>
        <v>0</v>
      </c>
      <c r="AB1081" s="0" t="n">
        <f aca="false">SUMPRODUCT('5N inverse'!$A$26:$Y$26,'5N mesh'!$B$37:$Z$37,$E1080:$AC1080)+'5N inverse'!$A$26*$C1081/Setup!$B$17+INDEX('5N inverse'!$A$26:$Y$26,1,'5N mesh'!$B$7+1)*Setup!$B$22</f>
        <v>0</v>
      </c>
      <c r="AC1081" s="0" t="n">
        <f aca="false">SUMPRODUCT('5N inverse'!$A$27:$Y$27,'5N mesh'!$B$37:$Z$37,$E1080:$AC1080)+'5N inverse'!$A$27*$C1081/Setup!$B$17+INDEX('5N inverse'!$A$27:$Y$27,1,'5N mesh'!$B$7+1)*Setup!$B$22</f>
        <v>0</v>
      </c>
    </row>
    <row r="1082" customFormat="false" ht="15" hidden="false" customHeight="false" outlineLevel="0" collapsed="false">
      <c r="A1082" s="0" t="n">
        <v>1077</v>
      </c>
      <c r="B1082" s="0" t="n">
        <f aca="false">A1082*Setup!$B$11/3600</f>
        <v>89.75</v>
      </c>
      <c r="C1082" s="0" t="n">
        <f aca="false">Setup!$B$7+Setup!$B$8*COS(2*PI()*(B1082-Setup!$B$9)/24)</f>
        <v>27.5874909661308</v>
      </c>
      <c r="D1082" s="0" t="n">
        <f aca="false">(C1082-E1082)/Setup!$B$17</f>
        <v>16.1254492195789</v>
      </c>
      <c r="E1082" s="0" t="n">
        <f aca="false">SUMPRODUCT('5N inverse'!$A$3:$Y$3,'5N mesh'!$B$37:$Z$37,$E1081:$AC1081)+'5N inverse'!$A$3*$C1082/Setup!$B$17+INDEX('5N inverse'!$A$3:$Y$3,1,'5N mesh'!$B$7+1)*Setup!$B$22</f>
        <v>25.4911825675855</v>
      </c>
      <c r="F1082" s="0" t="n">
        <f aca="false">SUMPRODUCT('5N inverse'!$A$4:$Y$4,'5N mesh'!$B$37:$Z$37,$E1081:$AC1081)+'5N inverse'!$A$4*$C1082/Setup!$B$17+INDEX('5N inverse'!$A$4:$Y$4,1,'5N mesh'!$B$7+1)*Setup!$B$22</f>
        <v>23.7563996129573</v>
      </c>
      <c r="G1082" s="0" t="n">
        <f aca="false">SUMPRODUCT('5N inverse'!$A$5:$Y$5,'5N mesh'!$B$37:$Z$37,$E1081:$AC1081)+'5N inverse'!$A$5*$C1082/Setup!$B$17+INDEX('5N inverse'!$A$5:$Y$5,1,'5N mesh'!$B$7+1)*Setup!$B$22</f>
        <v>20.2868337037008</v>
      </c>
      <c r="H1082" s="0" t="n">
        <f aca="false">SUMPRODUCT('5N inverse'!$A$6:$Y$6,'5N mesh'!$B$37:$Z$37,$E1081:$AC1081)+'5N inverse'!$A$6*$C1082/Setup!$B$17+INDEX('5N inverse'!$A$6:$Y$6,1,'5N mesh'!$B$7+1)*Setup!$B$22</f>
        <v>16.8172677944443</v>
      </c>
      <c r="I1082" s="0" t="n">
        <f aca="false">SUMPRODUCT('5N inverse'!$A$7:$Y$7,'5N mesh'!$B$37:$Z$37,$E1081:$AC1081)+'5N inverse'!$A$7*$C1082/Setup!$B$17+INDEX('5N inverse'!$A$7:$Y$7,1,'5N mesh'!$B$7+1)*Setup!$B$22</f>
        <v>15.0824848398161</v>
      </c>
      <c r="J1082" s="0" t="n">
        <f aca="false">SUMPRODUCT('5N inverse'!$A$8:$Y$8,'5N mesh'!$B$37:$Z$37,$E1081:$AC1081)+'5N inverse'!$A$8*$C1082/Setup!$B$17+INDEX('5N inverse'!$A$8:$Y$8,1,'5N mesh'!$B$7+1)*Setup!$B$22</f>
        <v>0</v>
      </c>
      <c r="K1082" s="0" t="n">
        <f aca="false">SUMPRODUCT('5N inverse'!$A$9:$Y$9,'5N mesh'!$B$37:$Z$37,$E1081:$AC1081)+'5N inverse'!$A$9*$C1082/Setup!$B$17+INDEX('5N inverse'!$A$9:$Y$9,1,'5N mesh'!$B$7+1)*Setup!$B$22</f>
        <v>0</v>
      </c>
      <c r="L1082" s="0" t="n">
        <f aca="false">SUMPRODUCT('5N inverse'!$A$10:$Y$10,'5N mesh'!$B$37:$Z$37,$E1081:$AC1081)+'5N inverse'!$A$10*$C1082/Setup!$B$17+INDEX('5N inverse'!$A$10:$Y$10,1,'5N mesh'!$B$7+1)*Setup!$B$22</f>
        <v>0</v>
      </c>
      <c r="M1082" s="0" t="n">
        <f aca="false">SUMPRODUCT('5N inverse'!$A$11:$Y$11,'5N mesh'!$B$37:$Z$37,$E1081:$AC1081)+'5N inverse'!$A$11*$C1082/Setup!$B$17+INDEX('5N inverse'!$A$11:$Y$11,1,'5N mesh'!$B$7+1)*Setup!$B$22</f>
        <v>0</v>
      </c>
      <c r="N1082" s="0" t="n">
        <f aca="false">SUMPRODUCT('5N inverse'!$A$12:$Y$12,'5N mesh'!$B$37:$Z$37,$E1081:$AC1081)+'5N inverse'!$A$12*$C1082/Setup!$B$17+INDEX('5N inverse'!$A$12:$Y$12,1,'5N mesh'!$B$7+1)*Setup!$B$22</f>
        <v>0</v>
      </c>
      <c r="O1082" s="0" t="n">
        <f aca="false">SUMPRODUCT('5N inverse'!$A$13:$Y$13,'5N mesh'!$B$37:$Z$37,$E1081:$AC1081)+'5N inverse'!$A$13*$C1082/Setup!$B$17+INDEX('5N inverse'!$A$13:$Y$13,1,'5N mesh'!$B$7+1)*Setup!$B$22</f>
        <v>0</v>
      </c>
      <c r="P1082" s="0" t="n">
        <f aca="false">SUMPRODUCT('5N inverse'!$A$14:$Y$14,'5N mesh'!$B$37:$Z$37,$E1081:$AC1081)+'5N inverse'!$A$14*$C1082/Setup!$B$17+INDEX('5N inverse'!$A$14:$Y$14,1,'5N mesh'!$B$7+1)*Setup!$B$22</f>
        <v>0</v>
      </c>
      <c r="Q1082" s="0" t="n">
        <f aca="false">SUMPRODUCT('5N inverse'!$A$15:$Y$15,'5N mesh'!$B$37:$Z$37,$E1081:$AC1081)+'5N inverse'!$A$15*$C1082/Setup!$B$17+INDEX('5N inverse'!$A$15:$Y$15,1,'5N mesh'!$B$7+1)*Setup!$B$22</f>
        <v>0</v>
      </c>
      <c r="R1082" s="0" t="n">
        <f aca="false">SUMPRODUCT('5N inverse'!$A$16:$Y$16,'5N mesh'!$B$37:$Z$37,$E1081:$AC1081)+'5N inverse'!$A$16*$C1082/Setup!$B$17+INDEX('5N inverse'!$A$16:$Y$16,1,'5N mesh'!$B$7+1)*Setup!$B$22</f>
        <v>0</v>
      </c>
      <c r="S1082" s="0" t="n">
        <f aca="false">SUMPRODUCT('5N inverse'!$A$17:$Y$17,'5N mesh'!$B$37:$Z$37,$E1081:$AC1081)+'5N inverse'!$A$17*$C1082/Setup!$B$17+INDEX('5N inverse'!$A$17:$Y$17,1,'5N mesh'!$B$7+1)*Setup!$B$22</f>
        <v>0</v>
      </c>
      <c r="T1082" s="0" t="n">
        <f aca="false">SUMPRODUCT('5N inverse'!$A$18:$Y$18,'5N mesh'!$B$37:$Z$37,$E1081:$AC1081)+'5N inverse'!$A$18*$C1082/Setup!$B$17+INDEX('5N inverse'!$A$18:$Y$18,1,'5N mesh'!$B$7+1)*Setup!$B$22</f>
        <v>0</v>
      </c>
      <c r="U1082" s="0" t="n">
        <f aca="false">SUMPRODUCT('5N inverse'!$A$19:$Y$19,'5N mesh'!$B$37:$Z$37,$E1081:$AC1081)+'5N inverse'!$A$19*$C1082/Setup!$B$17+INDEX('5N inverse'!$A$19:$Y$19,1,'5N mesh'!$B$7+1)*Setup!$B$22</f>
        <v>0</v>
      </c>
      <c r="V1082" s="0" t="n">
        <f aca="false">SUMPRODUCT('5N inverse'!$A$20:$Y$20,'5N mesh'!$B$37:$Z$37,$E1081:$AC1081)+'5N inverse'!$A$20*$C1082/Setup!$B$17+INDEX('5N inverse'!$A$20:$Y$20,1,'5N mesh'!$B$7+1)*Setup!$B$22</f>
        <v>0</v>
      </c>
      <c r="W1082" s="0" t="n">
        <f aca="false">SUMPRODUCT('5N inverse'!$A$21:$Y$21,'5N mesh'!$B$37:$Z$37,$E1081:$AC1081)+'5N inverse'!$A$21*$C1082/Setup!$B$17+INDEX('5N inverse'!$A$21:$Y$21,1,'5N mesh'!$B$7+1)*Setup!$B$22</f>
        <v>0</v>
      </c>
      <c r="X1082" s="0" t="n">
        <f aca="false">SUMPRODUCT('5N inverse'!$A$22:$Y$22,'5N mesh'!$B$37:$Z$37,$E1081:$AC1081)+'5N inverse'!$A$22*$C1082/Setup!$B$17+INDEX('5N inverse'!$A$22:$Y$22,1,'5N mesh'!$B$7+1)*Setup!$B$22</f>
        <v>0</v>
      </c>
      <c r="Y1082" s="0" t="n">
        <f aca="false">SUMPRODUCT('5N inverse'!$A$23:$Y$23,'5N mesh'!$B$37:$Z$37,$E1081:$AC1081)+'5N inverse'!$A$23*$C1082/Setup!$B$17+INDEX('5N inverse'!$A$23:$Y$23,1,'5N mesh'!$B$7+1)*Setup!$B$22</f>
        <v>0</v>
      </c>
      <c r="Z1082" s="0" t="n">
        <f aca="false">SUMPRODUCT('5N inverse'!$A$24:$Y$24,'5N mesh'!$B$37:$Z$37,$E1081:$AC1081)+'5N inverse'!$A$24*$C1082/Setup!$B$17+INDEX('5N inverse'!$A$24:$Y$24,1,'5N mesh'!$B$7+1)*Setup!$B$22</f>
        <v>0</v>
      </c>
      <c r="AA1082" s="0" t="n">
        <f aca="false">SUMPRODUCT('5N inverse'!$A$25:$Y$25,'5N mesh'!$B$37:$Z$37,$E1081:$AC1081)+'5N inverse'!$A$25*$C1082/Setup!$B$17+INDEX('5N inverse'!$A$25:$Y$25,1,'5N mesh'!$B$7+1)*Setup!$B$22</f>
        <v>0</v>
      </c>
      <c r="AB1082" s="0" t="n">
        <f aca="false">SUMPRODUCT('5N inverse'!$A$26:$Y$26,'5N mesh'!$B$37:$Z$37,$E1081:$AC1081)+'5N inverse'!$A$26*$C1082/Setup!$B$17+INDEX('5N inverse'!$A$26:$Y$26,1,'5N mesh'!$B$7+1)*Setup!$B$22</f>
        <v>0</v>
      </c>
      <c r="AC1082" s="0" t="n">
        <f aca="false">SUMPRODUCT('5N inverse'!$A$27:$Y$27,'5N mesh'!$B$37:$Z$37,$E1081:$AC1081)+'5N inverse'!$A$27*$C1082/Setup!$B$17+INDEX('5N inverse'!$A$27:$Y$27,1,'5N mesh'!$B$7+1)*Setup!$B$22</f>
        <v>0</v>
      </c>
    </row>
    <row r="1083" customFormat="false" ht="15" hidden="false" customHeight="false" outlineLevel="0" collapsed="false">
      <c r="A1083" s="0" t="n">
        <v>1078</v>
      </c>
      <c r="B1083" s="0" t="n">
        <f aca="false">A1083*Setup!$B$11/3600</f>
        <v>89.8333333333333</v>
      </c>
      <c r="C1083" s="0" t="n">
        <f aca="false">Setup!$B$7+Setup!$B$8*COS(2*PI()*(B1083-Setup!$B$9)/24)</f>
        <v>27.5480433327129</v>
      </c>
      <c r="D1083" s="0" t="n">
        <f aca="false">(C1083-E1083)/Setup!$B$17</f>
        <v>15.646218409705</v>
      </c>
      <c r="E1083" s="0" t="n">
        <f aca="false">SUMPRODUCT('5N inverse'!$A$3:$Y$3,'5N mesh'!$B$37:$Z$37,$E1082:$AC1082)+'5N inverse'!$A$3*$C1083/Setup!$B$17+INDEX('5N inverse'!$A$3:$Y$3,1,'5N mesh'!$B$7+1)*Setup!$B$22</f>
        <v>25.5140349394512</v>
      </c>
      <c r="F1083" s="0" t="n">
        <f aca="false">SUMPRODUCT('5N inverse'!$A$4:$Y$4,'5N mesh'!$B$37:$Z$37,$E1082:$AC1082)+'5N inverse'!$A$4*$C1083/Setup!$B$17+INDEX('5N inverse'!$A$4:$Y$4,1,'5N mesh'!$B$7+1)*Setup!$B$22</f>
        <v>23.7754904833811</v>
      </c>
      <c r="G1083" s="0" t="n">
        <f aca="false">SUMPRODUCT('5N inverse'!$A$5:$Y$5,'5N mesh'!$B$37:$Z$37,$E1082:$AC1082)+'5N inverse'!$A$5*$C1083/Setup!$B$17+INDEX('5N inverse'!$A$5:$Y$5,1,'5N mesh'!$B$7+1)*Setup!$B$22</f>
        <v>20.2984015712408</v>
      </c>
      <c r="H1083" s="0" t="n">
        <f aca="false">SUMPRODUCT('5N inverse'!$A$6:$Y$6,'5N mesh'!$B$37:$Z$37,$E1082:$AC1082)+'5N inverse'!$A$6*$C1083/Setup!$B$17+INDEX('5N inverse'!$A$6:$Y$6,1,'5N mesh'!$B$7+1)*Setup!$B$22</f>
        <v>16.8213126591005</v>
      </c>
      <c r="I1083" s="0" t="n">
        <f aca="false">SUMPRODUCT('5N inverse'!$A$7:$Y$7,'5N mesh'!$B$37:$Z$37,$E1082:$AC1082)+'5N inverse'!$A$7*$C1083/Setup!$B$17+INDEX('5N inverse'!$A$7:$Y$7,1,'5N mesh'!$B$7+1)*Setup!$B$22</f>
        <v>15.0827682030304</v>
      </c>
      <c r="J1083" s="0" t="n">
        <f aca="false">SUMPRODUCT('5N inverse'!$A$8:$Y$8,'5N mesh'!$B$37:$Z$37,$E1082:$AC1082)+'5N inverse'!$A$8*$C1083/Setup!$B$17+INDEX('5N inverse'!$A$8:$Y$8,1,'5N mesh'!$B$7+1)*Setup!$B$22</f>
        <v>0</v>
      </c>
      <c r="K1083" s="0" t="n">
        <f aca="false">SUMPRODUCT('5N inverse'!$A$9:$Y$9,'5N mesh'!$B$37:$Z$37,$E1082:$AC1082)+'5N inverse'!$A$9*$C1083/Setup!$B$17+INDEX('5N inverse'!$A$9:$Y$9,1,'5N mesh'!$B$7+1)*Setup!$B$22</f>
        <v>0</v>
      </c>
      <c r="L1083" s="0" t="n">
        <f aca="false">SUMPRODUCT('5N inverse'!$A$10:$Y$10,'5N mesh'!$B$37:$Z$37,$E1082:$AC1082)+'5N inverse'!$A$10*$C1083/Setup!$B$17+INDEX('5N inverse'!$A$10:$Y$10,1,'5N mesh'!$B$7+1)*Setup!$B$22</f>
        <v>0</v>
      </c>
      <c r="M1083" s="0" t="n">
        <f aca="false">SUMPRODUCT('5N inverse'!$A$11:$Y$11,'5N mesh'!$B$37:$Z$37,$E1082:$AC1082)+'5N inverse'!$A$11*$C1083/Setup!$B$17+INDEX('5N inverse'!$A$11:$Y$11,1,'5N mesh'!$B$7+1)*Setup!$B$22</f>
        <v>0</v>
      </c>
      <c r="N1083" s="0" t="n">
        <f aca="false">SUMPRODUCT('5N inverse'!$A$12:$Y$12,'5N mesh'!$B$37:$Z$37,$E1082:$AC1082)+'5N inverse'!$A$12*$C1083/Setup!$B$17+INDEX('5N inverse'!$A$12:$Y$12,1,'5N mesh'!$B$7+1)*Setup!$B$22</f>
        <v>0</v>
      </c>
      <c r="O1083" s="0" t="n">
        <f aca="false">SUMPRODUCT('5N inverse'!$A$13:$Y$13,'5N mesh'!$B$37:$Z$37,$E1082:$AC1082)+'5N inverse'!$A$13*$C1083/Setup!$B$17+INDEX('5N inverse'!$A$13:$Y$13,1,'5N mesh'!$B$7+1)*Setup!$B$22</f>
        <v>0</v>
      </c>
      <c r="P1083" s="0" t="n">
        <f aca="false">SUMPRODUCT('5N inverse'!$A$14:$Y$14,'5N mesh'!$B$37:$Z$37,$E1082:$AC1082)+'5N inverse'!$A$14*$C1083/Setup!$B$17+INDEX('5N inverse'!$A$14:$Y$14,1,'5N mesh'!$B$7+1)*Setup!$B$22</f>
        <v>0</v>
      </c>
      <c r="Q1083" s="0" t="n">
        <f aca="false">SUMPRODUCT('5N inverse'!$A$15:$Y$15,'5N mesh'!$B$37:$Z$37,$E1082:$AC1082)+'5N inverse'!$A$15*$C1083/Setup!$B$17+INDEX('5N inverse'!$A$15:$Y$15,1,'5N mesh'!$B$7+1)*Setup!$B$22</f>
        <v>0</v>
      </c>
      <c r="R1083" s="0" t="n">
        <f aca="false">SUMPRODUCT('5N inverse'!$A$16:$Y$16,'5N mesh'!$B$37:$Z$37,$E1082:$AC1082)+'5N inverse'!$A$16*$C1083/Setup!$B$17+INDEX('5N inverse'!$A$16:$Y$16,1,'5N mesh'!$B$7+1)*Setup!$B$22</f>
        <v>0</v>
      </c>
      <c r="S1083" s="0" t="n">
        <f aca="false">SUMPRODUCT('5N inverse'!$A$17:$Y$17,'5N mesh'!$B$37:$Z$37,$E1082:$AC1082)+'5N inverse'!$A$17*$C1083/Setup!$B$17+INDEX('5N inverse'!$A$17:$Y$17,1,'5N mesh'!$B$7+1)*Setup!$B$22</f>
        <v>0</v>
      </c>
      <c r="T1083" s="0" t="n">
        <f aca="false">SUMPRODUCT('5N inverse'!$A$18:$Y$18,'5N mesh'!$B$37:$Z$37,$E1082:$AC1082)+'5N inverse'!$A$18*$C1083/Setup!$B$17+INDEX('5N inverse'!$A$18:$Y$18,1,'5N mesh'!$B$7+1)*Setup!$B$22</f>
        <v>0</v>
      </c>
      <c r="U1083" s="0" t="n">
        <f aca="false">SUMPRODUCT('5N inverse'!$A$19:$Y$19,'5N mesh'!$B$37:$Z$37,$E1082:$AC1082)+'5N inverse'!$A$19*$C1083/Setup!$B$17+INDEX('5N inverse'!$A$19:$Y$19,1,'5N mesh'!$B$7+1)*Setup!$B$22</f>
        <v>0</v>
      </c>
      <c r="V1083" s="0" t="n">
        <f aca="false">SUMPRODUCT('5N inverse'!$A$20:$Y$20,'5N mesh'!$B$37:$Z$37,$E1082:$AC1082)+'5N inverse'!$A$20*$C1083/Setup!$B$17+INDEX('5N inverse'!$A$20:$Y$20,1,'5N mesh'!$B$7+1)*Setup!$B$22</f>
        <v>0</v>
      </c>
      <c r="W1083" s="0" t="n">
        <f aca="false">SUMPRODUCT('5N inverse'!$A$21:$Y$21,'5N mesh'!$B$37:$Z$37,$E1082:$AC1082)+'5N inverse'!$A$21*$C1083/Setup!$B$17+INDEX('5N inverse'!$A$21:$Y$21,1,'5N mesh'!$B$7+1)*Setup!$B$22</f>
        <v>0</v>
      </c>
      <c r="X1083" s="0" t="n">
        <f aca="false">SUMPRODUCT('5N inverse'!$A$22:$Y$22,'5N mesh'!$B$37:$Z$37,$E1082:$AC1082)+'5N inverse'!$A$22*$C1083/Setup!$B$17+INDEX('5N inverse'!$A$22:$Y$22,1,'5N mesh'!$B$7+1)*Setup!$B$22</f>
        <v>0</v>
      </c>
      <c r="Y1083" s="0" t="n">
        <f aca="false">SUMPRODUCT('5N inverse'!$A$23:$Y$23,'5N mesh'!$B$37:$Z$37,$E1082:$AC1082)+'5N inverse'!$A$23*$C1083/Setup!$B$17+INDEX('5N inverse'!$A$23:$Y$23,1,'5N mesh'!$B$7+1)*Setup!$B$22</f>
        <v>0</v>
      </c>
      <c r="Z1083" s="0" t="n">
        <f aca="false">SUMPRODUCT('5N inverse'!$A$24:$Y$24,'5N mesh'!$B$37:$Z$37,$E1082:$AC1082)+'5N inverse'!$A$24*$C1083/Setup!$B$17+INDEX('5N inverse'!$A$24:$Y$24,1,'5N mesh'!$B$7+1)*Setup!$B$22</f>
        <v>0</v>
      </c>
      <c r="AA1083" s="0" t="n">
        <f aca="false">SUMPRODUCT('5N inverse'!$A$25:$Y$25,'5N mesh'!$B$37:$Z$37,$E1082:$AC1082)+'5N inverse'!$A$25*$C1083/Setup!$B$17+INDEX('5N inverse'!$A$25:$Y$25,1,'5N mesh'!$B$7+1)*Setup!$B$22</f>
        <v>0</v>
      </c>
      <c r="AB1083" s="0" t="n">
        <f aca="false">SUMPRODUCT('5N inverse'!$A$26:$Y$26,'5N mesh'!$B$37:$Z$37,$E1082:$AC1082)+'5N inverse'!$A$26*$C1083/Setup!$B$17+INDEX('5N inverse'!$A$26:$Y$26,1,'5N mesh'!$B$7+1)*Setup!$B$22</f>
        <v>0</v>
      </c>
      <c r="AC1083" s="0" t="n">
        <f aca="false">SUMPRODUCT('5N inverse'!$A$27:$Y$27,'5N mesh'!$B$37:$Z$37,$E1082:$AC1082)+'5N inverse'!$A$27*$C1083/Setup!$B$17+INDEX('5N inverse'!$A$27:$Y$27,1,'5N mesh'!$B$7+1)*Setup!$B$22</f>
        <v>0</v>
      </c>
    </row>
    <row r="1084" customFormat="false" ht="15" hidden="false" customHeight="false" outlineLevel="0" collapsed="false">
      <c r="A1084" s="0" t="n">
        <v>1079</v>
      </c>
      <c r="B1084" s="0" t="n">
        <f aca="false">A1084*Setup!$B$11/3600</f>
        <v>89.9166666666667</v>
      </c>
      <c r="C1084" s="0" t="n">
        <f aca="false">Setup!$B$7+Setup!$B$8*COS(2*PI()*(B1084-Setup!$B$9)/24)</f>
        <v>27.50690702283</v>
      </c>
      <c r="D1084" s="0" t="n">
        <f aca="false">(C1084-E1084)/Setup!$B$17</f>
        <v>15.1604265921126</v>
      </c>
      <c r="E1084" s="0" t="n">
        <f aca="false">SUMPRODUCT('5N inverse'!$A$3:$Y$3,'5N mesh'!$B$37:$Z$37,$E1083:$AC1083)+'5N inverse'!$A$3*$C1084/Setup!$B$17+INDEX('5N inverse'!$A$3:$Y$3,1,'5N mesh'!$B$7+1)*Setup!$B$22</f>
        <v>25.5360515658554</v>
      </c>
      <c r="F1084" s="0" t="n">
        <f aca="false">SUMPRODUCT('5N inverse'!$A$4:$Y$4,'5N mesh'!$B$37:$Z$37,$E1083:$AC1083)+'5N inverse'!$A$4*$C1084/Setup!$B$17+INDEX('5N inverse'!$A$4:$Y$4,1,'5N mesh'!$B$7+1)*Setup!$B$22</f>
        <v>23.7938842385058</v>
      </c>
      <c r="G1084" s="0" t="n">
        <f aca="false">SUMPRODUCT('5N inverse'!$A$5:$Y$5,'5N mesh'!$B$37:$Z$37,$E1083:$AC1083)+'5N inverse'!$A$5*$C1084/Setup!$B$17+INDEX('5N inverse'!$A$5:$Y$5,1,'5N mesh'!$B$7+1)*Setup!$B$22</f>
        <v>20.3095495838065</v>
      </c>
      <c r="H1084" s="0" t="n">
        <f aca="false">SUMPRODUCT('5N inverse'!$A$6:$Y$6,'5N mesh'!$B$37:$Z$37,$E1083:$AC1083)+'5N inverse'!$A$6*$C1084/Setup!$B$17+INDEX('5N inverse'!$A$6:$Y$6,1,'5N mesh'!$B$7+1)*Setup!$B$22</f>
        <v>16.8252149291073</v>
      </c>
      <c r="I1084" s="0" t="n">
        <f aca="false">SUMPRODUCT('5N inverse'!$A$7:$Y$7,'5N mesh'!$B$37:$Z$37,$E1083:$AC1083)+'5N inverse'!$A$7*$C1084/Setup!$B$17+INDEX('5N inverse'!$A$7:$Y$7,1,'5N mesh'!$B$7+1)*Setup!$B$22</f>
        <v>15.0830476017576</v>
      </c>
      <c r="J1084" s="0" t="n">
        <f aca="false">SUMPRODUCT('5N inverse'!$A$8:$Y$8,'5N mesh'!$B$37:$Z$37,$E1083:$AC1083)+'5N inverse'!$A$8*$C1084/Setup!$B$17+INDEX('5N inverse'!$A$8:$Y$8,1,'5N mesh'!$B$7+1)*Setup!$B$22</f>
        <v>0</v>
      </c>
      <c r="K1084" s="0" t="n">
        <f aca="false">SUMPRODUCT('5N inverse'!$A$9:$Y$9,'5N mesh'!$B$37:$Z$37,$E1083:$AC1083)+'5N inverse'!$A$9*$C1084/Setup!$B$17+INDEX('5N inverse'!$A$9:$Y$9,1,'5N mesh'!$B$7+1)*Setup!$B$22</f>
        <v>0</v>
      </c>
      <c r="L1084" s="0" t="n">
        <f aca="false">SUMPRODUCT('5N inverse'!$A$10:$Y$10,'5N mesh'!$B$37:$Z$37,$E1083:$AC1083)+'5N inverse'!$A$10*$C1084/Setup!$B$17+INDEX('5N inverse'!$A$10:$Y$10,1,'5N mesh'!$B$7+1)*Setup!$B$22</f>
        <v>0</v>
      </c>
      <c r="M1084" s="0" t="n">
        <f aca="false">SUMPRODUCT('5N inverse'!$A$11:$Y$11,'5N mesh'!$B$37:$Z$37,$E1083:$AC1083)+'5N inverse'!$A$11*$C1084/Setup!$B$17+INDEX('5N inverse'!$A$11:$Y$11,1,'5N mesh'!$B$7+1)*Setup!$B$22</f>
        <v>0</v>
      </c>
      <c r="N1084" s="0" t="n">
        <f aca="false">SUMPRODUCT('5N inverse'!$A$12:$Y$12,'5N mesh'!$B$37:$Z$37,$E1083:$AC1083)+'5N inverse'!$A$12*$C1084/Setup!$B$17+INDEX('5N inverse'!$A$12:$Y$12,1,'5N mesh'!$B$7+1)*Setup!$B$22</f>
        <v>0</v>
      </c>
      <c r="O1084" s="0" t="n">
        <f aca="false">SUMPRODUCT('5N inverse'!$A$13:$Y$13,'5N mesh'!$B$37:$Z$37,$E1083:$AC1083)+'5N inverse'!$A$13*$C1084/Setup!$B$17+INDEX('5N inverse'!$A$13:$Y$13,1,'5N mesh'!$B$7+1)*Setup!$B$22</f>
        <v>0</v>
      </c>
      <c r="P1084" s="0" t="n">
        <f aca="false">SUMPRODUCT('5N inverse'!$A$14:$Y$14,'5N mesh'!$B$37:$Z$37,$E1083:$AC1083)+'5N inverse'!$A$14*$C1084/Setup!$B$17+INDEX('5N inverse'!$A$14:$Y$14,1,'5N mesh'!$B$7+1)*Setup!$B$22</f>
        <v>0</v>
      </c>
      <c r="Q1084" s="0" t="n">
        <f aca="false">SUMPRODUCT('5N inverse'!$A$15:$Y$15,'5N mesh'!$B$37:$Z$37,$E1083:$AC1083)+'5N inverse'!$A$15*$C1084/Setup!$B$17+INDEX('5N inverse'!$A$15:$Y$15,1,'5N mesh'!$B$7+1)*Setup!$B$22</f>
        <v>0</v>
      </c>
      <c r="R1084" s="0" t="n">
        <f aca="false">SUMPRODUCT('5N inverse'!$A$16:$Y$16,'5N mesh'!$B$37:$Z$37,$E1083:$AC1083)+'5N inverse'!$A$16*$C1084/Setup!$B$17+INDEX('5N inverse'!$A$16:$Y$16,1,'5N mesh'!$B$7+1)*Setup!$B$22</f>
        <v>0</v>
      </c>
      <c r="S1084" s="0" t="n">
        <f aca="false">SUMPRODUCT('5N inverse'!$A$17:$Y$17,'5N mesh'!$B$37:$Z$37,$E1083:$AC1083)+'5N inverse'!$A$17*$C1084/Setup!$B$17+INDEX('5N inverse'!$A$17:$Y$17,1,'5N mesh'!$B$7+1)*Setup!$B$22</f>
        <v>0</v>
      </c>
      <c r="T1084" s="0" t="n">
        <f aca="false">SUMPRODUCT('5N inverse'!$A$18:$Y$18,'5N mesh'!$B$37:$Z$37,$E1083:$AC1083)+'5N inverse'!$A$18*$C1084/Setup!$B$17+INDEX('5N inverse'!$A$18:$Y$18,1,'5N mesh'!$B$7+1)*Setup!$B$22</f>
        <v>0</v>
      </c>
      <c r="U1084" s="0" t="n">
        <f aca="false">SUMPRODUCT('5N inverse'!$A$19:$Y$19,'5N mesh'!$B$37:$Z$37,$E1083:$AC1083)+'5N inverse'!$A$19*$C1084/Setup!$B$17+INDEX('5N inverse'!$A$19:$Y$19,1,'5N mesh'!$B$7+1)*Setup!$B$22</f>
        <v>0</v>
      </c>
      <c r="V1084" s="0" t="n">
        <f aca="false">SUMPRODUCT('5N inverse'!$A$20:$Y$20,'5N mesh'!$B$37:$Z$37,$E1083:$AC1083)+'5N inverse'!$A$20*$C1084/Setup!$B$17+INDEX('5N inverse'!$A$20:$Y$20,1,'5N mesh'!$B$7+1)*Setup!$B$22</f>
        <v>0</v>
      </c>
      <c r="W1084" s="0" t="n">
        <f aca="false">SUMPRODUCT('5N inverse'!$A$21:$Y$21,'5N mesh'!$B$37:$Z$37,$E1083:$AC1083)+'5N inverse'!$A$21*$C1084/Setup!$B$17+INDEX('5N inverse'!$A$21:$Y$21,1,'5N mesh'!$B$7+1)*Setup!$B$22</f>
        <v>0</v>
      </c>
      <c r="X1084" s="0" t="n">
        <f aca="false">SUMPRODUCT('5N inverse'!$A$22:$Y$22,'5N mesh'!$B$37:$Z$37,$E1083:$AC1083)+'5N inverse'!$A$22*$C1084/Setup!$B$17+INDEX('5N inverse'!$A$22:$Y$22,1,'5N mesh'!$B$7+1)*Setup!$B$22</f>
        <v>0</v>
      </c>
      <c r="Y1084" s="0" t="n">
        <f aca="false">SUMPRODUCT('5N inverse'!$A$23:$Y$23,'5N mesh'!$B$37:$Z$37,$E1083:$AC1083)+'5N inverse'!$A$23*$C1084/Setup!$B$17+INDEX('5N inverse'!$A$23:$Y$23,1,'5N mesh'!$B$7+1)*Setup!$B$22</f>
        <v>0</v>
      </c>
      <c r="Z1084" s="0" t="n">
        <f aca="false">SUMPRODUCT('5N inverse'!$A$24:$Y$24,'5N mesh'!$B$37:$Z$37,$E1083:$AC1083)+'5N inverse'!$A$24*$C1084/Setup!$B$17+INDEX('5N inverse'!$A$24:$Y$24,1,'5N mesh'!$B$7+1)*Setup!$B$22</f>
        <v>0</v>
      </c>
      <c r="AA1084" s="0" t="n">
        <f aca="false">SUMPRODUCT('5N inverse'!$A$25:$Y$25,'5N mesh'!$B$37:$Z$37,$E1083:$AC1083)+'5N inverse'!$A$25*$C1084/Setup!$B$17+INDEX('5N inverse'!$A$25:$Y$25,1,'5N mesh'!$B$7+1)*Setup!$B$22</f>
        <v>0</v>
      </c>
      <c r="AB1084" s="0" t="n">
        <f aca="false">SUMPRODUCT('5N inverse'!$A$26:$Y$26,'5N mesh'!$B$37:$Z$37,$E1083:$AC1083)+'5N inverse'!$A$26*$C1084/Setup!$B$17+INDEX('5N inverse'!$A$26:$Y$26,1,'5N mesh'!$B$7+1)*Setup!$B$22</f>
        <v>0</v>
      </c>
      <c r="AC1084" s="0" t="n">
        <f aca="false">SUMPRODUCT('5N inverse'!$A$27:$Y$27,'5N mesh'!$B$37:$Z$37,$E1083:$AC1083)+'5N inverse'!$A$27*$C1084/Setup!$B$17+INDEX('5N inverse'!$A$27:$Y$27,1,'5N mesh'!$B$7+1)*Setup!$B$22</f>
        <v>0</v>
      </c>
    </row>
    <row r="1085" customFormat="false" ht="15" hidden="false" customHeight="false" outlineLevel="0" collapsed="false">
      <c r="A1085" s="0" t="n">
        <v>1080</v>
      </c>
      <c r="B1085" s="0" t="n">
        <f aca="false">A1085*Setup!$B$11/3600</f>
        <v>90</v>
      </c>
      <c r="C1085" s="0" t="n">
        <f aca="false">Setup!$B$7+Setup!$B$8*COS(2*PI()*(B1085-Setup!$B$9)/24)</f>
        <v>27.4641016151378</v>
      </c>
      <c r="D1085" s="0" t="n">
        <f aca="false">(C1085-E1085)/Setup!$B$17</f>
        <v>14.6683049770456</v>
      </c>
      <c r="E1085" s="0" t="n">
        <f aca="false">SUMPRODUCT('5N inverse'!$A$3:$Y$3,'5N mesh'!$B$37:$Z$37,$E1084:$AC1084)+'5N inverse'!$A$3*$C1085/Setup!$B$17+INDEX('5N inverse'!$A$3:$Y$3,1,'5N mesh'!$B$7+1)*Setup!$B$22</f>
        <v>25.5572219681218</v>
      </c>
      <c r="F1085" s="0" t="n">
        <f aca="false">SUMPRODUCT('5N inverse'!$A$4:$Y$4,'5N mesh'!$B$37:$Z$37,$E1084:$AC1084)+'5N inverse'!$A$4*$C1085/Setup!$B$17+INDEX('5N inverse'!$A$4:$Y$4,1,'5N mesh'!$B$7+1)*Setup!$B$22</f>
        <v>23.8115721239382</v>
      </c>
      <c r="G1085" s="0" t="n">
        <f aca="false">SUMPRODUCT('5N inverse'!$A$5:$Y$5,'5N mesh'!$B$37:$Z$37,$E1084:$AC1084)+'5N inverse'!$A$5*$C1085/Setup!$B$17+INDEX('5N inverse'!$A$5:$Y$5,1,'5N mesh'!$B$7+1)*Setup!$B$22</f>
        <v>20.3202724355708</v>
      </c>
      <c r="H1085" s="0" t="n">
        <f aca="false">SUMPRODUCT('5N inverse'!$A$6:$Y$6,'5N mesh'!$B$37:$Z$37,$E1084:$AC1084)+'5N inverse'!$A$6*$C1085/Setup!$B$17+INDEX('5N inverse'!$A$6:$Y$6,1,'5N mesh'!$B$7+1)*Setup!$B$22</f>
        <v>16.8289727472035</v>
      </c>
      <c r="I1085" s="0" t="n">
        <f aca="false">SUMPRODUCT('5N inverse'!$A$7:$Y$7,'5N mesh'!$B$37:$Z$37,$E1084:$AC1084)+'5N inverse'!$A$7*$C1085/Setup!$B$17+INDEX('5N inverse'!$A$7:$Y$7,1,'5N mesh'!$B$7+1)*Setup!$B$22</f>
        <v>15.0833229030198</v>
      </c>
      <c r="J1085" s="0" t="n">
        <f aca="false">SUMPRODUCT('5N inverse'!$A$8:$Y$8,'5N mesh'!$B$37:$Z$37,$E1084:$AC1084)+'5N inverse'!$A$8*$C1085/Setup!$B$17+INDEX('5N inverse'!$A$8:$Y$8,1,'5N mesh'!$B$7+1)*Setup!$B$22</f>
        <v>0</v>
      </c>
      <c r="K1085" s="0" t="n">
        <f aca="false">SUMPRODUCT('5N inverse'!$A$9:$Y$9,'5N mesh'!$B$37:$Z$37,$E1084:$AC1084)+'5N inverse'!$A$9*$C1085/Setup!$B$17+INDEX('5N inverse'!$A$9:$Y$9,1,'5N mesh'!$B$7+1)*Setup!$B$22</f>
        <v>0</v>
      </c>
      <c r="L1085" s="0" t="n">
        <f aca="false">SUMPRODUCT('5N inverse'!$A$10:$Y$10,'5N mesh'!$B$37:$Z$37,$E1084:$AC1084)+'5N inverse'!$A$10*$C1085/Setup!$B$17+INDEX('5N inverse'!$A$10:$Y$10,1,'5N mesh'!$B$7+1)*Setup!$B$22</f>
        <v>0</v>
      </c>
      <c r="M1085" s="0" t="n">
        <f aca="false">SUMPRODUCT('5N inverse'!$A$11:$Y$11,'5N mesh'!$B$37:$Z$37,$E1084:$AC1084)+'5N inverse'!$A$11*$C1085/Setup!$B$17+INDEX('5N inverse'!$A$11:$Y$11,1,'5N mesh'!$B$7+1)*Setup!$B$22</f>
        <v>0</v>
      </c>
      <c r="N1085" s="0" t="n">
        <f aca="false">SUMPRODUCT('5N inverse'!$A$12:$Y$12,'5N mesh'!$B$37:$Z$37,$E1084:$AC1084)+'5N inverse'!$A$12*$C1085/Setup!$B$17+INDEX('5N inverse'!$A$12:$Y$12,1,'5N mesh'!$B$7+1)*Setup!$B$22</f>
        <v>0</v>
      </c>
      <c r="O1085" s="0" t="n">
        <f aca="false">SUMPRODUCT('5N inverse'!$A$13:$Y$13,'5N mesh'!$B$37:$Z$37,$E1084:$AC1084)+'5N inverse'!$A$13*$C1085/Setup!$B$17+INDEX('5N inverse'!$A$13:$Y$13,1,'5N mesh'!$B$7+1)*Setup!$B$22</f>
        <v>0</v>
      </c>
      <c r="P1085" s="0" t="n">
        <f aca="false">SUMPRODUCT('5N inverse'!$A$14:$Y$14,'5N mesh'!$B$37:$Z$37,$E1084:$AC1084)+'5N inverse'!$A$14*$C1085/Setup!$B$17+INDEX('5N inverse'!$A$14:$Y$14,1,'5N mesh'!$B$7+1)*Setup!$B$22</f>
        <v>0</v>
      </c>
      <c r="Q1085" s="0" t="n">
        <f aca="false">SUMPRODUCT('5N inverse'!$A$15:$Y$15,'5N mesh'!$B$37:$Z$37,$E1084:$AC1084)+'5N inverse'!$A$15*$C1085/Setup!$B$17+INDEX('5N inverse'!$A$15:$Y$15,1,'5N mesh'!$B$7+1)*Setup!$B$22</f>
        <v>0</v>
      </c>
      <c r="R1085" s="0" t="n">
        <f aca="false">SUMPRODUCT('5N inverse'!$A$16:$Y$16,'5N mesh'!$B$37:$Z$37,$E1084:$AC1084)+'5N inverse'!$A$16*$C1085/Setup!$B$17+INDEX('5N inverse'!$A$16:$Y$16,1,'5N mesh'!$B$7+1)*Setup!$B$22</f>
        <v>0</v>
      </c>
      <c r="S1085" s="0" t="n">
        <f aca="false">SUMPRODUCT('5N inverse'!$A$17:$Y$17,'5N mesh'!$B$37:$Z$37,$E1084:$AC1084)+'5N inverse'!$A$17*$C1085/Setup!$B$17+INDEX('5N inverse'!$A$17:$Y$17,1,'5N mesh'!$B$7+1)*Setup!$B$22</f>
        <v>0</v>
      </c>
      <c r="T1085" s="0" t="n">
        <f aca="false">SUMPRODUCT('5N inverse'!$A$18:$Y$18,'5N mesh'!$B$37:$Z$37,$E1084:$AC1084)+'5N inverse'!$A$18*$C1085/Setup!$B$17+INDEX('5N inverse'!$A$18:$Y$18,1,'5N mesh'!$B$7+1)*Setup!$B$22</f>
        <v>0</v>
      </c>
      <c r="U1085" s="0" t="n">
        <f aca="false">SUMPRODUCT('5N inverse'!$A$19:$Y$19,'5N mesh'!$B$37:$Z$37,$E1084:$AC1084)+'5N inverse'!$A$19*$C1085/Setup!$B$17+INDEX('5N inverse'!$A$19:$Y$19,1,'5N mesh'!$B$7+1)*Setup!$B$22</f>
        <v>0</v>
      </c>
      <c r="V1085" s="0" t="n">
        <f aca="false">SUMPRODUCT('5N inverse'!$A$20:$Y$20,'5N mesh'!$B$37:$Z$37,$E1084:$AC1084)+'5N inverse'!$A$20*$C1085/Setup!$B$17+INDEX('5N inverse'!$A$20:$Y$20,1,'5N mesh'!$B$7+1)*Setup!$B$22</f>
        <v>0</v>
      </c>
      <c r="W1085" s="0" t="n">
        <f aca="false">SUMPRODUCT('5N inverse'!$A$21:$Y$21,'5N mesh'!$B$37:$Z$37,$E1084:$AC1084)+'5N inverse'!$A$21*$C1085/Setup!$B$17+INDEX('5N inverse'!$A$21:$Y$21,1,'5N mesh'!$B$7+1)*Setup!$B$22</f>
        <v>0</v>
      </c>
      <c r="X1085" s="0" t="n">
        <f aca="false">SUMPRODUCT('5N inverse'!$A$22:$Y$22,'5N mesh'!$B$37:$Z$37,$E1084:$AC1084)+'5N inverse'!$A$22*$C1085/Setup!$B$17+INDEX('5N inverse'!$A$22:$Y$22,1,'5N mesh'!$B$7+1)*Setup!$B$22</f>
        <v>0</v>
      </c>
      <c r="Y1085" s="0" t="n">
        <f aca="false">SUMPRODUCT('5N inverse'!$A$23:$Y$23,'5N mesh'!$B$37:$Z$37,$E1084:$AC1084)+'5N inverse'!$A$23*$C1085/Setup!$B$17+INDEX('5N inverse'!$A$23:$Y$23,1,'5N mesh'!$B$7+1)*Setup!$B$22</f>
        <v>0</v>
      </c>
      <c r="Z1085" s="0" t="n">
        <f aca="false">SUMPRODUCT('5N inverse'!$A$24:$Y$24,'5N mesh'!$B$37:$Z$37,$E1084:$AC1084)+'5N inverse'!$A$24*$C1085/Setup!$B$17+INDEX('5N inverse'!$A$24:$Y$24,1,'5N mesh'!$B$7+1)*Setup!$B$22</f>
        <v>0</v>
      </c>
      <c r="AA1085" s="0" t="n">
        <f aca="false">SUMPRODUCT('5N inverse'!$A$25:$Y$25,'5N mesh'!$B$37:$Z$37,$E1084:$AC1084)+'5N inverse'!$A$25*$C1085/Setup!$B$17+INDEX('5N inverse'!$A$25:$Y$25,1,'5N mesh'!$B$7+1)*Setup!$B$22</f>
        <v>0</v>
      </c>
      <c r="AB1085" s="0" t="n">
        <f aca="false">SUMPRODUCT('5N inverse'!$A$26:$Y$26,'5N mesh'!$B$37:$Z$37,$E1084:$AC1084)+'5N inverse'!$A$26*$C1085/Setup!$B$17+INDEX('5N inverse'!$A$26:$Y$26,1,'5N mesh'!$B$7+1)*Setup!$B$22</f>
        <v>0</v>
      </c>
      <c r="AC1085" s="0" t="n">
        <f aca="false">SUMPRODUCT('5N inverse'!$A$27:$Y$27,'5N mesh'!$B$37:$Z$37,$E1084:$AC1084)+'5N inverse'!$A$27*$C1085/Setup!$B$17+INDEX('5N inverse'!$A$27:$Y$27,1,'5N mesh'!$B$7+1)*Setup!$B$22</f>
        <v>0</v>
      </c>
    </row>
    <row r="1086" customFormat="false" ht="15" hidden="false" customHeight="false" outlineLevel="0" collapsed="false">
      <c r="A1086" s="0" t="n">
        <v>1081</v>
      </c>
      <c r="B1086" s="0" t="n">
        <f aca="false">A1086*Setup!$B$11/3600</f>
        <v>90.0833333333333</v>
      </c>
      <c r="C1086" s="0" t="n">
        <f aca="false">Setup!$B$7+Setup!$B$8*COS(2*PI()*(B1086-Setup!$B$9)/24)</f>
        <v>27.4196474826918</v>
      </c>
      <c r="D1086" s="0" t="n">
        <f aca="false">(C1086-E1086)/Setup!$B$17</f>
        <v>14.1700877873932</v>
      </c>
      <c r="E1086" s="0" t="n">
        <f aca="false">SUMPRODUCT('5N inverse'!$A$3:$Y$3,'5N mesh'!$B$37:$Z$37,$E1085:$AC1085)+'5N inverse'!$A$3*$C1086/Setup!$B$17+INDEX('5N inverse'!$A$3:$Y$3,1,'5N mesh'!$B$7+1)*Setup!$B$22</f>
        <v>25.5775360703307</v>
      </c>
      <c r="F1086" s="0" t="n">
        <f aca="false">SUMPRODUCT('5N inverse'!$A$4:$Y$4,'5N mesh'!$B$37:$Z$37,$E1085:$AC1085)+'5N inverse'!$A$4*$C1086/Setup!$B$17+INDEX('5N inverse'!$A$4:$Y$4,1,'5N mesh'!$B$7+1)*Setup!$B$22</f>
        <v>23.8285457212404</v>
      </c>
      <c r="G1086" s="0" t="n">
        <f aca="false">SUMPRODUCT('5N inverse'!$A$5:$Y$5,'5N mesh'!$B$37:$Z$37,$E1085:$AC1085)+'5N inverse'!$A$5*$C1086/Setup!$B$17+INDEX('5N inverse'!$A$5:$Y$5,1,'5N mesh'!$B$7+1)*Setup!$B$22</f>
        <v>20.3305650230598</v>
      </c>
      <c r="H1086" s="0" t="n">
        <f aca="false">SUMPRODUCT('5N inverse'!$A$6:$Y$6,'5N mesh'!$B$37:$Z$37,$E1085:$AC1085)+'5N inverse'!$A$6*$C1086/Setup!$B$17+INDEX('5N inverse'!$A$6:$Y$6,1,'5N mesh'!$B$7+1)*Setup!$B$22</f>
        <v>16.8325843248792</v>
      </c>
      <c r="I1086" s="0" t="n">
        <f aca="false">SUMPRODUCT('5N inverse'!$A$7:$Y$7,'5N mesh'!$B$37:$Z$37,$E1085:$AC1085)+'5N inverse'!$A$7*$C1086/Setup!$B$17+INDEX('5N inverse'!$A$7:$Y$7,1,'5N mesh'!$B$7+1)*Setup!$B$22</f>
        <v>15.0835939757889</v>
      </c>
      <c r="J1086" s="0" t="n">
        <f aca="false">SUMPRODUCT('5N inverse'!$A$8:$Y$8,'5N mesh'!$B$37:$Z$37,$E1085:$AC1085)+'5N inverse'!$A$8*$C1086/Setup!$B$17+INDEX('5N inverse'!$A$8:$Y$8,1,'5N mesh'!$B$7+1)*Setup!$B$22</f>
        <v>0</v>
      </c>
      <c r="K1086" s="0" t="n">
        <f aca="false">SUMPRODUCT('5N inverse'!$A$9:$Y$9,'5N mesh'!$B$37:$Z$37,$E1085:$AC1085)+'5N inverse'!$A$9*$C1086/Setup!$B$17+INDEX('5N inverse'!$A$9:$Y$9,1,'5N mesh'!$B$7+1)*Setup!$B$22</f>
        <v>0</v>
      </c>
      <c r="L1086" s="0" t="n">
        <f aca="false">SUMPRODUCT('5N inverse'!$A$10:$Y$10,'5N mesh'!$B$37:$Z$37,$E1085:$AC1085)+'5N inverse'!$A$10*$C1086/Setup!$B$17+INDEX('5N inverse'!$A$10:$Y$10,1,'5N mesh'!$B$7+1)*Setup!$B$22</f>
        <v>0</v>
      </c>
      <c r="M1086" s="0" t="n">
        <f aca="false">SUMPRODUCT('5N inverse'!$A$11:$Y$11,'5N mesh'!$B$37:$Z$37,$E1085:$AC1085)+'5N inverse'!$A$11*$C1086/Setup!$B$17+INDEX('5N inverse'!$A$11:$Y$11,1,'5N mesh'!$B$7+1)*Setup!$B$22</f>
        <v>0</v>
      </c>
      <c r="N1086" s="0" t="n">
        <f aca="false">SUMPRODUCT('5N inverse'!$A$12:$Y$12,'5N mesh'!$B$37:$Z$37,$E1085:$AC1085)+'5N inverse'!$A$12*$C1086/Setup!$B$17+INDEX('5N inverse'!$A$12:$Y$12,1,'5N mesh'!$B$7+1)*Setup!$B$22</f>
        <v>0</v>
      </c>
      <c r="O1086" s="0" t="n">
        <f aca="false">SUMPRODUCT('5N inverse'!$A$13:$Y$13,'5N mesh'!$B$37:$Z$37,$E1085:$AC1085)+'5N inverse'!$A$13*$C1086/Setup!$B$17+INDEX('5N inverse'!$A$13:$Y$13,1,'5N mesh'!$B$7+1)*Setup!$B$22</f>
        <v>0</v>
      </c>
      <c r="P1086" s="0" t="n">
        <f aca="false">SUMPRODUCT('5N inverse'!$A$14:$Y$14,'5N mesh'!$B$37:$Z$37,$E1085:$AC1085)+'5N inverse'!$A$14*$C1086/Setup!$B$17+INDEX('5N inverse'!$A$14:$Y$14,1,'5N mesh'!$B$7+1)*Setup!$B$22</f>
        <v>0</v>
      </c>
      <c r="Q1086" s="0" t="n">
        <f aca="false">SUMPRODUCT('5N inverse'!$A$15:$Y$15,'5N mesh'!$B$37:$Z$37,$E1085:$AC1085)+'5N inverse'!$A$15*$C1086/Setup!$B$17+INDEX('5N inverse'!$A$15:$Y$15,1,'5N mesh'!$B$7+1)*Setup!$B$22</f>
        <v>0</v>
      </c>
      <c r="R1086" s="0" t="n">
        <f aca="false">SUMPRODUCT('5N inverse'!$A$16:$Y$16,'5N mesh'!$B$37:$Z$37,$E1085:$AC1085)+'5N inverse'!$A$16*$C1086/Setup!$B$17+INDEX('5N inverse'!$A$16:$Y$16,1,'5N mesh'!$B$7+1)*Setup!$B$22</f>
        <v>0</v>
      </c>
      <c r="S1086" s="0" t="n">
        <f aca="false">SUMPRODUCT('5N inverse'!$A$17:$Y$17,'5N mesh'!$B$37:$Z$37,$E1085:$AC1085)+'5N inverse'!$A$17*$C1086/Setup!$B$17+INDEX('5N inverse'!$A$17:$Y$17,1,'5N mesh'!$B$7+1)*Setup!$B$22</f>
        <v>0</v>
      </c>
      <c r="T1086" s="0" t="n">
        <f aca="false">SUMPRODUCT('5N inverse'!$A$18:$Y$18,'5N mesh'!$B$37:$Z$37,$E1085:$AC1085)+'5N inverse'!$A$18*$C1086/Setup!$B$17+INDEX('5N inverse'!$A$18:$Y$18,1,'5N mesh'!$B$7+1)*Setup!$B$22</f>
        <v>0</v>
      </c>
      <c r="U1086" s="0" t="n">
        <f aca="false">SUMPRODUCT('5N inverse'!$A$19:$Y$19,'5N mesh'!$B$37:$Z$37,$E1085:$AC1085)+'5N inverse'!$A$19*$C1086/Setup!$B$17+INDEX('5N inverse'!$A$19:$Y$19,1,'5N mesh'!$B$7+1)*Setup!$B$22</f>
        <v>0</v>
      </c>
      <c r="V1086" s="0" t="n">
        <f aca="false">SUMPRODUCT('5N inverse'!$A$20:$Y$20,'5N mesh'!$B$37:$Z$37,$E1085:$AC1085)+'5N inverse'!$A$20*$C1086/Setup!$B$17+INDEX('5N inverse'!$A$20:$Y$20,1,'5N mesh'!$B$7+1)*Setup!$B$22</f>
        <v>0</v>
      </c>
      <c r="W1086" s="0" t="n">
        <f aca="false">SUMPRODUCT('5N inverse'!$A$21:$Y$21,'5N mesh'!$B$37:$Z$37,$E1085:$AC1085)+'5N inverse'!$A$21*$C1086/Setup!$B$17+INDEX('5N inverse'!$A$21:$Y$21,1,'5N mesh'!$B$7+1)*Setup!$B$22</f>
        <v>0</v>
      </c>
      <c r="X1086" s="0" t="n">
        <f aca="false">SUMPRODUCT('5N inverse'!$A$22:$Y$22,'5N mesh'!$B$37:$Z$37,$E1085:$AC1085)+'5N inverse'!$A$22*$C1086/Setup!$B$17+INDEX('5N inverse'!$A$22:$Y$22,1,'5N mesh'!$B$7+1)*Setup!$B$22</f>
        <v>0</v>
      </c>
      <c r="Y1086" s="0" t="n">
        <f aca="false">SUMPRODUCT('5N inverse'!$A$23:$Y$23,'5N mesh'!$B$37:$Z$37,$E1085:$AC1085)+'5N inverse'!$A$23*$C1086/Setup!$B$17+INDEX('5N inverse'!$A$23:$Y$23,1,'5N mesh'!$B$7+1)*Setup!$B$22</f>
        <v>0</v>
      </c>
      <c r="Z1086" s="0" t="n">
        <f aca="false">SUMPRODUCT('5N inverse'!$A$24:$Y$24,'5N mesh'!$B$37:$Z$37,$E1085:$AC1085)+'5N inverse'!$A$24*$C1086/Setup!$B$17+INDEX('5N inverse'!$A$24:$Y$24,1,'5N mesh'!$B$7+1)*Setup!$B$22</f>
        <v>0</v>
      </c>
      <c r="AA1086" s="0" t="n">
        <f aca="false">SUMPRODUCT('5N inverse'!$A$25:$Y$25,'5N mesh'!$B$37:$Z$37,$E1085:$AC1085)+'5N inverse'!$A$25*$C1086/Setup!$B$17+INDEX('5N inverse'!$A$25:$Y$25,1,'5N mesh'!$B$7+1)*Setup!$B$22</f>
        <v>0</v>
      </c>
      <c r="AB1086" s="0" t="n">
        <f aca="false">SUMPRODUCT('5N inverse'!$A$26:$Y$26,'5N mesh'!$B$37:$Z$37,$E1085:$AC1085)+'5N inverse'!$A$26*$C1086/Setup!$B$17+INDEX('5N inverse'!$A$26:$Y$26,1,'5N mesh'!$B$7+1)*Setup!$B$22</f>
        <v>0</v>
      </c>
      <c r="AC1086" s="0" t="n">
        <f aca="false">SUMPRODUCT('5N inverse'!$A$27:$Y$27,'5N mesh'!$B$37:$Z$37,$E1085:$AC1085)+'5N inverse'!$A$27*$C1086/Setup!$B$17+INDEX('5N inverse'!$A$27:$Y$27,1,'5N mesh'!$B$7+1)*Setup!$B$22</f>
        <v>0</v>
      </c>
    </row>
    <row r="1087" customFormat="false" ht="15" hidden="false" customHeight="false" outlineLevel="0" collapsed="false">
      <c r="A1087" s="0" t="n">
        <v>1082</v>
      </c>
      <c r="B1087" s="0" t="n">
        <f aca="false">A1087*Setup!$B$11/3600</f>
        <v>90.1666666666667</v>
      </c>
      <c r="C1087" s="0" t="n">
        <f aca="false">Setup!$B$7+Setup!$B$8*COS(2*PI()*(B1087-Setup!$B$9)/24)</f>
        <v>27.3735657832515</v>
      </c>
      <c r="D1087" s="0" t="n">
        <f aca="false">(C1087-E1087)/Setup!$B$17</f>
        <v>13.6660121472125</v>
      </c>
      <c r="E1087" s="0" t="n">
        <f aca="false">SUMPRODUCT('5N inverse'!$A$3:$Y$3,'5N mesh'!$B$37:$Z$37,$E1086:$AC1086)+'5N inverse'!$A$3*$C1087/Setup!$B$17+INDEX('5N inverse'!$A$3:$Y$3,1,'5N mesh'!$B$7+1)*Setup!$B$22</f>
        <v>25.5969842041139</v>
      </c>
      <c r="F1087" s="0" t="n">
        <f aca="false">SUMPRODUCT('5N inverse'!$A$4:$Y$4,'5N mesh'!$B$37:$Z$37,$E1086:$AC1086)+'5N inverse'!$A$4*$C1087/Setup!$B$17+INDEX('5N inverse'!$A$4:$Y$4,1,'5N mesh'!$B$7+1)*Setup!$B$22</f>
        <v>23.8447969519365</v>
      </c>
      <c r="G1087" s="0" t="n">
        <f aca="false">SUMPRODUCT('5N inverse'!$A$5:$Y$5,'5N mesh'!$B$37:$Z$37,$E1086:$AC1086)+'5N inverse'!$A$5*$C1087/Setup!$B$17+INDEX('5N inverse'!$A$5:$Y$5,1,'5N mesh'!$B$7+1)*Setup!$B$22</f>
        <v>20.3404224475817</v>
      </c>
      <c r="H1087" s="0" t="n">
        <f aca="false">SUMPRODUCT('5N inverse'!$A$6:$Y$6,'5N mesh'!$B$37:$Z$37,$E1086:$AC1086)+'5N inverse'!$A$6*$C1087/Setup!$B$17+INDEX('5N inverse'!$A$6:$Y$6,1,'5N mesh'!$B$7+1)*Setup!$B$22</f>
        <v>16.8360479432269</v>
      </c>
      <c r="I1087" s="0" t="n">
        <f aca="false">SUMPRODUCT('5N inverse'!$A$7:$Y$7,'5N mesh'!$B$37:$Z$37,$E1086:$AC1086)+'5N inverse'!$A$7*$C1087/Setup!$B$17+INDEX('5N inverse'!$A$7:$Y$7,1,'5N mesh'!$B$7+1)*Setup!$B$22</f>
        <v>15.0838606910495</v>
      </c>
      <c r="J1087" s="0" t="n">
        <f aca="false">SUMPRODUCT('5N inverse'!$A$8:$Y$8,'5N mesh'!$B$37:$Z$37,$E1086:$AC1086)+'5N inverse'!$A$8*$C1087/Setup!$B$17+INDEX('5N inverse'!$A$8:$Y$8,1,'5N mesh'!$B$7+1)*Setup!$B$22</f>
        <v>0</v>
      </c>
      <c r="K1087" s="0" t="n">
        <f aca="false">SUMPRODUCT('5N inverse'!$A$9:$Y$9,'5N mesh'!$B$37:$Z$37,$E1086:$AC1086)+'5N inverse'!$A$9*$C1087/Setup!$B$17+INDEX('5N inverse'!$A$9:$Y$9,1,'5N mesh'!$B$7+1)*Setup!$B$22</f>
        <v>0</v>
      </c>
      <c r="L1087" s="0" t="n">
        <f aca="false">SUMPRODUCT('5N inverse'!$A$10:$Y$10,'5N mesh'!$B$37:$Z$37,$E1086:$AC1086)+'5N inverse'!$A$10*$C1087/Setup!$B$17+INDEX('5N inverse'!$A$10:$Y$10,1,'5N mesh'!$B$7+1)*Setup!$B$22</f>
        <v>0</v>
      </c>
      <c r="M1087" s="0" t="n">
        <f aca="false">SUMPRODUCT('5N inverse'!$A$11:$Y$11,'5N mesh'!$B$37:$Z$37,$E1086:$AC1086)+'5N inverse'!$A$11*$C1087/Setup!$B$17+INDEX('5N inverse'!$A$11:$Y$11,1,'5N mesh'!$B$7+1)*Setup!$B$22</f>
        <v>0</v>
      </c>
      <c r="N1087" s="0" t="n">
        <f aca="false">SUMPRODUCT('5N inverse'!$A$12:$Y$12,'5N mesh'!$B$37:$Z$37,$E1086:$AC1086)+'5N inverse'!$A$12*$C1087/Setup!$B$17+INDEX('5N inverse'!$A$12:$Y$12,1,'5N mesh'!$B$7+1)*Setup!$B$22</f>
        <v>0</v>
      </c>
      <c r="O1087" s="0" t="n">
        <f aca="false">SUMPRODUCT('5N inverse'!$A$13:$Y$13,'5N mesh'!$B$37:$Z$37,$E1086:$AC1086)+'5N inverse'!$A$13*$C1087/Setup!$B$17+INDEX('5N inverse'!$A$13:$Y$13,1,'5N mesh'!$B$7+1)*Setup!$B$22</f>
        <v>0</v>
      </c>
      <c r="P1087" s="0" t="n">
        <f aca="false">SUMPRODUCT('5N inverse'!$A$14:$Y$14,'5N mesh'!$B$37:$Z$37,$E1086:$AC1086)+'5N inverse'!$A$14*$C1087/Setup!$B$17+INDEX('5N inverse'!$A$14:$Y$14,1,'5N mesh'!$B$7+1)*Setup!$B$22</f>
        <v>0</v>
      </c>
      <c r="Q1087" s="0" t="n">
        <f aca="false">SUMPRODUCT('5N inverse'!$A$15:$Y$15,'5N mesh'!$B$37:$Z$37,$E1086:$AC1086)+'5N inverse'!$A$15*$C1087/Setup!$B$17+INDEX('5N inverse'!$A$15:$Y$15,1,'5N mesh'!$B$7+1)*Setup!$B$22</f>
        <v>0</v>
      </c>
      <c r="R1087" s="0" t="n">
        <f aca="false">SUMPRODUCT('5N inverse'!$A$16:$Y$16,'5N mesh'!$B$37:$Z$37,$E1086:$AC1086)+'5N inverse'!$A$16*$C1087/Setup!$B$17+INDEX('5N inverse'!$A$16:$Y$16,1,'5N mesh'!$B$7+1)*Setup!$B$22</f>
        <v>0</v>
      </c>
      <c r="S1087" s="0" t="n">
        <f aca="false">SUMPRODUCT('5N inverse'!$A$17:$Y$17,'5N mesh'!$B$37:$Z$37,$E1086:$AC1086)+'5N inverse'!$A$17*$C1087/Setup!$B$17+INDEX('5N inverse'!$A$17:$Y$17,1,'5N mesh'!$B$7+1)*Setup!$B$22</f>
        <v>0</v>
      </c>
      <c r="T1087" s="0" t="n">
        <f aca="false">SUMPRODUCT('5N inverse'!$A$18:$Y$18,'5N mesh'!$B$37:$Z$37,$E1086:$AC1086)+'5N inverse'!$A$18*$C1087/Setup!$B$17+INDEX('5N inverse'!$A$18:$Y$18,1,'5N mesh'!$B$7+1)*Setup!$B$22</f>
        <v>0</v>
      </c>
      <c r="U1087" s="0" t="n">
        <f aca="false">SUMPRODUCT('5N inverse'!$A$19:$Y$19,'5N mesh'!$B$37:$Z$37,$E1086:$AC1086)+'5N inverse'!$A$19*$C1087/Setup!$B$17+INDEX('5N inverse'!$A$19:$Y$19,1,'5N mesh'!$B$7+1)*Setup!$B$22</f>
        <v>0</v>
      </c>
      <c r="V1087" s="0" t="n">
        <f aca="false">SUMPRODUCT('5N inverse'!$A$20:$Y$20,'5N mesh'!$B$37:$Z$37,$E1086:$AC1086)+'5N inverse'!$A$20*$C1087/Setup!$B$17+INDEX('5N inverse'!$A$20:$Y$20,1,'5N mesh'!$B$7+1)*Setup!$B$22</f>
        <v>0</v>
      </c>
      <c r="W1087" s="0" t="n">
        <f aca="false">SUMPRODUCT('5N inverse'!$A$21:$Y$21,'5N mesh'!$B$37:$Z$37,$E1086:$AC1086)+'5N inverse'!$A$21*$C1087/Setup!$B$17+INDEX('5N inverse'!$A$21:$Y$21,1,'5N mesh'!$B$7+1)*Setup!$B$22</f>
        <v>0</v>
      </c>
      <c r="X1087" s="0" t="n">
        <f aca="false">SUMPRODUCT('5N inverse'!$A$22:$Y$22,'5N mesh'!$B$37:$Z$37,$E1086:$AC1086)+'5N inverse'!$A$22*$C1087/Setup!$B$17+INDEX('5N inverse'!$A$22:$Y$22,1,'5N mesh'!$B$7+1)*Setup!$B$22</f>
        <v>0</v>
      </c>
      <c r="Y1087" s="0" t="n">
        <f aca="false">SUMPRODUCT('5N inverse'!$A$23:$Y$23,'5N mesh'!$B$37:$Z$37,$E1086:$AC1086)+'5N inverse'!$A$23*$C1087/Setup!$B$17+INDEX('5N inverse'!$A$23:$Y$23,1,'5N mesh'!$B$7+1)*Setup!$B$22</f>
        <v>0</v>
      </c>
      <c r="Z1087" s="0" t="n">
        <f aca="false">SUMPRODUCT('5N inverse'!$A$24:$Y$24,'5N mesh'!$B$37:$Z$37,$E1086:$AC1086)+'5N inverse'!$A$24*$C1087/Setup!$B$17+INDEX('5N inverse'!$A$24:$Y$24,1,'5N mesh'!$B$7+1)*Setup!$B$22</f>
        <v>0</v>
      </c>
      <c r="AA1087" s="0" t="n">
        <f aca="false">SUMPRODUCT('5N inverse'!$A$25:$Y$25,'5N mesh'!$B$37:$Z$37,$E1086:$AC1086)+'5N inverse'!$A$25*$C1087/Setup!$B$17+INDEX('5N inverse'!$A$25:$Y$25,1,'5N mesh'!$B$7+1)*Setup!$B$22</f>
        <v>0</v>
      </c>
      <c r="AB1087" s="0" t="n">
        <f aca="false">SUMPRODUCT('5N inverse'!$A$26:$Y$26,'5N mesh'!$B$37:$Z$37,$E1086:$AC1086)+'5N inverse'!$A$26*$C1087/Setup!$B$17+INDEX('5N inverse'!$A$26:$Y$26,1,'5N mesh'!$B$7+1)*Setup!$B$22</f>
        <v>0</v>
      </c>
      <c r="AC1087" s="0" t="n">
        <f aca="false">SUMPRODUCT('5N inverse'!$A$27:$Y$27,'5N mesh'!$B$37:$Z$37,$E1086:$AC1086)+'5N inverse'!$A$27*$C1087/Setup!$B$17+INDEX('5N inverse'!$A$27:$Y$27,1,'5N mesh'!$B$7+1)*Setup!$B$22</f>
        <v>0</v>
      </c>
    </row>
    <row r="1088" customFormat="false" ht="15" hidden="false" customHeight="false" outlineLevel="0" collapsed="false">
      <c r="A1088" s="0" t="n">
        <v>1083</v>
      </c>
      <c r="B1088" s="0" t="n">
        <f aca="false">A1088*Setup!$B$11/3600</f>
        <v>90.25</v>
      </c>
      <c r="C1088" s="0" t="n">
        <f aca="false">Setup!$B$7+Setup!$B$8*COS(2*PI()*(B1088-Setup!$B$9)/24)</f>
        <v>27.3258784492102</v>
      </c>
      <c r="D1088" s="0" t="n">
        <f aca="false">(C1088-E1088)/Setup!$B$17</f>
        <v>13.1563179688705</v>
      </c>
      <c r="E1088" s="0" t="n">
        <f aca="false">SUMPRODUCT('5N inverse'!$A$3:$Y$3,'5N mesh'!$B$37:$Z$37,$E1087:$AC1087)+'5N inverse'!$A$3*$C1088/Setup!$B$17+INDEX('5N inverse'!$A$3:$Y$3,1,'5N mesh'!$B$7+1)*Setup!$B$22</f>
        <v>25.615557113257</v>
      </c>
      <c r="F1088" s="0" t="n">
        <f aca="false">SUMPRODUCT('5N inverse'!$A$4:$Y$4,'5N mesh'!$B$37:$Z$37,$E1087:$AC1087)+'5N inverse'!$A$4*$C1088/Setup!$B$17+INDEX('5N inverse'!$A$4:$Y$4,1,'5N mesh'!$B$7+1)*Setup!$B$22</f>
        <v>23.8603180813575</v>
      </c>
      <c r="G1088" s="0" t="n">
        <f aca="false">SUMPRODUCT('5N inverse'!$A$5:$Y$5,'5N mesh'!$B$37:$Z$37,$E1087:$AC1087)+'5N inverse'!$A$5*$C1088/Setup!$B$17+INDEX('5N inverse'!$A$5:$Y$5,1,'5N mesh'!$B$7+1)*Setup!$B$22</f>
        <v>20.3498400175586</v>
      </c>
      <c r="H1088" s="0" t="n">
        <f aca="false">SUMPRODUCT('5N inverse'!$A$6:$Y$6,'5N mesh'!$B$37:$Z$37,$E1087:$AC1087)+'5N inverse'!$A$6*$C1088/Setup!$B$17+INDEX('5N inverse'!$A$6:$Y$6,1,'5N mesh'!$B$7+1)*Setup!$B$22</f>
        <v>16.8393619537596</v>
      </c>
      <c r="I1088" s="0" t="n">
        <f aca="false">SUMPRODUCT('5N inverse'!$A$7:$Y$7,'5N mesh'!$B$37:$Z$37,$E1087:$AC1087)+'5N inverse'!$A$7*$C1088/Setup!$B$17+INDEX('5N inverse'!$A$7:$Y$7,1,'5N mesh'!$B$7+1)*Setup!$B$22</f>
        <v>15.0841229218601</v>
      </c>
      <c r="J1088" s="0" t="n">
        <f aca="false">SUMPRODUCT('5N inverse'!$A$8:$Y$8,'5N mesh'!$B$37:$Z$37,$E1087:$AC1087)+'5N inverse'!$A$8*$C1088/Setup!$B$17+INDEX('5N inverse'!$A$8:$Y$8,1,'5N mesh'!$B$7+1)*Setup!$B$22</f>
        <v>0</v>
      </c>
      <c r="K1088" s="0" t="n">
        <f aca="false">SUMPRODUCT('5N inverse'!$A$9:$Y$9,'5N mesh'!$B$37:$Z$37,$E1087:$AC1087)+'5N inverse'!$A$9*$C1088/Setup!$B$17+INDEX('5N inverse'!$A$9:$Y$9,1,'5N mesh'!$B$7+1)*Setup!$B$22</f>
        <v>0</v>
      </c>
      <c r="L1088" s="0" t="n">
        <f aca="false">SUMPRODUCT('5N inverse'!$A$10:$Y$10,'5N mesh'!$B$37:$Z$37,$E1087:$AC1087)+'5N inverse'!$A$10*$C1088/Setup!$B$17+INDEX('5N inverse'!$A$10:$Y$10,1,'5N mesh'!$B$7+1)*Setup!$B$22</f>
        <v>0</v>
      </c>
      <c r="M1088" s="0" t="n">
        <f aca="false">SUMPRODUCT('5N inverse'!$A$11:$Y$11,'5N mesh'!$B$37:$Z$37,$E1087:$AC1087)+'5N inverse'!$A$11*$C1088/Setup!$B$17+INDEX('5N inverse'!$A$11:$Y$11,1,'5N mesh'!$B$7+1)*Setup!$B$22</f>
        <v>0</v>
      </c>
      <c r="N1088" s="0" t="n">
        <f aca="false">SUMPRODUCT('5N inverse'!$A$12:$Y$12,'5N mesh'!$B$37:$Z$37,$E1087:$AC1087)+'5N inverse'!$A$12*$C1088/Setup!$B$17+INDEX('5N inverse'!$A$12:$Y$12,1,'5N mesh'!$B$7+1)*Setup!$B$22</f>
        <v>0</v>
      </c>
      <c r="O1088" s="0" t="n">
        <f aca="false">SUMPRODUCT('5N inverse'!$A$13:$Y$13,'5N mesh'!$B$37:$Z$37,$E1087:$AC1087)+'5N inverse'!$A$13*$C1088/Setup!$B$17+INDEX('5N inverse'!$A$13:$Y$13,1,'5N mesh'!$B$7+1)*Setup!$B$22</f>
        <v>0</v>
      </c>
      <c r="P1088" s="0" t="n">
        <f aca="false">SUMPRODUCT('5N inverse'!$A$14:$Y$14,'5N mesh'!$B$37:$Z$37,$E1087:$AC1087)+'5N inverse'!$A$14*$C1088/Setup!$B$17+INDEX('5N inverse'!$A$14:$Y$14,1,'5N mesh'!$B$7+1)*Setup!$B$22</f>
        <v>0</v>
      </c>
      <c r="Q1088" s="0" t="n">
        <f aca="false">SUMPRODUCT('5N inverse'!$A$15:$Y$15,'5N mesh'!$B$37:$Z$37,$E1087:$AC1087)+'5N inverse'!$A$15*$C1088/Setup!$B$17+INDEX('5N inverse'!$A$15:$Y$15,1,'5N mesh'!$B$7+1)*Setup!$B$22</f>
        <v>0</v>
      </c>
      <c r="R1088" s="0" t="n">
        <f aca="false">SUMPRODUCT('5N inverse'!$A$16:$Y$16,'5N mesh'!$B$37:$Z$37,$E1087:$AC1087)+'5N inverse'!$A$16*$C1088/Setup!$B$17+INDEX('5N inverse'!$A$16:$Y$16,1,'5N mesh'!$B$7+1)*Setup!$B$22</f>
        <v>0</v>
      </c>
      <c r="S1088" s="0" t="n">
        <f aca="false">SUMPRODUCT('5N inverse'!$A$17:$Y$17,'5N mesh'!$B$37:$Z$37,$E1087:$AC1087)+'5N inverse'!$A$17*$C1088/Setup!$B$17+INDEX('5N inverse'!$A$17:$Y$17,1,'5N mesh'!$B$7+1)*Setup!$B$22</f>
        <v>0</v>
      </c>
      <c r="T1088" s="0" t="n">
        <f aca="false">SUMPRODUCT('5N inverse'!$A$18:$Y$18,'5N mesh'!$B$37:$Z$37,$E1087:$AC1087)+'5N inverse'!$A$18*$C1088/Setup!$B$17+INDEX('5N inverse'!$A$18:$Y$18,1,'5N mesh'!$B$7+1)*Setup!$B$22</f>
        <v>0</v>
      </c>
      <c r="U1088" s="0" t="n">
        <f aca="false">SUMPRODUCT('5N inverse'!$A$19:$Y$19,'5N mesh'!$B$37:$Z$37,$E1087:$AC1087)+'5N inverse'!$A$19*$C1088/Setup!$B$17+INDEX('5N inverse'!$A$19:$Y$19,1,'5N mesh'!$B$7+1)*Setup!$B$22</f>
        <v>0</v>
      </c>
      <c r="V1088" s="0" t="n">
        <f aca="false">SUMPRODUCT('5N inverse'!$A$20:$Y$20,'5N mesh'!$B$37:$Z$37,$E1087:$AC1087)+'5N inverse'!$A$20*$C1088/Setup!$B$17+INDEX('5N inverse'!$A$20:$Y$20,1,'5N mesh'!$B$7+1)*Setup!$B$22</f>
        <v>0</v>
      </c>
      <c r="W1088" s="0" t="n">
        <f aca="false">SUMPRODUCT('5N inverse'!$A$21:$Y$21,'5N mesh'!$B$37:$Z$37,$E1087:$AC1087)+'5N inverse'!$A$21*$C1088/Setup!$B$17+INDEX('5N inverse'!$A$21:$Y$21,1,'5N mesh'!$B$7+1)*Setup!$B$22</f>
        <v>0</v>
      </c>
      <c r="X1088" s="0" t="n">
        <f aca="false">SUMPRODUCT('5N inverse'!$A$22:$Y$22,'5N mesh'!$B$37:$Z$37,$E1087:$AC1087)+'5N inverse'!$A$22*$C1088/Setup!$B$17+INDEX('5N inverse'!$A$22:$Y$22,1,'5N mesh'!$B$7+1)*Setup!$B$22</f>
        <v>0</v>
      </c>
      <c r="Y1088" s="0" t="n">
        <f aca="false">SUMPRODUCT('5N inverse'!$A$23:$Y$23,'5N mesh'!$B$37:$Z$37,$E1087:$AC1087)+'5N inverse'!$A$23*$C1088/Setup!$B$17+INDEX('5N inverse'!$A$23:$Y$23,1,'5N mesh'!$B$7+1)*Setup!$B$22</f>
        <v>0</v>
      </c>
      <c r="Z1088" s="0" t="n">
        <f aca="false">SUMPRODUCT('5N inverse'!$A$24:$Y$24,'5N mesh'!$B$37:$Z$37,$E1087:$AC1087)+'5N inverse'!$A$24*$C1088/Setup!$B$17+INDEX('5N inverse'!$A$24:$Y$24,1,'5N mesh'!$B$7+1)*Setup!$B$22</f>
        <v>0</v>
      </c>
      <c r="AA1088" s="0" t="n">
        <f aca="false">SUMPRODUCT('5N inverse'!$A$25:$Y$25,'5N mesh'!$B$37:$Z$37,$E1087:$AC1087)+'5N inverse'!$A$25*$C1088/Setup!$B$17+INDEX('5N inverse'!$A$25:$Y$25,1,'5N mesh'!$B$7+1)*Setup!$B$22</f>
        <v>0</v>
      </c>
      <c r="AB1088" s="0" t="n">
        <f aca="false">SUMPRODUCT('5N inverse'!$A$26:$Y$26,'5N mesh'!$B$37:$Z$37,$E1087:$AC1087)+'5N inverse'!$A$26*$C1088/Setup!$B$17+INDEX('5N inverse'!$A$26:$Y$26,1,'5N mesh'!$B$7+1)*Setup!$B$22</f>
        <v>0</v>
      </c>
      <c r="AC1088" s="0" t="n">
        <f aca="false">SUMPRODUCT('5N inverse'!$A$27:$Y$27,'5N mesh'!$B$37:$Z$37,$E1087:$AC1087)+'5N inverse'!$A$27*$C1088/Setup!$B$17+INDEX('5N inverse'!$A$27:$Y$27,1,'5N mesh'!$B$7+1)*Setup!$B$22</f>
        <v>0</v>
      </c>
    </row>
    <row r="1089" customFormat="false" ht="15" hidden="false" customHeight="false" outlineLevel="0" collapsed="false">
      <c r="A1089" s="0" t="n">
        <v>1084</v>
      </c>
      <c r="B1089" s="0" t="n">
        <f aca="false">A1089*Setup!$B$11/3600</f>
        <v>90.3333333333333</v>
      </c>
      <c r="C1089" s="0" t="n">
        <f aca="false">Setup!$B$7+Setup!$B$8*COS(2*PI()*(B1089-Setup!$B$9)/24)</f>
        <v>27.276608177156</v>
      </c>
      <c r="D1089" s="0" t="n">
        <f aca="false">(C1089-E1089)/Setup!$B$17</f>
        <v>12.6412478388584</v>
      </c>
      <c r="E1089" s="0" t="n">
        <f aca="false">SUMPRODUCT('5N inverse'!$A$3:$Y$3,'5N mesh'!$B$37:$Z$37,$E1088:$AC1088)+'5N inverse'!$A$3*$C1089/Setup!$B$17+INDEX('5N inverse'!$A$3:$Y$3,1,'5N mesh'!$B$7+1)*Setup!$B$22</f>
        <v>25.6332459581044</v>
      </c>
      <c r="F1089" s="0" t="n">
        <f aca="false">SUMPRODUCT('5N inverse'!$A$4:$Y$4,'5N mesh'!$B$37:$Z$37,$E1088:$AC1088)+'5N inverse'!$A$4*$C1089/Setup!$B$17+INDEX('5N inverse'!$A$4:$Y$4,1,'5N mesh'!$B$7+1)*Setup!$B$22</f>
        <v>23.8751017223226</v>
      </c>
      <c r="G1089" s="0" t="n">
        <f aca="false">SUMPRODUCT('5N inverse'!$A$5:$Y$5,'5N mesh'!$B$37:$Z$37,$E1088:$AC1088)+'5N inverse'!$A$5*$C1089/Setup!$B$17+INDEX('5N inverse'!$A$5:$Y$5,1,'5N mesh'!$B$7+1)*Setup!$B$22</f>
        <v>20.358813250759</v>
      </c>
      <c r="H1089" s="0" t="n">
        <f aca="false">SUMPRODUCT('5N inverse'!$A$6:$Y$6,'5N mesh'!$B$37:$Z$37,$E1088:$AC1088)+'5N inverse'!$A$6*$C1089/Setup!$B$17+INDEX('5N inverse'!$A$6:$Y$6,1,'5N mesh'!$B$7+1)*Setup!$B$22</f>
        <v>16.8425247791955</v>
      </c>
      <c r="I1089" s="0" t="n">
        <f aca="false">SUMPRODUCT('5N inverse'!$A$7:$Y$7,'5N mesh'!$B$37:$Z$37,$E1088:$AC1088)+'5N inverse'!$A$7*$C1089/Setup!$B$17+INDEX('5N inverse'!$A$7:$Y$7,1,'5N mesh'!$B$7+1)*Setup!$B$22</f>
        <v>15.0843805434137</v>
      </c>
      <c r="J1089" s="0" t="n">
        <f aca="false">SUMPRODUCT('5N inverse'!$A$8:$Y$8,'5N mesh'!$B$37:$Z$37,$E1088:$AC1088)+'5N inverse'!$A$8*$C1089/Setup!$B$17+INDEX('5N inverse'!$A$8:$Y$8,1,'5N mesh'!$B$7+1)*Setup!$B$22</f>
        <v>0</v>
      </c>
      <c r="K1089" s="0" t="n">
        <f aca="false">SUMPRODUCT('5N inverse'!$A$9:$Y$9,'5N mesh'!$B$37:$Z$37,$E1088:$AC1088)+'5N inverse'!$A$9*$C1089/Setup!$B$17+INDEX('5N inverse'!$A$9:$Y$9,1,'5N mesh'!$B$7+1)*Setup!$B$22</f>
        <v>0</v>
      </c>
      <c r="L1089" s="0" t="n">
        <f aca="false">SUMPRODUCT('5N inverse'!$A$10:$Y$10,'5N mesh'!$B$37:$Z$37,$E1088:$AC1088)+'5N inverse'!$A$10*$C1089/Setup!$B$17+INDEX('5N inverse'!$A$10:$Y$10,1,'5N mesh'!$B$7+1)*Setup!$B$22</f>
        <v>0</v>
      </c>
      <c r="M1089" s="0" t="n">
        <f aca="false">SUMPRODUCT('5N inverse'!$A$11:$Y$11,'5N mesh'!$B$37:$Z$37,$E1088:$AC1088)+'5N inverse'!$A$11*$C1089/Setup!$B$17+INDEX('5N inverse'!$A$11:$Y$11,1,'5N mesh'!$B$7+1)*Setup!$B$22</f>
        <v>0</v>
      </c>
      <c r="N1089" s="0" t="n">
        <f aca="false">SUMPRODUCT('5N inverse'!$A$12:$Y$12,'5N mesh'!$B$37:$Z$37,$E1088:$AC1088)+'5N inverse'!$A$12*$C1089/Setup!$B$17+INDEX('5N inverse'!$A$12:$Y$12,1,'5N mesh'!$B$7+1)*Setup!$B$22</f>
        <v>0</v>
      </c>
      <c r="O1089" s="0" t="n">
        <f aca="false">SUMPRODUCT('5N inverse'!$A$13:$Y$13,'5N mesh'!$B$37:$Z$37,$E1088:$AC1088)+'5N inverse'!$A$13*$C1089/Setup!$B$17+INDEX('5N inverse'!$A$13:$Y$13,1,'5N mesh'!$B$7+1)*Setup!$B$22</f>
        <v>0</v>
      </c>
      <c r="P1089" s="0" t="n">
        <f aca="false">SUMPRODUCT('5N inverse'!$A$14:$Y$14,'5N mesh'!$B$37:$Z$37,$E1088:$AC1088)+'5N inverse'!$A$14*$C1089/Setup!$B$17+INDEX('5N inverse'!$A$14:$Y$14,1,'5N mesh'!$B$7+1)*Setup!$B$22</f>
        <v>0</v>
      </c>
      <c r="Q1089" s="0" t="n">
        <f aca="false">SUMPRODUCT('5N inverse'!$A$15:$Y$15,'5N mesh'!$B$37:$Z$37,$E1088:$AC1088)+'5N inverse'!$A$15*$C1089/Setup!$B$17+INDEX('5N inverse'!$A$15:$Y$15,1,'5N mesh'!$B$7+1)*Setup!$B$22</f>
        <v>0</v>
      </c>
      <c r="R1089" s="0" t="n">
        <f aca="false">SUMPRODUCT('5N inverse'!$A$16:$Y$16,'5N mesh'!$B$37:$Z$37,$E1088:$AC1088)+'5N inverse'!$A$16*$C1089/Setup!$B$17+INDEX('5N inverse'!$A$16:$Y$16,1,'5N mesh'!$B$7+1)*Setup!$B$22</f>
        <v>0</v>
      </c>
      <c r="S1089" s="0" t="n">
        <f aca="false">SUMPRODUCT('5N inverse'!$A$17:$Y$17,'5N mesh'!$B$37:$Z$37,$E1088:$AC1088)+'5N inverse'!$A$17*$C1089/Setup!$B$17+INDEX('5N inverse'!$A$17:$Y$17,1,'5N mesh'!$B$7+1)*Setup!$B$22</f>
        <v>0</v>
      </c>
      <c r="T1089" s="0" t="n">
        <f aca="false">SUMPRODUCT('5N inverse'!$A$18:$Y$18,'5N mesh'!$B$37:$Z$37,$E1088:$AC1088)+'5N inverse'!$A$18*$C1089/Setup!$B$17+INDEX('5N inverse'!$A$18:$Y$18,1,'5N mesh'!$B$7+1)*Setup!$B$22</f>
        <v>0</v>
      </c>
      <c r="U1089" s="0" t="n">
        <f aca="false">SUMPRODUCT('5N inverse'!$A$19:$Y$19,'5N mesh'!$B$37:$Z$37,$E1088:$AC1088)+'5N inverse'!$A$19*$C1089/Setup!$B$17+INDEX('5N inverse'!$A$19:$Y$19,1,'5N mesh'!$B$7+1)*Setup!$B$22</f>
        <v>0</v>
      </c>
      <c r="V1089" s="0" t="n">
        <f aca="false">SUMPRODUCT('5N inverse'!$A$20:$Y$20,'5N mesh'!$B$37:$Z$37,$E1088:$AC1088)+'5N inverse'!$A$20*$C1089/Setup!$B$17+INDEX('5N inverse'!$A$20:$Y$20,1,'5N mesh'!$B$7+1)*Setup!$B$22</f>
        <v>0</v>
      </c>
      <c r="W1089" s="0" t="n">
        <f aca="false">SUMPRODUCT('5N inverse'!$A$21:$Y$21,'5N mesh'!$B$37:$Z$37,$E1088:$AC1088)+'5N inverse'!$A$21*$C1089/Setup!$B$17+INDEX('5N inverse'!$A$21:$Y$21,1,'5N mesh'!$B$7+1)*Setup!$B$22</f>
        <v>0</v>
      </c>
      <c r="X1089" s="0" t="n">
        <f aca="false">SUMPRODUCT('5N inverse'!$A$22:$Y$22,'5N mesh'!$B$37:$Z$37,$E1088:$AC1088)+'5N inverse'!$A$22*$C1089/Setup!$B$17+INDEX('5N inverse'!$A$22:$Y$22,1,'5N mesh'!$B$7+1)*Setup!$B$22</f>
        <v>0</v>
      </c>
      <c r="Y1089" s="0" t="n">
        <f aca="false">SUMPRODUCT('5N inverse'!$A$23:$Y$23,'5N mesh'!$B$37:$Z$37,$E1088:$AC1088)+'5N inverse'!$A$23*$C1089/Setup!$B$17+INDEX('5N inverse'!$A$23:$Y$23,1,'5N mesh'!$B$7+1)*Setup!$B$22</f>
        <v>0</v>
      </c>
      <c r="Z1089" s="0" t="n">
        <f aca="false">SUMPRODUCT('5N inverse'!$A$24:$Y$24,'5N mesh'!$B$37:$Z$37,$E1088:$AC1088)+'5N inverse'!$A$24*$C1089/Setup!$B$17+INDEX('5N inverse'!$A$24:$Y$24,1,'5N mesh'!$B$7+1)*Setup!$B$22</f>
        <v>0</v>
      </c>
      <c r="AA1089" s="0" t="n">
        <f aca="false">SUMPRODUCT('5N inverse'!$A$25:$Y$25,'5N mesh'!$B$37:$Z$37,$E1088:$AC1088)+'5N inverse'!$A$25*$C1089/Setup!$B$17+INDEX('5N inverse'!$A$25:$Y$25,1,'5N mesh'!$B$7+1)*Setup!$B$22</f>
        <v>0</v>
      </c>
      <c r="AB1089" s="0" t="n">
        <f aca="false">SUMPRODUCT('5N inverse'!$A$26:$Y$26,'5N mesh'!$B$37:$Z$37,$E1088:$AC1088)+'5N inverse'!$A$26*$C1089/Setup!$B$17+INDEX('5N inverse'!$A$26:$Y$26,1,'5N mesh'!$B$7+1)*Setup!$B$22</f>
        <v>0</v>
      </c>
      <c r="AC1089" s="0" t="n">
        <f aca="false">SUMPRODUCT('5N inverse'!$A$27:$Y$27,'5N mesh'!$B$37:$Z$37,$E1088:$AC1088)+'5N inverse'!$A$27*$C1089/Setup!$B$17+INDEX('5N inverse'!$A$27:$Y$27,1,'5N mesh'!$B$7+1)*Setup!$B$22</f>
        <v>0</v>
      </c>
    </row>
    <row r="1090" customFormat="false" ht="15" hidden="false" customHeight="false" outlineLevel="0" collapsed="false">
      <c r="A1090" s="0" t="n">
        <v>1085</v>
      </c>
      <c r="B1090" s="0" t="n">
        <f aca="false">A1090*Setup!$B$11/3600</f>
        <v>90.4166666666667</v>
      </c>
      <c r="C1090" s="0" t="n">
        <f aca="false">Setup!$B$7+Setup!$B$8*COS(2*PI()*(B1090-Setup!$B$9)/24)</f>
        <v>27.2257784170699</v>
      </c>
      <c r="D1090" s="0" t="n">
        <f aca="false">(C1090-E1090)/Setup!$B$17</f>
        <v>12.1210469023335</v>
      </c>
      <c r="E1090" s="0" t="n">
        <f aca="false">SUMPRODUCT('5N inverse'!$A$3:$Y$3,'5N mesh'!$B$37:$Z$37,$E1089:$AC1089)+'5N inverse'!$A$3*$C1090/Setup!$B$17+INDEX('5N inverse'!$A$3:$Y$3,1,'5N mesh'!$B$7+1)*Setup!$B$22</f>
        <v>25.6500423197666</v>
      </c>
      <c r="F1090" s="0" t="n">
        <f aca="false">SUMPRODUCT('5N inverse'!$A$4:$Y$4,'5N mesh'!$B$37:$Z$37,$E1089:$AC1089)+'5N inverse'!$A$4*$C1090/Setup!$B$17+INDEX('5N inverse'!$A$4:$Y$4,1,'5N mesh'!$B$7+1)*Setup!$B$22</f>
        <v>23.889140838655</v>
      </c>
      <c r="G1090" s="0" t="n">
        <f aca="false">SUMPRODUCT('5N inverse'!$A$5:$Y$5,'5N mesh'!$B$37:$Z$37,$E1089:$AC1089)+'5N inverse'!$A$5*$C1090/Setup!$B$17+INDEX('5N inverse'!$A$5:$Y$5,1,'5N mesh'!$B$7+1)*Setup!$B$22</f>
        <v>20.3673378764317</v>
      </c>
      <c r="H1090" s="0" t="n">
        <f aca="false">SUMPRODUCT('5N inverse'!$A$6:$Y$6,'5N mesh'!$B$37:$Z$37,$E1089:$AC1089)+'5N inverse'!$A$6*$C1090/Setup!$B$17+INDEX('5N inverse'!$A$6:$Y$6,1,'5N mesh'!$B$7+1)*Setup!$B$22</f>
        <v>16.8455349142085</v>
      </c>
      <c r="I1090" s="0" t="n">
        <f aca="false">SUMPRODUCT('5N inverse'!$A$7:$Y$7,'5N mesh'!$B$37:$Z$37,$E1089:$AC1089)+'5N inverse'!$A$7*$C1090/Setup!$B$17+INDEX('5N inverse'!$A$7:$Y$7,1,'5N mesh'!$B$7+1)*Setup!$B$22</f>
        <v>15.0846334330968</v>
      </c>
      <c r="J1090" s="0" t="n">
        <f aca="false">SUMPRODUCT('5N inverse'!$A$8:$Y$8,'5N mesh'!$B$37:$Z$37,$E1089:$AC1089)+'5N inverse'!$A$8*$C1090/Setup!$B$17+INDEX('5N inverse'!$A$8:$Y$8,1,'5N mesh'!$B$7+1)*Setup!$B$22</f>
        <v>0</v>
      </c>
      <c r="K1090" s="0" t="n">
        <f aca="false">SUMPRODUCT('5N inverse'!$A$9:$Y$9,'5N mesh'!$B$37:$Z$37,$E1089:$AC1089)+'5N inverse'!$A$9*$C1090/Setup!$B$17+INDEX('5N inverse'!$A$9:$Y$9,1,'5N mesh'!$B$7+1)*Setup!$B$22</f>
        <v>0</v>
      </c>
      <c r="L1090" s="0" t="n">
        <f aca="false">SUMPRODUCT('5N inverse'!$A$10:$Y$10,'5N mesh'!$B$37:$Z$37,$E1089:$AC1089)+'5N inverse'!$A$10*$C1090/Setup!$B$17+INDEX('5N inverse'!$A$10:$Y$10,1,'5N mesh'!$B$7+1)*Setup!$B$22</f>
        <v>0</v>
      </c>
      <c r="M1090" s="0" t="n">
        <f aca="false">SUMPRODUCT('5N inverse'!$A$11:$Y$11,'5N mesh'!$B$37:$Z$37,$E1089:$AC1089)+'5N inverse'!$A$11*$C1090/Setup!$B$17+INDEX('5N inverse'!$A$11:$Y$11,1,'5N mesh'!$B$7+1)*Setup!$B$22</f>
        <v>0</v>
      </c>
      <c r="N1090" s="0" t="n">
        <f aca="false">SUMPRODUCT('5N inverse'!$A$12:$Y$12,'5N mesh'!$B$37:$Z$37,$E1089:$AC1089)+'5N inverse'!$A$12*$C1090/Setup!$B$17+INDEX('5N inverse'!$A$12:$Y$12,1,'5N mesh'!$B$7+1)*Setup!$B$22</f>
        <v>0</v>
      </c>
      <c r="O1090" s="0" t="n">
        <f aca="false">SUMPRODUCT('5N inverse'!$A$13:$Y$13,'5N mesh'!$B$37:$Z$37,$E1089:$AC1089)+'5N inverse'!$A$13*$C1090/Setup!$B$17+INDEX('5N inverse'!$A$13:$Y$13,1,'5N mesh'!$B$7+1)*Setup!$B$22</f>
        <v>0</v>
      </c>
      <c r="P1090" s="0" t="n">
        <f aca="false">SUMPRODUCT('5N inverse'!$A$14:$Y$14,'5N mesh'!$B$37:$Z$37,$E1089:$AC1089)+'5N inverse'!$A$14*$C1090/Setup!$B$17+INDEX('5N inverse'!$A$14:$Y$14,1,'5N mesh'!$B$7+1)*Setup!$B$22</f>
        <v>0</v>
      </c>
      <c r="Q1090" s="0" t="n">
        <f aca="false">SUMPRODUCT('5N inverse'!$A$15:$Y$15,'5N mesh'!$B$37:$Z$37,$E1089:$AC1089)+'5N inverse'!$A$15*$C1090/Setup!$B$17+INDEX('5N inverse'!$A$15:$Y$15,1,'5N mesh'!$B$7+1)*Setup!$B$22</f>
        <v>0</v>
      </c>
      <c r="R1090" s="0" t="n">
        <f aca="false">SUMPRODUCT('5N inverse'!$A$16:$Y$16,'5N mesh'!$B$37:$Z$37,$E1089:$AC1089)+'5N inverse'!$A$16*$C1090/Setup!$B$17+INDEX('5N inverse'!$A$16:$Y$16,1,'5N mesh'!$B$7+1)*Setup!$B$22</f>
        <v>0</v>
      </c>
      <c r="S1090" s="0" t="n">
        <f aca="false">SUMPRODUCT('5N inverse'!$A$17:$Y$17,'5N mesh'!$B$37:$Z$37,$E1089:$AC1089)+'5N inverse'!$A$17*$C1090/Setup!$B$17+INDEX('5N inverse'!$A$17:$Y$17,1,'5N mesh'!$B$7+1)*Setup!$B$22</f>
        <v>0</v>
      </c>
      <c r="T1090" s="0" t="n">
        <f aca="false">SUMPRODUCT('5N inverse'!$A$18:$Y$18,'5N mesh'!$B$37:$Z$37,$E1089:$AC1089)+'5N inverse'!$A$18*$C1090/Setup!$B$17+INDEX('5N inverse'!$A$18:$Y$18,1,'5N mesh'!$B$7+1)*Setup!$B$22</f>
        <v>0</v>
      </c>
      <c r="U1090" s="0" t="n">
        <f aca="false">SUMPRODUCT('5N inverse'!$A$19:$Y$19,'5N mesh'!$B$37:$Z$37,$E1089:$AC1089)+'5N inverse'!$A$19*$C1090/Setup!$B$17+INDEX('5N inverse'!$A$19:$Y$19,1,'5N mesh'!$B$7+1)*Setup!$B$22</f>
        <v>0</v>
      </c>
      <c r="V1090" s="0" t="n">
        <f aca="false">SUMPRODUCT('5N inverse'!$A$20:$Y$20,'5N mesh'!$B$37:$Z$37,$E1089:$AC1089)+'5N inverse'!$A$20*$C1090/Setup!$B$17+INDEX('5N inverse'!$A$20:$Y$20,1,'5N mesh'!$B$7+1)*Setup!$B$22</f>
        <v>0</v>
      </c>
      <c r="W1090" s="0" t="n">
        <f aca="false">SUMPRODUCT('5N inverse'!$A$21:$Y$21,'5N mesh'!$B$37:$Z$37,$E1089:$AC1089)+'5N inverse'!$A$21*$C1090/Setup!$B$17+INDEX('5N inverse'!$A$21:$Y$21,1,'5N mesh'!$B$7+1)*Setup!$B$22</f>
        <v>0</v>
      </c>
      <c r="X1090" s="0" t="n">
        <f aca="false">SUMPRODUCT('5N inverse'!$A$22:$Y$22,'5N mesh'!$B$37:$Z$37,$E1089:$AC1089)+'5N inverse'!$A$22*$C1090/Setup!$B$17+INDEX('5N inverse'!$A$22:$Y$22,1,'5N mesh'!$B$7+1)*Setup!$B$22</f>
        <v>0</v>
      </c>
      <c r="Y1090" s="0" t="n">
        <f aca="false">SUMPRODUCT('5N inverse'!$A$23:$Y$23,'5N mesh'!$B$37:$Z$37,$E1089:$AC1089)+'5N inverse'!$A$23*$C1090/Setup!$B$17+INDEX('5N inverse'!$A$23:$Y$23,1,'5N mesh'!$B$7+1)*Setup!$B$22</f>
        <v>0</v>
      </c>
      <c r="Z1090" s="0" t="n">
        <f aca="false">SUMPRODUCT('5N inverse'!$A$24:$Y$24,'5N mesh'!$B$37:$Z$37,$E1089:$AC1089)+'5N inverse'!$A$24*$C1090/Setup!$B$17+INDEX('5N inverse'!$A$24:$Y$24,1,'5N mesh'!$B$7+1)*Setup!$B$22</f>
        <v>0</v>
      </c>
      <c r="AA1090" s="0" t="n">
        <f aca="false">SUMPRODUCT('5N inverse'!$A$25:$Y$25,'5N mesh'!$B$37:$Z$37,$E1089:$AC1089)+'5N inverse'!$A$25*$C1090/Setup!$B$17+INDEX('5N inverse'!$A$25:$Y$25,1,'5N mesh'!$B$7+1)*Setup!$B$22</f>
        <v>0</v>
      </c>
      <c r="AB1090" s="0" t="n">
        <f aca="false">SUMPRODUCT('5N inverse'!$A$26:$Y$26,'5N mesh'!$B$37:$Z$37,$E1089:$AC1089)+'5N inverse'!$A$26*$C1090/Setup!$B$17+INDEX('5N inverse'!$A$26:$Y$26,1,'5N mesh'!$B$7+1)*Setup!$B$22</f>
        <v>0</v>
      </c>
      <c r="AC1090" s="0" t="n">
        <f aca="false">SUMPRODUCT('5N inverse'!$A$27:$Y$27,'5N mesh'!$B$37:$Z$37,$E1089:$AC1089)+'5N inverse'!$A$27*$C1090/Setup!$B$17+INDEX('5N inverse'!$A$27:$Y$27,1,'5N mesh'!$B$7+1)*Setup!$B$22</f>
        <v>0</v>
      </c>
    </row>
    <row r="1091" customFormat="false" ht="15" hidden="false" customHeight="false" outlineLevel="0" collapsed="false">
      <c r="A1091" s="0" t="n">
        <v>1086</v>
      </c>
      <c r="B1091" s="0" t="n">
        <f aca="false">A1091*Setup!$B$11/3600</f>
        <v>90.5</v>
      </c>
      <c r="C1091" s="0" t="n">
        <f aca="false">Setup!$B$7+Setup!$B$8*COS(2*PI()*(B1091-Setup!$B$9)/24)</f>
        <v>27.1734133611649</v>
      </c>
      <c r="D1091" s="0" t="n">
        <f aca="false">(C1091-E1091)/Setup!$B$17</f>
        <v>11.5959627464438</v>
      </c>
      <c r="E1091" s="0" t="n">
        <f aca="false">SUMPRODUCT('5N inverse'!$A$3:$Y$3,'5N mesh'!$B$37:$Z$37,$E1090:$AC1090)+'5N inverse'!$A$3*$C1091/Setup!$B$17+INDEX('5N inverse'!$A$3:$Y$3,1,'5N mesh'!$B$7+1)*Setup!$B$22</f>
        <v>25.6659382041273</v>
      </c>
      <c r="F1091" s="0" t="n">
        <f aca="false">SUMPRODUCT('5N inverse'!$A$4:$Y$4,'5N mesh'!$B$37:$Z$37,$E1090:$AC1090)+'5N inverse'!$A$4*$C1091/Setup!$B$17+INDEX('5N inverse'!$A$4:$Y$4,1,'5N mesh'!$B$7+1)*Setup!$B$22</f>
        <v>23.9024287485308</v>
      </c>
      <c r="G1091" s="0" t="n">
        <f aca="false">SUMPRODUCT('5N inverse'!$A$5:$Y$5,'5N mesh'!$B$37:$Z$37,$E1090:$AC1090)+'5N inverse'!$A$5*$C1091/Setup!$B$17+INDEX('5N inverse'!$A$5:$Y$5,1,'5N mesh'!$B$7+1)*Setup!$B$22</f>
        <v>20.3754098373377</v>
      </c>
      <c r="H1091" s="0" t="n">
        <f aca="false">SUMPRODUCT('5N inverse'!$A$6:$Y$6,'5N mesh'!$B$37:$Z$37,$E1090:$AC1090)+'5N inverse'!$A$6*$C1091/Setup!$B$17+INDEX('5N inverse'!$A$6:$Y$6,1,'5N mesh'!$B$7+1)*Setup!$B$22</f>
        <v>16.8483909261447</v>
      </c>
      <c r="I1091" s="0" t="n">
        <f aca="false">SUMPRODUCT('5N inverse'!$A$7:$Y$7,'5N mesh'!$B$37:$Z$37,$E1090:$AC1090)+'5N inverse'!$A$7*$C1091/Setup!$B$17+INDEX('5N inverse'!$A$7:$Y$7,1,'5N mesh'!$B$7+1)*Setup!$B$22</f>
        <v>15.0848814705482</v>
      </c>
      <c r="J1091" s="0" t="n">
        <f aca="false">SUMPRODUCT('5N inverse'!$A$8:$Y$8,'5N mesh'!$B$37:$Z$37,$E1090:$AC1090)+'5N inverse'!$A$8*$C1091/Setup!$B$17+INDEX('5N inverse'!$A$8:$Y$8,1,'5N mesh'!$B$7+1)*Setup!$B$22</f>
        <v>0</v>
      </c>
      <c r="K1091" s="0" t="n">
        <f aca="false">SUMPRODUCT('5N inverse'!$A$9:$Y$9,'5N mesh'!$B$37:$Z$37,$E1090:$AC1090)+'5N inverse'!$A$9*$C1091/Setup!$B$17+INDEX('5N inverse'!$A$9:$Y$9,1,'5N mesh'!$B$7+1)*Setup!$B$22</f>
        <v>0</v>
      </c>
      <c r="L1091" s="0" t="n">
        <f aca="false">SUMPRODUCT('5N inverse'!$A$10:$Y$10,'5N mesh'!$B$37:$Z$37,$E1090:$AC1090)+'5N inverse'!$A$10*$C1091/Setup!$B$17+INDEX('5N inverse'!$A$10:$Y$10,1,'5N mesh'!$B$7+1)*Setup!$B$22</f>
        <v>0</v>
      </c>
      <c r="M1091" s="0" t="n">
        <f aca="false">SUMPRODUCT('5N inverse'!$A$11:$Y$11,'5N mesh'!$B$37:$Z$37,$E1090:$AC1090)+'5N inverse'!$A$11*$C1091/Setup!$B$17+INDEX('5N inverse'!$A$11:$Y$11,1,'5N mesh'!$B$7+1)*Setup!$B$22</f>
        <v>0</v>
      </c>
      <c r="N1091" s="0" t="n">
        <f aca="false">SUMPRODUCT('5N inverse'!$A$12:$Y$12,'5N mesh'!$B$37:$Z$37,$E1090:$AC1090)+'5N inverse'!$A$12*$C1091/Setup!$B$17+INDEX('5N inverse'!$A$12:$Y$12,1,'5N mesh'!$B$7+1)*Setup!$B$22</f>
        <v>0</v>
      </c>
      <c r="O1091" s="0" t="n">
        <f aca="false">SUMPRODUCT('5N inverse'!$A$13:$Y$13,'5N mesh'!$B$37:$Z$37,$E1090:$AC1090)+'5N inverse'!$A$13*$C1091/Setup!$B$17+INDEX('5N inverse'!$A$13:$Y$13,1,'5N mesh'!$B$7+1)*Setup!$B$22</f>
        <v>0</v>
      </c>
      <c r="P1091" s="0" t="n">
        <f aca="false">SUMPRODUCT('5N inverse'!$A$14:$Y$14,'5N mesh'!$B$37:$Z$37,$E1090:$AC1090)+'5N inverse'!$A$14*$C1091/Setup!$B$17+INDEX('5N inverse'!$A$14:$Y$14,1,'5N mesh'!$B$7+1)*Setup!$B$22</f>
        <v>0</v>
      </c>
      <c r="Q1091" s="0" t="n">
        <f aca="false">SUMPRODUCT('5N inverse'!$A$15:$Y$15,'5N mesh'!$B$37:$Z$37,$E1090:$AC1090)+'5N inverse'!$A$15*$C1091/Setup!$B$17+INDEX('5N inverse'!$A$15:$Y$15,1,'5N mesh'!$B$7+1)*Setup!$B$22</f>
        <v>0</v>
      </c>
      <c r="R1091" s="0" t="n">
        <f aca="false">SUMPRODUCT('5N inverse'!$A$16:$Y$16,'5N mesh'!$B$37:$Z$37,$E1090:$AC1090)+'5N inverse'!$A$16*$C1091/Setup!$B$17+INDEX('5N inverse'!$A$16:$Y$16,1,'5N mesh'!$B$7+1)*Setup!$B$22</f>
        <v>0</v>
      </c>
      <c r="S1091" s="0" t="n">
        <f aca="false">SUMPRODUCT('5N inverse'!$A$17:$Y$17,'5N mesh'!$B$37:$Z$37,$E1090:$AC1090)+'5N inverse'!$A$17*$C1091/Setup!$B$17+INDEX('5N inverse'!$A$17:$Y$17,1,'5N mesh'!$B$7+1)*Setup!$B$22</f>
        <v>0</v>
      </c>
      <c r="T1091" s="0" t="n">
        <f aca="false">SUMPRODUCT('5N inverse'!$A$18:$Y$18,'5N mesh'!$B$37:$Z$37,$E1090:$AC1090)+'5N inverse'!$A$18*$C1091/Setup!$B$17+INDEX('5N inverse'!$A$18:$Y$18,1,'5N mesh'!$B$7+1)*Setup!$B$22</f>
        <v>0</v>
      </c>
      <c r="U1091" s="0" t="n">
        <f aca="false">SUMPRODUCT('5N inverse'!$A$19:$Y$19,'5N mesh'!$B$37:$Z$37,$E1090:$AC1090)+'5N inverse'!$A$19*$C1091/Setup!$B$17+INDEX('5N inverse'!$A$19:$Y$19,1,'5N mesh'!$B$7+1)*Setup!$B$22</f>
        <v>0</v>
      </c>
      <c r="V1091" s="0" t="n">
        <f aca="false">SUMPRODUCT('5N inverse'!$A$20:$Y$20,'5N mesh'!$B$37:$Z$37,$E1090:$AC1090)+'5N inverse'!$A$20*$C1091/Setup!$B$17+INDEX('5N inverse'!$A$20:$Y$20,1,'5N mesh'!$B$7+1)*Setup!$B$22</f>
        <v>0</v>
      </c>
      <c r="W1091" s="0" t="n">
        <f aca="false">SUMPRODUCT('5N inverse'!$A$21:$Y$21,'5N mesh'!$B$37:$Z$37,$E1090:$AC1090)+'5N inverse'!$A$21*$C1091/Setup!$B$17+INDEX('5N inverse'!$A$21:$Y$21,1,'5N mesh'!$B$7+1)*Setup!$B$22</f>
        <v>0</v>
      </c>
      <c r="X1091" s="0" t="n">
        <f aca="false">SUMPRODUCT('5N inverse'!$A$22:$Y$22,'5N mesh'!$B$37:$Z$37,$E1090:$AC1090)+'5N inverse'!$A$22*$C1091/Setup!$B$17+INDEX('5N inverse'!$A$22:$Y$22,1,'5N mesh'!$B$7+1)*Setup!$B$22</f>
        <v>0</v>
      </c>
      <c r="Y1091" s="0" t="n">
        <f aca="false">SUMPRODUCT('5N inverse'!$A$23:$Y$23,'5N mesh'!$B$37:$Z$37,$E1090:$AC1090)+'5N inverse'!$A$23*$C1091/Setup!$B$17+INDEX('5N inverse'!$A$23:$Y$23,1,'5N mesh'!$B$7+1)*Setup!$B$22</f>
        <v>0</v>
      </c>
      <c r="Z1091" s="0" t="n">
        <f aca="false">SUMPRODUCT('5N inverse'!$A$24:$Y$24,'5N mesh'!$B$37:$Z$37,$E1090:$AC1090)+'5N inverse'!$A$24*$C1091/Setup!$B$17+INDEX('5N inverse'!$A$24:$Y$24,1,'5N mesh'!$B$7+1)*Setup!$B$22</f>
        <v>0</v>
      </c>
      <c r="AA1091" s="0" t="n">
        <f aca="false">SUMPRODUCT('5N inverse'!$A$25:$Y$25,'5N mesh'!$B$37:$Z$37,$E1090:$AC1090)+'5N inverse'!$A$25*$C1091/Setup!$B$17+INDEX('5N inverse'!$A$25:$Y$25,1,'5N mesh'!$B$7+1)*Setup!$B$22</f>
        <v>0</v>
      </c>
      <c r="AB1091" s="0" t="n">
        <f aca="false">SUMPRODUCT('5N inverse'!$A$26:$Y$26,'5N mesh'!$B$37:$Z$37,$E1090:$AC1090)+'5N inverse'!$A$26*$C1091/Setup!$B$17+INDEX('5N inverse'!$A$26:$Y$26,1,'5N mesh'!$B$7+1)*Setup!$B$22</f>
        <v>0</v>
      </c>
      <c r="AC1091" s="0" t="n">
        <f aca="false">SUMPRODUCT('5N inverse'!$A$27:$Y$27,'5N mesh'!$B$37:$Z$37,$E1090:$AC1090)+'5N inverse'!$A$27*$C1091/Setup!$B$17+INDEX('5N inverse'!$A$27:$Y$27,1,'5N mesh'!$B$7+1)*Setup!$B$22</f>
        <v>0</v>
      </c>
    </row>
    <row r="1092" customFormat="false" ht="15" hidden="false" customHeight="false" outlineLevel="0" collapsed="false">
      <c r="A1092" s="0" t="n">
        <v>1087</v>
      </c>
      <c r="B1092" s="0" t="n">
        <f aca="false">A1092*Setup!$B$11/3600</f>
        <v>90.5833333333333</v>
      </c>
      <c r="C1092" s="0" t="n">
        <f aca="false">Setup!$B$7+Setup!$B$8*COS(2*PI()*(B1092-Setup!$B$9)/24)</f>
        <v>27.1195379323715</v>
      </c>
      <c r="D1092" s="0" t="n">
        <f aca="false">(C1092-E1092)/Setup!$B$17</f>
        <v>11.0662452824893</v>
      </c>
      <c r="E1092" s="0" t="n">
        <f aca="false">SUMPRODUCT('5N inverse'!$A$3:$Y$3,'5N mesh'!$B$37:$Z$37,$E1091:$AC1091)+'5N inverse'!$A$3*$C1092/Setup!$B$17+INDEX('5N inverse'!$A$3:$Y$3,1,'5N mesh'!$B$7+1)*Setup!$B$22</f>
        <v>25.6809260456479</v>
      </c>
      <c r="F1092" s="0" t="n">
        <f aca="false">SUMPRODUCT('5N inverse'!$A$4:$Y$4,'5N mesh'!$B$37:$Z$37,$E1091:$AC1091)+'5N inverse'!$A$4*$C1092/Setup!$B$17+INDEX('5N inverse'!$A$4:$Y$4,1,'5N mesh'!$B$7+1)*Setup!$B$22</f>
        <v>23.9149591276593</v>
      </c>
      <c r="G1092" s="0" t="n">
        <f aca="false">SUMPRODUCT('5N inverse'!$A$5:$Y$5,'5N mesh'!$B$37:$Z$37,$E1091:$AC1091)+'5N inverse'!$A$5*$C1092/Setup!$B$17+INDEX('5N inverse'!$A$5:$Y$5,1,'5N mesh'!$B$7+1)*Setup!$B$22</f>
        <v>20.383025291682</v>
      </c>
      <c r="H1092" s="0" t="n">
        <f aca="false">SUMPRODUCT('5N inverse'!$A$6:$Y$6,'5N mesh'!$B$37:$Z$37,$E1091:$AC1091)+'5N inverse'!$A$6*$C1092/Setup!$B$17+INDEX('5N inverse'!$A$6:$Y$6,1,'5N mesh'!$B$7+1)*Setup!$B$22</f>
        <v>16.8510914557047</v>
      </c>
      <c r="I1092" s="0" t="n">
        <f aca="false">SUMPRODUCT('5N inverse'!$A$7:$Y$7,'5N mesh'!$B$37:$Z$37,$E1091:$AC1091)+'5N inverse'!$A$7*$C1092/Setup!$B$17+INDEX('5N inverse'!$A$7:$Y$7,1,'5N mesh'!$B$7+1)*Setup!$B$22</f>
        <v>15.085124537716</v>
      </c>
      <c r="J1092" s="0" t="n">
        <f aca="false">SUMPRODUCT('5N inverse'!$A$8:$Y$8,'5N mesh'!$B$37:$Z$37,$E1091:$AC1091)+'5N inverse'!$A$8*$C1092/Setup!$B$17+INDEX('5N inverse'!$A$8:$Y$8,1,'5N mesh'!$B$7+1)*Setup!$B$22</f>
        <v>0</v>
      </c>
      <c r="K1092" s="0" t="n">
        <f aca="false">SUMPRODUCT('5N inverse'!$A$9:$Y$9,'5N mesh'!$B$37:$Z$37,$E1091:$AC1091)+'5N inverse'!$A$9*$C1092/Setup!$B$17+INDEX('5N inverse'!$A$9:$Y$9,1,'5N mesh'!$B$7+1)*Setup!$B$22</f>
        <v>0</v>
      </c>
      <c r="L1092" s="0" t="n">
        <f aca="false">SUMPRODUCT('5N inverse'!$A$10:$Y$10,'5N mesh'!$B$37:$Z$37,$E1091:$AC1091)+'5N inverse'!$A$10*$C1092/Setup!$B$17+INDEX('5N inverse'!$A$10:$Y$10,1,'5N mesh'!$B$7+1)*Setup!$B$22</f>
        <v>0</v>
      </c>
      <c r="M1092" s="0" t="n">
        <f aca="false">SUMPRODUCT('5N inverse'!$A$11:$Y$11,'5N mesh'!$B$37:$Z$37,$E1091:$AC1091)+'5N inverse'!$A$11*$C1092/Setup!$B$17+INDEX('5N inverse'!$A$11:$Y$11,1,'5N mesh'!$B$7+1)*Setup!$B$22</f>
        <v>0</v>
      </c>
      <c r="N1092" s="0" t="n">
        <f aca="false">SUMPRODUCT('5N inverse'!$A$12:$Y$12,'5N mesh'!$B$37:$Z$37,$E1091:$AC1091)+'5N inverse'!$A$12*$C1092/Setup!$B$17+INDEX('5N inverse'!$A$12:$Y$12,1,'5N mesh'!$B$7+1)*Setup!$B$22</f>
        <v>0</v>
      </c>
      <c r="O1092" s="0" t="n">
        <f aca="false">SUMPRODUCT('5N inverse'!$A$13:$Y$13,'5N mesh'!$B$37:$Z$37,$E1091:$AC1091)+'5N inverse'!$A$13*$C1092/Setup!$B$17+INDEX('5N inverse'!$A$13:$Y$13,1,'5N mesh'!$B$7+1)*Setup!$B$22</f>
        <v>0</v>
      </c>
      <c r="P1092" s="0" t="n">
        <f aca="false">SUMPRODUCT('5N inverse'!$A$14:$Y$14,'5N mesh'!$B$37:$Z$37,$E1091:$AC1091)+'5N inverse'!$A$14*$C1092/Setup!$B$17+INDEX('5N inverse'!$A$14:$Y$14,1,'5N mesh'!$B$7+1)*Setup!$B$22</f>
        <v>0</v>
      </c>
      <c r="Q1092" s="0" t="n">
        <f aca="false">SUMPRODUCT('5N inverse'!$A$15:$Y$15,'5N mesh'!$B$37:$Z$37,$E1091:$AC1091)+'5N inverse'!$A$15*$C1092/Setup!$B$17+INDEX('5N inverse'!$A$15:$Y$15,1,'5N mesh'!$B$7+1)*Setup!$B$22</f>
        <v>0</v>
      </c>
      <c r="R1092" s="0" t="n">
        <f aca="false">SUMPRODUCT('5N inverse'!$A$16:$Y$16,'5N mesh'!$B$37:$Z$37,$E1091:$AC1091)+'5N inverse'!$A$16*$C1092/Setup!$B$17+INDEX('5N inverse'!$A$16:$Y$16,1,'5N mesh'!$B$7+1)*Setup!$B$22</f>
        <v>0</v>
      </c>
      <c r="S1092" s="0" t="n">
        <f aca="false">SUMPRODUCT('5N inverse'!$A$17:$Y$17,'5N mesh'!$B$37:$Z$37,$E1091:$AC1091)+'5N inverse'!$A$17*$C1092/Setup!$B$17+INDEX('5N inverse'!$A$17:$Y$17,1,'5N mesh'!$B$7+1)*Setup!$B$22</f>
        <v>0</v>
      </c>
      <c r="T1092" s="0" t="n">
        <f aca="false">SUMPRODUCT('5N inverse'!$A$18:$Y$18,'5N mesh'!$B$37:$Z$37,$E1091:$AC1091)+'5N inverse'!$A$18*$C1092/Setup!$B$17+INDEX('5N inverse'!$A$18:$Y$18,1,'5N mesh'!$B$7+1)*Setup!$B$22</f>
        <v>0</v>
      </c>
      <c r="U1092" s="0" t="n">
        <f aca="false">SUMPRODUCT('5N inverse'!$A$19:$Y$19,'5N mesh'!$B$37:$Z$37,$E1091:$AC1091)+'5N inverse'!$A$19*$C1092/Setup!$B$17+INDEX('5N inverse'!$A$19:$Y$19,1,'5N mesh'!$B$7+1)*Setup!$B$22</f>
        <v>0</v>
      </c>
      <c r="V1092" s="0" t="n">
        <f aca="false">SUMPRODUCT('5N inverse'!$A$20:$Y$20,'5N mesh'!$B$37:$Z$37,$E1091:$AC1091)+'5N inverse'!$A$20*$C1092/Setup!$B$17+INDEX('5N inverse'!$A$20:$Y$20,1,'5N mesh'!$B$7+1)*Setup!$B$22</f>
        <v>0</v>
      </c>
      <c r="W1092" s="0" t="n">
        <f aca="false">SUMPRODUCT('5N inverse'!$A$21:$Y$21,'5N mesh'!$B$37:$Z$37,$E1091:$AC1091)+'5N inverse'!$A$21*$C1092/Setup!$B$17+INDEX('5N inverse'!$A$21:$Y$21,1,'5N mesh'!$B$7+1)*Setup!$B$22</f>
        <v>0</v>
      </c>
      <c r="X1092" s="0" t="n">
        <f aca="false">SUMPRODUCT('5N inverse'!$A$22:$Y$22,'5N mesh'!$B$37:$Z$37,$E1091:$AC1091)+'5N inverse'!$A$22*$C1092/Setup!$B$17+INDEX('5N inverse'!$A$22:$Y$22,1,'5N mesh'!$B$7+1)*Setup!$B$22</f>
        <v>0</v>
      </c>
      <c r="Y1092" s="0" t="n">
        <f aca="false">SUMPRODUCT('5N inverse'!$A$23:$Y$23,'5N mesh'!$B$37:$Z$37,$E1091:$AC1091)+'5N inverse'!$A$23*$C1092/Setup!$B$17+INDEX('5N inverse'!$A$23:$Y$23,1,'5N mesh'!$B$7+1)*Setup!$B$22</f>
        <v>0</v>
      </c>
      <c r="Z1092" s="0" t="n">
        <f aca="false">SUMPRODUCT('5N inverse'!$A$24:$Y$24,'5N mesh'!$B$37:$Z$37,$E1091:$AC1091)+'5N inverse'!$A$24*$C1092/Setup!$B$17+INDEX('5N inverse'!$A$24:$Y$24,1,'5N mesh'!$B$7+1)*Setup!$B$22</f>
        <v>0</v>
      </c>
      <c r="AA1092" s="0" t="n">
        <f aca="false">SUMPRODUCT('5N inverse'!$A$25:$Y$25,'5N mesh'!$B$37:$Z$37,$E1091:$AC1091)+'5N inverse'!$A$25*$C1092/Setup!$B$17+INDEX('5N inverse'!$A$25:$Y$25,1,'5N mesh'!$B$7+1)*Setup!$B$22</f>
        <v>0</v>
      </c>
      <c r="AB1092" s="0" t="n">
        <f aca="false">SUMPRODUCT('5N inverse'!$A$26:$Y$26,'5N mesh'!$B$37:$Z$37,$E1091:$AC1091)+'5N inverse'!$A$26*$C1092/Setup!$B$17+INDEX('5N inverse'!$A$26:$Y$26,1,'5N mesh'!$B$7+1)*Setup!$B$22</f>
        <v>0</v>
      </c>
      <c r="AC1092" s="0" t="n">
        <f aca="false">SUMPRODUCT('5N inverse'!$A$27:$Y$27,'5N mesh'!$B$37:$Z$37,$E1091:$AC1091)+'5N inverse'!$A$27*$C1092/Setup!$B$17+INDEX('5N inverse'!$A$27:$Y$27,1,'5N mesh'!$B$7+1)*Setup!$B$22</f>
        <v>0</v>
      </c>
    </row>
    <row r="1093" customFormat="false" ht="15" hidden="false" customHeight="false" outlineLevel="0" collapsed="false">
      <c r="A1093" s="0" t="n">
        <v>1088</v>
      </c>
      <c r="B1093" s="0" t="n">
        <f aca="false">A1093*Setup!$B$11/3600</f>
        <v>90.6666666666667</v>
      </c>
      <c r="C1093" s="0" t="n">
        <f aca="false">Setup!$B$7+Setup!$B$8*COS(2*PI()*(B1093-Setup!$B$9)/24)</f>
        <v>27.0641777724759</v>
      </c>
      <c r="D1093" s="0" t="n">
        <f aca="false">(C1093-E1093)/Setup!$B$17</f>
        <v>10.5321466269781</v>
      </c>
      <c r="E1093" s="0" t="n">
        <f aca="false">SUMPRODUCT('5N inverse'!$A$3:$Y$3,'5N mesh'!$B$37:$Z$37,$E1092:$AC1092)+'5N inverse'!$A$3*$C1093/Setup!$B$17+INDEX('5N inverse'!$A$3:$Y$3,1,'5N mesh'!$B$7+1)*Setup!$B$22</f>
        <v>25.6949987109688</v>
      </c>
      <c r="F1093" s="0" t="n">
        <f aca="false">SUMPRODUCT('5N inverse'!$A$4:$Y$4,'5N mesh'!$B$37:$Z$37,$E1092:$AC1092)+'5N inverse'!$A$4*$C1093/Setup!$B$17+INDEX('5N inverse'!$A$4:$Y$4,1,'5N mesh'!$B$7+1)*Setup!$B$22</f>
        <v>23.926726012293</v>
      </c>
      <c r="G1093" s="0" t="n">
        <f aca="false">SUMPRODUCT('5N inverse'!$A$5:$Y$5,'5N mesh'!$B$37:$Z$37,$E1092:$AC1092)+'5N inverse'!$A$5*$C1093/Setup!$B$17+INDEX('5N inverse'!$A$5:$Y$5,1,'5N mesh'!$B$7+1)*Setup!$B$22</f>
        <v>20.3901806149413</v>
      </c>
      <c r="H1093" s="0" t="n">
        <f aca="false">SUMPRODUCT('5N inverse'!$A$6:$Y$6,'5N mesh'!$B$37:$Z$37,$E1092:$AC1092)+'5N inverse'!$A$6*$C1093/Setup!$B$17+INDEX('5N inverse'!$A$6:$Y$6,1,'5N mesh'!$B$7+1)*Setup!$B$22</f>
        <v>16.8536352175897</v>
      </c>
      <c r="I1093" s="0" t="n">
        <f aca="false">SUMPRODUCT('5N inverse'!$A$7:$Y$7,'5N mesh'!$B$37:$Z$37,$E1092:$AC1092)+'5N inverse'!$A$7*$C1093/Setup!$B$17+INDEX('5N inverse'!$A$7:$Y$7,1,'5N mesh'!$B$7+1)*Setup!$B$22</f>
        <v>15.0853625189139</v>
      </c>
      <c r="J1093" s="0" t="n">
        <f aca="false">SUMPRODUCT('5N inverse'!$A$8:$Y$8,'5N mesh'!$B$37:$Z$37,$E1092:$AC1092)+'5N inverse'!$A$8*$C1093/Setup!$B$17+INDEX('5N inverse'!$A$8:$Y$8,1,'5N mesh'!$B$7+1)*Setup!$B$22</f>
        <v>0</v>
      </c>
      <c r="K1093" s="0" t="n">
        <f aca="false">SUMPRODUCT('5N inverse'!$A$9:$Y$9,'5N mesh'!$B$37:$Z$37,$E1092:$AC1092)+'5N inverse'!$A$9*$C1093/Setup!$B$17+INDEX('5N inverse'!$A$9:$Y$9,1,'5N mesh'!$B$7+1)*Setup!$B$22</f>
        <v>0</v>
      </c>
      <c r="L1093" s="0" t="n">
        <f aca="false">SUMPRODUCT('5N inverse'!$A$10:$Y$10,'5N mesh'!$B$37:$Z$37,$E1092:$AC1092)+'5N inverse'!$A$10*$C1093/Setup!$B$17+INDEX('5N inverse'!$A$10:$Y$10,1,'5N mesh'!$B$7+1)*Setup!$B$22</f>
        <v>0</v>
      </c>
      <c r="M1093" s="0" t="n">
        <f aca="false">SUMPRODUCT('5N inverse'!$A$11:$Y$11,'5N mesh'!$B$37:$Z$37,$E1092:$AC1092)+'5N inverse'!$A$11*$C1093/Setup!$B$17+INDEX('5N inverse'!$A$11:$Y$11,1,'5N mesh'!$B$7+1)*Setup!$B$22</f>
        <v>0</v>
      </c>
      <c r="N1093" s="0" t="n">
        <f aca="false">SUMPRODUCT('5N inverse'!$A$12:$Y$12,'5N mesh'!$B$37:$Z$37,$E1092:$AC1092)+'5N inverse'!$A$12*$C1093/Setup!$B$17+INDEX('5N inverse'!$A$12:$Y$12,1,'5N mesh'!$B$7+1)*Setup!$B$22</f>
        <v>0</v>
      </c>
      <c r="O1093" s="0" t="n">
        <f aca="false">SUMPRODUCT('5N inverse'!$A$13:$Y$13,'5N mesh'!$B$37:$Z$37,$E1092:$AC1092)+'5N inverse'!$A$13*$C1093/Setup!$B$17+INDEX('5N inverse'!$A$13:$Y$13,1,'5N mesh'!$B$7+1)*Setup!$B$22</f>
        <v>0</v>
      </c>
      <c r="P1093" s="0" t="n">
        <f aca="false">SUMPRODUCT('5N inverse'!$A$14:$Y$14,'5N mesh'!$B$37:$Z$37,$E1092:$AC1092)+'5N inverse'!$A$14*$C1093/Setup!$B$17+INDEX('5N inverse'!$A$14:$Y$14,1,'5N mesh'!$B$7+1)*Setup!$B$22</f>
        <v>0</v>
      </c>
      <c r="Q1093" s="0" t="n">
        <f aca="false">SUMPRODUCT('5N inverse'!$A$15:$Y$15,'5N mesh'!$B$37:$Z$37,$E1092:$AC1092)+'5N inverse'!$A$15*$C1093/Setup!$B$17+INDEX('5N inverse'!$A$15:$Y$15,1,'5N mesh'!$B$7+1)*Setup!$B$22</f>
        <v>0</v>
      </c>
      <c r="R1093" s="0" t="n">
        <f aca="false">SUMPRODUCT('5N inverse'!$A$16:$Y$16,'5N mesh'!$B$37:$Z$37,$E1092:$AC1092)+'5N inverse'!$A$16*$C1093/Setup!$B$17+INDEX('5N inverse'!$A$16:$Y$16,1,'5N mesh'!$B$7+1)*Setup!$B$22</f>
        <v>0</v>
      </c>
      <c r="S1093" s="0" t="n">
        <f aca="false">SUMPRODUCT('5N inverse'!$A$17:$Y$17,'5N mesh'!$B$37:$Z$37,$E1092:$AC1092)+'5N inverse'!$A$17*$C1093/Setup!$B$17+INDEX('5N inverse'!$A$17:$Y$17,1,'5N mesh'!$B$7+1)*Setup!$B$22</f>
        <v>0</v>
      </c>
      <c r="T1093" s="0" t="n">
        <f aca="false">SUMPRODUCT('5N inverse'!$A$18:$Y$18,'5N mesh'!$B$37:$Z$37,$E1092:$AC1092)+'5N inverse'!$A$18*$C1093/Setup!$B$17+INDEX('5N inverse'!$A$18:$Y$18,1,'5N mesh'!$B$7+1)*Setup!$B$22</f>
        <v>0</v>
      </c>
      <c r="U1093" s="0" t="n">
        <f aca="false">SUMPRODUCT('5N inverse'!$A$19:$Y$19,'5N mesh'!$B$37:$Z$37,$E1092:$AC1092)+'5N inverse'!$A$19*$C1093/Setup!$B$17+INDEX('5N inverse'!$A$19:$Y$19,1,'5N mesh'!$B$7+1)*Setup!$B$22</f>
        <v>0</v>
      </c>
      <c r="V1093" s="0" t="n">
        <f aca="false">SUMPRODUCT('5N inverse'!$A$20:$Y$20,'5N mesh'!$B$37:$Z$37,$E1092:$AC1092)+'5N inverse'!$A$20*$C1093/Setup!$B$17+INDEX('5N inverse'!$A$20:$Y$20,1,'5N mesh'!$B$7+1)*Setup!$B$22</f>
        <v>0</v>
      </c>
      <c r="W1093" s="0" t="n">
        <f aca="false">SUMPRODUCT('5N inverse'!$A$21:$Y$21,'5N mesh'!$B$37:$Z$37,$E1092:$AC1092)+'5N inverse'!$A$21*$C1093/Setup!$B$17+INDEX('5N inverse'!$A$21:$Y$21,1,'5N mesh'!$B$7+1)*Setup!$B$22</f>
        <v>0</v>
      </c>
      <c r="X1093" s="0" t="n">
        <f aca="false">SUMPRODUCT('5N inverse'!$A$22:$Y$22,'5N mesh'!$B$37:$Z$37,$E1092:$AC1092)+'5N inverse'!$A$22*$C1093/Setup!$B$17+INDEX('5N inverse'!$A$22:$Y$22,1,'5N mesh'!$B$7+1)*Setup!$B$22</f>
        <v>0</v>
      </c>
      <c r="Y1093" s="0" t="n">
        <f aca="false">SUMPRODUCT('5N inverse'!$A$23:$Y$23,'5N mesh'!$B$37:$Z$37,$E1092:$AC1092)+'5N inverse'!$A$23*$C1093/Setup!$B$17+INDEX('5N inverse'!$A$23:$Y$23,1,'5N mesh'!$B$7+1)*Setup!$B$22</f>
        <v>0</v>
      </c>
      <c r="Z1093" s="0" t="n">
        <f aca="false">SUMPRODUCT('5N inverse'!$A$24:$Y$24,'5N mesh'!$B$37:$Z$37,$E1092:$AC1092)+'5N inverse'!$A$24*$C1093/Setup!$B$17+INDEX('5N inverse'!$A$24:$Y$24,1,'5N mesh'!$B$7+1)*Setup!$B$22</f>
        <v>0</v>
      </c>
      <c r="AA1093" s="0" t="n">
        <f aca="false">SUMPRODUCT('5N inverse'!$A$25:$Y$25,'5N mesh'!$B$37:$Z$37,$E1092:$AC1092)+'5N inverse'!$A$25*$C1093/Setup!$B$17+INDEX('5N inverse'!$A$25:$Y$25,1,'5N mesh'!$B$7+1)*Setup!$B$22</f>
        <v>0</v>
      </c>
      <c r="AB1093" s="0" t="n">
        <f aca="false">SUMPRODUCT('5N inverse'!$A$26:$Y$26,'5N mesh'!$B$37:$Z$37,$E1092:$AC1092)+'5N inverse'!$A$26*$C1093/Setup!$B$17+INDEX('5N inverse'!$A$26:$Y$26,1,'5N mesh'!$B$7+1)*Setup!$B$22</f>
        <v>0</v>
      </c>
      <c r="AC1093" s="0" t="n">
        <f aca="false">SUMPRODUCT('5N inverse'!$A$27:$Y$27,'5N mesh'!$B$37:$Z$37,$E1092:$AC1092)+'5N inverse'!$A$27*$C1093/Setup!$B$17+INDEX('5N inverse'!$A$27:$Y$27,1,'5N mesh'!$B$7+1)*Setup!$B$22</f>
        <v>0</v>
      </c>
    </row>
    <row r="1094" customFormat="false" ht="15" hidden="false" customHeight="false" outlineLevel="0" collapsed="false">
      <c r="A1094" s="0" t="n">
        <v>1089</v>
      </c>
      <c r="B1094" s="0" t="n">
        <f aca="false">A1094*Setup!$B$11/3600</f>
        <v>90.75</v>
      </c>
      <c r="C1094" s="0" t="n">
        <f aca="false">Setup!$B$7+Setup!$B$8*COS(2*PI()*(B1094-Setup!$B$9)/24)</f>
        <v>27.0073592299159</v>
      </c>
      <c r="D1094" s="0" t="n">
        <f aca="false">(C1094-E1094)/Setup!$B$17</f>
        <v>9.99392098163245</v>
      </c>
      <c r="E1094" s="0" t="n">
        <f aca="false">SUMPRODUCT('5N inverse'!$A$3:$Y$3,'5N mesh'!$B$37:$Z$37,$E1093:$AC1093)+'5N inverse'!$A$3*$C1094/Setup!$B$17+INDEX('5N inverse'!$A$3:$Y$3,1,'5N mesh'!$B$7+1)*Setup!$B$22</f>
        <v>25.7081495023037</v>
      </c>
      <c r="F1094" s="0" t="n">
        <f aca="false">SUMPRODUCT('5N inverse'!$A$4:$Y$4,'5N mesh'!$B$37:$Z$37,$E1093:$AC1093)+'5N inverse'!$A$4*$C1094/Setup!$B$17+INDEX('5N inverse'!$A$4:$Y$4,1,'5N mesh'!$B$7+1)*Setup!$B$22</f>
        <v>23.9377238020658</v>
      </c>
      <c r="G1094" s="0" t="n">
        <f aca="false">SUMPRODUCT('5N inverse'!$A$5:$Y$5,'5N mesh'!$B$37:$Z$37,$E1093:$AC1093)+'5N inverse'!$A$5*$C1094/Setup!$B$17+INDEX('5N inverse'!$A$5:$Y$5,1,'5N mesh'!$B$7+1)*Setup!$B$22</f>
        <v>20.39687240159</v>
      </c>
      <c r="H1094" s="0" t="n">
        <f aca="false">SUMPRODUCT('5N inverse'!$A$6:$Y$6,'5N mesh'!$B$37:$Z$37,$E1093:$AC1093)+'5N inverse'!$A$6*$C1094/Setup!$B$17+INDEX('5N inverse'!$A$6:$Y$6,1,'5N mesh'!$B$7+1)*Setup!$B$22</f>
        <v>16.8560210011142</v>
      </c>
      <c r="I1094" s="0" t="n">
        <f aca="false">SUMPRODUCT('5N inverse'!$A$7:$Y$7,'5N mesh'!$B$37:$Z$37,$E1093:$AC1093)+'5N inverse'!$A$7*$C1094/Setup!$B$17+INDEX('5N inverse'!$A$7:$Y$7,1,'5N mesh'!$B$7+1)*Setup!$B$22</f>
        <v>15.0855953008762</v>
      </c>
      <c r="J1094" s="0" t="n">
        <f aca="false">SUMPRODUCT('5N inverse'!$A$8:$Y$8,'5N mesh'!$B$37:$Z$37,$E1093:$AC1093)+'5N inverse'!$A$8*$C1094/Setup!$B$17+INDEX('5N inverse'!$A$8:$Y$8,1,'5N mesh'!$B$7+1)*Setup!$B$22</f>
        <v>0</v>
      </c>
      <c r="K1094" s="0" t="n">
        <f aca="false">SUMPRODUCT('5N inverse'!$A$9:$Y$9,'5N mesh'!$B$37:$Z$37,$E1093:$AC1093)+'5N inverse'!$A$9*$C1094/Setup!$B$17+INDEX('5N inverse'!$A$9:$Y$9,1,'5N mesh'!$B$7+1)*Setup!$B$22</f>
        <v>0</v>
      </c>
      <c r="L1094" s="0" t="n">
        <f aca="false">SUMPRODUCT('5N inverse'!$A$10:$Y$10,'5N mesh'!$B$37:$Z$37,$E1093:$AC1093)+'5N inverse'!$A$10*$C1094/Setup!$B$17+INDEX('5N inverse'!$A$10:$Y$10,1,'5N mesh'!$B$7+1)*Setup!$B$22</f>
        <v>0</v>
      </c>
      <c r="M1094" s="0" t="n">
        <f aca="false">SUMPRODUCT('5N inverse'!$A$11:$Y$11,'5N mesh'!$B$37:$Z$37,$E1093:$AC1093)+'5N inverse'!$A$11*$C1094/Setup!$B$17+INDEX('5N inverse'!$A$11:$Y$11,1,'5N mesh'!$B$7+1)*Setup!$B$22</f>
        <v>0</v>
      </c>
      <c r="N1094" s="0" t="n">
        <f aca="false">SUMPRODUCT('5N inverse'!$A$12:$Y$12,'5N mesh'!$B$37:$Z$37,$E1093:$AC1093)+'5N inverse'!$A$12*$C1094/Setup!$B$17+INDEX('5N inverse'!$A$12:$Y$12,1,'5N mesh'!$B$7+1)*Setup!$B$22</f>
        <v>0</v>
      </c>
      <c r="O1094" s="0" t="n">
        <f aca="false">SUMPRODUCT('5N inverse'!$A$13:$Y$13,'5N mesh'!$B$37:$Z$37,$E1093:$AC1093)+'5N inverse'!$A$13*$C1094/Setup!$B$17+INDEX('5N inverse'!$A$13:$Y$13,1,'5N mesh'!$B$7+1)*Setup!$B$22</f>
        <v>0</v>
      </c>
      <c r="P1094" s="0" t="n">
        <f aca="false">SUMPRODUCT('5N inverse'!$A$14:$Y$14,'5N mesh'!$B$37:$Z$37,$E1093:$AC1093)+'5N inverse'!$A$14*$C1094/Setup!$B$17+INDEX('5N inverse'!$A$14:$Y$14,1,'5N mesh'!$B$7+1)*Setup!$B$22</f>
        <v>0</v>
      </c>
      <c r="Q1094" s="0" t="n">
        <f aca="false">SUMPRODUCT('5N inverse'!$A$15:$Y$15,'5N mesh'!$B$37:$Z$37,$E1093:$AC1093)+'5N inverse'!$A$15*$C1094/Setup!$B$17+INDEX('5N inverse'!$A$15:$Y$15,1,'5N mesh'!$B$7+1)*Setup!$B$22</f>
        <v>0</v>
      </c>
      <c r="R1094" s="0" t="n">
        <f aca="false">SUMPRODUCT('5N inverse'!$A$16:$Y$16,'5N mesh'!$B$37:$Z$37,$E1093:$AC1093)+'5N inverse'!$A$16*$C1094/Setup!$B$17+INDEX('5N inverse'!$A$16:$Y$16,1,'5N mesh'!$B$7+1)*Setup!$B$22</f>
        <v>0</v>
      </c>
      <c r="S1094" s="0" t="n">
        <f aca="false">SUMPRODUCT('5N inverse'!$A$17:$Y$17,'5N mesh'!$B$37:$Z$37,$E1093:$AC1093)+'5N inverse'!$A$17*$C1094/Setup!$B$17+INDEX('5N inverse'!$A$17:$Y$17,1,'5N mesh'!$B$7+1)*Setup!$B$22</f>
        <v>0</v>
      </c>
      <c r="T1094" s="0" t="n">
        <f aca="false">SUMPRODUCT('5N inverse'!$A$18:$Y$18,'5N mesh'!$B$37:$Z$37,$E1093:$AC1093)+'5N inverse'!$A$18*$C1094/Setup!$B$17+INDEX('5N inverse'!$A$18:$Y$18,1,'5N mesh'!$B$7+1)*Setup!$B$22</f>
        <v>0</v>
      </c>
      <c r="U1094" s="0" t="n">
        <f aca="false">SUMPRODUCT('5N inverse'!$A$19:$Y$19,'5N mesh'!$B$37:$Z$37,$E1093:$AC1093)+'5N inverse'!$A$19*$C1094/Setup!$B$17+INDEX('5N inverse'!$A$19:$Y$19,1,'5N mesh'!$B$7+1)*Setup!$B$22</f>
        <v>0</v>
      </c>
      <c r="V1094" s="0" t="n">
        <f aca="false">SUMPRODUCT('5N inverse'!$A$20:$Y$20,'5N mesh'!$B$37:$Z$37,$E1093:$AC1093)+'5N inverse'!$A$20*$C1094/Setup!$B$17+INDEX('5N inverse'!$A$20:$Y$20,1,'5N mesh'!$B$7+1)*Setup!$B$22</f>
        <v>0</v>
      </c>
      <c r="W1094" s="0" t="n">
        <f aca="false">SUMPRODUCT('5N inverse'!$A$21:$Y$21,'5N mesh'!$B$37:$Z$37,$E1093:$AC1093)+'5N inverse'!$A$21*$C1094/Setup!$B$17+INDEX('5N inverse'!$A$21:$Y$21,1,'5N mesh'!$B$7+1)*Setup!$B$22</f>
        <v>0</v>
      </c>
      <c r="X1094" s="0" t="n">
        <f aca="false">SUMPRODUCT('5N inverse'!$A$22:$Y$22,'5N mesh'!$B$37:$Z$37,$E1093:$AC1093)+'5N inverse'!$A$22*$C1094/Setup!$B$17+INDEX('5N inverse'!$A$22:$Y$22,1,'5N mesh'!$B$7+1)*Setup!$B$22</f>
        <v>0</v>
      </c>
      <c r="Y1094" s="0" t="n">
        <f aca="false">SUMPRODUCT('5N inverse'!$A$23:$Y$23,'5N mesh'!$B$37:$Z$37,$E1093:$AC1093)+'5N inverse'!$A$23*$C1094/Setup!$B$17+INDEX('5N inverse'!$A$23:$Y$23,1,'5N mesh'!$B$7+1)*Setup!$B$22</f>
        <v>0</v>
      </c>
      <c r="Z1094" s="0" t="n">
        <f aca="false">SUMPRODUCT('5N inverse'!$A$24:$Y$24,'5N mesh'!$B$37:$Z$37,$E1093:$AC1093)+'5N inverse'!$A$24*$C1094/Setup!$B$17+INDEX('5N inverse'!$A$24:$Y$24,1,'5N mesh'!$B$7+1)*Setup!$B$22</f>
        <v>0</v>
      </c>
      <c r="AA1094" s="0" t="n">
        <f aca="false">SUMPRODUCT('5N inverse'!$A$25:$Y$25,'5N mesh'!$B$37:$Z$37,$E1093:$AC1093)+'5N inverse'!$A$25*$C1094/Setup!$B$17+INDEX('5N inverse'!$A$25:$Y$25,1,'5N mesh'!$B$7+1)*Setup!$B$22</f>
        <v>0</v>
      </c>
      <c r="AB1094" s="0" t="n">
        <f aca="false">SUMPRODUCT('5N inverse'!$A$26:$Y$26,'5N mesh'!$B$37:$Z$37,$E1093:$AC1093)+'5N inverse'!$A$26*$C1094/Setup!$B$17+INDEX('5N inverse'!$A$26:$Y$26,1,'5N mesh'!$B$7+1)*Setup!$B$22</f>
        <v>0</v>
      </c>
      <c r="AC1094" s="0" t="n">
        <f aca="false">SUMPRODUCT('5N inverse'!$A$27:$Y$27,'5N mesh'!$B$37:$Z$37,$E1093:$AC1093)+'5N inverse'!$A$27*$C1094/Setup!$B$17+INDEX('5N inverse'!$A$27:$Y$27,1,'5N mesh'!$B$7+1)*Setup!$B$22</f>
        <v>0</v>
      </c>
    </row>
    <row r="1095" customFormat="false" ht="15" hidden="false" customHeight="false" outlineLevel="0" collapsed="false">
      <c r="A1095" s="0" t="n">
        <v>1090</v>
      </c>
      <c r="B1095" s="0" t="n">
        <f aca="false">A1095*Setup!$B$11/3600</f>
        <v>90.8333333333333</v>
      </c>
      <c r="C1095" s="0" t="n">
        <f aca="false">Setup!$B$7+Setup!$B$8*COS(2*PI()*(B1095-Setup!$B$9)/24)</f>
        <v>26.9491093472405</v>
      </c>
      <c r="D1095" s="0" t="n">
        <f aca="false">(C1095-E1095)/Setup!$B$17</f>
        <v>9.45182451240214</v>
      </c>
      <c r="E1095" s="0" t="n">
        <f aca="false">SUMPRODUCT('5N inverse'!$A$3:$Y$3,'5N mesh'!$B$37:$Z$37,$E1094:$AC1094)+'5N inverse'!$A$3*$C1095/Setup!$B$17+INDEX('5N inverse'!$A$3:$Y$3,1,'5N mesh'!$B$7+1)*Setup!$B$22</f>
        <v>25.7203721606282</v>
      </c>
      <c r="F1095" s="0" t="n">
        <f aca="false">SUMPRODUCT('5N inverse'!$A$4:$Y$4,'5N mesh'!$B$37:$Z$37,$E1094:$AC1094)+'5N inverse'!$A$4*$C1095/Setup!$B$17+INDEX('5N inverse'!$A$4:$Y$4,1,'5N mesh'!$B$7+1)*Setup!$B$22</f>
        <v>23.9479472626588</v>
      </c>
      <c r="G1095" s="0" t="n">
        <f aca="false">SUMPRODUCT('5N inverse'!$A$5:$Y$5,'5N mesh'!$B$37:$Z$37,$E1094:$AC1094)+'5N inverse'!$A$5*$C1095/Setup!$B$17+INDEX('5N inverse'!$A$5:$Y$5,1,'5N mesh'!$B$7+1)*Setup!$B$22</f>
        <v>20.4030974667201</v>
      </c>
      <c r="H1095" s="0" t="n">
        <f aca="false">SUMPRODUCT('5N inverse'!$A$6:$Y$6,'5N mesh'!$B$37:$Z$37,$E1094:$AC1094)+'5N inverse'!$A$6*$C1095/Setup!$B$17+INDEX('5N inverse'!$A$6:$Y$6,1,'5N mesh'!$B$7+1)*Setup!$B$22</f>
        <v>16.8582476707813</v>
      </c>
      <c r="I1095" s="0" t="n">
        <f aca="false">SUMPRODUCT('5N inverse'!$A$7:$Y$7,'5N mesh'!$B$37:$Z$37,$E1094:$AC1094)+'5N inverse'!$A$7*$C1095/Setup!$B$17+INDEX('5N inverse'!$A$7:$Y$7,1,'5N mesh'!$B$7+1)*Setup!$B$22</f>
        <v>15.0858227728119</v>
      </c>
      <c r="J1095" s="0" t="n">
        <f aca="false">SUMPRODUCT('5N inverse'!$A$8:$Y$8,'5N mesh'!$B$37:$Z$37,$E1094:$AC1094)+'5N inverse'!$A$8*$C1095/Setup!$B$17+INDEX('5N inverse'!$A$8:$Y$8,1,'5N mesh'!$B$7+1)*Setup!$B$22</f>
        <v>0</v>
      </c>
      <c r="K1095" s="0" t="n">
        <f aca="false">SUMPRODUCT('5N inverse'!$A$9:$Y$9,'5N mesh'!$B$37:$Z$37,$E1094:$AC1094)+'5N inverse'!$A$9*$C1095/Setup!$B$17+INDEX('5N inverse'!$A$9:$Y$9,1,'5N mesh'!$B$7+1)*Setup!$B$22</f>
        <v>0</v>
      </c>
      <c r="L1095" s="0" t="n">
        <f aca="false">SUMPRODUCT('5N inverse'!$A$10:$Y$10,'5N mesh'!$B$37:$Z$37,$E1094:$AC1094)+'5N inverse'!$A$10*$C1095/Setup!$B$17+INDEX('5N inverse'!$A$10:$Y$10,1,'5N mesh'!$B$7+1)*Setup!$B$22</f>
        <v>0</v>
      </c>
      <c r="M1095" s="0" t="n">
        <f aca="false">SUMPRODUCT('5N inverse'!$A$11:$Y$11,'5N mesh'!$B$37:$Z$37,$E1094:$AC1094)+'5N inverse'!$A$11*$C1095/Setup!$B$17+INDEX('5N inverse'!$A$11:$Y$11,1,'5N mesh'!$B$7+1)*Setup!$B$22</f>
        <v>0</v>
      </c>
      <c r="N1095" s="0" t="n">
        <f aca="false">SUMPRODUCT('5N inverse'!$A$12:$Y$12,'5N mesh'!$B$37:$Z$37,$E1094:$AC1094)+'5N inverse'!$A$12*$C1095/Setup!$B$17+INDEX('5N inverse'!$A$12:$Y$12,1,'5N mesh'!$B$7+1)*Setup!$B$22</f>
        <v>0</v>
      </c>
      <c r="O1095" s="0" t="n">
        <f aca="false">SUMPRODUCT('5N inverse'!$A$13:$Y$13,'5N mesh'!$B$37:$Z$37,$E1094:$AC1094)+'5N inverse'!$A$13*$C1095/Setup!$B$17+INDEX('5N inverse'!$A$13:$Y$13,1,'5N mesh'!$B$7+1)*Setup!$B$22</f>
        <v>0</v>
      </c>
      <c r="P1095" s="0" t="n">
        <f aca="false">SUMPRODUCT('5N inverse'!$A$14:$Y$14,'5N mesh'!$B$37:$Z$37,$E1094:$AC1094)+'5N inverse'!$A$14*$C1095/Setup!$B$17+INDEX('5N inverse'!$A$14:$Y$14,1,'5N mesh'!$B$7+1)*Setup!$B$22</f>
        <v>0</v>
      </c>
      <c r="Q1095" s="0" t="n">
        <f aca="false">SUMPRODUCT('5N inverse'!$A$15:$Y$15,'5N mesh'!$B$37:$Z$37,$E1094:$AC1094)+'5N inverse'!$A$15*$C1095/Setup!$B$17+INDEX('5N inverse'!$A$15:$Y$15,1,'5N mesh'!$B$7+1)*Setup!$B$22</f>
        <v>0</v>
      </c>
      <c r="R1095" s="0" t="n">
        <f aca="false">SUMPRODUCT('5N inverse'!$A$16:$Y$16,'5N mesh'!$B$37:$Z$37,$E1094:$AC1094)+'5N inverse'!$A$16*$C1095/Setup!$B$17+INDEX('5N inverse'!$A$16:$Y$16,1,'5N mesh'!$B$7+1)*Setup!$B$22</f>
        <v>0</v>
      </c>
      <c r="S1095" s="0" t="n">
        <f aca="false">SUMPRODUCT('5N inverse'!$A$17:$Y$17,'5N mesh'!$B$37:$Z$37,$E1094:$AC1094)+'5N inverse'!$A$17*$C1095/Setup!$B$17+INDEX('5N inverse'!$A$17:$Y$17,1,'5N mesh'!$B$7+1)*Setup!$B$22</f>
        <v>0</v>
      </c>
      <c r="T1095" s="0" t="n">
        <f aca="false">SUMPRODUCT('5N inverse'!$A$18:$Y$18,'5N mesh'!$B$37:$Z$37,$E1094:$AC1094)+'5N inverse'!$A$18*$C1095/Setup!$B$17+INDEX('5N inverse'!$A$18:$Y$18,1,'5N mesh'!$B$7+1)*Setup!$B$22</f>
        <v>0</v>
      </c>
      <c r="U1095" s="0" t="n">
        <f aca="false">SUMPRODUCT('5N inverse'!$A$19:$Y$19,'5N mesh'!$B$37:$Z$37,$E1094:$AC1094)+'5N inverse'!$A$19*$C1095/Setup!$B$17+INDEX('5N inverse'!$A$19:$Y$19,1,'5N mesh'!$B$7+1)*Setup!$B$22</f>
        <v>0</v>
      </c>
      <c r="V1095" s="0" t="n">
        <f aca="false">SUMPRODUCT('5N inverse'!$A$20:$Y$20,'5N mesh'!$B$37:$Z$37,$E1094:$AC1094)+'5N inverse'!$A$20*$C1095/Setup!$B$17+INDEX('5N inverse'!$A$20:$Y$20,1,'5N mesh'!$B$7+1)*Setup!$B$22</f>
        <v>0</v>
      </c>
      <c r="W1095" s="0" t="n">
        <f aca="false">SUMPRODUCT('5N inverse'!$A$21:$Y$21,'5N mesh'!$B$37:$Z$37,$E1094:$AC1094)+'5N inverse'!$A$21*$C1095/Setup!$B$17+INDEX('5N inverse'!$A$21:$Y$21,1,'5N mesh'!$B$7+1)*Setup!$B$22</f>
        <v>0</v>
      </c>
      <c r="X1095" s="0" t="n">
        <f aca="false">SUMPRODUCT('5N inverse'!$A$22:$Y$22,'5N mesh'!$B$37:$Z$37,$E1094:$AC1094)+'5N inverse'!$A$22*$C1095/Setup!$B$17+INDEX('5N inverse'!$A$22:$Y$22,1,'5N mesh'!$B$7+1)*Setup!$B$22</f>
        <v>0</v>
      </c>
      <c r="Y1095" s="0" t="n">
        <f aca="false">SUMPRODUCT('5N inverse'!$A$23:$Y$23,'5N mesh'!$B$37:$Z$37,$E1094:$AC1094)+'5N inverse'!$A$23*$C1095/Setup!$B$17+INDEX('5N inverse'!$A$23:$Y$23,1,'5N mesh'!$B$7+1)*Setup!$B$22</f>
        <v>0</v>
      </c>
      <c r="Z1095" s="0" t="n">
        <f aca="false">SUMPRODUCT('5N inverse'!$A$24:$Y$24,'5N mesh'!$B$37:$Z$37,$E1094:$AC1094)+'5N inverse'!$A$24*$C1095/Setup!$B$17+INDEX('5N inverse'!$A$24:$Y$24,1,'5N mesh'!$B$7+1)*Setup!$B$22</f>
        <v>0</v>
      </c>
      <c r="AA1095" s="0" t="n">
        <f aca="false">SUMPRODUCT('5N inverse'!$A$25:$Y$25,'5N mesh'!$B$37:$Z$37,$E1094:$AC1094)+'5N inverse'!$A$25*$C1095/Setup!$B$17+INDEX('5N inverse'!$A$25:$Y$25,1,'5N mesh'!$B$7+1)*Setup!$B$22</f>
        <v>0</v>
      </c>
      <c r="AB1095" s="0" t="n">
        <f aca="false">SUMPRODUCT('5N inverse'!$A$26:$Y$26,'5N mesh'!$B$37:$Z$37,$E1094:$AC1094)+'5N inverse'!$A$26*$C1095/Setup!$B$17+INDEX('5N inverse'!$A$26:$Y$26,1,'5N mesh'!$B$7+1)*Setup!$B$22</f>
        <v>0</v>
      </c>
      <c r="AC1095" s="0" t="n">
        <f aca="false">SUMPRODUCT('5N inverse'!$A$27:$Y$27,'5N mesh'!$B$37:$Z$37,$E1094:$AC1094)+'5N inverse'!$A$27*$C1095/Setup!$B$17+INDEX('5N inverse'!$A$27:$Y$27,1,'5N mesh'!$B$7+1)*Setup!$B$22</f>
        <v>0</v>
      </c>
    </row>
    <row r="1096" customFormat="false" ht="15" hidden="false" customHeight="false" outlineLevel="0" collapsed="false">
      <c r="A1096" s="0" t="n">
        <v>1091</v>
      </c>
      <c r="B1096" s="0" t="n">
        <f aca="false">A1096*Setup!$B$11/3600</f>
        <v>90.9166666666667</v>
      </c>
      <c r="C1096" s="0" t="n">
        <f aca="false">Setup!$B$7+Setup!$B$8*COS(2*PI()*(B1096-Setup!$B$9)/24)</f>
        <v>26.889455848239</v>
      </c>
      <c r="D1096" s="0" t="n">
        <f aca="false">(C1096-E1096)/Setup!$B$17</f>
        <v>8.90611522754363</v>
      </c>
      <c r="E1096" s="0" t="n">
        <f aca="false">SUMPRODUCT('5N inverse'!$A$3:$Y$3,'5N mesh'!$B$37:$Z$37,$E1095:$AC1095)+'5N inverse'!$A$3*$C1096/Setup!$B$17+INDEX('5N inverse'!$A$3:$Y$3,1,'5N mesh'!$B$7+1)*Setup!$B$22</f>
        <v>25.7316608686584</v>
      </c>
      <c r="F1096" s="0" t="n">
        <f aca="false">SUMPRODUCT('5N inverse'!$A$4:$Y$4,'5N mesh'!$B$37:$Z$37,$E1095:$AC1095)+'5N inverse'!$A$4*$C1096/Setup!$B$17+INDEX('5N inverse'!$A$4:$Y$4,1,'5N mesh'!$B$7+1)*Setup!$B$22</f>
        <v>23.9573915282915</v>
      </c>
      <c r="G1096" s="0" t="n">
        <f aca="false">SUMPRODUCT('5N inverse'!$A$5:$Y$5,'5N mesh'!$B$37:$Z$37,$E1095:$AC1095)+'5N inverse'!$A$5*$C1096/Setup!$B$17+INDEX('5N inverse'!$A$5:$Y$5,1,'5N mesh'!$B$7+1)*Setup!$B$22</f>
        <v>20.4088528475577</v>
      </c>
      <c r="H1096" s="0" t="n">
        <f aca="false">SUMPRODUCT('5N inverse'!$A$6:$Y$6,'5N mesh'!$B$37:$Z$37,$E1095:$AC1095)+'5N inverse'!$A$6*$C1096/Setup!$B$17+INDEX('5N inverse'!$A$6:$Y$6,1,'5N mesh'!$B$7+1)*Setup!$B$22</f>
        <v>16.8603141668239</v>
      </c>
      <c r="I1096" s="0" t="n">
        <f aca="false">SUMPRODUCT('5N inverse'!$A$7:$Y$7,'5N mesh'!$B$37:$Z$37,$E1095:$AC1095)+'5N inverse'!$A$7*$C1096/Setup!$B$17+INDEX('5N inverse'!$A$7:$Y$7,1,'5N mesh'!$B$7+1)*Setup!$B$22</f>
        <v>15.086044826457</v>
      </c>
      <c r="J1096" s="0" t="n">
        <f aca="false">SUMPRODUCT('5N inverse'!$A$8:$Y$8,'5N mesh'!$B$37:$Z$37,$E1095:$AC1095)+'5N inverse'!$A$8*$C1096/Setup!$B$17+INDEX('5N inverse'!$A$8:$Y$8,1,'5N mesh'!$B$7+1)*Setup!$B$22</f>
        <v>0</v>
      </c>
      <c r="K1096" s="0" t="n">
        <f aca="false">SUMPRODUCT('5N inverse'!$A$9:$Y$9,'5N mesh'!$B$37:$Z$37,$E1095:$AC1095)+'5N inverse'!$A$9*$C1096/Setup!$B$17+INDEX('5N inverse'!$A$9:$Y$9,1,'5N mesh'!$B$7+1)*Setup!$B$22</f>
        <v>0</v>
      </c>
      <c r="L1096" s="0" t="n">
        <f aca="false">SUMPRODUCT('5N inverse'!$A$10:$Y$10,'5N mesh'!$B$37:$Z$37,$E1095:$AC1095)+'5N inverse'!$A$10*$C1096/Setup!$B$17+INDEX('5N inverse'!$A$10:$Y$10,1,'5N mesh'!$B$7+1)*Setup!$B$22</f>
        <v>0</v>
      </c>
      <c r="M1096" s="0" t="n">
        <f aca="false">SUMPRODUCT('5N inverse'!$A$11:$Y$11,'5N mesh'!$B$37:$Z$37,$E1095:$AC1095)+'5N inverse'!$A$11*$C1096/Setup!$B$17+INDEX('5N inverse'!$A$11:$Y$11,1,'5N mesh'!$B$7+1)*Setup!$B$22</f>
        <v>0</v>
      </c>
      <c r="N1096" s="0" t="n">
        <f aca="false">SUMPRODUCT('5N inverse'!$A$12:$Y$12,'5N mesh'!$B$37:$Z$37,$E1095:$AC1095)+'5N inverse'!$A$12*$C1096/Setup!$B$17+INDEX('5N inverse'!$A$12:$Y$12,1,'5N mesh'!$B$7+1)*Setup!$B$22</f>
        <v>0</v>
      </c>
      <c r="O1096" s="0" t="n">
        <f aca="false">SUMPRODUCT('5N inverse'!$A$13:$Y$13,'5N mesh'!$B$37:$Z$37,$E1095:$AC1095)+'5N inverse'!$A$13*$C1096/Setup!$B$17+INDEX('5N inverse'!$A$13:$Y$13,1,'5N mesh'!$B$7+1)*Setup!$B$22</f>
        <v>0</v>
      </c>
      <c r="P1096" s="0" t="n">
        <f aca="false">SUMPRODUCT('5N inverse'!$A$14:$Y$14,'5N mesh'!$B$37:$Z$37,$E1095:$AC1095)+'5N inverse'!$A$14*$C1096/Setup!$B$17+INDEX('5N inverse'!$A$14:$Y$14,1,'5N mesh'!$B$7+1)*Setup!$B$22</f>
        <v>0</v>
      </c>
      <c r="Q1096" s="0" t="n">
        <f aca="false">SUMPRODUCT('5N inverse'!$A$15:$Y$15,'5N mesh'!$B$37:$Z$37,$E1095:$AC1095)+'5N inverse'!$A$15*$C1096/Setup!$B$17+INDEX('5N inverse'!$A$15:$Y$15,1,'5N mesh'!$B$7+1)*Setup!$B$22</f>
        <v>0</v>
      </c>
      <c r="R1096" s="0" t="n">
        <f aca="false">SUMPRODUCT('5N inverse'!$A$16:$Y$16,'5N mesh'!$B$37:$Z$37,$E1095:$AC1095)+'5N inverse'!$A$16*$C1096/Setup!$B$17+INDEX('5N inverse'!$A$16:$Y$16,1,'5N mesh'!$B$7+1)*Setup!$B$22</f>
        <v>0</v>
      </c>
      <c r="S1096" s="0" t="n">
        <f aca="false">SUMPRODUCT('5N inverse'!$A$17:$Y$17,'5N mesh'!$B$37:$Z$37,$E1095:$AC1095)+'5N inverse'!$A$17*$C1096/Setup!$B$17+INDEX('5N inverse'!$A$17:$Y$17,1,'5N mesh'!$B$7+1)*Setup!$B$22</f>
        <v>0</v>
      </c>
      <c r="T1096" s="0" t="n">
        <f aca="false">SUMPRODUCT('5N inverse'!$A$18:$Y$18,'5N mesh'!$B$37:$Z$37,$E1095:$AC1095)+'5N inverse'!$A$18*$C1096/Setup!$B$17+INDEX('5N inverse'!$A$18:$Y$18,1,'5N mesh'!$B$7+1)*Setup!$B$22</f>
        <v>0</v>
      </c>
      <c r="U1096" s="0" t="n">
        <f aca="false">SUMPRODUCT('5N inverse'!$A$19:$Y$19,'5N mesh'!$B$37:$Z$37,$E1095:$AC1095)+'5N inverse'!$A$19*$C1096/Setup!$B$17+INDEX('5N inverse'!$A$19:$Y$19,1,'5N mesh'!$B$7+1)*Setup!$B$22</f>
        <v>0</v>
      </c>
      <c r="V1096" s="0" t="n">
        <f aca="false">SUMPRODUCT('5N inverse'!$A$20:$Y$20,'5N mesh'!$B$37:$Z$37,$E1095:$AC1095)+'5N inverse'!$A$20*$C1096/Setup!$B$17+INDEX('5N inverse'!$A$20:$Y$20,1,'5N mesh'!$B$7+1)*Setup!$B$22</f>
        <v>0</v>
      </c>
      <c r="W1096" s="0" t="n">
        <f aca="false">SUMPRODUCT('5N inverse'!$A$21:$Y$21,'5N mesh'!$B$37:$Z$37,$E1095:$AC1095)+'5N inverse'!$A$21*$C1096/Setup!$B$17+INDEX('5N inverse'!$A$21:$Y$21,1,'5N mesh'!$B$7+1)*Setup!$B$22</f>
        <v>0</v>
      </c>
      <c r="X1096" s="0" t="n">
        <f aca="false">SUMPRODUCT('5N inverse'!$A$22:$Y$22,'5N mesh'!$B$37:$Z$37,$E1095:$AC1095)+'5N inverse'!$A$22*$C1096/Setup!$B$17+INDEX('5N inverse'!$A$22:$Y$22,1,'5N mesh'!$B$7+1)*Setup!$B$22</f>
        <v>0</v>
      </c>
      <c r="Y1096" s="0" t="n">
        <f aca="false">SUMPRODUCT('5N inverse'!$A$23:$Y$23,'5N mesh'!$B$37:$Z$37,$E1095:$AC1095)+'5N inverse'!$A$23*$C1096/Setup!$B$17+INDEX('5N inverse'!$A$23:$Y$23,1,'5N mesh'!$B$7+1)*Setup!$B$22</f>
        <v>0</v>
      </c>
      <c r="Z1096" s="0" t="n">
        <f aca="false">SUMPRODUCT('5N inverse'!$A$24:$Y$24,'5N mesh'!$B$37:$Z$37,$E1095:$AC1095)+'5N inverse'!$A$24*$C1096/Setup!$B$17+INDEX('5N inverse'!$A$24:$Y$24,1,'5N mesh'!$B$7+1)*Setup!$B$22</f>
        <v>0</v>
      </c>
      <c r="AA1096" s="0" t="n">
        <f aca="false">SUMPRODUCT('5N inverse'!$A$25:$Y$25,'5N mesh'!$B$37:$Z$37,$E1095:$AC1095)+'5N inverse'!$A$25*$C1096/Setup!$B$17+INDEX('5N inverse'!$A$25:$Y$25,1,'5N mesh'!$B$7+1)*Setup!$B$22</f>
        <v>0</v>
      </c>
      <c r="AB1096" s="0" t="n">
        <f aca="false">SUMPRODUCT('5N inverse'!$A$26:$Y$26,'5N mesh'!$B$37:$Z$37,$E1095:$AC1095)+'5N inverse'!$A$26*$C1096/Setup!$B$17+INDEX('5N inverse'!$A$26:$Y$26,1,'5N mesh'!$B$7+1)*Setup!$B$22</f>
        <v>0</v>
      </c>
      <c r="AC1096" s="0" t="n">
        <f aca="false">SUMPRODUCT('5N inverse'!$A$27:$Y$27,'5N mesh'!$B$37:$Z$37,$E1095:$AC1095)+'5N inverse'!$A$27*$C1096/Setup!$B$17+INDEX('5N inverse'!$A$27:$Y$27,1,'5N mesh'!$B$7+1)*Setup!$B$22</f>
        <v>0</v>
      </c>
    </row>
    <row r="1097" customFormat="false" ht="15" hidden="false" customHeight="false" outlineLevel="0" collapsed="false">
      <c r="A1097" s="0" t="n">
        <v>1092</v>
      </c>
      <c r="B1097" s="0" t="n">
        <f aca="false">A1097*Setup!$B$11/3600</f>
        <v>91</v>
      </c>
      <c r="C1097" s="0" t="n">
        <f aca="false">Setup!$B$7+Setup!$B$8*COS(2*PI()*(B1097-Setup!$B$9)/24)</f>
        <v>26.8284271247462</v>
      </c>
      <c r="D1097" s="0" t="n">
        <f aca="false">(C1097-E1097)/Setup!$B$17</f>
        <v>8.35705285482226</v>
      </c>
      <c r="E1097" s="0" t="n">
        <f aca="false">SUMPRODUCT('5N inverse'!$A$3:$Y$3,'5N mesh'!$B$37:$Z$37,$E1096:$AC1096)+'5N inverse'!$A$3*$C1097/Setup!$B$17+INDEX('5N inverse'!$A$3:$Y$3,1,'5N mesh'!$B$7+1)*Setup!$B$22</f>
        <v>25.7420102536193</v>
      </c>
      <c r="F1097" s="0" t="n">
        <f aca="false">SUMPRODUCT('5N inverse'!$A$4:$Y$4,'5N mesh'!$B$37:$Z$37,$E1096:$AC1096)+'5N inverse'!$A$4*$C1097/Setup!$B$17+INDEX('5N inverse'!$A$4:$Y$4,1,'5N mesh'!$B$7+1)*Setup!$B$22</f>
        <v>23.9660521040372</v>
      </c>
      <c r="G1097" s="0" t="n">
        <f aca="false">SUMPRODUCT('5N inverse'!$A$5:$Y$5,'5N mesh'!$B$37:$Z$37,$E1096:$AC1096)+'5N inverse'!$A$5*$C1097/Setup!$B$17+INDEX('5N inverse'!$A$5:$Y$5,1,'5N mesh'!$B$7+1)*Setup!$B$22</f>
        <v>20.414135804873</v>
      </c>
      <c r="H1097" s="0" t="n">
        <f aca="false">SUMPRODUCT('5N inverse'!$A$6:$Y$6,'5N mesh'!$B$37:$Z$37,$E1096:$AC1096)+'5N inverse'!$A$6*$C1097/Setup!$B$17+INDEX('5N inverse'!$A$6:$Y$6,1,'5N mesh'!$B$7+1)*Setup!$B$22</f>
        <v>16.8622195057087</v>
      </c>
      <c r="I1097" s="0" t="n">
        <f aca="false">SUMPRODUCT('5N inverse'!$A$7:$Y$7,'5N mesh'!$B$37:$Z$37,$E1096:$AC1096)+'5N inverse'!$A$7*$C1097/Setup!$B$17+INDEX('5N inverse'!$A$7:$Y$7,1,'5N mesh'!$B$7+1)*Setup!$B$22</f>
        <v>15.0862613561266</v>
      </c>
      <c r="J1097" s="0" t="n">
        <f aca="false">SUMPRODUCT('5N inverse'!$A$8:$Y$8,'5N mesh'!$B$37:$Z$37,$E1096:$AC1096)+'5N inverse'!$A$8*$C1097/Setup!$B$17+INDEX('5N inverse'!$A$8:$Y$8,1,'5N mesh'!$B$7+1)*Setup!$B$22</f>
        <v>0</v>
      </c>
      <c r="K1097" s="0" t="n">
        <f aca="false">SUMPRODUCT('5N inverse'!$A$9:$Y$9,'5N mesh'!$B$37:$Z$37,$E1096:$AC1096)+'5N inverse'!$A$9*$C1097/Setup!$B$17+INDEX('5N inverse'!$A$9:$Y$9,1,'5N mesh'!$B$7+1)*Setup!$B$22</f>
        <v>0</v>
      </c>
      <c r="L1097" s="0" t="n">
        <f aca="false">SUMPRODUCT('5N inverse'!$A$10:$Y$10,'5N mesh'!$B$37:$Z$37,$E1096:$AC1096)+'5N inverse'!$A$10*$C1097/Setup!$B$17+INDEX('5N inverse'!$A$10:$Y$10,1,'5N mesh'!$B$7+1)*Setup!$B$22</f>
        <v>0</v>
      </c>
      <c r="M1097" s="0" t="n">
        <f aca="false">SUMPRODUCT('5N inverse'!$A$11:$Y$11,'5N mesh'!$B$37:$Z$37,$E1096:$AC1096)+'5N inverse'!$A$11*$C1097/Setup!$B$17+INDEX('5N inverse'!$A$11:$Y$11,1,'5N mesh'!$B$7+1)*Setup!$B$22</f>
        <v>0</v>
      </c>
      <c r="N1097" s="0" t="n">
        <f aca="false">SUMPRODUCT('5N inverse'!$A$12:$Y$12,'5N mesh'!$B$37:$Z$37,$E1096:$AC1096)+'5N inverse'!$A$12*$C1097/Setup!$B$17+INDEX('5N inverse'!$A$12:$Y$12,1,'5N mesh'!$B$7+1)*Setup!$B$22</f>
        <v>0</v>
      </c>
      <c r="O1097" s="0" t="n">
        <f aca="false">SUMPRODUCT('5N inverse'!$A$13:$Y$13,'5N mesh'!$B$37:$Z$37,$E1096:$AC1096)+'5N inverse'!$A$13*$C1097/Setup!$B$17+INDEX('5N inverse'!$A$13:$Y$13,1,'5N mesh'!$B$7+1)*Setup!$B$22</f>
        <v>0</v>
      </c>
      <c r="P1097" s="0" t="n">
        <f aca="false">SUMPRODUCT('5N inverse'!$A$14:$Y$14,'5N mesh'!$B$37:$Z$37,$E1096:$AC1096)+'5N inverse'!$A$14*$C1097/Setup!$B$17+INDEX('5N inverse'!$A$14:$Y$14,1,'5N mesh'!$B$7+1)*Setup!$B$22</f>
        <v>0</v>
      </c>
      <c r="Q1097" s="0" t="n">
        <f aca="false">SUMPRODUCT('5N inverse'!$A$15:$Y$15,'5N mesh'!$B$37:$Z$37,$E1096:$AC1096)+'5N inverse'!$A$15*$C1097/Setup!$B$17+INDEX('5N inverse'!$A$15:$Y$15,1,'5N mesh'!$B$7+1)*Setup!$B$22</f>
        <v>0</v>
      </c>
      <c r="R1097" s="0" t="n">
        <f aca="false">SUMPRODUCT('5N inverse'!$A$16:$Y$16,'5N mesh'!$B$37:$Z$37,$E1096:$AC1096)+'5N inverse'!$A$16*$C1097/Setup!$B$17+INDEX('5N inverse'!$A$16:$Y$16,1,'5N mesh'!$B$7+1)*Setup!$B$22</f>
        <v>0</v>
      </c>
      <c r="S1097" s="0" t="n">
        <f aca="false">SUMPRODUCT('5N inverse'!$A$17:$Y$17,'5N mesh'!$B$37:$Z$37,$E1096:$AC1096)+'5N inverse'!$A$17*$C1097/Setup!$B$17+INDEX('5N inverse'!$A$17:$Y$17,1,'5N mesh'!$B$7+1)*Setup!$B$22</f>
        <v>0</v>
      </c>
      <c r="T1097" s="0" t="n">
        <f aca="false">SUMPRODUCT('5N inverse'!$A$18:$Y$18,'5N mesh'!$B$37:$Z$37,$E1096:$AC1096)+'5N inverse'!$A$18*$C1097/Setup!$B$17+INDEX('5N inverse'!$A$18:$Y$18,1,'5N mesh'!$B$7+1)*Setup!$B$22</f>
        <v>0</v>
      </c>
      <c r="U1097" s="0" t="n">
        <f aca="false">SUMPRODUCT('5N inverse'!$A$19:$Y$19,'5N mesh'!$B$37:$Z$37,$E1096:$AC1096)+'5N inverse'!$A$19*$C1097/Setup!$B$17+INDEX('5N inverse'!$A$19:$Y$19,1,'5N mesh'!$B$7+1)*Setup!$B$22</f>
        <v>0</v>
      </c>
      <c r="V1097" s="0" t="n">
        <f aca="false">SUMPRODUCT('5N inverse'!$A$20:$Y$20,'5N mesh'!$B$37:$Z$37,$E1096:$AC1096)+'5N inverse'!$A$20*$C1097/Setup!$B$17+INDEX('5N inverse'!$A$20:$Y$20,1,'5N mesh'!$B$7+1)*Setup!$B$22</f>
        <v>0</v>
      </c>
      <c r="W1097" s="0" t="n">
        <f aca="false">SUMPRODUCT('5N inverse'!$A$21:$Y$21,'5N mesh'!$B$37:$Z$37,$E1096:$AC1096)+'5N inverse'!$A$21*$C1097/Setup!$B$17+INDEX('5N inverse'!$A$21:$Y$21,1,'5N mesh'!$B$7+1)*Setup!$B$22</f>
        <v>0</v>
      </c>
      <c r="X1097" s="0" t="n">
        <f aca="false">SUMPRODUCT('5N inverse'!$A$22:$Y$22,'5N mesh'!$B$37:$Z$37,$E1096:$AC1096)+'5N inverse'!$A$22*$C1097/Setup!$B$17+INDEX('5N inverse'!$A$22:$Y$22,1,'5N mesh'!$B$7+1)*Setup!$B$22</f>
        <v>0</v>
      </c>
      <c r="Y1097" s="0" t="n">
        <f aca="false">SUMPRODUCT('5N inverse'!$A$23:$Y$23,'5N mesh'!$B$37:$Z$37,$E1096:$AC1096)+'5N inverse'!$A$23*$C1097/Setup!$B$17+INDEX('5N inverse'!$A$23:$Y$23,1,'5N mesh'!$B$7+1)*Setup!$B$22</f>
        <v>0</v>
      </c>
      <c r="Z1097" s="0" t="n">
        <f aca="false">SUMPRODUCT('5N inverse'!$A$24:$Y$24,'5N mesh'!$B$37:$Z$37,$E1096:$AC1096)+'5N inverse'!$A$24*$C1097/Setup!$B$17+INDEX('5N inverse'!$A$24:$Y$24,1,'5N mesh'!$B$7+1)*Setup!$B$22</f>
        <v>0</v>
      </c>
      <c r="AA1097" s="0" t="n">
        <f aca="false">SUMPRODUCT('5N inverse'!$A$25:$Y$25,'5N mesh'!$B$37:$Z$37,$E1096:$AC1096)+'5N inverse'!$A$25*$C1097/Setup!$B$17+INDEX('5N inverse'!$A$25:$Y$25,1,'5N mesh'!$B$7+1)*Setup!$B$22</f>
        <v>0</v>
      </c>
      <c r="AB1097" s="0" t="n">
        <f aca="false">SUMPRODUCT('5N inverse'!$A$26:$Y$26,'5N mesh'!$B$37:$Z$37,$E1096:$AC1096)+'5N inverse'!$A$26*$C1097/Setup!$B$17+INDEX('5N inverse'!$A$26:$Y$26,1,'5N mesh'!$B$7+1)*Setup!$B$22</f>
        <v>0</v>
      </c>
      <c r="AC1097" s="0" t="n">
        <f aca="false">SUMPRODUCT('5N inverse'!$A$27:$Y$27,'5N mesh'!$B$37:$Z$37,$E1096:$AC1096)+'5N inverse'!$A$27*$C1097/Setup!$B$17+INDEX('5N inverse'!$A$27:$Y$27,1,'5N mesh'!$B$7+1)*Setup!$B$22</f>
        <v>0</v>
      </c>
    </row>
    <row r="1098" customFormat="false" ht="15" hidden="false" customHeight="false" outlineLevel="0" collapsed="false">
      <c r="A1098" s="0" t="n">
        <v>1093</v>
      </c>
      <c r="B1098" s="0" t="n">
        <f aca="false">A1098*Setup!$B$11/3600</f>
        <v>91.0833333333333</v>
      </c>
      <c r="C1098" s="0" t="n">
        <f aca="false">Setup!$B$7+Setup!$B$8*COS(2*PI()*(B1098-Setup!$B$9)/24)</f>
        <v>26.7660522231291</v>
      </c>
      <c r="D1098" s="0" t="n">
        <f aca="false">(C1098-E1098)/Setup!$B$17</f>
        <v>7.80489871789519</v>
      </c>
      <c r="E1098" s="0" t="n">
        <f aca="false">SUMPRODUCT('5N inverse'!$A$3:$Y$3,'5N mesh'!$B$37:$Z$37,$E1097:$AC1097)+'5N inverse'!$A$3*$C1098/Setup!$B$17+INDEX('5N inverse'!$A$3:$Y$3,1,'5N mesh'!$B$7+1)*Setup!$B$22</f>
        <v>25.7514153898027</v>
      </c>
      <c r="F1098" s="0" t="n">
        <f aca="false">SUMPRODUCT('5N inverse'!$A$4:$Y$4,'5N mesh'!$B$37:$Z$37,$E1097:$AC1097)+'5N inverse'!$A$4*$C1098/Setup!$B$17+INDEX('5N inverse'!$A$4:$Y$4,1,'5N mesh'!$B$7+1)*Setup!$B$22</f>
        <v>23.9739248679631</v>
      </c>
      <c r="G1098" s="0" t="n">
        <f aca="false">SUMPRODUCT('5N inverse'!$A$5:$Y$5,'5N mesh'!$B$37:$Z$37,$E1097:$AC1097)+'5N inverse'!$A$5*$C1098/Setup!$B$17+INDEX('5N inverse'!$A$5:$Y$5,1,'5N mesh'!$B$7+1)*Setup!$B$22</f>
        <v>20.4189438242837</v>
      </c>
      <c r="H1098" s="0" t="n">
        <f aca="false">SUMPRODUCT('5N inverse'!$A$6:$Y$6,'5N mesh'!$B$37:$Z$37,$E1097:$AC1097)+'5N inverse'!$A$6*$C1098/Setup!$B$17+INDEX('5N inverse'!$A$6:$Y$6,1,'5N mesh'!$B$7+1)*Setup!$B$22</f>
        <v>16.8639627806044</v>
      </c>
      <c r="I1098" s="0" t="n">
        <f aca="false">SUMPRODUCT('5N inverse'!$A$7:$Y$7,'5N mesh'!$B$37:$Z$37,$E1097:$AC1097)+'5N inverse'!$A$7*$C1098/Setup!$B$17+INDEX('5N inverse'!$A$7:$Y$7,1,'5N mesh'!$B$7+1)*Setup!$B$22</f>
        <v>15.0864722587648</v>
      </c>
      <c r="J1098" s="0" t="n">
        <f aca="false">SUMPRODUCT('5N inverse'!$A$8:$Y$8,'5N mesh'!$B$37:$Z$37,$E1097:$AC1097)+'5N inverse'!$A$8*$C1098/Setup!$B$17+INDEX('5N inverse'!$A$8:$Y$8,1,'5N mesh'!$B$7+1)*Setup!$B$22</f>
        <v>0</v>
      </c>
      <c r="K1098" s="0" t="n">
        <f aca="false">SUMPRODUCT('5N inverse'!$A$9:$Y$9,'5N mesh'!$B$37:$Z$37,$E1097:$AC1097)+'5N inverse'!$A$9*$C1098/Setup!$B$17+INDEX('5N inverse'!$A$9:$Y$9,1,'5N mesh'!$B$7+1)*Setup!$B$22</f>
        <v>0</v>
      </c>
      <c r="L1098" s="0" t="n">
        <f aca="false">SUMPRODUCT('5N inverse'!$A$10:$Y$10,'5N mesh'!$B$37:$Z$37,$E1097:$AC1097)+'5N inverse'!$A$10*$C1098/Setup!$B$17+INDEX('5N inverse'!$A$10:$Y$10,1,'5N mesh'!$B$7+1)*Setup!$B$22</f>
        <v>0</v>
      </c>
      <c r="M1098" s="0" t="n">
        <f aca="false">SUMPRODUCT('5N inverse'!$A$11:$Y$11,'5N mesh'!$B$37:$Z$37,$E1097:$AC1097)+'5N inverse'!$A$11*$C1098/Setup!$B$17+INDEX('5N inverse'!$A$11:$Y$11,1,'5N mesh'!$B$7+1)*Setup!$B$22</f>
        <v>0</v>
      </c>
      <c r="N1098" s="0" t="n">
        <f aca="false">SUMPRODUCT('5N inverse'!$A$12:$Y$12,'5N mesh'!$B$37:$Z$37,$E1097:$AC1097)+'5N inverse'!$A$12*$C1098/Setup!$B$17+INDEX('5N inverse'!$A$12:$Y$12,1,'5N mesh'!$B$7+1)*Setup!$B$22</f>
        <v>0</v>
      </c>
      <c r="O1098" s="0" t="n">
        <f aca="false">SUMPRODUCT('5N inverse'!$A$13:$Y$13,'5N mesh'!$B$37:$Z$37,$E1097:$AC1097)+'5N inverse'!$A$13*$C1098/Setup!$B$17+INDEX('5N inverse'!$A$13:$Y$13,1,'5N mesh'!$B$7+1)*Setup!$B$22</f>
        <v>0</v>
      </c>
      <c r="P1098" s="0" t="n">
        <f aca="false">SUMPRODUCT('5N inverse'!$A$14:$Y$14,'5N mesh'!$B$37:$Z$37,$E1097:$AC1097)+'5N inverse'!$A$14*$C1098/Setup!$B$17+INDEX('5N inverse'!$A$14:$Y$14,1,'5N mesh'!$B$7+1)*Setup!$B$22</f>
        <v>0</v>
      </c>
      <c r="Q1098" s="0" t="n">
        <f aca="false">SUMPRODUCT('5N inverse'!$A$15:$Y$15,'5N mesh'!$B$37:$Z$37,$E1097:$AC1097)+'5N inverse'!$A$15*$C1098/Setup!$B$17+INDEX('5N inverse'!$A$15:$Y$15,1,'5N mesh'!$B$7+1)*Setup!$B$22</f>
        <v>0</v>
      </c>
      <c r="R1098" s="0" t="n">
        <f aca="false">SUMPRODUCT('5N inverse'!$A$16:$Y$16,'5N mesh'!$B$37:$Z$37,$E1097:$AC1097)+'5N inverse'!$A$16*$C1098/Setup!$B$17+INDEX('5N inverse'!$A$16:$Y$16,1,'5N mesh'!$B$7+1)*Setup!$B$22</f>
        <v>0</v>
      </c>
      <c r="S1098" s="0" t="n">
        <f aca="false">SUMPRODUCT('5N inverse'!$A$17:$Y$17,'5N mesh'!$B$37:$Z$37,$E1097:$AC1097)+'5N inverse'!$A$17*$C1098/Setup!$B$17+INDEX('5N inverse'!$A$17:$Y$17,1,'5N mesh'!$B$7+1)*Setup!$B$22</f>
        <v>0</v>
      </c>
      <c r="T1098" s="0" t="n">
        <f aca="false">SUMPRODUCT('5N inverse'!$A$18:$Y$18,'5N mesh'!$B$37:$Z$37,$E1097:$AC1097)+'5N inverse'!$A$18*$C1098/Setup!$B$17+INDEX('5N inverse'!$A$18:$Y$18,1,'5N mesh'!$B$7+1)*Setup!$B$22</f>
        <v>0</v>
      </c>
      <c r="U1098" s="0" t="n">
        <f aca="false">SUMPRODUCT('5N inverse'!$A$19:$Y$19,'5N mesh'!$B$37:$Z$37,$E1097:$AC1097)+'5N inverse'!$A$19*$C1098/Setup!$B$17+INDEX('5N inverse'!$A$19:$Y$19,1,'5N mesh'!$B$7+1)*Setup!$B$22</f>
        <v>0</v>
      </c>
      <c r="V1098" s="0" t="n">
        <f aca="false">SUMPRODUCT('5N inverse'!$A$20:$Y$20,'5N mesh'!$B$37:$Z$37,$E1097:$AC1097)+'5N inverse'!$A$20*$C1098/Setup!$B$17+INDEX('5N inverse'!$A$20:$Y$20,1,'5N mesh'!$B$7+1)*Setup!$B$22</f>
        <v>0</v>
      </c>
      <c r="W1098" s="0" t="n">
        <f aca="false">SUMPRODUCT('5N inverse'!$A$21:$Y$21,'5N mesh'!$B$37:$Z$37,$E1097:$AC1097)+'5N inverse'!$A$21*$C1098/Setup!$B$17+INDEX('5N inverse'!$A$21:$Y$21,1,'5N mesh'!$B$7+1)*Setup!$B$22</f>
        <v>0</v>
      </c>
      <c r="X1098" s="0" t="n">
        <f aca="false">SUMPRODUCT('5N inverse'!$A$22:$Y$22,'5N mesh'!$B$37:$Z$37,$E1097:$AC1097)+'5N inverse'!$A$22*$C1098/Setup!$B$17+INDEX('5N inverse'!$A$22:$Y$22,1,'5N mesh'!$B$7+1)*Setup!$B$22</f>
        <v>0</v>
      </c>
      <c r="Y1098" s="0" t="n">
        <f aca="false">SUMPRODUCT('5N inverse'!$A$23:$Y$23,'5N mesh'!$B$37:$Z$37,$E1097:$AC1097)+'5N inverse'!$A$23*$C1098/Setup!$B$17+INDEX('5N inverse'!$A$23:$Y$23,1,'5N mesh'!$B$7+1)*Setup!$B$22</f>
        <v>0</v>
      </c>
      <c r="Z1098" s="0" t="n">
        <f aca="false">SUMPRODUCT('5N inverse'!$A$24:$Y$24,'5N mesh'!$B$37:$Z$37,$E1097:$AC1097)+'5N inverse'!$A$24*$C1098/Setup!$B$17+INDEX('5N inverse'!$A$24:$Y$24,1,'5N mesh'!$B$7+1)*Setup!$B$22</f>
        <v>0</v>
      </c>
      <c r="AA1098" s="0" t="n">
        <f aca="false">SUMPRODUCT('5N inverse'!$A$25:$Y$25,'5N mesh'!$B$37:$Z$37,$E1097:$AC1097)+'5N inverse'!$A$25*$C1098/Setup!$B$17+INDEX('5N inverse'!$A$25:$Y$25,1,'5N mesh'!$B$7+1)*Setup!$B$22</f>
        <v>0</v>
      </c>
      <c r="AB1098" s="0" t="n">
        <f aca="false">SUMPRODUCT('5N inverse'!$A$26:$Y$26,'5N mesh'!$B$37:$Z$37,$E1097:$AC1097)+'5N inverse'!$A$26*$C1098/Setup!$B$17+INDEX('5N inverse'!$A$26:$Y$26,1,'5N mesh'!$B$7+1)*Setup!$B$22</f>
        <v>0</v>
      </c>
      <c r="AC1098" s="0" t="n">
        <f aca="false">SUMPRODUCT('5N inverse'!$A$27:$Y$27,'5N mesh'!$B$37:$Z$37,$E1097:$AC1097)+'5N inverse'!$A$27*$C1098/Setup!$B$17+INDEX('5N inverse'!$A$27:$Y$27,1,'5N mesh'!$B$7+1)*Setup!$B$22</f>
        <v>0</v>
      </c>
    </row>
    <row r="1099" customFormat="false" ht="15" hidden="false" customHeight="false" outlineLevel="0" collapsed="false">
      <c r="A1099" s="0" t="n">
        <v>1094</v>
      </c>
      <c r="B1099" s="0" t="n">
        <f aca="false">A1099*Setup!$B$11/3600</f>
        <v>91.1666666666667</v>
      </c>
      <c r="C1099" s="0" t="n">
        <f aca="false">Setup!$B$7+Setup!$B$8*COS(2*PI()*(B1099-Setup!$B$9)/24)</f>
        <v>26.7023608304626</v>
      </c>
      <c r="D1099" s="0" t="n">
        <f aca="false">(C1099-E1099)/Setup!$B$17</f>
        <v>7.24991561193589</v>
      </c>
      <c r="E1099" s="0" t="n">
        <f aca="false">SUMPRODUCT('5N inverse'!$A$3:$Y$3,'5N mesh'!$B$37:$Z$37,$E1098:$AC1098)+'5N inverse'!$A$3*$C1099/Setup!$B$17+INDEX('5N inverse'!$A$3:$Y$3,1,'5N mesh'!$B$7+1)*Setup!$B$22</f>
        <v>25.759871800911</v>
      </c>
      <c r="F1099" s="0" t="n">
        <f aca="false">SUMPRODUCT('5N inverse'!$A$4:$Y$4,'5N mesh'!$B$37:$Z$37,$E1098:$AC1098)+'5N inverse'!$A$4*$C1099/Setup!$B$17+INDEX('5N inverse'!$A$4:$Y$4,1,'5N mesh'!$B$7+1)*Setup!$B$22</f>
        <v>23.9810060730914</v>
      </c>
      <c r="G1099" s="0" t="n">
        <f aca="false">SUMPRODUCT('5N inverse'!$A$5:$Y$5,'5N mesh'!$B$37:$Z$37,$E1098:$AC1098)+'5N inverse'!$A$5*$C1099/Setup!$B$17+INDEX('5N inverse'!$A$5:$Y$5,1,'5N mesh'!$B$7+1)*Setup!$B$22</f>
        <v>20.4232746174523</v>
      </c>
      <c r="H1099" s="0" t="n">
        <f aca="false">SUMPRODUCT('5N inverse'!$A$6:$Y$6,'5N mesh'!$B$37:$Z$37,$E1098:$AC1098)+'5N inverse'!$A$6*$C1099/Setup!$B$17+INDEX('5N inverse'!$A$6:$Y$6,1,'5N mesh'!$B$7+1)*Setup!$B$22</f>
        <v>16.8655431618132</v>
      </c>
      <c r="I1099" s="0" t="n">
        <f aca="false">SUMPRODUCT('5N inverse'!$A$7:$Y$7,'5N mesh'!$B$37:$Z$37,$E1098:$AC1098)+'5N inverse'!$A$7*$C1099/Setup!$B$17+INDEX('5N inverse'!$A$7:$Y$7,1,'5N mesh'!$B$7+1)*Setup!$B$22</f>
        <v>15.0866774339937</v>
      </c>
      <c r="J1099" s="0" t="n">
        <f aca="false">SUMPRODUCT('5N inverse'!$A$8:$Y$8,'5N mesh'!$B$37:$Z$37,$E1098:$AC1098)+'5N inverse'!$A$8*$C1099/Setup!$B$17+INDEX('5N inverse'!$A$8:$Y$8,1,'5N mesh'!$B$7+1)*Setup!$B$22</f>
        <v>0</v>
      </c>
      <c r="K1099" s="0" t="n">
        <f aca="false">SUMPRODUCT('5N inverse'!$A$9:$Y$9,'5N mesh'!$B$37:$Z$37,$E1098:$AC1098)+'5N inverse'!$A$9*$C1099/Setup!$B$17+INDEX('5N inverse'!$A$9:$Y$9,1,'5N mesh'!$B$7+1)*Setup!$B$22</f>
        <v>0</v>
      </c>
      <c r="L1099" s="0" t="n">
        <f aca="false">SUMPRODUCT('5N inverse'!$A$10:$Y$10,'5N mesh'!$B$37:$Z$37,$E1098:$AC1098)+'5N inverse'!$A$10*$C1099/Setup!$B$17+INDEX('5N inverse'!$A$10:$Y$10,1,'5N mesh'!$B$7+1)*Setup!$B$22</f>
        <v>0</v>
      </c>
      <c r="M1099" s="0" t="n">
        <f aca="false">SUMPRODUCT('5N inverse'!$A$11:$Y$11,'5N mesh'!$B$37:$Z$37,$E1098:$AC1098)+'5N inverse'!$A$11*$C1099/Setup!$B$17+INDEX('5N inverse'!$A$11:$Y$11,1,'5N mesh'!$B$7+1)*Setup!$B$22</f>
        <v>0</v>
      </c>
      <c r="N1099" s="0" t="n">
        <f aca="false">SUMPRODUCT('5N inverse'!$A$12:$Y$12,'5N mesh'!$B$37:$Z$37,$E1098:$AC1098)+'5N inverse'!$A$12*$C1099/Setup!$B$17+INDEX('5N inverse'!$A$12:$Y$12,1,'5N mesh'!$B$7+1)*Setup!$B$22</f>
        <v>0</v>
      </c>
      <c r="O1099" s="0" t="n">
        <f aca="false">SUMPRODUCT('5N inverse'!$A$13:$Y$13,'5N mesh'!$B$37:$Z$37,$E1098:$AC1098)+'5N inverse'!$A$13*$C1099/Setup!$B$17+INDEX('5N inverse'!$A$13:$Y$13,1,'5N mesh'!$B$7+1)*Setup!$B$22</f>
        <v>0</v>
      </c>
      <c r="P1099" s="0" t="n">
        <f aca="false">SUMPRODUCT('5N inverse'!$A$14:$Y$14,'5N mesh'!$B$37:$Z$37,$E1098:$AC1098)+'5N inverse'!$A$14*$C1099/Setup!$B$17+INDEX('5N inverse'!$A$14:$Y$14,1,'5N mesh'!$B$7+1)*Setup!$B$22</f>
        <v>0</v>
      </c>
      <c r="Q1099" s="0" t="n">
        <f aca="false">SUMPRODUCT('5N inverse'!$A$15:$Y$15,'5N mesh'!$B$37:$Z$37,$E1098:$AC1098)+'5N inverse'!$A$15*$C1099/Setup!$B$17+INDEX('5N inverse'!$A$15:$Y$15,1,'5N mesh'!$B$7+1)*Setup!$B$22</f>
        <v>0</v>
      </c>
      <c r="R1099" s="0" t="n">
        <f aca="false">SUMPRODUCT('5N inverse'!$A$16:$Y$16,'5N mesh'!$B$37:$Z$37,$E1098:$AC1098)+'5N inverse'!$A$16*$C1099/Setup!$B$17+INDEX('5N inverse'!$A$16:$Y$16,1,'5N mesh'!$B$7+1)*Setup!$B$22</f>
        <v>0</v>
      </c>
      <c r="S1099" s="0" t="n">
        <f aca="false">SUMPRODUCT('5N inverse'!$A$17:$Y$17,'5N mesh'!$B$37:$Z$37,$E1098:$AC1098)+'5N inverse'!$A$17*$C1099/Setup!$B$17+INDEX('5N inverse'!$A$17:$Y$17,1,'5N mesh'!$B$7+1)*Setup!$B$22</f>
        <v>0</v>
      </c>
      <c r="T1099" s="0" t="n">
        <f aca="false">SUMPRODUCT('5N inverse'!$A$18:$Y$18,'5N mesh'!$B$37:$Z$37,$E1098:$AC1098)+'5N inverse'!$A$18*$C1099/Setup!$B$17+INDEX('5N inverse'!$A$18:$Y$18,1,'5N mesh'!$B$7+1)*Setup!$B$22</f>
        <v>0</v>
      </c>
      <c r="U1099" s="0" t="n">
        <f aca="false">SUMPRODUCT('5N inverse'!$A$19:$Y$19,'5N mesh'!$B$37:$Z$37,$E1098:$AC1098)+'5N inverse'!$A$19*$C1099/Setup!$B$17+INDEX('5N inverse'!$A$19:$Y$19,1,'5N mesh'!$B$7+1)*Setup!$B$22</f>
        <v>0</v>
      </c>
      <c r="V1099" s="0" t="n">
        <f aca="false">SUMPRODUCT('5N inverse'!$A$20:$Y$20,'5N mesh'!$B$37:$Z$37,$E1098:$AC1098)+'5N inverse'!$A$20*$C1099/Setup!$B$17+INDEX('5N inverse'!$A$20:$Y$20,1,'5N mesh'!$B$7+1)*Setup!$B$22</f>
        <v>0</v>
      </c>
      <c r="W1099" s="0" t="n">
        <f aca="false">SUMPRODUCT('5N inverse'!$A$21:$Y$21,'5N mesh'!$B$37:$Z$37,$E1098:$AC1098)+'5N inverse'!$A$21*$C1099/Setup!$B$17+INDEX('5N inverse'!$A$21:$Y$21,1,'5N mesh'!$B$7+1)*Setup!$B$22</f>
        <v>0</v>
      </c>
      <c r="X1099" s="0" t="n">
        <f aca="false">SUMPRODUCT('5N inverse'!$A$22:$Y$22,'5N mesh'!$B$37:$Z$37,$E1098:$AC1098)+'5N inverse'!$A$22*$C1099/Setup!$B$17+INDEX('5N inverse'!$A$22:$Y$22,1,'5N mesh'!$B$7+1)*Setup!$B$22</f>
        <v>0</v>
      </c>
      <c r="Y1099" s="0" t="n">
        <f aca="false">SUMPRODUCT('5N inverse'!$A$23:$Y$23,'5N mesh'!$B$37:$Z$37,$E1098:$AC1098)+'5N inverse'!$A$23*$C1099/Setup!$B$17+INDEX('5N inverse'!$A$23:$Y$23,1,'5N mesh'!$B$7+1)*Setup!$B$22</f>
        <v>0</v>
      </c>
      <c r="Z1099" s="0" t="n">
        <f aca="false">SUMPRODUCT('5N inverse'!$A$24:$Y$24,'5N mesh'!$B$37:$Z$37,$E1098:$AC1098)+'5N inverse'!$A$24*$C1099/Setup!$B$17+INDEX('5N inverse'!$A$24:$Y$24,1,'5N mesh'!$B$7+1)*Setup!$B$22</f>
        <v>0</v>
      </c>
      <c r="AA1099" s="0" t="n">
        <f aca="false">SUMPRODUCT('5N inverse'!$A$25:$Y$25,'5N mesh'!$B$37:$Z$37,$E1098:$AC1098)+'5N inverse'!$A$25*$C1099/Setup!$B$17+INDEX('5N inverse'!$A$25:$Y$25,1,'5N mesh'!$B$7+1)*Setup!$B$22</f>
        <v>0</v>
      </c>
      <c r="AB1099" s="0" t="n">
        <f aca="false">SUMPRODUCT('5N inverse'!$A$26:$Y$26,'5N mesh'!$B$37:$Z$37,$E1098:$AC1098)+'5N inverse'!$A$26*$C1099/Setup!$B$17+INDEX('5N inverse'!$A$26:$Y$26,1,'5N mesh'!$B$7+1)*Setup!$B$22</f>
        <v>0</v>
      </c>
      <c r="AC1099" s="0" t="n">
        <f aca="false">SUMPRODUCT('5N inverse'!$A$27:$Y$27,'5N mesh'!$B$37:$Z$37,$E1098:$AC1098)+'5N inverse'!$A$27*$C1099/Setup!$B$17+INDEX('5N inverse'!$A$27:$Y$27,1,'5N mesh'!$B$7+1)*Setup!$B$22</f>
        <v>0</v>
      </c>
    </row>
    <row r="1100" customFormat="false" ht="15" hidden="false" customHeight="false" outlineLevel="0" collapsed="false">
      <c r="A1100" s="0" t="n">
        <v>1095</v>
      </c>
      <c r="B1100" s="0" t="n">
        <f aca="false">A1100*Setup!$B$11/3600</f>
        <v>91.25</v>
      </c>
      <c r="C1100" s="0" t="n">
        <f aca="false">Setup!$B$7+Setup!$B$8*COS(2*PI()*(B1100-Setup!$B$9)/24)</f>
        <v>26.6373832604003</v>
      </c>
      <c r="D1100" s="0" t="n">
        <f aca="false">(C1100-E1100)/Setup!$B$17</f>
        <v>6.69236767855798</v>
      </c>
      <c r="E1100" s="0" t="n">
        <f aca="false">SUMPRODUCT('5N inverse'!$A$3:$Y$3,'5N mesh'!$B$37:$Z$37,$E1099:$AC1099)+'5N inverse'!$A$3*$C1100/Setup!$B$17+INDEX('5N inverse'!$A$3:$Y$3,1,'5N mesh'!$B$7+1)*Setup!$B$22</f>
        <v>25.7673754621877</v>
      </c>
      <c r="F1100" s="0" t="n">
        <f aca="false">SUMPRODUCT('5N inverse'!$A$4:$Y$4,'5N mesh'!$B$37:$Z$37,$E1099:$AC1099)+'5N inverse'!$A$4*$C1100/Setup!$B$17+INDEX('5N inverse'!$A$4:$Y$4,1,'5N mesh'!$B$7+1)*Setup!$B$22</f>
        <v>23.9872923491834</v>
      </c>
      <c r="G1100" s="0" t="n">
        <f aca="false">SUMPRODUCT('5N inverse'!$A$5:$Y$5,'5N mesh'!$B$37:$Z$37,$E1099:$AC1099)+'5N inverse'!$A$5*$C1100/Setup!$B$17+INDEX('5N inverse'!$A$5:$Y$5,1,'5N mesh'!$B$7+1)*Setup!$B$22</f>
        <v>20.4271261231746</v>
      </c>
      <c r="H1100" s="0" t="n">
        <f aca="false">SUMPRODUCT('5N inverse'!$A$6:$Y$6,'5N mesh'!$B$37:$Z$37,$E1099:$AC1099)+'5N inverse'!$A$6*$C1100/Setup!$B$17+INDEX('5N inverse'!$A$6:$Y$6,1,'5N mesh'!$B$7+1)*Setup!$B$22</f>
        <v>16.8669598971659</v>
      </c>
      <c r="I1100" s="0" t="n">
        <f aca="false">SUMPRODUCT('5N inverse'!$A$7:$Y$7,'5N mesh'!$B$37:$Z$37,$E1099:$AC1099)+'5N inverse'!$A$7*$C1100/Setup!$B$17+INDEX('5N inverse'!$A$7:$Y$7,1,'5N mesh'!$B$7+1)*Setup!$B$22</f>
        <v>15.0868767841615</v>
      </c>
      <c r="J1100" s="0" t="n">
        <f aca="false">SUMPRODUCT('5N inverse'!$A$8:$Y$8,'5N mesh'!$B$37:$Z$37,$E1099:$AC1099)+'5N inverse'!$A$8*$C1100/Setup!$B$17+INDEX('5N inverse'!$A$8:$Y$8,1,'5N mesh'!$B$7+1)*Setup!$B$22</f>
        <v>0</v>
      </c>
      <c r="K1100" s="0" t="n">
        <f aca="false">SUMPRODUCT('5N inverse'!$A$9:$Y$9,'5N mesh'!$B$37:$Z$37,$E1099:$AC1099)+'5N inverse'!$A$9*$C1100/Setup!$B$17+INDEX('5N inverse'!$A$9:$Y$9,1,'5N mesh'!$B$7+1)*Setup!$B$22</f>
        <v>0</v>
      </c>
      <c r="L1100" s="0" t="n">
        <f aca="false">SUMPRODUCT('5N inverse'!$A$10:$Y$10,'5N mesh'!$B$37:$Z$37,$E1099:$AC1099)+'5N inverse'!$A$10*$C1100/Setup!$B$17+INDEX('5N inverse'!$A$10:$Y$10,1,'5N mesh'!$B$7+1)*Setup!$B$22</f>
        <v>0</v>
      </c>
      <c r="M1100" s="0" t="n">
        <f aca="false">SUMPRODUCT('5N inverse'!$A$11:$Y$11,'5N mesh'!$B$37:$Z$37,$E1099:$AC1099)+'5N inverse'!$A$11*$C1100/Setup!$B$17+INDEX('5N inverse'!$A$11:$Y$11,1,'5N mesh'!$B$7+1)*Setup!$B$22</f>
        <v>0</v>
      </c>
      <c r="N1100" s="0" t="n">
        <f aca="false">SUMPRODUCT('5N inverse'!$A$12:$Y$12,'5N mesh'!$B$37:$Z$37,$E1099:$AC1099)+'5N inverse'!$A$12*$C1100/Setup!$B$17+INDEX('5N inverse'!$A$12:$Y$12,1,'5N mesh'!$B$7+1)*Setup!$B$22</f>
        <v>0</v>
      </c>
      <c r="O1100" s="0" t="n">
        <f aca="false">SUMPRODUCT('5N inverse'!$A$13:$Y$13,'5N mesh'!$B$37:$Z$37,$E1099:$AC1099)+'5N inverse'!$A$13*$C1100/Setup!$B$17+INDEX('5N inverse'!$A$13:$Y$13,1,'5N mesh'!$B$7+1)*Setup!$B$22</f>
        <v>0</v>
      </c>
      <c r="P1100" s="0" t="n">
        <f aca="false">SUMPRODUCT('5N inverse'!$A$14:$Y$14,'5N mesh'!$B$37:$Z$37,$E1099:$AC1099)+'5N inverse'!$A$14*$C1100/Setup!$B$17+INDEX('5N inverse'!$A$14:$Y$14,1,'5N mesh'!$B$7+1)*Setup!$B$22</f>
        <v>0</v>
      </c>
      <c r="Q1100" s="0" t="n">
        <f aca="false">SUMPRODUCT('5N inverse'!$A$15:$Y$15,'5N mesh'!$B$37:$Z$37,$E1099:$AC1099)+'5N inverse'!$A$15*$C1100/Setup!$B$17+INDEX('5N inverse'!$A$15:$Y$15,1,'5N mesh'!$B$7+1)*Setup!$B$22</f>
        <v>0</v>
      </c>
      <c r="R1100" s="0" t="n">
        <f aca="false">SUMPRODUCT('5N inverse'!$A$16:$Y$16,'5N mesh'!$B$37:$Z$37,$E1099:$AC1099)+'5N inverse'!$A$16*$C1100/Setup!$B$17+INDEX('5N inverse'!$A$16:$Y$16,1,'5N mesh'!$B$7+1)*Setup!$B$22</f>
        <v>0</v>
      </c>
      <c r="S1100" s="0" t="n">
        <f aca="false">SUMPRODUCT('5N inverse'!$A$17:$Y$17,'5N mesh'!$B$37:$Z$37,$E1099:$AC1099)+'5N inverse'!$A$17*$C1100/Setup!$B$17+INDEX('5N inverse'!$A$17:$Y$17,1,'5N mesh'!$B$7+1)*Setup!$B$22</f>
        <v>0</v>
      </c>
      <c r="T1100" s="0" t="n">
        <f aca="false">SUMPRODUCT('5N inverse'!$A$18:$Y$18,'5N mesh'!$B$37:$Z$37,$E1099:$AC1099)+'5N inverse'!$A$18*$C1100/Setup!$B$17+INDEX('5N inverse'!$A$18:$Y$18,1,'5N mesh'!$B$7+1)*Setup!$B$22</f>
        <v>0</v>
      </c>
      <c r="U1100" s="0" t="n">
        <f aca="false">SUMPRODUCT('5N inverse'!$A$19:$Y$19,'5N mesh'!$B$37:$Z$37,$E1099:$AC1099)+'5N inverse'!$A$19*$C1100/Setup!$B$17+INDEX('5N inverse'!$A$19:$Y$19,1,'5N mesh'!$B$7+1)*Setup!$B$22</f>
        <v>0</v>
      </c>
      <c r="V1100" s="0" t="n">
        <f aca="false">SUMPRODUCT('5N inverse'!$A$20:$Y$20,'5N mesh'!$B$37:$Z$37,$E1099:$AC1099)+'5N inverse'!$A$20*$C1100/Setup!$B$17+INDEX('5N inverse'!$A$20:$Y$20,1,'5N mesh'!$B$7+1)*Setup!$B$22</f>
        <v>0</v>
      </c>
      <c r="W1100" s="0" t="n">
        <f aca="false">SUMPRODUCT('5N inverse'!$A$21:$Y$21,'5N mesh'!$B$37:$Z$37,$E1099:$AC1099)+'5N inverse'!$A$21*$C1100/Setup!$B$17+INDEX('5N inverse'!$A$21:$Y$21,1,'5N mesh'!$B$7+1)*Setup!$B$22</f>
        <v>0</v>
      </c>
      <c r="X1100" s="0" t="n">
        <f aca="false">SUMPRODUCT('5N inverse'!$A$22:$Y$22,'5N mesh'!$B$37:$Z$37,$E1099:$AC1099)+'5N inverse'!$A$22*$C1100/Setup!$B$17+INDEX('5N inverse'!$A$22:$Y$22,1,'5N mesh'!$B$7+1)*Setup!$B$22</f>
        <v>0</v>
      </c>
      <c r="Y1100" s="0" t="n">
        <f aca="false">SUMPRODUCT('5N inverse'!$A$23:$Y$23,'5N mesh'!$B$37:$Z$37,$E1099:$AC1099)+'5N inverse'!$A$23*$C1100/Setup!$B$17+INDEX('5N inverse'!$A$23:$Y$23,1,'5N mesh'!$B$7+1)*Setup!$B$22</f>
        <v>0</v>
      </c>
      <c r="Z1100" s="0" t="n">
        <f aca="false">SUMPRODUCT('5N inverse'!$A$24:$Y$24,'5N mesh'!$B$37:$Z$37,$E1099:$AC1099)+'5N inverse'!$A$24*$C1100/Setup!$B$17+INDEX('5N inverse'!$A$24:$Y$24,1,'5N mesh'!$B$7+1)*Setup!$B$22</f>
        <v>0</v>
      </c>
      <c r="AA1100" s="0" t="n">
        <f aca="false">SUMPRODUCT('5N inverse'!$A$25:$Y$25,'5N mesh'!$B$37:$Z$37,$E1099:$AC1099)+'5N inverse'!$A$25*$C1100/Setup!$B$17+INDEX('5N inverse'!$A$25:$Y$25,1,'5N mesh'!$B$7+1)*Setup!$B$22</f>
        <v>0</v>
      </c>
      <c r="AB1100" s="0" t="n">
        <f aca="false">SUMPRODUCT('5N inverse'!$A$26:$Y$26,'5N mesh'!$B$37:$Z$37,$E1099:$AC1099)+'5N inverse'!$A$26*$C1100/Setup!$B$17+INDEX('5N inverse'!$A$26:$Y$26,1,'5N mesh'!$B$7+1)*Setup!$B$22</f>
        <v>0</v>
      </c>
      <c r="AC1100" s="0" t="n">
        <f aca="false">SUMPRODUCT('5N inverse'!$A$27:$Y$27,'5N mesh'!$B$37:$Z$37,$E1099:$AC1099)+'5N inverse'!$A$27*$C1100/Setup!$B$17+INDEX('5N inverse'!$A$27:$Y$27,1,'5N mesh'!$B$7+1)*Setup!$B$22</f>
        <v>0</v>
      </c>
    </row>
    <row r="1101" customFormat="false" ht="15" hidden="false" customHeight="false" outlineLevel="0" collapsed="false">
      <c r="A1101" s="0" t="n">
        <v>1096</v>
      </c>
      <c r="B1101" s="0" t="n">
        <f aca="false">A1101*Setup!$B$11/3600</f>
        <v>91.3333333333333</v>
      </c>
      <c r="C1101" s="0" t="n">
        <f aca="false">Setup!$B$7+Setup!$B$8*COS(2*PI()*(B1101-Setup!$B$9)/24)</f>
        <v>26.5711504387462</v>
      </c>
      <c r="D1101" s="0" t="n">
        <f aca="false">(C1101-E1101)/Setup!$B$17</f>
        <v>6.13252028009758</v>
      </c>
      <c r="E1101" s="0" t="n">
        <f aca="false">SUMPRODUCT('5N inverse'!$A$3:$Y$3,'5N mesh'!$B$37:$Z$37,$E1100:$AC1100)+'5N inverse'!$A$3*$C1101/Setup!$B$17+INDEX('5N inverse'!$A$3:$Y$3,1,'5N mesh'!$B$7+1)*Setup!$B$22</f>
        <v>25.7739228023335</v>
      </c>
      <c r="F1101" s="0" t="n">
        <f aca="false">SUMPRODUCT('5N inverse'!$A$4:$Y$4,'5N mesh'!$B$37:$Z$37,$E1100:$AC1100)+'5N inverse'!$A$4*$C1101/Setup!$B$17+INDEX('5N inverse'!$A$4:$Y$4,1,'5N mesh'!$B$7+1)*Setup!$B$22</f>
        <v>23.9927807043427</v>
      </c>
      <c r="G1101" s="0" t="n">
        <f aca="false">SUMPRODUCT('5N inverse'!$A$5:$Y$5,'5N mesh'!$B$37:$Z$37,$E1100:$AC1100)+'5N inverse'!$A$5*$C1101/Setup!$B$17+INDEX('5N inverse'!$A$5:$Y$5,1,'5N mesh'!$B$7+1)*Setup!$B$22</f>
        <v>20.4304965083612</v>
      </c>
      <c r="H1101" s="0" t="n">
        <f aca="false">SUMPRODUCT('5N inverse'!$A$6:$Y$6,'5N mesh'!$B$37:$Z$37,$E1100:$AC1100)+'5N inverse'!$A$6*$C1101/Setup!$B$17+INDEX('5N inverse'!$A$6:$Y$6,1,'5N mesh'!$B$7+1)*Setup!$B$22</f>
        <v>16.8682123123797</v>
      </c>
      <c r="I1101" s="0" t="n">
        <f aca="false">SUMPRODUCT('5N inverse'!$A$7:$Y$7,'5N mesh'!$B$37:$Z$37,$E1100:$AC1100)+'5N inverse'!$A$7*$C1101/Setup!$B$17+INDEX('5N inverse'!$A$7:$Y$7,1,'5N mesh'!$B$7+1)*Setup!$B$22</f>
        <v>15.0870702143889</v>
      </c>
      <c r="J1101" s="0" t="n">
        <f aca="false">SUMPRODUCT('5N inverse'!$A$8:$Y$8,'5N mesh'!$B$37:$Z$37,$E1100:$AC1100)+'5N inverse'!$A$8*$C1101/Setup!$B$17+INDEX('5N inverse'!$A$8:$Y$8,1,'5N mesh'!$B$7+1)*Setup!$B$22</f>
        <v>0</v>
      </c>
      <c r="K1101" s="0" t="n">
        <f aca="false">SUMPRODUCT('5N inverse'!$A$9:$Y$9,'5N mesh'!$B$37:$Z$37,$E1100:$AC1100)+'5N inverse'!$A$9*$C1101/Setup!$B$17+INDEX('5N inverse'!$A$9:$Y$9,1,'5N mesh'!$B$7+1)*Setup!$B$22</f>
        <v>0</v>
      </c>
      <c r="L1101" s="0" t="n">
        <f aca="false">SUMPRODUCT('5N inverse'!$A$10:$Y$10,'5N mesh'!$B$37:$Z$37,$E1100:$AC1100)+'5N inverse'!$A$10*$C1101/Setup!$B$17+INDEX('5N inverse'!$A$10:$Y$10,1,'5N mesh'!$B$7+1)*Setup!$B$22</f>
        <v>0</v>
      </c>
      <c r="M1101" s="0" t="n">
        <f aca="false">SUMPRODUCT('5N inverse'!$A$11:$Y$11,'5N mesh'!$B$37:$Z$37,$E1100:$AC1100)+'5N inverse'!$A$11*$C1101/Setup!$B$17+INDEX('5N inverse'!$A$11:$Y$11,1,'5N mesh'!$B$7+1)*Setup!$B$22</f>
        <v>0</v>
      </c>
      <c r="N1101" s="0" t="n">
        <f aca="false">SUMPRODUCT('5N inverse'!$A$12:$Y$12,'5N mesh'!$B$37:$Z$37,$E1100:$AC1100)+'5N inverse'!$A$12*$C1101/Setup!$B$17+INDEX('5N inverse'!$A$12:$Y$12,1,'5N mesh'!$B$7+1)*Setup!$B$22</f>
        <v>0</v>
      </c>
      <c r="O1101" s="0" t="n">
        <f aca="false">SUMPRODUCT('5N inverse'!$A$13:$Y$13,'5N mesh'!$B$37:$Z$37,$E1100:$AC1100)+'5N inverse'!$A$13*$C1101/Setup!$B$17+INDEX('5N inverse'!$A$13:$Y$13,1,'5N mesh'!$B$7+1)*Setup!$B$22</f>
        <v>0</v>
      </c>
      <c r="P1101" s="0" t="n">
        <f aca="false">SUMPRODUCT('5N inverse'!$A$14:$Y$14,'5N mesh'!$B$37:$Z$37,$E1100:$AC1100)+'5N inverse'!$A$14*$C1101/Setup!$B$17+INDEX('5N inverse'!$A$14:$Y$14,1,'5N mesh'!$B$7+1)*Setup!$B$22</f>
        <v>0</v>
      </c>
      <c r="Q1101" s="0" t="n">
        <f aca="false">SUMPRODUCT('5N inverse'!$A$15:$Y$15,'5N mesh'!$B$37:$Z$37,$E1100:$AC1100)+'5N inverse'!$A$15*$C1101/Setup!$B$17+INDEX('5N inverse'!$A$15:$Y$15,1,'5N mesh'!$B$7+1)*Setup!$B$22</f>
        <v>0</v>
      </c>
      <c r="R1101" s="0" t="n">
        <f aca="false">SUMPRODUCT('5N inverse'!$A$16:$Y$16,'5N mesh'!$B$37:$Z$37,$E1100:$AC1100)+'5N inverse'!$A$16*$C1101/Setup!$B$17+INDEX('5N inverse'!$A$16:$Y$16,1,'5N mesh'!$B$7+1)*Setup!$B$22</f>
        <v>0</v>
      </c>
      <c r="S1101" s="0" t="n">
        <f aca="false">SUMPRODUCT('5N inverse'!$A$17:$Y$17,'5N mesh'!$B$37:$Z$37,$E1100:$AC1100)+'5N inverse'!$A$17*$C1101/Setup!$B$17+INDEX('5N inverse'!$A$17:$Y$17,1,'5N mesh'!$B$7+1)*Setup!$B$22</f>
        <v>0</v>
      </c>
      <c r="T1101" s="0" t="n">
        <f aca="false">SUMPRODUCT('5N inverse'!$A$18:$Y$18,'5N mesh'!$B$37:$Z$37,$E1100:$AC1100)+'5N inverse'!$A$18*$C1101/Setup!$B$17+INDEX('5N inverse'!$A$18:$Y$18,1,'5N mesh'!$B$7+1)*Setup!$B$22</f>
        <v>0</v>
      </c>
      <c r="U1101" s="0" t="n">
        <f aca="false">SUMPRODUCT('5N inverse'!$A$19:$Y$19,'5N mesh'!$B$37:$Z$37,$E1100:$AC1100)+'5N inverse'!$A$19*$C1101/Setup!$B$17+INDEX('5N inverse'!$A$19:$Y$19,1,'5N mesh'!$B$7+1)*Setup!$B$22</f>
        <v>0</v>
      </c>
      <c r="V1101" s="0" t="n">
        <f aca="false">SUMPRODUCT('5N inverse'!$A$20:$Y$20,'5N mesh'!$B$37:$Z$37,$E1100:$AC1100)+'5N inverse'!$A$20*$C1101/Setup!$B$17+INDEX('5N inverse'!$A$20:$Y$20,1,'5N mesh'!$B$7+1)*Setup!$B$22</f>
        <v>0</v>
      </c>
      <c r="W1101" s="0" t="n">
        <f aca="false">SUMPRODUCT('5N inverse'!$A$21:$Y$21,'5N mesh'!$B$37:$Z$37,$E1100:$AC1100)+'5N inverse'!$A$21*$C1101/Setup!$B$17+INDEX('5N inverse'!$A$21:$Y$21,1,'5N mesh'!$B$7+1)*Setup!$B$22</f>
        <v>0</v>
      </c>
      <c r="X1101" s="0" t="n">
        <f aca="false">SUMPRODUCT('5N inverse'!$A$22:$Y$22,'5N mesh'!$B$37:$Z$37,$E1100:$AC1100)+'5N inverse'!$A$22*$C1101/Setup!$B$17+INDEX('5N inverse'!$A$22:$Y$22,1,'5N mesh'!$B$7+1)*Setup!$B$22</f>
        <v>0</v>
      </c>
      <c r="Y1101" s="0" t="n">
        <f aca="false">SUMPRODUCT('5N inverse'!$A$23:$Y$23,'5N mesh'!$B$37:$Z$37,$E1100:$AC1100)+'5N inverse'!$A$23*$C1101/Setup!$B$17+INDEX('5N inverse'!$A$23:$Y$23,1,'5N mesh'!$B$7+1)*Setup!$B$22</f>
        <v>0</v>
      </c>
      <c r="Z1101" s="0" t="n">
        <f aca="false">SUMPRODUCT('5N inverse'!$A$24:$Y$24,'5N mesh'!$B$37:$Z$37,$E1100:$AC1100)+'5N inverse'!$A$24*$C1101/Setup!$B$17+INDEX('5N inverse'!$A$24:$Y$24,1,'5N mesh'!$B$7+1)*Setup!$B$22</f>
        <v>0</v>
      </c>
      <c r="AA1101" s="0" t="n">
        <f aca="false">SUMPRODUCT('5N inverse'!$A$25:$Y$25,'5N mesh'!$B$37:$Z$37,$E1100:$AC1100)+'5N inverse'!$A$25*$C1101/Setup!$B$17+INDEX('5N inverse'!$A$25:$Y$25,1,'5N mesh'!$B$7+1)*Setup!$B$22</f>
        <v>0</v>
      </c>
      <c r="AB1101" s="0" t="n">
        <f aca="false">SUMPRODUCT('5N inverse'!$A$26:$Y$26,'5N mesh'!$B$37:$Z$37,$E1100:$AC1100)+'5N inverse'!$A$26*$C1101/Setup!$B$17+INDEX('5N inverse'!$A$26:$Y$26,1,'5N mesh'!$B$7+1)*Setup!$B$22</f>
        <v>0</v>
      </c>
      <c r="AC1101" s="0" t="n">
        <f aca="false">SUMPRODUCT('5N inverse'!$A$27:$Y$27,'5N mesh'!$B$37:$Z$37,$E1100:$AC1100)+'5N inverse'!$A$27*$C1101/Setup!$B$17+INDEX('5N inverse'!$A$27:$Y$27,1,'5N mesh'!$B$7+1)*Setup!$B$22</f>
        <v>0</v>
      </c>
    </row>
    <row r="1102" customFormat="false" ht="15" hidden="false" customHeight="false" outlineLevel="0" collapsed="false">
      <c r="A1102" s="0" t="n">
        <v>1097</v>
      </c>
      <c r="B1102" s="0" t="n">
        <f aca="false">A1102*Setup!$B$11/3600</f>
        <v>91.4166666666667</v>
      </c>
      <c r="C1102" s="0" t="n">
        <f aca="false">Setup!$B$7+Setup!$B$8*COS(2*PI()*(B1102-Setup!$B$9)/24)</f>
        <v>26.5036938887362</v>
      </c>
      <c r="D1102" s="0" t="n">
        <f aca="false">(C1102-E1102)/Setup!$B$17</f>
        <v>5.57063987331547</v>
      </c>
      <c r="E1102" s="0" t="n">
        <f aca="false">SUMPRODUCT('5N inverse'!$A$3:$Y$3,'5N mesh'!$B$37:$Z$37,$E1101:$AC1101)+'5N inverse'!$A$3*$C1102/Setup!$B$17+INDEX('5N inverse'!$A$3:$Y$3,1,'5N mesh'!$B$7+1)*Setup!$B$22</f>
        <v>25.7795107052052</v>
      </c>
      <c r="F1102" s="0" t="n">
        <f aca="false">SUMPRODUCT('5N inverse'!$A$4:$Y$4,'5N mesh'!$B$37:$Z$37,$E1101:$AC1101)+'5N inverse'!$A$4*$C1102/Setup!$B$17+INDEX('5N inverse'!$A$4:$Y$4,1,'5N mesh'!$B$7+1)*Setup!$B$22</f>
        <v>23.99746852644</v>
      </c>
      <c r="G1102" s="0" t="n">
        <f aca="false">SUMPRODUCT('5N inverse'!$A$5:$Y$5,'5N mesh'!$B$37:$Z$37,$E1101:$AC1101)+'5N inverse'!$A$5*$C1102/Setup!$B$17+INDEX('5N inverse'!$A$5:$Y$5,1,'5N mesh'!$B$7+1)*Setup!$B$22</f>
        <v>20.4333841689096</v>
      </c>
      <c r="H1102" s="0" t="n">
        <f aca="false">SUMPRODUCT('5N inverse'!$A$6:$Y$6,'5N mesh'!$B$37:$Z$37,$E1101:$AC1101)+'5N inverse'!$A$6*$C1102/Setup!$B$17+INDEX('5N inverse'!$A$6:$Y$6,1,'5N mesh'!$B$7+1)*Setup!$B$22</f>
        <v>16.8692998113792</v>
      </c>
      <c r="I1102" s="0" t="n">
        <f aca="false">SUMPRODUCT('5N inverse'!$A$7:$Y$7,'5N mesh'!$B$37:$Z$37,$E1101:$AC1101)+'5N inverse'!$A$7*$C1102/Setup!$B$17+INDEX('5N inverse'!$A$7:$Y$7,1,'5N mesh'!$B$7+1)*Setup!$B$22</f>
        <v>15.0872576326139</v>
      </c>
      <c r="J1102" s="0" t="n">
        <f aca="false">SUMPRODUCT('5N inverse'!$A$8:$Y$8,'5N mesh'!$B$37:$Z$37,$E1101:$AC1101)+'5N inverse'!$A$8*$C1102/Setup!$B$17+INDEX('5N inverse'!$A$8:$Y$8,1,'5N mesh'!$B$7+1)*Setup!$B$22</f>
        <v>0</v>
      </c>
      <c r="K1102" s="0" t="n">
        <f aca="false">SUMPRODUCT('5N inverse'!$A$9:$Y$9,'5N mesh'!$B$37:$Z$37,$E1101:$AC1101)+'5N inverse'!$A$9*$C1102/Setup!$B$17+INDEX('5N inverse'!$A$9:$Y$9,1,'5N mesh'!$B$7+1)*Setup!$B$22</f>
        <v>0</v>
      </c>
      <c r="L1102" s="0" t="n">
        <f aca="false">SUMPRODUCT('5N inverse'!$A$10:$Y$10,'5N mesh'!$B$37:$Z$37,$E1101:$AC1101)+'5N inverse'!$A$10*$C1102/Setup!$B$17+INDEX('5N inverse'!$A$10:$Y$10,1,'5N mesh'!$B$7+1)*Setup!$B$22</f>
        <v>0</v>
      </c>
      <c r="M1102" s="0" t="n">
        <f aca="false">SUMPRODUCT('5N inverse'!$A$11:$Y$11,'5N mesh'!$B$37:$Z$37,$E1101:$AC1101)+'5N inverse'!$A$11*$C1102/Setup!$B$17+INDEX('5N inverse'!$A$11:$Y$11,1,'5N mesh'!$B$7+1)*Setup!$B$22</f>
        <v>0</v>
      </c>
      <c r="N1102" s="0" t="n">
        <f aca="false">SUMPRODUCT('5N inverse'!$A$12:$Y$12,'5N mesh'!$B$37:$Z$37,$E1101:$AC1101)+'5N inverse'!$A$12*$C1102/Setup!$B$17+INDEX('5N inverse'!$A$12:$Y$12,1,'5N mesh'!$B$7+1)*Setup!$B$22</f>
        <v>0</v>
      </c>
      <c r="O1102" s="0" t="n">
        <f aca="false">SUMPRODUCT('5N inverse'!$A$13:$Y$13,'5N mesh'!$B$37:$Z$37,$E1101:$AC1101)+'5N inverse'!$A$13*$C1102/Setup!$B$17+INDEX('5N inverse'!$A$13:$Y$13,1,'5N mesh'!$B$7+1)*Setup!$B$22</f>
        <v>0</v>
      </c>
      <c r="P1102" s="0" t="n">
        <f aca="false">SUMPRODUCT('5N inverse'!$A$14:$Y$14,'5N mesh'!$B$37:$Z$37,$E1101:$AC1101)+'5N inverse'!$A$14*$C1102/Setup!$B$17+INDEX('5N inverse'!$A$14:$Y$14,1,'5N mesh'!$B$7+1)*Setup!$B$22</f>
        <v>0</v>
      </c>
      <c r="Q1102" s="0" t="n">
        <f aca="false">SUMPRODUCT('5N inverse'!$A$15:$Y$15,'5N mesh'!$B$37:$Z$37,$E1101:$AC1101)+'5N inverse'!$A$15*$C1102/Setup!$B$17+INDEX('5N inverse'!$A$15:$Y$15,1,'5N mesh'!$B$7+1)*Setup!$B$22</f>
        <v>0</v>
      </c>
      <c r="R1102" s="0" t="n">
        <f aca="false">SUMPRODUCT('5N inverse'!$A$16:$Y$16,'5N mesh'!$B$37:$Z$37,$E1101:$AC1101)+'5N inverse'!$A$16*$C1102/Setup!$B$17+INDEX('5N inverse'!$A$16:$Y$16,1,'5N mesh'!$B$7+1)*Setup!$B$22</f>
        <v>0</v>
      </c>
      <c r="S1102" s="0" t="n">
        <f aca="false">SUMPRODUCT('5N inverse'!$A$17:$Y$17,'5N mesh'!$B$37:$Z$37,$E1101:$AC1101)+'5N inverse'!$A$17*$C1102/Setup!$B$17+INDEX('5N inverse'!$A$17:$Y$17,1,'5N mesh'!$B$7+1)*Setup!$B$22</f>
        <v>0</v>
      </c>
      <c r="T1102" s="0" t="n">
        <f aca="false">SUMPRODUCT('5N inverse'!$A$18:$Y$18,'5N mesh'!$B$37:$Z$37,$E1101:$AC1101)+'5N inverse'!$A$18*$C1102/Setup!$B$17+INDEX('5N inverse'!$A$18:$Y$18,1,'5N mesh'!$B$7+1)*Setup!$B$22</f>
        <v>0</v>
      </c>
      <c r="U1102" s="0" t="n">
        <f aca="false">SUMPRODUCT('5N inverse'!$A$19:$Y$19,'5N mesh'!$B$37:$Z$37,$E1101:$AC1101)+'5N inverse'!$A$19*$C1102/Setup!$B$17+INDEX('5N inverse'!$A$19:$Y$19,1,'5N mesh'!$B$7+1)*Setup!$B$22</f>
        <v>0</v>
      </c>
      <c r="V1102" s="0" t="n">
        <f aca="false">SUMPRODUCT('5N inverse'!$A$20:$Y$20,'5N mesh'!$B$37:$Z$37,$E1101:$AC1101)+'5N inverse'!$A$20*$C1102/Setup!$B$17+INDEX('5N inverse'!$A$20:$Y$20,1,'5N mesh'!$B$7+1)*Setup!$B$22</f>
        <v>0</v>
      </c>
      <c r="W1102" s="0" t="n">
        <f aca="false">SUMPRODUCT('5N inverse'!$A$21:$Y$21,'5N mesh'!$B$37:$Z$37,$E1101:$AC1101)+'5N inverse'!$A$21*$C1102/Setup!$B$17+INDEX('5N inverse'!$A$21:$Y$21,1,'5N mesh'!$B$7+1)*Setup!$B$22</f>
        <v>0</v>
      </c>
      <c r="X1102" s="0" t="n">
        <f aca="false">SUMPRODUCT('5N inverse'!$A$22:$Y$22,'5N mesh'!$B$37:$Z$37,$E1101:$AC1101)+'5N inverse'!$A$22*$C1102/Setup!$B$17+INDEX('5N inverse'!$A$22:$Y$22,1,'5N mesh'!$B$7+1)*Setup!$B$22</f>
        <v>0</v>
      </c>
      <c r="Y1102" s="0" t="n">
        <f aca="false">SUMPRODUCT('5N inverse'!$A$23:$Y$23,'5N mesh'!$B$37:$Z$37,$E1101:$AC1101)+'5N inverse'!$A$23*$C1102/Setup!$B$17+INDEX('5N inverse'!$A$23:$Y$23,1,'5N mesh'!$B$7+1)*Setup!$B$22</f>
        <v>0</v>
      </c>
      <c r="Z1102" s="0" t="n">
        <f aca="false">SUMPRODUCT('5N inverse'!$A$24:$Y$24,'5N mesh'!$B$37:$Z$37,$E1101:$AC1101)+'5N inverse'!$A$24*$C1102/Setup!$B$17+INDEX('5N inverse'!$A$24:$Y$24,1,'5N mesh'!$B$7+1)*Setup!$B$22</f>
        <v>0</v>
      </c>
      <c r="AA1102" s="0" t="n">
        <f aca="false">SUMPRODUCT('5N inverse'!$A$25:$Y$25,'5N mesh'!$B$37:$Z$37,$E1101:$AC1101)+'5N inverse'!$A$25*$C1102/Setup!$B$17+INDEX('5N inverse'!$A$25:$Y$25,1,'5N mesh'!$B$7+1)*Setup!$B$22</f>
        <v>0</v>
      </c>
      <c r="AB1102" s="0" t="n">
        <f aca="false">SUMPRODUCT('5N inverse'!$A$26:$Y$26,'5N mesh'!$B$37:$Z$37,$E1101:$AC1101)+'5N inverse'!$A$26*$C1102/Setup!$B$17+INDEX('5N inverse'!$A$26:$Y$26,1,'5N mesh'!$B$7+1)*Setup!$B$22</f>
        <v>0</v>
      </c>
      <c r="AC1102" s="0" t="n">
        <f aca="false">SUMPRODUCT('5N inverse'!$A$27:$Y$27,'5N mesh'!$B$37:$Z$37,$E1101:$AC1101)+'5N inverse'!$A$27*$C1102/Setup!$B$17+INDEX('5N inverse'!$A$27:$Y$27,1,'5N mesh'!$B$7+1)*Setup!$B$22</f>
        <v>0</v>
      </c>
    </row>
    <row r="1103" customFormat="false" ht="15" hidden="false" customHeight="false" outlineLevel="0" collapsed="false">
      <c r="A1103" s="0" t="n">
        <v>1098</v>
      </c>
      <c r="B1103" s="0" t="n">
        <f aca="false">A1103*Setup!$B$11/3600</f>
        <v>91.5</v>
      </c>
      <c r="C1103" s="0" t="n">
        <f aca="false">Setup!$B$7+Setup!$B$8*COS(2*PI()*(B1103-Setup!$B$9)/24)</f>
        <v>26.4350457160349</v>
      </c>
      <c r="D1103" s="0" t="n">
        <f aca="false">(C1103-E1103)/Setup!$B$17</f>
        <v>5.00699388257827</v>
      </c>
      <c r="E1103" s="0" t="n">
        <f aca="false">SUMPRODUCT('5N inverse'!$A$3:$Y$3,'5N mesh'!$B$37:$Z$37,$E1102:$AC1102)+'5N inverse'!$A$3*$C1103/Setup!$B$17+INDEX('5N inverse'!$A$3:$Y$3,1,'5N mesh'!$B$7+1)*Setup!$B$22</f>
        <v>25.7841365112997</v>
      </c>
      <c r="F1103" s="0" t="n">
        <f aca="false">SUMPRODUCT('5N inverse'!$A$4:$Y$4,'5N mesh'!$B$37:$Z$37,$E1102:$AC1102)+'5N inverse'!$A$4*$C1103/Setup!$B$17+INDEX('5N inverse'!$A$4:$Y$4,1,'5N mesh'!$B$7+1)*Setup!$B$22</f>
        <v>24.0013535843558</v>
      </c>
      <c r="G1103" s="0" t="n">
        <f aca="false">SUMPRODUCT('5N inverse'!$A$5:$Y$5,'5N mesh'!$B$37:$Z$37,$E1102:$AC1102)+'5N inverse'!$A$5*$C1103/Setup!$B$17+INDEX('5N inverse'!$A$5:$Y$5,1,'5N mesh'!$B$7+1)*Setup!$B$22</f>
        <v>20.4357877304679</v>
      </c>
      <c r="H1103" s="0" t="n">
        <f aca="false">SUMPRODUCT('5N inverse'!$A$6:$Y$6,'5N mesh'!$B$37:$Z$37,$E1102:$AC1102)+'5N inverse'!$A$6*$C1103/Setup!$B$17+INDEX('5N inverse'!$A$6:$Y$6,1,'5N mesh'!$B$7+1)*Setup!$B$22</f>
        <v>16.8702218765801</v>
      </c>
      <c r="I1103" s="0" t="n">
        <f aca="false">SUMPRODUCT('5N inverse'!$A$7:$Y$7,'5N mesh'!$B$37:$Z$37,$E1102:$AC1102)+'5N inverse'!$A$7*$C1103/Setup!$B$17+INDEX('5N inverse'!$A$7:$Y$7,1,'5N mesh'!$B$7+1)*Setup!$B$22</f>
        <v>15.0874389496361</v>
      </c>
      <c r="J1103" s="0" t="n">
        <f aca="false">SUMPRODUCT('5N inverse'!$A$8:$Y$8,'5N mesh'!$B$37:$Z$37,$E1102:$AC1102)+'5N inverse'!$A$8*$C1103/Setup!$B$17+INDEX('5N inverse'!$A$8:$Y$8,1,'5N mesh'!$B$7+1)*Setup!$B$22</f>
        <v>0</v>
      </c>
      <c r="K1103" s="0" t="n">
        <f aca="false">SUMPRODUCT('5N inverse'!$A$9:$Y$9,'5N mesh'!$B$37:$Z$37,$E1102:$AC1102)+'5N inverse'!$A$9*$C1103/Setup!$B$17+INDEX('5N inverse'!$A$9:$Y$9,1,'5N mesh'!$B$7+1)*Setup!$B$22</f>
        <v>0</v>
      </c>
      <c r="L1103" s="0" t="n">
        <f aca="false">SUMPRODUCT('5N inverse'!$A$10:$Y$10,'5N mesh'!$B$37:$Z$37,$E1102:$AC1102)+'5N inverse'!$A$10*$C1103/Setup!$B$17+INDEX('5N inverse'!$A$10:$Y$10,1,'5N mesh'!$B$7+1)*Setup!$B$22</f>
        <v>0</v>
      </c>
      <c r="M1103" s="0" t="n">
        <f aca="false">SUMPRODUCT('5N inverse'!$A$11:$Y$11,'5N mesh'!$B$37:$Z$37,$E1102:$AC1102)+'5N inverse'!$A$11*$C1103/Setup!$B$17+INDEX('5N inverse'!$A$11:$Y$11,1,'5N mesh'!$B$7+1)*Setup!$B$22</f>
        <v>0</v>
      </c>
      <c r="N1103" s="0" t="n">
        <f aca="false">SUMPRODUCT('5N inverse'!$A$12:$Y$12,'5N mesh'!$B$37:$Z$37,$E1102:$AC1102)+'5N inverse'!$A$12*$C1103/Setup!$B$17+INDEX('5N inverse'!$A$12:$Y$12,1,'5N mesh'!$B$7+1)*Setup!$B$22</f>
        <v>0</v>
      </c>
      <c r="O1103" s="0" t="n">
        <f aca="false">SUMPRODUCT('5N inverse'!$A$13:$Y$13,'5N mesh'!$B$37:$Z$37,$E1102:$AC1102)+'5N inverse'!$A$13*$C1103/Setup!$B$17+INDEX('5N inverse'!$A$13:$Y$13,1,'5N mesh'!$B$7+1)*Setup!$B$22</f>
        <v>0</v>
      </c>
      <c r="P1103" s="0" t="n">
        <f aca="false">SUMPRODUCT('5N inverse'!$A$14:$Y$14,'5N mesh'!$B$37:$Z$37,$E1102:$AC1102)+'5N inverse'!$A$14*$C1103/Setup!$B$17+INDEX('5N inverse'!$A$14:$Y$14,1,'5N mesh'!$B$7+1)*Setup!$B$22</f>
        <v>0</v>
      </c>
      <c r="Q1103" s="0" t="n">
        <f aca="false">SUMPRODUCT('5N inverse'!$A$15:$Y$15,'5N mesh'!$B$37:$Z$37,$E1102:$AC1102)+'5N inverse'!$A$15*$C1103/Setup!$B$17+INDEX('5N inverse'!$A$15:$Y$15,1,'5N mesh'!$B$7+1)*Setup!$B$22</f>
        <v>0</v>
      </c>
      <c r="R1103" s="0" t="n">
        <f aca="false">SUMPRODUCT('5N inverse'!$A$16:$Y$16,'5N mesh'!$B$37:$Z$37,$E1102:$AC1102)+'5N inverse'!$A$16*$C1103/Setup!$B$17+INDEX('5N inverse'!$A$16:$Y$16,1,'5N mesh'!$B$7+1)*Setup!$B$22</f>
        <v>0</v>
      </c>
      <c r="S1103" s="0" t="n">
        <f aca="false">SUMPRODUCT('5N inverse'!$A$17:$Y$17,'5N mesh'!$B$37:$Z$37,$E1102:$AC1102)+'5N inverse'!$A$17*$C1103/Setup!$B$17+INDEX('5N inverse'!$A$17:$Y$17,1,'5N mesh'!$B$7+1)*Setup!$B$22</f>
        <v>0</v>
      </c>
      <c r="T1103" s="0" t="n">
        <f aca="false">SUMPRODUCT('5N inverse'!$A$18:$Y$18,'5N mesh'!$B$37:$Z$37,$E1102:$AC1102)+'5N inverse'!$A$18*$C1103/Setup!$B$17+INDEX('5N inverse'!$A$18:$Y$18,1,'5N mesh'!$B$7+1)*Setup!$B$22</f>
        <v>0</v>
      </c>
      <c r="U1103" s="0" t="n">
        <f aca="false">SUMPRODUCT('5N inverse'!$A$19:$Y$19,'5N mesh'!$B$37:$Z$37,$E1102:$AC1102)+'5N inverse'!$A$19*$C1103/Setup!$B$17+INDEX('5N inverse'!$A$19:$Y$19,1,'5N mesh'!$B$7+1)*Setup!$B$22</f>
        <v>0</v>
      </c>
      <c r="V1103" s="0" t="n">
        <f aca="false">SUMPRODUCT('5N inverse'!$A$20:$Y$20,'5N mesh'!$B$37:$Z$37,$E1102:$AC1102)+'5N inverse'!$A$20*$C1103/Setup!$B$17+INDEX('5N inverse'!$A$20:$Y$20,1,'5N mesh'!$B$7+1)*Setup!$B$22</f>
        <v>0</v>
      </c>
      <c r="W1103" s="0" t="n">
        <f aca="false">SUMPRODUCT('5N inverse'!$A$21:$Y$21,'5N mesh'!$B$37:$Z$37,$E1102:$AC1102)+'5N inverse'!$A$21*$C1103/Setup!$B$17+INDEX('5N inverse'!$A$21:$Y$21,1,'5N mesh'!$B$7+1)*Setup!$B$22</f>
        <v>0</v>
      </c>
      <c r="X1103" s="0" t="n">
        <f aca="false">SUMPRODUCT('5N inverse'!$A$22:$Y$22,'5N mesh'!$B$37:$Z$37,$E1102:$AC1102)+'5N inverse'!$A$22*$C1103/Setup!$B$17+INDEX('5N inverse'!$A$22:$Y$22,1,'5N mesh'!$B$7+1)*Setup!$B$22</f>
        <v>0</v>
      </c>
      <c r="Y1103" s="0" t="n">
        <f aca="false">SUMPRODUCT('5N inverse'!$A$23:$Y$23,'5N mesh'!$B$37:$Z$37,$E1102:$AC1102)+'5N inverse'!$A$23*$C1103/Setup!$B$17+INDEX('5N inverse'!$A$23:$Y$23,1,'5N mesh'!$B$7+1)*Setup!$B$22</f>
        <v>0</v>
      </c>
      <c r="Z1103" s="0" t="n">
        <f aca="false">SUMPRODUCT('5N inverse'!$A$24:$Y$24,'5N mesh'!$B$37:$Z$37,$E1102:$AC1102)+'5N inverse'!$A$24*$C1103/Setup!$B$17+INDEX('5N inverse'!$A$24:$Y$24,1,'5N mesh'!$B$7+1)*Setup!$B$22</f>
        <v>0</v>
      </c>
      <c r="AA1103" s="0" t="n">
        <f aca="false">SUMPRODUCT('5N inverse'!$A$25:$Y$25,'5N mesh'!$B$37:$Z$37,$E1102:$AC1102)+'5N inverse'!$A$25*$C1103/Setup!$B$17+INDEX('5N inverse'!$A$25:$Y$25,1,'5N mesh'!$B$7+1)*Setup!$B$22</f>
        <v>0</v>
      </c>
      <c r="AB1103" s="0" t="n">
        <f aca="false">SUMPRODUCT('5N inverse'!$A$26:$Y$26,'5N mesh'!$B$37:$Z$37,$E1102:$AC1102)+'5N inverse'!$A$26*$C1103/Setup!$B$17+INDEX('5N inverse'!$A$26:$Y$26,1,'5N mesh'!$B$7+1)*Setup!$B$22</f>
        <v>0</v>
      </c>
      <c r="AC1103" s="0" t="n">
        <f aca="false">SUMPRODUCT('5N inverse'!$A$27:$Y$27,'5N mesh'!$B$37:$Z$37,$E1102:$AC1102)+'5N inverse'!$A$27*$C1103/Setup!$B$17+INDEX('5N inverse'!$A$27:$Y$27,1,'5N mesh'!$B$7+1)*Setup!$B$22</f>
        <v>0</v>
      </c>
    </row>
    <row r="1104" customFormat="false" ht="15" hidden="false" customHeight="false" outlineLevel="0" collapsed="false">
      <c r="A1104" s="0" t="n">
        <v>1099</v>
      </c>
      <c r="B1104" s="0" t="n">
        <f aca="false">A1104*Setup!$B$11/3600</f>
        <v>91.5833333333333</v>
      </c>
      <c r="C1104" s="0" t="n">
        <f aca="false">Setup!$B$7+Setup!$B$8*COS(2*PI()*(B1104-Setup!$B$9)/24)</f>
        <v>26.3652385934543</v>
      </c>
      <c r="D1104" s="0" t="n">
        <f aca="false">(C1104-E1104)/Setup!$B$17</f>
        <v>4.44185057257811</v>
      </c>
      <c r="E1104" s="0" t="n">
        <f aca="false">SUMPRODUCT('5N inverse'!$A$3:$Y$3,'5N mesh'!$B$37:$Z$37,$E1103:$AC1103)+'5N inverse'!$A$3*$C1104/Setup!$B$17+INDEX('5N inverse'!$A$3:$Y$3,1,'5N mesh'!$B$7+1)*Setup!$B$22</f>
        <v>25.7877980190192</v>
      </c>
      <c r="F1104" s="0" t="n">
        <f aca="false">SUMPRODUCT('5N inverse'!$A$4:$Y$4,'5N mesh'!$B$37:$Z$37,$E1103:$AC1103)+'5N inverse'!$A$4*$C1104/Setup!$B$17+INDEX('5N inverse'!$A$4:$Y$4,1,'5N mesh'!$B$7+1)*Setup!$B$22</f>
        <v>24.0044340290425</v>
      </c>
      <c r="G1104" s="0" t="n">
        <f aca="false">SUMPRODUCT('5N inverse'!$A$5:$Y$5,'5N mesh'!$B$37:$Z$37,$E1103:$AC1103)+'5N inverse'!$A$5*$C1104/Setup!$B$17+INDEX('5N inverse'!$A$5:$Y$5,1,'5N mesh'!$B$7+1)*Setup!$B$22</f>
        <v>20.437706049089</v>
      </c>
      <c r="H1104" s="0" t="n">
        <f aca="false">SUMPRODUCT('5N inverse'!$A$6:$Y$6,'5N mesh'!$B$37:$Z$37,$E1103:$AC1103)+'5N inverse'!$A$6*$C1104/Setup!$B$17+INDEX('5N inverse'!$A$6:$Y$6,1,'5N mesh'!$B$7+1)*Setup!$B$22</f>
        <v>16.8709780691356</v>
      </c>
      <c r="I1104" s="0" t="n">
        <f aca="false">SUMPRODUCT('5N inverse'!$A$7:$Y$7,'5N mesh'!$B$37:$Z$37,$E1103:$AC1103)+'5N inverse'!$A$7*$C1104/Setup!$B$17+INDEX('5N inverse'!$A$7:$Y$7,1,'5N mesh'!$B$7+1)*Setup!$B$22</f>
        <v>15.0876140791589</v>
      </c>
      <c r="J1104" s="0" t="n">
        <f aca="false">SUMPRODUCT('5N inverse'!$A$8:$Y$8,'5N mesh'!$B$37:$Z$37,$E1103:$AC1103)+'5N inverse'!$A$8*$C1104/Setup!$B$17+INDEX('5N inverse'!$A$8:$Y$8,1,'5N mesh'!$B$7+1)*Setup!$B$22</f>
        <v>0</v>
      </c>
      <c r="K1104" s="0" t="n">
        <f aca="false">SUMPRODUCT('5N inverse'!$A$9:$Y$9,'5N mesh'!$B$37:$Z$37,$E1103:$AC1103)+'5N inverse'!$A$9*$C1104/Setup!$B$17+INDEX('5N inverse'!$A$9:$Y$9,1,'5N mesh'!$B$7+1)*Setup!$B$22</f>
        <v>0</v>
      </c>
      <c r="L1104" s="0" t="n">
        <f aca="false">SUMPRODUCT('5N inverse'!$A$10:$Y$10,'5N mesh'!$B$37:$Z$37,$E1103:$AC1103)+'5N inverse'!$A$10*$C1104/Setup!$B$17+INDEX('5N inverse'!$A$10:$Y$10,1,'5N mesh'!$B$7+1)*Setup!$B$22</f>
        <v>0</v>
      </c>
      <c r="M1104" s="0" t="n">
        <f aca="false">SUMPRODUCT('5N inverse'!$A$11:$Y$11,'5N mesh'!$B$37:$Z$37,$E1103:$AC1103)+'5N inverse'!$A$11*$C1104/Setup!$B$17+INDEX('5N inverse'!$A$11:$Y$11,1,'5N mesh'!$B$7+1)*Setup!$B$22</f>
        <v>0</v>
      </c>
      <c r="N1104" s="0" t="n">
        <f aca="false">SUMPRODUCT('5N inverse'!$A$12:$Y$12,'5N mesh'!$B$37:$Z$37,$E1103:$AC1103)+'5N inverse'!$A$12*$C1104/Setup!$B$17+INDEX('5N inverse'!$A$12:$Y$12,1,'5N mesh'!$B$7+1)*Setup!$B$22</f>
        <v>0</v>
      </c>
      <c r="O1104" s="0" t="n">
        <f aca="false">SUMPRODUCT('5N inverse'!$A$13:$Y$13,'5N mesh'!$B$37:$Z$37,$E1103:$AC1103)+'5N inverse'!$A$13*$C1104/Setup!$B$17+INDEX('5N inverse'!$A$13:$Y$13,1,'5N mesh'!$B$7+1)*Setup!$B$22</f>
        <v>0</v>
      </c>
      <c r="P1104" s="0" t="n">
        <f aca="false">SUMPRODUCT('5N inverse'!$A$14:$Y$14,'5N mesh'!$B$37:$Z$37,$E1103:$AC1103)+'5N inverse'!$A$14*$C1104/Setup!$B$17+INDEX('5N inverse'!$A$14:$Y$14,1,'5N mesh'!$B$7+1)*Setup!$B$22</f>
        <v>0</v>
      </c>
      <c r="Q1104" s="0" t="n">
        <f aca="false">SUMPRODUCT('5N inverse'!$A$15:$Y$15,'5N mesh'!$B$37:$Z$37,$E1103:$AC1103)+'5N inverse'!$A$15*$C1104/Setup!$B$17+INDEX('5N inverse'!$A$15:$Y$15,1,'5N mesh'!$B$7+1)*Setup!$B$22</f>
        <v>0</v>
      </c>
      <c r="R1104" s="0" t="n">
        <f aca="false">SUMPRODUCT('5N inverse'!$A$16:$Y$16,'5N mesh'!$B$37:$Z$37,$E1103:$AC1103)+'5N inverse'!$A$16*$C1104/Setup!$B$17+INDEX('5N inverse'!$A$16:$Y$16,1,'5N mesh'!$B$7+1)*Setup!$B$22</f>
        <v>0</v>
      </c>
      <c r="S1104" s="0" t="n">
        <f aca="false">SUMPRODUCT('5N inverse'!$A$17:$Y$17,'5N mesh'!$B$37:$Z$37,$E1103:$AC1103)+'5N inverse'!$A$17*$C1104/Setup!$B$17+INDEX('5N inverse'!$A$17:$Y$17,1,'5N mesh'!$B$7+1)*Setup!$B$22</f>
        <v>0</v>
      </c>
      <c r="T1104" s="0" t="n">
        <f aca="false">SUMPRODUCT('5N inverse'!$A$18:$Y$18,'5N mesh'!$B$37:$Z$37,$E1103:$AC1103)+'5N inverse'!$A$18*$C1104/Setup!$B$17+INDEX('5N inverse'!$A$18:$Y$18,1,'5N mesh'!$B$7+1)*Setup!$B$22</f>
        <v>0</v>
      </c>
      <c r="U1104" s="0" t="n">
        <f aca="false">SUMPRODUCT('5N inverse'!$A$19:$Y$19,'5N mesh'!$B$37:$Z$37,$E1103:$AC1103)+'5N inverse'!$A$19*$C1104/Setup!$B$17+INDEX('5N inverse'!$A$19:$Y$19,1,'5N mesh'!$B$7+1)*Setup!$B$22</f>
        <v>0</v>
      </c>
      <c r="V1104" s="0" t="n">
        <f aca="false">SUMPRODUCT('5N inverse'!$A$20:$Y$20,'5N mesh'!$B$37:$Z$37,$E1103:$AC1103)+'5N inverse'!$A$20*$C1104/Setup!$B$17+INDEX('5N inverse'!$A$20:$Y$20,1,'5N mesh'!$B$7+1)*Setup!$B$22</f>
        <v>0</v>
      </c>
      <c r="W1104" s="0" t="n">
        <f aca="false">SUMPRODUCT('5N inverse'!$A$21:$Y$21,'5N mesh'!$B$37:$Z$37,$E1103:$AC1103)+'5N inverse'!$A$21*$C1104/Setup!$B$17+INDEX('5N inverse'!$A$21:$Y$21,1,'5N mesh'!$B$7+1)*Setup!$B$22</f>
        <v>0</v>
      </c>
      <c r="X1104" s="0" t="n">
        <f aca="false">SUMPRODUCT('5N inverse'!$A$22:$Y$22,'5N mesh'!$B$37:$Z$37,$E1103:$AC1103)+'5N inverse'!$A$22*$C1104/Setup!$B$17+INDEX('5N inverse'!$A$22:$Y$22,1,'5N mesh'!$B$7+1)*Setup!$B$22</f>
        <v>0</v>
      </c>
      <c r="Y1104" s="0" t="n">
        <f aca="false">SUMPRODUCT('5N inverse'!$A$23:$Y$23,'5N mesh'!$B$37:$Z$37,$E1103:$AC1103)+'5N inverse'!$A$23*$C1104/Setup!$B$17+INDEX('5N inverse'!$A$23:$Y$23,1,'5N mesh'!$B$7+1)*Setup!$B$22</f>
        <v>0</v>
      </c>
      <c r="Z1104" s="0" t="n">
        <f aca="false">SUMPRODUCT('5N inverse'!$A$24:$Y$24,'5N mesh'!$B$37:$Z$37,$E1103:$AC1103)+'5N inverse'!$A$24*$C1104/Setup!$B$17+INDEX('5N inverse'!$A$24:$Y$24,1,'5N mesh'!$B$7+1)*Setup!$B$22</f>
        <v>0</v>
      </c>
      <c r="AA1104" s="0" t="n">
        <f aca="false">SUMPRODUCT('5N inverse'!$A$25:$Y$25,'5N mesh'!$B$37:$Z$37,$E1103:$AC1103)+'5N inverse'!$A$25*$C1104/Setup!$B$17+INDEX('5N inverse'!$A$25:$Y$25,1,'5N mesh'!$B$7+1)*Setup!$B$22</f>
        <v>0</v>
      </c>
      <c r="AB1104" s="0" t="n">
        <f aca="false">SUMPRODUCT('5N inverse'!$A$26:$Y$26,'5N mesh'!$B$37:$Z$37,$E1103:$AC1103)+'5N inverse'!$A$26*$C1104/Setup!$B$17+INDEX('5N inverse'!$A$26:$Y$26,1,'5N mesh'!$B$7+1)*Setup!$B$22</f>
        <v>0</v>
      </c>
      <c r="AC1104" s="0" t="n">
        <f aca="false">SUMPRODUCT('5N inverse'!$A$27:$Y$27,'5N mesh'!$B$37:$Z$37,$E1103:$AC1103)+'5N inverse'!$A$27*$C1104/Setup!$B$17+INDEX('5N inverse'!$A$27:$Y$27,1,'5N mesh'!$B$7+1)*Setup!$B$22</f>
        <v>0</v>
      </c>
    </row>
    <row r="1105" customFormat="false" ht="15" hidden="false" customHeight="false" outlineLevel="0" collapsed="false">
      <c r="A1105" s="0" t="n">
        <v>1100</v>
      </c>
      <c r="B1105" s="0" t="n">
        <f aca="false">A1105*Setup!$B$11/3600</f>
        <v>91.6666666666667</v>
      </c>
      <c r="C1105" s="0" t="n">
        <f aca="false">Setup!$B$7+Setup!$B$8*COS(2*PI()*(B1105-Setup!$B$9)/24)</f>
        <v>26.2943057454042</v>
      </c>
      <c r="D1105" s="0" t="n">
        <f aca="false">(C1105-E1105)/Setup!$B$17</f>
        <v>3.87547892065389</v>
      </c>
      <c r="E1105" s="0" t="n">
        <f aca="false">SUMPRODUCT('5N inverse'!$A$3:$Y$3,'5N mesh'!$B$37:$Z$37,$E1104:$AC1104)+'5N inverse'!$A$3*$C1105/Setup!$B$17+INDEX('5N inverse'!$A$3:$Y$3,1,'5N mesh'!$B$7+1)*Setup!$B$22</f>
        <v>25.7904934857192</v>
      </c>
      <c r="F1105" s="0" t="n">
        <f aca="false">SUMPRODUCT('5N inverse'!$A$4:$Y$4,'5N mesh'!$B$37:$Z$37,$E1104:$AC1104)+'5N inverse'!$A$4*$C1105/Setup!$B$17+INDEX('5N inverse'!$A$4:$Y$4,1,'5N mesh'!$B$7+1)*Setup!$B$22</f>
        <v>24.0067083944044</v>
      </c>
      <c r="G1105" s="0" t="n">
        <f aca="false">SUMPRODUCT('5N inverse'!$A$5:$Y$5,'5N mesh'!$B$37:$Z$37,$E1104:$AC1104)+'5N inverse'!$A$5*$C1105/Setup!$B$17+INDEX('5N inverse'!$A$5:$Y$5,1,'5N mesh'!$B$7+1)*Setup!$B$22</f>
        <v>20.4391382117748</v>
      </c>
      <c r="H1105" s="0" t="n">
        <f aca="false">SUMPRODUCT('5N inverse'!$A$6:$Y$6,'5N mesh'!$B$37:$Z$37,$E1104:$AC1104)+'5N inverse'!$A$6*$C1105/Setup!$B$17+INDEX('5N inverse'!$A$6:$Y$6,1,'5N mesh'!$B$7+1)*Setup!$B$22</f>
        <v>16.8715680291452</v>
      </c>
      <c r="I1105" s="0" t="n">
        <f aca="false">SUMPRODUCT('5N inverse'!$A$7:$Y$7,'5N mesh'!$B$37:$Z$37,$E1104:$AC1104)+'5N inverse'!$A$7*$C1105/Setup!$B$17+INDEX('5N inverse'!$A$7:$Y$7,1,'5N mesh'!$B$7+1)*Setup!$B$22</f>
        <v>15.0877829378304</v>
      </c>
      <c r="J1105" s="0" t="n">
        <f aca="false">SUMPRODUCT('5N inverse'!$A$8:$Y$8,'5N mesh'!$B$37:$Z$37,$E1104:$AC1104)+'5N inverse'!$A$8*$C1105/Setup!$B$17+INDEX('5N inverse'!$A$8:$Y$8,1,'5N mesh'!$B$7+1)*Setup!$B$22</f>
        <v>0</v>
      </c>
      <c r="K1105" s="0" t="n">
        <f aca="false">SUMPRODUCT('5N inverse'!$A$9:$Y$9,'5N mesh'!$B$37:$Z$37,$E1104:$AC1104)+'5N inverse'!$A$9*$C1105/Setup!$B$17+INDEX('5N inverse'!$A$9:$Y$9,1,'5N mesh'!$B$7+1)*Setup!$B$22</f>
        <v>0</v>
      </c>
      <c r="L1105" s="0" t="n">
        <f aca="false">SUMPRODUCT('5N inverse'!$A$10:$Y$10,'5N mesh'!$B$37:$Z$37,$E1104:$AC1104)+'5N inverse'!$A$10*$C1105/Setup!$B$17+INDEX('5N inverse'!$A$10:$Y$10,1,'5N mesh'!$B$7+1)*Setup!$B$22</f>
        <v>0</v>
      </c>
      <c r="M1105" s="0" t="n">
        <f aca="false">SUMPRODUCT('5N inverse'!$A$11:$Y$11,'5N mesh'!$B$37:$Z$37,$E1104:$AC1104)+'5N inverse'!$A$11*$C1105/Setup!$B$17+INDEX('5N inverse'!$A$11:$Y$11,1,'5N mesh'!$B$7+1)*Setup!$B$22</f>
        <v>0</v>
      </c>
      <c r="N1105" s="0" t="n">
        <f aca="false">SUMPRODUCT('5N inverse'!$A$12:$Y$12,'5N mesh'!$B$37:$Z$37,$E1104:$AC1104)+'5N inverse'!$A$12*$C1105/Setup!$B$17+INDEX('5N inverse'!$A$12:$Y$12,1,'5N mesh'!$B$7+1)*Setup!$B$22</f>
        <v>0</v>
      </c>
      <c r="O1105" s="0" t="n">
        <f aca="false">SUMPRODUCT('5N inverse'!$A$13:$Y$13,'5N mesh'!$B$37:$Z$37,$E1104:$AC1104)+'5N inverse'!$A$13*$C1105/Setup!$B$17+INDEX('5N inverse'!$A$13:$Y$13,1,'5N mesh'!$B$7+1)*Setup!$B$22</f>
        <v>0</v>
      </c>
      <c r="P1105" s="0" t="n">
        <f aca="false">SUMPRODUCT('5N inverse'!$A$14:$Y$14,'5N mesh'!$B$37:$Z$37,$E1104:$AC1104)+'5N inverse'!$A$14*$C1105/Setup!$B$17+INDEX('5N inverse'!$A$14:$Y$14,1,'5N mesh'!$B$7+1)*Setup!$B$22</f>
        <v>0</v>
      </c>
      <c r="Q1105" s="0" t="n">
        <f aca="false">SUMPRODUCT('5N inverse'!$A$15:$Y$15,'5N mesh'!$B$37:$Z$37,$E1104:$AC1104)+'5N inverse'!$A$15*$C1105/Setup!$B$17+INDEX('5N inverse'!$A$15:$Y$15,1,'5N mesh'!$B$7+1)*Setup!$B$22</f>
        <v>0</v>
      </c>
      <c r="R1105" s="0" t="n">
        <f aca="false">SUMPRODUCT('5N inverse'!$A$16:$Y$16,'5N mesh'!$B$37:$Z$37,$E1104:$AC1104)+'5N inverse'!$A$16*$C1105/Setup!$B$17+INDEX('5N inverse'!$A$16:$Y$16,1,'5N mesh'!$B$7+1)*Setup!$B$22</f>
        <v>0</v>
      </c>
      <c r="S1105" s="0" t="n">
        <f aca="false">SUMPRODUCT('5N inverse'!$A$17:$Y$17,'5N mesh'!$B$37:$Z$37,$E1104:$AC1104)+'5N inverse'!$A$17*$C1105/Setup!$B$17+INDEX('5N inverse'!$A$17:$Y$17,1,'5N mesh'!$B$7+1)*Setup!$B$22</f>
        <v>0</v>
      </c>
      <c r="T1105" s="0" t="n">
        <f aca="false">SUMPRODUCT('5N inverse'!$A$18:$Y$18,'5N mesh'!$B$37:$Z$37,$E1104:$AC1104)+'5N inverse'!$A$18*$C1105/Setup!$B$17+INDEX('5N inverse'!$A$18:$Y$18,1,'5N mesh'!$B$7+1)*Setup!$B$22</f>
        <v>0</v>
      </c>
      <c r="U1105" s="0" t="n">
        <f aca="false">SUMPRODUCT('5N inverse'!$A$19:$Y$19,'5N mesh'!$B$37:$Z$37,$E1104:$AC1104)+'5N inverse'!$A$19*$C1105/Setup!$B$17+INDEX('5N inverse'!$A$19:$Y$19,1,'5N mesh'!$B$7+1)*Setup!$B$22</f>
        <v>0</v>
      </c>
      <c r="V1105" s="0" t="n">
        <f aca="false">SUMPRODUCT('5N inverse'!$A$20:$Y$20,'5N mesh'!$B$37:$Z$37,$E1104:$AC1104)+'5N inverse'!$A$20*$C1105/Setup!$B$17+INDEX('5N inverse'!$A$20:$Y$20,1,'5N mesh'!$B$7+1)*Setup!$B$22</f>
        <v>0</v>
      </c>
      <c r="W1105" s="0" t="n">
        <f aca="false">SUMPRODUCT('5N inverse'!$A$21:$Y$21,'5N mesh'!$B$37:$Z$37,$E1104:$AC1104)+'5N inverse'!$A$21*$C1105/Setup!$B$17+INDEX('5N inverse'!$A$21:$Y$21,1,'5N mesh'!$B$7+1)*Setup!$B$22</f>
        <v>0</v>
      </c>
      <c r="X1105" s="0" t="n">
        <f aca="false">SUMPRODUCT('5N inverse'!$A$22:$Y$22,'5N mesh'!$B$37:$Z$37,$E1104:$AC1104)+'5N inverse'!$A$22*$C1105/Setup!$B$17+INDEX('5N inverse'!$A$22:$Y$22,1,'5N mesh'!$B$7+1)*Setup!$B$22</f>
        <v>0</v>
      </c>
      <c r="Y1105" s="0" t="n">
        <f aca="false">SUMPRODUCT('5N inverse'!$A$23:$Y$23,'5N mesh'!$B$37:$Z$37,$E1104:$AC1104)+'5N inverse'!$A$23*$C1105/Setup!$B$17+INDEX('5N inverse'!$A$23:$Y$23,1,'5N mesh'!$B$7+1)*Setup!$B$22</f>
        <v>0</v>
      </c>
      <c r="Z1105" s="0" t="n">
        <f aca="false">SUMPRODUCT('5N inverse'!$A$24:$Y$24,'5N mesh'!$B$37:$Z$37,$E1104:$AC1104)+'5N inverse'!$A$24*$C1105/Setup!$B$17+INDEX('5N inverse'!$A$24:$Y$24,1,'5N mesh'!$B$7+1)*Setup!$B$22</f>
        <v>0</v>
      </c>
      <c r="AA1105" s="0" t="n">
        <f aca="false">SUMPRODUCT('5N inverse'!$A$25:$Y$25,'5N mesh'!$B$37:$Z$37,$E1104:$AC1104)+'5N inverse'!$A$25*$C1105/Setup!$B$17+INDEX('5N inverse'!$A$25:$Y$25,1,'5N mesh'!$B$7+1)*Setup!$B$22</f>
        <v>0</v>
      </c>
      <c r="AB1105" s="0" t="n">
        <f aca="false">SUMPRODUCT('5N inverse'!$A$26:$Y$26,'5N mesh'!$B$37:$Z$37,$E1104:$AC1104)+'5N inverse'!$A$26*$C1105/Setup!$B$17+INDEX('5N inverse'!$A$26:$Y$26,1,'5N mesh'!$B$7+1)*Setup!$B$22</f>
        <v>0</v>
      </c>
      <c r="AC1105" s="0" t="n">
        <f aca="false">SUMPRODUCT('5N inverse'!$A$27:$Y$27,'5N mesh'!$B$37:$Z$37,$E1104:$AC1104)+'5N inverse'!$A$27*$C1105/Setup!$B$17+INDEX('5N inverse'!$A$27:$Y$27,1,'5N mesh'!$B$7+1)*Setup!$B$22</f>
        <v>0</v>
      </c>
    </row>
    <row r="1106" customFormat="false" ht="15" hidden="false" customHeight="false" outlineLevel="0" collapsed="false">
      <c r="A1106" s="0" t="n">
        <v>1101</v>
      </c>
      <c r="B1106" s="0" t="n">
        <f aca="false">A1106*Setup!$B$11/3600</f>
        <v>91.75</v>
      </c>
      <c r="C1106" s="0" t="n">
        <f aca="false">Setup!$B$7+Setup!$B$8*COS(2*PI()*(B1106-Setup!$B$9)/24)</f>
        <v>26.2222809320784</v>
      </c>
      <c r="D1106" s="0" t="n">
        <f aca="false">(C1106-E1106)/Setup!$B$17</f>
        <v>3.3081484887725</v>
      </c>
      <c r="E1106" s="0" t="n">
        <f aca="false">SUMPRODUCT('5N inverse'!$A$3:$Y$3,'5N mesh'!$B$37:$Z$37,$E1105:$AC1105)+'5N inverse'!$A$3*$C1106/Setup!$B$17+INDEX('5N inverse'!$A$3:$Y$3,1,'5N mesh'!$B$7+1)*Setup!$B$22</f>
        <v>25.792221628538</v>
      </c>
      <c r="F1106" s="0" t="n">
        <f aca="false">SUMPRODUCT('5N inverse'!$A$4:$Y$4,'5N mesh'!$B$37:$Z$37,$E1105:$AC1105)+'5N inverse'!$A$4*$C1106/Setup!$B$17+INDEX('5N inverse'!$A$4:$Y$4,1,'5N mesh'!$B$7+1)*Setup!$B$22</f>
        <v>24.0081755979956</v>
      </c>
      <c r="G1106" s="0" t="n">
        <f aca="false">SUMPRODUCT('5N inverse'!$A$5:$Y$5,'5N mesh'!$B$37:$Z$37,$E1105:$AC1105)+'5N inverse'!$A$5*$C1106/Setup!$B$17+INDEX('5N inverse'!$A$5:$Y$5,1,'5N mesh'!$B$7+1)*Setup!$B$22</f>
        <v>20.4400835369108</v>
      </c>
      <c r="H1106" s="0" t="n">
        <f aca="false">SUMPRODUCT('5N inverse'!$A$6:$Y$6,'5N mesh'!$B$37:$Z$37,$E1105:$AC1105)+'5N inverse'!$A$6*$C1106/Setup!$B$17+INDEX('5N inverse'!$A$6:$Y$6,1,'5N mesh'!$B$7+1)*Setup!$B$22</f>
        <v>16.8719914758259</v>
      </c>
      <c r="I1106" s="0" t="n">
        <f aca="false">SUMPRODUCT('5N inverse'!$A$7:$Y$7,'5N mesh'!$B$37:$Z$37,$E1105:$AC1105)+'5N inverse'!$A$7*$C1106/Setup!$B$17+INDEX('5N inverse'!$A$7:$Y$7,1,'5N mesh'!$B$7+1)*Setup!$B$22</f>
        <v>15.0879454452835</v>
      </c>
      <c r="J1106" s="0" t="n">
        <f aca="false">SUMPRODUCT('5N inverse'!$A$8:$Y$8,'5N mesh'!$B$37:$Z$37,$E1105:$AC1105)+'5N inverse'!$A$8*$C1106/Setup!$B$17+INDEX('5N inverse'!$A$8:$Y$8,1,'5N mesh'!$B$7+1)*Setup!$B$22</f>
        <v>0</v>
      </c>
      <c r="K1106" s="0" t="n">
        <f aca="false">SUMPRODUCT('5N inverse'!$A$9:$Y$9,'5N mesh'!$B$37:$Z$37,$E1105:$AC1105)+'5N inverse'!$A$9*$C1106/Setup!$B$17+INDEX('5N inverse'!$A$9:$Y$9,1,'5N mesh'!$B$7+1)*Setup!$B$22</f>
        <v>0</v>
      </c>
      <c r="L1106" s="0" t="n">
        <f aca="false">SUMPRODUCT('5N inverse'!$A$10:$Y$10,'5N mesh'!$B$37:$Z$37,$E1105:$AC1105)+'5N inverse'!$A$10*$C1106/Setup!$B$17+INDEX('5N inverse'!$A$10:$Y$10,1,'5N mesh'!$B$7+1)*Setup!$B$22</f>
        <v>0</v>
      </c>
      <c r="M1106" s="0" t="n">
        <f aca="false">SUMPRODUCT('5N inverse'!$A$11:$Y$11,'5N mesh'!$B$37:$Z$37,$E1105:$AC1105)+'5N inverse'!$A$11*$C1106/Setup!$B$17+INDEX('5N inverse'!$A$11:$Y$11,1,'5N mesh'!$B$7+1)*Setup!$B$22</f>
        <v>0</v>
      </c>
      <c r="N1106" s="0" t="n">
        <f aca="false">SUMPRODUCT('5N inverse'!$A$12:$Y$12,'5N mesh'!$B$37:$Z$37,$E1105:$AC1105)+'5N inverse'!$A$12*$C1106/Setup!$B$17+INDEX('5N inverse'!$A$12:$Y$12,1,'5N mesh'!$B$7+1)*Setup!$B$22</f>
        <v>0</v>
      </c>
      <c r="O1106" s="0" t="n">
        <f aca="false">SUMPRODUCT('5N inverse'!$A$13:$Y$13,'5N mesh'!$B$37:$Z$37,$E1105:$AC1105)+'5N inverse'!$A$13*$C1106/Setup!$B$17+INDEX('5N inverse'!$A$13:$Y$13,1,'5N mesh'!$B$7+1)*Setup!$B$22</f>
        <v>0</v>
      </c>
      <c r="P1106" s="0" t="n">
        <f aca="false">SUMPRODUCT('5N inverse'!$A$14:$Y$14,'5N mesh'!$B$37:$Z$37,$E1105:$AC1105)+'5N inverse'!$A$14*$C1106/Setup!$B$17+INDEX('5N inverse'!$A$14:$Y$14,1,'5N mesh'!$B$7+1)*Setup!$B$22</f>
        <v>0</v>
      </c>
      <c r="Q1106" s="0" t="n">
        <f aca="false">SUMPRODUCT('5N inverse'!$A$15:$Y$15,'5N mesh'!$B$37:$Z$37,$E1105:$AC1105)+'5N inverse'!$A$15*$C1106/Setup!$B$17+INDEX('5N inverse'!$A$15:$Y$15,1,'5N mesh'!$B$7+1)*Setup!$B$22</f>
        <v>0</v>
      </c>
      <c r="R1106" s="0" t="n">
        <f aca="false">SUMPRODUCT('5N inverse'!$A$16:$Y$16,'5N mesh'!$B$37:$Z$37,$E1105:$AC1105)+'5N inverse'!$A$16*$C1106/Setup!$B$17+INDEX('5N inverse'!$A$16:$Y$16,1,'5N mesh'!$B$7+1)*Setup!$B$22</f>
        <v>0</v>
      </c>
      <c r="S1106" s="0" t="n">
        <f aca="false">SUMPRODUCT('5N inverse'!$A$17:$Y$17,'5N mesh'!$B$37:$Z$37,$E1105:$AC1105)+'5N inverse'!$A$17*$C1106/Setup!$B$17+INDEX('5N inverse'!$A$17:$Y$17,1,'5N mesh'!$B$7+1)*Setup!$B$22</f>
        <v>0</v>
      </c>
      <c r="T1106" s="0" t="n">
        <f aca="false">SUMPRODUCT('5N inverse'!$A$18:$Y$18,'5N mesh'!$B$37:$Z$37,$E1105:$AC1105)+'5N inverse'!$A$18*$C1106/Setup!$B$17+INDEX('5N inverse'!$A$18:$Y$18,1,'5N mesh'!$B$7+1)*Setup!$B$22</f>
        <v>0</v>
      </c>
      <c r="U1106" s="0" t="n">
        <f aca="false">SUMPRODUCT('5N inverse'!$A$19:$Y$19,'5N mesh'!$B$37:$Z$37,$E1105:$AC1105)+'5N inverse'!$A$19*$C1106/Setup!$B$17+INDEX('5N inverse'!$A$19:$Y$19,1,'5N mesh'!$B$7+1)*Setup!$B$22</f>
        <v>0</v>
      </c>
      <c r="V1106" s="0" t="n">
        <f aca="false">SUMPRODUCT('5N inverse'!$A$20:$Y$20,'5N mesh'!$B$37:$Z$37,$E1105:$AC1105)+'5N inverse'!$A$20*$C1106/Setup!$B$17+INDEX('5N inverse'!$A$20:$Y$20,1,'5N mesh'!$B$7+1)*Setup!$B$22</f>
        <v>0</v>
      </c>
      <c r="W1106" s="0" t="n">
        <f aca="false">SUMPRODUCT('5N inverse'!$A$21:$Y$21,'5N mesh'!$B$37:$Z$37,$E1105:$AC1105)+'5N inverse'!$A$21*$C1106/Setup!$B$17+INDEX('5N inverse'!$A$21:$Y$21,1,'5N mesh'!$B$7+1)*Setup!$B$22</f>
        <v>0</v>
      </c>
      <c r="X1106" s="0" t="n">
        <f aca="false">SUMPRODUCT('5N inverse'!$A$22:$Y$22,'5N mesh'!$B$37:$Z$37,$E1105:$AC1105)+'5N inverse'!$A$22*$C1106/Setup!$B$17+INDEX('5N inverse'!$A$22:$Y$22,1,'5N mesh'!$B$7+1)*Setup!$B$22</f>
        <v>0</v>
      </c>
      <c r="Y1106" s="0" t="n">
        <f aca="false">SUMPRODUCT('5N inverse'!$A$23:$Y$23,'5N mesh'!$B$37:$Z$37,$E1105:$AC1105)+'5N inverse'!$A$23*$C1106/Setup!$B$17+INDEX('5N inverse'!$A$23:$Y$23,1,'5N mesh'!$B$7+1)*Setup!$B$22</f>
        <v>0</v>
      </c>
      <c r="Z1106" s="0" t="n">
        <f aca="false">SUMPRODUCT('5N inverse'!$A$24:$Y$24,'5N mesh'!$B$37:$Z$37,$E1105:$AC1105)+'5N inverse'!$A$24*$C1106/Setup!$B$17+INDEX('5N inverse'!$A$24:$Y$24,1,'5N mesh'!$B$7+1)*Setup!$B$22</f>
        <v>0</v>
      </c>
      <c r="AA1106" s="0" t="n">
        <f aca="false">SUMPRODUCT('5N inverse'!$A$25:$Y$25,'5N mesh'!$B$37:$Z$37,$E1105:$AC1105)+'5N inverse'!$A$25*$C1106/Setup!$B$17+INDEX('5N inverse'!$A$25:$Y$25,1,'5N mesh'!$B$7+1)*Setup!$B$22</f>
        <v>0</v>
      </c>
      <c r="AB1106" s="0" t="n">
        <f aca="false">SUMPRODUCT('5N inverse'!$A$26:$Y$26,'5N mesh'!$B$37:$Z$37,$E1105:$AC1105)+'5N inverse'!$A$26*$C1106/Setup!$B$17+INDEX('5N inverse'!$A$26:$Y$26,1,'5N mesh'!$B$7+1)*Setup!$B$22</f>
        <v>0</v>
      </c>
      <c r="AC1106" s="0" t="n">
        <f aca="false">SUMPRODUCT('5N inverse'!$A$27:$Y$27,'5N mesh'!$B$37:$Z$37,$E1105:$AC1105)+'5N inverse'!$A$27*$C1106/Setup!$B$17+INDEX('5N inverse'!$A$27:$Y$27,1,'5N mesh'!$B$7+1)*Setup!$B$22</f>
        <v>0</v>
      </c>
    </row>
    <row r="1107" customFormat="false" ht="15" hidden="false" customHeight="false" outlineLevel="0" collapsed="false">
      <c r="A1107" s="0" t="n">
        <v>1102</v>
      </c>
      <c r="B1107" s="0" t="n">
        <f aca="false">A1107*Setup!$B$11/3600</f>
        <v>91.8333333333333</v>
      </c>
      <c r="C1107" s="0" t="n">
        <f aca="false">Setup!$B$7+Setup!$B$8*COS(2*PI()*(B1107-Setup!$B$9)/24)</f>
        <v>26.1491984333873</v>
      </c>
      <c r="D1107" s="0" t="n">
        <f aca="false">(C1107-E1107)/Setup!$B$17</f>
        <v>2.74012929523135</v>
      </c>
      <c r="E1107" s="0" t="n">
        <f aca="false">SUMPRODUCT('5N inverse'!$A$3:$Y$3,'5N mesh'!$B$37:$Z$37,$E1106:$AC1106)+'5N inverse'!$A$3*$C1107/Setup!$B$17+INDEX('5N inverse'!$A$3:$Y$3,1,'5N mesh'!$B$7+1)*Setup!$B$22</f>
        <v>25.7929816250072</v>
      </c>
      <c r="F1107" s="0" t="n">
        <f aca="false">SUMPRODUCT('5N inverse'!$A$4:$Y$4,'5N mesh'!$B$37:$Z$37,$E1106:$AC1106)+'5N inverse'!$A$4*$C1107/Setup!$B$17+INDEX('5N inverse'!$A$4:$Y$4,1,'5N mesh'!$B$7+1)*Setup!$B$22</f>
        <v>24.008834941535</v>
      </c>
      <c r="G1107" s="0" t="n">
        <f aca="false">SUMPRODUCT('5N inverse'!$A$5:$Y$5,'5N mesh'!$B$37:$Z$37,$E1106:$AC1106)+'5N inverse'!$A$5*$C1107/Setup!$B$17+INDEX('5N inverse'!$A$5:$Y$5,1,'5N mesh'!$B$7+1)*Setup!$B$22</f>
        <v>20.4405415745906</v>
      </c>
      <c r="H1107" s="0" t="n">
        <f aca="false">SUMPRODUCT('5N inverse'!$A$6:$Y$6,'5N mesh'!$B$37:$Z$37,$E1106:$AC1106)+'5N inverse'!$A$6*$C1107/Setup!$B$17+INDEX('5N inverse'!$A$6:$Y$6,1,'5N mesh'!$B$7+1)*Setup!$B$22</f>
        <v>16.8722482076462</v>
      </c>
      <c r="I1107" s="0" t="n">
        <f aca="false">SUMPRODUCT('5N inverse'!$A$7:$Y$7,'5N mesh'!$B$37:$Z$37,$E1106:$AC1106)+'5N inverse'!$A$7*$C1107/Setup!$B$17+INDEX('5N inverse'!$A$7:$Y$7,1,'5N mesh'!$B$7+1)*Setup!$B$22</f>
        <v>15.088101524174</v>
      </c>
      <c r="J1107" s="0" t="n">
        <f aca="false">SUMPRODUCT('5N inverse'!$A$8:$Y$8,'5N mesh'!$B$37:$Z$37,$E1106:$AC1106)+'5N inverse'!$A$8*$C1107/Setup!$B$17+INDEX('5N inverse'!$A$8:$Y$8,1,'5N mesh'!$B$7+1)*Setup!$B$22</f>
        <v>0</v>
      </c>
      <c r="K1107" s="0" t="n">
        <f aca="false">SUMPRODUCT('5N inverse'!$A$9:$Y$9,'5N mesh'!$B$37:$Z$37,$E1106:$AC1106)+'5N inverse'!$A$9*$C1107/Setup!$B$17+INDEX('5N inverse'!$A$9:$Y$9,1,'5N mesh'!$B$7+1)*Setup!$B$22</f>
        <v>0</v>
      </c>
      <c r="L1107" s="0" t="n">
        <f aca="false">SUMPRODUCT('5N inverse'!$A$10:$Y$10,'5N mesh'!$B$37:$Z$37,$E1106:$AC1106)+'5N inverse'!$A$10*$C1107/Setup!$B$17+INDEX('5N inverse'!$A$10:$Y$10,1,'5N mesh'!$B$7+1)*Setup!$B$22</f>
        <v>0</v>
      </c>
      <c r="M1107" s="0" t="n">
        <f aca="false">SUMPRODUCT('5N inverse'!$A$11:$Y$11,'5N mesh'!$B$37:$Z$37,$E1106:$AC1106)+'5N inverse'!$A$11*$C1107/Setup!$B$17+INDEX('5N inverse'!$A$11:$Y$11,1,'5N mesh'!$B$7+1)*Setup!$B$22</f>
        <v>0</v>
      </c>
      <c r="N1107" s="0" t="n">
        <f aca="false">SUMPRODUCT('5N inverse'!$A$12:$Y$12,'5N mesh'!$B$37:$Z$37,$E1106:$AC1106)+'5N inverse'!$A$12*$C1107/Setup!$B$17+INDEX('5N inverse'!$A$12:$Y$12,1,'5N mesh'!$B$7+1)*Setup!$B$22</f>
        <v>0</v>
      </c>
      <c r="O1107" s="0" t="n">
        <f aca="false">SUMPRODUCT('5N inverse'!$A$13:$Y$13,'5N mesh'!$B$37:$Z$37,$E1106:$AC1106)+'5N inverse'!$A$13*$C1107/Setup!$B$17+INDEX('5N inverse'!$A$13:$Y$13,1,'5N mesh'!$B$7+1)*Setup!$B$22</f>
        <v>0</v>
      </c>
      <c r="P1107" s="0" t="n">
        <f aca="false">SUMPRODUCT('5N inverse'!$A$14:$Y$14,'5N mesh'!$B$37:$Z$37,$E1106:$AC1106)+'5N inverse'!$A$14*$C1107/Setup!$B$17+INDEX('5N inverse'!$A$14:$Y$14,1,'5N mesh'!$B$7+1)*Setup!$B$22</f>
        <v>0</v>
      </c>
      <c r="Q1107" s="0" t="n">
        <f aca="false">SUMPRODUCT('5N inverse'!$A$15:$Y$15,'5N mesh'!$B$37:$Z$37,$E1106:$AC1106)+'5N inverse'!$A$15*$C1107/Setup!$B$17+INDEX('5N inverse'!$A$15:$Y$15,1,'5N mesh'!$B$7+1)*Setup!$B$22</f>
        <v>0</v>
      </c>
      <c r="R1107" s="0" t="n">
        <f aca="false">SUMPRODUCT('5N inverse'!$A$16:$Y$16,'5N mesh'!$B$37:$Z$37,$E1106:$AC1106)+'5N inverse'!$A$16*$C1107/Setup!$B$17+INDEX('5N inverse'!$A$16:$Y$16,1,'5N mesh'!$B$7+1)*Setup!$B$22</f>
        <v>0</v>
      </c>
      <c r="S1107" s="0" t="n">
        <f aca="false">SUMPRODUCT('5N inverse'!$A$17:$Y$17,'5N mesh'!$B$37:$Z$37,$E1106:$AC1106)+'5N inverse'!$A$17*$C1107/Setup!$B$17+INDEX('5N inverse'!$A$17:$Y$17,1,'5N mesh'!$B$7+1)*Setup!$B$22</f>
        <v>0</v>
      </c>
      <c r="T1107" s="0" t="n">
        <f aca="false">SUMPRODUCT('5N inverse'!$A$18:$Y$18,'5N mesh'!$B$37:$Z$37,$E1106:$AC1106)+'5N inverse'!$A$18*$C1107/Setup!$B$17+INDEX('5N inverse'!$A$18:$Y$18,1,'5N mesh'!$B$7+1)*Setup!$B$22</f>
        <v>0</v>
      </c>
      <c r="U1107" s="0" t="n">
        <f aca="false">SUMPRODUCT('5N inverse'!$A$19:$Y$19,'5N mesh'!$B$37:$Z$37,$E1106:$AC1106)+'5N inverse'!$A$19*$C1107/Setup!$B$17+INDEX('5N inverse'!$A$19:$Y$19,1,'5N mesh'!$B$7+1)*Setup!$B$22</f>
        <v>0</v>
      </c>
      <c r="V1107" s="0" t="n">
        <f aca="false">SUMPRODUCT('5N inverse'!$A$20:$Y$20,'5N mesh'!$B$37:$Z$37,$E1106:$AC1106)+'5N inverse'!$A$20*$C1107/Setup!$B$17+INDEX('5N inverse'!$A$20:$Y$20,1,'5N mesh'!$B$7+1)*Setup!$B$22</f>
        <v>0</v>
      </c>
      <c r="W1107" s="0" t="n">
        <f aca="false">SUMPRODUCT('5N inverse'!$A$21:$Y$21,'5N mesh'!$B$37:$Z$37,$E1106:$AC1106)+'5N inverse'!$A$21*$C1107/Setup!$B$17+INDEX('5N inverse'!$A$21:$Y$21,1,'5N mesh'!$B$7+1)*Setup!$B$22</f>
        <v>0</v>
      </c>
      <c r="X1107" s="0" t="n">
        <f aca="false">SUMPRODUCT('5N inverse'!$A$22:$Y$22,'5N mesh'!$B$37:$Z$37,$E1106:$AC1106)+'5N inverse'!$A$22*$C1107/Setup!$B$17+INDEX('5N inverse'!$A$22:$Y$22,1,'5N mesh'!$B$7+1)*Setup!$B$22</f>
        <v>0</v>
      </c>
      <c r="Y1107" s="0" t="n">
        <f aca="false">SUMPRODUCT('5N inverse'!$A$23:$Y$23,'5N mesh'!$B$37:$Z$37,$E1106:$AC1106)+'5N inverse'!$A$23*$C1107/Setup!$B$17+INDEX('5N inverse'!$A$23:$Y$23,1,'5N mesh'!$B$7+1)*Setup!$B$22</f>
        <v>0</v>
      </c>
      <c r="Z1107" s="0" t="n">
        <f aca="false">SUMPRODUCT('5N inverse'!$A$24:$Y$24,'5N mesh'!$B$37:$Z$37,$E1106:$AC1106)+'5N inverse'!$A$24*$C1107/Setup!$B$17+INDEX('5N inverse'!$A$24:$Y$24,1,'5N mesh'!$B$7+1)*Setup!$B$22</f>
        <v>0</v>
      </c>
      <c r="AA1107" s="0" t="n">
        <f aca="false">SUMPRODUCT('5N inverse'!$A$25:$Y$25,'5N mesh'!$B$37:$Z$37,$E1106:$AC1106)+'5N inverse'!$A$25*$C1107/Setup!$B$17+INDEX('5N inverse'!$A$25:$Y$25,1,'5N mesh'!$B$7+1)*Setup!$B$22</f>
        <v>0</v>
      </c>
      <c r="AB1107" s="0" t="n">
        <f aca="false">SUMPRODUCT('5N inverse'!$A$26:$Y$26,'5N mesh'!$B$37:$Z$37,$E1106:$AC1106)+'5N inverse'!$A$26*$C1107/Setup!$B$17+INDEX('5N inverse'!$A$26:$Y$26,1,'5N mesh'!$B$7+1)*Setup!$B$22</f>
        <v>0</v>
      </c>
      <c r="AC1107" s="0" t="n">
        <f aca="false">SUMPRODUCT('5N inverse'!$A$27:$Y$27,'5N mesh'!$B$37:$Z$37,$E1106:$AC1106)+'5N inverse'!$A$27*$C1107/Setup!$B$17+INDEX('5N inverse'!$A$27:$Y$27,1,'5N mesh'!$B$7+1)*Setup!$B$22</f>
        <v>0</v>
      </c>
    </row>
    <row r="1108" customFormat="false" ht="15" hidden="false" customHeight="false" outlineLevel="0" collapsed="false">
      <c r="A1108" s="0" t="n">
        <v>1103</v>
      </c>
      <c r="B1108" s="0" t="n">
        <f aca="false">A1108*Setup!$B$11/3600</f>
        <v>91.9166666666667</v>
      </c>
      <c r="C1108" s="0" t="n">
        <f aca="false">Setup!$B$7+Setup!$B$8*COS(2*PI()*(B1108-Setup!$B$9)/24)</f>
        <v>26.0750930326421</v>
      </c>
      <c r="D1108" s="0" t="n">
        <f aca="false">(C1108-E1108)/Setup!$B$17</f>
        <v>2.17169168614477</v>
      </c>
      <c r="E1108" s="0" t="n">
        <f aca="false">SUMPRODUCT('5N inverse'!$A$3:$Y$3,'5N mesh'!$B$37:$Z$37,$E1107:$AC1107)+'5N inverse'!$A$3*$C1108/Setup!$B$17+INDEX('5N inverse'!$A$3:$Y$3,1,'5N mesh'!$B$7+1)*Setup!$B$22</f>
        <v>25.7927731134433</v>
      </c>
      <c r="F1108" s="0" t="n">
        <f aca="false">SUMPRODUCT('5N inverse'!$A$4:$Y$4,'5N mesh'!$B$37:$Z$37,$E1107:$AC1107)+'5N inverse'!$A$4*$C1108/Setup!$B$17+INDEX('5N inverse'!$A$4:$Y$4,1,'5N mesh'!$B$7+1)*Setup!$B$22</f>
        <v>24.0086861112389</v>
      </c>
      <c r="G1108" s="0" t="n">
        <f aca="false">SUMPRODUCT('5N inverse'!$A$5:$Y$5,'5N mesh'!$B$37:$Z$37,$E1107:$AC1107)+'5N inverse'!$A$5*$C1108/Setup!$B$17+INDEX('5N inverse'!$A$5:$Y$5,1,'5N mesh'!$B$7+1)*Setup!$B$22</f>
        <v>20.4405121068302</v>
      </c>
      <c r="H1108" s="0" t="n">
        <f aca="false">SUMPRODUCT('5N inverse'!$A$6:$Y$6,'5N mesh'!$B$37:$Z$37,$E1107:$AC1107)+'5N inverse'!$A$6*$C1108/Setup!$B$17+INDEX('5N inverse'!$A$6:$Y$6,1,'5N mesh'!$B$7+1)*Setup!$B$22</f>
        <v>16.8723381024215</v>
      </c>
      <c r="I1108" s="0" t="n">
        <f aca="false">SUMPRODUCT('5N inverse'!$A$7:$Y$7,'5N mesh'!$B$37:$Z$37,$E1107:$AC1107)+'5N inverse'!$A$7*$C1108/Setup!$B$17+INDEX('5N inverse'!$A$7:$Y$7,1,'5N mesh'!$B$7+1)*Setup!$B$22</f>
        <v>15.0882511002171</v>
      </c>
      <c r="J1108" s="0" t="n">
        <f aca="false">SUMPRODUCT('5N inverse'!$A$8:$Y$8,'5N mesh'!$B$37:$Z$37,$E1107:$AC1107)+'5N inverse'!$A$8*$C1108/Setup!$B$17+INDEX('5N inverse'!$A$8:$Y$8,1,'5N mesh'!$B$7+1)*Setup!$B$22</f>
        <v>0</v>
      </c>
      <c r="K1108" s="0" t="n">
        <f aca="false">SUMPRODUCT('5N inverse'!$A$9:$Y$9,'5N mesh'!$B$37:$Z$37,$E1107:$AC1107)+'5N inverse'!$A$9*$C1108/Setup!$B$17+INDEX('5N inverse'!$A$9:$Y$9,1,'5N mesh'!$B$7+1)*Setup!$B$22</f>
        <v>0</v>
      </c>
      <c r="L1108" s="0" t="n">
        <f aca="false">SUMPRODUCT('5N inverse'!$A$10:$Y$10,'5N mesh'!$B$37:$Z$37,$E1107:$AC1107)+'5N inverse'!$A$10*$C1108/Setup!$B$17+INDEX('5N inverse'!$A$10:$Y$10,1,'5N mesh'!$B$7+1)*Setup!$B$22</f>
        <v>0</v>
      </c>
      <c r="M1108" s="0" t="n">
        <f aca="false">SUMPRODUCT('5N inverse'!$A$11:$Y$11,'5N mesh'!$B$37:$Z$37,$E1107:$AC1107)+'5N inverse'!$A$11*$C1108/Setup!$B$17+INDEX('5N inverse'!$A$11:$Y$11,1,'5N mesh'!$B$7+1)*Setup!$B$22</f>
        <v>0</v>
      </c>
      <c r="N1108" s="0" t="n">
        <f aca="false">SUMPRODUCT('5N inverse'!$A$12:$Y$12,'5N mesh'!$B$37:$Z$37,$E1107:$AC1107)+'5N inverse'!$A$12*$C1108/Setup!$B$17+INDEX('5N inverse'!$A$12:$Y$12,1,'5N mesh'!$B$7+1)*Setup!$B$22</f>
        <v>0</v>
      </c>
      <c r="O1108" s="0" t="n">
        <f aca="false">SUMPRODUCT('5N inverse'!$A$13:$Y$13,'5N mesh'!$B$37:$Z$37,$E1107:$AC1107)+'5N inverse'!$A$13*$C1108/Setup!$B$17+INDEX('5N inverse'!$A$13:$Y$13,1,'5N mesh'!$B$7+1)*Setup!$B$22</f>
        <v>0</v>
      </c>
      <c r="P1108" s="0" t="n">
        <f aca="false">SUMPRODUCT('5N inverse'!$A$14:$Y$14,'5N mesh'!$B$37:$Z$37,$E1107:$AC1107)+'5N inverse'!$A$14*$C1108/Setup!$B$17+INDEX('5N inverse'!$A$14:$Y$14,1,'5N mesh'!$B$7+1)*Setup!$B$22</f>
        <v>0</v>
      </c>
      <c r="Q1108" s="0" t="n">
        <f aca="false">SUMPRODUCT('5N inverse'!$A$15:$Y$15,'5N mesh'!$B$37:$Z$37,$E1107:$AC1107)+'5N inverse'!$A$15*$C1108/Setup!$B$17+INDEX('5N inverse'!$A$15:$Y$15,1,'5N mesh'!$B$7+1)*Setup!$B$22</f>
        <v>0</v>
      </c>
      <c r="R1108" s="0" t="n">
        <f aca="false">SUMPRODUCT('5N inverse'!$A$16:$Y$16,'5N mesh'!$B$37:$Z$37,$E1107:$AC1107)+'5N inverse'!$A$16*$C1108/Setup!$B$17+INDEX('5N inverse'!$A$16:$Y$16,1,'5N mesh'!$B$7+1)*Setup!$B$22</f>
        <v>0</v>
      </c>
      <c r="S1108" s="0" t="n">
        <f aca="false">SUMPRODUCT('5N inverse'!$A$17:$Y$17,'5N mesh'!$B$37:$Z$37,$E1107:$AC1107)+'5N inverse'!$A$17*$C1108/Setup!$B$17+INDEX('5N inverse'!$A$17:$Y$17,1,'5N mesh'!$B$7+1)*Setup!$B$22</f>
        <v>0</v>
      </c>
      <c r="T1108" s="0" t="n">
        <f aca="false">SUMPRODUCT('5N inverse'!$A$18:$Y$18,'5N mesh'!$B$37:$Z$37,$E1107:$AC1107)+'5N inverse'!$A$18*$C1108/Setup!$B$17+INDEX('5N inverse'!$A$18:$Y$18,1,'5N mesh'!$B$7+1)*Setup!$B$22</f>
        <v>0</v>
      </c>
      <c r="U1108" s="0" t="n">
        <f aca="false">SUMPRODUCT('5N inverse'!$A$19:$Y$19,'5N mesh'!$B$37:$Z$37,$E1107:$AC1107)+'5N inverse'!$A$19*$C1108/Setup!$B$17+INDEX('5N inverse'!$A$19:$Y$19,1,'5N mesh'!$B$7+1)*Setup!$B$22</f>
        <v>0</v>
      </c>
      <c r="V1108" s="0" t="n">
        <f aca="false">SUMPRODUCT('5N inverse'!$A$20:$Y$20,'5N mesh'!$B$37:$Z$37,$E1107:$AC1107)+'5N inverse'!$A$20*$C1108/Setup!$B$17+INDEX('5N inverse'!$A$20:$Y$20,1,'5N mesh'!$B$7+1)*Setup!$B$22</f>
        <v>0</v>
      </c>
      <c r="W1108" s="0" t="n">
        <f aca="false">SUMPRODUCT('5N inverse'!$A$21:$Y$21,'5N mesh'!$B$37:$Z$37,$E1107:$AC1107)+'5N inverse'!$A$21*$C1108/Setup!$B$17+INDEX('5N inverse'!$A$21:$Y$21,1,'5N mesh'!$B$7+1)*Setup!$B$22</f>
        <v>0</v>
      </c>
      <c r="X1108" s="0" t="n">
        <f aca="false">SUMPRODUCT('5N inverse'!$A$22:$Y$22,'5N mesh'!$B$37:$Z$37,$E1107:$AC1107)+'5N inverse'!$A$22*$C1108/Setup!$B$17+INDEX('5N inverse'!$A$22:$Y$22,1,'5N mesh'!$B$7+1)*Setup!$B$22</f>
        <v>0</v>
      </c>
      <c r="Y1108" s="0" t="n">
        <f aca="false">SUMPRODUCT('5N inverse'!$A$23:$Y$23,'5N mesh'!$B$37:$Z$37,$E1107:$AC1107)+'5N inverse'!$A$23*$C1108/Setup!$B$17+INDEX('5N inverse'!$A$23:$Y$23,1,'5N mesh'!$B$7+1)*Setup!$B$22</f>
        <v>0</v>
      </c>
      <c r="Z1108" s="0" t="n">
        <f aca="false">SUMPRODUCT('5N inverse'!$A$24:$Y$24,'5N mesh'!$B$37:$Z$37,$E1107:$AC1107)+'5N inverse'!$A$24*$C1108/Setup!$B$17+INDEX('5N inverse'!$A$24:$Y$24,1,'5N mesh'!$B$7+1)*Setup!$B$22</f>
        <v>0</v>
      </c>
      <c r="AA1108" s="0" t="n">
        <f aca="false">SUMPRODUCT('5N inverse'!$A$25:$Y$25,'5N mesh'!$B$37:$Z$37,$E1107:$AC1107)+'5N inverse'!$A$25*$C1108/Setup!$B$17+INDEX('5N inverse'!$A$25:$Y$25,1,'5N mesh'!$B$7+1)*Setup!$B$22</f>
        <v>0</v>
      </c>
      <c r="AB1108" s="0" t="n">
        <f aca="false">SUMPRODUCT('5N inverse'!$A$26:$Y$26,'5N mesh'!$B$37:$Z$37,$E1107:$AC1107)+'5N inverse'!$A$26*$C1108/Setup!$B$17+INDEX('5N inverse'!$A$26:$Y$26,1,'5N mesh'!$B$7+1)*Setup!$B$22</f>
        <v>0</v>
      </c>
      <c r="AC1108" s="0" t="n">
        <f aca="false">SUMPRODUCT('5N inverse'!$A$27:$Y$27,'5N mesh'!$B$37:$Z$37,$E1107:$AC1107)+'5N inverse'!$A$27*$C1108/Setup!$B$17+INDEX('5N inverse'!$A$27:$Y$27,1,'5N mesh'!$B$7+1)*Setup!$B$22</f>
        <v>0</v>
      </c>
    </row>
    <row r="1109" customFormat="false" ht="15" hidden="false" customHeight="false" outlineLevel="0" collapsed="false">
      <c r="A1109" s="0" t="n">
        <v>1104</v>
      </c>
      <c r="B1109" s="0" t="n">
        <f aca="false">A1109*Setup!$B$11/3600</f>
        <v>92</v>
      </c>
      <c r="C1109" s="0" t="n">
        <f aca="false">Setup!$B$7+Setup!$B$8*COS(2*PI()*(B1109-Setup!$B$9)/24)</f>
        <v>26</v>
      </c>
      <c r="D1109" s="0" t="n">
        <f aca="false">(C1109-E1109)/Setup!$B$17</f>
        <v>1.60310620677352</v>
      </c>
      <c r="E1109" s="0" t="n">
        <f aca="false">SUMPRODUCT('5N inverse'!$A$3:$Y$3,'5N mesh'!$B$37:$Z$37,$E1108:$AC1108)+'5N inverse'!$A$3*$C1109/Setup!$B$17+INDEX('5N inverse'!$A$3:$Y$3,1,'5N mesh'!$B$7+1)*Setup!$B$22</f>
        <v>25.7915961931195</v>
      </c>
      <c r="F1109" s="0" t="n">
        <f aca="false">SUMPRODUCT('5N inverse'!$A$4:$Y$4,'5N mesh'!$B$37:$Z$37,$E1108:$AC1108)+'5N inverse'!$A$4*$C1109/Setup!$B$17+INDEX('5N inverse'!$A$4:$Y$4,1,'5N mesh'!$B$7+1)*Setup!$B$22</f>
        <v>24.0077291779701</v>
      </c>
      <c r="G1109" s="0" t="n">
        <f aca="false">SUMPRODUCT('5N inverse'!$A$5:$Y$5,'5N mesh'!$B$37:$Z$37,$E1108:$AC1108)+'5N inverse'!$A$5*$C1109/Setup!$B$17+INDEX('5N inverse'!$A$5:$Y$5,1,'5N mesh'!$B$7+1)*Setup!$B$22</f>
        <v>20.4399951476713</v>
      </c>
      <c r="H1109" s="0" t="n">
        <f aca="false">SUMPRODUCT('5N inverse'!$A$6:$Y$6,'5N mesh'!$B$37:$Z$37,$E1108:$AC1108)+'5N inverse'!$A$6*$C1109/Setup!$B$17+INDEX('5N inverse'!$A$6:$Y$6,1,'5N mesh'!$B$7+1)*Setup!$B$22</f>
        <v>16.8722611173725</v>
      </c>
      <c r="I1109" s="0" t="n">
        <f aca="false">SUMPRODUCT('5N inverse'!$A$7:$Y$7,'5N mesh'!$B$37:$Z$37,$E1108:$AC1108)+'5N inverse'!$A$7*$C1109/Setup!$B$17+INDEX('5N inverse'!$A$7:$Y$7,1,'5N mesh'!$B$7+1)*Setup!$B$22</f>
        <v>15.0883941022231</v>
      </c>
      <c r="J1109" s="0" t="n">
        <f aca="false">SUMPRODUCT('5N inverse'!$A$8:$Y$8,'5N mesh'!$B$37:$Z$37,$E1108:$AC1108)+'5N inverse'!$A$8*$C1109/Setup!$B$17+INDEX('5N inverse'!$A$8:$Y$8,1,'5N mesh'!$B$7+1)*Setup!$B$22</f>
        <v>0</v>
      </c>
      <c r="K1109" s="0" t="n">
        <f aca="false">SUMPRODUCT('5N inverse'!$A$9:$Y$9,'5N mesh'!$B$37:$Z$37,$E1108:$AC1108)+'5N inverse'!$A$9*$C1109/Setup!$B$17+INDEX('5N inverse'!$A$9:$Y$9,1,'5N mesh'!$B$7+1)*Setup!$B$22</f>
        <v>0</v>
      </c>
      <c r="L1109" s="0" t="n">
        <f aca="false">SUMPRODUCT('5N inverse'!$A$10:$Y$10,'5N mesh'!$B$37:$Z$37,$E1108:$AC1108)+'5N inverse'!$A$10*$C1109/Setup!$B$17+INDEX('5N inverse'!$A$10:$Y$10,1,'5N mesh'!$B$7+1)*Setup!$B$22</f>
        <v>0</v>
      </c>
      <c r="M1109" s="0" t="n">
        <f aca="false">SUMPRODUCT('5N inverse'!$A$11:$Y$11,'5N mesh'!$B$37:$Z$37,$E1108:$AC1108)+'5N inverse'!$A$11*$C1109/Setup!$B$17+INDEX('5N inverse'!$A$11:$Y$11,1,'5N mesh'!$B$7+1)*Setup!$B$22</f>
        <v>0</v>
      </c>
      <c r="N1109" s="0" t="n">
        <f aca="false">SUMPRODUCT('5N inverse'!$A$12:$Y$12,'5N mesh'!$B$37:$Z$37,$E1108:$AC1108)+'5N inverse'!$A$12*$C1109/Setup!$B$17+INDEX('5N inverse'!$A$12:$Y$12,1,'5N mesh'!$B$7+1)*Setup!$B$22</f>
        <v>0</v>
      </c>
      <c r="O1109" s="0" t="n">
        <f aca="false">SUMPRODUCT('5N inverse'!$A$13:$Y$13,'5N mesh'!$B$37:$Z$37,$E1108:$AC1108)+'5N inverse'!$A$13*$C1109/Setup!$B$17+INDEX('5N inverse'!$A$13:$Y$13,1,'5N mesh'!$B$7+1)*Setup!$B$22</f>
        <v>0</v>
      </c>
      <c r="P1109" s="0" t="n">
        <f aca="false">SUMPRODUCT('5N inverse'!$A$14:$Y$14,'5N mesh'!$B$37:$Z$37,$E1108:$AC1108)+'5N inverse'!$A$14*$C1109/Setup!$B$17+INDEX('5N inverse'!$A$14:$Y$14,1,'5N mesh'!$B$7+1)*Setup!$B$22</f>
        <v>0</v>
      </c>
      <c r="Q1109" s="0" t="n">
        <f aca="false">SUMPRODUCT('5N inverse'!$A$15:$Y$15,'5N mesh'!$B$37:$Z$37,$E1108:$AC1108)+'5N inverse'!$A$15*$C1109/Setup!$B$17+INDEX('5N inverse'!$A$15:$Y$15,1,'5N mesh'!$B$7+1)*Setup!$B$22</f>
        <v>0</v>
      </c>
      <c r="R1109" s="0" t="n">
        <f aca="false">SUMPRODUCT('5N inverse'!$A$16:$Y$16,'5N mesh'!$B$37:$Z$37,$E1108:$AC1108)+'5N inverse'!$A$16*$C1109/Setup!$B$17+INDEX('5N inverse'!$A$16:$Y$16,1,'5N mesh'!$B$7+1)*Setup!$B$22</f>
        <v>0</v>
      </c>
      <c r="S1109" s="0" t="n">
        <f aca="false">SUMPRODUCT('5N inverse'!$A$17:$Y$17,'5N mesh'!$B$37:$Z$37,$E1108:$AC1108)+'5N inverse'!$A$17*$C1109/Setup!$B$17+INDEX('5N inverse'!$A$17:$Y$17,1,'5N mesh'!$B$7+1)*Setup!$B$22</f>
        <v>0</v>
      </c>
      <c r="T1109" s="0" t="n">
        <f aca="false">SUMPRODUCT('5N inverse'!$A$18:$Y$18,'5N mesh'!$B$37:$Z$37,$E1108:$AC1108)+'5N inverse'!$A$18*$C1109/Setup!$B$17+INDEX('5N inverse'!$A$18:$Y$18,1,'5N mesh'!$B$7+1)*Setup!$B$22</f>
        <v>0</v>
      </c>
      <c r="U1109" s="0" t="n">
        <f aca="false">SUMPRODUCT('5N inverse'!$A$19:$Y$19,'5N mesh'!$B$37:$Z$37,$E1108:$AC1108)+'5N inverse'!$A$19*$C1109/Setup!$B$17+INDEX('5N inverse'!$A$19:$Y$19,1,'5N mesh'!$B$7+1)*Setup!$B$22</f>
        <v>0</v>
      </c>
      <c r="V1109" s="0" t="n">
        <f aca="false">SUMPRODUCT('5N inverse'!$A$20:$Y$20,'5N mesh'!$B$37:$Z$37,$E1108:$AC1108)+'5N inverse'!$A$20*$C1109/Setup!$B$17+INDEX('5N inverse'!$A$20:$Y$20,1,'5N mesh'!$B$7+1)*Setup!$B$22</f>
        <v>0</v>
      </c>
      <c r="W1109" s="0" t="n">
        <f aca="false">SUMPRODUCT('5N inverse'!$A$21:$Y$21,'5N mesh'!$B$37:$Z$37,$E1108:$AC1108)+'5N inverse'!$A$21*$C1109/Setup!$B$17+INDEX('5N inverse'!$A$21:$Y$21,1,'5N mesh'!$B$7+1)*Setup!$B$22</f>
        <v>0</v>
      </c>
      <c r="X1109" s="0" t="n">
        <f aca="false">SUMPRODUCT('5N inverse'!$A$22:$Y$22,'5N mesh'!$B$37:$Z$37,$E1108:$AC1108)+'5N inverse'!$A$22*$C1109/Setup!$B$17+INDEX('5N inverse'!$A$22:$Y$22,1,'5N mesh'!$B$7+1)*Setup!$B$22</f>
        <v>0</v>
      </c>
      <c r="Y1109" s="0" t="n">
        <f aca="false">SUMPRODUCT('5N inverse'!$A$23:$Y$23,'5N mesh'!$B$37:$Z$37,$E1108:$AC1108)+'5N inverse'!$A$23*$C1109/Setup!$B$17+INDEX('5N inverse'!$A$23:$Y$23,1,'5N mesh'!$B$7+1)*Setup!$B$22</f>
        <v>0</v>
      </c>
      <c r="Z1109" s="0" t="n">
        <f aca="false">SUMPRODUCT('5N inverse'!$A$24:$Y$24,'5N mesh'!$B$37:$Z$37,$E1108:$AC1108)+'5N inverse'!$A$24*$C1109/Setup!$B$17+INDEX('5N inverse'!$A$24:$Y$24,1,'5N mesh'!$B$7+1)*Setup!$B$22</f>
        <v>0</v>
      </c>
      <c r="AA1109" s="0" t="n">
        <f aca="false">SUMPRODUCT('5N inverse'!$A$25:$Y$25,'5N mesh'!$B$37:$Z$37,$E1108:$AC1108)+'5N inverse'!$A$25*$C1109/Setup!$B$17+INDEX('5N inverse'!$A$25:$Y$25,1,'5N mesh'!$B$7+1)*Setup!$B$22</f>
        <v>0</v>
      </c>
      <c r="AB1109" s="0" t="n">
        <f aca="false">SUMPRODUCT('5N inverse'!$A$26:$Y$26,'5N mesh'!$B$37:$Z$37,$E1108:$AC1108)+'5N inverse'!$A$26*$C1109/Setup!$B$17+INDEX('5N inverse'!$A$26:$Y$26,1,'5N mesh'!$B$7+1)*Setup!$B$22</f>
        <v>0</v>
      </c>
      <c r="AC1109" s="0" t="n">
        <f aca="false">SUMPRODUCT('5N inverse'!$A$27:$Y$27,'5N mesh'!$B$37:$Z$37,$E1108:$AC1108)+'5N inverse'!$A$27*$C1109/Setup!$B$17+INDEX('5N inverse'!$A$27:$Y$27,1,'5N mesh'!$B$7+1)*Setup!$B$22</f>
        <v>0</v>
      </c>
    </row>
    <row r="1110" customFormat="false" ht="15" hidden="false" customHeight="false" outlineLevel="0" collapsed="false">
      <c r="A1110" s="0" t="n">
        <v>1105</v>
      </c>
      <c r="B1110" s="0" t="n">
        <f aca="false">A1110*Setup!$B$11/3600</f>
        <v>92.0833333333333</v>
      </c>
      <c r="C1110" s="0" t="n">
        <f aca="false">Setup!$B$7+Setup!$B$8*COS(2*PI()*(B1110-Setup!$B$9)/24)</f>
        <v>25.9239550756776</v>
      </c>
      <c r="D1110" s="0" t="n">
        <f aca="false">(C1110-E1110)/Setup!$B$17</f>
        <v>1.03464347276006</v>
      </c>
      <c r="E1110" s="0" t="n">
        <f aca="false">SUMPRODUCT('5N inverse'!$A$3:$Y$3,'5N mesh'!$B$37:$Z$37,$E1109:$AC1109)+'5N inverse'!$A$3*$C1110/Setup!$B$17+INDEX('5N inverse'!$A$3:$Y$3,1,'5N mesh'!$B$7+1)*Setup!$B$22</f>
        <v>25.7894514242188</v>
      </c>
      <c r="F1110" s="0" t="n">
        <f aca="false">SUMPRODUCT('5N inverse'!$A$4:$Y$4,'5N mesh'!$B$37:$Z$37,$E1109:$AC1109)+'5N inverse'!$A$4*$C1110/Setup!$B$17+INDEX('5N inverse'!$A$4:$Y$4,1,'5N mesh'!$B$7+1)*Setup!$B$22</f>
        <v>24.0059645972042</v>
      </c>
      <c r="G1110" s="0" t="n">
        <f aca="false">SUMPRODUCT('5N inverse'!$A$5:$Y$5,'5N mesh'!$B$37:$Z$37,$E1109:$AC1109)+'5N inverse'!$A$5*$C1110/Setup!$B$17+INDEX('5N inverse'!$A$5:$Y$5,1,'5N mesh'!$B$7+1)*Setup!$B$22</f>
        <v>20.438990943175</v>
      </c>
      <c r="H1110" s="0" t="n">
        <f aca="false">SUMPRODUCT('5N inverse'!$A$6:$Y$6,'5N mesh'!$B$37:$Z$37,$E1109:$AC1109)+'5N inverse'!$A$6*$C1110/Setup!$B$17+INDEX('5N inverse'!$A$6:$Y$6,1,'5N mesh'!$B$7+1)*Setup!$B$22</f>
        <v>16.8720172891459</v>
      </c>
      <c r="I1110" s="0" t="n">
        <f aca="false">SUMPRODUCT('5N inverse'!$A$7:$Y$7,'5N mesh'!$B$37:$Z$37,$E1109:$AC1109)+'5N inverse'!$A$7*$C1110/Setup!$B$17+INDEX('5N inverse'!$A$7:$Y$7,1,'5N mesh'!$B$7+1)*Setup!$B$22</f>
        <v>15.0885304621313</v>
      </c>
      <c r="J1110" s="0" t="n">
        <f aca="false">SUMPRODUCT('5N inverse'!$A$8:$Y$8,'5N mesh'!$B$37:$Z$37,$E1109:$AC1109)+'5N inverse'!$A$8*$C1110/Setup!$B$17+INDEX('5N inverse'!$A$8:$Y$8,1,'5N mesh'!$B$7+1)*Setup!$B$22</f>
        <v>0</v>
      </c>
      <c r="K1110" s="0" t="n">
        <f aca="false">SUMPRODUCT('5N inverse'!$A$9:$Y$9,'5N mesh'!$B$37:$Z$37,$E1109:$AC1109)+'5N inverse'!$A$9*$C1110/Setup!$B$17+INDEX('5N inverse'!$A$9:$Y$9,1,'5N mesh'!$B$7+1)*Setup!$B$22</f>
        <v>0</v>
      </c>
      <c r="L1110" s="0" t="n">
        <f aca="false">SUMPRODUCT('5N inverse'!$A$10:$Y$10,'5N mesh'!$B$37:$Z$37,$E1109:$AC1109)+'5N inverse'!$A$10*$C1110/Setup!$B$17+INDEX('5N inverse'!$A$10:$Y$10,1,'5N mesh'!$B$7+1)*Setup!$B$22</f>
        <v>0</v>
      </c>
      <c r="M1110" s="0" t="n">
        <f aca="false">SUMPRODUCT('5N inverse'!$A$11:$Y$11,'5N mesh'!$B$37:$Z$37,$E1109:$AC1109)+'5N inverse'!$A$11*$C1110/Setup!$B$17+INDEX('5N inverse'!$A$11:$Y$11,1,'5N mesh'!$B$7+1)*Setup!$B$22</f>
        <v>0</v>
      </c>
      <c r="N1110" s="0" t="n">
        <f aca="false">SUMPRODUCT('5N inverse'!$A$12:$Y$12,'5N mesh'!$B$37:$Z$37,$E1109:$AC1109)+'5N inverse'!$A$12*$C1110/Setup!$B$17+INDEX('5N inverse'!$A$12:$Y$12,1,'5N mesh'!$B$7+1)*Setup!$B$22</f>
        <v>0</v>
      </c>
      <c r="O1110" s="0" t="n">
        <f aca="false">SUMPRODUCT('5N inverse'!$A$13:$Y$13,'5N mesh'!$B$37:$Z$37,$E1109:$AC1109)+'5N inverse'!$A$13*$C1110/Setup!$B$17+INDEX('5N inverse'!$A$13:$Y$13,1,'5N mesh'!$B$7+1)*Setup!$B$22</f>
        <v>0</v>
      </c>
      <c r="P1110" s="0" t="n">
        <f aca="false">SUMPRODUCT('5N inverse'!$A$14:$Y$14,'5N mesh'!$B$37:$Z$37,$E1109:$AC1109)+'5N inverse'!$A$14*$C1110/Setup!$B$17+INDEX('5N inverse'!$A$14:$Y$14,1,'5N mesh'!$B$7+1)*Setup!$B$22</f>
        <v>0</v>
      </c>
      <c r="Q1110" s="0" t="n">
        <f aca="false">SUMPRODUCT('5N inverse'!$A$15:$Y$15,'5N mesh'!$B$37:$Z$37,$E1109:$AC1109)+'5N inverse'!$A$15*$C1110/Setup!$B$17+INDEX('5N inverse'!$A$15:$Y$15,1,'5N mesh'!$B$7+1)*Setup!$B$22</f>
        <v>0</v>
      </c>
      <c r="R1110" s="0" t="n">
        <f aca="false">SUMPRODUCT('5N inverse'!$A$16:$Y$16,'5N mesh'!$B$37:$Z$37,$E1109:$AC1109)+'5N inverse'!$A$16*$C1110/Setup!$B$17+INDEX('5N inverse'!$A$16:$Y$16,1,'5N mesh'!$B$7+1)*Setup!$B$22</f>
        <v>0</v>
      </c>
      <c r="S1110" s="0" t="n">
        <f aca="false">SUMPRODUCT('5N inverse'!$A$17:$Y$17,'5N mesh'!$B$37:$Z$37,$E1109:$AC1109)+'5N inverse'!$A$17*$C1110/Setup!$B$17+INDEX('5N inverse'!$A$17:$Y$17,1,'5N mesh'!$B$7+1)*Setup!$B$22</f>
        <v>0</v>
      </c>
      <c r="T1110" s="0" t="n">
        <f aca="false">SUMPRODUCT('5N inverse'!$A$18:$Y$18,'5N mesh'!$B$37:$Z$37,$E1109:$AC1109)+'5N inverse'!$A$18*$C1110/Setup!$B$17+INDEX('5N inverse'!$A$18:$Y$18,1,'5N mesh'!$B$7+1)*Setup!$B$22</f>
        <v>0</v>
      </c>
      <c r="U1110" s="0" t="n">
        <f aca="false">SUMPRODUCT('5N inverse'!$A$19:$Y$19,'5N mesh'!$B$37:$Z$37,$E1109:$AC1109)+'5N inverse'!$A$19*$C1110/Setup!$B$17+INDEX('5N inverse'!$A$19:$Y$19,1,'5N mesh'!$B$7+1)*Setup!$B$22</f>
        <v>0</v>
      </c>
      <c r="V1110" s="0" t="n">
        <f aca="false">SUMPRODUCT('5N inverse'!$A$20:$Y$20,'5N mesh'!$B$37:$Z$37,$E1109:$AC1109)+'5N inverse'!$A$20*$C1110/Setup!$B$17+INDEX('5N inverse'!$A$20:$Y$20,1,'5N mesh'!$B$7+1)*Setup!$B$22</f>
        <v>0</v>
      </c>
      <c r="W1110" s="0" t="n">
        <f aca="false">SUMPRODUCT('5N inverse'!$A$21:$Y$21,'5N mesh'!$B$37:$Z$37,$E1109:$AC1109)+'5N inverse'!$A$21*$C1110/Setup!$B$17+INDEX('5N inverse'!$A$21:$Y$21,1,'5N mesh'!$B$7+1)*Setup!$B$22</f>
        <v>0</v>
      </c>
      <c r="X1110" s="0" t="n">
        <f aca="false">SUMPRODUCT('5N inverse'!$A$22:$Y$22,'5N mesh'!$B$37:$Z$37,$E1109:$AC1109)+'5N inverse'!$A$22*$C1110/Setup!$B$17+INDEX('5N inverse'!$A$22:$Y$22,1,'5N mesh'!$B$7+1)*Setup!$B$22</f>
        <v>0</v>
      </c>
      <c r="Y1110" s="0" t="n">
        <f aca="false">SUMPRODUCT('5N inverse'!$A$23:$Y$23,'5N mesh'!$B$37:$Z$37,$E1109:$AC1109)+'5N inverse'!$A$23*$C1110/Setup!$B$17+INDEX('5N inverse'!$A$23:$Y$23,1,'5N mesh'!$B$7+1)*Setup!$B$22</f>
        <v>0</v>
      </c>
      <c r="Z1110" s="0" t="n">
        <f aca="false">SUMPRODUCT('5N inverse'!$A$24:$Y$24,'5N mesh'!$B$37:$Z$37,$E1109:$AC1109)+'5N inverse'!$A$24*$C1110/Setup!$B$17+INDEX('5N inverse'!$A$24:$Y$24,1,'5N mesh'!$B$7+1)*Setup!$B$22</f>
        <v>0</v>
      </c>
      <c r="AA1110" s="0" t="n">
        <f aca="false">SUMPRODUCT('5N inverse'!$A$25:$Y$25,'5N mesh'!$B$37:$Z$37,$E1109:$AC1109)+'5N inverse'!$A$25*$C1110/Setup!$B$17+INDEX('5N inverse'!$A$25:$Y$25,1,'5N mesh'!$B$7+1)*Setup!$B$22</f>
        <v>0</v>
      </c>
      <c r="AB1110" s="0" t="n">
        <f aca="false">SUMPRODUCT('5N inverse'!$A$26:$Y$26,'5N mesh'!$B$37:$Z$37,$E1109:$AC1109)+'5N inverse'!$A$26*$C1110/Setup!$B$17+INDEX('5N inverse'!$A$26:$Y$26,1,'5N mesh'!$B$7+1)*Setup!$B$22</f>
        <v>0</v>
      </c>
      <c r="AC1110" s="0" t="n">
        <f aca="false">SUMPRODUCT('5N inverse'!$A$27:$Y$27,'5N mesh'!$B$37:$Z$37,$E1109:$AC1109)+'5N inverse'!$A$27*$C1110/Setup!$B$17+INDEX('5N inverse'!$A$27:$Y$27,1,'5N mesh'!$B$7+1)*Setup!$B$22</f>
        <v>0</v>
      </c>
    </row>
    <row r="1111" customFormat="false" ht="15" hidden="false" customHeight="false" outlineLevel="0" collapsed="false">
      <c r="A1111" s="0" t="n">
        <v>1106</v>
      </c>
      <c r="B1111" s="0" t="n">
        <f aca="false">A1111*Setup!$B$11/3600</f>
        <v>92.1666666666667</v>
      </c>
      <c r="C1111" s="0" t="n">
        <f aca="false">Setup!$B$7+Setup!$B$8*COS(2*PI()*(B1111-Setup!$B$9)/24)</f>
        <v>25.8469944529401</v>
      </c>
      <c r="D1111" s="0" t="n">
        <f aca="false">(C1111-E1111)/Setup!$B$17</f>
        <v>0.466574041330038</v>
      </c>
      <c r="E1111" s="0" t="n">
        <f aca="false">SUMPRODUCT('5N inverse'!$A$3:$Y$3,'5N mesh'!$B$37:$Z$37,$E1110:$AC1110)+'5N inverse'!$A$3*$C1111/Setup!$B$17+INDEX('5N inverse'!$A$3:$Y$3,1,'5N mesh'!$B$7+1)*Setup!$B$22</f>
        <v>25.7863398275672</v>
      </c>
      <c r="F1111" s="0" t="n">
        <f aca="false">SUMPRODUCT('5N inverse'!$A$4:$Y$4,'5N mesh'!$B$37:$Z$37,$E1110:$AC1110)+'5N inverse'!$A$4*$C1111/Setup!$B$17+INDEX('5N inverse'!$A$4:$Y$4,1,'5N mesh'!$B$7+1)*Setup!$B$22</f>
        <v>24.003393208813</v>
      </c>
      <c r="G1111" s="0" t="n">
        <f aca="false">SUMPRODUCT('5N inverse'!$A$5:$Y$5,'5N mesh'!$B$37:$Z$37,$E1110:$AC1110)+'5N inverse'!$A$5*$C1111/Setup!$B$17+INDEX('5N inverse'!$A$5:$Y$5,1,'5N mesh'!$B$7+1)*Setup!$B$22</f>
        <v>20.4374999713046</v>
      </c>
      <c r="H1111" s="0" t="n">
        <f aca="false">SUMPRODUCT('5N inverse'!$A$6:$Y$6,'5N mesh'!$B$37:$Z$37,$E1110:$AC1110)+'5N inverse'!$A$6*$C1111/Setup!$B$17+INDEX('5N inverse'!$A$6:$Y$6,1,'5N mesh'!$B$7+1)*Setup!$B$22</f>
        <v>16.8716067337963</v>
      </c>
      <c r="I1111" s="0" t="n">
        <f aca="false">SUMPRODUCT('5N inverse'!$A$7:$Y$7,'5N mesh'!$B$37:$Z$37,$E1110:$AC1110)+'5N inverse'!$A$7*$C1111/Setup!$B$17+INDEX('5N inverse'!$A$7:$Y$7,1,'5N mesh'!$B$7+1)*Setup!$B$22</f>
        <v>15.0886601150421</v>
      </c>
      <c r="J1111" s="0" t="n">
        <f aca="false">SUMPRODUCT('5N inverse'!$A$8:$Y$8,'5N mesh'!$B$37:$Z$37,$E1110:$AC1110)+'5N inverse'!$A$8*$C1111/Setup!$B$17+INDEX('5N inverse'!$A$8:$Y$8,1,'5N mesh'!$B$7+1)*Setup!$B$22</f>
        <v>0</v>
      </c>
      <c r="K1111" s="0" t="n">
        <f aca="false">SUMPRODUCT('5N inverse'!$A$9:$Y$9,'5N mesh'!$B$37:$Z$37,$E1110:$AC1110)+'5N inverse'!$A$9*$C1111/Setup!$B$17+INDEX('5N inverse'!$A$9:$Y$9,1,'5N mesh'!$B$7+1)*Setup!$B$22</f>
        <v>0</v>
      </c>
      <c r="L1111" s="0" t="n">
        <f aca="false">SUMPRODUCT('5N inverse'!$A$10:$Y$10,'5N mesh'!$B$37:$Z$37,$E1110:$AC1110)+'5N inverse'!$A$10*$C1111/Setup!$B$17+INDEX('5N inverse'!$A$10:$Y$10,1,'5N mesh'!$B$7+1)*Setup!$B$22</f>
        <v>0</v>
      </c>
      <c r="M1111" s="0" t="n">
        <f aca="false">SUMPRODUCT('5N inverse'!$A$11:$Y$11,'5N mesh'!$B$37:$Z$37,$E1110:$AC1110)+'5N inverse'!$A$11*$C1111/Setup!$B$17+INDEX('5N inverse'!$A$11:$Y$11,1,'5N mesh'!$B$7+1)*Setup!$B$22</f>
        <v>0</v>
      </c>
      <c r="N1111" s="0" t="n">
        <f aca="false">SUMPRODUCT('5N inverse'!$A$12:$Y$12,'5N mesh'!$B$37:$Z$37,$E1110:$AC1110)+'5N inverse'!$A$12*$C1111/Setup!$B$17+INDEX('5N inverse'!$A$12:$Y$12,1,'5N mesh'!$B$7+1)*Setup!$B$22</f>
        <v>0</v>
      </c>
      <c r="O1111" s="0" t="n">
        <f aca="false">SUMPRODUCT('5N inverse'!$A$13:$Y$13,'5N mesh'!$B$37:$Z$37,$E1110:$AC1110)+'5N inverse'!$A$13*$C1111/Setup!$B$17+INDEX('5N inverse'!$A$13:$Y$13,1,'5N mesh'!$B$7+1)*Setup!$B$22</f>
        <v>0</v>
      </c>
      <c r="P1111" s="0" t="n">
        <f aca="false">SUMPRODUCT('5N inverse'!$A$14:$Y$14,'5N mesh'!$B$37:$Z$37,$E1110:$AC1110)+'5N inverse'!$A$14*$C1111/Setup!$B$17+INDEX('5N inverse'!$A$14:$Y$14,1,'5N mesh'!$B$7+1)*Setup!$B$22</f>
        <v>0</v>
      </c>
      <c r="Q1111" s="0" t="n">
        <f aca="false">SUMPRODUCT('5N inverse'!$A$15:$Y$15,'5N mesh'!$B$37:$Z$37,$E1110:$AC1110)+'5N inverse'!$A$15*$C1111/Setup!$B$17+INDEX('5N inverse'!$A$15:$Y$15,1,'5N mesh'!$B$7+1)*Setup!$B$22</f>
        <v>0</v>
      </c>
      <c r="R1111" s="0" t="n">
        <f aca="false">SUMPRODUCT('5N inverse'!$A$16:$Y$16,'5N mesh'!$B$37:$Z$37,$E1110:$AC1110)+'5N inverse'!$A$16*$C1111/Setup!$B$17+INDEX('5N inverse'!$A$16:$Y$16,1,'5N mesh'!$B$7+1)*Setup!$B$22</f>
        <v>0</v>
      </c>
      <c r="S1111" s="0" t="n">
        <f aca="false">SUMPRODUCT('5N inverse'!$A$17:$Y$17,'5N mesh'!$B$37:$Z$37,$E1110:$AC1110)+'5N inverse'!$A$17*$C1111/Setup!$B$17+INDEX('5N inverse'!$A$17:$Y$17,1,'5N mesh'!$B$7+1)*Setup!$B$22</f>
        <v>0</v>
      </c>
      <c r="T1111" s="0" t="n">
        <f aca="false">SUMPRODUCT('5N inverse'!$A$18:$Y$18,'5N mesh'!$B$37:$Z$37,$E1110:$AC1110)+'5N inverse'!$A$18*$C1111/Setup!$B$17+INDEX('5N inverse'!$A$18:$Y$18,1,'5N mesh'!$B$7+1)*Setup!$B$22</f>
        <v>0</v>
      </c>
      <c r="U1111" s="0" t="n">
        <f aca="false">SUMPRODUCT('5N inverse'!$A$19:$Y$19,'5N mesh'!$B$37:$Z$37,$E1110:$AC1110)+'5N inverse'!$A$19*$C1111/Setup!$B$17+INDEX('5N inverse'!$A$19:$Y$19,1,'5N mesh'!$B$7+1)*Setup!$B$22</f>
        <v>0</v>
      </c>
      <c r="V1111" s="0" t="n">
        <f aca="false">SUMPRODUCT('5N inverse'!$A$20:$Y$20,'5N mesh'!$B$37:$Z$37,$E1110:$AC1110)+'5N inverse'!$A$20*$C1111/Setup!$B$17+INDEX('5N inverse'!$A$20:$Y$20,1,'5N mesh'!$B$7+1)*Setup!$B$22</f>
        <v>0</v>
      </c>
      <c r="W1111" s="0" t="n">
        <f aca="false">SUMPRODUCT('5N inverse'!$A$21:$Y$21,'5N mesh'!$B$37:$Z$37,$E1110:$AC1110)+'5N inverse'!$A$21*$C1111/Setup!$B$17+INDEX('5N inverse'!$A$21:$Y$21,1,'5N mesh'!$B$7+1)*Setup!$B$22</f>
        <v>0</v>
      </c>
      <c r="X1111" s="0" t="n">
        <f aca="false">SUMPRODUCT('5N inverse'!$A$22:$Y$22,'5N mesh'!$B$37:$Z$37,$E1110:$AC1110)+'5N inverse'!$A$22*$C1111/Setup!$B$17+INDEX('5N inverse'!$A$22:$Y$22,1,'5N mesh'!$B$7+1)*Setup!$B$22</f>
        <v>0</v>
      </c>
      <c r="Y1111" s="0" t="n">
        <f aca="false">SUMPRODUCT('5N inverse'!$A$23:$Y$23,'5N mesh'!$B$37:$Z$37,$E1110:$AC1110)+'5N inverse'!$A$23*$C1111/Setup!$B$17+INDEX('5N inverse'!$A$23:$Y$23,1,'5N mesh'!$B$7+1)*Setup!$B$22</f>
        <v>0</v>
      </c>
      <c r="Z1111" s="0" t="n">
        <f aca="false">SUMPRODUCT('5N inverse'!$A$24:$Y$24,'5N mesh'!$B$37:$Z$37,$E1110:$AC1110)+'5N inverse'!$A$24*$C1111/Setup!$B$17+INDEX('5N inverse'!$A$24:$Y$24,1,'5N mesh'!$B$7+1)*Setup!$B$22</f>
        <v>0</v>
      </c>
      <c r="AA1111" s="0" t="n">
        <f aca="false">SUMPRODUCT('5N inverse'!$A$25:$Y$25,'5N mesh'!$B$37:$Z$37,$E1110:$AC1110)+'5N inverse'!$A$25*$C1111/Setup!$B$17+INDEX('5N inverse'!$A$25:$Y$25,1,'5N mesh'!$B$7+1)*Setup!$B$22</f>
        <v>0</v>
      </c>
      <c r="AB1111" s="0" t="n">
        <f aca="false">SUMPRODUCT('5N inverse'!$A$26:$Y$26,'5N mesh'!$B$37:$Z$37,$E1110:$AC1110)+'5N inverse'!$A$26*$C1111/Setup!$B$17+INDEX('5N inverse'!$A$26:$Y$26,1,'5N mesh'!$B$7+1)*Setup!$B$22</f>
        <v>0</v>
      </c>
      <c r="AC1111" s="0" t="n">
        <f aca="false">SUMPRODUCT('5N inverse'!$A$27:$Y$27,'5N mesh'!$B$37:$Z$37,$E1110:$AC1110)+'5N inverse'!$A$27*$C1111/Setup!$B$17+INDEX('5N inverse'!$A$27:$Y$27,1,'5N mesh'!$B$7+1)*Setup!$B$22</f>
        <v>0</v>
      </c>
    </row>
    <row r="1112" customFormat="false" ht="15" hidden="false" customHeight="false" outlineLevel="0" collapsed="false">
      <c r="A1112" s="0" t="n">
        <v>1107</v>
      </c>
      <c r="B1112" s="0" t="n">
        <f aca="false">A1112*Setup!$B$11/3600</f>
        <v>92.25</v>
      </c>
      <c r="C1112" s="0" t="n">
        <f aca="false">Setup!$B$7+Setup!$B$8*COS(2*PI()*(B1112-Setup!$B$9)/24)</f>
        <v>25.769154760876</v>
      </c>
      <c r="D1112" s="0" t="n">
        <f aca="false">(C1112-E1112)/Setup!$B$17</f>
        <v>-0.100831717478218</v>
      </c>
      <c r="E1112" s="0" t="n">
        <f aca="false">SUMPRODUCT('5N inverse'!$A$3:$Y$3,'5N mesh'!$B$37:$Z$37,$E1111:$AC1111)+'5N inverse'!$A$3*$C1112/Setup!$B$17+INDEX('5N inverse'!$A$3:$Y$3,1,'5N mesh'!$B$7+1)*Setup!$B$22</f>
        <v>25.7822628841482</v>
      </c>
      <c r="F1112" s="0" t="n">
        <f aca="false">SUMPRODUCT('5N inverse'!$A$4:$Y$4,'5N mesh'!$B$37:$Z$37,$E1111:$AC1111)+'5N inverse'!$A$4*$C1112/Setup!$B$17+INDEX('5N inverse'!$A$4:$Y$4,1,'5N mesh'!$B$7+1)*Setup!$B$22</f>
        <v>24.0000162366648</v>
      </c>
      <c r="G1112" s="0" t="n">
        <f aca="false">SUMPRODUCT('5N inverse'!$A$5:$Y$5,'5N mesh'!$B$37:$Z$37,$E1111:$AC1111)+'5N inverse'!$A$5*$C1112/Setup!$B$17+INDEX('5N inverse'!$A$5:$Y$5,1,'5N mesh'!$B$7+1)*Setup!$B$22</f>
        <v>20.4355229416981</v>
      </c>
      <c r="H1112" s="0" t="n">
        <f aca="false">SUMPRODUCT('5N inverse'!$A$6:$Y$6,'5N mesh'!$B$37:$Z$37,$E1111:$AC1111)+'5N inverse'!$A$6*$C1112/Setup!$B$17+INDEX('5N inverse'!$A$6:$Y$6,1,'5N mesh'!$B$7+1)*Setup!$B$22</f>
        <v>16.8710296467314</v>
      </c>
      <c r="I1112" s="0" t="n">
        <f aca="false">SUMPRODUCT('5N inverse'!$A$7:$Y$7,'5N mesh'!$B$37:$Z$37,$E1111:$AC1111)+'5N inverse'!$A$7*$C1112/Setup!$B$17+INDEX('5N inverse'!$A$7:$Y$7,1,'5N mesh'!$B$7+1)*Setup!$B$22</f>
        <v>15.0887829992481</v>
      </c>
      <c r="J1112" s="0" t="n">
        <f aca="false">SUMPRODUCT('5N inverse'!$A$8:$Y$8,'5N mesh'!$B$37:$Z$37,$E1111:$AC1111)+'5N inverse'!$A$8*$C1112/Setup!$B$17+INDEX('5N inverse'!$A$8:$Y$8,1,'5N mesh'!$B$7+1)*Setup!$B$22</f>
        <v>0</v>
      </c>
      <c r="K1112" s="0" t="n">
        <f aca="false">SUMPRODUCT('5N inverse'!$A$9:$Y$9,'5N mesh'!$B$37:$Z$37,$E1111:$AC1111)+'5N inverse'!$A$9*$C1112/Setup!$B$17+INDEX('5N inverse'!$A$9:$Y$9,1,'5N mesh'!$B$7+1)*Setup!$B$22</f>
        <v>0</v>
      </c>
      <c r="L1112" s="0" t="n">
        <f aca="false">SUMPRODUCT('5N inverse'!$A$10:$Y$10,'5N mesh'!$B$37:$Z$37,$E1111:$AC1111)+'5N inverse'!$A$10*$C1112/Setup!$B$17+INDEX('5N inverse'!$A$10:$Y$10,1,'5N mesh'!$B$7+1)*Setup!$B$22</f>
        <v>0</v>
      </c>
      <c r="M1112" s="0" t="n">
        <f aca="false">SUMPRODUCT('5N inverse'!$A$11:$Y$11,'5N mesh'!$B$37:$Z$37,$E1111:$AC1111)+'5N inverse'!$A$11*$C1112/Setup!$B$17+INDEX('5N inverse'!$A$11:$Y$11,1,'5N mesh'!$B$7+1)*Setup!$B$22</f>
        <v>0</v>
      </c>
      <c r="N1112" s="0" t="n">
        <f aca="false">SUMPRODUCT('5N inverse'!$A$12:$Y$12,'5N mesh'!$B$37:$Z$37,$E1111:$AC1111)+'5N inverse'!$A$12*$C1112/Setup!$B$17+INDEX('5N inverse'!$A$12:$Y$12,1,'5N mesh'!$B$7+1)*Setup!$B$22</f>
        <v>0</v>
      </c>
      <c r="O1112" s="0" t="n">
        <f aca="false">SUMPRODUCT('5N inverse'!$A$13:$Y$13,'5N mesh'!$B$37:$Z$37,$E1111:$AC1111)+'5N inverse'!$A$13*$C1112/Setup!$B$17+INDEX('5N inverse'!$A$13:$Y$13,1,'5N mesh'!$B$7+1)*Setup!$B$22</f>
        <v>0</v>
      </c>
      <c r="P1112" s="0" t="n">
        <f aca="false">SUMPRODUCT('5N inverse'!$A$14:$Y$14,'5N mesh'!$B$37:$Z$37,$E1111:$AC1111)+'5N inverse'!$A$14*$C1112/Setup!$B$17+INDEX('5N inverse'!$A$14:$Y$14,1,'5N mesh'!$B$7+1)*Setup!$B$22</f>
        <v>0</v>
      </c>
      <c r="Q1112" s="0" t="n">
        <f aca="false">SUMPRODUCT('5N inverse'!$A$15:$Y$15,'5N mesh'!$B$37:$Z$37,$E1111:$AC1111)+'5N inverse'!$A$15*$C1112/Setup!$B$17+INDEX('5N inverse'!$A$15:$Y$15,1,'5N mesh'!$B$7+1)*Setup!$B$22</f>
        <v>0</v>
      </c>
      <c r="R1112" s="0" t="n">
        <f aca="false">SUMPRODUCT('5N inverse'!$A$16:$Y$16,'5N mesh'!$B$37:$Z$37,$E1111:$AC1111)+'5N inverse'!$A$16*$C1112/Setup!$B$17+INDEX('5N inverse'!$A$16:$Y$16,1,'5N mesh'!$B$7+1)*Setup!$B$22</f>
        <v>0</v>
      </c>
      <c r="S1112" s="0" t="n">
        <f aca="false">SUMPRODUCT('5N inverse'!$A$17:$Y$17,'5N mesh'!$B$37:$Z$37,$E1111:$AC1111)+'5N inverse'!$A$17*$C1112/Setup!$B$17+INDEX('5N inverse'!$A$17:$Y$17,1,'5N mesh'!$B$7+1)*Setup!$B$22</f>
        <v>0</v>
      </c>
      <c r="T1112" s="0" t="n">
        <f aca="false">SUMPRODUCT('5N inverse'!$A$18:$Y$18,'5N mesh'!$B$37:$Z$37,$E1111:$AC1111)+'5N inverse'!$A$18*$C1112/Setup!$B$17+INDEX('5N inverse'!$A$18:$Y$18,1,'5N mesh'!$B$7+1)*Setup!$B$22</f>
        <v>0</v>
      </c>
      <c r="U1112" s="0" t="n">
        <f aca="false">SUMPRODUCT('5N inverse'!$A$19:$Y$19,'5N mesh'!$B$37:$Z$37,$E1111:$AC1111)+'5N inverse'!$A$19*$C1112/Setup!$B$17+INDEX('5N inverse'!$A$19:$Y$19,1,'5N mesh'!$B$7+1)*Setup!$B$22</f>
        <v>0</v>
      </c>
      <c r="V1112" s="0" t="n">
        <f aca="false">SUMPRODUCT('5N inverse'!$A$20:$Y$20,'5N mesh'!$B$37:$Z$37,$E1111:$AC1111)+'5N inverse'!$A$20*$C1112/Setup!$B$17+INDEX('5N inverse'!$A$20:$Y$20,1,'5N mesh'!$B$7+1)*Setup!$B$22</f>
        <v>0</v>
      </c>
      <c r="W1112" s="0" t="n">
        <f aca="false">SUMPRODUCT('5N inverse'!$A$21:$Y$21,'5N mesh'!$B$37:$Z$37,$E1111:$AC1111)+'5N inverse'!$A$21*$C1112/Setup!$B$17+INDEX('5N inverse'!$A$21:$Y$21,1,'5N mesh'!$B$7+1)*Setup!$B$22</f>
        <v>0</v>
      </c>
      <c r="X1112" s="0" t="n">
        <f aca="false">SUMPRODUCT('5N inverse'!$A$22:$Y$22,'5N mesh'!$B$37:$Z$37,$E1111:$AC1111)+'5N inverse'!$A$22*$C1112/Setup!$B$17+INDEX('5N inverse'!$A$22:$Y$22,1,'5N mesh'!$B$7+1)*Setup!$B$22</f>
        <v>0</v>
      </c>
      <c r="Y1112" s="0" t="n">
        <f aca="false">SUMPRODUCT('5N inverse'!$A$23:$Y$23,'5N mesh'!$B$37:$Z$37,$E1111:$AC1111)+'5N inverse'!$A$23*$C1112/Setup!$B$17+INDEX('5N inverse'!$A$23:$Y$23,1,'5N mesh'!$B$7+1)*Setup!$B$22</f>
        <v>0</v>
      </c>
      <c r="Z1112" s="0" t="n">
        <f aca="false">SUMPRODUCT('5N inverse'!$A$24:$Y$24,'5N mesh'!$B$37:$Z$37,$E1111:$AC1111)+'5N inverse'!$A$24*$C1112/Setup!$B$17+INDEX('5N inverse'!$A$24:$Y$24,1,'5N mesh'!$B$7+1)*Setup!$B$22</f>
        <v>0</v>
      </c>
      <c r="AA1112" s="0" t="n">
        <f aca="false">SUMPRODUCT('5N inverse'!$A$25:$Y$25,'5N mesh'!$B$37:$Z$37,$E1111:$AC1111)+'5N inverse'!$A$25*$C1112/Setup!$B$17+INDEX('5N inverse'!$A$25:$Y$25,1,'5N mesh'!$B$7+1)*Setup!$B$22</f>
        <v>0</v>
      </c>
      <c r="AB1112" s="0" t="n">
        <f aca="false">SUMPRODUCT('5N inverse'!$A$26:$Y$26,'5N mesh'!$B$37:$Z$37,$E1111:$AC1111)+'5N inverse'!$A$26*$C1112/Setup!$B$17+INDEX('5N inverse'!$A$26:$Y$26,1,'5N mesh'!$B$7+1)*Setup!$B$22</f>
        <v>0</v>
      </c>
      <c r="AC1112" s="0" t="n">
        <f aca="false">SUMPRODUCT('5N inverse'!$A$27:$Y$27,'5N mesh'!$B$37:$Z$37,$E1111:$AC1111)+'5N inverse'!$A$27*$C1112/Setup!$B$17+INDEX('5N inverse'!$A$27:$Y$27,1,'5N mesh'!$B$7+1)*Setup!$B$22</f>
        <v>0</v>
      </c>
    </row>
    <row r="1113" customFormat="false" ht="15" hidden="false" customHeight="false" outlineLevel="0" collapsed="false">
      <c r="A1113" s="0" t="n">
        <v>1108</v>
      </c>
      <c r="B1113" s="0" t="n">
        <f aca="false">A1113*Setup!$B$11/3600</f>
        <v>92.3333333333333</v>
      </c>
      <c r="C1113" s="0" t="n">
        <f aca="false">Setup!$B$7+Setup!$B$8*COS(2*PI()*(B1113-Setup!$B$9)/24)</f>
        <v>25.6904730469628</v>
      </c>
      <c r="D1113" s="0" t="n">
        <f aca="false">(C1113-E1113)/Setup!$B$17</f>
        <v>-0.667303749495519</v>
      </c>
      <c r="E1113" s="0" t="n">
        <f aca="false">SUMPRODUCT('5N inverse'!$A$3:$Y$3,'5N mesh'!$B$37:$Z$37,$E1112:$AC1112)+'5N inverse'!$A$3*$C1113/Setup!$B$17+INDEX('5N inverse'!$A$3:$Y$3,1,'5N mesh'!$B$7+1)*Setup!$B$22</f>
        <v>25.7772225343972</v>
      </c>
      <c r="F1113" s="0" t="n">
        <f aca="false">SUMPRODUCT('5N inverse'!$A$4:$Y$4,'5N mesh'!$B$37:$Z$37,$E1112:$AC1112)+'5N inverse'!$A$4*$C1113/Setup!$B$17+INDEX('5N inverse'!$A$4:$Y$4,1,'5N mesh'!$B$7+1)*Setup!$B$22</f>
        <v>23.9958352880416</v>
      </c>
      <c r="G1113" s="0" t="n">
        <f aca="false">SUMPRODUCT('5N inverse'!$A$5:$Y$5,'5N mesh'!$B$37:$Z$37,$E1112:$AC1112)+'5N inverse'!$A$5*$C1113/Setup!$B$17+INDEX('5N inverse'!$A$5:$Y$5,1,'5N mesh'!$B$7+1)*Setup!$B$22</f>
        <v>20.4330607953303</v>
      </c>
      <c r="H1113" s="0" t="n">
        <f aca="false">SUMPRODUCT('5N inverse'!$A$6:$Y$6,'5N mesh'!$B$37:$Z$37,$E1112:$AC1112)+'5N inverse'!$A$6*$C1113/Setup!$B$17+INDEX('5N inverse'!$A$6:$Y$6,1,'5N mesh'!$B$7+1)*Setup!$B$22</f>
        <v>16.8702863026191</v>
      </c>
      <c r="I1113" s="0" t="n">
        <f aca="false">SUMPRODUCT('5N inverse'!$A$7:$Y$7,'5N mesh'!$B$37:$Z$37,$E1112:$AC1112)+'5N inverse'!$A$7*$C1113/Setup!$B$17+INDEX('5N inverse'!$A$7:$Y$7,1,'5N mesh'!$B$7+1)*Setup!$B$22</f>
        <v>15.0888990562635</v>
      </c>
      <c r="J1113" s="0" t="n">
        <f aca="false">SUMPRODUCT('5N inverse'!$A$8:$Y$8,'5N mesh'!$B$37:$Z$37,$E1112:$AC1112)+'5N inverse'!$A$8*$C1113/Setup!$B$17+INDEX('5N inverse'!$A$8:$Y$8,1,'5N mesh'!$B$7+1)*Setup!$B$22</f>
        <v>0</v>
      </c>
      <c r="K1113" s="0" t="n">
        <f aca="false">SUMPRODUCT('5N inverse'!$A$9:$Y$9,'5N mesh'!$B$37:$Z$37,$E1112:$AC1112)+'5N inverse'!$A$9*$C1113/Setup!$B$17+INDEX('5N inverse'!$A$9:$Y$9,1,'5N mesh'!$B$7+1)*Setup!$B$22</f>
        <v>0</v>
      </c>
      <c r="L1113" s="0" t="n">
        <f aca="false">SUMPRODUCT('5N inverse'!$A$10:$Y$10,'5N mesh'!$B$37:$Z$37,$E1112:$AC1112)+'5N inverse'!$A$10*$C1113/Setup!$B$17+INDEX('5N inverse'!$A$10:$Y$10,1,'5N mesh'!$B$7+1)*Setup!$B$22</f>
        <v>0</v>
      </c>
      <c r="M1113" s="0" t="n">
        <f aca="false">SUMPRODUCT('5N inverse'!$A$11:$Y$11,'5N mesh'!$B$37:$Z$37,$E1112:$AC1112)+'5N inverse'!$A$11*$C1113/Setup!$B$17+INDEX('5N inverse'!$A$11:$Y$11,1,'5N mesh'!$B$7+1)*Setup!$B$22</f>
        <v>0</v>
      </c>
      <c r="N1113" s="0" t="n">
        <f aca="false">SUMPRODUCT('5N inverse'!$A$12:$Y$12,'5N mesh'!$B$37:$Z$37,$E1112:$AC1112)+'5N inverse'!$A$12*$C1113/Setup!$B$17+INDEX('5N inverse'!$A$12:$Y$12,1,'5N mesh'!$B$7+1)*Setup!$B$22</f>
        <v>0</v>
      </c>
      <c r="O1113" s="0" t="n">
        <f aca="false">SUMPRODUCT('5N inverse'!$A$13:$Y$13,'5N mesh'!$B$37:$Z$37,$E1112:$AC1112)+'5N inverse'!$A$13*$C1113/Setup!$B$17+INDEX('5N inverse'!$A$13:$Y$13,1,'5N mesh'!$B$7+1)*Setup!$B$22</f>
        <v>0</v>
      </c>
      <c r="P1113" s="0" t="n">
        <f aca="false">SUMPRODUCT('5N inverse'!$A$14:$Y$14,'5N mesh'!$B$37:$Z$37,$E1112:$AC1112)+'5N inverse'!$A$14*$C1113/Setup!$B$17+INDEX('5N inverse'!$A$14:$Y$14,1,'5N mesh'!$B$7+1)*Setup!$B$22</f>
        <v>0</v>
      </c>
      <c r="Q1113" s="0" t="n">
        <f aca="false">SUMPRODUCT('5N inverse'!$A$15:$Y$15,'5N mesh'!$B$37:$Z$37,$E1112:$AC1112)+'5N inverse'!$A$15*$C1113/Setup!$B$17+INDEX('5N inverse'!$A$15:$Y$15,1,'5N mesh'!$B$7+1)*Setup!$B$22</f>
        <v>0</v>
      </c>
      <c r="R1113" s="0" t="n">
        <f aca="false">SUMPRODUCT('5N inverse'!$A$16:$Y$16,'5N mesh'!$B$37:$Z$37,$E1112:$AC1112)+'5N inverse'!$A$16*$C1113/Setup!$B$17+INDEX('5N inverse'!$A$16:$Y$16,1,'5N mesh'!$B$7+1)*Setup!$B$22</f>
        <v>0</v>
      </c>
      <c r="S1113" s="0" t="n">
        <f aca="false">SUMPRODUCT('5N inverse'!$A$17:$Y$17,'5N mesh'!$B$37:$Z$37,$E1112:$AC1112)+'5N inverse'!$A$17*$C1113/Setup!$B$17+INDEX('5N inverse'!$A$17:$Y$17,1,'5N mesh'!$B$7+1)*Setup!$B$22</f>
        <v>0</v>
      </c>
      <c r="T1113" s="0" t="n">
        <f aca="false">SUMPRODUCT('5N inverse'!$A$18:$Y$18,'5N mesh'!$B$37:$Z$37,$E1112:$AC1112)+'5N inverse'!$A$18*$C1113/Setup!$B$17+INDEX('5N inverse'!$A$18:$Y$18,1,'5N mesh'!$B$7+1)*Setup!$B$22</f>
        <v>0</v>
      </c>
      <c r="U1113" s="0" t="n">
        <f aca="false">SUMPRODUCT('5N inverse'!$A$19:$Y$19,'5N mesh'!$B$37:$Z$37,$E1112:$AC1112)+'5N inverse'!$A$19*$C1113/Setup!$B$17+INDEX('5N inverse'!$A$19:$Y$19,1,'5N mesh'!$B$7+1)*Setup!$B$22</f>
        <v>0</v>
      </c>
      <c r="V1113" s="0" t="n">
        <f aca="false">SUMPRODUCT('5N inverse'!$A$20:$Y$20,'5N mesh'!$B$37:$Z$37,$E1112:$AC1112)+'5N inverse'!$A$20*$C1113/Setup!$B$17+INDEX('5N inverse'!$A$20:$Y$20,1,'5N mesh'!$B$7+1)*Setup!$B$22</f>
        <v>0</v>
      </c>
      <c r="W1113" s="0" t="n">
        <f aca="false">SUMPRODUCT('5N inverse'!$A$21:$Y$21,'5N mesh'!$B$37:$Z$37,$E1112:$AC1112)+'5N inverse'!$A$21*$C1113/Setup!$B$17+INDEX('5N inverse'!$A$21:$Y$21,1,'5N mesh'!$B$7+1)*Setup!$B$22</f>
        <v>0</v>
      </c>
      <c r="X1113" s="0" t="n">
        <f aca="false">SUMPRODUCT('5N inverse'!$A$22:$Y$22,'5N mesh'!$B$37:$Z$37,$E1112:$AC1112)+'5N inverse'!$A$22*$C1113/Setup!$B$17+INDEX('5N inverse'!$A$22:$Y$22,1,'5N mesh'!$B$7+1)*Setup!$B$22</f>
        <v>0</v>
      </c>
      <c r="Y1113" s="0" t="n">
        <f aca="false">SUMPRODUCT('5N inverse'!$A$23:$Y$23,'5N mesh'!$B$37:$Z$37,$E1112:$AC1112)+'5N inverse'!$A$23*$C1113/Setup!$B$17+INDEX('5N inverse'!$A$23:$Y$23,1,'5N mesh'!$B$7+1)*Setup!$B$22</f>
        <v>0</v>
      </c>
      <c r="Z1113" s="0" t="n">
        <f aca="false">SUMPRODUCT('5N inverse'!$A$24:$Y$24,'5N mesh'!$B$37:$Z$37,$E1112:$AC1112)+'5N inverse'!$A$24*$C1113/Setup!$B$17+INDEX('5N inverse'!$A$24:$Y$24,1,'5N mesh'!$B$7+1)*Setup!$B$22</f>
        <v>0</v>
      </c>
      <c r="AA1113" s="0" t="n">
        <f aca="false">SUMPRODUCT('5N inverse'!$A$25:$Y$25,'5N mesh'!$B$37:$Z$37,$E1112:$AC1112)+'5N inverse'!$A$25*$C1113/Setup!$B$17+INDEX('5N inverse'!$A$25:$Y$25,1,'5N mesh'!$B$7+1)*Setup!$B$22</f>
        <v>0</v>
      </c>
      <c r="AB1113" s="0" t="n">
        <f aca="false">SUMPRODUCT('5N inverse'!$A$26:$Y$26,'5N mesh'!$B$37:$Z$37,$E1112:$AC1112)+'5N inverse'!$A$26*$C1113/Setup!$B$17+INDEX('5N inverse'!$A$26:$Y$26,1,'5N mesh'!$B$7+1)*Setup!$B$22</f>
        <v>0</v>
      </c>
      <c r="AC1113" s="0" t="n">
        <f aca="false">SUMPRODUCT('5N inverse'!$A$27:$Y$27,'5N mesh'!$B$37:$Z$37,$E1112:$AC1112)+'5N inverse'!$A$27*$C1113/Setup!$B$17+INDEX('5N inverse'!$A$27:$Y$27,1,'5N mesh'!$B$7+1)*Setup!$B$22</f>
        <v>0</v>
      </c>
    </row>
    <row r="1114" customFormat="false" ht="15" hidden="false" customHeight="false" outlineLevel="0" collapsed="false">
      <c r="A1114" s="0" t="n">
        <v>1109</v>
      </c>
      <c r="B1114" s="0" t="n">
        <f aca="false">A1114*Setup!$B$11/3600</f>
        <v>92.4166666666667</v>
      </c>
      <c r="C1114" s="0" t="n">
        <f aca="false">Setup!$B$7+Setup!$B$8*COS(2*PI()*(B1114-Setup!$B$9)/24)</f>
        <v>25.6109867594349</v>
      </c>
      <c r="D1114" s="0" t="n">
        <f aca="false">(C1114-E1114)/Setup!$B$17</f>
        <v>-1.23257244495291</v>
      </c>
      <c r="E1114" s="0" t="n">
        <f aca="false">SUMPRODUCT('5N inverse'!$A$3:$Y$3,'5N mesh'!$B$37:$Z$37,$E1113:$AC1113)+'5N inverse'!$A$3*$C1114/Setup!$B$17+INDEX('5N inverse'!$A$3:$Y$3,1,'5N mesh'!$B$7+1)*Setup!$B$22</f>
        <v>25.7712211772788</v>
      </c>
      <c r="F1114" s="0" t="n">
        <f aca="false">SUMPRODUCT('5N inverse'!$A$4:$Y$4,'5N mesh'!$B$37:$Z$37,$E1113:$AC1113)+'5N inverse'!$A$4*$C1114/Setup!$B$17+INDEX('5N inverse'!$A$4:$Y$4,1,'5N mesh'!$B$7+1)*Setup!$B$22</f>
        <v>23.9908523528743</v>
      </c>
      <c r="G1114" s="0" t="n">
        <f aca="false">SUMPRODUCT('5N inverse'!$A$5:$Y$5,'5N mesh'!$B$37:$Z$37,$E1113:$AC1113)+'5N inverse'!$A$5*$C1114/Setup!$B$17+INDEX('5N inverse'!$A$5:$Y$5,1,'5N mesh'!$B$7+1)*Setup!$B$22</f>
        <v>20.4301147040653</v>
      </c>
      <c r="H1114" s="0" t="n">
        <f aca="false">SUMPRODUCT('5N inverse'!$A$6:$Y$6,'5N mesh'!$B$37:$Z$37,$E1113:$AC1113)+'5N inverse'!$A$6*$C1114/Setup!$B$17+INDEX('5N inverse'!$A$6:$Y$6,1,'5N mesh'!$B$7+1)*Setup!$B$22</f>
        <v>16.8693770552563</v>
      </c>
      <c r="I1114" s="0" t="n">
        <f aca="false">SUMPRODUCT('5N inverse'!$A$7:$Y$7,'5N mesh'!$B$37:$Z$37,$E1113:$AC1113)+'5N inverse'!$A$7*$C1114/Setup!$B$17+INDEX('5N inverse'!$A$7:$Y$7,1,'5N mesh'!$B$7+1)*Setup!$B$22</f>
        <v>15.0890082308518</v>
      </c>
      <c r="J1114" s="0" t="n">
        <f aca="false">SUMPRODUCT('5N inverse'!$A$8:$Y$8,'5N mesh'!$B$37:$Z$37,$E1113:$AC1113)+'5N inverse'!$A$8*$C1114/Setup!$B$17+INDEX('5N inverse'!$A$8:$Y$8,1,'5N mesh'!$B$7+1)*Setup!$B$22</f>
        <v>0</v>
      </c>
      <c r="K1114" s="0" t="n">
        <f aca="false">SUMPRODUCT('5N inverse'!$A$9:$Y$9,'5N mesh'!$B$37:$Z$37,$E1113:$AC1113)+'5N inverse'!$A$9*$C1114/Setup!$B$17+INDEX('5N inverse'!$A$9:$Y$9,1,'5N mesh'!$B$7+1)*Setup!$B$22</f>
        <v>0</v>
      </c>
      <c r="L1114" s="0" t="n">
        <f aca="false">SUMPRODUCT('5N inverse'!$A$10:$Y$10,'5N mesh'!$B$37:$Z$37,$E1113:$AC1113)+'5N inverse'!$A$10*$C1114/Setup!$B$17+INDEX('5N inverse'!$A$10:$Y$10,1,'5N mesh'!$B$7+1)*Setup!$B$22</f>
        <v>0</v>
      </c>
      <c r="M1114" s="0" t="n">
        <f aca="false">SUMPRODUCT('5N inverse'!$A$11:$Y$11,'5N mesh'!$B$37:$Z$37,$E1113:$AC1113)+'5N inverse'!$A$11*$C1114/Setup!$B$17+INDEX('5N inverse'!$A$11:$Y$11,1,'5N mesh'!$B$7+1)*Setup!$B$22</f>
        <v>0</v>
      </c>
      <c r="N1114" s="0" t="n">
        <f aca="false">SUMPRODUCT('5N inverse'!$A$12:$Y$12,'5N mesh'!$B$37:$Z$37,$E1113:$AC1113)+'5N inverse'!$A$12*$C1114/Setup!$B$17+INDEX('5N inverse'!$A$12:$Y$12,1,'5N mesh'!$B$7+1)*Setup!$B$22</f>
        <v>0</v>
      </c>
      <c r="O1114" s="0" t="n">
        <f aca="false">SUMPRODUCT('5N inverse'!$A$13:$Y$13,'5N mesh'!$B$37:$Z$37,$E1113:$AC1113)+'5N inverse'!$A$13*$C1114/Setup!$B$17+INDEX('5N inverse'!$A$13:$Y$13,1,'5N mesh'!$B$7+1)*Setup!$B$22</f>
        <v>0</v>
      </c>
      <c r="P1114" s="0" t="n">
        <f aca="false">SUMPRODUCT('5N inverse'!$A$14:$Y$14,'5N mesh'!$B$37:$Z$37,$E1113:$AC1113)+'5N inverse'!$A$14*$C1114/Setup!$B$17+INDEX('5N inverse'!$A$14:$Y$14,1,'5N mesh'!$B$7+1)*Setup!$B$22</f>
        <v>0</v>
      </c>
      <c r="Q1114" s="0" t="n">
        <f aca="false">SUMPRODUCT('5N inverse'!$A$15:$Y$15,'5N mesh'!$B$37:$Z$37,$E1113:$AC1113)+'5N inverse'!$A$15*$C1114/Setup!$B$17+INDEX('5N inverse'!$A$15:$Y$15,1,'5N mesh'!$B$7+1)*Setup!$B$22</f>
        <v>0</v>
      </c>
      <c r="R1114" s="0" t="n">
        <f aca="false">SUMPRODUCT('5N inverse'!$A$16:$Y$16,'5N mesh'!$B$37:$Z$37,$E1113:$AC1113)+'5N inverse'!$A$16*$C1114/Setup!$B$17+INDEX('5N inverse'!$A$16:$Y$16,1,'5N mesh'!$B$7+1)*Setup!$B$22</f>
        <v>0</v>
      </c>
      <c r="S1114" s="0" t="n">
        <f aca="false">SUMPRODUCT('5N inverse'!$A$17:$Y$17,'5N mesh'!$B$37:$Z$37,$E1113:$AC1113)+'5N inverse'!$A$17*$C1114/Setup!$B$17+INDEX('5N inverse'!$A$17:$Y$17,1,'5N mesh'!$B$7+1)*Setup!$B$22</f>
        <v>0</v>
      </c>
      <c r="T1114" s="0" t="n">
        <f aca="false">SUMPRODUCT('5N inverse'!$A$18:$Y$18,'5N mesh'!$B$37:$Z$37,$E1113:$AC1113)+'5N inverse'!$A$18*$C1114/Setup!$B$17+INDEX('5N inverse'!$A$18:$Y$18,1,'5N mesh'!$B$7+1)*Setup!$B$22</f>
        <v>0</v>
      </c>
      <c r="U1114" s="0" t="n">
        <f aca="false">SUMPRODUCT('5N inverse'!$A$19:$Y$19,'5N mesh'!$B$37:$Z$37,$E1113:$AC1113)+'5N inverse'!$A$19*$C1114/Setup!$B$17+INDEX('5N inverse'!$A$19:$Y$19,1,'5N mesh'!$B$7+1)*Setup!$B$22</f>
        <v>0</v>
      </c>
      <c r="V1114" s="0" t="n">
        <f aca="false">SUMPRODUCT('5N inverse'!$A$20:$Y$20,'5N mesh'!$B$37:$Z$37,$E1113:$AC1113)+'5N inverse'!$A$20*$C1114/Setup!$B$17+INDEX('5N inverse'!$A$20:$Y$20,1,'5N mesh'!$B$7+1)*Setup!$B$22</f>
        <v>0</v>
      </c>
      <c r="W1114" s="0" t="n">
        <f aca="false">SUMPRODUCT('5N inverse'!$A$21:$Y$21,'5N mesh'!$B$37:$Z$37,$E1113:$AC1113)+'5N inverse'!$A$21*$C1114/Setup!$B$17+INDEX('5N inverse'!$A$21:$Y$21,1,'5N mesh'!$B$7+1)*Setup!$B$22</f>
        <v>0</v>
      </c>
      <c r="X1114" s="0" t="n">
        <f aca="false">SUMPRODUCT('5N inverse'!$A$22:$Y$22,'5N mesh'!$B$37:$Z$37,$E1113:$AC1113)+'5N inverse'!$A$22*$C1114/Setup!$B$17+INDEX('5N inverse'!$A$22:$Y$22,1,'5N mesh'!$B$7+1)*Setup!$B$22</f>
        <v>0</v>
      </c>
      <c r="Y1114" s="0" t="n">
        <f aca="false">SUMPRODUCT('5N inverse'!$A$23:$Y$23,'5N mesh'!$B$37:$Z$37,$E1113:$AC1113)+'5N inverse'!$A$23*$C1114/Setup!$B$17+INDEX('5N inverse'!$A$23:$Y$23,1,'5N mesh'!$B$7+1)*Setup!$B$22</f>
        <v>0</v>
      </c>
      <c r="Z1114" s="0" t="n">
        <f aca="false">SUMPRODUCT('5N inverse'!$A$24:$Y$24,'5N mesh'!$B$37:$Z$37,$E1113:$AC1113)+'5N inverse'!$A$24*$C1114/Setup!$B$17+INDEX('5N inverse'!$A$24:$Y$24,1,'5N mesh'!$B$7+1)*Setup!$B$22</f>
        <v>0</v>
      </c>
      <c r="AA1114" s="0" t="n">
        <f aca="false">SUMPRODUCT('5N inverse'!$A$25:$Y$25,'5N mesh'!$B$37:$Z$37,$E1113:$AC1113)+'5N inverse'!$A$25*$C1114/Setup!$B$17+INDEX('5N inverse'!$A$25:$Y$25,1,'5N mesh'!$B$7+1)*Setup!$B$22</f>
        <v>0</v>
      </c>
      <c r="AB1114" s="0" t="n">
        <f aca="false">SUMPRODUCT('5N inverse'!$A$26:$Y$26,'5N mesh'!$B$37:$Z$37,$E1113:$AC1113)+'5N inverse'!$A$26*$C1114/Setup!$B$17+INDEX('5N inverse'!$A$26:$Y$26,1,'5N mesh'!$B$7+1)*Setup!$B$22</f>
        <v>0</v>
      </c>
      <c r="AC1114" s="0" t="n">
        <f aca="false">SUMPRODUCT('5N inverse'!$A$27:$Y$27,'5N mesh'!$B$37:$Z$37,$E1113:$AC1113)+'5N inverse'!$A$27*$C1114/Setup!$B$17+INDEX('5N inverse'!$A$27:$Y$27,1,'5N mesh'!$B$7+1)*Setup!$B$22</f>
        <v>0</v>
      </c>
    </row>
    <row r="1115" customFormat="false" ht="15" hidden="false" customHeight="false" outlineLevel="0" collapsed="false">
      <c r="A1115" s="0" t="n">
        <v>1110</v>
      </c>
      <c r="B1115" s="0" t="n">
        <f aca="false">A1115*Setup!$B$11/3600</f>
        <v>92.5</v>
      </c>
      <c r="C1115" s="0" t="n">
        <f aca="false">Setup!$B$7+Setup!$B$8*COS(2*PI()*(B1115-Setup!$B$9)/24)</f>
        <v>25.5307337294604</v>
      </c>
      <c r="D1115" s="0" t="n">
        <f aca="false">(C1115-E1115)/Setup!$B$17</f>
        <v>-1.79636876680086</v>
      </c>
      <c r="E1115" s="0" t="n">
        <f aca="false">SUMPRODUCT('5N inverse'!$A$3:$Y$3,'5N mesh'!$B$37:$Z$37,$E1114:$AC1114)+'5N inverse'!$A$3*$C1115/Setup!$B$17+INDEX('5N inverse'!$A$3:$Y$3,1,'5N mesh'!$B$7+1)*Setup!$B$22</f>
        <v>25.7642616691445</v>
      </c>
      <c r="F1115" s="0" t="n">
        <f aca="false">SUMPRODUCT('5N inverse'!$A$4:$Y$4,'5N mesh'!$B$37:$Z$37,$E1114:$AC1114)+'5N inverse'!$A$4*$C1115/Setup!$B$17+INDEX('5N inverse'!$A$4:$Y$4,1,'5N mesh'!$B$7+1)*Setup!$B$22</f>
        <v>23.9850698027958</v>
      </c>
      <c r="G1115" s="0" t="n">
        <f aca="false">SUMPRODUCT('5N inverse'!$A$5:$Y$5,'5N mesh'!$B$37:$Z$37,$E1114:$AC1114)+'5N inverse'!$A$5*$C1115/Setup!$B$17+INDEX('5N inverse'!$A$5:$Y$5,1,'5N mesh'!$B$7+1)*Setup!$B$22</f>
        <v>20.4266860700984</v>
      </c>
      <c r="H1115" s="0" t="n">
        <f aca="false">SUMPRODUCT('5N inverse'!$A$6:$Y$6,'5N mesh'!$B$37:$Z$37,$E1114:$AC1114)+'5N inverse'!$A$6*$C1115/Setup!$B$17+INDEX('5N inverse'!$A$6:$Y$6,1,'5N mesh'!$B$7+1)*Setup!$B$22</f>
        <v>16.8683023374009</v>
      </c>
      <c r="I1115" s="0" t="n">
        <f aca="false">SUMPRODUCT('5N inverse'!$A$7:$Y$7,'5N mesh'!$B$37:$Z$37,$E1114:$AC1114)+'5N inverse'!$A$7*$C1115/Setup!$B$17+INDEX('5N inverse'!$A$7:$Y$7,1,'5N mesh'!$B$7+1)*Setup!$B$22</f>
        <v>15.0891104710522</v>
      </c>
      <c r="J1115" s="0" t="n">
        <f aca="false">SUMPRODUCT('5N inverse'!$A$8:$Y$8,'5N mesh'!$B$37:$Z$37,$E1114:$AC1114)+'5N inverse'!$A$8*$C1115/Setup!$B$17+INDEX('5N inverse'!$A$8:$Y$8,1,'5N mesh'!$B$7+1)*Setup!$B$22</f>
        <v>0</v>
      </c>
      <c r="K1115" s="0" t="n">
        <f aca="false">SUMPRODUCT('5N inverse'!$A$9:$Y$9,'5N mesh'!$B$37:$Z$37,$E1114:$AC1114)+'5N inverse'!$A$9*$C1115/Setup!$B$17+INDEX('5N inverse'!$A$9:$Y$9,1,'5N mesh'!$B$7+1)*Setup!$B$22</f>
        <v>0</v>
      </c>
      <c r="L1115" s="0" t="n">
        <f aca="false">SUMPRODUCT('5N inverse'!$A$10:$Y$10,'5N mesh'!$B$37:$Z$37,$E1114:$AC1114)+'5N inverse'!$A$10*$C1115/Setup!$B$17+INDEX('5N inverse'!$A$10:$Y$10,1,'5N mesh'!$B$7+1)*Setup!$B$22</f>
        <v>0</v>
      </c>
      <c r="M1115" s="0" t="n">
        <f aca="false">SUMPRODUCT('5N inverse'!$A$11:$Y$11,'5N mesh'!$B$37:$Z$37,$E1114:$AC1114)+'5N inverse'!$A$11*$C1115/Setup!$B$17+INDEX('5N inverse'!$A$11:$Y$11,1,'5N mesh'!$B$7+1)*Setup!$B$22</f>
        <v>0</v>
      </c>
      <c r="N1115" s="0" t="n">
        <f aca="false">SUMPRODUCT('5N inverse'!$A$12:$Y$12,'5N mesh'!$B$37:$Z$37,$E1114:$AC1114)+'5N inverse'!$A$12*$C1115/Setup!$B$17+INDEX('5N inverse'!$A$12:$Y$12,1,'5N mesh'!$B$7+1)*Setup!$B$22</f>
        <v>0</v>
      </c>
      <c r="O1115" s="0" t="n">
        <f aca="false">SUMPRODUCT('5N inverse'!$A$13:$Y$13,'5N mesh'!$B$37:$Z$37,$E1114:$AC1114)+'5N inverse'!$A$13*$C1115/Setup!$B$17+INDEX('5N inverse'!$A$13:$Y$13,1,'5N mesh'!$B$7+1)*Setup!$B$22</f>
        <v>0</v>
      </c>
      <c r="P1115" s="0" t="n">
        <f aca="false">SUMPRODUCT('5N inverse'!$A$14:$Y$14,'5N mesh'!$B$37:$Z$37,$E1114:$AC1114)+'5N inverse'!$A$14*$C1115/Setup!$B$17+INDEX('5N inverse'!$A$14:$Y$14,1,'5N mesh'!$B$7+1)*Setup!$B$22</f>
        <v>0</v>
      </c>
      <c r="Q1115" s="0" t="n">
        <f aca="false">SUMPRODUCT('5N inverse'!$A$15:$Y$15,'5N mesh'!$B$37:$Z$37,$E1114:$AC1114)+'5N inverse'!$A$15*$C1115/Setup!$B$17+INDEX('5N inverse'!$A$15:$Y$15,1,'5N mesh'!$B$7+1)*Setup!$B$22</f>
        <v>0</v>
      </c>
      <c r="R1115" s="0" t="n">
        <f aca="false">SUMPRODUCT('5N inverse'!$A$16:$Y$16,'5N mesh'!$B$37:$Z$37,$E1114:$AC1114)+'5N inverse'!$A$16*$C1115/Setup!$B$17+INDEX('5N inverse'!$A$16:$Y$16,1,'5N mesh'!$B$7+1)*Setup!$B$22</f>
        <v>0</v>
      </c>
      <c r="S1115" s="0" t="n">
        <f aca="false">SUMPRODUCT('5N inverse'!$A$17:$Y$17,'5N mesh'!$B$37:$Z$37,$E1114:$AC1114)+'5N inverse'!$A$17*$C1115/Setup!$B$17+INDEX('5N inverse'!$A$17:$Y$17,1,'5N mesh'!$B$7+1)*Setup!$B$22</f>
        <v>0</v>
      </c>
      <c r="T1115" s="0" t="n">
        <f aca="false">SUMPRODUCT('5N inverse'!$A$18:$Y$18,'5N mesh'!$B$37:$Z$37,$E1114:$AC1114)+'5N inverse'!$A$18*$C1115/Setup!$B$17+INDEX('5N inverse'!$A$18:$Y$18,1,'5N mesh'!$B$7+1)*Setup!$B$22</f>
        <v>0</v>
      </c>
      <c r="U1115" s="0" t="n">
        <f aca="false">SUMPRODUCT('5N inverse'!$A$19:$Y$19,'5N mesh'!$B$37:$Z$37,$E1114:$AC1114)+'5N inverse'!$A$19*$C1115/Setup!$B$17+INDEX('5N inverse'!$A$19:$Y$19,1,'5N mesh'!$B$7+1)*Setup!$B$22</f>
        <v>0</v>
      </c>
      <c r="V1115" s="0" t="n">
        <f aca="false">SUMPRODUCT('5N inverse'!$A$20:$Y$20,'5N mesh'!$B$37:$Z$37,$E1114:$AC1114)+'5N inverse'!$A$20*$C1115/Setup!$B$17+INDEX('5N inverse'!$A$20:$Y$20,1,'5N mesh'!$B$7+1)*Setup!$B$22</f>
        <v>0</v>
      </c>
      <c r="W1115" s="0" t="n">
        <f aca="false">SUMPRODUCT('5N inverse'!$A$21:$Y$21,'5N mesh'!$B$37:$Z$37,$E1114:$AC1114)+'5N inverse'!$A$21*$C1115/Setup!$B$17+INDEX('5N inverse'!$A$21:$Y$21,1,'5N mesh'!$B$7+1)*Setup!$B$22</f>
        <v>0</v>
      </c>
      <c r="X1115" s="0" t="n">
        <f aca="false">SUMPRODUCT('5N inverse'!$A$22:$Y$22,'5N mesh'!$B$37:$Z$37,$E1114:$AC1114)+'5N inverse'!$A$22*$C1115/Setup!$B$17+INDEX('5N inverse'!$A$22:$Y$22,1,'5N mesh'!$B$7+1)*Setup!$B$22</f>
        <v>0</v>
      </c>
      <c r="Y1115" s="0" t="n">
        <f aca="false">SUMPRODUCT('5N inverse'!$A$23:$Y$23,'5N mesh'!$B$37:$Z$37,$E1114:$AC1114)+'5N inverse'!$A$23*$C1115/Setup!$B$17+INDEX('5N inverse'!$A$23:$Y$23,1,'5N mesh'!$B$7+1)*Setup!$B$22</f>
        <v>0</v>
      </c>
      <c r="Z1115" s="0" t="n">
        <f aca="false">SUMPRODUCT('5N inverse'!$A$24:$Y$24,'5N mesh'!$B$37:$Z$37,$E1114:$AC1114)+'5N inverse'!$A$24*$C1115/Setup!$B$17+INDEX('5N inverse'!$A$24:$Y$24,1,'5N mesh'!$B$7+1)*Setup!$B$22</f>
        <v>0</v>
      </c>
      <c r="AA1115" s="0" t="n">
        <f aca="false">SUMPRODUCT('5N inverse'!$A$25:$Y$25,'5N mesh'!$B$37:$Z$37,$E1114:$AC1114)+'5N inverse'!$A$25*$C1115/Setup!$B$17+INDEX('5N inverse'!$A$25:$Y$25,1,'5N mesh'!$B$7+1)*Setup!$B$22</f>
        <v>0</v>
      </c>
      <c r="AB1115" s="0" t="n">
        <f aca="false">SUMPRODUCT('5N inverse'!$A$26:$Y$26,'5N mesh'!$B$37:$Z$37,$E1114:$AC1114)+'5N inverse'!$A$26*$C1115/Setup!$B$17+INDEX('5N inverse'!$A$26:$Y$26,1,'5N mesh'!$B$7+1)*Setup!$B$22</f>
        <v>0</v>
      </c>
      <c r="AC1115" s="0" t="n">
        <f aca="false">SUMPRODUCT('5N inverse'!$A$27:$Y$27,'5N mesh'!$B$37:$Z$37,$E1114:$AC1114)+'5N inverse'!$A$27*$C1115/Setup!$B$17+INDEX('5N inverse'!$A$27:$Y$27,1,'5N mesh'!$B$7+1)*Setup!$B$22</f>
        <v>0</v>
      </c>
    </row>
    <row r="1116" customFormat="false" ht="15" hidden="false" customHeight="false" outlineLevel="0" collapsed="false">
      <c r="A1116" s="0" t="n">
        <v>1111</v>
      </c>
      <c r="B1116" s="0" t="n">
        <f aca="false">A1116*Setup!$B$11/3600</f>
        <v>92.5833333333333</v>
      </c>
      <c r="C1116" s="0" t="n">
        <f aca="false">Setup!$B$7+Setup!$B$8*COS(2*PI()*(B1116-Setup!$B$9)/24)</f>
        <v>25.4497521531348</v>
      </c>
      <c r="D1116" s="0" t="n">
        <f aca="false">(C1116-E1116)/Setup!$B$17</f>
        <v>-2.35842437875741</v>
      </c>
      <c r="E1116" s="0" t="n">
        <f aca="false">SUMPRODUCT('5N inverse'!$A$3:$Y$3,'5N mesh'!$B$37:$Z$37,$E1115:$AC1115)+'5N inverse'!$A$3*$C1116/Setup!$B$17+INDEX('5N inverse'!$A$3:$Y$3,1,'5N mesh'!$B$7+1)*Setup!$B$22</f>
        <v>25.7563473223733</v>
      </c>
      <c r="F1116" s="0" t="n">
        <f aca="false">SUMPRODUCT('5N inverse'!$A$4:$Y$4,'5N mesh'!$B$37:$Z$37,$E1115:$AC1115)+'5N inverse'!$A$4*$C1116/Setup!$B$17+INDEX('5N inverse'!$A$4:$Y$4,1,'5N mesh'!$B$7+1)*Setup!$B$22</f>
        <v>23.9784903900118</v>
      </c>
      <c r="G1116" s="0" t="n">
        <f aca="false">SUMPRODUCT('5N inverse'!$A$5:$Y$5,'5N mesh'!$B$37:$Z$37,$E1115:$AC1115)+'5N inverse'!$A$5*$C1116/Setup!$B$17+INDEX('5N inverse'!$A$5:$Y$5,1,'5N mesh'!$B$7+1)*Setup!$B$22</f>
        <v>20.4227765252888</v>
      </c>
      <c r="H1116" s="0" t="n">
        <f aca="false">SUMPRODUCT('5N inverse'!$A$6:$Y$6,'5N mesh'!$B$37:$Z$37,$E1115:$AC1115)+'5N inverse'!$A$6*$C1116/Setup!$B$17+INDEX('5N inverse'!$A$6:$Y$6,1,'5N mesh'!$B$7+1)*Setup!$B$22</f>
        <v>16.8670626605659</v>
      </c>
      <c r="I1116" s="0" t="n">
        <f aca="false">SUMPRODUCT('5N inverse'!$A$7:$Y$7,'5N mesh'!$B$37:$Z$37,$E1115:$AC1115)+'5N inverse'!$A$7*$C1116/Setup!$B$17+INDEX('5N inverse'!$A$7:$Y$7,1,'5N mesh'!$B$7+1)*Setup!$B$22</f>
        <v>15.0892057282044</v>
      </c>
      <c r="J1116" s="0" t="n">
        <f aca="false">SUMPRODUCT('5N inverse'!$A$8:$Y$8,'5N mesh'!$B$37:$Z$37,$E1115:$AC1115)+'5N inverse'!$A$8*$C1116/Setup!$B$17+INDEX('5N inverse'!$A$8:$Y$8,1,'5N mesh'!$B$7+1)*Setup!$B$22</f>
        <v>0</v>
      </c>
      <c r="K1116" s="0" t="n">
        <f aca="false">SUMPRODUCT('5N inverse'!$A$9:$Y$9,'5N mesh'!$B$37:$Z$37,$E1115:$AC1115)+'5N inverse'!$A$9*$C1116/Setup!$B$17+INDEX('5N inverse'!$A$9:$Y$9,1,'5N mesh'!$B$7+1)*Setup!$B$22</f>
        <v>0</v>
      </c>
      <c r="L1116" s="0" t="n">
        <f aca="false">SUMPRODUCT('5N inverse'!$A$10:$Y$10,'5N mesh'!$B$37:$Z$37,$E1115:$AC1115)+'5N inverse'!$A$10*$C1116/Setup!$B$17+INDEX('5N inverse'!$A$10:$Y$10,1,'5N mesh'!$B$7+1)*Setup!$B$22</f>
        <v>0</v>
      </c>
      <c r="M1116" s="0" t="n">
        <f aca="false">SUMPRODUCT('5N inverse'!$A$11:$Y$11,'5N mesh'!$B$37:$Z$37,$E1115:$AC1115)+'5N inverse'!$A$11*$C1116/Setup!$B$17+INDEX('5N inverse'!$A$11:$Y$11,1,'5N mesh'!$B$7+1)*Setup!$B$22</f>
        <v>0</v>
      </c>
      <c r="N1116" s="0" t="n">
        <f aca="false">SUMPRODUCT('5N inverse'!$A$12:$Y$12,'5N mesh'!$B$37:$Z$37,$E1115:$AC1115)+'5N inverse'!$A$12*$C1116/Setup!$B$17+INDEX('5N inverse'!$A$12:$Y$12,1,'5N mesh'!$B$7+1)*Setup!$B$22</f>
        <v>0</v>
      </c>
      <c r="O1116" s="0" t="n">
        <f aca="false">SUMPRODUCT('5N inverse'!$A$13:$Y$13,'5N mesh'!$B$37:$Z$37,$E1115:$AC1115)+'5N inverse'!$A$13*$C1116/Setup!$B$17+INDEX('5N inverse'!$A$13:$Y$13,1,'5N mesh'!$B$7+1)*Setup!$B$22</f>
        <v>0</v>
      </c>
      <c r="P1116" s="0" t="n">
        <f aca="false">SUMPRODUCT('5N inverse'!$A$14:$Y$14,'5N mesh'!$B$37:$Z$37,$E1115:$AC1115)+'5N inverse'!$A$14*$C1116/Setup!$B$17+INDEX('5N inverse'!$A$14:$Y$14,1,'5N mesh'!$B$7+1)*Setup!$B$22</f>
        <v>0</v>
      </c>
      <c r="Q1116" s="0" t="n">
        <f aca="false">SUMPRODUCT('5N inverse'!$A$15:$Y$15,'5N mesh'!$B$37:$Z$37,$E1115:$AC1115)+'5N inverse'!$A$15*$C1116/Setup!$B$17+INDEX('5N inverse'!$A$15:$Y$15,1,'5N mesh'!$B$7+1)*Setup!$B$22</f>
        <v>0</v>
      </c>
      <c r="R1116" s="0" t="n">
        <f aca="false">SUMPRODUCT('5N inverse'!$A$16:$Y$16,'5N mesh'!$B$37:$Z$37,$E1115:$AC1115)+'5N inverse'!$A$16*$C1116/Setup!$B$17+INDEX('5N inverse'!$A$16:$Y$16,1,'5N mesh'!$B$7+1)*Setup!$B$22</f>
        <v>0</v>
      </c>
      <c r="S1116" s="0" t="n">
        <f aca="false">SUMPRODUCT('5N inverse'!$A$17:$Y$17,'5N mesh'!$B$37:$Z$37,$E1115:$AC1115)+'5N inverse'!$A$17*$C1116/Setup!$B$17+INDEX('5N inverse'!$A$17:$Y$17,1,'5N mesh'!$B$7+1)*Setup!$B$22</f>
        <v>0</v>
      </c>
      <c r="T1116" s="0" t="n">
        <f aca="false">SUMPRODUCT('5N inverse'!$A$18:$Y$18,'5N mesh'!$B$37:$Z$37,$E1115:$AC1115)+'5N inverse'!$A$18*$C1116/Setup!$B$17+INDEX('5N inverse'!$A$18:$Y$18,1,'5N mesh'!$B$7+1)*Setup!$B$22</f>
        <v>0</v>
      </c>
      <c r="U1116" s="0" t="n">
        <f aca="false">SUMPRODUCT('5N inverse'!$A$19:$Y$19,'5N mesh'!$B$37:$Z$37,$E1115:$AC1115)+'5N inverse'!$A$19*$C1116/Setup!$B$17+INDEX('5N inverse'!$A$19:$Y$19,1,'5N mesh'!$B$7+1)*Setup!$B$22</f>
        <v>0</v>
      </c>
      <c r="V1116" s="0" t="n">
        <f aca="false">SUMPRODUCT('5N inverse'!$A$20:$Y$20,'5N mesh'!$B$37:$Z$37,$E1115:$AC1115)+'5N inverse'!$A$20*$C1116/Setup!$B$17+INDEX('5N inverse'!$A$20:$Y$20,1,'5N mesh'!$B$7+1)*Setup!$B$22</f>
        <v>0</v>
      </c>
      <c r="W1116" s="0" t="n">
        <f aca="false">SUMPRODUCT('5N inverse'!$A$21:$Y$21,'5N mesh'!$B$37:$Z$37,$E1115:$AC1115)+'5N inverse'!$A$21*$C1116/Setup!$B$17+INDEX('5N inverse'!$A$21:$Y$21,1,'5N mesh'!$B$7+1)*Setup!$B$22</f>
        <v>0</v>
      </c>
      <c r="X1116" s="0" t="n">
        <f aca="false">SUMPRODUCT('5N inverse'!$A$22:$Y$22,'5N mesh'!$B$37:$Z$37,$E1115:$AC1115)+'5N inverse'!$A$22*$C1116/Setup!$B$17+INDEX('5N inverse'!$A$22:$Y$22,1,'5N mesh'!$B$7+1)*Setup!$B$22</f>
        <v>0</v>
      </c>
      <c r="Y1116" s="0" t="n">
        <f aca="false">SUMPRODUCT('5N inverse'!$A$23:$Y$23,'5N mesh'!$B$37:$Z$37,$E1115:$AC1115)+'5N inverse'!$A$23*$C1116/Setup!$B$17+INDEX('5N inverse'!$A$23:$Y$23,1,'5N mesh'!$B$7+1)*Setup!$B$22</f>
        <v>0</v>
      </c>
      <c r="Z1116" s="0" t="n">
        <f aca="false">SUMPRODUCT('5N inverse'!$A$24:$Y$24,'5N mesh'!$B$37:$Z$37,$E1115:$AC1115)+'5N inverse'!$A$24*$C1116/Setup!$B$17+INDEX('5N inverse'!$A$24:$Y$24,1,'5N mesh'!$B$7+1)*Setup!$B$22</f>
        <v>0</v>
      </c>
      <c r="AA1116" s="0" t="n">
        <f aca="false">SUMPRODUCT('5N inverse'!$A$25:$Y$25,'5N mesh'!$B$37:$Z$37,$E1115:$AC1115)+'5N inverse'!$A$25*$C1116/Setup!$B$17+INDEX('5N inverse'!$A$25:$Y$25,1,'5N mesh'!$B$7+1)*Setup!$B$22</f>
        <v>0</v>
      </c>
      <c r="AB1116" s="0" t="n">
        <f aca="false">SUMPRODUCT('5N inverse'!$A$26:$Y$26,'5N mesh'!$B$37:$Z$37,$E1115:$AC1115)+'5N inverse'!$A$26*$C1116/Setup!$B$17+INDEX('5N inverse'!$A$26:$Y$26,1,'5N mesh'!$B$7+1)*Setup!$B$22</f>
        <v>0</v>
      </c>
      <c r="AC1116" s="0" t="n">
        <f aca="false">SUMPRODUCT('5N inverse'!$A$27:$Y$27,'5N mesh'!$B$37:$Z$37,$E1115:$AC1115)+'5N inverse'!$A$27*$C1116/Setup!$B$17+INDEX('5N inverse'!$A$27:$Y$27,1,'5N mesh'!$B$7+1)*Setup!$B$22</f>
        <v>0</v>
      </c>
    </row>
    <row r="1117" customFormat="false" ht="15" hidden="false" customHeight="false" outlineLevel="0" collapsed="false">
      <c r="A1117" s="0" t="n">
        <v>1112</v>
      </c>
      <c r="B1117" s="0" t="n">
        <f aca="false">A1117*Setup!$B$11/3600</f>
        <v>92.6666666666667</v>
      </c>
      <c r="C1117" s="0" t="n">
        <f aca="false">Setup!$B$7+Setup!$B$8*COS(2*PI()*(B1117-Setup!$B$9)/24)</f>
        <v>25.3680805733027</v>
      </c>
      <c r="D1117" s="0" t="n">
        <f aca="false">(C1117-E1117)/Setup!$B$17</f>
        <v>-2.91847177302092</v>
      </c>
      <c r="E1117" s="0" t="n">
        <f aca="false">SUMPRODUCT('5N inverse'!$A$3:$Y$3,'5N mesh'!$B$37:$Z$37,$E1116:$AC1116)+'5N inverse'!$A$3*$C1117/Setup!$B$17+INDEX('5N inverse'!$A$3:$Y$3,1,'5N mesh'!$B$7+1)*Setup!$B$22</f>
        <v>25.7474819037954</v>
      </c>
      <c r="F1117" s="0" t="n">
        <f aca="false">SUMPRODUCT('5N inverse'!$A$4:$Y$4,'5N mesh'!$B$37:$Z$37,$E1116:$AC1116)+'5N inverse'!$A$4*$C1117/Setup!$B$17+INDEX('5N inverse'!$A$4:$Y$4,1,'5N mesh'!$B$7+1)*Setup!$B$22</f>
        <v>23.9711172459914</v>
      </c>
      <c r="G1117" s="0" t="n">
        <f aca="false">SUMPRODUCT('5N inverse'!$A$5:$Y$5,'5N mesh'!$B$37:$Z$37,$E1116:$AC1116)+'5N inverse'!$A$5*$C1117/Setup!$B$17+INDEX('5N inverse'!$A$5:$Y$5,1,'5N mesh'!$B$7+1)*Setup!$B$22</f>
        <v>20.4183879303834</v>
      </c>
      <c r="H1117" s="0" t="n">
        <f aca="false">SUMPRODUCT('5N inverse'!$A$6:$Y$6,'5N mesh'!$B$37:$Z$37,$E1116:$AC1116)+'5N inverse'!$A$6*$C1117/Setup!$B$17+INDEX('5N inverse'!$A$6:$Y$6,1,'5N mesh'!$B$7+1)*Setup!$B$22</f>
        <v>16.8656586147753</v>
      </c>
      <c r="I1117" s="0" t="n">
        <f aca="false">SUMPRODUCT('5N inverse'!$A$7:$Y$7,'5N mesh'!$B$37:$Z$37,$E1116:$AC1116)+'5N inverse'!$A$7*$C1117/Setup!$B$17+INDEX('5N inverse'!$A$7:$Y$7,1,'5N mesh'!$B$7+1)*Setup!$B$22</f>
        <v>15.0892939569713</v>
      </c>
      <c r="J1117" s="0" t="n">
        <f aca="false">SUMPRODUCT('5N inverse'!$A$8:$Y$8,'5N mesh'!$B$37:$Z$37,$E1116:$AC1116)+'5N inverse'!$A$8*$C1117/Setup!$B$17+INDEX('5N inverse'!$A$8:$Y$8,1,'5N mesh'!$B$7+1)*Setup!$B$22</f>
        <v>0</v>
      </c>
      <c r="K1117" s="0" t="n">
        <f aca="false">SUMPRODUCT('5N inverse'!$A$9:$Y$9,'5N mesh'!$B$37:$Z$37,$E1116:$AC1116)+'5N inverse'!$A$9*$C1117/Setup!$B$17+INDEX('5N inverse'!$A$9:$Y$9,1,'5N mesh'!$B$7+1)*Setup!$B$22</f>
        <v>0</v>
      </c>
      <c r="L1117" s="0" t="n">
        <f aca="false">SUMPRODUCT('5N inverse'!$A$10:$Y$10,'5N mesh'!$B$37:$Z$37,$E1116:$AC1116)+'5N inverse'!$A$10*$C1117/Setup!$B$17+INDEX('5N inverse'!$A$10:$Y$10,1,'5N mesh'!$B$7+1)*Setup!$B$22</f>
        <v>0</v>
      </c>
      <c r="M1117" s="0" t="n">
        <f aca="false">SUMPRODUCT('5N inverse'!$A$11:$Y$11,'5N mesh'!$B$37:$Z$37,$E1116:$AC1116)+'5N inverse'!$A$11*$C1117/Setup!$B$17+INDEX('5N inverse'!$A$11:$Y$11,1,'5N mesh'!$B$7+1)*Setup!$B$22</f>
        <v>0</v>
      </c>
      <c r="N1117" s="0" t="n">
        <f aca="false">SUMPRODUCT('5N inverse'!$A$12:$Y$12,'5N mesh'!$B$37:$Z$37,$E1116:$AC1116)+'5N inverse'!$A$12*$C1117/Setup!$B$17+INDEX('5N inverse'!$A$12:$Y$12,1,'5N mesh'!$B$7+1)*Setup!$B$22</f>
        <v>0</v>
      </c>
      <c r="O1117" s="0" t="n">
        <f aca="false">SUMPRODUCT('5N inverse'!$A$13:$Y$13,'5N mesh'!$B$37:$Z$37,$E1116:$AC1116)+'5N inverse'!$A$13*$C1117/Setup!$B$17+INDEX('5N inverse'!$A$13:$Y$13,1,'5N mesh'!$B$7+1)*Setup!$B$22</f>
        <v>0</v>
      </c>
      <c r="P1117" s="0" t="n">
        <f aca="false">SUMPRODUCT('5N inverse'!$A$14:$Y$14,'5N mesh'!$B$37:$Z$37,$E1116:$AC1116)+'5N inverse'!$A$14*$C1117/Setup!$B$17+INDEX('5N inverse'!$A$14:$Y$14,1,'5N mesh'!$B$7+1)*Setup!$B$22</f>
        <v>0</v>
      </c>
      <c r="Q1117" s="0" t="n">
        <f aca="false">SUMPRODUCT('5N inverse'!$A$15:$Y$15,'5N mesh'!$B$37:$Z$37,$E1116:$AC1116)+'5N inverse'!$A$15*$C1117/Setup!$B$17+INDEX('5N inverse'!$A$15:$Y$15,1,'5N mesh'!$B$7+1)*Setup!$B$22</f>
        <v>0</v>
      </c>
      <c r="R1117" s="0" t="n">
        <f aca="false">SUMPRODUCT('5N inverse'!$A$16:$Y$16,'5N mesh'!$B$37:$Z$37,$E1116:$AC1116)+'5N inverse'!$A$16*$C1117/Setup!$B$17+INDEX('5N inverse'!$A$16:$Y$16,1,'5N mesh'!$B$7+1)*Setup!$B$22</f>
        <v>0</v>
      </c>
      <c r="S1117" s="0" t="n">
        <f aca="false">SUMPRODUCT('5N inverse'!$A$17:$Y$17,'5N mesh'!$B$37:$Z$37,$E1116:$AC1116)+'5N inverse'!$A$17*$C1117/Setup!$B$17+INDEX('5N inverse'!$A$17:$Y$17,1,'5N mesh'!$B$7+1)*Setup!$B$22</f>
        <v>0</v>
      </c>
      <c r="T1117" s="0" t="n">
        <f aca="false">SUMPRODUCT('5N inverse'!$A$18:$Y$18,'5N mesh'!$B$37:$Z$37,$E1116:$AC1116)+'5N inverse'!$A$18*$C1117/Setup!$B$17+INDEX('5N inverse'!$A$18:$Y$18,1,'5N mesh'!$B$7+1)*Setup!$B$22</f>
        <v>0</v>
      </c>
      <c r="U1117" s="0" t="n">
        <f aca="false">SUMPRODUCT('5N inverse'!$A$19:$Y$19,'5N mesh'!$B$37:$Z$37,$E1116:$AC1116)+'5N inverse'!$A$19*$C1117/Setup!$B$17+INDEX('5N inverse'!$A$19:$Y$19,1,'5N mesh'!$B$7+1)*Setup!$B$22</f>
        <v>0</v>
      </c>
      <c r="V1117" s="0" t="n">
        <f aca="false">SUMPRODUCT('5N inverse'!$A$20:$Y$20,'5N mesh'!$B$37:$Z$37,$E1116:$AC1116)+'5N inverse'!$A$20*$C1117/Setup!$B$17+INDEX('5N inverse'!$A$20:$Y$20,1,'5N mesh'!$B$7+1)*Setup!$B$22</f>
        <v>0</v>
      </c>
      <c r="W1117" s="0" t="n">
        <f aca="false">SUMPRODUCT('5N inverse'!$A$21:$Y$21,'5N mesh'!$B$37:$Z$37,$E1116:$AC1116)+'5N inverse'!$A$21*$C1117/Setup!$B$17+INDEX('5N inverse'!$A$21:$Y$21,1,'5N mesh'!$B$7+1)*Setup!$B$22</f>
        <v>0</v>
      </c>
      <c r="X1117" s="0" t="n">
        <f aca="false">SUMPRODUCT('5N inverse'!$A$22:$Y$22,'5N mesh'!$B$37:$Z$37,$E1116:$AC1116)+'5N inverse'!$A$22*$C1117/Setup!$B$17+INDEX('5N inverse'!$A$22:$Y$22,1,'5N mesh'!$B$7+1)*Setup!$B$22</f>
        <v>0</v>
      </c>
      <c r="Y1117" s="0" t="n">
        <f aca="false">SUMPRODUCT('5N inverse'!$A$23:$Y$23,'5N mesh'!$B$37:$Z$37,$E1116:$AC1116)+'5N inverse'!$A$23*$C1117/Setup!$B$17+INDEX('5N inverse'!$A$23:$Y$23,1,'5N mesh'!$B$7+1)*Setup!$B$22</f>
        <v>0</v>
      </c>
      <c r="Z1117" s="0" t="n">
        <f aca="false">SUMPRODUCT('5N inverse'!$A$24:$Y$24,'5N mesh'!$B$37:$Z$37,$E1116:$AC1116)+'5N inverse'!$A$24*$C1117/Setup!$B$17+INDEX('5N inverse'!$A$24:$Y$24,1,'5N mesh'!$B$7+1)*Setup!$B$22</f>
        <v>0</v>
      </c>
      <c r="AA1117" s="0" t="n">
        <f aca="false">SUMPRODUCT('5N inverse'!$A$25:$Y$25,'5N mesh'!$B$37:$Z$37,$E1116:$AC1116)+'5N inverse'!$A$25*$C1117/Setup!$B$17+INDEX('5N inverse'!$A$25:$Y$25,1,'5N mesh'!$B$7+1)*Setup!$B$22</f>
        <v>0</v>
      </c>
      <c r="AB1117" s="0" t="n">
        <f aca="false">SUMPRODUCT('5N inverse'!$A$26:$Y$26,'5N mesh'!$B$37:$Z$37,$E1116:$AC1116)+'5N inverse'!$A$26*$C1117/Setup!$B$17+INDEX('5N inverse'!$A$26:$Y$26,1,'5N mesh'!$B$7+1)*Setup!$B$22</f>
        <v>0</v>
      </c>
      <c r="AC1117" s="0" t="n">
        <f aca="false">SUMPRODUCT('5N inverse'!$A$27:$Y$27,'5N mesh'!$B$37:$Z$37,$E1116:$AC1116)+'5N inverse'!$A$27*$C1117/Setup!$B$17+INDEX('5N inverse'!$A$27:$Y$27,1,'5N mesh'!$B$7+1)*Setup!$B$22</f>
        <v>0</v>
      </c>
    </row>
    <row r="1118" customFormat="false" ht="15" hidden="false" customHeight="false" outlineLevel="0" collapsed="false">
      <c r="A1118" s="0" t="n">
        <v>1113</v>
      </c>
      <c r="B1118" s="0" t="n">
        <f aca="false">A1118*Setup!$B$11/3600</f>
        <v>92.75</v>
      </c>
      <c r="C1118" s="0" t="n">
        <f aca="false">Setup!$B$7+Setup!$B$8*COS(2*PI()*(B1118-Setup!$B$9)/24)</f>
        <v>25.2857578612126</v>
      </c>
      <c r="D1118" s="0" t="n">
        <f aca="false">(C1118-E1118)/Setup!$B$17</f>
        <v>-3.47624439758926</v>
      </c>
      <c r="E1118" s="0" t="n">
        <f aca="false">SUMPRODUCT('5N inverse'!$A$3:$Y$3,'5N mesh'!$B$37:$Z$37,$E1117:$AC1117)+'5N inverse'!$A$3*$C1118/Setup!$B$17+INDEX('5N inverse'!$A$3:$Y$3,1,'5N mesh'!$B$7+1)*Setup!$B$22</f>
        <v>25.7376696328992</v>
      </c>
      <c r="F1118" s="0" t="n">
        <f aca="false">SUMPRODUCT('5N inverse'!$A$4:$Y$4,'5N mesh'!$B$37:$Z$37,$E1117:$AC1117)+'5N inverse'!$A$4*$C1118/Setup!$B$17+INDEX('5N inverse'!$A$4:$Y$4,1,'5N mesh'!$B$7+1)*Setup!$B$22</f>
        <v>23.9629538799763</v>
      </c>
      <c r="G1118" s="0" t="n">
        <f aca="false">SUMPRODUCT('5N inverse'!$A$5:$Y$5,'5N mesh'!$B$37:$Z$37,$E1117:$AC1117)+'5N inverse'!$A$5*$C1118/Setup!$B$17+INDEX('5N inverse'!$A$5:$Y$5,1,'5N mesh'!$B$7+1)*Setup!$B$22</f>
        <v>20.4135223741303</v>
      </c>
      <c r="H1118" s="0" t="n">
        <f aca="false">SUMPRODUCT('5N inverse'!$A$6:$Y$6,'5N mesh'!$B$37:$Z$37,$E1117:$AC1117)+'5N inverse'!$A$6*$C1118/Setup!$B$17+INDEX('5N inverse'!$A$6:$Y$6,1,'5N mesh'!$B$7+1)*Setup!$B$22</f>
        <v>16.8640908682843</v>
      </c>
      <c r="I1118" s="0" t="n">
        <f aca="false">SUMPRODUCT('5N inverse'!$A$7:$Y$7,'5N mesh'!$B$37:$Z$37,$E1117:$AC1117)+'5N inverse'!$A$7*$C1118/Setup!$B$17+INDEX('5N inverse'!$A$7:$Y$7,1,'5N mesh'!$B$7+1)*Setup!$B$22</f>
        <v>15.0893751153613</v>
      </c>
      <c r="J1118" s="0" t="n">
        <f aca="false">SUMPRODUCT('5N inverse'!$A$8:$Y$8,'5N mesh'!$B$37:$Z$37,$E1117:$AC1117)+'5N inverse'!$A$8*$C1118/Setup!$B$17+INDEX('5N inverse'!$A$8:$Y$8,1,'5N mesh'!$B$7+1)*Setup!$B$22</f>
        <v>0</v>
      </c>
      <c r="K1118" s="0" t="n">
        <f aca="false">SUMPRODUCT('5N inverse'!$A$9:$Y$9,'5N mesh'!$B$37:$Z$37,$E1117:$AC1117)+'5N inverse'!$A$9*$C1118/Setup!$B$17+INDEX('5N inverse'!$A$9:$Y$9,1,'5N mesh'!$B$7+1)*Setup!$B$22</f>
        <v>0</v>
      </c>
      <c r="L1118" s="0" t="n">
        <f aca="false">SUMPRODUCT('5N inverse'!$A$10:$Y$10,'5N mesh'!$B$37:$Z$37,$E1117:$AC1117)+'5N inverse'!$A$10*$C1118/Setup!$B$17+INDEX('5N inverse'!$A$10:$Y$10,1,'5N mesh'!$B$7+1)*Setup!$B$22</f>
        <v>0</v>
      </c>
      <c r="M1118" s="0" t="n">
        <f aca="false">SUMPRODUCT('5N inverse'!$A$11:$Y$11,'5N mesh'!$B$37:$Z$37,$E1117:$AC1117)+'5N inverse'!$A$11*$C1118/Setup!$B$17+INDEX('5N inverse'!$A$11:$Y$11,1,'5N mesh'!$B$7+1)*Setup!$B$22</f>
        <v>0</v>
      </c>
      <c r="N1118" s="0" t="n">
        <f aca="false">SUMPRODUCT('5N inverse'!$A$12:$Y$12,'5N mesh'!$B$37:$Z$37,$E1117:$AC1117)+'5N inverse'!$A$12*$C1118/Setup!$B$17+INDEX('5N inverse'!$A$12:$Y$12,1,'5N mesh'!$B$7+1)*Setup!$B$22</f>
        <v>0</v>
      </c>
      <c r="O1118" s="0" t="n">
        <f aca="false">SUMPRODUCT('5N inverse'!$A$13:$Y$13,'5N mesh'!$B$37:$Z$37,$E1117:$AC1117)+'5N inverse'!$A$13*$C1118/Setup!$B$17+INDEX('5N inverse'!$A$13:$Y$13,1,'5N mesh'!$B$7+1)*Setup!$B$22</f>
        <v>0</v>
      </c>
      <c r="P1118" s="0" t="n">
        <f aca="false">SUMPRODUCT('5N inverse'!$A$14:$Y$14,'5N mesh'!$B$37:$Z$37,$E1117:$AC1117)+'5N inverse'!$A$14*$C1118/Setup!$B$17+INDEX('5N inverse'!$A$14:$Y$14,1,'5N mesh'!$B$7+1)*Setup!$B$22</f>
        <v>0</v>
      </c>
      <c r="Q1118" s="0" t="n">
        <f aca="false">SUMPRODUCT('5N inverse'!$A$15:$Y$15,'5N mesh'!$B$37:$Z$37,$E1117:$AC1117)+'5N inverse'!$A$15*$C1118/Setup!$B$17+INDEX('5N inverse'!$A$15:$Y$15,1,'5N mesh'!$B$7+1)*Setup!$B$22</f>
        <v>0</v>
      </c>
      <c r="R1118" s="0" t="n">
        <f aca="false">SUMPRODUCT('5N inverse'!$A$16:$Y$16,'5N mesh'!$B$37:$Z$37,$E1117:$AC1117)+'5N inverse'!$A$16*$C1118/Setup!$B$17+INDEX('5N inverse'!$A$16:$Y$16,1,'5N mesh'!$B$7+1)*Setup!$B$22</f>
        <v>0</v>
      </c>
      <c r="S1118" s="0" t="n">
        <f aca="false">SUMPRODUCT('5N inverse'!$A$17:$Y$17,'5N mesh'!$B$37:$Z$37,$E1117:$AC1117)+'5N inverse'!$A$17*$C1118/Setup!$B$17+INDEX('5N inverse'!$A$17:$Y$17,1,'5N mesh'!$B$7+1)*Setup!$B$22</f>
        <v>0</v>
      </c>
      <c r="T1118" s="0" t="n">
        <f aca="false">SUMPRODUCT('5N inverse'!$A$18:$Y$18,'5N mesh'!$B$37:$Z$37,$E1117:$AC1117)+'5N inverse'!$A$18*$C1118/Setup!$B$17+INDEX('5N inverse'!$A$18:$Y$18,1,'5N mesh'!$B$7+1)*Setup!$B$22</f>
        <v>0</v>
      </c>
      <c r="U1118" s="0" t="n">
        <f aca="false">SUMPRODUCT('5N inverse'!$A$19:$Y$19,'5N mesh'!$B$37:$Z$37,$E1117:$AC1117)+'5N inverse'!$A$19*$C1118/Setup!$B$17+INDEX('5N inverse'!$A$19:$Y$19,1,'5N mesh'!$B$7+1)*Setup!$B$22</f>
        <v>0</v>
      </c>
      <c r="V1118" s="0" t="n">
        <f aca="false">SUMPRODUCT('5N inverse'!$A$20:$Y$20,'5N mesh'!$B$37:$Z$37,$E1117:$AC1117)+'5N inverse'!$A$20*$C1118/Setup!$B$17+INDEX('5N inverse'!$A$20:$Y$20,1,'5N mesh'!$B$7+1)*Setup!$B$22</f>
        <v>0</v>
      </c>
      <c r="W1118" s="0" t="n">
        <f aca="false">SUMPRODUCT('5N inverse'!$A$21:$Y$21,'5N mesh'!$B$37:$Z$37,$E1117:$AC1117)+'5N inverse'!$A$21*$C1118/Setup!$B$17+INDEX('5N inverse'!$A$21:$Y$21,1,'5N mesh'!$B$7+1)*Setup!$B$22</f>
        <v>0</v>
      </c>
      <c r="X1118" s="0" t="n">
        <f aca="false">SUMPRODUCT('5N inverse'!$A$22:$Y$22,'5N mesh'!$B$37:$Z$37,$E1117:$AC1117)+'5N inverse'!$A$22*$C1118/Setup!$B$17+INDEX('5N inverse'!$A$22:$Y$22,1,'5N mesh'!$B$7+1)*Setup!$B$22</f>
        <v>0</v>
      </c>
      <c r="Y1118" s="0" t="n">
        <f aca="false">SUMPRODUCT('5N inverse'!$A$23:$Y$23,'5N mesh'!$B$37:$Z$37,$E1117:$AC1117)+'5N inverse'!$A$23*$C1118/Setup!$B$17+INDEX('5N inverse'!$A$23:$Y$23,1,'5N mesh'!$B$7+1)*Setup!$B$22</f>
        <v>0</v>
      </c>
      <c r="Z1118" s="0" t="n">
        <f aca="false">SUMPRODUCT('5N inverse'!$A$24:$Y$24,'5N mesh'!$B$37:$Z$37,$E1117:$AC1117)+'5N inverse'!$A$24*$C1118/Setup!$B$17+INDEX('5N inverse'!$A$24:$Y$24,1,'5N mesh'!$B$7+1)*Setup!$B$22</f>
        <v>0</v>
      </c>
      <c r="AA1118" s="0" t="n">
        <f aca="false">SUMPRODUCT('5N inverse'!$A$25:$Y$25,'5N mesh'!$B$37:$Z$37,$E1117:$AC1117)+'5N inverse'!$A$25*$C1118/Setup!$B$17+INDEX('5N inverse'!$A$25:$Y$25,1,'5N mesh'!$B$7+1)*Setup!$B$22</f>
        <v>0</v>
      </c>
      <c r="AB1118" s="0" t="n">
        <f aca="false">SUMPRODUCT('5N inverse'!$A$26:$Y$26,'5N mesh'!$B$37:$Z$37,$E1117:$AC1117)+'5N inverse'!$A$26*$C1118/Setup!$B$17+INDEX('5N inverse'!$A$26:$Y$26,1,'5N mesh'!$B$7+1)*Setup!$B$22</f>
        <v>0</v>
      </c>
      <c r="AC1118" s="0" t="n">
        <f aca="false">SUMPRODUCT('5N inverse'!$A$27:$Y$27,'5N mesh'!$B$37:$Z$37,$E1117:$AC1117)+'5N inverse'!$A$27*$C1118/Setup!$B$17+INDEX('5N inverse'!$A$27:$Y$27,1,'5N mesh'!$B$7+1)*Setup!$B$22</f>
        <v>0</v>
      </c>
    </row>
    <row r="1119" customFormat="false" ht="15" hidden="false" customHeight="false" outlineLevel="0" collapsed="false">
      <c r="A1119" s="0" t="n">
        <v>1114</v>
      </c>
      <c r="B1119" s="0" t="n">
        <f aca="false">A1119*Setup!$B$11/3600</f>
        <v>92.8333333333333</v>
      </c>
      <c r="C1119" s="0" t="n">
        <f aca="false">Setup!$B$7+Setup!$B$8*COS(2*PI()*(B1119-Setup!$B$9)/24)</f>
        <v>25.2028231980171</v>
      </c>
      <c r="D1119" s="0" t="n">
        <f aca="false">(C1119-E1119)/Setup!$B$17</f>
        <v>-4.03147678312482</v>
      </c>
      <c r="E1119" s="0" t="n">
        <f aca="false">SUMPRODUCT('5N inverse'!$A$3:$Y$3,'5N mesh'!$B$37:$Z$37,$E1118:$AC1118)+'5N inverse'!$A$3*$C1119/Setup!$B$17+INDEX('5N inverse'!$A$3:$Y$3,1,'5N mesh'!$B$7+1)*Setup!$B$22</f>
        <v>25.7269151798233</v>
      </c>
      <c r="F1119" s="0" t="n">
        <f aca="false">SUMPRODUCT('5N inverse'!$A$4:$Y$4,'5N mesh'!$B$37:$Z$37,$E1118:$AC1118)+'5N inverse'!$A$4*$C1119/Setup!$B$17+INDEX('5N inverse'!$A$4:$Y$4,1,'5N mesh'!$B$7+1)*Setup!$B$22</f>
        <v>23.9540041773107</v>
      </c>
      <c r="G1119" s="0" t="n">
        <f aca="false">SUMPRODUCT('5N inverse'!$A$5:$Y$5,'5N mesh'!$B$37:$Z$37,$E1118:$AC1118)+'5N inverse'!$A$5*$C1119/Setup!$B$17+INDEX('5N inverse'!$A$5:$Y$5,1,'5N mesh'!$B$7+1)*Setup!$B$22</f>
        <v>20.4081821722855</v>
      </c>
      <c r="H1119" s="0" t="n">
        <f aca="false">SUMPRODUCT('5N inverse'!$A$6:$Y$6,'5N mesh'!$B$37:$Z$37,$E1118:$AC1118)+'5N inverse'!$A$6*$C1119/Setup!$B$17+INDEX('5N inverse'!$A$6:$Y$6,1,'5N mesh'!$B$7+1)*Setup!$B$22</f>
        <v>16.8623601672603</v>
      </c>
      <c r="I1119" s="0" t="n">
        <f aca="false">SUMPRODUCT('5N inverse'!$A$7:$Y$7,'5N mesh'!$B$37:$Z$37,$E1118:$AC1118)+'5N inverse'!$A$7*$C1119/Setup!$B$17+INDEX('5N inverse'!$A$7:$Y$7,1,'5N mesh'!$B$7+1)*Setup!$B$22</f>
        <v>15.0894491647477</v>
      </c>
      <c r="J1119" s="0" t="n">
        <f aca="false">SUMPRODUCT('5N inverse'!$A$8:$Y$8,'5N mesh'!$B$37:$Z$37,$E1118:$AC1118)+'5N inverse'!$A$8*$C1119/Setup!$B$17+INDEX('5N inverse'!$A$8:$Y$8,1,'5N mesh'!$B$7+1)*Setup!$B$22</f>
        <v>0</v>
      </c>
      <c r="K1119" s="0" t="n">
        <f aca="false">SUMPRODUCT('5N inverse'!$A$9:$Y$9,'5N mesh'!$B$37:$Z$37,$E1118:$AC1118)+'5N inverse'!$A$9*$C1119/Setup!$B$17+INDEX('5N inverse'!$A$9:$Y$9,1,'5N mesh'!$B$7+1)*Setup!$B$22</f>
        <v>0</v>
      </c>
      <c r="L1119" s="0" t="n">
        <f aca="false">SUMPRODUCT('5N inverse'!$A$10:$Y$10,'5N mesh'!$B$37:$Z$37,$E1118:$AC1118)+'5N inverse'!$A$10*$C1119/Setup!$B$17+INDEX('5N inverse'!$A$10:$Y$10,1,'5N mesh'!$B$7+1)*Setup!$B$22</f>
        <v>0</v>
      </c>
      <c r="M1119" s="0" t="n">
        <f aca="false">SUMPRODUCT('5N inverse'!$A$11:$Y$11,'5N mesh'!$B$37:$Z$37,$E1118:$AC1118)+'5N inverse'!$A$11*$C1119/Setup!$B$17+INDEX('5N inverse'!$A$11:$Y$11,1,'5N mesh'!$B$7+1)*Setup!$B$22</f>
        <v>0</v>
      </c>
      <c r="N1119" s="0" t="n">
        <f aca="false">SUMPRODUCT('5N inverse'!$A$12:$Y$12,'5N mesh'!$B$37:$Z$37,$E1118:$AC1118)+'5N inverse'!$A$12*$C1119/Setup!$B$17+INDEX('5N inverse'!$A$12:$Y$12,1,'5N mesh'!$B$7+1)*Setup!$B$22</f>
        <v>0</v>
      </c>
      <c r="O1119" s="0" t="n">
        <f aca="false">SUMPRODUCT('5N inverse'!$A$13:$Y$13,'5N mesh'!$B$37:$Z$37,$E1118:$AC1118)+'5N inverse'!$A$13*$C1119/Setup!$B$17+INDEX('5N inverse'!$A$13:$Y$13,1,'5N mesh'!$B$7+1)*Setup!$B$22</f>
        <v>0</v>
      </c>
      <c r="P1119" s="0" t="n">
        <f aca="false">SUMPRODUCT('5N inverse'!$A$14:$Y$14,'5N mesh'!$B$37:$Z$37,$E1118:$AC1118)+'5N inverse'!$A$14*$C1119/Setup!$B$17+INDEX('5N inverse'!$A$14:$Y$14,1,'5N mesh'!$B$7+1)*Setup!$B$22</f>
        <v>0</v>
      </c>
      <c r="Q1119" s="0" t="n">
        <f aca="false">SUMPRODUCT('5N inverse'!$A$15:$Y$15,'5N mesh'!$B$37:$Z$37,$E1118:$AC1118)+'5N inverse'!$A$15*$C1119/Setup!$B$17+INDEX('5N inverse'!$A$15:$Y$15,1,'5N mesh'!$B$7+1)*Setup!$B$22</f>
        <v>0</v>
      </c>
      <c r="R1119" s="0" t="n">
        <f aca="false">SUMPRODUCT('5N inverse'!$A$16:$Y$16,'5N mesh'!$B$37:$Z$37,$E1118:$AC1118)+'5N inverse'!$A$16*$C1119/Setup!$B$17+INDEX('5N inverse'!$A$16:$Y$16,1,'5N mesh'!$B$7+1)*Setup!$B$22</f>
        <v>0</v>
      </c>
      <c r="S1119" s="0" t="n">
        <f aca="false">SUMPRODUCT('5N inverse'!$A$17:$Y$17,'5N mesh'!$B$37:$Z$37,$E1118:$AC1118)+'5N inverse'!$A$17*$C1119/Setup!$B$17+INDEX('5N inverse'!$A$17:$Y$17,1,'5N mesh'!$B$7+1)*Setup!$B$22</f>
        <v>0</v>
      </c>
      <c r="T1119" s="0" t="n">
        <f aca="false">SUMPRODUCT('5N inverse'!$A$18:$Y$18,'5N mesh'!$B$37:$Z$37,$E1118:$AC1118)+'5N inverse'!$A$18*$C1119/Setup!$B$17+INDEX('5N inverse'!$A$18:$Y$18,1,'5N mesh'!$B$7+1)*Setup!$B$22</f>
        <v>0</v>
      </c>
      <c r="U1119" s="0" t="n">
        <f aca="false">SUMPRODUCT('5N inverse'!$A$19:$Y$19,'5N mesh'!$B$37:$Z$37,$E1118:$AC1118)+'5N inverse'!$A$19*$C1119/Setup!$B$17+INDEX('5N inverse'!$A$19:$Y$19,1,'5N mesh'!$B$7+1)*Setup!$B$22</f>
        <v>0</v>
      </c>
      <c r="V1119" s="0" t="n">
        <f aca="false">SUMPRODUCT('5N inverse'!$A$20:$Y$20,'5N mesh'!$B$37:$Z$37,$E1118:$AC1118)+'5N inverse'!$A$20*$C1119/Setup!$B$17+INDEX('5N inverse'!$A$20:$Y$20,1,'5N mesh'!$B$7+1)*Setup!$B$22</f>
        <v>0</v>
      </c>
      <c r="W1119" s="0" t="n">
        <f aca="false">SUMPRODUCT('5N inverse'!$A$21:$Y$21,'5N mesh'!$B$37:$Z$37,$E1118:$AC1118)+'5N inverse'!$A$21*$C1119/Setup!$B$17+INDEX('5N inverse'!$A$21:$Y$21,1,'5N mesh'!$B$7+1)*Setup!$B$22</f>
        <v>0</v>
      </c>
      <c r="X1119" s="0" t="n">
        <f aca="false">SUMPRODUCT('5N inverse'!$A$22:$Y$22,'5N mesh'!$B$37:$Z$37,$E1118:$AC1118)+'5N inverse'!$A$22*$C1119/Setup!$B$17+INDEX('5N inverse'!$A$22:$Y$22,1,'5N mesh'!$B$7+1)*Setup!$B$22</f>
        <v>0</v>
      </c>
      <c r="Y1119" s="0" t="n">
        <f aca="false">SUMPRODUCT('5N inverse'!$A$23:$Y$23,'5N mesh'!$B$37:$Z$37,$E1118:$AC1118)+'5N inverse'!$A$23*$C1119/Setup!$B$17+INDEX('5N inverse'!$A$23:$Y$23,1,'5N mesh'!$B$7+1)*Setup!$B$22</f>
        <v>0</v>
      </c>
      <c r="Z1119" s="0" t="n">
        <f aca="false">SUMPRODUCT('5N inverse'!$A$24:$Y$24,'5N mesh'!$B$37:$Z$37,$E1118:$AC1118)+'5N inverse'!$A$24*$C1119/Setup!$B$17+INDEX('5N inverse'!$A$24:$Y$24,1,'5N mesh'!$B$7+1)*Setup!$B$22</f>
        <v>0</v>
      </c>
      <c r="AA1119" s="0" t="n">
        <f aca="false">SUMPRODUCT('5N inverse'!$A$25:$Y$25,'5N mesh'!$B$37:$Z$37,$E1118:$AC1118)+'5N inverse'!$A$25*$C1119/Setup!$B$17+INDEX('5N inverse'!$A$25:$Y$25,1,'5N mesh'!$B$7+1)*Setup!$B$22</f>
        <v>0</v>
      </c>
      <c r="AB1119" s="0" t="n">
        <f aca="false">SUMPRODUCT('5N inverse'!$A$26:$Y$26,'5N mesh'!$B$37:$Z$37,$E1118:$AC1118)+'5N inverse'!$A$26*$C1119/Setup!$B$17+INDEX('5N inverse'!$A$26:$Y$26,1,'5N mesh'!$B$7+1)*Setup!$B$22</f>
        <v>0</v>
      </c>
      <c r="AC1119" s="0" t="n">
        <f aca="false">SUMPRODUCT('5N inverse'!$A$27:$Y$27,'5N mesh'!$B$37:$Z$37,$E1118:$AC1118)+'5N inverse'!$A$27*$C1119/Setup!$B$17+INDEX('5N inverse'!$A$27:$Y$27,1,'5N mesh'!$B$7+1)*Setup!$B$22</f>
        <v>0</v>
      </c>
    </row>
    <row r="1120" customFormat="false" ht="15" hidden="false" customHeight="false" outlineLevel="0" collapsed="false">
      <c r="A1120" s="0" t="n">
        <v>1115</v>
      </c>
      <c r="B1120" s="0" t="n">
        <f aca="false">A1120*Setup!$B$11/3600</f>
        <v>92.9166666666667</v>
      </c>
      <c r="C1120" s="0" t="n">
        <f aca="false">Setup!$B$7+Setup!$B$8*COS(2*PI()*(B1120-Setup!$B$9)/24)</f>
        <v>25.119316056124</v>
      </c>
      <c r="D1120" s="0" t="n">
        <f aca="false">(C1120-E1120)/Setup!$B$17</f>
        <v>-4.58390466930333</v>
      </c>
      <c r="E1120" s="0" t="n">
        <f aca="false">SUMPRODUCT('5N inverse'!$A$3:$Y$3,'5N mesh'!$B$37:$Z$37,$E1119:$AC1119)+'5N inverse'!$A$3*$C1120/Setup!$B$17+INDEX('5N inverse'!$A$3:$Y$3,1,'5N mesh'!$B$7+1)*Setup!$B$22</f>
        <v>25.7152236631334</v>
      </c>
      <c r="F1120" s="0" t="n">
        <f aca="false">SUMPRODUCT('5N inverse'!$A$4:$Y$4,'5N mesh'!$B$37:$Z$37,$E1119:$AC1119)+'5N inverse'!$A$4*$C1120/Setup!$B$17+INDEX('5N inverse'!$A$4:$Y$4,1,'5N mesh'!$B$7+1)*Setup!$B$22</f>
        <v>23.9442723975924</v>
      </c>
      <c r="G1120" s="0" t="n">
        <f aca="false">SUMPRODUCT('5N inverse'!$A$5:$Y$5,'5N mesh'!$B$37:$Z$37,$E1119:$AC1119)+'5N inverse'!$A$5*$C1120/Setup!$B$17+INDEX('5N inverse'!$A$5:$Y$5,1,'5N mesh'!$B$7+1)*Setup!$B$22</f>
        <v>20.4023698665104</v>
      </c>
      <c r="H1120" s="0" t="n">
        <f aca="false">SUMPRODUCT('5N inverse'!$A$6:$Y$6,'5N mesh'!$B$37:$Z$37,$E1119:$AC1119)+'5N inverse'!$A$6*$C1120/Setup!$B$17+INDEX('5N inverse'!$A$6:$Y$6,1,'5N mesh'!$B$7+1)*Setup!$B$22</f>
        <v>16.8604673354284</v>
      </c>
      <c r="I1120" s="0" t="n">
        <f aca="false">SUMPRODUCT('5N inverse'!$A$7:$Y$7,'5N mesh'!$B$37:$Z$37,$E1119:$AC1119)+'5N inverse'!$A$7*$C1120/Setup!$B$17+INDEX('5N inverse'!$A$7:$Y$7,1,'5N mesh'!$B$7+1)*Setup!$B$22</f>
        <v>15.0895160698874</v>
      </c>
      <c r="J1120" s="0" t="n">
        <f aca="false">SUMPRODUCT('5N inverse'!$A$8:$Y$8,'5N mesh'!$B$37:$Z$37,$E1119:$AC1119)+'5N inverse'!$A$8*$C1120/Setup!$B$17+INDEX('5N inverse'!$A$8:$Y$8,1,'5N mesh'!$B$7+1)*Setup!$B$22</f>
        <v>0</v>
      </c>
      <c r="K1120" s="0" t="n">
        <f aca="false">SUMPRODUCT('5N inverse'!$A$9:$Y$9,'5N mesh'!$B$37:$Z$37,$E1119:$AC1119)+'5N inverse'!$A$9*$C1120/Setup!$B$17+INDEX('5N inverse'!$A$9:$Y$9,1,'5N mesh'!$B$7+1)*Setup!$B$22</f>
        <v>0</v>
      </c>
      <c r="L1120" s="0" t="n">
        <f aca="false">SUMPRODUCT('5N inverse'!$A$10:$Y$10,'5N mesh'!$B$37:$Z$37,$E1119:$AC1119)+'5N inverse'!$A$10*$C1120/Setup!$B$17+INDEX('5N inverse'!$A$10:$Y$10,1,'5N mesh'!$B$7+1)*Setup!$B$22</f>
        <v>0</v>
      </c>
      <c r="M1120" s="0" t="n">
        <f aca="false">SUMPRODUCT('5N inverse'!$A$11:$Y$11,'5N mesh'!$B$37:$Z$37,$E1119:$AC1119)+'5N inverse'!$A$11*$C1120/Setup!$B$17+INDEX('5N inverse'!$A$11:$Y$11,1,'5N mesh'!$B$7+1)*Setup!$B$22</f>
        <v>0</v>
      </c>
      <c r="N1120" s="0" t="n">
        <f aca="false">SUMPRODUCT('5N inverse'!$A$12:$Y$12,'5N mesh'!$B$37:$Z$37,$E1119:$AC1119)+'5N inverse'!$A$12*$C1120/Setup!$B$17+INDEX('5N inverse'!$A$12:$Y$12,1,'5N mesh'!$B$7+1)*Setup!$B$22</f>
        <v>0</v>
      </c>
      <c r="O1120" s="0" t="n">
        <f aca="false">SUMPRODUCT('5N inverse'!$A$13:$Y$13,'5N mesh'!$B$37:$Z$37,$E1119:$AC1119)+'5N inverse'!$A$13*$C1120/Setup!$B$17+INDEX('5N inverse'!$A$13:$Y$13,1,'5N mesh'!$B$7+1)*Setup!$B$22</f>
        <v>0</v>
      </c>
      <c r="P1120" s="0" t="n">
        <f aca="false">SUMPRODUCT('5N inverse'!$A$14:$Y$14,'5N mesh'!$B$37:$Z$37,$E1119:$AC1119)+'5N inverse'!$A$14*$C1120/Setup!$B$17+INDEX('5N inverse'!$A$14:$Y$14,1,'5N mesh'!$B$7+1)*Setup!$B$22</f>
        <v>0</v>
      </c>
      <c r="Q1120" s="0" t="n">
        <f aca="false">SUMPRODUCT('5N inverse'!$A$15:$Y$15,'5N mesh'!$B$37:$Z$37,$E1119:$AC1119)+'5N inverse'!$A$15*$C1120/Setup!$B$17+INDEX('5N inverse'!$A$15:$Y$15,1,'5N mesh'!$B$7+1)*Setup!$B$22</f>
        <v>0</v>
      </c>
      <c r="R1120" s="0" t="n">
        <f aca="false">SUMPRODUCT('5N inverse'!$A$16:$Y$16,'5N mesh'!$B$37:$Z$37,$E1119:$AC1119)+'5N inverse'!$A$16*$C1120/Setup!$B$17+INDEX('5N inverse'!$A$16:$Y$16,1,'5N mesh'!$B$7+1)*Setup!$B$22</f>
        <v>0</v>
      </c>
      <c r="S1120" s="0" t="n">
        <f aca="false">SUMPRODUCT('5N inverse'!$A$17:$Y$17,'5N mesh'!$B$37:$Z$37,$E1119:$AC1119)+'5N inverse'!$A$17*$C1120/Setup!$B$17+INDEX('5N inverse'!$A$17:$Y$17,1,'5N mesh'!$B$7+1)*Setup!$B$22</f>
        <v>0</v>
      </c>
      <c r="T1120" s="0" t="n">
        <f aca="false">SUMPRODUCT('5N inverse'!$A$18:$Y$18,'5N mesh'!$B$37:$Z$37,$E1119:$AC1119)+'5N inverse'!$A$18*$C1120/Setup!$B$17+INDEX('5N inverse'!$A$18:$Y$18,1,'5N mesh'!$B$7+1)*Setup!$B$22</f>
        <v>0</v>
      </c>
      <c r="U1120" s="0" t="n">
        <f aca="false">SUMPRODUCT('5N inverse'!$A$19:$Y$19,'5N mesh'!$B$37:$Z$37,$E1119:$AC1119)+'5N inverse'!$A$19*$C1120/Setup!$B$17+INDEX('5N inverse'!$A$19:$Y$19,1,'5N mesh'!$B$7+1)*Setup!$B$22</f>
        <v>0</v>
      </c>
      <c r="V1120" s="0" t="n">
        <f aca="false">SUMPRODUCT('5N inverse'!$A$20:$Y$20,'5N mesh'!$B$37:$Z$37,$E1119:$AC1119)+'5N inverse'!$A$20*$C1120/Setup!$B$17+INDEX('5N inverse'!$A$20:$Y$20,1,'5N mesh'!$B$7+1)*Setup!$B$22</f>
        <v>0</v>
      </c>
      <c r="W1120" s="0" t="n">
        <f aca="false">SUMPRODUCT('5N inverse'!$A$21:$Y$21,'5N mesh'!$B$37:$Z$37,$E1119:$AC1119)+'5N inverse'!$A$21*$C1120/Setup!$B$17+INDEX('5N inverse'!$A$21:$Y$21,1,'5N mesh'!$B$7+1)*Setup!$B$22</f>
        <v>0</v>
      </c>
      <c r="X1120" s="0" t="n">
        <f aca="false">SUMPRODUCT('5N inverse'!$A$22:$Y$22,'5N mesh'!$B$37:$Z$37,$E1119:$AC1119)+'5N inverse'!$A$22*$C1120/Setup!$B$17+INDEX('5N inverse'!$A$22:$Y$22,1,'5N mesh'!$B$7+1)*Setup!$B$22</f>
        <v>0</v>
      </c>
      <c r="Y1120" s="0" t="n">
        <f aca="false">SUMPRODUCT('5N inverse'!$A$23:$Y$23,'5N mesh'!$B$37:$Z$37,$E1119:$AC1119)+'5N inverse'!$A$23*$C1120/Setup!$B$17+INDEX('5N inverse'!$A$23:$Y$23,1,'5N mesh'!$B$7+1)*Setup!$B$22</f>
        <v>0</v>
      </c>
      <c r="Z1120" s="0" t="n">
        <f aca="false">SUMPRODUCT('5N inverse'!$A$24:$Y$24,'5N mesh'!$B$37:$Z$37,$E1119:$AC1119)+'5N inverse'!$A$24*$C1120/Setup!$B$17+INDEX('5N inverse'!$A$24:$Y$24,1,'5N mesh'!$B$7+1)*Setup!$B$22</f>
        <v>0</v>
      </c>
      <c r="AA1120" s="0" t="n">
        <f aca="false">SUMPRODUCT('5N inverse'!$A$25:$Y$25,'5N mesh'!$B$37:$Z$37,$E1119:$AC1119)+'5N inverse'!$A$25*$C1120/Setup!$B$17+INDEX('5N inverse'!$A$25:$Y$25,1,'5N mesh'!$B$7+1)*Setup!$B$22</f>
        <v>0</v>
      </c>
      <c r="AB1120" s="0" t="n">
        <f aca="false">SUMPRODUCT('5N inverse'!$A$26:$Y$26,'5N mesh'!$B$37:$Z$37,$E1119:$AC1119)+'5N inverse'!$A$26*$C1120/Setup!$B$17+INDEX('5N inverse'!$A$26:$Y$26,1,'5N mesh'!$B$7+1)*Setup!$B$22</f>
        <v>0</v>
      </c>
      <c r="AC1120" s="0" t="n">
        <f aca="false">SUMPRODUCT('5N inverse'!$A$27:$Y$27,'5N mesh'!$B$37:$Z$37,$E1119:$AC1119)+'5N inverse'!$A$27*$C1120/Setup!$B$17+INDEX('5N inverse'!$A$27:$Y$27,1,'5N mesh'!$B$7+1)*Setup!$B$22</f>
        <v>0</v>
      </c>
    </row>
    <row r="1121" customFormat="false" ht="15" hidden="false" customHeight="false" outlineLevel="0" collapsed="false">
      <c r="A1121" s="0" t="n">
        <v>1116</v>
      </c>
      <c r="B1121" s="0" t="n">
        <f aca="false">A1121*Setup!$B$11/3600</f>
        <v>93</v>
      </c>
      <c r="C1121" s="0" t="n">
        <f aca="false">Setup!$B$7+Setup!$B$8*COS(2*PI()*(B1121-Setup!$B$9)/24)</f>
        <v>25.0352761804101</v>
      </c>
      <c r="D1121" s="0" t="n">
        <f aca="false">(C1121-E1121)/Setup!$B$17</f>
        <v>-5.13326513058698</v>
      </c>
      <c r="E1121" s="0" t="n">
        <f aca="false">SUMPRODUCT('5N inverse'!$A$3:$Y$3,'5N mesh'!$B$37:$Z$37,$E1120:$AC1120)+'5N inverse'!$A$3*$C1121/Setup!$B$17+INDEX('5N inverse'!$A$3:$Y$3,1,'5N mesh'!$B$7+1)*Setup!$B$22</f>
        <v>25.7026006473864</v>
      </c>
      <c r="F1121" s="0" t="n">
        <f aca="false">SUMPRODUCT('5N inverse'!$A$4:$Y$4,'5N mesh'!$B$37:$Z$37,$E1120:$AC1120)+'5N inverse'!$A$4*$C1121/Setup!$B$17+INDEX('5N inverse'!$A$4:$Y$4,1,'5N mesh'!$B$7+1)*Setup!$B$22</f>
        <v>23.9337631726449</v>
      </c>
      <c r="G1121" s="0" t="n">
        <f aca="false">SUMPRODUCT('5N inverse'!$A$5:$Y$5,'5N mesh'!$B$37:$Z$37,$E1120:$AC1120)+'5N inverse'!$A$5*$C1121/Setup!$B$17+INDEX('5N inverse'!$A$5:$Y$5,1,'5N mesh'!$B$7+1)*Setup!$B$22</f>
        <v>20.3960882231619</v>
      </c>
      <c r="H1121" s="0" t="n">
        <f aca="false">SUMPRODUCT('5N inverse'!$A$6:$Y$6,'5N mesh'!$B$37:$Z$37,$E1120:$AC1120)+'5N inverse'!$A$6*$C1121/Setup!$B$17+INDEX('5N inverse'!$A$6:$Y$6,1,'5N mesh'!$B$7+1)*Setup!$B$22</f>
        <v>16.858413273679</v>
      </c>
      <c r="I1121" s="0" t="n">
        <f aca="false">SUMPRODUCT('5N inverse'!$A$7:$Y$7,'5N mesh'!$B$37:$Z$37,$E1120:$AC1120)+'5N inverse'!$A$7*$C1121/Setup!$B$17+INDEX('5N inverse'!$A$7:$Y$7,1,'5N mesh'!$B$7+1)*Setup!$B$22</f>
        <v>15.0895757989375</v>
      </c>
      <c r="J1121" s="0" t="n">
        <f aca="false">SUMPRODUCT('5N inverse'!$A$8:$Y$8,'5N mesh'!$B$37:$Z$37,$E1120:$AC1120)+'5N inverse'!$A$8*$C1121/Setup!$B$17+INDEX('5N inverse'!$A$8:$Y$8,1,'5N mesh'!$B$7+1)*Setup!$B$22</f>
        <v>0</v>
      </c>
      <c r="K1121" s="0" t="n">
        <f aca="false">SUMPRODUCT('5N inverse'!$A$9:$Y$9,'5N mesh'!$B$37:$Z$37,$E1120:$AC1120)+'5N inverse'!$A$9*$C1121/Setup!$B$17+INDEX('5N inverse'!$A$9:$Y$9,1,'5N mesh'!$B$7+1)*Setup!$B$22</f>
        <v>0</v>
      </c>
      <c r="L1121" s="0" t="n">
        <f aca="false">SUMPRODUCT('5N inverse'!$A$10:$Y$10,'5N mesh'!$B$37:$Z$37,$E1120:$AC1120)+'5N inverse'!$A$10*$C1121/Setup!$B$17+INDEX('5N inverse'!$A$10:$Y$10,1,'5N mesh'!$B$7+1)*Setup!$B$22</f>
        <v>0</v>
      </c>
      <c r="M1121" s="0" t="n">
        <f aca="false">SUMPRODUCT('5N inverse'!$A$11:$Y$11,'5N mesh'!$B$37:$Z$37,$E1120:$AC1120)+'5N inverse'!$A$11*$C1121/Setup!$B$17+INDEX('5N inverse'!$A$11:$Y$11,1,'5N mesh'!$B$7+1)*Setup!$B$22</f>
        <v>0</v>
      </c>
      <c r="N1121" s="0" t="n">
        <f aca="false">SUMPRODUCT('5N inverse'!$A$12:$Y$12,'5N mesh'!$B$37:$Z$37,$E1120:$AC1120)+'5N inverse'!$A$12*$C1121/Setup!$B$17+INDEX('5N inverse'!$A$12:$Y$12,1,'5N mesh'!$B$7+1)*Setup!$B$22</f>
        <v>0</v>
      </c>
      <c r="O1121" s="0" t="n">
        <f aca="false">SUMPRODUCT('5N inverse'!$A$13:$Y$13,'5N mesh'!$B$37:$Z$37,$E1120:$AC1120)+'5N inverse'!$A$13*$C1121/Setup!$B$17+INDEX('5N inverse'!$A$13:$Y$13,1,'5N mesh'!$B$7+1)*Setup!$B$22</f>
        <v>0</v>
      </c>
      <c r="P1121" s="0" t="n">
        <f aca="false">SUMPRODUCT('5N inverse'!$A$14:$Y$14,'5N mesh'!$B$37:$Z$37,$E1120:$AC1120)+'5N inverse'!$A$14*$C1121/Setup!$B$17+INDEX('5N inverse'!$A$14:$Y$14,1,'5N mesh'!$B$7+1)*Setup!$B$22</f>
        <v>0</v>
      </c>
      <c r="Q1121" s="0" t="n">
        <f aca="false">SUMPRODUCT('5N inverse'!$A$15:$Y$15,'5N mesh'!$B$37:$Z$37,$E1120:$AC1120)+'5N inverse'!$A$15*$C1121/Setup!$B$17+INDEX('5N inverse'!$A$15:$Y$15,1,'5N mesh'!$B$7+1)*Setup!$B$22</f>
        <v>0</v>
      </c>
      <c r="R1121" s="0" t="n">
        <f aca="false">SUMPRODUCT('5N inverse'!$A$16:$Y$16,'5N mesh'!$B$37:$Z$37,$E1120:$AC1120)+'5N inverse'!$A$16*$C1121/Setup!$B$17+INDEX('5N inverse'!$A$16:$Y$16,1,'5N mesh'!$B$7+1)*Setup!$B$22</f>
        <v>0</v>
      </c>
      <c r="S1121" s="0" t="n">
        <f aca="false">SUMPRODUCT('5N inverse'!$A$17:$Y$17,'5N mesh'!$B$37:$Z$37,$E1120:$AC1120)+'5N inverse'!$A$17*$C1121/Setup!$B$17+INDEX('5N inverse'!$A$17:$Y$17,1,'5N mesh'!$B$7+1)*Setup!$B$22</f>
        <v>0</v>
      </c>
      <c r="T1121" s="0" t="n">
        <f aca="false">SUMPRODUCT('5N inverse'!$A$18:$Y$18,'5N mesh'!$B$37:$Z$37,$E1120:$AC1120)+'5N inverse'!$A$18*$C1121/Setup!$B$17+INDEX('5N inverse'!$A$18:$Y$18,1,'5N mesh'!$B$7+1)*Setup!$B$22</f>
        <v>0</v>
      </c>
      <c r="U1121" s="0" t="n">
        <f aca="false">SUMPRODUCT('5N inverse'!$A$19:$Y$19,'5N mesh'!$B$37:$Z$37,$E1120:$AC1120)+'5N inverse'!$A$19*$C1121/Setup!$B$17+INDEX('5N inverse'!$A$19:$Y$19,1,'5N mesh'!$B$7+1)*Setup!$B$22</f>
        <v>0</v>
      </c>
      <c r="V1121" s="0" t="n">
        <f aca="false">SUMPRODUCT('5N inverse'!$A$20:$Y$20,'5N mesh'!$B$37:$Z$37,$E1120:$AC1120)+'5N inverse'!$A$20*$C1121/Setup!$B$17+INDEX('5N inverse'!$A$20:$Y$20,1,'5N mesh'!$B$7+1)*Setup!$B$22</f>
        <v>0</v>
      </c>
      <c r="W1121" s="0" t="n">
        <f aca="false">SUMPRODUCT('5N inverse'!$A$21:$Y$21,'5N mesh'!$B$37:$Z$37,$E1120:$AC1120)+'5N inverse'!$A$21*$C1121/Setup!$B$17+INDEX('5N inverse'!$A$21:$Y$21,1,'5N mesh'!$B$7+1)*Setup!$B$22</f>
        <v>0</v>
      </c>
      <c r="X1121" s="0" t="n">
        <f aca="false">SUMPRODUCT('5N inverse'!$A$22:$Y$22,'5N mesh'!$B$37:$Z$37,$E1120:$AC1120)+'5N inverse'!$A$22*$C1121/Setup!$B$17+INDEX('5N inverse'!$A$22:$Y$22,1,'5N mesh'!$B$7+1)*Setup!$B$22</f>
        <v>0</v>
      </c>
      <c r="Y1121" s="0" t="n">
        <f aca="false">SUMPRODUCT('5N inverse'!$A$23:$Y$23,'5N mesh'!$B$37:$Z$37,$E1120:$AC1120)+'5N inverse'!$A$23*$C1121/Setup!$B$17+INDEX('5N inverse'!$A$23:$Y$23,1,'5N mesh'!$B$7+1)*Setup!$B$22</f>
        <v>0</v>
      </c>
      <c r="Z1121" s="0" t="n">
        <f aca="false">SUMPRODUCT('5N inverse'!$A$24:$Y$24,'5N mesh'!$B$37:$Z$37,$E1120:$AC1120)+'5N inverse'!$A$24*$C1121/Setup!$B$17+INDEX('5N inverse'!$A$24:$Y$24,1,'5N mesh'!$B$7+1)*Setup!$B$22</f>
        <v>0</v>
      </c>
      <c r="AA1121" s="0" t="n">
        <f aca="false">SUMPRODUCT('5N inverse'!$A$25:$Y$25,'5N mesh'!$B$37:$Z$37,$E1120:$AC1120)+'5N inverse'!$A$25*$C1121/Setup!$B$17+INDEX('5N inverse'!$A$25:$Y$25,1,'5N mesh'!$B$7+1)*Setup!$B$22</f>
        <v>0</v>
      </c>
      <c r="AB1121" s="0" t="n">
        <f aca="false">SUMPRODUCT('5N inverse'!$A$26:$Y$26,'5N mesh'!$B$37:$Z$37,$E1120:$AC1120)+'5N inverse'!$A$26*$C1121/Setup!$B$17+INDEX('5N inverse'!$A$26:$Y$26,1,'5N mesh'!$B$7+1)*Setup!$B$22</f>
        <v>0</v>
      </c>
      <c r="AC1121" s="0" t="n">
        <f aca="false">SUMPRODUCT('5N inverse'!$A$27:$Y$27,'5N mesh'!$B$37:$Z$37,$E1120:$AC1120)+'5N inverse'!$A$27*$C1121/Setup!$B$17+INDEX('5N inverse'!$A$27:$Y$27,1,'5N mesh'!$B$7+1)*Setup!$B$22</f>
        <v>0</v>
      </c>
    </row>
    <row r="1122" customFormat="false" ht="15" hidden="false" customHeight="false" outlineLevel="0" collapsed="false">
      <c r="A1122" s="0" t="n">
        <v>1117</v>
      </c>
      <c r="B1122" s="0" t="n">
        <f aca="false">A1122*Setup!$B$11/3600</f>
        <v>93.0833333333333</v>
      </c>
      <c r="C1122" s="0" t="n">
        <f aca="false">Setup!$B$7+Setup!$B$8*COS(2*PI()*(B1122-Setup!$B$9)/24)</f>
        <v>24.9507435693047</v>
      </c>
      <c r="D1122" s="0" t="n">
        <f aca="false">(C1122-E1122)/Setup!$B$17</f>
        <v>-5.67929670136354</v>
      </c>
      <c r="E1122" s="0" t="n">
        <f aca="false">SUMPRODUCT('5N inverse'!$A$3:$Y$3,'5N mesh'!$B$37:$Z$37,$E1121:$AC1121)+'5N inverse'!$A$3*$C1122/Setup!$B$17+INDEX('5N inverse'!$A$3:$Y$3,1,'5N mesh'!$B$7+1)*Setup!$B$22</f>
        <v>25.689052140482</v>
      </c>
      <c r="F1122" s="0" t="n">
        <f aca="false">SUMPRODUCT('5N inverse'!$A$4:$Y$4,'5N mesh'!$B$37:$Z$37,$E1121:$AC1121)+'5N inverse'!$A$4*$C1122/Setup!$B$17+INDEX('5N inverse'!$A$4:$Y$4,1,'5N mesh'!$B$7+1)*Setup!$B$22</f>
        <v>23.9224815043134</v>
      </c>
      <c r="G1122" s="0" t="n">
        <f aca="false">SUMPRODUCT('5N inverse'!$A$5:$Y$5,'5N mesh'!$B$37:$Z$37,$E1121:$AC1121)+'5N inverse'!$A$5*$C1122/Setup!$B$17+INDEX('5N inverse'!$A$5:$Y$5,1,'5N mesh'!$B$7+1)*Setup!$B$22</f>
        <v>20.3893402319763</v>
      </c>
      <c r="H1122" s="0" t="n">
        <f aca="false">SUMPRODUCT('5N inverse'!$A$6:$Y$6,'5N mesh'!$B$37:$Z$37,$E1121:$AC1121)+'5N inverse'!$A$6*$C1122/Setup!$B$17+INDEX('5N inverse'!$A$6:$Y$6,1,'5N mesh'!$B$7+1)*Setup!$B$22</f>
        <v>16.8561989596391</v>
      </c>
      <c r="I1122" s="0" t="n">
        <f aca="false">SUMPRODUCT('5N inverse'!$A$7:$Y$7,'5N mesh'!$B$37:$Z$37,$E1121:$AC1121)+'5N inverse'!$A$7*$C1122/Setup!$B$17+INDEX('5N inverse'!$A$7:$Y$7,1,'5N mesh'!$B$7+1)*Setup!$B$22</f>
        <v>15.0896283234705</v>
      </c>
      <c r="J1122" s="0" t="n">
        <f aca="false">SUMPRODUCT('5N inverse'!$A$8:$Y$8,'5N mesh'!$B$37:$Z$37,$E1121:$AC1121)+'5N inverse'!$A$8*$C1122/Setup!$B$17+INDEX('5N inverse'!$A$8:$Y$8,1,'5N mesh'!$B$7+1)*Setup!$B$22</f>
        <v>0</v>
      </c>
      <c r="K1122" s="0" t="n">
        <f aca="false">SUMPRODUCT('5N inverse'!$A$9:$Y$9,'5N mesh'!$B$37:$Z$37,$E1121:$AC1121)+'5N inverse'!$A$9*$C1122/Setup!$B$17+INDEX('5N inverse'!$A$9:$Y$9,1,'5N mesh'!$B$7+1)*Setup!$B$22</f>
        <v>0</v>
      </c>
      <c r="L1122" s="0" t="n">
        <f aca="false">SUMPRODUCT('5N inverse'!$A$10:$Y$10,'5N mesh'!$B$37:$Z$37,$E1121:$AC1121)+'5N inverse'!$A$10*$C1122/Setup!$B$17+INDEX('5N inverse'!$A$10:$Y$10,1,'5N mesh'!$B$7+1)*Setup!$B$22</f>
        <v>0</v>
      </c>
      <c r="M1122" s="0" t="n">
        <f aca="false">SUMPRODUCT('5N inverse'!$A$11:$Y$11,'5N mesh'!$B$37:$Z$37,$E1121:$AC1121)+'5N inverse'!$A$11*$C1122/Setup!$B$17+INDEX('5N inverse'!$A$11:$Y$11,1,'5N mesh'!$B$7+1)*Setup!$B$22</f>
        <v>0</v>
      </c>
      <c r="N1122" s="0" t="n">
        <f aca="false">SUMPRODUCT('5N inverse'!$A$12:$Y$12,'5N mesh'!$B$37:$Z$37,$E1121:$AC1121)+'5N inverse'!$A$12*$C1122/Setup!$B$17+INDEX('5N inverse'!$A$12:$Y$12,1,'5N mesh'!$B$7+1)*Setup!$B$22</f>
        <v>0</v>
      </c>
      <c r="O1122" s="0" t="n">
        <f aca="false">SUMPRODUCT('5N inverse'!$A$13:$Y$13,'5N mesh'!$B$37:$Z$37,$E1121:$AC1121)+'5N inverse'!$A$13*$C1122/Setup!$B$17+INDEX('5N inverse'!$A$13:$Y$13,1,'5N mesh'!$B$7+1)*Setup!$B$22</f>
        <v>0</v>
      </c>
      <c r="P1122" s="0" t="n">
        <f aca="false">SUMPRODUCT('5N inverse'!$A$14:$Y$14,'5N mesh'!$B$37:$Z$37,$E1121:$AC1121)+'5N inverse'!$A$14*$C1122/Setup!$B$17+INDEX('5N inverse'!$A$14:$Y$14,1,'5N mesh'!$B$7+1)*Setup!$B$22</f>
        <v>0</v>
      </c>
      <c r="Q1122" s="0" t="n">
        <f aca="false">SUMPRODUCT('5N inverse'!$A$15:$Y$15,'5N mesh'!$B$37:$Z$37,$E1121:$AC1121)+'5N inverse'!$A$15*$C1122/Setup!$B$17+INDEX('5N inverse'!$A$15:$Y$15,1,'5N mesh'!$B$7+1)*Setup!$B$22</f>
        <v>0</v>
      </c>
      <c r="R1122" s="0" t="n">
        <f aca="false">SUMPRODUCT('5N inverse'!$A$16:$Y$16,'5N mesh'!$B$37:$Z$37,$E1121:$AC1121)+'5N inverse'!$A$16*$C1122/Setup!$B$17+INDEX('5N inverse'!$A$16:$Y$16,1,'5N mesh'!$B$7+1)*Setup!$B$22</f>
        <v>0</v>
      </c>
      <c r="S1122" s="0" t="n">
        <f aca="false">SUMPRODUCT('5N inverse'!$A$17:$Y$17,'5N mesh'!$B$37:$Z$37,$E1121:$AC1121)+'5N inverse'!$A$17*$C1122/Setup!$B$17+INDEX('5N inverse'!$A$17:$Y$17,1,'5N mesh'!$B$7+1)*Setup!$B$22</f>
        <v>0</v>
      </c>
      <c r="T1122" s="0" t="n">
        <f aca="false">SUMPRODUCT('5N inverse'!$A$18:$Y$18,'5N mesh'!$B$37:$Z$37,$E1121:$AC1121)+'5N inverse'!$A$18*$C1122/Setup!$B$17+INDEX('5N inverse'!$A$18:$Y$18,1,'5N mesh'!$B$7+1)*Setup!$B$22</f>
        <v>0</v>
      </c>
      <c r="U1122" s="0" t="n">
        <f aca="false">SUMPRODUCT('5N inverse'!$A$19:$Y$19,'5N mesh'!$B$37:$Z$37,$E1121:$AC1121)+'5N inverse'!$A$19*$C1122/Setup!$B$17+INDEX('5N inverse'!$A$19:$Y$19,1,'5N mesh'!$B$7+1)*Setup!$B$22</f>
        <v>0</v>
      </c>
      <c r="V1122" s="0" t="n">
        <f aca="false">SUMPRODUCT('5N inverse'!$A$20:$Y$20,'5N mesh'!$B$37:$Z$37,$E1121:$AC1121)+'5N inverse'!$A$20*$C1122/Setup!$B$17+INDEX('5N inverse'!$A$20:$Y$20,1,'5N mesh'!$B$7+1)*Setup!$B$22</f>
        <v>0</v>
      </c>
      <c r="W1122" s="0" t="n">
        <f aca="false">SUMPRODUCT('5N inverse'!$A$21:$Y$21,'5N mesh'!$B$37:$Z$37,$E1121:$AC1121)+'5N inverse'!$A$21*$C1122/Setup!$B$17+INDEX('5N inverse'!$A$21:$Y$21,1,'5N mesh'!$B$7+1)*Setup!$B$22</f>
        <v>0</v>
      </c>
      <c r="X1122" s="0" t="n">
        <f aca="false">SUMPRODUCT('5N inverse'!$A$22:$Y$22,'5N mesh'!$B$37:$Z$37,$E1121:$AC1121)+'5N inverse'!$A$22*$C1122/Setup!$B$17+INDEX('5N inverse'!$A$22:$Y$22,1,'5N mesh'!$B$7+1)*Setup!$B$22</f>
        <v>0</v>
      </c>
      <c r="Y1122" s="0" t="n">
        <f aca="false">SUMPRODUCT('5N inverse'!$A$23:$Y$23,'5N mesh'!$B$37:$Z$37,$E1121:$AC1121)+'5N inverse'!$A$23*$C1122/Setup!$B$17+INDEX('5N inverse'!$A$23:$Y$23,1,'5N mesh'!$B$7+1)*Setup!$B$22</f>
        <v>0</v>
      </c>
      <c r="Z1122" s="0" t="n">
        <f aca="false">SUMPRODUCT('5N inverse'!$A$24:$Y$24,'5N mesh'!$B$37:$Z$37,$E1121:$AC1121)+'5N inverse'!$A$24*$C1122/Setup!$B$17+INDEX('5N inverse'!$A$24:$Y$24,1,'5N mesh'!$B$7+1)*Setup!$B$22</f>
        <v>0</v>
      </c>
      <c r="AA1122" s="0" t="n">
        <f aca="false">SUMPRODUCT('5N inverse'!$A$25:$Y$25,'5N mesh'!$B$37:$Z$37,$E1121:$AC1121)+'5N inverse'!$A$25*$C1122/Setup!$B$17+INDEX('5N inverse'!$A$25:$Y$25,1,'5N mesh'!$B$7+1)*Setup!$B$22</f>
        <v>0</v>
      </c>
      <c r="AB1122" s="0" t="n">
        <f aca="false">SUMPRODUCT('5N inverse'!$A$26:$Y$26,'5N mesh'!$B$37:$Z$37,$E1121:$AC1121)+'5N inverse'!$A$26*$C1122/Setup!$B$17+INDEX('5N inverse'!$A$26:$Y$26,1,'5N mesh'!$B$7+1)*Setup!$B$22</f>
        <v>0</v>
      </c>
      <c r="AC1122" s="0" t="n">
        <f aca="false">SUMPRODUCT('5N inverse'!$A$27:$Y$27,'5N mesh'!$B$37:$Z$37,$E1121:$AC1121)+'5N inverse'!$A$27*$C1122/Setup!$B$17+INDEX('5N inverse'!$A$27:$Y$27,1,'5N mesh'!$B$7+1)*Setup!$B$22</f>
        <v>0</v>
      </c>
    </row>
    <row r="1123" customFormat="false" ht="15" hidden="false" customHeight="false" outlineLevel="0" collapsed="false">
      <c r="A1123" s="0" t="n">
        <v>1118</v>
      </c>
      <c r="B1123" s="0" t="n">
        <f aca="false">A1123*Setup!$B$11/3600</f>
        <v>93.1666666666667</v>
      </c>
      <c r="C1123" s="0" t="n">
        <f aca="false">Setup!$B$7+Setup!$B$8*COS(2*PI()*(B1123-Setup!$B$9)/24)</f>
        <v>24.8657584557524</v>
      </c>
      <c r="D1123" s="0" t="n">
        <f aca="false">(C1123-E1123)/Setup!$B$17</f>
        <v>-6.22173950038943</v>
      </c>
      <c r="E1123" s="0" t="n">
        <f aca="false">SUMPRODUCT('5N inverse'!$A$3:$Y$3,'5N mesh'!$B$37:$Z$37,$E1122:$AC1122)+'5N inverse'!$A$3*$C1123/Setup!$B$17+INDEX('5N inverse'!$A$3:$Y$3,1,'5N mesh'!$B$7+1)*Setup!$B$22</f>
        <v>25.674584590803</v>
      </c>
      <c r="F1123" s="0" t="n">
        <f aca="false">SUMPRODUCT('5N inverse'!$A$4:$Y$4,'5N mesh'!$B$37:$Z$37,$E1122:$AC1122)+'5N inverse'!$A$4*$C1123/Setup!$B$17+INDEX('5N inverse'!$A$4:$Y$4,1,'5N mesh'!$B$7+1)*Setup!$B$22</f>
        <v>23.9104327620839</v>
      </c>
      <c r="G1123" s="0" t="n">
        <f aca="false">SUMPRODUCT('5N inverse'!$A$5:$Y$5,'5N mesh'!$B$37:$Z$37,$E1122:$AC1122)+'5N inverse'!$A$5*$C1123/Setup!$B$17+INDEX('5N inverse'!$A$5:$Y$5,1,'5N mesh'!$B$7+1)*Setup!$B$22</f>
        <v>20.3821291046456</v>
      </c>
      <c r="H1123" s="0" t="n">
        <f aca="false">SUMPRODUCT('5N inverse'!$A$6:$Y$6,'5N mesh'!$B$37:$Z$37,$E1122:$AC1122)+'5N inverse'!$A$6*$C1123/Setup!$B$17+INDEX('5N inverse'!$A$6:$Y$6,1,'5N mesh'!$B$7+1)*Setup!$B$22</f>
        <v>16.8538254472072</v>
      </c>
      <c r="I1123" s="0" t="n">
        <f aca="false">SUMPRODUCT('5N inverse'!$A$7:$Y$7,'5N mesh'!$B$37:$Z$37,$E1122:$AC1122)+'5N inverse'!$A$7*$C1123/Setup!$B$17+INDEX('5N inverse'!$A$7:$Y$7,1,'5N mesh'!$B$7+1)*Setup!$B$22</f>
        <v>15.0896736184881</v>
      </c>
      <c r="J1123" s="0" t="n">
        <f aca="false">SUMPRODUCT('5N inverse'!$A$8:$Y$8,'5N mesh'!$B$37:$Z$37,$E1122:$AC1122)+'5N inverse'!$A$8*$C1123/Setup!$B$17+INDEX('5N inverse'!$A$8:$Y$8,1,'5N mesh'!$B$7+1)*Setup!$B$22</f>
        <v>0</v>
      </c>
      <c r="K1123" s="0" t="n">
        <f aca="false">SUMPRODUCT('5N inverse'!$A$9:$Y$9,'5N mesh'!$B$37:$Z$37,$E1122:$AC1122)+'5N inverse'!$A$9*$C1123/Setup!$B$17+INDEX('5N inverse'!$A$9:$Y$9,1,'5N mesh'!$B$7+1)*Setup!$B$22</f>
        <v>0</v>
      </c>
      <c r="L1123" s="0" t="n">
        <f aca="false">SUMPRODUCT('5N inverse'!$A$10:$Y$10,'5N mesh'!$B$37:$Z$37,$E1122:$AC1122)+'5N inverse'!$A$10*$C1123/Setup!$B$17+INDEX('5N inverse'!$A$10:$Y$10,1,'5N mesh'!$B$7+1)*Setup!$B$22</f>
        <v>0</v>
      </c>
      <c r="M1123" s="0" t="n">
        <f aca="false">SUMPRODUCT('5N inverse'!$A$11:$Y$11,'5N mesh'!$B$37:$Z$37,$E1122:$AC1122)+'5N inverse'!$A$11*$C1123/Setup!$B$17+INDEX('5N inverse'!$A$11:$Y$11,1,'5N mesh'!$B$7+1)*Setup!$B$22</f>
        <v>0</v>
      </c>
      <c r="N1123" s="0" t="n">
        <f aca="false">SUMPRODUCT('5N inverse'!$A$12:$Y$12,'5N mesh'!$B$37:$Z$37,$E1122:$AC1122)+'5N inverse'!$A$12*$C1123/Setup!$B$17+INDEX('5N inverse'!$A$12:$Y$12,1,'5N mesh'!$B$7+1)*Setup!$B$22</f>
        <v>0</v>
      </c>
      <c r="O1123" s="0" t="n">
        <f aca="false">SUMPRODUCT('5N inverse'!$A$13:$Y$13,'5N mesh'!$B$37:$Z$37,$E1122:$AC1122)+'5N inverse'!$A$13*$C1123/Setup!$B$17+INDEX('5N inverse'!$A$13:$Y$13,1,'5N mesh'!$B$7+1)*Setup!$B$22</f>
        <v>0</v>
      </c>
      <c r="P1123" s="0" t="n">
        <f aca="false">SUMPRODUCT('5N inverse'!$A$14:$Y$14,'5N mesh'!$B$37:$Z$37,$E1122:$AC1122)+'5N inverse'!$A$14*$C1123/Setup!$B$17+INDEX('5N inverse'!$A$14:$Y$14,1,'5N mesh'!$B$7+1)*Setup!$B$22</f>
        <v>0</v>
      </c>
      <c r="Q1123" s="0" t="n">
        <f aca="false">SUMPRODUCT('5N inverse'!$A$15:$Y$15,'5N mesh'!$B$37:$Z$37,$E1122:$AC1122)+'5N inverse'!$A$15*$C1123/Setup!$B$17+INDEX('5N inverse'!$A$15:$Y$15,1,'5N mesh'!$B$7+1)*Setup!$B$22</f>
        <v>0</v>
      </c>
      <c r="R1123" s="0" t="n">
        <f aca="false">SUMPRODUCT('5N inverse'!$A$16:$Y$16,'5N mesh'!$B$37:$Z$37,$E1122:$AC1122)+'5N inverse'!$A$16*$C1123/Setup!$B$17+INDEX('5N inverse'!$A$16:$Y$16,1,'5N mesh'!$B$7+1)*Setup!$B$22</f>
        <v>0</v>
      </c>
      <c r="S1123" s="0" t="n">
        <f aca="false">SUMPRODUCT('5N inverse'!$A$17:$Y$17,'5N mesh'!$B$37:$Z$37,$E1122:$AC1122)+'5N inverse'!$A$17*$C1123/Setup!$B$17+INDEX('5N inverse'!$A$17:$Y$17,1,'5N mesh'!$B$7+1)*Setup!$B$22</f>
        <v>0</v>
      </c>
      <c r="T1123" s="0" t="n">
        <f aca="false">SUMPRODUCT('5N inverse'!$A$18:$Y$18,'5N mesh'!$B$37:$Z$37,$E1122:$AC1122)+'5N inverse'!$A$18*$C1123/Setup!$B$17+INDEX('5N inverse'!$A$18:$Y$18,1,'5N mesh'!$B$7+1)*Setup!$B$22</f>
        <v>0</v>
      </c>
      <c r="U1123" s="0" t="n">
        <f aca="false">SUMPRODUCT('5N inverse'!$A$19:$Y$19,'5N mesh'!$B$37:$Z$37,$E1122:$AC1122)+'5N inverse'!$A$19*$C1123/Setup!$B$17+INDEX('5N inverse'!$A$19:$Y$19,1,'5N mesh'!$B$7+1)*Setup!$B$22</f>
        <v>0</v>
      </c>
      <c r="V1123" s="0" t="n">
        <f aca="false">SUMPRODUCT('5N inverse'!$A$20:$Y$20,'5N mesh'!$B$37:$Z$37,$E1122:$AC1122)+'5N inverse'!$A$20*$C1123/Setup!$B$17+INDEX('5N inverse'!$A$20:$Y$20,1,'5N mesh'!$B$7+1)*Setup!$B$22</f>
        <v>0</v>
      </c>
      <c r="W1123" s="0" t="n">
        <f aca="false">SUMPRODUCT('5N inverse'!$A$21:$Y$21,'5N mesh'!$B$37:$Z$37,$E1122:$AC1122)+'5N inverse'!$A$21*$C1123/Setup!$B$17+INDEX('5N inverse'!$A$21:$Y$21,1,'5N mesh'!$B$7+1)*Setup!$B$22</f>
        <v>0</v>
      </c>
      <c r="X1123" s="0" t="n">
        <f aca="false">SUMPRODUCT('5N inverse'!$A$22:$Y$22,'5N mesh'!$B$37:$Z$37,$E1122:$AC1122)+'5N inverse'!$A$22*$C1123/Setup!$B$17+INDEX('5N inverse'!$A$22:$Y$22,1,'5N mesh'!$B$7+1)*Setup!$B$22</f>
        <v>0</v>
      </c>
      <c r="Y1123" s="0" t="n">
        <f aca="false">SUMPRODUCT('5N inverse'!$A$23:$Y$23,'5N mesh'!$B$37:$Z$37,$E1122:$AC1122)+'5N inverse'!$A$23*$C1123/Setup!$B$17+INDEX('5N inverse'!$A$23:$Y$23,1,'5N mesh'!$B$7+1)*Setup!$B$22</f>
        <v>0</v>
      </c>
      <c r="Z1123" s="0" t="n">
        <f aca="false">SUMPRODUCT('5N inverse'!$A$24:$Y$24,'5N mesh'!$B$37:$Z$37,$E1122:$AC1122)+'5N inverse'!$A$24*$C1123/Setup!$B$17+INDEX('5N inverse'!$A$24:$Y$24,1,'5N mesh'!$B$7+1)*Setup!$B$22</f>
        <v>0</v>
      </c>
      <c r="AA1123" s="0" t="n">
        <f aca="false">SUMPRODUCT('5N inverse'!$A$25:$Y$25,'5N mesh'!$B$37:$Z$37,$E1122:$AC1122)+'5N inverse'!$A$25*$C1123/Setup!$B$17+INDEX('5N inverse'!$A$25:$Y$25,1,'5N mesh'!$B$7+1)*Setup!$B$22</f>
        <v>0</v>
      </c>
      <c r="AB1123" s="0" t="n">
        <f aca="false">SUMPRODUCT('5N inverse'!$A$26:$Y$26,'5N mesh'!$B$37:$Z$37,$E1122:$AC1122)+'5N inverse'!$A$26*$C1123/Setup!$B$17+INDEX('5N inverse'!$A$26:$Y$26,1,'5N mesh'!$B$7+1)*Setup!$B$22</f>
        <v>0</v>
      </c>
      <c r="AC1123" s="0" t="n">
        <f aca="false">SUMPRODUCT('5N inverse'!$A$27:$Y$27,'5N mesh'!$B$37:$Z$37,$E1122:$AC1122)+'5N inverse'!$A$27*$C1123/Setup!$B$17+INDEX('5N inverse'!$A$27:$Y$27,1,'5N mesh'!$B$7+1)*Setup!$B$22</f>
        <v>0</v>
      </c>
    </row>
    <row r="1124" customFormat="false" ht="15" hidden="false" customHeight="false" outlineLevel="0" collapsed="false">
      <c r="A1124" s="0" t="n">
        <v>1119</v>
      </c>
      <c r="B1124" s="0" t="n">
        <f aca="false">A1124*Setup!$B$11/3600</f>
        <v>93.25</v>
      </c>
      <c r="C1124" s="0" t="n">
        <f aca="false">Setup!$B$7+Setup!$B$8*COS(2*PI()*(B1124-Setup!$B$9)/24)</f>
        <v>24.7803612880645</v>
      </c>
      <c r="D1124" s="0" t="n">
        <f aca="false">(C1124-E1124)/Setup!$B$17</f>
        <v>-6.76033535447905</v>
      </c>
      <c r="E1124" s="0" t="n">
        <f aca="false">SUMPRODUCT('5N inverse'!$A$3:$Y$3,'5N mesh'!$B$37:$Z$37,$E1123:$AC1123)+'5N inverse'!$A$3*$C1124/Setup!$B$17+INDEX('5N inverse'!$A$3:$Y$3,1,'5N mesh'!$B$7+1)*Setup!$B$22</f>
        <v>25.6592048841468</v>
      </c>
      <c r="F1124" s="0" t="n">
        <f aca="false">SUMPRODUCT('5N inverse'!$A$4:$Y$4,'5N mesh'!$B$37:$Z$37,$E1123:$AC1123)+'5N inverse'!$A$4*$C1124/Setup!$B$17+INDEX('5N inverse'!$A$4:$Y$4,1,'5N mesh'!$B$7+1)*Setup!$B$22</f>
        <v>23.8976226805277</v>
      </c>
      <c r="G1124" s="0" t="n">
        <f aca="false">SUMPRODUCT('5N inverse'!$A$5:$Y$5,'5N mesh'!$B$37:$Z$37,$E1123:$AC1123)+'5N inverse'!$A$5*$C1124/Setup!$B$17+INDEX('5N inverse'!$A$5:$Y$5,1,'5N mesh'!$B$7+1)*Setup!$B$22</f>
        <v>20.3744582732896</v>
      </c>
      <c r="H1124" s="0" t="n">
        <f aca="false">SUMPRODUCT('5N inverse'!$A$6:$Y$6,'5N mesh'!$B$37:$Z$37,$E1123:$AC1123)+'5N inverse'!$A$6*$C1124/Setup!$B$17+INDEX('5N inverse'!$A$6:$Y$6,1,'5N mesh'!$B$7+1)*Setup!$B$22</f>
        <v>16.8512938660515</v>
      </c>
      <c r="I1124" s="0" t="n">
        <f aca="false">SUMPRODUCT('5N inverse'!$A$7:$Y$7,'5N mesh'!$B$37:$Z$37,$E1123:$AC1123)+'5N inverse'!$A$7*$C1124/Setup!$B$17+INDEX('5N inverse'!$A$7:$Y$7,1,'5N mesh'!$B$7+1)*Setup!$B$22</f>
        <v>15.0897116624324</v>
      </c>
      <c r="J1124" s="0" t="n">
        <f aca="false">SUMPRODUCT('5N inverse'!$A$8:$Y$8,'5N mesh'!$B$37:$Z$37,$E1123:$AC1123)+'5N inverse'!$A$8*$C1124/Setup!$B$17+INDEX('5N inverse'!$A$8:$Y$8,1,'5N mesh'!$B$7+1)*Setup!$B$22</f>
        <v>0</v>
      </c>
      <c r="K1124" s="0" t="n">
        <f aca="false">SUMPRODUCT('5N inverse'!$A$9:$Y$9,'5N mesh'!$B$37:$Z$37,$E1123:$AC1123)+'5N inverse'!$A$9*$C1124/Setup!$B$17+INDEX('5N inverse'!$A$9:$Y$9,1,'5N mesh'!$B$7+1)*Setup!$B$22</f>
        <v>0</v>
      </c>
      <c r="L1124" s="0" t="n">
        <f aca="false">SUMPRODUCT('5N inverse'!$A$10:$Y$10,'5N mesh'!$B$37:$Z$37,$E1123:$AC1123)+'5N inverse'!$A$10*$C1124/Setup!$B$17+INDEX('5N inverse'!$A$10:$Y$10,1,'5N mesh'!$B$7+1)*Setup!$B$22</f>
        <v>0</v>
      </c>
      <c r="M1124" s="0" t="n">
        <f aca="false">SUMPRODUCT('5N inverse'!$A$11:$Y$11,'5N mesh'!$B$37:$Z$37,$E1123:$AC1123)+'5N inverse'!$A$11*$C1124/Setup!$B$17+INDEX('5N inverse'!$A$11:$Y$11,1,'5N mesh'!$B$7+1)*Setup!$B$22</f>
        <v>0</v>
      </c>
      <c r="N1124" s="0" t="n">
        <f aca="false">SUMPRODUCT('5N inverse'!$A$12:$Y$12,'5N mesh'!$B$37:$Z$37,$E1123:$AC1123)+'5N inverse'!$A$12*$C1124/Setup!$B$17+INDEX('5N inverse'!$A$12:$Y$12,1,'5N mesh'!$B$7+1)*Setup!$B$22</f>
        <v>0</v>
      </c>
      <c r="O1124" s="0" t="n">
        <f aca="false">SUMPRODUCT('5N inverse'!$A$13:$Y$13,'5N mesh'!$B$37:$Z$37,$E1123:$AC1123)+'5N inverse'!$A$13*$C1124/Setup!$B$17+INDEX('5N inverse'!$A$13:$Y$13,1,'5N mesh'!$B$7+1)*Setup!$B$22</f>
        <v>0</v>
      </c>
      <c r="P1124" s="0" t="n">
        <f aca="false">SUMPRODUCT('5N inverse'!$A$14:$Y$14,'5N mesh'!$B$37:$Z$37,$E1123:$AC1123)+'5N inverse'!$A$14*$C1124/Setup!$B$17+INDEX('5N inverse'!$A$14:$Y$14,1,'5N mesh'!$B$7+1)*Setup!$B$22</f>
        <v>0</v>
      </c>
      <c r="Q1124" s="0" t="n">
        <f aca="false">SUMPRODUCT('5N inverse'!$A$15:$Y$15,'5N mesh'!$B$37:$Z$37,$E1123:$AC1123)+'5N inverse'!$A$15*$C1124/Setup!$B$17+INDEX('5N inverse'!$A$15:$Y$15,1,'5N mesh'!$B$7+1)*Setup!$B$22</f>
        <v>0</v>
      </c>
      <c r="R1124" s="0" t="n">
        <f aca="false">SUMPRODUCT('5N inverse'!$A$16:$Y$16,'5N mesh'!$B$37:$Z$37,$E1123:$AC1123)+'5N inverse'!$A$16*$C1124/Setup!$B$17+INDEX('5N inverse'!$A$16:$Y$16,1,'5N mesh'!$B$7+1)*Setup!$B$22</f>
        <v>0</v>
      </c>
      <c r="S1124" s="0" t="n">
        <f aca="false">SUMPRODUCT('5N inverse'!$A$17:$Y$17,'5N mesh'!$B$37:$Z$37,$E1123:$AC1123)+'5N inverse'!$A$17*$C1124/Setup!$B$17+INDEX('5N inverse'!$A$17:$Y$17,1,'5N mesh'!$B$7+1)*Setup!$B$22</f>
        <v>0</v>
      </c>
      <c r="T1124" s="0" t="n">
        <f aca="false">SUMPRODUCT('5N inverse'!$A$18:$Y$18,'5N mesh'!$B$37:$Z$37,$E1123:$AC1123)+'5N inverse'!$A$18*$C1124/Setup!$B$17+INDEX('5N inverse'!$A$18:$Y$18,1,'5N mesh'!$B$7+1)*Setup!$B$22</f>
        <v>0</v>
      </c>
      <c r="U1124" s="0" t="n">
        <f aca="false">SUMPRODUCT('5N inverse'!$A$19:$Y$19,'5N mesh'!$B$37:$Z$37,$E1123:$AC1123)+'5N inverse'!$A$19*$C1124/Setup!$B$17+INDEX('5N inverse'!$A$19:$Y$19,1,'5N mesh'!$B$7+1)*Setup!$B$22</f>
        <v>0</v>
      </c>
      <c r="V1124" s="0" t="n">
        <f aca="false">SUMPRODUCT('5N inverse'!$A$20:$Y$20,'5N mesh'!$B$37:$Z$37,$E1123:$AC1123)+'5N inverse'!$A$20*$C1124/Setup!$B$17+INDEX('5N inverse'!$A$20:$Y$20,1,'5N mesh'!$B$7+1)*Setup!$B$22</f>
        <v>0</v>
      </c>
      <c r="W1124" s="0" t="n">
        <f aca="false">SUMPRODUCT('5N inverse'!$A$21:$Y$21,'5N mesh'!$B$37:$Z$37,$E1123:$AC1123)+'5N inverse'!$A$21*$C1124/Setup!$B$17+INDEX('5N inverse'!$A$21:$Y$21,1,'5N mesh'!$B$7+1)*Setup!$B$22</f>
        <v>0</v>
      </c>
      <c r="X1124" s="0" t="n">
        <f aca="false">SUMPRODUCT('5N inverse'!$A$22:$Y$22,'5N mesh'!$B$37:$Z$37,$E1123:$AC1123)+'5N inverse'!$A$22*$C1124/Setup!$B$17+INDEX('5N inverse'!$A$22:$Y$22,1,'5N mesh'!$B$7+1)*Setup!$B$22</f>
        <v>0</v>
      </c>
      <c r="Y1124" s="0" t="n">
        <f aca="false">SUMPRODUCT('5N inverse'!$A$23:$Y$23,'5N mesh'!$B$37:$Z$37,$E1123:$AC1123)+'5N inverse'!$A$23*$C1124/Setup!$B$17+INDEX('5N inverse'!$A$23:$Y$23,1,'5N mesh'!$B$7+1)*Setup!$B$22</f>
        <v>0</v>
      </c>
      <c r="Z1124" s="0" t="n">
        <f aca="false">SUMPRODUCT('5N inverse'!$A$24:$Y$24,'5N mesh'!$B$37:$Z$37,$E1123:$AC1123)+'5N inverse'!$A$24*$C1124/Setup!$B$17+INDEX('5N inverse'!$A$24:$Y$24,1,'5N mesh'!$B$7+1)*Setup!$B$22</f>
        <v>0</v>
      </c>
      <c r="AA1124" s="0" t="n">
        <f aca="false">SUMPRODUCT('5N inverse'!$A$25:$Y$25,'5N mesh'!$B$37:$Z$37,$E1123:$AC1123)+'5N inverse'!$A$25*$C1124/Setup!$B$17+INDEX('5N inverse'!$A$25:$Y$25,1,'5N mesh'!$B$7+1)*Setup!$B$22</f>
        <v>0</v>
      </c>
      <c r="AB1124" s="0" t="n">
        <f aca="false">SUMPRODUCT('5N inverse'!$A$26:$Y$26,'5N mesh'!$B$37:$Z$37,$E1123:$AC1123)+'5N inverse'!$A$26*$C1124/Setup!$B$17+INDEX('5N inverse'!$A$26:$Y$26,1,'5N mesh'!$B$7+1)*Setup!$B$22</f>
        <v>0</v>
      </c>
      <c r="AC1124" s="0" t="n">
        <f aca="false">SUMPRODUCT('5N inverse'!$A$27:$Y$27,'5N mesh'!$B$37:$Z$37,$E1123:$AC1123)+'5N inverse'!$A$27*$C1124/Setup!$B$17+INDEX('5N inverse'!$A$27:$Y$27,1,'5N mesh'!$B$7+1)*Setup!$B$22</f>
        <v>0</v>
      </c>
    </row>
    <row r="1125" customFormat="false" ht="15" hidden="false" customHeight="false" outlineLevel="0" collapsed="false">
      <c r="A1125" s="0" t="n">
        <v>1120</v>
      </c>
      <c r="B1125" s="0" t="n">
        <f aca="false">A1125*Setup!$B$11/3600</f>
        <v>93.3333333333333</v>
      </c>
      <c r="C1125" s="0" t="n">
        <f aca="false">Setup!$B$7+Setup!$B$8*COS(2*PI()*(B1125-Setup!$B$9)/24)</f>
        <v>24.6945927106677</v>
      </c>
      <c r="D1125" s="0" t="n">
        <f aca="false">(C1125-E1125)/Setup!$B$17</f>
        <v>-7.29482792138191</v>
      </c>
      <c r="E1125" s="0" t="n">
        <f aca="false">SUMPRODUCT('5N inverse'!$A$3:$Y$3,'5N mesh'!$B$37:$Z$37,$E1124:$AC1124)+'5N inverse'!$A$3*$C1125/Setup!$B$17+INDEX('5N inverse'!$A$3:$Y$3,1,'5N mesh'!$B$7+1)*Setup!$B$22</f>
        <v>25.6429203404474</v>
      </c>
      <c r="F1125" s="0" t="n">
        <f aca="false">SUMPRODUCT('5N inverse'!$A$4:$Y$4,'5N mesh'!$B$37:$Z$37,$E1124:$AC1124)+'5N inverse'!$A$4*$C1125/Setup!$B$17+INDEX('5N inverse'!$A$4:$Y$4,1,'5N mesh'!$B$7+1)*Setup!$B$22</f>
        <v>23.8840573565723</v>
      </c>
      <c r="G1125" s="0" t="n">
        <f aca="false">SUMPRODUCT('5N inverse'!$A$5:$Y$5,'5N mesh'!$B$37:$Z$37,$E1124:$AC1124)+'5N inverse'!$A$5*$C1125/Setup!$B$17+INDEX('5N inverse'!$A$5:$Y$5,1,'5N mesh'!$B$7+1)*Setup!$B$22</f>
        <v>20.3663313888222</v>
      </c>
      <c r="H1125" s="0" t="n">
        <f aca="false">SUMPRODUCT('5N inverse'!$A$6:$Y$6,'5N mesh'!$B$37:$Z$37,$E1124:$AC1124)+'5N inverse'!$A$6*$C1125/Setup!$B$17+INDEX('5N inverse'!$A$6:$Y$6,1,'5N mesh'!$B$7+1)*Setup!$B$22</f>
        <v>16.8486054210721</v>
      </c>
      <c r="I1125" s="0" t="n">
        <f aca="false">SUMPRODUCT('5N inverse'!$A$7:$Y$7,'5N mesh'!$B$37:$Z$37,$E1124:$AC1124)+'5N inverse'!$A$7*$C1125/Setup!$B$17+INDEX('5N inverse'!$A$7:$Y$7,1,'5N mesh'!$B$7+1)*Setup!$B$22</f>
        <v>15.089742437197</v>
      </c>
      <c r="J1125" s="0" t="n">
        <f aca="false">SUMPRODUCT('5N inverse'!$A$8:$Y$8,'5N mesh'!$B$37:$Z$37,$E1124:$AC1124)+'5N inverse'!$A$8*$C1125/Setup!$B$17+INDEX('5N inverse'!$A$8:$Y$8,1,'5N mesh'!$B$7+1)*Setup!$B$22</f>
        <v>0</v>
      </c>
      <c r="K1125" s="0" t="n">
        <f aca="false">SUMPRODUCT('5N inverse'!$A$9:$Y$9,'5N mesh'!$B$37:$Z$37,$E1124:$AC1124)+'5N inverse'!$A$9*$C1125/Setup!$B$17+INDEX('5N inverse'!$A$9:$Y$9,1,'5N mesh'!$B$7+1)*Setup!$B$22</f>
        <v>0</v>
      </c>
      <c r="L1125" s="0" t="n">
        <f aca="false">SUMPRODUCT('5N inverse'!$A$10:$Y$10,'5N mesh'!$B$37:$Z$37,$E1124:$AC1124)+'5N inverse'!$A$10*$C1125/Setup!$B$17+INDEX('5N inverse'!$A$10:$Y$10,1,'5N mesh'!$B$7+1)*Setup!$B$22</f>
        <v>0</v>
      </c>
      <c r="M1125" s="0" t="n">
        <f aca="false">SUMPRODUCT('5N inverse'!$A$11:$Y$11,'5N mesh'!$B$37:$Z$37,$E1124:$AC1124)+'5N inverse'!$A$11*$C1125/Setup!$B$17+INDEX('5N inverse'!$A$11:$Y$11,1,'5N mesh'!$B$7+1)*Setup!$B$22</f>
        <v>0</v>
      </c>
      <c r="N1125" s="0" t="n">
        <f aca="false">SUMPRODUCT('5N inverse'!$A$12:$Y$12,'5N mesh'!$B$37:$Z$37,$E1124:$AC1124)+'5N inverse'!$A$12*$C1125/Setup!$B$17+INDEX('5N inverse'!$A$12:$Y$12,1,'5N mesh'!$B$7+1)*Setup!$B$22</f>
        <v>0</v>
      </c>
      <c r="O1125" s="0" t="n">
        <f aca="false">SUMPRODUCT('5N inverse'!$A$13:$Y$13,'5N mesh'!$B$37:$Z$37,$E1124:$AC1124)+'5N inverse'!$A$13*$C1125/Setup!$B$17+INDEX('5N inverse'!$A$13:$Y$13,1,'5N mesh'!$B$7+1)*Setup!$B$22</f>
        <v>0</v>
      </c>
      <c r="P1125" s="0" t="n">
        <f aca="false">SUMPRODUCT('5N inverse'!$A$14:$Y$14,'5N mesh'!$B$37:$Z$37,$E1124:$AC1124)+'5N inverse'!$A$14*$C1125/Setup!$B$17+INDEX('5N inverse'!$A$14:$Y$14,1,'5N mesh'!$B$7+1)*Setup!$B$22</f>
        <v>0</v>
      </c>
      <c r="Q1125" s="0" t="n">
        <f aca="false">SUMPRODUCT('5N inverse'!$A$15:$Y$15,'5N mesh'!$B$37:$Z$37,$E1124:$AC1124)+'5N inverse'!$A$15*$C1125/Setup!$B$17+INDEX('5N inverse'!$A$15:$Y$15,1,'5N mesh'!$B$7+1)*Setup!$B$22</f>
        <v>0</v>
      </c>
      <c r="R1125" s="0" t="n">
        <f aca="false">SUMPRODUCT('5N inverse'!$A$16:$Y$16,'5N mesh'!$B$37:$Z$37,$E1124:$AC1124)+'5N inverse'!$A$16*$C1125/Setup!$B$17+INDEX('5N inverse'!$A$16:$Y$16,1,'5N mesh'!$B$7+1)*Setup!$B$22</f>
        <v>0</v>
      </c>
      <c r="S1125" s="0" t="n">
        <f aca="false">SUMPRODUCT('5N inverse'!$A$17:$Y$17,'5N mesh'!$B$37:$Z$37,$E1124:$AC1124)+'5N inverse'!$A$17*$C1125/Setup!$B$17+INDEX('5N inverse'!$A$17:$Y$17,1,'5N mesh'!$B$7+1)*Setup!$B$22</f>
        <v>0</v>
      </c>
      <c r="T1125" s="0" t="n">
        <f aca="false">SUMPRODUCT('5N inverse'!$A$18:$Y$18,'5N mesh'!$B$37:$Z$37,$E1124:$AC1124)+'5N inverse'!$A$18*$C1125/Setup!$B$17+INDEX('5N inverse'!$A$18:$Y$18,1,'5N mesh'!$B$7+1)*Setup!$B$22</f>
        <v>0</v>
      </c>
      <c r="U1125" s="0" t="n">
        <f aca="false">SUMPRODUCT('5N inverse'!$A$19:$Y$19,'5N mesh'!$B$37:$Z$37,$E1124:$AC1124)+'5N inverse'!$A$19*$C1125/Setup!$B$17+INDEX('5N inverse'!$A$19:$Y$19,1,'5N mesh'!$B$7+1)*Setup!$B$22</f>
        <v>0</v>
      </c>
      <c r="V1125" s="0" t="n">
        <f aca="false">SUMPRODUCT('5N inverse'!$A$20:$Y$20,'5N mesh'!$B$37:$Z$37,$E1124:$AC1124)+'5N inverse'!$A$20*$C1125/Setup!$B$17+INDEX('5N inverse'!$A$20:$Y$20,1,'5N mesh'!$B$7+1)*Setup!$B$22</f>
        <v>0</v>
      </c>
      <c r="W1125" s="0" t="n">
        <f aca="false">SUMPRODUCT('5N inverse'!$A$21:$Y$21,'5N mesh'!$B$37:$Z$37,$E1124:$AC1124)+'5N inverse'!$A$21*$C1125/Setup!$B$17+INDEX('5N inverse'!$A$21:$Y$21,1,'5N mesh'!$B$7+1)*Setup!$B$22</f>
        <v>0</v>
      </c>
      <c r="X1125" s="0" t="n">
        <f aca="false">SUMPRODUCT('5N inverse'!$A$22:$Y$22,'5N mesh'!$B$37:$Z$37,$E1124:$AC1124)+'5N inverse'!$A$22*$C1125/Setup!$B$17+INDEX('5N inverse'!$A$22:$Y$22,1,'5N mesh'!$B$7+1)*Setup!$B$22</f>
        <v>0</v>
      </c>
      <c r="Y1125" s="0" t="n">
        <f aca="false">SUMPRODUCT('5N inverse'!$A$23:$Y$23,'5N mesh'!$B$37:$Z$37,$E1124:$AC1124)+'5N inverse'!$A$23*$C1125/Setup!$B$17+INDEX('5N inverse'!$A$23:$Y$23,1,'5N mesh'!$B$7+1)*Setup!$B$22</f>
        <v>0</v>
      </c>
      <c r="Z1125" s="0" t="n">
        <f aca="false">SUMPRODUCT('5N inverse'!$A$24:$Y$24,'5N mesh'!$B$37:$Z$37,$E1124:$AC1124)+'5N inverse'!$A$24*$C1125/Setup!$B$17+INDEX('5N inverse'!$A$24:$Y$24,1,'5N mesh'!$B$7+1)*Setup!$B$22</f>
        <v>0</v>
      </c>
      <c r="AA1125" s="0" t="n">
        <f aca="false">SUMPRODUCT('5N inverse'!$A$25:$Y$25,'5N mesh'!$B$37:$Z$37,$E1124:$AC1124)+'5N inverse'!$A$25*$C1125/Setup!$B$17+INDEX('5N inverse'!$A$25:$Y$25,1,'5N mesh'!$B$7+1)*Setup!$B$22</f>
        <v>0</v>
      </c>
      <c r="AB1125" s="0" t="n">
        <f aca="false">SUMPRODUCT('5N inverse'!$A$26:$Y$26,'5N mesh'!$B$37:$Z$37,$E1124:$AC1124)+'5N inverse'!$A$26*$C1125/Setup!$B$17+INDEX('5N inverse'!$A$26:$Y$26,1,'5N mesh'!$B$7+1)*Setup!$B$22</f>
        <v>0</v>
      </c>
      <c r="AC1125" s="0" t="n">
        <f aca="false">SUMPRODUCT('5N inverse'!$A$27:$Y$27,'5N mesh'!$B$37:$Z$37,$E1124:$AC1124)+'5N inverse'!$A$27*$C1125/Setup!$B$17+INDEX('5N inverse'!$A$27:$Y$27,1,'5N mesh'!$B$7+1)*Setup!$B$22</f>
        <v>0</v>
      </c>
    </row>
    <row r="1126" customFormat="false" ht="15" hidden="false" customHeight="false" outlineLevel="0" collapsed="false">
      <c r="A1126" s="0" t="n">
        <v>1121</v>
      </c>
      <c r="B1126" s="0" t="n">
        <f aca="false">A1126*Setup!$B$11/3600</f>
        <v>93.4166666666667</v>
      </c>
      <c r="C1126" s="0" t="n">
        <f aca="false">Setup!$B$7+Setup!$B$8*COS(2*PI()*(B1126-Setup!$B$9)/24)</f>
        <v>24.6084935447597</v>
      </c>
      <c r="D1126" s="0" t="n">
        <f aca="false">(C1126-E1126)/Setup!$B$17</f>
        <v>-7.82496281178699</v>
      </c>
      <c r="E1126" s="0" t="n">
        <f aca="false">SUMPRODUCT('5N inverse'!$A$3:$Y$3,'5N mesh'!$B$37:$Z$37,$E1125:$AC1125)+'5N inverse'!$A$3*$C1126/Setup!$B$17+INDEX('5N inverse'!$A$3:$Y$3,1,'5N mesh'!$B$7+1)*Setup!$B$22</f>
        <v>25.625738710292</v>
      </c>
      <c r="F1126" s="0" t="n">
        <f aca="false">SUMPRODUCT('5N inverse'!$A$4:$Y$4,'5N mesh'!$B$37:$Z$37,$E1125:$AC1125)+'5N inverse'!$A$4*$C1126/Setup!$B$17+INDEX('5N inverse'!$A$4:$Y$4,1,'5N mesh'!$B$7+1)*Setup!$B$22</f>
        <v>23.8697432465992</v>
      </c>
      <c r="G1126" s="0" t="n">
        <f aca="false">SUMPRODUCT('5N inverse'!$A$5:$Y$5,'5N mesh'!$B$37:$Z$37,$E1125:$AC1125)+'5N inverse'!$A$5*$C1126/Setup!$B$17+INDEX('5N inverse'!$A$5:$Y$5,1,'5N mesh'!$B$7+1)*Setup!$B$22</f>
        <v>20.3577523192136</v>
      </c>
      <c r="H1126" s="0" t="n">
        <f aca="false">SUMPRODUCT('5N inverse'!$A$6:$Y$6,'5N mesh'!$B$37:$Z$37,$E1125:$AC1125)+'5N inverse'!$A$6*$C1126/Setup!$B$17+INDEX('5N inverse'!$A$6:$Y$6,1,'5N mesh'!$B$7+1)*Setup!$B$22</f>
        <v>16.8457613918279</v>
      </c>
      <c r="I1126" s="0" t="n">
        <f aca="false">SUMPRODUCT('5N inverse'!$A$7:$Y$7,'5N mesh'!$B$37:$Z$37,$E1125:$AC1125)+'5N inverse'!$A$7*$C1126/Setup!$B$17+INDEX('5N inverse'!$A$7:$Y$7,1,'5N mesh'!$B$7+1)*Setup!$B$22</f>
        <v>15.0897659281351</v>
      </c>
      <c r="J1126" s="0" t="n">
        <f aca="false">SUMPRODUCT('5N inverse'!$A$8:$Y$8,'5N mesh'!$B$37:$Z$37,$E1125:$AC1125)+'5N inverse'!$A$8*$C1126/Setup!$B$17+INDEX('5N inverse'!$A$8:$Y$8,1,'5N mesh'!$B$7+1)*Setup!$B$22</f>
        <v>0</v>
      </c>
      <c r="K1126" s="0" t="n">
        <f aca="false">SUMPRODUCT('5N inverse'!$A$9:$Y$9,'5N mesh'!$B$37:$Z$37,$E1125:$AC1125)+'5N inverse'!$A$9*$C1126/Setup!$B$17+INDEX('5N inverse'!$A$9:$Y$9,1,'5N mesh'!$B$7+1)*Setup!$B$22</f>
        <v>0</v>
      </c>
      <c r="L1126" s="0" t="n">
        <f aca="false">SUMPRODUCT('5N inverse'!$A$10:$Y$10,'5N mesh'!$B$37:$Z$37,$E1125:$AC1125)+'5N inverse'!$A$10*$C1126/Setup!$B$17+INDEX('5N inverse'!$A$10:$Y$10,1,'5N mesh'!$B$7+1)*Setup!$B$22</f>
        <v>0</v>
      </c>
      <c r="M1126" s="0" t="n">
        <f aca="false">SUMPRODUCT('5N inverse'!$A$11:$Y$11,'5N mesh'!$B$37:$Z$37,$E1125:$AC1125)+'5N inverse'!$A$11*$C1126/Setup!$B$17+INDEX('5N inverse'!$A$11:$Y$11,1,'5N mesh'!$B$7+1)*Setup!$B$22</f>
        <v>0</v>
      </c>
      <c r="N1126" s="0" t="n">
        <f aca="false">SUMPRODUCT('5N inverse'!$A$12:$Y$12,'5N mesh'!$B$37:$Z$37,$E1125:$AC1125)+'5N inverse'!$A$12*$C1126/Setup!$B$17+INDEX('5N inverse'!$A$12:$Y$12,1,'5N mesh'!$B$7+1)*Setup!$B$22</f>
        <v>0</v>
      </c>
      <c r="O1126" s="0" t="n">
        <f aca="false">SUMPRODUCT('5N inverse'!$A$13:$Y$13,'5N mesh'!$B$37:$Z$37,$E1125:$AC1125)+'5N inverse'!$A$13*$C1126/Setup!$B$17+INDEX('5N inverse'!$A$13:$Y$13,1,'5N mesh'!$B$7+1)*Setup!$B$22</f>
        <v>0</v>
      </c>
      <c r="P1126" s="0" t="n">
        <f aca="false">SUMPRODUCT('5N inverse'!$A$14:$Y$14,'5N mesh'!$B$37:$Z$37,$E1125:$AC1125)+'5N inverse'!$A$14*$C1126/Setup!$B$17+INDEX('5N inverse'!$A$14:$Y$14,1,'5N mesh'!$B$7+1)*Setup!$B$22</f>
        <v>0</v>
      </c>
      <c r="Q1126" s="0" t="n">
        <f aca="false">SUMPRODUCT('5N inverse'!$A$15:$Y$15,'5N mesh'!$B$37:$Z$37,$E1125:$AC1125)+'5N inverse'!$A$15*$C1126/Setup!$B$17+INDEX('5N inverse'!$A$15:$Y$15,1,'5N mesh'!$B$7+1)*Setup!$B$22</f>
        <v>0</v>
      </c>
      <c r="R1126" s="0" t="n">
        <f aca="false">SUMPRODUCT('5N inverse'!$A$16:$Y$16,'5N mesh'!$B$37:$Z$37,$E1125:$AC1125)+'5N inverse'!$A$16*$C1126/Setup!$B$17+INDEX('5N inverse'!$A$16:$Y$16,1,'5N mesh'!$B$7+1)*Setup!$B$22</f>
        <v>0</v>
      </c>
      <c r="S1126" s="0" t="n">
        <f aca="false">SUMPRODUCT('5N inverse'!$A$17:$Y$17,'5N mesh'!$B$37:$Z$37,$E1125:$AC1125)+'5N inverse'!$A$17*$C1126/Setup!$B$17+INDEX('5N inverse'!$A$17:$Y$17,1,'5N mesh'!$B$7+1)*Setup!$B$22</f>
        <v>0</v>
      </c>
      <c r="T1126" s="0" t="n">
        <f aca="false">SUMPRODUCT('5N inverse'!$A$18:$Y$18,'5N mesh'!$B$37:$Z$37,$E1125:$AC1125)+'5N inverse'!$A$18*$C1126/Setup!$B$17+INDEX('5N inverse'!$A$18:$Y$18,1,'5N mesh'!$B$7+1)*Setup!$B$22</f>
        <v>0</v>
      </c>
      <c r="U1126" s="0" t="n">
        <f aca="false">SUMPRODUCT('5N inverse'!$A$19:$Y$19,'5N mesh'!$B$37:$Z$37,$E1125:$AC1125)+'5N inverse'!$A$19*$C1126/Setup!$B$17+INDEX('5N inverse'!$A$19:$Y$19,1,'5N mesh'!$B$7+1)*Setup!$B$22</f>
        <v>0</v>
      </c>
      <c r="V1126" s="0" t="n">
        <f aca="false">SUMPRODUCT('5N inverse'!$A$20:$Y$20,'5N mesh'!$B$37:$Z$37,$E1125:$AC1125)+'5N inverse'!$A$20*$C1126/Setup!$B$17+INDEX('5N inverse'!$A$20:$Y$20,1,'5N mesh'!$B$7+1)*Setup!$B$22</f>
        <v>0</v>
      </c>
      <c r="W1126" s="0" t="n">
        <f aca="false">SUMPRODUCT('5N inverse'!$A$21:$Y$21,'5N mesh'!$B$37:$Z$37,$E1125:$AC1125)+'5N inverse'!$A$21*$C1126/Setup!$B$17+INDEX('5N inverse'!$A$21:$Y$21,1,'5N mesh'!$B$7+1)*Setup!$B$22</f>
        <v>0</v>
      </c>
      <c r="X1126" s="0" t="n">
        <f aca="false">SUMPRODUCT('5N inverse'!$A$22:$Y$22,'5N mesh'!$B$37:$Z$37,$E1125:$AC1125)+'5N inverse'!$A$22*$C1126/Setup!$B$17+INDEX('5N inverse'!$A$22:$Y$22,1,'5N mesh'!$B$7+1)*Setup!$B$22</f>
        <v>0</v>
      </c>
      <c r="Y1126" s="0" t="n">
        <f aca="false">SUMPRODUCT('5N inverse'!$A$23:$Y$23,'5N mesh'!$B$37:$Z$37,$E1125:$AC1125)+'5N inverse'!$A$23*$C1126/Setup!$B$17+INDEX('5N inverse'!$A$23:$Y$23,1,'5N mesh'!$B$7+1)*Setup!$B$22</f>
        <v>0</v>
      </c>
      <c r="Z1126" s="0" t="n">
        <f aca="false">SUMPRODUCT('5N inverse'!$A$24:$Y$24,'5N mesh'!$B$37:$Z$37,$E1125:$AC1125)+'5N inverse'!$A$24*$C1126/Setup!$B$17+INDEX('5N inverse'!$A$24:$Y$24,1,'5N mesh'!$B$7+1)*Setup!$B$22</f>
        <v>0</v>
      </c>
      <c r="AA1126" s="0" t="n">
        <f aca="false">SUMPRODUCT('5N inverse'!$A$25:$Y$25,'5N mesh'!$B$37:$Z$37,$E1125:$AC1125)+'5N inverse'!$A$25*$C1126/Setup!$B$17+INDEX('5N inverse'!$A$25:$Y$25,1,'5N mesh'!$B$7+1)*Setup!$B$22</f>
        <v>0</v>
      </c>
      <c r="AB1126" s="0" t="n">
        <f aca="false">SUMPRODUCT('5N inverse'!$A$26:$Y$26,'5N mesh'!$B$37:$Z$37,$E1125:$AC1125)+'5N inverse'!$A$26*$C1126/Setup!$B$17+INDEX('5N inverse'!$A$26:$Y$26,1,'5N mesh'!$B$7+1)*Setup!$B$22</f>
        <v>0</v>
      </c>
      <c r="AC1126" s="0" t="n">
        <f aca="false">SUMPRODUCT('5N inverse'!$A$27:$Y$27,'5N mesh'!$B$37:$Z$37,$E1125:$AC1125)+'5N inverse'!$A$27*$C1126/Setup!$B$17+INDEX('5N inverse'!$A$27:$Y$27,1,'5N mesh'!$B$7+1)*Setup!$B$22</f>
        <v>0</v>
      </c>
    </row>
    <row r="1127" customFormat="false" ht="15" hidden="false" customHeight="false" outlineLevel="0" collapsed="false">
      <c r="A1127" s="0" t="n">
        <v>1122</v>
      </c>
      <c r="B1127" s="0" t="n">
        <f aca="false">A1127*Setup!$B$11/3600</f>
        <v>93.5</v>
      </c>
      <c r="C1127" s="0" t="n">
        <f aca="false">Setup!$B$7+Setup!$B$8*COS(2*PI()*(B1127-Setup!$B$9)/24)</f>
        <v>24.5221047688802</v>
      </c>
      <c r="D1127" s="0" t="n">
        <f aca="false">(C1127-E1127)/Setup!$B$17</f>
        <v>-8.3504877103984</v>
      </c>
      <c r="E1127" s="0" t="n">
        <f aca="false">SUMPRODUCT('5N inverse'!$A$3:$Y$3,'5N mesh'!$B$37:$Z$37,$E1126:$AC1126)+'5N inverse'!$A$3*$C1127/Setup!$B$17+INDEX('5N inverse'!$A$3:$Y$3,1,'5N mesh'!$B$7+1)*Setup!$B$22</f>
        <v>25.607668171232</v>
      </c>
      <c r="F1127" s="0" t="n">
        <f aca="false">SUMPRODUCT('5N inverse'!$A$4:$Y$4,'5N mesh'!$B$37:$Z$37,$E1126:$AC1126)+'5N inverse'!$A$4*$C1127/Setup!$B$17+INDEX('5N inverse'!$A$4:$Y$4,1,'5N mesh'!$B$7+1)*Setup!$B$22</f>
        <v>23.8546871633711</v>
      </c>
      <c r="G1127" s="0" t="n">
        <f aca="false">SUMPRODUCT('5N inverse'!$A$5:$Y$5,'5N mesh'!$B$37:$Z$37,$E1126:$AC1126)+'5N inverse'!$A$5*$C1127/Setup!$B$17+INDEX('5N inverse'!$A$5:$Y$5,1,'5N mesh'!$B$7+1)*Setup!$B$22</f>
        <v>20.3487251476493</v>
      </c>
      <c r="H1127" s="0" t="n">
        <f aca="false">SUMPRODUCT('5N inverse'!$A$6:$Y$6,'5N mesh'!$B$37:$Z$37,$E1126:$AC1126)+'5N inverse'!$A$6*$C1127/Setup!$B$17+INDEX('5N inverse'!$A$6:$Y$6,1,'5N mesh'!$B$7+1)*Setup!$B$22</f>
        <v>16.8427631319275</v>
      </c>
      <c r="I1127" s="0" t="n">
        <f aca="false">SUMPRODUCT('5N inverse'!$A$7:$Y$7,'5N mesh'!$B$37:$Z$37,$E1126:$AC1126)+'5N inverse'!$A$7*$C1127/Setup!$B$17+INDEX('5N inverse'!$A$7:$Y$7,1,'5N mesh'!$B$7+1)*Setup!$B$22</f>
        <v>15.0897821240667</v>
      </c>
      <c r="J1127" s="0" t="n">
        <f aca="false">SUMPRODUCT('5N inverse'!$A$8:$Y$8,'5N mesh'!$B$37:$Z$37,$E1126:$AC1126)+'5N inverse'!$A$8*$C1127/Setup!$B$17+INDEX('5N inverse'!$A$8:$Y$8,1,'5N mesh'!$B$7+1)*Setup!$B$22</f>
        <v>0</v>
      </c>
      <c r="K1127" s="0" t="n">
        <f aca="false">SUMPRODUCT('5N inverse'!$A$9:$Y$9,'5N mesh'!$B$37:$Z$37,$E1126:$AC1126)+'5N inverse'!$A$9*$C1127/Setup!$B$17+INDEX('5N inverse'!$A$9:$Y$9,1,'5N mesh'!$B$7+1)*Setup!$B$22</f>
        <v>0</v>
      </c>
      <c r="L1127" s="0" t="n">
        <f aca="false">SUMPRODUCT('5N inverse'!$A$10:$Y$10,'5N mesh'!$B$37:$Z$37,$E1126:$AC1126)+'5N inverse'!$A$10*$C1127/Setup!$B$17+INDEX('5N inverse'!$A$10:$Y$10,1,'5N mesh'!$B$7+1)*Setup!$B$22</f>
        <v>0</v>
      </c>
      <c r="M1127" s="0" t="n">
        <f aca="false">SUMPRODUCT('5N inverse'!$A$11:$Y$11,'5N mesh'!$B$37:$Z$37,$E1126:$AC1126)+'5N inverse'!$A$11*$C1127/Setup!$B$17+INDEX('5N inverse'!$A$11:$Y$11,1,'5N mesh'!$B$7+1)*Setup!$B$22</f>
        <v>0</v>
      </c>
      <c r="N1127" s="0" t="n">
        <f aca="false">SUMPRODUCT('5N inverse'!$A$12:$Y$12,'5N mesh'!$B$37:$Z$37,$E1126:$AC1126)+'5N inverse'!$A$12*$C1127/Setup!$B$17+INDEX('5N inverse'!$A$12:$Y$12,1,'5N mesh'!$B$7+1)*Setup!$B$22</f>
        <v>0</v>
      </c>
      <c r="O1127" s="0" t="n">
        <f aca="false">SUMPRODUCT('5N inverse'!$A$13:$Y$13,'5N mesh'!$B$37:$Z$37,$E1126:$AC1126)+'5N inverse'!$A$13*$C1127/Setup!$B$17+INDEX('5N inverse'!$A$13:$Y$13,1,'5N mesh'!$B$7+1)*Setup!$B$22</f>
        <v>0</v>
      </c>
      <c r="P1127" s="0" t="n">
        <f aca="false">SUMPRODUCT('5N inverse'!$A$14:$Y$14,'5N mesh'!$B$37:$Z$37,$E1126:$AC1126)+'5N inverse'!$A$14*$C1127/Setup!$B$17+INDEX('5N inverse'!$A$14:$Y$14,1,'5N mesh'!$B$7+1)*Setup!$B$22</f>
        <v>0</v>
      </c>
      <c r="Q1127" s="0" t="n">
        <f aca="false">SUMPRODUCT('5N inverse'!$A$15:$Y$15,'5N mesh'!$B$37:$Z$37,$E1126:$AC1126)+'5N inverse'!$A$15*$C1127/Setup!$B$17+INDEX('5N inverse'!$A$15:$Y$15,1,'5N mesh'!$B$7+1)*Setup!$B$22</f>
        <v>0</v>
      </c>
      <c r="R1127" s="0" t="n">
        <f aca="false">SUMPRODUCT('5N inverse'!$A$16:$Y$16,'5N mesh'!$B$37:$Z$37,$E1126:$AC1126)+'5N inverse'!$A$16*$C1127/Setup!$B$17+INDEX('5N inverse'!$A$16:$Y$16,1,'5N mesh'!$B$7+1)*Setup!$B$22</f>
        <v>0</v>
      </c>
      <c r="S1127" s="0" t="n">
        <f aca="false">SUMPRODUCT('5N inverse'!$A$17:$Y$17,'5N mesh'!$B$37:$Z$37,$E1126:$AC1126)+'5N inverse'!$A$17*$C1127/Setup!$B$17+INDEX('5N inverse'!$A$17:$Y$17,1,'5N mesh'!$B$7+1)*Setup!$B$22</f>
        <v>0</v>
      </c>
      <c r="T1127" s="0" t="n">
        <f aca="false">SUMPRODUCT('5N inverse'!$A$18:$Y$18,'5N mesh'!$B$37:$Z$37,$E1126:$AC1126)+'5N inverse'!$A$18*$C1127/Setup!$B$17+INDEX('5N inverse'!$A$18:$Y$18,1,'5N mesh'!$B$7+1)*Setup!$B$22</f>
        <v>0</v>
      </c>
      <c r="U1127" s="0" t="n">
        <f aca="false">SUMPRODUCT('5N inverse'!$A$19:$Y$19,'5N mesh'!$B$37:$Z$37,$E1126:$AC1126)+'5N inverse'!$A$19*$C1127/Setup!$B$17+INDEX('5N inverse'!$A$19:$Y$19,1,'5N mesh'!$B$7+1)*Setup!$B$22</f>
        <v>0</v>
      </c>
      <c r="V1127" s="0" t="n">
        <f aca="false">SUMPRODUCT('5N inverse'!$A$20:$Y$20,'5N mesh'!$B$37:$Z$37,$E1126:$AC1126)+'5N inverse'!$A$20*$C1127/Setup!$B$17+INDEX('5N inverse'!$A$20:$Y$20,1,'5N mesh'!$B$7+1)*Setup!$B$22</f>
        <v>0</v>
      </c>
      <c r="W1127" s="0" t="n">
        <f aca="false">SUMPRODUCT('5N inverse'!$A$21:$Y$21,'5N mesh'!$B$37:$Z$37,$E1126:$AC1126)+'5N inverse'!$A$21*$C1127/Setup!$B$17+INDEX('5N inverse'!$A$21:$Y$21,1,'5N mesh'!$B$7+1)*Setup!$B$22</f>
        <v>0</v>
      </c>
      <c r="X1127" s="0" t="n">
        <f aca="false">SUMPRODUCT('5N inverse'!$A$22:$Y$22,'5N mesh'!$B$37:$Z$37,$E1126:$AC1126)+'5N inverse'!$A$22*$C1127/Setup!$B$17+INDEX('5N inverse'!$A$22:$Y$22,1,'5N mesh'!$B$7+1)*Setup!$B$22</f>
        <v>0</v>
      </c>
      <c r="Y1127" s="0" t="n">
        <f aca="false">SUMPRODUCT('5N inverse'!$A$23:$Y$23,'5N mesh'!$B$37:$Z$37,$E1126:$AC1126)+'5N inverse'!$A$23*$C1127/Setup!$B$17+INDEX('5N inverse'!$A$23:$Y$23,1,'5N mesh'!$B$7+1)*Setup!$B$22</f>
        <v>0</v>
      </c>
      <c r="Z1127" s="0" t="n">
        <f aca="false">SUMPRODUCT('5N inverse'!$A$24:$Y$24,'5N mesh'!$B$37:$Z$37,$E1126:$AC1126)+'5N inverse'!$A$24*$C1127/Setup!$B$17+INDEX('5N inverse'!$A$24:$Y$24,1,'5N mesh'!$B$7+1)*Setup!$B$22</f>
        <v>0</v>
      </c>
      <c r="AA1127" s="0" t="n">
        <f aca="false">SUMPRODUCT('5N inverse'!$A$25:$Y$25,'5N mesh'!$B$37:$Z$37,$E1126:$AC1126)+'5N inverse'!$A$25*$C1127/Setup!$B$17+INDEX('5N inverse'!$A$25:$Y$25,1,'5N mesh'!$B$7+1)*Setup!$B$22</f>
        <v>0</v>
      </c>
      <c r="AB1127" s="0" t="n">
        <f aca="false">SUMPRODUCT('5N inverse'!$A$26:$Y$26,'5N mesh'!$B$37:$Z$37,$E1126:$AC1126)+'5N inverse'!$A$26*$C1127/Setup!$B$17+INDEX('5N inverse'!$A$26:$Y$26,1,'5N mesh'!$B$7+1)*Setup!$B$22</f>
        <v>0</v>
      </c>
      <c r="AC1127" s="0" t="n">
        <f aca="false">SUMPRODUCT('5N inverse'!$A$27:$Y$27,'5N mesh'!$B$37:$Z$37,$E1126:$AC1126)+'5N inverse'!$A$27*$C1127/Setup!$B$17+INDEX('5N inverse'!$A$27:$Y$27,1,'5N mesh'!$B$7+1)*Setup!$B$22</f>
        <v>0</v>
      </c>
    </row>
    <row r="1128" customFormat="false" ht="15" hidden="false" customHeight="false" outlineLevel="0" collapsed="false">
      <c r="A1128" s="0" t="n">
        <v>1123</v>
      </c>
      <c r="B1128" s="0" t="n">
        <f aca="false">A1128*Setup!$B$11/3600</f>
        <v>93.5833333333333</v>
      </c>
      <c r="C1128" s="0" t="n">
        <f aca="false">Setup!$B$7+Setup!$B$8*COS(2*PI()*(B1128-Setup!$B$9)/24)</f>
        <v>24.4354674994079</v>
      </c>
      <c r="D1128" s="0" t="n">
        <f aca="false">(C1128-E1128)/Setup!$B$17</f>
        <v>-8.87115249602421</v>
      </c>
      <c r="E1128" s="0" t="n">
        <f aca="false">SUMPRODUCT('5N inverse'!$A$3:$Y$3,'5N mesh'!$B$37:$Z$37,$E1127:$AC1127)+'5N inverse'!$A$3*$C1128/Setup!$B$17+INDEX('5N inverse'!$A$3:$Y$3,1,'5N mesh'!$B$7+1)*Setup!$B$22</f>
        <v>25.588717323891</v>
      </c>
      <c r="F1128" s="0" t="n">
        <f aca="false">SUMPRODUCT('5N inverse'!$A$4:$Y$4,'5N mesh'!$B$37:$Z$37,$E1127:$AC1127)+'5N inverse'!$A$4*$C1128/Setup!$B$17+INDEX('5N inverse'!$A$4:$Y$4,1,'5N mesh'!$B$7+1)*Setup!$B$22</f>
        <v>23.8388962727898</v>
      </c>
      <c r="G1128" s="0" t="n">
        <f aca="false">SUMPRODUCT('5N inverse'!$A$5:$Y$5,'5N mesh'!$B$37:$Z$37,$E1127:$AC1127)+'5N inverse'!$A$5*$C1128/Setup!$B$17+INDEX('5N inverse'!$A$5:$Y$5,1,'5N mesh'!$B$7+1)*Setup!$B$22</f>
        <v>20.3392541705873</v>
      </c>
      <c r="H1128" s="0" t="n">
        <f aca="false">SUMPRODUCT('5N inverse'!$A$6:$Y$6,'5N mesh'!$B$37:$Z$37,$E1127:$AC1127)+'5N inverse'!$A$6*$C1128/Setup!$B$17+INDEX('5N inverse'!$A$6:$Y$6,1,'5N mesh'!$B$7+1)*Setup!$B$22</f>
        <v>16.8396120683848</v>
      </c>
      <c r="I1128" s="0" t="n">
        <f aca="false">SUMPRODUCT('5N inverse'!$A$7:$Y$7,'5N mesh'!$B$37:$Z$37,$E1127:$AC1127)+'5N inverse'!$A$7*$C1128/Setup!$B$17+INDEX('5N inverse'!$A$7:$Y$7,1,'5N mesh'!$B$7+1)*Setup!$B$22</f>
        <v>15.0897910172835</v>
      </c>
      <c r="J1128" s="0" t="n">
        <f aca="false">SUMPRODUCT('5N inverse'!$A$8:$Y$8,'5N mesh'!$B$37:$Z$37,$E1127:$AC1127)+'5N inverse'!$A$8*$C1128/Setup!$B$17+INDEX('5N inverse'!$A$8:$Y$8,1,'5N mesh'!$B$7+1)*Setup!$B$22</f>
        <v>0</v>
      </c>
      <c r="K1128" s="0" t="n">
        <f aca="false">SUMPRODUCT('5N inverse'!$A$9:$Y$9,'5N mesh'!$B$37:$Z$37,$E1127:$AC1127)+'5N inverse'!$A$9*$C1128/Setup!$B$17+INDEX('5N inverse'!$A$9:$Y$9,1,'5N mesh'!$B$7+1)*Setup!$B$22</f>
        <v>0</v>
      </c>
      <c r="L1128" s="0" t="n">
        <f aca="false">SUMPRODUCT('5N inverse'!$A$10:$Y$10,'5N mesh'!$B$37:$Z$37,$E1127:$AC1127)+'5N inverse'!$A$10*$C1128/Setup!$B$17+INDEX('5N inverse'!$A$10:$Y$10,1,'5N mesh'!$B$7+1)*Setup!$B$22</f>
        <v>0</v>
      </c>
      <c r="M1128" s="0" t="n">
        <f aca="false">SUMPRODUCT('5N inverse'!$A$11:$Y$11,'5N mesh'!$B$37:$Z$37,$E1127:$AC1127)+'5N inverse'!$A$11*$C1128/Setup!$B$17+INDEX('5N inverse'!$A$11:$Y$11,1,'5N mesh'!$B$7+1)*Setup!$B$22</f>
        <v>0</v>
      </c>
      <c r="N1128" s="0" t="n">
        <f aca="false">SUMPRODUCT('5N inverse'!$A$12:$Y$12,'5N mesh'!$B$37:$Z$37,$E1127:$AC1127)+'5N inverse'!$A$12*$C1128/Setup!$B$17+INDEX('5N inverse'!$A$12:$Y$12,1,'5N mesh'!$B$7+1)*Setup!$B$22</f>
        <v>0</v>
      </c>
      <c r="O1128" s="0" t="n">
        <f aca="false">SUMPRODUCT('5N inverse'!$A$13:$Y$13,'5N mesh'!$B$37:$Z$37,$E1127:$AC1127)+'5N inverse'!$A$13*$C1128/Setup!$B$17+INDEX('5N inverse'!$A$13:$Y$13,1,'5N mesh'!$B$7+1)*Setup!$B$22</f>
        <v>0</v>
      </c>
      <c r="P1128" s="0" t="n">
        <f aca="false">SUMPRODUCT('5N inverse'!$A$14:$Y$14,'5N mesh'!$B$37:$Z$37,$E1127:$AC1127)+'5N inverse'!$A$14*$C1128/Setup!$B$17+INDEX('5N inverse'!$A$14:$Y$14,1,'5N mesh'!$B$7+1)*Setup!$B$22</f>
        <v>0</v>
      </c>
      <c r="Q1128" s="0" t="n">
        <f aca="false">SUMPRODUCT('5N inverse'!$A$15:$Y$15,'5N mesh'!$B$37:$Z$37,$E1127:$AC1127)+'5N inverse'!$A$15*$C1128/Setup!$B$17+INDEX('5N inverse'!$A$15:$Y$15,1,'5N mesh'!$B$7+1)*Setup!$B$22</f>
        <v>0</v>
      </c>
      <c r="R1128" s="0" t="n">
        <f aca="false">SUMPRODUCT('5N inverse'!$A$16:$Y$16,'5N mesh'!$B$37:$Z$37,$E1127:$AC1127)+'5N inverse'!$A$16*$C1128/Setup!$B$17+INDEX('5N inverse'!$A$16:$Y$16,1,'5N mesh'!$B$7+1)*Setup!$B$22</f>
        <v>0</v>
      </c>
      <c r="S1128" s="0" t="n">
        <f aca="false">SUMPRODUCT('5N inverse'!$A$17:$Y$17,'5N mesh'!$B$37:$Z$37,$E1127:$AC1127)+'5N inverse'!$A$17*$C1128/Setup!$B$17+INDEX('5N inverse'!$A$17:$Y$17,1,'5N mesh'!$B$7+1)*Setup!$B$22</f>
        <v>0</v>
      </c>
      <c r="T1128" s="0" t="n">
        <f aca="false">SUMPRODUCT('5N inverse'!$A$18:$Y$18,'5N mesh'!$B$37:$Z$37,$E1127:$AC1127)+'5N inverse'!$A$18*$C1128/Setup!$B$17+INDEX('5N inverse'!$A$18:$Y$18,1,'5N mesh'!$B$7+1)*Setup!$B$22</f>
        <v>0</v>
      </c>
      <c r="U1128" s="0" t="n">
        <f aca="false">SUMPRODUCT('5N inverse'!$A$19:$Y$19,'5N mesh'!$B$37:$Z$37,$E1127:$AC1127)+'5N inverse'!$A$19*$C1128/Setup!$B$17+INDEX('5N inverse'!$A$19:$Y$19,1,'5N mesh'!$B$7+1)*Setup!$B$22</f>
        <v>0</v>
      </c>
      <c r="V1128" s="0" t="n">
        <f aca="false">SUMPRODUCT('5N inverse'!$A$20:$Y$20,'5N mesh'!$B$37:$Z$37,$E1127:$AC1127)+'5N inverse'!$A$20*$C1128/Setup!$B$17+INDEX('5N inverse'!$A$20:$Y$20,1,'5N mesh'!$B$7+1)*Setup!$B$22</f>
        <v>0</v>
      </c>
      <c r="W1128" s="0" t="n">
        <f aca="false">SUMPRODUCT('5N inverse'!$A$21:$Y$21,'5N mesh'!$B$37:$Z$37,$E1127:$AC1127)+'5N inverse'!$A$21*$C1128/Setup!$B$17+INDEX('5N inverse'!$A$21:$Y$21,1,'5N mesh'!$B$7+1)*Setup!$B$22</f>
        <v>0</v>
      </c>
      <c r="X1128" s="0" t="n">
        <f aca="false">SUMPRODUCT('5N inverse'!$A$22:$Y$22,'5N mesh'!$B$37:$Z$37,$E1127:$AC1127)+'5N inverse'!$A$22*$C1128/Setup!$B$17+INDEX('5N inverse'!$A$22:$Y$22,1,'5N mesh'!$B$7+1)*Setup!$B$22</f>
        <v>0</v>
      </c>
      <c r="Y1128" s="0" t="n">
        <f aca="false">SUMPRODUCT('5N inverse'!$A$23:$Y$23,'5N mesh'!$B$37:$Z$37,$E1127:$AC1127)+'5N inverse'!$A$23*$C1128/Setup!$B$17+INDEX('5N inverse'!$A$23:$Y$23,1,'5N mesh'!$B$7+1)*Setup!$B$22</f>
        <v>0</v>
      </c>
      <c r="Z1128" s="0" t="n">
        <f aca="false">SUMPRODUCT('5N inverse'!$A$24:$Y$24,'5N mesh'!$B$37:$Z$37,$E1127:$AC1127)+'5N inverse'!$A$24*$C1128/Setup!$B$17+INDEX('5N inverse'!$A$24:$Y$24,1,'5N mesh'!$B$7+1)*Setup!$B$22</f>
        <v>0</v>
      </c>
      <c r="AA1128" s="0" t="n">
        <f aca="false">SUMPRODUCT('5N inverse'!$A$25:$Y$25,'5N mesh'!$B$37:$Z$37,$E1127:$AC1127)+'5N inverse'!$A$25*$C1128/Setup!$B$17+INDEX('5N inverse'!$A$25:$Y$25,1,'5N mesh'!$B$7+1)*Setup!$B$22</f>
        <v>0</v>
      </c>
      <c r="AB1128" s="0" t="n">
        <f aca="false">SUMPRODUCT('5N inverse'!$A$26:$Y$26,'5N mesh'!$B$37:$Z$37,$E1127:$AC1127)+'5N inverse'!$A$26*$C1128/Setup!$B$17+INDEX('5N inverse'!$A$26:$Y$26,1,'5N mesh'!$B$7+1)*Setup!$B$22</f>
        <v>0</v>
      </c>
      <c r="AC1128" s="0" t="n">
        <f aca="false">SUMPRODUCT('5N inverse'!$A$27:$Y$27,'5N mesh'!$B$37:$Z$37,$E1127:$AC1127)+'5N inverse'!$A$27*$C1128/Setup!$B$17+INDEX('5N inverse'!$A$27:$Y$27,1,'5N mesh'!$B$7+1)*Setup!$B$22</f>
        <v>0</v>
      </c>
    </row>
    <row r="1129" customFormat="false" ht="15" hidden="false" customHeight="false" outlineLevel="0" collapsed="false">
      <c r="A1129" s="0" t="n">
        <v>1124</v>
      </c>
      <c r="B1129" s="0" t="n">
        <f aca="false">A1129*Setup!$B$11/3600</f>
        <v>93.6666666666667</v>
      </c>
      <c r="C1129" s="0" t="n">
        <f aca="false">Setup!$B$7+Setup!$B$8*COS(2*PI()*(B1129-Setup!$B$9)/24)</f>
        <v>24.3486229709906</v>
      </c>
      <c r="D1129" s="0" t="n">
        <f aca="false">(C1129-E1129)/Setup!$B$17</f>
        <v>-9.38670936062073</v>
      </c>
      <c r="E1129" s="0" t="n">
        <f aca="false">SUMPRODUCT('5N inverse'!$A$3:$Y$3,'5N mesh'!$B$37:$Z$37,$E1128:$AC1128)+'5N inverse'!$A$3*$C1129/Setup!$B$17+INDEX('5N inverse'!$A$3:$Y$3,1,'5N mesh'!$B$7+1)*Setup!$B$22</f>
        <v>25.5688951878713</v>
      </c>
      <c r="F1129" s="0" t="n">
        <f aca="false">SUMPRODUCT('5N inverse'!$A$4:$Y$4,'5N mesh'!$B$37:$Z$37,$E1128:$AC1128)+'5N inverse'!$A$4*$C1129/Setup!$B$17+INDEX('5N inverse'!$A$4:$Y$4,1,'5N mesh'!$B$7+1)*Setup!$B$22</f>
        <v>23.822378090485</v>
      </c>
      <c r="G1129" s="0" t="n">
        <f aca="false">SUMPRODUCT('5N inverse'!$A$5:$Y$5,'5N mesh'!$B$37:$Z$37,$E1128:$AC1128)+'5N inverse'!$A$5*$C1129/Setup!$B$17+INDEX('5N inverse'!$A$5:$Y$5,1,'5N mesh'!$B$7+1)*Setup!$B$22</f>
        <v>20.3293438957123</v>
      </c>
      <c r="H1129" s="0" t="n">
        <f aca="false">SUMPRODUCT('5N inverse'!$A$6:$Y$6,'5N mesh'!$B$37:$Z$37,$E1128:$AC1128)+'5N inverse'!$A$6*$C1129/Setup!$B$17+INDEX('5N inverse'!$A$6:$Y$6,1,'5N mesh'!$B$7+1)*Setup!$B$22</f>
        <v>16.8363097009397</v>
      </c>
      <c r="I1129" s="0" t="n">
        <f aca="false">SUMPRODUCT('5N inverse'!$A$7:$Y$7,'5N mesh'!$B$37:$Z$37,$E1128:$AC1128)+'5N inverse'!$A$7*$C1129/Setup!$B$17+INDEX('5N inverse'!$A$7:$Y$7,1,'5N mesh'!$B$7+1)*Setup!$B$22</f>
        <v>15.0897926035533</v>
      </c>
      <c r="J1129" s="0" t="n">
        <f aca="false">SUMPRODUCT('5N inverse'!$A$8:$Y$8,'5N mesh'!$B$37:$Z$37,$E1128:$AC1128)+'5N inverse'!$A$8*$C1129/Setup!$B$17+INDEX('5N inverse'!$A$8:$Y$8,1,'5N mesh'!$B$7+1)*Setup!$B$22</f>
        <v>0</v>
      </c>
      <c r="K1129" s="0" t="n">
        <f aca="false">SUMPRODUCT('5N inverse'!$A$9:$Y$9,'5N mesh'!$B$37:$Z$37,$E1128:$AC1128)+'5N inverse'!$A$9*$C1129/Setup!$B$17+INDEX('5N inverse'!$A$9:$Y$9,1,'5N mesh'!$B$7+1)*Setup!$B$22</f>
        <v>0</v>
      </c>
      <c r="L1129" s="0" t="n">
        <f aca="false">SUMPRODUCT('5N inverse'!$A$10:$Y$10,'5N mesh'!$B$37:$Z$37,$E1128:$AC1128)+'5N inverse'!$A$10*$C1129/Setup!$B$17+INDEX('5N inverse'!$A$10:$Y$10,1,'5N mesh'!$B$7+1)*Setup!$B$22</f>
        <v>0</v>
      </c>
      <c r="M1129" s="0" t="n">
        <f aca="false">SUMPRODUCT('5N inverse'!$A$11:$Y$11,'5N mesh'!$B$37:$Z$37,$E1128:$AC1128)+'5N inverse'!$A$11*$C1129/Setup!$B$17+INDEX('5N inverse'!$A$11:$Y$11,1,'5N mesh'!$B$7+1)*Setup!$B$22</f>
        <v>0</v>
      </c>
      <c r="N1129" s="0" t="n">
        <f aca="false">SUMPRODUCT('5N inverse'!$A$12:$Y$12,'5N mesh'!$B$37:$Z$37,$E1128:$AC1128)+'5N inverse'!$A$12*$C1129/Setup!$B$17+INDEX('5N inverse'!$A$12:$Y$12,1,'5N mesh'!$B$7+1)*Setup!$B$22</f>
        <v>0</v>
      </c>
      <c r="O1129" s="0" t="n">
        <f aca="false">SUMPRODUCT('5N inverse'!$A$13:$Y$13,'5N mesh'!$B$37:$Z$37,$E1128:$AC1128)+'5N inverse'!$A$13*$C1129/Setup!$B$17+INDEX('5N inverse'!$A$13:$Y$13,1,'5N mesh'!$B$7+1)*Setup!$B$22</f>
        <v>0</v>
      </c>
      <c r="P1129" s="0" t="n">
        <f aca="false">SUMPRODUCT('5N inverse'!$A$14:$Y$14,'5N mesh'!$B$37:$Z$37,$E1128:$AC1128)+'5N inverse'!$A$14*$C1129/Setup!$B$17+INDEX('5N inverse'!$A$14:$Y$14,1,'5N mesh'!$B$7+1)*Setup!$B$22</f>
        <v>0</v>
      </c>
      <c r="Q1129" s="0" t="n">
        <f aca="false">SUMPRODUCT('5N inverse'!$A$15:$Y$15,'5N mesh'!$B$37:$Z$37,$E1128:$AC1128)+'5N inverse'!$A$15*$C1129/Setup!$B$17+INDEX('5N inverse'!$A$15:$Y$15,1,'5N mesh'!$B$7+1)*Setup!$B$22</f>
        <v>0</v>
      </c>
      <c r="R1129" s="0" t="n">
        <f aca="false">SUMPRODUCT('5N inverse'!$A$16:$Y$16,'5N mesh'!$B$37:$Z$37,$E1128:$AC1128)+'5N inverse'!$A$16*$C1129/Setup!$B$17+INDEX('5N inverse'!$A$16:$Y$16,1,'5N mesh'!$B$7+1)*Setup!$B$22</f>
        <v>0</v>
      </c>
      <c r="S1129" s="0" t="n">
        <f aca="false">SUMPRODUCT('5N inverse'!$A$17:$Y$17,'5N mesh'!$B$37:$Z$37,$E1128:$AC1128)+'5N inverse'!$A$17*$C1129/Setup!$B$17+INDEX('5N inverse'!$A$17:$Y$17,1,'5N mesh'!$B$7+1)*Setup!$B$22</f>
        <v>0</v>
      </c>
      <c r="T1129" s="0" t="n">
        <f aca="false">SUMPRODUCT('5N inverse'!$A$18:$Y$18,'5N mesh'!$B$37:$Z$37,$E1128:$AC1128)+'5N inverse'!$A$18*$C1129/Setup!$B$17+INDEX('5N inverse'!$A$18:$Y$18,1,'5N mesh'!$B$7+1)*Setup!$B$22</f>
        <v>0</v>
      </c>
      <c r="U1129" s="0" t="n">
        <f aca="false">SUMPRODUCT('5N inverse'!$A$19:$Y$19,'5N mesh'!$B$37:$Z$37,$E1128:$AC1128)+'5N inverse'!$A$19*$C1129/Setup!$B$17+INDEX('5N inverse'!$A$19:$Y$19,1,'5N mesh'!$B$7+1)*Setup!$B$22</f>
        <v>0</v>
      </c>
      <c r="V1129" s="0" t="n">
        <f aca="false">SUMPRODUCT('5N inverse'!$A$20:$Y$20,'5N mesh'!$B$37:$Z$37,$E1128:$AC1128)+'5N inverse'!$A$20*$C1129/Setup!$B$17+INDEX('5N inverse'!$A$20:$Y$20,1,'5N mesh'!$B$7+1)*Setup!$B$22</f>
        <v>0</v>
      </c>
      <c r="W1129" s="0" t="n">
        <f aca="false">SUMPRODUCT('5N inverse'!$A$21:$Y$21,'5N mesh'!$B$37:$Z$37,$E1128:$AC1128)+'5N inverse'!$A$21*$C1129/Setup!$B$17+INDEX('5N inverse'!$A$21:$Y$21,1,'5N mesh'!$B$7+1)*Setup!$B$22</f>
        <v>0</v>
      </c>
      <c r="X1129" s="0" t="n">
        <f aca="false">SUMPRODUCT('5N inverse'!$A$22:$Y$22,'5N mesh'!$B$37:$Z$37,$E1128:$AC1128)+'5N inverse'!$A$22*$C1129/Setup!$B$17+INDEX('5N inverse'!$A$22:$Y$22,1,'5N mesh'!$B$7+1)*Setup!$B$22</f>
        <v>0</v>
      </c>
      <c r="Y1129" s="0" t="n">
        <f aca="false">SUMPRODUCT('5N inverse'!$A$23:$Y$23,'5N mesh'!$B$37:$Z$37,$E1128:$AC1128)+'5N inverse'!$A$23*$C1129/Setup!$B$17+INDEX('5N inverse'!$A$23:$Y$23,1,'5N mesh'!$B$7+1)*Setup!$B$22</f>
        <v>0</v>
      </c>
      <c r="Z1129" s="0" t="n">
        <f aca="false">SUMPRODUCT('5N inverse'!$A$24:$Y$24,'5N mesh'!$B$37:$Z$37,$E1128:$AC1128)+'5N inverse'!$A$24*$C1129/Setup!$B$17+INDEX('5N inverse'!$A$24:$Y$24,1,'5N mesh'!$B$7+1)*Setup!$B$22</f>
        <v>0</v>
      </c>
      <c r="AA1129" s="0" t="n">
        <f aca="false">SUMPRODUCT('5N inverse'!$A$25:$Y$25,'5N mesh'!$B$37:$Z$37,$E1128:$AC1128)+'5N inverse'!$A$25*$C1129/Setup!$B$17+INDEX('5N inverse'!$A$25:$Y$25,1,'5N mesh'!$B$7+1)*Setup!$B$22</f>
        <v>0</v>
      </c>
      <c r="AB1129" s="0" t="n">
        <f aca="false">SUMPRODUCT('5N inverse'!$A$26:$Y$26,'5N mesh'!$B$37:$Z$37,$E1128:$AC1128)+'5N inverse'!$A$26*$C1129/Setup!$B$17+INDEX('5N inverse'!$A$26:$Y$26,1,'5N mesh'!$B$7+1)*Setup!$B$22</f>
        <v>0</v>
      </c>
      <c r="AC1129" s="0" t="n">
        <f aca="false">SUMPRODUCT('5N inverse'!$A$27:$Y$27,'5N mesh'!$B$37:$Z$37,$E1128:$AC1128)+'5N inverse'!$A$27*$C1129/Setup!$B$17+INDEX('5N inverse'!$A$27:$Y$27,1,'5N mesh'!$B$7+1)*Setup!$B$22</f>
        <v>0</v>
      </c>
    </row>
    <row r="1130" customFormat="false" ht="15" hidden="false" customHeight="false" outlineLevel="0" collapsed="false">
      <c r="A1130" s="0" t="n">
        <v>1125</v>
      </c>
      <c r="B1130" s="0" t="n">
        <f aca="false">A1130*Setup!$B$11/3600</f>
        <v>93.75</v>
      </c>
      <c r="C1130" s="0" t="n">
        <f aca="false">Setup!$B$7+Setup!$B$8*COS(2*PI()*(B1130-Setup!$B$9)/24)</f>
        <v>24.2616125169206</v>
      </c>
      <c r="D1130" s="0" t="n">
        <f aca="false">(C1130-E1130)/Setup!$B$17</f>
        <v>-9.89691292723481</v>
      </c>
      <c r="E1130" s="0" t="n">
        <f aca="false">SUMPRODUCT('5N inverse'!$A$3:$Y$3,'5N mesh'!$B$37:$Z$37,$E1129:$AC1129)+'5N inverse'!$A$3*$C1130/Setup!$B$17+INDEX('5N inverse'!$A$3:$Y$3,1,'5N mesh'!$B$7+1)*Setup!$B$22</f>
        <v>25.5482111974611</v>
      </c>
      <c r="F1130" s="0" t="n">
        <f aca="false">SUMPRODUCT('5N inverse'!$A$4:$Y$4,'5N mesh'!$B$37:$Z$37,$E1129:$AC1129)+'5N inverse'!$A$4*$C1130/Setup!$B$17+INDEX('5N inverse'!$A$4:$Y$4,1,'5N mesh'!$B$7+1)*Setup!$B$22</f>
        <v>23.8051404782378</v>
      </c>
      <c r="G1130" s="0" t="n">
        <f aca="false">SUMPRODUCT('5N inverse'!$A$5:$Y$5,'5N mesh'!$B$37:$Z$37,$E1129:$AC1129)+'5N inverse'!$A$5*$C1130/Setup!$B$17+INDEX('5N inverse'!$A$5:$Y$5,1,'5N mesh'!$B$7+1)*Setup!$B$22</f>
        <v>20.3189990397913</v>
      </c>
      <c r="H1130" s="0" t="n">
        <f aca="false">SUMPRODUCT('5N inverse'!$A$6:$Y$6,'5N mesh'!$B$37:$Z$37,$E1129:$AC1129)+'5N inverse'!$A$6*$C1130/Setup!$B$17+INDEX('5N inverse'!$A$6:$Y$6,1,'5N mesh'!$B$7+1)*Setup!$B$22</f>
        <v>16.8328576013447</v>
      </c>
      <c r="I1130" s="0" t="n">
        <f aca="false">SUMPRODUCT('5N inverse'!$A$7:$Y$7,'5N mesh'!$B$37:$Z$37,$E1129:$AC1129)+'5N inverse'!$A$7*$C1130/Setup!$B$17+INDEX('5N inverse'!$A$7:$Y$7,1,'5N mesh'!$B$7+1)*Setup!$B$22</f>
        <v>15.0897868821215</v>
      </c>
      <c r="J1130" s="0" t="n">
        <f aca="false">SUMPRODUCT('5N inverse'!$A$8:$Y$8,'5N mesh'!$B$37:$Z$37,$E1129:$AC1129)+'5N inverse'!$A$8*$C1130/Setup!$B$17+INDEX('5N inverse'!$A$8:$Y$8,1,'5N mesh'!$B$7+1)*Setup!$B$22</f>
        <v>0</v>
      </c>
      <c r="K1130" s="0" t="n">
        <f aca="false">SUMPRODUCT('5N inverse'!$A$9:$Y$9,'5N mesh'!$B$37:$Z$37,$E1129:$AC1129)+'5N inverse'!$A$9*$C1130/Setup!$B$17+INDEX('5N inverse'!$A$9:$Y$9,1,'5N mesh'!$B$7+1)*Setup!$B$22</f>
        <v>0</v>
      </c>
      <c r="L1130" s="0" t="n">
        <f aca="false">SUMPRODUCT('5N inverse'!$A$10:$Y$10,'5N mesh'!$B$37:$Z$37,$E1129:$AC1129)+'5N inverse'!$A$10*$C1130/Setup!$B$17+INDEX('5N inverse'!$A$10:$Y$10,1,'5N mesh'!$B$7+1)*Setup!$B$22</f>
        <v>0</v>
      </c>
      <c r="M1130" s="0" t="n">
        <f aca="false">SUMPRODUCT('5N inverse'!$A$11:$Y$11,'5N mesh'!$B$37:$Z$37,$E1129:$AC1129)+'5N inverse'!$A$11*$C1130/Setup!$B$17+INDEX('5N inverse'!$A$11:$Y$11,1,'5N mesh'!$B$7+1)*Setup!$B$22</f>
        <v>0</v>
      </c>
      <c r="N1130" s="0" t="n">
        <f aca="false">SUMPRODUCT('5N inverse'!$A$12:$Y$12,'5N mesh'!$B$37:$Z$37,$E1129:$AC1129)+'5N inverse'!$A$12*$C1130/Setup!$B$17+INDEX('5N inverse'!$A$12:$Y$12,1,'5N mesh'!$B$7+1)*Setup!$B$22</f>
        <v>0</v>
      </c>
      <c r="O1130" s="0" t="n">
        <f aca="false">SUMPRODUCT('5N inverse'!$A$13:$Y$13,'5N mesh'!$B$37:$Z$37,$E1129:$AC1129)+'5N inverse'!$A$13*$C1130/Setup!$B$17+INDEX('5N inverse'!$A$13:$Y$13,1,'5N mesh'!$B$7+1)*Setup!$B$22</f>
        <v>0</v>
      </c>
      <c r="P1130" s="0" t="n">
        <f aca="false">SUMPRODUCT('5N inverse'!$A$14:$Y$14,'5N mesh'!$B$37:$Z$37,$E1129:$AC1129)+'5N inverse'!$A$14*$C1130/Setup!$B$17+INDEX('5N inverse'!$A$14:$Y$14,1,'5N mesh'!$B$7+1)*Setup!$B$22</f>
        <v>0</v>
      </c>
      <c r="Q1130" s="0" t="n">
        <f aca="false">SUMPRODUCT('5N inverse'!$A$15:$Y$15,'5N mesh'!$B$37:$Z$37,$E1129:$AC1129)+'5N inverse'!$A$15*$C1130/Setup!$B$17+INDEX('5N inverse'!$A$15:$Y$15,1,'5N mesh'!$B$7+1)*Setup!$B$22</f>
        <v>0</v>
      </c>
      <c r="R1130" s="0" t="n">
        <f aca="false">SUMPRODUCT('5N inverse'!$A$16:$Y$16,'5N mesh'!$B$37:$Z$37,$E1129:$AC1129)+'5N inverse'!$A$16*$C1130/Setup!$B$17+INDEX('5N inverse'!$A$16:$Y$16,1,'5N mesh'!$B$7+1)*Setup!$B$22</f>
        <v>0</v>
      </c>
      <c r="S1130" s="0" t="n">
        <f aca="false">SUMPRODUCT('5N inverse'!$A$17:$Y$17,'5N mesh'!$B$37:$Z$37,$E1129:$AC1129)+'5N inverse'!$A$17*$C1130/Setup!$B$17+INDEX('5N inverse'!$A$17:$Y$17,1,'5N mesh'!$B$7+1)*Setup!$B$22</f>
        <v>0</v>
      </c>
      <c r="T1130" s="0" t="n">
        <f aca="false">SUMPRODUCT('5N inverse'!$A$18:$Y$18,'5N mesh'!$B$37:$Z$37,$E1129:$AC1129)+'5N inverse'!$A$18*$C1130/Setup!$B$17+INDEX('5N inverse'!$A$18:$Y$18,1,'5N mesh'!$B$7+1)*Setup!$B$22</f>
        <v>0</v>
      </c>
      <c r="U1130" s="0" t="n">
        <f aca="false">SUMPRODUCT('5N inverse'!$A$19:$Y$19,'5N mesh'!$B$37:$Z$37,$E1129:$AC1129)+'5N inverse'!$A$19*$C1130/Setup!$B$17+INDEX('5N inverse'!$A$19:$Y$19,1,'5N mesh'!$B$7+1)*Setup!$B$22</f>
        <v>0</v>
      </c>
      <c r="V1130" s="0" t="n">
        <f aca="false">SUMPRODUCT('5N inverse'!$A$20:$Y$20,'5N mesh'!$B$37:$Z$37,$E1129:$AC1129)+'5N inverse'!$A$20*$C1130/Setup!$B$17+INDEX('5N inverse'!$A$20:$Y$20,1,'5N mesh'!$B$7+1)*Setup!$B$22</f>
        <v>0</v>
      </c>
      <c r="W1130" s="0" t="n">
        <f aca="false">SUMPRODUCT('5N inverse'!$A$21:$Y$21,'5N mesh'!$B$37:$Z$37,$E1129:$AC1129)+'5N inverse'!$A$21*$C1130/Setup!$B$17+INDEX('5N inverse'!$A$21:$Y$21,1,'5N mesh'!$B$7+1)*Setup!$B$22</f>
        <v>0</v>
      </c>
      <c r="X1130" s="0" t="n">
        <f aca="false">SUMPRODUCT('5N inverse'!$A$22:$Y$22,'5N mesh'!$B$37:$Z$37,$E1129:$AC1129)+'5N inverse'!$A$22*$C1130/Setup!$B$17+INDEX('5N inverse'!$A$22:$Y$22,1,'5N mesh'!$B$7+1)*Setup!$B$22</f>
        <v>0</v>
      </c>
      <c r="Y1130" s="0" t="n">
        <f aca="false">SUMPRODUCT('5N inverse'!$A$23:$Y$23,'5N mesh'!$B$37:$Z$37,$E1129:$AC1129)+'5N inverse'!$A$23*$C1130/Setup!$B$17+INDEX('5N inverse'!$A$23:$Y$23,1,'5N mesh'!$B$7+1)*Setup!$B$22</f>
        <v>0</v>
      </c>
      <c r="Z1130" s="0" t="n">
        <f aca="false">SUMPRODUCT('5N inverse'!$A$24:$Y$24,'5N mesh'!$B$37:$Z$37,$E1129:$AC1129)+'5N inverse'!$A$24*$C1130/Setup!$B$17+INDEX('5N inverse'!$A$24:$Y$24,1,'5N mesh'!$B$7+1)*Setup!$B$22</f>
        <v>0</v>
      </c>
      <c r="AA1130" s="0" t="n">
        <f aca="false">SUMPRODUCT('5N inverse'!$A$25:$Y$25,'5N mesh'!$B$37:$Z$37,$E1129:$AC1129)+'5N inverse'!$A$25*$C1130/Setup!$B$17+INDEX('5N inverse'!$A$25:$Y$25,1,'5N mesh'!$B$7+1)*Setup!$B$22</f>
        <v>0</v>
      </c>
      <c r="AB1130" s="0" t="n">
        <f aca="false">SUMPRODUCT('5N inverse'!$A$26:$Y$26,'5N mesh'!$B$37:$Z$37,$E1129:$AC1129)+'5N inverse'!$A$26*$C1130/Setup!$B$17+INDEX('5N inverse'!$A$26:$Y$26,1,'5N mesh'!$B$7+1)*Setup!$B$22</f>
        <v>0</v>
      </c>
      <c r="AC1130" s="0" t="n">
        <f aca="false">SUMPRODUCT('5N inverse'!$A$27:$Y$27,'5N mesh'!$B$37:$Z$37,$E1129:$AC1129)+'5N inverse'!$A$27*$C1130/Setup!$B$17+INDEX('5N inverse'!$A$27:$Y$27,1,'5N mesh'!$B$7+1)*Setup!$B$22</f>
        <v>0</v>
      </c>
    </row>
    <row r="1131" customFormat="false" ht="15" hidden="false" customHeight="false" outlineLevel="0" collapsed="false">
      <c r="A1131" s="0" t="n">
        <v>1126</v>
      </c>
      <c r="B1131" s="0" t="n">
        <f aca="false">A1131*Setup!$B$11/3600</f>
        <v>93.8333333333333</v>
      </c>
      <c r="C1131" s="0" t="n">
        <f aca="false">Setup!$B$7+Setup!$B$8*COS(2*PI()*(B1131-Setup!$B$9)/24)</f>
        <v>24.1744775494614</v>
      </c>
      <c r="D1131" s="0" t="n">
        <f aca="false">(C1131-E1131)/Setup!$B$17</f>
        <v>-10.401520366791</v>
      </c>
      <c r="E1131" s="0" t="n">
        <f aca="false">SUMPRODUCT('5N inverse'!$A$3:$Y$3,'5N mesh'!$B$37:$Z$37,$E1130:$AC1130)+'5N inverse'!$A$3*$C1131/Setup!$B$17+INDEX('5N inverse'!$A$3:$Y$3,1,'5N mesh'!$B$7+1)*Setup!$B$22</f>
        <v>25.5266751971442</v>
      </c>
      <c r="F1131" s="0" t="n">
        <f aca="false">SUMPRODUCT('5N inverse'!$A$4:$Y$4,'5N mesh'!$B$37:$Z$37,$E1130:$AC1130)+'5N inverse'!$A$4*$C1131/Setup!$B$17+INDEX('5N inverse'!$A$4:$Y$4,1,'5N mesh'!$B$7+1)*Setup!$B$22</f>
        <v>23.7871916402387</v>
      </c>
      <c r="G1131" s="0" t="n">
        <f aca="false">SUMPRODUCT('5N inverse'!$A$5:$Y$5,'5N mesh'!$B$37:$Z$37,$E1130:$AC1130)+'5N inverse'!$A$5*$C1131/Setup!$B$17+INDEX('5N inverse'!$A$5:$Y$5,1,'5N mesh'!$B$7+1)*Setup!$B$22</f>
        <v>20.3082245264277</v>
      </c>
      <c r="H1131" s="0" t="n">
        <f aca="false">SUMPRODUCT('5N inverse'!$A$6:$Y$6,'5N mesh'!$B$37:$Z$37,$E1130:$AC1130)+'5N inverse'!$A$6*$C1131/Setup!$B$17+INDEX('5N inverse'!$A$6:$Y$6,1,'5N mesh'!$B$7+1)*Setup!$B$22</f>
        <v>16.8292574126168</v>
      </c>
      <c r="I1131" s="0" t="n">
        <f aca="false">SUMPRODUCT('5N inverse'!$A$7:$Y$7,'5N mesh'!$B$37:$Z$37,$E1130:$AC1130)+'5N inverse'!$A$7*$C1131/Setup!$B$17+INDEX('5N inverse'!$A$7:$Y$7,1,'5N mesh'!$B$7+1)*Setup!$B$22</f>
        <v>15.0897738557113</v>
      </c>
      <c r="J1131" s="0" t="n">
        <f aca="false">SUMPRODUCT('5N inverse'!$A$8:$Y$8,'5N mesh'!$B$37:$Z$37,$E1130:$AC1130)+'5N inverse'!$A$8*$C1131/Setup!$B$17+INDEX('5N inverse'!$A$8:$Y$8,1,'5N mesh'!$B$7+1)*Setup!$B$22</f>
        <v>0</v>
      </c>
      <c r="K1131" s="0" t="n">
        <f aca="false">SUMPRODUCT('5N inverse'!$A$9:$Y$9,'5N mesh'!$B$37:$Z$37,$E1130:$AC1130)+'5N inverse'!$A$9*$C1131/Setup!$B$17+INDEX('5N inverse'!$A$9:$Y$9,1,'5N mesh'!$B$7+1)*Setup!$B$22</f>
        <v>0</v>
      </c>
      <c r="L1131" s="0" t="n">
        <f aca="false">SUMPRODUCT('5N inverse'!$A$10:$Y$10,'5N mesh'!$B$37:$Z$37,$E1130:$AC1130)+'5N inverse'!$A$10*$C1131/Setup!$B$17+INDEX('5N inverse'!$A$10:$Y$10,1,'5N mesh'!$B$7+1)*Setup!$B$22</f>
        <v>0</v>
      </c>
      <c r="M1131" s="0" t="n">
        <f aca="false">SUMPRODUCT('5N inverse'!$A$11:$Y$11,'5N mesh'!$B$37:$Z$37,$E1130:$AC1130)+'5N inverse'!$A$11*$C1131/Setup!$B$17+INDEX('5N inverse'!$A$11:$Y$11,1,'5N mesh'!$B$7+1)*Setup!$B$22</f>
        <v>0</v>
      </c>
      <c r="N1131" s="0" t="n">
        <f aca="false">SUMPRODUCT('5N inverse'!$A$12:$Y$12,'5N mesh'!$B$37:$Z$37,$E1130:$AC1130)+'5N inverse'!$A$12*$C1131/Setup!$B$17+INDEX('5N inverse'!$A$12:$Y$12,1,'5N mesh'!$B$7+1)*Setup!$B$22</f>
        <v>0</v>
      </c>
      <c r="O1131" s="0" t="n">
        <f aca="false">SUMPRODUCT('5N inverse'!$A$13:$Y$13,'5N mesh'!$B$37:$Z$37,$E1130:$AC1130)+'5N inverse'!$A$13*$C1131/Setup!$B$17+INDEX('5N inverse'!$A$13:$Y$13,1,'5N mesh'!$B$7+1)*Setup!$B$22</f>
        <v>0</v>
      </c>
      <c r="P1131" s="0" t="n">
        <f aca="false">SUMPRODUCT('5N inverse'!$A$14:$Y$14,'5N mesh'!$B$37:$Z$37,$E1130:$AC1130)+'5N inverse'!$A$14*$C1131/Setup!$B$17+INDEX('5N inverse'!$A$14:$Y$14,1,'5N mesh'!$B$7+1)*Setup!$B$22</f>
        <v>0</v>
      </c>
      <c r="Q1131" s="0" t="n">
        <f aca="false">SUMPRODUCT('5N inverse'!$A$15:$Y$15,'5N mesh'!$B$37:$Z$37,$E1130:$AC1130)+'5N inverse'!$A$15*$C1131/Setup!$B$17+INDEX('5N inverse'!$A$15:$Y$15,1,'5N mesh'!$B$7+1)*Setup!$B$22</f>
        <v>0</v>
      </c>
      <c r="R1131" s="0" t="n">
        <f aca="false">SUMPRODUCT('5N inverse'!$A$16:$Y$16,'5N mesh'!$B$37:$Z$37,$E1130:$AC1130)+'5N inverse'!$A$16*$C1131/Setup!$B$17+INDEX('5N inverse'!$A$16:$Y$16,1,'5N mesh'!$B$7+1)*Setup!$B$22</f>
        <v>0</v>
      </c>
      <c r="S1131" s="0" t="n">
        <f aca="false">SUMPRODUCT('5N inverse'!$A$17:$Y$17,'5N mesh'!$B$37:$Z$37,$E1130:$AC1130)+'5N inverse'!$A$17*$C1131/Setup!$B$17+INDEX('5N inverse'!$A$17:$Y$17,1,'5N mesh'!$B$7+1)*Setup!$B$22</f>
        <v>0</v>
      </c>
      <c r="T1131" s="0" t="n">
        <f aca="false">SUMPRODUCT('5N inverse'!$A$18:$Y$18,'5N mesh'!$B$37:$Z$37,$E1130:$AC1130)+'5N inverse'!$A$18*$C1131/Setup!$B$17+INDEX('5N inverse'!$A$18:$Y$18,1,'5N mesh'!$B$7+1)*Setup!$B$22</f>
        <v>0</v>
      </c>
      <c r="U1131" s="0" t="n">
        <f aca="false">SUMPRODUCT('5N inverse'!$A$19:$Y$19,'5N mesh'!$B$37:$Z$37,$E1130:$AC1130)+'5N inverse'!$A$19*$C1131/Setup!$B$17+INDEX('5N inverse'!$A$19:$Y$19,1,'5N mesh'!$B$7+1)*Setup!$B$22</f>
        <v>0</v>
      </c>
      <c r="V1131" s="0" t="n">
        <f aca="false">SUMPRODUCT('5N inverse'!$A$20:$Y$20,'5N mesh'!$B$37:$Z$37,$E1130:$AC1130)+'5N inverse'!$A$20*$C1131/Setup!$B$17+INDEX('5N inverse'!$A$20:$Y$20,1,'5N mesh'!$B$7+1)*Setup!$B$22</f>
        <v>0</v>
      </c>
      <c r="W1131" s="0" t="n">
        <f aca="false">SUMPRODUCT('5N inverse'!$A$21:$Y$21,'5N mesh'!$B$37:$Z$37,$E1130:$AC1130)+'5N inverse'!$A$21*$C1131/Setup!$B$17+INDEX('5N inverse'!$A$21:$Y$21,1,'5N mesh'!$B$7+1)*Setup!$B$22</f>
        <v>0</v>
      </c>
      <c r="X1131" s="0" t="n">
        <f aca="false">SUMPRODUCT('5N inverse'!$A$22:$Y$22,'5N mesh'!$B$37:$Z$37,$E1130:$AC1130)+'5N inverse'!$A$22*$C1131/Setup!$B$17+INDEX('5N inverse'!$A$22:$Y$22,1,'5N mesh'!$B$7+1)*Setup!$B$22</f>
        <v>0</v>
      </c>
      <c r="Y1131" s="0" t="n">
        <f aca="false">SUMPRODUCT('5N inverse'!$A$23:$Y$23,'5N mesh'!$B$37:$Z$37,$E1130:$AC1130)+'5N inverse'!$A$23*$C1131/Setup!$B$17+INDEX('5N inverse'!$A$23:$Y$23,1,'5N mesh'!$B$7+1)*Setup!$B$22</f>
        <v>0</v>
      </c>
      <c r="Z1131" s="0" t="n">
        <f aca="false">SUMPRODUCT('5N inverse'!$A$24:$Y$24,'5N mesh'!$B$37:$Z$37,$E1130:$AC1130)+'5N inverse'!$A$24*$C1131/Setup!$B$17+INDEX('5N inverse'!$A$24:$Y$24,1,'5N mesh'!$B$7+1)*Setup!$B$22</f>
        <v>0</v>
      </c>
      <c r="AA1131" s="0" t="n">
        <f aca="false">SUMPRODUCT('5N inverse'!$A$25:$Y$25,'5N mesh'!$B$37:$Z$37,$E1130:$AC1130)+'5N inverse'!$A$25*$C1131/Setup!$B$17+INDEX('5N inverse'!$A$25:$Y$25,1,'5N mesh'!$B$7+1)*Setup!$B$22</f>
        <v>0</v>
      </c>
      <c r="AB1131" s="0" t="n">
        <f aca="false">SUMPRODUCT('5N inverse'!$A$26:$Y$26,'5N mesh'!$B$37:$Z$37,$E1130:$AC1130)+'5N inverse'!$A$26*$C1131/Setup!$B$17+INDEX('5N inverse'!$A$26:$Y$26,1,'5N mesh'!$B$7+1)*Setup!$B$22</f>
        <v>0</v>
      </c>
      <c r="AC1131" s="0" t="n">
        <f aca="false">SUMPRODUCT('5N inverse'!$A$27:$Y$27,'5N mesh'!$B$37:$Z$37,$E1130:$AC1130)+'5N inverse'!$A$27*$C1131/Setup!$B$17+INDEX('5N inverse'!$A$27:$Y$27,1,'5N mesh'!$B$7+1)*Setup!$B$22</f>
        <v>0</v>
      </c>
    </row>
    <row r="1132" customFormat="false" ht="15" hidden="false" customHeight="false" outlineLevel="0" collapsed="false">
      <c r="A1132" s="0" t="n">
        <v>1127</v>
      </c>
      <c r="B1132" s="0" t="n">
        <f aca="false">A1132*Setup!$B$11/3600</f>
        <v>93.9166666666667</v>
      </c>
      <c r="C1132" s="0" t="n">
        <f aca="false">Setup!$B$7+Setup!$B$8*COS(2*PI()*(B1132-Setup!$B$9)/24)</f>
        <v>24.0872595401382</v>
      </c>
      <c r="D1132" s="0" t="n">
        <f aca="false">(C1132-E1132)/Setup!$B$17</f>
        <v>-10.9002915136649</v>
      </c>
      <c r="E1132" s="0" t="n">
        <f aca="false">SUMPRODUCT('5N inverse'!$A$3:$Y$3,'5N mesh'!$B$37:$Z$37,$E1131:$AC1131)+'5N inverse'!$A$3*$C1132/Setup!$B$17+INDEX('5N inverse'!$A$3:$Y$3,1,'5N mesh'!$B$7+1)*Setup!$B$22</f>
        <v>25.5042974369147</v>
      </c>
      <c r="F1132" s="0" t="n">
        <f aca="false">SUMPRODUCT('5N inverse'!$A$4:$Y$4,'5N mesh'!$B$37:$Z$37,$E1131:$AC1131)+'5N inverse'!$A$4*$C1132/Setup!$B$17+INDEX('5N inverse'!$A$4:$Y$4,1,'5N mesh'!$B$7+1)*Setup!$B$22</f>
        <v>23.7685401191827</v>
      </c>
      <c r="G1132" s="0" t="n">
        <f aca="false">SUMPRODUCT('5N inverse'!$A$5:$Y$5,'5N mesh'!$B$37:$Z$37,$E1131:$AC1131)+'5N inverse'!$A$5*$C1132/Setup!$B$17+INDEX('5N inverse'!$A$5:$Y$5,1,'5N mesh'!$B$7+1)*Setup!$B$22</f>
        <v>20.2970254837188</v>
      </c>
      <c r="H1132" s="0" t="n">
        <f aca="false">SUMPRODUCT('5N inverse'!$A$6:$Y$6,'5N mesh'!$B$37:$Z$37,$E1131:$AC1131)+'5N inverse'!$A$6*$C1132/Setup!$B$17+INDEX('5N inverse'!$A$6:$Y$6,1,'5N mesh'!$B$7+1)*Setup!$B$22</f>
        <v>16.8255108482549</v>
      </c>
      <c r="I1132" s="0" t="n">
        <f aca="false">SUMPRODUCT('5N inverse'!$A$7:$Y$7,'5N mesh'!$B$37:$Z$37,$E1131:$AC1131)+'5N inverse'!$A$7*$C1132/Setup!$B$17+INDEX('5N inverse'!$A$7:$Y$7,1,'5N mesh'!$B$7+1)*Setup!$B$22</f>
        <v>15.089753530523</v>
      </c>
      <c r="J1132" s="0" t="n">
        <f aca="false">SUMPRODUCT('5N inverse'!$A$8:$Y$8,'5N mesh'!$B$37:$Z$37,$E1131:$AC1131)+'5N inverse'!$A$8*$C1132/Setup!$B$17+INDEX('5N inverse'!$A$8:$Y$8,1,'5N mesh'!$B$7+1)*Setup!$B$22</f>
        <v>0</v>
      </c>
      <c r="K1132" s="0" t="n">
        <f aca="false">SUMPRODUCT('5N inverse'!$A$9:$Y$9,'5N mesh'!$B$37:$Z$37,$E1131:$AC1131)+'5N inverse'!$A$9*$C1132/Setup!$B$17+INDEX('5N inverse'!$A$9:$Y$9,1,'5N mesh'!$B$7+1)*Setup!$B$22</f>
        <v>0</v>
      </c>
      <c r="L1132" s="0" t="n">
        <f aca="false">SUMPRODUCT('5N inverse'!$A$10:$Y$10,'5N mesh'!$B$37:$Z$37,$E1131:$AC1131)+'5N inverse'!$A$10*$C1132/Setup!$B$17+INDEX('5N inverse'!$A$10:$Y$10,1,'5N mesh'!$B$7+1)*Setup!$B$22</f>
        <v>0</v>
      </c>
      <c r="M1132" s="0" t="n">
        <f aca="false">SUMPRODUCT('5N inverse'!$A$11:$Y$11,'5N mesh'!$B$37:$Z$37,$E1131:$AC1131)+'5N inverse'!$A$11*$C1132/Setup!$B$17+INDEX('5N inverse'!$A$11:$Y$11,1,'5N mesh'!$B$7+1)*Setup!$B$22</f>
        <v>0</v>
      </c>
      <c r="N1132" s="0" t="n">
        <f aca="false">SUMPRODUCT('5N inverse'!$A$12:$Y$12,'5N mesh'!$B$37:$Z$37,$E1131:$AC1131)+'5N inverse'!$A$12*$C1132/Setup!$B$17+INDEX('5N inverse'!$A$12:$Y$12,1,'5N mesh'!$B$7+1)*Setup!$B$22</f>
        <v>0</v>
      </c>
      <c r="O1132" s="0" t="n">
        <f aca="false">SUMPRODUCT('5N inverse'!$A$13:$Y$13,'5N mesh'!$B$37:$Z$37,$E1131:$AC1131)+'5N inverse'!$A$13*$C1132/Setup!$B$17+INDEX('5N inverse'!$A$13:$Y$13,1,'5N mesh'!$B$7+1)*Setup!$B$22</f>
        <v>0</v>
      </c>
      <c r="P1132" s="0" t="n">
        <f aca="false">SUMPRODUCT('5N inverse'!$A$14:$Y$14,'5N mesh'!$B$37:$Z$37,$E1131:$AC1131)+'5N inverse'!$A$14*$C1132/Setup!$B$17+INDEX('5N inverse'!$A$14:$Y$14,1,'5N mesh'!$B$7+1)*Setup!$B$22</f>
        <v>0</v>
      </c>
      <c r="Q1132" s="0" t="n">
        <f aca="false">SUMPRODUCT('5N inverse'!$A$15:$Y$15,'5N mesh'!$B$37:$Z$37,$E1131:$AC1131)+'5N inverse'!$A$15*$C1132/Setup!$B$17+INDEX('5N inverse'!$A$15:$Y$15,1,'5N mesh'!$B$7+1)*Setup!$B$22</f>
        <v>0</v>
      </c>
      <c r="R1132" s="0" t="n">
        <f aca="false">SUMPRODUCT('5N inverse'!$A$16:$Y$16,'5N mesh'!$B$37:$Z$37,$E1131:$AC1131)+'5N inverse'!$A$16*$C1132/Setup!$B$17+INDEX('5N inverse'!$A$16:$Y$16,1,'5N mesh'!$B$7+1)*Setup!$B$22</f>
        <v>0</v>
      </c>
      <c r="S1132" s="0" t="n">
        <f aca="false">SUMPRODUCT('5N inverse'!$A$17:$Y$17,'5N mesh'!$B$37:$Z$37,$E1131:$AC1131)+'5N inverse'!$A$17*$C1132/Setup!$B$17+INDEX('5N inverse'!$A$17:$Y$17,1,'5N mesh'!$B$7+1)*Setup!$B$22</f>
        <v>0</v>
      </c>
      <c r="T1132" s="0" t="n">
        <f aca="false">SUMPRODUCT('5N inverse'!$A$18:$Y$18,'5N mesh'!$B$37:$Z$37,$E1131:$AC1131)+'5N inverse'!$A$18*$C1132/Setup!$B$17+INDEX('5N inverse'!$A$18:$Y$18,1,'5N mesh'!$B$7+1)*Setup!$B$22</f>
        <v>0</v>
      </c>
      <c r="U1132" s="0" t="n">
        <f aca="false">SUMPRODUCT('5N inverse'!$A$19:$Y$19,'5N mesh'!$B$37:$Z$37,$E1131:$AC1131)+'5N inverse'!$A$19*$C1132/Setup!$B$17+INDEX('5N inverse'!$A$19:$Y$19,1,'5N mesh'!$B$7+1)*Setup!$B$22</f>
        <v>0</v>
      </c>
      <c r="V1132" s="0" t="n">
        <f aca="false">SUMPRODUCT('5N inverse'!$A$20:$Y$20,'5N mesh'!$B$37:$Z$37,$E1131:$AC1131)+'5N inverse'!$A$20*$C1132/Setup!$B$17+INDEX('5N inverse'!$A$20:$Y$20,1,'5N mesh'!$B$7+1)*Setup!$B$22</f>
        <v>0</v>
      </c>
      <c r="W1132" s="0" t="n">
        <f aca="false">SUMPRODUCT('5N inverse'!$A$21:$Y$21,'5N mesh'!$B$37:$Z$37,$E1131:$AC1131)+'5N inverse'!$A$21*$C1132/Setup!$B$17+INDEX('5N inverse'!$A$21:$Y$21,1,'5N mesh'!$B$7+1)*Setup!$B$22</f>
        <v>0</v>
      </c>
      <c r="X1132" s="0" t="n">
        <f aca="false">SUMPRODUCT('5N inverse'!$A$22:$Y$22,'5N mesh'!$B$37:$Z$37,$E1131:$AC1131)+'5N inverse'!$A$22*$C1132/Setup!$B$17+INDEX('5N inverse'!$A$22:$Y$22,1,'5N mesh'!$B$7+1)*Setup!$B$22</f>
        <v>0</v>
      </c>
      <c r="Y1132" s="0" t="n">
        <f aca="false">SUMPRODUCT('5N inverse'!$A$23:$Y$23,'5N mesh'!$B$37:$Z$37,$E1131:$AC1131)+'5N inverse'!$A$23*$C1132/Setup!$B$17+INDEX('5N inverse'!$A$23:$Y$23,1,'5N mesh'!$B$7+1)*Setup!$B$22</f>
        <v>0</v>
      </c>
      <c r="Z1132" s="0" t="n">
        <f aca="false">SUMPRODUCT('5N inverse'!$A$24:$Y$24,'5N mesh'!$B$37:$Z$37,$E1131:$AC1131)+'5N inverse'!$A$24*$C1132/Setup!$B$17+INDEX('5N inverse'!$A$24:$Y$24,1,'5N mesh'!$B$7+1)*Setup!$B$22</f>
        <v>0</v>
      </c>
      <c r="AA1132" s="0" t="n">
        <f aca="false">SUMPRODUCT('5N inverse'!$A$25:$Y$25,'5N mesh'!$B$37:$Z$37,$E1131:$AC1131)+'5N inverse'!$A$25*$C1132/Setup!$B$17+INDEX('5N inverse'!$A$25:$Y$25,1,'5N mesh'!$B$7+1)*Setup!$B$22</f>
        <v>0</v>
      </c>
      <c r="AB1132" s="0" t="n">
        <f aca="false">SUMPRODUCT('5N inverse'!$A$26:$Y$26,'5N mesh'!$B$37:$Z$37,$E1131:$AC1131)+'5N inverse'!$A$26*$C1132/Setup!$B$17+INDEX('5N inverse'!$A$26:$Y$26,1,'5N mesh'!$B$7+1)*Setup!$B$22</f>
        <v>0</v>
      </c>
      <c r="AC1132" s="0" t="n">
        <f aca="false">SUMPRODUCT('5N inverse'!$A$27:$Y$27,'5N mesh'!$B$37:$Z$37,$E1131:$AC1131)+'5N inverse'!$A$27*$C1132/Setup!$B$17+INDEX('5N inverse'!$A$27:$Y$27,1,'5N mesh'!$B$7+1)*Setup!$B$22</f>
        <v>0</v>
      </c>
    </row>
    <row r="1133" customFormat="false" ht="15" hidden="false" customHeight="false" outlineLevel="0" collapsed="false">
      <c r="A1133" s="0" t="n">
        <v>1128</v>
      </c>
      <c r="B1133" s="0" t="n">
        <f aca="false">A1133*Setup!$B$11/3600</f>
        <v>94</v>
      </c>
      <c r="C1133" s="0" t="n">
        <f aca="false">Setup!$B$7+Setup!$B$8*COS(2*PI()*(B1133-Setup!$B$9)/24)</f>
        <v>24</v>
      </c>
      <c r="D1133" s="0" t="n">
        <f aca="false">(C1133-E1133)/Setup!$B$17</f>
        <v>-11.3929889799883</v>
      </c>
      <c r="E1133" s="0" t="n">
        <f aca="false">SUMPRODUCT('5N inverse'!$A$3:$Y$3,'5N mesh'!$B$37:$Z$37,$E1132:$AC1132)+'5N inverse'!$A$3*$C1133/Setup!$B$17+INDEX('5N inverse'!$A$3:$Y$3,1,'5N mesh'!$B$7+1)*Setup!$B$22</f>
        <v>25.4810885673985</v>
      </c>
      <c r="F1133" s="0" t="n">
        <f aca="false">SUMPRODUCT('5N inverse'!$A$4:$Y$4,'5N mesh'!$B$37:$Z$37,$E1132:$AC1132)+'5N inverse'!$A$4*$C1133/Setup!$B$17+INDEX('5N inverse'!$A$4:$Y$4,1,'5N mesh'!$B$7+1)*Setup!$B$22</f>
        <v>23.7491947922038</v>
      </c>
      <c r="G1133" s="0" t="n">
        <f aca="false">SUMPRODUCT('5N inverse'!$A$5:$Y$5,'5N mesh'!$B$37:$Z$37,$E1132:$AC1132)+'5N inverse'!$A$5*$C1133/Setup!$B$17+INDEX('5N inverse'!$A$5:$Y$5,1,'5N mesh'!$B$7+1)*Setup!$B$22</f>
        <v>20.2854072418145</v>
      </c>
      <c r="H1133" s="0" t="n">
        <f aca="false">SUMPRODUCT('5N inverse'!$A$6:$Y$6,'5N mesh'!$B$37:$Z$37,$E1132:$AC1132)+'5N inverse'!$A$6*$C1133/Setup!$B$17+INDEX('5N inverse'!$A$6:$Y$6,1,'5N mesh'!$B$7+1)*Setup!$B$22</f>
        <v>16.8216196914252</v>
      </c>
      <c r="I1133" s="0" t="n">
        <f aca="false">SUMPRODUCT('5N inverse'!$A$7:$Y$7,'5N mesh'!$B$37:$Z$37,$E1132:$AC1132)+'5N inverse'!$A$7*$C1133/Setup!$B$17+INDEX('5N inverse'!$A$7:$Y$7,1,'5N mesh'!$B$7+1)*Setup!$B$22</f>
        <v>15.0897259162305</v>
      </c>
      <c r="J1133" s="0" t="n">
        <f aca="false">SUMPRODUCT('5N inverse'!$A$8:$Y$8,'5N mesh'!$B$37:$Z$37,$E1132:$AC1132)+'5N inverse'!$A$8*$C1133/Setup!$B$17+INDEX('5N inverse'!$A$8:$Y$8,1,'5N mesh'!$B$7+1)*Setup!$B$22</f>
        <v>0</v>
      </c>
      <c r="K1133" s="0" t="n">
        <f aca="false">SUMPRODUCT('5N inverse'!$A$9:$Y$9,'5N mesh'!$B$37:$Z$37,$E1132:$AC1132)+'5N inverse'!$A$9*$C1133/Setup!$B$17+INDEX('5N inverse'!$A$9:$Y$9,1,'5N mesh'!$B$7+1)*Setup!$B$22</f>
        <v>0</v>
      </c>
      <c r="L1133" s="0" t="n">
        <f aca="false">SUMPRODUCT('5N inverse'!$A$10:$Y$10,'5N mesh'!$B$37:$Z$37,$E1132:$AC1132)+'5N inverse'!$A$10*$C1133/Setup!$B$17+INDEX('5N inverse'!$A$10:$Y$10,1,'5N mesh'!$B$7+1)*Setup!$B$22</f>
        <v>0</v>
      </c>
      <c r="M1133" s="0" t="n">
        <f aca="false">SUMPRODUCT('5N inverse'!$A$11:$Y$11,'5N mesh'!$B$37:$Z$37,$E1132:$AC1132)+'5N inverse'!$A$11*$C1133/Setup!$B$17+INDEX('5N inverse'!$A$11:$Y$11,1,'5N mesh'!$B$7+1)*Setup!$B$22</f>
        <v>0</v>
      </c>
      <c r="N1133" s="0" t="n">
        <f aca="false">SUMPRODUCT('5N inverse'!$A$12:$Y$12,'5N mesh'!$B$37:$Z$37,$E1132:$AC1132)+'5N inverse'!$A$12*$C1133/Setup!$B$17+INDEX('5N inverse'!$A$12:$Y$12,1,'5N mesh'!$B$7+1)*Setup!$B$22</f>
        <v>0</v>
      </c>
      <c r="O1133" s="0" t="n">
        <f aca="false">SUMPRODUCT('5N inverse'!$A$13:$Y$13,'5N mesh'!$B$37:$Z$37,$E1132:$AC1132)+'5N inverse'!$A$13*$C1133/Setup!$B$17+INDEX('5N inverse'!$A$13:$Y$13,1,'5N mesh'!$B$7+1)*Setup!$B$22</f>
        <v>0</v>
      </c>
      <c r="P1133" s="0" t="n">
        <f aca="false">SUMPRODUCT('5N inverse'!$A$14:$Y$14,'5N mesh'!$B$37:$Z$37,$E1132:$AC1132)+'5N inverse'!$A$14*$C1133/Setup!$B$17+INDEX('5N inverse'!$A$14:$Y$14,1,'5N mesh'!$B$7+1)*Setup!$B$22</f>
        <v>0</v>
      </c>
      <c r="Q1133" s="0" t="n">
        <f aca="false">SUMPRODUCT('5N inverse'!$A$15:$Y$15,'5N mesh'!$B$37:$Z$37,$E1132:$AC1132)+'5N inverse'!$A$15*$C1133/Setup!$B$17+INDEX('5N inverse'!$A$15:$Y$15,1,'5N mesh'!$B$7+1)*Setup!$B$22</f>
        <v>0</v>
      </c>
      <c r="R1133" s="0" t="n">
        <f aca="false">SUMPRODUCT('5N inverse'!$A$16:$Y$16,'5N mesh'!$B$37:$Z$37,$E1132:$AC1132)+'5N inverse'!$A$16*$C1133/Setup!$B$17+INDEX('5N inverse'!$A$16:$Y$16,1,'5N mesh'!$B$7+1)*Setup!$B$22</f>
        <v>0</v>
      </c>
      <c r="S1133" s="0" t="n">
        <f aca="false">SUMPRODUCT('5N inverse'!$A$17:$Y$17,'5N mesh'!$B$37:$Z$37,$E1132:$AC1132)+'5N inverse'!$A$17*$C1133/Setup!$B$17+INDEX('5N inverse'!$A$17:$Y$17,1,'5N mesh'!$B$7+1)*Setup!$B$22</f>
        <v>0</v>
      </c>
      <c r="T1133" s="0" t="n">
        <f aca="false">SUMPRODUCT('5N inverse'!$A$18:$Y$18,'5N mesh'!$B$37:$Z$37,$E1132:$AC1132)+'5N inverse'!$A$18*$C1133/Setup!$B$17+INDEX('5N inverse'!$A$18:$Y$18,1,'5N mesh'!$B$7+1)*Setup!$B$22</f>
        <v>0</v>
      </c>
      <c r="U1133" s="0" t="n">
        <f aca="false">SUMPRODUCT('5N inverse'!$A$19:$Y$19,'5N mesh'!$B$37:$Z$37,$E1132:$AC1132)+'5N inverse'!$A$19*$C1133/Setup!$B$17+INDEX('5N inverse'!$A$19:$Y$19,1,'5N mesh'!$B$7+1)*Setup!$B$22</f>
        <v>0</v>
      </c>
      <c r="V1133" s="0" t="n">
        <f aca="false">SUMPRODUCT('5N inverse'!$A$20:$Y$20,'5N mesh'!$B$37:$Z$37,$E1132:$AC1132)+'5N inverse'!$A$20*$C1133/Setup!$B$17+INDEX('5N inverse'!$A$20:$Y$20,1,'5N mesh'!$B$7+1)*Setup!$B$22</f>
        <v>0</v>
      </c>
      <c r="W1133" s="0" t="n">
        <f aca="false">SUMPRODUCT('5N inverse'!$A$21:$Y$21,'5N mesh'!$B$37:$Z$37,$E1132:$AC1132)+'5N inverse'!$A$21*$C1133/Setup!$B$17+INDEX('5N inverse'!$A$21:$Y$21,1,'5N mesh'!$B$7+1)*Setup!$B$22</f>
        <v>0</v>
      </c>
      <c r="X1133" s="0" t="n">
        <f aca="false">SUMPRODUCT('5N inverse'!$A$22:$Y$22,'5N mesh'!$B$37:$Z$37,$E1132:$AC1132)+'5N inverse'!$A$22*$C1133/Setup!$B$17+INDEX('5N inverse'!$A$22:$Y$22,1,'5N mesh'!$B$7+1)*Setup!$B$22</f>
        <v>0</v>
      </c>
      <c r="Y1133" s="0" t="n">
        <f aca="false">SUMPRODUCT('5N inverse'!$A$23:$Y$23,'5N mesh'!$B$37:$Z$37,$E1132:$AC1132)+'5N inverse'!$A$23*$C1133/Setup!$B$17+INDEX('5N inverse'!$A$23:$Y$23,1,'5N mesh'!$B$7+1)*Setup!$B$22</f>
        <v>0</v>
      </c>
      <c r="Z1133" s="0" t="n">
        <f aca="false">SUMPRODUCT('5N inverse'!$A$24:$Y$24,'5N mesh'!$B$37:$Z$37,$E1132:$AC1132)+'5N inverse'!$A$24*$C1133/Setup!$B$17+INDEX('5N inverse'!$A$24:$Y$24,1,'5N mesh'!$B$7+1)*Setup!$B$22</f>
        <v>0</v>
      </c>
      <c r="AA1133" s="0" t="n">
        <f aca="false">SUMPRODUCT('5N inverse'!$A$25:$Y$25,'5N mesh'!$B$37:$Z$37,$E1132:$AC1132)+'5N inverse'!$A$25*$C1133/Setup!$B$17+INDEX('5N inverse'!$A$25:$Y$25,1,'5N mesh'!$B$7+1)*Setup!$B$22</f>
        <v>0</v>
      </c>
      <c r="AB1133" s="0" t="n">
        <f aca="false">SUMPRODUCT('5N inverse'!$A$26:$Y$26,'5N mesh'!$B$37:$Z$37,$E1132:$AC1132)+'5N inverse'!$A$26*$C1133/Setup!$B$17+INDEX('5N inverse'!$A$26:$Y$26,1,'5N mesh'!$B$7+1)*Setup!$B$22</f>
        <v>0</v>
      </c>
      <c r="AC1133" s="0" t="n">
        <f aca="false">SUMPRODUCT('5N inverse'!$A$27:$Y$27,'5N mesh'!$B$37:$Z$37,$E1132:$AC1132)+'5N inverse'!$A$27*$C1133/Setup!$B$17+INDEX('5N inverse'!$A$27:$Y$27,1,'5N mesh'!$B$7+1)*Setup!$B$22</f>
        <v>0</v>
      </c>
    </row>
    <row r="1134" customFormat="false" ht="15" hidden="false" customHeight="false" outlineLevel="0" collapsed="false">
      <c r="A1134" s="0" t="n">
        <v>1129</v>
      </c>
      <c r="B1134" s="0" t="n">
        <f aca="false">A1134*Setup!$B$11/3600</f>
        <v>94.0833333333333</v>
      </c>
      <c r="C1134" s="0" t="n">
        <f aca="false">Setup!$B$7+Setup!$B$8*COS(2*PI()*(B1134-Setup!$B$9)/24)</f>
        <v>23.9127404598618</v>
      </c>
      <c r="D1134" s="0" t="n">
        <f aca="false">(C1134-E1134)/Setup!$B$17</f>
        <v>-11.8793782686342</v>
      </c>
      <c r="E1134" s="0" t="n">
        <f aca="false">SUMPRODUCT('5N inverse'!$A$3:$Y$3,'5N mesh'!$B$37:$Z$37,$E1133:$AC1133)+'5N inverse'!$A$3*$C1134/Setup!$B$17+INDEX('5N inverse'!$A$3:$Y$3,1,'5N mesh'!$B$7+1)*Setup!$B$22</f>
        <v>25.4570596347842</v>
      </c>
      <c r="F1134" s="0" t="n">
        <f aca="false">SUMPRODUCT('5N inverse'!$A$4:$Y$4,'5N mesh'!$B$37:$Z$37,$E1133:$AC1133)+'5N inverse'!$A$4*$C1134/Setup!$B$17+INDEX('5N inverse'!$A$4:$Y$4,1,'5N mesh'!$B$7+1)*Setup!$B$22</f>
        <v>23.7291648666497</v>
      </c>
      <c r="G1134" s="0" t="n">
        <f aca="false">SUMPRODUCT('5N inverse'!$A$5:$Y$5,'5N mesh'!$B$37:$Z$37,$E1133:$AC1133)+'5N inverse'!$A$5*$C1134/Setup!$B$17+INDEX('5N inverse'!$A$5:$Y$5,1,'5N mesh'!$B$7+1)*Setup!$B$22</f>
        <v>20.2733753303806</v>
      </c>
      <c r="H1134" s="0" t="n">
        <f aca="false">SUMPRODUCT('5N inverse'!$A$6:$Y$6,'5N mesh'!$B$37:$Z$37,$E1133:$AC1133)+'5N inverse'!$A$6*$C1134/Setup!$B$17+INDEX('5N inverse'!$A$6:$Y$6,1,'5N mesh'!$B$7+1)*Setup!$B$22</f>
        <v>16.8175857941116</v>
      </c>
      <c r="I1134" s="0" t="n">
        <f aca="false">SUMPRODUCT('5N inverse'!$A$7:$Y$7,'5N mesh'!$B$37:$Z$37,$E1133:$AC1133)+'5N inverse'!$A$7*$C1134/Setup!$B$17+INDEX('5N inverse'!$A$7:$Y$7,1,'5N mesh'!$B$7+1)*Setup!$B$22</f>
        <v>15.089691025977</v>
      </c>
      <c r="J1134" s="0" t="n">
        <f aca="false">SUMPRODUCT('5N inverse'!$A$8:$Y$8,'5N mesh'!$B$37:$Z$37,$E1133:$AC1133)+'5N inverse'!$A$8*$C1134/Setup!$B$17+INDEX('5N inverse'!$A$8:$Y$8,1,'5N mesh'!$B$7+1)*Setup!$B$22</f>
        <v>0</v>
      </c>
      <c r="K1134" s="0" t="n">
        <f aca="false">SUMPRODUCT('5N inverse'!$A$9:$Y$9,'5N mesh'!$B$37:$Z$37,$E1133:$AC1133)+'5N inverse'!$A$9*$C1134/Setup!$B$17+INDEX('5N inverse'!$A$9:$Y$9,1,'5N mesh'!$B$7+1)*Setup!$B$22</f>
        <v>0</v>
      </c>
      <c r="L1134" s="0" t="n">
        <f aca="false">SUMPRODUCT('5N inverse'!$A$10:$Y$10,'5N mesh'!$B$37:$Z$37,$E1133:$AC1133)+'5N inverse'!$A$10*$C1134/Setup!$B$17+INDEX('5N inverse'!$A$10:$Y$10,1,'5N mesh'!$B$7+1)*Setup!$B$22</f>
        <v>0</v>
      </c>
      <c r="M1134" s="0" t="n">
        <f aca="false">SUMPRODUCT('5N inverse'!$A$11:$Y$11,'5N mesh'!$B$37:$Z$37,$E1133:$AC1133)+'5N inverse'!$A$11*$C1134/Setup!$B$17+INDEX('5N inverse'!$A$11:$Y$11,1,'5N mesh'!$B$7+1)*Setup!$B$22</f>
        <v>0</v>
      </c>
      <c r="N1134" s="0" t="n">
        <f aca="false">SUMPRODUCT('5N inverse'!$A$12:$Y$12,'5N mesh'!$B$37:$Z$37,$E1133:$AC1133)+'5N inverse'!$A$12*$C1134/Setup!$B$17+INDEX('5N inverse'!$A$12:$Y$12,1,'5N mesh'!$B$7+1)*Setup!$B$22</f>
        <v>0</v>
      </c>
      <c r="O1134" s="0" t="n">
        <f aca="false">SUMPRODUCT('5N inverse'!$A$13:$Y$13,'5N mesh'!$B$37:$Z$37,$E1133:$AC1133)+'5N inverse'!$A$13*$C1134/Setup!$B$17+INDEX('5N inverse'!$A$13:$Y$13,1,'5N mesh'!$B$7+1)*Setup!$B$22</f>
        <v>0</v>
      </c>
      <c r="P1134" s="0" t="n">
        <f aca="false">SUMPRODUCT('5N inverse'!$A$14:$Y$14,'5N mesh'!$B$37:$Z$37,$E1133:$AC1133)+'5N inverse'!$A$14*$C1134/Setup!$B$17+INDEX('5N inverse'!$A$14:$Y$14,1,'5N mesh'!$B$7+1)*Setup!$B$22</f>
        <v>0</v>
      </c>
      <c r="Q1134" s="0" t="n">
        <f aca="false">SUMPRODUCT('5N inverse'!$A$15:$Y$15,'5N mesh'!$B$37:$Z$37,$E1133:$AC1133)+'5N inverse'!$A$15*$C1134/Setup!$B$17+INDEX('5N inverse'!$A$15:$Y$15,1,'5N mesh'!$B$7+1)*Setup!$B$22</f>
        <v>0</v>
      </c>
      <c r="R1134" s="0" t="n">
        <f aca="false">SUMPRODUCT('5N inverse'!$A$16:$Y$16,'5N mesh'!$B$37:$Z$37,$E1133:$AC1133)+'5N inverse'!$A$16*$C1134/Setup!$B$17+INDEX('5N inverse'!$A$16:$Y$16,1,'5N mesh'!$B$7+1)*Setup!$B$22</f>
        <v>0</v>
      </c>
      <c r="S1134" s="0" t="n">
        <f aca="false">SUMPRODUCT('5N inverse'!$A$17:$Y$17,'5N mesh'!$B$37:$Z$37,$E1133:$AC1133)+'5N inverse'!$A$17*$C1134/Setup!$B$17+INDEX('5N inverse'!$A$17:$Y$17,1,'5N mesh'!$B$7+1)*Setup!$B$22</f>
        <v>0</v>
      </c>
      <c r="T1134" s="0" t="n">
        <f aca="false">SUMPRODUCT('5N inverse'!$A$18:$Y$18,'5N mesh'!$B$37:$Z$37,$E1133:$AC1133)+'5N inverse'!$A$18*$C1134/Setup!$B$17+INDEX('5N inverse'!$A$18:$Y$18,1,'5N mesh'!$B$7+1)*Setup!$B$22</f>
        <v>0</v>
      </c>
      <c r="U1134" s="0" t="n">
        <f aca="false">SUMPRODUCT('5N inverse'!$A$19:$Y$19,'5N mesh'!$B$37:$Z$37,$E1133:$AC1133)+'5N inverse'!$A$19*$C1134/Setup!$B$17+INDEX('5N inverse'!$A$19:$Y$19,1,'5N mesh'!$B$7+1)*Setup!$B$22</f>
        <v>0</v>
      </c>
      <c r="V1134" s="0" t="n">
        <f aca="false">SUMPRODUCT('5N inverse'!$A$20:$Y$20,'5N mesh'!$B$37:$Z$37,$E1133:$AC1133)+'5N inverse'!$A$20*$C1134/Setup!$B$17+INDEX('5N inverse'!$A$20:$Y$20,1,'5N mesh'!$B$7+1)*Setup!$B$22</f>
        <v>0</v>
      </c>
      <c r="W1134" s="0" t="n">
        <f aca="false">SUMPRODUCT('5N inverse'!$A$21:$Y$21,'5N mesh'!$B$37:$Z$37,$E1133:$AC1133)+'5N inverse'!$A$21*$C1134/Setup!$B$17+INDEX('5N inverse'!$A$21:$Y$21,1,'5N mesh'!$B$7+1)*Setup!$B$22</f>
        <v>0</v>
      </c>
      <c r="X1134" s="0" t="n">
        <f aca="false">SUMPRODUCT('5N inverse'!$A$22:$Y$22,'5N mesh'!$B$37:$Z$37,$E1133:$AC1133)+'5N inverse'!$A$22*$C1134/Setup!$B$17+INDEX('5N inverse'!$A$22:$Y$22,1,'5N mesh'!$B$7+1)*Setup!$B$22</f>
        <v>0</v>
      </c>
      <c r="Y1134" s="0" t="n">
        <f aca="false">SUMPRODUCT('5N inverse'!$A$23:$Y$23,'5N mesh'!$B$37:$Z$37,$E1133:$AC1133)+'5N inverse'!$A$23*$C1134/Setup!$B$17+INDEX('5N inverse'!$A$23:$Y$23,1,'5N mesh'!$B$7+1)*Setup!$B$22</f>
        <v>0</v>
      </c>
      <c r="Z1134" s="0" t="n">
        <f aca="false">SUMPRODUCT('5N inverse'!$A$24:$Y$24,'5N mesh'!$B$37:$Z$37,$E1133:$AC1133)+'5N inverse'!$A$24*$C1134/Setup!$B$17+INDEX('5N inverse'!$A$24:$Y$24,1,'5N mesh'!$B$7+1)*Setup!$B$22</f>
        <v>0</v>
      </c>
      <c r="AA1134" s="0" t="n">
        <f aca="false">SUMPRODUCT('5N inverse'!$A$25:$Y$25,'5N mesh'!$B$37:$Z$37,$E1133:$AC1133)+'5N inverse'!$A$25*$C1134/Setup!$B$17+INDEX('5N inverse'!$A$25:$Y$25,1,'5N mesh'!$B$7+1)*Setup!$B$22</f>
        <v>0</v>
      </c>
      <c r="AB1134" s="0" t="n">
        <f aca="false">SUMPRODUCT('5N inverse'!$A$26:$Y$26,'5N mesh'!$B$37:$Z$37,$E1133:$AC1133)+'5N inverse'!$A$26*$C1134/Setup!$B$17+INDEX('5N inverse'!$A$26:$Y$26,1,'5N mesh'!$B$7+1)*Setup!$B$22</f>
        <v>0</v>
      </c>
      <c r="AC1134" s="0" t="n">
        <f aca="false">SUMPRODUCT('5N inverse'!$A$27:$Y$27,'5N mesh'!$B$37:$Z$37,$E1133:$AC1133)+'5N inverse'!$A$27*$C1134/Setup!$B$17+INDEX('5N inverse'!$A$27:$Y$27,1,'5N mesh'!$B$7+1)*Setup!$B$22</f>
        <v>0</v>
      </c>
    </row>
    <row r="1135" customFormat="false" ht="15" hidden="false" customHeight="false" outlineLevel="0" collapsed="false">
      <c r="A1135" s="0" t="n">
        <v>1130</v>
      </c>
      <c r="B1135" s="0" t="n">
        <f aca="false">A1135*Setup!$B$11/3600</f>
        <v>94.1666666666667</v>
      </c>
      <c r="C1135" s="0" t="n">
        <f aca="false">Setup!$B$7+Setup!$B$8*COS(2*PI()*(B1135-Setup!$B$9)/24)</f>
        <v>23.8255224505387</v>
      </c>
      <c r="D1135" s="0" t="n">
        <f aca="false">(C1135-E1135)/Setup!$B$17</f>
        <v>-12.3592278848237</v>
      </c>
      <c r="E1135" s="0" t="n">
        <f aca="false">SUMPRODUCT('5N inverse'!$A$3:$Y$3,'5N mesh'!$B$37:$Z$37,$E1134:$AC1134)+'5N inverse'!$A$3*$C1135/Setup!$B$17+INDEX('5N inverse'!$A$3:$Y$3,1,'5N mesh'!$B$7+1)*Setup!$B$22</f>
        <v>25.4322220755657</v>
      </c>
      <c r="F1135" s="0" t="n">
        <f aca="false">SUMPRODUCT('5N inverse'!$A$4:$Y$4,'5N mesh'!$B$37:$Z$37,$E1134:$AC1134)+'5N inverse'!$A$4*$C1135/Setup!$B$17+INDEX('5N inverse'!$A$4:$Y$4,1,'5N mesh'!$B$7+1)*Setup!$B$22</f>
        <v>23.7084598756996</v>
      </c>
      <c r="G1135" s="0" t="n">
        <f aca="false">SUMPRODUCT('5N inverse'!$A$5:$Y$5,'5N mesh'!$B$37:$Z$37,$E1134:$AC1134)+'5N inverse'!$A$5*$C1135/Setup!$B$17+INDEX('5N inverse'!$A$5:$Y$5,1,'5N mesh'!$B$7+1)*Setup!$B$22</f>
        <v>20.2609354759673</v>
      </c>
      <c r="H1135" s="0" t="n">
        <f aca="false">SUMPRODUCT('5N inverse'!$A$6:$Y$6,'5N mesh'!$B$37:$Z$37,$E1134:$AC1134)+'5N inverse'!$A$6*$C1135/Setup!$B$17+INDEX('5N inverse'!$A$6:$Y$6,1,'5N mesh'!$B$7+1)*Setup!$B$22</f>
        <v>16.813411076235</v>
      </c>
      <c r="I1135" s="0" t="n">
        <f aca="false">SUMPRODUCT('5N inverse'!$A$7:$Y$7,'5N mesh'!$B$37:$Z$37,$E1134:$AC1134)+'5N inverse'!$A$7*$C1135/Setup!$B$17+INDEX('5N inverse'!$A$7:$Y$7,1,'5N mesh'!$B$7+1)*Setup!$B$22</f>
        <v>15.0896488763688</v>
      </c>
      <c r="J1135" s="0" t="n">
        <f aca="false">SUMPRODUCT('5N inverse'!$A$8:$Y$8,'5N mesh'!$B$37:$Z$37,$E1134:$AC1134)+'5N inverse'!$A$8*$C1135/Setup!$B$17+INDEX('5N inverse'!$A$8:$Y$8,1,'5N mesh'!$B$7+1)*Setup!$B$22</f>
        <v>0</v>
      </c>
      <c r="K1135" s="0" t="n">
        <f aca="false">SUMPRODUCT('5N inverse'!$A$9:$Y$9,'5N mesh'!$B$37:$Z$37,$E1134:$AC1134)+'5N inverse'!$A$9*$C1135/Setup!$B$17+INDEX('5N inverse'!$A$9:$Y$9,1,'5N mesh'!$B$7+1)*Setup!$B$22</f>
        <v>0</v>
      </c>
      <c r="L1135" s="0" t="n">
        <f aca="false">SUMPRODUCT('5N inverse'!$A$10:$Y$10,'5N mesh'!$B$37:$Z$37,$E1134:$AC1134)+'5N inverse'!$A$10*$C1135/Setup!$B$17+INDEX('5N inverse'!$A$10:$Y$10,1,'5N mesh'!$B$7+1)*Setup!$B$22</f>
        <v>0</v>
      </c>
      <c r="M1135" s="0" t="n">
        <f aca="false">SUMPRODUCT('5N inverse'!$A$11:$Y$11,'5N mesh'!$B$37:$Z$37,$E1134:$AC1134)+'5N inverse'!$A$11*$C1135/Setup!$B$17+INDEX('5N inverse'!$A$11:$Y$11,1,'5N mesh'!$B$7+1)*Setup!$B$22</f>
        <v>0</v>
      </c>
      <c r="N1135" s="0" t="n">
        <f aca="false">SUMPRODUCT('5N inverse'!$A$12:$Y$12,'5N mesh'!$B$37:$Z$37,$E1134:$AC1134)+'5N inverse'!$A$12*$C1135/Setup!$B$17+INDEX('5N inverse'!$A$12:$Y$12,1,'5N mesh'!$B$7+1)*Setup!$B$22</f>
        <v>0</v>
      </c>
      <c r="O1135" s="0" t="n">
        <f aca="false">SUMPRODUCT('5N inverse'!$A$13:$Y$13,'5N mesh'!$B$37:$Z$37,$E1134:$AC1134)+'5N inverse'!$A$13*$C1135/Setup!$B$17+INDEX('5N inverse'!$A$13:$Y$13,1,'5N mesh'!$B$7+1)*Setup!$B$22</f>
        <v>0</v>
      </c>
      <c r="P1135" s="0" t="n">
        <f aca="false">SUMPRODUCT('5N inverse'!$A$14:$Y$14,'5N mesh'!$B$37:$Z$37,$E1134:$AC1134)+'5N inverse'!$A$14*$C1135/Setup!$B$17+INDEX('5N inverse'!$A$14:$Y$14,1,'5N mesh'!$B$7+1)*Setup!$B$22</f>
        <v>0</v>
      </c>
      <c r="Q1135" s="0" t="n">
        <f aca="false">SUMPRODUCT('5N inverse'!$A$15:$Y$15,'5N mesh'!$B$37:$Z$37,$E1134:$AC1134)+'5N inverse'!$A$15*$C1135/Setup!$B$17+INDEX('5N inverse'!$A$15:$Y$15,1,'5N mesh'!$B$7+1)*Setup!$B$22</f>
        <v>0</v>
      </c>
      <c r="R1135" s="0" t="n">
        <f aca="false">SUMPRODUCT('5N inverse'!$A$16:$Y$16,'5N mesh'!$B$37:$Z$37,$E1134:$AC1134)+'5N inverse'!$A$16*$C1135/Setup!$B$17+INDEX('5N inverse'!$A$16:$Y$16,1,'5N mesh'!$B$7+1)*Setup!$B$22</f>
        <v>0</v>
      </c>
      <c r="S1135" s="0" t="n">
        <f aca="false">SUMPRODUCT('5N inverse'!$A$17:$Y$17,'5N mesh'!$B$37:$Z$37,$E1134:$AC1134)+'5N inverse'!$A$17*$C1135/Setup!$B$17+INDEX('5N inverse'!$A$17:$Y$17,1,'5N mesh'!$B$7+1)*Setup!$B$22</f>
        <v>0</v>
      </c>
      <c r="T1135" s="0" t="n">
        <f aca="false">SUMPRODUCT('5N inverse'!$A$18:$Y$18,'5N mesh'!$B$37:$Z$37,$E1134:$AC1134)+'5N inverse'!$A$18*$C1135/Setup!$B$17+INDEX('5N inverse'!$A$18:$Y$18,1,'5N mesh'!$B$7+1)*Setup!$B$22</f>
        <v>0</v>
      </c>
      <c r="U1135" s="0" t="n">
        <f aca="false">SUMPRODUCT('5N inverse'!$A$19:$Y$19,'5N mesh'!$B$37:$Z$37,$E1134:$AC1134)+'5N inverse'!$A$19*$C1135/Setup!$B$17+INDEX('5N inverse'!$A$19:$Y$19,1,'5N mesh'!$B$7+1)*Setup!$B$22</f>
        <v>0</v>
      </c>
      <c r="V1135" s="0" t="n">
        <f aca="false">SUMPRODUCT('5N inverse'!$A$20:$Y$20,'5N mesh'!$B$37:$Z$37,$E1134:$AC1134)+'5N inverse'!$A$20*$C1135/Setup!$B$17+INDEX('5N inverse'!$A$20:$Y$20,1,'5N mesh'!$B$7+1)*Setup!$B$22</f>
        <v>0</v>
      </c>
      <c r="W1135" s="0" t="n">
        <f aca="false">SUMPRODUCT('5N inverse'!$A$21:$Y$21,'5N mesh'!$B$37:$Z$37,$E1134:$AC1134)+'5N inverse'!$A$21*$C1135/Setup!$B$17+INDEX('5N inverse'!$A$21:$Y$21,1,'5N mesh'!$B$7+1)*Setup!$B$22</f>
        <v>0</v>
      </c>
      <c r="X1135" s="0" t="n">
        <f aca="false">SUMPRODUCT('5N inverse'!$A$22:$Y$22,'5N mesh'!$B$37:$Z$37,$E1134:$AC1134)+'5N inverse'!$A$22*$C1135/Setup!$B$17+INDEX('5N inverse'!$A$22:$Y$22,1,'5N mesh'!$B$7+1)*Setup!$B$22</f>
        <v>0</v>
      </c>
      <c r="Y1135" s="0" t="n">
        <f aca="false">SUMPRODUCT('5N inverse'!$A$23:$Y$23,'5N mesh'!$B$37:$Z$37,$E1134:$AC1134)+'5N inverse'!$A$23*$C1135/Setup!$B$17+INDEX('5N inverse'!$A$23:$Y$23,1,'5N mesh'!$B$7+1)*Setup!$B$22</f>
        <v>0</v>
      </c>
      <c r="Z1135" s="0" t="n">
        <f aca="false">SUMPRODUCT('5N inverse'!$A$24:$Y$24,'5N mesh'!$B$37:$Z$37,$E1134:$AC1134)+'5N inverse'!$A$24*$C1135/Setup!$B$17+INDEX('5N inverse'!$A$24:$Y$24,1,'5N mesh'!$B$7+1)*Setup!$B$22</f>
        <v>0</v>
      </c>
      <c r="AA1135" s="0" t="n">
        <f aca="false">SUMPRODUCT('5N inverse'!$A$25:$Y$25,'5N mesh'!$B$37:$Z$37,$E1134:$AC1134)+'5N inverse'!$A$25*$C1135/Setup!$B$17+INDEX('5N inverse'!$A$25:$Y$25,1,'5N mesh'!$B$7+1)*Setup!$B$22</f>
        <v>0</v>
      </c>
      <c r="AB1135" s="0" t="n">
        <f aca="false">SUMPRODUCT('5N inverse'!$A$26:$Y$26,'5N mesh'!$B$37:$Z$37,$E1134:$AC1134)+'5N inverse'!$A$26*$C1135/Setup!$B$17+INDEX('5N inverse'!$A$26:$Y$26,1,'5N mesh'!$B$7+1)*Setup!$B$22</f>
        <v>0</v>
      </c>
      <c r="AC1135" s="0" t="n">
        <f aca="false">SUMPRODUCT('5N inverse'!$A$27:$Y$27,'5N mesh'!$B$37:$Z$37,$E1134:$AC1134)+'5N inverse'!$A$27*$C1135/Setup!$B$17+INDEX('5N inverse'!$A$27:$Y$27,1,'5N mesh'!$B$7+1)*Setup!$B$22</f>
        <v>0</v>
      </c>
    </row>
    <row r="1136" customFormat="false" ht="15" hidden="false" customHeight="false" outlineLevel="0" collapsed="false">
      <c r="A1136" s="0" t="n">
        <v>1131</v>
      </c>
      <c r="B1136" s="0" t="n">
        <f aca="false">A1136*Setup!$B$11/3600</f>
        <v>94.25</v>
      </c>
      <c r="C1136" s="0" t="n">
        <f aca="false">Setup!$B$7+Setup!$B$8*COS(2*PI()*(B1136-Setup!$B$9)/24)</f>
        <v>23.7383874830794</v>
      </c>
      <c r="D1136" s="0" t="n">
        <f aca="false">(C1136-E1136)/Setup!$B$17</f>
        <v>-12.8323094463054</v>
      </c>
      <c r="E1136" s="0" t="n">
        <f aca="false">SUMPRODUCT('5N inverse'!$A$3:$Y$3,'5N mesh'!$B$37:$Z$37,$E1135:$AC1135)+'5N inverse'!$A$3*$C1136/Setup!$B$17+INDEX('5N inverse'!$A$3:$Y$3,1,'5N mesh'!$B$7+1)*Setup!$B$22</f>
        <v>25.4065877110991</v>
      </c>
      <c r="F1136" s="0" t="n">
        <f aca="false">SUMPRODUCT('5N inverse'!$A$4:$Y$4,'5N mesh'!$B$37:$Z$37,$E1135:$AC1135)+'5N inverse'!$A$4*$C1136/Setup!$B$17+INDEX('5N inverse'!$A$4:$Y$4,1,'5N mesh'!$B$7+1)*Setup!$B$22</f>
        <v>23.6870896738271</v>
      </c>
      <c r="G1136" s="0" t="n">
        <f aca="false">SUMPRODUCT('5N inverse'!$A$5:$Y$5,'5N mesh'!$B$37:$Z$37,$E1135:$AC1135)+'5N inverse'!$A$5*$C1136/Setup!$B$17+INDEX('5N inverse'!$A$5:$Y$5,1,'5N mesh'!$B$7+1)*Setup!$B$22</f>
        <v>20.2480935992831</v>
      </c>
      <c r="H1136" s="0" t="n">
        <f aca="false">SUMPRODUCT('5N inverse'!$A$6:$Y$6,'5N mesh'!$B$37:$Z$37,$E1135:$AC1135)+'5N inverse'!$A$6*$C1136/Setup!$B$17+INDEX('5N inverse'!$A$6:$Y$6,1,'5N mesh'!$B$7+1)*Setup!$B$22</f>
        <v>16.809097524739</v>
      </c>
      <c r="I1136" s="0" t="n">
        <f aca="false">SUMPRODUCT('5N inverse'!$A$7:$Y$7,'5N mesh'!$B$37:$Z$37,$E1135:$AC1135)+'5N inverse'!$A$7*$C1136/Setup!$B$17+INDEX('5N inverse'!$A$7:$Y$7,1,'5N mesh'!$B$7+1)*Setup!$B$22</f>
        <v>15.089599487467</v>
      </c>
      <c r="J1136" s="0" t="n">
        <f aca="false">SUMPRODUCT('5N inverse'!$A$8:$Y$8,'5N mesh'!$B$37:$Z$37,$E1135:$AC1135)+'5N inverse'!$A$8*$C1136/Setup!$B$17+INDEX('5N inverse'!$A$8:$Y$8,1,'5N mesh'!$B$7+1)*Setup!$B$22</f>
        <v>0</v>
      </c>
      <c r="K1136" s="0" t="n">
        <f aca="false">SUMPRODUCT('5N inverse'!$A$9:$Y$9,'5N mesh'!$B$37:$Z$37,$E1135:$AC1135)+'5N inverse'!$A$9*$C1136/Setup!$B$17+INDEX('5N inverse'!$A$9:$Y$9,1,'5N mesh'!$B$7+1)*Setup!$B$22</f>
        <v>0</v>
      </c>
      <c r="L1136" s="0" t="n">
        <f aca="false">SUMPRODUCT('5N inverse'!$A$10:$Y$10,'5N mesh'!$B$37:$Z$37,$E1135:$AC1135)+'5N inverse'!$A$10*$C1136/Setup!$B$17+INDEX('5N inverse'!$A$10:$Y$10,1,'5N mesh'!$B$7+1)*Setup!$B$22</f>
        <v>0</v>
      </c>
      <c r="M1136" s="0" t="n">
        <f aca="false">SUMPRODUCT('5N inverse'!$A$11:$Y$11,'5N mesh'!$B$37:$Z$37,$E1135:$AC1135)+'5N inverse'!$A$11*$C1136/Setup!$B$17+INDEX('5N inverse'!$A$11:$Y$11,1,'5N mesh'!$B$7+1)*Setup!$B$22</f>
        <v>0</v>
      </c>
      <c r="N1136" s="0" t="n">
        <f aca="false">SUMPRODUCT('5N inverse'!$A$12:$Y$12,'5N mesh'!$B$37:$Z$37,$E1135:$AC1135)+'5N inverse'!$A$12*$C1136/Setup!$B$17+INDEX('5N inverse'!$A$12:$Y$12,1,'5N mesh'!$B$7+1)*Setup!$B$22</f>
        <v>0</v>
      </c>
      <c r="O1136" s="0" t="n">
        <f aca="false">SUMPRODUCT('5N inverse'!$A$13:$Y$13,'5N mesh'!$B$37:$Z$37,$E1135:$AC1135)+'5N inverse'!$A$13*$C1136/Setup!$B$17+INDEX('5N inverse'!$A$13:$Y$13,1,'5N mesh'!$B$7+1)*Setup!$B$22</f>
        <v>0</v>
      </c>
      <c r="P1136" s="0" t="n">
        <f aca="false">SUMPRODUCT('5N inverse'!$A$14:$Y$14,'5N mesh'!$B$37:$Z$37,$E1135:$AC1135)+'5N inverse'!$A$14*$C1136/Setup!$B$17+INDEX('5N inverse'!$A$14:$Y$14,1,'5N mesh'!$B$7+1)*Setup!$B$22</f>
        <v>0</v>
      </c>
      <c r="Q1136" s="0" t="n">
        <f aca="false">SUMPRODUCT('5N inverse'!$A$15:$Y$15,'5N mesh'!$B$37:$Z$37,$E1135:$AC1135)+'5N inverse'!$A$15*$C1136/Setup!$B$17+INDEX('5N inverse'!$A$15:$Y$15,1,'5N mesh'!$B$7+1)*Setup!$B$22</f>
        <v>0</v>
      </c>
      <c r="R1136" s="0" t="n">
        <f aca="false">SUMPRODUCT('5N inverse'!$A$16:$Y$16,'5N mesh'!$B$37:$Z$37,$E1135:$AC1135)+'5N inverse'!$A$16*$C1136/Setup!$B$17+INDEX('5N inverse'!$A$16:$Y$16,1,'5N mesh'!$B$7+1)*Setup!$B$22</f>
        <v>0</v>
      </c>
      <c r="S1136" s="0" t="n">
        <f aca="false">SUMPRODUCT('5N inverse'!$A$17:$Y$17,'5N mesh'!$B$37:$Z$37,$E1135:$AC1135)+'5N inverse'!$A$17*$C1136/Setup!$B$17+INDEX('5N inverse'!$A$17:$Y$17,1,'5N mesh'!$B$7+1)*Setup!$B$22</f>
        <v>0</v>
      </c>
      <c r="T1136" s="0" t="n">
        <f aca="false">SUMPRODUCT('5N inverse'!$A$18:$Y$18,'5N mesh'!$B$37:$Z$37,$E1135:$AC1135)+'5N inverse'!$A$18*$C1136/Setup!$B$17+INDEX('5N inverse'!$A$18:$Y$18,1,'5N mesh'!$B$7+1)*Setup!$B$22</f>
        <v>0</v>
      </c>
      <c r="U1136" s="0" t="n">
        <f aca="false">SUMPRODUCT('5N inverse'!$A$19:$Y$19,'5N mesh'!$B$37:$Z$37,$E1135:$AC1135)+'5N inverse'!$A$19*$C1136/Setup!$B$17+INDEX('5N inverse'!$A$19:$Y$19,1,'5N mesh'!$B$7+1)*Setup!$B$22</f>
        <v>0</v>
      </c>
      <c r="V1136" s="0" t="n">
        <f aca="false">SUMPRODUCT('5N inverse'!$A$20:$Y$20,'5N mesh'!$B$37:$Z$37,$E1135:$AC1135)+'5N inverse'!$A$20*$C1136/Setup!$B$17+INDEX('5N inverse'!$A$20:$Y$20,1,'5N mesh'!$B$7+1)*Setup!$B$22</f>
        <v>0</v>
      </c>
      <c r="W1136" s="0" t="n">
        <f aca="false">SUMPRODUCT('5N inverse'!$A$21:$Y$21,'5N mesh'!$B$37:$Z$37,$E1135:$AC1135)+'5N inverse'!$A$21*$C1136/Setup!$B$17+INDEX('5N inverse'!$A$21:$Y$21,1,'5N mesh'!$B$7+1)*Setup!$B$22</f>
        <v>0</v>
      </c>
      <c r="X1136" s="0" t="n">
        <f aca="false">SUMPRODUCT('5N inverse'!$A$22:$Y$22,'5N mesh'!$B$37:$Z$37,$E1135:$AC1135)+'5N inverse'!$A$22*$C1136/Setup!$B$17+INDEX('5N inverse'!$A$22:$Y$22,1,'5N mesh'!$B$7+1)*Setup!$B$22</f>
        <v>0</v>
      </c>
      <c r="Y1136" s="0" t="n">
        <f aca="false">SUMPRODUCT('5N inverse'!$A$23:$Y$23,'5N mesh'!$B$37:$Z$37,$E1135:$AC1135)+'5N inverse'!$A$23*$C1136/Setup!$B$17+INDEX('5N inverse'!$A$23:$Y$23,1,'5N mesh'!$B$7+1)*Setup!$B$22</f>
        <v>0</v>
      </c>
      <c r="Z1136" s="0" t="n">
        <f aca="false">SUMPRODUCT('5N inverse'!$A$24:$Y$24,'5N mesh'!$B$37:$Z$37,$E1135:$AC1135)+'5N inverse'!$A$24*$C1136/Setup!$B$17+INDEX('5N inverse'!$A$24:$Y$24,1,'5N mesh'!$B$7+1)*Setup!$B$22</f>
        <v>0</v>
      </c>
      <c r="AA1136" s="0" t="n">
        <f aca="false">SUMPRODUCT('5N inverse'!$A$25:$Y$25,'5N mesh'!$B$37:$Z$37,$E1135:$AC1135)+'5N inverse'!$A$25*$C1136/Setup!$B$17+INDEX('5N inverse'!$A$25:$Y$25,1,'5N mesh'!$B$7+1)*Setup!$B$22</f>
        <v>0</v>
      </c>
      <c r="AB1136" s="0" t="n">
        <f aca="false">SUMPRODUCT('5N inverse'!$A$26:$Y$26,'5N mesh'!$B$37:$Z$37,$E1135:$AC1135)+'5N inverse'!$A$26*$C1136/Setup!$B$17+INDEX('5N inverse'!$A$26:$Y$26,1,'5N mesh'!$B$7+1)*Setup!$B$22</f>
        <v>0</v>
      </c>
      <c r="AC1136" s="0" t="n">
        <f aca="false">SUMPRODUCT('5N inverse'!$A$27:$Y$27,'5N mesh'!$B$37:$Z$37,$E1135:$AC1135)+'5N inverse'!$A$27*$C1136/Setup!$B$17+INDEX('5N inverse'!$A$27:$Y$27,1,'5N mesh'!$B$7+1)*Setup!$B$22</f>
        <v>0</v>
      </c>
    </row>
    <row r="1137" customFormat="false" ht="15" hidden="false" customHeight="false" outlineLevel="0" collapsed="false">
      <c r="A1137" s="0" t="n">
        <v>1132</v>
      </c>
      <c r="B1137" s="0" t="n">
        <f aca="false">A1137*Setup!$B$11/3600</f>
        <v>94.3333333333333</v>
      </c>
      <c r="C1137" s="0" t="n">
        <f aca="false">Setup!$B$7+Setup!$B$8*COS(2*PI()*(B1137-Setup!$B$9)/24)</f>
        <v>23.6513770290094</v>
      </c>
      <c r="D1137" s="0" t="n">
        <f aca="false">(C1137-E1137)/Setup!$B$17</f>
        <v>-13.2983977920531</v>
      </c>
      <c r="E1137" s="0" t="n">
        <f aca="false">SUMPRODUCT('5N inverse'!$A$3:$Y$3,'5N mesh'!$B$37:$Z$37,$E1136:$AC1136)+'5N inverse'!$A$3*$C1137/Setup!$B$17+INDEX('5N inverse'!$A$3:$Y$3,1,'5N mesh'!$B$7+1)*Setup!$B$22</f>
        <v>25.3801687419763</v>
      </c>
      <c r="F1137" s="0" t="n">
        <f aca="false">SUMPRODUCT('5N inverse'!$A$4:$Y$4,'5N mesh'!$B$37:$Z$37,$E1136:$AC1136)+'5N inverse'!$A$4*$C1137/Setup!$B$17+INDEX('5N inverse'!$A$4:$Y$4,1,'5N mesh'!$B$7+1)*Setup!$B$22</f>
        <v>23.6650644321099</v>
      </c>
      <c r="G1137" s="0" t="n">
        <f aca="false">SUMPRODUCT('5N inverse'!$A$5:$Y$5,'5N mesh'!$B$37:$Z$37,$E1136:$AC1136)+'5N inverse'!$A$5*$C1137/Setup!$B$17+INDEX('5N inverse'!$A$5:$Y$5,1,'5N mesh'!$B$7+1)*Setup!$B$22</f>
        <v>20.2348558123773</v>
      </c>
      <c r="H1137" s="0" t="n">
        <f aca="false">SUMPRODUCT('5N inverse'!$A$6:$Y$6,'5N mesh'!$B$37:$Z$37,$E1136:$AC1136)+'5N inverse'!$A$6*$C1137/Setup!$B$17+INDEX('5N inverse'!$A$6:$Y$6,1,'5N mesh'!$B$7+1)*Setup!$B$22</f>
        <v>16.8046471926446</v>
      </c>
      <c r="I1137" s="0" t="n">
        <f aca="false">SUMPRODUCT('5N inverse'!$A$7:$Y$7,'5N mesh'!$B$37:$Z$37,$E1136:$AC1136)+'5N inverse'!$A$7*$C1137/Setup!$B$17+INDEX('5N inverse'!$A$7:$Y$7,1,'5N mesh'!$B$7+1)*Setup!$B$22</f>
        <v>15.0895428827783</v>
      </c>
      <c r="J1137" s="0" t="n">
        <f aca="false">SUMPRODUCT('5N inverse'!$A$8:$Y$8,'5N mesh'!$B$37:$Z$37,$E1136:$AC1136)+'5N inverse'!$A$8*$C1137/Setup!$B$17+INDEX('5N inverse'!$A$8:$Y$8,1,'5N mesh'!$B$7+1)*Setup!$B$22</f>
        <v>0</v>
      </c>
      <c r="K1137" s="0" t="n">
        <f aca="false">SUMPRODUCT('5N inverse'!$A$9:$Y$9,'5N mesh'!$B$37:$Z$37,$E1136:$AC1136)+'5N inverse'!$A$9*$C1137/Setup!$B$17+INDEX('5N inverse'!$A$9:$Y$9,1,'5N mesh'!$B$7+1)*Setup!$B$22</f>
        <v>0</v>
      </c>
      <c r="L1137" s="0" t="n">
        <f aca="false">SUMPRODUCT('5N inverse'!$A$10:$Y$10,'5N mesh'!$B$37:$Z$37,$E1136:$AC1136)+'5N inverse'!$A$10*$C1137/Setup!$B$17+INDEX('5N inverse'!$A$10:$Y$10,1,'5N mesh'!$B$7+1)*Setup!$B$22</f>
        <v>0</v>
      </c>
      <c r="M1137" s="0" t="n">
        <f aca="false">SUMPRODUCT('5N inverse'!$A$11:$Y$11,'5N mesh'!$B$37:$Z$37,$E1136:$AC1136)+'5N inverse'!$A$11*$C1137/Setup!$B$17+INDEX('5N inverse'!$A$11:$Y$11,1,'5N mesh'!$B$7+1)*Setup!$B$22</f>
        <v>0</v>
      </c>
      <c r="N1137" s="0" t="n">
        <f aca="false">SUMPRODUCT('5N inverse'!$A$12:$Y$12,'5N mesh'!$B$37:$Z$37,$E1136:$AC1136)+'5N inverse'!$A$12*$C1137/Setup!$B$17+INDEX('5N inverse'!$A$12:$Y$12,1,'5N mesh'!$B$7+1)*Setup!$B$22</f>
        <v>0</v>
      </c>
      <c r="O1137" s="0" t="n">
        <f aca="false">SUMPRODUCT('5N inverse'!$A$13:$Y$13,'5N mesh'!$B$37:$Z$37,$E1136:$AC1136)+'5N inverse'!$A$13*$C1137/Setup!$B$17+INDEX('5N inverse'!$A$13:$Y$13,1,'5N mesh'!$B$7+1)*Setup!$B$22</f>
        <v>0</v>
      </c>
      <c r="P1137" s="0" t="n">
        <f aca="false">SUMPRODUCT('5N inverse'!$A$14:$Y$14,'5N mesh'!$B$37:$Z$37,$E1136:$AC1136)+'5N inverse'!$A$14*$C1137/Setup!$B$17+INDEX('5N inverse'!$A$14:$Y$14,1,'5N mesh'!$B$7+1)*Setup!$B$22</f>
        <v>0</v>
      </c>
      <c r="Q1137" s="0" t="n">
        <f aca="false">SUMPRODUCT('5N inverse'!$A$15:$Y$15,'5N mesh'!$B$37:$Z$37,$E1136:$AC1136)+'5N inverse'!$A$15*$C1137/Setup!$B$17+INDEX('5N inverse'!$A$15:$Y$15,1,'5N mesh'!$B$7+1)*Setup!$B$22</f>
        <v>0</v>
      </c>
      <c r="R1137" s="0" t="n">
        <f aca="false">SUMPRODUCT('5N inverse'!$A$16:$Y$16,'5N mesh'!$B$37:$Z$37,$E1136:$AC1136)+'5N inverse'!$A$16*$C1137/Setup!$B$17+INDEX('5N inverse'!$A$16:$Y$16,1,'5N mesh'!$B$7+1)*Setup!$B$22</f>
        <v>0</v>
      </c>
      <c r="S1137" s="0" t="n">
        <f aca="false">SUMPRODUCT('5N inverse'!$A$17:$Y$17,'5N mesh'!$B$37:$Z$37,$E1136:$AC1136)+'5N inverse'!$A$17*$C1137/Setup!$B$17+INDEX('5N inverse'!$A$17:$Y$17,1,'5N mesh'!$B$7+1)*Setup!$B$22</f>
        <v>0</v>
      </c>
      <c r="T1137" s="0" t="n">
        <f aca="false">SUMPRODUCT('5N inverse'!$A$18:$Y$18,'5N mesh'!$B$37:$Z$37,$E1136:$AC1136)+'5N inverse'!$A$18*$C1137/Setup!$B$17+INDEX('5N inverse'!$A$18:$Y$18,1,'5N mesh'!$B$7+1)*Setup!$B$22</f>
        <v>0</v>
      </c>
      <c r="U1137" s="0" t="n">
        <f aca="false">SUMPRODUCT('5N inverse'!$A$19:$Y$19,'5N mesh'!$B$37:$Z$37,$E1136:$AC1136)+'5N inverse'!$A$19*$C1137/Setup!$B$17+INDEX('5N inverse'!$A$19:$Y$19,1,'5N mesh'!$B$7+1)*Setup!$B$22</f>
        <v>0</v>
      </c>
      <c r="V1137" s="0" t="n">
        <f aca="false">SUMPRODUCT('5N inverse'!$A$20:$Y$20,'5N mesh'!$B$37:$Z$37,$E1136:$AC1136)+'5N inverse'!$A$20*$C1137/Setup!$B$17+INDEX('5N inverse'!$A$20:$Y$20,1,'5N mesh'!$B$7+1)*Setup!$B$22</f>
        <v>0</v>
      </c>
      <c r="W1137" s="0" t="n">
        <f aca="false">SUMPRODUCT('5N inverse'!$A$21:$Y$21,'5N mesh'!$B$37:$Z$37,$E1136:$AC1136)+'5N inverse'!$A$21*$C1137/Setup!$B$17+INDEX('5N inverse'!$A$21:$Y$21,1,'5N mesh'!$B$7+1)*Setup!$B$22</f>
        <v>0</v>
      </c>
      <c r="X1137" s="0" t="n">
        <f aca="false">SUMPRODUCT('5N inverse'!$A$22:$Y$22,'5N mesh'!$B$37:$Z$37,$E1136:$AC1136)+'5N inverse'!$A$22*$C1137/Setup!$B$17+INDEX('5N inverse'!$A$22:$Y$22,1,'5N mesh'!$B$7+1)*Setup!$B$22</f>
        <v>0</v>
      </c>
      <c r="Y1137" s="0" t="n">
        <f aca="false">SUMPRODUCT('5N inverse'!$A$23:$Y$23,'5N mesh'!$B$37:$Z$37,$E1136:$AC1136)+'5N inverse'!$A$23*$C1137/Setup!$B$17+INDEX('5N inverse'!$A$23:$Y$23,1,'5N mesh'!$B$7+1)*Setup!$B$22</f>
        <v>0</v>
      </c>
      <c r="Z1137" s="0" t="n">
        <f aca="false">SUMPRODUCT('5N inverse'!$A$24:$Y$24,'5N mesh'!$B$37:$Z$37,$E1136:$AC1136)+'5N inverse'!$A$24*$C1137/Setup!$B$17+INDEX('5N inverse'!$A$24:$Y$24,1,'5N mesh'!$B$7+1)*Setup!$B$22</f>
        <v>0</v>
      </c>
      <c r="AA1137" s="0" t="n">
        <f aca="false">SUMPRODUCT('5N inverse'!$A$25:$Y$25,'5N mesh'!$B$37:$Z$37,$E1136:$AC1136)+'5N inverse'!$A$25*$C1137/Setup!$B$17+INDEX('5N inverse'!$A$25:$Y$25,1,'5N mesh'!$B$7+1)*Setup!$B$22</f>
        <v>0</v>
      </c>
      <c r="AB1137" s="0" t="n">
        <f aca="false">SUMPRODUCT('5N inverse'!$A$26:$Y$26,'5N mesh'!$B$37:$Z$37,$E1136:$AC1136)+'5N inverse'!$A$26*$C1137/Setup!$B$17+INDEX('5N inverse'!$A$26:$Y$26,1,'5N mesh'!$B$7+1)*Setup!$B$22</f>
        <v>0</v>
      </c>
      <c r="AC1137" s="0" t="n">
        <f aca="false">SUMPRODUCT('5N inverse'!$A$27:$Y$27,'5N mesh'!$B$37:$Z$37,$E1136:$AC1136)+'5N inverse'!$A$27*$C1137/Setup!$B$17+INDEX('5N inverse'!$A$27:$Y$27,1,'5N mesh'!$B$7+1)*Setup!$B$22</f>
        <v>0</v>
      </c>
    </row>
    <row r="1138" customFormat="false" ht="15" hidden="false" customHeight="false" outlineLevel="0" collapsed="false">
      <c r="A1138" s="0" t="n">
        <v>1133</v>
      </c>
      <c r="B1138" s="0" t="n">
        <f aca="false">A1138*Setup!$B$11/3600</f>
        <v>94.4166666666667</v>
      </c>
      <c r="C1138" s="0" t="n">
        <f aca="false">Setup!$B$7+Setup!$B$8*COS(2*PI()*(B1138-Setup!$B$9)/24)</f>
        <v>23.5645325005921</v>
      </c>
      <c r="D1138" s="0" t="n">
        <f aca="false">(C1138-E1138)/Setup!$B$17</f>
        <v>-13.7572710894303</v>
      </c>
      <c r="E1138" s="0" t="n">
        <f aca="false">SUMPRODUCT('5N inverse'!$A$3:$Y$3,'5N mesh'!$B$37:$Z$37,$E1137:$AC1137)+'5N inverse'!$A$3*$C1138/Setup!$B$17+INDEX('5N inverse'!$A$3:$Y$3,1,'5N mesh'!$B$7+1)*Setup!$B$22</f>
        <v>25.3529777422181</v>
      </c>
      <c r="F1138" s="0" t="n">
        <f aca="false">SUMPRODUCT('5N inverse'!$A$4:$Y$4,'5N mesh'!$B$37:$Z$37,$E1137:$AC1137)+'5N inverse'!$A$4*$C1138/Setup!$B$17+INDEX('5N inverse'!$A$4:$Y$4,1,'5N mesh'!$B$7+1)*Setup!$B$22</f>
        <v>23.642394633389</v>
      </c>
      <c r="G1138" s="0" t="n">
        <f aca="false">SUMPRODUCT('5N inverse'!$A$5:$Y$5,'5N mesh'!$B$37:$Z$37,$E1137:$AC1137)+'5N inverse'!$A$5*$C1138/Setup!$B$17+INDEX('5N inverse'!$A$5:$Y$5,1,'5N mesh'!$B$7+1)*Setup!$B$22</f>
        <v>20.221228415731</v>
      </c>
      <c r="H1138" s="0" t="n">
        <f aca="false">SUMPRODUCT('5N inverse'!$A$6:$Y$6,'5N mesh'!$B$37:$Z$37,$E1137:$AC1137)+'5N inverse'!$A$6*$C1138/Setup!$B$17+INDEX('5N inverse'!$A$6:$Y$6,1,'5N mesh'!$B$7+1)*Setup!$B$22</f>
        <v>16.8000621980729</v>
      </c>
      <c r="I1138" s="0" t="n">
        <f aca="false">SUMPRODUCT('5N inverse'!$A$7:$Y$7,'5N mesh'!$B$37:$Z$37,$E1137:$AC1137)+'5N inverse'!$A$7*$C1138/Setup!$B$17+INDEX('5N inverse'!$A$7:$Y$7,1,'5N mesh'!$B$7+1)*Setup!$B$22</f>
        <v>15.0894790892438</v>
      </c>
      <c r="J1138" s="0" t="n">
        <f aca="false">SUMPRODUCT('5N inverse'!$A$8:$Y$8,'5N mesh'!$B$37:$Z$37,$E1137:$AC1137)+'5N inverse'!$A$8*$C1138/Setup!$B$17+INDEX('5N inverse'!$A$8:$Y$8,1,'5N mesh'!$B$7+1)*Setup!$B$22</f>
        <v>0</v>
      </c>
      <c r="K1138" s="0" t="n">
        <f aca="false">SUMPRODUCT('5N inverse'!$A$9:$Y$9,'5N mesh'!$B$37:$Z$37,$E1137:$AC1137)+'5N inverse'!$A$9*$C1138/Setup!$B$17+INDEX('5N inverse'!$A$9:$Y$9,1,'5N mesh'!$B$7+1)*Setup!$B$22</f>
        <v>0</v>
      </c>
      <c r="L1138" s="0" t="n">
        <f aca="false">SUMPRODUCT('5N inverse'!$A$10:$Y$10,'5N mesh'!$B$37:$Z$37,$E1137:$AC1137)+'5N inverse'!$A$10*$C1138/Setup!$B$17+INDEX('5N inverse'!$A$10:$Y$10,1,'5N mesh'!$B$7+1)*Setup!$B$22</f>
        <v>0</v>
      </c>
      <c r="M1138" s="0" t="n">
        <f aca="false">SUMPRODUCT('5N inverse'!$A$11:$Y$11,'5N mesh'!$B$37:$Z$37,$E1137:$AC1137)+'5N inverse'!$A$11*$C1138/Setup!$B$17+INDEX('5N inverse'!$A$11:$Y$11,1,'5N mesh'!$B$7+1)*Setup!$B$22</f>
        <v>0</v>
      </c>
      <c r="N1138" s="0" t="n">
        <f aca="false">SUMPRODUCT('5N inverse'!$A$12:$Y$12,'5N mesh'!$B$37:$Z$37,$E1137:$AC1137)+'5N inverse'!$A$12*$C1138/Setup!$B$17+INDEX('5N inverse'!$A$12:$Y$12,1,'5N mesh'!$B$7+1)*Setup!$B$22</f>
        <v>0</v>
      </c>
      <c r="O1138" s="0" t="n">
        <f aca="false">SUMPRODUCT('5N inverse'!$A$13:$Y$13,'5N mesh'!$B$37:$Z$37,$E1137:$AC1137)+'5N inverse'!$A$13*$C1138/Setup!$B$17+INDEX('5N inverse'!$A$13:$Y$13,1,'5N mesh'!$B$7+1)*Setup!$B$22</f>
        <v>0</v>
      </c>
      <c r="P1138" s="0" t="n">
        <f aca="false">SUMPRODUCT('5N inverse'!$A$14:$Y$14,'5N mesh'!$B$37:$Z$37,$E1137:$AC1137)+'5N inverse'!$A$14*$C1138/Setup!$B$17+INDEX('5N inverse'!$A$14:$Y$14,1,'5N mesh'!$B$7+1)*Setup!$B$22</f>
        <v>0</v>
      </c>
      <c r="Q1138" s="0" t="n">
        <f aca="false">SUMPRODUCT('5N inverse'!$A$15:$Y$15,'5N mesh'!$B$37:$Z$37,$E1137:$AC1137)+'5N inverse'!$A$15*$C1138/Setup!$B$17+INDEX('5N inverse'!$A$15:$Y$15,1,'5N mesh'!$B$7+1)*Setup!$B$22</f>
        <v>0</v>
      </c>
      <c r="R1138" s="0" t="n">
        <f aca="false">SUMPRODUCT('5N inverse'!$A$16:$Y$16,'5N mesh'!$B$37:$Z$37,$E1137:$AC1137)+'5N inverse'!$A$16*$C1138/Setup!$B$17+INDEX('5N inverse'!$A$16:$Y$16,1,'5N mesh'!$B$7+1)*Setup!$B$22</f>
        <v>0</v>
      </c>
      <c r="S1138" s="0" t="n">
        <f aca="false">SUMPRODUCT('5N inverse'!$A$17:$Y$17,'5N mesh'!$B$37:$Z$37,$E1137:$AC1137)+'5N inverse'!$A$17*$C1138/Setup!$B$17+INDEX('5N inverse'!$A$17:$Y$17,1,'5N mesh'!$B$7+1)*Setup!$B$22</f>
        <v>0</v>
      </c>
      <c r="T1138" s="0" t="n">
        <f aca="false">SUMPRODUCT('5N inverse'!$A$18:$Y$18,'5N mesh'!$B$37:$Z$37,$E1137:$AC1137)+'5N inverse'!$A$18*$C1138/Setup!$B$17+INDEX('5N inverse'!$A$18:$Y$18,1,'5N mesh'!$B$7+1)*Setup!$B$22</f>
        <v>0</v>
      </c>
      <c r="U1138" s="0" t="n">
        <f aca="false">SUMPRODUCT('5N inverse'!$A$19:$Y$19,'5N mesh'!$B$37:$Z$37,$E1137:$AC1137)+'5N inverse'!$A$19*$C1138/Setup!$B$17+INDEX('5N inverse'!$A$19:$Y$19,1,'5N mesh'!$B$7+1)*Setup!$B$22</f>
        <v>0</v>
      </c>
      <c r="V1138" s="0" t="n">
        <f aca="false">SUMPRODUCT('5N inverse'!$A$20:$Y$20,'5N mesh'!$B$37:$Z$37,$E1137:$AC1137)+'5N inverse'!$A$20*$C1138/Setup!$B$17+INDEX('5N inverse'!$A$20:$Y$20,1,'5N mesh'!$B$7+1)*Setup!$B$22</f>
        <v>0</v>
      </c>
      <c r="W1138" s="0" t="n">
        <f aca="false">SUMPRODUCT('5N inverse'!$A$21:$Y$21,'5N mesh'!$B$37:$Z$37,$E1137:$AC1137)+'5N inverse'!$A$21*$C1138/Setup!$B$17+INDEX('5N inverse'!$A$21:$Y$21,1,'5N mesh'!$B$7+1)*Setup!$B$22</f>
        <v>0</v>
      </c>
      <c r="X1138" s="0" t="n">
        <f aca="false">SUMPRODUCT('5N inverse'!$A$22:$Y$22,'5N mesh'!$B$37:$Z$37,$E1137:$AC1137)+'5N inverse'!$A$22*$C1138/Setup!$B$17+INDEX('5N inverse'!$A$22:$Y$22,1,'5N mesh'!$B$7+1)*Setup!$B$22</f>
        <v>0</v>
      </c>
      <c r="Y1138" s="0" t="n">
        <f aca="false">SUMPRODUCT('5N inverse'!$A$23:$Y$23,'5N mesh'!$B$37:$Z$37,$E1137:$AC1137)+'5N inverse'!$A$23*$C1138/Setup!$B$17+INDEX('5N inverse'!$A$23:$Y$23,1,'5N mesh'!$B$7+1)*Setup!$B$22</f>
        <v>0</v>
      </c>
      <c r="Z1138" s="0" t="n">
        <f aca="false">SUMPRODUCT('5N inverse'!$A$24:$Y$24,'5N mesh'!$B$37:$Z$37,$E1137:$AC1137)+'5N inverse'!$A$24*$C1138/Setup!$B$17+INDEX('5N inverse'!$A$24:$Y$24,1,'5N mesh'!$B$7+1)*Setup!$B$22</f>
        <v>0</v>
      </c>
      <c r="AA1138" s="0" t="n">
        <f aca="false">SUMPRODUCT('5N inverse'!$A$25:$Y$25,'5N mesh'!$B$37:$Z$37,$E1137:$AC1137)+'5N inverse'!$A$25*$C1138/Setup!$B$17+INDEX('5N inverse'!$A$25:$Y$25,1,'5N mesh'!$B$7+1)*Setup!$B$22</f>
        <v>0</v>
      </c>
      <c r="AB1138" s="0" t="n">
        <f aca="false">SUMPRODUCT('5N inverse'!$A$26:$Y$26,'5N mesh'!$B$37:$Z$37,$E1137:$AC1137)+'5N inverse'!$A$26*$C1138/Setup!$B$17+INDEX('5N inverse'!$A$26:$Y$26,1,'5N mesh'!$B$7+1)*Setup!$B$22</f>
        <v>0</v>
      </c>
      <c r="AC1138" s="0" t="n">
        <f aca="false">SUMPRODUCT('5N inverse'!$A$27:$Y$27,'5N mesh'!$B$37:$Z$37,$E1137:$AC1137)+'5N inverse'!$A$27*$C1138/Setup!$B$17+INDEX('5N inverse'!$A$27:$Y$27,1,'5N mesh'!$B$7+1)*Setup!$B$22</f>
        <v>0</v>
      </c>
    </row>
    <row r="1139" customFormat="false" ht="15" hidden="false" customHeight="false" outlineLevel="0" collapsed="false">
      <c r="A1139" s="0" t="n">
        <v>1134</v>
      </c>
      <c r="B1139" s="0" t="n">
        <f aca="false">A1139*Setup!$B$11/3600</f>
        <v>94.5</v>
      </c>
      <c r="C1139" s="0" t="n">
        <f aca="false">Setup!$B$7+Setup!$B$8*COS(2*PI()*(B1139-Setup!$B$9)/24)</f>
        <v>23.4778952311198</v>
      </c>
      <c r="D1139" s="0" t="n">
        <f aca="false">(C1139-E1139)/Setup!$B$17</f>
        <v>-14.2087109397702</v>
      </c>
      <c r="E1139" s="0" t="n">
        <f aca="false">SUMPRODUCT('5N inverse'!$A$3:$Y$3,'5N mesh'!$B$37:$Z$37,$E1138:$AC1138)+'5N inverse'!$A$3*$C1139/Setup!$B$17+INDEX('5N inverse'!$A$3:$Y$3,1,'5N mesh'!$B$7+1)*Setup!$B$22</f>
        <v>25.3250276532899</v>
      </c>
      <c r="F1139" s="0" t="n">
        <f aca="false">SUMPRODUCT('5N inverse'!$A$4:$Y$4,'5N mesh'!$B$37:$Z$37,$E1138:$AC1138)+'5N inverse'!$A$4*$C1139/Setup!$B$17+INDEX('5N inverse'!$A$4:$Y$4,1,'5N mesh'!$B$7+1)*Setup!$B$22</f>
        <v>23.6190910672793</v>
      </c>
      <c r="G1139" s="0" t="n">
        <f aca="false">SUMPRODUCT('5N inverse'!$A$5:$Y$5,'5N mesh'!$B$37:$Z$37,$E1138:$AC1138)+'5N inverse'!$A$5*$C1139/Setup!$B$17+INDEX('5N inverse'!$A$5:$Y$5,1,'5N mesh'!$B$7+1)*Setup!$B$22</f>
        <v>20.207217895258</v>
      </c>
      <c r="H1139" s="0" t="n">
        <f aca="false">SUMPRODUCT('5N inverse'!$A$6:$Y$6,'5N mesh'!$B$37:$Z$37,$E1138:$AC1138)+'5N inverse'!$A$6*$C1139/Setup!$B$17+INDEX('5N inverse'!$A$6:$Y$6,1,'5N mesh'!$B$7+1)*Setup!$B$22</f>
        <v>16.7953447232367</v>
      </c>
      <c r="I1139" s="0" t="n">
        <f aca="false">SUMPRODUCT('5N inverse'!$A$7:$Y$7,'5N mesh'!$B$37:$Z$37,$E1138:$AC1138)+'5N inverse'!$A$7*$C1139/Setup!$B$17+INDEX('5N inverse'!$A$7:$Y$7,1,'5N mesh'!$B$7+1)*Setup!$B$22</f>
        <v>15.0894081372261</v>
      </c>
      <c r="J1139" s="0" t="n">
        <f aca="false">SUMPRODUCT('5N inverse'!$A$8:$Y$8,'5N mesh'!$B$37:$Z$37,$E1138:$AC1138)+'5N inverse'!$A$8*$C1139/Setup!$B$17+INDEX('5N inverse'!$A$8:$Y$8,1,'5N mesh'!$B$7+1)*Setup!$B$22</f>
        <v>0</v>
      </c>
      <c r="K1139" s="0" t="n">
        <f aca="false">SUMPRODUCT('5N inverse'!$A$9:$Y$9,'5N mesh'!$B$37:$Z$37,$E1138:$AC1138)+'5N inverse'!$A$9*$C1139/Setup!$B$17+INDEX('5N inverse'!$A$9:$Y$9,1,'5N mesh'!$B$7+1)*Setup!$B$22</f>
        <v>0</v>
      </c>
      <c r="L1139" s="0" t="n">
        <f aca="false">SUMPRODUCT('5N inverse'!$A$10:$Y$10,'5N mesh'!$B$37:$Z$37,$E1138:$AC1138)+'5N inverse'!$A$10*$C1139/Setup!$B$17+INDEX('5N inverse'!$A$10:$Y$10,1,'5N mesh'!$B$7+1)*Setup!$B$22</f>
        <v>0</v>
      </c>
      <c r="M1139" s="0" t="n">
        <f aca="false">SUMPRODUCT('5N inverse'!$A$11:$Y$11,'5N mesh'!$B$37:$Z$37,$E1138:$AC1138)+'5N inverse'!$A$11*$C1139/Setup!$B$17+INDEX('5N inverse'!$A$11:$Y$11,1,'5N mesh'!$B$7+1)*Setup!$B$22</f>
        <v>0</v>
      </c>
      <c r="N1139" s="0" t="n">
        <f aca="false">SUMPRODUCT('5N inverse'!$A$12:$Y$12,'5N mesh'!$B$37:$Z$37,$E1138:$AC1138)+'5N inverse'!$A$12*$C1139/Setup!$B$17+INDEX('5N inverse'!$A$12:$Y$12,1,'5N mesh'!$B$7+1)*Setup!$B$22</f>
        <v>0</v>
      </c>
      <c r="O1139" s="0" t="n">
        <f aca="false">SUMPRODUCT('5N inverse'!$A$13:$Y$13,'5N mesh'!$B$37:$Z$37,$E1138:$AC1138)+'5N inverse'!$A$13*$C1139/Setup!$B$17+INDEX('5N inverse'!$A$13:$Y$13,1,'5N mesh'!$B$7+1)*Setup!$B$22</f>
        <v>0</v>
      </c>
      <c r="P1139" s="0" t="n">
        <f aca="false">SUMPRODUCT('5N inverse'!$A$14:$Y$14,'5N mesh'!$B$37:$Z$37,$E1138:$AC1138)+'5N inverse'!$A$14*$C1139/Setup!$B$17+INDEX('5N inverse'!$A$14:$Y$14,1,'5N mesh'!$B$7+1)*Setup!$B$22</f>
        <v>0</v>
      </c>
      <c r="Q1139" s="0" t="n">
        <f aca="false">SUMPRODUCT('5N inverse'!$A$15:$Y$15,'5N mesh'!$B$37:$Z$37,$E1138:$AC1138)+'5N inverse'!$A$15*$C1139/Setup!$B$17+INDEX('5N inverse'!$A$15:$Y$15,1,'5N mesh'!$B$7+1)*Setup!$B$22</f>
        <v>0</v>
      </c>
      <c r="R1139" s="0" t="n">
        <f aca="false">SUMPRODUCT('5N inverse'!$A$16:$Y$16,'5N mesh'!$B$37:$Z$37,$E1138:$AC1138)+'5N inverse'!$A$16*$C1139/Setup!$B$17+INDEX('5N inverse'!$A$16:$Y$16,1,'5N mesh'!$B$7+1)*Setup!$B$22</f>
        <v>0</v>
      </c>
      <c r="S1139" s="0" t="n">
        <f aca="false">SUMPRODUCT('5N inverse'!$A$17:$Y$17,'5N mesh'!$B$37:$Z$37,$E1138:$AC1138)+'5N inverse'!$A$17*$C1139/Setup!$B$17+INDEX('5N inverse'!$A$17:$Y$17,1,'5N mesh'!$B$7+1)*Setup!$B$22</f>
        <v>0</v>
      </c>
      <c r="T1139" s="0" t="n">
        <f aca="false">SUMPRODUCT('5N inverse'!$A$18:$Y$18,'5N mesh'!$B$37:$Z$37,$E1138:$AC1138)+'5N inverse'!$A$18*$C1139/Setup!$B$17+INDEX('5N inverse'!$A$18:$Y$18,1,'5N mesh'!$B$7+1)*Setup!$B$22</f>
        <v>0</v>
      </c>
      <c r="U1139" s="0" t="n">
        <f aca="false">SUMPRODUCT('5N inverse'!$A$19:$Y$19,'5N mesh'!$B$37:$Z$37,$E1138:$AC1138)+'5N inverse'!$A$19*$C1139/Setup!$B$17+INDEX('5N inverse'!$A$19:$Y$19,1,'5N mesh'!$B$7+1)*Setup!$B$22</f>
        <v>0</v>
      </c>
      <c r="V1139" s="0" t="n">
        <f aca="false">SUMPRODUCT('5N inverse'!$A$20:$Y$20,'5N mesh'!$B$37:$Z$37,$E1138:$AC1138)+'5N inverse'!$A$20*$C1139/Setup!$B$17+INDEX('5N inverse'!$A$20:$Y$20,1,'5N mesh'!$B$7+1)*Setup!$B$22</f>
        <v>0</v>
      </c>
      <c r="W1139" s="0" t="n">
        <f aca="false">SUMPRODUCT('5N inverse'!$A$21:$Y$21,'5N mesh'!$B$37:$Z$37,$E1138:$AC1138)+'5N inverse'!$A$21*$C1139/Setup!$B$17+INDEX('5N inverse'!$A$21:$Y$21,1,'5N mesh'!$B$7+1)*Setup!$B$22</f>
        <v>0</v>
      </c>
      <c r="X1139" s="0" t="n">
        <f aca="false">SUMPRODUCT('5N inverse'!$A$22:$Y$22,'5N mesh'!$B$37:$Z$37,$E1138:$AC1138)+'5N inverse'!$A$22*$C1139/Setup!$B$17+INDEX('5N inverse'!$A$22:$Y$22,1,'5N mesh'!$B$7+1)*Setup!$B$22</f>
        <v>0</v>
      </c>
      <c r="Y1139" s="0" t="n">
        <f aca="false">SUMPRODUCT('5N inverse'!$A$23:$Y$23,'5N mesh'!$B$37:$Z$37,$E1138:$AC1138)+'5N inverse'!$A$23*$C1139/Setup!$B$17+INDEX('5N inverse'!$A$23:$Y$23,1,'5N mesh'!$B$7+1)*Setup!$B$22</f>
        <v>0</v>
      </c>
      <c r="Z1139" s="0" t="n">
        <f aca="false">SUMPRODUCT('5N inverse'!$A$24:$Y$24,'5N mesh'!$B$37:$Z$37,$E1138:$AC1138)+'5N inverse'!$A$24*$C1139/Setup!$B$17+INDEX('5N inverse'!$A$24:$Y$24,1,'5N mesh'!$B$7+1)*Setup!$B$22</f>
        <v>0</v>
      </c>
      <c r="AA1139" s="0" t="n">
        <f aca="false">SUMPRODUCT('5N inverse'!$A$25:$Y$25,'5N mesh'!$B$37:$Z$37,$E1138:$AC1138)+'5N inverse'!$A$25*$C1139/Setup!$B$17+INDEX('5N inverse'!$A$25:$Y$25,1,'5N mesh'!$B$7+1)*Setup!$B$22</f>
        <v>0</v>
      </c>
      <c r="AB1139" s="0" t="n">
        <f aca="false">SUMPRODUCT('5N inverse'!$A$26:$Y$26,'5N mesh'!$B$37:$Z$37,$E1138:$AC1138)+'5N inverse'!$A$26*$C1139/Setup!$B$17+INDEX('5N inverse'!$A$26:$Y$26,1,'5N mesh'!$B$7+1)*Setup!$B$22</f>
        <v>0</v>
      </c>
      <c r="AC1139" s="0" t="n">
        <f aca="false">SUMPRODUCT('5N inverse'!$A$27:$Y$27,'5N mesh'!$B$37:$Z$37,$E1138:$AC1138)+'5N inverse'!$A$27*$C1139/Setup!$B$17+INDEX('5N inverse'!$A$27:$Y$27,1,'5N mesh'!$B$7+1)*Setup!$B$22</f>
        <v>0</v>
      </c>
    </row>
    <row r="1140" customFormat="false" ht="15" hidden="false" customHeight="false" outlineLevel="0" collapsed="false">
      <c r="A1140" s="0" t="n">
        <v>1135</v>
      </c>
      <c r="B1140" s="0" t="n">
        <f aca="false">A1140*Setup!$B$11/3600</f>
        <v>94.5833333333333</v>
      </c>
      <c r="C1140" s="0" t="n">
        <f aca="false">Setup!$B$7+Setup!$B$8*COS(2*PI()*(B1140-Setup!$B$9)/24)</f>
        <v>23.3915064552403</v>
      </c>
      <c r="D1140" s="0" t="n">
        <f aca="false">(C1140-E1140)/Setup!$B$17</f>
        <v>-14.6525024823224</v>
      </c>
      <c r="E1140" s="0" t="n">
        <f aca="false">SUMPRODUCT('5N inverse'!$A$3:$Y$3,'5N mesh'!$B$37:$Z$37,$E1139:$AC1139)+'5N inverse'!$A$3*$C1140/Setup!$B$17+INDEX('5N inverse'!$A$3:$Y$3,1,'5N mesh'!$B$7+1)*Setup!$B$22</f>
        <v>25.2963317779423</v>
      </c>
      <c r="F1140" s="0" t="n">
        <f aca="false">SUMPRODUCT('5N inverse'!$A$4:$Y$4,'5N mesh'!$B$37:$Z$37,$E1139:$AC1139)+'5N inverse'!$A$4*$C1140/Setup!$B$17+INDEX('5N inverse'!$A$4:$Y$4,1,'5N mesh'!$B$7+1)*Setup!$B$22</f>
        <v>23.5951648250343</v>
      </c>
      <c r="G1140" s="0" t="n">
        <f aca="false">SUMPRODUCT('5N inverse'!$A$5:$Y$5,'5N mesh'!$B$37:$Z$37,$E1139:$AC1139)+'5N inverse'!$A$5*$C1140/Setup!$B$17+INDEX('5N inverse'!$A$5:$Y$5,1,'5N mesh'!$B$7+1)*Setup!$B$22</f>
        <v>20.1928309192185</v>
      </c>
      <c r="H1140" s="0" t="n">
        <f aca="false">SUMPRODUCT('5N inverse'!$A$6:$Y$6,'5N mesh'!$B$37:$Z$37,$E1139:$AC1139)+'5N inverse'!$A$6*$C1140/Setup!$B$17+INDEX('5N inverse'!$A$6:$Y$6,1,'5N mesh'!$B$7+1)*Setup!$B$22</f>
        <v>16.7904970134026</v>
      </c>
      <c r="I1140" s="0" t="n">
        <f aca="false">SUMPRODUCT('5N inverse'!$A$7:$Y$7,'5N mesh'!$B$37:$Z$37,$E1139:$AC1139)+'5N inverse'!$A$7*$C1140/Setup!$B$17+INDEX('5N inverse'!$A$7:$Y$7,1,'5N mesh'!$B$7+1)*Setup!$B$22</f>
        <v>15.0893300604946</v>
      </c>
      <c r="J1140" s="0" t="n">
        <f aca="false">SUMPRODUCT('5N inverse'!$A$8:$Y$8,'5N mesh'!$B$37:$Z$37,$E1139:$AC1139)+'5N inverse'!$A$8*$C1140/Setup!$B$17+INDEX('5N inverse'!$A$8:$Y$8,1,'5N mesh'!$B$7+1)*Setup!$B$22</f>
        <v>0</v>
      </c>
      <c r="K1140" s="0" t="n">
        <f aca="false">SUMPRODUCT('5N inverse'!$A$9:$Y$9,'5N mesh'!$B$37:$Z$37,$E1139:$AC1139)+'5N inverse'!$A$9*$C1140/Setup!$B$17+INDEX('5N inverse'!$A$9:$Y$9,1,'5N mesh'!$B$7+1)*Setup!$B$22</f>
        <v>0</v>
      </c>
      <c r="L1140" s="0" t="n">
        <f aca="false">SUMPRODUCT('5N inverse'!$A$10:$Y$10,'5N mesh'!$B$37:$Z$37,$E1139:$AC1139)+'5N inverse'!$A$10*$C1140/Setup!$B$17+INDEX('5N inverse'!$A$10:$Y$10,1,'5N mesh'!$B$7+1)*Setup!$B$22</f>
        <v>0</v>
      </c>
      <c r="M1140" s="0" t="n">
        <f aca="false">SUMPRODUCT('5N inverse'!$A$11:$Y$11,'5N mesh'!$B$37:$Z$37,$E1139:$AC1139)+'5N inverse'!$A$11*$C1140/Setup!$B$17+INDEX('5N inverse'!$A$11:$Y$11,1,'5N mesh'!$B$7+1)*Setup!$B$22</f>
        <v>0</v>
      </c>
      <c r="N1140" s="0" t="n">
        <f aca="false">SUMPRODUCT('5N inverse'!$A$12:$Y$12,'5N mesh'!$B$37:$Z$37,$E1139:$AC1139)+'5N inverse'!$A$12*$C1140/Setup!$B$17+INDEX('5N inverse'!$A$12:$Y$12,1,'5N mesh'!$B$7+1)*Setup!$B$22</f>
        <v>0</v>
      </c>
      <c r="O1140" s="0" t="n">
        <f aca="false">SUMPRODUCT('5N inverse'!$A$13:$Y$13,'5N mesh'!$B$37:$Z$37,$E1139:$AC1139)+'5N inverse'!$A$13*$C1140/Setup!$B$17+INDEX('5N inverse'!$A$13:$Y$13,1,'5N mesh'!$B$7+1)*Setup!$B$22</f>
        <v>0</v>
      </c>
      <c r="P1140" s="0" t="n">
        <f aca="false">SUMPRODUCT('5N inverse'!$A$14:$Y$14,'5N mesh'!$B$37:$Z$37,$E1139:$AC1139)+'5N inverse'!$A$14*$C1140/Setup!$B$17+INDEX('5N inverse'!$A$14:$Y$14,1,'5N mesh'!$B$7+1)*Setup!$B$22</f>
        <v>0</v>
      </c>
      <c r="Q1140" s="0" t="n">
        <f aca="false">SUMPRODUCT('5N inverse'!$A$15:$Y$15,'5N mesh'!$B$37:$Z$37,$E1139:$AC1139)+'5N inverse'!$A$15*$C1140/Setup!$B$17+INDEX('5N inverse'!$A$15:$Y$15,1,'5N mesh'!$B$7+1)*Setup!$B$22</f>
        <v>0</v>
      </c>
      <c r="R1140" s="0" t="n">
        <f aca="false">SUMPRODUCT('5N inverse'!$A$16:$Y$16,'5N mesh'!$B$37:$Z$37,$E1139:$AC1139)+'5N inverse'!$A$16*$C1140/Setup!$B$17+INDEX('5N inverse'!$A$16:$Y$16,1,'5N mesh'!$B$7+1)*Setup!$B$22</f>
        <v>0</v>
      </c>
      <c r="S1140" s="0" t="n">
        <f aca="false">SUMPRODUCT('5N inverse'!$A$17:$Y$17,'5N mesh'!$B$37:$Z$37,$E1139:$AC1139)+'5N inverse'!$A$17*$C1140/Setup!$B$17+INDEX('5N inverse'!$A$17:$Y$17,1,'5N mesh'!$B$7+1)*Setup!$B$22</f>
        <v>0</v>
      </c>
      <c r="T1140" s="0" t="n">
        <f aca="false">SUMPRODUCT('5N inverse'!$A$18:$Y$18,'5N mesh'!$B$37:$Z$37,$E1139:$AC1139)+'5N inverse'!$A$18*$C1140/Setup!$B$17+INDEX('5N inverse'!$A$18:$Y$18,1,'5N mesh'!$B$7+1)*Setup!$B$22</f>
        <v>0</v>
      </c>
      <c r="U1140" s="0" t="n">
        <f aca="false">SUMPRODUCT('5N inverse'!$A$19:$Y$19,'5N mesh'!$B$37:$Z$37,$E1139:$AC1139)+'5N inverse'!$A$19*$C1140/Setup!$B$17+INDEX('5N inverse'!$A$19:$Y$19,1,'5N mesh'!$B$7+1)*Setup!$B$22</f>
        <v>0</v>
      </c>
      <c r="V1140" s="0" t="n">
        <f aca="false">SUMPRODUCT('5N inverse'!$A$20:$Y$20,'5N mesh'!$B$37:$Z$37,$E1139:$AC1139)+'5N inverse'!$A$20*$C1140/Setup!$B$17+INDEX('5N inverse'!$A$20:$Y$20,1,'5N mesh'!$B$7+1)*Setup!$B$22</f>
        <v>0</v>
      </c>
      <c r="W1140" s="0" t="n">
        <f aca="false">SUMPRODUCT('5N inverse'!$A$21:$Y$21,'5N mesh'!$B$37:$Z$37,$E1139:$AC1139)+'5N inverse'!$A$21*$C1140/Setup!$B$17+INDEX('5N inverse'!$A$21:$Y$21,1,'5N mesh'!$B$7+1)*Setup!$B$22</f>
        <v>0</v>
      </c>
      <c r="X1140" s="0" t="n">
        <f aca="false">SUMPRODUCT('5N inverse'!$A$22:$Y$22,'5N mesh'!$B$37:$Z$37,$E1139:$AC1139)+'5N inverse'!$A$22*$C1140/Setup!$B$17+INDEX('5N inverse'!$A$22:$Y$22,1,'5N mesh'!$B$7+1)*Setup!$B$22</f>
        <v>0</v>
      </c>
      <c r="Y1140" s="0" t="n">
        <f aca="false">SUMPRODUCT('5N inverse'!$A$23:$Y$23,'5N mesh'!$B$37:$Z$37,$E1139:$AC1139)+'5N inverse'!$A$23*$C1140/Setup!$B$17+INDEX('5N inverse'!$A$23:$Y$23,1,'5N mesh'!$B$7+1)*Setup!$B$22</f>
        <v>0</v>
      </c>
      <c r="Z1140" s="0" t="n">
        <f aca="false">SUMPRODUCT('5N inverse'!$A$24:$Y$24,'5N mesh'!$B$37:$Z$37,$E1139:$AC1139)+'5N inverse'!$A$24*$C1140/Setup!$B$17+INDEX('5N inverse'!$A$24:$Y$24,1,'5N mesh'!$B$7+1)*Setup!$B$22</f>
        <v>0</v>
      </c>
      <c r="AA1140" s="0" t="n">
        <f aca="false">SUMPRODUCT('5N inverse'!$A$25:$Y$25,'5N mesh'!$B$37:$Z$37,$E1139:$AC1139)+'5N inverse'!$A$25*$C1140/Setup!$B$17+INDEX('5N inverse'!$A$25:$Y$25,1,'5N mesh'!$B$7+1)*Setup!$B$22</f>
        <v>0</v>
      </c>
      <c r="AB1140" s="0" t="n">
        <f aca="false">SUMPRODUCT('5N inverse'!$A$26:$Y$26,'5N mesh'!$B$37:$Z$37,$E1139:$AC1139)+'5N inverse'!$A$26*$C1140/Setup!$B$17+INDEX('5N inverse'!$A$26:$Y$26,1,'5N mesh'!$B$7+1)*Setup!$B$22</f>
        <v>0</v>
      </c>
      <c r="AC1140" s="0" t="n">
        <f aca="false">SUMPRODUCT('5N inverse'!$A$27:$Y$27,'5N mesh'!$B$37:$Z$37,$E1139:$AC1139)+'5N inverse'!$A$27*$C1140/Setup!$B$17+INDEX('5N inverse'!$A$27:$Y$27,1,'5N mesh'!$B$7+1)*Setup!$B$22</f>
        <v>0</v>
      </c>
    </row>
    <row r="1141" customFormat="false" ht="15" hidden="false" customHeight="false" outlineLevel="0" collapsed="false">
      <c r="A1141" s="0" t="n">
        <v>1136</v>
      </c>
      <c r="B1141" s="0" t="n">
        <f aca="false">A1141*Setup!$B$11/3600</f>
        <v>94.6666666666667</v>
      </c>
      <c r="C1141" s="0" t="n">
        <f aca="false">Setup!$B$7+Setup!$B$8*COS(2*PI()*(B1141-Setup!$B$9)/24)</f>
        <v>23.3054072893323</v>
      </c>
      <c r="D1141" s="0" t="n">
        <f aca="false">(C1141-E1141)/Setup!$B$17</f>
        <v>-15.0884344965141</v>
      </c>
      <c r="E1141" s="0" t="n">
        <f aca="false">SUMPRODUCT('5N inverse'!$A$3:$Y$3,'5N mesh'!$B$37:$Z$37,$E1140:$AC1140)+'5N inverse'!$A$3*$C1141/Setup!$B$17+INDEX('5N inverse'!$A$3:$Y$3,1,'5N mesh'!$B$7+1)*Setup!$B$22</f>
        <v>25.2669037738791</v>
      </c>
      <c r="F1141" s="0" t="n">
        <f aca="false">SUMPRODUCT('5N inverse'!$A$4:$Y$4,'5N mesh'!$B$37:$Z$37,$E1140:$AC1140)+'5N inverse'!$A$4*$C1141/Setup!$B$17+INDEX('5N inverse'!$A$4:$Y$4,1,'5N mesh'!$B$7+1)*Setup!$B$22</f>
        <v>23.5706272942676</v>
      </c>
      <c r="G1141" s="0" t="n">
        <f aca="false">SUMPRODUCT('5N inverse'!$A$5:$Y$5,'5N mesh'!$B$37:$Z$37,$E1140:$AC1140)+'5N inverse'!$A$5*$C1141/Setup!$B$17+INDEX('5N inverse'!$A$5:$Y$5,1,'5N mesh'!$B$7+1)*Setup!$B$22</f>
        <v>20.1780743350446</v>
      </c>
      <c r="H1141" s="0" t="n">
        <f aca="false">SUMPRODUCT('5N inverse'!$A$6:$Y$6,'5N mesh'!$B$37:$Z$37,$E1140:$AC1140)+'5N inverse'!$A$6*$C1141/Setup!$B$17+INDEX('5N inverse'!$A$6:$Y$6,1,'5N mesh'!$B$7+1)*Setup!$B$22</f>
        <v>16.7855213758216</v>
      </c>
      <c r="I1141" s="0" t="n">
        <f aca="false">SUMPRODUCT('5N inverse'!$A$7:$Y$7,'5N mesh'!$B$37:$Z$37,$E1140:$AC1140)+'5N inverse'!$A$7*$C1141/Setup!$B$17+INDEX('5N inverse'!$A$7:$Y$7,1,'5N mesh'!$B$7+1)*Setup!$B$22</f>
        <v>15.0892448962101</v>
      </c>
      <c r="J1141" s="0" t="n">
        <f aca="false">SUMPRODUCT('5N inverse'!$A$8:$Y$8,'5N mesh'!$B$37:$Z$37,$E1140:$AC1140)+'5N inverse'!$A$8*$C1141/Setup!$B$17+INDEX('5N inverse'!$A$8:$Y$8,1,'5N mesh'!$B$7+1)*Setup!$B$22</f>
        <v>0</v>
      </c>
      <c r="K1141" s="0" t="n">
        <f aca="false">SUMPRODUCT('5N inverse'!$A$9:$Y$9,'5N mesh'!$B$37:$Z$37,$E1140:$AC1140)+'5N inverse'!$A$9*$C1141/Setup!$B$17+INDEX('5N inverse'!$A$9:$Y$9,1,'5N mesh'!$B$7+1)*Setup!$B$22</f>
        <v>0</v>
      </c>
      <c r="L1141" s="0" t="n">
        <f aca="false">SUMPRODUCT('5N inverse'!$A$10:$Y$10,'5N mesh'!$B$37:$Z$37,$E1140:$AC1140)+'5N inverse'!$A$10*$C1141/Setup!$B$17+INDEX('5N inverse'!$A$10:$Y$10,1,'5N mesh'!$B$7+1)*Setup!$B$22</f>
        <v>0</v>
      </c>
      <c r="M1141" s="0" t="n">
        <f aca="false">SUMPRODUCT('5N inverse'!$A$11:$Y$11,'5N mesh'!$B$37:$Z$37,$E1140:$AC1140)+'5N inverse'!$A$11*$C1141/Setup!$B$17+INDEX('5N inverse'!$A$11:$Y$11,1,'5N mesh'!$B$7+1)*Setup!$B$22</f>
        <v>0</v>
      </c>
      <c r="N1141" s="0" t="n">
        <f aca="false">SUMPRODUCT('5N inverse'!$A$12:$Y$12,'5N mesh'!$B$37:$Z$37,$E1140:$AC1140)+'5N inverse'!$A$12*$C1141/Setup!$B$17+INDEX('5N inverse'!$A$12:$Y$12,1,'5N mesh'!$B$7+1)*Setup!$B$22</f>
        <v>0</v>
      </c>
      <c r="O1141" s="0" t="n">
        <f aca="false">SUMPRODUCT('5N inverse'!$A$13:$Y$13,'5N mesh'!$B$37:$Z$37,$E1140:$AC1140)+'5N inverse'!$A$13*$C1141/Setup!$B$17+INDEX('5N inverse'!$A$13:$Y$13,1,'5N mesh'!$B$7+1)*Setup!$B$22</f>
        <v>0</v>
      </c>
      <c r="P1141" s="0" t="n">
        <f aca="false">SUMPRODUCT('5N inverse'!$A$14:$Y$14,'5N mesh'!$B$37:$Z$37,$E1140:$AC1140)+'5N inverse'!$A$14*$C1141/Setup!$B$17+INDEX('5N inverse'!$A$14:$Y$14,1,'5N mesh'!$B$7+1)*Setup!$B$22</f>
        <v>0</v>
      </c>
      <c r="Q1141" s="0" t="n">
        <f aca="false">SUMPRODUCT('5N inverse'!$A$15:$Y$15,'5N mesh'!$B$37:$Z$37,$E1140:$AC1140)+'5N inverse'!$A$15*$C1141/Setup!$B$17+INDEX('5N inverse'!$A$15:$Y$15,1,'5N mesh'!$B$7+1)*Setup!$B$22</f>
        <v>0</v>
      </c>
      <c r="R1141" s="0" t="n">
        <f aca="false">SUMPRODUCT('5N inverse'!$A$16:$Y$16,'5N mesh'!$B$37:$Z$37,$E1140:$AC1140)+'5N inverse'!$A$16*$C1141/Setup!$B$17+INDEX('5N inverse'!$A$16:$Y$16,1,'5N mesh'!$B$7+1)*Setup!$B$22</f>
        <v>0</v>
      </c>
      <c r="S1141" s="0" t="n">
        <f aca="false">SUMPRODUCT('5N inverse'!$A$17:$Y$17,'5N mesh'!$B$37:$Z$37,$E1140:$AC1140)+'5N inverse'!$A$17*$C1141/Setup!$B$17+INDEX('5N inverse'!$A$17:$Y$17,1,'5N mesh'!$B$7+1)*Setup!$B$22</f>
        <v>0</v>
      </c>
      <c r="T1141" s="0" t="n">
        <f aca="false">SUMPRODUCT('5N inverse'!$A$18:$Y$18,'5N mesh'!$B$37:$Z$37,$E1140:$AC1140)+'5N inverse'!$A$18*$C1141/Setup!$B$17+INDEX('5N inverse'!$A$18:$Y$18,1,'5N mesh'!$B$7+1)*Setup!$B$22</f>
        <v>0</v>
      </c>
      <c r="U1141" s="0" t="n">
        <f aca="false">SUMPRODUCT('5N inverse'!$A$19:$Y$19,'5N mesh'!$B$37:$Z$37,$E1140:$AC1140)+'5N inverse'!$A$19*$C1141/Setup!$B$17+INDEX('5N inverse'!$A$19:$Y$19,1,'5N mesh'!$B$7+1)*Setup!$B$22</f>
        <v>0</v>
      </c>
      <c r="V1141" s="0" t="n">
        <f aca="false">SUMPRODUCT('5N inverse'!$A$20:$Y$20,'5N mesh'!$B$37:$Z$37,$E1140:$AC1140)+'5N inverse'!$A$20*$C1141/Setup!$B$17+INDEX('5N inverse'!$A$20:$Y$20,1,'5N mesh'!$B$7+1)*Setup!$B$22</f>
        <v>0</v>
      </c>
      <c r="W1141" s="0" t="n">
        <f aca="false">SUMPRODUCT('5N inverse'!$A$21:$Y$21,'5N mesh'!$B$37:$Z$37,$E1140:$AC1140)+'5N inverse'!$A$21*$C1141/Setup!$B$17+INDEX('5N inverse'!$A$21:$Y$21,1,'5N mesh'!$B$7+1)*Setup!$B$22</f>
        <v>0</v>
      </c>
      <c r="X1141" s="0" t="n">
        <f aca="false">SUMPRODUCT('5N inverse'!$A$22:$Y$22,'5N mesh'!$B$37:$Z$37,$E1140:$AC1140)+'5N inverse'!$A$22*$C1141/Setup!$B$17+INDEX('5N inverse'!$A$22:$Y$22,1,'5N mesh'!$B$7+1)*Setup!$B$22</f>
        <v>0</v>
      </c>
      <c r="Y1141" s="0" t="n">
        <f aca="false">SUMPRODUCT('5N inverse'!$A$23:$Y$23,'5N mesh'!$B$37:$Z$37,$E1140:$AC1140)+'5N inverse'!$A$23*$C1141/Setup!$B$17+INDEX('5N inverse'!$A$23:$Y$23,1,'5N mesh'!$B$7+1)*Setup!$B$22</f>
        <v>0</v>
      </c>
      <c r="Z1141" s="0" t="n">
        <f aca="false">SUMPRODUCT('5N inverse'!$A$24:$Y$24,'5N mesh'!$B$37:$Z$37,$E1140:$AC1140)+'5N inverse'!$A$24*$C1141/Setup!$B$17+INDEX('5N inverse'!$A$24:$Y$24,1,'5N mesh'!$B$7+1)*Setup!$B$22</f>
        <v>0</v>
      </c>
      <c r="AA1141" s="0" t="n">
        <f aca="false">SUMPRODUCT('5N inverse'!$A$25:$Y$25,'5N mesh'!$B$37:$Z$37,$E1140:$AC1140)+'5N inverse'!$A$25*$C1141/Setup!$B$17+INDEX('5N inverse'!$A$25:$Y$25,1,'5N mesh'!$B$7+1)*Setup!$B$22</f>
        <v>0</v>
      </c>
      <c r="AB1141" s="0" t="n">
        <f aca="false">SUMPRODUCT('5N inverse'!$A$26:$Y$26,'5N mesh'!$B$37:$Z$37,$E1140:$AC1140)+'5N inverse'!$A$26*$C1141/Setup!$B$17+INDEX('5N inverse'!$A$26:$Y$26,1,'5N mesh'!$B$7+1)*Setup!$B$22</f>
        <v>0</v>
      </c>
      <c r="AC1141" s="0" t="n">
        <f aca="false">SUMPRODUCT('5N inverse'!$A$27:$Y$27,'5N mesh'!$B$37:$Z$37,$E1140:$AC1140)+'5N inverse'!$A$27*$C1141/Setup!$B$17+INDEX('5N inverse'!$A$27:$Y$27,1,'5N mesh'!$B$7+1)*Setup!$B$22</f>
        <v>0</v>
      </c>
    </row>
    <row r="1142" customFormat="false" ht="15" hidden="false" customHeight="false" outlineLevel="0" collapsed="false">
      <c r="A1142" s="0" t="n">
        <v>1137</v>
      </c>
      <c r="B1142" s="0" t="n">
        <f aca="false">A1142*Setup!$B$11/3600</f>
        <v>94.75</v>
      </c>
      <c r="C1142" s="0" t="n">
        <f aca="false">Setup!$B$7+Setup!$B$8*COS(2*PI()*(B1142-Setup!$B$9)/24)</f>
        <v>23.2196387119355</v>
      </c>
      <c r="D1142" s="0" t="n">
        <f aca="false">(C1142-E1142)/Setup!$B$17</f>
        <v>-15.5162995024802</v>
      </c>
      <c r="E1142" s="0" t="n">
        <f aca="false">SUMPRODUCT('5N inverse'!$A$3:$Y$3,'5N mesh'!$B$37:$Z$37,$E1141:$AC1141)+'5N inverse'!$A$3*$C1142/Setup!$B$17+INDEX('5N inverse'!$A$3:$Y$3,1,'5N mesh'!$B$7+1)*Setup!$B$22</f>
        <v>25.2367576472579</v>
      </c>
      <c r="F1142" s="0" t="n">
        <f aca="false">SUMPRODUCT('5N inverse'!$A$4:$Y$4,'5N mesh'!$B$37:$Z$37,$E1141:$AC1141)+'5N inverse'!$A$4*$C1142/Setup!$B$17+INDEX('5N inverse'!$A$4:$Y$4,1,'5N mesh'!$B$7+1)*Setup!$B$22</f>
        <v>23.5454901535326</v>
      </c>
      <c r="G1142" s="0" t="n">
        <f aca="false">SUMPRODUCT('5N inverse'!$A$5:$Y$5,'5N mesh'!$B$37:$Z$37,$E1141:$AC1141)+'5N inverse'!$A$5*$C1142/Setup!$B$17+INDEX('5N inverse'!$A$5:$Y$5,1,'5N mesh'!$B$7+1)*Setup!$B$22</f>
        <v>20.1629551660821</v>
      </c>
      <c r="H1142" s="0" t="n">
        <f aca="false">SUMPRODUCT('5N inverse'!$A$6:$Y$6,'5N mesh'!$B$37:$Z$37,$E1141:$AC1141)+'5N inverse'!$A$6*$C1142/Setup!$B$17+INDEX('5N inverse'!$A$6:$Y$6,1,'5N mesh'!$B$7+1)*Setup!$B$22</f>
        <v>16.7804201786316</v>
      </c>
      <c r="I1142" s="0" t="n">
        <f aca="false">SUMPRODUCT('5N inverse'!$A$7:$Y$7,'5N mesh'!$B$37:$Z$37,$E1141:$AC1141)+'5N inverse'!$A$7*$C1142/Setup!$B$17+INDEX('5N inverse'!$A$7:$Y$7,1,'5N mesh'!$B$7+1)*Setup!$B$22</f>
        <v>15.0891526849063</v>
      </c>
      <c r="J1142" s="0" t="n">
        <f aca="false">SUMPRODUCT('5N inverse'!$A$8:$Y$8,'5N mesh'!$B$37:$Z$37,$E1141:$AC1141)+'5N inverse'!$A$8*$C1142/Setup!$B$17+INDEX('5N inverse'!$A$8:$Y$8,1,'5N mesh'!$B$7+1)*Setup!$B$22</f>
        <v>0</v>
      </c>
      <c r="K1142" s="0" t="n">
        <f aca="false">SUMPRODUCT('5N inverse'!$A$9:$Y$9,'5N mesh'!$B$37:$Z$37,$E1141:$AC1141)+'5N inverse'!$A$9*$C1142/Setup!$B$17+INDEX('5N inverse'!$A$9:$Y$9,1,'5N mesh'!$B$7+1)*Setup!$B$22</f>
        <v>0</v>
      </c>
      <c r="L1142" s="0" t="n">
        <f aca="false">SUMPRODUCT('5N inverse'!$A$10:$Y$10,'5N mesh'!$B$37:$Z$37,$E1141:$AC1141)+'5N inverse'!$A$10*$C1142/Setup!$B$17+INDEX('5N inverse'!$A$10:$Y$10,1,'5N mesh'!$B$7+1)*Setup!$B$22</f>
        <v>0</v>
      </c>
      <c r="M1142" s="0" t="n">
        <f aca="false">SUMPRODUCT('5N inverse'!$A$11:$Y$11,'5N mesh'!$B$37:$Z$37,$E1141:$AC1141)+'5N inverse'!$A$11*$C1142/Setup!$B$17+INDEX('5N inverse'!$A$11:$Y$11,1,'5N mesh'!$B$7+1)*Setup!$B$22</f>
        <v>0</v>
      </c>
      <c r="N1142" s="0" t="n">
        <f aca="false">SUMPRODUCT('5N inverse'!$A$12:$Y$12,'5N mesh'!$B$37:$Z$37,$E1141:$AC1141)+'5N inverse'!$A$12*$C1142/Setup!$B$17+INDEX('5N inverse'!$A$12:$Y$12,1,'5N mesh'!$B$7+1)*Setup!$B$22</f>
        <v>0</v>
      </c>
      <c r="O1142" s="0" t="n">
        <f aca="false">SUMPRODUCT('5N inverse'!$A$13:$Y$13,'5N mesh'!$B$37:$Z$37,$E1141:$AC1141)+'5N inverse'!$A$13*$C1142/Setup!$B$17+INDEX('5N inverse'!$A$13:$Y$13,1,'5N mesh'!$B$7+1)*Setup!$B$22</f>
        <v>0</v>
      </c>
      <c r="P1142" s="0" t="n">
        <f aca="false">SUMPRODUCT('5N inverse'!$A$14:$Y$14,'5N mesh'!$B$37:$Z$37,$E1141:$AC1141)+'5N inverse'!$A$14*$C1142/Setup!$B$17+INDEX('5N inverse'!$A$14:$Y$14,1,'5N mesh'!$B$7+1)*Setup!$B$22</f>
        <v>0</v>
      </c>
      <c r="Q1142" s="0" t="n">
        <f aca="false">SUMPRODUCT('5N inverse'!$A$15:$Y$15,'5N mesh'!$B$37:$Z$37,$E1141:$AC1141)+'5N inverse'!$A$15*$C1142/Setup!$B$17+INDEX('5N inverse'!$A$15:$Y$15,1,'5N mesh'!$B$7+1)*Setup!$B$22</f>
        <v>0</v>
      </c>
      <c r="R1142" s="0" t="n">
        <f aca="false">SUMPRODUCT('5N inverse'!$A$16:$Y$16,'5N mesh'!$B$37:$Z$37,$E1141:$AC1141)+'5N inverse'!$A$16*$C1142/Setup!$B$17+INDEX('5N inverse'!$A$16:$Y$16,1,'5N mesh'!$B$7+1)*Setup!$B$22</f>
        <v>0</v>
      </c>
      <c r="S1142" s="0" t="n">
        <f aca="false">SUMPRODUCT('5N inverse'!$A$17:$Y$17,'5N mesh'!$B$37:$Z$37,$E1141:$AC1141)+'5N inverse'!$A$17*$C1142/Setup!$B$17+INDEX('5N inverse'!$A$17:$Y$17,1,'5N mesh'!$B$7+1)*Setup!$B$22</f>
        <v>0</v>
      </c>
      <c r="T1142" s="0" t="n">
        <f aca="false">SUMPRODUCT('5N inverse'!$A$18:$Y$18,'5N mesh'!$B$37:$Z$37,$E1141:$AC1141)+'5N inverse'!$A$18*$C1142/Setup!$B$17+INDEX('5N inverse'!$A$18:$Y$18,1,'5N mesh'!$B$7+1)*Setup!$B$22</f>
        <v>0</v>
      </c>
      <c r="U1142" s="0" t="n">
        <f aca="false">SUMPRODUCT('5N inverse'!$A$19:$Y$19,'5N mesh'!$B$37:$Z$37,$E1141:$AC1141)+'5N inverse'!$A$19*$C1142/Setup!$B$17+INDEX('5N inverse'!$A$19:$Y$19,1,'5N mesh'!$B$7+1)*Setup!$B$22</f>
        <v>0</v>
      </c>
      <c r="V1142" s="0" t="n">
        <f aca="false">SUMPRODUCT('5N inverse'!$A$20:$Y$20,'5N mesh'!$B$37:$Z$37,$E1141:$AC1141)+'5N inverse'!$A$20*$C1142/Setup!$B$17+INDEX('5N inverse'!$A$20:$Y$20,1,'5N mesh'!$B$7+1)*Setup!$B$22</f>
        <v>0</v>
      </c>
      <c r="W1142" s="0" t="n">
        <f aca="false">SUMPRODUCT('5N inverse'!$A$21:$Y$21,'5N mesh'!$B$37:$Z$37,$E1141:$AC1141)+'5N inverse'!$A$21*$C1142/Setup!$B$17+INDEX('5N inverse'!$A$21:$Y$21,1,'5N mesh'!$B$7+1)*Setup!$B$22</f>
        <v>0</v>
      </c>
      <c r="X1142" s="0" t="n">
        <f aca="false">SUMPRODUCT('5N inverse'!$A$22:$Y$22,'5N mesh'!$B$37:$Z$37,$E1141:$AC1141)+'5N inverse'!$A$22*$C1142/Setup!$B$17+INDEX('5N inverse'!$A$22:$Y$22,1,'5N mesh'!$B$7+1)*Setup!$B$22</f>
        <v>0</v>
      </c>
      <c r="Y1142" s="0" t="n">
        <f aca="false">SUMPRODUCT('5N inverse'!$A$23:$Y$23,'5N mesh'!$B$37:$Z$37,$E1141:$AC1141)+'5N inverse'!$A$23*$C1142/Setup!$B$17+INDEX('5N inverse'!$A$23:$Y$23,1,'5N mesh'!$B$7+1)*Setup!$B$22</f>
        <v>0</v>
      </c>
      <c r="Z1142" s="0" t="n">
        <f aca="false">SUMPRODUCT('5N inverse'!$A$24:$Y$24,'5N mesh'!$B$37:$Z$37,$E1141:$AC1141)+'5N inverse'!$A$24*$C1142/Setup!$B$17+INDEX('5N inverse'!$A$24:$Y$24,1,'5N mesh'!$B$7+1)*Setup!$B$22</f>
        <v>0</v>
      </c>
      <c r="AA1142" s="0" t="n">
        <f aca="false">SUMPRODUCT('5N inverse'!$A$25:$Y$25,'5N mesh'!$B$37:$Z$37,$E1141:$AC1141)+'5N inverse'!$A$25*$C1142/Setup!$B$17+INDEX('5N inverse'!$A$25:$Y$25,1,'5N mesh'!$B$7+1)*Setup!$B$22</f>
        <v>0</v>
      </c>
      <c r="AB1142" s="0" t="n">
        <f aca="false">SUMPRODUCT('5N inverse'!$A$26:$Y$26,'5N mesh'!$B$37:$Z$37,$E1141:$AC1141)+'5N inverse'!$A$26*$C1142/Setup!$B$17+INDEX('5N inverse'!$A$26:$Y$26,1,'5N mesh'!$B$7+1)*Setup!$B$22</f>
        <v>0</v>
      </c>
      <c r="AC1142" s="0" t="n">
        <f aca="false">SUMPRODUCT('5N inverse'!$A$27:$Y$27,'5N mesh'!$B$37:$Z$37,$E1141:$AC1141)+'5N inverse'!$A$27*$C1142/Setup!$B$17+INDEX('5N inverse'!$A$27:$Y$27,1,'5N mesh'!$B$7+1)*Setup!$B$22</f>
        <v>0</v>
      </c>
    </row>
    <row r="1143" customFormat="false" ht="15" hidden="false" customHeight="false" outlineLevel="0" collapsed="false">
      <c r="A1143" s="0" t="n">
        <v>1138</v>
      </c>
      <c r="B1143" s="0" t="n">
        <f aca="false">A1143*Setup!$B$11/3600</f>
        <v>94.8333333333333</v>
      </c>
      <c r="C1143" s="0" t="n">
        <f aca="false">Setup!$B$7+Setup!$B$8*COS(2*PI()*(B1143-Setup!$B$9)/24)</f>
        <v>23.1342415442476</v>
      </c>
      <c r="D1143" s="0" t="n">
        <f aca="false">(C1143-E1143)/Setup!$B$17</f>
        <v>-15.9358938598127</v>
      </c>
      <c r="E1143" s="0" t="n">
        <f aca="false">SUMPRODUCT('5N inverse'!$A$3:$Y$3,'5N mesh'!$B$37:$Z$37,$E1142:$AC1142)+'5N inverse'!$A$3*$C1143/Setup!$B$17+INDEX('5N inverse'!$A$3:$Y$3,1,'5N mesh'!$B$7+1)*Setup!$B$22</f>
        <v>25.2059077460232</v>
      </c>
      <c r="F1143" s="0" t="n">
        <f aca="false">SUMPRODUCT('5N inverse'!$A$4:$Y$4,'5N mesh'!$B$37:$Z$37,$E1142:$AC1142)+'5N inverse'!$A$4*$C1143/Setup!$B$17+INDEX('5N inverse'!$A$4:$Y$4,1,'5N mesh'!$B$7+1)*Setup!$B$22</f>
        <v>23.5197653667645</v>
      </c>
      <c r="G1143" s="0" t="n">
        <f aca="false">SUMPRODUCT('5N inverse'!$A$5:$Y$5,'5N mesh'!$B$37:$Z$37,$E1142:$AC1142)+'5N inverse'!$A$5*$C1143/Setup!$B$17+INDEX('5N inverse'!$A$5:$Y$5,1,'5N mesh'!$B$7+1)*Setup!$B$22</f>
        <v>20.1474806082471</v>
      </c>
      <c r="H1143" s="0" t="n">
        <f aca="false">SUMPRODUCT('5N inverse'!$A$6:$Y$6,'5N mesh'!$B$37:$Z$37,$E1142:$AC1142)+'5N inverse'!$A$6*$C1143/Setup!$B$17+INDEX('5N inverse'!$A$6:$Y$6,1,'5N mesh'!$B$7+1)*Setup!$B$22</f>
        <v>16.7751958497298</v>
      </c>
      <c r="I1143" s="0" t="n">
        <f aca="false">SUMPRODUCT('5N inverse'!$A$7:$Y$7,'5N mesh'!$B$37:$Z$37,$E1142:$AC1142)+'5N inverse'!$A$7*$C1143/Setup!$B$17+INDEX('5N inverse'!$A$7:$Y$7,1,'5N mesh'!$B$7+1)*Setup!$B$22</f>
        <v>15.089053470471</v>
      </c>
      <c r="J1143" s="0" t="n">
        <f aca="false">SUMPRODUCT('5N inverse'!$A$8:$Y$8,'5N mesh'!$B$37:$Z$37,$E1142:$AC1142)+'5N inverse'!$A$8*$C1143/Setup!$B$17+INDEX('5N inverse'!$A$8:$Y$8,1,'5N mesh'!$B$7+1)*Setup!$B$22</f>
        <v>0</v>
      </c>
      <c r="K1143" s="0" t="n">
        <f aca="false">SUMPRODUCT('5N inverse'!$A$9:$Y$9,'5N mesh'!$B$37:$Z$37,$E1142:$AC1142)+'5N inverse'!$A$9*$C1143/Setup!$B$17+INDEX('5N inverse'!$A$9:$Y$9,1,'5N mesh'!$B$7+1)*Setup!$B$22</f>
        <v>0</v>
      </c>
      <c r="L1143" s="0" t="n">
        <f aca="false">SUMPRODUCT('5N inverse'!$A$10:$Y$10,'5N mesh'!$B$37:$Z$37,$E1142:$AC1142)+'5N inverse'!$A$10*$C1143/Setup!$B$17+INDEX('5N inverse'!$A$10:$Y$10,1,'5N mesh'!$B$7+1)*Setup!$B$22</f>
        <v>0</v>
      </c>
      <c r="M1143" s="0" t="n">
        <f aca="false">SUMPRODUCT('5N inverse'!$A$11:$Y$11,'5N mesh'!$B$37:$Z$37,$E1142:$AC1142)+'5N inverse'!$A$11*$C1143/Setup!$B$17+INDEX('5N inverse'!$A$11:$Y$11,1,'5N mesh'!$B$7+1)*Setup!$B$22</f>
        <v>0</v>
      </c>
      <c r="N1143" s="0" t="n">
        <f aca="false">SUMPRODUCT('5N inverse'!$A$12:$Y$12,'5N mesh'!$B$37:$Z$37,$E1142:$AC1142)+'5N inverse'!$A$12*$C1143/Setup!$B$17+INDEX('5N inverse'!$A$12:$Y$12,1,'5N mesh'!$B$7+1)*Setup!$B$22</f>
        <v>0</v>
      </c>
      <c r="O1143" s="0" t="n">
        <f aca="false">SUMPRODUCT('5N inverse'!$A$13:$Y$13,'5N mesh'!$B$37:$Z$37,$E1142:$AC1142)+'5N inverse'!$A$13*$C1143/Setup!$B$17+INDEX('5N inverse'!$A$13:$Y$13,1,'5N mesh'!$B$7+1)*Setup!$B$22</f>
        <v>0</v>
      </c>
      <c r="P1143" s="0" t="n">
        <f aca="false">SUMPRODUCT('5N inverse'!$A$14:$Y$14,'5N mesh'!$B$37:$Z$37,$E1142:$AC1142)+'5N inverse'!$A$14*$C1143/Setup!$B$17+INDEX('5N inverse'!$A$14:$Y$14,1,'5N mesh'!$B$7+1)*Setup!$B$22</f>
        <v>0</v>
      </c>
      <c r="Q1143" s="0" t="n">
        <f aca="false">SUMPRODUCT('5N inverse'!$A$15:$Y$15,'5N mesh'!$B$37:$Z$37,$E1142:$AC1142)+'5N inverse'!$A$15*$C1143/Setup!$B$17+INDEX('5N inverse'!$A$15:$Y$15,1,'5N mesh'!$B$7+1)*Setup!$B$22</f>
        <v>0</v>
      </c>
      <c r="R1143" s="0" t="n">
        <f aca="false">SUMPRODUCT('5N inverse'!$A$16:$Y$16,'5N mesh'!$B$37:$Z$37,$E1142:$AC1142)+'5N inverse'!$A$16*$C1143/Setup!$B$17+INDEX('5N inverse'!$A$16:$Y$16,1,'5N mesh'!$B$7+1)*Setup!$B$22</f>
        <v>0</v>
      </c>
      <c r="S1143" s="0" t="n">
        <f aca="false">SUMPRODUCT('5N inverse'!$A$17:$Y$17,'5N mesh'!$B$37:$Z$37,$E1142:$AC1142)+'5N inverse'!$A$17*$C1143/Setup!$B$17+INDEX('5N inverse'!$A$17:$Y$17,1,'5N mesh'!$B$7+1)*Setup!$B$22</f>
        <v>0</v>
      </c>
      <c r="T1143" s="0" t="n">
        <f aca="false">SUMPRODUCT('5N inverse'!$A$18:$Y$18,'5N mesh'!$B$37:$Z$37,$E1142:$AC1142)+'5N inverse'!$A$18*$C1143/Setup!$B$17+INDEX('5N inverse'!$A$18:$Y$18,1,'5N mesh'!$B$7+1)*Setup!$B$22</f>
        <v>0</v>
      </c>
      <c r="U1143" s="0" t="n">
        <f aca="false">SUMPRODUCT('5N inverse'!$A$19:$Y$19,'5N mesh'!$B$37:$Z$37,$E1142:$AC1142)+'5N inverse'!$A$19*$C1143/Setup!$B$17+INDEX('5N inverse'!$A$19:$Y$19,1,'5N mesh'!$B$7+1)*Setup!$B$22</f>
        <v>0</v>
      </c>
      <c r="V1143" s="0" t="n">
        <f aca="false">SUMPRODUCT('5N inverse'!$A$20:$Y$20,'5N mesh'!$B$37:$Z$37,$E1142:$AC1142)+'5N inverse'!$A$20*$C1143/Setup!$B$17+INDEX('5N inverse'!$A$20:$Y$20,1,'5N mesh'!$B$7+1)*Setup!$B$22</f>
        <v>0</v>
      </c>
      <c r="W1143" s="0" t="n">
        <f aca="false">SUMPRODUCT('5N inverse'!$A$21:$Y$21,'5N mesh'!$B$37:$Z$37,$E1142:$AC1142)+'5N inverse'!$A$21*$C1143/Setup!$B$17+INDEX('5N inverse'!$A$21:$Y$21,1,'5N mesh'!$B$7+1)*Setup!$B$22</f>
        <v>0</v>
      </c>
      <c r="X1143" s="0" t="n">
        <f aca="false">SUMPRODUCT('5N inverse'!$A$22:$Y$22,'5N mesh'!$B$37:$Z$37,$E1142:$AC1142)+'5N inverse'!$A$22*$C1143/Setup!$B$17+INDEX('5N inverse'!$A$22:$Y$22,1,'5N mesh'!$B$7+1)*Setup!$B$22</f>
        <v>0</v>
      </c>
      <c r="Y1143" s="0" t="n">
        <f aca="false">SUMPRODUCT('5N inverse'!$A$23:$Y$23,'5N mesh'!$B$37:$Z$37,$E1142:$AC1142)+'5N inverse'!$A$23*$C1143/Setup!$B$17+INDEX('5N inverse'!$A$23:$Y$23,1,'5N mesh'!$B$7+1)*Setup!$B$22</f>
        <v>0</v>
      </c>
      <c r="Z1143" s="0" t="n">
        <f aca="false">SUMPRODUCT('5N inverse'!$A$24:$Y$24,'5N mesh'!$B$37:$Z$37,$E1142:$AC1142)+'5N inverse'!$A$24*$C1143/Setup!$B$17+INDEX('5N inverse'!$A$24:$Y$24,1,'5N mesh'!$B$7+1)*Setup!$B$22</f>
        <v>0</v>
      </c>
      <c r="AA1143" s="0" t="n">
        <f aca="false">SUMPRODUCT('5N inverse'!$A$25:$Y$25,'5N mesh'!$B$37:$Z$37,$E1142:$AC1142)+'5N inverse'!$A$25*$C1143/Setup!$B$17+INDEX('5N inverse'!$A$25:$Y$25,1,'5N mesh'!$B$7+1)*Setup!$B$22</f>
        <v>0</v>
      </c>
      <c r="AB1143" s="0" t="n">
        <f aca="false">SUMPRODUCT('5N inverse'!$A$26:$Y$26,'5N mesh'!$B$37:$Z$37,$E1142:$AC1142)+'5N inverse'!$A$26*$C1143/Setup!$B$17+INDEX('5N inverse'!$A$26:$Y$26,1,'5N mesh'!$B$7+1)*Setup!$B$22</f>
        <v>0</v>
      </c>
      <c r="AC1143" s="0" t="n">
        <f aca="false">SUMPRODUCT('5N inverse'!$A$27:$Y$27,'5N mesh'!$B$37:$Z$37,$E1142:$AC1142)+'5N inverse'!$A$27*$C1143/Setup!$B$17+INDEX('5N inverse'!$A$27:$Y$27,1,'5N mesh'!$B$7+1)*Setup!$B$22</f>
        <v>0</v>
      </c>
    </row>
    <row r="1144" customFormat="false" ht="15" hidden="false" customHeight="false" outlineLevel="0" collapsed="false">
      <c r="A1144" s="0" t="n">
        <v>1139</v>
      </c>
      <c r="B1144" s="0" t="n">
        <f aca="false">A1144*Setup!$B$11/3600</f>
        <v>94.9166666666667</v>
      </c>
      <c r="C1144" s="0" t="n">
        <f aca="false">Setup!$B$7+Setup!$B$8*COS(2*PI()*(B1144-Setup!$B$9)/24)</f>
        <v>23.0492564306953</v>
      </c>
      <c r="D1144" s="0" t="n">
        <f aca="false">(C1144-E1144)/Setup!$B$17</f>
        <v>-16.3470178644819</v>
      </c>
      <c r="E1144" s="0" t="n">
        <f aca="false">SUMPRODUCT('5N inverse'!$A$3:$Y$3,'5N mesh'!$B$37:$Z$37,$E1143:$AC1143)+'5N inverse'!$A$3*$C1144/Setup!$B$17+INDEX('5N inverse'!$A$3:$Y$3,1,'5N mesh'!$B$7+1)*Setup!$B$22</f>
        <v>25.174368753078</v>
      </c>
      <c r="F1144" s="0" t="n">
        <f aca="false">SUMPRODUCT('5N inverse'!$A$4:$Y$4,'5N mesh'!$B$37:$Z$37,$E1143:$AC1143)+'5N inverse'!$A$4*$C1144/Setup!$B$17+INDEX('5N inverse'!$A$4:$Y$4,1,'5N mesh'!$B$7+1)*Setup!$B$22</f>
        <v>23.4934651775859</v>
      </c>
      <c r="G1144" s="0" t="n">
        <f aca="false">SUMPRODUCT('5N inverse'!$A$5:$Y$5,'5N mesh'!$B$37:$Z$37,$E1143:$AC1143)+'5N inverse'!$A$5*$C1144/Setup!$B$17+INDEX('5N inverse'!$A$5:$Y$5,1,'5N mesh'!$B$7+1)*Setup!$B$22</f>
        <v>20.1316580266017</v>
      </c>
      <c r="H1144" s="0" t="n">
        <f aca="false">SUMPRODUCT('5N inverse'!$A$6:$Y$6,'5N mesh'!$B$37:$Z$37,$E1143:$AC1143)+'5N inverse'!$A$6*$C1144/Setup!$B$17+INDEX('5N inverse'!$A$6:$Y$6,1,'5N mesh'!$B$7+1)*Setup!$B$22</f>
        <v>16.7698508756175</v>
      </c>
      <c r="I1144" s="0" t="n">
        <f aca="false">SUMPRODUCT('5N inverse'!$A$7:$Y$7,'5N mesh'!$B$37:$Z$37,$E1143:$AC1143)+'5N inverse'!$A$7*$C1144/Setup!$B$17+INDEX('5N inverse'!$A$7:$Y$7,1,'5N mesh'!$B$7+1)*Setup!$B$22</f>
        <v>15.0889473001253</v>
      </c>
      <c r="J1144" s="0" t="n">
        <f aca="false">SUMPRODUCT('5N inverse'!$A$8:$Y$8,'5N mesh'!$B$37:$Z$37,$E1143:$AC1143)+'5N inverse'!$A$8*$C1144/Setup!$B$17+INDEX('5N inverse'!$A$8:$Y$8,1,'5N mesh'!$B$7+1)*Setup!$B$22</f>
        <v>0</v>
      </c>
      <c r="K1144" s="0" t="n">
        <f aca="false">SUMPRODUCT('5N inverse'!$A$9:$Y$9,'5N mesh'!$B$37:$Z$37,$E1143:$AC1143)+'5N inverse'!$A$9*$C1144/Setup!$B$17+INDEX('5N inverse'!$A$9:$Y$9,1,'5N mesh'!$B$7+1)*Setup!$B$22</f>
        <v>0</v>
      </c>
      <c r="L1144" s="0" t="n">
        <f aca="false">SUMPRODUCT('5N inverse'!$A$10:$Y$10,'5N mesh'!$B$37:$Z$37,$E1143:$AC1143)+'5N inverse'!$A$10*$C1144/Setup!$B$17+INDEX('5N inverse'!$A$10:$Y$10,1,'5N mesh'!$B$7+1)*Setup!$B$22</f>
        <v>0</v>
      </c>
      <c r="M1144" s="0" t="n">
        <f aca="false">SUMPRODUCT('5N inverse'!$A$11:$Y$11,'5N mesh'!$B$37:$Z$37,$E1143:$AC1143)+'5N inverse'!$A$11*$C1144/Setup!$B$17+INDEX('5N inverse'!$A$11:$Y$11,1,'5N mesh'!$B$7+1)*Setup!$B$22</f>
        <v>0</v>
      </c>
      <c r="N1144" s="0" t="n">
        <f aca="false">SUMPRODUCT('5N inverse'!$A$12:$Y$12,'5N mesh'!$B$37:$Z$37,$E1143:$AC1143)+'5N inverse'!$A$12*$C1144/Setup!$B$17+INDEX('5N inverse'!$A$12:$Y$12,1,'5N mesh'!$B$7+1)*Setup!$B$22</f>
        <v>0</v>
      </c>
      <c r="O1144" s="0" t="n">
        <f aca="false">SUMPRODUCT('5N inverse'!$A$13:$Y$13,'5N mesh'!$B$37:$Z$37,$E1143:$AC1143)+'5N inverse'!$A$13*$C1144/Setup!$B$17+INDEX('5N inverse'!$A$13:$Y$13,1,'5N mesh'!$B$7+1)*Setup!$B$22</f>
        <v>0</v>
      </c>
      <c r="P1144" s="0" t="n">
        <f aca="false">SUMPRODUCT('5N inverse'!$A$14:$Y$14,'5N mesh'!$B$37:$Z$37,$E1143:$AC1143)+'5N inverse'!$A$14*$C1144/Setup!$B$17+INDEX('5N inverse'!$A$14:$Y$14,1,'5N mesh'!$B$7+1)*Setup!$B$22</f>
        <v>0</v>
      </c>
      <c r="Q1144" s="0" t="n">
        <f aca="false">SUMPRODUCT('5N inverse'!$A$15:$Y$15,'5N mesh'!$B$37:$Z$37,$E1143:$AC1143)+'5N inverse'!$A$15*$C1144/Setup!$B$17+INDEX('5N inverse'!$A$15:$Y$15,1,'5N mesh'!$B$7+1)*Setup!$B$22</f>
        <v>0</v>
      </c>
      <c r="R1144" s="0" t="n">
        <f aca="false">SUMPRODUCT('5N inverse'!$A$16:$Y$16,'5N mesh'!$B$37:$Z$37,$E1143:$AC1143)+'5N inverse'!$A$16*$C1144/Setup!$B$17+INDEX('5N inverse'!$A$16:$Y$16,1,'5N mesh'!$B$7+1)*Setup!$B$22</f>
        <v>0</v>
      </c>
      <c r="S1144" s="0" t="n">
        <f aca="false">SUMPRODUCT('5N inverse'!$A$17:$Y$17,'5N mesh'!$B$37:$Z$37,$E1143:$AC1143)+'5N inverse'!$A$17*$C1144/Setup!$B$17+INDEX('5N inverse'!$A$17:$Y$17,1,'5N mesh'!$B$7+1)*Setup!$B$22</f>
        <v>0</v>
      </c>
      <c r="T1144" s="0" t="n">
        <f aca="false">SUMPRODUCT('5N inverse'!$A$18:$Y$18,'5N mesh'!$B$37:$Z$37,$E1143:$AC1143)+'5N inverse'!$A$18*$C1144/Setup!$B$17+INDEX('5N inverse'!$A$18:$Y$18,1,'5N mesh'!$B$7+1)*Setup!$B$22</f>
        <v>0</v>
      </c>
      <c r="U1144" s="0" t="n">
        <f aca="false">SUMPRODUCT('5N inverse'!$A$19:$Y$19,'5N mesh'!$B$37:$Z$37,$E1143:$AC1143)+'5N inverse'!$A$19*$C1144/Setup!$B$17+INDEX('5N inverse'!$A$19:$Y$19,1,'5N mesh'!$B$7+1)*Setup!$B$22</f>
        <v>0</v>
      </c>
      <c r="V1144" s="0" t="n">
        <f aca="false">SUMPRODUCT('5N inverse'!$A$20:$Y$20,'5N mesh'!$B$37:$Z$37,$E1143:$AC1143)+'5N inverse'!$A$20*$C1144/Setup!$B$17+INDEX('5N inverse'!$A$20:$Y$20,1,'5N mesh'!$B$7+1)*Setup!$B$22</f>
        <v>0</v>
      </c>
      <c r="W1144" s="0" t="n">
        <f aca="false">SUMPRODUCT('5N inverse'!$A$21:$Y$21,'5N mesh'!$B$37:$Z$37,$E1143:$AC1143)+'5N inverse'!$A$21*$C1144/Setup!$B$17+INDEX('5N inverse'!$A$21:$Y$21,1,'5N mesh'!$B$7+1)*Setup!$B$22</f>
        <v>0</v>
      </c>
      <c r="X1144" s="0" t="n">
        <f aca="false">SUMPRODUCT('5N inverse'!$A$22:$Y$22,'5N mesh'!$B$37:$Z$37,$E1143:$AC1143)+'5N inverse'!$A$22*$C1144/Setup!$B$17+INDEX('5N inverse'!$A$22:$Y$22,1,'5N mesh'!$B$7+1)*Setup!$B$22</f>
        <v>0</v>
      </c>
      <c r="Y1144" s="0" t="n">
        <f aca="false">SUMPRODUCT('5N inverse'!$A$23:$Y$23,'5N mesh'!$B$37:$Z$37,$E1143:$AC1143)+'5N inverse'!$A$23*$C1144/Setup!$B$17+INDEX('5N inverse'!$A$23:$Y$23,1,'5N mesh'!$B$7+1)*Setup!$B$22</f>
        <v>0</v>
      </c>
      <c r="Z1144" s="0" t="n">
        <f aca="false">SUMPRODUCT('5N inverse'!$A$24:$Y$24,'5N mesh'!$B$37:$Z$37,$E1143:$AC1143)+'5N inverse'!$A$24*$C1144/Setup!$B$17+INDEX('5N inverse'!$A$24:$Y$24,1,'5N mesh'!$B$7+1)*Setup!$B$22</f>
        <v>0</v>
      </c>
      <c r="AA1144" s="0" t="n">
        <f aca="false">SUMPRODUCT('5N inverse'!$A$25:$Y$25,'5N mesh'!$B$37:$Z$37,$E1143:$AC1143)+'5N inverse'!$A$25*$C1144/Setup!$B$17+INDEX('5N inverse'!$A$25:$Y$25,1,'5N mesh'!$B$7+1)*Setup!$B$22</f>
        <v>0</v>
      </c>
      <c r="AB1144" s="0" t="n">
        <f aca="false">SUMPRODUCT('5N inverse'!$A$26:$Y$26,'5N mesh'!$B$37:$Z$37,$E1143:$AC1143)+'5N inverse'!$A$26*$C1144/Setup!$B$17+INDEX('5N inverse'!$A$26:$Y$26,1,'5N mesh'!$B$7+1)*Setup!$B$22</f>
        <v>0</v>
      </c>
      <c r="AC1144" s="0" t="n">
        <f aca="false">SUMPRODUCT('5N inverse'!$A$27:$Y$27,'5N mesh'!$B$37:$Z$37,$E1143:$AC1143)+'5N inverse'!$A$27*$C1144/Setup!$B$17+INDEX('5N inverse'!$A$27:$Y$27,1,'5N mesh'!$B$7+1)*Setup!$B$22</f>
        <v>0</v>
      </c>
    </row>
    <row r="1145" customFormat="false" ht="15" hidden="false" customHeight="false" outlineLevel="0" collapsed="false">
      <c r="A1145" s="0" t="n">
        <v>1140</v>
      </c>
      <c r="B1145" s="0" t="n">
        <f aca="false">A1145*Setup!$B$11/3600</f>
        <v>95</v>
      </c>
      <c r="C1145" s="0" t="n">
        <f aca="false">Setup!$B$7+Setup!$B$8*COS(2*PI()*(B1145-Setup!$B$9)/24)</f>
        <v>22.9647238195899</v>
      </c>
      <c r="D1145" s="0" t="n">
        <f aca="false">(C1145-E1145)/Setup!$B$17</f>
        <v>-16.7494758438853</v>
      </c>
      <c r="E1145" s="0" t="n">
        <f aca="false">SUMPRODUCT('5N inverse'!$A$3:$Y$3,'5N mesh'!$B$37:$Z$37,$E1144:$AC1144)+'5N inverse'!$A$3*$C1145/Setup!$B$17+INDEX('5N inverse'!$A$3:$Y$3,1,'5N mesh'!$B$7+1)*Setup!$B$22</f>
        <v>25.142155679295</v>
      </c>
      <c r="F1145" s="0" t="n">
        <f aca="false">SUMPRODUCT('5N inverse'!$A$4:$Y$4,'5N mesh'!$B$37:$Z$37,$E1144:$AC1144)+'5N inverse'!$A$4*$C1145/Setup!$B$17+INDEX('5N inverse'!$A$4:$Y$4,1,'5N mesh'!$B$7+1)*Setup!$B$22</f>
        <v>23.4666021034793</v>
      </c>
      <c r="G1145" s="0" t="n">
        <f aca="false">SUMPRODUCT('5N inverse'!$A$5:$Y$5,'5N mesh'!$B$37:$Z$37,$E1144:$AC1144)+'5N inverse'!$A$5*$C1145/Setup!$B$17+INDEX('5N inverse'!$A$5:$Y$5,1,'5N mesh'!$B$7+1)*Setup!$B$22</f>
        <v>20.1154949518479</v>
      </c>
      <c r="H1145" s="0" t="n">
        <f aca="false">SUMPRODUCT('5N inverse'!$A$6:$Y$6,'5N mesh'!$B$37:$Z$37,$E1144:$AC1144)+'5N inverse'!$A$6*$C1145/Setup!$B$17+INDEX('5N inverse'!$A$6:$Y$6,1,'5N mesh'!$B$7+1)*Setup!$B$22</f>
        <v>16.7643878002165</v>
      </c>
      <c r="I1145" s="0" t="n">
        <f aca="false">SUMPRODUCT('5N inverse'!$A$7:$Y$7,'5N mesh'!$B$37:$Z$37,$E1144:$AC1144)+'5N inverse'!$A$7*$C1145/Setup!$B$17+INDEX('5N inverse'!$A$7:$Y$7,1,'5N mesh'!$B$7+1)*Setup!$B$22</f>
        <v>15.0888342244008</v>
      </c>
      <c r="J1145" s="0" t="n">
        <f aca="false">SUMPRODUCT('5N inverse'!$A$8:$Y$8,'5N mesh'!$B$37:$Z$37,$E1144:$AC1144)+'5N inverse'!$A$8*$C1145/Setup!$B$17+INDEX('5N inverse'!$A$8:$Y$8,1,'5N mesh'!$B$7+1)*Setup!$B$22</f>
        <v>0</v>
      </c>
      <c r="K1145" s="0" t="n">
        <f aca="false">SUMPRODUCT('5N inverse'!$A$9:$Y$9,'5N mesh'!$B$37:$Z$37,$E1144:$AC1144)+'5N inverse'!$A$9*$C1145/Setup!$B$17+INDEX('5N inverse'!$A$9:$Y$9,1,'5N mesh'!$B$7+1)*Setup!$B$22</f>
        <v>0</v>
      </c>
      <c r="L1145" s="0" t="n">
        <f aca="false">SUMPRODUCT('5N inverse'!$A$10:$Y$10,'5N mesh'!$B$37:$Z$37,$E1144:$AC1144)+'5N inverse'!$A$10*$C1145/Setup!$B$17+INDEX('5N inverse'!$A$10:$Y$10,1,'5N mesh'!$B$7+1)*Setup!$B$22</f>
        <v>0</v>
      </c>
      <c r="M1145" s="0" t="n">
        <f aca="false">SUMPRODUCT('5N inverse'!$A$11:$Y$11,'5N mesh'!$B$37:$Z$37,$E1144:$AC1144)+'5N inverse'!$A$11*$C1145/Setup!$B$17+INDEX('5N inverse'!$A$11:$Y$11,1,'5N mesh'!$B$7+1)*Setup!$B$22</f>
        <v>0</v>
      </c>
      <c r="N1145" s="0" t="n">
        <f aca="false">SUMPRODUCT('5N inverse'!$A$12:$Y$12,'5N mesh'!$B$37:$Z$37,$E1144:$AC1144)+'5N inverse'!$A$12*$C1145/Setup!$B$17+INDEX('5N inverse'!$A$12:$Y$12,1,'5N mesh'!$B$7+1)*Setup!$B$22</f>
        <v>0</v>
      </c>
      <c r="O1145" s="0" t="n">
        <f aca="false">SUMPRODUCT('5N inverse'!$A$13:$Y$13,'5N mesh'!$B$37:$Z$37,$E1144:$AC1144)+'5N inverse'!$A$13*$C1145/Setup!$B$17+INDEX('5N inverse'!$A$13:$Y$13,1,'5N mesh'!$B$7+1)*Setup!$B$22</f>
        <v>0</v>
      </c>
      <c r="P1145" s="0" t="n">
        <f aca="false">SUMPRODUCT('5N inverse'!$A$14:$Y$14,'5N mesh'!$B$37:$Z$37,$E1144:$AC1144)+'5N inverse'!$A$14*$C1145/Setup!$B$17+INDEX('5N inverse'!$A$14:$Y$14,1,'5N mesh'!$B$7+1)*Setup!$B$22</f>
        <v>0</v>
      </c>
      <c r="Q1145" s="0" t="n">
        <f aca="false">SUMPRODUCT('5N inverse'!$A$15:$Y$15,'5N mesh'!$B$37:$Z$37,$E1144:$AC1144)+'5N inverse'!$A$15*$C1145/Setup!$B$17+INDEX('5N inverse'!$A$15:$Y$15,1,'5N mesh'!$B$7+1)*Setup!$B$22</f>
        <v>0</v>
      </c>
      <c r="R1145" s="0" t="n">
        <f aca="false">SUMPRODUCT('5N inverse'!$A$16:$Y$16,'5N mesh'!$B$37:$Z$37,$E1144:$AC1144)+'5N inverse'!$A$16*$C1145/Setup!$B$17+INDEX('5N inverse'!$A$16:$Y$16,1,'5N mesh'!$B$7+1)*Setup!$B$22</f>
        <v>0</v>
      </c>
      <c r="S1145" s="0" t="n">
        <f aca="false">SUMPRODUCT('5N inverse'!$A$17:$Y$17,'5N mesh'!$B$37:$Z$37,$E1144:$AC1144)+'5N inverse'!$A$17*$C1145/Setup!$B$17+INDEX('5N inverse'!$A$17:$Y$17,1,'5N mesh'!$B$7+1)*Setup!$B$22</f>
        <v>0</v>
      </c>
      <c r="T1145" s="0" t="n">
        <f aca="false">SUMPRODUCT('5N inverse'!$A$18:$Y$18,'5N mesh'!$B$37:$Z$37,$E1144:$AC1144)+'5N inverse'!$A$18*$C1145/Setup!$B$17+INDEX('5N inverse'!$A$18:$Y$18,1,'5N mesh'!$B$7+1)*Setup!$B$22</f>
        <v>0</v>
      </c>
      <c r="U1145" s="0" t="n">
        <f aca="false">SUMPRODUCT('5N inverse'!$A$19:$Y$19,'5N mesh'!$B$37:$Z$37,$E1144:$AC1144)+'5N inverse'!$A$19*$C1145/Setup!$B$17+INDEX('5N inverse'!$A$19:$Y$19,1,'5N mesh'!$B$7+1)*Setup!$B$22</f>
        <v>0</v>
      </c>
      <c r="V1145" s="0" t="n">
        <f aca="false">SUMPRODUCT('5N inverse'!$A$20:$Y$20,'5N mesh'!$B$37:$Z$37,$E1144:$AC1144)+'5N inverse'!$A$20*$C1145/Setup!$B$17+INDEX('5N inverse'!$A$20:$Y$20,1,'5N mesh'!$B$7+1)*Setup!$B$22</f>
        <v>0</v>
      </c>
      <c r="W1145" s="0" t="n">
        <f aca="false">SUMPRODUCT('5N inverse'!$A$21:$Y$21,'5N mesh'!$B$37:$Z$37,$E1144:$AC1144)+'5N inverse'!$A$21*$C1145/Setup!$B$17+INDEX('5N inverse'!$A$21:$Y$21,1,'5N mesh'!$B$7+1)*Setup!$B$22</f>
        <v>0</v>
      </c>
      <c r="X1145" s="0" t="n">
        <f aca="false">SUMPRODUCT('5N inverse'!$A$22:$Y$22,'5N mesh'!$B$37:$Z$37,$E1144:$AC1144)+'5N inverse'!$A$22*$C1145/Setup!$B$17+INDEX('5N inverse'!$A$22:$Y$22,1,'5N mesh'!$B$7+1)*Setup!$B$22</f>
        <v>0</v>
      </c>
      <c r="Y1145" s="0" t="n">
        <f aca="false">SUMPRODUCT('5N inverse'!$A$23:$Y$23,'5N mesh'!$B$37:$Z$37,$E1144:$AC1144)+'5N inverse'!$A$23*$C1145/Setup!$B$17+INDEX('5N inverse'!$A$23:$Y$23,1,'5N mesh'!$B$7+1)*Setup!$B$22</f>
        <v>0</v>
      </c>
      <c r="Z1145" s="0" t="n">
        <f aca="false">SUMPRODUCT('5N inverse'!$A$24:$Y$24,'5N mesh'!$B$37:$Z$37,$E1144:$AC1144)+'5N inverse'!$A$24*$C1145/Setup!$B$17+INDEX('5N inverse'!$A$24:$Y$24,1,'5N mesh'!$B$7+1)*Setup!$B$22</f>
        <v>0</v>
      </c>
      <c r="AA1145" s="0" t="n">
        <f aca="false">SUMPRODUCT('5N inverse'!$A$25:$Y$25,'5N mesh'!$B$37:$Z$37,$E1144:$AC1144)+'5N inverse'!$A$25*$C1145/Setup!$B$17+INDEX('5N inverse'!$A$25:$Y$25,1,'5N mesh'!$B$7+1)*Setup!$B$22</f>
        <v>0</v>
      </c>
      <c r="AB1145" s="0" t="n">
        <f aca="false">SUMPRODUCT('5N inverse'!$A$26:$Y$26,'5N mesh'!$B$37:$Z$37,$E1144:$AC1144)+'5N inverse'!$A$26*$C1145/Setup!$B$17+INDEX('5N inverse'!$A$26:$Y$26,1,'5N mesh'!$B$7+1)*Setup!$B$22</f>
        <v>0</v>
      </c>
      <c r="AC1145" s="0" t="n">
        <f aca="false">SUMPRODUCT('5N inverse'!$A$27:$Y$27,'5N mesh'!$B$37:$Z$37,$E1144:$AC1144)+'5N inverse'!$A$27*$C1145/Setup!$B$17+INDEX('5N inverse'!$A$27:$Y$27,1,'5N mesh'!$B$7+1)*Setup!$B$22</f>
        <v>0</v>
      </c>
    </row>
    <row r="1146" customFormat="false" ht="15" hidden="false" customHeight="false" outlineLevel="0" collapsed="false">
      <c r="A1146" s="0" t="n">
        <v>1141</v>
      </c>
      <c r="B1146" s="0" t="n">
        <f aca="false">A1146*Setup!$B$11/3600</f>
        <v>95.0833333333333</v>
      </c>
      <c r="C1146" s="0" t="n">
        <f aca="false">Setup!$B$7+Setup!$B$8*COS(2*PI()*(B1146-Setup!$B$9)/24)</f>
        <v>22.880683943876</v>
      </c>
      <c r="D1146" s="0" t="n">
        <f aca="false">(C1146-E1146)/Setup!$B$17</f>
        <v>-17.1430762499771</v>
      </c>
      <c r="E1146" s="0" t="n">
        <f aca="false">SUMPRODUCT('5N inverse'!$A$3:$Y$3,'5N mesh'!$B$37:$Z$37,$E1145:$AC1145)+'5N inverse'!$A$3*$C1146/Setup!$B$17+INDEX('5N inverse'!$A$3:$Y$3,1,'5N mesh'!$B$7+1)*Setup!$B$22</f>
        <v>25.1092838563731</v>
      </c>
      <c r="F1146" s="0" t="n">
        <f aca="false">SUMPRODUCT('5N inverse'!$A$4:$Y$4,'5N mesh'!$B$37:$Z$37,$E1145:$AC1145)+'5N inverse'!$A$4*$C1146/Setup!$B$17+INDEX('5N inverse'!$A$4:$Y$4,1,'5N mesh'!$B$7+1)*Setup!$B$22</f>
        <v>23.4391889298301</v>
      </c>
      <c r="G1146" s="0" t="n">
        <f aca="false">SUMPRODUCT('5N inverse'!$A$5:$Y$5,'5N mesh'!$B$37:$Z$37,$E1145:$AC1145)+'5N inverse'!$A$5*$C1146/Setup!$B$17+INDEX('5N inverse'!$A$5:$Y$5,1,'5N mesh'!$B$7+1)*Setup!$B$22</f>
        <v>20.0989990767443</v>
      </c>
      <c r="H1146" s="0" t="n">
        <f aca="false">SUMPRODUCT('5N inverse'!$A$6:$Y$6,'5N mesh'!$B$37:$Z$37,$E1145:$AC1145)+'5N inverse'!$A$6*$C1146/Setup!$B$17+INDEX('5N inverse'!$A$6:$Y$6,1,'5N mesh'!$B$7+1)*Setup!$B$22</f>
        <v>16.7588092236584</v>
      </c>
      <c r="I1146" s="0" t="n">
        <f aca="false">SUMPRODUCT('5N inverse'!$A$7:$Y$7,'5N mesh'!$B$37:$Z$37,$E1145:$AC1145)+'5N inverse'!$A$7*$C1146/Setup!$B$17+INDEX('5N inverse'!$A$7:$Y$7,1,'5N mesh'!$B$7+1)*Setup!$B$22</f>
        <v>15.0887142971155</v>
      </c>
      <c r="J1146" s="0" t="n">
        <f aca="false">SUMPRODUCT('5N inverse'!$A$8:$Y$8,'5N mesh'!$B$37:$Z$37,$E1145:$AC1145)+'5N inverse'!$A$8*$C1146/Setup!$B$17+INDEX('5N inverse'!$A$8:$Y$8,1,'5N mesh'!$B$7+1)*Setup!$B$22</f>
        <v>0</v>
      </c>
      <c r="K1146" s="0" t="n">
        <f aca="false">SUMPRODUCT('5N inverse'!$A$9:$Y$9,'5N mesh'!$B$37:$Z$37,$E1145:$AC1145)+'5N inverse'!$A$9*$C1146/Setup!$B$17+INDEX('5N inverse'!$A$9:$Y$9,1,'5N mesh'!$B$7+1)*Setup!$B$22</f>
        <v>0</v>
      </c>
      <c r="L1146" s="0" t="n">
        <f aca="false">SUMPRODUCT('5N inverse'!$A$10:$Y$10,'5N mesh'!$B$37:$Z$37,$E1145:$AC1145)+'5N inverse'!$A$10*$C1146/Setup!$B$17+INDEX('5N inverse'!$A$10:$Y$10,1,'5N mesh'!$B$7+1)*Setup!$B$22</f>
        <v>0</v>
      </c>
      <c r="M1146" s="0" t="n">
        <f aca="false">SUMPRODUCT('5N inverse'!$A$11:$Y$11,'5N mesh'!$B$37:$Z$37,$E1145:$AC1145)+'5N inverse'!$A$11*$C1146/Setup!$B$17+INDEX('5N inverse'!$A$11:$Y$11,1,'5N mesh'!$B$7+1)*Setup!$B$22</f>
        <v>0</v>
      </c>
      <c r="N1146" s="0" t="n">
        <f aca="false">SUMPRODUCT('5N inverse'!$A$12:$Y$12,'5N mesh'!$B$37:$Z$37,$E1145:$AC1145)+'5N inverse'!$A$12*$C1146/Setup!$B$17+INDEX('5N inverse'!$A$12:$Y$12,1,'5N mesh'!$B$7+1)*Setup!$B$22</f>
        <v>0</v>
      </c>
      <c r="O1146" s="0" t="n">
        <f aca="false">SUMPRODUCT('5N inverse'!$A$13:$Y$13,'5N mesh'!$B$37:$Z$37,$E1145:$AC1145)+'5N inverse'!$A$13*$C1146/Setup!$B$17+INDEX('5N inverse'!$A$13:$Y$13,1,'5N mesh'!$B$7+1)*Setup!$B$22</f>
        <v>0</v>
      </c>
      <c r="P1146" s="0" t="n">
        <f aca="false">SUMPRODUCT('5N inverse'!$A$14:$Y$14,'5N mesh'!$B$37:$Z$37,$E1145:$AC1145)+'5N inverse'!$A$14*$C1146/Setup!$B$17+INDEX('5N inverse'!$A$14:$Y$14,1,'5N mesh'!$B$7+1)*Setup!$B$22</f>
        <v>0</v>
      </c>
      <c r="Q1146" s="0" t="n">
        <f aca="false">SUMPRODUCT('5N inverse'!$A$15:$Y$15,'5N mesh'!$B$37:$Z$37,$E1145:$AC1145)+'5N inverse'!$A$15*$C1146/Setup!$B$17+INDEX('5N inverse'!$A$15:$Y$15,1,'5N mesh'!$B$7+1)*Setup!$B$22</f>
        <v>0</v>
      </c>
      <c r="R1146" s="0" t="n">
        <f aca="false">SUMPRODUCT('5N inverse'!$A$16:$Y$16,'5N mesh'!$B$37:$Z$37,$E1145:$AC1145)+'5N inverse'!$A$16*$C1146/Setup!$B$17+INDEX('5N inverse'!$A$16:$Y$16,1,'5N mesh'!$B$7+1)*Setup!$B$22</f>
        <v>0</v>
      </c>
      <c r="S1146" s="0" t="n">
        <f aca="false">SUMPRODUCT('5N inverse'!$A$17:$Y$17,'5N mesh'!$B$37:$Z$37,$E1145:$AC1145)+'5N inverse'!$A$17*$C1146/Setup!$B$17+INDEX('5N inverse'!$A$17:$Y$17,1,'5N mesh'!$B$7+1)*Setup!$B$22</f>
        <v>0</v>
      </c>
      <c r="T1146" s="0" t="n">
        <f aca="false">SUMPRODUCT('5N inverse'!$A$18:$Y$18,'5N mesh'!$B$37:$Z$37,$E1145:$AC1145)+'5N inverse'!$A$18*$C1146/Setup!$B$17+INDEX('5N inverse'!$A$18:$Y$18,1,'5N mesh'!$B$7+1)*Setup!$B$22</f>
        <v>0</v>
      </c>
      <c r="U1146" s="0" t="n">
        <f aca="false">SUMPRODUCT('5N inverse'!$A$19:$Y$19,'5N mesh'!$B$37:$Z$37,$E1145:$AC1145)+'5N inverse'!$A$19*$C1146/Setup!$B$17+INDEX('5N inverse'!$A$19:$Y$19,1,'5N mesh'!$B$7+1)*Setup!$B$22</f>
        <v>0</v>
      </c>
      <c r="V1146" s="0" t="n">
        <f aca="false">SUMPRODUCT('5N inverse'!$A$20:$Y$20,'5N mesh'!$B$37:$Z$37,$E1145:$AC1145)+'5N inverse'!$A$20*$C1146/Setup!$B$17+INDEX('5N inverse'!$A$20:$Y$20,1,'5N mesh'!$B$7+1)*Setup!$B$22</f>
        <v>0</v>
      </c>
      <c r="W1146" s="0" t="n">
        <f aca="false">SUMPRODUCT('5N inverse'!$A$21:$Y$21,'5N mesh'!$B$37:$Z$37,$E1145:$AC1145)+'5N inverse'!$A$21*$C1146/Setup!$B$17+INDEX('5N inverse'!$A$21:$Y$21,1,'5N mesh'!$B$7+1)*Setup!$B$22</f>
        <v>0</v>
      </c>
      <c r="X1146" s="0" t="n">
        <f aca="false">SUMPRODUCT('5N inverse'!$A$22:$Y$22,'5N mesh'!$B$37:$Z$37,$E1145:$AC1145)+'5N inverse'!$A$22*$C1146/Setup!$B$17+INDEX('5N inverse'!$A$22:$Y$22,1,'5N mesh'!$B$7+1)*Setup!$B$22</f>
        <v>0</v>
      </c>
      <c r="Y1146" s="0" t="n">
        <f aca="false">SUMPRODUCT('5N inverse'!$A$23:$Y$23,'5N mesh'!$B$37:$Z$37,$E1145:$AC1145)+'5N inverse'!$A$23*$C1146/Setup!$B$17+INDEX('5N inverse'!$A$23:$Y$23,1,'5N mesh'!$B$7+1)*Setup!$B$22</f>
        <v>0</v>
      </c>
      <c r="Z1146" s="0" t="n">
        <f aca="false">SUMPRODUCT('5N inverse'!$A$24:$Y$24,'5N mesh'!$B$37:$Z$37,$E1145:$AC1145)+'5N inverse'!$A$24*$C1146/Setup!$B$17+INDEX('5N inverse'!$A$24:$Y$24,1,'5N mesh'!$B$7+1)*Setup!$B$22</f>
        <v>0</v>
      </c>
      <c r="AA1146" s="0" t="n">
        <f aca="false">SUMPRODUCT('5N inverse'!$A$25:$Y$25,'5N mesh'!$B$37:$Z$37,$E1145:$AC1145)+'5N inverse'!$A$25*$C1146/Setup!$B$17+INDEX('5N inverse'!$A$25:$Y$25,1,'5N mesh'!$B$7+1)*Setup!$B$22</f>
        <v>0</v>
      </c>
      <c r="AB1146" s="0" t="n">
        <f aca="false">SUMPRODUCT('5N inverse'!$A$26:$Y$26,'5N mesh'!$B$37:$Z$37,$E1145:$AC1145)+'5N inverse'!$A$26*$C1146/Setup!$B$17+INDEX('5N inverse'!$A$26:$Y$26,1,'5N mesh'!$B$7+1)*Setup!$B$22</f>
        <v>0</v>
      </c>
      <c r="AC1146" s="0" t="n">
        <f aca="false">SUMPRODUCT('5N inverse'!$A$27:$Y$27,'5N mesh'!$B$37:$Z$37,$E1145:$AC1145)+'5N inverse'!$A$27*$C1146/Setup!$B$17+INDEX('5N inverse'!$A$27:$Y$27,1,'5N mesh'!$B$7+1)*Setup!$B$22</f>
        <v>0</v>
      </c>
    </row>
    <row r="1147" customFormat="false" ht="15" hidden="false" customHeight="false" outlineLevel="0" collapsed="false">
      <c r="A1147" s="0" t="n">
        <v>1142</v>
      </c>
      <c r="B1147" s="0" t="n">
        <f aca="false">A1147*Setup!$B$11/3600</f>
        <v>95.1666666666667</v>
      </c>
      <c r="C1147" s="0" t="n">
        <f aca="false">Setup!$B$7+Setup!$B$8*COS(2*PI()*(B1147-Setup!$B$9)/24)</f>
        <v>22.7971768019829</v>
      </c>
      <c r="D1147" s="0" t="n">
        <f aca="false">(C1147-E1147)/Setup!$B$17</f>
        <v>-17.5276317504345</v>
      </c>
      <c r="E1147" s="0" t="n">
        <f aca="false">SUMPRODUCT('5N inverse'!$A$3:$Y$3,'5N mesh'!$B$37:$Z$37,$E1146:$AC1146)+'5N inverse'!$A$3*$C1147/Setup!$B$17+INDEX('5N inverse'!$A$3:$Y$3,1,'5N mesh'!$B$7+1)*Setup!$B$22</f>
        <v>25.0757689295394</v>
      </c>
      <c r="F1147" s="0" t="n">
        <f aca="false">SUMPRODUCT('5N inverse'!$A$4:$Y$4,'5N mesh'!$B$37:$Z$37,$E1146:$AC1146)+'5N inverse'!$A$4*$C1147/Setup!$B$17+INDEX('5N inverse'!$A$4:$Y$4,1,'5N mesh'!$B$7+1)*Setup!$B$22</f>
        <v>23.4112387038409</v>
      </c>
      <c r="G1147" s="0" t="n">
        <f aca="false">SUMPRODUCT('5N inverse'!$A$5:$Y$5,'5N mesh'!$B$37:$Z$37,$E1146:$AC1146)+'5N inverse'!$A$5*$C1147/Setup!$B$17+INDEX('5N inverse'!$A$5:$Y$5,1,'5N mesh'!$B$7+1)*Setup!$B$22</f>
        <v>20.082178252444</v>
      </c>
      <c r="H1147" s="0" t="n">
        <f aca="false">SUMPRODUCT('5N inverse'!$A$6:$Y$6,'5N mesh'!$B$37:$Z$37,$E1146:$AC1146)+'5N inverse'!$A$6*$C1147/Setup!$B$17+INDEX('5N inverse'!$A$6:$Y$6,1,'5N mesh'!$B$7+1)*Setup!$B$22</f>
        <v>16.7531178010471</v>
      </c>
      <c r="I1147" s="0" t="n">
        <f aca="false">SUMPRODUCT('5N inverse'!$A$7:$Y$7,'5N mesh'!$B$37:$Z$37,$E1146:$AC1146)+'5N inverse'!$A$7*$C1147/Setup!$B$17+INDEX('5N inverse'!$A$7:$Y$7,1,'5N mesh'!$B$7+1)*Setup!$B$22</f>
        <v>15.0885875753486</v>
      </c>
      <c r="J1147" s="0" t="n">
        <f aca="false">SUMPRODUCT('5N inverse'!$A$8:$Y$8,'5N mesh'!$B$37:$Z$37,$E1146:$AC1146)+'5N inverse'!$A$8*$C1147/Setup!$B$17+INDEX('5N inverse'!$A$8:$Y$8,1,'5N mesh'!$B$7+1)*Setup!$B$22</f>
        <v>0</v>
      </c>
      <c r="K1147" s="0" t="n">
        <f aca="false">SUMPRODUCT('5N inverse'!$A$9:$Y$9,'5N mesh'!$B$37:$Z$37,$E1146:$AC1146)+'5N inverse'!$A$9*$C1147/Setup!$B$17+INDEX('5N inverse'!$A$9:$Y$9,1,'5N mesh'!$B$7+1)*Setup!$B$22</f>
        <v>0</v>
      </c>
      <c r="L1147" s="0" t="n">
        <f aca="false">SUMPRODUCT('5N inverse'!$A$10:$Y$10,'5N mesh'!$B$37:$Z$37,$E1146:$AC1146)+'5N inverse'!$A$10*$C1147/Setup!$B$17+INDEX('5N inverse'!$A$10:$Y$10,1,'5N mesh'!$B$7+1)*Setup!$B$22</f>
        <v>0</v>
      </c>
      <c r="M1147" s="0" t="n">
        <f aca="false">SUMPRODUCT('5N inverse'!$A$11:$Y$11,'5N mesh'!$B$37:$Z$37,$E1146:$AC1146)+'5N inverse'!$A$11*$C1147/Setup!$B$17+INDEX('5N inverse'!$A$11:$Y$11,1,'5N mesh'!$B$7+1)*Setup!$B$22</f>
        <v>0</v>
      </c>
      <c r="N1147" s="0" t="n">
        <f aca="false">SUMPRODUCT('5N inverse'!$A$12:$Y$12,'5N mesh'!$B$37:$Z$37,$E1146:$AC1146)+'5N inverse'!$A$12*$C1147/Setup!$B$17+INDEX('5N inverse'!$A$12:$Y$12,1,'5N mesh'!$B$7+1)*Setup!$B$22</f>
        <v>0</v>
      </c>
      <c r="O1147" s="0" t="n">
        <f aca="false">SUMPRODUCT('5N inverse'!$A$13:$Y$13,'5N mesh'!$B$37:$Z$37,$E1146:$AC1146)+'5N inverse'!$A$13*$C1147/Setup!$B$17+INDEX('5N inverse'!$A$13:$Y$13,1,'5N mesh'!$B$7+1)*Setup!$B$22</f>
        <v>0</v>
      </c>
      <c r="P1147" s="0" t="n">
        <f aca="false">SUMPRODUCT('5N inverse'!$A$14:$Y$14,'5N mesh'!$B$37:$Z$37,$E1146:$AC1146)+'5N inverse'!$A$14*$C1147/Setup!$B$17+INDEX('5N inverse'!$A$14:$Y$14,1,'5N mesh'!$B$7+1)*Setup!$B$22</f>
        <v>0</v>
      </c>
      <c r="Q1147" s="0" t="n">
        <f aca="false">SUMPRODUCT('5N inverse'!$A$15:$Y$15,'5N mesh'!$B$37:$Z$37,$E1146:$AC1146)+'5N inverse'!$A$15*$C1147/Setup!$B$17+INDEX('5N inverse'!$A$15:$Y$15,1,'5N mesh'!$B$7+1)*Setup!$B$22</f>
        <v>0</v>
      </c>
      <c r="R1147" s="0" t="n">
        <f aca="false">SUMPRODUCT('5N inverse'!$A$16:$Y$16,'5N mesh'!$B$37:$Z$37,$E1146:$AC1146)+'5N inverse'!$A$16*$C1147/Setup!$B$17+INDEX('5N inverse'!$A$16:$Y$16,1,'5N mesh'!$B$7+1)*Setup!$B$22</f>
        <v>0</v>
      </c>
      <c r="S1147" s="0" t="n">
        <f aca="false">SUMPRODUCT('5N inverse'!$A$17:$Y$17,'5N mesh'!$B$37:$Z$37,$E1146:$AC1146)+'5N inverse'!$A$17*$C1147/Setup!$B$17+INDEX('5N inverse'!$A$17:$Y$17,1,'5N mesh'!$B$7+1)*Setup!$B$22</f>
        <v>0</v>
      </c>
      <c r="T1147" s="0" t="n">
        <f aca="false">SUMPRODUCT('5N inverse'!$A$18:$Y$18,'5N mesh'!$B$37:$Z$37,$E1146:$AC1146)+'5N inverse'!$A$18*$C1147/Setup!$B$17+INDEX('5N inverse'!$A$18:$Y$18,1,'5N mesh'!$B$7+1)*Setup!$B$22</f>
        <v>0</v>
      </c>
      <c r="U1147" s="0" t="n">
        <f aca="false">SUMPRODUCT('5N inverse'!$A$19:$Y$19,'5N mesh'!$B$37:$Z$37,$E1146:$AC1146)+'5N inverse'!$A$19*$C1147/Setup!$B$17+INDEX('5N inverse'!$A$19:$Y$19,1,'5N mesh'!$B$7+1)*Setup!$B$22</f>
        <v>0</v>
      </c>
      <c r="V1147" s="0" t="n">
        <f aca="false">SUMPRODUCT('5N inverse'!$A$20:$Y$20,'5N mesh'!$B$37:$Z$37,$E1146:$AC1146)+'5N inverse'!$A$20*$C1147/Setup!$B$17+INDEX('5N inverse'!$A$20:$Y$20,1,'5N mesh'!$B$7+1)*Setup!$B$22</f>
        <v>0</v>
      </c>
      <c r="W1147" s="0" t="n">
        <f aca="false">SUMPRODUCT('5N inverse'!$A$21:$Y$21,'5N mesh'!$B$37:$Z$37,$E1146:$AC1146)+'5N inverse'!$A$21*$C1147/Setup!$B$17+INDEX('5N inverse'!$A$21:$Y$21,1,'5N mesh'!$B$7+1)*Setup!$B$22</f>
        <v>0</v>
      </c>
      <c r="X1147" s="0" t="n">
        <f aca="false">SUMPRODUCT('5N inverse'!$A$22:$Y$22,'5N mesh'!$B$37:$Z$37,$E1146:$AC1146)+'5N inverse'!$A$22*$C1147/Setup!$B$17+INDEX('5N inverse'!$A$22:$Y$22,1,'5N mesh'!$B$7+1)*Setup!$B$22</f>
        <v>0</v>
      </c>
      <c r="Y1147" s="0" t="n">
        <f aca="false">SUMPRODUCT('5N inverse'!$A$23:$Y$23,'5N mesh'!$B$37:$Z$37,$E1146:$AC1146)+'5N inverse'!$A$23*$C1147/Setup!$B$17+INDEX('5N inverse'!$A$23:$Y$23,1,'5N mesh'!$B$7+1)*Setup!$B$22</f>
        <v>0</v>
      </c>
      <c r="Z1147" s="0" t="n">
        <f aca="false">SUMPRODUCT('5N inverse'!$A$24:$Y$24,'5N mesh'!$B$37:$Z$37,$E1146:$AC1146)+'5N inverse'!$A$24*$C1147/Setup!$B$17+INDEX('5N inverse'!$A$24:$Y$24,1,'5N mesh'!$B$7+1)*Setup!$B$22</f>
        <v>0</v>
      </c>
      <c r="AA1147" s="0" t="n">
        <f aca="false">SUMPRODUCT('5N inverse'!$A$25:$Y$25,'5N mesh'!$B$37:$Z$37,$E1146:$AC1146)+'5N inverse'!$A$25*$C1147/Setup!$B$17+INDEX('5N inverse'!$A$25:$Y$25,1,'5N mesh'!$B$7+1)*Setup!$B$22</f>
        <v>0</v>
      </c>
      <c r="AB1147" s="0" t="n">
        <f aca="false">SUMPRODUCT('5N inverse'!$A$26:$Y$26,'5N mesh'!$B$37:$Z$37,$E1146:$AC1146)+'5N inverse'!$A$26*$C1147/Setup!$B$17+INDEX('5N inverse'!$A$26:$Y$26,1,'5N mesh'!$B$7+1)*Setup!$B$22</f>
        <v>0</v>
      </c>
      <c r="AC1147" s="0" t="n">
        <f aca="false">SUMPRODUCT('5N inverse'!$A$27:$Y$27,'5N mesh'!$B$37:$Z$37,$E1146:$AC1146)+'5N inverse'!$A$27*$C1147/Setup!$B$17+INDEX('5N inverse'!$A$27:$Y$27,1,'5N mesh'!$B$7+1)*Setup!$B$22</f>
        <v>0</v>
      </c>
    </row>
    <row r="1148" customFormat="false" ht="15" hidden="false" customHeight="false" outlineLevel="0" collapsed="false">
      <c r="A1148" s="0" t="n">
        <v>1143</v>
      </c>
      <c r="B1148" s="0" t="n">
        <f aca="false">A1148*Setup!$B$11/3600</f>
        <v>95.25</v>
      </c>
      <c r="C1148" s="0" t="n">
        <f aca="false">Setup!$B$7+Setup!$B$8*COS(2*PI()*(B1148-Setup!$B$9)/24)</f>
        <v>22.7142421387874</v>
      </c>
      <c r="D1148" s="0" t="n">
        <f aca="false">(C1148-E1148)/Setup!$B$17</f>
        <v>-17.9029593178175</v>
      </c>
      <c r="E1148" s="0" t="n">
        <f aca="false">SUMPRODUCT('5N inverse'!$A$3:$Y$3,'5N mesh'!$B$37:$Z$37,$E1147:$AC1147)+'5N inverse'!$A$3*$C1148/Setup!$B$17+INDEX('5N inverse'!$A$3:$Y$3,1,'5N mesh'!$B$7+1)*Setup!$B$22</f>
        <v>25.0416268501036</v>
      </c>
      <c r="F1148" s="0" t="n">
        <f aca="false">SUMPRODUCT('5N inverse'!$A$4:$Y$4,'5N mesh'!$B$37:$Z$37,$E1147:$AC1147)+'5N inverse'!$A$4*$C1148/Setup!$B$17+INDEX('5N inverse'!$A$4:$Y$4,1,'5N mesh'!$B$7+1)*Setup!$B$22</f>
        <v>23.3827647283219</v>
      </c>
      <c r="G1148" s="0" t="n">
        <f aca="false">SUMPRODUCT('5N inverse'!$A$5:$Y$5,'5N mesh'!$B$37:$Z$37,$E1147:$AC1147)+'5N inverse'!$A$5*$C1148/Setup!$B$17+INDEX('5N inverse'!$A$5:$Y$5,1,'5N mesh'!$B$7+1)*Setup!$B$22</f>
        <v>20.0650404847584</v>
      </c>
      <c r="H1148" s="0" t="n">
        <f aca="false">SUMPRODUCT('5N inverse'!$A$6:$Y$6,'5N mesh'!$B$37:$Z$37,$E1147:$AC1147)+'5N inverse'!$A$6*$C1148/Setup!$B$17+INDEX('5N inverse'!$A$6:$Y$6,1,'5N mesh'!$B$7+1)*Setup!$B$22</f>
        <v>16.7473162411949</v>
      </c>
      <c r="I1148" s="0" t="n">
        <f aca="false">SUMPRODUCT('5N inverse'!$A$7:$Y$7,'5N mesh'!$B$37:$Z$37,$E1147:$AC1147)+'5N inverse'!$A$7*$C1148/Setup!$B$17+INDEX('5N inverse'!$A$7:$Y$7,1,'5N mesh'!$B$7+1)*Setup!$B$22</f>
        <v>15.0884541194131</v>
      </c>
      <c r="J1148" s="0" t="n">
        <f aca="false">SUMPRODUCT('5N inverse'!$A$8:$Y$8,'5N mesh'!$B$37:$Z$37,$E1147:$AC1147)+'5N inverse'!$A$8*$C1148/Setup!$B$17+INDEX('5N inverse'!$A$8:$Y$8,1,'5N mesh'!$B$7+1)*Setup!$B$22</f>
        <v>0</v>
      </c>
      <c r="K1148" s="0" t="n">
        <f aca="false">SUMPRODUCT('5N inverse'!$A$9:$Y$9,'5N mesh'!$B$37:$Z$37,$E1147:$AC1147)+'5N inverse'!$A$9*$C1148/Setup!$B$17+INDEX('5N inverse'!$A$9:$Y$9,1,'5N mesh'!$B$7+1)*Setup!$B$22</f>
        <v>0</v>
      </c>
      <c r="L1148" s="0" t="n">
        <f aca="false">SUMPRODUCT('5N inverse'!$A$10:$Y$10,'5N mesh'!$B$37:$Z$37,$E1147:$AC1147)+'5N inverse'!$A$10*$C1148/Setup!$B$17+INDEX('5N inverse'!$A$10:$Y$10,1,'5N mesh'!$B$7+1)*Setup!$B$22</f>
        <v>0</v>
      </c>
      <c r="M1148" s="0" t="n">
        <f aca="false">SUMPRODUCT('5N inverse'!$A$11:$Y$11,'5N mesh'!$B$37:$Z$37,$E1147:$AC1147)+'5N inverse'!$A$11*$C1148/Setup!$B$17+INDEX('5N inverse'!$A$11:$Y$11,1,'5N mesh'!$B$7+1)*Setup!$B$22</f>
        <v>0</v>
      </c>
      <c r="N1148" s="0" t="n">
        <f aca="false">SUMPRODUCT('5N inverse'!$A$12:$Y$12,'5N mesh'!$B$37:$Z$37,$E1147:$AC1147)+'5N inverse'!$A$12*$C1148/Setup!$B$17+INDEX('5N inverse'!$A$12:$Y$12,1,'5N mesh'!$B$7+1)*Setup!$B$22</f>
        <v>0</v>
      </c>
      <c r="O1148" s="0" t="n">
        <f aca="false">SUMPRODUCT('5N inverse'!$A$13:$Y$13,'5N mesh'!$B$37:$Z$37,$E1147:$AC1147)+'5N inverse'!$A$13*$C1148/Setup!$B$17+INDEX('5N inverse'!$A$13:$Y$13,1,'5N mesh'!$B$7+1)*Setup!$B$22</f>
        <v>0</v>
      </c>
      <c r="P1148" s="0" t="n">
        <f aca="false">SUMPRODUCT('5N inverse'!$A$14:$Y$14,'5N mesh'!$B$37:$Z$37,$E1147:$AC1147)+'5N inverse'!$A$14*$C1148/Setup!$B$17+INDEX('5N inverse'!$A$14:$Y$14,1,'5N mesh'!$B$7+1)*Setup!$B$22</f>
        <v>0</v>
      </c>
      <c r="Q1148" s="0" t="n">
        <f aca="false">SUMPRODUCT('5N inverse'!$A$15:$Y$15,'5N mesh'!$B$37:$Z$37,$E1147:$AC1147)+'5N inverse'!$A$15*$C1148/Setup!$B$17+INDEX('5N inverse'!$A$15:$Y$15,1,'5N mesh'!$B$7+1)*Setup!$B$22</f>
        <v>0</v>
      </c>
      <c r="R1148" s="0" t="n">
        <f aca="false">SUMPRODUCT('5N inverse'!$A$16:$Y$16,'5N mesh'!$B$37:$Z$37,$E1147:$AC1147)+'5N inverse'!$A$16*$C1148/Setup!$B$17+INDEX('5N inverse'!$A$16:$Y$16,1,'5N mesh'!$B$7+1)*Setup!$B$22</f>
        <v>0</v>
      </c>
      <c r="S1148" s="0" t="n">
        <f aca="false">SUMPRODUCT('5N inverse'!$A$17:$Y$17,'5N mesh'!$B$37:$Z$37,$E1147:$AC1147)+'5N inverse'!$A$17*$C1148/Setup!$B$17+INDEX('5N inverse'!$A$17:$Y$17,1,'5N mesh'!$B$7+1)*Setup!$B$22</f>
        <v>0</v>
      </c>
      <c r="T1148" s="0" t="n">
        <f aca="false">SUMPRODUCT('5N inverse'!$A$18:$Y$18,'5N mesh'!$B$37:$Z$37,$E1147:$AC1147)+'5N inverse'!$A$18*$C1148/Setup!$B$17+INDEX('5N inverse'!$A$18:$Y$18,1,'5N mesh'!$B$7+1)*Setup!$B$22</f>
        <v>0</v>
      </c>
      <c r="U1148" s="0" t="n">
        <f aca="false">SUMPRODUCT('5N inverse'!$A$19:$Y$19,'5N mesh'!$B$37:$Z$37,$E1147:$AC1147)+'5N inverse'!$A$19*$C1148/Setup!$B$17+INDEX('5N inverse'!$A$19:$Y$19,1,'5N mesh'!$B$7+1)*Setup!$B$22</f>
        <v>0</v>
      </c>
      <c r="V1148" s="0" t="n">
        <f aca="false">SUMPRODUCT('5N inverse'!$A$20:$Y$20,'5N mesh'!$B$37:$Z$37,$E1147:$AC1147)+'5N inverse'!$A$20*$C1148/Setup!$B$17+INDEX('5N inverse'!$A$20:$Y$20,1,'5N mesh'!$B$7+1)*Setup!$B$22</f>
        <v>0</v>
      </c>
      <c r="W1148" s="0" t="n">
        <f aca="false">SUMPRODUCT('5N inverse'!$A$21:$Y$21,'5N mesh'!$B$37:$Z$37,$E1147:$AC1147)+'5N inverse'!$A$21*$C1148/Setup!$B$17+INDEX('5N inverse'!$A$21:$Y$21,1,'5N mesh'!$B$7+1)*Setup!$B$22</f>
        <v>0</v>
      </c>
      <c r="X1148" s="0" t="n">
        <f aca="false">SUMPRODUCT('5N inverse'!$A$22:$Y$22,'5N mesh'!$B$37:$Z$37,$E1147:$AC1147)+'5N inverse'!$A$22*$C1148/Setup!$B$17+INDEX('5N inverse'!$A$22:$Y$22,1,'5N mesh'!$B$7+1)*Setup!$B$22</f>
        <v>0</v>
      </c>
      <c r="Y1148" s="0" t="n">
        <f aca="false">SUMPRODUCT('5N inverse'!$A$23:$Y$23,'5N mesh'!$B$37:$Z$37,$E1147:$AC1147)+'5N inverse'!$A$23*$C1148/Setup!$B$17+INDEX('5N inverse'!$A$23:$Y$23,1,'5N mesh'!$B$7+1)*Setup!$B$22</f>
        <v>0</v>
      </c>
      <c r="Z1148" s="0" t="n">
        <f aca="false">SUMPRODUCT('5N inverse'!$A$24:$Y$24,'5N mesh'!$B$37:$Z$37,$E1147:$AC1147)+'5N inverse'!$A$24*$C1148/Setup!$B$17+INDEX('5N inverse'!$A$24:$Y$24,1,'5N mesh'!$B$7+1)*Setup!$B$22</f>
        <v>0</v>
      </c>
      <c r="AA1148" s="0" t="n">
        <f aca="false">SUMPRODUCT('5N inverse'!$A$25:$Y$25,'5N mesh'!$B$37:$Z$37,$E1147:$AC1147)+'5N inverse'!$A$25*$C1148/Setup!$B$17+INDEX('5N inverse'!$A$25:$Y$25,1,'5N mesh'!$B$7+1)*Setup!$B$22</f>
        <v>0</v>
      </c>
      <c r="AB1148" s="0" t="n">
        <f aca="false">SUMPRODUCT('5N inverse'!$A$26:$Y$26,'5N mesh'!$B$37:$Z$37,$E1147:$AC1147)+'5N inverse'!$A$26*$C1148/Setup!$B$17+INDEX('5N inverse'!$A$26:$Y$26,1,'5N mesh'!$B$7+1)*Setup!$B$22</f>
        <v>0</v>
      </c>
      <c r="AC1148" s="0" t="n">
        <f aca="false">SUMPRODUCT('5N inverse'!$A$27:$Y$27,'5N mesh'!$B$37:$Z$37,$E1147:$AC1147)+'5N inverse'!$A$27*$C1148/Setup!$B$17+INDEX('5N inverse'!$A$27:$Y$27,1,'5N mesh'!$B$7+1)*Setup!$B$22</f>
        <v>0</v>
      </c>
    </row>
    <row r="1149" customFormat="false" ht="15" hidden="false" customHeight="false" outlineLevel="0" collapsed="false">
      <c r="A1149" s="0" t="n">
        <v>1144</v>
      </c>
      <c r="B1149" s="0" t="n">
        <f aca="false">A1149*Setup!$B$11/3600</f>
        <v>95.3333333333333</v>
      </c>
      <c r="C1149" s="0" t="n">
        <f aca="false">Setup!$B$7+Setup!$B$8*COS(2*PI()*(B1149-Setup!$B$9)/24)</f>
        <v>22.6319194266973</v>
      </c>
      <c r="D1149" s="0" t="n">
        <f aca="false">(C1149-E1149)/Setup!$B$17</f>
        <v>-18.2688803166811</v>
      </c>
      <c r="E1149" s="0" t="n">
        <f aca="false">SUMPRODUCT('5N inverse'!$A$3:$Y$3,'5N mesh'!$B$37:$Z$37,$E1148:$AC1148)+'5N inverse'!$A$3*$C1149/Setup!$B$17+INDEX('5N inverse'!$A$3:$Y$3,1,'5N mesh'!$B$7+1)*Setup!$B$22</f>
        <v>25.0068738678659</v>
      </c>
      <c r="F1149" s="0" t="n">
        <f aca="false">SUMPRODUCT('5N inverse'!$A$4:$Y$4,'5N mesh'!$B$37:$Z$37,$E1148:$AC1148)+'5N inverse'!$A$4*$C1149/Setup!$B$17+INDEX('5N inverse'!$A$4:$Y$4,1,'5N mesh'!$B$7+1)*Setup!$B$22</f>
        <v>23.3537805553594</v>
      </c>
      <c r="G1149" s="0" t="n">
        <f aca="false">SUMPRODUCT('5N inverse'!$A$5:$Y$5,'5N mesh'!$B$37:$Z$37,$E1148:$AC1148)+'5N inverse'!$A$5*$C1149/Setup!$B$17+INDEX('5N inverse'!$A$5:$Y$5,1,'5N mesh'!$B$7+1)*Setup!$B$22</f>
        <v>20.0475939303465</v>
      </c>
      <c r="H1149" s="0" t="n">
        <f aca="false">SUMPRODUCT('5N inverse'!$A$6:$Y$6,'5N mesh'!$B$37:$Z$37,$E1148:$AC1148)+'5N inverse'!$A$6*$C1149/Setup!$B$17+INDEX('5N inverse'!$A$6:$Y$6,1,'5N mesh'!$B$7+1)*Setup!$B$22</f>
        <v>16.7414073053335</v>
      </c>
      <c r="I1149" s="0" t="n">
        <f aca="false">SUMPRODUCT('5N inverse'!$A$7:$Y$7,'5N mesh'!$B$37:$Z$37,$E1148:$AC1148)+'5N inverse'!$A$7*$C1149/Setup!$B$17+INDEX('5N inverse'!$A$7:$Y$7,1,'5N mesh'!$B$7+1)*Setup!$B$22</f>
        <v>15.088313992827</v>
      </c>
      <c r="J1149" s="0" t="n">
        <f aca="false">SUMPRODUCT('5N inverse'!$A$8:$Y$8,'5N mesh'!$B$37:$Z$37,$E1148:$AC1148)+'5N inverse'!$A$8*$C1149/Setup!$B$17+INDEX('5N inverse'!$A$8:$Y$8,1,'5N mesh'!$B$7+1)*Setup!$B$22</f>
        <v>0</v>
      </c>
      <c r="K1149" s="0" t="n">
        <f aca="false">SUMPRODUCT('5N inverse'!$A$9:$Y$9,'5N mesh'!$B$37:$Z$37,$E1148:$AC1148)+'5N inverse'!$A$9*$C1149/Setup!$B$17+INDEX('5N inverse'!$A$9:$Y$9,1,'5N mesh'!$B$7+1)*Setup!$B$22</f>
        <v>0</v>
      </c>
      <c r="L1149" s="0" t="n">
        <f aca="false">SUMPRODUCT('5N inverse'!$A$10:$Y$10,'5N mesh'!$B$37:$Z$37,$E1148:$AC1148)+'5N inverse'!$A$10*$C1149/Setup!$B$17+INDEX('5N inverse'!$A$10:$Y$10,1,'5N mesh'!$B$7+1)*Setup!$B$22</f>
        <v>0</v>
      </c>
      <c r="M1149" s="0" t="n">
        <f aca="false">SUMPRODUCT('5N inverse'!$A$11:$Y$11,'5N mesh'!$B$37:$Z$37,$E1148:$AC1148)+'5N inverse'!$A$11*$C1149/Setup!$B$17+INDEX('5N inverse'!$A$11:$Y$11,1,'5N mesh'!$B$7+1)*Setup!$B$22</f>
        <v>0</v>
      </c>
      <c r="N1149" s="0" t="n">
        <f aca="false">SUMPRODUCT('5N inverse'!$A$12:$Y$12,'5N mesh'!$B$37:$Z$37,$E1148:$AC1148)+'5N inverse'!$A$12*$C1149/Setup!$B$17+INDEX('5N inverse'!$A$12:$Y$12,1,'5N mesh'!$B$7+1)*Setup!$B$22</f>
        <v>0</v>
      </c>
      <c r="O1149" s="0" t="n">
        <f aca="false">SUMPRODUCT('5N inverse'!$A$13:$Y$13,'5N mesh'!$B$37:$Z$37,$E1148:$AC1148)+'5N inverse'!$A$13*$C1149/Setup!$B$17+INDEX('5N inverse'!$A$13:$Y$13,1,'5N mesh'!$B$7+1)*Setup!$B$22</f>
        <v>0</v>
      </c>
      <c r="P1149" s="0" t="n">
        <f aca="false">SUMPRODUCT('5N inverse'!$A$14:$Y$14,'5N mesh'!$B$37:$Z$37,$E1148:$AC1148)+'5N inverse'!$A$14*$C1149/Setup!$B$17+INDEX('5N inverse'!$A$14:$Y$14,1,'5N mesh'!$B$7+1)*Setup!$B$22</f>
        <v>0</v>
      </c>
      <c r="Q1149" s="0" t="n">
        <f aca="false">SUMPRODUCT('5N inverse'!$A$15:$Y$15,'5N mesh'!$B$37:$Z$37,$E1148:$AC1148)+'5N inverse'!$A$15*$C1149/Setup!$B$17+INDEX('5N inverse'!$A$15:$Y$15,1,'5N mesh'!$B$7+1)*Setup!$B$22</f>
        <v>0</v>
      </c>
      <c r="R1149" s="0" t="n">
        <f aca="false">SUMPRODUCT('5N inverse'!$A$16:$Y$16,'5N mesh'!$B$37:$Z$37,$E1148:$AC1148)+'5N inverse'!$A$16*$C1149/Setup!$B$17+INDEX('5N inverse'!$A$16:$Y$16,1,'5N mesh'!$B$7+1)*Setup!$B$22</f>
        <v>0</v>
      </c>
      <c r="S1149" s="0" t="n">
        <f aca="false">SUMPRODUCT('5N inverse'!$A$17:$Y$17,'5N mesh'!$B$37:$Z$37,$E1148:$AC1148)+'5N inverse'!$A$17*$C1149/Setup!$B$17+INDEX('5N inverse'!$A$17:$Y$17,1,'5N mesh'!$B$7+1)*Setup!$B$22</f>
        <v>0</v>
      </c>
      <c r="T1149" s="0" t="n">
        <f aca="false">SUMPRODUCT('5N inverse'!$A$18:$Y$18,'5N mesh'!$B$37:$Z$37,$E1148:$AC1148)+'5N inverse'!$A$18*$C1149/Setup!$B$17+INDEX('5N inverse'!$A$18:$Y$18,1,'5N mesh'!$B$7+1)*Setup!$B$22</f>
        <v>0</v>
      </c>
      <c r="U1149" s="0" t="n">
        <f aca="false">SUMPRODUCT('5N inverse'!$A$19:$Y$19,'5N mesh'!$B$37:$Z$37,$E1148:$AC1148)+'5N inverse'!$A$19*$C1149/Setup!$B$17+INDEX('5N inverse'!$A$19:$Y$19,1,'5N mesh'!$B$7+1)*Setup!$B$22</f>
        <v>0</v>
      </c>
      <c r="V1149" s="0" t="n">
        <f aca="false">SUMPRODUCT('5N inverse'!$A$20:$Y$20,'5N mesh'!$B$37:$Z$37,$E1148:$AC1148)+'5N inverse'!$A$20*$C1149/Setup!$B$17+INDEX('5N inverse'!$A$20:$Y$20,1,'5N mesh'!$B$7+1)*Setup!$B$22</f>
        <v>0</v>
      </c>
      <c r="W1149" s="0" t="n">
        <f aca="false">SUMPRODUCT('5N inverse'!$A$21:$Y$21,'5N mesh'!$B$37:$Z$37,$E1148:$AC1148)+'5N inverse'!$A$21*$C1149/Setup!$B$17+INDEX('5N inverse'!$A$21:$Y$21,1,'5N mesh'!$B$7+1)*Setup!$B$22</f>
        <v>0</v>
      </c>
      <c r="X1149" s="0" t="n">
        <f aca="false">SUMPRODUCT('5N inverse'!$A$22:$Y$22,'5N mesh'!$B$37:$Z$37,$E1148:$AC1148)+'5N inverse'!$A$22*$C1149/Setup!$B$17+INDEX('5N inverse'!$A$22:$Y$22,1,'5N mesh'!$B$7+1)*Setup!$B$22</f>
        <v>0</v>
      </c>
      <c r="Y1149" s="0" t="n">
        <f aca="false">SUMPRODUCT('5N inverse'!$A$23:$Y$23,'5N mesh'!$B$37:$Z$37,$E1148:$AC1148)+'5N inverse'!$A$23*$C1149/Setup!$B$17+INDEX('5N inverse'!$A$23:$Y$23,1,'5N mesh'!$B$7+1)*Setup!$B$22</f>
        <v>0</v>
      </c>
      <c r="Z1149" s="0" t="n">
        <f aca="false">SUMPRODUCT('5N inverse'!$A$24:$Y$24,'5N mesh'!$B$37:$Z$37,$E1148:$AC1148)+'5N inverse'!$A$24*$C1149/Setup!$B$17+INDEX('5N inverse'!$A$24:$Y$24,1,'5N mesh'!$B$7+1)*Setup!$B$22</f>
        <v>0</v>
      </c>
      <c r="AA1149" s="0" t="n">
        <f aca="false">SUMPRODUCT('5N inverse'!$A$25:$Y$25,'5N mesh'!$B$37:$Z$37,$E1148:$AC1148)+'5N inverse'!$A$25*$C1149/Setup!$B$17+INDEX('5N inverse'!$A$25:$Y$25,1,'5N mesh'!$B$7+1)*Setup!$B$22</f>
        <v>0</v>
      </c>
      <c r="AB1149" s="0" t="n">
        <f aca="false">SUMPRODUCT('5N inverse'!$A$26:$Y$26,'5N mesh'!$B$37:$Z$37,$E1148:$AC1148)+'5N inverse'!$A$26*$C1149/Setup!$B$17+INDEX('5N inverse'!$A$26:$Y$26,1,'5N mesh'!$B$7+1)*Setup!$B$22</f>
        <v>0</v>
      </c>
      <c r="AC1149" s="0" t="n">
        <f aca="false">SUMPRODUCT('5N inverse'!$A$27:$Y$27,'5N mesh'!$B$37:$Z$37,$E1148:$AC1148)+'5N inverse'!$A$27*$C1149/Setup!$B$17+INDEX('5N inverse'!$A$27:$Y$27,1,'5N mesh'!$B$7+1)*Setup!$B$22</f>
        <v>0</v>
      </c>
    </row>
    <row r="1150" customFormat="false" ht="15" hidden="false" customHeight="false" outlineLevel="0" collapsed="false">
      <c r="A1150" s="0" t="n">
        <v>1145</v>
      </c>
      <c r="B1150" s="0" t="n">
        <f aca="false">A1150*Setup!$B$11/3600</f>
        <v>95.4166666666667</v>
      </c>
      <c r="C1150" s="0" t="n">
        <f aca="false">Setup!$B$7+Setup!$B$8*COS(2*PI()*(B1150-Setup!$B$9)/24)</f>
        <v>22.5502478468652</v>
      </c>
      <c r="D1150" s="0" t="n">
        <f aca="false">(C1150-E1150)/Setup!$B$17</f>
        <v>-18.6252205885952</v>
      </c>
      <c r="E1150" s="0" t="n">
        <f aca="false">SUMPRODUCT('5N inverse'!$A$3:$Y$3,'5N mesh'!$B$37:$Z$37,$E1149:$AC1149)+'5N inverse'!$A$3*$C1150/Setup!$B$17+INDEX('5N inverse'!$A$3:$Y$3,1,'5N mesh'!$B$7+1)*Setup!$B$22</f>
        <v>24.9715265233826</v>
      </c>
      <c r="F1150" s="0" t="n">
        <f aca="false">SUMPRODUCT('5N inverse'!$A$4:$Y$4,'5N mesh'!$B$37:$Z$37,$E1149:$AC1149)+'5N inverse'!$A$4*$C1150/Setup!$B$17+INDEX('5N inverse'!$A$4:$Y$4,1,'5N mesh'!$B$7+1)*Setup!$B$22</f>
        <v>23.324299979866</v>
      </c>
      <c r="G1150" s="0" t="n">
        <f aca="false">SUMPRODUCT('5N inverse'!$A$5:$Y$5,'5N mesh'!$B$37:$Z$37,$E1149:$AC1149)+'5N inverse'!$A$5*$C1150/Setup!$B$17+INDEX('5N inverse'!$A$5:$Y$5,1,'5N mesh'!$B$7+1)*Setup!$B$22</f>
        <v>20.0298468928329</v>
      </c>
      <c r="H1150" s="0" t="n">
        <f aca="false">SUMPRODUCT('5N inverse'!$A$6:$Y$6,'5N mesh'!$B$37:$Z$37,$E1149:$AC1149)+'5N inverse'!$A$6*$C1150/Setup!$B$17+INDEX('5N inverse'!$A$6:$Y$6,1,'5N mesh'!$B$7+1)*Setup!$B$22</f>
        <v>16.7353938057998</v>
      </c>
      <c r="I1150" s="0" t="n">
        <f aca="false">SUMPRODUCT('5N inverse'!$A$7:$Y$7,'5N mesh'!$B$37:$Z$37,$E1149:$AC1149)+'5N inverse'!$A$7*$C1150/Setup!$B$17+INDEX('5N inverse'!$A$7:$Y$7,1,'5N mesh'!$B$7+1)*Setup!$B$22</f>
        <v>15.0881672622833</v>
      </c>
      <c r="J1150" s="0" t="n">
        <f aca="false">SUMPRODUCT('5N inverse'!$A$8:$Y$8,'5N mesh'!$B$37:$Z$37,$E1149:$AC1149)+'5N inverse'!$A$8*$C1150/Setup!$B$17+INDEX('5N inverse'!$A$8:$Y$8,1,'5N mesh'!$B$7+1)*Setup!$B$22</f>
        <v>0</v>
      </c>
      <c r="K1150" s="0" t="n">
        <f aca="false">SUMPRODUCT('5N inverse'!$A$9:$Y$9,'5N mesh'!$B$37:$Z$37,$E1149:$AC1149)+'5N inverse'!$A$9*$C1150/Setup!$B$17+INDEX('5N inverse'!$A$9:$Y$9,1,'5N mesh'!$B$7+1)*Setup!$B$22</f>
        <v>0</v>
      </c>
      <c r="L1150" s="0" t="n">
        <f aca="false">SUMPRODUCT('5N inverse'!$A$10:$Y$10,'5N mesh'!$B$37:$Z$37,$E1149:$AC1149)+'5N inverse'!$A$10*$C1150/Setup!$B$17+INDEX('5N inverse'!$A$10:$Y$10,1,'5N mesh'!$B$7+1)*Setup!$B$22</f>
        <v>0</v>
      </c>
      <c r="M1150" s="0" t="n">
        <f aca="false">SUMPRODUCT('5N inverse'!$A$11:$Y$11,'5N mesh'!$B$37:$Z$37,$E1149:$AC1149)+'5N inverse'!$A$11*$C1150/Setup!$B$17+INDEX('5N inverse'!$A$11:$Y$11,1,'5N mesh'!$B$7+1)*Setup!$B$22</f>
        <v>0</v>
      </c>
      <c r="N1150" s="0" t="n">
        <f aca="false">SUMPRODUCT('5N inverse'!$A$12:$Y$12,'5N mesh'!$B$37:$Z$37,$E1149:$AC1149)+'5N inverse'!$A$12*$C1150/Setup!$B$17+INDEX('5N inverse'!$A$12:$Y$12,1,'5N mesh'!$B$7+1)*Setup!$B$22</f>
        <v>0</v>
      </c>
      <c r="O1150" s="0" t="n">
        <f aca="false">SUMPRODUCT('5N inverse'!$A$13:$Y$13,'5N mesh'!$B$37:$Z$37,$E1149:$AC1149)+'5N inverse'!$A$13*$C1150/Setup!$B$17+INDEX('5N inverse'!$A$13:$Y$13,1,'5N mesh'!$B$7+1)*Setup!$B$22</f>
        <v>0</v>
      </c>
      <c r="P1150" s="0" t="n">
        <f aca="false">SUMPRODUCT('5N inverse'!$A$14:$Y$14,'5N mesh'!$B$37:$Z$37,$E1149:$AC1149)+'5N inverse'!$A$14*$C1150/Setup!$B$17+INDEX('5N inverse'!$A$14:$Y$14,1,'5N mesh'!$B$7+1)*Setup!$B$22</f>
        <v>0</v>
      </c>
      <c r="Q1150" s="0" t="n">
        <f aca="false">SUMPRODUCT('5N inverse'!$A$15:$Y$15,'5N mesh'!$B$37:$Z$37,$E1149:$AC1149)+'5N inverse'!$A$15*$C1150/Setup!$B$17+INDEX('5N inverse'!$A$15:$Y$15,1,'5N mesh'!$B$7+1)*Setup!$B$22</f>
        <v>0</v>
      </c>
      <c r="R1150" s="0" t="n">
        <f aca="false">SUMPRODUCT('5N inverse'!$A$16:$Y$16,'5N mesh'!$B$37:$Z$37,$E1149:$AC1149)+'5N inverse'!$A$16*$C1150/Setup!$B$17+INDEX('5N inverse'!$A$16:$Y$16,1,'5N mesh'!$B$7+1)*Setup!$B$22</f>
        <v>0</v>
      </c>
      <c r="S1150" s="0" t="n">
        <f aca="false">SUMPRODUCT('5N inverse'!$A$17:$Y$17,'5N mesh'!$B$37:$Z$37,$E1149:$AC1149)+'5N inverse'!$A$17*$C1150/Setup!$B$17+INDEX('5N inverse'!$A$17:$Y$17,1,'5N mesh'!$B$7+1)*Setup!$B$22</f>
        <v>0</v>
      </c>
      <c r="T1150" s="0" t="n">
        <f aca="false">SUMPRODUCT('5N inverse'!$A$18:$Y$18,'5N mesh'!$B$37:$Z$37,$E1149:$AC1149)+'5N inverse'!$A$18*$C1150/Setup!$B$17+INDEX('5N inverse'!$A$18:$Y$18,1,'5N mesh'!$B$7+1)*Setup!$B$22</f>
        <v>0</v>
      </c>
      <c r="U1150" s="0" t="n">
        <f aca="false">SUMPRODUCT('5N inverse'!$A$19:$Y$19,'5N mesh'!$B$37:$Z$37,$E1149:$AC1149)+'5N inverse'!$A$19*$C1150/Setup!$B$17+INDEX('5N inverse'!$A$19:$Y$19,1,'5N mesh'!$B$7+1)*Setup!$B$22</f>
        <v>0</v>
      </c>
      <c r="V1150" s="0" t="n">
        <f aca="false">SUMPRODUCT('5N inverse'!$A$20:$Y$20,'5N mesh'!$B$37:$Z$37,$E1149:$AC1149)+'5N inverse'!$A$20*$C1150/Setup!$B$17+INDEX('5N inverse'!$A$20:$Y$20,1,'5N mesh'!$B$7+1)*Setup!$B$22</f>
        <v>0</v>
      </c>
      <c r="W1150" s="0" t="n">
        <f aca="false">SUMPRODUCT('5N inverse'!$A$21:$Y$21,'5N mesh'!$B$37:$Z$37,$E1149:$AC1149)+'5N inverse'!$A$21*$C1150/Setup!$B$17+INDEX('5N inverse'!$A$21:$Y$21,1,'5N mesh'!$B$7+1)*Setup!$B$22</f>
        <v>0</v>
      </c>
      <c r="X1150" s="0" t="n">
        <f aca="false">SUMPRODUCT('5N inverse'!$A$22:$Y$22,'5N mesh'!$B$37:$Z$37,$E1149:$AC1149)+'5N inverse'!$A$22*$C1150/Setup!$B$17+INDEX('5N inverse'!$A$22:$Y$22,1,'5N mesh'!$B$7+1)*Setup!$B$22</f>
        <v>0</v>
      </c>
      <c r="Y1150" s="0" t="n">
        <f aca="false">SUMPRODUCT('5N inverse'!$A$23:$Y$23,'5N mesh'!$B$37:$Z$37,$E1149:$AC1149)+'5N inverse'!$A$23*$C1150/Setup!$B$17+INDEX('5N inverse'!$A$23:$Y$23,1,'5N mesh'!$B$7+1)*Setup!$B$22</f>
        <v>0</v>
      </c>
      <c r="Z1150" s="0" t="n">
        <f aca="false">SUMPRODUCT('5N inverse'!$A$24:$Y$24,'5N mesh'!$B$37:$Z$37,$E1149:$AC1149)+'5N inverse'!$A$24*$C1150/Setup!$B$17+INDEX('5N inverse'!$A$24:$Y$24,1,'5N mesh'!$B$7+1)*Setup!$B$22</f>
        <v>0</v>
      </c>
      <c r="AA1150" s="0" t="n">
        <f aca="false">SUMPRODUCT('5N inverse'!$A$25:$Y$25,'5N mesh'!$B$37:$Z$37,$E1149:$AC1149)+'5N inverse'!$A$25*$C1150/Setup!$B$17+INDEX('5N inverse'!$A$25:$Y$25,1,'5N mesh'!$B$7+1)*Setup!$B$22</f>
        <v>0</v>
      </c>
      <c r="AB1150" s="0" t="n">
        <f aca="false">SUMPRODUCT('5N inverse'!$A$26:$Y$26,'5N mesh'!$B$37:$Z$37,$E1149:$AC1149)+'5N inverse'!$A$26*$C1150/Setup!$B$17+INDEX('5N inverse'!$A$26:$Y$26,1,'5N mesh'!$B$7+1)*Setup!$B$22</f>
        <v>0</v>
      </c>
      <c r="AC1150" s="0" t="n">
        <f aca="false">SUMPRODUCT('5N inverse'!$A$27:$Y$27,'5N mesh'!$B$37:$Z$37,$E1149:$AC1149)+'5N inverse'!$A$27*$C1150/Setup!$B$17+INDEX('5N inverse'!$A$27:$Y$27,1,'5N mesh'!$B$7+1)*Setup!$B$22</f>
        <v>0</v>
      </c>
    </row>
    <row r="1151" customFormat="false" ht="15" hidden="false" customHeight="false" outlineLevel="0" collapsed="false">
      <c r="A1151" s="0" t="n">
        <v>1146</v>
      </c>
      <c r="B1151" s="0" t="n">
        <f aca="false">A1151*Setup!$B$11/3600</f>
        <v>95.5</v>
      </c>
      <c r="C1151" s="0" t="n">
        <f aca="false">Setup!$B$7+Setup!$B$8*COS(2*PI()*(B1151-Setup!$B$9)/24)</f>
        <v>22.4692662705396</v>
      </c>
      <c r="D1151" s="0" t="n">
        <f aca="false">(C1151-E1151)/Setup!$B$17</f>
        <v>-18.9718105350346</v>
      </c>
      <c r="E1151" s="0" t="n">
        <f aca="false">SUMPRODUCT('5N inverse'!$A$3:$Y$3,'5N mesh'!$B$37:$Z$37,$E1150:$AC1150)+'5N inverse'!$A$3*$C1151/Setup!$B$17+INDEX('5N inverse'!$A$3:$Y$3,1,'5N mesh'!$B$7+1)*Setup!$B$22</f>
        <v>24.9356016400941</v>
      </c>
      <c r="F1151" s="0" t="n">
        <f aca="false">SUMPRODUCT('5N inverse'!$A$4:$Y$4,'5N mesh'!$B$37:$Z$37,$E1150:$AC1150)+'5N inverse'!$A$4*$C1151/Setup!$B$17+INDEX('5N inverse'!$A$4:$Y$4,1,'5N mesh'!$B$7+1)*Setup!$B$22</f>
        <v>23.2943370330148</v>
      </c>
      <c r="G1151" s="0" t="n">
        <f aca="false">SUMPRODUCT('5N inverse'!$A$5:$Y$5,'5N mesh'!$B$37:$Z$37,$E1150:$AC1150)+'5N inverse'!$A$5*$C1151/Setup!$B$17+INDEX('5N inverse'!$A$5:$Y$5,1,'5N mesh'!$B$7+1)*Setup!$B$22</f>
        <v>20.011807818856</v>
      </c>
      <c r="H1151" s="0" t="n">
        <f aca="false">SUMPRODUCT('5N inverse'!$A$6:$Y$6,'5N mesh'!$B$37:$Z$37,$E1150:$AC1150)+'5N inverse'!$A$6*$C1151/Setup!$B$17+INDEX('5N inverse'!$A$6:$Y$6,1,'5N mesh'!$B$7+1)*Setup!$B$22</f>
        <v>16.7292786046972</v>
      </c>
      <c r="I1151" s="0" t="n">
        <f aca="false">SUMPRODUCT('5N inverse'!$A$7:$Y$7,'5N mesh'!$B$37:$Z$37,$E1150:$AC1150)+'5N inverse'!$A$7*$C1151/Setup!$B$17+INDEX('5N inverse'!$A$7:$Y$7,1,'5N mesh'!$B$7+1)*Setup!$B$22</f>
        <v>15.0880139976178</v>
      </c>
      <c r="J1151" s="0" t="n">
        <f aca="false">SUMPRODUCT('5N inverse'!$A$8:$Y$8,'5N mesh'!$B$37:$Z$37,$E1150:$AC1150)+'5N inverse'!$A$8*$C1151/Setup!$B$17+INDEX('5N inverse'!$A$8:$Y$8,1,'5N mesh'!$B$7+1)*Setup!$B$22</f>
        <v>0</v>
      </c>
      <c r="K1151" s="0" t="n">
        <f aca="false">SUMPRODUCT('5N inverse'!$A$9:$Y$9,'5N mesh'!$B$37:$Z$37,$E1150:$AC1150)+'5N inverse'!$A$9*$C1151/Setup!$B$17+INDEX('5N inverse'!$A$9:$Y$9,1,'5N mesh'!$B$7+1)*Setup!$B$22</f>
        <v>0</v>
      </c>
      <c r="L1151" s="0" t="n">
        <f aca="false">SUMPRODUCT('5N inverse'!$A$10:$Y$10,'5N mesh'!$B$37:$Z$37,$E1150:$AC1150)+'5N inverse'!$A$10*$C1151/Setup!$B$17+INDEX('5N inverse'!$A$10:$Y$10,1,'5N mesh'!$B$7+1)*Setup!$B$22</f>
        <v>0</v>
      </c>
      <c r="M1151" s="0" t="n">
        <f aca="false">SUMPRODUCT('5N inverse'!$A$11:$Y$11,'5N mesh'!$B$37:$Z$37,$E1150:$AC1150)+'5N inverse'!$A$11*$C1151/Setup!$B$17+INDEX('5N inverse'!$A$11:$Y$11,1,'5N mesh'!$B$7+1)*Setup!$B$22</f>
        <v>0</v>
      </c>
      <c r="N1151" s="0" t="n">
        <f aca="false">SUMPRODUCT('5N inverse'!$A$12:$Y$12,'5N mesh'!$B$37:$Z$37,$E1150:$AC1150)+'5N inverse'!$A$12*$C1151/Setup!$B$17+INDEX('5N inverse'!$A$12:$Y$12,1,'5N mesh'!$B$7+1)*Setup!$B$22</f>
        <v>0</v>
      </c>
      <c r="O1151" s="0" t="n">
        <f aca="false">SUMPRODUCT('5N inverse'!$A$13:$Y$13,'5N mesh'!$B$37:$Z$37,$E1150:$AC1150)+'5N inverse'!$A$13*$C1151/Setup!$B$17+INDEX('5N inverse'!$A$13:$Y$13,1,'5N mesh'!$B$7+1)*Setup!$B$22</f>
        <v>0</v>
      </c>
      <c r="P1151" s="0" t="n">
        <f aca="false">SUMPRODUCT('5N inverse'!$A$14:$Y$14,'5N mesh'!$B$37:$Z$37,$E1150:$AC1150)+'5N inverse'!$A$14*$C1151/Setup!$B$17+INDEX('5N inverse'!$A$14:$Y$14,1,'5N mesh'!$B$7+1)*Setup!$B$22</f>
        <v>0</v>
      </c>
      <c r="Q1151" s="0" t="n">
        <f aca="false">SUMPRODUCT('5N inverse'!$A$15:$Y$15,'5N mesh'!$B$37:$Z$37,$E1150:$AC1150)+'5N inverse'!$A$15*$C1151/Setup!$B$17+INDEX('5N inverse'!$A$15:$Y$15,1,'5N mesh'!$B$7+1)*Setup!$B$22</f>
        <v>0</v>
      </c>
      <c r="R1151" s="0" t="n">
        <f aca="false">SUMPRODUCT('5N inverse'!$A$16:$Y$16,'5N mesh'!$B$37:$Z$37,$E1150:$AC1150)+'5N inverse'!$A$16*$C1151/Setup!$B$17+INDEX('5N inverse'!$A$16:$Y$16,1,'5N mesh'!$B$7+1)*Setup!$B$22</f>
        <v>0</v>
      </c>
      <c r="S1151" s="0" t="n">
        <f aca="false">SUMPRODUCT('5N inverse'!$A$17:$Y$17,'5N mesh'!$B$37:$Z$37,$E1150:$AC1150)+'5N inverse'!$A$17*$C1151/Setup!$B$17+INDEX('5N inverse'!$A$17:$Y$17,1,'5N mesh'!$B$7+1)*Setup!$B$22</f>
        <v>0</v>
      </c>
      <c r="T1151" s="0" t="n">
        <f aca="false">SUMPRODUCT('5N inverse'!$A$18:$Y$18,'5N mesh'!$B$37:$Z$37,$E1150:$AC1150)+'5N inverse'!$A$18*$C1151/Setup!$B$17+INDEX('5N inverse'!$A$18:$Y$18,1,'5N mesh'!$B$7+1)*Setup!$B$22</f>
        <v>0</v>
      </c>
      <c r="U1151" s="0" t="n">
        <f aca="false">SUMPRODUCT('5N inverse'!$A$19:$Y$19,'5N mesh'!$B$37:$Z$37,$E1150:$AC1150)+'5N inverse'!$A$19*$C1151/Setup!$B$17+INDEX('5N inverse'!$A$19:$Y$19,1,'5N mesh'!$B$7+1)*Setup!$B$22</f>
        <v>0</v>
      </c>
      <c r="V1151" s="0" t="n">
        <f aca="false">SUMPRODUCT('5N inverse'!$A$20:$Y$20,'5N mesh'!$B$37:$Z$37,$E1150:$AC1150)+'5N inverse'!$A$20*$C1151/Setup!$B$17+INDEX('5N inverse'!$A$20:$Y$20,1,'5N mesh'!$B$7+1)*Setup!$B$22</f>
        <v>0</v>
      </c>
      <c r="W1151" s="0" t="n">
        <f aca="false">SUMPRODUCT('5N inverse'!$A$21:$Y$21,'5N mesh'!$B$37:$Z$37,$E1150:$AC1150)+'5N inverse'!$A$21*$C1151/Setup!$B$17+INDEX('5N inverse'!$A$21:$Y$21,1,'5N mesh'!$B$7+1)*Setup!$B$22</f>
        <v>0</v>
      </c>
      <c r="X1151" s="0" t="n">
        <f aca="false">SUMPRODUCT('5N inverse'!$A$22:$Y$22,'5N mesh'!$B$37:$Z$37,$E1150:$AC1150)+'5N inverse'!$A$22*$C1151/Setup!$B$17+INDEX('5N inverse'!$A$22:$Y$22,1,'5N mesh'!$B$7+1)*Setup!$B$22</f>
        <v>0</v>
      </c>
      <c r="Y1151" s="0" t="n">
        <f aca="false">SUMPRODUCT('5N inverse'!$A$23:$Y$23,'5N mesh'!$B$37:$Z$37,$E1150:$AC1150)+'5N inverse'!$A$23*$C1151/Setup!$B$17+INDEX('5N inverse'!$A$23:$Y$23,1,'5N mesh'!$B$7+1)*Setup!$B$22</f>
        <v>0</v>
      </c>
      <c r="Z1151" s="0" t="n">
        <f aca="false">SUMPRODUCT('5N inverse'!$A$24:$Y$24,'5N mesh'!$B$37:$Z$37,$E1150:$AC1150)+'5N inverse'!$A$24*$C1151/Setup!$B$17+INDEX('5N inverse'!$A$24:$Y$24,1,'5N mesh'!$B$7+1)*Setup!$B$22</f>
        <v>0</v>
      </c>
      <c r="AA1151" s="0" t="n">
        <f aca="false">SUMPRODUCT('5N inverse'!$A$25:$Y$25,'5N mesh'!$B$37:$Z$37,$E1150:$AC1150)+'5N inverse'!$A$25*$C1151/Setup!$B$17+INDEX('5N inverse'!$A$25:$Y$25,1,'5N mesh'!$B$7+1)*Setup!$B$22</f>
        <v>0</v>
      </c>
      <c r="AB1151" s="0" t="n">
        <f aca="false">SUMPRODUCT('5N inverse'!$A$26:$Y$26,'5N mesh'!$B$37:$Z$37,$E1150:$AC1150)+'5N inverse'!$A$26*$C1151/Setup!$B$17+INDEX('5N inverse'!$A$26:$Y$26,1,'5N mesh'!$B$7+1)*Setup!$B$22</f>
        <v>0</v>
      </c>
      <c r="AC1151" s="0" t="n">
        <f aca="false">SUMPRODUCT('5N inverse'!$A$27:$Y$27,'5N mesh'!$B$37:$Z$37,$E1150:$AC1150)+'5N inverse'!$A$27*$C1151/Setup!$B$17+INDEX('5N inverse'!$A$27:$Y$27,1,'5N mesh'!$B$7+1)*Setup!$B$22</f>
        <v>0</v>
      </c>
    </row>
    <row r="1152" customFormat="false" ht="15" hidden="false" customHeight="false" outlineLevel="0" collapsed="false">
      <c r="A1152" s="0" t="n">
        <v>1147</v>
      </c>
      <c r="B1152" s="0" t="n">
        <f aca="false">A1152*Setup!$B$11/3600</f>
        <v>95.5833333333333</v>
      </c>
      <c r="C1152" s="0" t="n">
        <f aca="false">Setup!$B$7+Setup!$B$8*COS(2*PI()*(B1152-Setup!$B$9)/24)</f>
        <v>22.3890132405651</v>
      </c>
      <c r="D1152" s="0" t="n">
        <f aca="false">(C1152-E1152)/Setup!$B$17</f>
        <v>-19.3084851980995</v>
      </c>
      <c r="E1152" s="0" t="n">
        <f aca="false">SUMPRODUCT('5N inverse'!$A$3:$Y$3,'5N mesh'!$B$37:$Z$37,$E1151:$AC1151)+'5N inverse'!$A$3*$C1152/Setup!$B$17+INDEX('5N inverse'!$A$3:$Y$3,1,'5N mesh'!$B$7+1)*Setup!$B$22</f>
        <v>24.899116316318</v>
      </c>
      <c r="F1152" s="0" t="n">
        <f aca="false">SUMPRODUCT('5N inverse'!$A$4:$Y$4,'5N mesh'!$B$37:$Z$37,$E1151:$AC1151)+'5N inverse'!$A$4*$C1152/Setup!$B$17+INDEX('5N inverse'!$A$4:$Y$4,1,'5N mesh'!$B$7+1)*Setup!$B$22</f>
        <v>23.2639059755611</v>
      </c>
      <c r="G1152" s="0" t="n">
        <f aca="false">SUMPRODUCT('5N inverse'!$A$5:$Y$5,'5N mesh'!$B$37:$Z$37,$E1151:$AC1151)+'5N inverse'!$A$5*$C1152/Setup!$B$17+INDEX('5N inverse'!$A$5:$Y$5,1,'5N mesh'!$B$7+1)*Setup!$B$22</f>
        <v>19.9934852940473</v>
      </c>
      <c r="H1152" s="0" t="n">
        <f aca="false">SUMPRODUCT('5N inverse'!$A$6:$Y$6,'5N mesh'!$B$37:$Z$37,$E1151:$AC1151)+'5N inverse'!$A$6*$C1152/Setup!$B$17+INDEX('5N inverse'!$A$6:$Y$6,1,'5N mesh'!$B$7+1)*Setup!$B$22</f>
        <v>16.7230646125336</v>
      </c>
      <c r="I1152" s="0" t="n">
        <f aca="false">SUMPRODUCT('5N inverse'!$A$7:$Y$7,'5N mesh'!$B$37:$Z$37,$E1151:$AC1151)+'5N inverse'!$A$7*$C1152/Setup!$B$17+INDEX('5N inverse'!$A$7:$Y$7,1,'5N mesh'!$B$7+1)*Setup!$B$22</f>
        <v>15.0878542717767</v>
      </c>
      <c r="J1152" s="0" t="n">
        <f aca="false">SUMPRODUCT('5N inverse'!$A$8:$Y$8,'5N mesh'!$B$37:$Z$37,$E1151:$AC1151)+'5N inverse'!$A$8*$C1152/Setup!$B$17+INDEX('5N inverse'!$A$8:$Y$8,1,'5N mesh'!$B$7+1)*Setup!$B$22</f>
        <v>0</v>
      </c>
      <c r="K1152" s="0" t="n">
        <f aca="false">SUMPRODUCT('5N inverse'!$A$9:$Y$9,'5N mesh'!$B$37:$Z$37,$E1151:$AC1151)+'5N inverse'!$A$9*$C1152/Setup!$B$17+INDEX('5N inverse'!$A$9:$Y$9,1,'5N mesh'!$B$7+1)*Setup!$B$22</f>
        <v>0</v>
      </c>
      <c r="L1152" s="0" t="n">
        <f aca="false">SUMPRODUCT('5N inverse'!$A$10:$Y$10,'5N mesh'!$B$37:$Z$37,$E1151:$AC1151)+'5N inverse'!$A$10*$C1152/Setup!$B$17+INDEX('5N inverse'!$A$10:$Y$10,1,'5N mesh'!$B$7+1)*Setup!$B$22</f>
        <v>0</v>
      </c>
      <c r="M1152" s="0" t="n">
        <f aca="false">SUMPRODUCT('5N inverse'!$A$11:$Y$11,'5N mesh'!$B$37:$Z$37,$E1151:$AC1151)+'5N inverse'!$A$11*$C1152/Setup!$B$17+INDEX('5N inverse'!$A$11:$Y$11,1,'5N mesh'!$B$7+1)*Setup!$B$22</f>
        <v>0</v>
      </c>
      <c r="N1152" s="0" t="n">
        <f aca="false">SUMPRODUCT('5N inverse'!$A$12:$Y$12,'5N mesh'!$B$37:$Z$37,$E1151:$AC1151)+'5N inverse'!$A$12*$C1152/Setup!$B$17+INDEX('5N inverse'!$A$12:$Y$12,1,'5N mesh'!$B$7+1)*Setup!$B$22</f>
        <v>0</v>
      </c>
      <c r="O1152" s="0" t="n">
        <f aca="false">SUMPRODUCT('5N inverse'!$A$13:$Y$13,'5N mesh'!$B$37:$Z$37,$E1151:$AC1151)+'5N inverse'!$A$13*$C1152/Setup!$B$17+INDEX('5N inverse'!$A$13:$Y$13,1,'5N mesh'!$B$7+1)*Setup!$B$22</f>
        <v>0</v>
      </c>
      <c r="P1152" s="0" t="n">
        <f aca="false">SUMPRODUCT('5N inverse'!$A$14:$Y$14,'5N mesh'!$B$37:$Z$37,$E1151:$AC1151)+'5N inverse'!$A$14*$C1152/Setup!$B$17+INDEX('5N inverse'!$A$14:$Y$14,1,'5N mesh'!$B$7+1)*Setup!$B$22</f>
        <v>0</v>
      </c>
      <c r="Q1152" s="0" t="n">
        <f aca="false">SUMPRODUCT('5N inverse'!$A$15:$Y$15,'5N mesh'!$B$37:$Z$37,$E1151:$AC1151)+'5N inverse'!$A$15*$C1152/Setup!$B$17+INDEX('5N inverse'!$A$15:$Y$15,1,'5N mesh'!$B$7+1)*Setup!$B$22</f>
        <v>0</v>
      </c>
      <c r="R1152" s="0" t="n">
        <f aca="false">SUMPRODUCT('5N inverse'!$A$16:$Y$16,'5N mesh'!$B$37:$Z$37,$E1151:$AC1151)+'5N inverse'!$A$16*$C1152/Setup!$B$17+INDEX('5N inverse'!$A$16:$Y$16,1,'5N mesh'!$B$7+1)*Setup!$B$22</f>
        <v>0</v>
      </c>
      <c r="S1152" s="0" t="n">
        <f aca="false">SUMPRODUCT('5N inverse'!$A$17:$Y$17,'5N mesh'!$B$37:$Z$37,$E1151:$AC1151)+'5N inverse'!$A$17*$C1152/Setup!$B$17+INDEX('5N inverse'!$A$17:$Y$17,1,'5N mesh'!$B$7+1)*Setup!$B$22</f>
        <v>0</v>
      </c>
      <c r="T1152" s="0" t="n">
        <f aca="false">SUMPRODUCT('5N inverse'!$A$18:$Y$18,'5N mesh'!$B$37:$Z$37,$E1151:$AC1151)+'5N inverse'!$A$18*$C1152/Setup!$B$17+INDEX('5N inverse'!$A$18:$Y$18,1,'5N mesh'!$B$7+1)*Setup!$B$22</f>
        <v>0</v>
      </c>
      <c r="U1152" s="0" t="n">
        <f aca="false">SUMPRODUCT('5N inverse'!$A$19:$Y$19,'5N mesh'!$B$37:$Z$37,$E1151:$AC1151)+'5N inverse'!$A$19*$C1152/Setup!$B$17+INDEX('5N inverse'!$A$19:$Y$19,1,'5N mesh'!$B$7+1)*Setup!$B$22</f>
        <v>0</v>
      </c>
      <c r="V1152" s="0" t="n">
        <f aca="false">SUMPRODUCT('5N inverse'!$A$20:$Y$20,'5N mesh'!$B$37:$Z$37,$E1151:$AC1151)+'5N inverse'!$A$20*$C1152/Setup!$B$17+INDEX('5N inverse'!$A$20:$Y$20,1,'5N mesh'!$B$7+1)*Setup!$B$22</f>
        <v>0</v>
      </c>
      <c r="W1152" s="0" t="n">
        <f aca="false">SUMPRODUCT('5N inverse'!$A$21:$Y$21,'5N mesh'!$B$37:$Z$37,$E1151:$AC1151)+'5N inverse'!$A$21*$C1152/Setup!$B$17+INDEX('5N inverse'!$A$21:$Y$21,1,'5N mesh'!$B$7+1)*Setup!$B$22</f>
        <v>0</v>
      </c>
      <c r="X1152" s="0" t="n">
        <f aca="false">SUMPRODUCT('5N inverse'!$A$22:$Y$22,'5N mesh'!$B$37:$Z$37,$E1151:$AC1151)+'5N inverse'!$A$22*$C1152/Setup!$B$17+INDEX('5N inverse'!$A$22:$Y$22,1,'5N mesh'!$B$7+1)*Setup!$B$22</f>
        <v>0</v>
      </c>
      <c r="Y1152" s="0" t="n">
        <f aca="false">SUMPRODUCT('5N inverse'!$A$23:$Y$23,'5N mesh'!$B$37:$Z$37,$E1151:$AC1151)+'5N inverse'!$A$23*$C1152/Setup!$B$17+INDEX('5N inverse'!$A$23:$Y$23,1,'5N mesh'!$B$7+1)*Setup!$B$22</f>
        <v>0</v>
      </c>
      <c r="Z1152" s="0" t="n">
        <f aca="false">SUMPRODUCT('5N inverse'!$A$24:$Y$24,'5N mesh'!$B$37:$Z$37,$E1151:$AC1151)+'5N inverse'!$A$24*$C1152/Setup!$B$17+INDEX('5N inverse'!$A$24:$Y$24,1,'5N mesh'!$B$7+1)*Setup!$B$22</f>
        <v>0</v>
      </c>
      <c r="AA1152" s="0" t="n">
        <f aca="false">SUMPRODUCT('5N inverse'!$A$25:$Y$25,'5N mesh'!$B$37:$Z$37,$E1151:$AC1151)+'5N inverse'!$A$25*$C1152/Setup!$B$17+INDEX('5N inverse'!$A$25:$Y$25,1,'5N mesh'!$B$7+1)*Setup!$B$22</f>
        <v>0</v>
      </c>
      <c r="AB1152" s="0" t="n">
        <f aca="false">SUMPRODUCT('5N inverse'!$A$26:$Y$26,'5N mesh'!$B$37:$Z$37,$E1151:$AC1151)+'5N inverse'!$A$26*$C1152/Setup!$B$17+INDEX('5N inverse'!$A$26:$Y$26,1,'5N mesh'!$B$7+1)*Setup!$B$22</f>
        <v>0</v>
      </c>
      <c r="AC1152" s="0" t="n">
        <f aca="false">SUMPRODUCT('5N inverse'!$A$27:$Y$27,'5N mesh'!$B$37:$Z$37,$E1151:$AC1151)+'5N inverse'!$A$27*$C1152/Setup!$B$17+INDEX('5N inverse'!$A$27:$Y$27,1,'5N mesh'!$B$7+1)*Setup!$B$22</f>
        <v>0</v>
      </c>
    </row>
    <row r="1153" customFormat="false" ht="15" hidden="false" customHeight="false" outlineLevel="0" collapsed="false">
      <c r="A1153" s="0" t="n">
        <v>1148</v>
      </c>
      <c r="B1153" s="0" t="n">
        <f aca="false">A1153*Setup!$B$11/3600</f>
        <v>95.6666666666667</v>
      </c>
      <c r="C1153" s="0" t="n">
        <f aca="false">Setup!$B$7+Setup!$B$8*COS(2*PI()*(B1153-Setup!$B$9)/24)</f>
        <v>22.3095269530372</v>
      </c>
      <c r="D1153" s="0" t="n">
        <f aca="false">(C1153-E1153)/Setup!$B$17</f>
        <v>-19.6350843390259</v>
      </c>
      <c r="E1153" s="0" t="n">
        <f aca="false">SUMPRODUCT('5N inverse'!$A$3:$Y$3,'5N mesh'!$B$37:$Z$37,$E1152:$AC1152)+'5N inverse'!$A$3*$C1153/Setup!$B$17+INDEX('5N inverse'!$A$3:$Y$3,1,'5N mesh'!$B$7+1)*Setup!$B$22</f>
        <v>24.8620879171106</v>
      </c>
      <c r="F1153" s="0" t="n">
        <f aca="false">SUMPRODUCT('5N inverse'!$A$4:$Y$4,'5N mesh'!$B$37:$Z$37,$E1152:$AC1152)+'5N inverse'!$A$4*$C1153/Setup!$B$17+INDEX('5N inverse'!$A$4:$Y$4,1,'5N mesh'!$B$7+1)*Setup!$B$22</f>
        <v>23.2330212910556</v>
      </c>
      <c r="G1153" s="0" t="n">
        <f aca="false">SUMPRODUCT('5N inverse'!$A$5:$Y$5,'5N mesh'!$B$37:$Z$37,$E1152:$AC1152)+'5N inverse'!$A$5*$C1153/Setup!$B$17+INDEX('5N inverse'!$A$5:$Y$5,1,'5N mesh'!$B$7+1)*Setup!$B$22</f>
        <v>19.9748880389457</v>
      </c>
      <c r="H1153" s="0" t="n">
        <f aca="false">SUMPRODUCT('5N inverse'!$A$6:$Y$6,'5N mesh'!$B$37:$Z$37,$E1152:$AC1152)+'5N inverse'!$A$6*$C1153/Setup!$B$17+INDEX('5N inverse'!$A$6:$Y$6,1,'5N mesh'!$B$7+1)*Setup!$B$22</f>
        <v>16.7167547868358</v>
      </c>
      <c r="I1153" s="0" t="n">
        <f aca="false">SUMPRODUCT('5N inverse'!$A$7:$Y$7,'5N mesh'!$B$37:$Z$37,$E1152:$AC1152)+'5N inverse'!$A$7*$C1153/Setup!$B$17+INDEX('5N inverse'!$A$7:$Y$7,1,'5N mesh'!$B$7+1)*Setup!$B$22</f>
        <v>15.0876881607808</v>
      </c>
      <c r="J1153" s="0" t="n">
        <f aca="false">SUMPRODUCT('5N inverse'!$A$8:$Y$8,'5N mesh'!$B$37:$Z$37,$E1152:$AC1152)+'5N inverse'!$A$8*$C1153/Setup!$B$17+INDEX('5N inverse'!$A$8:$Y$8,1,'5N mesh'!$B$7+1)*Setup!$B$22</f>
        <v>0</v>
      </c>
      <c r="K1153" s="0" t="n">
        <f aca="false">SUMPRODUCT('5N inverse'!$A$9:$Y$9,'5N mesh'!$B$37:$Z$37,$E1152:$AC1152)+'5N inverse'!$A$9*$C1153/Setup!$B$17+INDEX('5N inverse'!$A$9:$Y$9,1,'5N mesh'!$B$7+1)*Setup!$B$22</f>
        <v>0</v>
      </c>
      <c r="L1153" s="0" t="n">
        <f aca="false">SUMPRODUCT('5N inverse'!$A$10:$Y$10,'5N mesh'!$B$37:$Z$37,$E1152:$AC1152)+'5N inverse'!$A$10*$C1153/Setup!$B$17+INDEX('5N inverse'!$A$10:$Y$10,1,'5N mesh'!$B$7+1)*Setup!$B$22</f>
        <v>0</v>
      </c>
      <c r="M1153" s="0" t="n">
        <f aca="false">SUMPRODUCT('5N inverse'!$A$11:$Y$11,'5N mesh'!$B$37:$Z$37,$E1152:$AC1152)+'5N inverse'!$A$11*$C1153/Setup!$B$17+INDEX('5N inverse'!$A$11:$Y$11,1,'5N mesh'!$B$7+1)*Setup!$B$22</f>
        <v>0</v>
      </c>
      <c r="N1153" s="0" t="n">
        <f aca="false">SUMPRODUCT('5N inverse'!$A$12:$Y$12,'5N mesh'!$B$37:$Z$37,$E1152:$AC1152)+'5N inverse'!$A$12*$C1153/Setup!$B$17+INDEX('5N inverse'!$A$12:$Y$12,1,'5N mesh'!$B$7+1)*Setup!$B$22</f>
        <v>0</v>
      </c>
      <c r="O1153" s="0" t="n">
        <f aca="false">SUMPRODUCT('5N inverse'!$A$13:$Y$13,'5N mesh'!$B$37:$Z$37,$E1152:$AC1152)+'5N inverse'!$A$13*$C1153/Setup!$B$17+INDEX('5N inverse'!$A$13:$Y$13,1,'5N mesh'!$B$7+1)*Setup!$B$22</f>
        <v>0</v>
      </c>
      <c r="P1153" s="0" t="n">
        <f aca="false">SUMPRODUCT('5N inverse'!$A$14:$Y$14,'5N mesh'!$B$37:$Z$37,$E1152:$AC1152)+'5N inverse'!$A$14*$C1153/Setup!$B$17+INDEX('5N inverse'!$A$14:$Y$14,1,'5N mesh'!$B$7+1)*Setup!$B$22</f>
        <v>0</v>
      </c>
      <c r="Q1153" s="0" t="n">
        <f aca="false">SUMPRODUCT('5N inverse'!$A$15:$Y$15,'5N mesh'!$B$37:$Z$37,$E1152:$AC1152)+'5N inverse'!$A$15*$C1153/Setup!$B$17+INDEX('5N inverse'!$A$15:$Y$15,1,'5N mesh'!$B$7+1)*Setup!$B$22</f>
        <v>0</v>
      </c>
      <c r="R1153" s="0" t="n">
        <f aca="false">SUMPRODUCT('5N inverse'!$A$16:$Y$16,'5N mesh'!$B$37:$Z$37,$E1152:$AC1152)+'5N inverse'!$A$16*$C1153/Setup!$B$17+INDEX('5N inverse'!$A$16:$Y$16,1,'5N mesh'!$B$7+1)*Setup!$B$22</f>
        <v>0</v>
      </c>
      <c r="S1153" s="0" t="n">
        <f aca="false">SUMPRODUCT('5N inverse'!$A$17:$Y$17,'5N mesh'!$B$37:$Z$37,$E1152:$AC1152)+'5N inverse'!$A$17*$C1153/Setup!$B$17+INDEX('5N inverse'!$A$17:$Y$17,1,'5N mesh'!$B$7+1)*Setup!$B$22</f>
        <v>0</v>
      </c>
      <c r="T1153" s="0" t="n">
        <f aca="false">SUMPRODUCT('5N inverse'!$A$18:$Y$18,'5N mesh'!$B$37:$Z$37,$E1152:$AC1152)+'5N inverse'!$A$18*$C1153/Setup!$B$17+INDEX('5N inverse'!$A$18:$Y$18,1,'5N mesh'!$B$7+1)*Setup!$B$22</f>
        <v>0</v>
      </c>
      <c r="U1153" s="0" t="n">
        <f aca="false">SUMPRODUCT('5N inverse'!$A$19:$Y$19,'5N mesh'!$B$37:$Z$37,$E1152:$AC1152)+'5N inverse'!$A$19*$C1153/Setup!$B$17+INDEX('5N inverse'!$A$19:$Y$19,1,'5N mesh'!$B$7+1)*Setup!$B$22</f>
        <v>0</v>
      </c>
      <c r="V1153" s="0" t="n">
        <f aca="false">SUMPRODUCT('5N inverse'!$A$20:$Y$20,'5N mesh'!$B$37:$Z$37,$E1152:$AC1152)+'5N inverse'!$A$20*$C1153/Setup!$B$17+INDEX('5N inverse'!$A$20:$Y$20,1,'5N mesh'!$B$7+1)*Setup!$B$22</f>
        <v>0</v>
      </c>
      <c r="W1153" s="0" t="n">
        <f aca="false">SUMPRODUCT('5N inverse'!$A$21:$Y$21,'5N mesh'!$B$37:$Z$37,$E1152:$AC1152)+'5N inverse'!$A$21*$C1153/Setup!$B$17+INDEX('5N inverse'!$A$21:$Y$21,1,'5N mesh'!$B$7+1)*Setup!$B$22</f>
        <v>0</v>
      </c>
      <c r="X1153" s="0" t="n">
        <f aca="false">SUMPRODUCT('5N inverse'!$A$22:$Y$22,'5N mesh'!$B$37:$Z$37,$E1152:$AC1152)+'5N inverse'!$A$22*$C1153/Setup!$B$17+INDEX('5N inverse'!$A$22:$Y$22,1,'5N mesh'!$B$7+1)*Setup!$B$22</f>
        <v>0</v>
      </c>
      <c r="Y1153" s="0" t="n">
        <f aca="false">SUMPRODUCT('5N inverse'!$A$23:$Y$23,'5N mesh'!$B$37:$Z$37,$E1152:$AC1152)+'5N inverse'!$A$23*$C1153/Setup!$B$17+INDEX('5N inverse'!$A$23:$Y$23,1,'5N mesh'!$B$7+1)*Setup!$B$22</f>
        <v>0</v>
      </c>
      <c r="Z1153" s="0" t="n">
        <f aca="false">SUMPRODUCT('5N inverse'!$A$24:$Y$24,'5N mesh'!$B$37:$Z$37,$E1152:$AC1152)+'5N inverse'!$A$24*$C1153/Setup!$B$17+INDEX('5N inverse'!$A$24:$Y$24,1,'5N mesh'!$B$7+1)*Setup!$B$22</f>
        <v>0</v>
      </c>
      <c r="AA1153" s="0" t="n">
        <f aca="false">SUMPRODUCT('5N inverse'!$A$25:$Y$25,'5N mesh'!$B$37:$Z$37,$E1152:$AC1152)+'5N inverse'!$A$25*$C1153/Setup!$B$17+INDEX('5N inverse'!$A$25:$Y$25,1,'5N mesh'!$B$7+1)*Setup!$B$22</f>
        <v>0</v>
      </c>
      <c r="AB1153" s="0" t="n">
        <f aca="false">SUMPRODUCT('5N inverse'!$A$26:$Y$26,'5N mesh'!$B$37:$Z$37,$E1152:$AC1152)+'5N inverse'!$A$26*$C1153/Setup!$B$17+INDEX('5N inverse'!$A$26:$Y$26,1,'5N mesh'!$B$7+1)*Setup!$B$22</f>
        <v>0</v>
      </c>
      <c r="AC1153" s="0" t="n">
        <f aca="false">SUMPRODUCT('5N inverse'!$A$27:$Y$27,'5N mesh'!$B$37:$Z$37,$E1152:$AC1152)+'5N inverse'!$A$27*$C1153/Setup!$B$17+INDEX('5N inverse'!$A$27:$Y$27,1,'5N mesh'!$B$7+1)*Setup!$B$22</f>
        <v>0</v>
      </c>
    </row>
    <row r="1154" customFormat="false" ht="15" hidden="false" customHeight="false" outlineLevel="0" collapsed="false">
      <c r="A1154" s="0" t="n">
        <v>1149</v>
      </c>
      <c r="B1154" s="0" t="n">
        <f aca="false">A1154*Setup!$B$11/3600</f>
        <v>95.75</v>
      </c>
      <c r="C1154" s="0" t="n">
        <f aca="false">Setup!$B$7+Setup!$B$8*COS(2*PI()*(B1154-Setup!$B$9)/24)</f>
        <v>22.230845239124</v>
      </c>
      <c r="D1154" s="0" t="n">
        <f aca="false">(C1154-E1154)/Setup!$B$17</f>
        <v>-19.9514525144503</v>
      </c>
      <c r="E1154" s="0" t="n">
        <f aca="false">SUMPRODUCT('5N inverse'!$A$3:$Y$3,'5N mesh'!$B$37:$Z$37,$E1153:$AC1153)+'5N inverse'!$A$3*$C1154/Setup!$B$17+INDEX('5N inverse'!$A$3:$Y$3,1,'5N mesh'!$B$7+1)*Setup!$B$22</f>
        <v>24.8245340660025</v>
      </c>
      <c r="F1154" s="0" t="n">
        <f aca="false">SUMPRODUCT('5N inverse'!$A$4:$Y$4,'5N mesh'!$B$37:$Z$37,$E1153:$AC1153)+'5N inverse'!$A$4*$C1154/Setup!$B$17+INDEX('5N inverse'!$A$4:$Y$4,1,'5N mesh'!$B$7+1)*Setup!$B$22</f>
        <v>23.2016976789505</v>
      </c>
      <c r="G1154" s="0" t="n">
        <f aca="false">SUMPRODUCT('5N inverse'!$A$5:$Y$5,'5N mesh'!$B$37:$Z$37,$E1153:$AC1153)+'5N inverse'!$A$5*$C1154/Setup!$B$17+INDEX('5N inverse'!$A$5:$Y$5,1,'5N mesh'!$B$7+1)*Setup!$B$22</f>
        <v>19.9560249048464</v>
      </c>
      <c r="H1154" s="0" t="n">
        <f aca="false">SUMPRODUCT('5N inverse'!$A$6:$Y$6,'5N mesh'!$B$37:$Z$37,$E1153:$AC1153)+'5N inverse'!$A$6*$C1154/Setup!$B$17+INDEX('5N inverse'!$A$6:$Y$6,1,'5N mesh'!$B$7+1)*Setup!$B$22</f>
        <v>16.7103521307424</v>
      </c>
      <c r="I1154" s="0" t="n">
        <f aca="false">SUMPRODUCT('5N inverse'!$A$7:$Y$7,'5N mesh'!$B$37:$Z$37,$E1153:$AC1153)+'5N inverse'!$A$7*$C1154/Setup!$B$17+INDEX('5N inverse'!$A$7:$Y$7,1,'5N mesh'!$B$7+1)*Setup!$B$22</f>
        <v>15.0875157436903</v>
      </c>
      <c r="J1154" s="0" t="n">
        <f aca="false">SUMPRODUCT('5N inverse'!$A$8:$Y$8,'5N mesh'!$B$37:$Z$37,$E1153:$AC1153)+'5N inverse'!$A$8*$C1154/Setup!$B$17+INDEX('5N inverse'!$A$8:$Y$8,1,'5N mesh'!$B$7+1)*Setup!$B$22</f>
        <v>0</v>
      </c>
      <c r="K1154" s="0" t="n">
        <f aca="false">SUMPRODUCT('5N inverse'!$A$9:$Y$9,'5N mesh'!$B$37:$Z$37,$E1153:$AC1153)+'5N inverse'!$A$9*$C1154/Setup!$B$17+INDEX('5N inverse'!$A$9:$Y$9,1,'5N mesh'!$B$7+1)*Setup!$B$22</f>
        <v>0</v>
      </c>
      <c r="L1154" s="0" t="n">
        <f aca="false">SUMPRODUCT('5N inverse'!$A$10:$Y$10,'5N mesh'!$B$37:$Z$37,$E1153:$AC1153)+'5N inverse'!$A$10*$C1154/Setup!$B$17+INDEX('5N inverse'!$A$10:$Y$10,1,'5N mesh'!$B$7+1)*Setup!$B$22</f>
        <v>0</v>
      </c>
      <c r="M1154" s="0" t="n">
        <f aca="false">SUMPRODUCT('5N inverse'!$A$11:$Y$11,'5N mesh'!$B$37:$Z$37,$E1153:$AC1153)+'5N inverse'!$A$11*$C1154/Setup!$B$17+INDEX('5N inverse'!$A$11:$Y$11,1,'5N mesh'!$B$7+1)*Setup!$B$22</f>
        <v>0</v>
      </c>
      <c r="N1154" s="0" t="n">
        <f aca="false">SUMPRODUCT('5N inverse'!$A$12:$Y$12,'5N mesh'!$B$37:$Z$37,$E1153:$AC1153)+'5N inverse'!$A$12*$C1154/Setup!$B$17+INDEX('5N inverse'!$A$12:$Y$12,1,'5N mesh'!$B$7+1)*Setup!$B$22</f>
        <v>0</v>
      </c>
      <c r="O1154" s="0" t="n">
        <f aca="false">SUMPRODUCT('5N inverse'!$A$13:$Y$13,'5N mesh'!$B$37:$Z$37,$E1153:$AC1153)+'5N inverse'!$A$13*$C1154/Setup!$B$17+INDEX('5N inverse'!$A$13:$Y$13,1,'5N mesh'!$B$7+1)*Setup!$B$22</f>
        <v>0</v>
      </c>
      <c r="P1154" s="0" t="n">
        <f aca="false">SUMPRODUCT('5N inverse'!$A$14:$Y$14,'5N mesh'!$B$37:$Z$37,$E1153:$AC1153)+'5N inverse'!$A$14*$C1154/Setup!$B$17+INDEX('5N inverse'!$A$14:$Y$14,1,'5N mesh'!$B$7+1)*Setup!$B$22</f>
        <v>0</v>
      </c>
      <c r="Q1154" s="0" t="n">
        <f aca="false">SUMPRODUCT('5N inverse'!$A$15:$Y$15,'5N mesh'!$B$37:$Z$37,$E1153:$AC1153)+'5N inverse'!$A$15*$C1154/Setup!$B$17+INDEX('5N inverse'!$A$15:$Y$15,1,'5N mesh'!$B$7+1)*Setup!$B$22</f>
        <v>0</v>
      </c>
      <c r="R1154" s="0" t="n">
        <f aca="false">SUMPRODUCT('5N inverse'!$A$16:$Y$16,'5N mesh'!$B$37:$Z$37,$E1153:$AC1153)+'5N inverse'!$A$16*$C1154/Setup!$B$17+INDEX('5N inverse'!$A$16:$Y$16,1,'5N mesh'!$B$7+1)*Setup!$B$22</f>
        <v>0</v>
      </c>
      <c r="S1154" s="0" t="n">
        <f aca="false">SUMPRODUCT('5N inverse'!$A$17:$Y$17,'5N mesh'!$B$37:$Z$37,$E1153:$AC1153)+'5N inverse'!$A$17*$C1154/Setup!$B$17+INDEX('5N inverse'!$A$17:$Y$17,1,'5N mesh'!$B$7+1)*Setup!$B$22</f>
        <v>0</v>
      </c>
      <c r="T1154" s="0" t="n">
        <f aca="false">SUMPRODUCT('5N inverse'!$A$18:$Y$18,'5N mesh'!$B$37:$Z$37,$E1153:$AC1153)+'5N inverse'!$A$18*$C1154/Setup!$B$17+INDEX('5N inverse'!$A$18:$Y$18,1,'5N mesh'!$B$7+1)*Setup!$B$22</f>
        <v>0</v>
      </c>
      <c r="U1154" s="0" t="n">
        <f aca="false">SUMPRODUCT('5N inverse'!$A$19:$Y$19,'5N mesh'!$B$37:$Z$37,$E1153:$AC1153)+'5N inverse'!$A$19*$C1154/Setup!$B$17+INDEX('5N inverse'!$A$19:$Y$19,1,'5N mesh'!$B$7+1)*Setup!$B$22</f>
        <v>0</v>
      </c>
      <c r="V1154" s="0" t="n">
        <f aca="false">SUMPRODUCT('5N inverse'!$A$20:$Y$20,'5N mesh'!$B$37:$Z$37,$E1153:$AC1153)+'5N inverse'!$A$20*$C1154/Setup!$B$17+INDEX('5N inverse'!$A$20:$Y$20,1,'5N mesh'!$B$7+1)*Setup!$B$22</f>
        <v>0</v>
      </c>
      <c r="W1154" s="0" t="n">
        <f aca="false">SUMPRODUCT('5N inverse'!$A$21:$Y$21,'5N mesh'!$B$37:$Z$37,$E1153:$AC1153)+'5N inverse'!$A$21*$C1154/Setup!$B$17+INDEX('5N inverse'!$A$21:$Y$21,1,'5N mesh'!$B$7+1)*Setup!$B$22</f>
        <v>0</v>
      </c>
      <c r="X1154" s="0" t="n">
        <f aca="false">SUMPRODUCT('5N inverse'!$A$22:$Y$22,'5N mesh'!$B$37:$Z$37,$E1153:$AC1153)+'5N inverse'!$A$22*$C1154/Setup!$B$17+INDEX('5N inverse'!$A$22:$Y$22,1,'5N mesh'!$B$7+1)*Setup!$B$22</f>
        <v>0</v>
      </c>
      <c r="Y1154" s="0" t="n">
        <f aca="false">SUMPRODUCT('5N inverse'!$A$23:$Y$23,'5N mesh'!$B$37:$Z$37,$E1153:$AC1153)+'5N inverse'!$A$23*$C1154/Setup!$B$17+INDEX('5N inverse'!$A$23:$Y$23,1,'5N mesh'!$B$7+1)*Setup!$B$22</f>
        <v>0</v>
      </c>
      <c r="Z1154" s="0" t="n">
        <f aca="false">SUMPRODUCT('5N inverse'!$A$24:$Y$24,'5N mesh'!$B$37:$Z$37,$E1153:$AC1153)+'5N inverse'!$A$24*$C1154/Setup!$B$17+INDEX('5N inverse'!$A$24:$Y$24,1,'5N mesh'!$B$7+1)*Setup!$B$22</f>
        <v>0</v>
      </c>
      <c r="AA1154" s="0" t="n">
        <f aca="false">SUMPRODUCT('5N inverse'!$A$25:$Y$25,'5N mesh'!$B$37:$Z$37,$E1153:$AC1153)+'5N inverse'!$A$25*$C1154/Setup!$B$17+INDEX('5N inverse'!$A$25:$Y$25,1,'5N mesh'!$B$7+1)*Setup!$B$22</f>
        <v>0</v>
      </c>
      <c r="AB1154" s="0" t="n">
        <f aca="false">SUMPRODUCT('5N inverse'!$A$26:$Y$26,'5N mesh'!$B$37:$Z$37,$E1153:$AC1153)+'5N inverse'!$A$26*$C1154/Setup!$B$17+INDEX('5N inverse'!$A$26:$Y$26,1,'5N mesh'!$B$7+1)*Setup!$B$22</f>
        <v>0</v>
      </c>
      <c r="AC1154" s="0" t="n">
        <f aca="false">SUMPRODUCT('5N inverse'!$A$27:$Y$27,'5N mesh'!$B$37:$Z$37,$E1153:$AC1153)+'5N inverse'!$A$27*$C1154/Setup!$B$17+INDEX('5N inverse'!$A$27:$Y$27,1,'5N mesh'!$B$7+1)*Setup!$B$22</f>
        <v>0</v>
      </c>
    </row>
    <row r="1155" customFormat="false" ht="15" hidden="false" customHeight="false" outlineLevel="0" collapsed="false">
      <c r="A1155" s="0" t="n">
        <v>1150</v>
      </c>
      <c r="B1155" s="0" t="n">
        <f aca="false">A1155*Setup!$B$11/3600</f>
        <v>95.8333333333333</v>
      </c>
      <c r="C1155" s="0" t="n">
        <f aca="false">Setup!$B$7+Setup!$B$8*COS(2*PI()*(B1155-Setup!$B$9)/24)</f>
        <v>22.1530055470599</v>
      </c>
      <c r="D1155" s="0" t="n">
        <f aca="false">(C1155-E1155)/Setup!$B$17</f>
        <v>-20.2574391503937</v>
      </c>
      <c r="E1155" s="0" t="n">
        <f aca="false">SUMPRODUCT('5N inverse'!$A$3:$Y$3,'5N mesh'!$B$37:$Z$37,$E1154:$AC1154)+'5N inverse'!$A$3*$C1155/Setup!$B$17+INDEX('5N inverse'!$A$3:$Y$3,1,'5N mesh'!$B$7+1)*Setup!$B$22</f>
        <v>24.7864726366111</v>
      </c>
      <c r="F1155" s="0" t="n">
        <f aca="false">SUMPRODUCT('5N inverse'!$A$4:$Y$4,'5N mesh'!$B$37:$Z$37,$E1154:$AC1154)+'5N inverse'!$A$4*$C1155/Setup!$B$17+INDEX('5N inverse'!$A$4:$Y$4,1,'5N mesh'!$B$7+1)*Setup!$B$22</f>
        <v>23.1699500476037</v>
      </c>
      <c r="G1155" s="0" t="n">
        <f aca="false">SUMPRODUCT('5N inverse'!$A$5:$Y$5,'5N mesh'!$B$37:$Z$37,$E1154:$AC1154)+'5N inverse'!$A$5*$C1155/Setup!$B$17+INDEX('5N inverse'!$A$5:$Y$5,1,'5N mesh'!$B$7+1)*Setup!$B$22</f>
        <v>19.9369048695889</v>
      </c>
      <c r="H1155" s="0" t="n">
        <f aca="false">SUMPRODUCT('5N inverse'!$A$6:$Y$6,'5N mesh'!$B$37:$Z$37,$E1154:$AC1154)+'5N inverse'!$A$6*$C1155/Setup!$B$17+INDEX('5N inverse'!$A$6:$Y$6,1,'5N mesh'!$B$7+1)*Setup!$B$22</f>
        <v>16.7038596915741</v>
      </c>
      <c r="I1155" s="0" t="n">
        <f aca="false">SUMPRODUCT('5N inverse'!$A$7:$Y$7,'5N mesh'!$B$37:$Z$37,$E1154:$AC1154)+'5N inverse'!$A$7*$C1155/Setup!$B$17+INDEX('5N inverse'!$A$7:$Y$7,1,'5N mesh'!$B$7+1)*Setup!$B$22</f>
        <v>15.0873371025667</v>
      </c>
      <c r="J1155" s="0" t="n">
        <f aca="false">SUMPRODUCT('5N inverse'!$A$8:$Y$8,'5N mesh'!$B$37:$Z$37,$E1154:$AC1154)+'5N inverse'!$A$8*$C1155/Setup!$B$17+INDEX('5N inverse'!$A$8:$Y$8,1,'5N mesh'!$B$7+1)*Setup!$B$22</f>
        <v>0</v>
      </c>
      <c r="K1155" s="0" t="n">
        <f aca="false">SUMPRODUCT('5N inverse'!$A$9:$Y$9,'5N mesh'!$B$37:$Z$37,$E1154:$AC1154)+'5N inverse'!$A$9*$C1155/Setup!$B$17+INDEX('5N inverse'!$A$9:$Y$9,1,'5N mesh'!$B$7+1)*Setup!$B$22</f>
        <v>0</v>
      </c>
      <c r="L1155" s="0" t="n">
        <f aca="false">SUMPRODUCT('5N inverse'!$A$10:$Y$10,'5N mesh'!$B$37:$Z$37,$E1154:$AC1154)+'5N inverse'!$A$10*$C1155/Setup!$B$17+INDEX('5N inverse'!$A$10:$Y$10,1,'5N mesh'!$B$7+1)*Setup!$B$22</f>
        <v>0</v>
      </c>
      <c r="M1155" s="0" t="n">
        <f aca="false">SUMPRODUCT('5N inverse'!$A$11:$Y$11,'5N mesh'!$B$37:$Z$37,$E1154:$AC1154)+'5N inverse'!$A$11*$C1155/Setup!$B$17+INDEX('5N inverse'!$A$11:$Y$11,1,'5N mesh'!$B$7+1)*Setup!$B$22</f>
        <v>0</v>
      </c>
      <c r="N1155" s="0" t="n">
        <f aca="false">SUMPRODUCT('5N inverse'!$A$12:$Y$12,'5N mesh'!$B$37:$Z$37,$E1154:$AC1154)+'5N inverse'!$A$12*$C1155/Setup!$B$17+INDEX('5N inverse'!$A$12:$Y$12,1,'5N mesh'!$B$7+1)*Setup!$B$22</f>
        <v>0</v>
      </c>
      <c r="O1155" s="0" t="n">
        <f aca="false">SUMPRODUCT('5N inverse'!$A$13:$Y$13,'5N mesh'!$B$37:$Z$37,$E1154:$AC1154)+'5N inverse'!$A$13*$C1155/Setup!$B$17+INDEX('5N inverse'!$A$13:$Y$13,1,'5N mesh'!$B$7+1)*Setup!$B$22</f>
        <v>0</v>
      </c>
      <c r="P1155" s="0" t="n">
        <f aca="false">SUMPRODUCT('5N inverse'!$A$14:$Y$14,'5N mesh'!$B$37:$Z$37,$E1154:$AC1154)+'5N inverse'!$A$14*$C1155/Setup!$B$17+INDEX('5N inverse'!$A$14:$Y$14,1,'5N mesh'!$B$7+1)*Setup!$B$22</f>
        <v>0</v>
      </c>
      <c r="Q1155" s="0" t="n">
        <f aca="false">SUMPRODUCT('5N inverse'!$A$15:$Y$15,'5N mesh'!$B$37:$Z$37,$E1154:$AC1154)+'5N inverse'!$A$15*$C1155/Setup!$B$17+INDEX('5N inverse'!$A$15:$Y$15,1,'5N mesh'!$B$7+1)*Setup!$B$22</f>
        <v>0</v>
      </c>
      <c r="R1155" s="0" t="n">
        <f aca="false">SUMPRODUCT('5N inverse'!$A$16:$Y$16,'5N mesh'!$B$37:$Z$37,$E1154:$AC1154)+'5N inverse'!$A$16*$C1155/Setup!$B$17+INDEX('5N inverse'!$A$16:$Y$16,1,'5N mesh'!$B$7+1)*Setup!$B$22</f>
        <v>0</v>
      </c>
      <c r="S1155" s="0" t="n">
        <f aca="false">SUMPRODUCT('5N inverse'!$A$17:$Y$17,'5N mesh'!$B$37:$Z$37,$E1154:$AC1154)+'5N inverse'!$A$17*$C1155/Setup!$B$17+INDEX('5N inverse'!$A$17:$Y$17,1,'5N mesh'!$B$7+1)*Setup!$B$22</f>
        <v>0</v>
      </c>
      <c r="T1155" s="0" t="n">
        <f aca="false">SUMPRODUCT('5N inverse'!$A$18:$Y$18,'5N mesh'!$B$37:$Z$37,$E1154:$AC1154)+'5N inverse'!$A$18*$C1155/Setup!$B$17+INDEX('5N inverse'!$A$18:$Y$18,1,'5N mesh'!$B$7+1)*Setup!$B$22</f>
        <v>0</v>
      </c>
      <c r="U1155" s="0" t="n">
        <f aca="false">SUMPRODUCT('5N inverse'!$A$19:$Y$19,'5N mesh'!$B$37:$Z$37,$E1154:$AC1154)+'5N inverse'!$A$19*$C1155/Setup!$B$17+INDEX('5N inverse'!$A$19:$Y$19,1,'5N mesh'!$B$7+1)*Setup!$B$22</f>
        <v>0</v>
      </c>
      <c r="V1155" s="0" t="n">
        <f aca="false">SUMPRODUCT('5N inverse'!$A$20:$Y$20,'5N mesh'!$B$37:$Z$37,$E1154:$AC1154)+'5N inverse'!$A$20*$C1155/Setup!$B$17+INDEX('5N inverse'!$A$20:$Y$20,1,'5N mesh'!$B$7+1)*Setup!$B$22</f>
        <v>0</v>
      </c>
      <c r="W1155" s="0" t="n">
        <f aca="false">SUMPRODUCT('5N inverse'!$A$21:$Y$21,'5N mesh'!$B$37:$Z$37,$E1154:$AC1154)+'5N inverse'!$A$21*$C1155/Setup!$B$17+INDEX('5N inverse'!$A$21:$Y$21,1,'5N mesh'!$B$7+1)*Setup!$B$22</f>
        <v>0</v>
      </c>
      <c r="X1155" s="0" t="n">
        <f aca="false">SUMPRODUCT('5N inverse'!$A$22:$Y$22,'5N mesh'!$B$37:$Z$37,$E1154:$AC1154)+'5N inverse'!$A$22*$C1155/Setup!$B$17+INDEX('5N inverse'!$A$22:$Y$22,1,'5N mesh'!$B$7+1)*Setup!$B$22</f>
        <v>0</v>
      </c>
      <c r="Y1155" s="0" t="n">
        <f aca="false">SUMPRODUCT('5N inverse'!$A$23:$Y$23,'5N mesh'!$B$37:$Z$37,$E1154:$AC1154)+'5N inverse'!$A$23*$C1155/Setup!$B$17+INDEX('5N inverse'!$A$23:$Y$23,1,'5N mesh'!$B$7+1)*Setup!$B$22</f>
        <v>0</v>
      </c>
      <c r="Z1155" s="0" t="n">
        <f aca="false">SUMPRODUCT('5N inverse'!$A$24:$Y$24,'5N mesh'!$B$37:$Z$37,$E1154:$AC1154)+'5N inverse'!$A$24*$C1155/Setup!$B$17+INDEX('5N inverse'!$A$24:$Y$24,1,'5N mesh'!$B$7+1)*Setup!$B$22</f>
        <v>0</v>
      </c>
      <c r="AA1155" s="0" t="n">
        <f aca="false">SUMPRODUCT('5N inverse'!$A$25:$Y$25,'5N mesh'!$B$37:$Z$37,$E1154:$AC1154)+'5N inverse'!$A$25*$C1155/Setup!$B$17+INDEX('5N inverse'!$A$25:$Y$25,1,'5N mesh'!$B$7+1)*Setup!$B$22</f>
        <v>0</v>
      </c>
      <c r="AB1155" s="0" t="n">
        <f aca="false">SUMPRODUCT('5N inverse'!$A$26:$Y$26,'5N mesh'!$B$37:$Z$37,$E1154:$AC1154)+'5N inverse'!$A$26*$C1155/Setup!$B$17+INDEX('5N inverse'!$A$26:$Y$26,1,'5N mesh'!$B$7+1)*Setup!$B$22</f>
        <v>0</v>
      </c>
      <c r="AC1155" s="0" t="n">
        <f aca="false">SUMPRODUCT('5N inverse'!$A$27:$Y$27,'5N mesh'!$B$37:$Z$37,$E1154:$AC1154)+'5N inverse'!$A$27*$C1155/Setup!$B$17+INDEX('5N inverse'!$A$27:$Y$27,1,'5N mesh'!$B$7+1)*Setup!$B$22</f>
        <v>0</v>
      </c>
    </row>
    <row r="1156" customFormat="false" ht="15" hidden="false" customHeight="false" outlineLevel="0" collapsed="false">
      <c r="A1156" s="0" t="n">
        <v>1151</v>
      </c>
      <c r="B1156" s="0" t="n">
        <f aca="false">A1156*Setup!$B$11/3600</f>
        <v>95.9166666666667</v>
      </c>
      <c r="C1156" s="0" t="n">
        <f aca="false">Setup!$B$7+Setup!$B$8*COS(2*PI()*(B1156-Setup!$B$9)/24)</f>
        <v>22.0760449243224</v>
      </c>
      <c r="D1156" s="0" t="n">
        <f aca="false">(C1156-E1156)/Setup!$B$17</f>
        <v>-20.5528986139253</v>
      </c>
      <c r="E1156" s="0" t="n">
        <f aca="false">SUMPRODUCT('5N inverse'!$A$3:$Y$3,'5N mesh'!$B$37:$Z$37,$E1155:$AC1155)+'5N inverse'!$A$3*$C1156/Setup!$B$17+INDEX('5N inverse'!$A$3:$Y$3,1,'5N mesh'!$B$7+1)*Setup!$B$22</f>
        <v>24.7479217441327</v>
      </c>
      <c r="F1156" s="0" t="n">
        <f aca="false">SUMPRODUCT('5N inverse'!$A$4:$Y$4,'5N mesh'!$B$37:$Z$37,$E1155:$AC1155)+'5N inverse'!$A$4*$C1156/Setup!$B$17+INDEX('5N inverse'!$A$4:$Y$4,1,'5N mesh'!$B$7+1)*Setup!$B$22</f>
        <v>23.1377935071829</v>
      </c>
      <c r="G1156" s="0" t="n">
        <f aca="false">SUMPRODUCT('5N inverse'!$A$5:$Y$5,'5N mesh'!$B$37:$Z$37,$E1155:$AC1155)+'5N inverse'!$A$5*$C1156/Setup!$B$17+INDEX('5N inverse'!$A$5:$Y$5,1,'5N mesh'!$B$7+1)*Setup!$B$22</f>
        <v>19.9175370332831</v>
      </c>
      <c r="H1156" s="0" t="n">
        <f aca="false">SUMPRODUCT('5N inverse'!$A$6:$Y$6,'5N mesh'!$B$37:$Z$37,$E1155:$AC1155)+'5N inverse'!$A$6*$C1156/Setup!$B$17+INDEX('5N inverse'!$A$6:$Y$6,1,'5N mesh'!$B$7+1)*Setup!$B$22</f>
        <v>16.6972805593834</v>
      </c>
      <c r="I1156" s="0" t="n">
        <f aca="false">SUMPRODUCT('5N inverse'!$A$7:$Y$7,'5N mesh'!$B$37:$Z$37,$E1155:$AC1155)+'5N inverse'!$A$7*$C1156/Setup!$B$17+INDEX('5N inverse'!$A$7:$Y$7,1,'5N mesh'!$B$7+1)*Setup!$B$22</f>
        <v>15.0871523224335</v>
      </c>
      <c r="J1156" s="0" t="n">
        <f aca="false">SUMPRODUCT('5N inverse'!$A$8:$Y$8,'5N mesh'!$B$37:$Z$37,$E1155:$AC1155)+'5N inverse'!$A$8*$C1156/Setup!$B$17+INDEX('5N inverse'!$A$8:$Y$8,1,'5N mesh'!$B$7+1)*Setup!$B$22</f>
        <v>0</v>
      </c>
      <c r="K1156" s="0" t="n">
        <f aca="false">SUMPRODUCT('5N inverse'!$A$9:$Y$9,'5N mesh'!$B$37:$Z$37,$E1155:$AC1155)+'5N inverse'!$A$9*$C1156/Setup!$B$17+INDEX('5N inverse'!$A$9:$Y$9,1,'5N mesh'!$B$7+1)*Setup!$B$22</f>
        <v>0</v>
      </c>
      <c r="L1156" s="0" t="n">
        <f aca="false">SUMPRODUCT('5N inverse'!$A$10:$Y$10,'5N mesh'!$B$37:$Z$37,$E1155:$AC1155)+'5N inverse'!$A$10*$C1156/Setup!$B$17+INDEX('5N inverse'!$A$10:$Y$10,1,'5N mesh'!$B$7+1)*Setup!$B$22</f>
        <v>0</v>
      </c>
      <c r="M1156" s="0" t="n">
        <f aca="false">SUMPRODUCT('5N inverse'!$A$11:$Y$11,'5N mesh'!$B$37:$Z$37,$E1155:$AC1155)+'5N inverse'!$A$11*$C1156/Setup!$B$17+INDEX('5N inverse'!$A$11:$Y$11,1,'5N mesh'!$B$7+1)*Setup!$B$22</f>
        <v>0</v>
      </c>
      <c r="N1156" s="0" t="n">
        <f aca="false">SUMPRODUCT('5N inverse'!$A$12:$Y$12,'5N mesh'!$B$37:$Z$37,$E1155:$AC1155)+'5N inverse'!$A$12*$C1156/Setup!$B$17+INDEX('5N inverse'!$A$12:$Y$12,1,'5N mesh'!$B$7+1)*Setup!$B$22</f>
        <v>0</v>
      </c>
      <c r="O1156" s="0" t="n">
        <f aca="false">SUMPRODUCT('5N inverse'!$A$13:$Y$13,'5N mesh'!$B$37:$Z$37,$E1155:$AC1155)+'5N inverse'!$A$13*$C1156/Setup!$B$17+INDEX('5N inverse'!$A$13:$Y$13,1,'5N mesh'!$B$7+1)*Setup!$B$22</f>
        <v>0</v>
      </c>
      <c r="P1156" s="0" t="n">
        <f aca="false">SUMPRODUCT('5N inverse'!$A$14:$Y$14,'5N mesh'!$B$37:$Z$37,$E1155:$AC1155)+'5N inverse'!$A$14*$C1156/Setup!$B$17+INDEX('5N inverse'!$A$14:$Y$14,1,'5N mesh'!$B$7+1)*Setup!$B$22</f>
        <v>0</v>
      </c>
      <c r="Q1156" s="0" t="n">
        <f aca="false">SUMPRODUCT('5N inverse'!$A$15:$Y$15,'5N mesh'!$B$37:$Z$37,$E1155:$AC1155)+'5N inverse'!$A$15*$C1156/Setup!$B$17+INDEX('5N inverse'!$A$15:$Y$15,1,'5N mesh'!$B$7+1)*Setup!$B$22</f>
        <v>0</v>
      </c>
      <c r="R1156" s="0" t="n">
        <f aca="false">SUMPRODUCT('5N inverse'!$A$16:$Y$16,'5N mesh'!$B$37:$Z$37,$E1155:$AC1155)+'5N inverse'!$A$16*$C1156/Setup!$B$17+INDEX('5N inverse'!$A$16:$Y$16,1,'5N mesh'!$B$7+1)*Setup!$B$22</f>
        <v>0</v>
      </c>
      <c r="S1156" s="0" t="n">
        <f aca="false">SUMPRODUCT('5N inverse'!$A$17:$Y$17,'5N mesh'!$B$37:$Z$37,$E1155:$AC1155)+'5N inverse'!$A$17*$C1156/Setup!$B$17+INDEX('5N inverse'!$A$17:$Y$17,1,'5N mesh'!$B$7+1)*Setup!$B$22</f>
        <v>0</v>
      </c>
      <c r="T1156" s="0" t="n">
        <f aca="false">SUMPRODUCT('5N inverse'!$A$18:$Y$18,'5N mesh'!$B$37:$Z$37,$E1155:$AC1155)+'5N inverse'!$A$18*$C1156/Setup!$B$17+INDEX('5N inverse'!$A$18:$Y$18,1,'5N mesh'!$B$7+1)*Setup!$B$22</f>
        <v>0</v>
      </c>
      <c r="U1156" s="0" t="n">
        <f aca="false">SUMPRODUCT('5N inverse'!$A$19:$Y$19,'5N mesh'!$B$37:$Z$37,$E1155:$AC1155)+'5N inverse'!$A$19*$C1156/Setup!$B$17+INDEX('5N inverse'!$A$19:$Y$19,1,'5N mesh'!$B$7+1)*Setup!$B$22</f>
        <v>0</v>
      </c>
      <c r="V1156" s="0" t="n">
        <f aca="false">SUMPRODUCT('5N inverse'!$A$20:$Y$20,'5N mesh'!$B$37:$Z$37,$E1155:$AC1155)+'5N inverse'!$A$20*$C1156/Setup!$B$17+INDEX('5N inverse'!$A$20:$Y$20,1,'5N mesh'!$B$7+1)*Setup!$B$22</f>
        <v>0</v>
      </c>
      <c r="W1156" s="0" t="n">
        <f aca="false">SUMPRODUCT('5N inverse'!$A$21:$Y$21,'5N mesh'!$B$37:$Z$37,$E1155:$AC1155)+'5N inverse'!$A$21*$C1156/Setup!$B$17+INDEX('5N inverse'!$A$21:$Y$21,1,'5N mesh'!$B$7+1)*Setup!$B$22</f>
        <v>0</v>
      </c>
      <c r="X1156" s="0" t="n">
        <f aca="false">SUMPRODUCT('5N inverse'!$A$22:$Y$22,'5N mesh'!$B$37:$Z$37,$E1155:$AC1155)+'5N inverse'!$A$22*$C1156/Setup!$B$17+INDEX('5N inverse'!$A$22:$Y$22,1,'5N mesh'!$B$7+1)*Setup!$B$22</f>
        <v>0</v>
      </c>
      <c r="Y1156" s="0" t="n">
        <f aca="false">SUMPRODUCT('5N inverse'!$A$23:$Y$23,'5N mesh'!$B$37:$Z$37,$E1155:$AC1155)+'5N inverse'!$A$23*$C1156/Setup!$B$17+INDEX('5N inverse'!$A$23:$Y$23,1,'5N mesh'!$B$7+1)*Setup!$B$22</f>
        <v>0</v>
      </c>
      <c r="Z1156" s="0" t="n">
        <f aca="false">SUMPRODUCT('5N inverse'!$A$24:$Y$24,'5N mesh'!$B$37:$Z$37,$E1155:$AC1155)+'5N inverse'!$A$24*$C1156/Setup!$B$17+INDEX('5N inverse'!$A$24:$Y$24,1,'5N mesh'!$B$7+1)*Setup!$B$22</f>
        <v>0</v>
      </c>
      <c r="AA1156" s="0" t="n">
        <f aca="false">SUMPRODUCT('5N inverse'!$A$25:$Y$25,'5N mesh'!$B$37:$Z$37,$E1155:$AC1155)+'5N inverse'!$A$25*$C1156/Setup!$B$17+INDEX('5N inverse'!$A$25:$Y$25,1,'5N mesh'!$B$7+1)*Setup!$B$22</f>
        <v>0</v>
      </c>
      <c r="AB1156" s="0" t="n">
        <f aca="false">SUMPRODUCT('5N inverse'!$A$26:$Y$26,'5N mesh'!$B$37:$Z$37,$E1155:$AC1155)+'5N inverse'!$A$26*$C1156/Setup!$B$17+INDEX('5N inverse'!$A$26:$Y$26,1,'5N mesh'!$B$7+1)*Setup!$B$22</f>
        <v>0</v>
      </c>
      <c r="AC1156" s="0" t="n">
        <f aca="false">SUMPRODUCT('5N inverse'!$A$27:$Y$27,'5N mesh'!$B$37:$Z$37,$E1155:$AC1155)+'5N inverse'!$A$27*$C1156/Setup!$B$17+INDEX('5N inverse'!$A$27:$Y$27,1,'5N mesh'!$B$7+1)*Setup!$B$22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2"/>
    <col collapsed="false" customWidth="true" hidden="false" outlineLevel="0" max="4" min="3" style="0" width="10"/>
    <col collapsed="false" customWidth="true" hidden="false" outlineLevel="0" max="6" min="5" style="0" width="7"/>
    <col collapsed="false" customWidth="true" hidden="false" outlineLevel="0" max="7" min="7" style="0" width="20"/>
    <col collapsed="false" customWidth="true" hidden="false" outlineLevel="0" max="8" min="8" style="0" width="8"/>
    <col collapsed="false" customWidth="true" hidden="false" outlineLevel="0" max="9" min="9" style="0" width="20"/>
    <col collapsed="false" customWidth="true" hidden="false" outlineLevel="0" max="10" min="10" style="0" width="8"/>
    <col collapsed="false" customWidth="true" hidden="false" outlineLevel="0" max="11" min="11" style="0" width="20"/>
    <col collapsed="false" customWidth="true" hidden="false" outlineLevel="0" max="12" min="12" style="0" width="8"/>
    <col collapsed="false" customWidth="true" hidden="false" outlineLevel="0" max="13" min="13" style="0" width="20"/>
    <col collapsed="false" customWidth="true" hidden="false" outlineLevel="0" max="14" min="14" style="0" width="8"/>
    <col collapsed="false" customWidth="true" hidden="false" outlineLevel="0" max="15" min="15" style="0" width="20"/>
    <col collapsed="false" customWidth="true" hidden="false" outlineLevel="0" max="16" min="16" style="0" width="8"/>
    <col collapsed="false" customWidth="true" hidden="false" outlineLevel="0" max="17" min="17" style="0" width="20"/>
    <col collapsed="false" customWidth="true" hidden="false" outlineLevel="0" max="18" min="18" style="0" width="8"/>
    <col collapsed="false" customWidth="true" hidden="false" outlineLevel="0" max="19" min="19" style="0" width="20"/>
    <col collapsed="false" customWidth="true" hidden="false" outlineLevel="0" max="20" min="20" style="0" width="8"/>
    <col collapsed="false" customWidth="true" hidden="false" outlineLevel="0" max="21" min="21" style="0" width="20"/>
    <col collapsed="false" customWidth="true" hidden="false" outlineLevel="0" max="22" min="22" style="0" width="8"/>
  </cols>
  <sheetData>
    <row r="1" customFormat="false" ht="17.35" hidden="false" customHeight="false" outlineLevel="0" collapsed="false">
      <c r="A1" s="1" t="s">
        <v>203</v>
      </c>
    </row>
    <row r="2" customFormat="false" ht="15" hidden="false" customHeight="false" outlineLevel="0" collapsed="false">
      <c r="A2" s="8" t="s">
        <v>204</v>
      </c>
    </row>
    <row r="4" customFormat="false" ht="30" hidden="false" customHeight="true" outlineLevel="0" collapsed="false">
      <c r="A4" s="12" t="s">
        <v>205</v>
      </c>
      <c r="B4" s="12" t="s">
        <v>34</v>
      </c>
      <c r="C4" s="12" t="s">
        <v>206</v>
      </c>
      <c r="D4" s="12" t="s">
        <v>35</v>
      </c>
      <c r="E4" s="12" t="s">
        <v>36</v>
      </c>
      <c r="F4" s="12" t="s">
        <v>207</v>
      </c>
      <c r="G4" s="12" t="s">
        <v>105</v>
      </c>
      <c r="H4" s="12" t="s">
        <v>208</v>
      </c>
      <c r="I4" s="12" t="s">
        <v>106</v>
      </c>
      <c r="J4" s="12" t="s">
        <v>208</v>
      </c>
      <c r="K4" s="12" t="s">
        <v>107</v>
      </c>
      <c r="L4" s="12" t="s">
        <v>208</v>
      </c>
      <c r="M4" s="12" t="s">
        <v>108</v>
      </c>
      <c r="N4" s="12" t="s">
        <v>208</v>
      </c>
      <c r="O4" s="12" t="s">
        <v>109</v>
      </c>
      <c r="P4" s="12" t="s">
        <v>208</v>
      </c>
      <c r="Q4" s="12" t="s">
        <v>110</v>
      </c>
      <c r="R4" s="12" t="s">
        <v>208</v>
      </c>
      <c r="S4" s="12" t="s">
        <v>111</v>
      </c>
      <c r="T4" s="12" t="s">
        <v>208</v>
      </c>
      <c r="U4" s="12" t="s">
        <v>112</v>
      </c>
      <c r="V4" s="12" t="s">
        <v>208</v>
      </c>
    </row>
    <row r="5" customFormat="false" ht="15" hidden="false" customHeight="false" outlineLevel="0" collapsed="false">
      <c r="A5" s="7" t="s">
        <v>209</v>
      </c>
      <c r="B5" s="7" t="s">
        <v>210</v>
      </c>
      <c r="C5" s="7" t="s">
        <v>211</v>
      </c>
      <c r="D5" s="7" t="s">
        <v>212</v>
      </c>
      <c r="E5" s="7" t="n">
        <v>0.13</v>
      </c>
      <c r="F5" s="7" t="s">
        <v>213</v>
      </c>
      <c r="G5" s="7" t="s">
        <v>214</v>
      </c>
      <c r="H5" s="7" t="n">
        <v>13</v>
      </c>
      <c r="I5" s="7" t="s">
        <v>215</v>
      </c>
      <c r="J5" s="7" t="n">
        <v>100</v>
      </c>
      <c r="K5" s="7" t="s">
        <v>216</v>
      </c>
      <c r="L5" s="7" t="n">
        <v>150</v>
      </c>
      <c r="M5" s="7" t="s">
        <v>217</v>
      </c>
      <c r="N5" s="7" t="n">
        <v>102</v>
      </c>
    </row>
    <row r="6" customFormat="false" ht="15" hidden="false" customHeight="false" outlineLevel="0" collapsed="false">
      <c r="A6" s="7" t="s">
        <v>18</v>
      </c>
      <c r="B6" s="7" t="s">
        <v>218</v>
      </c>
      <c r="C6" s="7" t="s">
        <v>211</v>
      </c>
      <c r="D6" s="7" t="s">
        <v>212</v>
      </c>
      <c r="E6" s="7" t="n">
        <v>0.13</v>
      </c>
      <c r="F6" s="7" t="s">
        <v>213</v>
      </c>
      <c r="G6" s="7" t="s">
        <v>219</v>
      </c>
      <c r="H6" s="7" t="n">
        <v>12.5</v>
      </c>
      <c r="I6" s="7" t="s">
        <v>220</v>
      </c>
      <c r="J6" s="7" t="n">
        <v>0.1</v>
      </c>
      <c r="K6" s="7" t="s">
        <v>215</v>
      </c>
      <c r="L6" s="7" t="n">
        <v>100</v>
      </c>
      <c r="M6" s="7" t="s">
        <v>216</v>
      </c>
      <c r="N6" s="7" t="n">
        <v>150</v>
      </c>
      <c r="O6" s="7" t="s">
        <v>217</v>
      </c>
      <c r="P6" s="7" t="n">
        <v>102</v>
      </c>
    </row>
    <row r="7" customFormat="false" ht="15" hidden="false" customHeight="false" outlineLevel="0" collapsed="false">
      <c r="A7" s="7" t="s">
        <v>221</v>
      </c>
      <c r="B7" s="7" t="s">
        <v>222</v>
      </c>
      <c r="C7" s="7" t="s">
        <v>211</v>
      </c>
      <c r="D7" s="7" t="s">
        <v>212</v>
      </c>
      <c r="E7" s="7" t="n">
        <v>0.13</v>
      </c>
      <c r="F7" s="7" t="s">
        <v>213</v>
      </c>
      <c r="G7" s="7" t="s">
        <v>214</v>
      </c>
      <c r="H7" s="7" t="n">
        <v>13</v>
      </c>
      <c r="I7" s="7" t="s">
        <v>223</v>
      </c>
      <c r="J7" s="7" t="n">
        <v>100</v>
      </c>
      <c r="K7" s="7" t="s">
        <v>216</v>
      </c>
      <c r="L7" s="7" t="n">
        <v>150</v>
      </c>
      <c r="M7" s="7" t="s">
        <v>217</v>
      </c>
      <c r="N7" s="7" t="n">
        <v>102</v>
      </c>
    </row>
    <row r="8" customFormat="false" ht="15" hidden="false" customHeight="false" outlineLevel="0" collapsed="false">
      <c r="A8" s="7" t="s">
        <v>224</v>
      </c>
      <c r="B8" s="7" t="s">
        <v>225</v>
      </c>
      <c r="C8" s="7" t="s">
        <v>211</v>
      </c>
      <c r="D8" s="7" t="s">
        <v>212</v>
      </c>
      <c r="E8" s="7" t="n">
        <v>0.13</v>
      </c>
      <c r="F8" s="7" t="s">
        <v>213</v>
      </c>
      <c r="G8" s="7" t="s">
        <v>219</v>
      </c>
      <c r="H8" s="7" t="n">
        <v>12.5</v>
      </c>
      <c r="I8" s="7" t="s">
        <v>220</v>
      </c>
      <c r="J8" s="7" t="n">
        <v>0.1</v>
      </c>
      <c r="K8" s="7" t="s">
        <v>223</v>
      </c>
      <c r="L8" s="7" t="n">
        <v>100</v>
      </c>
      <c r="M8" s="7" t="s">
        <v>216</v>
      </c>
      <c r="N8" s="7" t="n">
        <v>150</v>
      </c>
      <c r="O8" s="7" t="s">
        <v>217</v>
      </c>
      <c r="P8" s="7" t="n">
        <v>102</v>
      </c>
    </row>
    <row r="9" customFormat="false" ht="15" hidden="false" customHeight="false" outlineLevel="0" collapsed="false">
      <c r="A9" s="7" t="s">
        <v>226</v>
      </c>
      <c r="B9" s="7" t="s">
        <v>227</v>
      </c>
      <c r="C9" s="7" t="s">
        <v>211</v>
      </c>
      <c r="D9" s="7" t="s">
        <v>212</v>
      </c>
      <c r="E9" s="7" t="n">
        <v>0.13</v>
      </c>
      <c r="F9" s="7" t="s">
        <v>228</v>
      </c>
      <c r="G9" s="7" t="s">
        <v>219</v>
      </c>
      <c r="H9" s="7" t="n">
        <v>12.5</v>
      </c>
      <c r="I9" s="7" t="s">
        <v>229</v>
      </c>
      <c r="J9" s="7" t="n">
        <v>140</v>
      </c>
      <c r="K9" s="7" t="s">
        <v>230</v>
      </c>
      <c r="L9" s="7" t="n">
        <v>9</v>
      </c>
      <c r="M9" s="7" t="s">
        <v>220</v>
      </c>
      <c r="N9" s="7" t="n">
        <v>0.18</v>
      </c>
      <c r="O9" s="7" t="s">
        <v>217</v>
      </c>
      <c r="P9" s="7" t="n">
        <v>102</v>
      </c>
    </row>
    <row r="10" customFormat="false" ht="15" hidden="false" customHeight="false" outlineLevel="0" collapsed="false">
      <c r="A10" s="7" t="s">
        <v>231</v>
      </c>
      <c r="B10" s="7" t="s">
        <v>232</v>
      </c>
      <c r="C10" s="7" t="s">
        <v>211</v>
      </c>
      <c r="D10" s="7" t="s">
        <v>212</v>
      </c>
      <c r="E10" s="7" t="n">
        <v>0.13</v>
      </c>
      <c r="F10" s="7" t="s">
        <v>233</v>
      </c>
      <c r="G10" s="7" t="s">
        <v>219</v>
      </c>
      <c r="H10" s="7" t="n">
        <v>12.5</v>
      </c>
      <c r="I10" s="7" t="s">
        <v>229</v>
      </c>
      <c r="J10" s="7" t="n">
        <v>140</v>
      </c>
      <c r="K10" s="7" t="s">
        <v>234</v>
      </c>
      <c r="L10" s="7" t="n">
        <v>60</v>
      </c>
      <c r="M10" s="7" t="s">
        <v>235</v>
      </c>
      <c r="N10" s="7" t="n">
        <v>10</v>
      </c>
    </row>
    <row r="11" customFormat="false" ht="15" hidden="false" customHeight="false" outlineLevel="0" collapsed="false">
      <c r="A11" s="7" t="s">
        <v>236</v>
      </c>
      <c r="B11" s="7" t="s">
        <v>237</v>
      </c>
      <c r="C11" s="7" t="s">
        <v>211</v>
      </c>
      <c r="D11" s="7" t="s">
        <v>212</v>
      </c>
      <c r="E11" s="7" t="n">
        <v>0.13</v>
      </c>
      <c r="F11" s="7" t="s">
        <v>213</v>
      </c>
      <c r="G11" s="7" t="s">
        <v>219</v>
      </c>
      <c r="H11" s="7" t="n">
        <v>12.5</v>
      </c>
      <c r="I11" s="7" t="s">
        <v>220</v>
      </c>
      <c r="J11" s="7" t="n">
        <v>0.17</v>
      </c>
      <c r="K11" s="7" t="s">
        <v>230</v>
      </c>
      <c r="L11" s="7" t="n">
        <v>15</v>
      </c>
      <c r="M11" s="7" t="s">
        <v>238</v>
      </c>
      <c r="N11" s="7" t="n">
        <v>142</v>
      </c>
      <c r="O11" s="7" t="s">
        <v>230</v>
      </c>
      <c r="P11" s="7" t="n">
        <v>15</v>
      </c>
    </row>
    <row r="12" customFormat="false" ht="15" hidden="false" customHeight="false" outlineLevel="0" collapsed="false">
      <c r="A12" s="7" t="s">
        <v>239</v>
      </c>
      <c r="B12" s="7" t="s">
        <v>240</v>
      </c>
      <c r="C12" s="7" t="s">
        <v>211</v>
      </c>
      <c r="D12" s="7" t="s">
        <v>212</v>
      </c>
      <c r="E12" s="7" t="n">
        <v>0.13</v>
      </c>
      <c r="F12" s="7" t="s">
        <v>241</v>
      </c>
      <c r="G12" s="7" t="s">
        <v>242</v>
      </c>
      <c r="H12" s="7" t="n">
        <v>100</v>
      </c>
      <c r="I12" s="7" t="s">
        <v>234</v>
      </c>
      <c r="J12" s="7" t="n">
        <v>160</v>
      </c>
      <c r="K12" s="7" t="s">
        <v>235</v>
      </c>
      <c r="L12" s="7" t="n">
        <v>10</v>
      </c>
    </row>
    <row r="13" customFormat="false" ht="15" hidden="false" customHeight="false" outlineLevel="0" collapsed="false">
      <c r="A13" s="7" t="s">
        <v>243</v>
      </c>
      <c r="B13" s="7" t="s">
        <v>244</v>
      </c>
      <c r="C13" s="7" t="s">
        <v>211</v>
      </c>
      <c r="D13" s="7" t="s">
        <v>212</v>
      </c>
      <c r="E13" s="7" t="n">
        <v>0.13</v>
      </c>
      <c r="F13" s="7" t="s">
        <v>241</v>
      </c>
      <c r="G13" s="7" t="s">
        <v>219</v>
      </c>
      <c r="H13" s="7" t="n">
        <v>12.5</v>
      </c>
      <c r="I13" s="7" t="s">
        <v>220</v>
      </c>
      <c r="J13" s="7" t="n">
        <v>0.17</v>
      </c>
      <c r="K13" s="7" t="s">
        <v>242</v>
      </c>
      <c r="L13" s="7" t="n">
        <v>100</v>
      </c>
      <c r="M13" s="7" t="s">
        <v>216</v>
      </c>
      <c r="N13" s="7" t="n">
        <v>160</v>
      </c>
    </row>
    <row r="14" customFormat="false" ht="15" hidden="false" customHeight="false" outlineLevel="0" collapsed="false">
      <c r="A14" s="7" t="s">
        <v>245</v>
      </c>
      <c r="B14" s="7" t="s">
        <v>246</v>
      </c>
      <c r="C14" s="7" t="s">
        <v>211</v>
      </c>
      <c r="D14" s="7" t="s">
        <v>212</v>
      </c>
      <c r="E14" s="7" t="n">
        <v>0.13</v>
      </c>
      <c r="F14" s="7" t="s">
        <v>247</v>
      </c>
      <c r="G14" s="7" t="s">
        <v>219</v>
      </c>
      <c r="H14" s="7" t="n">
        <v>12.5</v>
      </c>
      <c r="I14" s="7" t="s">
        <v>220</v>
      </c>
      <c r="J14" s="7" t="n">
        <v>0.1</v>
      </c>
      <c r="K14" s="7" t="s">
        <v>248</v>
      </c>
      <c r="L14" s="7" t="n">
        <v>70</v>
      </c>
      <c r="M14" s="7" t="s">
        <v>249</v>
      </c>
      <c r="N14" s="7" t="n">
        <v>150</v>
      </c>
      <c r="O14" s="7" t="s">
        <v>248</v>
      </c>
      <c r="P14" s="7" t="n">
        <v>70</v>
      </c>
      <c r="Q14" s="7" t="s">
        <v>235</v>
      </c>
      <c r="R14" s="7" t="n">
        <v>10</v>
      </c>
    </row>
    <row r="15" customFormat="false" ht="15" hidden="false" customHeight="false" outlineLevel="0" collapsed="false">
      <c r="A15" s="7" t="s">
        <v>250</v>
      </c>
      <c r="B15" s="7" t="s">
        <v>251</v>
      </c>
      <c r="C15" s="7" t="s">
        <v>211</v>
      </c>
      <c r="D15" s="7" t="s">
        <v>212</v>
      </c>
      <c r="E15" s="7" t="n">
        <v>0.13</v>
      </c>
      <c r="F15" s="7" t="s">
        <v>233</v>
      </c>
      <c r="G15" s="7" t="s">
        <v>214</v>
      </c>
      <c r="H15" s="7" t="n">
        <v>13</v>
      </c>
      <c r="I15" s="7" t="s">
        <v>217</v>
      </c>
      <c r="J15" s="7" t="n">
        <v>215</v>
      </c>
    </row>
    <row r="16" customFormat="false" ht="15" hidden="false" customHeight="false" outlineLevel="0" collapsed="false">
      <c r="A16" s="7" t="s">
        <v>252</v>
      </c>
      <c r="B16" s="7" t="s">
        <v>253</v>
      </c>
      <c r="C16" s="7" t="s">
        <v>211</v>
      </c>
      <c r="D16" s="7" t="s">
        <v>212</v>
      </c>
      <c r="E16" s="7" t="n">
        <v>0.13</v>
      </c>
      <c r="F16" s="7" t="s">
        <v>228</v>
      </c>
      <c r="G16" s="7" t="s">
        <v>219</v>
      </c>
      <c r="H16" s="7" t="n">
        <v>12.5</v>
      </c>
      <c r="I16" s="7" t="s">
        <v>238</v>
      </c>
      <c r="J16" s="7" t="n">
        <v>80</v>
      </c>
      <c r="K16" s="7" t="s">
        <v>217</v>
      </c>
      <c r="L16" s="7" t="n">
        <v>215</v>
      </c>
    </row>
    <row r="17" customFormat="false" ht="15" hidden="false" customHeight="false" outlineLevel="0" collapsed="false">
      <c r="A17" s="7" t="s">
        <v>254</v>
      </c>
      <c r="B17" s="7" t="s">
        <v>255</v>
      </c>
      <c r="C17" s="7" t="s">
        <v>211</v>
      </c>
      <c r="D17" s="7" t="s">
        <v>212</v>
      </c>
      <c r="E17" s="7" t="n">
        <v>0.13</v>
      </c>
      <c r="F17" s="7" t="s">
        <v>241</v>
      </c>
      <c r="G17" s="7" t="s">
        <v>214</v>
      </c>
      <c r="H17" s="7" t="n">
        <v>13</v>
      </c>
      <c r="I17" s="7" t="s">
        <v>217</v>
      </c>
      <c r="J17" s="7" t="n">
        <v>215</v>
      </c>
      <c r="K17" s="7" t="s">
        <v>248</v>
      </c>
      <c r="L17" s="7" t="n">
        <v>100</v>
      </c>
      <c r="M17" s="7" t="s">
        <v>235</v>
      </c>
      <c r="N17" s="7" t="n">
        <v>10</v>
      </c>
    </row>
    <row r="18" customFormat="false" ht="15" hidden="false" customHeight="false" outlineLevel="0" collapsed="false">
      <c r="A18" s="7" t="s">
        <v>256</v>
      </c>
      <c r="B18" s="7" t="s">
        <v>257</v>
      </c>
      <c r="C18" s="7" t="s">
        <v>211</v>
      </c>
      <c r="D18" s="7" t="s">
        <v>212</v>
      </c>
      <c r="E18" s="7" t="n">
        <v>0.13</v>
      </c>
      <c r="F18" s="7" t="s">
        <v>233</v>
      </c>
      <c r="G18" s="7" t="s">
        <v>258</v>
      </c>
      <c r="H18" s="7" t="n">
        <v>15</v>
      </c>
      <c r="I18" s="7" t="s">
        <v>259</v>
      </c>
      <c r="J18" s="7" t="n">
        <v>300</v>
      </c>
      <c r="K18" s="7" t="s">
        <v>235</v>
      </c>
      <c r="L18" s="7" t="n">
        <v>15</v>
      </c>
    </row>
    <row r="19" customFormat="false" ht="15" hidden="false" customHeight="false" outlineLevel="0" collapsed="false">
      <c r="A19" s="7" t="s">
        <v>260</v>
      </c>
      <c r="B19" s="7" t="s">
        <v>261</v>
      </c>
      <c r="C19" s="7" t="s">
        <v>211</v>
      </c>
      <c r="D19" s="7" t="s">
        <v>212</v>
      </c>
      <c r="E19" s="7" t="n">
        <v>0.13</v>
      </c>
      <c r="F19" s="7" t="s">
        <v>241</v>
      </c>
      <c r="G19" s="7" t="s">
        <v>262</v>
      </c>
      <c r="H19" s="7" t="n">
        <v>300</v>
      </c>
      <c r="I19" s="7" t="s">
        <v>234</v>
      </c>
      <c r="J19" s="7" t="n">
        <v>120</v>
      </c>
      <c r="K19" s="7" t="s">
        <v>235</v>
      </c>
      <c r="L19" s="7" t="n">
        <v>10</v>
      </c>
    </row>
    <row r="20" customFormat="false" ht="15" hidden="false" customHeight="false" outlineLevel="0" collapsed="false">
      <c r="A20" s="7" t="s">
        <v>263</v>
      </c>
      <c r="B20" s="7" t="s">
        <v>264</v>
      </c>
      <c r="C20" s="7" t="s">
        <v>265</v>
      </c>
      <c r="D20" s="7" t="s">
        <v>266</v>
      </c>
      <c r="E20" s="7" t="n">
        <v>0.17</v>
      </c>
      <c r="F20" s="7" t="s">
        <v>213</v>
      </c>
      <c r="G20" s="7" t="s">
        <v>267</v>
      </c>
      <c r="H20" s="7" t="n">
        <v>65</v>
      </c>
      <c r="I20" s="7" t="s">
        <v>238</v>
      </c>
      <c r="J20" s="7" t="n">
        <v>100</v>
      </c>
      <c r="K20" s="7" t="s">
        <v>249</v>
      </c>
      <c r="L20" s="7" t="n">
        <v>100</v>
      </c>
    </row>
    <row r="21" customFormat="false" ht="15" hidden="false" customHeight="false" outlineLevel="0" collapsed="false">
      <c r="A21" s="7" t="s">
        <v>268</v>
      </c>
      <c r="B21" s="7" t="s">
        <v>269</v>
      </c>
      <c r="C21" s="7" t="s">
        <v>265</v>
      </c>
      <c r="D21" s="7" t="s">
        <v>212</v>
      </c>
      <c r="E21" s="7" t="n">
        <v>0.17</v>
      </c>
      <c r="F21" s="7" t="s">
        <v>241</v>
      </c>
      <c r="G21" s="7" t="s">
        <v>270</v>
      </c>
      <c r="H21" s="7" t="n">
        <v>22</v>
      </c>
      <c r="I21" s="7" t="s">
        <v>229</v>
      </c>
      <c r="J21" s="7" t="n">
        <v>150</v>
      </c>
    </row>
    <row r="22" customFormat="false" ht="15" hidden="false" customHeight="false" outlineLevel="0" collapsed="false">
      <c r="A22" s="7" t="s">
        <v>271</v>
      </c>
      <c r="B22" s="7" t="s">
        <v>272</v>
      </c>
      <c r="C22" s="7" t="s">
        <v>265</v>
      </c>
      <c r="D22" s="7" t="s">
        <v>266</v>
      </c>
      <c r="E22" s="7" t="n">
        <v>0.17</v>
      </c>
      <c r="F22" s="7" t="s">
        <v>241</v>
      </c>
      <c r="G22" s="7" t="s">
        <v>249</v>
      </c>
      <c r="H22" s="7" t="n">
        <v>150</v>
      </c>
      <c r="I22" s="7" t="s">
        <v>238</v>
      </c>
      <c r="J22" s="7" t="n">
        <v>120</v>
      </c>
    </row>
    <row r="23" customFormat="false" ht="15" hidden="false" customHeight="false" outlineLevel="0" collapsed="false">
      <c r="A23" s="7" t="s">
        <v>273</v>
      </c>
      <c r="B23" s="7" t="s">
        <v>274</v>
      </c>
      <c r="C23" s="7" t="s">
        <v>265</v>
      </c>
      <c r="D23" s="7" t="s">
        <v>266</v>
      </c>
      <c r="E23" s="7" t="n">
        <v>0.17</v>
      </c>
      <c r="F23" s="7" t="s">
        <v>213</v>
      </c>
      <c r="G23" s="7" t="s">
        <v>275</v>
      </c>
      <c r="H23" s="7" t="n">
        <v>12</v>
      </c>
      <c r="I23" s="7" t="s">
        <v>267</v>
      </c>
      <c r="J23" s="7" t="n">
        <v>65</v>
      </c>
      <c r="K23" s="7" t="s">
        <v>238</v>
      </c>
      <c r="L23" s="7" t="n">
        <v>100</v>
      </c>
      <c r="M23" s="7" t="s">
        <v>249</v>
      </c>
      <c r="N23" s="7" t="n">
        <v>100</v>
      </c>
    </row>
    <row r="24" customFormat="false" ht="15" hidden="false" customHeight="false" outlineLevel="0" collapsed="false">
      <c r="A24" s="7" t="s">
        <v>276</v>
      </c>
      <c r="B24" s="7" t="s">
        <v>277</v>
      </c>
      <c r="C24" s="7" t="s">
        <v>265</v>
      </c>
      <c r="D24" s="7" t="s">
        <v>278</v>
      </c>
      <c r="E24" s="7" t="n">
        <v>0.17</v>
      </c>
      <c r="F24" s="7" t="s">
        <v>233</v>
      </c>
      <c r="G24" s="7" t="s">
        <v>270</v>
      </c>
      <c r="H24" s="7" t="n">
        <v>22</v>
      </c>
      <c r="I24" s="7" t="s">
        <v>220</v>
      </c>
      <c r="J24" s="7" t="n">
        <v>0.18</v>
      </c>
      <c r="K24" s="7" t="s">
        <v>219</v>
      </c>
      <c r="L24" s="7" t="n">
        <v>12.5</v>
      </c>
    </row>
    <row r="25" customFormat="false" ht="15" hidden="false" customHeight="false" outlineLevel="0" collapsed="false">
      <c r="A25" s="7" t="s">
        <v>279</v>
      </c>
      <c r="B25" s="7" t="s">
        <v>280</v>
      </c>
      <c r="C25" s="7" t="s">
        <v>265</v>
      </c>
      <c r="D25" s="7" t="s">
        <v>278</v>
      </c>
      <c r="E25" s="7" t="n">
        <v>0.17</v>
      </c>
      <c r="F25" s="7" t="s">
        <v>233</v>
      </c>
      <c r="G25" s="7" t="s">
        <v>267</v>
      </c>
      <c r="H25" s="7" t="n">
        <v>50</v>
      </c>
      <c r="I25" s="7" t="s">
        <v>281</v>
      </c>
      <c r="J25" s="7" t="n">
        <v>150</v>
      </c>
    </row>
    <row r="26" customFormat="false" ht="15" hidden="false" customHeight="false" outlineLevel="0" collapsed="false">
      <c r="A26" s="7" t="s">
        <v>282</v>
      </c>
      <c r="B26" s="7" t="s">
        <v>283</v>
      </c>
      <c r="C26" s="7" t="s">
        <v>265</v>
      </c>
      <c r="D26" s="7" t="s">
        <v>278</v>
      </c>
      <c r="E26" s="7" t="n">
        <v>0.17</v>
      </c>
      <c r="F26" s="7" t="s">
        <v>233</v>
      </c>
      <c r="G26" s="7" t="s">
        <v>267</v>
      </c>
      <c r="H26" s="7" t="n">
        <v>50</v>
      </c>
      <c r="I26" s="7" t="s">
        <v>242</v>
      </c>
      <c r="J26" s="7" t="n">
        <v>160</v>
      </c>
    </row>
    <row r="27" customFormat="false" ht="15" hidden="false" customHeight="false" outlineLevel="0" collapsed="false">
      <c r="A27" s="7" t="s">
        <v>284</v>
      </c>
      <c r="B27" s="7" t="s">
        <v>285</v>
      </c>
      <c r="C27" s="7" t="s">
        <v>286</v>
      </c>
      <c r="D27" s="7" t="s">
        <v>287</v>
      </c>
      <c r="E27" s="7" t="n">
        <v>0.13</v>
      </c>
      <c r="F27" s="7" t="s">
        <v>233</v>
      </c>
      <c r="G27" s="7" t="s">
        <v>219</v>
      </c>
      <c r="H27" s="7" t="n">
        <v>12.5</v>
      </c>
      <c r="I27" s="7" t="s">
        <v>220</v>
      </c>
      <c r="J27" s="7" t="n">
        <v>0.09</v>
      </c>
    </row>
    <row r="28" customFormat="false" ht="15" hidden="false" customHeight="false" outlineLevel="0" collapsed="false">
      <c r="A28" s="7" t="s">
        <v>288</v>
      </c>
      <c r="B28" s="7" t="s">
        <v>289</v>
      </c>
      <c r="C28" s="7" t="s">
        <v>286</v>
      </c>
      <c r="D28" s="7" t="s">
        <v>287</v>
      </c>
      <c r="E28" s="7" t="n">
        <v>0.13</v>
      </c>
      <c r="F28" s="7" t="s">
        <v>233</v>
      </c>
      <c r="G28" s="7" t="s">
        <v>214</v>
      </c>
      <c r="H28" s="7" t="n">
        <v>13</v>
      </c>
      <c r="I28" s="7" t="s">
        <v>215</v>
      </c>
      <c r="J28" s="7" t="n">
        <v>50</v>
      </c>
    </row>
    <row r="29" customFormat="false" ht="15" hidden="false" customHeight="false" outlineLevel="0" collapsed="false">
      <c r="A29" s="7" t="s">
        <v>290</v>
      </c>
      <c r="B29" s="7" t="s">
        <v>291</v>
      </c>
      <c r="C29" s="7" t="s">
        <v>286</v>
      </c>
      <c r="D29" s="7" t="s">
        <v>287</v>
      </c>
      <c r="E29" s="7" t="n">
        <v>0.13</v>
      </c>
      <c r="F29" s="7" t="s">
        <v>233</v>
      </c>
      <c r="G29" s="7" t="s">
        <v>214</v>
      </c>
      <c r="H29" s="7" t="n">
        <v>13</v>
      </c>
      <c r="I29" s="7" t="s">
        <v>223</v>
      </c>
      <c r="J29" s="7" t="n">
        <v>50</v>
      </c>
    </row>
    <row r="30" customFormat="false" ht="15" hidden="false" customHeight="false" outlineLevel="0" collapsed="false">
      <c r="A30" s="7" t="s">
        <v>292</v>
      </c>
      <c r="B30" s="7" t="s">
        <v>293</v>
      </c>
      <c r="C30" s="7" t="s">
        <v>286</v>
      </c>
      <c r="D30" s="7" t="s">
        <v>287</v>
      </c>
      <c r="E30" s="7" t="n">
        <v>0.13</v>
      </c>
      <c r="F30" s="7" t="s">
        <v>233</v>
      </c>
      <c r="G30" s="7" t="s">
        <v>214</v>
      </c>
      <c r="H30" s="7" t="n">
        <v>13</v>
      </c>
      <c r="I30" s="7" t="s">
        <v>215</v>
      </c>
      <c r="J30" s="7" t="n">
        <v>100</v>
      </c>
    </row>
    <row r="31" customFormat="false" ht="15" hidden="false" customHeight="false" outlineLevel="0" collapsed="false">
      <c r="A31" s="7" t="s">
        <v>294</v>
      </c>
      <c r="B31" s="7" t="s">
        <v>295</v>
      </c>
      <c r="C31" s="7" t="s">
        <v>286</v>
      </c>
      <c r="D31" s="7" t="s">
        <v>287</v>
      </c>
      <c r="E31" s="7" t="n">
        <v>0.13</v>
      </c>
      <c r="F31" s="7" t="s">
        <v>241</v>
      </c>
      <c r="G31" s="7" t="s">
        <v>219</v>
      </c>
      <c r="H31" s="7" t="n">
        <v>25</v>
      </c>
      <c r="I31" s="7" t="s">
        <v>229</v>
      </c>
      <c r="J31" s="7" t="n">
        <v>90</v>
      </c>
    </row>
    <row r="32" customFormat="false" ht="15" hidden="false" customHeight="false" outlineLevel="0" collapsed="false">
      <c r="A32" s="7" t="s">
        <v>296</v>
      </c>
      <c r="B32" s="7" t="s">
        <v>297</v>
      </c>
      <c r="C32" s="7" t="s">
        <v>298</v>
      </c>
      <c r="D32" s="7" t="s">
        <v>212</v>
      </c>
      <c r="E32" s="7" t="n">
        <v>0.1</v>
      </c>
      <c r="F32" s="7" t="s">
        <v>233</v>
      </c>
      <c r="G32" s="7" t="s">
        <v>219</v>
      </c>
      <c r="H32" s="7" t="n">
        <v>12.5</v>
      </c>
      <c r="I32" s="7" t="s">
        <v>216</v>
      </c>
      <c r="J32" s="7" t="n">
        <v>300</v>
      </c>
    </row>
    <row r="33" customFormat="false" ht="15" hidden="false" customHeight="false" outlineLevel="0" collapsed="false">
      <c r="A33" s="7" t="s">
        <v>299</v>
      </c>
      <c r="B33" s="7" t="s">
        <v>300</v>
      </c>
      <c r="C33" s="7" t="s">
        <v>298</v>
      </c>
      <c r="D33" s="7" t="s">
        <v>212</v>
      </c>
      <c r="E33" s="7" t="n">
        <v>0.1</v>
      </c>
      <c r="F33" s="7" t="s">
        <v>241</v>
      </c>
      <c r="G33" s="7" t="s">
        <v>249</v>
      </c>
      <c r="H33" s="7" t="n">
        <v>200</v>
      </c>
      <c r="I33" s="7" t="s">
        <v>238</v>
      </c>
      <c r="J33" s="7" t="n">
        <v>150</v>
      </c>
    </row>
    <row r="34" customFormat="false" ht="15" hidden="false" customHeight="false" outlineLevel="0" collapsed="false">
      <c r="A34" s="9" t="s">
        <v>301</v>
      </c>
      <c r="B34" s="9" t="s">
        <v>302</v>
      </c>
      <c r="C34" s="9" t="s">
        <v>211</v>
      </c>
      <c r="D34" s="9" t="s">
        <v>212</v>
      </c>
      <c r="E34" s="9" t="n">
        <v>0.13</v>
      </c>
      <c r="F34" s="9" t="s">
        <v>213</v>
      </c>
      <c r="G34" s="9" t="s">
        <v>214</v>
      </c>
      <c r="H34" s="9" t="n">
        <v>13</v>
      </c>
      <c r="I34" s="9" t="s">
        <v>215</v>
      </c>
      <c r="J34" s="9" t="n">
        <v>100</v>
      </c>
      <c r="K34" s="9" t="s">
        <v>216</v>
      </c>
      <c r="L34" s="9" t="n">
        <v>150</v>
      </c>
      <c r="M34" s="9" t="s">
        <v>217</v>
      </c>
      <c r="N34" s="9" t="n">
        <v>102</v>
      </c>
      <c r="O34" s="9"/>
      <c r="P34" s="9"/>
      <c r="Q34" s="9"/>
      <c r="R34" s="9"/>
      <c r="S34" s="9"/>
      <c r="T34" s="9"/>
      <c r="U34" s="9"/>
      <c r="V34" s="9"/>
    </row>
  </sheetData>
  <dataValidations count="8">
    <dataValidation allowBlank="false" errorStyle="stop" operator="between" showDropDown="false" showErrorMessage="false" showInputMessage="false" sqref="G34" type="list">
      <formula1>Materials!$I$5:$I$29</formula1>
      <formula2>0</formula2>
    </dataValidation>
    <dataValidation allowBlank="false" errorStyle="stop" operator="between" showDropDown="false" showErrorMessage="false" showInputMessage="false" sqref="I34" type="list">
      <formula1>Materials!$I$5:$I$29</formula1>
      <formula2>0</formula2>
    </dataValidation>
    <dataValidation allowBlank="false" errorStyle="stop" operator="between" showDropDown="false" showErrorMessage="false" showInputMessage="false" sqref="K34" type="list">
      <formula1>Materials!$I$5:$I$29</formula1>
      <formula2>0</formula2>
    </dataValidation>
    <dataValidation allowBlank="false" errorStyle="stop" operator="between" showDropDown="false" showErrorMessage="false" showInputMessage="false" sqref="M34" type="list">
      <formula1>Materials!$I$5:$I$29</formula1>
      <formula2>0</formula2>
    </dataValidation>
    <dataValidation allowBlank="false" errorStyle="stop" operator="between" showDropDown="false" showErrorMessage="false" showInputMessage="false" sqref="O34" type="list">
      <formula1>Materials!$I$5:$I$29</formula1>
      <formula2>0</formula2>
    </dataValidation>
    <dataValidation allowBlank="false" errorStyle="stop" operator="between" showDropDown="false" showErrorMessage="false" showInputMessage="false" sqref="Q34" type="list">
      <formula1>Materials!$I$5:$I$29</formula1>
      <formula2>0</formula2>
    </dataValidation>
    <dataValidation allowBlank="false" errorStyle="stop" operator="between" showDropDown="false" showErrorMessage="false" showInputMessage="false" sqref="S34" type="list">
      <formula1>Materials!$I$5:$I$29</formula1>
      <formula2>0</formula2>
    </dataValidation>
    <dataValidation allowBlank="false" errorStyle="stop" operator="between" showDropDown="false" showErrorMessage="false" showInputMessage="false" sqref="U34" type="list">
      <formula1>Materials!$I$5:$I$29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2" style="0" width="12"/>
    <col collapsed="false" customWidth="true" hidden="false" outlineLevel="0" max="5" min="5" style="0" width="14"/>
    <col collapsed="false" customWidth="true" hidden="false" outlineLevel="0" max="7" min="6" style="0" width="16"/>
    <col collapsed="false" customWidth="true" hidden="false" outlineLevel="0" max="9" min="9" style="0" width="22"/>
  </cols>
  <sheetData>
    <row r="1" customFormat="false" ht="17.35" hidden="false" customHeight="false" outlineLevel="0" collapsed="false">
      <c r="A1" s="1" t="s">
        <v>303</v>
      </c>
    </row>
    <row r="2" customFormat="false" ht="15" hidden="false" customHeight="false" outlineLevel="0" collapsed="false">
      <c r="A2" s="8" t="s">
        <v>304</v>
      </c>
    </row>
    <row r="4" customFormat="false" ht="30" hidden="false" customHeight="true" outlineLevel="0" collapsed="false">
      <c r="A4" s="12" t="s">
        <v>92</v>
      </c>
      <c r="B4" s="12" t="s">
        <v>305</v>
      </c>
      <c r="C4" s="12" t="s">
        <v>306</v>
      </c>
      <c r="D4" s="12" t="s">
        <v>307</v>
      </c>
      <c r="E4" s="12" t="s">
        <v>308</v>
      </c>
      <c r="F4" s="12" t="s">
        <v>309</v>
      </c>
      <c r="G4" s="12" t="s">
        <v>310</v>
      </c>
      <c r="I4" s="4" t="s">
        <v>311</v>
      </c>
    </row>
    <row r="5" customFormat="false" ht="15" hidden="false" customHeight="false" outlineLevel="0" collapsed="false">
      <c r="A5" s="7" t="s">
        <v>249</v>
      </c>
      <c r="B5" s="9" t="n">
        <v>2</v>
      </c>
      <c r="C5" s="9" t="n">
        <v>2400</v>
      </c>
      <c r="D5" s="9" t="n">
        <v>1000</v>
      </c>
      <c r="E5" s="17" t="n">
        <f aca="false">B5/(C5*D5)*1000000</f>
        <v>0.833333333333333</v>
      </c>
      <c r="F5" s="18" t="n">
        <f aca="false">SQRT(B5*C5*D5)</f>
        <v>2190.89023002066</v>
      </c>
      <c r="G5" s="18" t="n">
        <f aca="false">SQRT(B5*86400/(PI()*C5*D5))*1000</f>
        <v>151.38795132121</v>
      </c>
      <c r="I5" s="7" t="s">
        <v>220</v>
      </c>
    </row>
    <row r="6" customFormat="false" ht="15" hidden="false" customHeight="false" outlineLevel="0" collapsed="false">
      <c r="A6" s="7" t="s">
        <v>281</v>
      </c>
      <c r="B6" s="9" t="n">
        <v>1.6</v>
      </c>
      <c r="C6" s="9" t="n">
        <v>2200</v>
      </c>
      <c r="D6" s="9" t="n">
        <v>1000</v>
      </c>
      <c r="E6" s="17" t="n">
        <f aca="false">B6/(C6*D6)*1000000</f>
        <v>0.727272727272727</v>
      </c>
      <c r="F6" s="18" t="n">
        <f aca="false">SQRT(B6*C6*D6)</f>
        <v>1876.16630392937</v>
      </c>
      <c r="G6" s="18" t="n">
        <f aca="false">SQRT(B6*86400/(PI()*C6*D6))*1000</f>
        <v>141.426432314805</v>
      </c>
      <c r="I6" s="7" t="s">
        <v>249</v>
      </c>
    </row>
    <row r="7" customFormat="false" ht="15" hidden="false" customHeight="false" outlineLevel="0" collapsed="false">
      <c r="A7" s="7" t="s">
        <v>267</v>
      </c>
      <c r="B7" s="9" t="n">
        <v>1.15</v>
      </c>
      <c r="C7" s="9" t="n">
        <v>2000</v>
      </c>
      <c r="D7" s="9" t="n">
        <v>1000</v>
      </c>
      <c r="E7" s="17" t="n">
        <f aca="false">B7/(C7*D7)*1000000</f>
        <v>0.575</v>
      </c>
      <c r="F7" s="18" t="n">
        <f aca="false">SQRT(B7*C7*D7)</f>
        <v>1516.57508881031</v>
      </c>
      <c r="G7" s="18" t="n">
        <f aca="false">SQRT(B7*86400/(PI()*C7*D7))*1000</f>
        <v>125.752276900304</v>
      </c>
      <c r="I7" s="7" t="s">
        <v>281</v>
      </c>
    </row>
    <row r="8" customFormat="false" ht="15" hidden="false" customHeight="false" outlineLevel="0" collapsed="false">
      <c r="A8" s="7" t="s">
        <v>217</v>
      </c>
      <c r="B8" s="9" t="n">
        <v>0.77</v>
      </c>
      <c r="C8" s="9" t="n">
        <v>1700</v>
      </c>
      <c r="D8" s="9" t="n">
        <v>800</v>
      </c>
      <c r="E8" s="17" t="n">
        <f aca="false">B8/(C8*D8)*1000000</f>
        <v>0.566176470588235</v>
      </c>
      <c r="F8" s="18" t="n">
        <f aca="false">SQRT(B8*C8*D8)</f>
        <v>1023.32790443728</v>
      </c>
      <c r="G8" s="18" t="n">
        <f aca="false">SQRT(B8*86400/(PI()*C8*D8))*1000</f>
        <v>124.78369552018</v>
      </c>
      <c r="I8" s="7" t="s">
        <v>267</v>
      </c>
    </row>
    <row r="9" customFormat="false" ht="15" hidden="false" customHeight="false" outlineLevel="0" collapsed="false">
      <c r="A9" s="7" t="s">
        <v>215</v>
      </c>
      <c r="B9" s="9" t="n">
        <v>1.13</v>
      </c>
      <c r="C9" s="9" t="n">
        <v>2000</v>
      </c>
      <c r="D9" s="9" t="n">
        <v>1000</v>
      </c>
      <c r="E9" s="17" t="n">
        <f aca="false">B9/(C9*D9)*1000000</f>
        <v>0.565</v>
      </c>
      <c r="F9" s="18" t="n">
        <f aca="false">SQRT(B9*C9*D9)</f>
        <v>1503.32963783729</v>
      </c>
      <c r="G9" s="18" t="n">
        <f aca="false">SQRT(B9*86400/(PI()*C9*D9))*1000</f>
        <v>124.653982703915</v>
      </c>
      <c r="I9" s="7" t="s">
        <v>217</v>
      </c>
    </row>
    <row r="10" customFormat="false" ht="15" hidden="false" customHeight="false" outlineLevel="0" collapsed="false">
      <c r="A10" s="7" t="s">
        <v>312</v>
      </c>
      <c r="B10" s="9" t="n">
        <v>0.51</v>
      </c>
      <c r="C10" s="9" t="n">
        <v>1400</v>
      </c>
      <c r="D10" s="9" t="n">
        <v>1000</v>
      </c>
      <c r="E10" s="17" t="n">
        <f aca="false">B10/(C10*D10)*1000000</f>
        <v>0.364285714285714</v>
      </c>
      <c r="F10" s="18" t="n">
        <f aca="false">SQRT(B10*C10*D10)</f>
        <v>844.985206971104</v>
      </c>
      <c r="G10" s="18" t="n">
        <f aca="false">SQRT(B10*86400/(PI()*C10*D10))*1000</f>
        <v>100.092838422289</v>
      </c>
      <c r="I10" s="7" t="s">
        <v>215</v>
      </c>
    </row>
    <row r="11" customFormat="false" ht="15" hidden="false" customHeight="false" outlineLevel="0" collapsed="false">
      <c r="A11" s="7" t="s">
        <v>223</v>
      </c>
      <c r="B11" s="9" t="n">
        <v>0.15</v>
      </c>
      <c r="C11" s="9" t="n">
        <v>600</v>
      </c>
      <c r="D11" s="9" t="n">
        <v>1000</v>
      </c>
      <c r="E11" s="17" t="n">
        <f aca="false">B11/(C11*D11)*1000000</f>
        <v>0.25</v>
      </c>
      <c r="F11" s="18" t="n">
        <f aca="false">SQRT(B11*C11*D11)</f>
        <v>300</v>
      </c>
      <c r="G11" s="18" t="n">
        <f aca="false">SQRT(B11*86400/(PI()*C11*D11))*1000</f>
        <v>82.9185958731205</v>
      </c>
      <c r="I11" s="7" t="s">
        <v>312</v>
      </c>
    </row>
    <row r="12" customFormat="false" ht="15" hidden="false" customHeight="false" outlineLevel="0" collapsed="false">
      <c r="A12" s="7" t="s">
        <v>214</v>
      </c>
      <c r="B12" s="9" t="n">
        <v>0.5</v>
      </c>
      <c r="C12" s="9" t="n">
        <v>1300</v>
      </c>
      <c r="D12" s="9" t="n">
        <v>1000</v>
      </c>
      <c r="E12" s="17" t="n">
        <f aca="false">B12/(C12*D12)*1000000</f>
        <v>0.384615384615385</v>
      </c>
      <c r="F12" s="18" t="n">
        <f aca="false">SQRT(B12*C12*D12)</f>
        <v>806.225774829855</v>
      </c>
      <c r="G12" s="18" t="n">
        <f aca="false">SQRT(B12*86400/(PI()*C12*D12))*1000</f>
        <v>102.847860316323</v>
      </c>
      <c r="I12" s="7" t="s">
        <v>223</v>
      </c>
    </row>
    <row r="13" customFormat="false" ht="15" hidden="false" customHeight="false" outlineLevel="0" collapsed="false">
      <c r="A13" s="7" t="s">
        <v>258</v>
      </c>
      <c r="B13" s="9" t="n">
        <v>0.7</v>
      </c>
      <c r="C13" s="9" t="n">
        <v>1600</v>
      </c>
      <c r="D13" s="9" t="n">
        <v>1000</v>
      </c>
      <c r="E13" s="17" t="n">
        <f aca="false">B13/(C13*D13)*1000000</f>
        <v>0.4375</v>
      </c>
      <c r="F13" s="18" t="n">
        <f aca="false">SQRT(B13*C13*D13)</f>
        <v>1058.30052442584</v>
      </c>
      <c r="G13" s="18" t="n">
        <f aca="false">SQRT(B13*86400/(PI()*C13*D13))*1000</f>
        <v>109.690991871472</v>
      </c>
      <c r="I13" s="7" t="s">
        <v>214</v>
      </c>
    </row>
    <row r="14" customFormat="false" ht="15" hidden="false" customHeight="false" outlineLevel="0" collapsed="false">
      <c r="A14" s="7" t="s">
        <v>235</v>
      </c>
      <c r="B14" s="9" t="n">
        <v>0.8</v>
      </c>
      <c r="C14" s="9" t="n">
        <v>1800</v>
      </c>
      <c r="D14" s="9" t="n">
        <v>1000</v>
      </c>
      <c r="E14" s="17" t="n">
        <f aca="false">B14/(C14*D14)*1000000</f>
        <v>0.444444444444445</v>
      </c>
      <c r="F14" s="18" t="n">
        <f aca="false">SQRT(B14*C14*D14)</f>
        <v>1200</v>
      </c>
      <c r="G14" s="18" t="n">
        <f aca="false">SQRT(B14*86400/(PI()*C14*D14))*1000</f>
        <v>110.558127830827</v>
      </c>
      <c r="I14" s="7" t="s">
        <v>258</v>
      </c>
    </row>
    <row r="15" customFormat="false" ht="15" hidden="false" customHeight="false" outlineLevel="0" collapsed="false">
      <c r="A15" s="7" t="s">
        <v>219</v>
      </c>
      <c r="B15" s="9" t="n">
        <v>0.21</v>
      </c>
      <c r="C15" s="9" t="n">
        <v>700</v>
      </c>
      <c r="D15" s="9" t="n">
        <v>1000</v>
      </c>
      <c r="E15" s="17" t="n">
        <f aca="false">B15/(C15*D15)*1000000</f>
        <v>0.3</v>
      </c>
      <c r="F15" s="18" t="n">
        <f aca="false">SQRT(B15*C15*D15)</f>
        <v>383.405790253616</v>
      </c>
      <c r="G15" s="18" t="n">
        <f aca="false">SQRT(B15*86400/(PI()*C15*D15))*1000</f>
        <v>90.8327707927258</v>
      </c>
      <c r="I15" s="7" t="s">
        <v>235</v>
      </c>
    </row>
    <row r="16" customFormat="false" ht="15" hidden="false" customHeight="false" outlineLevel="0" collapsed="false">
      <c r="A16" s="7" t="s">
        <v>242</v>
      </c>
      <c r="B16" s="9" t="n">
        <v>0.13</v>
      </c>
      <c r="C16" s="9" t="n">
        <v>470</v>
      </c>
      <c r="D16" s="9" t="n">
        <v>1600</v>
      </c>
      <c r="E16" s="17" t="n">
        <f aca="false">B16/(C16*D16)*1000000</f>
        <v>0.172872340425532</v>
      </c>
      <c r="F16" s="18" t="n">
        <f aca="false">SQRT(B16*C16*D16)</f>
        <v>312.665955933805</v>
      </c>
      <c r="G16" s="18" t="n">
        <f aca="false">SQRT(B16*86400/(PI()*C16*D16))*1000</f>
        <v>68.9516543706332</v>
      </c>
      <c r="I16" s="7" t="s">
        <v>219</v>
      </c>
    </row>
    <row r="17" customFormat="false" ht="15" hidden="false" customHeight="false" outlineLevel="0" collapsed="false">
      <c r="A17" s="7" t="s">
        <v>230</v>
      </c>
      <c r="B17" s="9" t="n">
        <v>0.13</v>
      </c>
      <c r="C17" s="9" t="n">
        <v>650</v>
      </c>
      <c r="D17" s="9" t="n">
        <v>1700</v>
      </c>
      <c r="E17" s="17" t="n">
        <f aca="false">B17/(C17*D17)*1000000</f>
        <v>0.117647058823529</v>
      </c>
      <c r="F17" s="18" t="n">
        <f aca="false">SQRT(B17*C17*D17)</f>
        <v>379.011873164945</v>
      </c>
      <c r="G17" s="18" t="n">
        <f aca="false">SQRT(B17*86400/(PI()*C17*D17))*1000</f>
        <v>56.8816874969746</v>
      </c>
      <c r="I17" s="7" t="s">
        <v>242</v>
      </c>
    </row>
    <row r="18" customFormat="false" ht="15" hidden="false" customHeight="false" outlineLevel="0" collapsed="false">
      <c r="A18" s="7" t="s">
        <v>270</v>
      </c>
      <c r="B18" s="9" t="n">
        <v>0.14</v>
      </c>
      <c r="C18" s="9" t="n">
        <v>650</v>
      </c>
      <c r="D18" s="9" t="n">
        <v>1700</v>
      </c>
      <c r="E18" s="17" t="n">
        <f aca="false">B18/(C18*D18)*1000000</f>
        <v>0.126696832579186</v>
      </c>
      <c r="F18" s="18" t="n">
        <f aca="false">SQRT(B18*C18*D18)</f>
        <v>393.319208785943</v>
      </c>
      <c r="G18" s="18" t="n">
        <f aca="false">SQRT(B18*86400/(PI()*C18*D18))*1000</f>
        <v>59.0289167827278</v>
      </c>
      <c r="I18" s="7" t="s">
        <v>230</v>
      </c>
    </row>
    <row r="19" customFormat="false" ht="15" hidden="false" customHeight="false" outlineLevel="0" collapsed="false">
      <c r="A19" s="7" t="s">
        <v>313</v>
      </c>
      <c r="B19" s="9" t="n">
        <v>0.13</v>
      </c>
      <c r="C19" s="9" t="n">
        <v>500</v>
      </c>
      <c r="D19" s="9" t="n">
        <v>1600</v>
      </c>
      <c r="E19" s="17" t="n">
        <f aca="false">B19/(C19*D19)*1000000</f>
        <v>0.1625</v>
      </c>
      <c r="F19" s="18" t="n">
        <f aca="false">SQRT(B19*C19*D19)</f>
        <v>322.490309931942</v>
      </c>
      <c r="G19" s="18" t="n">
        <f aca="false">SQRT(B19*86400/(PI()*C19*D19))*1000</f>
        <v>66.8511092056102</v>
      </c>
      <c r="I19" s="7" t="s">
        <v>270</v>
      </c>
    </row>
    <row r="20" customFormat="false" ht="15" hidden="false" customHeight="false" outlineLevel="0" collapsed="false">
      <c r="A20" s="7" t="s">
        <v>216</v>
      </c>
      <c r="B20" s="9" t="n">
        <v>0.035</v>
      </c>
      <c r="C20" s="9" t="n">
        <v>30</v>
      </c>
      <c r="D20" s="9" t="n">
        <v>1030</v>
      </c>
      <c r="E20" s="17" t="n">
        <f aca="false">B20/(C20*D20)*1000000</f>
        <v>1.1326860841424</v>
      </c>
      <c r="F20" s="18" t="n">
        <f aca="false">SQRT(B20*C20*D20)</f>
        <v>32.8861673048107</v>
      </c>
      <c r="G20" s="18" t="n">
        <f aca="false">SQRT(B20*86400/(PI()*C20*D20))*1000</f>
        <v>176.496751881128</v>
      </c>
      <c r="I20" s="7" t="s">
        <v>313</v>
      </c>
    </row>
    <row r="21" customFormat="false" ht="15" hidden="false" customHeight="false" outlineLevel="0" collapsed="false">
      <c r="A21" s="7" t="s">
        <v>229</v>
      </c>
      <c r="B21" s="9" t="n">
        <v>0.04</v>
      </c>
      <c r="C21" s="9" t="n">
        <v>60</v>
      </c>
      <c r="D21" s="9" t="n">
        <v>1200</v>
      </c>
      <c r="E21" s="17" t="n">
        <f aca="false">B21/(C21*D21)*1000000</f>
        <v>0.555555555555556</v>
      </c>
      <c r="F21" s="18" t="n">
        <f aca="false">SQRT(B21*C21*D21)</f>
        <v>53.665631459995</v>
      </c>
      <c r="G21" s="18" t="n">
        <f aca="false">SQRT(B21*86400/(PI()*C21*D21))*1000</f>
        <v>123.607744647421</v>
      </c>
      <c r="I21" s="7" t="s">
        <v>216</v>
      </c>
    </row>
    <row r="22" customFormat="false" ht="15" hidden="false" customHeight="false" outlineLevel="0" collapsed="false">
      <c r="A22" s="7" t="s">
        <v>238</v>
      </c>
      <c r="B22" s="9" t="n">
        <v>0.022</v>
      </c>
      <c r="C22" s="9" t="n">
        <v>30</v>
      </c>
      <c r="D22" s="9" t="n">
        <v>1400</v>
      </c>
      <c r="E22" s="17" t="n">
        <f aca="false">B22/(C22*D22)*1000000</f>
        <v>0.523809523809524</v>
      </c>
      <c r="F22" s="18" t="n">
        <f aca="false">SQRT(B22*C22*D22)</f>
        <v>30.3973683071413</v>
      </c>
      <c r="G22" s="18" t="n">
        <f aca="false">SQRT(B22*86400/(PI()*C22*D22))*1000</f>
        <v>120.024147536488</v>
      </c>
      <c r="I22" s="7" t="s">
        <v>229</v>
      </c>
    </row>
    <row r="23" customFormat="false" ht="15" hidden="false" customHeight="false" outlineLevel="0" collapsed="false">
      <c r="A23" s="7" t="s">
        <v>248</v>
      </c>
      <c r="B23" s="9" t="n">
        <v>0.032</v>
      </c>
      <c r="C23" s="9" t="n">
        <v>20</v>
      </c>
      <c r="D23" s="9" t="n">
        <v>1450</v>
      </c>
      <c r="E23" s="17" t="n">
        <f aca="false">B23/(C23*D23)*1000000</f>
        <v>1.10344827586207</v>
      </c>
      <c r="F23" s="18" t="n">
        <f aca="false">SQRT(B23*C23*D23)</f>
        <v>30.4630924234556</v>
      </c>
      <c r="G23" s="18" t="n">
        <f aca="false">SQRT(B23*86400/(PI()*C23*D23))*1000</f>
        <v>174.203920669382</v>
      </c>
      <c r="I23" s="7" t="s">
        <v>238</v>
      </c>
    </row>
    <row r="24" customFormat="false" ht="15" hidden="false" customHeight="false" outlineLevel="0" collapsed="false">
      <c r="A24" s="7" t="s">
        <v>234</v>
      </c>
      <c r="B24" s="9" t="n">
        <v>0.038</v>
      </c>
      <c r="C24" s="9" t="n">
        <v>160</v>
      </c>
      <c r="D24" s="9" t="n">
        <v>2100</v>
      </c>
      <c r="E24" s="17" t="n">
        <f aca="false">B24/(C24*D24)*1000000</f>
        <v>0.113095238095238</v>
      </c>
      <c r="F24" s="18" t="n">
        <f aca="false">SQRT(B24*C24*D24)</f>
        <v>112.995575134604</v>
      </c>
      <c r="G24" s="18" t="n">
        <f aca="false">SQRT(B24*86400/(PI()*C24*D24))*1000</f>
        <v>55.770443035935</v>
      </c>
      <c r="I24" s="7" t="s">
        <v>248</v>
      </c>
    </row>
    <row r="25" customFormat="false" ht="15" hidden="false" customHeight="false" outlineLevel="0" collapsed="false">
      <c r="A25" s="7" t="s">
        <v>259</v>
      </c>
      <c r="B25" s="9" t="n">
        <v>0.07</v>
      </c>
      <c r="C25" s="9" t="n">
        <v>330</v>
      </c>
      <c r="D25" s="9" t="n">
        <v>1500</v>
      </c>
      <c r="E25" s="17" t="n">
        <f aca="false">B25/(C25*D25)*1000000</f>
        <v>0.141414141414141</v>
      </c>
      <c r="F25" s="18" t="n">
        <f aca="false">SQRT(B25*C25*D25)</f>
        <v>186.145104689863</v>
      </c>
      <c r="G25" s="18" t="n">
        <f aca="false">SQRT(B25*86400/(PI()*C25*D25))*1000</f>
        <v>62.3631947860139</v>
      </c>
      <c r="I25" s="7" t="s">
        <v>234</v>
      </c>
    </row>
    <row r="26" customFormat="false" ht="15" hidden="false" customHeight="false" outlineLevel="0" collapsed="false">
      <c r="A26" s="7" t="s">
        <v>262</v>
      </c>
      <c r="B26" s="9" t="n">
        <v>1</v>
      </c>
      <c r="C26" s="9" t="n">
        <v>1900</v>
      </c>
      <c r="D26" s="9" t="n">
        <v>900</v>
      </c>
      <c r="E26" s="17" t="n">
        <f aca="false">B26/(C26*D26)*1000000</f>
        <v>0.584795321637427</v>
      </c>
      <c r="F26" s="18" t="n">
        <f aca="false">SQRT(B26*C26*D26)</f>
        <v>1307.6696830622</v>
      </c>
      <c r="G26" s="18" t="n">
        <f aca="false">SQRT(B26*86400/(PI()*C26*D26))*1000</f>
        <v>126.818870158323</v>
      </c>
      <c r="I26" s="7" t="s">
        <v>259</v>
      </c>
    </row>
    <row r="27" customFormat="false" ht="15" hidden="false" customHeight="false" outlineLevel="0" collapsed="false">
      <c r="A27" s="7" t="s">
        <v>275</v>
      </c>
      <c r="B27" s="9" t="n">
        <v>0.06</v>
      </c>
      <c r="C27" s="9" t="n">
        <v>200</v>
      </c>
      <c r="D27" s="9" t="n">
        <v>1300</v>
      </c>
      <c r="E27" s="17" t="n">
        <f aca="false">B27/(C27*D27)*1000000</f>
        <v>0.230769230769231</v>
      </c>
      <c r="F27" s="18" t="n">
        <f aca="false">SQRT(B27*C27*D27)</f>
        <v>124.899959967968</v>
      </c>
      <c r="G27" s="18" t="n">
        <f aca="false">SQRT(B27*86400/(PI()*C27*D27))*1000</f>
        <v>79.6656100396374</v>
      </c>
      <c r="I27" s="7" t="s">
        <v>262</v>
      </c>
    </row>
    <row r="28" customFormat="false" ht="15" hidden="false" customHeight="false" outlineLevel="0" collapsed="false">
      <c r="A28" s="7" t="s">
        <v>314</v>
      </c>
      <c r="B28" s="9" t="n">
        <v>1.5</v>
      </c>
      <c r="C28" s="9" t="n">
        <v>1500</v>
      </c>
      <c r="D28" s="9" t="n">
        <v>2000</v>
      </c>
      <c r="E28" s="17" t="n">
        <f aca="false">B28/(C28*D28)*1000000</f>
        <v>0.5</v>
      </c>
      <c r="F28" s="18" t="n">
        <f aca="false">SQRT(B28*C28*D28)</f>
        <v>2121.32034355964</v>
      </c>
      <c r="G28" s="18" t="n">
        <f aca="false">SQRT(B28*86400/(PI()*C28*D28))*1000</f>
        <v>117.264602856701</v>
      </c>
      <c r="I28" s="7" t="s">
        <v>275</v>
      </c>
    </row>
    <row r="29" customFormat="false" ht="15" hidden="false" customHeight="false" outlineLevel="0" collapsed="false">
      <c r="I29" s="7" t="s">
        <v>314</v>
      </c>
    </row>
    <row r="30" customFormat="false" ht="15" hidden="false" customHeight="false" outlineLevel="0" collapsed="false">
      <c r="A30" s="8" t="s">
        <v>315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6" min="2" style="0" width="12"/>
  </cols>
  <sheetData>
    <row r="1" customFormat="false" ht="17.35" hidden="false" customHeight="false" outlineLevel="0" collapsed="false">
      <c r="A1" s="1" t="s">
        <v>316</v>
      </c>
    </row>
    <row r="2" customFormat="false" ht="15" hidden="false" customHeight="false" outlineLevel="0" collapsed="false">
      <c r="A2" s="8" t="s">
        <v>317</v>
      </c>
    </row>
    <row r="4" customFormat="false" ht="30" hidden="false" customHeight="true" outlineLevel="0" collapsed="false">
      <c r="A4" s="12" t="s">
        <v>318</v>
      </c>
      <c r="B4" s="12" t="s">
        <v>319</v>
      </c>
      <c r="C4" s="12" t="s">
        <v>320</v>
      </c>
      <c r="D4" s="12" t="s">
        <v>321</v>
      </c>
      <c r="E4" s="12" t="s">
        <v>322</v>
      </c>
      <c r="F4" s="12" t="s">
        <v>323</v>
      </c>
    </row>
    <row r="5" customFormat="false" ht="15" hidden="false" customHeight="false" outlineLevel="0" collapsed="false">
      <c r="A5" s="4" t="s">
        <v>241</v>
      </c>
      <c r="B5" s="19" t="n">
        <v>0</v>
      </c>
      <c r="C5" s="19" t="n">
        <v>0</v>
      </c>
      <c r="D5" s="19" t="n">
        <v>0</v>
      </c>
      <c r="E5" s="19" t="n">
        <v>0</v>
      </c>
      <c r="F5" s="19" t="n">
        <v>1</v>
      </c>
    </row>
    <row r="6" customFormat="false" ht="15" hidden="false" customHeight="false" outlineLevel="0" collapsed="false">
      <c r="A6" s="4" t="s">
        <v>228</v>
      </c>
      <c r="B6" s="19" t="n">
        <v>1</v>
      </c>
      <c r="C6" s="19" t="n">
        <v>0</v>
      </c>
      <c r="D6" s="19" t="n">
        <v>0</v>
      </c>
      <c r="E6" s="19" t="n">
        <v>0</v>
      </c>
      <c r="F6" s="19" t="n">
        <v>0</v>
      </c>
    </row>
    <row r="7" customFormat="false" ht="15" hidden="false" customHeight="false" outlineLevel="0" collapsed="false">
      <c r="A7" s="4" t="s">
        <v>213</v>
      </c>
      <c r="B7" s="19" t="n">
        <v>0.5</v>
      </c>
      <c r="C7" s="19" t="n">
        <v>0</v>
      </c>
      <c r="D7" s="19" t="n">
        <v>0</v>
      </c>
      <c r="E7" s="19" t="n">
        <v>0</v>
      </c>
      <c r="F7" s="19" t="n">
        <v>0.5</v>
      </c>
    </row>
    <row r="8" customFormat="false" ht="15" hidden="false" customHeight="false" outlineLevel="0" collapsed="false">
      <c r="A8" s="4" t="s">
        <v>233</v>
      </c>
      <c r="B8" s="19" t="n">
        <v>0.125</v>
      </c>
      <c r="C8" s="19" t="n">
        <v>0.25</v>
      </c>
      <c r="D8" s="19" t="n">
        <v>0.25</v>
      </c>
      <c r="E8" s="19" t="n">
        <v>0.25</v>
      </c>
      <c r="F8" s="19" t="n">
        <v>0.125</v>
      </c>
    </row>
    <row r="9" customFormat="false" ht="15" hidden="false" customHeight="false" outlineLevel="0" collapsed="false">
      <c r="A9" s="4" t="s">
        <v>247</v>
      </c>
      <c r="B9" s="19" t="n">
        <v>0</v>
      </c>
      <c r="C9" s="19" t="n">
        <v>0</v>
      </c>
      <c r="D9" s="19" t="n">
        <v>1</v>
      </c>
      <c r="E9" s="19" t="n">
        <v>0</v>
      </c>
      <c r="F9" s="19" t="n">
        <v>0</v>
      </c>
    </row>
    <row r="11" customFormat="false" ht="15" hidden="false" customHeight="false" outlineLevel="0" collapsed="false">
      <c r="A11" s="8" t="s">
        <v>324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2026-10-18T22:33:28Z</dcterms:created>
  <dc:creator>openpyxl</dc:creator>
  <dc:description/>
  <dc:language>en-US</dc:language>
  <cp:lastModifiedBy/>
  <dcterms:modified xsi:type="dcterms:W3CDTF">2026-10-18T22:33:36Z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